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_xlnm._FilterDatabase" localSheetId="10" hidden="1">'Volcano Plot'!$K$6:$O$1086</definedName>
    <definedName name="new">[1]newLot!$E$5:$E$132</definedName>
    <definedName name="old">[1]oldLot!$E$5:$E$132</definedName>
  </definedNames>
  <calcPr calcId="144525"/>
</workbook>
</file>

<file path=xl/sharedStrings.xml><?xml version="1.0" encoding="utf-8"?>
<sst xmlns="http://schemas.openxmlformats.org/spreadsheetml/2006/main" count="10339" uniqueCount="7419">
  <si>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</si>
  <si>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</si>
  <si>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QM042</t>
  </si>
  <si>
    <t>Plate</t>
  </si>
  <si>
    <t>Position</t>
  </si>
  <si>
    <t>Catalog #</t>
  </si>
  <si>
    <t>Mature miRNA Accession</t>
  </si>
  <si>
    <t>Mature miRNA ID</t>
  </si>
  <si>
    <t>Plate 1</t>
  </si>
  <si>
    <t>A01</t>
  </si>
  <si>
    <t>HmiRQP0044</t>
  </si>
  <si>
    <t>MIMAT0000416</t>
  </si>
  <si>
    <t>hsa-miR-1</t>
  </si>
  <si>
    <t>A02</t>
  </si>
  <si>
    <t>HmiRQP0802</t>
  </si>
  <si>
    <t>MIMAT0004185</t>
  </si>
  <si>
    <t>hsa-miR-802</t>
  </si>
  <si>
    <t>A03</t>
  </si>
  <si>
    <t>HmiRQP0021</t>
  </si>
  <si>
    <t>MIMAT0000099</t>
  </si>
  <si>
    <t>hsa-miR-101-3p</t>
  </si>
  <si>
    <t>A04</t>
  </si>
  <si>
    <t>HmiRQP0813</t>
  </si>
  <si>
    <t>MIMAT0004906</t>
  </si>
  <si>
    <t>hsa-miR-886-3p</t>
  </si>
  <si>
    <t>A05</t>
  </si>
  <si>
    <t>HmiRQP0025</t>
  </si>
  <si>
    <t>MIMAT0000102</t>
  </si>
  <si>
    <t>hsa-miR-105-5p</t>
  </si>
  <si>
    <t>A06</t>
  </si>
  <si>
    <t>HmiRQP0814</t>
  </si>
  <si>
    <t>MIMAT0004905</t>
  </si>
  <si>
    <t>hsa-miR-886-5p</t>
  </si>
  <si>
    <t>A07</t>
  </si>
  <si>
    <t>HmiRQP0029</t>
  </si>
  <si>
    <t>MIMAT0000680</t>
  </si>
  <si>
    <t>hsa-miR-106b-5p</t>
  </si>
  <si>
    <t>A08</t>
  </si>
  <si>
    <t>HmiRQP0002</t>
  </si>
  <si>
    <t>MIMAT0000062</t>
  </si>
  <si>
    <t>hsa-let-7a-5p</t>
  </si>
  <si>
    <t>A09</t>
  </si>
  <si>
    <t>HmiRQP0035</t>
  </si>
  <si>
    <t>MIMAT0005823</t>
  </si>
  <si>
    <t>hsa-miR-1178</t>
  </si>
  <si>
    <t>A10</t>
  </si>
  <si>
    <t>HmiRQP0010</t>
  </si>
  <si>
    <t>MIMAT0000066</t>
  </si>
  <si>
    <t>hsa-let-7e-5p</t>
  </si>
  <si>
    <t>A11</t>
  </si>
  <si>
    <t>HmiRQP0036</t>
  </si>
  <si>
    <t>MIMAT0005824</t>
  </si>
  <si>
    <t>hsa-miR-1179</t>
  </si>
  <si>
    <t>A12</t>
  </si>
  <si>
    <t>HmiRQP0012</t>
  </si>
  <si>
    <t>MIMAT0000067</t>
  </si>
  <si>
    <t>hsa-let-7f-5p</t>
  </si>
  <si>
    <t>A13</t>
  </si>
  <si>
    <t>HmiRQP0037</t>
  </si>
  <si>
    <t>MIMAT0005825</t>
  </si>
  <si>
    <t>hsa-miR-1180</t>
  </si>
  <si>
    <t>A14</t>
  </si>
  <si>
    <t>HmiRQP0325</t>
  </si>
  <si>
    <t>MIMAT0000274</t>
  </si>
  <si>
    <t>hsa-miR-217</t>
  </si>
  <si>
    <t>A15</t>
  </si>
  <si>
    <t>HmiRQP0038</t>
  </si>
  <si>
    <t>MIMAT0005826</t>
  </si>
  <si>
    <t>hsa-miR-1181</t>
  </si>
  <si>
    <t>A16</t>
  </si>
  <si>
    <t>HmiRQP0510</t>
  </si>
  <si>
    <t>MIMAT0001635</t>
  </si>
  <si>
    <t>hsa-miR-452-5p</t>
  </si>
  <si>
    <t>A17</t>
  </si>
  <si>
    <t>HmiRQP0039</t>
  </si>
  <si>
    <t>MIMAT0005827</t>
  </si>
  <si>
    <t>hsa-miR-1182</t>
  </si>
  <si>
    <t>A18</t>
  </si>
  <si>
    <t>HmiRQP0693</t>
  </si>
  <si>
    <t>MIMAT0003258</t>
  </si>
  <si>
    <t>hsa-miR-590-5p</t>
  </si>
  <si>
    <t>A19</t>
  </si>
  <si>
    <t>HmiRQP0040</t>
  </si>
  <si>
    <t>MIMAT0005828</t>
  </si>
  <si>
    <t>hsa-miR-1183</t>
  </si>
  <si>
    <t>A20</t>
  </si>
  <si>
    <t>HmiRQP0018</t>
  </si>
  <si>
    <t>MIMAT0000098</t>
  </si>
  <si>
    <t>hsa-miR-100-5p</t>
  </si>
  <si>
    <t>A21</t>
  </si>
  <si>
    <t>HmiRQP0041</t>
  </si>
  <si>
    <t>MIMAT0005829</t>
  </si>
  <si>
    <t>hsa-miR-1184</t>
  </si>
  <si>
    <t>A22</t>
  </si>
  <si>
    <t>HmiRQP0449</t>
  </si>
  <si>
    <t>MIMAT0000707</t>
  </si>
  <si>
    <t>hsa-miR-363-3p</t>
  </si>
  <si>
    <t>A23</t>
  </si>
  <si>
    <t>HmiRQP0042</t>
  </si>
  <si>
    <t>MIMAT0005798</t>
  </si>
  <si>
    <t>hsa-miR-1185-5p</t>
  </si>
  <si>
    <t>A24</t>
  </si>
  <si>
    <t>HmiRQP0509</t>
  </si>
  <si>
    <t>MIMAT0001631</t>
  </si>
  <si>
    <t>hsa-miR-451a</t>
  </si>
  <si>
    <t>B01</t>
  </si>
  <si>
    <t>HmiRQP0663</t>
  </si>
  <si>
    <t>MIMAT0003227</t>
  </si>
  <si>
    <t>hsa-miR-563</t>
  </si>
  <si>
    <t>B02</t>
  </si>
  <si>
    <t>HmiRQP0676</t>
  </si>
  <si>
    <t>MIMAT0004796</t>
  </si>
  <si>
    <t>hsa-miR-576-3p</t>
  </si>
  <si>
    <t>B03</t>
  </si>
  <si>
    <t>HmiRQP0818</t>
  </si>
  <si>
    <t>MIMAT0004921</t>
  </si>
  <si>
    <t>hsa-miR-889</t>
  </si>
  <si>
    <t>B04</t>
  </si>
  <si>
    <t>HmiRQP0803</t>
  </si>
  <si>
    <t>MIMAT0004953</t>
  </si>
  <si>
    <t>hsa-miR-873-5p</t>
  </si>
  <si>
    <t>B05</t>
  </si>
  <si>
    <t>HmiRQP0573</t>
  </si>
  <si>
    <t>MIMAT0002859</t>
  </si>
  <si>
    <t>hsa-miR-516b-5p</t>
  </si>
  <si>
    <t>B06</t>
  </si>
  <si>
    <t>HmiRQP0608</t>
  </si>
  <si>
    <t>MIMAT0002849</t>
  </si>
  <si>
    <t>hsa-miR-524-5p</t>
  </si>
  <si>
    <t>B07</t>
  </si>
  <si>
    <t>HmiRQP0688</t>
  </si>
  <si>
    <t>MIMAT0003252</t>
  </si>
  <si>
    <t>hsa-miR-586</t>
  </si>
  <si>
    <t>B08</t>
  </si>
  <si>
    <t>HmiRQP0610</t>
  </si>
  <si>
    <t>MIMAT0002838</t>
  </si>
  <si>
    <t>hsa-miR-525-5p</t>
  </si>
  <si>
    <t>B09</t>
  </si>
  <si>
    <t>HmiRQP0334</t>
  </si>
  <si>
    <t>MIMAT0000277</t>
  </si>
  <si>
    <t>hsa-miR-220a</t>
  </si>
  <si>
    <t>B10</t>
  </si>
  <si>
    <t>HmiRQP0085</t>
  </si>
  <si>
    <t>MIMAT0005904</t>
  </si>
  <si>
    <t>hsa-miR-1253</t>
  </si>
  <si>
    <t>B11</t>
  </si>
  <si>
    <t>HmiRQP0566</t>
  </si>
  <si>
    <t>MIMAT0002877</t>
  </si>
  <si>
    <t>hsa-miR-513a-5p</t>
  </si>
  <si>
    <t>B12</t>
  </si>
  <si>
    <t>HmiRQP0701</t>
  </si>
  <si>
    <t>MIMAT0003265</t>
  </si>
  <si>
    <t>hsa-miR-597</t>
  </si>
  <si>
    <t>B13</t>
  </si>
  <si>
    <t>HmiRQP0091</t>
  </si>
  <si>
    <t>MIMAT0005909</t>
  </si>
  <si>
    <t>hsa-miR-1258</t>
  </si>
  <si>
    <t>B14</t>
  </si>
  <si>
    <t>HmiRQP0812</t>
  </si>
  <si>
    <t>MIMAT0004947</t>
  </si>
  <si>
    <t>hsa-miR-885-5p</t>
  </si>
  <si>
    <t>B15</t>
  </si>
  <si>
    <t>HmiRQP0102</t>
  </si>
  <si>
    <t>MIMAT0005914</t>
  </si>
  <si>
    <t>hsa-miR-1262</t>
  </si>
  <si>
    <t>B16</t>
  </si>
  <si>
    <t>HmiRQP0128</t>
  </si>
  <si>
    <t>MIMAT0005941</t>
  </si>
  <si>
    <t>hsa-miR-1284</t>
  </si>
  <si>
    <t>B17</t>
  </si>
  <si>
    <t>HmiRQP0305</t>
  </si>
  <si>
    <t>MIMAT0000264</t>
  </si>
  <si>
    <t>hsa-miR-203</t>
  </si>
  <si>
    <t>B18</t>
  </si>
  <si>
    <t>HmiRQP0758</t>
  </si>
  <si>
    <t>MIMAT0003318</t>
  </si>
  <si>
    <t>hsa-miR-648</t>
  </si>
  <si>
    <t>B19</t>
  </si>
  <si>
    <t>HmiRQP0362</t>
  </si>
  <si>
    <t>MIMAT0000085</t>
  </si>
  <si>
    <t>hsa-miR-28-5p</t>
  </si>
  <si>
    <t>B20</t>
  </si>
  <si>
    <t>HmiRQP0127</t>
  </si>
  <si>
    <t>MIMAT0005799</t>
  </si>
  <si>
    <t>hsa-miR-1283</t>
  </si>
  <si>
    <t>B21</t>
  </si>
  <si>
    <t>HmiRQP0506</t>
  </si>
  <si>
    <t>MIMAT0001545</t>
  </si>
  <si>
    <t>hsa-miR-450a-5p</t>
  </si>
  <si>
    <t>B22</t>
  </si>
  <si>
    <t>HmiRQP0363</t>
  </si>
  <si>
    <t>MIMAT0004502</t>
  </si>
  <si>
    <t>hsa-miR-28-3p</t>
  </si>
  <si>
    <t>B23</t>
  </si>
  <si>
    <t>HmiRQP0508</t>
  </si>
  <si>
    <t>MIMAT0004909</t>
  </si>
  <si>
    <t>hsa-miR-450b-5p</t>
  </si>
  <si>
    <t>B24</t>
  </si>
  <si>
    <t>HmiRQP0435</t>
  </si>
  <si>
    <t>MIMAT0004694</t>
  </si>
  <si>
    <t>hsa-miR-342-5p</t>
  </si>
  <si>
    <t>C01</t>
  </si>
  <si>
    <t>HmiRQP0043</t>
  </si>
  <si>
    <t>MIMAT0005955</t>
  </si>
  <si>
    <t>hsa-miR-1197</t>
  </si>
  <si>
    <t>C02</t>
  </si>
  <si>
    <t>HmiRQP0556</t>
  </si>
  <si>
    <t>MIMAT0004778</t>
  </si>
  <si>
    <t>hsa-miR-508-5p</t>
  </si>
  <si>
    <t>C03</t>
  </si>
  <si>
    <t>HmiRQP0046</t>
  </si>
  <si>
    <t>MIMAT0005864</t>
  </si>
  <si>
    <t>hsa-miR-1201</t>
  </si>
  <si>
    <t>C04</t>
  </si>
  <si>
    <t>HmiRQP0671</t>
  </si>
  <si>
    <t>MIMAT0003237</t>
  </si>
  <si>
    <t>hsa-miR-572</t>
  </si>
  <si>
    <t>C05</t>
  </si>
  <si>
    <t>HmiRQP0047</t>
  </si>
  <si>
    <t>MIMAT0005865</t>
  </si>
  <si>
    <t>hsa-miR-1202</t>
  </si>
  <si>
    <t>C06</t>
  </si>
  <si>
    <t>HmiRQP0854</t>
  </si>
  <si>
    <t>MIMAT0000097</t>
  </si>
  <si>
    <t>hsa-miR-99a-5p</t>
  </si>
  <si>
    <t>C07</t>
  </si>
  <si>
    <t>HmiRQP0049</t>
  </si>
  <si>
    <t>MIMAT0005868</t>
  </si>
  <si>
    <t>hsa-miR-1204</t>
  </si>
  <si>
    <t>C08</t>
  </si>
  <si>
    <t>HmiRQP0706</t>
  </si>
  <si>
    <t>MIMAT0003270</t>
  </si>
  <si>
    <t>hsa-miR-602</t>
  </si>
  <si>
    <t>C09</t>
  </si>
  <si>
    <t>HmiRQP0050</t>
  </si>
  <si>
    <t>MIMAT0005869</t>
  </si>
  <si>
    <t>hsa-miR-1205</t>
  </si>
  <si>
    <t>C10</t>
  </si>
  <si>
    <t>HmiRQP0531</t>
  </si>
  <si>
    <t>MIMAT0002807</t>
  </si>
  <si>
    <t>hsa-miR-491-5p</t>
  </si>
  <si>
    <t>C11</t>
  </si>
  <si>
    <t>HmiRQP0051</t>
  </si>
  <si>
    <t>MIMAT0005870</t>
  </si>
  <si>
    <t>hsa-miR-1206</t>
  </si>
  <si>
    <t>C12</t>
  </si>
  <si>
    <t>HmiRQP0804</t>
  </si>
  <si>
    <t>MIMAT0004911</t>
  </si>
  <si>
    <t>hsa-miR-874</t>
  </si>
  <si>
    <t>C13</t>
  </si>
  <si>
    <t>HmiRQP0052</t>
  </si>
  <si>
    <t>MIMAT0005872</t>
  </si>
  <si>
    <t>hsa-miR-1207-3p</t>
  </si>
  <si>
    <t>C14</t>
  </si>
  <si>
    <t>HmiRQP0817</t>
  </si>
  <si>
    <t>MIMAT0004916</t>
  </si>
  <si>
    <t>hsa-miR-888-5p</t>
  </si>
  <si>
    <t>C15</t>
  </si>
  <si>
    <t>HmiRQP0053</t>
  </si>
  <si>
    <t>MIMAT0005871</t>
  </si>
  <si>
    <t>hsa-miR-1207-5p</t>
  </si>
  <si>
    <t>C16</t>
  </si>
  <si>
    <t>HmiRQP0156</t>
  </si>
  <si>
    <t>MIMAT0000425</t>
  </si>
  <si>
    <t>hsa-miR-130a-3p</t>
  </si>
  <si>
    <t>C17</t>
  </si>
  <si>
    <t>HmiRQP0054</t>
  </si>
  <si>
    <t>MIMAT0005873</t>
  </si>
  <si>
    <t>hsa-miR-1208</t>
  </si>
  <si>
    <t>C18</t>
  </si>
  <si>
    <t>HmiRQP0391</t>
  </si>
  <si>
    <t>MIMAT0000087</t>
  </si>
  <si>
    <t>hsa-miR-30a-5p</t>
  </si>
  <si>
    <t>C19</t>
  </si>
  <si>
    <t>HmiRQP0056</t>
  </si>
  <si>
    <t>MIMAT0000421</t>
  </si>
  <si>
    <t>hsa-miR-122-5p</t>
  </si>
  <si>
    <t>C20</t>
  </si>
  <si>
    <t>HmiRQP0190</t>
  </si>
  <si>
    <t>MIMAT0000436</t>
  </si>
  <si>
    <t>hsa-miR-144-3p</t>
  </si>
  <si>
    <t>C21</t>
  </si>
  <si>
    <t>HmiRQP0057</t>
  </si>
  <si>
    <t>MIMAT0005459</t>
  </si>
  <si>
    <t>hsa-miR-1224-3p</t>
  </si>
  <si>
    <t>C22</t>
  </si>
  <si>
    <t>HmiRQP0444</t>
  </si>
  <si>
    <t>MIMAT0000686</t>
  </si>
  <si>
    <t>hsa-miR-34c-5p</t>
  </si>
  <si>
    <t>C23</t>
  </si>
  <si>
    <t>HmiRQP0058</t>
  </si>
  <si>
    <t>MIMAT0005458</t>
  </si>
  <si>
    <t>hsa-miR-1224-5p</t>
  </si>
  <si>
    <t>C24</t>
  </si>
  <si>
    <t>HmiRQP0400</t>
  </si>
  <si>
    <t>MIMAT0000692</t>
  </si>
  <si>
    <t>hsa-miR-30e-5p</t>
  </si>
  <si>
    <t>D01</t>
  </si>
  <si>
    <t>HmiRQP0642</t>
  </si>
  <si>
    <t>MIMAT0005917</t>
  </si>
  <si>
    <t>hsa-miR-548m</t>
  </si>
  <si>
    <t>D02</t>
  </si>
  <si>
    <t>HmiRQP0600</t>
  </si>
  <si>
    <t>MIMAT0002855</t>
  </si>
  <si>
    <t>hsa-miR-520d-5p</t>
  </si>
  <si>
    <t>D03</t>
  </si>
  <si>
    <t>HmiRQP0698</t>
  </si>
  <si>
    <t>MIMAT0004802</t>
  </si>
  <si>
    <t>hsa-miR-593-3p</t>
  </si>
  <si>
    <t>D04</t>
  </si>
  <si>
    <t>HmiRQP0331</t>
  </si>
  <si>
    <t>MIMAT0004675</t>
  </si>
  <si>
    <t>hsa-miR-219-2-3p</t>
  </si>
  <si>
    <t>D05</t>
  </si>
  <si>
    <t>HmiRQP0755</t>
  </si>
  <si>
    <t>MIMAT0003315</t>
  </si>
  <si>
    <t>hsa-miR-645</t>
  </si>
  <si>
    <t>D06</t>
  </si>
  <si>
    <t>HmiRQP0527</t>
  </si>
  <si>
    <t>MIMAT0004763</t>
  </si>
  <si>
    <t>hsa-miR-488-3p</t>
  </si>
  <si>
    <t>D07</t>
  </si>
  <si>
    <t>HmiRQP0753</t>
  </si>
  <si>
    <t>MIMAT0003313</t>
  </si>
  <si>
    <t>hsa-miR-643</t>
  </si>
  <si>
    <t>D08</t>
  </si>
  <si>
    <t>HmiRQP0078</t>
  </si>
  <si>
    <t>MIMAT0005898</t>
  </si>
  <si>
    <t>hsa-miR-1246</t>
  </si>
  <si>
    <t>D09</t>
  </si>
  <si>
    <t>HmiRQP0416</t>
  </si>
  <si>
    <t>MIMAT0001629</t>
  </si>
  <si>
    <t>hsa-miR-329</t>
  </si>
  <si>
    <t>D10</t>
  </si>
  <si>
    <t>HmiRQP0090</t>
  </si>
  <si>
    <t>MIMAT0005908</t>
  </si>
  <si>
    <t>hsa-miR-1257</t>
  </si>
  <si>
    <t>D11</t>
  </si>
  <si>
    <t>HmiRQP0617</t>
  </si>
  <si>
    <t>MIMAT0003163</t>
  </si>
  <si>
    <t>hsa-miR-539-5p</t>
  </si>
  <si>
    <t>D12</t>
  </si>
  <si>
    <t>HmiRQP0336</t>
  </si>
  <si>
    <t>MIMAT0004915</t>
  </si>
  <si>
    <t>hsa-miR-220c</t>
  </si>
  <si>
    <t>D13</t>
  </si>
  <si>
    <t>HmiRQP0451</t>
  </si>
  <si>
    <t>MIMAT0000710</t>
  </si>
  <si>
    <t>hsa-miR-365a-3p</t>
  </si>
  <si>
    <t>D14</t>
  </si>
  <si>
    <t>HmiRQP0146</t>
  </si>
  <si>
    <t>MIMAT0005887</t>
  </si>
  <si>
    <t>hsa-miR-1299</t>
  </si>
  <si>
    <t>D15</t>
  </si>
  <si>
    <t>HmiRQP0849</t>
  </si>
  <si>
    <t>MIMAT0004987</t>
  </si>
  <si>
    <t>hsa-miR-944</t>
  </si>
  <si>
    <t>D16</t>
  </si>
  <si>
    <t>HmiRQP0155</t>
  </si>
  <si>
    <t>MIMAT0005947</t>
  </si>
  <si>
    <t>hsa-miR-1308</t>
  </si>
  <si>
    <t>D17</t>
  </si>
  <si>
    <t>HmiRQP0089</t>
  </si>
  <si>
    <t>MIMAT0005907</t>
  </si>
  <si>
    <t>hsa-miR-1256</t>
  </si>
  <si>
    <t>D18</t>
  </si>
  <si>
    <t>HmiRQP0558</t>
  </si>
  <si>
    <t>MIMAT0004779</t>
  </si>
  <si>
    <t>hsa-miR-509-5p</t>
  </si>
  <si>
    <t>D19</t>
  </si>
  <si>
    <t>HmiRQP0659</t>
  </si>
  <si>
    <t>MIMAT0003222</t>
  </si>
  <si>
    <t>hsa-miR-558</t>
  </si>
  <si>
    <t>D20</t>
  </si>
  <si>
    <t>HmiRQP0739</t>
  </si>
  <si>
    <t>MIMAT0004810</t>
  </si>
  <si>
    <t>hsa-miR-629-5p</t>
  </si>
  <si>
    <t>D21</t>
  </si>
  <si>
    <t>HmiRQP0447</t>
  </si>
  <si>
    <t>MIMAT0004683</t>
  </si>
  <si>
    <t>hsa-miR-362-3p</t>
  </si>
  <si>
    <t>D22</t>
  </si>
  <si>
    <t>HmiRQP0107</t>
  </si>
  <si>
    <t>MIMAT0005921</t>
  </si>
  <si>
    <t>hsa-miR-1267</t>
  </si>
  <si>
    <t>D23</t>
  </si>
  <si>
    <t>HmiRQP0652</t>
  </si>
  <si>
    <t>MIMAT0003215</t>
  </si>
  <si>
    <t>hsa-miR-552</t>
  </si>
  <si>
    <t>D24</t>
  </si>
  <si>
    <t>HmiRQP0199</t>
  </si>
  <si>
    <t>MIMAT0000251</t>
  </si>
  <si>
    <t>hsa-miR-147a</t>
  </si>
  <si>
    <t>E01</t>
  </si>
  <si>
    <t>HmiRQP0060</t>
  </si>
  <si>
    <t>MIMAT0005573</t>
  </si>
  <si>
    <t>hsa-miR-1225-3p</t>
  </si>
  <si>
    <t>E02</t>
  </si>
  <si>
    <t>HmiRQP0291</t>
  </si>
  <si>
    <t>MIMAT0000263</t>
  </si>
  <si>
    <t>hsa-miR-199b-5p</t>
  </si>
  <si>
    <t>E03</t>
  </si>
  <si>
    <t>HmiRQP0062</t>
  </si>
  <si>
    <t>MIMAT0005577</t>
  </si>
  <si>
    <t>hsa-miR-1226-3p</t>
  </si>
  <si>
    <t>E04</t>
  </si>
  <si>
    <t>HmiRQP0278</t>
  </si>
  <si>
    <t>MIMAT0002819</t>
  </si>
  <si>
    <t>hsa-miR-193b-3p</t>
  </si>
  <si>
    <t>E05</t>
  </si>
  <si>
    <t>HmiRQP0063</t>
  </si>
  <si>
    <t>MIMAT0005580</t>
  </si>
  <si>
    <t>hsa-miR-1227</t>
  </si>
  <si>
    <t>E06</t>
  </si>
  <si>
    <t>HmiRQP0401</t>
  </si>
  <si>
    <t>MIMAT0000089</t>
  </si>
  <si>
    <t>hsa-miR-31-5p</t>
  </si>
  <si>
    <t>E07</t>
  </si>
  <si>
    <t>HmiRQP0227</t>
  </si>
  <si>
    <t>MIMAT0000069</t>
  </si>
  <si>
    <t>hsa-miR-16-5p</t>
  </si>
  <si>
    <t>E08</t>
  </si>
  <si>
    <t>HmiRQP0398</t>
  </si>
  <si>
    <t>MIMAT0000245</t>
  </si>
  <si>
    <t>hsa-miR-30d-5p</t>
  </si>
  <si>
    <t>E09</t>
  </si>
  <si>
    <t>HmiRQP0074</t>
  </si>
  <si>
    <t>MIMAT0000422</t>
  </si>
  <si>
    <t>hsa-miR-124-3p</t>
  </si>
  <si>
    <t>E10</t>
  </si>
  <si>
    <t>HmiRQP0779</t>
  </si>
  <si>
    <t>MIMAT0003881</t>
  </si>
  <si>
    <t>hsa-miR-668</t>
  </si>
  <si>
    <t>E11</t>
  </si>
  <si>
    <t>HmiRQP0094</t>
  </si>
  <si>
    <t>MIMAT0000443</t>
  </si>
  <si>
    <t>hsa-miR-125a-5p</t>
  </si>
  <si>
    <t>E12</t>
  </si>
  <si>
    <t>HmiRQP0081</t>
  </si>
  <si>
    <t>MIMAT0005901</t>
  </si>
  <si>
    <t>hsa-miR-1249</t>
  </si>
  <si>
    <t>E13</t>
  </si>
  <si>
    <t>HmiRQP0096</t>
  </si>
  <si>
    <t>MIMAT0000423</t>
  </si>
  <si>
    <t>hsa-miR-125b-5p</t>
  </si>
  <si>
    <t>E14</t>
  </si>
  <si>
    <t>HmiRQP0748</t>
  </si>
  <si>
    <t>MIMAT0003308</t>
  </si>
  <si>
    <t>hsa-miR-638</t>
  </si>
  <si>
    <t>E15</t>
  </si>
  <si>
    <t>HmiRQP0175</t>
  </si>
  <si>
    <t>MIMAT0000429</t>
  </si>
  <si>
    <t>hsa-miR-137</t>
  </si>
  <si>
    <t>E16</t>
  </si>
  <si>
    <t>HmiRQP0716</t>
  </si>
  <si>
    <t>MIMAT0003280</t>
  </si>
  <si>
    <t>hsa-miR-612</t>
  </si>
  <si>
    <t>E17</t>
  </si>
  <si>
    <t>HmiRQP0180</t>
  </si>
  <si>
    <t>MIMAT0000250</t>
  </si>
  <si>
    <t>hsa-miR-139-5p</t>
  </si>
  <si>
    <t>E18</t>
  </si>
  <si>
    <t>HmiRQP0120</t>
  </si>
  <si>
    <t>MIMAT0005933</t>
  </si>
  <si>
    <t>hsa-miR-1277-3p</t>
  </si>
  <si>
    <t>E19</t>
  </si>
  <si>
    <t>HmiRQP0192</t>
  </si>
  <si>
    <t>MIMAT0000437</t>
  </si>
  <si>
    <t>hsa-miR-145-5p</t>
  </si>
  <si>
    <t>E20</t>
  </si>
  <si>
    <t>HmiRQP0389</t>
  </si>
  <si>
    <t>MIMAT0005932</t>
  </si>
  <si>
    <t>hsa-miR-302f</t>
  </si>
  <si>
    <t>E21</t>
  </si>
  <si>
    <t>HmiRQP0208</t>
  </si>
  <si>
    <t>MIMAT0000450</t>
  </si>
  <si>
    <t>hsa-miR-149-5p</t>
  </si>
  <si>
    <t>E22</t>
  </si>
  <si>
    <t>HmiRQP0635</t>
  </si>
  <si>
    <t>MIMAT0005895</t>
  </si>
  <si>
    <t>hsa-miR-548f</t>
  </si>
  <si>
    <t>E23</t>
  </si>
  <si>
    <t>HmiRQP0214</t>
  </si>
  <si>
    <t>MIMAT0000439</t>
  </si>
  <si>
    <t>hsa-miR-153</t>
  </si>
  <si>
    <t>E24</t>
  </si>
  <si>
    <t>HmiRQP0636</t>
  </si>
  <si>
    <t>MIMAT0005912</t>
  </si>
  <si>
    <t>hsa-miR-548g-3p</t>
  </si>
  <si>
    <t>F01</t>
  </si>
  <si>
    <t>HmiRQP0339</t>
  </si>
  <si>
    <t>MIMAT0000279</t>
  </si>
  <si>
    <t>hsa-miR-222-3p</t>
  </si>
  <si>
    <t>F02</t>
  </si>
  <si>
    <t>HmiRQP0563</t>
  </si>
  <si>
    <t>MIMAT0002823</t>
  </si>
  <si>
    <t>hsa-miR-512-3p</t>
  </si>
  <si>
    <t>F03</t>
  </si>
  <si>
    <t>HmiRQP0532</t>
  </si>
  <si>
    <t>MIMAT0004765</t>
  </si>
  <si>
    <t>hsa-miR-491-3p</t>
  </si>
  <si>
    <t>F04</t>
  </si>
  <si>
    <t>HmiRQP0666</t>
  </si>
  <si>
    <t>MIMAT0003231</t>
  </si>
  <si>
    <t>hsa-miR-567</t>
  </si>
  <si>
    <t>F05</t>
  </si>
  <si>
    <t>HmiRQP0653</t>
  </si>
  <si>
    <t>MIMAT0003216</t>
  </si>
  <si>
    <t>hsa-miR-553</t>
  </si>
  <si>
    <t>F06</t>
  </si>
  <si>
    <t>HmiRQP0707</t>
  </si>
  <si>
    <t>MIMAT0003271</t>
  </si>
  <si>
    <t>hsa-miR-603</t>
  </si>
  <si>
    <t>F07</t>
  </si>
  <si>
    <t>HmiRQP0761</t>
  </si>
  <si>
    <t>MIMAT0003321</t>
  </si>
  <si>
    <t>hsa-miR-651</t>
  </si>
  <si>
    <t>F08</t>
  </si>
  <si>
    <t>HmiRQP0458</t>
  </si>
  <si>
    <t>MIMAT0004687</t>
  </si>
  <si>
    <t>hsa-miR-371a-5p</t>
  </si>
  <si>
    <t>F09</t>
  </si>
  <si>
    <t>HmiRQP0554</t>
  </si>
  <si>
    <t>MIMAT0002878</t>
  </si>
  <si>
    <t>hsa-miR-506-3p</t>
  </si>
  <si>
    <t>F10</t>
  </si>
  <si>
    <t>HmiRQP0452</t>
  </si>
  <si>
    <t>MIMAT0000719</t>
  </si>
  <si>
    <t>hsa-miR-367-3p</t>
  </si>
  <si>
    <t>F11</t>
  </si>
  <si>
    <t>HmiRQP0076</t>
  </si>
  <si>
    <t>MIMAT0005896</t>
  </si>
  <si>
    <t>hsa-miR-1244</t>
  </si>
  <si>
    <t>F12</t>
  </si>
  <si>
    <t>HmiRQP0624</t>
  </si>
  <si>
    <t>MIMAT0003165</t>
  </si>
  <si>
    <t>hsa-miR-545-3p</t>
  </si>
  <si>
    <t>F13</t>
  </si>
  <si>
    <t>HmiRQP0197</t>
  </si>
  <si>
    <t>MIMAT0002809</t>
  </si>
  <si>
    <t>hsa-miR-146b-5p</t>
  </si>
  <si>
    <t>F14</t>
  </si>
  <si>
    <t>HmiRQP0587</t>
  </si>
  <si>
    <t>MIMAT0002842</t>
  </si>
  <si>
    <t>hsa-miR-518f-3p</t>
  </si>
  <si>
    <t>F15</t>
  </si>
  <si>
    <t>HmiRQP0212</t>
  </si>
  <si>
    <t>MIMAT0004697</t>
  </si>
  <si>
    <t>hsa-miR-151a-5p</t>
  </si>
  <si>
    <t>F16</t>
  </si>
  <si>
    <t>HmiRQP0850</t>
  </si>
  <si>
    <t>MIMAT0000094</t>
  </si>
  <si>
    <t>hsa-miR-95</t>
  </si>
  <si>
    <t>F17</t>
  </si>
  <si>
    <t>HmiRQP0684</t>
  </si>
  <si>
    <t>MIMAT0003247</t>
  </si>
  <si>
    <t>hsa-miR-582-5p</t>
  </si>
  <si>
    <t>F18</t>
  </si>
  <si>
    <t>HmiRQP0561</t>
  </si>
  <si>
    <t>MIMAT0002882</t>
  </si>
  <si>
    <t>hsa-miR-510</t>
  </si>
  <si>
    <t>F19</t>
  </si>
  <si>
    <t>HmiRQP0101</t>
  </si>
  <si>
    <t>MIMAT0005913</t>
  </si>
  <si>
    <t>hsa-miR-1261</t>
  </si>
  <si>
    <t>F20</t>
  </si>
  <si>
    <t>HmiRQP0807</t>
  </si>
  <si>
    <t>MIMAT0004924</t>
  </si>
  <si>
    <t>hsa-miR-876-5p</t>
  </si>
  <si>
    <t>F21</t>
  </si>
  <si>
    <t>HmiRQP0149</t>
  </si>
  <si>
    <t>MIMAT0005890</t>
  </si>
  <si>
    <t>hsa-miR-1302</t>
  </si>
  <si>
    <t>F22</t>
  </si>
  <si>
    <t>HmiRQP0822</t>
  </si>
  <si>
    <t>MIMAT0004907</t>
  </si>
  <si>
    <t>hsa-miR-892a</t>
  </si>
  <si>
    <t>F23</t>
  </si>
  <si>
    <t>HmiRQP0740</t>
  </si>
  <si>
    <t>MIMAT0003299</t>
  </si>
  <si>
    <t>hsa-miR-630</t>
  </si>
  <si>
    <t>F24</t>
  </si>
  <si>
    <t>HmiRQP0103</t>
  </si>
  <si>
    <t>MIMAT0005915</t>
  </si>
  <si>
    <t>hsa-miR-1263</t>
  </si>
  <si>
    <t>G01</t>
  </si>
  <si>
    <t>HmiRQP0219</t>
  </si>
  <si>
    <t>MIMAT0000452</t>
  </si>
  <si>
    <t>hsa-miR-154-5p</t>
  </si>
  <si>
    <t>G02</t>
  </si>
  <si>
    <t>HmiRQP0667</t>
  </si>
  <si>
    <t>MIMAT0003232</t>
  </si>
  <si>
    <t>hsa-miR-568</t>
  </si>
  <si>
    <t>G03</t>
  </si>
  <si>
    <t>HmiRQP0239</t>
  </si>
  <si>
    <t>MIMAT0000259</t>
  </si>
  <si>
    <t>hsa-miR-182-5p</t>
  </si>
  <si>
    <t>G04</t>
  </si>
  <si>
    <t>HmiRQP0694</t>
  </si>
  <si>
    <t>MIMAT0004801</t>
  </si>
  <si>
    <t>hsa-miR-590-3p</t>
  </si>
  <si>
    <t>G05</t>
  </si>
  <si>
    <t>HmiRQP0244</t>
  </si>
  <si>
    <t>MIMAT0000261</t>
  </si>
  <si>
    <t>hsa-miR-183-5p</t>
  </si>
  <si>
    <t>G06</t>
  </si>
  <si>
    <t>HmiRQP0144</t>
  </si>
  <si>
    <t>MIMAT0005886</t>
  </si>
  <si>
    <t>hsa-miR-1297</t>
  </si>
  <si>
    <t>G07</t>
  </si>
  <si>
    <t>HmiRQP0258</t>
  </si>
  <si>
    <t>MIMAT0000458</t>
  </si>
  <si>
    <t>hsa-miR-190a</t>
  </si>
  <si>
    <t>G08</t>
  </si>
  <si>
    <t>HmiRQP0122</t>
  </si>
  <si>
    <t>MIMAT0005937</t>
  </si>
  <si>
    <t>hsa-miR-1279</t>
  </si>
  <si>
    <t>G09</t>
  </si>
  <si>
    <t>HmiRQP0330</t>
  </si>
  <si>
    <t>MIMAT0000276</t>
  </si>
  <si>
    <t>hsa-miR-219-5p</t>
  </si>
  <si>
    <t>G10</t>
  </si>
  <si>
    <t>HmiRQP0540</t>
  </si>
  <si>
    <t>MIMAT0002820</t>
  </si>
  <si>
    <t>hsa-miR-497-5p</t>
  </si>
  <si>
    <t>G11</t>
  </si>
  <si>
    <t>HmiRQP0332</t>
  </si>
  <si>
    <t>MIMAT0000077</t>
  </si>
  <si>
    <t>hsa-miR-22-3p</t>
  </si>
  <si>
    <t>G12</t>
  </si>
  <si>
    <t>HmiRQP0710</t>
  </si>
  <si>
    <t>MIMAT0003274</t>
  </si>
  <si>
    <t>hsa-miR-606</t>
  </si>
  <si>
    <t>G13</t>
  </si>
  <si>
    <t>HmiRQP0354</t>
  </si>
  <si>
    <t>MIMAT0000082</t>
  </si>
  <si>
    <t>hsa-miR-26a-5p</t>
  </si>
  <si>
    <t>G14</t>
  </si>
  <si>
    <t>HmiRQP0092</t>
  </si>
  <si>
    <t>MIMAT0005910</t>
  </si>
  <si>
    <t>hsa-miR-1259</t>
  </si>
  <si>
    <t>G15</t>
  </si>
  <si>
    <t>HmiRQP0373</t>
  </si>
  <si>
    <t>MIMAT0000100</t>
  </si>
  <si>
    <t>hsa-miR-29b-3p</t>
  </si>
  <si>
    <t>G16</t>
  </si>
  <si>
    <t>HmiRQP0743</t>
  </si>
  <si>
    <t>MIMAT0003303</t>
  </si>
  <si>
    <t>hsa-miR-633</t>
  </si>
  <si>
    <t>G17</t>
  </si>
  <si>
    <t>HmiRQP0396</t>
  </si>
  <si>
    <t>MIMAT0000244</t>
  </si>
  <si>
    <t>hsa-miR-30c-5p</t>
  </si>
  <si>
    <t>G18</t>
  </si>
  <si>
    <t>HmiRQP0121</t>
  </si>
  <si>
    <t>MIMAT0005936</t>
  </si>
  <si>
    <t>hsa-miR-1278</t>
  </si>
  <si>
    <t>G19</t>
  </si>
  <si>
    <t>HmiRQP0825</t>
  </si>
  <si>
    <t>MIMAT0000441</t>
  </si>
  <si>
    <t>hsa-miR-9-5p</t>
  </si>
  <si>
    <t>G20</t>
  </si>
  <si>
    <t>HmiRQP0726</t>
  </si>
  <si>
    <t>MIMAT0003289</t>
  </si>
  <si>
    <t>hsa-miR-620</t>
  </si>
  <si>
    <t>G21</t>
  </si>
  <si>
    <t>HmiRQP0857</t>
  </si>
  <si>
    <t>MIMAT0000689</t>
  </si>
  <si>
    <t>hsa-miR-99b-5p</t>
  </si>
  <si>
    <t>G22</t>
  </si>
  <si>
    <t>HmiRQP0162</t>
  </si>
  <si>
    <t>MIMAT0005952</t>
  </si>
  <si>
    <t>hsa-miR-1321</t>
  </si>
  <si>
    <t>G23</t>
  </si>
  <si>
    <t>HmiRQP0137</t>
  </si>
  <si>
    <t>MIMAT0000242</t>
  </si>
  <si>
    <t>hsa-miR-129-5p</t>
  </si>
  <si>
    <t>G24</t>
  </si>
  <si>
    <t>HmiRQP0767</t>
  </si>
  <si>
    <t>MIMAT0003332</t>
  </si>
  <si>
    <t>hsa-miR-656</t>
  </si>
  <si>
    <t>H01</t>
  </si>
  <si>
    <t>HmiRQP0241</t>
  </si>
  <si>
    <t>MIMAT0006766</t>
  </si>
  <si>
    <t>hsa-miR-1826</t>
  </si>
  <si>
    <t>H02</t>
  </si>
  <si>
    <t>HmiRQP0639</t>
  </si>
  <si>
    <t>MIMAT0005875</t>
  </si>
  <si>
    <t>hsa-miR-548j</t>
  </si>
  <si>
    <t>H03</t>
  </si>
  <si>
    <t>HmiRQP0424</t>
  </si>
  <si>
    <t>MIMAT0004695</t>
  </si>
  <si>
    <t>hsa-miR-337-5p</t>
  </si>
  <si>
    <t>H04</t>
  </si>
  <si>
    <t>HmiRQP0805</t>
  </si>
  <si>
    <t>MIMAT0004923</t>
  </si>
  <si>
    <t>hsa-miR-875-3p</t>
  </si>
  <si>
    <t>H05</t>
  </si>
  <si>
    <t>HmiRQP0737</t>
  </si>
  <si>
    <t>MIMAT0003297</t>
  </si>
  <si>
    <t>hsa-miR-628-3p</t>
  </si>
  <si>
    <t>H06</t>
  </si>
  <si>
    <t>HmiRQP0430</t>
  </si>
  <si>
    <t>MIMAT0000091</t>
  </si>
  <si>
    <t>hsa-miR-33a-5p</t>
  </si>
  <si>
    <t>H07</t>
  </si>
  <si>
    <t>HmiRQP0732</t>
  </si>
  <si>
    <t>MIMAT0003294</t>
  </si>
  <si>
    <t>hsa-miR-625-5p</t>
  </si>
  <si>
    <t>H08</t>
  </si>
  <si>
    <t>HmiRQP0516</t>
  </si>
  <si>
    <t>MIMAT0003150</t>
  </si>
  <si>
    <t>hsa-miR-455-5p</t>
  </si>
  <si>
    <t>H09</t>
  </si>
  <si>
    <t>HmiRQP0479</t>
  </si>
  <si>
    <t>MIMAT0000736</t>
  </si>
  <si>
    <t>hsa-miR-381</t>
  </si>
  <si>
    <t>H10</t>
  </si>
  <si>
    <t>HmiRQP0599</t>
  </si>
  <si>
    <t>MIMAT0002856</t>
  </si>
  <si>
    <t>hsa-miR-520d-3p</t>
  </si>
  <si>
    <t>H11</t>
  </si>
  <si>
    <t>HmiRQP0674</t>
  </si>
  <si>
    <t>MIMAT0004795</t>
  </si>
  <si>
    <t>hsa-miR-574-5p</t>
  </si>
  <si>
    <t>H12</t>
  </si>
  <si>
    <t>HmiRQP0165</t>
  </si>
  <si>
    <t>MIMAT0005956</t>
  </si>
  <si>
    <t>hsa-miR-1324</t>
  </si>
  <si>
    <t>H13</t>
  </si>
  <si>
    <t>HmiRQP0696</t>
  </si>
  <si>
    <t>MIMAT0003260</t>
  </si>
  <si>
    <t>hsa-miR-592</t>
  </si>
  <si>
    <t>H14</t>
  </si>
  <si>
    <t>HmiRQP0551</t>
  </si>
  <si>
    <t>MIMAT0002875</t>
  </si>
  <si>
    <t>hsa-miR-504</t>
  </si>
  <si>
    <t>H15</t>
  </si>
  <si>
    <t>HmiRQP0623</t>
  </si>
  <si>
    <t>MIMAT0003164</t>
  </si>
  <si>
    <t>hsa-miR-544a</t>
  </si>
  <si>
    <t>H16</t>
  </si>
  <si>
    <t>HmiRQP0712</t>
  </si>
  <si>
    <t>MIMAT0003276</t>
  </si>
  <si>
    <t>hsa-miR-608</t>
  </si>
  <si>
    <t>H17</t>
  </si>
  <si>
    <t>HmiRQP0574</t>
  </si>
  <si>
    <t>MIMAT0006778</t>
  </si>
  <si>
    <t>hsa-miR-516a-3p</t>
  </si>
  <si>
    <t>H18</t>
  </si>
  <si>
    <t>HmiRQP0150</t>
  </si>
  <si>
    <t>MIMAT0005891</t>
  </si>
  <si>
    <t>hsa-miR-1303</t>
  </si>
  <si>
    <t>H19</t>
  </si>
  <si>
    <t>HmiRQP0629</t>
  </si>
  <si>
    <t>MIMAT0003254</t>
  </si>
  <si>
    <t>hsa-miR-548b-3p</t>
  </si>
  <si>
    <t>H20</t>
  </si>
  <si>
    <t>HmiRQP0448</t>
  </si>
  <si>
    <t>MIMAT0000705</t>
  </si>
  <si>
    <t>hsa-miR-362-5p</t>
  </si>
  <si>
    <t>H21</t>
  </si>
  <si>
    <t>HmiRQP0423</t>
  </si>
  <si>
    <t>MIMAT0000754</t>
  </si>
  <si>
    <t>hsa-miR-337-3p</t>
  </si>
  <si>
    <t>H22</t>
  </si>
  <si>
    <t>HmiRQP0518</t>
  </si>
  <si>
    <t>MIMAT0002173</t>
  </si>
  <si>
    <t>hsa-miR-483-3p</t>
  </si>
  <si>
    <t>H23</t>
  </si>
  <si>
    <t>HmiRQP0472</t>
  </si>
  <si>
    <t>MIMAT0000730</t>
  </si>
  <si>
    <t>hsa-miR-377-3p</t>
  </si>
  <si>
    <t>H24</t>
  </si>
  <si>
    <t>HmiRQP0670</t>
  </si>
  <si>
    <t>MIMAT0003236</t>
  </si>
  <si>
    <t>hsa-miR-571</t>
  </si>
  <si>
    <t>I01</t>
  </si>
  <si>
    <t>HmiRQP0223</t>
  </si>
  <si>
    <t>MIMAT0000068</t>
  </si>
  <si>
    <t>hsa-miR-15a-5p</t>
  </si>
  <si>
    <t>I02</t>
  </si>
  <si>
    <t>HmiRQP0668</t>
  </si>
  <si>
    <t>MIMAT0003234</t>
  </si>
  <si>
    <t>hsa-miR-569</t>
  </si>
  <si>
    <t>I03</t>
  </si>
  <si>
    <t>HmiRQP0225</t>
  </si>
  <si>
    <t>MIMAT0000417</t>
  </si>
  <si>
    <t>hsa-miR-15b-5p</t>
  </si>
  <si>
    <t>I04</t>
  </si>
  <si>
    <t>HmiRQP0569</t>
  </si>
  <si>
    <t>MIMAT0002883</t>
  </si>
  <si>
    <t>hsa-miR-514a-3p</t>
  </si>
  <si>
    <t>I05</t>
  </si>
  <si>
    <t>HmiRQP0309</t>
  </si>
  <si>
    <t>MIMAT0000241</t>
  </si>
  <si>
    <t>hsa-miR-208a</t>
  </si>
  <si>
    <t>I06</t>
  </si>
  <si>
    <t>HmiRQP0454</t>
  </si>
  <si>
    <t>MIMAT0000721</t>
  </si>
  <si>
    <t>hsa-miR-369-3p</t>
  </si>
  <si>
    <t>I07</t>
  </si>
  <si>
    <t>HmiRQP0310</t>
  </si>
  <si>
    <t>MIMAT0004960</t>
  </si>
  <si>
    <t>hsa-miR-208b</t>
  </si>
  <si>
    <t>I08</t>
  </si>
  <si>
    <t>HmiRQP0682</t>
  </si>
  <si>
    <t>MIMAT0003246</t>
  </si>
  <si>
    <t>hsa-miR-581</t>
  </si>
  <si>
    <t>I09</t>
  </si>
  <si>
    <t>HmiRQP0316</t>
  </si>
  <si>
    <t>MIMAT0000076</t>
  </si>
  <si>
    <t>hsa-miR-21-5p</t>
  </si>
  <si>
    <t>I10</t>
  </si>
  <si>
    <t>HmiRQP0357</t>
  </si>
  <si>
    <t>MIMAT0000083</t>
  </si>
  <si>
    <t>hsa-miR-26b-5p</t>
  </si>
  <si>
    <t>I11</t>
  </si>
  <si>
    <t>HmiRQP0317</t>
  </si>
  <si>
    <t>MIMAT0000267</t>
  </si>
  <si>
    <t>hsa-miR-210</t>
  </si>
  <si>
    <t>I12</t>
  </si>
  <si>
    <t>HmiRQP0388</t>
  </si>
  <si>
    <t>MIMAT0005931</t>
  </si>
  <si>
    <t>hsa-miR-302e</t>
  </si>
  <si>
    <t>I13</t>
  </si>
  <si>
    <t>HmiRQP0319</t>
  </si>
  <si>
    <t>MIMAT0000269</t>
  </si>
  <si>
    <t>hsa-miR-212-3p</t>
  </si>
  <si>
    <t>I14</t>
  </si>
  <si>
    <t>HmiRQP0678</t>
  </si>
  <si>
    <t>MIMAT0003242</t>
  </si>
  <si>
    <t>hsa-miR-577</t>
  </si>
  <si>
    <t>I15</t>
  </si>
  <si>
    <t>HmiRQP0349</t>
  </si>
  <si>
    <t>MIMAT0000080</t>
  </si>
  <si>
    <t>hsa-miR-24-3p</t>
  </si>
  <si>
    <t>I16</t>
  </si>
  <si>
    <t>HmiRQP0477</t>
  </si>
  <si>
    <t>MIMAT0000735</t>
  </si>
  <si>
    <t>hsa-miR-380-3p</t>
  </si>
  <si>
    <t>I17</t>
  </si>
  <si>
    <t>HmiRQP0393</t>
  </si>
  <si>
    <t>MIMAT0000420</t>
  </si>
  <si>
    <t>hsa-miR-30b-5p</t>
  </si>
  <si>
    <t>I18</t>
  </si>
  <si>
    <t>HmiRQP0485</t>
  </si>
  <si>
    <t>MIMAT0002171</t>
  </si>
  <si>
    <t>hsa-miR-410</t>
  </si>
  <si>
    <t>I19</t>
  </si>
  <si>
    <t>HmiRQP0441</t>
  </si>
  <si>
    <t>MIMAT0004676</t>
  </si>
  <si>
    <t>hsa-miR-34b-3p</t>
  </si>
  <si>
    <t>I20</t>
  </si>
  <si>
    <t>HmiRQP0497</t>
  </si>
  <si>
    <t>MIMAT0001536</t>
  </si>
  <si>
    <t>hsa-miR-429</t>
  </si>
  <si>
    <t>I21</t>
  </si>
  <si>
    <t>HmiRQP0459</t>
  </si>
  <si>
    <t>MIMAT0000724</t>
  </si>
  <si>
    <t>hsa-miR-372</t>
  </si>
  <si>
    <t>I22</t>
  </si>
  <si>
    <t>HmiRQP0262</t>
  </si>
  <si>
    <t>MIMAT0004929</t>
  </si>
  <si>
    <t>hsa-miR-190b</t>
  </si>
  <si>
    <t>I23</t>
  </si>
  <si>
    <t>HmiRQP0491</t>
  </si>
  <si>
    <t>MIMAT0001340</t>
  </si>
  <si>
    <t>hsa-miR-423-3p</t>
  </si>
  <si>
    <t>I24</t>
  </si>
  <si>
    <t>HmiRQP0766</t>
  </si>
  <si>
    <t>MIMAT0003331</t>
  </si>
  <si>
    <t>hsa-miR-655</t>
  </si>
  <si>
    <t>J01</t>
  </si>
  <si>
    <t>HmiRQP0537</t>
  </si>
  <si>
    <t>MIMAT0002817</t>
  </si>
  <si>
    <t>hsa-miR-495</t>
  </si>
  <si>
    <t>J02</t>
  </si>
  <si>
    <t>HmiRQP0141</t>
  </si>
  <si>
    <t>MIMAT0005884</t>
  </si>
  <si>
    <t>hsa-miR-1294</t>
  </si>
  <si>
    <t>J03</t>
  </si>
  <si>
    <t>HmiRQP0125</t>
  </si>
  <si>
    <t>MIMAT0000424</t>
  </si>
  <si>
    <t>hsa-miR-128</t>
  </si>
  <si>
    <t>J04</t>
  </si>
  <si>
    <t>HmiRQP0335</t>
  </si>
  <si>
    <t>MIMAT0004908</t>
  </si>
  <si>
    <t>hsa-miR-220b</t>
  </si>
  <si>
    <t>J05</t>
  </si>
  <si>
    <t>HmiRQP0163</t>
  </si>
  <si>
    <t>MIMAT0005953</t>
  </si>
  <si>
    <t>hsa-miR-1322</t>
  </si>
  <si>
    <t>J06</t>
  </si>
  <si>
    <t>HmiRQP0752</t>
  </si>
  <si>
    <t>MIMAT0003312</t>
  </si>
  <si>
    <t>hsa-miR-642a-5p</t>
  </si>
  <si>
    <t>J07</t>
  </si>
  <si>
    <t>HmiRQP0689</t>
  </si>
  <si>
    <t>MIMAT0003253</t>
  </si>
  <si>
    <t>hsa-miR-587</t>
  </si>
  <si>
    <t>J08</t>
  </si>
  <si>
    <t>HmiRQP0110</t>
  </si>
  <si>
    <t>MIMAT0004604</t>
  </si>
  <si>
    <t>hsa-miR-127-5p</t>
  </si>
  <si>
    <t>J09</t>
  </si>
  <si>
    <t>HmiRQP0119</t>
  </si>
  <si>
    <t>MIMAT0005930</t>
  </si>
  <si>
    <t>hsa-miR-1276</t>
  </si>
  <si>
    <t>J10</t>
  </si>
  <si>
    <t>HmiRQP0240</t>
  </si>
  <si>
    <t>MIMAT0006765</t>
  </si>
  <si>
    <t>hsa-miR-1825</t>
  </si>
  <si>
    <t>J11</t>
  </si>
  <si>
    <t>HmiRQP0538</t>
  </si>
  <si>
    <t>MIMAT0002818</t>
  </si>
  <si>
    <t>hsa-miR-496</t>
  </si>
  <si>
    <t>J12</t>
  </si>
  <si>
    <t>HmiRQP0425</t>
  </si>
  <si>
    <t>MIMAT0004701</t>
  </si>
  <si>
    <t>hsa-miR-338-5p</t>
  </si>
  <si>
    <t>J13</t>
  </si>
  <si>
    <t>HmiRQP0503</t>
  </si>
  <si>
    <t>MIMAT0001532</t>
  </si>
  <si>
    <t>hsa-miR-448</t>
  </si>
  <si>
    <t>J14</t>
  </si>
  <si>
    <t>HmiRQP0515</t>
  </si>
  <si>
    <t>MIMAT0004784</t>
  </si>
  <si>
    <t>hsa-miR-455-3p</t>
  </si>
  <si>
    <t>J15</t>
  </si>
  <si>
    <t>HmiRQP0565</t>
  </si>
  <si>
    <t>MIMAT0004777</t>
  </si>
  <si>
    <t>hsa-miR-513a-3p</t>
  </si>
  <si>
    <t>J16</t>
  </si>
  <si>
    <t>HmiRQP0717</t>
  </si>
  <si>
    <t>MIMAT0003281</t>
  </si>
  <si>
    <t>hsa-miR-613</t>
  </si>
  <si>
    <t>J17</t>
  </si>
  <si>
    <t>HmiRQP0683</t>
  </si>
  <si>
    <t>MIMAT0004797</t>
  </si>
  <si>
    <t>hsa-miR-582-3p</t>
  </si>
  <si>
    <t>J18</t>
  </si>
  <si>
    <t>HmiRQP0800</t>
  </si>
  <si>
    <t>MIMAT0003886</t>
  </si>
  <si>
    <t>hsa-miR-769-5p</t>
  </si>
  <si>
    <t>J19</t>
  </si>
  <si>
    <t>HmiRQP0764</t>
  </si>
  <si>
    <t>MIMAT0004814</t>
  </si>
  <si>
    <t>hsa-miR-654-3p</t>
  </si>
  <si>
    <t>J20</t>
  </si>
  <si>
    <t>HmiRQP0124</t>
  </si>
  <si>
    <t>MIMAT0005939</t>
  </si>
  <si>
    <t>hsa-miR-1281</t>
  </si>
  <si>
    <t>J21</t>
  </si>
  <si>
    <t>HmiRQP0134</t>
  </si>
  <si>
    <t>MIMAT0005880</t>
  </si>
  <si>
    <t>hsa-miR-1290</t>
  </si>
  <si>
    <t>J22</t>
  </si>
  <si>
    <t>HmiRQP0494</t>
  </si>
  <si>
    <t>MIMAT0001341</t>
  </si>
  <si>
    <t>hsa-miR-424-5p</t>
  </si>
  <si>
    <t>J23</t>
  </si>
  <si>
    <t>HmiRQP0211</t>
  </si>
  <si>
    <t>MIMAT0000757</t>
  </si>
  <si>
    <t>hsa-miR-151a-3p</t>
  </si>
  <si>
    <t>J24</t>
  </si>
  <si>
    <t>HmiRQP0699</t>
  </si>
  <si>
    <t>MIMAT0003263</t>
  </si>
  <si>
    <t>hsa-miR-595</t>
  </si>
  <si>
    <t>K01</t>
  </si>
  <si>
    <t>HmiRQP0099</t>
  </si>
  <si>
    <t>MIMAT0000445</t>
  </si>
  <si>
    <t>hsa-miR-126-3p</t>
  </si>
  <si>
    <t>K02</t>
  </si>
  <si>
    <t>HmiRQP0486</t>
  </si>
  <si>
    <t>MIMAT0003329</t>
  </si>
  <si>
    <t>hsa-miR-411-5p</t>
  </si>
  <si>
    <t>K03</t>
  </si>
  <si>
    <t>HmiRQP0161</t>
  </si>
  <si>
    <t>MIMAT0000426</t>
  </si>
  <si>
    <t>hsa-miR-132-3p</t>
  </si>
  <si>
    <t>K04</t>
  </si>
  <si>
    <t>HmiRQP0645</t>
  </si>
  <si>
    <t>MIMAT0005934</t>
  </si>
  <si>
    <t>hsa-miR-548p</t>
  </si>
  <si>
    <t>K05</t>
  </si>
  <si>
    <t>HmiRQP0168</t>
  </si>
  <si>
    <t>MIMAT0000447</t>
  </si>
  <si>
    <t>hsa-miR-134</t>
  </si>
  <si>
    <t>K06</t>
  </si>
  <si>
    <t>HmiRQP0656</t>
  </si>
  <si>
    <t>MIMAT0004793</t>
  </si>
  <si>
    <t>hsa-miR-556-3p</t>
  </si>
  <si>
    <t>K07</t>
  </si>
  <si>
    <t>HmiRQP0173</t>
  </si>
  <si>
    <t>MIMAT0000448</t>
  </si>
  <si>
    <t>hsa-miR-136-5p</t>
  </si>
  <si>
    <t>K08</t>
  </si>
  <si>
    <t>HmiRQP0677</t>
  </si>
  <si>
    <t>MIMAT0003241</t>
  </si>
  <si>
    <t>hsa-miR-576-5p</t>
  </si>
  <si>
    <t>K09</t>
  </si>
  <si>
    <t>HmiRQP0177</t>
  </si>
  <si>
    <t>MIMAT0000430</t>
  </si>
  <si>
    <t>hsa-miR-138-5p</t>
  </si>
  <si>
    <t>K10</t>
  </si>
  <si>
    <t>HmiRQP0084</t>
  </si>
  <si>
    <t>MIMAT0005944</t>
  </si>
  <si>
    <t>hsa-miR-1252</t>
  </si>
  <si>
    <t>K11</t>
  </si>
  <si>
    <t>HmiRQP0181</t>
  </si>
  <si>
    <t>MIMAT0000431</t>
  </si>
  <si>
    <t>hsa-miR-140-5p</t>
  </si>
  <si>
    <t>K12</t>
  </si>
  <si>
    <t>HmiRQP0736</t>
  </si>
  <si>
    <t>MIMAT0004809</t>
  </si>
  <si>
    <t>hsa-miR-628-5p</t>
  </si>
  <si>
    <t>K13</t>
  </si>
  <si>
    <t>HmiRQP0186</t>
  </si>
  <si>
    <t>MIMAT0000434</t>
  </si>
  <si>
    <t>hsa-miR-142-3p</t>
  </si>
  <si>
    <t>K14</t>
  </si>
  <si>
    <t>HmiRQP0590</t>
  </si>
  <si>
    <t>MIMAT0002832</t>
  </si>
  <si>
    <t>hsa-miR-519c-3p</t>
  </si>
  <si>
    <t>K15</t>
  </si>
  <si>
    <t>HmiRQP0185</t>
  </si>
  <si>
    <t>MIMAT0000433</t>
  </si>
  <si>
    <t>hsa-miR-142-5p</t>
  </si>
  <si>
    <t>K16</t>
  </si>
  <si>
    <t>HmiRQP0661</t>
  </si>
  <si>
    <t>MIMAT0003225</t>
  </si>
  <si>
    <t>hsa-miR-561-3p</t>
  </si>
  <si>
    <t>K17</t>
  </si>
  <si>
    <t>HmiRQP0188</t>
  </si>
  <si>
    <t>MIMAT0000435</t>
  </si>
  <si>
    <t>hsa-miR-143-3p</t>
  </si>
  <si>
    <t>K18</t>
  </si>
  <si>
    <t>HmiRQP0077</t>
  </si>
  <si>
    <t>MIMAT0005897</t>
  </si>
  <si>
    <t>hsa-miR-1245a</t>
  </si>
  <si>
    <t>K19</t>
  </si>
  <si>
    <t>HmiRQP0213</t>
  </si>
  <si>
    <t>MIMAT0000438</t>
  </si>
  <si>
    <t>hsa-miR-152</t>
  </si>
  <si>
    <t>K20</t>
  </si>
  <si>
    <t>HmiRQP0377</t>
  </si>
  <si>
    <t>MIMAT0004903</t>
  </si>
  <si>
    <t>hsa-miR-300</t>
  </si>
  <si>
    <t>K21</t>
  </si>
  <si>
    <t>HmiRQP0247</t>
  </si>
  <si>
    <t>MIMAT0000455</t>
  </si>
  <si>
    <t>hsa-miR-185-5p</t>
  </si>
  <si>
    <t>K22</t>
  </si>
  <si>
    <t>HmiRQP0806</t>
  </si>
  <si>
    <t>MIMAT0004922</t>
  </si>
  <si>
    <t>hsa-miR-875-5p</t>
  </si>
  <si>
    <t>K23</t>
  </si>
  <si>
    <t>HmiRQP0248</t>
  </si>
  <si>
    <t>MIMAT0000456</t>
  </si>
  <si>
    <t>hsa-miR-186-5p</t>
  </si>
  <si>
    <t>K24</t>
  </si>
  <si>
    <t>HmiRQP0657</t>
  </si>
  <si>
    <t>MIMAT0003220</t>
  </si>
  <si>
    <t>hsa-miR-556-5p</t>
  </si>
  <si>
    <t>L01</t>
  </si>
  <si>
    <t>HmiRQP0366</t>
  </si>
  <si>
    <t>MIMAT0004450</t>
  </si>
  <si>
    <t>hsa-miR-297</t>
  </si>
  <si>
    <t>L02</t>
  </si>
  <si>
    <t>HmiRQP0153</t>
  </si>
  <si>
    <t>MIMAT0005950</t>
  </si>
  <si>
    <t>hsa-miR-1306-3p</t>
  </si>
  <si>
    <t>L03</t>
  </si>
  <si>
    <t>HmiRQP0819</t>
  </si>
  <si>
    <t>MIMAT0004912</t>
  </si>
  <si>
    <t>hsa-miR-890</t>
  </si>
  <si>
    <t>L04</t>
  </si>
  <si>
    <t>HmiRQP0164</t>
  </si>
  <si>
    <t>MIMAT0005795</t>
  </si>
  <si>
    <t>hsa-miR-1323</t>
  </si>
  <si>
    <t>L05</t>
  </si>
  <si>
    <t>HmiRQP0410</t>
  </si>
  <si>
    <t>MIMAT0000755</t>
  </si>
  <si>
    <t>hsa-miR-323a-3p</t>
  </si>
  <si>
    <t>L06</t>
  </si>
  <si>
    <t>HmiRQP0714</t>
  </si>
  <si>
    <t>MIMAT0003278</t>
  </si>
  <si>
    <t>hsa-miR-610</t>
  </si>
  <si>
    <t>L07</t>
  </si>
  <si>
    <t>HmiRQP0473</t>
  </si>
  <si>
    <t>MIMAT0000732</t>
  </si>
  <si>
    <t>hsa-miR-378a-3p</t>
  </si>
  <si>
    <t>L08</t>
  </si>
  <si>
    <t>HmiRQP0528</t>
  </si>
  <si>
    <t>MIMAT0002805</t>
  </si>
  <si>
    <t>hsa-miR-489</t>
  </si>
  <si>
    <t>L09</t>
  </si>
  <si>
    <t>HmiRQP0542</t>
  </si>
  <si>
    <t>MIMAT0004772</t>
  </si>
  <si>
    <t>hsa-miR-499a-3p</t>
  </si>
  <si>
    <t>L10</t>
  </si>
  <si>
    <t>HmiRQP0641</t>
  </si>
  <si>
    <t>MIMAT0005889</t>
  </si>
  <si>
    <t>hsa-miR-548l</t>
  </si>
  <si>
    <t>L11</t>
  </si>
  <si>
    <t>HmiRQP0821</t>
  </si>
  <si>
    <t>MIMAT0004913</t>
  </si>
  <si>
    <t>hsa-miR-891b</t>
  </si>
  <si>
    <t>L12</t>
  </si>
  <si>
    <t>HmiRQP0105</t>
  </si>
  <si>
    <t>MIMAT0005918</t>
  </si>
  <si>
    <t>hsa-miR-1265</t>
  </si>
  <si>
    <t>L13</t>
  </si>
  <si>
    <t>HmiRQP0369</t>
  </si>
  <si>
    <t>MIMAT0002890</t>
  </si>
  <si>
    <t>hsa-miR-299-5p</t>
  </si>
  <si>
    <t>L14</t>
  </si>
  <si>
    <t>HmiRQP0783</t>
  </si>
  <si>
    <t>MIMAT0004926</t>
  </si>
  <si>
    <t>hsa-miR-708-5p</t>
  </si>
  <si>
    <t>L15</t>
  </si>
  <si>
    <t>HmiRQP0839</t>
  </si>
  <si>
    <t>MIMAT0004977</t>
  </si>
  <si>
    <t>hsa-miR-934</t>
  </si>
  <si>
    <t>L16</t>
  </si>
  <si>
    <t>HmiRQP0303</t>
  </si>
  <si>
    <t>MIMAT0002811</t>
  </si>
  <si>
    <t>hsa-miR-202-3p</t>
  </si>
  <si>
    <t>L17</t>
  </si>
  <si>
    <t>HmiRQP0742</t>
  </si>
  <si>
    <t>MIMAT0003302</t>
  </si>
  <si>
    <t>hsa-miR-632</t>
  </si>
  <si>
    <t>L18</t>
  </si>
  <si>
    <t>HmiRQP0559</t>
  </si>
  <si>
    <t>MIMAT0002881</t>
  </si>
  <si>
    <t>hsa-miR-509-3p</t>
  </si>
  <si>
    <t>L19</t>
  </si>
  <si>
    <t>HmiRQP0521</t>
  </si>
  <si>
    <t>MIMAT0002176</t>
  </si>
  <si>
    <t>hsa-miR-485-3p</t>
  </si>
  <si>
    <t>L20</t>
  </si>
  <si>
    <t>HmiRQP0088</t>
  </si>
  <si>
    <t>MIMAT0005945</t>
  </si>
  <si>
    <t>hsa-miR-1255b-5p</t>
  </si>
  <si>
    <t>L21</t>
  </si>
  <si>
    <t>HmiRQP0562</t>
  </si>
  <si>
    <t>MIMAT0002808</t>
  </si>
  <si>
    <t>hsa-miR-511</t>
  </si>
  <si>
    <t>L22</t>
  </si>
  <si>
    <t>HmiRQP0702</t>
  </si>
  <si>
    <t>MIMAT0003266</t>
  </si>
  <si>
    <t>hsa-miR-598</t>
  </si>
  <si>
    <t>L23</t>
  </si>
  <si>
    <t>HmiRQP0627</t>
  </si>
  <si>
    <t>MIMAT0004803</t>
  </si>
  <si>
    <t>hsa-miR-548a-5p</t>
  </si>
  <si>
    <t>L24</t>
  </si>
  <si>
    <t>HmiRQP0368</t>
  </si>
  <si>
    <t>MIMAT0000687</t>
  </si>
  <si>
    <t>hsa-miR-299-3p</t>
  </si>
  <si>
    <t>M01</t>
  </si>
  <si>
    <t>HmiRQP0251</t>
  </si>
  <si>
    <t>MIMAT0000262</t>
  </si>
  <si>
    <t>hsa-miR-187-3p</t>
  </si>
  <si>
    <t>M02</t>
  </si>
  <si>
    <t>HmiRQP0734</t>
  </si>
  <si>
    <t>MIMAT0003295</t>
  </si>
  <si>
    <t>hsa-miR-626</t>
  </si>
  <si>
    <t>M03</t>
  </si>
  <si>
    <t>HmiRQP0252</t>
  </si>
  <si>
    <t>MIMAT0000457</t>
  </si>
  <si>
    <t>hsa-miR-188-5p</t>
  </si>
  <si>
    <t>M04</t>
  </si>
  <si>
    <t>HmiRQP0763</t>
  </si>
  <si>
    <t>MIMAT0003328</t>
  </si>
  <si>
    <t>hsa-miR-653</t>
  </si>
  <si>
    <t>M05</t>
  </si>
  <si>
    <t>HmiRQP0263</t>
  </si>
  <si>
    <t>MIMAT0000440</t>
  </si>
  <si>
    <t>hsa-miR-191-5p</t>
  </si>
  <si>
    <t>M06</t>
  </si>
  <si>
    <t>HmiRQP0634</t>
  </si>
  <si>
    <t>MIMAT0005874</t>
  </si>
  <si>
    <t>hsa-miR-548e</t>
  </si>
  <si>
    <t>M07</t>
  </si>
  <si>
    <t>HmiRQP0276</t>
  </si>
  <si>
    <t>MIMAT0000459</t>
  </si>
  <si>
    <t>hsa-miR-193a-3p</t>
  </si>
  <si>
    <t>M08</t>
  </si>
  <si>
    <t>HmiRQP0434</t>
  </si>
  <si>
    <t>MIMAT0004692</t>
  </si>
  <si>
    <t>hsa-miR-340-5p</t>
  </si>
  <si>
    <t>M09</t>
  </si>
  <si>
    <t>HmiRQP0280</t>
  </si>
  <si>
    <t>MIMAT0000460</t>
  </si>
  <si>
    <t>hsa-miR-194-5p</t>
  </si>
  <si>
    <t>M10</t>
  </si>
  <si>
    <t>HmiRQP0679</t>
  </si>
  <si>
    <t>MIMAT0003243</t>
  </si>
  <si>
    <t>hsa-miR-578</t>
  </si>
  <si>
    <t>M11</t>
  </si>
  <si>
    <t>HmiRQP0283</t>
  </si>
  <si>
    <t>MIMAT0000461</t>
  </si>
  <si>
    <t>hsa-miR-195-5p</t>
  </si>
  <si>
    <t>M12</t>
  </si>
  <si>
    <t>HmiRQP0724</t>
  </si>
  <si>
    <t>MIMAT0003287</t>
  </si>
  <si>
    <t>hsa-miR-618</t>
  </si>
  <si>
    <t>M13</t>
  </si>
  <si>
    <t>HmiRQP0307</t>
  </si>
  <si>
    <t>MIMAT0000266</t>
  </si>
  <si>
    <t>hsa-miR-205-5p</t>
  </si>
  <si>
    <t>M14</t>
  </si>
  <si>
    <t>HmiRQP0735</t>
  </si>
  <si>
    <t>MIMAT0003296</t>
  </si>
  <si>
    <t>hsa-miR-627</t>
  </si>
  <si>
    <t>M15</t>
  </si>
  <si>
    <t>HmiRQP0308</t>
  </si>
  <si>
    <t>MIMAT0000462</t>
  </si>
  <si>
    <t>hsa-miR-206</t>
  </si>
  <si>
    <t>M16</t>
  </si>
  <si>
    <t>HmiRQP0687</t>
  </si>
  <si>
    <t>MIMAT0003250</t>
  </si>
  <si>
    <t>hsa-miR-585</t>
  </si>
  <si>
    <t>M17</t>
  </si>
  <si>
    <t>HmiRQP0323</t>
  </si>
  <si>
    <t>MIMAT0000273</t>
  </si>
  <si>
    <t>hsa-miR-216a</t>
  </si>
  <si>
    <t>M18</t>
  </si>
  <si>
    <t>HmiRQP0786</t>
  </si>
  <si>
    <t>MIMAT0000252</t>
  </si>
  <si>
    <t>hsa-miR-7-5p</t>
  </si>
  <si>
    <t>M19</t>
  </si>
  <si>
    <t>HmiRQP0327</t>
  </si>
  <si>
    <t>MIMAT0000275</t>
  </si>
  <si>
    <t>hsa-miR-218-5p</t>
  </si>
  <si>
    <t>M20</t>
  </si>
  <si>
    <t>HmiRQP0476</t>
  </si>
  <si>
    <t>MIMAT0000733</t>
  </si>
  <si>
    <t>hsa-miR-379-5p</t>
  </si>
  <si>
    <t>M21</t>
  </si>
  <si>
    <t>HmiRQP0338</t>
  </si>
  <si>
    <t>MIMAT0000278</t>
  </si>
  <si>
    <t>hsa-miR-221-3p</t>
  </si>
  <si>
    <t>M22</t>
  </si>
  <si>
    <t>HmiRQP0681</t>
  </si>
  <si>
    <t>MIMAT0003245</t>
  </si>
  <si>
    <t>hsa-miR-580</t>
  </si>
  <si>
    <t>M23</t>
  </si>
  <si>
    <t>HmiRQP0342</t>
  </si>
  <si>
    <t>MIMAT0000280</t>
  </si>
  <si>
    <t>hsa-miR-223-3p</t>
  </si>
  <si>
    <t>M24</t>
  </si>
  <si>
    <t>HmiRQP0514</t>
  </si>
  <si>
    <t>MIMAT0003885</t>
  </si>
  <si>
    <t>hsa-miR-454-3p</t>
  </si>
  <si>
    <t>N01</t>
  </si>
  <si>
    <t>HmiRQP0118</t>
  </si>
  <si>
    <t>MIMAT0005929</t>
  </si>
  <si>
    <t>hsa-miR-1275</t>
  </si>
  <si>
    <t>N02</t>
  </si>
  <si>
    <t>HmiRQP0455</t>
  </si>
  <si>
    <t>MIMAT0001621</t>
  </si>
  <si>
    <t>hsa-miR-369-5p</t>
  </si>
  <si>
    <t>N03</t>
  </si>
  <si>
    <t>HmiRQP0605</t>
  </si>
  <si>
    <t>MIMAT0002854</t>
  </si>
  <si>
    <t>hsa-miR-521</t>
  </si>
  <si>
    <t>N04</t>
  </si>
  <si>
    <t>HmiRQP0324</t>
  </si>
  <si>
    <t>MIMAT0004959</t>
  </si>
  <si>
    <t>hsa-miR-216b</t>
  </si>
  <si>
    <t>N05</t>
  </si>
  <si>
    <t>HmiRQP0695</t>
  </si>
  <si>
    <t>MIMAT0003259</t>
  </si>
  <si>
    <t>hsa-miR-591</t>
  </si>
  <si>
    <t>N06</t>
  </si>
  <si>
    <t>HmiRQP0633</t>
  </si>
  <si>
    <t>MIMAT0003323</t>
  </si>
  <si>
    <t>hsa-miR-548d-3p</t>
  </si>
  <si>
    <t>N07</t>
  </si>
  <si>
    <t>HmiRQP0104</t>
  </si>
  <si>
    <t>MIMAT0005791</t>
  </si>
  <si>
    <t>hsa-miR-1264</t>
  </si>
  <si>
    <t>N08</t>
  </si>
  <si>
    <t>HmiRQP0530</t>
  </si>
  <si>
    <t>MIMAT0004764</t>
  </si>
  <si>
    <t>hsa-miR-490-5p</t>
  </si>
  <si>
    <t>N09</t>
  </si>
  <si>
    <t>HmiRQP0112</t>
  </si>
  <si>
    <t>MIMAT0005924</t>
  </si>
  <si>
    <t>hsa-miR-1270</t>
  </si>
  <si>
    <t>N10</t>
  </si>
  <si>
    <t>HmiRQP0070</t>
  </si>
  <si>
    <t>MIMAT0005591</t>
  </si>
  <si>
    <t>hsa-miR-1236</t>
  </si>
  <si>
    <t>N11</t>
  </si>
  <si>
    <t>HmiRQP0446</t>
  </si>
  <si>
    <t>MIMAT0000703</t>
  </si>
  <si>
    <t>hsa-miR-361-5p</t>
  </si>
  <si>
    <t>N12</t>
  </si>
  <si>
    <t>HmiRQP0555</t>
  </si>
  <si>
    <t>MIMAT0002879</t>
  </si>
  <si>
    <t>hsa-miR-507</t>
  </si>
  <si>
    <t>N13</t>
  </si>
  <si>
    <t>HmiRQP0481</t>
  </si>
  <si>
    <t>MIMAT0000738</t>
  </si>
  <si>
    <t>hsa-miR-383</t>
  </si>
  <si>
    <t>N14</t>
  </si>
  <si>
    <t>HmiRQP0615</t>
  </si>
  <si>
    <t>MIMAT0002888</t>
  </si>
  <si>
    <t>hsa-miR-532-5p</t>
  </si>
  <si>
    <t>N15</t>
  </si>
  <si>
    <t>HmiRQP0126</t>
  </si>
  <si>
    <t>MIMAT0005940</t>
  </si>
  <si>
    <t>hsa-miR-1282</t>
  </si>
  <si>
    <t>N16</t>
  </si>
  <si>
    <t>HmiRQP0626</t>
  </si>
  <si>
    <t>MIMAT0003251</t>
  </si>
  <si>
    <t>hsa-miR-548a-3p</t>
  </si>
  <si>
    <t>N17</t>
  </si>
  <si>
    <t>HmiRQP0221</t>
  </si>
  <si>
    <t>MIMAT0000646</t>
  </si>
  <si>
    <t>hsa-miR-155-5p</t>
  </si>
  <si>
    <t>N18</t>
  </si>
  <si>
    <t>HmiRQP0644</t>
  </si>
  <si>
    <t>MIMAT0005919</t>
  </si>
  <si>
    <t>hsa-miR-548o-3p</t>
  </si>
  <si>
    <t>N19</t>
  </si>
  <si>
    <t>HmiRQP0557</t>
  </si>
  <si>
    <t>MIMAT0002880</t>
  </si>
  <si>
    <t>hsa-miR-508-3p</t>
  </si>
  <si>
    <t>N20</t>
  </si>
  <si>
    <t>HmiRQP0727</t>
  </si>
  <si>
    <t>MIMAT0003290</t>
  </si>
  <si>
    <t>hsa-miR-621</t>
  </si>
  <si>
    <t>N21</t>
  </si>
  <si>
    <t>HmiRQP0646</t>
  </si>
  <si>
    <t>MIMAT0003333</t>
  </si>
  <si>
    <t>hsa-miR-549</t>
  </si>
  <si>
    <t>N22</t>
  </si>
  <si>
    <t>HmiRQP0750</t>
  </si>
  <si>
    <t>MIMAT0003310</t>
  </si>
  <si>
    <t>hsa-miR-640</t>
  </si>
  <si>
    <t>N23</t>
  </si>
  <si>
    <t>HmiRQP0654</t>
  </si>
  <si>
    <t>MIMAT0003217</t>
  </si>
  <si>
    <t>hsa-miR-554</t>
  </si>
  <si>
    <t>N24</t>
  </si>
  <si>
    <t>HmiRQP0791</t>
  </si>
  <si>
    <t>MIMAT0003879</t>
  </si>
  <si>
    <t>hsa-miR-758</t>
  </si>
  <si>
    <t>O01</t>
  </si>
  <si>
    <t>HmiRQP0352</t>
  </si>
  <si>
    <t>MIMAT0000081</t>
  </si>
  <si>
    <t>hsa-miR-25-3p</t>
  </si>
  <si>
    <t>O02</t>
  </si>
  <si>
    <t>HmiRQP0643</t>
  </si>
  <si>
    <t>MIMAT0005916</t>
  </si>
  <si>
    <t>hsa-miR-548n</t>
  </si>
  <si>
    <t>O03</t>
  </si>
  <si>
    <t>HmiRQP0364</t>
  </si>
  <si>
    <t>MIMAT0000690</t>
  </si>
  <si>
    <t>hsa-miR-296-5p</t>
  </si>
  <si>
    <t>O04</t>
  </si>
  <si>
    <t>HmiRQP0596</t>
  </si>
  <si>
    <t>MIMAT0002833</t>
  </si>
  <si>
    <t>hsa-miR-520a-5p</t>
  </si>
  <si>
    <t>O05</t>
  </si>
  <si>
    <t>HmiRQP0381</t>
  </si>
  <si>
    <t>MIMAT0000684</t>
  </si>
  <si>
    <t>hsa-miR-302a-3p</t>
  </si>
  <si>
    <t>O06</t>
  </si>
  <si>
    <t>HmiRQP0703</t>
  </si>
  <si>
    <t>MIMAT0003267</t>
  </si>
  <si>
    <t>hsa-miR-599</t>
  </si>
  <si>
    <t>O07</t>
  </si>
  <si>
    <t>HmiRQP0404</t>
  </si>
  <si>
    <t>MIMAT0000090</t>
  </si>
  <si>
    <t>hsa-miR-32-5p</t>
  </si>
  <si>
    <t>O08</t>
  </si>
  <si>
    <t>HmiRQP0713</t>
  </si>
  <si>
    <t>MIMAT0003277</t>
  </si>
  <si>
    <t>hsa-miR-609</t>
  </si>
  <si>
    <t>O09</t>
  </si>
  <si>
    <t>HmiRQP0421</t>
  </si>
  <si>
    <t>MIMAT0000765</t>
  </si>
  <si>
    <t>hsa-miR-335-5p</t>
  </si>
  <si>
    <t>O10</t>
  </si>
  <si>
    <t>HmiRQP0087</t>
  </si>
  <si>
    <t>MIMAT0005906</t>
  </si>
  <si>
    <t>hsa-miR-1255a</t>
  </si>
  <si>
    <t>O11</t>
  </si>
  <si>
    <t>HmiRQP0440</t>
  </si>
  <si>
    <t>MIMAT0000255</t>
  </si>
  <si>
    <t>hsa-miR-34a-5p</t>
  </si>
  <si>
    <t>O12</t>
  </si>
  <si>
    <t>HmiRQP0343</t>
  </si>
  <si>
    <t>MIMAT0000281</t>
  </si>
  <si>
    <t>hsa-miR-224-5p</t>
  </si>
  <si>
    <t>O13</t>
  </si>
  <si>
    <t>HmiRQP0461</t>
  </si>
  <si>
    <t>MIMAT0000726</t>
  </si>
  <si>
    <t>hsa-miR-373-3p</t>
  </si>
  <si>
    <t>O14</t>
  </si>
  <si>
    <t>HmiRQP0830</t>
  </si>
  <si>
    <t>MIMAT0004974</t>
  </si>
  <si>
    <t>hsa-miR-924</t>
  </si>
  <si>
    <t>O15</t>
  </si>
  <si>
    <t>HmiRQP0543</t>
  </si>
  <si>
    <t>MIMAT0002870</t>
  </si>
  <si>
    <t>hsa-miR-499a-5p</t>
  </si>
  <si>
    <t>O16</t>
  </si>
  <si>
    <t>HmiRQP0152</t>
  </si>
  <si>
    <t>MIMAT0005893</t>
  </si>
  <si>
    <t>hsa-miR-1305</t>
  </si>
  <si>
    <t>O17</t>
  </si>
  <si>
    <t>HmiRQP0832</t>
  </si>
  <si>
    <t>MIMAT0000092</t>
  </si>
  <si>
    <t>hsa-miR-92a-3p</t>
  </si>
  <si>
    <t>O18</t>
  </si>
  <si>
    <t>HmiRQP0413</t>
  </si>
  <si>
    <t>MIMAT0000771</t>
  </si>
  <si>
    <t>hsa-miR-325</t>
  </si>
  <si>
    <t>O19</t>
  </si>
  <si>
    <t>HmiRQP0837</t>
  </si>
  <si>
    <t>MIMAT0000093</t>
  </si>
  <si>
    <t>hsa-miR-93-5p</t>
  </si>
  <si>
    <t>O20</t>
  </si>
  <si>
    <t>HmiRQP0808</t>
  </si>
  <si>
    <t>MIMAT0004925</t>
  </si>
  <si>
    <t>hsa-miR-876-3p</t>
  </si>
  <si>
    <t>O21</t>
  </si>
  <si>
    <t>HmiRQP0852</t>
  </si>
  <si>
    <t>MIMAT0000095</t>
  </si>
  <si>
    <t>hsa-miR-96-5p</t>
  </si>
  <si>
    <t>O22</t>
  </si>
  <si>
    <t>HmiRQP0606</t>
  </si>
  <si>
    <t>MIMAT0002868</t>
  </si>
  <si>
    <t>hsa-miR-522-3p</t>
  </si>
  <si>
    <t>O23</t>
  </si>
  <si>
    <t>HmiRQP0730</t>
  </si>
  <si>
    <t>MIMAT0004807</t>
  </si>
  <si>
    <t>hsa-miR-624-3p</t>
  </si>
  <si>
    <t>O24</t>
  </si>
  <si>
    <t>HmiRQP0662</t>
  </si>
  <si>
    <t>MIMAT0003226</t>
  </si>
  <si>
    <t>hsa-miR-562</t>
  </si>
  <si>
    <t>P01</t>
  </si>
  <si>
    <t>NC</t>
  </si>
  <si>
    <t>P02</t>
  </si>
  <si>
    <t>P03</t>
  </si>
  <si>
    <t>P04</t>
  </si>
  <si>
    <t>P05</t>
  </si>
  <si>
    <t>HmiRQP9001</t>
  </si>
  <si>
    <t>NR_002752</t>
  </si>
  <si>
    <t>HK1</t>
  </si>
  <si>
    <t>P06</t>
  </si>
  <si>
    <t>P07</t>
  </si>
  <si>
    <t>HmiRQP9011</t>
  </si>
  <si>
    <t>NR_002750</t>
  </si>
  <si>
    <t>HK2</t>
  </si>
  <si>
    <t>P08</t>
  </si>
  <si>
    <t>P09</t>
  </si>
  <si>
    <t>HmiRQP9021</t>
  </si>
  <si>
    <t>NR_002745</t>
  </si>
  <si>
    <t>HK3</t>
  </si>
  <si>
    <t>P10</t>
  </si>
  <si>
    <t>P11</t>
  </si>
  <si>
    <t>HmiRQP9051</t>
  </si>
  <si>
    <t>NR_002746</t>
  </si>
  <si>
    <t>HK4</t>
  </si>
  <si>
    <t>P12</t>
  </si>
  <si>
    <t>P13</t>
  </si>
  <si>
    <t>HmiRQP9061</t>
  </si>
  <si>
    <t>NR_002744</t>
  </si>
  <si>
    <t>HK5</t>
  </si>
  <si>
    <t>P14</t>
  </si>
  <si>
    <t>P15</t>
  </si>
  <si>
    <t>HmiRQP9071</t>
  </si>
  <si>
    <t>NR_002450</t>
  </si>
  <si>
    <t>HK6</t>
  </si>
  <si>
    <t>P16</t>
  </si>
  <si>
    <t>P17</t>
  </si>
  <si>
    <t>RT</t>
  </si>
  <si>
    <t>P18</t>
  </si>
  <si>
    <t>P19</t>
  </si>
  <si>
    <t>P20</t>
  </si>
  <si>
    <t>P21</t>
  </si>
  <si>
    <t>PCR</t>
  </si>
  <si>
    <t>P22</t>
  </si>
  <si>
    <t>P23</t>
  </si>
  <si>
    <t>P24</t>
  </si>
  <si>
    <t>Plate 2</t>
  </si>
  <si>
    <t>HmiRQP0490</t>
  </si>
  <si>
    <t>MIMAT0001339</t>
  </si>
  <si>
    <t>hsa-miR-422a</t>
  </si>
  <si>
    <t>HmiRQP0117</t>
  </si>
  <si>
    <t>MIMAT0005938</t>
  </si>
  <si>
    <t>hsa-miR-1274b</t>
  </si>
  <si>
    <t>HmiRQP0536</t>
  </si>
  <si>
    <t>MIMAT0002816</t>
  </si>
  <si>
    <t>hsa-miR-494</t>
  </si>
  <si>
    <t>HmiRQP0253</t>
  </si>
  <si>
    <t>MIMAT0004613</t>
  </si>
  <si>
    <t>hsa-miR-188-3p</t>
  </si>
  <si>
    <t>HmiRQP0552</t>
  </si>
  <si>
    <t>MIMAT0002876</t>
  </si>
  <si>
    <t>hsa-miR-505-3p</t>
  </si>
  <si>
    <t>HmiRQP0820</t>
  </si>
  <si>
    <t>MIMAT0004902</t>
  </si>
  <si>
    <t>hsa-miR-891a</t>
  </si>
  <si>
    <t>HmiRQP0571</t>
  </si>
  <si>
    <t>MIMAT0002826</t>
  </si>
  <si>
    <t>hsa-miR-515-5p</t>
  </si>
  <si>
    <t>HmiRQP0564</t>
  </si>
  <si>
    <t>MIMAT0002822</t>
  </si>
  <si>
    <t>hsa-miR-512-5p</t>
  </si>
  <si>
    <t>HmiRQP0245</t>
  </si>
  <si>
    <t>MIMAT0000454</t>
  </si>
  <si>
    <t>hsa-miR-184</t>
  </si>
  <si>
    <t>HmiRQP0066</t>
  </si>
  <si>
    <t>MIMAT0005584</t>
  </si>
  <si>
    <t>hsa-miR-1229</t>
  </si>
  <si>
    <t>HmiRQP0534</t>
  </si>
  <si>
    <t>MIMAT0003161</t>
  </si>
  <si>
    <t>hsa-miR-493-3p</t>
  </si>
  <si>
    <t>HmiRQP0068</t>
  </si>
  <si>
    <t>MIMAT0005588</t>
  </si>
  <si>
    <t>hsa-miR-1233</t>
  </si>
  <si>
    <t>HmiRQP0728</t>
  </si>
  <si>
    <t>MIMAT0003291</t>
  </si>
  <si>
    <t>hsa-miR-622</t>
  </si>
  <si>
    <t>HmiRQP0111</t>
  </si>
  <si>
    <t>MIMAT0000446</t>
  </si>
  <si>
    <t>hsa-miR-127-3p</t>
  </si>
  <si>
    <t>HmiRQP0771</t>
  </si>
  <si>
    <t>MIMAT0003338</t>
  </si>
  <si>
    <t>hsa-miR-660-5p</t>
  </si>
  <si>
    <t>HmiRQP0523</t>
  </si>
  <si>
    <t>MIMAT0002177</t>
  </si>
  <si>
    <t>hsa-miR-486-5p</t>
  </si>
  <si>
    <t>HmiRQP0145</t>
  </si>
  <si>
    <t>MIMAT0005800</t>
  </si>
  <si>
    <t>hsa-miR-1298</t>
  </si>
  <si>
    <t>HmiRQP0725</t>
  </si>
  <si>
    <t>MIMAT0003288</t>
  </si>
  <si>
    <t>hsa-miR-619</t>
  </si>
  <si>
    <t>HmiRQP0545</t>
  </si>
  <si>
    <t>MIMAT0004773</t>
  </si>
  <si>
    <t>hsa-miR-500a-5p</t>
  </si>
  <si>
    <t>HmiRQP0796</t>
  </si>
  <si>
    <t>MIMAT0003882</t>
  </si>
  <si>
    <t>hsa-miR-767-5p</t>
  </si>
  <si>
    <t>HmiRQP0828</t>
  </si>
  <si>
    <t>MIMAT0004972</t>
  </si>
  <si>
    <t>hsa-miR-922</t>
  </si>
  <si>
    <t>HmiRQP0071</t>
  </si>
  <si>
    <t>MIMAT0005592</t>
  </si>
  <si>
    <t>hsa-miR-1237</t>
  </si>
  <si>
    <t>HmiRQP0847</t>
  </si>
  <si>
    <t>MIMAT0004985</t>
  </si>
  <si>
    <t>hsa-miR-942</t>
  </si>
  <si>
    <t>HmiRQP0550</t>
  </si>
  <si>
    <t>MIMAT0002874</t>
  </si>
  <si>
    <t>hsa-miR-503</t>
  </si>
  <si>
    <t>HmiRQP0383</t>
  </si>
  <si>
    <t>MIMAT0000715</t>
  </si>
  <si>
    <t>hsa-miR-302b-3p</t>
  </si>
  <si>
    <t>HmiRQP0270</t>
  </si>
  <si>
    <t>MIMAT0007889</t>
  </si>
  <si>
    <t>hsa-miR-1914-5p</t>
  </si>
  <si>
    <t>HmiRQP0184</t>
  </si>
  <si>
    <t>MIMAT0000432</t>
  </si>
  <si>
    <t>hsa-miR-141-3p</t>
  </si>
  <si>
    <t>HmiRQP0273</t>
  </si>
  <si>
    <t>MIMAT0007892</t>
  </si>
  <si>
    <t>hsa-miR-1915-3p</t>
  </si>
  <si>
    <t>HmiRQP0312</t>
  </si>
  <si>
    <t>MIMAT0000075</t>
  </si>
  <si>
    <t>hsa-miR-20a-5p</t>
  </si>
  <si>
    <t>HmiRQP1157</t>
  </si>
  <si>
    <t>MIMAT0010497</t>
  </si>
  <si>
    <t>hsa-miR-759</t>
  </si>
  <si>
    <t>HmiRQP0567</t>
  </si>
  <si>
    <t>MIMAT0005788</t>
  </si>
  <si>
    <t>hsa-miR-513b</t>
  </si>
  <si>
    <t>HmiRQP1158</t>
  </si>
  <si>
    <t>MIMAT0010364</t>
  </si>
  <si>
    <t>hsa-miR-761</t>
  </si>
  <si>
    <t>HmiRQP0300</t>
  </si>
  <si>
    <t>MIMAT0000318</t>
  </si>
  <si>
    <t>hsa-miR-200b-3p</t>
  </si>
  <si>
    <t>HmiRQP1296</t>
  </si>
  <si>
    <t>MIMAT0009448</t>
  </si>
  <si>
    <t>hsa-miR-1973</t>
  </si>
  <si>
    <t>HmiRQP0604</t>
  </si>
  <si>
    <t>MIMAT0002867</t>
  </si>
  <si>
    <t>hsa-miR-520h</t>
  </si>
  <si>
    <t>HmiRQP1297</t>
  </si>
  <si>
    <t>MIMAT0011158</t>
  </si>
  <si>
    <t>hsa-miR-2115-5p</t>
  </si>
  <si>
    <t>HmiRQP0589</t>
  </si>
  <si>
    <t>MIMAT0002837</t>
  </si>
  <si>
    <t>hsa-miR-519b-3p</t>
  </si>
  <si>
    <t>HmiRQP1303</t>
  </si>
  <si>
    <t>MIMAT0009450</t>
  </si>
  <si>
    <t>hsa-miR-1975</t>
  </si>
  <si>
    <t>HmiRQP0206</t>
  </si>
  <si>
    <t>MIMAT0000759</t>
  </si>
  <si>
    <t>hsa-miR-148b-3p</t>
  </si>
  <si>
    <t>HmiRQP1305</t>
  </si>
  <si>
    <t>MIMAT0009451</t>
  </si>
  <si>
    <t>hsa-miR-1976</t>
  </si>
  <si>
    <t>HmiRQP0322</t>
  </si>
  <si>
    <t>MIMAT0000272</t>
  </si>
  <si>
    <t>hsa-miR-215</t>
  </si>
  <si>
    <t>HmiRQP1307</t>
  </si>
  <si>
    <t>MIMAT0009454</t>
  </si>
  <si>
    <t>hsa-miR-1979</t>
  </si>
  <si>
    <t>HmiRQP0568</t>
  </si>
  <si>
    <t>MIMAT0005789</t>
  </si>
  <si>
    <t>hsa-miR-513c-5p</t>
  </si>
  <si>
    <t>HmiRQP1308</t>
  </si>
  <si>
    <t>MIMAT0009979</t>
  </si>
  <si>
    <t>hsa-miR-2054</t>
  </si>
  <si>
    <t>HmiRQP0408</t>
  </si>
  <si>
    <t>MIMAT0006764</t>
  </si>
  <si>
    <t>hsa-miR-320d</t>
  </si>
  <si>
    <t>HmiRQP1311</t>
  </si>
  <si>
    <t>MIMAT0012735</t>
  </si>
  <si>
    <t>hsa-miR-718</t>
  </si>
  <si>
    <t>HmiRQP0593</t>
  </si>
  <si>
    <t>MIMAT0002829</t>
  </si>
  <si>
    <t>hsa-miR-519e-3p</t>
  </si>
  <si>
    <t>HmiRQP1313</t>
  </si>
  <si>
    <t>MIMAT0009452</t>
  </si>
  <si>
    <t>hsa-miR-1977</t>
  </si>
  <si>
    <t>HmiRQP0692</t>
  </si>
  <si>
    <t>MIMAT0004799</t>
  </si>
  <si>
    <t>hsa-miR-589-5p</t>
  </si>
  <si>
    <t>HmiRQP0611</t>
  </si>
  <si>
    <t>MIMAT0002839</t>
  </si>
  <si>
    <t>hsa-miR-525-3p</t>
  </si>
  <si>
    <t>HmiRQP0675</t>
  </si>
  <si>
    <t>MIMAT0003240</t>
  </si>
  <si>
    <t>hsa-miR-575</t>
  </si>
  <si>
    <t>HmiRQP0620</t>
  </si>
  <si>
    <t>MIMAT0003340</t>
  </si>
  <si>
    <t>hsa-miR-542-5p</t>
  </si>
  <si>
    <t>HmiRQP0132</t>
  </si>
  <si>
    <t>MIMAT0005942</t>
  </si>
  <si>
    <t>hsa-miR-1288</t>
  </si>
  <si>
    <t>HmiRQP0720</t>
  </si>
  <si>
    <t>MIMAT0003283</t>
  </si>
  <si>
    <t>hsa-miR-615-3p</t>
  </si>
  <si>
    <t>HmiRQP0572</t>
  </si>
  <si>
    <t>MIMAT0004770</t>
  </si>
  <si>
    <t>hsa-miR-516a-5p</t>
  </si>
  <si>
    <t>HmiRQP0760</t>
  </si>
  <si>
    <t>MIMAT0003320</t>
  </si>
  <si>
    <t>hsa-miR-650</t>
  </si>
  <si>
    <t>HmiRQP0680</t>
  </si>
  <si>
    <t>MIMAT0003244</t>
  </si>
  <si>
    <t>hsa-miR-579</t>
  </si>
  <si>
    <t>HmiRQP0123</t>
  </si>
  <si>
    <t>MIMAT0005946</t>
  </si>
  <si>
    <t>hsa-miR-1280</t>
  </si>
  <si>
    <t>HmiRQP0823</t>
  </si>
  <si>
    <t>MIMAT0004918</t>
  </si>
  <si>
    <t>hsa-miR-892b</t>
  </si>
  <si>
    <t>HmiRQP0140</t>
  </si>
  <si>
    <t>MIMAT0005883</t>
  </si>
  <si>
    <t>hsa-miR-1293</t>
  </si>
  <si>
    <t>HmiRQP0795</t>
  </si>
  <si>
    <t>MIMAT0003883</t>
  </si>
  <si>
    <t>hsa-miR-767-3p</t>
  </si>
  <si>
    <t>HmiRQP0665</t>
  </si>
  <si>
    <t>MIMAT0003230</t>
  </si>
  <si>
    <t>hsa-miR-566</t>
  </si>
  <si>
    <t>HmiRQP0843</t>
  </si>
  <si>
    <t>MIMAT0004981</t>
  </si>
  <si>
    <t>hsa-miR-938</t>
  </si>
  <si>
    <t>HmiRQP0584</t>
  </si>
  <si>
    <t>MIMAT0002864</t>
  </si>
  <si>
    <t>hsa-miR-518d-3p</t>
  </si>
  <si>
    <t>HmiRQP0585</t>
  </si>
  <si>
    <t>MIMAT0002861</t>
  </si>
  <si>
    <t>hsa-miR-518e-3p</t>
  </si>
  <si>
    <t>HmiRQP0519</t>
  </si>
  <si>
    <t>MIMAT0002174</t>
  </si>
  <si>
    <t>hsa-miR-484</t>
  </si>
  <si>
    <t>HmiRQP0210</t>
  </si>
  <si>
    <t>MIMAT0000451</t>
  </si>
  <si>
    <t>hsa-miR-150-5p</t>
  </si>
  <si>
    <t>HmiRQP0580</t>
  </si>
  <si>
    <t>MIMAT0002863</t>
  </si>
  <si>
    <t>hsa-miR-518a-3p</t>
  </si>
  <si>
    <t>HmiRQP0237</t>
  </si>
  <si>
    <t>MIMAT0002821</t>
  </si>
  <si>
    <t>hsa-miR-181d</t>
  </si>
  <si>
    <t>HmiRQP0792</t>
  </si>
  <si>
    <t>MIMAT0004957</t>
  </si>
  <si>
    <t>hsa-miR-760</t>
  </si>
  <si>
    <t>HmiRQP0346</t>
  </si>
  <si>
    <t>MIMAT0000418</t>
  </si>
  <si>
    <t>hsa-miR-23b-3p</t>
  </si>
  <si>
    <t>HmiRQP0142</t>
  </si>
  <si>
    <t>MIMAT0005885</t>
  </si>
  <si>
    <t>hsa-miR-1295a</t>
  </si>
  <si>
    <t>HmiRQP0387</t>
  </si>
  <si>
    <t>MIMAT0000718</t>
  </si>
  <si>
    <t>hsa-miR-302d-3p</t>
  </si>
  <si>
    <t>HmiRQP1315</t>
  </si>
  <si>
    <t>MIMAT0010367</t>
  </si>
  <si>
    <t>hsa-miR-764</t>
  </si>
  <si>
    <t>HmiRQP0504</t>
  </si>
  <si>
    <t>MIMAT0001541</t>
  </si>
  <si>
    <t>hsa-miR-449a</t>
  </si>
  <si>
    <t>HmiRQP1316</t>
  </si>
  <si>
    <t>MIMAT0011163</t>
  </si>
  <si>
    <t>hsa-miR-548q</t>
  </si>
  <si>
    <t>HmiRQP0582</t>
  </si>
  <si>
    <t>MIMAT0002848</t>
  </si>
  <si>
    <t>hsa-miR-518c-3p</t>
  </si>
  <si>
    <t>HmiRQP1318</t>
  </si>
  <si>
    <t>MIMAT0010313</t>
  </si>
  <si>
    <t>hsa-miR-762</t>
  </si>
  <si>
    <t>HmiRQP0602</t>
  </si>
  <si>
    <t>MIMAT0002830</t>
  </si>
  <si>
    <t>hsa-miR-520f</t>
  </si>
  <si>
    <t>HmiRQP1319</t>
  </si>
  <si>
    <t>MIMAT0011160</t>
  </si>
  <si>
    <t>hsa-miR-2116-5p</t>
  </si>
  <si>
    <t>HmiRQP0196</t>
  </si>
  <si>
    <t>MIMAT0000449</t>
  </si>
  <si>
    <t>hsa-miR-146a-5p</t>
  </si>
  <si>
    <t>HmiRQP1320</t>
  </si>
  <si>
    <t>MIMAT0009453</t>
  </si>
  <si>
    <t>hsa-miR-1978</t>
  </si>
  <si>
    <t>HmiRQP0603</t>
  </si>
  <si>
    <t>MIMAT0002858</t>
  </si>
  <si>
    <t>hsa-miR-520g</t>
  </si>
  <si>
    <t>HmiRQP1323</t>
  </si>
  <si>
    <t>MIMAT0010251</t>
  </si>
  <si>
    <t>hsa-miR-449c-5p</t>
  </si>
  <si>
    <t>HmiRQP0314</t>
  </si>
  <si>
    <t>MIMAT0001413</t>
  </si>
  <si>
    <t>hsa-miR-20b-5p</t>
  </si>
  <si>
    <t>HmiRQP1324</t>
  </si>
  <si>
    <t>MIMAT0011156</t>
  </si>
  <si>
    <t>hsa-miR-2114-5p</t>
  </si>
  <si>
    <t>HmiRQP0274</t>
  </si>
  <si>
    <t>MIMAT0000222</t>
  </si>
  <si>
    <t>hsa-miR-192-5p</t>
  </si>
  <si>
    <t>HmiRQP1325</t>
  </si>
  <si>
    <t>MIMAT0009447</t>
  </si>
  <si>
    <t>hsa-miR-1972</t>
  </si>
  <si>
    <t>HmiRQP0378</t>
  </si>
  <si>
    <t>MIMAT0000688</t>
  </si>
  <si>
    <t>hsa-miR-301a-3p</t>
  </si>
  <si>
    <t>HmiRQP1328</t>
  </si>
  <si>
    <t>MIMAT0011777</t>
  </si>
  <si>
    <t>hsa-miR-2277-3p</t>
  </si>
  <si>
    <t>HmiRQP0407</t>
  </si>
  <si>
    <t>MIMAT0005793</t>
  </si>
  <si>
    <t>hsa-miR-320c</t>
  </si>
  <si>
    <t>HmiRQP1329</t>
  </si>
  <si>
    <t>MIMAT0009449</t>
  </si>
  <si>
    <t>hsa-miR-1974</t>
  </si>
  <si>
    <t>HmiRQP0613</t>
  </si>
  <si>
    <t>MIMAT0002835</t>
  </si>
  <si>
    <t>hsa-miR-526b-5p</t>
  </si>
  <si>
    <t>HmiRQP1331</t>
  </si>
  <si>
    <t>MIMAT0009977</t>
  </si>
  <si>
    <t>hsa-miR-2052</t>
  </si>
  <si>
    <t>HmiRQP0595</t>
  </si>
  <si>
    <t>MIMAT0002834</t>
  </si>
  <si>
    <t>hsa-miR-520a-3p</t>
  </si>
  <si>
    <t>HmiRQP1333</t>
  </si>
  <si>
    <t>MIMAT0010133</t>
  </si>
  <si>
    <t>hsa-miR-2110</t>
  </si>
  <si>
    <t>HmiRQP0651</t>
  </si>
  <si>
    <t>MIMAT0003233</t>
  </si>
  <si>
    <t>hsa-miR-551b-3p</t>
  </si>
  <si>
    <t>HmiRQP0135</t>
  </si>
  <si>
    <t>MIMAT0005881</t>
  </si>
  <si>
    <t>hsa-miR-1291</t>
  </si>
  <si>
    <t>HmiRQP0139</t>
  </si>
  <si>
    <t>MIMAT0004605</t>
  </si>
  <si>
    <t>hsa-miR-129-2-3p</t>
  </si>
  <si>
    <t>HmiRQP0499</t>
  </si>
  <si>
    <t>MIMAT0001625</t>
  </si>
  <si>
    <t>hsa-miR-431-5p</t>
  </si>
  <si>
    <t>HmiRQP0182</t>
  </si>
  <si>
    <t>MIMAT0004597</t>
  </si>
  <si>
    <t>hsa-miR-140-3p</t>
  </si>
  <si>
    <t>HmiRQP0512</t>
  </si>
  <si>
    <t>MIMAT0001630</t>
  </si>
  <si>
    <t>hsa-miR-323b-5p</t>
  </si>
  <si>
    <t>HmiRQP0756</t>
  </si>
  <si>
    <t>MIMAT0003316</t>
  </si>
  <si>
    <t>hsa-miR-646</t>
  </si>
  <si>
    <t>HmiRQP0673</t>
  </si>
  <si>
    <t>MIMAT0003239</t>
  </si>
  <si>
    <t>hsa-miR-574-3p</t>
  </si>
  <si>
    <t>HmiRQP0412</t>
  </si>
  <si>
    <t>MIMAT0000761</t>
  </si>
  <si>
    <t>hsa-miR-324-5p</t>
  </si>
  <si>
    <t>HmiRQP0799</t>
  </si>
  <si>
    <t>MIMAT0003887</t>
  </si>
  <si>
    <t>hsa-miR-769-3p</t>
  </si>
  <si>
    <t>HmiRQP0686</t>
  </si>
  <si>
    <t>MIMAT0003249</t>
  </si>
  <si>
    <t>hsa-miR-584-5p</t>
  </si>
  <si>
    <t>HmiRQP0411</t>
  </si>
  <si>
    <t>MIMAT0000762</t>
  </si>
  <si>
    <t>hsa-miR-324-3p</t>
  </si>
  <si>
    <t>HmiRQP0426</t>
  </si>
  <si>
    <t>MIMAT0000763</t>
  </si>
  <si>
    <t>hsa-miR-338-3p</t>
  </si>
  <si>
    <t>HmiRQP0664</t>
  </si>
  <si>
    <t>MIMAT0003228</t>
  </si>
  <si>
    <t>hsa-miR-564</t>
  </si>
  <si>
    <t>HmiRQP0669</t>
  </si>
  <si>
    <t>MIMAT0003235</t>
  </si>
  <si>
    <t>hsa-miR-570-3p</t>
  </si>
  <si>
    <t>HmiRQP0287</t>
  </si>
  <si>
    <t>MIMAT0000227</t>
  </si>
  <si>
    <t>hsa-miR-197-3p</t>
  </si>
  <si>
    <t>HmiRQP0480</t>
  </si>
  <si>
    <t>MIMAT0000737</t>
  </si>
  <si>
    <t>hsa-miR-382-5p</t>
  </si>
  <si>
    <t>HmiRQP0067</t>
  </si>
  <si>
    <t>MIMAT0005586</t>
  </si>
  <si>
    <t>hsa-miR-1231</t>
  </si>
  <si>
    <t>HmiRQP0546</t>
  </si>
  <si>
    <t>MIMAT0002872</t>
  </si>
  <si>
    <t>hsa-miR-501-5p</t>
  </si>
  <si>
    <t>HmiRQP0842</t>
  </si>
  <si>
    <t>MIMAT0004980</t>
  </si>
  <si>
    <t>hsa-miR-937</t>
  </si>
  <si>
    <t>HmiRQP0560</t>
  </si>
  <si>
    <t>MIMAT0004975</t>
  </si>
  <si>
    <t>hsa-miR-509-3-5p</t>
  </si>
  <si>
    <t>HmiRQP0365</t>
  </si>
  <si>
    <t>MIMAT0004679</t>
  </si>
  <si>
    <t>hsa-miR-296-3p</t>
  </si>
  <si>
    <t>HmiRQP0116</t>
  </si>
  <si>
    <t>MIMAT0005927</t>
  </si>
  <si>
    <t>hsa-miR-1274a</t>
  </si>
  <si>
    <t>HmiRQP0801</t>
  </si>
  <si>
    <t>MIMAT0003948</t>
  </si>
  <si>
    <t>hsa-miR-770-5p</t>
  </si>
  <si>
    <t>HmiRQP0592</t>
  </si>
  <si>
    <t>MIMAT0002853</t>
  </si>
  <si>
    <t>hsa-miR-519d</t>
  </si>
  <si>
    <t>HmiRQP0289</t>
  </si>
  <si>
    <t>MIMAT0000232</t>
  </si>
  <si>
    <t>hsa-miR-199a-3p</t>
  </si>
  <si>
    <t>HmiRQP0306</t>
  </si>
  <si>
    <t>MIMAT0000265</t>
  </si>
  <si>
    <t>hsa-miR-204-5p</t>
  </si>
  <si>
    <t>HmiRQP0591</t>
  </si>
  <si>
    <t>MIMAT0005454</t>
  </si>
  <si>
    <t>hsa-miR-519b-5p</t>
  </si>
  <si>
    <t>HmiRQP0577</t>
  </si>
  <si>
    <t>MIMAT0002857</t>
  </si>
  <si>
    <t>hsa-miR-517b-3p</t>
  </si>
  <si>
    <t>HmiRQP0612</t>
  </si>
  <si>
    <t>MIMAT0005455</t>
  </si>
  <si>
    <t>hsa-miR-520c-5p</t>
  </si>
  <si>
    <t>HmiRQP0505</t>
  </si>
  <si>
    <t>MIMAT0003327</t>
  </si>
  <si>
    <t>hsa-miR-449b-5p</t>
  </si>
  <si>
    <t>HmiRQP0462</t>
  </si>
  <si>
    <t>MIMAT0004688</t>
  </si>
  <si>
    <t>hsa-miR-374a-3p</t>
  </si>
  <si>
    <t>HmiRQP0379</t>
  </si>
  <si>
    <t>MIMAT0004958</t>
  </si>
  <si>
    <t>hsa-miR-301b</t>
  </si>
  <si>
    <t>HmiRQP0738</t>
  </si>
  <si>
    <t>MIMAT0003298</t>
  </si>
  <si>
    <t>hsa-miR-629-3p</t>
  </si>
  <si>
    <t>HmiRQP0290</t>
  </si>
  <si>
    <t>MIMAT0000231</t>
  </si>
  <si>
    <t>hsa-miR-199a-5p</t>
  </si>
  <si>
    <t>HmiRQP0236</t>
  </si>
  <si>
    <t>MIMAT0004559</t>
  </si>
  <si>
    <t>hsa-miR-181c-3p</t>
  </si>
  <si>
    <t>HmiRQP0159</t>
  </si>
  <si>
    <t>MIMAT0000691</t>
  </si>
  <si>
    <t>hsa-miR-130b-3p</t>
  </si>
  <si>
    <t>HmiRQP0174</t>
  </si>
  <si>
    <t>MIMAT0004606</t>
  </si>
  <si>
    <t>hsa-miR-136-3p</t>
  </si>
  <si>
    <t>HmiRQP0637</t>
  </si>
  <si>
    <t>MIMAT0005928</t>
  </si>
  <si>
    <t>hsa-miR-548h-5p</t>
  </si>
  <si>
    <t>HmiRQP0218</t>
  </si>
  <si>
    <t>MIMAT0000453</t>
  </si>
  <si>
    <t>hsa-miR-154-3p</t>
  </si>
  <si>
    <t>HmiRQP0302</t>
  </si>
  <si>
    <t>MIMAT0000617</t>
  </si>
  <si>
    <t>hsa-miR-200c-3p</t>
  </si>
  <si>
    <t>HmiRQP0468</t>
  </si>
  <si>
    <t>MIMAT0003386</t>
  </si>
  <si>
    <t>hsa-miR-376a-5p</t>
  </si>
  <si>
    <t>HmiRQP0384</t>
  </si>
  <si>
    <t>MIMAT0000717</t>
  </si>
  <si>
    <t>hsa-miR-302c-3p</t>
  </si>
  <si>
    <t>HmiRQP0471</t>
  </si>
  <si>
    <t>MIMAT0004689</t>
  </si>
  <si>
    <t>hsa-miR-377-5p</t>
  </si>
  <si>
    <t>HmiRQP0318</t>
  </si>
  <si>
    <t>MIMAT0000268</t>
  </si>
  <si>
    <t>hsa-miR-211-5p</t>
  </si>
  <si>
    <t>HmiRQP0475</t>
  </si>
  <si>
    <t>MIMAT0004690</t>
  </si>
  <si>
    <t>hsa-miR-379-3p</t>
  </si>
  <si>
    <t>HmiRQP0548</t>
  </si>
  <si>
    <t>MIMAT0004775</t>
  </si>
  <si>
    <t>hsa-miR-502-3p</t>
  </si>
  <si>
    <t>HmiRQP0478</t>
  </si>
  <si>
    <t>MIMAT0000734</t>
  </si>
  <si>
    <t>hsa-miR-380-5p</t>
  </si>
  <si>
    <t>HmiRQP0622</t>
  </si>
  <si>
    <t>MIMAT0004954</t>
  </si>
  <si>
    <t>hsa-miR-543</t>
  </si>
  <si>
    <t>HmiRQP0367</t>
  </si>
  <si>
    <t>MIMAT0004901</t>
  </si>
  <si>
    <t>hsa-miR-298</t>
  </si>
  <si>
    <t>HmiRQP0809</t>
  </si>
  <si>
    <t>MIMAT0004949</t>
  </si>
  <si>
    <t>hsa-miR-877-5p</t>
  </si>
  <si>
    <t>HmiRQP0415</t>
  </si>
  <si>
    <t>MIMAT0000752</t>
  </si>
  <si>
    <t>hsa-miR-328</t>
  </si>
  <si>
    <t>HmiRQP0419</t>
  </si>
  <si>
    <t>MIMAT0004700</t>
  </si>
  <si>
    <t>hsa-miR-331-5p</t>
  </si>
  <si>
    <t>HmiRQP0781</t>
  </si>
  <si>
    <t>MIMAT0004819</t>
  </si>
  <si>
    <t>hsa-miR-671-3p</t>
  </si>
  <si>
    <t>HmiRQP0488</t>
  </si>
  <si>
    <t>MIMAT0002170</t>
  </si>
  <si>
    <t>hsa-miR-412</t>
  </si>
  <si>
    <t>HmiRQP0143</t>
  </si>
  <si>
    <t>MIMAT0005794</t>
  </si>
  <si>
    <t>hsa-miR-1296</t>
  </si>
  <si>
    <t>HmiRQP0709</t>
  </si>
  <si>
    <t>MIMAT0003273</t>
  </si>
  <si>
    <t>hsa-miR-605</t>
  </si>
  <si>
    <t>HmiRQP0179</t>
  </si>
  <si>
    <t>MIMAT0004552</t>
  </si>
  <si>
    <t>hsa-miR-139-3p</t>
  </si>
  <si>
    <t>HmiRQP0751</t>
  </si>
  <si>
    <t>MIMAT0003311</t>
  </si>
  <si>
    <t>hsa-miR-641</t>
  </si>
  <si>
    <t>HmiRQP0427</t>
  </si>
  <si>
    <t>MIMAT0000764</t>
  </si>
  <si>
    <t>hsa-miR-339-5p</t>
  </si>
  <si>
    <t>HmiRQP0757</t>
  </si>
  <si>
    <t>MIMAT0003317</t>
  </si>
  <si>
    <t>hsa-miR-647</t>
  </si>
  <si>
    <t>HmiRQP0456</t>
  </si>
  <si>
    <t>MIMAT0000722</t>
  </si>
  <si>
    <t>hsa-miR-370</t>
  </si>
  <si>
    <t>HmiRQP0570</t>
  </si>
  <si>
    <t>MIMAT0002827</t>
  </si>
  <si>
    <t>hsa-miR-515-3p</t>
  </si>
  <si>
    <t>HmiRQP0658</t>
  </si>
  <si>
    <t>MIMAT0003221</t>
  </si>
  <si>
    <t>hsa-miR-557</t>
  </si>
  <si>
    <t>HmiRQP0581</t>
  </si>
  <si>
    <t>MIMAT0002844</t>
  </si>
  <si>
    <t>hsa-miR-518b</t>
  </si>
  <si>
    <t>HmiRQP0770</t>
  </si>
  <si>
    <t>MIMAT0003337</t>
  </si>
  <si>
    <t>hsa-miR-659-3p</t>
  </si>
  <si>
    <t>HmiRQP0619</t>
  </si>
  <si>
    <t>MIMAT0004920</t>
  </si>
  <si>
    <t>hsa-miR-541-3p</t>
  </si>
  <si>
    <t>HmiRQP0718</t>
  </si>
  <si>
    <t>MIMAT0003282</t>
  </si>
  <si>
    <t>hsa-miR-614</t>
  </si>
  <si>
    <t>HmiRQP0690</t>
  </si>
  <si>
    <t>MIMAT0003255</t>
  </si>
  <si>
    <t>hsa-miR-588</t>
  </si>
  <si>
    <t>HmiRQP0466</t>
  </si>
  <si>
    <t>MIMAT0000728</t>
  </si>
  <si>
    <t>hsa-miR-375</t>
  </si>
  <si>
    <t>HmiRQP0722</t>
  </si>
  <si>
    <t>MIMAT0004805</t>
  </si>
  <si>
    <t>hsa-miR-616-3p</t>
  </si>
  <si>
    <t>HmiRQP0729</t>
  </si>
  <si>
    <t>MIMAT0003292</t>
  </si>
  <si>
    <t>hsa-miR-623</t>
  </si>
  <si>
    <t>HmiRQP0547</t>
  </si>
  <si>
    <t>MIMAT0004774</t>
  </si>
  <si>
    <t>hsa-miR-501-3p</t>
  </si>
  <si>
    <t>HmiRQP0498</t>
  </si>
  <si>
    <t>MIMAT0004757</t>
  </si>
  <si>
    <t>hsa-miR-431-3p</t>
  </si>
  <si>
    <t>HmiRQP0032</t>
  </si>
  <si>
    <t>MIMAT0000253</t>
  </si>
  <si>
    <t>hsa-miR-10a-5p</t>
  </si>
  <si>
    <t>HmiRQP0535</t>
  </si>
  <si>
    <t>MIMAT0002813</t>
  </si>
  <si>
    <t>hsa-miR-493-5p</t>
  </si>
  <si>
    <t>HmiRQP0034</t>
  </si>
  <si>
    <t>MIMAT0000254</t>
  </si>
  <si>
    <t>hsa-miR-10b-5p</t>
  </si>
  <si>
    <t>HmiRQP0500</t>
  </si>
  <si>
    <t>MIMAT0002815</t>
  </si>
  <si>
    <t>hsa-miR-432-3p</t>
  </si>
  <si>
    <t>HmiRQP0006</t>
  </si>
  <si>
    <t>MIMAT0000064</t>
  </si>
  <si>
    <t>hsa-let-7c</t>
  </si>
  <si>
    <t>HmiRQP0487</t>
  </si>
  <si>
    <t>MIMAT0004813</t>
  </si>
  <si>
    <t>hsa-miR-411-3p</t>
  </si>
  <si>
    <t>HmiRQP0004</t>
  </si>
  <si>
    <t>MIMAT0000063</t>
  </si>
  <si>
    <t>hsa-let-7b-5p</t>
  </si>
  <si>
    <t>HmiRQP0618</t>
  </si>
  <si>
    <t>MIMAT0004919</t>
  </si>
  <si>
    <t>hsa-miR-541-5p</t>
  </si>
  <si>
    <t>HmiRQP0170</t>
  </si>
  <si>
    <t>MIMAT0000428</t>
  </si>
  <si>
    <t>hsa-miR-135a-5p</t>
  </si>
  <si>
    <t>HmiRQP0231</t>
  </si>
  <si>
    <t>MIMAT0000270</t>
  </si>
  <si>
    <t>hsa-miR-181a-3p</t>
  </si>
  <si>
    <t>HmiRQP0578</t>
  </si>
  <si>
    <t>MIMAT0002866</t>
  </si>
  <si>
    <t>hsa-miR-517c-3p</t>
  </si>
  <si>
    <t>HmiRQP0281</t>
  </si>
  <si>
    <t>MIMAT0004671</t>
  </si>
  <si>
    <t>hsa-miR-194-3p</t>
  </si>
  <si>
    <t>HmiRQP0255</t>
  </si>
  <si>
    <t>MIMAT0000072</t>
  </si>
  <si>
    <t>hsa-miR-18a-5p</t>
  </si>
  <si>
    <t>HmiRQP0275</t>
  </si>
  <si>
    <t>MIMAT0004543</t>
  </si>
  <si>
    <t>hsa-miR-192-3p</t>
  </si>
  <si>
    <t>HmiRQP0284</t>
  </si>
  <si>
    <t>MIMAT0000226</t>
  </si>
  <si>
    <t>hsa-miR-196a-5p</t>
  </si>
  <si>
    <t>HmiRQP0233</t>
  </si>
  <si>
    <t>MIMAT0004558</t>
  </si>
  <si>
    <t>hsa-miR-181a-2-3p</t>
  </si>
  <si>
    <t>HmiRQP0256</t>
  </si>
  <si>
    <t>MIMAT0001412</t>
  </si>
  <si>
    <t>hsa-miR-18b-5p</t>
  </si>
  <si>
    <t>HmiRQP0176</t>
  </si>
  <si>
    <t>MIMAT0004607</t>
  </si>
  <si>
    <t>hsa-miR-138-1-3p</t>
  </si>
  <si>
    <t>HmiRQP0598</t>
  </si>
  <si>
    <t>MIMAT0002846</t>
  </si>
  <si>
    <t>hsa-miR-520c-3p</t>
  </si>
  <si>
    <t>HmiRQP0439</t>
  </si>
  <si>
    <t>MIMAT0004557</t>
  </si>
  <si>
    <t>hsa-miR-34a-3p</t>
  </si>
  <si>
    <t>HmiRQP0172</t>
  </si>
  <si>
    <t>MIMAT0000758</t>
  </si>
  <si>
    <t>hsa-miR-135b-5p</t>
  </si>
  <si>
    <t>HmiRQP0171</t>
  </si>
  <si>
    <t>MIMAT0004698</t>
  </si>
  <si>
    <t>hsa-miR-135b-3p</t>
  </si>
  <si>
    <t>HmiRQP0133</t>
  </si>
  <si>
    <t>MIMAT0005879</t>
  </si>
  <si>
    <t>hsa-miR-1289</t>
  </si>
  <si>
    <t>HmiRQP0790</t>
  </si>
  <si>
    <t>MIMAT0004945</t>
  </si>
  <si>
    <t>hsa-miR-744-5p</t>
  </si>
  <si>
    <t>HmiRQP0708</t>
  </si>
  <si>
    <t>MIMAT0003272</t>
  </si>
  <si>
    <t>hsa-miR-604</t>
  </si>
  <si>
    <t>HmiRQP0794</t>
  </si>
  <si>
    <t>MIMAT0003888</t>
  </si>
  <si>
    <t>hsa-miR-766-3p</t>
  </si>
  <si>
    <t>HmiRQP0113</t>
  </si>
  <si>
    <t>MIMAT0005796</t>
  </si>
  <si>
    <t>hsa-miR-1271-5p</t>
  </si>
  <si>
    <t>HmiRQP0148</t>
  </si>
  <si>
    <t>MIMAT0005797</t>
  </si>
  <si>
    <t>hsa-miR-1301</t>
  </si>
  <si>
    <t>HmiRQP0130</t>
  </si>
  <si>
    <t>MIMAT0005877</t>
  </si>
  <si>
    <t>hsa-miR-1286</t>
  </si>
  <si>
    <t>HmiRQP0417</t>
  </si>
  <si>
    <t>MIMAT0000751</t>
  </si>
  <si>
    <t>hsa-miR-330-3p</t>
  </si>
  <si>
    <t>HmiRQP0483</t>
  </si>
  <si>
    <t>MIMAT0001638</t>
  </si>
  <si>
    <t>hsa-miR-409-5p</t>
  </si>
  <si>
    <t>HmiRQP0835</t>
  </si>
  <si>
    <t>MIMAT0003218</t>
  </si>
  <si>
    <t>hsa-miR-92b-3p</t>
  </si>
  <si>
    <t>HmiRQP0320</t>
  </si>
  <si>
    <t>MIMAT0000271</t>
  </si>
  <si>
    <t>hsa-miR-214-3p</t>
  </si>
  <si>
    <t>HmiRQP0277</t>
  </si>
  <si>
    <t>MIMAT0004614</t>
  </si>
  <si>
    <t>hsa-miR-193a-5p</t>
  </si>
  <si>
    <t>HmiRQP0437</t>
  </si>
  <si>
    <t>MIMAT0000772</t>
  </si>
  <si>
    <t>hsa-miR-345-5p</t>
  </si>
  <si>
    <t>HmiRQP0541</t>
  </si>
  <si>
    <t>MIMAT0002824</t>
  </si>
  <si>
    <t>hsa-miR-498</t>
  </si>
  <si>
    <t>HmiRQP0445</t>
  </si>
  <si>
    <t>MIMAT0004682</t>
  </si>
  <si>
    <t>hsa-miR-361-3p</t>
  </si>
  <si>
    <t>HmiRQP0840</t>
  </si>
  <si>
    <t>MIMAT0004978</t>
  </si>
  <si>
    <t>hsa-miR-935</t>
  </si>
  <si>
    <t>HmiRQP0517</t>
  </si>
  <si>
    <t>MIMAT0004761</t>
  </si>
  <si>
    <t>hsa-miR-483-5p</t>
  </si>
  <si>
    <t>HmiRQP0769</t>
  </si>
  <si>
    <t>MIMAT0003336</t>
  </si>
  <si>
    <t>hsa-miR-658</t>
  </si>
  <si>
    <t>HmiRQP0609</t>
  </si>
  <si>
    <t>MIMAT0002850</t>
  </si>
  <si>
    <t>hsa-miR-524-3p</t>
  </si>
  <si>
    <t>HmiRQP0108</t>
  </si>
  <si>
    <t>MIMAT0005922</t>
  </si>
  <si>
    <t>hsa-miR-1268a</t>
  </si>
  <si>
    <t>HmiRQP0848</t>
  </si>
  <si>
    <t>MIMAT0004986</t>
  </si>
  <si>
    <t>hsa-miR-943</t>
  </si>
  <si>
    <t>HmiRQP0838</t>
  </si>
  <si>
    <t>MIMAT0004976</t>
  </si>
  <si>
    <t>hsa-miR-933</t>
  </si>
  <si>
    <t>HmiRQP0827</t>
  </si>
  <si>
    <t>MIMAT0004971</t>
  </si>
  <si>
    <t>hsa-miR-921</t>
  </si>
  <si>
    <t>HmiRQP0780</t>
  </si>
  <si>
    <t>MIMAT0003880</t>
  </si>
  <si>
    <t>hsa-miR-671-5p</t>
  </si>
  <si>
    <t>HmiRQP0597</t>
  </si>
  <si>
    <t>MIMAT0002843</t>
  </si>
  <si>
    <t>hsa-miR-520b</t>
  </si>
  <si>
    <t>HmiRQP0829</t>
  </si>
  <si>
    <t>MIMAT0004973</t>
  </si>
  <si>
    <t>hsa-miR-923</t>
  </si>
  <si>
    <t>HmiRQP0026</t>
  </si>
  <si>
    <t>MIMAT0000103</t>
  </si>
  <si>
    <t>hsa-miR-106a-5p</t>
  </si>
  <si>
    <t>HmiRQP0337</t>
  </si>
  <si>
    <t>MIMAT0004568</t>
  </si>
  <si>
    <t>hsa-miR-221-5p</t>
  </si>
  <si>
    <t>HmiRQP0575</t>
  </si>
  <si>
    <t>MIMAT0002852</t>
  </si>
  <si>
    <t>hsa-miR-517a-3p</t>
  </si>
  <si>
    <t>HmiRQP0299</t>
  </si>
  <si>
    <t>MIMAT0004571</t>
  </si>
  <si>
    <t>hsa-miR-200b-5p</t>
  </si>
  <si>
    <t>HmiRQP0640</t>
  </si>
  <si>
    <t>MIMAT0005882</t>
  </si>
  <si>
    <t>hsa-miR-548k</t>
  </si>
  <si>
    <t>HmiRQP0001</t>
  </si>
  <si>
    <t>MIMAT0004481</t>
  </si>
  <si>
    <t>hsa-let-7a-3p</t>
  </si>
  <si>
    <t>HmiRQP0235</t>
  </si>
  <si>
    <t>MIMAT0000258</t>
  </si>
  <si>
    <t>hsa-miR-181c-5p</t>
  </si>
  <si>
    <t>HmiRQP0003</t>
  </si>
  <si>
    <t>MIMAT0004482</t>
  </si>
  <si>
    <t>hsa-let-7b-3p</t>
  </si>
  <si>
    <t>HmiRQP0632</t>
  </si>
  <si>
    <t>MIMAT0004812</t>
  </si>
  <si>
    <t>hsa-miR-548d-5p</t>
  </si>
  <si>
    <t>HmiRQP0005</t>
  </si>
  <si>
    <t>MIMAT0004483</t>
  </si>
  <si>
    <t>hsa-let-7c*</t>
  </si>
  <si>
    <t>HmiRQP0230</t>
  </si>
  <si>
    <t>MIMAT0000070</t>
  </si>
  <si>
    <t>hsa-miR-17-5p</t>
  </si>
  <si>
    <t>HmiRQP0008</t>
  </si>
  <si>
    <t>MIMAT0004484</t>
  </si>
  <si>
    <t>hsa-let-7d-3p</t>
  </si>
  <si>
    <t>HmiRQP0371</t>
  </si>
  <si>
    <t>MIMAT0000086</t>
  </si>
  <si>
    <t>hsa-miR-29a-3p</t>
  </si>
  <si>
    <t>HmiRQP0009</t>
  </si>
  <si>
    <t>MIMAT0004485</t>
  </si>
  <si>
    <t>hsa-let-7e-3p</t>
  </si>
  <si>
    <t>HmiRQP0375</t>
  </si>
  <si>
    <t>MIMAT0000681</t>
  </si>
  <si>
    <t>hsa-miR-29c-3p</t>
  </si>
  <si>
    <t>HmiRQP0011</t>
  </si>
  <si>
    <t>MIMAT0004486</t>
  </si>
  <si>
    <t>hsa-let-7f-1-3p</t>
  </si>
  <si>
    <t>HmiRQP0286</t>
  </si>
  <si>
    <t>MIMAT0001080</t>
  </si>
  <si>
    <t>hsa-miR-196b-5p</t>
  </si>
  <si>
    <t>HmiRQP0013</t>
  </si>
  <si>
    <t>MIMAT0004487</t>
  </si>
  <si>
    <t>hsa-let-7f-2-3p</t>
  </si>
  <si>
    <t>HmiRQP0601</t>
  </si>
  <si>
    <t>MIMAT0002825</t>
  </si>
  <si>
    <t>hsa-miR-520e</t>
  </si>
  <si>
    <t>HmiRQP0016</t>
  </si>
  <si>
    <t>MIMAT0004585</t>
  </si>
  <si>
    <t>hsa-let-7i-3p</t>
  </si>
  <si>
    <t>HmiRQP0361</t>
  </si>
  <si>
    <t>MIMAT0000419</t>
  </si>
  <si>
    <t>hsa-miR-27b-3p</t>
  </si>
  <si>
    <t>HmiRQP0019</t>
  </si>
  <si>
    <t>MIMAT0004512</t>
  </si>
  <si>
    <t>hsa-miR-100-3p</t>
  </si>
  <si>
    <t>HmiRQP0131</t>
  </si>
  <si>
    <t>MIMAT0005878</t>
  </si>
  <si>
    <t>hsa-miR-1287</t>
  </si>
  <si>
    <t>HmiRQP0438</t>
  </si>
  <si>
    <t>MIMAT0000773</t>
  </si>
  <si>
    <t>hsa-miR-346</t>
  </si>
  <si>
    <t>HmiRQP0484</t>
  </si>
  <si>
    <t>MIMAT0001639</t>
  </si>
  <si>
    <t>hsa-miR-409-3p</t>
  </si>
  <si>
    <t>HmiRQP0774</t>
  </si>
  <si>
    <t>MIMAT0003326</t>
  </si>
  <si>
    <t>hsa-miR-663a</t>
  </si>
  <si>
    <t>HmiRQP0768</t>
  </si>
  <si>
    <t>MIMAT0003335</t>
  </si>
  <si>
    <t>hsa-miR-657</t>
  </si>
  <si>
    <t>HmiRQP0765</t>
  </si>
  <si>
    <t>MIMAT0003330</t>
  </si>
  <si>
    <t>hsa-miR-654-5p</t>
  </si>
  <si>
    <t>HmiRQP0841</t>
  </si>
  <si>
    <t>MIMAT0004979</t>
  </si>
  <si>
    <t>hsa-miR-936</t>
  </si>
  <si>
    <t>HmiRQP0069</t>
  </si>
  <si>
    <t>MIMAT0005589</t>
  </si>
  <si>
    <t>hsa-miR-1234</t>
  </si>
  <si>
    <t>HmiRQP0100</t>
  </si>
  <si>
    <t>MIMAT0005911</t>
  </si>
  <si>
    <t>hsa-miR-1260a</t>
  </si>
  <si>
    <t>HmiRQP0065</t>
  </si>
  <si>
    <t>MIMAT0005583</t>
  </si>
  <si>
    <t>hsa-miR-1228-3p</t>
  </si>
  <si>
    <t>HmiRQP0457</t>
  </si>
  <si>
    <t>MIMAT0000723</t>
  </si>
  <si>
    <t>hsa-miR-371a-3p</t>
  </si>
  <si>
    <t>HmiRQP0700</t>
  </si>
  <si>
    <t>MIMAT0003264</t>
  </si>
  <si>
    <t>hsa-miR-596</t>
  </si>
  <si>
    <t>HmiRQP0502</t>
  </si>
  <si>
    <t>MIMAT0001627</t>
  </si>
  <si>
    <t>hsa-miR-433</t>
  </si>
  <si>
    <t>HmiRQP0846</t>
  </si>
  <si>
    <t>MIMAT0004984</t>
  </si>
  <si>
    <t>hsa-miR-941</t>
  </si>
  <si>
    <t>HmiRQP0607</t>
  </si>
  <si>
    <t>MIMAT0002840</t>
  </si>
  <si>
    <t>hsa-miR-523-3p</t>
  </si>
  <si>
    <t>HmiRQP0715</t>
  </si>
  <si>
    <t>MIMAT0003279</t>
  </si>
  <si>
    <t>hsa-miR-611</t>
  </si>
  <si>
    <t>HmiRQP0443</t>
  </si>
  <si>
    <t>MIMAT0004677</t>
  </si>
  <si>
    <t>hsa-miR-34c-3p</t>
  </si>
  <si>
    <t>HmiRQP0747</t>
  </si>
  <si>
    <t>MIMAT0003307</t>
  </si>
  <si>
    <t>hsa-miR-637</t>
  </si>
  <si>
    <t>HmiRQP0495</t>
  </si>
  <si>
    <t>MIMAT0003393</t>
  </si>
  <si>
    <t>hsa-miR-425-5p</t>
  </si>
  <si>
    <t>HmiRQP0782</t>
  </si>
  <si>
    <t>MIMAT0004284</t>
  </si>
  <si>
    <t>hsa-miR-675-5p</t>
  </si>
  <si>
    <t>HmiRQP0522</t>
  </si>
  <si>
    <t>MIMAT0004762</t>
  </si>
  <si>
    <t>hsa-miR-486-3p</t>
  </si>
  <si>
    <t>HmiRQP0428</t>
  </si>
  <si>
    <t>MIMAT0004702</t>
  </si>
  <si>
    <t>hsa-miR-339-3p</t>
  </si>
  <si>
    <t>HmiRQP0533</t>
  </si>
  <si>
    <t>MIMAT0002812</t>
  </si>
  <si>
    <t>hsa-miR-492</t>
  </si>
  <si>
    <t>HmiRQP0079</t>
  </si>
  <si>
    <t>MIMAT0005899</t>
  </si>
  <si>
    <t>hsa-miR-1247-5p</t>
  </si>
  <si>
    <t>HmiRQP0293</t>
  </si>
  <si>
    <t>MIMAT0000073</t>
  </si>
  <si>
    <t>hsa-miR-19a-3p</t>
  </si>
  <si>
    <t>HmiRQP0020</t>
  </si>
  <si>
    <t>MIMAT0004513</t>
  </si>
  <si>
    <t>hsa-miR-101-5p</t>
  </si>
  <si>
    <t>HmiRQP0359</t>
  </si>
  <si>
    <t>MIMAT0000084</t>
  </si>
  <si>
    <t>hsa-miR-27a-3p</t>
  </si>
  <si>
    <t>HmiRQP0028</t>
  </si>
  <si>
    <t>MIMAT0004672</t>
  </si>
  <si>
    <t>hsa-miR-106b-3p</t>
  </si>
  <si>
    <t>HmiRQP0232</t>
  </si>
  <si>
    <t>MIMAT0000256</t>
  </si>
  <si>
    <t>hsa-miR-181a-5p</t>
  </si>
  <si>
    <t>HmiRQP0031</t>
  </si>
  <si>
    <t>MIMAT0004555</t>
  </si>
  <si>
    <t>hsa-miR-10a-3p</t>
  </si>
  <si>
    <t>HmiRQP0638</t>
  </si>
  <si>
    <t>MIMAT0005935</t>
  </si>
  <si>
    <t>hsa-miR-548i</t>
  </si>
  <si>
    <t>HmiRQP0033</t>
  </si>
  <si>
    <t>MIMAT0004556</t>
  </si>
  <si>
    <t>hsa-miR-10b-3p</t>
  </si>
  <si>
    <t>HmiRQP0022</t>
  </si>
  <si>
    <t>MIMAT0000101</t>
  </si>
  <si>
    <t>hsa-miR-103a-3p</t>
  </si>
  <si>
    <t>HmiRQP0055</t>
  </si>
  <si>
    <t>MIMAT0004590</t>
  </si>
  <si>
    <t>hsa-miR-122-3p</t>
  </si>
  <si>
    <t>HmiRQP0030</t>
  </si>
  <si>
    <t>MIMAT0000104</t>
  </si>
  <si>
    <t>hsa-miR-107</t>
  </si>
  <si>
    <t>HmiRQP0073</t>
  </si>
  <si>
    <t>MIMAT0004591</t>
  </si>
  <si>
    <t>hsa-miR-124-5p</t>
  </si>
  <si>
    <t>HmiRQP0630</t>
  </si>
  <si>
    <t>MIMAT0004806</t>
  </si>
  <si>
    <t>hsa-miR-548c-5p</t>
  </si>
  <si>
    <t>HmiRQP0136</t>
  </si>
  <si>
    <t>MIMAT0004548</t>
  </si>
  <si>
    <t>hsa-miR-129-1-3p</t>
  </si>
  <si>
    <t>HmiRQP0167</t>
  </si>
  <si>
    <t>MIMAT0000770</t>
  </si>
  <si>
    <t>hsa-miR-133b</t>
  </si>
  <si>
    <t>HmiRQP0158</t>
  </si>
  <si>
    <t>MIMAT0004680</t>
  </si>
  <si>
    <t>hsa-miR-130b-5p</t>
  </si>
  <si>
    <t>HmiRQP0295</t>
  </si>
  <si>
    <t>MIMAT0000074</t>
  </si>
  <si>
    <t>hsa-miR-19b-3p</t>
  </si>
  <si>
    <t>HmiRQP0160</t>
  </si>
  <si>
    <t>MIMAT0004594</t>
  </si>
  <si>
    <t>hsa-miR-132-5p</t>
  </si>
  <si>
    <t>HmiRQP0234</t>
  </si>
  <si>
    <t>MIMAT0000257</t>
  </si>
  <si>
    <t>hsa-miR-181b-5p</t>
  </si>
  <si>
    <t>HmiRQP0169</t>
  </si>
  <si>
    <t>MIMAT0004595</t>
  </si>
  <si>
    <t>hsa-miR-135a-3p</t>
  </si>
  <si>
    <t>HmiRQP0344</t>
  </si>
  <si>
    <t>MIMAT0000078</t>
  </si>
  <si>
    <t>hsa-miR-23a-3p</t>
  </si>
  <si>
    <t>HmiRQP0178</t>
  </si>
  <si>
    <t>MIMAT0004596</t>
  </si>
  <si>
    <t>hsa-miR-138-2-3p</t>
  </si>
  <si>
    <t>HmiRQP0405</t>
  </si>
  <si>
    <t>MIMAT0000510</t>
  </si>
  <si>
    <t>hsa-miR-320a</t>
  </si>
  <si>
    <t>HmiRQP0187</t>
  </si>
  <si>
    <t>MIMAT0004599</t>
  </si>
  <si>
    <t>hsa-miR-143-5p</t>
  </si>
  <si>
    <t>HmiRQP0489</t>
  </si>
  <si>
    <t>MIMAT0003339</t>
  </si>
  <si>
    <t>hsa-miR-421</t>
  </si>
  <si>
    <t>HmiRQP0749</t>
  </si>
  <si>
    <t>MIMAT0003309</t>
  </si>
  <si>
    <t>hsa-miR-639</t>
  </si>
  <si>
    <t>HmiRQP0420</t>
  </si>
  <si>
    <t>MIMAT0000760</t>
  </si>
  <si>
    <t>hsa-miR-331-3p</t>
  </si>
  <si>
    <t>HmiRQP0154</t>
  </si>
  <si>
    <t>MIMAT0005951</t>
  </si>
  <si>
    <t>hsa-miR-1307-3p</t>
  </si>
  <si>
    <t>HmiRQP0418</t>
  </si>
  <si>
    <t>MIMAT0004693</t>
  </si>
  <si>
    <t>hsa-miR-330-5p</t>
  </si>
  <si>
    <t>HmiRQP0844</t>
  </si>
  <si>
    <t>MIMAT0004982</t>
  </si>
  <si>
    <t>hsa-miR-939</t>
  </si>
  <si>
    <t>HmiRQP0501</t>
  </si>
  <si>
    <t>MIMAT0002814</t>
  </si>
  <si>
    <t>hsa-miR-432-5p</t>
  </si>
  <si>
    <t>HmiRQP0815</t>
  </si>
  <si>
    <t>MIMAT0004951</t>
  </si>
  <si>
    <t>hsa-miR-887</t>
  </si>
  <si>
    <t>HmiRQP0649</t>
  </si>
  <si>
    <t>MIMAT0003214</t>
  </si>
  <si>
    <t>hsa-miR-551a</t>
  </si>
  <si>
    <t>HmiRQP0719</t>
  </si>
  <si>
    <t>MIMAT0004804</t>
  </si>
  <si>
    <t>hsa-miR-615-5p</t>
  </si>
  <si>
    <t>HmiRQP0106</t>
  </si>
  <si>
    <t>MIMAT0005920</t>
  </si>
  <si>
    <t>hsa-miR-1266</t>
  </si>
  <si>
    <t>HmiRQP0409</t>
  </si>
  <si>
    <t>MIMAT0004696</t>
  </si>
  <si>
    <t>hsa-miR-323a-5p</t>
  </si>
  <si>
    <t>HmiRQP0529</t>
  </si>
  <si>
    <t>MIMAT0002806</t>
  </si>
  <si>
    <t>hsa-miR-490-3p</t>
  </si>
  <si>
    <t>HmiRQP0772</t>
  </si>
  <si>
    <t>MIMAT0003324</t>
  </si>
  <si>
    <t>hsa-miR-661</t>
  </si>
  <si>
    <t>HmiRQP0072</t>
  </si>
  <si>
    <t>MIMAT0005593</t>
  </si>
  <si>
    <t>hsa-miR-1238</t>
  </si>
  <si>
    <t>HmiRQP0845</t>
  </si>
  <si>
    <t>MIMAT0004983</t>
  </si>
  <si>
    <t>hsa-miR-940</t>
  </si>
  <si>
    <t>HmiRQP0329</t>
  </si>
  <si>
    <t>MIMAT0004567</t>
  </si>
  <si>
    <t>hsa-miR-219-1-3p</t>
  </si>
  <si>
    <t>HmiRQP0746</t>
  </si>
  <si>
    <t>MIMAT0003306</t>
  </si>
  <si>
    <t>hsa-miR-636</t>
  </si>
  <si>
    <t>HmiRQP0082</t>
  </si>
  <si>
    <t>MIMAT0005902</t>
  </si>
  <si>
    <t>hsa-miR-1250</t>
  </si>
  <si>
    <t>HmiRQP0775</t>
  </si>
  <si>
    <t>MIMAT0005867</t>
  </si>
  <si>
    <t>hsa-miR-663b</t>
  </si>
  <si>
    <t>HmiRQP0109</t>
  </si>
  <si>
    <t>MIMAT0005923</t>
  </si>
  <si>
    <t>hsa-miR-1269a</t>
  </si>
  <si>
    <t>HmiRQP0524</t>
  </si>
  <si>
    <t>MIMAT0002178</t>
  </si>
  <si>
    <t>hsa-miR-487a</t>
  </si>
  <si>
    <t>HmiRQP0762</t>
  </si>
  <si>
    <t>MIMAT0003322</t>
  </si>
  <si>
    <t>hsa-miR-652-3p</t>
  </si>
  <si>
    <t>HmiRQP0525</t>
  </si>
  <si>
    <t>MIMAT0003180</t>
  </si>
  <si>
    <t>hsa-miR-487b</t>
  </si>
  <si>
    <t>HmiRQP0406</t>
  </si>
  <si>
    <t>MIMAT0005792</t>
  </si>
  <si>
    <t>hsa-miR-320b</t>
  </si>
  <si>
    <t>HmiRQP0189</t>
  </si>
  <si>
    <t>MIMAT0004600</t>
  </si>
  <si>
    <t>hsa-miR-144-5p</t>
  </si>
  <si>
    <t>HmiRQP0166</t>
  </si>
  <si>
    <t>MIMAT0000427</t>
  </si>
  <si>
    <t>hsa-miR-133a</t>
  </si>
  <si>
    <t>HmiRQP0191</t>
  </si>
  <si>
    <t>MIMAT0004601</t>
  </si>
  <si>
    <t>hsa-miR-145-3p</t>
  </si>
  <si>
    <t>HmiRQP0193</t>
  </si>
  <si>
    <t>MIMAT0006789</t>
  </si>
  <si>
    <t>hsa-miR-1468</t>
  </si>
  <si>
    <t>HmiRQP0195</t>
  </si>
  <si>
    <t>MIMAT0004608</t>
  </si>
  <si>
    <t>hsa-miR-146a-3p</t>
  </si>
  <si>
    <t>HmiRQP0194</t>
  </si>
  <si>
    <t>MIMAT0007347</t>
  </si>
  <si>
    <t>hsa-miR-1469</t>
  </si>
  <si>
    <t>HmiRQP0203</t>
  </si>
  <si>
    <t>MIMAT0004549</t>
  </si>
  <si>
    <t>hsa-miR-148a-5p</t>
  </si>
  <si>
    <t>HmiRQP0201</t>
  </si>
  <si>
    <t>MIMAT0007349</t>
  </si>
  <si>
    <t>hsa-miR-1471</t>
  </si>
  <si>
    <t>HmiRQP0220</t>
  </si>
  <si>
    <t>MIMAT0004658</t>
  </si>
  <si>
    <t>hsa-miR-155-3p</t>
  </si>
  <si>
    <t>HmiRQP0215</t>
  </si>
  <si>
    <t>MIMAT0007399</t>
  </si>
  <si>
    <t>hsa-miR-1537</t>
  </si>
  <si>
    <t>HmiRQP0249</t>
  </si>
  <si>
    <t>MIMAT0004612</t>
  </si>
  <si>
    <t>hsa-miR-186-3p</t>
  </si>
  <si>
    <t>HmiRQP0216</t>
  </si>
  <si>
    <t>MIMAT0007400</t>
  </si>
  <si>
    <t>hsa-miR-1538</t>
  </si>
  <si>
    <t>HmiRQP0250</t>
  </si>
  <si>
    <t>MIMAT0004561</t>
  </si>
  <si>
    <t>hsa-miR-187-5p</t>
  </si>
  <si>
    <t>HmiRQP0259</t>
  </si>
  <si>
    <t>MIMAT0007881</t>
  </si>
  <si>
    <t>hsa-miR-1908</t>
  </si>
  <si>
    <t>HmiRQP0261</t>
  </si>
  <si>
    <t>MIMAT0007882</t>
  </si>
  <si>
    <t>hsa-miR-1909-5p</t>
  </si>
  <si>
    <t>HmiRQP0260</t>
  </si>
  <si>
    <t>MIMAT0007883</t>
  </si>
  <si>
    <t>hsa-miR-1909-3p</t>
  </si>
  <si>
    <t>HmiRQP0301</t>
  </si>
  <si>
    <t>MIMAT0004657</t>
  </si>
  <si>
    <t>hsa-miR-200c-5p</t>
  </si>
  <si>
    <t>HmiRQP0265</t>
  </si>
  <si>
    <t>MIMAT0007884</t>
  </si>
  <si>
    <t>hsa-miR-1910</t>
  </si>
  <si>
    <t>HmiRQP0304</t>
  </si>
  <si>
    <t>MIMAT0002810</t>
  </si>
  <si>
    <t>hsa-miR-202-5p</t>
  </si>
  <si>
    <t>HmiRQP0268</t>
  </si>
  <si>
    <t>MIMAT0007887</t>
  </si>
  <si>
    <t>hsa-miR-1912</t>
  </si>
  <si>
    <t>HmiRQP0311</t>
  </si>
  <si>
    <t>MIMAT0004493</t>
  </si>
  <si>
    <t>hsa-miR-20a-3p</t>
  </si>
  <si>
    <t>HmiRQP0269</t>
  </si>
  <si>
    <t>MIMAT0007888</t>
  </si>
  <si>
    <t>hsa-miR-1913</t>
  </si>
  <si>
    <t>HmiRQP0321</t>
  </si>
  <si>
    <t>MIMAT0004564</t>
  </si>
  <si>
    <t>hsa-miR-214-5p</t>
  </si>
  <si>
    <t>HmiRQP0198</t>
  </si>
  <si>
    <t>MIMAT0004766</t>
  </si>
  <si>
    <t>hsa-miR-146b-3p</t>
  </si>
  <si>
    <t>HmiRQP0015</t>
  </si>
  <si>
    <t>MIMAT0000414</t>
  </si>
  <si>
    <t>hsa-let-7g-5p</t>
  </si>
  <si>
    <t>HmiRQP0436</t>
  </si>
  <si>
    <t>MIMAT0000753</t>
  </si>
  <si>
    <t>hsa-miR-342-3p</t>
  </si>
  <si>
    <t>HmiRQP0463</t>
  </si>
  <si>
    <t>MIMAT0000727</t>
  </si>
  <si>
    <t>hsa-miR-374a-5p</t>
  </si>
  <si>
    <t>HmiRQP0492</t>
  </si>
  <si>
    <t>MIMAT0004748</t>
  </si>
  <si>
    <t>hsa-miR-423-5p</t>
  </si>
  <si>
    <t>HmiRQP0464</t>
  </si>
  <si>
    <t>MIMAT0004955</t>
  </si>
  <si>
    <t>hsa-miR-374b-5p</t>
  </si>
  <si>
    <t>HmiRQP0093</t>
  </si>
  <si>
    <t>MIMAT0004602</t>
  </si>
  <si>
    <t>hsa-miR-125a-3p</t>
  </si>
  <si>
    <t>HmiRQP0017</t>
  </si>
  <si>
    <t>MIMAT0000415</t>
  </si>
  <si>
    <t>hsa-let-7i-5p</t>
  </si>
  <si>
    <t>HmiRQP0745</t>
  </si>
  <si>
    <t>MIMAT0003305</t>
  </si>
  <si>
    <t>hsa-miR-635</t>
  </si>
  <si>
    <t>HmiRQP0007</t>
  </si>
  <si>
    <t>MIMAT0000065</t>
  </si>
  <si>
    <t>hsa-let-7d-5p</t>
  </si>
  <si>
    <t>HmiRQP0778</t>
  </si>
  <si>
    <t>MIMAT0004952</t>
  </si>
  <si>
    <t>hsa-miR-665</t>
  </si>
  <si>
    <t>HmiRQP0298</t>
  </si>
  <si>
    <t>MIMAT0000682</t>
  </si>
  <si>
    <t>hsa-miR-200a-3p</t>
  </si>
  <si>
    <t>HmiRQP0811</t>
  </si>
  <si>
    <t>MIMAT0004948</t>
  </si>
  <si>
    <t>hsa-miR-885-3p</t>
  </si>
  <si>
    <t>HmiRQP0204</t>
  </si>
  <si>
    <t>MIMAT0000243</t>
  </si>
  <si>
    <t>hsa-miR-148a-3p</t>
  </si>
  <si>
    <t>HmiRQP0777</t>
  </si>
  <si>
    <t>MIMAT0005949</t>
  </si>
  <si>
    <t>hsa-miR-664-3p</t>
  </si>
  <si>
    <t>HmiRQP0469</t>
  </si>
  <si>
    <t>MIMAT0002172</t>
  </si>
  <si>
    <t>hsa-miR-376b</t>
  </si>
  <si>
    <t>HmiRQP0520</t>
  </si>
  <si>
    <t>MIMAT0002175</t>
  </si>
  <si>
    <t>hsa-miR-485-5p</t>
  </si>
  <si>
    <t>HmiRQP0467</t>
  </si>
  <si>
    <t>MIMAT0000729</t>
  </si>
  <si>
    <t>hsa-miR-376a-3p</t>
  </si>
  <si>
    <t>HmiRQP0115</t>
  </si>
  <si>
    <t>MIMAT0005926</t>
  </si>
  <si>
    <t>hsa-miR-1273a</t>
  </si>
  <si>
    <t>HmiRQP0588</t>
  </si>
  <si>
    <t>MIMAT0002869</t>
  </si>
  <si>
    <t>hsa-miR-519a-3p</t>
  </si>
  <si>
    <t>HmiRQP0138</t>
  </si>
  <si>
    <t>MIMAT0005943</t>
  </si>
  <si>
    <t>hsa-miR-1292</t>
  </si>
  <si>
    <t>HmiRQP0470</t>
  </si>
  <si>
    <t>MIMAT0000720</t>
  </si>
  <si>
    <t>hsa-miR-376c</t>
  </si>
  <si>
    <t>HmiRQP0414</t>
  </si>
  <si>
    <t>MIMAT0000756</t>
  </si>
  <si>
    <t>hsa-miR-326</t>
  </si>
  <si>
    <t>HmiRQP0853</t>
  </si>
  <si>
    <t>MIMAT0000096</t>
  </si>
  <si>
    <t>hsa-miR-98</t>
  </si>
  <si>
    <t>Plate 3</t>
  </si>
  <si>
    <t>HmiRQP0328</t>
  </si>
  <si>
    <t>MIMAT0004566</t>
  </si>
  <si>
    <t>hsa-miR-218-2-3p</t>
  </si>
  <si>
    <t>HmiRQP1526</t>
  </si>
  <si>
    <t>MIMAT0015076</t>
  </si>
  <si>
    <t>hsa-miR-3192</t>
  </si>
  <si>
    <t>HmiRQP0333</t>
  </si>
  <si>
    <t>MIMAT0004495</t>
  </si>
  <si>
    <t>hsa-miR-22-5p</t>
  </si>
  <si>
    <t>HmiRQP1529</t>
  </si>
  <si>
    <t>MIMAT0015079</t>
  </si>
  <si>
    <t>hsa-miR-3195</t>
  </si>
  <si>
    <t>HmiRQP0341</t>
  </si>
  <si>
    <t>MIMAT0004570</t>
  </si>
  <si>
    <t>hsa-miR-223-5p</t>
  </si>
  <si>
    <t>HmiRQP1530</t>
  </si>
  <si>
    <t>MIMAT0015080</t>
  </si>
  <si>
    <t>hsa-miR-3196</t>
  </si>
  <si>
    <t>HmiRQP0345</t>
  </si>
  <si>
    <t>MIMAT0004496</t>
  </si>
  <si>
    <t>hsa-miR-23a-5p</t>
  </si>
  <si>
    <t>HmiRQP1535</t>
  </si>
  <si>
    <t>MIMAT0015085</t>
  </si>
  <si>
    <t>hsa-miR-3200-3p</t>
  </si>
  <si>
    <t>HmiRQP0347</t>
  </si>
  <si>
    <t>MIMAT0004587</t>
  </si>
  <si>
    <t>hsa-miR-23b-5p</t>
  </si>
  <si>
    <t>HmiRQP1536</t>
  </si>
  <si>
    <t>MIMAT0015086</t>
  </si>
  <si>
    <t>hsa-miR-3201</t>
  </si>
  <si>
    <t>HmiRQP0348</t>
  </si>
  <si>
    <t>MIMAT0000079</t>
  </si>
  <si>
    <t>hsa-miR-24-1-5p</t>
  </si>
  <si>
    <t>HmiRQP1537</t>
  </si>
  <si>
    <t>MIMAT0015087</t>
  </si>
  <si>
    <t>hsa-miR-514b-5p</t>
  </si>
  <si>
    <t>HmiRQP0350</t>
  </si>
  <si>
    <t>MIMAT0004497</t>
  </si>
  <si>
    <t>hsa-miR-24-2-5p</t>
  </si>
  <si>
    <t>HmiRQP1538</t>
  </si>
  <si>
    <t>MIMAT0015089</t>
  </si>
  <si>
    <t>hsa-miR-3202</t>
  </si>
  <si>
    <t>HmiRQP0351</t>
  </si>
  <si>
    <t>MIMAT0004498</t>
  </si>
  <si>
    <t>hsa-miR-25-5p</t>
  </si>
  <si>
    <t>HmiRQP1542</t>
  </si>
  <si>
    <t>MIMAT0016846</t>
  </si>
  <si>
    <t>hsa-miR-4297</t>
  </si>
  <si>
    <t>HmiRQP0353</t>
  </si>
  <si>
    <t>MIMAT0004499</t>
  </si>
  <si>
    <t>hsa-miR-26a-1-3p</t>
  </si>
  <si>
    <t>HmiRQP1544</t>
  </si>
  <si>
    <t>MIMAT0016848</t>
  </si>
  <si>
    <t>hsa-miR-4293</t>
  </si>
  <si>
    <t>HmiRQP0355</t>
  </si>
  <si>
    <t>MIMAT0004681</t>
  </si>
  <si>
    <t>hsa-miR-26a-2-3p</t>
  </si>
  <si>
    <t>HmiRQP1545</t>
  </si>
  <si>
    <t>MIMAT0016849</t>
  </si>
  <si>
    <t>hsa-miR-4294</t>
  </si>
  <si>
    <t>HmiRQP0360</t>
  </si>
  <si>
    <t>MIMAT0004588</t>
  </si>
  <si>
    <t>hsa-miR-27b-5p</t>
  </si>
  <si>
    <t>HmiRQP1546</t>
  </si>
  <si>
    <t>MIMAT0016850</t>
  </si>
  <si>
    <t>hsa-miR-4301</t>
  </si>
  <si>
    <t>HmiRQP0370</t>
  </si>
  <si>
    <t>MIMAT0004503</t>
  </si>
  <si>
    <t>hsa-miR-29a-5p</t>
  </si>
  <si>
    <t>HmiRQP1549</t>
  </si>
  <si>
    <t>MIMAT0016853</t>
  </si>
  <si>
    <t>hsa-miR-4300</t>
  </si>
  <si>
    <t>HmiRQP1332</t>
  </si>
  <si>
    <t>MIMAT0013771</t>
  </si>
  <si>
    <t>hsa-miR-449c-3p</t>
  </si>
  <si>
    <t>HmiRQP1641</t>
  </si>
  <si>
    <t>MIMAT0015074</t>
  </si>
  <si>
    <t>hsa-miR-3190-3p</t>
  </si>
  <si>
    <t>HmiRQP1437</t>
  </si>
  <si>
    <t>MIMAT0014979</t>
  </si>
  <si>
    <t>hsa-miR-3117-3p</t>
  </si>
  <si>
    <t>HmiRQP0027</t>
  </si>
  <si>
    <t>MIMAT0004517</t>
  </si>
  <si>
    <t>hsa-miR-106a-3p</t>
  </si>
  <si>
    <t>HmiRQP1442</t>
  </si>
  <si>
    <t>MIMAT0014984</t>
  </si>
  <si>
    <t>hsa-miR-3122</t>
  </si>
  <si>
    <t>HmiRQP1438</t>
  </si>
  <si>
    <t>MIMAT0014980</t>
  </si>
  <si>
    <t>hsa-miR-3118</t>
  </si>
  <si>
    <t>HmiRQP1446</t>
  </si>
  <si>
    <t>MIMAT0014988</t>
  </si>
  <si>
    <t>hsa-miR-3125</t>
  </si>
  <si>
    <t>HmiRQP1443</t>
  </si>
  <si>
    <t>MIMAT0014985</t>
  </si>
  <si>
    <t>hsa-miR-3123</t>
  </si>
  <si>
    <t>HmiRQP1447</t>
  </si>
  <si>
    <t>MIMAT0014989</t>
  </si>
  <si>
    <t>hsa-miR-3126-5p</t>
  </si>
  <si>
    <t>HmiRQP1449</t>
  </si>
  <si>
    <t>MIMAT0014991</t>
  </si>
  <si>
    <t>hsa-miR-3128</t>
  </si>
  <si>
    <t>HmiRQP1448</t>
  </si>
  <si>
    <t>MIMAT0014990</t>
  </si>
  <si>
    <t>hsa-miR-3127-5p</t>
  </si>
  <si>
    <t>HmiRQP1456</t>
  </si>
  <si>
    <t>MIMAT0015000</t>
  </si>
  <si>
    <t>hsa-miR-3134</t>
  </si>
  <si>
    <t>HmiRQP1451</t>
  </si>
  <si>
    <t>MIMAT0014995</t>
  </si>
  <si>
    <t>hsa-miR-3130-5p</t>
  </si>
  <si>
    <t>HmiRQP1470</t>
  </si>
  <si>
    <t>MIMAT0015014</t>
  </si>
  <si>
    <t>hsa-miR-3144-5p</t>
  </si>
  <si>
    <t>HmiRQP1452</t>
  </si>
  <si>
    <t>MIMAT0014996</t>
  </si>
  <si>
    <t>hsa-miR-3131</t>
  </si>
  <si>
    <t>HmiRQP1501</t>
  </si>
  <si>
    <t>MIMAT0015046</t>
  </si>
  <si>
    <t>hsa-miR-3171</t>
  </si>
  <si>
    <t>HmiRQP1453</t>
  </si>
  <si>
    <t>MIMAT0014997</t>
  </si>
  <si>
    <t>hsa-miR-3132</t>
  </si>
  <si>
    <t>HmiRQP1898</t>
  </si>
  <si>
    <t>MIMAT0017982</t>
  </si>
  <si>
    <t>hsa-miR-3605-3p</t>
  </si>
  <si>
    <t>HmiRQP1457</t>
  </si>
  <si>
    <t>MIMAT0015001</t>
  </si>
  <si>
    <t>hsa-miR-3135a</t>
  </si>
  <si>
    <t>HmiRQP1899</t>
  </si>
  <si>
    <t>MIMAT0017983</t>
  </si>
  <si>
    <t>hsa-miR-3606</t>
  </si>
  <si>
    <t>HmiRQP1461</t>
  </si>
  <si>
    <t>MIMAT0015005</t>
  </si>
  <si>
    <t>hsa-miR-3137</t>
  </si>
  <si>
    <t>HmiRQP1900</t>
  </si>
  <si>
    <t>MIMAT0017984</t>
  </si>
  <si>
    <t>hsa-miR-3607-5p</t>
  </si>
  <si>
    <t>HmiRQP1463</t>
  </si>
  <si>
    <t>MIMAT0015007</t>
  </si>
  <si>
    <t>hsa-miR-3139</t>
  </si>
  <si>
    <t>HmiRQP1901</t>
  </si>
  <si>
    <t>MIMAT0017985</t>
  </si>
  <si>
    <t>hsa-miR-3607-3p</t>
  </si>
  <si>
    <t>HmiRQP0372</t>
  </si>
  <si>
    <t>MIMAT0004514</t>
  </si>
  <si>
    <t>hsa-miR-29b-1-5p</t>
  </si>
  <si>
    <t>HmiRQP1550</t>
  </si>
  <si>
    <t>MIMAT0016854</t>
  </si>
  <si>
    <t>hsa-miR-4304</t>
  </si>
  <si>
    <t>HmiRQP0374</t>
  </si>
  <si>
    <t>MIMAT0004515</t>
  </si>
  <si>
    <t>hsa-miR-29b-2-5p</t>
  </si>
  <si>
    <t>HmiRQP1551</t>
  </si>
  <si>
    <t>MIMAT0016855</t>
  </si>
  <si>
    <t>hsa-miR-4302</t>
  </si>
  <si>
    <t>HmiRQP0376</t>
  </si>
  <si>
    <t>MIMAT0004673</t>
  </si>
  <si>
    <t>hsa-miR-29c-5p</t>
  </si>
  <si>
    <t>HmiRQP1552</t>
  </si>
  <si>
    <t>MIMAT0016856</t>
  </si>
  <si>
    <t>hsa-miR-4303</t>
  </si>
  <si>
    <t>HmiRQP0394</t>
  </si>
  <si>
    <t>MIMAT0004674</t>
  </si>
  <si>
    <t>hsa-miR-30c-1-3p</t>
  </si>
  <si>
    <t>HmiRQP1555</t>
  </si>
  <si>
    <t>MIMAT0016859</t>
  </si>
  <si>
    <t>hsa-miR-4309</t>
  </si>
  <si>
    <t>HmiRQP0395</t>
  </si>
  <si>
    <t>MIMAT0004550</t>
  </si>
  <si>
    <t>hsa-miR-30c-2-3p</t>
  </si>
  <si>
    <t>HmiRQP1557</t>
  </si>
  <si>
    <t>MIMAT0016861</t>
  </si>
  <si>
    <t>hsa-miR-4308</t>
  </si>
  <si>
    <t>HmiRQP0397</t>
  </si>
  <si>
    <t>MIMAT0004551</t>
  </si>
  <si>
    <t>hsa-miR-30d-3p</t>
  </si>
  <si>
    <t>HmiRQP1558</t>
  </si>
  <si>
    <t>MIMAT0016862</t>
  </si>
  <si>
    <t>hsa-miR-4310</t>
  </si>
  <si>
    <t>HmiRQP0402</t>
  </si>
  <si>
    <t>MIMAT0004504</t>
  </si>
  <si>
    <t>hsa-miR-31-3p</t>
  </si>
  <si>
    <t>HmiRQP1561</t>
  </si>
  <si>
    <t>MIMAT0016865</t>
  </si>
  <si>
    <t>hsa-miR-4313</t>
  </si>
  <si>
    <t>HmiRQP0403</t>
  </si>
  <si>
    <t>MIMAT0004505</t>
  </si>
  <si>
    <t>hsa-miR-32-3p</t>
  </si>
  <si>
    <t>HmiRQP1564</t>
  </si>
  <si>
    <t>MIMAT0016868</t>
  </si>
  <si>
    <t>hsa-miR-4314</t>
  </si>
  <si>
    <t>HmiRQP0422</t>
  </si>
  <si>
    <t>MIMAT0004703</t>
  </si>
  <si>
    <t>hsa-miR-335-3p</t>
  </si>
  <si>
    <t>HmiRQP1568</t>
  </si>
  <si>
    <t>MIMAT0016872</t>
  </si>
  <si>
    <t>hsa-miR-4317</t>
  </si>
  <si>
    <t>HmiRQP0429</t>
  </si>
  <si>
    <t>MIMAT0004506</t>
  </si>
  <si>
    <t>hsa-miR-33a-3p</t>
  </si>
  <si>
    <t>HmiRQP1570</t>
  </si>
  <si>
    <t>MIMAT0016874</t>
  </si>
  <si>
    <t>hsa-miR-4321</t>
  </si>
  <si>
    <t>HmiRQP0433</t>
  </si>
  <si>
    <t>MIMAT0000750</t>
  </si>
  <si>
    <t>hsa-miR-340-3p</t>
  </si>
  <si>
    <t>HmiRQP1571</t>
  </si>
  <si>
    <t>MIMAT0016875</t>
  </si>
  <si>
    <t>hsa-miR-4323</t>
  </si>
  <si>
    <t>HmiRQP0442</t>
  </si>
  <si>
    <t>MIMAT0000685</t>
  </si>
  <si>
    <t>hsa-miR-34b-5p</t>
  </si>
  <si>
    <t>HmiRQP1572</t>
  </si>
  <si>
    <t>MIMAT0016876</t>
  </si>
  <si>
    <t>hsa-miR-4324</t>
  </si>
  <si>
    <t>HmiRQP1465</t>
  </si>
  <si>
    <t>MIMAT0015009</t>
  </si>
  <si>
    <t>hsa-miR-548t-5p</t>
  </si>
  <si>
    <t>HmiRQP1902</t>
  </si>
  <si>
    <t>MIMAT0017986</t>
  </si>
  <si>
    <t>hsa-miR-3609</t>
  </si>
  <si>
    <t>HmiRQP1466</t>
  </si>
  <si>
    <t>MIMAT0015010</t>
  </si>
  <si>
    <t>hsa-miR-3141</t>
  </si>
  <si>
    <t>HmiRQP1903</t>
  </si>
  <si>
    <t>MIMAT0017987</t>
  </si>
  <si>
    <t>hsa-miR-3610</t>
  </si>
  <si>
    <t>HmiRQP1468</t>
  </si>
  <si>
    <t>MIMAT0015012</t>
  </si>
  <si>
    <t>hsa-miR-3143</t>
  </si>
  <si>
    <t>HmiRQP1904</t>
  </si>
  <si>
    <t>MIMAT0017988</t>
  </si>
  <si>
    <t>hsa-miR-3611</t>
  </si>
  <si>
    <t>HmiRQP1469</t>
  </si>
  <si>
    <t>MIMAT0015013</t>
  </si>
  <si>
    <t>hsa-miR-548u</t>
  </si>
  <si>
    <t>HmiRQP1905</t>
  </si>
  <si>
    <t>MIMAT0017989</t>
  </si>
  <si>
    <t>hsa-miR-3612</t>
  </si>
  <si>
    <t>HmiRQP1473</t>
  </si>
  <si>
    <t>MIMAT0015018</t>
  </si>
  <si>
    <t>hsa-miR-3146</t>
  </si>
  <si>
    <t>HmiRQP1906</t>
  </si>
  <si>
    <t>MIMAT0017990</t>
  </si>
  <si>
    <t>hsa-miR-3613-5p</t>
  </si>
  <si>
    <t>HmiRQP1474</t>
  </si>
  <si>
    <t>MIMAT0015019</t>
  </si>
  <si>
    <t>hsa-miR-3147</t>
  </si>
  <si>
    <t>HmiRQP1907</t>
  </si>
  <si>
    <t>MIMAT0017991</t>
  </si>
  <si>
    <t>hsa-miR-3613-3p</t>
  </si>
  <si>
    <t>HmiRQP1476</t>
  </si>
  <si>
    <t>MIMAT0015021</t>
  </si>
  <si>
    <t>hsa-miR-3148</t>
  </si>
  <si>
    <t>HmiRQP1909</t>
  </si>
  <si>
    <t>MIMAT0017993</t>
  </si>
  <si>
    <t>hsa-miR-3614-3p</t>
  </si>
  <si>
    <t>HmiRQP1477</t>
  </si>
  <si>
    <t>MIMAT0015022</t>
  </si>
  <si>
    <t>hsa-miR-3149</t>
  </si>
  <si>
    <t>HmiRQP1910</t>
  </si>
  <si>
    <t>MIMAT0017994</t>
  </si>
  <si>
    <t>hsa-miR-3615</t>
  </si>
  <si>
    <t>HmiRQP1478</t>
  </si>
  <si>
    <t>MIMAT0015023</t>
  </si>
  <si>
    <t>hsa-miR-3150a-3p</t>
  </si>
  <si>
    <t>HmiRQP1911</t>
  </si>
  <si>
    <t>MIMAT0017995</t>
  </si>
  <si>
    <t>hsa-miR-3616-5p</t>
  </si>
  <si>
    <t>HmiRQP1481</t>
  </si>
  <si>
    <t>MIMAT0015026</t>
  </si>
  <si>
    <t>hsa-miR-3153</t>
  </si>
  <si>
    <t>HmiRQP1913</t>
  </si>
  <si>
    <t>MIMAT0017997</t>
  </si>
  <si>
    <t>hsa-miR-3617</t>
  </si>
  <si>
    <t>HmiRQP1482</t>
  </si>
  <si>
    <t>MIMAT0015027</t>
  </si>
  <si>
    <t>hsa-miR-3074-3p</t>
  </si>
  <si>
    <t>HmiRQP1914</t>
  </si>
  <si>
    <t>MIMAT0017998</t>
  </si>
  <si>
    <t>hsa-miR-3618</t>
  </si>
  <si>
    <t>HmiRQP1483</t>
  </si>
  <si>
    <t>MIMAT0015028</t>
  </si>
  <si>
    <t>hsa-miR-3154</t>
  </si>
  <si>
    <t>HmiRQP1915</t>
  </si>
  <si>
    <t>MIMAT0017999</t>
  </si>
  <si>
    <t>hsa-miR-3619-5p</t>
  </si>
  <si>
    <t>HmiRQP0453</t>
  </si>
  <si>
    <t>MIMAT0004686</t>
  </si>
  <si>
    <t>hsa-miR-367-5p</t>
  </si>
  <si>
    <t>HmiRQP1575</t>
  </si>
  <si>
    <t>MIMAT0016879</t>
  </si>
  <si>
    <t>hsa-miR-4258</t>
  </si>
  <si>
    <t>HmiRQP0465</t>
  </si>
  <si>
    <t>MIMAT0004956</t>
  </si>
  <si>
    <t>hsa-miR-374b-3p</t>
  </si>
  <si>
    <t>HmiRQP1579</t>
  </si>
  <si>
    <t>MIMAT0016883</t>
  </si>
  <si>
    <t>hsa-miR-4251</t>
  </si>
  <si>
    <t>HmiRQP0474</t>
  </si>
  <si>
    <t>MIMAT0000731</t>
  </si>
  <si>
    <t>hsa-miR-378a-5p</t>
  </si>
  <si>
    <t>HmiRQP1582</t>
  </si>
  <si>
    <t>MIMAT0016886</t>
  </si>
  <si>
    <t>hsa-miR-4252</t>
  </si>
  <si>
    <t>HmiRQP0493</t>
  </si>
  <si>
    <t>MIMAT0004749</t>
  </si>
  <si>
    <t>hsa-miR-424-3p</t>
  </si>
  <si>
    <t>HmiRQP1586</t>
  </si>
  <si>
    <t>MIMAT0016890</t>
  </si>
  <si>
    <t>hsa-miR-4261</t>
  </si>
  <si>
    <t>HmiRQP0513</t>
  </si>
  <si>
    <t>MIMAT0003884</t>
  </si>
  <si>
    <t>hsa-miR-454-5p</t>
  </si>
  <si>
    <t>HmiRQP1587</t>
  </si>
  <si>
    <t>MIMAT0016891</t>
  </si>
  <si>
    <t>hsa-miR-4265</t>
  </si>
  <si>
    <t>HmiRQP0539</t>
  </si>
  <si>
    <t>MIMAT0004768</t>
  </si>
  <si>
    <t>hsa-miR-497-3p</t>
  </si>
  <si>
    <t>HmiRQP1589</t>
  </si>
  <si>
    <t>MIMAT0016893</t>
  </si>
  <si>
    <t>hsa-miR-4267</t>
  </si>
  <si>
    <t>HmiRQP0544</t>
  </si>
  <si>
    <t>MIMAT0002871</t>
  </si>
  <si>
    <t>hsa-miR-500a-3p</t>
  </si>
  <si>
    <t>HmiRQP1590</t>
  </si>
  <si>
    <t>MIMAT0016894</t>
  </si>
  <si>
    <t>hsa-miR-4262</t>
  </si>
  <si>
    <t>HmiRQP0553</t>
  </si>
  <si>
    <t>MIMAT0004776</t>
  </si>
  <si>
    <t>hsa-miR-505-5p</t>
  </si>
  <si>
    <t>HmiRQP1591</t>
  </si>
  <si>
    <t>MIMAT0016895</t>
  </si>
  <si>
    <t>hsa-miR-2355-5p</t>
  </si>
  <si>
    <t>HmiRQP0576</t>
  </si>
  <si>
    <t>MIMAT0002851</t>
  </si>
  <si>
    <t>hsa-miR-517-5p</t>
  </si>
  <si>
    <t>HmiRQP1593</t>
  </si>
  <si>
    <t>MIMAT0016897</t>
  </si>
  <si>
    <t>hsa-miR-4269</t>
  </si>
  <si>
    <t>HmiRQP0583</t>
  </si>
  <si>
    <t>MIMAT0002847</t>
  </si>
  <si>
    <t>hsa-miR-518c-5p</t>
  </si>
  <si>
    <t>HmiRQP1595</t>
  </si>
  <si>
    <t>MIMAT0016899</t>
  </si>
  <si>
    <t>hsa-miR-4264</t>
  </si>
  <si>
    <t>HmiRQP0586</t>
  </si>
  <si>
    <t>MIMAT0002841</t>
  </si>
  <si>
    <t>hsa-miR-518f-5p</t>
  </si>
  <si>
    <t>HmiRQP1596</t>
  </si>
  <si>
    <t>MIMAT0016900</t>
  </si>
  <si>
    <t>hsa-miR-4270</t>
  </si>
  <si>
    <t>HmiRQP0594</t>
  </si>
  <si>
    <t>MIMAT0002828</t>
  </si>
  <si>
    <t>hsa-miR-519e-5p</t>
  </si>
  <si>
    <t>HmiRQP1602</t>
  </si>
  <si>
    <t>MIMAT0016906</t>
  </si>
  <si>
    <t>hsa-miR-4274</t>
  </si>
  <si>
    <t>HmiRQP1486</t>
  </si>
  <si>
    <t>MIMAT0015031</t>
  </si>
  <si>
    <t>hsa-miR-3157-5p</t>
  </si>
  <si>
    <t>HmiRQP1916</t>
  </si>
  <si>
    <t>MIMAT0018000</t>
  </si>
  <si>
    <t>hsa-miR-23c</t>
  </si>
  <si>
    <t>HmiRQP1488</t>
  </si>
  <si>
    <t>MIMAT0015033</t>
  </si>
  <si>
    <t>hsa-miR-3159</t>
  </si>
  <si>
    <t>HmiRQP1917</t>
  </si>
  <si>
    <t>MIMAT0018001</t>
  </si>
  <si>
    <t>hsa-miR-3620</t>
  </si>
  <si>
    <t>HmiRQP1489</t>
  </si>
  <si>
    <t>MIMAT0015034</t>
  </si>
  <si>
    <t>hsa-miR-3160-3p</t>
  </si>
  <si>
    <t>HmiRQP1918</t>
  </si>
  <si>
    <t>MIMAT0018002</t>
  </si>
  <si>
    <t>hsa-miR-3621</t>
  </si>
  <si>
    <t>HmiRQP1490</t>
  </si>
  <si>
    <t>MIMAT0015035</t>
  </si>
  <si>
    <t>hsa-miR-3161</t>
  </si>
  <si>
    <t>HmiRQP1919</t>
  </si>
  <si>
    <t>MIMAT0018003</t>
  </si>
  <si>
    <t>hsa-miR-3622a-5p</t>
  </si>
  <si>
    <t>HmiRQP1491</t>
  </si>
  <si>
    <t>MIMAT0015036</t>
  </si>
  <si>
    <t>hsa-miR-3162-5p</t>
  </si>
  <si>
    <t>HmiRQP1920</t>
  </si>
  <si>
    <t>MIMAT0018004</t>
  </si>
  <si>
    <t>hsa-miR-3622a-3p</t>
  </si>
  <si>
    <t>HmiRQP1492</t>
  </si>
  <si>
    <t>MIMAT0015037</t>
  </si>
  <si>
    <t>hsa-miR-3163</t>
  </si>
  <si>
    <t>HmiRQP1921</t>
  </si>
  <si>
    <t>MIMAT0018005</t>
  </si>
  <si>
    <t>hsa-miR-3622b-5p</t>
  </si>
  <si>
    <t>HmiRQP1493</t>
  </si>
  <si>
    <t>MIMAT0015038</t>
  </si>
  <si>
    <t>hsa-miR-3164</t>
  </si>
  <si>
    <t>HmiRQP1922</t>
  </si>
  <si>
    <t>MIMAT0018006</t>
  </si>
  <si>
    <t>hsa-miR-3622b-3p</t>
  </si>
  <si>
    <t>HmiRQP1494</t>
  </si>
  <si>
    <t>MIMAT0015039</t>
  </si>
  <si>
    <t>hsa-miR-3165</t>
  </si>
  <si>
    <t>HmiRQP1923</t>
  </si>
  <si>
    <t>MIMAT0018065</t>
  </si>
  <si>
    <t>hsa-miR-3646</t>
  </si>
  <si>
    <t>HmiRQP1495</t>
  </si>
  <si>
    <t>MIMAT0015040</t>
  </si>
  <si>
    <t>hsa-miR-3166</t>
  </si>
  <si>
    <t>HmiRQP1924</t>
  </si>
  <si>
    <t>MIMAT0018066</t>
  </si>
  <si>
    <t>hsa-miR-3647-5p</t>
  </si>
  <si>
    <t>HmiRQP1498</t>
  </si>
  <si>
    <t>MIMAT0015043</t>
  </si>
  <si>
    <t>hsa-miR-3168</t>
  </si>
  <si>
    <t>HmiRQP1925</t>
  </si>
  <si>
    <t>MIMAT0018067</t>
  </si>
  <si>
    <t>hsa-miR-3647-3p</t>
  </si>
  <si>
    <t>HmiRQP1499</t>
  </si>
  <si>
    <t>MIMAT0015044</t>
  </si>
  <si>
    <t>hsa-miR-3169</t>
  </si>
  <si>
    <t>HmiRQP1926</t>
  </si>
  <si>
    <t>MIMAT0018068</t>
  </si>
  <si>
    <t>hsa-miR-3648</t>
  </si>
  <si>
    <t>HmiRQP1500</t>
  </si>
  <si>
    <t>MIMAT0015045</t>
  </si>
  <si>
    <t>hsa-miR-3170</t>
  </si>
  <si>
    <t>HmiRQP1927</t>
  </si>
  <si>
    <t>MIMAT0018069</t>
  </si>
  <si>
    <t>hsa-miR-3649</t>
  </si>
  <si>
    <t>HmiRQP0614</t>
  </si>
  <si>
    <t>MIMAT0002836</t>
  </si>
  <si>
    <t>hsa-miR-526b-3p</t>
  </si>
  <si>
    <t>HmiRQP1604</t>
  </si>
  <si>
    <t>MIMAT0016908</t>
  </si>
  <si>
    <t>hsa-miR-4277</t>
  </si>
  <si>
    <t>HmiRQP0625</t>
  </si>
  <si>
    <t>MIMAT0004785</t>
  </si>
  <si>
    <t>hsa-miR-545-5p</t>
  </si>
  <si>
    <t>HmiRQP1605</t>
  </si>
  <si>
    <t>MIMAT0016909</t>
  </si>
  <si>
    <t>hsa-miR-4279</t>
  </si>
  <si>
    <t>HmiRQP0648</t>
  </si>
  <si>
    <t>MIMAT0003257</t>
  </si>
  <si>
    <t>hsa-miR-550a-3p</t>
  </si>
  <si>
    <t>HmiRQP1606</t>
  </si>
  <si>
    <t>MIMAT0016910</t>
  </si>
  <si>
    <t>hsa-miR-4278</t>
  </si>
  <si>
    <t>HmiRQP0650</t>
  </si>
  <si>
    <t>MIMAT0004794</t>
  </si>
  <si>
    <t>hsa-miR-551b-5p</t>
  </si>
  <si>
    <t>HmiRQP1612</t>
  </si>
  <si>
    <t>MIMAT0016916</t>
  </si>
  <si>
    <t>hsa-miR-4286</t>
  </si>
  <si>
    <t>HmiRQP0691</t>
  </si>
  <si>
    <t>MIMAT0003256</t>
  </si>
  <si>
    <t>hsa-miR-589-3p</t>
  </si>
  <si>
    <t>HmiRQP1613</t>
  </si>
  <si>
    <t>MIMAT0016917</t>
  </si>
  <si>
    <t>hsa-miR-4287</t>
  </si>
  <si>
    <t>HmiRQP0721</t>
  </si>
  <si>
    <t>MIMAT0003284</t>
  </si>
  <si>
    <t>hsa-miR-616-5p</t>
  </si>
  <si>
    <t>HmiRQP1614</t>
  </si>
  <si>
    <t>MIMAT0016918</t>
  </si>
  <si>
    <t>hsa-miR-4288</t>
  </si>
  <si>
    <t>HmiRQP0731</t>
  </si>
  <si>
    <t>MIMAT0003293</t>
  </si>
  <si>
    <t>hsa-miR-624-5p</t>
  </si>
  <si>
    <t>HmiRQP1616</t>
  </si>
  <si>
    <t>MIMAT0016920</t>
  </si>
  <si>
    <t>hsa-miR-4289</t>
  </si>
  <si>
    <t>HmiRQP0733</t>
  </si>
  <si>
    <t>MIMAT0004808</t>
  </si>
  <si>
    <t>hsa-miR-625-3p</t>
  </si>
  <si>
    <t>HmiRQP1617</t>
  </si>
  <si>
    <t>MIMAT0016921</t>
  </si>
  <si>
    <t>hsa-miR-4290</t>
  </si>
  <si>
    <t>HmiRQP0776</t>
  </si>
  <si>
    <t>MIMAT0005948</t>
  </si>
  <si>
    <t>hsa-miR-664-5p</t>
  </si>
  <si>
    <t>HmiRQP1622</t>
  </si>
  <si>
    <t>MIMAT0016926</t>
  </si>
  <si>
    <t>hsa-miR-4328</t>
  </si>
  <si>
    <t>HmiRQP0784</t>
  </si>
  <si>
    <t>MIMAT0004927</t>
  </si>
  <si>
    <t>hsa-miR-708-3p</t>
  </si>
  <si>
    <t>HmiRQP1634</t>
  </si>
  <si>
    <t>MIMAT0015377</t>
  </si>
  <si>
    <t>hsa-miR-3126-3p</t>
  </si>
  <si>
    <t>HmiRQP0785</t>
  </si>
  <si>
    <t>MIMAT0004553</t>
  </si>
  <si>
    <t>hsa-miR-7-1-3p</t>
  </si>
  <si>
    <t>HmiRQP1636</t>
  </si>
  <si>
    <t>MIMAT0015015</t>
  </si>
  <si>
    <t>hsa-miR-3144-3p</t>
  </si>
  <si>
    <t>HmiRQP0787</t>
  </si>
  <si>
    <t>MIMAT0004554</t>
  </si>
  <si>
    <t>hsa-miR-7-2-3p</t>
  </si>
  <si>
    <t>HmiRQP1637</t>
  </si>
  <si>
    <t>MIMAT0015050</t>
  </si>
  <si>
    <t>hsa-miR-323b-3p</t>
  </si>
  <si>
    <t>HmiRQP1504</t>
  </si>
  <si>
    <t>MIMAT0015049</t>
  </si>
  <si>
    <t>hsa-miR-1193</t>
  </si>
  <si>
    <t>HmiRQP1929</t>
  </si>
  <si>
    <t>MIMAT0018071</t>
  </si>
  <si>
    <t>hsa-miR-3651</t>
  </si>
  <si>
    <t>HmiRQP1505</t>
  </si>
  <si>
    <t>MIMAT0015051</t>
  </si>
  <si>
    <t>hsa-miR-3174</t>
  </si>
  <si>
    <t>HmiRQP1930</t>
  </si>
  <si>
    <t>MIMAT0018072</t>
  </si>
  <si>
    <t>hsa-miR-3652</t>
  </si>
  <si>
    <t>HmiRQP1507</t>
  </si>
  <si>
    <t>MIMAT0015053</t>
  </si>
  <si>
    <t>hsa-miR-3176</t>
  </si>
  <si>
    <t>HmiRQP1931</t>
  </si>
  <si>
    <t>MIMAT0018073</t>
  </si>
  <si>
    <t>hsa-miR-3653</t>
  </si>
  <si>
    <t>HmiRQP1509</t>
  </si>
  <si>
    <t>MIMAT0015055</t>
  </si>
  <si>
    <t>hsa-miR-3178</t>
  </si>
  <si>
    <t>HmiRQP1932</t>
  </si>
  <si>
    <t>MIMAT0018074</t>
  </si>
  <si>
    <t>hsa-miR-3654</t>
  </si>
  <si>
    <t>HmiRQP1511</t>
  </si>
  <si>
    <t>MIMAT0015057</t>
  </si>
  <si>
    <t>hsa-miR-3180-5p</t>
  </si>
  <si>
    <t>HmiRQP1933</t>
  </si>
  <si>
    <t>MIMAT0018075</t>
  </si>
  <si>
    <t>hsa-miR-3655</t>
  </si>
  <si>
    <t>HmiRQP1512</t>
  </si>
  <si>
    <t>MIMAT0015060</t>
  </si>
  <si>
    <t>hsa-miR-548w</t>
  </si>
  <si>
    <t>HmiRQP1934</t>
  </si>
  <si>
    <t>MIMAT0018076</t>
  </si>
  <si>
    <t>hsa-miR-3656</t>
  </si>
  <si>
    <t>HmiRQP1520</t>
  </si>
  <si>
    <t>MIMAT0015069</t>
  </si>
  <si>
    <t>hsa-miR-3187-3p</t>
  </si>
  <si>
    <t>HmiRQP1935</t>
  </si>
  <si>
    <t>MIMAT0018077</t>
  </si>
  <si>
    <t>hsa-miR-3657</t>
  </si>
  <si>
    <t>HmiRQP1521</t>
  </si>
  <si>
    <t>MIMAT0015070</t>
  </si>
  <si>
    <t>hsa-miR-3188</t>
  </si>
  <si>
    <t>HmiRQP1937</t>
  </si>
  <si>
    <t>MIMAT0018080</t>
  </si>
  <si>
    <t>hsa-miR-3659</t>
  </si>
  <si>
    <t>HmiRQP1522</t>
  </si>
  <si>
    <t>MIMAT0015071</t>
  </si>
  <si>
    <t>hsa-miR-3189-3p</t>
  </si>
  <si>
    <t>HmiRQP1938</t>
  </si>
  <si>
    <t>MIMAT0018081</t>
  </si>
  <si>
    <t>hsa-miR-3660</t>
  </si>
  <si>
    <t>HmiRQP1524</t>
  </si>
  <si>
    <t>MIMAT0015073</t>
  </si>
  <si>
    <t>hsa-miR-3190-5p</t>
  </si>
  <si>
    <t>HmiRQP1940</t>
  </si>
  <si>
    <t>MIMAT0018083</t>
  </si>
  <si>
    <t>hsa-miR-3662</t>
  </si>
  <si>
    <t>HmiRQP1525</t>
  </si>
  <si>
    <t>MIMAT0015075</t>
  </si>
  <si>
    <t>hsa-miR-3191-3p</t>
  </si>
  <si>
    <t>HmiRQP1941</t>
  </si>
  <si>
    <t>MIMAT0018084</t>
  </si>
  <si>
    <t>hsa-miR-3663-5p</t>
  </si>
  <si>
    <t>HmiRQP1527</t>
  </si>
  <si>
    <t>MIMAT0015077</t>
  </si>
  <si>
    <t>hsa-miR-3193</t>
  </si>
  <si>
    <t>HmiRQP1942</t>
  </si>
  <si>
    <t>MIMAT0018085</t>
  </si>
  <si>
    <t>hsa-miR-3663-3p</t>
  </si>
  <si>
    <t>HmiRQP0789</t>
  </si>
  <si>
    <t>MIMAT0004946</t>
  </si>
  <si>
    <t>hsa-miR-744-3p</t>
  </si>
  <si>
    <t>HmiRQP1639</t>
  </si>
  <si>
    <t>MIMAT0015378</t>
  </si>
  <si>
    <t>hsa-miR-3065-3p</t>
  </si>
  <si>
    <t>HmiRQP0797</t>
  </si>
  <si>
    <t>MIMAT0003946</t>
  </si>
  <si>
    <t>hsa-miR-768-5p</t>
  </si>
  <si>
    <t>HmiRQP0061</t>
  </si>
  <si>
    <t>MIMAT0005576</t>
  </si>
  <si>
    <t>hsa-miR-1226-5p</t>
  </si>
  <si>
    <t>HmiRQP0798</t>
  </si>
  <si>
    <t>MIMAT0003947</t>
  </si>
  <si>
    <t>hsa-miR-768-3p</t>
  </si>
  <si>
    <t>HmiRQP0064</t>
  </si>
  <si>
    <t>MIMAT0005582</t>
  </si>
  <si>
    <t>hsa-miR-1228-5p</t>
  </si>
  <si>
    <t>HmiRQP0810</t>
  </si>
  <si>
    <t>MIMAT0004950</t>
  </si>
  <si>
    <t>hsa-miR-877-3p</t>
  </si>
  <si>
    <t>HmiRQP0095</t>
  </si>
  <si>
    <t>MIMAT0004592</t>
  </si>
  <si>
    <t>hsa-miR-125b-1-3p</t>
  </si>
  <si>
    <t>HmiRQP0816</t>
  </si>
  <si>
    <t>MIMAT0004917</t>
  </si>
  <si>
    <t>hsa-miR-888-3p</t>
  </si>
  <si>
    <t>HmiRQP0097</t>
  </si>
  <si>
    <t>MIMAT0004603</t>
  </si>
  <si>
    <t>hsa-miR-125b-2-3p</t>
  </si>
  <si>
    <t>HmiRQP0824</t>
  </si>
  <si>
    <t>MIMAT0000442</t>
  </si>
  <si>
    <t>hsa-miR-9-3p</t>
  </si>
  <si>
    <t>HmiRQP0157</t>
  </si>
  <si>
    <t>MIMAT0004593</t>
  </si>
  <si>
    <t>hsa-miR-130a-5p</t>
  </si>
  <si>
    <t>HmiRQP0834</t>
  </si>
  <si>
    <t>MIMAT0004792</t>
  </si>
  <si>
    <t>hsa-miR-92b-5p</t>
  </si>
  <si>
    <t>HmiRQP0183</t>
  </si>
  <si>
    <t>MIMAT0004598</t>
  </si>
  <si>
    <t>hsa-miR-141-5p</t>
  </si>
  <si>
    <t>HmiRQP0836</t>
  </si>
  <si>
    <t>MIMAT0004509</t>
  </si>
  <si>
    <t>hsa-miR-93-3p</t>
  </si>
  <si>
    <t>HmiRQP0205</t>
  </si>
  <si>
    <t>MIMAT0004699</t>
  </si>
  <si>
    <t>hsa-miR-148b-5p</t>
  </si>
  <si>
    <t>HmiRQP0855</t>
  </si>
  <si>
    <t>MIMAT0004511</t>
  </si>
  <si>
    <t>hsa-miR-99a-3p</t>
  </si>
  <si>
    <t>HmiRQP0207</t>
  </si>
  <si>
    <t>MIMAT0004609</t>
  </si>
  <si>
    <t>hsa-miR-149-3p</t>
  </si>
  <si>
    <t>HmiRQP0856</t>
  </si>
  <si>
    <t>MIMAT0004678</t>
  </si>
  <si>
    <t>hsa-miR-99b-3p</t>
  </si>
  <si>
    <t>HmiRQP0209</t>
  </si>
  <si>
    <t>MIMAT0004610</t>
  </si>
  <si>
    <t>hsa-miR-150-3p</t>
  </si>
  <si>
    <t>HmiRQP1295</t>
  </si>
  <si>
    <t>MIMAT0009198</t>
  </si>
  <si>
    <t>hsa-miR-224-3p</t>
  </si>
  <si>
    <t>HmiRQP0222</t>
  </si>
  <si>
    <t>MIMAT0004488</t>
  </si>
  <si>
    <t>hsa-miR-15a-3p</t>
  </si>
  <si>
    <t>HmiRQP1298</t>
  </si>
  <si>
    <t>MIMAT0009196</t>
  </si>
  <si>
    <t>hsa-miR-103a-2-5p</t>
  </si>
  <si>
    <t>HmiRQP0224</t>
  </si>
  <si>
    <t>MIMAT0004586</t>
  </si>
  <si>
    <t>hsa-miR-15b-3p</t>
  </si>
  <si>
    <t>HmiRQP1528</t>
  </si>
  <si>
    <t>MIMAT0015078</t>
  </si>
  <si>
    <t>hsa-miR-3194-5p</t>
  </si>
  <si>
    <t>HmiRQP1943</t>
  </si>
  <si>
    <t>MIMAT0018086</t>
  </si>
  <si>
    <t>hsa-miR-3664-5p</t>
  </si>
  <si>
    <t>HmiRQP1532</t>
  </si>
  <si>
    <t>MIMAT0015082</t>
  </si>
  <si>
    <t>hsa-miR-3197</t>
  </si>
  <si>
    <t>HmiRQP1944</t>
  </si>
  <si>
    <t>MIMAT0018087</t>
  </si>
  <si>
    <t>hsa-miR-3665</t>
  </si>
  <si>
    <t>HmiRQP1534</t>
  </si>
  <si>
    <t>MIMAT0015084</t>
  </si>
  <si>
    <t>hsa-miR-3199</t>
  </si>
  <si>
    <t>HmiRQP1946</t>
  </si>
  <si>
    <t>MIMAT0018089</t>
  </si>
  <si>
    <t>hsa-miR-3667-5p</t>
  </si>
  <si>
    <t>HmiRQP1539</t>
  </si>
  <si>
    <t>MIMAT0015090</t>
  </si>
  <si>
    <t>hsa-miR-1273d</t>
  </si>
  <si>
    <t>HmiRQP1947</t>
  </si>
  <si>
    <t>MIMAT0018090</t>
  </si>
  <si>
    <t>hsa-miR-3667-3p</t>
  </si>
  <si>
    <t>HmiRQP1540</t>
  </si>
  <si>
    <t>MIMAT0016844</t>
  </si>
  <si>
    <t>hsa-miR-4295</t>
  </si>
  <si>
    <t>HmiRQP1948</t>
  </si>
  <si>
    <t>MIMAT0018091</t>
  </si>
  <si>
    <t>hsa-miR-3668</t>
  </si>
  <si>
    <t>HmiRQP1541</t>
  </si>
  <si>
    <t>MIMAT0016845</t>
  </si>
  <si>
    <t>hsa-miR-4296</t>
  </si>
  <si>
    <t>HmiRQP1949</t>
  </si>
  <si>
    <t>MIMAT0018092</t>
  </si>
  <si>
    <t>hsa-miR-3669</t>
  </si>
  <si>
    <t>HmiRQP1543</t>
  </si>
  <si>
    <t>MIMAT0016847</t>
  </si>
  <si>
    <t>hsa-miR-378c</t>
  </si>
  <si>
    <t>HmiRQP1950</t>
  </si>
  <si>
    <t>MIMAT0018093</t>
  </si>
  <si>
    <t>hsa-miR-3670</t>
  </si>
  <si>
    <t>HmiRQP1547</t>
  </si>
  <si>
    <t>MIMAT0016851</t>
  </si>
  <si>
    <t>hsa-miR-4299</t>
  </si>
  <si>
    <t>HmiRQP1951</t>
  </si>
  <si>
    <t>MIMAT0018094</t>
  </si>
  <si>
    <t>hsa-miR-3671</t>
  </si>
  <si>
    <t>HmiRQP1553</t>
  </si>
  <si>
    <t>MIMAT0016857</t>
  </si>
  <si>
    <t>hsa-miR-4305</t>
  </si>
  <si>
    <t>HmiRQP1952</t>
  </si>
  <si>
    <t>MIMAT0018095</t>
  </si>
  <si>
    <t>hsa-miR-3672</t>
  </si>
  <si>
    <t>HmiRQP1554</t>
  </si>
  <si>
    <t>MIMAT0016858</t>
  </si>
  <si>
    <t>hsa-miR-4306</t>
  </si>
  <si>
    <t>HmiRQP1953</t>
  </si>
  <si>
    <t>MIMAT0018096</t>
  </si>
  <si>
    <t>hsa-miR-3673</t>
  </si>
  <si>
    <t>HmiRQP1556</t>
  </si>
  <si>
    <t>MIMAT0016860</t>
  </si>
  <si>
    <t>hsa-miR-4307</t>
  </si>
  <si>
    <t>HmiRQP1954</t>
  </si>
  <si>
    <t>MIMAT0018097</t>
  </si>
  <si>
    <t>hsa-miR-3674</t>
  </si>
  <si>
    <t>HmiRQP1559</t>
  </si>
  <si>
    <t>MIMAT0016863</t>
  </si>
  <si>
    <t>hsa-miR-4311</t>
  </si>
  <si>
    <t>HmiRQP1955</t>
  </si>
  <si>
    <t>MIMAT0018098</t>
  </si>
  <si>
    <t>hsa-miR-3675-5p</t>
  </si>
  <si>
    <t>HmiRQP1301</t>
  </si>
  <si>
    <t>MIMAT0009203</t>
  </si>
  <si>
    <t>hsa-miR-449b-3p</t>
  </si>
  <si>
    <t>HmiRQP0226</t>
  </si>
  <si>
    <t>MIMAT0004489</t>
  </si>
  <si>
    <t>hsa-miR-16-1-3p</t>
  </si>
  <si>
    <t>HmiRQP1306</t>
  </si>
  <si>
    <t>MIMAT0011157</t>
  </si>
  <si>
    <t>hsa-miR-2114-3p</t>
  </si>
  <si>
    <t>HmiRQP0228</t>
  </si>
  <si>
    <t>MIMAT0004518</t>
  </si>
  <si>
    <t>hsa-miR-16-2-3p</t>
  </si>
  <si>
    <t>HmiRQP1309</t>
  </si>
  <si>
    <t>MIMAT0010195</t>
  </si>
  <si>
    <t>hsa-let-7a-2-3p</t>
  </si>
  <si>
    <t>HmiRQP0229</t>
  </si>
  <si>
    <t>MIMAT0000071</t>
  </si>
  <si>
    <t>hsa-miR-17-3p</t>
  </si>
  <si>
    <t>HmiRQP1310</t>
  </si>
  <si>
    <t>MIMAT0006790</t>
  </si>
  <si>
    <t>hsa-miR-675-3p</t>
  </si>
  <si>
    <t>HmiRQP0238</t>
  </si>
  <si>
    <t>MIMAT0000260</t>
  </si>
  <si>
    <t>hsa-miR-182-3p</t>
  </si>
  <si>
    <t>HmiRQP1433</t>
  </si>
  <si>
    <t>MIMAT0013802</t>
  </si>
  <si>
    <t>hsa-miR-2861</t>
  </si>
  <si>
    <t>HmiRQP0243</t>
  </si>
  <si>
    <t>MIMAT0004560</t>
  </si>
  <si>
    <t>hsa-miR-183-3p</t>
  </si>
  <si>
    <t>HmiRQP1435</t>
  </si>
  <si>
    <t>MIMAT0014977</t>
  </si>
  <si>
    <t>hsa-miR-3115</t>
  </si>
  <si>
    <t>HmiRQP0257</t>
  </si>
  <si>
    <t>MIMAT0004751</t>
  </si>
  <si>
    <t>hsa-miR-18b-3p</t>
  </si>
  <si>
    <t>HmiRQP1436</t>
  </si>
  <si>
    <t>MIMAT0014978</t>
  </si>
  <si>
    <t>hsa-miR-3116</t>
  </si>
  <si>
    <t>HmiRQP0264</t>
  </si>
  <si>
    <t>MIMAT0001618</t>
  </si>
  <si>
    <t>hsa-miR-191-3p</t>
  </si>
  <si>
    <t>HmiRQP1439</t>
  </si>
  <si>
    <t>MIMAT0014981</t>
  </si>
  <si>
    <t>hsa-miR-3119</t>
  </si>
  <si>
    <t>HmiRQP0266</t>
  </si>
  <si>
    <t>MIMAT0007886</t>
  </si>
  <si>
    <t>hsa-miR-1911-3p</t>
  </si>
  <si>
    <t>HmiRQP1440</t>
  </si>
  <si>
    <t>MIMAT0014982</t>
  </si>
  <si>
    <t>hsa-miR-3120-3p</t>
  </si>
  <si>
    <t>HmiRQP0272</t>
  </si>
  <si>
    <t>MIMAT0007891</t>
  </si>
  <si>
    <t>hsa-miR-1915-5p</t>
  </si>
  <si>
    <t>HmiRQP1441</t>
  </si>
  <si>
    <t>MIMAT0014983</t>
  </si>
  <si>
    <t>hsa-miR-3121-3p</t>
  </si>
  <si>
    <t>HmiRQP0279</t>
  </si>
  <si>
    <t>MIMAT0004767</t>
  </si>
  <si>
    <t>hsa-miR-193b-5p</t>
  </si>
  <si>
    <t>HmiRQP1445</t>
  </si>
  <si>
    <t>MIMAT0014987</t>
  </si>
  <si>
    <t>hsa-miR-548s</t>
  </si>
  <si>
    <t>HmiRQP0285</t>
  </si>
  <si>
    <t>MIMAT0004562</t>
  </si>
  <si>
    <t>hsa-miR-196a-3p</t>
  </si>
  <si>
    <t>HmiRQP1450</t>
  </si>
  <si>
    <t>MIMAT0014992</t>
  </si>
  <si>
    <t>hsa-miR-3129-5p</t>
  </si>
  <si>
    <t>HmiRQP0292</t>
  </si>
  <si>
    <t>MIMAT0004490</t>
  </si>
  <si>
    <t>hsa-miR-19a-5p</t>
  </si>
  <si>
    <t>HmiRQP1560</t>
  </si>
  <si>
    <t>MIMAT0016864</t>
  </si>
  <si>
    <t>hsa-miR-4312</t>
  </si>
  <si>
    <t>HmiRQP1956</t>
  </si>
  <si>
    <t>MIMAT0018099</t>
  </si>
  <si>
    <t>hsa-miR-3675-3p</t>
  </si>
  <si>
    <t>HmiRQP1562</t>
  </si>
  <si>
    <t>MIMAT0016866</t>
  </si>
  <si>
    <t>hsa-miR-4315</t>
  </si>
  <si>
    <t>HmiRQP1957</t>
  </si>
  <si>
    <t>MIMAT0018100</t>
  </si>
  <si>
    <t>hsa-miR-3676-3p</t>
  </si>
  <si>
    <t>HmiRQP1563</t>
  </si>
  <si>
    <t>MIMAT0016867</t>
  </si>
  <si>
    <t>hsa-miR-4316</t>
  </si>
  <si>
    <t>HmiRQP1958</t>
  </si>
  <si>
    <t>MIMAT0018101</t>
  </si>
  <si>
    <t>hsa-miR-3677-3p</t>
  </si>
  <si>
    <t>HmiRQP1565</t>
  </si>
  <si>
    <t>MIMAT0016869</t>
  </si>
  <si>
    <t>hsa-miR-4318</t>
  </si>
  <si>
    <t>HmiRQP1960</t>
  </si>
  <si>
    <t>MIMAT0018103</t>
  </si>
  <si>
    <t>hsa-miR-3678-3p</t>
  </si>
  <si>
    <t>HmiRQP1567</t>
  </si>
  <si>
    <t>MIMAT0016871</t>
  </si>
  <si>
    <t>hsa-miR-4320</t>
  </si>
  <si>
    <t>HmiRQP1962</t>
  </si>
  <si>
    <t>MIMAT0018105</t>
  </si>
  <si>
    <t>hsa-miR-3679-3p</t>
  </si>
  <si>
    <t>HmiRQP1569</t>
  </si>
  <si>
    <t>MIMAT0016873</t>
  </si>
  <si>
    <t>hsa-miR-4322</t>
  </si>
  <si>
    <t>HmiRQP1965</t>
  </si>
  <si>
    <t>MIMAT0018108</t>
  </si>
  <si>
    <t>hsa-miR-3681-5p</t>
  </si>
  <si>
    <t>HmiRQP1574</t>
  </si>
  <si>
    <t>MIMAT0016878</t>
  </si>
  <si>
    <t>hsa-miR-4257</t>
  </si>
  <si>
    <t>HmiRQP1966</t>
  </si>
  <si>
    <t>MIMAT0018109</t>
  </si>
  <si>
    <t>hsa-miR-3681-3p</t>
  </si>
  <si>
    <t>HmiRQP1576</t>
  </si>
  <si>
    <t>MIMAT0016880</t>
  </si>
  <si>
    <t>hsa-miR-4259</t>
  </si>
  <si>
    <t>HmiRQP1967</t>
  </si>
  <si>
    <t>MIMAT0018110</t>
  </si>
  <si>
    <t>hsa-miR-3682-3p</t>
  </si>
  <si>
    <t>HmiRQP1578</t>
  </si>
  <si>
    <t>MIMAT0016882</t>
  </si>
  <si>
    <t>hsa-miR-4253</t>
  </si>
  <si>
    <t>HmiRQP1968</t>
  </si>
  <si>
    <t>MIMAT0018111</t>
  </si>
  <si>
    <t>hsa-miR-3683</t>
  </si>
  <si>
    <t>HmiRQP1580</t>
  </si>
  <si>
    <t>MIMAT0016884</t>
  </si>
  <si>
    <t>hsa-miR-4254</t>
  </si>
  <si>
    <t>HmiRQP1969</t>
  </si>
  <si>
    <t>MIMAT0018112</t>
  </si>
  <si>
    <t>hsa-miR-3684</t>
  </si>
  <si>
    <t>HmiRQP1583</t>
  </si>
  <si>
    <t>MIMAT0016887</t>
  </si>
  <si>
    <t>hsa-miR-4325</t>
  </si>
  <si>
    <t>HmiRQP1970</t>
  </si>
  <si>
    <t>MIMAT0018113</t>
  </si>
  <si>
    <t>hsa-miR-3685</t>
  </si>
  <si>
    <t>HmiRQP1584</t>
  </si>
  <si>
    <t>MIMAT0016888</t>
  </si>
  <si>
    <t>hsa-miR-4326</t>
  </si>
  <si>
    <t>HmiRQP1971</t>
  </si>
  <si>
    <t>MIMAT0018114</t>
  </si>
  <si>
    <t>hsa-miR-3686</t>
  </si>
  <si>
    <t>HmiRQP1454</t>
  </si>
  <si>
    <t>MIMAT0014998</t>
  </si>
  <si>
    <t>hsa-miR-3133</t>
  </si>
  <si>
    <t>HmiRQP0294</t>
  </si>
  <si>
    <t>MIMAT0004491</t>
  </si>
  <si>
    <t>hsa-miR-19b-1-5p</t>
  </si>
  <si>
    <t>HmiRQP1455</t>
  </si>
  <si>
    <t>MIMAT0014999</t>
  </si>
  <si>
    <t>hsa-miR-378b</t>
  </si>
  <si>
    <t>HmiRQP0296</t>
  </si>
  <si>
    <t>MIMAT0004492</t>
  </si>
  <si>
    <t>hsa-miR-19b-2-5p</t>
  </si>
  <si>
    <t>HmiRQP1459</t>
  </si>
  <si>
    <t>MIMAT0015003</t>
  </si>
  <si>
    <t>hsa-miR-3136-5p</t>
  </si>
  <si>
    <t>HmiRQP0313</t>
  </si>
  <si>
    <t>MIMAT0004752</t>
  </si>
  <si>
    <t>hsa-miR-20b-3p</t>
  </si>
  <si>
    <t>HmiRQP1460</t>
  </si>
  <si>
    <t>MIMAT0015004</t>
  </si>
  <si>
    <t>hsa-miR-544b</t>
  </si>
  <si>
    <t>HmiRQP0315</t>
  </si>
  <si>
    <t>MIMAT0004494</t>
  </si>
  <si>
    <t>hsa-miR-21-3p</t>
  </si>
  <si>
    <t>HmiRQP1464</t>
  </si>
  <si>
    <t>MIMAT0015008</t>
  </si>
  <si>
    <t>hsa-miR-3140-3p</t>
  </si>
  <si>
    <t>HmiRQP0326</t>
  </si>
  <si>
    <t>MIMAT0004565</t>
  </si>
  <si>
    <t>hsa-miR-218-1-3p</t>
  </si>
  <si>
    <t>HmiRQP1471</t>
  </si>
  <si>
    <t>MIMAT0015016</t>
  </si>
  <si>
    <t>hsa-miR-3145-3p</t>
  </si>
  <si>
    <t>HmiRQP0340</t>
  </si>
  <si>
    <t>MIMAT0004569</t>
  </si>
  <si>
    <t>hsa-miR-222-5p</t>
  </si>
  <si>
    <t>HmiRQP1472</t>
  </si>
  <si>
    <t>MIMAT0015017</t>
  </si>
  <si>
    <t>hsa-miR-1273c</t>
  </si>
  <si>
    <t>HmiRQP0356</t>
  </si>
  <si>
    <t>MIMAT0004500</t>
  </si>
  <si>
    <t>hsa-miR-26b-3p</t>
  </si>
  <si>
    <t>HmiRQP1475</t>
  </si>
  <si>
    <t>MIMAT0015020</t>
  </si>
  <si>
    <t>hsa-miR-548v</t>
  </si>
  <si>
    <t>HmiRQP0358</t>
  </si>
  <si>
    <t>MIMAT0004501</t>
  </si>
  <si>
    <t>hsa-miR-27a-5p</t>
  </si>
  <si>
    <t>HmiRQP1480</t>
  </si>
  <si>
    <t>MIMAT0015025</t>
  </si>
  <si>
    <t>hsa-miR-3152-3p</t>
  </si>
  <si>
    <t>HmiRQP0380</t>
  </si>
  <si>
    <t>MIMAT0000683</t>
  </si>
  <si>
    <t>hsa-miR-302a-5p</t>
  </si>
  <si>
    <t>HmiRQP1484</t>
  </si>
  <si>
    <t>MIMAT0015029</t>
  </si>
  <si>
    <t>hsa-miR-3155a</t>
  </si>
  <si>
    <t>HmiRQP0385</t>
  </si>
  <si>
    <t>MIMAT0000716</t>
  </si>
  <si>
    <t>hsa-miR-302c-5p</t>
  </si>
  <si>
    <t>HmiRQP1485</t>
  </si>
  <si>
    <t>MIMAT0015030</t>
  </si>
  <si>
    <t>hsa-miR-3156-5p</t>
  </si>
  <si>
    <t>HmiRQP0386</t>
  </si>
  <si>
    <t>MIMAT0004685</t>
  </si>
  <si>
    <t>hsa-miR-302d-5p</t>
  </si>
  <si>
    <t>HmiRQP1487</t>
  </si>
  <si>
    <t>MIMAT0015032</t>
  </si>
  <si>
    <t>hsa-miR-3158-3p</t>
  </si>
  <si>
    <t>HmiRQP0390</t>
  </si>
  <si>
    <t>MIMAT0000088</t>
  </si>
  <si>
    <t>hsa-miR-30a-3p</t>
  </si>
  <si>
    <t>HmiRQP1585</t>
  </si>
  <si>
    <t>MIMAT0016889</t>
  </si>
  <si>
    <t>hsa-miR-4327</t>
  </si>
  <si>
    <t>HmiRQP1972</t>
  </si>
  <si>
    <t>MIMAT0018115</t>
  </si>
  <si>
    <t>hsa-miR-3687</t>
  </si>
  <si>
    <t>HmiRQP1588</t>
  </si>
  <si>
    <t>MIMAT0016892</t>
  </si>
  <si>
    <t>hsa-miR-4266</t>
  </si>
  <si>
    <t>HmiRQP1973</t>
  </si>
  <si>
    <t>MIMAT0018116</t>
  </si>
  <si>
    <t>hsa-miR-3688-3p</t>
  </si>
  <si>
    <t>HmiRQP1594</t>
  </si>
  <si>
    <t>MIMAT0016898</t>
  </si>
  <si>
    <t>hsa-miR-4263</t>
  </si>
  <si>
    <t>HmiRQP1974</t>
  </si>
  <si>
    <t>MIMAT0018117</t>
  </si>
  <si>
    <t>hsa-miR-3689a-5p</t>
  </si>
  <si>
    <t>HmiRQP1597</t>
  </si>
  <si>
    <t>MIMAT0016901</t>
  </si>
  <si>
    <t>hsa-miR-4271</t>
  </si>
  <si>
    <t>HmiRQP1975</t>
  </si>
  <si>
    <t>MIMAT0018118</t>
  </si>
  <si>
    <t>hsa-miR-3689a-3p</t>
  </si>
  <si>
    <t>HmiRQP1603</t>
  </si>
  <si>
    <t>MIMAT0016907</t>
  </si>
  <si>
    <t>hsa-miR-4281</t>
  </si>
  <si>
    <t>HmiRQP1976</t>
  </si>
  <si>
    <t>MIMAT0018119</t>
  </si>
  <si>
    <t>hsa-miR-3690</t>
  </si>
  <si>
    <t>HmiRQP1607</t>
  </si>
  <si>
    <t>MIMAT0016911</t>
  </si>
  <si>
    <t>hsa-miR-4280</t>
  </si>
  <si>
    <t>HmiRQP1977</t>
  </si>
  <si>
    <t>MIMAT0018120</t>
  </si>
  <si>
    <t>hsa-miR-3691-5p</t>
  </si>
  <si>
    <t>HmiRQP1609</t>
  </si>
  <si>
    <t>MIMAT0016913</t>
  </si>
  <si>
    <t>hsa-miR-4285</t>
  </si>
  <si>
    <t>HmiRQP1982</t>
  </si>
  <si>
    <t>MIMAT0018178</t>
  </si>
  <si>
    <t>hsa-miR-3180</t>
  </si>
  <si>
    <t>HmiRQP1610</t>
  </si>
  <si>
    <t>MIMAT0016914</t>
  </si>
  <si>
    <t>hsa-miR-4283</t>
  </si>
  <si>
    <t>HmiRQP1985</t>
  </si>
  <si>
    <t>MIMAT0018182</t>
  </si>
  <si>
    <t>hsa-miR-3908</t>
  </si>
  <si>
    <t>HmiRQP1618</t>
  </si>
  <si>
    <t>MIMAT0016922</t>
  </si>
  <si>
    <t>hsa-miR-4291</t>
  </si>
  <si>
    <t>HmiRQP1986</t>
  </si>
  <si>
    <t>MIMAT0018183</t>
  </si>
  <si>
    <t>hsa-miR-3909</t>
  </si>
  <si>
    <t>HmiRQP1619</t>
  </si>
  <si>
    <t>MIMAT0016923</t>
  </si>
  <si>
    <t>hsa-miR-4329</t>
  </si>
  <si>
    <t>HmiRQP1987</t>
  </si>
  <si>
    <t>MIMAT0018184</t>
  </si>
  <si>
    <t>hsa-miR-3910</t>
  </si>
  <si>
    <t>HmiRQP1620</t>
  </si>
  <si>
    <t>MIMAT0016924</t>
  </si>
  <si>
    <t>hsa-miR-4330</t>
  </si>
  <si>
    <t>HmiRQP1988</t>
  </si>
  <si>
    <t>MIMAT0018185</t>
  </si>
  <si>
    <t>hsa-miR-3911</t>
  </si>
  <si>
    <t>HmiRQP1640</t>
  </si>
  <si>
    <t>MIMAT0015068</t>
  </si>
  <si>
    <t>hsa-miR-3186-3p</t>
  </si>
  <si>
    <t>HmiRQP1989</t>
  </si>
  <si>
    <t>MIMAT0018186</t>
  </si>
  <si>
    <t>hsa-miR-3912</t>
  </si>
  <si>
    <t>HmiRQP1496</t>
  </si>
  <si>
    <t>MIMAT0015041</t>
  </si>
  <si>
    <t>hsa-miR-1260b</t>
  </si>
  <si>
    <t>HmiRQP0392</t>
  </si>
  <si>
    <t>MIMAT0004589</t>
  </si>
  <si>
    <t>hsa-miR-30b-3p</t>
  </si>
  <si>
    <t>HmiRQP1497</t>
  </si>
  <si>
    <t>MIMAT0015042</t>
  </si>
  <si>
    <t>hsa-miR-3167</t>
  </si>
  <si>
    <t>HmiRQP0450</t>
  </si>
  <si>
    <t>MIMAT0003385</t>
  </si>
  <si>
    <t>hsa-miR-363-5p</t>
  </si>
  <si>
    <t>HmiRQP1502</t>
  </si>
  <si>
    <t>MIMAT0015047</t>
  </si>
  <si>
    <t>hsa-miR-3172</t>
  </si>
  <si>
    <t>HmiRQP0496</t>
  </si>
  <si>
    <t>MIMAT0001343</t>
  </si>
  <si>
    <t>hsa-miR-425-3p</t>
  </si>
  <si>
    <t>HmiRQP1506</t>
  </si>
  <si>
    <t>MIMAT0015052</t>
  </si>
  <si>
    <t>hsa-miR-3175</t>
  </si>
  <si>
    <t>HmiRQP0511</t>
  </si>
  <si>
    <t>MIMAT0001636</t>
  </si>
  <si>
    <t>hsa-miR-452-3p</t>
  </si>
  <si>
    <t>HmiRQP1508</t>
  </si>
  <si>
    <t>MIMAT0015054</t>
  </si>
  <si>
    <t>hsa-miR-3177-3p</t>
  </si>
  <si>
    <t>HmiRQP0526</t>
  </si>
  <si>
    <t>MIMAT0002804</t>
  </si>
  <si>
    <t>hsa-miR-488-5p</t>
  </si>
  <si>
    <t>HmiRQP1510</t>
  </si>
  <si>
    <t>MIMAT0015056</t>
  </si>
  <si>
    <t>hsa-miR-3179</t>
  </si>
  <si>
    <t>HmiRQP0697</t>
  </si>
  <si>
    <t>MIMAT0003261</t>
  </si>
  <si>
    <t>hsa-miR-593-5p</t>
  </si>
  <si>
    <t>HmiRQP1513</t>
  </si>
  <si>
    <t>MIMAT0015061</t>
  </si>
  <si>
    <t>hsa-miR-3181</t>
  </si>
  <si>
    <t>HmiRQP0831</t>
  </si>
  <si>
    <t>MIMAT0004507</t>
  </si>
  <si>
    <t>hsa-miR-92a-1-5p</t>
  </si>
  <si>
    <t>HmiRQP1514</t>
  </si>
  <si>
    <t>MIMAT0015062</t>
  </si>
  <si>
    <t>hsa-miR-3182</t>
  </si>
  <si>
    <t>HmiRQP0833</t>
  </si>
  <si>
    <t>MIMAT0004508</t>
  </si>
  <si>
    <t>hsa-miR-92a-2-5p</t>
  </si>
  <si>
    <t>HmiRQP1515</t>
  </si>
  <si>
    <t>MIMAT0015063</t>
  </si>
  <si>
    <t>hsa-miR-3183</t>
  </si>
  <si>
    <t>HmiRQP0851</t>
  </si>
  <si>
    <t>MIMAT0004510</t>
  </si>
  <si>
    <t>hsa-miR-96-3p</t>
  </si>
  <si>
    <t>HmiRQP1518</t>
  </si>
  <si>
    <t>MIMAT0015066</t>
  </si>
  <si>
    <t>hsa-miR-3065-5p</t>
  </si>
  <si>
    <t>HmiRQP1299</t>
  </si>
  <si>
    <t>MIMAT0009199</t>
  </si>
  <si>
    <t>hsa-miR-365a-5p</t>
  </si>
  <si>
    <t>HmiRQP1519</t>
  </si>
  <si>
    <t>MIMAT0015067</t>
  </si>
  <si>
    <t>hsa-miR-3186-5p</t>
  </si>
  <si>
    <t>HmiRQP1302</t>
  </si>
  <si>
    <t>MIMAT0011159</t>
  </si>
  <si>
    <t>hsa-miR-2115-3p</t>
  </si>
  <si>
    <t>HmiRQP1523</t>
  </si>
  <si>
    <t>MIMAT0015072</t>
  </si>
  <si>
    <t>hsa-miR-320e</t>
  </si>
  <si>
    <t>HmiRQP1304</t>
  </si>
  <si>
    <t>MIMAT0011161</t>
  </si>
  <si>
    <t>hsa-miR-2116-3p</t>
  </si>
  <si>
    <t>Plate 4</t>
  </si>
  <si>
    <t>HmiRQP1990</t>
  </si>
  <si>
    <t>MIMAT0018187</t>
  </si>
  <si>
    <t>hsa-miR-3913-5p</t>
  </si>
  <si>
    <t>HmiRQP2093</t>
  </si>
  <si>
    <t>MIMAT0018985</t>
  </si>
  <si>
    <t>hsa-miR-3135b</t>
  </si>
  <si>
    <t>HmiRQP1991</t>
  </si>
  <si>
    <t>MIMAT0018188</t>
  </si>
  <si>
    <t>hsa-miR-3914</t>
  </si>
  <si>
    <t>HmiRQP2094</t>
  </si>
  <si>
    <t>MIMAT0018986</t>
  </si>
  <si>
    <t>hsa-miR-4462</t>
  </si>
  <si>
    <t>HmiRQP1992</t>
  </si>
  <si>
    <t>MIMAT0018189</t>
  </si>
  <si>
    <t>hsa-miR-3915</t>
  </si>
  <si>
    <t>HmiRQP2095</t>
  </si>
  <si>
    <t>MIMAT0018987</t>
  </si>
  <si>
    <t>hsa-miR-4463</t>
  </si>
  <si>
    <t>HmiRQP1993</t>
  </si>
  <si>
    <t>MIMAT0018190</t>
  </si>
  <si>
    <t>hsa-miR-3916</t>
  </si>
  <si>
    <t>HmiRQP2096</t>
  </si>
  <si>
    <t>MIMAT0018988</t>
  </si>
  <si>
    <t>hsa-miR-4464</t>
  </si>
  <si>
    <t>HmiRQP1995</t>
  </si>
  <si>
    <t>MIMAT0018192</t>
  </si>
  <si>
    <t>hsa-miR-3918</t>
  </si>
  <si>
    <t>HmiRQP2097</t>
  </si>
  <si>
    <t>MIMAT0018989</t>
  </si>
  <si>
    <t>hsa-miR-548ai</t>
  </si>
  <si>
    <t>HmiRQP1996</t>
  </si>
  <si>
    <t>MIMAT0018193</t>
  </si>
  <si>
    <t>hsa-miR-3919</t>
  </si>
  <si>
    <t>HmiRQP2098</t>
  </si>
  <si>
    <t>MIMAT0018990</t>
  </si>
  <si>
    <t>hsa-miR-548aj-3p</t>
  </si>
  <si>
    <t>HmiRQP1998</t>
  </si>
  <si>
    <t>MIMAT0018195</t>
  </si>
  <si>
    <t>hsa-miR-3920</t>
  </si>
  <si>
    <t>HmiRQP2099</t>
  </si>
  <si>
    <t>MIMAT0018992</t>
  </si>
  <si>
    <t>hsa-miR-4465</t>
  </si>
  <si>
    <t>HmiRQP1999</t>
  </si>
  <si>
    <t>MIMAT0018196</t>
  </si>
  <si>
    <t>hsa-miR-3921</t>
  </si>
  <si>
    <t>HmiRQP2100</t>
  </si>
  <si>
    <t>MIMAT0018993</t>
  </si>
  <si>
    <t>hsa-miR-4466</t>
  </si>
  <si>
    <t>HmiRQP2000</t>
  </si>
  <si>
    <t>MIMAT0018197</t>
  </si>
  <si>
    <t>hsa-miR-3922-3p</t>
  </si>
  <si>
    <t>HmiRQP2101</t>
  </si>
  <si>
    <t>MIMAT0018994</t>
  </si>
  <si>
    <t>hsa-miR-4467</t>
  </si>
  <si>
    <t>HmiRQP2001</t>
  </si>
  <si>
    <t>MIMAT0018198</t>
  </si>
  <si>
    <t>hsa-miR-3923</t>
  </si>
  <si>
    <t>HmiRQP2102</t>
  </si>
  <si>
    <t>MIMAT0018995</t>
  </si>
  <si>
    <t>hsa-miR-4468</t>
  </si>
  <si>
    <t>HmiRQP2002</t>
  </si>
  <si>
    <t>MIMAT0018199</t>
  </si>
  <si>
    <t>hsa-miR-3924</t>
  </si>
  <si>
    <t>HmiRQP2104</t>
  </si>
  <si>
    <t>MIMAT0018997</t>
  </si>
  <si>
    <t>hsa-miR-4470</t>
  </si>
  <si>
    <t>HmiRQP2003</t>
  </si>
  <si>
    <t>MIMAT0018200</t>
  </si>
  <si>
    <t>hsa-miR-3925-5p</t>
  </si>
  <si>
    <t>HmiRQP2105</t>
  </si>
  <si>
    <t>MIMAT0018998</t>
  </si>
  <si>
    <t>hsa-miR-4471</t>
  </si>
  <si>
    <t>HmiRQP2215</t>
  </si>
  <si>
    <t>MIMAT0019360</t>
  </si>
  <si>
    <t>hsa-miR-3975</t>
  </si>
  <si>
    <t>HmiRQP2304</t>
  </si>
  <si>
    <t>MIMAT0019773</t>
  </si>
  <si>
    <t>hsa-miR-4686</t>
  </si>
  <si>
    <t>HmiRQP2217</t>
  </si>
  <si>
    <t>MIMAT0019362</t>
  </si>
  <si>
    <t>hsa-miR-3977</t>
  </si>
  <si>
    <t>HmiRQP2305</t>
  </si>
  <si>
    <t>MIMAT0019774</t>
  </si>
  <si>
    <t>hsa-miR-4687-5p</t>
  </si>
  <si>
    <t>HmiRQP2218</t>
  </si>
  <si>
    <t>MIMAT0019363</t>
  </si>
  <si>
    <t>hsa-miR-3978</t>
  </si>
  <si>
    <t>HmiRQP2306</t>
  </si>
  <si>
    <t>MIMAT0019775</t>
  </si>
  <si>
    <t>hsa-miR-4687-3p</t>
  </si>
  <si>
    <t>HmiRQP2220</t>
  </si>
  <si>
    <t>MIMAT0019688</t>
  </si>
  <si>
    <t>hsa-miR-4632</t>
  </si>
  <si>
    <t>HmiRQP2307</t>
  </si>
  <si>
    <t>MIMAT0019776</t>
  </si>
  <si>
    <t>hsa-miR-1343</t>
  </si>
  <si>
    <t>HmiRQP2222</t>
  </si>
  <si>
    <t>MIMAT0019690</t>
  </si>
  <si>
    <t>hsa-miR-4633-3p</t>
  </si>
  <si>
    <t>HmiRQP2308</t>
  </si>
  <si>
    <t>MIMAT0019777</t>
  </si>
  <si>
    <t>hsa-miR-4688</t>
  </si>
  <si>
    <t>HmiRQP2223</t>
  </si>
  <si>
    <t>MIMAT0019691</t>
  </si>
  <si>
    <t>hsa-miR-4634</t>
  </si>
  <si>
    <t>HmiRQP2309</t>
  </si>
  <si>
    <t>MIMAT0019778</t>
  </si>
  <si>
    <t>hsa-miR-4689</t>
  </si>
  <si>
    <t>HmiRQP2224</t>
  </si>
  <si>
    <t>MIMAT0019692</t>
  </si>
  <si>
    <t>hsa-miR-4635</t>
  </si>
  <si>
    <t>HmiRQP2310</t>
  </si>
  <si>
    <t>MIMAT0019779</t>
  </si>
  <si>
    <t>hsa-miR-4690-5p</t>
  </si>
  <si>
    <t>HmiRQP2225</t>
  </si>
  <si>
    <t>MIMAT0019693</t>
  </si>
  <si>
    <t>hsa-miR-4636</t>
  </si>
  <si>
    <t>HmiRQP2311</t>
  </si>
  <si>
    <t>MIMAT0019780</t>
  </si>
  <si>
    <t>hsa-miR-4690-3p</t>
  </si>
  <si>
    <t>HmiRQP2226</t>
  </si>
  <si>
    <t>MIMAT0019694</t>
  </si>
  <si>
    <t>hsa-miR-4637</t>
  </si>
  <si>
    <t>HmiRQP2312</t>
  </si>
  <si>
    <t>MIMAT0019781</t>
  </si>
  <si>
    <t>hsa-miR-4691-5p</t>
  </si>
  <si>
    <t>HmiRQP2227</t>
  </si>
  <si>
    <t>MIMAT0019695</t>
  </si>
  <si>
    <t>hsa-miR-4638-5p</t>
  </si>
  <si>
    <t>HmiRQP2313</t>
  </si>
  <si>
    <t>MIMAT0019782</t>
  </si>
  <si>
    <t>hsa-miR-4691-3p</t>
  </si>
  <si>
    <t>HmiRQP2228</t>
  </si>
  <si>
    <t>MIMAT0019696</t>
  </si>
  <si>
    <t>hsa-miR-4638-3p</t>
  </si>
  <si>
    <t>HmiRQP2314</t>
  </si>
  <si>
    <t>MIMAT0019783</t>
  </si>
  <si>
    <t>hsa-miR-4692</t>
  </si>
  <si>
    <t>HmiRQP2229</t>
  </si>
  <si>
    <t>MIMAT0019697</t>
  </si>
  <si>
    <t>hsa-miR-4639-5p</t>
  </si>
  <si>
    <t>HmiRQP2315</t>
  </si>
  <si>
    <t>MIMAT0019784</t>
  </si>
  <si>
    <t>hsa-miR-4693-5p</t>
  </si>
  <si>
    <t>HmiRQP2004</t>
  </si>
  <si>
    <t>MIMAT0018201</t>
  </si>
  <si>
    <t>hsa-miR-3926</t>
  </si>
  <si>
    <t>HmiRQP2106</t>
  </si>
  <si>
    <t>MIMAT0018999</t>
  </si>
  <si>
    <t>hsa-miR-4472</t>
  </si>
  <si>
    <t>HmiRQP2005</t>
  </si>
  <si>
    <t>MIMAT0018202</t>
  </si>
  <si>
    <t>hsa-miR-3927</t>
  </si>
  <si>
    <t>HmiRQP2107</t>
  </si>
  <si>
    <t>MIMAT0019000</t>
  </si>
  <si>
    <t>hsa-miR-4473</t>
  </si>
  <si>
    <t>HmiRQP2006</t>
  </si>
  <si>
    <t>MIMAT0018203</t>
  </si>
  <si>
    <t>hsa-miR-676-5p</t>
  </si>
  <si>
    <t>HmiRQP2108</t>
  </si>
  <si>
    <t>MIMAT0019234</t>
  </si>
  <si>
    <t>hsa-miR-4474-5p</t>
  </si>
  <si>
    <t>HmiRQP2007</t>
  </si>
  <si>
    <t>MIMAT0018204</t>
  </si>
  <si>
    <t>hsa-miR-676-3p</t>
  </si>
  <si>
    <t>HmiRQP2109</t>
  </si>
  <si>
    <t>MIMAT0019001</t>
  </si>
  <si>
    <t>hsa-miR-4474-3p</t>
  </si>
  <si>
    <t>HmiRQP2009</t>
  </si>
  <si>
    <t>MIMAT0018206</t>
  </si>
  <si>
    <t>hsa-miR-3929</t>
  </si>
  <si>
    <t>HmiRQP2110</t>
  </si>
  <si>
    <t>MIMAT0019002</t>
  </si>
  <si>
    <t>hsa-miR-4475</t>
  </si>
  <si>
    <t>HmiRQP2011</t>
  </si>
  <si>
    <t>MIMAT0018350</t>
  </si>
  <si>
    <t>hsa-miR-3935</t>
  </si>
  <si>
    <t>HmiRQP2111</t>
  </si>
  <si>
    <t>MIMAT0019003</t>
  </si>
  <si>
    <t>hsa-miR-4476</t>
  </si>
  <si>
    <t>HmiRQP2012</t>
  </si>
  <si>
    <t>MIMAT0018351</t>
  </si>
  <si>
    <t>hsa-miR-3936</t>
  </si>
  <si>
    <t>HmiRQP2112</t>
  </si>
  <si>
    <t>MIMAT0019004</t>
  </si>
  <si>
    <t>hsa-miR-4477a</t>
  </si>
  <si>
    <t>HmiRQP2013</t>
  </si>
  <si>
    <t>MIMAT0018352</t>
  </si>
  <si>
    <t>hsa-miR-3937</t>
  </si>
  <si>
    <t>HmiRQP2113</t>
  </si>
  <si>
    <t>MIMAT0019005</t>
  </si>
  <si>
    <t>hsa-miR-4477b</t>
  </si>
  <si>
    <t>HmiRQP2014</t>
  </si>
  <si>
    <t>MIMAT0018353</t>
  </si>
  <si>
    <t>hsa-miR-3938</t>
  </si>
  <si>
    <t>HmiRQP2114</t>
  </si>
  <si>
    <t>MIMAT0019006</t>
  </si>
  <si>
    <t>hsa-miR-4478</t>
  </si>
  <si>
    <t>HmiRQP2015</t>
  </si>
  <si>
    <t>MIMAT0018354</t>
  </si>
  <si>
    <t>hsa-miR-548y</t>
  </si>
  <si>
    <t>HmiRQP2115</t>
  </si>
  <si>
    <t>MIMAT0015081</t>
  </si>
  <si>
    <t>hsa-miR-548x-3p</t>
  </si>
  <si>
    <t>HmiRQP2017</t>
  </si>
  <si>
    <t>MIMAT0018356</t>
  </si>
  <si>
    <t>hsa-miR-3940-3p</t>
  </si>
  <si>
    <t>HmiRQP2116</t>
  </si>
  <si>
    <t>MIMAT0019008</t>
  </si>
  <si>
    <t>hsa-miR-3689d</t>
  </si>
  <si>
    <t>HmiRQP2018</t>
  </si>
  <si>
    <t>MIMAT0018357</t>
  </si>
  <si>
    <t>hsa-miR-3941</t>
  </si>
  <si>
    <t>HmiRQP2117</t>
  </si>
  <si>
    <t>MIMAT0019010</t>
  </si>
  <si>
    <t>hsa-miR-3689f</t>
  </si>
  <si>
    <t>HmiRQP2230</t>
  </si>
  <si>
    <t>MIMAT0019698</t>
  </si>
  <si>
    <t>hsa-miR-4639-3p</t>
  </si>
  <si>
    <t>HmiRQP2316</t>
  </si>
  <si>
    <t>MIMAT0019785</t>
  </si>
  <si>
    <t>hsa-miR-4693-3p</t>
  </si>
  <si>
    <t>HmiRQP2231</t>
  </si>
  <si>
    <t>MIMAT0019699</t>
  </si>
  <si>
    <t>hsa-miR-4640-5p</t>
  </si>
  <si>
    <t>HmiRQP2317</t>
  </si>
  <si>
    <t>MIMAT0019786</t>
  </si>
  <si>
    <t>hsa-miR-4694-5p</t>
  </si>
  <si>
    <t>HmiRQP2232</t>
  </si>
  <si>
    <t>MIMAT0019700</t>
  </si>
  <si>
    <t>hsa-miR-4640-3p</t>
  </si>
  <si>
    <t>HmiRQP2318</t>
  </si>
  <si>
    <t>MIMAT0019787</t>
  </si>
  <si>
    <t>hsa-miR-4694-3p</t>
  </si>
  <si>
    <t>HmiRQP2233</t>
  </si>
  <si>
    <t>MIMAT0019701</t>
  </si>
  <si>
    <t>hsa-miR-4641</t>
  </si>
  <si>
    <t>HmiRQP2319</t>
  </si>
  <si>
    <t>MIMAT0019788</t>
  </si>
  <si>
    <t>hsa-miR-4695-5p</t>
  </si>
  <si>
    <t>HmiRQP2234</t>
  </si>
  <si>
    <t>MIMAT0019702</t>
  </si>
  <si>
    <t>hsa-miR-4642</t>
  </si>
  <si>
    <t>HmiRQP2320</t>
  </si>
  <si>
    <t>MIMAT0019789</t>
  </si>
  <si>
    <t>hsa-miR-4695-3p</t>
  </si>
  <si>
    <t>HmiRQP2235</t>
  </si>
  <si>
    <t>MIMAT0019703</t>
  </si>
  <si>
    <t>hsa-miR-4643</t>
  </si>
  <si>
    <t>HmiRQP2321</t>
  </si>
  <si>
    <t>MIMAT0019790</t>
  </si>
  <si>
    <t>hsa-miR-4696</t>
  </si>
  <si>
    <t>HmiRQP2236</t>
  </si>
  <si>
    <t>MIMAT0019704</t>
  </si>
  <si>
    <t>hsa-miR-4644</t>
  </si>
  <si>
    <t>HmiRQP2322</t>
  </si>
  <si>
    <t>MIMAT0019791</t>
  </si>
  <si>
    <t>hsa-miR-4697-5p</t>
  </si>
  <si>
    <t>HmiRQP2237</t>
  </si>
  <si>
    <t>MIMAT0019705</t>
  </si>
  <si>
    <t>hsa-miR-4645-5p</t>
  </si>
  <si>
    <t>HmiRQP2323</t>
  </si>
  <si>
    <t>MIMAT0019792</t>
  </si>
  <si>
    <t>hsa-miR-4697-3p</t>
  </si>
  <si>
    <t>HmiRQP2238</t>
  </si>
  <si>
    <t>MIMAT0019706</t>
  </si>
  <si>
    <t>hsa-miR-4645-3p</t>
  </si>
  <si>
    <t>HmiRQP2325</t>
  </si>
  <si>
    <t>MIMAT0019794</t>
  </si>
  <si>
    <t>hsa-miR-4699-5p</t>
  </si>
  <si>
    <t>HmiRQP2239</t>
  </si>
  <si>
    <t>MIMAT0019707</t>
  </si>
  <si>
    <t>hsa-miR-4646-5p</t>
  </si>
  <si>
    <t>HmiRQP2326</t>
  </si>
  <si>
    <t>MIMAT0019795</t>
  </si>
  <si>
    <t>hsa-miR-4699-3p</t>
  </si>
  <si>
    <t>HmiRQP2240</t>
  </si>
  <si>
    <t>MIMAT0019708</t>
  </si>
  <si>
    <t>hsa-miR-4646-3p</t>
  </si>
  <si>
    <t>HmiRQP2327</t>
  </si>
  <si>
    <t>MIMAT0019796</t>
  </si>
  <si>
    <t>hsa-miR-4700-5p</t>
  </si>
  <si>
    <t>HmiRQP2241</t>
  </si>
  <si>
    <t>MIMAT0019709</t>
  </si>
  <si>
    <t>hsa-miR-4647</t>
  </si>
  <si>
    <t>HmiRQP2329</t>
  </si>
  <si>
    <t>MIMAT0019798</t>
  </si>
  <si>
    <t>hsa-miR-4701-5p</t>
  </si>
  <si>
    <t>HmiRQP2019</t>
  </si>
  <si>
    <t>MIMAT0018358</t>
  </si>
  <si>
    <t>hsa-miR-3942-5p</t>
  </si>
  <si>
    <t>HmiRQP2118</t>
  </si>
  <si>
    <t>MIMAT0019011</t>
  </si>
  <si>
    <t>hsa-miR-4479</t>
  </si>
  <si>
    <t>HmiRQP2021</t>
  </si>
  <si>
    <t>MIMAT0018360</t>
  </si>
  <si>
    <t>hsa-miR-3944-3p</t>
  </si>
  <si>
    <t>HmiRQP2119</t>
  </si>
  <si>
    <t>MIMAT0019013</t>
  </si>
  <si>
    <t>hsa-miR-548ak</t>
  </si>
  <si>
    <t>HmiRQP2023</t>
  </si>
  <si>
    <t>MIMAT0018443</t>
  </si>
  <si>
    <t>hsa-miR-374c-5p</t>
  </si>
  <si>
    <t>HmiRQP2120</t>
  </si>
  <si>
    <t>MIMAT0019014</t>
  </si>
  <si>
    <t>hsa-miR-4480</t>
  </si>
  <si>
    <t>HmiRQP2024</t>
  </si>
  <si>
    <t>MIMAT0018444</t>
  </si>
  <si>
    <t>hsa-miR-642b-3p</t>
  </si>
  <si>
    <t>HmiRQP2121</t>
  </si>
  <si>
    <t>MIMAT0019015</t>
  </si>
  <si>
    <t>hsa-miR-4481</t>
  </si>
  <si>
    <t>HmiRQP2026</t>
  </si>
  <si>
    <t>MIMAT0018446</t>
  </si>
  <si>
    <t>hsa-miR-548z</t>
  </si>
  <si>
    <t>HmiRQP2122</t>
  </si>
  <si>
    <t>MIMAT0019016</t>
  </si>
  <si>
    <t>hsa-miR-4482-5p</t>
  </si>
  <si>
    <t>HmiRQP2027</t>
  </si>
  <si>
    <t>MIMAT0018447</t>
  </si>
  <si>
    <t>hsa-miR-548aa</t>
  </si>
  <si>
    <t>HmiRQP2123</t>
  </si>
  <si>
    <t>MIMAT0019017</t>
  </si>
  <si>
    <t>hsa-miR-4483</t>
  </si>
  <si>
    <t>HmiRQP2519</t>
  </si>
  <si>
    <t>MIMAT0020541</t>
  </si>
  <si>
    <t>hsa-miR-5047</t>
  </si>
  <si>
    <t>HmiRQP2124</t>
  </si>
  <si>
    <t>MIMAT0019018</t>
  </si>
  <si>
    <t>hsa-miR-4484</t>
  </si>
  <si>
    <t>HmiRQP2396</t>
  </si>
  <si>
    <t>MIMAT0019865</t>
  </si>
  <si>
    <t>hsa-miR-3064-3p</t>
  </si>
  <si>
    <t>HmiRQP2125</t>
  </si>
  <si>
    <t>MIMAT0019019</t>
  </si>
  <si>
    <t>hsa-miR-4485</t>
  </si>
  <si>
    <t>HmiRQP2395</t>
  </si>
  <si>
    <t>MIMAT0019864</t>
  </si>
  <si>
    <t>hsa-miR-3064-5p</t>
  </si>
  <si>
    <t>HmiRQP2126</t>
  </si>
  <si>
    <t>MIMAT0019020</t>
  </si>
  <si>
    <t>hsa-miR-4486</t>
  </si>
  <si>
    <t>HmiRQP2605</t>
  </si>
  <si>
    <t>MIMAT0021086</t>
  </si>
  <si>
    <t>hsa-miR-5094</t>
  </si>
  <si>
    <t>HmiRQP2127</t>
  </si>
  <si>
    <t>MIMAT0019021</t>
  </si>
  <si>
    <t>hsa-miR-4487</t>
  </si>
  <si>
    <t>HmiRQP2103</t>
  </si>
  <si>
    <t>MIMAT0018996</t>
  </si>
  <si>
    <t>hsa-miR-4469</t>
  </si>
  <si>
    <t>HmiRQP2128</t>
  </si>
  <si>
    <t>MIMAT0019022</t>
  </si>
  <si>
    <t>hsa-miR-4488</t>
  </si>
  <si>
    <t>HmiRQP2028</t>
  </si>
  <si>
    <t>MIMAT0010214</t>
  </si>
  <si>
    <t>hsa-miR-151b</t>
  </si>
  <si>
    <t>HmiRQP2129</t>
  </si>
  <si>
    <t>MIMAT0019023</t>
  </si>
  <si>
    <t>hsa-miR-4489</t>
  </si>
  <si>
    <t>HmiRQP2242</t>
  </si>
  <si>
    <t>MIMAT0019710</t>
  </si>
  <si>
    <t>hsa-miR-4648</t>
  </si>
  <si>
    <t>HmiRQP2330</t>
  </si>
  <si>
    <t>MIMAT0019799</t>
  </si>
  <si>
    <t>hsa-miR-4701-3p</t>
  </si>
  <si>
    <t>HmiRQP2243</t>
  </si>
  <si>
    <t>MIMAT0019711</t>
  </si>
  <si>
    <t>hsa-miR-4649-5p</t>
  </si>
  <si>
    <t>HmiRQP2331</t>
  </si>
  <si>
    <t>MIMAT0019801</t>
  </si>
  <si>
    <t>hsa-miR-4703-5p</t>
  </si>
  <si>
    <t>HmiRQP2244</t>
  </si>
  <si>
    <t>MIMAT0019712</t>
  </si>
  <si>
    <t>hsa-miR-4649-3p</t>
  </si>
  <si>
    <t>HmiRQP2332</t>
  </si>
  <si>
    <t>MIMAT0019802</t>
  </si>
  <si>
    <t>hsa-miR-4703-3p</t>
  </si>
  <si>
    <t>HmiRQP2245</t>
  </si>
  <si>
    <t>MIMAT0019713</t>
  </si>
  <si>
    <t>hsa-miR-4650-5p</t>
  </si>
  <si>
    <t>HmiRQP2333</t>
  </si>
  <si>
    <t>MIMAT0019803</t>
  </si>
  <si>
    <t>hsa-miR-4704-5p</t>
  </si>
  <si>
    <t>HmiRQP2246</t>
  </si>
  <si>
    <t>MIMAT0019714</t>
  </si>
  <si>
    <t>hsa-miR-4650-3p</t>
  </si>
  <si>
    <t>HmiRQP2334</t>
  </si>
  <si>
    <t>MIMAT0019804</t>
  </si>
  <si>
    <t>hsa-miR-4704-3p</t>
  </si>
  <si>
    <t>HmiRQP2247</t>
  </si>
  <si>
    <t>MIMAT0019715</t>
  </si>
  <si>
    <t>hsa-miR-4651</t>
  </si>
  <si>
    <t>HmiRQP2335</t>
  </si>
  <si>
    <t>MIMAT0019805</t>
  </si>
  <si>
    <t>hsa-miR-4705</t>
  </si>
  <si>
    <t>HmiRQP2248</t>
  </si>
  <si>
    <t>MIMAT0019716</t>
  </si>
  <si>
    <t>hsa-miR-4652-5p</t>
  </si>
  <si>
    <t>HmiRQP2336</t>
  </si>
  <si>
    <t>MIMAT0019806</t>
  </si>
  <si>
    <t>hsa-miR-4706</t>
  </si>
  <si>
    <t>HmiRQP2249</t>
  </si>
  <si>
    <t>MIMAT0019717</t>
  </si>
  <si>
    <t>hsa-miR-4652-3p</t>
  </si>
  <si>
    <t>HmiRQP2337</t>
  </si>
  <si>
    <t>MIMAT0019807</t>
  </si>
  <si>
    <t>hsa-miR-4707-5p</t>
  </si>
  <si>
    <t>HmiRQP2250</t>
  </si>
  <si>
    <t>MIMAT0019718</t>
  </si>
  <si>
    <t>hsa-miR-4653-5p</t>
  </si>
  <si>
    <t>HmiRQP2338</t>
  </si>
  <si>
    <t>MIMAT0019808</t>
  </si>
  <si>
    <t>hsa-miR-4707-3p</t>
  </si>
  <si>
    <t>HmiRQP2251</t>
  </si>
  <si>
    <t>MIMAT0019719</t>
  </si>
  <si>
    <t>hsa-miR-4653-3p</t>
  </si>
  <si>
    <t>HmiRQP2339</t>
  </si>
  <si>
    <t>MIMAT0019809</t>
  </si>
  <si>
    <t>hsa-miR-4708-5p</t>
  </si>
  <si>
    <t>HmiRQP2252</t>
  </si>
  <si>
    <t>MIMAT0019720</t>
  </si>
  <si>
    <t>hsa-miR-4654</t>
  </si>
  <si>
    <t>HmiRQP2340</t>
  </si>
  <si>
    <t>MIMAT0019810</t>
  </si>
  <si>
    <t>hsa-miR-4708-3p</t>
  </si>
  <si>
    <t>HmiRQP2253</t>
  </si>
  <si>
    <t>MIMAT0019721</t>
  </si>
  <si>
    <t>hsa-miR-4655-5p</t>
  </si>
  <si>
    <t>HmiRQP2341</t>
  </si>
  <si>
    <t>MIMAT0019811</t>
  </si>
  <si>
    <t>hsa-miR-4709-5p</t>
  </si>
  <si>
    <t>HmiRQP2029</t>
  </si>
  <si>
    <t>MIMAT0018926</t>
  </si>
  <si>
    <t>hsa-miR-378d</t>
  </si>
  <si>
    <t>HmiRQP2130</t>
  </si>
  <si>
    <t>MIMAT0019024</t>
  </si>
  <si>
    <t>hsa-miR-548al</t>
  </si>
  <si>
    <t>HmiRQP2030</t>
  </si>
  <si>
    <t>MIMAT0013515</t>
  </si>
  <si>
    <t>hsa-miR-2681-5p</t>
  </si>
  <si>
    <t>HmiRQP2131</t>
  </si>
  <si>
    <t>MIMAT0019025</t>
  </si>
  <si>
    <t>hsa-miR-4490</t>
  </si>
  <si>
    <t>HmiRQP2031</t>
  </si>
  <si>
    <t>MIMAT0013516</t>
  </si>
  <si>
    <t>hsa-miR-2681-3p</t>
  </si>
  <si>
    <t>HmiRQP2132</t>
  </si>
  <si>
    <t>MIMAT0019026</t>
  </si>
  <si>
    <t>hsa-miR-4491</t>
  </si>
  <si>
    <t>HmiRQP2032</t>
  </si>
  <si>
    <t>MIMAT0013517</t>
  </si>
  <si>
    <t>hsa-miR-2682-5p</t>
  </si>
  <si>
    <t>HmiRQP2133</t>
  </si>
  <si>
    <t>MIMAT0019027</t>
  </si>
  <si>
    <t>hsa-miR-4492</t>
  </si>
  <si>
    <t>HmiRQP2033</t>
  </si>
  <si>
    <t>MIMAT0013518</t>
  </si>
  <si>
    <t>hsa-miR-2682-3p</t>
  </si>
  <si>
    <t>HmiRQP2134</t>
  </si>
  <si>
    <t>MIMAT0019028</t>
  </si>
  <si>
    <t>hsa-miR-4493</t>
  </si>
  <si>
    <t>HmiRQP2034</t>
  </si>
  <si>
    <t>MIMAT0018925</t>
  </si>
  <si>
    <t>hsa-miR-1268b</t>
  </si>
  <si>
    <t>HmiRQP2136</t>
  </si>
  <si>
    <t>MIMAT0019030</t>
  </si>
  <si>
    <t>hsa-miR-4495</t>
  </si>
  <si>
    <t>HmiRQP2035</t>
  </si>
  <si>
    <t>MIMAT0018927</t>
  </si>
  <si>
    <t>hsa-miR-378e</t>
  </si>
  <si>
    <t>HmiRQP2137</t>
  </si>
  <si>
    <t>MIMAT0019031</t>
  </si>
  <si>
    <t>hsa-miR-4496</t>
  </si>
  <si>
    <t>HmiRQP2036</t>
  </si>
  <si>
    <t>MIMAT0018928</t>
  </si>
  <si>
    <t>hsa-miR-548ab</t>
  </si>
  <si>
    <t>HmiRQP2138</t>
  </si>
  <si>
    <t>MIMAT0019032</t>
  </si>
  <si>
    <t>hsa-miR-4497</t>
  </si>
  <si>
    <t>HmiRQP2037</t>
  </si>
  <si>
    <t>MIMAT0018929</t>
  </si>
  <si>
    <t>hsa-miR-4417</t>
  </si>
  <si>
    <t>HmiRQP2140</t>
  </si>
  <si>
    <t>MIMAT0019034</t>
  </si>
  <si>
    <t>hsa-miR-4419b</t>
  </si>
  <si>
    <t>HmiRQP2038</t>
  </si>
  <si>
    <t>MIMAT0018930</t>
  </si>
  <si>
    <t>hsa-miR-4418</t>
  </si>
  <si>
    <t>HmiRQP2141</t>
  </si>
  <si>
    <t>MIMAT0019035</t>
  </si>
  <si>
    <t>hsa-miR-4499</t>
  </si>
  <si>
    <t>HmiRQP2039</t>
  </si>
  <si>
    <t>MIMAT0018931</t>
  </si>
  <si>
    <t>hsa-miR-4419a</t>
  </si>
  <si>
    <t>HmiRQP2142</t>
  </si>
  <si>
    <t>MIMAT0019036</t>
  </si>
  <si>
    <t>hsa-miR-4500</t>
  </si>
  <si>
    <t>HmiRQP2040</t>
  </si>
  <si>
    <t>MIMAT0018932</t>
  </si>
  <si>
    <t>hsa-miR-378f</t>
  </si>
  <si>
    <t>HmiRQP2143</t>
  </si>
  <si>
    <t>MIMAT0019037</t>
  </si>
  <si>
    <t>hsa-miR-4501</t>
  </si>
  <si>
    <t>HmiRQP2254</t>
  </si>
  <si>
    <t>MIMAT0019722</t>
  </si>
  <si>
    <t>hsa-miR-4655-3p</t>
  </si>
  <si>
    <t>HmiRQP2342</t>
  </si>
  <si>
    <t>MIMAT0019812</t>
  </si>
  <si>
    <t>hsa-miR-4709-3p</t>
  </si>
  <si>
    <t>HmiRQP2255</t>
  </si>
  <si>
    <t>MIMAT0019723</t>
  </si>
  <si>
    <t>hsa-miR-4656</t>
  </si>
  <si>
    <t>HmiRQP2343</t>
  </si>
  <si>
    <t>MIMAT0019813</t>
  </si>
  <si>
    <t>hsa-miR-3545-5p</t>
  </si>
  <si>
    <t>HmiRQP2256</t>
  </si>
  <si>
    <t>MIMAT0019724</t>
  </si>
  <si>
    <t>hsa-miR-4657</t>
  </si>
  <si>
    <t>HmiRQP2344</t>
  </si>
  <si>
    <t>MIMAT0019814</t>
  </si>
  <si>
    <t>hsa-miR-3545-3p</t>
  </si>
  <si>
    <t>HmiRQP2257</t>
  </si>
  <si>
    <t>MIMAT0019725</t>
  </si>
  <si>
    <t>hsa-miR-4658</t>
  </si>
  <si>
    <t>HmiRQP2345</t>
  </si>
  <si>
    <t>MIMAT0019815</t>
  </si>
  <si>
    <t>hsa-miR-4710</t>
  </si>
  <si>
    <t>HmiRQP2258</t>
  </si>
  <si>
    <t>MIMAT0019726</t>
  </si>
  <si>
    <t>hsa-miR-4659a-5p</t>
  </si>
  <si>
    <t>HmiRQP2346</t>
  </si>
  <si>
    <t>MIMAT0019816</t>
  </si>
  <si>
    <t>hsa-miR-4711-5p</t>
  </si>
  <si>
    <t>HmiRQP2259</t>
  </si>
  <si>
    <t>MIMAT0019727</t>
  </si>
  <si>
    <t>hsa-miR-4659a-3p</t>
  </si>
  <si>
    <t>HmiRQP2347</t>
  </si>
  <si>
    <t>MIMAT0019817</t>
  </si>
  <si>
    <t>hsa-miR-4711-3p</t>
  </si>
  <si>
    <t>HmiRQP2260</t>
  </si>
  <si>
    <t>MIMAT0019728</t>
  </si>
  <si>
    <t>hsa-miR-4660</t>
  </si>
  <si>
    <t>HmiRQP2348</t>
  </si>
  <si>
    <t>MIMAT0019818</t>
  </si>
  <si>
    <t>hsa-miR-4712-5p</t>
  </si>
  <si>
    <t>HmiRQP2261</t>
  </si>
  <si>
    <t>MIMAT0019729</t>
  </si>
  <si>
    <t>hsa-miR-4661-5p</t>
  </si>
  <si>
    <t>HmiRQP2349</t>
  </si>
  <si>
    <t>MIMAT0019819</t>
  </si>
  <si>
    <t>hsa-miR-4712-3p</t>
  </si>
  <si>
    <t>HmiRQP2262</t>
  </si>
  <si>
    <t>MIMAT0019730</t>
  </si>
  <si>
    <t>hsa-miR-4661-3p</t>
  </si>
  <si>
    <t>HmiRQP2350</t>
  </si>
  <si>
    <t>MIMAT0019820</t>
  </si>
  <si>
    <t>hsa-miR-4713-5p</t>
  </si>
  <si>
    <t>HmiRQP2263</t>
  </si>
  <si>
    <t>MIMAT0019731</t>
  </si>
  <si>
    <t>hsa-miR-4662a-5p</t>
  </si>
  <si>
    <t>HmiRQP2351</t>
  </si>
  <si>
    <t>MIMAT0019821</t>
  </si>
  <si>
    <t>hsa-miR-4713-3p</t>
  </si>
  <si>
    <t>HmiRQP2264</t>
  </si>
  <si>
    <t>MIMAT0019732</t>
  </si>
  <si>
    <t>hsa-miR-4662a-3p</t>
  </si>
  <si>
    <t>HmiRQP2352</t>
  </si>
  <si>
    <t>MIMAT0019822</t>
  </si>
  <si>
    <t>hsa-miR-4714-5p</t>
  </si>
  <si>
    <t>HmiRQP2265</t>
  </si>
  <si>
    <t>MIMAT0019733</t>
  </si>
  <si>
    <t>hsa-miR-4659b-5p</t>
  </si>
  <si>
    <t>HmiRQP2353</t>
  </si>
  <si>
    <t>MIMAT0019823</t>
  </si>
  <si>
    <t>hsa-miR-4714-3p</t>
  </si>
  <si>
    <t>HmiRQP2041</t>
  </si>
  <si>
    <t>MIMAT0018933</t>
  </si>
  <si>
    <t>hsa-miR-4420</t>
  </si>
  <si>
    <t>HmiRQP2144</t>
  </si>
  <si>
    <t>MIMAT0019038</t>
  </si>
  <si>
    <t>hsa-miR-4502</t>
  </si>
  <si>
    <t>HmiRQP2042</t>
  </si>
  <si>
    <t>MIMAT0018934</t>
  </si>
  <si>
    <t>hsa-miR-4421</t>
  </si>
  <si>
    <t>HmiRQP2145</t>
  </si>
  <si>
    <t>MIMAT0019039</t>
  </si>
  <si>
    <t>hsa-miR-4503</t>
  </si>
  <si>
    <t>HmiRQP2043</t>
  </si>
  <si>
    <t>MIMAT0018935</t>
  </si>
  <si>
    <t>hsa-miR-4422</t>
  </si>
  <si>
    <t>HmiRQP2146</t>
  </si>
  <si>
    <t>MIMAT0019040</t>
  </si>
  <si>
    <t>hsa-miR-4504</t>
  </si>
  <si>
    <t>HmiRQP2044</t>
  </si>
  <si>
    <t>MIMAT0019232</t>
  </si>
  <si>
    <t>hsa-miR-4423-5p</t>
  </si>
  <si>
    <t>HmiRQP2147</t>
  </si>
  <si>
    <t>MIMAT0019041</t>
  </si>
  <si>
    <t>hsa-miR-4505</t>
  </si>
  <si>
    <t>HmiRQP2045</t>
  </si>
  <si>
    <t>MIMAT0018936</t>
  </si>
  <si>
    <t>hsa-miR-4423-3p</t>
  </si>
  <si>
    <t>HmiRQP2148</t>
  </si>
  <si>
    <t>MIMAT0019042</t>
  </si>
  <si>
    <t>hsa-miR-4506</t>
  </si>
  <si>
    <t>HmiRQP2046</t>
  </si>
  <si>
    <t>MIMAT0018937</t>
  </si>
  <si>
    <t>hsa-miR-378g</t>
  </si>
  <si>
    <t>HmiRQP2149</t>
  </si>
  <si>
    <t>MIMAT0019043</t>
  </si>
  <si>
    <t>hsa-miR-2392</t>
  </si>
  <si>
    <t>HmiRQP2047</t>
  </si>
  <si>
    <t>MIMAT0018938</t>
  </si>
  <si>
    <t>hsa-miR-548ac</t>
  </si>
  <si>
    <t>HmiRQP2150</t>
  </si>
  <si>
    <t>MIMAT0019044</t>
  </si>
  <si>
    <t>hsa-miR-4507</t>
  </si>
  <si>
    <t>HmiRQP2048</t>
  </si>
  <si>
    <t>MIMAT0018939</t>
  </si>
  <si>
    <t>hsa-miR-4424</t>
  </si>
  <si>
    <t>HmiRQP2151</t>
  </si>
  <si>
    <t>MIMAT0019045</t>
  </si>
  <si>
    <t>hsa-miR-4508</t>
  </si>
  <si>
    <t>HmiRQP2049</t>
  </si>
  <si>
    <t>MIMAT0018940</t>
  </si>
  <si>
    <t>hsa-miR-4425</t>
  </si>
  <si>
    <t>HmiRQP2152</t>
  </si>
  <si>
    <t>MIMAT0019046</t>
  </si>
  <si>
    <t>hsa-miR-4509</t>
  </si>
  <si>
    <t>HmiRQP2050</t>
  </si>
  <si>
    <t>MIMAT0018941</t>
  </si>
  <si>
    <t>hsa-miR-4426</t>
  </si>
  <si>
    <t>HmiRQP2153</t>
  </si>
  <si>
    <t>MIMAT0019047</t>
  </si>
  <si>
    <t>hsa-miR-4510</t>
  </si>
  <si>
    <t>HmiRQP2051</t>
  </si>
  <si>
    <t>MIMAT0018942</t>
  </si>
  <si>
    <t>hsa-miR-4427</t>
  </si>
  <si>
    <t>HmiRQP2154</t>
  </si>
  <si>
    <t>MIMAT0019048</t>
  </si>
  <si>
    <t>hsa-miR-4511</t>
  </si>
  <si>
    <t>HmiRQP2053</t>
  </si>
  <si>
    <t>MIMAT0018944</t>
  </si>
  <si>
    <t>hsa-miR-4429</t>
  </si>
  <si>
    <t>HmiRQP2155</t>
  </si>
  <si>
    <t>MIMAT0019049</t>
  </si>
  <si>
    <t>hsa-miR-4512</t>
  </si>
  <si>
    <t>HmiRQP2266</t>
  </si>
  <si>
    <t>MIMAT0019734</t>
  </si>
  <si>
    <t>hsa-miR-4659b-3p</t>
  </si>
  <si>
    <t>HmiRQP2354</t>
  </si>
  <si>
    <t>MIMAT0019824</t>
  </si>
  <si>
    <t>hsa-miR-4715-5p</t>
  </si>
  <si>
    <t>HmiRQP2267</t>
  </si>
  <si>
    <t>MIMAT0019735</t>
  </si>
  <si>
    <t>hsa-miR-4663</t>
  </si>
  <si>
    <t>HmiRQP2355</t>
  </si>
  <si>
    <t>MIMAT0019825</t>
  </si>
  <si>
    <t>hsa-miR-4715-3p</t>
  </si>
  <si>
    <t>HmiRQP2268</t>
  </si>
  <si>
    <t>MIMAT0019736</t>
  </si>
  <si>
    <t>hsa-miR-4662b</t>
  </si>
  <si>
    <t>HmiRQP2356</t>
  </si>
  <si>
    <t>MIMAT0019826</t>
  </si>
  <si>
    <t>hsa-miR-4716-5p</t>
  </si>
  <si>
    <t>HmiRQP2269</t>
  </si>
  <si>
    <t>MIMAT0019737</t>
  </si>
  <si>
    <t>hsa-miR-4664-5p</t>
  </si>
  <si>
    <t>HmiRQP2357</t>
  </si>
  <si>
    <t>MIMAT0019827</t>
  </si>
  <si>
    <t>hsa-miR-4716-3p</t>
  </si>
  <si>
    <t>HmiRQP2270</t>
  </si>
  <si>
    <t>MIMAT0019738</t>
  </si>
  <si>
    <t>hsa-miR-4664-3p</t>
  </si>
  <si>
    <t>HmiRQP2358</t>
  </si>
  <si>
    <t>MIMAT0019828</t>
  </si>
  <si>
    <t>hsa-miR-3529-5p</t>
  </si>
  <si>
    <t>HmiRQP2271</t>
  </si>
  <si>
    <t>MIMAT0019739</t>
  </si>
  <si>
    <t>hsa-miR-4665-5p</t>
  </si>
  <si>
    <t>HmiRQP2359</t>
  </si>
  <si>
    <t>MIMAT0019829</t>
  </si>
  <si>
    <t>hsa-miR-4717-5p</t>
  </si>
  <si>
    <t>HmiRQP2272</t>
  </si>
  <si>
    <t>MIMAT0019740</t>
  </si>
  <si>
    <t>hsa-miR-4665-3p</t>
  </si>
  <si>
    <t>HmiRQP2360</t>
  </si>
  <si>
    <t>MIMAT0019830</t>
  </si>
  <si>
    <t>hsa-miR-4717-3p</t>
  </si>
  <si>
    <t>HmiRQP2273</t>
  </si>
  <si>
    <t>MIMAT0019741</t>
  </si>
  <si>
    <t>hsa-miR-4666a-5p</t>
  </si>
  <si>
    <t>HmiRQP2361</t>
  </si>
  <si>
    <t>MIMAT0019831</t>
  </si>
  <si>
    <t>hsa-miR-4718</t>
  </si>
  <si>
    <t>HmiRQP2274</t>
  </si>
  <si>
    <t>MIMAT0019742</t>
  </si>
  <si>
    <t>hsa-miR-4666a-3p</t>
  </si>
  <si>
    <t>HmiRQP2362</t>
  </si>
  <si>
    <t>MIMAT0019832</t>
  </si>
  <si>
    <t>hsa-miR-4719</t>
  </si>
  <si>
    <t>HmiRQP2275</t>
  </si>
  <si>
    <t>MIMAT0019743</t>
  </si>
  <si>
    <t>hsa-miR-4667-5p</t>
  </si>
  <si>
    <t>HmiRQP2363</t>
  </si>
  <si>
    <t>MIMAT0019833</t>
  </si>
  <si>
    <t>hsa-miR-4720-5p</t>
  </si>
  <si>
    <t>HmiRQP2276</t>
  </si>
  <si>
    <t>MIMAT0019744</t>
  </si>
  <si>
    <t>hsa-miR-4667-3p</t>
  </si>
  <si>
    <t>HmiRQP2364</t>
  </si>
  <si>
    <t>MIMAT0019834</t>
  </si>
  <si>
    <t>hsa-miR-4720-3p</t>
  </si>
  <si>
    <t>HmiRQP2277</t>
  </si>
  <si>
    <t>MIMAT0019745</t>
  </si>
  <si>
    <t>hsa-miR-4668-5p</t>
  </si>
  <si>
    <t>HmiRQP2365</t>
  </si>
  <si>
    <t>MIMAT0019835</t>
  </si>
  <si>
    <t>hsa-miR-4721</t>
  </si>
  <si>
    <t>HmiRQP2054</t>
  </si>
  <si>
    <t>MIMAT0018945</t>
  </si>
  <si>
    <t>hsa-miR-4430</t>
  </si>
  <si>
    <t>HmiRQP2156</t>
  </si>
  <si>
    <t>MIMAT0019050</t>
  </si>
  <si>
    <t>hsa-miR-4513</t>
  </si>
  <si>
    <t>HmiRQP2055</t>
  </si>
  <si>
    <t>MIMAT0018946</t>
  </si>
  <si>
    <t>hsa-miR-548ad</t>
  </si>
  <si>
    <t>HmiRQP2157</t>
  </si>
  <si>
    <t>MIMAT0019051</t>
  </si>
  <si>
    <t>hsa-miR-4514</t>
  </si>
  <si>
    <t>HmiRQP2056</t>
  </si>
  <si>
    <t>MIMAT0018947</t>
  </si>
  <si>
    <t>hsa-miR-4431</t>
  </si>
  <si>
    <t>HmiRQP2158</t>
  </si>
  <si>
    <t>MIMAT0019052</t>
  </si>
  <si>
    <t>hsa-miR-4515</t>
  </si>
  <si>
    <t>HmiRQP2057</t>
  </si>
  <si>
    <t>MIMAT0018948</t>
  </si>
  <si>
    <t>hsa-miR-4432</t>
  </si>
  <si>
    <t>HmiRQP2159</t>
  </si>
  <si>
    <t>MIMAT0019053</t>
  </si>
  <si>
    <t>hsa-miR-4516</t>
  </si>
  <si>
    <t>HmiRQP2058</t>
  </si>
  <si>
    <t>MIMAT0018949</t>
  </si>
  <si>
    <t>hsa-miR-4433-3p</t>
  </si>
  <si>
    <t>HmiRQP2161</t>
  </si>
  <si>
    <t>MIMAT0019055</t>
  </si>
  <si>
    <t>hsa-miR-4518</t>
  </si>
  <si>
    <t>HmiRQP2059</t>
  </si>
  <si>
    <t>MIMAT0018950</t>
  </si>
  <si>
    <t>hsa-miR-4434</t>
  </si>
  <si>
    <t>HmiRQP2162</t>
  </si>
  <si>
    <t>MIMAT0019056</t>
  </si>
  <si>
    <t>hsa-miR-4519</t>
  </si>
  <si>
    <t>HmiRQP2060</t>
  </si>
  <si>
    <t>MIMAT0018951</t>
  </si>
  <si>
    <t>hsa-miR-4435</t>
  </si>
  <si>
    <t>HmiRQP2163</t>
  </si>
  <si>
    <t>MIMAT0019235</t>
  </si>
  <si>
    <t>hsa-miR-4520a-5p</t>
  </si>
  <si>
    <t>HmiRQP2061</t>
  </si>
  <si>
    <t>MIMAT0018952</t>
  </si>
  <si>
    <t>hsa-miR-4436a</t>
  </si>
  <si>
    <t>HmiRQP2164</t>
  </si>
  <si>
    <t>MIMAT0019057</t>
  </si>
  <si>
    <t>hsa-miR-4520a-3p</t>
  </si>
  <si>
    <t>HmiRQP2062</t>
  </si>
  <si>
    <t>MIMAT0018953</t>
  </si>
  <si>
    <t>hsa-miR-4437</t>
  </si>
  <si>
    <t>HmiRQP2165</t>
  </si>
  <si>
    <t>MIMAT0019058</t>
  </si>
  <si>
    <t>hsa-miR-4521</t>
  </si>
  <si>
    <t>HmiRQP2063</t>
  </si>
  <si>
    <t>MIMAT0018954</t>
  </si>
  <si>
    <t>hsa-miR-548ae</t>
  </si>
  <si>
    <t>HmiRQP2166</t>
  </si>
  <si>
    <t>MIMAT0019059</t>
  </si>
  <si>
    <t>hsa-miR-1269b</t>
  </si>
  <si>
    <t>HmiRQP2064</t>
  </si>
  <si>
    <t>MIMAT0018956</t>
  </si>
  <si>
    <t>hsa-miR-4438</t>
  </si>
  <si>
    <t>HmiRQP2167</t>
  </si>
  <si>
    <t>MIMAT0019060</t>
  </si>
  <si>
    <t>hsa-miR-4522</t>
  </si>
  <si>
    <t>HmiRQP2065</t>
  </si>
  <si>
    <t>MIMAT0018957</t>
  </si>
  <si>
    <t>hsa-miR-4439</t>
  </si>
  <si>
    <t>HmiRQP2168</t>
  </si>
  <si>
    <t>MIMAT0019061</t>
  </si>
  <si>
    <t>hsa-miR-4523</t>
  </si>
  <si>
    <t>HmiRQP2278</t>
  </si>
  <si>
    <t>MIMAT0019746</t>
  </si>
  <si>
    <t>hsa-miR-4668-3p</t>
  </si>
  <si>
    <t>HmiRQP2366</t>
  </si>
  <si>
    <t>MIMAT0019836</t>
  </si>
  <si>
    <t>hsa-miR-4722-5p</t>
  </si>
  <si>
    <t>HmiRQP2280</t>
  </si>
  <si>
    <t>MIMAT0019749</t>
  </si>
  <si>
    <t>hsa-miR-4669</t>
  </si>
  <si>
    <t>HmiRQP2367</t>
  </si>
  <si>
    <t>MIMAT0019837</t>
  </si>
  <si>
    <t>hsa-miR-4722-3p</t>
  </si>
  <si>
    <t>HmiRQP2281</t>
  </si>
  <si>
    <t>MIMAT0019750</t>
  </si>
  <si>
    <t>hsa-miR-4670-5p</t>
  </si>
  <si>
    <t>HmiRQP2368</t>
  </si>
  <si>
    <t>MIMAT0020300</t>
  </si>
  <si>
    <t>hsa-miR-4520b-3p</t>
  </si>
  <si>
    <t>HmiRQP2283</t>
  </si>
  <si>
    <t>MIMAT0019752</t>
  </si>
  <si>
    <t>hsa-miR-4671-5p</t>
  </si>
  <si>
    <t>HmiRQP2369</t>
  </si>
  <si>
    <t>MIMAT0019838</t>
  </si>
  <si>
    <t>hsa-miR-4723-5p</t>
  </si>
  <si>
    <t>HmiRQP2284</t>
  </si>
  <si>
    <t>MIMAT0019753</t>
  </si>
  <si>
    <t>hsa-miR-4671-3p</t>
  </si>
  <si>
    <t>HmiRQP2370</t>
  </si>
  <si>
    <t>MIMAT0019839</t>
  </si>
  <si>
    <t>hsa-miR-4723-3p</t>
  </si>
  <si>
    <t>HmiRQP2285</t>
  </si>
  <si>
    <t>MIMAT0019754</t>
  </si>
  <si>
    <t>hsa-miR-4672</t>
  </si>
  <si>
    <t>HmiRQP2371</t>
  </si>
  <si>
    <t>MIMAT0019840</t>
  </si>
  <si>
    <t>hsa-miR-451b</t>
  </si>
  <si>
    <t>HmiRQP2286</t>
  </si>
  <si>
    <t>MIMAT0019755</t>
  </si>
  <si>
    <t>hsa-miR-4673</t>
  </si>
  <si>
    <t>HmiRQP2372</t>
  </si>
  <si>
    <t>MIMAT0019841</t>
  </si>
  <si>
    <t>hsa-miR-4724-5p</t>
  </si>
  <si>
    <t>HmiRQP2287</t>
  </si>
  <si>
    <t>MIMAT0019756</t>
  </si>
  <si>
    <t>hsa-miR-4674</t>
  </si>
  <si>
    <t>HmiRQP2373</t>
  </si>
  <si>
    <t>MIMAT0019842</t>
  </si>
  <si>
    <t>hsa-miR-4724-3p</t>
  </si>
  <si>
    <t>HmiRQP2288</t>
  </si>
  <si>
    <t>MIMAT0019757</t>
  </si>
  <si>
    <t>hsa-miR-4675</t>
  </si>
  <si>
    <t>HmiRQP2374</t>
  </si>
  <si>
    <t>MIMAT0019843</t>
  </si>
  <si>
    <t>hsa-miR-4725-5p</t>
  </si>
  <si>
    <t>HmiRQP2289</t>
  </si>
  <si>
    <t>MIMAT0019758</t>
  </si>
  <si>
    <t>hsa-miR-4676-5p</t>
  </si>
  <si>
    <t>HmiRQP2375</t>
  </si>
  <si>
    <t>MIMAT0019844</t>
  </si>
  <si>
    <t>hsa-miR-4725-3p</t>
  </si>
  <si>
    <t>HmiRQP2290</t>
  </si>
  <si>
    <t>MIMAT0019759</t>
  </si>
  <si>
    <t>hsa-miR-4676-3p</t>
  </si>
  <si>
    <t>HmiRQP2377</t>
  </si>
  <si>
    <t>MIMAT0019846</t>
  </si>
  <si>
    <t>hsa-miR-4726-3p</t>
  </si>
  <si>
    <t>HmiRQP2291</t>
  </si>
  <si>
    <t>MIMAT0019760</t>
  </si>
  <si>
    <t>hsa-miR-4677-5p</t>
  </si>
  <si>
    <t>HmiRQP2378</t>
  </si>
  <si>
    <t>MIMAT0019847</t>
  </si>
  <si>
    <t>hsa-miR-4727-5p</t>
  </si>
  <si>
    <t>HmiRQP2066</t>
  </si>
  <si>
    <t>MIMAT0018958</t>
  </si>
  <si>
    <t>hsa-miR-4440</t>
  </si>
  <si>
    <t>HmiRQP2169</t>
  </si>
  <si>
    <t>MIMAT0019062</t>
  </si>
  <si>
    <t>hsa-miR-4524a-5p</t>
  </si>
  <si>
    <t>HmiRQP2067</t>
  </si>
  <si>
    <t>MIMAT0018959</t>
  </si>
  <si>
    <t>hsa-miR-4441</t>
  </si>
  <si>
    <t>HmiRQP2170</t>
  </si>
  <si>
    <t>MIMAT0019063</t>
  </si>
  <si>
    <t>hsa-miR-4524a-3p</t>
  </si>
  <si>
    <t>HmiRQP2068</t>
  </si>
  <si>
    <t>MIMAT0018960</t>
  </si>
  <si>
    <t>hsa-miR-4442</t>
  </si>
  <si>
    <t>HmiRQP2171</t>
  </si>
  <si>
    <t>MIMAT0019064</t>
  </si>
  <si>
    <t>hsa-miR-4525</t>
  </si>
  <si>
    <t>HmiRQP2069</t>
  </si>
  <si>
    <t>MIMAT0018961</t>
  </si>
  <si>
    <t>hsa-miR-4443</t>
  </si>
  <si>
    <t>HmiRQP2172</t>
  </si>
  <si>
    <t>MIMAT0019065</t>
  </si>
  <si>
    <t>hsa-miR-4526</t>
  </si>
  <si>
    <t>HmiRQP2070</t>
  </si>
  <si>
    <t>MIMAT0018962</t>
  </si>
  <si>
    <t>hsa-miR-4444</t>
  </si>
  <si>
    <t>HmiRQP2173</t>
  </si>
  <si>
    <t>MIMAT0019066</t>
  </si>
  <si>
    <t>hsa-miR-4527</t>
  </si>
  <si>
    <t>HmiRQP2071</t>
  </si>
  <si>
    <t>MIMAT0018963</t>
  </si>
  <si>
    <t>hsa-miR-4445-5p</t>
  </si>
  <si>
    <t>HmiRQP2174</t>
  </si>
  <si>
    <t>MIMAT0019067</t>
  </si>
  <si>
    <t>hsa-miR-4528</t>
  </si>
  <si>
    <t>HmiRQP2072</t>
  </si>
  <si>
    <t>MIMAT0018964</t>
  </si>
  <si>
    <t>hsa-miR-4445-3p</t>
  </si>
  <si>
    <t>HmiRQP2175</t>
  </si>
  <si>
    <t>MIMAT0019236</t>
  </si>
  <si>
    <t>hsa-miR-4529-5p</t>
  </si>
  <si>
    <t>HmiRQP2074</t>
  </si>
  <si>
    <t>MIMAT0018965</t>
  </si>
  <si>
    <t>hsa-miR-4446-3p</t>
  </si>
  <si>
    <t>HmiRQP2177</t>
  </si>
  <si>
    <t>MIMAT0019069</t>
  </si>
  <si>
    <t>hsa-miR-4530</t>
  </si>
  <si>
    <t>HmiRQP2075</t>
  </si>
  <si>
    <t>MIMAT0018966</t>
  </si>
  <si>
    <t>hsa-miR-4447</t>
  </si>
  <si>
    <t>HmiRQP2178</t>
  </si>
  <si>
    <t>MIMAT0019070</t>
  </si>
  <si>
    <t>hsa-miR-4531</t>
  </si>
  <si>
    <t>HmiRQP2076</t>
  </si>
  <si>
    <t>MIMAT0018967</t>
  </si>
  <si>
    <t>hsa-miR-4448</t>
  </si>
  <si>
    <t>HmiRQP2179</t>
  </si>
  <si>
    <t>MIMAT0019071</t>
  </si>
  <si>
    <t>hsa-miR-4532</t>
  </si>
  <si>
    <t>HmiRQP2077</t>
  </si>
  <si>
    <t>MIMAT0018968</t>
  </si>
  <si>
    <t>hsa-miR-4449</t>
  </si>
  <si>
    <t>HmiRQP2180</t>
  </si>
  <si>
    <t>MIMAT0019072</t>
  </si>
  <si>
    <t>hsa-miR-4533</t>
  </si>
  <si>
    <t>HmiRQP2078</t>
  </si>
  <si>
    <t>MIMAT0018969</t>
  </si>
  <si>
    <t>hsa-miR-548ag</t>
  </si>
  <si>
    <t>HmiRQP2181</t>
  </si>
  <si>
    <t>MIMAT0019073</t>
  </si>
  <si>
    <t>hsa-miR-4534</t>
  </si>
  <si>
    <t>HmiRQP2292</t>
  </si>
  <si>
    <t>MIMAT0019761</t>
  </si>
  <si>
    <t>hsa-miR-4677-3p</t>
  </si>
  <si>
    <t>HmiRQP2379</t>
  </si>
  <si>
    <t>MIMAT0019848</t>
  </si>
  <si>
    <t>hsa-miR-4727-3p</t>
  </si>
  <si>
    <t>HmiRQP2293</t>
  </si>
  <si>
    <t>MIMAT0019762</t>
  </si>
  <si>
    <t>hsa-miR-4678</t>
  </si>
  <si>
    <t>HmiRQP2380</t>
  </si>
  <si>
    <t>MIMAT0019849</t>
  </si>
  <si>
    <t>hsa-miR-4728-5p</t>
  </si>
  <si>
    <t>HmiRQP2294</t>
  </si>
  <si>
    <t>MIMAT0019763</t>
  </si>
  <si>
    <t>hsa-miR-4679</t>
  </si>
  <si>
    <t>HmiRQP2381</t>
  </si>
  <si>
    <t>MIMAT0019850</t>
  </si>
  <si>
    <t>hsa-miR-4728-3p</t>
  </si>
  <si>
    <t>HmiRQP2295</t>
  </si>
  <si>
    <t>MIMAT0019764</t>
  </si>
  <si>
    <t>hsa-miR-4680-5p</t>
  </si>
  <si>
    <t>HmiRQP2382</t>
  </si>
  <si>
    <t>MIMAT0019851</t>
  </si>
  <si>
    <t>hsa-miR-4729</t>
  </si>
  <si>
    <t>HmiRQP2296</t>
  </si>
  <si>
    <t>MIMAT0019765</t>
  </si>
  <si>
    <t>hsa-miR-4680-3p</t>
  </si>
  <si>
    <t>HmiRQP2383</t>
  </si>
  <si>
    <t>MIMAT0019852</t>
  </si>
  <si>
    <t>hsa-miR-4730</t>
  </si>
  <si>
    <t>HmiRQP2297</t>
  </si>
  <si>
    <t>MIMAT0019766</t>
  </si>
  <si>
    <t>hsa-miR-4681</t>
  </si>
  <si>
    <t>HmiRQP2385</t>
  </si>
  <si>
    <t>MIMAT0019854</t>
  </si>
  <si>
    <t>hsa-miR-4731-3p</t>
  </si>
  <si>
    <t>HmiRQP2298</t>
  </si>
  <si>
    <t>MIMAT0019767</t>
  </si>
  <si>
    <t>hsa-miR-4682</t>
  </si>
  <si>
    <t>HmiRQP2386</t>
  </si>
  <si>
    <t>MIMAT0019855</t>
  </si>
  <si>
    <t>hsa-miR-4732-5p</t>
  </si>
  <si>
    <t>HmiRQP2299</t>
  </si>
  <si>
    <t>MIMAT0019768</t>
  </si>
  <si>
    <t>hsa-miR-4683</t>
  </si>
  <si>
    <t>HmiRQP2387</t>
  </si>
  <si>
    <t>MIMAT0019856</t>
  </si>
  <si>
    <t>hsa-miR-4732-3p</t>
  </si>
  <si>
    <t>HmiRQP2300</t>
  </si>
  <si>
    <t>MIMAT0019769</t>
  </si>
  <si>
    <t>hsa-miR-4684-5p</t>
  </si>
  <si>
    <t>HmiRQP2388</t>
  </si>
  <si>
    <t>MIMAT0019857</t>
  </si>
  <si>
    <t>hsa-miR-4733-5p</t>
  </si>
  <si>
    <t>HmiRQP2301</t>
  </si>
  <si>
    <t>MIMAT0019770</t>
  </si>
  <si>
    <t>hsa-miR-4684-3p</t>
  </si>
  <si>
    <t>HmiRQP2389</t>
  </si>
  <si>
    <t>MIMAT0019858</t>
  </si>
  <si>
    <t>hsa-miR-4733-3p</t>
  </si>
  <si>
    <t>HmiRQP2302</t>
  </si>
  <si>
    <t>MIMAT0019771</t>
  </si>
  <si>
    <t>hsa-miR-4685-5p</t>
  </si>
  <si>
    <t>HmiRQP2390</t>
  </si>
  <si>
    <t>MIMAT0019859</t>
  </si>
  <si>
    <t>hsa-miR-4734</t>
  </si>
  <si>
    <t>HmiRQP2303</t>
  </si>
  <si>
    <t>MIMAT0019772</t>
  </si>
  <si>
    <t>hsa-miR-4685-3p</t>
  </si>
  <si>
    <t>HmiRQP2391</t>
  </si>
  <si>
    <t>MIMAT0019860</t>
  </si>
  <si>
    <t>hsa-miR-4735-5p</t>
  </si>
  <si>
    <t>HmiRQP2080</t>
  </si>
  <si>
    <t>MIMAT0018972</t>
  </si>
  <si>
    <t>hsa-miR-548ah-5p</t>
  </si>
  <si>
    <t>HmiRQP2182</t>
  </si>
  <si>
    <t>MIMAT0019074</t>
  </si>
  <si>
    <t>hsa-miR-378i</t>
  </si>
  <si>
    <t>HmiRQP2081</t>
  </si>
  <si>
    <t>MIMAT0018973</t>
  </si>
  <si>
    <t>hsa-miR-4451</t>
  </si>
  <si>
    <t>HmiRQP2183</t>
  </si>
  <si>
    <t>MIMAT0019075</t>
  </si>
  <si>
    <t>hsa-miR-4535</t>
  </si>
  <si>
    <t>HmiRQP2083</t>
  </si>
  <si>
    <t>MIMAT0018975</t>
  </si>
  <si>
    <t>hsa-miR-4453</t>
  </si>
  <si>
    <t>HmiRQP2184</t>
  </si>
  <si>
    <t>MIMAT0019076</t>
  </si>
  <si>
    <t>hsa-miR-548am-3p</t>
  </si>
  <si>
    <t>HmiRQP2084</t>
  </si>
  <si>
    <t>MIMAT0018976</t>
  </si>
  <si>
    <t>hsa-miR-4454</t>
  </si>
  <si>
    <t>HmiRQP2185</t>
  </si>
  <si>
    <t>MIMAT0019077</t>
  </si>
  <si>
    <t>hsa-miR-1587</t>
  </si>
  <si>
    <t>HmiRQP2085</t>
  </si>
  <si>
    <t>MIMAT0018977</t>
  </si>
  <si>
    <t>hsa-miR-4455</t>
  </si>
  <si>
    <t>HmiRQP2186</t>
  </si>
  <si>
    <t>MIMAT0019078</t>
  </si>
  <si>
    <t>hsa-miR-4536-5p</t>
  </si>
  <si>
    <t>HmiRQP2086</t>
  </si>
  <si>
    <t>MIMAT0018978</t>
  </si>
  <si>
    <t>hsa-miR-4456</t>
  </si>
  <si>
    <t>HmiRQP2187</t>
  </si>
  <si>
    <t>MIMAT0019079</t>
  </si>
  <si>
    <t>hsa-miR-548an</t>
  </si>
  <si>
    <t>HmiRQP2087</t>
  </si>
  <si>
    <t>MIMAT0018979</t>
  </si>
  <si>
    <t>hsa-miR-4457</t>
  </si>
  <si>
    <t>HmiRQP2188</t>
  </si>
  <si>
    <t>MIMAT0019080</t>
  </si>
  <si>
    <t>hsa-miR-4537</t>
  </si>
  <si>
    <t>HmiRQP2088</t>
  </si>
  <si>
    <t>MIMAT0018980</t>
  </si>
  <si>
    <t>hsa-miR-4458</t>
  </si>
  <si>
    <t>HmiRQP2189</t>
  </si>
  <si>
    <t>MIMAT0019081</t>
  </si>
  <si>
    <t>hsa-miR-4538</t>
  </si>
  <si>
    <t>HmiRQP2089</t>
  </si>
  <si>
    <t>MIMAT0018981</t>
  </si>
  <si>
    <t>hsa-miR-4459</t>
  </si>
  <si>
    <t>HmiRQP2190</t>
  </si>
  <si>
    <t>MIMAT0019082</t>
  </si>
  <si>
    <t>hsa-miR-4539</t>
  </si>
  <si>
    <t>HmiRQP2090</t>
  </si>
  <si>
    <t>MIMAT0018982</t>
  </si>
  <si>
    <t>hsa-miR-4460</t>
  </si>
  <si>
    <t>HmiRQP2191</t>
  </si>
  <si>
    <t>MIMAT0019083</t>
  </si>
  <si>
    <t>hsa-miR-4540</t>
  </si>
  <si>
    <t>HmiRQP2091</t>
  </si>
  <si>
    <t>MIMAT0018983</t>
  </si>
  <si>
    <t>hsa-miR-4461</t>
  </si>
  <si>
    <t>HmiRQP2212</t>
  </si>
  <si>
    <t>MIMAT0019357</t>
  </si>
  <si>
    <t>hsa-miR-3972</t>
  </si>
  <si>
    <t>HmiRQP2092</t>
  </si>
  <si>
    <t>MIMAT0018984</t>
  </si>
  <si>
    <t>hsa-miR-378h</t>
  </si>
  <si>
    <t>HmiRQP2213</t>
  </si>
  <si>
    <t>MIMAT0019358</t>
  </si>
  <si>
    <t>hsa-miR-3973</t>
  </si>
  <si>
    <t>Plate 5</t>
  </si>
  <si>
    <t>HmiRQP2392</t>
  </si>
  <si>
    <t>MIMAT0019861</t>
  </si>
  <si>
    <t>hsa-miR-4735-3p</t>
  </si>
  <si>
    <t>HmiRQP2493</t>
  </si>
  <si>
    <t>MIMAT0019962</t>
  </si>
  <si>
    <t>hsa-miR-4790-3p</t>
  </si>
  <si>
    <t>HmiRQP2393</t>
  </si>
  <si>
    <t>MIMAT0019862</t>
  </si>
  <si>
    <t>hsa-miR-4736</t>
  </si>
  <si>
    <t>HmiRQP2494</t>
  </si>
  <si>
    <t>MIMAT0019963</t>
  </si>
  <si>
    <t>hsa-miR-4791</t>
  </si>
  <si>
    <t>HmiRQP2394</t>
  </si>
  <si>
    <t>MIMAT0019863</t>
  </si>
  <si>
    <t>hsa-miR-4737</t>
  </si>
  <si>
    <t>HmiRQP2495</t>
  </si>
  <si>
    <t>MIMAT0019964</t>
  </si>
  <si>
    <t>hsa-miR-4792</t>
  </si>
  <si>
    <t>HmiRQP2397</t>
  </si>
  <si>
    <t>MIMAT0019866</t>
  </si>
  <si>
    <t>hsa-miR-4738-5p</t>
  </si>
  <si>
    <t>HmiRQP2496</t>
  </si>
  <si>
    <t>MIMAT0019965</t>
  </si>
  <si>
    <t>hsa-miR-4793-5p</t>
  </si>
  <si>
    <t>HmiRQP2398</t>
  </si>
  <si>
    <t>MIMAT0019867</t>
  </si>
  <si>
    <t>hsa-miR-4738-3p</t>
  </si>
  <si>
    <t>HmiRQP2497</t>
  </si>
  <si>
    <t>MIMAT0019966</t>
  </si>
  <si>
    <t>hsa-miR-4793-3p</t>
  </si>
  <si>
    <t>HmiRQP2399</t>
  </si>
  <si>
    <t>MIMAT0019868</t>
  </si>
  <si>
    <t>hsa-miR-4739</t>
  </si>
  <si>
    <t>HmiRQP2498</t>
  </si>
  <si>
    <t>MIMAT0019967</t>
  </si>
  <si>
    <t>hsa-miR-4794</t>
  </si>
  <si>
    <t>HmiRQP2400</t>
  </si>
  <si>
    <t>MIMAT0019869</t>
  </si>
  <si>
    <t>hsa-miR-4740-5p</t>
  </si>
  <si>
    <t>HmiRQP2499</t>
  </si>
  <si>
    <t>MIMAT0019968</t>
  </si>
  <si>
    <t>hsa-miR-4795-5p</t>
  </si>
  <si>
    <t>HmiRQP2401</t>
  </si>
  <si>
    <t>MIMAT0019870</t>
  </si>
  <si>
    <t>hsa-miR-4740-3p</t>
  </si>
  <si>
    <t>HmiRQP2500</t>
  </si>
  <si>
    <t>MIMAT0019969</t>
  </si>
  <si>
    <t>hsa-miR-4795-3p</t>
  </si>
  <si>
    <t>HmiRQP2402</t>
  </si>
  <si>
    <t>MIMAT0019871</t>
  </si>
  <si>
    <t>hsa-miR-4741</t>
  </si>
  <si>
    <t>HmiRQP2501</t>
  </si>
  <si>
    <t>MIMAT0019970</t>
  </si>
  <si>
    <t>hsa-miR-4796-5p</t>
  </si>
  <si>
    <t>HmiRQP2403</t>
  </si>
  <si>
    <t>MIMAT0019872</t>
  </si>
  <si>
    <t>hsa-miR-4742-5p</t>
  </si>
  <si>
    <t>HmiRQP2502</t>
  </si>
  <si>
    <t>MIMAT0019971</t>
  </si>
  <si>
    <t>hsa-miR-4796-3p</t>
  </si>
  <si>
    <t>HmiRQP2404</t>
  </si>
  <si>
    <t>MIMAT0019873</t>
  </si>
  <si>
    <t>hsa-miR-4742-3p</t>
  </si>
  <si>
    <t>HmiRQP2503</t>
  </si>
  <si>
    <t>MIMAT0019972</t>
  </si>
  <si>
    <t>hsa-miR-4797-5p</t>
  </si>
  <si>
    <t>HmiRQP2405</t>
  </si>
  <si>
    <t>MIMAT0019874</t>
  </si>
  <si>
    <t>hsa-miR-4743</t>
  </si>
  <si>
    <t>HmiRQP2504</t>
  </si>
  <si>
    <t>MIMAT0019973</t>
  </si>
  <si>
    <t>hsa-miR-4797-3p</t>
  </si>
  <si>
    <t>HmiRQP2632</t>
  </si>
  <si>
    <t>MIMAT0022267</t>
  </si>
  <si>
    <t>hsa-miR-548as-5p</t>
  </si>
  <si>
    <t>HmiRQP2633</t>
  </si>
  <si>
    <t>MIMAT0022268</t>
  </si>
  <si>
    <t>hsa-miR-548as-3p</t>
  </si>
  <si>
    <t>HmiRQP2634</t>
  </si>
  <si>
    <t>MIMAT0022269</t>
  </si>
  <si>
    <t>hsa-miR-5579-5p</t>
  </si>
  <si>
    <t>HmiRQP2635</t>
  </si>
  <si>
    <t>MIMAT0022270</t>
  </si>
  <si>
    <t>hsa-miR-5579-3p</t>
  </si>
  <si>
    <t>HmiRQP2636</t>
  </si>
  <si>
    <t>MIMAT0022271</t>
  </si>
  <si>
    <t>hsa-miR-644b-5p</t>
  </si>
  <si>
    <t>HmiRQP2637</t>
  </si>
  <si>
    <t>MIMAT0022272</t>
  </si>
  <si>
    <t>hsa-miR-644b-3p</t>
  </si>
  <si>
    <t>HmiRQP2638</t>
  </si>
  <si>
    <t>MIMAT0022273</t>
  </si>
  <si>
    <t>hsa-miR-5580-5p</t>
  </si>
  <si>
    <t>HmiRQP2639</t>
  </si>
  <si>
    <t>MIMAT0022274</t>
  </si>
  <si>
    <t>hsa-miR-5580-3p</t>
  </si>
  <si>
    <t>HmiRQP2640</t>
  </si>
  <si>
    <t>MIMAT0022275</t>
  </si>
  <si>
    <t>hsa-miR-5581-5p</t>
  </si>
  <si>
    <t>HmiRQP2641</t>
  </si>
  <si>
    <t>MIMAT0022276</t>
  </si>
  <si>
    <t>hsa-miR-5581-3p</t>
  </si>
  <si>
    <t>HmiRQP2642</t>
  </si>
  <si>
    <t>MIMAT0022277</t>
  </si>
  <si>
    <t>hsa-miR-548at-5p</t>
  </si>
  <si>
    <t>HmiRQP2643</t>
  </si>
  <si>
    <t>MIMAT0022278</t>
  </si>
  <si>
    <t>hsa-miR-548at-3p</t>
  </si>
  <si>
    <t>HmiRQP2406</t>
  </si>
  <si>
    <t>MIMAT0019875</t>
  </si>
  <si>
    <t>hsa-miR-4744</t>
  </si>
  <si>
    <t>HmiRQP2505</t>
  </si>
  <si>
    <t>MIMAT0019974</t>
  </si>
  <si>
    <t>hsa-miR-4798-5p</t>
  </si>
  <si>
    <t>HmiRQP2407</t>
  </si>
  <si>
    <t>MIMAT0019876</t>
  </si>
  <si>
    <t>hsa-miR-3591-5p</t>
  </si>
  <si>
    <t>HmiRQP2506</t>
  </si>
  <si>
    <t>MIMAT0019975</t>
  </si>
  <si>
    <t>hsa-miR-4798-3p</t>
  </si>
  <si>
    <t>HmiRQP2408</t>
  </si>
  <si>
    <t>MIMAT0019877</t>
  </si>
  <si>
    <t>hsa-miR-3591-3p</t>
  </si>
  <si>
    <t>HmiRQP2507</t>
  </si>
  <si>
    <t>MIMAT0019976</t>
  </si>
  <si>
    <t>hsa-miR-4799-5p</t>
  </si>
  <si>
    <t>HmiRQP2409</t>
  </si>
  <si>
    <t>MIMAT0019878</t>
  </si>
  <si>
    <t>hsa-miR-4745-5p</t>
  </si>
  <si>
    <t>HmiRQP2508</t>
  </si>
  <si>
    <t>MIMAT0019977</t>
  </si>
  <si>
    <t>hsa-miR-4799-3p</t>
  </si>
  <si>
    <t>HmiRQP2410</t>
  </si>
  <si>
    <t>MIMAT0019879</t>
  </si>
  <si>
    <t>hsa-miR-4745-3p</t>
  </si>
  <si>
    <t>HmiRQP2509</t>
  </si>
  <si>
    <t>MIMAT0019223</t>
  </si>
  <si>
    <t>hsa-miR-3688-5p</t>
  </si>
  <si>
    <t>HmiRQP2411</t>
  </si>
  <si>
    <t>MIMAT0019880</t>
  </si>
  <si>
    <t>hsa-miR-4746-5p</t>
  </si>
  <si>
    <t>HmiRQP2510</t>
  </si>
  <si>
    <t>MIMAT0019978</t>
  </si>
  <si>
    <t>hsa-miR-4800-5p</t>
  </si>
  <si>
    <t>HmiRQP2412</t>
  </si>
  <si>
    <t>MIMAT0019881</t>
  </si>
  <si>
    <t>hsa-miR-4746-3p</t>
  </si>
  <si>
    <t>HmiRQP2511</t>
  </si>
  <si>
    <t>MIMAT0019979</t>
  </si>
  <si>
    <t>hsa-miR-4800-3p</t>
  </si>
  <si>
    <t>HmiRQP2413</t>
  </si>
  <si>
    <t>MIMAT0019882</t>
  </si>
  <si>
    <t>hsa-miR-4747-5p</t>
  </si>
  <si>
    <t>HmiRQP2512</t>
  </si>
  <si>
    <t>MIMAT0019980</t>
  </si>
  <si>
    <t>hsa-miR-4801</t>
  </si>
  <si>
    <t>HmiRQP2414</t>
  </si>
  <si>
    <t>MIMAT0019883</t>
  </si>
  <si>
    <t>hsa-miR-4747-3p</t>
  </si>
  <si>
    <t>HmiRQP2513</t>
  </si>
  <si>
    <t>MIMAT0019981</t>
  </si>
  <si>
    <t>hsa-miR-4802-5p</t>
  </si>
  <si>
    <t>HmiRQP2415</t>
  </si>
  <si>
    <t>MIMAT0019884</t>
  </si>
  <si>
    <t>hsa-miR-4748</t>
  </si>
  <si>
    <t>HmiRQP2514</t>
  </si>
  <si>
    <t>MIMAT0019982</t>
  </si>
  <si>
    <t>hsa-miR-4802-3p</t>
  </si>
  <si>
    <t>HmiRQP2416</t>
  </si>
  <si>
    <t>MIMAT0019885</t>
  </si>
  <si>
    <t>hsa-miR-4749-5p</t>
  </si>
  <si>
    <t>HmiRQP2515</t>
  </si>
  <si>
    <t>MIMAT0019983</t>
  </si>
  <si>
    <t>hsa-miR-4803</t>
  </si>
  <si>
    <t>HmiRQP2417</t>
  </si>
  <si>
    <t>MIMAT0019886</t>
  </si>
  <si>
    <t>hsa-miR-4749-3p</t>
  </si>
  <si>
    <t>HmiRQP2516</t>
  </si>
  <si>
    <t>MIMAT0019984</t>
  </si>
  <si>
    <t>hsa-miR-4804-5p</t>
  </si>
  <si>
    <t>HmiRQP2644</t>
  </si>
  <si>
    <t>MIMAT0022279</t>
  </si>
  <si>
    <t>hsa-miR-5582-5p</t>
  </si>
  <si>
    <t>HmiRQP2646</t>
  </si>
  <si>
    <t>MIMAT0022281</t>
  </si>
  <si>
    <t>hsa-miR-5583-5p</t>
  </si>
  <si>
    <t>HmiRQP2647</t>
  </si>
  <si>
    <t>MIMAT0022282</t>
  </si>
  <si>
    <t>hsa-miR-5583-3p</t>
  </si>
  <si>
    <t>HmiRQP2648</t>
  </si>
  <si>
    <t>MIMAT0022283</t>
  </si>
  <si>
    <t>hsa-miR-5584-5p</t>
  </si>
  <si>
    <t>HmiRQP2649</t>
  </si>
  <si>
    <t>MIMAT0022284</t>
  </si>
  <si>
    <t>hsa-miR-5584-3p</t>
  </si>
  <si>
    <t>HmiRQP2650</t>
  </si>
  <si>
    <t>MIMAT0022285</t>
  </si>
  <si>
    <t>hsa-miR-5585-5p</t>
  </si>
  <si>
    <t>HmiRQP2651</t>
  </si>
  <si>
    <t>MIMAT0022286</t>
  </si>
  <si>
    <t>hsa-miR-5585-3p</t>
  </si>
  <si>
    <t>HmiRQP2652</t>
  </si>
  <si>
    <t>MIMAT0022287</t>
  </si>
  <si>
    <t>hsa-miR-5586-5p</t>
  </si>
  <si>
    <t>HmiRQP2653</t>
  </si>
  <si>
    <t>MIMAT0022288</t>
  </si>
  <si>
    <t>hsa-miR-5586-3p</t>
  </si>
  <si>
    <t>HmiRQP2654</t>
  </si>
  <si>
    <t>MIMAT0022289</t>
  </si>
  <si>
    <t>hsa-miR-5587-5p</t>
  </si>
  <si>
    <t>HmiRQP2655</t>
  </si>
  <si>
    <t>MIMAT0022290</t>
  </si>
  <si>
    <t>hsa-miR-5587-3p</t>
  </si>
  <si>
    <t>HmiRQP2656</t>
  </si>
  <si>
    <t>MIMAT0022291</t>
  </si>
  <si>
    <t>hsa-miR-548au-5p</t>
  </si>
  <si>
    <t>HmiRQP2419</t>
  </si>
  <si>
    <t>MIMAT0019888</t>
  </si>
  <si>
    <t>hsa-miR-4751</t>
  </si>
  <si>
    <t>HmiRQP2517</t>
  </si>
  <si>
    <t>MIMAT0019985</t>
  </si>
  <si>
    <t>hsa-miR-4804-3p</t>
  </si>
  <si>
    <t>HmiRQP2420</t>
  </si>
  <si>
    <t>MIMAT0019889</t>
  </si>
  <si>
    <t>hsa-miR-4752</t>
  </si>
  <si>
    <t>HmiRQP2520</t>
  </si>
  <si>
    <t>MIMAT0020600</t>
  </si>
  <si>
    <t>hsa-miR-5095</t>
  </si>
  <si>
    <t>HmiRQP2421</t>
  </si>
  <si>
    <t>MIMAT0019890</t>
  </si>
  <si>
    <t>hsa-miR-4753-5p</t>
  </si>
  <si>
    <t>HmiRQP2521</t>
  </si>
  <si>
    <t>MIMAT0020601</t>
  </si>
  <si>
    <t>hsa-miR-1273f</t>
  </si>
  <si>
    <t>HmiRQP2422</t>
  </si>
  <si>
    <t>MIMAT0019891</t>
  </si>
  <si>
    <t>hsa-miR-4753-3p</t>
  </si>
  <si>
    <t>HmiRQP2522</t>
  </si>
  <si>
    <t>MIMAT0020602</t>
  </si>
  <si>
    <t>hsa-miR-1273g-5p</t>
  </si>
  <si>
    <t>HmiRQP2423</t>
  </si>
  <si>
    <t>MIMAT0019892</t>
  </si>
  <si>
    <t>hsa-miR-371b-5p</t>
  </si>
  <si>
    <t>HmiRQP2523</t>
  </si>
  <si>
    <t>MIMAT0020603</t>
  </si>
  <si>
    <t>hsa-miR-5096</t>
  </si>
  <si>
    <t>HmiRQP2424</t>
  </si>
  <si>
    <t>MIMAT0019893</t>
  </si>
  <si>
    <t>hsa-miR-371b-3p</t>
  </si>
  <si>
    <t>HmiRQP0098</t>
  </si>
  <si>
    <t>MIMAT0000444</t>
  </si>
  <si>
    <t>hsa-miR-126-5p</t>
  </si>
  <si>
    <t>HmiRQP2425</t>
  </si>
  <si>
    <t>MIMAT0019894</t>
  </si>
  <si>
    <t>hsa-miR-4754</t>
  </si>
  <si>
    <t>HmiRQP0382</t>
  </si>
  <si>
    <t>MIMAT0000714</t>
  </si>
  <si>
    <t>hsa-miR-302b-5p</t>
  </si>
  <si>
    <t>HmiRQP2426</t>
  </si>
  <si>
    <t>MIMAT0019895</t>
  </si>
  <si>
    <t>hsa-miR-4755-5p</t>
  </si>
  <si>
    <t>HmiRQP0460</t>
  </si>
  <si>
    <t>MIMAT0000725</t>
  </si>
  <si>
    <t>hsa-miR-373-5p</t>
  </si>
  <si>
    <t>HmiRQP2427</t>
  </si>
  <si>
    <t>MIMAT0019896</t>
  </si>
  <si>
    <t>hsa-miR-4755-3p</t>
  </si>
  <si>
    <t>HmiRQP1467</t>
  </si>
  <si>
    <t>MIMAT0015011</t>
  </si>
  <si>
    <t>hsa-miR-3142</t>
  </si>
  <si>
    <t>HmiRQP2428</t>
  </si>
  <si>
    <t>MIMAT0019897</t>
  </si>
  <si>
    <t>hsa-miR-499b-5p</t>
  </si>
  <si>
    <t>HmiRQP1517</t>
  </si>
  <si>
    <t>MIMAT0015065</t>
  </si>
  <si>
    <t>hsa-miR-3185</t>
  </si>
  <si>
    <t>HmiRQP2429</t>
  </si>
  <si>
    <t>MIMAT0019898</t>
  </si>
  <si>
    <t>hsa-miR-499b-3p</t>
  </si>
  <si>
    <t>HmiRQP1876</t>
  </si>
  <si>
    <t>MIMAT0019747</t>
  </si>
  <si>
    <t>hsa-miR-2964a-5p</t>
  </si>
  <si>
    <t>HmiRQP2430</t>
  </si>
  <si>
    <t>MIMAT0019899</t>
  </si>
  <si>
    <t>hsa-miR-4756-5p</t>
  </si>
  <si>
    <t>HmiRQP2192</t>
  </si>
  <si>
    <t>MIMAT0019337</t>
  </si>
  <si>
    <t>hsa-miR-3960</t>
  </si>
  <si>
    <t>HmiRQP2658</t>
  </si>
  <si>
    <t>MIMAT0022293</t>
  </si>
  <si>
    <t>hsa-miR-1295b-5p</t>
  </si>
  <si>
    <t>HmiRQP2659</t>
  </si>
  <si>
    <t>MIMAT0022294</t>
  </si>
  <si>
    <t>hsa-miR-1295b-3p</t>
  </si>
  <si>
    <t>HmiRQP2660</t>
  </si>
  <si>
    <t>MIMAT0022295</t>
  </si>
  <si>
    <t>hsa-miR-5588-5p</t>
  </si>
  <si>
    <t>HmiRQP2661</t>
  </si>
  <si>
    <t>MIMAT0022296</t>
  </si>
  <si>
    <t>hsa-miR-5588-3p</t>
  </si>
  <si>
    <t>HmiRQP2662</t>
  </si>
  <si>
    <t>MIMAT0022297</t>
  </si>
  <si>
    <t>hsa-miR-5589-5p</t>
  </si>
  <si>
    <t>HmiRQP2663</t>
  </si>
  <si>
    <t>MIMAT0022298</t>
  </si>
  <si>
    <t>hsa-miR-5589-3p</t>
  </si>
  <si>
    <t>HmiRQP2664</t>
  </si>
  <si>
    <t>MIMAT0020959</t>
  </si>
  <si>
    <t>hsa-miR-4536-3p</t>
  </si>
  <si>
    <t>HmiRQP2665</t>
  </si>
  <si>
    <t>MIMAT0022299</t>
  </si>
  <si>
    <t>hsa-miR-5590-5p</t>
  </si>
  <si>
    <t>HmiRQP2666</t>
  </si>
  <si>
    <t>MIMAT0022300</t>
  </si>
  <si>
    <t>hsa-miR-5590-3p</t>
  </si>
  <si>
    <t>HmiRQP2667</t>
  </si>
  <si>
    <t>MIMAT0022301</t>
  </si>
  <si>
    <t>hsa-miR-5591-5p</t>
  </si>
  <si>
    <t>HmiRQP2668</t>
  </si>
  <si>
    <t>MIMAT0022302</t>
  </si>
  <si>
    <t>hsa-miR-5591-3p</t>
  </si>
  <si>
    <t>HmiRQP2669</t>
  </si>
  <si>
    <t>MIMAT0022303</t>
  </si>
  <si>
    <t>hsa-miR-548av-5p</t>
  </si>
  <si>
    <t>HmiRQP2431</t>
  </si>
  <si>
    <t>MIMAT0019900</t>
  </si>
  <si>
    <t>hsa-miR-4756-3p</t>
  </si>
  <si>
    <t>HmiRQP2570</t>
  </si>
  <si>
    <t>MIMAT0021017</t>
  </si>
  <si>
    <t>hsa-miR-4999-5p</t>
  </si>
  <si>
    <t>HmiRQP2432</t>
  </si>
  <si>
    <t>MIMAT0019901</t>
  </si>
  <si>
    <t>hsa-miR-4757-5p</t>
  </si>
  <si>
    <t>HmiRQP2571</t>
  </si>
  <si>
    <t>MIMAT0021018</t>
  </si>
  <si>
    <t>hsa-miR-4999-3p</t>
  </si>
  <si>
    <t>HmiRQP2433</t>
  </si>
  <si>
    <t>MIMAT0019902</t>
  </si>
  <si>
    <t>hsa-miR-4757-3p</t>
  </si>
  <si>
    <t>HmiRQP2572</t>
  </si>
  <si>
    <t>MIMAT0021019</t>
  </si>
  <si>
    <t>hsa-miR-5000-5p</t>
  </si>
  <si>
    <t>HmiRQP2434</t>
  </si>
  <si>
    <t>MIMAT0019903</t>
  </si>
  <si>
    <t>hsa-miR-4758-5p</t>
  </si>
  <si>
    <t>HmiRQP2573</t>
  </si>
  <si>
    <t>MIMAT0021020</t>
  </si>
  <si>
    <t>hsa-miR-5000-3p</t>
  </si>
  <si>
    <t>HmiRQP2435</t>
  </si>
  <si>
    <t>MIMAT0019904</t>
  </si>
  <si>
    <t>hsa-miR-4758-3p</t>
  </si>
  <si>
    <t>HmiRQP2574</t>
  </si>
  <si>
    <t>MIMAT0021021</t>
  </si>
  <si>
    <t>hsa-miR-5001-5p</t>
  </si>
  <si>
    <t>HmiRQP2436</t>
  </si>
  <si>
    <t>MIMAT0019905</t>
  </si>
  <si>
    <t>hsa-miR-4759</t>
  </si>
  <si>
    <t>HmiRQP2575</t>
  </si>
  <si>
    <t>MIMAT0021022</t>
  </si>
  <si>
    <t>hsa-miR-5001-3p</t>
  </si>
  <si>
    <t>HmiRQP2437</t>
  </si>
  <si>
    <t>MIMAT0019906</t>
  </si>
  <si>
    <t>hsa-miR-4760-5p</t>
  </si>
  <si>
    <t>HmiRQP2576</t>
  </si>
  <si>
    <t>MIMAT0021023</t>
  </si>
  <si>
    <t>hsa-miR-5002-5p</t>
  </si>
  <si>
    <t>HmiRQP2438</t>
  </si>
  <si>
    <t>MIMAT0019907</t>
  </si>
  <si>
    <t>hsa-miR-4760-3p</t>
  </si>
  <si>
    <t>HmiRQP2577</t>
  </si>
  <si>
    <t>MIMAT0021024</t>
  </si>
  <si>
    <t>hsa-miR-5002-3p</t>
  </si>
  <si>
    <t>HmiRQP2439</t>
  </si>
  <si>
    <t>MIMAT0019908</t>
  </si>
  <si>
    <t>hsa-miR-4761-5p</t>
  </si>
  <si>
    <t>HmiRQP2578</t>
  </si>
  <si>
    <t>MIMAT0021025</t>
  </si>
  <si>
    <t>hsa-miR-5003-5p</t>
  </si>
  <si>
    <t>HmiRQP2440</t>
  </si>
  <si>
    <t>MIMAT0019909</t>
  </si>
  <si>
    <t>hsa-miR-4761-3p</t>
  </si>
  <si>
    <t>HmiRQP2579</t>
  </si>
  <si>
    <t>MIMAT0021026</t>
  </si>
  <si>
    <t>hsa-miR-5003-3p</t>
  </si>
  <si>
    <t>HmiRQP2441</t>
  </si>
  <si>
    <t>MIMAT0019910</t>
  </si>
  <si>
    <t>hsa-miR-4762-5p</t>
  </si>
  <si>
    <t>HmiRQP2580</t>
  </si>
  <si>
    <t>MIMAT0021027</t>
  </si>
  <si>
    <t>hsa-miR-5004-5p</t>
  </si>
  <si>
    <t>HmiRQP2442</t>
  </si>
  <si>
    <t>MIMAT0019911</t>
  </si>
  <si>
    <t>hsa-miR-4762-3p</t>
  </si>
  <si>
    <t>HmiRQP2581</t>
  </si>
  <si>
    <t>MIMAT0021028</t>
  </si>
  <si>
    <t>hsa-miR-5004-3p</t>
  </si>
  <si>
    <t>HmiRQP2670</t>
  </si>
  <si>
    <t>MIMAT0022304</t>
  </si>
  <si>
    <t>hsa-miR-548av-3p</t>
  </si>
  <si>
    <t>HmiRQP2706</t>
  </si>
  <si>
    <t>MIMAT0022469</t>
  </si>
  <si>
    <t>hsa-miR-5681a</t>
  </si>
  <si>
    <t>HmiRQP2707</t>
  </si>
  <si>
    <t>MIMAT0022470</t>
  </si>
  <si>
    <t>hsa-miR-5682</t>
  </si>
  <si>
    <t>HmiRQP2708</t>
  </si>
  <si>
    <t>MIMAT0022471</t>
  </si>
  <si>
    <t>hsa-miR-548aw</t>
  </si>
  <si>
    <t>HmiRQP2709</t>
  </si>
  <si>
    <t>MIMAT0022472</t>
  </si>
  <si>
    <t>hsa-miR-5683</t>
  </si>
  <si>
    <t>HmiRQP2710</t>
  </si>
  <si>
    <t>MIMAT0022473</t>
  </si>
  <si>
    <t>hsa-miR-5684</t>
  </si>
  <si>
    <t>HmiRQP2711</t>
  </si>
  <si>
    <t>MIMAT0022474</t>
  </si>
  <si>
    <t>hsa-miR-548ax</t>
  </si>
  <si>
    <t>HmiRQP2712</t>
  </si>
  <si>
    <t>MIMAT0022475</t>
  </si>
  <si>
    <t>hsa-miR-5685</t>
  </si>
  <si>
    <t>HmiRQP2713</t>
  </si>
  <si>
    <t>MIMAT0022476</t>
  </si>
  <si>
    <t>hsa-miR-5692c</t>
  </si>
  <si>
    <t>HmiRQP2714</t>
  </si>
  <si>
    <t>MIMAT0022477</t>
  </si>
  <si>
    <t>hsa-miR-5686</t>
  </si>
  <si>
    <t>HmiRQP2715</t>
  </si>
  <si>
    <t>MIMAT0022478</t>
  </si>
  <si>
    <t>hsa-miR-5687</t>
  </si>
  <si>
    <t>HmiRQP2716</t>
  </si>
  <si>
    <t>MIMAT0022479</t>
  </si>
  <si>
    <t>hsa-miR-5688</t>
  </si>
  <si>
    <t>HmiRQP2443</t>
  </si>
  <si>
    <t>MIMAT0019912</t>
  </si>
  <si>
    <t>hsa-miR-4763-5p</t>
  </si>
  <si>
    <t>HmiRQP2582</t>
  </si>
  <si>
    <t>MIMAT0021029</t>
  </si>
  <si>
    <t>hsa-miR-548ao-5p</t>
  </si>
  <si>
    <t>HmiRQP2444</t>
  </si>
  <si>
    <t>MIMAT0019913</t>
  </si>
  <si>
    <t>hsa-miR-4763-3p</t>
  </si>
  <si>
    <t>HmiRQP2583</t>
  </si>
  <si>
    <t>MIMAT0021030</t>
  </si>
  <si>
    <t>hsa-miR-548ao-3p</t>
  </si>
  <si>
    <t>HmiRQP2445</t>
  </si>
  <si>
    <t>MIMAT0019914</t>
  </si>
  <si>
    <t>hsa-miR-4764-5p</t>
  </si>
  <si>
    <t>HmiRQP2584</t>
  </si>
  <si>
    <t>MIMAT0021033</t>
  </si>
  <si>
    <t>hsa-miR-5006-5p</t>
  </si>
  <si>
    <t>HmiRQP2446</t>
  </si>
  <si>
    <t>MIMAT0019915</t>
  </si>
  <si>
    <t>hsa-miR-4764-3p</t>
  </si>
  <si>
    <t>HmiRQP2585</t>
  </si>
  <si>
    <t>MIMAT0021034</t>
  </si>
  <si>
    <t>hsa-miR-5006-3p</t>
  </si>
  <si>
    <t>HmiRQP2448</t>
  </si>
  <si>
    <t>MIMAT0019917</t>
  </si>
  <si>
    <t>hsa-miR-4766-5p</t>
  </si>
  <si>
    <t>HmiRQP2586</t>
  </si>
  <si>
    <t>MIMAT0021035</t>
  </si>
  <si>
    <t>hsa-miR-5007-5p</t>
  </si>
  <si>
    <t>HmiRQP2449</t>
  </si>
  <si>
    <t>MIMAT0019918</t>
  </si>
  <si>
    <t>hsa-miR-4766-3p</t>
  </si>
  <si>
    <t>HmiRQP2587</t>
  </si>
  <si>
    <t>MIMAT0021036</t>
  </si>
  <si>
    <t>hsa-miR-5007-3p</t>
  </si>
  <si>
    <t>HmiRQP2450</t>
  </si>
  <si>
    <t>MIMAT0019919</t>
  </si>
  <si>
    <t>hsa-miR-4767</t>
  </si>
  <si>
    <t>HmiRQP2588</t>
  </si>
  <si>
    <t>MIMAT0021037</t>
  </si>
  <si>
    <t>hsa-miR-548ap-5p</t>
  </si>
  <si>
    <t>HmiRQP2451</t>
  </si>
  <si>
    <t>MIMAT0019920</t>
  </si>
  <si>
    <t>hsa-miR-4768-5p</t>
  </si>
  <si>
    <t>HmiRQP2589</t>
  </si>
  <si>
    <t>MIMAT0021038</t>
  </si>
  <si>
    <t>hsa-miR-548ap-3p</t>
  </si>
  <si>
    <t>HmiRQP2452</t>
  </si>
  <si>
    <t>MIMAT0019921</t>
  </si>
  <si>
    <t>hsa-miR-4768-3p</t>
  </si>
  <si>
    <t>HmiRQP2590</t>
  </si>
  <si>
    <t>MIMAT0021039</t>
  </si>
  <si>
    <t>hsa-miR-5008-5p</t>
  </si>
  <si>
    <t>HmiRQP2453</t>
  </si>
  <si>
    <t>MIMAT0019922</t>
  </si>
  <si>
    <t>hsa-miR-4769-5p</t>
  </si>
  <si>
    <t>HmiRQP2591</t>
  </si>
  <si>
    <t>MIMAT0021040</t>
  </si>
  <si>
    <t>hsa-miR-5008-3p</t>
  </si>
  <si>
    <t>HmiRQP2455</t>
  </si>
  <si>
    <t>MIMAT0019924</t>
  </si>
  <si>
    <t>hsa-miR-4770</t>
  </si>
  <si>
    <t>HmiRQP2592</t>
  </si>
  <si>
    <t>MIMAT0021041</t>
  </si>
  <si>
    <t>hsa-miR-5009-5p</t>
  </si>
  <si>
    <t>HmiRQP2456</t>
  </si>
  <si>
    <t>MIMAT0019925</t>
  </si>
  <si>
    <t>hsa-miR-4771</t>
  </si>
  <si>
    <t>HmiRQP2593</t>
  </si>
  <si>
    <t>MIMAT0021042</t>
  </si>
  <si>
    <t>hsa-miR-5009-3p</t>
  </si>
  <si>
    <t>HmiRQP2717</t>
  </si>
  <si>
    <t>MIMAT0022480</t>
  </si>
  <si>
    <t>hsa-miR-5681b</t>
  </si>
  <si>
    <t>HmiRQP2718</t>
  </si>
  <si>
    <t>MIMAT0022481</t>
  </si>
  <si>
    <t>hsa-miR-5689</t>
  </si>
  <si>
    <t>HmiRQP2720</t>
  </si>
  <si>
    <t>MIMAT0022483</t>
  </si>
  <si>
    <t>hsa-miR-5691</t>
  </si>
  <si>
    <t>HmiRQP2722</t>
  </si>
  <si>
    <t>MIMAT0022485</t>
  </si>
  <si>
    <t>hsa-miR-4666b</t>
  </si>
  <si>
    <t>HmiRQP2723</t>
  </si>
  <si>
    <t>MIMAT0022486</t>
  </si>
  <si>
    <t>hsa-miR-5693</t>
  </si>
  <si>
    <t>HmiRQP2724</t>
  </si>
  <si>
    <t>MIMAT0022487</t>
  </si>
  <si>
    <t>hsa-miR-5694</t>
  </si>
  <si>
    <t>HmiRQP2725</t>
  </si>
  <si>
    <t>MIMAT0022488</t>
  </si>
  <si>
    <t>hsa-miR-5695</t>
  </si>
  <si>
    <t>HmiRQP2726</t>
  </si>
  <si>
    <t>MIMAT0022489</t>
  </si>
  <si>
    <t>hsa-miR-5696</t>
  </si>
  <si>
    <t>HmiRQP2727</t>
  </si>
  <si>
    <t>MIMAT0022490</t>
  </si>
  <si>
    <t>hsa-miR-5697</t>
  </si>
  <si>
    <t>HmiRQP2728</t>
  </si>
  <si>
    <t>MIMAT0022491</t>
  </si>
  <si>
    <t>hsa-miR-5698</t>
  </si>
  <si>
    <t>HmiRQP2729</t>
  </si>
  <si>
    <t>MIMAT0022492</t>
  </si>
  <si>
    <t>hsa-miR-5699</t>
  </si>
  <si>
    <t>HmiRQP2730</t>
  </si>
  <si>
    <t>MIMAT0022493</t>
  </si>
  <si>
    <t>hsa-miR-5700</t>
  </si>
  <si>
    <t>HmiRQP2457</t>
  </si>
  <si>
    <t>MIMAT0019926</t>
  </si>
  <si>
    <t>hsa-miR-4772-5p</t>
  </si>
  <si>
    <t>HmiRQP2594</t>
  </si>
  <si>
    <t>MIMAT0021043</t>
  </si>
  <si>
    <t>hsa-miR-5010-5p</t>
  </si>
  <si>
    <t>HmiRQP2458</t>
  </si>
  <si>
    <t>MIMAT0019927</t>
  </si>
  <si>
    <t>hsa-miR-4772-3p</t>
  </si>
  <si>
    <t>HmiRQP2595</t>
  </si>
  <si>
    <t>MIMAT0021044</t>
  </si>
  <si>
    <t>hsa-miR-5010-3p</t>
  </si>
  <si>
    <t>HmiRQP2459</t>
  </si>
  <si>
    <t>MIMAT0019928</t>
  </si>
  <si>
    <t>hsa-miR-4773</t>
  </si>
  <si>
    <t>HmiRQP2596</t>
  </si>
  <si>
    <t>MIMAT0021045</t>
  </si>
  <si>
    <t>hsa-miR-5011-5p</t>
  </si>
  <si>
    <t>HmiRQP2460</t>
  </si>
  <si>
    <t>MIMAT0019929</t>
  </si>
  <si>
    <t>hsa-miR-4774-5p</t>
  </si>
  <si>
    <t>HmiRQP2597</t>
  </si>
  <si>
    <t>MIMAT0021046</t>
  </si>
  <si>
    <t>hsa-miR-5011-3p</t>
  </si>
  <si>
    <t>HmiRQP2461</t>
  </si>
  <si>
    <t>MIMAT0019930</t>
  </si>
  <si>
    <t>hsa-miR-4774-3p</t>
  </si>
  <si>
    <t>HmiRQP2598</t>
  </si>
  <si>
    <t>MIMAT0021079</t>
  </si>
  <si>
    <t>hsa-miR-5087</t>
  </si>
  <si>
    <t>HmiRQP2462</t>
  </si>
  <si>
    <t>MIMAT0019931</t>
  </si>
  <si>
    <t>hsa-miR-4775</t>
  </si>
  <si>
    <t>HmiRQP2599</t>
  </si>
  <si>
    <t>MIMAT0021080</t>
  </si>
  <si>
    <t>hsa-miR-5088</t>
  </si>
  <si>
    <t>HmiRQP2463</t>
  </si>
  <si>
    <t>MIMAT0019932</t>
  </si>
  <si>
    <t>hsa-miR-4776-5p</t>
  </si>
  <si>
    <t>HmiRQP2600</t>
  </si>
  <si>
    <t>MIMAT0021081</t>
  </si>
  <si>
    <t>hsa-miR-5089</t>
  </si>
  <si>
    <t>HmiRQP2464</t>
  </si>
  <si>
    <t>MIMAT0019933</t>
  </si>
  <si>
    <t>hsa-miR-4776-3p</t>
  </si>
  <si>
    <t>HmiRQP2601</t>
  </si>
  <si>
    <t>MIMAT0021082</t>
  </si>
  <si>
    <t>hsa-miR-5090</t>
  </si>
  <si>
    <t>HmiRQP2465</t>
  </si>
  <si>
    <t>MIMAT0019934</t>
  </si>
  <si>
    <t>hsa-miR-4777-5p</t>
  </si>
  <si>
    <t>HmiRQP2602</t>
  </si>
  <si>
    <t>MIMAT0021083</t>
  </si>
  <si>
    <t>hsa-miR-5091</t>
  </si>
  <si>
    <t>HmiRQP2466</t>
  </si>
  <si>
    <t>MIMAT0019935</t>
  </si>
  <si>
    <t>hsa-miR-4777-3p</t>
  </si>
  <si>
    <t>HmiRQP2603</t>
  </si>
  <si>
    <t>MIMAT0021084</t>
  </si>
  <si>
    <t>hsa-miR-5092</t>
  </si>
  <si>
    <t>HmiRQP2467</t>
  </si>
  <si>
    <t>MIMAT0019936</t>
  </si>
  <si>
    <t>hsa-miR-4778-5p</t>
  </si>
  <si>
    <t>HmiRQP2604</t>
  </si>
  <si>
    <t>MIMAT0021085</t>
  </si>
  <si>
    <t>hsa-miR-5093</t>
  </si>
  <si>
    <t>HmiRQP2468</t>
  </si>
  <si>
    <t>MIMAT0019937</t>
  </si>
  <si>
    <t>hsa-miR-4778-3p</t>
  </si>
  <si>
    <t>HmiRQP2606</t>
  </si>
  <si>
    <t>MIMAT0021116</t>
  </si>
  <si>
    <t>hsa-miR-5186</t>
  </si>
  <si>
    <t>HmiRQP2731</t>
  </si>
  <si>
    <t>MIMAT0022494</t>
  </si>
  <si>
    <t>hsa-miR-5701</t>
  </si>
  <si>
    <t>HmiRQP2733</t>
  </si>
  <si>
    <t>MIMAT0022496</t>
  </si>
  <si>
    <t>hsa-miR-5703</t>
  </si>
  <si>
    <t>HmiRQP2734</t>
  </si>
  <si>
    <t>MIMAT0022497</t>
  </si>
  <si>
    <t>hsa-miR-5692b</t>
  </si>
  <si>
    <t>HmiRQP2735</t>
  </si>
  <si>
    <t>MIMAT0022498</t>
  </si>
  <si>
    <t>hsa-miR-5704</t>
  </si>
  <si>
    <t>HmiRQP2736</t>
  </si>
  <si>
    <t>MIMAT0022499</t>
  </si>
  <si>
    <t>hsa-miR-5705</t>
  </si>
  <si>
    <t>HmiRQP2737</t>
  </si>
  <si>
    <t>MIMAT0022500</t>
  </si>
  <si>
    <t>hsa-miR-5706</t>
  </si>
  <si>
    <t>HmiRQP2738</t>
  </si>
  <si>
    <t>MIMAT0022501</t>
  </si>
  <si>
    <t>hsa-miR-5707</t>
  </si>
  <si>
    <t>HmiRQP2739</t>
  </si>
  <si>
    <t>MIMAT0022502</t>
  </si>
  <si>
    <t>hsa-miR-5708</t>
  </si>
  <si>
    <t>HmiRQP2469</t>
  </si>
  <si>
    <t>MIMAT0019938</t>
  </si>
  <si>
    <t>hsa-miR-4779</t>
  </si>
  <si>
    <t>HmiRQP2607</t>
  </si>
  <si>
    <t>MIMAT0021117</t>
  </si>
  <si>
    <t>hsa-miR-5187-5p</t>
  </si>
  <si>
    <t>HmiRQP2470</t>
  </si>
  <si>
    <t>MIMAT0019939</t>
  </si>
  <si>
    <t>hsa-miR-4780</t>
  </si>
  <si>
    <t>HmiRQP2608</t>
  </si>
  <si>
    <t>MIMAT0021118</t>
  </si>
  <si>
    <t>hsa-miR-5187-3p</t>
  </si>
  <si>
    <t>HmiRQP2471</t>
  </si>
  <si>
    <t>MIMAT0019940</t>
  </si>
  <si>
    <t>hsa-miR-4436b-5p</t>
  </si>
  <si>
    <t>HmiRQP2609</t>
  </si>
  <si>
    <t>MIMAT0021119</t>
  </si>
  <si>
    <t>hsa-miR-5188</t>
  </si>
  <si>
    <t>HmiRQP2472</t>
  </si>
  <si>
    <t>MIMAT0019941</t>
  </si>
  <si>
    <t>hsa-miR-4436b-3p</t>
  </si>
  <si>
    <t>HmiRQP2610</t>
  </si>
  <si>
    <t>MIMAT0021120</t>
  </si>
  <si>
    <t>hsa-miR-5189</t>
  </si>
  <si>
    <t>HmiRQP2473</t>
  </si>
  <si>
    <t>MIMAT0019942</t>
  </si>
  <si>
    <t>hsa-miR-4781-5p</t>
  </si>
  <si>
    <t>HmiRQP2611</t>
  </si>
  <si>
    <t>MIMAT0021121</t>
  </si>
  <si>
    <t>hsa-miR-5190</t>
  </si>
  <si>
    <t>HmiRQP2474</t>
  </si>
  <si>
    <t>MIMAT0019943</t>
  </si>
  <si>
    <t>hsa-miR-4781-3p</t>
  </si>
  <si>
    <t>HmiRQP2612</t>
  </si>
  <si>
    <t>MIMAT0021122</t>
  </si>
  <si>
    <t>hsa-miR-5191</t>
  </si>
  <si>
    <t>HmiRQP2475</t>
  </si>
  <si>
    <t>MIMAT0019944</t>
  </si>
  <si>
    <t>hsa-miR-4782-5p</t>
  </si>
  <si>
    <t>HmiRQP2613</t>
  </si>
  <si>
    <t>MIMAT0021123</t>
  </si>
  <si>
    <t>hsa-miR-5192</t>
  </si>
  <si>
    <t>HmiRQP2476</t>
  </si>
  <si>
    <t>MIMAT0019945</t>
  </si>
  <si>
    <t>hsa-miR-4782-3p</t>
  </si>
  <si>
    <t>HmiRQP2614</t>
  </si>
  <si>
    <t>MIMAT0021124</t>
  </si>
  <si>
    <t>hsa-miR-5193</t>
  </si>
  <si>
    <t>HmiRQP2477</t>
  </si>
  <si>
    <t>MIMAT0019946</t>
  </si>
  <si>
    <t>hsa-miR-4783-5p</t>
  </si>
  <si>
    <t>HmiRQP2615</t>
  </si>
  <si>
    <t>MIMAT0021125</t>
  </si>
  <si>
    <t>hsa-miR-5194</t>
  </si>
  <si>
    <t>HmiRQP2478</t>
  </si>
  <si>
    <t>MIMAT0019947</t>
  </si>
  <si>
    <t>hsa-miR-4783-3p</t>
  </si>
  <si>
    <t>HmiRQP2616</t>
  </si>
  <si>
    <t>MIMAT0021126</t>
  </si>
  <si>
    <t>hsa-miR-5195-5p</t>
  </si>
  <si>
    <t>HmiRQP2479</t>
  </si>
  <si>
    <t>MIMAT0019948</t>
  </si>
  <si>
    <t>hsa-miR-4784</t>
  </si>
  <si>
    <t>HmiRQP2617</t>
  </si>
  <si>
    <t>MIMAT0021127</t>
  </si>
  <si>
    <t>hsa-miR-5195-3p</t>
  </si>
  <si>
    <t>HmiRQP2480</t>
  </si>
  <si>
    <t>MIMAT0019949</t>
  </si>
  <si>
    <t>hsa-miR-4785</t>
  </si>
  <si>
    <t>HmiRQP2618</t>
  </si>
  <si>
    <t>MIMAT0021128</t>
  </si>
  <si>
    <t>hsa-miR-5196-5p</t>
  </si>
  <si>
    <t>HmiRQP2481</t>
  </si>
  <si>
    <t>MIMAT0019950</t>
  </si>
  <si>
    <t>hsa-miR-1245b-5p</t>
  </si>
  <si>
    <t>HmiRQP2619</t>
  </si>
  <si>
    <t>MIMAT0021129</t>
  </si>
  <si>
    <t>hsa-miR-5196-3p</t>
  </si>
  <si>
    <t>HmiRQP2482</t>
  </si>
  <si>
    <t>MIMAT0019951</t>
  </si>
  <si>
    <t>hsa-miR-1245b-3p</t>
  </si>
  <si>
    <t>HmiRQP2620</t>
  </si>
  <si>
    <t>MIMAT0021130</t>
  </si>
  <si>
    <t>hsa-miR-5197-5p</t>
  </si>
  <si>
    <t>HmiRQP2483</t>
  </si>
  <si>
    <t>MIMAT0019952</t>
  </si>
  <si>
    <t>hsa-miR-2467-5p</t>
  </si>
  <si>
    <t>HmiRQP2621</t>
  </si>
  <si>
    <t>MIMAT0021131</t>
  </si>
  <si>
    <t>hsa-miR-5197-3p</t>
  </si>
  <si>
    <t>HmiRQP2484</t>
  </si>
  <si>
    <t>MIMAT0019953</t>
  </si>
  <si>
    <t>hsa-miR-2467-3p</t>
  </si>
  <si>
    <t>HmiRQP2622</t>
  </si>
  <si>
    <t>MIMAT0022255</t>
  </si>
  <si>
    <t>hsa-miR-4524b-5p</t>
  </si>
  <si>
    <t>HmiRQP2485</t>
  </si>
  <si>
    <t>MIMAT0019954</t>
  </si>
  <si>
    <t>hsa-miR-4786-5p</t>
  </si>
  <si>
    <t>HmiRQP2623</t>
  </si>
  <si>
    <t>MIMAT0022256</t>
  </si>
  <si>
    <t>hsa-miR-4524b-3p</t>
  </si>
  <si>
    <t>HmiRQP2486</t>
  </si>
  <si>
    <t>MIMAT0019955</t>
  </si>
  <si>
    <t>hsa-miR-4786-3p</t>
  </si>
  <si>
    <t>HmiRQP2624</t>
  </si>
  <si>
    <t>MIMAT0022257</t>
  </si>
  <si>
    <t>hsa-miR-5571-5p</t>
  </si>
  <si>
    <t>HmiRQP2487</t>
  </si>
  <si>
    <t>MIMAT0019956</t>
  </si>
  <si>
    <t>hsa-miR-4787-5p</t>
  </si>
  <si>
    <t>HmiRQP2625</t>
  </si>
  <si>
    <t>MIMAT0022258</t>
  </si>
  <si>
    <t>hsa-miR-5571-3p</t>
  </si>
  <si>
    <t>HmiRQP2488</t>
  </si>
  <si>
    <t>MIMAT0019957</t>
  </si>
  <si>
    <t>hsa-miR-4787-3p</t>
  </si>
  <si>
    <t>HmiRQP2626</t>
  </si>
  <si>
    <t>MIMAT0022259</t>
  </si>
  <si>
    <t>hsa-miR-5100</t>
  </si>
  <si>
    <t>HmiRQP2489</t>
  </si>
  <si>
    <t>MIMAT0019958</t>
  </si>
  <si>
    <t>hsa-miR-4788</t>
  </si>
  <si>
    <t>HmiRQP2628</t>
  </si>
  <si>
    <t>MIMAT0022263</t>
  </si>
  <si>
    <t>hsa-miR-548aq-5p</t>
  </si>
  <si>
    <t>HmiRQP2490</t>
  </si>
  <si>
    <t>MIMAT0019959</t>
  </si>
  <si>
    <t>hsa-miR-4789-5p</t>
  </si>
  <si>
    <t>HmiRQP2629</t>
  </si>
  <si>
    <t>MIMAT0022264</t>
  </si>
  <si>
    <t>hsa-miR-548aq-3p</t>
  </si>
  <si>
    <t>HmiRQP2491</t>
  </si>
  <si>
    <t>MIMAT0019960</t>
  </si>
  <si>
    <t>hsa-miR-4789-3p</t>
  </si>
  <si>
    <t>HmiRQP2630</t>
  </si>
  <si>
    <t>MIMAT0022265</t>
  </si>
  <si>
    <t>hsa-miR-548ar-5p</t>
  </si>
  <si>
    <t>HmiRQP2492</t>
  </si>
  <si>
    <t>MIMAT0019961</t>
  </si>
  <si>
    <t>hsa-miR-4790-5p</t>
  </si>
  <si>
    <t>HmiRQP2631</t>
  </si>
  <si>
    <t>MIMAT0022266</t>
  </si>
  <si>
    <t>hsa-miR-548ar-3p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</si>
  <si>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</si>
  <si>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</si>
  <si>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</si>
  <si>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</si>
  <si>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</si>
  <si>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</si>
  <si>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</si>
  <si>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</si>
  <si>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</si>
  <si>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</si>
  <si>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</si>
  <si>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</si>
  <si>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</si>
  <si>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</si>
  <si>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</si>
  <si>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</si>
  <si>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</si>
  <si>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</si>
  <si>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</si>
  <si>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</si>
  <si>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</si>
  <si>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</si>
  <si>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</si>
  <si>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</si>
  <si>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</si>
  <si>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</si>
  <si>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</si>
  <si>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</si>
  <si>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</si>
  <si>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</si>
  <si>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</si>
  <si>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</si>
  <si>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</si>
  <si>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</si>
  <si>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</si>
  <si>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</si>
  <si>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</si>
  <si>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</si>
  <si>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</si>
  <si>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</si>
  <si>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</si>
  <si>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</si>
  <si>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</si>
  <si>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</si>
  <si>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</si>
  <si>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</si>
  <si>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</si>
  <si>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</si>
  <si>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</si>
  <si>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</si>
  <si>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</si>
  <si>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</si>
  <si>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</si>
  <si>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</si>
  <si>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plate 3</t>
  </si>
  <si>
    <t>plate 4</t>
  </si>
  <si>
    <t>plate 5</t>
  </si>
  <si>
    <t>3D Profile</t>
  </si>
  <si>
    <t>A</t>
  </si>
  <si>
    <t>B</t>
  </si>
  <si>
    <t>C</t>
  </si>
  <si>
    <t>D</t>
  </si>
  <si>
    <t>E</t>
  </si>
  <si>
    <t>F</t>
  </si>
  <si>
    <t>G</t>
  </si>
  <si>
    <t>H</t>
  </si>
  <si>
    <t>I</t>
  </si>
  <si>
    <t>J</t>
  </si>
  <si>
    <t>K</t>
  </si>
  <si>
    <t>L</t>
  </si>
  <si>
    <t>M</t>
  </si>
  <si>
    <t>N</t>
  </si>
  <si>
    <t>O</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</si>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</sst>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176" formatCode="0.0E+00"/>
    <numFmt numFmtId="41" formatCode="_ * #,##0_ ;_ * \-#,##0_ ;_ * &quot;-&quot;_ ;_ @_ "/>
    <numFmt numFmtId="177" formatCode="0.0"/>
    <numFmt numFmtId="178" formatCode="0.000000"/>
    <numFmt numFmtId="44" formatCode="_ &quot;￥&quot;* #,##0.00_ ;_ &quot;￥&quot;* \-#,##0.00_ ;_ &quot;￥&quot;* &quot;-&quot;??_ ;_ @_ "/>
    <numFmt numFmtId="42" formatCode="_ &quot;￥&quot;* #,##0_ ;_ &quot;￥&quot;* \-#,##0_ ;_ &quot;￥&quot;* &quot;-&quot;_ ;_ @_ "/>
    <numFmt numFmtId="43" formatCode="_ * #,##0.00_ ;_ * \-#,##0.00_ ;_ * &quot;-&quot;??_ ;_ @_ "/>
    <numFmt numFmtId="179" formatCode="0.0000"/>
  </numFmts>
  <fonts count="36">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4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0" tint="-0.25"/>
        <bgColor indexed="64"/>
      </patternFill>
    </fill>
    <fill>
      <patternFill patternType="solid">
        <fgColor indexed="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top style="thin">
        <color indexed="56"/>
      </top>
      <bottom/>
      <diagonal/>
    </border>
    <border>
      <left style="thin">
        <color indexed="56"/>
      </left>
      <right/>
      <top/>
      <bottom/>
      <diagonal/>
    </border>
    <border>
      <left style="thin">
        <color indexed="56"/>
      </left>
      <right/>
      <top style="thin">
        <color indexed="56"/>
      </top>
      <bottom style="thin">
        <color indexed="56"/>
      </bottom>
      <diagonal/>
    </border>
    <border>
      <left style="thin">
        <color indexed="56"/>
      </left>
      <right/>
      <top/>
      <bottom style="thin">
        <color indexed="56"/>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4" fillId="0" borderId="0" applyFont="0" applyFill="0" applyBorder="0" applyAlignment="0" applyProtection="0">
      <alignment vertical="center"/>
    </xf>
    <xf numFmtId="0" fontId="15" fillId="11" borderId="0" applyNumberFormat="0" applyBorder="0" applyAlignment="0" applyProtection="0">
      <alignment vertical="center"/>
    </xf>
    <xf numFmtId="0" fontId="16" fillId="13" borderId="3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9" borderId="0" applyNumberFormat="0" applyBorder="0" applyAlignment="0" applyProtection="0">
      <alignment vertical="center"/>
    </xf>
    <xf numFmtId="0" fontId="17" fillId="14" borderId="0" applyNumberFormat="0" applyBorder="0" applyAlignment="0" applyProtection="0">
      <alignment vertical="center"/>
    </xf>
    <xf numFmtId="43" fontId="14" fillId="0" borderId="0" applyFont="0" applyFill="0" applyBorder="0" applyAlignment="0" applyProtection="0">
      <alignment vertical="center"/>
    </xf>
    <xf numFmtId="0" fontId="18" fillId="15"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0" fillId="0" borderId="0" applyNumberFormat="0" applyFill="0" applyBorder="0" applyAlignment="0" applyProtection="0">
      <alignment vertical="center"/>
    </xf>
    <xf numFmtId="0" fontId="14" fillId="12" borderId="38" applyNumberFormat="0" applyFont="0" applyAlignment="0" applyProtection="0">
      <alignment vertical="center"/>
    </xf>
    <xf numFmtId="0" fontId="18" fillId="17"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0" borderId="41" applyNumberFormat="0" applyFill="0" applyAlignment="0" applyProtection="0">
      <alignment vertical="center"/>
    </xf>
    <xf numFmtId="0" fontId="18" fillId="19" borderId="0" applyNumberFormat="0" applyBorder="0" applyAlignment="0" applyProtection="0">
      <alignment vertical="center"/>
    </xf>
    <xf numFmtId="0" fontId="19" fillId="0" borderId="43" applyNumberFormat="0" applyFill="0" applyAlignment="0" applyProtection="0">
      <alignment vertical="center"/>
    </xf>
    <xf numFmtId="0" fontId="18" fillId="16" borderId="0" applyNumberFormat="0" applyBorder="0" applyAlignment="0" applyProtection="0">
      <alignment vertical="center"/>
    </xf>
    <xf numFmtId="0" fontId="21" fillId="18" borderId="40" applyNumberFormat="0" applyAlignment="0" applyProtection="0">
      <alignment vertical="center"/>
    </xf>
    <xf numFmtId="0" fontId="23" fillId="18" borderId="39" applyNumberFormat="0" applyAlignment="0" applyProtection="0">
      <alignment vertical="center"/>
    </xf>
    <xf numFmtId="0" fontId="29" fillId="21" borderId="44" applyNumberFormat="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28" fillId="0" borderId="42" applyNumberFormat="0" applyFill="0" applyAlignment="0" applyProtection="0">
      <alignment vertical="center"/>
    </xf>
    <xf numFmtId="0" fontId="30" fillId="0" borderId="45" applyNumberFormat="0" applyFill="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15" fillId="10"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30"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5" fillId="29" borderId="0" applyNumberFormat="0" applyBorder="0" applyAlignment="0" applyProtection="0">
      <alignment vertical="center"/>
    </xf>
    <xf numFmtId="0" fontId="18" fillId="31"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18" fillId="37" borderId="0" applyNumberFormat="0" applyBorder="0" applyAlignment="0" applyProtection="0">
      <alignment vertical="center"/>
    </xf>
    <xf numFmtId="0" fontId="15" fillId="38" borderId="0" applyNumberFormat="0" applyBorder="0" applyAlignment="0" applyProtection="0">
      <alignment vertical="center"/>
    </xf>
    <xf numFmtId="0" fontId="18" fillId="39" borderId="0" applyNumberFormat="0" applyBorder="0" applyAlignment="0" applyProtection="0">
      <alignment vertical="center"/>
    </xf>
    <xf numFmtId="0" fontId="14"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2" xfId="0" applyFont="1" applyFill="1" applyBorder="1" applyAlignment="1"/>
    <xf numFmtId="2" fontId="0" fillId="2" borderId="3" xfId="0" applyNumberFormat="1"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2" fontId="0" fillId="2" borderId="8" xfId="0" applyNumberFormat="1" applyFont="1" applyFill="1" applyBorder="1" applyAlignment="1"/>
    <xf numFmtId="177" fontId="0" fillId="0" borderId="0" xfId="0" applyNumberFormat="1" applyFont="1" applyFill="1" applyBorder="1" applyAlignment="1"/>
    <xf numFmtId="0" fontId="0" fillId="0" borderId="0" xfId="0" applyFill="1" applyBorder="1" applyAlignment="1">
      <alignment horizontal="center"/>
    </xf>
    <xf numFmtId="0" fontId="1" fillId="0" borderId="0" xfId="0" applyFont="1" applyFill="1" applyBorder="1" applyAlignment="1">
      <alignment horizontal="center"/>
    </xf>
    <xf numFmtId="177" fontId="0" fillId="0" borderId="0" xfId="0" applyNumberFormat="1" applyFill="1" applyBorder="1" applyAlignment="1"/>
    <xf numFmtId="0" fontId="0" fillId="0" borderId="0" xfId="0" applyFill="1" applyBorder="1" applyAlignment="1"/>
    <xf numFmtId="0" fontId="2" fillId="2" borderId="9" xfId="0" applyFont="1" applyFill="1" applyBorder="1" applyAlignment="1">
      <alignment horizontal="center" vertical="center" textRotation="90"/>
    </xf>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20"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0" xfId="0" applyFill="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6" fillId="2" borderId="12" xfId="0" applyFont="1" applyFill="1" applyBorder="1"/>
    <xf numFmtId="0" fontId="7" fillId="2" borderId="17" xfId="0" applyFont="1" applyFill="1" applyBorder="1"/>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21" xfId="0" applyFont="1" applyFill="1" applyBorder="1" applyAlignment="1">
      <alignment horizontal="center" vertical="center" textRotation="90"/>
    </xf>
    <xf numFmtId="179" fontId="0" fillId="2" borderId="2" xfId="0" applyNumberFormat="1" applyFill="1" applyBorder="1"/>
    <xf numFmtId="0" fontId="2" fillId="2" borderId="23" xfId="0" applyFont="1" applyFill="1" applyBorder="1" applyAlignment="1">
      <alignment horizontal="center" vertical="center" textRotation="90"/>
    </xf>
    <xf numFmtId="0" fontId="4" fillId="0" borderId="0" xfId="0" applyFont="1"/>
    <xf numFmtId="0" fontId="8" fillId="2" borderId="2" xfId="0" applyFont="1" applyFill="1" applyBorder="1"/>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21" xfId="0" applyFont="1" applyFill="1" applyBorder="1" applyAlignment="1">
      <alignment horizontal="center" vertical="center" wrapText="1"/>
    </xf>
    <xf numFmtId="0" fontId="0" fillId="0" borderId="22" xfId="0" applyBorder="1" applyAlignment="1">
      <alignment horizontal="center" vertical="center" wrapText="1"/>
    </xf>
    <xf numFmtId="178"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2" xfId="0" applyFont="1" applyFill="1" applyBorder="1" applyAlignment="1">
      <alignment horizontal="center" vertical="center" textRotation="90"/>
    </xf>
    <xf numFmtId="0" fontId="0" fillId="2" borderId="20" xfId="0" applyFont="1" applyFill="1" applyBorder="1" applyAlignment="1">
      <alignment horizontal="left" vertical="center" wrapText="1"/>
    </xf>
    <xf numFmtId="0" fontId="0" fillId="7" borderId="2" xfId="0" applyFill="1" applyBorder="1"/>
    <xf numFmtId="0" fontId="1" fillId="0" borderId="10" xfId="0" applyFont="1" applyFill="1" applyBorder="1" applyAlignment="1"/>
    <xf numFmtId="0" fontId="0" fillId="0" borderId="11" xfId="0" applyBorder="1" applyAlignment="1"/>
    <xf numFmtId="0" fontId="0" fillId="0" borderId="20"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20" xfId="0" applyFont="1" applyFill="1" applyBorder="1"/>
    <xf numFmtId="0" fontId="9"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8" borderId="2" xfId="0" applyFont="1" applyFill="1" applyBorder="1" applyAlignment="1">
      <alignment horizontal="center"/>
    </xf>
    <xf numFmtId="0" fontId="0" fillId="8" borderId="2" xfId="0" applyFill="1" applyBorder="1" applyAlignment="1"/>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1" xfId="0" applyFont="1" applyBorder="1" applyAlignment="1">
      <alignment vertical="center"/>
    </xf>
    <xf numFmtId="0" fontId="0" fillId="2" borderId="2" xfId="0" applyFont="1" applyFill="1" applyBorder="1" applyAlignment="1">
      <alignment horizontal="center"/>
    </xf>
    <xf numFmtId="0" fontId="1" fillId="0" borderId="20"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20" xfId="0" applyFont="1" applyFill="1" applyBorder="1" applyAlignment="1">
      <alignment horizontal="center"/>
    </xf>
    <xf numFmtId="0" fontId="1" fillId="0" borderId="20" xfId="0" applyFont="1" applyBorder="1" applyAlignment="1">
      <alignment vertical="center"/>
    </xf>
    <xf numFmtId="0" fontId="1" fillId="2" borderId="23" xfId="0" applyFont="1" applyFill="1" applyBorder="1" applyAlignment="1">
      <alignment horizontal="center" vertical="center" wrapText="1"/>
    </xf>
    <xf numFmtId="0" fontId="1" fillId="2" borderId="21" xfId="0" applyFont="1" applyFill="1" applyBorder="1" applyAlignment="1">
      <alignment horizontal="right"/>
    </xf>
    <xf numFmtId="0" fontId="2" fillId="2" borderId="10"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4" xfId="0" applyFont="1" applyFill="1" applyBorder="1" applyAlignment="1"/>
    <xf numFmtId="0" fontId="0" fillId="0" borderId="25" xfId="0" applyBorder="1" applyAlignment="1"/>
    <xf numFmtId="177" fontId="0" fillId="2" borderId="26" xfId="0" applyNumberFormat="1" applyFill="1" applyBorder="1"/>
    <xf numFmtId="0" fontId="0" fillId="2" borderId="22" xfId="0" applyFont="1" applyFill="1" applyBorder="1" applyAlignment="1">
      <alignment horizontal="center"/>
    </xf>
    <xf numFmtId="177" fontId="0" fillId="2" borderId="22" xfId="0" applyNumberFormat="1" applyFont="1" applyFill="1" applyBorder="1"/>
    <xf numFmtId="0" fontId="1" fillId="2" borderId="26" xfId="0" applyFont="1" applyFill="1" applyBorder="1" applyAlignment="1">
      <alignment horizontal="right"/>
    </xf>
    <xf numFmtId="0" fontId="0" fillId="2" borderId="27" xfId="0" applyFill="1" applyBorder="1" applyAlignment="1">
      <alignment horizontal="center"/>
    </xf>
    <xf numFmtId="0" fontId="0" fillId="2" borderId="28" xfId="0" applyFill="1" applyBorder="1" applyAlignment="1">
      <alignment horizontal="center"/>
    </xf>
    <xf numFmtId="0" fontId="0" fillId="2" borderId="20" xfId="0" applyFill="1" applyBorder="1" applyAlignment="1">
      <alignment horizontal="center"/>
    </xf>
    <xf numFmtId="177" fontId="0" fillId="2" borderId="29"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0" borderId="0" xfId="0" applyFont="1"/>
    <xf numFmtId="0" fontId="0" fillId="6" borderId="2" xfId="0" applyFill="1" applyBorder="1"/>
    <xf numFmtId="0" fontId="0" fillId="0" borderId="11" xfId="0" applyBorder="1" applyAlignment="1">
      <alignment horizontal="center"/>
    </xf>
    <xf numFmtId="0" fontId="0" fillId="0" borderId="20" xfId="0" applyBorder="1" applyAlignment="1">
      <alignment horizontal="center"/>
    </xf>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1" fillId="6" borderId="21" xfId="0" applyFont="1" applyFill="1" applyBorder="1" applyAlignment="1">
      <alignment horizontal="center" vertical="center"/>
    </xf>
    <xf numFmtId="0" fontId="12" fillId="0" borderId="17" xfId="10" applyBorder="1" applyAlignment="1" applyProtection="1">
      <alignment vertical="center"/>
    </xf>
    <xf numFmtId="0" fontId="11" fillId="2" borderId="21"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0" xfId="0" applyFont="1" applyAlignment="1">
      <alignment vertical="center"/>
    </xf>
    <xf numFmtId="0" fontId="13" fillId="2" borderId="14" xfId="0" applyFont="1" applyFill="1" applyBorder="1" applyAlignment="1">
      <alignment horizontal="center" vertical="center" textRotation="90"/>
    </xf>
    <xf numFmtId="0" fontId="10" fillId="6" borderId="21" xfId="0" applyFont="1" applyFill="1" applyBorder="1" applyAlignment="1">
      <alignment horizontal="center" vertical="center"/>
    </xf>
    <xf numFmtId="0" fontId="0" fillId="0" borderId="0" xfId="0" applyAlignment="1">
      <alignment vertical="center"/>
    </xf>
    <xf numFmtId="0" fontId="13" fillId="2" borderId="16" xfId="0" applyFont="1" applyFill="1" applyBorder="1" applyAlignment="1">
      <alignment horizontal="center" vertical="center" textRotation="90"/>
    </xf>
    <xf numFmtId="0" fontId="13" fillId="2" borderId="19" xfId="0" applyFont="1" applyFill="1" applyBorder="1" applyAlignment="1">
      <alignment horizontal="center" vertical="center" textRotation="90"/>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3190016"/>
        <c:axId val="73598080"/>
      </c:barChart>
      <c:catAx>
        <c:axId val="73190016"/>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3598080"/>
        <c:crosses val="autoZero"/>
        <c:auto val="1"/>
        <c:lblAlgn val="ctr"/>
        <c:lblOffset val="100"/>
        <c:tickLblSkip val="1"/>
        <c:noMultiLvlLbl val="0"/>
      </c:catAx>
      <c:valAx>
        <c:axId val="73598080"/>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3190016"/>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3696384"/>
        <c:axId val="73698304"/>
      </c:barChart>
      <c:catAx>
        <c:axId val="7369638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3698304"/>
        <c:crosses val="autoZero"/>
        <c:auto val="1"/>
        <c:lblAlgn val="ctr"/>
        <c:lblOffset val="100"/>
        <c:tickLblSkip val="1"/>
        <c:noMultiLvlLbl val="0"/>
      </c:catAx>
      <c:valAx>
        <c:axId val="7369830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369638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1"/>
          <c:order val="0"/>
          <c:tx>
            <c:strRef>
              <c:f>'Data for 3D Profile'!$B$1</c:f>
              <c:strCache>
                <c:ptCount val="1"/>
                <c:pt idx="0">
                  <c:v>A</c:v>
                </c:pt>
              </c:strCache>
            </c:strRef>
          </c:tx>
          <c:spPr>
            <a:solidFill>
              <a:srgbClr val="99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Profile'!$B$2:$B$121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2"/>
          <c:order val="1"/>
          <c:tx>
            <c:strRef>
              <c:f>'Data for 3D Profile'!$C$1</c:f>
              <c:strCache>
                <c:ptCount val="1"/>
                <c:pt idx="0">
                  <c:v>B</c:v>
                </c:pt>
              </c:strCache>
            </c:strRef>
          </c:tx>
          <c:spPr>
            <a:solidFill>
              <a:srgbClr val="00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Profile'!$C$2:$C$121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3"/>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Profile'!$D$2:$D$121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4"/>
          <c:order val="3"/>
          <c:tx>
            <c:strRef>
              <c:f>'Data for 3D Profile'!$E$1</c:f>
              <c:strCache>
                <c:ptCount val="1"/>
                <c:pt idx="0">
                  <c:v>D</c:v>
                </c:pt>
              </c:strCache>
            </c:strRef>
          </c:tx>
          <c:spPr>
            <a:solidFill>
              <a:srgbClr val="3366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Profile'!$E$2:$E$121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5"/>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Profile'!$F$2:$F$121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6"/>
          <c:order val="5"/>
          <c:tx>
            <c:strRef>
              <c:f>'Data for 3D Profile'!$G$1</c:f>
              <c:strCache>
                <c:ptCount val="1"/>
                <c:pt idx="0">
                  <c:v>F</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Profile'!$G$2:$G$121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7"/>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Profile'!$H$2:$H$121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8"/>
          <c:order val="7"/>
          <c:tx>
            <c:strRef>
              <c:f>'Data for 3D Profile'!$I$1</c:f>
              <c:strCache>
                <c:ptCount val="1"/>
                <c:pt idx="0">
                  <c:v>H</c:v>
                </c:pt>
              </c:strCache>
            </c:strRef>
          </c:tx>
          <c:spPr>
            <a:solidFill>
              <a:srgbClr val="0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Profile'!$I$2:$I$121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9"/>
          <c:order val="8"/>
          <c:tx>
            <c:strRef>
              <c:f>'Data for 3D Profile'!$J$1</c:f>
              <c:strCache>
                <c:ptCount val="1"/>
                <c:pt idx="0">
                  <c:v>I</c:v>
                </c:pt>
              </c:strCache>
            </c:strRef>
          </c:tx>
          <c:spPr>
            <a:solidFill>
              <a:srgbClr val="FF00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Profile'!$J$2:$J$121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0"/>
          <c:order val="9"/>
          <c:tx>
            <c:strRef>
              <c:f>'Data for 3D Profile'!$K$1</c:f>
              <c:strCache>
                <c:ptCount val="1"/>
                <c:pt idx="0">
                  <c:v>J</c:v>
                </c:pt>
              </c:strCache>
            </c:strRef>
          </c:tx>
          <c:spPr>
            <a:solidFill>
              <a:srgbClr val="FFFF0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Profile'!$K$2:$K$121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1"/>
          <c:order val="10"/>
          <c:tx>
            <c:strRef>
              <c:f>'Data for 3D Profile'!$L$1</c:f>
              <c:strCache>
                <c:ptCount val="1"/>
                <c:pt idx="0">
                  <c:v>K</c:v>
                </c:pt>
              </c:strCache>
            </c:strRef>
          </c:tx>
          <c:spPr>
            <a:solidFill>
              <a:srgbClr val="00FF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Profile'!$K$2:$K$121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2"/>
          <c:order val="11"/>
          <c:tx>
            <c:strRef>
              <c:f>'Data for 3D Profile'!$M$1</c:f>
              <c:strCache>
                <c:ptCount val="1"/>
                <c:pt idx="0">
                  <c:v>L</c:v>
                </c:pt>
              </c:strCache>
            </c:strRef>
          </c:tx>
          <c:spPr>
            <a:solidFill>
              <a:srgbClr val="800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Profile'!$L$2:$L$121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3"/>
          <c:order val="12"/>
          <c:tx>
            <c:strRef>
              <c:f>'Data for 3D Profile'!$N$1</c:f>
              <c:strCache>
                <c:ptCount val="1"/>
                <c:pt idx="0">
                  <c:v>M</c:v>
                </c:pt>
              </c:strCache>
            </c:strRef>
          </c:tx>
          <c:spPr>
            <a:solidFill>
              <a:srgbClr val="80000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Profile'!$N$2:$N$121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4"/>
          <c:order val="13"/>
          <c:tx>
            <c:strRef>
              <c:f>'Data for 3D Profile'!$O$1</c:f>
              <c:strCache>
                <c:ptCount val="1"/>
                <c:pt idx="0">
                  <c:v>N</c:v>
                </c:pt>
              </c:strCache>
            </c:strRef>
          </c:tx>
          <c:spPr>
            <a:solidFill>
              <a:srgbClr val="008080"/>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Profile'!$O$2:$O$121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ser>
          <c:idx val="15"/>
          <c:order val="14"/>
          <c:tx>
            <c:strRef>
              <c:f>'Data for 3D Profile'!$P$1</c:f>
              <c:strCache>
                <c:ptCount val="1"/>
                <c:pt idx="0">
                  <c:v>O</c:v>
                </c:pt>
              </c:strCache>
            </c:strRef>
          </c:tx>
          <c:spPr>
            <a:solidFill>
              <a:srgbClr val="0000FF"/>
            </a:solidFill>
            <a:ln w="12700">
              <a:solidFill>
                <a:srgbClr val="000000"/>
              </a:solidFill>
              <a:prstDash val="solid"/>
            </a:ln>
          </c:spPr>
          <c:invertIfNegative val="0"/>
          <c:dLbls>
            <c:delete val="1"/>
          </c:dLbls>
          <c:cat>
            <c:numRef>
              <c:f>'Data for 3D Profile'!$A$2:$A$73</c:f>
              <c:numCache>
                <c:formatCode>General</c:formatCode>
                <c:ptCount val="7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numCache>
            </c:numRef>
          </c:cat>
          <c:val>
            <c:numRef>
              <c:f>'Data for 3D Profile'!$P$2:$P$121</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er>
        <c:dLbls>
          <c:showLegendKey val="0"/>
          <c:showVal val="0"/>
          <c:showCatName val="0"/>
          <c:showSerName val="0"/>
          <c:showPercent val="0"/>
          <c:showBubbleSize val="0"/>
        </c:dLbls>
        <c:gapWidth val="150"/>
        <c:axId val="84968192"/>
        <c:axId val="84970112"/>
      </c:barChart>
      <c:catAx>
        <c:axId val="849681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96226415094342"/>
              <c:y val="0.86786296900489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4970112"/>
        <c:crosses val="autoZero"/>
        <c:auto val="1"/>
        <c:lblAlgn val="ctr"/>
        <c:lblOffset val="100"/>
        <c:tickLblSkip val="1"/>
        <c:noMultiLvlLbl val="1"/>
      </c:catAx>
      <c:valAx>
        <c:axId val="8497011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188679245283019"/>
              <c:y val="0.140293637846656"/>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9681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Plot'!$N$7:$N$1806</c:f>
              <c:numCache>
                <c:formatCode>0.0000</c:formatCode>
                <c:ptCount val="1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numCache>
            </c:numRef>
          </c:xVal>
          <c:yVal>
            <c:numRef>
              <c:f>'Scatter Plot'!$M$7:$M$1806</c:f>
              <c:numCache>
                <c:formatCode>0.0000</c:formatCode>
                <c:ptCount val="1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6048768"/>
        <c:axId val="86051072"/>
      </c:scatterChart>
      <c:valAx>
        <c:axId val="8604876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051072"/>
        <c:crossesAt val="1.00000000000001e-12"/>
        <c:crossBetween val="midCat"/>
        <c:majorUnit val="10"/>
        <c:minorUnit val="10"/>
      </c:valAx>
      <c:valAx>
        <c:axId val="8605107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048768"/>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Plot'!$N$7:$N$1086</c:f>
              <c:numCache>
                <c:formatCode>0.00</c:formatCode>
                <c:ptCount val="10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numCache>
            </c:numRef>
          </c:xVal>
          <c:yVal>
            <c:numRef>
              <c:f>'Volcano Plot'!$O$7:$O$1086</c:f>
              <c:numCache>
                <c:formatCode>0.0E+00</c:formatCode>
                <c:ptCount val="10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2022784"/>
        <c:axId val="82025088"/>
      </c:scatterChart>
      <c:valAx>
        <c:axId val="82022784"/>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2025088"/>
        <c:crosses val="max"/>
        <c:crossBetween val="midCat"/>
        <c:majorUnit val="2"/>
        <c:minorUnit val="0.2"/>
      </c:valAx>
      <c:valAx>
        <c:axId val="82025088"/>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202278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809625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8305800"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211</xdr:row>
          <xdr:rowOff>161925</xdr:rowOff>
        </xdr:from>
        <xdr:to>
          <xdr:col>10</xdr:col>
          <xdr:colOff>476250</xdr:colOff>
          <xdr:row>219</xdr:row>
          <xdr:rowOff>19050</xdr:rowOff>
        </xdr:to>
        <xdr:sp>
          <xdr:nvSpPr>
            <xdr:cNvPr id="1025" name="Object 1" hidden="1">
              <a:extLst>
                <a:ext uri="{63B3BB69-23CF-44E3-9099-C40C66FF867C}">
                  <a14:compatExt spid="_x0000_s1025"/>
                </a:ext>
              </a:extLst>
            </xdr:cNvPr>
            <xdr:cNvSpPr/>
          </xdr:nvSpPr>
          <xdr:spPr>
            <a:xfrm>
              <a:off x="19050" y="403574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0.242</cdr:x>
      <cdr:y>0.01</cdr:y>
    </cdr:from>
    <cdr:to>
      <cdr:x>0.364</cdr:x>
      <cdr:y>0.048</cdr:y>
    </cdr:to>
    <cdr:sp>
      <cdr:nvSpPr>
        <cdr:cNvPr id="2" name="矩形 1"/>
        <cdr:cNvSpPr/>
      </cdr:nvSpPr>
      <cdr:spPr xmlns:a="http://schemas.openxmlformats.org/drawingml/2006/main">
        <a:xfrm xmlns:a="http://schemas.openxmlformats.org/drawingml/2006/main">
          <a:off x="2076850" y="5838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0.586</cdr:x>
      <cdr:y>0.778</cdr:y>
    </cdr:from>
    <cdr:to>
      <cdr:x>0.738</cdr:x>
      <cdr:y>0.816</cdr:y>
    </cdr:to>
    <cdr:sp>
      <cdr:nvSpPr>
        <cdr:cNvPr id="3" name="矩形 2"/>
        <cdr:cNvSpPr/>
      </cdr:nvSpPr>
      <cdr:spPr xmlns:a="http://schemas.openxmlformats.org/drawingml/2006/main">
        <a:xfrm xmlns:a="http://schemas.openxmlformats.org/drawingml/2006/main">
          <a:off x="5029067" y="45426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387750</xdr:colOff>
      <xdr:row>13</xdr:row>
      <xdr:rowOff>187275</xdr:rowOff>
    </xdr:from>
    <xdr:to>
      <xdr:col>9</xdr:col>
      <xdr:colOff>247575</xdr:colOff>
      <xdr:row>38</xdr:row>
      <xdr:rowOff>37875</xdr:rowOff>
    </xdr:to>
    <xdr:graphicFrame>
      <xdr:nvGraphicFramePr>
        <xdr:cNvPr id="28673" name="Chart 1"/>
        <xdr:cNvGraphicFramePr/>
      </xdr:nvGraphicFramePr>
      <xdr:xfrm>
        <a:off x="387350" y="3234690"/>
        <a:ext cx="5688965" cy="4613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D42" sqref="D42"/>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22"/>
  <sheetViews>
    <sheetView workbookViewId="0">
      <pane ySplit="2" topLeftCell="A3" activePane="bottomLeft" state="frozen"/>
      <selection/>
      <selection pane="bottomLeft" activeCell="F5" sqref="F5"/>
    </sheetView>
  </sheetViews>
  <sheetFormatPr defaultColWidth="9" defaultRowHeight="15" customHeight="1" outlineLevelCol="7"/>
  <cols>
    <col min="1" max="1" width="10.8571428571429" customWidth="1"/>
    <col min="2" max="2" width="8.57142857142857" customWidth="1"/>
    <col min="3" max="3" width="11.8571428571429" customWidth="1"/>
    <col min="4" max="4" width="22.5714285714286" customWidth="1"/>
    <col min="5" max="5" width="26.2857142857143" customWidth="1"/>
    <col min="6" max="6" width="31.2857142857143" customWidth="1"/>
    <col min="7" max="7" width="33.4285714285714" customWidth="1"/>
    <col min="8" max="8" width="18" customWidth="1"/>
  </cols>
  <sheetData>
    <row r="1" s="144" customFormat="1" customHeight="1" spans="1:8">
      <c r="A1" s="62" t="s">
        <v>1</v>
      </c>
      <c r="B1" s="64"/>
      <c r="C1" s="158"/>
      <c r="D1" s="158"/>
      <c r="E1" s="159" t="s">
        <v>2</v>
      </c>
      <c r="F1" s="160"/>
      <c r="G1"/>
      <c r="H1"/>
    </row>
    <row r="2" customHeight="1" spans="1:6">
      <c r="A2" s="161" t="s">
        <v>3</v>
      </c>
      <c r="B2" s="161" t="s">
        <v>4</v>
      </c>
      <c r="C2" s="161" t="s">
        <v>5</v>
      </c>
      <c r="D2" s="161" t="s">
        <v>6</v>
      </c>
      <c r="E2" s="162" t="s">
        <v>7</v>
      </c>
      <c r="F2" s="163"/>
    </row>
    <row r="3" customHeight="1" spans="1:6">
      <c r="A3" s="164" t="s">
        <v>8</v>
      </c>
      <c r="B3" s="165" t="s">
        <v>9</v>
      </c>
      <c r="C3" s="165" t="s">
        <v>10</v>
      </c>
      <c r="D3" s="165" t="s">
        <v>11</v>
      </c>
      <c r="E3" s="165" t="s">
        <v>12</v>
      </c>
      <c r="F3" s="166"/>
    </row>
    <row r="4" customHeight="1" spans="1:5">
      <c r="A4" s="167"/>
      <c r="B4" s="165" t="s">
        <v>13</v>
      </c>
      <c r="C4" s="165" t="s">
        <v>14</v>
      </c>
      <c r="D4" s="165" t="s">
        <v>15</v>
      </c>
      <c r="E4" s="165" t="s">
        <v>16</v>
      </c>
    </row>
    <row r="5" customHeight="1" spans="1:5">
      <c r="A5" s="167"/>
      <c r="B5" s="165" t="s">
        <v>17</v>
      </c>
      <c r="C5" s="165" t="s">
        <v>18</v>
      </c>
      <c r="D5" s="165" t="s">
        <v>19</v>
      </c>
      <c r="E5" s="165" t="s">
        <v>20</v>
      </c>
    </row>
    <row r="6" customHeight="1" spans="1:5">
      <c r="A6" s="167"/>
      <c r="B6" s="165" t="s">
        <v>21</v>
      </c>
      <c r="C6" s="165" t="s">
        <v>22</v>
      </c>
      <c r="D6" s="165" t="s">
        <v>23</v>
      </c>
      <c r="E6" s="165" t="s">
        <v>24</v>
      </c>
    </row>
    <row r="7" customHeight="1" spans="1:5">
      <c r="A7" s="167"/>
      <c r="B7" s="165" t="s">
        <v>25</v>
      </c>
      <c r="C7" s="165" t="s">
        <v>26</v>
      </c>
      <c r="D7" s="165" t="s">
        <v>27</v>
      </c>
      <c r="E7" s="165" t="s">
        <v>28</v>
      </c>
    </row>
    <row r="8" customHeight="1" spans="1:5">
      <c r="A8" s="167"/>
      <c r="B8" s="165" t="s">
        <v>29</v>
      </c>
      <c r="C8" s="165" t="s">
        <v>30</v>
      </c>
      <c r="D8" s="165" t="s">
        <v>31</v>
      </c>
      <c r="E8" s="165" t="s">
        <v>32</v>
      </c>
    </row>
    <row r="9" customHeight="1" spans="1:5">
      <c r="A9" s="167"/>
      <c r="B9" s="165" t="s">
        <v>33</v>
      </c>
      <c r="C9" s="165" t="s">
        <v>34</v>
      </c>
      <c r="D9" s="165" t="s">
        <v>35</v>
      </c>
      <c r="E9" s="165" t="s">
        <v>36</v>
      </c>
    </row>
    <row r="10" customHeight="1" spans="1:5">
      <c r="A10" s="167"/>
      <c r="B10" s="165" t="s">
        <v>37</v>
      </c>
      <c r="C10" s="165" t="s">
        <v>38</v>
      </c>
      <c r="D10" s="165" t="s">
        <v>39</v>
      </c>
      <c r="E10" s="165" t="s">
        <v>40</v>
      </c>
    </row>
    <row r="11" customHeight="1" spans="1:5">
      <c r="A11" s="167"/>
      <c r="B11" s="165" t="s">
        <v>41</v>
      </c>
      <c r="C11" s="165" t="s">
        <v>42</v>
      </c>
      <c r="D11" s="165" t="s">
        <v>43</v>
      </c>
      <c r="E11" s="165" t="s">
        <v>44</v>
      </c>
    </row>
    <row r="12" customHeight="1" spans="1:5">
      <c r="A12" s="167"/>
      <c r="B12" s="165" t="s">
        <v>45</v>
      </c>
      <c r="C12" s="165" t="s">
        <v>46</v>
      </c>
      <c r="D12" s="165" t="s">
        <v>47</v>
      </c>
      <c r="E12" s="165" t="s">
        <v>48</v>
      </c>
    </row>
    <row r="13" customHeight="1" spans="1:5">
      <c r="A13" s="167"/>
      <c r="B13" s="165" t="s">
        <v>49</v>
      </c>
      <c r="C13" s="165" t="s">
        <v>50</v>
      </c>
      <c r="D13" s="165" t="s">
        <v>51</v>
      </c>
      <c r="E13" s="165" t="s">
        <v>52</v>
      </c>
    </row>
    <row r="14" customHeight="1" spans="1:5">
      <c r="A14" s="167"/>
      <c r="B14" s="165" t="s">
        <v>53</v>
      </c>
      <c r="C14" s="165" t="s">
        <v>54</v>
      </c>
      <c r="D14" s="165" t="s">
        <v>55</v>
      </c>
      <c r="E14" s="165" t="s">
        <v>56</v>
      </c>
    </row>
    <row r="15" customHeight="1" spans="1:5">
      <c r="A15" s="167"/>
      <c r="B15" s="165" t="s">
        <v>57</v>
      </c>
      <c r="C15" s="165" t="s">
        <v>58</v>
      </c>
      <c r="D15" s="165" t="s">
        <v>59</v>
      </c>
      <c r="E15" s="165" t="s">
        <v>60</v>
      </c>
    </row>
    <row r="16" customHeight="1" spans="1:5">
      <c r="A16" s="167"/>
      <c r="B16" s="165" t="s">
        <v>61</v>
      </c>
      <c r="C16" s="165" t="s">
        <v>62</v>
      </c>
      <c r="D16" s="165" t="s">
        <v>63</v>
      </c>
      <c r="E16" s="165" t="s">
        <v>64</v>
      </c>
    </row>
    <row r="17" customHeight="1" spans="1:5">
      <c r="A17" s="167"/>
      <c r="B17" s="165" t="s">
        <v>65</v>
      </c>
      <c r="C17" s="165" t="s">
        <v>66</v>
      </c>
      <c r="D17" s="165" t="s">
        <v>67</v>
      </c>
      <c r="E17" s="165" t="s">
        <v>68</v>
      </c>
    </row>
    <row r="18" customHeight="1" spans="1:5">
      <c r="A18" s="167"/>
      <c r="B18" s="165" t="s">
        <v>69</v>
      </c>
      <c r="C18" s="165" t="s">
        <v>70</v>
      </c>
      <c r="D18" s="165" t="s">
        <v>71</v>
      </c>
      <c r="E18" s="165" t="s">
        <v>72</v>
      </c>
    </row>
    <row r="19" customHeight="1" spans="1:5">
      <c r="A19" s="167"/>
      <c r="B19" s="165" t="s">
        <v>73</v>
      </c>
      <c r="C19" s="165" t="s">
        <v>74</v>
      </c>
      <c r="D19" s="165" t="s">
        <v>75</v>
      </c>
      <c r="E19" s="165" t="s">
        <v>76</v>
      </c>
    </row>
    <row r="20" customHeight="1" spans="1:5">
      <c r="A20" s="167"/>
      <c r="B20" s="165" t="s">
        <v>77</v>
      </c>
      <c r="C20" s="165" t="s">
        <v>78</v>
      </c>
      <c r="D20" s="165" t="s">
        <v>79</v>
      </c>
      <c r="E20" s="165" t="s">
        <v>80</v>
      </c>
    </row>
    <row r="21" customHeight="1" spans="1:5">
      <c r="A21" s="167"/>
      <c r="B21" s="165" t="s">
        <v>81</v>
      </c>
      <c r="C21" s="165" t="s">
        <v>82</v>
      </c>
      <c r="D21" s="165" t="s">
        <v>83</v>
      </c>
      <c r="E21" s="165" t="s">
        <v>84</v>
      </c>
    </row>
    <row r="22" customHeight="1" spans="1:5">
      <c r="A22" s="167"/>
      <c r="B22" s="165" t="s">
        <v>85</v>
      </c>
      <c r="C22" s="165" t="s">
        <v>86</v>
      </c>
      <c r="D22" s="165" t="s">
        <v>87</v>
      </c>
      <c r="E22" s="165" t="s">
        <v>88</v>
      </c>
    </row>
    <row r="23" customHeight="1" spans="1:5">
      <c r="A23" s="167"/>
      <c r="B23" s="165" t="s">
        <v>89</v>
      </c>
      <c r="C23" s="165" t="s">
        <v>90</v>
      </c>
      <c r="D23" s="165" t="s">
        <v>91</v>
      </c>
      <c r="E23" s="165" t="s">
        <v>92</v>
      </c>
    </row>
    <row r="24" customHeight="1" spans="1:5">
      <c r="A24" s="167"/>
      <c r="B24" s="165" t="s">
        <v>93</v>
      </c>
      <c r="C24" s="165" t="s">
        <v>94</v>
      </c>
      <c r="D24" s="165" t="s">
        <v>95</v>
      </c>
      <c r="E24" s="165" t="s">
        <v>96</v>
      </c>
    </row>
    <row r="25" customHeight="1" spans="1:5">
      <c r="A25" s="167"/>
      <c r="B25" s="165" t="s">
        <v>97</v>
      </c>
      <c r="C25" s="165" t="s">
        <v>98</v>
      </c>
      <c r="D25" s="165" t="s">
        <v>99</v>
      </c>
      <c r="E25" s="165" t="s">
        <v>100</v>
      </c>
    </row>
    <row r="26" customHeight="1" spans="1:5">
      <c r="A26" s="167"/>
      <c r="B26" s="165" t="s">
        <v>101</v>
      </c>
      <c r="C26" s="165" t="s">
        <v>102</v>
      </c>
      <c r="D26" s="165" t="s">
        <v>103</v>
      </c>
      <c r="E26" s="165" t="s">
        <v>104</v>
      </c>
    </row>
    <row r="27" customHeight="1" spans="1:5">
      <c r="A27" s="167"/>
      <c r="B27" s="165" t="s">
        <v>105</v>
      </c>
      <c r="C27" s="165" t="s">
        <v>106</v>
      </c>
      <c r="D27" s="165" t="s">
        <v>107</v>
      </c>
      <c r="E27" s="165" t="s">
        <v>108</v>
      </c>
    </row>
    <row r="28" customHeight="1" spans="1:5">
      <c r="A28" s="167"/>
      <c r="B28" s="165" t="s">
        <v>109</v>
      </c>
      <c r="C28" s="165" t="s">
        <v>110</v>
      </c>
      <c r="D28" s="165" t="s">
        <v>111</v>
      </c>
      <c r="E28" s="165" t="s">
        <v>112</v>
      </c>
    </row>
    <row r="29" customHeight="1" spans="1:5">
      <c r="A29" s="167"/>
      <c r="B29" s="165" t="s">
        <v>113</v>
      </c>
      <c r="C29" s="165" t="s">
        <v>114</v>
      </c>
      <c r="D29" s="165" t="s">
        <v>115</v>
      </c>
      <c r="E29" s="165" t="s">
        <v>116</v>
      </c>
    </row>
    <row r="30" customHeight="1" spans="1:5">
      <c r="A30" s="167"/>
      <c r="B30" s="165" t="s">
        <v>117</v>
      </c>
      <c r="C30" s="165" t="s">
        <v>118</v>
      </c>
      <c r="D30" s="165" t="s">
        <v>119</v>
      </c>
      <c r="E30" s="165" t="s">
        <v>120</v>
      </c>
    </row>
    <row r="31" customHeight="1" spans="1:5">
      <c r="A31" s="167"/>
      <c r="B31" s="165" t="s">
        <v>121</v>
      </c>
      <c r="C31" s="165" t="s">
        <v>122</v>
      </c>
      <c r="D31" s="165" t="s">
        <v>123</v>
      </c>
      <c r="E31" s="165" t="s">
        <v>124</v>
      </c>
    </row>
    <row r="32" customHeight="1" spans="1:5">
      <c r="A32" s="167"/>
      <c r="B32" s="165" t="s">
        <v>125</v>
      </c>
      <c r="C32" s="165" t="s">
        <v>126</v>
      </c>
      <c r="D32" s="165" t="s">
        <v>127</v>
      </c>
      <c r="E32" s="165" t="s">
        <v>128</v>
      </c>
    </row>
    <row r="33" customHeight="1" spans="1:5">
      <c r="A33" s="167"/>
      <c r="B33" s="165" t="s">
        <v>129</v>
      </c>
      <c r="C33" s="165" t="s">
        <v>130</v>
      </c>
      <c r="D33" s="165" t="s">
        <v>131</v>
      </c>
      <c r="E33" s="165" t="s">
        <v>132</v>
      </c>
    </row>
    <row r="34" customHeight="1" spans="1:5">
      <c r="A34" s="167"/>
      <c r="B34" s="165" t="s">
        <v>133</v>
      </c>
      <c r="C34" s="165" t="s">
        <v>134</v>
      </c>
      <c r="D34" s="165" t="s">
        <v>135</v>
      </c>
      <c r="E34" s="165" t="s">
        <v>136</v>
      </c>
    </row>
    <row r="35" customHeight="1" spans="1:5">
      <c r="A35" s="167"/>
      <c r="B35" s="165" t="s">
        <v>137</v>
      </c>
      <c r="C35" s="165" t="s">
        <v>138</v>
      </c>
      <c r="D35" s="165" t="s">
        <v>139</v>
      </c>
      <c r="E35" s="165" t="s">
        <v>140</v>
      </c>
    </row>
    <row r="36" customHeight="1" spans="1:5">
      <c r="A36" s="167"/>
      <c r="B36" s="165" t="s">
        <v>141</v>
      </c>
      <c r="C36" s="165" t="s">
        <v>142</v>
      </c>
      <c r="D36" s="165" t="s">
        <v>143</v>
      </c>
      <c r="E36" s="165" t="s">
        <v>144</v>
      </c>
    </row>
    <row r="37" customHeight="1" spans="1:5">
      <c r="A37" s="167"/>
      <c r="B37" s="165" t="s">
        <v>145</v>
      </c>
      <c r="C37" s="165" t="s">
        <v>146</v>
      </c>
      <c r="D37" s="165" t="s">
        <v>147</v>
      </c>
      <c r="E37" s="165" t="s">
        <v>148</v>
      </c>
    </row>
    <row r="38" customHeight="1" spans="1:5">
      <c r="A38" s="167"/>
      <c r="B38" s="165" t="s">
        <v>149</v>
      </c>
      <c r="C38" s="165" t="s">
        <v>150</v>
      </c>
      <c r="D38" s="165" t="s">
        <v>151</v>
      </c>
      <c r="E38" s="165" t="s">
        <v>152</v>
      </c>
    </row>
    <row r="39" customHeight="1" spans="1:5">
      <c r="A39" s="167"/>
      <c r="B39" s="165" t="s">
        <v>153</v>
      </c>
      <c r="C39" s="165" t="s">
        <v>154</v>
      </c>
      <c r="D39" s="165" t="s">
        <v>155</v>
      </c>
      <c r="E39" s="165" t="s">
        <v>156</v>
      </c>
    </row>
    <row r="40" customHeight="1" spans="1:5">
      <c r="A40" s="167"/>
      <c r="B40" s="165" t="s">
        <v>157</v>
      </c>
      <c r="C40" s="165" t="s">
        <v>158</v>
      </c>
      <c r="D40" s="165" t="s">
        <v>159</v>
      </c>
      <c r="E40" s="165" t="s">
        <v>160</v>
      </c>
    </row>
    <row r="41" customHeight="1" spans="1:5">
      <c r="A41" s="167"/>
      <c r="B41" s="165" t="s">
        <v>161</v>
      </c>
      <c r="C41" s="165" t="s">
        <v>162</v>
      </c>
      <c r="D41" s="165" t="s">
        <v>163</v>
      </c>
      <c r="E41" s="165" t="s">
        <v>164</v>
      </c>
    </row>
    <row r="42" customHeight="1" spans="1:5">
      <c r="A42" s="167"/>
      <c r="B42" s="165" t="s">
        <v>165</v>
      </c>
      <c r="C42" s="165" t="s">
        <v>166</v>
      </c>
      <c r="D42" s="165" t="s">
        <v>167</v>
      </c>
      <c r="E42" s="165" t="s">
        <v>168</v>
      </c>
    </row>
    <row r="43" customHeight="1" spans="1:5">
      <c r="A43" s="167"/>
      <c r="B43" s="165" t="s">
        <v>169</v>
      </c>
      <c r="C43" s="165" t="s">
        <v>170</v>
      </c>
      <c r="D43" s="165" t="s">
        <v>171</v>
      </c>
      <c r="E43" s="165" t="s">
        <v>172</v>
      </c>
    </row>
    <row r="44" customHeight="1" spans="1:5">
      <c r="A44" s="167"/>
      <c r="B44" s="165" t="s">
        <v>173</v>
      </c>
      <c r="C44" s="165" t="s">
        <v>174</v>
      </c>
      <c r="D44" s="165" t="s">
        <v>175</v>
      </c>
      <c r="E44" s="165" t="s">
        <v>176</v>
      </c>
    </row>
    <row r="45" customHeight="1" spans="1:5">
      <c r="A45" s="167"/>
      <c r="B45" s="165" t="s">
        <v>177</v>
      </c>
      <c r="C45" s="165" t="s">
        <v>178</v>
      </c>
      <c r="D45" s="165" t="s">
        <v>179</v>
      </c>
      <c r="E45" s="165" t="s">
        <v>180</v>
      </c>
    </row>
    <row r="46" customHeight="1" spans="1:5">
      <c r="A46" s="167"/>
      <c r="B46" s="165" t="s">
        <v>181</v>
      </c>
      <c r="C46" s="165" t="s">
        <v>182</v>
      </c>
      <c r="D46" s="165" t="s">
        <v>183</v>
      </c>
      <c r="E46" s="165" t="s">
        <v>184</v>
      </c>
    </row>
    <row r="47" customHeight="1" spans="1:5">
      <c r="A47" s="167"/>
      <c r="B47" s="165" t="s">
        <v>185</v>
      </c>
      <c r="C47" s="165" t="s">
        <v>186</v>
      </c>
      <c r="D47" s="165" t="s">
        <v>187</v>
      </c>
      <c r="E47" s="165" t="s">
        <v>188</v>
      </c>
    </row>
    <row r="48" customHeight="1" spans="1:5">
      <c r="A48" s="167"/>
      <c r="B48" s="165" t="s">
        <v>189</v>
      </c>
      <c r="C48" s="165" t="s">
        <v>190</v>
      </c>
      <c r="D48" s="165" t="s">
        <v>191</v>
      </c>
      <c r="E48" s="165" t="s">
        <v>192</v>
      </c>
    </row>
    <row r="49" customHeight="1" spans="1:5">
      <c r="A49" s="167"/>
      <c r="B49" s="165" t="s">
        <v>193</v>
      </c>
      <c r="C49" s="165" t="s">
        <v>194</v>
      </c>
      <c r="D49" s="165" t="s">
        <v>195</v>
      </c>
      <c r="E49" s="165" t="s">
        <v>196</v>
      </c>
    </row>
    <row r="50" customHeight="1" spans="1:5">
      <c r="A50" s="167"/>
      <c r="B50" s="165" t="s">
        <v>197</v>
      </c>
      <c r="C50" s="165" t="s">
        <v>198</v>
      </c>
      <c r="D50" s="165" t="s">
        <v>199</v>
      </c>
      <c r="E50" s="165" t="s">
        <v>200</v>
      </c>
    </row>
    <row r="51" customHeight="1" spans="1:5">
      <c r="A51" s="167"/>
      <c r="B51" s="165" t="s">
        <v>201</v>
      </c>
      <c r="C51" s="165" t="s">
        <v>202</v>
      </c>
      <c r="D51" s="165" t="s">
        <v>203</v>
      </c>
      <c r="E51" s="165" t="s">
        <v>204</v>
      </c>
    </row>
    <row r="52" customHeight="1" spans="1:5">
      <c r="A52" s="167"/>
      <c r="B52" s="165" t="s">
        <v>205</v>
      </c>
      <c r="C52" s="165" t="s">
        <v>206</v>
      </c>
      <c r="D52" s="165" t="s">
        <v>207</v>
      </c>
      <c r="E52" s="165" t="s">
        <v>208</v>
      </c>
    </row>
    <row r="53" customHeight="1" spans="1:5">
      <c r="A53" s="167"/>
      <c r="B53" s="165" t="s">
        <v>209</v>
      </c>
      <c r="C53" s="165" t="s">
        <v>210</v>
      </c>
      <c r="D53" s="165" t="s">
        <v>211</v>
      </c>
      <c r="E53" s="165" t="s">
        <v>212</v>
      </c>
    </row>
    <row r="54" customHeight="1" spans="1:5">
      <c r="A54" s="167"/>
      <c r="B54" s="165" t="s">
        <v>213</v>
      </c>
      <c r="C54" s="165" t="s">
        <v>214</v>
      </c>
      <c r="D54" s="165" t="s">
        <v>215</v>
      </c>
      <c r="E54" s="165" t="s">
        <v>216</v>
      </c>
    </row>
    <row r="55" customHeight="1" spans="1:5">
      <c r="A55" s="167"/>
      <c r="B55" s="165" t="s">
        <v>217</v>
      </c>
      <c r="C55" s="165" t="s">
        <v>218</v>
      </c>
      <c r="D55" s="165" t="s">
        <v>219</v>
      </c>
      <c r="E55" s="165" t="s">
        <v>220</v>
      </c>
    </row>
    <row r="56" customHeight="1" spans="1:5">
      <c r="A56" s="167"/>
      <c r="B56" s="165" t="s">
        <v>221</v>
      </c>
      <c r="C56" s="165" t="s">
        <v>222</v>
      </c>
      <c r="D56" s="165" t="s">
        <v>223</v>
      </c>
      <c r="E56" s="165" t="s">
        <v>224</v>
      </c>
    </row>
    <row r="57" customHeight="1" spans="1:5">
      <c r="A57" s="167"/>
      <c r="B57" s="165" t="s">
        <v>225</v>
      </c>
      <c r="C57" s="165" t="s">
        <v>226</v>
      </c>
      <c r="D57" s="165" t="s">
        <v>227</v>
      </c>
      <c r="E57" s="165" t="s">
        <v>228</v>
      </c>
    </row>
    <row r="58" customHeight="1" spans="1:5">
      <c r="A58" s="167"/>
      <c r="B58" s="165" t="s">
        <v>229</v>
      </c>
      <c r="C58" s="165" t="s">
        <v>230</v>
      </c>
      <c r="D58" s="165" t="s">
        <v>231</v>
      </c>
      <c r="E58" s="165" t="s">
        <v>232</v>
      </c>
    </row>
    <row r="59" customHeight="1" spans="1:5">
      <c r="A59" s="167"/>
      <c r="B59" s="165" t="s">
        <v>233</v>
      </c>
      <c r="C59" s="165" t="s">
        <v>234</v>
      </c>
      <c r="D59" s="165" t="s">
        <v>235</v>
      </c>
      <c r="E59" s="165" t="s">
        <v>236</v>
      </c>
    </row>
    <row r="60" customHeight="1" spans="1:5">
      <c r="A60" s="167"/>
      <c r="B60" s="165" t="s">
        <v>237</v>
      </c>
      <c r="C60" s="165" t="s">
        <v>238</v>
      </c>
      <c r="D60" s="165" t="s">
        <v>239</v>
      </c>
      <c r="E60" s="165" t="s">
        <v>240</v>
      </c>
    </row>
    <row r="61" customHeight="1" spans="1:5">
      <c r="A61" s="167"/>
      <c r="B61" s="165" t="s">
        <v>241</v>
      </c>
      <c r="C61" s="165" t="s">
        <v>242</v>
      </c>
      <c r="D61" s="165" t="s">
        <v>243</v>
      </c>
      <c r="E61" s="165" t="s">
        <v>244</v>
      </c>
    </row>
    <row r="62" customHeight="1" spans="1:5">
      <c r="A62" s="167"/>
      <c r="B62" s="165" t="s">
        <v>245</v>
      </c>
      <c r="C62" s="165" t="s">
        <v>246</v>
      </c>
      <c r="D62" s="165" t="s">
        <v>247</v>
      </c>
      <c r="E62" s="165" t="s">
        <v>248</v>
      </c>
    </row>
    <row r="63" customHeight="1" spans="1:5">
      <c r="A63" s="167"/>
      <c r="B63" s="165" t="s">
        <v>249</v>
      </c>
      <c r="C63" s="165" t="s">
        <v>250</v>
      </c>
      <c r="D63" s="165" t="s">
        <v>251</v>
      </c>
      <c r="E63" s="165" t="s">
        <v>252</v>
      </c>
    </row>
    <row r="64" customHeight="1" spans="1:5">
      <c r="A64" s="167"/>
      <c r="B64" s="165" t="s">
        <v>253</v>
      </c>
      <c r="C64" s="165" t="s">
        <v>254</v>
      </c>
      <c r="D64" s="165" t="s">
        <v>255</v>
      </c>
      <c r="E64" s="165" t="s">
        <v>256</v>
      </c>
    </row>
    <row r="65" customHeight="1" spans="1:5">
      <c r="A65" s="167"/>
      <c r="B65" s="165" t="s">
        <v>257</v>
      </c>
      <c r="C65" s="165" t="s">
        <v>258</v>
      </c>
      <c r="D65" s="165" t="s">
        <v>259</v>
      </c>
      <c r="E65" s="165" t="s">
        <v>260</v>
      </c>
    </row>
    <row r="66" customHeight="1" spans="1:5">
      <c r="A66" s="167"/>
      <c r="B66" s="165" t="s">
        <v>261</v>
      </c>
      <c r="C66" s="165" t="s">
        <v>262</v>
      </c>
      <c r="D66" s="165" t="s">
        <v>263</v>
      </c>
      <c r="E66" s="165" t="s">
        <v>264</v>
      </c>
    </row>
    <row r="67" customHeight="1" spans="1:5">
      <c r="A67" s="167"/>
      <c r="B67" s="165" t="s">
        <v>265</v>
      </c>
      <c r="C67" s="165" t="s">
        <v>266</v>
      </c>
      <c r="D67" s="165" t="s">
        <v>267</v>
      </c>
      <c r="E67" s="165" t="s">
        <v>268</v>
      </c>
    </row>
    <row r="68" customHeight="1" spans="1:5">
      <c r="A68" s="167"/>
      <c r="B68" s="165" t="s">
        <v>269</v>
      </c>
      <c r="C68" s="165" t="s">
        <v>270</v>
      </c>
      <c r="D68" s="165" t="s">
        <v>271</v>
      </c>
      <c r="E68" s="165" t="s">
        <v>272</v>
      </c>
    </row>
    <row r="69" customHeight="1" spans="1:5">
      <c r="A69" s="167"/>
      <c r="B69" s="165" t="s">
        <v>273</v>
      </c>
      <c r="C69" s="165" t="s">
        <v>274</v>
      </c>
      <c r="D69" s="165" t="s">
        <v>275</v>
      </c>
      <c r="E69" s="165" t="s">
        <v>276</v>
      </c>
    </row>
    <row r="70" customHeight="1" spans="1:5">
      <c r="A70" s="167"/>
      <c r="B70" s="165" t="s">
        <v>277</v>
      </c>
      <c r="C70" s="165" t="s">
        <v>278</v>
      </c>
      <c r="D70" s="165" t="s">
        <v>279</v>
      </c>
      <c r="E70" s="165" t="s">
        <v>280</v>
      </c>
    </row>
    <row r="71" customHeight="1" spans="1:5">
      <c r="A71" s="167"/>
      <c r="B71" s="165" t="s">
        <v>281</v>
      </c>
      <c r="C71" s="165" t="s">
        <v>282</v>
      </c>
      <c r="D71" s="165" t="s">
        <v>283</v>
      </c>
      <c r="E71" s="165" t="s">
        <v>284</v>
      </c>
    </row>
    <row r="72" customHeight="1" spans="1:5">
      <c r="A72" s="167"/>
      <c r="B72" s="165" t="s">
        <v>285</v>
      </c>
      <c r="C72" s="165" t="s">
        <v>286</v>
      </c>
      <c r="D72" s="165" t="s">
        <v>287</v>
      </c>
      <c r="E72" s="165" t="s">
        <v>288</v>
      </c>
    </row>
    <row r="73" customHeight="1" spans="1:5">
      <c r="A73" s="167"/>
      <c r="B73" s="165" t="s">
        <v>289</v>
      </c>
      <c r="C73" s="165" t="s">
        <v>290</v>
      </c>
      <c r="D73" s="165" t="s">
        <v>291</v>
      </c>
      <c r="E73" s="165" t="s">
        <v>292</v>
      </c>
    </row>
    <row r="74" customHeight="1" spans="1:5">
      <c r="A74" s="167"/>
      <c r="B74" s="165" t="s">
        <v>293</v>
      </c>
      <c r="C74" s="165" t="s">
        <v>294</v>
      </c>
      <c r="D74" s="165" t="s">
        <v>295</v>
      </c>
      <c r="E74" s="165" t="s">
        <v>296</v>
      </c>
    </row>
    <row r="75" customHeight="1" spans="1:5">
      <c r="A75" s="167"/>
      <c r="B75" s="165" t="s">
        <v>297</v>
      </c>
      <c r="C75" s="165" t="s">
        <v>298</v>
      </c>
      <c r="D75" s="165" t="s">
        <v>299</v>
      </c>
      <c r="E75" s="165" t="s">
        <v>300</v>
      </c>
    </row>
    <row r="76" customHeight="1" spans="1:5">
      <c r="A76" s="167"/>
      <c r="B76" s="165" t="s">
        <v>301</v>
      </c>
      <c r="C76" s="165" t="s">
        <v>302</v>
      </c>
      <c r="D76" s="165" t="s">
        <v>303</v>
      </c>
      <c r="E76" s="165" t="s">
        <v>304</v>
      </c>
    </row>
    <row r="77" customHeight="1" spans="1:5">
      <c r="A77" s="167"/>
      <c r="B77" s="165" t="s">
        <v>305</v>
      </c>
      <c r="C77" s="165" t="s">
        <v>306</v>
      </c>
      <c r="D77" s="165" t="s">
        <v>307</v>
      </c>
      <c r="E77" s="165" t="s">
        <v>308</v>
      </c>
    </row>
    <row r="78" customHeight="1" spans="1:5">
      <c r="A78" s="167"/>
      <c r="B78" s="165" t="s">
        <v>309</v>
      </c>
      <c r="C78" s="165" t="s">
        <v>310</v>
      </c>
      <c r="D78" s="165" t="s">
        <v>311</v>
      </c>
      <c r="E78" s="165" t="s">
        <v>312</v>
      </c>
    </row>
    <row r="79" customHeight="1" spans="1:5">
      <c r="A79" s="167"/>
      <c r="B79" s="165" t="s">
        <v>313</v>
      </c>
      <c r="C79" s="165" t="s">
        <v>314</v>
      </c>
      <c r="D79" s="165" t="s">
        <v>315</v>
      </c>
      <c r="E79" s="165" t="s">
        <v>316</v>
      </c>
    </row>
    <row r="80" customHeight="1" spans="1:5">
      <c r="A80" s="167"/>
      <c r="B80" s="165" t="s">
        <v>317</v>
      </c>
      <c r="C80" s="165" t="s">
        <v>318</v>
      </c>
      <c r="D80" s="165" t="s">
        <v>319</v>
      </c>
      <c r="E80" s="165" t="s">
        <v>320</v>
      </c>
    </row>
    <row r="81" customHeight="1" spans="1:5">
      <c r="A81" s="167"/>
      <c r="B81" s="165" t="s">
        <v>321</v>
      </c>
      <c r="C81" s="165" t="s">
        <v>322</v>
      </c>
      <c r="D81" s="165" t="s">
        <v>323</v>
      </c>
      <c r="E81" s="165" t="s">
        <v>324</v>
      </c>
    </row>
    <row r="82" customHeight="1" spans="1:5">
      <c r="A82" s="167"/>
      <c r="B82" s="165" t="s">
        <v>325</v>
      </c>
      <c r="C82" s="165" t="s">
        <v>326</v>
      </c>
      <c r="D82" s="165" t="s">
        <v>327</v>
      </c>
      <c r="E82" s="165" t="s">
        <v>328</v>
      </c>
    </row>
    <row r="83" customHeight="1" spans="1:5">
      <c r="A83" s="167"/>
      <c r="B83" s="165" t="s">
        <v>329</v>
      </c>
      <c r="C83" s="165" t="s">
        <v>330</v>
      </c>
      <c r="D83" s="165" t="s">
        <v>331</v>
      </c>
      <c r="E83" s="165" t="s">
        <v>332</v>
      </c>
    </row>
    <row r="84" customHeight="1" spans="1:5">
      <c r="A84" s="167"/>
      <c r="B84" s="165" t="s">
        <v>333</v>
      </c>
      <c r="C84" s="165" t="s">
        <v>334</v>
      </c>
      <c r="D84" s="165" t="s">
        <v>335</v>
      </c>
      <c r="E84" s="165" t="s">
        <v>336</v>
      </c>
    </row>
    <row r="85" customHeight="1" spans="1:5">
      <c r="A85" s="167"/>
      <c r="B85" s="165" t="s">
        <v>337</v>
      </c>
      <c r="C85" s="165" t="s">
        <v>338</v>
      </c>
      <c r="D85" s="165" t="s">
        <v>339</v>
      </c>
      <c r="E85" s="165" t="s">
        <v>340</v>
      </c>
    </row>
    <row r="86" customHeight="1" spans="1:5">
      <c r="A86" s="167"/>
      <c r="B86" s="165" t="s">
        <v>341</v>
      </c>
      <c r="C86" s="165" t="s">
        <v>342</v>
      </c>
      <c r="D86" s="165" t="s">
        <v>343</v>
      </c>
      <c r="E86" s="165" t="s">
        <v>344</v>
      </c>
    </row>
    <row r="87" customHeight="1" spans="1:5">
      <c r="A87" s="167"/>
      <c r="B87" s="165" t="s">
        <v>345</v>
      </c>
      <c r="C87" s="165" t="s">
        <v>346</v>
      </c>
      <c r="D87" s="165" t="s">
        <v>347</v>
      </c>
      <c r="E87" s="165" t="s">
        <v>348</v>
      </c>
    </row>
    <row r="88" customHeight="1" spans="1:5">
      <c r="A88" s="167"/>
      <c r="B88" s="165" t="s">
        <v>349</v>
      </c>
      <c r="C88" s="165" t="s">
        <v>350</v>
      </c>
      <c r="D88" s="165" t="s">
        <v>351</v>
      </c>
      <c r="E88" s="165" t="s">
        <v>352</v>
      </c>
    </row>
    <row r="89" customHeight="1" spans="1:5">
      <c r="A89" s="167"/>
      <c r="B89" s="165" t="s">
        <v>353</v>
      </c>
      <c r="C89" s="165" t="s">
        <v>354</v>
      </c>
      <c r="D89" s="165" t="s">
        <v>355</v>
      </c>
      <c r="E89" s="165" t="s">
        <v>356</v>
      </c>
    </row>
    <row r="90" customHeight="1" spans="1:5">
      <c r="A90" s="167"/>
      <c r="B90" s="165" t="s">
        <v>357</v>
      </c>
      <c r="C90" s="165" t="s">
        <v>358</v>
      </c>
      <c r="D90" s="165" t="s">
        <v>359</v>
      </c>
      <c r="E90" s="165" t="s">
        <v>360</v>
      </c>
    </row>
    <row r="91" customHeight="1" spans="1:5">
      <c r="A91" s="167"/>
      <c r="B91" s="165" t="s">
        <v>361</v>
      </c>
      <c r="C91" s="165" t="s">
        <v>362</v>
      </c>
      <c r="D91" s="165" t="s">
        <v>363</v>
      </c>
      <c r="E91" s="165" t="s">
        <v>364</v>
      </c>
    </row>
    <row r="92" customHeight="1" spans="1:5">
      <c r="A92" s="167"/>
      <c r="B92" s="165" t="s">
        <v>365</v>
      </c>
      <c r="C92" s="165" t="s">
        <v>366</v>
      </c>
      <c r="D92" s="165" t="s">
        <v>367</v>
      </c>
      <c r="E92" s="165" t="s">
        <v>368</v>
      </c>
    </row>
    <row r="93" customHeight="1" spans="1:5">
      <c r="A93" s="167"/>
      <c r="B93" s="165" t="s">
        <v>369</v>
      </c>
      <c r="C93" s="165" t="s">
        <v>370</v>
      </c>
      <c r="D93" s="165" t="s">
        <v>371</v>
      </c>
      <c r="E93" s="165" t="s">
        <v>372</v>
      </c>
    </row>
    <row r="94" customHeight="1" spans="1:5">
      <c r="A94" s="167"/>
      <c r="B94" s="165" t="s">
        <v>373</v>
      </c>
      <c r="C94" s="165" t="s">
        <v>374</v>
      </c>
      <c r="D94" s="165" t="s">
        <v>375</v>
      </c>
      <c r="E94" s="165" t="s">
        <v>376</v>
      </c>
    </row>
    <row r="95" customHeight="1" spans="1:5">
      <c r="A95" s="167"/>
      <c r="B95" s="165" t="s">
        <v>377</v>
      </c>
      <c r="C95" s="165" t="s">
        <v>378</v>
      </c>
      <c r="D95" s="165" t="s">
        <v>379</v>
      </c>
      <c r="E95" s="165" t="s">
        <v>380</v>
      </c>
    </row>
    <row r="96" customHeight="1" spans="1:5">
      <c r="A96" s="167"/>
      <c r="B96" s="165" t="s">
        <v>381</v>
      </c>
      <c r="C96" s="165" t="s">
        <v>382</v>
      </c>
      <c r="D96" s="165" t="s">
        <v>383</v>
      </c>
      <c r="E96" s="165" t="s">
        <v>384</v>
      </c>
    </row>
    <row r="97" customHeight="1" spans="1:5">
      <c r="A97" s="167"/>
      <c r="B97" s="165" t="s">
        <v>385</v>
      </c>
      <c r="C97" s="165" t="s">
        <v>386</v>
      </c>
      <c r="D97" s="165" t="s">
        <v>387</v>
      </c>
      <c r="E97" s="165" t="s">
        <v>388</v>
      </c>
    </row>
    <row r="98" customHeight="1" spans="1:5">
      <c r="A98" s="167"/>
      <c r="B98" s="165" t="s">
        <v>389</v>
      </c>
      <c r="C98" s="165" t="s">
        <v>390</v>
      </c>
      <c r="D98" s="165" t="s">
        <v>391</v>
      </c>
      <c r="E98" s="165" t="s">
        <v>392</v>
      </c>
    </row>
    <row r="99" customHeight="1" spans="1:5">
      <c r="A99" s="167"/>
      <c r="B99" s="165" t="s">
        <v>393</v>
      </c>
      <c r="C99" s="165" t="s">
        <v>394</v>
      </c>
      <c r="D99" s="165" t="s">
        <v>395</v>
      </c>
      <c r="E99" s="165" t="s">
        <v>396</v>
      </c>
    </row>
    <row r="100" customHeight="1" spans="1:5">
      <c r="A100" s="167"/>
      <c r="B100" s="165" t="s">
        <v>397</v>
      </c>
      <c r="C100" s="165" t="s">
        <v>398</v>
      </c>
      <c r="D100" s="165" t="s">
        <v>399</v>
      </c>
      <c r="E100" s="165" t="s">
        <v>400</v>
      </c>
    </row>
    <row r="101" customHeight="1" spans="1:5">
      <c r="A101" s="167"/>
      <c r="B101" s="165" t="s">
        <v>401</v>
      </c>
      <c r="C101" s="165" t="s">
        <v>402</v>
      </c>
      <c r="D101" s="165" t="s">
        <v>403</v>
      </c>
      <c r="E101" s="165" t="s">
        <v>404</v>
      </c>
    </row>
    <row r="102" customHeight="1" spans="1:5">
      <c r="A102" s="167"/>
      <c r="B102" s="165" t="s">
        <v>405</v>
      </c>
      <c r="C102" s="165" t="s">
        <v>406</v>
      </c>
      <c r="D102" s="165" t="s">
        <v>407</v>
      </c>
      <c r="E102" s="165" t="s">
        <v>408</v>
      </c>
    </row>
    <row r="103" customHeight="1" spans="1:5">
      <c r="A103" s="167"/>
      <c r="B103" s="165" t="s">
        <v>409</v>
      </c>
      <c r="C103" s="165" t="s">
        <v>410</v>
      </c>
      <c r="D103" s="165" t="s">
        <v>411</v>
      </c>
      <c r="E103" s="165" t="s">
        <v>412</v>
      </c>
    </row>
    <row r="104" customHeight="1" spans="1:5">
      <c r="A104" s="167"/>
      <c r="B104" s="165" t="s">
        <v>413</v>
      </c>
      <c r="C104" s="165" t="s">
        <v>414</v>
      </c>
      <c r="D104" s="165" t="s">
        <v>415</v>
      </c>
      <c r="E104" s="165" t="s">
        <v>416</v>
      </c>
    </row>
    <row r="105" customHeight="1" spans="1:5">
      <c r="A105" s="167"/>
      <c r="B105" s="165" t="s">
        <v>417</v>
      </c>
      <c r="C105" s="165" t="s">
        <v>418</v>
      </c>
      <c r="D105" s="165" t="s">
        <v>419</v>
      </c>
      <c r="E105" s="165" t="s">
        <v>420</v>
      </c>
    </row>
    <row r="106" customHeight="1" spans="1:5">
      <c r="A106" s="167"/>
      <c r="B106" s="165" t="s">
        <v>421</v>
      </c>
      <c r="C106" s="165" t="s">
        <v>422</v>
      </c>
      <c r="D106" s="165" t="s">
        <v>423</v>
      </c>
      <c r="E106" s="165" t="s">
        <v>424</v>
      </c>
    </row>
    <row r="107" customHeight="1" spans="1:5">
      <c r="A107" s="167"/>
      <c r="B107" s="165" t="s">
        <v>425</v>
      </c>
      <c r="C107" s="165" t="s">
        <v>426</v>
      </c>
      <c r="D107" s="165" t="s">
        <v>427</v>
      </c>
      <c r="E107" s="165" t="s">
        <v>428</v>
      </c>
    </row>
    <row r="108" customHeight="1" spans="1:5">
      <c r="A108" s="167"/>
      <c r="B108" s="165" t="s">
        <v>429</v>
      </c>
      <c r="C108" s="165" t="s">
        <v>430</v>
      </c>
      <c r="D108" s="165" t="s">
        <v>431</v>
      </c>
      <c r="E108" s="165" t="s">
        <v>432</v>
      </c>
    </row>
    <row r="109" customHeight="1" spans="1:5">
      <c r="A109" s="167"/>
      <c r="B109" s="165" t="s">
        <v>433</v>
      </c>
      <c r="C109" s="165" t="s">
        <v>434</v>
      </c>
      <c r="D109" s="165" t="s">
        <v>435</v>
      </c>
      <c r="E109" s="165" t="s">
        <v>436</v>
      </c>
    </row>
    <row r="110" customHeight="1" spans="1:5">
      <c r="A110" s="167"/>
      <c r="B110" s="165" t="s">
        <v>437</v>
      </c>
      <c r="C110" s="165" t="s">
        <v>438</v>
      </c>
      <c r="D110" s="165" t="s">
        <v>439</v>
      </c>
      <c r="E110" s="165" t="s">
        <v>440</v>
      </c>
    </row>
    <row r="111" customHeight="1" spans="1:5">
      <c r="A111" s="167"/>
      <c r="B111" s="165" t="s">
        <v>441</v>
      </c>
      <c r="C111" s="165" t="s">
        <v>442</v>
      </c>
      <c r="D111" s="165" t="s">
        <v>443</v>
      </c>
      <c r="E111" s="165" t="s">
        <v>444</v>
      </c>
    </row>
    <row r="112" customHeight="1" spans="1:5">
      <c r="A112" s="167"/>
      <c r="B112" s="165" t="s">
        <v>445</v>
      </c>
      <c r="C112" s="165" t="s">
        <v>446</v>
      </c>
      <c r="D112" s="165" t="s">
        <v>447</v>
      </c>
      <c r="E112" s="165" t="s">
        <v>448</v>
      </c>
    </row>
    <row r="113" customHeight="1" spans="1:5">
      <c r="A113" s="167"/>
      <c r="B113" s="165" t="s">
        <v>449</v>
      </c>
      <c r="C113" s="165" t="s">
        <v>450</v>
      </c>
      <c r="D113" s="165" t="s">
        <v>451</v>
      </c>
      <c r="E113" s="165" t="s">
        <v>452</v>
      </c>
    </row>
    <row r="114" customHeight="1" spans="1:5">
      <c r="A114" s="167"/>
      <c r="B114" s="165" t="s">
        <v>453</v>
      </c>
      <c r="C114" s="165" t="s">
        <v>454</v>
      </c>
      <c r="D114" s="165" t="s">
        <v>455</v>
      </c>
      <c r="E114" s="165" t="s">
        <v>456</v>
      </c>
    </row>
    <row r="115" customHeight="1" spans="1:5">
      <c r="A115" s="167"/>
      <c r="B115" s="165" t="s">
        <v>457</v>
      </c>
      <c r="C115" s="165" t="s">
        <v>458</v>
      </c>
      <c r="D115" s="165" t="s">
        <v>459</v>
      </c>
      <c r="E115" s="165" t="s">
        <v>460</v>
      </c>
    </row>
    <row r="116" customHeight="1" spans="1:5">
      <c r="A116" s="167"/>
      <c r="B116" s="165" t="s">
        <v>461</v>
      </c>
      <c r="C116" s="165" t="s">
        <v>462</v>
      </c>
      <c r="D116" s="165" t="s">
        <v>463</v>
      </c>
      <c r="E116" s="165" t="s">
        <v>464</v>
      </c>
    </row>
    <row r="117" customHeight="1" spans="1:5">
      <c r="A117" s="167"/>
      <c r="B117" s="165" t="s">
        <v>465</v>
      </c>
      <c r="C117" s="165" t="s">
        <v>466</v>
      </c>
      <c r="D117" s="165" t="s">
        <v>467</v>
      </c>
      <c r="E117" s="165" t="s">
        <v>468</v>
      </c>
    </row>
    <row r="118" customHeight="1" spans="1:5">
      <c r="A118" s="167"/>
      <c r="B118" s="165" t="s">
        <v>469</v>
      </c>
      <c r="C118" s="165" t="s">
        <v>470</v>
      </c>
      <c r="D118" s="165" t="s">
        <v>471</v>
      </c>
      <c r="E118" s="165" t="s">
        <v>472</v>
      </c>
    </row>
    <row r="119" customHeight="1" spans="1:5">
      <c r="A119" s="167"/>
      <c r="B119" s="165" t="s">
        <v>473</v>
      </c>
      <c r="C119" s="165" t="s">
        <v>474</v>
      </c>
      <c r="D119" s="165" t="s">
        <v>475</v>
      </c>
      <c r="E119" s="165" t="s">
        <v>476</v>
      </c>
    </row>
    <row r="120" customHeight="1" spans="1:5">
      <c r="A120" s="167"/>
      <c r="B120" s="165" t="s">
        <v>477</v>
      </c>
      <c r="C120" s="165" t="s">
        <v>478</v>
      </c>
      <c r="D120" s="165" t="s">
        <v>479</v>
      </c>
      <c r="E120" s="165" t="s">
        <v>480</v>
      </c>
    </row>
    <row r="121" customHeight="1" spans="1:5">
      <c r="A121" s="167"/>
      <c r="B121" s="165" t="s">
        <v>481</v>
      </c>
      <c r="C121" s="165" t="s">
        <v>482</v>
      </c>
      <c r="D121" s="165" t="s">
        <v>483</v>
      </c>
      <c r="E121" s="165" t="s">
        <v>484</v>
      </c>
    </row>
    <row r="122" customHeight="1" spans="1:5">
      <c r="A122" s="167"/>
      <c r="B122" s="165" t="s">
        <v>485</v>
      </c>
      <c r="C122" s="165" t="s">
        <v>486</v>
      </c>
      <c r="D122" s="165" t="s">
        <v>487</v>
      </c>
      <c r="E122" s="165" t="s">
        <v>488</v>
      </c>
    </row>
    <row r="123" customHeight="1" spans="1:5">
      <c r="A123" s="167"/>
      <c r="B123" s="165" t="s">
        <v>489</v>
      </c>
      <c r="C123" s="165" t="s">
        <v>490</v>
      </c>
      <c r="D123" s="165" t="s">
        <v>491</v>
      </c>
      <c r="E123" s="165" t="s">
        <v>492</v>
      </c>
    </row>
    <row r="124" customHeight="1" spans="1:5">
      <c r="A124" s="167"/>
      <c r="B124" s="165" t="s">
        <v>493</v>
      </c>
      <c r="C124" s="165" t="s">
        <v>494</v>
      </c>
      <c r="D124" s="165" t="s">
        <v>495</v>
      </c>
      <c r="E124" s="165" t="s">
        <v>496</v>
      </c>
    </row>
    <row r="125" customHeight="1" spans="1:5">
      <c r="A125" s="167"/>
      <c r="B125" s="165" t="s">
        <v>497</v>
      </c>
      <c r="C125" s="165" t="s">
        <v>498</v>
      </c>
      <c r="D125" s="165" t="s">
        <v>499</v>
      </c>
      <c r="E125" s="165" t="s">
        <v>500</v>
      </c>
    </row>
    <row r="126" customHeight="1" spans="1:5">
      <c r="A126" s="167"/>
      <c r="B126" s="165" t="s">
        <v>501</v>
      </c>
      <c r="C126" s="165" t="s">
        <v>502</v>
      </c>
      <c r="D126" s="165" t="s">
        <v>503</v>
      </c>
      <c r="E126" s="165" t="s">
        <v>504</v>
      </c>
    </row>
    <row r="127" customHeight="1" spans="1:5">
      <c r="A127" s="167"/>
      <c r="B127" s="165" t="s">
        <v>505</v>
      </c>
      <c r="C127" s="165" t="s">
        <v>506</v>
      </c>
      <c r="D127" s="165" t="s">
        <v>507</v>
      </c>
      <c r="E127" s="165" t="s">
        <v>508</v>
      </c>
    </row>
    <row r="128" customHeight="1" spans="1:5">
      <c r="A128" s="167"/>
      <c r="B128" s="165" t="s">
        <v>509</v>
      </c>
      <c r="C128" s="165" t="s">
        <v>510</v>
      </c>
      <c r="D128" s="165" t="s">
        <v>511</v>
      </c>
      <c r="E128" s="165" t="s">
        <v>512</v>
      </c>
    </row>
    <row r="129" customHeight="1" spans="1:5">
      <c r="A129" s="167"/>
      <c r="B129" s="165" t="s">
        <v>513</v>
      </c>
      <c r="C129" s="165" t="s">
        <v>514</v>
      </c>
      <c r="D129" s="165" t="s">
        <v>515</v>
      </c>
      <c r="E129" s="165" t="s">
        <v>516</v>
      </c>
    </row>
    <row r="130" customHeight="1" spans="1:5">
      <c r="A130" s="167"/>
      <c r="B130" s="165" t="s">
        <v>517</v>
      </c>
      <c r="C130" s="165" t="s">
        <v>518</v>
      </c>
      <c r="D130" s="165" t="s">
        <v>519</v>
      </c>
      <c r="E130" s="165" t="s">
        <v>520</v>
      </c>
    </row>
    <row r="131" customHeight="1" spans="1:5">
      <c r="A131" s="167"/>
      <c r="B131" s="165" t="s">
        <v>521</v>
      </c>
      <c r="C131" s="165" t="s">
        <v>522</v>
      </c>
      <c r="D131" s="165" t="s">
        <v>523</v>
      </c>
      <c r="E131" s="165" t="s">
        <v>524</v>
      </c>
    </row>
    <row r="132" customHeight="1" spans="1:5">
      <c r="A132" s="167"/>
      <c r="B132" s="165" t="s">
        <v>525</v>
      </c>
      <c r="C132" s="165" t="s">
        <v>526</v>
      </c>
      <c r="D132" s="165" t="s">
        <v>527</v>
      </c>
      <c r="E132" s="165" t="s">
        <v>528</v>
      </c>
    </row>
    <row r="133" customHeight="1" spans="1:5">
      <c r="A133" s="167"/>
      <c r="B133" s="165" t="s">
        <v>529</v>
      </c>
      <c r="C133" s="165" t="s">
        <v>530</v>
      </c>
      <c r="D133" s="165" t="s">
        <v>531</v>
      </c>
      <c r="E133" s="165" t="s">
        <v>532</v>
      </c>
    </row>
    <row r="134" customHeight="1" spans="1:5">
      <c r="A134" s="167"/>
      <c r="B134" s="165" t="s">
        <v>533</v>
      </c>
      <c r="C134" s="165" t="s">
        <v>534</v>
      </c>
      <c r="D134" s="165" t="s">
        <v>535</v>
      </c>
      <c r="E134" s="165" t="s">
        <v>536</v>
      </c>
    </row>
    <row r="135" customHeight="1" spans="1:5">
      <c r="A135" s="167"/>
      <c r="B135" s="165" t="s">
        <v>537</v>
      </c>
      <c r="C135" s="165" t="s">
        <v>538</v>
      </c>
      <c r="D135" s="165" t="s">
        <v>539</v>
      </c>
      <c r="E135" s="165" t="s">
        <v>540</v>
      </c>
    </row>
    <row r="136" customHeight="1" spans="1:5">
      <c r="A136" s="167"/>
      <c r="B136" s="165" t="s">
        <v>541</v>
      </c>
      <c r="C136" s="165" t="s">
        <v>542</v>
      </c>
      <c r="D136" s="165" t="s">
        <v>543</v>
      </c>
      <c r="E136" s="165" t="s">
        <v>544</v>
      </c>
    </row>
    <row r="137" customHeight="1" spans="1:5">
      <c r="A137" s="167"/>
      <c r="B137" s="165" t="s">
        <v>545</v>
      </c>
      <c r="C137" s="165" t="s">
        <v>546</v>
      </c>
      <c r="D137" s="165" t="s">
        <v>547</v>
      </c>
      <c r="E137" s="165" t="s">
        <v>548</v>
      </c>
    </row>
    <row r="138" customHeight="1" spans="1:5">
      <c r="A138" s="167"/>
      <c r="B138" s="165" t="s">
        <v>549</v>
      </c>
      <c r="C138" s="165" t="s">
        <v>550</v>
      </c>
      <c r="D138" s="165" t="s">
        <v>551</v>
      </c>
      <c r="E138" s="165" t="s">
        <v>552</v>
      </c>
    </row>
    <row r="139" customHeight="1" spans="1:5">
      <c r="A139" s="167"/>
      <c r="B139" s="165" t="s">
        <v>553</v>
      </c>
      <c r="C139" s="165" t="s">
        <v>554</v>
      </c>
      <c r="D139" s="165" t="s">
        <v>555</v>
      </c>
      <c r="E139" s="165" t="s">
        <v>556</v>
      </c>
    </row>
    <row r="140" customHeight="1" spans="1:5">
      <c r="A140" s="167"/>
      <c r="B140" s="165" t="s">
        <v>557</v>
      </c>
      <c r="C140" s="165" t="s">
        <v>558</v>
      </c>
      <c r="D140" s="165" t="s">
        <v>559</v>
      </c>
      <c r="E140" s="165" t="s">
        <v>560</v>
      </c>
    </row>
    <row r="141" customHeight="1" spans="1:5">
      <c r="A141" s="167"/>
      <c r="B141" s="165" t="s">
        <v>561</v>
      </c>
      <c r="C141" s="165" t="s">
        <v>562</v>
      </c>
      <c r="D141" s="165" t="s">
        <v>563</v>
      </c>
      <c r="E141" s="165" t="s">
        <v>564</v>
      </c>
    </row>
    <row r="142" customHeight="1" spans="1:5">
      <c r="A142" s="167"/>
      <c r="B142" s="165" t="s">
        <v>565</v>
      </c>
      <c r="C142" s="165" t="s">
        <v>566</v>
      </c>
      <c r="D142" s="165" t="s">
        <v>567</v>
      </c>
      <c r="E142" s="165" t="s">
        <v>568</v>
      </c>
    </row>
    <row r="143" customHeight="1" spans="1:5">
      <c r="A143" s="167"/>
      <c r="B143" s="165" t="s">
        <v>569</v>
      </c>
      <c r="C143" s="165" t="s">
        <v>570</v>
      </c>
      <c r="D143" s="165" t="s">
        <v>571</v>
      </c>
      <c r="E143" s="165" t="s">
        <v>572</v>
      </c>
    </row>
    <row r="144" customHeight="1" spans="1:5">
      <c r="A144" s="167"/>
      <c r="B144" s="165" t="s">
        <v>573</v>
      </c>
      <c r="C144" s="165" t="s">
        <v>574</v>
      </c>
      <c r="D144" s="165" t="s">
        <v>575</v>
      </c>
      <c r="E144" s="165" t="s">
        <v>576</v>
      </c>
    </row>
    <row r="145" customHeight="1" spans="1:5">
      <c r="A145" s="167"/>
      <c r="B145" s="165" t="s">
        <v>577</v>
      </c>
      <c r="C145" s="165" t="s">
        <v>578</v>
      </c>
      <c r="D145" s="165" t="s">
        <v>579</v>
      </c>
      <c r="E145" s="165" t="s">
        <v>580</v>
      </c>
    </row>
    <row r="146" customHeight="1" spans="1:5">
      <c r="A146" s="167"/>
      <c r="B146" s="165" t="s">
        <v>581</v>
      </c>
      <c r="C146" s="165" t="s">
        <v>582</v>
      </c>
      <c r="D146" s="165" t="s">
        <v>583</v>
      </c>
      <c r="E146" s="165" t="s">
        <v>584</v>
      </c>
    </row>
    <row r="147" customHeight="1" spans="1:5">
      <c r="A147" s="167"/>
      <c r="B147" s="165" t="s">
        <v>585</v>
      </c>
      <c r="C147" s="165" t="s">
        <v>586</v>
      </c>
      <c r="D147" s="165" t="s">
        <v>587</v>
      </c>
      <c r="E147" s="165" t="s">
        <v>588</v>
      </c>
    </row>
    <row r="148" customHeight="1" spans="1:5">
      <c r="A148" s="167"/>
      <c r="B148" s="165" t="s">
        <v>589</v>
      </c>
      <c r="C148" s="165" t="s">
        <v>590</v>
      </c>
      <c r="D148" s="165" t="s">
        <v>591</v>
      </c>
      <c r="E148" s="165" t="s">
        <v>592</v>
      </c>
    </row>
    <row r="149" customHeight="1" spans="1:5">
      <c r="A149" s="167"/>
      <c r="B149" s="165" t="s">
        <v>593</v>
      </c>
      <c r="C149" s="165" t="s">
        <v>594</v>
      </c>
      <c r="D149" s="165" t="s">
        <v>595</v>
      </c>
      <c r="E149" s="165" t="s">
        <v>596</v>
      </c>
    </row>
    <row r="150" customHeight="1" spans="1:5">
      <c r="A150" s="167"/>
      <c r="B150" s="165" t="s">
        <v>597</v>
      </c>
      <c r="C150" s="165" t="s">
        <v>598</v>
      </c>
      <c r="D150" s="165" t="s">
        <v>599</v>
      </c>
      <c r="E150" s="165" t="s">
        <v>600</v>
      </c>
    </row>
    <row r="151" customHeight="1" spans="1:5">
      <c r="A151" s="167"/>
      <c r="B151" s="165" t="s">
        <v>601</v>
      </c>
      <c r="C151" s="165" t="s">
        <v>602</v>
      </c>
      <c r="D151" s="165" t="s">
        <v>603</v>
      </c>
      <c r="E151" s="165" t="s">
        <v>604</v>
      </c>
    </row>
    <row r="152" customHeight="1" spans="1:5">
      <c r="A152" s="167"/>
      <c r="B152" s="165" t="s">
        <v>605</v>
      </c>
      <c r="C152" s="165" t="s">
        <v>606</v>
      </c>
      <c r="D152" s="165" t="s">
        <v>607</v>
      </c>
      <c r="E152" s="165" t="s">
        <v>608</v>
      </c>
    </row>
    <row r="153" customHeight="1" spans="1:5">
      <c r="A153" s="167"/>
      <c r="B153" s="165" t="s">
        <v>609</v>
      </c>
      <c r="C153" s="165" t="s">
        <v>610</v>
      </c>
      <c r="D153" s="165" t="s">
        <v>611</v>
      </c>
      <c r="E153" s="165" t="s">
        <v>612</v>
      </c>
    </row>
    <row r="154" customHeight="1" spans="1:5">
      <c r="A154" s="167"/>
      <c r="B154" s="165" t="s">
        <v>613</v>
      </c>
      <c r="C154" s="165" t="s">
        <v>614</v>
      </c>
      <c r="D154" s="165" t="s">
        <v>615</v>
      </c>
      <c r="E154" s="165" t="s">
        <v>616</v>
      </c>
    </row>
    <row r="155" customHeight="1" spans="1:5">
      <c r="A155" s="167"/>
      <c r="B155" s="165" t="s">
        <v>617</v>
      </c>
      <c r="C155" s="165" t="s">
        <v>618</v>
      </c>
      <c r="D155" s="165" t="s">
        <v>619</v>
      </c>
      <c r="E155" s="165" t="s">
        <v>620</v>
      </c>
    </row>
    <row r="156" customHeight="1" spans="1:5">
      <c r="A156" s="167"/>
      <c r="B156" s="165" t="s">
        <v>621</v>
      </c>
      <c r="C156" s="165" t="s">
        <v>622</v>
      </c>
      <c r="D156" s="165" t="s">
        <v>623</v>
      </c>
      <c r="E156" s="165" t="s">
        <v>624</v>
      </c>
    </row>
    <row r="157" customHeight="1" spans="1:5">
      <c r="A157" s="167"/>
      <c r="B157" s="165" t="s">
        <v>625</v>
      </c>
      <c r="C157" s="165" t="s">
        <v>626</v>
      </c>
      <c r="D157" s="165" t="s">
        <v>627</v>
      </c>
      <c r="E157" s="165" t="s">
        <v>628</v>
      </c>
    </row>
    <row r="158" customHeight="1" spans="1:5">
      <c r="A158" s="167"/>
      <c r="B158" s="165" t="s">
        <v>629</v>
      </c>
      <c r="C158" s="165" t="s">
        <v>630</v>
      </c>
      <c r="D158" s="165" t="s">
        <v>631</v>
      </c>
      <c r="E158" s="165" t="s">
        <v>632</v>
      </c>
    </row>
    <row r="159" customHeight="1" spans="1:5">
      <c r="A159" s="167"/>
      <c r="B159" s="165" t="s">
        <v>633</v>
      </c>
      <c r="C159" s="165" t="s">
        <v>634</v>
      </c>
      <c r="D159" s="165" t="s">
        <v>635</v>
      </c>
      <c r="E159" s="165" t="s">
        <v>636</v>
      </c>
    </row>
    <row r="160" customHeight="1" spans="1:5">
      <c r="A160" s="167"/>
      <c r="B160" s="165" t="s">
        <v>637</v>
      </c>
      <c r="C160" s="165" t="s">
        <v>638</v>
      </c>
      <c r="D160" s="165" t="s">
        <v>639</v>
      </c>
      <c r="E160" s="165" t="s">
        <v>640</v>
      </c>
    </row>
    <row r="161" customHeight="1" spans="1:5">
      <c r="A161" s="167"/>
      <c r="B161" s="165" t="s">
        <v>641</v>
      </c>
      <c r="C161" s="165" t="s">
        <v>642</v>
      </c>
      <c r="D161" s="165" t="s">
        <v>643</v>
      </c>
      <c r="E161" s="165" t="s">
        <v>644</v>
      </c>
    </row>
    <row r="162" customHeight="1" spans="1:5">
      <c r="A162" s="167"/>
      <c r="B162" s="165" t="s">
        <v>645</v>
      </c>
      <c r="C162" s="165" t="s">
        <v>646</v>
      </c>
      <c r="D162" s="165" t="s">
        <v>647</v>
      </c>
      <c r="E162" s="165" t="s">
        <v>648</v>
      </c>
    </row>
    <row r="163" customHeight="1" spans="1:5">
      <c r="A163" s="167"/>
      <c r="B163" s="165" t="s">
        <v>649</v>
      </c>
      <c r="C163" s="165" t="s">
        <v>650</v>
      </c>
      <c r="D163" s="165" t="s">
        <v>651</v>
      </c>
      <c r="E163" s="165" t="s">
        <v>652</v>
      </c>
    </row>
    <row r="164" customHeight="1" spans="1:5">
      <c r="A164" s="167"/>
      <c r="B164" s="165" t="s">
        <v>653</v>
      </c>
      <c r="C164" s="165" t="s">
        <v>654</v>
      </c>
      <c r="D164" s="165" t="s">
        <v>655</v>
      </c>
      <c r="E164" s="165" t="s">
        <v>656</v>
      </c>
    </row>
    <row r="165" customHeight="1" spans="1:5">
      <c r="A165" s="167"/>
      <c r="B165" s="165" t="s">
        <v>657</v>
      </c>
      <c r="C165" s="165" t="s">
        <v>658</v>
      </c>
      <c r="D165" s="165" t="s">
        <v>659</v>
      </c>
      <c r="E165" s="165" t="s">
        <v>660</v>
      </c>
    </row>
    <row r="166" customHeight="1" spans="1:5">
      <c r="A166" s="167"/>
      <c r="B166" s="165" t="s">
        <v>661</v>
      </c>
      <c r="C166" s="165" t="s">
        <v>662</v>
      </c>
      <c r="D166" s="165" t="s">
        <v>663</v>
      </c>
      <c r="E166" s="165" t="s">
        <v>664</v>
      </c>
    </row>
    <row r="167" customHeight="1" spans="1:5">
      <c r="A167" s="167"/>
      <c r="B167" s="165" t="s">
        <v>665</v>
      </c>
      <c r="C167" s="165" t="s">
        <v>666</v>
      </c>
      <c r="D167" s="165" t="s">
        <v>667</v>
      </c>
      <c r="E167" s="165" t="s">
        <v>668</v>
      </c>
    </row>
    <row r="168" customHeight="1" spans="1:5">
      <c r="A168" s="167"/>
      <c r="B168" s="165" t="s">
        <v>669</v>
      </c>
      <c r="C168" s="165" t="s">
        <v>670</v>
      </c>
      <c r="D168" s="165" t="s">
        <v>671</v>
      </c>
      <c r="E168" s="165" t="s">
        <v>672</v>
      </c>
    </row>
    <row r="169" customHeight="1" spans="1:5">
      <c r="A169" s="167"/>
      <c r="B169" s="165" t="s">
        <v>673</v>
      </c>
      <c r="C169" s="165" t="s">
        <v>674</v>
      </c>
      <c r="D169" s="165" t="s">
        <v>675</v>
      </c>
      <c r="E169" s="165" t="s">
        <v>676</v>
      </c>
    </row>
    <row r="170" customHeight="1" spans="1:5">
      <c r="A170" s="167"/>
      <c r="B170" s="165" t="s">
        <v>677</v>
      </c>
      <c r="C170" s="165" t="s">
        <v>678</v>
      </c>
      <c r="D170" s="165" t="s">
        <v>679</v>
      </c>
      <c r="E170" s="165" t="s">
        <v>680</v>
      </c>
    </row>
    <row r="171" customHeight="1" spans="1:5">
      <c r="A171" s="167"/>
      <c r="B171" s="165" t="s">
        <v>681</v>
      </c>
      <c r="C171" s="165" t="s">
        <v>682</v>
      </c>
      <c r="D171" s="165" t="s">
        <v>683</v>
      </c>
      <c r="E171" s="165" t="s">
        <v>684</v>
      </c>
    </row>
    <row r="172" customHeight="1" spans="1:5">
      <c r="A172" s="167"/>
      <c r="B172" s="165" t="s">
        <v>685</v>
      </c>
      <c r="C172" s="165" t="s">
        <v>686</v>
      </c>
      <c r="D172" s="165" t="s">
        <v>687</v>
      </c>
      <c r="E172" s="165" t="s">
        <v>688</v>
      </c>
    </row>
    <row r="173" customHeight="1" spans="1:5">
      <c r="A173" s="167"/>
      <c r="B173" s="165" t="s">
        <v>689</v>
      </c>
      <c r="C173" s="165" t="s">
        <v>690</v>
      </c>
      <c r="D173" s="165" t="s">
        <v>691</v>
      </c>
      <c r="E173" s="165" t="s">
        <v>692</v>
      </c>
    </row>
    <row r="174" customHeight="1" spans="1:5">
      <c r="A174" s="167"/>
      <c r="B174" s="165" t="s">
        <v>693</v>
      </c>
      <c r="C174" s="165" t="s">
        <v>694</v>
      </c>
      <c r="D174" s="165" t="s">
        <v>695</v>
      </c>
      <c r="E174" s="165" t="s">
        <v>696</v>
      </c>
    </row>
    <row r="175" customHeight="1" spans="1:5">
      <c r="A175" s="167"/>
      <c r="B175" s="165" t="s">
        <v>697</v>
      </c>
      <c r="C175" s="165" t="s">
        <v>698</v>
      </c>
      <c r="D175" s="165" t="s">
        <v>699</v>
      </c>
      <c r="E175" s="165" t="s">
        <v>700</v>
      </c>
    </row>
    <row r="176" customHeight="1" spans="1:5">
      <c r="A176" s="167"/>
      <c r="B176" s="165" t="s">
        <v>701</v>
      </c>
      <c r="C176" s="165" t="s">
        <v>702</v>
      </c>
      <c r="D176" s="165" t="s">
        <v>703</v>
      </c>
      <c r="E176" s="165" t="s">
        <v>704</v>
      </c>
    </row>
    <row r="177" customHeight="1" spans="1:5">
      <c r="A177" s="167"/>
      <c r="B177" s="165" t="s">
        <v>705</v>
      </c>
      <c r="C177" s="165" t="s">
        <v>706</v>
      </c>
      <c r="D177" s="165" t="s">
        <v>707</v>
      </c>
      <c r="E177" s="165" t="s">
        <v>708</v>
      </c>
    </row>
    <row r="178" customHeight="1" spans="1:5">
      <c r="A178" s="167"/>
      <c r="B178" s="165" t="s">
        <v>709</v>
      </c>
      <c r="C178" s="165" t="s">
        <v>710</v>
      </c>
      <c r="D178" s="165" t="s">
        <v>711</v>
      </c>
      <c r="E178" s="165" t="s">
        <v>712</v>
      </c>
    </row>
    <row r="179" customHeight="1" spans="1:5">
      <c r="A179" s="167"/>
      <c r="B179" s="165" t="s">
        <v>713</v>
      </c>
      <c r="C179" s="165" t="s">
        <v>714</v>
      </c>
      <c r="D179" s="165" t="s">
        <v>715</v>
      </c>
      <c r="E179" s="165" t="s">
        <v>716</v>
      </c>
    </row>
    <row r="180" customHeight="1" spans="1:5">
      <c r="A180" s="167"/>
      <c r="B180" s="165" t="s">
        <v>717</v>
      </c>
      <c r="C180" s="165" t="s">
        <v>718</v>
      </c>
      <c r="D180" s="165" t="s">
        <v>719</v>
      </c>
      <c r="E180" s="165" t="s">
        <v>720</v>
      </c>
    </row>
    <row r="181" customHeight="1" spans="1:5">
      <c r="A181" s="167"/>
      <c r="B181" s="165" t="s">
        <v>721</v>
      </c>
      <c r="C181" s="165" t="s">
        <v>722</v>
      </c>
      <c r="D181" s="165" t="s">
        <v>723</v>
      </c>
      <c r="E181" s="165" t="s">
        <v>724</v>
      </c>
    </row>
    <row r="182" customHeight="1" spans="1:5">
      <c r="A182" s="167"/>
      <c r="B182" s="165" t="s">
        <v>725</v>
      </c>
      <c r="C182" s="165" t="s">
        <v>726</v>
      </c>
      <c r="D182" s="165" t="s">
        <v>727</v>
      </c>
      <c r="E182" s="165" t="s">
        <v>728</v>
      </c>
    </row>
    <row r="183" customHeight="1" spans="1:5">
      <c r="A183" s="167"/>
      <c r="B183" s="165" t="s">
        <v>729</v>
      </c>
      <c r="C183" s="165" t="s">
        <v>730</v>
      </c>
      <c r="D183" s="165" t="s">
        <v>731</v>
      </c>
      <c r="E183" s="165" t="s">
        <v>732</v>
      </c>
    </row>
    <row r="184" customHeight="1" spans="1:5">
      <c r="A184" s="167"/>
      <c r="B184" s="165" t="s">
        <v>733</v>
      </c>
      <c r="C184" s="165" t="s">
        <v>734</v>
      </c>
      <c r="D184" s="165" t="s">
        <v>735</v>
      </c>
      <c r="E184" s="165" t="s">
        <v>736</v>
      </c>
    </row>
    <row r="185" customHeight="1" spans="1:5">
      <c r="A185" s="167"/>
      <c r="B185" s="165" t="s">
        <v>737</v>
      </c>
      <c r="C185" s="165" t="s">
        <v>738</v>
      </c>
      <c r="D185" s="165" t="s">
        <v>739</v>
      </c>
      <c r="E185" s="165" t="s">
        <v>740</v>
      </c>
    </row>
    <row r="186" customHeight="1" spans="1:5">
      <c r="A186" s="167"/>
      <c r="B186" s="165" t="s">
        <v>741</v>
      </c>
      <c r="C186" s="165" t="s">
        <v>742</v>
      </c>
      <c r="D186" s="165" t="s">
        <v>743</v>
      </c>
      <c r="E186" s="165" t="s">
        <v>744</v>
      </c>
    </row>
    <row r="187" customHeight="1" spans="1:5">
      <c r="A187" s="167"/>
      <c r="B187" s="165" t="s">
        <v>745</v>
      </c>
      <c r="C187" s="165" t="s">
        <v>746</v>
      </c>
      <c r="D187" s="165" t="s">
        <v>747</v>
      </c>
      <c r="E187" s="165" t="s">
        <v>748</v>
      </c>
    </row>
    <row r="188" customHeight="1" spans="1:5">
      <c r="A188" s="167"/>
      <c r="B188" s="165" t="s">
        <v>749</v>
      </c>
      <c r="C188" s="165" t="s">
        <v>750</v>
      </c>
      <c r="D188" s="165" t="s">
        <v>751</v>
      </c>
      <c r="E188" s="165" t="s">
        <v>752</v>
      </c>
    </row>
    <row r="189" customHeight="1" spans="1:5">
      <c r="A189" s="167"/>
      <c r="B189" s="165" t="s">
        <v>753</v>
      </c>
      <c r="C189" s="165" t="s">
        <v>754</v>
      </c>
      <c r="D189" s="165" t="s">
        <v>755</v>
      </c>
      <c r="E189" s="165" t="s">
        <v>756</v>
      </c>
    </row>
    <row r="190" customHeight="1" spans="1:5">
      <c r="A190" s="167"/>
      <c r="B190" s="165" t="s">
        <v>757</v>
      </c>
      <c r="C190" s="165" t="s">
        <v>758</v>
      </c>
      <c r="D190" s="165" t="s">
        <v>759</v>
      </c>
      <c r="E190" s="165" t="s">
        <v>760</v>
      </c>
    </row>
    <row r="191" customHeight="1" spans="1:5">
      <c r="A191" s="167"/>
      <c r="B191" s="165" t="s">
        <v>761</v>
      </c>
      <c r="C191" s="165" t="s">
        <v>762</v>
      </c>
      <c r="D191" s="165" t="s">
        <v>763</v>
      </c>
      <c r="E191" s="165" t="s">
        <v>764</v>
      </c>
    </row>
    <row r="192" customHeight="1" spans="1:5">
      <c r="A192" s="167"/>
      <c r="B192" s="165" t="s">
        <v>765</v>
      </c>
      <c r="C192" s="165" t="s">
        <v>766</v>
      </c>
      <c r="D192" s="165" t="s">
        <v>767</v>
      </c>
      <c r="E192" s="165" t="s">
        <v>768</v>
      </c>
    </row>
    <row r="193" customHeight="1" spans="1:5">
      <c r="A193" s="167"/>
      <c r="B193" s="165" t="s">
        <v>769</v>
      </c>
      <c r="C193" s="165" t="s">
        <v>770</v>
      </c>
      <c r="D193" s="165" t="s">
        <v>771</v>
      </c>
      <c r="E193" s="165" t="s">
        <v>772</v>
      </c>
    </row>
    <row r="194" customHeight="1" spans="1:5">
      <c r="A194" s="167"/>
      <c r="B194" s="165" t="s">
        <v>773</v>
      </c>
      <c r="C194" s="165" t="s">
        <v>774</v>
      </c>
      <c r="D194" s="165" t="s">
        <v>775</v>
      </c>
      <c r="E194" s="165" t="s">
        <v>776</v>
      </c>
    </row>
    <row r="195" customHeight="1" spans="1:5">
      <c r="A195" s="167"/>
      <c r="B195" s="165" t="s">
        <v>777</v>
      </c>
      <c r="C195" s="165" t="s">
        <v>778</v>
      </c>
      <c r="D195" s="165" t="s">
        <v>779</v>
      </c>
      <c r="E195" s="165" t="s">
        <v>780</v>
      </c>
    </row>
    <row r="196" customHeight="1" spans="1:5">
      <c r="A196" s="167"/>
      <c r="B196" s="165" t="s">
        <v>781</v>
      </c>
      <c r="C196" s="165" t="s">
        <v>782</v>
      </c>
      <c r="D196" s="165" t="s">
        <v>783</v>
      </c>
      <c r="E196" s="165" t="s">
        <v>784</v>
      </c>
    </row>
    <row r="197" customHeight="1" spans="1:5">
      <c r="A197" s="167"/>
      <c r="B197" s="165" t="s">
        <v>785</v>
      </c>
      <c r="C197" s="165" t="s">
        <v>786</v>
      </c>
      <c r="D197" s="165" t="s">
        <v>787</v>
      </c>
      <c r="E197" s="165" t="s">
        <v>788</v>
      </c>
    </row>
    <row r="198" customHeight="1" spans="1:5">
      <c r="A198" s="167"/>
      <c r="B198" s="165" t="s">
        <v>789</v>
      </c>
      <c r="C198" s="165" t="s">
        <v>790</v>
      </c>
      <c r="D198" s="165" t="s">
        <v>791</v>
      </c>
      <c r="E198" s="165" t="s">
        <v>792</v>
      </c>
    </row>
    <row r="199" customHeight="1" spans="1:5">
      <c r="A199" s="167"/>
      <c r="B199" s="165" t="s">
        <v>793</v>
      </c>
      <c r="C199" s="165" t="s">
        <v>794</v>
      </c>
      <c r="D199" s="165" t="s">
        <v>795</v>
      </c>
      <c r="E199" s="165" t="s">
        <v>796</v>
      </c>
    </row>
    <row r="200" customHeight="1" spans="1:5">
      <c r="A200" s="167"/>
      <c r="B200" s="165" t="s">
        <v>797</v>
      </c>
      <c r="C200" s="165" t="s">
        <v>798</v>
      </c>
      <c r="D200" s="165" t="s">
        <v>799</v>
      </c>
      <c r="E200" s="165" t="s">
        <v>800</v>
      </c>
    </row>
    <row r="201" customHeight="1" spans="1:5">
      <c r="A201" s="167"/>
      <c r="B201" s="165" t="s">
        <v>801</v>
      </c>
      <c r="C201" s="165" t="s">
        <v>802</v>
      </c>
      <c r="D201" s="165" t="s">
        <v>803</v>
      </c>
      <c r="E201" s="165" t="s">
        <v>804</v>
      </c>
    </row>
    <row r="202" customHeight="1" spans="1:5">
      <c r="A202" s="167"/>
      <c r="B202" s="165" t="s">
        <v>805</v>
      </c>
      <c r="C202" s="165" t="s">
        <v>806</v>
      </c>
      <c r="D202" s="165" t="s">
        <v>807</v>
      </c>
      <c r="E202" s="165" t="s">
        <v>808</v>
      </c>
    </row>
    <row r="203" customHeight="1" spans="1:5">
      <c r="A203" s="167"/>
      <c r="B203" s="165" t="s">
        <v>809</v>
      </c>
      <c r="C203" s="165" t="s">
        <v>810</v>
      </c>
      <c r="D203" s="165" t="s">
        <v>811</v>
      </c>
      <c r="E203" s="165" t="s">
        <v>812</v>
      </c>
    </row>
    <row r="204" customHeight="1" spans="1:5">
      <c r="A204" s="167"/>
      <c r="B204" s="165" t="s">
        <v>813</v>
      </c>
      <c r="C204" s="165" t="s">
        <v>814</v>
      </c>
      <c r="D204" s="165" t="s">
        <v>815</v>
      </c>
      <c r="E204" s="165" t="s">
        <v>816</v>
      </c>
    </row>
    <row r="205" customHeight="1" spans="1:5">
      <c r="A205" s="167"/>
      <c r="B205" s="165" t="s">
        <v>817</v>
      </c>
      <c r="C205" s="165" t="s">
        <v>818</v>
      </c>
      <c r="D205" s="165" t="s">
        <v>819</v>
      </c>
      <c r="E205" s="165" t="s">
        <v>820</v>
      </c>
    </row>
    <row r="206" customHeight="1" spans="1:5">
      <c r="A206" s="167"/>
      <c r="B206" s="165" t="s">
        <v>821</v>
      </c>
      <c r="C206" s="165" t="s">
        <v>822</v>
      </c>
      <c r="D206" s="165" t="s">
        <v>823</v>
      </c>
      <c r="E206" s="165" t="s">
        <v>824</v>
      </c>
    </row>
    <row r="207" customHeight="1" spans="1:5">
      <c r="A207" s="167"/>
      <c r="B207" s="165" t="s">
        <v>825</v>
      </c>
      <c r="C207" s="165" t="s">
        <v>826</v>
      </c>
      <c r="D207" s="165" t="s">
        <v>827</v>
      </c>
      <c r="E207" s="165" t="s">
        <v>828</v>
      </c>
    </row>
    <row r="208" customHeight="1" spans="1:5">
      <c r="A208" s="167"/>
      <c r="B208" s="165" t="s">
        <v>829</v>
      </c>
      <c r="C208" s="165" t="s">
        <v>830</v>
      </c>
      <c r="D208" s="165" t="s">
        <v>831</v>
      </c>
      <c r="E208" s="165" t="s">
        <v>832</v>
      </c>
    </row>
    <row r="209" customHeight="1" spans="1:5">
      <c r="A209" s="167"/>
      <c r="B209" s="165" t="s">
        <v>833</v>
      </c>
      <c r="C209" s="165" t="s">
        <v>834</v>
      </c>
      <c r="D209" s="165" t="s">
        <v>835</v>
      </c>
      <c r="E209" s="165" t="s">
        <v>836</v>
      </c>
    </row>
    <row r="210" customHeight="1" spans="1:5">
      <c r="A210" s="167"/>
      <c r="B210" s="165" t="s">
        <v>837</v>
      </c>
      <c r="C210" s="165" t="s">
        <v>838</v>
      </c>
      <c r="D210" s="165" t="s">
        <v>839</v>
      </c>
      <c r="E210" s="165" t="s">
        <v>840</v>
      </c>
    </row>
    <row r="211" customHeight="1" spans="1:5">
      <c r="A211" s="167"/>
      <c r="B211" s="165" t="s">
        <v>841</v>
      </c>
      <c r="C211" s="165" t="s">
        <v>842</v>
      </c>
      <c r="D211" s="165" t="s">
        <v>843</v>
      </c>
      <c r="E211" s="165" t="s">
        <v>844</v>
      </c>
    </row>
    <row r="212" customHeight="1" spans="1:5">
      <c r="A212" s="167"/>
      <c r="B212" s="165" t="s">
        <v>845</v>
      </c>
      <c r="C212" s="165" t="s">
        <v>846</v>
      </c>
      <c r="D212" s="165" t="s">
        <v>847</v>
      </c>
      <c r="E212" s="165" t="s">
        <v>848</v>
      </c>
    </row>
    <row r="213" customHeight="1" spans="1:5">
      <c r="A213" s="167"/>
      <c r="B213" s="165" t="s">
        <v>849</v>
      </c>
      <c r="C213" s="165" t="s">
        <v>850</v>
      </c>
      <c r="D213" s="165" t="s">
        <v>851</v>
      </c>
      <c r="E213" s="165" t="s">
        <v>852</v>
      </c>
    </row>
    <row r="214" customHeight="1" spans="1:5">
      <c r="A214" s="167"/>
      <c r="B214" s="165" t="s">
        <v>853</v>
      </c>
      <c r="C214" s="165" t="s">
        <v>854</v>
      </c>
      <c r="D214" s="165" t="s">
        <v>855</v>
      </c>
      <c r="E214" s="165" t="s">
        <v>856</v>
      </c>
    </row>
    <row r="215" customHeight="1" spans="1:5">
      <c r="A215" s="167"/>
      <c r="B215" s="165" t="s">
        <v>857</v>
      </c>
      <c r="C215" s="165" t="s">
        <v>858</v>
      </c>
      <c r="D215" s="165" t="s">
        <v>859</v>
      </c>
      <c r="E215" s="165" t="s">
        <v>860</v>
      </c>
    </row>
    <row r="216" customHeight="1" spans="1:5">
      <c r="A216" s="167"/>
      <c r="B216" s="165" t="s">
        <v>861</v>
      </c>
      <c r="C216" s="165" t="s">
        <v>862</v>
      </c>
      <c r="D216" s="165" t="s">
        <v>863</v>
      </c>
      <c r="E216" s="165" t="s">
        <v>864</v>
      </c>
    </row>
    <row r="217" customHeight="1" spans="1:5">
      <c r="A217" s="167"/>
      <c r="B217" s="165" t="s">
        <v>865</v>
      </c>
      <c r="C217" s="165" t="s">
        <v>866</v>
      </c>
      <c r="D217" s="165" t="s">
        <v>867</v>
      </c>
      <c r="E217" s="165" t="s">
        <v>868</v>
      </c>
    </row>
    <row r="218" customHeight="1" spans="1:5">
      <c r="A218" s="167"/>
      <c r="B218" s="165" t="s">
        <v>869</v>
      </c>
      <c r="C218" s="165" t="s">
        <v>870</v>
      </c>
      <c r="D218" s="165" t="s">
        <v>871</v>
      </c>
      <c r="E218" s="165" t="s">
        <v>872</v>
      </c>
    </row>
    <row r="219" customHeight="1" spans="1:5">
      <c r="A219" s="167"/>
      <c r="B219" s="165" t="s">
        <v>873</v>
      </c>
      <c r="C219" s="165" t="s">
        <v>874</v>
      </c>
      <c r="D219" s="165" t="s">
        <v>875</v>
      </c>
      <c r="E219" s="165" t="s">
        <v>876</v>
      </c>
    </row>
    <row r="220" customHeight="1" spans="1:5">
      <c r="A220" s="167"/>
      <c r="B220" s="165" t="s">
        <v>877</v>
      </c>
      <c r="C220" s="165" t="s">
        <v>878</v>
      </c>
      <c r="D220" s="165" t="s">
        <v>879</v>
      </c>
      <c r="E220" s="165" t="s">
        <v>880</v>
      </c>
    </row>
    <row r="221" customHeight="1" spans="1:5">
      <c r="A221" s="167"/>
      <c r="B221" s="165" t="s">
        <v>881</v>
      </c>
      <c r="C221" s="165" t="s">
        <v>882</v>
      </c>
      <c r="D221" s="165" t="s">
        <v>883</v>
      </c>
      <c r="E221" s="165" t="s">
        <v>884</v>
      </c>
    </row>
    <row r="222" customHeight="1" spans="1:5">
      <c r="A222" s="167"/>
      <c r="B222" s="165" t="s">
        <v>885</v>
      </c>
      <c r="C222" s="165" t="s">
        <v>886</v>
      </c>
      <c r="D222" s="165" t="s">
        <v>887</v>
      </c>
      <c r="E222" s="165" t="s">
        <v>888</v>
      </c>
    </row>
    <row r="223" customHeight="1" spans="1:5">
      <c r="A223" s="167"/>
      <c r="B223" s="165" t="s">
        <v>889</v>
      </c>
      <c r="C223" s="165" t="s">
        <v>890</v>
      </c>
      <c r="D223" s="165" t="s">
        <v>891</v>
      </c>
      <c r="E223" s="165" t="s">
        <v>892</v>
      </c>
    </row>
    <row r="224" customHeight="1" spans="1:5">
      <c r="A224" s="167"/>
      <c r="B224" s="165" t="s">
        <v>893</v>
      </c>
      <c r="C224" s="165" t="s">
        <v>894</v>
      </c>
      <c r="D224" s="165" t="s">
        <v>895</v>
      </c>
      <c r="E224" s="165" t="s">
        <v>896</v>
      </c>
    </row>
    <row r="225" customHeight="1" spans="1:5">
      <c r="A225" s="167"/>
      <c r="B225" s="165" t="s">
        <v>897</v>
      </c>
      <c r="C225" s="165" t="s">
        <v>898</v>
      </c>
      <c r="D225" s="165" t="s">
        <v>899</v>
      </c>
      <c r="E225" s="165" t="s">
        <v>900</v>
      </c>
    </row>
    <row r="226" customHeight="1" spans="1:5">
      <c r="A226" s="167"/>
      <c r="B226" s="165" t="s">
        <v>901</v>
      </c>
      <c r="C226" s="165" t="s">
        <v>902</v>
      </c>
      <c r="D226" s="165" t="s">
        <v>903</v>
      </c>
      <c r="E226" s="165" t="s">
        <v>904</v>
      </c>
    </row>
    <row r="227" customHeight="1" spans="1:5">
      <c r="A227" s="167"/>
      <c r="B227" s="165" t="s">
        <v>905</v>
      </c>
      <c r="C227" s="165" t="s">
        <v>906</v>
      </c>
      <c r="D227" s="165" t="s">
        <v>907</v>
      </c>
      <c r="E227" s="165" t="s">
        <v>908</v>
      </c>
    </row>
    <row r="228" customHeight="1" spans="1:5">
      <c r="A228" s="167"/>
      <c r="B228" s="165" t="s">
        <v>909</v>
      </c>
      <c r="C228" s="165" t="s">
        <v>910</v>
      </c>
      <c r="D228" s="165" t="s">
        <v>911</v>
      </c>
      <c r="E228" s="165" t="s">
        <v>912</v>
      </c>
    </row>
    <row r="229" customHeight="1" spans="1:5">
      <c r="A229" s="167"/>
      <c r="B229" s="165" t="s">
        <v>913</v>
      </c>
      <c r="C229" s="165" t="s">
        <v>914</v>
      </c>
      <c r="D229" s="165" t="s">
        <v>915</v>
      </c>
      <c r="E229" s="165" t="s">
        <v>916</v>
      </c>
    </row>
    <row r="230" customHeight="1" spans="1:5">
      <c r="A230" s="167"/>
      <c r="B230" s="165" t="s">
        <v>917</v>
      </c>
      <c r="C230" s="165" t="s">
        <v>918</v>
      </c>
      <c r="D230" s="165" t="s">
        <v>919</v>
      </c>
      <c r="E230" s="165" t="s">
        <v>920</v>
      </c>
    </row>
    <row r="231" customHeight="1" spans="1:5">
      <c r="A231" s="167"/>
      <c r="B231" s="165" t="s">
        <v>921</v>
      </c>
      <c r="C231" s="165" t="s">
        <v>922</v>
      </c>
      <c r="D231" s="165" t="s">
        <v>923</v>
      </c>
      <c r="E231" s="165" t="s">
        <v>924</v>
      </c>
    </row>
    <row r="232" customHeight="1" spans="1:5">
      <c r="A232" s="167"/>
      <c r="B232" s="165" t="s">
        <v>925</v>
      </c>
      <c r="C232" s="165" t="s">
        <v>926</v>
      </c>
      <c r="D232" s="165" t="s">
        <v>927</v>
      </c>
      <c r="E232" s="165" t="s">
        <v>928</v>
      </c>
    </row>
    <row r="233" customHeight="1" spans="1:5">
      <c r="A233" s="167"/>
      <c r="B233" s="165" t="s">
        <v>929</v>
      </c>
      <c r="C233" s="165" t="s">
        <v>930</v>
      </c>
      <c r="D233" s="165" t="s">
        <v>931</v>
      </c>
      <c r="E233" s="165" t="s">
        <v>932</v>
      </c>
    </row>
    <row r="234" customHeight="1" spans="1:5">
      <c r="A234" s="167"/>
      <c r="B234" s="165" t="s">
        <v>933</v>
      </c>
      <c r="C234" s="165" t="s">
        <v>934</v>
      </c>
      <c r="D234" s="165" t="s">
        <v>935</v>
      </c>
      <c r="E234" s="165" t="s">
        <v>936</v>
      </c>
    </row>
    <row r="235" customHeight="1" spans="1:5">
      <c r="A235" s="167"/>
      <c r="B235" s="165" t="s">
        <v>937</v>
      </c>
      <c r="C235" s="165" t="s">
        <v>938</v>
      </c>
      <c r="D235" s="165" t="s">
        <v>939</v>
      </c>
      <c r="E235" s="165" t="s">
        <v>940</v>
      </c>
    </row>
    <row r="236" customHeight="1" spans="1:5">
      <c r="A236" s="167"/>
      <c r="B236" s="165" t="s">
        <v>941</v>
      </c>
      <c r="C236" s="165" t="s">
        <v>942</v>
      </c>
      <c r="D236" s="165" t="s">
        <v>943</v>
      </c>
      <c r="E236" s="165" t="s">
        <v>944</v>
      </c>
    </row>
    <row r="237" customHeight="1" spans="1:5">
      <c r="A237" s="167"/>
      <c r="B237" s="165" t="s">
        <v>945</v>
      </c>
      <c r="C237" s="165" t="s">
        <v>946</v>
      </c>
      <c r="D237" s="165" t="s">
        <v>947</v>
      </c>
      <c r="E237" s="165" t="s">
        <v>948</v>
      </c>
    </row>
    <row r="238" customHeight="1" spans="1:5">
      <c r="A238" s="167"/>
      <c r="B238" s="165" t="s">
        <v>949</v>
      </c>
      <c r="C238" s="165" t="s">
        <v>950</v>
      </c>
      <c r="D238" s="165" t="s">
        <v>951</v>
      </c>
      <c r="E238" s="165" t="s">
        <v>952</v>
      </c>
    </row>
    <row r="239" customHeight="1" spans="1:5">
      <c r="A239" s="167"/>
      <c r="B239" s="165" t="s">
        <v>953</v>
      </c>
      <c r="C239" s="165" t="s">
        <v>954</v>
      </c>
      <c r="D239" s="165" t="s">
        <v>955</v>
      </c>
      <c r="E239" s="165" t="s">
        <v>956</v>
      </c>
    </row>
    <row r="240" customHeight="1" spans="1:5">
      <c r="A240" s="167"/>
      <c r="B240" s="165" t="s">
        <v>957</v>
      </c>
      <c r="C240" s="165" t="s">
        <v>958</v>
      </c>
      <c r="D240" s="165" t="s">
        <v>959</v>
      </c>
      <c r="E240" s="165" t="s">
        <v>960</v>
      </c>
    </row>
    <row r="241" customHeight="1" spans="1:5">
      <c r="A241" s="167"/>
      <c r="B241" s="165" t="s">
        <v>961</v>
      </c>
      <c r="C241" s="165" t="s">
        <v>962</v>
      </c>
      <c r="D241" s="165" t="s">
        <v>963</v>
      </c>
      <c r="E241" s="165" t="s">
        <v>964</v>
      </c>
    </row>
    <row r="242" customHeight="1" spans="1:5">
      <c r="A242" s="167"/>
      <c r="B242" s="165" t="s">
        <v>965</v>
      </c>
      <c r="C242" s="165" t="s">
        <v>966</v>
      </c>
      <c r="D242" s="165" t="s">
        <v>967</v>
      </c>
      <c r="E242" s="165" t="s">
        <v>968</v>
      </c>
    </row>
    <row r="243" customHeight="1" spans="1:5">
      <c r="A243" s="167"/>
      <c r="B243" s="165" t="s">
        <v>969</v>
      </c>
      <c r="C243" s="165" t="s">
        <v>970</v>
      </c>
      <c r="D243" s="165" t="s">
        <v>971</v>
      </c>
      <c r="E243" s="165" t="s">
        <v>972</v>
      </c>
    </row>
    <row r="244" customHeight="1" spans="1:5">
      <c r="A244" s="167"/>
      <c r="B244" s="165" t="s">
        <v>973</v>
      </c>
      <c r="C244" s="165" t="s">
        <v>974</v>
      </c>
      <c r="D244" s="165" t="s">
        <v>975</v>
      </c>
      <c r="E244" s="165" t="s">
        <v>976</v>
      </c>
    </row>
    <row r="245" customHeight="1" spans="1:5">
      <c r="A245" s="167"/>
      <c r="B245" s="165" t="s">
        <v>977</v>
      </c>
      <c r="C245" s="165" t="s">
        <v>978</v>
      </c>
      <c r="D245" s="165" t="s">
        <v>979</v>
      </c>
      <c r="E245" s="165" t="s">
        <v>980</v>
      </c>
    </row>
    <row r="246" customHeight="1" spans="1:5">
      <c r="A246" s="167"/>
      <c r="B246" s="165" t="s">
        <v>981</v>
      </c>
      <c r="C246" s="165" t="s">
        <v>982</v>
      </c>
      <c r="D246" s="165" t="s">
        <v>983</v>
      </c>
      <c r="E246" s="165" t="s">
        <v>984</v>
      </c>
    </row>
    <row r="247" customHeight="1" spans="1:5">
      <c r="A247" s="167"/>
      <c r="B247" s="165" t="s">
        <v>985</v>
      </c>
      <c r="C247" s="165" t="s">
        <v>986</v>
      </c>
      <c r="D247" s="165" t="s">
        <v>987</v>
      </c>
      <c r="E247" s="165" t="s">
        <v>988</v>
      </c>
    </row>
    <row r="248" customHeight="1" spans="1:5">
      <c r="A248" s="167"/>
      <c r="B248" s="165" t="s">
        <v>989</v>
      </c>
      <c r="C248" s="165" t="s">
        <v>990</v>
      </c>
      <c r="D248" s="165" t="s">
        <v>991</v>
      </c>
      <c r="E248" s="165" t="s">
        <v>992</v>
      </c>
    </row>
    <row r="249" customHeight="1" spans="1:5">
      <c r="A249" s="167"/>
      <c r="B249" s="165" t="s">
        <v>993</v>
      </c>
      <c r="C249" s="165" t="s">
        <v>994</v>
      </c>
      <c r="D249" s="165" t="s">
        <v>995</v>
      </c>
      <c r="E249" s="165" t="s">
        <v>996</v>
      </c>
    </row>
    <row r="250" customHeight="1" spans="1:5">
      <c r="A250" s="167"/>
      <c r="B250" s="165" t="s">
        <v>997</v>
      </c>
      <c r="C250" s="165" t="s">
        <v>998</v>
      </c>
      <c r="D250" s="165" t="s">
        <v>999</v>
      </c>
      <c r="E250" s="165" t="s">
        <v>1000</v>
      </c>
    </row>
    <row r="251" customHeight="1" spans="1:5">
      <c r="A251" s="167"/>
      <c r="B251" s="165" t="s">
        <v>1001</v>
      </c>
      <c r="C251" s="165" t="s">
        <v>1002</v>
      </c>
      <c r="D251" s="165" t="s">
        <v>1003</v>
      </c>
      <c r="E251" s="165" t="s">
        <v>1004</v>
      </c>
    </row>
    <row r="252" customHeight="1" spans="1:5">
      <c r="A252" s="167"/>
      <c r="B252" s="165" t="s">
        <v>1005</v>
      </c>
      <c r="C252" s="165" t="s">
        <v>1006</v>
      </c>
      <c r="D252" s="165" t="s">
        <v>1007</v>
      </c>
      <c r="E252" s="165" t="s">
        <v>1008</v>
      </c>
    </row>
    <row r="253" customHeight="1" spans="1:5">
      <c r="A253" s="167"/>
      <c r="B253" s="165" t="s">
        <v>1009</v>
      </c>
      <c r="C253" s="165" t="s">
        <v>1010</v>
      </c>
      <c r="D253" s="165" t="s">
        <v>1011</v>
      </c>
      <c r="E253" s="165" t="s">
        <v>1012</v>
      </c>
    </row>
    <row r="254" customHeight="1" spans="1:5">
      <c r="A254" s="167"/>
      <c r="B254" s="165" t="s">
        <v>1013</v>
      </c>
      <c r="C254" s="165" t="s">
        <v>1014</v>
      </c>
      <c r="D254" s="165" t="s">
        <v>1015</v>
      </c>
      <c r="E254" s="165" t="s">
        <v>1016</v>
      </c>
    </row>
    <row r="255" customHeight="1" spans="1:5">
      <c r="A255" s="167"/>
      <c r="B255" s="165" t="s">
        <v>1017</v>
      </c>
      <c r="C255" s="165" t="s">
        <v>1018</v>
      </c>
      <c r="D255" s="165" t="s">
        <v>1019</v>
      </c>
      <c r="E255" s="165" t="s">
        <v>1020</v>
      </c>
    </row>
    <row r="256" customHeight="1" spans="1:5">
      <c r="A256" s="167"/>
      <c r="B256" s="165" t="s">
        <v>1021</v>
      </c>
      <c r="C256" s="165" t="s">
        <v>1022</v>
      </c>
      <c r="D256" s="165" t="s">
        <v>1023</v>
      </c>
      <c r="E256" s="165" t="s">
        <v>1024</v>
      </c>
    </row>
    <row r="257" customHeight="1" spans="1:5">
      <c r="A257" s="167"/>
      <c r="B257" s="165" t="s">
        <v>1025</v>
      </c>
      <c r="C257" s="165" t="s">
        <v>1026</v>
      </c>
      <c r="D257" s="165" t="s">
        <v>1027</v>
      </c>
      <c r="E257" s="165" t="s">
        <v>1028</v>
      </c>
    </row>
    <row r="258" customHeight="1" spans="1:5">
      <c r="A258" s="167"/>
      <c r="B258" s="165" t="s">
        <v>1029</v>
      </c>
      <c r="C258" s="165" t="s">
        <v>1030</v>
      </c>
      <c r="D258" s="165" t="s">
        <v>1031</v>
      </c>
      <c r="E258" s="165" t="s">
        <v>1032</v>
      </c>
    </row>
    <row r="259" customHeight="1" spans="1:5">
      <c r="A259" s="167"/>
      <c r="B259" s="165" t="s">
        <v>1033</v>
      </c>
      <c r="C259" s="165" t="s">
        <v>1034</v>
      </c>
      <c r="D259" s="165" t="s">
        <v>1035</v>
      </c>
      <c r="E259" s="165" t="s">
        <v>1036</v>
      </c>
    </row>
    <row r="260" customHeight="1" spans="1:5">
      <c r="A260" s="167"/>
      <c r="B260" s="165" t="s">
        <v>1037</v>
      </c>
      <c r="C260" s="165" t="s">
        <v>1038</v>
      </c>
      <c r="D260" s="165" t="s">
        <v>1039</v>
      </c>
      <c r="E260" s="165" t="s">
        <v>1040</v>
      </c>
    </row>
    <row r="261" customHeight="1" spans="1:5">
      <c r="A261" s="167"/>
      <c r="B261" s="165" t="s">
        <v>1041</v>
      </c>
      <c r="C261" s="165" t="s">
        <v>1042</v>
      </c>
      <c r="D261" s="165" t="s">
        <v>1043</v>
      </c>
      <c r="E261" s="165" t="s">
        <v>1044</v>
      </c>
    </row>
    <row r="262" customHeight="1" spans="1:5">
      <c r="A262" s="167"/>
      <c r="B262" s="165" t="s">
        <v>1045</v>
      </c>
      <c r="C262" s="165" t="s">
        <v>1046</v>
      </c>
      <c r="D262" s="165" t="s">
        <v>1047</v>
      </c>
      <c r="E262" s="165" t="s">
        <v>1048</v>
      </c>
    </row>
    <row r="263" customHeight="1" spans="1:5">
      <c r="A263" s="167"/>
      <c r="B263" s="165" t="s">
        <v>1049</v>
      </c>
      <c r="C263" s="165" t="s">
        <v>1050</v>
      </c>
      <c r="D263" s="165" t="s">
        <v>1051</v>
      </c>
      <c r="E263" s="165" t="s">
        <v>1052</v>
      </c>
    </row>
    <row r="264" customHeight="1" spans="1:5">
      <c r="A264" s="167"/>
      <c r="B264" s="165" t="s">
        <v>1053</v>
      </c>
      <c r="C264" s="165" t="s">
        <v>1054</v>
      </c>
      <c r="D264" s="165" t="s">
        <v>1055</v>
      </c>
      <c r="E264" s="165" t="s">
        <v>1056</v>
      </c>
    </row>
    <row r="265" customHeight="1" spans="1:5">
      <c r="A265" s="167"/>
      <c r="B265" s="165" t="s">
        <v>1057</v>
      </c>
      <c r="C265" s="165" t="s">
        <v>1058</v>
      </c>
      <c r="D265" s="165" t="s">
        <v>1059</v>
      </c>
      <c r="E265" s="165" t="s">
        <v>1060</v>
      </c>
    </row>
    <row r="266" customHeight="1" spans="1:5">
      <c r="A266" s="167"/>
      <c r="B266" s="165" t="s">
        <v>1061</v>
      </c>
      <c r="C266" s="165" t="s">
        <v>1062</v>
      </c>
      <c r="D266" s="165" t="s">
        <v>1063</v>
      </c>
      <c r="E266" s="165" t="s">
        <v>1064</v>
      </c>
    </row>
    <row r="267" customHeight="1" spans="1:5">
      <c r="A267" s="167"/>
      <c r="B267" s="165" t="s">
        <v>1065</v>
      </c>
      <c r="C267" s="165" t="s">
        <v>1066</v>
      </c>
      <c r="D267" s="165" t="s">
        <v>1067</v>
      </c>
      <c r="E267" s="165" t="s">
        <v>1068</v>
      </c>
    </row>
    <row r="268" customHeight="1" spans="1:5">
      <c r="A268" s="167"/>
      <c r="B268" s="165" t="s">
        <v>1069</v>
      </c>
      <c r="C268" s="165" t="s">
        <v>1070</v>
      </c>
      <c r="D268" s="165" t="s">
        <v>1071</v>
      </c>
      <c r="E268" s="165" t="s">
        <v>1072</v>
      </c>
    </row>
    <row r="269" customHeight="1" spans="1:5">
      <c r="A269" s="167"/>
      <c r="B269" s="165" t="s">
        <v>1073</v>
      </c>
      <c r="C269" s="165" t="s">
        <v>1074</v>
      </c>
      <c r="D269" s="165" t="s">
        <v>1075</v>
      </c>
      <c r="E269" s="165" t="s">
        <v>1076</v>
      </c>
    </row>
    <row r="270" customHeight="1" spans="1:5">
      <c r="A270" s="167"/>
      <c r="B270" s="165" t="s">
        <v>1077</v>
      </c>
      <c r="C270" s="165" t="s">
        <v>1078</v>
      </c>
      <c r="D270" s="165" t="s">
        <v>1079</v>
      </c>
      <c r="E270" s="165" t="s">
        <v>1080</v>
      </c>
    </row>
    <row r="271" customHeight="1" spans="1:5">
      <c r="A271" s="167"/>
      <c r="B271" s="165" t="s">
        <v>1081</v>
      </c>
      <c r="C271" s="165" t="s">
        <v>1082</v>
      </c>
      <c r="D271" s="165" t="s">
        <v>1083</v>
      </c>
      <c r="E271" s="165" t="s">
        <v>1084</v>
      </c>
    </row>
    <row r="272" customHeight="1" spans="1:5">
      <c r="A272" s="167"/>
      <c r="B272" s="165" t="s">
        <v>1085</v>
      </c>
      <c r="C272" s="165" t="s">
        <v>1086</v>
      </c>
      <c r="D272" s="165" t="s">
        <v>1087</v>
      </c>
      <c r="E272" s="165" t="s">
        <v>1088</v>
      </c>
    </row>
    <row r="273" customHeight="1" spans="1:5">
      <c r="A273" s="167"/>
      <c r="B273" s="165" t="s">
        <v>1089</v>
      </c>
      <c r="C273" s="165" t="s">
        <v>1090</v>
      </c>
      <c r="D273" s="165" t="s">
        <v>1091</v>
      </c>
      <c r="E273" s="165" t="s">
        <v>1092</v>
      </c>
    </row>
    <row r="274" customHeight="1" spans="1:5">
      <c r="A274" s="167"/>
      <c r="B274" s="165" t="s">
        <v>1093</v>
      </c>
      <c r="C274" s="165" t="s">
        <v>1094</v>
      </c>
      <c r="D274" s="165" t="s">
        <v>1095</v>
      </c>
      <c r="E274" s="165" t="s">
        <v>1096</v>
      </c>
    </row>
    <row r="275" customHeight="1" spans="1:5">
      <c r="A275" s="167"/>
      <c r="B275" s="165" t="s">
        <v>1097</v>
      </c>
      <c r="C275" s="165" t="s">
        <v>1098</v>
      </c>
      <c r="D275" s="165" t="s">
        <v>1099</v>
      </c>
      <c r="E275" s="165" t="s">
        <v>1100</v>
      </c>
    </row>
    <row r="276" customHeight="1" spans="1:5">
      <c r="A276" s="167"/>
      <c r="B276" s="165" t="s">
        <v>1101</v>
      </c>
      <c r="C276" s="165" t="s">
        <v>1102</v>
      </c>
      <c r="D276" s="165" t="s">
        <v>1103</v>
      </c>
      <c r="E276" s="165" t="s">
        <v>1104</v>
      </c>
    </row>
    <row r="277" customHeight="1" spans="1:5">
      <c r="A277" s="167"/>
      <c r="B277" s="165" t="s">
        <v>1105</v>
      </c>
      <c r="C277" s="165" t="s">
        <v>1106</v>
      </c>
      <c r="D277" s="165" t="s">
        <v>1107</v>
      </c>
      <c r="E277" s="165" t="s">
        <v>1108</v>
      </c>
    </row>
    <row r="278" customHeight="1" spans="1:5">
      <c r="A278" s="167"/>
      <c r="B278" s="165" t="s">
        <v>1109</v>
      </c>
      <c r="C278" s="165" t="s">
        <v>1110</v>
      </c>
      <c r="D278" s="165" t="s">
        <v>1111</v>
      </c>
      <c r="E278" s="165" t="s">
        <v>1112</v>
      </c>
    </row>
    <row r="279" customHeight="1" spans="1:5">
      <c r="A279" s="167"/>
      <c r="B279" s="165" t="s">
        <v>1113</v>
      </c>
      <c r="C279" s="165" t="s">
        <v>1114</v>
      </c>
      <c r="D279" s="165" t="s">
        <v>1115</v>
      </c>
      <c r="E279" s="165" t="s">
        <v>1116</v>
      </c>
    </row>
    <row r="280" customHeight="1" spans="1:5">
      <c r="A280" s="167"/>
      <c r="B280" s="165" t="s">
        <v>1117</v>
      </c>
      <c r="C280" s="165" t="s">
        <v>1118</v>
      </c>
      <c r="D280" s="165" t="s">
        <v>1119</v>
      </c>
      <c r="E280" s="165" t="s">
        <v>1120</v>
      </c>
    </row>
    <row r="281" customHeight="1" spans="1:5">
      <c r="A281" s="167"/>
      <c r="B281" s="165" t="s">
        <v>1121</v>
      </c>
      <c r="C281" s="165" t="s">
        <v>1122</v>
      </c>
      <c r="D281" s="165" t="s">
        <v>1123</v>
      </c>
      <c r="E281" s="165" t="s">
        <v>1124</v>
      </c>
    </row>
    <row r="282" customHeight="1" spans="1:5">
      <c r="A282" s="167"/>
      <c r="B282" s="165" t="s">
        <v>1125</v>
      </c>
      <c r="C282" s="165" t="s">
        <v>1126</v>
      </c>
      <c r="D282" s="165" t="s">
        <v>1127</v>
      </c>
      <c r="E282" s="165" t="s">
        <v>1128</v>
      </c>
    </row>
    <row r="283" customHeight="1" spans="1:5">
      <c r="A283" s="167"/>
      <c r="B283" s="165" t="s">
        <v>1129</v>
      </c>
      <c r="C283" s="165" t="s">
        <v>1130</v>
      </c>
      <c r="D283" s="165" t="s">
        <v>1131</v>
      </c>
      <c r="E283" s="165" t="s">
        <v>1132</v>
      </c>
    </row>
    <row r="284" customHeight="1" spans="1:5">
      <c r="A284" s="167"/>
      <c r="B284" s="165" t="s">
        <v>1133</v>
      </c>
      <c r="C284" s="165" t="s">
        <v>1134</v>
      </c>
      <c r="D284" s="165" t="s">
        <v>1135</v>
      </c>
      <c r="E284" s="165" t="s">
        <v>1136</v>
      </c>
    </row>
    <row r="285" customHeight="1" spans="1:5">
      <c r="A285" s="167"/>
      <c r="B285" s="165" t="s">
        <v>1137</v>
      </c>
      <c r="C285" s="165" t="s">
        <v>1138</v>
      </c>
      <c r="D285" s="165" t="s">
        <v>1139</v>
      </c>
      <c r="E285" s="165" t="s">
        <v>1140</v>
      </c>
    </row>
    <row r="286" customHeight="1" spans="1:5">
      <c r="A286" s="167"/>
      <c r="B286" s="165" t="s">
        <v>1141</v>
      </c>
      <c r="C286" s="165" t="s">
        <v>1142</v>
      </c>
      <c r="D286" s="165" t="s">
        <v>1143</v>
      </c>
      <c r="E286" s="165" t="s">
        <v>1144</v>
      </c>
    </row>
    <row r="287" customHeight="1" spans="1:5">
      <c r="A287" s="167"/>
      <c r="B287" s="165" t="s">
        <v>1145</v>
      </c>
      <c r="C287" s="165" t="s">
        <v>1146</v>
      </c>
      <c r="D287" s="165" t="s">
        <v>1147</v>
      </c>
      <c r="E287" s="165" t="s">
        <v>1148</v>
      </c>
    </row>
    <row r="288" customHeight="1" spans="1:5">
      <c r="A288" s="167"/>
      <c r="B288" s="165" t="s">
        <v>1149</v>
      </c>
      <c r="C288" s="165" t="s">
        <v>1150</v>
      </c>
      <c r="D288" s="165" t="s">
        <v>1151</v>
      </c>
      <c r="E288" s="165" t="s">
        <v>1152</v>
      </c>
    </row>
    <row r="289" customHeight="1" spans="1:5">
      <c r="A289" s="167"/>
      <c r="B289" s="165" t="s">
        <v>1153</v>
      </c>
      <c r="C289" s="165" t="s">
        <v>1154</v>
      </c>
      <c r="D289" s="165" t="s">
        <v>1155</v>
      </c>
      <c r="E289" s="165" t="s">
        <v>1156</v>
      </c>
    </row>
    <row r="290" customHeight="1" spans="1:5">
      <c r="A290" s="167"/>
      <c r="B290" s="165" t="s">
        <v>1157</v>
      </c>
      <c r="C290" s="165" t="s">
        <v>1158</v>
      </c>
      <c r="D290" s="165" t="s">
        <v>1159</v>
      </c>
      <c r="E290" s="165" t="s">
        <v>1160</v>
      </c>
    </row>
    <row r="291" customHeight="1" spans="1:5">
      <c r="A291" s="167"/>
      <c r="B291" s="165" t="s">
        <v>1161</v>
      </c>
      <c r="C291" s="165" t="s">
        <v>1162</v>
      </c>
      <c r="D291" s="165" t="s">
        <v>1163</v>
      </c>
      <c r="E291" s="165" t="s">
        <v>1164</v>
      </c>
    </row>
    <row r="292" customHeight="1" spans="1:5">
      <c r="A292" s="167"/>
      <c r="B292" s="165" t="s">
        <v>1165</v>
      </c>
      <c r="C292" s="165" t="s">
        <v>1166</v>
      </c>
      <c r="D292" s="165" t="s">
        <v>1167</v>
      </c>
      <c r="E292" s="165" t="s">
        <v>1168</v>
      </c>
    </row>
    <row r="293" customHeight="1" spans="1:5">
      <c r="A293" s="167"/>
      <c r="B293" s="165" t="s">
        <v>1169</v>
      </c>
      <c r="C293" s="165" t="s">
        <v>1170</v>
      </c>
      <c r="D293" s="165" t="s">
        <v>1171</v>
      </c>
      <c r="E293" s="165" t="s">
        <v>1172</v>
      </c>
    </row>
    <row r="294" customHeight="1" spans="1:5">
      <c r="A294" s="167"/>
      <c r="B294" s="165" t="s">
        <v>1173</v>
      </c>
      <c r="C294" s="165" t="s">
        <v>1174</v>
      </c>
      <c r="D294" s="165" t="s">
        <v>1175</v>
      </c>
      <c r="E294" s="165" t="s">
        <v>1176</v>
      </c>
    </row>
    <row r="295" customHeight="1" spans="1:5">
      <c r="A295" s="167"/>
      <c r="B295" s="165" t="s">
        <v>1177</v>
      </c>
      <c r="C295" s="165" t="s">
        <v>1178</v>
      </c>
      <c r="D295" s="165" t="s">
        <v>1179</v>
      </c>
      <c r="E295" s="165" t="s">
        <v>1180</v>
      </c>
    </row>
    <row r="296" customHeight="1" spans="1:5">
      <c r="A296" s="167"/>
      <c r="B296" s="165" t="s">
        <v>1181</v>
      </c>
      <c r="C296" s="165" t="s">
        <v>1182</v>
      </c>
      <c r="D296" s="165" t="s">
        <v>1183</v>
      </c>
      <c r="E296" s="165" t="s">
        <v>1184</v>
      </c>
    </row>
    <row r="297" customHeight="1" spans="1:5">
      <c r="A297" s="167"/>
      <c r="B297" s="165" t="s">
        <v>1185</v>
      </c>
      <c r="C297" s="165" t="s">
        <v>1186</v>
      </c>
      <c r="D297" s="165" t="s">
        <v>1187</v>
      </c>
      <c r="E297" s="165" t="s">
        <v>1188</v>
      </c>
    </row>
    <row r="298" customHeight="1" spans="1:5">
      <c r="A298" s="167"/>
      <c r="B298" s="165" t="s">
        <v>1189</v>
      </c>
      <c r="C298" s="165" t="s">
        <v>1190</v>
      </c>
      <c r="D298" s="165" t="s">
        <v>1191</v>
      </c>
      <c r="E298" s="165" t="s">
        <v>1192</v>
      </c>
    </row>
    <row r="299" customHeight="1" spans="1:5">
      <c r="A299" s="167"/>
      <c r="B299" s="165" t="s">
        <v>1193</v>
      </c>
      <c r="C299" s="165" t="s">
        <v>1194</v>
      </c>
      <c r="D299" s="165" t="s">
        <v>1195</v>
      </c>
      <c r="E299" s="165" t="s">
        <v>1196</v>
      </c>
    </row>
    <row r="300" customHeight="1" spans="1:5">
      <c r="A300" s="167"/>
      <c r="B300" s="165" t="s">
        <v>1197</v>
      </c>
      <c r="C300" s="165" t="s">
        <v>1198</v>
      </c>
      <c r="D300" s="165" t="s">
        <v>1199</v>
      </c>
      <c r="E300" s="165" t="s">
        <v>1200</v>
      </c>
    </row>
    <row r="301" customHeight="1" spans="1:5">
      <c r="A301" s="167"/>
      <c r="B301" s="165" t="s">
        <v>1201</v>
      </c>
      <c r="C301" s="165" t="s">
        <v>1202</v>
      </c>
      <c r="D301" s="165" t="s">
        <v>1203</v>
      </c>
      <c r="E301" s="165" t="s">
        <v>1204</v>
      </c>
    </row>
    <row r="302" customHeight="1" spans="1:5">
      <c r="A302" s="167"/>
      <c r="B302" s="165" t="s">
        <v>1205</v>
      </c>
      <c r="C302" s="165" t="s">
        <v>1206</v>
      </c>
      <c r="D302" s="165" t="s">
        <v>1207</v>
      </c>
      <c r="E302" s="165" t="s">
        <v>1208</v>
      </c>
    </row>
    <row r="303" customHeight="1" spans="1:5">
      <c r="A303" s="167"/>
      <c r="B303" s="165" t="s">
        <v>1209</v>
      </c>
      <c r="C303" s="165" t="s">
        <v>1210</v>
      </c>
      <c r="D303" s="165" t="s">
        <v>1211</v>
      </c>
      <c r="E303" s="165" t="s">
        <v>1212</v>
      </c>
    </row>
    <row r="304" customHeight="1" spans="1:5">
      <c r="A304" s="167"/>
      <c r="B304" s="165" t="s">
        <v>1213</v>
      </c>
      <c r="C304" s="165" t="s">
        <v>1214</v>
      </c>
      <c r="D304" s="165" t="s">
        <v>1215</v>
      </c>
      <c r="E304" s="165" t="s">
        <v>1216</v>
      </c>
    </row>
    <row r="305" customHeight="1" spans="1:5">
      <c r="A305" s="167"/>
      <c r="B305" s="165" t="s">
        <v>1217</v>
      </c>
      <c r="C305" s="165" t="s">
        <v>1218</v>
      </c>
      <c r="D305" s="165" t="s">
        <v>1219</v>
      </c>
      <c r="E305" s="165" t="s">
        <v>1220</v>
      </c>
    </row>
    <row r="306" customHeight="1" spans="1:5">
      <c r="A306" s="167"/>
      <c r="B306" s="165" t="s">
        <v>1221</v>
      </c>
      <c r="C306" s="165" t="s">
        <v>1222</v>
      </c>
      <c r="D306" s="165" t="s">
        <v>1223</v>
      </c>
      <c r="E306" s="165" t="s">
        <v>1224</v>
      </c>
    </row>
    <row r="307" customHeight="1" spans="1:5">
      <c r="A307" s="167"/>
      <c r="B307" s="165" t="s">
        <v>1225</v>
      </c>
      <c r="C307" s="165" t="s">
        <v>1226</v>
      </c>
      <c r="D307" s="165" t="s">
        <v>1227</v>
      </c>
      <c r="E307" s="165" t="s">
        <v>1228</v>
      </c>
    </row>
    <row r="308" customHeight="1" spans="1:5">
      <c r="A308" s="167"/>
      <c r="B308" s="165" t="s">
        <v>1229</v>
      </c>
      <c r="C308" s="165" t="s">
        <v>1230</v>
      </c>
      <c r="D308" s="165" t="s">
        <v>1231</v>
      </c>
      <c r="E308" s="165" t="s">
        <v>1232</v>
      </c>
    </row>
    <row r="309" customHeight="1" spans="1:5">
      <c r="A309" s="167"/>
      <c r="B309" s="165" t="s">
        <v>1233</v>
      </c>
      <c r="C309" s="165" t="s">
        <v>1234</v>
      </c>
      <c r="D309" s="165" t="s">
        <v>1235</v>
      </c>
      <c r="E309" s="165" t="s">
        <v>1236</v>
      </c>
    </row>
    <row r="310" customHeight="1" spans="1:5">
      <c r="A310" s="167"/>
      <c r="B310" s="165" t="s">
        <v>1237</v>
      </c>
      <c r="C310" s="165" t="s">
        <v>1238</v>
      </c>
      <c r="D310" s="165" t="s">
        <v>1239</v>
      </c>
      <c r="E310" s="165" t="s">
        <v>1240</v>
      </c>
    </row>
    <row r="311" customHeight="1" spans="1:5">
      <c r="A311" s="167"/>
      <c r="B311" s="165" t="s">
        <v>1241</v>
      </c>
      <c r="C311" s="165" t="s">
        <v>1242</v>
      </c>
      <c r="D311" s="165" t="s">
        <v>1243</v>
      </c>
      <c r="E311" s="165" t="s">
        <v>1244</v>
      </c>
    </row>
    <row r="312" customHeight="1" spans="1:5">
      <c r="A312" s="167"/>
      <c r="B312" s="165" t="s">
        <v>1245</v>
      </c>
      <c r="C312" s="165" t="s">
        <v>1246</v>
      </c>
      <c r="D312" s="165" t="s">
        <v>1247</v>
      </c>
      <c r="E312" s="165" t="s">
        <v>1248</v>
      </c>
    </row>
    <row r="313" customHeight="1" spans="1:5">
      <c r="A313" s="167"/>
      <c r="B313" s="165" t="s">
        <v>1249</v>
      </c>
      <c r="C313" s="165" t="s">
        <v>1250</v>
      </c>
      <c r="D313" s="165" t="s">
        <v>1251</v>
      </c>
      <c r="E313" s="165" t="s">
        <v>1252</v>
      </c>
    </row>
    <row r="314" customHeight="1" spans="1:5">
      <c r="A314" s="167"/>
      <c r="B314" s="165" t="s">
        <v>1253</v>
      </c>
      <c r="C314" s="165" t="s">
        <v>1254</v>
      </c>
      <c r="D314" s="165" t="s">
        <v>1255</v>
      </c>
      <c r="E314" s="165" t="s">
        <v>1256</v>
      </c>
    </row>
    <row r="315" customHeight="1" spans="1:5">
      <c r="A315" s="167"/>
      <c r="B315" s="165" t="s">
        <v>1257</v>
      </c>
      <c r="C315" s="165" t="s">
        <v>1258</v>
      </c>
      <c r="D315" s="165" t="s">
        <v>1259</v>
      </c>
      <c r="E315" s="165" t="s">
        <v>1260</v>
      </c>
    </row>
    <row r="316" customHeight="1" spans="1:5">
      <c r="A316" s="167"/>
      <c r="B316" s="165" t="s">
        <v>1261</v>
      </c>
      <c r="C316" s="165" t="s">
        <v>1262</v>
      </c>
      <c r="D316" s="165" t="s">
        <v>1263</v>
      </c>
      <c r="E316" s="165" t="s">
        <v>1264</v>
      </c>
    </row>
    <row r="317" customHeight="1" spans="1:5">
      <c r="A317" s="167"/>
      <c r="B317" s="165" t="s">
        <v>1265</v>
      </c>
      <c r="C317" s="165" t="s">
        <v>1266</v>
      </c>
      <c r="D317" s="165" t="s">
        <v>1267</v>
      </c>
      <c r="E317" s="165" t="s">
        <v>1268</v>
      </c>
    </row>
    <row r="318" customHeight="1" spans="1:5">
      <c r="A318" s="167"/>
      <c r="B318" s="165" t="s">
        <v>1269</v>
      </c>
      <c r="C318" s="165" t="s">
        <v>1270</v>
      </c>
      <c r="D318" s="165" t="s">
        <v>1271</v>
      </c>
      <c r="E318" s="165" t="s">
        <v>1272</v>
      </c>
    </row>
    <row r="319" customHeight="1" spans="1:5">
      <c r="A319" s="167"/>
      <c r="B319" s="165" t="s">
        <v>1273</v>
      </c>
      <c r="C319" s="165" t="s">
        <v>1274</v>
      </c>
      <c r="D319" s="165" t="s">
        <v>1275</v>
      </c>
      <c r="E319" s="165" t="s">
        <v>1276</v>
      </c>
    </row>
    <row r="320" customHeight="1" spans="1:5">
      <c r="A320" s="167"/>
      <c r="B320" s="165" t="s">
        <v>1277</v>
      </c>
      <c r="C320" s="165" t="s">
        <v>1278</v>
      </c>
      <c r="D320" s="165" t="s">
        <v>1279</v>
      </c>
      <c r="E320" s="165" t="s">
        <v>1280</v>
      </c>
    </row>
    <row r="321" customHeight="1" spans="1:5">
      <c r="A321" s="167"/>
      <c r="B321" s="165" t="s">
        <v>1281</v>
      </c>
      <c r="C321" s="165" t="s">
        <v>1282</v>
      </c>
      <c r="D321" s="165" t="s">
        <v>1283</v>
      </c>
      <c r="E321" s="165" t="s">
        <v>1284</v>
      </c>
    </row>
    <row r="322" customHeight="1" spans="1:5">
      <c r="A322" s="167"/>
      <c r="B322" s="165" t="s">
        <v>1285</v>
      </c>
      <c r="C322" s="165" t="s">
        <v>1286</v>
      </c>
      <c r="D322" s="165" t="s">
        <v>1287</v>
      </c>
      <c r="E322" s="165" t="s">
        <v>1288</v>
      </c>
    </row>
    <row r="323" customHeight="1" spans="1:5">
      <c r="A323" s="167"/>
      <c r="B323" s="165" t="s">
        <v>1289</v>
      </c>
      <c r="C323" s="165" t="s">
        <v>1290</v>
      </c>
      <c r="D323" s="165" t="s">
        <v>1291</v>
      </c>
      <c r="E323" s="165" t="s">
        <v>1292</v>
      </c>
    </row>
    <row r="324" customHeight="1" spans="1:5">
      <c r="A324" s="167"/>
      <c r="B324" s="165" t="s">
        <v>1293</v>
      </c>
      <c r="C324" s="165" t="s">
        <v>1294</v>
      </c>
      <c r="D324" s="165" t="s">
        <v>1295</v>
      </c>
      <c r="E324" s="165" t="s">
        <v>1296</v>
      </c>
    </row>
    <row r="325" customHeight="1" spans="1:5">
      <c r="A325" s="167"/>
      <c r="B325" s="165" t="s">
        <v>1297</v>
      </c>
      <c r="C325" s="165" t="s">
        <v>1298</v>
      </c>
      <c r="D325" s="165" t="s">
        <v>1299</v>
      </c>
      <c r="E325" s="165" t="s">
        <v>1300</v>
      </c>
    </row>
    <row r="326" customHeight="1" spans="1:5">
      <c r="A326" s="167"/>
      <c r="B326" s="165" t="s">
        <v>1301</v>
      </c>
      <c r="C326" s="165" t="s">
        <v>1302</v>
      </c>
      <c r="D326" s="165" t="s">
        <v>1303</v>
      </c>
      <c r="E326" s="165" t="s">
        <v>1304</v>
      </c>
    </row>
    <row r="327" customHeight="1" spans="1:5">
      <c r="A327" s="167"/>
      <c r="B327" s="165" t="s">
        <v>1305</v>
      </c>
      <c r="C327" s="165" t="s">
        <v>1306</v>
      </c>
      <c r="D327" s="165" t="s">
        <v>1307</v>
      </c>
      <c r="E327" s="165" t="s">
        <v>1308</v>
      </c>
    </row>
    <row r="328" customHeight="1" spans="1:5">
      <c r="A328" s="167"/>
      <c r="B328" s="165" t="s">
        <v>1309</v>
      </c>
      <c r="C328" s="165" t="s">
        <v>1310</v>
      </c>
      <c r="D328" s="165" t="s">
        <v>1311</v>
      </c>
      <c r="E328" s="165" t="s">
        <v>1312</v>
      </c>
    </row>
    <row r="329" customHeight="1" spans="1:5">
      <c r="A329" s="167"/>
      <c r="B329" s="165" t="s">
        <v>1313</v>
      </c>
      <c r="C329" s="165" t="s">
        <v>1314</v>
      </c>
      <c r="D329" s="165" t="s">
        <v>1315</v>
      </c>
      <c r="E329" s="165" t="s">
        <v>1316</v>
      </c>
    </row>
    <row r="330" customHeight="1" spans="1:5">
      <c r="A330" s="167"/>
      <c r="B330" s="165" t="s">
        <v>1317</v>
      </c>
      <c r="C330" s="165" t="s">
        <v>1318</v>
      </c>
      <c r="D330" s="165" t="s">
        <v>1319</v>
      </c>
      <c r="E330" s="165" t="s">
        <v>1320</v>
      </c>
    </row>
    <row r="331" customHeight="1" spans="1:5">
      <c r="A331" s="167"/>
      <c r="B331" s="165" t="s">
        <v>1321</v>
      </c>
      <c r="C331" s="165" t="s">
        <v>1322</v>
      </c>
      <c r="D331" s="165" t="s">
        <v>1323</v>
      </c>
      <c r="E331" s="165" t="s">
        <v>1324</v>
      </c>
    </row>
    <row r="332" customHeight="1" spans="1:5">
      <c r="A332" s="167"/>
      <c r="B332" s="165" t="s">
        <v>1325</v>
      </c>
      <c r="C332" s="165" t="s">
        <v>1326</v>
      </c>
      <c r="D332" s="165" t="s">
        <v>1327</v>
      </c>
      <c r="E332" s="165" t="s">
        <v>1328</v>
      </c>
    </row>
    <row r="333" customHeight="1" spans="1:5">
      <c r="A333" s="167"/>
      <c r="B333" s="165" t="s">
        <v>1329</v>
      </c>
      <c r="C333" s="165" t="s">
        <v>1330</v>
      </c>
      <c r="D333" s="165" t="s">
        <v>1331</v>
      </c>
      <c r="E333" s="165" t="s">
        <v>1332</v>
      </c>
    </row>
    <row r="334" customHeight="1" spans="1:5">
      <c r="A334" s="167"/>
      <c r="B334" s="165" t="s">
        <v>1333</v>
      </c>
      <c r="C334" s="165" t="s">
        <v>1334</v>
      </c>
      <c r="D334" s="165" t="s">
        <v>1335</v>
      </c>
      <c r="E334" s="165" t="s">
        <v>1336</v>
      </c>
    </row>
    <row r="335" customHeight="1" spans="1:5">
      <c r="A335" s="167"/>
      <c r="B335" s="165" t="s">
        <v>1337</v>
      </c>
      <c r="C335" s="165" t="s">
        <v>1338</v>
      </c>
      <c r="D335" s="165" t="s">
        <v>1339</v>
      </c>
      <c r="E335" s="165" t="s">
        <v>1340</v>
      </c>
    </row>
    <row r="336" customHeight="1" spans="1:5">
      <c r="A336" s="167"/>
      <c r="B336" s="165" t="s">
        <v>1341</v>
      </c>
      <c r="C336" s="165" t="s">
        <v>1342</v>
      </c>
      <c r="D336" s="165" t="s">
        <v>1343</v>
      </c>
      <c r="E336" s="165" t="s">
        <v>1344</v>
      </c>
    </row>
    <row r="337" customHeight="1" spans="1:5">
      <c r="A337" s="167"/>
      <c r="B337" s="165" t="s">
        <v>1345</v>
      </c>
      <c r="C337" s="165" t="s">
        <v>1346</v>
      </c>
      <c r="D337" s="165" t="s">
        <v>1347</v>
      </c>
      <c r="E337" s="165" t="s">
        <v>1348</v>
      </c>
    </row>
    <row r="338" customHeight="1" spans="1:5">
      <c r="A338" s="167"/>
      <c r="B338" s="165" t="s">
        <v>1349</v>
      </c>
      <c r="C338" s="165" t="s">
        <v>1350</v>
      </c>
      <c r="D338" s="165" t="s">
        <v>1351</v>
      </c>
      <c r="E338" s="165" t="s">
        <v>1352</v>
      </c>
    </row>
    <row r="339" customHeight="1" spans="1:5">
      <c r="A339" s="167"/>
      <c r="B339" s="165" t="s">
        <v>1353</v>
      </c>
      <c r="C339" s="165" t="s">
        <v>1354</v>
      </c>
      <c r="D339" s="165" t="s">
        <v>1355</v>
      </c>
      <c r="E339" s="165" t="s">
        <v>1356</v>
      </c>
    </row>
    <row r="340" customHeight="1" spans="1:5">
      <c r="A340" s="167"/>
      <c r="B340" s="165" t="s">
        <v>1357</v>
      </c>
      <c r="C340" s="165" t="s">
        <v>1358</v>
      </c>
      <c r="D340" s="165" t="s">
        <v>1359</v>
      </c>
      <c r="E340" s="165" t="s">
        <v>1360</v>
      </c>
    </row>
    <row r="341" customHeight="1" spans="1:5">
      <c r="A341" s="167"/>
      <c r="B341" s="165" t="s">
        <v>1361</v>
      </c>
      <c r="C341" s="165" t="s">
        <v>1362</v>
      </c>
      <c r="D341" s="165" t="s">
        <v>1363</v>
      </c>
      <c r="E341" s="165" t="s">
        <v>1364</v>
      </c>
    </row>
    <row r="342" customHeight="1" spans="1:5">
      <c r="A342" s="167"/>
      <c r="B342" s="165" t="s">
        <v>1365</v>
      </c>
      <c r="C342" s="165" t="s">
        <v>1366</v>
      </c>
      <c r="D342" s="165" t="s">
        <v>1367</v>
      </c>
      <c r="E342" s="165" t="s">
        <v>1368</v>
      </c>
    </row>
    <row r="343" customHeight="1" spans="1:5">
      <c r="A343" s="167"/>
      <c r="B343" s="165" t="s">
        <v>1369</v>
      </c>
      <c r="C343" s="165" t="s">
        <v>1370</v>
      </c>
      <c r="D343" s="165" t="s">
        <v>1371</v>
      </c>
      <c r="E343" s="165" t="s">
        <v>1372</v>
      </c>
    </row>
    <row r="344" customHeight="1" spans="1:5">
      <c r="A344" s="167"/>
      <c r="B344" s="165" t="s">
        <v>1373</v>
      </c>
      <c r="C344" s="165" t="s">
        <v>1374</v>
      </c>
      <c r="D344" s="165" t="s">
        <v>1375</v>
      </c>
      <c r="E344" s="165" t="s">
        <v>1376</v>
      </c>
    </row>
    <row r="345" customHeight="1" spans="1:5">
      <c r="A345" s="167"/>
      <c r="B345" s="165" t="s">
        <v>1377</v>
      </c>
      <c r="C345" s="165" t="s">
        <v>1378</v>
      </c>
      <c r="D345" s="165" t="s">
        <v>1379</v>
      </c>
      <c r="E345" s="165" t="s">
        <v>1380</v>
      </c>
    </row>
    <row r="346" customHeight="1" spans="1:5">
      <c r="A346" s="167"/>
      <c r="B346" s="165" t="s">
        <v>1381</v>
      </c>
      <c r="C346" s="165" t="s">
        <v>1382</v>
      </c>
      <c r="D346" s="165" t="s">
        <v>1383</v>
      </c>
      <c r="E346" s="165" t="s">
        <v>1384</v>
      </c>
    </row>
    <row r="347" customHeight="1" spans="1:5">
      <c r="A347" s="167"/>
      <c r="B347" s="165" t="s">
        <v>1385</v>
      </c>
      <c r="C347" s="165" t="s">
        <v>1386</v>
      </c>
      <c r="D347" s="165" t="s">
        <v>1387</v>
      </c>
      <c r="E347" s="165" t="s">
        <v>1388</v>
      </c>
    </row>
    <row r="348" customHeight="1" spans="1:5">
      <c r="A348" s="167"/>
      <c r="B348" s="165" t="s">
        <v>1389</v>
      </c>
      <c r="C348" s="165" t="s">
        <v>1390</v>
      </c>
      <c r="D348" s="165" t="s">
        <v>1391</v>
      </c>
      <c r="E348" s="165" t="s">
        <v>1392</v>
      </c>
    </row>
    <row r="349" customHeight="1" spans="1:5">
      <c r="A349" s="167"/>
      <c r="B349" s="165" t="s">
        <v>1393</v>
      </c>
      <c r="C349" s="165" t="s">
        <v>1394</v>
      </c>
      <c r="D349" s="165" t="s">
        <v>1395</v>
      </c>
      <c r="E349" s="165" t="s">
        <v>1396</v>
      </c>
    </row>
    <row r="350" customHeight="1" spans="1:5">
      <c r="A350" s="167"/>
      <c r="B350" s="165" t="s">
        <v>1397</v>
      </c>
      <c r="C350" s="165" t="s">
        <v>1398</v>
      </c>
      <c r="D350" s="165" t="s">
        <v>1399</v>
      </c>
      <c r="E350" s="165" t="s">
        <v>1400</v>
      </c>
    </row>
    <row r="351" customHeight="1" spans="1:5">
      <c r="A351" s="167"/>
      <c r="B351" s="165" t="s">
        <v>1401</v>
      </c>
      <c r="C351" s="165" t="s">
        <v>1402</v>
      </c>
      <c r="D351" s="165" t="s">
        <v>1403</v>
      </c>
      <c r="E351" s="165" t="s">
        <v>1404</v>
      </c>
    </row>
    <row r="352" customHeight="1" spans="1:5">
      <c r="A352" s="167"/>
      <c r="B352" s="165" t="s">
        <v>1405</v>
      </c>
      <c r="C352" s="165" t="s">
        <v>1406</v>
      </c>
      <c r="D352" s="165" t="s">
        <v>1407</v>
      </c>
      <c r="E352" s="165" t="s">
        <v>1408</v>
      </c>
    </row>
    <row r="353" customHeight="1" spans="1:5">
      <c r="A353" s="167"/>
      <c r="B353" s="165" t="s">
        <v>1409</v>
      </c>
      <c r="C353" s="165" t="s">
        <v>1410</v>
      </c>
      <c r="D353" s="165" t="s">
        <v>1411</v>
      </c>
      <c r="E353" s="165" t="s">
        <v>1412</v>
      </c>
    </row>
    <row r="354" customHeight="1" spans="1:5">
      <c r="A354" s="167"/>
      <c r="B354" s="165" t="s">
        <v>1413</v>
      </c>
      <c r="C354" s="165" t="s">
        <v>1414</v>
      </c>
      <c r="D354" s="165" t="s">
        <v>1415</v>
      </c>
      <c r="E354" s="165" t="s">
        <v>1416</v>
      </c>
    </row>
    <row r="355" customHeight="1" spans="1:5">
      <c r="A355" s="167"/>
      <c r="B355" s="165" t="s">
        <v>1417</v>
      </c>
      <c r="C355" s="165" t="s">
        <v>1418</v>
      </c>
      <c r="D355" s="165" t="s">
        <v>1419</v>
      </c>
      <c r="E355" s="165" t="s">
        <v>1420</v>
      </c>
    </row>
    <row r="356" customHeight="1" spans="1:5">
      <c r="A356" s="167"/>
      <c r="B356" s="165" t="s">
        <v>1421</v>
      </c>
      <c r="C356" s="165" t="s">
        <v>1422</v>
      </c>
      <c r="D356" s="165" t="s">
        <v>1423</v>
      </c>
      <c r="E356" s="165" t="s">
        <v>1424</v>
      </c>
    </row>
    <row r="357" customHeight="1" spans="1:5">
      <c r="A357" s="167"/>
      <c r="B357" s="165" t="s">
        <v>1425</v>
      </c>
      <c r="C357" s="165" t="s">
        <v>1426</v>
      </c>
      <c r="D357" s="165" t="s">
        <v>1427</v>
      </c>
      <c r="E357" s="165" t="s">
        <v>1428</v>
      </c>
    </row>
    <row r="358" customHeight="1" spans="1:5">
      <c r="A358" s="167"/>
      <c r="B358" s="165" t="s">
        <v>1429</v>
      </c>
      <c r="C358" s="165" t="s">
        <v>1430</v>
      </c>
      <c r="D358" s="165" t="s">
        <v>1431</v>
      </c>
      <c r="E358" s="165" t="s">
        <v>1432</v>
      </c>
    </row>
    <row r="359" customHeight="1" spans="1:5">
      <c r="A359" s="167"/>
      <c r="B359" s="165" t="s">
        <v>1433</v>
      </c>
      <c r="C359" s="165" t="s">
        <v>1434</v>
      </c>
      <c r="D359" s="165" t="s">
        <v>1435</v>
      </c>
      <c r="E359" s="165" t="s">
        <v>1436</v>
      </c>
    </row>
    <row r="360" customHeight="1" spans="1:5">
      <c r="A360" s="167"/>
      <c r="B360" s="165" t="s">
        <v>1437</v>
      </c>
      <c r="C360" s="165" t="s">
        <v>1438</v>
      </c>
      <c r="D360" s="165" t="s">
        <v>1439</v>
      </c>
      <c r="E360" s="165" t="s">
        <v>1440</v>
      </c>
    </row>
    <row r="361" customHeight="1" spans="1:5">
      <c r="A361" s="167"/>
      <c r="B361" s="165" t="s">
        <v>1441</v>
      </c>
      <c r="C361" s="165" t="s">
        <v>1442</v>
      </c>
      <c r="D361" s="165" t="s">
        <v>1443</v>
      </c>
      <c r="E361" s="165" t="s">
        <v>1444</v>
      </c>
    </row>
    <row r="362" customHeight="1" spans="1:5">
      <c r="A362" s="167"/>
      <c r="B362" s="165" t="s">
        <v>1445</v>
      </c>
      <c r="C362" s="165" t="s">
        <v>1446</v>
      </c>
      <c r="D362" s="165" t="s">
        <v>1447</v>
      </c>
      <c r="E362" s="165" t="s">
        <v>1448</v>
      </c>
    </row>
    <row r="363" customHeight="1" spans="1:5">
      <c r="A363" s="167"/>
      <c r="B363" s="165" t="s">
        <v>1449</v>
      </c>
      <c r="C363" s="165" t="s">
        <v>1450</v>
      </c>
      <c r="D363" s="165" t="s">
        <v>1450</v>
      </c>
      <c r="E363" s="165" t="s">
        <v>1450</v>
      </c>
    </row>
    <row r="364" customHeight="1" spans="1:5">
      <c r="A364" s="167"/>
      <c r="B364" s="165" t="s">
        <v>1451</v>
      </c>
      <c r="C364" s="165" t="s">
        <v>1450</v>
      </c>
      <c r="D364" s="165" t="s">
        <v>1450</v>
      </c>
      <c r="E364" s="165" t="s">
        <v>1450</v>
      </c>
    </row>
    <row r="365" customHeight="1" spans="1:5">
      <c r="A365" s="167"/>
      <c r="B365" s="165" t="s">
        <v>1452</v>
      </c>
      <c r="C365" s="165" t="s">
        <v>1450</v>
      </c>
      <c r="D365" s="165" t="s">
        <v>1450</v>
      </c>
      <c r="E365" s="165" t="s">
        <v>1450</v>
      </c>
    </row>
    <row r="366" customHeight="1" spans="1:5">
      <c r="A366" s="167"/>
      <c r="B366" s="165" t="s">
        <v>1453</v>
      </c>
      <c r="C366" s="165" t="s">
        <v>1450</v>
      </c>
      <c r="D366" s="165" t="s">
        <v>1450</v>
      </c>
      <c r="E366" s="165" t="s">
        <v>1450</v>
      </c>
    </row>
    <row r="367" customHeight="1" spans="1:5">
      <c r="A367" s="167"/>
      <c r="B367" s="165" t="s">
        <v>1454</v>
      </c>
      <c r="C367" s="165" t="s">
        <v>1455</v>
      </c>
      <c r="D367" s="165" t="s">
        <v>1456</v>
      </c>
      <c r="E367" s="165" t="s">
        <v>1457</v>
      </c>
    </row>
    <row r="368" customHeight="1" spans="1:5">
      <c r="A368" s="167"/>
      <c r="B368" s="165" t="s">
        <v>1458</v>
      </c>
      <c r="C368" s="165" t="s">
        <v>1455</v>
      </c>
      <c r="D368" s="165" t="s">
        <v>1456</v>
      </c>
      <c r="E368" s="165" t="s">
        <v>1457</v>
      </c>
    </row>
    <row r="369" customHeight="1" spans="1:5">
      <c r="A369" s="167"/>
      <c r="B369" s="165" t="s">
        <v>1459</v>
      </c>
      <c r="C369" s="165" t="s">
        <v>1460</v>
      </c>
      <c r="D369" s="165" t="s">
        <v>1461</v>
      </c>
      <c r="E369" s="165" t="s">
        <v>1462</v>
      </c>
    </row>
    <row r="370" customHeight="1" spans="1:5">
      <c r="A370" s="167"/>
      <c r="B370" s="165" t="s">
        <v>1463</v>
      </c>
      <c r="C370" s="165" t="s">
        <v>1460</v>
      </c>
      <c r="D370" s="165" t="s">
        <v>1461</v>
      </c>
      <c r="E370" s="165" t="s">
        <v>1462</v>
      </c>
    </row>
    <row r="371" customHeight="1" spans="1:5">
      <c r="A371" s="167"/>
      <c r="B371" s="165" t="s">
        <v>1464</v>
      </c>
      <c r="C371" s="165" t="s">
        <v>1465</v>
      </c>
      <c r="D371" s="165" t="s">
        <v>1466</v>
      </c>
      <c r="E371" s="165" t="s">
        <v>1467</v>
      </c>
    </row>
    <row r="372" customHeight="1" spans="1:5">
      <c r="A372" s="167"/>
      <c r="B372" s="165" t="s">
        <v>1468</v>
      </c>
      <c r="C372" s="165" t="s">
        <v>1465</v>
      </c>
      <c r="D372" s="165" t="s">
        <v>1466</v>
      </c>
      <c r="E372" s="165" t="s">
        <v>1467</v>
      </c>
    </row>
    <row r="373" customHeight="1" spans="1:5">
      <c r="A373" s="167"/>
      <c r="B373" s="165" t="s">
        <v>1469</v>
      </c>
      <c r="C373" s="165" t="s">
        <v>1470</v>
      </c>
      <c r="D373" s="165" t="s">
        <v>1471</v>
      </c>
      <c r="E373" s="165" t="s">
        <v>1472</v>
      </c>
    </row>
    <row r="374" customHeight="1" spans="1:5">
      <c r="A374" s="167"/>
      <c r="B374" s="165" t="s">
        <v>1473</v>
      </c>
      <c r="C374" s="165" t="s">
        <v>1470</v>
      </c>
      <c r="D374" s="165" t="s">
        <v>1471</v>
      </c>
      <c r="E374" s="165" t="s">
        <v>1472</v>
      </c>
    </row>
    <row r="375" customHeight="1" spans="1:5">
      <c r="A375" s="167"/>
      <c r="B375" s="165" t="s">
        <v>1474</v>
      </c>
      <c r="C375" s="165" t="s">
        <v>1475</v>
      </c>
      <c r="D375" s="165" t="s">
        <v>1476</v>
      </c>
      <c r="E375" s="165" t="s">
        <v>1477</v>
      </c>
    </row>
    <row r="376" customHeight="1" spans="1:5">
      <c r="A376" s="167"/>
      <c r="B376" s="165" t="s">
        <v>1478</v>
      </c>
      <c r="C376" s="165" t="s">
        <v>1475</v>
      </c>
      <c r="D376" s="165" t="s">
        <v>1476</v>
      </c>
      <c r="E376" s="165" t="s">
        <v>1477</v>
      </c>
    </row>
    <row r="377" customHeight="1" spans="1:5">
      <c r="A377" s="167"/>
      <c r="B377" s="165" t="s">
        <v>1479</v>
      </c>
      <c r="C377" s="165" t="s">
        <v>1480</v>
      </c>
      <c r="D377" s="165" t="s">
        <v>1481</v>
      </c>
      <c r="E377" s="165" t="s">
        <v>1482</v>
      </c>
    </row>
    <row r="378" customHeight="1" spans="1:5">
      <c r="A378" s="167"/>
      <c r="B378" s="165" t="s">
        <v>1483</v>
      </c>
      <c r="C378" s="165" t="s">
        <v>1480</v>
      </c>
      <c r="D378" s="165" t="s">
        <v>1481</v>
      </c>
      <c r="E378" s="165" t="s">
        <v>1482</v>
      </c>
    </row>
    <row r="379" customHeight="1" spans="1:5">
      <c r="A379" s="167"/>
      <c r="B379" s="165" t="s">
        <v>1484</v>
      </c>
      <c r="C379" s="165" t="s">
        <v>1485</v>
      </c>
      <c r="D379" s="165" t="s">
        <v>1485</v>
      </c>
      <c r="E379" s="165" t="s">
        <v>1485</v>
      </c>
    </row>
    <row r="380" customHeight="1" spans="1:5">
      <c r="A380" s="167"/>
      <c r="B380" s="165" t="s">
        <v>1486</v>
      </c>
      <c r="C380" s="165" t="s">
        <v>1485</v>
      </c>
      <c r="D380" s="165" t="s">
        <v>1485</v>
      </c>
      <c r="E380" s="165" t="s">
        <v>1485</v>
      </c>
    </row>
    <row r="381" customHeight="1" spans="1:5">
      <c r="A381" s="167"/>
      <c r="B381" s="165" t="s">
        <v>1487</v>
      </c>
      <c r="C381" s="165" t="s">
        <v>1485</v>
      </c>
      <c r="D381" s="165" t="s">
        <v>1485</v>
      </c>
      <c r="E381" s="165" t="s">
        <v>1485</v>
      </c>
    </row>
    <row r="382" customHeight="1" spans="1:5">
      <c r="A382" s="167"/>
      <c r="B382" s="165" t="s">
        <v>1488</v>
      </c>
      <c r="C382" s="165" t="s">
        <v>1485</v>
      </c>
      <c r="D382" s="165" t="s">
        <v>1485</v>
      </c>
      <c r="E382" s="165" t="s">
        <v>1485</v>
      </c>
    </row>
    <row r="383" customHeight="1" spans="1:5">
      <c r="A383" s="167"/>
      <c r="B383" s="165" t="s">
        <v>1489</v>
      </c>
      <c r="C383" s="165" t="s">
        <v>1490</v>
      </c>
      <c r="D383" s="165" t="s">
        <v>1490</v>
      </c>
      <c r="E383" s="165" t="s">
        <v>1490</v>
      </c>
    </row>
    <row r="384" customHeight="1" spans="1:5">
      <c r="A384" s="167"/>
      <c r="B384" s="165" t="s">
        <v>1491</v>
      </c>
      <c r="C384" s="165" t="s">
        <v>1490</v>
      </c>
      <c r="D384" s="165" t="s">
        <v>1490</v>
      </c>
      <c r="E384" s="165" t="s">
        <v>1490</v>
      </c>
    </row>
    <row r="385" customHeight="1" spans="1:5">
      <c r="A385" s="167"/>
      <c r="B385" s="165" t="s">
        <v>1492</v>
      </c>
      <c r="C385" s="165" t="s">
        <v>1490</v>
      </c>
      <c r="D385" s="165" t="s">
        <v>1490</v>
      </c>
      <c r="E385" s="165" t="s">
        <v>1490</v>
      </c>
    </row>
    <row r="386" customHeight="1" spans="1:5">
      <c r="A386" s="168"/>
      <c r="B386" s="165" t="s">
        <v>1493</v>
      </c>
      <c r="C386" s="165" t="s">
        <v>1490</v>
      </c>
      <c r="D386" s="165" t="s">
        <v>1490</v>
      </c>
      <c r="E386" s="165" t="s">
        <v>1490</v>
      </c>
    </row>
    <row r="387" customHeight="1" spans="1:5">
      <c r="A387" s="164" t="s">
        <v>1494</v>
      </c>
      <c r="B387" s="165" t="s">
        <v>9</v>
      </c>
      <c r="C387" s="165" t="s">
        <v>1495</v>
      </c>
      <c r="D387" s="165" t="s">
        <v>1496</v>
      </c>
      <c r="E387" s="165" t="s">
        <v>1497</v>
      </c>
    </row>
    <row r="388" customHeight="1" spans="1:5">
      <c r="A388" s="167"/>
      <c r="B388" s="165" t="s">
        <v>13</v>
      </c>
      <c r="C388" s="165" t="s">
        <v>1498</v>
      </c>
      <c r="D388" s="165" t="s">
        <v>1499</v>
      </c>
      <c r="E388" s="165" t="s">
        <v>1500</v>
      </c>
    </row>
    <row r="389" customHeight="1" spans="1:5">
      <c r="A389" s="167"/>
      <c r="B389" s="165" t="s">
        <v>17</v>
      </c>
      <c r="C389" s="165" t="s">
        <v>1501</v>
      </c>
      <c r="D389" s="165" t="s">
        <v>1502</v>
      </c>
      <c r="E389" s="165" t="s">
        <v>1503</v>
      </c>
    </row>
    <row r="390" customHeight="1" spans="1:5">
      <c r="A390" s="167"/>
      <c r="B390" s="165" t="s">
        <v>21</v>
      </c>
      <c r="C390" s="165" t="s">
        <v>1504</v>
      </c>
      <c r="D390" s="165" t="s">
        <v>1505</v>
      </c>
      <c r="E390" s="165" t="s">
        <v>1506</v>
      </c>
    </row>
    <row r="391" customHeight="1" spans="1:5">
      <c r="A391" s="167"/>
      <c r="B391" s="165" t="s">
        <v>25</v>
      </c>
      <c r="C391" s="165" t="s">
        <v>1507</v>
      </c>
      <c r="D391" s="165" t="s">
        <v>1508</v>
      </c>
      <c r="E391" s="165" t="s">
        <v>1509</v>
      </c>
    </row>
    <row r="392" customHeight="1" spans="1:5">
      <c r="A392" s="167"/>
      <c r="B392" s="165" t="s">
        <v>29</v>
      </c>
      <c r="C392" s="165" t="s">
        <v>1510</v>
      </c>
      <c r="D392" s="165" t="s">
        <v>1511</v>
      </c>
      <c r="E392" s="165" t="s">
        <v>1512</v>
      </c>
    </row>
    <row r="393" customHeight="1" spans="1:5">
      <c r="A393" s="167"/>
      <c r="B393" s="165" t="s">
        <v>33</v>
      </c>
      <c r="C393" s="165" t="s">
        <v>1513</v>
      </c>
      <c r="D393" s="165" t="s">
        <v>1514</v>
      </c>
      <c r="E393" s="165" t="s">
        <v>1515</v>
      </c>
    </row>
    <row r="394" customHeight="1" spans="1:5">
      <c r="A394" s="167"/>
      <c r="B394" s="165" t="s">
        <v>37</v>
      </c>
      <c r="C394" s="165" t="s">
        <v>1516</v>
      </c>
      <c r="D394" s="165" t="s">
        <v>1517</v>
      </c>
      <c r="E394" s="165" t="s">
        <v>1518</v>
      </c>
    </row>
    <row r="395" customHeight="1" spans="1:5">
      <c r="A395" s="167"/>
      <c r="B395" s="165" t="s">
        <v>41</v>
      </c>
      <c r="C395" s="165" t="s">
        <v>1519</v>
      </c>
      <c r="D395" s="165" t="s">
        <v>1520</v>
      </c>
      <c r="E395" s="165" t="s">
        <v>1521</v>
      </c>
    </row>
    <row r="396" customHeight="1" spans="1:5">
      <c r="A396" s="167"/>
      <c r="B396" s="165" t="s">
        <v>45</v>
      </c>
      <c r="C396" s="165" t="s">
        <v>1522</v>
      </c>
      <c r="D396" s="165" t="s">
        <v>1523</v>
      </c>
      <c r="E396" s="165" t="s">
        <v>1524</v>
      </c>
    </row>
    <row r="397" customHeight="1" spans="1:5">
      <c r="A397" s="167"/>
      <c r="B397" s="165" t="s">
        <v>49</v>
      </c>
      <c r="C397" s="165" t="s">
        <v>1525</v>
      </c>
      <c r="D397" s="165" t="s">
        <v>1526</v>
      </c>
      <c r="E397" s="165" t="s">
        <v>1527</v>
      </c>
    </row>
    <row r="398" customHeight="1" spans="1:5">
      <c r="A398" s="167"/>
      <c r="B398" s="165" t="s">
        <v>53</v>
      </c>
      <c r="C398" s="165" t="s">
        <v>1528</v>
      </c>
      <c r="D398" s="165" t="s">
        <v>1529</v>
      </c>
      <c r="E398" s="165" t="s">
        <v>1530</v>
      </c>
    </row>
    <row r="399" customHeight="1" spans="1:5">
      <c r="A399" s="167"/>
      <c r="B399" s="165" t="s">
        <v>57</v>
      </c>
      <c r="C399" s="165" t="s">
        <v>1531</v>
      </c>
      <c r="D399" s="165" t="s">
        <v>1532</v>
      </c>
      <c r="E399" s="165" t="s">
        <v>1533</v>
      </c>
    </row>
    <row r="400" customHeight="1" spans="1:5">
      <c r="A400" s="167"/>
      <c r="B400" s="165" t="s">
        <v>61</v>
      </c>
      <c r="C400" s="165" t="s">
        <v>1534</v>
      </c>
      <c r="D400" s="165" t="s">
        <v>1535</v>
      </c>
      <c r="E400" s="165" t="s">
        <v>1536</v>
      </c>
    </row>
    <row r="401" customHeight="1" spans="1:5">
      <c r="A401" s="167"/>
      <c r="B401" s="165" t="s">
        <v>65</v>
      </c>
      <c r="C401" s="165" t="s">
        <v>1537</v>
      </c>
      <c r="D401" s="165" t="s">
        <v>1538</v>
      </c>
      <c r="E401" s="165" t="s">
        <v>1539</v>
      </c>
    </row>
    <row r="402" customHeight="1" spans="1:5">
      <c r="A402" s="167"/>
      <c r="B402" s="165" t="s">
        <v>69</v>
      </c>
      <c r="C402" s="165" t="s">
        <v>1540</v>
      </c>
      <c r="D402" s="165" t="s">
        <v>1541</v>
      </c>
      <c r="E402" s="165" t="s">
        <v>1542</v>
      </c>
    </row>
    <row r="403" customHeight="1" spans="1:5">
      <c r="A403" s="167"/>
      <c r="B403" s="165" t="s">
        <v>73</v>
      </c>
      <c r="C403" s="165" t="s">
        <v>1543</v>
      </c>
      <c r="D403" s="165" t="s">
        <v>1544</v>
      </c>
      <c r="E403" s="165" t="s">
        <v>1545</v>
      </c>
    </row>
    <row r="404" customHeight="1" spans="1:5">
      <c r="A404" s="167"/>
      <c r="B404" s="165" t="s">
        <v>77</v>
      </c>
      <c r="C404" s="165" t="s">
        <v>1546</v>
      </c>
      <c r="D404" s="165" t="s">
        <v>1547</v>
      </c>
      <c r="E404" s="165" t="s">
        <v>1548</v>
      </c>
    </row>
    <row r="405" customHeight="1" spans="1:5">
      <c r="A405" s="167"/>
      <c r="B405" s="165" t="s">
        <v>81</v>
      </c>
      <c r="C405" s="165" t="s">
        <v>1549</v>
      </c>
      <c r="D405" s="165" t="s">
        <v>1550</v>
      </c>
      <c r="E405" s="165" t="s">
        <v>1551</v>
      </c>
    </row>
    <row r="406" customHeight="1" spans="1:5">
      <c r="A406" s="167"/>
      <c r="B406" s="165" t="s">
        <v>85</v>
      </c>
      <c r="C406" s="165" t="s">
        <v>1552</v>
      </c>
      <c r="D406" s="165" t="s">
        <v>1553</v>
      </c>
      <c r="E406" s="165" t="s">
        <v>1554</v>
      </c>
    </row>
    <row r="407" customHeight="1" spans="1:5">
      <c r="A407" s="167"/>
      <c r="B407" s="165" t="s">
        <v>89</v>
      </c>
      <c r="C407" s="165" t="s">
        <v>1555</v>
      </c>
      <c r="D407" s="165" t="s">
        <v>1556</v>
      </c>
      <c r="E407" s="165" t="s">
        <v>1557</v>
      </c>
    </row>
    <row r="408" customHeight="1" spans="1:5">
      <c r="A408" s="167"/>
      <c r="B408" s="165" t="s">
        <v>93</v>
      </c>
      <c r="C408" s="165" t="s">
        <v>1558</v>
      </c>
      <c r="D408" s="165" t="s">
        <v>1559</v>
      </c>
      <c r="E408" s="165" t="s">
        <v>1560</v>
      </c>
    </row>
    <row r="409" customHeight="1" spans="1:5">
      <c r="A409" s="167"/>
      <c r="B409" s="165" t="s">
        <v>97</v>
      </c>
      <c r="C409" s="165" t="s">
        <v>1561</v>
      </c>
      <c r="D409" s="165" t="s">
        <v>1562</v>
      </c>
      <c r="E409" s="165" t="s">
        <v>1563</v>
      </c>
    </row>
    <row r="410" customHeight="1" spans="1:5">
      <c r="A410" s="167"/>
      <c r="B410" s="165" t="s">
        <v>101</v>
      </c>
      <c r="C410" s="165" t="s">
        <v>1564</v>
      </c>
      <c r="D410" s="165" t="s">
        <v>1565</v>
      </c>
      <c r="E410" s="165" t="s">
        <v>1566</v>
      </c>
    </row>
    <row r="411" customHeight="1" spans="1:5">
      <c r="A411" s="167"/>
      <c r="B411" s="165" t="s">
        <v>105</v>
      </c>
      <c r="C411" s="165" t="s">
        <v>1567</v>
      </c>
      <c r="D411" s="165" t="s">
        <v>1568</v>
      </c>
      <c r="E411" s="165" t="s">
        <v>1569</v>
      </c>
    </row>
    <row r="412" customHeight="1" spans="1:5">
      <c r="A412" s="167"/>
      <c r="B412" s="165" t="s">
        <v>109</v>
      </c>
      <c r="C412" s="165" t="s">
        <v>1570</v>
      </c>
      <c r="D412" s="165" t="s">
        <v>1571</v>
      </c>
      <c r="E412" s="165" t="s">
        <v>1572</v>
      </c>
    </row>
    <row r="413" customHeight="1" spans="1:5">
      <c r="A413" s="167"/>
      <c r="B413" s="165" t="s">
        <v>113</v>
      </c>
      <c r="C413" s="165" t="s">
        <v>1573</v>
      </c>
      <c r="D413" s="165" t="s">
        <v>1574</v>
      </c>
      <c r="E413" s="165" t="s">
        <v>1575</v>
      </c>
    </row>
    <row r="414" customHeight="1" spans="1:5">
      <c r="A414" s="167"/>
      <c r="B414" s="165" t="s">
        <v>117</v>
      </c>
      <c r="C414" s="165" t="s">
        <v>1576</v>
      </c>
      <c r="D414" s="165" t="s">
        <v>1577</v>
      </c>
      <c r="E414" s="165" t="s">
        <v>1578</v>
      </c>
    </row>
    <row r="415" customHeight="1" spans="1:5">
      <c r="A415" s="167"/>
      <c r="B415" s="165" t="s">
        <v>121</v>
      </c>
      <c r="C415" s="165" t="s">
        <v>1579</v>
      </c>
      <c r="D415" s="165" t="s">
        <v>1580</v>
      </c>
      <c r="E415" s="165" t="s">
        <v>1581</v>
      </c>
    </row>
    <row r="416" customHeight="1" spans="1:5">
      <c r="A416" s="167"/>
      <c r="B416" s="165" t="s">
        <v>125</v>
      </c>
      <c r="C416" s="165" t="s">
        <v>1582</v>
      </c>
      <c r="D416" s="165" t="s">
        <v>1583</v>
      </c>
      <c r="E416" s="165" t="s">
        <v>1584</v>
      </c>
    </row>
    <row r="417" customHeight="1" spans="1:5">
      <c r="A417" s="167"/>
      <c r="B417" s="165" t="s">
        <v>129</v>
      </c>
      <c r="C417" s="165" t="s">
        <v>1585</v>
      </c>
      <c r="D417" s="165" t="s">
        <v>1586</v>
      </c>
      <c r="E417" s="165" t="s">
        <v>1587</v>
      </c>
    </row>
    <row r="418" customHeight="1" spans="1:5">
      <c r="A418" s="167"/>
      <c r="B418" s="165" t="s">
        <v>133</v>
      </c>
      <c r="C418" s="165" t="s">
        <v>1588</v>
      </c>
      <c r="D418" s="165" t="s">
        <v>1589</v>
      </c>
      <c r="E418" s="165" t="s">
        <v>1590</v>
      </c>
    </row>
    <row r="419" customHeight="1" spans="1:5">
      <c r="A419" s="167"/>
      <c r="B419" s="165" t="s">
        <v>137</v>
      </c>
      <c r="C419" s="165" t="s">
        <v>1591</v>
      </c>
      <c r="D419" s="165" t="s">
        <v>1592</v>
      </c>
      <c r="E419" s="165" t="s">
        <v>1593</v>
      </c>
    </row>
    <row r="420" customHeight="1" spans="1:5">
      <c r="A420" s="167"/>
      <c r="B420" s="165" t="s">
        <v>141</v>
      </c>
      <c r="C420" s="165" t="s">
        <v>1594</v>
      </c>
      <c r="D420" s="165" t="s">
        <v>1595</v>
      </c>
      <c r="E420" s="165" t="s">
        <v>1596</v>
      </c>
    </row>
    <row r="421" customHeight="1" spans="1:5">
      <c r="A421" s="167"/>
      <c r="B421" s="165" t="s">
        <v>145</v>
      </c>
      <c r="C421" s="165" t="s">
        <v>1597</v>
      </c>
      <c r="D421" s="165" t="s">
        <v>1598</v>
      </c>
      <c r="E421" s="165" t="s">
        <v>1599</v>
      </c>
    </row>
    <row r="422" customHeight="1" spans="1:5">
      <c r="A422" s="167"/>
      <c r="B422" s="165" t="s">
        <v>149</v>
      </c>
      <c r="C422" s="165" t="s">
        <v>1600</v>
      </c>
      <c r="D422" s="165" t="s">
        <v>1601</v>
      </c>
      <c r="E422" s="165" t="s">
        <v>1602</v>
      </c>
    </row>
    <row r="423" customHeight="1" spans="1:5">
      <c r="A423" s="167"/>
      <c r="B423" s="165" t="s">
        <v>153</v>
      </c>
      <c r="C423" s="165" t="s">
        <v>1603</v>
      </c>
      <c r="D423" s="165" t="s">
        <v>1604</v>
      </c>
      <c r="E423" s="165" t="s">
        <v>1605</v>
      </c>
    </row>
    <row r="424" customHeight="1" spans="1:5">
      <c r="A424" s="167"/>
      <c r="B424" s="165" t="s">
        <v>157</v>
      </c>
      <c r="C424" s="165" t="s">
        <v>1606</v>
      </c>
      <c r="D424" s="165" t="s">
        <v>1607</v>
      </c>
      <c r="E424" s="165" t="s">
        <v>1608</v>
      </c>
    </row>
    <row r="425" customHeight="1" spans="1:5">
      <c r="A425" s="167"/>
      <c r="B425" s="165" t="s">
        <v>161</v>
      </c>
      <c r="C425" s="165" t="s">
        <v>1609</v>
      </c>
      <c r="D425" s="165" t="s">
        <v>1610</v>
      </c>
      <c r="E425" s="165" t="s">
        <v>1611</v>
      </c>
    </row>
    <row r="426" customHeight="1" spans="1:5">
      <c r="A426" s="167"/>
      <c r="B426" s="165" t="s">
        <v>165</v>
      </c>
      <c r="C426" s="165" t="s">
        <v>1612</v>
      </c>
      <c r="D426" s="165" t="s">
        <v>1613</v>
      </c>
      <c r="E426" s="165" t="s">
        <v>1614</v>
      </c>
    </row>
    <row r="427" customHeight="1" spans="1:5">
      <c r="A427" s="167"/>
      <c r="B427" s="165" t="s">
        <v>169</v>
      </c>
      <c r="C427" s="165" t="s">
        <v>1615</v>
      </c>
      <c r="D427" s="165" t="s">
        <v>1616</v>
      </c>
      <c r="E427" s="165" t="s">
        <v>1617</v>
      </c>
    </row>
    <row r="428" customHeight="1" spans="1:5">
      <c r="A428" s="167"/>
      <c r="B428" s="165" t="s">
        <v>173</v>
      </c>
      <c r="C428" s="165" t="s">
        <v>1618</v>
      </c>
      <c r="D428" s="165" t="s">
        <v>1619</v>
      </c>
      <c r="E428" s="165" t="s">
        <v>1620</v>
      </c>
    </row>
    <row r="429" customHeight="1" spans="1:5">
      <c r="A429" s="167"/>
      <c r="B429" s="165" t="s">
        <v>177</v>
      </c>
      <c r="C429" s="165" t="s">
        <v>1621</v>
      </c>
      <c r="D429" s="165" t="s">
        <v>1622</v>
      </c>
      <c r="E429" s="165" t="s">
        <v>1623</v>
      </c>
    </row>
    <row r="430" customHeight="1" spans="1:5">
      <c r="A430" s="167"/>
      <c r="B430" s="165" t="s">
        <v>181</v>
      </c>
      <c r="C430" s="165" t="s">
        <v>1624</v>
      </c>
      <c r="D430" s="165" t="s">
        <v>1625</v>
      </c>
      <c r="E430" s="165" t="s">
        <v>1626</v>
      </c>
    </row>
    <row r="431" customHeight="1" spans="1:5">
      <c r="A431" s="167"/>
      <c r="B431" s="165" t="s">
        <v>185</v>
      </c>
      <c r="C431" s="165" t="s">
        <v>1627</v>
      </c>
      <c r="D431" s="165" t="s">
        <v>1628</v>
      </c>
      <c r="E431" s="165" t="s">
        <v>1629</v>
      </c>
    </row>
    <row r="432" customHeight="1" spans="1:5">
      <c r="A432" s="167"/>
      <c r="B432" s="165" t="s">
        <v>189</v>
      </c>
      <c r="C432" s="165" t="s">
        <v>1630</v>
      </c>
      <c r="D432" s="165" t="s">
        <v>1631</v>
      </c>
      <c r="E432" s="165" t="s">
        <v>1632</v>
      </c>
    </row>
    <row r="433" customHeight="1" spans="1:5">
      <c r="A433" s="167"/>
      <c r="B433" s="165" t="s">
        <v>193</v>
      </c>
      <c r="C433" s="165" t="s">
        <v>1633</v>
      </c>
      <c r="D433" s="165" t="s">
        <v>1634</v>
      </c>
      <c r="E433" s="165" t="s">
        <v>1635</v>
      </c>
    </row>
    <row r="434" customHeight="1" spans="1:5">
      <c r="A434" s="167"/>
      <c r="B434" s="165" t="s">
        <v>197</v>
      </c>
      <c r="C434" s="165" t="s">
        <v>1636</v>
      </c>
      <c r="D434" s="165" t="s">
        <v>1637</v>
      </c>
      <c r="E434" s="165" t="s">
        <v>1638</v>
      </c>
    </row>
    <row r="435" customHeight="1" spans="1:5">
      <c r="A435" s="167"/>
      <c r="B435" s="165" t="s">
        <v>201</v>
      </c>
      <c r="C435" s="165" t="s">
        <v>1639</v>
      </c>
      <c r="D435" s="165" t="s">
        <v>1640</v>
      </c>
      <c r="E435" s="165" t="s">
        <v>1641</v>
      </c>
    </row>
    <row r="436" customHeight="1" spans="1:5">
      <c r="A436" s="167"/>
      <c r="B436" s="165" t="s">
        <v>205</v>
      </c>
      <c r="C436" s="165" t="s">
        <v>1642</v>
      </c>
      <c r="D436" s="165" t="s">
        <v>1643</v>
      </c>
      <c r="E436" s="165" t="s">
        <v>1644</v>
      </c>
    </row>
    <row r="437" customHeight="1" spans="1:5">
      <c r="A437" s="167"/>
      <c r="B437" s="165" t="s">
        <v>209</v>
      </c>
      <c r="C437" s="165" t="s">
        <v>1645</v>
      </c>
      <c r="D437" s="165" t="s">
        <v>1646</v>
      </c>
      <c r="E437" s="165" t="s">
        <v>1647</v>
      </c>
    </row>
    <row r="438" customHeight="1" spans="1:5">
      <c r="A438" s="167"/>
      <c r="B438" s="165" t="s">
        <v>213</v>
      </c>
      <c r="C438" s="165" t="s">
        <v>1648</v>
      </c>
      <c r="D438" s="165" t="s">
        <v>1649</v>
      </c>
      <c r="E438" s="165" t="s">
        <v>1650</v>
      </c>
    </row>
    <row r="439" customHeight="1" spans="1:5">
      <c r="A439" s="167"/>
      <c r="B439" s="165" t="s">
        <v>217</v>
      </c>
      <c r="C439" s="165" t="s">
        <v>1651</v>
      </c>
      <c r="D439" s="165" t="s">
        <v>1652</v>
      </c>
      <c r="E439" s="165" t="s">
        <v>1653</v>
      </c>
    </row>
    <row r="440" customHeight="1" spans="1:5">
      <c r="A440" s="167"/>
      <c r="B440" s="165" t="s">
        <v>221</v>
      </c>
      <c r="C440" s="165" t="s">
        <v>1654</v>
      </c>
      <c r="D440" s="165" t="s">
        <v>1655</v>
      </c>
      <c r="E440" s="165" t="s">
        <v>1656</v>
      </c>
    </row>
    <row r="441" customHeight="1" spans="1:5">
      <c r="A441" s="167"/>
      <c r="B441" s="165" t="s">
        <v>225</v>
      </c>
      <c r="C441" s="165" t="s">
        <v>1657</v>
      </c>
      <c r="D441" s="165" t="s">
        <v>1658</v>
      </c>
      <c r="E441" s="165" t="s">
        <v>1659</v>
      </c>
    </row>
    <row r="442" customHeight="1" spans="1:5">
      <c r="A442" s="167"/>
      <c r="B442" s="165" t="s">
        <v>229</v>
      </c>
      <c r="C442" s="165" t="s">
        <v>1660</v>
      </c>
      <c r="D442" s="165" t="s">
        <v>1661</v>
      </c>
      <c r="E442" s="165" t="s">
        <v>1662</v>
      </c>
    </row>
    <row r="443" customHeight="1" spans="1:5">
      <c r="A443" s="167"/>
      <c r="B443" s="165" t="s">
        <v>233</v>
      </c>
      <c r="C443" s="165" t="s">
        <v>1663</v>
      </c>
      <c r="D443" s="165" t="s">
        <v>1664</v>
      </c>
      <c r="E443" s="165" t="s">
        <v>1665</v>
      </c>
    </row>
    <row r="444" customHeight="1" spans="1:5">
      <c r="A444" s="167"/>
      <c r="B444" s="165" t="s">
        <v>237</v>
      </c>
      <c r="C444" s="165" t="s">
        <v>1666</v>
      </c>
      <c r="D444" s="165" t="s">
        <v>1667</v>
      </c>
      <c r="E444" s="165" t="s">
        <v>1668</v>
      </c>
    </row>
    <row r="445" customHeight="1" spans="1:5">
      <c r="A445" s="167"/>
      <c r="B445" s="165" t="s">
        <v>241</v>
      </c>
      <c r="C445" s="165" t="s">
        <v>1669</v>
      </c>
      <c r="D445" s="165" t="s">
        <v>1670</v>
      </c>
      <c r="E445" s="165" t="s">
        <v>1671</v>
      </c>
    </row>
    <row r="446" customHeight="1" spans="1:5">
      <c r="A446" s="167"/>
      <c r="B446" s="165" t="s">
        <v>245</v>
      </c>
      <c r="C446" s="165" t="s">
        <v>1672</v>
      </c>
      <c r="D446" s="165" t="s">
        <v>1673</v>
      </c>
      <c r="E446" s="165" t="s">
        <v>1674</v>
      </c>
    </row>
    <row r="447" customHeight="1" spans="1:5">
      <c r="A447" s="167"/>
      <c r="B447" s="165" t="s">
        <v>249</v>
      </c>
      <c r="C447" s="165" t="s">
        <v>1675</v>
      </c>
      <c r="D447" s="165" t="s">
        <v>1676</v>
      </c>
      <c r="E447" s="165" t="s">
        <v>1677</v>
      </c>
    </row>
    <row r="448" customHeight="1" spans="1:5">
      <c r="A448" s="167"/>
      <c r="B448" s="165" t="s">
        <v>253</v>
      </c>
      <c r="C448" s="165" t="s">
        <v>1678</v>
      </c>
      <c r="D448" s="165" t="s">
        <v>1679</v>
      </c>
      <c r="E448" s="165" t="s">
        <v>1680</v>
      </c>
    </row>
    <row r="449" customHeight="1" spans="1:5">
      <c r="A449" s="167"/>
      <c r="B449" s="165" t="s">
        <v>257</v>
      </c>
      <c r="C449" s="165" t="s">
        <v>1681</v>
      </c>
      <c r="D449" s="165" t="s">
        <v>1682</v>
      </c>
      <c r="E449" s="165" t="s">
        <v>1683</v>
      </c>
    </row>
    <row r="450" customHeight="1" spans="1:5">
      <c r="A450" s="167"/>
      <c r="B450" s="165" t="s">
        <v>261</v>
      </c>
      <c r="C450" s="165" t="s">
        <v>1684</v>
      </c>
      <c r="D450" s="165" t="s">
        <v>1685</v>
      </c>
      <c r="E450" s="165" t="s">
        <v>1686</v>
      </c>
    </row>
    <row r="451" customHeight="1" spans="1:5">
      <c r="A451" s="167"/>
      <c r="B451" s="165" t="s">
        <v>265</v>
      </c>
      <c r="C451" s="165" t="s">
        <v>1687</v>
      </c>
      <c r="D451" s="165" t="s">
        <v>1688</v>
      </c>
      <c r="E451" s="165" t="s">
        <v>1689</v>
      </c>
    </row>
    <row r="452" customHeight="1" spans="1:5">
      <c r="A452" s="167"/>
      <c r="B452" s="165" t="s">
        <v>269</v>
      </c>
      <c r="C452" s="165" t="s">
        <v>1690</v>
      </c>
      <c r="D452" s="165" t="s">
        <v>1691</v>
      </c>
      <c r="E452" s="165" t="s">
        <v>1692</v>
      </c>
    </row>
    <row r="453" customHeight="1" spans="1:5">
      <c r="A453" s="167"/>
      <c r="B453" s="165" t="s">
        <v>273</v>
      </c>
      <c r="C453" s="165" t="s">
        <v>1693</v>
      </c>
      <c r="D453" s="165" t="s">
        <v>1694</v>
      </c>
      <c r="E453" s="165" t="s">
        <v>1695</v>
      </c>
    </row>
    <row r="454" customHeight="1" spans="1:5">
      <c r="A454" s="167"/>
      <c r="B454" s="165" t="s">
        <v>277</v>
      </c>
      <c r="C454" s="165" t="s">
        <v>1696</v>
      </c>
      <c r="D454" s="165" t="s">
        <v>1697</v>
      </c>
      <c r="E454" s="165" t="s">
        <v>1698</v>
      </c>
    </row>
    <row r="455" customHeight="1" spans="1:5">
      <c r="A455" s="167"/>
      <c r="B455" s="165" t="s">
        <v>281</v>
      </c>
      <c r="C455" s="165" t="s">
        <v>1699</v>
      </c>
      <c r="D455" s="165" t="s">
        <v>1700</v>
      </c>
      <c r="E455" s="165" t="s">
        <v>1701</v>
      </c>
    </row>
    <row r="456" customHeight="1" spans="1:5">
      <c r="A456" s="167"/>
      <c r="B456" s="165" t="s">
        <v>285</v>
      </c>
      <c r="C456" s="165" t="s">
        <v>1702</v>
      </c>
      <c r="D456" s="165" t="s">
        <v>1703</v>
      </c>
      <c r="E456" s="165" t="s">
        <v>1704</v>
      </c>
    </row>
    <row r="457" customHeight="1" spans="1:5">
      <c r="A457" s="167"/>
      <c r="B457" s="165" t="s">
        <v>289</v>
      </c>
      <c r="C457" s="165" t="s">
        <v>1705</v>
      </c>
      <c r="D457" s="165" t="s">
        <v>1706</v>
      </c>
      <c r="E457" s="165" t="s">
        <v>1707</v>
      </c>
    </row>
    <row r="458" customHeight="1" spans="1:5">
      <c r="A458" s="167"/>
      <c r="B458" s="165" t="s">
        <v>293</v>
      </c>
      <c r="C458" s="165" t="s">
        <v>1708</v>
      </c>
      <c r="D458" s="165" t="s">
        <v>1709</v>
      </c>
      <c r="E458" s="165" t="s">
        <v>1710</v>
      </c>
    </row>
    <row r="459" customHeight="1" spans="1:5">
      <c r="A459" s="167"/>
      <c r="B459" s="165" t="s">
        <v>297</v>
      </c>
      <c r="C459" s="165" t="s">
        <v>1711</v>
      </c>
      <c r="D459" s="165" t="s">
        <v>1712</v>
      </c>
      <c r="E459" s="165" t="s">
        <v>1713</v>
      </c>
    </row>
    <row r="460" customHeight="1" spans="1:5">
      <c r="A460" s="167"/>
      <c r="B460" s="165" t="s">
        <v>301</v>
      </c>
      <c r="C460" s="165" t="s">
        <v>1714</v>
      </c>
      <c r="D460" s="165" t="s">
        <v>1715</v>
      </c>
      <c r="E460" s="165" t="s">
        <v>1716</v>
      </c>
    </row>
    <row r="461" customHeight="1" spans="1:5">
      <c r="A461" s="167"/>
      <c r="B461" s="165" t="s">
        <v>305</v>
      </c>
      <c r="C461" s="165" t="s">
        <v>1717</v>
      </c>
      <c r="D461" s="165" t="s">
        <v>1718</v>
      </c>
      <c r="E461" s="165" t="s">
        <v>1719</v>
      </c>
    </row>
    <row r="462" customHeight="1" spans="1:5">
      <c r="A462" s="167"/>
      <c r="B462" s="165" t="s">
        <v>309</v>
      </c>
      <c r="C462" s="165" t="s">
        <v>1720</v>
      </c>
      <c r="D462" s="165" t="s">
        <v>1721</v>
      </c>
      <c r="E462" s="165" t="s">
        <v>1722</v>
      </c>
    </row>
    <row r="463" customHeight="1" spans="1:5">
      <c r="A463" s="167"/>
      <c r="B463" s="165" t="s">
        <v>313</v>
      </c>
      <c r="C463" s="165" t="s">
        <v>1723</v>
      </c>
      <c r="D463" s="165" t="s">
        <v>1724</v>
      </c>
      <c r="E463" s="165" t="s">
        <v>1725</v>
      </c>
    </row>
    <row r="464" customHeight="1" spans="1:5">
      <c r="A464" s="167"/>
      <c r="B464" s="165" t="s">
        <v>317</v>
      </c>
      <c r="C464" s="165" t="s">
        <v>1726</v>
      </c>
      <c r="D464" s="165" t="s">
        <v>1727</v>
      </c>
      <c r="E464" s="165" t="s">
        <v>1728</v>
      </c>
    </row>
    <row r="465" customHeight="1" spans="1:5">
      <c r="A465" s="167"/>
      <c r="B465" s="165" t="s">
        <v>321</v>
      </c>
      <c r="C465" s="165" t="s">
        <v>1729</v>
      </c>
      <c r="D465" s="165" t="s">
        <v>1730</v>
      </c>
      <c r="E465" s="165" t="s">
        <v>1731</v>
      </c>
    </row>
    <row r="466" customHeight="1" spans="1:5">
      <c r="A466" s="167"/>
      <c r="B466" s="165" t="s">
        <v>325</v>
      </c>
      <c r="C466" s="165" t="s">
        <v>1732</v>
      </c>
      <c r="D466" s="165" t="s">
        <v>1733</v>
      </c>
      <c r="E466" s="165" t="s">
        <v>1734</v>
      </c>
    </row>
    <row r="467" customHeight="1" spans="1:5">
      <c r="A467" s="167"/>
      <c r="B467" s="165" t="s">
        <v>329</v>
      </c>
      <c r="C467" s="165" t="s">
        <v>1735</v>
      </c>
      <c r="D467" s="165" t="s">
        <v>1736</v>
      </c>
      <c r="E467" s="165" t="s">
        <v>1737</v>
      </c>
    </row>
    <row r="468" customHeight="1" spans="1:5">
      <c r="A468" s="167"/>
      <c r="B468" s="165" t="s">
        <v>333</v>
      </c>
      <c r="C468" s="165" t="s">
        <v>1738</v>
      </c>
      <c r="D468" s="165" t="s">
        <v>1739</v>
      </c>
      <c r="E468" s="165" t="s">
        <v>1740</v>
      </c>
    </row>
    <row r="469" customHeight="1" spans="1:5">
      <c r="A469" s="167"/>
      <c r="B469" s="165" t="s">
        <v>337</v>
      </c>
      <c r="C469" s="165" t="s">
        <v>1741</v>
      </c>
      <c r="D469" s="165" t="s">
        <v>1742</v>
      </c>
      <c r="E469" s="165" t="s">
        <v>1743</v>
      </c>
    </row>
    <row r="470" customHeight="1" spans="1:5">
      <c r="A470" s="167"/>
      <c r="B470" s="165" t="s">
        <v>341</v>
      </c>
      <c r="C470" s="165" t="s">
        <v>1744</v>
      </c>
      <c r="D470" s="165" t="s">
        <v>1745</v>
      </c>
      <c r="E470" s="165" t="s">
        <v>1746</v>
      </c>
    </row>
    <row r="471" customHeight="1" spans="1:5">
      <c r="A471" s="167"/>
      <c r="B471" s="165" t="s">
        <v>345</v>
      </c>
      <c r="C471" s="165" t="s">
        <v>1747</v>
      </c>
      <c r="D471" s="165" t="s">
        <v>1748</v>
      </c>
      <c r="E471" s="165" t="s">
        <v>1749</v>
      </c>
    </row>
    <row r="472" customHeight="1" spans="1:5">
      <c r="A472" s="167"/>
      <c r="B472" s="165" t="s">
        <v>349</v>
      </c>
      <c r="C472" s="165" t="s">
        <v>1750</v>
      </c>
      <c r="D472" s="165" t="s">
        <v>1751</v>
      </c>
      <c r="E472" s="165" t="s">
        <v>1752</v>
      </c>
    </row>
    <row r="473" customHeight="1" spans="1:5">
      <c r="A473" s="167"/>
      <c r="B473" s="165" t="s">
        <v>353</v>
      </c>
      <c r="C473" s="165" t="s">
        <v>1753</v>
      </c>
      <c r="D473" s="165" t="s">
        <v>1754</v>
      </c>
      <c r="E473" s="165" t="s">
        <v>1755</v>
      </c>
    </row>
    <row r="474" customHeight="1" spans="1:5">
      <c r="A474" s="167"/>
      <c r="B474" s="165" t="s">
        <v>357</v>
      </c>
      <c r="C474" s="165" t="s">
        <v>1756</v>
      </c>
      <c r="D474" s="165" t="s">
        <v>1757</v>
      </c>
      <c r="E474" s="165" t="s">
        <v>1758</v>
      </c>
    </row>
    <row r="475" customHeight="1" spans="1:5">
      <c r="A475" s="167"/>
      <c r="B475" s="165" t="s">
        <v>361</v>
      </c>
      <c r="C475" s="165" t="s">
        <v>1759</v>
      </c>
      <c r="D475" s="165" t="s">
        <v>1760</v>
      </c>
      <c r="E475" s="165" t="s">
        <v>1761</v>
      </c>
    </row>
    <row r="476" customHeight="1" spans="1:5">
      <c r="A476" s="167"/>
      <c r="B476" s="165" t="s">
        <v>365</v>
      </c>
      <c r="C476" s="165" t="s">
        <v>1762</v>
      </c>
      <c r="D476" s="165" t="s">
        <v>1763</v>
      </c>
      <c r="E476" s="165" t="s">
        <v>1764</v>
      </c>
    </row>
    <row r="477" customHeight="1" spans="1:5">
      <c r="A477" s="167"/>
      <c r="B477" s="165" t="s">
        <v>369</v>
      </c>
      <c r="C477" s="165" t="s">
        <v>1765</v>
      </c>
      <c r="D477" s="165" t="s">
        <v>1766</v>
      </c>
      <c r="E477" s="165" t="s">
        <v>1767</v>
      </c>
    </row>
    <row r="478" customHeight="1" spans="1:5">
      <c r="A478" s="167"/>
      <c r="B478" s="165" t="s">
        <v>373</v>
      </c>
      <c r="C478" s="165" t="s">
        <v>1768</v>
      </c>
      <c r="D478" s="165" t="s">
        <v>1769</v>
      </c>
      <c r="E478" s="165" t="s">
        <v>1770</v>
      </c>
    </row>
    <row r="479" customHeight="1" spans="1:5">
      <c r="A479" s="167"/>
      <c r="B479" s="165" t="s">
        <v>377</v>
      </c>
      <c r="C479" s="165" t="s">
        <v>1771</v>
      </c>
      <c r="D479" s="165" t="s">
        <v>1772</v>
      </c>
      <c r="E479" s="165" t="s">
        <v>1773</v>
      </c>
    </row>
    <row r="480" customHeight="1" spans="1:5">
      <c r="A480" s="167"/>
      <c r="B480" s="165" t="s">
        <v>381</v>
      </c>
      <c r="C480" s="165" t="s">
        <v>1774</v>
      </c>
      <c r="D480" s="165" t="s">
        <v>1775</v>
      </c>
      <c r="E480" s="165" t="s">
        <v>1776</v>
      </c>
    </row>
    <row r="481" customHeight="1" spans="1:5">
      <c r="A481" s="167"/>
      <c r="B481" s="165" t="s">
        <v>385</v>
      </c>
      <c r="C481" s="165" t="s">
        <v>1777</v>
      </c>
      <c r="D481" s="165" t="s">
        <v>1778</v>
      </c>
      <c r="E481" s="165" t="s">
        <v>1779</v>
      </c>
    </row>
    <row r="482" customHeight="1" spans="1:5">
      <c r="A482" s="167"/>
      <c r="B482" s="165" t="s">
        <v>389</v>
      </c>
      <c r="C482" s="165" t="s">
        <v>1780</v>
      </c>
      <c r="D482" s="165" t="s">
        <v>1781</v>
      </c>
      <c r="E482" s="165" t="s">
        <v>1782</v>
      </c>
    </row>
    <row r="483" customHeight="1" spans="1:5">
      <c r="A483" s="167"/>
      <c r="B483" s="165" t="s">
        <v>393</v>
      </c>
      <c r="C483" s="165" t="s">
        <v>1783</v>
      </c>
      <c r="D483" s="165" t="s">
        <v>1784</v>
      </c>
      <c r="E483" s="165" t="s">
        <v>1785</v>
      </c>
    </row>
    <row r="484" customHeight="1" spans="1:5">
      <c r="A484" s="167"/>
      <c r="B484" s="165" t="s">
        <v>397</v>
      </c>
      <c r="C484" s="165" t="s">
        <v>1786</v>
      </c>
      <c r="D484" s="165" t="s">
        <v>1787</v>
      </c>
      <c r="E484" s="165" t="s">
        <v>1788</v>
      </c>
    </row>
    <row r="485" customHeight="1" spans="1:5">
      <c r="A485" s="167"/>
      <c r="B485" s="165" t="s">
        <v>401</v>
      </c>
      <c r="C485" s="165" t="s">
        <v>1789</v>
      </c>
      <c r="D485" s="165" t="s">
        <v>1790</v>
      </c>
      <c r="E485" s="165" t="s">
        <v>1791</v>
      </c>
    </row>
    <row r="486" customHeight="1" spans="1:5">
      <c r="A486" s="167"/>
      <c r="B486" s="165" t="s">
        <v>405</v>
      </c>
      <c r="C486" s="165" t="s">
        <v>1792</v>
      </c>
      <c r="D486" s="165" t="s">
        <v>1793</v>
      </c>
      <c r="E486" s="165" t="s">
        <v>1794</v>
      </c>
    </row>
    <row r="487" customHeight="1" spans="1:5">
      <c r="A487" s="167"/>
      <c r="B487" s="165" t="s">
        <v>409</v>
      </c>
      <c r="C487" s="165" t="s">
        <v>1795</v>
      </c>
      <c r="D487" s="165" t="s">
        <v>1796</v>
      </c>
      <c r="E487" s="165" t="s">
        <v>1797</v>
      </c>
    </row>
    <row r="488" customHeight="1" spans="1:5">
      <c r="A488" s="167"/>
      <c r="B488" s="165" t="s">
        <v>413</v>
      </c>
      <c r="C488" s="165" t="s">
        <v>1798</v>
      </c>
      <c r="D488" s="165" t="s">
        <v>1799</v>
      </c>
      <c r="E488" s="165" t="s">
        <v>1800</v>
      </c>
    </row>
    <row r="489" customHeight="1" spans="1:5">
      <c r="A489" s="167"/>
      <c r="B489" s="165" t="s">
        <v>417</v>
      </c>
      <c r="C489" s="165" t="s">
        <v>1801</v>
      </c>
      <c r="D489" s="165" t="s">
        <v>1802</v>
      </c>
      <c r="E489" s="165" t="s">
        <v>1803</v>
      </c>
    </row>
    <row r="490" customHeight="1" spans="1:5">
      <c r="A490" s="167"/>
      <c r="B490" s="165" t="s">
        <v>421</v>
      </c>
      <c r="C490" s="165" t="s">
        <v>1804</v>
      </c>
      <c r="D490" s="165" t="s">
        <v>1805</v>
      </c>
      <c r="E490" s="165" t="s">
        <v>1806</v>
      </c>
    </row>
    <row r="491" customHeight="1" spans="1:5">
      <c r="A491" s="167"/>
      <c r="B491" s="165" t="s">
        <v>425</v>
      </c>
      <c r="C491" s="165" t="s">
        <v>1807</v>
      </c>
      <c r="D491" s="165" t="s">
        <v>1808</v>
      </c>
      <c r="E491" s="165" t="s">
        <v>1809</v>
      </c>
    </row>
    <row r="492" customHeight="1" spans="1:5">
      <c r="A492" s="167"/>
      <c r="B492" s="165" t="s">
        <v>429</v>
      </c>
      <c r="C492" s="165" t="s">
        <v>1810</v>
      </c>
      <c r="D492" s="165" t="s">
        <v>1811</v>
      </c>
      <c r="E492" s="165" t="s">
        <v>1812</v>
      </c>
    </row>
    <row r="493" customHeight="1" spans="1:5">
      <c r="A493" s="167"/>
      <c r="B493" s="165" t="s">
        <v>433</v>
      </c>
      <c r="C493" s="165" t="s">
        <v>1813</v>
      </c>
      <c r="D493" s="165" t="s">
        <v>1814</v>
      </c>
      <c r="E493" s="165" t="s">
        <v>1815</v>
      </c>
    </row>
    <row r="494" customHeight="1" spans="1:5">
      <c r="A494" s="167"/>
      <c r="B494" s="165" t="s">
        <v>437</v>
      </c>
      <c r="C494" s="165" t="s">
        <v>1816</v>
      </c>
      <c r="D494" s="165" t="s">
        <v>1817</v>
      </c>
      <c r="E494" s="165" t="s">
        <v>1818</v>
      </c>
    </row>
    <row r="495" customHeight="1" spans="1:5">
      <c r="A495" s="167"/>
      <c r="B495" s="165" t="s">
        <v>441</v>
      </c>
      <c r="C495" s="165" t="s">
        <v>1819</v>
      </c>
      <c r="D495" s="165" t="s">
        <v>1820</v>
      </c>
      <c r="E495" s="165" t="s">
        <v>1821</v>
      </c>
    </row>
    <row r="496" customHeight="1" spans="1:5">
      <c r="A496" s="167"/>
      <c r="B496" s="165" t="s">
        <v>445</v>
      </c>
      <c r="C496" s="165" t="s">
        <v>1822</v>
      </c>
      <c r="D496" s="165" t="s">
        <v>1823</v>
      </c>
      <c r="E496" s="165" t="s">
        <v>1824</v>
      </c>
    </row>
    <row r="497" customHeight="1" spans="1:5">
      <c r="A497" s="167"/>
      <c r="B497" s="165" t="s">
        <v>449</v>
      </c>
      <c r="C497" s="165" t="s">
        <v>1825</v>
      </c>
      <c r="D497" s="165" t="s">
        <v>1826</v>
      </c>
      <c r="E497" s="165" t="s">
        <v>1827</v>
      </c>
    </row>
    <row r="498" customHeight="1" spans="1:5">
      <c r="A498" s="167"/>
      <c r="B498" s="165" t="s">
        <v>453</v>
      </c>
      <c r="C498" s="165" t="s">
        <v>1828</v>
      </c>
      <c r="D498" s="165" t="s">
        <v>1829</v>
      </c>
      <c r="E498" s="165" t="s">
        <v>1830</v>
      </c>
    </row>
    <row r="499" customHeight="1" spans="1:5">
      <c r="A499" s="167"/>
      <c r="B499" s="165" t="s">
        <v>457</v>
      </c>
      <c r="C499" s="165" t="s">
        <v>1831</v>
      </c>
      <c r="D499" s="165" t="s">
        <v>1832</v>
      </c>
      <c r="E499" s="165" t="s">
        <v>1833</v>
      </c>
    </row>
    <row r="500" customHeight="1" spans="1:5">
      <c r="A500" s="167"/>
      <c r="B500" s="165" t="s">
        <v>461</v>
      </c>
      <c r="C500" s="165" t="s">
        <v>1834</v>
      </c>
      <c r="D500" s="165" t="s">
        <v>1835</v>
      </c>
      <c r="E500" s="165" t="s">
        <v>1836</v>
      </c>
    </row>
    <row r="501" customHeight="1" spans="1:5">
      <c r="A501" s="167"/>
      <c r="B501" s="165" t="s">
        <v>465</v>
      </c>
      <c r="C501" s="165" t="s">
        <v>1837</v>
      </c>
      <c r="D501" s="165" t="s">
        <v>1838</v>
      </c>
      <c r="E501" s="165" t="s">
        <v>1839</v>
      </c>
    </row>
    <row r="502" customHeight="1" spans="1:5">
      <c r="A502" s="167"/>
      <c r="B502" s="165" t="s">
        <v>469</v>
      </c>
      <c r="C502" s="165" t="s">
        <v>1840</v>
      </c>
      <c r="D502" s="165" t="s">
        <v>1841</v>
      </c>
      <c r="E502" s="165" t="s">
        <v>1842</v>
      </c>
    </row>
    <row r="503" customHeight="1" spans="1:5">
      <c r="A503" s="167"/>
      <c r="B503" s="165" t="s">
        <v>473</v>
      </c>
      <c r="C503" s="165" t="s">
        <v>1843</v>
      </c>
      <c r="D503" s="165" t="s">
        <v>1844</v>
      </c>
      <c r="E503" s="165" t="s">
        <v>1845</v>
      </c>
    </row>
    <row r="504" customHeight="1" spans="1:5">
      <c r="A504" s="167"/>
      <c r="B504" s="165" t="s">
        <v>477</v>
      </c>
      <c r="C504" s="165" t="s">
        <v>1846</v>
      </c>
      <c r="D504" s="165" t="s">
        <v>1847</v>
      </c>
      <c r="E504" s="165" t="s">
        <v>1848</v>
      </c>
    </row>
    <row r="505" customHeight="1" spans="1:5">
      <c r="A505" s="167"/>
      <c r="B505" s="165" t="s">
        <v>481</v>
      </c>
      <c r="C505" s="165" t="s">
        <v>1849</v>
      </c>
      <c r="D505" s="165" t="s">
        <v>1850</v>
      </c>
      <c r="E505" s="165" t="s">
        <v>1851</v>
      </c>
    </row>
    <row r="506" customHeight="1" spans="1:5">
      <c r="A506" s="167"/>
      <c r="B506" s="165" t="s">
        <v>485</v>
      </c>
      <c r="C506" s="165" t="s">
        <v>1852</v>
      </c>
      <c r="D506" s="165" t="s">
        <v>1853</v>
      </c>
      <c r="E506" s="165" t="s">
        <v>1854</v>
      </c>
    </row>
    <row r="507" customHeight="1" spans="1:5">
      <c r="A507" s="167"/>
      <c r="B507" s="165" t="s">
        <v>489</v>
      </c>
      <c r="C507" s="165" t="s">
        <v>1855</v>
      </c>
      <c r="D507" s="165" t="s">
        <v>1856</v>
      </c>
      <c r="E507" s="165" t="s">
        <v>1857</v>
      </c>
    </row>
    <row r="508" customHeight="1" spans="1:5">
      <c r="A508" s="167"/>
      <c r="B508" s="165" t="s">
        <v>493</v>
      </c>
      <c r="C508" s="165" t="s">
        <v>1858</v>
      </c>
      <c r="D508" s="165" t="s">
        <v>1859</v>
      </c>
      <c r="E508" s="165" t="s">
        <v>1860</v>
      </c>
    </row>
    <row r="509" customHeight="1" spans="1:5">
      <c r="A509" s="167"/>
      <c r="B509" s="165" t="s">
        <v>497</v>
      </c>
      <c r="C509" s="165" t="s">
        <v>1861</v>
      </c>
      <c r="D509" s="165" t="s">
        <v>1862</v>
      </c>
      <c r="E509" s="165" t="s">
        <v>1863</v>
      </c>
    </row>
    <row r="510" customHeight="1" spans="1:5">
      <c r="A510" s="167"/>
      <c r="B510" s="165" t="s">
        <v>501</v>
      </c>
      <c r="C510" s="165" t="s">
        <v>1864</v>
      </c>
      <c r="D510" s="165" t="s">
        <v>1865</v>
      </c>
      <c r="E510" s="165" t="s">
        <v>1866</v>
      </c>
    </row>
    <row r="511" customHeight="1" spans="1:5">
      <c r="A511" s="167"/>
      <c r="B511" s="165" t="s">
        <v>505</v>
      </c>
      <c r="C511" s="165" t="s">
        <v>1867</v>
      </c>
      <c r="D511" s="165" t="s">
        <v>1868</v>
      </c>
      <c r="E511" s="165" t="s">
        <v>1869</v>
      </c>
    </row>
    <row r="512" customHeight="1" spans="1:5">
      <c r="A512" s="167"/>
      <c r="B512" s="165" t="s">
        <v>509</v>
      </c>
      <c r="C512" s="165" t="s">
        <v>1870</v>
      </c>
      <c r="D512" s="165" t="s">
        <v>1871</v>
      </c>
      <c r="E512" s="165" t="s">
        <v>1872</v>
      </c>
    </row>
    <row r="513" customHeight="1" spans="1:5">
      <c r="A513" s="167"/>
      <c r="B513" s="165" t="s">
        <v>513</v>
      </c>
      <c r="C513" s="165" t="s">
        <v>1873</v>
      </c>
      <c r="D513" s="165" t="s">
        <v>1874</v>
      </c>
      <c r="E513" s="165" t="s">
        <v>1875</v>
      </c>
    </row>
    <row r="514" customHeight="1" spans="1:5">
      <c r="A514" s="167"/>
      <c r="B514" s="165" t="s">
        <v>517</v>
      </c>
      <c r="C514" s="165" t="s">
        <v>1876</v>
      </c>
      <c r="D514" s="165" t="s">
        <v>1877</v>
      </c>
      <c r="E514" s="165" t="s">
        <v>1878</v>
      </c>
    </row>
    <row r="515" customHeight="1" spans="1:5">
      <c r="A515" s="167"/>
      <c r="B515" s="165" t="s">
        <v>521</v>
      </c>
      <c r="C515" s="165" t="s">
        <v>1879</v>
      </c>
      <c r="D515" s="165" t="s">
        <v>1880</v>
      </c>
      <c r="E515" s="165" t="s">
        <v>1881</v>
      </c>
    </row>
    <row r="516" customHeight="1" spans="1:5">
      <c r="A516" s="167"/>
      <c r="B516" s="165" t="s">
        <v>525</v>
      </c>
      <c r="C516" s="165" t="s">
        <v>1882</v>
      </c>
      <c r="D516" s="165" t="s">
        <v>1883</v>
      </c>
      <c r="E516" s="165" t="s">
        <v>1884</v>
      </c>
    </row>
    <row r="517" customHeight="1" spans="1:5">
      <c r="A517" s="167"/>
      <c r="B517" s="165" t="s">
        <v>529</v>
      </c>
      <c r="C517" s="165" t="s">
        <v>1885</v>
      </c>
      <c r="D517" s="165" t="s">
        <v>1886</v>
      </c>
      <c r="E517" s="165" t="s">
        <v>1887</v>
      </c>
    </row>
    <row r="518" customHeight="1" spans="1:5">
      <c r="A518" s="167"/>
      <c r="B518" s="165" t="s">
        <v>533</v>
      </c>
      <c r="C518" s="165" t="s">
        <v>1888</v>
      </c>
      <c r="D518" s="165" t="s">
        <v>1889</v>
      </c>
      <c r="E518" s="165" t="s">
        <v>1890</v>
      </c>
    </row>
    <row r="519" customHeight="1" spans="1:5">
      <c r="A519" s="167"/>
      <c r="B519" s="165" t="s">
        <v>537</v>
      </c>
      <c r="C519" s="165" t="s">
        <v>1891</v>
      </c>
      <c r="D519" s="165" t="s">
        <v>1892</v>
      </c>
      <c r="E519" s="165" t="s">
        <v>1893</v>
      </c>
    </row>
    <row r="520" customHeight="1" spans="1:5">
      <c r="A520" s="167"/>
      <c r="B520" s="165" t="s">
        <v>541</v>
      </c>
      <c r="C520" s="165" t="s">
        <v>1894</v>
      </c>
      <c r="D520" s="165" t="s">
        <v>1895</v>
      </c>
      <c r="E520" s="165" t="s">
        <v>1896</v>
      </c>
    </row>
    <row r="521" customHeight="1" spans="1:5">
      <c r="A521" s="167"/>
      <c r="B521" s="165" t="s">
        <v>545</v>
      </c>
      <c r="C521" s="165" t="s">
        <v>1897</v>
      </c>
      <c r="D521" s="165" t="s">
        <v>1898</v>
      </c>
      <c r="E521" s="165" t="s">
        <v>1899</v>
      </c>
    </row>
    <row r="522" customHeight="1" spans="1:5">
      <c r="A522" s="167"/>
      <c r="B522" s="165" t="s">
        <v>549</v>
      </c>
      <c r="C522" s="165" t="s">
        <v>1900</v>
      </c>
      <c r="D522" s="165" t="s">
        <v>1901</v>
      </c>
      <c r="E522" s="165" t="s">
        <v>1902</v>
      </c>
    </row>
    <row r="523" customHeight="1" spans="1:5">
      <c r="A523" s="167"/>
      <c r="B523" s="165" t="s">
        <v>553</v>
      </c>
      <c r="C523" s="165" t="s">
        <v>1903</v>
      </c>
      <c r="D523" s="165" t="s">
        <v>1904</v>
      </c>
      <c r="E523" s="165" t="s">
        <v>1905</v>
      </c>
    </row>
    <row r="524" customHeight="1" spans="1:5">
      <c r="A524" s="167"/>
      <c r="B524" s="165" t="s">
        <v>557</v>
      </c>
      <c r="C524" s="165" t="s">
        <v>1906</v>
      </c>
      <c r="D524" s="165" t="s">
        <v>1907</v>
      </c>
      <c r="E524" s="165" t="s">
        <v>1908</v>
      </c>
    </row>
    <row r="525" customHeight="1" spans="1:5">
      <c r="A525" s="167"/>
      <c r="B525" s="165" t="s">
        <v>561</v>
      </c>
      <c r="C525" s="165" t="s">
        <v>1909</v>
      </c>
      <c r="D525" s="165" t="s">
        <v>1910</v>
      </c>
      <c r="E525" s="165" t="s">
        <v>1911</v>
      </c>
    </row>
    <row r="526" customHeight="1" spans="1:5">
      <c r="A526" s="167"/>
      <c r="B526" s="165" t="s">
        <v>565</v>
      </c>
      <c r="C526" s="165" t="s">
        <v>1912</v>
      </c>
      <c r="D526" s="165" t="s">
        <v>1913</v>
      </c>
      <c r="E526" s="165" t="s">
        <v>1914</v>
      </c>
    </row>
    <row r="527" customHeight="1" spans="1:5">
      <c r="A527" s="167"/>
      <c r="B527" s="165" t="s">
        <v>569</v>
      </c>
      <c r="C527" s="165" t="s">
        <v>1915</v>
      </c>
      <c r="D527" s="165" t="s">
        <v>1916</v>
      </c>
      <c r="E527" s="165" t="s">
        <v>1917</v>
      </c>
    </row>
    <row r="528" customHeight="1" spans="1:5">
      <c r="A528" s="167"/>
      <c r="B528" s="165" t="s">
        <v>573</v>
      </c>
      <c r="C528" s="165" t="s">
        <v>1918</v>
      </c>
      <c r="D528" s="165" t="s">
        <v>1919</v>
      </c>
      <c r="E528" s="165" t="s">
        <v>1920</v>
      </c>
    </row>
    <row r="529" customHeight="1" spans="1:5">
      <c r="A529" s="167"/>
      <c r="B529" s="165" t="s">
        <v>577</v>
      </c>
      <c r="C529" s="165" t="s">
        <v>1921</v>
      </c>
      <c r="D529" s="165" t="s">
        <v>1922</v>
      </c>
      <c r="E529" s="165" t="s">
        <v>1923</v>
      </c>
    </row>
    <row r="530" customHeight="1" spans="1:5">
      <c r="A530" s="167"/>
      <c r="B530" s="165" t="s">
        <v>581</v>
      </c>
      <c r="C530" s="165" t="s">
        <v>1924</v>
      </c>
      <c r="D530" s="165" t="s">
        <v>1925</v>
      </c>
      <c r="E530" s="165" t="s">
        <v>1926</v>
      </c>
    </row>
    <row r="531" customHeight="1" spans="1:5">
      <c r="A531" s="167"/>
      <c r="B531" s="165" t="s">
        <v>585</v>
      </c>
      <c r="C531" s="165" t="s">
        <v>1927</v>
      </c>
      <c r="D531" s="165" t="s">
        <v>1928</v>
      </c>
      <c r="E531" s="165" t="s">
        <v>1929</v>
      </c>
    </row>
    <row r="532" customHeight="1" spans="1:5">
      <c r="A532" s="167"/>
      <c r="B532" s="165" t="s">
        <v>589</v>
      </c>
      <c r="C532" s="165" t="s">
        <v>1930</v>
      </c>
      <c r="D532" s="165" t="s">
        <v>1931</v>
      </c>
      <c r="E532" s="165" t="s">
        <v>1932</v>
      </c>
    </row>
    <row r="533" customHeight="1" spans="1:5">
      <c r="A533" s="167"/>
      <c r="B533" s="165" t="s">
        <v>593</v>
      </c>
      <c r="C533" s="165" t="s">
        <v>1933</v>
      </c>
      <c r="D533" s="165" t="s">
        <v>1934</v>
      </c>
      <c r="E533" s="165" t="s">
        <v>1935</v>
      </c>
    </row>
    <row r="534" customHeight="1" spans="1:5">
      <c r="A534" s="167"/>
      <c r="B534" s="165" t="s">
        <v>597</v>
      </c>
      <c r="C534" s="165" t="s">
        <v>1936</v>
      </c>
      <c r="D534" s="165" t="s">
        <v>1937</v>
      </c>
      <c r="E534" s="165" t="s">
        <v>1938</v>
      </c>
    </row>
    <row r="535" customHeight="1" spans="1:5">
      <c r="A535" s="167"/>
      <c r="B535" s="165" t="s">
        <v>601</v>
      </c>
      <c r="C535" s="165" t="s">
        <v>1939</v>
      </c>
      <c r="D535" s="165" t="s">
        <v>1940</v>
      </c>
      <c r="E535" s="165" t="s">
        <v>1941</v>
      </c>
    </row>
    <row r="536" customHeight="1" spans="1:5">
      <c r="A536" s="167"/>
      <c r="B536" s="165" t="s">
        <v>605</v>
      </c>
      <c r="C536" s="165" t="s">
        <v>1942</v>
      </c>
      <c r="D536" s="165" t="s">
        <v>1943</v>
      </c>
      <c r="E536" s="165" t="s">
        <v>1944</v>
      </c>
    </row>
    <row r="537" customHeight="1" spans="1:5">
      <c r="A537" s="167"/>
      <c r="B537" s="165" t="s">
        <v>609</v>
      </c>
      <c r="C537" s="165" t="s">
        <v>1945</v>
      </c>
      <c r="D537" s="165" t="s">
        <v>1946</v>
      </c>
      <c r="E537" s="165" t="s">
        <v>1947</v>
      </c>
    </row>
    <row r="538" customHeight="1" spans="1:5">
      <c r="A538" s="167"/>
      <c r="B538" s="165" t="s">
        <v>613</v>
      </c>
      <c r="C538" s="165" t="s">
        <v>1948</v>
      </c>
      <c r="D538" s="165" t="s">
        <v>1949</v>
      </c>
      <c r="E538" s="165" t="s">
        <v>1950</v>
      </c>
    </row>
    <row r="539" customHeight="1" spans="1:5">
      <c r="A539" s="167"/>
      <c r="B539" s="165" t="s">
        <v>617</v>
      </c>
      <c r="C539" s="165" t="s">
        <v>1951</v>
      </c>
      <c r="D539" s="165" t="s">
        <v>1952</v>
      </c>
      <c r="E539" s="165" t="s">
        <v>1953</v>
      </c>
    </row>
    <row r="540" customHeight="1" spans="1:5">
      <c r="A540" s="167"/>
      <c r="B540" s="165" t="s">
        <v>621</v>
      </c>
      <c r="C540" s="165" t="s">
        <v>1954</v>
      </c>
      <c r="D540" s="165" t="s">
        <v>1955</v>
      </c>
      <c r="E540" s="165" t="s">
        <v>1956</v>
      </c>
    </row>
    <row r="541" customHeight="1" spans="1:5">
      <c r="A541" s="167"/>
      <c r="B541" s="165" t="s">
        <v>625</v>
      </c>
      <c r="C541" s="165" t="s">
        <v>1957</v>
      </c>
      <c r="D541" s="165" t="s">
        <v>1958</v>
      </c>
      <c r="E541" s="165" t="s">
        <v>1959</v>
      </c>
    </row>
    <row r="542" customHeight="1" spans="1:5">
      <c r="A542" s="167"/>
      <c r="B542" s="165" t="s">
        <v>629</v>
      </c>
      <c r="C542" s="165" t="s">
        <v>1960</v>
      </c>
      <c r="D542" s="165" t="s">
        <v>1961</v>
      </c>
      <c r="E542" s="165" t="s">
        <v>1962</v>
      </c>
    </row>
    <row r="543" customHeight="1" spans="1:5">
      <c r="A543" s="167"/>
      <c r="B543" s="165" t="s">
        <v>633</v>
      </c>
      <c r="C543" s="165" t="s">
        <v>1963</v>
      </c>
      <c r="D543" s="165" t="s">
        <v>1964</v>
      </c>
      <c r="E543" s="165" t="s">
        <v>1965</v>
      </c>
    </row>
    <row r="544" customHeight="1" spans="1:5">
      <c r="A544" s="167"/>
      <c r="B544" s="165" t="s">
        <v>637</v>
      </c>
      <c r="C544" s="165" t="s">
        <v>1966</v>
      </c>
      <c r="D544" s="165" t="s">
        <v>1967</v>
      </c>
      <c r="E544" s="165" t="s">
        <v>1968</v>
      </c>
    </row>
    <row r="545" customHeight="1" spans="1:5">
      <c r="A545" s="167"/>
      <c r="B545" s="165" t="s">
        <v>641</v>
      </c>
      <c r="C545" s="165" t="s">
        <v>1969</v>
      </c>
      <c r="D545" s="165" t="s">
        <v>1970</v>
      </c>
      <c r="E545" s="165" t="s">
        <v>1971</v>
      </c>
    </row>
    <row r="546" customHeight="1" spans="1:5">
      <c r="A546" s="167"/>
      <c r="B546" s="165" t="s">
        <v>645</v>
      </c>
      <c r="C546" s="165" t="s">
        <v>1972</v>
      </c>
      <c r="D546" s="165" t="s">
        <v>1973</v>
      </c>
      <c r="E546" s="165" t="s">
        <v>1974</v>
      </c>
    </row>
    <row r="547" customHeight="1" spans="1:5">
      <c r="A547" s="167"/>
      <c r="B547" s="165" t="s">
        <v>649</v>
      </c>
      <c r="C547" s="165" t="s">
        <v>1975</v>
      </c>
      <c r="D547" s="165" t="s">
        <v>1976</v>
      </c>
      <c r="E547" s="165" t="s">
        <v>1977</v>
      </c>
    </row>
    <row r="548" customHeight="1" spans="1:5">
      <c r="A548" s="167"/>
      <c r="B548" s="165" t="s">
        <v>653</v>
      </c>
      <c r="C548" s="165" t="s">
        <v>1978</v>
      </c>
      <c r="D548" s="165" t="s">
        <v>1979</v>
      </c>
      <c r="E548" s="165" t="s">
        <v>1980</v>
      </c>
    </row>
    <row r="549" customHeight="1" spans="1:5">
      <c r="A549" s="167"/>
      <c r="B549" s="165" t="s">
        <v>657</v>
      </c>
      <c r="C549" s="165" t="s">
        <v>1981</v>
      </c>
      <c r="D549" s="165" t="s">
        <v>1982</v>
      </c>
      <c r="E549" s="165" t="s">
        <v>1983</v>
      </c>
    </row>
    <row r="550" customHeight="1" spans="1:5">
      <c r="A550" s="167"/>
      <c r="B550" s="165" t="s">
        <v>661</v>
      </c>
      <c r="C550" s="165" t="s">
        <v>1984</v>
      </c>
      <c r="D550" s="165" t="s">
        <v>1985</v>
      </c>
      <c r="E550" s="165" t="s">
        <v>1986</v>
      </c>
    </row>
    <row r="551" customHeight="1" spans="1:5">
      <c r="A551" s="167"/>
      <c r="B551" s="165" t="s">
        <v>665</v>
      </c>
      <c r="C551" s="165" t="s">
        <v>1987</v>
      </c>
      <c r="D551" s="165" t="s">
        <v>1988</v>
      </c>
      <c r="E551" s="165" t="s">
        <v>1989</v>
      </c>
    </row>
    <row r="552" customHeight="1" spans="1:5">
      <c r="A552" s="167"/>
      <c r="B552" s="165" t="s">
        <v>669</v>
      </c>
      <c r="C552" s="165" t="s">
        <v>1990</v>
      </c>
      <c r="D552" s="165" t="s">
        <v>1991</v>
      </c>
      <c r="E552" s="165" t="s">
        <v>1992</v>
      </c>
    </row>
    <row r="553" customHeight="1" spans="1:5">
      <c r="A553" s="167"/>
      <c r="B553" s="165" t="s">
        <v>673</v>
      </c>
      <c r="C553" s="165" t="s">
        <v>1993</v>
      </c>
      <c r="D553" s="165" t="s">
        <v>1994</v>
      </c>
      <c r="E553" s="165" t="s">
        <v>1995</v>
      </c>
    </row>
    <row r="554" customHeight="1" spans="1:5">
      <c r="A554" s="167"/>
      <c r="B554" s="165" t="s">
        <v>677</v>
      </c>
      <c r="C554" s="165" t="s">
        <v>1996</v>
      </c>
      <c r="D554" s="165" t="s">
        <v>1997</v>
      </c>
      <c r="E554" s="165" t="s">
        <v>1998</v>
      </c>
    </row>
    <row r="555" customHeight="1" spans="1:5">
      <c r="A555" s="167"/>
      <c r="B555" s="165" t="s">
        <v>681</v>
      </c>
      <c r="C555" s="165" t="s">
        <v>1999</v>
      </c>
      <c r="D555" s="165" t="s">
        <v>2000</v>
      </c>
      <c r="E555" s="165" t="s">
        <v>2001</v>
      </c>
    </row>
    <row r="556" customHeight="1" spans="1:5">
      <c r="A556" s="167"/>
      <c r="B556" s="165" t="s">
        <v>685</v>
      </c>
      <c r="C556" s="165" t="s">
        <v>2002</v>
      </c>
      <c r="D556" s="165" t="s">
        <v>2003</v>
      </c>
      <c r="E556" s="165" t="s">
        <v>2004</v>
      </c>
    </row>
    <row r="557" customHeight="1" spans="1:5">
      <c r="A557" s="167"/>
      <c r="B557" s="165" t="s">
        <v>689</v>
      </c>
      <c r="C557" s="165" t="s">
        <v>2005</v>
      </c>
      <c r="D557" s="165" t="s">
        <v>2006</v>
      </c>
      <c r="E557" s="165" t="s">
        <v>2007</v>
      </c>
    </row>
    <row r="558" customHeight="1" spans="1:5">
      <c r="A558" s="167"/>
      <c r="B558" s="165" t="s">
        <v>693</v>
      </c>
      <c r="C558" s="165" t="s">
        <v>2008</v>
      </c>
      <c r="D558" s="165" t="s">
        <v>2009</v>
      </c>
      <c r="E558" s="165" t="s">
        <v>2010</v>
      </c>
    </row>
    <row r="559" customHeight="1" spans="1:5">
      <c r="A559" s="167"/>
      <c r="B559" s="165" t="s">
        <v>697</v>
      </c>
      <c r="C559" s="165" t="s">
        <v>2011</v>
      </c>
      <c r="D559" s="165" t="s">
        <v>2012</v>
      </c>
      <c r="E559" s="165" t="s">
        <v>2013</v>
      </c>
    </row>
    <row r="560" customHeight="1" spans="1:5">
      <c r="A560" s="167"/>
      <c r="B560" s="165" t="s">
        <v>701</v>
      </c>
      <c r="C560" s="165" t="s">
        <v>2014</v>
      </c>
      <c r="D560" s="165" t="s">
        <v>2015</v>
      </c>
      <c r="E560" s="165" t="s">
        <v>2016</v>
      </c>
    </row>
    <row r="561" customHeight="1" spans="1:5">
      <c r="A561" s="167"/>
      <c r="B561" s="165" t="s">
        <v>705</v>
      </c>
      <c r="C561" s="165" t="s">
        <v>2017</v>
      </c>
      <c r="D561" s="165" t="s">
        <v>2018</v>
      </c>
      <c r="E561" s="165" t="s">
        <v>2019</v>
      </c>
    </row>
    <row r="562" customHeight="1" spans="1:5">
      <c r="A562" s="167"/>
      <c r="B562" s="165" t="s">
        <v>709</v>
      </c>
      <c r="C562" s="165" t="s">
        <v>2020</v>
      </c>
      <c r="D562" s="165" t="s">
        <v>2021</v>
      </c>
      <c r="E562" s="165" t="s">
        <v>2022</v>
      </c>
    </row>
    <row r="563" customHeight="1" spans="1:5">
      <c r="A563" s="167"/>
      <c r="B563" s="165" t="s">
        <v>713</v>
      </c>
      <c r="C563" s="165" t="s">
        <v>2023</v>
      </c>
      <c r="D563" s="165" t="s">
        <v>2024</v>
      </c>
      <c r="E563" s="165" t="s">
        <v>2025</v>
      </c>
    </row>
    <row r="564" customHeight="1" spans="1:5">
      <c r="A564" s="167"/>
      <c r="B564" s="165" t="s">
        <v>717</v>
      </c>
      <c r="C564" s="165" t="s">
        <v>2026</v>
      </c>
      <c r="D564" s="165" t="s">
        <v>2027</v>
      </c>
      <c r="E564" s="165" t="s">
        <v>2028</v>
      </c>
    </row>
    <row r="565" customHeight="1" spans="1:5">
      <c r="A565" s="167"/>
      <c r="B565" s="165" t="s">
        <v>721</v>
      </c>
      <c r="C565" s="165" t="s">
        <v>2029</v>
      </c>
      <c r="D565" s="165" t="s">
        <v>2030</v>
      </c>
      <c r="E565" s="165" t="s">
        <v>2031</v>
      </c>
    </row>
    <row r="566" customHeight="1" spans="1:5">
      <c r="A566" s="167"/>
      <c r="B566" s="165" t="s">
        <v>725</v>
      </c>
      <c r="C566" s="165" t="s">
        <v>2032</v>
      </c>
      <c r="D566" s="165" t="s">
        <v>2033</v>
      </c>
      <c r="E566" s="165" t="s">
        <v>2034</v>
      </c>
    </row>
    <row r="567" customHeight="1" spans="1:5">
      <c r="A567" s="167"/>
      <c r="B567" s="165" t="s">
        <v>729</v>
      </c>
      <c r="C567" s="165" t="s">
        <v>2035</v>
      </c>
      <c r="D567" s="165" t="s">
        <v>2036</v>
      </c>
      <c r="E567" s="165" t="s">
        <v>2037</v>
      </c>
    </row>
    <row r="568" customHeight="1" spans="1:5">
      <c r="A568" s="167"/>
      <c r="B568" s="165" t="s">
        <v>733</v>
      </c>
      <c r="C568" s="165" t="s">
        <v>2038</v>
      </c>
      <c r="D568" s="165" t="s">
        <v>2039</v>
      </c>
      <c r="E568" s="165" t="s">
        <v>2040</v>
      </c>
    </row>
    <row r="569" customHeight="1" spans="1:5">
      <c r="A569" s="167"/>
      <c r="B569" s="165" t="s">
        <v>737</v>
      </c>
      <c r="C569" s="165" t="s">
        <v>2041</v>
      </c>
      <c r="D569" s="165" t="s">
        <v>2042</v>
      </c>
      <c r="E569" s="165" t="s">
        <v>2043</v>
      </c>
    </row>
    <row r="570" customHeight="1" spans="1:5">
      <c r="A570" s="167"/>
      <c r="B570" s="165" t="s">
        <v>741</v>
      </c>
      <c r="C570" s="165" t="s">
        <v>2044</v>
      </c>
      <c r="D570" s="165" t="s">
        <v>2045</v>
      </c>
      <c r="E570" s="165" t="s">
        <v>2046</v>
      </c>
    </row>
    <row r="571" customHeight="1" spans="1:5">
      <c r="A571" s="167"/>
      <c r="B571" s="165" t="s">
        <v>745</v>
      </c>
      <c r="C571" s="165" t="s">
        <v>2047</v>
      </c>
      <c r="D571" s="165" t="s">
        <v>2048</v>
      </c>
      <c r="E571" s="165" t="s">
        <v>2049</v>
      </c>
    </row>
    <row r="572" customHeight="1" spans="1:5">
      <c r="A572" s="167"/>
      <c r="B572" s="165" t="s">
        <v>749</v>
      </c>
      <c r="C572" s="165" t="s">
        <v>2050</v>
      </c>
      <c r="D572" s="165" t="s">
        <v>2051</v>
      </c>
      <c r="E572" s="165" t="s">
        <v>2052</v>
      </c>
    </row>
    <row r="573" customHeight="1" spans="1:5">
      <c r="A573" s="167"/>
      <c r="B573" s="165" t="s">
        <v>753</v>
      </c>
      <c r="C573" s="165" t="s">
        <v>2053</v>
      </c>
      <c r="D573" s="165" t="s">
        <v>2054</v>
      </c>
      <c r="E573" s="165" t="s">
        <v>2055</v>
      </c>
    </row>
    <row r="574" customHeight="1" spans="1:5">
      <c r="A574" s="167"/>
      <c r="B574" s="165" t="s">
        <v>757</v>
      </c>
      <c r="C574" s="165" t="s">
        <v>2056</v>
      </c>
      <c r="D574" s="165" t="s">
        <v>2057</v>
      </c>
      <c r="E574" s="165" t="s">
        <v>2058</v>
      </c>
    </row>
    <row r="575" customHeight="1" spans="1:5">
      <c r="A575" s="167"/>
      <c r="B575" s="165" t="s">
        <v>761</v>
      </c>
      <c r="C575" s="165" t="s">
        <v>2059</v>
      </c>
      <c r="D575" s="165" t="s">
        <v>2060</v>
      </c>
      <c r="E575" s="165" t="s">
        <v>2061</v>
      </c>
    </row>
    <row r="576" customHeight="1" spans="1:5">
      <c r="A576" s="167"/>
      <c r="B576" s="165" t="s">
        <v>765</v>
      </c>
      <c r="C576" s="165" t="s">
        <v>2062</v>
      </c>
      <c r="D576" s="165" t="s">
        <v>2063</v>
      </c>
      <c r="E576" s="165" t="s">
        <v>2064</v>
      </c>
    </row>
    <row r="577" customHeight="1" spans="1:5">
      <c r="A577" s="167"/>
      <c r="B577" s="165" t="s">
        <v>769</v>
      </c>
      <c r="C577" s="165" t="s">
        <v>2065</v>
      </c>
      <c r="D577" s="165" t="s">
        <v>2066</v>
      </c>
      <c r="E577" s="165" t="s">
        <v>2067</v>
      </c>
    </row>
    <row r="578" customHeight="1" spans="1:5">
      <c r="A578" s="167"/>
      <c r="B578" s="165" t="s">
        <v>773</v>
      </c>
      <c r="C578" s="165" t="s">
        <v>2068</v>
      </c>
      <c r="D578" s="165" t="s">
        <v>2069</v>
      </c>
      <c r="E578" s="165" t="s">
        <v>2070</v>
      </c>
    </row>
    <row r="579" customHeight="1" spans="1:5">
      <c r="A579" s="167"/>
      <c r="B579" s="165" t="s">
        <v>777</v>
      </c>
      <c r="C579" s="165" t="s">
        <v>2071</v>
      </c>
      <c r="D579" s="165" t="s">
        <v>2072</v>
      </c>
      <c r="E579" s="165" t="s">
        <v>2073</v>
      </c>
    </row>
    <row r="580" customHeight="1" spans="1:5">
      <c r="A580" s="167"/>
      <c r="B580" s="165" t="s">
        <v>781</v>
      </c>
      <c r="C580" s="165" t="s">
        <v>2074</v>
      </c>
      <c r="D580" s="165" t="s">
        <v>2075</v>
      </c>
      <c r="E580" s="165" t="s">
        <v>2076</v>
      </c>
    </row>
    <row r="581" customHeight="1" spans="1:5">
      <c r="A581" s="167"/>
      <c r="B581" s="165" t="s">
        <v>785</v>
      </c>
      <c r="C581" s="165" t="s">
        <v>2077</v>
      </c>
      <c r="D581" s="165" t="s">
        <v>2078</v>
      </c>
      <c r="E581" s="165" t="s">
        <v>2079</v>
      </c>
    </row>
    <row r="582" customHeight="1" spans="1:5">
      <c r="A582" s="167"/>
      <c r="B582" s="165" t="s">
        <v>789</v>
      </c>
      <c r="C582" s="165" t="s">
        <v>2080</v>
      </c>
      <c r="D582" s="165" t="s">
        <v>2081</v>
      </c>
      <c r="E582" s="165" t="s">
        <v>2082</v>
      </c>
    </row>
    <row r="583" customHeight="1" spans="1:5">
      <c r="A583" s="167"/>
      <c r="B583" s="165" t="s">
        <v>793</v>
      </c>
      <c r="C583" s="165" t="s">
        <v>2083</v>
      </c>
      <c r="D583" s="165" t="s">
        <v>2084</v>
      </c>
      <c r="E583" s="165" t="s">
        <v>2085</v>
      </c>
    </row>
    <row r="584" customHeight="1" spans="1:5">
      <c r="A584" s="167"/>
      <c r="B584" s="165" t="s">
        <v>797</v>
      </c>
      <c r="C584" s="165" t="s">
        <v>2086</v>
      </c>
      <c r="D584" s="165" t="s">
        <v>2087</v>
      </c>
      <c r="E584" s="165" t="s">
        <v>2088</v>
      </c>
    </row>
    <row r="585" customHeight="1" spans="1:5">
      <c r="A585" s="167"/>
      <c r="B585" s="165" t="s">
        <v>801</v>
      </c>
      <c r="C585" s="165" t="s">
        <v>2089</v>
      </c>
      <c r="D585" s="165" t="s">
        <v>2090</v>
      </c>
      <c r="E585" s="165" t="s">
        <v>2091</v>
      </c>
    </row>
    <row r="586" customHeight="1" spans="1:5">
      <c r="A586" s="167"/>
      <c r="B586" s="165" t="s">
        <v>805</v>
      </c>
      <c r="C586" s="165" t="s">
        <v>2092</v>
      </c>
      <c r="D586" s="165" t="s">
        <v>2093</v>
      </c>
      <c r="E586" s="165" t="s">
        <v>2094</v>
      </c>
    </row>
    <row r="587" customHeight="1" spans="1:5">
      <c r="A587" s="167"/>
      <c r="B587" s="165" t="s">
        <v>809</v>
      </c>
      <c r="C587" s="165" t="s">
        <v>2095</v>
      </c>
      <c r="D587" s="165" t="s">
        <v>2096</v>
      </c>
      <c r="E587" s="165" t="s">
        <v>2097</v>
      </c>
    </row>
    <row r="588" customHeight="1" spans="1:5">
      <c r="A588" s="167"/>
      <c r="B588" s="165" t="s">
        <v>813</v>
      </c>
      <c r="C588" s="165" t="s">
        <v>2098</v>
      </c>
      <c r="D588" s="165" t="s">
        <v>2099</v>
      </c>
      <c r="E588" s="165" t="s">
        <v>2100</v>
      </c>
    </row>
    <row r="589" customHeight="1" spans="1:5">
      <c r="A589" s="167"/>
      <c r="B589" s="165" t="s">
        <v>817</v>
      </c>
      <c r="C589" s="165" t="s">
        <v>2101</v>
      </c>
      <c r="D589" s="165" t="s">
        <v>2102</v>
      </c>
      <c r="E589" s="165" t="s">
        <v>2103</v>
      </c>
    </row>
    <row r="590" customHeight="1" spans="1:5">
      <c r="A590" s="167"/>
      <c r="B590" s="165" t="s">
        <v>821</v>
      </c>
      <c r="C590" s="165" t="s">
        <v>2104</v>
      </c>
      <c r="D590" s="165" t="s">
        <v>2105</v>
      </c>
      <c r="E590" s="165" t="s">
        <v>2106</v>
      </c>
    </row>
    <row r="591" customHeight="1" spans="1:5">
      <c r="A591" s="167"/>
      <c r="B591" s="165" t="s">
        <v>825</v>
      </c>
      <c r="C591" s="165" t="s">
        <v>2107</v>
      </c>
      <c r="D591" s="165" t="s">
        <v>2108</v>
      </c>
      <c r="E591" s="165" t="s">
        <v>2109</v>
      </c>
    </row>
    <row r="592" customHeight="1" spans="1:5">
      <c r="A592" s="167"/>
      <c r="B592" s="165" t="s">
        <v>829</v>
      </c>
      <c r="C592" s="165" t="s">
        <v>2110</v>
      </c>
      <c r="D592" s="165" t="s">
        <v>2111</v>
      </c>
      <c r="E592" s="165" t="s">
        <v>2112</v>
      </c>
    </row>
    <row r="593" customHeight="1" spans="1:5">
      <c r="A593" s="167"/>
      <c r="B593" s="165" t="s">
        <v>833</v>
      </c>
      <c r="C593" s="165" t="s">
        <v>2113</v>
      </c>
      <c r="D593" s="165" t="s">
        <v>2114</v>
      </c>
      <c r="E593" s="165" t="s">
        <v>2115</v>
      </c>
    </row>
    <row r="594" customHeight="1" spans="1:5">
      <c r="A594" s="167"/>
      <c r="B594" s="165" t="s">
        <v>837</v>
      </c>
      <c r="C594" s="165" t="s">
        <v>2116</v>
      </c>
      <c r="D594" s="165" t="s">
        <v>2117</v>
      </c>
      <c r="E594" s="165" t="s">
        <v>2118</v>
      </c>
    </row>
    <row r="595" customHeight="1" spans="1:5">
      <c r="A595" s="167"/>
      <c r="B595" s="165" t="s">
        <v>841</v>
      </c>
      <c r="C595" s="165" t="s">
        <v>2119</v>
      </c>
      <c r="D595" s="165" t="s">
        <v>2120</v>
      </c>
      <c r="E595" s="165" t="s">
        <v>2121</v>
      </c>
    </row>
    <row r="596" customHeight="1" spans="1:5">
      <c r="A596" s="167"/>
      <c r="B596" s="165" t="s">
        <v>845</v>
      </c>
      <c r="C596" s="165" t="s">
        <v>2122</v>
      </c>
      <c r="D596" s="165" t="s">
        <v>2123</v>
      </c>
      <c r="E596" s="165" t="s">
        <v>2124</v>
      </c>
    </row>
    <row r="597" customHeight="1" spans="1:5">
      <c r="A597" s="167"/>
      <c r="B597" s="165" t="s">
        <v>849</v>
      </c>
      <c r="C597" s="165" t="s">
        <v>2125</v>
      </c>
      <c r="D597" s="165" t="s">
        <v>2126</v>
      </c>
      <c r="E597" s="165" t="s">
        <v>2127</v>
      </c>
    </row>
    <row r="598" customHeight="1" spans="1:5">
      <c r="A598" s="167"/>
      <c r="B598" s="165" t="s">
        <v>853</v>
      </c>
      <c r="C598" s="165" t="s">
        <v>2128</v>
      </c>
      <c r="D598" s="165" t="s">
        <v>2129</v>
      </c>
      <c r="E598" s="165" t="s">
        <v>2130</v>
      </c>
    </row>
    <row r="599" customHeight="1" spans="1:5">
      <c r="A599" s="167"/>
      <c r="B599" s="165" t="s">
        <v>857</v>
      </c>
      <c r="C599" s="165" t="s">
        <v>2131</v>
      </c>
      <c r="D599" s="165" t="s">
        <v>2132</v>
      </c>
      <c r="E599" s="165" t="s">
        <v>2133</v>
      </c>
    </row>
    <row r="600" customHeight="1" spans="1:5">
      <c r="A600" s="167"/>
      <c r="B600" s="165" t="s">
        <v>861</v>
      </c>
      <c r="C600" s="165" t="s">
        <v>2134</v>
      </c>
      <c r="D600" s="165" t="s">
        <v>2135</v>
      </c>
      <c r="E600" s="165" t="s">
        <v>2136</v>
      </c>
    </row>
    <row r="601" customHeight="1" spans="1:5">
      <c r="A601" s="167"/>
      <c r="B601" s="165" t="s">
        <v>865</v>
      </c>
      <c r="C601" s="165" t="s">
        <v>2137</v>
      </c>
      <c r="D601" s="165" t="s">
        <v>2138</v>
      </c>
      <c r="E601" s="165" t="s">
        <v>2139</v>
      </c>
    </row>
    <row r="602" customHeight="1" spans="1:5">
      <c r="A602" s="167"/>
      <c r="B602" s="165" t="s">
        <v>869</v>
      </c>
      <c r="C602" s="165" t="s">
        <v>2140</v>
      </c>
      <c r="D602" s="165" t="s">
        <v>2141</v>
      </c>
      <c r="E602" s="165" t="s">
        <v>2142</v>
      </c>
    </row>
    <row r="603" customHeight="1" spans="1:5">
      <c r="A603" s="167"/>
      <c r="B603" s="165" t="s">
        <v>873</v>
      </c>
      <c r="C603" s="165" t="s">
        <v>2143</v>
      </c>
      <c r="D603" s="165" t="s">
        <v>2144</v>
      </c>
      <c r="E603" s="165" t="s">
        <v>2145</v>
      </c>
    </row>
    <row r="604" customHeight="1" spans="1:5">
      <c r="A604" s="167"/>
      <c r="B604" s="165" t="s">
        <v>877</v>
      </c>
      <c r="C604" s="165" t="s">
        <v>2146</v>
      </c>
      <c r="D604" s="165" t="s">
        <v>2147</v>
      </c>
      <c r="E604" s="165" t="s">
        <v>2148</v>
      </c>
    </row>
    <row r="605" customHeight="1" spans="1:5">
      <c r="A605" s="167"/>
      <c r="B605" s="165" t="s">
        <v>881</v>
      </c>
      <c r="C605" s="165" t="s">
        <v>2149</v>
      </c>
      <c r="D605" s="165" t="s">
        <v>2150</v>
      </c>
      <c r="E605" s="165" t="s">
        <v>2151</v>
      </c>
    </row>
    <row r="606" customHeight="1" spans="1:5">
      <c r="A606" s="167"/>
      <c r="B606" s="165" t="s">
        <v>885</v>
      </c>
      <c r="C606" s="165" t="s">
        <v>2152</v>
      </c>
      <c r="D606" s="165" t="s">
        <v>2153</v>
      </c>
      <c r="E606" s="165" t="s">
        <v>2154</v>
      </c>
    </row>
    <row r="607" customHeight="1" spans="1:5">
      <c r="A607" s="167"/>
      <c r="B607" s="165" t="s">
        <v>889</v>
      </c>
      <c r="C607" s="165" t="s">
        <v>2155</v>
      </c>
      <c r="D607" s="165" t="s">
        <v>2156</v>
      </c>
      <c r="E607" s="165" t="s">
        <v>2157</v>
      </c>
    </row>
    <row r="608" customHeight="1" spans="1:5">
      <c r="A608" s="167"/>
      <c r="B608" s="165" t="s">
        <v>893</v>
      </c>
      <c r="C608" s="165" t="s">
        <v>2158</v>
      </c>
      <c r="D608" s="165" t="s">
        <v>2159</v>
      </c>
      <c r="E608" s="165" t="s">
        <v>2160</v>
      </c>
    </row>
    <row r="609" customHeight="1" spans="1:5">
      <c r="A609" s="167"/>
      <c r="B609" s="165" t="s">
        <v>897</v>
      </c>
      <c r="C609" s="165" t="s">
        <v>2161</v>
      </c>
      <c r="D609" s="165" t="s">
        <v>2162</v>
      </c>
      <c r="E609" s="165" t="s">
        <v>2163</v>
      </c>
    </row>
    <row r="610" customHeight="1" spans="1:5">
      <c r="A610" s="167"/>
      <c r="B610" s="165" t="s">
        <v>901</v>
      </c>
      <c r="C610" s="165" t="s">
        <v>2164</v>
      </c>
      <c r="D610" s="165" t="s">
        <v>2165</v>
      </c>
      <c r="E610" s="165" t="s">
        <v>2166</v>
      </c>
    </row>
    <row r="611" customHeight="1" spans="1:5">
      <c r="A611" s="167"/>
      <c r="B611" s="165" t="s">
        <v>905</v>
      </c>
      <c r="C611" s="165" t="s">
        <v>2167</v>
      </c>
      <c r="D611" s="165" t="s">
        <v>2168</v>
      </c>
      <c r="E611" s="165" t="s">
        <v>2169</v>
      </c>
    </row>
    <row r="612" customHeight="1" spans="1:5">
      <c r="A612" s="167"/>
      <c r="B612" s="165" t="s">
        <v>909</v>
      </c>
      <c r="C612" s="165" t="s">
        <v>2170</v>
      </c>
      <c r="D612" s="165" t="s">
        <v>2171</v>
      </c>
      <c r="E612" s="165" t="s">
        <v>2172</v>
      </c>
    </row>
    <row r="613" customHeight="1" spans="1:5">
      <c r="A613" s="167"/>
      <c r="B613" s="165" t="s">
        <v>913</v>
      </c>
      <c r="C613" s="165" t="s">
        <v>2173</v>
      </c>
      <c r="D613" s="165" t="s">
        <v>2174</v>
      </c>
      <c r="E613" s="165" t="s">
        <v>2175</v>
      </c>
    </row>
    <row r="614" customHeight="1" spans="1:5">
      <c r="A614" s="167"/>
      <c r="B614" s="165" t="s">
        <v>917</v>
      </c>
      <c r="C614" s="165" t="s">
        <v>2176</v>
      </c>
      <c r="D614" s="165" t="s">
        <v>2177</v>
      </c>
      <c r="E614" s="165" t="s">
        <v>2178</v>
      </c>
    </row>
    <row r="615" customHeight="1" spans="1:5">
      <c r="A615" s="167"/>
      <c r="B615" s="165" t="s">
        <v>921</v>
      </c>
      <c r="C615" s="165" t="s">
        <v>2179</v>
      </c>
      <c r="D615" s="165" t="s">
        <v>2180</v>
      </c>
      <c r="E615" s="165" t="s">
        <v>2181</v>
      </c>
    </row>
    <row r="616" customHeight="1" spans="1:5">
      <c r="A616" s="167"/>
      <c r="B616" s="165" t="s">
        <v>925</v>
      </c>
      <c r="C616" s="165" t="s">
        <v>2182</v>
      </c>
      <c r="D616" s="165" t="s">
        <v>2183</v>
      </c>
      <c r="E616" s="165" t="s">
        <v>2184</v>
      </c>
    </row>
    <row r="617" customHeight="1" spans="1:5">
      <c r="A617" s="167"/>
      <c r="B617" s="165" t="s">
        <v>929</v>
      </c>
      <c r="C617" s="165" t="s">
        <v>2185</v>
      </c>
      <c r="D617" s="165" t="s">
        <v>2186</v>
      </c>
      <c r="E617" s="165" t="s">
        <v>2187</v>
      </c>
    </row>
    <row r="618" customHeight="1" spans="1:5">
      <c r="A618" s="167"/>
      <c r="B618" s="165" t="s">
        <v>933</v>
      </c>
      <c r="C618" s="165" t="s">
        <v>2188</v>
      </c>
      <c r="D618" s="165" t="s">
        <v>2189</v>
      </c>
      <c r="E618" s="165" t="s">
        <v>2190</v>
      </c>
    </row>
    <row r="619" customHeight="1" spans="1:5">
      <c r="A619" s="167"/>
      <c r="B619" s="165" t="s">
        <v>937</v>
      </c>
      <c r="C619" s="165" t="s">
        <v>2191</v>
      </c>
      <c r="D619" s="165" t="s">
        <v>2192</v>
      </c>
      <c r="E619" s="165" t="s">
        <v>2193</v>
      </c>
    </row>
    <row r="620" customHeight="1" spans="1:5">
      <c r="A620" s="167"/>
      <c r="B620" s="165" t="s">
        <v>941</v>
      </c>
      <c r="C620" s="165" t="s">
        <v>2194</v>
      </c>
      <c r="D620" s="165" t="s">
        <v>2195</v>
      </c>
      <c r="E620" s="165" t="s">
        <v>2196</v>
      </c>
    </row>
    <row r="621" customHeight="1" spans="1:5">
      <c r="A621" s="167"/>
      <c r="B621" s="165" t="s">
        <v>945</v>
      </c>
      <c r="C621" s="165" t="s">
        <v>2197</v>
      </c>
      <c r="D621" s="165" t="s">
        <v>2198</v>
      </c>
      <c r="E621" s="165" t="s">
        <v>2199</v>
      </c>
    </row>
    <row r="622" customHeight="1" spans="1:5">
      <c r="A622" s="167"/>
      <c r="B622" s="165" t="s">
        <v>949</v>
      </c>
      <c r="C622" s="165" t="s">
        <v>2200</v>
      </c>
      <c r="D622" s="165" t="s">
        <v>2201</v>
      </c>
      <c r="E622" s="165" t="s">
        <v>2202</v>
      </c>
    </row>
    <row r="623" customHeight="1" spans="1:5">
      <c r="A623" s="167"/>
      <c r="B623" s="165" t="s">
        <v>953</v>
      </c>
      <c r="C623" s="165" t="s">
        <v>2203</v>
      </c>
      <c r="D623" s="165" t="s">
        <v>2204</v>
      </c>
      <c r="E623" s="165" t="s">
        <v>2205</v>
      </c>
    </row>
    <row r="624" customHeight="1" spans="1:5">
      <c r="A624" s="167"/>
      <c r="B624" s="165" t="s">
        <v>957</v>
      </c>
      <c r="C624" s="165" t="s">
        <v>2206</v>
      </c>
      <c r="D624" s="165" t="s">
        <v>2207</v>
      </c>
      <c r="E624" s="165" t="s">
        <v>2208</v>
      </c>
    </row>
    <row r="625" customHeight="1" spans="1:5">
      <c r="A625" s="167"/>
      <c r="B625" s="165" t="s">
        <v>961</v>
      </c>
      <c r="C625" s="165" t="s">
        <v>2209</v>
      </c>
      <c r="D625" s="165" t="s">
        <v>2210</v>
      </c>
      <c r="E625" s="165" t="s">
        <v>2211</v>
      </c>
    </row>
    <row r="626" customHeight="1" spans="1:5">
      <c r="A626" s="167"/>
      <c r="B626" s="165" t="s">
        <v>965</v>
      </c>
      <c r="C626" s="165" t="s">
        <v>2212</v>
      </c>
      <c r="D626" s="165" t="s">
        <v>2213</v>
      </c>
      <c r="E626" s="165" t="s">
        <v>2214</v>
      </c>
    </row>
    <row r="627" customHeight="1" spans="1:5">
      <c r="A627" s="167"/>
      <c r="B627" s="165" t="s">
        <v>969</v>
      </c>
      <c r="C627" s="165" t="s">
        <v>2215</v>
      </c>
      <c r="D627" s="165" t="s">
        <v>2216</v>
      </c>
      <c r="E627" s="165" t="s">
        <v>2217</v>
      </c>
    </row>
    <row r="628" customHeight="1" spans="1:5">
      <c r="A628" s="167"/>
      <c r="B628" s="165" t="s">
        <v>973</v>
      </c>
      <c r="C628" s="165" t="s">
        <v>2218</v>
      </c>
      <c r="D628" s="165" t="s">
        <v>2219</v>
      </c>
      <c r="E628" s="165" t="s">
        <v>2220</v>
      </c>
    </row>
    <row r="629" customHeight="1" spans="1:5">
      <c r="A629" s="167"/>
      <c r="B629" s="165" t="s">
        <v>977</v>
      </c>
      <c r="C629" s="165" t="s">
        <v>2221</v>
      </c>
      <c r="D629" s="165" t="s">
        <v>2222</v>
      </c>
      <c r="E629" s="165" t="s">
        <v>2223</v>
      </c>
    </row>
    <row r="630" customHeight="1" spans="1:5">
      <c r="A630" s="167"/>
      <c r="B630" s="165" t="s">
        <v>981</v>
      </c>
      <c r="C630" s="165" t="s">
        <v>2224</v>
      </c>
      <c r="D630" s="165" t="s">
        <v>2225</v>
      </c>
      <c r="E630" s="165" t="s">
        <v>2226</v>
      </c>
    </row>
    <row r="631" customHeight="1" spans="1:5">
      <c r="A631" s="167"/>
      <c r="B631" s="165" t="s">
        <v>985</v>
      </c>
      <c r="C631" s="165" t="s">
        <v>2227</v>
      </c>
      <c r="D631" s="165" t="s">
        <v>2228</v>
      </c>
      <c r="E631" s="165" t="s">
        <v>2229</v>
      </c>
    </row>
    <row r="632" customHeight="1" spans="1:5">
      <c r="A632" s="167"/>
      <c r="B632" s="165" t="s">
        <v>989</v>
      </c>
      <c r="C632" s="165" t="s">
        <v>2230</v>
      </c>
      <c r="D632" s="165" t="s">
        <v>2231</v>
      </c>
      <c r="E632" s="165" t="s">
        <v>2232</v>
      </c>
    </row>
    <row r="633" customHeight="1" spans="1:5">
      <c r="A633" s="167"/>
      <c r="B633" s="165" t="s">
        <v>993</v>
      </c>
      <c r="C633" s="165" t="s">
        <v>2233</v>
      </c>
      <c r="D633" s="165" t="s">
        <v>2234</v>
      </c>
      <c r="E633" s="165" t="s">
        <v>2235</v>
      </c>
    </row>
    <row r="634" customHeight="1" spans="1:5">
      <c r="A634" s="167"/>
      <c r="B634" s="165" t="s">
        <v>997</v>
      </c>
      <c r="C634" s="165" t="s">
        <v>2236</v>
      </c>
      <c r="D634" s="165" t="s">
        <v>2237</v>
      </c>
      <c r="E634" s="165" t="s">
        <v>2238</v>
      </c>
    </row>
    <row r="635" customHeight="1" spans="1:5">
      <c r="A635" s="167"/>
      <c r="B635" s="165" t="s">
        <v>1001</v>
      </c>
      <c r="C635" s="165" t="s">
        <v>2239</v>
      </c>
      <c r="D635" s="165" t="s">
        <v>2240</v>
      </c>
      <c r="E635" s="165" t="s">
        <v>2241</v>
      </c>
    </row>
    <row r="636" customHeight="1" spans="1:5">
      <c r="A636" s="167"/>
      <c r="B636" s="165" t="s">
        <v>1005</v>
      </c>
      <c r="C636" s="165" t="s">
        <v>2242</v>
      </c>
      <c r="D636" s="165" t="s">
        <v>2243</v>
      </c>
      <c r="E636" s="165" t="s">
        <v>2244</v>
      </c>
    </row>
    <row r="637" customHeight="1" spans="1:5">
      <c r="A637" s="167"/>
      <c r="B637" s="165" t="s">
        <v>1009</v>
      </c>
      <c r="C637" s="165" t="s">
        <v>2245</v>
      </c>
      <c r="D637" s="165" t="s">
        <v>2246</v>
      </c>
      <c r="E637" s="165" t="s">
        <v>2247</v>
      </c>
    </row>
    <row r="638" customHeight="1" spans="1:5">
      <c r="A638" s="167"/>
      <c r="B638" s="165" t="s">
        <v>1013</v>
      </c>
      <c r="C638" s="165" t="s">
        <v>2248</v>
      </c>
      <c r="D638" s="165" t="s">
        <v>2249</v>
      </c>
      <c r="E638" s="165" t="s">
        <v>2250</v>
      </c>
    </row>
    <row r="639" customHeight="1" spans="1:5">
      <c r="A639" s="167"/>
      <c r="B639" s="165" t="s">
        <v>1017</v>
      </c>
      <c r="C639" s="165" t="s">
        <v>2251</v>
      </c>
      <c r="D639" s="165" t="s">
        <v>2252</v>
      </c>
      <c r="E639" s="165" t="s">
        <v>2253</v>
      </c>
    </row>
    <row r="640" customHeight="1" spans="1:5">
      <c r="A640" s="167"/>
      <c r="B640" s="165" t="s">
        <v>1021</v>
      </c>
      <c r="C640" s="165" t="s">
        <v>2254</v>
      </c>
      <c r="D640" s="165" t="s">
        <v>2255</v>
      </c>
      <c r="E640" s="165" t="s">
        <v>2256</v>
      </c>
    </row>
    <row r="641" customHeight="1" spans="1:5">
      <c r="A641" s="167"/>
      <c r="B641" s="165" t="s">
        <v>1025</v>
      </c>
      <c r="C641" s="165" t="s">
        <v>2257</v>
      </c>
      <c r="D641" s="165" t="s">
        <v>2258</v>
      </c>
      <c r="E641" s="165" t="s">
        <v>2259</v>
      </c>
    </row>
    <row r="642" customHeight="1" spans="1:5">
      <c r="A642" s="167"/>
      <c r="B642" s="165" t="s">
        <v>1029</v>
      </c>
      <c r="C642" s="165" t="s">
        <v>2260</v>
      </c>
      <c r="D642" s="165" t="s">
        <v>2261</v>
      </c>
      <c r="E642" s="165" t="s">
        <v>2262</v>
      </c>
    </row>
    <row r="643" customHeight="1" spans="1:5">
      <c r="A643" s="167"/>
      <c r="B643" s="165" t="s">
        <v>1033</v>
      </c>
      <c r="C643" s="165" t="s">
        <v>2263</v>
      </c>
      <c r="D643" s="165" t="s">
        <v>2264</v>
      </c>
      <c r="E643" s="165" t="s">
        <v>2265</v>
      </c>
    </row>
    <row r="644" customHeight="1" spans="1:5">
      <c r="A644" s="167"/>
      <c r="B644" s="165" t="s">
        <v>1037</v>
      </c>
      <c r="C644" s="165" t="s">
        <v>2266</v>
      </c>
      <c r="D644" s="165" t="s">
        <v>2267</v>
      </c>
      <c r="E644" s="165" t="s">
        <v>2268</v>
      </c>
    </row>
    <row r="645" customHeight="1" spans="1:5">
      <c r="A645" s="167"/>
      <c r="B645" s="165" t="s">
        <v>1041</v>
      </c>
      <c r="C645" s="165" t="s">
        <v>2269</v>
      </c>
      <c r="D645" s="165" t="s">
        <v>2270</v>
      </c>
      <c r="E645" s="165" t="s">
        <v>2271</v>
      </c>
    </row>
    <row r="646" customHeight="1" spans="1:5">
      <c r="A646" s="167"/>
      <c r="B646" s="165" t="s">
        <v>1045</v>
      </c>
      <c r="C646" s="165" t="s">
        <v>2272</v>
      </c>
      <c r="D646" s="165" t="s">
        <v>2273</v>
      </c>
      <c r="E646" s="165" t="s">
        <v>2274</v>
      </c>
    </row>
    <row r="647" customHeight="1" spans="1:5">
      <c r="A647" s="167"/>
      <c r="B647" s="165" t="s">
        <v>1049</v>
      </c>
      <c r="C647" s="165" t="s">
        <v>2275</v>
      </c>
      <c r="D647" s="165" t="s">
        <v>2276</v>
      </c>
      <c r="E647" s="165" t="s">
        <v>2277</v>
      </c>
    </row>
    <row r="648" customHeight="1" spans="1:5">
      <c r="A648" s="167"/>
      <c r="B648" s="165" t="s">
        <v>1053</v>
      </c>
      <c r="C648" s="165" t="s">
        <v>2278</v>
      </c>
      <c r="D648" s="165" t="s">
        <v>2279</v>
      </c>
      <c r="E648" s="165" t="s">
        <v>2280</v>
      </c>
    </row>
    <row r="649" customHeight="1" spans="1:5">
      <c r="A649" s="167"/>
      <c r="B649" s="165" t="s">
        <v>1057</v>
      </c>
      <c r="C649" s="165" t="s">
        <v>2281</v>
      </c>
      <c r="D649" s="165" t="s">
        <v>2282</v>
      </c>
      <c r="E649" s="165" t="s">
        <v>2283</v>
      </c>
    </row>
    <row r="650" customHeight="1" spans="1:5">
      <c r="A650" s="167"/>
      <c r="B650" s="165" t="s">
        <v>1061</v>
      </c>
      <c r="C650" s="165" t="s">
        <v>2284</v>
      </c>
      <c r="D650" s="165" t="s">
        <v>2285</v>
      </c>
      <c r="E650" s="165" t="s">
        <v>2286</v>
      </c>
    </row>
    <row r="651" customHeight="1" spans="1:5">
      <c r="A651" s="167"/>
      <c r="B651" s="165" t="s">
        <v>1065</v>
      </c>
      <c r="C651" s="165" t="s">
        <v>2287</v>
      </c>
      <c r="D651" s="165" t="s">
        <v>2288</v>
      </c>
      <c r="E651" s="165" t="s">
        <v>2289</v>
      </c>
    </row>
    <row r="652" customHeight="1" spans="1:5">
      <c r="A652" s="167"/>
      <c r="B652" s="165" t="s">
        <v>1069</v>
      </c>
      <c r="C652" s="165" t="s">
        <v>2290</v>
      </c>
      <c r="D652" s="165" t="s">
        <v>2291</v>
      </c>
      <c r="E652" s="165" t="s">
        <v>2292</v>
      </c>
    </row>
    <row r="653" customHeight="1" spans="1:5">
      <c r="A653" s="167"/>
      <c r="B653" s="165" t="s">
        <v>1073</v>
      </c>
      <c r="C653" s="165" t="s">
        <v>2293</v>
      </c>
      <c r="D653" s="165" t="s">
        <v>2294</v>
      </c>
      <c r="E653" s="165" t="s">
        <v>2295</v>
      </c>
    </row>
    <row r="654" customHeight="1" spans="1:5">
      <c r="A654" s="167"/>
      <c r="B654" s="165" t="s">
        <v>1077</v>
      </c>
      <c r="C654" s="165" t="s">
        <v>2296</v>
      </c>
      <c r="D654" s="165" t="s">
        <v>2297</v>
      </c>
      <c r="E654" s="165" t="s">
        <v>2298</v>
      </c>
    </row>
    <row r="655" customHeight="1" spans="1:5">
      <c r="A655" s="167"/>
      <c r="B655" s="165" t="s">
        <v>1081</v>
      </c>
      <c r="C655" s="165" t="s">
        <v>2299</v>
      </c>
      <c r="D655" s="165" t="s">
        <v>2300</v>
      </c>
      <c r="E655" s="165" t="s">
        <v>2301</v>
      </c>
    </row>
    <row r="656" customHeight="1" spans="1:5">
      <c r="A656" s="167"/>
      <c r="B656" s="165" t="s">
        <v>1085</v>
      </c>
      <c r="C656" s="165" t="s">
        <v>2302</v>
      </c>
      <c r="D656" s="165" t="s">
        <v>2303</v>
      </c>
      <c r="E656" s="165" t="s">
        <v>2304</v>
      </c>
    </row>
    <row r="657" customHeight="1" spans="1:5">
      <c r="A657" s="167"/>
      <c r="B657" s="165" t="s">
        <v>1089</v>
      </c>
      <c r="C657" s="165" t="s">
        <v>2305</v>
      </c>
      <c r="D657" s="165" t="s">
        <v>2306</v>
      </c>
      <c r="E657" s="165" t="s">
        <v>2307</v>
      </c>
    </row>
    <row r="658" customHeight="1" spans="1:5">
      <c r="A658" s="167"/>
      <c r="B658" s="165" t="s">
        <v>1093</v>
      </c>
      <c r="C658" s="165" t="s">
        <v>2308</v>
      </c>
      <c r="D658" s="165" t="s">
        <v>2309</v>
      </c>
      <c r="E658" s="165" t="s">
        <v>2310</v>
      </c>
    </row>
    <row r="659" customHeight="1" spans="1:5">
      <c r="A659" s="167"/>
      <c r="B659" s="165" t="s">
        <v>1097</v>
      </c>
      <c r="C659" s="165" t="s">
        <v>2311</v>
      </c>
      <c r="D659" s="165" t="s">
        <v>2312</v>
      </c>
      <c r="E659" s="165" t="s">
        <v>2313</v>
      </c>
    </row>
    <row r="660" customHeight="1" spans="1:5">
      <c r="A660" s="167"/>
      <c r="B660" s="165" t="s">
        <v>1101</v>
      </c>
      <c r="C660" s="165" t="s">
        <v>2314</v>
      </c>
      <c r="D660" s="165" t="s">
        <v>2315</v>
      </c>
      <c r="E660" s="165" t="s">
        <v>2316</v>
      </c>
    </row>
    <row r="661" customHeight="1" spans="1:5">
      <c r="A661" s="167"/>
      <c r="B661" s="165" t="s">
        <v>1105</v>
      </c>
      <c r="C661" s="165" t="s">
        <v>2317</v>
      </c>
      <c r="D661" s="165" t="s">
        <v>2318</v>
      </c>
      <c r="E661" s="165" t="s">
        <v>2319</v>
      </c>
    </row>
    <row r="662" customHeight="1" spans="1:5">
      <c r="A662" s="167"/>
      <c r="B662" s="165" t="s">
        <v>1109</v>
      </c>
      <c r="C662" s="165" t="s">
        <v>2320</v>
      </c>
      <c r="D662" s="165" t="s">
        <v>2321</v>
      </c>
      <c r="E662" s="165" t="s">
        <v>2322</v>
      </c>
    </row>
    <row r="663" customHeight="1" spans="1:5">
      <c r="A663" s="167"/>
      <c r="B663" s="165" t="s">
        <v>1113</v>
      </c>
      <c r="C663" s="165" t="s">
        <v>2323</v>
      </c>
      <c r="D663" s="165" t="s">
        <v>2324</v>
      </c>
      <c r="E663" s="165" t="s">
        <v>2325</v>
      </c>
    </row>
    <row r="664" customHeight="1" spans="1:5">
      <c r="A664" s="167"/>
      <c r="B664" s="165" t="s">
        <v>1117</v>
      </c>
      <c r="C664" s="165" t="s">
        <v>2326</v>
      </c>
      <c r="D664" s="165" t="s">
        <v>2327</v>
      </c>
      <c r="E664" s="165" t="s">
        <v>2328</v>
      </c>
    </row>
    <row r="665" customHeight="1" spans="1:5">
      <c r="A665" s="167"/>
      <c r="B665" s="165" t="s">
        <v>1121</v>
      </c>
      <c r="C665" s="165" t="s">
        <v>2329</v>
      </c>
      <c r="D665" s="165" t="s">
        <v>2330</v>
      </c>
      <c r="E665" s="165" t="s">
        <v>2331</v>
      </c>
    </row>
    <row r="666" customHeight="1" spans="1:5">
      <c r="A666" s="167"/>
      <c r="B666" s="165" t="s">
        <v>1125</v>
      </c>
      <c r="C666" s="165" t="s">
        <v>2332</v>
      </c>
      <c r="D666" s="165" t="s">
        <v>2333</v>
      </c>
      <c r="E666" s="165" t="s">
        <v>2334</v>
      </c>
    </row>
    <row r="667" customHeight="1" spans="1:5">
      <c r="A667" s="167"/>
      <c r="B667" s="165" t="s">
        <v>1129</v>
      </c>
      <c r="C667" s="165" t="s">
        <v>2335</v>
      </c>
      <c r="D667" s="165" t="s">
        <v>2336</v>
      </c>
      <c r="E667" s="165" t="s">
        <v>2337</v>
      </c>
    </row>
    <row r="668" customHeight="1" spans="1:5">
      <c r="A668" s="167"/>
      <c r="B668" s="165" t="s">
        <v>1133</v>
      </c>
      <c r="C668" s="165" t="s">
        <v>2338</v>
      </c>
      <c r="D668" s="165" t="s">
        <v>2339</v>
      </c>
      <c r="E668" s="165" t="s">
        <v>2340</v>
      </c>
    </row>
    <row r="669" customHeight="1" spans="1:5">
      <c r="A669" s="167"/>
      <c r="B669" s="165" t="s">
        <v>1137</v>
      </c>
      <c r="C669" s="165" t="s">
        <v>2341</v>
      </c>
      <c r="D669" s="165" t="s">
        <v>2342</v>
      </c>
      <c r="E669" s="165" t="s">
        <v>2343</v>
      </c>
    </row>
    <row r="670" customHeight="1" spans="1:5">
      <c r="A670" s="167"/>
      <c r="B670" s="165" t="s">
        <v>1141</v>
      </c>
      <c r="C670" s="165" t="s">
        <v>2344</v>
      </c>
      <c r="D670" s="165" t="s">
        <v>2345</v>
      </c>
      <c r="E670" s="165" t="s">
        <v>2346</v>
      </c>
    </row>
    <row r="671" customHeight="1" spans="1:5">
      <c r="A671" s="167"/>
      <c r="B671" s="165" t="s">
        <v>1145</v>
      </c>
      <c r="C671" s="165" t="s">
        <v>2347</v>
      </c>
      <c r="D671" s="165" t="s">
        <v>2348</v>
      </c>
      <c r="E671" s="165" t="s">
        <v>2349</v>
      </c>
    </row>
    <row r="672" customHeight="1" spans="1:5">
      <c r="A672" s="167"/>
      <c r="B672" s="165" t="s">
        <v>1149</v>
      </c>
      <c r="C672" s="165" t="s">
        <v>2350</v>
      </c>
      <c r="D672" s="165" t="s">
        <v>2351</v>
      </c>
      <c r="E672" s="165" t="s">
        <v>2352</v>
      </c>
    </row>
    <row r="673" customHeight="1" spans="1:5">
      <c r="A673" s="167"/>
      <c r="B673" s="165" t="s">
        <v>1153</v>
      </c>
      <c r="C673" s="165" t="s">
        <v>2353</v>
      </c>
      <c r="D673" s="165" t="s">
        <v>2354</v>
      </c>
      <c r="E673" s="165" t="s">
        <v>2355</v>
      </c>
    </row>
    <row r="674" customHeight="1" spans="1:5">
      <c r="A674" s="167"/>
      <c r="B674" s="165" t="s">
        <v>1157</v>
      </c>
      <c r="C674" s="165" t="s">
        <v>2356</v>
      </c>
      <c r="D674" s="165" t="s">
        <v>2357</v>
      </c>
      <c r="E674" s="165" t="s">
        <v>2358</v>
      </c>
    </row>
    <row r="675" customHeight="1" spans="1:5">
      <c r="A675" s="167"/>
      <c r="B675" s="165" t="s">
        <v>1161</v>
      </c>
      <c r="C675" s="165" t="s">
        <v>2359</v>
      </c>
      <c r="D675" s="165" t="s">
        <v>2360</v>
      </c>
      <c r="E675" s="165" t="s">
        <v>2361</v>
      </c>
    </row>
    <row r="676" customHeight="1" spans="1:5">
      <c r="A676" s="167"/>
      <c r="B676" s="165" t="s">
        <v>1165</v>
      </c>
      <c r="C676" s="165" t="s">
        <v>2362</v>
      </c>
      <c r="D676" s="165" t="s">
        <v>2363</v>
      </c>
      <c r="E676" s="165" t="s">
        <v>2364</v>
      </c>
    </row>
    <row r="677" customHeight="1" spans="1:5">
      <c r="A677" s="167"/>
      <c r="B677" s="165" t="s">
        <v>1169</v>
      </c>
      <c r="C677" s="165" t="s">
        <v>2365</v>
      </c>
      <c r="D677" s="165" t="s">
        <v>2366</v>
      </c>
      <c r="E677" s="165" t="s">
        <v>2367</v>
      </c>
    </row>
    <row r="678" customHeight="1" spans="1:5">
      <c r="A678" s="167"/>
      <c r="B678" s="165" t="s">
        <v>1173</v>
      </c>
      <c r="C678" s="165" t="s">
        <v>2368</v>
      </c>
      <c r="D678" s="165" t="s">
        <v>2369</v>
      </c>
      <c r="E678" s="165" t="s">
        <v>2370</v>
      </c>
    </row>
    <row r="679" customHeight="1" spans="1:5">
      <c r="A679" s="167"/>
      <c r="B679" s="165" t="s">
        <v>1177</v>
      </c>
      <c r="C679" s="165" t="s">
        <v>2371</v>
      </c>
      <c r="D679" s="165" t="s">
        <v>2372</v>
      </c>
      <c r="E679" s="165" t="s">
        <v>2373</v>
      </c>
    </row>
    <row r="680" customHeight="1" spans="1:5">
      <c r="A680" s="167"/>
      <c r="B680" s="165" t="s">
        <v>1181</v>
      </c>
      <c r="C680" s="165" t="s">
        <v>2374</v>
      </c>
      <c r="D680" s="165" t="s">
        <v>2375</v>
      </c>
      <c r="E680" s="165" t="s">
        <v>2376</v>
      </c>
    </row>
    <row r="681" customHeight="1" spans="1:5">
      <c r="A681" s="167"/>
      <c r="B681" s="165" t="s">
        <v>1185</v>
      </c>
      <c r="C681" s="165" t="s">
        <v>2377</v>
      </c>
      <c r="D681" s="165" t="s">
        <v>2378</v>
      </c>
      <c r="E681" s="165" t="s">
        <v>2379</v>
      </c>
    </row>
    <row r="682" customHeight="1" spans="1:5">
      <c r="A682" s="167"/>
      <c r="B682" s="165" t="s">
        <v>1189</v>
      </c>
      <c r="C682" s="165" t="s">
        <v>2380</v>
      </c>
      <c r="D682" s="165" t="s">
        <v>2381</v>
      </c>
      <c r="E682" s="165" t="s">
        <v>2382</v>
      </c>
    </row>
    <row r="683" customHeight="1" spans="1:5">
      <c r="A683" s="167"/>
      <c r="B683" s="165" t="s">
        <v>1193</v>
      </c>
      <c r="C683" s="165" t="s">
        <v>2383</v>
      </c>
      <c r="D683" s="165" t="s">
        <v>2384</v>
      </c>
      <c r="E683" s="165" t="s">
        <v>2385</v>
      </c>
    </row>
    <row r="684" customHeight="1" spans="1:5">
      <c r="A684" s="167"/>
      <c r="B684" s="165" t="s">
        <v>1197</v>
      </c>
      <c r="C684" s="165" t="s">
        <v>2386</v>
      </c>
      <c r="D684" s="165" t="s">
        <v>2387</v>
      </c>
      <c r="E684" s="165" t="s">
        <v>2388</v>
      </c>
    </row>
    <row r="685" customHeight="1" spans="1:5">
      <c r="A685" s="167"/>
      <c r="B685" s="165" t="s">
        <v>1201</v>
      </c>
      <c r="C685" s="165" t="s">
        <v>2389</v>
      </c>
      <c r="D685" s="165" t="s">
        <v>2390</v>
      </c>
      <c r="E685" s="165" t="s">
        <v>2391</v>
      </c>
    </row>
    <row r="686" customHeight="1" spans="1:5">
      <c r="A686" s="167"/>
      <c r="B686" s="165" t="s">
        <v>1205</v>
      </c>
      <c r="C686" s="165" t="s">
        <v>2392</v>
      </c>
      <c r="D686" s="165" t="s">
        <v>2393</v>
      </c>
      <c r="E686" s="165" t="s">
        <v>2394</v>
      </c>
    </row>
    <row r="687" customHeight="1" spans="1:5">
      <c r="A687" s="167"/>
      <c r="B687" s="165" t="s">
        <v>1209</v>
      </c>
      <c r="C687" s="165" t="s">
        <v>2395</v>
      </c>
      <c r="D687" s="165" t="s">
        <v>2396</v>
      </c>
      <c r="E687" s="165" t="s">
        <v>2397</v>
      </c>
    </row>
    <row r="688" customHeight="1" spans="1:5">
      <c r="A688" s="167"/>
      <c r="B688" s="165" t="s">
        <v>1213</v>
      </c>
      <c r="C688" s="165" t="s">
        <v>2398</v>
      </c>
      <c r="D688" s="165" t="s">
        <v>2399</v>
      </c>
      <c r="E688" s="165" t="s">
        <v>2400</v>
      </c>
    </row>
    <row r="689" customHeight="1" spans="1:5">
      <c r="A689" s="167"/>
      <c r="B689" s="165" t="s">
        <v>1217</v>
      </c>
      <c r="C689" s="165" t="s">
        <v>2401</v>
      </c>
      <c r="D689" s="165" t="s">
        <v>2402</v>
      </c>
      <c r="E689" s="165" t="s">
        <v>2403</v>
      </c>
    </row>
    <row r="690" customHeight="1" spans="1:5">
      <c r="A690" s="167"/>
      <c r="B690" s="165" t="s">
        <v>1221</v>
      </c>
      <c r="C690" s="165" t="s">
        <v>2404</v>
      </c>
      <c r="D690" s="165" t="s">
        <v>2405</v>
      </c>
      <c r="E690" s="165" t="s">
        <v>2406</v>
      </c>
    </row>
    <row r="691" customHeight="1" spans="1:5">
      <c r="A691" s="167"/>
      <c r="B691" s="165" t="s">
        <v>1225</v>
      </c>
      <c r="C691" s="165" t="s">
        <v>2407</v>
      </c>
      <c r="D691" s="165" t="s">
        <v>2408</v>
      </c>
      <c r="E691" s="165" t="s">
        <v>2409</v>
      </c>
    </row>
    <row r="692" customHeight="1" spans="1:5">
      <c r="A692" s="167"/>
      <c r="B692" s="165" t="s">
        <v>1229</v>
      </c>
      <c r="C692" s="165" t="s">
        <v>2410</v>
      </c>
      <c r="D692" s="165" t="s">
        <v>2411</v>
      </c>
      <c r="E692" s="165" t="s">
        <v>2412</v>
      </c>
    </row>
    <row r="693" customHeight="1" spans="1:5">
      <c r="A693" s="167"/>
      <c r="B693" s="165" t="s">
        <v>1233</v>
      </c>
      <c r="C693" s="165" t="s">
        <v>2413</v>
      </c>
      <c r="D693" s="165" t="s">
        <v>2414</v>
      </c>
      <c r="E693" s="165" t="s">
        <v>2415</v>
      </c>
    </row>
    <row r="694" customHeight="1" spans="1:5">
      <c r="A694" s="167"/>
      <c r="B694" s="165" t="s">
        <v>1237</v>
      </c>
      <c r="C694" s="165" t="s">
        <v>2416</v>
      </c>
      <c r="D694" s="165" t="s">
        <v>2417</v>
      </c>
      <c r="E694" s="165" t="s">
        <v>2418</v>
      </c>
    </row>
    <row r="695" customHeight="1" spans="1:5">
      <c r="A695" s="167"/>
      <c r="B695" s="165" t="s">
        <v>1241</v>
      </c>
      <c r="C695" s="165" t="s">
        <v>2419</v>
      </c>
      <c r="D695" s="165" t="s">
        <v>2420</v>
      </c>
      <c r="E695" s="165" t="s">
        <v>2421</v>
      </c>
    </row>
    <row r="696" customHeight="1" spans="1:5">
      <c r="A696" s="167"/>
      <c r="B696" s="165" t="s">
        <v>1245</v>
      </c>
      <c r="C696" s="165" t="s">
        <v>2422</v>
      </c>
      <c r="D696" s="165" t="s">
        <v>2423</v>
      </c>
      <c r="E696" s="165" t="s">
        <v>2424</v>
      </c>
    </row>
    <row r="697" customHeight="1" spans="1:5">
      <c r="A697" s="167"/>
      <c r="B697" s="165" t="s">
        <v>1249</v>
      </c>
      <c r="C697" s="165" t="s">
        <v>2425</v>
      </c>
      <c r="D697" s="165" t="s">
        <v>2426</v>
      </c>
      <c r="E697" s="165" t="s">
        <v>2427</v>
      </c>
    </row>
    <row r="698" customHeight="1" spans="1:5">
      <c r="A698" s="167"/>
      <c r="B698" s="165" t="s">
        <v>1253</v>
      </c>
      <c r="C698" s="165" t="s">
        <v>2428</v>
      </c>
      <c r="D698" s="165" t="s">
        <v>2429</v>
      </c>
      <c r="E698" s="165" t="s">
        <v>2430</v>
      </c>
    </row>
    <row r="699" customHeight="1" spans="1:5">
      <c r="A699" s="167"/>
      <c r="B699" s="165" t="s">
        <v>1257</v>
      </c>
      <c r="C699" s="165" t="s">
        <v>2431</v>
      </c>
      <c r="D699" s="165" t="s">
        <v>2432</v>
      </c>
      <c r="E699" s="165" t="s">
        <v>2433</v>
      </c>
    </row>
    <row r="700" customHeight="1" spans="1:5">
      <c r="A700" s="167"/>
      <c r="B700" s="165" t="s">
        <v>1261</v>
      </c>
      <c r="C700" s="165" t="s">
        <v>2434</v>
      </c>
      <c r="D700" s="165" t="s">
        <v>2435</v>
      </c>
      <c r="E700" s="165" t="s">
        <v>2436</v>
      </c>
    </row>
    <row r="701" customHeight="1" spans="1:5">
      <c r="A701" s="167"/>
      <c r="B701" s="165" t="s">
        <v>1265</v>
      </c>
      <c r="C701" s="165" t="s">
        <v>2437</v>
      </c>
      <c r="D701" s="165" t="s">
        <v>2438</v>
      </c>
      <c r="E701" s="165" t="s">
        <v>2439</v>
      </c>
    </row>
    <row r="702" customHeight="1" spans="1:5">
      <c r="A702" s="167"/>
      <c r="B702" s="165" t="s">
        <v>1269</v>
      </c>
      <c r="C702" s="165" t="s">
        <v>2440</v>
      </c>
      <c r="D702" s="165" t="s">
        <v>2441</v>
      </c>
      <c r="E702" s="165" t="s">
        <v>2442</v>
      </c>
    </row>
    <row r="703" customHeight="1" spans="1:5">
      <c r="A703" s="167"/>
      <c r="B703" s="165" t="s">
        <v>1273</v>
      </c>
      <c r="C703" s="165" t="s">
        <v>2443</v>
      </c>
      <c r="D703" s="165" t="s">
        <v>2444</v>
      </c>
      <c r="E703" s="165" t="s">
        <v>2445</v>
      </c>
    </row>
    <row r="704" customHeight="1" spans="1:5">
      <c r="A704" s="167"/>
      <c r="B704" s="165" t="s">
        <v>1277</v>
      </c>
      <c r="C704" s="165" t="s">
        <v>2446</v>
      </c>
      <c r="D704" s="165" t="s">
        <v>2447</v>
      </c>
      <c r="E704" s="165" t="s">
        <v>2448</v>
      </c>
    </row>
    <row r="705" customHeight="1" spans="1:5">
      <c r="A705" s="167"/>
      <c r="B705" s="165" t="s">
        <v>1281</v>
      </c>
      <c r="C705" s="165" t="s">
        <v>2449</v>
      </c>
      <c r="D705" s="165" t="s">
        <v>2450</v>
      </c>
      <c r="E705" s="165" t="s">
        <v>2451</v>
      </c>
    </row>
    <row r="706" customHeight="1" spans="1:5">
      <c r="A706" s="167"/>
      <c r="B706" s="165" t="s">
        <v>1285</v>
      </c>
      <c r="C706" s="165" t="s">
        <v>2452</v>
      </c>
      <c r="D706" s="165" t="s">
        <v>2453</v>
      </c>
      <c r="E706" s="165" t="s">
        <v>2454</v>
      </c>
    </row>
    <row r="707" customHeight="1" spans="1:5">
      <c r="A707" s="167"/>
      <c r="B707" s="165" t="s">
        <v>1289</v>
      </c>
      <c r="C707" s="165" t="s">
        <v>2455</v>
      </c>
      <c r="D707" s="165" t="s">
        <v>2456</v>
      </c>
      <c r="E707" s="165" t="s">
        <v>2457</v>
      </c>
    </row>
    <row r="708" customHeight="1" spans="1:5">
      <c r="A708" s="167"/>
      <c r="B708" s="165" t="s">
        <v>1293</v>
      </c>
      <c r="C708" s="165" t="s">
        <v>2458</v>
      </c>
      <c r="D708" s="165" t="s">
        <v>2459</v>
      </c>
      <c r="E708" s="165" t="s">
        <v>2460</v>
      </c>
    </row>
    <row r="709" customHeight="1" spans="1:5">
      <c r="A709" s="167"/>
      <c r="B709" s="165" t="s">
        <v>1297</v>
      </c>
      <c r="C709" s="165" t="s">
        <v>2461</v>
      </c>
      <c r="D709" s="165" t="s">
        <v>2462</v>
      </c>
      <c r="E709" s="165" t="s">
        <v>2463</v>
      </c>
    </row>
    <row r="710" customHeight="1" spans="1:5">
      <c r="A710" s="167"/>
      <c r="B710" s="165" t="s">
        <v>1301</v>
      </c>
      <c r="C710" s="165" t="s">
        <v>2464</v>
      </c>
      <c r="D710" s="165" t="s">
        <v>2465</v>
      </c>
      <c r="E710" s="165" t="s">
        <v>2466</v>
      </c>
    </row>
    <row r="711" customHeight="1" spans="1:5">
      <c r="A711" s="167"/>
      <c r="B711" s="165" t="s">
        <v>1305</v>
      </c>
      <c r="C711" s="165" t="s">
        <v>2467</v>
      </c>
      <c r="D711" s="165" t="s">
        <v>2468</v>
      </c>
      <c r="E711" s="165" t="s">
        <v>2469</v>
      </c>
    </row>
    <row r="712" customHeight="1" spans="1:5">
      <c r="A712" s="167"/>
      <c r="B712" s="165" t="s">
        <v>1309</v>
      </c>
      <c r="C712" s="165" t="s">
        <v>2470</v>
      </c>
      <c r="D712" s="165" t="s">
        <v>2471</v>
      </c>
      <c r="E712" s="165" t="s">
        <v>2472</v>
      </c>
    </row>
    <row r="713" customHeight="1" spans="1:5">
      <c r="A713" s="167"/>
      <c r="B713" s="165" t="s">
        <v>1313</v>
      </c>
      <c r="C713" s="165" t="s">
        <v>2473</v>
      </c>
      <c r="D713" s="165" t="s">
        <v>2474</v>
      </c>
      <c r="E713" s="165" t="s">
        <v>2475</v>
      </c>
    </row>
    <row r="714" customHeight="1" spans="1:5">
      <c r="A714" s="167"/>
      <c r="B714" s="165" t="s">
        <v>1317</v>
      </c>
      <c r="C714" s="165" t="s">
        <v>2476</v>
      </c>
      <c r="D714" s="165" t="s">
        <v>2477</v>
      </c>
      <c r="E714" s="165" t="s">
        <v>2478</v>
      </c>
    </row>
    <row r="715" customHeight="1" spans="1:5">
      <c r="A715" s="167"/>
      <c r="B715" s="165" t="s">
        <v>1321</v>
      </c>
      <c r="C715" s="165" t="s">
        <v>2479</v>
      </c>
      <c r="D715" s="165" t="s">
        <v>2480</v>
      </c>
      <c r="E715" s="165" t="s">
        <v>2481</v>
      </c>
    </row>
    <row r="716" customHeight="1" spans="1:5">
      <c r="A716" s="167"/>
      <c r="B716" s="165" t="s">
        <v>1325</v>
      </c>
      <c r="C716" s="165" t="s">
        <v>2482</v>
      </c>
      <c r="D716" s="165" t="s">
        <v>2483</v>
      </c>
      <c r="E716" s="165" t="s">
        <v>2484</v>
      </c>
    </row>
    <row r="717" customHeight="1" spans="1:5">
      <c r="A717" s="167"/>
      <c r="B717" s="165" t="s">
        <v>1329</v>
      </c>
      <c r="C717" s="165" t="s">
        <v>2485</v>
      </c>
      <c r="D717" s="165" t="s">
        <v>2486</v>
      </c>
      <c r="E717" s="165" t="s">
        <v>2487</v>
      </c>
    </row>
    <row r="718" customHeight="1" spans="1:5">
      <c r="A718" s="167"/>
      <c r="B718" s="165" t="s">
        <v>1333</v>
      </c>
      <c r="C718" s="165" t="s">
        <v>2488</v>
      </c>
      <c r="D718" s="165" t="s">
        <v>2489</v>
      </c>
      <c r="E718" s="165" t="s">
        <v>2490</v>
      </c>
    </row>
    <row r="719" customHeight="1" spans="1:5">
      <c r="A719" s="167"/>
      <c r="B719" s="165" t="s">
        <v>1337</v>
      </c>
      <c r="C719" s="165" t="s">
        <v>2491</v>
      </c>
      <c r="D719" s="165" t="s">
        <v>2492</v>
      </c>
      <c r="E719" s="165" t="s">
        <v>2493</v>
      </c>
    </row>
    <row r="720" customHeight="1" spans="1:5">
      <c r="A720" s="167"/>
      <c r="B720" s="165" t="s">
        <v>1341</v>
      </c>
      <c r="C720" s="165" t="s">
        <v>2494</v>
      </c>
      <c r="D720" s="165" t="s">
        <v>2495</v>
      </c>
      <c r="E720" s="165" t="s">
        <v>2496</v>
      </c>
    </row>
    <row r="721" customHeight="1" spans="1:5">
      <c r="A721" s="167"/>
      <c r="B721" s="165" t="s">
        <v>1345</v>
      </c>
      <c r="C721" s="165" t="s">
        <v>2497</v>
      </c>
      <c r="D721" s="165" t="s">
        <v>2498</v>
      </c>
      <c r="E721" s="165" t="s">
        <v>2499</v>
      </c>
    </row>
    <row r="722" customHeight="1" spans="1:5">
      <c r="A722" s="167"/>
      <c r="B722" s="165" t="s">
        <v>1349</v>
      </c>
      <c r="C722" s="165" t="s">
        <v>2500</v>
      </c>
      <c r="D722" s="165" t="s">
        <v>2501</v>
      </c>
      <c r="E722" s="165" t="s">
        <v>2502</v>
      </c>
    </row>
    <row r="723" customHeight="1" spans="1:5">
      <c r="A723" s="167"/>
      <c r="B723" s="165" t="s">
        <v>1353</v>
      </c>
      <c r="C723" s="165" t="s">
        <v>2503</v>
      </c>
      <c r="D723" s="165" t="s">
        <v>2504</v>
      </c>
      <c r="E723" s="165" t="s">
        <v>2505</v>
      </c>
    </row>
    <row r="724" customHeight="1" spans="1:5">
      <c r="A724" s="167"/>
      <c r="B724" s="165" t="s">
        <v>1357</v>
      </c>
      <c r="C724" s="165" t="s">
        <v>2506</v>
      </c>
      <c r="D724" s="165" t="s">
        <v>2507</v>
      </c>
      <c r="E724" s="165" t="s">
        <v>2508</v>
      </c>
    </row>
    <row r="725" customHeight="1" spans="1:5">
      <c r="A725" s="167"/>
      <c r="B725" s="165" t="s">
        <v>1361</v>
      </c>
      <c r="C725" s="165" t="s">
        <v>2509</v>
      </c>
      <c r="D725" s="165" t="s">
        <v>2510</v>
      </c>
      <c r="E725" s="165" t="s">
        <v>2511</v>
      </c>
    </row>
    <row r="726" customHeight="1" spans="1:5">
      <c r="A726" s="167"/>
      <c r="B726" s="165" t="s">
        <v>1365</v>
      </c>
      <c r="C726" s="165" t="s">
        <v>2512</v>
      </c>
      <c r="D726" s="165" t="s">
        <v>2513</v>
      </c>
      <c r="E726" s="165" t="s">
        <v>2514</v>
      </c>
    </row>
    <row r="727" customHeight="1" spans="1:5">
      <c r="A727" s="167"/>
      <c r="B727" s="165" t="s">
        <v>1369</v>
      </c>
      <c r="C727" s="165" t="s">
        <v>2515</v>
      </c>
      <c r="D727" s="165" t="s">
        <v>2516</v>
      </c>
      <c r="E727" s="165" t="s">
        <v>2517</v>
      </c>
    </row>
    <row r="728" customHeight="1" spans="1:5">
      <c r="A728" s="167"/>
      <c r="B728" s="165" t="s">
        <v>1373</v>
      </c>
      <c r="C728" s="165" t="s">
        <v>2518</v>
      </c>
      <c r="D728" s="165" t="s">
        <v>2519</v>
      </c>
      <c r="E728" s="165" t="s">
        <v>2520</v>
      </c>
    </row>
    <row r="729" customHeight="1" spans="1:5">
      <c r="A729" s="167"/>
      <c r="B729" s="165" t="s">
        <v>1377</v>
      </c>
      <c r="C729" s="165" t="s">
        <v>2521</v>
      </c>
      <c r="D729" s="165" t="s">
        <v>2522</v>
      </c>
      <c r="E729" s="165" t="s">
        <v>2523</v>
      </c>
    </row>
    <row r="730" customHeight="1" spans="1:5">
      <c r="A730" s="167"/>
      <c r="B730" s="165" t="s">
        <v>1381</v>
      </c>
      <c r="C730" s="165" t="s">
        <v>2524</v>
      </c>
      <c r="D730" s="165" t="s">
        <v>2525</v>
      </c>
      <c r="E730" s="165" t="s">
        <v>2526</v>
      </c>
    </row>
    <row r="731" customHeight="1" spans="1:5">
      <c r="A731" s="167"/>
      <c r="B731" s="165" t="s">
        <v>1385</v>
      </c>
      <c r="C731" s="165" t="s">
        <v>2527</v>
      </c>
      <c r="D731" s="165" t="s">
        <v>2528</v>
      </c>
      <c r="E731" s="165" t="s">
        <v>2529</v>
      </c>
    </row>
    <row r="732" customHeight="1" spans="1:5">
      <c r="A732" s="167"/>
      <c r="B732" s="165" t="s">
        <v>1389</v>
      </c>
      <c r="C732" s="165" t="s">
        <v>2530</v>
      </c>
      <c r="D732" s="165" t="s">
        <v>2531</v>
      </c>
      <c r="E732" s="165" t="s">
        <v>2532</v>
      </c>
    </row>
    <row r="733" customHeight="1" spans="1:5">
      <c r="A733" s="167"/>
      <c r="B733" s="165" t="s">
        <v>1393</v>
      </c>
      <c r="C733" s="165" t="s">
        <v>2533</v>
      </c>
      <c r="D733" s="165" t="s">
        <v>2534</v>
      </c>
      <c r="E733" s="165" t="s">
        <v>2535</v>
      </c>
    </row>
    <row r="734" customHeight="1" spans="1:5">
      <c r="A734" s="167"/>
      <c r="B734" s="165" t="s">
        <v>1397</v>
      </c>
      <c r="C734" s="165" t="s">
        <v>2536</v>
      </c>
      <c r="D734" s="165" t="s">
        <v>2537</v>
      </c>
      <c r="E734" s="165" t="s">
        <v>2538</v>
      </c>
    </row>
    <row r="735" customHeight="1" spans="1:5">
      <c r="A735" s="167"/>
      <c r="B735" s="165" t="s">
        <v>1401</v>
      </c>
      <c r="C735" s="165" t="s">
        <v>2539</v>
      </c>
      <c r="D735" s="165" t="s">
        <v>2540</v>
      </c>
      <c r="E735" s="165" t="s">
        <v>2541</v>
      </c>
    </row>
    <row r="736" customHeight="1" spans="1:5">
      <c r="A736" s="167"/>
      <c r="B736" s="165" t="s">
        <v>1405</v>
      </c>
      <c r="C736" s="165" t="s">
        <v>2542</v>
      </c>
      <c r="D736" s="165" t="s">
        <v>2543</v>
      </c>
      <c r="E736" s="165" t="s">
        <v>2544</v>
      </c>
    </row>
    <row r="737" customHeight="1" spans="1:5">
      <c r="A737" s="167"/>
      <c r="B737" s="165" t="s">
        <v>1409</v>
      </c>
      <c r="C737" s="165" t="s">
        <v>2545</v>
      </c>
      <c r="D737" s="165" t="s">
        <v>2546</v>
      </c>
      <c r="E737" s="165" t="s">
        <v>2547</v>
      </c>
    </row>
    <row r="738" customHeight="1" spans="1:5">
      <c r="A738" s="167"/>
      <c r="B738" s="165" t="s">
        <v>1413</v>
      </c>
      <c r="C738" s="165" t="s">
        <v>2548</v>
      </c>
      <c r="D738" s="165" t="s">
        <v>2549</v>
      </c>
      <c r="E738" s="165" t="s">
        <v>2550</v>
      </c>
    </row>
    <row r="739" customHeight="1" spans="1:5">
      <c r="A739" s="167"/>
      <c r="B739" s="165" t="s">
        <v>1417</v>
      </c>
      <c r="C739" s="165" t="s">
        <v>2551</v>
      </c>
      <c r="D739" s="165" t="s">
        <v>2552</v>
      </c>
      <c r="E739" s="165" t="s">
        <v>2553</v>
      </c>
    </row>
    <row r="740" customHeight="1" spans="1:5">
      <c r="A740" s="167"/>
      <c r="B740" s="165" t="s">
        <v>1421</v>
      </c>
      <c r="C740" s="165" t="s">
        <v>2554</v>
      </c>
      <c r="D740" s="165" t="s">
        <v>2555</v>
      </c>
      <c r="E740" s="165" t="s">
        <v>2556</v>
      </c>
    </row>
    <row r="741" customHeight="1" spans="1:5">
      <c r="A741" s="167"/>
      <c r="B741" s="165" t="s">
        <v>1425</v>
      </c>
      <c r="C741" s="165" t="s">
        <v>2557</v>
      </c>
      <c r="D741" s="165" t="s">
        <v>2558</v>
      </c>
      <c r="E741" s="165" t="s">
        <v>2559</v>
      </c>
    </row>
    <row r="742" customHeight="1" spans="1:5">
      <c r="A742" s="167"/>
      <c r="B742" s="165" t="s">
        <v>1429</v>
      </c>
      <c r="C742" s="165" t="s">
        <v>2560</v>
      </c>
      <c r="D742" s="165" t="s">
        <v>2561</v>
      </c>
      <c r="E742" s="165" t="s">
        <v>2562</v>
      </c>
    </row>
    <row r="743" customHeight="1" spans="1:5">
      <c r="A743" s="167"/>
      <c r="B743" s="165" t="s">
        <v>1433</v>
      </c>
      <c r="C743" s="165" t="s">
        <v>2563</v>
      </c>
      <c r="D743" s="165" t="s">
        <v>2564</v>
      </c>
      <c r="E743" s="165" t="s">
        <v>2565</v>
      </c>
    </row>
    <row r="744" customHeight="1" spans="1:5">
      <c r="A744" s="167"/>
      <c r="B744" s="165" t="s">
        <v>1437</v>
      </c>
      <c r="C744" s="165" t="s">
        <v>2566</v>
      </c>
      <c r="D744" s="165" t="s">
        <v>2567</v>
      </c>
      <c r="E744" s="165" t="s">
        <v>2568</v>
      </c>
    </row>
    <row r="745" customHeight="1" spans="1:5">
      <c r="A745" s="167"/>
      <c r="B745" s="165" t="s">
        <v>1441</v>
      </c>
      <c r="C745" s="165" t="s">
        <v>2569</v>
      </c>
      <c r="D745" s="165" t="s">
        <v>2570</v>
      </c>
      <c r="E745" s="165" t="s">
        <v>2571</v>
      </c>
    </row>
    <row r="746" customHeight="1" spans="1:5">
      <c r="A746" s="167"/>
      <c r="B746" s="165" t="s">
        <v>1445</v>
      </c>
      <c r="C746" s="165" t="s">
        <v>2572</v>
      </c>
      <c r="D746" s="165" t="s">
        <v>2573</v>
      </c>
      <c r="E746" s="165" t="s">
        <v>2574</v>
      </c>
    </row>
    <row r="747" customHeight="1" spans="1:5">
      <c r="A747" s="167"/>
      <c r="B747" s="165" t="s">
        <v>1449</v>
      </c>
      <c r="C747" s="165" t="s">
        <v>1450</v>
      </c>
      <c r="D747" s="165" t="s">
        <v>1450</v>
      </c>
      <c r="E747" s="165" t="s">
        <v>1450</v>
      </c>
    </row>
    <row r="748" customHeight="1" spans="1:5">
      <c r="A748" s="167"/>
      <c r="B748" s="165" t="s">
        <v>1451</v>
      </c>
      <c r="C748" s="165" t="s">
        <v>1450</v>
      </c>
      <c r="D748" s="165" t="s">
        <v>1450</v>
      </c>
      <c r="E748" s="165" t="s">
        <v>1450</v>
      </c>
    </row>
    <row r="749" customHeight="1" spans="1:5">
      <c r="A749" s="167"/>
      <c r="B749" s="165" t="s">
        <v>1452</v>
      </c>
      <c r="C749" s="165" t="s">
        <v>1450</v>
      </c>
      <c r="D749" s="165" t="s">
        <v>1450</v>
      </c>
      <c r="E749" s="165" t="s">
        <v>1450</v>
      </c>
    </row>
    <row r="750" customHeight="1" spans="1:5">
      <c r="A750" s="167"/>
      <c r="B750" s="165" t="s">
        <v>1453</v>
      </c>
      <c r="C750" s="165" t="s">
        <v>1450</v>
      </c>
      <c r="D750" s="165" t="s">
        <v>1450</v>
      </c>
      <c r="E750" s="165" t="s">
        <v>1450</v>
      </c>
    </row>
    <row r="751" customHeight="1" spans="1:5">
      <c r="A751" s="167"/>
      <c r="B751" s="165" t="s">
        <v>1454</v>
      </c>
      <c r="C751" s="165" t="s">
        <v>1455</v>
      </c>
      <c r="D751" s="165" t="s">
        <v>1456</v>
      </c>
      <c r="E751" s="165" t="s">
        <v>1457</v>
      </c>
    </row>
    <row r="752" customHeight="1" spans="1:5">
      <c r="A752" s="167"/>
      <c r="B752" s="165" t="s">
        <v>1458</v>
      </c>
      <c r="C752" s="165" t="s">
        <v>1455</v>
      </c>
      <c r="D752" s="165" t="s">
        <v>1456</v>
      </c>
      <c r="E752" s="165" t="s">
        <v>1457</v>
      </c>
    </row>
    <row r="753" customHeight="1" spans="1:5">
      <c r="A753" s="167"/>
      <c r="B753" s="165" t="s">
        <v>1459</v>
      </c>
      <c r="C753" s="165" t="s">
        <v>1460</v>
      </c>
      <c r="D753" s="165" t="s">
        <v>1461</v>
      </c>
      <c r="E753" s="165" t="s">
        <v>1462</v>
      </c>
    </row>
    <row r="754" customHeight="1" spans="1:5">
      <c r="A754" s="167"/>
      <c r="B754" s="165" t="s">
        <v>1463</v>
      </c>
      <c r="C754" s="165" t="s">
        <v>1460</v>
      </c>
      <c r="D754" s="165" t="s">
        <v>1461</v>
      </c>
      <c r="E754" s="165" t="s">
        <v>1462</v>
      </c>
    </row>
    <row r="755" customHeight="1" spans="1:5">
      <c r="A755" s="167"/>
      <c r="B755" s="165" t="s">
        <v>1464</v>
      </c>
      <c r="C755" s="165" t="s">
        <v>1465</v>
      </c>
      <c r="D755" s="165" t="s">
        <v>1466</v>
      </c>
      <c r="E755" s="165" t="s">
        <v>1467</v>
      </c>
    </row>
    <row r="756" customHeight="1" spans="1:5">
      <c r="A756" s="167"/>
      <c r="B756" s="165" t="s">
        <v>1468</v>
      </c>
      <c r="C756" s="165" t="s">
        <v>1465</v>
      </c>
      <c r="D756" s="165" t="s">
        <v>1466</v>
      </c>
      <c r="E756" s="165" t="s">
        <v>1467</v>
      </c>
    </row>
    <row r="757" customHeight="1" spans="1:5">
      <c r="A757" s="167"/>
      <c r="B757" s="165" t="s">
        <v>1469</v>
      </c>
      <c r="C757" s="165" t="s">
        <v>1470</v>
      </c>
      <c r="D757" s="165" t="s">
        <v>1471</v>
      </c>
      <c r="E757" s="165" t="s">
        <v>1472</v>
      </c>
    </row>
    <row r="758" customHeight="1" spans="1:5">
      <c r="A758" s="167"/>
      <c r="B758" s="165" t="s">
        <v>1473</v>
      </c>
      <c r="C758" s="165" t="s">
        <v>1470</v>
      </c>
      <c r="D758" s="165" t="s">
        <v>1471</v>
      </c>
      <c r="E758" s="165" t="s">
        <v>1472</v>
      </c>
    </row>
    <row r="759" customHeight="1" spans="1:5">
      <c r="A759" s="167"/>
      <c r="B759" s="165" t="s">
        <v>1474</v>
      </c>
      <c r="C759" s="165" t="s">
        <v>1475</v>
      </c>
      <c r="D759" s="165" t="s">
        <v>1476</v>
      </c>
      <c r="E759" s="165" t="s">
        <v>1477</v>
      </c>
    </row>
    <row r="760" customHeight="1" spans="1:5">
      <c r="A760" s="167"/>
      <c r="B760" s="165" t="s">
        <v>1478</v>
      </c>
      <c r="C760" s="165" t="s">
        <v>1475</v>
      </c>
      <c r="D760" s="165" t="s">
        <v>1476</v>
      </c>
      <c r="E760" s="165" t="s">
        <v>1477</v>
      </c>
    </row>
    <row r="761" customHeight="1" spans="1:5">
      <c r="A761" s="167"/>
      <c r="B761" s="165" t="s">
        <v>1479</v>
      </c>
      <c r="C761" s="165" t="s">
        <v>1480</v>
      </c>
      <c r="D761" s="165" t="s">
        <v>1481</v>
      </c>
      <c r="E761" s="165" t="s">
        <v>1482</v>
      </c>
    </row>
    <row r="762" customHeight="1" spans="1:5">
      <c r="A762" s="167"/>
      <c r="B762" s="165" t="s">
        <v>1483</v>
      </c>
      <c r="C762" s="165" t="s">
        <v>1480</v>
      </c>
      <c r="D762" s="165" t="s">
        <v>1481</v>
      </c>
      <c r="E762" s="165" t="s">
        <v>1482</v>
      </c>
    </row>
    <row r="763" customHeight="1" spans="1:5">
      <c r="A763" s="167"/>
      <c r="B763" s="165" t="s">
        <v>1484</v>
      </c>
      <c r="C763" s="165" t="s">
        <v>1485</v>
      </c>
      <c r="D763" s="165" t="s">
        <v>1485</v>
      </c>
      <c r="E763" s="165" t="s">
        <v>1485</v>
      </c>
    </row>
    <row r="764" customHeight="1" spans="1:5">
      <c r="A764" s="167"/>
      <c r="B764" s="165" t="s">
        <v>1486</v>
      </c>
      <c r="C764" s="165" t="s">
        <v>1485</v>
      </c>
      <c r="D764" s="165" t="s">
        <v>1485</v>
      </c>
      <c r="E764" s="165" t="s">
        <v>1485</v>
      </c>
    </row>
    <row r="765" customHeight="1" spans="1:5">
      <c r="A765" s="167"/>
      <c r="B765" s="165" t="s">
        <v>1487</v>
      </c>
      <c r="C765" s="165" t="s">
        <v>1485</v>
      </c>
      <c r="D765" s="165" t="s">
        <v>1485</v>
      </c>
      <c r="E765" s="165" t="s">
        <v>1485</v>
      </c>
    </row>
    <row r="766" customHeight="1" spans="1:5">
      <c r="A766" s="167"/>
      <c r="B766" s="165" t="s">
        <v>1488</v>
      </c>
      <c r="C766" s="165" t="s">
        <v>1485</v>
      </c>
      <c r="D766" s="165" t="s">
        <v>1485</v>
      </c>
      <c r="E766" s="165" t="s">
        <v>1485</v>
      </c>
    </row>
    <row r="767" customHeight="1" spans="1:5">
      <c r="A767" s="167"/>
      <c r="B767" s="165" t="s">
        <v>1489</v>
      </c>
      <c r="C767" s="165" t="s">
        <v>1490</v>
      </c>
      <c r="D767" s="165" t="s">
        <v>1490</v>
      </c>
      <c r="E767" s="165" t="s">
        <v>1490</v>
      </c>
    </row>
    <row r="768" customHeight="1" spans="1:5">
      <c r="A768" s="167"/>
      <c r="B768" s="165" t="s">
        <v>1491</v>
      </c>
      <c r="C768" s="165" t="s">
        <v>1490</v>
      </c>
      <c r="D768" s="165" t="s">
        <v>1490</v>
      </c>
      <c r="E768" s="165" t="s">
        <v>1490</v>
      </c>
    </row>
    <row r="769" customHeight="1" spans="1:5">
      <c r="A769" s="167"/>
      <c r="B769" s="165" t="s">
        <v>1492</v>
      </c>
      <c r="C769" s="165" t="s">
        <v>1490</v>
      </c>
      <c r="D769" s="165" t="s">
        <v>1490</v>
      </c>
      <c r="E769" s="165" t="s">
        <v>1490</v>
      </c>
    </row>
    <row r="770" customHeight="1" spans="1:5">
      <c r="A770" s="168"/>
      <c r="B770" s="165" t="s">
        <v>1493</v>
      </c>
      <c r="C770" s="165" t="s">
        <v>1490</v>
      </c>
      <c r="D770" s="165" t="s">
        <v>1490</v>
      </c>
      <c r="E770" s="165" t="s">
        <v>1490</v>
      </c>
    </row>
    <row r="771" customHeight="1" spans="1:5">
      <c r="A771" s="164" t="s">
        <v>2575</v>
      </c>
      <c r="B771" s="165" t="s">
        <v>9</v>
      </c>
      <c r="C771" s="165" t="s">
        <v>2576</v>
      </c>
      <c r="D771" s="165" t="s">
        <v>2577</v>
      </c>
      <c r="E771" s="165" t="s">
        <v>2578</v>
      </c>
    </row>
    <row r="772" customHeight="1" spans="1:5">
      <c r="A772" s="167"/>
      <c r="B772" s="165" t="s">
        <v>13</v>
      </c>
      <c r="C772" s="165" t="s">
        <v>2579</v>
      </c>
      <c r="D772" s="165" t="s">
        <v>2580</v>
      </c>
      <c r="E772" s="165" t="s">
        <v>2581</v>
      </c>
    </row>
    <row r="773" customHeight="1" spans="1:5">
      <c r="A773" s="167"/>
      <c r="B773" s="165" t="s">
        <v>17</v>
      </c>
      <c r="C773" s="165" t="s">
        <v>2582</v>
      </c>
      <c r="D773" s="165" t="s">
        <v>2583</v>
      </c>
      <c r="E773" s="165" t="s">
        <v>2584</v>
      </c>
    </row>
    <row r="774" customHeight="1" spans="1:5">
      <c r="A774" s="167"/>
      <c r="B774" s="165" t="s">
        <v>21</v>
      </c>
      <c r="C774" s="165" t="s">
        <v>2585</v>
      </c>
      <c r="D774" s="165" t="s">
        <v>2586</v>
      </c>
      <c r="E774" s="165" t="s">
        <v>2587</v>
      </c>
    </row>
    <row r="775" customHeight="1" spans="1:5">
      <c r="A775" s="167"/>
      <c r="B775" s="165" t="s">
        <v>25</v>
      </c>
      <c r="C775" s="165" t="s">
        <v>2588</v>
      </c>
      <c r="D775" s="165" t="s">
        <v>2589</v>
      </c>
      <c r="E775" s="165" t="s">
        <v>2590</v>
      </c>
    </row>
    <row r="776" customHeight="1" spans="1:5">
      <c r="A776" s="167"/>
      <c r="B776" s="165" t="s">
        <v>29</v>
      </c>
      <c r="C776" s="165" t="s">
        <v>2591</v>
      </c>
      <c r="D776" s="165" t="s">
        <v>2592</v>
      </c>
      <c r="E776" s="165" t="s">
        <v>2593</v>
      </c>
    </row>
    <row r="777" customHeight="1" spans="1:5">
      <c r="A777" s="167"/>
      <c r="B777" s="165" t="s">
        <v>33</v>
      </c>
      <c r="C777" s="165" t="s">
        <v>2594</v>
      </c>
      <c r="D777" s="165" t="s">
        <v>2595</v>
      </c>
      <c r="E777" s="165" t="s">
        <v>2596</v>
      </c>
    </row>
    <row r="778" customHeight="1" spans="1:5">
      <c r="A778" s="167"/>
      <c r="B778" s="165" t="s">
        <v>37</v>
      </c>
      <c r="C778" s="165" t="s">
        <v>2597</v>
      </c>
      <c r="D778" s="165" t="s">
        <v>2598</v>
      </c>
      <c r="E778" s="165" t="s">
        <v>2599</v>
      </c>
    </row>
    <row r="779" customHeight="1" spans="1:5">
      <c r="A779" s="167"/>
      <c r="B779" s="165" t="s">
        <v>41</v>
      </c>
      <c r="C779" s="165" t="s">
        <v>2600</v>
      </c>
      <c r="D779" s="165" t="s">
        <v>2601</v>
      </c>
      <c r="E779" s="165" t="s">
        <v>2602</v>
      </c>
    </row>
    <row r="780" customHeight="1" spans="1:5">
      <c r="A780" s="167"/>
      <c r="B780" s="165" t="s">
        <v>45</v>
      </c>
      <c r="C780" s="165" t="s">
        <v>2603</v>
      </c>
      <c r="D780" s="165" t="s">
        <v>2604</v>
      </c>
      <c r="E780" s="165" t="s">
        <v>2605</v>
      </c>
    </row>
    <row r="781" customHeight="1" spans="1:5">
      <c r="A781" s="167"/>
      <c r="B781" s="165" t="s">
        <v>49</v>
      </c>
      <c r="C781" s="165" t="s">
        <v>2606</v>
      </c>
      <c r="D781" s="165" t="s">
        <v>2607</v>
      </c>
      <c r="E781" s="165" t="s">
        <v>2608</v>
      </c>
    </row>
    <row r="782" customHeight="1" spans="1:5">
      <c r="A782" s="167"/>
      <c r="B782" s="165" t="s">
        <v>53</v>
      </c>
      <c r="C782" s="165" t="s">
        <v>2609</v>
      </c>
      <c r="D782" s="165" t="s">
        <v>2610</v>
      </c>
      <c r="E782" s="165" t="s">
        <v>2611</v>
      </c>
    </row>
    <row r="783" customHeight="1" spans="1:5">
      <c r="A783" s="167"/>
      <c r="B783" s="165" t="s">
        <v>57</v>
      </c>
      <c r="C783" s="165" t="s">
        <v>2612</v>
      </c>
      <c r="D783" s="165" t="s">
        <v>2613</v>
      </c>
      <c r="E783" s="165" t="s">
        <v>2614</v>
      </c>
    </row>
    <row r="784" customHeight="1" spans="1:5">
      <c r="A784" s="167"/>
      <c r="B784" s="165" t="s">
        <v>61</v>
      </c>
      <c r="C784" s="165" t="s">
        <v>2615</v>
      </c>
      <c r="D784" s="165" t="s">
        <v>2616</v>
      </c>
      <c r="E784" s="165" t="s">
        <v>2617</v>
      </c>
    </row>
    <row r="785" customHeight="1" spans="1:5">
      <c r="A785" s="167"/>
      <c r="B785" s="165" t="s">
        <v>65</v>
      </c>
      <c r="C785" s="165" t="s">
        <v>2618</v>
      </c>
      <c r="D785" s="165" t="s">
        <v>2619</v>
      </c>
      <c r="E785" s="165" t="s">
        <v>2620</v>
      </c>
    </row>
    <row r="786" customHeight="1" spans="1:5">
      <c r="A786" s="167"/>
      <c r="B786" s="165" t="s">
        <v>69</v>
      </c>
      <c r="C786" s="165" t="s">
        <v>2621</v>
      </c>
      <c r="D786" s="165" t="s">
        <v>2622</v>
      </c>
      <c r="E786" s="165" t="s">
        <v>2623</v>
      </c>
    </row>
    <row r="787" customHeight="1" spans="1:5">
      <c r="A787" s="167"/>
      <c r="B787" s="165" t="s">
        <v>73</v>
      </c>
      <c r="C787" s="165" t="s">
        <v>2624</v>
      </c>
      <c r="D787" s="165" t="s">
        <v>2625</v>
      </c>
      <c r="E787" s="165" t="s">
        <v>2626</v>
      </c>
    </row>
    <row r="788" customHeight="1" spans="1:5">
      <c r="A788" s="167"/>
      <c r="B788" s="165" t="s">
        <v>77</v>
      </c>
      <c r="C788" s="165" t="s">
        <v>2627</v>
      </c>
      <c r="D788" s="165" t="s">
        <v>2628</v>
      </c>
      <c r="E788" s="165" t="s">
        <v>2629</v>
      </c>
    </row>
    <row r="789" customHeight="1" spans="1:5">
      <c r="A789" s="167"/>
      <c r="B789" s="165" t="s">
        <v>81</v>
      </c>
      <c r="C789" s="165" t="s">
        <v>2630</v>
      </c>
      <c r="D789" s="165" t="s">
        <v>2631</v>
      </c>
      <c r="E789" s="165" t="s">
        <v>2632</v>
      </c>
    </row>
    <row r="790" customHeight="1" spans="1:5">
      <c r="A790" s="167"/>
      <c r="B790" s="165" t="s">
        <v>85</v>
      </c>
      <c r="C790" s="165" t="s">
        <v>2633</v>
      </c>
      <c r="D790" s="165" t="s">
        <v>2634</v>
      </c>
      <c r="E790" s="165" t="s">
        <v>2635</v>
      </c>
    </row>
    <row r="791" customHeight="1" spans="1:5">
      <c r="A791" s="167"/>
      <c r="B791" s="165" t="s">
        <v>89</v>
      </c>
      <c r="C791" s="165" t="s">
        <v>2636</v>
      </c>
      <c r="D791" s="165" t="s">
        <v>2637</v>
      </c>
      <c r="E791" s="165" t="s">
        <v>2638</v>
      </c>
    </row>
    <row r="792" customHeight="1" spans="1:5">
      <c r="A792" s="167"/>
      <c r="B792" s="165" t="s">
        <v>93</v>
      </c>
      <c r="C792" s="165" t="s">
        <v>2639</v>
      </c>
      <c r="D792" s="165" t="s">
        <v>2640</v>
      </c>
      <c r="E792" s="165" t="s">
        <v>2641</v>
      </c>
    </row>
    <row r="793" customHeight="1" spans="1:5">
      <c r="A793" s="167"/>
      <c r="B793" s="165" t="s">
        <v>97</v>
      </c>
      <c r="C793" s="165" t="s">
        <v>2642</v>
      </c>
      <c r="D793" s="165" t="s">
        <v>2643</v>
      </c>
      <c r="E793" s="165" t="s">
        <v>2644</v>
      </c>
    </row>
    <row r="794" customHeight="1" spans="1:5">
      <c r="A794" s="167"/>
      <c r="B794" s="165" t="s">
        <v>101</v>
      </c>
      <c r="C794" s="165" t="s">
        <v>2645</v>
      </c>
      <c r="D794" s="165" t="s">
        <v>2646</v>
      </c>
      <c r="E794" s="165" t="s">
        <v>2647</v>
      </c>
    </row>
    <row r="795" customHeight="1" spans="1:5">
      <c r="A795" s="167"/>
      <c r="B795" s="165" t="s">
        <v>105</v>
      </c>
      <c r="C795" s="165" t="s">
        <v>2648</v>
      </c>
      <c r="D795" s="165" t="s">
        <v>2649</v>
      </c>
      <c r="E795" s="165" t="s">
        <v>2650</v>
      </c>
    </row>
    <row r="796" customHeight="1" spans="1:5">
      <c r="A796" s="167"/>
      <c r="B796" s="165" t="s">
        <v>109</v>
      </c>
      <c r="C796" s="165" t="s">
        <v>2651</v>
      </c>
      <c r="D796" s="165" t="s">
        <v>2652</v>
      </c>
      <c r="E796" s="165" t="s">
        <v>2653</v>
      </c>
    </row>
    <row r="797" customHeight="1" spans="1:5">
      <c r="A797" s="167"/>
      <c r="B797" s="165" t="s">
        <v>113</v>
      </c>
      <c r="C797" s="165" t="s">
        <v>2654</v>
      </c>
      <c r="D797" s="165" t="s">
        <v>2655</v>
      </c>
      <c r="E797" s="165" t="s">
        <v>2656</v>
      </c>
    </row>
    <row r="798" customHeight="1" spans="1:5">
      <c r="A798" s="167"/>
      <c r="B798" s="165" t="s">
        <v>117</v>
      </c>
      <c r="C798" s="165" t="s">
        <v>2657</v>
      </c>
      <c r="D798" s="165" t="s">
        <v>2658</v>
      </c>
      <c r="E798" s="165" t="s">
        <v>2659</v>
      </c>
    </row>
    <row r="799" customHeight="1" spans="1:5">
      <c r="A799" s="167"/>
      <c r="B799" s="165" t="s">
        <v>121</v>
      </c>
      <c r="C799" s="165" t="s">
        <v>2660</v>
      </c>
      <c r="D799" s="165" t="s">
        <v>2661</v>
      </c>
      <c r="E799" s="165" t="s">
        <v>2662</v>
      </c>
    </row>
    <row r="800" customHeight="1" spans="1:5">
      <c r="A800" s="167"/>
      <c r="B800" s="165" t="s">
        <v>125</v>
      </c>
      <c r="C800" s="165" t="s">
        <v>2663</v>
      </c>
      <c r="D800" s="165" t="s">
        <v>2664</v>
      </c>
      <c r="E800" s="165" t="s">
        <v>2665</v>
      </c>
    </row>
    <row r="801" customHeight="1" spans="1:5">
      <c r="A801" s="167"/>
      <c r="B801" s="165" t="s">
        <v>129</v>
      </c>
      <c r="C801" s="165" t="s">
        <v>2666</v>
      </c>
      <c r="D801" s="165" t="s">
        <v>2667</v>
      </c>
      <c r="E801" s="165" t="s">
        <v>2668</v>
      </c>
    </row>
    <row r="802" customHeight="1" spans="1:5">
      <c r="A802" s="167"/>
      <c r="B802" s="165" t="s">
        <v>133</v>
      </c>
      <c r="C802" s="165" t="s">
        <v>2669</v>
      </c>
      <c r="D802" s="165" t="s">
        <v>2670</v>
      </c>
      <c r="E802" s="165" t="s">
        <v>2671</v>
      </c>
    </row>
    <row r="803" customHeight="1" spans="1:5">
      <c r="A803" s="167"/>
      <c r="B803" s="165" t="s">
        <v>137</v>
      </c>
      <c r="C803" s="165" t="s">
        <v>2672</v>
      </c>
      <c r="D803" s="165" t="s">
        <v>2673</v>
      </c>
      <c r="E803" s="165" t="s">
        <v>2674</v>
      </c>
    </row>
    <row r="804" customHeight="1" spans="1:5">
      <c r="A804" s="167"/>
      <c r="B804" s="165" t="s">
        <v>141</v>
      </c>
      <c r="C804" s="165" t="s">
        <v>2675</v>
      </c>
      <c r="D804" s="165" t="s">
        <v>2676</v>
      </c>
      <c r="E804" s="165" t="s">
        <v>2677</v>
      </c>
    </row>
    <row r="805" customHeight="1" spans="1:5">
      <c r="A805" s="167"/>
      <c r="B805" s="165" t="s">
        <v>145</v>
      </c>
      <c r="C805" s="165" t="s">
        <v>2678</v>
      </c>
      <c r="D805" s="165" t="s">
        <v>2679</v>
      </c>
      <c r="E805" s="165" t="s">
        <v>2680</v>
      </c>
    </row>
    <row r="806" customHeight="1" spans="1:5">
      <c r="A806" s="167"/>
      <c r="B806" s="165" t="s">
        <v>149</v>
      </c>
      <c r="C806" s="165" t="s">
        <v>2681</v>
      </c>
      <c r="D806" s="165" t="s">
        <v>2682</v>
      </c>
      <c r="E806" s="165" t="s">
        <v>2683</v>
      </c>
    </row>
    <row r="807" customHeight="1" spans="1:5">
      <c r="A807" s="167"/>
      <c r="B807" s="165" t="s">
        <v>153</v>
      </c>
      <c r="C807" s="165" t="s">
        <v>2684</v>
      </c>
      <c r="D807" s="165" t="s">
        <v>2685</v>
      </c>
      <c r="E807" s="165" t="s">
        <v>2686</v>
      </c>
    </row>
    <row r="808" customHeight="1" spans="1:5">
      <c r="A808" s="167"/>
      <c r="B808" s="165" t="s">
        <v>157</v>
      </c>
      <c r="C808" s="165" t="s">
        <v>2687</v>
      </c>
      <c r="D808" s="165" t="s">
        <v>2688</v>
      </c>
      <c r="E808" s="165" t="s">
        <v>2689</v>
      </c>
    </row>
    <row r="809" customHeight="1" spans="1:5">
      <c r="A809" s="167"/>
      <c r="B809" s="165" t="s">
        <v>161</v>
      </c>
      <c r="C809" s="165" t="s">
        <v>2690</v>
      </c>
      <c r="D809" s="165" t="s">
        <v>2691</v>
      </c>
      <c r="E809" s="165" t="s">
        <v>2692</v>
      </c>
    </row>
    <row r="810" customHeight="1" spans="1:5">
      <c r="A810" s="167"/>
      <c r="B810" s="165" t="s">
        <v>165</v>
      </c>
      <c r="C810" s="165" t="s">
        <v>2693</v>
      </c>
      <c r="D810" s="165" t="s">
        <v>2694</v>
      </c>
      <c r="E810" s="165" t="s">
        <v>2695</v>
      </c>
    </row>
    <row r="811" customHeight="1" spans="1:5">
      <c r="A811" s="167"/>
      <c r="B811" s="165" t="s">
        <v>169</v>
      </c>
      <c r="C811" s="165" t="s">
        <v>2696</v>
      </c>
      <c r="D811" s="165" t="s">
        <v>2697</v>
      </c>
      <c r="E811" s="165" t="s">
        <v>2698</v>
      </c>
    </row>
    <row r="812" customHeight="1" spans="1:5">
      <c r="A812" s="167"/>
      <c r="B812" s="165" t="s">
        <v>173</v>
      </c>
      <c r="C812" s="165" t="s">
        <v>2699</v>
      </c>
      <c r="D812" s="165" t="s">
        <v>2700</v>
      </c>
      <c r="E812" s="165" t="s">
        <v>2701</v>
      </c>
    </row>
    <row r="813" customHeight="1" spans="1:5">
      <c r="A813" s="167"/>
      <c r="B813" s="165" t="s">
        <v>177</v>
      </c>
      <c r="C813" s="165" t="s">
        <v>2702</v>
      </c>
      <c r="D813" s="165" t="s">
        <v>2703</v>
      </c>
      <c r="E813" s="165" t="s">
        <v>2704</v>
      </c>
    </row>
    <row r="814" customHeight="1" spans="1:5">
      <c r="A814" s="167"/>
      <c r="B814" s="165" t="s">
        <v>181</v>
      </c>
      <c r="C814" s="165" t="s">
        <v>2705</v>
      </c>
      <c r="D814" s="165" t="s">
        <v>2706</v>
      </c>
      <c r="E814" s="165" t="s">
        <v>2707</v>
      </c>
    </row>
    <row r="815" customHeight="1" spans="1:5">
      <c r="A815" s="167"/>
      <c r="B815" s="165" t="s">
        <v>185</v>
      </c>
      <c r="C815" s="165" t="s">
        <v>2708</v>
      </c>
      <c r="D815" s="165" t="s">
        <v>2709</v>
      </c>
      <c r="E815" s="165" t="s">
        <v>2710</v>
      </c>
    </row>
    <row r="816" customHeight="1" spans="1:5">
      <c r="A816" s="167"/>
      <c r="B816" s="165" t="s">
        <v>189</v>
      </c>
      <c r="C816" s="165" t="s">
        <v>2711</v>
      </c>
      <c r="D816" s="165" t="s">
        <v>2712</v>
      </c>
      <c r="E816" s="165" t="s">
        <v>2713</v>
      </c>
    </row>
    <row r="817" customHeight="1" spans="1:5">
      <c r="A817" s="167"/>
      <c r="B817" s="165" t="s">
        <v>193</v>
      </c>
      <c r="C817" s="165" t="s">
        <v>2714</v>
      </c>
      <c r="D817" s="165" t="s">
        <v>2715</v>
      </c>
      <c r="E817" s="165" t="s">
        <v>2716</v>
      </c>
    </row>
    <row r="818" customHeight="1" spans="1:5">
      <c r="A818" s="167"/>
      <c r="B818" s="165" t="s">
        <v>197</v>
      </c>
      <c r="C818" s="165" t="s">
        <v>2717</v>
      </c>
      <c r="D818" s="165" t="s">
        <v>2718</v>
      </c>
      <c r="E818" s="165" t="s">
        <v>2719</v>
      </c>
    </row>
    <row r="819" customHeight="1" spans="1:5">
      <c r="A819" s="167"/>
      <c r="B819" s="165" t="s">
        <v>201</v>
      </c>
      <c r="C819" s="165" t="s">
        <v>2720</v>
      </c>
      <c r="D819" s="165" t="s">
        <v>2721</v>
      </c>
      <c r="E819" s="165" t="s">
        <v>2722</v>
      </c>
    </row>
    <row r="820" customHeight="1" spans="1:5">
      <c r="A820" s="167"/>
      <c r="B820" s="165" t="s">
        <v>205</v>
      </c>
      <c r="C820" s="165" t="s">
        <v>2723</v>
      </c>
      <c r="D820" s="165" t="s">
        <v>2724</v>
      </c>
      <c r="E820" s="165" t="s">
        <v>2725</v>
      </c>
    </row>
    <row r="821" customHeight="1" spans="1:5">
      <c r="A821" s="167"/>
      <c r="B821" s="165" t="s">
        <v>209</v>
      </c>
      <c r="C821" s="165" t="s">
        <v>2726</v>
      </c>
      <c r="D821" s="165" t="s">
        <v>2727</v>
      </c>
      <c r="E821" s="165" t="s">
        <v>2728</v>
      </c>
    </row>
    <row r="822" customHeight="1" spans="1:5">
      <c r="A822" s="167"/>
      <c r="B822" s="165" t="s">
        <v>213</v>
      </c>
      <c r="C822" s="165" t="s">
        <v>2729</v>
      </c>
      <c r="D822" s="165" t="s">
        <v>2730</v>
      </c>
      <c r="E822" s="165" t="s">
        <v>2731</v>
      </c>
    </row>
    <row r="823" customHeight="1" spans="1:5">
      <c r="A823" s="167"/>
      <c r="B823" s="165" t="s">
        <v>217</v>
      </c>
      <c r="C823" s="165" t="s">
        <v>2732</v>
      </c>
      <c r="D823" s="165" t="s">
        <v>2733</v>
      </c>
      <c r="E823" s="165" t="s">
        <v>2734</v>
      </c>
    </row>
    <row r="824" customHeight="1" spans="1:5">
      <c r="A824" s="167"/>
      <c r="B824" s="165" t="s">
        <v>221</v>
      </c>
      <c r="C824" s="165" t="s">
        <v>2735</v>
      </c>
      <c r="D824" s="165" t="s">
        <v>2736</v>
      </c>
      <c r="E824" s="165" t="s">
        <v>2737</v>
      </c>
    </row>
    <row r="825" customHeight="1" spans="1:5">
      <c r="A825" s="167"/>
      <c r="B825" s="165" t="s">
        <v>225</v>
      </c>
      <c r="C825" s="165" t="s">
        <v>2738</v>
      </c>
      <c r="D825" s="165" t="s">
        <v>2739</v>
      </c>
      <c r="E825" s="165" t="s">
        <v>2740</v>
      </c>
    </row>
    <row r="826" customHeight="1" spans="1:5">
      <c r="A826" s="167"/>
      <c r="B826" s="165" t="s">
        <v>229</v>
      </c>
      <c r="C826" s="165" t="s">
        <v>2741</v>
      </c>
      <c r="D826" s="165" t="s">
        <v>2742</v>
      </c>
      <c r="E826" s="165" t="s">
        <v>2743</v>
      </c>
    </row>
    <row r="827" customHeight="1" spans="1:5">
      <c r="A827" s="167"/>
      <c r="B827" s="165" t="s">
        <v>233</v>
      </c>
      <c r="C827" s="165" t="s">
        <v>2744</v>
      </c>
      <c r="D827" s="165" t="s">
        <v>2745</v>
      </c>
      <c r="E827" s="165" t="s">
        <v>2746</v>
      </c>
    </row>
    <row r="828" customHeight="1" spans="1:5">
      <c r="A828" s="167"/>
      <c r="B828" s="165" t="s">
        <v>237</v>
      </c>
      <c r="C828" s="165" t="s">
        <v>2747</v>
      </c>
      <c r="D828" s="165" t="s">
        <v>2748</v>
      </c>
      <c r="E828" s="165" t="s">
        <v>2749</v>
      </c>
    </row>
    <row r="829" customHeight="1" spans="1:5">
      <c r="A829" s="167"/>
      <c r="B829" s="165" t="s">
        <v>241</v>
      </c>
      <c r="C829" s="165" t="s">
        <v>2750</v>
      </c>
      <c r="D829" s="165" t="s">
        <v>2751</v>
      </c>
      <c r="E829" s="165" t="s">
        <v>2752</v>
      </c>
    </row>
    <row r="830" customHeight="1" spans="1:5">
      <c r="A830" s="167"/>
      <c r="B830" s="165" t="s">
        <v>245</v>
      </c>
      <c r="C830" s="165" t="s">
        <v>2753</v>
      </c>
      <c r="D830" s="165" t="s">
        <v>2754</v>
      </c>
      <c r="E830" s="165" t="s">
        <v>2755</v>
      </c>
    </row>
    <row r="831" customHeight="1" spans="1:5">
      <c r="A831" s="167"/>
      <c r="B831" s="165" t="s">
        <v>249</v>
      </c>
      <c r="C831" s="165" t="s">
        <v>2756</v>
      </c>
      <c r="D831" s="165" t="s">
        <v>2757</v>
      </c>
      <c r="E831" s="165" t="s">
        <v>2758</v>
      </c>
    </row>
    <row r="832" customHeight="1" spans="1:5">
      <c r="A832" s="167"/>
      <c r="B832" s="165" t="s">
        <v>253</v>
      </c>
      <c r="C832" s="165" t="s">
        <v>2759</v>
      </c>
      <c r="D832" s="165" t="s">
        <v>2760</v>
      </c>
      <c r="E832" s="165" t="s">
        <v>2761</v>
      </c>
    </row>
    <row r="833" customHeight="1" spans="1:5">
      <c r="A833" s="167"/>
      <c r="B833" s="165" t="s">
        <v>257</v>
      </c>
      <c r="C833" s="165" t="s">
        <v>2762</v>
      </c>
      <c r="D833" s="165" t="s">
        <v>2763</v>
      </c>
      <c r="E833" s="165" t="s">
        <v>2764</v>
      </c>
    </row>
    <row r="834" customHeight="1" spans="1:5">
      <c r="A834" s="167"/>
      <c r="B834" s="165" t="s">
        <v>261</v>
      </c>
      <c r="C834" s="165" t="s">
        <v>2765</v>
      </c>
      <c r="D834" s="165" t="s">
        <v>2766</v>
      </c>
      <c r="E834" s="165" t="s">
        <v>2767</v>
      </c>
    </row>
    <row r="835" customHeight="1" spans="1:5">
      <c r="A835" s="167"/>
      <c r="B835" s="165" t="s">
        <v>265</v>
      </c>
      <c r="C835" s="165" t="s">
        <v>2768</v>
      </c>
      <c r="D835" s="165" t="s">
        <v>2769</v>
      </c>
      <c r="E835" s="165" t="s">
        <v>2770</v>
      </c>
    </row>
    <row r="836" customHeight="1" spans="1:5">
      <c r="A836" s="167"/>
      <c r="B836" s="165" t="s">
        <v>269</v>
      </c>
      <c r="C836" s="165" t="s">
        <v>2771</v>
      </c>
      <c r="D836" s="165" t="s">
        <v>2772</v>
      </c>
      <c r="E836" s="165" t="s">
        <v>2773</v>
      </c>
    </row>
    <row r="837" customHeight="1" spans="1:5">
      <c r="A837" s="167"/>
      <c r="B837" s="165" t="s">
        <v>273</v>
      </c>
      <c r="C837" s="165" t="s">
        <v>2774</v>
      </c>
      <c r="D837" s="165" t="s">
        <v>2775</v>
      </c>
      <c r="E837" s="165" t="s">
        <v>2776</v>
      </c>
    </row>
    <row r="838" customHeight="1" spans="1:5">
      <c r="A838" s="167"/>
      <c r="B838" s="165" t="s">
        <v>277</v>
      </c>
      <c r="C838" s="165" t="s">
        <v>2777</v>
      </c>
      <c r="D838" s="165" t="s">
        <v>2778</v>
      </c>
      <c r="E838" s="165" t="s">
        <v>2779</v>
      </c>
    </row>
    <row r="839" customHeight="1" spans="1:5">
      <c r="A839" s="167"/>
      <c r="B839" s="165" t="s">
        <v>281</v>
      </c>
      <c r="C839" s="165" t="s">
        <v>2780</v>
      </c>
      <c r="D839" s="165" t="s">
        <v>2781</v>
      </c>
      <c r="E839" s="165" t="s">
        <v>2782</v>
      </c>
    </row>
    <row r="840" customHeight="1" spans="1:5">
      <c r="A840" s="167"/>
      <c r="B840" s="165" t="s">
        <v>285</v>
      </c>
      <c r="C840" s="165" t="s">
        <v>2783</v>
      </c>
      <c r="D840" s="165" t="s">
        <v>2784</v>
      </c>
      <c r="E840" s="165" t="s">
        <v>2785</v>
      </c>
    </row>
    <row r="841" customHeight="1" spans="1:5">
      <c r="A841" s="167"/>
      <c r="B841" s="165" t="s">
        <v>289</v>
      </c>
      <c r="C841" s="165" t="s">
        <v>2786</v>
      </c>
      <c r="D841" s="165" t="s">
        <v>2787</v>
      </c>
      <c r="E841" s="165" t="s">
        <v>2788</v>
      </c>
    </row>
    <row r="842" customHeight="1" spans="1:5">
      <c r="A842" s="167"/>
      <c r="B842" s="165" t="s">
        <v>293</v>
      </c>
      <c r="C842" s="165" t="s">
        <v>2789</v>
      </c>
      <c r="D842" s="165" t="s">
        <v>2790</v>
      </c>
      <c r="E842" s="165" t="s">
        <v>2791</v>
      </c>
    </row>
    <row r="843" customHeight="1" spans="1:5">
      <c r="A843" s="167"/>
      <c r="B843" s="165" t="s">
        <v>297</v>
      </c>
      <c r="C843" s="165" t="s">
        <v>2792</v>
      </c>
      <c r="D843" s="165" t="s">
        <v>2793</v>
      </c>
      <c r="E843" s="165" t="s">
        <v>2794</v>
      </c>
    </row>
    <row r="844" customHeight="1" spans="1:5">
      <c r="A844" s="167"/>
      <c r="B844" s="165" t="s">
        <v>301</v>
      </c>
      <c r="C844" s="165" t="s">
        <v>2795</v>
      </c>
      <c r="D844" s="165" t="s">
        <v>2796</v>
      </c>
      <c r="E844" s="165" t="s">
        <v>2797</v>
      </c>
    </row>
    <row r="845" customHeight="1" spans="1:5">
      <c r="A845" s="167"/>
      <c r="B845" s="165" t="s">
        <v>305</v>
      </c>
      <c r="C845" s="165" t="s">
        <v>2798</v>
      </c>
      <c r="D845" s="165" t="s">
        <v>2799</v>
      </c>
      <c r="E845" s="165" t="s">
        <v>2800</v>
      </c>
    </row>
    <row r="846" customHeight="1" spans="1:5">
      <c r="A846" s="167"/>
      <c r="B846" s="165" t="s">
        <v>309</v>
      </c>
      <c r="C846" s="165" t="s">
        <v>2801</v>
      </c>
      <c r="D846" s="165" t="s">
        <v>2802</v>
      </c>
      <c r="E846" s="165" t="s">
        <v>2803</v>
      </c>
    </row>
    <row r="847" customHeight="1" spans="1:5">
      <c r="A847" s="167"/>
      <c r="B847" s="165" t="s">
        <v>313</v>
      </c>
      <c r="C847" s="165" t="s">
        <v>2804</v>
      </c>
      <c r="D847" s="165" t="s">
        <v>2805</v>
      </c>
      <c r="E847" s="165" t="s">
        <v>2806</v>
      </c>
    </row>
    <row r="848" customHeight="1" spans="1:5">
      <c r="A848" s="167"/>
      <c r="B848" s="165" t="s">
        <v>317</v>
      </c>
      <c r="C848" s="165" t="s">
        <v>2807</v>
      </c>
      <c r="D848" s="165" t="s">
        <v>2808</v>
      </c>
      <c r="E848" s="165" t="s">
        <v>2809</v>
      </c>
    </row>
    <row r="849" customHeight="1" spans="1:5">
      <c r="A849" s="167"/>
      <c r="B849" s="165" t="s">
        <v>321</v>
      </c>
      <c r="C849" s="165" t="s">
        <v>2810</v>
      </c>
      <c r="D849" s="165" t="s">
        <v>2811</v>
      </c>
      <c r="E849" s="165" t="s">
        <v>2812</v>
      </c>
    </row>
    <row r="850" customHeight="1" spans="1:5">
      <c r="A850" s="167"/>
      <c r="B850" s="165" t="s">
        <v>325</v>
      </c>
      <c r="C850" s="165" t="s">
        <v>2813</v>
      </c>
      <c r="D850" s="165" t="s">
        <v>2814</v>
      </c>
      <c r="E850" s="165" t="s">
        <v>2815</v>
      </c>
    </row>
    <row r="851" customHeight="1" spans="1:5">
      <c r="A851" s="167"/>
      <c r="B851" s="165" t="s">
        <v>329</v>
      </c>
      <c r="C851" s="165" t="s">
        <v>2816</v>
      </c>
      <c r="D851" s="165" t="s">
        <v>2817</v>
      </c>
      <c r="E851" s="165" t="s">
        <v>2818</v>
      </c>
    </row>
    <row r="852" customHeight="1" spans="1:5">
      <c r="A852" s="167"/>
      <c r="B852" s="165" t="s">
        <v>333</v>
      </c>
      <c r="C852" s="165" t="s">
        <v>2819</v>
      </c>
      <c r="D852" s="165" t="s">
        <v>2820</v>
      </c>
      <c r="E852" s="165" t="s">
        <v>2821</v>
      </c>
    </row>
    <row r="853" customHeight="1" spans="1:5">
      <c r="A853" s="167"/>
      <c r="B853" s="165" t="s">
        <v>337</v>
      </c>
      <c r="C853" s="165" t="s">
        <v>2822</v>
      </c>
      <c r="D853" s="165" t="s">
        <v>2823</v>
      </c>
      <c r="E853" s="165" t="s">
        <v>2824</v>
      </c>
    </row>
    <row r="854" customHeight="1" spans="1:5">
      <c r="A854" s="167"/>
      <c r="B854" s="165" t="s">
        <v>341</v>
      </c>
      <c r="C854" s="165" t="s">
        <v>2825</v>
      </c>
      <c r="D854" s="165" t="s">
        <v>2826</v>
      </c>
      <c r="E854" s="165" t="s">
        <v>2827</v>
      </c>
    </row>
    <row r="855" customHeight="1" spans="1:5">
      <c r="A855" s="167"/>
      <c r="B855" s="165" t="s">
        <v>345</v>
      </c>
      <c r="C855" s="165" t="s">
        <v>2828</v>
      </c>
      <c r="D855" s="165" t="s">
        <v>2829</v>
      </c>
      <c r="E855" s="165" t="s">
        <v>2830</v>
      </c>
    </row>
    <row r="856" customHeight="1" spans="1:5">
      <c r="A856" s="167"/>
      <c r="B856" s="165" t="s">
        <v>349</v>
      </c>
      <c r="C856" s="165" t="s">
        <v>2831</v>
      </c>
      <c r="D856" s="165" t="s">
        <v>2832</v>
      </c>
      <c r="E856" s="165" t="s">
        <v>2833</v>
      </c>
    </row>
    <row r="857" customHeight="1" spans="1:5">
      <c r="A857" s="167"/>
      <c r="B857" s="165" t="s">
        <v>353</v>
      </c>
      <c r="C857" s="165" t="s">
        <v>2834</v>
      </c>
      <c r="D857" s="165" t="s">
        <v>2835</v>
      </c>
      <c r="E857" s="165" t="s">
        <v>2836</v>
      </c>
    </row>
    <row r="858" customHeight="1" spans="1:5">
      <c r="A858" s="167"/>
      <c r="B858" s="165" t="s">
        <v>357</v>
      </c>
      <c r="C858" s="165" t="s">
        <v>2837</v>
      </c>
      <c r="D858" s="165" t="s">
        <v>2838</v>
      </c>
      <c r="E858" s="165" t="s">
        <v>2839</v>
      </c>
    </row>
    <row r="859" customHeight="1" spans="1:5">
      <c r="A859" s="167"/>
      <c r="B859" s="165" t="s">
        <v>361</v>
      </c>
      <c r="C859" s="165" t="s">
        <v>2840</v>
      </c>
      <c r="D859" s="165" t="s">
        <v>2841</v>
      </c>
      <c r="E859" s="165" t="s">
        <v>2842</v>
      </c>
    </row>
    <row r="860" customHeight="1" spans="1:5">
      <c r="A860" s="167"/>
      <c r="B860" s="165" t="s">
        <v>365</v>
      </c>
      <c r="C860" s="165" t="s">
        <v>2843</v>
      </c>
      <c r="D860" s="165" t="s">
        <v>2844</v>
      </c>
      <c r="E860" s="165" t="s">
        <v>2845</v>
      </c>
    </row>
    <row r="861" customHeight="1" spans="1:5">
      <c r="A861" s="167"/>
      <c r="B861" s="165" t="s">
        <v>369</v>
      </c>
      <c r="C861" s="165" t="s">
        <v>2846</v>
      </c>
      <c r="D861" s="165" t="s">
        <v>2847</v>
      </c>
      <c r="E861" s="165" t="s">
        <v>2848</v>
      </c>
    </row>
    <row r="862" customHeight="1" spans="1:5">
      <c r="A862" s="167"/>
      <c r="B862" s="165" t="s">
        <v>373</v>
      </c>
      <c r="C862" s="165" t="s">
        <v>2849</v>
      </c>
      <c r="D862" s="165" t="s">
        <v>2850</v>
      </c>
      <c r="E862" s="165" t="s">
        <v>2851</v>
      </c>
    </row>
    <row r="863" customHeight="1" spans="1:5">
      <c r="A863" s="167"/>
      <c r="B863" s="165" t="s">
        <v>377</v>
      </c>
      <c r="C863" s="165" t="s">
        <v>2852</v>
      </c>
      <c r="D863" s="165" t="s">
        <v>2853</v>
      </c>
      <c r="E863" s="165" t="s">
        <v>2854</v>
      </c>
    </row>
    <row r="864" customHeight="1" spans="1:5">
      <c r="A864" s="167"/>
      <c r="B864" s="165" t="s">
        <v>381</v>
      </c>
      <c r="C864" s="165" t="s">
        <v>2855</v>
      </c>
      <c r="D864" s="165" t="s">
        <v>2856</v>
      </c>
      <c r="E864" s="165" t="s">
        <v>2857</v>
      </c>
    </row>
    <row r="865" customHeight="1" spans="1:5">
      <c r="A865" s="167"/>
      <c r="B865" s="165" t="s">
        <v>385</v>
      </c>
      <c r="C865" s="165" t="s">
        <v>2858</v>
      </c>
      <c r="D865" s="165" t="s">
        <v>2859</v>
      </c>
      <c r="E865" s="165" t="s">
        <v>2860</v>
      </c>
    </row>
    <row r="866" customHeight="1" spans="1:5">
      <c r="A866" s="167"/>
      <c r="B866" s="165" t="s">
        <v>389</v>
      </c>
      <c r="C866" s="165" t="s">
        <v>2861</v>
      </c>
      <c r="D866" s="165" t="s">
        <v>2862</v>
      </c>
      <c r="E866" s="165" t="s">
        <v>2863</v>
      </c>
    </row>
    <row r="867" customHeight="1" spans="1:5">
      <c r="A867" s="167"/>
      <c r="B867" s="165" t="s">
        <v>393</v>
      </c>
      <c r="C867" s="165" t="s">
        <v>2864</v>
      </c>
      <c r="D867" s="165" t="s">
        <v>2865</v>
      </c>
      <c r="E867" s="165" t="s">
        <v>2866</v>
      </c>
    </row>
    <row r="868" customHeight="1" spans="1:5">
      <c r="A868" s="167"/>
      <c r="B868" s="165" t="s">
        <v>397</v>
      </c>
      <c r="C868" s="165" t="s">
        <v>2867</v>
      </c>
      <c r="D868" s="165" t="s">
        <v>2868</v>
      </c>
      <c r="E868" s="165" t="s">
        <v>2869</v>
      </c>
    </row>
    <row r="869" customHeight="1" spans="1:5">
      <c r="A869" s="167"/>
      <c r="B869" s="165" t="s">
        <v>401</v>
      </c>
      <c r="C869" s="165" t="s">
        <v>2870</v>
      </c>
      <c r="D869" s="165" t="s">
        <v>2871</v>
      </c>
      <c r="E869" s="165" t="s">
        <v>2872</v>
      </c>
    </row>
    <row r="870" customHeight="1" spans="1:5">
      <c r="A870" s="167"/>
      <c r="B870" s="165" t="s">
        <v>405</v>
      </c>
      <c r="C870" s="165" t="s">
        <v>2873</v>
      </c>
      <c r="D870" s="165" t="s">
        <v>2874</v>
      </c>
      <c r="E870" s="165" t="s">
        <v>2875</v>
      </c>
    </row>
    <row r="871" customHeight="1" spans="1:5">
      <c r="A871" s="167"/>
      <c r="B871" s="165" t="s">
        <v>409</v>
      </c>
      <c r="C871" s="165" t="s">
        <v>2876</v>
      </c>
      <c r="D871" s="165" t="s">
        <v>2877</v>
      </c>
      <c r="E871" s="165" t="s">
        <v>2878</v>
      </c>
    </row>
    <row r="872" customHeight="1" spans="1:5">
      <c r="A872" s="167"/>
      <c r="B872" s="165" t="s">
        <v>413</v>
      </c>
      <c r="C872" s="165" t="s">
        <v>2879</v>
      </c>
      <c r="D872" s="165" t="s">
        <v>2880</v>
      </c>
      <c r="E872" s="165" t="s">
        <v>2881</v>
      </c>
    </row>
    <row r="873" customHeight="1" spans="1:5">
      <c r="A873" s="167"/>
      <c r="B873" s="165" t="s">
        <v>417</v>
      </c>
      <c r="C873" s="165" t="s">
        <v>2882</v>
      </c>
      <c r="D873" s="165" t="s">
        <v>2883</v>
      </c>
      <c r="E873" s="165" t="s">
        <v>2884</v>
      </c>
    </row>
    <row r="874" customHeight="1" spans="1:5">
      <c r="A874" s="167"/>
      <c r="B874" s="165" t="s">
        <v>421</v>
      </c>
      <c r="C874" s="165" t="s">
        <v>2885</v>
      </c>
      <c r="D874" s="165" t="s">
        <v>2886</v>
      </c>
      <c r="E874" s="165" t="s">
        <v>2887</v>
      </c>
    </row>
    <row r="875" customHeight="1" spans="1:5">
      <c r="A875" s="167"/>
      <c r="B875" s="165" t="s">
        <v>425</v>
      </c>
      <c r="C875" s="165" t="s">
        <v>2888</v>
      </c>
      <c r="D875" s="165" t="s">
        <v>2889</v>
      </c>
      <c r="E875" s="165" t="s">
        <v>2890</v>
      </c>
    </row>
    <row r="876" customHeight="1" spans="1:5">
      <c r="A876" s="167"/>
      <c r="B876" s="165" t="s">
        <v>429</v>
      </c>
      <c r="C876" s="165" t="s">
        <v>2891</v>
      </c>
      <c r="D876" s="165" t="s">
        <v>2892</v>
      </c>
      <c r="E876" s="165" t="s">
        <v>2893</v>
      </c>
    </row>
    <row r="877" customHeight="1" spans="1:5">
      <c r="A877" s="167"/>
      <c r="B877" s="165" t="s">
        <v>433</v>
      </c>
      <c r="C877" s="165" t="s">
        <v>2894</v>
      </c>
      <c r="D877" s="165" t="s">
        <v>2895</v>
      </c>
      <c r="E877" s="165" t="s">
        <v>2896</v>
      </c>
    </row>
    <row r="878" customHeight="1" spans="1:5">
      <c r="A878" s="167"/>
      <c r="B878" s="165" t="s">
        <v>437</v>
      </c>
      <c r="C878" s="165" t="s">
        <v>2897</v>
      </c>
      <c r="D878" s="165" t="s">
        <v>2898</v>
      </c>
      <c r="E878" s="165" t="s">
        <v>2899</v>
      </c>
    </row>
    <row r="879" customHeight="1" spans="1:5">
      <c r="A879" s="167"/>
      <c r="B879" s="165" t="s">
        <v>441</v>
      </c>
      <c r="C879" s="165" t="s">
        <v>2900</v>
      </c>
      <c r="D879" s="165" t="s">
        <v>2901</v>
      </c>
      <c r="E879" s="165" t="s">
        <v>2902</v>
      </c>
    </row>
    <row r="880" customHeight="1" spans="1:5">
      <c r="A880" s="167"/>
      <c r="B880" s="165" t="s">
        <v>445</v>
      </c>
      <c r="C880" s="165" t="s">
        <v>2903</v>
      </c>
      <c r="D880" s="165" t="s">
        <v>2904</v>
      </c>
      <c r="E880" s="165" t="s">
        <v>2905</v>
      </c>
    </row>
    <row r="881" customHeight="1" spans="1:5">
      <c r="A881" s="167"/>
      <c r="B881" s="165" t="s">
        <v>449</v>
      </c>
      <c r="C881" s="165" t="s">
        <v>2906</v>
      </c>
      <c r="D881" s="165" t="s">
        <v>2907</v>
      </c>
      <c r="E881" s="165" t="s">
        <v>2908</v>
      </c>
    </row>
    <row r="882" customHeight="1" spans="1:5">
      <c r="A882" s="167"/>
      <c r="B882" s="165" t="s">
        <v>453</v>
      </c>
      <c r="C882" s="165" t="s">
        <v>2909</v>
      </c>
      <c r="D882" s="165" t="s">
        <v>2910</v>
      </c>
      <c r="E882" s="165" t="s">
        <v>2911</v>
      </c>
    </row>
    <row r="883" customHeight="1" spans="1:5">
      <c r="A883" s="167"/>
      <c r="B883" s="165" t="s">
        <v>457</v>
      </c>
      <c r="C883" s="165" t="s">
        <v>2912</v>
      </c>
      <c r="D883" s="165" t="s">
        <v>2913</v>
      </c>
      <c r="E883" s="165" t="s">
        <v>2914</v>
      </c>
    </row>
    <row r="884" customHeight="1" spans="1:5">
      <c r="A884" s="167"/>
      <c r="B884" s="165" t="s">
        <v>461</v>
      </c>
      <c r="C884" s="165" t="s">
        <v>2915</v>
      </c>
      <c r="D884" s="165" t="s">
        <v>2916</v>
      </c>
      <c r="E884" s="165" t="s">
        <v>2917</v>
      </c>
    </row>
    <row r="885" customHeight="1" spans="1:5">
      <c r="A885" s="167"/>
      <c r="B885" s="165" t="s">
        <v>465</v>
      </c>
      <c r="C885" s="165" t="s">
        <v>2918</v>
      </c>
      <c r="D885" s="165" t="s">
        <v>2919</v>
      </c>
      <c r="E885" s="165" t="s">
        <v>2920</v>
      </c>
    </row>
    <row r="886" customHeight="1" spans="1:5">
      <c r="A886" s="167"/>
      <c r="B886" s="165" t="s">
        <v>469</v>
      </c>
      <c r="C886" s="165" t="s">
        <v>2921</v>
      </c>
      <c r="D886" s="165" t="s">
        <v>2922</v>
      </c>
      <c r="E886" s="165" t="s">
        <v>2923</v>
      </c>
    </row>
    <row r="887" customHeight="1" spans="1:5">
      <c r="A887" s="167"/>
      <c r="B887" s="165" t="s">
        <v>473</v>
      </c>
      <c r="C887" s="165" t="s">
        <v>2924</v>
      </c>
      <c r="D887" s="165" t="s">
        <v>2925</v>
      </c>
      <c r="E887" s="165" t="s">
        <v>2926</v>
      </c>
    </row>
    <row r="888" customHeight="1" spans="1:5">
      <c r="A888" s="167"/>
      <c r="B888" s="165" t="s">
        <v>477</v>
      </c>
      <c r="C888" s="165" t="s">
        <v>2927</v>
      </c>
      <c r="D888" s="165" t="s">
        <v>2928</v>
      </c>
      <c r="E888" s="165" t="s">
        <v>2929</v>
      </c>
    </row>
    <row r="889" customHeight="1" spans="1:5">
      <c r="A889" s="167"/>
      <c r="B889" s="165" t="s">
        <v>481</v>
      </c>
      <c r="C889" s="165" t="s">
        <v>2930</v>
      </c>
      <c r="D889" s="165" t="s">
        <v>2931</v>
      </c>
      <c r="E889" s="165" t="s">
        <v>2932</v>
      </c>
    </row>
    <row r="890" customHeight="1" spans="1:5">
      <c r="A890" s="167"/>
      <c r="B890" s="165" t="s">
        <v>485</v>
      </c>
      <c r="C890" s="165" t="s">
        <v>2933</v>
      </c>
      <c r="D890" s="165" t="s">
        <v>2934</v>
      </c>
      <c r="E890" s="165" t="s">
        <v>2935</v>
      </c>
    </row>
    <row r="891" customHeight="1" spans="1:5">
      <c r="A891" s="167"/>
      <c r="B891" s="165" t="s">
        <v>489</v>
      </c>
      <c r="C891" s="165" t="s">
        <v>2936</v>
      </c>
      <c r="D891" s="165" t="s">
        <v>2937</v>
      </c>
      <c r="E891" s="165" t="s">
        <v>2938</v>
      </c>
    </row>
    <row r="892" customHeight="1" spans="1:5">
      <c r="A892" s="167"/>
      <c r="B892" s="165" t="s">
        <v>493</v>
      </c>
      <c r="C892" s="165" t="s">
        <v>2939</v>
      </c>
      <c r="D892" s="165" t="s">
        <v>2940</v>
      </c>
      <c r="E892" s="165" t="s">
        <v>2941</v>
      </c>
    </row>
    <row r="893" customHeight="1" spans="1:5">
      <c r="A893" s="167"/>
      <c r="B893" s="165" t="s">
        <v>497</v>
      </c>
      <c r="C893" s="165" t="s">
        <v>2942</v>
      </c>
      <c r="D893" s="165" t="s">
        <v>2943</v>
      </c>
      <c r="E893" s="165" t="s">
        <v>2944</v>
      </c>
    </row>
    <row r="894" customHeight="1" spans="1:5">
      <c r="A894" s="167"/>
      <c r="B894" s="165" t="s">
        <v>501</v>
      </c>
      <c r="C894" s="165" t="s">
        <v>2945</v>
      </c>
      <c r="D894" s="165" t="s">
        <v>2946</v>
      </c>
      <c r="E894" s="165" t="s">
        <v>2947</v>
      </c>
    </row>
    <row r="895" customHeight="1" spans="1:5">
      <c r="A895" s="167"/>
      <c r="B895" s="165" t="s">
        <v>505</v>
      </c>
      <c r="C895" s="165" t="s">
        <v>2948</v>
      </c>
      <c r="D895" s="165" t="s">
        <v>2949</v>
      </c>
      <c r="E895" s="165" t="s">
        <v>2950</v>
      </c>
    </row>
    <row r="896" customHeight="1" spans="1:5">
      <c r="A896" s="167"/>
      <c r="B896" s="165" t="s">
        <v>509</v>
      </c>
      <c r="C896" s="165" t="s">
        <v>2951</v>
      </c>
      <c r="D896" s="165" t="s">
        <v>2952</v>
      </c>
      <c r="E896" s="165" t="s">
        <v>2953</v>
      </c>
    </row>
    <row r="897" customHeight="1" spans="1:5">
      <c r="A897" s="167"/>
      <c r="B897" s="165" t="s">
        <v>513</v>
      </c>
      <c r="C897" s="165" t="s">
        <v>2954</v>
      </c>
      <c r="D897" s="165" t="s">
        <v>2955</v>
      </c>
      <c r="E897" s="165" t="s">
        <v>2956</v>
      </c>
    </row>
    <row r="898" customHeight="1" spans="1:5">
      <c r="A898" s="167"/>
      <c r="B898" s="165" t="s">
        <v>517</v>
      </c>
      <c r="C898" s="165" t="s">
        <v>2957</v>
      </c>
      <c r="D898" s="165" t="s">
        <v>2958</v>
      </c>
      <c r="E898" s="165" t="s">
        <v>2959</v>
      </c>
    </row>
    <row r="899" customHeight="1" spans="1:5">
      <c r="A899" s="167"/>
      <c r="B899" s="165" t="s">
        <v>521</v>
      </c>
      <c r="C899" s="165" t="s">
        <v>2960</v>
      </c>
      <c r="D899" s="165" t="s">
        <v>2961</v>
      </c>
      <c r="E899" s="165" t="s">
        <v>2962</v>
      </c>
    </row>
    <row r="900" customHeight="1" spans="1:5">
      <c r="A900" s="167"/>
      <c r="B900" s="165" t="s">
        <v>525</v>
      </c>
      <c r="C900" s="165" t="s">
        <v>2963</v>
      </c>
      <c r="D900" s="165" t="s">
        <v>2964</v>
      </c>
      <c r="E900" s="165" t="s">
        <v>2965</v>
      </c>
    </row>
    <row r="901" customHeight="1" spans="1:5">
      <c r="A901" s="167"/>
      <c r="B901" s="165" t="s">
        <v>529</v>
      </c>
      <c r="C901" s="165" t="s">
        <v>2966</v>
      </c>
      <c r="D901" s="165" t="s">
        <v>2967</v>
      </c>
      <c r="E901" s="165" t="s">
        <v>2968</v>
      </c>
    </row>
    <row r="902" customHeight="1" spans="1:5">
      <c r="A902" s="167"/>
      <c r="B902" s="165" t="s">
        <v>533</v>
      </c>
      <c r="C902" s="165" t="s">
        <v>2969</v>
      </c>
      <c r="D902" s="165" t="s">
        <v>2970</v>
      </c>
      <c r="E902" s="165" t="s">
        <v>2971</v>
      </c>
    </row>
    <row r="903" customHeight="1" spans="1:5">
      <c r="A903" s="167"/>
      <c r="B903" s="165" t="s">
        <v>537</v>
      </c>
      <c r="C903" s="165" t="s">
        <v>2972</v>
      </c>
      <c r="D903" s="165" t="s">
        <v>2973</v>
      </c>
      <c r="E903" s="165" t="s">
        <v>2974</v>
      </c>
    </row>
    <row r="904" customHeight="1" spans="1:5">
      <c r="A904" s="167"/>
      <c r="B904" s="165" t="s">
        <v>541</v>
      </c>
      <c r="C904" s="165" t="s">
        <v>2975</v>
      </c>
      <c r="D904" s="165" t="s">
        <v>2976</v>
      </c>
      <c r="E904" s="165" t="s">
        <v>2977</v>
      </c>
    </row>
    <row r="905" customHeight="1" spans="1:5">
      <c r="A905" s="167"/>
      <c r="B905" s="165" t="s">
        <v>545</v>
      </c>
      <c r="C905" s="165" t="s">
        <v>2978</v>
      </c>
      <c r="D905" s="165" t="s">
        <v>2979</v>
      </c>
      <c r="E905" s="165" t="s">
        <v>2980</v>
      </c>
    </row>
    <row r="906" customHeight="1" spans="1:5">
      <c r="A906" s="167"/>
      <c r="B906" s="165" t="s">
        <v>549</v>
      </c>
      <c r="C906" s="165" t="s">
        <v>2981</v>
      </c>
      <c r="D906" s="165" t="s">
        <v>2982</v>
      </c>
      <c r="E906" s="165" t="s">
        <v>2983</v>
      </c>
    </row>
    <row r="907" customHeight="1" spans="1:5">
      <c r="A907" s="167"/>
      <c r="B907" s="165" t="s">
        <v>553</v>
      </c>
      <c r="C907" s="165" t="s">
        <v>2984</v>
      </c>
      <c r="D907" s="165" t="s">
        <v>2985</v>
      </c>
      <c r="E907" s="165" t="s">
        <v>2986</v>
      </c>
    </row>
    <row r="908" customHeight="1" spans="1:5">
      <c r="A908" s="167"/>
      <c r="B908" s="165" t="s">
        <v>557</v>
      </c>
      <c r="C908" s="165" t="s">
        <v>2987</v>
      </c>
      <c r="D908" s="165" t="s">
        <v>2988</v>
      </c>
      <c r="E908" s="165" t="s">
        <v>2989</v>
      </c>
    </row>
    <row r="909" customHeight="1" spans="1:5">
      <c r="A909" s="167"/>
      <c r="B909" s="165" t="s">
        <v>561</v>
      </c>
      <c r="C909" s="165" t="s">
        <v>2990</v>
      </c>
      <c r="D909" s="165" t="s">
        <v>2991</v>
      </c>
      <c r="E909" s="165" t="s">
        <v>2992</v>
      </c>
    </row>
    <row r="910" customHeight="1" spans="1:5">
      <c r="A910" s="167"/>
      <c r="B910" s="165" t="s">
        <v>565</v>
      </c>
      <c r="C910" s="165" t="s">
        <v>2993</v>
      </c>
      <c r="D910" s="165" t="s">
        <v>2994</v>
      </c>
      <c r="E910" s="165" t="s">
        <v>2995</v>
      </c>
    </row>
    <row r="911" customHeight="1" spans="1:5">
      <c r="A911" s="167"/>
      <c r="B911" s="165" t="s">
        <v>569</v>
      </c>
      <c r="C911" s="165" t="s">
        <v>2996</v>
      </c>
      <c r="D911" s="165" t="s">
        <v>2997</v>
      </c>
      <c r="E911" s="165" t="s">
        <v>2998</v>
      </c>
    </row>
    <row r="912" customHeight="1" spans="1:5">
      <c r="A912" s="167"/>
      <c r="B912" s="165" t="s">
        <v>573</v>
      </c>
      <c r="C912" s="165" t="s">
        <v>2999</v>
      </c>
      <c r="D912" s="165" t="s">
        <v>3000</v>
      </c>
      <c r="E912" s="165" t="s">
        <v>3001</v>
      </c>
    </row>
    <row r="913" customHeight="1" spans="1:5">
      <c r="A913" s="167"/>
      <c r="B913" s="165" t="s">
        <v>577</v>
      </c>
      <c r="C913" s="165" t="s">
        <v>3002</v>
      </c>
      <c r="D913" s="165" t="s">
        <v>3003</v>
      </c>
      <c r="E913" s="165" t="s">
        <v>3004</v>
      </c>
    </row>
    <row r="914" customHeight="1" spans="1:5">
      <c r="A914" s="167"/>
      <c r="B914" s="165" t="s">
        <v>581</v>
      </c>
      <c r="C914" s="165" t="s">
        <v>3005</v>
      </c>
      <c r="D914" s="165" t="s">
        <v>3006</v>
      </c>
      <c r="E914" s="165" t="s">
        <v>3007</v>
      </c>
    </row>
    <row r="915" customHeight="1" spans="1:5">
      <c r="A915" s="167"/>
      <c r="B915" s="165" t="s">
        <v>585</v>
      </c>
      <c r="C915" s="165" t="s">
        <v>3008</v>
      </c>
      <c r="D915" s="165" t="s">
        <v>3009</v>
      </c>
      <c r="E915" s="165" t="s">
        <v>3010</v>
      </c>
    </row>
    <row r="916" customHeight="1" spans="1:5">
      <c r="A916" s="167"/>
      <c r="B916" s="165" t="s">
        <v>589</v>
      </c>
      <c r="C916" s="165" t="s">
        <v>3011</v>
      </c>
      <c r="D916" s="165" t="s">
        <v>3012</v>
      </c>
      <c r="E916" s="165" t="s">
        <v>3013</v>
      </c>
    </row>
    <row r="917" customHeight="1" spans="1:5">
      <c r="A917" s="167"/>
      <c r="B917" s="165" t="s">
        <v>593</v>
      </c>
      <c r="C917" s="165" t="s">
        <v>3014</v>
      </c>
      <c r="D917" s="165" t="s">
        <v>3015</v>
      </c>
      <c r="E917" s="165" t="s">
        <v>3016</v>
      </c>
    </row>
    <row r="918" customHeight="1" spans="1:5">
      <c r="A918" s="167"/>
      <c r="B918" s="165" t="s">
        <v>597</v>
      </c>
      <c r="C918" s="165" t="s">
        <v>3017</v>
      </c>
      <c r="D918" s="165" t="s">
        <v>3018</v>
      </c>
      <c r="E918" s="165" t="s">
        <v>3019</v>
      </c>
    </row>
    <row r="919" customHeight="1" spans="1:5">
      <c r="A919" s="167"/>
      <c r="B919" s="165" t="s">
        <v>601</v>
      </c>
      <c r="C919" s="165" t="s">
        <v>3020</v>
      </c>
      <c r="D919" s="165" t="s">
        <v>3021</v>
      </c>
      <c r="E919" s="165" t="s">
        <v>3022</v>
      </c>
    </row>
    <row r="920" customHeight="1" spans="1:5">
      <c r="A920" s="167"/>
      <c r="B920" s="165" t="s">
        <v>605</v>
      </c>
      <c r="C920" s="165" t="s">
        <v>3023</v>
      </c>
      <c r="D920" s="165" t="s">
        <v>3024</v>
      </c>
      <c r="E920" s="165" t="s">
        <v>3025</v>
      </c>
    </row>
    <row r="921" customHeight="1" spans="1:5">
      <c r="A921" s="167"/>
      <c r="B921" s="165" t="s">
        <v>609</v>
      </c>
      <c r="C921" s="165" t="s">
        <v>3026</v>
      </c>
      <c r="D921" s="165" t="s">
        <v>3027</v>
      </c>
      <c r="E921" s="165" t="s">
        <v>3028</v>
      </c>
    </row>
    <row r="922" customHeight="1" spans="1:5">
      <c r="A922" s="167"/>
      <c r="B922" s="165" t="s">
        <v>613</v>
      </c>
      <c r="C922" s="165" t="s">
        <v>3029</v>
      </c>
      <c r="D922" s="165" t="s">
        <v>3030</v>
      </c>
      <c r="E922" s="165" t="s">
        <v>3031</v>
      </c>
    </row>
    <row r="923" customHeight="1" spans="1:5">
      <c r="A923" s="167"/>
      <c r="B923" s="165" t="s">
        <v>617</v>
      </c>
      <c r="C923" s="165" t="s">
        <v>3032</v>
      </c>
      <c r="D923" s="165" t="s">
        <v>3033</v>
      </c>
      <c r="E923" s="165" t="s">
        <v>3034</v>
      </c>
    </row>
    <row r="924" customHeight="1" spans="1:5">
      <c r="A924" s="167"/>
      <c r="B924" s="165" t="s">
        <v>621</v>
      </c>
      <c r="C924" s="165" t="s">
        <v>3035</v>
      </c>
      <c r="D924" s="165" t="s">
        <v>3036</v>
      </c>
      <c r="E924" s="165" t="s">
        <v>3037</v>
      </c>
    </row>
    <row r="925" customHeight="1" spans="1:5">
      <c r="A925" s="167"/>
      <c r="B925" s="165" t="s">
        <v>625</v>
      </c>
      <c r="C925" s="165" t="s">
        <v>3038</v>
      </c>
      <c r="D925" s="165" t="s">
        <v>3039</v>
      </c>
      <c r="E925" s="165" t="s">
        <v>3040</v>
      </c>
    </row>
    <row r="926" customHeight="1" spans="1:5">
      <c r="A926" s="167"/>
      <c r="B926" s="165" t="s">
        <v>629</v>
      </c>
      <c r="C926" s="165" t="s">
        <v>3041</v>
      </c>
      <c r="D926" s="165" t="s">
        <v>3042</v>
      </c>
      <c r="E926" s="165" t="s">
        <v>3043</v>
      </c>
    </row>
    <row r="927" customHeight="1" spans="1:5">
      <c r="A927" s="167"/>
      <c r="B927" s="165" t="s">
        <v>633</v>
      </c>
      <c r="C927" s="165" t="s">
        <v>3044</v>
      </c>
      <c r="D927" s="165" t="s">
        <v>3045</v>
      </c>
      <c r="E927" s="165" t="s">
        <v>3046</v>
      </c>
    </row>
    <row r="928" customHeight="1" spans="1:5">
      <c r="A928" s="167"/>
      <c r="B928" s="165" t="s">
        <v>637</v>
      </c>
      <c r="C928" s="165" t="s">
        <v>3047</v>
      </c>
      <c r="D928" s="165" t="s">
        <v>3048</v>
      </c>
      <c r="E928" s="165" t="s">
        <v>3049</v>
      </c>
    </row>
    <row r="929" customHeight="1" spans="1:5">
      <c r="A929" s="167"/>
      <c r="B929" s="165" t="s">
        <v>641</v>
      </c>
      <c r="C929" s="165" t="s">
        <v>3050</v>
      </c>
      <c r="D929" s="165" t="s">
        <v>3051</v>
      </c>
      <c r="E929" s="165" t="s">
        <v>3052</v>
      </c>
    </row>
    <row r="930" customHeight="1" spans="1:5">
      <c r="A930" s="167"/>
      <c r="B930" s="165" t="s">
        <v>645</v>
      </c>
      <c r="C930" s="165" t="s">
        <v>3053</v>
      </c>
      <c r="D930" s="165" t="s">
        <v>3054</v>
      </c>
      <c r="E930" s="165" t="s">
        <v>3055</v>
      </c>
    </row>
    <row r="931" customHeight="1" spans="1:5">
      <c r="A931" s="167"/>
      <c r="B931" s="165" t="s">
        <v>649</v>
      </c>
      <c r="C931" s="165" t="s">
        <v>3056</v>
      </c>
      <c r="D931" s="165" t="s">
        <v>3057</v>
      </c>
      <c r="E931" s="165" t="s">
        <v>3058</v>
      </c>
    </row>
    <row r="932" customHeight="1" spans="1:5">
      <c r="A932" s="167"/>
      <c r="B932" s="165" t="s">
        <v>653</v>
      </c>
      <c r="C932" s="165" t="s">
        <v>3059</v>
      </c>
      <c r="D932" s="165" t="s">
        <v>3060</v>
      </c>
      <c r="E932" s="165" t="s">
        <v>3061</v>
      </c>
    </row>
    <row r="933" customHeight="1" spans="1:5">
      <c r="A933" s="167"/>
      <c r="B933" s="165" t="s">
        <v>657</v>
      </c>
      <c r="C933" s="165" t="s">
        <v>3062</v>
      </c>
      <c r="D933" s="165" t="s">
        <v>3063</v>
      </c>
      <c r="E933" s="165" t="s">
        <v>3064</v>
      </c>
    </row>
    <row r="934" customHeight="1" spans="1:5">
      <c r="A934" s="167"/>
      <c r="B934" s="165" t="s">
        <v>661</v>
      </c>
      <c r="C934" s="165" t="s">
        <v>3065</v>
      </c>
      <c r="D934" s="165" t="s">
        <v>3066</v>
      </c>
      <c r="E934" s="165" t="s">
        <v>3067</v>
      </c>
    </row>
    <row r="935" customHeight="1" spans="1:5">
      <c r="A935" s="167"/>
      <c r="B935" s="165" t="s">
        <v>665</v>
      </c>
      <c r="C935" s="165" t="s">
        <v>3068</v>
      </c>
      <c r="D935" s="165" t="s">
        <v>3069</v>
      </c>
      <c r="E935" s="165" t="s">
        <v>3070</v>
      </c>
    </row>
    <row r="936" customHeight="1" spans="1:5">
      <c r="A936" s="167"/>
      <c r="B936" s="165" t="s">
        <v>669</v>
      </c>
      <c r="C936" s="165" t="s">
        <v>3071</v>
      </c>
      <c r="D936" s="165" t="s">
        <v>3072</v>
      </c>
      <c r="E936" s="165" t="s">
        <v>3073</v>
      </c>
    </row>
    <row r="937" customHeight="1" spans="1:5">
      <c r="A937" s="167"/>
      <c r="B937" s="165" t="s">
        <v>673</v>
      </c>
      <c r="C937" s="165" t="s">
        <v>3074</v>
      </c>
      <c r="D937" s="165" t="s">
        <v>3075</v>
      </c>
      <c r="E937" s="165" t="s">
        <v>3076</v>
      </c>
    </row>
    <row r="938" customHeight="1" spans="1:5">
      <c r="A938" s="167"/>
      <c r="B938" s="165" t="s">
        <v>677</v>
      </c>
      <c r="C938" s="165" t="s">
        <v>3077</v>
      </c>
      <c r="D938" s="165" t="s">
        <v>3078</v>
      </c>
      <c r="E938" s="165" t="s">
        <v>3079</v>
      </c>
    </row>
    <row r="939" customHeight="1" spans="1:5">
      <c r="A939" s="167"/>
      <c r="B939" s="165" t="s">
        <v>681</v>
      </c>
      <c r="C939" s="165" t="s">
        <v>3080</v>
      </c>
      <c r="D939" s="165" t="s">
        <v>3081</v>
      </c>
      <c r="E939" s="165" t="s">
        <v>3082</v>
      </c>
    </row>
    <row r="940" customHeight="1" spans="1:5">
      <c r="A940" s="167"/>
      <c r="B940" s="165" t="s">
        <v>685</v>
      </c>
      <c r="C940" s="165" t="s">
        <v>3083</v>
      </c>
      <c r="D940" s="165" t="s">
        <v>3084</v>
      </c>
      <c r="E940" s="165" t="s">
        <v>3085</v>
      </c>
    </row>
    <row r="941" customHeight="1" spans="1:5">
      <c r="A941" s="167"/>
      <c r="B941" s="165" t="s">
        <v>689</v>
      </c>
      <c r="C941" s="165" t="s">
        <v>3086</v>
      </c>
      <c r="D941" s="165" t="s">
        <v>3087</v>
      </c>
      <c r="E941" s="165" t="s">
        <v>3088</v>
      </c>
    </row>
    <row r="942" customHeight="1" spans="1:5">
      <c r="A942" s="167"/>
      <c r="B942" s="165" t="s">
        <v>693</v>
      </c>
      <c r="C942" s="165" t="s">
        <v>3089</v>
      </c>
      <c r="D942" s="165" t="s">
        <v>3090</v>
      </c>
      <c r="E942" s="165" t="s">
        <v>3091</v>
      </c>
    </row>
    <row r="943" customHeight="1" spans="1:5">
      <c r="A943" s="167"/>
      <c r="B943" s="165" t="s">
        <v>697</v>
      </c>
      <c r="C943" s="165" t="s">
        <v>3092</v>
      </c>
      <c r="D943" s="165" t="s">
        <v>3093</v>
      </c>
      <c r="E943" s="165" t="s">
        <v>3094</v>
      </c>
    </row>
    <row r="944" customHeight="1" spans="1:5">
      <c r="A944" s="167"/>
      <c r="B944" s="165" t="s">
        <v>701</v>
      </c>
      <c r="C944" s="165" t="s">
        <v>3095</v>
      </c>
      <c r="D944" s="165" t="s">
        <v>3096</v>
      </c>
      <c r="E944" s="165" t="s">
        <v>3097</v>
      </c>
    </row>
    <row r="945" customHeight="1" spans="1:5">
      <c r="A945" s="167"/>
      <c r="B945" s="165" t="s">
        <v>705</v>
      </c>
      <c r="C945" s="165" t="s">
        <v>3098</v>
      </c>
      <c r="D945" s="165" t="s">
        <v>3099</v>
      </c>
      <c r="E945" s="165" t="s">
        <v>3100</v>
      </c>
    </row>
    <row r="946" customHeight="1" spans="1:5">
      <c r="A946" s="167"/>
      <c r="B946" s="165" t="s">
        <v>709</v>
      </c>
      <c r="C946" s="165" t="s">
        <v>3101</v>
      </c>
      <c r="D946" s="165" t="s">
        <v>3102</v>
      </c>
      <c r="E946" s="165" t="s">
        <v>3103</v>
      </c>
    </row>
    <row r="947" customHeight="1" spans="1:5">
      <c r="A947" s="167"/>
      <c r="B947" s="165" t="s">
        <v>713</v>
      </c>
      <c r="C947" s="165" t="s">
        <v>3104</v>
      </c>
      <c r="D947" s="165" t="s">
        <v>3105</v>
      </c>
      <c r="E947" s="165" t="s">
        <v>3106</v>
      </c>
    </row>
    <row r="948" customHeight="1" spans="1:5">
      <c r="A948" s="167"/>
      <c r="B948" s="165" t="s">
        <v>717</v>
      </c>
      <c r="C948" s="165" t="s">
        <v>3107</v>
      </c>
      <c r="D948" s="165" t="s">
        <v>3108</v>
      </c>
      <c r="E948" s="165" t="s">
        <v>3109</v>
      </c>
    </row>
    <row r="949" customHeight="1" spans="1:5">
      <c r="A949" s="167"/>
      <c r="B949" s="165" t="s">
        <v>721</v>
      </c>
      <c r="C949" s="165" t="s">
        <v>3110</v>
      </c>
      <c r="D949" s="165" t="s">
        <v>3111</v>
      </c>
      <c r="E949" s="165" t="s">
        <v>3112</v>
      </c>
    </row>
    <row r="950" customHeight="1" spans="1:5">
      <c r="A950" s="167"/>
      <c r="B950" s="165" t="s">
        <v>725</v>
      </c>
      <c r="C950" s="165" t="s">
        <v>3113</v>
      </c>
      <c r="D950" s="165" t="s">
        <v>3114</v>
      </c>
      <c r="E950" s="165" t="s">
        <v>3115</v>
      </c>
    </row>
    <row r="951" customHeight="1" spans="1:5">
      <c r="A951" s="167"/>
      <c r="B951" s="165" t="s">
        <v>729</v>
      </c>
      <c r="C951" s="165" t="s">
        <v>3116</v>
      </c>
      <c r="D951" s="165" t="s">
        <v>3117</v>
      </c>
      <c r="E951" s="165" t="s">
        <v>3118</v>
      </c>
    </row>
    <row r="952" customHeight="1" spans="1:5">
      <c r="A952" s="167"/>
      <c r="B952" s="165" t="s">
        <v>733</v>
      </c>
      <c r="C952" s="165" t="s">
        <v>3119</v>
      </c>
      <c r="D952" s="165" t="s">
        <v>3120</v>
      </c>
      <c r="E952" s="165" t="s">
        <v>3121</v>
      </c>
    </row>
    <row r="953" customHeight="1" spans="1:5">
      <c r="A953" s="167"/>
      <c r="B953" s="165" t="s">
        <v>737</v>
      </c>
      <c r="C953" s="165" t="s">
        <v>3122</v>
      </c>
      <c r="D953" s="165" t="s">
        <v>3123</v>
      </c>
      <c r="E953" s="165" t="s">
        <v>3124</v>
      </c>
    </row>
    <row r="954" customHeight="1" spans="1:5">
      <c r="A954" s="167"/>
      <c r="B954" s="165" t="s">
        <v>741</v>
      </c>
      <c r="C954" s="165" t="s">
        <v>3125</v>
      </c>
      <c r="D954" s="165" t="s">
        <v>3126</v>
      </c>
      <c r="E954" s="165" t="s">
        <v>3127</v>
      </c>
    </row>
    <row r="955" customHeight="1" spans="1:5">
      <c r="A955" s="167"/>
      <c r="B955" s="165" t="s">
        <v>745</v>
      </c>
      <c r="C955" s="165" t="s">
        <v>3128</v>
      </c>
      <c r="D955" s="165" t="s">
        <v>3129</v>
      </c>
      <c r="E955" s="165" t="s">
        <v>3130</v>
      </c>
    </row>
    <row r="956" customHeight="1" spans="1:5">
      <c r="A956" s="167"/>
      <c r="B956" s="165" t="s">
        <v>749</v>
      </c>
      <c r="C956" s="165" t="s">
        <v>3131</v>
      </c>
      <c r="D956" s="165" t="s">
        <v>3132</v>
      </c>
      <c r="E956" s="165" t="s">
        <v>3133</v>
      </c>
    </row>
    <row r="957" customHeight="1" spans="1:5">
      <c r="A957" s="167"/>
      <c r="B957" s="165" t="s">
        <v>753</v>
      </c>
      <c r="C957" s="165" t="s">
        <v>3134</v>
      </c>
      <c r="D957" s="165" t="s">
        <v>3135</v>
      </c>
      <c r="E957" s="165" t="s">
        <v>3136</v>
      </c>
    </row>
    <row r="958" customHeight="1" spans="1:5">
      <c r="A958" s="167"/>
      <c r="B958" s="165" t="s">
        <v>757</v>
      </c>
      <c r="C958" s="165" t="s">
        <v>3137</v>
      </c>
      <c r="D958" s="165" t="s">
        <v>3138</v>
      </c>
      <c r="E958" s="165" t="s">
        <v>3139</v>
      </c>
    </row>
    <row r="959" customHeight="1" spans="1:5">
      <c r="A959" s="167"/>
      <c r="B959" s="165" t="s">
        <v>761</v>
      </c>
      <c r="C959" s="165" t="s">
        <v>3140</v>
      </c>
      <c r="D959" s="165" t="s">
        <v>3141</v>
      </c>
      <c r="E959" s="165" t="s">
        <v>3142</v>
      </c>
    </row>
    <row r="960" customHeight="1" spans="1:5">
      <c r="A960" s="167"/>
      <c r="B960" s="165" t="s">
        <v>765</v>
      </c>
      <c r="C960" s="165" t="s">
        <v>3143</v>
      </c>
      <c r="D960" s="165" t="s">
        <v>3144</v>
      </c>
      <c r="E960" s="165" t="s">
        <v>3145</v>
      </c>
    </row>
    <row r="961" customHeight="1" spans="1:5">
      <c r="A961" s="167"/>
      <c r="B961" s="165" t="s">
        <v>769</v>
      </c>
      <c r="C961" s="165" t="s">
        <v>3146</v>
      </c>
      <c r="D961" s="165" t="s">
        <v>3147</v>
      </c>
      <c r="E961" s="165" t="s">
        <v>3148</v>
      </c>
    </row>
    <row r="962" customHeight="1" spans="1:5">
      <c r="A962" s="167"/>
      <c r="B962" s="165" t="s">
        <v>773</v>
      </c>
      <c r="C962" s="165" t="s">
        <v>3149</v>
      </c>
      <c r="D962" s="165" t="s">
        <v>3150</v>
      </c>
      <c r="E962" s="165" t="s">
        <v>3151</v>
      </c>
    </row>
    <row r="963" customHeight="1" spans="1:5">
      <c r="A963" s="167"/>
      <c r="B963" s="165" t="s">
        <v>777</v>
      </c>
      <c r="C963" s="165" t="s">
        <v>3152</v>
      </c>
      <c r="D963" s="165" t="s">
        <v>3153</v>
      </c>
      <c r="E963" s="165" t="s">
        <v>3154</v>
      </c>
    </row>
    <row r="964" customHeight="1" spans="1:5">
      <c r="A964" s="167"/>
      <c r="B964" s="165" t="s">
        <v>781</v>
      </c>
      <c r="C964" s="165" t="s">
        <v>3155</v>
      </c>
      <c r="D964" s="165" t="s">
        <v>3156</v>
      </c>
      <c r="E964" s="165" t="s">
        <v>3157</v>
      </c>
    </row>
    <row r="965" customHeight="1" spans="1:5">
      <c r="A965" s="167"/>
      <c r="B965" s="165" t="s">
        <v>785</v>
      </c>
      <c r="C965" s="165" t="s">
        <v>3158</v>
      </c>
      <c r="D965" s="165" t="s">
        <v>3159</v>
      </c>
      <c r="E965" s="165" t="s">
        <v>3160</v>
      </c>
    </row>
    <row r="966" customHeight="1" spans="1:5">
      <c r="A966" s="167"/>
      <c r="B966" s="165" t="s">
        <v>789</v>
      </c>
      <c r="C966" s="165" t="s">
        <v>3161</v>
      </c>
      <c r="D966" s="165" t="s">
        <v>3162</v>
      </c>
      <c r="E966" s="165" t="s">
        <v>3163</v>
      </c>
    </row>
    <row r="967" customHeight="1" spans="1:5">
      <c r="A967" s="167"/>
      <c r="B967" s="165" t="s">
        <v>793</v>
      </c>
      <c r="C967" s="165" t="s">
        <v>3164</v>
      </c>
      <c r="D967" s="165" t="s">
        <v>3165</v>
      </c>
      <c r="E967" s="165" t="s">
        <v>3166</v>
      </c>
    </row>
    <row r="968" customHeight="1" spans="1:5">
      <c r="A968" s="167"/>
      <c r="B968" s="165" t="s">
        <v>797</v>
      </c>
      <c r="C968" s="165" t="s">
        <v>3167</v>
      </c>
      <c r="D968" s="165" t="s">
        <v>3168</v>
      </c>
      <c r="E968" s="165" t="s">
        <v>3169</v>
      </c>
    </row>
    <row r="969" customHeight="1" spans="1:5">
      <c r="A969" s="167"/>
      <c r="B969" s="165" t="s">
        <v>801</v>
      </c>
      <c r="C969" s="165" t="s">
        <v>3170</v>
      </c>
      <c r="D969" s="165" t="s">
        <v>3171</v>
      </c>
      <c r="E969" s="165" t="s">
        <v>3172</v>
      </c>
    </row>
    <row r="970" customHeight="1" spans="1:5">
      <c r="A970" s="167"/>
      <c r="B970" s="165" t="s">
        <v>805</v>
      </c>
      <c r="C970" s="165" t="s">
        <v>3173</v>
      </c>
      <c r="D970" s="165" t="s">
        <v>3174</v>
      </c>
      <c r="E970" s="165" t="s">
        <v>3175</v>
      </c>
    </row>
    <row r="971" customHeight="1" spans="1:5">
      <c r="A971" s="167"/>
      <c r="B971" s="165" t="s">
        <v>809</v>
      </c>
      <c r="C971" s="165" t="s">
        <v>3176</v>
      </c>
      <c r="D971" s="165" t="s">
        <v>3177</v>
      </c>
      <c r="E971" s="165" t="s">
        <v>3178</v>
      </c>
    </row>
    <row r="972" customHeight="1" spans="1:5">
      <c r="A972" s="167"/>
      <c r="B972" s="165" t="s">
        <v>813</v>
      </c>
      <c r="C972" s="165" t="s">
        <v>3179</v>
      </c>
      <c r="D972" s="165" t="s">
        <v>3180</v>
      </c>
      <c r="E972" s="165" t="s">
        <v>3181</v>
      </c>
    </row>
    <row r="973" customHeight="1" spans="1:5">
      <c r="A973" s="167"/>
      <c r="B973" s="165" t="s">
        <v>817</v>
      </c>
      <c r="C973" s="165" t="s">
        <v>3182</v>
      </c>
      <c r="D973" s="165" t="s">
        <v>3183</v>
      </c>
      <c r="E973" s="165" t="s">
        <v>3184</v>
      </c>
    </row>
    <row r="974" customHeight="1" spans="1:5">
      <c r="A974" s="167"/>
      <c r="B974" s="165" t="s">
        <v>821</v>
      </c>
      <c r="C974" s="165" t="s">
        <v>3185</v>
      </c>
      <c r="D974" s="165" t="s">
        <v>3186</v>
      </c>
      <c r="E974" s="165" t="s">
        <v>3187</v>
      </c>
    </row>
    <row r="975" customHeight="1" spans="1:5">
      <c r="A975" s="167"/>
      <c r="B975" s="165" t="s">
        <v>825</v>
      </c>
      <c r="C975" s="165" t="s">
        <v>3188</v>
      </c>
      <c r="D975" s="165" t="s">
        <v>3189</v>
      </c>
      <c r="E975" s="165" t="s">
        <v>3190</v>
      </c>
    </row>
    <row r="976" customHeight="1" spans="1:5">
      <c r="A976" s="167"/>
      <c r="B976" s="165" t="s">
        <v>829</v>
      </c>
      <c r="C976" s="165" t="s">
        <v>3191</v>
      </c>
      <c r="D976" s="165" t="s">
        <v>3192</v>
      </c>
      <c r="E976" s="165" t="s">
        <v>3193</v>
      </c>
    </row>
    <row r="977" customHeight="1" spans="1:5">
      <c r="A977" s="167"/>
      <c r="B977" s="165" t="s">
        <v>833</v>
      </c>
      <c r="C977" s="165" t="s">
        <v>3194</v>
      </c>
      <c r="D977" s="165" t="s">
        <v>3195</v>
      </c>
      <c r="E977" s="165" t="s">
        <v>3196</v>
      </c>
    </row>
    <row r="978" customHeight="1" spans="1:5">
      <c r="A978" s="167"/>
      <c r="B978" s="165" t="s">
        <v>837</v>
      </c>
      <c r="C978" s="165" t="s">
        <v>3197</v>
      </c>
      <c r="D978" s="165" t="s">
        <v>3198</v>
      </c>
      <c r="E978" s="165" t="s">
        <v>3199</v>
      </c>
    </row>
    <row r="979" customHeight="1" spans="1:5">
      <c r="A979" s="167"/>
      <c r="B979" s="165" t="s">
        <v>841</v>
      </c>
      <c r="C979" s="165" t="s">
        <v>3200</v>
      </c>
      <c r="D979" s="165" t="s">
        <v>3201</v>
      </c>
      <c r="E979" s="165" t="s">
        <v>3202</v>
      </c>
    </row>
    <row r="980" customHeight="1" spans="1:5">
      <c r="A980" s="167"/>
      <c r="B980" s="165" t="s">
        <v>845</v>
      </c>
      <c r="C980" s="165" t="s">
        <v>3203</v>
      </c>
      <c r="D980" s="165" t="s">
        <v>3204</v>
      </c>
      <c r="E980" s="165" t="s">
        <v>3205</v>
      </c>
    </row>
    <row r="981" customHeight="1" spans="1:5">
      <c r="A981" s="167"/>
      <c r="B981" s="165" t="s">
        <v>849</v>
      </c>
      <c r="C981" s="165" t="s">
        <v>3206</v>
      </c>
      <c r="D981" s="165" t="s">
        <v>3207</v>
      </c>
      <c r="E981" s="165" t="s">
        <v>3208</v>
      </c>
    </row>
    <row r="982" customHeight="1" spans="1:5">
      <c r="A982" s="167"/>
      <c r="B982" s="165" t="s">
        <v>853</v>
      </c>
      <c r="C982" s="165" t="s">
        <v>3209</v>
      </c>
      <c r="D982" s="165" t="s">
        <v>3210</v>
      </c>
      <c r="E982" s="165" t="s">
        <v>3211</v>
      </c>
    </row>
    <row r="983" customHeight="1" spans="1:5">
      <c r="A983" s="167"/>
      <c r="B983" s="165" t="s">
        <v>857</v>
      </c>
      <c r="C983" s="165" t="s">
        <v>3212</v>
      </c>
      <c r="D983" s="165" t="s">
        <v>3213</v>
      </c>
      <c r="E983" s="165" t="s">
        <v>3214</v>
      </c>
    </row>
    <row r="984" customHeight="1" spans="1:5">
      <c r="A984" s="167"/>
      <c r="B984" s="165" t="s">
        <v>861</v>
      </c>
      <c r="C984" s="165" t="s">
        <v>3215</v>
      </c>
      <c r="D984" s="165" t="s">
        <v>3216</v>
      </c>
      <c r="E984" s="165" t="s">
        <v>3217</v>
      </c>
    </row>
    <row r="985" customHeight="1" spans="1:5">
      <c r="A985" s="167"/>
      <c r="B985" s="165" t="s">
        <v>865</v>
      </c>
      <c r="C985" s="165" t="s">
        <v>3218</v>
      </c>
      <c r="D985" s="165" t="s">
        <v>3219</v>
      </c>
      <c r="E985" s="165" t="s">
        <v>3220</v>
      </c>
    </row>
    <row r="986" customHeight="1" spans="1:5">
      <c r="A986" s="167"/>
      <c r="B986" s="165" t="s">
        <v>869</v>
      </c>
      <c r="C986" s="165" t="s">
        <v>3221</v>
      </c>
      <c r="D986" s="165" t="s">
        <v>3222</v>
      </c>
      <c r="E986" s="165" t="s">
        <v>3223</v>
      </c>
    </row>
    <row r="987" customHeight="1" spans="1:5">
      <c r="A987" s="167"/>
      <c r="B987" s="165" t="s">
        <v>873</v>
      </c>
      <c r="C987" s="165" t="s">
        <v>3224</v>
      </c>
      <c r="D987" s="165" t="s">
        <v>3225</v>
      </c>
      <c r="E987" s="165" t="s">
        <v>3226</v>
      </c>
    </row>
    <row r="988" customHeight="1" spans="1:5">
      <c r="A988" s="167"/>
      <c r="B988" s="165" t="s">
        <v>877</v>
      </c>
      <c r="C988" s="165" t="s">
        <v>3227</v>
      </c>
      <c r="D988" s="165" t="s">
        <v>3228</v>
      </c>
      <c r="E988" s="165" t="s">
        <v>3229</v>
      </c>
    </row>
    <row r="989" customHeight="1" spans="1:5">
      <c r="A989" s="167"/>
      <c r="B989" s="165" t="s">
        <v>881</v>
      </c>
      <c r="C989" s="165" t="s">
        <v>3230</v>
      </c>
      <c r="D989" s="165" t="s">
        <v>3231</v>
      </c>
      <c r="E989" s="165" t="s">
        <v>3232</v>
      </c>
    </row>
    <row r="990" customHeight="1" spans="1:5">
      <c r="A990" s="167"/>
      <c r="B990" s="165" t="s">
        <v>885</v>
      </c>
      <c r="C990" s="165" t="s">
        <v>3233</v>
      </c>
      <c r="D990" s="165" t="s">
        <v>3234</v>
      </c>
      <c r="E990" s="165" t="s">
        <v>3235</v>
      </c>
    </row>
    <row r="991" customHeight="1" spans="1:5">
      <c r="A991" s="167"/>
      <c r="B991" s="165" t="s">
        <v>889</v>
      </c>
      <c r="C991" s="165" t="s">
        <v>3236</v>
      </c>
      <c r="D991" s="165" t="s">
        <v>3237</v>
      </c>
      <c r="E991" s="165" t="s">
        <v>3238</v>
      </c>
    </row>
    <row r="992" customHeight="1" spans="1:5">
      <c r="A992" s="167"/>
      <c r="B992" s="165" t="s">
        <v>893</v>
      </c>
      <c r="C992" s="165" t="s">
        <v>3239</v>
      </c>
      <c r="D992" s="165" t="s">
        <v>3240</v>
      </c>
      <c r="E992" s="165" t="s">
        <v>3241</v>
      </c>
    </row>
    <row r="993" customHeight="1" spans="1:5">
      <c r="A993" s="167"/>
      <c r="B993" s="165" t="s">
        <v>897</v>
      </c>
      <c r="C993" s="165" t="s">
        <v>3242</v>
      </c>
      <c r="D993" s="165" t="s">
        <v>3243</v>
      </c>
      <c r="E993" s="165" t="s">
        <v>3244</v>
      </c>
    </row>
    <row r="994" customHeight="1" spans="1:5">
      <c r="A994" s="167"/>
      <c r="B994" s="165" t="s">
        <v>901</v>
      </c>
      <c r="C994" s="165" t="s">
        <v>3245</v>
      </c>
      <c r="D994" s="165" t="s">
        <v>3246</v>
      </c>
      <c r="E994" s="165" t="s">
        <v>3247</v>
      </c>
    </row>
    <row r="995" customHeight="1" spans="1:5">
      <c r="A995" s="167"/>
      <c r="B995" s="165" t="s">
        <v>905</v>
      </c>
      <c r="C995" s="165" t="s">
        <v>3248</v>
      </c>
      <c r="D995" s="165" t="s">
        <v>3249</v>
      </c>
      <c r="E995" s="165" t="s">
        <v>3250</v>
      </c>
    </row>
    <row r="996" customHeight="1" spans="1:5">
      <c r="A996" s="167"/>
      <c r="B996" s="165" t="s">
        <v>909</v>
      </c>
      <c r="C996" s="165" t="s">
        <v>3251</v>
      </c>
      <c r="D996" s="165" t="s">
        <v>3252</v>
      </c>
      <c r="E996" s="165" t="s">
        <v>3253</v>
      </c>
    </row>
    <row r="997" customHeight="1" spans="1:5">
      <c r="A997" s="167"/>
      <c r="B997" s="165" t="s">
        <v>913</v>
      </c>
      <c r="C997" s="165" t="s">
        <v>3254</v>
      </c>
      <c r="D997" s="165" t="s">
        <v>3255</v>
      </c>
      <c r="E997" s="165" t="s">
        <v>3256</v>
      </c>
    </row>
    <row r="998" customHeight="1" spans="1:5">
      <c r="A998" s="167"/>
      <c r="B998" s="165" t="s">
        <v>917</v>
      </c>
      <c r="C998" s="165" t="s">
        <v>3257</v>
      </c>
      <c r="D998" s="165" t="s">
        <v>3258</v>
      </c>
      <c r="E998" s="165" t="s">
        <v>3259</v>
      </c>
    </row>
    <row r="999" customHeight="1" spans="1:5">
      <c r="A999" s="167"/>
      <c r="B999" s="165" t="s">
        <v>921</v>
      </c>
      <c r="C999" s="165" t="s">
        <v>3260</v>
      </c>
      <c r="D999" s="165" t="s">
        <v>3261</v>
      </c>
      <c r="E999" s="165" t="s">
        <v>3262</v>
      </c>
    </row>
    <row r="1000" customHeight="1" spans="1:5">
      <c r="A1000" s="167"/>
      <c r="B1000" s="165" t="s">
        <v>925</v>
      </c>
      <c r="C1000" s="165" t="s">
        <v>3263</v>
      </c>
      <c r="D1000" s="165" t="s">
        <v>3264</v>
      </c>
      <c r="E1000" s="165" t="s">
        <v>3265</v>
      </c>
    </row>
    <row r="1001" customHeight="1" spans="1:5">
      <c r="A1001" s="167"/>
      <c r="B1001" s="165" t="s">
        <v>929</v>
      </c>
      <c r="C1001" s="165" t="s">
        <v>3266</v>
      </c>
      <c r="D1001" s="165" t="s">
        <v>3267</v>
      </c>
      <c r="E1001" s="165" t="s">
        <v>3268</v>
      </c>
    </row>
    <row r="1002" customHeight="1" spans="1:5">
      <c r="A1002" s="167"/>
      <c r="B1002" s="165" t="s">
        <v>933</v>
      </c>
      <c r="C1002" s="165" t="s">
        <v>3269</v>
      </c>
      <c r="D1002" s="165" t="s">
        <v>3270</v>
      </c>
      <c r="E1002" s="165" t="s">
        <v>3271</v>
      </c>
    </row>
    <row r="1003" customHeight="1" spans="1:5">
      <c r="A1003" s="167"/>
      <c r="B1003" s="165" t="s">
        <v>937</v>
      </c>
      <c r="C1003" s="165" t="s">
        <v>3272</v>
      </c>
      <c r="D1003" s="165" t="s">
        <v>3273</v>
      </c>
      <c r="E1003" s="165" t="s">
        <v>3274</v>
      </c>
    </row>
    <row r="1004" customHeight="1" spans="1:5">
      <c r="A1004" s="167"/>
      <c r="B1004" s="165" t="s">
        <v>941</v>
      </c>
      <c r="C1004" s="165" t="s">
        <v>3275</v>
      </c>
      <c r="D1004" s="165" t="s">
        <v>3276</v>
      </c>
      <c r="E1004" s="165" t="s">
        <v>3277</v>
      </c>
    </row>
    <row r="1005" customHeight="1" spans="1:5">
      <c r="A1005" s="167"/>
      <c r="B1005" s="165" t="s">
        <v>945</v>
      </c>
      <c r="C1005" s="165" t="s">
        <v>3278</v>
      </c>
      <c r="D1005" s="165" t="s">
        <v>3279</v>
      </c>
      <c r="E1005" s="165" t="s">
        <v>3280</v>
      </c>
    </row>
    <row r="1006" customHeight="1" spans="1:5">
      <c r="A1006" s="167"/>
      <c r="B1006" s="165" t="s">
        <v>949</v>
      </c>
      <c r="C1006" s="165" t="s">
        <v>3281</v>
      </c>
      <c r="D1006" s="165" t="s">
        <v>3282</v>
      </c>
      <c r="E1006" s="165" t="s">
        <v>3283</v>
      </c>
    </row>
    <row r="1007" customHeight="1" spans="1:5">
      <c r="A1007" s="167"/>
      <c r="B1007" s="165" t="s">
        <v>953</v>
      </c>
      <c r="C1007" s="165" t="s">
        <v>3284</v>
      </c>
      <c r="D1007" s="165" t="s">
        <v>3285</v>
      </c>
      <c r="E1007" s="165" t="s">
        <v>3286</v>
      </c>
    </row>
    <row r="1008" customHeight="1" spans="1:5">
      <c r="A1008" s="167"/>
      <c r="B1008" s="165" t="s">
        <v>957</v>
      </c>
      <c r="C1008" s="165" t="s">
        <v>3287</v>
      </c>
      <c r="D1008" s="165" t="s">
        <v>3288</v>
      </c>
      <c r="E1008" s="165" t="s">
        <v>3289</v>
      </c>
    </row>
    <row r="1009" customHeight="1" spans="1:5">
      <c r="A1009" s="167"/>
      <c r="B1009" s="165" t="s">
        <v>961</v>
      </c>
      <c r="C1009" s="165" t="s">
        <v>3290</v>
      </c>
      <c r="D1009" s="165" t="s">
        <v>3291</v>
      </c>
      <c r="E1009" s="165" t="s">
        <v>3292</v>
      </c>
    </row>
    <row r="1010" customHeight="1" spans="1:5">
      <c r="A1010" s="167"/>
      <c r="B1010" s="165" t="s">
        <v>965</v>
      </c>
      <c r="C1010" s="165" t="s">
        <v>3293</v>
      </c>
      <c r="D1010" s="165" t="s">
        <v>3294</v>
      </c>
      <c r="E1010" s="165" t="s">
        <v>3295</v>
      </c>
    </row>
    <row r="1011" customHeight="1" spans="1:5">
      <c r="A1011" s="167"/>
      <c r="B1011" s="165" t="s">
        <v>969</v>
      </c>
      <c r="C1011" s="165" t="s">
        <v>3296</v>
      </c>
      <c r="D1011" s="165" t="s">
        <v>3297</v>
      </c>
      <c r="E1011" s="165" t="s">
        <v>3298</v>
      </c>
    </row>
    <row r="1012" customHeight="1" spans="1:5">
      <c r="A1012" s="167"/>
      <c r="B1012" s="165" t="s">
        <v>973</v>
      </c>
      <c r="C1012" s="165" t="s">
        <v>3299</v>
      </c>
      <c r="D1012" s="165" t="s">
        <v>3300</v>
      </c>
      <c r="E1012" s="165" t="s">
        <v>3301</v>
      </c>
    </row>
    <row r="1013" customHeight="1" spans="1:5">
      <c r="A1013" s="167"/>
      <c r="B1013" s="165" t="s">
        <v>977</v>
      </c>
      <c r="C1013" s="165" t="s">
        <v>3302</v>
      </c>
      <c r="D1013" s="165" t="s">
        <v>3303</v>
      </c>
      <c r="E1013" s="165" t="s">
        <v>3304</v>
      </c>
    </row>
    <row r="1014" customHeight="1" spans="1:5">
      <c r="A1014" s="167"/>
      <c r="B1014" s="165" t="s">
        <v>981</v>
      </c>
      <c r="C1014" s="165" t="s">
        <v>3305</v>
      </c>
      <c r="D1014" s="165" t="s">
        <v>3306</v>
      </c>
      <c r="E1014" s="165" t="s">
        <v>3307</v>
      </c>
    </row>
    <row r="1015" customHeight="1" spans="1:5">
      <c r="A1015" s="167"/>
      <c r="B1015" s="165" t="s">
        <v>985</v>
      </c>
      <c r="C1015" s="165" t="s">
        <v>3308</v>
      </c>
      <c r="D1015" s="165" t="s">
        <v>3309</v>
      </c>
      <c r="E1015" s="165" t="s">
        <v>3310</v>
      </c>
    </row>
    <row r="1016" customHeight="1" spans="1:5">
      <c r="A1016" s="167"/>
      <c r="B1016" s="165" t="s">
        <v>989</v>
      </c>
      <c r="C1016" s="165" t="s">
        <v>3311</v>
      </c>
      <c r="D1016" s="165" t="s">
        <v>3312</v>
      </c>
      <c r="E1016" s="165" t="s">
        <v>3313</v>
      </c>
    </row>
    <row r="1017" customHeight="1" spans="1:5">
      <c r="A1017" s="167"/>
      <c r="B1017" s="165" t="s">
        <v>993</v>
      </c>
      <c r="C1017" s="165" t="s">
        <v>3314</v>
      </c>
      <c r="D1017" s="165" t="s">
        <v>3315</v>
      </c>
      <c r="E1017" s="165" t="s">
        <v>3316</v>
      </c>
    </row>
    <row r="1018" customHeight="1" spans="1:5">
      <c r="A1018" s="167"/>
      <c r="B1018" s="165" t="s">
        <v>997</v>
      </c>
      <c r="C1018" s="165" t="s">
        <v>3317</v>
      </c>
      <c r="D1018" s="165" t="s">
        <v>3318</v>
      </c>
      <c r="E1018" s="165" t="s">
        <v>3319</v>
      </c>
    </row>
    <row r="1019" customHeight="1" spans="1:5">
      <c r="A1019" s="167"/>
      <c r="B1019" s="165" t="s">
        <v>1001</v>
      </c>
      <c r="C1019" s="165" t="s">
        <v>3320</v>
      </c>
      <c r="D1019" s="165" t="s">
        <v>3321</v>
      </c>
      <c r="E1019" s="165" t="s">
        <v>3322</v>
      </c>
    </row>
    <row r="1020" customHeight="1" spans="1:5">
      <c r="A1020" s="167"/>
      <c r="B1020" s="165" t="s">
        <v>1005</v>
      </c>
      <c r="C1020" s="165" t="s">
        <v>3323</v>
      </c>
      <c r="D1020" s="165" t="s">
        <v>3324</v>
      </c>
      <c r="E1020" s="165" t="s">
        <v>3325</v>
      </c>
    </row>
    <row r="1021" customHeight="1" spans="1:5">
      <c r="A1021" s="167"/>
      <c r="B1021" s="165" t="s">
        <v>1009</v>
      </c>
      <c r="C1021" s="165" t="s">
        <v>3326</v>
      </c>
      <c r="D1021" s="165" t="s">
        <v>3327</v>
      </c>
      <c r="E1021" s="165" t="s">
        <v>3328</v>
      </c>
    </row>
    <row r="1022" customHeight="1" spans="1:5">
      <c r="A1022" s="167"/>
      <c r="B1022" s="165" t="s">
        <v>1013</v>
      </c>
      <c r="C1022" s="165" t="s">
        <v>3329</v>
      </c>
      <c r="D1022" s="165" t="s">
        <v>3330</v>
      </c>
      <c r="E1022" s="165" t="s">
        <v>3331</v>
      </c>
    </row>
    <row r="1023" customHeight="1" spans="1:5">
      <c r="A1023" s="167"/>
      <c r="B1023" s="165" t="s">
        <v>1017</v>
      </c>
      <c r="C1023" s="165" t="s">
        <v>3332</v>
      </c>
      <c r="D1023" s="165" t="s">
        <v>3333</v>
      </c>
      <c r="E1023" s="165" t="s">
        <v>3334</v>
      </c>
    </row>
    <row r="1024" customHeight="1" spans="1:5">
      <c r="A1024" s="167"/>
      <c r="B1024" s="165" t="s">
        <v>1021</v>
      </c>
      <c r="C1024" s="165" t="s">
        <v>3335</v>
      </c>
      <c r="D1024" s="165" t="s">
        <v>3336</v>
      </c>
      <c r="E1024" s="165" t="s">
        <v>3337</v>
      </c>
    </row>
    <row r="1025" customHeight="1" spans="1:5">
      <c r="A1025" s="167"/>
      <c r="B1025" s="165" t="s">
        <v>1025</v>
      </c>
      <c r="C1025" s="165" t="s">
        <v>3338</v>
      </c>
      <c r="D1025" s="165" t="s">
        <v>3339</v>
      </c>
      <c r="E1025" s="165" t="s">
        <v>3340</v>
      </c>
    </row>
    <row r="1026" customHeight="1" spans="1:5">
      <c r="A1026" s="167"/>
      <c r="B1026" s="165" t="s">
        <v>1029</v>
      </c>
      <c r="C1026" s="165" t="s">
        <v>3341</v>
      </c>
      <c r="D1026" s="165" t="s">
        <v>3342</v>
      </c>
      <c r="E1026" s="165" t="s">
        <v>3343</v>
      </c>
    </row>
    <row r="1027" customHeight="1" spans="1:5">
      <c r="A1027" s="167"/>
      <c r="B1027" s="165" t="s">
        <v>1033</v>
      </c>
      <c r="C1027" s="165" t="s">
        <v>3344</v>
      </c>
      <c r="D1027" s="165" t="s">
        <v>3345</v>
      </c>
      <c r="E1027" s="165" t="s">
        <v>3346</v>
      </c>
    </row>
    <row r="1028" customHeight="1" spans="1:5">
      <c r="A1028" s="167"/>
      <c r="B1028" s="165" t="s">
        <v>1037</v>
      </c>
      <c r="C1028" s="165" t="s">
        <v>3347</v>
      </c>
      <c r="D1028" s="165" t="s">
        <v>3348</v>
      </c>
      <c r="E1028" s="165" t="s">
        <v>3349</v>
      </c>
    </row>
    <row r="1029" customHeight="1" spans="1:5">
      <c r="A1029" s="167"/>
      <c r="B1029" s="165" t="s">
        <v>1041</v>
      </c>
      <c r="C1029" s="165" t="s">
        <v>3350</v>
      </c>
      <c r="D1029" s="165" t="s">
        <v>3351</v>
      </c>
      <c r="E1029" s="165" t="s">
        <v>3352</v>
      </c>
    </row>
    <row r="1030" customHeight="1" spans="1:5">
      <c r="A1030" s="167"/>
      <c r="B1030" s="165" t="s">
        <v>1045</v>
      </c>
      <c r="C1030" s="165" t="s">
        <v>3353</v>
      </c>
      <c r="D1030" s="165" t="s">
        <v>3354</v>
      </c>
      <c r="E1030" s="165" t="s">
        <v>3355</v>
      </c>
    </row>
    <row r="1031" customHeight="1" spans="1:5">
      <c r="A1031" s="167"/>
      <c r="B1031" s="165" t="s">
        <v>1049</v>
      </c>
      <c r="C1031" s="165" t="s">
        <v>3356</v>
      </c>
      <c r="D1031" s="165" t="s">
        <v>3357</v>
      </c>
      <c r="E1031" s="165" t="s">
        <v>3358</v>
      </c>
    </row>
    <row r="1032" customHeight="1" spans="1:5">
      <c r="A1032" s="167"/>
      <c r="B1032" s="165" t="s">
        <v>1053</v>
      </c>
      <c r="C1032" s="165" t="s">
        <v>3359</v>
      </c>
      <c r="D1032" s="165" t="s">
        <v>3360</v>
      </c>
      <c r="E1032" s="165" t="s">
        <v>3361</v>
      </c>
    </row>
    <row r="1033" customHeight="1" spans="1:5">
      <c r="A1033" s="167"/>
      <c r="B1033" s="165" t="s">
        <v>1057</v>
      </c>
      <c r="C1033" s="165" t="s">
        <v>3362</v>
      </c>
      <c r="D1033" s="165" t="s">
        <v>3363</v>
      </c>
      <c r="E1033" s="165" t="s">
        <v>3364</v>
      </c>
    </row>
    <row r="1034" customHeight="1" spans="1:5">
      <c r="A1034" s="167"/>
      <c r="B1034" s="165" t="s">
        <v>1061</v>
      </c>
      <c r="C1034" s="165" t="s">
        <v>3365</v>
      </c>
      <c r="D1034" s="165" t="s">
        <v>3366</v>
      </c>
      <c r="E1034" s="165" t="s">
        <v>3367</v>
      </c>
    </row>
    <row r="1035" customHeight="1" spans="1:5">
      <c r="A1035" s="167"/>
      <c r="B1035" s="165" t="s">
        <v>1065</v>
      </c>
      <c r="C1035" s="165" t="s">
        <v>3368</v>
      </c>
      <c r="D1035" s="165" t="s">
        <v>3369</v>
      </c>
      <c r="E1035" s="165" t="s">
        <v>3370</v>
      </c>
    </row>
    <row r="1036" customHeight="1" spans="1:5">
      <c r="A1036" s="167"/>
      <c r="B1036" s="165" t="s">
        <v>1069</v>
      </c>
      <c r="C1036" s="165" t="s">
        <v>3371</v>
      </c>
      <c r="D1036" s="165" t="s">
        <v>3372</v>
      </c>
      <c r="E1036" s="165" t="s">
        <v>3373</v>
      </c>
    </row>
    <row r="1037" customHeight="1" spans="1:5">
      <c r="A1037" s="167"/>
      <c r="B1037" s="165" t="s">
        <v>1073</v>
      </c>
      <c r="C1037" s="165" t="s">
        <v>3374</v>
      </c>
      <c r="D1037" s="165" t="s">
        <v>3375</v>
      </c>
      <c r="E1037" s="165" t="s">
        <v>3376</v>
      </c>
    </row>
    <row r="1038" customHeight="1" spans="1:5">
      <c r="A1038" s="167"/>
      <c r="B1038" s="165" t="s">
        <v>1077</v>
      </c>
      <c r="C1038" s="165" t="s">
        <v>3377</v>
      </c>
      <c r="D1038" s="165" t="s">
        <v>3378</v>
      </c>
      <c r="E1038" s="165" t="s">
        <v>3379</v>
      </c>
    </row>
    <row r="1039" customHeight="1" spans="1:5">
      <c r="A1039" s="167"/>
      <c r="B1039" s="165" t="s">
        <v>1081</v>
      </c>
      <c r="C1039" s="165" t="s">
        <v>3380</v>
      </c>
      <c r="D1039" s="165" t="s">
        <v>3381</v>
      </c>
      <c r="E1039" s="165" t="s">
        <v>3382</v>
      </c>
    </row>
    <row r="1040" customHeight="1" spans="1:5">
      <c r="A1040" s="167"/>
      <c r="B1040" s="165" t="s">
        <v>1085</v>
      </c>
      <c r="C1040" s="165" t="s">
        <v>3383</v>
      </c>
      <c r="D1040" s="165" t="s">
        <v>3384</v>
      </c>
      <c r="E1040" s="165" t="s">
        <v>3385</v>
      </c>
    </row>
    <row r="1041" customHeight="1" spans="1:5">
      <c r="A1041" s="167"/>
      <c r="B1041" s="165" t="s">
        <v>1089</v>
      </c>
      <c r="C1041" s="165" t="s">
        <v>3386</v>
      </c>
      <c r="D1041" s="165" t="s">
        <v>3387</v>
      </c>
      <c r="E1041" s="165" t="s">
        <v>3388</v>
      </c>
    </row>
    <row r="1042" customHeight="1" spans="1:5">
      <c r="A1042" s="167"/>
      <c r="B1042" s="165" t="s">
        <v>1093</v>
      </c>
      <c r="C1042" s="165" t="s">
        <v>3389</v>
      </c>
      <c r="D1042" s="165" t="s">
        <v>3390</v>
      </c>
      <c r="E1042" s="165" t="s">
        <v>3391</v>
      </c>
    </row>
    <row r="1043" customHeight="1" spans="1:5">
      <c r="A1043" s="167"/>
      <c r="B1043" s="165" t="s">
        <v>1097</v>
      </c>
      <c r="C1043" s="165" t="s">
        <v>3392</v>
      </c>
      <c r="D1043" s="165" t="s">
        <v>3393</v>
      </c>
      <c r="E1043" s="165" t="s">
        <v>3394</v>
      </c>
    </row>
    <row r="1044" customHeight="1" spans="1:5">
      <c r="A1044" s="167"/>
      <c r="B1044" s="165" t="s">
        <v>1101</v>
      </c>
      <c r="C1044" s="165" t="s">
        <v>3395</v>
      </c>
      <c r="D1044" s="165" t="s">
        <v>3396</v>
      </c>
      <c r="E1044" s="165" t="s">
        <v>3397</v>
      </c>
    </row>
    <row r="1045" customHeight="1" spans="1:5">
      <c r="A1045" s="167"/>
      <c r="B1045" s="165" t="s">
        <v>1105</v>
      </c>
      <c r="C1045" s="165" t="s">
        <v>3398</v>
      </c>
      <c r="D1045" s="165" t="s">
        <v>3399</v>
      </c>
      <c r="E1045" s="165" t="s">
        <v>3400</v>
      </c>
    </row>
    <row r="1046" customHeight="1" spans="1:5">
      <c r="A1046" s="167"/>
      <c r="B1046" s="165" t="s">
        <v>1109</v>
      </c>
      <c r="C1046" s="165" t="s">
        <v>3401</v>
      </c>
      <c r="D1046" s="165" t="s">
        <v>3402</v>
      </c>
      <c r="E1046" s="165" t="s">
        <v>3403</v>
      </c>
    </row>
    <row r="1047" customHeight="1" spans="1:5">
      <c r="A1047" s="167"/>
      <c r="B1047" s="165" t="s">
        <v>1113</v>
      </c>
      <c r="C1047" s="165" t="s">
        <v>3404</v>
      </c>
      <c r="D1047" s="165" t="s">
        <v>3405</v>
      </c>
      <c r="E1047" s="165" t="s">
        <v>3406</v>
      </c>
    </row>
    <row r="1048" customHeight="1" spans="1:5">
      <c r="A1048" s="167"/>
      <c r="B1048" s="165" t="s">
        <v>1117</v>
      </c>
      <c r="C1048" s="165" t="s">
        <v>3407</v>
      </c>
      <c r="D1048" s="165" t="s">
        <v>3408</v>
      </c>
      <c r="E1048" s="165" t="s">
        <v>3409</v>
      </c>
    </row>
    <row r="1049" customHeight="1" spans="1:5">
      <c r="A1049" s="167"/>
      <c r="B1049" s="165" t="s">
        <v>1121</v>
      </c>
      <c r="C1049" s="165" t="s">
        <v>3410</v>
      </c>
      <c r="D1049" s="165" t="s">
        <v>3411</v>
      </c>
      <c r="E1049" s="165" t="s">
        <v>3412</v>
      </c>
    </row>
    <row r="1050" customHeight="1" spans="1:5">
      <c r="A1050" s="167"/>
      <c r="B1050" s="165" t="s">
        <v>1125</v>
      </c>
      <c r="C1050" s="165" t="s">
        <v>3413</v>
      </c>
      <c r="D1050" s="165" t="s">
        <v>3414</v>
      </c>
      <c r="E1050" s="165" t="s">
        <v>3415</v>
      </c>
    </row>
    <row r="1051" customHeight="1" spans="1:5">
      <c r="A1051" s="167"/>
      <c r="B1051" s="165" t="s">
        <v>1129</v>
      </c>
      <c r="C1051" s="165" t="s">
        <v>3416</v>
      </c>
      <c r="D1051" s="165" t="s">
        <v>3417</v>
      </c>
      <c r="E1051" s="165" t="s">
        <v>3418</v>
      </c>
    </row>
    <row r="1052" customHeight="1" spans="1:5">
      <c r="A1052" s="167"/>
      <c r="B1052" s="165" t="s">
        <v>1133</v>
      </c>
      <c r="C1052" s="165" t="s">
        <v>3419</v>
      </c>
      <c r="D1052" s="165" t="s">
        <v>3420</v>
      </c>
      <c r="E1052" s="165" t="s">
        <v>3421</v>
      </c>
    </row>
    <row r="1053" customHeight="1" spans="1:5">
      <c r="A1053" s="167"/>
      <c r="B1053" s="165" t="s">
        <v>1137</v>
      </c>
      <c r="C1053" s="165" t="s">
        <v>3422</v>
      </c>
      <c r="D1053" s="165" t="s">
        <v>3423</v>
      </c>
      <c r="E1053" s="165" t="s">
        <v>3424</v>
      </c>
    </row>
    <row r="1054" customHeight="1" spans="1:5">
      <c r="A1054" s="167"/>
      <c r="B1054" s="165" t="s">
        <v>1141</v>
      </c>
      <c r="C1054" s="165" t="s">
        <v>3425</v>
      </c>
      <c r="D1054" s="165" t="s">
        <v>3426</v>
      </c>
      <c r="E1054" s="165" t="s">
        <v>3427</v>
      </c>
    </row>
    <row r="1055" customHeight="1" spans="1:5">
      <c r="A1055" s="167"/>
      <c r="B1055" s="165" t="s">
        <v>1145</v>
      </c>
      <c r="C1055" s="165" t="s">
        <v>3428</v>
      </c>
      <c r="D1055" s="165" t="s">
        <v>3429</v>
      </c>
      <c r="E1055" s="165" t="s">
        <v>3430</v>
      </c>
    </row>
    <row r="1056" customHeight="1" spans="1:5">
      <c r="A1056" s="167"/>
      <c r="B1056" s="165" t="s">
        <v>1149</v>
      </c>
      <c r="C1056" s="165" t="s">
        <v>3431</v>
      </c>
      <c r="D1056" s="165" t="s">
        <v>3432</v>
      </c>
      <c r="E1056" s="165" t="s">
        <v>3433</v>
      </c>
    </row>
    <row r="1057" customHeight="1" spans="1:5">
      <c r="A1057" s="167"/>
      <c r="B1057" s="165" t="s">
        <v>1153</v>
      </c>
      <c r="C1057" s="165" t="s">
        <v>3434</v>
      </c>
      <c r="D1057" s="165" t="s">
        <v>3435</v>
      </c>
      <c r="E1057" s="165" t="s">
        <v>3436</v>
      </c>
    </row>
    <row r="1058" customHeight="1" spans="1:5">
      <c r="A1058" s="167"/>
      <c r="B1058" s="165" t="s">
        <v>1157</v>
      </c>
      <c r="C1058" s="165" t="s">
        <v>3437</v>
      </c>
      <c r="D1058" s="165" t="s">
        <v>3438</v>
      </c>
      <c r="E1058" s="165" t="s">
        <v>3439</v>
      </c>
    </row>
    <row r="1059" customHeight="1" spans="1:5">
      <c r="A1059" s="167"/>
      <c r="B1059" s="165" t="s">
        <v>1161</v>
      </c>
      <c r="C1059" s="165" t="s">
        <v>3440</v>
      </c>
      <c r="D1059" s="165" t="s">
        <v>3441</v>
      </c>
      <c r="E1059" s="165" t="s">
        <v>3442</v>
      </c>
    </row>
    <row r="1060" customHeight="1" spans="1:5">
      <c r="A1060" s="167"/>
      <c r="B1060" s="165" t="s">
        <v>1165</v>
      </c>
      <c r="C1060" s="165" t="s">
        <v>3443</v>
      </c>
      <c r="D1060" s="165" t="s">
        <v>3444</v>
      </c>
      <c r="E1060" s="165" t="s">
        <v>3445</v>
      </c>
    </row>
    <row r="1061" customHeight="1" spans="1:5">
      <c r="A1061" s="167"/>
      <c r="B1061" s="165" t="s">
        <v>1169</v>
      </c>
      <c r="C1061" s="165" t="s">
        <v>3446</v>
      </c>
      <c r="D1061" s="165" t="s">
        <v>3447</v>
      </c>
      <c r="E1061" s="165" t="s">
        <v>3448</v>
      </c>
    </row>
    <row r="1062" customHeight="1" spans="1:5">
      <c r="A1062" s="167"/>
      <c r="B1062" s="165" t="s">
        <v>1173</v>
      </c>
      <c r="C1062" s="165" t="s">
        <v>3449</v>
      </c>
      <c r="D1062" s="165" t="s">
        <v>3450</v>
      </c>
      <c r="E1062" s="165" t="s">
        <v>3451</v>
      </c>
    </row>
    <row r="1063" customHeight="1" spans="1:5">
      <c r="A1063" s="167"/>
      <c r="B1063" s="165" t="s">
        <v>1177</v>
      </c>
      <c r="C1063" s="165" t="s">
        <v>3452</v>
      </c>
      <c r="D1063" s="165" t="s">
        <v>3453</v>
      </c>
      <c r="E1063" s="165" t="s">
        <v>3454</v>
      </c>
    </row>
    <row r="1064" customHeight="1" spans="1:5">
      <c r="A1064" s="167"/>
      <c r="B1064" s="165" t="s">
        <v>1181</v>
      </c>
      <c r="C1064" s="165" t="s">
        <v>3455</v>
      </c>
      <c r="D1064" s="165" t="s">
        <v>3456</v>
      </c>
      <c r="E1064" s="165" t="s">
        <v>3457</v>
      </c>
    </row>
    <row r="1065" customHeight="1" spans="1:5">
      <c r="A1065" s="167"/>
      <c r="B1065" s="165" t="s">
        <v>1185</v>
      </c>
      <c r="C1065" s="165" t="s">
        <v>3458</v>
      </c>
      <c r="D1065" s="165" t="s">
        <v>3459</v>
      </c>
      <c r="E1065" s="165" t="s">
        <v>3460</v>
      </c>
    </row>
    <row r="1066" customHeight="1" spans="1:5">
      <c r="A1066" s="167"/>
      <c r="B1066" s="165" t="s">
        <v>1189</v>
      </c>
      <c r="C1066" s="165" t="s">
        <v>3461</v>
      </c>
      <c r="D1066" s="165" t="s">
        <v>3462</v>
      </c>
      <c r="E1066" s="165" t="s">
        <v>3463</v>
      </c>
    </row>
    <row r="1067" customHeight="1" spans="1:5">
      <c r="A1067" s="167"/>
      <c r="B1067" s="165" t="s">
        <v>1193</v>
      </c>
      <c r="C1067" s="165" t="s">
        <v>3464</v>
      </c>
      <c r="D1067" s="165" t="s">
        <v>3465</v>
      </c>
      <c r="E1067" s="165" t="s">
        <v>3466</v>
      </c>
    </row>
    <row r="1068" customHeight="1" spans="1:5">
      <c r="A1068" s="167"/>
      <c r="B1068" s="165" t="s">
        <v>1197</v>
      </c>
      <c r="C1068" s="165" t="s">
        <v>3467</v>
      </c>
      <c r="D1068" s="165" t="s">
        <v>3468</v>
      </c>
      <c r="E1068" s="165" t="s">
        <v>3469</v>
      </c>
    </row>
    <row r="1069" customHeight="1" spans="1:5">
      <c r="A1069" s="167"/>
      <c r="B1069" s="165" t="s">
        <v>1201</v>
      </c>
      <c r="C1069" s="165" t="s">
        <v>3470</v>
      </c>
      <c r="D1069" s="165" t="s">
        <v>3471</v>
      </c>
      <c r="E1069" s="165" t="s">
        <v>3472</v>
      </c>
    </row>
    <row r="1070" customHeight="1" spans="1:5">
      <c r="A1070" s="167"/>
      <c r="B1070" s="165" t="s">
        <v>1205</v>
      </c>
      <c r="C1070" s="165" t="s">
        <v>3473</v>
      </c>
      <c r="D1070" s="165" t="s">
        <v>3474</v>
      </c>
      <c r="E1070" s="165" t="s">
        <v>3475</v>
      </c>
    </row>
    <row r="1071" customHeight="1" spans="1:5">
      <c r="A1071" s="167"/>
      <c r="B1071" s="165" t="s">
        <v>1209</v>
      </c>
      <c r="C1071" s="165" t="s">
        <v>3476</v>
      </c>
      <c r="D1071" s="165" t="s">
        <v>3477</v>
      </c>
      <c r="E1071" s="165" t="s">
        <v>3478</v>
      </c>
    </row>
    <row r="1072" customHeight="1" spans="1:5">
      <c r="A1072" s="167"/>
      <c r="B1072" s="165" t="s">
        <v>1213</v>
      </c>
      <c r="C1072" s="165" t="s">
        <v>3479</v>
      </c>
      <c r="D1072" s="165" t="s">
        <v>3480</v>
      </c>
      <c r="E1072" s="165" t="s">
        <v>3481</v>
      </c>
    </row>
    <row r="1073" customHeight="1" spans="1:5">
      <c r="A1073" s="167"/>
      <c r="B1073" s="165" t="s">
        <v>1217</v>
      </c>
      <c r="C1073" s="165" t="s">
        <v>3482</v>
      </c>
      <c r="D1073" s="165" t="s">
        <v>3483</v>
      </c>
      <c r="E1073" s="165" t="s">
        <v>3484</v>
      </c>
    </row>
    <row r="1074" customHeight="1" spans="1:5">
      <c r="A1074" s="167"/>
      <c r="B1074" s="165" t="s">
        <v>1221</v>
      </c>
      <c r="C1074" s="165" t="s">
        <v>3485</v>
      </c>
      <c r="D1074" s="165" t="s">
        <v>3486</v>
      </c>
      <c r="E1074" s="165" t="s">
        <v>3487</v>
      </c>
    </row>
    <row r="1075" customHeight="1" spans="1:5">
      <c r="A1075" s="167"/>
      <c r="B1075" s="165" t="s">
        <v>1225</v>
      </c>
      <c r="C1075" s="165" t="s">
        <v>3488</v>
      </c>
      <c r="D1075" s="165" t="s">
        <v>3489</v>
      </c>
      <c r="E1075" s="165" t="s">
        <v>3490</v>
      </c>
    </row>
    <row r="1076" customHeight="1" spans="1:5">
      <c r="A1076" s="167"/>
      <c r="B1076" s="165" t="s">
        <v>1229</v>
      </c>
      <c r="C1076" s="165" t="s">
        <v>3491</v>
      </c>
      <c r="D1076" s="165" t="s">
        <v>3492</v>
      </c>
      <c r="E1076" s="165" t="s">
        <v>3493</v>
      </c>
    </row>
    <row r="1077" customHeight="1" spans="1:5">
      <c r="A1077" s="167"/>
      <c r="B1077" s="165" t="s">
        <v>1233</v>
      </c>
      <c r="C1077" s="165" t="s">
        <v>3494</v>
      </c>
      <c r="D1077" s="165" t="s">
        <v>3495</v>
      </c>
      <c r="E1077" s="165" t="s">
        <v>3496</v>
      </c>
    </row>
    <row r="1078" customHeight="1" spans="1:5">
      <c r="A1078" s="167"/>
      <c r="B1078" s="165" t="s">
        <v>1237</v>
      </c>
      <c r="C1078" s="165" t="s">
        <v>3497</v>
      </c>
      <c r="D1078" s="165" t="s">
        <v>3498</v>
      </c>
      <c r="E1078" s="165" t="s">
        <v>3499</v>
      </c>
    </row>
    <row r="1079" customHeight="1" spans="1:5">
      <c r="A1079" s="167"/>
      <c r="B1079" s="165" t="s">
        <v>1241</v>
      </c>
      <c r="C1079" s="165" t="s">
        <v>3500</v>
      </c>
      <c r="D1079" s="165" t="s">
        <v>3501</v>
      </c>
      <c r="E1079" s="165" t="s">
        <v>3502</v>
      </c>
    </row>
    <row r="1080" customHeight="1" spans="1:5">
      <c r="A1080" s="167"/>
      <c r="B1080" s="165" t="s">
        <v>1245</v>
      </c>
      <c r="C1080" s="165" t="s">
        <v>3503</v>
      </c>
      <c r="D1080" s="165" t="s">
        <v>3504</v>
      </c>
      <c r="E1080" s="165" t="s">
        <v>3505</v>
      </c>
    </row>
    <row r="1081" customHeight="1" spans="1:5">
      <c r="A1081" s="167"/>
      <c r="B1081" s="165" t="s">
        <v>1249</v>
      </c>
      <c r="C1081" s="165" t="s">
        <v>3506</v>
      </c>
      <c r="D1081" s="165" t="s">
        <v>3507</v>
      </c>
      <c r="E1081" s="165" t="s">
        <v>3508</v>
      </c>
    </row>
    <row r="1082" customHeight="1" spans="1:5">
      <c r="A1082" s="167"/>
      <c r="B1082" s="165" t="s">
        <v>1253</v>
      </c>
      <c r="C1082" s="165" t="s">
        <v>3509</v>
      </c>
      <c r="D1082" s="165" t="s">
        <v>3510</v>
      </c>
      <c r="E1082" s="165" t="s">
        <v>3511</v>
      </c>
    </row>
    <row r="1083" customHeight="1" spans="1:5">
      <c r="A1083" s="167"/>
      <c r="B1083" s="165" t="s">
        <v>1257</v>
      </c>
      <c r="C1083" s="165" t="s">
        <v>3512</v>
      </c>
      <c r="D1083" s="165" t="s">
        <v>3513</v>
      </c>
      <c r="E1083" s="165" t="s">
        <v>3514</v>
      </c>
    </row>
    <row r="1084" customHeight="1" spans="1:5">
      <c r="A1084" s="167"/>
      <c r="B1084" s="165" t="s">
        <v>1261</v>
      </c>
      <c r="C1084" s="165" t="s">
        <v>3515</v>
      </c>
      <c r="D1084" s="165" t="s">
        <v>3516</v>
      </c>
      <c r="E1084" s="165" t="s">
        <v>3517</v>
      </c>
    </row>
    <row r="1085" customHeight="1" spans="1:5">
      <c r="A1085" s="167"/>
      <c r="B1085" s="165" t="s">
        <v>1265</v>
      </c>
      <c r="C1085" s="165" t="s">
        <v>3518</v>
      </c>
      <c r="D1085" s="165" t="s">
        <v>3519</v>
      </c>
      <c r="E1085" s="165" t="s">
        <v>3520</v>
      </c>
    </row>
    <row r="1086" customHeight="1" spans="1:5">
      <c r="A1086" s="167"/>
      <c r="B1086" s="165" t="s">
        <v>1269</v>
      </c>
      <c r="C1086" s="165" t="s">
        <v>3521</v>
      </c>
      <c r="D1086" s="165" t="s">
        <v>3522</v>
      </c>
      <c r="E1086" s="165" t="s">
        <v>3523</v>
      </c>
    </row>
    <row r="1087" customHeight="1" spans="1:5">
      <c r="A1087" s="167"/>
      <c r="B1087" s="165" t="s">
        <v>1273</v>
      </c>
      <c r="C1087" s="165" t="s">
        <v>3524</v>
      </c>
      <c r="D1087" s="165" t="s">
        <v>3525</v>
      </c>
      <c r="E1087" s="165" t="s">
        <v>3526</v>
      </c>
    </row>
    <row r="1088" customHeight="1" spans="1:5">
      <c r="A1088" s="167"/>
      <c r="B1088" s="165" t="s">
        <v>1277</v>
      </c>
      <c r="C1088" s="165" t="s">
        <v>3527</v>
      </c>
      <c r="D1088" s="165" t="s">
        <v>3528</v>
      </c>
      <c r="E1088" s="165" t="s">
        <v>3529</v>
      </c>
    </row>
    <row r="1089" customHeight="1" spans="1:5">
      <c r="A1089" s="167"/>
      <c r="B1089" s="165" t="s">
        <v>1281</v>
      </c>
      <c r="C1089" s="165" t="s">
        <v>3530</v>
      </c>
      <c r="D1089" s="165" t="s">
        <v>3531</v>
      </c>
      <c r="E1089" s="165" t="s">
        <v>3532</v>
      </c>
    </row>
    <row r="1090" customHeight="1" spans="1:5">
      <c r="A1090" s="167"/>
      <c r="B1090" s="165" t="s">
        <v>1285</v>
      </c>
      <c r="C1090" s="165" t="s">
        <v>3533</v>
      </c>
      <c r="D1090" s="165" t="s">
        <v>3534</v>
      </c>
      <c r="E1090" s="165" t="s">
        <v>3535</v>
      </c>
    </row>
    <row r="1091" customHeight="1" spans="1:5">
      <c r="A1091" s="167"/>
      <c r="B1091" s="165" t="s">
        <v>1289</v>
      </c>
      <c r="C1091" s="165" t="s">
        <v>3536</v>
      </c>
      <c r="D1091" s="165" t="s">
        <v>3537</v>
      </c>
      <c r="E1091" s="165" t="s">
        <v>3538</v>
      </c>
    </row>
    <row r="1092" customHeight="1" spans="1:5">
      <c r="A1092" s="167"/>
      <c r="B1092" s="165" t="s">
        <v>1293</v>
      </c>
      <c r="C1092" s="165" t="s">
        <v>3539</v>
      </c>
      <c r="D1092" s="165" t="s">
        <v>3540</v>
      </c>
      <c r="E1092" s="165" t="s">
        <v>3541</v>
      </c>
    </row>
    <row r="1093" customHeight="1" spans="1:5">
      <c r="A1093" s="167"/>
      <c r="B1093" s="165" t="s">
        <v>1297</v>
      </c>
      <c r="C1093" s="165" t="s">
        <v>3542</v>
      </c>
      <c r="D1093" s="165" t="s">
        <v>3543</v>
      </c>
      <c r="E1093" s="165" t="s">
        <v>3544</v>
      </c>
    </row>
    <row r="1094" customHeight="1" spans="1:5">
      <c r="A1094" s="167"/>
      <c r="B1094" s="165" t="s">
        <v>1301</v>
      </c>
      <c r="C1094" s="165" t="s">
        <v>3545</v>
      </c>
      <c r="D1094" s="165" t="s">
        <v>3546</v>
      </c>
      <c r="E1094" s="165" t="s">
        <v>3547</v>
      </c>
    </row>
    <row r="1095" customHeight="1" spans="1:5">
      <c r="A1095" s="167"/>
      <c r="B1095" s="165" t="s">
        <v>1305</v>
      </c>
      <c r="C1095" s="165" t="s">
        <v>3548</v>
      </c>
      <c r="D1095" s="165" t="s">
        <v>3549</v>
      </c>
      <c r="E1095" s="165" t="s">
        <v>3550</v>
      </c>
    </row>
    <row r="1096" customHeight="1" spans="1:5">
      <c r="A1096" s="167"/>
      <c r="B1096" s="165" t="s">
        <v>1309</v>
      </c>
      <c r="C1096" s="165" t="s">
        <v>3551</v>
      </c>
      <c r="D1096" s="165" t="s">
        <v>3552</v>
      </c>
      <c r="E1096" s="165" t="s">
        <v>3553</v>
      </c>
    </row>
    <row r="1097" customHeight="1" spans="1:5">
      <c r="A1097" s="167"/>
      <c r="B1097" s="165" t="s">
        <v>1313</v>
      </c>
      <c r="C1097" s="165" t="s">
        <v>3554</v>
      </c>
      <c r="D1097" s="165" t="s">
        <v>3555</v>
      </c>
      <c r="E1097" s="165" t="s">
        <v>3556</v>
      </c>
    </row>
    <row r="1098" customHeight="1" spans="1:5">
      <c r="A1098" s="167"/>
      <c r="B1098" s="165" t="s">
        <v>1317</v>
      </c>
      <c r="C1098" s="165" t="s">
        <v>3557</v>
      </c>
      <c r="D1098" s="165" t="s">
        <v>3558</v>
      </c>
      <c r="E1098" s="165" t="s">
        <v>3559</v>
      </c>
    </row>
    <row r="1099" customHeight="1" spans="1:5">
      <c r="A1099" s="167"/>
      <c r="B1099" s="165" t="s">
        <v>1321</v>
      </c>
      <c r="C1099" s="165" t="s">
        <v>3560</v>
      </c>
      <c r="D1099" s="165" t="s">
        <v>3561</v>
      </c>
      <c r="E1099" s="165" t="s">
        <v>3562</v>
      </c>
    </row>
    <row r="1100" customHeight="1" spans="1:5">
      <c r="A1100" s="167"/>
      <c r="B1100" s="165" t="s">
        <v>1325</v>
      </c>
      <c r="C1100" s="165" t="s">
        <v>3563</v>
      </c>
      <c r="D1100" s="165" t="s">
        <v>3564</v>
      </c>
      <c r="E1100" s="165" t="s">
        <v>3565</v>
      </c>
    </row>
    <row r="1101" customHeight="1" spans="1:5">
      <c r="A1101" s="167"/>
      <c r="B1101" s="165" t="s">
        <v>1329</v>
      </c>
      <c r="C1101" s="165" t="s">
        <v>3566</v>
      </c>
      <c r="D1101" s="165" t="s">
        <v>3567</v>
      </c>
      <c r="E1101" s="165" t="s">
        <v>3568</v>
      </c>
    </row>
    <row r="1102" customHeight="1" spans="1:5">
      <c r="A1102" s="167"/>
      <c r="B1102" s="165" t="s">
        <v>1333</v>
      </c>
      <c r="C1102" s="165" t="s">
        <v>3569</v>
      </c>
      <c r="D1102" s="165" t="s">
        <v>3570</v>
      </c>
      <c r="E1102" s="165" t="s">
        <v>3571</v>
      </c>
    </row>
    <row r="1103" customHeight="1" spans="1:5">
      <c r="A1103" s="167"/>
      <c r="B1103" s="165" t="s">
        <v>1337</v>
      </c>
      <c r="C1103" s="165" t="s">
        <v>3572</v>
      </c>
      <c r="D1103" s="165" t="s">
        <v>3573</v>
      </c>
      <c r="E1103" s="165" t="s">
        <v>3574</v>
      </c>
    </row>
    <row r="1104" customHeight="1" spans="1:5">
      <c r="A1104" s="167"/>
      <c r="B1104" s="165" t="s">
        <v>1341</v>
      </c>
      <c r="C1104" s="165" t="s">
        <v>3575</v>
      </c>
      <c r="D1104" s="165" t="s">
        <v>3576</v>
      </c>
      <c r="E1104" s="165" t="s">
        <v>3577</v>
      </c>
    </row>
    <row r="1105" customHeight="1" spans="1:5">
      <c r="A1105" s="167"/>
      <c r="B1105" s="165" t="s">
        <v>1345</v>
      </c>
      <c r="C1105" s="165" t="s">
        <v>3578</v>
      </c>
      <c r="D1105" s="165" t="s">
        <v>3579</v>
      </c>
      <c r="E1105" s="165" t="s">
        <v>3580</v>
      </c>
    </row>
    <row r="1106" customHeight="1" spans="1:5">
      <c r="A1106" s="167"/>
      <c r="B1106" s="165" t="s">
        <v>1349</v>
      </c>
      <c r="C1106" s="165" t="s">
        <v>3581</v>
      </c>
      <c r="D1106" s="165" t="s">
        <v>3582</v>
      </c>
      <c r="E1106" s="165" t="s">
        <v>3583</v>
      </c>
    </row>
    <row r="1107" customHeight="1" spans="1:5">
      <c r="A1107" s="167"/>
      <c r="B1107" s="165" t="s">
        <v>1353</v>
      </c>
      <c r="C1107" s="165" t="s">
        <v>3584</v>
      </c>
      <c r="D1107" s="165" t="s">
        <v>3585</v>
      </c>
      <c r="E1107" s="165" t="s">
        <v>3586</v>
      </c>
    </row>
    <row r="1108" customHeight="1" spans="1:5">
      <c r="A1108" s="167"/>
      <c r="B1108" s="165" t="s">
        <v>1357</v>
      </c>
      <c r="C1108" s="165" t="s">
        <v>3587</v>
      </c>
      <c r="D1108" s="165" t="s">
        <v>3588</v>
      </c>
      <c r="E1108" s="165" t="s">
        <v>3589</v>
      </c>
    </row>
    <row r="1109" customHeight="1" spans="1:5">
      <c r="A1109" s="167"/>
      <c r="B1109" s="165" t="s">
        <v>1361</v>
      </c>
      <c r="C1109" s="165" t="s">
        <v>3590</v>
      </c>
      <c r="D1109" s="165" t="s">
        <v>3591</v>
      </c>
      <c r="E1109" s="165" t="s">
        <v>3592</v>
      </c>
    </row>
    <row r="1110" customHeight="1" spans="1:5">
      <c r="A1110" s="167"/>
      <c r="B1110" s="165" t="s">
        <v>1365</v>
      </c>
      <c r="C1110" s="165" t="s">
        <v>3593</v>
      </c>
      <c r="D1110" s="165" t="s">
        <v>3594</v>
      </c>
      <c r="E1110" s="165" t="s">
        <v>3595</v>
      </c>
    </row>
    <row r="1111" customHeight="1" spans="1:5">
      <c r="A1111" s="167"/>
      <c r="B1111" s="165" t="s">
        <v>1369</v>
      </c>
      <c r="C1111" s="165" t="s">
        <v>3596</v>
      </c>
      <c r="D1111" s="165" t="s">
        <v>3597</v>
      </c>
      <c r="E1111" s="165" t="s">
        <v>3598</v>
      </c>
    </row>
    <row r="1112" customHeight="1" spans="1:5">
      <c r="A1112" s="167"/>
      <c r="B1112" s="165" t="s">
        <v>1373</v>
      </c>
      <c r="C1112" s="165" t="s">
        <v>3599</v>
      </c>
      <c r="D1112" s="165" t="s">
        <v>3600</v>
      </c>
      <c r="E1112" s="165" t="s">
        <v>3601</v>
      </c>
    </row>
    <row r="1113" customHeight="1" spans="1:5">
      <c r="A1113" s="167"/>
      <c r="B1113" s="165" t="s">
        <v>1377</v>
      </c>
      <c r="C1113" s="165" t="s">
        <v>3602</v>
      </c>
      <c r="D1113" s="165" t="s">
        <v>3603</v>
      </c>
      <c r="E1113" s="165" t="s">
        <v>3604</v>
      </c>
    </row>
    <row r="1114" customHeight="1" spans="1:5">
      <c r="A1114" s="167"/>
      <c r="B1114" s="165" t="s">
        <v>1381</v>
      </c>
      <c r="C1114" s="165" t="s">
        <v>3605</v>
      </c>
      <c r="D1114" s="165" t="s">
        <v>3606</v>
      </c>
      <c r="E1114" s="165" t="s">
        <v>3607</v>
      </c>
    </row>
    <row r="1115" customHeight="1" spans="1:5">
      <c r="A1115" s="167"/>
      <c r="B1115" s="165" t="s">
        <v>1385</v>
      </c>
      <c r="C1115" s="165" t="s">
        <v>3608</v>
      </c>
      <c r="D1115" s="165" t="s">
        <v>3609</v>
      </c>
      <c r="E1115" s="165" t="s">
        <v>3610</v>
      </c>
    </row>
    <row r="1116" customHeight="1" spans="1:5">
      <c r="A1116" s="167"/>
      <c r="B1116" s="165" t="s">
        <v>1389</v>
      </c>
      <c r="C1116" s="165" t="s">
        <v>3611</v>
      </c>
      <c r="D1116" s="165" t="s">
        <v>3612</v>
      </c>
      <c r="E1116" s="165" t="s">
        <v>3613</v>
      </c>
    </row>
    <row r="1117" customHeight="1" spans="1:5">
      <c r="A1117" s="167"/>
      <c r="B1117" s="165" t="s">
        <v>1393</v>
      </c>
      <c r="C1117" s="165" t="s">
        <v>3614</v>
      </c>
      <c r="D1117" s="165" t="s">
        <v>3615</v>
      </c>
      <c r="E1117" s="165" t="s">
        <v>3616</v>
      </c>
    </row>
    <row r="1118" customHeight="1" spans="1:5">
      <c r="A1118" s="167"/>
      <c r="B1118" s="165" t="s">
        <v>1397</v>
      </c>
      <c r="C1118" s="165" t="s">
        <v>3617</v>
      </c>
      <c r="D1118" s="165" t="s">
        <v>3618</v>
      </c>
      <c r="E1118" s="165" t="s">
        <v>3619</v>
      </c>
    </row>
    <row r="1119" customHeight="1" spans="1:5">
      <c r="A1119" s="167"/>
      <c r="B1119" s="165" t="s">
        <v>1401</v>
      </c>
      <c r="C1119" s="165" t="s">
        <v>3620</v>
      </c>
      <c r="D1119" s="165" t="s">
        <v>3621</v>
      </c>
      <c r="E1119" s="165" t="s">
        <v>3622</v>
      </c>
    </row>
    <row r="1120" customHeight="1" spans="1:5">
      <c r="A1120" s="167"/>
      <c r="B1120" s="165" t="s">
        <v>1405</v>
      </c>
      <c r="C1120" s="165" t="s">
        <v>3623</v>
      </c>
      <c r="D1120" s="165" t="s">
        <v>3624</v>
      </c>
      <c r="E1120" s="165" t="s">
        <v>3625</v>
      </c>
    </row>
    <row r="1121" customHeight="1" spans="1:5">
      <c r="A1121" s="167"/>
      <c r="B1121" s="165" t="s">
        <v>1409</v>
      </c>
      <c r="C1121" s="165" t="s">
        <v>3626</v>
      </c>
      <c r="D1121" s="165" t="s">
        <v>3627</v>
      </c>
      <c r="E1121" s="165" t="s">
        <v>3628</v>
      </c>
    </row>
    <row r="1122" customHeight="1" spans="1:5">
      <c r="A1122" s="167"/>
      <c r="B1122" s="165" t="s">
        <v>1413</v>
      </c>
      <c r="C1122" s="165" t="s">
        <v>3629</v>
      </c>
      <c r="D1122" s="165" t="s">
        <v>3630</v>
      </c>
      <c r="E1122" s="165" t="s">
        <v>3631</v>
      </c>
    </row>
    <row r="1123" customHeight="1" spans="1:5">
      <c r="A1123" s="167"/>
      <c r="B1123" s="165" t="s">
        <v>1417</v>
      </c>
      <c r="C1123" s="165" t="s">
        <v>3632</v>
      </c>
      <c r="D1123" s="165" t="s">
        <v>3633</v>
      </c>
      <c r="E1123" s="165" t="s">
        <v>3634</v>
      </c>
    </row>
    <row r="1124" customHeight="1" spans="1:5">
      <c r="A1124" s="167"/>
      <c r="B1124" s="165" t="s">
        <v>1421</v>
      </c>
      <c r="C1124" s="165" t="s">
        <v>3635</v>
      </c>
      <c r="D1124" s="165" t="s">
        <v>3636</v>
      </c>
      <c r="E1124" s="165" t="s">
        <v>3637</v>
      </c>
    </row>
    <row r="1125" customHeight="1" spans="1:5">
      <c r="A1125" s="167"/>
      <c r="B1125" s="165" t="s">
        <v>1425</v>
      </c>
      <c r="C1125" s="165" t="s">
        <v>3638</v>
      </c>
      <c r="D1125" s="165" t="s">
        <v>3639</v>
      </c>
      <c r="E1125" s="165" t="s">
        <v>3640</v>
      </c>
    </row>
    <row r="1126" customHeight="1" spans="1:5">
      <c r="A1126" s="167"/>
      <c r="B1126" s="165" t="s">
        <v>1429</v>
      </c>
      <c r="C1126" s="165" t="s">
        <v>3641</v>
      </c>
      <c r="D1126" s="165" t="s">
        <v>3642</v>
      </c>
      <c r="E1126" s="165" t="s">
        <v>3643</v>
      </c>
    </row>
    <row r="1127" customHeight="1" spans="1:5">
      <c r="A1127" s="167"/>
      <c r="B1127" s="165" t="s">
        <v>1433</v>
      </c>
      <c r="C1127" s="165" t="s">
        <v>3644</v>
      </c>
      <c r="D1127" s="165" t="s">
        <v>3645</v>
      </c>
      <c r="E1127" s="165" t="s">
        <v>3646</v>
      </c>
    </row>
    <row r="1128" customHeight="1" spans="1:5">
      <c r="A1128" s="167"/>
      <c r="B1128" s="165" t="s">
        <v>1437</v>
      </c>
      <c r="C1128" s="165" t="s">
        <v>3647</v>
      </c>
      <c r="D1128" s="165" t="s">
        <v>3648</v>
      </c>
      <c r="E1128" s="165" t="s">
        <v>3649</v>
      </c>
    </row>
    <row r="1129" customHeight="1" spans="1:5">
      <c r="A1129" s="167"/>
      <c r="B1129" s="165" t="s">
        <v>1441</v>
      </c>
      <c r="C1129" s="165" t="s">
        <v>3650</v>
      </c>
      <c r="D1129" s="165" t="s">
        <v>3651</v>
      </c>
      <c r="E1129" s="165" t="s">
        <v>3652</v>
      </c>
    </row>
    <row r="1130" customHeight="1" spans="1:5">
      <c r="A1130" s="167"/>
      <c r="B1130" s="165" t="s">
        <v>1445</v>
      </c>
      <c r="C1130" s="165" t="s">
        <v>3653</v>
      </c>
      <c r="D1130" s="165" t="s">
        <v>3654</v>
      </c>
      <c r="E1130" s="165" t="s">
        <v>3655</v>
      </c>
    </row>
    <row r="1131" customHeight="1" spans="1:5">
      <c r="A1131" s="167"/>
      <c r="B1131" s="165" t="s">
        <v>1449</v>
      </c>
      <c r="C1131" s="165" t="s">
        <v>1450</v>
      </c>
      <c r="D1131" s="165" t="s">
        <v>1450</v>
      </c>
      <c r="E1131" s="165" t="s">
        <v>1450</v>
      </c>
    </row>
    <row r="1132" customHeight="1" spans="1:5">
      <c r="A1132" s="167"/>
      <c r="B1132" s="165" t="s">
        <v>1451</v>
      </c>
      <c r="C1132" s="165" t="s">
        <v>1450</v>
      </c>
      <c r="D1132" s="165" t="s">
        <v>1450</v>
      </c>
      <c r="E1132" s="165" t="s">
        <v>1450</v>
      </c>
    </row>
    <row r="1133" customHeight="1" spans="1:5">
      <c r="A1133" s="167"/>
      <c r="B1133" s="165" t="s">
        <v>1452</v>
      </c>
      <c r="C1133" s="165" t="s">
        <v>1450</v>
      </c>
      <c r="D1133" s="165" t="s">
        <v>1450</v>
      </c>
      <c r="E1133" s="165" t="s">
        <v>1450</v>
      </c>
    </row>
    <row r="1134" customHeight="1" spans="1:5">
      <c r="A1134" s="167"/>
      <c r="B1134" s="165" t="s">
        <v>1453</v>
      </c>
      <c r="C1134" s="165" t="s">
        <v>1450</v>
      </c>
      <c r="D1134" s="165" t="s">
        <v>1450</v>
      </c>
      <c r="E1134" s="165" t="s">
        <v>1450</v>
      </c>
    </row>
    <row r="1135" customHeight="1" spans="1:5">
      <c r="A1135" s="167"/>
      <c r="B1135" s="165" t="s">
        <v>1454</v>
      </c>
      <c r="C1135" s="165" t="s">
        <v>1455</v>
      </c>
      <c r="D1135" s="165" t="s">
        <v>1456</v>
      </c>
      <c r="E1135" s="165" t="s">
        <v>1457</v>
      </c>
    </row>
    <row r="1136" customHeight="1" spans="1:5">
      <c r="A1136" s="167"/>
      <c r="B1136" s="165" t="s">
        <v>1458</v>
      </c>
      <c r="C1136" s="165" t="s">
        <v>1455</v>
      </c>
      <c r="D1136" s="165" t="s">
        <v>1456</v>
      </c>
      <c r="E1136" s="165" t="s">
        <v>1457</v>
      </c>
    </row>
    <row r="1137" customHeight="1" spans="1:5">
      <c r="A1137" s="167"/>
      <c r="B1137" s="165" t="s">
        <v>1459</v>
      </c>
      <c r="C1137" s="165" t="s">
        <v>1460</v>
      </c>
      <c r="D1137" s="165" t="s">
        <v>1461</v>
      </c>
      <c r="E1137" s="165" t="s">
        <v>1462</v>
      </c>
    </row>
    <row r="1138" customHeight="1" spans="1:5">
      <c r="A1138" s="167"/>
      <c r="B1138" s="165" t="s">
        <v>1463</v>
      </c>
      <c r="C1138" s="165" t="s">
        <v>1460</v>
      </c>
      <c r="D1138" s="165" t="s">
        <v>1461</v>
      </c>
      <c r="E1138" s="165" t="s">
        <v>1462</v>
      </c>
    </row>
    <row r="1139" customHeight="1" spans="1:5">
      <c r="A1139" s="167"/>
      <c r="B1139" s="165" t="s">
        <v>1464</v>
      </c>
      <c r="C1139" s="165" t="s">
        <v>1465</v>
      </c>
      <c r="D1139" s="165" t="s">
        <v>1466</v>
      </c>
      <c r="E1139" s="165" t="s">
        <v>1467</v>
      </c>
    </row>
    <row r="1140" customHeight="1" spans="1:5">
      <c r="A1140" s="167"/>
      <c r="B1140" s="165" t="s">
        <v>1468</v>
      </c>
      <c r="C1140" s="165" t="s">
        <v>1465</v>
      </c>
      <c r="D1140" s="165" t="s">
        <v>1466</v>
      </c>
      <c r="E1140" s="165" t="s">
        <v>1467</v>
      </c>
    </row>
    <row r="1141" customHeight="1" spans="1:5">
      <c r="A1141" s="167"/>
      <c r="B1141" s="165" t="s">
        <v>1469</v>
      </c>
      <c r="C1141" s="165" t="s">
        <v>1470</v>
      </c>
      <c r="D1141" s="165" t="s">
        <v>1471</v>
      </c>
      <c r="E1141" s="165" t="s">
        <v>1472</v>
      </c>
    </row>
    <row r="1142" customHeight="1" spans="1:5">
      <c r="A1142" s="167"/>
      <c r="B1142" s="165" t="s">
        <v>1473</v>
      </c>
      <c r="C1142" s="165" t="s">
        <v>1470</v>
      </c>
      <c r="D1142" s="165" t="s">
        <v>1471</v>
      </c>
      <c r="E1142" s="165" t="s">
        <v>1472</v>
      </c>
    </row>
    <row r="1143" customHeight="1" spans="1:5">
      <c r="A1143" s="167"/>
      <c r="B1143" s="165" t="s">
        <v>1474</v>
      </c>
      <c r="C1143" s="165" t="s">
        <v>1475</v>
      </c>
      <c r="D1143" s="165" t="s">
        <v>1476</v>
      </c>
      <c r="E1143" s="165" t="s">
        <v>1477</v>
      </c>
    </row>
    <row r="1144" customHeight="1" spans="1:5">
      <c r="A1144" s="167"/>
      <c r="B1144" s="165" t="s">
        <v>1478</v>
      </c>
      <c r="C1144" s="165" t="s">
        <v>1475</v>
      </c>
      <c r="D1144" s="165" t="s">
        <v>1476</v>
      </c>
      <c r="E1144" s="165" t="s">
        <v>1477</v>
      </c>
    </row>
    <row r="1145" customHeight="1" spans="1:5">
      <c r="A1145" s="167"/>
      <c r="B1145" s="165" t="s">
        <v>1479</v>
      </c>
      <c r="C1145" s="165" t="s">
        <v>1480</v>
      </c>
      <c r="D1145" s="165" t="s">
        <v>1481</v>
      </c>
      <c r="E1145" s="165" t="s">
        <v>1482</v>
      </c>
    </row>
    <row r="1146" customHeight="1" spans="1:5">
      <c r="A1146" s="167"/>
      <c r="B1146" s="165" t="s">
        <v>1483</v>
      </c>
      <c r="C1146" s="165" t="s">
        <v>1480</v>
      </c>
      <c r="D1146" s="165" t="s">
        <v>1481</v>
      </c>
      <c r="E1146" s="165" t="s">
        <v>1482</v>
      </c>
    </row>
    <row r="1147" customHeight="1" spans="1:5">
      <c r="A1147" s="167"/>
      <c r="B1147" s="165" t="s">
        <v>1484</v>
      </c>
      <c r="C1147" s="165" t="s">
        <v>1485</v>
      </c>
      <c r="D1147" s="165" t="s">
        <v>1485</v>
      </c>
      <c r="E1147" s="165" t="s">
        <v>1485</v>
      </c>
    </row>
    <row r="1148" customHeight="1" spans="1:5">
      <c r="A1148" s="167"/>
      <c r="B1148" s="165" t="s">
        <v>1486</v>
      </c>
      <c r="C1148" s="165" t="s">
        <v>1485</v>
      </c>
      <c r="D1148" s="165" t="s">
        <v>1485</v>
      </c>
      <c r="E1148" s="165" t="s">
        <v>1485</v>
      </c>
    </row>
    <row r="1149" customHeight="1" spans="1:5">
      <c r="A1149" s="167"/>
      <c r="B1149" s="165" t="s">
        <v>1487</v>
      </c>
      <c r="C1149" s="165" t="s">
        <v>1485</v>
      </c>
      <c r="D1149" s="165" t="s">
        <v>1485</v>
      </c>
      <c r="E1149" s="165" t="s">
        <v>1485</v>
      </c>
    </row>
    <row r="1150" customHeight="1" spans="1:5">
      <c r="A1150" s="167"/>
      <c r="B1150" s="165" t="s">
        <v>1488</v>
      </c>
      <c r="C1150" s="165" t="s">
        <v>1485</v>
      </c>
      <c r="D1150" s="165" t="s">
        <v>1485</v>
      </c>
      <c r="E1150" s="165" t="s">
        <v>1485</v>
      </c>
    </row>
    <row r="1151" customHeight="1" spans="1:5">
      <c r="A1151" s="167"/>
      <c r="B1151" s="165" t="s">
        <v>1489</v>
      </c>
      <c r="C1151" s="165" t="s">
        <v>1490</v>
      </c>
      <c r="D1151" s="165" t="s">
        <v>1490</v>
      </c>
      <c r="E1151" s="165" t="s">
        <v>1490</v>
      </c>
    </row>
    <row r="1152" customHeight="1" spans="1:5">
      <c r="A1152" s="167"/>
      <c r="B1152" s="165" t="s">
        <v>1491</v>
      </c>
      <c r="C1152" s="165" t="s">
        <v>1490</v>
      </c>
      <c r="D1152" s="165" t="s">
        <v>1490</v>
      </c>
      <c r="E1152" s="165" t="s">
        <v>1490</v>
      </c>
    </row>
    <row r="1153" customHeight="1" spans="1:5">
      <c r="A1153" s="167"/>
      <c r="B1153" s="165" t="s">
        <v>1492</v>
      </c>
      <c r="C1153" s="165" t="s">
        <v>1490</v>
      </c>
      <c r="D1153" s="165" t="s">
        <v>1490</v>
      </c>
      <c r="E1153" s="165" t="s">
        <v>1490</v>
      </c>
    </row>
    <row r="1154" customHeight="1" spans="1:5">
      <c r="A1154" s="168"/>
      <c r="B1154" s="165" t="s">
        <v>1493</v>
      </c>
      <c r="C1154" s="165" t="s">
        <v>1490</v>
      </c>
      <c r="D1154" s="165" t="s">
        <v>1490</v>
      </c>
      <c r="E1154" s="165" t="s">
        <v>1490</v>
      </c>
    </row>
    <row r="1155" customHeight="1" spans="1:5">
      <c r="A1155" s="164" t="s">
        <v>3656</v>
      </c>
      <c r="B1155" s="165" t="s">
        <v>9</v>
      </c>
      <c r="C1155" s="165" t="s">
        <v>3657</v>
      </c>
      <c r="D1155" s="165" t="s">
        <v>3658</v>
      </c>
      <c r="E1155" s="165" t="s">
        <v>3659</v>
      </c>
    </row>
    <row r="1156" customHeight="1" spans="1:5">
      <c r="A1156" s="167"/>
      <c r="B1156" s="165" t="s">
        <v>13</v>
      </c>
      <c r="C1156" s="165" t="s">
        <v>3660</v>
      </c>
      <c r="D1156" s="165" t="s">
        <v>3661</v>
      </c>
      <c r="E1156" s="165" t="s">
        <v>3662</v>
      </c>
    </row>
    <row r="1157" customHeight="1" spans="1:5">
      <c r="A1157" s="167"/>
      <c r="B1157" s="165" t="s">
        <v>17</v>
      </c>
      <c r="C1157" s="165" t="s">
        <v>3663</v>
      </c>
      <c r="D1157" s="165" t="s">
        <v>3664</v>
      </c>
      <c r="E1157" s="165" t="s">
        <v>3665</v>
      </c>
    </row>
    <row r="1158" customHeight="1" spans="1:5">
      <c r="A1158" s="167"/>
      <c r="B1158" s="165" t="s">
        <v>21</v>
      </c>
      <c r="C1158" s="165" t="s">
        <v>3666</v>
      </c>
      <c r="D1158" s="165" t="s">
        <v>3667</v>
      </c>
      <c r="E1158" s="165" t="s">
        <v>3668</v>
      </c>
    </row>
    <row r="1159" customHeight="1" spans="1:5">
      <c r="A1159" s="167"/>
      <c r="B1159" s="165" t="s">
        <v>25</v>
      </c>
      <c r="C1159" s="165" t="s">
        <v>3669</v>
      </c>
      <c r="D1159" s="165" t="s">
        <v>3670</v>
      </c>
      <c r="E1159" s="165" t="s">
        <v>3671</v>
      </c>
    </row>
    <row r="1160" customHeight="1" spans="1:5">
      <c r="A1160" s="167"/>
      <c r="B1160" s="165" t="s">
        <v>29</v>
      </c>
      <c r="C1160" s="165" t="s">
        <v>3672</v>
      </c>
      <c r="D1160" s="165" t="s">
        <v>3673</v>
      </c>
      <c r="E1160" s="165" t="s">
        <v>3674</v>
      </c>
    </row>
    <row r="1161" customHeight="1" spans="1:5">
      <c r="A1161" s="167"/>
      <c r="B1161" s="165" t="s">
        <v>33</v>
      </c>
      <c r="C1161" s="165" t="s">
        <v>3675</v>
      </c>
      <c r="D1161" s="165" t="s">
        <v>3676</v>
      </c>
      <c r="E1161" s="165" t="s">
        <v>3677</v>
      </c>
    </row>
    <row r="1162" customHeight="1" spans="1:5">
      <c r="A1162" s="167"/>
      <c r="B1162" s="165" t="s">
        <v>37</v>
      </c>
      <c r="C1162" s="165" t="s">
        <v>3678</v>
      </c>
      <c r="D1162" s="165" t="s">
        <v>3679</v>
      </c>
      <c r="E1162" s="165" t="s">
        <v>3680</v>
      </c>
    </row>
    <row r="1163" customHeight="1" spans="1:5">
      <c r="A1163" s="167"/>
      <c r="B1163" s="165" t="s">
        <v>41</v>
      </c>
      <c r="C1163" s="165" t="s">
        <v>3681</v>
      </c>
      <c r="D1163" s="165" t="s">
        <v>3682</v>
      </c>
      <c r="E1163" s="165" t="s">
        <v>3683</v>
      </c>
    </row>
    <row r="1164" customHeight="1" spans="1:5">
      <c r="A1164" s="167"/>
      <c r="B1164" s="165" t="s">
        <v>45</v>
      </c>
      <c r="C1164" s="165" t="s">
        <v>3684</v>
      </c>
      <c r="D1164" s="165" t="s">
        <v>3685</v>
      </c>
      <c r="E1164" s="165" t="s">
        <v>3686</v>
      </c>
    </row>
    <row r="1165" customHeight="1" spans="1:5">
      <c r="A1165" s="167"/>
      <c r="B1165" s="165" t="s">
        <v>49</v>
      </c>
      <c r="C1165" s="165" t="s">
        <v>3687</v>
      </c>
      <c r="D1165" s="165" t="s">
        <v>3688</v>
      </c>
      <c r="E1165" s="165" t="s">
        <v>3689</v>
      </c>
    </row>
    <row r="1166" customHeight="1" spans="1:5">
      <c r="A1166" s="167"/>
      <c r="B1166" s="165" t="s">
        <v>53</v>
      </c>
      <c r="C1166" s="165" t="s">
        <v>3690</v>
      </c>
      <c r="D1166" s="165" t="s">
        <v>3691</v>
      </c>
      <c r="E1166" s="165" t="s">
        <v>3692</v>
      </c>
    </row>
    <row r="1167" customHeight="1" spans="1:5">
      <c r="A1167" s="167"/>
      <c r="B1167" s="165" t="s">
        <v>57</v>
      </c>
      <c r="C1167" s="165" t="s">
        <v>3693</v>
      </c>
      <c r="D1167" s="165" t="s">
        <v>3694</v>
      </c>
      <c r="E1167" s="165" t="s">
        <v>3695</v>
      </c>
    </row>
    <row r="1168" customHeight="1" spans="1:5">
      <c r="A1168" s="167"/>
      <c r="B1168" s="165" t="s">
        <v>61</v>
      </c>
      <c r="C1168" s="165" t="s">
        <v>3696</v>
      </c>
      <c r="D1168" s="165" t="s">
        <v>3697</v>
      </c>
      <c r="E1168" s="165" t="s">
        <v>3698</v>
      </c>
    </row>
    <row r="1169" customHeight="1" spans="1:5">
      <c r="A1169" s="167"/>
      <c r="B1169" s="165" t="s">
        <v>65</v>
      </c>
      <c r="C1169" s="165" t="s">
        <v>3699</v>
      </c>
      <c r="D1169" s="165" t="s">
        <v>3700</v>
      </c>
      <c r="E1169" s="165" t="s">
        <v>3701</v>
      </c>
    </row>
    <row r="1170" customHeight="1" spans="1:5">
      <c r="A1170" s="167"/>
      <c r="B1170" s="165" t="s">
        <v>69</v>
      </c>
      <c r="C1170" s="165" t="s">
        <v>3702</v>
      </c>
      <c r="D1170" s="165" t="s">
        <v>3703</v>
      </c>
      <c r="E1170" s="165" t="s">
        <v>3704</v>
      </c>
    </row>
    <row r="1171" customHeight="1" spans="1:5">
      <c r="A1171" s="167"/>
      <c r="B1171" s="165" t="s">
        <v>73</v>
      </c>
      <c r="C1171" s="165" t="s">
        <v>3705</v>
      </c>
      <c r="D1171" s="165" t="s">
        <v>3706</v>
      </c>
      <c r="E1171" s="165" t="s">
        <v>3707</v>
      </c>
    </row>
    <row r="1172" customHeight="1" spans="1:5">
      <c r="A1172" s="167"/>
      <c r="B1172" s="165" t="s">
        <v>77</v>
      </c>
      <c r="C1172" s="165" t="s">
        <v>3708</v>
      </c>
      <c r="D1172" s="165" t="s">
        <v>3709</v>
      </c>
      <c r="E1172" s="165" t="s">
        <v>3710</v>
      </c>
    </row>
    <row r="1173" customHeight="1" spans="1:5">
      <c r="A1173" s="167"/>
      <c r="B1173" s="165" t="s">
        <v>81</v>
      </c>
      <c r="C1173" s="165" t="s">
        <v>3711</v>
      </c>
      <c r="D1173" s="165" t="s">
        <v>3712</v>
      </c>
      <c r="E1173" s="165" t="s">
        <v>3713</v>
      </c>
    </row>
    <row r="1174" customHeight="1" spans="1:5">
      <c r="A1174" s="167"/>
      <c r="B1174" s="165" t="s">
        <v>85</v>
      </c>
      <c r="C1174" s="165" t="s">
        <v>3714</v>
      </c>
      <c r="D1174" s="165" t="s">
        <v>3715</v>
      </c>
      <c r="E1174" s="165" t="s">
        <v>3716</v>
      </c>
    </row>
    <row r="1175" customHeight="1" spans="1:5">
      <c r="A1175" s="167"/>
      <c r="B1175" s="165" t="s">
        <v>89</v>
      </c>
      <c r="C1175" s="165" t="s">
        <v>3717</v>
      </c>
      <c r="D1175" s="165" t="s">
        <v>3718</v>
      </c>
      <c r="E1175" s="165" t="s">
        <v>3719</v>
      </c>
    </row>
    <row r="1176" customHeight="1" spans="1:5">
      <c r="A1176" s="167"/>
      <c r="B1176" s="165" t="s">
        <v>93</v>
      </c>
      <c r="C1176" s="165" t="s">
        <v>3720</v>
      </c>
      <c r="D1176" s="165" t="s">
        <v>3721</v>
      </c>
      <c r="E1176" s="165" t="s">
        <v>3722</v>
      </c>
    </row>
    <row r="1177" customHeight="1" spans="1:5">
      <c r="A1177" s="167"/>
      <c r="B1177" s="165" t="s">
        <v>97</v>
      </c>
      <c r="C1177" s="165" t="s">
        <v>3723</v>
      </c>
      <c r="D1177" s="165" t="s">
        <v>3724</v>
      </c>
      <c r="E1177" s="165" t="s">
        <v>3725</v>
      </c>
    </row>
    <row r="1178" customHeight="1" spans="1:5">
      <c r="A1178" s="167"/>
      <c r="B1178" s="165" t="s">
        <v>101</v>
      </c>
      <c r="C1178" s="165" t="s">
        <v>3726</v>
      </c>
      <c r="D1178" s="165" t="s">
        <v>3727</v>
      </c>
      <c r="E1178" s="165" t="s">
        <v>3728</v>
      </c>
    </row>
    <row r="1179" customHeight="1" spans="1:5">
      <c r="A1179" s="167"/>
      <c r="B1179" s="165" t="s">
        <v>105</v>
      </c>
      <c r="C1179" s="165" t="s">
        <v>3729</v>
      </c>
      <c r="D1179" s="165" t="s">
        <v>3730</v>
      </c>
      <c r="E1179" s="165" t="s">
        <v>3731</v>
      </c>
    </row>
    <row r="1180" customHeight="1" spans="1:5">
      <c r="A1180" s="167"/>
      <c r="B1180" s="165" t="s">
        <v>109</v>
      </c>
      <c r="C1180" s="165" t="s">
        <v>3732</v>
      </c>
      <c r="D1180" s="165" t="s">
        <v>3733</v>
      </c>
      <c r="E1180" s="165" t="s">
        <v>3734</v>
      </c>
    </row>
    <row r="1181" customHeight="1" spans="1:5">
      <c r="A1181" s="167"/>
      <c r="B1181" s="165" t="s">
        <v>113</v>
      </c>
      <c r="C1181" s="165" t="s">
        <v>3735</v>
      </c>
      <c r="D1181" s="165" t="s">
        <v>3736</v>
      </c>
      <c r="E1181" s="165" t="s">
        <v>3737</v>
      </c>
    </row>
    <row r="1182" customHeight="1" spans="1:5">
      <c r="A1182" s="167"/>
      <c r="B1182" s="165" t="s">
        <v>117</v>
      </c>
      <c r="C1182" s="165" t="s">
        <v>3738</v>
      </c>
      <c r="D1182" s="165" t="s">
        <v>3739</v>
      </c>
      <c r="E1182" s="165" t="s">
        <v>3740</v>
      </c>
    </row>
    <row r="1183" customHeight="1" spans="1:5">
      <c r="A1183" s="167"/>
      <c r="B1183" s="165" t="s">
        <v>121</v>
      </c>
      <c r="C1183" s="165" t="s">
        <v>3741</v>
      </c>
      <c r="D1183" s="165" t="s">
        <v>3742</v>
      </c>
      <c r="E1183" s="165" t="s">
        <v>3743</v>
      </c>
    </row>
    <row r="1184" customHeight="1" spans="1:5">
      <c r="A1184" s="167"/>
      <c r="B1184" s="165" t="s">
        <v>125</v>
      </c>
      <c r="C1184" s="165" t="s">
        <v>3744</v>
      </c>
      <c r="D1184" s="165" t="s">
        <v>3745</v>
      </c>
      <c r="E1184" s="165" t="s">
        <v>3746</v>
      </c>
    </row>
    <row r="1185" customHeight="1" spans="1:5">
      <c r="A1185" s="167"/>
      <c r="B1185" s="165" t="s">
        <v>129</v>
      </c>
      <c r="C1185" s="165" t="s">
        <v>3747</v>
      </c>
      <c r="D1185" s="165" t="s">
        <v>3748</v>
      </c>
      <c r="E1185" s="165" t="s">
        <v>3749</v>
      </c>
    </row>
    <row r="1186" customHeight="1" spans="1:5">
      <c r="A1186" s="167"/>
      <c r="B1186" s="165" t="s">
        <v>133</v>
      </c>
      <c r="C1186" s="165" t="s">
        <v>3750</v>
      </c>
      <c r="D1186" s="165" t="s">
        <v>3751</v>
      </c>
      <c r="E1186" s="165" t="s">
        <v>3752</v>
      </c>
    </row>
    <row r="1187" customHeight="1" spans="1:5">
      <c r="A1187" s="167"/>
      <c r="B1187" s="165" t="s">
        <v>137</v>
      </c>
      <c r="C1187" s="165" t="s">
        <v>3753</v>
      </c>
      <c r="D1187" s="165" t="s">
        <v>3754</v>
      </c>
      <c r="E1187" s="165" t="s">
        <v>3755</v>
      </c>
    </row>
    <row r="1188" customHeight="1" spans="1:5">
      <c r="A1188" s="167"/>
      <c r="B1188" s="165" t="s">
        <v>141</v>
      </c>
      <c r="C1188" s="165" t="s">
        <v>3756</v>
      </c>
      <c r="D1188" s="165" t="s">
        <v>3757</v>
      </c>
      <c r="E1188" s="165" t="s">
        <v>3758</v>
      </c>
    </row>
    <row r="1189" customHeight="1" spans="1:5">
      <c r="A1189" s="167"/>
      <c r="B1189" s="165" t="s">
        <v>145</v>
      </c>
      <c r="C1189" s="165" t="s">
        <v>3759</v>
      </c>
      <c r="D1189" s="165" t="s">
        <v>3760</v>
      </c>
      <c r="E1189" s="165" t="s">
        <v>3761</v>
      </c>
    </row>
    <row r="1190" customHeight="1" spans="1:5">
      <c r="A1190" s="167"/>
      <c r="B1190" s="165" t="s">
        <v>149</v>
      </c>
      <c r="C1190" s="165" t="s">
        <v>3762</v>
      </c>
      <c r="D1190" s="165" t="s">
        <v>3763</v>
      </c>
      <c r="E1190" s="165" t="s">
        <v>3764</v>
      </c>
    </row>
    <row r="1191" customHeight="1" spans="1:5">
      <c r="A1191" s="167"/>
      <c r="B1191" s="165" t="s">
        <v>153</v>
      </c>
      <c r="C1191" s="165" t="s">
        <v>3765</v>
      </c>
      <c r="D1191" s="165" t="s">
        <v>3766</v>
      </c>
      <c r="E1191" s="165" t="s">
        <v>3767</v>
      </c>
    </row>
    <row r="1192" customHeight="1" spans="1:5">
      <c r="A1192" s="167"/>
      <c r="B1192" s="165" t="s">
        <v>157</v>
      </c>
      <c r="C1192" s="165" t="s">
        <v>3768</v>
      </c>
      <c r="D1192" s="165" t="s">
        <v>3769</v>
      </c>
      <c r="E1192" s="165" t="s">
        <v>3770</v>
      </c>
    </row>
    <row r="1193" customHeight="1" spans="1:5">
      <c r="A1193" s="167"/>
      <c r="B1193" s="165" t="s">
        <v>161</v>
      </c>
      <c r="C1193" s="165" t="s">
        <v>3771</v>
      </c>
      <c r="D1193" s="165" t="s">
        <v>3772</v>
      </c>
      <c r="E1193" s="165" t="s">
        <v>3773</v>
      </c>
    </row>
    <row r="1194" customHeight="1" spans="1:5">
      <c r="A1194" s="167"/>
      <c r="B1194" s="165" t="s">
        <v>165</v>
      </c>
      <c r="C1194" s="165" t="s">
        <v>3774</v>
      </c>
      <c r="D1194" s="165" t="s">
        <v>3775</v>
      </c>
      <c r="E1194" s="165" t="s">
        <v>3776</v>
      </c>
    </row>
    <row r="1195" customHeight="1" spans="1:5">
      <c r="A1195" s="167"/>
      <c r="B1195" s="165" t="s">
        <v>169</v>
      </c>
      <c r="C1195" s="165" t="s">
        <v>3777</v>
      </c>
      <c r="D1195" s="165" t="s">
        <v>3778</v>
      </c>
      <c r="E1195" s="165" t="s">
        <v>3779</v>
      </c>
    </row>
    <row r="1196" customHeight="1" spans="1:5">
      <c r="A1196" s="167"/>
      <c r="B1196" s="165" t="s">
        <v>173</v>
      </c>
      <c r="C1196" s="165" t="s">
        <v>3780</v>
      </c>
      <c r="D1196" s="165" t="s">
        <v>3781</v>
      </c>
      <c r="E1196" s="165" t="s">
        <v>3782</v>
      </c>
    </row>
    <row r="1197" customHeight="1" spans="1:5">
      <c r="A1197" s="167"/>
      <c r="B1197" s="165" t="s">
        <v>177</v>
      </c>
      <c r="C1197" s="165" t="s">
        <v>3783</v>
      </c>
      <c r="D1197" s="165" t="s">
        <v>3784</v>
      </c>
      <c r="E1197" s="165" t="s">
        <v>3785</v>
      </c>
    </row>
    <row r="1198" customHeight="1" spans="1:5">
      <c r="A1198" s="167"/>
      <c r="B1198" s="165" t="s">
        <v>181</v>
      </c>
      <c r="C1198" s="165" t="s">
        <v>3786</v>
      </c>
      <c r="D1198" s="165" t="s">
        <v>3787</v>
      </c>
      <c r="E1198" s="165" t="s">
        <v>3788</v>
      </c>
    </row>
    <row r="1199" customHeight="1" spans="1:5">
      <c r="A1199" s="167"/>
      <c r="B1199" s="165" t="s">
        <v>185</v>
      </c>
      <c r="C1199" s="165" t="s">
        <v>3789</v>
      </c>
      <c r="D1199" s="165" t="s">
        <v>3790</v>
      </c>
      <c r="E1199" s="165" t="s">
        <v>3791</v>
      </c>
    </row>
    <row r="1200" customHeight="1" spans="1:5">
      <c r="A1200" s="167"/>
      <c r="B1200" s="165" t="s">
        <v>189</v>
      </c>
      <c r="C1200" s="165" t="s">
        <v>3792</v>
      </c>
      <c r="D1200" s="165" t="s">
        <v>3793</v>
      </c>
      <c r="E1200" s="165" t="s">
        <v>3794</v>
      </c>
    </row>
    <row r="1201" customHeight="1" spans="1:5">
      <c r="A1201" s="167"/>
      <c r="B1201" s="165" t="s">
        <v>193</v>
      </c>
      <c r="C1201" s="165" t="s">
        <v>3795</v>
      </c>
      <c r="D1201" s="165" t="s">
        <v>3796</v>
      </c>
      <c r="E1201" s="165" t="s">
        <v>3797</v>
      </c>
    </row>
    <row r="1202" customHeight="1" spans="1:5">
      <c r="A1202" s="167"/>
      <c r="B1202" s="165" t="s">
        <v>197</v>
      </c>
      <c r="C1202" s="165" t="s">
        <v>3798</v>
      </c>
      <c r="D1202" s="165" t="s">
        <v>3799</v>
      </c>
      <c r="E1202" s="165" t="s">
        <v>3800</v>
      </c>
    </row>
    <row r="1203" customHeight="1" spans="1:5">
      <c r="A1203" s="167"/>
      <c r="B1203" s="165" t="s">
        <v>201</v>
      </c>
      <c r="C1203" s="165" t="s">
        <v>3801</v>
      </c>
      <c r="D1203" s="165" t="s">
        <v>3802</v>
      </c>
      <c r="E1203" s="165" t="s">
        <v>3803</v>
      </c>
    </row>
    <row r="1204" customHeight="1" spans="1:5">
      <c r="A1204" s="167"/>
      <c r="B1204" s="165" t="s">
        <v>205</v>
      </c>
      <c r="C1204" s="165" t="s">
        <v>3804</v>
      </c>
      <c r="D1204" s="165" t="s">
        <v>3805</v>
      </c>
      <c r="E1204" s="165" t="s">
        <v>3806</v>
      </c>
    </row>
    <row r="1205" customHeight="1" spans="1:5">
      <c r="A1205" s="167"/>
      <c r="B1205" s="165" t="s">
        <v>209</v>
      </c>
      <c r="C1205" s="165" t="s">
        <v>3807</v>
      </c>
      <c r="D1205" s="165" t="s">
        <v>3808</v>
      </c>
      <c r="E1205" s="165" t="s">
        <v>3809</v>
      </c>
    </row>
    <row r="1206" customHeight="1" spans="1:5">
      <c r="A1206" s="167"/>
      <c r="B1206" s="165" t="s">
        <v>213</v>
      </c>
      <c r="C1206" s="165" t="s">
        <v>3810</v>
      </c>
      <c r="D1206" s="165" t="s">
        <v>3811</v>
      </c>
      <c r="E1206" s="165" t="s">
        <v>3812</v>
      </c>
    </row>
    <row r="1207" customHeight="1" spans="1:5">
      <c r="A1207" s="167"/>
      <c r="B1207" s="165" t="s">
        <v>217</v>
      </c>
      <c r="C1207" s="165" t="s">
        <v>3813</v>
      </c>
      <c r="D1207" s="165" t="s">
        <v>3814</v>
      </c>
      <c r="E1207" s="165" t="s">
        <v>3815</v>
      </c>
    </row>
    <row r="1208" customHeight="1" spans="1:5">
      <c r="A1208" s="167"/>
      <c r="B1208" s="165" t="s">
        <v>221</v>
      </c>
      <c r="C1208" s="165" t="s">
        <v>3816</v>
      </c>
      <c r="D1208" s="165" t="s">
        <v>3817</v>
      </c>
      <c r="E1208" s="165" t="s">
        <v>3818</v>
      </c>
    </row>
    <row r="1209" customHeight="1" spans="1:5">
      <c r="A1209" s="167"/>
      <c r="B1209" s="165" t="s">
        <v>225</v>
      </c>
      <c r="C1209" s="165" t="s">
        <v>3819</v>
      </c>
      <c r="D1209" s="165" t="s">
        <v>3820</v>
      </c>
      <c r="E1209" s="165" t="s">
        <v>3821</v>
      </c>
    </row>
    <row r="1210" customHeight="1" spans="1:5">
      <c r="A1210" s="167"/>
      <c r="B1210" s="165" t="s">
        <v>229</v>
      </c>
      <c r="C1210" s="165" t="s">
        <v>3822</v>
      </c>
      <c r="D1210" s="165" t="s">
        <v>3823</v>
      </c>
      <c r="E1210" s="165" t="s">
        <v>3824</v>
      </c>
    </row>
    <row r="1211" customHeight="1" spans="1:5">
      <c r="A1211" s="167"/>
      <c r="B1211" s="165" t="s">
        <v>233</v>
      </c>
      <c r="C1211" s="165" t="s">
        <v>3825</v>
      </c>
      <c r="D1211" s="165" t="s">
        <v>3826</v>
      </c>
      <c r="E1211" s="165" t="s">
        <v>3827</v>
      </c>
    </row>
    <row r="1212" customHeight="1" spans="1:5">
      <c r="A1212" s="167"/>
      <c r="B1212" s="165" t="s">
        <v>237</v>
      </c>
      <c r="C1212" s="165" t="s">
        <v>3828</v>
      </c>
      <c r="D1212" s="165" t="s">
        <v>3829</v>
      </c>
      <c r="E1212" s="165" t="s">
        <v>3830</v>
      </c>
    </row>
    <row r="1213" customHeight="1" spans="1:5">
      <c r="A1213" s="167"/>
      <c r="B1213" s="165" t="s">
        <v>241</v>
      </c>
      <c r="C1213" s="165" t="s">
        <v>3831</v>
      </c>
      <c r="D1213" s="165" t="s">
        <v>3832</v>
      </c>
      <c r="E1213" s="165" t="s">
        <v>3833</v>
      </c>
    </row>
    <row r="1214" customHeight="1" spans="1:5">
      <c r="A1214" s="167"/>
      <c r="B1214" s="165" t="s">
        <v>245</v>
      </c>
      <c r="C1214" s="165" t="s">
        <v>3834</v>
      </c>
      <c r="D1214" s="165" t="s">
        <v>3835</v>
      </c>
      <c r="E1214" s="165" t="s">
        <v>3836</v>
      </c>
    </row>
    <row r="1215" customHeight="1" spans="1:5">
      <c r="A1215" s="167"/>
      <c r="B1215" s="165" t="s">
        <v>249</v>
      </c>
      <c r="C1215" s="165" t="s">
        <v>3837</v>
      </c>
      <c r="D1215" s="165" t="s">
        <v>3838</v>
      </c>
      <c r="E1215" s="165" t="s">
        <v>3839</v>
      </c>
    </row>
    <row r="1216" customHeight="1" spans="1:5">
      <c r="A1216" s="167"/>
      <c r="B1216" s="165" t="s">
        <v>253</v>
      </c>
      <c r="C1216" s="165" t="s">
        <v>3840</v>
      </c>
      <c r="D1216" s="165" t="s">
        <v>3841</v>
      </c>
      <c r="E1216" s="165" t="s">
        <v>3842</v>
      </c>
    </row>
    <row r="1217" customHeight="1" spans="1:5">
      <c r="A1217" s="167"/>
      <c r="B1217" s="165" t="s">
        <v>257</v>
      </c>
      <c r="C1217" s="165" t="s">
        <v>3843</v>
      </c>
      <c r="D1217" s="165" t="s">
        <v>3844</v>
      </c>
      <c r="E1217" s="165" t="s">
        <v>3845</v>
      </c>
    </row>
    <row r="1218" customHeight="1" spans="1:5">
      <c r="A1218" s="167"/>
      <c r="B1218" s="165" t="s">
        <v>261</v>
      </c>
      <c r="C1218" s="165" t="s">
        <v>3846</v>
      </c>
      <c r="D1218" s="165" t="s">
        <v>3847</v>
      </c>
      <c r="E1218" s="165" t="s">
        <v>3848</v>
      </c>
    </row>
    <row r="1219" customHeight="1" spans="1:5">
      <c r="A1219" s="167"/>
      <c r="B1219" s="165" t="s">
        <v>265</v>
      </c>
      <c r="C1219" s="165" t="s">
        <v>3849</v>
      </c>
      <c r="D1219" s="165" t="s">
        <v>3850</v>
      </c>
      <c r="E1219" s="165" t="s">
        <v>3851</v>
      </c>
    </row>
    <row r="1220" customHeight="1" spans="1:5">
      <c r="A1220" s="167"/>
      <c r="B1220" s="165" t="s">
        <v>269</v>
      </c>
      <c r="C1220" s="165" t="s">
        <v>3852</v>
      </c>
      <c r="D1220" s="165" t="s">
        <v>3853</v>
      </c>
      <c r="E1220" s="165" t="s">
        <v>3854</v>
      </c>
    </row>
    <row r="1221" customHeight="1" spans="1:5">
      <c r="A1221" s="167"/>
      <c r="B1221" s="165" t="s">
        <v>273</v>
      </c>
      <c r="C1221" s="165" t="s">
        <v>3855</v>
      </c>
      <c r="D1221" s="165" t="s">
        <v>3856</v>
      </c>
      <c r="E1221" s="165" t="s">
        <v>3857</v>
      </c>
    </row>
    <row r="1222" customHeight="1" spans="1:5">
      <c r="A1222" s="167"/>
      <c r="B1222" s="165" t="s">
        <v>277</v>
      </c>
      <c r="C1222" s="165" t="s">
        <v>3858</v>
      </c>
      <c r="D1222" s="165" t="s">
        <v>3859</v>
      </c>
      <c r="E1222" s="165" t="s">
        <v>3860</v>
      </c>
    </row>
    <row r="1223" customHeight="1" spans="1:5">
      <c r="A1223" s="167"/>
      <c r="B1223" s="165" t="s">
        <v>281</v>
      </c>
      <c r="C1223" s="165" t="s">
        <v>3861</v>
      </c>
      <c r="D1223" s="165" t="s">
        <v>3862</v>
      </c>
      <c r="E1223" s="165" t="s">
        <v>3863</v>
      </c>
    </row>
    <row r="1224" customHeight="1" spans="1:5">
      <c r="A1224" s="167"/>
      <c r="B1224" s="165" t="s">
        <v>285</v>
      </c>
      <c r="C1224" s="165" t="s">
        <v>3864</v>
      </c>
      <c r="D1224" s="165" t="s">
        <v>3865</v>
      </c>
      <c r="E1224" s="165" t="s">
        <v>3866</v>
      </c>
    </row>
    <row r="1225" customHeight="1" spans="1:5">
      <c r="A1225" s="167"/>
      <c r="B1225" s="165" t="s">
        <v>289</v>
      </c>
      <c r="C1225" s="165" t="s">
        <v>3867</v>
      </c>
      <c r="D1225" s="165" t="s">
        <v>3868</v>
      </c>
      <c r="E1225" s="165" t="s">
        <v>3869</v>
      </c>
    </row>
    <row r="1226" customHeight="1" spans="1:5">
      <c r="A1226" s="167"/>
      <c r="B1226" s="165" t="s">
        <v>293</v>
      </c>
      <c r="C1226" s="165" t="s">
        <v>3870</v>
      </c>
      <c r="D1226" s="165" t="s">
        <v>3871</v>
      </c>
      <c r="E1226" s="165" t="s">
        <v>3872</v>
      </c>
    </row>
    <row r="1227" customHeight="1" spans="1:5">
      <c r="A1227" s="167"/>
      <c r="B1227" s="165" t="s">
        <v>297</v>
      </c>
      <c r="C1227" s="165" t="s">
        <v>3873</v>
      </c>
      <c r="D1227" s="165" t="s">
        <v>3874</v>
      </c>
      <c r="E1227" s="165" t="s">
        <v>3875</v>
      </c>
    </row>
    <row r="1228" customHeight="1" spans="1:5">
      <c r="A1228" s="167"/>
      <c r="B1228" s="165" t="s">
        <v>301</v>
      </c>
      <c r="C1228" s="165" t="s">
        <v>3876</v>
      </c>
      <c r="D1228" s="165" t="s">
        <v>3877</v>
      </c>
      <c r="E1228" s="165" t="s">
        <v>3878</v>
      </c>
    </row>
    <row r="1229" customHeight="1" spans="1:5">
      <c r="A1229" s="167"/>
      <c r="B1229" s="165" t="s">
        <v>305</v>
      </c>
      <c r="C1229" s="165" t="s">
        <v>3879</v>
      </c>
      <c r="D1229" s="165" t="s">
        <v>3880</v>
      </c>
      <c r="E1229" s="165" t="s">
        <v>3881</v>
      </c>
    </row>
    <row r="1230" customHeight="1" spans="1:5">
      <c r="A1230" s="167"/>
      <c r="B1230" s="165" t="s">
        <v>309</v>
      </c>
      <c r="C1230" s="165" t="s">
        <v>3882</v>
      </c>
      <c r="D1230" s="165" t="s">
        <v>3883</v>
      </c>
      <c r="E1230" s="165" t="s">
        <v>3884</v>
      </c>
    </row>
    <row r="1231" customHeight="1" spans="1:5">
      <c r="A1231" s="167"/>
      <c r="B1231" s="165" t="s">
        <v>313</v>
      </c>
      <c r="C1231" s="165" t="s">
        <v>3885</v>
      </c>
      <c r="D1231" s="165" t="s">
        <v>3886</v>
      </c>
      <c r="E1231" s="165" t="s">
        <v>3887</v>
      </c>
    </row>
    <row r="1232" customHeight="1" spans="1:5">
      <c r="A1232" s="167"/>
      <c r="B1232" s="165" t="s">
        <v>317</v>
      </c>
      <c r="C1232" s="165" t="s">
        <v>3888</v>
      </c>
      <c r="D1232" s="165" t="s">
        <v>3889</v>
      </c>
      <c r="E1232" s="165" t="s">
        <v>3890</v>
      </c>
    </row>
    <row r="1233" customHeight="1" spans="1:5">
      <c r="A1233" s="167"/>
      <c r="B1233" s="165" t="s">
        <v>321</v>
      </c>
      <c r="C1233" s="165" t="s">
        <v>3891</v>
      </c>
      <c r="D1233" s="165" t="s">
        <v>3892</v>
      </c>
      <c r="E1233" s="165" t="s">
        <v>3893</v>
      </c>
    </row>
    <row r="1234" customHeight="1" spans="1:5">
      <c r="A1234" s="167"/>
      <c r="B1234" s="165" t="s">
        <v>325</v>
      </c>
      <c r="C1234" s="165" t="s">
        <v>3894</v>
      </c>
      <c r="D1234" s="165" t="s">
        <v>3895</v>
      </c>
      <c r="E1234" s="165" t="s">
        <v>3896</v>
      </c>
    </row>
    <row r="1235" customHeight="1" spans="1:5">
      <c r="A1235" s="167"/>
      <c r="B1235" s="165" t="s">
        <v>329</v>
      </c>
      <c r="C1235" s="165" t="s">
        <v>3897</v>
      </c>
      <c r="D1235" s="165" t="s">
        <v>3898</v>
      </c>
      <c r="E1235" s="165" t="s">
        <v>3899</v>
      </c>
    </row>
    <row r="1236" customHeight="1" spans="1:5">
      <c r="A1236" s="167"/>
      <c r="B1236" s="165" t="s">
        <v>333</v>
      </c>
      <c r="C1236" s="165" t="s">
        <v>3900</v>
      </c>
      <c r="D1236" s="165" t="s">
        <v>3901</v>
      </c>
      <c r="E1236" s="165" t="s">
        <v>3902</v>
      </c>
    </row>
    <row r="1237" customHeight="1" spans="1:5">
      <c r="A1237" s="167"/>
      <c r="B1237" s="165" t="s">
        <v>337</v>
      </c>
      <c r="C1237" s="165" t="s">
        <v>3903</v>
      </c>
      <c r="D1237" s="165" t="s">
        <v>3904</v>
      </c>
      <c r="E1237" s="165" t="s">
        <v>3905</v>
      </c>
    </row>
    <row r="1238" customHeight="1" spans="1:5">
      <c r="A1238" s="167"/>
      <c r="B1238" s="165" t="s">
        <v>341</v>
      </c>
      <c r="C1238" s="165" t="s">
        <v>3906</v>
      </c>
      <c r="D1238" s="165" t="s">
        <v>3907</v>
      </c>
      <c r="E1238" s="165" t="s">
        <v>3908</v>
      </c>
    </row>
    <row r="1239" customHeight="1" spans="1:5">
      <c r="A1239" s="167"/>
      <c r="B1239" s="165" t="s">
        <v>345</v>
      </c>
      <c r="C1239" s="165" t="s">
        <v>3909</v>
      </c>
      <c r="D1239" s="165" t="s">
        <v>3910</v>
      </c>
      <c r="E1239" s="165" t="s">
        <v>3911</v>
      </c>
    </row>
    <row r="1240" customHeight="1" spans="1:5">
      <c r="A1240" s="167"/>
      <c r="B1240" s="165" t="s">
        <v>349</v>
      </c>
      <c r="C1240" s="165" t="s">
        <v>3912</v>
      </c>
      <c r="D1240" s="165" t="s">
        <v>3913</v>
      </c>
      <c r="E1240" s="165" t="s">
        <v>3914</v>
      </c>
    </row>
    <row r="1241" customHeight="1" spans="1:5">
      <c r="A1241" s="167"/>
      <c r="B1241" s="165" t="s">
        <v>353</v>
      </c>
      <c r="C1241" s="165" t="s">
        <v>3915</v>
      </c>
      <c r="D1241" s="165" t="s">
        <v>3916</v>
      </c>
      <c r="E1241" s="165" t="s">
        <v>3917</v>
      </c>
    </row>
    <row r="1242" customHeight="1" spans="1:5">
      <c r="A1242" s="167"/>
      <c r="B1242" s="165" t="s">
        <v>357</v>
      </c>
      <c r="C1242" s="165" t="s">
        <v>3918</v>
      </c>
      <c r="D1242" s="165" t="s">
        <v>3919</v>
      </c>
      <c r="E1242" s="165" t="s">
        <v>3920</v>
      </c>
    </row>
    <row r="1243" customHeight="1" spans="1:5">
      <c r="A1243" s="167"/>
      <c r="B1243" s="165" t="s">
        <v>361</v>
      </c>
      <c r="C1243" s="165" t="s">
        <v>3921</v>
      </c>
      <c r="D1243" s="165" t="s">
        <v>3922</v>
      </c>
      <c r="E1243" s="165" t="s">
        <v>3923</v>
      </c>
    </row>
    <row r="1244" customHeight="1" spans="1:5">
      <c r="A1244" s="167"/>
      <c r="B1244" s="165" t="s">
        <v>365</v>
      </c>
      <c r="C1244" s="165" t="s">
        <v>3924</v>
      </c>
      <c r="D1244" s="165" t="s">
        <v>3925</v>
      </c>
      <c r="E1244" s="165" t="s">
        <v>3926</v>
      </c>
    </row>
    <row r="1245" customHeight="1" spans="1:5">
      <c r="A1245" s="167"/>
      <c r="B1245" s="165" t="s">
        <v>369</v>
      </c>
      <c r="C1245" s="165" t="s">
        <v>3927</v>
      </c>
      <c r="D1245" s="165" t="s">
        <v>3928</v>
      </c>
      <c r="E1245" s="165" t="s">
        <v>3929</v>
      </c>
    </row>
    <row r="1246" customHeight="1" spans="1:5">
      <c r="A1246" s="167"/>
      <c r="B1246" s="165" t="s">
        <v>373</v>
      </c>
      <c r="C1246" s="165" t="s">
        <v>3930</v>
      </c>
      <c r="D1246" s="165" t="s">
        <v>3931</v>
      </c>
      <c r="E1246" s="165" t="s">
        <v>3932</v>
      </c>
    </row>
    <row r="1247" customHeight="1" spans="1:5">
      <c r="A1247" s="167"/>
      <c r="B1247" s="165" t="s">
        <v>377</v>
      </c>
      <c r="C1247" s="165" t="s">
        <v>3933</v>
      </c>
      <c r="D1247" s="165" t="s">
        <v>3934</v>
      </c>
      <c r="E1247" s="165" t="s">
        <v>3935</v>
      </c>
    </row>
    <row r="1248" customHeight="1" spans="1:5">
      <c r="A1248" s="167"/>
      <c r="B1248" s="165" t="s">
        <v>381</v>
      </c>
      <c r="C1248" s="165" t="s">
        <v>3936</v>
      </c>
      <c r="D1248" s="165" t="s">
        <v>3937</v>
      </c>
      <c r="E1248" s="165" t="s">
        <v>3938</v>
      </c>
    </row>
    <row r="1249" customHeight="1" spans="1:5">
      <c r="A1249" s="167"/>
      <c r="B1249" s="165" t="s">
        <v>385</v>
      </c>
      <c r="C1249" s="165" t="s">
        <v>3939</v>
      </c>
      <c r="D1249" s="165" t="s">
        <v>3940</v>
      </c>
      <c r="E1249" s="165" t="s">
        <v>3941</v>
      </c>
    </row>
    <row r="1250" customHeight="1" spans="1:5">
      <c r="A1250" s="167"/>
      <c r="B1250" s="165" t="s">
        <v>389</v>
      </c>
      <c r="C1250" s="165" t="s">
        <v>3942</v>
      </c>
      <c r="D1250" s="165" t="s">
        <v>3943</v>
      </c>
      <c r="E1250" s="165" t="s">
        <v>3944</v>
      </c>
    </row>
    <row r="1251" customHeight="1" spans="1:5">
      <c r="A1251" s="167"/>
      <c r="B1251" s="165" t="s">
        <v>393</v>
      </c>
      <c r="C1251" s="165" t="s">
        <v>3945</v>
      </c>
      <c r="D1251" s="165" t="s">
        <v>3946</v>
      </c>
      <c r="E1251" s="165" t="s">
        <v>3947</v>
      </c>
    </row>
    <row r="1252" customHeight="1" spans="1:5">
      <c r="A1252" s="167"/>
      <c r="B1252" s="165" t="s">
        <v>397</v>
      </c>
      <c r="C1252" s="165" t="s">
        <v>3948</v>
      </c>
      <c r="D1252" s="165" t="s">
        <v>3949</v>
      </c>
      <c r="E1252" s="165" t="s">
        <v>3950</v>
      </c>
    </row>
    <row r="1253" customHeight="1" spans="1:5">
      <c r="A1253" s="167"/>
      <c r="B1253" s="165" t="s">
        <v>401</v>
      </c>
      <c r="C1253" s="165" t="s">
        <v>3951</v>
      </c>
      <c r="D1253" s="165" t="s">
        <v>3952</v>
      </c>
      <c r="E1253" s="165" t="s">
        <v>3953</v>
      </c>
    </row>
    <row r="1254" customHeight="1" spans="1:5">
      <c r="A1254" s="167"/>
      <c r="B1254" s="165" t="s">
        <v>405</v>
      </c>
      <c r="C1254" s="165" t="s">
        <v>3954</v>
      </c>
      <c r="D1254" s="165" t="s">
        <v>3955</v>
      </c>
      <c r="E1254" s="165" t="s">
        <v>3956</v>
      </c>
    </row>
    <row r="1255" customHeight="1" spans="1:5">
      <c r="A1255" s="167"/>
      <c r="B1255" s="165" t="s">
        <v>409</v>
      </c>
      <c r="C1255" s="165" t="s">
        <v>3957</v>
      </c>
      <c r="D1255" s="165" t="s">
        <v>3958</v>
      </c>
      <c r="E1255" s="165" t="s">
        <v>3959</v>
      </c>
    </row>
    <row r="1256" customHeight="1" spans="1:5">
      <c r="A1256" s="167"/>
      <c r="B1256" s="165" t="s">
        <v>413</v>
      </c>
      <c r="C1256" s="165" t="s">
        <v>3960</v>
      </c>
      <c r="D1256" s="165" t="s">
        <v>3961</v>
      </c>
      <c r="E1256" s="165" t="s">
        <v>3962</v>
      </c>
    </row>
    <row r="1257" customHeight="1" spans="1:5">
      <c r="A1257" s="167"/>
      <c r="B1257" s="165" t="s">
        <v>417</v>
      </c>
      <c r="C1257" s="165" t="s">
        <v>3963</v>
      </c>
      <c r="D1257" s="165" t="s">
        <v>3964</v>
      </c>
      <c r="E1257" s="165" t="s">
        <v>3965</v>
      </c>
    </row>
    <row r="1258" customHeight="1" spans="1:5">
      <c r="A1258" s="167"/>
      <c r="B1258" s="165" t="s">
        <v>421</v>
      </c>
      <c r="C1258" s="165" t="s">
        <v>3966</v>
      </c>
      <c r="D1258" s="165" t="s">
        <v>3967</v>
      </c>
      <c r="E1258" s="165" t="s">
        <v>3968</v>
      </c>
    </row>
    <row r="1259" customHeight="1" spans="1:5">
      <c r="A1259" s="167"/>
      <c r="B1259" s="165" t="s">
        <v>425</v>
      </c>
      <c r="C1259" s="165" t="s">
        <v>3969</v>
      </c>
      <c r="D1259" s="165" t="s">
        <v>3970</v>
      </c>
      <c r="E1259" s="165" t="s">
        <v>3971</v>
      </c>
    </row>
    <row r="1260" customHeight="1" spans="1:5">
      <c r="A1260" s="167"/>
      <c r="B1260" s="165" t="s">
        <v>429</v>
      </c>
      <c r="C1260" s="165" t="s">
        <v>3972</v>
      </c>
      <c r="D1260" s="165" t="s">
        <v>3973</v>
      </c>
      <c r="E1260" s="165" t="s">
        <v>3974</v>
      </c>
    </row>
    <row r="1261" customHeight="1" spans="1:5">
      <c r="A1261" s="167"/>
      <c r="B1261" s="165" t="s">
        <v>433</v>
      </c>
      <c r="C1261" s="165" t="s">
        <v>3975</v>
      </c>
      <c r="D1261" s="165" t="s">
        <v>3976</v>
      </c>
      <c r="E1261" s="165" t="s">
        <v>3977</v>
      </c>
    </row>
    <row r="1262" customHeight="1" spans="1:5">
      <c r="A1262" s="167"/>
      <c r="B1262" s="165" t="s">
        <v>437</v>
      </c>
      <c r="C1262" s="165" t="s">
        <v>3978</v>
      </c>
      <c r="D1262" s="165" t="s">
        <v>3979</v>
      </c>
      <c r="E1262" s="165" t="s">
        <v>3980</v>
      </c>
    </row>
    <row r="1263" customHeight="1" spans="1:5">
      <c r="A1263" s="167"/>
      <c r="B1263" s="165" t="s">
        <v>441</v>
      </c>
      <c r="C1263" s="165" t="s">
        <v>3981</v>
      </c>
      <c r="D1263" s="165" t="s">
        <v>3982</v>
      </c>
      <c r="E1263" s="165" t="s">
        <v>3983</v>
      </c>
    </row>
    <row r="1264" customHeight="1" spans="1:5">
      <c r="A1264" s="167"/>
      <c r="B1264" s="165" t="s">
        <v>445</v>
      </c>
      <c r="C1264" s="165" t="s">
        <v>3984</v>
      </c>
      <c r="D1264" s="165" t="s">
        <v>3985</v>
      </c>
      <c r="E1264" s="165" t="s">
        <v>3986</v>
      </c>
    </row>
    <row r="1265" customHeight="1" spans="1:5">
      <c r="A1265" s="167"/>
      <c r="B1265" s="165" t="s">
        <v>449</v>
      </c>
      <c r="C1265" s="165" t="s">
        <v>3987</v>
      </c>
      <c r="D1265" s="165" t="s">
        <v>3988</v>
      </c>
      <c r="E1265" s="165" t="s">
        <v>3989</v>
      </c>
    </row>
    <row r="1266" customHeight="1" spans="1:5">
      <c r="A1266" s="167"/>
      <c r="B1266" s="165" t="s">
        <v>453</v>
      </c>
      <c r="C1266" s="165" t="s">
        <v>3990</v>
      </c>
      <c r="D1266" s="165" t="s">
        <v>3991</v>
      </c>
      <c r="E1266" s="165" t="s">
        <v>3992</v>
      </c>
    </row>
    <row r="1267" customHeight="1" spans="1:5">
      <c r="A1267" s="167"/>
      <c r="B1267" s="165" t="s">
        <v>457</v>
      </c>
      <c r="C1267" s="165" t="s">
        <v>3993</v>
      </c>
      <c r="D1267" s="165" t="s">
        <v>3994</v>
      </c>
      <c r="E1267" s="165" t="s">
        <v>3995</v>
      </c>
    </row>
    <row r="1268" customHeight="1" spans="1:5">
      <c r="A1268" s="167"/>
      <c r="B1268" s="165" t="s">
        <v>461</v>
      </c>
      <c r="C1268" s="165" t="s">
        <v>3996</v>
      </c>
      <c r="D1268" s="165" t="s">
        <v>3997</v>
      </c>
      <c r="E1268" s="165" t="s">
        <v>3998</v>
      </c>
    </row>
    <row r="1269" customHeight="1" spans="1:5">
      <c r="A1269" s="167"/>
      <c r="B1269" s="165" t="s">
        <v>465</v>
      </c>
      <c r="C1269" s="165" t="s">
        <v>3999</v>
      </c>
      <c r="D1269" s="165" t="s">
        <v>4000</v>
      </c>
      <c r="E1269" s="165" t="s">
        <v>4001</v>
      </c>
    </row>
    <row r="1270" customHeight="1" spans="1:5">
      <c r="A1270" s="167"/>
      <c r="B1270" s="165" t="s">
        <v>469</v>
      </c>
      <c r="C1270" s="165" t="s">
        <v>4002</v>
      </c>
      <c r="D1270" s="165" t="s">
        <v>4003</v>
      </c>
      <c r="E1270" s="165" t="s">
        <v>4004</v>
      </c>
    </row>
    <row r="1271" customHeight="1" spans="1:5">
      <c r="A1271" s="167"/>
      <c r="B1271" s="165" t="s">
        <v>473</v>
      </c>
      <c r="C1271" s="165" t="s">
        <v>4005</v>
      </c>
      <c r="D1271" s="165" t="s">
        <v>4006</v>
      </c>
      <c r="E1271" s="165" t="s">
        <v>4007</v>
      </c>
    </row>
    <row r="1272" customHeight="1" spans="1:5">
      <c r="A1272" s="167"/>
      <c r="B1272" s="165" t="s">
        <v>477</v>
      </c>
      <c r="C1272" s="165" t="s">
        <v>4008</v>
      </c>
      <c r="D1272" s="165" t="s">
        <v>4009</v>
      </c>
      <c r="E1272" s="165" t="s">
        <v>4010</v>
      </c>
    </row>
    <row r="1273" customHeight="1" spans="1:5">
      <c r="A1273" s="167"/>
      <c r="B1273" s="165" t="s">
        <v>481</v>
      </c>
      <c r="C1273" s="165" t="s">
        <v>4011</v>
      </c>
      <c r="D1273" s="165" t="s">
        <v>4012</v>
      </c>
      <c r="E1273" s="165" t="s">
        <v>4013</v>
      </c>
    </row>
    <row r="1274" customHeight="1" spans="1:5">
      <c r="A1274" s="167"/>
      <c r="B1274" s="165" t="s">
        <v>485</v>
      </c>
      <c r="C1274" s="165" t="s">
        <v>4014</v>
      </c>
      <c r="D1274" s="165" t="s">
        <v>4015</v>
      </c>
      <c r="E1274" s="165" t="s">
        <v>4016</v>
      </c>
    </row>
    <row r="1275" customHeight="1" spans="1:5">
      <c r="A1275" s="167"/>
      <c r="B1275" s="165" t="s">
        <v>489</v>
      </c>
      <c r="C1275" s="165" t="s">
        <v>4017</v>
      </c>
      <c r="D1275" s="165" t="s">
        <v>4018</v>
      </c>
      <c r="E1275" s="165" t="s">
        <v>4019</v>
      </c>
    </row>
    <row r="1276" customHeight="1" spans="1:5">
      <c r="A1276" s="167"/>
      <c r="B1276" s="165" t="s">
        <v>493</v>
      </c>
      <c r="C1276" s="165" t="s">
        <v>4020</v>
      </c>
      <c r="D1276" s="165" t="s">
        <v>4021</v>
      </c>
      <c r="E1276" s="165" t="s">
        <v>4022</v>
      </c>
    </row>
    <row r="1277" customHeight="1" spans="1:5">
      <c r="A1277" s="167"/>
      <c r="B1277" s="165" t="s">
        <v>497</v>
      </c>
      <c r="C1277" s="165" t="s">
        <v>4023</v>
      </c>
      <c r="D1277" s="165" t="s">
        <v>4024</v>
      </c>
      <c r="E1277" s="165" t="s">
        <v>4025</v>
      </c>
    </row>
    <row r="1278" customHeight="1" spans="1:5">
      <c r="A1278" s="167"/>
      <c r="B1278" s="165" t="s">
        <v>501</v>
      </c>
      <c r="C1278" s="165" t="s">
        <v>4026</v>
      </c>
      <c r="D1278" s="165" t="s">
        <v>4027</v>
      </c>
      <c r="E1278" s="165" t="s">
        <v>4028</v>
      </c>
    </row>
    <row r="1279" customHeight="1" spans="1:5">
      <c r="A1279" s="167"/>
      <c r="B1279" s="165" t="s">
        <v>505</v>
      </c>
      <c r="C1279" s="165" t="s">
        <v>4029</v>
      </c>
      <c r="D1279" s="165" t="s">
        <v>4030</v>
      </c>
      <c r="E1279" s="165" t="s">
        <v>4031</v>
      </c>
    </row>
    <row r="1280" customHeight="1" spans="1:5">
      <c r="A1280" s="167"/>
      <c r="B1280" s="165" t="s">
        <v>509</v>
      </c>
      <c r="C1280" s="165" t="s">
        <v>4032</v>
      </c>
      <c r="D1280" s="165" t="s">
        <v>4033</v>
      </c>
      <c r="E1280" s="165" t="s">
        <v>4034</v>
      </c>
    </row>
    <row r="1281" customHeight="1" spans="1:5">
      <c r="A1281" s="167"/>
      <c r="B1281" s="165" t="s">
        <v>513</v>
      </c>
      <c r="C1281" s="165" t="s">
        <v>4035</v>
      </c>
      <c r="D1281" s="165" t="s">
        <v>4036</v>
      </c>
      <c r="E1281" s="165" t="s">
        <v>4037</v>
      </c>
    </row>
    <row r="1282" customHeight="1" spans="1:5">
      <c r="A1282" s="167"/>
      <c r="B1282" s="165" t="s">
        <v>517</v>
      </c>
      <c r="C1282" s="165" t="s">
        <v>4038</v>
      </c>
      <c r="D1282" s="165" t="s">
        <v>4039</v>
      </c>
      <c r="E1282" s="165" t="s">
        <v>4040</v>
      </c>
    </row>
    <row r="1283" customHeight="1" spans="1:5">
      <c r="A1283" s="167"/>
      <c r="B1283" s="165" t="s">
        <v>521</v>
      </c>
      <c r="C1283" s="165" t="s">
        <v>4041</v>
      </c>
      <c r="D1283" s="165" t="s">
        <v>4042</v>
      </c>
      <c r="E1283" s="165" t="s">
        <v>4043</v>
      </c>
    </row>
    <row r="1284" customHeight="1" spans="1:5">
      <c r="A1284" s="167"/>
      <c r="B1284" s="165" t="s">
        <v>525</v>
      </c>
      <c r="C1284" s="165" t="s">
        <v>4044</v>
      </c>
      <c r="D1284" s="165" t="s">
        <v>4045</v>
      </c>
      <c r="E1284" s="165" t="s">
        <v>4046</v>
      </c>
    </row>
    <row r="1285" customHeight="1" spans="1:5">
      <c r="A1285" s="167"/>
      <c r="B1285" s="165" t="s">
        <v>529</v>
      </c>
      <c r="C1285" s="165" t="s">
        <v>4047</v>
      </c>
      <c r="D1285" s="165" t="s">
        <v>4048</v>
      </c>
      <c r="E1285" s="165" t="s">
        <v>4049</v>
      </c>
    </row>
    <row r="1286" customHeight="1" spans="1:5">
      <c r="A1286" s="167"/>
      <c r="B1286" s="165" t="s">
        <v>533</v>
      </c>
      <c r="C1286" s="165" t="s">
        <v>4050</v>
      </c>
      <c r="D1286" s="165" t="s">
        <v>4051</v>
      </c>
      <c r="E1286" s="165" t="s">
        <v>4052</v>
      </c>
    </row>
    <row r="1287" customHeight="1" spans="1:5">
      <c r="A1287" s="167"/>
      <c r="B1287" s="165" t="s">
        <v>537</v>
      </c>
      <c r="C1287" s="165" t="s">
        <v>4053</v>
      </c>
      <c r="D1287" s="165" t="s">
        <v>4054</v>
      </c>
      <c r="E1287" s="165" t="s">
        <v>4055</v>
      </c>
    </row>
    <row r="1288" customHeight="1" spans="1:5">
      <c r="A1288" s="167"/>
      <c r="B1288" s="165" t="s">
        <v>541</v>
      </c>
      <c r="C1288" s="165" t="s">
        <v>4056</v>
      </c>
      <c r="D1288" s="165" t="s">
        <v>4057</v>
      </c>
      <c r="E1288" s="165" t="s">
        <v>4058</v>
      </c>
    </row>
    <row r="1289" customHeight="1" spans="1:5">
      <c r="A1289" s="167"/>
      <c r="B1289" s="165" t="s">
        <v>545</v>
      </c>
      <c r="C1289" s="165" t="s">
        <v>4059</v>
      </c>
      <c r="D1289" s="165" t="s">
        <v>4060</v>
      </c>
      <c r="E1289" s="165" t="s">
        <v>4061</v>
      </c>
    </row>
    <row r="1290" customHeight="1" spans="1:5">
      <c r="A1290" s="167"/>
      <c r="B1290" s="165" t="s">
        <v>549</v>
      </c>
      <c r="C1290" s="165" t="s">
        <v>4062</v>
      </c>
      <c r="D1290" s="165" t="s">
        <v>4063</v>
      </c>
      <c r="E1290" s="165" t="s">
        <v>4064</v>
      </c>
    </row>
    <row r="1291" customHeight="1" spans="1:5">
      <c r="A1291" s="167"/>
      <c r="B1291" s="165" t="s">
        <v>553</v>
      </c>
      <c r="C1291" s="165" t="s">
        <v>4065</v>
      </c>
      <c r="D1291" s="165" t="s">
        <v>4066</v>
      </c>
      <c r="E1291" s="165" t="s">
        <v>4067</v>
      </c>
    </row>
    <row r="1292" customHeight="1" spans="1:5">
      <c r="A1292" s="167"/>
      <c r="B1292" s="165" t="s">
        <v>557</v>
      </c>
      <c r="C1292" s="165" t="s">
        <v>4068</v>
      </c>
      <c r="D1292" s="165" t="s">
        <v>4069</v>
      </c>
      <c r="E1292" s="165" t="s">
        <v>4070</v>
      </c>
    </row>
    <row r="1293" customHeight="1" spans="1:5">
      <c r="A1293" s="167"/>
      <c r="B1293" s="165" t="s">
        <v>561</v>
      </c>
      <c r="C1293" s="165" t="s">
        <v>4071</v>
      </c>
      <c r="D1293" s="165" t="s">
        <v>4072</v>
      </c>
      <c r="E1293" s="165" t="s">
        <v>4073</v>
      </c>
    </row>
    <row r="1294" customHeight="1" spans="1:5">
      <c r="A1294" s="167"/>
      <c r="B1294" s="165" t="s">
        <v>565</v>
      </c>
      <c r="C1294" s="165" t="s">
        <v>4074</v>
      </c>
      <c r="D1294" s="165" t="s">
        <v>4075</v>
      </c>
      <c r="E1294" s="165" t="s">
        <v>4076</v>
      </c>
    </row>
    <row r="1295" customHeight="1" spans="1:5">
      <c r="A1295" s="167"/>
      <c r="B1295" s="165" t="s">
        <v>569</v>
      </c>
      <c r="C1295" s="165" t="s">
        <v>4077</v>
      </c>
      <c r="D1295" s="165" t="s">
        <v>4078</v>
      </c>
      <c r="E1295" s="165" t="s">
        <v>4079</v>
      </c>
    </row>
    <row r="1296" customHeight="1" spans="1:5">
      <c r="A1296" s="167"/>
      <c r="B1296" s="165" t="s">
        <v>573</v>
      </c>
      <c r="C1296" s="165" t="s">
        <v>4080</v>
      </c>
      <c r="D1296" s="165" t="s">
        <v>4081</v>
      </c>
      <c r="E1296" s="165" t="s">
        <v>4082</v>
      </c>
    </row>
    <row r="1297" customHeight="1" spans="1:5">
      <c r="A1297" s="167"/>
      <c r="B1297" s="165" t="s">
        <v>577</v>
      </c>
      <c r="C1297" s="165" t="s">
        <v>4083</v>
      </c>
      <c r="D1297" s="165" t="s">
        <v>4084</v>
      </c>
      <c r="E1297" s="165" t="s">
        <v>4085</v>
      </c>
    </row>
    <row r="1298" customHeight="1" spans="1:5">
      <c r="A1298" s="167"/>
      <c r="B1298" s="165" t="s">
        <v>581</v>
      </c>
      <c r="C1298" s="165" t="s">
        <v>4086</v>
      </c>
      <c r="D1298" s="165" t="s">
        <v>4087</v>
      </c>
      <c r="E1298" s="165" t="s">
        <v>4088</v>
      </c>
    </row>
    <row r="1299" customHeight="1" spans="1:5">
      <c r="A1299" s="167"/>
      <c r="B1299" s="165" t="s">
        <v>585</v>
      </c>
      <c r="C1299" s="165" t="s">
        <v>4089</v>
      </c>
      <c r="D1299" s="165" t="s">
        <v>4090</v>
      </c>
      <c r="E1299" s="165" t="s">
        <v>4091</v>
      </c>
    </row>
    <row r="1300" customHeight="1" spans="1:5">
      <c r="A1300" s="167"/>
      <c r="B1300" s="165" t="s">
        <v>589</v>
      </c>
      <c r="C1300" s="165" t="s">
        <v>4092</v>
      </c>
      <c r="D1300" s="165" t="s">
        <v>4093</v>
      </c>
      <c r="E1300" s="165" t="s">
        <v>4094</v>
      </c>
    </row>
    <row r="1301" customHeight="1" spans="1:5">
      <c r="A1301" s="167"/>
      <c r="B1301" s="165" t="s">
        <v>593</v>
      </c>
      <c r="C1301" s="165" t="s">
        <v>4095</v>
      </c>
      <c r="D1301" s="165" t="s">
        <v>4096</v>
      </c>
      <c r="E1301" s="165" t="s">
        <v>4097</v>
      </c>
    </row>
    <row r="1302" customHeight="1" spans="1:5">
      <c r="A1302" s="167"/>
      <c r="B1302" s="165" t="s">
        <v>597</v>
      </c>
      <c r="C1302" s="165" t="s">
        <v>4098</v>
      </c>
      <c r="D1302" s="165" t="s">
        <v>4099</v>
      </c>
      <c r="E1302" s="165" t="s">
        <v>4100</v>
      </c>
    </row>
    <row r="1303" customHeight="1" spans="1:5">
      <c r="A1303" s="167"/>
      <c r="B1303" s="165" t="s">
        <v>601</v>
      </c>
      <c r="C1303" s="165" t="s">
        <v>4101</v>
      </c>
      <c r="D1303" s="165" t="s">
        <v>4102</v>
      </c>
      <c r="E1303" s="165" t="s">
        <v>4103</v>
      </c>
    </row>
    <row r="1304" customHeight="1" spans="1:5">
      <c r="A1304" s="167"/>
      <c r="B1304" s="165" t="s">
        <v>605</v>
      </c>
      <c r="C1304" s="165" t="s">
        <v>4104</v>
      </c>
      <c r="D1304" s="165" t="s">
        <v>4105</v>
      </c>
      <c r="E1304" s="165" t="s">
        <v>4106</v>
      </c>
    </row>
    <row r="1305" customHeight="1" spans="1:5">
      <c r="A1305" s="167"/>
      <c r="B1305" s="165" t="s">
        <v>609</v>
      </c>
      <c r="C1305" s="165" t="s">
        <v>4107</v>
      </c>
      <c r="D1305" s="165" t="s">
        <v>4108</v>
      </c>
      <c r="E1305" s="165" t="s">
        <v>4109</v>
      </c>
    </row>
    <row r="1306" customHeight="1" spans="1:5">
      <c r="A1306" s="167"/>
      <c r="B1306" s="165" t="s">
        <v>613</v>
      </c>
      <c r="C1306" s="165" t="s">
        <v>4110</v>
      </c>
      <c r="D1306" s="165" t="s">
        <v>4111</v>
      </c>
      <c r="E1306" s="165" t="s">
        <v>4112</v>
      </c>
    </row>
    <row r="1307" customHeight="1" spans="1:5">
      <c r="A1307" s="167"/>
      <c r="B1307" s="165" t="s">
        <v>617</v>
      </c>
      <c r="C1307" s="165" t="s">
        <v>4113</v>
      </c>
      <c r="D1307" s="165" t="s">
        <v>4114</v>
      </c>
      <c r="E1307" s="165" t="s">
        <v>4115</v>
      </c>
    </row>
    <row r="1308" customHeight="1" spans="1:5">
      <c r="A1308" s="167"/>
      <c r="B1308" s="165" t="s">
        <v>621</v>
      </c>
      <c r="C1308" s="165" t="s">
        <v>4116</v>
      </c>
      <c r="D1308" s="165" t="s">
        <v>4117</v>
      </c>
      <c r="E1308" s="165" t="s">
        <v>4118</v>
      </c>
    </row>
    <row r="1309" customHeight="1" spans="1:5">
      <c r="A1309" s="167"/>
      <c r="B1309" s="165" t="s">
        <v>625</v>
      </c>
      <c r="C1309" s="165" t="s">
        <v>4119</v>
      </c>
      <c r="D1309" s="165" t="s">
        <v>4120</v>
      </c>
      <c r="E1309" s="165" t="s">
        <v>4121</v>
      </c>
    </row>
    <row r="1310" customHeight="1" spans="1:5">
      <c r="A1310" s="167"/>
      <c r="B1310" s="165" t="s">
        <v>629</v>
      </c>
      <c r="C1310" s="165" t="s">
        <v>4122</v>
      </c>
      <c r="D1310" s="165" t="s">
        <v>4123</v>
      </c>
      <c r="E1310" s="165" t="s">
        <v>4124</v>
      </c>
    </row>
    <row r="1311" customHeight="1" spans="1:5">
      <c r="A1311" s="167"/>
      <c r="B1311" s="165" t="s">
        <v>633</v>
      </c>
      <c r="C1311" s="165" t="s">
        <v>4125</v>
      </c>
      <c r="D1311" s="165" t="s">
        <v>4126</v>
      </c>
      <c r="E1311" s="165" t="s">
        <v>4127</v>
      </c>
    </row>
    <row r="1312" customHeight="1" spans="1:5">
      <c r="A1312" s="167"/>
      <c r="B1312" s="165" t="s">
        <v>637</v>
      </c>
      <c r="C1312" s="165" t="s">
        <v>4128</v>
      </c>
      <c r="D1312" s="165" t="s">
        <v>4129</v>
      </c>
      <c r="E1312" s="165" t="s">
        <v>4130</v>
      </c>
    </row>
    <row r="1313" customHeight="1" spans="1:5">
      <c r="A1313" s="167"/>
      <c r="B1313" s="165" t="s">
        <v>641</v>
      </c>
      <c r="C1313" s="165" t="s">
        <v>4131</v>
      </c>
      <c r="D1313" s="165" t="s">
        <v>4132</v>
      </c>
      <c r="E1313" s="165" t="s">
        <v>4133</v>
      </c>
    </row>
    <row r="1314" customHeight="1" spans="1:5">
      <c r="A1314" s="167"/>
      <c r="B1314" s="165" t="s">
        <v>645</v>
      </c>
      <c r="C1314" s="165" t="s">
        <v>4134</v>
      </c>
      <c r="D1314" s="165" t="s">
        <v>4135</v>
      </c>
      <c r="E1314" s="165" t="s">
        <v>4136</v>
      </c>
    </row>
    <row r="1315" customHeight="1" spans="1:5">
      <c r="A1315" s="167"/>
      <c r="B1315" s="165" t="s">
        <v>649</v>
      </c>
      <c r="C1315" s="165" t="s">
        <v>4137</v>
      </c>
      <c r="D1315" s="165" t="s">
        <v>4138</v>
      </c>
      <c r="E1315" s="165" t="s">
        <v>4139</v>
      </c>
    </row>
    <row r="1316" customHeight="1" spans="1:5">
      <c r="A1316" s="167"/>
      <c r="B1316" s="165" t="s">
        <v>653</v>
      </c>
      <c r="C1316" s="165" t="s">
        <v>4140</v>
      </c>
      <c r="D1316" s="165" t="s">
        <v>4141</v>
      </c>
      <c r="E1316" s="165" t="s">
        <v>4142</v>
      </c>
    </row>
    <row r="1317" customHeight="1" spans="1:5">
      <c r="A1317" s="167"/>
      <c r="B1317" s="165" t="s">
        <v>657</v>
      </c>
      <c r="C1317" s="165" t="s">
        <v>4143</v>
      </c>
      <c r="D1317" s="165" t="s">
        <v>4144</v>
      </c>
      <c r="E1317" s="165" t="s">
        <v>4145</v>
      </c>
    </row>
    <row r="1318" customHeight="1" spans="1:5">
      <c r="A1318" s="167"/>
      <c r="B1318" s="165" t="s">
        <v>661</v>
      </c>
      <c r="C1318" s="165" t="s">
        <v>4146</v>
      </c>
      <c r="D1318" s="165" t="s">
        <v>4147</v>
      </c>
      <c r="E1318" s="165" t="s">
        <v>4148</v>
      </c>
    </row>
    <row r="1319" customHeight="1" spans="1:5">
      <c r="A1319" s="167"/>
      <c r="B1319" s="165" t="s">
        <v>665</v>
      </c>
      <c r="C1319" s="165" t="s">
        <v>4149</v>
      </c>
      <c r="D1319" s="165" t="s">
        <v>4150</v>
      </c>
      <c r="E1319" s="165" t="s">
        <v>4151</v>
      </c>
    </row>
    <row r="1320" customHeight="1" spans="1:5">
      <c r="A1320" s="167"/>
      <c r="B1320" s="165" t="s">
        <v>669</v>
      </c>
      <c r="C1320" s="165" t="s">
        <v>4152</v>
      </c>
      <c r="D1320" s="165" t="s">
        <v>4153</v>
      </c>
      <c r="E1320" s="165" t="s">
        <v>4154</v>
      </c>
    </row>
    <row r="1321" customHeight="1" spans="1:5">
      <c r="A1321" s="167"/>
      <c r="B1321" s="165" t="s">
        <v>673</v>
      </c>
      <c r="C1321" s="165" t="s">
        <v>4155</v>
      </c>
      <c r="D1321" s="165" t="s">
        <v>4156</v>
      </c>
      <c r="E1321" s="165" t="s">
        <v>4157</v>
      </c>
    </row>
    <row r="1322" customHeight="1" spans="1:5">
      <c r="A1322" s="167"/>
      <c r="B1322" s="165" t="s">
        <v>677</v>
      </c>
      <c r="C1322" s="165" t="s">
        <v>4158</v>
      </c>
      <c r="D1322" s="165" t="s">
        <v>4159</v>
      </c>
      <c r="E1322" s="165" t="s">
        <v>4160</v>
      </c>
    </row>
    <row r="1323" customHeight="1" spans="1:5">
      <c r="A1323" s="167"/>
      <c r="B1323" s="165" t="s">
        <v>681</v>
      </c>
      <c r="C1323" s="165" t="s">
        <v>4161</v>
      </c>
      <c r="D1323" s="165" t="s">
        <v>4162</v>
      </c>
      <c r="E1323" s="165" t="s">
        <v>4163</v>
      </c>
    </row>
    <row r="1324" customHeight="1" spans="1:5">
      <c r="A1324" s="167"/>
      <c r="B1324" s="165" t="s">
        <v>685</v>
      </c>
      <c r="C1324" s="165" t="s">
        <v>4164</v>
      </c>
      <c r="D1324" s="165" t="s">
        <v>4165</v>
      </c>
      <c r="E1324" s="165" t="s">
        <v>4166</v>
      </c>
    </row>
    <row r="1325" customHeight="1" spans="1:5">
      <c r="A1325" s="167"/>
      <c r="B1325" s="165" t="s">
        <v>689</v>
      </c>
      <c r="C1325" s="165" t="s">
        <v>4167</v>
      </c>
      <c r="D1325" s="165" t="s">
        <v>4168</v>
      </c>
      <c r="E1325" s="165" t="s">
        <v>4169</v>
      </c>
    </row>
    <row r="1326" customHeight="1" spans="1:5">
      <c r="A1326" s="167"/>
      <c r="B1326" s="165" t="s">
        <v>693</v>
      </c>
      <c r="C1326" s="165" t="s">
        <v>4170</v>
      </c>
      <c r="D1326" s="165" t="s">
        <v>4171</v>
      </c>
      <c r="E1326" s="165" t="s">
        <v>4172</v>
      </c>
    </row>
    <row r="1327" customHeight="1" spans="1:5">
      <c r="A1327" s="167"/>
      <c r="B1327" s="165" t="s">
        <v>697</v>
      </c>
      <c r="C1327" s="165" t="s">
        <v>4173</v>
      </c>
      <c r="D1327" s="165" t="s">
        <v>4174</v>
      </c>
      <c r="E1327" s="165" t="s">
        <v>4175</v>
      </c>
    </row>
    <row r="1328" customHeight="1" spans="1:5">
      <c r="A1328" s="167"/>
      <c r="B1328" s="165" t="s">
        <v>701</v>
      </c>
      <c r="C1328" s="165" t="s">
        <v>4176</v>
      </c>
      <c r="D1328" s="165" t="s">
        <v>4177</v>
      </c>
      <c r="E1328" s="165" t="s">
        <v>4178</v>
      </c>
    </row>
    <row r="1329" customHeight="1" spans="1:5">
      <c r="A1329" s="167"/>
      <c r="B1329" s="165" t="s">
        <v>705</v>
      </c>
      <c r="C1329" s="165" t="s">
        <v>4179</v>
      </c>
      <c r="D1329" s="165" t="s">
        <v>4180</v>
      </c>
      <c r="E1329" s="165" t="s">
        <v>4181</v>
      </c>
    </row>
    <row r="1330" customHeight="1" spans="1:5">
      <c r="A1330" s="167"/>
      <c r="B1330" s="165" t="s">
        <v>709</v>
      </c>
      <c r="C1330" s="165" t="s">
        <v>4182</v>
      </c>
      <c r="D1330" s="165" t="s">
        <v>4183</v>
      </c>
      <c r="E1330" s="165" t="s">
        <v>4184</v>
      </c>
    </row>
    <row r="1331" customHeight="1" spans="1:5">
      <c r="A1331" s="167"/>
      <c r="B1331" s="165" t="s">
        <v>713</v>
      </c>
      <c r="C1331" s="165" t="s">
        <v>4185</v>
      </c>
      <c r="D1331" s="165" t="s">
        <v>4186</v>
      </c>
      <c r="E1331" s="165" t="s">
        <v>4187</v>
      </c>
    </row>
    <row r="1332" customHeight="1" spans="1:5">
      <c r="A1332" s="167"/>
      <c r="B1332" s="165" t="s">
        <v>717</v>
      </c>
      <c r="C1332" s="165" t="s">
        <v>4188</v>
      </c>
      <c r="D1332" s="165" t="s">
        <v>4189</v>
      </c>
      <c r="E1332" s="165" t="s">
        <v>4190</v>
      </c>
    </row>
    <row r="1333" customHeight="1" spans="1:5">
      <c r="A1333" s="167"/>
      <c r="B1333" s="165" t="s">
        <v>721</v>
      </c>
      <c r="C1333" s="165" t="s">
        <v>4191</v>
      </c>
      <c r="D1333" s="165" t="s">
        <v>4192</v>
      </c>
      <c r="E1333" s="165" t="s">
        <v>4193</v>
      </c>
    </row>
    <row r="1334" customHeight="1" spans="1:5">
      <c r="A1334" s="167"/>
      <c r="B1334" s="165" t="s">
        <v>725</v>
      </c>
      <c r="C1334" s="165" t="s">
        <v>4194</v>
      </c>
      <c r="D1334" s="165" t="s">
        <v>4195</v>
      </c>
      <c r="E1334" s="165" t="s">
        <v>4196</v>
      </c>
    </row>
    <row r="1335" customHeight="1" spans="1:5">
      <c r="A1335" s="167"/>
      <c r="B1335" s="165" t="s">
        <v>729</v>
      </c>
      <c r="C1335" s="165" t="s">
        <v>4197</v>
      </c>
      <c r="D1335" s="165" t="s">
        <v>4198</v>
      </c>
      <c r="E1335" s="165" t="s">
        <v>4199</v>
      </c>
    </row>
    <row r="1336" customHeight="1" spans="1:5">
      <c r="A1336" s="167"/>
      <c r="B1336" s="165" t="s">
        <v>733</v>
      </c>
      <c r="C1336" s="165" t="s">
        <v>4200</v>
      </c>
      <c r="D1336" s="165" t="s">
        <v>4201</v>
      </c>
      <c r="E1336" s="165" t="s">
        <v>4202</v>
      </c>
    </row>
    <row r="1337" customHeight="1" spans="1:5">
      <c r="A1337" s="167"/>
      <c r="B1337" s="165" t="s">
        <v>737</v>
      </c>
      <c r="C1337" s="165" t="s">
        <v>4203</v>
      </c>
      <c r="D1337" s="165" t="s">
        <v>4204</v>
      </c>
      <c r="E1337" s="165" t="s">
        <v>4205</v>
      </c>
    </row>
    <row r="1338" customHeight="1" spans="1:5">
      <c r="A1338" s="167"/>
      <c r="B1338" s="165" t="s">
        <v>741</v>
      </c>
      <c r="C1338" s="165" t="s">
        <v>4206</v>
      </c>
      <c r="D1338" s="165" t="s">
        <v>4207</v>
      </c>
      <c r="E1338" s="165" t="s">
        <v>4208</v>
      </c>
    </row>
    <row r="1339" customHeight="1" spans="1:5">
      <c r="A1339" s="167"/>
      <c r="B1339" s="165" t="s">
        <v>745</v>
      </c>
      <c r="C1339" s="165" t="s">
        <v>4209</v>
      </c>
      <c r="D1339" s="165" t="s">
        <v>4210</v>
      </c>
      <c r="E1339" s="165" t="s">
        <v>4211</v>
      </c>
    </row>
    <row r="1340" customHeight="1" spans="1:5">
      <c r="A1340" s="167"/>
      <c r="B1340" s="165" t="s">
        <v>749</v>
      </c>
      <c r="C1340" s="165" t="s">
        <v>4212</v>
      </c>
      <c r="D1340" s="165" t="s">
        <v>4213</v>
      </c>
      <c r="E1340" s="165" t="s">
        <v>4214</v>
      </c>
    </row>
    <row r="1341" customHeight="1" spans="1:5">
      <c r="A1341" s="167"/>
      <c r="B1341" s="165" t="s">
        <v>753</v>
      </c>
      <c r="C1341" s="165" t="s">
        <v>4215</v>
      </c>
      <c r="D1341" s="165" t="s">
        <v>4216</v>
      </c>
      <c r="E1341" s="165" t="s">
        <v>4217</v>
      </c>
    </row>
    <row r="1342" customHeight="1" spans="1:5">
      <c r="A1342" s="167"/>
      <c r="B1342" s="165" t="s">
        <v>757</v>
      </c>
      <c r="C1342" s="165" t="s">
        <v>4218</v>
      </c>
      <c r="D1342" s="165" t="s">
        <v>4219</v>
      </c>
      <c r="E1342" s="165" t="s">
        <v>4220</v>
      </c>
    </row>
    <row r="1343" customHeight="1" spans="1:5">
      <c r="A1343" s="167"/>
      <c r="B1343" s="165" t="s">
        <v>761</v>
      </c>
      <c r="C1343" s="165" t="s">
        <v>4221</v>
      </c>
      <c r="D1343" s="165" t="s">
        <v>4222</v>
      </c>
      <c r="E1343" s="165" t="s">
        <v>4223</v>
      </c>
    </row>
    <row r="1344" customHeight="1" spans="1:5">
      <c r="A1344" s="167"/>
      <c r="B1344" s="165" t="s">
        <v>765</v>
      </c>
      <c r="C1344" s="165" t="s">
        <v>4224</v>
      </c>
      <c r="D1344" s="165" t="s">
        <v>4225</v>
      </c>
      <c r="E1344" s="165" t="s">
        <v>4226</v>
      </c>
    </row>
    <row r="1345" customHeight="1" spans="1:5">
      <c r="A1345" s="167"/>
      <c r="B1345" s="165" t="s">
        <v>769</v>
      </c>
      <c r="C1345" s="165" t="s">
        <v>4227</v>
      </c>
      <c r="D1345" s="165" t="s">
        <v>4228</v>
      </c>
      <c r="E1345" s="165" t="s">
        <v>4229</v>
      </c>
    </row>
    <row r="1346" customHeight="1" spans="1:5">
      <c r="A1346" s="167"/>
      <c r="B1346" s="165" t="s">
        <v>773</v>
      </c>
      <c r="C1346" s="165" t="s">
        <v>4230</v>
      </c>
      <c r="D1346" s="165" t="s">
        <v>4231</v>
      </c>
      <c r="E1346" s="165" t="s">
        <v>4232</v>
      </c>
    </row>
    <row r="1347" customHeight="1" spans="1:5">
      <c r="A1347" s="167"/>
      <c r="B1347" s="165" t="s">
        <v>777</v>
      </c>
      <c r="C1347" s="165" t="s">
        <v>4233</v>
      </c>
      <c r="D1347" s="165" t="s">
        <v>4234</v>
      </c>
      <c r="E1347" s="165" t="s">
        <v>4235</v>
      </c>
    </row>
    <row r="1348" customHeight="1" spans="1:5">
      <c r="A1348" s="167"/>
      <c r="B1348" s="165" t="s">
        <v>781</v>
      </c>
      <c r="C1348" s="165" t="s">
        <v>4236</v>
      </c>
      <c r="D1348" s="165" t="s">
        <v>4237</v>
      </c>
      <c r="E1348" s="165" t="s">
        <v>4238</v>
      </c>
    </row>
    <row r="1349" customHeight="1" spans="1:5">
      <c r="A1349" s="167"/>
      <c r="B1349" s="165" t="s">
        <v>785</v>
      </c>
      <c r="C1349" s="165" t="s">
        <v>4239</v>
      </c>
      <c r="D1349" s="165" t="s">
        <v>4240</v>
      </c>
      <c r="E1349" s="165" t="s">
        <v>4241</v>
      </c>
    </row>
    <row r="1350" customHeight="1" spans="1:5">
      <c r="A1350" s="167"/>
      <c r="B1350" s="165" t="s">
        <v>789</v>
      </c>
      <c r="C1350" s="165" t="s">
        <v>4242</v>
      </c>
      <c r="D1350" s="165" t="s">
        <v>4243</v>
      </c>
      <c r="E1350" s="165" t="s">
        <v>4244</v>
      </c>
    </row>
    <row r="1351" customHeight="1" spans="1:5">
      <c r="A1351" s="167"/>
      <c r="B1351" s="165" t="s">
        <v>793</v>
      </c>
      <c r="C1351" s="165" t="s">
        <v>4245</v>
      </c>
      <c r="D1351" s="165" t="s">
        <v>4246</v>
      </c>
      <c r="E1351" s="165" t="s">
        <v>4247</v>
      </c>
    </row>
    <row r="1352" customHeight="1" spans="1:5">
      <c r="A1352" s="167"/>
      <c r="B1352" s="165" t="s">
        <v>797</v>
      </c>
      <c r="C1352" s="165" t="s">
        <v>4248</v>
      </c>
      <c r="D1352" s="165" t="s">
        <v>4249</v>
      </c>
      <c r="E1352" s="165" t="s">
        <v>4250</v>
      </c>
    </row>
    <row r="1353" customHeight="1" spans="1:5">
      <c r="A1353" s="167"/>
      <c r="B1353" s="165" t="s">
        <v>801</v>
      </c>
      <c r="C1353" s="165" t="s">
        <v>4251</v>
      </c>
      <c r="D1353" s="165" t="s">
        <v>4252</v>
      </c>
      <c r="E1353" s="165" t="s">
        <v>4253</v>
      </c>
    </row>
    <row r="1354" customHeight="1" spans="1:5">
      <c r="A1354" s="167"/>
      <c r="B1354" s="165" t="s">
        <v>805</v>
      </c>
      <c r="C1354" s="165" t="s">
        <v>4254</v>
      </c>
      <c r="D1354" s="165" t="s">
        <v>4255</v>
      </c>
      <c r="E1354" s="165" t="s">
        <v>4256</v>
      </c>
    </row>
    <row r="1355" customHeight="1" spans="1:5">
      <c r="A1355" s="167"/>
      <c r="B1355" s="165" t="s">
        <v>809</v>
      </c>
      <c r="C1355" s="165" t="s">
        <v>4257</v>
      </c>
      <c r="D1355" s="165" t="s">
        <v>4258</v>
      </c>
      <c r="E1355" s="165" t="s">
        <v>4259</v>
      </c>
    </row>
    <row r="1356" customHeight="1" spans="1:5">
      <c r="A1356" s="167"/>
      <c r="B1356" s="165" t="s">
        <v>813</v>
      </c>
      <c r="C1356" s="165" t="s">
        <v>4260</v>
      </c>
      <c r="D1356" s="165" t="s">
        <v>4261</v>
      </c>
      <c r="E1356" s="165" t="s">
        <v>4262</v>
      </c>
    </row>
    <row r="1357" customHeight="1" spans="1:5">
      <c r="A1357" s="167"/>
      <c r="B1357" s="165" t="s">
        <v>817</v>
      </c>
      <c r="C1357" s="165" t="s">
        <v>4263</v>
      </c>
      <c r="D1357" s="165" t="s">
        <v>4264</v>
      </c>
      <c r="E1357" s="165" t="s">
        <v>4265</v>
      </c>
    </row>
    <row r="1358" customHeight="1" spans="1:5">
      <c r="A1358" s="167"/>
      <c r="B1358" s="165" t="s">
        <v>821</v>
      </c>
      <c r="C1358" s="165" t="s">
        <v>4266</v>
      </c>
      <c r="D1358" s="165" t="s">
        <v>4267</v>
      </c>
      <c r="E1358" s="165" t="s">
        <v>4268</v>
      </c>
    </row>
    <row r="1359" customHeight="1" spans="1:5">
      <c r="A1359" s="167"/>
      <c r="B1359" s="165" t="s">
        <v>825</v>
      </c>
      <c r="C1359" s="165" t="s">
        <v>4269</v>
      </c>
      <c r="D1359" s="165" t="s">
        <v>4270</v>
      </c>
      <c r="E1359" s="165" t="s">
        <v>4271</v>
      </c>
    </row>
    <row r="1360" customHeight="1" spans="1:5">
      <c r="A1360" s="167"/>
      <c r="B1360" s="165" t="s">
        <v>829</v>
      </c>
      <c r="C1360" s="165" t="s">
        <v>4272</v>
      </c>
      <c r="D1360" s="165" t="s">
        <v>4273</v>
      </c>
      <c r="E1360" s="165" t="s">
        <v>4274</v>
      </c>
    </row>
    <row r="1361" customHeight="1" spans="1:5">
      <c r="A1361" s="167"/>
      <c r="B1361" s="165" t="s">
        <v>833</v>
      </c>
      <c r="C1361" s="165" t="s">
        <v>4275</v>
      </c>
      <c r="D1361" s="165" t="s">
        <v>4276</v>
      </c>
      <c r="E1361" s="165" t="s">
        <v>4277</v>
      </c>
    </row>
    <row r="1362" customHeight="1" spans="1:5">
      <c r="A1362" s="167"/>
      <c r="B1362" s="165" t="s">
        <v>837</v>
      </c>
      <c r="C1362" s="165" t="s">
        <v>4278</v>
      </c>
      <c r="D1362" s="165" t="s">
        <v>4279</v>
      </c>
      <c r="E1362" s="165" t="s">
        <v>4280</v>
      </c>
    </row>
    <row r="1363" customHeight="1" spans="1:5">
      <c r="A1363" s="167"/>
      <c r="B1363" s="165" t="s">
        <v>841</v>
      </c>
      <c r="C1363" s="165" t="s">
        <v>4281</v>
      </c>
      <c r="D1363" s="165" t="s">
        <v>4282</v>
      </c>
      <c r="E1363" s="165" t="s">
        <v>4283</v>
      </c>
    </row>
    <row r="1364" customHeight="1" spans="1:5">
      <c r="A1364" s="167"/>
      <c r="B1364" s="165" t="s">
        <v>845</v>
      </c>
      <c r="C1364" s="165" t="s">
        <v>4284</v>
      </c>
      <c r="D1364" s="165" t="s">
        <v>4285</v>
      </c>
      <c r="E1364" s="165" t="s">
        <v>4286</v>
      </c>
    </row>
    <row r="1365" customHeight="1" spans="1:5">
      <c r="A1365" s="167"/>
      <c r="B1365" s="165" t="s">
        <v>849</v>
      </c>
      <c r="C1365" s="165" t="s">
        <v>4287</v>
      </c>
      <c r="D1365" s="165" t="s">
        <v>4288</v>
      </c>
      <c r="E1365" s="165" t="s">
        <v>4289</v>
      </c>
    </row>
    <row r="1366" customHeight="1" spans="1:5">
      <c r="A1366" s="167"/>
      <c r="B1366" s="165" t="s">
        <v>853</v>
      </c>
      <c r="C1366" s="165" t="s">
        <v>4290</v>
      </c>
      <c r="D1366" s="165" t="s">
        <v>4291</v>
      </c>
      <c r="E1366" s="165" t="s">
        <v>4292</v>
      </c>
    </row>
    <row r="1367" customHeight="1" spans="1:5">
      <c r="A1367" s="167"/>
      <c r="B1367" s="165" t="s">
        <v>857</v>
      </c>
      <c r="C1367" s="165" t="s">
        <v>4293</v>
      </c>
      <c r="D1367" s="165" t="s">
        <v>4294</v>
      </c>
      <c r="E1367" s="165" t="s">
        <v>4295</v>
      </c>
    </row>
    <row r="1368" customHeight="1" spans="1:5">
      <c r="A1368" s="167"/>
      <c r="B1368" s="165" t="s">
        <v>861</v>
      </c>
      <c r="C1368" s="165" t="s">
        <v>4296</v>
      </c>
      <c r="D1368" s="165" t="s">
        <v>4297</v>
      </c>
      <c r="E1368" s="165" t="s">
        <v>4298</v>
      </c>
    </row>
    <row r="1369" customHeight="1" spans="1:5">
      <c r="A1369" s="167"/>
      <c r="B1369" s="165" t="s">
        <v>865</v>
      </c>
      <c r="C1369" s="165" t="s">
        <v>4299</v>
      </c>
      <c r="D1369" s="165" t="s">
        <v>4300</v>
      </c>
      <c r="E1369" s="165" t="s">
        <v>4301</v>
      </c>
    </row>
    <row r="1370" customHeight="1" spans="1:5">
      <c r="A1370" s="167"/>
      <c r="B1370" s="165" t="s">
        <v>869</v>
      </c>
      <c r="C1370" s="165" t="s">
        <v>4302</v>
      </c>
      <c r="D1370" s="165" t="s">
        <v>4303</v>
      </c>
      <c r="E1370" s="165" t="s">
        <v>4304</v>
      </c>
    </row>
    <row r="1371" customHeight="1" spans="1:5">
      <c r="A1371" s="167"/>
      <c r="B1371" s="165" t="s">
        <v>873</v>
      </c>
      <c r="C1371" s="165" t="s">
        <v>4305</v>
      </c>
      <c r="D1371" s="165" t="s">
        <v>4306</v>
      </c>
      <c r="E1371" s="165" t="s">
        <v>4307</v>
      </c>
    </row>
    <row r="1372" customHeight="1" spans="1:5">
      <c r="A1372" s="167"/>
      <c r="B1372" s="165" t="s">
        <v>877</v>
      </c>
      <c r="C1372" s="165" t="s">
        <v>4308</v>
      </c>
      <c r="D1372" s="165" t="s">
        <v>4309</v>
      </c>
      <c r="E1372" s="165" t="s">
        <v>4310</v>
      </c>
    </row>
    <row r="1373" customHeight="1" spans="1:5">
      <c r="A1373" s="167"/>
      <c r="B1373" s="165" t="s">
        <v>881</v>
      </c>
      <c r="C1373" s="165" t="s">
        <v>4311</v>
      </c>
      <c r="D1373" s="165" t="s">
        <v>4312</v>
      </c>
      <c r="E1373" s="165" t="s">
        <v>4313</v>
      </c>
    </row>
    <row r="1374" customHeight="1" spans="1:5">
      <c r="A1374" s="167"/>
      <c r="B1374" s="165" t="s">
        <v>885</v>
      </c>
      <c r="C1374" s="165" t="s">
        <v>4314</v>
      </c>
      <c r="D1374" s="165" t="s">
        <v>4315</v>
      </c>
      <c r="E1374" s="165" t="s">
        <v>4316</v>
      </c>
    </row>
    <row r="1375" customHeight="1" spans="1:5">
      <c r="A1375" s="167"/>
      <c r="B1375" s="165" t="s">
        <v>889</v>
      </c>
      <c r="C1375" s="165" t="s">
        <v>4317</v>
      </c>
      <c r="D1375" s="165" t="s">
        <v>4318</v>
      </c>
      <c r="E1375" s="165" t="s">
        <v>4319</v>
      </c>
    </row>
    <row r="1376" customHeight="1" spans="1:5">
      <c r="A1376" s="167"/>
      <c r="B1376" s="165" t="s">
        <v>893</v>
      </c>
      <c r="C1376" s="165" t="s">
        <v>4320</v>
      </c>
      <c r="D1376" s="165" t="s">
        <v>4321</v>
      </c>
      <c r="E1376" s="165" t="s">
        <v>4322</v>
      </c>
    </row>
    <row r="1377" customHeight="1" spans="1:5">
      <c r="A1377" s="167"/>
      <c r="B1377" s="165" t="s">
        <v>897</v>
      </c>
      <c r="C1377" s="165" t="s">
        <v>4323</v>
      </c>
      <c r="D1377" s="165" t="s">
        <v>4324</v>
      </c>
      <c r="E1377" s="165" t="s">
        <v>4325</v>
      </c>
    </row>
    <row r="1378" customHeight="1" spans="1:5">
      <c r="A1378" s="167"/>
      <c r="B1378" s="165" t="s">
        <v>901</v>
      </c>
      <c r="C1378" s="165" t="s">
        <v>4326</v>
      </c>
      <c r="D1378" s="165" t="s">
        <v>4327</v>
      </c>
      <c r="E1378" s="165" t="s">
        <v>4328</v>
      </c>
    </row>
    <row r="1379" customHeight="1" spans="1:5">
      <c r="A1379" s="167"/>
      <c r="B1379" s="165" t="s">
        <v>905</v>
      </c>
      <c r="C1379" s="165" t="s">
        <v>4329</v>
      </c>
      <c r="D1379" s="165" t="s">
        <v>4330</v>
      </c>
      <c r="E1379" s="165" t="s">
        <v>4331</v>
      </c>
    </row>
    <row r="1380" customHeight="1" spans="1:5">
      <c r="A1380" s="167"/>
      <c r="B1380" s="165" t="s">
        <v>909</v>
      </c>
      <c r="C1380" s="165" t="s">
        <v>4332</v>
      </c>
      <c r="D1380" s="165" t="s">
        <v>4333</v>
      </c>
      <c r="E1380" s="165" t="s">
        <v>4334</v>
      </c>
    </row>
    <row r="1381" customHeight="1" spans="1:5">
      <c r="A1381" s="167"/>
      <c r="B1381" s="165" t="s">
        <v>913</v>
      </c>
      <c r="C1381" s="165" t="s">
        <v>4335</v>
      </c>
      <c r="D1381" s="165" t="s">
        <v>4336</v>
      </c>
      <c r="E1381" s="165" t="s">
        <v>4337</v>
      </c>
    </row>
    <row r="1382" customHeight="1" spans="1:5">
      <c r="A1382" s="167"/>
      <c r="B1382" s="165" t="s">
        <v>917</v>
      </c>
      <c r="C1382" s="165" t="s">
        <v>4338</v>
      </c>
      <c r="D1382" s="165" t="s">
        <v>4339</v>
      </c>
      <c r="E1382" s="165" t="s">
        <v>4340</v>
      </c>
    </row>
    <row r="1383" customHeight="1" spans="1:5">
      <c r="A1383" s="167"/>
      <c r="B1383" s="165" t="s">
        <v>921</v>
      </c>
      <c r="C1383" s="165" t="s">
        <v>4341</v>
      </c>
      <c r="D1383" s="165" t="s">
        <v>4342</v>
      </c>
      <c r="E1383" s="165" t="s">
        <v>4343</v>
      </c>
    </row>
    <row r="1384" customHeight="1" spans="1:5">
      <c r="A1384" s="167"/>
      <c r="B1384" s="165" t="s">
        <v>925</v>
      </c>
      <c r="C1384" s="165" t="s">
        <v>4344</v>
      </c>
      <c r="D1384" s="165" t="s">
        <v>4345</v>
      </c>
      <c r="E1384" s="165" t="s">
        <v>4346</v>
      </c>
    </row>
    <row r="1385" customHeight="1" spans="1:5">
      <c r="A1385" s="167"/>
      <c r="B1385" s="165" t="s">
        <v>929</v>
      </c>
      <c r="C1385" s="165" t="s">
        <v>4347</v>
      </c>
      <c r="D1385" s="165" t="s">
        <v>4348</v>
      </c>
      <c r="E1385" s="165" t="s">
        <v>4349</v>
      </c>
    </row>
    <row r="1386" customHeight="1" spans="1:5">
      <c r="A1386" s="167"/>
      <c r="B1386" s="165" t="s">
        <v>933</v>
      </c>
      <c r="C1386" s="165" t="s">
        <v>4350</v>
      </c>
      <c r="D1386" s="165" t="s">
        <v>4351</v>
      </c>
      <c r="E1386" s="165" t="s">
        <v>4352</v>
      </c>
    </row>
    <row r="1387" customHeight="1" spans="1:5">
      <c r="A1387" s="167"/>
      <c r="B1387" s="165" t="s">
        <v>937</v>
      </c>
      <c r="C1387" s="165" t="s">
        <v>4353</v>
      </c>
      <c r="D1387" s="165" t="s">
        <v>4354</v>
      </c>
      <c r="E1387" s="165" t="s">
        <v>4355</v>
      </c>
    </row>
    <row r="1388" customHeight="1" spans="1:5">
      <c r="A1388" s="167"/>
      <c r="B1388" s="165" t="s">
        <v>941</v>
      </c>
      <c r="C1388" s="165" t="s">
        <v>4356</v>
      </c>
      <c r="D1388" s="165" t="s">
        <v>4357</v>
      </c>
      <c r="E1388" s="165" t="s">
        <v>4358</v>
      </c>
    </row>
    <row r="1389" customHeight="1" spans="1:5">
      <c r="A1389" s="167"/>
      <c r="B1389" s="165" t="s">
        <v>945</v>
      </c>
      <c r="C1389" s="165" t="s">
        <v>4359</v>
      </c>
      <c r="D1389" s="165" t="s">
        <v>4360</v>
      </c>
      <c r="E1389" s="165" t="s">
        <v>4361</v>
      </c>
    </row>
    <row r="1390" customHeight="1" spans="1:5">
      <c r="A1390" s="167"/>
      <c r="B1390" s="165" t="s">
        <v>949</v>
      </c>
      <c r="C1390" s="165" t="s">
        <v>4362</v>
      </c>
      <c r="D1390" s="165" t="s">
        <v>4363</v>
      </c>
      <c r="E1390" s="165" t="s">
        <v>4364</v>
      </c>
    </row>
    <row r="1391" customHeight="1" spans="1:5">
      <c r="A1391" s="167"/>
      <c r="B1391" s="165" t="s">
        <v>953</v>
      </c>
      <c r="C1391" s="165" t="s">
        <v>4365</v>
      </c>
      <c r="D1391" s="165" t="s">
        <v>4366</v>
      </c>
      <c r="E1391" s="165" t="s">
        <v>4367</v>
      </c>
    </row>
    <row r="1392" customHeight="1" spans="1:5">
      <c r="A1392" s="167"/>
      <c r="B1392" s="165" t="s">
        <v>957</v>
      </c>
      <c r="C1392" s="165" t="s">
        <v>4368</v>
      </c>
      <c r="D1392" s="165" t="s">
        <v>4369</v>
      </c>
      <c r="E1392" s="165" t="s">
        <v>4370</v>
      </c>
    </row>
    <row r="1393" customHeight="1" spans="1:5">
      <c r="A1393" s="167"/>
      <c r="B1393" s="165" t="s">
        <v>961</v>
      </c>
      <c r="C1393" s="165" t="s">
        <v>4371</v>
      </c>
      <c r="D1393" s="165" t="s">
        <v>4372</v>
      </c>
      <c r="E1393" s="165" t="s">
        <v>4373</v>
      </c>
    </row>
    <row r="1394" customHeight="1" spans="1:5">
      <c r="A1394" s="167"/>
      <c r="B1394" s="165" t="s">
        <v>965</v>
      </c>
      <c r="C1394" s="165" t="s">
        <v>4374</v>
      </c>
      <c r="D1394" s="165" t="s">
        <v>4375</v>
      </c>
      <c r="E1394" s="165" t="s">
        <v>4376</v>
      </c>
    </row>
    <row r="1395" customHeight="1" spans="1:5">
      <c r="A1395" s="167"/>
      <c r="B1395" s="165" t="s">
        <v>969</v>
      </c>
      <c r="C1395" s="165" t="s">
        <v>4377</v>
      </c>
      <c r="D1395" s="165" t="s">
        <v>4378</v>
      </c>
      <c r="E1395" s="165" t="s">
        <v>4379</v>
      </c>
    </row>
    <row r="1396" customHeight="1" spans="1:5">
      <c r="A1396" s="167"/>
      <c r="B1396" s="165" t="s">
        <v>973</v>
      </c>
      <c r="C1396" s="165" t="s">
        <v>4380</v>
      </c>
      <c r="D1396" s="165" t="s">
        <v>4381</v>
      </c>
      <c r="E1396" s="165" t="s">
        <v>4382</v>
      </c>
    </row>
    <row r="1397" customHeight="1" spans="1:5">
      <c r="A1397" s="167"/>
      <c r="B1397" s="165" t="s">
        <v>977</v>
      </c>
      <c r="C1397" s="165" t="s">
        <v>4383</v>
      </c>
      <c r="D1397" s="165" t="s">
        <v>4384</v>
      </c>
      <c r="E1397" s="165" t="s">
        <v>4385</v>
      </c>
    </row>
    <row r="1398" customHeight="1" spans="1:5">
      <c r="A1398" s="167"/>
      <c r="B1398" s="165" t="s">
        <v>981</v>
      </c>
      <c r="C1398" s="165" t="s">
        <v>4386</v>
      </c>
      <c r="D1398" s="165" t="s">
        <v>4387</v>
      </c>
      <c r="E1398" s="165" t="s">
        <v>4388</v>
      </c>
    </row>
    <row r="1399" customHeight="1" spans="1:5">
      <c r="A1399" s="167"/>
      <c r="B1399" s="165" t="s">
        <v>985</v>
      </c>
      <c r="C1399" s="165" t="s">
        <v>4389</v>
      </c>
      <c r="D1399" s="165" t="s">
        <v>4390</v>
      </c>
      <c r="E1399" s="165" t="s">
        <v>4391</v>
      </c>
    </row>
    <row r="1400" customHeight="1" spans="1:5">
      <c r="A1400" s="167"/>
      <c r="B1400" s="165" t="s">
        <v>989</v>
      </c>
      <c r="C1400" s="165" t="s">
        <v>4392</v>
      </c>
      <c r="D1400" s="165" t="s">
        <v>4393</v>
      </c>
      <c r="E1400" s="165" t="s">
        <v>4394</v>
      </c>
    </row>
    <row r="1401" customHeight="1" spans="1:5">
      <c r="A1401" s="167"/>
      <c r="B1401" s="165" t="s">
        <v>993</v>
      </c>
      <c r="C1401" s="165" t="s">
        <v>4395</v>
      </c>
      <c r="D1401" s="165" t="s">
        <v>4396</v>
      </c>
      <c r="E1401" s="165" t="s">
        <v>4397</v>
      </c>
    </row>
    <row r="1402" customHeight="1" spans="1:5">
      <c r="A1402" s="167"/>
      <c r="B1402" s="165" t="s">
        <v>997</v>
      </c>
      <c r="C1402" s="165" t="s">
        <v>4398</v>
      </c>
      <c r="D1402" s="165" t="s">
        <v>4399</v>
      </c>
      <c r="E1402" s="165" t="s">
        <v>4400</v>
      </c>
    </row>
    <row r="1403" customHeight="1" spans="1:5">
      <c r="A1403" s="167"/>
      <c r="B1403" s="165" t="s">
        <v>1001</v>
      </c>
      <c r="C1403" s="165" t="s">
        <v>4401</v>
      </c>
      <c r="D1403" s="165" t="s">
        <v>4402</v>
      </c>
      <c r="E1403" s="165" t="s">
        <v>4403</v>
      </c>
    </row>
    <row r="1404" customHeight="1" spans="1:5">
      <c r="A1404" s="167"/>
      <c r="B1404" s="165" t="s">
        <v>1005</v>
      </c>
      <c r="C1404" s="165" t="s">
        <v>4404</v>
      </c>
      <c r="D1404" s="165" t="s">
        <v>4405</v>
      </c>
      <c r="E1404" s="165" t="s">
        <v>4406</v>
      </c>
    </row>
    <row r="1405" customHeight="1" spans="1:5">
      <c r="A1405" s="167"/>
      <c r="B1405" s="165" t="s">
        <v>1009</v>
      </c>
      <c r="C1405" s="165" t="s">
        <v>4407</v>
      </c>
      <c r="D1405" s="165" t="s">
        <v>4408</v>
      </c>
      <c r="E1405" s="165" t="s">
        <v>4409</v>
      </c>
    </row>
    <row r="1406" customHeight="1" spans="1:5">
      <c r="A1406" s="167"/>
      <c r="B1406" s="165" t="s">
        <v>1013</v>
      </c>
      <c r="C1406" s="165" t="s">
        <v>4410</v>
      </c>
      <c r="D1406" s="165" t="s">
        <v>4411</v>
      </c>
      <c r="E1406" s="165" t="s">
        <v>4412</v>
      </c>
    </row>
    <row r="1407" customHeight="1" spans="1:5">
      <c r="A1407" s="167"/>
      <c r="B1407" s="165" t="s">
        <v>1017</v>
      </c>
      <c r="C1407" s="165" t="s">
        <v>4413</v>
      </c>
      <c r="D1407" s="165" t="s">
        <v>4414</v>
      </c>
      <c r="E1407" s="165" t="s">
        <v>4415</v>
      </c>
    </row>
    <row r="1408" customHeight="1" spans="1:5">
      <c r="A1408" s="167"/>
      <c r="B1408" s="165" t="s">
        <v>1021</v>
      </c>
      <c r="C1408" s="165" t="s">
        <v>4416</v>
      </c>
      <c r="D1408" s="165" t="s">
        <v>4417</v>
      </c>
      <c r="E1408" s="165" t="s">
        <v>4418</v>
      </c>
    </row>
    <row r="1409" customHeight="1" spans="1:5">
      <c r="A1409" s="167"/>
      <c r="B1409" s="165" t="s">
        <v>1025</v>
      </c>
      <c r="C1409" s="165" t="s">
        <v>4419</v>
      </c>
      <c r="D1409" s="165" t="s">
        <v>4420</v>
      </c>
      <c r="E1409" s="165" t="s">
        <v>4421</v>
      </c>
    </row>
    <row r="1410" customHeight="1" spans="1:5">
      <c r="A1410" s="167"/>
      <c r="B1410" s="165" t="s">
        <v>1029</v>
      </c>
      <c r="C1410" s="165" t="s">
        <v>4422</v>
      </c>
      <c r="D1410" s="165" t="s">
        <v>4423</v>
      </c>
      <c r="E1410" s="165" t="s">
        <v>4424</v>
      </c>
    </row>
    <row r="1411" customHeight="1" spans="1:5">
      <c r="A1411" s="167"/>
      <c r="B1411" s="165" t="s">
        <v>1033</v>
      </c>
      <c r="C1411" s="165" t="s">
        <v>4425</v>
      </c>
      <c r="D1411" s="165" t="s">
        <v>4426</v>
      </c>
      <c r="E1411" s="165" t="s">
        <v>4427</v>
      </c>
    </row>
    <row r="1412" customHeight="1" spans="1:5">
      <c r="A1412" s="167"/>
      <c r="B1412" s="165" t="s">
        <v>1037</v>
      </c>
      <c r="C1412" s="165" t="s">
        <v>4428</v>
      </c>
      <c r="D1412" s="165" t="s">
        <v>4429</v>
      </c>
      <c r="E1412" s="165" t="s">
        <v>4430</v>
      </c>
    </row>
    <row r="1413" customHeight="1" spans="1:5">
      <c r="A1413" s="167"/>
      <c r="B1413" s="165" t="s">
        <v>1041</v>
      </c>
      <c r="C1413" s="165" t="s">
        <v>4431</v>
      </c>
      <c r="D1413" s="165" t="s">
        <v>4432</v>
      </c>
      <c r="E1413" s="165" t="s">
        <v>4433</v>
      </c>
    </row>
    <row r="1414" customHeight="1" spans="1:5">
      <c r="A1414" s="167"/>
      <c r="B1414" s="165" t="s">
        <v>1045</v>
      </c>
      <c r="C1414" s="165" t="s">
        <v>4434</v>
      </c>
      <c r="D1414" s="165" t="s">
        <v>4435</v>
      </c>
      <c r="E1414" s="165" t="s">
        <v>4436</v>
      </c>
    </row>
    <row r="1415" customHeight="1" spans="1:5">
      <c r="A1415" s="167"/>
      <c r="B1415" s="165" t="s">
        <v>1049</v>
      </c>
      <c r="C1415" s="165" t="s">
        <v>4437</v>
      </c>
      <c r="D1415" s="165" t="s">
        <v>4438</v>
      </c>
      <c r="E1415" s="165" t="s">
        <v>4439</v>
      </c>
    </row>
    <row r="1416" customHeight="1" spans="1:5">
      <c r="A1416" s="167"/>
      <c r="B1416" s="165" t="s">
        <v>1053</v>
      </c>
      <c r="C1416" s="165" t="s">
        <v>4440</v>
      </c>
      <c r="D1416" s="165" t="s">
        <v>4441</v>
      </c>
      <c r="E1416" s="165" t="s">
        <v>4442</v>
      </c>
    </row>
    <row r="1417" customHeight="1" spans="1:5">
      <c r="A1417" s="167"/>
      <c r="B1417" s="165" t="s">
        <v>1057</v>
      </c>
      <c r="C1417" s="165" t="s">
        <v>4443</v>
      </c>
      <c r="D1417" s="165" t="s">
        <v>4444</v>
      </c>
      <c r="E1417" s="165" t="s">
        <v>4445</v>
      </c>
    </row>
    <row r="1418" customHeight="1" spans="1:5">
      <c r="A1418" s="167"/>
      <c r="B1418" s="165" t="s">
        <v>1061</v>
      </c>
      <c r="C1418" s="165" t="s">
        <v>4446</v>
      </c>
      <c r="D1418" s="165" t="s">
        <v>4447</v>
      </c>
      <c r="E1418" s="165" t="s">
        <v>4448</v>
      </c>
    </row>
    <row r="1419" customHeight="1" spans="1:5">
      <c r="A1419" s="167"/>
      <c r="B1419" s="165" t="s">
        <v>1065</v>
      </c>
      <c r="C1419" s="165" t="s">
        <v>4449</v>
      </c>
      <c r="D1419" s="165" t="s">
        <v>4450</v>
      </c>
      <c r="E1419" s="165" t="s">
        <v>4451</v>
      </c>
    </row>
    <row r="1420" customHeight="1" spans="1:5">
      <c r="A1420" s="167"/>
      <c r="B1420" s="165" t="s">
        <v>1069</v>
      </c>
      <c r="C1420" s="165" t="s">
        <v>4452</v>
      </c>
      <c r="D1420" s="165" t="s">
        <v>4453</v>
      </c>
      <c r="E1420" s="165" t="s">
        <v>4454</v>
      </c>
    </row>
    <row r="1421" customHeight="1" spans="1:5">
      <c r="A1421" s="167"/>
      <c r="B1421" s="165" t="s">
        <v>1073</v>
      </c>
      <c r="C1421" s="165" t="s">
        <v>4455</v>
      </c>
      <c r="D1421" s="165" t="s">
        <v>4456</v>
      </c>
      <c r="E1421" s="165" t="s">
        <v>4457</v>
      </c>
    </row>
    <row r="1422" customHeight="1" spans="1:5">
      <c r="A1422" s="167"/>
      <c r="B1422" s="165" t="s">
        <v>1077</v>
      </c>
      <c r="C1422" s="165" t="s">
        <v>4458</v>
      </c>
      <c r="D1422" s="165" t="s">
        <v>4459</v>
      </c>
      <c r="E1422" s="165" t="s">
        <v>4460</v>
      </c>
    </row>
    <row r="1423" customHeight="1" spans="1:5">
      <c r="A1423" s="167"/>
      <c r="B1423" s="165" t="s">
        <v>1081</v>
      </c>
      <c r="C1423" s="165" t="s">
        <v>4461</v>
      </c>
      <c r="D1423" s="165" t="s">
        <v>4462</v>
      </c>
      <c r="E1423" s="165" t="s">
        <v>4463</v>
      </c>
    </row>
    <row r="1424" customHeight="1" spans="1:5">
      <c r="A1424" s="167"/>
      <c r="B1424" s="165" t="s">
        <v>1085</v>
      </c>
      <c r="C1424" s="165" t="s">
        <v>4464</v>
      </c>
      <c r="D1424" s="165" t="s">
        <v>4465</v>
      </c>
      <c r="E1424" s="165" t="s">
        <v>4466</v>
      </c>
    </row>
    <row r="1425" customHeight="1" spans="1:5">
      <c r="A1425" s="167"/>
      <c r="B1425" s="165" t="s">
        <v>1089</v>
      </c>
      <c r="C1425" s="165" t="s">
        <v>4467</v>
      </c>
      <c r="D1425" s="165" t="s">
        <v>4468</v>
      </c>
      <c r="E1425" s="165" t="s">
        <v>4469</v>
      </c>
    </row>
    <row r="1426" customHeight="1" spans="1:5">
      <c r="A1426" s="167"/>
      <c r="B1426" s="165" t="s">
        <v>1093</v>
      </c>
      <c r="C1426" s="165" t="s">
        <v>4470</v>
      </c>
      <c r="D1426" s="165" t="s">
        <v>4471</v>
      </c>
      <c r="E1426" s="165" t="s">
        <v>4472</v>
      </c>
    </row>
    <row r="1427" customHeight="1" spans="1:5">
      <c r="A1427" s="167"/>
      <c r="B1427" s="165" t="s">
        <v>1097</v>
      </c>
      <c r="C1427" s="165" t="s">
        <v>4473</v>
      </c>
      <c r="D1427" s="165" t="s">
        <v>4474</v>
      </c>
      <c r="E1427" s="165" t="s">
        <v>4475</v>
      </c>
    </row>
    <row r="1428" customHeight="1" spans="1:5">
      <c r="A1428" s="167"/>
      <c r="B1428" s="165" t="s">
        <v>1101</v>
      </c>
      <c r="C1428" s="165" t="s">
        <v>4476</v>
      </c>
      <c r="D1428" s="165" t="s">
        <v>4477</v>
      </c>
      <c r="E1428" s="165" t="s">
        <v>4478</v>
      </c>
    </row>
    <row r="1429" customHeight="1" spans="1:5">
      <c r="A1429" s="167"/>
      <c r="B1429" s="165" t="s">
        <v>1105</v>
      </c>
      <c r="C1429" s="165" t="s">
        <v>4479</v>
      </c>
      <c r="D1429" s="165" t="s">
        <v>4480</v>
      </c>
      <c r="E1429" s="165" t="s">
        <v>4481</v>
      </c>
    </row>
    <row r="1430" customHeight="1" spans="1:5">
      <c r="A1430" s="167"/>
      <c r="B1430" s="165" t="s">
        <v>1109</v>
      </c>
      <c r="C1430" s="165" t="s">
        <v>4482</v>
      </c>
      <c r="D1430" s="165" t="s">
        <v>4483</v>
      </c>
      <c r="E1430" s="165" t="s">
        <v>4484</v>
      </c>
    </row>
    <row r="1431" customHeight="1" spans="1:5">
      <c r="A1431" s="167"/>
      <c r="B1431" s="165" t="s">
        <v>1113</v>
      </c>
      <c r="C1431" s="165" t="s">
        <v>4485</v>
      </c>
      <c r="D1431" s="165" t="s">
        <v>4486</v>
      </c>
      <c r="E1431" s="165" t="s">
        <v>4487</v>
      </c>
    </row>
    <row r="1432" customHeight="1" spans="1:5">
      <c r="A1432" s="167"/>
      <c r="B1432" s="165" t="s">
        <v>1117</v>
      </c>
      <c r="C1432" s="165" t="s">
        <v>4488</v>
      </c>
      <c r="D1432" s="165" t="s">
        <v>4489</v>
      </c>
      <c r="E1432" s="165" t="s">
        <v>4490</v>
      </c>
    </row>
    <row r="1433" customHeight="1" spans="1:5">
      <c r="A1433" s="167"/>
      <c r="B1433" s="165" t="s">
        <v>1121</v>
      </c>
      <c r="C1433" s="165" t="s">
        <v>4491</v>
      </c>
      <c r="D1433" s="165" t="s">
        <v>4492</v>
      </c>
      <c r="E1433" s="165" t="s">
        <v>4493</v>
      </c>
    </row>
    <row r="1434" customHeight="1" spans="1:5">
      <c r="A1434" s="167"/>
      <c r="B1434" s="165" t="s">
        <v>1125</v>
      </c>
      <c r="C1434" s="165" t="s">
        <v>4494</v>
      </c>
      <c r="D1434" s="165" t="s">
        <v>4495</v>
      </c>
      <c r="E1434" s="165" t="s">
        <v>4496</v>
      </c>
    </row>
    <row r="1435" customHeight="1" spans="1:5">
      <c r="A1435" s="167"/>
      <c r="B1435" s="165" t="s">
        <v>1129</v>
      </c>
      <c r="C1435" s="165" t="s">
        <v>4497</v>
      </c>
      <c r="D1435" s="165" t="s">
        <v>4498</v>
      </c>
      <c r="E1435" s="165" t="s">
        <v>4499</v>
      </c>
    </row>
    <row r="1436" customHeight="1" spans="1:5">
      <c r="A1436" s="167"/>
      <c r="B1436" s="165" t="s">
        <v>1133</v>
      </c>
      <c r="C1436" s="165" t="s">
        <v>4500</v>
      </c>
      <c r="D1436" s="165" t="s">
        <v>4501</v>
      </c>
      <c r="E1436" s="165" t="s">
        <v>4502</v>
      </c>
    </row>
    <row r="1437" customHeight="1" spans="1:5">
      <c r="A1437" s="167"/>
      <c r="B1437" s="165" t="s">
        <v>1137</v>
      </c>
      <c r="C1437" s="165" t="s">
        <v>4503</v>
      </c>
      <c r="D1437" s="165" t="s">
        <v>4504</v>
      </c>
      <c r="E1437" s="165" t="s">
        <v>4505</v>
      </c>
    </row>
    <row r="1438" customHeight="1" spans="1:5">
      <c r="A1438" s="167"/>
      <c r="B1438" s="165" t="s">
        <v>1141</v>
      </c>
      <c r="C1438" s="165" t="s">
        <v>4506</v>
      </c>
      <c r="D1438" s="165" t="s">
        <v>4507</v>
      </c>
      <c r="E1438" s="165" t="s">
        <v>4508</v>
      </c>
    </row>
    <row r="1439" customHeight="1" spans="1:5">
      <c r="A1439" s="167"/>
      <c r="B1439" s="165" t="s">
        <v>1145</v>
      </c>
      <c r="C1439" s="165" t="s">
        <v>4509</v>
      </c>
      <c r="D1439" s="165" t="s">
        <v>4510</v>
      </c>
      <c r="E1439" s="165" t="s">
        <v>4511</v>
      </c>
    </row>
    <row r="1440" customHeight="1" spans="1:5">
      <c r="A1440" s="167"/>
      <c r="B1440" s="165" t="s">
        <v>1149</v>
      </c>
      <c r="C1440" s="165" t="s">
        <v>4512</v>
      </c>
      <c r="D1440" s="165" t="s">
        <v>4513</v>
      </c>
      <c r="E1440" s="165" t="s">
        <v>4514</v>
      </c>
    </row>
    <row r="1441" customHeight="1" spans="1:5">
      <c r="A1441" s="167"/>
      <c r="B1441" s="165" t="s">
        <v>1153</v>
      </c>
      <c r="C1441" s="165" t="s">
        <v>4515</v>
      </c>
      <c r="D1441" s="165" t="s">
        <v>4516</v>
      </c>
      <c r="E1441" s="165" t="s">
        <v>4517</v>
      </c>
    </row>
    <row r="1442" customHeight="1" spans="1:5">
      <c r="A1442" s="167"/>
      <c r="B1442" s="165" t="s">
        <v>1157</v>
      </c>
      <c r="C1442" s="165" t="s">
        <v>4518</v>
      </c>
      <c r="D1442" s="165" t="s">
        <v>4519</v>
      </c>
      <c r="E1442" s="165" t="s">
        <v>4520</v>
      </c>
    </row>
    <row r="1443" customHeight="1" spans="1:5">
      <c r="A1443" s="167"/>
      <c r="B1443" s="165" t="s">
        <v>1161</v>
      </c>
      <c r="C1443" s="165" t="s">
        <v>4521</v>
      </c>
      <c r="D1443" s="165" t="s">
        <v>4522</v>
      </c>
      <c r="E1443" s="165" t="s">
        <v>4523</v>
      </c>
    </row>
    <row r="1444" customHeight="1" spans="1:5">
      <c r="A1444" s="167"/>
      <c r="B1444" s="165" t="s">
        <v>1165</v>
      </c>
      <c r="C1444" s="165" t="s">
        <v>4524</v>
      </c>
      <c r="D1444" s="165" t="s">
        <v>4525</v>
      </c>
      <c r="E1444" s="165" t="s">
        <v>4526</v>
      </c>
    </row>
    <row r="1445" customHeight="1" spans="1:5">
      <c r="A1445" s="167"/>
      <c r="B1445" s="165" t="s">
        <v>1169</v>
      </c>
      <c r="C1445" s="165" t="s">
        <v>4527</v>
      </c>
      <c r="D1445" s="165" t="s">
        <v>4528</v>
      </c>
      <c r="E1445" s="165" t="s">
        <v>4529</v>
      </c>
    </row>
    <row r="1446" customHeight="1" spans="1:5">
      <c r="A1446" s="167"/>
      <c r="B1446" s="165" t="s">
        <v>1173</v>
      </c>
      <c r="C1446" s="165" t="s">
        <v>4530</v>
      </c>
      <c r="D1446" s="165" t="s">
        <v>4531</v>
      </c>
      <c r="E1446" s="165" t="s">
        <v>4532</v>
      </c>
    </row>
    <row r="1447" customHeight="1" spans="1:5">
      <c r="A1447" s="167"/>
      <c r="B1447" s="165" t="s">
        <v>1177</v>
      </c>
      <c r="C1447" s="165" t="s">
        <v>4533</v>
      </c>
      <c r="D1447" s="165" t="s">
        <v>4534</v>
      </c>
      <c r="E1447" s="165" t="s">
        <v>4535</v>
      </c>
    </row>
    <row r="1448" customHeight="1" spans="1:5">
      <c r="A1448" s="167"/>
      <c r="B1448" s="165" t="s">
        <v>1181</v>
      </c>
      <c r="C1448" s="165" t="s">
        <v>4536</v>
      </c>
      <c r="D1448" s="165" t="s">
        <v>4537</v>
      </c>
      <c r="E1448" s="165" t="s">
        <v>4538</v>
      </c>
    </row>
    <row r="1449" customHeight="1" spans="1:5">
      <c r="A1449" s="167"/>
      <c r="B1449" s="165" t="s">
        <v>1185</v>
      </c>
      <c r="C1449" s="165" t="s">
        <v>4539</v>
      </c>
      <c r="D1449" s="165" t="s">
        <v>4540</v>
      </c>
      <c r="E1449" s="165" t="s">
        <v>4541</v>
      </c>
    </row>
    <row r="1450" customHeight="1" spans="1:5">
      <c r="A1450" s="167"/>
      <c r="B1450" s="165" t="s">
        <v>1189</v>
      </c>
      <c r="C1450" s="165" t="s">
        <v>4542</v>
      </c>
      <c r="D1450" s="165" t="s">
        <v>4543</v>
      </c>
      <c r="E1450" s="165" t="s">
        <v>4544</v>
      </c>
    </row>
    <row r="1451" customHeight="1" spans="1:5">
      <c r="A1451" s="167"/>
      <c r="B1451" s="165" t="s">
        <v>1193</v>
      </c>
      <c r="C1451" s="165" t="s">
        <v>4545</v>
      </c>
      <c r="D1451" s="165" t="s">
        <v>4546</v>
      </c>
      <c r="E1451" s="165" t="s">
        <v>4547</v>
      </c>
    </row>
    <row r="1452" customHeight="1" spans="1:5">
      <c r="A1452" s="167"/>
      <c r="B1452" s="165" t="s">
        <v>1197</v>
      </c>
      <c r="C1452" s="165" t="s">
        <v>4548</v>
      </c>
      <c r="D1452" s="165" t="s">
        <v>4549</v>
      </c>
      <c r="E1452" s="165" t="s">
        <v>4550</v>
      </c>
    </row>
    <row r="1453" customHeight="1" spans="1:5">
      <c r="A1453" s="167"/>
      <c r="B1453" s="165" t="s">
        <v>1201</v>
      </c>
      <c r="C1453" s="165" t="s">
        <v>4551</v>
      </c>
      <c r="D1453" s="165" t="s">
        <v>4552</v>
      </c>
      <c r="E1453" s="165" t="s">
        <v>4553</v>
      </c>
    </row>
    <row r="1454" customHeight="1" spans="1:5">
      <c r="A1454" s="167"/>
      <c r="B1454" s="165" t="s">
        <v>1205</v>
      </c>
      <c r="C1454" s="165" t="s">
        <v>4554</v>
      </c>
      <c r="D1454" s="165" t="s">
        <v>4555</v>
      </c>
      <c r="E1454" s="165" t="s">
        <v>4556</v>
      </c>
    </row>
    <row r="1455" customHeight="1" spans="1:5">
      <c r="A1455" s="167"/>
      <c r="B1455" s="165" t="s">
        <v>1209</v>
      </c>
      <c r="C1455" s="165" t="s">
        <v>4557</v>
      </c>
      <c r="D1455" s="165" t="s">
        <v>4558</v>
      </c>
      <c r="E1455" s="165" t="s">
        <v>4559</v>
      </c>
    </row>
    <row r="1456" customHeight="1" spans="1:5">
      <c r="A1456" s="167"/>
      <c r="B1456" s="165" t="s">
        <v>1213</v>
      </c>
      <c r="C1456" s="165" t="s">
        <v>4560</v>
      </c>
      <c r="D1456" s="165" t="s">
        <v>4561</v>
      </c>
      <c r="E1456" s="165" t="s">
        <v>4562</v>
      </c>
    </row>
    <row r="1457" customHeight="1" spans="1:5">
      <c r="A1457" s="167"/>
      <c r="B1457" s="165" t="s">
        <v>1217</v>
      </c>
      <c r="C1457" s="165" t="s">
        <v>4563</v>
      </c>
      <c r="D1457" s="165" t="s">
        <v>4564</v>
      </c>
      <c r="E1457" s="165" t="s">
        <v>4565</v>
      </c>
    </row>
    <row r="1458" customHeight="1" spans="1:5">
      <c r="A1458" s="167"/>
      <c r="B1458" s="165" t="s">
        <v>1221</v>
      </c>
      <c r="C1458" s="165" t="s">
        <v>4566</v>
      </c>
      <c r="D1458" s="165" t="s">
        <v>4567</v>
      </c>
      <c r="E1458" s="165" t="s">
        <v>4568</v>
      </c>
    </row>
    <row r="1459" customHeight="1" spans="1:5">
      <c r="A1459" s="167"/>
      <c r="B1459" s="165" t="s">
        <v>1225</v>
      </c>
      <c r="C1459" s="165" t="s">
        <v>4569</v>
      </c>
      <c r="D1459" s="165" t="s">
        <v>4570</v>
      </c>
      <c r="E1459" s="165" t="s">
        <v>4571</v>
      </c>
    </row>
    <row r="1460" customHeight="1" spans="1:5">
      <c r="A1460" s="167"/>
      <c r="B1460" s="165" t="s">
        <v>1229</v>
      </c>
      <c r="C1460" s="165" t="s">
        <v>4572</v>
      </c>
      <c r="D1460" s="165" t="s">
        <v>4573</v>
      </c>
      <c r="E1460" s="165" t="s">
        <v>4574</v>
      </c>
    </row>
    <row r="1461" customHeight="1" spans="1:5">
      <c r="A1461" s="167"/>
      <c r="B1461" s="165" t="s">
        <v>1233</v>
      </c>
      <c r="C1461" s="165" t="s">
        <v>4575</v>
      </c>
      <c r="D1461" s="165" t="s">
        <v>4576</v>
      </c>
      <c r="E1461" s="165" t="s">
        <v>4577</v>
      </c>
    </row>
    <row r="1462" customHeight="1" spans="1:5">
      <c r="A1462" s="167"/>
      <c r="B1462" s="165" t="s">
        <v>1237</v>
      </c>
      <c r="C1462" s="165" t="s">
        <v>4578</v>
      </c>
      <c r="D1462" s="165" t="s">
        <v>4579</v>
      </c>
      <c r="E1462" s="165" t="s">
        <v>4580</v>
      </c>
    </row>
    <row r="1463" customHeight="1" spans="1:5">
      <c r="A1463" s="167"/>
      <c r="B1463" s="165" t="s">
        <v>1241</v>
      </c>
      <c r="C1463" s="165" t="s">
        <v>4581</v>
      </c>
      <c r="D1463" s="165" t="s">
        <v>4582</v>
      </c>
      <c r="E1463" s="165" t="s">
        <v>4583</v>
      </c>
    </row>
    <row r="1464" customHeight="1" spans="1:5">
      <c r="A1464" s="167"/>
      <c r="B1464" s="165" t="s">
        <v>1245</v>
      </c>
      <c r="C1464" s="165" t="s">
        <v>4584</v>
      </c>
      <c r="D1464" s="165" t="s">
        <v>4585</v>
      </c>
      <c r="E1464" s="165" t="s">
        <v>4586</v>
      </c>
    </row>
    <row r="1465" customHeight="1" spans="1:5">
      <c r="A1465" s="167"/>
      <c r="B1465" s="165" t="s">
        <v>1249</v>
      </c>
      <c r="C1465" s="165" t="s">
        <v>4587</v>
      </c>
      <c r="D1465" s="165" t="s">
        <v>4588</v>
      </c>
      <c r="E1465" s="165" t="s">
        <v>4589</v>
      </c>
    </row>
    <row r="1466" customHeight="1" spans="1:5">
      <c r="A1466" s="167"/>
      <c r="B1466" s="165" t="s">
        <v>1253</v>
      </c>
      <c r="C1466" s="165" t="s">
        <v>4590</v>
      </c>
      <c r="D1466" s="165" t="s">
        <v>4591</v>
      </c>
      <c r="E1466" s="165" t="s">
        <v>4592</v>
      </c>
    </row>
    <row r="1467" customHeight="1" spans="1:5">
      <c r="A1467" s="167"/>
      <c r="B1467" s="165" t="s">
        <v>1257</v>
      </c>
      <c r="C1467" s="165" t="s">
        <v>4593</v>
      </c>
      <c r="D1467" s="165" t="s">
        <v>4594</v>
      </c>
      <c r="E1467" s="165" t="s">
        <v>4595</v>
      </c>
    </row>
    <row r="1468" customHeight="1" spans="1:5">
      <c r="A1468" s="167"/>
      <c r="B1468" s="165" t="s">
        <v>1261</v>
      </c>
      <c r="C1468" s="165" t="s">
        <v>4596</v>
      </c>
      <c r="D1468" s="165" t="s">
        <v>4597</v>
      </c>
      <c r="E1468" s="165" t="s">
        <v>4598</v>
      </c>
    </row>
    <row r="1469" customHeight="1" spans="1:5">
      <c r="A1469" s="167"/>
      <c r="B1469" s="165" t="s">
        <v>1265</v>
      </c>
      <c r="C1469" s="165" t="s">
        <v>4599</v>
      </c>
      <c r="D1469" s="165" t="s">
        <v>4600</v>
      </c>
      <c r="E1469" s="165" t="s">
        <v>4601</v>
      </c>
    </row>
    <row r="1470" customHeight="1" spans="1:5">
      <c r="A1470" s="167"/>
      <c r="B1470" s="165" t="s">
        <v>1269</v>
      </c>
      <c r="C1470" s="165" t="s">
        <v>4602</v>
      </c>
      <c r="D1470" s="165" t="s">
        <v>4603</v>
      </c>
      <c r="E1470" s="165" t="s">
        <v>4604</v>
      </c>
    </row>
    <row r="1471" customHeight="1" spans="1:5">
      <c r="A1471" s="167"/>
      <c r="B1471" s="165" t="s">
        <v>1273</v>
      </c>
      <c r="C1471" s="165" t="s">
        <v>4605</v>
      </c>
      <c r="D1471" s="165" t="s">
        <v>4606</v>
      </c>
      <c r="E1471" s="165" t="s">
        <v>4607</v>
      </c>
    </row>
    <row r="1472" customHeight="1" spans="1:5">
      <c r="A1472" s="167"/>
      <c r="B1472" s="165" t="s">
        <v>1277</v>
      </c>
      <c r="C1472" s="165" t="s">
        <v>4608</v>
      </c>
      <c r="D1472" s="165" t="s">
        <v>4609</v>
      </c>
      <c r="E1472" s="165" t="s">
        <v>4610</v>
      </c>
    </row>
    <row r="1473" customHeight="1" spans="1:5">
      <c r="A1473" s="167"/>
      <c r="B1473" s="165" t="s">
        <v>1281</v>
      </c>
      <c r="C1473" s="165" t="s">
        <v>4611</v>
      </c>
      <c r="D1473" s="165" t="s">
        <v>4612</v>
      </c>
      <c r="E1473" s="165" t="s">
        <v>4613</v>
      </c>
    </row>
    <row r="1474" customHeight="1" spans="1:5">
      <c r="A1474" s="167"/>
      <c r="B1474" s="165" t="s">
        <v>1285</v>
      </c>
      <c r="C1474" s="165" t="s">
        <v>4614</v>
      </c>
      <c r="D1474" s="165" t="s">
        <v>4615</v>
      </c>
      <c r="E1474" s="165" t="s">
        <v>4616</v>
      </c>
    </row>
    <row r="1475" customHeight="1" spans="1:5">
      <c r="A1475" s="167"/>
      <c r="B1475" s="165" t="s">
        <v>1289</v>
      </c>
      <c r="C1475" s="165" t="s">
        <v>4617</v>
      </c>
      <c r="D1475" s="165" t="s">
        <v>4618</v>
      </c>
      <c r="E1475" s="165" t="s">
        <v>4619</v>
      </c>
    </row>
    <row r="1476" customHeight="1" spans="1:5">
      <c r="A1476" s="167"/>
      <c r="B1476" s="165" t="s">
        <v>1293</v>
      </c>
      <c r="C1476" s="165" t="s">
        <v>4620</v>
      </c>
      <c r="D1476" s="165" t="s">
        <v>4621</v>
      </c>
      <c r="E1476" s="165" t="s">
        <v>4622</v>
      </c>
    </row>
    <row r="1477" customHeight="1" spans="1:5">
      <c r="A1477" s="167"/>
      <c r="B1477" s="165" t="s">
        <v>1297</v>
      </c>
      <c r="C1477" s="165" t="s">
        <v>4623</v>
      </c>
      <c r="D1477" s="165" t="s">
        <v>4624</v>
      </c>
      <c r="E1477" s="165" t="s">
        <v>4625</v>
      </c>
    </row>
    <row r="1478" customHeight="1" spans="1:5">
      <c r="A1478" s="167"/>
      <c r="B1478" s="165" t="s">
        <v>1301</v>
      </c>
      <c r="C1478" s="165" t="s">
        <v>4626</v>
      </c>
      <c r="D1478" s="165" t="s">
        <v>4627</v>
      </c>
      <c r="E1478" s="165" t="s">
        <v>4628</v>
      </c>
    </row>
    <row r="1479" customHeight="1" spans="1:5">
      <c r="A1479" s="167"/>
      <c r="B1479" s="165" t="s">
        <v>1305</v>
      </c>
      <c r="C1479" s="165" t="s">
        <v>4629</v>
      </c>
      <c r="D1479" s="165" t="s">
        <v>4630</v>
      </c>
      <c r="E1479" s="165" t="s">
        <v>4631</v>
      </c>
    </row>
    <row r="1480" customHeight="1" spans="1:5">
      <c r="A1480" s="167"/>
      <c r="B1480" s="165" t="s">
        <v>1309</v>
      </c>
      <c r="C1480" s="165" t="s">
        <v>4632</v>
      </c>
      <c r="D1480" s="165" t="s">
        <v>4633</v>
      </c>
      <c r="E1480" s="165" t="s">
        <v>4634</v>
      </c>
    </row>
    <row r="1481" customHeight="1" spans="1:5">
      <c r="A1481" s="167"/>
      <c r="B1481" s="165" t="s">
        <v>1313</v>
      </c>
      <c r="C1481" s="165" t="s">
        <v>4635</v>
      </c>
      <c r="D1481" s="165" t="s">
        <v>4636</v>
      </c>
      <c r="E1481" s="165" t="s">
        <v>4637</v>
      </c>
    </row>
    <row r="1482" customHeight="1" spans="1:5">
      <c r="A1482" s="167"/>
      <c r="B1482" s="165" t="s">
        <v>1317</v>
      </c>
      <c r="C1482" s="165" t="s">
        <v>4638</v>
      </c>
      <c r="D1482" s="165" t="s">
        <v>4639</v>
      </c>
      <c r="E1482" s="165" t="s">
        <v>4640</v>
      </c>
    </row>
    <row r="1483" customHeight="1" spans="1:5">
      <c r="A1483" s="167"/>
      <c r="B1483" s="165" t="s">
        <v>1321</v>
      </c>
      <c r="C1483" s="165" t="s">
        <v>4641</v>
      </c>
      <c r="D1483" s="165" t="s">
        <v>4642</v>
      </c>
      <c r="E1483" s="165" t="s">
        <v>4643</v>
      </c>
    </row>
    <row r="1484" customHeight="1" spans="1:5">
      <c r="A1484" s="167"/>
      <c r="B1484" s="165" t="s">
        <v>1325</v>
      </c>
      <c r="C1484" s="165" t="s">
        <v>4644</v>
      </c>
      <c r="D1484" s="165" t="s">
        <v>4645</v>
      </c>
      <c r="E1484" s="165" t="s">
        <v>4646</v>
      </c>
    </row>
    <row r="1485" customHeight="1" spans="1:5">
      <c r="A1485" s="167"/>
      <c r="B1485" s="165" t="s">
        <v>1329</v>
      </c>
      <c r="C1485" s="165" t="s">
        <v>4647</v>
      </c>
      <c r="D1485" s="165" t="s">
        <v>4648</v>
      </c>
      <c r="E1485" s="165" t="s">
        <v>4649</v>
      </c>
    </row>
    <row r="1486" customHeight="1" spans="1:5">
      <c r="A1486" s="167"/>
      <c r="B1486" s="165" t="s">
        <v>1333</v>
      </c>
      <c r="C1486" s="165" t="s">
        <v>4650</v>
      </c>
      <c r="D1486" s="165" t="s">
        <v>4651</v>
      </c>
      <c r="E1486" s="165" t="s">
        <v>4652</v>
      </c>
    </row>
    <row r="1487" customHeight="1" spans="1:5">
      <c r="A1487" s="167"/>
      <c r="B1487" s="165" t="s">
        <v>1337</v>
      </c>
      <c r="C1487" s="165" t="s">
        <v>4653</v>
      </c>
      <c r="D1487" s="165" t="s">
        <v>4654</v>
      </c>
      <c r="E1487" s="165" t="s">
        <v>4655</v>
      </c>
    </row>
    <row r="1488" customHeight="1" spans="1:5">
      <c r="A1488" s="167"/>
      <c r="B1488" s="165" t="s">
        <v>1341</v>
      </c>
      <c r="C1488" s="165" t="s">
        <v>4656</v>
      </c>
      <c r="D1488" s="165" t="s">
        <v>4657</v>
      </c>
      <c r="E1488" s="165" t="s">
        <v>4658</v>
      </c>
    </row>
    <row r="1489" customHeight="1" spans="1:5">
      <c r="A1489" s="167"/>
      <c r="B1489" s="165" t="s">
        <v>1345</v>
      </c>
      <c r="C1489" s="165" t="s">
        <v>4659</v>
      </c>
      <c r="D1489" s="165" t="s">
        <v>4660</v>
      </c>
      <c r="E1489" s="165" t="s">
        <v>4661</v>
      </c>
    </row>
    <row r="1490" customHeight="1" spans="1:5">
      <c r="A1490" s="167"/>
      <c r="B1490" s="165" t="s">
        <v>1349</v>
      </c>
      <c r="C1490" s="165" t="s">
        <v>4662</v>
      </c>
      <c r="D1490" s="165" t="s">
        <v>4663</v>
      </c>
      <c r="E1490" s="165" t="s">
        <v>4664</v>
      </c>
    </row>
    <row r="1491" customHeight="1" spans="1:5">
      <c r="A1491" s="167"/>
      <c r="B1491" s="165" t="s">
        <v>1353</v>
      </c>
      <c r="C1491" s="165" t="s">
        <v>4665</v>
      </c>
      <c r="D1491" s="165" t="s">
        <v>4666</v>
      </c>
      <c r="E1491" s="165" t="s">
        <v>4667</v>
      </c>
    </row>
    <row r="1492" customHeight="1" spans="1:5">
      <c r="A1492" s="167"/>
      <c r="B1492" s="165" t="s">
        <v>1357</v>
      </c>
      <c r="C1492" s="165" t="s">
        <v>4668</v>
      </c>
      <c r="D1492" s="165" t="s">
        <v>4669</v>
      </c>
      <c r="E1492" s="165" t="s">
        <v>4670</v>
      </c>
    </row>
    <row r="1493" customHeight="1" spans="1:5">
      <c r="A1493" s="167"/>
      <c r="B1493" s="165" t="s">
        <v>1361</v>
      </c>
      <c r="C1493" s="165" t="s">
        <v>4671</v>
      </c>
      <c r="D1493" s="165" t="s">
        <v>4672</v>
      </c>
      <c r="E1493" s="165" t="s">
        <v>4673</v>
      </c>
    </row>
    <row r="1494" customHeight="1" spans="1:5">
      <c r="A1494" s="167"/>
      <c r="B1494" s="165" t="s">
        <v>1365</v>
      </c>
      <c r="C1494" s="165" t="s">
        <v>4674</v>
      </c>
      <c r="D1494" s="165" t="s">
        <v>4675</v>
      </c>
      <c r="E1494" s="165" t="s">
        <v>4676</v>
      </c>
    </row>
    <row r="1495" customHeight="1" spans="1:5">
      <c r="A1495" s="167"/>
      <c r="B1495" s="165" t="s">
        <v>1369</v>
      </c>
      <c r="C1495" s="165" t="s">
        <v>4677</v>
      </c>
      <c r="D1495" s="165" t="s">
        <v>4678</v>
      </c>
      <c r="E1495" s="165" t="s">
        <v>4679</v>
      </c>
    </row>
    <row r="1496" customHeight="1" spans="1:5">
      <c r="A1496" s="167"/>
      <c r="B1496" s="165" t="s">
        <v>1373</v>
      </c>
      <c r="C1496" s="165" t="s">
        <v>4680</v>
      </c>
      <c r="D1496" s="165" t="s">
        <v>4681</v>
      </c>
      <c r="E1496" s="165" t="s">
        <v>4682</v>
      </c>
    </row>
    <row r="1497" customHeight="1" spans="1:5">
      <c r="A1497" s="167"/>
      <c r="B1497" s="165" t="s">
        <v>1377</v>
      </c>
      <c r="C1497" s="165" t="s">
        <v>4683</v>
      </c>
      <c r="D1497" s="165" t="s">
        <v>4684</v>
      </c>
      <c r="E1497" s="165" t="s">
        <v>4685</v>
      </c>
    </row>
    <row r="1498" customHeight="1" spans="1:5">
      <c r="A1498" s="167"/>
      <c r="B1498" s="165" t="s">
        <v>1381</v>
      </c>
      <c r="C1498" s="165" t="s">
        <v>4686</v>
      </c>
      <c r="D1498" s="165" t="s">
        <v>4687</v>
      </c>
      <c r="E1498" s="165" t="s">
        <v>4688</v>
      </c>
    </row>
    <row r="1499" customHeight="1" spans="1:5">
      <c r="A1499" s="167"/>
      <c r="B1499" s="165" t="s">
        <v>1385</v>
      </c>
      <c r="C1499" s="165" t="s">
        <v>4689</v>
      </c>
      <c r="D1499" s="165" t="s">
        <v>4690</v>
      </c>
      <c r="E1499" s="165" t="s">
        <v>4691</v>
      </c>
    </row>
    <row r="1500" customHeight="1" spans="1:5">
      <c r="A1500" s="167"/>
      <c r="B1500" s="165" t="s">
        <v>1389</v>
      </c>
      <c r="C1500" s="165" t="s">
        <v>4692</v>
      </c>
      <c r="D1500" s="165" t="s">
        <v>4693</v>
      </c>
      <c r="E1500" s="165" t="s">
        <v>4694</v>
      </c>
    </row>
    <row r="1501" customHeight="1" spans="1:5">
      <c r="A1501" s="167"/>
      <c r="B1501" s="165" t="s">
        <v>1393</v>
      </c>
      <c r="C1501" s="165" t="s">
        <v>4695</v>
      </c>
      <c r="D1501" s="165" t="s">
        <v>4696</v>
      </c>
      <c r="E1501" s="165" t="s">
        <v>4697</v>
      </c>
    </row>
    <row r="1502" customHeight="1" spans="1:5">
      <c r="A1502" s="167"/>
      <c r="B1502" s="165" t="s">
        <v>1397</v>
      </c>
      <c r="C1502" s="165" t="s">
        <v>4698</v>
      </c>
      <c r="D1502" s="165" t="s">
        <v>4699</v>
      </c>
      <c r="E1502" s="165" t="s">
        <v>4700</v>
      </c>
    </row>
    <row r="1503" customHeight="1" spans="1:5">
      <c r="A1503" s="167"/>
      <c r="B1503" s="165" t="s">
        <v>1401</v>
      </c>
      <c r="C1503" s="165" t="s">
        <v>4701</v>
      </c>
      <c r="D1503" s="165" t="s">
        <v>4702</v>
      </c>
      <c r="E1503" s="165" t="s">
        <v>4703</v>
      </c>
    </row>
    <row r="1504" customHeight="1" spans="1:5">
      <c r="A1504" s="167"/>
      <c r="B1504" s="165" t="s">
        <v>1405</v>
      </c>
      <c r="C1504" s="165" t="s">
        <v>4704</v>
      </c>
      <c r="D1504" s="165" t="s">
        <v>4705</v>
      </c>
      <c r="E1504" s="165" t="s">
        <v>4706</v>
      </c>
    </row>
    <row r="1505" customHeight="1" spans="1:5">
      <c r="A1505" s="167"/>
      <c r="B1505" s="165" t="s">
        <v>1409</v>
      </c>
      <c r="C1505" s="165" t="s">
        <v>4707</v>
      </c>
      <c r="D1505" s="165" t="s">
        <v>4708</v>
      </c>
      <c r="E1505" s="165" t="s">
        <v>4709</v>
      </c>
    </row>
    <row r="1506" customHeight="1" spans="1:5">
      <c r="A1506" s="167"/>
      <c r="B1506" s="165" t="s">
        <v>1413</v>
      </c>
      <c r="C1506" s="165" t="s">
        <v>4710</v>
      </c>
      <c r="D1506" s="165" t="s">
        <v>4711</v>
      </c>
      <c r="E1506" s="165" t="s">
        <v>4712</v>
      </c>
    </row>
    <row r="1507" customHeight="1" spans="1:5">
      <c r="A1507" s="167"/>
      <c r="B1507" s="165" t="s">
        <v>1417</v>
      </c>
      <c r="C1507" s="165" t="s">
        <v>4713</v>
      </c>
      <c r="D1507" s="165" t="s">
        <v>4714</v>
      </c>
      <c r="E1507" s="165" t="s">
        <v>4715</v>
      </c>
    </row>
    <row r="1508" customHeight="1" spans="1:5">
      <c r="A1508" s="167"/>
      <c r="B1508" s="165" t="s">
        <v>1421</v>
      </c>
      <c r="C1508" s="165" t="s">
        <v>4716</v>
      </c>
      <c r="D1508" s="165" t="s">
        <v>4717</v>
      </c>
      <c r="E1508" s="165" t="s">
        <v>4718</v>
      </c>
    </row>
    <row r="1509" customHeight="1" spans="1:5">
      <c r="A1509" s="167"/>
      <c r="B1509" s="165" t="s">
        <v>1425</v>
      </c>
      <c r="C1509" s="165" t="s">
        <v>4719</v>
      </c>
      <c r="D1509" s="165" t="s">
        <v>4720</v>
      </c>
      <c r="E1509" s="165" t="s">
        <v>4721</v>
      </c>
    </row>
    <row r="1510" customHeight="1" spans="1:5">
      <c r="A1510" s="167"/>
      <c r="B1510" s="165" t="s">
        <v>1429</v>
      </c>
      <c r="C1510" s="165" t="s">
        <v>4722</v>
      </c>
      <c r="D1510" s="165" t="s">
        <v>4723</v>
      </c>
      <c r="E1510" s="165" t="s">
        <v>4724</v>
      </c>
    </row>
    <row r="1511" customHeight="1" spans="1:5">
      <c r="A1511" s="167"/>
      <c r="B1511" s="165" t="s">
        <v>1433</v>
      </c>
      <c r="C1511" s="165" t="s">
        <v>4725</v>
      </c>
      <c r="D1511" s="165" t="s">
        <v>4726</v>
      </c>
      <c r="E1511" s="165" t="s">
        <v>4727</v>
      </c>
    </row>
    <row r="1512" customHeight="1" spans="1:5">
      <c r="A1512" s="167"/>
      <c r="B1512" s="165" t="s">
        <v>1437</v>
      </c>
      <c r="C1512" s="165" t="s">
        <v>4728</v>
      </c>
      <c r="D1512" s="165" t="s">
        <v>4729</v>
      </c>
      <c r="E1512" s="165" t="s">
        <v>4730</v>
      </c>
    </row>
    <row r="1513" customHeight="1" spans="1:5">
      <c r="A1513" s="167"/>
      <c r="B1513" s="165" t="s">
        <v>1441</v>
      </c>
      <c r="C1513" s="165" t="s">
        <v>4731</v>
      </c>
      <c r="D1513" s="165" t="s">
        <v>4732</v>
      </c>
      <c r="E1513" s="165" t="s">
        <v>4733</v>
      </c>
    </row>
    <row r="1514" customHeight="1" spans="1:5">
      <c r="A1514" s="167"/>
      <c r="B1514" s="165" t="s">
        <v>1445</v>
      </c>
      <c r="C1514" s="165" t="s">
        <v>4734</v>
      </c>
      <c r="D1514" s="165" t="s">
        <v>4735</v>
      </c>
      <c r="E1514" s="165" t="s">
        <v>4736</v>
      </c>
    </row>
    <row r="1515" customHeight="1" spans="1:5">
      <c r="A1515" s="167"/>
      <c r="B1515" s="165" t="s">
        <v>1449</v>
      </c>
      <c r="C1515" s="165" t="s">
        <v>1450</v>
      </c>
      <c r="D1515" s="165" t="s">
        <v>1450</v>
      </c>
      <c r="E1515" s="165" t="s">
        <v>1450</v>
      </c>
    </row>
    <row r="1516" customHeight="1" spans="1:5">
      <c r="A1516" s="167"/>
      <c r="B1516" s="165" t="s">
        <v>1451</v>
      </c>
      <c r="C1516" s="165" t="s">
        <v>1450</v>
      </c>
      <c r="D1516" s="165" t="s">
        <v>1450</v>
      </c>
      <c r="E1516" s="165" t="s">
        <v>1450</v>
      </c>
    </row>
    <row r="1517" customHeight="1" spans="1:5">
      <c r="A1517" s="167"/>
      <c r="B1517" s="165" t="s">
        <v>1452</v>
      </c>
      <c r="C1517" s="165" t="s">
        <v>1450</v>
      </c>
      <c r="D1517" s="165" t="s">
        <v>1450</v>
      </c>
      <c r="E1517" s="165" t="s">
        <v>1450</v>
      </c>
    </row>
    <row r="1518" customHeight="1" spans="1:5">
      <c r="A1518" s="167"/>
      <c r="B1518" s="165" t="s">
        <v>1453</v>
      </c>
      <c r="C1518" s="165" t="s">
        <v>1450</v>
      </c>
      <c r="D1518" s="165" t="s">
        <v>1450</v>
      </c>
      <c r="E1518" s="165" t="s">
        <v>1450</v>
      </c>
    </row>
    <row r="1519" customHeight="1" spans="1:5">
      <c r="A1519" s="167"/>
      <c r="B1519" s="165" t="s">
        <v>1454</v>
      </c>
      <c r="C1519" s="165" t="s">
        <v>1455</v>
      </c>
      <c r="D1519" s="165" t="s">
        <v>1456</v>
      </c>
      <c r="E1519" s="165" t="s">
        <v>1457</v>
      </c>
    </row>
    <row r="1520" customHeight="1" spans="1:5">
      <c r="A1520" s="167"/>
      <c r="B1520" s="165" t="s">
        <v>1458</v>
      </c>
      <c r="C1520" s="165" t="s">
        <v>1455</v>
      </c>
      <c r="D1520" s="165" t="s">
        <v>1456</v>
      </c>
      <c r="E1520" s="165" t="s">
        <v>1457</v>
      </c>
    </row>
    <row r="1521" customHeight="1" spans="1:5">
      <c r="A1521" s="167"/>
      <c r="B1521" s="165" t="s">
        <v>1459</v>
      </c>
      <c r="C1521" s="165" t="s">
        <v>1460</v>
      </c>
      <c r="D1521" s="165" t="s">
        <v>1461</v>
      </c>
      <c r="E1521" s="165" t="s">
        <v>1462</v>
      </c>
    </row>
    <row r="1522" customHeight="1" spans="1:5">
      <c r="A1522" s="167"/>
      <c r="B1522" s="165" t="s">
        <v>1463</v>
      </c>
      <c r="C1522" s="165" t="s">
        <v>1460</v>
      </c>
      <c r="D1522" s="165" t="s">
        <v>1461</v>
      </c>
      <c r="E1522" s="165" t="s">
        <v>1462</v>
      </c>
    </row>
    <row r="1523" customHeight="1" spans="1:5">
      <c r="A1523" s="167"/>
      <c r="B1523" s="165" t="s">
        <v>1464</v>
      </c>
      <c r="C1523" s="165" t="s">
        <v>1465</v>
      </c>
      <c r="D1523" s="165" t="s">
        <v>1466</v>
      </c>
      <c r="E1523" s="165" t="s">
        <v>1467</v>
      </c>
    </row>
    <row r="1524" customHeight="1" spans="1:5">
      <c r="A1524" s="167"/>
      <c r="B1524" s="165" t="s">
        <v>1468</v>
      </c>
      <c r="C1524" s="165" t="s">
        <v>1465</v>
      </c>
      <c r="D1524" s="165" t="s">
        <v>1466</v>
      </c>
      <c r="E1524" s="165" t="s">
        <v>1467</v>
      </c>
    </row>
    <row r="1525" customHeight="1" spans="1:5">
      <c r="A1525" s="167"/>
      <c r="B1525" s="165" t="s">
        <v>1469</v>
      </c>
      <c r="C1525" s="165" t="s">
        <v>1470</v>
      </c>
      <c r="D1525" s="165" t="s">
        <v>1471</v>
      </c>
      <c r="E1525" s="165" t="s">
        <v>1472</v>
      </c>
    </row>
    <row r="1526" customHeight="1" spans="1:5">
      <c r="A1526" s="167"/>
      <c r="B1526" s="165" t="s">
        <v>1473</v>
      </c>
      <c r="C1526" s="165" t="s">
        <v>1470</v>
      </c>
      <c r="D1526" s="165" t="s">
        <v>1471</v>
      </c>
      <c r="E1526" s="165" t="s">
        <v>1472</v>
      </c>
    </row>
    <row r="1527" customHeight="1" spans="1:5">
      <c r="A1527" s="167"/>
      <c r="B1527" s="165" t="s">
        <v>1474</v>
      </c>
      <c r="C1527" s="165" t="s">
        <v>1475</v>
      </c>
      <c r="D1527" s="165" t="s">
        <v>1476</v>
      </c>
      <c r="E1527" s="165" t="s">
        <v>1477</v>
      </c>
    </row>
    <row r="1528" customHeight="1" spans="1:5">
      <c r="A1528" s="167"/>
      <c r="B1528" s="165" t="s">
        <v>1478</v>
      </c>
      <c r="C1528" s="165" t="s">
        <v>1475</v>
      </c>
      <c r="D1528" s="165" t="s">
        <v>1476</v>
      </c>
      <c r="E1528" s="165" t="s">
        <v>1477</v>
      </c>
    </row>
    <row r="1529" customHeight="1" spans="1:5">
      <c r="A1529" s="167"/>
      <c r="B1529" s="165" t="s">
        <v>1479</v>
      </c>
      <c r="C1529" s="165" t="s">
        <v>1480</v>
      </c>
      <c r="D1529" s="165" t="s">
        <v>1481</v>
      </c>
      <c r="E1529" s="165" t="s">
        <v>1482</v>
      </c>
    </row>
    <row r="1530" customHeight="1" spans="1:5">
      <c r="A1530" s="167"/>
      <c r="B1530" s="165" t="s">
        <v>1483</v>
      </c>
      <c r="C1530" s="165" t="s">
        <v>1480</v>
      </c>
      <c r="D1530" s="165" t="s">
        <v>1481</v>
      </c>
      <c r="E1530" s="165" t="s">
        <v>1482</v>
      </c>
    </row>
    <row r="1531" customHeight="1" spans="1:5">
      <c r="A1531" s="167"/>
      <c r="B1531" s="165" t="s">
        <v>1484</v>
      </c>
      <c r="C1531" s="165" t="s">
        <v>1485</v>
      </c>
      <c r="D1531" s="165" t="s">
        <v>1485</v>
      </c>
      <c r="E1531" s="165" t="s">
        <v>1485</v>
      </c>
    </row>
    <row r="1532" customHeight="1" spans="1:5">
      <c r="A1532" s="167"/>
      <c r="B1532" s="165" t="s">
        <v>1486</v>
      </c>
      <c r="C1532" s="165" t="s">
        <v>1485</v>
      </c>
      <c r="D1532" s="165" t="s">
        <v>1485</v>
      </c>
      <c r="E1532" s="165" t="s">
        <v>1485</v>
      </c>
    </row>
    <row r="1533" customHeight="1" spans="1:5">
      <c r="A1533" s="167"/>
      <c r="B1533" s="165" t="s">
        <v>1487</v>
      </c>
      <c r="C1533" s="165" t="s">
        <v>1485</v>
      </c>
      <c r="D1533" s="165" t="s">
        <v>1485</v>
      </c>
      <c r="E1533" s="165" t="s">
        <v>1485</v>
      </c>
    </row>
    <row r="1534" customHeight="1" spans="1:5">
      <c r="A1534" s="167"/>
      <c r="B1534" s="165" t="s">
        <v>1488</v>
      </c>
      <c r="C1534" s="165" t="s">
        <v>1485</v>
      </c>
      <c r="D1534" s="165" t="s">
        <v>1485</v>
      </c>
      <c r="E1534" s="165" t="s">
        <v>1485</v>
      </c>
    </row>
    <row r="1535" customHeight="1" spans="1:5">
      <c r="A1535" s="167"/>
      <c r="B1535" s="165" t="s">
        <v>1489</v>
      </c>
      <c r="C1535" s="165" t="s">
        <v>1490</v>
      </c>
      <c r="D1535" s="165" t="s">
        <v>1490</v>
      </c>
      <c r="E1535" s="165" t="s">
        <v>1490</v>
      </c>
    </row>
    <row r="1536" customHeight="1" spans="1:5">
      <c r="A1536" s="167"/>
      <c r="B1536" s="165" t="s">
        <v>1491</v>
      </c>
      <c r="C1536" s="165" t="s">
        <v>1490</v>
      </c>
      <c r="D1536" s="165" t="s">
        <v>1490</v>
      </c>
      <c r="E1536" s="165" t="s">
        <v>1490</v>
      </c>
    </row>
    <row r="1537" customHeight="1" spans="1:5">
      <c r="A1537" s="167"/>
      <c r="B1537" s="165" t="s">
        <v>1492</v>
      </c>
      <c r="C1537" s="165" t="s">
        <v>1490</v>
      </c>
      <c r="D1537" s="165" t="s">
        <v>1490</v>
      </c>
      <c r="E1537" s="165" t="s">
        <v>1490</v>
      </c>
    </row>
    <row r="1538" customHeight="1" spans="1:5">
      <c r="A1538" s="168"/>
      <c r="B1538" s="165" t="s">
        <v>1493</v>
      </c>
      <c r="C1538" s="165" t="s">
        <v>1490</v>
      </c>
      <c r="D1538" s="165" t="s">
        <v>1490</v>
      </c>
      <c r="E1538" s="165" t="s">
        <v>1490</v>
      </c>
    </row>
    <row r="1539" customHeight="1" spans="1:5">
      <c r="A1539" s="164" t="s">
        <v>4737</v>
      </c>
      <c r="B1539" s="165" t="s">
        <v>9</v>
      </c>
      <c r="C1539" s="165" t="s">
        <v>4738</v>
      </c>
      <c r="D1539" s="165" t="s">
        <v>4739</v>
      </c>
      <c r="E1539" s="165" t="s">
        <v>4740</v>
      </c>
    </row>
    <row r="1540" customHeight="1" spans="1:5">
      <c r="A1540" s="167"/>
      <c r="B1540" s="165" t="s">
        <v>13</v>
      </c>
      <c r="C1540" s="165" t="s">
        <v>4741</v>
      </c>
      <c r="D1540" s="165" t="s">
        <v>4742</v>
      </c>
      <c r="E1540" s="165" t="s">
        <v>4743</v>
      </c>
    </row>
    <row r="1541" customHeight="1" spans="1:5">
      <c r="A1541" s="167"/>
      <c r="B1541" s="165" t="s">
        <v>17</v>
      </c>
      <c r="C1541" s="165" t="s">
        <v>4744</v>
      </c>
      <c r="D1541" s="165" t="s">
        <v>4745</v>
      </c>
      <c r="E1541" s="165" t="s">
        <v>4746</v>
      </c>
    </row>
    <row r="1542" customHeight="1" spans="1:5">
      <c r="A1542" s="167"/>
      <c r="B1542" s="165" t="s">
        <v>21</v>
      </c>
      <c r="C1542" s="165" t="s">
        <v>4747</v>
      </c>
      <c r="D1542" s="165" t="s">
        <v>4748</v>
      </c>
      <c r="E1542" s="165" t="s">
        <v>4749</v>
      </c>
    </row>
    <row r="1543" customHeight="1" spans="1:5">
      <c r="A1543" s="167"/>
      <c r="B1543" s="165" t="s">
        <v>25</v>
      </c>
      <c r="C1543" s="165" t="s">
        <v>4750</v>
      </c>
      <c r="D1543" s="165" t="s">
        <v>4751</v>
      </c>
      <c r="E1543" s="165" t="s">
        <v>4752</v>
      </c>
    </row>
    <row r="1544" customHeight="1" spans="1:5">
      <c r="A1544" s="167"/>
      <c r="B1544" s="165" t="s">
        <v>29</v>
      </c>
      <c r="C1544" s="165" t="s">
        <v>4753</v>
      </c>
      <c r="D1544" s="165" t="s">
        <v>4754</v>
      </c>
      <c r="E1544" s="165" t="s">
        <v>4755</v>
      </c>
    </row>
    <row r="1545" customHeight="1" spans="1:5">
      <c r="A1545" s="167"/>
      <c r="B1545" s="165" t="s">
        <v>33</v>
      </c>
      <c r="C1545" s="165" t="s">
        <v>4756</v>
      </c>
      <c r="D1545" s="165" t="s">
        <v>4757</v>
      </c>
      <c r="E1545" s="165" t="s">
        <v>4758</v>
      </c>
    </row>
    <row r="1546" customHeight="1" spans="1:5">
      <c r="A1546" s="167"/>
      <c r="B1546" s="165" t="s">
        <v>37</v>
      </c>
      <c r="C1546" s="165" t="s">
        <v>4759</v>
      </c>
      <c r="D1546" s="165" t="s">
        <v>4760</v>
      </c>
      <c r="E1546" s="165" t="s">
        <v>4761</v>
      </c>
    </row>
    <row r="1547" customHeight="1" spans="1:5">
      <c r="A1547" s="167"/>
      <c r="B1547" s="165" t="s">
        <v>41</v>
      </c>
      <c r="C1547" s="165" t="s">
        <v>4762</v>
      </c>
      <c r="D1547" s="165" t="s">
        <v>4763</v>
      </c>
      <c r="E1547" s="165" t="s">
        <v>4764</v>
      </c>
    </row>
    <row r="1548" customHeight="1" spans="1:5">
      <c r="A1548" s="167"/>
      <c r="B1548" s="165" t="s">
        <v>45</v>
      </c>
      <c r="C1548" s="165" t="s">
        <v>4765</v>
      </c>
      <c r="D1548" s="165" t="s">
        <v>4766</v>
      </c>
      <c r="E1548" s="165" t="s">
        <v>4767</v>
      </c>
    </row>
    <row r="1549" customHeight="1" spans="1:5">
      <c r="A1549" s="167"/>
      <c r="B1549" s="165" t="s">
        <v>49</v>
      </c>
      <c r="C1549" s="165" t="s">
        <v>4768</v>
      </c>
      <c r="D1549" s="165" t="s">
        <v>4769</v>
      </c>
      <c r="E1549" s="165" t="s">
        <v>4770</v>
      </c>
    </row>
    <row r="1550" customHeight="1" spans="1:5">
      <c r="A1550" s="167"/>
      <c r="B1550" s="165" t="s">
        <v>53</v>
      </c>
      <c r="C1550" s="165" t="s">
        <v>4771</v>
      </c>
      <c r="D1550" s="165" t="s">
        <v>4772</v>
      </c>
      <c r="E1550" s="165" t="s">
        <v>4773</v>
      </c>
    </row>
    <row r="1551" customHeight="1" spans="1:5">
      <c r="A1551" s="167"/>
      <c r="B1551" s="165" t="s">
        <v>57</v>
      </c>
      <c r="C1551" s="165" t="s">
        <v>4774</v>
      </c>
      <c r="D1551" s="165" t="s">
        <v>4775</v>
      </c>
      <c r="E1551" s="165" t="s">
        <v>4776</v>
      </c>
    </row>
    <row r="1552" customHeight="1" spans="1:5">
      <c r="A1552" s="167"/>
      <c r="B1552" s="165" t="s">
        <v>61</v>
      </c>
      <c r="C1552" s="165" t="s">
        <v>4777</v>
      </c>
      <c r="D1552" s="165" t="s">
        <v>4778</v>
      </c>
      <c r="E1552" s="165" t="s">
        <v>4779</v>
      </c>
    </row>
    <row r="1553" customHeight="1" spans="1:5">
      <c r="A1553" s="167"/>
      <c r="B1553" s="165" t="s">
        <v>65</v>
      </c>
      <c r="C1553" s="165" t="s">
        <v>4780</v>
      </c>
      <c r="D1553" s="165" t="s">
        <v>4781</v>
      </c>
      <c r="E1553" s="165" t="s">
        <v>4782</v>
      </c>
    </row>
    <row r="1554" customHeight="1" spans="1:5">
      <c r="A1554" s="167"/>
      <c r="B1554" s="165" t="s">
        <v>69</v>
      </c>
      <c r="C1554" s="165" t="s">
        <v>4783</v>
      </c>
      <c r="D1554" s="165" t="s">
        <v>4784</v>
      </c>
      <c r="E1554" s="165" t="s">
        <v>4785</v>
      </c>
    </row>
    <row r="1555" customHeight="1" spans="1:5">
      <c r="A1555" s="167"/>
      <c r="B1555" s="165" t="s">
        <v>73</v>
      </c>
      <c r="C1555" s="165" t="s">
        <v>4786</v>
      </c>
      <c r="D1555" s="165" t="s">
        <v>4787</v>
      </c>
      <c r="E1555" s="165" t="s">
        <v>4788</v>
      </c>
    </row>
    <row r="1556" customHeight="1" spans="1:5">
      <c r="A1556" s="167"/>
      <c r="B1556" s="165" t="s">
        <v>77</v>
      </c>
      <c r="C1556" s="165" t="s">
        <v>4789</v>
      </c>
      <c r="D1556" s="165" t="s">
        <v>4790</v>
      </c>
      <c r="E1556" s="165" t="s">
        <v>4791</v>
      </c>
    </row>
    <row r="1557" customHeight="1" spans="1:5">
      <c r="A1557" s="167"/>
      <c r="B1557" s="165" t="s">
        <v>81</v>
      </c>
      <c r="C1557" s="165" t="s">
        <v>4792</v>
      </c>
      <c r="D1557" s="165" t="s">
        <v>4793</v>
      </c>
      <c r="E1557" s="165" t="s">
        <v>4794</v>
      </c>
    </row>
    <row r="1558" customHeight="1" spans="1:5">
      <c r="A1558" s="167"/>
      <c r="B1558" s="165" t="s">
        <v>85</v>
      </c>
      <c r="C1558" s="165" t="s">
        <v>4795</v>
      </c>
      <c r="D1558" s="165" t="s">
        <v>4796</v>
      </c>
      <c r="E1558" s="165" t="s">
        <v>4797</v>
      </c>
    </row>
    <row r="1559" customHeight="1" spans="1:5">
      <c r="A1559" s="167"/>
      <c r="B1559" s="165" t="s">
        <v>89</v>
      </c>
      <c r="C1559" s="165" t="s">
        <v>4798</v>
      </c>
      <c r="D1559" s="165" t="s">
        <v>4799</v>
      </c>
      <c r="E1559" s="165" t="s">
        <v>4800</v>
      </c>
    </row>
    <row r="1560" customHeight="1" spans="1:5">
      <c r="A1560" s="167"/>
      <c r="B1560" s="165" t="s">
        <v>93</v>
      </c>
      <c r="C1560" s="165" t="s">
        <v>4801</v>
      </c>
      <c r="D1560" s="165" t="s">
        <v>4802</v>
      </c>
      <c r="E1560" s="165" t="s">
        <v>4803</v>
      </c>
    </row>
    <row r="1561" customHeight="1" spans="1:5">
      <c r="A1561" s="167"/>
      <c r="B1561" s="165" t="s">
        <v>97</v>
      </c>
      <c r="C1561" s="165" t="s">
        <v>4804</v>
      </c>
      <c r="D1561" s="165" t="s">
        <v>4805</v>
      </c>
      <c r="E1561" s="165" t="s">
        <v>4806</v>
      </c>
    </row>
    <row r="1562" customHeight="1" spans="1:5">
      <c r="A1562" s="167"/>
      <c r="B1562" s="165" t="s">
        <v>101</v>
      </c>
      <c r="C1562" s="165" t="s">
        <v>4807</v>
      </c>
      <c r="D1562" s="165" t="s">
        <v>4808</v>
      </c>
      <c r="E1562" s="165" t="s">
        <v>4809</v>
      </c>
    </row>
    <row r="1563" customHeight="1" spans="1:5">
      <c r="A1563" s="167"/>
      <c r="B1563" s="165" t="s">
        <v>105</v>
      </c>
      <c r="C1563" s="165" t="s">
        <v>4810</v>
      </c>
      <c r="D1563" s="165" t="s">
        <v>4811</v>
      </c>
      <c r="E1563" s="165" t="s">
        <v>4812</v>
      </c>
    </row>
    <row r="1564" customHeight="1" spans="1:5">
      <c r="A1564" s="167"/>
      <c r="B1564" s="165" t="s">
        <v>109</v>
      </c>
      <c r="C1564" s="165"/>
      <c r="D1564" s="165"/>
      <c r="E1564" s="165"/>
    </row>
    <row r="1565" customHeight="1" spans="1:5">
      <c r="A1565" s="167"/>
      <c r="B1565" s="165" t="s">
        <v>113</v>
      </c>
      <c r="C1565" s="165" t="s">
        <v>4813</v>
      </c>
      <c r="D1565" s="165" t="s">
        <v>4814</v>
      </c>
      <c r="E1565" s="165" t="s">
        <v>4815</v>
      </c>
    </row>
    <row r="1566" customHeight="1" spans="1:5">
      <c r="A1566" s="167"/>
      <c r="B1566" s="165" t="s">
        <v>117</v>
      </c>
      <c r="C1566" s="165"/>
      <c r="D1566" s="165"/>
      <c r="E1566" s="165"/>
    </row>
    <row r="1567" customHeight="1" spans="1:5">
      <c r="A1567" s="167"/>
      <c r="B1567" s="165" t="s">
        <v>121</v>
      </c>
      <c r="C1567" s="165" t="s">
        <v>4816</v>
      </c>
      <c r="D1567" s="165" t="s">
        <v>4817</v>
      </c>
      <c r="E1567" s="165" t="s">
        <v>4818</v>
      </c>
    </row>
    <row r="1568" customHeight="1" spans="1:5">
      <c r="A1568" s="167"/>
      <c r="B1568" s="165" t="s">
        <v>125</v>
      </c>
      <c r="C1568" s="165"/>
      <c r="D1568" s="165"/>
      <c r="E1568" s="165"/>
    </row>
    <row r="1569" customHeight="1" spans="1:5">
      <c r="A1569" s="167"/>
      <c r="B1569" s="165" t="s">
        <v>129</v>
      </c>
      <c r="C1569" s="165" t="s">
        <v>4819</v>
      </c>
      <c r="D1569" s="165" t="s">
        <v>4820</v>
      </c>
      <c r="E1569" s="165" t="s">
        <v>4821</v>
      </c>
    </row>
    <row r="1570" customHeight="1" spans="1:5">
      <c r="A1570" s="167"/>
      <c r="B1570" s="165" t="s">
        <v>133</v>
      </c>
      <c r="C1570" s="165"/>
      <c r="D1570" s="165"/>
      <c r="E1570" s="165"/>
    </row>
    <row r="1571" customHeight="1" spans="1:5">
      <c r="A1571" s="167"/>
      <c r="B1571" s="165" t="s">
        <v>137</v>
      </c>
      <c r="C1571" s="165" t="s">
        <v>4822</v>
      </c>
      <c r="D1571" s="165" t="s">
        <v>4823</v>
      </c>
      <c r="E1571" s="165" t="s">
        <v>4824</v>
      </c>
    </row>
    <row r="1572" customHeight="1" spans="1:5">
      <c r="A1572" s="167"/>
      <c r="B1572" s="165" t="s">
        <v>141</v>
      </c>
      <c r="C1572" s="165"/>
      <c r="D1572" s="165"/>
      <c r="E1572" s="165"/>
    </row>
    <row r="1573" customHeight="1" spans="1:5">
      <c r="A1573" s="167"/>
      <c r="B1573" s="165" t="s">
        <v>145</v>
      </c>
      <c r="C1573" s="165" t="s">
        <v>4825</v>
      </c>
      <c r="D1573" s="165" t="s">
        <v>4826</v>
      </c>
      <c r="E1573" s="165" t="s">
        <v>4827</v>
      </c>
    </row>
    <row r="1574" customHeight="1" spans="1:5">
      <c r="A1574" s="167"/>
      <c r="B1574" s="165" t="s">
        <v>149</v>
      </c>
      <c r="C1574" s="165"/>
      <c r="D1574" s="165"/>
      <c r="E1574" s="165"/>
    </row>
    <row r="1575" customHeight="1" spans="1:5">
      <c r="A1575" s="167"/>
      <c r="B1575" s="165" t="s">
        <v>153</v>
      </c>
      <c r="C1575" s="165" t="s">
        <v>4828</v>
      </c>
      <c r="D1575" s="165" t="s">
        <v>4829</v>
      </c>
      <c r="E1575" s="165" t="s">
        <v>4830</v>
      </c>
    </row>
    <row r="1576" customHeight="1" spans="1:5">
      <c r="A1576" s="167"/>
      <c r="B1576" s="165" t="s">
        <v>157</v>
      </c>
      <c r="C1576" s="165"/>
      <c r="D1576" s="165"/>
      <c r="E1576" s="165"/>
    </row>
    <row r="1577" customHeight="1" spans="1:5">
      <c r="A1577" s="167"/>
      <c r="B1577" s="165" t="s">
        <v>161</v>
      </c>
      <c r="C1577" s="165" t="s">
        <v>4831</v>
      </c>
      <c r="D1577" s="165" t="s">
        <v>4832</v>
      </c>
      <c r="E1577" s="165" t="s">
        <v>4833</v>
      </c>
    </row>
    <row r="1578" customHeight="1" spans="1:5">
      <c r="A1578" s="167"/>
      <c r="B1578" s="165" t="s">
        <v>165</v>
      </c>
      <c r="C1578" s="165"/>
      <c r="D1578" s="165"/>
      <c r="E1578" s="165"/>
    </row>
    <row r="1579" customHeight="1" spans="1:5">
      <c r="A1579" s="167"/>
      <c r="B1579" s="165" t="s">
        <v>169</v>
      </c>
      <c r="C1579" s="165" t="s">
        <v>4834</v>
      </c>
      <c r="D1579" s="165" t="s">
        <v>4835</v>
      </c>
      <c r="E1579" s="165" t="s">
        <v>4836</v>
      </c>
    </row>
    <row r="1580" customHeight="1" spans="1:5">
      <c r="A1580" s="167"/>
      <c r="B1580" s="165" t="s">
        <v>173</v>
      </c>
      <c r="C1580" s="165"/>
      <c r="D1580" s="165"/>
      <c r="E1580" s="165"/>
    </row>
    <row r="1581" customHeight="1" spans="1:5">
      <c r="A1581" s="167"/>
      <c r="B1581" s="165" t="s">
        <v>177</v>
      </c>
      <c r="C1581" s="165" t="s">
        <v>4837</v>
      </c>
      <c r="D1581" s="165" t="s">
        <v>4838</v>
      </c>
      <c r="E1581" s="165" t="s">
        <v>4839</v>
      </c>
    </row>
    <row r="1582" customHeight="1" spans="1:5">
      <c r="A1582" s="167"/>
      <c r="B1582" s="165" t="s">
        <v>181</v>
      </c>
      <c r="C1582" s="165"/>
      <c r="D1582" s="165"/>
      <c r="E1582" s="165"/>
    </row>
    <row r="1583" customHeight="1" spans="1:5">
      <c r="A1583" s="167"/>
      <c r="B1583" s="165" t="s">
        <v>185</v>
      </c>
      <c r="C1583" s="165" t="s">
        <v>4840</v>
      </c>
      <c r="D1583" s="165" t="s">
        <v>4841</v>
      </c>
      <c r="E1583" s="165" t="s">
        <v>4842</v>
      </c>
    </row>
    <row r="1584" customHeight="1" spans="1:5">
      <c r="A1584" s="167"/>
      <c r="B1584" s="165" t="s">
        <v>189</v>
      </c>
      <c r="C1584" s="165"/>
      <c r="D1584" s="165"/>
      <c r="E1584" s="165"/>
    </row>
    <row r="1585" customHeight="1" spans="1:5">
      <c r="A1585" s="167"/>
      <c r="B1585" s="165" t="s">
        <v>193</v>
      </c>
      <c r="C1585" s="165" t="s">
        <v>4843</v>
      </c>
      <c r="D1585" s="165" t="s">
        <v>4844</v>
      </c>
      <c r="E1585" s="165" t="s">
        <v>4845</v>
      </c>
    </row>
    <row r="1586" customHeight="1" spans="1:5">
      <c r="A1586" s="167"/>
      <c r="B1586" s="165" t="s">
        <v>197</v>
      </c>
      <c r="C1586" s="165"/>
      <c r="D1586" s="165"/>
      <c r="E1586" s="165"/>
    </row>
    <row r="1587" customHeight="1" spans="1:5">
      <c r="A1587" s="167"/>
      <c r="B1587" s="165" t="s">
        <v>201</v>
      </c>
      <c r="C1587" s="165" t="s">
        <v>4846</v>
      </c>
      <c r="D1587" s="165" t="s">
        <v>4847</v>
      </c>
      <c r="E1587" s="165" t="s">
        <v>4848</v>
      </c>
    </row>
    <row r="1588" customHeight="1" spans="1:5">
      <c r="A1588" s="167"/>
      <c r="B1588" s="165" t="s">
        <v>205</v>
      </c>
      <c r="C1588" s="165" t="s">
        <v>4849</v>
      </c>
      <c r="D1588" s="165" t="s">
        <v>4850</v>
      </c>
      <c r="E1588" s="165" t="s">
        <v>4851</v>
      </c>
    </row>
    <row r="1589" customHeight="1" spans="1:5">
      <c r="A1589" s="167"/>
      <c r="B1589" s="165" t="s">
        <v>209</v>
      </c>
      <c r="C1589" s="165" t="s">
        <v>4852</v>
      </c>
      <c r="D1589" s="165" t="s">
        <v>4853</v>
      </c>
      <c r="E1589" s="165" t="s">
        <v>4854</v>
      </c>
    </row>
    <row r="1590" customHeight="1" spans="1:5">
      <c r="A1590" s="167"/>
      <c r="B1590" s="165" t="s">
        <v>213</v>
      </c>
      <c r="C1590" s="165" t="s">
        <v>4855</v>
      </c>
      <c r="D1590" s="165" t="s">
        <v>4856</v>
      </c>
      <c r="E1590" s="165" t="s">
        <v>4857</v>
      </c>
    </row>
    <row r="1591" customHeight="1" spans="1:5">
      <c r="A1591" s="167"/>
      <c r="B1591" s="165" t="s">
        <v>217</v>
      </c>
      <c r="C1591" s="165" t="s">
        <v>4858</v>
      </c>
      <c r="D1591" s="165" t="s">
        <v>4859</v>
      </c>
      <c r="E1591" s="165" t="s">
        <v>4860</v>
      </c>
    </row>
    <row r="1592" customHeight="1" spans="1:5">
      <c r="A1592" s="167"/>
      <c r="B1592" s="165" t="s">
        <v>221</v>
      </c>
      <c r="C1592" s="165" t="s">
        <v>4861</v>
      </c>
      <c r="D1592" s="165" t="s">
        <v>4862</v>
      </c>
      <c r="E1592" s="165" t="s">
        <v>4863</v>
      </c>
    </row>
    <row r="1593" customHeight="1" spans="1:5">
      <c r="A1593" s="167"/>
      <c r="B1593" s="165" t="s">
        <v>225</v>
      </c>
      <c r="C1593" s="165" t="s">
        <v>4864</v>
      </c>
      <c r="D1593" s="165" t="s">
        <v>4865</v>
      </c>
      <c r="E1593" s="165" t="s">
        <v>4866</v>
      </c>
    </row>
    <row r="1594" customHeight="1" spans="1:5">
      <c r="A1594" s="167"/>
      <c r="B1594" s="165" t="s">
        <v>229</v>
      </c>
      <c r="C1594" s="165" t="s">
        <v>4867</v>
      </c>
      <c r="D1594" s="165" t="s">
        <v>4868</v>
      </c>
      <c r="E1594" s="165" t="s">
        <v>4869</v>
      </c>
    </row>
    <row r="1595" customHeight="1" spans="1:5">
      <c r="A1595" s="167"/>
      <c r="B1595" s="165" t="s">
        <v>233</v>
      </c>
      <c r="C1595" s="165" t="s">
        <v>4870</v>
      </c>
      <c r="D1595" s="165" t="s">
        <v>4871</v>
      </c>
      <c r="E1595" s="165" t="s">
        <v>4872</v>
      </c>
    </row>
    <row r="1596" customHeight="1" spans="1:5">
      <c r="A1596" s="167"/>
      <c r="B1596" s="165" t="s">
        <v>237</v>
      </c>
      <c r="C1596" s="165" t="s">
        <v>4873</v>
      </c>
      <c r="D1596" s="165" t="s">
        <v>4874</v>
      </c>
      <c r="E1596" s="165" t="s">
        <v>4875</v>
      </c>
    </row>
    <row r="1597" customHeight="1" spans="1:5">
      <c r="A1597" s="167"/>
      <c r="B1597" s="165" t="s">
        <v>241</v>
      </c>
      <c r="C1597" s="165" t="s">
        <v>4876</v>
      </c>
      <c r="D1597" s="165" t="s">
        <v>4877</v>
      </c>
      <c r="E1597" s="165" t="s">
        <v>4878</v>
      </c>
    </row>
    <row r="1598" customHeight="1" spans="1:5">
      <c r="A1598" s="167"/>
      <c r="B1598" s="165" t="s">
        <v>245</v>
      </c>
      <c r="C1598" s="165" t="s">
        <v>4879</v>
      </c>
      <c r="D1598" s="165" t="s">
        <v>4880</v>
      </c>
      <c r="E1598" s="165" t="s">
        <v>4881</v>
      </c>
    </row>
    <row r="1599" customHeight="1" spans="1:5">
      <c r="A1599" s="167"/>
      <c r="B1599" s="165" t="s">
        <v>249</v>
      </c>
      <c r="C1599" s="165" t="s">
        <v>4882</v>
      </c>
      <c r="D1599" s="165" t="s">
        <v>4883</v>
      </c>
      <c r="E1599" s="165" t="s">
        <v>4884</v>
      </c>
    </row>
    <row r="1600" customHeight="1" spans="1:5">
      <c r="A1600" s="167"/>
      <c r="B1600" s="165" t="s">
        <v>253</v>
      </c>
      <c r="C1600" s="165" t="s">
        <v>4885</v>
      </c>
      <c r="D1600" s="165" t="s">
        <v>4886</v>
      </c>
      <c r="E1600" s="165" t="s">
        <v>4887</v>
      </c>
    </row>
    <row r="1601" customHeight="1" spans="1:5">
      <c r="A1601" s="167"/>
      <c r="B1601" s="165" t="s">
        <v>257</v>
      </c>
      <c r="C1601" s="165" t="s">
        <v>4888</v>
      </c>
      <c r="D1601" s="165" t="s">
        <v>4889</v>
      </c>
      <c r="E1601" s="165" t="s">
        <v>4890</v>
      </c>
    </row>
    <row r="1602" customHeight="1" spans="1:5">
      <c r="A1602" s="167"/>
      <c r="B1602" s="165" t="s">
        <v>261</v>
      </c>
      <c r="C1602" s="165" t="s">
        <v>4891</v>
      </c>
      <c r="D1602" s="165" t="s">
        <v>4892</v>
      </c>
      <c r="E1602" s="165" t="s">
        <v>4893</v>
      </c>
    </row>
    <row r="1603" customHeight="1" spans="1:5">
      <c r="A1603" s="167"/>
      <c r="B1603" s="165" t="s">
        <v>265</v>
      </c>
      <c r="C1603" s="165" t="s">
        <v>4894</v>
      </c>
      <c r="D1603" s="165" t="s">
        <v>4895</v>
      </c>
      <c r="E1603" s="165" t="s">
        <v>4896</v>
      </c>
    </row>
    <row r="1604" customHeight="1" spans="1:5">
      <c r="A1604" s="167"/>
      <c r="B1604" s="165" t="s">
        <v>269</v>
      </c>
      <c r="C1604" s="165" t="s">
        <v>4897</v>
      </c>
      <c r="D1604" s="165" t="s">
        <v>4898</v>
      </c>
      <c r="E1604" s="165" t="s">
        <v>4899</v>
      </c>
    </row>
    <row r="1605" customHeight="1" spans="1:5">
      <c r="A1605" s="167"/>
      <c r="B1605" s="165" t="s">
        <v>273</v>
      </c>
      <c r="C1605" s="165" t="s">
        <v>4900</v>
      </c>
      <c r="D1605" s="165" t="s">
        <v>4901</v>
      </c>
      <c r="E1605" s="165" t="s">
        <v>4902</v>
      </c>
    </row>
    <row r="1606" customHeight="1" spans="1:5">
      <c r="A1606" s="167"/>
      <c r="B1606" s="165" t="s">
        <v>277</v>
      </c>
      <c r="C1606" s="165" t="s">
        <v>4903</v>
      </c>
      <c r="D1606" s="165" t="s">
        <v>4904</v>
      </c>
      <c r="E1606" s="165" t="s">
        <v>4905</v>
      </c>
    </row>
    <row r="1607" customHeight="1" spans="1:5">
      <c r="A1607" s="167"/>
      <c r="B1607" s="165" t="s">
        <v>281</v>
      </c>
      <c r="C1607" s="165" t="s">
        <v>4906</v>
      </c>
      <c r="D1607" s="165" t="s">
        <v>4907</v>
      </c>
      <c r="E1607" s="165" t="s">
        <v>4908</v>
      </c>
    </row>
    <row r="1608" customHeight="1" spans="1:5">
      <c r="A1608" s="167"/>
      <c r="B1608" s="165" t="s">
        <v>285</v>
      </c>
      <c r="C1608" s="165" t="s">
        <v>4909</v>
      </c>
      <c r="D1608" s="165" t="s">
        <v>4910</v>
      </c>
      <c r="E1608" s="165" t="s">
        <v>4911</v>
      </c>
    </row>
    <row r="1609" customHeight="1" spans="1:5">
      <c r="A1609" s="167"/>
      <c r="B1609" s="165" t="s">
        <v>289</v>
      </c>
      <c r="C1609" s="165" t="s">
        <v>4912</v>
      </c>
      <c r="D1609" s="165" t="s">
        <v>4913</v>
      </c>
      <c r="E1609" s="165" t="s">
        <v>4914</v>
      </c>
    </row>
    <row r="1610" customHeight="1" spans="1:5">
      <c r="A1610" s="167"/>
      <c r="B1610" s="165" t="s">
        <v>293</v>
      </c>
      <c r="C1610" s="165" t="s">
        <v>4915</v>
      </c>
      <c r="D1610" s="165" t="s">
        <v>4916</v>
      </c>
      <c r="E1610" s="165" t="s">
        <v>4917</v>
      </c>
    </row>
    <row r="1611" customHeight="1" spans="1:5">
      <c r="A1611" s="167"/>
      <c r="B1611" s="165" t="s">
        <v>297</v>
      </c>
      <c r="C1611" s="165" t="s">
        <v>4918</v>
      </c>
      <c r="D1611" s="165" t="s">
        <v>4919</v>
      </c>
      <c r="E1611" s="165" t="s">
        <v>4920</v>
      </c>
    </row>
    <row r="1612" customHeight="1" spans="1:5">
      <c r="A1612" s="167"/>
      <c r="B1612" s="165" t="s">
        <v>301</v>
      </c>
      <c r="C1612" s="165"/>
      <c r="D1612" s="165"/>
      <c r="E1612" s="165"/>
    </row>
    <row r="1613" customHeight="1" spans="1:5">
      <c r="A1613" s="167"/>
      <c r="B1613" s="165" t="s">
        <v>305</v>
      </c>
      <c r="C1613" s="165" t="s">
        <v>4921</v>
      </c>
      <c r="D1613" s="165" t="s">
        <v>4922</v>
      </c>
      <c r="E1613" s="165" t="s">
        <v>4923</v>
      </c>
    </row>
    <row r="1614" customHeight="1" spans="1:5">
      <c r="A1614" s="167"/>
      <c r="B1614" s="165" t="s">
        <v>309</v>
      </c>
      <c r="C1614" s="165"/>
      <c r="D1614" s="165"/>
      <c r="E1614" s="165"/>
    </row>
    <row r="1615" customHeight="1" spans="1:5">
      <c r="A1615" s="167"/>
      <c r="B1615" s="165" t="s">
        <v>313</v>
      </c>
      <c r="C1615" s="165" t="s">
        <v>4924</v>
      </c>
      <c r="D1615" s="165" t="s">
        <v>4925</v>
      </c>
      <c r="E1615" s="165" t="s">
        <v>4926</v>
      </c>
    </row>
    <row r="1616" customHeight="1" spans="1:5">
      <c r="A1616" s="167"/>
      <c r="B1616" s="165" t="s">
        <v>317</v>
      </c>
      <c r="C1616" s="165"/>
      <c r="D1616" s="165"/>
      <c r="E1616" s="165"/>
    </row>
    <row r="1617" customHeight="1" spans="1:5">
      <c r="A1617" s="167"/>
      <c r="B1617" s="165" t="s">
        <v>321</v>
      </c>
      <c r="C1617" s="165" t="s">
        <v>4927</v>
      </c>
      <c r="D1617" s="165" t="s">
        <v>4928</v>
      </c>
      <c r="E1617" s="165" t="s">
        <v>4929</v>
      </c>
    </row>
    <row r="1618" customHeight="1" spans="1:5">
      <c r="A1618" s="167"/>
      <c r="B1618" s="165" t="s">
        <v>325</v>
      </c>
      <c r="C1618" s="165"/>
      <c r="D1618" s="165"/>
      <c r="E1618" s="165"/>
    </row>
    <row r="1619" customHeight="1" spans="1:5">
      <c r="A1619" s="167"/>
      <c r="B1619" s="165" t="s">
        <v>329</v>
      </c>
      <c r="C1619" s="165" t="s">
        <v>4930</v>
      </c>
      <c r="D1619" s="165" t="s">
        <v>4931</v>
      </c>
      <c r="E1619" s="165" t="s">
        <v>4932</v>
      </c>
    </row>
    <row r="1620" customHeight="1" spans="1:5">
      <c r="A1620" s="167"/>
      <c r="B1620" s="165" t="s">
        <v>333</v>
      </c>
      <c r="C1620" s="165"/>
      <c r="D1620" s="165"/>
      <c r="E1620" s="165"/>
    </row>
    <row r="1621" customHeight="1" spans="1:5">
      <c r="A1621" s="167"/>
      <c r="B1621" s="165" t="s">
        <v>337</v>
      </c>
      <c r="C1621" s="165" t="s">
        <v>4933</v>
      </c>
      <c r="D1621" s="165" t="s">
        <v>4934</v>
      </c>
      <c r="E1621" s="165" t="s">
        <v>4935</v>
      </c>
    </row>
    <row r="1622" customHeight="1" spans="1:5">
      <c r="A1622" s="167"/>
      <c r="B1622" s="165" t="s">
        <v>341</v>
      </c>
      <c r="C1622" s="165"/>
      <c r="D1622" s="165"/>
      <c r="E1622" s="165"/>
    </row>
    <row r="1623" customHeight="1" spans="1:5">
      <c r="A1623" s="167"/>
      <c r="B1623" s="165" t="s">
        <v>345</v>
      </c>
      <c r="C1623" s="165" t="s">
        <v>4936</v>
      </c>
      <c r="D1623" s="165" t="s">
        <v>4937</v>
      </c>
      <c r="E1623" s="165" t="s">
        <v>4938</v>
      </c>
    </row>
    <row r="1624" customHeight="1" spans="1:5">
      <c r="A1624" s="167"/>
      <c r="B1624" s="165" t="s">
        <v>349</v>
      </c>
      <c r="C1624" s="165"/>
      <c r="D1624" s="165"/>
      <c r="E1624" s="165"/>
    </row>
    <row r="1625" customHeight="1" spans="1:5">
      <c r="A1625" s="167"/>
      <c r="B1625" s="165" t="s">
        <v>353</v>
      </c>
      <c r="C1625" s="165" t="s">
        <v>4939</v>
      </c>
      <c r="D1625" s="165" t="s">
        <v>4940</v>
      </c>
      <c r="E1625" s="165" t="s">
        <v>4941</v>
      </c>
    </row>
    <row r="1626" customHeight="1" spans="1:5">
      <c r="A1626" s="167"/>
      <c r="B1626" s="165" t="s">
        <v>357</v>
      </c>
      <c r="C1626" s="165"/>
      <c r="D1626" s="165"/>
      <c r="E1626" s="165"/>
    </row>
    <row r="1627" customHeight="1" spans="1:5">
      <c r="A1627" s="167"/>
      <c r="B1627" s="165" t="s">
        <v>361</v>
      </c>
      <c r="C1627" s="165" t="s">
        <v>4942</v>
      </c>
      <c r="D1627" s="165" t="s">
        <v>4943</v>
      </c>
      <c r="E1627" s="165" t="s">
        <v>4944</v>
      </c>
    </row>
    <row r="1628" customHeight="1" spans="1:5">
      <c r="A1628" s="167"/>
      <c r="B1628" s="165" t="s">
        <v>365</v>
      </c>
      <c r="C1628" s="165"/>
      <c r="D1628" s="165"/>
      <c r="E1628" s="165"/>
    </row>
    <row r="1629" customHeight="1" spans="1:5">
      <c r="A1629" s="167"/>
      <c r="B1629" s="165" t="s">
        <v>369</v>
      </c>
      <c r="C1629" s="165" t="s">
        <v>4945</v>
      </c>
      <c r="D1629" s="165" t="s">
        <v>4946</v>
      </c>
      <c r="E1629" s="165" t="s">
        <v>4947</v>
      </c>
    </row>
    <row r="1630" customHeight="1" spans="1:5">
      <c r="A1630" s="167"/>
      <c r="B1630" s="165" t="s">
        <v>373</v>
      </c>
      <c r="C1630" s="165"/>
      <c r="D1630" s="165"/>
      <c r="E1630" s="165"/>
    </row>
    <row r="1631" customHeight="1" spans="1:5">
      <c r="A1631" s="167"/>
      <c r="B1631" s="165" t="s">
        <v>377</v>
      </c>
      <c r="C1631" s="165" t="s">
        <v>4948</v>
      </c>
      <c r="D1631" s="165" t="s">
        <v>4949</v>
      </c>
      <c r="E1631" s="165" t="s">
        <v>4950</v>
      </c>
    </row>
    <row r="1632" customHeight="1" spans="1:5">
      <c r="A1632" s="167"/>
      <c r="B1632" s="165" t="s">
        <v>381</v>
      </c>
      <c r="C1632" s="165"/>
      <c r="D1632" s="165"/>
      <c r="E1632" s="165"/>
    </row>
    <row r="1633" customHeight="1" spans="1:5">
      <c r="A1633" s="167"/>
      <c r="B1633" s="165" t="s">
        <v>385</v>
      </c>
      <c r="C1633" s="165" t="s">
        <v>4951</v>
      </c>
      <c r="D1633" s="165" t="s">
        <v>4952</v>
      </c>
      <c r="E1633" s="165" t="s">
        <v>4953</v>
      </c>
    </row>
    <row r="1634" customHeight="1" spans="1:5">
      <c r="A1634" s="167"/>
      <c r="B1634" s="165" t="s">
        <v>389</v>
      </c>
      <c r="C1634" s="165"/>
      <c r="D1634" s="165"/>
      <c r="E1634" s="165"/>
    </row>
    <row r="1635" customHeight="1" spans="1:5">
      <c r="A1635" s="167"/>
      <c r="B1635" s="165" t="s">
        <v>393</v>
      </c>
      <c r="C1635" s="165" t="s">
        <v>4954</v>
      </c>
      <c r="D1635" s="165" t="s">
        <v>4955</v>
      </c>
      <c r="E1635" s="165" t="s">
        <v>4956</v>
      </c>
    </row>
    <row r="1636" customHeight="1" spans="1:5">
      <c r="A1636" s="167"/>
      <c r="B1636" s="165" t="s">
        <v>397</v>
      </c>
      <c r="C1636" s="165" t="s">
        <v>4957</v>
      </c>
      <c r="D1636" s="165" t="s">
        <v>4958</v>
      </c>
      <c r="E1636" s="165" t="s">
        <v>4959</v>
      </c>
    </row>
    <row r="1637" customHeight="1" spans="1:5">
      <c r="A1637" s="167"/>
      <c r="B1637" s="165" t="s">
        <v>401</v>
      </c>
      <c r="C1637" s="165" t="s">
        <v>4960</v>
      </c>
      <c r="D1637" s="165" t="s">
        <v>4961</v>
      </c>
      <c r="E1637" s="165" t="s">
        <v>4962</v>
      </c>
    </row>
    <row r="1638" customHeight="1" spans="1:5">
      <c r="A1638" s="167"/>
      <c r="B1638" s="165" t="s">
        <v>405</v>
      </c>
      <c r="C1638" s="165" t="s">
        <v>4963</v>
      </c>
      <c r="D1638" s="165" t="s">
        <v>4964</v>
      </c>
      <c r="E1638" s="165" t="s">
        <v>4965</v>
      </c>
    </row>
    <row r="1639" customHeight="1" spans="1:5">
      <c r="A1639" s="167"/>
      <c r="B1639" s="165" t="s">
        <v>409</v>
      </c>
      <c r="C1639" s="165" t="s">
        <v>4966</v>
      </c>
      <c r="D1639" s="165" t="s">
        <v>4967</v>
      </c>
      <c r="E1639" s="165" t="s">
        <v>4968</v>
      </c>
    </row>
    <row r="1640" customHeight="1" spans="1:5">
      <c r="A1640" s="167"/>
      <c r="B1640" s="165" t="s">
        <v>413</v>
      </c>
      <c r="C1640" s="165" t="s">
        <v>4969</v>
      </c>
      <c r="D1640" s="165" t="s">
        <v>4970</v>
      </c>
      <c r="E1640" s="165" t="s">
        <v>4971</v>
      </c>
    </row>
    <row r="1641" customHeight="1" spans="1:5">
      <c r="A1641" s="167"/>
      <c r="B1641" s="165" t="s">
        <v>417</v>
      </c>
      <c r="C1641" s="165" t="s">
        <v>4972</v>
      </c>
      <c r="D1641" s="165" t="s">
        <v>4973</v>
      </c>
      <c r="E1641" s="165" t="s">
        <v>4974</v>
      </c>
    </row>
    <row r="1642" customHeight="1" spans="1:5">
      <c r="A1642" s="167"/>
      <c r="B1642" s="165" t="s">
        <v>421</v>
      </c>
      <c r="C1642" s="165" t="s">
        <v>4975</v>
      </c>
      <c r="D1642" s="165" t="s">
        <v>4976</v>
      </c>
      <c r="E1642" s="165" t="s">
        <v>4977</v>
      </c>
    </row>
    <row r="1643" customHeight="1" spans="1:5">
      <c r="A1643" s="167"/>
      <c r="B1643" s="165" t="s">
        <v>425</v>
      </c>
      <c r="C1643" s="165" t="s">
        <v>4978</v>
      </c>
      <c r="D1643" s="165" t="s">
        <v>4979</v>
      </c>
      <c r="E1643" s="165" t="s">
        <v>4980</v>
      </c>
    </row>
    <row r="1644" customHeight="1" spans="1:5">
      <c r="A1644" s="167"/>
      <c r="B1644" s="165" t="s">
        <v>429</v>
      </c>
      <c r="C1644" s="165" t="s">
        <v>4981</v>
      </c>
      <c r="D1644" s="165" t="s">
        <v>4982</v>
      </c>
      <c r="E1644" s="165" t="s">
        <v>4983</v>
      </c>
    </row>
    <row r="1645" customHeight="1" spans="1:5">
      <c r="A1645" s="167"/>
      <c r="B1645" s="165" t="s">
        <v>433</v>
      </c>
      <c r="C1645" s="165" t="s">
        <v>4984</v>
      </c>
      <c r="D1645" s="165" t="s">
        <v>4985</v>
      </c>
      <c r="E1645" s="165" t="s">
        <v>4986</v>
      </c>
    </row>
    <row r="1646" customHeight="1" spans="1:5">
      <c r="A1646" s="167"/>
      <c r="B1646" s="165" t="s">
        <v>437</v>
      </c>
      <c r="C1646" s="165" t="s">
        <v>4987</v>
      </c>
      <c r="D1646" s="165" t="s">
        <v>4988</v>
      </c>
      <c r="E1646" s="165" t="s">
        <v>4989</v>
      </c>
    </row>
    <row r="1647" customHeight="1" spans="1:5">
      <c r="A1647" s="167"/>
      <c r="B1647" s="165" t="s">
        <v>441</v>
      </c>
      <c r="C1647" s="165" t="s">
        <v>4990</v>
      </c>
      <c r="D1647" s="165" t="s">
        <v>4991</v>
      </c>
      <c r="E1647" s="165" t="s">
        <v>4992</v>
      </c>
    </row>
    <row r="1648" customHeight="1" spans="1:5">
      <c r="A1648" s="167"/>
      <c r="B1648" s="165" t="s">
        <v>445</v>
      </c>
      <c r="C1648" s="165" t="s">
        <v>4993</v>
      </c>
      <c r="D1648" s="165" t="s">
        <v>4994</v>
      </c>
      <c r="E1648" s="165" t="s">
        <v>4995</v>
      </c>
    </row>
    <row r="1649" customHeight="1" spans="1:5">
      <c r="A1649" s="167"/>
      <c r="B1649" s="165" t="s">
        <v>449</v>
      </c>
      <c r="C1649" s="165" t="s">
        <v>4996</v>
      </c>
      <c r="D1649" s="165" t="s">
        <v>4997</v>
      </c>
      <c r="E1649" s="165" t="s">
        <v>4998</v>
      </c>
    </row>
    <row r="1650" customHeight="1" spans="1:5">
      <c r="A1650" s="167"/>
      <c r="B1650" s="165" t="s">
        <v>453</v>
      </c>
      <c r="C1650" s="165" t="s">
        <v>4999</v>
      </c>
      <c r="D1650" s="165" t="s">
        <v>5000</v>
      </c>
      <c r="E1650" s="165" t="s">
        <v>5001</v>
      </c>
    </row>
    <row r="1651" customHeight="1" spans="1:5">
      <c r="A1651" s="167"/>
      <c r="B1651" s="165" t="s">
        <v>457</v>
      </c>
      <c r="C1651" s="165" t="s">
        <v>5002</v>
      </c>
      <c r="D1651" s="165" t="s">
        <v>5003</v>
      </c>
      <c r="E1651" s="165" t="s">
        <v>5004</v>
      </c>
    </row>
    <row r="1652" customHeight="1" spans="1:5">
      <c r="A1652" s="167"/>
      <c r="B1652" s="165" t="s">
        <v>461</v>
      </c>
      <c r="C1652" s="165" t="s">
        <v>5005</v>
      </c>
      <c r="D1652" s="165" t="s">
        <v>5006</v>
      </c>
      <c r="E1652" s="165" t="s">
        <v>5007</v>
      </c>
    </row>
    <row r="1653" customHeight="1" spans="1:5">
      <c r="A1653" s="167"/>
      <c r="B1653" s="165" t="s">
        <v>465</v>
      </c>
      <c r="C1653" s="165" t="s">
        <v>5008</v>
      </c>
      <c r="D1653" s="165" t="s">
        <v>5009</v>
      </c>
      <c r="E1653" s="165" t="s">
        <v>5010</v>
      </c>
    </row>
    <row r="1654" customHeight="1" spans="1:5">
      <c r="A1654" s="167"/>
      <c r="B1654" s="165" t="s">
        <v>469</v>
      </c>
      <c r="C1654" s="165" t="s">
        <v>5011</v>
      </c>
      <c r="D1654" s="165" t="s">
        <v>5012</v>
      </c>
      <c r="E1654" s="165" t="s">
        <v>5013</v>
      </c>
    </row>
    <row r="1655" customHeight="1" spans="1:5">
      <c r="A1655" s="167"/>
      <c r="B1655" s="165" t="s">
        <v>473</v>
      </c>
      <c r="C1655" s="165" t="s">
        <v>5014</v>
      </c>
      <c r="D1655" s="165" t="s">
        <v>5015</v>
      </c>
      <c r="E1655" s="165" t="s">
        <v>5016</v>
      </c>
    </row>
    <row r="1656" customHeight="1" spans="1:5">
      <c r="A1656" s="167"/>
      <c r="B1656" s="165" t="s">
        <v>477</v>
      </c>
      <c r="C1656" s="165" t="s">
        <v>5017</v>
      </c>
      <c r="D1656" s="165" t="s">
        <v>5018</v>
      </c>
      <c r="E1656" s="165" t="s">
        <v>5019</v>
      </c>
    </row>
    <row r="1657" customHeight="1" spans="1:5">
      <c r="A1657" s="167"/>
      <c r="B1657" s="165" t="s">
        <v>481</v>
      </c>
      <c r="C1657" s="165" t="s">
        <v>5020</v>
      </c>
      <c r="D1657" s="165" t="s">
        <v>5021</v>
      </c>
      <c r="E1657" s="165" t="s">
        <v>5022</v>
      </c>
    </row>
    <row r="1658" customHeight="1" spans="1:5">
      <c r="A1658" s="167"/>
      <c r="B1658" s="165" t="s">
        <v>485</v>
      </c>
      <c r="C1658" s="165" t="s">
        <v>5023</v>
      </c>
      <c r="D1658" s="165" t="s">
        <v>5024</v>
      </c>
      <c r="E1658" s="165" t="s">
        <v>5025</v>
      </c>
    </row>
    <row r="1659" customHeight="1" spans="1:5">
      <c r="A1659" s="167"/>
      <c r="B1659" s="165" t="s">
        <v>489</v>
      </c>
      <c r="C1659" s="165" t="s">
        <v>5026</v>
      </c>
      <c r="D1659" s="165" t="s">
        <v>5027</v>
      </c>
      <c r="E1659" s="165" t="s">
        <v>5028</v>
      </c>
    </row>
    <row r="1660" customHeight="1" spans="1:5">
      <c r="A1660" s="167"/>
      <c r="B1660" s="165" t="s">
        <v>493</v>
      </c>
      <c r="C1660" s="165"/>
      <c r="D1660" s="165"/>
      <c r="E1660" s="165"/>
    </row>
    <row r="1661" customHeight="1" spans="1:5">
      <c r="A1661" s="167"/>
      <c r="B1661" s="165" t="s">
        <v>497</v>
      </c>
      <c r="C1661" s="165" t="s">
        <v>5029</v>
      </c>
      <c r="D1661" s="165" t="s">
        <v>5030</v>
      </c>
      <c r="E1661" s="165" t="s">
        <v>5031</v>
      </c>
    </row>
    <row r="1662" customHeight="1" spans="1:5">
      <c r="A1662" s="167"/>
      <c r="B1662" s="165" t="s">
        <v>501</v>
      </c>
      <c r="C1662" s="165"/>
      <c r="D1662" s="165"/>
      <c r="E1662" s="165"/>
    </row>
    <row r="1663" customHeight="1" spans="1:5">
      <c r="A1663" s="167"/>
      <c r="B1663" s="165" t="s">
        <v>505</v>
      </c>
      <c r="C1663" s="165" t="s">
        <v>5032</v>
      </c>
      <c r="D1663" s="165" t="s">
        <v>5033</v>
      </c>
      <c r="E1663" s="165" t="s">
        <v>5034</v>
      </c>
    </row>
    <row r="1664" customHeight="1" spans="1:5">
      <c r="A1664" s="167"/>
      <c r="B1664" s="165" t="s">
        <v>509</v>
      </c>
      <c r="C1664" s="165"/>
      <c r="D1664" s="165"/>
      <c r="E1664" s="165"/>
    </row>
    <row r="1665" customHeight="1" spans="1:5">
      <c r="A1665" s="167"/>
      <c r="B1665" s="165" t="s">
        <v>513</v>
      </c>
      <c r="C1665" s="165" t="s">
        <v>5035</v>
      </c>
      <c r="D1665" s="165" t="s">
        <v>5036</v>
      </c>
      <c r="E1665" s="165" t="s">
        <v>5037</v>
      </c>
    </row>
    <row r="1666" customHeight="1" spans="1:5">
      <c r="A1666" s="167"/>
      <c r="B1666" s="165" t="s">
        <v>517</v>
      </c>
      <c r="C1666" s="165"/>
      <c r="D1666" s="165"/>
      <c r="E1666" s="165"/>
    </row>
    <row r="1667" customHeight="1" spans="1:5">
      <c r="A1667" s="167"/>
      <c r="B1667" s="165" t="s">
        <v>521</v>
      </c>
      <c r="C1667" s="165" t="s">
        <v>5038</v>
      </c>
      <c r="D1667" s="165" t="s">
        <v>5039</v>
      </c>
      <c r="E1667" s="165" t="s">
        <v>5040</v>
      </c>
    </row>
    <row r="1668" customHeight="1" spans="1:5">
      <c r="A1668" s="167"/>
      <c r="B1668" s="165" t="s">
        <v>525</v>
      </c>
      <c r="C1668" s="165"/>
      <c r="D1668" s="165"/>
      <c r="E1668" s="165"/>
    </row>
    <row r="1669" customHeight="1" spans="1:5">
      <c r="A1669" s="167"/>
      <c r="B1669" s="165" t="s">
        <v>529</v>
      </c>
      <c r="C1669" s="165" t="s">
        <v>5041</v>
      </c>
      <c r="D1669" s="165" t="s">
        <v>5042</v>
      </c>
      <c r="E1669" s="165" t="s">
        <v>5043</v>
      </c>
    </row>
    <row r="1670" customHeight="1" spans="1:5">
      <c r="A1670" s="167"/>
      <c r="B1670" s="165" t="s">
        <v>533</v>
      </c>
      <c r="C1670" s="165"/>
      <c r="D1670" s="165"/>
      <c r="E1670" s="165"/>
    </row>
    <row r="1671" customHeight="1" spans="1:5">
      <c r="A1671" s="167"/>
      <c r="B1671" s="165" t="s">
        <v>537</v>
      </c>
      <c r="C1671" s="165" t="s">
        <v>5044</v>
      </c>
      <c r="D1671" s="165" t="s">
        <v>5045</v>
      </c>
      <c r="E1671" s="165" t="s">
        <v>5046</v>
      </c>
    </row>
    <row r="1672" customHeight="1" spans="1:5">
      <c r="A1672" s="167"/>
      <c r="B1672" s="165" t="s">
        <v>541</v>
      </c>
      <c r="C1672" s="165"/>
      <c r="D1672" s="165"/>
      <c r="E1672" s="165"/>
    </row>
    <row r="1673" customHeight="1" spans="1:5">
      <c r="A1673" s="167"/>
      <c r="B1673" s="165" t="s">
        <v>545</v>
      </c>
      <c r="C1673" s="165" t="s">
        <v>5047</v>
      </c>
      <c r="D1673" s="165" t="s">
        <v>5048</v>
      </c>
      <c r="E1673" s="165" t="s">
        <v>5049</v>
      </c>
    </row>
    <row r="1674" customHeight="1" spans="1:5">
      <c r="A1674" s="167"/>
      <c r="B1674" s="165" t="s">
        <v>549</v>
      </c>
      <c r="C1674" s="165"/>
      <c r="D1674" s="165"/>
      <c r="E1674" s="165"/>
    </row>
    <row r="1675" customHeight="1" spans="1:5">
      <c r="A1675" s="167"/>
      <c r="B1675" s="165" t="s">
        <v>553</v>
      </c>
      <c r="C1675" s="165" t="s">
        <v>5050</v>
      </c>
      <c r="D1675" s="165" t="s">
        <v>5051</v>
      </c>
      <c r="E1675" s="165" t="s">
        <v>5052</v>
      </c>
    </row>
    <row r="1676" customHeight="1" spans="1:5">
      <c r="A1676" s="167"/>
      <c r="B1676" s="165" t="s">
        <v>557</v>
      </c>
      <c r="C1676" s="165"/>
      <c r="D1676" s="165"/>
      <c r="E1676" s="165"/>
    </row>
    <row r="1677" customHeight="1" spans="1:5">
      <c r="A1677" s="167"/>
      <c r="B1677" s="165" t="s">
        <v>561</v>
      </c>
      <c r="C1677" s="165" t="s">
        <v>5053</v>
      </c>
      <c r="D1677" s="165" t="s">
        <v>5054</v>
      </c>
      <c r="E1677" s="165" t="s">
        <v>5055</v>
      </c>
    </row>
    <row r="1678" customHeight="1" spans="1:5">
      <c r="A1678" s="167"/>
      <c r="B1678" s="165" t="s">
        <v>565</v>
      </c>
      <c r="C1678" s="165"/>
      <c r="D1678" s="165"/>
      <c r="E1678" s="165"/>
    </row>
    <row r="1679" customHeight="1" spans="1:5">
      <c r="A1679" s="167"/>
      <c r="B1679" s="165" t="s">
        <v>569</v>
      </c>
      <c r="C1679" s="165" t="s">
        <v>5056</v>
      </c>
      <c r="D1679" s="165" t="s">
        <v>5057</v>
      </c>
      <c r="E1679" s="165" t="s">
        <v>5058</v>
      </c>
    </row>
    <row r="1680" customHeight="1" spans="1:5">
      <c r="A1680" s="167"/>
      <c r="B1680" s="165" t="s">
        <v>573</v>
      </c>
      <c r="C1680" s="165"/>
      <c r="D1680" s="165"/>
      <c r="E1680" s="165"/>
    </row>
    <row r="1681" customHeight="1" spans="1:5">
      <c r="A1681" s="167"/>
      <c r="B1681" s="165" t="s">
        <v>577</v>
      </c>
      <c r="C1681" s="165" t="s">
        <v>5059</v>
      </c>
      <c r="D1681" s="165" t="s">
        <v>5060</v>
      </c>
      <c r="E1681" s="165" t="s">
        <v>5061</v>
      </c>
    </row>
    <row r="1682" customHeight="1" spans="1:5">
      <c r="A1682" s="167"/>
      <c r="B1682" s="165" t="s">
        <v>581</v>
      </c>
      <c r="C1682" s="165"/>
      <c r="D1682" s="165"/>
      <c r="E1682" s="165"/>
    </row>
    <row r="1683" customHeight="1" spans="1:5">
      <c r="A1683" s="167"/>
      <c r="B1683" s="165" t="s">
        <v>585</v>
      </c>
      <c r="C1683" s="165" t="s">
        <v>5062</v>
      </c>
      <c r="D1683" s="165" t="s">
        <v>5063</v>
      </c>
      <c r="E1683" s="165" t="s">
        <v>5064</v>
      </c>
    </row>
    <row r="1684" customHeight="1" spans="1:5">
      <c r="A1684" s="167"/>
      <c r="B1684" s="165" t="s">
        <v>589</v>
      </c>
      <c r="C1684" s="165" t="s">
        <v>5065</v>
      </c>
      <c r="D1684" s="165" t="s">
        <v>5066</v>
      </c>
      <c r="E1684" s="165" t="s">
        <v>5067</v>
      </c>
    </row>
    <row r="1685" customHeight="1" spans="1:5">
      <c r="A1685" s="167"/>
      <c r="B1685" s="165" t="s">
        <v>593</v>
      </c>
      <c r="C1685" s="165" t="s">
        <v>5068</v>
      </c>
      <c r="D1685" s="165" t="s">
        <v>5069</v>
      </c>
      <c r="E1685" s="165" t="s">
        <v>5070</v>
      </c>
    </row>
    <row r="1686" customHeight="1" spans="1:5">
      <c r="A1686" s="167"/>
      <c r="B1686" s="165" t="s">
        <v>597</v>
      </c>
      <c r="C1686" s="165" t="s">
        <v>5071</v>
      </c>
      <c r="D1686" s="165" t="s">
        <v>5072</v>
      </c>
      <c r="E1686" s="165" t="s">
        <v>5073</v>
      </c>
    </row>
    <row r="1687" customHeight="1" spans="1:5">
      <c r="A1687" s="167"/>
      <c r="B1687" s="165" t="s">
        <v>601</v>
      </c>
      <c r="C1687" s="165" t="s">
        <v>5074</v>
      </c>
      <c r="D1687" s="165" t="s">
        <v>5075</v>
      </c>
      <c r="E1687" s="165" t="s">
        <v>5076</v>
      </c>
    </row>
    <row r="1688" customHeight="1" spans="1:5">
      <c r="A1688" s="167"/>
      <c r="B1688" s="165" t="s">
        <v>605</v>
      </c>
      <c r="C1688" s="165" t="s">
        <v>5077</v>
      </c>
      <c r="D1688" s="165" t="s">
        <v>5078</v>
      </c>
      <c r="E1688" s="165" t="s">
        <v>5079</v>
      </c>
    </row>
    <row r="1689" customHeight="1" spans="1:5">
      <c r="A1689" s="167"/>
      <c r="B1689" s="165" t="s">
        <v>609</v>
      </c>
      <c r="C1689" s="165" t="s">
        <v>5080</v>
      </c>
      <c r="D1689" s="165" t="s">
        <v>5081</v>
      </c>
      <c r="E1689" s="165" t="s">
        <v>5082</v>
      </c>
    </row>
    <row r="1690" customHeight="1" spans="1:5">
      <c r="A1690" s="167"/>
      <c r="B1690" s="165" t="s">
        <v>613</v>
      </c>
      <c r="C1690" s="165" t="s">
        <v>5083</v>
      </c>
      <c r="D1690" s="165" t="s">
        <v>5084</v>
      </c>
      <c r="E1690" s="165" t="s">
        <v>5085</v>
      </c>
    </row>
    <row r="1691" customHeight="1" spans="1:5">
      <c r="A1691" s="167"/>
      <c r="B1691" s="165" t="s">
        <v>617</v>
      </c>
      <c r="C1691" s="165" t="s">
        <v>5086</v>
      </c>
      <c r="D1691" s="165" t="s">
        <v>5087</v>
      </c>
      <c r="E1691" s="165" t="s">
        <v>5088</v>
      </c>
    </row>
    <row r="1692" customHeight="1" spans="1:5">
      <c r="A1692" s="167"/>
      <c r="B1692" s="165" t="s">
        <v>621</v>
      </c>
      <c r="C1692" s="165" t="s">
        <v>5089</v>
      </c>
      <c r="D1692" s="165" t="s">
        <v>5090</v>
      </c>
      <c r="E1692" s="165" t="s">
        <v>5091</v>
      </c>
    </row>
    <row r="1693" customHeight="1" spans="1:5">
      <c r="A1693" s="167"/>
      <c r="B1693" s="165" t="s">
        <v>625</v>
      </c>
      <c r="C1693" s="165" t="s">
        <v>5092</v>
      </c>
      <c r="D1693" s="165" t="s">
        <v>5093</v>
      </c>
      <c r="E1693" s="165" t="s">
        <v>5094</v>
      </c>
    </row>
    <row r="1694" customHeight="1" spans="1:5">
      <c r="A1694" s="167"/>
      <c r="B1694" s="165" t="s">
        <v>629</v>
      </c>
      <c r="C1694" s="165" t="s">
        <v>5095</v>
      </c>
      <c r="D1694" s="165" t="s">
        <v>5096</v>
      </c>
      <c r="E1694" s="165" t="s">
        <v>5097</v>
      </c>
    </row>
    <row r="1695" customHeight="1" spans="1:5">
      <c r="A1695" s="167"/>
      <c r="B1695" s="165" t="s">
        <v>633</v>
      </c>
      <c r="C1695" s="165" t="s">
        <v>5098</v>
      </c>
      <c r="D1695" s="165" t="s">
        <v>5099</v>
      </c>
      <c r="E1695" s="165" t="s">
        <v>5100</v>
      </c>
    </row>
    <row r="1696" customHeight="1" spans="1:5">
      <c r="A1696" s="167"/>
      <c r="B1696" s="165" t="s">
        <v>637</v>
      </c>
      <c r="C1696" s="165" t="s">
        <v>5101</v>
      </c>
      <c r="D1696" s="165" t="s">
        <v>5102</v>
      </c>
      <c r="E1696" s="165" t="s">
        <v>5103</v>
      </c>
    </row>
    <row r="1697" customHeight="1" spans="1:5">
      <c r="A1697" s="167"/>
      <c r="B1697" s="165" t="s">
        <v>641</v>
      </c>
      <c r="C1697" s="165" t="s">
        <v>5104</v>
      </c>
      <c r="D1697" s="165" t="s">
        <v>5105</v>
      </c>
      <c r="E1697" s="165" t="s">
        <v>5106</v>
      </c>
    </row>
    <row r="1698" customHeight="1" spans="1:5">
      <c r="A1698" s="167"/>
      <c r="B1698" s="165" t="s">
        <v>645</v>
      </c>
      <c r="C1698" s="165" t="s">
        <v>5107</v>
      </c>
      <c r="D1698" s="165" t="s">
        <v>5108</v>
      </c>
      <c r="E1698" s="165" t="s">
        <v>5109</v>
      </c>
    </row>
    <row r="1699" customHeight="1" spans="1:5">
      <c r="A1699" s="167"/>
      <c r="B1699" s="165" t="s">
        <v>649</v>
      </c>
      <c r="C1699" s="165" t="s">
        <v>5110</v>
      </c>
      <c r="D1699" s="165" t="s">
        <v>5111</v>
      </c>
      <c r="E1699" s="165" t="s">
        <v>5112</v>
      </c>
    </row>
    <row r="1700" customHeight="1" spans="1:5">
      <c r="A1700" s="167"/>
      <c r="B1700" s="165" t="s">
        <v>653</v>
      </c>
      <c r="C1700" s="165" t="s">
        <v>5113</v>
      </c>
      <c r="D1700" s="165" t="s">
        <v>5114</v>
      </c>
      <c r="E1700" s="165" t="s">
        <v>5115</v>
      </c>
    </row>
    <row r="1701" customHeight="1" spans="1:5">
      <c r="A1701" s="167"/>
      <c r="B1701" s="165" t="s">
        <v>657</v>
      </c>
      <c r="C1701" s="165" t="s">
        <v>5116</v>
      </c>
      <c r="D1701" s="165" t="s">
        <v>5117</v>
      </c>
      <c r="E1701" s="165" t="s">
        <v>5118</v>
      </c>
    </row>
    <row r="1702" customHeight="1" spans="1:5">
      <c r="A1702" s="167"/>
      <c r="B1702" s="165" t="s">
        <v>661</v>
      </c>
      <c r="C1702" s="165" t="s">
        <v>5119</v>
      </c>
      <c r="D1702" s="165" t="s">
        <v>5120</v>
      </c>
      <c r="E1702" s="165" t="s">
        <v>5121</v>
      </c>
    </row>
    <row r="1703" customHeight="1" spans="1:5">
      <c r="A1703" s="167"/>
      <c r="B1703" s="165" t="s">
        <v>665</v>
      </c>
      <c r="C1703" s="165" t="s">
        <v>5122</v>
      </c>
      <c r="D1703" s="165" t="s">
        <v>5123</v>
      </c>
      <c r="E1703" s="165" t="s">
        <v>5124</v>
      </c>
    </row>
    <row r="1704" customHeight="1" spans="1:5">
      <c r="A1704" s="167"/>
      <c r="B1704" s="165" t="s">
        <v>669</v>
      </c>
      <c r="C1704" s="165" t="s">
        <v>5125</v>
      </c>
      <c r="D1704" s="165" t="s">
        <v>5126</v>
      </c>
      <c r="E1704" s="165" t="s">
        <v>5127</v>
      </c>
    </row>
    <row r="1705" customHeight="1" spans="1:5">
      <c r="A1705" s="167"/>
      <c r="B1705" s="165" t="s">
        <v>673</v>
      </c>
      <c r="C1705" s="165" t="s">
        <v>5128</v>
      </c>
      <c r="D1705" s="165" t="s">
        <v>5129</v>
      </c>
      <c r="E1705" s="165" t="s">
        <v>5130</v>
      </c>
    </row>
    <row r="1706" customHeight="1" spans="1:5">
      <c r="A1706" s="167"/>
      <c r="B1706" s="165" t="s">
        <v>677</v>
      </c>
      <c r="C1706" s="165" t="s">
        <v>5131</v>
      </c>
      <c r="D1706" s="165" t="s">
        <v>5132</v>
      </c>
      <c r="E1706" s="165" t="s">
        <v>5133</v>
      </c>
    </row>
    <row r="1707" customHeight="1" spans="1:5">
      <c r="A1707" s="167"/>
      <c r="B1707" s="165" t="s">
        <v>681</v>
      </c>
      <c r="C1707" s="165" t="s">
        <v>5134</v>
      </c>
      <c r="D1707" s="165" t="s">
        <v>5135</v>
      </c>
      <c r="E1707" s="165" t="s">
        <v>5136</v>
      </c>
    </row>
    <row r="1708" customHeight="1" spans="1:5">
      <c r="A1708" s="167"/>
      <c r="B1708" s="165" t="s">
        <v>685</v>
      </c>
      <c r="C1708" s="165"/>
      <c r="D1708" s="165"/>
      <c r="E1708" s="165"/>
    </row>
    <row r="1709" customHeight="1" spans="1:5">
      <c r="A1709" s="167"/>
      <c r="B1709" s="165" t="s">
        <v>689</v>
      </c>
      <c r="C1709" s="165" t="s">
        <v>5137</v>
      </c>
      <c r="D1709" s="165" t="s">
        <v>5138</v>
      </c>
      <c r="E1709" s="165" t="s">
        <v>5139</v>
      </c>
    </row>
    <row r="1710" customHeight="1" spans="1:5">
      <c r="A1710" s="167"/>
      <c r="B1710" s="165" t="s">
        <v>693</v>
      </c>
      <c r="C1710" s="165"/>
      <c r="D1710" s="165"/>
      <c r="E1710" s="165"/>
    </row>
    <row r="1711" customHeight="1" spans="1:5">
      <c r="A1711" s="167"/>
      <c r="B1711" s="165" t="s">
        <v>697</v>
      </c>
      <c r="C1711" s="165" t="s">
        <v>5140</v>
      </c>
      <c r="D1711" s="165" t="s">
        <v>5141</v>
      </c>
      <c r="E1711" s="165" t="s">
        <v>5142</v>
      </c>
    </row>
    <row r="1712" customHeight="1" spans="1:5">
      <c r="A1712" s="167"/>
      <c r="B1712" s="165" t="s">
        <v>701</v>
      </c>
      <c r="C1712" s="165"/>
      <c r="D1712" s="165"/>
      <c r="E1712" s="165"/>
    </row>
    <row r="1713" customHeight="1" spans="1:5">
      <c r="A1713" s="167"/>
      <c r="B1713" s="165" t="s">
        <v>705</v>
      </c>
      <c r="C1713" s="165" t="s">
        <v>5143</v>
      </c>
      <c r="D1713" s="165" t="s">
        <v>5144</v>
      </c>
      <c r="E1713" s="165" t="s">
        <v>5145</v>
      </c>
    </row>
    <row r="1714" customHeight="1" spans="1:5">
      <c r="A1714" s="167"/>
      <c r="B1714" s="165" t="s">
        <v>709</v>
      </c>
      <c r="C1714" s="165"/>
      <c r="D1714" s="165"/>
      <c r="E1714" s="165"/>
    </row>
    <row r="1715" customHeight="1" spans="1:5">
      <c r="A1715" s="167"/>
      <c r="B1715" s="165" t="s">
        <v>713</v>
      </c>
      <c r="C1715" s="165" t="s">
        <v>5146</v>
      </c>
      <c r="D1715" s="165" t="s">
        <v>5147</v>
      </c>
      <c r="E1715" s="165" t="s">
        <v>5148</v>
      </c>
    </row>
    <row r="1716" customHeight="1" spans="1:5">
      <c r="A1716" s="167"/>
      <c r="B1716" s="165" t="s">
        <v>717</v>
      </c>
      <c r="C1716" s="165"/>
      <c r="D1716" s="165"/>
      <c r="E1716" s="165"/>
    </row>
    <row r="1717" customHeight="1" spans="1:5">
      <c r="A1717" s="167"/>
      <c r="B1717" s="165" t="s">
        <v>721</v>
      </c>
      <c r="C1717" s="165" t="s">
        <v>5149</v>
      </c>
      <c r="D1717" s="165" t="s">
        <v>5150</v>
      </c>
      <c r="E1717" s="165" t="s">
        <v>5151</v>
      </c>
    </row>
    <row r="1718" customHeight="1" spans="1:5">
      <c r="A1718" s="167"/>
      <c r="B1718" s="165" t="s">
        <v>725</v>
      </c>
      <c r="C1718" s="165"/>
      <c r="D1718" s="165"/>
      <c r="E1718" s="165"/>
    </row>
    <row r="1719" customHeight="1" spans="1:5">
      <c r="A1719" s="167"/>
      <c r="B1719" s="165" t="s">
        <v>729</v>
      </c>
      <c r="C1719" s="165" t="s">
        <v>5152</v>
      </c>
      <c r="D1719" s="165" t="s">
        <v>5153</v>
      </c>
      <c r="E1719" s="165" t="s">
        <v>5154</v>
      </c>
    </row>
    <row r="1720" customHeight="1" spans="1:5">
      <c r="A1720" s="167"/>
      <c r="B1720" s="165" t="s">
        <v>733</v>
      </c>
      <c r="C1720" s="165"/>
      <c r="D1720" s="165"/>
      <c r="E1720" s="165"/>
    </row>
    <row r="1721" customHeight="1" spans="1:5">
      <c r="A1721" s="167"/>
      <c r="B1721" s="165" t="s">
        <v>737</v>
      </c>
      <c r="C1721" s="165" t="s">
        <v>5155</v>
      </c>
      <c r="D1721" s="165" t="s">
        <v>5156</v>
      </c>
      <c r="E1721" s="165" t="s">
        <v>5157</v>
      </c>
    </row>
    <row r="1722" customHeight="1" spans="1:5">
      <c r="A1722" s="167"/>
      <c r="B1722" s="165" t="s">
        <v>741</v>
      </c>
      <c r="C1722" s="165"/>
      <c r="D1722" s="165"/>
      <c r="E1722" s="165"/>
    </row>
    <row r="1723" customHeight="1" spans="1:5">
      <c r="A1723" s="167"/>
      <c r="B1723" s="165" t="s">
        <v>745</v>
      </c>
      <c r="C1723" s="165" t="s">
        <v>5158</v>
      </c>
      <c r="D1723" s="165" t="s">
        <v>5159</v>
      </c>
      <c r="E1723" s="165" t="s">
        <v>5160</v>
      </c>
    </row>
    <row r="1724" customHeight="1" spans="1:5">
      <c r="A1724" s="167"/>
      <c r="B1724" s="165" t="s">
        <v>749</v>
      </c>
      <c r="C1724" s="165"/>
      <c r="D1724" s="165"/>
      <c r="E1724" s="165"/>
    </row>
    <row r="1725" customHeight="1" spans="1:5">
      <c r="A1725" s="167"/>
      <c r="B1725" s="165" t="s">
        <v>753</v>
      </c>
      <c r="C1725" s="165" t="s">
        <v>5161</v>
      </c>
      <c r="D1725" s="165" t="s">
        <v>5162</v>
      </c>
      <c r="E1725" s="165" t="s">
        <v>5163</v>
      </c>
    </row>
    <row r="1726" customHeight="1" spans="1:5">
      <c r="A1726" s="167"/>
      <c r="B1726" s="165" t="s">
        <v>757</v>
      </c>
      <c r="C1726" s="165"/>
      <c r="D1726" s="165"/>
      <c r="E1726" s="165"/>
    </row>
    <row r="1727" customHeight="1" spans="1:5">
      <c r="A1727" s="167"/>
      <c r="B1727" s="165" t="s">
        <v>761</v>
      </c>
      <c r="C1727" s="165" t="s">
        <v>5164</v>
      </c>
      <c r="D1727" s="165" t="s">
        <v>5165</v>
      </c>
      <c r="E1727" s="165" t="s">
        <v>5166</v>
      </c>
    </row>
    <row r="1728" customHeight="1" spans="1:5">
      <c r="A1728" s="167"/>
      <c r="B1728" s="165" t="s">
        <v>765</v>
      </c>
      <c r="C1728" s="165"/>
      <c r="D1728" s="165"/>
      <c r="E1728" s="165"/>
    </row>
    <row r="1729" customHeight="1" spans="1:5">
      <c r="A1729" s="167"/>
      <c r="B1729" s="165" t="s">
        <v>769</v>
      </c>
      <c r="C1729" s="165" t="s">
        <v>5167</v>
      </c>
      <c r="D1729" s="165" t="s">
        <v>5168</v>
      </c>
      <c r="E1729" s="165" t="s">
        <v>5169</v>
      </c>
    </row>
    <row r="1730" customHeight="1" spans="1:5">
      <c r="A1730" s="167"/>
      <c r="B1730" s="165" t="s">
        <v>773</v>
      </c>
      <c r="C1730" s="165"/>
      <c r="D1730" s="165"/>
      <c r="E1730" s="165"/>
    </row>
    <row r="1731" customHeight="1" spans="1:5">
      <c r="A1731" s="167"/>
      <c r="B1731" s="165" t="s">
        <v>777</v>
      </c>
      <c r="C1731" s="165" t="s">
        <v>5170</v>
      </c>
      <c r="D1731" s="165" t="s">
        <v>5171</v>
      </c>
      <c r="E1731" s="165" t="s">
        <v>5172</v>
      </c>
    </row>
    <row r="1732" customHeight="1" spans="1:5">
      <c r="A1732" s="167"/>
      <c r="B1732" s="165" t="s">
        <v>781</v>
      </c>
      <c r="C1732" s="165" t="s">
        <v>5173</v>
      </c>
      <c r="D1732" s="165" t="s">
        <v>5174</v>
      </c>
      <c r="E1732" s="165" t="s">
        <v>5175</v>
      </c>
    </row>
    <row r="1733" customHeight="1" spans="1:5">
      <c r="A1733" s="167"/>
      <c r="B1733" s="165" t="s">
        <v>785</v>
      </c>
      <c r="C1733" s="165" t="s">
        <v>5176</v>
      </c>
      <c r="D1733" s="165" t="s">
        <v>5177</v>
      </c>
      <c r="E1733" s="165" t="s">
        <v>5178</v>
      </c>
    </row>
    <row r="1734" customHeight="1" spans="1:5">
      <c r="A1734" s="167"/>
      <c r="B1734" s="165" t="s">
        <v>789</v>
      </c>
      <c r="C1734" s="165" t="s">
        <v>5179</v>
      </c>
      <c r="D1734" s="165" t="s">
        <v>5180</v>
      </c>
      <c r="E1734" s="165" t="s">
        <v>5181</v>
      </c>
    </row>
    <row r="1735" customHeight="1" spans="1:5">
      <c r="A1735" s="167"/>
      <c r="B1735" s="165" t="s">
        <v>793</v>
      </c>
      <c r="C1735" s="165" t="s">
        <v>5182</v>
      </c>
      <c r="D1735" s="165" t="s">
        <v>5183</v>
      </c>
      <c r="E1735" s="165" t="s">
        <v>5184</v>
      </c>
    </row>
    <row r="1736" customHeight="1" spans="1:5">
      <c r="A1736" s="167"/>
      <c r="B1736" s="165" t="s">
        <v>797</v>
      </c>
      <c r="C1736" s="165" t="s">
        <v>5185</v>
      </c>
      <c r="D1736" s="165" t="s">
        <v>5186</v>
      </c>
      <c r="E1736" s="165" t="s">
        <v>5187</v>
      </c>
    </row>
    <row r="1737" customHeight="1" spans="1:5">
      <c r="A1737" s="167"/>
      <c r="B1737" s="165" t="s">
        <v>801</v>
      </c>
      <c r="C1737" s="165" t="s">
        <v>5188</v>
      </c>
      <c r="D1737" s="165" t="s">
        <v>5189</v>
      </c>
      <c r="E1737" s="165" t="s">
        <v>5190</v>
      </c>
    </row>
    <row r="1738" customHeight="1" spans="1:5">
      <c r="A1738" s="167"/>
      <c r="B1738" s="165" t="s">
        <v>805</v>
      </c>
      <c r="C1738" s="165" t="s">
        <v>5191</v>
      </c>
      <c r="D1738" s="165" t="s">
        <v>5192</v>
      </c>
      <c r="E1738" s="165" t="s">
        <v>5193</v>
      </c>
    </row>
    <row r="1739" customHeight="1" spans="1:5">
      <c r="A1739" s="167"/>
      <c r="B1739" s="165" t="s">
        <v>809</v>
      </c>
      <c r="C1739" s="165" t="s">
        <v>5194</v>
      </c>
      <c r="D1739" s="165" t="s">
        <v>5195</v>
      </c>
      <c r="E1739" s="165" t="s">
        <v>5196</v>
      </c>
    </row>
    <row r="1740" customHeight="1" spans="1:5">
      <c r="A1740" s="167"/>
      <c r="B1740" s="165" t="s">
        <v>813</v>
      </c>
      <c r="C1740" s="165" t="s">
        <v>5197</v>
      </c>
      <c r="D1740" s="165" t="s">
        <v>5198</v>
      </c>
      <c r="E1740" s="165" t="s">
        <v>5199</v>
      </c>
    </row>
    <row r="1741" customHeight="1" spans="1:5">
      <c r="A1741" s="167"/>
      <c r="B1741" s="165" t="s">
        <v>817</v>
      </c>
      <c r="C1741" s="165" t="s">
        <v>5200</v>
      </c>
      <c r="D1741" s="165" t="s">
        <v>5201</v>
      </c>
      <c r="E1741" s="165" t="s">
        <v>5202</v>
      </c>
    </row>
    <row r="1742" customHeight="1" spans="1:5">
      <c r="A1742" s="167"/>
      <c r="B1742" s="165" t="s">
        <v>821</v>
      </c>
      <c r="C1742" s="165" t="s">
        <v>5203</v>
      </c>
      <c r="D1742" s="165" t="s">
        <v>5204</v>
      </c>
      <c r="E1742" s="165" t="s">
        <v>5205</v>
      </c>
    </row>
    <row r="1743" customHeight="1" spans="1:5">
      <c r="A1743" s="167"/>
      <c r="B1743" s="165" t="s">
        <v>825</v>
      </c>
      <c r="C1743" s="165" t="s">
        <v>5206</v>
      </c>
      <c r="D1743" s="165" t="s">
        <v>5207</v>
      </c>
      <c r="E1743" s="165" t="s">
        <v>5208</v>
      </c>
    </row>
    <row r="1744" customHeight="1" spans="1:5">
      <c r="A1744" s="167"/>
      <c r="B1744" s="165" t="s">
        <v>829</v>
      </c>
      <c r="C1744" s="165" t="s">
        <v>5209</v>
      </c>
      <c r="D1744" s="165" t="s">
        <v>5210</v>
      </c>
      <c r="E1744" s="165" t="s">
        <v>5211</v>
      </c>
    </row>
    <row r="1745" customHeight="1" spans="1:5">
      <c r="A1745" s="167"/>
      <c r="B1745" s="165" t="s">
        <v>833</v>
      </c>
      <c r="C1745" s="165" t="s">
        <v>5212</v>
      </c>
      <c r="D1745" s="165" t="s">
        <v>5213</v>
      </c>
      <c r="E1745" s="165" t="s">
        <v>5214</v>
      </c>
    </row>
    <row r="1746" customHeight="1" spans="1:5">
      <c r="A1746" s="167"/>
      <c r="B1746" s="165" t="s">
        <v>837</v>
      </c>
      <c r="C1746" s="165" t="s">
        <v>5215</v>
      </c>
      <c r="D1746" s="165" t="s">
        <v>5216</v>
      </c>
      <c r="E1746" s="165" t="s">
        <v>5217</v>
      </c>
    </row>
    <row r="1747" customHeight="1" spans="1:5">
      <c r="A1747" s="167"/>
      <c r="B1747" s="165" t="s">
        <v>841</v>
      </c>
      <c r="C1747" s="165" t="s">
        <v>5218</v>
      </c>
      <c r="D1747" s="165" t="s">
        <v>5219</v>
      </c>
      <c r="E1747" s="165" t="s">
        <v>5220</v>
      </c>
    </row>
    <row r="1748" customHeight="1" spans="1:5">
      <c r="A1748" s="167"/>
      <c r="B1748" s="165" t="s">
        <v>845</v>
      </c>
      <c r="C1748" s="165" t="s">
        <v>5221</v>
      </c>
      <c r="D1748" s="165" t="s">
        <v>5222</v>
      </c>
      <c r="E1748" s="165" t="s">
        <v>5223</v>
      </c>
    </row>
    <row r="1749" customHeight="1" spans="1:5">
      <c r="A1749" s="167"/>
      <c r="B1749" s="165" t="s">
        <v>849</v>
      </c>
      <c r="C1749" s="165" t="s">
        <v>5224</v>
      </c>
      <c r="D1749" s="165" t="s">
        <v>5225</v>
      </c>
      <c r="E1749" s="165" t="s">
        <v>5226</v>
      </c>
    </row>
    <row r="1750" customHeight="1" spans="1:5">
      <c r="A1750" s="167"/>
      <c r="B1750" s="165" t="s">
        <v>853</v>
      </c>
      <c r="C1750" s="165" t="s">
        <v>5227</v>
      </c>
      <c r="D1750" s="165" t="s">
        <v>5228</v>
      </c>
      <c r="E1750" s="165" t="s">
        <v>5229</v>
      </c>
    </row>
    <row r="1751" customHeight="1" spans="1:5">
      <c r="A1751" s="167"/>
      <c r="B1751" s="165" t="s">
        <v>857</v>
      </c>
      <c r="C1751" s="165" t="s">
        <v>5230</v>
      </c>
      <c r="D1751" s="165" t="s">
        <v>5231</v>
      </c>
      <c r="E1751" s="165" t="s">
        <v>5232</v>
      </c>
    </row>
    <row r="1752" customHeight="1" spans="1:5">
      <c r="A1752" s="167"/>
      <c r="B1752" s="165" t="s">
        <v>861</v>
      </c>
      <c r="C1752" s="165" t="s">
        <v>5233</v>
      </c>
      <c r="D1752" s="165" t="s">
        <v>5234</v>
      </c>
      <c r="E1752" s="165" t="s">
        <v>5235</v>
      </c>
    </row>
    <row r="1753" customHeight="1" spans="1:5">
      <c r="A1753" s="167"/>
      <c r="B1753" s="165" t="s">
        <v>865</v>
      </c>
      <c r="C1753" s="165" t="s">
        <v>5236</v>
      </c>
      <c r="D1753" s="165" t="s">
        <v>5237</v>
      </c>
      <c r="E1753" s="165" t="s">
        <v>5238</v>
      </c>
    </row>
    <row r="1754" customHeight="1" spans="1:5">
      <c r="A1754" s="167"/>
      <c r="B1754" s="165" t="s">
        <v>869</v>
      </c>
      <c r="C1754" s="165" t="s">
        <v>5239</v>
      </c>
      <c r="D1754" s="165" t="s">
        <v>5240</v>
      </c>
      <c r="E1754" s="165" t="s">
        <v>5241</v>
      </c>
    </row>
    <row r="1755" customHeight="1" spans="1:5">
      <c r="A1755" s="167"/>
      <c r="B1755" s="165" t="s">
        <v>873</v>
      </c>
      <c r="C1755" s="165" t="s">
        <v>5242</v>
      </c>
      <c r="D1755" s="165" t="s">
        <v>5243</v>
      </c>
      <c r="E1755" s="165" t="s">
        <v>5244</v>
      </c>
    </row>
    <row r="1756" customHeight="1" spans="1:5">
      <c r="A1756" s="167"/>
      <c r="B1756" s="165" t="s">
        <v>877</v>
      </c>
      <c r="C1756" s="165"/>
      <c r="D1756" s="165"/>
      <c r="E1756" s="165"/>
    </row>
    <row r="1757" customHeight="1" spans="1:5">
      <c r="A1757" s="167"/>
      <c r="B1757" s="165" t="s">
        <v>881</v>
      </c>
      <c r="C1757" s="165" t="s">
        <v>5245</v>
      </c>
      <c r="D1757" s="165" t="s">
        <v>5246</v>
      </c>
      <c r="E1757" s="165" t="s">
        <v>5247</v>
      </c>
    </row>
    <row r="1758" customHeight="1" spans="1:5">
      <c r="A1758" s="167"/>
      <c r="B1758" s="165" t="s">
        <v>885</v>
      </c>
      <c r="C1758" s="165"/>
      <c r="D1758" s="165"/>
      <c r="E1758" s="165"/>
    </row>
    <row r="1759" customHeight="1" spans="1:5">
      <c r="A1759" s="167"/>
      <c r="B1759" s="165" t="s">
        <v>889</v>
      </c>
      <c r="C1759" s="165" t="s">
        <v>5248</v>
      </c>
      <c r="D1759" s="165" t="s">
        <v>5249</v>
      </c>
      <c r="E1759" s="165" t="s">
        <v>5250</v>
      </c>
    </row>
    <row r="1760" customHeight="1" spans="1:5">
      <c r="A1760" s="167"/>
      <c r="B1760" s="165" t="s">
        <v>893</v>
      </c>
      <c r="C1760" s="165"/>
      <c r="D1760" s="165"/>
      <c r="E1760" s="165"/>
    </row>
    <row r="1761" customHeight="1" spans="1:5">
      <c r="A1761" s="167"/>
      <c r="B1761" s="165" t="s">
        <v>897</v>
      </c>
      <c r="C1761" s="165" t="s">
        <v>5251</v>
      </c>
      <c r="D1761" s="165" t="s">
        <v>5252</v>
      </c>
      <c r="E1761" s="165" t="s">
        <v>5253</v>
      </c>
    </row>
    <row r="1762" customHeight="1" spans="1:5">
      <c r="A1762" s="167"/>
      <c r="B1762" s="165" t="s">
        <v>901</v>
      </c>
      <c r="C1762" s="165"/>
      <c r="D1762" s="165"/>
      <c r="E1762" s="165"/>
    </row>
    <row r="1763" customHeight="1" spans="1:5">
      <c r="A1763" s="167"/>
      <c r="B1763" s="165" t="s">
        <v>905</v>
      </c>
      <c r="C1763" s="165" t="s">
        <v>5254</v>
      </c>
      <c r="D1763" s="165" t="s">
        <v>5255</v>
      </c>
      <c r="E1763" s="165" t="s">
        <v>5256</v>
      </c>
    </row>
    <row r="1764" customHeight="1" spans="1:5">
      <c r="A1764" s="167"/>
      <c r="B1764" s="165" t="s">
        <v>909</v>
      </c>
      <c r="C1764" s="165"/>
      <c r="D1764" s="165"/>
      <c r="E1764" s="165"/>
    </row>
    <row r="1765" customHeight="1" spans="1:5">
      <c r="A1765" s="167"/>
      <c r="B1765" s="165" t="s">
        <v>913</v>
      </c>
      <c r="C1765" s="165" t="s">
        <v>5257</v>
      </c>
      <c r="D1765" s="165" t="s">
        <v>5258</v>
      </c>
      <c r="E1765" s="165" t="s">
        <v>5259</v>
      </c>
    </row>
    <row r="1766" customHeight="1" spans="1:5">
      <c r="A1766" s="167"/>
      <c r="B1766" s="165" t="s">
        <v>917</v>
      </c>
      <c r="C1766" s="165"/>
      <c r="D1766" s="165"/>
      <c r="E1766" s="165"/>
    </row>
    <row r="1767" customHeight="1" spans="1:5">
      <c r="A1767" s="167"/>
      <c r="B1767" s="165" t="s">
        <v>921</v>
      </c>
      <c r="C1767" s="165" t="s">
        <v>5260</v>
      </c>
      <c r="D1767" s="165" t="s">
        <v>5261</v>
      </c>
      <c r="E1767" s="165" t="s">
        <v>5262</v>
      </c>
    </row>
    <row r="1768" customHeight="1" spans="1:5">
      <c r="A1768" s="167"/>
      <c r="B1768" s="165" t="s">
        <v>925</v>
      </c>
      <c r="C1768" s="165"/>
      <c r="D1768" s="165"/>
      <c r="E1768" s="165"/>
    </row>
    <row r="1769" customHeight="1" spans="1:5">
      <c r="A1769" s="167"/>
      <c r="B1769" s="165" t="s">
        <v>929</v>
      </c>
      <c r="C1769" s="165" t="s">
        <v>5263</v>
      </c>
      <c r="D1769" s="165" t="s">
        <v>5264</v>
      </c>
      <c r="E1769" s="165" t="s">
        <v>5265</v>
      </c>
    </row>
    <row r="1770" customHeight="1" spans="1:5">
      <c r="A1770" s="167"/>
      <c r="B1770" s="165" t="s">
        <v>933</v>
      </c>
      <c r="C1770" s="165"/>
      <c r="D1770" s="165"/>
      <c r="E1770" s="165"/>
    </row>
    <row r="1771" customHeight="1" spans="1:5">
      <c r="A1771" s="167"/>
      <c r="B1771" s="165" t="s">
        <v>937</v>
      </c>
      <c r="C1771" s="165" t="s">
        <v>5266</v>
      </c>
      <c r="D1771" s="165" t="s">
        <v>5267</v>
      </c>
      <c r="E1771" s="165" t="s">
        <v>5268</v>
      </c>
    </row>
    <row r="1772" customHeight="1" spans="1:5">
      <c r="A1772" s="167"/>
      <c r="B1772" s="165" t="s">
        <v>941</v>
      </c>
      <c r="C1772" s="165"/>
      <c r="D1772" s="165"/>
      <c r="E1772" s="165"/>
    </row>
    <row r="1773" customHeight="1" spans="1:5">
      <c r="A1773" s="167"/>
      <c r="B1773" s="165" t="s">
        <v>945</v>
      </c>
      <c r="C1773" s="165" t="s">
        <v>5269</v>
      </c>
      <c r="D1773" s="165" t="s">
        <v>5270</v>
      </c>
      <c r="E1773" s="165" t="s">
        <v>5271</v>
      </c>
    </row>
    <row r="1774" customHeight="1" spans="1:5">
      <c r="A1774" s="167"/>
      <c r="B1774" s="165" t="s">
        <v>949</v>
      </c>
      <c r="C1774" s="165"/>
      <c r="D1774" s="165"/>
      <c r="E1774" s="165"/>
    </row>
    <row r="1775" customHeight="1" spans="1:5">
      <c r="A1775" s="167"/>
      <c r="B1775" s="165" t="s">
        <v>953</v>
      </c>
      <c r="C1775" s="165" t="s">
        <v>5272</v>
      </c>
      <c r="D1775" s="165" t="s">
        <v>5273</v>
      </c>
      <c r="E1775" s="165" t="s">
        <v>5274</v>
      </c>
    </row>
    <row r="1776" customHeight="1" spans="1:5">
      <c r="A1776" s="167"/>
      <c r="B1776" s="165" t="s">
        <v>957</v>
      </c>
      <c r="C1776" s="165"/>
      <c r="D1776" s="165"/>
      <c r="E1776" s="165"/>
    </row>
    <row r="1777" customHeight="1" spans="1:5">
      <c r="A1777" s="167"/>
      <c r="B1777" s="165" t="s">
        <v>961</v>
      </c>
      <c r="C1777" s="165" t="s">
        <v>5275</v>
      </c>
      <c r="D1777" s="165" t="s">
        <v>5276</v>
      </c>
      <c r="E1777" s="165" t="s">
        <v>5277</v>
      </c>
    </row>
    <row r="1778" customHeight="1" spans="1:5">
      <c r="A1778" s="167"/>
      <c r="B1778" s="165" t="s">
        <v>965</v>
      </c>
      <c r="C1778" s="165"/>
      <c r="D1778" s="165"/>
      <c r="E1778" s="165"/>
    </row>
    <row r="1779" customHeight="1" spans="1:5">
      <c r="A1779" s="167"/>
      <c r="B1779" s="165" t="s">
        <v>969</v>
      </c>
      <c r="C1779" s="165" t="s">
        <v>5278</v>
      </c>
      <c r="D1779" s="165" t="s">
        <v>5279</v>
      </c>
      <c r="E1779" s="165" t="s">
        <v>5280</v>
      </c>
    </row>
    <row r="1780" customHeight="1" spans="1:5">
      <c r="A1780" s="167"/>
      <c r="B1780" s="165" t="s">
        <v>973</v>
      </c>
      <c r="C1780" s="165" t="s">
        <v>5281</v>
      </c>
      <c r="D1780" s="165" t="s">
        <v>5282</v>
      </c>
      <c r="E1780" s="165" t="s">
        <v>5283</v>
      </c>
    </row>
    <row r="1781" customHeight="1" spans="1:5">
      <c r="A1781" s="167"/>
      <c r="B1781" s="165" t="s">
        <v>977</v>
      </c>
      <c r="C1781" s="165" t="s">
        <v>5284</v>
      </c>
      <c r="D1781" s="165" t="s">
        <v>5285</v>
      </c>
      <c r="E1781" s="165" t="s">
        <v>5286</v>
      </c>
    </row>
    <row r="1782" customHeight="1" spans="1:5">
      <c r="A1782" s="167"/>
      <c r="B1782" s="165" t="s">
        <v>981</v>
      </c>
      <c r="C1782" s="165" t="s">
        <v>5287</v>
      </c>
      <c r="D1782" s="165" t="s">
        <v>5288</v>
      </c>
      <c r="E1782" s="165" t="s">
        <v>5289</v>
      </c>
    </row>
    <row r="1783" customHeight="1" spans="1:5">
      <c r="A1783" s="167"/>
      <c r="B1783" s="165" t="s">
        <v>985</v>
      </c>
      <c r="C1783" s="165" t="s">
        <v>5290</v>
      </c>
      <c r="D1783" s="165" t="s">
        <v>5291</v>
      </c>
      <c r="E1783" s="165" t="s">
        <v>5292</v>
      </c>
    </row>
    <row r="1784" customHeight="1" spans="1:5">
      <c r="A1784" s="167"/>
      <c r="B1784" s="165" t="s">
        <v>989</v>
      </c>
      <c r="C1784" s="165" t="s">
        <v>5293</v>
      </c>
      <c r="D1784" s="165" t="s">
        <v>5294</v>
      </c>
      <c r="E1784" s="165" t="s">
        <v>5295</v>
      </c>
    </row>
    <row r="1785" customHeight="1" spans="1:5">
      <c r="A1785" s="167"/>
      <c r="B1785" s="165" t="s">
        <v>993</v>
      </c>
      <c r="C1785" s="165" t="s">
        <v>5296</v>
      </c>
      <c r="D1785" s="165" t="s">
        <v>5297</v>
      </c>
      <c r="E1785" s="165" t="s">
        <v>5298</v>
      </c>
    </row>
    <row r="1786" customHeight="1" spans="1:5">
      <c r="A1786" s="167"/>
      <c r="B1786" s="165" t="s">
        <v>997</v>
      </c>
      <c r="C1786" s="165" t="s">
        <v>5299</v>
      </c>
      <c r="D1786" s="165" t="s">
        <v>5300</v>
      </c>
      <c r="E1786" s="165" t="s">
        <v>5301</v>
      </c>
    </row>
    <row r="1787" customHeight="1" spans="1:5">
      <c r="A1787" s="167"/>
      <c r="B1787" s="165" t="s">
        <v>1001</v>
      </c>
      <c r="C1787" s="165" t="s">
        <v>5302</v>
      </c>
      <c r="D1787" s="165" t="s">
        <v>5303</v>
      </c>
      <c r="E1787" s="165" t="s">
        <v>5304</v>
      </c>
    </row>
    <row r="1788" customHeight="1" spans="1:5">
      <c r="A1788" s="167"/>
      <c r="B1788" s="165" t="s">
        <v>1005</v>
      </c>
      <c r="C1788" s="165" t="s">
        <v>5305</v>
      </c>
      <c r="D1788" s="165" t="s">
        <v>5306</v>
      </c>
      <c r="E1788" s="165" t="s">
        <v>5307</v>
      </c>
    </row>
    <row r="1789" customHeight="1" spans="1:5">
      <c r="A1789" s="167"/>
      <c r="B1789" s="165" t="s">
        <v>1009</v>
      </c>
      <c r="C1789" s="165" t="s">
        <v>5308</v>
      </c>
      <c r="D1789" s="165" t="s">
        <v>5309</v>
      </c>
      <c r="E1789" s="165" t="s">
        <v>5310</v>
      </c>
    </row>
    <row r="1790" customHeight="1" spans="1:5">
      <c r="A1790" s="167"/>
      <c r="B1790" s="165" t="s">
        <v>1013</v>
      </c>
      <c r="C1790" s="165" t="s">
        <v>5311</v>
      </c>
      <c r="D1790" s="165" t="s">
        <v>5312</v>
      </c>
      <c r="E1790" s="165" t="s">
        <v>5313</v>
      </c>
    </row>
    <row r="1791" customHeight="1" spans="1:5">
      <c r="A1791" s="167"/>
      <c r="B1791" s="165" t="s">
        <v>1017</v>
      </c>
      <c r="C1791" s="165" t="s">
        <v>5314</v>
      </c>
      <c r="D1791" s="165" t="s">
        <v>5315</v>
      </c>
      <c r="E1791" s="165" t="s">
        <v>5316</v>
      </c>
    </row>
    <row r="1792" customHeight="1" spans="1:5">
      <c r="A1792" s="167"/>
      <c r="B1792" s="165" t="s">
        <v>1021</v>
      </c>
      <c r="C1792" s="165" t="s">
        <v>5317</v>
      </c>
      <c r="D1792" s="165" t="s">
        <v>5318</v>
      </c>
      <c r="E1792" s="165" t="s">
        <v>5319</v>
      </c>
    </row>
    <row r="1793" customHeight="1" spans="1:5">
      <c r="A1793" s="167"/>
      <c r="B1793" s="165" t="s">
        <v>1025</v>
      </c>
      <c r="C1793" s="165" t="s">
        <v>5320</v>
      </c>
      <c r="D1793" s="165" t="s">
        <v>5321</v>
      </c>
      <c r="E1793" s="165" t="s">
        <v>5322</v>
      </c>
    </row>
    <row r="1794" customHeight="1" spans="1:5">
      <c r="A1794" s="167"/>
      <c r="B1794" s="165" t="s">
        <v>1029</v>
      </c>
      <c r="C1794" s="165" t="s">
        <v>5323</v>
      </c>
      <c r="D1794" s="165" t="s">
        <v>5324</v>
      </c>
      <c r="E1794" s="165" t="s">
        <v>5325</v>
      </c>
    </row>
    <row r="1795" customHeight="1" spans="1:5">
      <c r="A1795" s="167"/>
      <c r="B1795" s="165" t="s">
        <v>1033</v>
      </c>
      <c r="C1795" s="165" t="s">
        <v>5326</v>
      </c>
      <c r="D1795" s="165" t="s">
        <v>5327</v>
      </c>
      <c r="E1795" s="165" t="s">
        <v>5328</v>
      </c>
    </row>
    <row r="1796" customHeight="1" spans="1:5">
      <c r="A1796" s="167"/>
      <c r="B1796" s="165" t="s">
        <v>1037</v>
      </c>
      <c r="C1796" s="165" t="s">
        <v>5329</v>
      </c>
      <c r="D1796" s="165" t="s">
        <v>5330</v>
      </c>
      <c r="E1796" s="165" t="s">
        <v>5331</v>
      </c>
    </row>
    <row r="1797" customHeight="1" spans="1:5">
      <c r="A1797" s="167"/>
      <c r="B1797" s="165" t="s">
        <v>1041</v>
      </c>
      <c r="C1797" s="165" t="s">
        <v>5332</v>
      </c>
      <c r="D1797" s="165" t="s">
        <v>5333</v>
      </c>
      <c r="E1797" s="165" t="s">
        <v>5334</v>
      </c>
    </row>
    <row r="1798" customHeight="1" spans="1:5">
      <c r="A1798" s="167"/>
      <c r="B1798" s="165" t="s">
        <v>1045</v>
      </c>
      <c r="C1798" s="165" t="s">
        <v>5335</v>
      </c>
      <c r="D1798" s="165" t="s">
        <v>5336</v>
      </c>
      <c r="E1798" s="165" t="s">
        <v>5337</v>
      </c>
    </row>
    <row r="1799" customHeight="1" spans="1:5">
      <c r="A1799" s="167"/>
      <c r="B1799" s="165" t="s">
        <v>1049</v>
      </c>
      <c r="C1799" s="165" t="s">
        <v>5338</v>
      </c>
      <c r="D1799" s="165" t="s">
        <v>5339</v>
      </c>
      <c r="E1799" s="165" t="s">
        <v>5340</v>
      </c>
    </row>
    <row r="1800" customHeight="1" spans="1:5">
      <c r="A1800" s="167"/>
      <c r="B1800" s="165" t="s">
        <v>1053</v>
      </c>
      <c r="C1800" s="165" t="s">
        <v>5341</v>
      </c>
      <c r="D1800" s="165" t="s">
        <v>5342</v>
      </c>
      <c r="E1800" s="165" t="s">
        <v>5343</v>
      </c>
    </row>
    <row r="1801" customHeight="1" spans="1:5">
      <c r="A1801" s="167"/>
      <c r="B1801" s="165" t="s">
        <v>1057</v>
      </c>
      <c r="C1801" s="165" t="s">
        <v>5344</v>
      </c>
      <c r="D1801" s="165" t="s">
        <v>5345</v>
      </c>
      <c r="E1801" s="165" t="s">
        <v>5346</v>
      </c>
    </row>
    <row r="1802" customHeight="1" spans="1:5">
      <c r="A1802" s="167"/>
      <c r="B1802" s="165" t="s">
        <v>1061</v>
      </c>
      <c r="C1802" s="165" t="s">
        <v>5347</v>
      </c>
      <c r="D1802" s="165" t="s">
        <v>5348</v>
      </c>
      <c r="E1802" s="165" t="s">
        <v>5349</v>
      </c>
    </row>
    <row r="1803" customHeight="1" spans="1:5">
      <c r="A1803" s="167"/>
      <c r="B1803" s="165" t="s">
        <v>1065</v>
      </c>
      <c r="C1803" s="165" t="s">
        <v>5350</v>
      </c>
      <c r="D1803" s="165" t="s">
        <v>5351</v>
      </c>
      <c r="E1803" s="165" t="s">
        <v>5352</v>
      </c>
    </row>
    <row r="1804" customHeight="1" spans="1:5">
      <c r="A1804" s="167"/>
      <c r="B1804" s="165" t="s">
        <v>1069</v>
      </c>
      <c r="C1804" s="165"/>
      <c r="D1804" s="165"/>
      <c r="E1804" s="165"/>
    </row>
    <row r="1805" customHeight="1" spans="1:5">
      <c r="A1805" s="167"/>
      <c r="B1805" s="165" t="s">
        <v>1073</v>
      </c>
      <c r="C1805" s="165" t="s">
        <v>5353</v>
      </c>
      <c r="D1805" s="165" t="s">
        <v>5354</v>
      </c>
      <c r="E1805" s="165" t="s">
        <v>5355</v>
      </c>
    </row>
    <row r="1806" customHeight="1" spans="1:5">
      <c r="A1806" s="167"/>
      <c r="B1806" s="165" t="s">
        <v>1077</v>
      </c>
      <c r="C1806" s="165"/>
      <c r="D1806" s="165"/>
      <c r="E1806" s="165"/>
    </row>
    <row r="1807" customHeight="1" spans="1:5">
      <c r="A1807" s="167"/>
      <c r="B1807" s="165" t="s">
        <v>1081</v>
      </c>
      <c r="C1807" s="165" t="s">
        <v>5356</v>
      </c>
      <c r="D1807" s="165" t="s">
        <v>5357</v>
      </c>
      <c r="E1807" s="165" t="s">
        <v>5358</v>
      </c>
    </row>
    <row r="1808" customHeight="1" spans="1:5">
      <c r="A1808" s="167"/>
      <c r="B1808" s="165" t="s">
        <v>1085</v>
      </c>
      <c r="C1808" s="165"/>
      <c r="D1808" s="165"/>
      <c r="E1808" s="165"/>
    </row>
    <row r="1809" customHeight="1" spans="1:5">
      <c r="A1809" s="167"/>
      <c r="B1809" s="165" t="s">
        <v>1089</v>
      </c>
      <c r="C1809" s="165" t="s">
        <v>5359</v>
      </c>
      <c r="D1809" s="165" t="s">
        <v>5360</v>
      </c>
      <c r="E1809" s="165" t="s">
        <v>5361</v>
      </c>
    </row>
    <row r="1810" customHeight="1" spans="1:5">
      <c r="A1810" s="167"/>
      <c r="B1810" s="165" t="s">
        <v>1093</v>
      </c>
      <c r="C1810" s="165"/>
      <c r="D1810" s="165"/>
      <c r="E1810" s="165"/>
    </row>
    <row r="1811" customHeight="1" spans="1:5">
      <c r="A1811" s="167"/>
      <c r="B1811" s="165" t="s">
        <v>1097</v>
      </c>
      <c r="C1811" s="165" t="s">
        <v>5362</v>
      </c>
      <c r="D1811" s="165" t="s">
        <v>5363</v>
      </c>
      <c r="E1811" s="165" t="s">
        <v>5364</v>
      </c>
    </row>
    <row r="1812" customHeight="1" spans="1:5">
      <c r="A1812" s="167"/>
      <c r="B1812" s="165" t="s">
        <v>1101</v>
      </c>
      <c r="C1812" s="165"/>
      <c r="D1812" s="165"/>
      <c r="E1812" s="165"/>
    </row>
    <row r="1813" customHeight="1" spans="1:5">
      <c r="A1813" s="167"/>
      <c r="B1813" s="165" t="s">
        <v>1105</v>
      </c>
      <c r="C1813" s="165" t="s">
        <v>5365</v>
      </c>
      <c r="D1813" s="165" t="s">
        <v>5366</v>
      </c>
      <c r="E1813" s="165" t="s">
        <v>5367</v>
      </c>
    </row>
    <row r="1814" customHeight="1" spans="1:5">
      <c r="A1814" s="167"/>
      <c r="B1814" s="165" t="s">
        <v>1109</v>
      </c>
      <c r="C1814" s="165"/>
      <c r="D1814" s="165"/>
      <c r="E1814" s="165"/>
    </row>
    <row r="1815" customHeight="1" spans="1:5">
      <c r="A1815" s="167"/>
      <c r="B1815" s="165" t="s">
        <v>1113</v>
      </c>
      <c r="C1815" s="165" t="s">
        <v>5368</v>
      </c>
      <c r="D1815" s="165" t="s">
        <v>5369</v>
      </c>
      <c r="E1815" s="165" t="s">
        <v>5370</v>
      </c>
    </row>
    <row r="1816" customHeight="1" spans="1:5">
      <c r="A1816" s="167"/>
      <c r="B1816" s="165" t="s">
        <v>1117</v>
      </c>
      <c r="C1816" s="165"/>
      <c r="D1816" s="165"/>
      <c r="E1816" s="165"/>
    </row>
    <row r="1817" customHeight="1" spans="1:5">
      <c r="A1817" s="167"/>
      <c r="B1817" s="165" t="s">
        <v>1121</v>
      </c>
      <c r="C1817" s="165" t="s">
        <v>5371</v>
      </c>
      <c r="D1817" s="165" t="s">
        <v>5372</v>
      </c>
      <c r="E1817" s="165" t="s">
        <v>5373</v>
      </c>
    </row>
    <row r="1818" customHeight="1" spans="1:5">
      <c r="A1818" s="167"/>
      <c r="B1818" s="165" t="s">
        <v>1125</v>
      </c>
      <c r="C1818" s="165"/>
      <c r="D1818" s="165"/>
      <c r="E1818" s="165"/>
    </row>
    <row r="1819" customHeight="1" spans="1:5">
      <c r="A1819" s="167"/>
      <c r="B1819" s="165" t="s">
        <v>1129</v>
      </c>
      <c r="C1819" s="165"/>
      <c r="D1819" s="165"/>
      <c r="E1819" s="165"/>
    </row>
    <row r="1820" customHeight="1" spans="1:5">
      <c r="A1820" s="167"/>
      <c r="B1820" s="165" t="s">
        <v>1133</v>
      </c>
      <c r="C1820" s="165"/>
      <c r="D1820" s="165"/>
      <c r="E1820" s="165"/>
    </row>
    <row r="1821" customHeight="1" spans="1:5">
      <c r="A1821" s="167"/>
      <c r="B1821" s="165" t="s">
        <v>1137</v>
      </c>
      <c r="C1821" s="165"/>
      <c r="D1821" s="165"/>
      <c r="E1821" s="165"/>
    </row>
    <row r="1822" customHeight="1" spans="1:5">
      <c r="A1822" s="167"/>
      <c r="B1822" s="165" t="s">
        <v>1141</v>
      </c>
      <c r="C1822" s="165"/>
      <c r="D1822" s="165"/>
      <c r="E1822" s="165"/>
    </row>
    <row r="1823" customHeight="1" spans="1:5">
      <c r="A1823" s="167"/>
      <c r="B1823" s="165" t="s">
        <v>1145</v>
      </c>
      <c r="C1823" s="165"/>
      <c r="D1823" s="165"/>
      <c r="E1823" s="165"/>
    </row>
    <row r="1824" customHeight="1" spans="1:5">
      <c r="A1824" s="167"/>
      <c r="B1824" s="165" t="s">
        <v>1149</v>
      </c>
      <c r="C1824" s="165"/>
      <c r="D1824" s="165"/>
      <c r="E1824" s="165"/>
    </row>
    <row r="1825" customHeight="1" spans="1:5">
      <c r="A1825" s="167"/>
      <c r="B1825" s="165" t="s">
        <v>1153</v>
      </c>
      <c r="C1825" s="165"/>
      <c r="D1825" s="165"/>
      <c r="E1825" s="165"/>
    </row>
    <row r="1826" customHeight="1" spans="1:5">
      <c r="A1826" s="167"/>
      <c r="B1826" s="165" t="s">
        <v>1157</v>
      </c>
      <c r="C1826" s="165"/>
      <c r="D1826" s="165"/>
      <c r="E1826" s="165"/>
    </row>
    <row r="1827" customHeight="1" spans="1:5">
      <c r="A1827" s="167"/>
      <c r="B1827" s="165" t="s">
        <v>1161</v>
      </c>
      <c r="C1827" s="165" t="s">
        <v>5374</v>
      </c>
      <c r="D1827" s="165" t="s">
        <v>5375</v>
      </c>
      <c r="E1827" s="165" t="s">
        <v>5376</v>
      </c>
    </row>
    <row r="1828" customHeight="1" spans="1:5">
      <c r="A1828" s="167"/>
      <c r="B1828" s="165" t="s">
        <v>1165</v>
      </c>
      <c r="C1828" s="165" t="s">
        <v>5377</v>
      </c>
      <c r="D1828" s="165" t="s">
        <v>5378</v>
      </c>
      <c r="E1828" s="165" t="s">
        <v>5379</v>
      </c>
    </row>
    <row r="1829" customHeight="1" spans="1:5">
      <c r="A1829" s="167"/>
      <c r="B1829" s="165" t="s">
        <v>1169</v>
      </c>
      <c r="C1829" s="165" t="s">
        <v>5380</v>
      </c>
      <c r="D1829" s="165" t="s">
        <v>5381</v>
      </c>
      <c r="E1829" s="165" t="s">
        <v>5382</v>
      </c>
    </row>
    <row r="1830" customHeight="1" spans="1:5">
      <c r="A1830" s="167"/>
      <c r="B1830" s="165" t="s">
        <v>1173</v>
      </c>
      <c r="C1830" s="165" t="s">
        <v>5383</v>
      </c>
      <c r="D1830" s="165" t="s">
        <v>5384</v>
      </c>
      <c r="E1830" s="165" t="s">
        <v>5385</v>
      </c>
    </row>
    <row r="1831" customHeight="1" spans="1:5">
      <c r="A1831" s="167"/>
      <c r="B1831" s="165" t="s">
        <v>1177</v>
      </c>
      <c r="C1831" s="165" t="s">
        <v>5386</v>
      </c>
      <c r="D1831" s="165" t="s">
        <v>5387</v>
      </c>
      <c r="E1831" s="165" t="s">
        <v>5388</v>
      </c>
    </row>
    <row r="1832" customHeight="1" spans="1:5">
      <c r="A1832" s="167"/>
      <c r="B1832" s="165" t="s">
        <v>1181</v>
      </c>
      <c r="C1832" s="165" t="s">
        <v>5389</v>
      </c>
      <c r="D1832" s="165" t="s">
        <v>5390</v>
      </c>
      <c r="E1832" s="165" t="s">
        <v>5391</v>
      </c>
    </row>
    <row r="1833" customHeight="1" spans="1:5">
      <c r="A1833" s="167"/>
      <c r="B1833" s="165" t="s">
        <v>1185</v>
      </c>
      <c r="C1833" s="165" t="s">
        <v>5392</v>
      </c>
      <c r="D1833" s="165" t="s">
        <v>5393</v>
      </c>
      <c r="E1833" s="165" t="s">
        <v>5394</v>
      </c>
    </row>
    <row r="1834" customHeight="1" spans="1:5">
      <c r="A1834" s="167"/>
      <c r="B1834" s="165" t="s">
        <v>1189</v>
      </c>
      <c r="C1834" s="165" t="s">
        <v>5395</v>
      </c>
      <c r="D1834" s="165" t="s">
        <v>5396</v>
      </c>
      <c r="E1834" s="165" t="s">
        <v>5397</v>
      </c>
    </row>
    <row r="1835" customHeight="1" spans="1:5">
      <c r="A1835" s="167"/>
      <c r="B1835" s="165" t="s">
        <v>1193</v>
      </c>
      <c r="C1835" s="165" t="s">
        <v>5398</v>
      </c>
      <c r="D1835" s="165" t="s">
        <v>5399</v>
      </c>
      <c r="E1835" s="165" t="s">
        <v>5400</v>
      </c>
    </row>
    <row r="1836" customHeight="1" spans="1:5">
      <c r="A1836" s="167"/>
      <c r="B1836" s="165" t="s">
        <v>1197</v>
      </c>
      <c r="C1836" s="165" t="s">
        <v>5401</v>
      </c>
      <c r="D1836" s="165" t="s">
        <v>5402</v>
      </c>
      <c r="E1836" s="165" t="s">
        <v>5403</v>
      </c>
    </row>
    <row r="1837" customHeight="1" spans="1:5">
      <c r="A1837" s="167"/>
      <c r="B1837" s="165" t="s">
        <v>1201</v>
      </c>
      <c r="C1837" s="165" t="s">
        <v>5404</v>
      </c>
      <c r="D1837" s="165" t="s">
        <v>5405</v>
      </c>
      <c r="E1837" s="165" t="s">
        <v>5406</v>
      </c>
    </row>
    <row r="1838" customHeight="1" spans="1:5">
      <c r="A1838" s="167"/>
      <c r="B1838" s="165" t="s">
        <v>1205</v>
      </c>
      <c r="C1838" s="165" t="s">
        <v>5407</v>
      </c>
      <c r="D1838" s="165" t="s">
        <v>5408</v>
      </c>
      <c r="E1838" s="165" t="s">
        <v>5409</v>
      </c>
    </row>
    <row r="1839" customHeight="1" spans="1:5">
      <c r="A1839" s="167"/>
      <c r="B1839" s="165" t="s">
        <v>1209</v>
      </c>
      <c r="C1839" s="165" t="s">
        <v>5410</v>
      </c>
      <c r="D1839" s="165" t="s">
        <v>5411</v>
      </c>
      <c r="E1839" s="165" t="s">
        <v>5412</v>
      </c>
    </row>
    <row r="1840" customHeight="1" spans="1:5">
      <c r="A1840" s="167"/>
      <c r="B1840" s="165" t="s">
        <v>1213</v>
      </c>
      <c r="C1840" s="165" t="s">
        <v>5413</v>
      </c>
      <c r="D1840" s="165" t="s">
        <v>5414</v>
      </c>
      <c r="E1840" s="165" t="s">
        <v>5415</v>
      </c>
    </row>
    <row r="1841" customHeight="1" spans="1:5">
      <c r="A1841" s="167"/>
      <c r="B1841" s="165" t="s">
        <v>1217</v>
      </c>
      <c r="C1841" s="165" t="s">
        <v>5416</v>
      </c>
      <c r="D1841" s="165" t="s">
        <v>5417</v>
      </c>
      <c r="E1841" s="165" t="s">
        <v>5418</v>
      </c>
    </row>
    <row r="1842" customHeight="1" spans="1:5">
      <c r="A1842" s="167"/>
      <c r="B1842" s="165" t="s">
        <v>1221</v>
      </c>
      <c r="C1842" s="165" t="s">
        <v>5419</v>
      </c>
      <c r="D1842" s="165" t="s">
        <v>5420</v>
      </c>
      <c r="E1842" s="165" t="s">
        <v>5421</v>
      </c>
    </row>
    <row r="1843" customHeight="1" spans="1:5">
      <c r="A1843" s="167"/>
      <c r="B1843" s="165" t="s">
        <v>1225</v>
      </c>
      <c r="C1843" s="165" t="s">
        <v>5422</v>
      </c>
      <c r="D1843" s="165" t="s">
        <v>5423</v>
      </c>
      <c r="E1843" s="165" t="s">
        <v>5424</v>
      </c>
    </row>
    <row r="1844" customHeight="1" spans="1:5">
      <c r="A1844" s="167"/>
      <c r="B1844" s="165" t="s">
        <v>1229</v>
      </c>
      <c r="C1844" s="165" t="s">
        <v>5425</v>
      </c>
      <c r="D1844" s="165" t="s">
        <v>5426</v>
      </c>
      <c r="E1844" s="165" t="s">
        <v>5427</v>
      </c>
    </row>
    <row r="1845" customHeight="1" spans="1:5">
      <c r="A1845" s="167"/>
      <c r="B1845" s="165" t="s">
        <v>1233</v>
      </c>
      <c r="C1845" s="165" t="s">
        <v>5428</v>
      </c>
      <c r="D1845" s="165" t="s">
        <v>5429</v>
      </c>
      <c r="E1845" s="165" t="s">
        <v>5430</v>
      </c>
    </row>
    <row r="1846" customHeight="1" spans="1:5">
      <c r="A1846" s="167"/>
      <c r="B1846" s="165" t="s">
        <v>1237</v>
      </c>
      <c r="C1846" s="165" t="s">
        <v>5431</v>
      </c>
      <c r="D1846" s="165" t="s">
        <v>5432</v>
      </c>
      <c r="E1846" s="165" t="s">
        <v>5433</v>
      </c>
    </row>
    <row r="1847" customHeight="1" spans="1:5">
      <c r="A1847" s="167"/>
      <c r="B1847" s="165" t="s">
        <v>1241</v>
      </c>
      <c r="C1847" s="165" t="s">
        <v>5434</v>
      </c>
      <c r="D1847" s="165" t="s">
        <v>5435</v>
      </c>
      <c r="E1847" s="165" t="s">
        <v>5436</v>
      </c>
    </row>
    <row r="1848" customHeight="1" spans="1:5">
      <c r="A1848" s="167"/>
      <c r="B1848" s="165" t="s">
        <v>1245</v>
      </c>
      <c r="C1848" s="165" t="s">
        <v>5437</v>
      </c>
      <c r="D1848" s="165" t="s">
        <v>5438</v>
      </c>
      <c r="E1848" s="165" t="s">
        <v>5439</v>
      </c>
    </row>
    <row r="1849" customHeight="1" spans="1:5">
      <c r="A1849" s="167"/>
      <c r="B1849" s="165" t="s">
        <v>1249</v>
      </c>
      <c r="C1849" s="165" t="s">
        <v>5440</v>
      </c>
      <c r="D1849" s="165" t="s">
        <v>5441</v>
      </c>
      <c r="E1849" s="165" t="s">
        <v>5442</v>
      </c>
    </row>
    <row r="1850" customHeight="1" spans="1:5">
      <c r="A1850" s="167"/>
      <c r="B1850" s="165" t="s">
        <v>1253</v>
      </c>
      <c r="C1850" s="165" t="s">
        <v>5443</v>
      </c>
      <c r="D1850" s="165" t="s">
        <v>5444</v>
      </c>
      <c r="E1850" s="165" t="s">
        <v>5445</v>
      </c>
    </row>
    <row r="1851" customHeight="1" spans="1:5">
      <c r="A1851" s="167"/>
      <c r="B1851" s="165" t="s">
        <v>1257</v>
      </c>
      <c r="C1851" s="165"/>
      <c r="D1851" s="165"/>
      <c r="E1851" s="165"/>
    </row>
    <row r="1852" customHeight="1" spans="1:5">
      <c r="A1852" s="167"/>
      <c r="B1852" s="165" t="s">
        <v>1261</v>
      </c>
      <c r="C1852" s="165"/>
      <c r="D1852" s="165"/>
      <c r="E1852" s="165"/>
    </row>
    <row r="1853" customHeight="1" spans="1:5">
      <c r="A1853" s="167"/>
      <c r="B1853" s="165" t="s">
        <v>1265</v>
      </c>
      <c r="C1853" s="165"/>
      <c r="D1853" s="165"/>
      <c r="E1853" s="165"/>
    </row>
    <row r="1854" customHeight="1" spans="1:5">
      <c r="A1854" s="167"/>
      <c r="B1854" s="165" t="s">
        <v>1269</v>
      </c>
      <c r="C1854" s="165"/>
      <c r="D1854" s="165"/>
      <c r="E1854" s="165"/>
    </row>
    <row r="1855" customHeight="1" spans="1:5">
      <c r="A1855" s="167"/>
      <c r="B1855" s="165" t="s">
        <v>1273</v>
      </c>
      <c r="C1855" s="165"/>
      <c r="D1855" s="165"/>
      <c r="E1855" s="165"/>
    </row>
    <row r="1856" customHeight="1" spans="1:5">
      <c r="A1856" s="167"/>
      <c r="B1856" s="165" t="s">
        <v>1277</v>
      </c>
      <c r="C1856" s="165"/>
      <c r="D1856" s="165"/>
      <c r="E1856" s="165"/>
    </row>
    <row r="1857" customHeight="1" spans="1:5">
      <c r="A1857" s="167"/>
      <c r="B1857" s="165" t="s">
        <v>1281</v>
      </c>
      <c r="C1857" s="165"/>
      <c r="D1857" s="165"/>
      <c r="E1857" s="165"/>
    </row>
    <row r="1858" customHeight="1" spans="1:5">
      <c r="A1858" s="167"/>
      <c r="B1858" s="165" t="s">
        <v>1285</v>
      </c>
      <c r="C1858" s="165"/>
      <c r="D1858" s="165"/>
      <c r="E1858" s="165"/>
    </row>
    <row r="1859" customHeight="1" spans="1:5">
      <c r="A1859" s="167"/>
      <c r="B1859" s="165" t="s">
        <v>1289</v>
      </c>
      <c r="C1859" s="165"/>
      <c r="D1859" s="165"/>
      <c r="E1859" s="165"/>
    </row>
    <row r="1860" customHeight="1" spans="1:5">
      <c r="A1860" s="167"/>
      <c r="B1860" s="165" t="s">
        <v>1293</v>
      </c>
      <c r="C1860" s="165"/>
      <c r="D1860" s="165"/>
      <c r="E1860" s="165"/>
    </row>
    <row r="1861" customHeight="1" spans="1:5">
      <c r="A1861" s="167"/>
      <c r="B1861" s="165" t="s">
        <v>1297</v>
      </c>
      <c r="C1861" s="165"/>
      <c r="D1861" s="165"/>
      <c r="E1861" s="165"/>
    </row>
    <row r="1862" customHeight="1" spans="1:5">
      <c r="A1862" s="167"/>
      <c r="B1862" s="165" t="s">
        <v>1301</v>
      </c>
      <c r="C1862" s="165"/>
      <c r="D1862" s="165"/>
      <c r="E1862" s="165"/>
    </row>
    <row r="1863" customHeight="1" spans="1:5">
      <c r="A1863" s="167"/>
      <c r="B1863" s="165" t="s">
        <v>1305</v>
      </c>
      <c r="C1863" s="165"/>
      <c r="D1863" s="165"/>
      <c r="E1863" s="165"/>
    </row>
    <row r="1864" customHeight="1" spans="1:5">
      <c r="A1864" s="167"/>
      <c r="B1864" s="165" t="s">
        <v>1309</v>
      </c>
      <c r="C1864" s="165"/>
      <c r="D1864" s="165"/>
      <c r="E1864" s="165"/>
    </row>
    <row r="1865" customHeight="1" spans="1:5">
      <c r="A1865" s="167"/>
      <c r="B1865" s="165" t="s">
        <v>1313</v>
      </c>
      <c r="C1865" s="165"/>
      <c r="D1865" s="165"/>
      <c r="E1865" s="165"/>
    </row>
    <row r="1866" customHeight="1" spans="1:5">
      <c r="A1866" s="167"/>
      <c r="B1866" s="165" t="s">
        <v>1317</v>
      </c>
      <c r="C1866" s="165"/>
      <c r="D1866" s="165"/>
      <c r="E1866" s="165"/>
    </row>
    <row r="1867" customHeight="1" spans="1:5">
      <c r="A1867" s="167"/>
      <c r="B1867" s="165" t="s">
        <v>1321</v>
      </c>
      <c r="C1867" s="165"/>
      <c r="D1867" s="165"/>
      <c r="E1867" s="165"/>
    </row>
    <row r="1868" customHeight="1" spans="1:5">
      <c r="A1868" s="167"/>
      <c r="B1868" s="165" t="s">
        <v>1325</v>
      </c>
      <c r="C1868" s="165"/>
      <c r="D1868" s="165"/>
      <c r="E1868" s="165"/>
    </row>
    <row r="1869" customHeight="1" spans="1:5">
      <c r="A1869" s="167"/>
      <c r="B1869" s="165" t="s">
        <v>1329</v>
      </c>
      <c r="C1869" s="165"/>
      <c r="D1869" s="165"/>
      <c r="E1869" s="165"/>
    </row>
    <row r="1870" customHeight="1" spans="1:5">
      <c r="A1870" s="167"/>
      <c r="B1870" s="165" t="s">
        <v>1333</v>
      </c>
      <c r="C1870" s="165"/>
      <c r="D1870" s="165"/>
      <c r="E1870" s="165"/>
    </row>
    <row r="1871" customHeight="1" spans="1:5">
      <c r="A1871" s="167"/>
      <c r="B1871" s="165" t="s">
        <v>1337</v>
      </c>
      <c r="C1871" s="165"/>
      <c r="D1871" s="165"/>
      <c r="E1871" s="165"/>
    </row>
    <row r="1872" customHeight="1" spans="1:5">
      <c r="A1872" s="167"/>
      <c r="B1872" s="165" t="s">
        <v>1341</v>
      </c>
      <c r="C1872" s="165"/>
      <c r="D1872" s="165"/>
      <c r="E1872" s="165"/>
    </row>
    <row r="1873" customHeight="1" spans="1:5">
      <c r="A1873" s="167"/>
      <c r="B1873" s="165" t="s">
        <v>1345</v>
      </c>
      <c r="C1873" s="165"/>
      <c r="D1873" s="165"/>
      <c r="E1873" s="165"/>
    </row>
    <row r="1874" customHeight="1" spans="1:5">
      <c r="A1874" s="167"/>
      <c r="B1874" s="165" t="s">
        <v>1349</v>
      </c>
      <c r="C1874" s="165"/>
      <c r="D1874" s="165"/>
      <c r="E1874" s="165"/>
    </row>
    <row r="1875" customHeight="1" spans="1:5">
      <c r="A1875" s="167"/>
      <c r="B1875" s="165" t="s">
        <v>1353</v>
      </c>
      <c r="C1875" s="165" t="s">
        <v>5446</v>
      </c>
      <c r="D1875" s="165" t="s">
        <v>5447</v>
      </c>
      <c r="E1875" s="165" t="s">
        <v>5448</v>
      </c>
    </row>
    <row r="1876" customHeight="1" spans="1:5">
      <c r="A1876" s="167"/>
      <c r="B1876" s="165" t="s">
        <v>1357</v>
      </c>
      <c r="C1876" s="165" t="s">
        <v>5449</v>
      </c>
      <c r="D1876" s="165" t="s">
        <v>5450</v>
      </c>
      <c r="E1876" s="165" t="s">
        <v>5451</v>
      </c>
    </row>
    <row r="1877" customHeight="1" spans="1:5">
      <c r="A1877" s="167"/>
      <c r="B1877" s="165" t="s">
        <v>1361</v>
      </c>
      <c r="C1877" s="165" t="s">
        <v>5452</v>
      </c>
      <c r="D1877" s="165" t="s">
        <v>5453</v>
      </c>
      <c r="E1877" s="165" t="s">
        <v>5454</v>
      </c>
    </row>
    <row r="1878" customHeight="1" spans="1:5">
      <c r="A1878" s="167"/>
      <c r="B1878" s="165" t="s">
        <v>1365</v>
      </c>
      <c r="C1878" s="165" t="s">
        <v>5455</v>
      </c>
      <c r="D1878" s="165" t="s">
        <v>5456</v>
      </c>
      <c r="E1878" s="165" t="s">
        <v>5457</v>
      </c>
    </row>
    <row r="1879" customHeight="1" spans="1:5">
      <c r="A1879" s="167"/>
      <c r="B1879" s="165" t="s">
        <v>1369</v>
      </c>
      <c r="C1879" s="165" t="s">
        <v>5458</v>
      </c>
      <c r="D1879" s="165" t="s">
        <v>5459</v>
      </c>
      <c r="E1879" s="165" t="s">
        <v>5460</v>
      </c>
    </row>
    <row r="1880" customHeight="1" spans="1:5">
      <c r="A1880" s="167"/>
      <c r="B1880" s="165" t="s">
        <v>1373</v>
      </c>
      <c r="C1880" s="165" t="s">
        <v>5461</v>
      </c>
      <c r="D1880" s="165" t="s">
        <v>5462</v>
      </c>
      <c r="E1880" s="165" t="s">
        <v>5463</v>
      </c>
    </row>
    <row r="1881" customHeight="1" spans="1:5">
      <c r="A1881" s="167"/>
      <c r="B1881" s="165" t="s">
        <v>1377</v>
      </c>
      <c r="C1881" s="165" t="s">
        <v>5464</v>
      </c>
      <c r="D1881" s="165" t="s">
        <v>5465</v>
      </c>
      <c r="E1881" s="165" t="s">
        <v>5466</v>
      </c>
    </row>
    <row r="1882" customHeight="1" spans="1:5">
      <c r="A1882" s="167"/>
      <c r="B1882" s="165" t="s">
        <v>1381</v>
      </c>
      <c r="C1882" s="165" t="s">
        <v>5467</v>
      </c>
      <c r="D1882" s="165" t="s">
        <v>5468</v>
      </c>
      <c r="E1882" s="165" t="s">
        <v>5469</v>
      </c>
    </row>
    <row r="1883" customHeight="1" spans="1:5">
      <c r="A1883" s="167"/>
      <c r="B1883" s="165" t="s">
        <v>1385</v>
      </c>
      <c r="C1883" s="165" t="s">
        <v>5470</v>
      </c>
      <c r="D1883" s="165" t="s">
        <v>5471</v>
      </c>
      <c r="E1883" s="165" t="s">
        <v>5472</v>
      </c>
    </row>
    <row r="1884" customHeight="1" spans="1:5">
      <c r="A1884" s="167"/>
      <c r="B1884" s="165" t="s">
        <v>1389</v>
      </c>
      <c r="C1884" s="165" t="s">
        <v>5473</v>
      </c>
      <c r="D1884" s="165" t="s">
        <v>5474</v>
      </c>
      <c r="E1884" s="165" t="s">
        <v>5475</v>
      </c>
    </row>
    <row r="1885" customHeight="1" spans="1:5">
      <c r="A1885" s="167"/>
      <c r="B1885" s="165" t="s">
        <v>1393</v>
      </c>
      <c r="C1885" s="165" t="s">
        <v>5476</v>
      </c>
      <c r="D1885" s="165" t="s">
        <v>5477</v>
      </c>
      <c r="E1885" s="165" t="s">
        <v>5478</v>
      </c>
    </row>
    <row r="1886" customHeight="1" spans="1:5">
      <c r="A1886" s="167"/>
      <c r="B1886" s="165" t="s">
        <v>1397</v>
      </c>
      <c r="C1886" s="165" t="s">
        <v>5479</v>
      </c>
      <c r="D1886" s="165" t="s">
        <v>5480</v>
      </c>
      <c r="E1886" s="165" t="s">
        <v>5481</v>
      </c>
    </row>
    <row r="1887" customHeight="1" spans="1:5">
      <c r="A1887" s="167"/>
      <c r="B1887" s="165" t="s">
        <v>1401</v>
      </c>
      <c r="C1887" s="165" t="s">
        <v>5482</v>
      </c>
      <c r="D1887" s="165" t="s">
        <v>5483</v>
      </c>
      <c r="E1887" s="165" t="s">
        <v>5484</v>
      </c>
    </row>
    <row r="1888" customHeight="1" spans="1:5">
      <c r="A1888" s="167"/>
      <c r="B1888" s="165" t="s">
        <v>1405</v>
      </c>
      <c r="C1888" s="165" t="s">
        <v>5485</v>
      </c>
      <c r="D1888" s="165" t="s">
        <v>5486</v>
      </c>
      <c r="E1888" s="165" t="s">
        <v>5487</v>
      </c>
    </row>
    <row r="1889" customHeight="1" spans="1:5">
      <c r="A1889" s="167"/>
      <c r="B1889" s="165" t="s">
        <v>1409</v>
      </c>
      <c r="C1889" s="165" t="s">
        <v>5488</v>
      </c>
      <c r="D1889" s="165" t="s">
        <v>5489</v>
      </c>
      <c r="E1889" s="165" t="s">
        <v>5490</v>
      </c>
    </row>
    <row r="1890" customHeight="1" spans="1:5">
      <c r="A1890" s="167"/>
      <c r="B1890" s="165" t="s">
        <v>1413</v>
      </c>
      <c r="C1890" s="165" t="s">
        <v>5491</v>
      </c>
      <c r="D1890" s="165" t="s">
        <v>5492</v>
      </c>
      <c r="E1890" s="165" t="s">
        <v>5493</v>
      </c>
    </row>
    <row r="1891" customHeight="1" spans="1:5">
      <c r="A1891" s="167"/>
      <c r="B1891" s="165" t="s">
        <v>1417</v>
      </c>
      <c r="C1891" s="165" t="s">
        <v>5494</v>
      </c>
      <c r="D1891" s="165" t="s">
        <v>5495</v>
      </c>
      <c r="E1891" s="165" t="s">
        <v>5496</v>
      </c>
    </row>
    <row r="1892" customHeight="1" spans="1:5">
      <c r="A1892" s="167"/>
      <c r="B1892" s="165" t="s">
        <v>1421</v>
      </c>
      <c r="C1892" s="165" t="s">
        <v>5497</v>
      </c>
      <c r="D1892" s="165" t="s">
        <v>5498</v>
      </c>
      <c r="E1892" s="165" t="s">
        <v>5499</v>
      </c>
    </row>
    <row r="1893" customHeight="1" spans="1:5">
      <c r="A1893" s="167"/>
      <c r="B1893" s="165" t="s">
        <v>1425</v>
      </c>
      <c r="C1893" s="165" t="s">
        <v>5500</v>
      </c>
      <c r="D1893" s="165" t="s">
        <v>5501</v>
      </c>
      <c r="E1893" s="165" t="s">
        <v>5502</v>
      </c>
    </row>
    <row r="1894" customHeight="1" spans="1:5">
      <c r="A1894" s="167"/>
      <c r="B1894" s="165" t="s">
        <v>1429</v>
      </c>
      <c r="C1894" s="165" t="s">
        <v>5503</v>
      </c>
      <c r="D1894" s="165" t="s">
        <v>5504</v>
      </c>
      <c r="E1894" s="165" t="s">
        <v>5505</v>
      </c>
    </row>
    <row r="1895" customHeight="1" spans="1:5">
      <c r="A1895" s="167"/>
      <c r="B1895" s="165" t="s">
        <v>1433</v>
      </c>
      <c r="C1895" s="165" t="s">
        <v>5506</v>
      </c>
      <c r="D1895" s="165" t="s">
        <v>5507</v>
      </c>
      <c r="E1895" s="165" t="s">
        <v>5508</v>
      </c>
    </row>
    <row r="1896" customHeight="1" spans="1:5">
      <c r="A1896" s="167"/>
      <c r="B1896" s="165" t="s">
        <v>1437</v>
      </c>
      <c r="C1896" s="165" t="s">
        <v>5509</v>
      </c>
      <c r="D1896" s="165" t="s">
        <v>5510</v>
      </c>
      <c r="E1896" s="165" t="s">
        <v>5511</v>
      </c>
    </row>
    <row r="1897" customHeight="1" spans="1:5">
      <c r="A1897" s="167"/>
      <c r="B1897" s="165" t="s">
        <v>1441</v>
      </c>
      <c r="C1897" s="165" t="s">
        <v>5512</v>
      </c>
      <c r="D1897" s="165" t="s">
        <v>5513</v>
      </c>
      <c r="E1897" s="165" t="s">
        <v>5514</v>
      </c>
    </row>
    <row r="1898" customHeight="1" spans="1:5">
      <c r="A1898" s="167"/>
      <c r="B1898" s="165" t="s">
        <v>1445</v>
      </c>
      <c r="C1898" s="165" t="s">
        <v>5515</v>
      </c>
      <c r="D1898" s="165" t="s">
        <v>5516</v>
      </c>
      <c r="E1898" s="165" t="s">
        <v>5517</v>
      </c>
    </row>
    <row r="1899" customHeight="1" spans="1:5">
      <c r="A1899" s="167"/>
      <c r="B1899" s="165" t="s">
        <v>1449</v>
      </c>
      <c r="C1899" s="165" t="s">
        <v>1450</v>
      </c>
      <c r="D1899" s="165" t="s">
        <v>1450</v>
      </c>
      <c r="E1899" s="165" t="s">
        <v>1450</v>
      </c>
    </row>
    <row r="1900" customHeight="1" spans="1:5">
      <c r="A1900" s="167"/>
      <c r="B1900" s="165" t="s">
        <v>1451</v>
      </c>
      <c r="C1900" s="165" t="s">
        <v>1450</v>
      </c>
      <c r="D1900" s="165" t="s">
        <v>1450</v>
      </c>
      <c r="E1900" s="165" t="s">
        <v>1450</v>
      </c>
    </row>
    <row r="1901" customHeight="1" spans="1:5">
      <c r="A1901" s="167"/>
      <c r="B1901" s="165" t="s">
        <v>1452</v>
      </c>
      <c r="C1901" s="165" t="s">
        <v>1450</v>
      </c>
      <c r="D1901" s="165" t="s">
        <v>1450</v>
      </c>
      <c r="E1901" s="165" t="s">
        <v>1450</v>
      </c>
    </row>
    <row r="1902" customHeight="1" spans="1:5">
      <c r="A1902" s="167"/>
      <c r="B1902" s="165" t="s">
        <v>1453</v>
      </c>
      <c r="C1902" s="165" t="s">
        <v>1450</v>
      </c>
      <c r="D1902" s="165" t="s">
        <v>1450</v>
      </c>
      <c r="E1902" s="165" t="s">
        <v>1450</v>
      </c>
    </row>
    <row r="1903" customHeight="1" spans="1:5">
      <c r="A1903" s="167"/>
      <c r="B1903" s="165" t="s">
        <v>1454</v>
      </c>
      <c r="C1903" s="165" t="s">
        <v>1455</v>
      </c>
      <c r="D1903" s="165" t="s">
        <v>1456</v>
      </c>
      <c r="E1903" s="165" t="s">
        <v>1457</v>
      </c>
    </row>
    <row r="1904" customHeight="1" spans="1:5">
      <c r="A1904" s="167"/>
      <c r="B1904" s="165" t="s">
        <v>1458</v>
      </c>
      <c r="C1904" s="165" t="s">
        <v>1455</v>
      </c>
      <c r="D1904" s="165" t="s">
        <v>1456</v>
      </c>
      <c r="E1904" s="165" t="s">
        <v>1457</v>
      </c>
    </row>
    <row r="1905" customHeight="1" spans="1:5">
      <c r="A1905" s="167"/>
      <c r="B1905" s="165" t="s">
        <v>1459</v>
      </c>
      <c r="C1905" s="165" t="s">
        <v>1460</v>
      </c>
      <c r="D1905" s="165" t="s">
        <v>1461</v>
      </c>
      <c r="E1905" s="165" t="s">
        <v>1462</v>
      </c>
    </row>
    <row r="1906" customHeight="1" spans="1:5">
      <c r="A1906" s="167"/>
      <c r="B1906" s="165" t="s">
        <v>1463</v>
      </c>
      <c r="C1906" s="165" t="s">
        <v>1460</v>
      </c>
      <c r="D1906" s="165" t="s">
        <v>1461</v>
      </c>
      <c r="E1906" s="165" t="s">
        <v>1462</v>
      </c>
    </row>
    <row r="1907" customHeight="1" spans="1:5">
      <c r="A1907" s="167"/>
      <c r="B1907" s="165" t="s">
        <v>1464</v>
      </c>
      <c r="C1907" s="165" t="s">
        <v>1465</v>
      </c>
      <c r="D1907" s="165" t="s">
        <v>1466</v>
      </c>
      <c r="E1907" s="165" t="s">
        <v>1467</v>
      </c>
    </row>
    <row r="1908" customHeight="1" spans="1:5">
      <c r="A1908" s="167"/>
      <c r="B1908" s="165" t="s">
        <v>1468</v>
      </c>
      <c r="C1908" s="165" t="s">
        <v>1465</v>
      </c>
      <c r="D1908" s="165" t="s">
        <v>1466</v>
      </c>
      <c r="E1908" s="165" t="s">
        <v>1467</v>
      </c>
    </row>
    <row r="1909" customHeight="1" spans="1:5">
      <c r="A1909" s="167"/>
      <c r="B1909" s="165" t="s">
        <v>1469</v>
      </c>
      <c r="C1909" s="165" t="s">
        <v>1470</v>
      </c>
      <c r="D1909" s="165" t="s">
        <v>1471</v>
      </c>
      <c r="E1909" s="165" t="s">
        <v>1472</v>
      </c>
    </row>
    <row r="1910" customHeight="1" spans="1:5">
      <c r="A1910" s="167"/>
      <c r="B1910" s="165" t="s">
        <v>1473</v>
      </c>
      <c r="C1910" s="165" t="s">
        <v>1470</v>
      </c>
      <c r="D1910" s="165" t="s">
        <v>1471</v>
      </c>
      <c r="E1910" s="165" t="s">
        <v>1472</v>
      </c>
    </row>
    <row r="1911" customHeight="1" spans="1:5">
      <c r="A1911" s="167"/>
      <c r="B1911" s="165" t="s">
        <v>1474</v>
      </c>
      <c r="C1911" s="165" t="s">
        <v>1475</v>
      </c>
      <c r="D1911" s="165" t="s">
        <v>1476</v>
      </c>
      <c r="E1911" s="165" t="s">
        <v>1477</v>
      </c>
    </row>
    <row r="1912" customHeight="1" spans="1:5">
      <c r="A1912" s="167"/>
      <c r="B1912" s="165" t="s">
        <v>1478</v>
      </c>
      <c r="C1912" s="165" t="s">
        <v>1475</v>
      </c>
      <c r="D1912" s="165" t="s">
        <v>1476</v>
      </c>
      <c r="E1912" s="165" t="s">
        <v>1477</v>
      </c>
    </row>
    <row r="1913" customHeight="1" spans="1:5">
      <c r="A1913" s="167"/>
      <c r="B1913" s="165" t="s">
        <v>1479</v>
      </c>
      <c r="C1913" s="165" t="s">
        <v>1480</v>
      </c>
      <c r="D1913" s="165" t="s">
        <v>1481</v>
      </c>
      <c r="E1913" s="165" t="s">
        <v>1482</v>
      </c>
    </row>
    <row r="1914" customHeight="1" spans="1:5">
      <c r="A1914" s="167"/>
      <c r="B1914" s="165" t="s">
        <v>1483</v>
      </c>
      <c r="C1914" s="165" t="s">
        <v>1480</v>
      </c>
      <c r="D1914" s="165" t="s">
        <v>1481</v>
      </c>
      <c r="E1914" s="165" t="s">
        <v>1482</v>
      </c>
    </row>
    <row r="1915" customHeight="1" spans="1:5">
      <c r="A1915" s="167"/>
      <c r="B1915" s="165" t="s">
        <v>1484</v>
      </c>
      <c r="C1915" s="165" t="s">
        <v>1485</v>
      </c>
      <c r="D1915" s="165" t="s">
        <v>1485</v>
      </c>
      <c r="E1915" s="165" t="s">
        <v>1485</v>
      </c>
    </row>
    <row r="1916" customHeight="1" spans="1:5">
      <c r="A1916" s="167"/>
      <c r="B1916" s="165" t="s">
        <v>1486</v>
      </c>
      <c r="C1916" s="165" t="s">
        <v>1485</v>
      </c>
      <c r="D1916" s="165" t="s">
        <v>1485</v>
      </c>
      <c r="E1916" s="165" t="s">
        <v>1485</v>
      </c>
    </row>
    <row r="1917" customHeight="1" spans="1:5">
      <c r="A1917" s="167"/>
      <c r="B1917" s="165" t="s">
        <v>1487</v>
      </c>
      <c r="C1917" s="165" t="s">
        <v>1485</v>
      </c>
      <c r="D1917" s="165" t="s">
        <v>1485</v>
      </c>
      <c r="E1917" s="165" t="s">
        <v>1485</v>
      </c>
    </row>
    <row r="1918" customHeight="1" spans="1:5">
      <c r="A1918" s="167"/>
      <c r="B1918" s="165" t="s">
        <v>1488</v>
      </c>
      <c r="C1918" s="165" t="s">
        <v>1485</v>
      </c>
      <c r="D1918" s="165" t="s">
        <v>1485</v>
      </c>
      <c r="E1918" s="165" t="s">
        <v>1485</v>
      </c>
    </row>
    <row r="1919" customHeight="1" spans="1:5">
      <c r="A1919" s="167"/>
      <c r="B1919" s="165" t="s">
        <v>1489</v>
      </c>
      <c r="C1919" s="165" t="s">
        <v>1490</v>
      </c>
      <c r="D1919" s="165" t="s">
        <v>1490</v>
      </c>
      <c r="E1919" s="165" t="s">
        <v>1490</v>
      </c>
    </row>
    <row r="1920" customHeight="1" spans="1:5">
      <c r="A1920" s="167"/>
      <c r="B1920" s="165" t="s">
        <v>1491</v>
      </c>
      <c r="C1920" s="165" t="s">
        <v>1490</v>
      </c>
      <c r="D1920" s="165" t="s">
        <v>1490</v>
      </c>
      <c r="E1920" s="165" t="s">
        <v>1490</v>
      </c>
    </row>
    <row r="1921" customHeight="1" spans="1:5">
      <c r="A1921" s="167"/>
      <c r="B1921" s="165" t="s">
        <v>1492</v>
      </c>
      <c r="C1921" s="165" t="s">
        <v>1490</v>
      </c>
      <c r="D1921" s="165" t="s">
        <v>1490</v>
      </c>
      <c r="E1921" s="165" t="s">
        <v>1490</v>
      </c>
    </row>
    <row r="1922" customHeight="1" spans="1:5">
      <c r="A1922" s="168"/>
      <c r="B1922" s="165" t="s">
        <v>1493</v>
      </c>
      <c r="C1922" s="165" t="s">
        <v>1490</v>
      </c>
      <c r="D1922" s="165" t="s">
        <v>1490</v>
      </c>
      <c r="E1922" s="165" t="s">
        <v>1490</v>
      </c>
    </row>
  </sheetData>
  <mergeCells count="6">
    <mergeCell ref="A1:B1"/>
    <mergeCell ref="A3:A386"/>
    <mergeCell ref="A387:A770"/>
    <mergeCell ref="A771:A1154"/>
    <mergeCell ref="A1155:A1538"/>
    <mergeCell ref="A1539:A1922"/>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22"/>
  <sheetViews>
    <sheetView workbookViewId="0">
      <pane ySplit="2" topLeftCell="A3" activePane="bottomLeft" state="frozen"/>
      <selection/>
      <selection pane="bottomLeft" activeCell="P5" sqref="P5"/>
    </sheetView>
  </sheetViews>
  <sheetFormatPr defaultColWidth="9" defaultRowHeight="12.75"/>
  <cols>
    <col min="1" max="1" width="7.42857142857143" customWidth="1"/>
    <col min="2" max="2" width="16.4285714285714" customWidth="1"/>
    <col min="3" max="3" width="5.71428571428571" style="144" customWidth="1"/>
    <col min="4" max="13" width="6.71428571428571" customWidth="1"/>
    <col min="14" max="14" width="7.57142857142857" customWidth="1"/>
    <col min="15" max="15" width="8.42857142857143" customWidth="1"/>
    <col min="16" max="16" width="8.71428571428571" style="116" customWidth="1"/>
    <col min="17" max="17" width="15.7142857142857" customWidth="1"/>
    <col min="18" max="27" width="5.71428571428571" customWidth="1"/>
    <col min="28" max="29" width="6.71428571428571" customWidth="1"/>
  </cols>
  <sheetData>
    <row r="1" ht="16.5" spans="1:29">
      <c r="A1" s="67" t="s">
        <v>3</v>
      </c>
      <c r="B1" s="67" t="s">
        <v>5518</v>
      </c>
      <c r="C1" s="67" t="s">
        <v>5519</v>
      </c>
      <c r="D1" s="31" t="str">
        <f>Results!D2</f>
        <v>Test Sample</v>
      </c>
      <c r="E1" s="31"/>
      <c r="F1" s="31"/>
      <c r="G1" s="31"/>
      <c r="H1" s="31"/>
      <c r="I1" s="31"/>
      <c r="J1" s="31"/>
      <c r="K1" s="31"/>
      <c r="L1" s="31"/>
      <c r="M1" s="31"/>
      <c r="N1" s="25"/>
      <c r="O1" s="25"/>
      <c r="P1" s="43"/>
      <c r="Q1" s="66" t="s">
        <v>5520</v>
      </c>
      <c r="R1" s="100" t="s">
        <v>5521</v>
      </c>
      <c r="S1" s="101"/>
      <c r="T1" s="101"/>
      <c r="U1" s="101"/>
      <c r="V1" s="101"/>
      <c r="W1" s="101"/>
      <c r="X1" s="101"/>
      <c r="Y1" s="101"/>
      <c r="Z1" s="101"/>
      <c r="AA1" s="124"/>
      <c r="AB1" s="66" t="s">
        <v>5522</v>
      </c>
      <c r="AC1" s="66" t="s">
        <v>5523</v>
      </c>
    </row>
    <row r="2" spans="1:29">
      <c r="A2" s="67"/>
      <c r="B2" s="67"/>
      <c r="C2" s="67"/>
      <c r="D2" s="35" t="s">
        <v>5524</v>
      </c>
      <c r="E2" s="35" t="s">
        <v>5525</v>
      </c>
      <c r="F2" s="35" t="s">
        <v>5526</v>
      </c>
      <c r="G2" s="35" t="s">
        <v>5527</v>
      </c>
      <c r="H2" s="35" t="s">
        <v>5528</v>
      </c>
      <c r="I2" s="35" t="s">
        <v>5529</v>
      </c>
      <c r="J2" s="35" t="s">
        <v>5530</v>
      </c>
      <c r="K2" s="35" t="s">
        <v>5531</v>
      </c>
      <c r="L2" s="35" t="s">
        <v>5532</v>
      </c>
      <c r="M2" s="35" t="s">
        <v>5533</v>
      </c>
      <c r="N2" s="31" t="s">
        <v>5522</v>
      </c>
      <c r="O2" s="31" t="s">
        <v>5534</v>
      </c>
      <c r="P2" s="156"/>
      <c r="Q2" s="76"/>
      <c r="R2" s="35" t="s">
        <v>5524</v>
      </c>
      <c r="S2" s="35" t="s">
        <v>5525</v>
      </c>
      <c r="T2" s="35" t="s">
        <v>5526</v>
      </c>
      <c r="U2" s="35" t="s">
        <v>5527</v>
      </c>
      <c r="V2" s="35" t="s">
        <v>5528</v>
      </c>
      <c r="W2" s="35" t="s">
        <v>5529</v>
      </c>
      <c r="X2" s="35" t="s">
        <v>5530</v>
      </c>
      <c r="Y2" s="35" t="s">
        <v>5531</v>
      </c>
      <c r="Z2" s="35" t="s">
        <v>5532</v>
      </c>
      <c r="AA2" s="35" t="s">
        <v>5533</v>
      </c>
      <c r="AB2" s="76"/>
      <c r="AC2" s="76"/>
    </row>
    <row r="3" customHeight="1" spans="1:29">
      <c r="A3" s="78" t="str">
        <f>'Gene Table'!A3</f>
        <v>Plate 1</v>
      </c>
      <c r="B3" s="39" t="str">
        <f>'Gene Table'!E3</f>
        <v>hsa-miR-1</v>
      </c>
      <c r="C3" s="39" t="str">
        <f>'Gene Table'!B3</f>
        <v>A01</v>
      </c>
      <c r="D3" s="145"/>
      <c r="E3" s="145"/>
      <c r="F3" s="145"/>
      <c r="G3" s="145"/>
      <c r="H3" s="145"/>
      <c r="I3" s="145"/>
      <c r="J3" s="145"/>
      <c r="K3" s="145"/>
      <c r="L3" s="145"/>
      <c r="M3" s="145"/>
      <c r="N3" s="149"/>
      <c r="O3" s="149"/>
      <c r="Q3" s="150" t="s">
        <v>5535</v>
      </c>
      <c r="R3" s="39" t="str">
        <f>IF(COUNTIF(D$3:D$1154,"&lt;35")=0,"",COUNTIF(D$3:D$1154,"&lt;25"))</f>
        <v/>
      </c>
      <c r="S3" s="39" t="str">
        <f t="shared" ref="S3:AA3" si="0">IF(COUNTIF(E$3:E$1154,"&lt;35")=0,"",COUNTIF(E$3:E$1154,"&lt;25"))</f>
        <v/>
      </c>
      <c r="T3" s="39" t="str">
        <f t="shared" si="0"/>
        <v/>
      </c>
      <c r="U3" s="39" t="str">
        <f t="shared" si="0"/>
        <v/>
      </c>
      <c r="V3" s="39" t="str">
        <f t="shared" si="0"/>
        <v/>
      </c>
      <c r="W3" s="39" t="str">
        <f t="shared" si="0"/>
        <v/>
      </c>
      <c r="X3" s="39" t="str">
        <f t="shared" si="0"/>
        <v/>
      </c>
      <c r="Y3" s="39" t="str">
        <f t="shared" si="0"/>
        <v/>
      </c>
      <c r="Z3" s="39" t="str">
        <f t="shared" si="0"/>
        <v/>
      </c>
      <c r="AA3" s="39" t="str">
        <f t="shared" si="0"/>
        <v/>
      </c>
      <c r="AB3" s="152" t="e">
        <f>AVERAGE(R3:AA3)</f>
        <v>#DIV/0!</v>
      </c>
      <c r="AC3" s="153" t="e">
        <f>STDEV(R3:AA3)</f>
        <v>#DIV/0!</v>
      </c>
    </row>
    <row r="4" spans="1:29">
      <c r="A4" s="80"/>
      <c r="B4" s="39" t="str">
        <f>'Gene Table'!E4</f>
        <v>hsa-miR-802</v>
      </c>
      <c r="C4" s="39" t="str">
        <f>'Gene Table'!B4</f>
        <v>A02</v>
      </c>
      <c r="D4" s="145"/>
      <c r="E4" s="145"/>
      <c r="F4" s="145"/>
      <c r="G4" s="145"/>
      <c r="H4" s="145"/>
      <c r="I4" s="145"/>
      <c r="J4" s="145"/>
      <c r="K4" s="145"/>
      <c r="L4" s="145"/>
      <c r="M4" s="145"/>
      <c r="N4" s="149"/>
      <c r="O4" s="149"/>
      <c r="P4" s="157"/>
      <c r="Q4" s="150" t="s">
        <v>5536</v>
      </c>
      <c r="R4" s="39" t="str">
        <f>IF(COUNTIF(D$3:D$1154,"&lt;35")=0,"",COUNTIF(D$3:D$1154,"&lt;30")-R3)</f>
        <v/>
      </c>
      <c r="S4" s="39" t="str">
        <f t="shared" ref="S4:AA4" si="1">IF(COUNTIF(E$3:E$1154,"&lt;35")=0,"",COUNTIF(E$3:E$1154,"&lt;30")-S3)</f>
        <v/>
      </c>
      <c r="T4" s="39" t="str">
        <f t="shared" si="1"/>
        <v/>
      </c>
      <c r="U4" s="39" t="str">
        <f t="shared" si="1"/>
        <v/>
      </c>
      <c r="V4" s="39" t="str">
        <f t="shared" si="1"/>
        <v/>
      </c>
      <c r="W4" s="39" t="str">
        <f t="shared" si="1"/>
        <v/>
      </c>
      <c r="X4" s="39" t="str">
        <f t="shared" si="1"/>
        <v/>
      </c>
      <c r="Y4" s="39" t="str">
        <f t="shared" si="1"/>
        <v/>
      </c>
      <c r="Z4" s="39" t="str">
        <f t="shared" si="1"/>
        <v/>
      </c>
      <c r="AA4" s="39" t="str">
        <f t="shared" si="1"/>
        <v/>
      </c>
      <c r="AB4" s="152" t="e">
        <f>AVERAGE(R4:AA4)</f>
        <v>#DIV/0!</v>
      </c>
      <c r="AC4" s="153" t="e">
        <f>STDEV(R4:AA4)</f>
        <v>#DIV/0!</v>
      </c>
    </row>
    <row r="5" spans="1:29">
      <c r="A5" s="80"/>
      <c r="B5" s="39" t="str">
        <f>'Gene Table'!E5</f>
        <v>hsa-miR-101-3p</v>
      </c>
      <c r="C5" s="39" t="str">
        <f>'Gene Table'!B5</f>
        <v>A03</v>
      </c>
      <c r="D5" s="145"/>
      <c r="E5" s="145"/>
      <c r="F5" s="145"/>
      <c r="G5" s="145"/>
      <c r="H5" s="145"/>
      <c r="I5" s="145"/>
      <c r="J5" s="145"/>
      <c r="K5" s="145"/>
      <c r="L5" s="145"/>
      <c r="M5" s="145"/>
      <c r="N5" s="149"/>
      <c r="O5" s="149"/>
      <c r="Q5" s="150" t="s">
        <v>5537</v>
      </c>
      <c r="R5" s="39" t="str">
        <f>IF(COUNTIF(D$3:D$1154,"&lt;35")=0,"",COUNTIF(D$3:D$1154,"&lt;35")-SUM(R3:R4))</f>
        <v/>
      </c>
      <c r="S5" s="39" t="str">
        <f t="shared" ref="S5:AA5" si="2">IF(COUNTIF(E$3:E$1154,"&lt;35")=0,"",COUNTIF(E$3:E$1154,"&lt;35")-SUM(S3:S4))</f>
        <v/>
      </c>
      <c r="T5" s="39" t="str">
        <f t="shared" si="2"/>
        <v/>
      </c>
      <c r="U5" s="39" t="str">
        <f t="shared" si="2"/>
        <v/>
      </c>
      <c r="V5" s="39" t="str">
        <f t="shared" si="2"/>
        <v/>
      </c>
      <c r="W5" s="39" t="str">
        <f t="shared" si="2"/>
        <v/>
      </c>
      <c r="X5" s="39" t="str">
        <f t="shared" si="2"/>
        <v/>
      </c>
      <c r="Y5" s="39" t="str">
        <f t="shared" si="2"/>
        <v/>
      </c>
      <c r="Z5" s="39" t="str">
        <f t="shared" si="2"/>
        <v/>
      </c>
      <c r="AA5" s="39" t="str">
        <f t="shared" si="2"/>
        <v/>
      </c>
      <c r="AB5" s="152" t="e">
        <f>AVERAGE(R5:AA5)</f>
        <v>#DIV/0!</v>
      </c>
      <c r="AC5" s="153" t="e">
        <f>STDEV(R5:AA5)</f>
        <v>#DIV/0!</v>
      </c>
    </row>
    <row r="6" spans="1:29">
      <c r="A6" s="80"/>
      <c r="B6" s="39" t="str">
        <f>'Gene Table'!E6</f>
        <v>hsa-miR-886-3p</v>
      </c>
      <c r="C6" s="39" t="str">
        <f>'Gene Table'!B6</f>
        <v>A04</v>
      </c>
      <c r="D6" s="145"/>
      <c r="E6" s="145"/>
      <c r="F6" s="145"/>
      <c r="G6" s="145"/>
      <c r="H6" s="145"/>
      <c r="I6" s="145"/>
      <c r="J6" s="145"/>
      <c r="K6" s="145"/>
      <c r="L6" s="145"/>
      <c r="M6" s="145"/>
      <c r="N6" s="149"/>
      <c r="O6" s="149"/>
      <c r="P6" s="157"/>
      <c r="Q6" s="150" t="s">
        <v>5538</v>
      </c>
      <c r="R6" s="39" t="str">
        <f>IF(COUNTIF(D$3:D$1154,"&lt;40")=0,"",COUNTIF(D$3:D$1154,"N/A")+COUNTBLANK(D$3:D$1154)+COUNTIF(D$3:D$1154,"&gt;=35")+COUNTIF(D$3:D$1154,"=0")+COUNTIF(D$3:D$1154,"Undetermined"))</f>
        <v/>
      </c>
      <c r="S6" s="39" t="str">
        <f t="shared" ref="S6:AA6" si="3">IF(COUNTIF(E$3:E$1154,"&lt;40")=0,"",COUNTIF(E$3:E$1154,"N/A")+COUNTBLANK(E$3:E$1154)+COUNTIF(E$3:E$1154,"&gt;=35")+COUNTIF(E$3:E$1154,"=0")+COUNTIF(E$3:E$1154,"Undetermined"))</f>
        <v/>
      </c>
      <c r="T6" s="39" t="str">
        <f t="shared" si="3"/>
        <v/>
      </c>
      <c r="U6" s="39" t="str">
        <f t="shared" si="3"/>
        <v/>
      </c>
      <c r="V6" s="39" t="str">
        <f t="shared" si="3"/>
        <v/>
      </c>
      <c r="W6" s="39" t="str">
        <f t="shared" si="3"/>
        <v/>
      </c>
      <c r="X6" s="39" t="str">
        <f t="shared" si="3"/>
        <v/>
      </c>
      <c r="Y6" s="39" t="str">
        <f t="shared" si="3"/>
        <v/>
      </c>
      <c r="Z6" s="39" t="str">
        <f t="shared" si="3"/>
        <v/>
      </c>
      <c r="AA6" s="39" t="str">
        <f t="shared" si="3"/>
        <v/>
      </c>
      <c r="AB6" s="152" t="e">
        <f>AVERAGE(R6:AA6)</f>
        <v>#DIV/0!</v>
      </c>
      <c r="AC6" s="153" t="e">
        <f>STDEV(R6:AA6)</f>
        <v>#DIV/0!</v>
      </c>
    </row>
    <row r="7" ht="16.5" spans="1:29">
      <c r="A7" s="80"/>
      <c r="B7" s="39" t="str">
        <f>'Gene Table'!E7</f>
        <v>hsa-miR-105-5p</v>
      </c>
      <c r="C7" s="39" t="str">
        <f>'Gene Table'!B7</f>
        <v>A05</v>
      </c>
      <c r="D7" s="145"/>
      <c r="E7" s="145"/>
      <c r="F7" s="145"/>
      <c r="G7" s="145"/>
      <c r="H7" s="145"/>
      <c r="I7" s="145"/>
      <c r="J7" s="145"/>
      <c r="K7" s="145"/>
      <c r="L7" s="145"/>
      <c r="M7" s="145"/>
      <c r="N7" s="149"/>
      <c r="O7" s="149"/>
      <c r="Q7" s="100" t="s">
        <v>5539</v>
      </c>
      <c r="R7" s="101"/>
      <c r="S7" s="101"/>
      <c r="T7" s="101"/>
      <c r="U7" s="101"/>
      <c r="V7" s="101"/>
      <c r="W7" s="101"/>
      <c r="X7" s="101"/>
      <c r="Y7" s="101"/>
      <c r="Z7" s="101"/>
      <c r="AA7" s="101"/>
      <c r="AB7" s="101"/>
      <c r="AC7" s="124"/>
    </row>
    <row r="8" spans="1:29">
      <c r="A8" s="80"/>
      <c r="B8" s="39" t="str">
        <f>'Gene Table'!E8</f>
        <v>hsa-miR-886-5p</v>
      </c>
      <c r="C8" s="39" t="str">
        <f>'Gene Table'!B8</f>
        <v>A06</v>
      </c>
      <c r="D8" s="145"/>
      <c r="E8" s="145"/>
      <c r="F8" s="145"/>
      <c r="G8" s="145"/>
      <c r="H8" s="145"/>
      <c r="I8" s="145"/>
      <c r="J8" s="145"/>
      <c r="K8" s="145"/>
      <c r="L8" s="145"/>
      <c r="M8" s="145"/>
      <c r="N8" s="149"/>
      <c r="O8" s="149"/>
      <c r="P8" s="157"/>
      <c r="Q8" s="150" t="s">
        <v>5535</v>
      </c>
      <c r="R8" s="151" t="str">
        <f t="shared" ref="R8:AA8" si="4">IF(R3="","",R3/SUM(R$3:R$6))</f>
        <v/>
      </c>
      <c r="S8" s="151" t="str">
        <f t="shared" si="4"/>
        <v/>
      </c>
      <c r="T8" s="151" t="str">
        <f t="shared" si="4"/>
        <v/>
      </c>
      <c r="U8" s="151" t="str">
        <f t="shared" si="4"/>
        <v/>
      </c>
      <c r="V8" s="151" t="str">
        <f t="shared" si="4"/>
        <v/>
      </c>
      <c r="W8" s="151" t="str">
        <f t="shared" si="4"/>
        <v/>
      </c>
      <c r="X8" s="151" t="str">
        <f t="shared" si="4"/>
        <v/>
      </c>
      <c r="Y8" s="151" t="str">
        <f t="shared" si="4"/>
        <v/>
      </c>
      <c r="Z8" s="151" t="str">
        <f t="shared" si="4"/>
        <v/>
      </c>
      <c r="AA8" s="154" t="str">
        <f t="shared" si="4"/>
        <v/>
      </c>
      <c r="AB8" s="155" t="e">
        <f>AVERAGE(R8:AA8)</f>
        <v>#DIV/0!</v>
      </c>
      <c r="AC8" s="155" t="e">
        <f>STDEV(R8:AA8)</f>
        <v>#DIV/0!</v>
      </c>
    </row>
    <row r="9" spans="1:29">
      <c r="A9" s="80"/>
      <c r="B9" s="39" t="str">
        <f>'Gene Table'!E9</f>
        <v>hsa-miR-106b-5p</v>
      </c>
      <c r="C9" s="39" t="str">
        <f>'Gene Table'!B9</f>
        <v>A07</v>
      </c>
      <c r="D9" s="145"/>
      <c r="E9" s="145"/>
      <c r="F9" s="145"/>
      <c r="G9" s="145"/>
      <c r="H9" s="145"/>
      <c r="I9" s="145"/>
      <c r="J9" s="145"/>
      <c r="K9" s="145"/>
      <c r="L9" s="145"/>
      <c r="M9" s="145"/>
      <c r="N9" s="149"/>
      <c r="O9" s="149"/>
      <c r="Q9" s="150" t="s">
        <v>5536</v>
      </c>
      <c r="R9" s="151" t="str">
        <f t="shared" ref="R9:AA9" si="5">IF(R4="","",R4/SUM(R$3:R$6))</f>
        <v/>
      </c>
      <c r="S9" s="151" t="str">
        <f t="shared" si="5"/>
        <v/>
      </c>
      <c r="T9" s="151" t="str">
        <f t="shared" si="5"/>
        <v/>
      </c>
      <c r="U9" s="151" t="str">
        <f t="shared" si="5"/>
        <v/>
      </c>
      <c r="V9" s="151" t="str">
        <f t="shared" si="5"/>
        <v/>
      </c>
      <c r="W9" s="151" t="str">
        <f t="shared" si="5"/>
        <v/>
      </c>
      <c r="X9" s="151" t="str">
        <f t="shared" si="5"/>
        <v/>
      </c>
      <c r="Y9" s="151" t="str">
        <f t="shared" si="5"/>
        <v/>
      </c>
      <c r="Z9" s="151" t="str">
        <f t="shared" si="5"/>
        <v/>
      </c>
      <c r="AA9" s="154" t="str">
        <f t="shared" si="5"/>
        <v/>
      </c>
      <c r="AB9" s="155" t="e">
        <f>AVERAGE(R9:AA9)</f>
        <v>#DIV/0!</v>
      </c>
      <c r="AC9" s="155" t="e">
        <f>STDEV(R9:AA9)</f>
        <v>#DIV/0!</v>
      </c>
    </row>
    <row r="10" spans="1:29">
      <c r="A10" s="80"/>
      <c r="B10" s="39" t="str">
        <f>'Gene Table'!E10</f>
        <v>hsa-let-7a-5p</v>
      </c>
      <c r="C10" s="39" t="str">
        <f>'Gene Table'!B10</f>
        <v>A08</v>
      </c>
      <c r="D10" s="145"/>
      <c r="E10" s="145"/>
      <c r="F10" s="145"/>
      <c r="G10" s="145"/>
      <c r="H10" s="145"/>
      <c r="I10" s="145"/>
      <c r="J10" s="145"/>
      <c r="K10" s="145"/>
      <c r="L10" s="145"/>
      <c r="M10" s="145"/>
      <c r="N10" s="149"/>
      <c r="O10" s="149"/>
      <c r="P10" s="157"/>
      <c r="Q10" s="150" t="s">
        <v>5537</v>
      </c>
      <c r="R10" s="151" t="str">
        <f t="shared" ref="R10:AA10" si="6">IF(R5="","",R5/SUM(R$3:R$6))</f>
        <v/>
      </c>
      <c r="S10" s="151" t="str">
        <f t="shared" si="6"/>
        <v/>
      </c>
      <c r="T10" s="151" t="str">
        <f t="shared" si="6"/>
        <v/>
      </c>
      <c r="U10" s="151" t="str">
        <f t="shared" si="6"/>
        <v/>
      </c>
      <c r="V10" s="151" t="str">
        <f t="shared" si="6"/>
        <v/>
      </c>
      <c r="W10" s="151" t="str">
        <f t="shared" si="6"/>
        <v/>
      </c>
      <c r="X10" s="151" t="str">
        <f t="shared" si="6"/>
        <v/>
      </c>
      <c r="Y10" s="151" t="str">
        <f t="shared" si="6"/>
        <v/>
      </c>
      <c r="Z10" s="151" t="str">
        <f t="shared" si="6"/>
        <v/>
      </c>
      <c r="AA10" s="154" t="str">
        <f t="shared" si="6"/>
        <v/>
      </c>
      <c r="AB10" s="155" t="e">
        <f>AVERAGE(R10:AA10)</f>
        <v>#DIV/0!</v>
      </c>
      <c r="AC10" s="155" t="e">
        <f>STDEV(R10:AA10)</f>
        <v>#DIV/0!</v>
      </c>
    </row>
    <row r="11" spans="1:29">
      <c r="A11" s="80"/>
      <c r="B11" s="39" t="str">
        <f>'Gene Table'!E11</f>
        <v>hsa-miR-1178</v>
      </c>
      <c r="C11" s="39" t="str">
        <f>'Gene Table'!B11</f>
        <v>A09</v>
      </c>
      <c r="D11" s="145"/>
      <c r="E11" s="145"/>
      <c r="F11" s="145"/>
      <c r="G11" s="145"/>
      <c r="H11" s="145"/>
      <c r="I11" s="145"/>
      <c r="J11" s="145"/>
      <c r="K11" s="145"/>
      <c r="L11" s="145"/>
      <c r="M11" s="145"/>
      <c r="N11" s="149"/>
      <c r="O11" s="149"/>
      <c r="Q11" s="150" t="s">
        <v>5538</v>
      </c>
      <c r="R11" s="151" t="str">
        <f t="shared" ref="R11:AA11" si="7">IF(R6="","",R6/SUM(R$3:R$6))</f>
        <v/>
      </c>
      <c r="S11" s="151" t="str">
        <f t="shared" si="7"/>
        <v/>
      </c>
      <c r="T11" s="151" t="str">
        <f t="shared" si="7"/>
        <v/>
      </c>
      <c r="U11" s="151" t="str">
        <f t="shared" si="7"/>
        <v/>
      </c>
      <c r="V11" s="151" t="str">
        <f t="shared" si="7"/>
        <v/>
      </c>
      <c r="W11" s="151" t="str">
        <f t="shared" si="7"/>
        <v/>
      </c>
      <c r="X11" s="151" t="str">
        <f t="shared" si="7"/>
        <v/>
      </c>
      <c r="Y11" s="151" t="str">
        <f t="shared" si="7"/>
        <v/>
      </c>
      <c r="Z11" s="151" t="str">
        <f t="shared" si="7"/>
        <v/>
      </c>
      <c r="AA11" s="154" t="str">
        <f t="shared" si="7"/>
        <v/>
      </c>
      <c r="AB11" s="155" t="e">
        <f>AVERAGE(R11:AA11)</f>
        <v>#DIV/0!</v>
      </c>
      <c r="AC11" s="155" t="e">
        <f>STDEV(R11:AA11)</f>
        <v>#DIV/0!</v>
      </c>
    </row>
    <row r="12" spans="1:16">
      <c r="A12" s="80"/>
      <c r="B12" s="39" t="str">
        <f>'Gene Table'!E12</f>
        <v>hsa-let-7e-5p</v>
      </c>
      <c r="C12" s="39" t="str">
        <f>'Gene Table'!B12</f>
        <v>A10</v>
      </c>
      <c r="D12" s="145"/>
      <c r="E12" s="145"/>
      <c r="F12" s="145"/>
      <c r="G12" s="145"/>
      <c r="H12" s="145"/>
      <c r="I12" s="145"/>
      <c r="J12" s="145"/>
      <c r="K12" s="145"/>
      <c r="L12" s="145"/>
      <c r="M12" s="145"/>
      <c r="N12" s="149"/>
      <c r="O12" s="149"/>
      <c r="P12" s="157"/>
    </row>
    <row r="13" spans="1:15">
      <c r="A13" s="80"/>
      <c r="B13" s="39" t="str">
        <f>'Gene Table'!E13</f>
        <v>hsa-miR-1179</v>
      </c>
      <c r="C13" s="39" t="str">
        <f>'Gene Table'!B13</f>
        <v>A11</v>
      </c>
      <c r="D13" s="145"/>
      <c r="E13" s="145"/>
      <c r="F13" s="145"/>
      <c r="G13" s="145"/>
      <c r="H13" s="145"/>
      <c r="I13" s="145"/>
      <c r="J13" s="145"/>
      <c r="K13" s="145"/>
      <c r="L13" s="145"/>
      <c r="M13" s="145"/>
      <c r="N13" s="149"/>
      <c r="O13" s="149"/>
    </row>
    <row r="14" spans="1:16">
      <c r="A14" s="80"/>
      <c r="B14" s="39" t="str">
        <f>'Gene Table'!E14</f>
        <v>hsa-let-7f-5p</v>
      </c>
      <c r="C14" s="39" t="str">
        <f>'Gene Table'!B14</f>
        <v>A12</v>
      </c>
      <c r="D14" s="145"/>
      <c r="E14" s="145"/>
      <c r="F14" s="145"/>
      <c r="G14" s="145"/>
      <c r="H14" s="145"/>
      <c r="I14" s="145"/>
      <c r="J14" s="145"/>
      <c r="K14" s="145"/>
      <c r="L14" s="145"/>
      <c r="M14" s="145"/>
      <c r="N14" s="149"/>
      <c r="O14" s="149"/>
      <c r="P14" s="157"/>
    </row>
    <row r="15" spans="1:15">
      <c r="A15" s="80"/>
      <c r="B15" s="39" t="str">
        <f>'Gene Table'!E15</f>
        <v>hsa-miR-1180</v>
      </c>
      <c r="C15" s="39" t="str">
        <f>'Gene Table'!B15</f>
        <v>A13</v>
      </c>
      <c r="D15" s="145"/>
      <c r="E15" s="145"/>
      <c r="F15" s="145"/>
      <c r="G15" s="145"/>
      <c r="H15" s="145"/>
      <c r="I15" s="145"/>
      <c r="J15" s="145"/>
      <c r="K15" s="145"/>
      <c r="L15" s="145"/>
      <c r="M15" s="145"/>
      <c r="N15" s="149"/>
      <c r="O15" s="149"/>
    </row>
    <row r="16" spans="1:16">
      <c r="A16" s="80"/>
      <c r="B16" s="39" t="str">
        <f>'Gene Table'!E16</f>
        <v>hsa-miR-217</v>
      </c>
      <c r="C16" s="39" t="str">
        <f>'Gene Table'!B16</f>
        <v>A14</v>
      </c>
      <c r="D16" s="145"/>
      <c r="E16" s="145"/>
      <c r="F16" s="145"/>
      <c r="G16" s="145"/>
      <c r="H16" s="145"/>
      <c r="I16" s="145"/>
      <c r="J16" s="145"/>
      <c r="K16" s="145"/>
      <c r="L16" s="145"/>
      <c r="M16" s="145"/>
      <c r="N16" s="149"/>
      <c r="O16" s="149"/>
      <c r="P16" s="157"/>
    </row>
    <row r="17" spans="1:15">
      <c r="A17" s="80"/>
      <c r="B17" s="39" t="str">
        <f>'Gene Table'!E17</f>
        <v>hsa-miR-1181</v>
      </c>
      <c r="C17" s="39" t="str">
        <f>'Gene Table'!B17</f>
        <v>A15</v>
      </c>
      <c r="D17" s="145"/>
      <c r="E17" s="145"/>
      <c r="F17" s="145"/>
      <c r="G17" s="145"/>
      <c r="H17" s="145"/>
      <c r="I17" s="145"/>
      <c r="J17" s="145"/>
      <c r="K17" s="145"/>
      <c r="L17" s="145"/>
      <c r="M17" s="145"/>
      <c r="N17" s="149"/>
      <c r="O17" s="149"/>
    </row>
    <row r="18" spans="1:16">
      <c r="A18" s="80"/>
      <c r="B18" s="39" t="str">
        <f>'Gene Table'!E18</f>
        <v>hsa-miR-452-5p</v>
      </c>
      <c r="C18" s="39" t="str">
        <f>'Gene Table'!B18</f>
        <v>A16</v>
      </c>
      <c r="D18" s="145"/>
      <c r="E18" s="145"/>
      <c r="F18" s="145"/>
      <c r="G18" s="145"/>
      <c r="H18" s="145"/>
      <c r="I18" s="145"/>
      <c r="J18" s="145"/>
      <c r="K18" s="145"/>
      <c r="L18" s="145"/>
      <c r="M18" s="145"/>
      <c r="N18" s="149"/>
      <c r="O18" s="149"/>
      <c r="P18" s="157"/>
    </row>
    <row r="19" spans="1:15">
      <c r="A19" s="80"/>
      <c r="B19" s="39" t="str">
        <f>'Gene Table'!E19</f>
        <v>hsa-miR-1182</v>
      </c>
      <c r="C19" s="39" t="str">
        <f>'Gene Table'!B19</f>
        <v>A17</v>
      </c>
      <c r="D19" s="145"/>
      <c r="E19" s="145"/>
      <c r="F19" s="145"/>
      <c r="G19" s="145"/>
      <c r="H19" s="145"/>
      <c r="I19" s="145"/>
      <c r="J19" s="145"/>
      <c r="K19" s="145"/>
      <c r="L19" s="145"/>
      <c r="M19" s="145"/>
      <c r="N19" s="149"/>
      <c r="O19" s="149"/>
    </row>
    <row r="20" spans="1:16">
      <c r="A20" s="80"/>
      <c r="B20" s="39" t="str">
        <f>'Gene Table'!E20</f>
        <v>hsa-miR-590-5p</v>
      </c>
      <c r="C20" s="39" t="str">
        <f>'Gene Table'!B20</f>
        <v>A18</v>
      </c>
      <c r="D20" s="145"/>
      <c r="E20" s="145"/>
      <c r="F20" s="145"/>
      <c r="G20" s="145"/>
      <c r="H20" s="145"/>
      <c r="I20" s="145"/>
      <c r="J20" s="145"/>
      <c r="K20" s="145"/>
      <c r="L20" s="145"/>
      <c r="M20" s="145"/>
      <c r="N20" s="149"/>
      <c r="O20" s="149"/>
      <c r="P20" s="157"/>
    </row>
    <row r="21" spans="1:15">
      <c r="A21" s="80"/>
      <c r="B21" s="39" t="str">
        <f>'Gene Table'!E21</f>
        <v>hsa-miR-1183</v>
      </c>
      <c r="C21" s="39" t="str">
        <f>'Gene Table'!B21</f>
        <v>A19</v>
      </c>
      <c r="D21" s="145"/>
      <c r="E21" s="145"/>
      <c r="F21" s="145"/>
      <c r="G21" s="145"/>
      <c r="H21" s="145"/>
      <c r="I21" s="145"/>
      <c r="J21" s="145"/>
      <c r="K21" s="145"/>
      <c r="L21" s="145"/>
      <c r="M21" s="145"/>
      <c r="N21" s="149"/>
      <c r="O21" s="149"/>
    </row>
    <row r="22" spans="1:16">
      <c r="A22" s="80"/>
      <c r="B22" s="39" t="str">
        <f>'Gene Table'!E22</f>
        <v>hsa-miR-100-5p</v>
      </c>
      <c r="C22" s="39" t="str">
        <f>'Gene Table'!B22</f>
        <v>A20</v>
      </c>
      <c r="D22" s="145"/>
      <c r="E22" s="145"/>
      <c r="F22" s="145"/>
      <c r="G22" s="145"/>
      <c r="H22" s="145"/>
      <c r="I22" s="145"/>
      <c r="J22" s="145"/>
      <c r="K22" s="145"/>
      <c r="L22" s="145"/>
      <c r="M22" s="145"/>
      <c r="N22" s="149"/>
      <c r="O22" s="149"/>
      <c r="P22" s="157"/>
    </row>
    <row r="23" spans="1:15">
      <c r="A23" s="80"/>
      <c r="B23" s="39" t="str">
        <f>'Gene Table'!E23</f>
        <v>hsa-miR-1184</v>
      </c>
      <c r="C23" s="39" t="str">
        <f>'Gene Table'!B23</f>
        <v>A21</v>
      </c>
      <c r="D23" s="145"/>
      <c r="E23" s="145"/>
      <c r="F23" s="145"/>
      <c r="G23" s="145"/>
      <c r="H23" s="145"/>
      <c r="I23" s="145"/>
      <c r="J23" s="145"/>
      <c r="K23" s="145"/>
      <c r="L23" s="145"/>
      <c r="M23" s="145"/>
      <c r="N23" s="149"/>
      <c r="O23" s="149"/>
    </row>
    <row r="24" spans="1:16">
      <c r="A24" s="80"/>
      <c r="B24" s="39" t="str">
        <f>'Gene Table'!E24</f>
        <v>hsa-miR-363-3p</v>
      </c>
      <c r="C24" s="39" t="str">
        <f>'Gene Table'!B24</f>
        <v>A22</v>
      </c>
      <c r="D24" s="145"/>
      <c r="E24" s="145"/>
      <c r="F24" s="145"/>
      <c r="G24" s="145"/>
      <c r="H24" s="145"/>
      <c r="I24" s="145"/>
      <c r="J24" s="145"/>
      <c r="K24" s="145"/>
      <c r="L24" s="145"/>
      <c r="M24" s="145"/>
      <c r="N24" s="149"/>
      <c r="O24" s="149"/>
      <c r="P24" s="157"/>
    </row>
    <row r="25" spans="1:15">
      <c r="A25" s="80"/>
      <c r="B25" s="39" t="str">
        <f>'Gene Table'!E25</f>
        <v>hsa-miR-1185-5p</v>
      </c>
      <c r="C25" s="39" t="str">
        <f>'Gene Table'!B25</f>
        <v>A23</v>
      </c>
      <c r="D25" s="145"/>
      <c r="E25" s="145"/>
      <c r="F25" s="145"/>
      <c r="G25" s="145"/>
      <c r="H25" s="145"/>
      <c r="I25" s="145"/>
      <c r="J25" s="145"/>
      <c r="K25" s="145"/>
      <c r="L25" s="145"/>
      <c r="M25" s="145"/>
      <c r="N25" s="149"/>
      <c r="O25" s="149"/>
    </row>
    <row r="26" spans="1:16">
      <c r="A26" s="80"/>
      <c r="B26" s="39" t="str">
        <f>'Gene Table'!E26</f>
        <v>hsa-miR-451a</v>
      </c>
      <c r="C26" s="39" t="str">
        <f>'Gene Table'!B26</f>
        <v>A24</v>
      </c>
      <c r="D26" s="145"/>
      <c r="E26" s="145"/>
      <c r="F26" s="145"/>
      <c r="G26" s="145"/>
      <c r="H26" s="145"/>
      <c r="I26" s="145"/>
      <c r="J26" s="145"/>
      <c r="K26" s="145"/>
      <c r="L26" s="145"/>
      <c r="M26" s="145"/>
      <c r="N26" s="149"/>
      <c r="O26" s="149"/>
      <c r="P26" s="157"/>
    </row>
    <row r="27" customHeight="1" spans="1:15">
      <c r="A27" s="80"/>
      <c r="B27" s="39" t="str">
        <f>'Gene Table'!E27</f>
        <v>hsa-miR-563</v>
      </c>
      <c r="C27" s="39" t="str">
        <f>'Gene Table'!B27</f>
        <v>B01</v>
      </c>
      <c r="D27" s="145"/>
      <c r="E27" s="145"/>
      <c r="F27" s="145"/>
      <c r="G27" s="145"/>
      <c r="H27" s="145"/>
      <c r="I27" s="145"/>
      <c r="J27" s="145"/>
      <c r="K27" s="145"/>
      <c r="L27" s="145"/>
      <c r="M27" s="145"/>
      <c r="N27" s="149"/>
      <c r="O27" s="149"/>
    </row>
    <row r="28" spans="1:16">
      <c r="A28" s="80"/>
      <c r="B28" s="39" t="str">
        <f>'Gene Table'!E28</f>
        <v>hsa-miR-576-3p</v>
      </c>
      <c r="C28" s="39" t="str">
        <f>'Gene Table'!B28</f>
        <v>B02</v>
      </c>
      <c r="D28" s="145"/>
      <c r="E28" s="145"/>
      <c r="F28" s="145"/>
      <c r="G28" s="145"/>
      <c r="H28" s="145"/>
      <c r="I28" s="145"/>
      <c r="J28" s="145"/>
      <c r="K28" s="145"/>
      <c r="L28" s="145"/>
      <c r="M28" s="145"/>
      <c r="N28" s="149"/>
      <c r="O28" s="149"/>
      <c r="P28" s="157"/>
    </row>
    <row r="29" spans="1:15">
      <c r="A29" s="80"/>
      <c r="B29" s="39" t="str">
        <f>'Gene Table'!E29</f>
        <v>hsa-miR-889</v>
      </c>
      <c r="C29" s="39" t="str">
        <f>'Gene Table'!B29</f>
        <v>B03</v>
      </c>
      <c r="D29" s="145"/>
      <c r="E29" s="145"/>
      <c r="F29" s="145"/>
      <c r="G29" s="145"/>
      <c r="H29" s="145"/>
      <c r="I29" s="145"/>
      <c r="J29" s="145"/>
      <c r="K29" s="145"/>
      <c r="L29" s="145"/>
      <c r="M29" s="145"/>
      <c r="N29" s="149"/>
      <c r="O29" s="149"/>
    </row>
    <row r="30" spans="1:16">
      <c r="A30" s="80"/>
      <c r="B30" s="39" t="str">
        <f>'Gene Table'!E30</f>
        <v>hsa-miR-873-5p</v>
      </c>
      <c r="C30" s="39" t="str">
        <f>'Gene Table'!B30</f>
        <v>B04</v>
      </c>
      <c r="D30" s="145"/>
      <c r="E30" s="145"/>
      <c r="F30" s="145"/>
      <c r="G30" s="145"/>
      <c r="H30" s="145"/>
      <c r="I30" s="145"/>
      <c r="J30" s="145"/>
      <c r="K30" s="145"/>
      <c r="L30" s="145"/>
      <c r="M30" s="145"/>
      <c r="N30" s="149"/>
      <c r="O30" s="149"/>
      <c r="P30" s="157"/>
    </row>
    <row r="31" spans="1:15">
      <c r="A31" s="80"/>
      <c r="B31" s="39" t="str">
        <f>'Gene Table'!E31</f>
        <v>hsa-miR-516b-5p</v>
      </c>
      <c r="C31" s="39" t="str">
        <f>'Gene Table'!B31</f>
        <v>B05</v>
      </c>
      <c r="D31" s="145"/>
      <c r="E31" s="145"/>
      <c r="F31" s="145"/>
      <c r="G31" s="145"/>
      <c r="H31" s="145"/>
      <c r="I31" s="145"/>
      <c r="J31" s="145"/>
      <c r="K31" s="145"/>
      <c r="L31" s="145"/>
      <c r="M31" s="145"/>
      <c r="N31" s="149"/>
      <c r="O31" s="149"/>
    </row>
    <row r="32" spans="1:16">
      <c r="A32" s="80"/>
      <c r="B32" s="39" t="str">
        <f>'Gene Table'!E32</f>
        <v>hsa-miR-524-5p</v>
      </c>
      <c r="C32" s="39" t="str">
        <f>'Gene Table'!B32</f>
        <v>B06</v>
      </c>
      <c r="D32" s="145"/>
      <c r="E32" s="145"/>
      <c r="F32" s="145"/>
      <c r="G32" s="145"/>
      <c r="H32" s="145"/>
      <c r="I32" s="145"/>
      <c r="J32" s="145"/>
      <c r="K32" s="145"/>
      <c r="L32" s="145"/>
      <c r="M32" s="145"/>
      <c r="N32" s="149"/>
      <c r="O32" s="149"/>
      <c r="P32" s="157"/>
    </row>
    <row r="33" spans="1:15">
      <c r="A33" s="80"/>
      <c r="B33" s="39" t="str">
        <f>'Gene Table'!E33</f>
        <v>hsa-miR-586</v>
      </c>
      <c r="C33" s="39" t="str">
        <f>'Gene Table'!B33</f>
        <v>B07</v>
      </c>
      <c r="D33" s="145"/>
      <c r="E33" s="145"/>
      <c r="F33" s="145"/>
      <c r="G33" s="145"/>
      <c r="H33" s="145"/>
      <c r="I33" s="145"/>
      <c r="J33" s="145"/>
      <c r="K33" s="145"/>
      <c r="L33" s="145"/>
      <c r="M33" s="145"/>
      <c r="N33" s="149"/>
      <c r="O33" s="149"/>
    </row>
    <row r="34" spans="1:16">
      <c r="A34" s="80"/>
      <c r="B34" s="39" t="str">
        <f>'Gene Table'!E34</f>
        <v>hsa-miR-525-5p</v>
      </c>
      <c r="C34" s="39" t="str">
        <f>'Gene Table'!B34</f>
        <v>B08</v>
      </c>
      <c r="D34" s="145"/>
      <c r="E34" s="145"/>
      <c r="F34" s="145"/>
      <c r="G34" s="145"/>
      <c r="H34" s="145"/>
      <c r="I34" s="145"/>
      <c r="J34" s="145"/>
      <c r="K34" s="145"/>
      <c r="L34" s="145"/>
      <c r="M34" s="145"/>
      <c r="N34" s="149"/>
      <c r="O34" s="149"/>
      <c r="P34" s="157"/>
    </row>
    <row r="35" spans="1:15">
      <c r="A35" s="80"/>
      <c r="B35" s="39" t="str">
        <f>'Gene Table'!E35</f>
        <v>hsa-miR-220a</v>
      </c>
      <c r="C35" s="39" t="str">
        <f>'Gene Table'!B35</f>
        <v>B09</v>
      </c>
      <c r="D35" s="145"/>
      <c r="E35" s="145"/>
      <c r="F35" s="145"/>
      <c r="G35" s="145"/>
      <c r="H35" s="145"/>
      <c r="I35" s="145"/>
      <c r="J35" s="145"/>
      <c r="K35" s="145"/>
      <c r="L35" s="145"/>
      <c r="M35" s="145"/>
      <c r="N35" s="149"/>
      <c r="O35" s="149"/>
    </row>
    <row r="36" spans="1:16">
      <c r="A36" s="80"/>
      <c r="B36" s="39" t="str">
        <f>'Gene Table'!E36</f>
        <v>hsa-miR-1253</v>
      </c>
      <c r="C36" s="39" t="str">
        <f>'Gene Table'!B36</f>
        <v>B10</v>
      </c>
      <c r="D36" s="145"/>
      <c r="E36" s="145"/>
      <c r="F36" s="145"/>
      <c r="G36" s="145"/>
      <c r="H36" s="145"/>
      <c r="I36" s="145"/>
      <c r="J36" s="145"/>
      <c r="K36" s="145"/>
      <c r="L36" s="145"/>
      <c r="M36" s="145"/>
      <c r="N36" s="149"/>
      <c r="O36" s="149"/>
      <c r="P36" s="157"/>
    </row>
    <row r="37" spans="1:15">
      <c r="A37" s="80"/>
      <c r="B37" s="39" t="str">
        <f>'Gene Table'!E37</f>
        <v>hsa-miR-513a-5p</v>
      </c>
      <c r="C37" s="39" t="str">
        <f>'Gene Table'!B37</f>
        <v>B11</v>
      </c>
      <c r="D37" s="145"/>
      <c r="E37" s="145"/>
      <c r="F37" s="145"/>
      <c r="G37" s="145"/>
      <c r="H37" s="145"/>
      <c r="I37" s="145"/>
      <c r="J37" s="145"/>
      <c r="K37" s="145"/>
      <c r="L37" s="145"/>
      <c r="M37" s="145"/>
      <c r="N37" s="149"/>
      <c r="O37" s="149"/>
    </row>
    <row r="38" spans="1:16">
      <c r="A38" s="80"/>
      <c r="B38" s="39" t="str">
        <f>'Gene Table'!E38</f>
        <v>hsa-miR-597</v>
      </c>
      <c r="C38" s="39" t="str">
        <f>'Gene Table'!B38</f>
        <v>B12</v>
      </c>
      <c r="D38" s="145"/>
      <c r="E38" s="145"/>
      <c r="F38" s="145"/>
      <c r="G38" s="145"/>
      <c r="H38" s="145"/>
      <c r="I38" s="145"/>
      <c r="J38" s="145"/>
      <c r="K38" s="145"/>
      <c r="L38" s="145"/>
      <c r="M38" s="145"/>
      <c r="N38" s="149"/>
      <c r="O38" s="149"/>
      <c r="P38" s="157"/>
    </row>
    <row r="39" spans="1:15">
      <c r="A39" s="80"/>
      <c r="B39" s="39" t="str">
        <f>'Gene Table'!E39</f>
        <v>hsa-miR-1258</v>
      </c>
      <c r="C39" s="39" t="str">
        <f>'Gene Table'!B39</f>
        <v>B13</v>
      </c>
      <c r="D39" s="145"/>
      <c r="E39" s="145"/>
      <c r="F39" s="145"/>
      <c r="G39" s="145"/>
      <c r="H39" s="145"/>
      <c r="I39" s="145"/>
      <c r="J39" s="145"/>
      <c r="K39" s="145"/>
      <c r="L39" s="145"/>
      <c r="M39" s="145"/>
      <c r="N39" s="149"/>
      <c r="O39" s="149"/>
    </row>
    <row r="40" spans="1:16">
      <c r="A40" s="80"/>
      <c r="B40" s="39" t="str">
        <f>'Gene Table'!E40</f>
        <v>hsa-miR-885-5p</v>
      </c>
      <c r="C40" s="39" t="str">
        <f>'Gene Table'!B40</f>
        <v>B14</v>
      </c>
      <c r="D40" s="145"/>
      <c r="E40" s="145"/>
      <c r="F40" s="145"/>
      <c r="G40" s="145"/>
      <c r="H40" s="145"/>
      <c r="I40" s="145"/>
      <c r="J40" s="145"/>
      <c r="K40" s="145"/>
      <c r="L40" s="145"/>
      <c r="M40" s="145"/>
      <c r="N40" s="149"/>
      <c r="O40" s="149"/>
      <c r="P40" s="157"/>
    </row>
    <row r="41" spans="1:15">
      <c r="A41" s="80"/>
      <c r="B41" s="39" t="str">
        <f>'Gene Table'!E41</f>
        <v>hsa-miR-1262</v>
      </c>
      <c r="C41" s="39" t="str">
        <f>'Gene Table'!B41</f>
        <v>B15</v>
      </c>
      <c r="D41" s="145"/>
      <c r="E41" s="145"/>
      <c r="F41" s="145"/>
      <c r="G41" s="145"/>
      <c r="H41" s="145"/>
      <c r="I41" s="145"/>
      <c r="J41" s="145"/>
      <c r="K41" s="145"/>
      <c r="L41" s="145"/>
      <c r="M41" s="145"/>
      <c r="N41" s="149"/>
      <c r="O41" s="149"/>
    </row>
    <row r="42" spans="1:16">
      <c r="A42" s="80"/>
      <c r="B42" s="39" t="str">
        <f>'Gene Table'!E42</f>
        <v>hsa-miR-1284</v>
      </c>
      <c r="C42" s="39" t="str">
        <f>'Gene Table'!B42</f>
        <v>B16</v>
      </c>
      <c r="D42" s="145"/>
      <c r="E42" s="145"/>
      <c r="F42" s="145"/>
      <c r="G42" s="145"/>
      <c r="H42" s="145"/>
      <c r="I42" s="145"/>
      <c r="J42" s="145"/>
      <c r="K42" s="145"/>
      <c r="L42" s="145"/>
      <c r="M42" s="145"/>
      <c r="N42" s="149"/>
      <c r="O42" s="149"/>
      <c r="P42" s="157"/>
    </row>
    <row r="43" spans="1:15">
      <c r="A43" s="80"/>
      <c r="B43" s="39" t="str">
        <f>'Gene Table'!E43</f>
        <v>hsa-miR-203</v>
      </c>
      <c r="C43" s="39" t="str">
        <f>'Gene Table'!B43</f>
        <v>B17</v>
      </c>
      <c r="D43" s="145"/>
      <c r="E43" s="145"/>
      <c r="F43" s="145"/>
      <c r="G43" s="145"/>
      <c r="H43" s="145"/>
      <c r="I43" s="145"/>
      <c r="J43" s="145"/>
      <c r="K43" s="145"/>
      <c r="L43" s="145"/>
      <c r="M43" s="145"/>
      <c r="N43" s="149"/>
      <c r="O43" s="149"/>
    </row>
    <row r="44" spans="1:16">
      <c r="A44" s="80"/>
      <c r="B44" s="39" t="str">
        <f>'Gene Table'!E44</f>
        <v>hsa-miR-648</v>
      </c>
      <c r="C44" s="39" t="str">
        <f>'Gene Table'!B44</f>
        <v>B18</v>
      </c>
      <c r="D44" s="145"/>
      <c r="E44" s="145"/>
      <c r="F44" s="145"/>
      <c r="G44" s="145"/>
      <c r="H44" s="145"/>
      <c r="I44" s="145"/>
      <c r="J44" s="145"/>
      <c r="K44" s="145"/>
      <c r="L44" s="145"/>
      <c r="M44" s="145"/>
      <c r="N44" s="149"/>
      <c r="O44" s="149"/>
      <c r="P44" s="157"/>
    </row>
    <row r="45" spans="1:15">
      <c r="A45" s="80"/>
      <c r="B45" s="39" t="str">
        <f>'Gene Table'!E45</f>
        <v>hsa-miR-28-5p</v>
      </c>
      <c r="C45" s="39" t="str">
        <f>'Gene Table'!B45</f>
        <v>B19</v>
      </c>
      <c r="D45" s="145"/>
      <c r="E45" s="145"/>
      <c r="F45" s="145"/>
      <c r="G45" s="145"/>
      <c r="H45" s="145"/>
      <c r="I45" s="145"/>
      <c r="J45" s="145"/>
      <c r="K45" s="145"/>
      <c r="L45" s="145"/>
      <c r="M45" s="145"/>
      <c r="N45" s="149"/>
      <c r="O45" s="149"/>
    </row>
    <row r="46" spans="1:16">
      <c r="A46" s="80"/>
      <c r="B46" s="39" t="str">
        <f>'Gene Table'!E46</f>
        <v>hsa-miR-1283</v>
      </c>
      <c r="C46" s="39" t="str">
        <f>'Gene Table'!B46</f>
        <v>B20</v>
      </c>
      <c r="D46" s="145"/>
      <c r="E46" s="145"/>
      <c r="F46" s="145"/>
      <c r="G46" s="145"/>
      <c r="H46" s="145"/>
      <c r="I46" s="145"/>
      <c r="J46" s="145"/>
      <c r="K46" s="145"/>
      <c r="L46" s="145"/>
      <c r="M46" s="145"/>
      <c r="N46" s="149"/>
      <c r="O46" s="149"/>
      <c r="P46" s="157"/>
    </row>
    <row r="47" spans="1:15">
      <c r="A47" s="80"/>
      <c r="B47" s="39" t="str">
        <f>'Gene Table'!E47</f>
        <v>hsa-miR-450a-5p</v>
      </c>
      <c r="C47" s="39" t="str">
        <f>'Gene Table'!B47</f>
        <v>B21</v>
      </c>
      <c r="D47" s="145"/>
      <c r="E47" s="145"/>
      <c r="F47" s="145"/>
      <c r="G47" s="145"/>
      <c r="H47" s="145"/>
      <c r="I47" s="145"/>
      <c r="J47" s="145"/>
      <c r="K47" s="145"/>
      <c r="L47" s="145"/>
      <c r="M47" s="145"/>
      <c r="N47" s="149"/>
      <c r="O47" s="149"/>
    </row>
    <row r="48" spans="1:16">
      <c r="A48" s="80"/>
      <c r="B48" s="39" t="str">
        <f>'Gene Table'!E48</f>
        <v>hsa-miR-28-3p</v>
      </c>
      <c r="C48" s="39" t="str">
        <f>'Gene Table'!B48</f>
        <v>B22</v>
      </c>
      <c r="D48" s="145"/>
      <c r="E48" s="145"/>
      <c r="F48" s="145"/>
      <c r="G48" s="145"/>
      <c r="H48" s="145"/>
      <c r="I48" s="145"/>
      <c r="J48" s="145"/>
      <c r="K48" s="145"/>
      <c r="L48" s="145"/>
      <c r="M48" s="145"/>
      <c r="N48" s="149"/>
      <c r="O48" s="149"/>
      <c r="P48" s="157"/>
    </row>
    <row r="49" spans="1:15">
      <c r="A49" s="80"/>
      <c r="B49" s="39" t="str">
        <f>'Gene Table'!E49</f>
        <v>hsa-miR-450b-5p</v>
      </c>
      <c r="C49" s="39" t="str">
        <f>'Gene Table'!B49</f>
        <v>B23</v>
      </c>
      <c r="D49" s="145"/>
      <c r="E49" s="145"/>
      <c r="F49" s="145"/>
      <c r="G49" s="145"/>
      <c r="H49" s="145"/>
      <c r="I49" s="145"/>
      <c r="J49" s="145"/>
      <c r="K49" s="145"/>
      <c r="L49" s="145"/>
      <c r="M49" s="145"/>
      <c r="N49" s="149"/>
      <c r="O49" s="149"/>
    </row>
    <row r="50" spans="1:16">
      <c r="A50" s="80"/>
      <c r="B50" s="39" t="str">
        <f>'Gene Table'!E50</f>
        <v>hsa-miR-342-5p</v>
      </c>
      <c r="C50" s="39" t="str">
        <f>'Gene Table'!B50</f>
        <v>B24</v>
      </c>
      <c r="D50" s="145"/>
      <c r="E50" s="145"/>
      <c r="F50" s="145"/>
      <c r="G50" s="145"/>
      <c r="H50" s="145"/>
      <c r="I50" s="145"/>
      <c r="J50" s="145"/>
      <c r="K50" s="145"/>
      <c r="L50" s="145"/>
      <c r="M50" s="145"/>
      <c r="N50" s="149"/>
      <c r="O50" s="149"/>
      <c r="P50" s="157"/>
    </row>
    <row r="51" customHeight="1" spans="1:15">
      <c r="A51" s="80"/>
      <c r="B51" s="39" t="str">
        <f>'Gene Table'!E51</f>
        <v>hsa-miR-1197</v>
      </c>
      <c r="C51" s="39" t="str">
        <f>'Gene Table'!B51</f>
        <v>C01</v>
      </c>
      <c r="D51" s="145"/>
      <c r="E51" s="145"/>
      <c r="F51" s="145"/>
      <c r="G51" s="145"/>
      <c r="H51" s="145"/>
      <c r="I51" s="145"/>
      <c r="J51" s="145"/>
      <c r="K51" s="145"/>
      <c r="L51" s="145"/>
      <c r="M51" s="145"/>
      <c r="N51" s="149"/>
      <c r="O51" s="149"/>
    </row>
    <row r="52" spans="1:16">
      <c r="A52" s="80"/>
      <c r="B52" s="39" t="str">
        <f>'Gene Table'!E52</f>
        <v>hsa-miR-508-5p</v>
      </c>
      <c r="C52" s="39" t="str">
        <f>'Gene Table'!B52</f>
        <v>C02</v>
      </c>
      <c r="D52" s="145"/>
      <c r="E52" s="145"/>
      <c r="F52" s="145"/>
      <c r="G52" s="145"/>
      <c r="H52" s="145"/>
      <c r="I52" s="145"/>
      <c r="J52" s="145"/>
      <c r="K52" s="145"/>
      <c r="L52" s="145"/>
      <c r="M52" s="145"/>
      <c r="N52" s="149"/>
      <c r="O52" s="149"/>
      <c r="P52" s="157"/>
    </row>
    <row r="53" spans="1:15">
      <c r="A53" s="80"/>
      <c r="B53" s="39" t="str">
        <f>'Gene Table'!E53</f>
        <v>hsa-miR-1201</v>
      </c>
      <c r="C53" s="39" t="str">
        <f>'Gene Table'!B53</f>
        <v>C03</v>
      </c>
      <c r="D53" s="145"/>
      <c r="E53" s="145"/>
      <c r="F53" s="145"/>
      <c r="G53" s="145"/>
      <c r="H53" s="145"/>
      <c r="I53" s="145"/>
      <c r="J53" s="145"/>
      <c r="K53" s="145"/>
      <c r="L53" s="145"/>
      <c r="M53" s="145"/>
      <c r="N53" s="149"/>
      <c r="O53" s="149"/>
    </row>
    <row r="54" spans="1:16">
      <c r="A54" s="80"/>
      <c r="B54" s="39" t="str">
        <f>'Gene Table'!E54</f>
        <v>hsa-miR-572</v>
      </c>
      <c r="C54" s="39" t="str">
        <f>'Gene Table'!B54</f>
        <v>C04</v>
      </c>
      <c r="D54" s="145"/>
      <c r="E54" s="145"/>
      <c r="F54" s="145"/>
      <c r="G54" s="145"/>
      <c r="H54" s="145"/>
      <c r="I54" s="145"/>
      <c r="J54" s="145"/>
      <c r="K54" s="145"/>
      <c r="L54" s="145"/>
      <c r="M54" s="145"/>
      <c r="N54" s="149"/>
      <c r="O54" s="149"/>
      <c r="P54" s="157"/>
    </row>
    <row r="55" spans="1:15">
      <c r="A55" s="80"/>
      <c r="B55" s="39" t="str">
        <f>'Gene Table'!E55</f>
        <v>hsa-miR-1202</v>
      </c>
      <c r="C55" s="39" t="str">
        <f>'Gene Table'!B55</f>
        <v>C05</v>
      </c>
      <c r="D55" s="145"/>
      <c r="E55" s="145"/>
      <c r="F55" s="145"/>
      <c r="G55" s="145"/>
      <c r="H55" s="145"/>
      <c r="I55" s="145"/>
      <c r="J55" s="145"/>
      <c r="K55" s="145"/>
      <c r="L55" s="145"/>
      <c r="M55" s="145"/>
      <c r="N55" s="149"/>
      <c r="O55" s="149"/>
    </row>
    <row r="56" spans="1:16">
      <c r="A56" s="80"/>
      <c r="B56" s="39" t="str">
        <f>'Gene Table'!E56</f>
        <v>hsa-miR-99a-5p</v>
      </c>
      <c r="C56" s="39" t="str">
        <f>'Gene Table'!B56</f>
        <v>C06</v>
      </c>
      <c r="D56" s="145"/>
      <c r="E56" s="145"/>
      <c r="F56" s="145"/>
      <c r="G56" s="145"/>
      <c r="H56" s="145"/>
      <c r="I56" s="145"/>
      <c r="J56" s="145"/>
      <c r="K56" s="145"/>
      <c r="L56" s="145"/>
      <c r="M56" s="145"/>
      <c r="N56" s="149"/>
      <c r="O56" s="149"/>
      <c r="P56" s="157"/>
    </row>
    <row r="57" spans="1:15">
      <c r="A57" s="80"/>
      <c r="B57" s="39" t="str">
        <f>'Gene Table'!E57</f>
        <v>hsa-miR-1204</v>
      </c>
      <c r="C57" s="39" t="str">
        <f>'Gene Table'!B57</f>
        <v>C07</v>
      </c>
      <c r="D57" s="145"/>
      <c r="E57" s="145"/>
      <c r="F57" s="145"/>
      <c r="G57" s="145"/>
      <c r="H57" s="145"/>
      <c r="I57" s="145"/>
      <c r="J57" s="145"/>
      <c r="K57" s="145"/>
      <c r="L57" s="145"/>
      <c r="M57" s="145"/>
      <c r="N57" s="149"/>
      <c r="O57" s="149"/>
    </row>
    <row r="58" spans="1:16">
      <c r="A58" s="80"/>
      <c r="B58" s="39" t="str">
        <f>'Gene Table'!E58</f>
        <v>hsa-miR-602</v>
      </c>
      <c r="C58" s="39" t="str">
        <f>'Gene Table'!B58</f>
        <v>C08</v>
      </c>
      <c r="D58" s="145"/>
      <c r="E58" s="145"/>
      <c r="F58" s="145"/>
      <c r="G58" s="145"/>
      <c r="H58" s="145"/>
      <c r="I58" s="145"/>
      <c r="J58" s="145"/>
      <c r="K58" s="145"/>
      <c r="L58" s="145"/>
      <c r="M58" s="145"/>
      <c r="N58" s="149"/>
      <c r="O58" s="149"/>
      <c r="P58" s="157"/>
    </row>
    <row r="59" spans="1:15">
      <c r="A59" s="80"/>
      <c r="B59" s="39" t="str">
        <f>'Gene Table'!E59</f>
        <v>hsa-miR-1205</v>
      </c>
      <c r="C59" s="39" t="str">
        <f>'Gene Table'!B59</f>
        <v>C09</v>
      </c>
      <c r="D59" s="145"/>
      <c r="E59" s="145"/>
      <c r="F59" s="145"/>
      <c r="G59" s="145"/>
      <c r="H59" s="145"/>
      <c r="I59" s="145"/>
      <c r="J59" s="145"/>
      <c r="K59" s="145"/>
      <c r="L59" s="145"/>
      <c r="M59" s="145"/>
      <c r="N59" s="149"/>
      <c r="O59" s="149"/>
    </row>
    <row r="60" spans="1:16">
      <c r="A60" s="80"/>
      <c r="B60" s="39" t="str">
        <f>'Gene Table'!E60</f>
        <v>hsa-miR-491-5p</v>
      </c>
      <c r="C60" s="39" t="str">
        <f>'Gene Table'!B60</f>
        <v>C10</v>
      </c>
      <c r="D60" s="145"/>
      <c r="E60" s="145"/>
      <c r="F60" s="145"/>
      <c r="G60" s="145"/>
      <c r="H60" s="145"/>
      <c r="I60" s="145"/>
      <c r="J60" s="145"/>
      <c r="K60" s="145"/>
      <c r="L60" s="145"/>
      <c r="M60" s="145"/>
      <c r="N60" s="149"/>
      <c r="O60" s="149"/>
      <c r="P60" s="157"/>
    </row>
    <row r="61" spans="1:15">
      <c r="A61" s="80"/>
      <c r="B61" s="39" t="str">
        <f>'Gene Table'!E61</f>
        <v>hsa-miR-1206</v>
      </c>
      <c r="C61" s="39" t="str">
        <f>'Gene Table'!B61</f>
        <v>C11</v>
      </c>
      <c r="D61" s="145"/>
      <c r="E61" s="145"/>
      <c r="F61" s="145"/>
      <c r="G61" s="145"/>
      <c r="H61" s="145"/>
      <c r="I61" s="145"/>
      <c r="J61" s="145"/>
      <c r="K61" s="145"/>
      <c r="L61" s="145"/>
      <c r="M61" s="145"/>
      <c r="N61" s="149"/>
      <c r="O61" s="149"/>
    </row>
    <row r="62" spans="1:16">
      <c r="A62" s="80"/>
      <c r="B62" s="39" t="str">
        <f>'Gene Table'!E62</f>
        <v>hsa-miR-874</v>
      </c>
      <c r="C62" s="39" t="str">
        <f>'Gene Table'!B62</f>
        <v>C12</v>
      </c>
      <c r="D62" s="145"/>
      <c r="E62" s="145"/>
      <c r="F62" s="145"/>
      <c r="G62" s="145"/>
      <c r="H62" s="145"/>
      <c r="I62" s="145"/>
      <c r="J62" s="145"/>
      <c r="K62" s="145"/>
      <c r="L62" s="145"/>
      <c r="M62" s="145"/>
      <c r="N62" s="149"/>
      <c r="O62" s="149"/>
      <c r="P62" s="157"/>
    </row>
    <row r="63" spans="1:15">
      <c r="A63" s="80"/>
      <c r="B63" s="39" t="str">
        <f>'Gene Table'!E63</f>
        <v>hsa-miR-1207-3p</v>
      </c>
      <c r="C63" s="39" t="str">
        <f>'Gene Table'!B63</f>
        <v>C13</v>
      </c>
      <c r="D63" s="145"/>
      <c r="E63" s="145"/>
      <c r="F63" s="145"/>
      <c r="G63" s="145"/>
      <c r="H63" s="145"/>
      <c r="I63" s="145"/>
      <c r="J63" s="145"/>
      <c r="K63" s="145"/>
      <c r="L63" s="145"/>
      <c r="M63" s="145"/>
      <c r="N63" s="149"/>
      <c r="O63" s="149"/>
    </row>
    <row r="64" spans="1:16">
      <c r="A64" s="80"/>
      <c r="B64" s="39" t="str">
        <f>'Gene Table'!E64</f>
        <v>hsa-miR-888-5p</v>
      </c>
      <c r="C64" s="39" t="str">
        <f>'Gene Table'!B64</f>
        <v>C14</v>
      </c>
      <c r="D64" s="145"/>
      <c r="E64" s="145"/>
      <c r="F64" s="145"/>
      <c r="G64" s="145"/>
      <c r="H64" s="145"/>
      <c r="I64" s="145"/>
      <c r="J64" s="145"/>
      <c r="K64" s="145"/>
      <c r="L64" s="145"/>
      <c r="M64" s="145"/>
      <c r="N64" s="149"/>
      <c r="O64" s="149"/>
      <c r="P64" s="157"/>
    </row>
    <row r="65" spans="1:15">
      <c r="A65" s="80"/>
      <c r="B65" s="39" t="str">
        <f>'Gene Table'!E65</f>
        <v>hsa-miR-1207-5p</v>
      </c>
      <c r="C65" s="39" t="str">
        <f>'Gene Table'!B65</f>
        <v>C15</v>
      </c>
      <c r="D65" s="145"/>
      <c r="E65" s="145"/>
      <c r="F65" s="145"/>
      <c r="G65" s="145"/>
      <c r="H65" s="145"/>
      <c r="I65" s="145"/>
      <c r="J65" s="145"/>
      <c r="K65" s="145"/>
      <c r="L65" s="145"/>
      <c r="M65" s="145"/>
      <c r="N65" s="149"/>
      <c r="O65" s="149"/>
    </row>
    <row r="66" spans="1:16">
      <c r="A66" s="80"/>
      <c r="B66" s="39" t="str">
        <f>'Gene Table'!E66</f>
        <v>hsa-miR-130a-3p</v>
      </c>
      <c r="C66" s="39" t="str">
        <f>'Gene Table'!B66</f>
        <v>C16</v>
      </c>
      <c r="D66" s="145"/>
      <c r="E66" s="145"/>
      <c r="F66" s="145"/>
      <c r="G66" s="145"/>
      <c r="H66" s="145"/>
      <c r="I66" s="145"/>
      <c r="J66" s="145"/>
      <c r="K66" s="145"/>
      <c r="L66" s="145"/>
      <c r="M66" s="145"/>
      <c r="N66" s="149"/>
      <c r="O66" s="149"/>
      <c r="P66" s="157"/>
    </row>
    <row r="67" spans="1:15">
      <c r="A67" s="80"/>
      <c r="B67" s="39" t="str">
        <f>'Gene Table'!E67</f>
        <v>hsa-miR-1208</v>
      </c>
      <c r="C67" s="39" t="str">
        <f>'Gene Table'!B67</f>
        <v>C17</v>
      </c>
      <c r="D67" s="145"/>
      <c r="E67" s="145"/>
      <c r="F67" s="145"/>
      <c r="G67" s="145"/>
      <c r="H67" s="145"/>
      <c r="I67" s="145"/>
      <c r="J67" s="145"/>
      <c r="K67" s="145"/>
      <c r="L67" s="145"/>
      <c r="M67" s="145"/>
      <c r="N67" s="149"/>
      <c r="O67" s="149"/>
    </row>
    <row r="68" spans="1:16">
      <c r="A68" s="80"/>
      <c r="B68" s="39" t="str">
        <f>'Gene Table'!E68</f>
        <v>hsa-miR-30a-5p</v>
      </c>
      <c r="C68" s="39" t="str">
        <f>'Gene Table'!B68</f>
        <v>C18</v>
      </c>
      <c r="D68" s="145"/>
      <c r="E68" s="145"/>
      <c r="F68" s="145"/>
      <c r="G68" s="145"/>
      <c r="H68" s="145"/>
      <c r="I68" s="145"/>
      <c r="J68" s="145"/>
      <c r="K68" s="145"/>
      <c r="L68" s="145"/>
      <c r="M68" s="145"/>
      <c r="N68" s="149"/>
      <c r="O68" s="149"/>
      <c r="P68" s="157"/>
    </row>
    <row r="69" spans="1:15">
      <c r="A69" s="80"/>
      <c r="B69" s="39" t="str">
        <f>'Gene Table'!E69</f>
        <v>hsa-miR-122-5p</v>
      </c>
      <c r="C69" s="39" t="str">
        <f>'Gene Table'!B69</f>
        <v>C19</v>
      </c>
      <c r="D69" s="145"/>
      <c r="E69" s="145"/>
      <c r="F69" s="145"/>
      <c r="G69" s="145"/>
      <c r="H69" s="145"/>
      <c r="I69" s="145"/>
      <c r="J69" s="145"/>
      <c r="K69" s="145"/>
      <c r="L69" s="145"/>
      <c r="M69" s="145"/>
      <c r="N69" s="149"/>
      <c r="O69" s="149"/>
    </row>
    <row r="70" spans="1:16">
      <c r="A70" s="80"/>
      <c r="B70" s="39" t="str">
        <f>'Gene Table'!E70</f>
        <v>hsa-miR-144-3p</v>
      </c>
      <c r="C70" s="39" t="str">
        <f>'Gene Table'!B70</f>
        <v>C20</v>
      </c>
      <c r="D70" s="145"/>
      <c r="E70" s="145"/>
      <c r="F70" s="145"/>
      <c r="G70" s="145"/>
      <c r="H70" s="145"/>
      <c r="I70" s="145"/>
      <c r="J70" s="145"/>
      <c r="K70" s="145"/>
      <c r="L70" s="145"/>
      <c r="M70" s="145"/>
      <c r="N70" s="149"/>
      <c r="O70" s="149"/>
      <c r="P70" s="157"/>
    </row>
    <row r="71" spans="1:15">
      <c r="A71" s="80"/>
      <c r="B71" s="39" t="str">
        <f>'Gene Table'!E71</f>
        <v>hsa-miR-1224-3p</v>
      </c>
      <c r="C71" s="39" t="str">
        <f>'Gene Table'!B71</f>
        <v>C21</v>
      </c>
      <c r="D71" s="145"/>
      <c r="E71" s="145"/>
      <c r="F71" s="145"/>
      <c r="G71" s="145"/>
      <c r="H71" s="145"/>
      <c r="I71" s="145"/>
      <c r="J71" s="145"/>
      <c r="K71" s="145"/>
      <c r="L71" s="145"/>
      <c r="M71" s="145"/>
      <c r="N71" s="149"/>
      <c r="O71" s="149"/>
    </row>
    <row r="72" spans="1:16">
      <c r="A72" s="80"/>
      <c r="B72" s="39" t="str">
        <f>'Gene Table'!E72</f>
        <v>hsa-miR-34c-5p</v>
      </c>
      <c r="C72" s="39" t="str">
        <f>'Gene Table'!B72</f>
        <v>C22</v>
      </c>
      <c r="D72" s="145"/>
      <c r="E72" s="145"/>
      <c r="F72" s="145"/>
      <c r="G72" s="145"/>
      <c r="H72" s="145"/>
      <c r="I72" s="145"/>
      <c r="J72" s="145"/>
      <c r="K72" s="145"/>
      <c r="L72" s="145"/>
      <c r="M72" s="145"/>
      <c r="N72" s="149"/>
      <c r="O72" s="149"/>
      <c r="P72" s="157"/>
    </row>
    <row r="73" spans="1:15">
      <c r="A73" s="80"/>
      <c r="B73" s="39" t="str">
        <f>'Gene Table'!E73</f>
        <v>hsa-miR-1224-5p</v>
      </c>
      <c r="C73" s="39" t="str">
        <f>'Gene Table'!B73</f>
        <v>C23</v>
      </c>
      <c r="D73" s="145"/>
      <c r="E73" s="145"/>
      <c r="F73" s="145"/>
      <c r="G73" s="145"/>
      <c r="H73" s="145"/>
      <c r="I73" s="145"/>
      <c r="J73" s="145"/>
      <c r="K73" s="145"/>
      <c r="L73" s="145"/>
      <c r="M73" s="145"/>
      <c r="N73" s="149"/>
      <c r="O73" s="149"/>
    </row>
    <row r="74" spans="1:16">
      <c r="A74" s="80"/>
      <c r="B74" s="39" t="str">
        <f>'Gene Table'!E74</f>
        <v>hsa-miR-30e-5p</v>
      </c>
      <c r="C74" s="39" t="str">
        <f>'Gene Table'!B74</f>
        <v>C24</v>
      </c>
      <c r="D74" s="145"/>
      <c r="E74" s="145"/>
      <c r="F74" s="145"/>
      <c r="G74" s="145"/>
      <c r="H74" s="145"/>
      <c r="I74" s="145"/>
      <c r="J74" s="145"/>
      <c r="K74" s="145"/>
      <c r="L74" s="145"/>
      <c r="M74" s="145"/>
      <c r="N74" s="149"/>
      <c r="O74" s="149"/>
      <c r="P74" s="157"/>
    </row>
    <row r="75" customHeight="1" spans="1:15">
      <c r="A75" s="80"/>
      <c r="B75" s="39" t="str">
        <f>'Gene Table'!E75</f>
        <v>hsa-miR-548m</v>
      </c>
      <c r="C75" s="39" t="str">
        <f>'Gene Table'!B75</f>
        <v>D01</v>
      </c>
      <c r="D75" s="145"/>
      <c r="E75" s="145"/>
      <c r="F75" s="145"/>
      <c r="G75" s="145"/>
      <c r="H75" s="145"/>
      <c r="I75" s="145"/>
      <c r="J75" s="145"/>
      <c r="K75" s="145"/>
      <c r="L75" s="145"/>
      <c r="M75" s="145"/>
      <c r="N75" s="149"/>
      <c r="O75" s="149"/>
    </row>
    <row r="76" spans="1:16">
      <c r="A76" s="80"/>
      <c r="B76" s="39" t="str">
        <f>'Gene Table'!E76</f>
        <v>hsa-miR-520d-5p</v>
      </c>
      <c r="C76" s="39" t="str">
        <f>'Gene Table'!B76</f>
        <v>D02</v>
      </c>
      <c r="D76" s="145"/>
      <c r="E76" s="145"/>
      <c r="F76" s="145"/>
      <c r="G76" s="145"/>
      <c r="H76" s="145"/>
      <c r="I76" s="145"/>
      <c r="J76" s="145"/>
      <c r="K76" s="145"/>
      <c r="L76" s="145"/>
      <c r="M76" s="145"/>
      <c r="N76" s="149"/>
      <c r="O76" s="149"/>
      <c r="P76" s="157"/>
    </row>
    <row r="77" spans="1:15">
      <c r="A77" s="80"/>
      <c r="B77" s="39" t="str">
        <f>'Gene Table'!E77</f>
        <v>hsa-miR-593-3p</v>
      </c>
      <c r="C77" s="39" t="str">
        <f>'Gene Table'!B77</f>
        <v>D03</v>
      </c>
      <c r="D77" s="145"/>
      <c r="E77" s="145"/>
      <c r="F77" s="145"/>
      <c r="G77" s="145"/>
      <c r="H77" s="145"/>
      <c r="I77" s="145"/>
      <c r="J77" s="145"/>
      <c r="K77" s="145"/>
      <c r="L77" s="145"/>
      <c r="M77" s="145"/>
      <c r="N77" s="149"/>
      <c r="O77" s="149"/>
    </row>
    <row r="78" spans="1:16">
      <c r="A78" s="80"/>
      <c r="B78" s="39" t="str">
        <f>'Gene Table'!E78</f>
        <v>hsa-miR-219-2-3p</v>
      </c>
      <c r="C78" s="39" t="str">
        <f>'Gene Table'!B78</f>
        <v>D04</v>
      </c>
      <c r="D78" s="145"/>
      <c r="E78" s="145"/>
      <c r="F78" s="145"/>
      <c r="G78" s="145"/>
      <c r="H78" s="145"/>
      <c r="I78" s="145"/>
      <c r="J78" s="145"/>
      <c r="K78" s="145"/>
      <c r="L78" s="145"/>
      <c r="M78" s="145"/>
      <c r="N78" s="149"/>
      <c r="O78" s="149"/>
      <c r="P78" s="157"/>
    </row>
    <row r="79" spans="1:15">
      <c r="A79" s="80"/>
      <c r="B79" s="39" t="str">
        <f>'Gene Table'!E79</f>
        <v>hsa-miR-645</v>
      </c>
      <c r="C79" s="39" t="str">
        <f>'Gene Table'!B79</f>
        <v>D05</v>
      </c>
      <c r="D79" s="145"/>
      <c r="E79" s="145"/>
      <c r="F79" s="145"/>
      <c r="G79" s="145"/>
      <c r="H79" s="145"/>
      <c r="I79" s="145"/>
      <c r="J79" s="145"/>
      <c r="K79" s="145"/>
      <c r="L79" s="145"/>
      <c r="M79" s="145"/>
      <c r="N79" s="149"/>
      <c r="O79" s="149"/>
    </row>
    <row r="80" spans="1:16">
      <c r="A80" s="80"/>
      <c r="B80" s="39" t="str">
        <f>'Gene Table'!E80</f>
        <v>hsa-miR-488-3p</v>
      </c>
      <c r="C80" s="39" t="str">
        <f>'Gene Table'!B80</f>
        <v>D06</v>
      </c>
      <c r="D80" s="145"/>
      <c r="E80" s="145"/>
      <c r="F80" s="145"/>
      <c r="G80" s="145"/>
      <c r="H80" s="145"/>
      <c r="I80" s="145"/>
      <c r="J80" s="145"/>
      <c r="K80" s="145"/>
      <c r="L80" s="145"/>
      <c r="M80" s="145"/>
      <c r="N80" s="149"/>
      <c r="O80" s="149"/>
      <c r="P80" s="157"/>
    </row>
    <row r="81" spans="1:15">
      <c r="A81" s="80"/>
      <c r="B81" s="39" t="str">
        <f>'Gene Table'!E81</f>
        <v>hsa-miR-643</v>
      </c>
      <c r="C81" s="39" t="str">
        <f>'Gene Table'!B81</f>
        <v>D07</v>
      </c>
      <c r="D81" s="145"/>
      <c r="E81" s="145"/>
      <c r="F81" s="145"/>
      <c r="G81" s="145"/>
      <c r="H81" s="145"/>
      <c r="I81" s="145"/>
      <c r="J81" s="145"/>
      <c r="K81" s="145"/>
      <c r="L81" s="145"/>
      <c r="M81" s="145"/>
      <c r="N81" s="149"/>
      <c r="O81" s="149"/>
    </row>
    <row r="82" spans="1:16">
      <c r="A82" s="80"/>
      <c r="B82" s="39" t="str">
        <f>'Gene Table'!E82</f>
        <v>hsa-miR-1246</v>
      </c>
      <c r="C82" s="39" t="str">
        <f>'Gene Table'!B82</f>
        <v>D08</v>
      </c>
      <c r="D82" s="145"/>
      <c r="E82" s="145"/>
      <c r="F82" s="145"/>
      <c r="G82" s="145"/>
      <c r="H82" s="145"/>
      <c r="I82" s="145"/>
      <c r="J82" s="145"/>
      <c r="K82" s="145"/>
      <c r="L82" s="145"/>
      <c r="M82" s="145"/>
      <c r="N82" s="149"/>
      <c r="O82" s="149"/>
      <c r="P82" s="157"/>
    </row>
    <row r="83" spans="1:15">
      <c r="A83" s="80"/>
      <c r="B83" s="39" t="str">
        <f>'Gene Table'!E83</f>
        <v>hsa-miR-329</v>
      </c>
      <c r="C83" s="39" t="str">
        <f>'Gene Table'!B83</f>
        <v>D09</v>
      </c>
      <c r="D83" s="145"/>
      <c r="E83" s="145"/>
      <c r="F83" s="145"/>
      <c r="G83" s="145"/>
      <c r="H83" s="145"/>
      <c r="I83" s="145"/>
      <c r="J83" s="145"/>
      <c r="K83" s="145"/>
      <c r="L83" s="145"/>
      <c r="M83" s="145"/>
      <c r="N83" s="149"/>
      <c r="O83" s="149"/>
    </row>
    <row r="84" spans="1:16">
      <c r="A84" s="80"/>
      <c r="B84" s="39" t="str">
        <f>'Gene Table'!E84</f>
        <v>hsa-miR-1257</v>
      </c>
      <c r="C84" s="39" t="str">
        <f>'Gene Table'!B84</f>
        <v>D10</v>
      </c>
      <c r="D84" s="145"/>
      <c r="E84" s="145"/>
      <c r="F84" s="145"/>
      <c r="G84" s="145"/>
      <c r="H84" s="145"/>
      <c r="I84" s="145"/>
      <c r="J84" s="145"/>
      <c r="K84" s="145"/>
      <c r="L84" s="145"/>
      <c r="M84" s="145"/>
      <c r="N84" s="149"/>
      <c r="O84" s="149"/>
      <c r="P84" s="157"/>
    </row>
    <row r="85" spans="1:15">
      <c r="A85" s="80"/>
      <c r="B85" s="39" t="str">
        <f>'Gene Table'!E85</f>
        <v>hsa-miR-539-5p</v>
      </c>
      <c r="C85" s="39" t="str">
        <f>'Gene Table'!B85</f>
        <v>D11</v>
      </c>
      <c r="D85" s="145"/>
      <c r="E85" s="145"/>
      <c r="F85" s="145"/>
      <c r="G85" s="145"/>
      <c r="H85" s="145"/>
      <c r="I85" s="145"/>
      <c r="J85" s="145"/>
      <c r="K85" s="145"/>
      <c r="L85" s="145"/>
      <c r="M85" s="145"/>
      <c r="N85" s="149"/>
      <c r="O85" s="149"/>
    </row>
    <row r="86" spans="1:16">
      <c r="A86" s="80"/>
      <c r="B86" s="39" t="str">
        <f>'Gene Table'!E86</f>
        <v>hsa-miR-220c</v>
      </c>
      <c r="C86" s="39" t="str">
        <f>'Gene Table'!B86</f>
        <v>D12</v>
      </c>
      <c r="D86" s="145"/>
      <c r="E86" s="145"/>
      <c r="F86" s="145"/>
      <c r="G86" s="145"/>
      <c r="H86" s="145"/>
      <c r="I86" s="145"/>
      <c r="J86" s="145"/>
      <c r="K86" s="145"/>
      <c r="L86" s="145"/>
      <c r="M86" s="145"/>
      <c r="N86" s="149"/>
      <c r="O86" s="149"/>
      <c r="P86" s="157"/>
    </row>
    <row r="87" spans="1:15">
      <c r="A87" s="80"/>
      <c r="B87" s="39" t="str">
        <f>'Gene Table'!E87</f>
        <v>hsa-miR-365a-3p</v>
      </c>
      <c r="C87" s="39" t="str">
        <f>'Gene Table'!B87</f>
        <v>D13</v>
      </c>
      <c r="D87" s="145"/>
      <c r="E87" s="145"/>
      <c r="F87" s="145"/>
      <c r="G87" s="145"/>
      <c r="H87" s="145"/>
      <c r="I87" s="145"/>
      <c r="J87" s="145"/>
      <c r="K87" s="145"/>
      <c r="L87" s="145"/>
      <c r="M87" s="145"/>
      <c r="N87" s="149"/>
      <c r="O87" s="149"/>
    </row>
    <row r="88" spans="1:16">
      <c r="A88" s="80"/>
      <c r="B88" s="39" t="str">
        <f>'Gene Table'!E88</f>
        <v>hsa-miR-1299</v>
      </c>
      <c r="C88" s="39" t="str">
        <f>'Gene Table'!B88</f>
        <v>D14</v>
      </c>
      <c r="D88" s="145"/>
      <c r="E88" s="145"/>
      <c r="F88" s="145"/>
      <c r="G88" s="145"/>
      <c r="H88" s="145"/>
      <c r="I88" s="145"/>
      <c r="J88" s="145"/>
      <c r="K88" s="145"/>
      <c r="L88" s="145"/>
      <c r="M88" s="145"/>
      <c r="N88" s="149"/>
      <c r="O88" s="149"/>
      <c r="P88" s="157"/>
    </row>
    <row r="89" spans="1:15">
      <c r="A89" s="80"/>
      <c r="B89" s="39" t="str">
        <f>'Gene Table'!E89</f>
        <v>hsa-miR-944</v>
      </c>
      <c r="C89" s="39" t="str">
        <f>'Gene Table'!B89</f>
        <v>D15</v>
      </c>
      <c r="D89" s="145"/>
      <c r="E89" s="145"/>
      <c r="F89" s="145"/>
      <c r="G89" s="145"/>
      <c r="H89" s="145"/>
      <c r="I89" s="145"/>
      <c r="J89" s="145"/>
      <c r="K89" s="145"/>
      <c r="L89" s="145"/>
      <c r="M89" s="145"/>
      <c r="N89" s="149"/>
      <c r="O89" s="149"/>
    </row>
    <row r="90" spans="1:16">
      <c r="A90" s="80"/>
      <c r="B90" s="39" t="str">
        <f>'Gene Table'!E90</f>
        <v>hsa-miR-1308</v>
      </c>
      <c r="C90" s="39" t="str">
        <f>'Gene Table'!B90</f>
        <v>D16</v>
      </c>
      <c r="D90" s="145"/>
      <c r="E90" s="145"/>
      <c r="F90" s="145"/>
      <c r="G90" s="145"/>
      <c r="H90" s="145"/>
      <c r="I90" s="145"/>
      <c r="J90" s="145"/>
      <c r="K90" s="145"/>
      <c r="L90" s="145"/>
      <c r="M90" s="145"/>
      <c r="N90" s="149"/>
      <c r="O90" s="149"/>
      <c r="P90" s="157"/>
    </row>
    <row r="91" spans="1:15">
      <c r="A91" s="80"/>
      <c r="B91" s="39" t="str">
        <f>'Gene Table'!E91</f>
        <v>hsa-miR-1256</v>
      </c>
      <c r="C91" s="39" t="str">
        <f>'Gene Table'!B91</f>
        <v>D17</v>
      </c>
      <c r="D91" s="145"/>
      <c r="E91" s="145"/>
      <c r="F91" s="145"/>
      <c r="G91" s="145"/>
      <c r="H91" s="145"/>
      <c r="I91" s="145"/>
      <c r="J91" s="145"/>
      <c r="K91" s="145"/>
      <c r="L91" s="145"/>
      <c r="M91" s="145"/>
      <c r="N91" s="149"/>
      <c r="O91" s="149"/>
    </row>
    <row r="92" spans="1:16">
      <c r="A92" s="80"/>
      <c r="B92" s="39" t="str">
        <f>'Gene Table'!E92</f>
        <v>hsa-miR-509-5p</v>
      </c>
      <c r="C92" s="39" t="str">
        <f>'Gene Table'!B92</f>
        <v>D18</v>
      </c>
      <c r="D92" s="145"/>
      <c r="E92" s="145"/>
      <c r="F92" s="145"/>
      <c r="G92" s="145"/>
      <c r="H92" s="145"/>
      <c r="I92" s="145"/>
      <c r="J92" s="145"/>
      <c r="K92" s="145"/>
      <c r="L92" s="145"/>
      <c r="M92" s="145"/>
      <c r="N92" s="149"/>
      <c r="O92" s="149"/>
      <c r="P92" s="157"/>
    </row>
    <row r="93" spans="1:15">
      <c r="A93" s="80"/>
      <c r="B93" s="39" t="str">
        <f>'Gene Table'!E93</f>
        <v>hsa-miR-558</v>
      </c>
      <c r="C93" s="39" t="str">
        <f>'Gene Table'!B93</f>
        <v>D19</v>
      </c>
      <c r="D93" s="145"/>
      <c r="E93" s="145"/>
      <c r="F93" s="145"/>
      <c r="G93" s="145"/>
      <c r="H93" s="145"/>
      <c r="I93" s="145"/>
      <c r="J93" s="145"/>
      <c r="K93" s="145"/>
      <c r="L93" s="145"/>
      <c r="M93" s="145"/>
      <c r="N93" s="149"/>
      <c r="O93" s="149"/>
    </row>
    <row r="94" spans="1:16">
      <c r="A94" s="80"/>
      <c r="B94" s="39" t="str">
        <f>'Gene Table'!E94</f>
        <v>hsa-miR-629-5p</v>
      </c>
      <c r="C94" s="39" t="str">
        <f>'Gene Table'!B94</f>
        <v>D20</v>
      </c>
      <c r="D94" s="145"/>
      <c r="E94" s="145"/>
      <c r="F94" s="145"/>
      <c r="G94" s="145"/>
      <c r="H94" s="145"/>
      <c r="I94" s="145"/>
      <c r="J94" s="145"/>
      <c r="K94" s="145"/>
      <c r="L94" s="145"/>
      <c r="M94" s="145"/>
      <c r="N94" s="149"/>
      <c r="O94" s="149"/>
      <c r="P94" s="157"/>
    </row>
    <row r="95" spans="1:15">
      <c r="A95" s="80"/>
      <c r="B95" s="39" t="str">
        <f>'Gene Table'!E95</f>
        <v>hsa-miR-362-3p</v>
      </c>
      <c r="C95" s="39" t="str">
        <f>'Gene Table'!B95</f>
        <v>D21</v>
      </c>
      <c r="D95" s="145"/>
      <c r="E95" s="145"/>
      <c r="F95" s="145"/>
      <c r="G95" s="145"/>
      <c r="H95" s="145"/>
      <c r="I95" s="145"/>
      <c r="J95" s="145"/>
      <c r="K95" s="145"/>
      <c r="L95" s="145"/>
      <c r="M95" s="145"/>
      <c r="N95" s="149"/>
      <c r="O95" s="149"/>
    </row>
    <row r="96" spans="1:16">
      <c r="A96" s="80"/>
      <c r="B96" s="39" t="str">
        <f>'Gene Table'!E96</f>
        <v>hsa-miR-1267</v>
      </c>
      <c r="C96" s="39" t="str">
        <f>'Gene Table'!B96</f>
        <v>D22</v>
      </c>
      <c r="D96" s="145"/>
      <c r="E96" s="145"/>
      <c r="F96" s="145"/>
      <c r="G96" s="145"/>
      <c r="H96" s="145"/>
      <c r="I96" s="145"/>
      <c r="J96" s="145"/>
      <c r="K96" s="145"/>
      <c r="L96" s="145"/>
      <c r="M96" s="145"/>
      <c r="N96" s="149"/>
      <c r="O96" s="149"/>
      <c r="P96" s="157"/>
    </row>
    <row r="97" spans="1:15">
      <c r="A97" s="80"/>
      <c r="B97" s="39" t="str">
        <f>'Gene Table'!E97</f>
        <v>hsa-miR-552</v>
      </c>
      <c r="C97" s="39" t="str">
        <f>'Gene Table'!B97</f>
        <v>D23</v>
      </c>
      <c r="D97" s="145"/>
      <c r="E97" s="145"/>
      <c r="F97" s="145"/>
      <c r="G97" s="145"/>
      <c r="H97" s="145"/>
      <c r="I97" s="145"/>
      <c r="J97" s="145"/>
      <c r="K97" s="145"/>
      <c r="L97" s="145"/>
      <c r="M97" s="145"/>
      <c r="N97" s="149"/>
      <c r="O97" s="149"/>
    </row>
    <row r="98" spans="1:16">
      <c r="A98" s="80"/>
      <c r="B98" s="39" t="str">
        <f>'Gene Table'!E98</f>
        <v>hsa-miR-147a</v>
      </c>
      <c r="C98" s="39" t="str">
        <f>'Gene Table'!B98</f>
        <v>D24</v>
      </c>
      <c r="D98" s="145"/>
      <c r="E98" s="145"/>
      <c r="F98" s="145"/>
      <c r="G98" s="145"/>
      <c r="H98" s="145"/>
      <c r="I98" s="145"/>
      <c r="J98" s="145"/>
      <c r="K98" s="145"/>
      <c r="L98" s="145"/>
      <c r="M98" s="145"/>
      <c r="N98" s="149"/>
      <c r="O98" s="149"/>
      <c r="P98" s="157"/>
    </row>
    <row r="99" customHeight="1" spans="1:15">
      <c r="A99" s="80"/>
      <c r="B99" s="39" t="str">
        <f>'Gene Table'!E99</f>
        <v>hsa-miR-1225-3p</v>
      </c>
      <c r="C99" s="39" t="str">
        <f>'Gene Table'!B99</f>
        <v>E01</v>
      </c>
      <c r="D99" s="145"/>
      <c r="E99" s="145"/>
      <c r="F99" s="145"/>
      <c r="G99" s="145"/>
      <c r="H99" s="145"/>
      <c r="I99" s="145"/>
      <c r="J99" s="145"/>
      <c r="K99" s="145"/>
      <c r="L99" s="145"/>
      <c r="M99" s="145"/>
      <c r="N99" s="149"/>
      <c r="O99" s="149"/>
    </row>
    <row r="100" spans="1:15">
      <c r="A100" s="80"/>
      <c r="B100" s="39" t="str">
        <f>'Gene Table'!E100</f>
        <v>hsa-miR-199b-5p</v>
      </c>
      <c r="C100" s="39" t="str">
        <f>'Gene Table'!B100</f>
        <v>E02</v>
      </c>
      <c r="D100" s="145"/>
      <c r="E100" s="145"/>
      <c r="F100" s="145"/>
      <c r="G100" s="145"/>
      <c r="H100" s="145"/>
      <c r="I100" s="145"/>
      <c r="J100" s="145"/>
      <c r="K100" s="145"/>
      <c r="L100" s="145"/>
      <c r="M100" s="145"/>
      <c r="N100" s="149"/>
      <c r="O100" s="149"/>
    </row>
    <row r="101" spans="1:15">
      <c r="A101" s="80"/>
      <c r="B101" s="39" t="str">
        <f>'Gene Table'!E101</f>
        <v>hsa-miR-1226-3p</v>
      </c>
      <c r="C101" s="39" t="str">
        <f>'Gene Table'!B101</f>
        <v>E03</v>
      </c>
      <c r="D101" s="145"/>
      <c r="E101" s="145"/>
      <c r="F101" s="145"/>
      <c r="G101" s="145"/>
      <c r="H101" s="145"/>
      <c r="I101" s="145"/>
      <c r="J101" s="145"/>
      <c r="K101" s="145"/>
      <c r="L101" s="145"/>
      <c r="M101" s="145"/>
      <c r="N101" s="149"/>
      <c r="O101" s="149"/>
    </row>
    <row r="102" spans="1:15">
      <c r="A102" s="80"/>
      <c r="B102" s="39" t="str">
        <f>'Gene Table'!E102</f>
        <v>hsa-miR-193b-3p</v>
      </c>
      <c r="C102" s="39" t="str">
        <f>'Gene Table'!B102</f>
        <v>E04</v>
      </c>
      <c r="D102" s="145"/>
      <c r="E102" s="145"/>
      <c r="F102" s="145"/>
      <c r="G102" s="145"/>
      <c r="H102" s="145"/>
      <c r="I102" s="145"/>
      <c r="J102" s="145"/>
      <c r="K102" s="145"/>
      <c r="L102" s="145"/>
      <c r="M102" s="145"/>
      <c r="N102" s="149"/>
      <c r="O102" s="149"/>
    </row>
    <row r="103" spans="1:15">
      <c r="A103" s="80"/>
      <c r="B103" s="39" t="str">
        <f>'Gene Table'!E103</f>
        <v>hsa-miR-1227</v>
      </c>
      <c r="C103" s="39" t="str">
        <f>'Gene Table'!B103</f>
        <v>E05</v>
      </c>
      <c r="D103" s="145"/>
      <c r="E103" s="145"/>
      <c r="F103" s="145"/>
      <c r="G103" s="145"/>
      <c r="H103" s="145"/>
      <c r="I103" s="145"/>
      <c r="J103" s="145"/>
      <c r="K103" s="145"/>
      <c r="L103" s="145"/>
      <c r="M103" s="145"/>
      <c r="N103" s="149"/>
      <c r="O103" s="149"/>
    </row>
    <row r="104" spans="1:15">
      <c r="A104" s="80"/>
      <c r="B104" s="39" t="str">
        <f>'Gene Table'!E104</f>
        <v>hsa-miR-31-5p</v>
      </c>
      <c r="C104" s="39" t="str">
        <f>'Gene Table'!B104</f>
        <v>E06</v>
      </c>
      <c r="D104" s="145"/>
      <c r="E104" s="145"/>
      <c r="F104" s="145"/>
      <c r="G104" s="145"/>
      <c r="H104" s="145"/>
      <c r="I104" s="145"/>
      <c r="J104" s="145"/>
      <c r="K104" s="145"/>
      <c r="L104" s="145"/>
      <c r="M104" s="145"/>
      <c r="N104" s="149"/>
      <c r="O104" s="149"/>
    </row>
    <row r="105" spans="1:15">
      <c r="A105" s="80"/>
      <c r="B105" s="39" t="str">
        <f>'Gene Table'!E105</f>
        <v>hsa-miR-16-5p</v>
      </c>
      <c r="C105" s="39" t="str">
        <f>'Gene Table'!B105</f>
        <v>E07</v>
      </c>
      <c r="D105" s="145"/>
      <c r="E105" s="145"/>
      <c r="F105" s="145"/>
      <c r="G105" s="145"/>
      <c r="H105" s="145"/>
      <c r="I105" s="145"/>
      <c r="J105" s="145"/>
      <c r="K105" s="145"/>
      <c r="L105" s="145"/>
      <c r="M105" s="145"/>
      <c r="N105" s="149"/>
      <c r="O105" s="149"/>
    </row>
    <row r="106" spans="1:15">
      <c r="A106" s="80"/>
      <c r="B106" s="39" t="str">
        <f>'Gene Table'!E106</f>
        <v>hsa-miR-30d-5p</v>
      </c>
      <c r="C106" s="39" t="str">
        <f>'Gene Table'!B106</f>
        <v>E08</v>
      </c>
      <c r="D106" s="145"/>
      <c r="E106" s="145"/>
      <c r="F106" s="145"/>
      <c r="G106" s="145"/>
      <c r="H106" s="145"/>
      <c r="I106" s="145"/>
      <c r="J106" s="145"/>
      <c r="K106" s="145"/>
      <c r="L106" s="145"/>
      <c r="M106" s="145"/>
      <c r="N106" s="149"/>
      <c r="O106" s="149"/>
    </row>
    <row r="107" spans="1:15">
      <c r="A107" s="80"/>
      <c r="B107" s="39" t="str">
        <f>'Gene Table'!E107</f>
        <v>hsa-miR-124-3p</v>
      </c>
      <c r="C107" s="39" t="str">
        <f>'Gene Table'!B107</f>
        <v>E09</v>
      </c>
      <c r="D107" s="145"/>
      <c r="E107" s="145"/>
      <c r="F107" s="145"/>
      <c r="G107" s="145"/>
      <c r="H107" s="145"/>
      <c r="I107" s="145"/>
      <c r="J107" s="145"/>
      <c r="K107" s="145"/>
      <c r="L107" s="145"/>
      <c r="M107" s="145"/>
      <c r="N107" s="149"/>
      <c r="O107" s="149"/>
    </row>
    <row r="108" spans="1:15">
      <c r="A108" s="80"/>
      <c r="B108" s="39" t="str">
        <f>'Gene Table'!E108</f>
        <v>hsa-miR-668</v>
      </c>
      <c r="C108" s="39" t="str">
        <f>'Gene Table'!B108</f>
        <v>E10</v>
      </c>
      <c r="D108" s="145"/>
      <c r="E108" s="145"/>
      <c r="F108" s="145"/>
      <c r="G108" s="145"/>
      <c r="H108" s="145"/>
      <c r="I108" s="145"/>
      <c r="J108" s="145"/>
      <c r="K108" s="145"/>
      <c r="L108" s="145"/>
      <c r="M108" s="145"/>
      <c r="N108" s="149"/>
      <c r="O108" s="149"/>
    </row>
    <row r="109" spans="1:15">
      <c r="A109" s="80"/>
      <c r="B109" s="39" t="str">
        <f>'Gene Table'!E109</f>
        <v>hsa-miR-125a-5p</v>
      </c>
      <c r="C109" s="39" t="str">
        <f>'Gene Table'!B109</f>
        <v>E11</v>
      </c>
      <c r="D109" s="145"/>
      <c r="E109" s="145"/>
      <c r="F109" s="145"/>
      <c r="G109" s="145"/>
      <c r="H109" s="145"/>
      <c r="I109" s="145"/>
      <c r="J109" s="145"/>
      <c r="K109" s="145"/>
      <c r="L109" s="145"/>
      <c r="M109" s="145"/>
      <c r="N109" s="149"/>
      <c r="O109" s="149"/>
    </row>
    <row r="110" spans="1:15">
      <c r="A110" s="80"/>
      <c r="B110" s="39" t="str">
        <f>'Gene Table'!E110</f>
        <v>hsa-miR-1249</v>
      </c>
      <c r="C110" s="39" t="str">
        <f>'Gene Table'!B110</f>
        <v>E12</v>
      </c>
      <c r="D110" s="145"/>
      <c r="E110" s="145"/>
      <c r="F110" s="145"/>
      <c r="G110" s="145"/>
      <c r="H110" s="145"/>
      <c r="I110" s="145"/>
      <c r="J110" s="145"/>
      <c r="K110" s="145"/>
      <c r="L110" s="145"/>
      <c r="M110" s="145"/>
      <c r="N110" s="149"/>
      <c r="O110" s="149"/>
    </row>
    <row r="111" spans="1:15">
      <c r="A111" s="80"/>
      <c r="B111" s="39" t="str">
        <f>'Gene Table'!E111</f>
        <v>hsa-miR-125b-5p</v>
      </c>
      <c r="C111" s="39" t="str">
        <f>'Gene Table'!B111</f>
        <v>E13</v>
      </c>
      <c r="D111" s="145"/>
      <c r="E111" s="145"/>
      <c r="F111" s="145"/>
      <c r="G111" s="145"/>
      <c r="H111" s="145"/>
      <c r="I111" s="145"/>
      <c r="J111" s="145"/>
      <c r="K111" s="145"/>
      <c r="L111" s="145"/>
      <c r="M111" s="145"/>
      <c r="N111" s="149"/>
      <c r="O111" s="149"/>
    </row>
    <row r="112" spans="1:15">
      <c r="A112" s="80"/>
      <c r="B112" s="39" t="str">
        <f>'Gene Table'!E112</f>
        <v>hsa-miR-638</v>
      </c>
      <c r="C112" s="39" t="str">
        <f>'Gene Table'!B112</f>
        <v>E14</v>
      </c>
      <c r="D112" s="145"/>
      <c r="E112" s="145"/>
      <c r="F112" s="145"/>
      <c r="G112" s="145"/>
      <c r="H112" s="145"/>
      <c r="I112" s="145"/>
      <c r="J112" s="145"/>
      <c r="K112" s="145"/>
      <c r="L112" s="145"/>
      <c r="M112" s="145"/>
      <c r="N112" s="149"/>
      <c r="O112" s="149"/>
    </row>
    <row r="113" spans="1:15">
      <c r="A113" s="80"/>
      <c r="B113" s="39" t="str">
        <f>'Gene Table'!E113</f>
        <v>hsa-miR-137</v>
      </c>
      <c r="C113" s="39" t="str">
        <f>'Gene Table'!B113</f>
        <v>E15</v>
      </c>
      <c r="D113" s="145"/>
      <c r="E113" s="145"/>
      <c r="F113" s="145"/>
      <c r="G113" s="145"/>
      <c r="H113" s="145"/>
      <c r="I113" s="145"/>
      <c r="J113" s="145"/>
      <c r="K113" s="145"/>
      <c r="L113" s="145"/>
      <c r="M113" s="145"/>
      <c r="N113" s="149"/>
      <c r="O113" s="149"/>
    </row>
    <row r="114" spans="1:15">
      <c r="A114" s="80"/>
      <c r="B114" s="39" t="str">
        <f>'Gene Table'!E114</f>
        <v>hsa-miR-612</v>
      </c>
      <c r="C114" s="39" t="str">
        <f>'Gene Table'!B114</f>
        <v>E16</v>
      </c>
      <c r="D114" s="145"/>
      <c r="E114" s="145"/>
      <c r="F114" s="145"/>
      <c r="G114" s="145"/>
      <c r="H114" s="145"/>
      <c r="I114" s="145"/>
      <c r="J114" s="145"/>
      <c r="K114" s="145"/>
      <c r="L114" s="145"/>
      <c r="M114" s="145"/>
      <c r="N114" s="149"/>
      <c r="O114" s="149"/>
    </row>
    <row r="115" spans="1:15">
      <c r="A115" s="80"/>
      <c r="B115" s="39" t="str">
        <f>'Gene Table'!E115</f>
        <v>hsa-miR-139-5p</v>
      </c>
      <c r="C115" s="39" t="str">
        <f>'Gene Table'!B115</f>
        <v>E17</v>
      </c>
      <c r="D115" s="145"/>
      <c r="E115" s="145"/>
      <c r="F115" s="145"/>
      <c r="G115" s="145"/>
      <c r="H115" s="145"/>
      <c r="I115" s="145"/>
      <c r="J115" s="145"/>
      <c r="K115" s="145"/>
      <c r="L115" s="145"/>
      <c r="M115" s="145"/>
      <c r="N115" s="149"/>
      <c r="O115" s="149"/>
    </row>
    <row r="116" spans="1:15">
      <c r="A116" s="80"/>
      <c r="B116" s="39" t="str">
        <f>'Gene Table'!E116</f>
        <v>hsa-miR-1277-3p</v>
      </c>
      <c r="C116" s="39" t="str">
        <f>'Gene Table'!B116</f>
        <v>E18</v>
      </c>
      <c r="D116" s="145"/>
      <c r="E116" s="145"/>
      <c r="F116" s="145"/>
      <c r="G116" s="145"/>
      <c r="H116" s="145"/>
      <c r="I116" s="145"/>
      <c r="J116" s="145"/>
      <c r="K116" s="145"/>
      <c r="L116" s="145"/>
      <c r="M116" s="145"/>
      <c r="N116" s="149"/>
      <c r="O116" s="149"/>
    </row>
    <row r="117" spans="1:15">
      <c r="A117" s="80"/>
      <c r="B117" s="39" t="str">
        <f>'Gene Table'!E117</f>
        <v>hsa-miR-145-5p</v>
      </c>
      <c r="C117" s="39" t="str">
        <f>'Gene Table'!B117</f>
        <v>E19</v>
      </c>
      <c r="D117" s="145"/>
      <c r="E117" s="145"/>
      <c r="F117" s="145"/>
      <c r="G117" s="145"/>
      <c r="H117" s="145"/>
      <c r="I117" s="145"/>
      <c r="J117" s="145"/>
      <c r="K117" s="145"/>
      <c r="L117" s="145"/>
      <c r="M117" s="145"/>
      <c r="N117" s="149"/>
      <c r="O117" s="149"/>
    </row>
    <row r="118" spans="1:15">
      <c r="A118" s="80"/>
      <c r="B118" s="39" t="str">
        <f>'Gene Table'!E118</f>
        <v>hsa-miR-302f</v>
      </c>
      <c r="C118" s="39" t="str">
        <f>'Gene Table'!B118</f>
        <v>E20</v>
      </c>
      <c r="D118" s="145"/>
      <c r="E118" s="145"/>
      <c r="F118" s="145"/>
      <c r="G118" s="145"/>
      <c r="H118" s="145"/>
      <c r="I118" s="145"/>
      <c r="J118" s="145"/>
      <c r="K118" s="145"/>
      <c r="L118" s="145"/>
      <c r="M118" s="145"/>
      <c r="N118" s="149"/>
      <c r="O118" s="149"/>
    </row>
    <row r="119" spans="1:15">
      <c r="A119" s="80"/>
      <c r="B119" s="39" t="str">
        <f>'Gene Table'!E119</f>
        <v>hsa-miR-149-5p</v>
      </c>
      <c r="C119" s="39" t="str">
        <f>'Gene Table'!B119</f>
        <v>E21</v>
      </c>
      <c r="D119" s="145"/>
      <c r="E119" s="145"/>
      <c r="F119" s="145"/>
      <c r="G119" s="145"/>
      <c r="H119" s="145"/>
      <c r="I119" s="145"/>
      <c r="J119" s="145"/>
      <c r="K119" s="145"/>
      <c r="L119" s="145"/>
      <c r="M119" s="145"/>
      <c r="N119" s="149"/>
      <c r="O119" s="149"/>
    </row>
    <row r="120" spans="1:15">
      <c r="A120" s="80"/>
      <c r="B120" s="39" t="str">
        <f>'Gene Table'!E120</f>
        <v>hsa-miR-548f</v>
      </c>
      <c r="C120" s="39" t="str">
        <f>'Gene Table'!B120</f>
        <v>E22</v>
      </c>
      <c r="D120" s="145"/>
      <c r="E120" s="145"/>
      <c r="F120" s="145"/>
      <c r="G120" s="145"/>
      <c r="H120" s="145"/>
      <c r="I120" s="145"/>
      <c r="J120" s="145"/>
      <c r="K120" s="145"/>
      <c r="L120" s="145"/>
      <c r="M120" s="145"/>
      <c r="N120" s="149"/>
      <c r="O120" s="149"/>
    </row>
    <row r="121" spans="1:15">
      <c r="A121" s="80"/>
      <c r="B121" s="39" t="str">
        <f>'Gene Table'!E121</f>
        <v>hsa-miR-153</v>
      </c>
      <c r="C121" s="39" t="str">
        <f>'Gene Table'!B121</f>
        <v>E23</v>
      </c>
      <c r="D121" s="145"/>
      <c r="E121" s="145"/>
      <c r="F121" s="145"/>
      <c r="G121" s="145"/>
      <c r="H121" s="145"/>
      <c r="I121" s="145"/>
      <c r="J121" s="145"/>
      <c r="K121" s="145"/>
      <c r="L121" s="145"/>
      <c r="M121" s="145"/>
      <c r="N121" s="149"/>
      <c r="O121" s="149"/>
    </row>
    <row r="122" spans="1:15">
      <c r="A122" s="80"/>
      <c r="B122" s="39" t="str">
        <f>'Gene Table'!E122</f>
        <v>hsa-miR-548g-3p</v>
      </c>
      <c r="C122" s="39" t="str">
        <f>'Gene Table'!B122</f>
        <v>E24</v>
      </c>
      <c r="D122" s="145"/>
      <c r="E122" s="145"/>
      <c r="F122" s="145"/>
      <c r="G122" s="145"/>
      <c r="H122" s="145"/>
      <c r="I122" s="145"/>
      <c r="J122" s="145"/>
      <c r="K122" s="145"/>
      <c r="L122" s="145"/>
      <c r="M122" s="145"/>
      <c r="N122" s="149"/>
      <c r="O122" s="149"/>
    </row>
    <row r="123" spans="1:15">
      <c r="A123" s="80"/>
      <c r="B123" s="39" t="str">
        <f>'Gene Table'!E123</f>
        <v>hsa-miR-222-3p</v>
      </c>
      <c r="C123" s="39" t="str">
        <f>'Gene Table'!B123</f>
        <v>F01</v>
      </c>
      <c r="D123" s="145"/>
      <c r="E123" s="145"/>
      <c r="F123" s="145"/>
      <c r="G123" s="145"/>
      <c r="H123" s="145"/>
      <c r="I123" s="145"/>
      <c r="J123" s="145"/>
      <c r="K123" s="145"/>
      <c r="L123" s="145"/>
      <c r="M123" s="145"/>
      <c r="N123" s="149"/>
      <c r="O123" s="149"/>
    </row>
    <row r="124" spans="1:15">
      <c r="A124" s="80"/>
      <c r="B124" s="39" t="str">
        <f>'Gene Table'!E124</f>
        <v>hsa-miR-512-3p</v>
      </c>
      <c r="C124" s="39" t="str">
        <f>'Gene Table'!B124</f>
        <v>F02</v>
      </c>
      <c r="D124" s="145"/>
      <c r="E124" s="145"/>
      <c r="F124" s="145"/>
      <c r="G124" s="145"/>
      <c r="H124" s="145"/>
      <c r="I124" s="145"/>
      <c r="J124" s="145"/>
      <c r="K124" s="145"/>
      <c r="L124" s="145"/>
      <c r="M124" s="145"/>
      <c r="N124" s="149"/>
      <c r="O124" s="149"/>
    </row>
    <row r="125" spans="1:15">
      <c r="A125" s="80"/>
      <c r="B125" s="39" t="str">
        <f>'Gene Table'!E125</f>
        <v>hsa-miR-491-3p</v>
      </c>
      <c r="C125" s="39" t="str">
        <f>'Gene Table'!B125</f>
        <v>F03</v>
      </c>
      <c r="D125" s="145"/>
      <c r="E125" s="145"/>
      <c r="F125" s="145"/>
      <c r="G125" s="145"/>
      <c r="H125" s="145"/>
      <c r="I125" s="145"/>
      <c r="J125" s="145"/>
      <c r="K125" s="145"/>
      <c r="L125" s="145"/>
      <c r="M125" s="145"/>
      <c r="N125" s="149"/>
      <c r="O125" s="149"/>
    </row>
    <row r="126" spans="1:15">
      <c r="A126" s="80"/>
      <c r="B126" s="39" t="str">
        <f>'Gene Table'!E126</f>
        <v>hsa-miR-567</v>
      </c>
      <c r="C126" s="39" t="str">
        <f>'Gene Table'!B126</f>
        <v>F04</v>
      </c>
      <c r="D126" s="145"/>
      <c r="E126" s="145"/>
      <c r="F126" s="145"/>
      <c r="G126" s="145"/>
      <c r="H126" s="145"/>
      <c r="I126" s="145"/>
      <c r="J126" s="145"/>
      <c r="K126" s="145"/>
      <c r="L126" s="145"/>
      <c r="M126" s="145"/>
      <c r="N126" s="149"/>
      <c r="O126" s="149"/>
    </row>
    <row r="127" spans="1:15">
      <c r="A127" s="80"/>
      <c r="B127" s="39" t="str">
        <f>'Gene Table'!E127</f>
        <v>hsa-miR-553</v>
      </c>
      <c r="C127" s="39" t="str">
        <f>'Gene Table'!B127</f>
        <v>F05</v>
      </c>
      <c r="D127" s="145"/>
      <c r="E127" s="145"/>
      <c r="F127" s="145"/>
      <c r="G127" s="145"/>
      <c r="H127" s="145"/>
      <c r="I127" s="145"/>
      <c r="J127" s="145"/>
      <c r="K127" s="145"/>
      <c r="L127" s="145"/>
      <c r="M127" s="145"/>
      <c r="N127" s="149"/>
      <c r="O127" s="149"/>
    </row>
    <row r="128" spans="1:15">
      <c r="A128" s="80"/>
      <c r="B128" s="39" t="str">
        <f>'Gene Table'!E128</f>
        <v>hsa-miR-603</v>
      </c>
      <c r="C128" s="39" t="str">
        <f>'Gene Table'!B128</f>
        <v>F06</v>
      </c>
      <c r="D128" s="145"/>
      <c r="E128" s="145"/>
      <c r="F128" s="145"/>
      <c r="G128" s="145"/>
      <c r="H128" s="145"/>
      <c r="I128" s="145"/>
      <c r="J128" s="145"/>
      <c r="K128" s="145"/>
      <c r="L128" s="145"/>
      <c r="M128" s="145"/>
      <c r="N128" s="149"/>
      <c r="O128" s="149"/>
    </row>
    <row r="129" spans="1:15">
      <c r="A129" s="80"/>
      <c r="B129" s="39" t="str">
        <f>'Gene Table'!E129</f>
        <v>hsa-miR-651</v>
      </c>
      <c r="C129" s="39" t="str">
        <f>'Gene Table'!B129</f>
        <v>F07</v>
      </c>
      <c r="D129" s="145"/>
      <c r="E129" s="145"/>
      <c r="F129" s="145"/>
      <c r="G129" s="145"/>
      <c r="H129" s="145"/>
      <c r="I129" s="145"/>
      <c r="J129" s="145"/>
      <c r="K129" s="145"/>
      <c r="L129" s="145"/>
      <c r="M129" s="145"/>
      <c r="N129" s="149"/>
      <c r="O129" s="149"/>
    </row>
    <row r="130" spans="1:15">
      <c r="A130" s="80"/>
      <c r="B130" s="39" t="str">
        <f>'Gene Table'!E130</f>
        <v>hsa-miR-371a-5p</v>
      </c>
      <c r="C130" s="39" t="str">
        <f>'Gene Table'!B130</f>
        <v>F08</v>
      </c>
      <c r="D130" s="145"/>
      <c r="E130" s="145"/>
      <c r="F130" s="145"/>
      <c r="G130" s="145"/>
      <c r="H130" s="145"/>
      <c r="I130" s="145"/>
      <c r="J130" s="145"/>
      <c r="K130" s="145"/>
      <c r="L130" s="145"/>
      <c r="M130" s="145"/>
      <c r="N130" s="149"/>
      <c r="O130" s="149"/>
    </row>
    <row r="131" spans="1:15">
      <c r="A131" s="80"/>
      <c r="B131" s="39" t="str">
        <f>'Gene Table'!E131</f>
        <v>hsa-miR-506-3p</v>
      </c>
      <c r="C131" s="39" t="str">
        <f>'Gene Table'!B131</f>
        <v>F09</v>
      </c>
      <c r="D131" s="145"/>
      <c r="E131" s="145"/>
      <c r="F131" s="145"/>
      <c r="G131" s="145"/>
      <c r="H131" s="145"/>
      <c r="I131" s="145"/>
      <c r="J131" s="145"/>
      <c r="K131" s="145"/>
      <c r="L131" s="145"/>
      <c r="M131" s="145"/>
      <c r="N131" s="149"/>
      <c r="O131" s="149"/>
    </row>
    <row r="132" spans="1:15">
      <c r="A132" s="80"/>
      <c r="B132" s="39" t="str">
        <f>'Gene Table'!E132</f>
        <v>hsa-miR-367-3p</v>
      </c>
      <c r="C132" s="39" t="str">
        <f>'Gene Table'!B132</f>
        <v>F10</v>
      </c>
      <c r="D132" s="145"/>
      <c r="E132" s="145"/>
      <c r="F132" s="145"/>
      <c r="G132" s="145"/>
      <c r="H132" s="145"/>
      <c r="I132" s="145"/>
      <c r="J132" s="145"/>
      <c r="K132" s="145"/>
      <c r="L132" s="145"/>
      <c r="M132" s="145"/>
      <c r="N132" s="149"/>
      <c r="O132" s="149"/>
    </row>
    <row r="133" spans="1:15">
      <c r="A133" s="80"/>
      <c r="B133" s="39" t="str">
        <f>'Gene Table'!E133</f>
        <v>hsa-miR-1244</v>
      </c>
      <c r="C133" s="39" t="str">
        <f>'Gene Table'!B133</f>
        <v>F11</v>
      </c>
      <c r="D133" s="145"/>
      <c r="E133" s="145"/>
      <c r="F133" s="145"/>
      <c r="G133" s="145"/>
      <c r="H133" s="145"/>
      <c r="I133" s="145"/>
      <c r="J133" s="145"/>
      <c r="K133" s="145"/>
      <c r="L133" s="145"/>
      <c r="M133" s="145"/>
      <c r="N133" s="149"/>
      <c r="O133" s="149"/>
    </row>
    <row r="134" spans="1:15">
      <c r="A134" s="80"/>
      <c r="B134" s="39" t="str">
        <f>'Gene Table'!E134</f>
        <v>hsa-miR-545-3p</v>
      </c>
      <c r="C134" s="39" t="str">
        <f>'Gene Table'!B134</f>
        <v>F12</v>
      </c>
      <c r="D134" s="145"/>
      <c r="E134" s="145"/>
      <c r="F134" s="145"/>
      <c r="G134" s="145"/>
      <c r="H134" s="145"/>
      <c r="I134" s="145"/>
      <c r="J134" s="145"/>
      <c r="K134" s="145"/>
      <c r="L134" s="145"/>
      <c r="M134" s="145"/>
      <c r="N134" s="149"/>
      <c r="O134" s="149"/>
    </row>
    <row r="135" spans="1:15">
      <c r="A135" s="80"/>
      <c r="B135" s="39" t="str">
        <f>'Gene Table'!E135</f>
        <v>hsa-miR-146b-5p</v>
      </c>
      <c r="C135" s="39" t="str">
        <f>'Gene Table'!B135</f>
        <v>F13</v>
      </c>
      <c r="D135" s="145"/>
      <c r="E135" s="145"/>
      <c r="F135" s="145"/>
      <c r="G135" s="145"/>
      <c r="H135" s="145"/>
      <c r="I135" s="145"/>
      <c r="J135" s="145"/>
      <c r="K135" s="145"/>
      <c r="L135" s="145"/>
      <c r="M135" s="145"/>
      <c r="N135" s="149"/>
      <c r="O135" s="149"/>
    </row>
    <row r="136" spans="1:15">
      <c r="A136" s="80"/>
      <c r="B136" s="39" t="str">
        <f>'Gene Table'!E136</f>
        <v>hsa-miR-518f-3p</v>
      </c>
      <c r="C136" s="39" t="str">
        <f>'Gene Table'!B136</f>
        <v>F14</v>
      </c>
      <c r="D136" s="145"/>
      <c r="E136" s="145"/>
      <c r="F136" s="145"/>
      <c r="G136" s="145"/>
      <c r="H136" s="145"/>
      <c r="I136" s="145"/>
      <c r="J136" s="145"/>
      <c r="K136" s="145"/>
      <c r="L136" s="145"/>
      <c r="M136" s="145"/>
      <c r="N136" s="149"/>
      <c r="O136" s="149"/>
    </row>
    <row r="137" spans="1:15">
      <c r="A137" s="80"/>
      <c r="B137" s="39" t="str">
        <f>'Gene Table'!E137</f>
        <v>hsa-miR-151a-5p</v>
      </c>
      <c r="C137" s="39" t="str">
        <f>'Gene Table'!B137</f>
        <v>F15</v>
      </c>
      <c r="D137" s="145"/>
      <c r="E137" s="145"/>
      <c r="F137" s="145"/>
      <c r="G137" s="145"/>
      <c r="H137" s="145"/>
      <c r="I137" s="145"/>
      <c r="J137" s="145"/>
      <c r="K137" s="145"/>
      <c r="L137" s="145"/>
      <c r="M137" s="145"/>
      <c r="N137" s="149"/>
      <c r="O137" s="149"/>
    </row>
    <row r="138" spans="1:15">
      <c r="A138" s="80"/>
      <c r="B138" s="39" t="str">
        <f>'Gene Table'!E138</f>
        <v>hsa-miR-95</v>
      </c>
      <c r="C138" s="39" t="str">
        <f>'Gene Table'!B138</f>
        <v>F16</v>
      </c>
      <c r="D138" s="145"/>
      <c r="E138" s="145"/>
      <c r="F138" s="145"/>
      <c r="G138" s="145"/>
      <c r="H138" s="145"/>
      <c r="I138" s="145"/>
      <c r="J138" s="145"/>
      <c r="K138" s="145"/>
      <c r="L138" s="145"/>
      <c r="M138" s="145"/>
      <c r="N138" s="149"/>
      <c r="O138" s="149"/>
    </row>
    <row r="139" spans="1:15">
      <c r="A139" s="80"/>
      <c r="B139" s="39" t="str">
        <f>'Gene Table'!E139</f>
        <v>hsa-miR-582-5p</v>
      </c>
      <c r="C139" s="39" t="str">
        <f>'Gene Table'!B139</f>
        <v>F17</v>
      </c>
      <c r="D139" s="145"/>
      <c r="E139" s="145"/>
      <c r="F139" s="145"/>
      <c r="G139" s="145"/>
      <c r="H139" s="145"/>
      <c r="I139" s="145"/>
      <c r="J139" s="145"/>
      <c r="K139" s="145"/>
      <c r="L139" s="145"/>
      <c r="M139" s="145"/>
      <c r="N139" s="149"/>
      <c r="O139" s="149"/>
    </row>
    <row r="140" spans="1:15">
      <c r="A140" s="80"/>
      <c r="B140" s="39" t="str">
        <f>'Gene Table'!E140</f>
        <v>hsa-miR-510</v>
      </c>
      <c r="C140" s="39" t="str">
        <f>'Gene Table'!B140</f>
        <v>F18</v>
      </c>
      <c r="D140" s="145"/>
      <c r="E140" s="145"/>
      <c r="F140" s="145"/>
      <c r="G140" s="145"/>
      <c r="H140" s="145"/>
      <c r="I140" s="145"/>
      <c r="J140" s="145"/>
      <c r="K140" s="145"/>
      <c r="L140" s="145"/>
      <c r="M140" s="145"/>
      <c r="N140" s="149"/>
      <c r="O140" s="149"/>
    </row>
    <row r="141" spans="1:15">
      <c r="A141" s="80"/>
      <c r="B141" s="39" t="str">
        <f>'Gene Table'!E141</f>
        <v>hsa-miR-1261</v>
      </c>
      <c r="C141" s="39" t="str">
        <f>'Gene Table'!B141</f>
        <v>F19</v>
      </c>
      <c r="D141" s="145"/>
      <c r="E141" s="145"/>
      <c r="F141" s="145"/>
      <c r="G141" s="145"/>
      <c r="H141" s="145"/>
      <c r="I141" s="145"/>
      <c r="J141" s="145"/>
      <c r="K141" s="145"/>
      <c r="L141" s="145"/>
      <c r="M141" s="145"/>
      <c r="N141" s="149"/>
      <c r="O141" s="149"/>
    </row>
    <row r="142" spans="1:15">
      <c r="A142" s="80"/>
      <c r="B142" s="39" t="str">
        <f>'Gene Table'!E142</f>
        <v>hsa-miR-876-5p</v>
      </c>
      <c r="C142" s="39" t="str">
        <f>'Gene Table'!B142</f>
        <v>F20</v>
      </c>
      <c r="D142" s="145"/>
      <c r="E142" s="145"/>
      <c r="F142" s="145"/>
      <c r="G142" s="145"/>
      <c r="H142" s="145"/>
      <c r="I142" s="145"/>
      <c r="J142" s="145"/>
      <c r="K142" s="145"/>
      <c r="L142" s="145"/>
      <c r="M142" s="145"/>
      <c r="N142" s="149"/>
      <c r="O142" s="149"/>
    </row>
    <row r="143" spans="1:15">
      <c r="A143" s="80"/>
      <c r="B143" s="39" t="str">
        <f>'Gene Table'!E143</f>
        <v>hsa-miR-1302</v>
      </c>
      <c r="C143" s="39" t="str">
        <f>'Gene Table'!B143</f>
        <v>F21</v>
      </c>
      <c r="D143" s="145"/>
      <c r="E143" s="145"/>
      <c r="F143" s="145"/>
      <c r="G143" s="145"/>
      <c r="H143" s="145"/>
      <c r="I143" s="145"/>
      <c r="J143" s="145"/>
      <c r="K143" s="145"/>
      <c r="L143" s="145"/>
      <c r="M143" s="145"/>
      <c r="N143" s="149"/>
      <c r="O143" s="149"/>
    </row>
    <row r="144" spans="1:15">
      <c r="A144" s="80"/>
      <c r="B144" s="39" t="str">
        <f>'Gene Table'!E144</f>
        <v>hsa-miR-892a</v>
      </c>
      <c r="C144" s="39" t="str">
        <f>'Gene Table'!B144</f>
        <v>F22</v>
      </c>
      <c r="D144" s="145"/>
      <c r="E144" s="145"/>
      <c r="F144" s="145"/>
      <c r="G144" s="145"/>
      <c r="H144" s="145"/>
      <c r="I144" s="145"/>
      <c r="J144" s="145"/>
      <c r="K144" s="145"/>
      <c r="L144" s="145"/>
      <c r="M144" s="145"/>
      <c r="N144" s="149"/>
      <c r="O144" s="149"/>
    </row>
    <row r="145" spans="1:15">
      <c r="A145" s="80"/>
      <c r="B145" s="39" t="str">
        <f>'Gene Table'!E145</f>
        <v>hsa-miR-630</v>
      </c>
      <c r="C145" s="39" t="str">
        <f>'Gene Table'!B145</f>
        <v>F23</v>
      </c>
      <c r="D145" s="145"/>
      <c r="E145" s="145"/>
      <c r="F145" s="145"/>
      <c r="G145" s="145"/>
      <c r="H145" s="145"/>
      <c r="I145" s="145"/>
      <c r="J145" s="145"/>
      <c r="K145" s="145"/>
      <c r="L145" s="145"/>
      <c r="M145" s="145"/>
      <c r="N145" s="149"/>
      <c r="O145" s="149"/>
    </row>
    <row r="146" spans="1:15">
      <c r="A146" s="80"/>
      <c r="B146" s="39" t="str">
        <f>'Gene Table'!E146</f>
        <v>hsa-miR-1263</v>
      </c>
      <c r="C146" s="39" t="str">
        <f>'Gene Table'!B146</f>
        <v>F24</v>
      </c>
      <c r="D146" s="145"/>
      <c r="E146" s="145"/>
      <c r="F146" s="145"/>
      <c r="G146" s="145"/>
      <c r="H146" s="145"/>
      <c r="I146" s="145"/>
      <c r="J146" s="145"/>
      <c r="K146" s="145"/>
      <c r="L146" s="145"/>
      <c r="M146" s="145"/>
      <c r="N146" s="149"/>
      <c r="O146" s="149"/>
    </row>
    <row r="147" spans="1:15">
      <c r="A147" s="80"/>
      <c r="B147" s="39" t="str">
        <f>'Gene Table'!E147</f>
        <v>hsa-miR-154-5p</v>
      </c>
      <c r="C147" s="39" t="str">
        <f>'Gene Table'!B147</f>
        <v>G01</v>
      </c>
      <c r="D147" s="145"/>
      <c r="E147" s="145"/>
      <c r="F147" s="145"/>
      <c r="G147" s="145"/>
      <c r="H147" s="145"/>
      <c r="I147" s="145"/>
      <c r="J147" s="145"/>
      <c r="K147" s="145"/>
      <c r="L147" s="145"/>
      <c r="M147" s="145"/>
      <c r="N147" s="149"/>
      <c r="O147" s="149"/>
    </row>
    <row r="148" spans="1:15">
      <c r="A148" s="80"/>
      <c r="B148" s="39" t="str">
        <f>'Gene Table'!E148</f>
        <v>hsa-miR-568</v>
      </c>
      <c r="C148" s="39" t="str">
        <f>'Gene Table'!B148</f>
        <v>G02</v>
      </c>
      <c r="D148" s="145"/>
      <c r="E148" s="145"/>
      <c r="F148" s="145"/>
      <c r="G148" s="145"/>
      <c r="H148" s="145"/>
      <c r="I148" s="145"/>
      <c r="J148" s="145"/>
      <c r="K148" s="145"/>
      <c r="L148" s="145"/>
      <c r="M148" s="145"/>
      <c r="N148" s="149"/>
      <c r="O148" s="149"/>
    </row>
    <row r="149" spans="1:15">
      <c r="A149" s="80"/>
      <c r="B149" s="39" t="str">
        <f>'Gene Table'!E149</f>
        <v>hsa-miR-182-5p</v>
      </c>
      <c r="C149" s="39" t="str">
        <f>'Gene Table'!B149</f>
        <v>G03</v>
      </c>
      <c r="D149" s="145"/>
      <c r="E149" s="145"/>
      <c r="F149" s="145"/>
      <c r="G149" s="145"/>
      <c r="H149" s="145"/>
      <c r="I149" s="145"/>
      <c r="J149" s="145"/>
      <c r="K149" s="145"/>
      <c r="L149" s="145"/>
      <c r="M149" s="145"/>
      <c r="N149" s="149"/>
      <c r="O149" s="149"/>
    </row>
    <row r="150" spans="1:15">
      <c r="A150" s="80"/>
      <c r="B150" s="39" t="str">
        <f>'Gene Table'!E150</f>
        <v>hsa-miR-590-3p</v>
      </c>
      <c r="C150" s="39" t="str">
        <f>'Gene Table'!B150</f>
        <v>G04</v>
      </c>
      <c r="D150" s="145"/>
      <c r="E150" s="145"/>
      <c r="F150" s="145"/>
      <c r="G150" s="145"/>
      <c r="H150" s="145"/>
      <c r="I150" s="145"/>
      <c r="J150" s="145"/>
      <c r="K150" s="145"/>
      <c r="L150" s="145"/>
      <c r="M150" s="145"/>
      <c r="N150" s="149"/>
      <c r="O150" s="149"/>
    </row>
    <row r="151" spans="1:15">
      <c r="A151" s="80"/>
      <c r="B151" s="39" t="str">
        <f>'Gene Table'!E151</f>
        <v>hsa-miR-183-5p</v>
      </c>
      <c r="C151" s="39" t="str">
        <f>'Gene Table'!B151</f>
        <v>G05</v>
      </c>
      <c r="D151" s="145"/>
      <c r="E151" s="145"/>
      <c r="F151" s="145"/>
      <c r="G151" s="145"/>
      <c r="H151" s="145"/>
      <c r="I151" s="145"/>
      <c r="J151" s="145"/>
      <c r="K151" s="145"/>
      <c r="L151" s="145"/>
      <c r="M151" s="145"/>
      <c r="N151" s="149"/>
      <c r="O151" s="149"/>
    </row>
    <row r="152" spans="1:15">
      <c r="A152" s="80"/>
      <c r="B152" s="39" t="str">
        <f>'Gene Table'!E152</f>
        <v>hsa-miR-1297</v>
      </c>
      <c r="C152" s="39" t="str">
        <f>'Gene Table'!B152</f>
        <v>G06</v>
      </c>
      <c r="D152" s="145"/>
      <c r="E152" s="145"/>
      <c r="F152" s="145"/>
      <c r="G152" s="145"/>
      <c r="H152" s="145"/>
      <c r="I152" s="145"/>
      <c r="J152" s="145"/>
      <c r="K152" s="145"/>
      <c r="L152" s="145"/>
      <c r="M152" s="145"/>
      <c r="N152" s="149"/>
      <c r="O152" s="149"/>
    </row>
    <row r="153" spans="1:15">
      <c r="A153" s="80"/>
      <c r="B153" s="39" t="str">
        <f>'Gene Table'!E153</f>
        <v>hsa-miR-190a</v>
      </c>
      <c r="C153" s="39" t="str">
        <f>'Gene Table'!B153</f>
        <v>G07</v>
      </c>
      <c r="D153" s="145"/>
      <c r="E153" s="145"/>
      <c r="F153" s="145"/>
      <c r="G153" s="145"/>
      <c r="H153" s="145"/>
      <c r="I153" s="145"/>
      <c r="J153" s="145"/>
      <c r="K153" s="145"/>
      <c r="L153" s="145"/>
      <c r="M153" s="145"/>
      <c r="N153" s="149"/>
      <c r="O153" s="149"/>
    </row>
    <row r="154" spans="1:15">
      <c r="A154" s="80"/>
      <c r="B154" s="39" t="str">
        <f>'Gene Table'!E154</f>
        <v>hsa-miR-1279</v>
      </c>
      <c r="C154" s="39" t="str">
        <f>'Gene Table'!B154</f>
        <v>G08</v>
      </c>
      <c r="D154" s="145"/>
      <c r="E154" s="145"/>
      <c r="F154" s="145"/>
      <c r="G154" s="145"/>
      <c r="H154" s="145"/>
      <c r="I154" s="145"/>
      <c r="J154" s="145"/>
      <c r="K154" s="145"/>
      <c r="L154" s="145"/>
      <c r="M154" s="145"/>
      <c r="N154" s="149"/>
      <c r="O154" s="149"/>
    </row>
    <row r="155" spans="1:15">
      <c r="A155" s="80"/>
      <c r="B155" s="39" t="str">
        <f>'Gene Table'!E155</f>
        <v>hsa-miR-219-5p</v>
      </c>
      <c r="C155" s="39" t="str">
        <f>'Gene Table'!B155</f>
        <v>G09</v>
      </c>
      <c r="D155" s="145"/>
      <c r="E155" s="145"/>
      <c r="F155" s="145"/>
      <c r="G155" s="145"/>
      <c r="H155" s="145"/>
      <c r="I155" s="145"/>
      <c r="J155" s="145"/>
      <c r="K155" s="145"/>
      <c r="L155" s="145"/>
      <c r="M155" s="145"/>
      <c r="N155" s="149"/>
      <c r="O155" s="149"/>
    </row>
    <row r="156" spans="1:15">
      <c r="A156" s="80"/>
      <c r="B156" s="39" t="str">
        <f>'Gene Table'!E156</f>
        <v>hsa-miR-497-5p</v>
      </c>
      <c r="C156" s="39" t="str">
        <f>'Gene Table'!B156</f>
        <v>G10</v>
      </c>
      <c r="D156" s="145"/>
      <c r="E156" s="145"/>
      <c r="F156" s="145"/>
      <c r="G156" s="145"/>
      <c r="H156" s="145"/>
      <c r="I156" s="145"/>
      <c r="J156" s="145"/>
      <c r="K156" s="145"/>
      <c r="L156" s="145"/>
      <c r="M156" s="145"/>
      <c r="N156" s="149"/>
      <c r="O156" s="149"/>
    </row>
    <row r="157" spans="1:15">
      <c r="A157" s="80"/>
      <c r="B157" s="39" t="str">
        <f>'Gene Table'!E157</f>
        <v>hsa-miR-22-3p</v>
      </c>
      <c r="C157" s="39" t="str">
        <f>'Gene Table'!B157</f>
        <v>G11</v>
      </c>
      <c r="D157" s="145"/>
      <c r="E157" s="145"/>
      <c r="F157" s="145"/>
      <c r="G157" s="145"/>
      <c r="H157" s="145"/>
      <c r="I157" s="145"/>
      <c r="J157" s="145"/>
      <c r="K157" s="145"/>
      <c r="L157" s="145"/>
      <c r="M157" s="145"/>
      <c r="N157" s="149"/>
      <c r="O157" s="149"/>
    </row>
    <row r="158" spans="1:15">
      <c r="A158" s="80"/>
      <c r="B158" s="39" t="str">
        <f>'Gene Table'!E158</f>
        <v>hsa-miR-606</v>
      </c>
      <c r="C158" s="39" t="str">
        <f>'Gene Table'!B158</f>
        <v>G12</v>
      </c>
      <c r="D158" s="145"/>
      <c r="E158" s="145"/>
      <c r="F158" s="145"/>
      <c r="G158" s="145"/>
      <c r="H158" s="145"/>
      <c r="I158" s="145"/>
      <c r="J158" s="145"/>
      <c r="K158" s="145"/>
      <c r="L158" s="145"/>
      <c r="M158" s="145"/>
      <c r="N158" s="149"/>
      <c r="O158" s="149"/>
    </row>
    <row r="159" spans="1:15">
      <c r="A159" s="80"/>
      <c r="B159" s="39" t="str">
        <f>'Gene Table'!E159</f>
        <v>hsa-miR-26a-5p</v>
      </c>
      <c r="C159" s="39" t="str">
        <f>'Gene Table'!B159</f>
        <v>G13</v>
      </c>
      <c r="D159" s="145"/>
      <c r="E159" s="145"/>
      <c r="F159" s="145"/>
      <c r="G159" s="145"/>
      <c r="H159" s="145"/>
      <c r="I159" s="145"/>
      <c r="J159" s="145"/>
      <c r="K159" s="145"/>
      <c r="L159" s="145"/>
      <c r="M159" s="145"/>
      <c r="N159" s="149"/>
      <c r="O159" s="149"/>
    </row>
    <row r="160" spans="1:15">
      <c r="A160" s="80"/>
      <c r="B160" s="39" t="str">
        <f>'Gene Table'!E160</f>
        <v>hsa-miR-1259</v>
      </c>
      <c r="C160" s="39" t="str">
        <f>'Gene Table'!B160</f>
        <v>G14</v>
      </c>
      <c r="D160" s="145"/>
      <c r="E160" s="145"/>
      <c r="F160" s="145"/>
      <c r="G160" s="145"/>
      <c r="H160" s="145"/>
      <c r="I160" s="145"/>
      <c r="J160" s="145"/>
      <c r="K160" s="145"/>
      <c r="L160" s="145"/>
      <c r="M160" s="145"/>
      <c r="N160" s="149"/>
      <c r="O160" s="149"/>
    </row>
    <row r="161" spans="1:15">
      <c r="A161" s="80"/>
      <c r="B161" s="39" t="str">
        <f>'Gene Table'!E161</f>
        <v>hsa-miR-29b-3p</v>
      </c>
      <c r="C161" s="39" t="str">
        <f>'Gene Table'!B161</f>
        <v>G15</v>
      </c>
      <c r="D161" s="145"/>
      <c r="E161" s="145"/>
      <c r="F161" s="145"/>
      <c r="G161" s="145"/>
      <c r="H161" s="145"/>
      <c r="I161" s="145"/>
      <c r="J161" s="145"/>
      <c r="K161" s="145"/>
      <c r="L161" s="145"/>
      <c r="M161" s="145"/>
      <c r="N161" s="149"/>
      <c r="O161" s="149"/>
    </row>
    <row r="162" spans="1:15">
      <c r="A162" s="80"/>
      <c r="B162" s="39" t="str">
        <f>'Gene Table'!E162</f>
        <v>hsa-miR-633</v>
      </c>
      <c r="C162" s="39" t="str">
        <f>'Gene Table'!B162</f>
        <v>G16</v>
      </c>
      <c r="D162" s="145"/>
      <c r="E162" s="145"/>
      <c r="F162" s="145"/>
      <c r="G162" s="145"/>
      <c r="H162" s="145"/>
      <c r="I162" s="145"/>
      <c r="J162" s="145"/>
      <c r="K162" s="145"/>
      <c r="L162" s="145"/>
      <c r="M162" s="145"/>
      <c r="N162" s="149"/>
      <c r="O162" s="149"/>
    </row>
    <row r="163" spans="1:15">
      <c r="A163" s="80"/>
      <c r="B163" s="39" t="str">
        <f>'Gene Table'!E163</f>
        <v>hsa-miR-30c-5p</v>
      </c>
      <c r="C163" s="39" t="str">
        <f>'Gene Table'!B163</f>
        <v>G17</v>
      </c>
      <c r="D163" s="145"/>
      <c r="E163" s="145"/>
      <c r="F163" s="145"/>
      <c r="G163" s="145"/>
      <c r="H163" s="145"/>
      <c r="I163" s="145"/>
      <c r="J163" s="145"/>
      <c r="K163" s="145"/>
      <c r="L163" s="145"/>
      <c r="M163" s="145"/>
      <c r="N163" s="149"/>
      <c r="O163" s="149"/>
    </row>
    <row r="164" spans="1:15">
      <c r="A164" s="80"/>
      <c r="B164" s="39" t="str">
        <f>'Gene Table'!E164</f>
        <v>hsa-miR-1278</v>
      </c>
      <c r="C164" s="39" t="str">
        <f>'Gene Table'!B164</f>
        <v>G18</v>
      </c>
      <c r="D164" s="145"/>
      <c r="E164" s="145"/>
      <c r="F164" s="145"/>
      <c r="G164" s="145"/>
      <c r="H164" s="145"/>
      <c r="I164" s="145"/>
      <c r="J164" s="145"/>
      <c r="K164" s="145"/>
      <c r="L164" s="145"/>
      <c r="M164" s="145"/>
      <c r="N164" s="149"/>
      <c r="O164" s="149"/>
    </row>
    <row r="165" spans="1:15">
      <c r="A165" s="80"/>
      <c r="B165" s="39" t="str">
        <f>'Gene Table'!E165</f>
        <v>hsa-miR-9-5p</v>
      </c>
      <c r="C165" s="39" t="str">
        <f>'Gene Table'!B165</f>
        <v>G19</v>
      </c>
      <c r="D165" s="145"/>
      <c r="E165" s="145"/>
      <c r="F165" s="145"/>
      <c r="G165" s="145"/>
      <c r="H165" s="145"/>
      <c r="I165" s="145"/>
      <c r="J165" s="145"/>
      <c r="K165" s="145"/>
      <c r="L165" s="145"/>
      <c r="M165" s="145"/>
      <c r="N165" s="149"/>
      <c r="O165" s="149"/>
    </row>
    <row r="166" spans="1:15">
      <c r="A166" s="80"/>
      <c r="B166" s="39" t="str">
        <f>'Gene Table'!E166</f>
        <v>hsa-miR-620</v>
      </c>
      <c r="C166" s="39" t="str">
        <f>'Gene Table'!B166</f>
        <v>G20</v>
      </c>
      <c r="D166" s="145"/>
      <c r="E166" s="145"/>
      <c r="F166" s="145"/>
      <c r="G166" s="145"/>
      <c r="H166" s="145"/>
      <c r="I166" s="145"/>
      <c r="J166" s="145"/>
      <c r="K166" s="145"/>
      <c r="L166" s="145"/>
      <c r="M166" s="145"/>
      <c r="N166" s="149"/>
      <c r="O166" s="149"/>
    </row>
    <row r="167" spans="1:15">
      <c r="A167" s="80"/>
      <c r="B167" s="39" t="str">
        <f>'Gene Table'!E167</f>
        <v>hsa-miR-99b-5p</v>
      </c>
      <c r="C167" s="39" t="str">
        <f>'Gene Table'!B167</f>
        <v>G21</v>
      </c>
      <c r="D167" s="145"/>
      <c r="E167" s="145"/>
      <c r="F167" s="145"/>
      <c r="G167" s="145"/>
      <c r="H167" s="145"/>
      <c r="I167" s="145"/>
      <c r="J167" s="145"/>
      <c r="K167" s="145"/>
      <c r="L167" s="145"/>
      <c r="M167" s="145"/>
      <c r="N167" s="149"/>
      <c r="O167" s="149"/>
    </row>
    <row r="168" spans="1:15">
      <c r="A168" s="80"/>
      <c r="B168" s="39" t="str">
        <f>'Gene Table'!E168</f>
        <v>hsa-miR-1321</v>
      </c>
      <c r="C168" s="39" t="str">
        <f>'Gene Table'!B168</f>
        <v>G22</v>
      </c>
      <c r="D168" s="145"/>
      <c r="E168" s="145"/>
      <c r="F168" s="145"/>
      <c r="G168" s="145"/>
      <c r="H168" s="145"/>
      <c r="I168" s="145"/>
      <c r="J168" s="145"/>
      <c r="K168" s="145"/>
      <c r="L168" s="145"/>
      <c r="M168" s="145"/>
      <c r="N168" s="149"/>
      <c r="O168" s="149"/>
    </row>
    <row r="169" spans="1:15">
      <c r="A169" s="80"/>
      <c r="B169" s="39" t="str">
        <f>'Gene Table'!E169</f>
        <v>hsa-miR-129-5p</v>
      </c>
      <c r="C169" s="39" t="str">
        <f>'Gene Table'!B169</f>
        <v>G23</v>
      </c>
      <c r="D169" s="145"/>
      <c r="E169" s="145"/>
      <c r="F169" s="145"/>
      <c r="G169" s="145"/>
      <c r="H169" s="145"/>
      <c r="I169" s="145"/>
      <c r="J169" s="145"/>
      <c r="K169" s="145"/>
      <c r="L169" s="145"/>
      <c r="M169" s="145"/>
      <c r="N169" s="149"/>
      <c r="O169" s="149"/>
    </row>
    <row r="170" spans="1:15">
      <c r="A170" s="80"/>
      <c r="B170" s="39" t="str">
        <f>'Gene Table'!E170</f>
        <v>hsa-miR-656</v>
      </c>
      <c r="C170" s="39" t="str">
        <f>'Gene Table'!B170</f>
        <v>G24</v>
      </c>
      <c r="D170" s="145"/>
      <c r="E170" s="145"/>
      <c r="F170" s="145"/>
      <c r="G170" s="145"/>
      <c r="H170" s="145"/>
      <c r="I170" s="145"/>
      <c r="J170" s="145"/>
      <c r="K170" s="145"/>
      <c r="L170" s="145"/>
      <c r="M170" s="145"/>
      <c r="N170" s="149"/>
      <c r="O170" s="149"/>
    </row>
    <row r="171" spans="1:15">
      <c r="A171" s="80"/>
      <c r="B171" s="39" t="str">
        <f>'Gene Table'!E171</f>
        <v>hsa-miR-1826</v>
      </c>
      <c r="C171" s="39" t="str">
        <f>'Gene Table'!B171</f>
        <v>H01</v>
      </c>
      <c r="D171" s="145"/>
      <c r="E171" s="145"/>
      <c r="F171" s="145"/>
      <c r="G171" s="145"/>
      <c r="H171" s="145"/>
      <c r="I171" s="145"/>
      <c r="J171" s="145"/>
      <c r="K171" s="145"/>
      <c r="L171" s="145"/>
      <c r="M171" s="145"/>
      <c r="N171" s="149"/>
      <c r="O171" s="149"/>
    </row>
    <row r="172" spans="1:15">
      <c r="A172" s="80"/>
      <c r="B172" s="39" t="str">
        <f>'Gene Table'!E172</f>
        <v>hsa-miR-548j</v>
      </c>
      <c r="C172" s="39" t="str">
        <f>'Gene Table'!B172</f>
        <v>H02</v>
      </c>
      <c r="D172" s="145"/>
      <c r="E172" s="145"/>
      <c r="F172" s="145"/>
      <c r="G172" s="145"/>
      <c r="H172" s="145"/>
      <c r="I172" s="145"/>
      <c r="J172" s="145"/>
      <c r="K172" s="145"/>
      <c r="L172" s="145"/>
      <c r="M172" s="145"/>
      <c r="N172" s="149"/>
      <c r="O172" s="149"/>
    </row>
    <row r="173" spans="1:15">
      <c r="A173" s="80"/>
      <c r="B173" s="39" t="str">
        <f>'Gene Table'!E173</f>
        <v>hsa-miR-337-5p</v>
      </c>
      <c r="C173" s="39" t="str">
        <f>'Gene Table'!B173</f>
        <v>H03</v>
      </c>
      <c r="D173" s="145"/>
      <c r="E173" s="145"/>
      <c r="F173" s="145"/>
      <c r="G173" s="145"/>
      <c r="H173" s="145"/>
      <c r="I173" s="145"/>
      <c r="J173" s="145"/>
      <c r="K173" s="145"/>
      <c r="L173" s="145"/>
      <c r="M173" s="145"/>
      <c r="N173" s="149"/>
      <c r="O173" s="149"/>
    </row>
    <row r="174" spans="1:15">
      <c r="A174" s="80"/>
      <c r="B174" s="39" t="str">
        <f>'Gene Table'!E174</f>
        <v>hsa-miR-875-3p</v>
      </c>
      <c r="C174" s="39" t="str">
        <f>'Gene Table'!B174</f>
        <v>H04</v>
      </c>
      <c r="D174" s="145"/>
      <c r="E174" s="145"/>
      <c r="F174" s="145"/>
      <c r="G174" s="145"/>
      <c r="H174" s="145"/>
      <c r="I174" s="145"/>
      <c r="J174" s="145"/>
      <c r="K174" s="145"/>
      <c r="L174" s="145"/>
      <c r="M174" s="145"/>
      <c r="N174" s="149"/>
      <c r="O174" s="149"/>
    </row>
    <row r="175" spans="1:15">
      <c r="A175" s="80"/>
      <c r="B175" s="39" t="str">
        <f>'Gene Table'!E175</f>
        <v>hsa-miR-628-3p</v>
      </c>
      <c r="C175" s="39" t="str">
        <f>'Gene Table'!B175</f>
        <v>H05</v>
      </c>
      <c r="D175" s="145"/>
      <c r="E175" s="145"/>
      <c r="F175" s="145"/>
      <c r="G175" s="145"/>
      <c r="H175" s="145"/>
      <c r="I175" s="145"/>
      <c r="J175" s="145"/>
      <c r="K175" s="145"/>
      <c r="L175" s="145"/>
      <c r="M175" s="145"/>
      <c r="N175" s="149"/>
      <c r="O175" s="149"/>
    </row>
    <row r="176" spans="1:15">
      <c r="A176" s="80"/>
      <c r="B176" s="39" t="str">
        <f>'Gene Table'!E176</f>
        <v>hsa-miR-33a-5p</v>
      </c>
      <c r="C176" s="39" t="str">
        <f>'Gene Table'!B176</f>
        <v>H06</v>
      </c>
      <c r="D176" s="145"/>
      <c r="E176" s="145"/>
      <c r="F176" s="145"/>
      <c r="G176" s="145"/>
      <c r="H176" s="145"/>
      <c r="I176" s="145"/>
      <c r="J176" s="145"/>
      <c r="K176" s="145"/>
      <c r="L176" s="145"/>
      <c r="M176" s="145"/>
      <c r="N176" s="149"/>
      <c r="O176" s="149"/>
    </row>
    <row r="177" spans="1:15">
      <c r="A177" s="80"/>
      <c r="B177" s="39" t="str">
        <f>'Gene Table'!E177</f>
        <v>hsa-miR-625-5p</v>
      </c>
      <c r="C177" s="39" t="str">
        <f>'Gene Table'!B177</f>
        <v>H07</v>
      </c>
      <c r="D177" s="145"/>
      <c r="E177" s="145"/>
      <c r="F177" s="145"/>
      <c r="G177" s="145"/>
      <c r="H177" s="145"/>
      <c r="I177" s="145"/>
      <c r="J177" s="145"/>
      <c r="K177" s="145"/>
      <c r="L177" s="145"/>
      <c r="M177" s="145"/>
      <c r="N177" s="149"/>
      <c r="O177" s="149"/>
    </row>
    <row r="178" spans="1:15">
      <c r="A178" s="80"/>
      <c r="B178" s="39" t="str">
        <f>'Gene Table'!E178</f>
        <v>hsa-miR-455-5p</v>
      </c>
      <c r="C178" s="39" t="str">
        <f>'Gene Table'!B178</f>
        <v>H08</v>
      </c>
      <c r="D178" s="145"/>
      <c r="E178" s="145"/>
      <c r="F178" s="145"/>
      <c r="G178" s="145"/>
      <c r="H178" s="145"/>
      <c r="I178" s="145"/>
      <c r="J178" s="145"/>
      <c r="K178" s="145"/>
      <c r="L178" s="145"/>
      <c r="M178" s="145"/>
      <c r="N178" s="149"/>
      <c r="O178" s="149"/>
    </row>
    <row r="179" spans="1:15">
      <c r="A179" s="80"/>
      <c r="B179" s="39" t="str">
        <f>'Gene Table'!E179</f>
        <v>hsa-miR-381</v>
      </c>
      <c r="C179" s="39" t="str">
        <f>'Gene Table'!B179</f>
        <v>H09</v>
      </c>
      <c r="D179" s="145"/>
      <c r="E179" s="145"/>
      <c r="F179" s="145"/>
      <c r="G179" s="145"/>
      <c r="H179" s="145"/>
      <c r="I179" s="145"/>
      <c r="J179" s="145"/>
      <c r="K179" s="145"/>
      <c r="L179" s="145"/>
      <c r="M179" s="145"/>
      <c r="N179" s="149"/>
      <c r="O179" s="149"/>
    </row>
    <row r="180" spans="1:15">
      <c r="A180" s="80"/>
      <c r="B180" s="39" t="str">
        <f>'Gene Table'!E180</f>
        <v>hsa-miR-520d-3p</v>
      </c>
      <c r="C180" s="39" t="str">
        <f>'Gene Table'!B180</f>
        <v>H10</v>
      </c>
      <c r="D180" s="145"/>
      <c r="E180" s="145"/>
      <c r="F180" s="145"/>
      <c r="G180" s="145"/>
      <c r="H180" s="145"/>
      <c r="I180" s="145"/>
      <c r="J180" s="145"/>
      <c r="K180" s="145"/>
      <c r="L180" s="145"/>
      <c r="M180" s="145"/>
      <c r="N180" s="149"/>
      <c r="O180" s="149"/>
    </row>
    <row r="181" spans="1:15">
      <c r="A181" s="80"/>
      <c r="B181" s="39" t="str">
        <f>'Gene Table'!E181</f>
        <v>hsa-miR-574-5p</v>
      </c>
      <c r="C181" s="39" t="str">
        <f>'Gene Table'!B181</f>
        <v>H11</v>
      </c>
      <c r="D181" s="145"/>
      <c r="E181" s="145"/>
      <c r="F181" s="145"/>
      <c r="G181" s="145"/>
      <c r="H181" s="145"/>
      <c r="I181" s="145"/>
      <c r="J181" s="145"/>
      <c r="K181" s="145"/>
      <c r="L181" s="145"/>
      <c r="M181" s="145"/>
      <c r="N181" s="149"/>
      <c r="O181" s="149"/>
    </row>
    <row r="182" spans="1:15">
      <c r="A182" s="80"/>
      <c r="B182" s="39" t="str">
        <f>'Gene Table'!E182</f>
        <v>hsa-miR-1324</v>
      </c>
      <c r="C182" s="39" t="str">
        <f>'Gene Table'!B182</f>
        <v>H12</v>
      </c>
      <c r="D182" s="145"/>
      <c r="E182" s="145"/>
      <c r="F182" s="145"/>
      <c r="G182" s="145"/>
      <c r="H182" s="145"/>
      <c r="I182" s="145"/>
      <c r="J182" s="145"/>
      <c r="K182" s="145"/>
      <c r="L182" s="145"/>
      <c r="M182" s="145"/>
      <c r="N182" s="149"/>
      <c r="O182" s="149"/>
    </row>
    <row r="183" spans="1:15">
      <c r="A183" s="80"/>
      <c r="B183" s="39" t="str">
        <f>'Gene Table'!E183</f>
        <v>hsa-miR-592</v>
      </c>
      <c r="C183" s="39" t="str">
        <f>'Gene Table'!B183</f>
        <v>H13</v>
      </c>
      <c r="D183" s="145"/>
      <c r="E183" s="145"/>
      <c r="F183" s="145"/>
      <c r="G183" s="145"/>
      <c r="H183" s="145"/>
      <c r="I183" s="145"/>
      <c r="J183" s="145"/>
      <c r="K183" s="145"/>
      <c r="L183" s="145"/>
      <c r="M183" s="145"/>
      <c r="N183" s="149"/>
      <c r="O183" s="149"/>
    </row>
    <row r="184" spans="1:15">
      <c r="A184" s="80"/>
      <c r="B184" s="39" t="str">
        <f>'Gene Table'!E184</f>
        <v>hsa-miR-504</v>
      </c>
      <c r="C184" s="39" t="str">
        <f>'Gene Table'!B184</f>
        <v>H14</v>
      </c>
      <c r="D184" s="145"/>
      <c r="E184" s="145"/>
      <c r="F184" s="145"/>
      <c r="G184" s="145"/>
      <c r="H184" s="145"/>
      <c r="I184" s="145"/>
      <c r="J184" s="145"/>
      <c r="K184" s="145"/>
      <c r="L184" s="145"/>
      <c r="M184" s="145"/>
      <c r="N184" s="149"/>
      <c r="O184" s="149"/>
    </row>
    <row r="185" spans="1:15">
      <c r="A185" s="80"/>
      <c r="B185" s="39" t="str">
        <f>'Gene Table'!E185</f>
        <v>hsa-miR-544a</v>
      </c>
      <c r="C185" s="39" t="str">
        <f>'Gene Table'!B185</f>
        <v>H15</v>
      </c>
      <c r="D185" s="145"/>
      <c r="E185" s="145"/>
      <c r="F185" s="145"/>
      <c r="G185" s="145"/>
      <c r="H185" s="145"/>
      <c r="I185" s="145"/>
      <c r="J185" s="145"/>
      <c r="K185" s="145"/>
      <c r="L185" s="145"/>
      <c r="M185" s="145"/>
      <c r="N185" s="149"/>
      <c r="O185" s="149"/>
    </row>
    <row r="186" spans="1:15">
      <c r="A186" s="80"/>
      <c r="B186" s="39" t="str">
        <f>'Gene Table'!E186</f>
        <v>hsa-miR-608</v>
      </c>
      <c r="C186" s="39" t="str">
        <f>'Gene Table'!B186</f>
        <v>H16</v>
      </c>
      <c r="D186" s="145"/>
      <c r="E186" s="145"/>
      <c r="F186" s="145"/>
      <c r="G186" s="145"/>
      <c r="H186" s="145"/>
      <c r="I186" s="145"/>
      <c r="J186" s="145"/>
      <c r="K186" s="145"/>
      <c r="L186" s="145"/>
      <c r="M186" s="145"/>
      <c r="N186" s="149"/>
      <c r="O186" s="149"/>
    </row>
    <row r="187" spans="1:15">
      <c r="A187" s="80"/>
      <c r="B187" s="39" t="str">
        <f>'Gene Table'!E187</f>
        <v>hsa-miR-516a-3p</v>
      </c>
      <c r="C187" s="39" t="str">
        <f>'Gene Table'!B187</f>
        <v>H17</v>
      </c>
      <c r="D187" s="145"/>
      <c r="E187" s="145"/>
      <c r="F187" s="145"/>
      <c r="G187" s="145"/>
      <c r="H187" s="145"/>
      <c r="I187" s="145"/>
      <c r="J187" s="145"/>
      <c r="K187" s="145"/>
      <c r="L187" s="145"/>
      <c r="M187" s="145"/>
      <c r="N187" s="149"/>
      <c r="O187" s="149"/>
    </row>
    <row r="188" spans="1:15">
      <c r="A188" s="80"/>
      <c r="B188" s="39" t="str">
        <f>'Gene Table'!E188</f>
        <v>hsa-miR-1303</v>
      </c>
      <c r="C188" s="39" t="str">
        <f>'Gene Table'!B188</f>
        <v>H18</v>
      </c>
      <c r="D188" s="145"/>
      <c r="E188" s="145"/>
      <c r="F188" s="145"/>
      <c r="G188" s="145"/>
      <c r="H188" s="145"/>
      <c r="I188" s="145"/>
      <c r="J188" s="145"/>
      <c r="K188" s="145"/>
      <c r="L188" s="145"/>
      <c r="M188" s="145"/>
      <c r="N188" s="149"/>
      <c r="O188" s="149"/>
    </row>
    <row r="189" spans="1:15">
      <c r="A189" s="80"/>
      <c r="B189" s="39" t="str">
        <f>'Gene Table'!E189</f>
        <v>hsa-miR-548b-3p</v>
      </c>
      <c r="C189" s="39" t="str">
        <f>'Gene Table'!B189</f>
        <v>H19</v>
      </c>
      <c r="D189" s="145"/>
      <c r="E189" s="145"/>
      <c r="F189" s="145"/>
      <c r="G189" s="145"/>
      <c r="H189" s="145"/>
      <c r="I189" s="145"/>
      <c r="J189" s="145"/>
      <c r="K189" s="145"/>
      <c r="L189" s="145"/>
      <c r="M189" s="145"/>
      <c r="N189" s="149"/>
      <c r="O189" s="149"/>
    </row>
    <row r="190" spans="1:15">
      <c r="A190" s="80"/>
      <c r="B190" s="39" t="str">
        <f>'Gene Table'!E190</f>
        <v>hsa-miR-362-5p</v>
      </c>
      <c r="C190" s="39" t="str">
        <f>'Gene Table'!B190</f>
        <v>H20</v>
      </c>
      <c r="D190" s="145"/>
      <c r="E190" s="145"/>
      <c r="F190" s="145"/>
      <c r="G190" s="145"/>
      <c r="H190" s="145"/>
      <c r="I190" s="145"/>
      <c r="J190" s="145"/>
      <c r="K190" s="145"/>
      <c r="L190" s="145"/>
      <c r="M190" s="145"/>
      <c r="N190" s="149"/>
      <c r="O190" s="149"/>
    </row>
    <row r="191" spans="1:15">
      <c r="A191" s="80"/>
      <c r="B191" s="39" t="str">
        <f>'Gene Table'!E191</f>
        <v>hsa-miR-337-3p</v>
      </c>
      <c r="C191" s="39" t="str">
        <f>'Gene Table'!B191</f>
        <v>H21</v>
      </c>
      <c r="D191" s="145"/>
      <c r="E191" s="145"/>
      <c r="F191" s="145"/>
      <c r="G191" s="145"/>
      <c r="H191" s="145"/>
      <c r="I191" s="145"/>
      <c r="J191" s="145"/>
      <c r="K191" s="145"/>
      <c r="L191" s="145"/>
      <c r="M191" s="145"/>
      <c r="N191" s="149"/>
      <c r="O191" s="149"/>
    </row>
    <row r="192" spans="1:15">
      <c r="A192" s="80"/>
      <c r="B192" s="39" t="str">
        <f>'Gene Table'!E192</f>
        <v>hsa-miR-483-3p</v>
      </c>
      <c r="C192" s="39" t="str">
        <f>'Gene Table'!B192</f>
        <v>H22</v>
      </c>
      <c r="D192" s="145"/>
      <c r="E192" s="145"/>
      <c r="F192" s="145"/>
      <c r="G192" s="145"/>
      <c r="H192" s="145"/>
      <c r="I192" s="145"/>
      <c r="J192" s="145"/>
      <c r="K192" s="145"/>
      <c r="L192" s="145"/>
      <c r="M192" s="145"/>
      <c r="N192" s="149"/>
      <c r="O192" s="149"/>
    </row>
    <row r="193" spans="1:15">
      <c r="A193" s="80"/>
      <c r="B193" s="39" t="str">
        <f>'Gene Table'!E193</f>
        <v>hsa-miR-377-3p</v>
      </c>
      <c r="C193" s="39" t="str">
        <f>'Gene Table'!B193</f>
        <v>H23</v>
      </c>
      <c r="D193" s="145"/>
      <c r="E193" s="145"/>
      <c r="F193" s="145"/>
      <c r="G193" s="145"/>
      <c r="H193" s="145"/>
      <c r="I193" s="145"/>
      <c r="J193" s="145"/>
      <c r="K193" s="145"/>
      <c r="L193" s="145"/>
      <c r="M193" s="145"/>
      <c r="N193" s="149"/>
      <c r="O193" s="149"/>
    </row>
    <row r="194" spans="1:15">
      <c r="A194" s="80"/>
      <c r="B194" s="39" t="str">
        <f>'Gene Table'!E194</f>
        <v>hsa-miR-571</v>
      </c>
      <c r="C194" s="39" t="str">
        <f>'Gene Table'!B194</f>
        <v>H24</v>
      </c>
      <c r="D194" s="145"/>
      <c r="E194" s="145"/>
      <c r="F194" s="145"/>
      <c r="G194" s="145"/>
      <c r="H194" s="145"/>
      <c r="I194" s="145"/>
      <c r="J194" s="145"/>
      <c r="K194" s="145"/>
      <c r="L194" s="145"/>
      <c r="M194" s="145"/>
      <c r="N194" s="149"/>
      <c r="O194" s="149"/>
    </row>
    <row r="195" customHeight="1" spans="1:15">
      <c r="A195" s="80"/>
      <c r="B195" s="39" t="str">
        <f>'Gene Table'!E195</f>
        <v>hsa-miR-15a-5p</v>
      </c>
      <c r="C195" s="39" t="str">
        <f>'Gene Table'!B195</f>
        <v>I01</v>
      </c>
      <c r="D195" s="145"/>
      <c r="E195" s="145"/>
      <c r="F195" s="145"/>
      <c r="G195" s="145"/>
      <c r="H195" s="145"/>
      <c r="I195" s="145"/>
      <c r="J195" s="145"/>
      <c r="K195" s="145"/>
      <c r="L195" s="145"/>
      <c r="M195" s="145"/>
      <c r="N195" s="149"/>
      <c r="O195" s="149"/>
    </row>
    <row r="196" spans="1:15">
      <c r="A196" s="80"/>
      <c r="B196" s="39" t="str">
        <f>'Gene Table'!E196</f>
        <v>hsa-miR-569</v>
      </c>
      <c r="C196" s="39" t="str">
        <f>'Gene Table'!B196</f>
        <v>I02</v>
      </c>
      <c r="D196" s="145"/>
      <c r="E196" s="145"/>
      <c r="F196" s="145"/>
      <c r="G196" s="145"/>
      <c r="H196" s="145"/>
      <c r="I196" s="145"/>
      <c r="J196" s="145"/>
      <c r="K196" s="145"/>
      <c r="L196" s="145"/>
      <c r="M196" s="145"/>
      <c r="N196" s="149"/>
      <c r="O196" s="149"/>
    </row>
    <row r="197" spans="1:15">
      <c r="A197" s="80"/>
      <c r="B197" s="39" t="str">
        <f>'Gene Table'!E197</f>
        <v>hsa-miR-15b-5p</v>
      </c>
      <c r="C197" s="39" t="str">
        <f>'Gene Table'!B197</f>
        <v>I03</v>
      </c>
      <c r="D197" s="145"/>
      <c r="E197" s="145"/>
      <c r="F197" s="145"/>
      <c r="G197" s="145"/>
      <c r="H197" s="145"/>
      <c r="I197" s="145"/>
      <c r="J197" s="145"/>
      <c r="K197" s="145"/>
      <c r="L197" s="145"/>
      <c r="M197" s="145"/>
      <c r="N197" s="149"/>
      <c r="O197" s="149"/>
    </row>
    <row r="198" spans="1:15">
      <c r="A198" s="80"/>
      <c r="B198" s="39" t="str">
        <f>'Gene Table'!E198</f>
        <v>hsa-miR-514a-3p</v>
      </c>
      <c r="C198" s="39" t="str">
        <f>'Gene Table'!B198</f>
        <v>I04</v>
      </c>
      <c r="D198" s="145"/>
      <c r="E198" s="145"/>
      <c r="F198" s="145"/>
      <c r="G198" s="145"/>
      <c r="H198" s="145"/>
      <c r="I198" s="145"/>
      <c r="J198" s="145"/>
      <c r="K198" s="145"/>
      <c r="L198" s="145"/>
      <c r="M198" s="145"/>
      <c r="N198" s="149"/>
      <c r="O198" s="149"/>
    </row>
    <row r="199" spans="1:15">
      <c r="A199" s="80"/>
      <c r="B199" s="39" t="str">
        <f>'Gene Table'!E199</f>
        <v>hsa-miR-208a</v>
      </c>
      <c r="C199" s="39" t="str">
        <f>'Gene Table'!B199</f>
        <v>I05</v>
      </c>
      <c r="D199" s="145"/>
      <c r="E199" s="145"/>
      <c r="F199" s="145"/>
      <c r="G199" s="145"/>
      <c r="H199" s="145"/>
      <c r="I199" s="145"/>
      <c r="J199" s="145"/>
      <c r="K199" s="145"/>
      <c r="L199" s="145"/>
      <c r="M199" s="145"/>
      <c r="N199" s="149"/>
      <c r="O199" s="149"/>
    </row>
    <row r="200" spans="1:15">
      <c r="A200" s="80"/>
      <c r="B200" s="39" t="str">
        <f>'Gene Table'!E200</f>
        <v>hsa-miR-369-3p</v>
      </c>
      <c r="C200" s="39" t="str">
        <f>'Gene Table'!B200</f>
        <v>I06</v>
      </c>
      <c r="D200" s="145"/>
      <c r="E200" s="145"/>
      <c r="F200" s="145"/>
      <c r="G200" s="145"/>
      <c r="H200" s="145"/>
      <c r="I200" s="145"/>
      <c r="J200" s="145"/>
      <c r="K200" s="145"/>
      <c r="L200" s="145"/>
      <c r="M200" s="145"/>
      <c r="N200" s="149"/>
      <c r="O200" s="149"/>
    </row>
    <row r="201" spans="1:15">
      <c r="A201" s="80"/>
      <c r="B201" s="39" t="str">
        <f>'Gene Table'!E201</f>
        <v>hsa-miR-208b</v>
      </c>
      <c r="C201" s="39" t="str">
        <f>'Gene Table'!B201</f>
        <v>I07</v>
      </c>
      <c r="D201" s="145"/>
      <c r="E201" s="145"/>
      <c r="F201" s="145"/>
      <c r="G201" s="145"/>
      <c r="H201" s="145"/>
      <c r="I201" s="145"/>
      <c r="J201" s="145"/>
      <c r="K201" s="145"/>
      <c r="L201" s="145"/>
      <c r="M201" s="145"/>
      <c r="N201" s="149"/>
      <c r="O201" s="149"/>
    </row>
    <row r="202" spans="1:15">
      <c r="A202" s="80"/>
      <c r="B202" s="39" t="str">
        <f>'Gene Table'!E202</f>
        <v>hsa-miR-581</v>
      </c>
      <c r="C202" s="39" t="str">
        <f>'Gene Table'!B202</f>
        <v>I08</v>
      </c>
      <c r="D202" s="145"/>
      <c r="E202" s="145"/>
      <c r="F202" s="145"/>
      <c r="G202" s="145"/>
      <c r="H202" s="145"/>
      <c r="I202" s="145"/>
      <c r="J202" s="145"/>
      <c r="K202" s="145"/>
      <c r="L202" s="145"/>
      <c r="M202" s="145"/>
      <c r="N202" s="149"/>
      <c r="O202" s="149"/>
    </row>
    <row r="203" spans="1:15">
      <c r="A203" s="80"/>
      <c r="B203" s="39" t="str">
        <f>'Gene Table'!E203</f>
        <v>hsa-miR-21-5p</v>
      </c>
      <c r="C203" s="39" t="str">
        <f>'Gene Table'!B203</f>
        <v>I09</v>
      </c>
      <c r="D203" s="145"/>
      <c r="E203" s="145"/>
      <c r="F203" s="145"/>
      <c r="G203" s="145"/>
      <c r="H203" s="145"/>
      <c r="I203" s="145"/>
      <c r="J203" s="145"/>
      <c r="K203" s="145"/>
      <c r="L203" s="145"/>
      <c r="M203" s="145"/>
      <c r="N203" s="149"/>
      <c r="O203" s="149"/>
    </row>
    <row r="204" spans="1:15">
      <c r="A204" s="80"/>
      <c r="B204" s="39" t="str">
        <f>'Gene Table'!E204</f>
        <v>hsa-miR-26b-5p</v>
      </c>
      <c r="C204" s="39" t="str">
        <f>'Gene Table'!B204</f>
        <v>I10</v>
      </c>
      <c r="D204" s="145"/>
      <c r="E204" s="145"/>
      <c r="F204" s="145"/>
      <c r="G204" s="145"/>
      <c r="H204" s="145"/>
      <c r="I204" s="145"/>
      <c r="J204" s="145"/>
      <c r="K204" s="145"/>
      <c r="L204" s="145"/>
      <c r="M204" s="145"/>
      <c r="N204" s="149"/>
      <c r="O204" s="149"/>
    </row>
    <row r="205" spans="1:15">
      <c r="A205" s="80"/>
      <c r="B205" s="39" t="str">
        <f>'Gene Table'!E205</f>
        <v>hsa-miR-210</v>
      </c>
      <c r="C205" s="39" t="str">
        <f>'Gene Table'!B205</f>
        <v>I11</v>
      </c>
      <c r="D205" s="145"/>
      <c r="E205" s="145"/>
      <c r="F205" s="145"/>
      <c r="G205" s="145"/>
      <c r="H205" s="145"/>
      <c r="I205" s="145"/>
      <c r="J205" s="145"/>
      <c r="K205" s="145"/>
      <c r="L205" s="145"/>
      <c r="M205" s="145"/>
      <c r="N205" s="149"/>
      <c r="O205" s="149"/>
    </row>
    <row r="206" spans="1:15">
      <c r="A206" s="80"/>
      <c r="B206" s="39" t="str">
        <f>'Gene Table'!E206</f>
        <v>hsa-miR-302e</v>
      </c>
      <c r="C206" s="39" t="str">
        <f>'Gene Table'!B206</f>
        <v>I12</v>
      </c>
      <c r="D206" s="145"/>
      <c r="E206" s="145"/>
      <c r="F206" s="145"/>
      <c r="G206" s="145"/>
      <c r="H206" s="145"/>
      <c r="I206" s="145"/>
      <c r="J206" s="145"/>
      <c r="K206" s="145"/>
      <c r="L206" s="145"/>
      <c r="M206" s="145"/>
      <c r="N206" s="149"/>
      <c r="O206" s="149"/>
    </row>
    <row r="207" spans="1:15">
      <c r="A207" s="80"/>
      <c r="B207" s="39" t="str">
        <f>'Gene Table'!E207</f>
        <v>hsa-miR-212-3p</v>
      </c>
      <c r="C207" s="39" t="str">
        <f>'Gene Table'!B207</f>
        <v>I13</v>
      </c>
      <c r="D207" s="145"/>
      <c r="E207" s="145"/>
      <c r="F207" s="145"/>
      <c r="G207" s="145"/>
      <c r="H207" s="145"/>
      <c r="I207" s="145"/>
      <c r="J207" s="145"/>
      <c r="K207" s="145"/>
      <c r="L207" s="145"/>
      <c r="M207" s="145"/>
      <c r="N207" s="149"/>
      <c r="O207" s="149"/>
    </row>
    <row r="208" spans="1:15">
      <c r="A208" s="80"/>
      <c r="B208" s="39" t="str">
        <f>'Gene Table'!E208</f>
        <v>hsa-miR-577</v>
      </c>
      <c r="C208" s="39" t="str">
        <f>'Gene Table'!B208</f>
        <v>I14</v>
      </c>
      <c r="D208" s="145"/>
      <c r="E208" s="145"/>
      <c r="F208" s="145"/>
      <c r="G208" s="145"/>
      <c r="H208" s="145"/>
      <c r="I208" s="145"/>
      <c r="J208" s="145"/>
      <c r="K208" s="145"/>
      <c r="L208" s="145"/>
      <c r="M208" s="145"/>
      <c r="N208" s="149"/>
      <c r="O208" s="149"/>
    </row>
    <row r="209" spans="1:15">
      <c r="A209" s="80"/>
      <c r="B209" s="39" t="str">
        <f>'Gene Table'!E209</f>
        <v>hsa-miR-24-3p</v>
      </c>
      <c r="C209" s="39" t="str">
        <f>'Gene Table'!B209</f>
        <v>I15</v>
      </c>
      <c r="D209" s="145"/>
      <c r="E209" s="145"/>
      <c r="F209" s="145"/>
      <c r="G209" s="145"/>
      <c r="H209" s="145"/>
      <c r="I209" s="145"/>
      <c r="J209" s="145"/>
      <c r="K209" s="145"/>
      <c r="L209" s="145"/>
      <c r="M209" s="145"/>
      <c r="N209" s="149"/>
      <c r="O209" s="149"/>
    </row>
    <row r="210" spans="1:15">
      <c r="A210" s="80"/>
      <c r="B210" s="39" t="str">
        <f>'Gene Table'!E210</f>
        <v>hsa-miR-380-3p</v>
      </c>
      <c r="C210" s="39" t="str">
        <f>'Gene Table'!B210</f>
        <v>I16</v>
      </c>
      <c r="D210" s="145"/>
      <c r="E210" s="145"/>
      <c r="F210" s="145"/>
      <c r="G210" s="145"/>
      <c r="H210" s="145"/>
      <c r="I210" s="145"/>
      <c r="J210" s="145"/>
      <c r="K210" s="145"/>
      <c r="L210" s="145"/>
      <c r="M210" s="145"/>
      <c r="N210" s="149"/>
      <c r="O210" s="149"/>
    </row>
    <row r="211" spans="1:15">
      <c r="A211" s="80"/>
      <c r="B211" s="39" t="str">
        <f>'Gene Table'!E211</f>
        <v>hsa-miR-30b-5p</v>
      </c>
      <c r="C211" s="39" t="str">
        <f>'Gene Table'!B211</f>
        <v>I17</v>
      </c>
      <c r="D211" s="145"/>
      <c r="E211" s="145"/>
      <c r="F211" s="145"/>
      <c r="G211" s="145"/>
      <c r="H211" s="145"/>
      <c r="I211" s="145"/>
      <c r="J211" s="145"/>
      <c r="K211" s="145"/>
      <c r="L211" s="145"/>
      <c r="M211" s="145"/>
      <c r="N211" s="149"/>
      <c r="O211" s="149"/>
    </row>
    <row r="212" spans="1:15">
      <c r="A212" s="80"/>
      <c r="B212" s="39" t="str">
        <f>'Gene Table'!E212</f>
        <v>hsa-miR-410</v>
      </c>
      <c r="C212" s="39" t="str">
        <f>'Gene Table'!B212</f>
        <v>I18</v>
      </c>
      <c r="D212" s="145"/>
      <c r="E212" s="145"/>
      <c r="F212" s="145"/>
      <c r="G212" s="145"/>
      <c r="H212" s="145"/>
      <c r="I212" s="145"/>
      <c r="J212" s="145"/>
      <c r="K212" s="145"/>
      <c r="L212" s="145"/>
      <c r="M212" s="145"/>
      <c r="N212" s="149"/>
      <c r="O212" s="149"/>
    </row>
    <row r="213" spans="1:15">
      <c r="A213" s="80"/>
      <c r="B213" s="39" t="str">
        <f>'Gene Table'!E213</f>
        <v>hsa-miR-34b-3p</v>
      </c>
      <c r="C213" s="39" t="str">
        <f>'Gene Table'!B213</f>
        <v>I19</v>
      </c>
      <c r="D213" s="145"/>
      <c r="E213" s="145"/>
      <c r="F213" s="145"/>
      <c r="G213" s="145"/>
      <c r="H213" s="145"/>
      <c r="I213" s="145"/>
      <c r="J213" s="145"/>
      <c r="K213" s="145"/>
      <c r="L213" s="145"/>
      <c r="M213" s="145"/>
      <c r="N213" s="149"/>
      <c r="O213" s="149"/>
    </row>
    <row r="214" spans="1:15">
      <c r="A214" s="80"/>
      <c r="B214" s="39" t="str">
        <f>'Gene Table'!E214</f>
        <v>hsa-miR-429</v>
      </c>
      <c r="C214" s="39" t="str">
        <f>'Gene Table'!B214</f>
        <v>I20</v>
      </c>
      <c r="D214" s="145"/>
      <c r="E214" s="145"/>
      <c r="F214" s="145"/>
      <c r="G214" s="145"/>
      <c r="H214" s="145"/>
      <c r="I214" s="145"/>
      <c r="J214" s="145"/>
      <c r="K214" s="145"/>
      <c r="L214" s="145"/>
      <c r="M214" s="145"/>
      <c r="N214" s="149"/>
      <c r="O214" s="149"/>
    </row>
    <row r="215" spans="1:15">
      <c r="A215" s="80"/>
      <c r="B215" s="39" t="str">
        <f>'Gene Table'!E215</f>
        <v>hsa-miR-372</v>
      </c>
      <c r="C215" s="39" t="str">
        <f>'Gene Table'!B215</f>
        <v>I21</v>
      </c>
      <c r="D215" s="145"/>
      <c r="E215" s="145"/>
      <c r="F215" s="145"/>
      <c r="G215" s="145"/>
      <c r="H215" s="145"/>
      <c r="I215" s="145"/>
      <c r="J215" s="145"/>
      <c r="K215" s="145"/>
      <c r="L215" s="145"/>
      <c r="M215" s="145"/>
      <c r="N215" s="149"/>
      <c r="O215" s="149"/>
    </row>
    <row r="216" spans="1:15">
      <c r="A216" s="80"/>
      <c r="B216" s="39" t="str">
        <f>'Gene Table'!E216</f>
        <v>hsa-miR-190b</v>
      </c>
      <c r="C216" s="39" t="str">
        <f>'Gene Table'!B216</f>
        <v>I22</v>
      </c>
      <c r="D216" s="145"/>
      <c r="E216" s="145"/>
      <c r="F216" s="145"/>
      <c r="G216" s="145"/>
      <c r="H216" s="145"/>
      <c r="I216" s="145"/>
      <c r="J216" s="145"/>
      <c r="K216" s="145"/>
      <c r="L216" s="145"/>
      <c r="M216" s="145"/>
      <c r="N216" s="149"/>
      <c r="O216" s="149"/>
    </row>
    <row r="217" spans="1:15">
      <c r="A217" s="80"/>
      <c r="B217" s="39" t="str">
        <f>'Gene Table'!E217</f>
        <v>hsa-miR-423-3p</v>
      </c>
      <c r="C217" s="39" t="str">
        <f>'Gene Table'!B217</f>
        <v>I23</v>
      </c>
      <c r="D217" s="145"/>
      <c r="E217" s="145"/>
      <c r="F217" s="145"/>
      <c r="G217" s="145"/>
      <c r="H217" s="145"/>
      <c r="I217" s="145"/>
      <c r="J217" s="145"/>
      <c r="K217" s="145"/>
      <c r="L217" s="145"/>
      <c r="M217" s="145"/>
      <c r="N217" s="149"/>
      <c r="O217" s="149"/>
    </row>
    <row r="218" spans="1:15">
      <c r="A218" s="80"/>
      <c r="B218" s="39" t="str">
        <f>'Gene Table'!E218</f>
        <v>hsa-miR-655</v>
      </c>
      <c r="C218" s="39" t="str">
        <f>'Gene Table'!B218</f>
        <v>I24</v>
      </c>
      <c r="D218" s="145"/>
      <c r="E218" s="145"/>
      <c r="F218" s="145"/>
      <c r="G218" s="145"/>
      <c r="H218" s="145"/>
      <c r="I218" s="145"/>
      <c r="J218" s="145"/>
      <c r="K218" s="145"/>
      <c r="L218" s="145"/>
      <c r="M218" s="145"/>
      <c r="N218" s="149"/>
      <c r="O218" s="149"/>
    </row>
    <row r="219" spans="1:15">
      <c r="A219" s="80"/>
      <c r="B219" s="39" t="str">
        <f>'Gene Table'!E219</f>
        <v>hsa-miR-495</v>
      </c>
      <c r="C219" s="39" t="str">
        <f>'Gene Table'!B219</f>
        <v>J01</v>
      </c>
      <c r="D219" s="145"/>
      <c r="E219" s="145"/>
      <c r="F219" s="145"/>
      <c r="G219" s="145"/>
      <c r="H219" s="145"/>
      <c r="I219" s="145"/>
      <c r="J219" s="145"/>
      <c r="K219" s="145"/>
      <c r="L219" s="145"/>
      <c r="M219" s="145"/>
      <c r="N219" s="149"/>
      <c r="O219" s="149"/>
    </row>
    <row r="220" spans="1:15">
      <c r="A220" s="80"/>
      <c r="B220" s="39" t="str">
        <f>'Gene Table'!E220</f>
        <v>hsa-miR-1294</v>
      </c>
      <c r="C220" s="39" t="str">
        <f>'Gene Table'!B220</f>
        <v>J02</v>
      </c>
      <c r="D220" s="145"/>
      <c r="E220" s="145"/>
      <c r="F220" s="145"/>
      <c r="G220" s="145"/>
      <c r="H220" s="145"/>
      <c r="I220" s="145"/>
      <c r="J220" s="145"/>
      <c r="K220" s="145"/>
      <c r="L220" s="145"/>
      <c r="M220" s="145"/>
      <c r="N220" s="149"/>
      <c r="O220" s="149"/>
    </row>
    <row r="221" spans="1:15">
      <c r="A221" s="80"/>
      <c r="B221" s="39" t="str">
        <f>'Gene Table'!E221</f>
        <v>hsa-miR-128</v>
      </c>
      <c r="C221" s="39" t="str">
        <f>'Gene Table'!B221</f>
        <v>J03</v>
      </c>
      <c r="D221" s="145"/>
      <c r="E221" s="145"/>
      <c r="F221" s="145"/>
      <c r="G221" s="145"/>
      <c r="H221" s="145"/>
      <c r="I221" s="145"/>
      <c r="J221" s="145"/>
      <c r="K221" s="145"/>
      <c r="L221" s="145"/>
      <c r="M221" s="145"/>
      <c r="N221" s="149"/>
      <c r="O221" s="149"/>
    </row>
    <row r="222" spans="1:15">
      <c r="A222" s="80"/>
      <c r="B222" s="39" t="str">
        <f>'Gene Table'!E222</f>
        <v>hsa-miR-220b</v>
      </c>
      <c r="C222" s="39" t="str">
        <f>'Gene Table'!B222</f>
        <v>J04</v>
      </c>
      <c r="D222" s="145"/>
      <c r="E222" s="145"/>
      <c r="F222" s="145"/>
      <c r="G222" s="145"/>
      <c r="H222" s="145"/>
      <c r="I222" s="145"/>
      <c r="J222" s="145"/>
      <c r="K222" s="145"/>
      <c r="L222" s="145"/>
      <c r="M222" s="145"/>
      <c r="N222" s="149"/>
      <c r="O222" s="149"/>
    </row>
    <row r="223" spans="1:15">
      <c r="A223" s="80"/>
      <c r="B223" s="39" t="str">
        <f>'Gene Table'!E223</f>
        <v>hsa-miR-1322</v>
      </c>
      <c r="C223" s="39" t="str">
        <f>'Gene Table'!B223</f>
        <v>J05</v>
      </c>
      <c r="D223" s="145"/>
      <c r="E223" s="145"/>
      <c r="F223" s="145"/>
      <c r="G223" s="145"/>
      <c r="H223" s="145"/>
      <c r="I223" s="145"/>
      <c r="J223" s="145"/>
      <c r="K223" s="145"/>
      <c r="L223" s="145"/>
      <c r="M223" s="145"/>
      <c r="N223" s="149"/>
      <c r="O223" s="149"/>
    </row>
    <row r="224" spans="1:15">
      <c r="A224" s="80"/>
      <c r="B224" s="39" t="str">
        <f>'Gene Table'!E224</f>
        <v>hsa-miR-642a-5p</v>
      </c>
      <c r="C224" s="39" t="str">
        <f>'Gene Table'!B224</f>
        <v>J06</v>
      </c>
      <c r="D224" s="145"/>
      <c r="E224" s="145"/>
      <c r="F224" s="145"/>
      <c r="G224" s="145"/>
      <c r="H224" s="145"/>
      <c r="I224" s="145"/>
      <c r="J224" s="145"/>
      <c r="K224" s="145"/>
      <c r="L224" s="145"/>
      <c r="M224" s="145"/>
      <c r="N224" s="149"/>
      <c r="O224" s="149"/>
    </row>
    <row r="225" spans="1:15">
      <c r="A225" s="80"/>
      <c r="B225" s="39" t="str">
        <f>'Gene Table'!E225</f>
        <v>hsa-miR-587</v>
      </c>
      <c r="C225" s="39" t="str">
        <f>'Gene Table'!B225</f>
        <v>J07</v>
      </c>
      <c r="D225" s="145"/>
      <c r="E225" s="145"/>
      <c r="F225" s="145"/>
      <c r="G225" s="145"/>
      <c r="H225" s="145"/>
      <c r="I225" s="145"/>
      <c r="J225" s="145"/>
      <c r="K225" s="145"/>
      <c r="L225" s="145"/>
      <c r="M225" s="145"/>
      <c r="N225" s="149"/>
      <c r="O225" s="149"/>
    </row>
    <row r="226" spans="1:15">
      <c r="A226" s="80"/>
      <c r="B226" s="39" t="str">
        <f>'Gene Table'!E226</f>
        <v>hsa-miR-127-5p</v>
      </c>
      <c r="C226" s="39" t="str">
        <f>'Gene Table'!B226</f>
        <v>J08</v>
      </c>
      <c r="D226" s="145"/>
      <c r="E226" s="145"/>
      <c r="F226" s="145"/>
      <c r="G226" s="145"/>
      <c r="H226" s="145"/>
      <c r="I226" s="145"/>
      <c r="J226" s="145"/>
      <c r="K226" s="145"/>
      <c r="L226" s="145"/>
      <c r="M226" s="145"/>
      <c r="N226" s="149"/>
      <c r="O226" s="149"/>
    </row>
    <row r="227" spans="1:15">
      <c r="A227" s="80"/>
      <c r="B227" s="39" t="str">
        <f>'Gene Table'!E227</f>
        <v>hsa-miR-1276</v>
      </c>
      <c r="C227" s="39" t="str">
        <f>'Gene Table'!B227</f>
        <v>J09</v>
      </c>
      <c r="D227" s="145"/>
      <c r="E227" s="145"/>
      <c r="F227" s="145"/>
      <c r="G227" s="145"/>
      <c r="H227" s="145"/>
      <c r="I227" s="145"/>
      <c r="J227" s="145"/>
      <c r="K227" s="145"/>
      <c r="L227" s="145"/>
      <c r="M227" s="145"/>
      <c r="N227" s="149"/>
      <c r="O227" s="149"/>
    </row>
    <row r="228" spans="1:15">
      <c r="A228" s="80"/>
      <c r="B228" s="39" t="str">
        <f>'Gene Table'!E228</f>
        <v>hsa-miR-1825</v>
      </c>
      <c r="C228" s="39" t="str">
        <f>'Gene Table'!B228</f>
        <v>J10</v>
      </c>
      <c r="D228" s="145"/>
      <c r="E228" s="145"/>
      <c r="F228" s="145"/>
      <c r="G228" s="145"/>
      <c r="H228" s="145"/>
      <c r="I228" s="145"/>
      <c r="J228" s="145"/>
      <c r="K228" s="145"/>
      <c r="L228" s="145"/>
      <c r="M228" s="145"/>
      <c r="N228" s="149"/>
      <c r="O228" s="149"/>
    </row>
    <row r="229" spans="1:15">
      <c r="A229" s="80"/>
      <c r="B229" s="39" t="str">
        <f>'Gene Table'!E229</f>
        <v>hsa-miR-496</v>
      </c>
      <c r="C229" s="39" t="str">
        <f>'Gene Table'!B229</f>
        <v>J11</v>
      </c>
      <c r="D229" s="145"/>
      <c r="E229" s="145"/>
      <c r="F229" s="145"/>
      <c r="G229" s="145"/>
      <c r="H229" s="145"/>
      <c r="I229" s="145"/>
      <c r="J229" s="145"/>
      <c r="K229" s="145"/>
      <c r="L229" s="145"/>
      <c r="M229" s="145"/>
      <c r="N229" s="149"/>
      <c r="O229" s="149"/>
    </row>
    <row r="230" spans="1:15">
      <c r="A230" s="80"/>
      <c r="B230" s="39" t="str">
        <f>'Gene Table'!E230</f>
        <v>hsa-miR-338-5p</v>
      </c>
      <c r="C230" s="39" t="str">
        <f>'Gene Table'!B230</f>
        <v>J12</v>
      </c>
      <c r="D230" s="145"/>
      <c r="E230" s="145"/>
      <c r="F230" s="145"/>
      <c r="G230" s="145"/>
      <c r="H230" s="145"/>
      <c r="I230" s="145"/>
      <c r="J230" s="145"/>
      <c r="K230" s="145"/>
      <c r="L230" s="145"/>
      <c r="M230" s="145"/>
      <c r="N230" s="149"/>
      <c r="O230" s="149"/>
    </row>
    <row r="231" spans="1:15">
      <c r="A231" s="80"/>
      <c r="B231" s="39" t="str">
        <f>'Gene Table'!E231</f>
        <v>hsa-miR-448</v>
      </c>
      <c r="C231" s="39" t="str">
        <f>'Gene Table'!B231</f>
        <v>J13</v>
      </c>
      <c r="D231" s="145"/>
      <c r="E231" s="145"/>
      <c r="F231" s="145"/>
      <c r="G231" s="145"/>
      <c r="H231" s="145"/>
      <c r="I231" s="145"/>
      <c r="J231" s="145"/>
      <c r="K231" s="145"/>
      <c r="L231" s="145"/>
      <c r="M231" s="145"/>
      <c r="N231" s="149"/>
      <c r="O231" s="149"/>
    </row>
    <row r="232" spans="1:15">
      <c r="A232" s="80"/>
      <c r="B232" s="39" t="str">
        <f>'Gene Table'!E232</f>
        <v>hsa-miR-455-3p</v>
      </c>
      <c r="C232" s="39" t="str">
        <f>'Gene Table'!B232</f>
        <v>J14</v>
      </c>
      <c r="D232" s="145"/>
      <c r="E232" s="145"/>
      <c r="F232" s="145"/>
      <c r="G232" s="145"/>
      <c r="H232" s="145"/>
      <c r="I232" s="145"/>
      <c r="J232" s="145"/>
      <c r="K232" s="145"/>
      <c r="L232" s="145"/>
      <c r="M232" s="145"/>
      <c r="N232" s="149"/>
      <c r="O232" s="149"/>
    </row>
    <row r="233" spans="1:15">
      <c r="A233" s="80"/>
      <c r="B233" s="39" t="str">
        <f>'Gene Table'!E233</f>
        <v>hsa-miR-513a-3p</v>
      </c>
      <c r="C233" s="39" t="str">
        <f>'Gene Table'!B233</f>
        <v>J15</v>
      </c>
      <c r="D233" s="145"/>
      <c r="E233" s="145"/>
      <c r="F233" s="145"/>
      <c r="G233" s="145"/>
      <c r="H233" s="145"/>
      <c r="I233" s="145"/>
      <c r="J233" s="145"/>
      <c r="K233" s="145"/>
      <c r="L233" s="145"/>
      <c r="M233" s="145"/>
      <c r="N233" s="149"/>
      <c r="O233" s="149"/>
    </row>
    <row r="234" spans="1:15">
      <c r="A234" s="80"/>
      <c r="B234" s="39" t="str">
        <f>'Gene Table'!E234</f>
        <v>hsa-miR-613</v>
      </c>
      <c r="C234" s="39" t="str">
        <f>'Gene Table'!B234</f>
        <v>J16</v>
      </c>
      <c r="D234" s="145"/>
      <c r="E234" s="145"/>
      <c r="F234" s="145"/>
      <c r="G234" s="145"/>
      <c r="H234" s="145"/>
      <c r="I234" s="145"/>
      <c r="J234" s="145"/>
      <c r="K234" s="145"/>
      <c r="L234" s="145"/>
      <c r="M234" s="145"/>
      <c r="N234" s="149"/>
      <c r="O234" s="149"/>
    </row>
    <row r="235" spans="1:15">
      <c r="A235" s="80"/>
      <c r="B235" s="39" t="str">
        <f>'Gene Table'!E235</f>
        <v>hsa-miR-582-3p</v>
      </c>
      <c r="C235" s="39" t="str">
        <f>'Gene Table'!B235</f>
        <v>J17</v>
      </c>
      <c r="D235" s="145"/>
      <c r="E235" s="145"/>
      <c r="F235" s="145"/>
      <c r="G235" s="145"/>
      <c r="H235" s="145"/>
      <c r="I235" s="145"/>
      <c r="J235" s="145"/>
      <c r="K235" s="145"/>
      <c r="L235" s="145"/>
      <c r="M235" s="145"/>
      <c r="N235" s="149"/>
      <c r="O235" s="149"/>
    </row>
    <row r="236" spans="1:15">
      <c r="A236" s="80"/>
      <c r="B236" s="39" t="str">
        <f>'Gene Table'!E236</f>
        <v>hsa-miR-769-5p</v>
      </c>
      <c r="C236" s="39" t="str">
        <f>'Gene Table'!B236</f>
        <v>J18</v>
      </c>
      <c r="D236" s="145"/>
      <c r="E236" s="145"/>
      <c r="F236" s="145"/>
      <c r="G236" s="145"/>
      <c r="H236" s="145"/>
      <c r="I236" s="145"/>
      <c r="J236" s="145"/>
      <c r="K236" s="145"/>
      <c r="L236" s="145"/>
      <c r="M236" s="145"/>
      <c r="N236" s="149"/>
      <c r="O236" s="149"/>
    </row>
    <row r="237" spans="1:15">
      <c r="A237" s="80"/>
      <c r="B237" s="39" t="str">
        <f>'Gene Table'!E237</f>
        <v>hsa-miR-654-3p</v>
      </c>
      <c r="C237" s="39" t="str">
        <f>'Gene Table'!B237</f>
        <v>J19</v>
      </c>
      <c r="D237" s="145"/>
      <c r="E237" s="145"/>
      <c r="F237" s="145"/>
      <c r="G237" s="145"/>
      <c r="H237" s="145"/>
      <c r="I237" s="145"/>
      <c r="J237" s="145"/>
      <c r="K237" s="145"/>
      <c r="L237" s="145"/>
      <c r="M237" s="145"/>
      <c r="N237" s="149"/>
      <c r="O237" s="149"/>
    </row>
    <row r="238" spans="1:15">
      <c r="A238" s="80"/>
      <c r="B238" s="39" t="str">
        <f>'Gene Table'!E238</f>
        <v>hsa-miR-1281</v>
      </c>
      <c r="C238" s="39" t="str">
        <f>'Gene Table'!B238</f>
        <v>J20</v>
      </c>
      <c r="D238" s="145"/>
      <c r="E238" s="145"/>
      <c r="F238" s="145"/>
      <c r="G238" s="145"/>
      <c r="H238" s="145"/>
      <c r="I238" s="145"/>
      <c r="J238" s="145"/>
      <c r="K238" s="145"/>
      <c r="L238" s="145"/>
      <c r="M238" s="145"/>
      <c r="N238" s="149"/>
      <c r="O238" s="149"/>
    </row>
    <row r="239" spans="1:15">
      <c r="A239" s="80"/>
      <c r="B239" s="39" t="str">
        <f>'Gene Table'!E239</f>
        <v>hsa-miR-1290</v>
      </c>
      <c r="C239" s="39" t="str">
        <f>'Gene Table'!B239</f>
        <v>J21</v>
      </c>
      <c r="D239" s="145"/>
      <c r="E239" s="145"/>
      <c r="F239" s="145"/>
      <c r="G239" s="145"/>
      <c r="H239" s="145"/>
      <c r="I239" s="145"/>
      <c r="J239" s="145"/>
      <c r="K239" s="145"/>
      <c r="L239" s="145"/>
      <c r="M239" s="145"/>
      <c r="N239" s="149"/>
      <c r="O239" s="149"/>
    </row>
    <row r="240" spans="1:15">
      <c r="A240" s="80"/>
      <c r="B240" s="39" t="str">
        <f>'Gene Table'!E240</f>
        <v>hsa-miR-424-5p</v>
      </c>
      <c r="C240" s="39" t="str">
        <f>'Gene Table'!B240</f>
        <v>J22</v>
      </c>
      <c r="D240" s="145"/>
      <c r="E240" s="145"/>
      <c r="F240" s="145"/>
      <c r="G240" s="145"/>
      <c r="H240" s="145"/>
      <c r="I240" s="145"/>
      <c r="J240" s="145"/>
      <c r="K240" s="145"/>
      <c r="L240" s="145"/>
      <c r="M240" s="145"/>
      <c r="N240" s="149"/>
      <c r="O240" s="149"/>
    </row>
    <row r="241" spans="1:15">
      <c r="A241" s="80"/>
      <c r="B241" s="39" t="str">
        <f>'Gene Table'!E241</f>
        <v>hsa-miR-151a-3p</v>
      </c>
      <c r="C241" s="39" t="str">
        <f>'Gene Table'!B241</f>
        <v>J23</v>
      </c>
      <c r="D241" s="145"/>
      <c r="E241" s="145"/>
      <c r="F241" s="145"/>
      <c r="G241" s="145"/>
      <c r="H241" s="145"/>
      <c r="I241" s="145"/>
      <c r="J241" s="145"/>
      <c r="K241" s="145"/>
      <c r="L241" s="145"/>
      <c r="M241" s="145"/>
      <c r="N241" s="149"/>
      <c r="O241" s="149"/>
    </row>
    <row r="242" spans="1:15">
      <c r="A242" s="80"/>
      <c r="B242" s="39" t="str">
        <f>'Gene Table'!E242</f>
        <v>hsa-miR-595</v>
      </c>
      <c r="C242" s="39" t="str">
        <f>'Gene Table'!B242</f>
        <v>J24</v>
      </c>
      <c r="D242" s="145"/>
      <c r="E242" s="145"/>
      <c r="F242" s="145"/>
      <c r="G242" s="145"/>
      <c r="H242" s="145"/>
      <c r="I242" s="145"/>
      <c r="J242" s="145"/>
      <c r="K242" s="145"/>
      <c r="L242" s="145"/>
      <c r="M242" s="145"/>
      <c r="N242" s="149"/>
      <c r="O242" s="149"/>
    </row>
    <row r="243" spans="1:15">
      <c r="A243" s="80"/>
      <c r="B243" s="39" t="str">
        <f>'Gene Table'!E243</f>
        <v>hsa-miR-126-3p</v>
      </c>
      <c r="C243" s="39" t="str">
        <f>'Gene Table'!B243</f>
        <v>K01</v>
      </c>
      <c r="D243" s="145"/>
      <c r="E243" s="145"/>
      <c r="F243" s="145"/>
      <c r="G243" s="145"/>
      <c r="H243" s="145"/>
      <c r="I243" s="145"/>
      <c r="J243" s="145"/>
      <c r="K243" s="145"/>
      <c r="L243" s="145"/>
      <c r="M243" s="145"/>
      <c r="N243" s="149"/>
      <c r="O243" s="149"/>
    </row>
    <row r="244" spans="1:15">
      <c r="A244" s="80"/>
      <c r="B244" s="39" t="str">
        <f>'Gene Table'!E244</f>
        <v>hsa-miR-411-5p</v>
      </c>
      <c r="C244" s="39" t="str">
        <f>'Gene Table'!B244</f>
        <v>K02</v>
      </c>
      <c r="D244" s="145"/>
      <c r="E244" s="145"/>
      <c r="F244" s="145"/>
      <c r="G244" s="145"/>
      <c r="H244" s="145"/>
      <c r="I244" s="145"/>
      <c r="J244" s="145"/>
      <c r="K244" s="145"/>
      <c r="L244" s="145"/>
      <c r="M244" s="145"/>
      <c r="N244" s="149"/>
      <c r="O244" s="149"/>
    </row>
    <row r="245" spans="1:15">
      <c r="A245" s="80"/>
      <c r="B245" s="39" t="str">
        <f>'Gene Table'!E245</f>
        <v>hsa-miR-132-3p</v>
      </c>
      <c r="C245" s="39" t="str">
        <f>'Gene Table'!B245</f>
        <v>K03</v>
      </c>
      <c r="D245" s="145"/>
      <c r="E245" s="145"/>
      <c r="F245" s="145"/>
      <c r="G245" s="145"/>
      <c r="H245" s="145"/>
      <c r="I245" s="145"/>
      <c r="J245" s="145"/>
      <c r="K245" s="145"/>
      <c r="L245" s="145"/>
      <c r="M245" s="145"/>
      <c r="N245" s="149"/>
      <c r="O245" s="149"/>
    </row>
    <row r="246" spans="1:15">
      <c r="A246" s="80"/>
      <c r="B246" s="39" t="str">
        <f>'Gene Table'!E246</f>
        <v>hsa-miR-548p</v>
      </c>
      <c r="C246" s="39" t="str">
        <f>'Gene Table'!B246</f>
        <v>K04</v>
      </c>
      <c r="D246" s="145"/>
      <c r="E246" s="145"/>
      <c r="F246" s="145"/>
      <c r="G246" s="145"/>
      <c r="H246" s="145"/>
      <c r="I246" s="145"/>
      <c r="J246" s="145"/>
      <c r="K246" s="145"/>
      <c r="L246" s="145"/>
      <c r="M246" s="145"/>
      <c r="N246" s="149"/>
      <c r="O246" s="149"/>
    </row>
    <row r="247" spans="1:15">
      <c r="A247" s="80"/>
      <c r="B247" s="39" t="str">
        <f>'Gene Table'!E247</f>
        <v>hsa-miR-134</v>
      </c>
      <c r="C247" s="39" t="str">
        <f>'Gene Table'!B247</f>
        <v>K05</v>
      </c>
      <c r="D247" s="145"/>
      <c r="E247" s="145"/>
      <c r="F247" s="145"/>
      <c r="G247" s="145"/>
      <c r="H247" s="145"/>
      <c r="I247" s="145"/>
      <c r="J247" s="145"/>
      <c r="K247" s="145"/>
      <c r="L247" s="145"/>
      <c r="M247" s="145"/>
      <c r="N247" s="149"/>
      <c r="O247" s="149"/>
    </row>
    <row r="248" spans="1:15">
      <c r="A248" s="80"/>
      <c r="B248" s="39" t="str">
        <f>'Gene Table'!E248</f>
        <v>hsa-miR-556-3p</v>
      </c>
      <c r="C248" s="39" t="str">
        <f>'Gene Table'!B248</f>
        <v>K06</v>
      </c>
      <c r="D248" s="145"/>
      <c r="E248" s="145"/>
      <c r="F248" s="145"/>
      <c r="G248" s="145"/>
      <c r="H248" s="145"/>
      <c r="I248" s="145"/>
      <c r="J248" s="145"/>
      <c r="K248" s="145"/>
      <c r="L248" s="145"/>
      <c r="M248" s="145"/>
      <c r="N248" s="149"/>
      <c r="O248" s="149"/>
    </row>
    <row r="249" spans="1:15">
      <c r="A249" s="80"/>
      <c r="B249" s="39" t="str">
        <f>'Gene Table'!E249</f>
        <v>hsa-miR-136-5p</v>
      </c>
      <c r="C249" s="39" t="str">
        <f>'Gene Table'!B249</f>
        <v>K07</v>
      </c>
      <c r="D249" s="145"/>
      <c r="E249" s="145"/>
      <c r="F249" s="145"/>
      <c r="G249" s="145"/>
      <c r="H249" s="145"/>
      <c r="I249" s="145"/>
      <c r="J249" s="145"/>
      <c r="K249" s="145"/>
      <c r="L249" s="145"/>
      <c r="M249" s="145"/>
      <c r="N249" s="149"/>
      <c r="O249" s="149"/>
    </row>
    <row r="250" spans="1:15">
      <c r="A250" s="80"/>
      <c r="B250" s="39" t="str">
        <f>'Gene Table'!E250</f>
        <v>hsa-miR-576-5p</v>
      </c>
      <c r="C250" s="39" t="str">
        <f>'Gene Table'!B250</f>
        <v>K08</v>
      </c>
      <c r="D250" s="145"/>
      <c r="E250" s="145"/>
      <c r="F250" s="145"/>
      <c r="G250" s="145"/>
      <c r="H250" s="145"/>
      <c r="I250" s="145"/>
      <c r="J250" s="145"/>
      <c r="K250" s="145"/>
      <c r="L250" s="145"/>
      <c r="M250" s="145"/>
      <c r="N250" s="149"/>
      <c r="O250" s="149"/>
    </row>
    <row r="251" spans="1:15">
      <c r="A251" s="80"/>
      <c r="B251" s="39" t="str">
        <f>'Gene Table'!E251</f>
        <v>hsa-miR-138-5p</v>
      </c>
      <c r="C251" s="39" t="str">
        <f>'Gene Table'!B251</f>
        <v>K09</v>
      </c>
      <c r="D251" s="145"/>
      <c r="E251" s="145"/>
      <c r="F251" s="145"/>
      <c r="G251" s="145"/>
      <c r="H251" s="145"/>
      <c r="I251" s="145"/>
      <c r="J251" s="145"/>
      <c r="K251" s="145"/>
      <c r="L251" s="145"/>
      <c r="M251" s="145"/>
      <c r="N251" s="149"/>
      <c r="O251" s="149"/>
    </row>
    <row r="252" spans="1:15">
      <c r="A252" s="80"/>
      <c r="B252" s="39" t="str">
        <f>'Gene Table'!E252</f>
        <v>hsa-miR-1252</v>
      </c>
      <c r="C252" s="39" t="str">
        <f>'Gene Table'!B252</f>
        <v>K10</v>
      </c>
      <c r="D252" s="145"/>
      <c r="E252" s="145"/>
      <c r="F252" s="145"/>
      <c r="G252" s="145"/>
      <c r="H252" s="145"/>
      <c r="I252" s="145"/>
      <c r="J252" s="145"/>
      <c r="K252" s="145"/>
      <c r="L252" s="145"/>
      <c r="M252" s="145"/>
      <c r="N252" s="149"/>
      <c r="O252" s="149"/>
    </row>
    <row r="253" spans="1:15">
      <c r="A253" s="80"/>
      <c r="B253" s="39" t="str">
        <f>'Gene Table'!E253</f>
        <v>hsa-miR-140-5p</v>
      </c>
      <c r="C253" s="39" t="str">
        <f>'Gene Table'!B253</f>
        <v>K11</v>
      </c>
      <c r="D253" s="145"/>
      <c r="E253" s="145"/>
      <c r="F253" s="145"/>
      <c r="G253" s="145"/>
      <c r="H253" s="145"/>
      <c r="I253" s="145"/>
      <c r="J253" s="145"/>
      <c r="K253" s="145"/>
      <c r="L253" s="145"/>
      <c r="M253" s="145"/>
      <c r="N253" s="149"/>
      <c r="O253" s="149"/>
    </row>
    <row r="254" spans="1:15">
      <c r="A254" s="80"/>
      <c r="B254" s="39" t="str">
        <f>'Gene Table'!E254</f>
        <v>hsa-miR-628-5p</v>
      </c>
      <c r="C254" s="39" t="str">
        <f>'Gene Table'!B254</f>
        <v>K12</v>
      </c>
      <c r="D254" s="145"/>
      <c r="E254" s="145"/>
      <c r="F254" s="145"/>
      <c r="G254" s="145"/>
      <c r="H254" s="145"/>
      <c r="I254" s="145"/>
      <c r="J254" s="145"/>
      <c r="K254" s="145"/>
      <c r="L254" s="145"/>
      <c r="M254" s="145"/>
      <c r="N254" s="149"/>
      <c r="O254" s="149"/>
    </row>
    <row r="255" spans="1:15">
      <c r="A255" s="80"/>
      <c r="B255" s="39" t="str">
        <f>'Gene Table'!E255</f>
        <v>hsa-miR-142-3p</v>
      </c>
      <c r="C255" s="39" t="str">
        <f>'Gene Table'!B255</f>
        <v>K13</v>
      </c>
      <c r="D255" s="145"/>
      <c r="E255" s="145"/>
      <c r="F255" s="145"/>
      <c r="G255" s="145"/>
      <c r="H255" s="145"/>
      <c r="I255" s="145"/>
      <c r="J255" s="145"/>
      <c r="K255" s="145"/>
      <c r="L255" s="145"/>
      <c r="M255" s="145"/>
      <c r="N255" s="149"/>
      <c r="O255" s="149"/>
    </row>
    <row r="256" spans="1:15">
      <c r="A256" s="80"/>
      <c r="B256" s="39" t="str">
        <f>'Gene Table'!E256</f>
        <v>hsa-miR-519c-3p</v>
      </c>
      <c r="C256" s="39" t="str">
        <f>'Gene Table'!B256</f>
        <v>K14</v>
      </c>
      <c r="D256" s="145"/>
      <c r="E256" s="145"/>
      <c r="F256" s="145"/>
      <c r="G256" s="145"/>
      <c r="H256" s="145"/>
      <c r="I256" s="145"/>
      <c r="J256" s="145"/>
      <c r="K256" s="145"/>
      <c r="L256" s="145"/>
      <c r="M256" s="145"/>
      <c r="N256" s="149"/>
      <c r="O256" s="149"/>
    </row>
    <row r="257" spans="1:15">
      <c r="A257" s="80"/>
      <c r="B257" s="39" t="str">
        <f>'Gene Table'!E257</f>
        <v>hsa-miR-142-5p</v>
      </c>
      <c r="C257" s="39" t="str">
        <f>'Gene Table'!B257</f>
        <v>K15</v>
      </c>
      <c r="D257" s="145"/>
      <c r="E257" s="145"/>
      <c r="F257" s="145"/>
      <c r="G257" s="145"/>
      <c r="H257" s="145"/>
      <c r="I257" s="145"/>
      <c r="J257" s="145"/>
      <c r="K257" s="145"/>
      <c r="L257" s="145"/>
      <c r="M257" s="145"/>
      <c r="N257" s="149"/>
      <c r="O257" s="149"/>
    </row>
    <row r="258" spans="1:15">
      <c r="A258" s="80"/>
      <c r="B258" s="39" t="str">
        <f>'Gene Table'!E258</f>
        <v>hsa-miR-561-3p</v>
      </c>
      <c r="C258" s="39" t="str">
        <f>'Gene Table'!B258</f>
        <v>K16</v>
      </c>
      <c r="D258" s="145"/>
      <c r="E258" s="145"/>
      <c r="F258" s="145"/>
      <c r="G258" s="145"/>
      <c r="H258" s="145"/>
      <c r="I258" s="145"/>
      <c r="J258" s="145"/>
      <c r="K258" s="145"/>
      <c r="L258" s="145"/>
      <c r="M258" s="145"/>
      <c r="N258" s="149"/>
      <c r="O258" s="149"/>
    </row>
    <row r="259" spans="1:15">
      <c r="A259" s="80"/>
      <c r="B259" s="39" t="str">
        <f>'Gene Table'!E259</f>
        <v>hsa-miR-143-3p</v>
      </c>
      <c r="C259" s="39" t="str">
        <f>'Gene Table'!B259</f>
        <v>K17</v>
      </c>
      <c r="D259" s="145"/>
      <c r="E259" s="145"/>
      <c r="F259" s="145"/>
      <c r="G259" s="145"/>
      <c r="H259" s="145"/>
      <c r="I259" s="145"/>
      <c r="J259" s="145"/>
      <c r="K259" s="145"/>
      <c r="L259" s="145"/>
      <c r="M259" s="145"/>
      <c r="N259" s="149"/>
      <c r="O259" s="149"/>
    </row>
    <row r="260" spans="1:15">
      <c r="A260" s="80"/>
      <c r="B260" s="39" t="str">
        <f>'Gene Table'!E260</f>
        <v>hsa-miR-1245a</v>
      </c>
      <c r="C260" s="39" t="str">
        <f>'Gene Table'!B260</f>
        <v>K18</v>
      </c>
      <c r="D260" s="145"/>
      <c r="E260" s="145"/>
      <c r="F260" s="145"/>
      <c r="G260" s="145"/>
      <c r="H260" s="145"/>
      <c r="I260" s="145"/>
      <c r="J260" s="145"/>
      <c r="K260" s="145"/>
      <c r="L260" s="145"/>
      <c r="M260" s="145"/>
      <c r="N260" s="149"/>
      <c r="O260" s="149"/>
    </row>
    <row r="261" spans="1:15">
      <c r="A261" s="80"/>
      <c r="B261" s="39" t="str">
        <f>'Gene Table'!E261</f>
        <v>hsa-miR-152</v>
      </c>
      <c r="C261" s="39" t="str">
        <f>'Gene Table'!B261</f>
        <v>K19</v>
      </c>
      <c r="D261" s="145"/>
      <c r="E261" s="145"/>
      <c r="F261" s="145"/>
      <c r="G261" s="145"/>
      <c r="H261" s="145"/>
      <c r="I261" s="145"/>
      <c r="J261" s="145"/>
      <c r="K261" s="145"/>
      <c r="L261" s="145"/>
      <c r="M261" s="145"/>
      <c r="N261" s="149"/>
      <c r="O261" s="149"/>
    </row>
    <row r="262" spans="1:15">
      <c r="A262" s="80"/>
      <c r="B262" s="39" t="str">
        <f>'Gene Table'!E262</f>
        <v>hsa-miR-300</v>
      </c>
      <c r="C262" s="39" t="str">
        <f>'Gene Table'!B262</f>
        <v>K20</v>
      </c>
      <c r="D262" s="145"/>
      <c r="E262" s="145"/>
      <c r="F262" s="145"/>
      <c r="G262" s="145"/>
      <c r="H262" s="145"/>
      <c r="I262" s="145"/>
      <c r="J262" s="145"/>
      <c r="K262" s="145"/>
      <c r="L262" s="145"/>
      <c r="M262" s="145"/>
      <c r="N262" s="149"/>
      <c r="O262" s="149"/>
    </row>
    <row r="263" spans="1:15">
      <c r="A263" s="80"/>
      <c r="B263" s="39" t="str">
        <f>'Gene Table'!E263</f>
        <v>hsa-miR-185-5p</v>
      </c>
      <c r="C263" s="39" t="str">
        <f>'Gene Table'!B263</f>
        <v>K21</v>
      </c>
      <c r="D263" s="145"/>
      <c r="E263" s="145"/>
      <c r="F263" s="145"/>
      <c r="G263" s="145"/>
      <c r="H263" s="145"/>
      <c r="I263" s="145"/>
      <c r="J263" s="145"/>
      <c r="K263" s="145"/>
      <c r="L263" s="145"/>
      <c r="M263" s="145"/>
      <c r="N263" s="149"/>
      <c r="O263" s="149"/>
    </row>
    <row r="264" spans="1:15">
      <c r="A264" s="80"/>
      <c r="B264" s="39" t="str">
        <f>'Gene Table'!E264</f>
        <v>hsa-miR-875-5p</v>
      </c>
      <c r="C264" s="39" t="str">
        <f>'Gene Table'!B264</f>
        <v>K22</v>
      </c>
      <c r="D264" s="145"/>
      <c r="E264" s="145"/>
      <c r="F264" s="145"/>
      <c r="G264" s="145"/>
      <c r="H264" s="145"/>
      <c r="I264" s="145"/>
      <c r="J264" s="145"/>
      <c r="K264" s="145"/>
      <c r="L264" s="145"/>
      <c r="M264" s="145"/>
      <c r="N264" s="149"/>
      <c r="O264" s="149"/>
    </row>
    <row r="265" spans="1:15">
      <c r="A265" s="80"/>
      <c r="B265" s="39" t="str">
        <f>'Gene Table'!E265</f>
        <v>hsa-miR-186-5p</v>
      </c>
      <c r="C265" s="39" t="str">
        <f>'Gene Table'!B265</f>
        <v>K23</v>
      </c>
      <c r="D265" s="145"/>
      <c r="E265" s="145"/>
      <c r="F265" s="145"/>
      <c r="G265" s="145"/>
      <c r="H265" s="145"/>
      <c r="I265" s="145"/>
      <c r="J265" s="145"/>
      <c r="K265" s="145"/>
      <c r="L265" s="145"/>
      <c r="M265" s="145"/>
      <c r="N265" s="149"/>
      <c r="O265" s="149"/>
    </row>
    <row r="266" spans="1:15">
      <c r="A266" s="80"/>
      <c r="B266" s="39" t="str">
        <f>'Gene Table'!E266</f>
        <v>hsa-miR-556-5p</v>
      </c>
      <c r="C266" s="39" t="str">
        <f>'Gene Table'!B266</f>
        <v>K24</v>
      </c>
      <c r="D266" s="145"/>
      <c r="E266" s="145"/>
      <c r="F266" s="145"/>
      <c r="G266" s="145"/>
      <c r="H266" s="145"/>
      <c r="I266" s="145"/>
      <c r="J266" s="145"/>
      <c r="K266" s="145"/>
      <c r="L266" s="145"/>
      <c r="M266" s="145"/>
      <c r="N266" s="149"/>
      <c r="O266" s="149"/>
    </row>
    <row r="267" spans="1:15">
      <c r="A267" s="80"/>
      <c r="B267" s="39" t="str">
        <f>'Gene Table'!E267</f>
        <v>hsa-miR-297</v>
      </c>
      <c r="C267" s="39" t="str">
        <f>'Gene Table'!B267</f>
        <v>L01</v>
      </c>
      <c r="D267" s="145"/>
      <c r="E267" s="145"/>
      <c r="F267" s="145"/>
      <c r="G267" s="145"/>
      <c r="H267" s="145"/>
      <c r="I267" s="145"/>
      <c r="J267" s="145"/>
      <c r="K267" s="145"/>
      <c r="L267" s="145"/>
      <c r="M267" s="145"/>
      <c r="N267" s="149"/>
      <c r="O267" s="149"/>
    </row>
    <row r="268" spans="1:15">
      <c r="A268" s="80"/>
      <c r="B268" s="39" t="str">
        <f>'Gene Table'!E268</f>
        <v>hsa-miR-1306-3p</v>
      </c>
      <c r="C268" s="39" t="str">
        <f>'Gene Table'!B268</f>
        <v>L02</v>
      </c>
      <c r="D268" s="145"/>
      <c r="E268" s="145"/>
      <c r="F268" s="145"/>
      <c r="G268" s="145"/>
      <c r="H268" s="145"/>
      <c r="I268" s="145"/>
      <c r="J268" s="145"/>
      <c r="K268" s="145"/>
      <c r="L268" s="145"/>
      <c r="M268" s="145"/>
      <c r="N268" s="149"/>
      <c r="O268" s="149"/>
    </row>
    <row r="269" spans="1:15">
      <c r="A269" s="80"/>
      <c r="B269" s="39" t="str">
        <f>'Gene Table'!E269</f>
        <v>hsa-miR-890</v>
      </c>
      <c r="C269" s="39" t="str">
        <f>'Gene Table'!B269</f>
        <v>L03</v>
      </c>
      <c r="D269" s="145"/>
      <c r="E269" s="145"/>
      <c r="F269" s="145"/>
      <c r="G269" s="145"/>
      <c r="H269" s="145"/>
      <c r="I269" s="145"/>
      <c r="J269" s="145"/>
      <c r="K269" s="145"/>
      <c r="L269" s="145"/>
      <c r="M269" s="145"/>
      <c r="N269" s="149"/>
      <c r="O269" s="149"/>
    </row>
    <row r="270" spans="1:15">
      <c r="A270" s="80"/>
      <c r="B270" s="39" t="str">
        <f>'Gene Table'!E270</f>
        <v>hsa-miR-1323</v>
      </c>
      <c r="C270" s="39" t="str">
        <f>'Gene Table'!B270</f>
        <v>L04</v>
      </c>
      <c r="D270" s="145"/>
      <c r="E270" s="145"/>
      <c r="F270" s="145"/>
      <c r="G270" s="145"/>
      <c r="H270" s="145"/>
      <c r="I270" s="145"/>
      <c r="J270" s="145"/>
      <c r="K270" s="145"/>
      <c r="L270" s="145"/>
      <c r="M270" s="145"/>
      <c r="N270" s="149"/>
      <c r="O270" s="149"/>
    </row>
    <row r="271" spans="1:15">
      <c r="A271" s="80"/>
      <c r="B271" s="39" t="str">
        <f>'Gene Table'!E271</f>
        <v>hsa-miR-323a-3p</v>
      </c>
      <c r="C271" s="39" t="str">
        <f>'Gene Table'!B271</f>
        <v>L05</v>
      </c>
      <c r="D271" s="145"/>
      <c r="E271" s="145"/>
      <c r="F271" s="145"/>
      <c r="G271" s="145"/>
      <c r="H271" s="145"/>
      <c r="I271" s="145"/>
      <c r="J271" s="145"/>
      <c r="K271" s="145"/>
      <c r="L271" s="145"/>
      <c r="M271" s="145"/>
      <c r="N271" s="149"/>
      <c r="O271" s="149"/>
    </row>
    <row r="272" spans="1:15">
      <c r="A272" s="80"/>
      <c r="B272" s="39" t="str">
        <f>'Gene Table'!E272</f>
        <v>hsa-miR-610</v>
      </c>
      <c r="C272" s="39" t="str">
        <f>'Gene Table'!B272</f>
        <v>L06</v>
      </c>
      <c r="D272" s="145"/>
      <c r="E272" s="145"/>
      <c r="F272" s="145"/>
      <c r="G272" s="145"/>
      <c r="H272" s="145"/>
      <c r="I272" s="145"/>
      <c r="J272" s="145"/>
      <c r="K272" s="145"/>
      <c r="L272" s="145"/>
      <c r="M272" s="145"/>
      <c r="N272" s="149"/>
      <c r="O272" s="149"/>
    </row>
    <row r="273" spans="1:15">
      <c r="A273" s="80"/>
      <c r="B273" s="39" t="str">
        <f>'Gene Table'!E273</f>
        <v>hsa-miR-378a-3p</v>
      </c>
      <c r="C273" s="39" t="str">
        <f>'Gene Table'!B273</f>
        <v>L07</v>
      </c>
      <c r="D273" s="145"/>
      <c r="E273" s="145"/>
      <c r="F273" s="145"/>
      <c r="G273" s="145"/>
      <c r="H273" s="145"/>
      <c r="I273" s="145"/>
      <c r="J273" s="145"/>
      <c r="K273" s="145"/>
      <c r="L273" s="145"/>
      <c r="M273" s="145"/>
      <c r="N273" s="149"/>
      <c r="O273" s="149"/>
    </row>
    <row r="274" spans="1:15">
      <c r="A274" s="80"/>
      <c r="B274" s="39" t="str">
        <f>'Gene Table'!E274</f>
        <v>hsa-miR-489</v>
      </c>
      <c r="C274" s="39" t="str">
        <f>'Gene Table'!B274</f>
        <v>L08</v>
      </c>
      <c r="D274" s="145"/>
      <c r="E274" s="145"/>
      <c r="F274" s="145"/>
      <c r="G274" s="145"/>
      <c r="H274" s="145"/>
      <c r="I274" s="145"/>
      <c r="J274" s="145"/>
      <c r="K274" s="145"/>
      <c r="L274" s="145"/>
      <c r="M274" s="145"/>
      <c r="N274" s="149"/>
      <c r="O274" s="149"/>
    </row>
    <row r="275" spans="1:15">
      <c r="A275" s="80"/>
      <c r="B275" s="39" t="str">
        <f>'Gene Table'!E275</f>
        <v>hsa-miR-499a-3p</v>
      </c>
      <c r="C275" s="39" t="str">
        <f>'Gene Table'!B275</f>
        <v>L09</v>
      </c>
      <c r="D275" s="145"/>
      <c r="E275" s="145"/>
      <c r="F275" s="145"/>
      <c r="G275" s="145"/>
      <c r="H275" s="145"/>
      <c r="I275" s="145"/>
      <c r="J275" s="145"/>
      <c r="K275" s="145"/>
      <c r="L275" s="145"/>
      <c r="M275" s="145"/>
      <c r="N275" s="149"/>
      <c r="O275" s="149"/>
    </row>
    <row r="276" spans="1:15">
      <c r="A276" s="80"/>
      <c r="B276" s="39" t="str">
        <f>'Gene Table'!E276</f>
        <v>hsa-miR-548l</v>
      </c>
      <c r="C276" s="39" t="str">
        <f>'Gene Table'!B276</f>
        <v>L10</v>
      </c>
      <c r="D276" s="145"/>
      <c r="E276" s="145"/>
      <c r="F276" s="145"/>
      <c r="G276" s="145"/>
      <c r="H276" s="145"/>
      <c r="I276" s="145"/>
      <c r="J276" s="145"/>
      <c r="K276" s="145"/>
      <c r="L276" s="145"/>
      <c r="M276" s="145"/>
      <c r="N276" s="149"/>
      <c r="O276" s="149"/>
    </row>
    <row r="277" spans="1:15">
      <c r="A277" s="80"/>
      <c r="B277" s="39" t="str">
        <f>'Gene Table'!E277</f>
        <v>hsa-miR-891b</v>
      </c>
      <c r="C277" s="39" t="str">
        <f>'Gene Table'!B277</f>
        <v>L11</v>
      </c>
      <c r="D277" s="145"/>
      <c r="E277" s="145"/>
      <c r="F277" s="145"/>
      <c r="G277" s="145"/>
      <c r="H277" s="145"/>
      <c r="I277" s="145"/>
      <c r="J277" s="145"/>
      <c r="K277" s="145"/>
      <c r="L277" s="145"/>
      <c r="M277" s="145"/>
      <c r="N277" s="149"/>
      <c r="O277" s="149"/>
    </row>
    <row r="278" spans="1:15">
      <c r="A278" s="80"/>
      <c r="B278" s="39" t="str">
        <f>'Gene Table'!E278</f>
        <v>hsa-miR-1265</v>
      </c>
      <c r="C278" s="39" t="str">
        <f>'Gene Table'!B278</f>
        <v>L12</v>
      </c>
      <c r="D278" s="145"/>
      <c r="E278" s="145"/>
      <c r="F278" s="145"/>
      <c r="G278" s="145"/>
      <c r="H278" s="145"/>
      <c r="I278" s="145"/>
      <c r="J278" s="145"/>
      <c r="K278" s="145"/>
      <c r="L278" s="145"/>
      <c r="M278" s="145"/>
      <c r="N278" s="149"/>
      <c r="O278" s="149"/>
    </row>
    <row r="279" spans="1:15">
      <c r="A279" s="80"/>
      <c r="B279" s="39" t="str">
        <f>'Gene Table'!E279</f>
        <v>hsa-miR-299-5p</v>
      </c>
      <c r="C279" s="39" t="str">
        <f>'Gene Table'!B279</f>
        <v>L13</v>
      </c>
      <c r="D279" s="145"/>
      <c r="E279" s="145"/>
      <c r="F279" s="145"/>
      <c r="G279" s="145"/>
      <c r="H279" s="145"/>
      <c r="I279" s="145"/>
      <c r="J279" s="145"/>
      <c r="K279" s="145"/>
      <c r="L279" s="145"/>
      <c r="M279" s="145"/>
      <c r="N279" s="149"/>
      <c r="O279" s="149"/>
    </row>
    <row r="280" spans="1:15">
      <c r="A280" s="80"/>
      <c r="B280" s="39" t="str">
        <f>'Gene Table'!E280</f>
        <v>hsa-miR-708-5p</v>
      </c>
      <c r="C280" s="39" t="str">
        <f>'Gene Table'!B280</f>
        <v>L14</v>
      </c>
      <c r="D280" s="145"/>
      <c r="E280" s="145"/>
      <c r="F280" s="145"/>
      <c r="G280" s="145"/>
      <c r="H280" s="145"/>
      <c r="I280" s="145"/>
      <c r="J280" s="145"/>
      <c r="K280" s="145"/>
      <c r="L280" s="145"/>
      <c r="M280" s="145"/>
      <c r="N280" s="149"/>
      <c r="O280" s="149"/>
    </row>
    <row r="281" spans="1:15">
      <c r="A281" s="80"/>
      <c r="B281" s="39" t="str">
        <f>'Gene Table'!E281</f>
        <v>hsa-miR-934</v>
      </c>
      <c r="C281" s="39" t="str">
        <f>'Gene Table'!B281</f>
        <v>L15</v>
      </c>
      <c r="D281" s="145"/>
      <c r="E281" s="145"/>
      <c r="F281" s="145"/>
      <c r="G281" s="145"/>
      <c r="H281" s="145"/>
      <c r="I281" s="145"/>
      <c r="J281" s="145"/>
      <c r="K281" s="145"/>
      <c r="L281" s="145"/>
      <c r="M281" s="145"/>
      <c r="N281" s="149"/>
      <c r="O281" s="149"/>
    </row>
    <row r="282" spans="1:15">
      <c r="A282" s="80"/>
      <c r="B282" s="39" t="str">
        <f>'Gene Table'!E282</f>
        <v>hsa-miR-202-3p</v>
      </c>
      <c r="C282" s="39" t="str">
        <f>'Gene Table'!B282</f>
        <v>L16</v>
      </c>
      <c r="D282" s="145"/>
      <c r="E282" s="145"/>
      <c r="F282" s="145"/>
      <c r="G282" s="145"/>
      <c r="H282" s="145"/>
      <c r="I282" s="145"/>
      <c r="J282" s="145"/>
      <c r="K282" s="145"/>
      <c r="L282" s="145"/>
      <c r="M282" s="145"/>
      <c r="N282" s="149"/>
      <c r="O282" s="149"/>
    </row>
    <row r="283" spans="1:15">
      <c r="A283" s="80"/>
      <c r="B283" s="39" t="str">
        <f>'Gene Table'!E283</f>
        <v>hsa-miR-632</v>
      </c>
      <c r="C283" s="39" t="str">
        <f>'Gene Table'!B283</f>
        <v>L17</v>
      </c>
      <c r="D283" s="145"/>
      <c r="E283" s="145"/>
      <c r="F283" s="145"/>
      <c r="G283" s="145"/>
      <c r="H283" s="145"/>
      <c r="I283" s="145"/>
      <c r="J283" s="145"/>
      <c r="K283" s="145"/>
      <c r="L283" s="145"/>
      <c r="M283" s="145"/>
      <c r="N283" s="149"/>
      <c r="O283" s="149"/>
    </row>
    <row r="284" spans="1:15">
      <c r="A284" s="80"/>
      <c r="B284" s="39" t="str">
        <f>'Gene Table'!E284</f>
        <v>hsa-miR-509-3p</v>
      </c>
      <c r="C284" s="39" t="str">
        <f>'Gene Table'!B284</f>
        <v>L18</v>
      </c>
      <c r="D284" s="145"/>
      <c r="E284" s="145"/>
      <c r="F284" s="145"/>
      <c r="G284" s="145"/>
      <c r="H284" s="145"/>
      <c r="I284" s="145"/>
      <c r="J284" s="145"/>
      <c r="K284" s="145"/>
      <c r="L284" s="145"/>
      <c r="M284" s="145"/>
      <c r="N284" s="149"/>
      <c r="O284" s="149"/>
    </row>
    <row r="285" spans="1:15">
      <c r="A285" s="80"/>
      <c r="B285" s="39" t="str">
        <f>'Gene Table'!E285</f>
        <v>hsa-miR-485-3p</v>
      </c>
      <c r="C285" s="39" t="str">
        <f>'Gene Table'!B285</f>
        <v>L19</v>
      </c>
      <c r="D285" s="145"/>
      <c r="E285" s="145"/>
      <c r="F285" s="145"/>
      <c r="G285" s="145"/>
      <c r="H285" s="145"/>
      <c r="I285" s="145"/>
      <c r="J285" s="145"/>
      <c r="K285" s="145"/>
      <c r="L285" s="145"/>
      <c r="M285" s="145"/>
      <c r="N285" s="149"/>
      <c r="O285" s="149"/>
    </row>
    <row r="286" spans="1:15">
      <c r="A286" s="80"/>
      <c r="B286" s="39" t="str">
        <f>'Gene Table'!E286</f>
        <v>hsa-miR-1255b-5p</v>
      </c>
      <c r="C286" s="39" t="str">
        <f>'Gene Table'!B286</f>
        <v>L20</v>
      </c>
      <c r="D286" s="145"/>
      <c r="E286" s="145"/>
      <c r="F286" s="145"/>
      <c r="G286" s="145"/>
      <c r="H286" s="145"/>
      <c r="I286" s="145"/>
      <c r="J286" s="145"/>
      <c r="K286" s="145"/>
      <c r="L286" s="145"/>
      <c r="M286" s="145"/>
      <c r="N286" s="149"/>
      <c r="O286" s="149"/>
    </row>
    <row r="287" spans="1:15">
      <c r="A287" s="80"/>
      <c r="B287" s="39" t="str">
        <f>'Gene Table'!E287</f>
        <v>hsa-miR-511</v>
      </c>
      <c r="C287" s="39" t="str">
        <f>'Gene Table'!B287</f>
        <v>L21</v>
      </c>
      <c r="D287" s="145"/>
      <c r="E287" s="145"/>
      <c r="F287" s="145"/>
      <c r="G287" s="145"/>
      <c r="H287" s="145"/>
      <c r="I287" s="145"/>
      <c r="J287" s="145"/>
      <c r="K287" s="145"/>
      <c r="L287" s="145"/>
      <c r="M287" s="145"/>
      <c r="N287" s="149"/>
      <c r="O287" s="149"/>
    </row>
    <row r="288" spans="1:15">
      <c r="A288" s="80"/>
      <c r="B288" s="39" t="str">
        <f>'Gene Table'!E288</f>
        <v>hsa-miR-598</v>
      </c>
      <c r="C288" s="39" t="str">
        <f>'Gene Table'!B288</f>
        <v>L22</v>
      </c>
      <c r="D288" s="145"/>
      <c r="E288" s="145"/>
      <c r="F288" s="145"/>
      <c r="G288" s="145"/>
      <c r="H288" s="145"/>
      <c r="I288" s="145"/>
      <c r="J288" s="145"/>
      <c r="K288" s="145"/>
      <c r="L288" s="145"/>
      <c r="M288" s="145"/>
      <c r="N288" s="149"/>
      <c r="O288" s="149"/>
    </row>
    <row r="289" spans="1:15">
      <c r="A289" s="80"/>
      <c r="B289" s="39" t="str">
        <f>'Gene Table'!E289</f>
        <v>hsa-miR-548a-5p</v>
      </c>
      <c r="C289" s="39" t="str">
        <f>'Gene Table'!B289</f>
        <v>L23</v>
      </c>
      <c r="D289" s="145"/>
      <c r="E289" s="145"/>
      <c r="F289" s="145"/>
      <c r="G289" s="145"/>
      <c r="H289" s="145"/>
      <c r="I289" s="145"/>
      <c r="J289" s="145"/>
      <c r="K289" s="145"/>
      <c r="L289" s="145"/>
      <c r="M289" s="145"/>
      <c r="N289" s="149"/>
      <c r="O289" s="149"/>
    </row>
    <row r="290" spans="1:15">
      <c r="A290" s="80"/>
      <c r="B290" s="39" t="str">
        <f>'Gene Table'!E290</f>
        <v>hsa-miR-299-3p</v>
      </c>
      <c r="C290" s="39" t="str">
        <f>'Gene Table'!B290</f>
        <v>L24</v>
      </c>
      <c r="D290" s="145"/>
      <c r="E290" s="145"/>
      <c r="F290" s="145"/>
      <c r="G290" s="145"/>
      <c r="H290" s="145"/>
      <c r="I290" s="145"/>
      <c r="J290" s="145"/>
      <c r="K290" s="145"/>
      <c r="L290" s="145"/>
      <c r="M290" s="145"/>
      <c r="N290" s="149"/>
      <c r="O290" s="149"/>
    </row>
    <row r="291" customHeight="1" spans="1:15">
      <c r="A291" s="80"/>
      <c r="B291" s="39" t="str">
        <f>'Gene Table'!E291</f>
        <v>hsa-miR-187-3p</v>
      </c>
      <c r="C291" s="39" t="str">
        <f>'Gene Table'!B291</f>
        <v>M01</v>
      </c>
      <c r="D291" s="145"/>
      <c r="E291" s="145"/>
      <c r="F291" s="145"/>
      <c r="G291" s="145"/>
      <c r="H291" s="145"/>
      <c r="I291" s="145"/>
      <c r="J291" s="145"/>
      <c r="K291" s="145"/>
      <c r="L291" s="145"/>
      <c r="M291" s="145"/>
      <c r="N291" s="149"/>
      <c r="O291" s="149"/>
    </row>
    <row r="292" spans="1:15">
      <c r="A292" s="80"/>
      <c r="B292" s="39" t="str">
        <f>'Gene Table'!E292</f>
        <v>hsa-miR-626</v>
      </c>
      <c r="C292" s="39" t="str">
        <f>'Gene Table'!B292</f>
        <v>M02</v>
      </c>
      <c r="D292" s="145"/>
      <c r="E292" s="145"/>
      <c r="F292" s="145"/>
      <c r="G292" s="145"/>
      <c r="H292" s="145"/>
      <c r="I292" s="145"/>
      <c r="J292" s="145"/>
      <c r="K292" s="145"/>
      <c r="L292" s="145"/>
      <c r="M292" s="145"/>
      <c r="N292" s="149"/>
      <c r="O292" s="149"/>
    </row>
    <row r="293" spans="1:15">
      <c r="A293" s="80"/>
      <c r="B293" s="39" t="str">
        <f>'Gene Table'!E293</f>
        <v>hsa-miR-188-5p</v>
      </c>
      <c r="C293" s="39" t="str">
        <f>'Gene Table'!B293</f>
        <v>M03</v>
      </c>
      <c r="D293" s="145"/>
      <c r="E293" s="145"/>
      <c r="F293" s="145"/>
      <c r="G293" s="145"/>
      <c r="H293" s="145"/>
      <c r="I293" s="145"/>
      <c r="J293" s="145"/>
      <c r="K293" s="145"/>
      <c r="L293" s="145"/>
      <c r="M293" s="145"/>
      <c r="N293" s="149"/>
      <c r="O293" s="149"/>
    </row>
    <row r="294" spans="1:15">
      <c r="A294" s="80"/>
      <c r="B294" s="39" t="str">
        <f>'Gene Table'!E294</f>
        <v>hsa-miR-653</v>
      </c>
      <c r="C294" s="39" t="str">
        <f>'Gene Table'!B294</f>
        <v>M04</v>
      </c>
      <c r="D294" s="145"/>
      <c r="E294" s="145"/>
      <c r="F294" s="145"/>
      <c r="G294" s="145"/>
      <c r="H294" s="145"/>
      <c r="I294" s="145"/>
      <c r="J294" s="145"/>
      <c r="K294" s="145"/>
      <c r="L294" s="145"/>
      <c r="M294" s="145"/>
      <c r="N294" s="149"/>
      <c r="O294" s="149"/>
    </row>
    <row r="295" spans="1:15">
      <c r="A295" s="80"/>
      <c r="B295" s="39" t="str">
        <f>'Gene Table'!E295</f>
        <v>hsa-miR-191-5p</v>
      </c>
      <c r="C295" s="39" t="str">
        <f>'Gene Table'!B295</f>
        <v>M05</v>
      </c>
      <c r="D295" s="145"/>
      <c r="E295" s="145"/>
      <c r="F295" s="145"/>
      <c r="G295" s="145"/>
      <c r="H295" s="145"/>
      <c r="I295" s="145"/>
      <c r="J295" s="145"/>
      <c r="K295" s="145"/>
      <c r="L295" s="145"/>
      <c r="M295" s="145"/>
      <c r="N295" s="149"/>
      <c r="O295" s="149"/>
    </row>
    <row r="296" spans="1:15">
      <c r="A296" s="80"/>
      <c r="B296" s="39" t="str">
        <f>'Gene Table'!E296</f>
        <v>hsa-miR-548e</v>
      </c>
      <c r="C296" s="39" t="str">
        <f>'Gene Table'!B296</f>
        <v>M06</v>
      </c>
      <c r="D296" s="145"/>
      <c r="E296" s="145"/>
      <c r="F296" s="145"/>
      <c r="G296" s="145"/>
      <c r="H296" s="145"/>
      <c r="I296" s="145"/>
      <c r="J296" s="145"/>
      <c r="K296" s="145"/>
      <c r="L296" s="145"/>
      <c r="M296" s="145"/>
      <c r="N296" s="149"/>
      <c r="O296" s="149"/>
    </row>
    <row r="297" spans="1:15">
      <c r="A297" s="80"/>
      <c r="B297" s="39" t="str">
        <f>'Gene Table'!E297</f>
        <v>hsa-miR-193a-3p</v>
      </c>
      <c r="C297" s="39" t="str">
        <f>'Gene Table'!B297</f>
        <v>M07</v>
      </c>
      <c r="D297" s="145"/>
      <c r="E297" s="145"/>
      <c r="F297" s="145"/>
      <c r="G297" s="145"/>
      <c r="H297" s="145"/>
      <c r="I297" s="145"/>
      <c r="J297" s="145"/>
      <c r="K297" s="145"/>
      <c r="L297" s="145"/>
      <c r="M297" s="145"/>
      <c r="N297" s="149"/>
      <c r="O297" s="149"/>
    </row>
    <row r="298" spans="1:15">
      <c r="A298" s="80"/>
      <c r="B298" s="39" t="str">
        <f>'Gene Table'!E298</f>
        <v>hsa-miR-340-5p</v>
      </c>
      <c r="C298" s="39" t="str">
        <f>'Gene Table'!B298</f>
        <v>M08</v>
      </c>
      <c r="D298" s="145"/>
      <c r="E298" s="145"/>
      <c r="F298" s="145"/>
      <c r="G298" s="145"/>
      <c r="H298" s="145"/>
      <c r="I298" s="145"/>
      <c r="J298" s="145"/>
      <c r="K298" s="145"/>
      <c r="L298" s="145"/>
      <c r="M298" s="145"/>
      <c r="N298" s="149"/>
      <c r="O298" s="149"/>
    </row>
    <row r="299" spans="1:15">
      <c r="A299" s="80"/>
      <c r="B299" s="39" t="str">
        <f>'Gene Table'!E299</f>
        <v>hsa-miR-194-5p</v>
      </c>
      <c r="C299" s="39" t="str">
        <f>'Gene Table'!B299</f>
        <v>M09</v>
      </c>
      <c r="D299" s="145"/>
      <c r="E299" s="145"/>
      <c r="F299" s="145"/>
      <c r="G299" s="145"/>
      <c r="H299" s="145"/>
      <c r="I299" s="145"/>
      <c r="J299" s="145"/>
      <c r="K299" s="145"/>
      <c r="L299" s="145"/>
      <c r="M299" s="145"/>
      <c r="N299" s="149"/>
      <c r="O299" s="149"/>
    </row>
    <row r="300" spans="1:15">
      <c r="A300" s="80"/>
      <c r="B300" s="39" t="str">
        <f>'Gene Table'!E300</f>
        <v>hsa-miR-578</v>
      </c>
      <c r="C300" s="39" t="str">
        <f>'Gene Table'!B300</f>
        <v>M10</v>
      </c>
      <c r="D300" s="145"/>
      <c r="E300" s="145"/>
      <c r="F300" s="145"/>
      <c r="G300" s="145"/>
      <c r="H300" s="145"/>
      <c r="I300" s="145"/>
      <c r="J300" s="145"/>
      <c r="K300" s="145"/>
      <c r="L300" s="145"/>
      <c r="M300" s="145"/>
      <c r="N300" s="149"/>
      <c r="O300" s="149"/>
    </row>
    <row r="301" spans="1:15">
      <c r="A301" s="80"/>
      <c r="B301" s="39" t="str">
        <f>'Gene Table'!E301</f>
        <v>hsa-miR-195-5p</v>
      </c>
      <c r="C301" s="39" t="str">
        <f>'Gene Table'!B301</f>
        <v>M11</v>
      </c>
      <c r="D301" s="145"/>
      <c r="E301" s="145"/>
      <c r="F301" s="145"/>
      <c r="G301" s="145"/>
      <c r="H301" s="145"/>
      <c r="I301" s="145"/>
      <c r="J301" s="145"/>
      <c r="K301" s="145"/>
      <c r="L301" s="145"/>
      <c r="M301" s="145"/>
      <c r="N301" s="149"/>
      <c r="O301" s="149"/>
    </row>
    <row r="302" spans="1:15">
      <c r="A302" s="80"/>
      <c r="B302" s="39" t="str">
        <f>'Gene Table'!E302</f>
        <v>hsa-miR-618</v>
      </c>
      <c r="C302" s="39" t="str">
        <f>'Gene Table'!B302</f>
        <v>M12</v>
      </c>
      <c r="D302" s="145"/>
      <c r="E302" s="145"/>
      <c r="F302" s="145"/>
      <c r="G302" s="145"/>
      <c r="H302" s="145"/>
      <c r="I302" s="145"/>
      <c r="J302" s="145"/>
      <c r="K302" s="145"/>
      <c r="L302" s="145"/>
      <c r="M302" s="145"/>
      <c r="N302" s="149"/>
      <c r="O302" s="149"/>
    </row>
    <row r="303" spans="1:15">
      <c r="A303" s="80"/>
      <c r="B303" s="39" t="str">
        <f>'Gene Table'!E303</f>
        <v>hsa-miR-205-5p</v>
      </c>
      <c r="C303" s="39" t="str">
        <f>'Gene Table'!B303</f>
        <v>M13</v>
      </c>
      <c r="D303" s="145"/>
      <c r="E303" s="145"/>
      <c r="F303" s="145"/>
      <c r="G303" s="145"/>
      <c r="H303" s="145"/>
      <c r="I303" s="145"/>
      <c r="J303" s="145"/>
      <c r="K303" s="145"/>
      <c r="L303" s="145"/>
      <c r="M303" s="145"/>
      <c r="N303" s="149"/>
      <c r="O303" s="149"/>
    </row>
    <row r="304" spans="1:15">
      <c r="A304" s="80"/>
      <c r="B304" s="39" t="str">
        <f>'Gene Table'!E304</f>
        <v>hsa-miR-627</v>
      </c>
      <c r="C304" s="39" t="str">
        <f>'Gene Table'!B304</f>
        <v>M14</v>
      </c>
      <c r="D304" s="145"/>
      <c r="E304" s="145"/>
      <c r="F304" s="145"/>
      <c r="G304" s="145"/>
      <c r="H304" s="145"/>
      <c r="I304" s="145"/>
      <c r="J304" s="145"/>
      <c r="K304" s="145"/>
      <c r="L304" s="145"/>
      <c r="M304" s="145"/>
      <c r="N304" s="149"/>
      <c r="O304" s="149"/>
    </row>
    <row r="305" spans="1:15">
      <c r="A305" s="80"/>
      <c r="B305" s="39" t="str">
        <f>'Gene Table'!E305</f>
        <v>hsa-miR-206</v>
      </c>
      <c r="C305" s="39" t="str">
        <f>'Gene Table'!B305</f>
        <v>M15</v>
      </c>
      <c r="D305" s="145"/>
      <c r="E305" s="145"/>
      <c r="F305" s="145"/>
      <c r="G305" s="145"/>
      <c r="H305" s="145"/>
      <c r="I305" s="145"/>
      <c r="J305" s="145"/>
      <c r="K305" s="145"/>
      <c r="L305" s="145"/>
      <c r="M305" s="145"/>
      <c r="N305" s="149"/>
      <c r="O305" s="149"/>
    </row>
    <row r="306" spans="1:15">
      <c r="A306" s="80"/>
      <c r="B306" s="39" t="str">
        <f>'Gene Table'!E306</f>
        <v>hsa-miR-585</v>
      </c>
      <c r="C306" s="39" t="str">
        <f>'Gene Table'!B306</f>
        <v>M16</v>
      </c>
      <c r="D306" s="145"/>
      <c r="E306" s="145"/>
      <c r="F306" s="145"/>
      <c r="G306" s="145"/>
      <c r="H306" s="145"/>
      <c r="I306" s="145"/>
      <c r="J306" s="145"/>
      <c r="K306" s="145"/>
      <c r="L306" s="145"/>
      <c r="M306" s="145"/>
      <c r="N306" s="149"/>
      <c r="O306" s="149"/>
    </row>
    <row r="307" spans="1:15">
      <c r="A307" s="80"/>
      <c r="B307" s="39" t="str">
        <f>'Gene Table'!E307</f>
        <v>hsa-miR-216a</v>
      </c>
      <c r="C307" s="39" t="str">
        <f>'Gene Table'!B307</f>
        <v>M17</v>
      </c>
      <c r="D307" s="145"/>
      <c r="E307" s="145"/>
      <c r="F307" s="145"/>
      <c r="G307" s="145"/>
      <c r="H307" s="145"/>
      <c r="I307" s="145"/>
      <c r="J307" s="145"/>
      <c r="K307" s="145"/>
      <c r="L307" s="145"/>
      <c r="M307" s="145"/>
      <c r="N307" s="149"/>
      <c r="O307" s="149"/>
    </row>
    <row r="308" spans="1:15">
      <c r="A308" s="80"/>
      <c r="B308" s="39" t="str">
        <f>'Gene Table'!E308</f>
        <v>hsa-miR-7-5p</v>
      </c>
      <c r="C308" s="39" t="str">
        <f>'Gene Table'!B308</f>
        <v>M18</v>
      </c>
      <c r="D308" s="145"/>
      <c r="E308" s="145"/>
      <c r="F308" s="145"/>
      <c r="G308" s="145"/>
      <c r="H308" s="145"/>
      <c r="I308" s="145"/>
      <c r="J308" s="145"/>
      <c r="K308" s="145"/>
      <c r="L308" s="145"/>
      <c r="M308" s="145"/>
      <c r="N308" s="149"/>
      <c r="O308" s="149"/>
    </row>
    <row r="309" spans="1:15">
      <c r="A309" s="80"/>
      <c r="B309" s="39" t="str">
        <f>'Gene Table'!E309</f>
        <v>hsa-miR-218-5p</v>
      </c>
      <c r="C309" s="39" t="str">
        <f>'Gene Table'!B309</f>
        <v>M19</v>
      </c>
      <c r="D309" s="145"/>
      <c r="E309" s="145"/>
      <c r="F309" s="145"/>
      <c r="G309" s="145"/>
      <c r="H309" s="145"/>
      <c r="I309" s="145"/>
      <c r="J309" s="145"/>
      <c r="K309" s="145"/>
      <c r="L309" s="145"/>
      <c r="M309" s="145"/>
      <c r="N309" s="149"/>
      <c r="O309" s="149"/>
    </row>
    <row r="310" spans="1:15">
      <c r="A310" s="80"/>
      <c r="B310" s="39" t="str">
        <f>'Gene Table'!E310</f>
        <v>hsa-miR-379-5p</v>
      </c>
      <c r="C310" s="39" t="str">
        <f>'Gene Table'!B310</f>
        <v>M20</v>
      </c>
      <c r="D310" s="145"/>
      <c r="E310" s="145"/>
      <c r="F310" s="145"/>
      <c r="G310" s="145"/>
      <c r="H310" s="145"/>
      <c r="I310" s="145"/>
      <c r="J310" s="145"/>
      <c r="K310" s="145"/>
      <c r="L310" s="145"/>
      <c r="M310" s="145"/>
      <c r="N310" s="149"/>
      <c r="O310" s="149"/>
    </row>
    <row r="311" spans="1:15">
      <c r="A311" s="80"/>
      <c r="B311" s="39" t="str">
        <f>'Gene Table'!E311</f>
        <v>hsa-miR-221-3p</v>
      </c>
      <c r="C311" s="39" t="str">
        <f>'Gene Table'!B311</f>
        <v>M21</v>
      </c>
      <c r="D311" s="145"/>
      <c r="E311" s="145"/>
      <c r="F311" s="145"/>
      <c r="G311" s="145"/>
      <c r="H311" s="145"/>
      <c r="I311" s="145"/>
      <c r="J311" s="145"/>
      <c r="K311" s="145"/>
      <c r="L311" s="145"/>
      <c r="M311" s="145"/>
      <c r="N311" s="149"/>
      <c r="O311" s="149"/>
    </row>
    <row r="312" spans="1:15">
      <c r="A312" s="80"/>
      <c r="B312" s="39" t="str">
        <f>'Gene Table'!E312</f>
        <v>hsa-miR-580</v>
      </c>
      <c r="C312" s="39" t="str">
        <f>'Gene Table'!B312</f>
        <v>M22</v>
      </c>
      <c r="D312" s="145"/>
      <c r="E312" s="145"/>
      <c r="F312" s="145"/>
      <c r="G312" s="145"/>
      <c r="H312" s="145"/>
      <c r="I312" s="145"/>
      <c r="J312" s="145"/>
      <c r="K312" s="145"/>
      <c r="L312" s="145"/>
      <c r="M312" s="145"/>
      <c r="N312" s="149"/>
      <c r="O312" s="149"/>
    </row>
    <row r="313" spans="1:15">
      <c r="A313" s="80"/>
      <c r="B313" s="39" t="str">
        <f>'Gene Table'!E313</f>
        <v>hsa-miR-223-3p</v>
      </c>
      <c r="C313" s="39" t="str">
        <f>'Gene Table'!B313</f>
        <v>M23</v>
      </c>
      <c r="D313" s="145"/>
      <c r="E313" s="145"/>
      <c r="F313" s="145"/>
      <c r="G313" s="145"/>
      <c r="H313" s="145"/>
      <c r="I313" s="145"/>
      <c r="J313" s="145"/>
      <c r="K313" s="145"/>
      <c r="L313" s="145"/>
      <c r="M313" s="145"/>
      <c r="N313" s="149"/>
      <c r="O313" s="149"/>
    </row>
    <row r="314" spans="1:15">
      <c r="A314" s="80"/>
      <c r="B314" s="39" t="str">
        <f>'Gene Table'!E314</f>
        <v>hsa-miR-454-3p</v>
      </c>
      <c r="C314" s="39" t="str">
        <f>'Gene Table'!B314</f>
        <v>M24</v>
      </c>
      <c r="D314" s="145"/>
      <c r="E314" s="145"/>
      <c r="F314" s="145"/>
      <c r="G314" s="145"/>
      <c r="H314" s="145"/>
      <c r="I314" s="145"/>
      <c r="J314" s="145"/>
      <c r="K314" s="145"/>
      <c r="L314" s="145"/>
      <c r="M314" s="145"/>
      <c r="N314" s="149"/>
      <c r="O314" s="149"/>
    </row>
    <row r="315" spans="1:15">
      <c r="A315" s="80"/>
      <c r="B315" s="39" t="str">
        <f>'Gene Table'!E315</f>
        <v>hsa-miR-1275</v>
      </c>
      <c r="C315" s="39" t="str">
        <f>'Gene Table'!B315</f>
        <v>N01</v>
      </c>
      <c r="D315" s="145"/>
      <c r="E315" s="145"/>
      <c r="F315" s="145"/>
      <c r="G315" s="145"/>
      <c r="H315" s="145"/>
      <c r="I315" s="145"/>
      <c r="J315" s="145"/>
      <c r="K315" s="145"/>
      <c r="L315" s="145"/>
      <c r="M315" s="145"/>
      <c r="N315" s="149"/>
      <c r="O315" s="149"/>
    </row>
    <row r="316" spans="1:15">
      <c r="A316" s="80"/>
      <c r="B316" s="39" t="str">
        <f>'Gene Table'!E316</f>
        <v>hsa-miR-369-5p</v>
      </c>
      <c r="C316" s="39" t="str">
        <f>'Gene Table'!B316</f>
        <v>N02</v>
      </c>
      <c r="D316" s="145"/>
      <c r="E316" s="145"/>
      <c r="F316" s="145"/>
      <c r="G316" s="145"/>
      <c r="H316" s="145"/>
      <c r="I316" s="145"/>
      <c r="J316" s="145"/>
      <c r="K316" s="145"/>
      <c r="L316" s="145"/>
      <c r="M316" s="145"/>
      <c r="N316" s="149"/>
      <c r="O316" s="149"/>
    </row>
    <row r="317" spans="1:15">
      <c r="A317" s="80"/>
      <c r="B317" s="39" t="str">
        <f>'Gene Table'!E317</f>
        <v>hsa-miR-521</v>
      </c>
      <c r="C317" s="39" t="str">
        <f>'Gene Table'!B317</f>
        <v>N03</v>
      </c>
      <c r="D317" s="145"/>
      <c r="E317" s="145"/>
      <c r="F317" s="145"/>
      <c r="G317" s="145"/>
      <c r="H317" s="145"/>
      <c r="I317" s="145"/>
      <c r="J317" s="145"/>
      <c r="K317" s="145"/>
      <c r="L317" s="145"/>
      <c r="M317" s="145"/>
      <c r="N317" s="149"/>
      <c r="O317" s="149"/>
    </row>
    <row r="318" spans="1:15">
      <c r="A318" s="80"/>
      <c r="B318" s="39" t="str">
        <f>'Gene Table'!E318</f>
        <v>hsa-miR-216b</v>
      </c>
      <c r="C318" s="39" t="str">
        <f>'Gene Table'!B318</f>
        <v>N04</v>
      </c>
      <c r="D318" s="145"/>
      <c r="E318" s="145"/>
      <c r="F318" s="145"/>
      <c r="G318" s="145"/>
      <c r="H318" s="145"/>
      <c r="I318" s="145"/>
      <c r="J318" s="145"/>
      <c r="K318" s="145"/>
      <c r="L318" s="145"/>
      <c r="M318" s="145"/>
      <c r="N318" s="149"/>
      <c r="O318" s="149"/>
    </row>
    <row r="319" spans="1:15">
      <c r="A319" s="80"/>
      <c r="B319" s="39" t="str">
        <f>'Gene Table'!E319</f>
        <v>hsa-miR-591</v>
      </c>
      <c r="C319" s="39" t="str">
        <f>'Gene Table'!B319</f>
        <v>N05</v>
      </c>
      <c r="D319" s="145"/>
      <c r="E319" s="145"/>
      <c r="F319" s="145"/>
      <c r="G319" s="145"/>
      <c r="H319" s="145"/>
      <c r="I319" s="145"/>
      <c r="J319" s="145"/>
      <c r="K319" s="145"/>
      <c r="L319" s="145"/>
      <c r="M319" s="145"/>
      <c r="N319" s="149"/>
      <c r="O319" s="149"/>
    </row>
    <row r="320" spans="1:15">
      <c r="A320" s="80"/>
      <c r="B320" s="39" t="str">
        <f>'Gene Table'!E320</f>
        <v>hsa-miR-548d-3p</v>
      </c>
      <c r="C320" s="39" t="str">
        <f>'Gene Table'!B320</f>
        <v>N06</v>
      </c>
      <c r="D320" s="145"/>
      <c r="E320" s="145"/>
      <c r="F320" s="145"/>
      <c r="G320" s="145"/>
      <c r="H320" s="145"/>
      <c r="I320" s="145"/>
      <c r="J320" s="145"/>
      <c r="K320" s="145"/>
      <c r="L320" s="145"/>
      <c r="M320" s="145"/>
      <c r="N320" s="149"/>
      <c r="O320" s="149"/>
    </row>
    <row r="321" spans="1:15">
      <c r="A321" s="80"/>
      <c r="B321" s="39" t="str">
        <f>'Gene Table'!E321</f>
        <v>hsa-miR-1264</v>
      </c>
      <c r="C321" s="39" t="str">
        <f>'Gene Table'!B321</f>
        <v>N07</v>
      </c>
      <c r="D321" s="145"/>
      <c r="E321" s="145"/>
      <c r="F321" s="145"/>
      <c r="G321" s="145"/>
      <c r="H321" s="145"/>
      <c r="I321" s="145"/>
      <c r="J321" s="145"/>
      <c r="K321" s="145"/>
      <c r="L321" s="145"/>
      <c r="M321" s="145"/>
      <c r="N321" s="149"/>
      <c r="O321" s="149"/>
    </row>
    <row r="322" spans="1:15">
      <c r="A322" s="80"/>
      <c r="B322" s="39" t="str">
        <f>'Gene Table'!E322</f>
        <v>hsa-miR-490-5p</v>
      </c>
      <c r="C322" s="39" t="str">
        <f>'Gene Table'!B322</f>
        <v>N08</v>
      </c>
      <c r="D322" s="145"/>
      <c r="E322" s="145"/>
      <c r="F322" s="145"/>
      <c r="G322" s="145"/>
      <c r="H322" s="145"/>
      <c r="I322" s="145"/>
      <c r="J322" s="145"/>
      <c r="K322" s="145"/>
      <c r="L322" s="145"/>
      <c r="M322" s="145"/>
      <c r="N322" s="149"/>
      <c r="O322" s="149"/>
    </row>
    <row r="323" spans="1:15">
      <c r="A323" s="80"/>
      <c r="B323" s="39" t="str">
        <f>'Gene Table'!E323</f>
        <v>hsa-miR-1270</v>
      </c>
      <c r="C323" s="39" t="str">
        <f>'Gene Table'!B323</f>
        <v>N09</v>
      </c>
      <c r="D323" s="145"/>
      <c r="E323" s="145"/>
      <c r="F323" s="145"/>
      <c r="G323" s="145"/>
      <c r="H323" s="145"/>
      <c r="I323" s="145"/>
      <c r="J323" s="145"/>
      <c r="K323" s="145"/>
      <c r="L323" s="145"/>
      <c r="M323" s="145"/>
      <c r="N323" s="149"/>
      <c r="O323" s="149"/>
    </row>
    <row r="324" spans="1:15">
      <c r="A324" s="80"/>
      <c r="B324" s="39" t="str">
        <f>'Gene Table'!E324</f>
        <v>hsa-miR-1236</v>
      </c>
      <c r="C324" s="39" t="str">
        <f>'Gene Table'!B324</f>
        <v>N10</v>
      </c>
      <c r="D324" s="145"/>
      <c r="E324" s="145"/>
      <c r="F324" s="145"/>
      <c r="G324" s="145"/>
      <c r="H324" s="145"/>
      <c r="I324" s="145"/>
      <c r="J324" s="145"/>
      <c r="K324" s="145"/>
      <c r="L324" s="145"/>
      <c r="M324" s="145"/>
      <c r="N324" s="149"/>
      <c r="O324" s="149"/>
    </row>
    <row r="325" spans="1:15">
      <c r="A325" s="80"/>
      <c r="B325" s="39" t="str">
        <f>'Gene Table'!E325</f>
        <v>hsa-miR-361-5p</v>
      </c>
      <c r="C325" s="39" t="str">
        <f>'Gene Table'!B325</f>
        <v>N11</v>
      </c>
      <c r="D325" s="145"/>
      <c r="E325" s="145"/>
      <c r="F325" s="145"/>
      <c r="G325" s="145"/>
      <c r="H325" s="145"/>
      <c r="I325" s="145"/>
      <c r="J325" s="145"/>
      <c r="K325" s="145"/>
      <c r="L325" s="145"/>
      <c r="M325" s="145"/>
      <c r="N325" s="149"/>
      <c r="O325" s="149"/>
    </row>
    <row r="326" spans="1:15">
      <c r="A326" s="80"/>
      <c r="B326" s="39" t="str">
        <f>'Gene Table'!E326</f>
        <v>hsa-miR-507</v>
      </c>
      <c r="C326" s="39" t="str">
        <f>'Gene Table'!B326</f>
        <v>N12</v>
      </c>
      <c r="D326" s="145"/>
      <c r="E326" s="145"/>
      <c r="F326" s="145"/>
      <c r="G326" s="145"/>
      <c r="H326" s="145"/>
      <c r="I326" s="145"/>
      <c r="J326" s="145"/>
      <c r="K326" s="145"/>
      <c r="L326" s="145"/>
      <c r="M326" s="145"/>
      <c r="N326" s="149"/>
      <c r="O326" s="149"/>
    </row>
    <row r="327" spans="1:15">
      <c r="A327" s="80"/>
      <c r="B327" s="39" t="str">
        <f>'Gene Table'!E327</f>
        <v>hsa-miR-383</v>
      </c>
      <c r="C327" s="39" t="str">
        <f>'Gene Table'!B327</f>
        <v>N13</v>
      </c>
      <c r="D327" s="145"/>
      <c r="E327" s="145"/>
      <c r="F327" s="145"/>
      <c r="G327" s="145"/>
      <c r="H327" s="145"/>
      <c r="I327" s="145"/>
      <c r="J327" s="145"/>
      <c r="K327" s="145"/>
      <c r="L327" s="145"/>
      <c r="M327" s="145"/>
      <c r="N327" s="149"/>
      <c r="O327" s="149"/>
    </row>
    <row r="328" spans="1:15">
      <c r="A328" s="80"/>
      <c r="B328" s="39" t="str">
        <f>'Gene Table'!E328</f>
        <v>hsa-miR-532-5p</v>
      </c>
      <c r="C328" s="39" t="str">
        <f>'Gene Table'!B328</f>
        <v>N14</v>
      </c>
      <c r="D328" s="145"/>
      <c r="E328" s="145"/>
      <c r="F328" s="145"/>
      <c r="G328" s="145"/>
      <c r="H328" s="145"/>
      <c r="I328" s="145"/>
      <c r="J328" s="145"/>
      <c r="K328" s="145"/>
      <c r="L328" s="145"/>
      <c r="M328" s="145"/>
      <c r="N328" s="149"/>
      <c r="O328" s="149"/>
    </row>
    <row r="329" spans="1:15">
      <c r="A329" s="80"/>
      <c r="B329" s="39" t="str">
        <f>'Gene Table'!E329</f>
        <v>hsa-miR-1282</v>
      </c>
      <c r="C329" s="39" t="str">
        <f>'Gene Table'!B329</f>
        <v>N15</v>
      </c>
      <c r="D329" s="145"/>
      <c r="E329" s="145"/>
      <c r="F329" s="145"/>
      <c r="G329" s="145"/>
      <c r="H329" s="145"/>
      <c r="I329" s="145"/>
      <c r="J329" s="145"/>
      <c r="K329" s="145"/>
      <c r="L329" s="145"/>
      <c r="M329" s="145"/>
      <c r="N329" s="149"/>
      <c r="O329" s="149"/>
    </row>
    <row r="330" spans="1:15">
      <c r="A330" s="80"/>
      <c r="B330" s="39" t="str">
        <f>'Gene Table'!E330</f>
        <v>hsa-miR-548a-3p</v>
      </c>
      <c r="C330" s="39" t="str">
        <f>'Gene Table'!B330</f>
        <v>N16</v>
      </c>
      <c r="D330" s="145"/>
      <c r="E330" s="145"/>
      <c r="F330" s="145"/>
      <c r="G330" s="145"/>
      <c r="H330" s="145"/>
      <c r="I330" s="145"/>
      <c r="J330" s="145"/>
      <c r="K330" s="145"/>
      <c r="L330" s="145"/>
      <c r="M330" s="145"/>
      <c r="N330" s="149"/>
      <c r="O330" s="149"/>
    </row>
    <row r="331" spans="1:15">
      <c r="A331" s="80"/>
      <c r="B331" s="39" t="str">
        <f>'Gene Table'!E331</f>
        <v>hsa-miR-155-5p</v>
      </c>
      <c r="C331" s="39" t="str">
        <f>'Gene Table'!B331</f>
        <v>N17</v>
      </c>
      <c r="D331" s="145"/>
      <c r="E331" s="145"/>
      <c r="F331" s="145"/>
      <c r="G331" s="145"/>
      <c r="H331" s="145"/>
      <c r="I331" s="145"/>
      <c r="J331" s="145"/>
      <c r="K331" s="145"/>
      <c r="L331" s="145"/>
      <c r="M331" s="145"/>
      <c r="N331" s="149"/>
      <c r="O331" s="149"/>
    </row>
    <row r="332" spans="1:15">
      <c r="A332" s="80"/>
      <c r="B332" s="39" t="str">
        <f>'Gene Table'!E332</f>
        <v>hsa-miR-548o-3p</v>
      </c>
      <c r="C332" s="39" t="str">
        <f>'Gene Table'!B332</f>
        <v>N18</v>
      </c>
      <c r="D332" s="145"/>
      <c r="E332" s="145"/>
      <c r="F332" s="145"/>
      <c r="G332" s="145"/>
      <c r="H332" s="145"/>
      <c r="I332" s="145"/>
      <c r="J332" s="145"/>
      <c r="K332" s="145"/>
      <c r="L332" s="145"/>
      <c r="M332" s="145"/>
      <c r="N332" s="149"/>
      <c r="O332" s="149"/>
    </row>
    <row r="333" spans="1:15">
      <c r="A333" s="80"/>
      <c r="B333" s="39" t="str">
        <f>'Gene Table'!E333</f>
        <v>hsa-miR-508-3p</v>
      </c>
      <c r="C333" s="39" t="str">
        <f>'Gene Table'!B333</f>
        <v>N19</v>
      </c>
      <c r="D333" s="145"/>
      <c r="E333" s="145"/>
      <c r="F333" s="145"/>
      <c r="G333" s="145"/>
      <c r="H333" s="145"/>
      <c r="I333" s="145"/>
      <c r="J333" s="145"/>
      <c r="K333" s="145"/>
      <c r="L333" s="145"/>
      <c r="M333" s="145"/>
      <c r="N333" s="149"/>
      <c r="O333" s="149"/>
    </row>
    <row r="334" spans="1:15">
      <c r="A334" s="80"/>
      <c r="B334" s="39" t="str">
        <f>'Gene Table'!E334</f>
        <v>hsa-miR-621</v>
      </c>
      <c r="C334" s="39" t="str">
        <f>'Gene Table'!B334</f>
        <v>N20</v>
      </c>
      <c r="D334" s="145"/>
      <c r="E334" s="145"/>
      <c r="F334" s="145"/>
      <c r="G334" s="145"/>
      <c r="H334" s="145"/>
      <c r="I334" s="145"/>
      <c r="J334" s="145"/>
      <c r="K334" s="145"/>
      <c r="L334" s="145"/>
      <c r="M334" s="145"/>
      <c r="N334" s="149"/>
      <c r="O334" s="149"/>
    </row>
    <row r="335" spans="1:15">
      <c r="A335" s="80"/>
      <c r="B335" s="39" t="str">
        <f>'Gene Table'!E335</f>
        <v>hsa-miR-549</v>
      </c>
      <c r="C335" s="39" t="str">
        <f>'Gene Table'!B335</f>
        <v>N21</v>
      </c>
      <c r="D335" s="145"/>
      <c r="E335" s="145"/>
      <c r="F335" s="145"/>
      <c r="G335" s="145"/>
      <c r="H335" s="145"/>
      <c r="I335" s="145"/>
      <c r="J335" s="145"/>
      <c r="K335" s="145"/>
      <c r="L335" s="145"/>
      <c r="M335" s="145"/>
      <c r="N335" s="149"/>
      <c r="O335" s="149"/>
    </row>
    <row r="336" spans="1:15">
      <c r="A336" s="80"/>
      <c r="B336" s="39" t="str">
        <f>'Gene Table'!E336</f>
        <v>hsa-miR-640</v>
      </c>
      <c r="C336" s="39" t="str">
        <f>'Gene Table'!B336</f>
        <v>N22</v>
      </c>
      <c r="D336" s="145"/>
      <c r="E336" s="145"/>
      <c r="F336" s="145"/>
      <c r="G336" s="145"/>
      <c r="H336" s="145"/>
      <c r="I336" s="145"/>
      <c r="J336" s="145"/>
      <c r="K336" s="145"/>
      <c r="L336" s="145"/>
      <c r="M336" s="145"/>
      <c r="N336" s="149"/>
      <c r="O336" s="149"/>
    </row>
    <row r="337" spans="1:15">
      <c r="A337" s="80"/>
      <c r="B337" s="39" t="str">
        <f>'Gene Table'!E337</f>
        <v>hsa-miR-554</v>
      </c>
      <c r="C337" s="39" t="str">
        <f>'Gene Table'!B337</f>
        <v>N23</v>
      </c>
      <c r="D337" s="145"/>
      <c r="E337" s="145"/>
      <c r="F337" s="145"/>
      <c r="G337" s="145"/>
      <c r="H337" s="145"/>
      <c r="I337" s="145"/>
      <c r="J337" s="145"/>
      <c r="K337" s="145"/>
      <c r="L337" s="145"/>
      <c r="M337" s="145"/>
      <c r="N337" s="149"/>
      <c r="O337" s="149"/>
    </row>
    <row r="338" spans="1:15">
      <c r="A338" s="80"/>
      <c r="B338" s="39" t="str">
        <f>'Gene Table'!E338</f>
        <v>hsa-miR-758</v>
      </c>
      <c r="C338" s="39" t="str">
        <f>'Gene Table'!B338</f>
        <v>N24</v>
      </c>
      <c r="D338" s="145"/>
      <c r="E338" s="145"/>
      <c r="F338" s="145"/>
      <c r="G338" s="145"/>
      <c r="H338" s="145"/>
      <c r="I338" s="145"/>
      <c r="J338" s="145"/>
      <c r="K338" s="145"/>
      <c r="L338" s="145"/>
      <c r="M338" s="145"/>
      <c r="N338" s="149"/>
      <c r="O338" s="149"/>
    </row>
    <row r="339" spans="1:15">
      <c r="A339" s="80"/>
      <c r="B339" s="39" t="str">
        <f>'Gene Table'!E339</f>
        <v>hsa-miR-25-3p</v>
      </c>
      <c r="C339" s="39" t="str">
        <f>'Gene Table'!B339</f>
        <v>O01</v>
      </c>
      <c r="D339" s="145"/>
      <c r="E339" s="145"/>
      <c r="F339" s="145"/>
      <c r="G339" s="145"/>
      <c r="H339" s="145"/>
      <c r="I339" s="145"/>
      <c r="J339" s="145"/>
      <c r="K339" s="145"/>
      <c r="L339" s="145"/>
      <c r="M339" s="145"/>
      <c r="N339" s="149"/>
      <c r="O339" s="149"/>
    </row>
    <row r="340" spans="1:15">
      <c r="A340" s="80"/>
      <c r="B340" s="39" t="str">
        <f>'Gene Table'!E340</f>
        <v>hsa-miR-548n</v>
      </c>
      <c r="C340" s="39" t="str">
        <f>'Gene Table'!B340</f>
        <v>O02</v>
      </c>
      <c r="D340" s="145"/>
      <c r="E340" s="145"/>
      <c r="F340" s="145"/>
      <c r="G340" s="145"/>
      <c r="H340" s="145"/>
      <c r="I340" s="145"/>
      <c r="J340" s="145"/>
      <c r="K340" s="145"/>
      <c r="L340" s="145"/>
      <c r="M340" s="145"/>
      <c r="N340" s="149"/>
      <c r="O340" s="149"/>
    </row>
    <row r="341" spans="1:15">
      <c r="A341" s="80"/>
      <c r="B341" s="39" t="str">
        <f>'Gene Table'!E341</f>
        <v>hsa-miR-296-5p</v>
      </c>
      <c r="C341" s="39" t="str">
        <f>'Gene Table'!B341</f>
        <v>O03</v>
      </c>
      <c r="D341" s="145"/>
      <c r="E341" s="145"/>
      <c r="F341" s="145"/>
      <c r="G341" s="145"/>
      <c r="H341" s="145"/>
      <c r="I341" s="145"/>
      <c r="J341" s="145"/>
      <c r="K341" s="145"/>
      <c r="L341" s="145"/>
      <c r="M341" s="145"/>
      <c r="N341" s="149"/>
      <c r="O341" s="149"/>
    </row>
    <row r="342" spans="1:15">
      <c r="A342" s="80"/>
      <c r="B342" s="39" t="str">
        <f>'Gene Table'!E342</f>
        <v>hsa-miR-520a-5p</v>
      </c>
      <c r="C342" s="39" t="str">
        <f>'Gene Table'!B342</f>
        <v>O04</v>
      </c>
      <c r="D342" s="145"/>
      <c r="E342" s="145"/>
      <c r="F342" s="145"/>
      <c r="G342" s="145"/>
      <c r="H342" s="145"/>
      <c r="I342" s="145"/>
      <c r="J342" s="145"/>
      <c r="K342" s="145"/>
      <c r="L342" s="145"/>
      <c r="M342" s="145"/>
      <c r="N342" s="149"/>
      <c r="O342" s="149"/>
    </row>
    <row r="343" spans="1:15">
      <c r="A343" s="80"/>
      <c r="B343" s="39" t="str">
        <f>'Gene Table'!E343</f>
        <v>hsa-miR-302a-3p</v>
      </c>
      <c r="C343" s="39" t="str">
        <f>'Gene Table'!B343</f>
        <v>O05</v>
      </c>
      <c r="D343" s="145"/>
      <c r="E343" s="145"/>
      <c r="F343" s="145"/>
      <c r="G343" s="145"/>
      <c r="H343" s="145"/>
      <c r="I343" s="145"/>
      <c r="J343" s="145"/>
      <c r="K343" s="145"/>
      <c r="L343" s="145"/>
      <c r="M343" s="145"/>
      <c r="N343" s="149"/>
      <c r="O343" s="149"/>
    </row>
    <row r="344" spans="1:15">
      <c r="A344" s="80"/>
      <c r="B344" s="39" t="str">
        <f>'Gene Table'!E344</f>
        <v>hsa-miR-599</v>
      </c>
      <c r="C344" s="39" t="str">
        <f>'Gene Table'!B344</f>
        <v>O06</v>
      </c>
      <c r="D344" s="145"/>
      <c r="E344" s="145"/>
      <c r="F344" s="145"/>
      <c r="G344" s="145"/>
      <c r="H344" s="145"/>
      <c r="I344" s="145"/>
      <c r="J344" s="145"/>
      <c r="K344" s="145"/>
      <c r="L344" s="145"/>
      <c r="M344" s="145"/>
      <c r="N344" s="149"/>
      <c r="O344" s="149"/>
    </row>
    <row r="345" spans="1:15">
      <c r="A345" s="80"/>
      <c r="B345" s="39" t="str">
        <f>'Gene Table'!E345</f>
        <v>hsa-miR-32-5p</v>
      </c>
      <c r="C345" s="39" t="str">
        <f>'Gene Table'!B345</f>
        <v>O07</v>
      </c>
      <c r="D345" s="145"/>
      <c r="E345" s="145"/>
      <c r="F345" s="145"/>
      <c r="G345" s="145"/>
      <c r="H345" s="145"/>
      <c r="I345" s="145"/>
      <c r="J345" s="145"/>
      <c r="K345" s="145"/>
      <c r="L345" s="145"/>
      <c r="M345" s="145"/>
      <c r="N345" s="149"/>
      <c r="O345" s="149"/>
    </row>
    <row r="346" spans="1:15">
      <c r="A346" s="80"/>
      <c r="B346" s="39" t="str">
        <f>'Gene Table'!E346</f>
        <v>hsa-miR-609</v>
      </c>
      <c r="C346" s="39" t="str">
        <f>'Gene Table'!B346</f>
        <v>O08</v>
      </c>
      <c r="D346" s="145"/>
      <c r="E346" s="145"/>
      <c r="F346" s="145"/>
      <c r="G346" s="145"/>
      <c r="H346" s="145"/>
      <c r="I346" s="145"/>
      <c r="J346" s="145"/>
      <c r="K346" s="145"/>
      <c r="L346" s="145"/>
      <c r="M346" s="145"/>
      <c r="N346" s="149"/>
      <c r="O346" s="149"/>
    </row>
    <row r="347" spans="1:15">
      <c r="A347" s="80"/>
      <c r="B347" s="39" t="str">
        <f>'Gene Table'!E347</f>
        <v>hsa-miR-335-5p</v>
      </c>
      <c r="C347" s="39" t="str">
        <f>'Gene Table'!B347</f>
        <v>O09</v>
      </c>
      <c r="D347" s="145"/>
      <c r="E347" s="145"/>
      <c r="F347" s="145"/>
      <c r="G347" s="145"/>
      <c r="H347" s="145"/>
      <c r="I347" s="145"/>
      <c r="J347" s="145"/>
      <c r="K347" s="145"/>
      <c r="L347" s="145"/>
      <c r="M347" s="145"/>
      <c r="N347" s="149"/>
      <c r="O347" s="149"/>
    </row>
    <row r="348" spans="1:15">
      <c r="A348" s="80"/>
      <c r="B348" s="39" t="str">
        <f>'Gene Table'!E348</f>
        <v>hsa-miR-1255a</v>
      </c>
      <c r="C348" s="39" t="str">
        <f>'Gene Table'!B348</f>
        <v>O10</v>
      </c>
      <c r="D348" s="145"/>
      <c r="E348" s="145"/>
      <c r="F348" s="145"/>
      <c r="G348" s="145"/>
      <c r="H348" s="145"/>
      <c r="I348" s="145"/>
      <c r="J348" s="145"/>
      <c r="K348" s="145"/>
      <c r="L348" s="145"/>
      <c r="M348" s="145"/>
      <c r="N348" s="149"/>
      <c r="O348" s="149"/>
    </row>
    <row r="349" spans="1:15">
      <c r="A349" s="80"/>
      <c r="B349" s="39" t="str">
        <f>'Gene Table'!E349</f>
        <v>hsa-miR-34a-5p</v>
      </c>
      <c r="C349" s="39" t="str">
        <f>'Gene Table'!B349</f>
        <v>O11</v>
      </c>
      <c r="D349" s="145"/>
      <c r="E349" s="145"/>
      <c r="F349" s="145"/>
      <c r="G349" s="145"/>
      <c r="H349" s="145"/>
      <c r="I349" s="145"/>
      <c r="J349" s="145"/>
      <c r="K349" s="145"/>
      <c r="L349" s="145"/>
      <c r="M349" s="145"/>
      <c r="N349" s="149"/>
      <c r="O349" s="149"/>
    </row>
    <row r="350" spans="1:15">
      <c r="A350" s="80"/>
      <c r="B350" s="39" t="str">
        <f>'Gene Table'!E350</f>
        <v>hsa-miR-224-5p</v>
      </c>
      <c r="C350" s="39" t="str">
        <f>'Gene Table'!B350</f>
        <v>O12</v>
      </c>
      <c r="D350" s="145"/>
      <c r="E350" s="145"/>
      <c r="F350" s="145"/>
      <c r="G350" s="145"/>
      <c r="H350" s="145"/>
      <c r="I350" s="145"/>
      <c r="J350" s="145"/>
      <c r="K350" s="145"/>
      <c r="L350" s="145"/>
      <c r="M350" s="145"/>
      <c r="N350" s="149"/>
      <c r="O350" s="149"/>
    </row>
    <row r="351" spans="1:15">
      <c r="A351" s="80"/>
      <c r="B351" s="39" t="str">
        <f>'Gene Table'!E351</f>
        <v>hsa-miR-373-3p</v>
      </c>
      <c r="C351" s="39" t="str">
        <f>'Gene Table'!B351</f>
        <v>O13</v>
      </c>
      <c r="D351" s="145"/>
      <c r="E351" s="145"/>
      <c r="F351" s="145"/>
      <c r="G351" s="145"/>
      <c r="H351" s="145"/>
      <c r="I351" s="145"/>
      <c r="J351" s="145"/>
      <c r="K351" s="145"/>
      <c r="L351" s="145"/>
      <c r="M351" s="145"/>
      <c r="N351" s="149"/>
      <c r="O351" s="149"/>
    </row>
    <row r="352" spans="1:15">
      <c r="A352" s="80"/>
      <c r="B352" s="39" t="str">
        <f>'Gene Table'!E352</f>
        <v>hsa-miR-924</v>
      </c>
      <c r="C352" s="39" t="str">
        <f>'Gene Table'!B352</f>
        <v>O14</v>
      </c>
      <c r="D352" s="145"/>
      <c r="E352" s="145"/>
      <c r="F352" s="145"/>
      <c r="G352" s="145"/>
      <c r="H352" s="145"/>
      <c r="I352" s="145"/>
      <c r="J352" s="145"/>
      <c r="K352" s="145"/>
      <c r="L352" s="145"/>
      <c r="M352" s="145"/>
      <c r="N352" s="149"/>
      <c r="O352" s="149"/>
    </row>
    <row r="353" spans="1:15">
      <c r="A353" s="80"/>
      <c r="B353" s="39" t="str">
        <f>'Gene Table'!E353</f>
        <v>hsa-miR-499a-5p</v>
      </c>
      <c r="C353" s="39" t="str">
        <f>'Gene Table'!B353</f>
        <v>O15</v>
      </c>
      <c r="D353" s="145"/>
      <c r="E353" s="145"/>
      <c r="F353" s="145"/>
      <c r="G353" s="145"/>
      <c r="H353" s="145"/>
      <c r="I353" s="145"/>
      <c r="J353" s="145"/>
      <c r="K353" s="145"/>
      <c r="L353" s="145"/>
      <c r="M353" s="145"/>
      <c r="N353" s="149"/>
      <c r="O353" s="149"/>
    </row>
    <row r="354" spans="1:15">
      <c r="A354" s="80"/>
      <c r="B354" s="39" t="str">
        <f>'Gene Table'!E354</f>
        <v>hsa-miR-1305</v>
      </c>
      <c r="C354" s="39" t="str">
        <f>'Gene Table'!B354</f>
        <v>O16</v>
      </c>
      <c r="D354" s="145"/>
      <c r="E354" s="145"/>
      <c r="F354" s="145"/>
      <c r="G354" s="145"/>
      <c r="H354" s="145"/>
      <c r="I354" s="145"/>
      <c r="J354" s="145"/>
      <c r="K354" s="145"/>
      <c r="L354" s="145"/>
      <c r="M354" s="145"/>
      <c r="N354" s="149"/>
      <c r="O354" s="149"/>
    </row>
    <row r="355" spans="1:15">
      <c r="A355" s="80"/>
      <c r="B355" s="39" t="str">
        <f>'Gene Table'!E355</f>
        <v>hsa-miR-92a-3p</v>
      </c>
      <c r="C355" s="39" t="str">
        <f>'Gene Table'!B355</f>
        <v>O17</v>
      </c>
      <c r="D355" s="145"/>
      <c r="E355" s="145"/>
      <c r="F355" s="145"/>
      <c r="G355" s="145"/>
      <c r="H355" s="145"/>
      <c r="I355" s="145"/>
      <c r="J355" s="145"/>
      <c r="K355" s="145"/>
      <c r="L355" s="145"/>
      <c r="M355" s="145"/>
      <c r="N355" s="149"/>
      <c r="O355" s="149"/>
    </row>
    <row r="356" spans="1:15">
      <c r="A356" s="80"/>
      <c r="B356" s="39" t="str">
        <f>'Gene Table'!E356</f>
        <v>hsa-miR-325</v>
      </c>
      <c r="C356" s="39" t="str">
        <f>'Gene Table'!B356</f>
        <v>O18</v>
      </c>
      <c r="D356" s="145"/>
      <c r="E356" s="145"/>
      <c r="F356" s="145"/>
      <c r="G356" s="145"/>
      <c r="H356" s="145"/>
      <c r="I356" s="145"/>
      <c r="J356" s="145"/>
      <c r="K356" s="145"/>
      <c r="L356" s="145"/>
      <c r="M356" s="145"/>
      <c r="N356" s="149"/>
      <c r="O356" s="149"/>
    </row>
    <row r="357" spans="1:15">
      <c r="A357" s="80"/>
      <c r="B357" s="39" t="str">
        <f>'Gene Table'!E357</f>
        <v>hsa-miR-93-5p</v>
      </c>
      <c r="C357" s="39" t="str">
        <f>'Gene Table'!B357</f>
        <v>O19</v>
      </c>
      <c r="D357" s="145"/>
      <c r="E357" s="145"/>
      <c r="F357" s="145"/>
      <c r="G357" s="145"/>
      <c r="H357" s="145"/>
      <c r="I357" s="145"/>
      <c r="J357" s="145"/>
      <c r="K357" s="145"/>
      <c r="L357" s="145"/>
      <c r="M357" s="145"/>
      <c r="N357" s="149"/>
      <c r="O357" s="149"/>
    </row>
    <row r="358" spans="1:15">
      <c r="A358" s="80"/>
      <c r="B358" s="39" t="str">
        <f>'Gene Table'!E358</f>
        <v>hsa-miR-876-3p</v>
      </c>
      <c r="C358" s="39" t="str">
        <f>'Gene Table'!B358</f>
        <v>O20</v>
      </c>
      <c r="D358" s="145"/>
      <c r="E358" s="145"/>
      <c r="F358" s="145"/>
      <c r="G358" s="145"/>
      <c r="H358" s="145"/>
      <c r="I358" s="145"/>
      <c r="J358" s="145"/>
      <c r="K358" s="145"/>
      <c r="L358" s="145"/>
      <c r="M358" s="145"/>
      <c r="N358" s="149"/>
      <c r="O358" s="149"/>
    </row>
    <row r="359" spans="1:15">
      <c r="A359" s="80"/>
      <c r="B359" s="39" t="str">
        <f>'Gene Table'!E359</f>
        <v>hsa-miR-96-5p</v>
      </c>
      <c r="C359" s="39" t="str">
        <f>'Gene Table'!B359</f>
        <v>O21</v>
      </c>
      <c r="D359" s="145"/>
      <c r="E359" s="145"/>
      <c r="F359" s="145"/>
      <c r="G359" s="145"/>
      <c r="H359" s="145"/>
      <c r="I359" s="145"/>
      <c r="J359" s="145"/>
      <c r="K359" s="145"/>
      <c r="L359" s="145"/>
      <c r="M359" s="145"/>
      <c r="N359" s="149"/>
      <c r="O359" s="149"/>
    </row>
    <row r="360" spans="1:15">
      <c r="A360" s="80"/>
      <c r="B360" s="39" t="str">
        <f>'Gene Table'!E360</f>
        <v>hsa-miR-522-3p</v>
      </c>
      <c r="C360" s="39" t="str">
        <f>'Gene Table'!B360</f>
        <v>O22</v>
      </c>
      <c r="D360" s="145"/>
      <c r="E360" s="145"/>
      <c r="F360" s="145"/>
      <c r="G360" s="145"/>
      <c r="H360" s="145"/>
      <c r="I360" s="145"/>
      <c r="J360" s="145"/>
      <c r="K360" s="145"/>
      <c r="L360" s="145"/>
      <c r="M360" s="145"/>
      <c r="N360" s="149"/>
      <c r="O360" s="149"/>
    </row>
    <row r="361" spans="1:15">
      <c r="A361" s="80"/>
      <c r="B361" s="39" t="str">
        <f>'Gene Table'!E361</f>
        <v>hsa-miR-624-3p</v>
      </c>
      <c r="C361" s="39" t="str">
        <f>'Gene Table'!B361</f>
        <v>O23</v>
      </c>
      <c r="D361" s="145"/>
      <c r="E361" s="145"/>
      <c r="F361" s="145"/>
      <c r="G361" s="145"/>
      <c r="H361" s="145"/>
      <c r="I361" s="145"/>
      <c r="J361" s="145"/>
      <c r="K361" s="145"/>
      <c r="L361" s="145"/>
      <c r="M361" s="145"/>
      <c r="N361" s="149"/>
      <c r="O361" s="149"/>
    </row>
    <row r="362" spans="1:15">
      <c r="A362" s="80"/>
      <c r="B362" s="39" t="str">
        <f>'Gene Table'!E362</f>
        <v>hsa-miR-562</v>
      </c>
      <c r="C362" s="39" t="str">
        <f>'Gene Table'!B362</f>
        <v>O24</v>
      </c>
      <c r="D362" s="145"/>
      <c r="E362" s="145"/>
      <c r="F362" s="145"/>
      <c r="G362" s="145"/>
      <c r="H362" s="145"/>
      <c r="I362" s="145"/>
      <c r="J362" s="145"/>
      <c r="K362" s="145"/>
      <c r="L362" s="145"/>
      <c r="M362" s="145"/>
      <c r="N362" s="149"/>
      <c r="O362" s="149"/>
    </row>
    <row r="363" spans="1:15">
      <c r="A363" s="80"/>
      <c r="B363" s="39" t="str">
        <f>'Gene Table'!E363</f>
        <v>NC</v>
      </c>
      <c r="C363" s="39" t="str">
        <f>'Gene Table'!B363</f>
        <v>P01</v>
      </c>
      <c r="D363" s="145"/>
      <c r="E363" s="145"/>
      <c r="F363" s="145"/>
      <c r="G363" s="145"/>
      <c r="H363" s="145"/>
      <c r="I363" s="145"/>
      <c r="J363" s="145"/>
      <c r="K363" s="145"/>
      <c r="L363" s="145"/>
      <c r="M363" s="145"/>
      <c r="N363" s="149"/>
      <c r="O363" s="149"/>
    </row>
    <row r="364" spans="1:15">
      <c r="A364" s="80"/>
      <c r="B364" s="39" t="str">
        <f>'Gene Table'!E364</f>
        <v>NC</v>
      </c>
      <c r="C364" s="39" t="str">
        <f>'Gene Table'!B364</f>
        <v>P02</v>
      </c>
      <c r="D364" s="145"/>
      <c r="E364" s="145"/>
      <c r="F364" s="145"/>
      <c r="G364" s="145"/>
      <c r="H364" s="145"/>
      <c r="I364" s="145"/>
      <c r="J364" s="145"/>
      <c r="K364" s="145"/>
      <c r="L364" s="145"/>
      <c r="M364" s="145"/>
      <c r="N364" s="149"/>
      <c r="O364" s="149"/>
    </row>
    <row r="365" spans="1:15">
      <c r="A365" s="80"/>
      <c r="B365" s="39" t="str">
        <f>'Gene Table'!E365</f>
        <v>NC</v>
      </c>
      <c r="C365" s="39" t="str">
        <f>'Gene Table'!B365</f>
        <v>P03</v>
      </c>
      <c r="D365" s="145"/>
      <c r="E365" s="145"/>
      <c r="F365" s="145"/>
      <c r="G365" s="145"/>
      <c r="H365" s="145"/>
      <c r="I365" s="145"/>
      <c r="J365" s="145"/>
      <c r="K365" s="145"/>
      <c r="L365" s="145"/>
      <c r="M365" s="145"/>
      <c r="N365" s="149"/>
      <c r="O365" s="149"/>
    </row>
    <row r="366" spans="1:15">
      <c r="A366" s="80"/>
      <c r="B366" s="39" t="str">
        <f>'Gene Table'!E366</f>
        <v>NC</v>
      </c>
      <c r="C366" s="39" t="str">
        <f>'Gene Table'!B366</f>
        <v>P04</v>
      </c>
      <c r="D366" s="145"/>
      <c r="E366" s="145"/>
      <c r="F366" s="145"/>
      <c r="G366" s="145"/>
      <c r="H366" s="145"/>
      <c r="I366" s="145"/>
      <c r="J366" s="145"/>
      <c r="K366" s="145"/>
      <c r="L366" s="145"/>
      <c r="M366" s="145"/>
      <c r="N366" s="149"/>
      <c r="O366" s="149"/>
    </row>
    <row r="367" spans="1:15">
      <c r="A367" s="80"/>
      <c r="B367" s="39" t="str">
        <f>'Gene Table'!E367</f>
        <v>HK1</v>
      </c>
      <c r="C367" s="39" t="str">
        <f>'Gene Table'!B367</f>
        <v>P05</v>
      </c>
      <c r="D367" s="145"/>
      <c r="E367" s="145"/>
      <c r="F367" s="145"/>
      <c r="G367" s="145"/>
      <c r="H367" s="145"/>
      <c r="I367" s="145"/>
      <c r="J367" s="145"/>
      <c r="K367" s="145"/>
      <c r="L367" s="145"/>
      <c r="M367" s="145"/>
      <c r="N367" s="149"/>
      <c r="O367" s="149"/>
    </row>
    <row r="368" spans="1:15">
      <c r="A368" s="80"/>
      <c r="B368" s="39" t="str">
        <f>'Gene Table'!E368</f>
        <v>HK1</v>
      </c>
      <c r="C368" s="39" t="str">
        <f>'Gene Table'!B368</f>
        <v>P06</v>
      </c>
      <c r="D368" s="145"/>
      <c r="E368" s="145"/>
      <c r="F368" s="145"/>
      <c r="G368" s="145"/>
      <c r="H368" s="145"/>
      <c r="I368" s="145"/>
      <c r="J368" s="145"/>
      <c r="K368" s="145"/>
      <c r="L368" s="145"/>
      <c r="M368" s="145"/>
      <c r="N368" s="149"/>
      <c r="O368" s="149"/>
    </row>
    <row r="369" spans="1:15">
      <c r="A369" s="80"/>
      <c r="B369" s="39" t="str">
        <f>'Gene Table'!E369</f>
        <v>HK2</v>
      </c>
      <c r="C369" s="39" t="str">
        <f>'Gene Table'!B369</f>
        <v>P07</v>
      </c>
      <c r="D369" s="145"/>
      <c r="E369" s="145"/>
      <c r="F369" s="145"/>
      <c r="G369" s="145"/>
      <c r="H369" s="145"/>
      <c r="I369" s="145"/>
      <c r="J369" s="145"/>
      <c r="K369" s="145"/>
      <c r="L369" s="145"/>
      <c r="M369" s="145"/>
      <c r="N369" s="149"/>
      <c r="O369" s="149"/>
    </row>
    <row r="370" spans="1:15">
      <c r="A370" s="80"/>
      <c r="B370" s="39" t="str">
        <f>'Gene Table'!E370</f>
        <v>HK2</v>
      </c>
      <c r="C370" s="39" t="str">
        <f>'Gene Table'!B370</f>
        <v>P08</v>
      </c>
      <c r="D370" s="145"/>
      <c r="E370" s="145"/>
      <c r="F370" s="145"/>
      <c r="G370" s="145"/>
      <c r="H370" s="145"/>
      <c r="I370" s="145"/>
      <c r="J370" s="145"/>
      <c r="K370" s="145"/>
      <c r="L370" s="145"/>
      <c r="M370" s="145"/>
      <c r="N370" s="149"/>
      <c r="O370" s="149"/>
    </row>
    <row r="371" spans="1:15">
      <c r="A371" s="80"/>
      <c r="B371" s="39" t="str">
        <f>'Gene Table'!E371</f>
        <v>HK3</v>
      </c>
      <c r="C371" s="39" t="str">
        <f>'Gene Table'!B371</f>
        <v>P09</v>
      </c>
      <c r="D371" s="145"/>
      <c r="E371" s="145"/>
      <c r="F371" s="145"/>
      <c r="G371" s="145"/>
      <c r="H371" s="145"/>
      <c r="I371" s="145"/>
      <c r="J371" s="145"/>
      <c r="K371" s="145"/>
      <c r="L371" s="145"/>
      <c r="M371" s="145"/>
      <c r="N371" s="149"/>
      <c r="O371" s="149"/>
    </row>
    <row r="372" spans="1:15">
      <c r="A372" s="80"/>
      <c r="B372" s="39" t="str">
        <f>'Gene Table'!E372</f>
        <v>HK3</v>
      </c>
      <c r="C372" s="39" t="str">
        <f>'Gene Table'!B372</f>
        <v>P10</v>
      </c>
      <c r="D372" s="145"/>
      <c r="E372" s="145"/>
      <c r="F372" s="145"/>
      <c r="G372" s="145"/>
      <c r="H372" s="145"/>
      <c r="I372" s="145"/>
      <c r="J372" s="145"/>
      <c r="K372" s="145"/>
      <c r="L372" s="145"/>
      <c r="M372" s="145"/>
      <c r="N372" s="149"/>
      <c r="O372" s="149"/>
    </row>
    <row r="373" spans="1:15">
      <c r="A373" s="80"/>
      <c r="B373" s="39" t="str">
        <f>'Gene Table'!E373</f>
        <v>HK4</v>
      </c>
      <c r="C373" s="39" t="str">
        <f>'Gene Table'!B373</f>
        <v>P11</v>
      </c>
      <c r="D373" s="145"/>
      <c r="E373" s="145"/>
      <c r="F373" s="145"/>
      <c r="G373" s="145"/>
      <c r="H373" s="145"/>
      <c r="I373" s="145"/>
      <c r="J373" s="145"/>
      <c r="K373" s="145"/>
      <c r="L373" s="145"/>
      <c r="M373" s="145"/>
      <c r="N373" s="149"/>
      <c r="O373" s="149"/>
    </row>
    <row r="374" spans="1:15">
      <c r="A374" s="80"/>
      <c r="B374" s="39" t="str">
        <f>'Gene Table'!E374</f>
        <v>HK4</v>
      </c>
      <c r="C374" s="39" t="str">
        <f>'Gene Table'!B374</f>
        <v>P12</v>
      </c>
      <c r="D374" s="145"/>
      <c r="E374" s="145"/>
      <c r="F374" s="145"/>
      <c r="G374" s="145"/>
      <c r="H374" s="145"/>
      <c r="I374" s="145"/>
      <c r="J374" s="145"/>
      <c r="K374" s="145"/>
      <c r="L374" s="145"/>
      <c r="M374" s="145"/>
      <c r="N374" s="149"/>
      <c r="O374" s="149"/>
    </row>
    <row r="375" spans="1:15">
      <c r="A375" s="80"/>
      <c r="B375" s="39" t="str">
        <f>'Gene Table'!E375</f>
        <v>HK5</v>
      </c>
      <c r="C375" s="39" t="str">
        <f>'Gene Table'!B375</f>
        <v>P13</v>
      </c>
      <c r="D375" s="145"/>
      <c r="E375" s="145"/>
      <c r="F375" s="145"/>
      <c r="G375" s="145"/>
      <c r="H375" s="145"/>
      <c r="I375" s="145"/>
      <c r="J375" s="145"/>
      <c r="K375" s="145"/>
      <c r="L375" s="145"/>
      <c r="M375" s="145"/>
      <c r="N375" s="149"/>
      <c r="O375" s="149"/>
    </row>
    <row r="376" spans="1:15">
      <c r="A376" s="80"/>
      <c r="B376" s="39" t="str">
        <f>'Gene Table'!E376</f>
        <v>HK5</v>
      </c>
      <c r="C376" s="39" t="str">
        <f>'Gene Table'!B376</f>
        <v>P14</v>
      </c>
      <c r="D376" s="145"/>
      <c r="E376" s="145"/>
      <c r="F376" s="145"/>
      <c r="G376" s="145"/>
      <c r="H376" s="145"/>
      <c r="I376" s="145"/>
      <c r="J376" s="145"/>
      <c r="K376" s="145"/>
      <c r="L376" s="145"/>
      <c r="M376" s="145"/>
      <c r="N376" s="149"/>
      <c r="O376" s="149"/>
    </row>
    <row r="377" spans="1:15">
      <c r="A377" s="80"/>
      <c r="B377" s="39" t="str">
        <f>'Gene Table'!E377</f>
        <v>HK6</v>
      </c>
      <c r="C377" s="39" t="str">
        <f>'Gene Table'!B377</f>
        <v>P15</v>
      </c>
      <c r="D377" s="145"/>
      <c r="E377" s="145"/>
      <c r="F377" s="145"/>
      <c r="G377" s="145"/>
      <c r="H377" s="145"/>
      <c r="I377" s="145"/>
      <c r="J377" s="145"/>
      <c r="K377" s="145"/>
      <c r="L377" s="145"/>
      <c r="M377" s="145"/>
      <c r="N377" s="149"/>
      <c r="O377" s="149"/>
    </row>
    <row r="378" spans="1:15">
      <c r="A378" s="80"/>
      <c r="B378" s="39" t="str">
        <f>'Gene Table'!E378</f>
        <v>HK6</v>
      </c>
      <c r="C378" s="39" t="str">
        <f>'Gene Table'!B378</f>
        <v>P16</v>
      </c>
      <c r="D378" s="145"/>
      <c r="E378" s="145"/>
      <c r="F378" s="145"/>
      <c r="G378" s="145"/>
      <c r="H378" s="145"/>
      <c r="I378" s="145"/>
      <c r="J378" s="145"/>
      <c r="K378" s="145"/>
      <c r="L378" s="145"/>
      <c r="M378" s="145"/>
      <c r="N378" s="149"/>
      <c r="O378" s="149"/>
    </row>
    <row r="379" spans="1:15">
      <c r="A379" s="80"/>
      <c r="B379" s="39" t="str">
        <f>'Gene Table'!E379</f>
        <v>RT</v>
      </c>
      <c r="C379" s="39" t="str">
        <f>'Gene Table'!B379</f>
        <v>P17</v>
      </c>
      <c r="D379" s="145"/>
      <c r="E379" s="145"/>
      <c r="F379" s="145"/>
      <c r="G379" s="145"/>
      <c r="H379" s="145"/>
      <c r="I379" s="145"/>
      <c r="J379" s="145"/>
      <c r="K379" s="145"/>
      <c r="L379" s="145"/>
      <c r="M379" s="145"/>
      <c r="N379" s="149"/>
      <c r="O379" s="149"/>
    </row>
    <row r="380" spans="1:15">
      <c r="A380" s="80"/>
      <c r="B380" s="39" t="str">
        <f>'Gene Table'!E380</f>
        <v>RT</v>
      </c>
      <c r="C380" s="39" t="str">
        <f>'Gene Table'!B380</f>
        <v>P18</v>
      </c>
      <c r="D380" s="145"/>
      <c r="E380" s="145"/>
      <c r="F380" s="145"/>
      <c r="G380" s="145"/>
      <c r="H380" s="145"/>
      <c r="I380" s="145"/>
      <c r="J380" s="145"/>
      <c r="K380" s="145"/>
      <c r="L380" s="145"/>
      <c r="M380" s="145"/>
      <c r="N380" s="149"/>
      <c r="O380" s="149"/>
    </row>
    <row r="381" spans="1:15">
      <c r="A381" s="80"/>
      <c r="B381" s="39" t="str">
        <f>'Gene Table'!E381</f>
        <v>RT</v>
      </c>
      <c r="C381" s="39" t="str">
        <f>'Gene Table'!B381</f>
        <v>P19</v>
      </c>
      <c r="D381" s="145"/>
      <c r="E381" s="145"/>
      <c r="F381" s="145"/>
      <c r="G381" s="145"/>
      <c r="H381" s="145"/>
      <c r="I381" s="145"/>
      <c r="J381" s="145"/>
      <c r="K381" s="145"/>
      <c r="L381" s="145"/>
      <c r="M381" s="145"/>
      <c r="N381" s="149"/>
      <c r="O381" s="149"/>
    </row>
    <row r="382" spans="1:15">
      <c r="A382" s="80"/>
      <c r="B382" s="39" t="str">
        <f>'Gene Table'!E382</f>
        <v>RT</v>
      </c>
      <c r="C382" s="39" t="str">
        <f>'Gene Table'!B382</f>
        <v>P20</v>
      </c>
      <c r="D382" s="145"/>
      <c r="E382" s="145"/>
      <c r="F382" s="145"/>
      <c r="G382" s="145"/>
      <c r="H382" s="145"/>
      <c r="I382" s="145"/>
      <c r="J382" s="145"/>
      <c r="K382" s="145"/>
      <c r="L382" s="145"/>
      <c r="M382" s="145"/>
      <c r="N382" s="149"/>
      <c r="O382" s="149"/>
    </row>
    <row r="383" spans="1:15">
      <c r="A383" s="80"/>
      <c r="B383" s="39" t="str">
        <f>'Gene Table'!E383</f>
        <v>PCR</v>
      </c>
      <c r="C383" s="39" t="str">
        <f>'Gene Table'!B383</f>
        <v>P21</v>
      </c>
      <c r="D383" s="145"/>
      <c r="E383" s="145"/>
      <c r="F383" s="145"/>
      <c r="G383" s="145"/>
      <c r="H383" s="145"/>
      <c r="I383" s="145"/>
      <c r="J383" s="145"/>
      <c r="K383" s="145"/>
      <c r="L383" s="145"/>
      <c r="M383" s="145"/>
      <c r="N383" s="149"/>
      <c r="O383" s="149"/>
    </row>
    <row r="384" spans="1:15">
      <c r="A384" s="80"/>
      <c r="B384" s="39" t="str">
        <f>'Gene Table'!E384</f>
        <v>PCR</v>
      </c>
      <c r="C384" s="39" t="str">
        <f>'Gene Table'!B384</f>
        <v>P22</v>
      </c>
      <c r="D384" s="145"/>
      <c r="E384" s="145"/>
      <c r="F384" s="145"/>
      <c r="G384" s="145"/>
      <c r="H384" s="145"/>
      <c r="I384" s="145"/>
      <c r="J384" s="145"/>
      <c r="K384" s="145"/>
      <c r="L384" s="145"/>
      <c r="M384" s="145"/>
      <c r="N384" s="149"/>
      <c r="O384" s="149"/>
    </row>
    <row r="385" spans="1:15">
      <c r="A385" s="80"/>
      <c r="B385" s="39" t="str">
        <f>'Gene Table'!E385</f>
        <v>PCR</v>
      </c>
      <c r="C385" s="39" t="str">
        <f>'Gene Table'!B385</f>
        <v>P23</v>
      </c>
      <c r="D385" s="145"/>
      <c r="E385" s="145"/>
      <c r="F385" s="145"/>
      <c r="G385" s="145"/>
      <c r="H385" s="145"/>
      <c r="I385" s="145"/>
      <c r="J385" s="145"/>
      <c r="K385" s="145"/>
      <c r="L385" s="145"/>
      <c r="M385" s="145"/>
      <c r="N385" s="149"/>
      <c r="O385" s="149"/>
    </row>
    <row r="386" spans="1:15">
      <c r="A386" s="94"/>
      <c r="B386" s="39" t="str">
        <f>'Gene Table'!E386</f>
        <v>PCR</v>
      </c>
      <c r="C386" s="39" t="str">
        <f>'Gene Table'!B386</f>
        <v>P24</v>
      </c>
      <c r="D386" s="145"/>
      <c r="E386" s="145"/>
      <c r="F386" s="145"/>
      <c r="G386" s="145"/>
      <c r="H386" s="145"/>
      <c r="I386" s="145"/>
      <c r="J386" s="145"/>
      <c r="K386" s="145"/>
      <c r="L386" s="145"/>
      <c r="M386" s="145"/>
      <c r="N386" s="149"/>
      <c r="O386" s="149"/>
    </row>
    <row r="387" spans="1:15">
      <c r="A387" s="78" t="str">
        <f>'Gene Table'!A387</f>
        <v>Plate 2</v>
      </c>
      <c r="B387" s="39" t="str">
        <f>'Gene Table'!E387</f>
        <v>hsa-miR-422a</v>
      </c>
      <c r="C387" s="39" t="str">
        <f>'Gene Table'!B387</f>
        <v>A01</v>
      </c>
      <c r="D387" s="145"/>
      <c r="E387" s="145"/>
      <c r="F387" s="145"/>
      <c r="G387" s="145"/>
      <c r="H387" s="145"/>
      <c r="I387" s="145"/>
      <c r="J387" s="145"/>
      <c r="K387" s="145"/>
      <c r="L387" s="145"/>
      <c r="M387" s="145"/>
      <c r="N387" s="149"/>
      <c r="O387" s="149"/>
    </row>
    <row r="388" spans="1:15">
      <c r="A388" s="80"/>
      <c r="B388" s="39" t="str">
        <f>'Gene Table'!E388</f>
        <v>hsa-miR-1274b</v>
      </c>
      <c r="C388" s="39" t="str">
        <f>'Gene Table'!B388</f>
        <v>A02</v>
      </c>
      <c r="D388" s="145"/>
      <c r="E388" s="145"/>
      <c r="F388" s="145"/>
      <c r="G388" s="145"/>
      <c r="H388" s="145"/>
      <c r="I388" s="145"/>
      <c r="J388" s="145"/>
      <c r="K388" s="145"/>
      <c r="L388" s="145"/>
      <c r="M388" s="145"/>
      <c r="N388" s="149"/>
      <c r="O388" s="149"/>
    </row>
    <row r="389" spans="1:15">
      <c r="A389" s="80"/>
      <c r="B389" s="39" t="str">
        <f>'Gene Table'!E389</f>
        <v>hsa-miR-494</v>
      </c>
      <c r="C389" s="39" t="str">
        <f>'Gene Table'!B389</f>
        <v>A03</v>
      </c>
      <c r="D389" s="145"/>
      <c r="E389" s="145"/>
      <c r="F389" s="145"/>
      <c r="G389" s="145"/>
      <c r="H389" s="145"/>
      <c r="I389" s="145"/>
      <c r="J389" s="145"/>
      <c r="K389" s="145"/>
      <c r="L389" s="145"/>
      <c r="M389" s="145"/>
      <c r="N389" s="149"/>
      <c r="O389" s="149"/>
    </row>
    <row r="390" spans="1:15">
      <c r="A390" s="80"/>
      <c r="B390" s="39" t="str">
        <f>'Gene Table'!E390</f>
        <v>hsa-miR-188-3p</v>
      </c>
      <c r="C390" s="39" t="str">
        <f>'Gene Table'!B390</f>
        <v>A04</v>
      </c>
      <c r="D390" s="145"/>
      <c r="E390" s="145"/>
      <c r="F390" s="145"/>
      <c r="G390" s="145"/>
      <c r="H390" s="145"/>
      <c r="I390" s="145"/>
      <c r="J390" s="145"/>
      <c r="K390" s="145"/>
      <c r="L390" s="145"/>
      <c r="M390" s="145"/>
      <c r="N390" s="149"/>
      <c r="O390" s="149"/>
    </row>
    <row r="391" spans="1:15">
      <c r="A391" s="80"/>
      <c r="B391" s="39" t="str">
        <f>'Gene Table'!E391</f>
        <v>hsa-miR-505-3p</v>
      </c>
      <c r="C391" s="39" t="str">
        <f>'Gene Table'!B391</f>
        <v>A05</v>
      </c>
      <c r="D391" s="145"/>
      <c r="E391" s="145"/>
      <c r="F391" s="145"/>
      <c r="G391" s="145"/>
      <c r="H391" s="145"/>
      <c r="I391" s="145"/>
      <c r="J391" s="145"/>
      <c r="K391" s="145"/>
      <c r="L391" s="145"/>
      <c r="M391" s="145"/>
      <c r="N391" s="149"/>
      <c r="O391" s="149"/>
    </row>
    <row r="392" spans="1:15">
      <c r="A392" s="80"/>
      <c r="B392" s="39" t="str">
        <f>'Gene Table'!E392</f>
        <v>hsa-miR-891a</v>
      </c>
      <c r="C392" s="39" t="str">
        <f>'Gene Table'!B392</f>
        <v>A06</v>
      </c>
      <c r="D392" s="145"/>
      <c r="E392" s="145"/>
      <c r="F392" s="145"/>
      <c r="G392" s="145"/>
      <c r="H392" s="145"/>
      <c r="I392" s="145"/>
      <c r="J392" s="145"/>
      <c r="K392" s="145"/>
      <c r="L392" s="145"/>
      <c r="M392" s="145"/>
      <c r="N392" s="149"/>
      <c r="O392" s="149"/>
    </row>
    <row r="393" spans="1:15">
      <c r="A393" s="80"/>
      <c r="B393" s="39" t="str">
        <f>'Gene Table'!E393</f>
        <v>hsa-miR-515-5p</v>
      </c>
      <c r="C393" s="39" t="str">
        <f>'Gene Table'!B393</f>
        <v>A07</v>
      </c>
      <c r="D393" s="145"/>
      <c r="E393" s="145"/>
      <c r="F393" s="145"/>
      <c r="G393" s="145"/>
      <c r="H393" s="145"/>
      <c r="I393" s="145"/>
      <c r="J393" s="145"/>
      <c r="K393" s="145"/>
      <c r="L393" s="145"/>
      <c r="M393" s="145"/>
      <c r="N393" s="149"/>
      <c r="O393" s="149"/>
    </row>
    <row r="394" spans="1:15">
      <c r="A394" s="80"/>
      <c r="B394" s="39" t="str">
        <f>'Gene Table'!E394</f>
        <v>hsa-miR-512-5p</v>
      </c>
      <c r="C394" s="39" t="str">
        <f>'Gene Table'!B394</f>
        <v>A08</v>
      </c>
      <c r="D394" s="145"/>
      <c r="E394" s="145"/>
      <c r="F394" s="145"/>
      <c r="G394" s="145"/>
      <c r="H394" s="145"/>
      <c r="I394" s="145"/>
      <c r="J394" s="145"/>
      <c r="K394" s="145"/>
      <c r="L394" s="145"/>
      <c r="M394" s="145"/>
      <c r="N394" s="149"/>
      <c r="O394" s="149"/>
    </row>
    <row r="395" spans="1:15">
      <c r="A395" s="80"/>
      <c r="B395" s="39" t="str">
        <f>'Gene Table'!E395</f>
        <v>hsa-miR-184</v>
      </c>
      <c r="C395" s="39" t="str">
        <f>'Gene Table'!B395</f>
        <v>A09</v>
      </c>
      <c r="D395" s="145"/>
      <c r="E395" s="145"/>
      <c r="F395" s="145"/>
      <c r="G395" s="145"/>
      <c r="H395" s="145"/>
      <c r="I395" s="145"/>
      <c r="J395" s="145"/>
      <c r="K395" s="145"/>
      <c r="L395" s="145"/>
      <c r="M395" s="145"/>
      <c r="N395" s="149"/>
      <c r="O395" s="149"/>
    </row>
    <row r="396" spans="1:15">
      <c r="A396" s="80"/>
      <c r="B396" s="39" t="str">
        <f>'Gene Table'!E396</f>
        <v>hsa-miR-1229</v>
      </c>
      <c r="C396" s="39" t="str">
        <f>'Gene Table'!B396</f>
        <v>A10</v>
      </c>
      <c r="D396" s="145"/>
      <c r="E396" s="145"/>
      <c r="F396" s="145"/>
      <c r="G396" s="145"/>
      <c r="H396" s="145"/>
      <c r="I396" s="145"/>
      <c r="J396" s="145"/>
      <c r="K396" s="145"/>
      <c r="L396" s="145"/>
      <c r="M396" s="145"/>
      <c r="N396" s="149"/>
      <c r="O396" s="149"/>
    </row>
    <row r="397" spans="1:15">
      <c r="A397" s="80"/>
      <c r="B397" s="39" t="str">
        <f>'Gene Table'!E397</f>
        <v>hsa-miR-493-3p</v>
      </c>
      <c r="C397" s="39" t="str">
        <f>'Gene Table'!B397</f>
        <v>A11</v>
      </c>
      <c r="D397" s="145"/>
      <c r="E397" s="145"/>
      <c r="F397" s="145"/>
      <c r="G397" s="145"/>
      <c r="H397" s="145"/>
      <c r="I397" s="145"/>
      <c r="J397" s="145"/>
      <c r="K397" s="145"/>
      <c r="L397" s="145"/>
      <c r="M397" s="145"/>
      <c r="N397" s="149"/>
      <c r="O397" s="149"/>
    </row>
    <row r="398" spans="1:15">
      <c r="A398" s="80"/>
      <c r="B398" s="39" t="str">
        <f>'Gene Table'!E398</f>
        <v>hsa-miR-1233</v>
      </c>
      <c r="C398" s="39" t="str">
        <f>'Gene Table'!B398</f>
        <v>A12</v>
      </c>
      <c r="D398" s="145"/>
      <c r="E398" s="145"/>
      <c r="F398" s="145"/>
      <c r="G398" s="145"/>
      <c r="H398" s="145"/>
      <c r="I398" s="145"/>
      <c r="J398" s="145"/>
      <c r="K398" s="145"/>
      <c r="L398" s="145"/>
      <c r="M398" s="145"/>
      <c r="N398" s="149"/>
      <c r="O398" s="149"/>
    </row>
    <row r="399" spans="1:15">
      <c r="A399" s="80"/>
      <c r="B399" s="39" t="str">
        <f>'Gene Table'!E399</f>
        <v>hsa-miR-622</v>
      </c>
      <c r="C399" s="39" t="str">
        <f>'Gene Table'!B399</f>
        <v>A13</v>
      </c>
      <c r="D399" s="145"/>
      <c r="E399" s="145"/>
      <c r="F399" s="145"/>
      <c r="G399" s="145"/>
      <c r="H399" s="145"/>
      <c r="I399" s="145"/>
      <c r="J399" s="145"/>
      <c r="K399" s="145"/>
      <c r="L399" s="145"/>
      <c r="M399" s="145"/>
      <c r="N399" s="149"/>
      <c r="O399" s="149"/>
    </row>
    <row r="400" spans="1:15">
      <c r="A400" s="80"/>
      <c r="B400" s="39" t="str">
        <f>'Gene Table'!E400</f>
        <v>hsa-miR-127-3p</v>
      </c>
      <c r="C400" s="39" t="str">
        <f>'Gene Table'!B400</f>
        <v>A14</v>
      </c>
      <c r="D400" s="145"/>
      <c r="E400" s="145"/>
      <c r="F400" s="145"/>
      <c r="G400" s="145"/>
      <c r="H400" s="145"/>
      <c r="I400" s="145"/>
      <c r="J400" s="145"/>
      <c r="K400" s="145"/>
      <c r="L400" s="145"/>
      <c r="M400" s="145"/>
      <c r="N400" s="149"/>
      <c r="O400" s="149"/>
    </row>
    <row r="401" spans="1:15">
      <c r="A401" s="80"/>
      <c r="B401" s="39" t="str">
        <f>'Gene Table'!E401</f>
        <v>hsa-miR-660-5p</v>
      </c>
      <c r="C401" s="39" t="str">
        <f>'Gene Table'!B401</f>
        <v>A15</v>
      </c>
      <c r="D401" s="145"/>
      <c r="E401" s="145"/>
      <c r="F401" s="145"/>
      <c r="G401" s="145"/>
      <c r="H401" s="145"/>
      <c r="I401" s="145"/>
      <c r="J401" s="145"/>
      <c r="K401" s="145"/>
      <c r="L401" s="145"/>
      <c r="M401" s="145"/>
      <c r="N401" s="149"/>
      <c r="O401" s="149"/>
    </row>
    <row r="402" spans="1:15">
      <c r="A402" s="80"/>
      <c r="B402" s="39" t="str">
        <f>'Gene Table'!E402</f>
        <v>hsa-miR-486-5p</v>
      </c>
      <c r="C402" s="39" t="str">
        <f>'Gene Table'!B402</f>
        <v>A16</v>
      </c>
      <c r="D402" s="145"/>
      <c r="E402" s="145"/>
      <c r="F402" s="145"/>
      <c r="G402" s="145"/>
      <c r="H402" s="145"/>
      <c r="I402" s="145"/>
      <c r="J402" s="145"/>
      <c r="K402" s="145"/>
      <c r="L402" s="145"/>
      <c r="M402" s="145"/>
      <c r="N402" s="149"/>
      <c r="O402" s="149"/>
    </row>
    <row r="403" spans="1:15">
      <c r="A403" s="80"/>
      <c r="B403" s="39" t="str">
        <f>'Gene Table'!E403</f>
        <v>hsa-miR-1298</v>
      </c>
      <c r="C403" s="39" t="str">
        <f>'Gene Table'!B403</f>
        <v>A17</v>
      </c>
      <c r="D403" s="145"/>
      <c r="E403" s="145"/>
      <c r="F403" s="145"/>
      <c r="G403" s="145"/>
      <c r="H403" s="145"/>
      <c r="I403" s="145"/>
      <c r="J403" s="145"/>
      <c r="K403" s="145"/>
      <c r="L403" s="145"/>
      <c r="M403" s="145"/>
      <c r="N403" s="149"/>
      <c r="O403" s="149"/>
    </row>
    <row r="404" spans="1:15">
      <c r="A404" s="80"/>
      <c r="B404" s="39" t="str">
        <f>'Gene Table'!E404</f>
        <v>hsa-miR-619</v>
      </c>
      <c r="C404" s="39" t="str">
        <f>'Gene Table'!B404</f>
        <v>A18</v>
      </c>
      <c r="D404" s="145"/>
      <c r="E404" s="145"/>
      <c r="F404" s="145"/>
      <c r="G404" s="145"/>
      <c r="H404" s="145"/>
      <c r="I404" s="145"/>
      <c r="J404" s="145"/>
      <c r="K404" s="145"/>
      <c r="L404" s="145"/>
      <c r="M404" s="145"/>
      <c r="N404" s="149"/>
      <c r="O404" s="149"/>
    </row>
    <row r="405" spans="1:15">
      <c r="A405" s="80"/>
      <c r="B405" s="39" t="str">
        <f>'Gene Table'!E405</f>
        <v>hsa-miR-500a-5p</v>
      </c>
      <c r="C405" s="39" t="str">
        <f>'Gene Table'!B405</f>
        <v>A19</v>
      </c>
      <c r="D405" s="145"/>
      <c r="E405" s="145"/>
      <c r="F405" s="145"/>
      <c r="G405" s="145"/>
      <c r="H405" s="145"/>
      <c r="I405" s="145"/>
      <c r="J405" s="145"/>
      <c r="K405" s="145"/>
      <c r="L405" s="145"/>
      <c r="M405" s="145"/>
      <c r="N405" s="149"/>
      <c r="O405" s="149"/>
    </row>
    <row r="406" spans="1:15">
      <c r="A406" s="80"/>
      <c r="B406" s="39" t="str">
        <f>'Gene Table'!E406</f>
        <v>hsa-miR-767-5p</v>
      </c>
      <c r="C406" s="39" t="str">
        <f>'Gene Table'!B406</f>
        <v>A20</v>
      </c>
      <c r="D406" s="145"/>
      <c r="E406" s="145"/>
      <c r="F406" s="145"/>
      <c r="G406" s="145"/>
      <c r="H406" s="145"/>
      <c r="I406" s="145"/>
      <c r="J406" s="145"/>
      <c r="K406" s="145"/>
      <c r="L406" s="145"/>
      <c r="M406" s="145"/>
      <c r="N406" s="149"/>
      <c r="O406" s="149"/>
    </row>
    <row r="407" spans="1:15">
      <c r="A407" s="80"/>
      <c r="B407" s="39" t="str">
        <f>'Gene Table'!E407</f>
        <v>hsa-miR-922</v>
      </c>
      <c r="C407" s="39" t="str">
        <f>'Gene Table'!B407</f>
        <v>A21</v>
      </c>
      <c r="D407" s="145"/>
      <c r="E407" s="145"/>
      <c r="F407" s="145"/>
      <c r="G407" s="145"/>
      <c r="H407" s="145"/>
      <c r="I407" s="145"/>
      <c r="J407" s="145"/>
      <c r="K407" s="145"/>
      <c r="L407" s="145"/>
      <c r="M407" s="145"/>
      <c r="N407" s="149"/>
      <c r="O407" s="149"/>
    </row>
    <row r="408" spans="1:15">
      <c r="A408" s="80"/>
      <c r="B408" s="39" t="str">
        <f>'Gene Table'!E408</f>
        <v>hsa-miR-1237</v>
      </c>
      <c r="C408" s="39" t="str">
        <f>'Gene Table'!B408</f>
        <v>A22</v>
      </c>
      <c r="D408" s="145"/>
      <c r="E408" s="145"/>
      <c r="F408" s="145"/>
      <c r="G408" s="145"/>
      <c r="H408" s="145"/>
      <c r="I408" s="145"/>
      <c r="J408" s="145"/>
      <c r="K408" s="145"/>
      <c r="L408" s="145"/>
      <c r="M408" s="145"/>
      <c r="N408" s="149"/>
      <c r="O408" s="149"/>
    </row>
    <row r="409" spans="1:15">
      <c r="A409" s="80"/>
      <c r="B409" s="39" t="str">
        <f>'Gene Table'!E409</f>
        <v>hsa-miR-942</v>
      </c>
      <c r="C409" s="39" t="str">
        <f>'Gene Table'!B409</f>
        <v>A23</v>
      </c>
      <c r="D409" s="145"/>
      <c r="E409" s="145"/>
      <c r="F409" s="145"/>
      <c r="G409" s="145"/>
      <c r="H409" s="145"/>
      <c r="I409" s="145"/>
      <c r="J409" s="145"/>
      <c r="K409" s="145"/>
      <c r="L409" s="145"/>
      <c r="M409" s="145"/>
      <c r="N409" s="149"/>
      <c r="O409" s="149"/>
    </row>
    <row r="410" spans="1:15">
      <c r="A410" s="80"/>
      <c r="B410" s="39" t="str">
        <f>'Gene Table'!E410</f>
        <v>hsa-miR-503</v>
      </c>
      <c r="C410" s="39" t="str">
        <f>'Gene Table'!B410</f>
        <v>A24</v>
      </c>
      <c r="D410" s="145"/>
      <c r="E410" s="145"/>
      <c r="F410" s="145"/>
      <c r="G410" s="145"/>
      <c r="H410" s="145"/>
      <c r="I410" s="145"/>
      <c r="J410" s="145"/>
      <c r="K410" s="145"/>
      <c r="L410" s="145"/>
      <c r="M410" s="145"/>
      <c r="N410" s="149"/>
      <c r="O410" s="149"/>
    </row>
    <row r="411" spans="1:15">
      <c r="A411" s="80"/>
      <c r="B411" s="39" t="str">
        <f>'Gene Table'!E411</f>
        <v>hsa-miR-302b-3p</v>
      </c>
      <c r="C411" s="39" t="str">
        <f>'Gene Table'!B411</f>
        <v>B01</v>
      </c>
      <c r="D411" s="145"/>
      <c r="E411" s="145"/>
      <c r="F411" s="145"/>
      <c r="G411" s="145"/>
      <c r="H411" s="145"/>
      <c r="I411" s="145"/>
      <c r="J411" s="145"/>
      <c r="K411" s="145"/>
      <c r="L411" s="145"/>
      <c r="M411" s="145"/>
      <c r="N411" s="149"/>
      <c r="O411" s="149"/>
    </row>
    <row r="412" spans="1:15">
      <c r="A412" s="80"/>
      <c r="B412" s="39" t="str">
        <f>'Gene Table'!E412</f>
        <v>hsa-miR-1914-5p</v>
      </c>
      <c r="C412" s="39" t="str">
        <f>'Gene Table'!B412</f>
        <v>B02</v>
      </c>
      <c r="D412" s="145"/>
      <c r="E412" s="145"/>
      <c r="F412" s="145"/>
      <c r="G412" s="145"/>
      <c r="H412" s="145"/>
      <c r="I412" s="145"/>
      <c r="J412" s="145"/>
      <c r="K412" s="145"/>
      <c r="L412" s="145"/>
      <c r="M412" s="145"/>
      <c r="N412" s="149"/>
      <c r="O412" s="149"/>
    </row>
    <row r="413" spans="1:15">
      <c r="A413" s="80"/>
      <c r="B413" s="39" t="str">
        <f>'Gene Table'!E413</f>
        <v>hsa-miR-141-3p</v>
      </c>
      <c r="C413" s="39" t="str">
        <f>'Gene Table'!B413</f>
        <v>B03</v>
      </c>
      <c r="D413" s="145"/>
      <c r="E413" s="145"/>
      <c r="F413" s="145"/>
      <c r="G413" s="145"/>
      <c r="H413" s="145"/>
      <c r="I413" s="145"/>
      <c r="J413" s="145"/>
      <c r="K413" s="145"/>
      <c r="L413" s="145"/>
      <c r="M413" s="145"/>
      <c r="N413" s="149"/>
      <c r="O413" s="149"/>
    </row>
    <row r="414" spans="1:15">
      <c r="A414" s="80"/>
      <c r="B414" s="39" t="str">
        <f>'Gene Table'!E414</f>
        <v>hsa-miR-1915-3p</v>
      </c>
      <c r="C414" s="39" t="str">
        <f>'Gene Table'!B414</f>
        <v>B04</v>
      </c>
      <c r="D414" s="145"/>
      <c r="E414" s="145"/>
      <c r="F414" s="145"/>
      <c r="G414" s="145"/>
      <c r="H414" s="145"/>
      <c r="I414" s="145"/>
      <c r="J414" s="145"/>
      <c r="K414" s="145"/>
      <c r="L414" s="145"/>
      <c r="M414" s="145"/>
      <c r="N414" s="149"/>
      <c r="O414" s="149"/>
    </row>
    <row r="415" spans="1:15">
      <c r="A415" s="80"/>
      <c r="B415" s="39" t="str">
        <f>'Gene Table'!E415</f>
        <v>hsa-miR-20a-5p</v>
      </c>
      <c r="C415" s="39" t="str">
        <f>'Gene Table'!B415</f>
        <v>B05</v>
      </c>
      <c r="D415" s="145"/>
      <c r="E415" s="145"/>
      <c r="F415" s="145"/>
      <c r="G415" s="145"/>
      <c r="H415" s="145"/>
      <c r="I415" s="145"/>
      <c r="J415" s="145"/>
      <c r="K415" s="145"/>
      <c r="L415" s="145"/>
      <c r="M415" s="145"/>
      <c r="N415" s="149"/>
      <c r="O415" s="149"/>
    </row>
    <row r="416" spans="1:15">
      <c r="A416" s="80"/>
      <c r="B416" s="39" t="str">
        <f>'Gene Table'!E416</f>
        <v>hsa-miR-759</v>
      </c>
      <c r="C416" s="39" t="str">
        <f>'Gene Table'!B416</f>
        <v>B06</v>
      </c>
      <c r="D416" s="145"/>
      <c r="E416" s="145"/>
      <c r="F416" s="145"/>
      <c r="G416" s="145"/>
      <c r="H416" s="145"/>
      <c r="I416" s="145"/>
      <c r="J416" s="145"/>
      <c r="K416" s="145"/>
      <c r="L416" s="145"/>
      <c r="M416" s="145"/>
      <c r="N416" s="149"/>
      <c r="O416" s="149"/>
    </row>
    <row r="417" spans="1:15">
      <c r="A417" s="80"/>
      <c r="B417" s="39" t="str">
        <f>'Gene Table'!E417</f>
        <v>hsa-miR-513b</v>
      </c>
      <c r="C417" s="39" t="str">
        <f>'Gene Table'!B417</f>
        <v>B07</v>
      </c>
      <c r="D417" s="145"/>
      <c r="E417" s="145"/>
      <c r="F417" s="145"/>
      <c r="G417" s="145"/>
      <c r="H417" s="145"/>
      <c r="I417" s="145"/>
      <c r="J417" s="145"/>
      <c r="K417" s="145"/>
      <c r="L417" s="145"/>
      <c r="M417" s="145"/>
      <c r="N417" s="149"/>
      <c r="O417" s="149"/>
    </row>
    <row r="418" spans="1:15">
      <c r="A418" s="80"/>
      <c r="B418" s="39" t="str">
        <f>'Gene Table'!E418</f>
        <v>hsa-miR-761</v>
      </c>
      <c r="C418" s="39" t="str">
        <f>'Gene Table'!B418</f>
        <v>B08</v>
      </c>
      <c r="D418" s="145"/>
      <c r="E418" s="145"/>
      <c r="F418" s="145"/>
      <c r="G418" s="145"/>
      <c r="H418" s="145"/>
      <c r="I418" s="145"/>
      <c r="J418" s="145"/>
      <c r="K418" s="145"/>
      <c r="L418" s="145"/>
      <c r="M418" s="145"/>
      <c r="N418" s="149"/>
      <c r="O418" s="149"/>
    </row>
    <row r="419" spans="1:15">
      <c r="A419" s="80"/>
      <c r="B419" s="39" t="str">
        <f>'Gene Table'!E419</f>
        <v>hsa-miR-200b-3p</v>
      </c>
      <c r="C419" s="39" t="str">
        <f>'Gene Table'!B419</f>
        <v>B09</v>
      </c>
      <c r="D419" s="145"/>
      <c r="E419" s="145"/>
      <c r="F419" s="145"/>
      <c r="G419" s="145"/>
      <c r="H419" s="145"/>
      <c r="I419" s="145"/>
      <c r="J419" s="145"/>
      <c r="K419" s="145"/>
      <c r="L419" s="145"/>
      <c r="M419" s="145"/>
      <c r="N419" s="149"/>
      <c r="O419" s="149"/>
    </row>
    <row r="420" spans="1:15">
      <c r="A420" s="80"/>
      <c r="B420" s="39" t="str">
        <f>'Gene Table'!E420</f>
        <v>hsa-miR-1973</v>
      </c>
      <c r="C420" s="39" t="str">
        <f>'Gene Table'!B420</f>
        <v>B10</v>
      </c>
      <c r="D420" s="145"/>
      <c r="E420" s="145"/>
      <c r="F420" s="145"/>
      <c r="G420" s="145"/>
      <c r="H420" s="145"/>
      <c r="I420" s="145"/>
      <c r="J420" s="145"/>
      <c r="K420" s="145"/>
      <c r="L420" s="145"/>
      <c r="M420" s="145"/>
      <c r="N420" s="149"/>
      <c r="O420" s="149"/>
    </row>
    <row r="421" spans="1:15">
      <c r="A421" s="80"/>
      <c r="B421" s="39" t="str">
        <f>'Gene Table'!E421</f>
        <v>hsa-miR-520h</v>
      </c>
      <c r="C421" s="39" t="str">
        <f>'Gene Table'!B421</f>
        <v>B11</v>
      </c>
      <c r="D421" s="145"/>
      <c r="E421" s="145"/>
      <c r="F421" s="145"/>
      <c r="G421" s="145"/>
      <c r="H421" s="145"/>
      <c r="I421" s="145"/>
      <c r="J421" s="145"/>
      <c r="K421" s="145"/>
      <c r="L421" s="145"/>
      <c r="M421" s="145"/>
      <c r="N421" s="149"/>
      <c r="O421" s="149"/>
    </row>
    <row r="422" spans="1:15">
      <c r="A422" s="80"/>
      <c r="B422" s="39" t="str">
        <f>'Gene Table'!E422</f>
        <v>hsa-miR-2115-5p</v>
      </c>
      <c r="C422" s="39" t="str">
        <f>'Gene Table'!B422</f>
        <v>B12</v>
      </c>
      <c r="D422" s="145"/>
      <c r="E422" s="145"/>
      <c r="F422" s="145"/>
      <c r="G422" s="145"/>
      <c r="H422" s="145"/>
      <c r="I422" s="145"/>
      <c r="J422" s="145"/>
      <c r="K422" s="145"/>
      <c r="L422" s="145"/>
      <c r="M422" s="145"/>
      <c r="N422" s="149"/>
      <c r="O422" s="149"/>
    </row>
    <row r="423" spans="1:15">
      <c r="A423" s="80"/>
      <c r="B423" s="39" t="str">
        <f>'Gene Table'!E423</f>
        <v>hsa-miR-519b-3p</v>
      </c>
      <c r="C423" s="39" t="str">
        <f>'Gene Table'!B423</f>
        <v>B13</v>
      </c>
      <c r="D423" s="145"/>
      <c r="E423" s="145"/>
      <c r="F423" s="145"/>
      <c r="G423" s="145"/>
      <c r="H423" s="145"/>
      <c r="I423" s="145"/>
      <c r="J423" s="145"/>
      <c r="K423" s="145"/>
      <c r="L423" s="145"/>
      <c r="M423" s="145"/>
      <c r="N423" s="149"/>
      <c r="O423" s="149"/>
    </row>
    <row r="424" spans="1:15">
      <c r="A424" s="80"/>
      <c r="B424" s="39" t="str">
        <f>'Gene Table'!E424</f>
        <v>hsa-miR-1975</v>
      </c>
      <c r="C424" s="39" t="str">
        <f>'Gene Table'!B424</f>
        <v>B14</v>
      </c>
      <c r="D424" s="145"/>
      <c r="E424" s="145"/>
      <c r="F424" s="145"/>
      <c r="G424" s="145"/>
      <c r="H424" s="145"/>
      <c r="I424" s="145"/>
      <c r="J424" s="145"/>
      <c r="K424" s="145"/>
      <c r="L424" s="145"/>
      <c r="M424" s="145"/>
      <c r="N424" s="149"/>
      <c r="O424" s="149"/>
    </row>
    <row r="425" spans="1:15">
      <c r="A425" s="80"/>
      <c r="B425" s="39" t="str">
        <f>'Gene Table'!E425</f>
        <v>hsa-miR-148b-3p</v>
      </c>
      <c r="C425" s="39" t="str">
        <f>'Gene Table'!B425</f>
        <v>B15</v>
      </c>
      <c r="D425" s="145"/>
      <c r="E425" s="145"/>
      <c r="F425" s="145"/>
      <c r="G425" s="145"/>
      <c r="H425" s="145"/>
      <c r="I425" s="145"/>
      <c r="J425" s="145"/>
      <c r="K425" s="145"/>
      <c r="L425" s="145"/>
      <c r="M425" s="145"/>
      <c r="N425" s="149"/>
      <c r="O425" s="149"/>
    </row>
    <row r="426" spans="1:15">
      <c r="A426" s="80"/>
      <c r="B426" s="39" t="str">
        <f>'Gene Table'!E426</f>
        <v>hsa-miR-1976</v>
      </c>
      <c r="C426" s="39" t="str">
        <f>'Gene Table'!B426</f>
        <v>B16</v>
      </c>
      <c r="D426" s="145"/>
      <c r="E426" s="145"/>
      <c r="F426" s="145"/>
      <c r="G426" s="145"/>
      <c r="H426" s="145"/>
      <c r="I426" s="145"/>
      <c r="J426" s="145"/>
      <c r="K426" s="145"/>
      <c r="L426" s="145"/>
      <c r="M426" s="145"/>
      <c r="N426" s="149"/>
      <c r="O426" s="149"/>
    </row>
    <row r="427" spans="1:15">
      <c r="A427" s="80"/>
      <c r="B427" s="39" t="str">
        <f>'Gene Table'!E427</f>
        <v>hsa-miR-215</v>
      </c>
      <c r="C427" s="39" t="str">
        <f>'Gene Table'!B427</f>
        <v>B17</v>
      </c>
      <c r="D427" s="145"/>
      <c r="E427" s="145"/>
      <c r="F427" s="145"/>
      <c r="G427" s="145"/>
      <c r="H427" s="145"/>
      <c r="I427" s="145"/>
      <c r="J427" s="145"/>
      <c r="K427" s="145"/>
      <c r="L427" s="145"/>
      <c r="M427" s="145"/>
      <c r="N427" s="149"/>
      <c r="O427" s="149"/>
    </row>
    <row r="428" spans="1:15">
      <c r="A428" s="80"/>
      <c r="B428" s="39" t="str">
        <f>'Gene Table'!E428</f>
        <v>hsa-miR-1979</v>
      </c>
      <c r="C428" s="39" t="str">
        <f>'Gene Table'!B428</f>
        <v>B18</v>
      </c>
      <c r="D428" s="145"/>
      <c r="E428" s="145"/>
      <c r="F428" s="145"/>
      <c r="G428" s="145"/>
      <c r="H428" s="145"/>
      <c r="I428" s="145"/>
      <c r="J428" s="145"/>
      <c r="K428" s="145"/>
      <c r="L428" s="145"/>
      <c r="M428" s="145"/>
      <c r="N428" s="149"/>
      <c r="O428" s="149"/>
    </row>
    <row r="429" spans="1:15">
      <c r="A429" s="80"/>
      <c r="B429" s="39" t="str">
        <f>'Gene Table'!E429</f>
        <v>hsa-miR-513c-5p</v>
      </c>
      <c r="C429" s="39" t="str">
        <f>'Gene Table'!B429</f>
        <v>B19</v>
      </c>
      <c r="D429" s="145"/>
      <c r="E429" s="145"/>
      <c r="F429" s="145"/>
      <c r="G429" s="145"/>
      <c r="H429" s="145"/>
      <c r="I429" s="145"/>
      <c r="J429" s="145"/>
      <c r="K429" s="145"/>
      <c r="L429" s="145"/>
      <c r="M429" s="145"/>
      <c r="N429" s="149"/>
      <c r="O429" s="149"/>
    </row>
    <row r="430" spans="1:15">
      <c r="A430" s="80"/>
      <c r="B430" s="39" t="str">
        <f>'Gene Table'!E430</f>
        <v>hsa-miR-2054</v>
      </c>
      <c r="C430" s="39" t="str">
        <f>'Gene Table'!B430</f>
        <v>B20</v>
      </c>
      <c r="D430" s="145"/>
      <c r="E430" s="145"/>
      <c r="F430" s="145"/>
      <c r="G430" s="145"/>
      <c r="H430" s="145"/>
      <c r="I430" s="145"/>
      <c r="J430" s="145"/>
      <c r="K430" s="145"/>
      <c r="L430" s="145"/>
      <c r="M430" s="145"/>
      <c r="N430" s="149"/>
      <c r="O430" s="149"/>
    </row>
    <row r="431" spans="1:15">
      <c r="A431" s="80"/>
      <c r="B431" s="39" t="str">
        <f>'Gene Table'!E431</f>
        <v>hsa-miR-320d</v>
      </c>
      <c r="C431" s="39" t="str">
        <f>'Gene Table'!B431</f>
        <v>B21</v>
      </c>
      <c r="D431" s="145"/>
      <c r="E431" s="145"/>
      <c r="F431" s="145"/>
      <c r="G431" s="145"/>
      <c r="H431" s="145"/>
      <c r="I431" s="145"/>
      <c r="J431" s="145"/>
      <c r="K431" s="145"/>
      <c r="L431" s="145"/>
      <c r="M431" s="145"/>
      <c r="N431" s="149"/>
      <c r="O431" s="149"/>
    </row>
    <row r="432" spans="1:15">
      <c r="A432" s="80"/>
      <c r="B432" s="39" t="str">
        <f>'Gene Table'!E432</f>
        <v>hsa-miR-718</v>
      </c>
      <c r="C432" s="39" t="str">
        <f>'Gene Table'!B432</f>
        <v>B22</v>
      </c>
      <c r="D432" s="145"/>
      <c r="E432" s="145"/>
      <c r="F432" s="145"/>
      <c r="G432" s="145"/>
      <c r="H432" s="145"/>
      <c r="I432" s="145"/>
      <c r="J432" s="145"/>
      <c r="K432" s="145"/>
      <c r="L432" s="145"/>
      <c r="M432" s="145"/>
      <c r="N432" s="149"/>
      <c r="O432" s="149"/>
    </row>
    <row r="433" spans="1:15">
      <c r="A433" s="80"/>
      <c r="B433" s="39" t="str">
        <f>'Gene Table'!E433</f>
        <v>hsa-miR-519e-3p</v>
      </c>
      <c r="C433" s="39" t="str">
        <f>'Gene Table'!B433</f>
        <v>B23</v>
      </c>
      <c r="D433" s="145"/>
      <c r="E433" s="145"/>
      <c r="F433" s="145"/>
      <c r="G433" s="145"/>
      <c r="H433" s="145"/>
      <c r="I433" s="145"/>
      <c r="J433" s="145"/>
      <c r="K433" s="145"/>
      <c r="L433" s="145"/>
      <c r="M433" s="145"/>
      <c r="N433" s="149"/>
      <c r="O433" s="149"/>
    </row>
    <row r="434" spans="1:15">
      <c r="A434" s="80"/>
      <c r="B434" s="39" t="str">
        <f>'Gene Table'!E434</f>
        <v>hsa-miR-1977</v>
      </c>
      <c r="C434" s="39" t="str">
        <f>'Gene Table'!B434</f>
        <v>B24</v>
      </c>
      <c r="D434" s="145"/>
      <c r="E434" s="145"/>
      <c r="F434" s="145"/>
      <c r="G434" s="145"/>
      <c r="H434" s="145"/>
      <c r="I434" s="145"/>
      <c r="J434" s="145"/>
      <c r="K434" s="145"/>
      <c r="L434" s="145"/>
      <c r="M434" s="145"/>
      <c r="N434" s="149"/>
      <c r="O434" s="149"/>
    </row>
    <row r="435" spans="1:15">
      <c r="A435" s="80"/>
      <c r="B435" s="39" t="str">
        <f>'Gene Table'!E435</f>
        <v>hsa-miR-589-5p</v>
      </c>
      <c r="C435" s="39" t="str">
        <f>'Gene Table'!B435</f>
        <v>C01</v>
      </c>
      <c r="D435" s="145"/>
      <c r="E435" s="145"/>
      <c r="F435" s="145"/>
      <c r="G435" s="145"/>
      <c r="H435" s="145"/>
      <c r="I435" s="145"/>
      <c r="J435" s="145"/>
      <c r="K435" s="145"/>
      <c r="L435" s="145"/>
      <c r="M435" s="145"/>
      <c r="N435" s="149"/>
      <c r="O435" s="149"/>
    </row>
    <row r="436" spans="1:15">
      <c r="A436" s="80"/>
      <c r="B436" s="39" t="str">
        <f>'Gene Table'!E436</f>
        <v>hsa-miR-525-3p</v>
      </c>
      <c r="C436" s="39" t="str">
        <f>'Gene Table'!B436</f>
        <v>C02</v>
      </c>
      <c r="D436" s="145"/>
      <c r="E436" s="145"/>
      <c r="F436" s="145"/>
      <c r="G436" s="145"/>
      <c r="H436" s="145"/>
      <c r="I436" s="145"/>
      <c r="J436" s="145"/>
      <c r="K436" s="145"/>
      <c r="L436" s="145"/>
      <c r="M436" s="145"/>
      <c r="N436" s="149"/>
      <c r="O436" s="149"/>
    </row>
    <row r="437" spans="1:15">
      <c r="A437" s="80"/>
      <c r="B437" s="39" t="str">
        <f>'Gene Table'!E437</f>
        <v>hsa-miR-575</v>
      </c>
      <c r="C437" s="39" t="str">
        <f>'Gene Table'!B437</f>
        <v>C03</v>
      </c>
      <c r="D437" s="145"/>
      <c r="E437" s="145"/>
      <c r="F437" s="145"/>
      <c r="G437" s="145"/>
      <c r="H437" s="145"/>
      <c r="I437" s="145"/>
      <c r="J437" s="145"/>
      <c r="K437" s="145"/>
      <c r="L437" s="145"/>
      <c r="M437" s="145"/>
      <c r="N437" s="149"/>
      <c r="O437" s="149"/>
    </row>
    <row r="438" spans="1:15">
      <c r="A438" s="80"/>
      <c r="B438" s="39" t="str">
        <f>'Gene Table'!E438</f>
        <v>hsa-miR-542-5p</v>
      </c>
      <c r="C438" s="39" t="str">
        <f>'Gene Table'!B438</f>
        <v>C04</v>
      </c>
      <c r="D438" s="145"/>
      <c r="E438" s="145"/>
      <c r="F438" s="145"/>
      <c r="G438" s="145"/>
      <c r="H438" s="145"/>
      <c r="I438" s="145"/>
      <c r="J438" s="145"/>
      <c r="K438" s="145"/>
      <c r="L438" s="145"/>
      <c r="M438" s="145"/>
      <c r="N438" s="149"/>
      <c r="O438" s="149"/>
    </row>
    <row r="439" spans="1:15">
      <c r="A439" s="80"/>
      <c r="B439" s="39" t="str">
        <f>'Gene Table'!E439</f>
        <v>hsa-miR-1288</v>
      </c>
      <c r="C439" s="39" t="str">
        <f>'Gene Table'!B439</f>
        <v>C05</v>
      </c>
      <c r="D439" s="145"/>
      <c r="E439" s="145"/>
      <c r="F439" s="145"/>
      <c r="G439" s="145"/>
      <c r="H439" s="145"/>
      <c r="I439" s="145"/>
      <c r="J439" s="145"/>
      <c r="K439" s="145"/>
      <c r="L439" s="145"/>
      <c r="M439" s="145"/>
      <c r="N439" s="149"/>
      <c r="O439" s="149"/>
    </row>
    <row r="440" spans="1:15">
      <c r="A440" s="80"/>
      <c r="B440" s="39" t="str">
        <f>'Gene Table'!E440</f>
        <v>hsa-miR-615-3p</v>
      </c>
      <c r="C440" s="39" t="str">
        <f>'Gene Table'!B440</f>
        <v>C06</v>
      </c>
      <c r="D440" s="145"/>
      <c r="E440" s="145"/>
      <c r="F440" s="145"/>
      <c r="G440" s="145"/>
      <c r="H440" s="145"/>
      <c r="I440" s="145"/>
      <c r="J440" s="145"/>
      <c r="K440" s="145"/>
      <c r="L440" s="145"/>
      <c r="M440" s="145"/>
      <c r="N440" s="149"/>
      <c r="O440" s="149"/>
    </row>
    <row r="441" spans="1:15">
      <c r="A441" s="80"/>
      <c r="B441" s="39" t="str">
        <f>'Gene Table'!E441</f>
        <v>hsa-miR-516a-5p</v>
      </c>
      <c r="C441" s="39" t="str">
        <f>'Gene Table'!B441</f>
        <v>C07</v>
      </c>
      <c r="D441" s="145"/>
      <c r="E441" s="145"/>
      <c r="F441" s="145"/>
      <c r="G441" s="145"/>
      <c r="H441" s="145"/>
      <c r="I441" s="145"/>
      <c r="J441" s="145"/>
      <c r="K441" s="145"/>
      <c r="L441" s="145"/>
      <c r="M441" s="145"/>
      <c r="N441" s="149"/>
      <c r="O441" s="149"/>
    </row>
    <row r="442" spans="1:15">
      <c r="A442" s="80"/>
      <c r="B442" s="39" t="str">
        <f>'Gene Table'!E442</f>
        <v>hsa-miR-650</v>
      </c>
      <c r="C442" s="39" t="str">
        <f>'Gene Table'!B442</f>
        <v>C08</v>
      </c>
      <c r="D442" s="145"/>
      <c r="E442" s="145"/>
      <c r="F442" s="145"/>
      <c r="G442" s="145"/>
      <c r="H442" s="145"/>
      <c r="I442" s="145"/>
      <c r="J442" s="145"/>
      <c r="K442" s="145"/>
      <c r="L442" s="145"/>
      <c r="M442" s="145"/>
      <c r="N442" s="149"/>
      <c r="O442" s="149"/>
    </row>
    <row r="443" spans="1:15">
      <c r="A443" s="80"/>
      <c r="B443" s="39" t="str">
        <f>'Gene Table'!E443</f>
        <v>hsa-miR-579</v>
      </c>
      <c r="C443" s="39" t="str">
        <f>'Gene Table'!B443</f>
        <v>C09</v>
      </c>
      <c r="D443" s="145"/>
      <c r="E443" s="145"/>
      <c r="F443" s="145"/>
      <c r="G443" s="145"/>
      <c r="H443" s="145"/>
      <c r="I443" s="145"/>
      <c r="J443" s="145"/>
      <c r="K443" s="145"/>
      <c r="L443" s="145"/>
      <c r="M443" s="145"/>
      <c r="N443" s="149"/>
      <c r="O443" s="149"/>
    </row>
    <row r="444" spans="1:15">
      <c r="A444" s="80"/>
      <c r="B444" s="39" t="str">
        <f>'Gene Table'!E444</f>
        <v>hsa-miR-1280</v>
      </c>
      <c r="C444" s="39" t="str">
        <f>'Gene Table'!B444</f>
        <v>C10</v>
      </c>
      <c r="D444" s="145"/>
      <c r="E444" s="145"/>
      <c r="F444" s="145"/>
      <c r="G444" s="145"/>
      <c r="H444" s="145"/>
      <c r="I444" s="145"/>
      <c r="J444" s="145"/>
      <c r="K444" s="145"/>
      <c r="L444" s="145"/>
      <c r="M444" s="145"/>
      <c r="N444" s="149"/>
      <c r="O444" s="149"/>
    </row>
    <row r="445" spans="1:15">
      <c r="A445" s="80"/>
      <c r="B445" s="39" t="str">
        <f>'Gene Table'!E445</f>
        <v>hsa-miR-892b</v>
      </c>
      <c r="C445" s="39" t="str">
        <f>'Gene Table'!B445</f>
        <v>C11</v>
      </c>
      <c r="D445" s="145"/>
      <c r="E445" s="145"/>
      <c r="F445" s="145"/>
      <c r="G445" s="145"/>
      <c r="H445" s="145"/>
      <c r="I445" s="145"/>
      <c r="J445" s="145"/>
      <c r="K445" s="145"/>
      <c r="L445" s="145"/>
      <c r="M445" s="145"/>
      <c r="N445" s="149"/>
      <c r="O445" s="149"/>
    </row>
    <row r="446" spans="1:15">
      <c r="A446" s="80"/>
      <c r="B446" s="39" t="str">
        <f>'Gene Table'!E446</f>
        <v>hsa-miR-1293</v>
      </c>
      <c r="C446" s="39" t="str">
        <f>'Gene Table'!B446</f>
        <v>C12</v>
      </c>
      <c r="D446" s="145"/>
      <c r="E446" s="145"/>
      <c r="F446" s="145"/>
      <c r="G446" s="145"/>
      <c r="H446" s="145"/>
      <c r="I446" s="145"/>
      <c r="J446" s="145"/>
      <c r="K446" s="145"/>
      <c r="L446" s="145"/>
      <c r="M446" s="145"/>
      <c r="N446" s="149"/>
      <c r="O446" s="149"/>
    </row>
    <row r="447" spans="1:15">
      <c r="A447" s="80"/>
      <c r="B447" s="39" t="str">
        <f>'Gene Table'!E447</f>
        <v>hsa-miR-767-3p</v>
      </c>
      <c r="C447" s="39" t="str">
        <f>'Gene Table'!B447</f>
        <v>C13</v>
      </c>
      <c r="D447" s="145"/>
      <c r="E447" s="145"/>
      <c r="F447" s="145"/>
      <c r="G447" s="145"/>
      <c r="H447" s="145"/>
      <c r="I447" s="145"/>
      <c r="J447" s="145"/>
      <c r="K447" s="145"/>
      <c r="L447" s="145"/>
      <c r="M447" s="145"/>
      <c r="N447" s="149"/>
      <c r="O447" s="149"/>
    </row>
    <row r="448" spans="1:15">
      <c r="A448" s="80"/>
      <c r="B448" s="39" t="str">
        <f>'Gene Table'!E448</f>
        <v>hsa-miR-566</v>
      </c>
      <c r="C448" s="39" t="str">
        <f>'Gene Table'!B448</f>
        <v>C14</v>
      </c>
      <c r="D448" s="145"/>
      <c r="E448" s="145"/>
      <c r="F448" s="145"/>
      <c r="G448" s="145"/>
      <c r="H448" s="145"/>
      <c r="I448" s="145"/>
      <c r="J448" s="145"/>
      <c r="K448" s="145"/>
      <c r="L448" s="145"/>
      <c r="M448" s="145"/>
      <c r="N448" s="149"/>
      <c r="O448" s="149"/>
    </row>
    <row r="449" spans="1:15">
      <c r="A449" s="80"/>
      <c r="B449" s="39" t="str">
        <f>'Gene Table'!E449</f>
        <v>hsa-miR-938</v>
      </c>
      <c r="C449" s="39" t="str">
        <f>'Gene Table'!B449</f>
        <v>C15</v>
      </c>
      <c r="D449" s="145"/>
      <c r="E449" s="145"/>
      <c r="F449" s="145"/>
      <c r="G449" s="145"/>
      <c r="H449" s="145"/>
      <c r="I449" s="145"/>
      <c r="J449" s="145"/>
      <c r="K449" s="145"/>
      <c r="L449" s="145"/>
      <c r="M449" s="145"/>
      <c r="N449" s="149"/>
      <c r="O449" s="149"/>
    </row>
    <row r="450" spans="1:15">
      <c r="A450" s="80"/>
      <c r="B450" s="39" t="str">
        <f>'Gene Table'!E450</f>
        <v>hsa-miR-518d-3p</v>
      </c>
      <c r="C450" s="39" t="str">
        <f>'Gene Table'!B450</f>
        <v>C16</v>
      </c>
      <c r="D450" s="145"/>
      <c r="E450" s="145"/>
      <c r="F450" s="145"/>
      <c r="G450" s="145"/>
      <c r="H450" s="145"/>
      <c r="I450" s="145"/>
      <c r="J450" s="145"/>
      <c r="K450" s="145"/>
      <c r="L450" s="145"/>
      <c r="M450" s="145"/>
      <c r="N450" s="149"/>
      <c r="O450" s="149"/>
    </row>
    <row r="451" spans="1:15">
      <c r="A451" s="80"/>
      <c r="B451" s="39" t="str">
        <f>'Gene Table'!E451</f>
        <v>hsa-miR-518e-3p</v>
      </c>
      <c r="C451" s="39" t="str">
        <f>'Gene Table'!B451</f>
        <v>C17</v>
      </c>
      <c r="D451" s="145"/>
      <c r="E451" s="145"/>
      <c r="F451" s="145"/>
      <c r="G451" s="145"/>
      <c r="H451" s="145"/>
      <c r="I451" s="145"/>
      <c r="J451" s="145"/>
      <c r="K451" s="145"/>
      <c r="L451" s="145"/>
      <c r="M451" s="145"/>
      <c r="N451" s="149"/>
      <c r="O451" s="149"/>
    </row>
    <row r="452" spans="1:15">
      <c r="A452" s="80"/>
      <c r="B452" s="39" t="str">
        <f>'Gene Table'!E452</f>
        <v>hsa-miR-484</v>
      </c>
      <c r="C452" s="39" t="str">
        <f>'Gene Table'!B452</f>
        <v>C18</v>
      </c>
      <c r="D452" s="145"/>
      <c r="E452" s="145"/>
      <c r="F452" s="145"/>
      <c r="G452" s="145"/>
      <c r="H452" s="145"/>
      <c r="I452" s="145"/>
      <c r="J452" s="145"/>
      <c r="K452" s="145"/>
      <c r="L452" s="145"/>
      <c r="M452" s="145"/>
      <c r="N452" s="149"/>
      <c r="O452" s="149"/>
    </row>
    <row r="453" spans="1:15">
      <c r="A453" s="80"/>
      <c r="B453" s="39" t="str">
        <f>'Gene Table'!E453</f>
        <v>hsa-miR-150-5p</v>
      </c>
      <c r="C453" s="39" t="str">
        <f>'Gene Table'!B453</f>
        <v>C19</v>
      </c>
      <c r="D453" s="145"/>
      <c r="E453" s="145"/>
      <c r="F453" s="145"/>
      <c r="G453" s="145"/>
      <c r="H453" s="145"/>
      <c r="I453" s="145"/>
      <c r="J453" s="145"/>
      <c r="K453" s="145"/>
      <c r="L453" s="145"/>
      <c r="M453" s="145"/>
      <c r="N453" s="149"/>
      <c r="O453" s="149"/>
    </row>
    <row r="454" spans="1:15">
      <c r="A454" s="80"/>
      <c r="B454" s="39" t="str">
        <f>'Gene Table'!E454</f>
        <v>hsa-miR-518a-3p</v>
      </c>
      <c r="C454" s="39" t="str">
        <f>'Gene Table'!B454</f>
        <v>C20</v>
      </c>
      <c r="D454" s="145"/>
      <c r="E454" s="145"/>
      <c r="F454" s="145"/>
      <c r="G454" s="145"/>
      <c r="H454" s="145"/>
      <c r="I454" s="145"/>
      <c r="J454" s="145"/>
      <c r="K454" s="145"/>
      <c r="L454" s="145"/>
      <c r="M454" s="145"/>
      <c r="N454" s="149"/>
      <c r="O454" s="149"/>
    </row>
    <row r="455" spans="1:15">
      <c r="A455" s="80"/>
      <c r="B455" s="39" t="str">
        <f>'Gene Table'!E455</f>
        <v>hsa-miR-181d</v>
      </c>
      <c r="C455" s="39" t="str">
        <f>'Gene Table'!B455</f>
        <v>C21</v>
      </c>
      <c r="D455" s="145"/>
      <c r="E455" s="145"/>
      <c r="F455" s="145"/>
      <c r="G455" s="145"/>
      <c r="H455" s="145"/>
      <c r="I455" s="145"/>
      <c r="J455" s="145"/>
      <c r="K455" s="145"/>
      <c r="L455" s="145"/>
      <c r="M455" s="145"/>
      <c r="N455" s="149"/>
      <c r="O455" s="149"/>
    </row>
    <row r="456" spans="1:15">
      <c r="A456" s="80"/>
      <c r="B456" s="39" t="str">
        <f>'Gene Table'!E456</f>
        <v>hsa-miR-760</v>
      </c>
      <c r="C456" s="39" t="str">
        <f>'Gene Table'!B456</f>
        <v>C22</v>
      </c>
      <c r="D456" s="145"/>
      <c r="E456" s="145"/>
      <c r="F456" s="145"/>
      <c r="G456" s="145"/>
      <c r="H456" s="145"/>
      <c r="I456" s="145"/>
      <c r="J456" s="145"/>
      <c r="K456" s="145"/>
      <c r="L456" s="145"/>
      <c r="M456" s="145"/>
      <c r="N456" s="149"/>
      <c r="O456" s="149"/>
    </row>
    <row r="457" spans="1:15">
      <c r="A457" s="80"/>
      <c r="B457" s="39" t="str">
        <f>'Gene Table'!E457</f>
        <v>hsa-miR-23b-3p</v>
      </c>
      <c r="C457" s="39" t="str">
        <f>'Gene Table'!B457</f>
        <v>C23</v>
      </c>
      <c r="D457" s="145"/>
      <c r="E457" s="145"/>
      <c r="F457" s="145"/>
      <c r="G457" s="145"/>
      <c r="H457" s="145"/>
      <c r="I457" s="145"/>
      <c r="J457" s="145"/>
      <c r="K457" s="145"/>
      <c r="L457" s="145"/>
      <c r="M457" s="145"/>
      <c r="N457" s="149"/>
      <c r="O457" s="149"/>
    </row>
    <row r="458" spans="1:15">
      <c r="A458" s="80"/>
      <c r="B458" s="39" t="str">
        <f>'Gene Table'!E458</f>
        <v>hsa-miR-1295a</v>
      </c>
      <c r="C458" s="39" t="str">
        <f>'Gene Table'!B458</f>
        <v>C24</v>
      </c>
      <c r="D458" s="145"/>
      <c r="E458" s="145"/>
      <c r="F458" s="145"/>
      <c r="G458" s="145"/>
      <c r="H458" s="145"/>
      <c r="I458" s="145"/>
      <c r="J458" s="145"/>
      <c r="K458" s="145"/>
      <c r="L458" s="145"/>
      <c r="M458" s="145"/>
      <c r="N458" s="149"/>
      <c r="O458" s="149"/>
    </row>
    <row r="459" spans="1:15">
      <c r="A459" s="80"/>
      <c r="B459" s="39" t="str">
        <f>'Gene Table'!E459</f>
        <v>hsa-miR-302d-3p</v>
      </c>
      <c r="C459" s="39" t="str">
        <f>'Gene Table'!B459</f>
        <v>D01</v>
      </c>
      <c r="D459" s="145"/>
      <c r="E459" s="145"/>
      <c r="F459" s="145"/>
      <c r="G459" s="145"/>
      <c r="H459" s="145"/>
      <c r="I459" s="145"/>
      <c r="J459" s="145"/>
      <c r="K459" s="145"/>
      <c r="L459" s="145"/>
      <c r="M459" s="145"/>
      <c r="N459" s="149"/>
      <c r="O459" s="149"/>
    </row>
    <row r="460" spans="1:15">
      <c r="A460" s="80"/>
      <c r="B460" s="39" t="str">
        <f>'Gene Table'!E460</f>
        <v>hsa-miR-764</v>
      </c>
      <c r="C460" s="39" t="str">
        <f>'Gene Table'!B460</f>
        <v>D02</v>
      </c>
      <c r="D460" s="145"/>
      <c r="E460" s="145"/>
      <c r="F460" s="145"/>
      <c r="G460" s="145"/>
      <c r="H460" s="145"/>
      <c r="I460" s="145"/>
      <c r="J460" s="145"/>
      <c r="K460" s="145"/>
      <c r="L460" s="145"/>
      <c r="M460" s="145"/>
      <c r="N460" s="149"/>
      <c r="O460" s="149"/>
    </row>
    <row r="461" spans="1:15">
      <c r="A461" s="80"/>
      <c r="B461" s="39" t="str">
        <f>'Gene Table'!E461</f>
        <v>hsa-miR-449a</v>
      </c>
      <c r="C461" s="39" t="str">
        <f>'Gene Table'!B461</f>
        <v>D03</v>
      </c>
      <c r="D461" s="145"/>
      <c r="E461" s="145"/>
      <c r="F461" s="145"/>
      <c r="G461" s="145"/>
      <c r="H461" s="145"/>
      <c r="I461" s="145"/>
      <c r="J461" s="145"/>
      <c r="K461" s="145"/>
      <c r="L461" s="145"/>
      <c r="M461" s="145"/>
      <c r="N461" s="149"/>
      <c r="O461" s="149"/>
    </row>
    <row r="462" spans="1:15">
      <c r="A462" s="80"/>
      <c r="B462" s="39" t="str">
        <f>'Gene Table'!E462</f>
        <v>hsa-miR-548q</v>
      </c>
      <c r="C462" s="39" t="str">
        <f>'Gene Table'!B462</f>
        <v>D04</v>
      </c>
      <c r="D462" s="145"/>
      <c r="E462" s="145"/>
      <c r="F462" s="145"/>
      <c r="G462" s="145"/>
      <c r="H462" s="145"/>
      <c r="I462" s="145"/>
      <c r="J462" s="145"/>
      <c r="K462" s="145"/>
      <c r="L462" s="145"/>
      <c r="M462" s="145"/>
      <c r="N462" s="149"/>
      <c r="O462" s="149"/>
    </row>
    <row r="463" spans="1:15">
      <c r="A463" s="80"/>
      <c r="B463" s="39" t="str">
        <f>'Gene Table'!E463</f>
        <v>hsa-miR-518c-3p</v>
      </c>
      <c r="C463" s="39" t="str">
        <f>'Gene Table'!B463</f>
        <v>D05</v>
      </c>
      <c r="D463" s="145"/>
      <c r="E463" s="145"/>
      <c r="F463" s="145"/>
      <c r="G463" s="145"/>
      <c r="H463" s="145"/>
      <c r="I463" s="145"/>
      <c r="J463" s="145"/>
      <c r="K463" s="145"/>
      <c r="L463" s="145"/>
      <c r="M463" s="145"/>
      <c r="N463" s="149"/>
      <c r="O463" s="149"/>
    </row>
    <row r="464" spans="1:15">
      <c r="A464" s="80"/>
      <c r="B464" s="39" t="str">
        <f>'Gene Table'!E464</f>
        <v>hsa-miR-762</v>
      </c>
      <c r="C464" s="39" t="str">
        <f>'Gene Table'!B464</f>
        <v>D06</v>
      </c>
      <c r="D464" s="145"/>
      <c r="E464" s="145"/>
      <c r="F464" s="145"/>
      <c r="G464" s="145"/>
      <c r="H464" s="145"/>
      <c r="I464" s="145"/>
      <c r="J464" s="145"/>
      <c r="K464" s="145"/>
      <c r="L464" s="145"/>
      <c r="M464" s="145"/>
      <c r="N464" s="149"/>
      <c r="O464" s="149"/>
    </row>
    <row r="465" spans="1:15">
      <c r="A465" s="80"/>
      <c r="B465" s="39" t="str">
        <f>'Gene Table'!E465</f>
        <v>hsa-miR-520f</v>
      </c>
      <c r="C465" s="39" t="str">
        <f>'Gene Table'!B465</f>
        <v>D07</v>
      </c>
      <c r="D465" s="145"/>
      <c r="E465" s="145"/>
      <c r="F465" s="145"/>
      <c r="G465" s="145"/>
      <c r="H465" s="145"/>
      <c r="I465" s="145"/>
      <c r="J465" s="145"/>
      <c r="K465" s="145"/>
      <c r="L465" s="145"/>
      <c r="M465" s="145"/>
      <c r="N465" s="149"/>
      <c r="O465" s="149"/>
    </row>
    <row r="466" spans="1:15">
      <c r="A466" s="80"/>
      <c r="B466" s="39" t="str">
        <f>'Gene Table'!E466</f>
        <v>hsa-miR-2116-5p</v>
      </c>
      <c r="C466" s="39" t="str">
        <f>'Gene Table'!B466</f>
        <v>D08</v>
      </c>
      <c r="D466" s="145"/>
      <c r="E466" s="145"/>
      <c r="F466" s="145"/>
      <c r="G466" s="145"/>
      <c r="H466" s="145"/>
      <c r="I466" s="145"/>
      <c r="J466" s="145"/>
      <c r="K466" s="145"/>
      <c r="L466" s="145"/>
      <c r="M466" s="145"/>
      <c r="N466" s="149"/>
      <c r="O466" s="149"/>
    </row>
    <row r="467" spans="1:15">
      <c r="A467" s="80"/>
      <c r="B467" s="39" t="str">
        <f>'Gene Table'!E467</f>
        <v>hsa-miR-146a-5p</v>
      </c>
      <c r="C467" s="39" t="str">
        <f>'Gene Table'!B467</f>
        <v>D09</v>
      </c>
      <c r="D467" s="145"/>
      <c r="E467" s="145"/>
      <c r="F467" s="145"/>
      <c r="G467" s="145"/>
      <c r="H467" s="145"/>
      <c r="I467" s="145"/>
      <c r="J467" s="145"/>
      <c r="K467" s="145"/>
      <c r="L467" s="145"/>
      <c r="M467" s="145"/>
      <c r="N467" s="149"/>
      <c r="O467" s="149"/>
    </row>
    <row r="468" spans="1:15">
      <c r="A468" s="80"/>
      <c r="B468" s="39" t="str">
        <f>'Gene Table'!E468</f>
        <v>hsa-miR-1978</v>
      </c>
      <c r="C468" s="39" t="str">
        <f>'Gene Table'!B468</f>
        <v>D10</v>
      </c>
      <c r="D468" s="145"/>
      <c r="E468" s="145"/>
      <c r="F468" s="145"/>
      <c r="G468" s="145"/>
      <c r="H468" s="145"/>
      <c r="I468" s="145"/>
      <c r="J468" s="145"/>
      <c r="K468" s="145"/>
      <c r="L468" s="145"/>
      <c r="M468" s="145"/>
      <c r="N468" s="149"/>
      <c r="O468" s="149"/>
    </row>
    <row r="469" spans="1:15">
      <c r="A469" s="80"/>
      <c r="B469" s="39" t="str">
        <f>'Gene Table'!E469</f>
        <v>hsa-miR-520g</v>
      </c>
      <c r="C469" s="39" t="str">
        <f>'Gene Table'!B469</f>
        <v>D11</v>
      </c>
      <c r="D469" s="145"/>
      <c r="E469" s="145"/>
      <c r="F469" s="145"/>
      <c r="G469" s="145"/>
      <c r="H469" s="145"/>
      <c r="I469" s="145"/>
      <c r="J469" s="145"/>
      <c r="K469" s="145"/>
      <c r="L469" s="145"/>
      <c r="M469" s="145"/>
      <c r="N469" s="149"/>
      <c r="O469" s="149"/>
    </row>
    <row r="470" spans="1:15">
      <c r="A470" s="80"/>
      <c r="B470" s="39" t="str">
        <f>'Gene Table'!E470</f>
        <v>hsa-miR-449c-5p</v>
      </c>
      <c r="C470" s="39" t="str">
        <f>'Gene Table'!B470</f>
        <v>D12</v>
      </c>
      <c r="D470" s="145"/>
      <c r="E470" s="145"/>
      <c r="F470" s="145"/>
      <c r="G470" s="145"/>
      <c r="H470" s="145"/>
      <c r="I470" s="145"/>
      <c r="J470" s="145"/>
      <c r="K470" s="145"/>
      <c r="L470" s="145"/>
      <c r="M470" s="145"/>
      <c r="N470" s="149"/>
      <c r="O470" s="149"/>
    </row>
    <row r="471" spans="1:15">
      <c r="A471" s="80"/>
      <c r="B471" s="39" t="str">
        <f>'Gene Table'!E471</f>
        <v>hsa-miR-20b-5p</v>
      </c>
      <c r="C471" s="39" t="str">
        <f>'Gene Table'!B471</f>
        <v>D13</v>
      </c>
      <c r="D471" s="145"/>
      <c r="E471" s="145"/>
      <c r="F471" s="145"/>
      <c r="G471" s="145"/>
      <c r="H471" s="145"/>
      <c r="I471" s="145"/>
      <c r="J471" s="145"/>
      <c r="K471" s="145"/>
      <c r="L471" s="145"/>
      <c r="M471" s="145"/>
      <c r="N471" s="149"/>
      <c r="O471" s="149"/>
    </row>
    <row r="472" spans="1:15">
      <c r="A472" s="80"/>
      <c r="B472" s="39" t="str">
        <f>'Gene Table'!E472</f>
        <v>hsa-miR-2114-5p</v>
      </c>
      <c r="C472" s="39" t="str">
        <f>'Gene Table'!B472</f>
        <v>D14</v>
      </c>
      <c r="D472" s="145"/>
      <c r="E472" s="145"/>
      <c r="F472" s="145"/>
      <c r="G472" s="145"/>
      <c r="H472" s="145"/>
      <c r="I472" s="145"/>
      <c r="J472" s="145"/>
      <c r="K472" s="145"/>
      <c r="L472" s="145"/>
      <c r="M472" s="145"/>
      <c r="N472" s="149"/>
      <c r="O472" s="149"/>
    </row>
    <row r="473" spans="1:15">
      <c r="A473" s="80"/>
      <c r="B473" s="39" t="str">
        <f>'Gene Table'!E473</f>
        <v>hsa-miR-192-5p</v>
      </c>
      <c r="C473" s="39" t="str">
        <f>'Gene Table'!B473</f>
        <v>D15</v>
      </c>
      <c r="D473" s="145"/>
      <c r="E473" s="145"/>
      <c r="F473" s="145"/>
      <c r="G473" s="145"/>
      <c r="H473" s="145"/>
      <c r="I473" s="145"/>
      <c r="J473" s="145"/>
      <c r="K473" s="145"/>
      <c r="L473" s="145"/>
      <c r="M473" s="145"/>
      <c r="N473" s="149"/>
      <c r="O473" s="149"/>
    </row>
    <row r="474" spans="1:15">
      <c r="A474" s="80"/>
      <c r="B474" s="39" t="str">
        <f>'Gene Table'!E474</f>
        <v>hsa-miR-1972</v>
      </c>
      <c r="C474" s="39" t="str">
        <f>'Gene Table'!B474</f>
        <v>D16</v>
      </c>
      <c r="D474" s="145"/>
      <c r="E474" s="145"/>
      <c r="F474" s="145"/>
      <c r="G474" s="145"/>
      <c r="H474" s="145"/>
      <c r="I474" s="145"/>
      <c r="J474" s="145"/>
      <c r="K474" s="145"/>
      <c r="L474" s="145"/>
      <c r="M474" s="145"/>
      <c r="N474" s="149"/>
      <c r="O474" s="149"/>
    </row>
    <row r="475" spans="1:15">
      <c r="A475" s="80"/>
      <c r="B475" s="39" t="str">
        <f>'Gene Table'!E475</f>
        <v>hsa-miR-301a-3p</v>
      </c>
      <c r="C475" s="39" t="str">
        <f>'Gene Table'!B475</f>
        <v>D17</v>
      </c>
      <c r="D475" s="145"/>
      <c r="E475" s="145"/>
      <c r="F475" s="145"/>
      <c r="G475" s="145"/>
      <c r="H475" s="145"/>
      <c r="I475" s="145"/>
      <c r="J475" s="145"/>
      <c r="K475" s="145"/>
      <c r="L475" s="145"/>
      <c r="M475" s="145"/>
      <c r="N475" s="149"/>
      <c r="O475" s="149"/>
    </row>
    <row r="476" spans="1:15">
      <c r="A476" s="80"/>
      <c r="B476" s="39" t="str">
        <f>'Gene Table'!E476</f>
        <v>hsa-miR-2277-3p</v>
      </c>
      <c r="C476" s="39" t="str">
        <f>'Gene Table'!B476</f>
        <v>D18</v>
      </c>
      <c r="D476" s="145"/>
      <c r="E476" s="145"/>
      <c r="F476" s="145"/>
      <c r="G476" s="145"/>
      <c r="H476" s="145"/>
      <c r="I476" s="145"/>
      <c r="J476" s="145"/>
      <c r="K476" s="145"/>
      <c r="L476" s="145"/>
      <c r="M476" s="145"/>
      <c r="N476" s="149"/>
      <c r="O476" s="149"/>
    </row>
    <row r="477" spans="1:15">
      <c r="A477" s="80"/>
      <c r="B477" s="39" t="str">
        <f>'Gene Table'!E477</f>
        <v>hsa-miR-320c</v>
      </c>
      <c r="C477" s="39" t="str">
        <f>'Gene Table'!B477</f>
        <v>D19</v>
      </c>
      <c r="D477" s="145"/>
      <c r="E477" s="145"/>
      <c r="F477" s="145"/>
      <c r="G477" s="145"/>
      <c r="H477" s="145"/>
      <c r="I477" s="145"/>
      <c r="J477" s="145"/>
      <c r="K477" s="145"/>
      <c r="L477" s="145"/>
      <c r="M477" s="145"/>
      <c r="N477" s="149"/>
      <c r="O477" s="149"/>
    </row>
    <row r="478" spans="1:15">
      <c r="A478" s="80"/>
      <c r="B478" s="39" t="str">
        <f>'Gene Table'!E478</f>
        <v>hsa-miR-1974</v>
      </c>
      <c r="C478" s="39" t="str">
        <f>'Gene Table'!B478</f>
        <v>D20</v>
      </c>
      <c r="D478" s="145"/>
      <c r="E478" s="145"/>
      <c r="F478" s="145"/>
      <c r="G478" s="145"/>
      <c r="H478" s="145"/>
      <c r="I478" s="145"/>
      <c r="J478" s="145"/>
      <c r="K478" s="145"/>
      <c r="L478" s="145"/>
      <c r="M478" s="145"/>
      <c r="N478" s="149"/>
      <c r="O478" s="149"/>
    </row>
    <row r="479" spans="1:15">
      <c r="A479" s="80"/>
      <c r="B479" s="39" t="str">
        <f>'Gene Table'!E479</f>
        <v>hsa-miR-526b-5p</v>
      </c>
      <c r="C479" s="39" t="str">
        <f>'Gene Table'!B479</f>
        <v>D21</v>
      </c>
      <c r="D479" s="145"/>
      <c r="E479" s="145"/>
      <c r="F479" s="145"/>
      <c r="G479" s="145"/>
      <c r="H479" s="145"/>
      <c r="I479" s="145"/>
      <c r="J479" s="145"/>
      <c r="K479" s="145"/>
      <c r="L479" s="145"/>
      <c r="M479" s="145"/>
      <c r="N479" s="149"/>
      <c r="O479" s="149"/>
    </row>
    <row r="480" spans="1:15">
      <c r="A480" s="80"/>
      <c r="B480" s="39" t="str">
        <f>'Gene Table'!E480</f>
        <v>hsa-miR-2052</v>
      </c>
      <c r="C480" s="39" t="str">
        <f>'Gene Table'!B480</f>
        <v>D22</v>
      </c>
      <c r="D480" s="145"/>
      <c r="E480" s="145"/>
      <c r="F480" s="145"/>
      <c r="G480" s="145"/>
      <c r="H480" s="145"/>
      <c r="I480" s="145"/>
      <c r="J480" s="145"/>
      <c r="K480" s="145"/>
      <c r="L480" s="145"/>
      <c r="M480" s="145"/>
      <c r="N480" s="149"/>
      <c r="O480" s="149"/>
    </row>
    <row r="481" spans="1:15">
      <c r="A481" s="80"/>
      <c r="B481" s="39" t="str">
        <f>'Gene Table'!E481</f>
        <v>hsa-miR-520a-3p</v>
      </c>
      <c r="C481" s="39" t="str">
        <f>'Gene Table'!B481</f>
        <v>D23</v>
      </c>
      <c r="D481" s="145"/>
      <c r="E481" s="145"/>
      <c r="F481" s="145"/>
      <c r="G481" s="145"/>
      <c r="H481" s="145"/>
      <c r="I481" s="145"/>
      <c r="J481" s="145"/>
      <c r="K481" s="145"/>
      <c r="L481" s="145"/>
      <c r="M481" s="145"/>
      <c r="N481" s="149"/>
      <c r="O481" s="149"/>
    </row>
    <row r="482" spans="1:15">
      <c r="A482" s="80"/>
      <c r="B482" s="39" t="str">
        <f>'Gene Table'!E482</f>
        <v>hsa-miR-2110</v>
      </c>
      <c r="C482" s="39" t="str">
        <f>'Gene Table'!B482</f>
        <v>D24</v>
      </c>
      <c r="D482" s="145"/>
      <c r="E482" s="145"/>
      <c r="F482" s="145"/>
      <c r="G482" s="145"/>
      <c r="H482" s="145"/>
      <c r="I482" s="145"/>
      <c r="J482" s="145"/>
      <c r="K482" s="145"/>
      <c r="L482" s="145"/>
      <c r="M482" s="145"/>
      <c r="N482" s="149"/>
      <c r="O482" s="149"/>
    </row>
    <row r="483" spans="1:15">
      <c r="A483" s="80"/>
      <c r="B483" s="39" t="str">
        <f>'Gene Table'!E483</f>
        <v>hsa-miR-551b-3p</v>
      </c>
      <c r="C483" s="39" t="str">
        <f>'Gene Table'!B483</f>
        <v>E01</v>
      </c>
      <c r="D483" s="145"/>
      <c r="E483" s="145"/>
      <c r="F483" s="145"/>
      <c r="G483" s="145"/>
      <c r="H483" s="145"/>
      <c r="I483" s="145"/>
      <c r="J483" s="145"/>
      <c r="K483" s="145"/>
      <c r="L483" s="145"/>
      <c r="M483" s="145"/>
      <c r="N483" s="149"/>
      <c r="O483" s="149"/>
    </row>
    <row r="484" spans="1:15">
      <c r="A484" s="80"/>
      <c r="B484" s="39" t="str">
        <f>'Gene Table'!E484</f>
        <v>hsa-miR-1291</v>
      </c>
      <c r="C484" s="39" t="str">
        <f>'Gene Table'!B484</f>
        <v>E02</v>
      </c>
      <c r="D484" s="145"/>
      <c r="E484" s="145"/>
      <c r="F484" s="145"/>
      <c r="G484" s="145"/>
      <c r="H484" s="145"/>
      <c r="I484" s="145"/>
      <c r="J484" s="145"/>
      <c r="K484" s="145"/>
      <c r="L484" s="145"/>
      <c r="M484" s="145"/>
      <c r="N484" s="149"/>
      <c r="O484" s="149"/>
    </row>
    <row r="485" spans="1:15">
      <c r="A485" s="80"/>
      <c r="B485" s="39" t="str">
        <f>'Gene Table'!E485</f>
        <v>hsa-miR-129-2-3p</v>
      </c>
      <c r="C485" s="39" t="str">
        <f>'Gene Table'!B485</f>
        <v>E03</v>
      </c>
      <c r="D485" s="145"/>
      <c r="E485" s="145"/>
      <c r="F485" s="145"/>
      <c r="G485" s="145"/>
      <c r="H485" s="145"/>
      <c r="I485" s="145"/>
      <c r="J485" s="145"/>
      <c r="K485" s="145"/>
      <c r="L485" s="145"/>
      <c r="M485" s="145"/>
      <c r="N485" s="149"/>
      <c r="O485" s="149"/>
    </row>
    <row r="486" spans="1:15">
      <c r="A486" s="80"/>
      <c r="B486" s="39" t="str">
        <f>'Gene Table'!E486</f>
        <v>hsa-miR-431-5p</v>
      </c>
      <c r="C486" s="39" t="str">
        <f>'Gene Table'!B486</f>
        <v>E04</v>
      </c>
      <c r="D486" s="145"/>
      <c r="E486" s="145"/>
      <c r="F486" s="145"/>
      <c r="G486" s="145"/>
      <c r="H486" s="145"/>
      <c r="I486" s="145"/>
      <c r="J486" s="145"/>
      <c r="K486" s="145"/>
      <c r="L486" s="145"/>
      <c r="M486" s="145"/>
      <c r="N486" s="149"/>
      <c r="O486" s="149"/>
    </row>
    <row r="487" spans="1:15">
      <c r="A487" s="80"/>
      <c r="B487" s="39" t="str">
        <f>'Gene Table'!E487</f>
        <v>hsa-miR-140-3p</v>
      </c>
      <c r="C487" s="39" t="str">
        <f>'Gene Table'!B487</f>
        <v>E05</v>
      </c>
      <c r="D487" s="145"/>
      <c r="E487" s="145"/>
      <c r="F487" s="145"/>
      <c r="G487" s="145"/>
      <c r="H487" s="145"/>
      <c r="I487" s="145"/>
      <c r="J487" s="145"/>
      <c r="K487" s="145"/>
      <c r="L487" s="145"/>
      <c r="M487" s="145"/>
      <c r="N487" s="149"/>
      <c r="O487" s="149"/>
    </row>
    <row r="488" spans="1:15">
      <c r="A488" s="80"/>
      <c r="B488" s="39" t="str">
        <f>'Gene Table'!E488</f>
        <v>hsa-miR-323b-5p</v>
      </c>
      <c r="C488" s="39" t="str">
        <f>'Gene Table'!B488</f>
        <v>E06</v>
      </c>
      <c r="D488" s="145"/>
      <c r="E488" s="145"/>
      <c r="F488" s="145"/>
      <c r="G488" s="145"/>
      <c r="H488" s="145"/>
      <c r="I488" s="145"/>
      <c r="J488" s="145"/>
      <c r="K488" s="145"/>
      <c r="L488" s="145"/>
      <c r="M488" s="145"/>
      <c r="N488" s="149"/>
      <c r="O488" s="149"/>
    </row>
    <row r="489" spans="1:15">
      <c r="A489" s="80"/>
      <c r="B489" s="39" t="str">
        <f>'Gene Table'!E489</f>
        <v>hsa-miR-646</v>
      </c>
      <c r="C489" s="39" t="str">
        <f>'Gene Table'!B489</f>
        <v>E07</v>
      </c>
      <c r="D489" s="145"/>
      <c r="E489" s="145"/>
      <c r="F489" s="145"/>
      <c r="G489" s="145"/>
      <c r="H489" s="145"/>
      <c r="I489" s="145"/>
      <c r="J489" s="145"/>
      <c r="K489" s="145"/>
      <c r="L489" s="145"/>
      <c r="M489" s="145"/>
      <c r="N489" s="149"/>
      <c r="O489" s="149"/>
    </row>
    <row r="490" spans="1:15">
      <c r="A490" s="80"/>
      <c r="B490" s="39" t="str">
        <f>'Gene Table'!E490</f>
        <v>hsa-miR-574-3p</v>
      </c>
      <c r="C490" s="39" t="str">
        <f>'Gene Table'!B490</f>
        <v>E08</v>
      </c>
      <c r="D490" s="145"/>
      <c r="E490" s="145"/>
      <c r="F490" s="145"/>
      <c r="G490" s="145"/>
      <c r="H490" s="145"/>
      <c r="I490" s="145"/>
      <c r="J490" s="145"/>
      <c r="K490" s="145"/>
      <c r="L490" s="145"/>
      <c r="M490" s="145"/>
      <c r="N490" s="149"/>
      <c r="O490" s="149"/>
    </row>
    <row r="491" spans="1:15">
      <c r="A491" s="80"/>
      <c r="B491" s="39" t="str">
        <f>'Gene Table'!E491</f>
        <v>hsa-miR-324-5p</v>
      </c>
      <c r="C491" s="39" t="str">
        <f>'Gene Table'!B491</f>
        <v>E09</v>
      </c>
      <c r="D491" s="145"/>
      <c r="E491" s="145"/>
      <c r="F491" s="145"/>
      <c r="G491" s="145"/>
      <c r="H491" s="145"/>
      <c r="I491" s="145"/>
      <c r="J491" s="145"/>
      <c r="K491" s="145"/>
      <c r="L491" s="145"/>
      <c r="M491" s="145"/>
      <c r="N491" s="149"/>
      <c r="O491" s="149"/>
    </row>
    <row r="492" spans="1:15">
      <c r="A492" s="80"/>
      <c r="B492" s="39" t="str">
        <f>'Gene Table'!E492</f>
        <v>hsa-miR-769-3p</v>
      </c>
      <c r="C492" s="39" t="str">
        <f>'Gene Table'!B492</f>
        <v>E10</v>
      </c>
      <c r="D492" s="145"/>
      <c r="E492" s="145"/>
      <c r="F492" s="145"/>
      <c r="G492" s="145"/>
      <c r="H492" s="145"/>
      <c r="I492" s="145"/>
      <c r="J492" s="145"/>
      <c r="K492" s="145"/>
      <c r="L492" s="145"/>
      <c r="M492" s="145"/>
      <c r="N492" s="149"/>
      <c r="O492" s="149"/>
    </row>
    <row r="493" spans="1:15">
      <c r="A493" s="80"/>
      <c r="B493" s="39" t="str">
        <f>'Gene Table'!E493</f>
        <v>hsa-miR-584-5p</v>
      </c>
      <c r="C493" s="39" t="str">
        <f>'Gene Table'!B493</f>
        <v>E11</v>
      </c>
      <c r="D493" s="145"/>
      <c r="E493" s="145"/>
      <c r="F493" s="145"/>
      <c r="G493" s="145"/>
      <c r="H493" s="145"/>
      <c r="I493" s="145"/>
      <c r="J493" s="145"/>
      <c r="K493" s="145"/>
      <c r="L493" s="145"/>
      <c r="M493" s="145"/>
      <c r="N493" s="149"/>
      <c r="O493" s="149"/>
    </row>
    <row r="494" spans="1:15">
      <c r="A494" s="80"/>
      <c r="B494" s="39" t="str">
        <f>'Gene Table'!E494</f>
        <v>hsa-miR-324-3p</v>
      </c>
      <c r="C494" s="39" t="str">
        <f>'Gene Table'!B494</f>
        <v>E12</v>
      </c>
      <c r="D494" s="145"/>
      <c r="E494" s="145"/>
      <c r="F494" s="145"/>
      <c r="G494" s="145"/>
      <c r="H494" s="145"/>
      <c r="I494" s="145"/>
      <c r="J494" s="145"/>
      <c r="K494" s="145"/>
      <c r="L494" s="145"/>
      <c r="M494" s="145"/>
      <c r="N494" s="149"/>
      <c r="O494" s="149"/>
    </row>
    <row r="495" spans="1:15">
      <c r="A495" s="80"/>
      <c r="B495" s="39" t="str">
        <f>'Gene Table'!E495</f>
        <v>hsa-miR-338-3p</v>
      </c>
      <c r="C495" s="39" t="str">
        <f>'Gene Table'!B495</f>
        <v>E13</v>
      </c>
      <c r="D495" s="145"/>
      <c r="E495" s="145"/>
      <c r="F495" s="145"/>
      <c r="G495" s="145"/>
      <c r="H495" s="145"/>
      <c r="I495" s="145"/>
      <c r="J495" s="145"/>
      <c r="K495" s="145"/>
      <c r="L495" s="145"/>
      <c r="M495" s="145"/>
      <c r="N495" s="149"/>
      <c r="O495" s="149"/>
    </row>
    <row r="496" spans="1:15">
      <c r="A496" s="80"/>
      <c r="B496" s="39" t="str">
        <f>'Gene Table'!E496</f>
        <v>hsa-miR-564</v>
      </c>
      <c r="C496" s="39" t="str">
        <f>'Gene Table'!B496</f>
        <v>E14</v>
      </c>
      <c r="D496" s="145"/>
      <c r="E496" s="145"/>
      <c r="F496" s="145"/>
      <c r="G496" s="145"/>
      <c r="H496" s="145"/>
      <c r="I496" s="145"/>
      <c r="J496" s="145"/>
      <c r="K496" s="145"/>
      <c r="L496" s="145"/>
      <c r="M496" s="145"/>
      <c r="N496" s="149"/>
      <c r="O496" s="149"/>
    </row>
    <row r="497" spans="1:15">
      <c r="A497" s="80"/>
      <c r="B497" s="39" t="str">
        <f>'Gene Table'!E497</f>
        <v>hsa-miR-570-3p</v>
      </c>
      <c r="C497" s="39" t="str">
        <f>'Gene Table'!B497</f>
        <v>E15</v>
      </c>
      <c r="D497" s="145"/>
      <c r="E497" s="145"/>
      <c r="F497" s="145"/>
      <c r="G497" s="145"/>
      <c r="H497" s="145"/>
      <c r="I497" s="145"/>
      <c r="J497" s="145"/>
      <c r="K497" s="145"/>
      <c r="L497" s="145"/>
      <c r="M497" s="145"/>
      <c r="N497" s="149"/>
      <c r="O497" s="149"/>
    </row>
    <row r="498" spans="1:15">
      <c r="A498" s="80"/>
      <c r="B498" s="39" t="str">
        <f>'Gene Table'!E498</f>
        <v>hsa-miR-197-3p</v>
      </c>
      <c r="C498" s="39" t="str">
        <f>'Gene Table'!B498</f>
        <v>E16</v>
      </c>
      <c r="D498" s="145"/>
      <c r="E498" s="145"/>
      <c r="F498" s="145"/>
      <c r="G498" s="145"/>
      <c r="H498" s="145"/>
      <c r="I498" s="145"/>
      <c r="J498" s="145"/>
      <c r="K498" s="145"/>
      <c r="L498" s="145"/>
      <c r="M498" s="145"/>
      <c r="N498" s="149"/>
      <c r="O498" s="149"/>
    </row>
    <row r="499" spans="1:15">
      <c r="A499" s="80"/>
      <c r="B499" s="39" t="str">
        <f>'Gene Table'!E499</f>
        <v>hsa-miR-382-5p</v>
      </c>
      <c r="C499" s="39" t="str">
        <f>'Gene Table'!B499</f>
        <v>E17</v>
      </c>
      <c r="D499" s="145"/>
      <c r="E499" s="145"/>
      <c r="F499" s="145"/>
      <c r="G499" s="145"/>
      <c r="H499" s="145"/>
      <c r="I499" s="145"/>
      <c r="J499" s="145"/>
      <c r="K499" s="145"/>
      <c r="L499" s="145"/>
      <c r="M499" s="145"/>
      <c r="N499" s="149"/>
      <c r="O499" s="149"/>
    </row>
    <row r="500" spans="1:15">
      <c r="A500" s="80"/>
      <c r="B500" s="39" t="str">
        <f>'Gene Table'!E500</f>
        <v>hsa-miR-1231</v>
      </c>
      <c r="C500" s="39" t="str">
        <f>'Gene Table'!B500</f>
        <v>E18</v>
      </c>
      <c r="D500" s="145"/>
      <c r="E500" s="145"/>
      <c r="F500" s="145"/>
      <c r="G500" s="145"/>
      <c r="H500" s="145"/>
      <c r="I500" s="145"/>
      <c r="J500" s="145"/>
      <c r="K500" s="145"/>
      <c r="L500" s="145"/>
      <c r="M500" s="145"/>
      <c r="N500" s="149"/>
      <c r="O500" s="149"/>
    </row>
    <row r="501" spans="1:15">
      <c r="A501" s="80"/>
      <c r="B501" s="39" t="str">
        <f>'Gene Table'!E501</f>
        <v>hsa-miR-501-5p</v>
      </c>
      <c r="C501" s="39" t="str">
        <f>'Gene Table'!B501</f>
        <v>E19</v>
      </c>
      <c r="D501" s="145"/>
      <c r="E501" s="145"/>
      <c r="F501" s="145"/>
      <c r="G501" s="145"/>
      <c r="H501" s="145"/>
      <c r="I501" s="145"/>
      <c r="J501" s="145"/>
      <c r="K501" s="145"/>
      <c r="L501" s="145"/>
      <c r="M501" s="145"/>
      <c r="N501" s="149"/>
      <c r="O501" s="149"/>
    </row>
    <row r="502" spans="1:15">
      <c r="A502" s="80"/>
      <c r="B502" s="39" t="str">
        <f>'Gene Table'!E502</f>
        <v>hsa-miR-937</v>
      </c>
      <c r="C502" s="39" t="str">
        <f>'Gene Table'!B502</f>
        <v>E20</v>
      </c>
      <c r="D502" s="145"/>
      <c r="E502" s="145"/>
      <c r="F502" s="145"/>
      <c r="G502" s="145"/>
      <c r="H502" s="145"/>
      <c r="I502" s="145"/>
      <c r="J502" s="145"/>
      <c r="K502" s="145"/>
      <c r="L502" s="145"/>
      <c r="M502" s="145"/>
      <c r="N502" s="149"/>
      <c r="O502" s="149"/>
    </row>
    <row r="503" spans="1:15">
      <c r="A503" s="80"/>
      <c r="B503" s="39" t="str">
        <f>'Gene Table'!E503</f>
        <v>hsa-miR-509-3-5p</v>
      </c>
      <c r="C503" s="39" t="str">
        <f>'Gene Table'!B503</f>
        <v>E21</v>
      </c>
      <c r="D503" s="145"/>
      <c r="E503" s="145"/>
      <c r="F503" s="145"/>
      <c r="G503" s="145"/>
      <c r="H503" s="145"/>
      <c r="I503" s="145"/>
      <c r="J503" s="145"/>
      <c r="K503" s="145"/>
      <c r="L503" s="145"/>
      <c r="M503" s="145"/>
      <c r="N503" s="149"/>
      <c r="O503" s="149"/>
    </row>
    <row r="504" spans="1:15">
      <c r="A504" s="80"/>
      <c r="B504" s="39" t="str">
        <f>'Gene Table'!E504</f>
        <v>hsa-miR-296-3p</v>
      </c>
      <c r="C504" s="39" t="str">
        <f>'Gene Table'!B504</f>
        <v>E22</v>
      </c>
      <c r="D504" s="145"/>
      <c r="E504" s="145"/>
      <c r="F504" s="145"/>
      <c r="G504" s="145"/>
      <c r="H504" s="145"/>
      <c r="I504" s="145"/>
      <c r="J504" s="145"/>
      <c r="K504" s="145"/>
      <c r="L504" s="145"/>
      <c r="M504" s="145"/>
      <c r="N504" s="149"/>
      <c r="O504" s="149"/>
    </row>
    <row r="505" spans="1:15">
      <c r="A505" s="80"/>
      <c r="B505" s="39" t="str">
        <f>'Gene Table'!E505</f>
        <v>hsa-miR-1274a</v>
      </c>
      <c r="C505" s="39" t="str">
        <f>'Gene Table'!B505</f>
        <v>E23</v>
      </c>
      <c r="D505" s="145"/>
      <c r="E505" s="145"/>
      <c r="F505" s="145"/>
      <c r="G505" s="145"/>
      <c r="H505" s="145"/>
      <c r="I505" s="145"/>
      <c r="J505" s="145"/>
      <c r="K505" s="145"/>
      <c r="L505" s="145"/>
      <c r="M505" s="145"/>
      <c r="N505" s="149"/>
      <c r="O505" s="149"/>
    </row>
    <row r="506" spans="1:15">
      <c r="A506" s="80"/>
      <c r="B506" s="39" t="str">
        <f>'Gene Table'!E506</f>
        <v>hsa-miR-770-5p</v>
      </c>
      <c r="C506" s="39" t="str">
        <f>'Gene Table'!B506</f>
        <v>E24</v>
      </c>
      <c r="D506" s="145"/>
      <c r="E506" s="145"/>
      <c r="F506" s="145"/>
      <c r="G506" s="145"/>
      <c r="H506" s="145"/>
      <c r="I506" s="145"/>
      <c r="J506" s="145"/>
      <c r="K506" s="145"/>
      <c r="L506" s="145"/>
      <c r="M506" s="145"/>
      <c r="N506" s="149"/>
      <c r="O506" s="149"/>
    </row>
    <row r="507" spans="1:15">
      <c r="A507" s="80"/>
      <c r="B507" s="39" t="str">
        <f>'Gene Table'!E507</f>
        <v>hsa-miR-519d</v>
      </c>
      <c r="C507" s="39" t="str">
        <f>'Gene Table'!B507</f>
        <v>F01</v>
      </c>
      <c r="D507" s="145"/>
      <c r="E507" s="145"/>
      <c r="F507" s="145"/>
      <c r="G507" s="145"/>
      <c r="H507" s="145"/>
      <c r="I507" s="145"/>
      <c r="J507" s="145"/>
      <c r="K507" s="145"/>
      <c r="L507" s="145"/>
      <c r="M507" s="145"/>
      <c r="N507" s="149"/>
      <c r="O507" s="149"/>
    </row>
    <row r="508" spans="1:15">
      <c r="A508" s="80"/>
      <c r="B508" s="39" t="str">
        <f>'Gene Table'!E508</f>
        <v>hsa-miR-199a-3p</v>
      </c>
      <c r="C508" s="39" t="str">
        <f>'Gene Table'!B508</f>
        <v>F02</v>
      </c>
      <c r="D508" s="145"/>
      <c r="E508" s="145"/>
      <c r="F508" s="145"/>
      <c r="G508" s="145"/>
      <c r="H508" s="145"/>
      <c r="I508" s="145"/>
      <c r="J508" s="145"/>
      <c r="K508" s="145"/>
      <c r="L508" s="145"/>
      <c r="M508" s="145"/>
      <c r="N508" s="149"/>
      <c r="O508" s="149"/>
    </row>
    <row r="509" spans="1:15">
      <c r="A509" s="80"/>
      <c r="B509" s="39" t="str">
        <f>'Gene Table'!E509</f>
        <v>hsa-miR-204-5p</v>
      </c>
      <c r="C509" s="39" t="str">
        <f>'Gene Table'!B509</f>
        <v>F03</v>
      </c>
      <c r="D509" s="145"/>
      <c r="E509" s="145"/>
      <c r="F509" s="145"/>
      <c r="G509" s="145"/>
      <c r="H509" s="145"/>
      <c r="I509" s="145"/>
      <c r="J509" s="145"/>
      <c r="K509" s="145"/>
      <c r="L509" s="145"/>
      <c r="M509" s="145"/>
      <c r="N509" s="149"/>
      <c r="O509" s="149"/>
    </row>
    <row r="510" spans="1:15">
      <c r="A510" s="80"/>
      <c r="B510" s="39" t="str">
        <f>'Gene Table'!E510</f>
        <v>hsa-miR-519b-5p</v>
      </c>
      <c r="C510" s="39" t="str">
        <f>'Gene Table'!B510</f>
        <v>F04</v>
      </c>
      <c r="D510" s="145"/>
      <c r="E510" s="145"/>
      <c r="F510" s="145"/>
      <c r="G510" s="145"/>
      <c r="H510" s="145"/>
      <c r="I510" s="145"/>
      <c r="J510" s="145"/>
      <c r="K510" s="145"/>
      <c r="L510" s="145"/>
      <c r="M510" s="145"/>
      <c r="N510" s="149"/>
      <c r="O510" s="149"/>
    </row>
    <row r="511" spans="1:15">
      <c r="A511" s="80"/>
      <c r="B511" s="39" t="str">
        <f>'Gene Table'!E511</f>
        <v>hsa-miR-517b-3p</v>
      </c>
      <c r="C511" s="39" t="str">
        <f>'Gene Table'!B511</f>
        <v>F05</v>
      </c>
      <c r="D511" s="145"/>
      <c r="E511" s="145"/>
      <c r="F511" s="145"/>
      <c r="G511" s="145"/>
      <c r="H511" s="145"/>
      <c r="I511" s="145"/>
      <c r="J511" s="145"/>
      <c r="K511" s="145"/>
      <c r="L511" s="145"/>
      <c r="M511" s="145"/>
      <c r="N511" s="149"/>
      <c r="O511" s="149"/>
    </row>
    <row r="512" spans="1:15">
      <c r="A512" s="80"/>
      <c r="B512" s="39" t="str">
        <f>'Gene Table'!E512</f>
        <v>hsa-miR-520c-5p</v>
      </c>
      <c r="C512" s="39" t="str">
        <f>'Gene Table'!B512</f>
        <v>F06</v>
      </c>
      <c r="D512" s="145"/>
      <c r="E512" s="145"/>
      <c r="F512" s="145"/>
      <c r="G512" s="145"/>
      <c r="H512" s="145"/>
      <c r="I512" s="145"/>
      <c r="J512" s="145"/>
      <c r="K512" s="145"/>
      <c r="L512" s="145"/>
      <c r="M512" s="145"/>
      <c r="N512" s="149"/>
      <c r="O512" s="149"/>
    </row>
    <row r="513" spans="1:15">
      <c r="A513" s="80"/>
      <c r="B513" s="39" t="str">
        <f>'Gene Table'!E513</f>
        <v>hsa-miR-449b-5p</v>
      </c>
      <c r="C513" s="39" t="str">
        <f>'Gene Table'!B513</f>
        <v>F07</v>
      </c>
      <c r="D513" s="145"/>
      <c r="E513" s="145"/>
      <c r="F513" s="145"/>
      <c r="G513" s="145"/>
      <c r="H513" s="145"/>
      <c r="I513" s="145"/>
      <c r="J513" s="145"/>
      <c r="K513" s="145"/>
      <c r="L513" s="145"/>
      <c r="M513" s="145"/>
      <c r="N513" s="149"/>
      <c r="O513" s="149"/>
    </row>
    <row r="514" spans="1:15">
      <c r="A514" s="80"/>
      <c r="B514" s="39" t="str">
        <f>'Gene Table'!E514</f>
        <v>hsa-miR-374a-3p</v>
      </c>
      <c r="C514" s="39" t="str">
        <f>'Gene Table'!B514</f>
        <v>F08</v>
      </c>
      <c r="D514" s="145"/>
      <c r="E514" s="145"/>
      <c r="F514" s="145"/>
      <c r="G514" s="145"/>
      <c r="H514" s="145"/>
      <c r="I514" s="145"/>
      <c r="J514" s="145"/>
      <c r="K514" s="145"/>
      <c r="L514" s="145"/>
      <c r="M514" s="145"/>
      <c r="N514" s="149"/>
      <c r="O514" s="149"/>
    </row>
    <row r="515" spans="1:15">
      <c r="A515" s="80"/>
      <c r="B515" s="39" t="str">
        <f>'Gene Table'!E515</f>
        <v>hsa-miR-301b</v>
      </c>
      <c r="C515" s="39" t="str">
        <f>'Gene Table'!B515</f>
        <v>F09</v>
      </c>
      <c r="D515" s="145"/>
      <c r="E515" s="145"/>
      <c r="F515" s="145"/>
      <c r="G515" s="145"/>
      <c r="H515" s="145"/>
      <c r="I515" s="145"/>
      <c r="J515" s="145"/>
      <c r="K515" s="145"/>
      <c r="L515" s="145"/>
      <c r="M515" s="145"/>
      <c r="N515" s="149"/>
      <c r="O515" s="149"/>
    </row>
    <row r="516" spans="1:15">
      <c r="A516" s="80"/>
      <c r="B516" s="39" t="str">
        <f>'Gene Table'!E516</f>
        <v>hsa-miR-629-3p</v>
      </c>
      <c r="C516" s="39" t="str">
        <f>'Gene Table'!B516</f>
        <v>F10</v>
      </c>
      <c r="D516" s="145"/>
      <c r="E516" s="145"/>
      <c r="F516" s="145"/>
      <c r="G516" s="145"/>
      <c r="H516" s="145"/>
      <c r="I516" s="145"/>
      <c r="J516" s="145"/>
      <c r="K516" s="145"/>
      <c r="L516" s="145"/>
      <c r="M516" s="145"/>
      <c r="N516" s="149"/>
      <c r="O516" s="149"/>
    </row>
    <row r="517" spans="1:15">
      <c r="A517" s="80"/>
      <c r="B517" s="39" t="str">
        <f>'Gene Table'!E517</f>
        <v>hsa-miR-199a-5p</v>
      </c>
      <c r="C517" s="39" t="str">
        <f>'Gene Table'!B517</f>
        <v>F11</v>
      </c>
      <c r="D517" s="145"/>
      <c r="E517" s="145"/>
      <c r="F517" s="145"/>
      <c r="G517" s="145"/>
      <c r="H517" s="145"/>
      <c r="I517" s="145"/>
      <c r="J517" s="145"/>
      <c r="K517" s="145"/>
      <c r="L517" s="145"/>
      <c r="M517" s="145"/>
      <c r="N517" s="149"/>
      <c r="O517" s="149"/>
    </row>
    <row r="518" spans="1:15">
      <c r="A518" s="80"/>
      <c r="B518" s="39" t="str">
        <f>'Gene Table'!E518</f>
        <v>hsa-miR-181c-3p</v>
      </c>
      <c r="C518" s="39" t="str">
        <f>'Gene Table'!B518</f>
        <v>F12</v>
      </c>
      <c r="D518" s="145"/>
      <c r="E518" s="145"/>
      <c r="F518" s="145"/>
      <c r="G518" s="145"/>
      <c r="H518" s="145"/>
      <c r="I518" s="145"/>
      <c r="J518" s="145"/>
      <c r="K518" s="145"/>
      <c r="L518" s="145"/>
      <c r="M518" s="145"/>
      <c r="N518" s="149"/>
      <c r="O518" s="149"/>
    </row>
    <row r="519" spans="1:15">
      <c r="A519" s="80"/>
      <c r="B519" s="39" t="str">
        <f>'Gene Table'!E519</f>
        <v>hsa-miR-130b-3p</v>
      </c>
      <c r="C519" s="39" t="str">
        <f>'Gene Table'!B519</f>
        <v>F13</v>
      </c>
      <c r="D519" s="145"/>
      <c r="E519" s="145"/>
      <c r="F519" s="145"/>
      <c r="G519" s="145"/>
      <c r="H519" s="145"/>
      <c r="I519" s="145"/>
      <c r="J519" s="145"/>
      <c r="K519" s="145"/>
      <c r="L519" s="145"/>
      <c r="M519" s="145"/>
      <c r="N519" s="149"/>
      <c r="O519" s="149"/>
    </row>
    <row r="520" spans="1:15">
      <c r="A520" s="80"/>
      <c r="B520" s="39" t="str">
        <f>'Gene Table'!E520</f>
        <v>hsa-miR-136-3p</v>
      </c>
      <c r="C520" s="39" t="str">
        <f>'Gene Table'!B520</f>
        <v>F14</v>
      </c>
      <c r="D520" s="145"/>
      <c r="E520" s="145"/>
      <c r="F520" s="145"/>
      <c r="G520" s="145"/>
      <c r="H520" s="145"/>
      <c r="I520" s="145"/>
      <c r="J520" s="145"/>
      <c r="K520" s="145"/>
      <c r="L520" s="145"/>
      <c r="M520" s="145"/>
      <c r="N520" s="149"/>
      <c r="O520" s="149"/>
    </row>
    <row r="521" spans="1:15">
      <c r="A521" s="80"/>
      <c r="B521" s="39" t="str">
        <f>'Gene Table'!E521</f>
        <v>hsa-miR-548h-5p</v>
      </c>
      <c r="C521" s="39" t="str">
        <f>'Gene Table'!B521</f>
        <v>F15</v>
      </c>
      <c r="D521" s="145"/>
      <c r="E521" s="145"/>
      <c r="F521" s="145"/>
      <c r="G521" s="145"/>
      <c r="H521" s="145"/>
      <c r="I521" s="145"/>
      <c r="J521" s="145"/>
      <c r="K521" s="145"/>
      <c r="L521" s="145"/>
      <c r="M521" s="145"/>
      <c r="N521" s="149"/>
      <c r="O521" s="149"/>
    </row>
    <row r="522" spans="1:15">
      <c r="A522" s="80"/>
      <c r="B522" s="39" t="str">
        <f>'Gene Table'!E522</f>
        <v>hsa-miR-154-3p</v>
      </c>
      <c r="C522" s="39" t="str">
        <f>'Gene Table'!B522</f>
        <v>F16</v>
      </c>
      <c r="D522" s="145"/>
      <c r="E522" s="145"/>
      <c r="F522" s="145"/>
      <c r="G522" s="145"/>
      <c r="H522" s="145"/>
      <c r="I522" s="145"/>
      <c r="J522" s="145"/>
      <c r="K522" s="145"/>
      <c r="L522" s="145"/>
      <c r="M522" s="145"/>
      <c r="N522" s="149"/>
      <c r="O522" s="149"/>
    </row>
    <row r="523" spans="1:15">
      <c r="A523" s="80"/>
      <c r="B523" s="39" t="str">
        <f>'Gene Table'!E523</f>
        <v>hsa-miR-200c-3p</v>
      </c>
      <c r="C523" s="39" t="str">
        <f>'Gene Table'!B523</f>
        <v>F17</v>
      </c>
      <c r="D523" s="145"/>
      <c r="E523" s="145"/>
      <c r="F523" s="145"/>
      <c r="G523" s="145"/>
      <c r="H523" s="145"/>
      <c r="I523" s="145"/>
      <c r="J523" s="145"/>
      <c r="K523" s="145"/>
      <c r="L523" s="145"/>
      <c r="M523" s="145"/>
      <c r="N523" s="149"/>
      <c r="O523" s="149"/>
    </row>
    <row r="524" spans="1:15">
      <c r="A524" s="80"/>
      <c r="B524" s="39" t="str">
        <f>'Gene Table'!E524</f>
        <v>hsa-miR-376a-5p</v>
      </c>
      <c r="C524" s="39" t="str">
        <f>'Gene Table'!B524</f>
        <v>F18</v>
      </c>
      <c r="D524" s="145"/>
      <c r="E524" s="145"/>
      <c r="F524" s="145"/>
      <c r="G524" s="145"/>
      <c r="H524" s="145"/>
      <c r="I524" s="145"/>
      <c r="J524" s="145"/>
      <c r="K524" s="145"/>
      <c r="L524" s="145"/>
      <c r="M524" s="145"/>
      <c r="N524" s="149"/>
      <c r="O524" s="149"/>
    </row>
    <row r="525" spans="1:15">
      <c r="A525" s="80"/>
      <c r="B525" s="39" t="str">
        <f>'Gene Table'!E525</f>
        <v>hsa-miR-302c-3p</v>
      </c>
      <c r="C525" s="39" t="str">
        <f>'Gene Table'!B525</f>
        <v>F19</v>
      </c>
      <c r="D525" s="145"/>
      <c r="E525" s="145"/>
      <c r="F525" s="145"/>
      <c r="G525" s="145"/>
      <c r="H525" s="145"/>
      <c r="I525" s="145"/>
      <c r="J525" s="145"/>
      <c r="K525" s="145"/>
      <c r="L525" s="145"/>
      <c r="M525" s="145"/>
      <c r="N525" s="149"/>
      <c r="O525" s="149"/>
    </row>
    <row r="526" spans="1:15">
      <c r="A526" s="80"/>
      <c r="B526" s="39" t="str">
        <f>'Gene Table'!E526</f>
        <v>hsa-miR-377-5p</v>
      </c>
      <c r="C526" s="39" t="str">
        <f>'Gene Table'!B526</f>
        <v>F20</v>
      </c>
      <c r="D526" s="145"/>
      <c r="E526" s="145"/>
      <c r="F526" s="145"/>
      <c r="G526" s="145"/>
      <c r="H526" s="145"/>
      <c r="I526" s="145"/>
      <c r="J526" s="145"/>
      <c r="K526" s="145"/>
      <c r="L526" s="145"/>
      <c r="M526" s="145"/>
      <c r="N526" s="149"/>
      <c r="O526" s="149"/>
    </row>
    <row r="527" spans="1:15">
      <c r="A527" s="80"/>
      <c r="B527" s="39" t="str">
        <f>'Gene Table'!E527</f>
        <v>hsa-miR-211-5p</v>
      </c>
      <c r="C527" s="39" t="str">
        <f>'Gene Table'!B527</f>
        <v>F21</v>
      </c>
      <c r="D527" s="145"/>
      <c r="E527" s="145"/>
      <c r="F527" s="145"/>
      <c r="G527" s="145"/>
      <c r="H527" s="145"/>
      <c r="I527" s="145"/>
      <c r="J527" s="145"/>
      <c r="K527" s="145"/>
      <c r="L527" s="145"/>
      <c r="M527" s="145"/>
      <c r="N527" s="149"/>
      <c r="O527" s="149"/>
    </row>
    <row r="528" spans="1:15">
      <c r="A528" s="80"/>
      <c r="B528" s="39" t="str">
        <f>'Gene Table'!E528</f>
        <v>hsa-miR-379-3p</v>
      </c>
      <c r="C528" s="39" t="str">
        <f>'Gene Table'!B528</f>
        <v>F22</v>
      </c>
      <c r="D528" s="145"/>
      <c r="E528" s="145"/>
      <c r="F528" s="145"/>
      <c r="G528" s="145"/>
      <c r="H528" s="145"/>
      <c r="I528" s="145"/>
      <c r="J528" s="145"/>
      <c r="K528" s="145"/>
      <c r="L528" s="145"/>
      <c r="M528" s="145"/>
      <c r="N528" s="149"/>
      <c r="O528" s="149"/>
    </row>
    <row r="529" spans="1:15">
      <c r="A529" s="80"/>
      <c r="B529" s="39" t="str">
        <f>'Gene Table'!E529</f>
        <v>hsa-miR-502-3p</v>
      </c>
      <c r="C529" s="39" t="str">
        <f>'Gene Table'!B529</f>
        <v>F23</v>
      </c>
      <c r="D529" s="145"/>
      <c r="E529" s="145"/>
      <c r="F529" s="145"/>
      <c r="G529" s="145"/>
      <c r="H529" s="145"/>
      <c r="I529" s="145"/>
      <c r="J529" s="145"/>
      <c r="K529" s="145"/>
      <c r="L529" s="145"/>
      <c r="M529" s="145"/>
      <c r="N529" s="149"/>
      <c r="O529" s="149"/>
    </row>
    <row r="530" spans="1:15">
      <c r="A530" s="80"/>
      <c r="B530" s="39" t="str">
        <f>'Gene Table'!E530</f>
        <v>hsa-miR-380-5p</v>
      </c>
      <c r="C530" s="39" t="str">
        <f>'Gene Table'!B530</f>
        <v>F24</v>
      </c>
      <c r="D530" s="145"/>
      <c r="E530" s="145"/>
      <c r="F530" s="145"/>
      <c r="G530" s="145"/>
      <c r="H530" s="145"/>
      <c r="I530" s="145"/>
      <c r="J530" s="145"/>
      <c r="K530" s="145"/>
      <c r="L530" s="145"/>
      <c r="M530" s="145"/>
      <c r="N530" s="149"/>
      <c r="O530" s="149"/>
    </row>
    <row r="531" spans="1:15">
      <c r="A531" s="80"/>
      <c r="B531" s="39" t="str">
        <f>'Gene Table'!E531</f>
        <v>hsa-miR-543</v>
      </c>
      <c r="C531" s="39" t="str">
        <f>'Gene Table'!B531</f>
        <v>G01</v>
      </c>
      <c r="D531" s="145"/>
      <c r="E531" s="145"/>
      <c r="F531" s="145"/>
      <c r="G531" s="145"/>
      <c r="H531" s="145"/>
      <c r="I531" s="145"/>
      <c r="J531" s="145"/>
      <c r="K531" s="145"/>
      <c r="L531" s="145"/>
      <c r="M531" s="145"/>
      <c r="N531" s="149"/>
      <c r="O531" s="149"/>
    </row>
    <row r="532" spans="1:15">
      <c r="A532" s="80"/>
      <c r="B532" s="39" t="str">
        <f>'Gene Table'!E532</f>
        <v>hsa-miR-298</v>
      </c>
      <c r="C532" s="39" t="str">
        <f>'Gene Table'!B532</f>
        <v>G02</v>
      </c>
      <c r="D532" s="145"/>
      <c r="E532" s="145"/>
      <c r="F532" s="145"/>
      <c r="G532" s="145"/>
      <c r="H532" s="145"/>
      <c r="I532" s="145"/>
      <c r="J532" s="145"/>
      <c r="K532" s="145"/>
      <c r="L532" s="145"/>
      <c r="M532" s="145"/>
      <c r="N532" s="149"/>
      <c r="O532" s="149"/>
    </row>
    <row r="533" spans="1:15">
      <c r="A533" s="80"/>
      <c r="B533" s="39" t="str">
        <f>'Gene Table'!E533</f>
        <v>hsa-miR-877-5p</v>
      </c>
      <c r="C533" s="39" t="str">
        <f>'Gene Table'!B533</f>
        <v>G03</v>
      </c>
      <c r="D533" s="145"/>
      <c r="E533" s="145"/>
      <c r="F533" s="145"/>
      <c r="G533" s="145"/>
      <c r="H533" s="145"/>
      <c r="I533" s="145"/>
      <c r="J533" s="145"/>
      <c r="K533" s="145"/>
      <c r="L533" s="145"/>
      <c r="M533" s="145"/>
      <c r="N533" s="149"/>
      <c r="O533" s="149"/>
    </row>
    <row r="534" spans="1:15">
      <c r="A534" s="80"/>
      <c r="B534" s="39" t="str">
        <f>'Gene Table'!E534</f>
        <v>hsa-miR-328</v>
      </c>
      <c r="C534" s="39" t="str">
        <f>'Gene Table'!B534</f>
        <v>G04</v>
      </c>
      <c r="D534" s="145"/>
      <c r="E534" s="145"/>
      <c r="F534" s="145"/>
      <c r="G534" s="145"/>
      <c r="H534" s="145"/>
      <c r="I534" s="145"/>
      <c r="J534" s="145"/>
      <c r="K534" s="145"/>
      <c r="L534" s="145"/>
      <c r="M534" s="145"/>
      <c r="N534" s="149"/>
      <c r="O534" s="149"/>
    </row>
    <row r="535" spans="1:15">
      <c r="A535" s="80"/>
      <c r="B535" s="39" t="str">
        <f>'Gene Table'!E535</f>
        <v>hsa-miR-331-5p</v>
      </c>
      <c r="C535" s="39" t="str">
        <f>'Gene Table'!B535</f>
        <v>G05</v>
      </c>
      <c r="D535" s="145"/>
      <c r="E535" s="145"/>
      <c r="F535" s="145"/>
      <c r="G535" s="145"/>
      <c r="H535" s="145"/>
      <c r="I535" s="145"/>
      <c r="J535" s="145"/>
      <c r="K535" s="145"/>
      <c r="L535" s="145"/>
      <c r="M535" s="145"/>
      <c r="N535" s="149"/>
      <c r="O535" s="149"/>
    </row>
    <row r="536" spans="1:15">
      <c r="A536" s="80"/>
      <c r="B536" s="39" t="str">
        <f>'Gene Table'!E536</f>
        <v>hsa-miR-671-3p</v>
      </c>
      <c r="C536" s="39" t="str">
        <f>'Gene Table'!B536</f>
        <v>G06</v>
      </c>
      <c r="D536" s="145"/>
      <c r="E536" s="145"/>
      <c r="F536" s="145"/>
      <c r="G536" s="145"/>
      <c r="H536" s="145"/>
      <c r="I536" s="145"/>
      <c r="J536" s="145"/>
      <c r="K536" s="145"/>
      <c r="L536" s="145"/>
      <c r="M536" s="145"/>
      <c r="N536" s="149"/>
      <c r="O536" s="149"/>
    </row>
    <row r="537" spans="1:15">
      <c r="A537" s="80"/>
      <c r="B537" s="39" t="str">
        <f>'Gene Table'!E537</f>
        <v>hsa-miR-412</v>
      </c>
      <c r="C537" s="39" t="str">
        <f>'Gene Table'!B537</f>
        <v>G07</v>
      </c>
      <c r="D537" s="145"/>
      <c r="E537" s="145"/>
      <c r="F537" s="145"/>
      <c r="G537" s="145"/>
      <c r="H537" s="145"/>
      <c r="I537" s="145"/>
      <c r="J537" s="145"/>
      <c r="K537" s="145"/>
      <c r="L537" s="145"/>
      <c r="M537" s="145"/>
      <c r="N537" s="149"/>
      <c r="O537" s="149"/>
    </row>
    <row r="538" spans="1:15">
      <c r="A538" s="80"/>
      <c r="B538" s="39" t="str">
        <f>'Gene Table'!E538</f>
        <v>hsa-miR-1296</v>
      </c>
      <c r="C538" s="39" t="str">
        <f>'Gene Table'!B538</f>
        <v>G08</v>
      </c>
      <c r="D538" s="145"/>
      <c r="E538" s="145"/>
      <c r="F538" s="145"/>
      <c r="G538" s="145"/>
      <c r="H538" s="145"/>
      <c r="I538" s="145"/>
      <c r="J538" s="145"/>
      <c r="K538" s="145"/>
      <c r="L538" s="145"/>
      <c r="M538" s="145"/>
      <c r="N538" s="149"/>
      <c r="O538" s="149"/>
    </row>
    <row r="539" spans="1:15">
      <c r="A539" s="80"/>
      <c r="B539" s="39" t="str">
        <f>'Gene Table'!E539</f>
        <v>hsa-miR-605</v>
      </c>
      <c r="C539" s="39" t="str">
        <f>'Gene Table'!B539</f>
        <v>G09</v>
      </c>
      <c r="D539" s="145"/>
      <c r="E539" s="145"/>
      <c r="F539" s="145"/>
      <c r="G539" s="145"/>
      <c r="H539" s="145"/>
      <c r="I539" s="145"/>
      <c r="J539" s="145"/>
      <c r="K539" s="145"/>
      <c r="L539" s="145"/>
      <c r="M539" s="145"/>
      <c r="N539" s="149"/>
      <c r="O539" s="149"/>
    </row>
    <row r="540" spans="1:15">
      <c r="A540" s="80"/>
      <c r="B540" s="39" t="str">
        <f>'Gene Table'!E540</f>
        <v>hsa-miR-139-3p</v>
      </c>
      <c r="C540" s="39" t="str">
        <f>'Gene Table'!B540</f>
        <v>G10</v>
      </c>
      <c r="D540" s="145"/>
      <c r="E540" s="145"/>
      <c r="F540" s="145"/>
      <c r="G540" s="145"/>
      <c r="H540" s="145"/>
      <c r="I540" s="145"/>
      <c r="J540" s="145"/>
      <c r="K540" s="145"/>
      <c r="L540" s="145"/>
      <c r="M540" s="145"/>
      <c r="N540" s="149"/>
      <c r="O540" s="149"/>
    </row>
    <row r="541" spans="1:15">
      <c r="A541" s="80"/>
      <c r="B541" s="39" t="str">
        <f>'Gene Table'!E541</f>
        <v>hsa-miR-641</v>
      </c>
      <c r="C541" s="39" t="str">
        <f>'Gene Table'!B541</f>
        <v>G11</v>
      </c>
      <c r="D541" s="145"/>
      <c r="E541" s="145"/>
      <c r="F541" s="145"/>
      <c r="G541" s="145"/>
      <c r="H541" s="145"/>
      <c r="I541" s="145"/>
      <c r="J541" s="145"/>
      <c r="K541" s="145"/>
      <c r="L541" s="145"/>
      <c r="M541" s="145"/>
      <c r="N541" s="149"/>
      <c r="O541" s="149"/>
    </row>
    <row r="542" spans="1:15">
      <c r="A542" s="80"/>
      <c r="B542" s="39" t="str">
        <f>'Gene Table'!E542</f>
        <v>hsa-miR-339-5p</v>
      </c>
      <c r="C542" s="39" t="str">
        <f>'Gene Table'!B542</f>
        <v>G12</v>
      </c>
      <c r="D542" s="145"/>
      <c r="E542" s="145"/>
      <c r="F542" s="145"/>
      <c r="G542" s="145"/>
      <c r="H542" s="145"/>
      <c r="I542" s="145"/>
      <c r="J542" s="145"/>
      <c r="K542" s="145"/>
      <c r="L542" s="145"/>
      <c r="M542" s="145"/>
      <c r="N542" s="149"/>
      <c r="O542" s="149"/>
    </row>
    <row r="543" spans="1:15">
      <c r="A543" s="80"/>
      <c r="B543" s="39" t="str">
        <f>'Gene Table'!E543</f>
        <v>hsa-miR-647</v>
      </c>
      <c r="C543" s="39" t="str">
        <f>'Gene Table'!B543</f>
        <v>G13</v>
      </c>
      <c r="D543" s="145"/>
      <c r="E543" s="145"/>
      <c r="F543" s="145"/>
      <c r="G543" s="145"/>
      <c r="H543" s="145"/>
      <c r="I543" s="145"/>
      <c r="J543" s="145"/>
      <c r="K543" s="145"/>
      <c r="L543" s="145"/>
      <c r="M543" s="145"/>
      <c r="N543" s="149"/>
      <c r="O543" s="149"/>
    </row>
    <row r="544" spans="1:15">
      <c r="A544" s="80"/>
      <c r="B544" s="39" t="str">
        <f>'Gene Table'!E544</f>
        <v>hsa-miR-370</v>
      </c>
      <c r="C544" s="39" t="str">
        <f>'Gene Table'!B544</f>
        <v>G14</v>
      </c>
      <c r="D544" s="145"/>
      <c r="E544" s="145"/>
      <c r="F544" s="145"/>
      <c r="G544" s="145"/>
      <c r="H544" s="145"/>
      <c r="I544" s="145"/>
      <c r="J544" s="145"/>
      <c r="K544" s="145"/>
      <c r="L544" s="145"/>
      <c r="M544" s="145"/>
      <c r="N544" s="149"/>
      <c r="O544" s="149"/>
    </row>
    <row r="545" spans="1:15">
      <c r="A545" s="80"/>
      <c r="B545" s="39" t="str">
        <f>'Gene Table'!E545</f>
        <v>hsa-miR-515-3p</v>
      </c>
      <c r="C545" s="39" t="str">
        <f>'Gene Table'!B545</f>
        <v>G15</v>
      </c>
      <c r="D545" s="145"/>
      <c r="E545" s="145"/>
      <c r="F545" s="145"/>
      <c r="G545" s="145"/>
      <c r="H545" s="145"/>
      <c r="I545" s="145"/>
      <c r="J545" s="145"/>
      <c r="K545" s="145"/>
      <c r="L545" s="145"/>
      <c r="M545" s="145"/>
      <c r="N545" s="149"/>
      <c r="O545" s="149"/>
    </row>
    <row r="546" spans="1:15">
      <c r="A546" s="80"/>
      <c r="B546" s="39" t="str">
        <f>'Gene Table'!E546</f>
        <v>hsa-miR-557</v>
      </c>
      <c r="C546" s="39" t="str">
        <f>'Gene Table'!B546</f>
        <v>G16</v>
      </c>
      <c r="D546" s="145"/>
      <c r="E546" s="145"/>
      <c r="F546" s="145"/>
      <c r="G546" s="145"/>
      <c r="H546" s="145"/>
      <c r="I546" s="145"/>
      <c r="J546" s="145"/>
      <c r="K546" s="145"/>
      <c r="L546" s="145"/>
      <c r="M546" s="145"/>
      <c r="N546" s="149"/>
      <c r="O546" s="149"/>
    </row>
    <row r="547" spans="1:15">
      <c r="A547" s="80"/>
      <c r="B547" s="39" t="str">
        <f>'Gene Table'!E547</f>
        <v>hsa-miR-518b</v>
      </c>
      <c r="C547" s="39" t="str">
        <f>'Gene Table'!B547</f>
        <v>G17</v>
      </c>
      <c r="D547" s="145"/>
      <c r="E547" s="145"/>
      <c r="F547" s="145"/>
      <c r="G547" s="145"/>
      <c r="H547" s="145"/>
      <c r="I547" s="145"/>
      <c r="J547" s="145"/>
      <c r="K547" s="145"/>
      <c r="L547" s="145"/>
      <c r="M547" s="145"/>
      <c r="N547" s="149"/>
      <c r="O547" s="149"/>
    </row>
    <row r="548" spans="1:15">
      <c r="A548" s="80"/>
      <c r="B548" s="39" t="str">
        <f>'Gene Table'!E548</f>
        <v>hsa-miR-659-3p</v>
      </c>
      <c r="C548" s="39" t="str">
        <f>'Gene Table'!B548</f>
        <v>G18</v>
      </c>
      <c r="D548" s="145"/>
      <c r="E548" s="145"/>
      <c r="F548" s="145"/>
      <c r="G548" s="145"/>
      <c r="H548" s="145"/>
      <c r="I548" s="145"/>
      <c r="J548" s="145"/>
      <c r="K548" s="145"/>
      <c r="L548" s="145"/>
      <c r="M548" s="145"/>
      <c r="N548" s="149"/>
      <c r="O548" s="149"/>
    </row>
    <row r="549" spans="1:15">
      <c r="A549" s="80"/>
      <c r="B549" s="39" t="str">
        <f>'Gene Table'!E549</f>
        <v>hsa-miR-541-3p</v>
      </c>
      <c r="C549" s="39" t="str">
        <f>'Gene Table'!B549</f>
        <v>G19</v>
      </c>
      <c r="D549" s="145"/>
      <c r="E549" s="145"/>
      <c r="F549" s="145"/>
      <c r="G549" s="145"/>
      <c r="H549" s="145"/>
      <c r="I549" s="145"/>
      <c r="J549" s="145"/>
      <c r="K549" s="145"/>
      <c r="L549" s="145"/>
      <c r="M549" s="145"/>
      <c r="N549" s="149"/>
      <c r="O549" s="149"/>
    </row>
    <row r="550" spans="1:15">
      <c r="A550" s="80"/>
      <c r="B550" s="39" t="str">
        <f>'Gene Table'!E550</f>
        <v>hsa-miR-614</v>
      </c>
      <c r="C550" s="39" t="str">
        <f>'Gene Table'!B550</f>
        <v>G20</v>
      </c>
      <c r="D550" s="145"/>
      <c r="E550" s="145"/>
      <c r="F550" s="145"/>
      <c r="G550" s="145"/>
      <c r="H550" s="145"/>
      <c r="I550" s="145"/>
      <c r="J550" s="145"/>
      <c r="K550" s="145"/>
      <c r="L550" s="145"/>
      <c r="M550" s="145"/>
      <c r="N550" s="149"/>
      <c r="O550" s="149"/>
    </row>
    <row r="551" spans="1:15">
      <c r="A551" s="80"/>
      <c r="B551" s="39" t="str">
        <f>'Gene Table'!E551</f>
        <v>hsa-miR-588</v>
      </c>
      <c r="C551" s="39" t="str">
        <f>'Gene Table'!B551</f>
        <v>G21</v>
      </c>
      <c r="D551" s="145"/>
      <c r="E551" s="145"/>
      <c r="F551" s="145"/>
      <c r="G551" s="145"/>
      <c r="H551" s="145"/>
      <c r="I551" s="145"/>
      <c r="J551" s="145"/>
      <c r="K551" s="145"/>
      <c r="L551" s="145"/>
      <c r="M551" s="145"/>
      <c r="N551" s="149"/>
      <c r="O551" s="149"/>
    </row>
    <row r="552" spans="1:15">
      <c r="A552" s="80"/>
      <c r="B552" s="39" t="str">
        <f>'Gene Table'!E552</f>
        <v>hsa-miR-375</v>
      </c>
      <c r="C552" s="39" t="str">
        <f>'Gene Table'!B552</f>
        <v>G22</v>
      </c>
      <c r="D552" s="145"/>
      <c r="E552" s="145"/>
      <c r="F552" s="145"/>
      <c r="G552" s="145"/>
      <c r="H552" s="145"/>
      <c r="I552" s="145"/>
      <c r="J552" s="145"/>
      <c r="K552" s="145"/>
      <c r="L552" s="145"/>
      <c r="M552" s="145"/>
      <c r="N552" s="149"/>
      <c r="O552" s="149"/>
    </row>
    <row r="553" spans="1:15">
      <c r="A553" s="80"/>
      <c r="B553" s="39" t="str">
        <f>'Gene Table'!E553</f>
        <v>hsa-miR-616-3p</v>
      </c>
      <c r="C553" s="39" t="str">
        <f>'Gene Table'!B553</f>
        <v>G23</v>
      </c>
      <c r="D553" s="145"/>
      <c r="E553" s="145"/>
      <c r="F553" s="145"/>
      <c r="G553" s="145"/>
      <c r="H553" s="145"/>
      <c r="I553" s="145"/>
      <c r="J553" s="145"/>
      <c r="K553" s="145"/>
      <c r="L553" s="145"/>
      <c r="M553" s="145"/>
      <c r="N553" s="149"/>
      <c r="O553" s="149"/>
    </row>
    <row r="554" spans="1:15">
      <c r="A554" s="80"/>
      <c r="B554" s="39" t="str">
        <f>'Gene Table'!E554</f>
        <v>hsa-miR-623</v>
      </c>
      <c r="C554" s="39" t="str">
        <f>'Gene Table'!B554</f>
        <v>G24</v>
      </c>
      <c r="D554" s="145"/>
      <c r="E554" s="145"/>
      <c r="F554" s="145"/>
      <c r="G554" s="145"/>
      <c r="H554" s="145"/>
      <c r="I554" s="145"/>
      <c r="J554" s="145"/>
      <c r="K554" s="145"/>
      <c r="L554" s="145"/>
      <c r="M554" s="145"/>
      <c r="N554" s="149"/>
      <c r="O554" s="149"/>
    </row>
    <row r="555" spans="1:15">
      <c r="A555" s="80"/>
      <c r="B555" s="39" t="str">
        <f>'Gene Table'!E555</f>
        <v>hsa-miR-501-3p</v>
      </c>
      <c r="C555" s="39" t="str">
        <f>'Gene Table'!B555</f>
        <v>H01</v>
      </c>
      <c r="D555" s="145"/>
      <c r="E555" s="145"/>
      <c r="F555" s="145"/>
      <c r="G555" s="145"/>
      <c r="H555" s="145"/>
      <c r="I555" s="145"/>
      <c r="J555" s="145"/>
      <c r="K555" s="145"/>
      <c r="L555" s="145"/>
      <c r="M555" s="145"/>
      <c r="N555" s="149"/>
      <c r="O555" s="149"/>
    </row>
    <row r="556" spans="1:15">
      <c r="A556" s="80"/>
      <c r="B556" s="39" t="str">
        <f>'Gene Table'!E556</f>
        <v>hsa-miR-431-3p</v>
      </c>
      <c r="C556" s="39" t="str">
        <f>'Gene Table'!B556</f>
        <v>H02</v>
      </c>
      <c r="D556" s="145"/>
      <c r="E556" s="145"/>
      <c r="F556" s="145"/>
      <c r="G556" s="145"/>
      <c r="H556" s="145"/>
      <c r="I556" s="145"/>
      <c r="J556" s="145"/>
      <c r="K556" s="145"/>
      <c r="L556" s="145"/>
      <c r="M556" s="145"/>
      <c r="N556" s="149"/>
      <c r="O556" s="149"/>
    </row>
    <row r="557" spans="1:15">
      <c r="A557" s="80"/>
      <c r="B557" s="39" t="str">
        <f>'Gene Table'!E557</f>
        <v>hsa-miR-10a-5p</v>
      </c>
      <c r="C557" s="39" t="str">
        <f>'Gene Table'!B557</f>
        <v>H03</v>
      </c>
      <c r="D557" s="145"/>
      <c r="E557" s="145"/>
      <c r="F557" s="145"/>
      <c r="G557" s="145"/>
      <c r="H557" s="145"/>
      <c r="I557" s="145"/>
      <c r="J557" s="145"/>
      <c r="K557" s="145"/>
      <c r="L557" s="145"/>
      <c r="M557" s="145"/>
      <c r="N557" s="149"/>
      <c r="O557" s="149"/>
    </row>
    <row r="558" spans="1:15">
      <c r="A558" s="80"/>
      <c r="B558" s="39" t="str">
        <f>'Gene Table'!E558</f>
        <v>hsa-miR-493-5p</v>
      </c>
      <c r="C558" s="39" t="str">
        <f>'Gene Table'!B558</f>
        <v>H04</v>
      </c>
      <c r="D558" s="145"/>
      <c r="E558" s="145"/>
      <c r="F558" s="145"/>
      <c r="G558" s="145"/>
      <c r="H558" s="145"/>
      <c r="I558" s="145"/>
      <c r="J558" s="145"/>
      <c r="K558" s="145"/>
      <c r="L558" s="145"/>
      <c r="M558" s="145"/>
      <c r="N558" s="149"/>
      <c r="O558" s="149"/>
    </row>
    <row r="559" spans="1:15">
      <c r="A559" s="80"/>
      <c r="B559" s="39" t="str">
        <f>'Gene Table'!E559</f>
        <v>hsa-miR-10b-5p</v>
      </c>
      <c r="C559" s="39" t="str">
        <f>'Gene Table'!B559</f>
        <v>H05</v>
      </c>
      <c r="D559" s="145"/>
      <c r="E559" s="145"/>
      <c r="F559" s="145"/>
      <c r="G559" s="145"/>
      <c r="H559" s="145"/>
      <c r="I559" s="145"/>
      <c r="J559" s="145"/>
      <c r="K559" s="145"/>
      <c r="L559" s="145"/>
      <c r="M559" s="145"/>
      <c r="N559" s="149"/>
      <c r="O559" s="149"/>
    </row>
    <row r="560" spans="1:15">
      <c r="A560" s="80"/>
      <c r="B560" s="39" t="str">
        <f>'Gene Table'!E560</f>
        <v>hsa-miR-432-3p</v>
      </c>
      <c r="C560" s="39" t="str">
        <f>'Gene Table'!B560</f>
        <v>H06</v>
      </c>
      <c r="D560" s="145"/>
      <c r="E560" s="145"/>
      <c r="F560" s="145"/>
      <c r="G560" s="145"/>
      <c r="H560" s="145"/>
      <c r="I560" s="145"/>
      <c r="J560" s="145"/>
      <c r="K560" s="145"/>
      <c r="L560" s="145"/>
      <c r="M560" s="145"/>
      <c r="N560" s="149"/>
      <c r="O560" s="149"/>
    </row>
    <row r="561" spans="1:15">
      <c r="A561" s="80"/>
      <c r="B561" s="39" t="str">
        <f>'Gene Table'!E561</f>
        <v>hsa-let-7c</v>
      </c>
      <c r="C561" s="39" t="str">
        <f>'Gene Table'!B561</f>
        <v>H07</v>
      </c>
      <c r="D561" s="145"/>
      <c r="E561" s="145"/>
      <c r="F561" s="145"/>
      <c r="G561" s="145"/>
      <c r="H561" s="145"/>
      <c r="I561" s="145"/>
      <c r="J561" s="145"/>
      <c r="K561" s="145"/>
      <c r="L561" s="145"/>
      <c r="M561" s="145"/>
      <c r="N561" s="149"/>
      <c r="O561" s="149"/>
    </row>
    <row r="562" spans="1:15">
      <c r="A562" s="80"/>
      <c r="B562" s="39" t="str">
        <f>'Gene Table'!E562</f>
        <v>hsa-miR-411-3p</v>
      </c>
      <c r="C562" s="39" t="str">
        <f>'Gene Table'!B562</f>
        <v>H08</v>
      </c>
      <c r="D562" s="145"/>
      <c r="E562" s="145"/>
      <c r="F562" s="145"/>
      <c r="G562" s="145"/>
      <c r="H562" s="145"/>
      <c r="I562" s="145"/>
      <c r="J562" s="145"/>
      <c r="K562" s="145"/>
      <c r="L562" s="145"/>
      <c r="M562" s="145"/>
      <c r="N562" s="149"/>
      <c r="O562" s="149"/>
    </row>
    <row r="563" spans="1:15">
      <c r="A563" s="80"/>
      <c r="B563" s="39" t="str">
        <f>'Gene Table'!E563</f>
        <v>hsa-let-7b-5p</v>
      </c>
      <c r="C563" s="39" t="str">
        <f>'Gene Table'!B563</f>
        <v>H09</v>
      </c>
      <c r="D563" s="145"/>
      <c r="E563" s="145"/>
      <c r="F563" s="145"/>
      <c r="G563" s="145"/>
      <c r="H563" s="145"/>
      <c r="I563" s="145"/>
      <c r="J563" s="145"/>
      <c r="K563" s="145"/>
      <c r="L563" s="145"/>
      <c r="M563" s="145"/>
      <c r="N563" s="149"/>
      <c r="O563" s="149"/>
    </row>
    <row r="564" spans="1:15">
      <c r="A564" s="80"/>
      <c r="B564" s="39" t="str">
        <f>'Gene Table'!E564</f>
        <v>hsa-miR-541-5p</v>
      </c>
      <c r="C564" s="39" t="str">
        <f>'Gene Table'!B564</f>
        <v>H10</v>
      </c>
      <c r="D564" s="145"/>
      <c r="E564" s="145"/>
      <c r="F564" s="145"/>
      <c r="G564" s="145"/>
      <c r="H564" s="145"/>
      <c r="I564" s="145"/>
      <c r="J564" s="145"/>
      <c r="K564" s="145"/>
      <c r="L564" s="145"/>
      <c r="M564" s="145"/>
      <c r="N564" s="149"/>
      <c r="O564" s="149"/>
    </row>
    <row r="565" spans="1:15">
      <c r="A565" s="80"/>
      <c r="B565" s="39" t="str">
        <f>'Gene Table'!E565</f>
        <v>hsa-miR-135a-5p</v>
      </c>
      <c r="C565" s="39" t="str">
        <f>'Gene Table'!B565</f>
        <v>H11</v>
      </c>
      <c r="D565" s="145"/>
      <c r="E565" s="145"/>
      <c r="F565" s="145"/>
      <c r="G565" s="145"/>
      <c r="H565" s="145"/>
      <c r="I565" s="145"/>
      <c r="J565" s="145"/>
      <c r="K565" s="145"/>
      <c r="L565" s="145"/>
      <c r="M565" s="145"/>
      <c r="N565" s="149"/>
      <c r="O565" s="149"/>
    </row>
    <row r="566" spans="1:15">
      <c r="A566" s="80"/>
      <c r="B566" s="39" t="str">
        <f>'Gene Table'!E566</f>
        <v>hsa-miR-181a-3p</v>
      </c>
      <c r="C566" s="39" t="str">
        <f>'Gene Table'!B566</f>
        <v>H12</v>
      </c>
      <c r="D566" s="145"/>
      <c r="E566" s="145"/>
      <c r="F566" s="145"/>
      <c r="G566" s="145"/>
      <c r="H566" s="145"/>
      <c r="I566" s="145"/>
      <c r="J566" s="145"/>
      <c r="K566" s="145"/>
      <c r="L566" s="145"/>
      <c r="M566" s="145"/>
      <c r="N566" s="149"/>
      <c r="O566" s="149"/>
    </row>
    <row r="567" spans="1:15">
      <c r="A567" s="80"/>
      <c r="B567" s="39" t="str">
        <f>'Gene Table'!E567</f>
        <v>hsa-miR-517c-3p</v>
      </c>
      <c r="C567" s="39" t="str">
        <f>'Gene Table'!B567</f>
        <v>H13</v>
      </c>
      <c r="D567" s="145"/>
      <c r="E567" s="145"/>
      <c r="F567" s="145"/>
      <c r="G567" s="145"/>
      <c r="H567" s="145"/>
      <c r="I567" s="145"/>
      <c r="J567" s="145"/>
      <c r="K567" s="145"/>
      <c r="L567" s="145"/>
      <c r="M567" s="145"/>
      <c r="N567" s="149"/>
      <c r="O567" s="149"/>
    </row>
    <row r="568" spans="1:15">
      <c r="A568" s="80"/>
      <c r="B568" s="39" t="str">
        <f>'Gene Table'!E568</f>
        <v>hsa-miR-194-3p</v>
      </c>
      <c r="C568" s="39" t="str">
        <f>'Gene Table'!B568</f>
        <v>H14</v>
      </c>
      <c r="D568" s="145"/>
      <c r="E568" s="145"/>
      <c r="F568" s="145"/>
      <c r="G568" s="145"/>
      <c r="H568" s="145"/>
      <c r="I568" s="145"/>
      <c r="J568" s="145"/>
      <c r="K568" s="145"/>
      <c r="L568" s="145"/>
      <c r="M568" s="145"/>
      <c r="N568" s="149"/>
      <c r="O568" s="149"/>
    </row>
    <row r="569" spans="1:15">
      <c r="A569" s="80"/>
      <c r="B569" s="39" t="str">
        <f>'Gene Table'!E569</f>
        <v>hsa-miR-18a-5p</v>
      </c>
      <c r="C569" s="39" t="str">
        <f>'Gene Table'!B569</f>
        <v>H15</v>
      </c>
      <c r="D569" s="145"/>
      <c r="E569" s="145"/>
      <c r="F569" s="145"/>
      <c r="G569" s="145"/>
      <c r="H569" s="145"/>
      <c r="I569" s="145"/>
      <c r="J569" s="145"/>
      <c r="K569" s="145"/>
      <c r="L569" s="145"/>
      <c r="M569" s="145"/>
      <c r="N569" s="149"/>
      <c r="O569" s="149"/>
    </row>
    <row r="570" spans="1:15">
      <c r="A570" s="80"/>
      <c r="B570" s="39" t="str">
        <f>'Gene Table'!E570</f>
        <v>hsa-miR-192-3p</v>
      </c>
      <c r="C570" s="39" t="str">
        <f>'Gene Table'!B570</f>
        <v>H16</v>
      </c>
      <c r="D570" s="145"/>
      <c r="E570" s="145"/>
      <c r="F570" s="145"/>
      <c r="G570" s="145"/>
      <c r="H570" s="145"/>
      <c r="I570" s="145"/>
      <c r="J570" s="145"/>
      <c r="K570" s="145"/>
      <c r="L570" s="145"/>
      <c r="M570" s="145"/>
      <c r="N570" s="149"/>
      <c r="O570" s="149"/>
    </row>
    <row r="571" spans="1:15">
      <c r="A571" s="80"/>
      <c r="B571" s="39" t="str">
        <f>'Gene Table'!E571</f>
        <v>hsa-miR-196a-5p</v>
      </c>
      <c r="C571" s="39" t="str">
        <f>'Gene Table'!B571</f>
        <v>H17</v>
      </c>
      <c r="D571" s="145"/>
      <c r="E571" s="145"/>
      <c r="F571" s="145"/>
      <c r="G571" s="145"/>
      <c r="H571" s="145"/>
      <c r="I571" s="145"/>
      <c r="J571" s="145"/>
      <c r="K571" s="145"/>
      <c r="L571" s="145"/>
      <c r="M571" s="145"/>
      <c r="N571" s="149"/>
      <c r="O571" s="149"/>
    </row>
    <row r="572" spans="1:15">
      <c r="A572" s="80"/>
      <c r="B572" s="39" t="str">
        <f>'Gene Table'!E572</f>
        <v>hsa-miR-181a-2-3p</v>
      </c>
      <c r="C572" s="39" t="str">
        <f>'Gene Table'!B572</f>
        <v>H18</v>
      </c>
      <c r="D572" s="145"/>
      <c r="E572" s="145"/>
      <c r="F572" s="145"/>
      <c r="G572" s="145"/>
      <c r="H572" s="145"/>
      <c r="I572" s="145"/>
      <c r="J572" s="145"/>
      <c r="K572" s="145"/>
      <c r="L572" s="145"/>
      <c r="M572" s="145"/>
      <c r="N572" s="149"/>
      <c r="O572" s="149"/>
    </row>
    <row r="573" spans="1:15">
      <c r="A573" s="80"/>
      <c r="B573" s="39" t="str">
        <f>'Gene Table'!E573</f>
        <v>hsa-miR-18b-5p</v>
      </c>
      <c r="C573" s="39" t="str">
        <f>'Gene Table'!B573</f>
        <v>H19</v>
      </c>
      <c r="D573" s="145"/>
      <c r="E573" s="145"/>
      <c r="F573" s="145"/>
      <c r="G573" s="145"/>
      <c r="H573" s="145"/>
      <c r="I573" s="145"/>
      <c r="J573" s="145"/>
      <c r="K573" s="145"/>
      <c r="L573" s="145"/>
      <c r="M573" s="145"/>
      <c r="N573" s="149"/>
      <c r="O573" s="149"/>
    </row>
    <row r="574" spans="1:15">
      <c r="A574" s="80"/>
      <c r="B574" s="39" t="str">
        <f>'Gene Table'!E574</f>
        <v>hsa-miR-138-1-3p</v>
      </c>
      <c r="C574" s="39" t="str">
        <f>'Gene Table'!B574</f>
        <v>H20</v>
      </c>
      <c r="D574" s="145"/>
      <c r="E574" s="145"/>
      <c r="F574" s="145"/>
      <c r="G574" s="145"/>
      <c r="H574" s="145"/>
      <c r="I574" s="145"/>
      <c r="J574" s="145"/>
      <c r="K574" s="145"/>
      <c r="L574" s="145"/>
      <c r="M574" s="145"/>
      <c r="N574" s="149"/>
      <c r="O574" s="149"/>
    </row>
    <row r="575" spans="1:15">
      <c r="A575" s="80"/>
      <c r="B575" s="39" t="str">
        <f>'Gene Table'!E575</f>
        <v>hsa-miR-520c-3p</v>
      </c>
      <c r="C575" s="39" t="str">
        <f>'Gene Table'!B575</f>
        <v>H21</v>
      </c>
      <c r="D575" s="145"/>
      <c r="E575" s="145"/>
      <c r="F575" s="145"/>
      <c r="G575" s="145"/>
      <c r="H575" s="145"/>
      <c r="I575" s="145"/>
      <c r="J575" s="145"/>
      <c r="K575" s="145"/>
      <c r="L575" s="145"/>
      <c r="M575" s="145"/>
      <c r="N575" s="149"/>
      <c r="O575" s="149"/>
    </row>
    <row r="576" spans="1:15">
      <c r="A576" s="80"/>
      <c r="B576" s="39" t="str">
        <f>'Gene Table'!E576</f>
        <v>hsa-miR-34a-3p</v>
      </c>
      <c r="C576" s="39" t="str">
        <f>'Gene Table'!B576</f>
        <v>H22</v>
      </c>
      <c r="D576" s="145"/>
      <c r="E576" s="145"/>
      <c r="F576" s="145"/>
      <c r="G576" s="145"/>
      <c r="H576" s="145"/>
      <c r="I576" s="145"/>
      <c r="J576" s="145"/>
      <c r="K576" s="145"/>
      <c r="L576" s="145"/>
      <c r="M576" s="145"/>
      <c r="N576" s="149"/>
      <c r="O576" s="149"/>
    </row>
    <row r="577" spans="1:15">
      <c r="A577" s="80"/>
      <c r="B577" s="39" t="str">
        <f>'Gene Table'!E577</f>
        <v>hsa-miR-135b-5p</v>
      </c>
      <c r="C577" s="39" t="str">
        <f>'Gene Table'!B577</f>
        <v>H23</v>
      </c>
      <c r="D577" s="145"/>
      <c r="E577" s="145"/>
      <c r="F577" s="145"/>
      <c r="G577" s="145"/>
      <c r="H577" s="145"/>
      <c r="I577" s="145"/>
      <c r="J577" s="145"/>
      <c r="K577" s="145"/>
      <c r="L577" s="145"/>
      <c r="M577" s="145"/>
      <c r="N577" s="149"/>
      <c r="O577" s="149"/>
    </row>
    <row r="578" spans="1:15">
      <c r="A578" s="80"/>
      <c r="B578" s="39" t="str">
        <f>'Gene Table'!E578</f>
        <v>hsa-miR-135b-3p</v>
      </c>
      <c r="C578" s="39" t="str">
        <f>'Gene Table'!B578</f>
        <v>H24</v>
      </c>
      <c r="D578" s="145"/>
      <c r="E578" s="145"/>
      <c r="F578" s="145"/>
      <c r="G578" s="145"/>
      <c r="H578" s="145"/>
      <c r="I578" s="145"/>
      <c r="J578" s="145"/>
      <c r="K578" s="145"/>
      <c r="L578" s="145"/>
      <c r="M578" s="145"/>
      <c r="N578" s="149"/>
      <c r="O578" s="149"/>
    </row>
    <row r="579" spans="1:15">
      <c r="A579" s="80"/>
      <c r="B579" s="39" t="str">
        <f>'Gene Table'!E579</f>
        <v>hsa-miR-1289</v>
      </c>
      <c r="C579" s="39" t="str">
        <f>'Gene Table'!B579</f>
        <v>I01</v>
      </c>
      <c r="D579" s="145"/>
      <c r="E579" s="145"/>
      <c r="F579" s="145"/>
      <c r="G579" s="145"/>
      <c r="H579" s="145"/>
      <c r="I579" s="145"/>
      <c r="J579" s="145"/>
      <c r="K579" s="145"/>
      <c r="L579" s="145"/>
      <c r="M579" s="145"/>
      <c r="N579" s="149"/>
      <c r="O579" s="149"/>
    </row>
    <row r="580" spans="1:15">
      <c r="A580" s="80"/>
      <c r="B580" s="39" t="str">
        <f>'Gene Table'!E580</f>
        <v>hsa-miR-744-5p</v>
      </c>
      <c r="C580" s="39" t="str">
        <f>'Gene Table'!B580</f>
        <v>I02</v>
      </c>
      <c r="D580" s="145"/>
      <c r="E580" s="145"/>
      <c r="F580" s="145"/>
      <c r="G580" s="145"/>
      <c r="H580" s="145"/>
      <c r="I580" s="145"/>
      <c r="J580" s="145"/>
      <c r="K580" s="145"/>
      <c r="L580" s="145"/>
      <c r="M580" s="145"/>
      <c r="N580" s="149"/>
      <c r="O580" s="149"/>
    </row>
    <row r="581" spans="1:15">
      <c r="A581" s="80"/>
      <c r="B581" s="39" t="str">
        <f>'Gene Table'!E581</f>
        <v>hsa-miR-604</v>
      </c>
      <c r="C581" s="39" t="str">
        <f>'Gene Table'!B581</f>
        <v>I03</v>
      </c>
      <c r="D581" s="145"/>
      <c r="E581" s="145"/>
      <c r="F581" s="145"/>
      <c r="G581" s="145"/>
      <c r="H581" s="145"/>
      <c r="I581" s="145"/>
      <c r="J581" s="145"/>
      <c r="K581" s="145"/>
      <c r="L581" s="145"/>
      <c r="M581" s="145"/>
      <c r="N581" s="149"/>
      <c r="O581" s="149"/>
    </row>
    <row r="582" spans="1:15">
      <c r="A582" s="80"/>
      <c r="B582" s="39" t="str">
        <f>'Gene Table'!E582</f>
        <v>hsa-miR-766-3p</v>
      </c>
      <c r="C582" s="39" t="str">
        <f>'Gene Table'!B582</f>
        <v>I04</v>
      </c>
      <c r="D582" s="145"/>
      <c r="E582" s="145"/>
      <c r="F582" s="145"/>
      <c r="G582" s="145"/>
      <c r="H582" s="145"/>
      <c r="I582" s="145"/>
      <c r="J582" s="145"/>
      <c r="K582" s="145"/>
      <c r="L582" s="145"/>
      <c r="M582" s="145"/>
      <c r="N582" s="149"/>
      <c r="O582" s="149"/>
    </row>
    <row r="583" spans="1:15">
      <c r="A583" s="80"/>
      <c r="B583" s="39" t="str">
        <f>'Gene Table'!E583</f>
        <v>hsa-miR-1271-5p</v>
      </c>
      <c r="C583" s="39" t="str">
        <f>'Gene Table'!B583</f>
        <v>I05</v>
      </c>
      <c r="D583" s="145"/>
      <c r="E583" s="145"/>
      <c r="F583" s="145"/>
      <c r="G583" s="145"/>
      <c r="H583" s="145"/>
      <c r="I583" s="145"/>
      <c r="J583" s="145"/>
      <c r="K583" s="145"/>
      <c r="L583" s="145"/>
      <c r="M583" s="145"/>
      <c r="N583" s="149"/>
      <c r="O583" s="149"/>
    </row>
    <row r="584" spans="1:15">
      <c r="A584" s="80"/>
      <c r="B584" s="39" t="str">
        <f>'Gene Table'!E584</f>
        <v>hsa-miR-1301</v>
      </c>
      <c r="C584" s="39" t="str">
        <f>'Gene Table'!B584</f>
        <v>I06</v>
      </c>
      <c r="D584" s="145"/>
      <c r="E584" s="145"/>
      <c r="F584" s="145"/>
      <c r="G584" s="145"/>
      <c r="H584" s="145"/>
      <c r="I584" s="145"/>
      <c r="J584" s="145"/>
      <c r="K584" s="145"/>
      <c r="L584" s="145"/>
      <c r="M584" s="145"/>
      <c r="N584" s="149"/>
      <c r="O584" s="149"/>
    </row>
    <row r="585" spans="1:15">
      <c r="A585" s="80"/>
      <c r="B585" s="39" t="str">
        <f>'Gene Table'!E585</f>
        <v>hsa-miR-1286</v>
      </c>
      <c r="C585" s="39" t="str">
        <f>'Gene Table'!B585</f>
        <v>I07</v>
      </c>
      <c r="D585" s="145"/>
      <c r="E585" s="145"/>
      <c r="F585" s="145"/>
      <c r="G585" s="145"/>
      <c r="H585" s="145"/>
      <c r="I585" s="145"/>
      <c r="J585" s="145"/>
      <c r="K585" s="145"/>
      <c r="L585" s="145"/>
      <c r="M585" s="145"/>
      <c r="N585" s="149"/>
      <c r="O585" s="149"/>
    </row>
    <row r="586" spans="1:15">
      <c r="A586" s="80"/>
      <c r="B586" s="39" t="str">
        <f>'Gene Table'!E586</f>
        <v>hsa-miR-330-3p</v>
      </c>
      <c r="C586" s="39" t="str">
        <f>'Gene Table'!B586</f>
        <v>I08</v>
      </c>
      <c r="D586" s="145"/>
      <c r="E586" s="145"/>
      <c r="F586" s="145"/>
      <c r="G586" s="145"/>
      <c r="H586" s="145"/>
      <c r="I586" s="145"/>
      <c r="J586" s="145"/>
      <c r="K586" s="145"/>
      <c r="L586" s="145"/>
      <c r="M586" s="145"/>
      <c r="N586" s="149"/>
      <c r="O586" s="149"/>
    </row>
    <row r="587" spans="1:15">
      <c r="A587" s="80"/>
      <c r="B587" s="39" t="str">
        <f>'Gene Table'!E587</f>
        <v>hsa-miR-409-5p</v>
      </c>
      <c r="C587" s="39" t="str">
        <f>'Gene Table'!B587</f>
        <v>I09</v>
      </c>
      <c r="D587" s="145"/>
      <c r="E587" s="145"/>
      <c r="F587" s="145"/>
      <c r="G587" s="145"/>
      <c r="H587" s="145"/>
      <c r="I587" s="145"/>
      <c r="J587" s="145"/>
      <c r="K587" s="145"/>
      <c r="L587" s="145"/>
      <c r="M587" s="145"/>
      <c r="N587" s="149"/>
      <c r="O587" s="149"/>
    </row>
    <row r="588" spans="1:15">
      <c r="A588" s="80"/>
      <c r="B588" s="39" t="str">
        <f>'Gene Table'!E588</f>
        <v>hsa-miR-92b-3p</v>
      </c>
      <c r="C588" s="39" t="str">
        <f>'Gene Table'!B588</f>
        <v>I10</v>
      </c>
      <c r="D588" s="145"/>
      <c r="E588" s="145"/>
      <c r="F588" s="145"/>
      <c r="G588" s="145"/>
      <c r="H588" s="145"/>
      <c r="I588" s="145"/>
      <c r="J588" s="145"/>
      <c r="K588" s="145"/>
      <c r="L588" s="145"/>
      <c r="M588" s="145"/>
      <c r="N588" s="149"/>
      <c r="O588" s="149"/>
    </row>
    <row r="589" spans="1:15">
      <c r="A589" s="80"/>
      <c r="B589" s="39" t="str">
        <f>'Gene Table'!E589</f>
        <v>hsa-miR-214-3p</v>
      </c>
      <c r="C589" s="39" t="str">
        <f>'Gene Table'!B589</f>
        <v>I11</v>
      </c>
      <c r="D589" s="145"/>
      <c r="E589" s="145"/>
      <c r="F589" s="145"/>
      <c r="G589" s="145"/>
      <c r="H589" s="145"/>
      <c r="I589" s="145"/>
      <c r="J589" s="145"/>
      <c r="K589" s="145"/>
      <c r="L589" s="145"/>
      <c r="M589" s="145"/>
      <c r="N589" s="149"/>
      <c r="O589" s="149"/>
    </row>
    <row r="590" spans="1:15">
      <c r="A590" s="80"/>
      <c r="B590" s="39" t="str">
        <f>'Gene Table'!E590</f>
        <v>hsa-miR-193a-5p</v>
      </c>
      <c r="C590" s="39" t="str">
        <f>'Gene Table'!B590</f>
        <v>I12</v>
      </c>
      <c r="D590" s="145"/>
      <c r="E590" s="145"/>
      <c r="F590" s="145"/>
      <c r="G590" s="145"/>
      <c r="H590" s="145"/>
      <c r="I590" s="145"/>
      <c r="J590" s="145"/>
      <c r="K590" s="145"/>
      <c r="L590" s="145"/>
      <c r="M590" s="145"/>
      <c r="N590" s="149"/>
      <c r="O590" s="149"/>
    </row>
    <row r="591" spans="1:15">
      <c r="A591" s="80"/>
      <c r="B591" s="39" t="str">
        <f>'Gene Table'!E591</f>
        <v>hsa-miR-345-5p</v>
      </c>
      <c r="C591" s="39" t="str">
        <f>'Gene Table'!B591</f>
        <v>I13</v>
      </c>
      <c r="D591" s="145"/>
      <c r="E591" s="145"/>
      <c r="F591" s="145"/>
      <c r="G591" s="145"/>
      <c r="H591" s="145"/>
      <c r="I591" s="145"/>
      <c r="J591" s="145"/>
      <c r="K591" s="145"/>
      <c r="L591" s="145"/>
      <c r="M591" s="145"/>
      <c r="N591" s="149"/>
      <c r="O591" s="149"/>
    </row>
    <row r="592" spans="1:15">
      <c r="A592" s="80"/>
      <c r="B592" s="39" t="str">
        <f>'Gene Table'!E592</f>
        <v>hsa-miR-498</v>
      </c>
      <c r="C592" s="39" t="str">
        <f>'Gene Table'!B592</f>
        <v>I14</v>
      </c>
      <c r="D592" s="145"/>
      <c r="E592" s="145"/>
      <c r="F592" s="145"/>
      <c r="G592" s="145"/>
      <c r="H592" s="145"/>
      <c r="I592" s="145"/>
      <c r="J592" s="145"/>
      <c r="K592" s="145"/>
      <c r="L592" s="145"/>
      <c r="M592" s="145"/>
      <c r="N592" s="149"/>
      <c r="O592" s="149"/>
    </row>
    <row r="593" spans="1:15">
      <c r="A593" s="80"/>
      <c r="B593" s="39" t="str">
        <f>'Gene Table'!E593</f>
        <v>hsa-miR-361-3p</v>
      </c>
      <c r="C593" s="39" t="str">
        <f>'Gene Table'!B593</f>
        <v>I15</v>
      </c>
      <c r="D593" s="145"/>
      <c r="E593" s="145"/>
      <c r="F593" s="145"/>
      <c r="G593" s="145"/>
      <c r="H593" s="145"/>
      <c r="I593" s="145"/>
      <c r="J593" s="145"/>
      <c r="K593" s="145"/>
      <c r="L593" s="145"/>
      <c r="M593" s="145"/>
      <c r="N593" s="149"/>
      <c r="O593" s="149"/>
    </row>
    <row r="594" spans="1:15">
      <c r="A594" s="80"/>
      <c r="B594" s="39" t="str">
        <f>'Gene Table'!E594</f>
        <v>hsa-miR-935</v>
      </c>
      <c r="C594" s="39" t="str">
        <f>'Gene Table'!B594</f>
        <v>I16</v>
      </c>
      <c r="D594" s="145"/>
      <c r="E594" s="145"/>
      <c r="F594" s="145"/>
      <c r="G594" s="145"/>
      <c r="H594" s="145"/>
      <c r="I594" s="145"/>
      <c r="J594" s="145"/>
      <c r="K594" s="145"/>
      <c r="L594" s="145"/>
      <c r="M594" s="145"/>
      <c r="N594" s="149"/>
      <c r="O594" s="149"/>
    </row>
    <row r="595" spans="1:15">
      <c r="A595" s="80"/>
      <c r="B595" s="39" t="str">
        <f>'Gene Table'!E595</f>
        <v>hsa-miR-483-5p</v>
      </c>
      <c r="C595" s="39" t="str">
        <f>'Gene Table'!B595</f>
        <v>I17</v>
      </c>
      <c r="D595" s="145"/>
      <c r="E595" s="145"/>
      <c r="F595" s="145"/>
      <c r="G595" s="145"/>
      <c r="H595" s="145"/>
      <c r="I595" s="145"/>
      <c r="J595" s="145"/>
      <c r="K595" s="145"/>
      <c r="L595" s="145"/>
      <c r="M595" s="145"/>
      <c r="N595" s="149"/>
      <c r="O595" s="149"/>
    </row>
    <row r="596" spans="1:15">
      <c r="A596" s="80"/>
      <c r="B596" s="39" t="str">
        <f>'Gene Table'!E596</f>
        <v>hsa-miR-658</v>
      </c>
      <c r="C596" s="39" t="str">
        <f>'Gene Table'!B596</f>
        <v>I18</v>
      </c>
      <c r="D596" s="145"/>
      <c r="E596" s="145"/>
      <c r="F596" s="145"/>
      <c r="G596" s="145"/>
      <c r="H596" s="145"/>
      <c r="I596" s="145"/>
      <c r="J596" s="145"/>
      <c r="K596" s="145"/>
      <c r="L596" s="145"/>
      <c r="M596" s="145"/>
      <c r="N596" s="149"/>
      <c r="O596" s="149"/>
    </row>
    <row r="597" spans="1:15">
      <c r="A597" s="80"/>
      <c r="B597" s="39" t="str">
        <f>'Gene Table'!E597</f>
        <v>hsa-miR-524-3p</v>
      </c>
      <c r="C597" s="39" t="str">
        <f>'Gene Table'!B597</f>
        <v>I19</v>
      </c>
      <c r="D597" s="145"/>
      <c r="E597" s="145"/>
      <c r="F597" s="145"/>
      <c r="G597" s="145"/>
      <c r="H597" s="145"/>
      <c r="I597" s="145"/>
      <c r="J597" s="145"/>
      <c r="K597" s="145"/>
      <c r="L597" s="145"/>
      <c r="M597" s="145"/>
      <c r="N597" s="149"/>
      <c r="O597" s="149"/>
    </row>
    <row r="598" spans="1:15">
      <c r="A598" s="80"/>
      <c r="B598" s="39" t="str">
        <f>'Gene Table'!E598</f>
        <v>hsa-miR-1268a</v>
      </c>
      <c r="C598" s="39" t="str">
        <f>'Gene Table'!B598</f>
        <v>I20</v>
      </c>
      <c r="D598" s="145"/>
      <c r="E598" s="145"/>
      <c r="F598" s="145"/>
      <c r="G598" s="145"/>
      <c r="H598" s="145"/>
      <c r="I598" s="145"/>
      <c r="J598" s="145"/>
      <c r="K598" s="145"/>
      <c r="L598" s="145"/>
      <c r="M598" s="145"/>
      <c r="N598" s="149"/>
      <c r="O598" s="149"/>
    </row>
    <row r="599" spans="1:15">
      <c r="A599" s="80"/>
      <c r="B599" s="39" t="str">
        <f>'Gene Table'!E599</f>
        <v>hsa-miR-943</v>
      </c>
      <c r="C599" s="39" t="str">
        <f>'Gene Table'!B599</f>
        <v>I21</v>
      </c>
      <c r="D599" s="145"/>
      <c r="E599" s="145"/>
      <c r="F599" s="145"/>
      <c r="G599" s="145"/>
      <c r="H599" s="145"/>
      <c r="I599" s="145"/>
      <c r="J599" s="145"/>
      <c r="K599" s="145"/>
      <c r="L599" s="145"/>
      <c r="M599" s="145"/>
      <c r="N599" s="149"/>
      <c r="O599" s="149"/>
    </row>
    <row r="600" spans="1:15">
      <c r="A600" s="80"/>
      <c r="B600" s="39" t="str">
        <f>'Gene Table'!E600</f>
        <v>hsa-miR-933</v>
      </c>
      <c r="C600" s="39" t="str">
        <f>'Gene Table'!B600</f>
        <v>I22</v>
      </c>
      <c r="D600" s="145"/>
      <c r="E600" s="145"/>
      <c r="F600" s="145"/>
      <c r="G600" s="145"/>
      <c r="H600" s="145"/>
      <c r="I600" s="145"/>
      <c r="J600" s="145"/>
      <c r="K600" s="145"/>
      <c r="L600" s="145"/>
      <c r="M600" s="145"/>
      <c r="N600" s="149"/>
      <c r="O600" s="149"/>
    </row>
    <row r="601" spans="1:15">
      <c r="A601" s="80"/>
      <c r="B601" s="39" t="str">
        <f>'Gene Table'!E601</f>
        <v>hsa-miR-921</v>
      </c>
      <c r="C601" s="39" t="str">
        <f>'Gene Table'!B601</f>
        <v>I23</v>
      </c>
      <c r="D601" s="145"/>
      <c r="E601" s="145"/>
      <c r="F601" s="145"/>
      <c r="G601" s="145"/>
      <c r="H601" s="145"/>
      <c r="I601" s="145"/>
      <c r="J601" s="145"/>
      <c r="K601" s="145"/>
      <c r="L601" s="145"/>
      <c r="M601" s="145"/>
      <c r="N601" s="149"/>
      <c r="O601" s="149"/>
    </row>
    <row r="602" spans="1:15">
      <c r="A602" s="80"/>
      <c r="B602" s="39" t="str">
        <f>'Gene Table'!E602</f>
        <v>hsa-miR-671-5p</v>
      </c>
      <c r="C602" s="39" t="str">
        <f>'Gene Table'!B602</f>
        <v>I24</v>
      </c>
      <c r="D602" s="145"/>
      <c r="E602" s="145"/>
      <c r="F602" s="145"/>
      <c r="G602" s="145"/>
      <c r="H602" s="145"/>
      <c r="I602" s="145"/>
      <c r="J602" s="145"/>
      <c r="K602" s="145"/>
      <c r="L602" s="145"/>
      <c r="M602" s="145"/>
      <c r="N602" s="149"/>
      <c r="O602" s="149"/>
    </row>
    <row r="603" spans="1:15">
      <c r="A603" s="80"/>
      <c r="B603" s="39" t="str">
        <f>'Gene Table'!E603</f>
        <v>hsa-miR-520b</v>
      </c>
      <c r="C603" s="39" t="str">
        <f>'Gene Table'!B603</f>
        <v>J01</v>
      </c>
      <c r="D603" s="145"/>
      <c r="E603" s="145"/>
      <c r="F603" s="145"/>
      <c r="G603" s="145"/>
      <c r="H603" s="145"/>
      <c r="I603" s="145"/>
      <c r="J603" s="145"/>
      <c r="K603" s="145"/>
      <c r="L603" s="145"/>
      <c r="M603" s="145"/>
      <c r="N603" s="149"/>
      <c r="O603" s="149"/>
    </row>
    <row r="604" spans="1:15">
      <c r="A604" s="80"/>
      <c r="B604" s="39" t="str">
        <f>'Gene Table'!E604</f>
        <v>hsa-miR-923</v>
      </c>
      <c r="C604" s="39" t="str">
        <f>'Gene Table'!B604</f>
        <v>J02</v>
      </c>
      <c r="D604" s="145"/>
      <c r="E604" s="145"/>
      <c r="F604" s="145"/>
      <c r="G604" s="145"/>
      <c r="H604" s="145"/>
      <c r="I604" s="145"/>
      <c r="J604" s="145"/>
      <c r="K604" s="145"/>
      <c r="L604" s="145"/>
      <c r="M604" s="145"/>
      <c r="N604" s="149"/>
      <c r="O604" s="149"/>
    </row>
    <row r="605" spans="1:15">
      <c r="A605" s="80"/>
      <c r="B605" s="39" t="str">
        <f>'Gene Table'!E605</f>
        <v>hsa-miR-106a-5p</v>
      </c>
      <c r="C605" s="39" t="str">
        <f>'Gene Table'!B605</f>
        <v>J03</v>
      </c>
      <c r="D605" s="145"/>
      <c r="E605" s="145"/>
      <c r="F605" s="145"/>
      <c r="G605" s="145"/>
      <c r="H605" s="145"/>
      <c r="I605" s="145"/>
      <c r="J605" s="145"/>
      <c r="K605" s="145"/>
      <c r="L605" s="145"/>
      <c r="M605" s="145"/>
      <c r="N605" s="149"/>
      <c r="O605" s="149"/>
    </row>
    <row r="606" spans="1:15">
      <c r="A606" s="80"/>
      <c r="B606" s="39" t="str">
        <f>'Gene Table'!E606</f>
        <v>hsa-miR-221-5p</v>
      </c>
      <c r="C606" s="39" t="str">
        <f>'Gene Table'!B606</f>
        <v>J04</v>
      </c>
      <c r="D606" s="145"/>
      <c r="E606" s="145"/>
      <c r="F606" s="145"/>
      <c r="G606" s="145"/>
      <c r="H606" s="145"/>
      <c r="I606" s="145"/>
      <c r="J606" s="145"/>
      <c r="K606" s="145"/>
      <c r="L606" s="145"/>
      <c r="M606" s="145"/>
      <c r="N606" s="149"/>
      <c r="O606" s="149"/>
    </row>
    <row r="607" spans="1:15">
      <c r="A607" s="80"/>
      <c r="B607" s="39" t="str">
        <f>'Gene Table'!E607</f>
        <v>hsa-miR-517a-3p</v>
      </c>
      <c r="C607" s="39" t="str">
        <f>'Gene Table'!B607</f>
        <v>J05</v>
      </c>
      <c r="D607" s="145"/>
      <c r="E607" s="145"/>
      <c r="F607" s="145"/>
      <c r="G607" s="145"/>
      <c r="H607" s="145"/>
      <c r="I607" s="145"/>
      <c r="J607" s="145"/>
      <c r="K607" s="145"/>
      <c r="L607" s="145"/>
      <c r="M607" s="145"/>
      <c r="N607" s="149"/>
      <c r="O607" s="149"/>
    </row>
    <row r="608" spans="1:15">
      <c r="A608" s="80"/>
      <c r="B608" s="39" t="str">
        <f>'Gene Table'!E608</f>
        <v>hsa-miR-200b-5p</v>
      </c>
      <c r="C608" s="39" t="str">
        <f>'Gene Table'!B608</f>
        <v>J06</v>
      </c>
      <c r="D608" s="145"/>
      <c r="E608" s="145"/>
      <c r="F608" s="145"/>
      <c r="G608" s="145"/>
      <c r="H608" s="145"/>
      <c r="I608" s="145"/>
      <c r="J608" s="145"/>
      <c r="K608" s="145"/>
      <c r="L608" s="145"/>
      <c r="M608" s="145"/>
      <c r="N608" s="149"/>
      <c r="O608" s="149"/>
    </row>
    <row r="609" spans="1:15">
      <c r="A609" s="80"/>
      <c r="B609" s="39" t="str">
        <f>'Gene Table'!E609</f>
        <v>hsa-miR-548k</v>
      </c>
      <c r="C609" s="39" t="str">
        <f>'Gene Table'!B609</f>
        <v>J07</v>
      </c>
      <c r="D609" s="145"/>
      <c r="E609" s="145"/>
      <c r="F609" s="145"/>
      <c r="G609" s="145"/>
      <c r="H609" s="145"/>
      <c r="I609" s="145"/>
      <c r="J609" s="145"/>
      <c r="K609" s="145"/>
      <c r="L609" s="145"/>
      <c r="M609" s="145"/>
      <c r="N609" s="149"/>
      <c r="O609" s="149"/>
    </row>
    <row r="610" spans="1:15">
      <c r="A610" s="80"/>
      <c r="B610" s="39" t="str">
        <f>'Gene Table'!E610</f>
        <v>hsa-let-7a-3p</v>
      </c>
      <c r="C610" s="39" t="str">
        <f>'Gene Table'!B610</f>
        <v>J08</v>
      </c>
      <c r="D610" s="145"/>
      <c r="E610" s="145"/>
      <c r="F610" s="145"/>
      <c r="G610" s="145"/>
      <c r="H610" s="145"/>
      <c r="I610" s="145"/>
      <c r="J610" s="145"/>
      <c r="K610" s="145"/>
      <c r="L610" s="145"/>
      <c r="M610" s="145"/>
      <c r="N610" s="149"/>
      <c r="O610" s="149"/>
    </row>
    <row r="611" spans="1:15">
      <c r="A611" s="80"/>
      <c r="B611" s="39" t="str">
        <f>'Gene Table'!E611</f>
        <v>hsa-miR-181c-5p</v>
      </c>
      <c r="C611" s="39" t="str">
        <f>'Gene Table'!B611</f>
        <v>J09</v>
      </c>
      <c r="D611" s="145"/>
      <c r="E611" s="145"/>
      <c r="F611" s="145"/>
      <c r="G611" s="145"/>
      <c r="H611" s="145"/>
      <c r="I611" s="145"/>
      <c r="J611" s="145"/>
      <c r="K611" s="145"/>
      <c r="L611" s="145"/>
      <c r="M611" s="145"/>
      <c r="N611" s="149"/>
      <c r="O611" s="149"/>
    </row>
    <row r="612" spans="1:15">
      <c r="A612" s="80"/>
      <c r="B612" s="39" t="str">
        <f>'Gene Table'!E612</f>
        <v>hsa-let-7b-3p</v>
      </c>
      <c r="C612" s="39" t="str">
        <f>'Gene Table'!B612</f>
        <v>J10</v>
      </c>
      <c r="D612" s="145"/>
      <c r="E612" s="145"/>
      <c r="F612" s="145"/>
      <c r="G612" s="145"/>
      <c r="H612" s="145"/>
      <c r="I612" s="145"/>
      <c r="J612" s="145"/>
      <c r="K612" s="145"/>
      <c r="L612" s="145"/>
      <c r="M612" s="145"/>
      <c r="N612" s="149"/>
      <c r="O612" s="149"/>
    </row>
    <row r="613" spans="1:15">
      <c r="A613" s="80"/>
      <c r="B613" s="39" t="str">
        <f>'Gene Table'!E613</f>
        <v>hsa-miR-548d-5p</v>
      </c>
      <c r="C613" s="39" t="str">
        <f>'Gene Table'!B613</f>
        <v>J11</v>
      </c>
      <c r="D613" s="145"/>
      <c r="E613" s="145"/>
      <c r="F613" s="145"/>
      <c r="G613" s="145"/>
      <c r="H613" s="145"/>
      <c r="I613" s="145"/>
      <c r="J613" s="145"/>
      <c r="K613" s="145"/>
      <c r="L613" s="145"/>
      <c r="M613" s="145"/>
      <c r="N613" s="149"/>
      <c r="O613" s="149"/>
    </row>
    <row r="614" spans="1:15">
      <c r="A614" s="80"/>
      <c r="B614" s="39" t="str">
        <f>'Gene Table'!E614</f>
        <v>hsa-let-7c*</v>
      </c>
      <c r="C614" s="39" t="str">
        <f>'Gene Table'!B614</f>
        <v>J12</v>
      </c>
      <c r="D614" s="145"/>
      <c r="E614" s="145"/>
      <c r="F614" s="145"/>
      <c r="G614" s="145"/>
      <c r="H614" s="145"/>
      <c r="I614" s="145"/>
      <c r="J614" s="145"/>
      <c r="K614" s="145"/>
      <c r="L614" s="145"/>
      <c r="M614" s="145"/>
      <c r="N614" s="149"/>
      <c r="O614" s="149"/>
    </row>
    <row r="615" spans="1:15">
      <c r="A615" s="80"/>
      <c r="B615" s="39" t="str">
        <f>'Gene Table'!E615</f>
        <v>hsa-miR-17-5p</v>
      </c>
      <c r="C615" s="39" t="str">
        <f>'Gene Table'!B615</f>
        <v>J13</v>
      </c>
      <c r="D615" s="145"/>
      <c r="E615" s="145"/>
      <c r="F615" s="145"/>
      <c r="G615" s="145"/>
      <c r="H615" s="145"/>
      <c r="I615" s="145"/>
      <c r="J615" s="145"/>
      <c r="K615" s="145"/>
      <c r="L615" s="145"/>
      <c r="M615" s="145"/>
      <c r="N615" s="149"/>
      <c r="O615" s="149"/>
    </row>
    <row r="616" spans="1:15">
      <c r="A616" s="80"/>
      <c r="B616" s="39" t="str">
        <f>'Gene Table'!E616</f>
        <v>hsa-let-7d-3p</v>
      </c>
      <c r="C616" s="39" t="str">
        <f>'Gene Table'!B616</f>
        <v>J14</v>
      </c>
      <c r="D616" s="145"/>
      <c r="E616" s="145"/>
      <c r="F616" s="145"/>
      <c r="G616" s="145"/>
      <c r="H616" s="145"/>
      <c r="I616" s="145"/>
      <c r="J616" s="145"/>
      <c r="K616" s="145"/>
      <c r="L616" s="145"/>
      <c r="M616" s="145"/>
      <c r="N616" s="149"/>
      <c r="O616" s="149"/>
    </row>
    <row r="617" spans="1:15">
      <c r="A617" s="80"/>
      <c r="B617" s="39" t="str">
        <f>'Gene Table'!E617</f>
        <v>hsa-miR-29a-3p</v>
      </c>
      <c r="C617" s="39" t="str">
        <f>'Gene Table'!B617</f>
        <v>J15</v>
      </c>
      <c r="D617" s="145"/>
      <c r="E617" s="145"/>
      <c r="F617" s="145"/>
      <c r="G617" s="145"/>
      <c r="H617" s="145"/>
      <c r="I617" s="145"/>
      <c r="J617" s="145"/>
      <c r="K617" s="145"/>
      <c r="L617" s="145"/>
      <c r="M617" s="145"/>
      <c r="N617" s="149"/>
      <c r="O617" s="149"/>
    </row>
    <row r="618" spans="1:15">
      <c r="A618" s="80"/>
      <c r="B618" s="39" t="str">
        <f>'Gene Table'!E618</f>
        <v>hsa-let-7e-3p</v>
      </c>
      <c r="C618" s="39" t="str">
        <f>'Gene Table'!B618</f>
        <v>J16</v>
      </c>
      <c r="D618" s="145"/>
      <c r="E618" s="145"/>
      <c r="F618" s="145"/>
      <c r="G618" s="145"/>
      <c r="H618" s="145"/>
      <c r="I618" s="145"/>
      <c r="J618" s="145"/>
      <c r="K618" s="145"/>
      <c r="L618" s="145"/>
      <c r="M618" s="145"/>
      <c r="N618" s="149"/>
      <c r="O618" s="149"/>
    </row>
    <row r="619" spans="1:15">
      <c r="A619" s="80"/>
      <c r="B619" s="39" t="str">
        <f>'Gene Table'!E619</f>
        <v>hsa-miR-29c-3p</v>
      </c>
      <c r="C619" s="39" t="str">
        <f>'Gene Table'!B619</f>
        <v>J17</v>
      </c>
      <c r="D619" s="145"/>
      <c r="E619" s="145"/>
      <c r="F619" s="145"/>
      <c r="G619" s="145"/>
      <c r="H619" s="145"/>
      <c r="I619" s="145"/>
      <c r="J619" s="145"/>
      <c r="K619" s="145"/>
      <c r="L619" s="145"/>
      <c r="M619" s="145"/>
      <c r="N619" s="149"/>
      <c r="O619" s="149"/>
    </row>
    <row r="620" spans="1:15">
      <c r="A620" s="80"/>
      <c r="B620" s="39" t="str">
        <f>'Gene Table'!E620</f>
        <v>hsa-let-7f-1-3p</v>
      </c>
      <c r="C620" s="39" t="str">
        <f>'Gene Table'!B620</f>
        <v>J18</v>
      </c>
      <c r="D620" s="145"/>
      <c r="E620" s="145"/>
      <c r="F620" s="145"/>
      <c r="G620" s="145"/>
      <c r="H620" s="145"/>
      <c r="I620" s="145"/>
      <c r="J620" s="145"/>
      <c r="K620" s="145"/>
      <c r="L620" s="145"/>
      <c r="M620" s="145"/>
      <c r="N620" s="149"/>
      <c r="O620" s="149"/>
    </row>
    <row r="621" spans="1:15">
      <c r="A621" s="80"/>
      <c r="B621" s="39" t="str">
        <f>'Gene Table'!E621</f>
        <v>hsa-miR-196b-5p</v>
      </c>
      <c r="C621" s="39" t="str">
        <f>'Gene Table'!B621</f>
        <v>J19</v>
      </c>
      <c r="D621" s="145"/>
      <c r="E621" s="145"/>
      <c r="F621" s="145"/>
      <c r="G621" s="145"/>
      <c r="H621" s="145"/>
      <c r="I621" s="145"/>
      <c r="J621" s="145"/>
      <c r="K621" s="145"/>
      <c r="L621" s="145"/>
      <c r="M621" s="145"/>
      <c r="N621" s="149"/>
      <c r="O621" s="149"/>
    </row>
    <row r="622" spans="1:15">
      <c r="A622" s="80"/>
      <c r="B622" s="39" t="str">
        <f>'Gene Table'!E622</f>
        <v>hsa-let-7f-2-3p</v>
      </c>
      <c r="C622" s="39" t="str">
        <f>'Gene Table'!B622</f>
        <v>J20</v>
      </c>
      <c r="D622" s="145"/>
      <c r="E622" s="145"/>
      <c r="F622" s="145"/>
      <c r="G622" s="145"/>
      <c r="H622" s="145"/>
      <c r="I622" s="145"/>
      <c r="J622" s="145"/>
      <c r="K622" s="145"/>
      <c r="L622" s="145"/>
      <c r="M622" s="145"/>
      <c r="N622" s="149"/>
      <c r="O622" s="149"/>
    </row>
    <row r="623" spans="1:15">
      <c r="A623" s="80"/>
      <c r="B623" s="39" t="str">
        <f>'Gene Table'!E623</f>
        <v>hsa-miR-520e</v>
      </c>
      <c r="C623" s="39" t="str">
        <f>'Gene Table'!B623</f>
        <v>J21</v>
      </c>
      <c r="D623" s="145"/>
      <c r="E623" s="145"/>
      <c r="F623" s="145"/>
      <c r="G623" s="145"/>
      <c r="H623" s="145"/>
      <c r="I623" s="145"/>
      <c r="J623" s="145"/>
      <c r="K623" s="145"/>
      <c r="L623" s="145"/>
      <c r="M623" s="145"/>
      <c r="N623" s="149"/>
      <c r="O623" s="149"/>
    </row>
    <row r="624" spans="1:15">
      <c r="A624" s="80"/>
      <c r="B624" s="39" t="str">
        <f>'Gene Table'!E624</f>
        <v>hsa-let-7i-3p</v>
      </c>
      <c r="C624" s="39" t="str">
        <f>'Gene Table'!B624</f>
        <v>J22</v>
      </c>
      <c r="D624" s="145"/>
      <c r="E624" s="145"/>
      <c r="F624" s="145"/>
      <c r="G624" s="145"/>
      <c r="H624" s="145"/>
      <c r="I624" s="145"/>
      <c r="J624" s="145"/>
      <c r="K624" s="145"/>
      <c r="L624" s="145"/>
      <c r="M624" s="145"/>
      <c r="N624" s="149"/>
      <c r="O624" s="149"/>
    </row>
    <row r="625" spans="1:15">
      <c r="A625" s="80"/>
      <c r="B625" s="39" t="str">
        <f>'Gene Table'!E625</f>
        <v>hsa-miR-27b-3p</v>
      </c>
      <c r="C625" s="39" t="str">
        <f>'Gene Table'!B625</f>
        <v>J23</v>
      </c>
      <c r="D625" s="145"/>
      <c r="E625" s="145"/>
      <c r="F625" s="145"/>
      <c r="G625" s="145"/>
      <c r="H625" s="145"/>
      <c r="I625" s="145"/>
      <c r="J625" s="145"/>
      <c r="K625" s="145"/>
      <c r="L625" s="145"/>
      <c r="M625" s="145"/>
      <c r="N625" s="149"/>
      <c r="O625" s="149"/>
    </row>
    <row r="626" spans="1:15">
      <c r="A626" s="80"/>
      <c r="B626" s="39" t="str">
        <f>'Gene Table'!E626</f>
        <v>hsa-miR-100-3p</v>
      </c>
      <c r="C626" s="39" t="str">
        <f>'Gene Table'!B626</f>
        <v>J24</v>
      </c>
      <c r="D626" s="145"/>
      <c r="E626" s="145"/>
      <c r="F626" s="145"/>
      <c r="G626" s="145"/>
      <c r="H626" s="145"/>
      <c r="I626" s="145"/>
      <c r="J626" s="145"/>
      <c r="K626" s="145"/>
      <c r="L626" s="145"/>
      <c r="M626" s="145"/>
      <c r="N626" s="149"/>
      <c r="O626" s="149"/>
    </row>
    <row r="627" spans="1:15">
      <c r="A627" s="80"/>
      <c r="B627" s="39" t="str">
        <f>'Gene Table'!E627</f>
        <v>hsa-miR-1287</v>
      </c>
      <c r="C627" s="39" t="str">
        <f>'Gene Table'!B627</f>
        <v>K01</v>
      </c>
      <c r="D627" s="145"/>
      <c r="E627" s="145"/>
      <c r="F627" s="145"/>
      <c r="G627" s="145"/>
      <c r="H627" s="145"/>
      <c r="I627" s="145"/>
      <c r="J627" s="145"/>
      <c r="K627" s="145"/>
      <c r="L627" s="145"/>
      <c r="M627" s="145"/>
      <c r="N627" s="149"/>
      <c r="O627" s="149"/>
    </row>
    <row r="628" spans="1:15">
      <c r="A628" s="80"/>
      <c r="B628" s="39" t="str">
        <f>'Gene Table'!E628</f>
        <v>hsa-miR-346</v>
      </c>
      <c r="C628" s="39" t="str">
        <f>'Gene Table'!B628</f>
        <v>K02</v>
      </c>
      <c r="D628" s="145"/>
      <c r="E628" s="145"/>
      <c r="F628" s="145"/>
      <c r="G628" s="145"/>
      <c r="H628" s="145"/>
      <c r="I628" s="145"/>
      <c r="J628" s="145"/>
      <c r="K628" s="145"/>
      <c r="L628" s="145"/>
      <c r="M628" s="145"/>
      <c r="N628" s="149"/>
      <c r="O628" s="149"/>
    </row>
    <row r="629" spans="1:15">
      <c r="A629" s="80"/>
      <c r="B629" s="39" t="str">
        <f>'Gene Table'!E629</f>
        <v>hsa-miR-409-3p</v>
      </c>
      <c r="C629" s="39" t="str">
        <f>'Gene Table'!B629</f>
        <v>K03</v>
      </c>
      <c r="D629" s="145"/>
      <c r="E629" s="145"/>
      <c r="F629" s="145"/>
      <c r="G629" s="145"/>
      <c r="H629" s="145"/>
      <c r="I629" s="145"/>
      <c r="J629" s="145"/>
      <c r="K629" s="145"/>
      <c r="L629" s="145"/>
      <c r="M629" s="145"/>
      <c r="N629" s="149"/>
      <c r="O629" s="149"/>
    </row>
    <row r="630" spans="1:15">
      <c r="A630" s="80"/>
      <c r="B630" s="39" t="str">
        <f>'Gene Table'!E630</f>
        <v>hsa-miR-663a</v>
      </c>
      <c r="C630" s="39" t="str">
        <f>'Gene Table'!B630</f>
        <v>K04</v>
      </c>
      <c r="D630" s="145"/>
      <c r="E630" s="145"/>
      <c r="F630" s="145"/>
      <c r="G630" s="145"/>
      <c r="H630" s="145"/>
      <c r="I630" s="145"/>
      <c r="J630" s="145"/>
      <c r="K630" s="145"/>
      <c r="L630" s="145"/>
      <c r="M630" s="145"/>
      <c r="N630" s="149"/>
      <c r="O630" s="149"/>
    </row>
    <row r="631" spans="1:15">
      <c r="A631" s="80"/>
      <c r="B631" s="39" t="str">
        <f>'Gene Table'!E631</f>
        <v>hsa-miR-657</v>
      </c>
      <c r="C631" s="39" t="str">
        <f>'Gene Table'!B631</f>
        <v>K05</v>
      </c>
      <c r="D631" s="145"/>
      <c r="E631" s="145"/>
      <c r="F631" s="145"/>
      <c r="G631" s="145"/>
      <c r="H631" s="145"/>
      <c r="I631" s="145"/>
      <c r="J631" s="145"/>
      <c r="K631" s="145"/>
      <c r="L631" s="145"/>
      <c r="M631" s="145"/>
      <c r="N631" s="149"/>
      <c r="O631" s="149"/>
    </row>
    <row r="632" spans="1:15">
      <c r="A632" s="80"/>
      <c r="B632" s="39" t="str">
        <f>'Gene Table'!E632</f>
        <v>hsa-miR-654-5p</v>
      </c>
      <c r="C632" s="39" t="str">
        <f>'Gene Table'!B632</f>
        <v>K06</v>
      </c>
      <c r="D632" s="145"/>
      <c r="E632" s="145"/>
      <c r="F632" s="145"/>
      <c r="G632" s="145"/>
      <c r="H632" s="145"/>
      <c r="I632" s="145"/>
      <c r="J632" s="145"/>
      <c r="K632" s="145"/>
      <c r="L632" s="145"/>
      <c r="M632" s="145"/>
      <c r="N632" s="149"/>
      <c r="O632" s="149"/>
    </row>
    <row r="633" spans="1:15">
      <c r="A633" s="80"/>
      <c r="B633" s="39" t="str">
        <f>'Gene Table'!E633</f>
        <v>hsa-miR-936</v>
      </c>
      <c r="C633" s="39" t="str">
        <f>'Gene Table'!B633</f>
        <v>K07</v>
      </c>
      <c r="D633" s="145"/>
      <c r="E633" s="145"/>
      <c r="F633" s="145"/>
      <c r="G633" s="145"/>
      <c r="H633" s="145"/>
      <c r="I633" s="145"/>
      <c r="J633" s="145"/>
      <c r="K633" s="145"/>
      <c r="L633" s="145"/>
      <c r="M633" s="145"/>
      <c r="N633" s="149"/>
      <c r="O633" s="149"/>
    </row>
    <row r="634" spans="1:15">
      <c r="A634" s="80"/>
      <c r="B634" s="39" t="str">
        <f>'Gene Table'!E634</f>
        <v>hsa-miR-1234</v>
      </c>
      <c r="C634" s="39" t="str">
        <f>'Gene Table'!B634</f>
        <v>K08</v>
      </c>
      <c r="D634" s="145"/>
      <c r="E634" s="145"/>
      <c r="F634" s="145"/>
      <c r="G634" s="145"/>
      <c r="H634" s="145"/>
      <c r="I634" s="145"/>
      <c r="J634" s="145"/>
      <c r="K634" s="145"/>
      <c r="L634" s="145"/>
      <c r="M634" s="145"/>
      <c r="N634" s="149"/>
      <c r="O634" s="149"/>
    </row>
    <row r="635" spans="1:15">
      <c r="A635" s="80"/>
      <c r="B635" s="39" t="str">
        <f>'Gene Table'!E635</f>
        <v>hsa-miR-1260a</v>
      </c>
      <c r="C635" s="39" t="str">
        <f>'Gene Table'!B635</f>
        <v>K09</v>
      </c>
      <c r="D635" s="145"/>
      <c r="E635" s="145"/>
      <c r="F635" s="145"/>
      <c r="G635" s="145"/>
      <c r="H635" s="145"/>
      <c r="I635" s="145"/>
      <c r="J635" s="145"/>
      <c r="K635" s="145"/>
      <c r="L635" s="145"/>
      <c r="M635" s="145"/>
      <c r="N635" s="149"/>
      <c r="O635" s="149"/>
    </row>
    <row r="636" spans="1:15">
      <c r="A636" s="80"/>
      <c r="B636" s="39" t="str">
        <f>'Gene Table'!E636</f>
        <v>hsa-miR-1228-3p</v>
      </c>
      <c r="C636" s="39" t="str">
        <f>'Gene Table'!B636</f>
        <v>K10</v>
      </c>
      <c r="D636" s="145"/>
      <c r="E636" s="145"/>
      <c r="F636" s="145"/>
      <c r="G636" s="145"/>
      <c r="H636" s="145"/>
      <c r="I636" s="145"/>
      <c r="J636" s="145"/>
      <c r="K636" s="145"/>
      <c r="L636" s="145"/>
      <c r="M636" s="145"/>
      <c r="N636" s="149"/>
      <c r="O636" s="149"/>
    </row>
    <row r="637" spans="1:15">
      <c r="A637" s="80"/>
      <c r="B637" s="39" t="str">
        <f>'Gene Table'!E637</f>
        <v>hsa-miR-371a-3p</v>
      </c>
      <c r="C637" s="39" t="str">
        <f>'Gene Table'!B637</f>
        <v>K11</v>
      </c>
      <c r="D637" s="145"/>
      <c r="E637" s="145"/>
      <c r="F637" s="145"/>
      <c r="G637" s="145"/>
      <c r="H637" s="145"/>
      <c r="I637" s="145"/>
      <c r="J637" s="145"/>
      <c r="K637" s="145"/>
      <c r="L637" s="145"/>
      <c r="M637" s="145"/>
      <c r="N637" s="149"/>
      <c r="O637" s="149"/>
    </row>
    <row r="638" spans="1:15">
      <c r="A638" s="80"/>
      <c r="B638" s="39" t="str">
        <f>'Gene Table'!E638</f>
        <v>hsa-miR-596</v>
      </c>
      <c r="C638" s="39" t="str">
        <f>'Gene Table'!B638</f>
        <v>K12</v>
      </c>
      <c r="D638" s="145"/>
      <c r="E638" s="145"/>
      <c r="F638" s="145"/>
      <c r="G638" s="145"/>
      <c r="H638" s="145"/>
      <c r="I638" s="145"/>
      <c r="J638" s="145"/>
      <c r="K638" s="145"/>
      <c r="L638" s="145"/>
      <c r="M638" s="145"/>
      <c r="N638" s="149"/>
      <c r="O638" s="149"/>
    </row>
    <row r="639" spans="1:15">
      <c r="A639" s="80"/>
      <c r="B639" s="39" t="str">
        <f>'Gene Table'!E639</f>
        <v>hsa-miR-433</v>
      </c>
      <c r="C639" s="39" t="str">
        <f>'Gene Table'!B639</f>
        <v>K13</v>
      </c>
      <c r="D639" s="145"/>
      <c r="E639" s="145"/>
      <c r="F639" s="145"/>
      <c r="G639" s="145"/>
      <c r="H639" s="145"/>
      <c r="I639" s="145"/>
      <c r="J639" s="145"/>
      <c r="K639" s="145"/>
      <c r="L639" s="145"/>
      <c r="M639" s="145"/>
      <c r="N639" s="149"/>
      <c r="O639" s="149"/>
    </row>
    <row r="640" spans="1:15">
      <c r="A640" s="80"/>
      <c r="B640" s="39" t="str">
        <f>'Gene Table'!E640</f>
        <v>hsa-miR-941</v>
      </c>
      <c r="C640" s="39" t="str">
        <f>'Gene Table'!B640</f>
        <v>K14</v>
      </c>
      <c r="D640" s="145"/>
      <c r="E640" s="145"/>
      <c r="F640" s="145"/>
      <c r="G640" s="145"/>
      <c r="H640" s="145"/>
      <c r="I640" s="145"/>
      <c r="J640" s="145"/>
      <c r="K640" s="145"/>
      <c r="L640" s="145"/>
      <c r="M640" s="145"/>
      <c r="N640" s="149"/>
      <c r="O640" s="149"/>
    </row>
    <row r="641" spans="1:15">
      <c r="A641" s="80"/>
      <c r="B641" s="39" t="str">
        <f>'Gene Table'!E641</f>
        <v>hsa-miR-523-3p</v>
      </c>
      <c r="C641" s="39" t="str">
        <f>'Gene Table'!B641</f>
        <v>K15</v>
      </c>
      <c r="D641" s="145"/>
      <c r="E641" s="145"/>
      <c r="F641" s="145"/>
      <c r="G641" s="145"/>
      <c r="H641" s="145"/>
      <c r="I641" s="145"/>
      <c r="J641" s="145"/>
      <c r="K641" s="145"/>
      <c r="L641" s="145"/>
      <c r="M641" s="145"/>
      <c r="N641" s="149"/>
      <c r="O641" s="149"/>
    </row>
    <row r="642" spans="1:15">
      <c r="A642" s="80"/>
      <c r="B642" s="39" t="str">
        <f>'Gene Table'!E642</f>
        <v>hsa-miR-611</v>
      </c>
      <c r="C642" s="39" t="str">
        <f>'Gene Table'!B642</f>
        <v>K16</v>
      </c>
      <c r="D642" s="145"/>
      <c r="E642" s="145"/>
      <c r="F642" s="145"/>
      <c r="G642" s="145"/>
      <c r="H642" s="145"/>
      <c r="I642" s="145"/>
      <c r="J642" s="145"/>
      <c r="K642" s="145"/>
      <c r="L642" s="145"/>
      <c r="M642" s="145"/>
      <c r="N642" s="149"/>
      <c r="O642" s="149"/>
    </row>
    <row r="643" spans="1:15">
      <c r="A643" s="80"/>
      <c r="B643" s="39" t="str">
        <f>'Gene Table'!E643</f>
        <v>hsa-miR-34c-3p</v>
      </c>
      <c r="C643" s="39" t="str">
        <f>'Gene Table'!B643</f>
        <v>K17</v>
      </c>
      <c r="D643" s="145"/>
      <c r="E643" s="145"/>
      <c r="F643" s="145"/>
      <c r="G643" s="145"/>
      <c r="H643" s="145"/>
      <c r="I643" s="145"/>
      <c r="J643" s="145"/>
      <c r="K643" s="145"/>
      <c r="L643" s="145"/>
      <c r="M643" s="145"/>
      <c r="N643" s="149"/>
      <c r="O643" s="149"/>
    </row>
    <row r="644" spans="1:15">
      <c r="A644" s="80"/>
      <c r="B644" s="39" t="str">
        <f>'Gene Table'!E644</f>
        <v>hsa-miR-637</v>
      </c>
      <c r="C644" s="39" t="str">
        <f>'Gene Table'!B644</f>
        <v>K18</v>
      </c>
      <c r="D644" s="145"/>
      <c r="E644" s="145"/>
      <c r="F644" s="145"/>
      <c r="G644" s="145"/>
      <c r="H644" s="145"/>
      <c r="I644" s="145"/>
      <c r="J644" s="145"/>
      <c r="K644" s="145"/>
      <c r="L644" s="145"/>
      <c r="M644" s="145"/>
      <c r="N644" s="149"/>
      <c r="O644" s="149"/>
    </row>
    <row r="645" spans="1:15">
      <c r="A645" s="80"/>
      <c r="B645" s="39" t="str">
        <f>'Gene Table'!E645</f>
        <v>hsa-miR-425-5p</v>
      </c>
      <c r="C645" s="39" t="str">
        <f>'Gene Table'!B645</f>
        <v>K19</v>
      </c>
      <c r="D645" s="145"/>
      <c r="E645" s="145"/>
      <c r="F645" s="145"/>
      <c r="G645" s="145"/>
      <c r="H645" s="145"/>
      <c r="I645" s="145"/>
      <c r="J645" s="145"/>
      <c r="K645" s="145"/>
      <c r="L645" s="145"/>
      <c r="M645" s="145"/>
      <c r="N645" s="149"/>
      <c r="O645" s="149"/>
    </row>
    <row r="646" spans="1:15">
      <c r="A646" s="80"/>
      <c r="B646" s="39" t="str">
        <f>'Gene Table'!E646</f>
        <v>hsa-miR-675-5p</v>
      </c>
      <c r="C646" s="39" t="str">
        <f>'Gene Table'!B646</f>
        <v>K20</v>
      </c>
      <c r="D646" s="145"/>
      <c r="E646" s="145"/>
      <c r="F646" s="145"/>
      <c r="G646" s="145"/>
      <c r="H646" s="145"/>
      <c r="I646" s="145"/>
      <c r="J646" s="145"/>
      <c r="K646" s="145"/>
      <c r="L646" s="145"/>
      <c r="M646" s="145"/>
      <c r="N646" s="149"/>
      <c r="O646" s="149"/>
    </row>
    <row r="647" spans="1:15">
      <c r="A647" s="80"/>
      <c r="B647" s="39" t="str">
        <f>'Gene Table'!E647</f>
        <v>hsa-miR-486-3p</v>
      </c>
      <c r="C647" s="39" t="str">
        <f>'Gene Table'!B647</f>
        <v>K21</v>
      </c>
      <c r="D647" s="145"/>
      <c r="E647" s="145"/>
      <c r="F647" s="145"/>
      <c r="G647" s="145"/>
      <c r="H647" s="145"/>
      <c r="I647" s="145"/>
      <c r="J647" s="145"/>
      <c r="K647" s="145"/>
      <c r="L647" s="145"/>
      <c r="M647" s="145"/>
      <c r="N647" s="149"/>
      <c r="O647" s="149"/>
    </row>
    <row r="648" spans="1:15">
      <c r="A648" s="80"/>
      <c r="B648" s="39" t="str">
        <f>'Gene Table'!E648</f>
        <v>hsa-miR-339-3p</v>
      </c>
      <c r="C648" s="39" t="str">
        <f>'Gene Table'!B648</f>
        <v>K22</v>
      </c>
      <c r="D648" s="145"/>
      <c r="E648" s="145"/>
      <c r="F648" s="145"/>
      <c r="G648" s="145"/>
      <c r="H648" s="145"/>
      <c r="I648" s="145"/>
      <c r="J648" s="145"/>
      <c r="K648" s="145"/>
      <c r="L648" s="145"/>
      <c r="M648" s="145"/>
      <c r="N648" s="149"/>
      <c r="O648" s="149"/>
    </row>
    <row r="649" spans="1:15">
      <c r="A649" s="80"/>
      <c r="B649" s="39" t="str">
        <f>'Gene Table'!E649</f>
        <v>hsa-miR-492</v>
      </c>
      <c r="C649" s="39" t="str">
        <f>'Gene Table'!B649</f>
        <v>K23</v>
      </c>
      <c r="D649" s="145"/>
      <c r="E649" s="145"/>
      <c r="F649" s="145"/>
      <c r="G649" s="145"/>
      <c r="H649" s="145"/>
      <c r="I649" s="145"/>
      <c r="J649" s="145"/>
      <c r="K649" s="145"/>
      <c r="L649" s="145"/>
      <c r="M649" s="145"/>
      <c r="N649" s="149"/>
      <c r="O649" s="149"/>
    </row>
    <row r="650" spans="1:15">
      <c r="A650" s="80"/>
      <c r="B650" s="39" t="str">
        <f>'Gene Table'!E650</f>
        <v>hsa-miR-1247-5p</v>
      </c>
      <c r="C650" s="39" t="str">
        <f>'Gene Table'!B650</f>
        <v>K24</v>
      </c>
      <c r="D650" s="145"/>
      <c r="E650" s="145"/>
      <c r="F650" s="145"/>
      <c r="G650" s="145"/>
      <c r="H650" s="145"/>
      <c r="I650" s="145"/>
      <c r="J650" s="145"/>
      <c r="K650" s="145"/>
      <c r="L650" s="145"/>
      <c r="M650" s="145"/>
      <c r="N650" s="149"/>
      <c r="O650" s="149"/>
    </row>
    <row r="651" spans="1:15">
      <c r="A651" s="80"/>
      <c r="B651" s="39" t="str">
        <f>'Gene Table'!E651</f>
        <v>hsa-miR-19a-3p</v>
      </c>
      <c r="C651" s="39" t="str">
        <f>'Gene Table'!B651</f>
        <v>L01</v>
      </c>
      <c r="D651" s="145"/>
      <c r="E651" s="145"/>
      <c r="F651" s="145"/>
      <c r="G651" s="145"/>
      <c r="H651" s="145"/>
      <c r="I651" s="145"/>
      <c r="J651" s="145"/>
      <c r="K651" s="145"/>
      <c r="L651" s="145"/>
      <c r="M651" s="145"/>
      <c r="N651" s="149"/>
      <c r="O651" s="149"/>
    </row>
    <row r="652" spans="1:15">
      <c r="A652" s="80"/>
      <c r="B652" s="39" t="str">
        <f>'Gene Table'!E652</f>
        <v>hsa-miR-101-5p</v>
      </c>
      <c r="C652" s="39" t="str">
        <f>'Gene Table'!B652</f>
        <v>L02</v>
      </c>
      <c r="D652" s="145"/>
      <c r="E652" s="145"/>
      <c r="F652" s="145"/>
      <c r="G652" s="145"/>
      <c r="H652" s="145"/>
      <c r="I652" s="145"/>
      <c r="J652" s="145"/>
      <c r="K652" s="145"/>
      <c r="L652" s="145"/>
      <c r="M652" s="145"/>
      <c r="N652" s="149"/>
      <c r="O652" s="149"/>
    </row>
    <row r="653" spans="1:15">
      <c r="A653" s="80"/>
      <c r="B653" s="39" t="str">
        <f>'Gene Table'!E653</f>
        <v>hsa-miR-27a-3p</v>
      </c>
      <c r="C653" s="39" t="str">
        <f>'Gene Table'!B653</f>
        <v>L03</v>
      </c>
      <c r="D653" s="145"/>
      <c r="E653" s="145"/>
      <c r="F653" s="145"/>
      <c r="G653" s="145"/>
      <c r="H653" s="145"/>
      <c r="I653" s="145"/>
      <c r="J653" s="145"/>
      <c r="K653" s="145"/>
      <c r="L653" s="145"/>
      <c r="M653" s="145"/>
      <c r="N653" s="149"/>
      <c r="O653" s="149"/>
    </row>
    <row r="654" spans="1:15">
      <c r="A654" s="80"/>
      <c r="B654" s="39" t="str">
        <f>'Gene Table'!E654</f>
        <v>hsa-miR-106b-3p</v>
      </c>
      <c r="C654" s="39" t="str">
        <f>'Gene Table'!B654</f>
        <v>L04</v>
      </c>
      <c r="D654" s="145"/>
      <c r="E654" s="145"/>
      <c r="F654" s="145"/>
      <c r="G654" s="145"/>
      <c r="H654" s="145"/>
      <c r="I654" s="145"/>
      <c r="J654" s="145"/>
      <c r="K654" s="145"/>
      <c r="L654" s="145"/>
      <c r="M654" s="145"/>
      <c r="N654" s="149"/>
      <c r="O654" s="149"/>
    </row>
    <row r="655" spans="1:15">
      <c r="A655" s="80"/>
      <c r="B655" s="39" t="str">
        <f>'Gene Table'!E655</f>
        <v>hsa-miR-181a-5p</v>
      </c>
      <c r="C655" s="39" t="str">
        <f>'Gene Table'!B655</f>
        <v>L05</v>
      </c>
      <c r="D655" s="145"/>
      <c r="E655" s="145"/>
      <c r="F655" s="145"/>
      <c r="G655" s="145"/>
      <c r="H655" s="145"/>
      <c r="I655" s="145"/>
      <c r="J655" s="145"/>
      <c r="K655" s="145"/>
      <c r="L655" s="145"/>
      <c r="M655" s="145"/>
      <c r="N655" s="149"/>
      <c r="O655" s="149"/>
    </row>
    <row r="656" spans="1:15">
      <c r="A656" s="80"/>
      <c r="B656" s="39" t="str">
        <f>'Gene Table'!E656</f>
        <v>hsa-miR-10a-3p</v>
      </c>
      <c r="C656" s="39" t="str">
        <f>'Gene Table'!B656</f>
        <v>L06</v>
      </c>
      <c r="D656" s="145"/>
      <c r="E656" s="145"/>
      <c r="F656" s="145"/>
      <c r="G656" s="145"/>
      <c r="H656" s="145"/>
      <c r="I656" s="145"/>
      <c r="J656" s="145"/>
      <c r="K656" s="145"/>
      <c r="L656" s="145"/>
      <c r="M656" s="145"/>
      <c r="N656" s="149"/>
      <c r="O656" s="149"/>
    </row>
    <row r="657" spans="1:15">
      <c r="A657" s="80"/>
      <c r="B657" s="39" t="str">
        <f>'Gene Table'!E657</f>
        <v>hsa-miR-548i</v>
      </c>
      <c r="C657" s="39" t="str">
        <f>'Gene Table'!B657</f>
        <v>L07</v>
      </c>
      <c r="D657" s="145"/>
      <c r="E657" s="145"/>
      <c r="F657" s="145"/>
      <c r="G657" s="145"/>
      <c r="H657" s="145"/>
      <c r="I657" s="145"/>
      <c r="J657" s="145"/>
      <c r="K657" s="145"/>
      <c r="L657" s="145"/>
      <c r="M657" s="145"/>
      <c r="N657" s="149"/>
      <c r="O657" s="149"/>
    </row>
    <row r="658" spans="1:15">
      <c r="A658" s="80"/>
      <c r="B658" s="39" t="str">
        <f>'Gene Table'!E658</f>
        <v>hsa-miR-10b-3p</v>
      </c>
      <c r="C658" s="39" t="str">
        <f>'Gene Table'!B658</f>
        <v>L08</v>
      </c>
      <c r="D658" s="145"/>
      <c r="E658" s="145"/>
      <c r="F658" s="145"/>
      <c r="G658" s="145"/>
      <c r="H658" s="145"/>
      <c r="I658" s="145"/>
      <c r="J658" s="145"/>
      <c r="K658" s="145"/>
      <c r="L658" s="145"/>
      <c r="M658" s="145"/>
      <c r="N658" s="149"/>
      <c r="O658" s="149"/>
    </row>
    <row r="659" spans="1:15">
      <c r="A659" s="80"/>
      <c r="B659" s="39" t="str">
        <f>'Gene Table'!E659</f>
        <v>hsa-miR-103a-3p</v>
      </c>
      <c r="C659" s="39" t="str">
        <f>'Gene Table'!B659</f>
        <v>L09</v>
      </c>
      <c r="D659" s="145"/>
      <c r="E659" s="145"/>
      <c r="F659" s="145"/>
      <c r="G659" s="145"/>
      <c r="H659" s="145"/>
      <c r="I659" s="145"/>
      <c r="J659" s="145"/>
      <c r="K659" s="145"/>
      <c r="L659" s="145"/>
      <c r="M659" s="145"/>
      <c r="N659" s="149"/>
      <c r="O659" s="149"/>
    </row>
    <row r="660" spans="1:15">
      <c r="A660" s="80"/>
      <c r="B660" s="39" t="str">
        <f>'Gene Table'!E660</f>
        <v>hsa-miR-122-3p</v>
      </c>
      <c r="C660" s="39" t="str">
        <f>'Gene Table'!B660</f>
        <v>L10</v>
      </c>
      <c r="D660" s="145"/>
      <c r="E660" s="145"/>
      <c r="F660" s="145"/>
      <c r="G660" s="145"/>
      <c r="H660" s="145"/>
      <c r="I660" s="145"/>
      <c r="J660" s="145"/>
      <c r="K660" s="145"/>
      <c r="L660" s="145"/>
      <c r="M660" s="145"/>
      <c r="N660" s="149"/>
      <c r="O660" s="149"/>
    </row>
    <row r="661" spans="1:15">
      <c r="A661" s="80"/>
      <c r="B661" s="39" t="str">
        <f>'Gene Table'!E661</f>
        <v>hsa-miR-107</v>
      </c>
      <c r="C661" s="39" t="str">
        <f>'Gene Table'!B661</f>
        <v>L11</v>
      </c>
      <c r="D661" s="145"/>
      <c r="E661" s="145"/>
      <c r="F661" s="145"/>
      <c r="G661" s="145"/>
      <c r="H661" s="145"/>
      <c r="I661" s="145"/>
      <c r="J661" s="145"/>
      <c r="K661" s="145"/>
      <c r="L661" s="145"/>
      <c r="M661" s="145"/>
      <c r="N661" s="149"/>
      <c r="O661" s="149"/>
    </row>
    <row r="662" spans="1:15">
      <c r="A662" s="80"/>
      <c r="B662" s="39" t="str">
        <f>'Gene Table'!E662</f>
        <v>hsa-miR-124-5p</v>
      </c>
      <c r="C662" s="39" t="str">
        <f>'Gene Table'!B662</f>
        <v>L12</v>
      </c>
      <c r="D662" s="145"/>
      <c r="E662" s="145"/>
      <c r="F662" s="145"/>
      <c r="G662" s="145"/>
      <c r="H662" s="145"/>
      <c r="I662" s="145"/>
      <c r="J662" s="145"/>
      <c r="K662" s="145"/>
      <c r="L662" s="145"/>
      <c r="M662" s="145"/>
      <c r="N662" s="149"/>
      <c r="O662" s="149"/>
    </row>
    <row r="663" spans="1:15">
      <c r="A663" s="80"/>
      <c r="B663" s="39" t="str">
        <f>'Gene Table'!E663</f>
        <v>hsa-miR-548c-5p</v>
      </c>
      <c r="C663" s="39" t="str">
        <f>'Gene Table'!B663</f>
        <v>L13</v>
      </c>
      <c r="D663" s="145"/>
      <c r="E663" s="145"/>
      <c r="F663" s="145"/>
      <c r="G663" s="145"/>
      <c r="H663" s="145"/>
      <c r="I663" s="145"/>
      <c r="J663" s="145"/>
      <c r="K663" s="145"/>
      <c r="L663" s="145"/>
      <c r="M663" s="145"/>
      <c r="N663" s="149"/>
      <c r="O663" s="149"/>
    </row>
    <row r="664" spans="1:15">
      <c r="A664" s="80"/>
      <c r="B664" s="39" t="str">
        <f>'Gene Table'!E664</f>
        <v>hsa-miR-129-1-3p</v>
      </c>
      <c r="C664" s="39" t="str">
        <f>'Gene Table'!B664</f>
        <v>L14</v>
      </c>
      <c r="D664" s="145"/>
      <c r="E664" s="145"/>
      <c r="F664" s="145"/>
      <c r="G664" s="145"/>
      <c r="H664" s="145"/>
      <c r="I664" s="145"/>
      <c r="J664" s="145"/>
      <c r="K664" s="145"/>
      <c r="L664" s="145"/>
      <c r="M664" s="145"/>
      <c r="N664" s="149"/>
      <c r="O664" s="149"/>
    </row>
    <row r="665" spans="1:15">
      <c r="A665" s="80"/>
      <c r="B665" s="39" t="str">
        <f>'Gene Table'!E665</f>
        <v>hsa-miR-133b</v>
      </c>
      <c r="C665" s="39" t="str">
        <f>'Gene Table'!B665</f>
        <v>L15</v>
      </c>
      <c r="D665" s="145"/>
      <c r="E665" s="145"/>
      <c r="F665" s="145"/>
      <c r="G665" s="145"/>
      <c r="H665" s="145"/>
      <c r="I665" s="145"/>
      <c r="J665" s="145"/>
      <c r="K665" s="145"/>
      <c r="L665" s="145"/>
      <c r="M665" s="145"/>
      <c r="N665" s="149"/>
      <c r="O665" s="149"/>
    </row>
    <row r="666" spans="1:15">
      <c r="A666" s="80"/>
      <c r="B666" s="39" t="str">
        <f>'Gene Table'!E666</f>
        <v>hsa-miR-130b-5p</v>
      </c>
      <c r="C666" s="39" t="str">
        <f>'Gene Table'!B666</f>
        <v>L16</v>
      </c>
      <c r="D666" s="145"/>
      <c r="E666" s="145"/>
      <c r="F666" s="145"/>
      <c r="G666" s="145"/>
      <c r="H666" s="145"/>
      <c r="I666" s="145"/>
      <c r="J666" s="145"/>
      <c r="K666" s="145"/>
      <c r="L666" s="145"/>
      <c r="M666" s="145"/>
      <c r="N666" s="149"/>
      <c r="O666" s="149"/>
    </row>
    <row r="667" spans="1:15">
      <c r="A667" s="80"/>
      <c r="B667" s="39" t="str">
        <f>'Gene Table'!E667</f>
        <v>hsa-miR-19b-3p</v>
      </c>
      <c r="C667" s="39" t="str">
        <f>'Gene Table'!B667</f>
        <v>L17</v>
      </c>
      <c r="D667" s="145"/>
      <c r="E667" s="145"/>
      <c r="F667" s="145"/>
      <c r="G667" s="145"/>
      <c r="H667" s="145"/>
      <c r="I667" s="145"/>
      <c r="J667" s="145"/>
      <c r="K667" s="145"/>
      <c r="L667" s="145"/>
      <c r="M667" s="145"/>
      <c r="N667" s="149"/>
      <c r="O667" s="149"/>
    </row>
    <row r="668" spans="1:15">
      <c r="A668" s="80"/>
      <c r="B668" s="39" t="str">
        <f>'Gene Table'!E668</f>
        <v>hsa-miR-132-5p</v>
      </c>
      <c r="C668" s="39" t="str">
        <f>'Gene Table'!B668</f>
        <v>L18</v>
      </c>
      <c r="D668" s="145"/>
      <c r="E668" s="145"/>
      <c r="F668" s="145"/>
      <c r="G668" s="145"/>
      <c r="H668" s="145"/>
      <c r="I668" s="145"/>
      <c r="J668" s="145"/>
      <c r="K668" s="145"/>
      <c r="L668" s="145"/>
      <c r="M668" s="145"/>
      <c r="N668" s="149"/>
      <c r="O668" s="149"/>
    </row>
    <row r="669" spans="1:15">
      <c r="A669" s="80"/>
      <c r="B669" s="39" t="str">
        <f>'Gene Table'!E669</f>
        <v>hsa-miR-181b-5p</v>
      </c>
      <c r="C669" s="39" t="str">
        <f>'Gene Table'!B669</f>
        <v>L19</v>
      </c>
      <c r="D669" s="145"/>
      <c r="E669" s="145"/>
      <c r="F669" s="145"/>
      <c r="G669" s="145"/>
      <c r="H669" s="145"/>
      <c r="I669" s="145"/>
      <c r="J669" s="145"/>
      <c r="K669" s="145"/>
      <c r="L669" s="145"/>
      <c r="M669" s="145"/>
      <c r="N669" s="149"/>
      <c r="O669" s="149"/>
    </row>
    <row r="670" spans="1:15">
      <c r="A670" s="80"/>
      <c r="B670" s="39" t="str">
        <f>'Gene Table'!E670</f>
        <v>hsa-miR-135a-3p</v>
      </c>
      <c r="C670" s="39" t="str">
        <f>'Gene Table'!B670</f>
        <v>L20</v>
      </c>
      <c r="D670" s="145"/>
      <c r="E670" s="145"/>
      <c r="F670" s="145"/>
      <c r="G670" s="145"/>
      <c r="H670" s="145"/>
      <c r="I670" s="145"/>
      <c r="J670" s="145"/>
      <c r="K670" s="145"/>
      <c r="L670" s="145"/>
      <c r="M670" s="145"/>
      <c r="N670" s="149"/>
      <c r="O670" s="149"/>
    </row>
    <row r="671" spans="1:15">
      <c r="A671" s="80"/>
      <c r="B671" s="39" t="str">
        <f>'Gene Table'!E671</f>
        <v>hsa-miR-23a-3p</v>
      </c>
      <c r="C671" s="39" t="str">
        <f>'Gene Table'!B671</f>
        <v>L21</v>
      </c>
      <c r="D671" s="145"/>
      <c r="E671" s="145"/>
      <c r="F671" s="145"/>
      <c r="G671" s="145"/>
      <c r="H671" s="145"/>
      <c r="I671" s="145"/>
      <c r="J671" s="145"/>
      <c r="K671" s="145"/>
      <c r="L671" s="145"/>
      <c r="M671" s="145"/>
      <c r="N671" s="149"/>
      <c r="O671" s="149"/>
    </row>
    <row r="672" spans="1:15">
      <c r="A672" s="80"/>
      <c r="B672" s="39" t="str">
        <f>'Gene Table'!E672</f>
        <v>hsa-miR-138-2-3p</v>
      </c>
      <c r="C672" s="39" t="str">
        <f>'Gene Table'!B672</f>
        <v>L22</v>
      </c>
      <c r="D672" s="145"/>
      <c r="E672" s="145"/>
      <c r="F672" s="145"/>
      <c r="G672" s="145"/>
      <c r="H672" s="145"/>
      <c r="I672" s="145"/>
      <c r="J672" s="145"/>
      <c r="K672" s="145"/>
      <c r="L672" s="145"/>
      <c r="M672" s="145"/>
      <c r="N672" s="149"/>
      <c r="O672" s="149"/>
    </row>
    <row r="673" spans="1:15">
      <c r="A673" s="80"/>
      <c r="B673" s="39" t="str">
        <f>'Gene Table'!E673</f>
        <v>hsa-miR-320a</v>
      </c>
      <c r="C673" s="39" t="str">
        <f>'Gene Table'!B673</f>
        <v>L23</v>
      </c>
      <c r="D673" s="145"/>
      <c r="E673" s="145"/>
      <c r="F673" s="145"/>
      <c r="G673" s="145"/>
      <c r="H673" s="145"/>
      <c r="I673" s="145"/>
      <c r="J673" s="145"/>
      <c r="K673" s="145"/>
      <c r="L673" s="145"/>
      <c r="M673" s="145"/>
      <c r="N673" s="149"/>
      <c r="O673" s="149"/>
    </row>
    <row r="674" spans="1:15">
      <c r="A674" s="80"/>
      <c r="B674" s="39" t="str">
        <f>'Gene Table'!E674</f>
        <v>hsa-miR-143-5p</v>
      </c>
      <c r="C674" s="39" t="str">
        <f>'Gene Table'!B674</f>
        <v>L24</v>
      </c>
      <c r="D674" s="145"/>
      <c r="E674" s="145"/>
      <c r="F674" s="145"/>
      <c r="G674" s="145"/>
      <c r="H674" s="145"/>
      <c r="I674" s="145"/>
      <c r="J674" s="145"/>
      <c r="K674" s="145"/>
      <c r="L674" s="145"/>
      <c r="M674" s="145"/>
      <c r="N674" s="149"/>
      <c r="O674" s="149"/>
    </row>
    <row r="675" spans="1:15">
      <c r="A675" s="80"/>
      <c r="B675" s="39" t="str">
        <f>'Gene Table'!E675</f>
        <v>hsa-miR-421</v>
      </c>
      <c r="C675" s="39" t="str">
        <f>'Gene Table'!B675</f>
        <v>M01</v>
      </c>
      <c r="D675" s="145"/>
      <c r="E675" s="145"/>
      <c r="F675" s="145"/>
      <c r="G675" s="145"/>
      <c r="H675" s="145"/>
      <c r="I675" s="145"/>
      <c r="J675" s="145"/>
      <c r="K675" s="145"/>
      <c r="L675" s="145"/>
      <c r="M675" s="145"/>
      <c r="N675" s="149"/>
      <c r="O675" s="149"/>
    </row>
    <row r="676" spans="1:15">
      <c r="A676" s="80"/>
      <c r="B676" s="39" t="str">
        <f>'Gene Table'!E676</f>
        <v>hsa-miR-639</v>
      </c>
      <c r="C676" s="39" t="str">
        <f>'Gene Table'!B676</f>
        <v>M02</v>
      </c>
      <c r="D676" s="145"/>
      <c r="E676" s="145"/>
      <c r="F676" s="145"/>
      <c r="G676" s="145"/>
      <c r="H676" s="145"/>
      <c r="I676" s="145"/>
      <c r="J676" s="145"/>
      <c r="K676" s="145"/>
      <c r="L676" s="145"/>
      <c r="M676" s="145"/>
      <c r="N676" s="149"/>
      <c r="O676" s="149"/>
    </row>
    <row r="677" spans="1:15">
      <c r="A677" s="80"/>
      <c r="B677" s="39" t="str">
        <f>'Gene Table'!E677</f>
        <v>hsa-miR-331-3p</v>
      </c>
      <c r="C677" s="39" t="str">
        <f>'Gene Table'!B677</f>
        <v>M03</v>
      </c>
      <c r="D677" s="145"/>
      <c r="E677" s="145"/>
      <c r="F677" s="145"/>
      <c r="G677" s="145"/>
      <c r="H677" s="145"/>
      <c r="I677" s="145"/>
      <c r="J677" s="145"/>
      <c r="K677" s="145"/>
      <c r="L677" s="145"/>
      <c r="M677" s="145"/>
      <c r="N677" s="149"/>
      <c r="O677" s="149"/>
    </row>
    <row r="678" spans="1:15">
      <c r="A678" s="80"/>
      <c r="B678" s="39" t="str">
        <f>'Gene Table'!E678</f>
        <v>hsa-miR-1307-3p</v>
      </c>
      <c r="C678" s="39" t="str">
        <f>'Gene Table'!B678</f>
        <v>M04</v>
      </c>
      <c r="D678" s="145"/>
      <c r="E678" s="145"/>
      <c r="F678" s="145"/>
      <c r="G678" s="145"/>
      <c r="H678" s="145"/>
      <c r="I678" s="145"/>
      <c r="J678" s="145"/>
      <c r="K678" s="145"/>
      <c r="L678" s="145"/>
      <c r="M678" s="145"/>
      <c r="N678" s="149"/>
      <c r="O678" s="149"/>
    </row>
    <row r="679" spans="1:15">
      <c r="A679" s="80"/>
      <c r="B679" s="39" t="str">
        <f>'Gene Table'!E679</f>
        <v>hsa-miR-330-5p</v>
      </c>
      <c r="C679" s="39" t="str">
        <f>'Gene Table'!B679</f>
        <v>M05</v>
      </c>
      <c r="D679" s="145"/>
      <c r="E679" s="145"/>
      <c r="F679" s="145"/>
      <c r="G679" s="145"/>
      <c r="H679" s="145"/>
      <c r="I679" s="145"/>
      <c r="J679" s="145"/>
      <c r="K679" s="145"/>
      <c r="L679" s="145"/>
      <c r="M679" s="145"/>
      <c r="N679" s="149"/>
      <c r="O679" s="149"/>
    </row>
    <row r="680" spans="1:15">
      <c r="A680" s="80"/>
      <c r="B680" s="39" t="str">
        <f>'Gene Table'!E680</f>
        <v>hsa-miR-939</v>
      </c>
      <c r="C680" s="39" t="str">
        <f>'Gene Table'!B680</f>
        <v>M06</v>
      </c>
      <c r="D680" s="145"/>
      <c r="E680" s="145"/>
      <c r="F680" s="145"/>
      <c r="G680" s="145"/>
      <c r="H680" s="145"/>
      <c r="I680" s="145"/>
      <c r="J680" s="145"/>
      <c r="K680" s="145"/>
      <c r="L680" s="145"/>
      <c r="M680" s="145"/>
      <c r="N680" s="149"/>
      <c r="O680" s="149"/>
    </row>
    <row r="681" spans="1:15">
      <c r="A681" s="80"/>
      <c r="B681" s="39" t="str">
        <f>'Gene Table'!E681</f>
        <v>hsa-miR-432-5p</v>
      </c>
      <c r="C681" s="39" t="str">
        <f>'Gene Table'!B681</f>
        <v>M07</v>
      </c>
      <c r="D681" s="145"/>
      <c r="E681" s="145"/>
      <c r="F681" s="145"/>
      <c r="G681" s="145"/>
      <c r="H681" s="145"/>
      <c r="I681" s="145"/>
      <c r="J681" s="145"/>
      <c r="K681" s="145"/>
      <c r="L681" s="145"/>
      <c r="M681" s="145"/>
      <c r="N681" s="149"/>
      <c r="O681" s="149"/>
    </row>
    <row r="682" spans="1:15">
      <c r="A682" s="80"/>
      <c r="B682" s="39" t="str">
        <f>'Gene Table'!E682</f>
        <v>hsa-miR-887</v>
      </c>
      <c r="C682" s="39" t="str">
        <f>'Gene Table'!B682</f>
        <v>M08</v>
      </c>
      <c r="D682" s="145"/>
      <c r="E682" s="145"/>
      <c r="F682" s="145"/>
      <c r="G682" s="145"/>
      <c r="H682" s="145"/>
      <c r="I682" s="145"/>
      <c r="J682" s="145"/>
      <c r="K682" s="145"/>
      <c r="L682" s="145"/>
      <c r="M682" s="145"/>
      <c r="N682" s="149"/>
      <c r="O682" s="149"/>
    </row>
    <row r="683" spans="1:15">
      <c r="A683" s="80"/>
      <c r="B683" s="39" t="str">
        <f>'Gene Table'!E683</f>
        <v>hsa-miR-551a</v>
      </c>
      <c r="C683" s="39" t="str">
        <f>'Gene Table'!B683</f>
        <v>M09</v>
      </c>
      <c r="D683" s="145"/>
      <c r="E683" s="145"/>
      <c r="F683" s="145"/>
      <c r="G683" s="145"/>
      <c r="H683" s="145"/>
      <c r="I683" s="145"/>
      <c r="J683" s="145"/>
      <c r="K683" s="145"/>
      <c r="L683" s="145"/>
      <c r="M683" s="145"/>
      <c r="N683" s="149"/>
      <c r="O683" s="149"/>
    </row>
    <row r="684" spans="1:15">
      <c r="A684" s="80"/>
      <c r="B684" s="39" t="str">
        <f>'Gene Table'!E684</f>
        <v>hsa-miR-615-5p</v>
      </c>
      <c r="C684" s="39" t="str">
        <f>'Gene Table'!B684</f>
        <v>M10</v>
      </c>
      <c r="D684" s="145"/>
      <c r="E684" s="145"/>
      <c r="F684" s="145"/>
      <c r="G684" s="145"/>
      <c r="H684" s="145"/>
      <c r="I684" s="145"/>
      <c r="J684" s="145"/>
      <c r="K684" s="145"/>
      <c r="L684" s="145"/>
      <c r="M684" s="145"/>
      <c r="N684" s="149"/>
      <c r="O684" s="149"/>
    </row>
    <row r="685" spans="1:15">
      <c r="A685" s="80"/>
      <c r="B685" s="39" t="str">
        <f>'Gene Table'!E685</f>
        <v>hsa-miR-1266</v>
      </c>
      <c r="C685" s="39" t="str">
        <f>'Gene Table'!B685</f>
        <v>M11</v>
      </c>
      <c r="D685" s="145"/>
      <c r="E685" s="145"/>
      <c r="F685" s="145"/>
      <c r="G685" s="145"/>
      <c r="H685" s="145"/>
      <c r="I685" s="145"/>
      <c r="J685" s="145"/>
      <c r="K685" s="145"/>
      <c r="L685" s="145"/>
      <c r="M685" s="145"/>
      <c r="N685" s="149"/>
      <c r="O685" s="149"/>
    </row>
    <row r="686" spans="1:15">
      <c r="A686" s="80"/>
      <c r="B686" s="39" t="str">
        <f>'Gene Table'!E686</f>
        <v>hsa-miR-323a-5p</v>
      </c>
      <c r="C686" s="39" t="str">
        <f>'Gene Table'!B686</f>
        <v>M12</v>
      </c>
      <c r="D686" s="145"/>
      <c r="E686" s="145"/>
      <c r="F686" s="145"/>
      <c r="G686" s="145"/>
      <c r="H686" s="145"/>
      <c r="I686" s="145"/>
      <c r="J686" s="145"/>
      <c r="K686" s="145"/>
      <c r="L686" s="145"/>
      <c r="M686" s="145"/>
      <c r="N686" s="149"/>
      <c r="O686" s="149"/>
    </row>
    <row r="687" spans="1:15">
      <c r="A687" s="80"/>
      <c r="B687" s="39" t="str">
        <f>'Gene Table'!E687</f>
        <v>hsa-miR-490-3p</v>
      </c>
      <c r="C687" s="39" t="str">
        <f>'Gene Table'!B687</f>
        <v>M13</v>
      </c>
      <c r="D687" s="145"/>
      <c r="E687" s="145"/>
      <c r="F687" s="145"/>
      <c r="G687" s="145"/>
      <c r="H687" s="145"/>
      <c r="I687" s="145"/>
      <c r="J687" s="145"/>
      <c r="K687" s="145"/>
      <c r="L687" s="145"/>
      <c r="M687" s="145"/>
      <c r="N687" s="149"/>
      <c r="O687" s="149"/>
    </row>
    <row r="688" spans="1:15">
      <c r="A688" s="80"/>
      <c r="B688" s="39" t="str">
        <f>'Gene Table'!E688</f>
        <v>hsa-miR-661</v>
      </c>
      <c r="C688" s="39" t="str">
        <f>'Gene Table'!B688</f>
        <v>M14</v>
      </c>
      <c r="D688" s="145"/>
      <c r="E688" s="145"/>
      <c r="F688" s="145"/>
      <c r="G688" s="145"/>
      <c r="H688" s="145"/>
      <c r="I688" s="145"/>
      <c r="J688" s="145"/>
      <c r="K688" s="145"/>
      <c r="L688" s="145"/>
      <c r="M688" s="145"/>
      <c r="N688" s="149"/>
      <c r="O688" s="149"/>
    </row>
    <row r="689" spans="1:15">
      <c r="A689" s="80"/>
      <c r="B689" s="39" t="str">
        <f>'Gene Table'!E689</f>
        <v>hsa-miR-1238</v>
      </c>
      <c r="C689" s="39" t="str">
        <f>'Gene Table'!B689</f>
        <v>M15</v>
      </c>
      <c r="D689" s="145"/>
      <c r="E689" s="145"/>
      <c r="F689" s="145"/>
      <c r="G689" s="145"/>
      <c r="H689" s="145"/>
      <c r="I689" s="145"/>
      <c r="J689" s="145"/>
      <c r="K689" s="145"/>
      <c r="L689" s="145"/>
      <c r="M689" s="145"/>
      <c r="N689" s="149"/>
      <c r="O689" s="149"/>
    </row>
    <row r="690" spans="1:15">
      <c r="A690" s="80"/>
      <c r="B690" s="39" t="str">
        <f>'Gene Table'!E690</f>
        <v>hsa-miR-940</v>
      </c>
      <c r="C690" s="39" t="str">
        <f>'Gene Table'!B690</f>
        <v>M16</v>
      </c>
      <c r="D690" s="145"/>
      <c r="E690" s="145"/>
      <c r="F690" s="145"/>
      <c r="G690" s="145"/>
      <c r="H690" s="145"/>
      <c r="I690" s="145"/>
      <c r="J690" s="145"/>
      <c r="K690" s="145"/>
      <c r="L690" s="145"/>
      <c r="M690" s="145"/>
      <c r="N690" s="149"/>
      <c r="O690" s="149"/>
    </row>
    <row r="691" spans="1:15">
      <c r="A691" s="80"/>
      <c r="B691" s="39" t="str">
        <f>'Gene Table'!E691</f>
        <v>hsa-miR-219-1-3p</v>
      </c>
      <c r="C691" s="39" t="str">
        <f>'Gene Table'!B691</f>
        <v>M17</v>
      </c>
      <c r="D691" s="145"/>
      <c r="E691" s="145"/>
      <c r="F691" s="145"/>
      <c r="G691" s="145"/>
      <c r="H691" s="145"/>
      <c r="I691" s="145"/>
      <c r="J691" s="145"/>
      <c r="K691" s="145"/>
      <c r="L691" s="145"/>
      <c r="M691" s="145"/>
      <c r="N691" s="149"/>
      <c r="O691" s="149"/>
    </row>
    <row r="692" spans="1:15">
      <c r="A692" s="80"/>
      <c r="B692" s="39" t="str">
        <f>'Gene Table'!E692</f>
        <v>hsa-miR-636</v>
      </c>
      <c r="C692" s="39" t="str">
        <f>'Gene Table'!B692</f>
        <v>M18</v>
      </c>
      <c r="D692" s="145"/>
      <c r="E692" s="145"/>
      <c r="F692" s="145"/>
      <c r="G692" s="145"/>
      <c r="H692" s="145"/>
      <c r="I692" s="145"/>
      <c r="J692" s="145"/>
      <c r="K692" s="145"/>
      <c r="L692" s="145"/>
      <c r="M692" s="145"/>
      <c r="N692" s="149"/>
      <c r="O692" s="149"/>
    </row>
    <row r="693" spans="1:15">
      <c r="A693" s="80"/>
      <c r="B693" s="39" t="str">
        <f>'Gene Table'!E693</f>
        <v>hsa-miR-1250</v>
      </c>
      <c r="C693" s="39" t="str">
        <f>'Gene Table'!B693</f>
        <v>M19</v>
      </c>
      <c r="D693" s="145"/>
      <c r="E693" s="145"/>
      <c r="F693" s="145"/>
      <c r="G693" s="145"/>
      <c r="H693" s="145"/>
      <c r="I693" s="145"/>
      <c r="J693" s="145"/>
      <c r="K693" s="145"/>
      <c r="L693" s="145"/>
      <c r="M693" s="145"/>
      <c r="N693" s="149"/>
      <c r="O693" s="149"/>
    </row>
    <row r="694" spans="1:15">
      <c r="A694" s="80"/>
      <c r="B694" s="39" t="str">
        <f>'Gene Table'!E694</f>
        <v>hsa-miR-663b</v>
      </c>
      <c r="C694" s="39" t="str">
        <f>'Gene Table'!B694</f>
        <v>M20</v>
      </c>
      <c r="D694" s="145"/>
      <c r="E694" s="145"/>
      <c r="F694" s="145"/>
      <c r="G694" s="145"/>
      <c r="H694" s="145"/>
      <c r="I694" s="145"/>
      <c r="J694" s="145"/>
      <c r="K694" s="145"/>
      <c r="L694" s="145"/>
      <c r="M694" s="145"/>
      <c r="N694" s="149"/>
      <c r="O694" s="149"/>
    </row>
    <row r="695" spans="1:15">
      <c r="A695" s="80"/>
      <c r="B695" s="39" t="str">
        <f>'Gene Table'!E695</f>
        <v>hsa-miR-1269a</v>
      </c>
      <c r="C695" s="39" t="str">
        <f>'Gene Table'!B695</f>
        <v>M21</v>
      </c>
      <c r="D695" s="145"/>
      <c r="E695" s="145"/>
      <c r="F695" s="145"/>
      <c r="G695" s="145"/>
      <c r="H695" s="145"/>
      <c r="I695" s="145"/>
      <c r="J695" s="145"/>
      <c r="K695" s="145"/>
      <c r="L695" s="145"/>
      <c r="M695" s="145"/>
      <c r="N695" s="149"/>
      <c r="O695" s="149"/>
    </row>
    <row r="696" spans="1:15">
      <c r="A696" s="80"/>
      <c r="B696" s="39" t="str">
        <f>'Gene Table'!E696</f>
        <v>hsa-miR-487a</v>
      </c>
      <c r="C696" s="39" t="str">
        <f>'Gene Table'!B696</f>
        <v>M22</v>
      </c>
      <c r="D696" s="145"/>
      <c r="E696" s="145"/>
      <c r="F696" s="145"/>
      <c r="G696" s="145"/>
      <c r="H696" s="145"/>
      <c r="I696" s="145"/>
      <c r="J696" s="145"/>
      <c r="K696" s="145"/>
      <c r="L696" s="145"/>
      <c r="M696" s="145"/>
      <c r="N696" s="149"/>
      <c r="O696" s="149"/>
    </row>
    <row r="697" spans="1:15">
      <c r="A697" s="80"/>
      <c r="B697" s="39" t="str">
        <f>'Gene Table'!E697</f>
        <v>hsa-miR-652-3p</v>
      </c>
      <c r="C697" s="39" t="str">
        <f>'Gene Table'!B697</f>
        <v>M23</v>
      </c>
      <c r="D697" s="145"/>
      <c r="E697" s="145"/>
      <c r="F697" s="145"/>
      <c r="G697" s="145"/>
      <c r="H697" s="145"/>
      <c r="I697" s="145"/>
      <c r="J697" s="145"/>
      <c r="K697" s="145"/>
      <c r="L697" s="145"/>
      <c r="M697" s="145"/>
      <c r="N697" s="149"/>
      <c r="O697" s="149"/>
    </row>
    <row r="698" spans="1:15">
      <c r="A698" s="80"/>
      <c r="B698" s="39" t="str">
        <f>'Gene Table'!E698</f>
        <v>hsa-miR-487b</v>
      </c>
      <c r="C698" s="39" t="str">
        <f>'Gene Table'!B698</f>
        <v>M24</v>
      </c>
      <c r="D698" s="145"/>
      <c r="E698" s="145"/>
      <c r="F698" s="145"/>
      <c r="G698" s="145"/>
      <c r="H698" s="145"/>
      <c r="I698" s="145"/>
      <c r="J698" s="145"/>
      <c r="K698" s="145"/>
      <c r="L698" s="145"/>
      <c r="M698" s="145"/>
      <c r="N698" s="149"/>
      <c r="O698" s="149"/>
    </row>
    <row r="699" spans="1:15">
      <c r="A699" s="80"/>
      <c r="B699" s="39" t="str">
        <f>'Gene Table'!E699</f>
        <v>hsa-miR-320b</v>
      </c>
      <c r="C699" s="39" t="str">
        <f>'Gene Table'!B699</f>
        <v>N01</v>
      </c>
      <c r="D699" s="145"/>
      <c r="E699" s="145"/>
      <c r="F699" s="145"/>
      <c r="G699" s="145"/>
      <c r="H699" s="145"/>
      <c r="I699" s="145"/>
      <c r="J699" s="145"/>
      <c r="K699" s="145"/>
      <c r="L699" s="145"/>
      <c r="M699" s="145"/>
      <c r="N699" s="149"/>
      <c r="O699" s="149"/>
    </row>
    <row r="700" spans="1:15">
      <c r="A700" s="80"/>
      <c r="B700" s="39" t="str">
        <f>'Gene Table'!E700</f>
        <v>hsa-miR-144-5p</v>
      </c>
      <c r="C700" s="39" t="str">
        <f>'Gene Table'!B700</f>
        <v>N02</v>
      </c>
      <c r="D700" s="145"/>
      <c r="E700" s="145"/>
      <c r="F700" s="145"/>
      <c r="G700" s="145"/>
      <c r="H700" s="145"/>
      <c r="I700" s="145"/>
      <c r="J700" s="145"/>
      <c r="K700" s="145"/>
      <c r="L700" s="145"/>
      <c r="M700" s="145"/>
      <c r="N700" s="149"/>
      <c r="O700" s="149"/>
    </row>
    <row r="701" spans="1:15">
      <c r="A701" s="80"/>
      <c r="B701" s="39" t="str">
        <f>'Gene Table'!E701</f>
        <v>hsa-miR-133a</v>
      </c>
      <c r="C701" s="39" t="str">
        <f>'Gene Table'!B701</f>
        <v>N03</v>
      </c>
      <c r="D701" s="145"/>
      <c r="E701" s="145"/>
      <c r="F701" s="145"/>
      <c r="G701" s="145"/>
      <c r="H701" s="145"/>
      <c r="I701" s="145"/>
      <c r="J701" s="145"/>
      <c r="K701" s="145"/>
      <c r="L701" s="145"/>
      <c r="M701" s="145"/>
      <c r="N701" s="149"/>
      <c r="O701" s="149"/>
    </row>
    <row r="702" spans="1:15">
      <c r="A702" s="80"/>
      <c r="B702" s="39" t="str">
        <f>'Gene Table'!E702</f>
        <v>hsa-miR-145-3p</v>
      </c>
      <c r="C702" s="39" t="str">
        <f>'Gene Table'!B702</f>
        <v>N04</v>
      </c>
      <c r="D702" s="145"/>
      <c r="E702" s="145"/>
      <c r="F702" s="145"/>
      <c r="G702" s="145"/>
      <c r="H702" s="145"/>
      <c r="I702" s="145"/>
      <c r="J702" s="145"/>
      <c r="K702" s="145"/>
      <c r="L702" s="145"/>
      <c r="M702" s="145"/>
      <c r="N702" s="149"/>
      <c r="O702" s="149"/>
    </row>
    <row r="703" spans="1:15">
      <c r="A703" s="80"/>
      <c r="B703" s="39" t="str">
        <f>'Gene Table'!E703</f>
        <v>hsa-miR-1468</v>
      </c>
      <c r="C703" s="39" t="str">
        <f>'Gene Table'!B703</f>
        <v>N05</v>
      </c>
      <c r="D703" s="145"/>
      <c r="E703" s="145"/>
      <c r="F703" s="145"/>
      <c r="G703" s="145"/>
      <c r="H703" s="145"/>
      <c r="I703" s="145"/>
      <c r="J703" s="145"/>
      <c r="K703" s="145"/>
      <c r="L703" s="145"/>
      <c r="M703" s="145"/>
      <c r="N703" s="149"/>
      <c r="O703" s="149"/>
    </row>
    <row r="704" spans="1:15">
      <c r="A704" s="80"/>
      <c r="B704" s="39" t="str">
        <f>'Gene Table'!E704</f>
        <v>hsa-miR-146a-3p</v>
      </c>
      <c r="C704" s="39" t="str">
        <f>'Gene Table'!B704</f>
        <v>N06</v>
      </c>
      <c r="D704" s="145"/>
      <c r="E704" s="145"/>
      <c r="F704" s="145"/>
      <c r="G704" s="145"/>
      <c r="H704" s="145"/>
      <c r="I704" s="145"/>
      <c r="J704" s="145"/>
      <c r="K704" s="145"/>
      <c r="L704" s="145"/>
      <c r="M704" s="145"/>
      <c r="N704" s="149"/>
      <c r="O704" s="149"/>
    </row>
    <row r="705" spans="1:15">
      <c r="A705" s="80"/>
      <c r="B705" s="39" t="str">
        <f>'Gene Table'!E705</f>
        <v>hsa-miR-1469</v>
      </c>
      <c r="C705" s="39" t="str">
        <f>'Gene Table'!B705</f>
        <v>N07</v>
      </c>
      <c r="D705" s="145"/>
      <c r="E705" s="145"/>
      <c r="F705" s="145"/>
      <c r="G705" s="145"/>
      <c r="H705" s="145"/>
      <c r="I705" s="145"/>
      <c r="J705" s="145"/>
      <c r="K705" s="145"/>
      <c r="L705" s="145"/>
      <c r="M705" s="145"/>
      <c r="N705" s="149"/>
      <c r="O705" s="149"/>
    </row>
    <row r="706" spans="1:15">
      <c r="A706" s="80"/>
      <c r="B706" s="39" t="str">
        <f>'Gene Table'!E706</f>
        <v>hsa-miR-148a-5p</v>
      </c>
      <c r="C706" s="39" t="str">
        <f>'Gene Table'!B706</f>
        <v>N08</v>
      </c>
      <c r="D706" s="145"/>
      <c r="E706" s="145"/>
      <c r="F706" s="145"/>
      <c r="G706" s="145"/>
      <c r="H706" s="145"/>
      <c r="I706" s="145"/>
      <c r="J706" s="145"/>
      <c r="K706" s="145"/>
      <c r="L706" s="145"/>
      <c r="M706" s="145"/>
      <c r="N706" s="149"/>
      <c r="O706" s="149"/>
    </row>
    <row r="707" spans="1:15">
      <c r="A707" s="80"/>
      <c r="B707" s="39" t="str">
        <f>'Gene Table'!E707</f>
        <v>hsa-miR-1471</v>
      </c>
      <c r="C707" s="39" t="str">
        <f>'Gene Table'!B707</f>
        <v>N09</v>
      </c>
      <c r="D707" s="145"/>
      <c r="E707" s="145"/>
      <c r="F707" s="145"/>
      <c r="G707" s="145"/>
      <c r="H707" s="145"/>
      <c r="I707" s="145"/>
      <c r="J707" s="145"/>
      <c r="K707" s="145"/>
      <c r="L707" s="145"/>
      <c r="M707" s="145"/>
      <c r="N707" s="149"/>
      <c r="O707" s="149"/>
    </row>
    <row r="708" spans="1:15">
      <c r="A708" s="80"/>
      <c r="B708" s="39" t="str">
        <f>'Gene Table'!E708</f>
        <v>hsa-miR-155-3p</v>
      </c>
      <c r="C708" s="39" t="str">
        <f>'Gene Table'!B708</f>
        <v>N10</v>
      </c>
      <c r="D708" s="145"/>
      <c r="E708" s="145"/>
      <c r="F708" s="145"/>
      <c r="G708" s="145"/>
      <c r="H708" s="145"/>
      <c r="I708" s="145"/>
      <c r="J708" s="145"/>
      <c r="K708" s="145"/>
      <c r="L708" s="145"/>
      <c r="M708" s="145"/>
      <c r="N708" s="149"/>
      <c r="O708" s="149"/>
    </row>
    <row r="709" spans="1:15">
      <c r="A709" s="80"/>
      <c r="B709" s="39" t="str">
        <f>'Gene Table'!E709</f>
        <v>hsa-miR-1537</v>
      </c>
      <c r="C709" s="39" t="str">
        <f>'Gene Table'!B709</f>
        <v>N11</v>
      </c>
      <c r="D709" s="145"/>
      <c r="E709" s="145"/>
      <c r="F709" s="145"/>
      <c r="G709" s="145"/>
      <c r="H709" s="145"/>
      <c r="I709" s="145"/>
      <c r="J709" s="145"/>
      <c r="K709" s="145"/>
      <c r="L709" s="145"/>
      <c r="M709" s="145"/>
      <c r="N709" s="149"/>
      <c r="O709" s="149"/>
    </row>
    <row r="710" spans="1:15">
      <c r="A710" s="80"/>
      <c r="B710" s="39" t="str">
        <f>'Gene Table'!E710</f>
        <v>hsa-miR-186-3p</v>
      </c>
      <c r="C710" s="39" t="str">
        <f>'Gene Table'!B710</f>
        <v>N12</v>
      </c>
      <c r="D710" s="145"/>
      <c r="E710" s="145"/>
      <c r="F710" s="145"/>
      <c r="G710" s="145"/>
      <c r="H710" s="145"/>
      <c r="I710" s="145"/>
      <c r="J710" s="145"/>
      <c r="K710" s="145"/>
      <c r="L710" s="145"/>
      <c r="M710" s="145"/>
      <c r="N710" s="149"/>
      <c r="O710" s="149"/>
    </row>
    <row r="711" spans="1:15">
      <c r="A711" s="80"/>
      <c r="B711" s="39" t="str">
        <f>'Gene Table'!E711</f>
        <v>hsa-miR-1538</v>
      </c>
      <c r="C711" s="39" t="str">
        <f>'Gene Table'!B711</f>
        <v>N13</v>
      </c>
      <c r="D711" s="145"/>
      <c r="E711" s="145"/>
      <c r="F711" s="145"/>
      <c r="G711" s="145"/>
      <c r="H711" s="145"/>
      <c r="I711" s="145"/>
      <c r="J711" s="145"/>
      <c r="K711" s="145"/>
      <c r="L711" s="145"/>
      <c r="M711" s="145"/>
      <c r="N711" s="149"/>
      <c r="O711" s="149"/>
    </row>
    <row r="712" spans="1:15">
      <c r="A712" s="80"/>
      <c r="B712" s="39" t="str">
        <f>'Gene Table'!E712</f>
        <v>hsa-miR-187-5p</v>
      </c>
      <c r="C712" s="39" t="str">
        <f>'Gene Table'!B712</f>
        <v>N14</v>
      </c>
      <c r="D712" s="145"/>
      <c r="E712" s="145"/>
      <c r="F712" s="145"/>
      <c r="G712" s="145"/>
      <c r="H712" s="145"/>
      <c r="I712" s="145"/>
      <c r="J712" s="145"/>
      <c r="K712" s="145"/>
      <c r="L712" s="145"/>
      <c r="M712" s="145"/>
      <c r="N712" s="149"/>
      <c r="O712" s="149"/>
    </row>
    <row r="713" spans="1:15">
      <c r="A713" s="80"/>
      <c r="B713" s="39" t="str">
        <f>'Gene Table'!E713</f>
        <v>hsa-miR-1908</v>
      </c>
      <c r="C713" s="39" t="str">
        <f>'Gene Table'!B713</f>
        <v>N15</v>
      </c>
      <c r="D713" s="145"/>
      <c r="E713" s="145"/>
      <c r="F713" s="145"/>
      <c r="G713" s="145"/>
      <c r="H713" s="145"/>
      <c r="I713" s="145"/>
      <c r="J713" s="145"/>
      <c r="K713" s="145"/>
      <c r="L713" s="145"/>
      <c r="M713" s="145"/>
      <c r="N713" s="149"/>
      <c r="O713" s="149"/>
    </row>
    <row r="714" spans="1:15">
      <c r="A714" s="80"/>
      <c r="B714" s="39" t="str">
        <f>'Gene Table'!E714</f>
        <v>hsa-miR-1909-5p</v>
      </c>
      <c r="C714" s="39" t="str">
        <f>'Gene Table'!B714</f>
        <v>N16</v>
      </c>
      <c r="D714" s="145"/>
      <c r="E714" s="145"/>
      <c r="F714" s="145"/>
      <c r="G714" s="145"/>
      <c r="H714" s="145"/>
      <c r="I714" s="145"/>
      <c r="J714" s="145"/>
      <c r="K714" s="145"/>
      <c r="L714" s="145"/>
      <c r="M714" s="145"/>
      <c r="N714" s="149"/>
      <c r="O714" s="149"/>
    </row>
    <row r="715" spans="1:15">
      <c r="A715" s="80"/>
      <c r="B715" s="39" t="str">
        <f>'Gene Table'!E715</f>
        <v>hsa-miR-1909-3p</v>
      </c>
      <c r="C715" s="39" t="str">
        <f>'Gene Table'!B715</f>
        <v>N17</v>
      </c>
      <c r="D715" s="145"/>
      <c r="E715" s="145"/>
      <c r="F715" s="145"/>
      <c r="G715" s="145"/>
      <c r="H715" s="145"/>
      <c r="I715" s="145"/>
      <c r="J715" s="145"/>
      <c r="K715" s="145"/>
      <c r="L715" s="145"/>
      <c r="M715" s="145"/>
      <c r="N715" s="149"/>
      <c r="O715" s="149"/>
    </row>
    <row r="716" spans="1:15">
      <c r="A716" s="80"/>
      <c r="B716" s="39" t="str">
        <f>'Gene Table'!E716</f>
        <v>hsa-miR-200c-5p</v>
      </c>
      <c r="C716" s="39" t="str">
        <f>'Gene Table'!B716</f>
        <v>N18</v>
      </c>
      <c r="D716" s="145"/>
      <c r="E716" s="145"/>
      <c r="F716" s="145"/>
      <c r="G716" s="145"/>
      <c r="H716" s="145"/>
      <c r="I716" s="145"/>
      <c r="J716" s="145"/>
      <c r="K716" s="145"/>
      <c r="L716" s="145"/>
      <c r="M716" s="145"/>
      <c r="N716" s="149"/>
      <c r="O716" s="149"/>
    </row>
    <row r="717" spans="1:15">
      <c r="A717" s="80"/>
      <c r="B717" s="39" t="str">
        <f>'Gene Table'!E717</f>
        <v>hsa-miR-1910</v>
      </c>
      <c r="C717" s="39" t="str">
        <f>'Gene Table'!B717</f>
        <v>N19</v>
      </c>
      <c r="D717" s="145"/>
      <c r="E717" s="145"/>
      <c r="F717" s="145"/>
      <c r="G717" s="145"/>
      <c r="H717" s="145"/>
      <c r="I717" s="145"/>
      <c r="J717" s="145"/>
      <c r="K717" s="145"/>
      <c r="L717" s="145"/>
      <c r="M717" s="145"/>
      <c r="N717" s="149"/>
      <c r="O717" s="149"/>
    </row>
    <row r="718" spans="1:15">
      <c r="A718" s="80"/>
      <c r="B718" s="39" t="str">
        <f>'Gene Table'!E718</f>
        <v>hsa-miR-202-5p</v>
      </c>
      <c r="C718" s="39" t="str">
        <f>'Gene Table'!B718</f>
        <v>N20</v>
      </c>
      <c r="D718" s="145"/>
      <c r="E718" s="145"/>
      <c r="F718" s="145"/>
      <c r="G718" s="145"/>
      <c r="H718" s="145"/>
      <c r="I718" s="145"/>
      <c r="J718" s="145"/>
      <c r="K718" s="145"/>
      <c r="L718" s="145"/>
      <c r="M718" s="145"/>
      <c r="N718" s="149"/>
      <c r="O718" s="149"/>
    </row>
    <row r="719" spans="1:15">
      <c r="A719" s="80"/>
      <c r="B719" s="39" t="str">
        <f>'Gene Table'!E719</f>
        <v>hsa-miR-1912</v>
      </c>
      <c r="C719" s="39" t="str">
        <f>'Gene Table'!B719</f>
        <v>N21</v>
      </c>
      <c r="D719" s="145"/>
      <c r="E719" s="145"/>
      <c r="F719" s="145"/>
      <c r="G719" s="145"/>
      <c r="H719" s="145"/>
      <c r="I719" s="145"/>
      <c r="J719" s="145"/>
      <c r="K719" s="145"/>
      <c r="L719" s="145"/>
      <c r="M719" s="145"/>
      <c r="N719" s="149"/>
      <c r="O719" s="149"/>
    </row>
    <row r="720" spans="1:15">
      <c r="A720" s="80"/>
      <c r="B720" s="39" t="str">
        <f>'Gene Table'!E720</f>
        <v>hsa-miR-20a-3p</v>
      </c>
      <c r="C720" s="39" t="str">
        <f>'Gene Table'!B720</f>
        <v>N22</v>
      </c>
      <c r="D720" s="145"/>
      <c r="E720" s="145"/>
      <c r="F720" s="145"/>
      <c r="G720" s="145"/>
      <c r="H720" s="145"/>
      <c r="I720" s="145"/>
      <c r="J720" s="145"/>
      <c r="K720" s="145"/>
      <c r="L720" s="145"/>
      <c r="M720" s="145"/>
      <c r="N720" s="149"/>
      <c r="O720" s="149"/>
    </row>
    <row r="721" spans="1:15">
      <c r="A721" s="80"/>
      <c r="B721" s="39" t="str">
        <f>'Gene Table'!E721</f>
        <v>hsa-miR-1913</v>
      </c>
      <c r="C721" s="39" t="str">
        <f>'Gene Table'!B721</f>
        <v>N23</v>
      </c>
      <c r="D721" s="145"/>
      <c r="E721" s="145"/>
      <c r="F721" s="145"/>
      <c r="G721" s="145"/>
      <c r="H721" s="145"/>
      <c r="I721" s="145"/>
      <c r="J721" s="145"/>
      <c r="K721" s="145"/>
      <c r="L721" s="145"/>
      <c r="M721" s="145"/>
      <c r="N721" s="149"/>
      <c r="O721" s="149"/>
    </row>
    <row r="722" spans="1:15">
      <c r="A722" s="80"/>
      <c r="B722" s="39" t="str">
        <f>'Gene Table'!E722</f>
        <v>hsa-miR-214-5p</v>
      </c>
      <c r="C722" s="39" t="str">
        <f>'Gene Table'!B722</f>
        <v>N24</v>
      </c>
      <c r="D722" s="145"/>
      <c r="E722" s="145"/>
      <c r="F722" s="145"/>
      <c r="G722" s="145"/>
      <c r="H722" s="145"/>
      <c r="I722" s="145"/>
      <c r="J722" s="145"/>
      <c r="K722" s="145"/>
      <c r="L722" s="145"/>
      <c r="M722" s="145"/>
      <c r="N722" s="149"/>
      <c r="O722" s="149"/>
    </row>
    <row r="723" spans="1:15">
      <c r="A723" s="80"/>
      <c r="B723" s="39" t="str">
        <f>'Gene Table'!E723</f>
        <v>hsa-miR-146b-3p</v>
      </c>
      <c r="C723" s="39" t="str">
        <f>'Gene Table'!B723</f>
        <v>O01</v>
      </c>
      <c r="D723" s="145"/>
      <c r="E723" s="145"/>
      <c r="F723" s="145"/>
      <c r="G723" s="145"/>
      <c r="H723" s="145"/>
      <c r="I723" s="145"/>
      <c r="J723" s="145"/>
      <c r="K723" s="145"/>
      <c r="L723" s="145"/>
      <c r="M723" s="145"/>
      <c r="N723" s="149"/>
      <c r="O723" s="149"/>
    </row>
    <row r="724" spans="1:15">
      <c r="A724" s="80"/>
      <c r="B724" s="39" t="str">
        <f>'Gene Table'!E724</f>
        <v>hsa-let-7g-5p</v>
      </c>
      <c r="C724" s="39" t="str">
        <f>'Gene Table'!B724</f>
        <v>O02</v>
      </c>
      <c r="D724" s="145"/>
      <c r="E724" s="145"/>
      <c r="F724" s="145"/>
      <c r="G724" s="145"/>
      <c r="H724" s="145"/>
      <c r="I724" s="145"/>
      <c r="J724" s="145"/>
      <c r="K724" s="145"/>
      <c r="L724" s="145"/>
      <c r="M724" s="145"/>
      <c r="N724" s="149"/>
      <c r="O724" s="149"/>
    </row>
    <row r="725" spans="1:15">
      <c r="A725" s="80"/>
      <c r="B725" s="39" t="str">
        <f>'Gene Table'!E725</f>
        <v>hsa-miR-342-3p</v>
      </c>
      <c r="C725" s="39" t="str">
        <f>'Gene Table'!B725</f>
        <v>O03</v>
      </c>
      <c r="D725" s="145"/>
      <c r="E725" s="145"/>
      <c r="F725" s="145"/>
      <c r="G725" s="145"/>
      <c r="H725" s="145"/>
      <c r="I725" s="145"/>
      <c r="J725" s="145"/>
      <c r="K725" s="145"/>
      <c r="L725" s="145"/>
      <c r="M725" s="145"/>
      <c r="N725" s="149"/>
      <c r="O725" s="149"/>
    </row>
    <row r="726" spans="1:15">
      <c r="A726" s="80"/>
      <c r="B726" s="39" t="str">
        <f>'Gene Table'!E726</f>
        <v>hsa-miR-374a-5p</v>
      </c>
      <c r="C726" s="39" t="str">
        <f>'Gene Table'!B726</f>
        <v>O04</v>
      </c>
      <c r="D726" s="145"/>
      <c r="E726" s="145"/>
      <c r="F726" s="145"/>
      <c r="G726" s="145"/>
      <c r="H726" s="145"/>
      <c r="I726" s="145"/>
      <c r="J726" s="145"/>
      <c r="K726" s="145"/>
      <c r="L726" s="145"/>
      <c r="M726" s="145"/>
      <c r="N726" s="149"/>
      <c r="O726" s="149"/>
    </row>
    <row r="727" spans="1:15">
      <c r="A727" s="80"/>
      <c r="B727" s="39" t="str">
        <f>'Gene Table'!E727</f>
        <v>hsa-miR-423-5p</v>
      </c>
      <c r="C727" s="39" t="str">
        <f>'Gene Table'!B727</f>
        <v>O05</v>
      </c>
      <c r="D727" s="145"/>
      <c r="E727" s="145"/>
      <c r="F727" s="145"/>
      <c r="G727" s="145"/>
      <c r="H727" s="145"/>
      <c r="I727" s="145"/>
      <c r="J727" s="145"/>
      <c r="K727" s="145"/>
      <c r="L727" s="145"/>
      <c r="M727" s="145"/>
      <c r="N727" s="149"/>
      <c r="O727" s="149"/>
    </row>
    <row r="728" spans="1:15">
      <c r="A728" s="80"/>
      <c r="B728" s="39" t="str">
        <f>'Gene Table'!E728</f>
        <v>hsa-miR-374b-5p</v>
      </c>
      <c r="C728" s="39" t="str">
        <f>'Gene Table'!B728</f>
        <v>O06</v>
      </c>
      <c r="D728" s="145"/>
      <c r="E728" s="145"/>
      <c r="F728" s="145"/>
      <c r="G728" s="145"/>
      <c r="H728" s="145"/>
      <c r="I728" s="145"/>
      <c r="J728" s="145"/>
      <c r="K728" s="145"/>
      <c r="L728" s="145"/>
      <c r="M728" s="145"/>
      <c r="N728" s="149"/>
      <c r="O728" s="149"/>
    </row>
    <row r="729" spans="1:15">
      <c r="A729" s="80"/>
      <c r="B729" s="39" t="str">
        <f>'Gene Table'!E729</f>
        <v>hsa-miR-125a-3p</v>
      </c>
      <c r="C729" s="39" t="str">
        <f>'Gene Table'!B729</f>
        <v>O07</v>
      </c>
      <c r="D729" s="145"/>
      <c r="E729" s="145"/>
      <c r="F729" s="145"/>
      <c r="G729" s="145"/>
      <c r="H729" s="145"/>
      <c r="I729" s="145"/>
      <c r="J729" s="145"/>
      <c r="K729" s="145"/>
      <c r="L729" s="145"/>
      <c r="M729" s="145"/>
      <c r="N729" s="149"/>
      <c r="O729" s="149"/>
    </row>
    <row r="730" spans="1:15">
      <c r="A730" s="80"/>
      <c r="B730" s="39" t="str">
        <f>'Gene Table'!E730</f>
        <v>hsa-let-7i-5p</v>
      </c>
      <c r="C730" s="39" t="str">
        <f>'Gene Table'!B730</f>
        <v>O08</v>
      </c>
      <c r="D730" s="145"/>
      <c r="E730" s="145"/>
      <c r="F730" s="145"/>
      <c r="G730" s="145"/>
      <c r="H730" s="145"/>
      <c r="I730" s="145"/>
      <c r="J730" s="145"/>
      <c r="K730" s="145"/>
      <c r="L730" s="145"/>
      <c r="M730" s="145"/>
      <c r="N730" s="149"/>
      <c r="O730" s="149"/>
    </row>
    <row r="731" spans="1:15">
      <c r="A731" s="80"/>
      <c r="B731" s="39" t="str">
        <f>'Gene Table'!E731</f>
        <v>hsa-miR-635</v>
      </c>
      <c r="C731" s="39" t="str">
        <f>'Gene Table'!B731</f>
        <v>O09</v>
      </c>
      <c r="D731" s="145"/>
      <c r="E731" s="145"/>
      <c r="F731" s="145"/>
      <c r="G731" s="145"/>
      <c r="H731" s="145"/>
      <c r="I731" s="145"/>
      <c r="J731" s="145"/>
      <c r="K731" s="145"/>
      <c r="L731" s="145"/>
      <c r="M731" s="145"/>
      <c r="N731" s="149"/>
      <c r="O731" s="149"/>
    </row>
    <row r="732" spans="1:15">
      <c r="A732" s="80"/>
      <c r="B732" s="39" t="str">
        <f>'Gene Table'!E732</f>
        <v>hsa-let-7d-5p</v>
      </c>
      <c r="C732" s="39" t="str">
        <f>'Gene Table'!B732</f>
        <v>O10</v>
      </c>
      <c r="D732" s="145"/>
      <c r="E732" s="145"/>
      <c r="F732" s="145"/>
      <c r="G732" s="145"/>
      <c r="H732" s="145"/>
      <c r="I732" s="145"/>
      <c r="J732" s="145"/>
      <c r="K732" s="145"/>
      <c r="L732" s="145"/>
      <c r="M732" s="145"/>
      <c r="N732" s="149"/>
      <c r="O732" s="149"/>
    </row>
    <row r="733" spans="1:15">
      <c r="A733" s="80"/>
      <c r="B733" s="39" t="str">
        <f>'Gene Table'!E733</f>
        <v>hsa-miR-665</v>
      </c>
      <c r="C733" s="39" t="str">
        <f>'Gene Table'!B733</f>
        <v>O11</v>
      </c>
      <c r="D733" s="145"/>
      <c r="E733" s="145"/>
      <c r="F733" s="145"/>
      <c r="G733" s="145"/>
      <c r="H733" s="145"/>
      <c r="I733" s="145"/>
      <c r="J733" s="145"/>
      <c r="K733" s="145"/>
      <c r="L733" s="145"/>
      <c r="M733" s="145"/>
      <c r="N733" s="149"/>
      <c r="O733" s="149"/>
    </row>
    <row r="734" spans="1:15">
      <c r="A734" s="80"/>
      <c r="B734" s="39" t="str">
        <f>'Gene Table'!E734</f>
        <v>hsa-miR-200a-3p</v>
      </c>
      <c r="C734" s="39" t="str">
        <f>'Gene Table'!B734</f>
        <v>O12</v>
      </c>
      <c r="D734" s="145"/>
      <c r="E734" s="145"/>
      <c r="F734" s="145"/>
      <c r="G734" s="145"/>
      <c r="H734" s="145"/>
      <c r="I734" s="145"/>
      <c r="J734" s="145"/>
      <c r="K734" s="145"/>
      <c r="L734" s="145"/>
      <c r="M734" s="145"/>
      <c r="N734" s="149"/>
      <c r="O734" s="149"/>
    </row>
    <row r="735" spans="1:15">
      <c r="A735" s="80"/>
      <c r="B735" s="39" t="str">
        <f>'Gene Table'!E735</f>
        <v>hsa-miR-885-3p</v>
      </c>
      <c r="C735" s="39" t="str">
        <f>'Gene Table'!B735</f>
        <v>O13</v>
      </c>
      <c r="D735" s="145"/>
      <c r="E735" s="145"/>
      <c r="F735" s="145"/>
      <c r="G735" s="145"/>
      <c r="H735" s="145"/>
      <c r="I735" s="145"/>
      <c r="J735" s="145"/>
      <c r="K735" s="145"/>
      <c r="L735" s="145"/>
      <c r="M735" s="145"/>
      <c r="N735" s="149"/>
      <c r="O735" s="149"/>
    </row>
    <row r="736" spans="1:15">
      <c r="A736" s="80"/>
      <c r="B736" s="39" t="str">
        <f>'Gene Table'!E736</f>
        <v>hsa-miR-148a-3p</v>
      </c>
      <c r="C736" s="39" t="str">
        <f>'Gene Table'!B736</f>
        <v>O14</v>
      </c>
      <c r="D736" s="145"/>
      <c r="E736" s="145"/>
      <c r="F736" s="145"/>
      <c r="G736" s="145"/>
      <c r="H736" s="145"/>
      <c r="I736" s="145"/>
      <c r="J736" s="145"/>
      <c r="K736" s="145"/>
      <c r="L736" s="145"/>
      <c r="M736" s="145"/>
      <c r="N736" s="149"/>
      <c r="O736" s="149"/>
    </row>
    <row r="737" spans="1:15">
      <c r="A737" s="80"/>
      <c r="B737" s="39" t="str">
        <f>'Gene Table'!E737</f>
        <v>hsa-miR-664-3p</v>
      </c>
      <c r="C737" s="39" t="str">
        <f>'Gene Table'!B737</f>
        <v>O15</v>
      </c>
      <c r="D737" s="145"/>
      <c r="E737" s="145"/>
      <c r="F737" s="145"/>
      <c r="G737" s="145"/>
      <c r="H737" s="145"/>
      <c r="I737" s="145"/>
      <c r="J737" s="145"/>
      <c r="K737" s="145"/>
      <c r="L737" s="145"/>
      <c r="M737" s="145"/>
      <c r="N737" s="149"/>
      <c r="O737" s="149"/>
    </row>
    <row r="738" spans="1:15">
      <c r="A738" s="80"/>
      <c r="B738" s="39" t="str">
        <f>'Gene Table'!E738</f>
        <v>hsa-miR-376b</v>
      </c>
      <c r="C738" s="39" t="str">
        <f>'Gene Table'!B738</f>
        <v>O16</v>
      </c>
      <c r="D738" s="145"/>
      <c r="E738" s="145"/>
      <c r="F738" s="145"/>
      <c r="G738" s="145"/>
      <c r="H738" s="145"/>
      <c r="I738" s="145"/>
      <c r="J738" s="145"/>
      <c r="K738" s="145"/>
      <c r="L738" s="145"/>
      <c r="M738" s="145"/>
      <c r="N738" s="149"/>
      <c r="O738" s="149"/>
    </row>
    <row r="739" spans="1:15">
      <c r="A739" s="80"/>
      <c r="B739" s="39" t="str">
        <f>'Gene Table'!E739</f>
        <v>hsa-miR-485-5p</v>
      </c>
      <c r="C739" s="39" t="str">
        <f>'Gene Table'!B739</f>
        <v>O17</v>
      </c>
      <c r="D739" s="145"/>
      <c r="E739" s="145"/>
      <c r="F739" s="145"/>
      <c r="G739" s="145"/>
      <c r="H739" s="145"/>
      <c r="I739" s="145"/>
      <c r="J739" s="145"/>
      <c r="K739" s="145"/>
      <c r="L739" s="145"/>
      <c r="M739" s="145"/>
      <c r="N739" s="149"/>
      <c r="O739" s="149"/>
    </row>
    <row r="740" spans="1:15">
      <c r="A740" s="80"/>
      <c r="B740" s="39" t="str">
        <f>'Gene Table'!E740</f>
        <v>hsa-miR-376a-3p</v>
      </c>
      <c r="C740" s="39" t="str">
        <f>'Gene Table'!B740</f>
        <v>O18</v>
      </c>
      <c r="D740" s="145"/>
      <c r="E740" s="145"/>
      <c r="F740" s="145"/>
      <c r="G740" s="145"/>
      <c r="H740" s="145"/>
      <c r="I740" s="145"/>
      <c r="J740" s="145"/>
      <c r="K740" s="145"/>
      <c r="L740" s="145"/>
      <c r="M740" s="145"/>
      <c r="N740" s="149"/>
      <c r="O740" s="149"/>
    </row>
    <row r="741" spans="1:15">
      <c r="A741" s="80"/>
      <c r="B741" s="39" t="str">
        <f>'Gene Table'!E741</f>
        <v>hsa-miR-1273a</v>
      </c>
      <c r="C741" s="39" t="str">
        <f>'Gene Table'!B741</f>
        <v>O19</v>
      </c>
      <c r="D741" s="145"/>
      <c r="E741" s="145"/>
      <c r="F741" s="145"/>
      <c r="G741" s="145"/>
      <c r="H741" s="145"/>
      <c r="I741" s="145"/>
      <c r="J741" s="145"/>
      <c r="K741" s="145"/>
      <c r="L741" s="145"/>
      <c r="M741" s="145"/>
      <c r="N741" s="149"/>
      <c r="O741" s="149"/>
    </row>
    <row r="742" spans="1:15">
      <c r="A742" s="80"/>
      <c r="B742" s="39" t="str">
        <f>'Gene Table'!E742</f>
        <v>hsa-miR-519a-3p</v>
      </c>
      <c r="C742" s="39" t="str">
        <f>'Gene Table'!B742</f>
        <v>O20</v>
      </c>
      <c r="D742" s="145"/>
      <c r="E742" s="145"/>
      <c r="F742" s="145"/>
      <c r="G742" s="145"/>
      <c r="H742" s="145"/>
      <c r="I742" s="145"/>
      <c r="J742" s="145"/>
      <c r="K742" s="145"/>
      <c r="L742" s="145"/>
      <c r="M742" s="145"/>
      <c r="N742" s="149"/>
      <c r="O742" s="149"/>
    </row>
    <row r="743" spans="1:15">
      <c r="A743" s="80"/>
      <c r="B743" s="39" t="str">
        <f>'Gene Table'!E743</f>
        <v>hsa-miR-1292</v>
      </c>
      <c r="C743" s="39" t="str">
        <f>'Gene Table'!B743</f>
        <v>O21</v>
      </c>
      <c r="D743" s="145"/>
      <c r="E743" s="145"/>
      <c r="F743" s="145"/>
      <c r="G743" s="145"/>
      <c r="H743" s="145"/>
      <c r="I743" s="145"/>
      <c r="J743" s="145"/>
      <c r="K743" s="145"/>
      <c r="L743" s="145"/>
      <c r="M743" s="145"/>
      <c r="N743" s="149"/>
      <c r="O743" s="149"/>
    </row>
    <row r="744" spans="1:15">
      <c r="A744" s="80"/>
      <c r="B744" s="39" t="str">
        <f>'Gene Table'!E744</f>
        <v>hsa-miR-376c</v>
      </c>
      <c r="C744" s="39" t="str">
        <f>'Gene Table'!B744</f>
        <v>O22</v>
      </c>
      <c r="D744" s="145"/>
      <c r="E744" s="145"/>
      <c r="F744" s="145"/>
      <c r="G744" s="145"/>
      <c r="H744" s="145"/>
      <c r="I744" s="145"/>
      <c r="J744" s="145"/>
      <c r="K744" s="145"/>
      <c r="L744" s="145"/>
      <c r="M744" s="145"/>
      <c r="N744" s="149"/>
      <c r="O744" s="149"/>
    </row>
    <row r="745" spans="1:15">
      <c r="A745" s="80"/>
      <c r="B745" s="39" t="str">
        <f>'Gene Table'!E745</f>
        <v>hsa-miR-326</v>
      </c>
      <c r="C745" s="39" t="str">
        <f>'Gene Table'!B745</f>
        <v>O23</v>
      </c>
      <c r="D745" s="145"/>
      <c r="E745" s="145"/>
      <c r="F745" s="145"/>
      <c r="G745" s="145"/>
      <c r="H745" s="145"/>
      <c r="I745" s="145"/>
      <c r="J745" s="145"/>
      <c r="K745" s="145"/>
      <c r="L745" s="145"/>
      <c r="M745" s="145"/>
      <c r="N745" s="149"/>
      <c r="O745" s="149"/>
    </row>
    <row r="746" spans="1:15">
      <c r="A746" s="80"/>
      <c r="B746" s="39" t="str">
        <f>'Gene Table'!E746</f>
        <v>hsa-miR-98</v>
      </c>
      <c r="C746" s="39" t="str">
        <f>'Gene Table'!B746</f>
        <v>O24</v>
      </c>
      <c r="D746" s="145"/>
      <c r="E746" s="145"/>
      <c r="F746" s="145"/>
      <c r="G746" s="145"/>
      <c r="H746" s="145"/>
      <c r="I746" s="145"/>
      <c r="J746" s="145"/>
      <c r="K746" s="145"/>
      <c r="L746" s="145"/>
      <c r="M746" s="145"/>
      <c r="N746" s="149"/>
      <c r="O746" s="149"/>
    </row>
    <row r="747" spans="1:15">
      <c r="A747" s="80"/>
      <c r="B747" s="39" t="str">
        <f>'Gene Table'!E747</f>
        <v>NC</v>
      </c>
      <c r="C747" s="39" t="str">
        <f>'Gene Table'!B747</f>
        <v>P01</v>
      </c>
      <c r="D747" s="145"/>
      <c r="E747" s="145"/>
      <c r="F747" s="145"/>
      <c r="G747" s="145"/>
      <c r="H747" s="145"/>
      <c r="I747" s="145"/>
      <c r="J747" s="145"/>
      <c r="K747" s="145"/>
      <c r="L747" s="145"/>
      <c r="M747" s="145"/>
      <c r="N747" s="149"/>
      <c r="O747" s="149"/>
    </row>
    <row r="748" spans="1:15">
      <c r="A748" s="80"/>
      <c r="B748" s="39" t="str">
        <f>'Gene Table'!E748</f>
        <v>NC</v>
      </c>
      <c r="C748" s="39" t="str">
        <f>'Gene Table'!B748</f>
        <v>P02</v>
      </c>
      <c r="D748" s="145"/>
      <c r="E748" s="145"/>
      <c r="F748" s="145"/>
      <c r="G748" s="145"/>
      <c r="H748" s="145"/>
      <c r="I748" s="145"/>
      <c r="J748" s="145"/>
      <c r="K748" s="145"/>
      <c r="L748" s="145"/>
      <c r="M748" s="145"/>
      <c r="N748" s="149"/>
      <c r="O748" s="149"/>
    </row>
    <row r="749" spans="1:15">
      <c r="A749" s="80"/>
      <c r="B749" s="39" t="str">
        <f>'Gene Table'!E749</f>
        <v>NC</v>
      </c>
      <c r="C749" s="39" t="str">
        <f>'Gene Table'!B749</f>
        <v>P03</v>
      </c>
      <c r="D749" s="145"/>
      <c r="E749" s="145"/>
      <c r="F749" s="145"/>
      <c r="G749" s="145"/>
      <c r="H749" s="145"/>
      <c r="I749" s="145"/>
      <c r="J749" s="145"/>
      <c r="K749" s="145"/>
      <c r="L749" s="145"/>
      <c r="M749" s="145"/>
      <c r="N749" s="149"/>
      <c r="O749" s="149"/>
    </row>
    <row r="750" spans="1:15">
      <c r="A750" s="80"/>
      <c r="B750" s="39" t="str">
        <f>'Gene Table'!E750</f>
        <v>NC</v>
      </c>
      <c r="C750" s="39" t="str">
        <f>'Gene Table'!B750</f>
        <v>P04</v>
      </c>
      <c r="D750" s="145"/>
      <c r="E750" s="145"/>
      <c r="F750" s="145"/>
      <c r="G750" s="145"/>
      <c r="H750" s="145"/>
      <c r="I750" s="145"/>
      <c r="J750" s="145"/>
      <c r="K750" s="145"/>
      <c r="L750" s="145"/>
      <c r="M750" s="145"/>
      <c r="N750" s="149"/>
      <c r="O750" s="149"/>
    </row>
    <row r="751" spans="1:15">
      <c r="A751" s="80"/>
      <c r="B751" s="39" t="str">
        <f>'Gene Table'!E751</f>
        <v>HK1</v>
      </c>
      <c r="C751" s="39" t="str">
        <f>'Gene Table'!B751</f>
        <v>P05</v>
      </c>
      <c r="D751" s="145"/>
      <c r="E751" s="145"/>
      <c r="F751" s="145"/>
      <c r="G751" s="145"/>
      <c r="H751" s="145"/>
      <c r="I751" s="145"/>
      <c r="J751" s="145"/>
      <c r="K751" s="145"/>
      <c r="L751" s="145"/>
      <c r="M751" s="145"/>
      <c r="N751" s="149"/>
      <c r="O751" s="149"/>
    </row>
    <row r="752" spans="1:15">
      <c r="A752" s="80"/>
      <c r="B752" s="39" t="str">
        <f>'Gene Table'!E752</f>
        <v>HK1</v>
      </c>
      <c r="C752" s="39" t="str">
        <f>'Gene Table'!B752</f>
        <v>P06</v>
      </c>
      <c r="D752" s="145"/>
      <c r="E752" s="145"/>
      <c r="F752" s="145"/>
      <c r="G752" s="145"/>
      <c r="H752" s="145"/>
      <c r="I752" s="145"/>
      <c r="J752" s="145"/>
      <c r="K752" s="145"/>
      <c r="L752" s="145"/>
      <c r="M752" s="145"/>
      <c r="N752" s="149"/>
      <c r="O752" s="149"/>
    </row>
    <row r="753" spans="1:15">
      <c r="A753" s="80"/>
      <c r="B753" s="39" t="str">
        <f>'Gene Table'!E753</f>
        <v>HK2</v>
      </c>
      <c r="C753" s="39" t="str">
        <f>'Gene Table'!B753</f>
        <v>P07</v>
      </c>
      <c r="D753" s="145"/>
      <c r="E753" s="145"/>
      <c r="F753" s="145"/>
      <c r="G753" s="145"/>
      <c r="H753" s="145"/>
      <c r="I753" s="145"/>
      <c r="J753" s="145"/>
      <c r="K753" s="145"/>
      <c r="L753" s="145"/>
      <c r="M753" s="145"/>
      <c r="N753" s="149"/>
      <c r="O753" s="149"/>
    </row>
    <row r="754" spans="1:15">
      <c r="A754" s="80"/>
      <c r="B754" s="39" t="str">
        <f>'Gene Table'!E754</f>
        <v>HK2</v>
      </c>
      <c r="C754" s="39" t="str">
        <f>'Gene Table'!B754</f>
        <v>P08</v>
      </c>
      <c r="D754" s="145"/>
      <c r="E754" s="145"/>
      <c r="F754" s="145"/>
      <c r="G754" s="145"/>
      <c r="H754" s="145"/>
      <c r="I754" s="145"/>
      <c r="J754" s="145"/>
      <c r="K754" s="145"/>
      <c r="L754" s="145"/>
      <c r="M754" s="145"/>
      <c r="N754" s="149"/>
      <c r="O754" s="149"/>
    </row>
    <row r="755" spans="1:15">
      <c r="A755" s="80"/>
      <c r="B755" s="39" t="str">
        <f>'Gene Table'!E755</f>
        <v>HK3</v>
      </c>
      <c r="C755" s="39" t="str">
        <f>'Gene Table'!B755</f>
        <v>P09</v>
      </c>
      <c r="D755" s="145"/>
      <c r="E755" s="145"/>
      <c r="F755" s="145"/>
      <c r="G755" s="145"/>
      <c r="H755" s="145"/>
      <c r="I755" s="145"/>
      <c r="J755" s="145"/>
      <c r="K755" s="145"/>
      <c r="L755" s="145"/>
      <c r="M755" s="145"/>
      <c r="N755" s="149"/>
      <c r="O755" s="149"/>
    </row>
    <row r="756" spans="1:15">
      <c r="A756" s="80"/>
      <c r="B756" s="39" t="str">
        <f>'Gene Table'!E756</f>
        <v>HK3</v>
      </c>
      <c r="C756" s="39" t="str">
        <f>'Gene Table'!B756</f>
        <v>P10</v>
      </c>
      <c r="D756" s="145"/>
      <c r="E756" s="145"/>
      <c r="F756" s="145"/>
      <c r="G756" s="145"/>
      <c r="H756" s="145"/>
      <c r="I756" s="145"/>
      <c r="J756" s="145"/>
      <c r="K756" s="145"/>
      <c r="L756" s="145"/>
      <c r="M756" s="145"/>
      <c r="N756" s="149"/>
      <c r="O756" s="149"/>
    </row>
    <row r="757" spans="1:15">
      <c r="A757" s="80"/>
      <c r="B757" s="39" t="str">
        <f>'Gene Table'!E757</f>
        <v>HK4</v>
      </c>
      <c r="C757" s="39" t="str">
        <f>'Gene Table'!B757</f>
        <v>P11</v>
      </c>
      <c r="D757" s="145"/>
      <c r="E757" s="145"/>
      <c r="F757" s="145"/>
      <c r="G757" s="145"/>
      <c r="H757" s="145"/>
      <c r="I757" s="145"/>
      <c r="J757" s="145"/>
      <c r="K757" s="145"/>
      <c r="L757" s="145"/>
      <c r="M757" s="145"/>
      <c r="N757" s="149"/>
      <c r="O757" s="149"/>
    </row>
    <row r="758" spans="1:15">
      <c r="A758" s="80"/>
      <c r="B758" s="39" t="str">
        <f>'Gene Table'!E758</f>
        <v>HK4</v>
      </c>
      <c r="C758" s="39" t="str">
        <f>'Gene Table'!B758</f>
        <v>P12</v>
      </c>
      <c r="D758" s="145"/>
      <c r="E758" s="145"/>
      <c r="F758" s="145"/>
      <c r="G758" s="145"/>
      <c r="H758" s="145"/>
      <c r="I758" s="145"/>
      <c r="J758" s="145"/>
      <c r="K758" s="145"/>
      <c r="L758" s="145"/>
      <c r="M758" s="145"/>
      <c r="N758" s="149"/>
      <c r="O758" s="149"/>
    </row>
    <row r="759" spans="1:15">
      <c r="A759" s="80"/>
      <c r="B759" s="39" t="str">
        <f>'Gene Table'!E759</f>
        <v>HK5</v>
      </c>
      <c r="C759" s="39" t="str">
        <f>'Gene Table'!B759</f>
        <v>P13</v>
      </c>
      <c r="D759" s="145"/>
      <c r="E759" s="145"/>
      <c r="F759" s="145"/>
      <c r="G759" s="145"/>
      <c r="H759" s="145"/>
      <c r="I759" s="145"/>
      <c r="J759" s="145"/>
      <c r="K759" s="145"/>
      <c r="L759" s="145"/>
      <c r="M759" s="145"/>
      <c r="N759" s="149"/>
      <c r="O759" s="149"/>
    </row>
    <row r="760" spans="1:15">
      <c r="A760" s="80"/>
      <c r="B760" s="39" t="str">
        <f>'Gene Table'!E760</f>
        <v>HK5</v>
      </c>
      <c r="C760" s="39" t="str">
        <f>'Gene Table'!B760</f>
        <v>P14</v>
      </c>
      <c r="D760" s="145"/>
      <c r="E760" s="145"/>
      <c r="F760" s="145"/>
      <c r="G760" s="145"/>
      <c r="H760" s="145"/>
      <c r="I760" s="145"/>
      <c r="J760" s="145"/>
      <c r="K760" s="145"/>
      <c r="L760" s="145"/>
      <c r="M760" s="145"/>
      <c r="N760" s="149"/>
      <c r="O760" s="149"/>
    </row>
    <row r="761" spans="1:15">
      <c r="A761" s="80"/>
      <c r="B761" s="39" t="str">
        <f>'Gene Table'!E761</f>
        <v>HK6</v>
      </c>
      <c r="C761" s="39" t="str">
        <f>'Gene Table'!B761</f>
        <v>P15</v>
      </c>
      <c r="D761" s="145"/>
      <c r="E761" s="145"/>
      <c r="F761" s="145"/>
      <c r="G761" s="145"/>
      <c r="H761" s="145"/>
      <c r="I761" s="145"/>
      <c r="J761" s="145"/>
      <c r="K761" s="145"/>
      <c r="L761" s="145"/>
      <c r="M761" s="145"/>
      <c r="N761" s="149"/>
      <c r="O761" s="149"/>
    </row>
    <row r="762" spans="1:15">
      <c r="A762" s="80"/>
      <c r="B762" s="39" t="str">
        <f>'Gene Table'!E762</f>
        <v>HK6</v>
      </c>
      <c r="C762" s="39" t="str">
        <f>'Gene Table'!B762</f>
        <v>P16</v>
      </c>
      <c r="D762" s="145"/>
      <c r="E762" s="145"/>
      <c r="F762" s="145"/>
      <c r="G762" s="145"/>
      <c r="H762" s="145"/>
      <c r="I762" s="145"/>
      <c r="J762" s="145"/>
      <c r="K762" s="145"/>
      <c r="L762" s="145"/>
      <c r="M762" s="145"/>
      <c r="N762" s="149"/>
      <c r="O762" s="149"/>
    </row>
    <row r="763" spans="1:15">
      <c r="A763" s="80"/>
      <c r="B763" s="39" t="str">
        <f>'Gene Table'!E763</f>
        <v>RT</v>
      </c>
      <c r="C763" s="39" t="str">
        <f>'Gene Table'!B763</f>
        <v>P17</v>
      </c>
      <c r="D763" s="145"/>
      <c r="E763" s="145"/>
      <c r="F763" s="145"/>
      <c r="G763" s="145"/>
      <c r="H763" s="145"/>
      <c r="I763" s="145"/>
      <c r="J763" s="145"/>
      <c r="K763" s="145"/>
      <c r="L763" s="145"/>
      <c r="M763" s="145"/>
      <c r="N763" s="149"/>
      <c r="O763" s="149"/>
    </row>
    <row r="764" spans="1:15">
      <c r="A764" s="80"/>
      <c r="B764" s="39" t="str">
        <f>'Gene Table'!E764</f>
        <v>RT</v>
      </c>
      <c r="C764" s="39" t="str">
        <f>'Gene Table'!B764</f>
        <v>P18</v>
      </c>
      <c r="D764" s="145"/>
      <c r="E764" s="145"/>
      <c r="F764" s="145"/>
      <c r="G764" s="145"/>
      <c r="H764" s="145"/>
      <c r="I764" s="145"/>
      <c r="J764" s="145"/>
      <c r="K764" s="145"/>
      <c r="L764" s="145"/>
      <c r="M764" s="145"/>
      <c r="N764" s="149"/>
      <c r="O764" s="149"/>
    </row>
    <row r="765" spans="1:15">
      <c r="A765" s="80"/>
      <c r="B765" s="39" t="str">
        <f>'Gene Table'!E765</f>
        <v>RT</v>
      </c>
      <c r="C765" s="39" t="str">
        <f>'Gene Table'!B765</f>
        <v>P19</v>
      </c>
      <c r="D765" s="145"/>
      <c r="E765" s="145"/>
      <c r="F765" s="145"/>
      <c r="G765" s="145"/>
      <c r="H765" s="145"/>
      <c r="I765" s="145"/>
      <c r="J765" s="145"/>
      <c r="K765" s="145"/>
      <c r="L765" s="145"/>
      <c r="M765" s="145"/>
      <c r="N765" s="149"/>
      <c r="O765" s="149"/>
    </row>
    <row r="766" spans="1:15">
      <c r="A766" s="80"/>
      <c r="B766" s="39" t="str">
        <f>'Gene Table'!E766</f>
        <v>RT</v>
      </c>
      <c r="C766" s="39" t="str">
        <f>'Gene Table'!B766</f>
        <v>P20</v>
      </c>
      <c r="D766" s="145"/>
      <c r="E766" s="145"/>
      <c r="F766" s="145"/>
      <c r="G766" s="145"/>
      <c r="H766" s="145"/>
      <c r="I766" s="145"/>
      <c r="J766" s="145"/>
      <c r="K766" s="145"/>
      <c r="L766" s="145"/>
      <c r="M766" s="145"/>
      <c r="N766" s="149"/>
      <c r="O766" s="149"/>
    </row>
    <row r="767" spans="1:15">
      <c r="A767" s="80"/>
      <c r="B767" s="39" t="str">
        <f>'Gene Table'!E767</f>
        <v>PCR</v>
      </c>
      <c r="C767" s="39" t="str">
        <f>'Gene Table'!B767</f>
        <v>P21</v>
      </c>
      <c r="D767" s="145"/>
      <c r="E767" s="145"/>
      <c r="F767" s="145"/>
      <c r="G767" s="145"/>
      <c r="H767" s="145"/>
      <c r="I767" s="145"/>
      <c r="J767" s="145"/>
      <c r="K767" s="145"/>
      <c r="L767" s="145"/>
      <c r="M767" s="145"/>
      <c r="N767" s="149"/>
      <c r="O767" s="149"/>
    </row>
    <row r="768" spans="1:15">
      <c r="A768" s="80"/>
      <c r="B768" s="39" t="str">
        <f>'Gene Table'!E768</f>
        <v>PCR</v>
      </c>
      <c r="C768" s="39" t="str">
        <f>'Gene Table'!B768</f>
        <v>P22</v>
      </c>
      <c r="D768" s="145"/>
      <c r="E768" s="145"/>
      <c r="F768" s="145"/>
      <c r="G768" s="145"/>
      <c r="H768" s="145"/>
      <c r="I768" s="145"/>
      <c r="J768" s="145"/>
      <c r="K768" s="145"/>
      <c r="L768" s="145"/>
      <c r="M768" s="145"/>
      <c r="N768" s="149"/>
      <c r="O768" s="149"/>
    </row>
    <row r="769" spans="1:15">
      <c r="A769" s="80"/>
      <c r="B769" s="39" t="str">
        <f>'Gene Table'!E769</f>
        <v>PCR</v>
      </c>
      <c r="C769" s="39" t="str">
        <f>'Gene Table'!B769</f>
        <v>P23</v>
      </c>
      <c r="D769" s="145"/>
      <c r="E769" s="145"/>
      <c r="F769" s="145"/>
      <c r="G769" s="145"/>
      <c r="H769" s="145"/>
      <c r="I769" s="145"/>
      <c r="J769" s="145"/>
      <c r="K769" s="145"/>
      <c r="L769" s="145"/>
      <c r="M769" s="145"/>
      <c r="N769" s="149"/>
      <c r="O769" s="149"/>
    </row>
    <row r="770" spans="1:15">
      <c r="A770" s="94"/>
      <c r="B770" s="39" t="str">
        <f>'Gene Table'!E770</f>
        <v>PCR</v>
      </c>
      <c r="C770" s="39" t="str">
        <f>'Gene Table'!B770</f>
        <v>P24</v>
      </c>
      <c r="D770" s="145"/>
      <c r="E770" s="145"/>
      <c r="F770" s="145"/>
      <c r="G770" s="145"/>
      <c r="H770" s="145"/>
      <c r="I770" s="145"/>
      <c r="J770" s="145"/>
      <c r="K770" s="145"/>
      <c r="L770" s="145"/>
      <c r="M770" s="145"/>
      <c r="N770" s="149"/>
      <c r="O770" s="149"/>
    </row>
    <row r="771" spans="1:15">
      <c r="A771" s="78" t="str">
        <f>'Gene Table'!A771</f>
        <v>Plate 3</v>
      </c>
      <c r="B771" s="39" t="str">
        <f>'Gene Table'!E771</f>
        <v>hsa-miR-218-2-3p</v>
      </c>
      <c r="C771" s="39" t="str">
        <f>'Gene Table'!B771</f>
        <v>A01</v>
      </c>
      <c r="D771" s="145"/>
      <c r="E771" s="145"/>
      <c r="F771" s="145"/>
      <c r="G771" s="145"/>
      <c r="H771" s="145"/>
      <c r="I771" s="145"/>
      <c r="J771" s="145"/>
      <c r="K771" s="145"/>
      <c r="L771" s="145"/>
      <c r="M771" s="145"/>
      <c r="N771" s="149"/>
      <c r="O771" s="149"/>
    </row>
    <row r="772" spans="1:15">
      <c r="A772" s="80"/>
      <c r="B772" s="39" t="str">
        <f>'Gene Table'!E772</f>
        <v>hsa-miR-3192</v>
      </c>
      <c r="C772" s="39" t="str">
        <f>'Gene Table'!B772</f>
        <v>A02</v>
      </c>
      <c r="D772" s="145"/>
      <c r="E772" s="145"/>
      <c r="F772" s="145"/>
      <c r="G772" s="145"/>
      <c r="H772" s="145"/>
      <c r="I772" s="145"/>
      <c r="J772" s="145"/>
      <c r="K772" s="145"/>
      <c r="L772" s="145"/>
      <c r="M772" s="145"/>
      <c r="N772" s="149"/>
      <c r="O772" s="149"/>
    </row>
    <row r="773" spans="1:15">
      <c r="A773" s="80"/>
      <c r="B773" s="39" t="str">
        <f>'Gene Table'!E773</f>
        <v>hsa-miR-22-5p</v>
      </c>
      <c r="C773" s="39" t="str">
        <f>'Gene Table'!B773</f>
        <v>A03</v>
      </c>
      <c r="D773" s="145"/>
      <c r="E773" s="145"/>
      <c r="F773" s="145"/>
      <c r="G773" s="145"/>
      <c r="H773" s="145"/>
      <c r="I773" s="145"/>
      <c r="J773" s="145"/>
      <c r="K773" s="145"/>
      <c r="L773" s="145"/>
      <c r="M773" s="145"/>
      <c r="N773" s="149"/>
      <c r="O773" s="149"/>
    </row>
    <row r="774" spans="1:15">
      <c r="A774" s="80"/>
      <c r="B774" s="39" t="str">
        <f>'Gene Table'!E774</f>
        <v>hsa-miR-3195</v>
      </c>
      <c r="C774" s="39" t="str">
        <f>'Gene Table'!B774</f>
        <v>A04</v>
      </c>
      <c r="D774" s="145"/>
      <c r="E774" s="145"/>
      <c r="F774" s="145"/>
      <c r="G774" s="145"/>
      <c r="H774" s="145"/>
      <c r="I774" s="145"/>
      <c r="J774" s="145"/>
      <c r="K774" s="145"/>
      <c r="L774" s="145"/>
      <c r="M774" s="145"/>
      <c r="N774" s="149"/>
      <c r="O774" s="149"/>
    </row>
    <row r="775" spans="1:15">
      <c r="A775" s="80"/>
      <c r="B775" s="39" t="str">
        <f>'Gene Table'!E775</f>
        <v>hsa-miR-223-5p</v>
      </c>
      <c r="C775" s="39" t="str">
        <f>'Gene Table'!B775</f>
        <v>A05</v>
      </c>
      <c r="D775" s="145"/>
      <c r="E775" s="145"/>
      <c r="F775" s="145"/>
      <c r="G775" s="145"/>
      <c r="H775" s="145"/>
      <c r="I775" s="145"/>
      <c r="J775" s="145"/>
      <c r="K775" s="145"/>
      <c r="L775" s="145"/>
      <c r="M775" s="145"/>
      <c r="N775" s="149"/>
      <c r="O775" s="149"/>
    </row>
    <row r="776" spans="1:15">
      <c r="A776" s="80"/>
      <c r="B776" s="39" t="str">
        <f>'Gene Table'!E776</f>
        <v>hsa-miR-3196</v>
      </c>
      <c r="C776" s="39" t="str">
        <f>'Gene Table'!B776</f>
        <v>A06</v>
      </c>
      <c r="D776" s="145"/>
      <c r="E776" s="145"/>
      <c r="F776" s="145"/>
      <c r="G776" s="145"/>
      <c r="H776" s="145"/>
      <c r="I776" s="145"/>
      <c r="J776" s="145"/>
      <c r="K776" s="145"/>
      <c r="L776" s="145"/>
      <c r="M776" s="145"/>
      <c r="N776" s="149"/>
      <c r="O776" s="149"/>
    </row>
    <row r="777" spans="1:15">
      <c r="A777" s="80"/>
      <c r="B777" s="39" t="str">
        <f>'Gene Table'!E777</f>
        <v>hsa-miR-23a-5p</v>
      </c>
      <c r="C777" s="39" t="str">
        <f>'Gene Table'!B777</f>
        <v>A07</v>
      </c>
      <c r="D777" s="145"/>
      <c r="E777" s="145"/>
      <c r="F777" s="145"/>
      <c r="G777" s="145"/>
      <c r="H777" s="145"/>
      <c r="I777" s="145"/>
      <c r="J777" s="145"/>
      <c r="K777" s="145"/>
      <c r="L777" s="145"/>
      <c r="M777" s="145"/>
      <c r="N777" s="149"/>
      <c r="O777" s="149"/>
    </row>
    <row r="778" spans="1:15">
      <c r="A778" s="80"/>
      <c r="B778" s="39" t="str">
        <f>'Gene Table'!E778</f>
        <v>hsa-miR-3200-3p</v>
      </c>
      <c r="C778" s="39" t="str">
        <f>'Gene Table'!B778</f>
        <v>A08</v>
      </c>
      <c r="D778" s="145"/>
      <c r="E778" s="145"/>
      <c r="F778" s="145"/>
      <c r="G778" s="145"/>
      <c r="H778" s="145"/>
      <c r="I778" s="145"/>
      <c r="J778" s="145"/>
      <c r="K778" s="145"/>
      <c r="L778" s="145"/>
      <c r="M778" s="145"/>
      <c r="N778" s="149"/>
      <c r="O778" s="149"/>
    </row>
    <row r="779" spans="1:15">
      <c r="A779" s="80"/>
      <c r="B779" s="39" t="str">
        <f>'Gene Table'!E779</f>
        <v>hsa-miR-23b-5p</v>
      </c>
      <c r="C779" s="39" t="str">
        <f>'Gene Table'!B779</f>
        <v>A09</v>
      </c>
      <c r="D779" s="145"/>
      <c r="E779" s="145"/>
      <c r="F779" s="145"/>
      <c r="G779" s="145"/>
      <c r="H779" s="145"/>
      <c r="I779" s="145"/>
      <c r="J779" s="145"/>
      <c r="K779" s="145"/>
      <c r="L779" s="145"/>
      <c r="M779" s="145"/>
      <c r="N779" s="149"/>
      <c r="O779" s="149"/>
    </row>
    <row r="780" spans="1:15">
      <c r="A780" s="80"/>
      <c r="B780" s="39" t="str">
        <f>'Gene Table'!E780</f>
        <v>hsa-miR-3201</v>
      </c>
      <c r="C780" s="39" t="str">
        <f>'Gene Table'!B780</f>
        <v>A10</v>
      </c>
      <c r="D780" s="145"/>
      <c r="E780" s="145"/>
      <c r="F780" s="145"/>
      <c r="G780" s="145"/>
      <c r="H780" s="145"/>
      <c r="I780" s="145"/>
      <c r="J780" s="145"/>
      <c r="K780" s="145"/>
      <c r="L780" s="145"/>
      <c r="M780" s="145"/>
      <c r="N780" s="149"/>
      <c r="O780" s="149"/>
    </row>
    <row r="781" spans="1:15">
      <c r="A781" s="80"/>
      <c r="B781" s="39" t="str">
        <f>'Gene Table'!E781</f>
        <v>hsa-miR-24-1-5p</v>
      </c>
      <c r="C781" s="39" t="str">
        <f>'Gene Table'!B781</f>
        <v>A11</v>
      </c>
      <c r="D781" s="145"/>
      <c r="E781" s="145"/>
      <c r="F781" s="145"/>
      <c r="G781" s="145"/>
      <c r="H781" s="145"/>
      <c r="I781" s="145"/>
      <c r="J781" s="145"/>
      <c r="K781" s="145"/>
      <c r="L781" s="145"/>
      <c r="M781" s="145"/>
      <c r="N781" s="149"/>
      <c r="O781" s="149"/>
    </row>
    <row r="782" spans="1:15">
      <c r="A782" s="80"/>
      <c r="B782" s="39" t="str">
        <f>'Gene Table'!E782</f>
        <v>hsa-miR-514b-5p</v>
      </c>
      <c r="C782" s="39" t="str">
        <f>'Gene Table'!B782</f>
        <v>A12</v>
      </c>
      <c r="D782" s="145"/>
      <c r="E782" s="145"/>
      <c r="F782" s="145"/>
      <c r="G782" s="145"/>
      <c r="H782" s="145"/>
      <c r="I782" s="145"/>
      <c r="J782" s="145"/>
      <c r="K782" s="145"/>
      <c r="L782" s="145"/>
      <c r="M782" s="145"/>
      <c r="N782" s="149"/>
      <c r="O782" s="149"/>
    </row>
    <row r="783" spans="1:15">
      <c r="A783" s="80"/>
      <c r="B783" s="39" t="str">
        <f>'Gene Table'!E783</f>
        <v>hsa-miR-24-2-5p</v>
      </c>
      <c r="C783" s="39" t="str">
        <f>'Gene Table'!B783</f>
        <v>A13</v>
      </c>
      <c r="D783" s="145"/>
      <c r="E783" s="145"/>
      <c r="F783" s="145"/>
      <c r="G783" s="145"/>
      <c r="H783" s="145"/>
      <c r="I783" s="145"/>
      <c r="J783" s="145"/>
      <c r="K783" s="145"/>
      <c r="L783" s="145"/>
      <c r="M783" s="145"/>
      <c r="N783" s="149"/>
      <c r="O783" s="149"/>
    </row>
    <row r="784" spans="1:15">
      <c r="A784" s="80"/>
      <c r="B784" s="39" t="str">
        <f>'Gene Table'!E784</f>
        <v>hsa-miR-3202</v>
      </c>
      <c r="C784" s="39" t="str">
        <f>'Gene Table'!B784</f>
        <v>A14</v>
      </c>
      <c r="D784" s="145"/>
      <c r="E784" s="145"/>
      <c r="F784" s="145"/>
      <c r="G784" s="145"/>
      <c r="H784" s="145"/>
      <c r="I784" s="145"/>
      <c r="J784" s="145"/>
      <c r="K784" s="145"/>
      <c r="L784" s="145"/>
      <c r="M784" s="145"/>
      <c r="N784" s="149"/>
      <c r="O784" s="149"/>
    </row>
    <row r="785" spans="1:15">
      <c r="A785" s="80"/>
      <c r="B785" s="39" t="str">
        <f>'Gene Table'!E785</f>
        <v>hsa-miR-25-5p</v>
      </c>
      <c r="C785" s="39" t="str">
        <f>'Gene Table'!B785</f>
        <v>A15</v>
      </c>
      <c r="D785" s="145"/>
      <c r="E785" s="145"/>
      <c r="F785" s="145"/>
      <c r="G785" s="145"/>
      <c r="H785" s="145"/>
      <c r="I785" s="145"/>
      <c r="J785" s="145"/>
      <c r="K785" s="145"/>
      <c r="L785" s="145"/>
      <c r="M785" s="145"/>
      <c r="N785" s="149"/>
      <c r="O785" s="149"/>
    </row>
    <row r="786" spans="1:15">
      <c r="A786" s="80"/>
      <c r="B786" s="39" t="str">
        <f>'Gene Table'!E786</f>
        <v>hsa-miR-4297</v>
      </c>
      <c r="C786" s="39" t="str">
        <f>'Gene Table'!B786</f>
        <v>A16</v>
      </c>
      <c r="D786" s="145"/>
      <c r="E786" s="145"/>
      <c r="F786" s="145"/>
      <c r="G786" s="145"/>
      <c r="H786" s="145"/>
      <c r="I786" s="145"/>
      <c r="J786" s="145"/>
      <c r="K786" s="145"/>
      <c r="L786" s="145"/>
      <c r="M786" s="145"/>
      <c r="N786" s="149"/>
      <c r="O786" s="149"/>
    </row>
    <row r="787" spans="1:15">
      <c r="A787" s="80"/>
      <c r="B787" s="39" t="str">
        <f>'Gene Table'!E787</f>
        <v>hsa-miR-26a-1-3p</v>
      </c>
      <c r="C787" s="39" t="str">
        <f>'Gene Table'!B787</f>
        <v>A17</v>
      </c>
      <c r="D787" s="145"/>
      <c r="E787" s="145"/>
      <c r="F787" s="145"/>
      <c r="G787" s="145"/>
      <c r="H787" s="145"/>
      <c r="I787" s="145"/>
      <c r="J787" s="145"/>
      <c r="K787" s="145"/>
      <c r="L787" s="145"/>
      <c r="M787" s="145"/>
      <c r="N787" s="149"/>
      <c r="O787" s="149"/>
    </row>
    <row r="788" spans="1:15">
      <c r="A788" s="80"/>
      <c r="B788" s="39" t="str">
        <f>'Gene Table'!E788</f>
        <v>hsa-miR-4293</v>
      </c>
      <c r="C788" s="39" t="str">
        <f>'Gene Table'!B788</f>
        <v>A18</v>
      </c>
      <c r="D788" s="145"/>
      <c r="E788" s="145"/>
      <c r="F788" s="145"/>
      <c r="G788" s="145"/>
      <c r="H788" s="145"/>
      <c r="I788" s="145"/>
      <c r="J788" s="145"/>
      <c r="K788" s="145"/>
      <c r="L788" s="145"/>
      <c r="M788" s="145"/>
      <c r="N788" s="149"/>
      <c r="O788" s="149"/>
    </row>
    <row r="789" spans="1:15">
      <c r="A789" s="80"/>
      <c r="B789" s="39" t="str">
        <f>'Gene Table'!E789</f>
        <v>hsa-miR-26a-2-3p</v>
      </c>
      <c r="C789" s="39" t="str">
        <f>'Gene Table'!B789</f>
        <v>A19</v>
      </c>
      <c r="D789" s="145"/>
      <c r="E789" s="145"/>
      <c r="F789" s="145"/>
      <c r="G789" s="145"/>
      <c r="H789" s="145"/>
      <c r="I789" s="145"/>
      <c r="J789" s="145"/>
      <c r="K789" s="145"/>
      <c r="L789" s="145"/>
      <c r="M789" s="145"/>
      <c r="N789" s="149"/>
      <c r="O789" s="149"/>
    </row>
    <row r="790" spans="1:15">
      <c r="A790" s="80"/>
      <c r="B790" s="39" t="str">
        <f>'Gene Table'!E790</f>
        <v>hsa-miR-4294</v>
      </c>
      <c r="C790" s="39" t="str">
        <f>'Gene Table'!B790</f>
        <v>A20</v>
      </c>
      <c r="D790" s="145"/>
      <c r="E790" s="145"/>
      <c r="F790" s="145"/>
      <c r="G790" s="145"/>
      <c r="H790" s="145"/>
      <c r="I790" s="145"/>
      <c r="J790" s="145"/>
      <c r="K790" s="145"/>
      <c r="L790" s="145"/>
      <c r="M790" s="145"/>
      <c r="N790" s="149"/>
      <c r="O790" s="149"/>
    </row>
    <row r="791" spans="1:15">
      <c r="A791" s="80"/>
      <c r="B791" s="39" t="str">
        <f>'Gene Table'!E791</f>
        <v>hsa-miR-27b-5p</v>
      </c>
      <c r="C791" s="39" t="str">
        <f>'Gene Table'!B791</f>
        <v>A21</v>
      </c>
      <c r="D791" s="145"/>
      <c r="E791" s="145"/>
      <c r="F791" s="145"/>
      <c r="G791" s="145"/>
      <c r="H791" s="145"/>
      <c r="I791" s="145"/>
      <c r="J791" s="145"/>
      <c r="K791" s="145"/>
      <c r="L791" s="145"/>
      <c r="M791" s="145"/>
      <c r="N791" s="149"/>
      <c r="O791" s="149"/>
    </row>
    <row r="792" spans="1:15">
      <c r="A792" s="80"/>
      <c r="B792" s="39" t="str">
        <f>'Gene Table'!E792</f>
        <v>hsa-miR-4301</v>
      </c>
      <c r="C792" s="39" t="str">
        <f>'Gene Table'!B792</f>
        <v>A22</v>
      </c>
      <c r="D792" s="145"/>
      <c r="E792" s="145"/>
      <c r="F792" s="145"/>
      <c r="G792" s="145"/>
      <c r="H792" s="145"/>
      <c r="I792" s="145"/>
      <c r="J792" s="145"/>
      <c r="K792" s="145"/>
      <c r="L792" s="145"/>
      <c r="M792" s="145"/>
      <c r="N792" s="149"/>
      <c r="O792" s="149"/>
    </row>
    <row r="793" spans="1:15">
      <c r="A793" s="80"/>
      <c r="B793" s="39" t="str">
        <f>'Gene Table'!E793</f>
        <v>hsa-miR-29a-5p</v>
      </c>
      <c r="C793" s="39" t="str">
        <f>'Gene Table'!B793</f>
        <v>A23</v>
      </c>
      <c r="D793" s="145"/>
      <c r="E793" s="145"/>
      <c r="F793" s="145"/>
      <c r="G793" s="145"/>
      <c r="H793" s="145"/>
      <c r="I793" s="145"/>
      <c r="J793" s="145"/>
      <c r="K793" s="145"/>
      <c r="L793" s="145"/>
      <c r="M793" s="145"/>
      <c r="N793" s="149"/>
      <c r="O793" s="149"/>
    </row>
    <row r="794" spans="1:15">
      <c r="A794" s="80"/>
      <c r="B794" s="39" t="str">
        <f>'Gene Table'!E794</f>
        <v>hsa-miR-4300</v>
      </c>
      <c r="C794" s="39" t="str">
        <f>'Gene Table'!B794</f>
        <v>A24</v>
      </c>
      <c r="D794" s="145"/>
      <c r="E794" s="145"/>
      <c r="F794" s="145"/>
      <c r="G794" s="145"/>
      <c r="H794" s="145"/>
      <c r="I794" s="145"/>
      <c r="J794" s="145"/>
      <c r="K794" s="145"/>
      <c r="L794" s="145"/>
      <c r="M794" s="145"/>
      <c r="N794" s="149"/>
      <c r="O794" s="149"/>
    </row>
    <row r="795" spans="1:15">
      <c r="A795" s="80"/>
      <c r="B795" s="39" t="str">
        <f>'Gene Table'!E795</f>
        <v>hsa-miR-449c-3p</v>
      </c>
      <c r="C795" s="39" t="str">
        <f>'Gene Table'!B795</f>
        <v>B01</v>
      </c>
      <c r="D795" s="145"/>
      <c r="E795" s="145"/>
      <c r="F795" s="145"/>
      <c r="G795" s="145"/>
      <c r="H795" s="145"/>
      <c r="I795" s="145"/>
      <c r="J795" s="145"/>
      <c r="K795" s="145"/>
      <c r="L795" s="145"/>
      <c r="M795" s="145"/>
      <c r="N795" s="149"/>
      <c r="O795" s="149"/>
    </row>
    <row r="796" spans="1:15">
      <c r="A796" s="80"/>
      <c r="B796" s="39" t="str">
        <f>'Gene Table'!E796</f>
        <v>hsa-miR-3190-3p</v>
      </c>
      <c r="C796" s="39" t="str">
        <f>'Gene Table'!B796</f>
        <v>B02</v>
      </c>
      <c r="D796" s="145"/>
      <c r="E796" s="145"/>
      <c r="F796" s="145"/>
      <c r="G796" s="145"/>
      <c r="H796" s="145"/>
      <c r="I796" s="145"/>
      <c r="J796" s="145"/>
      <c r="K796" s="145"/>
      <c r="L796" s="145"/>
      <c r="M796" s="145"/>
      <c r="N796" s="149"/>
      <c r="O796" s="149"/>
    </row>
    <row r="797" spans="1:15">
      <c r="A797" s="80"/>
      <c r="B797" s="39" t="str">
        <f>'Gene Table'!E797</f>
        <v>hsa-miR-3117-3p</v>
      </c>
      <c r="C797" s="39" t="str">
        <f>'Gene Table'!B797</f>
        <v>B03</v>
      </c>
      <c r="D797" s="145"/>
      <c r="E797" s="145"/>
      <c r="F797" s="145"/>
      <c r="G797" s="145"/>
      <c r="H797" s="145"/>
      <c r="I797" s="145"/>
      <c r="J797" s="145"/>
      <c r="K797" s="145"/>
      <c r="L797" s="145"/>
      <c r="M797" s="145"/>
      <c r="N797" s="149"/>
      <c r="O797" s="149"/>
    </row>
    <row r="798" spans="1:15">
      <c r="A798" s="80"/>
      <c r="B798" s="39" t="str">
        <f>'Gene Table'!E798</f>
        <v>hsa-miR-106a-3p</v>
      </c>
      <c r="C798" s="39" t="str">
        <f>'Gene Table'!B798</f>
        <v>B04</v>
      </c>
      <c r="D798" s="145"/>
      <c r="E798" s="145"/>
      <c r="F798" s="145"/>
      <c r="G798" s="145"/>
      <c r="H798" s="145"/>
      <c r="I798" s="145"/>
      <c r="J798" s="145"/>
      <c r="K798" s="145"/>
      <c r="L798" s="145"/>
      <c r="M798" s="145"/>
      <c r="N798" s="149"/>
      <c r="O798" s="149"/>
    </row>
    <row r="799" spans="1:15">
      <c r="A799" s="80"/>
      <c r="B799" s="39" t="str">
        <f>'Gene Table'!E799</f>
        <v>hsa-miR-3122</v>
      </c>
      <c r="C799" s="39" t="str">
        <f>'Gene Table'!B799</f>
        <v>B05</v>
      </c>
      <c r="D799" s="145"/>
      <c r="E799" s="145"/>
      <c r="F799" s="145"/>
      <c r="G799" s="145"/>
      <c r="H799" s="145"/>
      <c r="I799" s="145"/>
      <c r="J799" s="145"/>
      <c r="K799" s="145"/>
      <c r="L799" s="145"/>
      <c r="M799" s="145"/>
      <c r="N799" s="149"/>
      <c r="O799" s="149"/>
    </row>
    <row r="800" spans="1:15">
      <c r="A800" s="80"/>
      <c r="B800" s="39" t="str">
        <f>'Gene Table'!E800</f>
        <v>hsa-miR-3118</v>
      </c>
      <c r="C800" s="39" t="str">
        <f>'Gene Table'!B800</f>
        <v>B06</v>
      </c>
      <c r="D800" s="145"/>
      <c r="E800" s="145"/>
      <c r="F800" s="145"/>
      <c r="G800" s="145"/>
      <c r="H800" s="145"/>
      <c r="I800" s="145"/>
      <c r="J800" s="145"/>
      <c r="K800" s="145"/>
      <c r="L800" s="145"/>
      <c r="M800" s="145"/>
      <c r="N800" s="149"/>
      <c r="O800" s="149"/>
    </row>
    <row r="801" spans="1:15">
      <c r="A801" s="80"/>
      <c r="B801" s="39" t="str">
        <f>'Gene Table'!E801</f>
        <v>hsa-miR-3125</v>
      </c>
      <c r="C801" s="39" t="str">
        <f>'Gene Table'!B801</f>
        <v>B07</v>
      </c>
      <c r="D801" s="145"/>
      <c r="E801" s="145"/>
      <c r="F801" s="145"/>
      <c r="G801" s="145"/>
      <c r="H801" s="145"/>
      <c r="I801" s="145"/>
      <c r="J801" s="145"/>
      <c r="K801" s="145"/>
      <c r="L801" s="145"/>
      <c r="M801" s="145"/>
      <c r="N801" s="149"/>
      <c r="O801" s="149"/>
    </row>
    <row r="802" spans="1:15">
      <c r="A802" s="80"/>
      <c r="B802" s="39" t="str">
        <f>'Gene Table'!E802</f>
        <v>hsa-miR-3123</v>
      </c>
      <c r="C802" s="39" t="str">
        <f>'Gene Table'!B802</f>
        <v>B08</v>
      </c>
      <c r="D802" s="145"/>
      <c r="E802" s="145"/>
      <c r="F802" s="145"/>
      <c r="G802" s="145"/>
      <c r="H802" s="145"/>
      <c r="I802" s="145"/>
      <c r="J802" s="145"/>
      <c r="K802" s="145"/>
      <c r="L802" s="145"/>
      <c r="M802" s="145"/>
      <c r="N802" s="149"/>
      <c r="O802" s="149"/>
    </row>
    <row r="803" spans="1:15">
      <c r="A803" s="80"/>
      <c r="B803" s="39" t="str">
        <f>'Gene Table'!E803</f>
        <v>hsa-miR-3126-5p</v>
      </c>
      <c r="C803" s="39" t="str">
        <f>'Gene Table'!B803</f>
        <v>B09</v>
      </c>
      <c r="D803" s="145"/>
      <c r="E803" s="145"/>
      <c r="F803" s="145"/>
      <c r="G803" s="145"/>
      <c r="H803" s="145"/>
      <c r="I803" s="145"/>
      <c r="J803" s="145"/>
      <c r="K803" s="145"/>
      <c r="L803" s="145"/>
      <c r="M803" s="145"/>
      <c r="N803" s="149"/>
      <c r="O803" s="149"/>
    </row>
    <row r="804" spans="1:15">
      <c r="A804" s="80"/>
      <c r="B804" s="39" t="str">
        <f>'Gene Table'!E804</f>
        <v>hsa-miR-3128</v>
      </c>
      <c r="C804" s="39" t="str">
        <f>'Gene Table'!B804</f>
        <v>B10</v>
      </c>
      <c r="D804" s="145"/>
      <c r="E804" s="145"/>
      <c r="F804" s="145"/>
      <c r="G804" s="145"/>
      <c r="H804" s="145"/>
      <c r="I804" s="145"/>
      <c r="J804" s="145"/>
      <c r="K804" s="145"/>
      <c r="L804" s="145"/>
      <c r="M804" s="145"/>
      <c r="N804" s="149"/>
      <c r="O804" s="149"/>
    </row>
    <row r="805" spans="1:15">
      <c r="A805" s="80"/>
      <c r="B805" s="39" t="str">
        <f>'Gene Table'!E805</f>
        <v>hsa-miR-3127-5p</v>
      </c>
      <c r="C805" s="39" t="str">
        <f>'Gene Table'!B805</f>
        <v>B11</v>
      </c>
      <c r="D805" s="145"/>
      <c r="E805" s="145"/>
      <c r="F805" s="145"/>
      <c r="G805" s="145"/>
      <c r="H805" s="145"/>
      <c r="I805" s="145"/>
      <c r="J805" s="145"/>
      <c r="K805" s="145"/>
      <c r="L805" s="145"/>
      <c r="M805" s="145"/>
      <c r="N805" s="149"/>
      <c r="O805" s="149"/>
    </row>
    <row r="806" spans="1:15">
      <c r="A806" s="80"/>
      <c r="B806" s="39" t="str">
        <f>'Gene Table'!E806</f>
        <v>hsa-miR-3134</v>
      </c>
      <c r="C806" s="39" t="str">
        <f>'Gene Table'!B806</f>
        <v>B12</v>
      </c>
      <c r="D806" s="145"/>
      <c r="E806" s="145"/>
      <c r="F806" s="145"/>
      <c r="G806" s="145"/>
      <c r="H806" s="145"/>
      <c r="I806" s="145"/>
      <c r="J806" s="145"/>
      <c r="K806" s="145"/>
      <c r="L806" s="145"/>
      <c r="M806" s="145"/>
      <c r="N806" s="149"/>
      <c r="O806" s="149"/>
    </row>
    <row r="807" spans="1:15">
      <c r="A807" s="80"/>
      <c r="B807" s="39" t="str">
        <f>'Gene Table'!E807</f>
        <v>hsa-miR-3130-5p</v>
      </c>
      <c r="C807" s="39" t="str">
        <f>'Gene Table'!B807</f>
        <v>B13</v>
      </c>
      <c r="D807" s="145"/>
      <c r="E807" s="145"/>
      <c r="F807" s="145"/>
      <c r="G807" s="145"/>
      <c r="H807" s="145"/>
      <c r="I807" s="145"/>
      <c r="J807" s="145"/>
      <c r="K807" s="145"/>
      <c r="L807" s="145"/>
      <c r="M807" s="145"/>
      <c r="N807" s="149"/>
      <c r="O807" s="149"/>
    </row>
    <row r="808" spans="1:15">
      <c r="A808" s="80"/>
      <c r="B808" s="39" t="str">
        <f>'Gene Table'!E808</f>
        <v>hsa-miR-3144-5p</v>
      </c>
      <c r="C808" s="39" t="str">
        <f>'Gene Table'!B808</f>
        <v>B14</v>
      </c>
      <c r="D808" s="145"/>
      <c r="E808" s="145"/>
      <c r="F808" s="145"/>
      <c r="G808" s="145"/>
      <c r="H808" s="145"/>
      <c r="I808" s="145"/>
      <c r="J808" s="145"/>
      <c r="K808" s="145"/>
      <c r="L808" s="145"/>
      <c r="M808" s="145"/>
      <c r="N808" s="149"/>
      <c r="O808" s="149"/>
    </row>
    <row r="809" spans="1:15">
      <c r="A809" s="80"/>
      <c r="B809" s="39" t="str">
        <f>'Gene Table'!E809</f>
        <v>hsa-miR-3131</v>
      </c>
      <c r="C809" s="39" t="str">
        <f>'Gene Table'!B809</f>
        <v>B15</v>
      </c>
      <c r="D809" s="145"/>
      <c r="E809" s="145"/>
      <c r="F809" s="145"/>
      <c r="G809" s="145"/>
      <c r="H809" s="145"/>
      <c r="I809" s="145"/>
      <c r="J809" s="145"/>
      <c r="K809" s="145"/>
      <c r="L809" s="145"/>
      <c r="M809" s="145"/>
      <c r="N809" s="149"/>
      <c r="O809" s="149"/>
    </row>
    <row r="810" spans="1:15">
      <c r="A810" s="80"/>
      <c r="B810" s="39" t="str">
        <f>'Gene Table'!E810</f>
        <v>hsa-miR-3171</v>
      </c>
      <c r="C810" s="39" t="str">
        <f>'Gene Table'!B810</f>
        <v>B16</v>
      </c>
      <c r="D810" s="145"/>
      <c r="E810" s="145"/>
      <c r="F810" s="145"/>
      <c r="G810" s="145"/>
      <c r="H810" s="145"/>
      <c r="I810" s="145"/>
      <c r="J810" s="145"/>
      <c r="K810" s="145"/>
      <c r="L810" s="145"/>
      <c r="M810" s="145"/>
      <c r="N810" s="149"/>
      <c r="O810" s="149"/>
    </row>
    <row r="811" spans="1:15">
      <c r="A811" s="80"/>
      <c r="B811" s="39" t="str">
        <f>'Gene Table'!E811</f>
        <v>hsa-miR-3132</v>
      </c>
      <c r="C811" s="39" t="str">
        <f>'Gene Table'!B811</f>
        <v>B17</v>
      </c>
      <c r="D811" s="145"/>
      <c r="E811" s="145"/>
      <c r="F811" s="145"/>
      <c r="G811" s="145"/>
      <c r="H811" s="145"/>
      <c r="I811" s="145"/>
      <c r="J811" s="145"/>
      <c r="K811" s="145"/>
      <c r="L811" s="145"/>
      <c r="M811" s="145"/>
      <c r="N811" s="149"/>
      <c r="O811" s="149"/>
    </row>
    <row r="812" spans="1:15">
      <c r="A812" s="80"/>
      <c r="B812" s="39" t="str">
        <f>'Gene Table'!E812</f>
        <v>hsa-miR-3605-3p</v>
      </c>
      <c r="C812" s="39" t="str">
        <f>'Gene Table'!B812</f>
        <v>B18</v>
      </c>
      <c r="D812" s="145"/>
      <c r="E812" s="145"/>
      <c r="F812" s="145"/>
      <c r="G812" s="145"/>
      <c r="H812" s="145"/>
      <c r="I812" s="145"/>
      <c r="J812" s="145"/>
      <c r="K812" s="145"/>
      <c r="L812" s="145"/>
      <c r="M812" s="145"/>
      <c r="N812" s="149"/>
      <c r="O812" s="149"/>
    </row>
    <row r="813" spans="1:15">
      <c r="A813" s="80"/>
      <c r="B813" s="39" t="str">
        <f>'Gene Table'!E813</f>
        <v>hsa-miR-3135a</v>
      </c>
      <c r="C813" s="39" t="str">
        <f>'Gene Table'!B813</f>
        <v>B19</v>
      </c>
      <c r="D813" s="145"/>
      <c r="E813" s="145"/>
      <c r="F813" s="145"/>
      <c r="G813" s="145"/>
      <c r="H813" s="145"/>
      <c r="I813" s="145"/>
      <c r="J813" s="145"/>
      <c r="K813" s="145"/>
      <c r="L813" s="145"/>
      <c r="M813" s="145"/>
      <c r="N813" s="149"/>
      <c r="O813" s="149"/>
    </row>
    <row r="814" spans="1:15">
      <c r="A814" s="80"/>
      <c r="B814" s="39" t="str">
        <f>'Gene Table'!E814</f>
        <v>hsa-miR-3606</v>
      </c>
      <c r="C814" s="39" t="str">
        <f>'Gene Table'!B814</f>
        <v>B20</v>
      </c>
      <c r="D814" s="145"/>
      <c r="E814" s="145"/>
      <c r="F814" s="145"/>
      <c r="G814" s="145"/>
      <c r="H814" s="145"/>
      <c r="I814" s="145"/>
      <c r="J814" s="145"/>
      <c r="K814" s="145"/>
      <c r="L814" s="145"/>
      <c r="M814" s="145"/>
      <c r="N814" s="149"/>
      <c r="O814" s="149"/>
    </row>
    <row r="815" spans="1:15">
      <c r="A815" s="80"/>
      <c r="B815" s="39" t="str">
        <f>'Gene Table'!E815</f>
        <v>hsa-miR-3137</v>
      </c>
      <c r="C815" s="39" t="str">
        <f>'Gene Table'!B815</f>
        <v>B21</v>
      </c>
      <c r="D815" s="145"/>
      <c r="E815" s="145"/>
      <c r="F815" s="145"/>
      <c r="G815" s="145"/>
      <c r="H815" s="145"/>
      <c r="I815" s="145"/>
      <c r="J815" s="145"/>
      <c r="K815" s="145"/>
      <c r="L815" s="145"/>
      <c r="M815" s="145"/>
      <c r="N815" s="149"/>
      <c r="O815" s="149"/>
    </row>
    <row r="816" spans="1:15">
      <c r="A816" s="80"/>
      <c r="B816" s="39" t="str">
        <f>'Gene Table'!E816</f>
        <v>hsa-miR-3607-5p</v>
      </c>
      <c r="C816" s="39" t="str">
        <f>'Gene Table'!B816</f>
        <v>B22</v>
      </c>
      <c r="D816" s="145"/>
      <c r="E816" s="145"/>
      <c r="F816" s="145"/>
      <c r="G816" s="145"/>
      <c r="H816" s="145"/>
      <c r="I816" s="145"/>
      <c r="J816" s="145"/>
      <c r="K816" s="145"/>
      <c r="L816" s="145"/>
      <c r="M816" s="145"/>
      <c r="N816" s="149"/>
      <c r="O816" s="149"/>
    </row>
    <row r="817" spans="1:15">
      <c r="A817" s="80"/>
      <c r="B817" s="39" t="str">
        <f>'Gene Table'!E817</f>
        <v>hsa-miR-3139</v>
      </c>
      <c r="C817" s="39" t="str">
        <f>'Gene Table'!B817</f>
        <v>B23</v>
      </c>
      <c r="D817" s="145"/>
      <c r="E817" s="145"/>
      <c r="F817" s="145"/>
      <c r="G817" s="145"/>
      <c r="H817" s="145"/>
      <c r="I817" s="145"/>
      <c r="J817" s="145"/>
      <c r="K817" s="145"/>
      <c r="L817" s="145"/>
      <c r="M817" s="145"/>
      <c r="N817" s="149"/>
      <c r="O817" s="149"/>
    </row>
    <row r="818" spans="1:15">
      <c r="A818" s="80"/>
      <c r="B818" s="39" t="str">
        <f>'Gene Table'!E818</f>
        <v>hsa-miR-3607-3p</v>
      </c>
      <c r="C818" s="39" t="str">
        <f>'Gene Table'!B818</f>
        <v>B24</v>
      </c>
      <c r="D818" s="145"/>
      <c r="E818" s="145"/>
      <c r="F818" s="145"/>
      <c r="G818" s="145"/>
      <c r="H818" s="145"/>
      <c r="I818" s="145"/>
      <c r="J818" s="145"/>
      <c r="K818" s="145"/>
      <c r="L818" s="145"/>
      <c r="M818" s="145"/>
      <c r="N818" s="149"/>
      <c r="O818" s="149"/>
    </row>
    <row r="819" spans="1:15">
      <c r="A819" s="80"/>
      <c r="B819" s="39" t="str">
        <f>'Gene Table'!E819</f>
        <v>hsa-miR-29b-1-5p</v>
      </c>
      <c r="C819" s="39" t="str">
        <f>'Gene Table'!B819</f>
        <v>C01</v>
      </c>
      <c r="D819" s="145"/>
      <c r="E819" s="145"/>
      <c r="F819" s="145"/>
      <c r="G819" s="145"/>
      <c r="H819" s="145"/>
      <c r="I819" s="145"/>
      <c r="J819" s="145"/>
      <c r="K819" s="145"/>
      <c r="L819" s="145"/>
      <c r="M819" s="145"/>
      <c r="N819" s="149"/>
      <c r="O819" s="149"/>
    </row>
    <row r="820" spans="1:15">
      <c r="A820" s="80"/>
      <c r="B820" s="39" t="str">
        <f>'Gene Table'!E820</f>
        <v>hsa-miR-4304</v>
      </c>
      <c r="C820" s="39" t="str">
        <f>'Gene Table'!B820</f>
        <v>C02</v>
      </c>
      <c r="D820" s="145"/>
      <c r="E820" s="145"/>
      <c r="F820" s="145"/>
      <c r="G820" s="145"/>
      <c r="H820" s="145"/>
      <c r="I820" s="145"/>
      <c r="J820" s="145"/>
      <c r="K820" s="145"/>
      <c r="L820" s="145"/>
      <c r="M820" s="145"/>
      <c r="N820" s="149"/>
      <c r="O820" s="149"/>
    </row>
    <row r="821" spans="1:15">
      <c r="A821" s="80"/>
      <c r="B821" s="39" t="str">
        <f>'Gene Table'!E821</f>
        <v>hsa-miR-29b-2-5p</v>
      </c>
      <c r="C821" s="39" t="str">
        <f>'Gene Table'!B821</f>
        <v>C03</v>
      </c>
      <c r="D821" s="145"/>
      <c r="E821" s="145"/>
      <c r="F821" s="145"/>
      <c r="G821" s="145"/>
      <c r="H821" s="145"/>
      <c r="I821" s="145"/>
      <c r="J821" s="145"/>
      <c r="K821" s="145"/>
      <c r="L821" s="145"/>
      <c r="M821" s="145"/>
      <c r="N821" s="149"/>
      <c r="O821" s="149"/>
    </row>
    <row r="822" spans="1:15">
      <c r="A822" s="80"/>
      <c r="B822" s="39" t="str">
        <f>'Gene Table'!E822</f>
        <v>hsa-miR-4302</v>
      </c>
      <c r="C822" s="39" t="str">
        <f>'Gene Table'!B822</f>
        <v>C04</v>
      </c>
      <c r="D822" s="145"/>
      <c r="E822" s="145"/>
      <c r="F822" s="145"/>
      <c r="G822" s="145"/>
      <c r="H822" s="145"/>
      <c r="I822" s="145"/>
      <c r="J822" s="145"/>
      <c r="K822" s="145"/>
      <c r="L822" s="145"/>
      <c r="M822" s="145"/>
      <c r="N822" s="149"/>
      <c r="O822" s="149"/>
    </row>
    <row r="823" spans="1:15">
      <c r="A823" s="80"/>
      <c r="B823" s="39" t="str">
        <f>'Gene Table'!E823</f>
        <v>hsa-miR-29c-5p</v>
      </c>
      <c r="C823" s="39" t="str">
        <f>'Gene Table'!B823</f>
        <v>C05</v>
      </c>
      <c r="D823" s="145"/>
      <c r="E823" s="145"/>
      <c r="F823" s="145"/>
      <c r="G823" s="145"/>
      <c r="H823" s="145"/>
      <c r="I823" s="145"/>
      <c r="J823" s="145"/>
      <c r="K823" s="145"/>
      <c r="L823" s="145"/>
      <c r="M823" s="145"/>
      <c r="N823" s="149"/>
      <c r="O823" s="149"/>
    </row>
    <row r="824" spans="1:15">
      <c r="A824" s="80"/>
      <c r="B824" s="39" t="str">
        <f>'Gene Table'!E824</f>
        <v>hsa-miR-4303</v>
      </c>
      <c r="C824" s="39" t="str">
        <f>'Gene Table'!B824</f>
        <v>C06</v>
      </c>
      <c r="D824" s="145"/>
      <c r="E824" s="145"/>
      <c r="F824" s="145"/>
      <c r="G824" s="145"/>
      <c r="H824" s="145"/>
      <c r="I824" s="145"/>
      <c r="J824" s="145"/>
      <c r="K824" s="145"/>
      <c r="L824" s="145"/>
      <c r="M824" s="145"/>
      <c r="N824" s="149"/>
      <c r="O824" s="149"/>
    </row>
    <row r="825" spans="1:15">
      <c r="A825" s="80"/>
      <c r="B825" s="39" t="str">
        <f>'Gene Table'!E825</f>
        <v>hsa-miR-30c-1-3p</v>
      </c>
      <c r="C825" s="39" t="str">
        <f>'Gene Table'!B825</f>
        <v>C07</v>
      </c>
      <c r="D825" s="145"/>
      <c r="E825" s="145"/>
      <c r="F825" s="145"/>
      <c r="G825" s="145"/>
      <c r="H825" s="145"/>
      <c r="I825" s="145"/>
      <c r="J825" s="145"/>
      <c r="K825" s="145"/>
      <c r="L825" s="145"/>
      <c r="M825" s="145"/>
      <c r="N825" s="149"/>
      <c r="O825" s="149"/>
    </row>
    <row r="826" spans="1:15">
      <c r="A826" s="80"/>
      <c r="B826" s="39" t="str">
        <f>'Gene Table'!E826</f>
        <v>hsa-miR-4309</v>
      </c>
      <c r="C826" s="39" t="str">
        <f>'Gene Table'!B826</f>
        <v>C08</v>
      </c>
      <c r="D826" s="145"/>
      <c r="E826" s="145"/>
      <c r="F826" s="145"/>
      <c r="G826" s="145"/>
      <c r="H826" s="145"/>
      <c r="I826" s="145"/>
      <c r="J826" s="145"/>
      <c r="K826" s="145"/>
      <c r="L826" s="145"/>
      <c r="M826" s="145"/>
      <c r="N826" s="149"/>
      <c r="O826" s="149"/>
    </row>
    <row r="827" spans="1:15">
      <c r="A827" s="80"/>
      <c r="B827" s="39" t="str">
        <f>'Gene Table'!E827</f>
        <v>hsa-miR-30c-2-3p</v>
      </c>
      <c r="C827" s="39" t="str">
        <f>'Gene Table'!B827</f>
        <v>C09</v>
      </c>
      <c r="D827" s="145"/>
      <c r="E827" s="145"/>
      <c r="F827" s="145"/>
      <c r="G827" s="145"/>
      <c r="H827" s="145"/>
      <c r="I827" s="145"/>
      <c r="J827" s="145"/>
      <c r="K827" s="145"/>
      <c r="L827" s="145"/>
      <c r="M827" s="145"/>
      <c r="N827" s="149"/>
      <c r="O827" s="149"/>
    </row>
    <row r="828" spans="1:15">
      <c r="A828" s="80"/>
      <c r="B828" s="39" t="str">
        <f>'Gene Table'!E828</f>
        <v>hsa-miR-4308</v>
      </c>
      <c r="C828" s="39" t="str">
        <f>'Gene Table'!B828</f>
        <v>C10</v>
      </c>
      <c r="D828" s="145"/>
      <c r="E828" s="145"/>
      <c r="F828" s="145"/>
      <c r="G828" s="145"/>
      <c r="H828" s="145"/>
      <c r="I828" s="145"/>
      <c r="J828" s="145"/>
      <c r="K828" s="145"/>
      <c r="L828" s="145"/>
      <c r="M828" s="145"/>
      <c r="N828" s="149"/>
      <c r="O828" s="149"/>
    </row>
    <row r="829" spans="1:15">
      <c r="A829" s="80"/>
      <c r="B829" s="39" t="str">
        <f>'Gene Table'!E829</f>
        <v>hsa-miR-30d-3p</v>
      </c>
      <c r="C829" s="39" t="str">
        <f>'Gene Table'!B829</f>
        <v>C11</v>
      </c>
      <c r="D829" s="145"/>
      <c r="E829" s="145"/>
      <c r="F829" s="145"/>
      <c r="G829" s="145"/>
      <c r="H829" s="145"/>
      <c r="I829" s="145"/>
      <c r="J829" s="145"/>
      <c r="K829" s="145"/>
      <c r="L829" s="145"/>
      <c r="M829" s="145"/>
      <c r="N829" s="149"/>
      <c r="O829" s="149"/>
    </row>
    <row r="830" spans="1:15">
      <c r="A830" s="80"/>
      <c r="B830" s="39" t="str">
        <f>'Gene Table'!E830</f>
        <v>hsa-miR-4310</v>
      </c>
      <c r="C830" s="39" t="str">
        <f>'Gene Table'!B830</f>
        <v>C12</v>
      </c>
      <c r="D830" s="145"/>
      <c r="E830" s="145"/>
      <c r="F830" s="145"/>
      <c r="G830" s="145"/>
      <c r="H830" s="145"/>
      <c r="I830" s="145"/>
      <c r="J830" s="145"/>
      <c r="K830" s="145"/>
      <c r="L830" s="145"/>
      <c r="M830" s="145"/>
      <c r="N830" s="149"/>
      <c r="O830" s="149"/>
    </row>
    <row r="831" spans="1:15">
      <c r="A831" s="80"/>
      <c r="B831" s="39" t="str">
        <f>'Gene Table'!E831</f>
        <v>hsa-miR-31-3p</v>
      </c>
      <c r="C831" s="39" t="str">
        <f>'Gene Table'!B831</f>
        <v>C13</v>
      </c>
      <c r="D831" s="145"/>
      <c r="E831" s="145"/>
      <c r="F831" s="145"/>
      <c r="G831" s="145"/>
      <c r="H831" s="145"/>
      <c r="I831" s="145"/>
      <c r="J831" s="145"/>
      <c r="K831" s="145"/>
      <c r="L831" s="145"/>
      <c r="M831" s="145"/>
      <c r="N831" s="149"/>
      <c r="O831" s="149"/>
    </row>
    <row r="832" spans="1:15">
      <c r="A832" s="80"/>
      <c r="B832" s="39" t="str">
        <f>'Gene Table'!E832</f>
        <v>hsa-miR-4313</v>
      </c>
      <c r="C832" s="39" t="str">
        <f>'Gene Table'!B832</f>
        <v>C14</v>
      </c>
      <c r="D832" s="145"/>
      <c r="E832" s="145"/>
      <c r="F832" s="145"/>
      <c r="G832" s="145"/>
      <c r="H832" s="145"/>
      <c r="I832" s="145"/>
      <c r="J832" s="145"/>
      <c r="K832" s="145"/>
      <c r="L832" s="145"/>
      <c r="M832" s="145"/>
      <c r="N832" s="149"/>
      <c r="O832" s="149"/>
    </row>
    <row r="833" spans="1:15">
      <c r="A833" s="80"/>
      <c r="B833" s="39" t="str">
        <f>'Gene Table'!E833</f>
        <v>hsa-miR-32-3p</v>
      </c>
      <c r="C833" s="39" t="str">
        <f>'Gene Table'!B833</f>
        <v>C15</v>
      </c>
      <c r="D833" s="145"/>
      <c r="E833" s="145"/>
      <c r="F833" s="145"/>
      <c r="G833" s="145"/>
      <c r="H833" s="145"/>
      <c r="I833" s="145"/>
      <c r="J833" s="145"/>
      <c r="K833" s="145"/>
      <c r="L833" s="145"/>
      <c r="M833" s="145"/>
      <c r="N833" s="149"/>
      <c r="O833" s="149"/>
    </row>
    <row r="834" spans="1:15">
      <c r="A834" s="80"/>
      <c r="B834" s="39" t="str">
        <f>'Gene Table'!E834</f>
        <v>hsa-miR-4314</v>
      </c>
      <c r="C834" s="39" t="str">
        <f>'Gene Table'!B834</f>
        <v>C16</v>
      </c>
      <c r="D834" s="145"/>
      <c r="E834" s="145"/>
      <c r="F834" s="145"/>
      <c r="G834" s="145"/>
      <c r="H834" s="145"/>
      <c r="I834" s="145"/>
      <c r="J834" s="145"/>
      <c r="K834" s="145"/>
      <c r="L834" s="145"/>
      <c r="M834" s="145"/>
      <c r="N834" s="149"/>
      <c r="O834" s="149"/>
    </row>
    <row r="835" spans="1:15">
      <c r="A835" s="80"/>
      <c r="B835" s="39" t="str">
        <f>'Gene Table'!E835</f>
        <v>hsa-miR-335-3p</v>
      </c>
      <c r="C835" s="39" t="str">
        <f>'Gene Table'!B835</f>
        <v>C17</v>
      </c>
      <c r="D835" s="145"/>
      <c r="E835" s="145"/>
      <c r="F835" s="145"/>
      <c r="G835" s="145"/>
      <c r="H835" s="145"/>
      <c r="I835" s="145"/>
      <c r="J835" s="145"/>
      <c r="K835" s="145"/>
      <c r="L835" s="145"/>
      <c r="M835" s="145"/>
      <c r="N835" s="149"/>
      <c r="O835" s="149"/>
    </row>
    <row r="836" spans="1:15">
      <c r="A836" s="80"/>
      <c r="B836" s="39" t="str">
        <f>'Gene Table'!E836</f>
        <v>hsa-miR-4317</v>
      </c>
      <c r="C836" s="39" t="str">
        <f>'Gene Table'!B836</f>
        <v>C18</v>
      </c>
      <c r="D836" s="145"/>
      <c r="E836" s="145"/>
      <c r="F836" s="145"/>
      <c r="G836" s="145"/>
      <c r="H836" s="145"/>
      <c r="I836" s="145"/>
      <c r="J836" s="145"/>
      <c r="K836" s="145"/>
      <c r="L836" s="145"/>
      <c r="M836" s="145"/>
      <c r="N836" s="149"/>
      <c r="O836" s="149"/>
    </row>
    <row r="837" spans="1:15">
      <c r="A837" s="80"/>
      <c r="B837" s="39" t="str">
        <f>'Gene Table'!E837</f>
        <v>hsa-miR-33a-3p</v>
      </c>
      <c r="C837" s="39" t="str">
        <f>'Gene Table'!B837</f>
        <v>C19</v>
      </c>
      <c r="D837" s="145"/>
      <c r="E837" s="145"/>
      <c r="F837" s="145"/>
      <c r="G837" s="145"/>
      <c r="H837" s="145"/>
      <c r="I837" s="145"/>
      <c r="J837" s="145"/>
      <c r="K837" s="145"/>
      <c r="L837" s="145"/>
      <c r="M837" s="145"/>
      <c r="N837" s="149"/>
      <c r="O837" s="149"/>
    </row>
    <row r="838" spans="1:15">
      <c r="A838" s="80"/>
      <c r="B838" s="39" t="str">
        <f>'Gene Table'!E838</f>
        <v>hsa-miR-4321</v>
      </c>
      <c r="C838" s="39" t="str">
        <f>'Gene Table'!B838</f>
        <v>C20</v>
      </c>
      <c r="D838" s="145"/>
      <c r="E838" s="145"/>
      <c r="F838" s="145"/>
      <c r="G838" s="145"/>
      <c r="H838" s="145"/>
      <c r="I838" s="145"/>
      <c r="J838" s="145"/>
      <c r="K838" s="145"/>
      <c r="L838" s="145"/>
      <c r="M838" s="145"/>
      <c r="N838" s="149"/>
      <c r="O838" s="149"/>
    </row>
    <row r="839" spans="1:15">
      <c r="A839" s="80"/>
      <c r="B839" s="39" t="str">
        <f>'Gene Table'!E839</f>
        <v>hsa-miR-340-3p</v>
      </c>
      <c r="C839" s="39" t="str">
        <f>'Gene Table'!B839</f>
        <v>C21</v>
      </c>
      <c r="D839" s="145"/>
      <c r="E839" s="145"/>
      <c r="F839" s="145"/>
      <c r="G839" s="145"/>
      <c r="H839" s="145"/>
      <c r="I839" s="145"/>
      <c r="J839" s="145"/>
      <c r="K839" s="145"/>
      <c r="L839" s="145"/>
      <c r="M839" s="145"/>
      <c r="N839" s="149"/>
      <c r="O839" s="149"/>
    </row>
    <row r="840" spans="1:15">
      <c r="A840" s="80"/>
      <c r="B840" s="39" t="str">
        <f>'Gene Table'!E840</f>
        <v>hsa-miR-4323</v>
      </c>
      <c r="C840" s="39" t="str">
        <f>'Gene Table'!B840</f>
        <v>C22</v>
      </c>
      <c r="D840" s="145"/>
      <c r="E840" s="145"/>
      <c r="F840" s="145"/>
      <c r="G840" s="145"/>
      <c r="H840" s="145"/>
      <c r="I840" s="145"/>
      <c r="J840" s="145"/>
      <c r="K840" s="145"/>
      <c r="L840" s="145"/>
      <c r="M840" s="145"/>
      <c r="N840" s="149"/>
      <c r="O840" s="149"/>
    </row>
    <row r="841" spans="1:15">
      <c r="A841" s="80"/>
      <c r="B841" s="39" t="str">
        <f>'Gene Table'!E841</f>
        <v>hsa-miR-34b-5p</v>
      </c>
      <c r="C841" s="39" t="str">
        <f>'Gene Table'!B841</f>
        <v>C23</v>
      </c>
      <c r="D841" s="145"/>
      <c r="E841" s="145"/>
      <c r="F841" s="145"/>
      <c r="G841" s="145"/>
      <c r="H841" s="145"/>
      <c r="I841" s="145"/>
      <c r="J841" s="145"/>
      <c r="K841" s="145"/>
      <c r="L841" s="145"/>
      <c r="M841" s="145"/>
      <c r="N841" s="149"/>
      <c r="O841" s="149"/>
    </row>
    <row r="842" spans="1:15">
      <c r="A842" s="80"/>
      <c r="B842" s="39" t="str">
        <f>'Gene Table'!E842</f>
        <v>hsa-miR-4324</v>
      </c>
      <c r="C842" s="39" t="str">
        <f>'Gene Table'!B842</f>
        <v>C24</v>
      </c>
      <c r="D842" s="145"/>
      <c r="E842" s="145"/>
      <c r="F842" s="145"/>
      <c r="G842" s="145"/>
      <c r="H842" s="145"/>
      <c r="I842" s="145"/>
      <c r="J842" s="145"/>
      <c r="K842" s="145"/>
      <c r="L842" s="145"/>
      <c r="M842" s="145"/>
      <c r="N842" s="149"/>
      <c r="O842" s="149"/>
    </row>
    <row r="843" spans="1:15">
      <c r="A843" s="80"/>
      <c r="B843" s="39" t="str">
        <f>'Gene Table'!E843</f>
        <v>hsa-miR-548t-5p</v>
      </c>
      <c r="C843" s="39" t="str">
        <f>'Gene Table'!B843</f>
        <v>D01</v>
      </c>
      <c r="D843" s="145"/>
      <c r="E843" s="145"/>
      <c r="F843" s="145"/>
      <c r="G843" s="145"/>
      <c r="H843" s="145"/>
      <c r="I843" s="145"/>
      <c r="J843" s="145"/>
      <c r="K843" s="145"/>
      <c r="L843" s="145"/>
      <c r="M843" s="145"/>
      <c r="N843" s="149"/>
      <c r="O843" s="149"/>
    </row>
    <row r="844" spans="1:15">
      <c r="A844" s="80"/>
      <c r="B844" s="39" t="str">
        <f>'Gene Table'!E844</f>
        <v>hsa-miR-3609</v>
      </c>
      <c r="C844" s="39" t="str">
        <f>'Gene Table'!B844</f>
        <v>D02</v>
      </c>
      <c r="D844" s="145"/>
      <c r="E844" s="145"/>
      <c r="F844" s="145"/>
      <c r="G844" s="145"/>
      <c r="H844" s="145"/>
      <c r="I844" s="145"/>
      <c r="J844" s="145"/>
      <c r="K844" s="145"/>
      <c r="L844" s="145"/>
      <c r="M844" s="145"/>
      <c r="N844" s="149"/>
      <c r="O844" s="149"/>
    </row>
    <row r="845" spans="1:15">
      <c r="A845" s="80"/>
      <c r="B845" s="39" t="str">
        <f>'Gene Table'!E845</f>
        <v>hsa-miR-3141</v>
      </c>
      <c r="C845" s="39" t="str">
        <f>'Gene Table'!B845</f>
        <v>D03</v>
      </c>
      <c r="D845" s="145"/>
      <c r="E845" s="145"/>
      <c r="F845" s="145"/>
      <c r="G845" s="145"/>
      <c r="H845" s="145"/>
      <c r="I845" s="145"/>
      <c r="J845" s="145"/>
      <c r="K845" s="145"/>
      <c r="L845" s="145"/>
      <c r="M845" s="145"/>
      <c r="N845" s="149"/>
      <c r="O845" s="149"/>
    </row>
    <row r="846" spans="1:15">
      <c r="A846" s="80"/>
      <c r="B846" s="39" t="str">
        <f>'Gene Table'!E846</f>
        <v>hsa-miR-3610</v>
      </c>
      <c r="C846" s="39" t="str">
        <f>'Gene Table'!B846</f>
        <v>D04</v>
      </c>
      <c r="D846" s="145"/>
      <c r="E846" s="145"/>
      <c r="F846" s="145"/>
      <c r="G846" s="145"/>
      <c r="H846" s="145"/>
      <c r="I846" s="145"/>
      <c r="J846" s="145"/>
      <c r="K846" s="145"/>
      <c r="L846" s="145"/>
      <c r="M846" s="145"/>
      <c r="N846" s="149"/>
      <c r="O846" s="149"/>
    </row>
    <row r="847" spans="1:15">
      <c r="A847" s="80"/>
      <c r="B847" s="39" t="str">
        <f>'Gene Table'!E847</f>
        <v>hsa-miR-3143</v>
      </c>
      <c r="C847" s="39" t="str">
        <f>'Gene Table'!B847</f>
        <v>D05</v>
      </c>
      <c r="D847" s="145"/>
      <c r="E847" s="145"/>
      <c r="F847" s="145"/>
      <c r="G847" s="145"/>
      <c r="H847" s="145"/>
      <c r="I847" s="145"/>
      <c r="J847" s="145"/>
      <c r="K847" s="145"/>
      <c r="L847" s="145"/>
      <c r="M847" s="145"/>
      <c r="N847" s="149"/>
      <c r="O847" s="149"/>
    </row>
    <row r="848" spans="1:15">
      <c r="A848" s="80"/>
      <c r="B848" s="39" t="str">
        <f>'Gene Table'!E848</f>
        <v>hsa-miR-3611</v>
      </c>
      <c r="C848" s="39" t="str">
        <f>'Gene Table'!B848</f>
        <v>D06</v>
      </c>
      <c r="D848" s="145"/>
      <c r="E848" s="145"/>
      <c r="F848" s="145"/>
      <c r="G848" s="145"/>
      <c r="H848" s="145"/>
      <c r="I848" s="145"/>
      <c r="J848" s="145"/>
      <c r="K848" s="145"/>
      <c r="L848" s="145"/>
      <c r="M848" s="145"/>
      <c r="N848" s="149"/>
      <c r="O848" s="149"/>
    </row>
    <row r="849" spans="1:15">
      <c r="A849" s="80"/>
      <c r="B849" s="39" t="str">
        <f>'Gene Table'!E849</f>
        <v>hsa-miR-548u</v>
      </c>
      <c r="C849" s="39" t="str">
        <f>'Gene Table'!B849</f>
        <v>D07</v>
      </c>
      <c r="D849" s="145"/>
      <c r="E849" s="145"/>
      <c r="F849" s="145"/>
      <c r="G849" s="145"/>
      <c r="H849" s="145"/>
      <c r="I849" s="145"/>
      <c r="J849" s="145"/>
      <c r="K849" s="145"/>
      <c r="L849" s="145"/>
      <c r="M849" s="145"/>
      <c r="N849" s="149"/>
      <c r="O849" s="149"/>
    </row>
    <row r="850" spans="1:15">
      <c r="A850" s="80"/>
      <c r="B850" s="39" t="str">
        <f>'Gene Table'!E850</f>
        <v>hsa-miR-3612</v>
      </c>
      <c r="C850" s="39" t="str">
        <f>'Gene Table'!B850</f>
        <v>D08</v>
      </c>
      <c r="D850" s="145"/>
      <c r="E850" s="145"/>
      <c r="F850" s="145"/>
      <c r="G850" s="145"/>
      <c r="H850" s="145"/>
      <c r="I850" s="145"/>
      <c r="J850" s="145"/>
      <c r="K850" s="145"/>
      <c r="L850" s="145"/>
      <c r="M850" s="145"/>
      <c r="N850" s="149"/>
      <c r="O850" s="149"/>
    </row>
    <row r="851" spans="1:15">
      <c r="A851" s="80"/>
      <c r="B851" s="39" t="str">
        <f>'Gene Table'!E851</f>
        <v>hsa-miR-3146</v>
      </c>
      <c r="C851" s="39" t="str">
        <f>'Gene Table'!B851</f>
        <v>D09</v>
      </c>
      <c r="D851" s="145"/>
      <c r="E851" s="145"/>
      <c r="F851" s="145"/>
      <c r="G851" s="145"/>
      <c r="H851" s="145"/>
      <c r="I851" s="145"/>
      <c r="J851" s="145"/>
      <c r="K851" s="145"/>
      <c r="L851" s="145"/>
      <c r="M851" s="145"/>
      <c r="N851" s="149"/>
      <c r="O851" s="149"/>
    </row>
    <row r="852" spans="1:15">
      <c r="A852" s="80"/>
      <c r="B852" s="39" t="str">
        <f>'Gene Table'!E852</f>
        <v>hsa-miR-3613-5p</v>
      </c>
      <c r="C852" s="39" t="str">
        <f>'Gene Table'!B852</f>
        <v>D10</v>
      </c>
      <c r="D852" s="145"/>
      <c r="E852" s="145"/>
      <c r="F852" s="145"/>
      <c r="G852" s="145"/>
      <c r="H852" s="145"/>
      <c r="I852" s="145"/>
      <c r="J852" s="145"/>
      <c r="K852" s="145"/>
      <c r="L852" s="145"/>
      <c r="M852" s="145"/>
      <c r="N852" s="149"/>
      <c r="O852" s="149"/>
    </row>
    <row r="853" spans="1:15">
      <c r="A853" s="80"/>
      <c r="B853" s="39" t="str">
        <f>'Gene Table'!E853</f>
        <v>hsa-miR-3147</v>
      </c>
      <c r="C853" s="39" t="str">
        <f>'Gene Table'!B853</f>
        <v>D11</v>
      </c>
      <c r="D853" s="145"/>
      <c r="E853" s="145"/>
      <c r="F853" s="145"/>
      <c r="G853" s="145"/>
      <c r="H853" s="145"/>
      <c r="I853" s="145"/>
      <c r="J853" s="145"/>
      <c r="K853" s="145"/>
      <c r="L853" s="145"/>
      <c r="M853" s="145"/>
      <c r="N853" s="149"/>
      <c r="O853" s="149"/>
    </row>
    <row r="854" spans="1:15">
      <c r="A854" s="80"/>
      <c r="B854" s="39" t="str">
        <f>'Gene Table'!E854</f>
        <v>hsa-miR-3613-3p</v>
      </c>
      <c r="C854" s="39" t="str">
        <f>'Gene Table'!B854</f>
        <v>D12</v>
      </c>
      <c r="D854" s="145"/>
      <c r="E854" s="145"/>
      <c r="F854" s="145"/>
      <c r="G854" s="145"/>
      <c r="H854" s="145"/>
      <c r="I854" s="145"/>
      <c r="J854" s="145"/>
      <c r="K854" s="145"/>
      <c r="L854" s="145"/>
      <c r="M854" s="145"/>
      <c r="N854" s="149"/>
      <c r="O854" s="149"/>
    </row>
    <row r="855" spans="1:15">
      <c r="A855" s="80"/>
      <c r="B855" s="39" t="str">
        <f>'Gene Table'!E855</f>
        <v>hsa-miR-3148</v>
      </c>
      <c r="C855" s="39" t="str">
        <f>'Gene Table'!B855</f>
        <v>D13</v>
      </c>
      <c r="D855" s="145"/>
      <c r="E855" s="145"/>
      <c r="F855" s="145"/>
      <c r="G855" s="145"/>
      <c r="H855" s="145"/>
      <c r="I855" s="145"/>
      <c r="J855" s="145"/>
      <c r="K855" s="145"/>
      <c r="L855" s="145"/>
      <c r="M855" s="145"/>
      <c r="N855" s="149"/>
      <c r="O855" s="149"/>
    </row>
    <row r="856" spans="1:15">
      <c r="A856" s="80"/>
      <c r="B856" s="39" t="str">
        <f>'Gene Table'!E856</f>
        <v>hsa-miR-3614-3p</v>
      </c>
      <c r="C856" s="39" t="str">
        <f>'Gene Table'!B856</f>
        <v>D14</v>
      </c>
      <c r="D856" s="145"/>
      <c r="E856" s="145"/>
      <c r="F856" s="145"/>
      <c r="G856" s="145"/>
      <c r="H856" s="145"/>
      <c r="I856" s="145"/>
      <c r="J856" s="145"/>
      <c r="K856" s="145"/>
      <c r="L856" s="145"/>
      <c r="M856" s="145"/>
      <c r="N856" s="149"/>
      <c r="O856" s="149"/>
    </row>
    <row r="857" spans="1:15">
      <c r="A857" s="80"/>
      <c r="B857" s="39" t="str">
        <f>'Gene Table'!E857</f>
        <v>hsa-miR-3149</v>
      </c>
      <c r="C857" s="39" t="str">
        <f>'Gene Table'!B857</f>
        <v>D15</v>
      </c>
      <c r="D857" s="145"/>
      <c r="E857" s="145"/>
      <c r="F857" s="145"/>
      <c r="G857" s="145"/>
      <c r="H857" s="145"/>
      <c r="I857" s="145"/>
      <c r="J857" s="145"/>
      <c r="K857" s="145"/>
      <c r="L857" s="145"/>
      <c r="M857" s="145"/>
      <c r="N857" s="149"/>
      <c r="O857" s="149"/>
    </row>
    <row r="858" spans="1:15">
      <c r="A858" s="80"/>
      <c r="B858" s="39" t="str">
        <f>'Gene Table'!E858</f>
        <v>hsa-miR-3615</v>
      </c>
      <c r="C858" s="39" t="str">
        <f>'Gene Table'!B858</f>
        <v>D16</v>
      </c>
      <c r="D858" s="145"/>
      <c r="E858" s="145"/>
      <c r="F858" s="145"/>
      <c r="G858" s="145"/>
      <c r="H858" s="145"/>
      <c r="I858" s="145"/>
      <c r="J858" s="145"/>
      <c r="K858" s="145"/>
      <c r="L858" s="145"/>
      <c r="M858" s="145"/>
      <c r="N858" s="149"/>
      <c r="O858" s="149"/>
    </row>
    <row r="859" spans="1:15">
      <c r="A859" s="80"/>
      <c r="B859" s="39" t="str">
        <f>'Gene Table'!E859</f>
        <v>hsa-miR-3150a-3p</v>
      </c>
      <c r="C859" s="39" t="str">
        <f>'Gene Table'!B859</f>
        <v>D17</v>
      </c>
      <c r="D859" s="145"/>
      <c r="E859" s="145"/>
      <c r="F859" s="145"/>
      <c r="G859" s="145"/>
      <c r="H859" s="145"/>
      <c r="I859" s="145"/>
      <c r="J859" s="145"/>
      <c r="K859" s="145"/>
      <c r="L859" s="145"/>
      <c r="M859" s="145"/>
      <c r="N859" s="149"/>
      <c r="O859" s="149"/>
    </row>
    <row r="860" spans="1:15">
      <c r="A860" s="80"/>
      <c r="B860" s="39" t="str">
        <f>'Gene Table'!E860</f>
        <v>hsa-miR-3616-5p</v>
      </c>
      <c r="C860" s="39" t="str">
        <f>'Gene Table'!B860</f>
        <v>D18</v>
      </c>
      <c r="D860" s="145"/>
      <c r="E860" s="145"/>
      <c r="F860" s="145"/>
      <c r="G860" s="145"/>
      <c r="H860" s="145"/>
      <c r="I860" s="145"/>
      <c r="J860" s="145"/>
      <c r="K860" s="145"/>
      <c r="L860" s="145"/>
      <c r="M860" s="145"/>
      <c r="N860" s="149"/>
      <c r="O860" s="149"/>
    </row>
    <row r="861" spans="1:15">
      <c r="A861" s="80"/>
      <c r="B861" s="39" t="str">
        <f>'Gene Table'!E861</f>
        <v>hsa-miR-3153</v>
      </c>
      <c r="C861" s="39" t="str">
        <f>'Gene Table'!B861</f>
        <v>D19</v>
      </c>
      <c r="D861" s="145"/>
      <c r="E861" s="145"/>
      <c r="F861" s="145"/>
      <c r="G861" s="145"/>
      <c r="H861" s="145"/>
      <c r="I861" s="145"/>
      <c r="J861" s="145"/>
      <c r="K861" s="145"/>
      <c r="L861" s="145"/>
      <c r="M861" s="145"/>
      <c r="N861" s="149"/>
      <c r="O861" s="149"/>
    </row>
    <row r="862" spans="1:15">
      <c r="A862" s="80"/>
      <c r="B862" s="39" t="str">
        <f>'Gene Table'!E862</f>
        <v>hsa-miR-3617</v>
      </c>
      <c r="C862" s="39" t="str">
        <f>'Gene Table'!B862</f>
        <v>D20</v>
      </c>
      <c r="D862" s="145"/>
      <c r="E862" s="145"/>
      <c r="F862" s="145"/>
      <c r="G862" s="145"/>
      <c r="H862" s="145"/>
      <c r="I862" s="145"/>
      <c r="J862" s="145"/>
      <c r="K862" s="145"/>
      <c r="L862" s="145"/>
      <c r="M862" s="145"/>
      <c r="N862" s="149"/>
      <c r="O862" s="149"/>
    </row>
    <row r="863" spans="1:15">
      <c r="A863" s="80"/>
      <c r="B863" s="39" t="str">
        <f>'Gene Table'!E863</f>
        <v>hsa-miR-3074-3p</v>
      </c>
      <c r="C863" s="39" t="str">
        <f>'Gene Table'!B863</f>
        <v>D21</v>
      </c>
      <c r="D863" s="145"/>
      <c r="E863" s="145"/>
      <c r="F863" s="145"/>
      <c r="G863" s="145"/>
      <c r="H863" s="145"/>
      <c r="I863" s="145"/>
      <c r="J863" s="145"/>
      <c r="K863" s="145"/>
      <c r="L863" s="145"/>
      <c r="M863" s="145"/>
      <c r="N863" s="149"/>
      <c r="O863" s="149"/>
    </row>
    <row r="864" spans="1:15">
      <c r="A864" s="80"/>
      <c r="B864" s="39" t="str">
        <f>'Gene Table'!E864</f>
        <v>hsa-miR-3618</v>
      </c>
      <c r="C864" s="39" t="str">
        <f>'Gene Table'!B864</f>
        <v>D22</v>
      </c>
      <c r="D864" s="145"/>
      <c r="E864" s="145"/>
      <c r="F864" s="145"/>
      <c r="G864" s="145"/>
      <c r="H864" s="145"/>
      <c r="I864" s="145"/>
      <c r="J864" s="145"/>
      <c r="K864" s="145"/>
      <c r="L864" s="145"/>
      <c r="M864" s="145"/>
      <c r="N864" s="149"/>
      <c r="O864" s="149"/>
    </row>
    <row r="865" spans="1:15">
      <c r="A865" s="80"/>
      <c r="B865" s="39" t="str">
        <f>'Gene Table'!E865</f>
        <v>hsa-miR-3154</v>
      </c>
      <c r="C865" s="39" t="str">
        <f>'Gene Table'!B865</f>
        <v>D23</v>
      </c>
      <c r="D865" s="145"/>
      <c r="E865" s="145"/>
      <c r="F865" s="145"/>
      <c r="G865" s="145"/>
      <c r="H865" s="145"/>
      <c r="I865" s="145"/>
      <c r="J865" s="145"/>
      <c r="K865" s="145"/>
      <c r="L865" s="145"/>
      <c r="M865" s="145"/>
      <c r="N865" s="149"/>
      <c r="O865" s="149"/>
    </row>
    <row r="866" spans="1:15">
      <c r="A866" s="80"/>
      <c r="B866" s="39" t="str">
        <f>'Gene Table'!E866</f>
        <v>hsa-miR-3619-5p</v>
      </c>
      <c r="C866" s="39" t="str">
        <f>'Gene Table'!B866</f>
        <v>D24</v>
      </c>
      <c r="D866" s="145"/>
      <c r="E866" s="145"/>
      <c r="F866" s="145"/>
      <c r="G866" s="145"/>
      <c r="H866" s="145"/>
      <c r="I866" s="145"/>
      <c r="J866" s="145"/>
      <c r="K866" s="145"/>
      <c r="L866" s="145"/>
      <c r="M866" s="145"/>
      <c r="N866" s="149"/>
      <c r="O866" s="149"/>
    </row>
    <row r="867" spans="1:15">
      <c r="A867" s="80"/>
      <c r="B867" s="39" t="str">
        <f>'Gene Table'!E867</f>
        <v>hsa-miR-367-5p</v>
      </c>
      <c r="C867" s="39" t="str">
        <f>'Gene Table'!B867</f>
        <v>E01</v>
      </c>
      <c r="D867" s="145"/>
      <c r="E867" s="145"/>
      <c r="F867" s="145"/>
      <c r="G867" s="145"/>
      <c r="H867" s="145"/>
      <c r="I867" s="145"/>
      <c r="J867" s="145"/>
      <c r="K867" s="145"/>
      <c r="L867" s="145"/>
      <c r="M867" s="145"/>
      <c r="N867" s="149"/>
      <c r="O867" s="149"/>
    </row>
    <row r="868" spans="1:15">
      <c r="A868" s="80"/>
      <c r="B868" s="39" t="str">
        <f>'Gene Table'!E868</f>
        <v>hsa-miR-4258</v>
      </c>
      <c r="C868" s="39" t="str">
        <f>'Gene Table'!B868</f>
        <v>E02</v>
      </c>
      <c r="D868" s="145"/>
      <c r="E868" s="145"/>
      <c r="F868" s="145"/>
      <c r="G868" s="145"/>
      <c r="H868" s="145"/>
      <c r="I868" s="145"/>
      <c r="J868" s="145"/>
      <c r="K868" s="145"/>
      <c r="L868" s="145"/>
      <c r="M868" s="145"/>
      <c r="N868" s="149"/>
      <c r="O868" s="149"/>
    </row>
    <row r="869" spans="1:15">
      <c r="A869" s="80"/>
      <c r="B869" s="39" t="str">
        <f>'Gene Table'!E869</f>
        <v>hsa-miR-374b-3p</v>
      </c>
      <c r="C869" s="39" t="str">
        <f>'Gene Table'!B869</f>
        <v>E03</v>
      </c>
      <c r="D869" s="145"/>
      <c r="E869" s="145"/>
      <c r="F869" s="145"/>
      <c r="G869" s="145"/>
      <c r="H869" s="145"/>
      <c r="I869" s="145"/>
      <c r="J869" s="145"/>
      <c r="K869" s="145"/>
      <c r="L869" s="145"/>
      <c r="M869" s="145"/>
      <c r="N869" s="149"/>
      <c r="O869" s="149"/>
    </row>
    <row r="870" spans="1:15">
      <c r="A870" s="80"/>
      <c r="B870" s="39" t="str">
        <f>'Gene Table'!E870</f>
        <v>hsa-miR-4251</v>
      </c>
      <c r="C870" s="39" t="str">
        <f>'Gene Table'!B870</f>
        <v>E04</v>
      </c>
      <c r="D870" s="145"/>
      <c r="E870" s="145"/>
      <c r="F870" s="145"/>
      <c r="G870" s="145"/>
      <c r="H870" s="145"/>
      <c r="I870" s="145"/>
      <c r="J870" s="145"/>
      <c r="K870" s="145"/>
      <c r="L870" s="145"/>
      <c r="M870" s="145"/>
      <c r="N870" s="149"/>
      <c r="O870" s="149"/>
    </row>
    <row r="871" spans="1:15">
      <c r="A871" s="80"/>
      <c r="B871" s="39" t="str">
        <f>'Gene Table'!E871</f>
        <v>hsa-miR-378a-5p</v>
      </c>
      <c r="C871" s="39" t="str">
        <f>'Gene Table'!B871</f>
        <v>E05</v>
      </c>
      <c r="D871" s="145"/>
      <c r="E871" s="145"/>
      <c r="F871" s="145"/>
      <c r="G871" s="145"/>
      <c r="H871" s="145"/>
      <c r="I871" s="145"/>
      <c r="J871" s="145"/>
      <c r="K871" s="145"/>
      <c r="L871" s="145"/>
      <c r="M871" s="145"/>
      <c r="N871" s="149"/>
      <c r="O871" s="149"/>
    </row>
    <row r="872" spans="1:15">
      <c r="A872" s="80"/>
      <c r="B872" s="39" t="str">
        <f>'Gene Table'!E872</f>
        <v>hsa-miR-4252</v>
      </c>
      <c r="C872" s="39" t="str">
        <f>'Gene Table'!B872</f>
        <v>E06</v>
      </c>
      <c r="D872" s="145"/>
      <c r="E872" s="145"/>
      <c r="F872" s="145"/>
      <c r="G872" s="145"/>
      <c r="H872" s="145"/>
      <c r="I872" s="145"/>
      <c r="J872" s="145"/>
      <c r="K872" s="145"/>
      <c r="L872" s="145"/>
      <c r="M872" s="145"/>
      <c r="N872" s="149"/>
      <c r="O872" s="149"/>
    </row>
    <row r="873" spans="1:15">
      <c r="A873" s="80"/>
      <c r="B873" s="39" t="str">
        <f>'Gene Table'!E873</f>
        <v>hsa-miR-424-3p</v>
      </c>
      <c r="C873" s="39" t="str">
        <f>'Gene Table'!B873</f>
        <v>E07</v>
      </c>
      <c r="D873" s="145"/>
      <c r="E873" s="145"/>
      <c r="F873" s="145"/>
      <c r="G873" s="145"/>
      <c r="H873" s="145"/>
      <c r="I873" s="145"/>
      <c r="J873" s="145"/>
      <c r="K873" s="145"/>
      <c r="L873" s="145"/>
      <c r="M873" s="145"/>
      <c r="N873" s="149"/>
      <c r="O873" s="149"/>
    </row>
    <row r="874" spans="1:15">
      <c r="A874" s="80"/>
      <c r="B874" s="39" t="str">
        <f>'Gene Table'!E874</f>
        <v>hsa-miR-4261</v>
      </c>
      <c r="C874" s="39" t="str">
        <f>'Gene Table'!B874</f>
        <v>E08</v>
      </c>
      <c r="D874" s="145"/>
      <c r="E874" s="145"/>
      <c r="F874" s="145"/>
      <c r="G874" s="145"/>
      <c r="H874" s="145"/>
      <c r="I874" s="145"/>
      <c r="J874" s="145"/>
      <c r="K874" s="145"/>
      <c r="L874" s="145"/>
      <c r="M874" s="145"/>
      <c r="N874" s="149"/>
      <c r="O874" s="149"/>
    </row>
    <row r="875" spans="1:15">
      <c r="A875" s="80"/>
      <c r="B875" s="39" t="str">
        <f>'Gene Table'!E875</f>
        <v>hsa-miR-454-5p</v>
      </c>
      <c r="C875" s="39" t="str">
        <f>'Gene Table'!B875</f>
        <v>E09</v>
      </c>
      <c r="D875" s="145"/>
      <c r="E875" s="145"/>
      <c r="F875" s="145"/>
      <c r="G875" s="145"/>
      <c r="H875" s="145"/>
      <c r="I875" s="145"/>
      <c r="J875" s="145"/>
      <c r="K875" s="145"/>
      <c r="L875" s="145"/>
      <c r="M875" s="145"/>
      <c r="N875" s="149"/>
      <c r="O875" s="149"/>
    </row>
    <row r="876" spans="1:15">
      <c r="A876" s="80"/>
      <c r="B876" s="39" t="str">
        <f>'Gene Table'!E876</f>
        <v>hsa-miR-4265</v>
      </c>
      <c r="C876" s="39" t="str">
        <f>'Gene Table'!B876</f>
        <v>E10</v>
      </c>
      <c r="D876" s="145"/>
      <c r="E876" s="145"/>
      <c r="F876" s="145"/>
      <c r="G876" s="145"/>
      <c r="H876" s="145"/>
      <c r="I876" s="145"/>
      <c r="J876" s="145"/>
      <c r="K876" s="145"/>
      <c r="L876" s="145"/>
      <c r="M876" s="145"/>
      <c r="N876" s="149"/>
      <c r="O876" s="149"/>
    </row>
    <row r="877" spans="1:15">
      <c r="A877" s="80"/>
      <c r="B877" s="39" t="str">
        <f>'Gene Table'!E877</f>
        <v>hsa-miR-497-3p</v>
      </c>
      <c r="C877" s="39" t="str">
        <f>'Gene Table'!B877</f>
        <v>E11</v>
      </c>
      <c r="D877" s="145"/>
      <c r="E877" s="145"/>
      <c r="F877" s="145"/>
      <c r="G877" s="145"/>
      <c r="H877" s="145"/>
      <c r="I877" s="145"/>
      <c r="J877" s="145"/>
      <c r="K877" s="145"/>
      <c r="L877" s="145"/>
      <c r="M877" s="145"/>
      <c r="N877" s="149"/>
      <c r="O877" s="149"/>
    </row>
    <row r="878" spans="1:15">
      <c r="A878" s="80"/>
      <c r="B878" s="39" t="str">
        <f>'Gene Table'!E878</f>
        <v>hsa-miR-4267</v>
      </c>
      <c r="C878" s="39" t="str">
        <f>'Gene Table'!B878</f>
        <v>E12</v>
      </c>
      <c r="D878" s="145"/>
      <c r="E878" s="145"/>
      <c r="F878" s="145"/>
      <c r="G878" s="145"/>
      <c r="H878" s="145"/>
      <c r="I878" s="145"/>
      <c r="J878" s="145"/>
      <c r="K878" s="145"/>
      <c r="L878" s="145"/>
      <c r="M878" s="145"/>
      <c r="N878" s="149"/>
      <c r="O878" s="149"/>
    </row>
    <row r="879" spans="1:15">
      <c r="A879" s="80"/>
      <c r="B879" s="39" t="str">
        <f>'Gene Table'!E879</f>
        <v>hsa-miR-500a-3p</v>
      </c>
      <c r="C879" s="39" t="str">
        <f>'Gene Table'!B879</f>
        <v>E13</v>
      </c>
      <c r="D879" s="145"/>
      <c r="E879" s="145"/>
      <c r="F879" s="145"/>
      <c r="G879" s="145"/>
      <c r="H879" s="145"/>
      <c r="I879" s="145"/>
      <c r="J879" s="145"/>
      <c r="K879" s="145"/>
      <c r="L879" s="145"/>
      <c r="M879" s="145"/>
      <c r="N879" s="149"/>
      <c r="O879" s="149"/>
    </row>
    <row r="880" spans="1:15">
      <c r="A880" s="80"/>
      <c r="B880" s="39" t="str">
        <f>'Gene Table'!E880</f>
        <v>hsa-miR-4262</v>
      </c>
      <c r="C880" s="39" t="str">
        <f>'Gene Table'!B880</f>
        <v>E14</v>
      </c>
      <c r="D880" s="145"/>
      <c r="E880" s="145"/>
      <c r="F880" s="145"/>
      <c r="G880" s="145"/>
      <c r="H880" s="145"/>
      <c r="I880" s="145"/>
      <c r="J880" s="145"/>
      <c r="K880" s="145"/>
      <c r="L880" s="145"/>
      <c r="M880" s="145"/>
      <c r="N880" s="149"/>
      <c r="O880" s="149"/>
    </row>
    <row r="881" spans="1:15">
      <c r="A881" s="80"/>
      <c r="B881" s="39" t="str">
        <f>'Gene Table'!E881</f>
        <v>hsa-miR-505-5p</v>
      </c>
      <c r="C881" s="39" t="str">
        <f>'Gene Table'!B881</f>
        <v>E15</v>
      </c>
      <c r="D881" s="145"/>
      <c r="E881" s="145"/>
      <c r="F881" s="145"/>
      <c r="G881" s="145"/>
      <c r="H881" s="145"/>
      <c r="I881" s="145"/>
      <c r="J881" s="145"/>
      <c r="K881" s="145"/>
      <c r="L881" s="145"/>
      <c r="M881" s="145"/>
      <c r="N881" s="149"/>
      <c r="O881" s="149"/>
    </row>
    <row r="882" spans="1:15">
      <c r="A882" s="80"/>
      <c r="B882" s="39" t="str">
        <f>'Gene Table'!E882</f>
        <v>hsa-miR-2355-5p</v>
      </c>
      <c r="C882" s="39" t="str">
        <f>'Gene Table'!B882</f>
        <v>E16</v>
      </c>
      <c r="D882" s="145"/>
      <c r="E882" s="145"/>
      <c r="F882" s="145"/>
      <c r="G882" s="145"/>
      <c r="H882" s="145"/>
      <c r="I882" s="145"/>
      <c r="J882" s="145"/>
      <c r="K882" s="145"/>
      <c r="L882" s="145"/>
      <c r="M882" s="145"/>
      <c r="N882" s="149"/>
      <c r="O882" s="149"/>
    </row>
    <row r="883" spans="1:15">
      <c r="A883" s="80"/>
      <c r="B883" s="39" t="str">
        <f>'Gene Table'!E883</f>
        <v>hsa-miR-517-5p</v>
      </c>
      <c r="C883" s="39" t="str">
        <f>'Gene Table'!B883</f>
        <v>E17</v>
      </c>
      <c r="D883" s="145"/>
      <c r="E883" s="145"/>
      <c r="F883" s="145"/>
      <c r="G883" s="145"/>
      <c r="H883" s="145"/>
      <c r="I883" s="145"/>
      <c r="J883" s="145"/>
      <c r="K883" s="145"/>
      <c r="L883" s="145"/>
      <c r="M883" s="145"/>
      <c r="N883" s="149"/>
      <c r="O883" s="149"/>
    </row>
    <row r="884" spans="1:15">
      <c r="A884" s="80"/>
      <c r="B884" s="39" t="str">
        <f>'Gene Table'!E884</f>
        <v>hsa-miR-4269</v>
      </c>
      <c r="C884" s="39" t="str">
        <f>'Gene Table'!B884</f>
        <v>E18</v>
      </c>
      <c r="D884" s="145"/>
      <c r="E884" s="145"/>
      <c r="F884" s="145"/>
      <c r="G884" s="145"/>
      <c r="H884" s="145"/>
      <c r="I884" s="145"/>
      <c r="J884" s="145"/>
      <c r="K884" s="145"/>
      <c r="L884" s="145"/>
      <c r="M884" s="145"/>
      <c r="N884" s="149"/>
      <c r="O884" s="149"/>
    </row>
    <row r="885" spans="1:15">
      <c r="A885" s="80"/>
      <c r="B885" s="39" t="str">
        <f>'Gene Table'!E885</f>
        <v>hsa-miR-518c-5p</v>
      </c>
      <c r="C885" s="39" t="str">
        <f>'Gene Table'!B885</f>
        <v>E19</v>
      </c>
      <c r="D885" s="145"/>
      <c r="E885" s="145"/>
      <c r="F885" s="145"/>
      <c r="G885" s="145"/>
      <c r="H885" s="145"/>
      <c r="I885" s="145"/>
      <c r="J885" s="145"/>
      <c r="K885" s="145"/>
      <c r="L885" s="145"/>
      <c r="M885" s="145"/>
      <c r="N885" s="149"/>
      <c r="O885" s="149"/>
    </row>
    <row r="886" spans="1:15">
      <c r="A886" s="80"/>
      <c r="B886" s="39" t="str">
        <f>'Gene Table'!E886</f>
        <v>hsa-miR-4264</v>
      </c>
      <c r="C886" s="39" t="str">
        <f>'Gene Table'!B886</f>
        <v>E20</v>
      </c>
      <c r="D886" s="145"/>
      <c r="E886" s="145"/>
      <c r="F886" s="145"/>
      <c r="G886" s="145"/>
      <c r="H886" s="145"/>
      <c r="I886" s="145"/>
      <c r="J886" s="145"/>
      <c r="K886" s="145"/>
      <c r="L886" s="145"/>
      <c r="M886" s="145"/>
      <c r="N886" s="149"/>
      <c r="O886" s="149"/>
    </row>
    <row r="887" spans="1:15">
      <c r="A887" s="80"/>
      <c r="B887" s="39" t="str">
        <f>'Gene Table'!E887</f>
        <v>hsa-miR-518f-5p</v>
      </c>
      <c r="C887" s="39" t="str">
        <f>'Gene Table'!B887</f>
        <v>E21</v>
      </c>
      <c r="D887" s="145"/>
      <c r="E887" s="145"/>
      <c r="F887" s="145"/>
      <c r="G887" s="145"/>
      <c r="H887" s="145"/>
      <c r="I887" s="145"/>
      <c r="J887" s="145"/>
      <c r="K887" s="145"/>
      <c r="L887" s="145"/>
      <c r="M887" s="145"/>
      <c r="N887" s="149"/>
      <c r="O887" s="149"/>
    </row>
    <row r="888" spans="1:15">
      <c r="A888" s="80"/>
      <c r="B888" s="39" t="str">
        <f>'Gene Table'!E888</f>
        <v>hsa-miR-4270</v>
      </c>
      <c r="C888" s="39" t="str">
        <f>'Gene Table'!B888</f>
        <v>E22</v>
      </c>
      <c r="D888" s="145"/>
      <c r="E888" s="145"/>
      <c r="F888" s="145"/>
      <c r="G888" s="145"/>
      <c r="H888" s="145"/>
      <c r="I888" s="145"/>
      <c r="J888" s="145"/>
      <c r="K888" s="145"/>
      <c r="L888" s="145"/>
      <c r="M888" s="145"/>
      <c r="N888" s="149"/>
      <c r="O888" s="149"/>
    </row>
    <row r="889" spans="1:15">
      <c r="A889" s="80"/>
      <c r="B889" s="39" t="str">
        <f>'Gene Table'!E889</f>
        <v>hsa-miR-519e-5p</v>
      </c>
      <c r="C889" s="39" t="str">
        <f>'Gene Table'!B889</f>
        <v>E23</v>
      </c>
      <c r="D889" s="145"/>
      <c r="E889" s="145"/>
      <c r="F889" s="145"/>
      <c r="G889" s="145"/>
      <c r="H889" s="145"/>
      <c r="I889" s="145"/>
      <c r="J889" s="145"/>
      <c r="K889" s="145"/>
      <c r="L889" s="145"/>
      <c r="M889" s="145"/>
      <c r="N889" s="149"/>
      <c r="O889" s="149"/>
    </row>
    <row r="890" spans="1:15">
      <c r="A890" s="80"/>
      <c r="B890" s="39" t="str">
        <f>'Gene Table'!E890</f>
        <v>hsa-miR-4274</v>
      </c>
      <c r="C890" s="39" t="str">
        <f>'Gene Table'!B890</f>
        <v>E24</v>
      </c>
      <c r="D890" s="145"/>
      <c r="E890" s="145"/>
      <c r="F890" s="145"/>
      <c r="G890" s="145"/>
      <c r="H890" s="145"/>
      <c r="I890" s="145"/>
      <c r="J890" s="145"/>
      <c r="K890" s="145"/>
      <c r="L890" s="145"/>
      <c r="M890" s="145"/>
      <c r="N890" s="149"/>
      <c r="O890" s="149"/>
    </row>
    <row r="891" spans="1:15">
      <c r="A891" s="80"/>
      <c r="B891" s="39" t="str">
        <f>'Gene Table'!E891</f>
        <v>hsa-miR-3157-5p</v>
      </c>
      <c r="C891" s="39" t="str">
        <f>'Gene Table'!B891</f>
        <v>F01</v>
      </c>
      <c r="D891" s="145"/>
      <c r="E891" s="145"/>
      <c r="F891" s="145"/>
      <c r="G891" s="145"/>
      <c r="H891" s="145"/>
      <c r="I891" s="145"/>
      <c r="J891" s="145"/>
      <c r="K891" s="145"/>
      <c r="L891" s="145"/>
      <c r="M891" s="145"/>
      <c r="N891" s="149"/>
      <c r="O891" s="149"/>
    </row>
    <row r="892" spans="1:15">
      <c r="A892" s="80"/>
      <c r="B892" s="39" t="str">
        <f>'Gene Table'!E892</f>
        <v>hsa-miR-23c</v>
      </c>
      <c r="C892" s="39" t="str">
        <f>'Gene Table'!B892</f>
        <v>F02</v>
      </c>
      <c r="D892" s="145"/>
      <c r="E892" s="145"/>
      <c r="F892" s="145"/>
      <c r="G892" s="145"/>
      <c r="H892" s="145"/>
      <c r="I892" s="145"/>
      <c r="J892" s="145"/>
      <c r="K892" s="145"/>
      <c r="L892" s="145"/>
      <c r="M892" s="145"/>
      <c r="N892" s="149"/>
      <c r="O892" s="149"/>
    </row>
    <row r="893" spans="1:15">
      <c r="A893" s="80"/>
      <c r="B893" s="39" t="str">
        <f>'Gene Table'!E893</f>
        <v>hsa-miR-3159</v>
      </c>
      <c r="C893" s="39" t="str">
        <f>'Gene Table'!B893</f>
        <v>F03</v>
      </c>
      <c r="D893" s="145"/>
      <c r="E893" s="145"/>
      <c r="F893" s="145"/>
      <c r="G893" s="145"/>
      <c r="H893" s="145"/>
      <c r="I893" s="145"/>
      <c r="J893" s="145"/>
      <c r="K893" s="145"/>
      <c r="L893" s="145"/>
      <c r="M893" s="145"/>
      <c r="N893" s="149"/>
      <c r="O893" s="149"/>
    </row>
    <row r="894" spans="1:15">
      <c r="A894" s="80"/>
      <c r="B894" s="39" t="str">
        <f>'Gene Table'!E894</f>
        <v>hsa-miR-3620</v>
      </c>
      <c r="C894" s="39" t="str">
        <f>'Gene Table'!B894</f>
        <v>F04</v>
      </c>
      <c r="D894" s="145"/>
      <c r="E894" s="145"/>
      <c r="F894" s="145"/>
      <c r="G894" s="145"/>
      <c r="H894" s="145"/>
      <c r="I894" s="145"/>
      <c r="J894" s="145"/>
      <c r="K894" s="145"/>
      <c r="L894" s="145"/>
      <c r="M894" s="145"/>
      <c r="N894" s="149"/>
      <c r="O894" s="149"/>
    </row>
    <row r="895" spans="1:15">
      <c r="A895" s="80"/>
      <c r="B895" s="39" t="str">
        <f>'Gene Table'!E895</f>
        <v>hsa-miR-3160-3p</v>
      </c>
      <c r="C895" s="39" t="str">
        <f>'Gene Table'!B895</f>
        <v>F05</v>
      </c>
      <c r="D895" s="145"/>
      <c r="E895" s="145"/>
      <c r="F895" s="145"/>
      <c r="G895" s="145"/>
      <c r="H895" s="145"/>
      <c r="I895" s="145"/>
      <c r="J895" s="145"/>
      <c r="K895" s="145"/>
      <c r="L895" s="145"/>
      <c r="M895" s="145"/>
      <c r="N895" s="149"/>
      <c r="O895" s="149"/>
    </row>
    <row r="896" spans="1:15">
      <c r="A896" s="80"/>
      <c r="B896" s="39" t="str">
        <f>'Gene Table'!E896</f>
        <v>hsa-miR-3621</v>
      </c>
      <c r="C896" s="39" t="str">
        <f>'Gene Table'!B896</f>
        <v>F06</v>
      </c>
      <c r="D896" s="145"/>
      <c r="E896" s="145"/>
      <c r="F896" s="145"/>
      <c r="G896" s="145"/>
      <c r="H896" s="145"/>
      <c r="I896" s="145"/>
      <c r="J896" s="145"/>
      <c r="K896" s="145"/>
      <c r="L896" s="145"/>
      <c r="M896" s="145"/>
      <c r="N896" s="149"/>
      <c r="O896" s="149"/>
    </row>
    <row r="897" spans="1:15">
      <c r="A897" s="80"/>
      <c r="B897" s="39" t="str">
        <f>'Gene Table'!E897</f>
        <v>hsa-miR-3161</v>
      </c>
      <c r="C897" s="39" t="str">
        <f>'Gene Table'!B897</f>
        <v>F07</v>
      </c>
      <c r="D897" s="145"/>
      <c r="E897" s="145"/>
      <c r="F897" s="145"/>
      <c r="G897" s="145"/>
      <c r="H897" s="145"/>
      <c r="I897" s="145"/>
      <c r="J897" s="145"/>
      <c r="K897" s="145"/>
      <c r="L897" s="145"/>
      <c r="M897" s="145"/>
      <c r="N897" s="149"/>
      <c r="O897" s="149"/>
    </row>
    <row r="898" spans="1:15">
      <c r="A898" s="80"/>
      <c r="B898" s="39" t="str">
        <f>'Gene Table'!E898</f>
        <v>hsa-miR-3622a-5p</v>
      </c>
      <c r="C898" s="39" t="str">
        <f>'Gene Table'!B898</f>
        <v>F08</v>
      </c>
      <c r="D898" s="145"/>
      <c r="E898" s="145"/>
      <c r="F898" s="145"/>
      <c r="G898" s="145"/>
      <c r="H898" s="145"/>
      <c r="I898" s="145"/>
      <c r="J898" s="145"/>
      <c r="K898" s="145"/>
      <c r="L898" s="145"/>
      <c r="M898" s="145"/>
      <c r="N898" s="149"/>
      <c r="O898" s="149"/>
    </row>
    <row r="899" spans="1:15">
      <c r="A899" s="80"/>
      <c r="B899" s="39" t="str">
        <f>'Gene Table'!E899</f>
        <v>hsa-miR-3162-5p</v>
      </c>
      <c r="C899" s="39" t="str">
        <f>'Gene Table'!B899</f>
        <v>F09</v>
      </c>
      <c r="D899" s="145"/>
      <c r="E899" s="145"/>
      <c r="F899" s="145"/>
      <c r="G899" s="145"/>
      <c r="H899" s="145"/>
      <c r="I899" s="145"/>
      <c r="J899" s="145"/>
      <c r="K899" s="145"/>
      <c r="L899" s="145"/>
      <c r="M899" s="145"/>
      <c r="N899" s="149"/>
      <c r="O899" s="149"/>
    </row>
    <row r="900" spans="1:15">
      <c r="A900" s="80"/>
      <c r="B900" s="39" t="str">
        <f>'Gene Table'!E900</f>
        <v>hsa-miR-3622a-3p</v>
      </c>
      <c r="C900" s="39" t="str">
        <f>'Gene Table'!B900</f>
        <v>F10</v>
      </c>
      <c r="D900" s="145"/>
      <c r="E900" s="145"/>
      <c r="F900" s="145"/>
      <c r="G900" s="145"/>
      <c r="H900" s="145"/>
      <c r="I900" s="145"/>
      <c r="J900" s="145"/>
      <c r="K900" s="145"/>
      <c r="L900" s="145"/>
      <c r="M900" s="145"/>
      <c r="N900" s="149"/>
      <c r="O900" s="149"/>
    </row>
    <row r="901" spans="1:15">
      <c r="A901" s="80"/>
      <c r="B901" s="39" t="str">
        <f>'Gene Table'!E901</f>
        <v>hsa-miR-3163</v>
      </c>
      <c r="C901" s="39" t="str">
        <f>'Gene Table'!B901</f>
        <v>F11</v>
      </c>
      <c r="D901" s="145"/>
      <c r="E901" s="145"/>
      <c r="F901" s="145"/>
      <c r="G901" s="145"/>
      <c r="H901" s="145"/>
      <c r="I901" s="145"/>
      <c r="J901" s="145"/>
      <c r="K901" s="145"/>
      <c r="L901" s="145"/>
      <c r="M901" s="145"/>
      <c r="N901" s="149"/>
      <c r="O901" s="149"/>
    </row>
    <row r="902" spans="1:15">
      <c r="A902" s="80"/>
      <c r="B902" s="39" t="str">
        <f>'Gene Table'!E902</f>
        <v>hsa-miR-3622b-5p</v>
      </c>
      <c r="C902" s="39" t="str">
        <f>'Gene Table'!B902</f>
        <v>F12</v>
      </c>
      <c r="D902" s="145"/>
      <c r="E902" s="145"/>
      <c r="F902" s="145"/>
      <c r="G902" s="145"/>
      <c r="H902" s="145"/>
      <c r="I902" s="145"/>
      <c r="J902" s="145"/>
      <c r="K902" s="145"/>
      <c r="L902" s="145"/>
      <c r="M902" s="145"/>
      <c r="N902" s="149"/>
      <c r="O902" s="149"/>
    </row>
    <row r="903" spans="1:15">
      <c r="A903" s="80"/>
      <c r="B903" s="39" t="str">
        <f>'Gene Table'!E903</f>
        <v>hsa-miR-3164</v>
      </c>
      <c r="C903" s="39" t="str">
        <f>'Gene Table'!B903</f>
        <v>F13</v>
      </c>
      <c r="D903" s="145"/>
      <c r="E903" s="145"/>
      <c r="F903" s="145"/>
      <c r="G903" s="145"/>
      <c r="H903" s="145"/>
      <c r="I903" s="145"/>
      <c r="J903" s="145"/>
      <c r="K903" s="145"/>
      <c r="L903" s="145"/>
      <c r="M903" s="145"/>
      <c r="N903" s="149"/>
      <c r="O903" s="149"/>
    </row>
    <row r="904" spans="1:15">
      <c r="A904" s="80"/>
      <c r="B904" s="39" t="str">
        <f>'Gene Table'!E904</f>
        <v>hsa-miR-3622b-3p</v>
      </c>
      <c r="C904" s="39" t="str">
        <f>'Gene Table'!B904</f>
        <v>F14</v>
      </c>
      <c r="D904" s="145"/>
      <c r="E904" s="145"/>
      <c r="F904" s="145"/>
      <c r="G904" s="145"/>
      <c r="H904" s="145"/>
      <c r="I904" s="145"/>
      <c r="J904" s="145"/>
      <c r="K904" s="145"/>
      <c r="L904" s="145"/>
      <c r="M904" s="145"/>
      <c r="N904" s="149"/>
      <c r="O904" s="149"/>
    </row>
    <row r="905" spans="1:15">
      <c r="A905" s="80"/>
      <c r="B905" s="39" t="str">
        <f>'Gene Table'!E905</f>
        <v>hsa-miR-3165</v>
      </c>
      <c r="C905" s="39" t="str">
        <f>'Gene Table'!B905</f>
        <v>F15</v>
      </c>
      <c r="D905" s="145"/>
      <c r="E905" s="145"/>
      <c r="F905" s="145"/>
      <c r="G905" s="145"/>
      <c r="H905" s="145"/>
      <c r="I905" s="145"/>
      <c r="J905" s="145"/>
      <c r="K905" s="145"/>
      <c r="L905" s="145"/>
      <c r="M905" s="145"/>
      <c r="N905" s="149"/>
      <c r="O905" s="149"/>
    </row>
    <row r="906" spans="1:15">
      <c r="A906" s="80"/>
      <c r="B906" s="39" t="str">
        <f>'Gene Table'!E906</f>
        <v>hsa-miR-3646</v>
      </c>
      <c r="C906" s="39" t="str">
        <f>'Gene Table'!B906</f>
        <v>F16</v>
      </c>
      <c r="D906" s="145"/>
      <c r="E906" s="145"/>
      <c r="F906" s="145"/>
      <c r="G906" s="145"/>
      <c r="H906" s="145"/>
      <c r="I906" s="145"/>
      <c r="J906" s="145"/>
      <c r="K906" s="145"/>
      <c r="L906" s="145"/>
      <c r="M906" s="145"/>
      <c r="N906" s="149"/>
      <c r="O906" s="149"/>
    </row>
    <row r="907" spans="1:15">
      <c r="A907" s="80"/>
      <c r="B907" s="39" t="str">
        <f>'Gene Table'!E907</f>
        <v>hsa-miR-3166</v>
      </c>
      <c r="C907" s="39" t="str">
        <f>'Gene Table'!B907</f>
        <v>F17</v>
      </c>
      <c r="D907" s="145"/>
      <c r="E907" s="145"/>
      <c r="F907" s="145"/>
      <c r="G907" s="145"/>
      <c r="H907" s="145"/>
      <c r="I907" s="145"/>
      <c r="J907" s="145"/>
      <c r="K907" s="145"/>
      <c r="L907" s="145"/>
      <c r="M907" s="145"/>
      <c r="N907" s="149"/>
      <c r="O907" s="149"/>
    </row>
    <row r="908" spans="1:15">
      <c r="A908" s="80"/>
      <c r="B908" s="39" t="str">
        <f>'Gene Table'!E908</f>
        <v>hsa-miR-3647-5p</v>
      </c>
      <c r="C908" s="39" t="str">
        <f>'Gene Table'!B908</f>
        <v>F18</v>
      </c>
      <c r="D908" s="145"/>
      <c r="E908" s="145"/>
      <c r="F908" s="145"/>
      <c r="G908" s="145"/>
      <c r="H908" s="145"/>
      <c r="I908" s="145"/>
      <c r="J908" s="145"/>
      <c r="K908" s="145"/>
      <c r="L908" s="145"/>
      <c r="M908" s="145"/>
      <c r="N908" s="149"/>
      <c r="O908" s="149"/>
    </row>
    <row r="909" spans="1:15">
      <c r="A909" s="80"/>
      <c r="B909" s="39" t="str">
        <f>'Gene Table'!E909</f>
        <v>hsa-miR-3168</v>
      </c>
      <c r="C909" s="39" t="str">
        <f>'Gene Table'!B909</f>
        <v>F19</v>
      </c>
      <c r="D909" s="145"/>
      <c r="E909" s="145"/>
      <c r="F909" s="145"/>
      <c r="G909" s="145"/>
      <c r="H909" s="145"/>
      <c r="I909" s="145"/>
      <c r="J909" s="145"/>
      <c r="K909" s="145"/>
      <c r="L909" s="145"/>
      <c r="M909" s="145"/>
      <c r="N909" s="149"/>
      <c r="O909" s="149"/>
    </row>
    <row r="910" spans="1:15">
      <c r="A910" s="80"/>
      <c r="B910" s="39" t="str">
        <f>'Gene Table'!E910</f>
        <v>hsa-miR-3647-3p</v>
      </c>
      <c r="C910" s="39" t="str">
        <f>'Gene Table'!B910</f>
        <v>F20</v>
      </c>
      <c r="D910" s="145"/>
      <c r="E910" s="145"/>
      <c r="F910" s="145"/>
      <c r="G910" s="145"/>
      <c r="H910" s="145"/>
      <c r="I910" s="145"/>
      <c r="J910" s="145"/>
      <c r="K910" s="145"/>
      <c r="L910" s="145"/>
      <c r="M910" s="145"/>
      <c r="N910" s="149"/>
      <c r="O910" s="149"/>
    </row>
    <row r="911" spans="1:15">
      <c r="A911" s="80"/>
      <c r="B911" s="39" t="str">
        <f>'Gene Table'!E911</f>
        <v>hsa-miR-3169</v>
      </c>
      <c r="C911" s="39" t="str">
        <f>'Gene Table'!B911</f>
        <v>F21</v>
      </c>
      <c r="D911" s="145"/>
      <c r="E911" s="145"/>
      <c r="F911" s="145"/>
      <c r="G911" s="145"/>
      <c r="H911" s="145"/>
      <c r="I911" s="145"/>
      <c r="J911" s="145"/>
      <c r="K911" s="145"/>
      <c r="L911" s="145"/>
      <c r="M911" s="145"/>
      <c r="N911" s="149"/>
      <c r="O911" s="149"/>
    </row>
    <row r="912" spans="1:15">
      <c r="A912" s="80"/>
      <c r="B912" s="39" t="str">
        <f>'Gene Table'!E912</f>
        <v>hsa-miR-3648</v>
      </c>
      <c r="C912" s="39" t="str">
        <f>'Gene Table'!B912</f>
        <v>F22</v>
      </c>
      <c r="D912" s="145"/>
      <c r="E912" s="145"/>
      <c r="F912" s="145"/>
      <c r="G912" s="145"/>
      <c r="H912" s="145"/>
      <c r="I912" s="145"/>
      <c r="J912" s="145"/>
      <c r="K912" s="145"/>
      <c r="L912" s="145"/>
      <c r="M912" s="145"/>
      <c r="N912" s="149"/>
      <c r="O912" s="149"/>
    </row>
    <row r="913" spans="1:15">
      <c r="A913" s="80"/>
      <c r="B913" s="39" t="str">
        <f>'Gene Table'!E913</f>
        <v>hsa-miR-3170</v>
      </c>
      <c r="C913" s="39" t="str">
        <f>'Gene Table'!B913</f>
        <v>F23</v>
      </c>
      <c r="D913" s="145"/>
      <c r="E913" s="145"/>
      <c r="F913" s="145"/>
      <c r="G913" s="145"/>
      <c r="H913" s="145"/>
      <c r="I913" s="145"/>
      <c r="J913" s="145"/>
      <c r="K913" s="145"/>
      <c r="L913" s="145"/>
      <c r="M913" s="145"/>
      <c r="N913" s="149"/>
      <c r="O913" s="149"/>
    </row>
    <row r="914" spans="1:15">
      <c r="A914" s="80"/>
      <c r="B914" s="39" t="str">
        <f>'Gene Table'!E914</f>
        <v>hsa-miR-3649</v>
      </c>
      <c r="C914" s="39" t="str">
        <f>'Gene Table'!B914</f>
        <v>F24</v>
      </c>
      <c r="D914" s="145"/>
      <c r="E914" s="145"/>
      <c r="F914" s="145"/>
      <c r="G914" s="145"/>
      <c r="H914" s="145"/>
      <c r="I914" s="145"/>
      <c r="J914" s="145"/>
      <c r="K914" s="145"/>
      <c r="L914" s="145"/>
      <c r="M914" s="145"/>
      <c r="N914" s="149"/>
      <c r="O914" s="149"/>
    </row>
    <row r="915" spans="1:15">
      <c r="A915" s="80"/>
      <c r="B915" s="39" t="str">
        <f>'Gene Table'!E915</f>
        <v>hsa-miR-526b-3p</v>
      </c>
      <c r="C915" s="39" t="str">
        <f>'Gene Table'!B915</f>
        <v>G01</v>
      </c>
      <c r="D915" s="145"/>
      <c r="E915" s="145"/>
      <c r="F915" s="145"/>
      <c r="G915" s="145"/>
      <c r="H915" s="145"/>
      <c r="I915" s="145"/>
      <c r="J915" s="145"/>
      <c r="K915" s="145"/>
      <c r="L915" s="145"/>
      <c r="M915" s="145"/>
      <c r="N915" s="149"/>
      <c r="O915" s="149"/>
    </row>
    <row r="916" spans="1:15">
      <c r="A916" s="80"/>
      <c r="B916" s="39" t="str">
        <f>'Gene Table'!E916</f>
        <v>hsa-miR-4277</v>
      </c>
      <c r="C916" s="39" t="str">
        <f>'Gene Table'!B916</f>
        <v>G02</v>
      </c>
      <c r="D916" s="145"/>
      <c r="E916" s="145"/>
      <c r="F916" s="145"/>
      <c r="G916" s="145"/>
      <c r="H916" s="145"/>
      <c r="I916" s="145"/>
      <c r="J916" s="145"/>
      <c r="K916" s="145"/>
      <c r="L916" s="145"/>
      <c r="M916" s="145"/>
      <c r="N916" s="149"/>
      <c r="O916" s="149"/>
    </row>
    <row r="917" spans="1:15">
      <c r="A917" s="80"/>
      <c r="B917" s="39" t="str">
        <f>'Gene Table'!E917</f>
        <v>hsa-miR-545-5p</v>
      </c>
      <c r="C917" s="39" t="str">
        <f>'Gene Table'!B917</f>
        <v>G03</v>
      </c>
      <c r="D917" s="145"/>
      <c r="E917" s="145"/>
      <c r="F917" s="145"/>
      <c r="G917" s="145"/>
      <c r="H917" s="145"/>
      <c r="I917" s="145"/>
      <c r="J917" s="145"/>
      <c r="K917" s="145"/>
      <c r="L917" s="145"/>
      <c r="M917" s="145"/>
      <c r="N917" s="149"/>
      <c r="O917" s="149"/>
    </row>
    <row r="918" spans="1:15">
      <c r="A918" s="80"/>
      <c r="B918" s="39" t="str">
        <f>'Gene Table'!E918</f>
        <v>hsa-miR-4279</v>
      </c>
      <c r="C918" s="39" t="str">
        <f>'Gene Table'!B918</f>
        <v>G04</v>
      </c>
      <c r="D918" s="145"/>
      <c r="E918" s="145"/>
      <c r="F918" s="145"/>
      <c r="G918" s="145"/>
      <c r="H918" s="145"/>
      <c r="I918" s="145"/>
      <c r="J918" s="145"/>
      <c r="K918" s="145"/>
      <c r="L918" s="145"/>
      <c r="M918" s="145"/>
      <c r="N918" s="149"/>
      <c r="O918" s="149"/>
    </row>
    <row r="919" spans="1:15">
      <c r="A919" s="80"/>
      <c r="B919" s="39" t="str">
        <f>'Gene Table'!E919</f>
        <v>hsa-miR-550a-3p</v>
      </c>
      <c r="C919" s="39" t="str">
        <f>'Gene Table'!B919</f>
        <v>G05</v>
      </c>
      <c r="D919" s="145"/>
      <c r="E919" s="145"/>
      <c r="F919" s="145"/>
      <c r="G919" s="145"/>
      <c r="H919" s="145"/>
      <c r="I919" s="145"/>
      <c r="J919" s="145"/>
      <c r="K919" s="145"/>
      <c r="L919" s="145"/>
      <c r="M919" s="145"/>
      <c r="N919" s="149"/>
      <c r="O919" s="149"/>
    </row>
    <row r="920" spans="1:15">
      <c r="A920" s="80"/>
      <c r="B920" s="39" t="str">
        <f>'Gene Table'!E920</f>
        <v>hsa-miR-4278</v>
      </c>
      <c r="C920" s="39" t="str">
        <f>'Gene Table'!B920</f>
        <v>G06</v>
      </c>
      <c r="D920" s="145"/>
      <c r="E920" s="145"/>
      <c r="F920" s="145"/>
      <c r="G920" s="145"/>
      <c r="H920" s="145"/>
      <c r="I920" s="145"/>
      <c r="J920" s="145"/>
      <c r="K920" s="145"/>
      <c r="L920" s="145"/>
      <c r="M920" s="145"/>
      <c r="N920" s="149"/>
      <c r="O920" s="149"/>
    </row>
    <row r="921" spans="1:15">
      <c r="A921" s="80"/>
      <c r="B921" s="39" t="str">
        <f>'Gene Table'!E921</f>
        <v>hsa-miR-551b-5p</v>
      </c>
      <c r="C921" s="39" t="str">
        <f>'Gene Table'!B921</f>
        <v>G07</v>
      </c>
      <c r="D921" s="145"/>
      <c r="E921" s="145"/>
      <c r="F921" s="145"/>
      <c r="G921" s="145"/>
      <c r="H921" s="145"/>
      <c r="I921" s="145"/>
      <c r="J921" s="145"/>
      <c r="K921" s="145"/>
      <c r="L921" s="145"/>
      <c r="M921" s="145"/>
      <c r="N921" s="149"/>
      <c r="O921" s="149"/>
    </row>
    <row r="922" spans="1:15">
      <c r="A922" s="80"/>
      <c r="B922" s="39" t="str">
        <f>'Gene Table'!E922</f>
        <v>hsa-miR-4286</v>
      </c>
      <c r="C922" s="39" t="str">
        <f>'Gene Table'!B922</f>
        <v>G08</v>
      </c>
      <c r="D922" s="145"/>
      <c r="E922" s="145"/>
      <c r="F922" s="145"/>
      <c r="G922" s="145"/>
      <c r="H922" s="145"/>
      <c r="I922" s="145"/>
      <c r="J922" s="145"/>
      <c r="K922" s="145"/>
      <c r="L922" s="145"/>
      <c r="M922" s="145"/>
      <c r="N922" s="149"/>
      <c r="O922" s="149"/>
    </row>
    <row r="923" spans="1:15">
      <c r="A923" s="80"/>
      <c r="B923" s="39" t="str">
        <f>'Gene Table'!E923</f>
        <v>hsa-miR-589-3p</v>
      </c>
      <c r="C923" s="39" t="str">
        <f>'Gene Table'!B923</f>
        <v>G09</v>
      </c>
      <c r="D923" s="145"/>
      <c r="E923" s="145"/>
      <c r="F923" s="145"/>
      <c r="G923" s="145"/>
      <c r="H923" s="145"/>
      <c r="I923" s="145"/>
      <c r="J923" s="145"/>
      <c r="K923" s="145"/>
      <c r="L923" s="145"/>
      <c r="M923" s="145"/>
      <c r="N923" s="149"/>
      <c r="O923" s="149"/>
    </row>
    <row r="924" spans="1:15">
      <c r="A924" s="80"/>
      <c r="B924" s="39" t="str">
        <f>'Gene Table'!E924</f>
        <v>hsa-miR-4287</v>
      </c>
      <c r="C924" s="39" t="str">
        <f>'Gene Table'!B924</f>
        <v>G10</v>
      </c>
      <c r="D924" s="145"/>
      <c r="E924" s="145"/>
      <c r="F924" s="145"/>
      <c r="G924" s="145"/>
      <c r="H924" s="145"/>
      <c r="I924" s="145"/>
      <c r="J924" s="145"/>
      <c r="K924" s="145"/>
      <c r="L924" s="145"/>
      <c r="M924" s="145"/>
      <c r="N924" s="149"/>
      <c r="O924" s="149"/>
    </row>
    <row r="925" spans="1:15">
      <c r="A925" s="80"/>
      <c r="B925" s="39" t="str">
        <f>'Gene Table'!E925</f>
        <v>hsa-miR-616-5p</v>
      </c>
      <c r="C925" s="39" t="str">
        <f>'Gene Table'!B925</f>
        <v>G11</v>
      </c>
      <c r="D925" s="145"/>
      <c r="E925" s="145"/>
      <c r="F925" s="145"/>
      <c r="G925" s="145"/>
      <c r="H925" s="145"/>
      <c r="I925" s="145"/>
      <c r="J925" s="145"/>
      <c r="K925" s="145"/>
      <c r="L925" s="145"/>
      <c r="M925" s="145"/>
      <c r="N925" s="149"/>
      <c r="O925" s="149"/>
    </row>
    <row r="926" spans="1:15">
      <c r="A926" s="80"/>
      <c r="B926" s="39" t="str">
        <f>'Gene Table'!E926</f>
        <v>hsa-miR-4288</v>
      </c>
      <c r="C926" s="39" t="str">
        <f>'Gene Table'!B926</f>
        <v>G12</v>
      </c>
      <c r="D926" s="145"/>
      <c r="E926" s="145"/>
      <c r="F926" s="145"/>
      <c r="G926" s="145"/>
      <c r="H926" s="145"/>
      <c r="I926" s="145"/>
      <c r="J926" s="145"/>
      <c r="K926" s="145"/>
      <c r="L926" s="145"/>
      <c r="M926" s="145"/>
      <c r="N926" s="149"/>
      <c r="O926" s="149"/>
    </row>
    <row r="927" spans="1:15">
      <c r="A927" s="80"/>
      <c r="B927" s="39" t="str">
        <f>'Gene Table'!E927</f>
        <v>hsa-miR-624-5p</v>
      </c>
      <c r="C927" s="39" t="str">
        <f>'Gene Table'!B927</f>
        <v>G13</v>
      </c>
      <c r="D927" s="145"/>
      <c r="E927" s="145"/>
      <c r="F927" s="145"/>
      <c r="G927" s="145"/>
      <c r="H927" s="145"/>
      <c r="I927" s="145"/>
      <c r="J927" s="145"/>
      <c r="K927" s="145"/>
      <c r="L927" s="145"/>
      <c r="M927" s="145"/>
      <c r="N927" s="149"/>
      <c r="O927" s="149"/>
    </row>
    <row r="928" spans="1:15">
      <c r="A928" s="80"/>
      <c r="B928" s="39" t="str">
        <f>'Gene Table'!E928</f>
        <v>hsa-miR-4289</v>
      </c>
      <c r="C928" s="39" t="str">
        <f>'Gene Table'!B928</f>
        <v>G14</v>
      </c>
      <c r="D928" s="145"/>
      <c r="E928" s="145"/>
      <c r="F928" s="145"/>
      <c r="G928" s="145"/>
      <c r="H928" s="145"/>
      <c r="I928" s="145"/>
      <c r="J928" s="145"/>
      <c r="K928" s="145"/>
      <c r="L928" s="145"/>
      <c r="M928" s="145"/>
      <c r="N928" s="149"/>
      <c r="O928" s="149"/>
    </row>
    <row r="929" spans="1:15">
      <c r="A929" s="80"/>
      <c r="B929" s="39" t="str">
        <f>'Gene Table'!E929</f>
        <v>hsa-miR-625-3p</v>
      </c>
      <c r="C929" s="39" t="str">
        <f>'Gene Table'!B929</f>
        <v>G15</v>
      </c>
      <c r="D929" s="145"/>
      <c r="E929" s="145"/>
      <c r="F929" s="145"/>
      <c r="G929" s="145"/>
      <c r="H929" s="145"/>
      <c r="I929" s="145"/>
      <c r="J929" s="145"/>
      <c r="K929" s="145"/>
      <c r="L929" s="145"/>
      <c r="M929" s="145"/>
      <c r="N929" s="149"/>
      <c r="O929" s="149"/>
    </row>
    <row r="930" spans="1:15">
      <c r="A930" s="80"/>
      <c r="B930" s="39" t="str">
        <f>'Gene Table'!E930</f>
        <v>hsa-miR-4290</v>
      </c>
      <c r="C930" s="39" t="str">
        <f>'Gene Table'!B930</f>
        <v>G16</v>
      </c>
      <c r="D930" s="145"/>
      <c r="E930" s="145"/>
      <c r="F930" s="145"/>
      <c r="G930" s="145"/>
      <c r="H930" s="145"/>
      <c r="I930" s="145"/>
      <c r="J930" s="145"/>
      <c r="K930" s="145"/>
      <c r="L930" s="145"/>
      <c r="M930" s="145"/>
      <c r="N930" s="149"/>
      <c r="O930" s="149"/>
    </row>
    <row r="931" spans="1:15">
      <c r="A931" s="80"/>
      <c r="B931" s="39" t="str">
        <f>'Gene Table'!E931</f>
        <v>hsa-miR-664-5p</v>
      </c>
      <c r="C931" s="39" t="str">
        <f>'Gene Table'!B931</f>
        <v>G17</v>
      </c>
      <c r="D931" s="145"/>
      <c r="E931" s="145"/>
      <c r="F931" s="145"/>
      <c r="G931" s="145"/>
      <c r="H931" s="145"/>
      <c r="I931" s="145"/>
      <c r="J931" s="145"/>
      <c r="K931" s="145"/>
      <c r="L931" s="145"/>
      <c r="M931" s="145"/>
      <c r="N931" s="149"/>
      <c r="O931" s="149"/>
    </row>
    <row r="932" spans="1:15">
      <c r="A932" s="80"/>
      <c r="B932" s="39" t="str">
        <f>'Gene Table'!E932</f>
        <v>hsa-miR-4328</v>
      </c>
      <c r="C932" s="39" t="str">
        <f>'Gene Table'!B932</f>
        <v>G18</v>
      </c>
      <c r="D932" s="145"/>
      <c r="E932" s="145"/>
      <c r="F932" s="145"/>
      <c r="G932" s="145"/>
      <c r="H932" s="145"/>
      <c r="I932" s="145"/>
      <c r="J932" s="145"/>
      <c r="K932" s="145"/>
      <c r="L932" s="145"/>
      <c r="M932" s="145"/>
      <c r="N932" s="149"/>
      <c r="O932" s="149"/>
    </row>
    <row r="933" spans="1:15">
      <c r="A933" s="80"/>
      <c r="B933" s="39" t="str">
        <f>'Gene Table'!E933</f>
        <v>hsa-miR-708-3p</v>
      </c>
      <c r="C933" s="39" t="str">
        <f>'Gene Table'!B933</f>
        <v>G19</v>
      </c>
      <c r="D933" s="145"/>
      <c r="E933" s="145"/>
      <c r="F933" s="145"/>
      <c r="G933" s="145"/>
      <c r="H933" s="145"/>
      <c r="I933" s="145"/>
      <c r="J933" s="145"/>
      <c r="K933" s="145"/>
      <c r="L933" s="145"/>
      <c r="M933" s="145"/>
      <c r="N933" s="149"/>
      <c r="O933" s="149"/>
    </row>
    <row r="934" spans="1:15">
      <c r="A934" s="80"/>
      <c r="B934" s="39" t="str">
        <f>'Gene Table'!E934</f>
        <v>hsa-miR-3126-3p</v>
      </c>
      <c r="C934" s="39" t="str">
        <f>'Gene Table'!B934</f>
        <v>G20</v>
      </c>
      <c r="D934" s="145"/>
      <c r="E934" s="145"/>
      <c r="F934" s="145"/>
      <c r="G934" s="145"/>
      <c r="H934" s="145"/>
      <c r="I934" s="145"/>
      <c r="J934" s="145"/>
      <c r="K934" s="145"/>
      <c r="L934" s="145"/>
      <c r="M934" s="145"/>
      <c r="N934" s="149"/>
      <c r="O934" s="149"/>
    </row>
    <row r="935" spans="1:15">
      <c r="A935" s="80"/>
      <c r="B935" s="39" t="str">
        <f>'Gene Table'!E935</f>
        <v>hsa-miR-7-1-3p</v>
      </c>
      <c r="C935" s="39" t="str">
        <f>'Gene Table'!B935</f>
        <v>G21</v>
      </c>
      <c r="D935" s="145"/>
      <c r="E935" s="145"/>
      <c r="F935" s="145"/>
      <c r="G935" s="145"/>
      <c r="H935" s="145"/>
      <c r="I935" s="145"/>
      <c r="J935" s="145"/>
      <c r="K935" s="145"/>
      <c r="L935" s="145"/>
      <c r="M935" s="145"/>
      <c r="N935" s="149"/>
      <c r="O935" s="149"/>
    </row>
    <row r="936" spans="1:15">
      <c r="A936" s="80"/>
      <c r="B936" s="39" t="str">
        <f>'Gene Table'!E936</f>
        <v>hsa-miR-3144-3p</v>
      </c>
      <c r="C936" s="39" t="str">
        <f>'Gene Table'!B936</f>
        <v>G22</v>
      </c>
      <c r="D936" s="145"/>
      <c r="E936" s="145"/>
      <c r="F936" s="145"/>
      <c r="G936" s="145"/>
      <c r="H936" s="145"/>
      <c r="I936" s="145"/>
      <c r="J936" s="145"/>
      <c r="K936" s="145"/>
      <c r="L936" s="145"/>
      <c r="M936" s="145"/>
      <c r="N936" s="149"/>
      <c r="O936" s="149"/>
    </row>
    <row r="937" spans="1:15">
      <c r="A937" s="80"/>
      <c r="B937" s="39" t="str">
        <f>'Gene Table'!E937</f>
        <v>hsa-miR-7-2-3p</v>
      </c>
      <c r="C937" s="39" t="str">
        <f>'Gene Table'!B937</f>
        <v>G23</v>
      </c>
      <c r="D937" s="145"/>
      <c r="E937" s="145"/>
      <c r="F937" s="145"/>
      <c r="G937" s="145"/>
      <c r="H937" s="145"/>
      <c r="I937" s="145"/>
      <c r="J937" s="145"/>
      <c r="K937" s="145"/>
      <c r="L937" s="145"/>
      <c r="M937" s="145"/>
      <c r="N937" s="149"/>
      <c r="O937" s="149"/>
    </row>
    <row r="938" spans="1:15">
      <c r="A938" s="80"/>
      <c r="B938" s="39" t="str">
        <f>'Gene Table'!E938</f>
        <v>hsa-miR-323b-3p</v>
      </c>
      <c r="C938" s="39" t="str">
        <f>'Gene Table'!B938</f>
        <v>G24</v>
      </c>
      <c r="D938" s="145"/>
      <c r="E938" s="145"/>
      <c r="F938" s="145"/>
      <c r="G938" s="145"/>
      <c r="H938" s="145"/>
      <c r="I938" s="145"/>
      <c r="J938" s="145"/>
      <c r="K938" s="145"/>
      <c r="L938" s="145"/>
      <c r="M938" s="145"/>
      <c r="N938" s="149"/>
      <c r="O938" s="149"/>
    </row>
    <row r="939" spans="1:15">
      <c r="A939" s="80"/>
      <c r="B939" s="39" t="str">
        <f>'Gene Table'!E939</f>
        <v>hsa-miR-1193</v>
      </c>
      <c r="C939" s="39" t="str">
        <f>'Gene Table'!B939</f>
        <v>H01</v>
      </c>
      <c r="D939" s="145"/>
      <c r="E939" s="145"/>
      <c r="F939" s="145"/>
      <c r="G939" s="145"/>
      <c r="H939" s="145"/>
      <c r="I939" s="145"/>
      <c r="J939" s="145"/>
      <c r="K939" s="145"/>
      <c r="L939" s="145"/>
      <c r="M939" s="145"/>
      <c r="N939" s="149"/>
      <c r="O939" s="149"/>
    </row>
    <row r="940" spans="1:15">
      <c r="A940" s="80"/>
      <c r="B940" s="39" t="str">
        <f>'Gene Table'!E940</f>
        <v>hsa-miR-3651</v>
      </c>
      <c r="C940" s="39" t="str">
        <f>'Gene Table'!B940</f>
        <v>H02</v>
      </c>
      <c r="D940" s="145"/>
      <c r="E940" s="145"/>
      <c r="F940" s="145"/>
      <c r="G940" s="145"/>
      <c r="H940" s="145"/>
      <c r="I940" s="145"/>
      <c r="J940" s="145"/>
      <c r="K940" s="145"/>
      <c r="L940" s="145"/>
      <c r="M940" s="145"/>
      <c r="N940" s="149"/>
      <c r="O940" s="149"/>
    </row>
    <row r="941" spans="1:15">
      <c r="A941" s="80"/>
      <c r="B941" s="39" t="str">
        <f>'Gene Table'!E941</f>
        <v>hsa-miR-3174</v>
      </c>
      <c r="C941" s="39" t="str">
        <f>'Gene Table'!B941</f>
        <v>H03</v>
      </c>
      <c r="D941" s="145"/>
      <c r="E941" s="145"/>
      <c r="F941" s="145"/>
      <c r="G941" s="145"/>
      <c r="H941" s="145"/>
      <c r="I941" s="145"/>
      <c r="J941" s="145"/>
      <c r="K941" s="145"/>
      <c r="L941" s="145"/>
      <c r="M941" s="145"/>
      <c r="N941" s="149"/>
      <c r="O941" s="149"/>
    </row>
    <row r="942" spans="1:15">
      <c r="A942" s="80"/>
      <c r="B942" s="39" t="str">
        <f>'Gene Table'!E942</f>
        <v>hsa-miR-3652</v>
      </c>
      <c r="C942" s="39" t="str">
        <f>'Gene Table'!B942</f>
        <v>H04</v>
      </c>
      <c r="D942" s="145"/>
      <c r="E942" s="145"/>
      <c r="F942" s="145"/>
      <c r="G942" s="145"/>
      <c r="H942" s="145"/>
      <c r="I942" s="145"/>
      <c r="J942" s="145"/>
      <c r="K942" s="145"/>
      <c r="L942" s="145"/>
      <c r="M942" s="145"/>
      <c r="N942" s="149"/>
      <c r="O942" s="149"/>
    </row>
    <row r="943" spans="1:15">
      <c r="A943" s="80"/>
      <c r="B943" s="39" t="str">
        <f>'Gene Table'!E943</f>
        <v>hsa-miR-3176</v>
      </c>
      <c r="C943" s="39" t="str">
        <f>'Gene Table'!B943</f>
        <v>H05</v>
      </c>
      <c r="D943" s="145"/>
      <c r="E943" s="145"/>
      <c r="F943" s="145"/>
      <c r="G943" s="145"/>
      <c r="H943" s="145"/>
      <c r="I943" s="145"/>
      <c r="J943" s="145"/>
      <c r="K943" s="145"/>
      <c r="L943" s="145"/>
      <c r="M943" s="145"/>
      <c r="N943" s="149"/>
      <c r="O943" s="149"/>
    </row>
    <row r="944" spans="1:15">
      <c r="A944" s="80"/>
      <c r="B944" s="39" t="str">
        <f>'Gene Table'!E944</f>
        <v>hsa-miR-3653</v>
      </c>
      <c r="C944" s="39" t="str">
        <f>'Gene Table'!B944</f>
        <v>H06</v>
      </c>
      <c r="D944" s="145"/>
      <c r="E944" s="145"/>
      <c r="F944" s="145"/>
      <c r="G944" s="145"/>
      <c r="H944" s="145"/>
      <c r="I944" s="145"/>
      <c r="J944" s="145"/>
      <c r="K944" s="145"/>
      <c r="L944" s="145"/>
      <c r="M944" s="145"/>
      <c r="N944" s="149"/>
      <c r="O944" s="149"/>
    </row>
    <row r="945" spans="1:15">
      <c r="A945" s="80"/>
      <c r="B945" s="39" t="str">
        <f>'Gene Table'!E945</f>
        <v>hsa-miR-3178</v>
      </c>
      <c r="C945" s="39" t="str">
        <f>'Gene Table'!B945</f>
        <v>H07</v>
      </c>
      <c r="D945" s="145"/>
      <c r="E945" s="145"/>
      <c r="F945" s="145"/>
      <c r="G945" s="145"/>
      <c r="H945" s="145"/>
      <c r="I945" s="145"/>
      <c r="J945" s="145"/>
      <c r="K945" s="145"/>
      <c r="L945" s="145"/>
      <c r="M945" s="145"/>
      <c r="N945" s="149"/>
      <c r="O945" s="149"/>
    </row>
    <row r="946" spans="1:15">
      <c r="A946" s="80"/>
      <c r="B946" s="39" t="str">
        <f>'Gene Table'!E946</f>
        <v>hsa-miR-3654</v>
      </c>
      <c r="C946" s="39" t="str">
        <f>'Gene Table'!B946</f>
        <v>H08</v>
      </c>
      <c r="D946" s="145"/>
      <c r="E946" s="145"/>
      <c r="F946" s="145"/>
      <c r="G946" s="145"/>
      <c r="H946" s="145"/>
      <c r="I946" s="145"/>
      <c r="J946" s="145"/>
      <c r="K946" s="145"/>
      <c r="L946" s="145"/>
      <c r="M946" s="145"/>
      <c r="N946" s="149"/>
      <c r="O946" s="149"/>
    </row>
    <row r="947" spans="1:15">
      <c r="A947" s="80"/>
      <c r="B947" s="39" t="str">
        <f>'Gene Table'!E947</f>
        <v>hsa-miR-3180-5p</v>
      </c>
      <c r="C947" s="39" t="str">
        <f>'Gene Table'!B947</f>
        <v>H09</v>
      </c>
      <c r="D947" s="145"/>
      <c r="E947" s="145"/>
      <c r="F947" s="145"/>
      <c r="G947" s="145"/>
      <c r="H947" s="145"/>
      <c r="I947" s="145"/>
      <c r="J947" s="145"/>
      <c r="K947" s="145"/>
      <c r="L947" s="145"/>
      <c r="M947" s="145"/>
      <c r="N947" s="149"/>
      <c r="O947" s="149"/>
    </row>
    <row r="948" spans="1:15">
      <c r="A948" s="80"/>
      <c r="B948" s="39" t="str">
        <f>'Gene Table'!E948</f>
        <v>hsa-miR-3655</v>
      </c>
      <c r="C948" s="39" t="str">
        <f>'Gene Table'!B948</f>
        <v>H10</v>
      </c>
      <c r="D948" s="145"/>
      <c r="E948" s="145"/>
      <c r="F948" s="145"/>
      <c r="G948" s="145"/>
      <c r="H948" s="145"/>
      <c r="I948" s="145"/>
      <c r="J948" s="145"/>
      <c r="K948" s="145"/>
      <c r="L948" s="145"/>
      <c r="M948" s="145"/>
      <c r="N948" s="149"/>
      <c r="O948" s="149"/>
    </row>
    <row r="949" spans="1:15">
      <c r="A949" s="80"/>
      <c r="B949" s="39" t="str">
        <f>'Gene Table'!E949</f>
        <v>hsa-miR-548w</v>
      </c>
      <c r="C949" s="39" t="str">
        <f>'Gene Table'!B949</f>
        <v>H11</v>
      </c>
      <c r="D949" s="145"/>
      <c r="E949" s="145"/>
      <c r="F949" s="145"/>
      <c r="G949" s="145"/>
      <c r="H949" s="145"/>
      <c r="I949" s="145"/>
      <c r="J949" s="145"/>
      <c r="K949" s="145"/>
      <c r="L949" s="145"/>
      <c r="M949" s="145"/>
      <c r="N949" s="149"/>
      <c r="O949" s="149"/>
    </row>
    <row r="950" spans="1:15">
      <c r="A950" s="80"/>
      <c r="B950" s="39" t="str">
        <f>'Gene Table'!E950</f>
        <v>hsa-miR-3656</v>
      </c>
      <c r="C950" s="39" t="str">
        <f>'Gene Table'!B950</f>
        <v>H12</v>
      </c>
      <c r="D950" s="145"/>
      <c r="E950" s="145"/>
      <c r="F950" s="145"/>
      <c r="G950" s="145"/>
      <c r="H950" s="145"/>
      <c r="I950" s="145"/>
      <c r="J950" s="145"/>
      <c r="K950" s="145"/>
      <c r="L950" s="145"/>
      <c r="M950" s="145"/>
      <c r="N950" s="149"/>
      <c r="O950" s="149"/>
    </row>
    <row r="951" spans="1:15">
      <c r="A951" s="80"/>
      <c r="B951" s="39" t="str">
        <f>'Gene Table'!E951</f>
        <v>hsa-miR-3187-3p</v>
      </c>
      <c r="C951" s="39" t="str">
        <f>'Gene Table'!B951</f>
        <v>H13</v>
      </c>
      <c r="D951" s="145"/>
      <c r="E951" s="145"/>
      <c r="F951" s="145"/>
      <c r="G951" s="145"/>
      <c r="H951" s="145"/>
      <c r="I951" s="145"/>
      <c r="J951" s="145"/>
      <c r="K951" s="145"/>
      <c r="L951" s="145"/>
      <c r="M951" s="145"/>
      <c r="N951" s="149"/>
      <c r="O951" s="149"/>
    </row>
    <row r="952" spans="1:15">
      <c r="A952" s="80"/>
      <c r="B952" s="39" t="str">
        <f>'Gene Table'!E952</f>
        <v>hsa-miR-3657</v>
      </c>
      <c r="C952" s="39" t="str">
        <f>'Gene Table'!B952</f>
        <v>H14</v>
      </c>
      <c r="D952" s="145"/>
      <c r="E952" s="145"/>
      <c r="F952" s="145"/>
      <c r="G952" s="145"/>
      <c r="H952" s="145"/>
      <c r="I952" s="145"/>
      <c r="J952" s="145"/>
      <c r="K952" s="145"/>
      <c r="L952" s="145"/>
      <c r="M952" s="145"/>
      <c r="N952" s="149"/>
      <c r="O952" s="149"/>
    </row>
    <row r="953" spans="1:15">
      <c r="A953" s="80"/>
      <c r="B953" s="39" t="str">
        <f>'Gene Table'!E953</f>
        <v>hsa-miR-3188</v>
      </c>
      <c r="C953" s="39" t="str">
        <f>'Gene Table'!B953</f>
        <v>H15</v>
      </c>
      <c r="D953" s="145"/>
      <c r="E953" s="145"/>
      <c r="F953" s="145"/>
      <c r="G953" s="145"/>
      <c r="H953" s="145"/>
      <c r="I953" s="145"/>
      <c r="J953" s="145"/>
      <c r="K953" s="145"/>
      <c r="L953" s="145"/>
      <c r="M953" s="145"/>
      <c r="N953" s="149"/>
      <c r="O953" s="149"/>
    </row>
    <row r="954" spans="1:15">
      <c r="A954" s="80"/>
      <c r="B954" s="39" t="str">
        <f>'Gene Table'!E954</f>
        <v>hsa-miR-3659</v>
      </c>
      <c r="C954" s="39" t="str">
        <f>'Gene Table'!B954</f>
        <v>H16</v>
      </c>
      <c r="D954" s="145"/>
      <c r="E954" s="145"/>
      <c r="F954" s="145"/>
      <c r="G954" s="145"/>
      <c r="H954" s="145"/>
      <c r="I954" s="145"/>
      <c r="J954" s="145"/>
      <c r="K954" s="145"/>
      <c r="L954" s="145"/>
      <c r="M954" s="145"/>
      <c r="N954" s="149"/>
      <c r="O954" s="149"/>
    </row>
    <row r="955" spans="1:15">
      <c r="A955" s="80"/>
      <c r="B955" s="39" t="str">
        <f>'Gene Table'!E955</f>
        <v>hsa-miR-3189-3p</v>
      </c>
      <c r="C955" s="39" t="str">
        <f>'Gene Table'!B955</f>
        <v>H17</v>
      </c>
      <c r="D955" s="145"/>
      <c r="E955" s="145"/>
      <c r="F955" s="145"/>
      <c r="G955" s="145"/>
      <c r="H955" s="145"/>
      <c r="I955" s="145"/>
      <c r="J955" s="145"/>
      <c r="K955" s="145"/>
      <c r="L955" s="145"/>
      <c r="M955" s="145"/>
      <c r="N955" s="149"/>
      <c r="O955" s="149"/>
    </row>
    <row r="956" spans="1:15">
      <c r="A956" s="80"/>
      <c r="B956" s="39" t="str">
        <f>'Gene Table'!E956</f>
        <v>hsa-miR-3660</v>
      </c>
      <c r="C956" s="39" t="str">
        <f>'Gene Table'!B956</f>
        <v>H18</v>
      </c>
      <c r="D956" s="145"/>
      <c r="E956" s="145"/>
      <c r="F956" s="145"/>
      <c r="G956" s="145"/>
      <c r="H956" s="145"/>
      <c r="I956" s="145"/>
      <c r="J956" s="145"/>
      <c r="K956" s="145"/>
      <c r="L956" s="145"/>
      <c r="M956" s="145"/>
      <c r="N956" s="149"/>
      <c r="O956" s="149"/>
    </row>
    <row r="957" spans="1:15">
      <c r="A957" s="80"/>
      <c r="B957" s="39" t="str">
        <f>'Gene Table'!E957</f>
        <v>hsa-miR-3190-5p</v>
      </c>
      <c r="C957" s="39" t="str">
        <f>'Gene Table'!B957</f>
        <v>H19</v>
      </c>
      <c r="D957" s="145"/>
      <c r="E957" s="145"/>
      <c r="F957" s="145"/>
      <c r="G957" s="145"/>
      <c r="H957" s="145"/>
      <c r="I957" s="145"/>
      <c r="J957" s="145"/>
      <c r="K957" s="145"/>
      <c r="L957" s="145"/>
      <c r="M957" s="145"/>
      <c r="N957" s="149"/>
      <c r="O957" s="149"/>
    </row>
    <row r="958" spans="1:15">
      <c r="A958" s="80"/>
      <c r="B958" s="39" t="str">
        <f>'Gene Table'!E958</f>
        <v>hsa-miR-3662</v>
      </c>
      <c r="C958" s="39" t="str">
        <f>'Gene Table'!B958</f>
        <v>H20</v>
      </c>
      <c r="D958" s="145"/>
      <c r="E958" s="145"/>
      <c r="F958" s="145"/>
      <c r="G958" s="145"/>
      <c r="H958" s="145"/>
      <c r="I958" s="145"/>
      <c r="J958" s="145"/>
      <c r="K958" s="145"/>
      <c r="L958" s="145"/>
      <c r="M958" s="145"/>
      <c r="N958" s="149"/>
      <c r="O958" s="149"/>
    </row>
    <row r="959" spans="1:15">
      <c r="A959" s="80"/>
      <c r="B959" s="39" t="str">
        <f>'Gene Table'!E959</f>
        <v>hsa-miR-3191-3p</v>
      </c>
      <c r="C959" s="39" t="str">
        <f>'Gene Table'!B959</f>
        <v>H21</v>
      </c>
      <c r="D959" s="145"/>
      <c r="E959" s="145"/>
      <c r="F959" s="145"/>
      <c r="G959" s="145"/>
      <c r="H959" s="145"/>
      <c r="I959" s="145"/>
      <c r="J959" s="145"/>
      <c r="K959" s="145"/>
      <c r="L959" s="145"/>
      <c r="M959" s="145"/>
      <c r="N959" s="149"/>
      <c r="O959" s="149"/>
    </row>
    <row r="960" spans="1:15">
      <c r="A960" s="80"/>
      <c r="B960" s="39" t="str">
        <f>'Gene Table'!E960</f>
        <v>hsa-miR-3663-5p</v>
      </c>
      <c r="C960" s="39" t="str">
        <f>'Gene Table'!B960</f>
        <v>H22</v>
      </c>
      <c r="D960" s="145"/>
      <c r="E960" s="145"/>
      <c r="F960" s="145"/>
      <c r="G960" s="145"/>
      <c r="H960" s="145"/>
      <c r="I960" s="145"/>
      <c r="J960" s="145"/>
      <c r="K960" s="145"/>
      <c r="L960" s="145"/>
      <c r="M960" s="145"/>
      <c r="N960" s="149"/>
      <c r="O960" s="149"/>
    </row>
    <row r="961" spans="1:15">
      <c r="A961" s="80"/>
      <c r="B961" s="39" t="str">
        <f>'Gene Table'!E961</f>
        <v>hsa-miR-3193</v>
      </c>
      <c r="C961" s="39" t="str">
        <f>'Gene Table'!B961</f>
        <v>H23</v>
      </c>
      <c r="D961" s="145"/>
      <c r="E961" s="145"/>
      <c r="F961" s="145"/>
      <c r="G961" s="145"/>
      <c r="H961" s="145"/>
      <c r="I961" s="145"/>
      <c r="J961" s="145"/>
      <c r="K961" s="145"/>
      <c r="L961" s="145"/>
      <c r="M961" s="145"/>
      <c r="N961" s="149"/>
      <c r="O961" s="149"/>
    </row>
    <row r="962" spans="1:15">
      <c r="A962" s="80"/>
      <c r="B962" s="39" t="str">
        <f>'Gene Table'!E962</f>
        <v>hsa-miR-3663-3p</v>
      </c>
      <c r="C962" s="39" t="str">
        <f>'Gene Table'!B962</f>
        <v>H24</v>
      </c>
      <c r="D962" s="145"/>
      <c r="E962" s="145"/>
      <c r="F962" s="145"/>
      <c r="G962" s="145"/>
      <c r="H962" s="145"/>
      <c r="I962" s="145"/>
      <c r="J962" s="145"/>
      <c r="K962" s="145"/>
      <c r="L962" s="145"/>
      <c r="M962" s="145"/>
      <c r="N962" s="149"/>
      <c r="O962" s="149"/>
    </row>
    <row r="963" spans="1:15">
      <c r="A963" s="80"/>
      <c r="B963" s="39" t="str">
        <f>'Gene Table'!E963</f>
        <v>hsa-miR-744-3p</v>
      </c>
      <c r="C963" s="39" t="str">
        <f>'Gene Table'!B963</f>
        <v>I01</v>
      </c>
      <c r="D963" s="145"/>
      <c r="E963" s="145"/>
      <c r="F963" s="145"/>
      <c r="G963" s="145"/>
      <c r="H963" s="145"/>
      <c r="I963" s="145"/>
      <c r="J963" s="145"/>
      <c r="K963" s="145"/>
      <c r="L963" s="145"/>
      <c r="M963" s="145"/>
      <c r="N963" s="149"/>
      <c r="O963" s="149"/>
    </row>
    <row r="964" spans="1:15">
      <c r="A964" s="80"/>
      <c r="B964" s="39" t="str">
        <f>'Gene Table'!E964</f>
        <v>hsa-miR-3065-3p</v>
      </c>
      <c r="C964" s="39" t="str">
        <f>'Gene Table'!B964</f>
        <v>I02</v>
      </c>
      <c r="D964" s="145"/>
      <c r="E964" s="145"/>
      <c r="F964" s="145"/>
      <c r="G964" s="145"/>
      <c r="H964" s="145"/>
      <c r="I964" s="145"/>
      <c r="J964" s="145"/>
      <c r="K964" s="145"/>
      <c r="L964" s="145"/>
      <c r="M964" s="145"/>
      <c r="N964" s="149"/>
      <c r="O964" s="149"/>
    </row>
    <row r="965" spans="1:15">
      <c r="A965" s="80"/>
      <c r="B965" s="39" t="str">
        <f>'Gene Table'!E965</f>
        <v>hsa-miR-768-5p</v>
      </c>
      <c r="C965" s="39" t="str">
        <f>'Gene Table'!B965</f>
        <v>I03</v>
      </c>
      <c r="D965" s="145"/>
      <c r="E965" s="145"/>
      <c r="F965" s="145"/>
      <c r="G965" s="145"/>
      <c r="H965" s="145"/>
      <c r="I965" s="145"/>
      <c r="J965" s="145"/>
      <c r="K965" s="145"/>
      <c r="L965" s="145"/>
      <c r="M965" s="145"/>
      <c r="N965" s="149"/>
      <c r="O965" s="149"/>
    </row>
    <row r="966" spans="1:15">
      <c r="A966" s="80"/>
      <c r="B966" s="39" t="str">
        <f>'Gene Table'!E966</f>
        <v>hsa-miR-1226-5p</v>
      </c>
      <c r="C966" s="39" t="str">
        <f>'Gene Table'!B966</f>
        <v>I04</v>
      </c>
      <c r="D966" s="145"/>
      <c r="E966" s="145"/>
      <c r="F966" s="145"/>
      <c r="G966" s="145"/>
      <c r="H966" s="145"/>
      <c r="I966" s="145"/>
      <c r="J966" s="145"/>
      <c r="K966" s="145"/>
      <c r="L966" s="145"/>
      <c r="M966" s="145"/>
      <c r="N966" s="149"/>
      <c r="O966" s="149"/>
    </row>
    <row r="967" spans="1:15">
      <c r="A967" s="80"/>
      <c r="B967" s="39" t="str">
        <f>'Gene Table'!E967</f>
        <v>hsa-miR-768-3p</v>
      </c>
      <c r="C967" s="39" t="str">
        <f>'Gene Table'!B967</f>
        <v>I05</v>
      </c>
      <c r="D967" s="145"/>
      <c r="E967" s="145"/>
      <c r="F967" s="145"/>
      <c r="G967" s="145"/>
      <c r="H967" s="145"/>
      <c r="I967" s="145"/>
      <c r="J967" s="145"/>
      <c r="K967" s="145"/>
      <c r="L967" s="145"/>
      <c r="M967" s="145"/>
      <c r="N967" s="149"/>
      <c r="O967" s="149"/>
    </row>
    <row r="968" spans="1:15">
      <c r="A968" s="80"/>
      <c r="B968" s="39" t="str">
        <f>'Gene Table'!E968</f>
        <v>hsa-miR-1228-5p</v>
      </c>
      <c r="C968" s="39" t="str">
        <f>'Gene Table'!B968</f>
        <v>I06</v>
      </c>
      <c r="D968" s="145"/>
      <c r="E968" s="145"/>
      <c r="F968" s="145"/>
      <c r="G968" s="145"/>
      <c r="H968" s="145"/>
      <c r="I968" s="145"/>
      <c r="J968" s="145"/>
      <c r="K968" s="145"/>
      <c r="L968" s="145"/>
      <c r="M968" s="145"/>
      <c r="N968" s="149"/>
      <c r="O968" s="149"/>
    </row>
    <row r="969" spans="1:15">
      <c r="A969" s="80"/>
      <c r="B969" s="39" t="str">
        <f>'Gene Table'!E969</f>
        <v>hsa-miR-877-3p</v>
      </c>
      <c r="C969" s="39" t="str">
        <f>'Gene Table'!B969</f>
        <v>I07</v>
      </c>
      <c r="D969" s="145"/>
      <c r="E969" s="145"/>
      <c r="F969" s="145"/>
      <c r="G969" s="145"/>
      <c r="H969" s="145"/>
      <c r="I969" s="145"/>
      <c r="J969" s="145"/>
      <c r="K969" s="145"/>
      <c r="L969" s="145"/>
      <c r="M969" s="145"/>
      <c r="N969" s="149"/>
      <c r="O969" s="149"/>
    </row>
    <row r="970" spans="1:15">
      <c r="A970" s="80"/>
      <c r="B970" s="39" t="str">
        <f>'Gene Table'!E970</f>
        <v>hsa-miR-125b-1-3p</v>
      </c>
      <c r="C970" s="39" t="str">
        <f>'Gene Table'!B970</f>
        <v>I08</v>
      </c>
      <c r="D970" s="145"/>
      <c r="E970" s="145"/>
      <c r="F970" s="145"/>
      <c r="G970" s="145"/>
      <c r="H970" s="145"/>
      <c r="I970" s="145"/>
      <c r="J970" s="145"/>
      <c r="K970" s="145"/>
      <c r="L970" s="145"/>
      <c r="M970" s="145"/>
      <c r="N970" s="149"/>
      <c r="O970" s="149"/>
    </row>
    <row r="971" spans="1:15">
      <c r="A971" s="80"/>
      <c r="B971" s="39" t="str">
        <f>'Gene Table'!E971</f>
        <v>hsa-miR-888-3p</v>
      </c>
      <c r="C971" s="39" t="str">
        <f>'Gene Table'!B971</f>
        <v>I09</v>
      </c>
      <c r="D971" s="145"/>
      <c r="E971" s="145"/>
      <c r="F971" s="145"/>
      <c r="G971" s="145"/>
      <c r="H971" s="145"/>
      <c r="I971" s="145"/>
      <c r="J971" s="145"/>
      <c r="K971" s="145"/>
      <c r="L971" s="145"/>
      <c r="M971" s="145"/>
      <c r="N971" s="149"/>
      <c r="O971" s="149"/>
    </row>
    <row r="972" spans="1:15">
      <c r="A972" s="80"/>
      <c r="B972" s="39" t="str">
        <f>'Gene Table'!E972</f>
        <v>hsa-miR-125b-2-3p</v>
      </c>
      <c r="C972" s="39" t="str">
        <f>'Gene Table'!B972</f>
        <v>I10</v>
      </c>
      <c r="D972" s="145"/>
      <c r="E972" s="145"/>
      <c r="F972" s="145"/>
      <c r="G972" s="145"/>
      <c r="H972" s="145"/>
      <c r="I972" s="145"/>
      <c r="J972" s="145"/>
      <c r="K972" s="145"/>
      <c r="L972" s="145"/>
      <c r="M972" s="145"/>
      <c r="N972" s="149"/>
      <c r="O972" s="149"/>
    </row>
    <row r="973" spans="1:15">
      <c r="A973" s="80"/>
      <c r="B973" s="39" t="str">
        <f>'Gene Table'!E973</f>
        <v>hsa-miR-9-3p</v>
      </c>
      <c r="C973" s="39" t="str">
        <f>'Gene Table'!B973</f>
        <v>I11</v>
      </c>
      <c r="D973" s="145"/>
      <c r="E973" s="145"/>
      <c r="F973" s="145"/>
      <c r="G973" s="145"/>
      <c r="H973" s="145"/>
      <c r="I973" s="145"/>
      <c r="J973" s="145"/>
      <c r="K973" s="145"/>
      <c r="L973" s="145"/>
      <c r="M973" s="145"/>
      <c r="N973" s="149"/>
      <c r="O973" s="149"/>
    </row>
    <row r="974" spans="1:15">
      <c r="A974" s="80"/>
      <c r="B974" s="39" t="str">
        <f>'Gene Table'!E974</f>
        <v>hsa-miR-130a-5p</v>
      </c>
      <c r="C974" s="39" t="str">
        <f>'Gene Table'!B974</f>
        <v>I12</v>
      </c>
      <c r="D974" s="145"/>
      <c r="E974" s="145"/>
      <c r="F974" s="145"/>
      <c r="G974" s="145"/>
      <c r="H974" s="145"/>
      <c r="I974" s="145"/>
      <c r="J974" s="145"/>
      <c r="K974" s="145"/>
      <c r="L974" s="145"/>
      <c r="M974" s="145"/>
      <c r="N974" s="149"/>
      <c r="O974" s="149"/>
    </row>
    <row r="975" spans="1:15">
      <c r="A975" s="80"/>
      <c r="B975" s="39" t="str">
        <f>'Gene Table'!E975</f>
        <v>hsa-miR-92b-5p</v>
      </c>
      <c r="C975" s="39" t="str">
        <f>'Gene Table'!B975</f>
        <v>I13</v>
      </c>
      <c r="D975" s="145"/>
      <c r="E975" s="145"/>
      <c r="F975" s="145"/>
      <c r="G975" s="145"/>
      <c r="H975" s="145"/>
      <c r="I975" s="145"/>
      <c r="J975" s="145"/>
      <c r="K975" s="145"/>
      <c r="L975" s="145"/>
      <c r="M975" s="145"/>
      <c r="N975" s="149"/>
      <c r="O975" s="149"/>
    </row>
    <row r="976" spans="1:15">
      <c r="A976" s="80"/>
      <c r="B976" s="39" t="str">
        <f>'Gene Table'!E976</f>
        <v>hsa-miR-141-5p</v>
      </c>
      <c r="C976" s="39" t="str">
        <f>'Gene Table'!B976</f>
        <v>I14</v>
      </c>
      <c r="D976" s="145"/>
      <c r="E976" s="145"/>
      <c r="F976" s="145"/>
      <c r="G976" s="145"/>
      <c r="H976" s="145"/>
      <c r="I976" s="145"/>
      <c r="J976" s="145"/>
      <c r="K976" s="145"/>
      <c r="L976" s="145"/>
      <c r="M976" s="145"/>
      <c r="N976" s="149"/>
      <c r="O976" s="149"/>
    </row>
    <row r="977" spans="1:15">
      <c r="A977" s="80"/>
      <c r="B977" s="39" t="str">
        <f>'Gene Table'!E977</f>
        <v>hsa-miR-93-3p</v>
      </c>
      <c r="C977" s="39" t="str">
        <f>'Gene Table'!B977</f>
        <v>I15</v>
      </c>
      <c r="D977" s="145"/>
      <c r="E977" s="145"/>
      <c r="F977" s="145"/>
      <c r="G977" s="145"/>
      <c r="H977" s="145"/>
      <c r="I977" s="145"/>
      <c r="J977" s="145"/>
      <c r="K977" s="145"/>
      <c r="L977" s="145"/>
      <c r="M977" s="145"/>
      <c r="N977" s="149"/>
      <c r="O977" s="149"/>
    </row>
    <row r="978" spans="1:15">
      <c r="A978" s="80"/>
      <c r="B978" s="39" t="str">
        <f>'Gene Table'!E978</f>
        <v>hsa-miR-148b-5p</v>
      </c>
      <c r="C978" s="39" t="str">
        <f>'Gene Table'!B978</f>
        <v>I16</v>
      </c>
      <c r="D978" s="145"/>
      <c r="E978" s="145"/>
      <c r="F978" s="145"/>
      <c r="G978" s="145"/>
      <c r="H978" s="145"/>
      <c r="I978" s="145"/>
      <c r="J978" s="145"/>
      <c r="K978" s="145"/>
      <c r="L978" s="145"/>
      <c r="M978" s="145"/>
      <c r="N978" s="149"/>
      <c r="O978" s="149"/>
    </row>
    <row r="979" spans="1:15">
      <c r="A979" s="80"/>
      <c r="B979" s="39" t="str">
        <f>'Gene Table'!E979</f>
        <v>hsa-miR-99a-3p</v>
      </c>
      <c r="C979" s="39" t="str">
        <f>'Gene Table'!B979</f>
        <v>I17</v>
      </c>
      <c r="D979" s="145"/>
      <c r="E979" s="145"/>
      <c r="F979" s="145"/>
      <c r="G979" s="145"/>
      <c r="H979" s="145"/>
      <c r="I979" s="145"/>
      <c r="J979" s="145"/>
      <c r="K979" s="145"/>
      <c r="L979" s="145"/>
      <c r="M979" s="145"/>
      <c r="N979" s="149"/>
      <c r="O979" s="149"/>
    </row>
    <row r="980" spans="1:15">
      <c r="A980" s="80"/>
      <c r="B980" s="39" t="str">
        <f>'Gene Table'!E980</f>
        <v>hsa-miR-149-3p</v>
      </c>
      <c r="C980" s="39" t="str">
        <f>'Gene Table'!B980</f>
        <v>I18</v>
      </c>
      <c r="D980" s="145"/>
      <c r="E980" s="145"/>
      <c r="F980" s="145"/>
      <c r="G980" s="145"/>
      <c r="H980" s="145"/>
      <c r="I980" s="145"/>
      <c r="J980" s="145"/>
      <c r="K980" s="145"/>
      <c r="L980" s="145"/>
      <c r="M980" s="145"/>
      <c r="N980" s="149"/>
      <c r="O980" s="149"/>
    </row>
    <row r="981" spans="1:15">
      <c r="A981" s="80"/>
      <c r="B981" s="39" t="str">
        <f>'Gene Table'!E981</f>
        <v>hsa-miR-99b-3p</v>
      </c>
      <c r="C981" s="39" t="str">
        <f>'Gene Table'!B981</f>
        <v>I19</v>
      </c>
      <c r="D981" s="145"/>
      <c r="E981" s="145"/>
      <c r="F981" s="145"/>
      <c r="G981" s="145"/>
      <c r="H981" s="145"/>
      <c r="I981" s="145"/>
      <c r="J981" s="145"/>
      <c r="K981" s="145"/>
      <c r="L981" s="145"/>
      <c r="M981" s="145"/>
      <c r="N981" s="149"/>
      <c r="O981" s="149"/>
    </row>
    <row r="982" spans="1:15">
      <c r="A982" s="80"/>
      <c r="B982" s="39" t="str">
        <f>'Gene Table'!E982</f>
        <v>hsa-miR-150-3p</v>
      </c>
      <c r="C982" s="39" t="str">
        <f>'Gene Table'!B982</f>
        <v>I20</v>
      </c>
      <c r="D982" s="145"/>
      <c r="E982" s="145"/>
      <c r="F982" s="145"/>
      <c r="G982" s="145"/>
      <c r="H982" s="145"/>
      <c r="I982" s="145"/>
      <c r="J982" s="145"/>
      <c r="K982" s="145"/>
      <c r="L982" s="145"/>
      <c r="M982" s="145"/>
      <c r="N982" s="149"/>
      <c r="O982" s="149"/>
    </row>
    <row r="983" spans="1:15">
      <c r="A983" s="80"/>
      <c r="B983" s="39" t="str">
        <f>'Gene Table'!E983</f>
        <v>hsa-miR-224-3p</v>
      </c>
      <c r="C983" s="39" t="str">
        <f>'Gene Table'!B983</f>
        <v>I21</v>
      </c>
      <c r="D983" s="145"/>
      <c r="E983" s="145"/>
      <c r="F983" s="145"/>
      <c r="G983" s="145"/>
      <c r="H983" s="145"/>
      <c r="I983" s="145"/>
      <c r="J983" s="145"/>
      <c r="K983" s="145"/>
      <c r="L983" s="145"/>
      <c r="M983" s="145"/>
      <c r="N983" s="149"/>
      <c r="O983" s="149"/>
    </row>
    <row r="984" spans="1:15">
      <c r="A984" s="80"/>
      <c r="B984" s="39" t="str">
        <f>'Gene Table'!E984</f>
        <v>hsa-miR-15a-3p</v>
      </c>
      <c r="C984" s="39" t="str">
        <f>'Gene Table'!B984</f>
        <v>I22</v>
      </c>
      <c r="D984" s="145"/>
      <c r="E984" s="145"/>
      <c r="F984" s="145"/>
      <c r="G984" s="145"/>
      <c r="H984" s="145"/>
      <c r="I984" s="145"/>
      <c r="J984" s="145"/>
      <c r="K984" s="145"/>
      <c r="L984" s="145"/>
      <c r="M984" s="145"/>
      <c r="N984" s="149"/>
      <c r="O984" s="149"/>
    </row>
    <row r="985" spans="1:15">
      <c r="A985" s="80"/>
      <c r="B985" s="39" t="str">
        <f>'Gene Table'!E985</f>
        <v>hsa-miR-103a-2-5p</v>
      </c>
      <c r="C985" s="39" t="str">
        <f>'Gene Table'!B985</f>
        <v>I23</v>
      </c>
      <c r="D985" s="145"/>
      <c r="E985" s="145"/>
      <c r="F985" s="145"/>
      <c r="G985" s="145"/>
      <c r="H985" s="145"/>
      <c r="I985" s="145"/>
      <c r="J985" s="145"/>
      <c r="K985" s="145"/>
      <c r="L985" s="145"/>
      <c r="M985" s="145"/>
      <c r="N985" s="149"/>
      <c r="O985" s="149"/>
    </row>
    <row r="986" spans="1:15">
      <c r="A986" s="80"/>
      <c r="B986" s="39" t="str">
        <f>'Gene Table'!E986</f>
        <v>hsa-miR-15b-3p</v>
      </c>
      <c r="C986" s="39" t="str">
        <f>'Gene Table'!B986</f>
        <v>I24</v>
      </c>
      <c r="D986" s="145"/>
      <c r="E986" s="145"/>
      <c r="F986" s="145"/>
      <c r="G986" s="145"/>
      <c r="H986" s="145"/>
      <c r="I986" s="145"/>
      <c r="J986" s="145"/>
      <c r="K986" s="145"/>
      <c r="L986" s="145"/>
      <c r="M986" s="145"/>
      <c r="N986" s="149"/>
      <c r="O986" s="149"/>
    </row>
    <row r="987" spans="1:15">
      <c r="A987" s="80"/>
      <c r="B987" s="39" t="str">
        <f>'Gene Table'!E987</f>
        <v>hsa-miR-3194-5p</v>
      </c>
      <c r="C987" s="39" t="str">
        <f>'Gene Table'!B987</f>
        <v>J01</v>
      </c>
      <c r="D987" s="145"/>
      <c r="E987" s="145"/>
      <c r="F987" s="145"/>
      <c r="G987" s="145"/>
      <c r="H987" s="145"/>
      <c r="I987" s="145"/>
      <c r="J987" s="145"/>
      <c r="K987" s="145"/>
      <c r="L987" s="145"/>
      <c r="M987" s="145"/>
      <c r="N987" s="149"/>
      <c r="O987" s="149"/>
    </row>
    <row r="988" spans="1:15">
      <c r="A988" s="80"/>
      <c r="B988" s="39" t="str">
        <f>'Gene Table'!E988</f>
        <v>hsa-miR-3664-5p</v>
      </c>
      <c r="C988" s="39" t="str">
        <f>'Gene Table'!B988</f>
        <v>J02</v>
      </c>
      <c r="D988" s="145"/>
      <c r="E988" s="145"/>
      <c r="F988" s="145"/>
      <c r="G988" s="145"/>
      <c r="H988" s="145"/>
      <c r="I988" s="145"/>
      <c r="J988" s="145"/>
      <c r="K988" s="145"/>
      <c r="L988" s="145"/>
      <c r="M988" s="145"/>
      <c r="N988" s="149"/>
      <c r="O988" s="149"/>
    </row>
    <row r="989" spans="1:15">
      <c r="A989" s="80"/>
      <c r="B989" s="39" t="str">
        <f>'Gene Table'!E989</f>
        <v>hsa-miR-3197</v>
      </c>
      <c r="C989" s="39" t="str">
        <f>'Gene Table'!B989</f>
        <v>J03</v>
      </c>
      <c r="D989" s="145"/>
      <c r="E989" s="145"/>
      <c r="F989" s="145"/>
      <c r="G989" s="145"/>
      <c r="H989" s="145"/>
      <c r="I989" s="145"/>
      <c r="J989" s="145"/>
      <c r="K989" s="145"/>
      <c r="L989" s="145"/>
      <c r="M989" s="145"/>
      <c r="N989" s="149"/>
      <c r="O989" s="149"/>
    </row>
    <row r="990" spans="1:15">
      <c r="A990" s="80"/>
      <c r="B990" s="39" t="str">
        <f>'Gene Table'!E990</f>
        <v>hsa-miR-3665</v>
      </c>
      <c r="C990" s="39" t="str">
        <f>'Gene Table'!B990</f>
        <v>J04</v>
      </c>
      <c r="D990" s="145"/>
      <c r="E990" s="145"/>
      <c r="F990" s="145"/>
      <c r="G990" s="145"/>
      <c r="H990" s="145"/>
      <c r="I990" s="145"/>
      <c r="J990" s="145"/>
      <c r="K990" s="145"/>
      <c r="L990" s="145"/>
      <c r="M990" s="145"/>
      <c r="N990" s="149"/>
      <c r="O990" s="149"/>
    </row>
    <row r="991" spans="1:15">
      <c r="A991" s="80"/>
      <c r="B991" s="39" t="str">
        <f>'Gene Table'!E991</f>
        <v>hsa-miR-3199</v>
      </c>
      <c r="C991" s="39" t="str">
        <f>'Gene Table'!B991</f>
        <v>J05</v>
      </c>
      <c r="D991" s="145"/>
      <c r="E991" s="145"/>
      <c r="F991" s="145"/>
      <c r="G991" s="145"/>
      <c r="H991" s="145"/>
      <c r="I991" s="145"/>
      <c r="J991" s="145"/>
      <c r="K991" s="145"/>
      <c r="L991" s="145"/>
      <c r="M991" s="145"/>
      <c r="N991" s="149"/>
      <c r="O991" s="149"/>
    </row>
    <row r="992" spans="1:15">
      <c r="A992" s="80"/>
      <c r="B992" s="39" t="str">
        <f>'Gene Table'!E992</f>
        <v>hsa-miR-3667-5p</v>
      </c>
      <c r="C992" s="39" t="str">
        <f>'Gene Table'!B992</f>
        <v>J06</v>
      </c>
      <c r="D992" s="145"/>
      <c r="E992" s="145"/>
      <c r="F992" s="145"/>
      <c r="G992" s="145"/>
      <c r="H992" s="145"/>
      <c r="I992" s="145"/>
      <c r="J992" s="145"/>
      <c r="K992" s="145"/>
      <c r="L992" s="145"/>
      <c r="M992" s="145"/>
      <c r="N992" s="149"/>
      <c r="O992" s="149"/>
    </row>
    <row r="993" spans="1:15">
      <c r="A993" s="80"/>
      <c r="B993" s="39" t="str">
        <f>'Gene Table'!E993</f>
        <v>hsa-miR-1273d</v>
      </c>
      <c r="C993" s="39" t="str">
        <f>'Gene Table'!B993</f>
        <v>J07</v>
      </c>
      <c r="D993" s="145"/>
      <c r="E993" s="145"/>
      <c r="F993" s="145"/>
      <c r="G993" s="145"/>
      <c r="H993" s="145"/>
      <c r="I993" s="145"/>
      <c r="J993" s="145"/>
      <c r="K993" s="145"/>
      <c r="L993" s="145"/>
      <c r="M993" s="145"/>
      <c r="N993" s="149"/>
      <c r="O993" s="149"/>
    </row>
    <row r="994" spans="1:15">
      <c r="A994" s="80"/>
      <c r="B994" s="39" t="str">
        <f>'Gene Table'!E994</f>
        <v>hsa-miR-3667-3p</v>
      </c>
      <c r="C994" s="39" t="str">
        <f>'Gene Table'!B994</f>
        <v>J08</v>
      </c>
      <c r="D994" s="145"/>
      <c r="E994" s="145"/>
      <c r="F994" s="145"/>
      <c r="G994" s="145"/>
      <c r="H994" s="145"/>
      <c r="I994" s="145"/>
      <c r="J994" s="145"/>
      <c r="K994" s="145"/>
      <c r="L994" s="145"/>
      <c r="M994" s="145"/>
      <c r="N994" s="149"/>
      <c r="O994" s="149"/>
    </row>
    <row r="995" spans="1:15">
      <c r="A995" s="80"/>
      <c r="B995" s="39" t="str">
        <f>'Gene Table'!E995</f>
        <v>hsa-miR-4295</v>
      </c>
      <c r="C995" s="39" t="str">
        <f>'Gene Table'!B995</f>
        <v>J09</v>
      </c>
      <c r="D995" s="145"/>
      <c r="E995" s="145"/>
      <c r="F995" s="145"/>
      <c r="G995" s="145"/>
      <c r="H995" s="145"/>
      <c r="I995" s="145"/>
      <c r="J995" s="145"/>
      <c r="K995" s="145"/>
      <c r="L995" s="145"/>
      <c r="M995" s="145"/>
      <c r="N995" s="149"/>
      <c r="O995" s="149"/>
    </row>
    <row r="996" spans="1:15">
      <c r="A996" s="80"/>
      <c r="B996" s="39" t="str">
        <f>'Gene Table'!E996</f>
        <v>hsa-miR-3668</v>
      </c>
      <c r="C996" s="39" t="str">
        <f>'Gene Table'!B996</f>
        <v>J10</v>
      </c>
      <c r="D996" s="145"/>
      <c r="E996" s="145"/>
      <c r="F996" s="145"/>
      <c r="G996" s="145"/>
      <c r="H996" s="145"/>
      <c r="I996" s="145"/>
      <c r="J996" s="145"/>
      <c r="K996" s="145"/>
      <c r="L996" s="145"/>
      <c r="M996" s="145"/>
      <c r="N996" s="149"/>
      <c r="O996" s="149"/>
    </row>
    <row r="997" spans="1:15">
      <c r="A997" s="80"/>
      <c r="B997" s="39" t="str">
        <f>'Gene Table'!E997</f>
        <v>hsa-miR-4296</v>
      </c>
      <c r="C997" s="39" t="str">
        <f>'Gene Table'!B997</f>
        <v>J11</v>
      </c>
      <c r="D997" s="145"/>
      <c r="E997" s="145"/>
      <c r="F997" s="145"/>
      <c r="G997" s="145"/>
      <c r="H997" s="145"/>
      <c r="I997" s="145"/>
      <c r="J997" s="145"/>
      <c r="K997" s="145"/>
      <c r="L997" s="145"/>
      <c r="M997" s="145"/>
      <c r="N997" s="149"/>
      <c r="O997" s="149"/>
    </row>
    <row r="998" spans="1:15">
      <c r="A998" s="80"/>
      <c r="B998" s="39" t="str">
        <f>'Gene Table'!E998</f>
        <v>hsa-miR-3669</v>
      </c>
      <c r="C998" s="39" t="str">
        <f>'Gene Table'!B998</f>
        <v>J12</v>
      </c>
      <c r="D998" s="145"/>
      <c r="E998" s="145"/>
      <c r="F998" s="145"/>
      <c r="G998" s="145"/>
      <c r="H998" s="145"/>
      <c r="I998" s="145"/>
      <c r="J998" s="145"/>
      <c r="K998" s="145"/>
      <c r="L998" s="145"/>
      <c r="M998" s="145"/>
      <c r="N998" s="149"/>
      <c r="O998" s="149"/>
    </row>
    <row r="999" spans="1:15">
      <c r="A999" s="80"/>
      <c r="B999" s="39" t="str">
        <f>'Gene Table'!E999</f>
        <v>hsa-miR-378c</v>
      </c>
      <c r="C999" s="39" t="str">
        <f>'Gene Table'!B999</f>
        <v>J13</v>
      </c>
      <c r="D999" s="145"/>
      <c r="E999" s="145"/>
      <c r="F999" s="145"/>
      <c r="G999" s="145"/>
      <c r="H999" s="145"/>
      <c r="I999" s="145"/>
      <c r="J999" s="145"/>
      <c r="K999" s="145"/>
      <c r="L999" s="145"/>
      <c r="M999" s="145"/>
      <c r="N999" s="149"/>
      <c r="O999" s="149"/>
    </row>
    <row r="1000" spans="1:15">
      <c r="A1000" s="80"/>
      <c r="B1000" s="39" t="str">
        <f>'Gene Table'!E1000</f>
        <v>hsa-miR-3670</v>
      </c>
      <c r="C1000" s="39" t="str">
        <f>'Gene Table'!B1000</f>
        <v>J14</v>
      </c>
      <c r="D1000" s="145"/>
      <c r="E1000" s="145"/>
      <c r="F1000" s="145"/>
      <c r="G1000" s="145"/>
      <c r="H1000" s="145"/>
      <c r="I1000" s="145"/>
      <c r="J1000" s="145"/>
      <c r="K1000" s="145"/>
      <c r="L1000" s="145"/>
      <c r="M1000" s="145"/>
      <c r="N1000" s="149"/>
      <c r="O1000" s="149"/>
    </row>
    <row r="1001" spans="1:15">
      <c r="A1001" s="80"/>
      <c r="B1001" s="39" t="str">
        <f>'Gene Table'!E1001</f>
        <v>hsa-miR-4299</v>
      </c>
      <c r="C1001" s="39" t="str">
        <f>'Gene Table'!B1001</f>
        <v>J15</v>
      </c>
      <c r="D1001" s="145"/>
      <c r="E1001" s="145"/>
      <c r="F1001" s="145"/>
      <c r="G1001" s="145"/>
      <c r="H1001" s="145"/>
      <c r="I1001" s="145"/>
      <c r="J1001" s="145"/>
      <c r="K1001" s="145"/>
      <c r="L1001" s="145"/>
      <c r="M1001" s="145"/>
      <c r="N1001" s="149"/>
      <c r="O1001" s="149"/>
    </row>
    <row r="1002" spans="1:15">
      <c r="A1002" s="80"/>
      <c r="B1002" s="39" t="str">
        <f>'Gene Table'!E1002</f>
        <v>hsa-miR-3671</v>
      </c>
      <c r="C1002" s="39" t="str">
        <f>'Gene Table'!B1002</f>
        <v>J16</v>
      </c>
      <c r="D1002" s="145"/>
      <c r="E1002" s="145"/>
      <c r="F1002" s="145"/>
      <c r="G1002" s="145"/>
      <c r="H1002" s="145"/>
      <c r="I1002" s="145"/>
      <c r="J1002" s="145"/>
      <c r="K1002" s="145"/>
      <c r="L1002" s="145"/>
      <c r="M1002" s="145"/>
      <c r="N1002" s="149"/>
      <c r="O1002" s="149"/>
    </row>
    <row r="1003" spans="1:15">
      <c r="A1003" s="80"/>
      <c r="B1003" s="39" t="str">
        <f>'Gene Table'!E1003</f>
        <v>hsa-miR-4305</v>
      </c>
      <c r="C1003" s="39" t="str">
        <f>'Gene Table'!B1003</f>
        <v>J17</v>
      </c>
      <c r="D1003" s="145"/>
      <c r="E1003" s="145"/>
      <c r="F1003" s="145"/>
      <c r="G1003" s="145"/>
      <c r="H1003" s="145"/>
      <c r="I1003" s="145"/>
      <c r="J1003" s="145"/>
      <c r="K1003" s="145"/>
      <c r="L1003" s="145"/>
      <c r="M1003" s="145"/>
      <c r="N1003" s="149"/>
      <c r="O1003" s="149"/>
    </row>
    <row r="1004" spans="1:15">
      <c r="A1004" s="80"/>
      <c r="B1004" s="39" t="str">
        <f>'Gene Table'!E1004</f>
        <v>hsa-miR-3672</v>
      </c>
      <c r="C1004" s="39" t="str">
        <f>'Gene Table'!B1004</f>
        <v>J18</v>
      </c>
      <c r="D1004" s="145"/>
      <c r="E1004" s="145"/>
      <c r="F1004" s="145"/>
      <c r="G1004" s="145"/>
      <c r="H1004" s="145"/>
      <c r="I1004" s="145"/>
      <c r="J1004" s="145"/>
      <c r="K1004" s="145"/>
      <c r="L1004" s="145"/>
      <c r="M1004" s="145"/>
      <c r="N1004" s="149"/>
      <c r="O1004" s="149"/>
    </row>
    <row r="1005" spans="1:15">
      <c r="A1005" s="80"/>
      <c r="B1005" s="39" t="str">
        <f>'Gene Table'!E1005</f>
        <v>hsa-miR-4306</v>
      </c>
      <c r="C1005" s="39" t="str">
        <f>'Gene Table'!B1005</f>
        <v>J19</v>
      </c>
      <c r="D1005" s="145"/>
      <c r="E1005" s="145"/>
      <c r="F1005" s="145"/>
      <c r="G1005" s="145"/>
      <c r="H1005" s="145"/>
      <c r="I1005" s="145"/>
      <c r="J1005" s="145"/>
      <c r="K1005" s="145"/>
      <c r="L1005" s="145"/>
      <c r="M1005" s="145"/>
      <c r="N1005" s="149"/>
      <c r="O1005" s="149"/>
    </row>
    <row r="1006" spans="1:15">
      <c r="A1006" s="80"/>
      <c r="B1006" s="39" t="str">
        <f>'Gene Table'!E1006</f>
        <v>hsa-miR-3673</v>
      </c>
      <c r="C1006" s="39" t="str">
        <f>'Gene Table'!B1006</f>
        <v>J20</v>
      </c>
      <c r="D1006" s="145"/>
      <c r="E1006" s="145"/>
      <c r="F1006" s="145"/>
      <c r="G1006" s="145"/>
      <c r="H1006" s="145"/>
      <c r="I1006" s="145"/>
      <c r="J1006" s="145"/>
      <c r="K1006" s="145"/>
      <c r="L1006" s="145"/>
      <c r="M1006" s="145"/>
      <c r="N1006" s="149"/>
      <c r="O1006" s="149"/>
    </row>
    <row r="1007" spans="1:15">
      <c r="A1007" s="80"/>
      <c r="B1007" s="39" t="str">
        <f>'Gene Table'!E1007</f>
        <v>hsa-miR-4307</v>
      </c>
      <c r="C1007" s="39" t="str">
        <f>'Gene Table'!B1007</f>
        <v>J21</v>
      </c>
      <c r="D1007" s="145"/>
      <c r="E1007" s="145"/>
      <c r="F1007" s="145"/>
      <c r="G1007" s="145"/>
      <c r="H1007" s="145"/>
      <c r="I1007" s="145"/>
      <c r="J1007" s="145"/>
      <c r="K1007" s="145"/>
      <c r="L1007" s="145"/>
      <c r="M1007" s="145"/>
      <c r="N1007" s="149"/>
      <c r="O1007" s="149"/>
    </row>
    <row r="1008" spans="1:15">
      <c r="A1008" s="80"/>
      <c r="B1008" s="39" t="str">
        <f>'Gene Table'!E1008</f>
        <v>hsa-miR-3674</v>
      </c>
      <c r="C1008" s="39" t="str">
        <f>'Gene Table'!B1008</f>
        <v>J22</v>
      </c>
      <c r="D1008" s="145"/>
      <c r="E1008" s="145"/>
      <c r="F1008" s="145"/>
      <c r="G1008" s="145"/>
      <c r="H1008" s="145"/>
      <c r="I1008" s="145"/>
      <c r="J1008" s="145"/>
      <c r="K1008" s="145"/>
      <c r="L1008" s="145"/>
      <c r="M1008" s="145"/>
      <c r="N1008" s="149"/>
      <c r="O1008" s="149"/>
    </row>
    <row r="1009" spans="1:15">
      <c r="A1009" s="80"/>
      <c r="B1009" s="39" t="str">
        <f>'Gene Table'!E1009</f>
        <v>hsa-miR-4311</v>
      </c>
      <c r="C1009" s="39" t="str">
        <f>'Gene Table'!B1009</f>
        <v>J23</v>
      </c>
      <c r="D1009" s="145"/>
      <c r="E1009" s="145"/>
      <c r="F1009" s="145"/>
      <c r="G1009" s="145"/>
      <c r="H1009" s="145"/>
      <c r="I1009" s="145"/>
      <c r="J1009" s="145"/>
      <c r="K1009" s="145"/>
      <c r="L1009" s="145"/>
      <c r="M1009" s="145"/>
      <c r="N1009" s="149"/>
      <c r="O1009" s="149"/>
    </row>
    <row r="1010" spans="1:15">
      <c r="A1010" s="80"/>
      <c r="B1010" s="39" t="str">
        <f>'Gene Table'!E1010</f>
        <v>hsa-miR-3675-5p</v>
      </c>
      <c r="C1010" s="39" t="str">
        <f>'Gene Table'!B1010</f>
        <v>J24</v>
      </c>
      <c r="D1010" s="145"/>
      <c r="E1010" s="145"/>
      <c r="F1010" s="145"/>
      <c r="G1010" s="145"/>
      <c r="H1010" s="145"/>
      <c r="I1010" s="145"/>
      <c r="J1010" s="145"/>
      <c r="K1010" s="145"/>
      <c r="L1010" s="145"/>
      <c r="M1010" s="145"/>
      <c r="N1010" s="149"/>
      <c r="O1010" s="149"/>
    </row>
    <row r="1011" spans="1:15">
      <c r="A1011" s="80"/>
      <c r="B1011" s="39" t="str">
        <f>'Gene Table'!E1011</f>
        <v>hsa-miR-449b-3p</v>
      </c>
      <c r="C1011" s="39" t="str">
        <f>'Gene Table'!B1011</f>
        <v>K01</v>
      </c>
      <c r="D1011" s="145"/>
      <c r="E1011" s="145"/>
      <c r="F1011" s="145"/>
      <c r="G1011" s="145"/>
      <c r="H1011" s="145"/>
      <c r="I1011" s="145"/>
      <c r="J1011" s="145"/>
      <c r="K1011" s="145"/>
      <c r="L1011" s="145"/>
      <c r="M1011" s="145"/>
      <c r="N1011" s="149"/>
      <c r="O1011" s="149"/>
    </row>
    <row r="1012" spans="1:15">
      <c r="A1012" s="80"/>
      <c r="B1012" s="39" t="str">
        <f>'Gene Table'!E1012</f>
        <v>hsa-miR-16-1-3p</v>
      </c>
      <c r="C1012" s="39" t="str">
        <f>'Gene Table'!B1012</f>
        <v>K02</v>
      </c>
      <c r="D1012" s="145"/>
      <c r="E1012" s="145"/>
      <c r="F1012" s="145"/>
      <c r="G1012" s="145"/>
      <c r="H1012" s="145"/>
      <c r="I1012" s="145"/>
      <c r="J1012" s="145"/>
      <c r="K1012" s="145"/>
      <c r="L1012" s="145"/>
      <c r="M1012" s="145"/>
      <c r="N1012" s="149"/>
      <c r="O1012" s="149"/>
    </row>
    <row r="1013" spans="1:15">
      <c r="A1013" s="80"/>
      <c r="B1013" s="39" t="str">
        <f>'Gene Table'!E1013</f>
        <v>hsa-miR-2114-3p</v>
      </c>
      <c r="C1013" s="39" t="str">
        <f>'Gene Table'!B1013</f>
        <v>K03</v>
      </c>
      <c r="D1013" s="145"/>
      <c r="E1013" s="145"/>
      <c r="F1013" s="145"/>
      <c r="G1013" s="145"/>
      <c r="H1013" s="145"/>
      <c r="I1013" s="145"/>
      <c r="J1013" s="145"/>
      <c r="K1013" s="145"/>
      <c r="L1013" s="145"/>
      <c r="M1013" s="145"/>
      <c r="N1013" s="149"/>
      <c r="O1013" s="149"/>
    </row>
    <row r="1014" spans="1:15">
      <c r="A1014" s="80"/>
      <c r="B1014" s="39" t="str">
        <f>'Gene Table'!E1014</f>
        <v>hsa-miR-16-2-3p</v>
      </c>
      <c r="C1014" s="39" t="str">
        <f>'Gene Table'!B1014</f>
        <v>K04</v>
      </c>
      <c r="D1014" s="145"/>
      <c r="E1014" s="145"/>
      <c r="F1014" s="145"/>
      <c r="G1014" s="145"/>
      <c r="H1014" s="145"/>
      <c r="I1014" s="145"/>
      <c r="J1014" s="145"/>
      <c r="K1014" s="145"/>
      <c r="L1014" s="145"/>
      <c r="M1014" s="145"/>
      <c r="N1014" s="149"/>
      <c r="O1014" s="149"/>
    </row>
    <row r="1015" spans="1:15">
      <c r="A1015" s="80"/>
      <c r="B1015" s="39" t="str">
        <f>'Gene Table'!E1015</f>
        <v>hsa-let-7a-2-3p</v>
      </c>
      <c r="C1015" s="39" t="str">
        <f>'Gene Table'!B1015</f>
        <v>K05</v>
      </c>
      <c r="D1015" s="145"/>
      <c r="E1015" s="145"/>
      <c r="F1015" s="145"/>
      <c r="G1015" s="145"/>
      <c r="H1015" s="145"/>
      <c r="I1015" s="145"/>
      <c r="J1015" s="145"/>
      <c r="K1015" s="145"/>
      <c r="L1015" s="145"/>
      <c r="M1015" s="145"/>
      <c r="N1015" s="149"/>
      <c r="O1015" s="149"/>
    </row>
    <row r="1016" spans="1:15">
      <c r="A1016" s="80"/>
      <c r="B1016" s="39" t="str">
        <f>'Gene Table'!E1016</f>
        <v>hsa-miR-17-3p</v>
      </c>
      <c r="C1016" s="39" t="str">
        <f>'Gene Table'!B1016</f>
        <v>K06</v>
      </c>
      <c r="D1016" s="145"/>
      <c r="E1016" s="145"/>
      <c r="F1016" s="145"/>
      <c r="G1016" s="145"/>
      <c r="H1016" s="145"/>
      <c r="I1016" s="145"/>
      <c r="J1016" s="145"/>
      <c r="K1016" s="145"/>
      <c r="L1016" s="145"/>
      <c r="M1016" s="145"/>
      <c r="N1016" s="149"/>
      <c r="O1016" s="149"/>
    </row>
    <row r="1017" spans="1:15">
      <c r="A1017" s="80"/>
      <c r="B1017" s="39" t="str">
        <f>'Gene Table'!E1017</f>
        <v>hsa-miR-675-3p</v>
      </c>
      <c r="C1017" s="39" t="str">
        <f>'Gene Table'!B1017</f>
        <v>K07</v>
      </c>
      <c r="D1017" s="145"/>
      <c r="E1017" s="145"/>
      <c r="F1017" s="145"/>
      <c r="G1017" s="145"/>
      <c r="H1017" s="145"/>
      <c r="I1017" s="145"/>
      <c r="J1017" s="145"/>
      <c r="K1017" s="145"/>
      <c r="L1017" s="145"/>
      <c r="M1017" s="145"/>
      <c r="N1017" s="149"/>
      <c r="O1017" s="149"/>
    </row>
    <row r="1018" spans="1:15">
      <c r="A1018" s="80"/>
      <c r="B1018" s="39" t="str">
        <f>'Gene Table'!E1018</f>
        <v>hsa-miR-182-3p</v>
      </c>
      <c r="C1018" s="39" t="str">
        <f>'Gene Table'!B1018</f>
        <v>K08</v>
      </c>
      <c r="D1018" s="145"/>
      <c r="E1018" s="145"/>
      <c r="F1018" s="145"/>
      <c r="G1018" s="145"/>
      <c r="H1018" s="145"/>
      <c r="I1018" s="145"/>
      <c r="J1018" s="145"/>
      <c r="K1018" s="145"/>
      <c r="L1018" s="145"/>
      <c r="M1018" s="145"/>
      <c r="N1018" s="149"/>
      <c r="O1018" s="149"/>
    </row>
    <row r="1019" spans="1:15">
      <c r="A1019" s="80"/>
      <c r="B1019" s="39" t="str">
        <f>'Gene Table'!E1019</f>
        <v>hsa-miR-2861</v>
      </c>
      <c r="C1019" s="39" t="str">
        <f>'Gene Table'!B1019</f>
        <v>K09</v>
      </c>
      <c r="D1019" s="145"/>
      <c r="E1019" s="145"/>
      <c r="F1019" s="145"/>
      <c r="G1019" s="145"/>
      <c r="H1019" s="145"/>
      <c r="I1019" s="145"/>
      <c r="J1019" s="145"/>
      <c r="K1019" s="145"/>
      <c r="L1019" s="145"/>
      <c r="M1019" s="145"/>
      <c r="N1019" s="149"/>
      <c r="O1019" s="149"/>
    </row>
    <row r="1020" spans="1:15">
      <c r="A1020" s="80"/>
      <c r="B1020" s="39" t="str">
        <f>'Gene Table'!E1020</f>
        <v>hsa-miR-183-3p</v>
      </c>
      <c r="C1020" s="39" t="str">
        <f>'Gene Table'!B1020</f>
        <v>K10</v>
      </c>
      <c r="D1020" s="145"/>
      <c r="E1020" s="145"/>
      <c r="F1020" s="145"/>
      <c r="G1020" s="145"/>
      <c r="H1020" s="145"/>
      <c r="I1020" s="145"/>
      <c r="J1020" s="145"/>
      <c r="K1020" s="145"/>
      <c r="L1020" s="145"/>
      <c r="M1020" s="145"/>
      <c r="N1020" s="149"/>
      <c r="O1020" s="149"/>
    </row>
    <row r="1021" spans="1:15">
      <c r="A1021" s="80"/>
      <c r="B1021" s="39" t="str">
        <f>'Gene Table'!E1021</f>
        <v>hsa-miR-3115</v>
      </c>
      <c r="C1021" s="39" t="str">
        <f>'Gene Table'!B1021</f>
        <v>K11</v>
      </c>
      <c r="D1021" s="145"/>
      <c r="E1021" s="145"/>
      <c r="F1021" s="145"/>
      <c r="G1021" s="145"/>
      <c r="H1021" s="145"/>
      <c r="I1021" s="145"/>
      <c r="J1021" s="145"/>
      <c r="K1021" s="145"/>
      <c r="L1021" s="145"/>
      <c r="M1021" s="145"/>
      <c r="N1021" s="149"/>
      <c r="O1021" s="149"/>
    </row>
    <row r="1022" spans="1:15">
      <c r="A1022" s="80"/>
      <c r="B1022" s="39" t="str">
        <f>'Gene Table'!E1022</f>
        <v>hsa-miR-18b-3p</v>
      </c>
      <c r="C1022" s="39" t="str">
        <f>'Gene Table'!B1022</f>
        <v>K12</v>
      </c>
      <c r="D1022" s="145"/>
      <c r="E1022" s="145"/>
      <c r="F1022" s="145"/>
      <c r="G1022" s="145"/>
      <c r="H1022" s="145"/>
      <c r="I1022" s="145"/>
      <c r="J1022" s="145"/>
      <c r="K1022" s="145"/>
      <c r="L1022" s="145"/>
      <c r="M1022" s="145"/>
      <c r="N1022" s="149"/>
      <c r="O1022" s="149"/>
    </row>
    <row r="1023" spans="1:15">
      <c r="A1023" s="80"/>
      <c r="B1023" s="39" t="str">
        <f>'Gene Table'!E1023</f>
        <v>hsa-miR-3116</v>
      </c>
      <c r="C1023" s="39" t="str">
        <f>'Gene Table'!B1023</f>
        <v>K13</v>
      </c>
      <c r="D1023" s="145"/>
      <c r="E1023" s="145"/>
      <c r="F1023" s="145"/>
      <c r="G1023" s="145"/>
      <c r="H1023" s="145"/>
      <c r="I1023" s="145"/>
      <c r="J1023" s="145"/>
      <c r="K1023" s="145"/>
      <c r="L1023" s="145"/>
      <c r="M1023" s="145"/>
      <c r="N1023" s="149"/>
      <c r="O1023" s="149"/>
    </row>
    <row r="1024" spans="1:15">
      <c r="A1024" s="80"/>
      <c r="B1024" s="39" t="str">
        <f>'Gene Table'!E1024</f>
        <v>hsa-miR-191-3p</v>
      </c>
      <c r="C1024" s="39" t="str">
        <f>'Gene Table'!B1024</f>
        <v>K14</v>
      </c>
      <c r="D1024" s="145"/>
      <c r="E1024" s="145"/>
      <c r="F1024" s="145"/>
      <c r="G1024" s="145"/>
      <c r="H1024" s="145"/>
      <c r="I1024" s="145"/>
      <c r="J1024" s="145"/>
      <c r="K1024" s="145"/>
      <c r="L1024" s="145"/>
      <c r="M1024" s="145"/>
      <c r="N1024" s="149"/>
      <c r="O1024" s="149"/>
    </row>
    <row r="1025" spans="1:15">
      <c r="A1025" s="80"/>
      <c r="B1025" s="39" t="str">
        <f>'Gene Table'!E1025</f>
        <v>hsa-miR-3119</v>
      </c>
      <c r="C1025" s="39" t="str">
        <f>'Gene Table'!B1025</f>
        <v>K15</v>
      </c>
      <c r="D1025" s="145"/>
      <c r="E1025" s="145"/>
      <c r="F1025" s="145"/>
      <c r="G1025" s="145"/>
      <c r="H1025" s="145"/>
      <c r="I1025" s="145"/>
      <c r="J1025" s="145"/>
      <c r="K1025" s="145"/>
      <c r="L1025" s="145"/>
      <c r="M1025" s="145"/>
      <c r="N1025" s="149"/>
      <c r="O1025" s="149"/>
    </row>
    <row r="1026" spans="1:15">
      <c r="A1026" s="80"/>
      <c r="B1026" s="39" t="str">
        <f>'Gene Table'!E1026</f>
        <v>hsa-miR-1911-3p</v>
      </c>
      <c r="C1026" s="39" t="str">
        <f>'Gene Table'!B1026</f>
        <v>K16</v>
      </c>
      <c r="D1026" s="145"/>
      <c r="E1026" s="145"/>
      <c r="F1026" s="145"/>
      <c r="G1026" s="145"/>
      <c r="H1026" s="145"/>
      <c r="I1026" s="145"/>
      <c r="J1026" s="145"/>
      <c r="K1026" s="145"/>
      <c r="L1026" s="145"/>
      <c r="M1026" s="145"/>
      <c r="N1026" s="149"/>
      <c r="O1026" s="149"/>
    </row>
    <row r="1027" spans="1:15">
      <c r="A1027" s="80"/>
      <c r="B1027" s="39" t="str">
        <f>'Gene Table'!E1027</f>
        <v>hsa-miR-3120-3p</v>
      </c>
      <c r="C1027" s="39" t="str">
        <f>'Gene Table'!B1027</f>
        <v>K17</v>
      </c>
      <c r="D1027" s="145"/>
      <c r="E1027" s="145"/>
      <c r="F1027" s="145"/>
      <c r="G1027" s="145"/>
      <c r="H1027" s="145"/>
      <c r="I1027" s="145"/>
      <c r="J1027" s="145"/>
      <c r="K1027" s="145"/>
      <c r="L1027" s="145"/>
      <c r="M1027" s="145"/>
      <c r="N1027" s="149"/>
      <c r="O1027" s="149"/>
    </row>
    <row r="1028" spans="1:15">
      <c r="A1028" s="80"/>
      <c r="B1028" s="39" t="str">
        <f>'Gene Table'!E1028</f>
        <v>hsa-miR-1915-5p</v>
      </c>
      <c r="C1028" s="39" t="str">
        <f>'Gene Table'!B1028</f>
        <v>K18</v>
      </c>
      <c r="D1028" s="145"/>
      <c r="E1028" s="145"/>
      <c r="F1028" s="145"/>
      <c r="G1028" s="145"/>
      <c r="H1028" s="145"/>
      <c r="I1028" s="145"/>
      <c r="J1028" s="145"/>
      <c r="K1028" s="145"/>
      <c r="L1028" s="145"/>
      <c r="M1028" s="145"/>
      <c r="N1028" s="149"/>
      <c r="O1028" s="149"/>
    </row>
    <row r="1029" spans="1:15">
      <c r="A1029" s="80"/>
      <c r="B1029" s="39" t="str">
        <f>'Gene Table'!E1029</f>
        <v>hsa-miR-3121-3p</v>
      </c>
      <c r="C1029" s="39" t="str">
        <f>'Gene Table'!B1029</f>
        <v>K19</v>
      </c>
      <c r="D1029" s="145"/>
      <c r="E1029" s="145"/>
      <c r="F1029" s="145"/>
      <c r="G1029" s="145"/>
      <c r="H1029" s="145"/>
      <c r="I1029" s="145"/>
      <c r="J1029" s="145"/>
      <c r="K1029" s="145"/>
      <c r="L1029" s="145"/>
      <c r="M1029" s="145"/>
      <c r="N1029" s="149"/>
      <c r="O1029" s="149"/>
    </row>
    <row r="1030" spans="1:15">
      <c r="A1030" s="80"/>
      <c r="B1030" s="39" t="str">
        <f>'Gene Table'!E1030</f>
        <v>hsa-miR-193b-5p</v>
      </c>
      <c r="C1030" s="39" t="str">
        <f>'Gene Table'!B1030</f>
        <v>K20</v>
      </c>
      <c r="D1030" s="145"/>
      <c r="E1030" s="145"/>
      <c r="F1030" s="145"/>
      <c r="G1030" s="145"/>
      <c r="H1030" s="145"/>
      <c r="I1030" s="145"/>
      <c r="J1030" s="145"/>
      <c r="K1030" s="145"/>
      <c r="L1030" s="145"/>
      <c r="M1030" s="145"/>
      <c r="N1030" s="149"/>
      <c r="O1030" s="149"/>
    </row>
    <row r="1031" spans="1:15">
      <c r="A1031" s="80"/>
      <c r="B1031" s="39" t="str">
        <f>'Gene Table'!E1031</f>
        <v>hsa-miR-548s</v>
      </c>
      <c r="C1031" s="39" t="str">
        <f>'Gene Table'!B1031</f>
        <v>K21</v>
      </c>
      <c r="D1031" s="145"/>
      <c r="E1031" s="145"/>
      <c r="F1031" s="145"/>
      <c r="G1031" s="145"/>
      <c r="H1031" s="145"/>
      <c r="I1031" s="145"/>
      <c r="J1031" s="145"/>
      <c r="K1031" s="145"/>
      <c r="L1031" s="145"/>
      <c r="M1031" s="145"/>
      <c r="N1031" s="149"/>
      <c r="O1031" s="149"/>
    </row>
    <row r="1032" spans="1:15">
      <c r="A1032" s="80"/>
      <c r="B1032" s="39" t="str">
        <f>'Gene Table'!E1032</f>
        <v>hsa-miR-196a-3p</v>
      </c>
      <c r="C1032" s="39" t="str">
        <f>'Gene Table'!B1032</f>
        <v>K22</v>
      </c>
      <c r="D1032" s="145"/>
      <c r="E1032" s="145"/>
      <c r="F1032" s="145"/>
      <c r="G1032" s="145"/>
      <c r="H1032" s="145"/>
      <c r="I1032" s="145"/>
      <c r="J1032" s="145"/>
      <c r="K1032" s="145"/>
      <c r="L1032" s="145"/>
      <c r="M1032" s="145"/>
      <c r="N1032" s="149"/>
      <c r="O1032" s="149"/>
    </row>
    <row r="1033" spans="1:15">
      <c r="A1033" s="80"/>
      <c r="B1033" s="39" t="str">
        <f>'Gene Table'!E1033</f>
        <v>hsa-miR-3129-5p</v>
      </c>
      <c r="C1033" s="39" t="str">
        <f>'Gene Table'!B1033</f>
        <v>K23</v>
      </c>
      <c r="D1033" s="145"/>
      <c r="E1033" s="145"/>
      <c r="F1033" s="145"/>
      <c r="G1033" s="145"/>
      <c r="H1033" s="145"/>
      <c r="I1033" s="145"/>
      <c r="J1033" s="145"/>
      <c r="K1033" s="145"/>
      <c r="L1033" s="145"/>
      <c r="M1033" s="145"/>
      <c r="N1033" s="149"/>
      <c r="O1033" s="149"/>
    </row>
    <row r="1034" spans="1:15">
      <c r="A1034" s="80"/>
      <c r="B1034" s="39" t="str">
        <f>'Gene Table'!E1034</f>
        <v>hsa-miR-19a-5p</v>
      </c>
      <c r="C1034" s="39" t="str">
        <f>'Gene Table'!B1034</f>
        <v>K24</v>
      </c>
      <c r="D1034" s="145"/>
      <c r="E1034" s="145"/>
      <c r="F1034" s="145"/>
      <c r="G1034" s="145"/>
      <c r="H1034" s="145"/>
      <c r="I1034" s="145"/>
      <c r="J1034" s="145"/>
      <c r="K1034" s="145"/>
      <c r="L1034" s="145"/>
      <c r="M1034" s="145"/>
      <c r="N1034" s="149"/>
      <c r="O1034" s="149"/>
    </row>
    <row r="1035" spans="1:15">
      <c r="A1035" s="80"/>
      <c r="B1035" s="39" t="str">
        <f>'Gene Table'!E1035</f>
        <v>hsa-miR-4312</v>
      </c>
      <c r="C1035" s="39" t="str">
        <f>'Gene Table'!B1035</f>
        <v>L01</v>
      </c>
      <c r="D1035" s="145"/>
      <c r="E1035" s="145"/>
      <c r="F1035" s="145"/>
      <c r="G1035" s="145"/>
      <c r="H1035" s="145"/>
      <c r="I1035" s="145"/>
      <c r="J1035" s="145"/>
      <c r="K1035" s="145"/>
      <c r="L1035" s="145"/>
      <c r="M1035" s="145"/>
      <c r="N1035" s="149"/>
      <c r="O1035" s="149"/>
    </row>
    <row r="1036" spans="1:15">
      <c r="A1036" s="80"/>
      <c r="B1036" s="39" t="str">
        <f>'Gene Table'!E1036</f>
        <v>hsa-miR-3675-3p</v>
      </c>
      <c r="C1036" s="39" t="str">
        <f>'Gene Table'!B1036</f>
        <v>L02</v>
      </c>
      <c r="D1036" s="145"/>
      <c r="E1036" s="145"/>
      <c r="F1036" s="145"/>
      <c r="G1036" s="145"/>
      <c r="H1036" s="145"/>
      <c r="I1036" s="145"/>
      <c r="J1036" s="145"/>
      <c r="K1036" s="145"/>
      <c r="L1036" s="145"/>
      <c r="M1036" s="145"/>
      <c r="N1036" s="149"/>
      <c r="O1036" s="149"/>
    </row>
    <row r="1037" spans="1:15">
      <c r="A1037" s="80"/>
      <c r="B1037" s="39" t="str">
        <f>'Gene Table'!E1037</f>
        <v>hsa-miR-4315</v>
      </c>
      <c r="C1037" s="39" t="str">
        <f>'Gene Table'!B1037</f>
        <v>L03</v>
      </c>
      <c r="D1037" s="145"/>
      <c r="E1037" s="145"/>
      <c r="F1037" s="145"/>
      <c r="G1037" s="145"/>
      <c r="H1037" s="145"/>
      <c r="I1037" s="145"/>
      <c r="J1037" s="145"/>
      <c r="K1037" s="145"/>
      <c r="L1037" s="145"/>
      <c r="M1037" s="145"/>
      <c r="N1037" s="149"/>
      <c r="O1037" s="149"/>
    </row>
    <row r="1038" spans="1:15">
      <c r="A1038" s="80"/>
      <c r="B1038" s="39" t="str">
        <f>'Gene Table'!E1038</f>
        <v>hsa-miR-3676-3p</v>
      </c>
      <c r="C1038" s="39" t="str">
        <f>'Gene Table'!B1038</f>
        <v>L04</v>
      </c>
      <c r="D1038" s="145"/>
      <c r="E1038" s="145"/>
      <c r="F1038" s="145"/>
      <c r="G1038" s="145"/>
      <c r="H1038" s="145"/>
      <c r="I1038" s="145"/>
      <c r="J1038" s="145"/>
      <c r="K1038" s="145"/>
      <c r="L1038" s="145"/>
      <c r="M1038" s="145"/>
      <c r="N1038" s="149"/>
      <c r="O1038" s="149"/>
    </row>
    <row r="1039" spans="1:15">
      <c r="A1039" s="80"/>
      <c r="B1039" s="39" t="str">
        <f>'Gene Table'!E1039</f>
        <v>hsa-miR-4316</v>
      </c>
      <c r="C1039" s="39" t="str">
        <f>'Gene Table'!B1039</f>
        <v>L05</v>
      </c>
      <c r="D1039" s="145"/>
      <c r="E1039" s="145"/>
      <c r="F1039" s="145"/>
      <c r="G1039" s="145"/>
      <c r="H1039" s="145"/>
      <c r="I1039" s="145"/>
      <c r="J1039" s="145"/>
      <c r="K1039" s="145"/>
      <c r="L1039" s="145"/>
      <c r="M1039" s="145"/>
      <c r="N1039" s="149"/>
      <c r="O1039" s="149"/>
    </row>
    <row r="1040" spans="1:15">
      <c r="A1040" s="80"/>
      <c r="B1040" s="39" t="str">
        <f>'Gene Table'!E1040</f>
        <v>hsa-miR-3677-3p</v>
      </c>
      <c r="C1040" s="39" t="str">
        <f>'Gene Table'!B1040</f>
        <v>L06</v>
      </c>
      <c r="D1040" s="145"/>
      <c r="E1040" s="145"/>
      <c r="F1040" s="145"/>
      <c r="G1040" s="145"/>
      <c r="H1040" s="145"/>
      <c r="I1040" s="145"/>
      <c r="J1040" s="145"/>
      <c r="K1040" s="145"/>
      <c r="L1040" s="145"/>
      <c r="M1040" s="145"/>
      <c r="N1040" s="149"/>
      <c r="O1040" s="149"/>
    </row>
    <row r="1041" spans="1:15">
      <c r="A1041" s="80"/>
      <c r="B1041" s="39" t="str">
        <f>'Gene Table'!E1041</f>
        <v>hsa-miR-4318</v>
      </c>
      <c r="C1041" s="39" t="str">
        <f>'Gene Table'!B1041</f>
        <v>L07</v>
      </c>
      <c r="D1041" s="145"/>
      <c r="E1041" s="145"/>
      <c r="F1041" s="145"/>
      <c r="G1041" s="145"/>
      <c r="H1041" s="145"/>
      <c r="I1041" s="145"/>
      <c r="J1041" s="145"/>
      <c r="K1041" s="145"/>
      <c r="L1041" s="145"/>
      <c r="M1041" s="145"/>
      <c r="N1041" s="149"/>
      <c r="O1041" s="149"/>
    </row>
    <row r="1042" spans="1:15">
      <c r="A1042" s="80"/>
      <c r="B1042" s="39" t="str">
        <f>'Gene Table'!E1042</f>
        <v>hsa-miR-3678-3p</v>
      </c>
      <c r="C1042" s="39" t="str">
        <f>'Gene Table'!B1042</f>
        <v>L08</v>
      </c>
      <c r="D1042" s="145"/>
      <c r="E1042" s="145"/>
      <c r="F1042" s="145"/>
      <c r="G1042" s="145"/>
      <c r="H1042" s="145"/>
      <c r="I1042" s="145"/>
      <c r="J1042" s="145"/>
      <c r="K1042" s="145"/>
      <c r="L1042" s="145"/>
      <c r="M1042" s="145"/>
      <c r="N1042" s="149"/>
      <c r="O1042" s="149"/>
    </row>
    <row r="1043" spans="1:15">
      <c r="A1043" s="80"/>
      <c r="B1043" s="39" t="str">
        <f>'Gene Table'!E1043</f>
        <v>hsa-miR-4320</v>
      </c>
      <c r="C1043" s="39" t="str">
        <f>'Gene Table'!B1043</f>
        <v>L09</v>
      </c>
      <c r="D1043" s="145"/>
      <c r="E1043" s="145"/>
      <c r="F1043" s="145"/>
      <c r="G1043" s="145"/>
      <c r="H1043" s="145"/>
      <c r="I1043" s="145"/>
      <c r="J1043" s="145"/>
      <c r="K1043" s="145"/>
      <c r="L1043" s="145"/>
      <c r="M1043" s="145"/>
      <c r="N1043" s="149"/>
      <c r="O1043" s="149"/>
    </row>
    <row r="1044" spans="1:15">
      <c r="A1044" s="80"/>
      <c r="B1044" s="39" t="str">
        <f>'Gene Table'!E1044</f>
        <v>hsa-miR-3679-3p</v>
      </c>
      <c r="C1044" s="39" t="str">
        <f>'Gene Table'!B1044</f>
        <v>L10</v>
      </c>
      <c r="D1044" s="145"/>
      <c r="E1044" s="145"/>
      <c r="F1044" s="145"/>
      <c r="G1044" s="145"/>
      <c r="H1044" s="145"/>
      <c r="I1044" s="145"/>
      <c r="J1044" s="145"/>
      <c r="K1044" s="145"/>
      <c r="L1044" s="145"/>
      <c r="M1044" s="145"/>
      <c r="N1044" s="149"/>
      <c r="O1044" s="149"/>
    </row>
    <row r="1045" spans="1:15">
      <c r="A1045" s="80"/>
      <c r="B1045" s="39" t="str">
        <f>'Gene Table'!E1045</f>
        <v>hsa-miR-4322</v>
      </c>
      <c r="C1045" s="39" t="str">
        <f>'Gene Table'!B1045</f>
        <v>L11</v>
      </c>
      <c r="D1045" s="145"/>
      <c r="E1045" s="145"/>
      <c r="F1045" s="145"/>
      <c r="G1045" s="145"/>
      <c r="H1045" s="145"/>
      <c r="I1045" s="145"/>
      <c r="J1045" s="145"/>
      <c r="K1045" s="145"/>
      <c r="L1045" s="145"/>
      <c r="M1045" s="145"/>
      <c r="N1045" s="149"/>
      <c r="O1045" s="149"/>
    </row>
    <row r="1046" spans="1:15">
      <c r="A1046" s="80"/>
      <c r="B1046" s="39" t="str">
        <f>'Gene Table'!E1046</f>
        <v>hsa-miR-3681-5p</v>
      </c>
      <c r="C1046" s="39" t="str">
        <f>'Gene Table'!B1046</f>
        <v>L12</v>
      </c>
      <c r="D1046" s="145"/>
      <c r="E1046" s="145"/>
      <c r="F1046" s="145"/>
      <c r="G1046" s="145"/>
      <c r="H1046" s="145"/>
      <c r="I1046" s="145"/>
      <c r="J1046" s="145"/>
      <c r="K1046" s="145"/>
      <c r="L1046" s="145"/>
      <c r="M1046" s="145"/>
      <c r="N1046" s="149"/>
      <c r="O1046" s="149"/>
    </row>
    <row r="1047" spans="1:15">
      <c r="A1047" s="80"/>
      <c r="B1047" s="39" t="str">
        <f>'Gene Table'!E1047</f>
        <v>hsa-miR-4257</v>
      </c>
      <c r="C1047" s="39" t="str">
        <f>'Gene Table'!B1047</f>
        <v>L13</v>
      </c>
      <c r="D1047" s="145"/>
      <c r="E1047" s="145"/>
      <c r="F1047" s="145"/>
      <c r="G1047" s="145"/>
      <c r="H1047" s="145"/>
      <c r="I1047" s="145"/>
      <c r="J1047" s="145"/>
      <c r="K1047" s="145"/>
      <c r="L1047" s="145"/>
      <c r="M1047" s="145"/>
      <c r="N1047" s="149"/>
      <c r="O1047" s="149"/>
    </row>
    <row r="1048" spans="1:15">
      <c r="A1048" s="80"/>
      <c r="B1048" s="39" t="str">
        <f>'Gene Table'!E1048</f>
        <v>hsa-miR-3681-3p</v>
      </c>
      <c r="C1048" s="39" t="str">
        <f>'Gene Table'!B1048</f>
        <v>L14</v>
      </c>
      <c r="D1048" s="145"/>
      <c r="E1048" s="145"/>
      <c r="F1048" s="145"/>
      <c r="G1048" s="145"/>
      <c r="H1048" s="145"/>
      <c r="I1048" s="145"/>
      <c r="J1048" s="145"/>
      <c r="K1048" s="145"/>
      <c r="L1048" s="145"/>
      <c r="M1048" s="145"/>
      <c r="N1048" s="149"/>
      <c r="O1048" s="149"/>
    </row>
    <row r="1049" spans="1:15">
      <c r="A1049" s="80"/>
      <c r="B1049" s="39" t="str">
        <f>'Gene Table'!E1049</f>
        <v>hsa-miR-4259</v>
      </c>
      <c r="C1049" s="39" t="str">
        <f>'Gene Table'!B1049</f>
        <v>L15</v>
      </c>
      <c r="D1049" s="145"/>
      <c r="E1049" s="145"/>
      <c r="F1049" s="145"/>
      <c r="G1049" s="145"/>
      <c r="H1049" s="145"/>
      <c r="I1049" s="145"/>
      <c r="J1049" s="145"/>
      <c r="K1049" s="145"/>
      <c r="L1049" s="145"/>
      <c r="M1049" s="145"/>
      <c r="N1049" s="149"/>
      <c r="O1049" s="149"/>
    </row>
    <row r="1050" spans="1:15">
      <c r="A1050" s="80"/>
      <c r="B1050" s="39" t="str">
        <f>'Gene Table'!E1050</f>
        <v>hsa-miR-3682-3p</v>
      </c>
      <c r="C1050" s="39" t="str">
        <f>'Gene Table'!B1050</f>
        <v>L16</v>
      </c>
      <c r="D1050" s="145"/>
      <c r="E1050" s="145"/>
      <c r="F1050" s="145"/>
      <c r="G1050" s="145"/>
      <c r="H1050" s="145"/>
      <c r="I1050" s="145"/>
      <c r="J1050" s="145"/>
      <c r="K1050" s="145"/>
      <c r="L1050" s="145"/>
      <c r="M1050" s="145"/>
      <c r="N1050" s="149"/>
      <c r="O1050" s="149"/>
    </row>
    <row r="1051" spans="1:15">
      <c r="A1051" s="80"/>
      <c r="B1051" s="39" t="str">
        <f>'Gene Table'!E1051</f>
        <v>hsa-miR-4253</v>
      </c>
      <c r="C1051" s="39" t="str">
        <f>'Gene Table'!B1051</f>
        <v>L17</v>
      </c>
      <c r="D1051" s="145"/>
      <c r="E1051" s="145"/>
      <c r="F1051" s="145"/>
      <c r="G1051" s="145"/>
      <c r="H1051" s="145"/>
      <c r="I1051" s="145"/>
      <c r="J1051" s="145"/>
      <c r="K1051" s="145"/>
      <c r="L1051" s="145"/>
      <c r="M1051" s="145"/>
      <c r="N1051" s="149"/>
      <c r="O1051" s="149"/>
    </row>
    <row r="1052" spans="1:15">
      <c r="A1052" s="80"/>
      <c r="B1052" s="39" t="str">
        <f>'Gene Table'!E1052</f>
        <v>hsa-miR-3683</v>
      </c>
      <c r="C1052" s="39" t="str">
        <f>'Gene Table'!B1052</f>
        <v>L18</v>
      </c>
      <c r="D1052" s="145"/>
      <c r="E1052" s="145"/>
      <c r="F1052" s="145"/>
      <c r="G1052" s="145"/>
      <c r="H1052" s="145"/>
      <c r="I1052" s="145"/>
      <c r="J1052" s="145"/>
      <c r="K1052" s="145"/>
      <c r="L1052" s="145"/>
      <c r="M1052" s="145"/>
      <c r="N1052" s="149"/>
      <c r="O1052" s="149"/>
    </row>
    <row r="1053" spans="1:15">
      <c r="A1053" s="80"/>
      <c r="B1053" s="39" t="str">
        <f>'Gene Table'!E1053</f>
        <v>hsa-miR-4254</v>
      </c>
      <c r="C1053" s="39" t="str">
        <f>'Gene Table'!B1053</f>
        <v>L19</v>
      </c>
      <c r="D1053" s="145"/>
      <c r="E1053" s="145"/>
      <c r="F1053" s="145"/>
      <c r="G1053" s="145"/>
      <c r="H1053" s="145"/>
      <c r="I1053" s="145"/>
      <c r="J1053" s="145"/>
      <c r="K1053" s="145"/>
      <c r="L1053" s="145"/>
      <c r="M1053" s="145"/>
      <c r="N1053" s="149"/>
      <c r="O1053" s="149"/>
    </row>
    <row r="1054" spans="1:15">
      <c r="A1054" s="80"/>
      <c r="B1054" s="39" t="str">
        <f>'Gene Table'!E1054</f>
        <v>hsa-miR-3684</v>
      </c>
      <c r="C1054" s="39" t="str">
        <f>'Gene Table'!B1054</f>
        <v>L20</v>
      </c>
      <c r="D1054" s="145"/>
      <c r="E1054" s="145"/>
      <c r="F1054" s="145"/>
      <c r="G1054" s="145"/>
      <c r="H1054" s="145"/>
      <c r="I1054" s="145"/>
      <c r="J1054" s="145"/>
      <c r="K1054" s="145"/>
      <c r="L1054" s="145"/>
      <c r="M1054" s="145"/>
      <c r="N1054" s="149"/>
      <c r="O1054" s="149"/>
    </row>
    <row r="1055" spans="1:15">
      <c r="A1055" s="80"/>
      <c r="B1055" s="39" t="str">
        <f>'Gene Table'!E1055</f>
        <v>hsa-miR-4325</v>
      </c>
      <c r="C1055" s="39" t="str">
        <f>'Gene Table'!B1055</f>
        <v>L21</v>
      </c>
      <c r="D1055" s="145"/>
      <c r="E1055" s="145"/>
      <c r="F1055" s="145"/>
      <c r="G1055" s="145"/>
      <c r="H1055" s="145"/>
      <c r="I1055" s="145"/>
      <c r="J1055" s="145"/>
      <c r="K1055" s="145"/>
      <c r="L1055" s="145"/>
      <c r="M1055" s="145"/>
      <c r="N1055" s="149"/>
      <c r="O1055" s="149"/>
    </row>
    <row r="1056" spans="1:15">
      <c r="A1056" s="80"/>
      <c r="B1056" s="39" t="str">
        <f>'Gene Table'!E1056</f>
        <v>hsa-miR-3685</v>
      </c>
      <c r="C1056" s="39" t="str">
        <f>'Gene Table'!B1056</f>
        <v>L22</v>
      </c>
      <c r="D1056" s="145"/>
      <c r="E1056" s="145"/>
      <c r="F1056" s="145"/>
      <c r="G1056" s="145"/>
      <c r="H1056" s="145"/>
      <c r="I1056" s="145"/>
      <c r="J1056" s="145"/>
      <c r="K1056" s="145"/>
      <c r="L1056" s="145"/>
      <c r="M1056" s="145"/>
      <c r="N1056" s="149"/>
      <c r="O1056" s="149"/>
    </row>
    <row r="1057" spans="1:15">
      <c r="A1057" s="80"/>
      <c r="B1057" s="39" t="str">
        <f>'Gene Table'!E1057</f>
        <v>hsa-miR-4326</v>
      </c>
      <c r="C1057" s="39" t="str">
        <f>'Gene Table'!B1057</f>
        <v>L23</v>
      </c>
      <c r="D1057" s="145"/>
      <c r="E1057" s="145"/>
      <c r="F1057" s="145"/>
      <c r="G1057" s="145"/>
      <c r="H1057" s="145"/>
      <c r="I1057" s="145"/>
      <c r="J1057" s="145"/>
      <c r="K1057" s="145"/>
      <c r="L1057" s="145"/>
      <c r="M1057" s="145"/>
      <c r="N1057" s="149"/>
      <c r="O1057" s="149"/>
    </row>
    <row r="1058" spans="1:15">
      <c r="A1058" s="80"/>
      <c r="B1058" s="39" t="str">
        <f>'Gene Table'!E1058</f>
        <v>hsa-miR-3686</v>
      </c>
      <c r="C1058" s="39" t="str">
        <f>'Gene Table'!B1058</f>
        <v>L24</v>
      </c>
      <c r="D1058" s="145"/>
      <c r="E1058" s="145"/>
      <c r="F1058" s="145"/>
      <c r="G1058" s="145"/>
      <c r="H1058" s="145"/>
      <c r="I1058" s="145"/>
      <c r="J1058" s="145"/>
      <c r="K1058" s="145"/>
      <c r="L1058" s="145"/>
      <c r="M1058" s="145"/>
      <c r="N1058" s="149"/>
      <c r="O1058" s="149"/>
    </row>
    <row r="1059" spans="1:15">
      <c r="A1059" s="80"/>
      <c r="B1059" s="39" t="str">
        <f>'Gene Table'!E1059</f>
        <v>hsa-miR-3133</v>
      </c>
      <c r="C1059" s="39" t="str">
        <f>'Gene Table'!B1059</f>
        <v>M01</v>
      </c>
      <c r="D1059" s="145"/>
      <c r="E1059" s="145"/>
      <c r="F1059" s="145"/>
      <c r="G1059" s="145"/>
      <c r="H1059" s="145"/>
      <c r="I1059" s="145"/>
      <c r="J1059" s="145"/>
      <c r="K1059" s="145"/>
      <c r="L1059" s="145"/>
      <c r="M1059" s="145"/>
      <c r="N1059" s="149"/>
      <c r="O1059" s="149"/>
    </row>
    <row r="1060" spans="1:15">
      <c r="A1060" s="80"/>
      <c r="B1060" s="39" t="str">
        <f>'Gene Table'!E1060</f>
        <v>hsa-miR-19b-1-5p</v>
      </c>
      <c r="C1060" s="39" t="str">
        <f>'Gene Table'!B1060</f>
        <v>M02</v>
      </c>
      <c r="D1060" s="145"/>
      <c r="E1060" s="145"/>
      <c r="F1060" s="145"/>
      <c r="G1060" s="145"/>
      <c r="H1060" s="145"/>
      <c r="I1060" s="145"/>
      <c r="J1060" s="145"/>
      <c r="K1060" s="145"/>
      <c r="L1060" s="145"/>
      <c r="M1060" s="145"/>
      <c r="N1060" s="149"/>
      <c r="O1060" s="149"/>
    </row>
    <row r="1061" spans="1:15">
      <c r="A1061" s="80"/>
      <c r="B1061" s="39" t="str">
        <f>'Gene Table'!E1061</f>
        <v>hsa-miR-378b</v>
      </c>
      <c r="C1061" s="39" t="str">
        <f>'Gene Table'!B1061</f>
        <v>M03</v>
      </c>
      <c r="D1061" s="145"/>
      <c r="E1061" s="145"/>
      <c r="F1061" s="145"/>
      <c r="G1061" s="145"/>
      <c r="H1061" s="145"/>
      <c r="I1061" s="145"/>
      <c r="J1061" s="145"/>
      <c r="K1061" s="145"/>
      <c r="L1061" s="145"/>
      <c r="M1061" s="145"/>
      <c r="N1061" s="149"/>
      <c r="O1061" s="149"/>
    </row>
    <row r="1062" spans="1:15">
      <c r="A1062" s="80"/>
      <c r="B1062" s="39" t="str">
        <f>'Gene Table'!E1062</f>
        <v>hsa-miR-19b-2-5p</v>
      </c>
      <c r="C1062" s="39" t="str">
        <f>'Gene Table'!B1062</f>
        <v>M04</v>
      </c>
      <c r="D1062" s="145"/>
      <c r="E1062" s="145"/>
      <c r="F1062" s="145"/>
      <c r="G1062" s="145"/>
      <c r="H1062" s="145"/>
      <c r="I1062" s="145"/>
      <c r="J1062" s="145"/>
      <c r="K1062" s="145"/>
      <c r="L1062" s="145"/>
      <c r="M1062" s="145"/>
      <c r="N1062" s="149"/>
      <c r="O1062" s="149"/>
    </row>
    <row r="1063" spans="1:15">
      <c r="A1063" s="80"/>
      <c r="B1063" s="39" t="str">
        <f>'Gene Table'!E1063</f>
        <v>hsa-miR-3136-5p</v>
      </c>
      <c r="C1063" s="39" t="str">
        <f>'Gene Table'!B1063</f>
        <v>M05</v>
      </c>
      <c r="D1063" s="145"/>
      <c r="E1063" s="145"/>
      <c r="F1063" s="145"/>
      <c r="G1063" s="145"/>
      <c r="H1063" s="145"/>
      <c r="I1063" s="145"/>
      <c r="J1063" s="145"/>
      <c r="K1063" s="145"/>
      <c r="L1063" s="145"/>
      <c r="M1063" s="145"/>
      <c r="N1063" s="149"/>
      <c r="O1063" s="149"/>
    </row>
    <row r="1064" spans="1:15">
      <c r="A1064" s="80"/>
      <c r="B1064" s="39" t="str">
        <f>'Gene Table'!E1064</f>
        <v>hsa-miR-20b-3p</v>
      </c>
      <c r="C1064" s="39" t="str">
        <f>'Gene Table'!B1064</f>
        <v>M06</v>
      </c>
      <c r="D1064" s="145"/>
      <c r="E1064" s="145"/>
      <c r="F1064" s="145"/>
      <c r="G1064" s="145"/>
      <c r="H1064" s="145"/>
      <c r="I1064" s="145"/>
      <c r="J1064" s="145"/>
      <c r="K1064" s="145"/>
      <c r="L1064" s="145"/>
      <c r="M1064" s="145"/>
      <c r="N1064" s="149"/>
      <c r="O1064" s="149"/>
    </row>
    <row r="1065" spans="1:15">
      <c r="A1065" s="80"/>
      <c r="B1065" s="39" t="str">
        <f>'Gene Table'!E1065</f>
        <v>hsa-miR-544b</v>
      </c>
      <c r="C1065" s="39" t="str">
        <f>'Gene Table'!B1065</f>
        <v>M07</v>
      </c>
      <c r="D1065" s="145"/>
      <c r="E1065" s="145"/>
      <c r="F1065" s="145"/>
      <c r="G1065" s="145"/>
      <c r="H1065" s="145"/>
      <c r="I1065" s="145"/>
      <c r="J1065" s="145"/>
      <c r="K1065" s="145"/>
      <c r="L1065" s="145"/>
      <c r="M1065" s="145"/>
      <c r="N1065" s="149"/>
      <c r="O1065" s="149"/>
    </row>
    <row r="1066" spans="1:15">
      <c r="A1066" s="80"/>
      <c r="B1066" s="39" t="str">
        <f>'Gene Table'!E1066</f>
        <v>hsa-miR-21-3p</v>
      </c>
      <c r="C1066" s="39" t="str">
        <f>'Gene Table'!B1066</f>
        <v>M08</v>
      </c>
      <c r="D1066" s="145"/>
      <c r="E1066" s="145"/>
      <c r="F1066" s="145"/>
      <c r="G1066" s="145"/>
      <c r="H1066" s="145"/>
      <c r="I1066" s="145"/>
      <c r="J1066" s="145"/>
      <c r="K1066" s="145"/>
      <c r="L1066" s="145"/>
      <c r="M1066" s="145"/>
      <c r="N1066" s="149"/>
      <c r="O1066" s="149"/>
    </row>
    <row r="1067" spans="1:15">
      <c r="A1067" s="80"/>
      <c r="B1067" s="39" t="str">
        <f>'Gene Table'!E1067</f>
        <v>hsa-miR-3140-3p</v>
      </c>
      <c r="C1067" s="39" t="str">
        <f>'Gene Table'!B1067</f>
        <v>M09</v>
      </c>
      <c r="D1067" s="145"/>
      <c r="E1067" s="145"/>
      <c r="F1067" s="145"/>
      <c r="G1067" s="145"/>
      <c r="H1067" s="145"/>
      <c r="I1067" s="145"/>
      <c r="J1067" s="145"/>
      <c r="K1067" s="145"/>
      <c r="L1067" s="145"/>
      <c r="M1067" s="145"/>
      <c r="N1067" s="149"/>
      <c r="O1067" s="149"/>
    </row>
    <row r="1068" spans="1:15">
      <c r="A1068" s="80"/>
      <c r="B1068" s="39" t="str">
        <f>'Gene Table'!E1068</f>
        <v>hsa-miR-218-1-3p</v>
      </c>
      <c r="C1068" s="39" t="str">
        <f>'Gene Table'!B1068</f>
        <v>M10</v>
      </c>
      <c r="D1068" s="145"/>
      <c r="E1068" s="145"/>
      <c r="F1068" s="145"/>
      <c r="G1068" s="145"/>
      <c r="H1068" s="145"/>
      <c r="I1068" s="145"/>
      <c r="J1068" s="145"/>
      <c r="K1068" s="145"/>
      <c r="L1068" s="145"/>
      <c r="M1068" s="145"/>
      <c r="N1068" s="149"/>
      <c r="O1068" s="149"/>
    </row>
    <row r="1069" spans="1:15">
      <c r="A1069" s="80"/>
      <c r="B1069" s="39" t="str">
        <f>'Gene Table'!E1069</f>
        <v>hsa-miR-3145-3p</v>
      </c>
      <c r="C1069" s="39" t="str">
        <f>'Gene Table'!B1069</f>
        <v>M11</v>
      </c>
      <c r="D1069" s="145"/>
      <c r="E1069" s="145"/>
      <c r="F1069" s="145"/>
      <c r="G1069" s="145"/>
      <c r="H1069" s="145"/>
      <c r="I1069" s="145"/>
      <c r="J1069" s="145"/>
      <c r="K1069" s="145"/>
      <c r="L1069" s="145"/>
      <c r="M1069" s="145"/>
      <c r="N1069" s="149"/>
      <c r="O1069" s="149"/>
    </row>
    <row r="1070" spans="1:15">
      <c r="A1070" s="80"/>
      <c r="B1070" s="39" t="str">
        <f>'Gene Table'!E1070</f>
        <v>hsa-miR-222-5p</v>
      </c>
      <c r="C1070" s="39" t="str">
        <f>'Gene Table'!B1070</f>
        <v>M12</v>
      </c>
      <c r="D1070" s="145"/>
      <c r="E1070" s="145"/>
      <c r="F1070" s="145"/>
      <c r="G1070" s="145"/>
      <c r="H1070" s="145"/>
      <c r="I1070" s="145"/>
      <c r="J1070" s="145"/>
      <c r="K1070" s="145"/>
      <c r="L1070" s="145"/>
      <c r="M1070" s="145"/>
      <c r="N1070" s="149"/>
      <c r="O1070" s="149"/>
    </row>
    <row r="1071" spans="1:15">
      <c r="A1071" s="80"/>
      <c r="B1071" s="39" t="str">
        <f>'Gene Table'!E1071</f>
        <v>hsa-miR-1273c</v>
      </c>
      <c r="C1071" s="39" t="str">
        <f>'Gene Table'!B1071</f>
        <v>M13</v>
      </c>
      <c r="D1071" s="145"/>
      <c r="E1071" s="145"/>
      <c r="F1071" s="145"/>
      <c r="G1071" s="145"/>
      <c r="H1071" s="145"/>
      <c r="I1071" s="145"/>
      <c r="J1071" s="145"/>
      <c r="K1071" s="145"/>
      <c r="L1071" s="145"/>
      <c r="M1071" s="145"/>
      <c r="N1071" s="149"/>
      <c r="O1071" s="149"/>
    </row>
    <row r="1072" spans="1:15">
      <c r="A1072" s="80"/>
      <c r="B1072" s="39" t="str">
        <f>'Gene Table'!E1072</f>
        <v>hsa-miR-26b-3p</v>
      </c>
      <c r="C1072" s="39" t="str">
        <f>'Gene Table'!B1072</f>
        <v>M14</v>
      </c>
      <c r="D1072" s="145"/>
      <c r="E1072" s="145"/>
      <c r="F1072" s="145"/>
      <c r="G1072" s="145"/>
      <c r="H1072" s="145"/>
      <c r="I1072" s="145"/>
      <c r="J1072" s="145"/>
      <c r="K1072" s="145"/>
      <c r="L1072" s="145"/>
      <c r="M1072" s="145"/>
      <c r="N1072" s="149"/>
      <c r="O1072" s="149"/>
    </row>
    <row r="1073" spans="1:15">
      <c r="A1073" s="80"/>
      <c r="B1073" s="39" t="str">
        <f>'Gene Table'!E1073</f>
        <v>hsa-miR-548v</v>
      </c>
      <c r="C1073" s="39" t="str">
        <f>'Gene Table'!B1073</f>
        <v>M15</v>
      </c>
      <c r="D1073" s="145"/>
      <c r="E1073" s="145"/>
      <c r="F1073" s="145"/>
      <c r="G1073" s="145"/>
      <c r="H1073" s="145"/>
      <c r="I1073" s="145"/>
      <c r="J1073" s="145"/>
      <c r="K1073" s="145"/>
      <c r="L1073" s="145"/>
      <c r="M1073" s="145"/>
      <c r="N1073" s="149"/>
      <c r="O1073" s="149"/>
    </row>
    <row r="1074" spans="1:15">
      <c r="A1074" s="80"/>
      <c r="B1074" s="39" t="str">
        <f>'Gene Table'!E1074</f>
        <v>hsa-miR-27a-5p</v>
      </c>
      <c r="C1074" s="39" t="str">
        <f>'Gene Table'!B1074</f>
        <v>M16</v>
      </c>
      <c r="D1074" s="145"/>
      <c r="E1074" s="145"/>
      <c r="F1074" s="145"/>
      <c r="G1074" s="145"/>
      <c r="H1074" s="145"/>
      <c r="I1074" s="145"/>
      <c r="J1074" s="145"/>
      <c r="K1074" s="145"/>
      <c r="L1074" s="145"/>
      <c r="M1074" s="145"/>
      <c r="N1074" s="149"/>
      <c r="O1074" s="149"/>
    </row>
    <row r="1075" spans="1:15">
      <c r="A1075" s="80"/>
      <c r="B1075" s="39" t="str">
        <f>'Gene Table'!E1075</f>
        <v>hsa-miR-3152-3p</v>
      </c>
      <c r="C1075" s="39" t="str">
        <f>'Gene Table'!B1075</f>
        <v>M17</v>
      </c>
      <c r="D1075" s="145"/>
      <c r="E1075" s="145"/>
      <c r="F1075" s="145"/>
      <c r="G1075" s="145"/>
      <c r="H1075" s="145"/>
      <c r="I1075" s="145"/>
      <c r="J1075" s="145"/>
      <c r="K1075" s="145"/>
      <c r="L1075" s="145"/>
      <c r="M1075" s="145"/>
      <c r="N1075" s="149"/>
      <c r="O1075" s="149"/>
    </row>
    <row r="1076" spans="1:15">
      <c r="A1076" s="80"/>
      <c r="B1076" s="39" t="str">
        <f>'Gene Table'!E1076</f>
        <v>hsa-miR-302a-5p</v>
      </c>
      <c r="C1076" s="39" t="str">
        <f>'Gene Table'!B1076</f>
        <v>M18</v>
      </c>
      <c r="D1076" s="145"/>
      <c r="E1076" s="145"/>
      <c r="F1076" s="145"/>
      <c r="G1076" s="145"/>
      <c r="H1076" s="145"/>
      <c r="I1076" s="145"/>
      <c r="J1076" s="145"/>
      <c r="K1076" s="145"/>
      <c r="L1076" s="145"/>
      <c r="M1076" s="145"/>
      <c r="N1076" s="149"/>
      <c r="O1076" s="149"/>
    </row>
    <row r="1077" spans="1:15">
      <c r="A1077" s="80"/>
      <c r="B1077" s="39" t="str">
        <f>'Gene Table'!E1077</f>
        <v>hsa-miR-3155a</v>
      </c>
      <c r="C1077" s="39" t="str">
        <f>'Gene Table'!B1077</f>
        <v>M19</v>
      </c>
      <c r="D1077" s="145"/>
      <c r="E1077" s="145"/>
      <c r="F1077" s="145"/>
      <c r="G1077" s="145"/>
      <c r="H1077" s="145"/>
      <c r="I1077" s="145"/>
      <c r="J1077" s="145"/>
      <c r="K1077" s="145"/>
      <c r="L1077" s="145"/>
      <c r="M1077" s="145"/>
      <c r="N1077" s="149"/>
      <c r="O1077" s="149"/>
    </row>
    <row r="1078" spans="1:15">
      <c r="A1078" s="80"/>
      <c r="B1078" s="39" t="str">
        <f>'Gene Table'!E1078</f>
        <v>hsa-miR-302c-5p</v>
      </c>
      <c r="C1078" s="39" t="str">
        <f>'Gene Table'!B1078</f>
        <v>M20</v>
      </c>
      <c r="D1078" s="145"/>
      <c r="E1078" s="145"/>
      <c r="F1078" s="145"/>
      <c r="G1078" s="145"/>
      <c r="H1078" s="145"/>
      <c r="I1078" s="145"/>
      <c r="J1078" s="145"/>
      <c r="K1078" s="145"/>
      <c r="L1078" s="145"/>
      <c r="M1078" s="145"/>
      <c r="N1078" s="149"/>
      <c r="O1078" s="149"/>
    </row>
    <row r="1079" spans="1:15">
      <c r="A1079" s="80"/>
      <c r="B1079" s="39" t="str">
        <f>'Gene Table'!E1079</f>
        <v>hsa-miR-3156-5p</v>
      </c>
      <c r="C1079" s="39" t="str">
        <f>'Gene Table'!B1079</f>
        <v>M21</v>
      </c>
      <c r="D1079" s="145"/>
      <c r="E1079" s="145"/>
      <c r="F1079" s="145"/>
      <c r="G1079" s="145"/>
      <c r="H1079" s="145"/>
      <c r="I1079" s="145"/>
      <c r="J1079" s="145"/>
      <c r="K1079" s="145"/>
      <c r="L1079" s="145"/>
      <c r="M1079" s="145"/>
      <c r="N1079" s="149"/>
      <c r="O1079" s="149"/>
    </row>
    <row r="1080" spans="1:15">
      <c r="A1080" s="80"/>
      <c r="B1080" s="39" t="str">
        <f>'Gene Table'!E1080</f>
        <v>hsa-miR-302d-5p</v>
      </c>
      <c r="C1080" s="39" t="str">
        <f>'Gene Table'!B1080</f>
        <v>M22</v>
      </c>
      <c r="D1080" s="145"/>
      <c r="E1080" s="145"/>
      <c r="F1080" s="145"/>
      <c r="G1080" s="145"/>
      <c r="H1080" s="145"/>
      <c r="I1080" s="145"/>
      <c r="J1080" s="145"/>
      <c r="K1080" s="145"/>
      <c r="L1080" s="145"/>
      <c r="M1080" s="145"/>
      <c r="N1080" s="149"/>
      <c r="O1080" s="149"/>
    </row>
    <row r="1081" spans="1:15">
      <c r="A1081" s="80"/>
      <c r="B1081" s="39" t="str">
        <f>'Gene Table'!E1081</f>
        <v>hsa-miR-3158-3p</v>
      </c>
      <c r="C1081" s="39" t="str">
        <f>'Gene Table'!B1081</f>
        <v>M23</v>
      </c>
      <c r="D1081" s="145"/>
      <c r="E1081" s="145"/>
      <c r="F1081" s="145"/>
      <c r="G1081" s="145"/>
      <c r="H1081" s="145"/>
      <c r="I1081" s="145"/>
      <c r="J1081" s="145"/>
      <c r="K1081" s="145"/>
      <c r="L1081" s="145"/>
      <c r="M1081" s="145"/>
      <c r="N1081" s="149"/>
      <c r="O1081" s="149"/>
    </row>
    <row r="1082" spans="1:15">
      <c r="A1082" s="80"/>
      <c r="B1082" s="39" t="str">
        <f>'Gene Table'!E1082</f>
        <v>hsa-miR-30a-3p</v>
      </c>
      <c r="C1082" s="39" t="str">
        <f>'Gene Table'!B1082</f>
        <v>M24</v>
      </c>
      <c r="D1082" s="145"/>
      <c r="E1082" s="145"/>
      <c r="F1082" s="145"/>
      <c r="G1082" s="145"/>
      <c r="H1082" s="145"/>
      <c r="I1082" s="145"/>
      <c r="J1082" s="145"/>
      <c r="K1082" s="145"/>
      <c r="L1082" s="145"/>
      <c r="M1082" s="145"/>
      <c r="N1082" s="149"/>
      <c r="O1082" s="149"/>
    </row>
    <row r="1083" spans="1:15">
      <c r="A1083" s="80"/>
      <c r="B1083" s="39" t="str">
        <f>'Gene Table'!E1083</f>
        <v>hsa-miR-4327</v>
      </c>
      <c r="C1083" s="39" t="str">
        <f>'Gene Table'!B1083</f>
        <v>N01</v>
      </c>
      <c r="D1083" s="145"/>
      <c r="E1083" s="145"/>
      <c r="F1083" s="145"/>
      <c r="G1083" s="145"/>
      <c r="H1083" s="145"/>
      <c r="I1083" s="145"/>
      <c r="J1083" s="145"/>
      <c r="K1083" s="145"/>
      <c r="L1083" s="145"/>
      <c r="M1083" s="145"/>
      <c r="N1083" s="149"/>
      <c r="O1083" s="149"/>
    </row>
    <row r="1084" spans="1:15">
      <c r="A1084" s="80"/>
      <c r="B1084" s="39" t="str">
        <f>'Gene Table'!E1084</f>
        <v>hsa-miR-3687</v>
      </c>
      <c r="C1084" s="39" t="str">
        <f>'Gene Table'!B1084</f>
        <v>N02</v>
      </c>
      <c r="D1084" s="145"/>
      <c r="E1084" s="145"/>
      <c r="F1084" s="145"/>
      <c r="G1084" s="145"/>
      <c r="H1084" s="145"/>
      <c r="I1084" s="145"/>
      <c r="J1084" s="145"/>
      <c r="K1084" s="145"/>
      <c r="L1084" s="145"/>
      <c r="M1084" s="145"/>
      <c r="N1084" s="149"/>
      <c r="O1084" s="149"/>
    </row>
    <row r="1085" spans="1:15">
      <c r="A1085" s="80"/>
      <c r="B1085" s="39" t="str">
        <f>'Gene Table'!E1085</f>
        <v>hsa-miR-4266</v>
      </c>
      <c r="C1085" s="39" t="str">
        <f>'Gene Table'!B1085</f>
        <v>N03</v>
      </c>
      <c r="D1085" s="145"/>
      <c r="E1085" s="145"/>
      <c r="F1085" s="145"/>
      <c r="G1085" s="145"/>
      <c r="H1085" s="145"/>
      <c r="I1085" s="145"/>
      <c r="J1085" s="145"/>
      <c r="K1085" s="145"/>
      <c r="L1085" s="145"/>
      <c r="M1085" s="145"/>
      <c r="N1085" s="149"/>
      <c r="O1085" s="149"/>
    </row>
    <row r="1086" spans="1:15">
      <c r="A1086" s="80"/>
      <c r="B1086" s="39" t="str">
        <f>'Gene Table'!E1086</f>
        <v>hsa-miR-3688-3p</v>
      </c>
      <c r="C1086" s="39" t="str">
        <f>'Gene Table'!B1086</f>
        <v>N04</v>
      </c>
      <c r="D1086" s="145"/>
      <c r="E1086" s="145"/>
      <c r="F1086" s="145"/>
      <c r="G1086" s="145"/>
      <c r="H1086" s="145"/>
      <c r="I1086" s="145"/>
      <c r="J1086" s="145"/>
      <c r="K1086" s="145"/>
      <c r="L1086" s="145"/>
      <c r="M1086" s="145"/>
      <c r="N1086" s="149"/>
      <c r="O1086" s="149"/>
    </row>
    <row r="1087" spans="1:15">
      <c r="A1087" s="80"/>
      <c r="B1087" s="39" t="str">
        <f>'Gene Table'!E1087</f>
        <v>hsa-miR-4263</v>
      </c>
      <c r="C1087" s="39" t="str">
        <f>'Gene Table'!B1087</f>
        <v>N05</v>
      </c>
      <c r="D1087" s="145"/>
      <c r="E1087" s="145"/>
      <c r="F1087" s="145"/>
      <c r="G1087" s="145"/>
      <c r="H1087" s="145"/>
      <c r="I1087" s="145"/>
      <c r="J1087" s="145"/>
      <c r="K1087" s="145"/>
      <c r="L1087" s="145"/>
      <c r="M1087" s="145"/>
      <c r="N1087" s="149"/>
      <c r="O1087" s="149"/>
    </row>
    <row r="1088" spans="1:15">
      <c r="A1088" s="80"/>
      <c r="B1088" s="39" t="str">
        <f>'Gene Table'!E1088</f>
        <v>hsa-miR-3689a-5p</v>
      </c>
      <c r="C1088" s="39" t="str">
        <f>'Gene Table'!B1088</f>
        <v>N06</v>
      </c>
      <c r="D1088" s="145"/>
      <c r="E1088" s="145"/>
      <c r="F1088" s="145"/>
      <c r="G1088" s="145"/>
      <c r="H1088" s="145"/>
      <c r="I1088" s="145"/>
      <c r="J1088" s="145"/>
      <c r="K1088" s="145"/>
      <c r="L1088" s="145"/>
      <c r="M1088" s="145"/>
      <c r="N1088" s="149"/>
      <c r="O1088" s="149"/>
    </row>
    <row r="1089" spans="1:15">
      <c r="A1089" s="80"/>
      <c r="B1089" s="39" t="str">
        <f>'Gene Table'!E1089</f>
        <v>hsa-miR-4271</v>
      </c>
      <c r="C1089" s="39" t="str">
        <f>'Gene Table'!B1089</f>
        <v>N07</v>
      </c>
      <c r="D1089" s="145"/>
      <c r="E1089" s="145"/>
      <c r="F1089" s="145"/>
      <c r="G1089" s="145"/>
      <c r="H1089" s="145"/>
      <c r="I1089" s="145"/>
      <c r="J1089" s="145"/>
      <c r="K1089" s="145"/>
      <c r="L1089" s="145"/>
      <c r="M1089" s="145"/>
      <c r="N1089" s="149"/>
      <c r="O1089" s="149"/>
    </row>
    <row r="1090" spans="1:15">
      <c r="A1090" s="80"/>
      <c r="B1090" s="39" t="str">
        <f>'Gene Table'!E1090</f>
        <v>hsa-miR-3689a-3p</v>
      </c>
      <c r="C1090" s="39" t="str">
        <f>'Gene Table'!B1090</f>
        <v>N08</v>
      </c>
      <c r="D1090" s="145"/>
      <c r="E1090" s="145"/>
      <c r="F1090" s="145"/>
      <c r="G1090" s="145"/>
      <c r="H1090" s="145"/>
      <c r="I1090" s="145"/>
      <c r="J1090" s="145"/>
      <c r="K1090" s="145"/>
      <c r="L1090" s="145"/>
      <c r="M1090" s="145"/>
      <c r="N1090" s="149"/>
      <c r="O1090" s="149"/>
    </row>
    <row r="1091" spans="1:15">
      <c r="A1091" s="80"/>
      <c r="B1091" s="39" t="str">
        <f>'Gene Table'!E1091</f>
        <v>hsa-miR-4281</v>
      </c>
      <c r="C1091" s="39" t="str">
        <f>'Gene Table'!B1091</f>
        <v>N09</v>
      </c>
      <c r="D1091" s="145"/>
      <c r="E1091" s="145"/>
      <c r="F1091" s="145"/>
      <c r="G1091" s="145"/>
      <c r="H1091" s="145"/>
      <c r="I1091" s="145"/>
      <c r="J1091" s="145"/>
      <c r="K1091" s="145"/>
      <c r="L1091" s="145"/>
      <c r="M1091" s="145"/>
      <c r="N1091" s="149"/>
      <c r="O1091" s="149"/>
    </row>
    <row r="1092" spans="1:15">
      <c r="A1092" s="80"/>
      <c r="B1092" s="39" t="str">
        <f>'Gene Table'!E1092</f>
        <v>hsa-miR-3690</v>
      </c>
      <c r="C1092" s="39" t="str">
        <f>'Gene Table'!B1092</f>
        <v>N10</v>
      </c>
      <c r="D1092" s="145"/>
      <c r="E1092" s="145"/>
      <c r="F1092" s="145"/>
      <c r="G1092" s="145"/>
      <c r="H1092" s="145"/>
      <c r="I1092" s="145"/>
      <c r="J1092" s="145"/>
      <c r="K1092" s="145"/>
      <c r="L1092" s="145"/>
      <c r="M1092" s="145"/>
      <c r="N1092" s="149"/>
      <c r="O1092" s="149"/>
    </row>
    <row r="1093" spans="1:15">
      <c r="A1093" s="80"/>
      <c r="B1093" s="39" t="str">
        <f>'Gene Table'!E1093</f>
        <v>hsa-miR-4280</v>
      </c>
      <c r="C1093" s="39" t="str">
        <f>'Gene Table'!B1093</f>
        <v>N11</v>
      </c>
      <c r="D1093" s="145"/>
      <c r="E1093" s="145"/>
      <c r="F1093" s="145"/>
      <c r="G1093" s="145"/>
      <c r="H1093" s="145"/>
      <c r="I1093" s="145"/>
      <c r="J1093" s="145"/>
      <c r="K1093" s="145"/>
      <c r="L1093" s="145"/>
      <c r="M1093" s="145"/>
      <c r="N1093" s="149"/>
      <c r="O1093" s="149"/>
    </row>
    <row r="1094" spans="1:15">
      <c r="A1094" s="80"/>
      <c r="B1094" s="39" t="str">
        <f>'Gene Table'!E1094</f>
        <v>hsa-miR-3691-5p</v>
      </c>
      <c r="C1094" s="39" t="str">
        <f>'Gene Table'!B1094</f>
        <v>N12</v>
      </c>
      <c r="D1094" s="145"/>
      <c r="E1094" s="145"/>
      <c r="F1094" s="145"/>
      <c r="G1094" s="145"/>
      <c r="H1094" s="145"/>
      <c r="I1094" s="145"/>
      <c r="J1094" s="145"/>
      <c r="K1094" s="145"/>
      <c r="L1094" s="145"/>
      <c r="M1094" s="145"/>
      <c r="N1094" s="149"/>
      <c r="O1094" s="149"/>
    </row>
    <row r="1095" spans="1:15">
      <c r="A1095" s="80"/>
      <c r="B1095" s="39" t="str">
        <f>'Gene Table'!E1095</f>
        <v>hsa-miR-4285</v>
      </c>
      <c r="C1095" s="39" t="str">
        <f>'Gene Table'!B1095</f>
        <v>N13</v>
      </c>
      <c r="D1095" s="145"/>
      <c r="E1095" s="145"/>
      <c r="F1095" s="145"/>
      <c r="G1095" s="145"/>
      <c r="H1095" s="145"/>
      <c r="I1095" s="145"/>
      <c r="J1095" s="145"/>
      <c r="K1095" s="145"/>
      <c r="L1095" s="145"/>
      <c r="M1095" s="145"/>
      <c r="N1095" s="149"/>
      <c r="O1095" s="149"/>
    </row>
    <row r="1096" spans="1:15">
      <c r="A1096" s="80"/>
      <c r="B1096" s="39" t="str">
        <f>'Gene Table'!E1096</f>
        <v>hsa-miR-3180</v>
      </c>
      <c r="C1096" s="39" t="str">
        <f>'Gene Table'!B1096</f>
        <v>N14</v>
      </c>
      <c r="D1096" s="145"/>
      <c r="E1096" s="145"/>
      <c r="F1096" s="145"/>
      <c r="G1096" s="145"/>
      <c r="H1096" s="145"/>
      <c r="I1096" s="145"/>
      <c r="J1096" s="145"/>
      <c r="K1096" s="145"/>
      <c r="L1096" s="145"/>
      <c r="M1096" s="145"/>
      <c r="N1096" s="149"/>
      <c r="O1096" s="149"/>
    </row>
    <row r="1097" spans="1:15">
      <c r="A1097" s="80"/>
      <c r="B1097" s="39" t="str">
        <f>'Gene Table'!E1097</f>
        <v>hsa-miR-4283</v>
      </c>
      <c r="C1097" s="39" t="str">
        <f>'Gene Table'!B1097</f>
        <v>N15</v>
      </c>
      <c r="D1097" s="145"/>
      <c r="E1097" s="145"/>
      <c r="F1097" s="145"/>
      <c r="G1097" s="145"/>
      <c r="H1097" s="145"/>
      <c r="I1097" s="145"/>
      <c r="J1097" s="145"/>
      <c r="K1097" s="145"/>
      <c r="L1097" s="145"/>
      <c r="M1097" s="145"/>
      <c r="N1097" s="149"/>
      <c r="O1097" s="149"/>
    </row>
    <row r="1098" spans="1:15">
      <c r="A1098" s="80"/>
      <c r="B1098" s="39" t="str">
        <f>'Gene Table'!E1098</f>
        <v>hsa-miR-3908</v>
      </c>
      <c r="C1098" s="39" t="str">
        <f>'Gene Table'!B1098</f>
        <v>N16</v>
      </c>
      <c r="D1098" s="145"/>
      <c r="E1098" s="145"/>
      <c r="F1098" s="145"/>
      <c r="G1098" s="145"/>
      <c r="H1098" s="145"/>
      <c r="I1098" s="145"/>
      <c r="J1098" s="145"/>
      <c r="K1098" s="145"/>
      <c r="L1098" s="145"/>
      <c r="M1098" s="145"/>
      <c r="N1098" s="149"/>
      <c r="O1098" s="149"/>
    </row>
    <row r="1099" spans="1:15">
      <c r="A1099" s="80"/>
      <c r="B1099" s="39" t="str">
        <f>'Gene Table'!E1099</f>
        <v>hsa-miR-4291</v>
      </c>
      <c r="C1099" s="39" t="str">
        <f>'Gene Table'!B1099</f>
        <v>N17</v>
      </c>
      <c r="D1099" s="145"/>
      <c r="E1099" s="145"/>
      <c r="F1099" s="145"/>
      <c r="G1099" s="145"/>
      <c r="H1099" s="145"/>
      <c r="I1099" s="145"/>
      <c r="J1099" s="145"/>
      <c r="K1099" s="145"/>
      <c r="L1099" s="145"/>
      <c r="M1099" s="145"/>
      <c r="N1099" s="149"/>
      <c r="O1099" s="149"/>
    </row>
    <row r="1100" spans="1:15">
      <c r="A1100" s="80"/>
      <c r="B1100" s="39" t="str">
        <f>'Gene Table'!E1100</f>
        <v>hsa-miR-3909</v>
      </c>
      <c r="C1100" s="39" t="str">
        <f>'Gene Table'!B1100</f>
        <v>N18</v>
      </c>
      <c r="D1100" s="145"/>
      <c r="E1100" s="145"/>
      <c r="F1100" s="145"/>
      <c r="G1100" s="145"/>
      <c r="H1100" s="145"/>
      <c r="I1100" s="145"/>
      <c r="J1100" s="145"/>
      <c r="K1100" s="145"/>
      <c r="L1100" s="145"/>
      <c r="M1100" s="145"/>
      <c r="N1100" s="149"/>
      <c r="O1100" s="149"/>
    </row>
    <row r="1101" spans="1:15">
      <c r="A1101" s="80"/>
      <c r="B1101" s="39" t="str">
        <f>'Gene Table'!E1101</f>
        <v>hsa-miR-4329</v>
      </c>
      <c r="C1101" s="39" t="str">
        <f>'Gene Table'!B1101</f>
        <v>N19</v>
      </c>
      <c r="D1101" s="145"/>
      <c r="E1101" s="145"/>
      <c r="F1101" s="145"/>
      <c r="G1101" s="145"/>
      <c r="H1101" s="145"/>
      <c r="I1101" s="145"/>
      <c r="J1101" s="145"/>
      <c r="K1101" s="145"/>
      <c r="L1101" s="145"/>
      <c r="M1101" s="145"/>
      <c r="N1101" s="149"/>
      <c r="O1101" s="149"/>
    </row>
    <row r="1102" spans="1:15">
      <c r="A1102" s="80"/>
      <c r="B1102" s="39" t="str">
        <f>'Gene Table'!E1102</f>
        <v>hsa-miR-3910</v>
      </c>
      <c r="C1102" s="39" t="str">
        <f>'Gene Table'!B1102</f>
        <v>N20</v>
      </c>
      <c r="D1102" s="145"/>
      <c r="E1102" s="145"/>
      <c r="F1102" s="145"/>
      <c r="G1102" s="145"/>
      <c r="H1102" s="145"/>
      <c r="I1102" s="145"/>
      <c r="J1102" s="145"/>
      <c r="K1102" s="145"/>
      <c r="L1102" s="145"/>
      <c r="M1102" s="145"/>
      <c r="N1102" s="149"/>
      <c r="O1102" s="149"/>
    </row>
    <row r="1103" spans="1:15">
      <c r="A1103" s="80"/>
      <c r="B1103" s="39" t="str">
        <f>'Gene Table'!E1103</f>
        <v>hsa-miR-4330</v>
      </c>
      <c r="C1103" s="39" t="str">
        <f>'Gene Table'!B1103</f>
        <v>N21</v>
      </c>
      <c r="D1103" s="145"/>
      <c r="E1103" s="145"/>
      <c r="F1103" s="145"/>
      <c r="G1103" s="145"/>
      <c r="H1103" s="145"/>
      <c r="I1103" s="145"/>
      <c r="J1103" s="145"/>
      <c r="K1103" s="145"/>
      <c r="L1103" s="145"/>
      <c r="M1103" s="145"/>
      <c r="N1103" s="149"/>
      <c r="O1103" s="149"/>
    </row>
    <row r="1104" spans="1:15">
      <c r="A1104" s="80"/>
      <c r="B1104" s="39" t="str">
        <f>'Gene Table'!E1104</f>
        <v>hsa-miR-3911</v>
      </c>
      <c r="C1104" s="39" t="str">
        <f>'Gene Table'!B1104</f>
        <v>N22</v>
      </c>
      <c r="D1104" s="145"/>
      <c r="E1104" s="145"/>
      <c r="F1104" s="145"/>
      <c r="G1104" s="145"/>
      <c r="H1104" s="145"/>
      <c r="I1104" s="145"/>
      <c r="J1104" s="145"/>
      <c r="K1104" s="145"/>
      <c r="L1104" s="145"/>
      <c r="M1104" s="145"/>
      <c r="N1104" s="149"/>
      <c r="O1104" s="149"/>
    </row>
    <row r="1105" spans="1:15">
      <c r="A1105" s="80"/>
      <c r="B1105" s="39" t="str">
        <f>'Gene Table'!E1105</f>
        <v>hsa-miR-3186-3p</v>
      </c>
      <c r="C1105" s="39" t="str">
        <f>'Gene Table'!B1105</f>
        <v>N23</v>
      </c>
      <c r="D1105" s="145"/>
      <c r="E1105" s="145"/>
      <c r="F1105" s="145"/>
      <c r="G1105" s="145"/>
      <c r="H1105" s="145"/>
      <c r="I1105" s="145"/>
      <c r="J1105" s="145"/>
      <c r="K1105" s="145"/>
      <c r="L1105" s="145"/>
      <c r="M1105" s="145"/>
      <c r="N1105" s="149"/>
      <c r="O1105" s="149"/>
    </row>
    <row r="1106" spans="1:15">
      <c r="A1106" s="80"/>
      <c r="B1106" s="39" t="str">
        <f>'Gene Table'!E1106</f>
        <v>hsa-miR-3912</v>
      </c>
      <c r="C1106" s="39" t="str">
        <f>'Gene Table'!B1106</f>
        <v>N24</v>
      </c>
      <c r="D1106" s="145"/>
      <c r="E1106" s="145"/>
      <c r="F1106" s="145"/>
      <c r="G1106" s="145"/>
      <c r="H1106" s="145"/>
      <c r="I1106" s="145"/>
      <c r="J1106" s="145"/>
      <c r="K1106" s="145"/>
      <c r="L1106" s="145"/>
      <c r="M1106" s="145"/>
      <c r="N1106" s="149"/>
      <c r="O1106" s="149"/>
    </row>
    <row r="1107" spans="1:15">
      <c r="A1107" s="80"/>
      <c r="B1107" s="39" t="str">
        <f>'Gene Table'!E1107</f>
        <v>hsa-miR-1260b</v>
      </c>
      <c r="C1107" s="39" t="str">
        <f>'Gene Table'!B1107</f>
        <v>O01</v>
      </c>
      <c r="D1107" s="145"/>
      <c r="E1107" s="145"/>
      <c r="F1107" s="145"/>
      <c r="G1107" s="145"/>
      <c r="H1107" s="145"/>
      <c r="I1107" s="145"/>
      <c r="J1107" s="145"/>
      <c r="K1107" s="145"/>
      <c r="L1107" s="145"/>
      <c r="M1107" s="145"/>
      <c r="N1107" s="149"/>
      <c r="O1107" s="149"/>
    </row>
    <row r="1108" spans="1:15">
      <c r="A1108" s="80"/>
      <c r="B1108" s="39" t="str">
        <f>'Gene Table'!E1108</f>
        <v>hsa-miR-30b-3p</v>
      </c>
      <c r="C1108" s="39" t="str">
        <f>'Gene Table'!B1108</f>
        <v>O02</v>
      </c>
      <c r="D1108" s="145"/>
      <c r="E1108" s="145"/>
      <c r="F1108" s="145"/>
      <c r="G1108" s="145"/>
      <c r="H1108" s="145"/>
      <c r="I1108" s="145"/>
      <c r="J1108" s="145"/>
      <c r="K1108" s="145"/>
      <c r="L1108" s="145"/>
      <c r="M1108" s="145"/>
      <c r="N1108" s="149"/>
      <c r="O1108" s="149"/>
    </row>
    <row r="1109" spans="1:15">
      <c r="A1109" s="80"/>
      <c r="B1109" s="39" t="str">
        <f>'Gene Table'!E1109</f>
        <v>hsa-miR-3167</v>
      </c>
      <c r="C1109" s="39" t="str">
        <f>'Gene Table'!B1109</f>
        <v>O03</v>
      </c>
      <c r="D1109" s="145"/>
      <c r="E1109" s="145"/>
      <c r="F1109" s="145"/>
      <c r="G1109" s="145"/>
      <c r="H1109" s="145"/>
      <c r="I1109" s="145"/>
      <c r="J1109" s="145"/>
      <c r="K1109" s="145"/>
      <c r="L1109" s="145"/>
      <c r="M1109" s="145"/>
      <c r="N1109" s="149"/>
      <c r="O1109" s="149"/>
    </row>
    <row r="1110" spans="1:15">
      <c r="A1110" s="80"/>
      <c r="B1110" s="39" t="str">
        <f>'Gene Table'!E1110</f>
        <v>hsa-miR-363-5p</v>
      </c>
      <c r="C1110" s="39" t="str">
        <f>'Gene Table'!B1110</f>
        <v>O04</v>
      </c>
      <c r="D1110" s="145"/>
      <c r="E1110" s="145"/>
      <c r="F1110" s="145"/>
      <c r="G1110" s="145"/>
      <c r="H1110" s="145"/>
      <c r="I1110" s="145"/>
      <c r="J1110" s="145"/>
      <c r="K1110" s="145"/>
      <c r="L1110" s="145"/>
      <c r="M1110" s="145"/>
      <c r="N1110" s="149"/>
      <c r="O1110" s="149"/>
    </row>
    <row r="1111" spans="1:15">
      <c r="A1111" s="80"/>
      <c r="B1111" s="39" t="str">
        <f>'Gene Table'!E1111</f>
        <v>hsa-miR-3172</v>
      </c>
      <c r="C1111" s="39" t="str">
        <f>'Gene Table'!B1111</f>
        <v>O05</v>
      </c>
      <c r="D1111" s="145"/>
      <c r="E1111" s="145"/>
      <c r="F1111" s="145"/>
      <c r="G1111" s="145"/>
      <c r="H1111" s="145"/>
      <c r="I1111" s="145"/>
      <c r="J1111" s="145"/>
      <c r="K1111" s="145"/>
      <c r="L1111" s="145"/>
      <c r="M1111" s="145"/>
      <c r="N1111" s="149"/>
      <c r="O1111" s="149"/>
    </row>
    <row r="1112" spans="1:15">
      <c r="A1112" s="80"/>
      <c r="B1112" s="39" t="str">
        <f>'Gene Table'!E1112</f>
        <v>hsa-miR-425-3p</v>
      </c>
      <c r="C1112" s="39" t="str">
        <f>'Gene Table'!B1112</f>
        <v>O06</v>
      </c>
      <c r="D1112" s="145"/>
      <c r="E1112" s="145"/>
      <c r="F1112" s="145"/>
      <c r="G1112" s="145"/>
      <c r="H1112" s="145"/>
      <c r="I1112" s="145"/>
      <c r="J1112" s="145"/>
      <c r="K1112" s="145"/>
      <c r="L1112" s="145"/>
      <c r="M1112" s="145"/>
      <c r="N1112" s="149"/>
      <c r="O1112" s="149"/>
    </row>
    <row r="1113" spans="1:15">
      <c r="A1113" s="80"/>
      <c r="B1113" s="39" t="str">
        <f>'Gene Table'!E1113</f>
        <v>hsa-miR-3175</v>
      </c>
      <c r="C1113" s="39" t="str">
        <f>'Gene Table'!B1113</f>
        <v>O07</v>
      </c>
      <c r="D1113" s="145"/>
      <c r="E1113" s="145"/>
      <c r="F1113" s="145"/>
      <c r="G1113" s="145"/>
      <c r="H1113" s="145"/>
      <c r="I1113" s="145"/>
      <c r="J1113" s="145"/>
      <c r="K1113" s="145"/>
      <c r="L1113" s="145"/>
      <c r="M1113" s="145"/>
      <c r="N1113" s="149"/>
      <c r="O1113" s="149"/>
    </row>
    <row r="1114" spans="1:15">
      <c r="A1114" s="80"/>
      <c r="B1114" s="39" t="str">
        <f>'Gene Table'!E1114</f>
        <v>hsa-miR-452-3p</v>
      </c>
      <c r="C1114" s="39" t="str">
        <f>'Gene Table'!B1114</f>
        <v>O08</v>
      </c>
      <c r="D1114" s="145"/>
      <c r="E1114" s="145"/>
      <c r="F1114" s="145"/>
      <c r="G1114" s="145"/>
      <c r="H1114" s="145"/>
      <c r="I1114" s="145"/>
      <c r="J1114" s="145"/>
      <c r="K1114" s="145"/>
      <c r="L1114" s="145"/>
      <c r="M1114" s="145"/>
      <c r="N1114" s="149"/>
      <c r="O1114" s="149"/>
    </row>
    <row r="1115" spans="1:15">
      <c r="A1115" s="80"/>
      <c r="B1115" s="39" t="str">
        <f>'Gene Table'!E1115</f>
        <v>hsa-miR-3177-3p</v>
      </c>
      <c r="C1115" s="39" t="str">
        <f>'Gene Table'!B1115</f>
        <v>O09</v>
      </c>
      <c r="D1115" s="145"/>
      <c r="E1115" s="145"/>
      <c r="F1115" s="145"/>
      <c r="G1115" s="145"/>
      <c r="H1115" s="145"/>
      <c r="I1115" s="145"/>
      <c r="J1115" s="145"/>
      <c r="K1115" s="145"/>
      <c r="L1115" s="145"/>
      <c r="M1115" s="145"/>
      <c r="N1115" s="149"/>
      <c r="O1115" s="149"/>
    </row>
    <row r="1116" spans="1:15">
      <c r="A1116" s="80"/>
      <c r="B1116" s="39" t="str">
        <f>'Gene Table'!E1116</f>
        <v>hsa-miR-488-5p</v>
      </c>
      <c r="C1116" s="39" t="str">
        <f>'Gene Table'!B1116</f>
        <v>O10</v>
      </c>
      <c r="D1116" s="145"/>
      <c r="E1116" s="145"/>
      <c r="F1116" s="145"/>
      <c r="G1116" s="145"/>
      <c r="H1116" s="145"/>
      <c r="I1116" s="145"/>
      <c r="J1116" s="145"/>
      <c r="K1116" s="145"/>
      <c r="L1116" s="145"/>
      <c r="M1116" s="145"/>
      <c r="N1116" s="149"/>
      <c r="O1116" s="149"/>
    </row>
    <row r="1117" spans="1:15">
      <c r="A1117" s="80"/>
      <c r="B1117" s="39" t="str">
        <f>'Gene Table'!E1117</f>
        <v>hsa-miR-3179</v>
      </c>
      <c r="C1117" s="39" t="str">
        <f>'Gene Table'!B1117</f>
        <v>O11</v>
      </c>
      <c r="D1117" s="145"/>
      <c r="E1117" s="145"/>
      <c r="F1117" s="145"/>
      <c r="G1117" s="145"/>
      <c r="H1117" s="145"/>
      <c r="I1117" s="145"/>
      <c r="J1117" s="145"/>
      <c r="K1117" s="145"/>
      <c r="L1117" s="145"/>
      <c r="M1117" s="145"/>
      <c r="N1117" s="149"/>
      <c r="O1117" s="149"/>
    </row>
    <row r="1118" spans="1:15">
      <c r="A1118" s="80"/>
      <c r="B1118" s="39" t="str">
        <f>'Gene Table'!E1118</f>
        <v>hsa-miR-593-5p</v>
      </c>
      <c r="C1118" s="39" t="str">
        <f>'Gene Table'!B1118</f>
        <v>O12</v>
      </c>
      <c r="D1118" s="145"/>
      <c r="E1118" s="145"/>
      <c r="F1118" s="145"/>
      <c r="G1118" s="145"/>
      <c r="H1118" s="145"/>
      <c r="I1118" s="145"/>
      <c r="J1118" s="145"/>
      <c r="K1118" s="145"/>
      <c r="L1118" s="145"/>
      <c r="M1118" s="145"/>
      <c r="N1118" s="149"/>
      <c r="O1118" s="149"/>
    </row>
    <row r="1119" spans="1:15">
      <c r="A1119" s="80"/>
      <c r="B1119" s="39" t="str">
        <f>'Gene Table'!E1119</f>
        <v>hsa-miR-3181</v>
      </c>
      <c r="C1119" s="39" t="str">
        <f>'Gene Table'!B1119</f>
        <v>O13</v>
      </c>
      <c r="D1119" s="145"/>
      <c r="E1119" s="145"/>
      <c r="F1119" s="145"/>
      <c r="G1119" s="145"/>
      <c r="H1119" s="145"/>
      <c r="I1119" s="145"/>
      <c r="J1119" s="145"/>
      <c r="K1119" s="145"/>
      <c r="L1119" s="145"/>
      <c r="M1119" s="145"/>
      <c r="N1119" s="149"/>
      <c r="O1119" s="149"/>
    </row>
    <row r="1120" spans="1:15">
      <c r="A1120" s="80"/>
      <c r="B1120" s="39" t="str">
        <f>'Gene Table'!E1120</f>
        <v>hsa-miR-92a-1-5p</v>
      </c>
      <c r="C1120" s="39" t="str">
        <f>'Gene Table'!B1120</f>
        <v>O14</v>
      </c>
      <c r="D1120" s="145"/>
      <c r="E1120" s="145"/>
      <c r="F1120" s="145"/>
      <c r="G1120" s="145"/>
      <c r="H1120" s="145"/>
      <c r="I1120" s="145"/>
      <c r="J1120" s="145"/>
      <c r="K1120" s="145"/>
      <c r="L1120" s="145"/>
      <c r="M1120" s="145"/>
      <c r="N1120" s="149"/>
      <c r="O1120" s="149"/>
    </row>
    <row r="1121" spans="1:15">
      <c r="A1121" s="80"/>
      <c r="B1121" s="39" t="str">
        <f>'Gene Table'!E1121</f>
        <v>hsa-miR-3182</v>
      </c>
      <c r="C1121" s="39" t="str">
        <f>'Gene Table'!B1121</f>
        <v>O15</v>
      </c>
      <c r="D1121" s="145"/>
      <c r="E1121" s="145"/>
      <c r="F1121" s="145"/>
      <c r="G1121" s="145"/>
      <c r="H1121" s="145"/>
      <c r="I1121" s="145"/>
      <c r="J1121" s="145"/>
      <c r="K1121" s="145"/>
      <c r="L1121" s="145"/>
      <c r="M1121" s="145"/>
      <c r="N1121" s="149"/>
      <c r="O1121" s="149"/>
    </row>
    <row r="1122" spans="1:15">
      <c r="A1122" s="80"/>
      <c r="B1122" s="39" t="str">
        <f>'Gene Table'!E1122</f>
        <v>hsa-miR-92a-2-5p</v>
      </c>
      <c r="C1122" s="39" t="str">
        <f>'Gene Table'!B1122</f>
        <v>O16</v>
      </c>
      <c r="D1122" s="145"/>
      <c r="E1122" s="145"/>
      <c r="F1122" s="145"/>
      <c r="G1122" s="145"/>
      <c r="H1122" s="145"/>
      <c r="I1122" s="145"/>
      <c r="J1122" s="145"/>
      <c r="K1122" s="145"/>
      <c r="L1122" s="145"/>
      <c r="M1122" s="145"/>
      <c r="N1122" s="149"/>
      <c r="O1122" s="149"/>
    </row>
    <row r="1123" spans="1:15">
      <c r="A1123" s="80"/>
      <c r="B1123" s="39" t="str">
        <f>'Gene Table'!E1123</f>
        <v>hsa-miR-3183</v>
      </c>
      <c r="C1123" s="39" t="str">
        <f>'Gene Table'!B1123</f>
        <v>O17</v>
      </c>
      <c r="D1123" s="145"/>
      <c r="E1123" s="145"/>
      <c r="F1123" s="145"/>
      <c r="G1123" s="145"/>
      <c r="H1123" s="145"/>
      <c r="I1123" s="145"/>
      <c r="J1123" s="145"/>
      <c r="K1123" s="145"/>
      <c r="L1123" s="145"/>
      <c r="M1123" s="145"/>
      <c r="N1123" s="149"/>
      <c r="O1123" s="149"/>
    </row>
    <row r="1124" spans="1:15">
      <c r="A1124" s="80"/>
      <c r="B1124" s="39" t="str">
        <f>'Gene Table'!E1124</f>
        <v>hsa-miR-96-3p</v>
      </c>
      <c r="C1124" s="39" t="str">
        <f>'Gene Table'!B1124</f>
        <v>O18</v>
      </c>
      <c r="D1124" s="145"/>
      <c r="E1124" s="145"/>
      <c r="F1124" s="145"/>
      <c r="G1124" s="145"/>
      <c r="H1124" s="145"/>
      <c r="I1124" s="145"/>
      <c r="J1124" s="145"/>
      <c r="K1124" s="145"/>
      <c r="L1124" s="145"/>
      <c r="M1124" s="145"/>
      <c r="N1124" s="149"/>
      <c r="O1124" s="149"/>
    </row>
    <row r="1125" spans="1:15">
      <c r="A1125" s="80"/>
      <c r="B1125" s="39" t="str">
        <f>'Gene Table'!E1125</f>
        <v>hsa-miR-3065-5p</v>
      </c>
      <c r="C1125" s="39" t="str">
        <f>'Gene Table'!B1125</f>
        <v>O19</v>
      </c>
      <c r="D1125" s="145"/>
      <c r="E1125" s="145"/>
      <c r="F1125" s="145"/>
      <c r="G1125" s="145"/>
      <c r="H1125" s="145"/>
      <c r="I1125" s="145"/>
      <c r="J1125" s="145"/>
      <c r="K1125" s="145"/>
      <c r="L1125" s="145"/>
      <c r="M1125" s="145"/>
      <c r="N1125" s="149"/>
      <c r="O1125" s="149"/>
    </row>
    <row r="1126" spans="1:15">
      <c r="A1126" s="80"/>
      <c r="B1126" s="39" t="str">
        <f>'Gene Table'!E1126</f>
        <v>hsa-miR-365a-5p</v>
      </c>
      <c r="C1126" s="39" t="str">
        <f>'Gene Table'!B1126</f>
        <v>O20</v>
      </c>
      <c r="D1126" s="145"/>
      <c r="E1126" s="145"/>
      <c r="F1126" s="145"/>
      <c r="G1126" s="145"/>
      <c r="H1126" s="145"/>
      <c r="I1126" s="145"/>
      <c r="J1126" s="145"/>
      <c r="K1126" s="145"/>
      <c r="L1126" s="145"/>
      <c r="M1126" s="145"/>
      <c r="N1126" s="149"/>
      <c r="O1126" s="149"/>
    </row>
    <row r="1127" spans="1:15">
      <c r="A1127" s="80"/>
      <c r="B1127" s="39" t="str">
        <f>'Gene Table'!E1127</f>
        <v>hsa-miR-3186-5p</v>
      </c>
      <c r="C1127" s="39" t="str">
        <f>'Gene Table'!B1127</f>
        <v>O21</v>
      </c>
      <c r="D1127" s="145"/>
      <c r="E1127" s="145"/>
      <c r="F1127" s="145"/>
      <c r="G1127" s="145"/>
      <c r="H1127" s="145"/>
      <c r="I1127" s="145"/>
      <c r="J1127" s="145"/>
      <c r="K1127" s="145"/>
      <c r="L1127" s="145"/>
      <c r="M1127" s="145"/>
      <c r="N1127" s="149"/>
      <c r="O1127" s="149"/>
    </row>
    <row r="1128" spans="1:15">
      <c r="A1128" s="80"/>
      <c r="B1128" s="39" t="str">
        <f>'Gene Table'!E1128</f>
        <v>hsa-miR-2115-3p</v>
      </c>
      <c r="C1128" s="39" t="str">
        <f>'Gene Table'!B1128</f>
        <v>O22</v>
      </c>
      <c r="D1128" s="145"/>
      <c r="E1128" s="145"/>
      <c r="F1128" s="145"/>
      <c r="G1128" s="145"/>
      <c r="H1128" s="145"/>
      <c r="I1128" s="145"/>
      <c r="J1128" s="145"/>
      <c r="K1128" s="145"/>
      <c r="L1128" s="145"/>
      <c r="M1128" s="145"/>
      <c r="N1128" s="149"/>
      <c r="O1128" s="149"/>
    </row>
    <row r="1129" spans="1:15">
      <c r="A1129" s="80"/>
      <c r="B1129" s="39" t="str">
        <f>'Gene Table'!E1129</f>
        <v>hsa-miR-320e</v>
      </c>
      <c r="C1129" s="39" t="str">
        <f>'Gene Table'!B1129</f>
        <v>O23</v>
      </c>
      <c r="D1129" s="145"/>
      <c r="E1129" s="145"/>
      <c r="F1129" s="145"/>
      <c r="G1129" s="145"/>
      <c r="H1129" s="145"/>
      <c r="I1129" s="145"/>
      <c r="J1129" s="145"/>
      <c r="K1129" s="145"/>
      <c r="L1129" s="145"/>
      <c r="M1129" s="145"/>
      <c r="N1129" s="149"/>
      <c r="O1129" s="149"/>
    </row>
    <row r="1130" spans="1:15">
      <c r="A1130" s="80"/>
      <c r="B1130" s="39" t="str">
        <f>'Gene Table'!E1130</f>
        <v>hsa-miR-2116-3p</v>
      </c>
      <c r="C1130" s="39" t="str">
        <f>'Gene Table'!B1130</f>
        <v>O24</v>
      </c>
      <c r="D1130" s="145"/>
      <c r="E1130" s="145"/>
      <c r="F1130" s="145"/>
      <c r="G1130" s="145"/>
      <c r="H1130" s="145"/>
      <c r="I1130" s="145"/>
      <c r="J1130" s="145"/>
      <c r="K1130" s="145"/>
      <c r="L1130" s="145"/>
      <c r="M1130" s="145"/>
      <c r="N1130" s="149"/>
      <c r="O1130" s="149"/>
    </row>
    <row r="1131" spans="1:15">
      <c r="A1131" s="80"/>
      <c r="B1131" s="39" t="str">
        <f>'Gene Table'!E1131</f>
        <v>NC</v>
      </c>
      <c r="C1131" s="39" t="str">
        <f>'Gene Table'!B1131</f>
        <v>P01</v>
      </c>
      <c r="D1131" s="145"/>
      <c r="E1131" s="145"/>
      <c r="F1131" s="145"/>
      <c r="G1131" s="145"/>
      <c r="H1131" s="145"/>
      <c r="I1131" s="145"/>
      <c r="J1131" s="145"/>
      <c r="K1131" s="145"/>
      <c r="L1131" s="145"/>
      <c r="M1131" s="145"/>
      <c r="N1131" s="149"/>
      <c r="O1131" s="149"/>
    </row>
    <row r="1132" spans="1:15">
      <c r="A1132" s="80"/>
      <c r="B1132" s="39" t="str">
        <f>'Gene Table'!E1132</f>
        <v>NC</v>
      </c>
      <c r="C1132" s="39" t="str">
        <f>'Gene Table'!B1132</f>
        <v>P02</v>
      </c>
      <c r="D1132" s="145"/>
      <c r="E1132" s="145"/>
      <c r="F1132" s="145"/>
      <c r="G1132" s="145"/>
      <c r="H1132" s="145"/>
      <c r="I1132" s="145"/>
      <c r="J1132" s="145"/>
      <c r="K1132" s="145"/>
      <c r="L1132" s="145"/>
      <c r="M1132" s="145"/>
      <c r="N1132" s="149"/>
      <c r="O1132" s="149"/>
    </row>
    <row r="1133" spans="1:15">
      <c r="A1133" s="80"/>
      <c r="B1133" s="39" t="str">
        <f>'Gene Table'!E1133</f>
        <v>NC</v>
      </c>
      <c r="C1133" s="39" t="str">
        <f>'Gene Table'!B1133</f>
        <v>P03</v>
      </c>
      <c r="D1133" s="145"/>
      <c r="E1133" s="145"/>
      <c r="F1133" s="145"/>
      <c r="G1133" s="145"/>
      <c r="H1133" s="145"/>
      <c r="I1133" s="145"/>
      <c r="J1133" s="145"/>
      <c r="K1133" s="145"/>
      <c r="L1133" s="145"/>
      <c r="M1133" s="145"/>
      <c r="N1133" s="149"/>
      <c r="O1133" s="149"/>
    </row>
    <row r="1134" spans="1:15">
      <c r="A1134" s="80"/>
      <c r="B1134" s="39" t="str">
        <f>'Gene Table'!E1134</f>
        <v>NC</v>
      </c>
      <c r="C1134" s="39" t="str">
        <f>'Gene Table'!B1134</f>
        <v>P04</v>
      </c>
      <c r="D1134" s="145"/>
      <c r="E1134" s="145"/>
      <c r="F1134" s="145"/>
      <c r="G1134" s="145"/>
      <c r="H1134" s="145"/>
      <c r="I1134" s="145"/>
      <c r="J1134" s="145"/>
      <c r="K1134" s="145"/>
      <c r="L1134" s="145"/>
      <c r="M1134" s="145"/>
      <c r="N1134" s="149"/>
      <c r="O1134" s="149"/>
    </row>
    <row r="1135" spans="1:15">
      <c r="A1135" s="80"/>
      <c r="B1135" s="39" t="str">
        <f>'Gene Table'!E1135</f>
        <v>HK1</v>
      </c>
      <c r="C1135" s="39" t="str">
        <f>'Gene Table'!B1135</f>
        <v>P05</v>
      </c>
      <c r="D1135" s="145"/>
      <c r="E1135" s="145"/>
      <c r="F1135" s="145"/>
      <c r="G1135" s="145"/>
      <c r="H1135" s="145"/>
      <c r="I1135" s="145"/>
      <c r="J1135" s="145"/>
      <c r="K1135" s="145"/>
      <c r="L1135" s="145"/>
      <c r="M1135" s="145"/>
      <c r="N1135" s="149"/>
      <c r="O1135" s="149"/>
    </row>
    <row r="1136" spans="1:15">
      <c r="A1136" s="80"/>
      <c r="B1136" s="39" t="str">
        <f>'Gene Table'!E1136</f>
        <v>HK1</v>
      </c>
      <c r="C1136" s="39" t="str">
        <f>'Gene Table'!B1136</f>
        <v>P06</v>
      </c>
      <c r="D1136" s="145"/>
      <c r="E1136" s="145"/>
      <c r="F1136" s="145"/>
      <c r="G1136" s="145"/>
      <c r="H1136" s="145"/>
      <c r="I1136" s="145"/>
      <c r="J1136" s="145"/>
      <c r="K1136" s="145"/>
      <c r="L1136" s="145"/>
      <c r="M1136" s="145"/>
      <c r="N1136" s="149"/>
      <c r="O1136" s="149"/>
    </row>
    <row r="1137" spans="1:15">
      <c r="A1137" s="80"/>
      <c r="B1137" s="39" t="str">
        <f>'Gene Table'!E1137</f>
        <v>HK2</v>
      </c>
      <c r="C1137" s="39" t="str">
        <f>'Gene Table'!B1137</f>
        <v>P07</v>
      </c>
      <c r="D1137" s="145"/>
      <c r="E1137" s="145"/>
      <c r="F1137" s="145"/>
      <c r="G1137" s="145"/>
      <c r="H1137" s="145"/>
      <c r="I1137" s="145"/>
      <c r="J1137" s="145"/>
      <c r="K1137" s="145"/>
      <c r="L1137" s="145"/>
      <c r="M1137" s="145"/>
      <c r="N1137" s="149"/>
      <c r="O1137" s="149"/>
    </row>
    <row r="1138" spans="1:15">
      <c r="A1138" s="80"/>
      <c r="B1138" s="39" t="str">
        <f>'Gene Table'!E1138</f>
        <v>HK2</v>
      </c>
      <c r="C1138" s="39" t="str">
        <f>'Gene Table'!B1138</f>
        <v>P08</v>
      </c>
      <c r="D1138" s="145"/>
      <c r="E1138" s="145"/>
      <c r="F1138" s="145"/>
      <c r="G1138" s="145"/>
      <c r="H1138" s="145"/>
      <c r="I1138" s="145"/>
      <c r="J1138" s="145"/>
      <c r="K1138" s="145"/>
      <c r="L1138" s="145"/>
      <c r="M1138" s="145"/>
      <c r="N1138" s="149"/>
      <c r="O1138" s="149"/>
    </row>
    <row r="1139" spans="1:15">
      <c r="A1139" s="80"/>
      <c r="B1139" s="39" t="str">
        <f>'Gene Table'!E1139</f>
        <v>HK3</v>
      </c>
      <c r="C1139" s="39" t="str">
        <f>'Gene Table'!B1139</f>
        <v>P09</v>
      </c>
      <c r="D1139" s="145"/>
      <c r="E1139" s="145"/>
      <c r="F1139" s="145"/>
      <c r="G1139" s="145"/>
      <c r="H1139" s="145"/>
      <c r="I1139" s="145"/>
      <c r="J1139" s="145"/>
      <c r="K1139" s="145"/>
      <c r="L1139" s="145"/>
      <c r="M1139" s="145"/>
      <c r="N1139" s="149"/>
      <c r="O1139" s="149"/>
    </row>
    <row r="1140" spans="1:15">
      <c r="A1140" s="80"/>
      <c r="B1140" s="39" t="str">
        <f>'Gene Table'!E1140</f>
        <v>HK3</v>
      </c>
      <c r="C1140" s="39" t="str">
        <f>'Gene Table'!B1140</f>
        <v>P10</v>
      </c>
      <c r="D1140" s="145"/>
      <c r="E1140" s="145"/>
      <c r="F1140" s="145"/>
      <c r="G1140" s="145"/>
      <c r="H1140" s="145"/>
      <c r="I1140" s="145"/>
      <c r="J1140" s="145"/>
      <c r="K1140" s="145"/>
      <c r="L1140" s="145"/>
      <c r="M1140" s="145"/>
      <c r="N1140" s="149"/>
      <c r="O1140" s="149"/>
    </row>
    <row r="1141" spans="1:15">
      <c r="A1141" s="80"/>
      <c r="B1141" s="39" t="str">
        <f>'Gene Table'!E1141</f>
        <v>HK4</v>
      </c>
      <c r="C1141" s="39" t="str">
        <f>'Gene Table'!B1141</f>
        <v>P11</v>
      </c>
      <c r="D1141" s="145"/>
      <c r="E1141" s="145"/>
      <c r="F1141" s="145"/>
      <c r="G1141" s="145"/>
      <c r="H1141" s="145"/>
      <c r="I1141" s="145"/>
      <c r="J1141" s="145"/>
      <c r="K1141" s="145"/>
      <c r="L1141" s="145"/>
      <c r="M1141" s="145"/>
      <c r="N1141" s="149"/>
      <c r="O1141" s="149"/>
    </row>
    <row r="1142" spans="1:15">
      <c r="A1142" s="80"/>
      <c r="B1142" s="39" t="str">
        <f>'Gene Table'!E1142</f>
        <v>HK4</v>
      </c>
      <c r="C1142" s="39" t="str">
        <f>'Gene Table'!B1142</f>
        <v>P12</v>
      </c>
      <c r="D1142" s="145"/>
      <c r="E1142" s="145"/>
      <c r="F1142" s="145"/>
      <c r="G1142" s="145"/>
      <c r="H1142" s="145"/>
      <c r="I1142" s="145"/>
      <c r="J1142" s="145"/>
      <c r="K1142" s="145"/>
      <c r="L1142" s="145"/>
      <c r="M1142" s="145"/>
      <c r="N1142" s="149"/>
      <c r="O1142" s="149"/>
    </row>
    <row r="1143" spans="1:15">
      <c r="A1143" s="80"/>
      <c r="B1143" s="39" t="str">
        <f>'Gene Table'!E1143</f>
        <v>HK5</v>
      </c>
      <c r="C1143" s="39" t="str">
        <f>'Gene Table'!B1143</f>
        <v>P13</v>
      </c>
      <c r="D1143" s="145"/>
      <c r="E1143" s="145"/>
      <c r="F1143" s="145"/>
      <c r="G1143" s="145"/>
      <c r="H1143" s="145"/>
      <c r="I1143" s="145"/>
      <c r="J1143" s="145"/>
      <c r="K1143" s="145"/>
      <c r="L1143" s="145"/>
      <c r="M1143" s="145"/>
      <c r="N1143" s="149"/>
      <c r="O1143" s="149"/>
    </row>
    <row r="1144" spans="1:15">
      <c r="A1144" s="80"/>
      <c r="B1144" s="39" t="str">
        <f>'Gene Table'!E1144</f>
        <v>HK5</v>
      </c>
      <c r="C1144" s="39" t="str">
        <f>'Gene Table'!B1144</f>
        <v>P14</v>
      </c>
      <c r="D1144" s="145"/>
      <c r="E1144" s="145"/>
      <c r="F1144" s="145"/>
      <c r="G1144" s="145"/>
      <c r="H1144" s="145"/>
      <c r="I1144" s="145"/>
      <c r="J1144" s="145"/>
      <c r="K1144" s="145"/>
      <c r="L1144" s="145"/>
      <c r="M1144" s="145"/>
      <c r="N1144" s="149"/>
      <c r="O1144" s="149"/>
    </row>
    <row r="1145" spans="1:15">
      <c r="A1145" s="80"/>
      <c r="B1145" s="39" t="str">
        <f>'Gene Table'!E1145</f>
        <v>HK6</v>
      </c>
      <c r="C1145" s="39" t="str">
        <f>'Gene Table'!B1145</f>
        <v>P15</v>
      </c>
      <c r="D1145" s="145"/>
      <c r="E1145" s="145"/>
      <c r="F1145" s="145"/>
      <c r="G1145" s="145"/>
      <c r="H1145" s="145"/>
      <c r="I1145" s="145"/>
      <c r="J1145" s="145"/>
      <c r="K1145" s="145"/>
      <c r="L1145" s="145"/>
      <c r="M1145" s="145"/>
      <c r="N1145" s="149"/>
      <c r="O1145" s="149"/>
    </row>
    <row r="1146" spans="1:15">
      <c r="A1146" s="80"/>
      <c r="B1146" s="39" t="str">
        <f>'Gene Table'!E1146</f>
        <v>HK6</v>
      </c>
      <c r="C1146" s="39" t="str">
        <f>'Gene Table'!B1146</f>
        <v>P16</v>
      </c>
      <c r="D1146" s="145"/>
      <c r="E1146" s="145"/>
      <c r="F1146" s="145"/>
      <c r="G1146" s="145"/>
      <c r="H1146" s="145"/>
      <c r="I1146" s="145"/>
      <c r="J1146" s="145"/>
      <c r="K1146" s="145"/>
      <c r="L1146" s="145"/>
      <c r="M1146" s="145"/>
      <c r="N1146" s="149"/>
      <c r="O1146" s="149"/>
    </row>
    <row r="1147" spans="1:15">
      <c r="A1147" s="80"/>
      <c r="B1147" s="39" t="str">
        <f>'Gene Table'!E1147</f>
        <v>RT</v>
      </c>
      <c r="C1147" s="39" t="str">
        <f>'Gene Table'!B1147</f>
        <v>P17</v>
      </c>
      <c r="D1147" s="145"/>
      <c r="E1147" s="145"/>
      <c r="F1147" s="145"/>
      <c r="G1147" s="145"/>
      <c r="H1147" s="145"/>
      <c r="I1147" s="145"/>
      <c r="J1147" s="145"/>
      <c r="K1147" s="145"/>
      <c r="L1147" s="145"/>
      <c r="M1147" s="145"/>
      <c r="N1147" s="149"/>
      <c r="O1147" s="149"/>
    </row>
    <row r="1148" spans="1:15">
      <c r="A1148" s="80"/>
      <c r="B1148" s="39" t="str">
        <f>'Gene Table'!E1148</f>
        <v>RT</v>
      </c>
      <c r="C1148" s="39" t="str">
        <f>'Gene Table'!B1148</f>
        <v>P18</v>
      </c>
      <c r="D1148" s="145"/>
      <c r="E1148" s="145"/>
      <c r="F1148" s="145"/>
      <c r="G1148" s="145"/>
      <c r="H1148" s="145"/>
      <c r="I1148" s="145"/>
      <c r="J1148" s="145"/>
      <c r="K1148" s="145"/>
      <c r="L1148" s="145"/>
      <c r="M1148" s="145"/>
      <c r="N1148" s="149"/>
      <c r="O1148" s="149"/>
    </row>
    <row r="1149" spans="1:15">
      <c r="A1149" s="80"/>
      <c r="B1149" s="39" t="str">
        <f>'Gene Table'!E1149</f>
        <v>RT</v>
      </c>
      <c r="C1149" s="39" t="str">
        <f>'Gene Table'!B1149</f>
        <v>P19</v>
      </c>
      <c r="D1149" s="145"/>
      <c r="E1149" s="145"/>
      <c r="F1149" s="145"/>
      <c r="G1149" s="145"/>
      <c r="H1149" s="145"/>
      <c r="I1149" s="145"/>
      <c r="J1149" s="145"/>
      <c r="K1149" s="145"/>
      <c r="L1149" s="145"/>
      <c r="M1149" s="145"/>
      <c r="N1149" s="149"/>
      <c r="O1149" s="149"/>
    </row>
    <row r="1150" spans="1:15">
      <c r="A1150" s="80"/>
      <c r="B1150" s="39" t="str">
        <f>'Gene Table'!E1150</f>
        <v>RT</v>
      </c>
      <c r="C1150" s="39" t="str">
        <f>'Gene Table'!B1150</f>
        <v>P20</v>
      </c>
      <c r="D1150" s="145"/>
      <c r="E1150" s="145"/>
      <c r="F1150" s="145"/>
      <c r="G1150" s="145"/>
      <c r="H1150" s="145"/>
      <c r="I1150" s="145"/>
      <c r="J1150" s="145"/>
      <c r="K1150" s="145"/>
      <c r="L1150" s="145"/>
      <c r="M1150" s="145"/>
      <c r="N1150" s="149"/>
      <c r="O1150" s="149"/>
    </row>
    <row r="1151" spans="1:15">
      <c r="A1151" s="80"/>
      <c r="B1151" s="39" t="str">
        <f>'Gene Table'!E1151</f>
        <v>PCR</v>
      </c>
      <c r="C1151" s="39" t="str">
        <f>'Gene Table'!B1151</f>
        <v>P21</v>
      </c>
      <c r="D1151" s="145"/>
      <c r="E1151" s="145"/>
      <c r="F1151" s="145"/>
      <c r="G1151" s="145"/>
      <c r="H1151" s="145"/>
      <c r="I1151" s="145"/>
      <c r="J1151" s="145"/>
      <c r="K1151" s="145"/>
      <c r="L1151" s="145"/>
      <c r="M1151" s="145"/>
      <c r="N1151" s="149"/>
      <c r="O1151" s="149"/>
    </row>
    <row r="1152" spans="1:15">
      <c r="A1152" s="80"/>
      <c r="B1152" s="39" t="str">
        <f>'Gene Table'!E1152</f>
        <v>PCR</v>
      </c>
      <c r="C1152" s="39" t="str">
        <f>'Gene Table'!B1152</f>
        <v>P22</v>
      </c>
      <c r="D1152" s="145"/>
      <c r="E1152" s="145"/>
      <c r="F1152" s="145"/>
      <c r="G1152" s="145"/>
      <c r="H1152" s="145"/>
      <c r="I1152" s="145"/>
      <c r="J1152" s="145"/>
      <c r="K1152" s="145"/>
      <c r="L1152" s="145"/>
      <c r="M1152" s="145"/>
      <c r="N1152" s="149"/>
      <c r="O1152" s="149"/>
    </row>
    <row r="1153" spans="1:15">
      <c r="A1153" s="80"/>
      <c r="B1153" s="39" t="str">
        <f>'Gene Table'!E1153</f>
        <v>PCR</v>
      </c>
      <c r="C1153" s="39" t="str">
        <f>'Gene Table'!B1153</f>
        <v>P23</v>
      </c>
      <c r="D1153" s="145"/>
      <c r="E1153" s="145"/>
      <c r="F1153" s="145"/>
      <c r="G1153" s="145"/>
      <c r="H1153" s="145"/>
      <c r="I1153" s="145"/>
      <c r="J1153" s="145"/>
      <c r="K1153" s="145"/>
      <c r="L1153" s="145"/>
      <c r="M1153" s="145"/>
      <c r="N1153" s="149"/>
      <c r="O1153" s="149"/>
    </row>
    <row r="1154" spans="1:15">
      <c r="A1154" s="94"/>
      <c r="B1154" s="39" t="str">
        <f>'Gene Table'!E1154</f>
        <v>PCR</v>
      </c>
      <c r="C1154" s="39" t="str">
        <f>'Gene Table'!B1154</f>
        <v>P24</v>
      </c>
      <c r="D1154" s="145"/>
      <c r="E1154" s="145"/>
      <c r="F1154" s="145"/>
      <c r="G1154" s="145"/>
      <c r="H1154" s="145"/>
      <c r="I1154" s="145"/>
      <c r="J1154" s="145"/>
      <c r="K1154" s="145"/>
      <c r="L1154" s="145"/>
      <c r="M1154" s="145"/>
      <c r="N1154" s="149"/>
      <c r="O1154" s="149"/>
    </row>
    <row r="1155" spans="1:15">
      <c r="A1155" s="78" t="str">
        <f>'Gene Table'!A1155</f>
        <v>Plate 4</v>
      </c>
      <c r="B1155" s="39" t="str">
        <f>'Gene Table'!E1155</f>
        <v>hsa-miR-3913-5p</v>
      </c>
      <c r="C1155" s="39" t="str">
        <f>'Gene Table'!B1155</f>
        <v>A01</v>
      </c>
      <c r="D1155" s="145"/>
      <c r="E1155" s="145"/>
      <c r="F1155" s="145"/>
      <c r="G1155" s="145"/>
      <c r="H1155" s="145"/>
      <c r="I1155" s="145"/>
      <c r="J1155" s="145"/>
      <c r="K1155" s="145"/>
      <c r="L1155" s="145"/>
      <c r="M1155" s="145"/>
      <c r="N1155" s="149"/>
      <c r="O1155" s="149"/>
    </row>
    <row r="1156" spans="1:15">
      <c r="A1156" s="80"/>
      <c r="B1156" s="39" t="str">
        <f>'Gene Table'!E1156</f>
        <v>hsa-miR-3135b</v>
      </c>
      <c r="C1156" s="39" t="str">
        <f>'Gene Table'!B1156</f>
        <v>A02</v>
      </c>
      <c r="D1156" s="145"/>
      <c r="E1156" s="145"/>
      <c r="F1156" s="145"/>
      <c r="G1156" s="145"/>
      <c r="H1156" s="145"/>
      <c r="I1156" s="145"/>
      <c r="J1156" s="145"/>
      <c r="K1156" s="145"/>
      <c r="L1156" s="145"/>
      <c r="M1156" s="145"/>
      <c r="N1156" s="149"/>
      <c r="O1156" s="149"/>
    </row>
    <row r="1157" spans="1:15">
      <c r="A1157" s="80"/>
      <c r="B1157" s="39" t="str">
        <f>'Gene Table'!E1157</f>
        <v>hsa-miR-3914</v>
      </c>
      <c r="C1157" s="39" t="str">
        <f>'Gene Table'!B1157</f>
        <v>A03</v>
      </c>
      <c r="D1157" s="145"/>
      <c r="E1157" s="145"/>
      <c r="F1157" s="145"/>
      <c r="G1157" s="145"/>
      <c r="H1157" s="145"/>
      <c r="I1157" s="145"/>
      <c r="J1157" s="145"/>
      <c r="K1157" s="145"/>
      <c r="L1157" s="145"/>
      <c r="M1157" s="145"/>
      <c r="N1157" s="149"/>
      <c r="O1157" s="149"/>
    </row>
    <row r="1158" spans="1:15">
      <c r="A1158" s="80"/>
      <c r="B1158" s="39" t="str">
        <f>'Gene Table'!E1158</f>
        <v>hsa-miR-4462</v>
      </c>
      <c r="C1158" s="39" t="str">
        <f>'Gene Table'!B1158</f>
        <v>A04</v>
      </c>
      <c r="D1158" s="145"/>
      <c r="E1158" s="145"/>
      <c r="F1158" s="145"/>
      <c r="G1158" s="145"/>
      <c r="H1158" s="145"/>
      <c r="I1158" s="145"/>
      <c r="J1158" s="145"/>
      <c r="K1158" s="145"/>
      <c r="L1158" s="145"/>
      <c r="M1158" s="145"/>
      <c r="N1158" s="149"/>
      <c r="O1158" s="149"/>
    </row>
    <row r="1159" spans="1:15">
      <c r="A1159" s="80"/>
      <c r="B1159" s="39" t="str">
        <f>'Gene Table'!E1159</f>
        <v>hsa-miR-3915</v>
      </c>
      <c r="C1159" s="39" t="str">
        <f>'Gene Table'!B1159</f>
        <v>A05</v>
      </c>
      <c r="D1159" s="145"/>
      <c r="E1159" s="145"/>
      <c r="F1159" s="145"/>
      <c r="G1159" s="145"/>
      <c r="H1159" s="145"/>
      <c r="I1159" s="145"/>
      <c r="J1159" s="145"/>
      <c r="K1159" s="145"/>
      <c r="L1159" s="145"/>
      <c r="M1159" s="145"/>
      <c r="N1159" s="149"/>
      <c r="O1159" s="149"/>
    </row>
    <row r="1160" spans="1:15">
      <c r="A1160" s="80"/>
      <c r="B1160" s="39" t="str">
        <f>'Gene Table'!E1160</f>
        <v>hsa-miR-4463</v>
      </c>
      <c r="C1160" s="39" t="str">
        <f>'Gene Table'!B1160</f>
        <v>A06</v>
      </c>
      <c r="D1160" s="145"/>
      <c r="E1160" s="145"/>
      <c r="F1160" s="145"/>
      <c r="G1160" s="145"/>
      <c r="H1160" s="145"/>
      <c r="I1160" s="145"/>
      <c r="J1160" s="145"/>
      <c r="K1160" s="145"/>
      <c r="L1160" s="145"/>
      <c r="M1160" s="145"/>
      <c r="N1160" s="149"/>
      <c r="O1160" s="149"/>
    </row>
    <row r="1161" spans="1:15">
      <c r="A1161" s="80"/>
      <c r="B1161" s="39" t="str">
        <f>'Gene Table'!E1161</f>
        <v>hsa-miR-3916</v>
      </c>
      <c r="C1161" s="39" t="str">
        <f>'Gene Table'!B1161</f>
        <v>A07</v>
      </c>
      <c r="D1161" s="145"/>
      <c r="E1161" s="145"/>
      <c r="F1161" s="145"/>
      <c r="G1161" s="145"/>
      <c r="H1161" s="145"/>
      <c r="I1161" s="145"/>
      <c r="J1161" s="145"/>
      <c r="K1161" s="145"/>
      <c r="L1161" s="145"/>
      <c r="M1161" s="145"/>
      <c r="N1161" s="149"/>
      <c r="O1161" s="149"/>
    </row>
    <row r="1162" spans="1:15">
      <c r="A1162" s="80"/>
      <c r="B1162" s="39" t="str">
        <f>'Gene Table'!E1162</f>
        <v>hsa-miR-4464</v>
      </c>
      <c r="C1162" s="39" t="str">
        <f>'Gene Table'!B1162</f>
        <v>A08</v>
      </c>
      <c r="D1162" s="145"/>
      <c r="E1162" s="145"/>
      <c r="F1162" s="145"/>
      <c r="G1162" s="145"/>
      <c r="H1162" s="145"/>
      <c r="I1162" s="145"/>
      <c r="J1162" s="145"/>
      <c r="K1162" s="145"/>
      <c r="L1162" s="145"/>
      <c r="M1162" s="145"/>
      <c r="N1162" s="149"/>
      <c r="O1162" s="149"/>
    </row>
    <row r="1163" spans="1:15">
      <c r="A1163" s="80"/>
      <c r="B1163" s="39" t="str">
        <f>'Gene Table'!E1163</f>
        <v>hsa-miR-3918</v>
      </c>
      <c r="C1163" s="39" t="str">
        <f>'Gene Table'!B1163</f>
        <v>A09</v>
      </c>
      <c r="D1163" s="145"/>
      <c r="E1163" s="145"/>
      <c r="F1163" s="145"/>
      <c r="G1163" s="145"/>
      <c r="H1163" s="145"/>
      <c r="I1163" s="145"/>
      <c r="J1163" s="145"/>
      <c r="K1163" s="145"/>
      <c r="L1163" s="145"/>
      <c r="M1163" s="145"/>
      <c r="N1163" s="149"/>
      <c r="O1163" s="149"/>
    </row>
    <row r="1164" spans="1:15">
      <c r="A1164" s="80"/>
      <c r="B1164" s="39" t="str">
        <f>'Gene Table'!E1164</f>
        <v>hsa-miR-548ai</v>
      </c>
      <c r="C1164" s="39" t="str">
        <f>'Gene Table'!B1164</f>
        <v>A10</v>
      </c>
      <c r="D1164" s="145"/>
      <c r="E1164" s="145"/>
      <c r="F1164" s="145"/>
      <c r="G1164" s="145"/>
      <c r="H1164" s="145"/>
      <c r="I1164" s="145"/>
      <c r="J1164" s="145"/>
      <c r="K1164" s="145"/>
      <c r="L1164" s="145"/>
      <c r="M1164" s="145"/>
      <c r="N1164" s="149"/>
      <c r="O1164" s="149"/>
    </row>
    <row r="1165" spans="1:15">
      <c r="A1165" s="80"/>
      <c r="B1165" s="39" t="str">
        <f>'Gene Table'!E1165</f>
        <v>hsa-miR-3919</v>
      </c>
      <c r="C1165" s="39" t="str">
        <f>'Gene Table'!B1165</f>
        <v>A11</v>
      </c>
      <c r="D1165" s="145"/>
      <c r="E1165" s="145"/>
      <c r="F1165" s="145"/>
      <c r="G1165" s="145"/>
      <c r="H1165" s="145"/>
      <c r="I1165" s="145"/>
      <c r="J1165" s="145"/>
      <c r="K1165" s="145"/>
      <c r="L1165" s="145"/>
      <c r="M1165" s="145"/>
      <c r="N1165" s="149"/>
      <c r="O1165" s="149"/>
    </row>
    <row r="1166" spans="1:15">
      <c r="A1166" s="80"/>
      <c r="B1166" s="39" t="str">
        <f>'Gene Table'!E1166</f>
        <v>hsa-miR-548aj-3p</v>
      </c>
      <c r="C1166" s="39" t="str">
        <f>'Gene Table'!B1166</f>
        <v>A12</v>
      </c>
      <c r="D1166" s="145"/>
      <c r="E1166" s="145"/>
      <c r="F1166" s="145"/>
      <c r="G1166" s="145"/>
      <c r="H1166" s="145"/>
      <c r="I1166" s="145"/>
      <c r="J1166" s="145"/>
      <c r="K1166" s="145"/>
      <c r="L1166" s="145"/>
      <c r="M1166" s="145"/>
      <c r="N1166" s="149"/>
      <c r="O1166" s="149"/>
    </row>
    <row r="1167" spans="1:15">
      <c r="A1167" s="80"/>
      <c r="B1167" s="39" t="str">
        <f>'Gene Table'!E1167</f>
        <v>hsa-miR-3920</v>
      </c>
      <c r="C1167" s="39" t="str">
        <f>'Gene Table'!B1167</f>
        <v>A13</v>
      </c>
      <c r="D1167" s="145"/>
      <c r="E1167" s="145"/>
      <c r="F1167" s="145"/>
      <c r="G1167" s="145"/>
      <c r="H1167" s="145"/>
      <c r="I1167" s="145"/>
      <c r="J1167" s="145"/>
      <c r="K1167" s="145"/>
      <c r="L1167" s="145"/>
      <c r="M1167" s="145"/>
      <c r="N1167" s="149"/>
      <c r="O1167" s="149"/>
    </row>
    <row r="1168" spans="1:15">
      <c r="A1168" s="80"/>
      <c r="B1168" s="39" t="str">
        <f>'Gene Table'!E1168</f>
        <v>hsa-miR-4465</v>
      </c>
      <c r="C1168" s="39" t="str">
        <f>'Gene Table'!B1168</f>
        <v>A14</v>
      </c>
      <c r="D1168" s="145"/>
      <c r="E1168" s="145"/>
      <c r="F1168" s="145"/>
      <c r="G1168" s="145"/>
      <c r="H1168" s="145"/>
      <c r="I1168" s="145"/>
      <c r="J1168" s="145"/>
      <c r="K1168" s="145"/>
      <c r="L1168" s="145"/>
      <c r="M1168" s="145"/>
      <c r="N1168" s="149"/>
      <c r="O1168" s="149"/>
    </row>
    <row r="1169" spans="1:15">
      <c r="A1169" s="80"/>
      <c r="B1169" s="39" t="str">
        <f>'Gene Table'!E1169</f>
        <v>hsa-miR-3921</v>
      </c>
      <c r="C1169" s="39" t="str">
        <f>'Gene Table'!B1169</f>
        <v>A15</v>
      </c>
      <c r="D1169" s="145"/>
      <c r="E1169" s="145"/>
      <c r="F1169" s="145"/>
      <c r="G1169" s="145"/>
      <c r="H1169" s="145"/>
      <c r="I1169" s="145"/>
      <c r="J1169" s="145"/>
      <c r="K1169" s="145"/>
      <c r="L1169" s="145"/>
      <c r="M1169" s="145"/>
      <c r="N1169" s="149"/>
      <c r="O1169" s="149"/>
    </row>
    <row r="1170" spans="1:15">
      <c r="A1170" s="80"/>
      <c r="B1170" s="39" t="str">
        <f>'Gene Table'!E1170</f>
        <v>hsa-miR-4466</v>
      </c>
      <c r="C1170" s="39" t="str">
        <f>'Gene Table'!B1170</f>
        <v>A16</v>
      </c>
      <c r="D1170" s="145"/>
      <c r="E1170" s="145"/>
      <c r="F1170" s="145"/>
      <c r="G1170" s="145"/>
      <c r="H1170" s="145"/>
      <c r="I1170" s="145"/>
      <c r="J1170" s="145"/>
      <c r="K1170" s="145"/>
      <c r="L1170" s="145"/>
      <c r="M1170" s="145"/>
      <c r="N1170" s="149"/>
      <c r="O1170" s="149"/>
    </row>
    <row r="1171" spans="1:15">
      <c r="A1171" s="80"/>
      <c r="B1171" s="39" t="str">
        <f>'Gene Table'!E1171</f>
        <v>hsa-miR-3922-3p</v>
      </c>
      <c r="C1171" s="39" t="str">
        <f>'Gene Table'!B1171</f>
        <v>A17</v>
      </c>
      <c r="D1171" s="145"/>
      <c r="E1171" s="145"/>
      <c r="F1171" s="145"/>
      <c r="G1171" s="145"/>
      <c r="H1171" s="145"/>
      <c r="I1171" s="145"/>
      <c r="J1171" s="145"/>
      <c r="K1171" s="145"/>
      <c r="L1171" s="145"/>
      <c r="M1171" s="145"/>
      <c r="N1171" s="149"/>
      <c r="O1171" s="149"/>
    </row>
    <row r="1172" spans="1:15">
      <c r="A1172" s="80"/>
      <c r="B1172" s="39" t="str">
        <f>'Gene Table'!E1172</f>
        <v>hsa-miR-4467</v>
      </c>
      <c r="C1172" s="39" t="str">
        <f>'Gene Table'!B1172</f>
        <v>A18</v>
      </c>
      <c r="D1172" s="145"/>
      <c r="E1172" s="145"/>
      <c r="F1172" s="145"/>
      <c r="G1172" s="145"/>
      <c r="H1172" s="145"/>
      <c r="I1172" s="145"/>
      <c r="J1172" s="145"/>
      <c r="K1172" s="145"/>
      <c r="L1172" s="145"/>
      <c r="M1172" s="145"/>
      <c r="N1172" s="149"/>
      <c r="O1172" s="149"/>
    </row>
    <row r="1173" spans="1:15">
      <c r="A1173" s="80"/>
      <c r="B1173" s="39" t="str">
        <f>'Gene Table'!E1173</f>
        <v>hsa-miR-3923</v>
      </c>
      <c r="C1173" s="39" t="str">
        <f>'Gene Table'!B1173</f>
        <v>A19</v>
      </c>
      <c r="D1173" s="145"/>
      <c r="E1173" s="145"/>
      <c r="F1173" s="145"/>
      <c r="G1173" s="145"/>
      <c r="H1173" s="145"/>
      <c r="I1173" s="145"/>
      <c r="J1173" s="145"/>
      <c r="K1173" s="145"/>
      <c r="L1173" s="145"/>
      <c r="M1173" s="145"/>
      <c r="N1173" s="149"/>
      <c r="O1173" s="149"/>
    </row>
    <row r="1174" spans="1:15">
      <c r="A1174" s="80"/>
      <c r="B1174" s="39" t="str">
        <f>'Gene Table'!E1174</f>
        <v>hsa-miR-4468</v>
      </c>
      <c r="C1174" s="39" t="str">
        <f>'Gene Table'!B1174</f>
        <v>A20</v>
      </c>
      <c r="D1174" s="145"/>
      <c r="E1174" s="145"/>
      <c r="F1174" s="145"/>
      <c r="G1174" s="145"/>
      <c r="H1174" s="145"/>
      <c r="I1174" s="145"/>
      <c r="J1174" s="145"/>
      <c r="K1174" s="145"/>
      <c r="L1174" s="145"/>
      <c r="M1174" s="145"/>
      <c r="N1174" s="149"/>
      <c r="O1174" s="149"/>
    </row>
    <row r="1175" spans="1:15">
      <c r="A1175" s="80"/>
      <c r="B1175" s="39" t="str">
        <f>'Gene Table'!E1175</f>
        <v>hsa-miR-3924</v>
      </c>
      <c r="C1175" s="39" t="str">
        <f>'Gene Table'!B1175</f>
        <v>A21</v>
      </c>
      <c r="D1175" s="145"/>
      <c r="E1175" s="145"/>
      <c r="F1175" s="145"/>
      <c r="G1175" s="145"/>
      <c r="H1175" s="145"/>
      <c r="I1175" s="145"/>
      <c r="J1175" s="145"/>
      <c r="K1175" s="145"/>
      <c r="L1175" s="145"/>
      <c r="M1175" s="145"/>
      <c r="N1175" s="149"/>
      <c r="O1175" s="149"/>
    </row>
    <row r="1176" spans="1:15">
      <c r="A1176" s="80"/>
      <c r="B1176" s="39" t="str">
        <f>'Gene Table'!E1176</f>
        <v>hsa-miR-4470</v>
      </c>
      <c r="C1176" s="39" t="str">
        <f>'Gene Table'!B1176</f>
        <v>A22</v>
      </c>
      <c r="D1176" s="145"/>
      <c r="E1176" s="145"/>
      <c r="F1176" s="145"/>
      <c r="G1176" s="145"/>
      <c r="H1176" s="145"/>
      <c r="I1176" s="145"/>
      <c r="J1176" s="145"/>
      <c r="K1176" s="145"/>
      <c r="L1176" s="145"/>
      <c r="M1176" s="145"/>
      <c r="N1176" s="149"/>
      <c r="O1176" s="149"/>
    </row>
    <row r="1177" spans="1:15">
      <c r="A1177" s="80"/>
      <c r="B1177" s="39" t="str">
        <f>'Gene Table'!E1177</f>
        <v>hsa-miR-3925-5p</v>
      </c>
      <c r="C1177" s="39" t="str">
        <f>'Gene Table'!B1177</f>
        <v>A23</v>
      </c>
      <c r="D1177" s="145"/>
      <c r="E1177" s="145"/>
      <c r="F1177" s="145"/>
      <c r="G1177" s="145"/>
      <c r="H1177" s="145"/>
      <c r="I1177" s="145"/>
      <c r="J1177" s="145"/>
      <c r="K1177" s="145"/>
      <c r="L1177" s="145"/>
      <c r="M1177" s="145"/>
      <c r="N1177" s="149"/>
      <c r="O1177" s="149"/>
    </row>
    <row r="1178" spans="1:15">
      <c r="A1178" s="80"/>
      <c r="B1178" s="39" t="str">
        <f>'Gene Table'!E1178</f>
        <v>hsa-miR-4471</v>
      </c>
      <c r="C1178" s="39" t="str">
        <f>'Gene Table'!B1178</f>
        <v>A24</v>
      </c>
      <c r="D1178" s="145"/>
      <c r="E1178" s="145"/>
      <c r="F1178" s="145"/>
      <c r="G1178" s="145"/>
      <c r="H1178" s="145"/>
      <c r="I1178" s="145"/>
      <c r="J1178" s="145"/>
      <c r="K1178" s="145"/>
      <c r="L1178" s="145"/>
      <c r="M1178" s="145"/>
      <c r="N1178" s="149"/>
      <c r="O1178" s="149"/>
    </row>
    <row r="1179" spans="1:15">
      <c r="A1179" s="80"/>
      <c r="B1179" s="39" t="str">
        <f>'Gene Table'!E1179</f>
        <v>hsa-miR-3975</v>
      </c>
      <c r="C1179" s="39" t="str">
        <f>'Gene Table'!B1179</f>
        <v>B01</v>
      </c>
      <c r="D1179" s="145"/>
      <c r="E1179" s="145"/>
      <c r="F1179" s="145"/>
      <c r="G1179" s="145"/>
      <c r="H1179" s="145"/>
      <c r="I1179" s="145"/>
      <c r="J1179" s="145"/>
      <c r="K1179" s="145"/>
      <c r="L1179" s="145"/>
      <c r="M1179" s="145"/>
      <c r="N1179" s="149"/>
      <c r="O1179" s="149"/>
    </row>
    <row r="1180" spans="1:15">
      <c r="A1180" s="80"/>
      <c r="B1180" s="39" t="str">
        <f>'Gene Table'!E1180</f>
        <v>hsa-miR-4686</v>
      </c>
      <c r="C1180" s="39" t="str">
        <f>'Gene Table'!B1180</f>
        <v>B02</v>
      </c>
      <c r="D1180" s="145"/>
      <c r="E1180" s="145"/>
      <c r="F1180" s="145"/>
      <c r="G1180" s="145"/>
      <c r="H1180" s="145"/>
      <c r="I1180" s="145"/>
      <c r="J1180" s="145"/>
      <c r="K1180" s="145"/>
      <c r="L1180" s="145"/>
      <c r="M1180" s="145"/>
      <c r="N1180" s="149"/>
      <c r="O1180" s="149"/>
    </row>
    <row r="1181" spans="1:15">
      <c r="A1181" s="80"/>
      <c r="B1181" s="39" t="str">
        <f>'Gene Table'!E1181</f>
        <v>hsa-miR-3977</v>
      </c>
      <c r="C1181" s="39" t="str">
        <f>'Gene Table'!B1181</f>
        <v>B03</v>
      </c>
      <c r="D1181" s="145"/>
      <c r="E1181" s="145"/>
      <c r="F1181" s="145"/>
      <c r="G1181" s="145"/>
      <c r="H1181" s="145"/>
      <c r="I1181" s="145"/>
      <c r="J1181" s="145"/>
      <c r="K1181" s="145"/>
      <c r="L1181" s="145"/>
      <c r="M1181" s="145"/>
      <c r="N1181" s="149"/>
      <c r="O1181" s="149"/>
    </row>
    <row r="1182" spans="1:15">
      <c r="A1182" s="80"/>
      <c r="B1182" s="39" t="str">
        <f>'Gene Table'!E1182</f>
        <v>hsa-miR-4687-5p</v>
      </c>
      <c r="C1182" s="39" t="str">
        <f>'Gene Table'!B1182</f>
        <v>B04</v>
      </c>
      <c r="D1182" s="145"/>
      <c r="E1182" s="145"/>
      <c r="F1182" s="145"/>
      <c r="G1182" s="145"/>
      <c r="H1182" s="145"/>
      <c r="I1182" s="145"/>
      <c r="J1182" s="145"/>
      <c r="K1182" s="145"/>
      <c r="L1182" s="145"/>
      <c r="M1182" s="145"/>
      <c r="N1182" s="149"/>
      <c r="O1182" s="149"/>
    </row>
    <row r="1183" spans="1:15">
      <c r="A1183" s="80"/>
      <c r="B1183" s="39" t="str">
        <f>'Gene Table'!E1183</f>
        <v>hsa-miR-3978</v>
      </c>
      <c r="C1183" s="39" t="str">
        <f>'Gene Table'!B1183</f>
        <v>B05</v>
      </c>
      <c r="D1183" s="145"/>
      <c r="E1183" s="145"/>
      <c r="F1183" s="145"/>
      <c r="G1183" s="145"/>
      <c r="H1183" s="145"/>
      <c r="I1183" s="145"/>
      <c r="J1183" s="145"/>
      <c r="K1183" s="145"/>
      <c r="L1183" s="145"/>
      <c r="M1183" s="145"/>
      <c r="N1183" s="149"/>
      <c r="O1183" s="149"/>
    </row>
    <row r="1184" spans="1:15">
      <c r="A1184" s="80"/>
      <c r="B1184" s="39" t="str">
        <f>'Gene Table'!E1184</f>
        <v>hsa-miR-4687-3p</v>
      </c>
      <c r="C1184" s="39" t="str">
        <f>'Gene Table'!B1184</f>
        <v>B06</v>
      </c>
      <c r="D1184" s="145"/>
      <c r="E1184" s="145"/>
      <c r="F1184" s="145"/>
      <c r="G1184" s="145"/>
      <c r="H1184" s="145"/>
      <c r="I1184" s="145"/>
      <c r="J1184" s="145"/>
      <c r="K1184" s="145"/>
      <c r="L1184" s="145"/>
      <c r="M1184" s="145"/>
      <c r="N1184" s="149"/>
      <c r="O1184" s="149"/>
    </row>
    <row r="1185" spans="1:15">
      <c r="A1185" s="80"/>
      <c r="B1185" s="39" t="str">
        <f>'Gene Table'!E1185</f>
        <v>hsa-miR-4632</v>
      </c>
      <c r="C1185" s="39" t="str">
        <f>'Gene Table'!B1185</f>
        <v>B07</v>
      </c>
      <c r="D1185" s="145"/>
      <c r="E1185" s="145"/>
      <c r="F1185" s="145"/>
      <c r="G1185" s="145"/>
      <c r="H1185" s="145"/>
      <c r="I1185" s="145"/>
      <c r="J1185" s="145"/>
      <c r="K1185" s="145"/>
      <c r="L1185" s="145"/>
      <c r="M1185" s="145"/>
      <c r="N1185" s="149"/>
      <c r="O1185" s="149"/>
    </row>
    <row r="1186" spans="1:15">
      <c r="A1186" s="80"/>
      <c r="B1186" s="39" t="str">
        <f>'Gene Table'!E1186</f>
        <v>hsa-miR-1343</v>
      </c>
      <c r="C1186" s="39" t="str">
        <f>'Gene Table'!B1186</f>
        <v>B08</v>
      </c>
      <c r="D1186" s="145"/>
      <c r="E1186" s="145"/>
      <c r="F1186" s="145"/>
      <c r="G1186" s="145"/>
      <c r="H1186" s="145"/>
      <c r="I1186" s="145"/>
      <c r="J1186" s="145"/>
      <c r="K1186" s="145"/>
      <c r="L1186" s="145"/>
      <c r="M1186" s="145"/>
      <c r="N1186" s="149"/>
      <c r="O1186" s="149"/>
    </row>
    <row r="1187" spans="1:15">
      <c r="A1187" s="80"/>
      <c r="B1187" s="39" t="str">
        <f>'Gene Table'!E1187</f>
        <v>hsa-miR-4633-3p</v>
      </c>
      <c r="C1187" s="39" t="str">
        <f>'Gene Table'!B1187</f>
        <v>B09</v>
      </c>
      <c r="D1187" s="145"/>
      <c r="E1187" s="145"/>
      <c r="F1187" s="145"/>
      <c r="G1187" s="145"/>
      <c r="H1187" s="145"/>
      <c r="I1187" s="145"/>
      <c r="J1187" s="145"/>
      <c r="K1187" s="145"/>
      <c r="L1187" s="145"/>
      <c r="M1187" s="145"/>
      <c r="N1187" s="149"/>
      <c r="O1187" s="149"/>
    </row>
    <row r="1188" spans="1:15">
      <c r="A1188" s="80"/>
      <c r="B1188" s="39" t="str">
        <f>'Gene Table'!E1188</f>
        <v>hsa-miR-4688</v>
      </c>
      <c r="C1188" s="39" t="str">
        <f>'Gene Table'!B1188</f>
        <v>B10</v>
      </c>
      <c r="D1188" s="145"/>
      <c r="E1188" s="145"/>
      <c r="F1188" s="145"/>
      <c r="G1188" s="145"/>
      <c r="H1188" s="145"/>
      <c r="I1188" s="145"/>
      <c r="J1188" s="145"/>
      <c r="K1188" s="145"/>
      <c r="L1188" s="145"/>
      <c r="M1188" s="145"/>
      <c r="N1188" s="149"/>
      <c r="O1188" s="149"/>
    </row>
    <row r="1189" spans="1:15">
      <c r="A1189" s="80"/>
      <c r="B1189" s="39" t="str">
        <f>'Gene Table'!E1189</f>
        <v>hsa-miR-4634</v>
      </c>
      <c r="C1189" s="39" t="str">
        <f>'Gene Table'!B1189</f>
        <v>B11</v>
      </c>
      <c r="D1189" s="145"/>
      <c r="E1189" s="145"/>
      <c r="F1189" s="145"/>
      <c r="G1189" s="145"/>
      <c r="H1189" s="145"/>
      <c r="I1189" s="145"/>
      <c r="J1189" s="145"/>
      <c r="K1189" s="145"/>
      <c r="L1189" s="145"/>
      <c r="M1189" s="145"/>
      <c r="N1189" s="149"/>
      <c r="O1189" s="149"/>
    </row>
    <row r="1190" spans="1:15">
      <c r="A1190" s="80"/>
      <c r="B1190" s="39" t="str">
        <f>'Gene Table'!E1190</f>
        <v>hsa-miR-4689</v>
      </c>
      <c r="C1190" s="39" t="str">
        <f>'Gene Table'!B1190</f>
        <v>B12</v>
      </c>
      <c r="D1190" s="145"/>
      <c r="E1190" s="145"/>
      <c r="F1190" s="145"/>
      <c r="G1190" s="145"/>
      <c r="H1190" s="145"/>
      <c r="I1190" s="145"/>
      <c r="J1190" s="145"/>
      <c r="K1190" s="145"/>
      <c r="L1190" s="145"/>
      <c r="M1190" s="145"/>
      <c r="N1190" s="149"/>
      <c r="O1190" s="149"/>
    </row>
    <row r="1191" spans="1:15">
      <c r="A1191" s="80"/>
      <c r="B1191" s="39" t="str">
        <f>'Gene Table'!E1191</f>
        <v>hsa-miR-4635</v>
      </c>
      <c r="C1191" s="39" t="str">
        <f>'Gene Table'!B1191</f>
        <v>B13</v>
      </c>
      <c r="D1191" s="145"/>
      <c r="E1191" s="145"/>
      <c r="F1191" s="145"/>
      <c r="G1191" s="145"/>
      <c r="H1191" s="145"/>
      <c r="I1191" s="145"/>
      <c r="J1191" s="145"/>
      <c r="K1191" s="145"/>
      <c r="L1191" s="145"/>
      <c r="M1191" s="145"/>
      <c r="N1191" s="149"/>
      <c r="O1191" s="149"/>
    </row>
    <row r="1192" spans="1:15">
      <c r="A1192" s="80"/>
      <c r="B1192" s="39" t="str">
        <f>'Gene Table'!E1192</f>
        <v>hsa-miR-4690-5p</v>
      </c>
      <c r="C1192" s="39" t="str">
        <f>'Gene Table'!B1192</f>
        <v>B14</v>
      </c>
      <c r="D1192" s="145"/>
      <c r="E1192" s="145"/>
      <c r="F1192" s="145"/>
      <c r="G1192" s="145"/>
      <c r="H1192" s="145"/>
      <c r="I1192" s="145"/>
      <c r="J1192" s="145"/>
      <c r="K1192" s="145"/>
      <c r="L1192" s="145"/>
      <c r="M1192" s="145"/>
      <c r="N1192" s="149"/>
      <c r="O1192" s="149"/>
    </row>
    <row r="1193" spans="1:15">
      <c r="A1193" s="80"/>
      <c r="B1193" s="39" t="str">
        <f>'Gene Table'!E1193</f>
        <v>hsa-miR-4636</v>
      </c>
      <c r="C1193" s="39" t="str">
        <f>'Gene Table'!B1193</f>
        <v>B15</v>
      </c>
      <c r="D1193" s="145"/>
      <c r="E1193" s="145"/>
      <c r="F1193" s="145"/>
      <c r="G1193" s="145"/>
      <c r="H1193" s="145"/>
      <c r="I1193" s="145"/>
      <c r="J1193" s="145"/>
      <c r="K1193" s="145"/>
      <c r="L1193" s="145"/>
      <c r="M1193" s="145"/>
      <c r="N1193" s="149"/>
      <c r="O1193" s="149"/>
    </row>
    <row r="1194" spans="1:15">
      <c r="A1194" s="80"/>
      <c r="B1194" s="39" t="str">
        <f>'Gene Table'!E1194</f>
        <v>hsa-miR-4690-3p</v>
      </c>
      <c r="C1194" s="39" t="str">
        <f>'Gene Table'!B1194</f>
        <v>B16</v>
      </c>
      <c r="D1194" s="145"/>
      <c r="E1194" s="145"/>
      <c r="F1194" s="145"/>
      <c r="G1194" s="145"/>
      <c r="H1194" s="145"/>
      <c r="I1194" s="145"/>
      <c r="J1194" s="145"/>
      <c r="K1194" s="145"/>
      <c r="L1194" s="145"/>
      <c r="M1194" s="145"/>
      <c r="N1194" s="149"/>
      <c r="O1194" s="149"/>
    </row>
    <row r="1195" spans="1:15">
      <c r="A1195" s="80"/>
      <c r="B1195" s="39" t="str">
        <f>'Gene Table'!E1195</f>
        <v>hsa-miR-4637</v>
      </c>
      <c r="C1195" s="39" t="str">
        <f>'Gene Table'!B1195</f>
        <v>B17</v>
      </c>
      <c r="D1195" s="145"/>
      <c r="E1195" s="145"/>
      <c r="F1195" s="145"/>
      <c r="G1195" s="145"/>
      <c r="H1195" s="145"/>
      <c r="I1195" s="145"/>
      <c r="J1195" s="145"/>
      <c r="K1195" s="145"/>
      <c r="L1195" s="145"/>
      <c r="M1195" s="145"/>
      <c r="N1195" s="149"/>
      <c r="O1195" s="149"/>
    </row>
    <row r="1196" spans="1:15">
      <c r="A1196" s="80"/>
      <c r="B1196" s="39" t="str">
        <f>'Gene Table'!E1196</f>
        <v>hsa-miR-4691-5p</v>
      </c>
      <c r="C1196" s="39" t="str">
        <f>'Gene Table'!B1196</f>
        <v>B18</v>
      </c>
      <c r="D1196" s="145"/>
      <c r="E1196" s="145"/>
      <c r="F1196" s="145"/>
      <c r="G1196" s="145"/>
      <c r="H1196" s="145"/>
      <c r="I1196" s="145"/>
      <c r="J1196" s="145"/>
      <c r="K1196" s="145"/>
      <c r="L1196" s="145"/>
      <c r="M1196" s="145"/>
      <c r="N1196" s="149"/>
      <c r="O1196" s="149"/>
    </row>
    <row r="1197" spans="1:15">
      <c r="A1197" s="80"/>
      <c r="B1197" s="39" t="str">
        <f>'Gene Table'!E1197</f>
        <v>hsa-miR-4638-5p</v>
      </c>
      <c r="C1197" s="39" t="str">
        <f>'Gene Table'!B1197</f>
        <v>B19</v>
      </c>
      <c r="D1197" s="145"/>
      <c r="E1197" s="145"/>
      <c r="F1197" s="145"/>
      <c r="G1197" s="145"/>
      <c r="H1197" s="145"/>
      <c r="I1197" s="145"/>
      <c r="J1197" s="145"/>
      <c r="K1197" s="145"/>
      <c r="L1197" s="145"/>
      <c r="M1197" s="145"/>
      <c r="N1197" s="149"/>
      <c r="O1197" s="149"/>
    </row>
    <row r="1198" spans="1:15">
      <c r="A1198" s="80"/>
      <c r="B1198" s="39" t="str">
        <f>'Gene Table'!E1198</f>
        <v>hsa-miR-4691-3p</v>
      </c>
      <c r="C1198" s="39" t="str">
        <f>'Gene Table'!B1198</f>
        <v>B20</v>
      </c>
      <c r="D1198" s="145"/>
      <c r="E1198" s="145"/>
      <c r="F1198" s="145"/>
      <c r="G1198" s="145"/>
      <c r="H1198" s="145"/>
      <c r="I1198" s="145"/>
      <c r="J1198" s="145"/>
      <c r="K1198" s="145"/>
      <c r="L1198" s="145"/>
      <c r="M1198" s="145"/>
      <c r="N1198" s="149"/>
      <c r="O1198" s="149"/>
    </row>
    <row r="1199" spans="1:15">
      <c r="A1199" s="80"/>
      <c r="B1199" s="39" t="str">
        <f>'Gene Table'!E1199</f>
        <v>hsa-miR-4638-3p</v>
      </c>
      <c r="C1199" s="39" t="str">
        <f>'Gene Table'!B1199</f>
        <v>B21</v>
      </c>
      <c r="D1199" s="145"/>
      <c r="E1199" s="145"/>
      <c r="F1199" s="145"/>
      <c r="G1199" s="145"/>
      <c r="H1199" s="145"/>
      <c r="I1199" s="145"/>
      <c r="J1199" s="145"/>
      <c r="K1199" s="145"/>
      <c r="L1199" s="145"/>
      <c r="M1199" s="145"/>
      <c r="N1199" s="149"/>
      <c r="O1199" s="149"/>
    </row>
    <row r="1200" spans="1:15">
      <c r="A1200" s="80"/>
      <c r="B1200" s="39" t="str">
        <f>'Gene Table'!E1200</f>
        <v>hsa-miR-4692</v>
      </c>
      <c r="C1200" s="39" t="str">
        <f>'Gene Table'!B1200</f>
        <v>B22</v>
      </c>
      <c r="D1200" s="145"/>
      <c r="E1200" s="145"/>
      <c r="F1200" s="145"/>
      <c r="G1200" s="145"/>
      <c r="H1200" s="145"/>
      <c r="I1200" s="145"/>
      <c r="J1200" s="145"/>
      <c r="K1200" s="145"/>
      <c r="L1200" s="145"/>
      <c r="M1200" s="145"/>
      <c r="N1200" s="149"/>
      <c r="O1200" s="149"/>
    </row>
    <row r="1201" spans="1:15">
      <c r="A1201" s="80"/>
      <c r="B1201" s="39" t="str">
        <f>'Gene Table'!E1201</f>
        <v>hsa-miR-4639-5p</v>
      </c>
      <c r="C1201" s="39" t="str">
        <f>'Gene Table'!B1201</f>
        <v>B23</v>
      </c>
      <c r="D1201" s="145"/>
      <c r="E1201" s="145"/>
      <c r="F1201" s="145"/>
      <c r="G1201" s="145"/>
      <c r="H1201" s="145"/>
      <c r="I1201" s="145"/>
      <c r="J1201" s="145"/>
      <c r="K1201" s="145"/>
      <c r="L1201" s="145"/>
      <c r="M1201" s="145"/>
      <c r="N1201" s="149"/>
      <c r="O1201" s="149"/>
    </row>
    <row r="1202" spans="1:15">
      <c r="A1202" s="80"/>
      <c r="B1202" s="39" t="str">
        <f>'Gene Table'!E1202</f>
        <v>hsa-miR-4693-5p</v>
      </c>
      <c r="C1202" s="39" t="str">
        <f>'Gene Table'!B1202</f>
        <v>B24</v>
      </c>
      <c r="D1202" s="145"/>
      <c r="E1202" s="145"/>
      <c r="F1202" s="145"/>
      <c r="G1202" s="145"/>
      <c r="H1202" s="145"/>
      <c r="I1202" s="145"/>
      <c r="J1202" s="145"/>
      <c r="K1202" s="145"/>
      <c r="L1202" s="145"/>
      <c r="M1202" s="145"/>
      <c r="N1202" s="149"/>
      <c r="O1202" s="149"/>
    </row>
    <row r="1203" spans="1:15">
      <c r="A1203" s="80"/>
      <c r="B1203" s="39" t="str">
        <f>'Gene Table'!E1203</f>
        <v>hsa-miR-3926</v>
      </c>
      <c r="C1203" s="39" t="str">
        <f>'Gene Table'!B1203</f>
        <v>C01</v>
      </c>
      <c r="D1203" s="145"/>
      <c r="E1203" s="145"/>
      <c r="F1203" s="145"/>
      <c r="G1203" s="145"/>
      <c r="H1203" s="145"/>
      <c r="I1203" s="145"/>
      <c r="J1203" s="145"/>
      <c r="K1203" s="145"/>
      <c r="L1203" s="145"/>
      <c r="M1203" s="145"/>
      <c r="N1203" s="149"/>
      <c r="O1203" s="149"/>
    </row>
    <row r="1204" spans="1:15">
      <c r="A1204" s="80"/>
      <c r="B1204" s="39" t="str">
        <f>'Gene Table'!E1204</f>
        <v>hsa-miR-4472</v>
      </c>
      <c r="C1204" s="39" t="str">
        <f>'Gene Table'!B1204</f>
        <v>C02</v>
      </c>
      <c r="D1204" s="145"/>
      <c r="E1204" s="145"/>
      <c r="F1204" s="145"/>
      <c r="G1204" s="145"/>
      <c r="H1204" s="145"/>
      <c r="I1204" s="145"/>
      <c r="J1204" s="145"/>
      <c r="K1204" s="145"/>
      <c r="L1204" s="145"/>
      <c r="M1204" s="145"/>
      <c r="N1204" s="149"/>
      <c r="O1204" s="149"/>
    </row>
    <row r="1205" spans="1:15">
      <c r="A1205" s="80"/>
      <c r="B1205" s="39" t="str">
        <f>'Gene Table'!E1205</f>
        <v>hsa-miR-3927</v>
      </c>
      <c r="C1205" s="39" t="str">
        <f>'Gene Table'!B1205</f>
        <v>C03</v>
      </c>
      <c r="D1205" s="145"/>
      <c r="E1205" s="145"/>
      <c r="F1205" s="145"/>
      <c r="G1205" s="145"/>
      <c r="H1205" s="145"/>
      <c r="I1205" s="145"/>
      <c r="J1205" s="145"/>
      <c r="K1205" s="145"/>
      <c r="L1205" s="145"/>
      <c r="M1205" s="145"/>
      <c r="N1205" s="149"/>
      <c r="O1205" s="149"/>
    </row>
    <row r="1206" spans="1:15">
      <c r="A1206" s="80"/>
      <c r="B1206" s="39" t="str">
        <f>'Gene Table'!E1206</f>
        <v>hsa-miR-4473</v>
      </c>
      <c r="C1206" s="39" t="str">
        <f>'Gene Table'!B1206</f>
        <v>C04</v>
      </c>
      <c r="D1206" s="145"/>
      <c r="E1206" s="145"/>
      <c r="F1206" s="145"/>
      <c r="G1206" s="145"/>
      <c r="H1206" s="145"/>
      <c r="I1206" s="145"/>
      <c r="J1206" s="145"/>
      <c r="K1206" s="145"/>
      <c r="L1206" s="145"/>
      <c r="M1206" s="145"/>
      <c r="N1206" s="149"/>
      <c r="O1206" s="149"/>
    </row>
    <row r="1207" spans="1:15">
      <c r="A1207" s="80"/>
      <c r="B1207" s="39" t="str">
        <f>'Gene Table'!E1207</f>
        <v>hsa-miR-676-5p</v>
      </c>
      <c r="C1207" s="39" t="str">
        <f>'Gene Table'!B1207</f>
        <v>C05</v>
      </c>
      <c r="D1207" s="145"/>
      <c r="E1207" s="145"/>
      <c r="F1207" s="145"/>
      <c r="G1207" s="145"/>
      <c r="H1207" s="145"/>
      <c r="I1207" s="145"/>
      <c r="J1207" s="145"/>
      <c r="K1207" s="145"/>
      <c r="L1207" s="145"/>
      <c r="M1207" s="145"/>
      <c r="N1207" s="149"/>
      <c r="O1207" s="149"/>
    </row>
    <row r="1208" spans="1:15">
      <c r="A1208" s="80"/>
      <c r="B1208" s="39" t="str">
        <f>'Gene Table'!E1208</f>
        <v>hsa-miR-4474-5p</v>
      </c>
      <c r="C1208" s="39" t="str">
        <f>'Gene Table'!B1208</f>
        <v>C06</v>
      </c>
      <c r="D1208" s="145"/>
      <c r="E1208" s="145"/>
      <c r="F1208" s="145"/>
      <c r="G1208" s="145"/>
      <c r="H1208" s="145"/>
      <c r="I1208" s="145"/>
      <c r="J1208" s="145"/>
      <c r="K1208" s="145"/>
      <c r="L1208" s="145"/>
      <c r="M1208" s="145"/>
      <c r="N1208" s="149"/>
      <c r="O1208" s="149"/>
    </row>
    <row r="1209" spans="1:15">
      <c r="A1209" s="80"/>
      <c r="B1209" s="39" t="str">
        <f>'Gene Table'!E1209</f>
        <v>hsa-miR-676-3p</v>
      </c>
      <c r="C1209" s="39" t="str">
        <f>'Gene Table'!B1209</f>
        <v>C07</v>
      </c>
      <c r="D1209" s="145"/>
      <c r="E1209" s="145"/>
      <c r="F1209" s="145"/>
      <c r="G1209" s="145"/>
      <c r="H1209" s="145"/>
      <c r="I1209" s="145"/>
      <c r="J1209" s="145"/>
      <c r="K1209" s="145"/>
      <c r="L1209" s="145"/>
      <c r="M1209" s="145"/>
      <c r="N1209" s="149"/>
      <c r="O1209" s="149"/>
    </row>
    <row r="1210" spans="1:15">
      <c r="A1210" s="80"/>
      <c r="B1210" s="39" t="str">
        <f>'Gene Table'!E1210</f>
        <v>hsa-miR-4474-3p</v>
      </c>
      <c r="C1210" s="39" t="str">
        <f>'Gene Table'!B1210</f>
        <v>C08</v>
      </c>
      <c r="D1210" s="145"/>
      <c r="E1210" s="145"/>
      <c r="F1210" s="145"/>
      <c r="G1210" s="145"/>
      <c r="H1210" s="145"/>
      <c r="I1210" s="145"/>
      <c r="J1210" s="145"/>
      <c r="K1210" s="145"/>
      <c r="L1210" s="145"/>
      <c r="M1210" s="145"/>
      <c r="N1210" s="149"/>
      <c r="O1210" s="149"/>
    </row>
    <row r="1211" spans="1:15">
      <c r="A1211" s="80"/>
      <c r="B1211" s="39" t="str">
        <f>'Gene Table'!E1211</f>
        <v>hsa-miR-3929</v>
      </c>
      <c r="C1211" s="39" t="str">
        <f>'Gene Table'!B1211</f>
        <v>C09</v>
      </c>
      <c r="D1211" s="145"/>
      <c r="E1211" s="145"/>
      <c r="F1211" s="145"/>
      <c r="G1211" s="145"/>
      <c r="H1211" s="145"/>
      <c r="I1211" s="145"/>
      <c r="J1211" s="145"/>
      <c r="K1211" s="145"/>
      <c r="L1211" s="145"/>
      <c r="M1211" s="145"/>
      <c r="N1211" s="149"/>
      <c r="O1211" s="149"/>
    </row>
    <row r="1212" spans="1:15">
      <c r="A1212" s="80"/>
      <c r="B1212" s="39" t="str">
        <f>'Gene Table'!E1212</f>
        <v>hsa-miR-4475</v>
      </c>
      <c r="C1212" s="39" t="str">
        <f>'Gene Table'!B1212</f>
        <v>C10</v>
      </c>
      <c r="D1212" s="145"/>
      <c r="E1212" s="145"/>
      <c r="F1212" s="145"/>
      <c r="G1212" s="145"/>
      <c r="H1212" s="145"/>
      <c r="I1212" s="145"/>
      <c r="J1212" s="145"/>
      <c r="K1212" s="145"/>
      <c r="L1212" s="145"/>
      <c r="M1212" s="145"/>
      <c r="N1212" s="149"/>
      <c r="O1212" s="149"/>
    </row>
    <row r="1213" spans="1:15">
      <c r="A1213" s="80"/>
      <c r="B1213" s="39" t="str">
        <f>'Gene Table'!E1213</f>
        <v>hsa-miR-3935</v>
      </c>
      <c r="C1213" s="39" t="str">
        <f>'Gene Table'!B1213</f>
        <v>C11</v>
      </c>
      <c r="D1213" s="145"/>
      <c r="E1213" s="145"/>
      <c r="F1213" s="145"/>
      <c r="G1213" s="145"/>
      <c r="H1213" s="145"/>
      <c r="I1213" s="145"/>
      <c r="J1213" s="145"/>
      <c r="K1213" s="145"/>
      <c r="L1213" s="145"/>
      <c r="M1213" s="145"/>
      <c r="N1213" s="149"/>
      <c r="O1213" s="149"/>
    </row>
    <row r="1214" spans="1:15">
      <c r="A1214" s="80"/>
      <c r="B1214" s="39" t="str">
        <f>'Gene Table'!E1214</f>
        <v>hsa-miR-4476</v>
      </c>
      <c r="C1214" s="39" t="str">
        <f>'Gene Table'!B1214</f>
        <v>C12</v>
      </c>
      <c r="D1214" s="145"/>
      <c r="E1214" s="145"/>
      <c r="F1214" s="145"/>
      <c r="G1214" s="145"/>
      <c r="H1214" s="145"/>
      <c r="I1214" s="145"/>
      <c r="J1214" s="145"/>
      <c r="K1214" s="145"/>
      <c r="L1214" s="145"/>
      <c r="M1214" s="145"/>
      <c r="N1214" s="149"/>
      <c r="O1214" s="149"/>
    </row>
    <row r="1215" spans="1:15">
      <c r="A1215" s="80"/>
      <c r="B1215" s="39" t="str">
        <f>'Gene Table'!E1215</f>
        <v>hsa-miR-3936</v>
      </c>
      <c r="C1215" s="39" t="str">
        <f>'Gene Table'!B1215</f>
        <v>C13</v>
      </c>
      <c r="D1215" s="145"/>
      <c r="E1215" s="145"/>
      <c r="F1215" s="145"/>
      <c r="G1215" s="145"/>
      <c r="H1215" s="145"/>
      <c r="I1215" s="145"/>
      <c r="J1215" s="145"/>
      <c r="K1215" s="145"/>
      <c r="L1215" s="145"/>
      <c r="M1215" s="145"/>
      <c r="N1215" s="149"/>
      <c r="O1215" s="149"/>
    </row>
    <row r="1216" spans="1:15">
      <c r="A1216" s="80"/>
      <c r="B1216" s="39" t="str">
        <f>'Gene Table'!E1216</f>
        <v>hsa-miR-4477a</v>
      </c>
      <c r="C1216" s="39" t="str">
        <f>'Gene Table'!B1216</f>
        <v>C14</v>
      </c>
      <c r="D1216" s="145"/>
      <c r="E1216" s="145"/>
      <c r="F1216" s="145"/>
      <c r="G1216" s="145"/>
      <c r="H1216" s="145"/>
      <c r="I1216" s="145"/>
      <c r="J1216" s="145"/>
      <c r="K1216" s="145"/>
      <c r="L1216" s="145"/>
      <c r="M1216" s="145"/>
      <c r="N1216" s="149"/>
      <c r="O1216" s="149"/>
    </row>
    <row r="1217" spans="1:15">
      <c r="A1217" s="80"/>
      <c r="B1217" s="39" t="str">
        <f>'Gene Table'!E1217</f>
        <v>hsa-miR-3937</v>
      </c>
      <c r="C1217" s="39" t="str">
        <f>'Gene Table'!B1217</f>
        <v>C15</v>
      </c>
      <c r="D1217" s="145"/>
      <c r="E1217" s="145"/>
      <c r="F1217" s="145"/>
      <c r="G1217" s="145"/>
      <c r="H1217" s="145"/>
      <c r="I1217" s="145"/>
      <c r="J1217" s="145"/>
      <c r="K1217" s="145"/>
      <c r="L1217" s="145"/>
      <c r="M1217" s="145"/>
      <c r="N1217" s="149"/>
      <c r="O1217" s="149"/>
    </row>
    <row r="1218" spans="1:15">
      <c r="A1218" s="80"/>
      <c r="B1218" s="39" t="str">
        <f>'Gene Table'!E1218</f>
        <v>hsa-miR-4477b</v>
      </c>
      <c r="C1218" s="39" t="str">
        <f>'Gene Table'!B1218</f>
        <v>C16</v>
      </c>
      <c r="D1218" s="145"/>
      <c r="E1218" s="145"/>
      <c r="F1218" s="145"/>
      <c r="G1218" s="145"/>
      <c r="H1218" s="145"/>
      <c r="I1218" s="145"/>
      <c r="J1218" s="145"/>
      <c r="K1218" s="145"/>
      <c r="L1218" s="145"/>
      <c r="M1218" s="145"/>
      <c r="N1218" s="149"/>
      <c r="O1218" s="149"/>
    </row>
    <row r="1219" spans="1:15">
      <c r="A1219" s="80"/>
      <c r="B1219" s="39" t="str">
        <f>'Gene Table'!E1219</f>
        <v>hsa-miR-3938</v>
      </c>
      <c r="C1219" s="39" t="str">
        <f>'Gene Table'!B1219</f>
        <v>C17</v>
      </c>
      <c r="D1219" s="145"/>
      <c r="E1219" s="145"/>
      <c r="F1219" s="145"/>
      <c r="G1219" s="145"/>
      <c r="H1219" s="145"/>
      <c r="I1219" s="145"/>
      <c r="J1219" s="145"/>
      <c r="K1219" s="145"/>
      <c r="L1219" s="145"/>
      <c r="M1219" s="145"/>
      <c r="N1219" s="149"/>
      <c r="O1219" s="149"/>
    </row>
    <row r="1220" spans="1:15">
      <c r="A1220" s="80"/>
      <c r="B1220" s="39" t="str">
        <f>'Gene Table'!E1220</f>
        <v>hsa-miR-4478</v>
      </c>
      <c r="C1220" s="39" t="str">
        <f>'Gene Table'!B1220</f>
        <v>C18</v>
      </c>
      <c r="D1220" s="145"/>
      <c r="E1220" s="145"/>
      <c r="F1220" s="145"/>
      <c r="G1220" s="145"/>
      <c r="H1220" s="145"/>
      <c r="I1220" s="145"/>
      <c r="J1220" s="145"/>
      <c r="K1220" s="145"/>
      <c r="L1220" s="145"/>
      <c r="M1220" s="145"/>
      <c r="N1220" s="149"/>
      <c r="O1220" s="149"/>
    </row>
    <row r="1221" spans="1:15">
      <c r="A1221" s="80"/>
      <c r="B1221" s="39" t="str">
        <f>'Gene Table'!E1221</f>
        <v>hsa-miR-548y</v>
      </c>
      <c r="C1221" s="39" t="str">
        <f>'Gene Table'!B1221</f>
        <v>C19</v>
      </c>
      <c r="D1221" s="145"/>
      <c r="E1221" s="145"/>
      <c r="F1221" s="145"/>
      <c r="G1221" s="145"/>
      <c r="H1221" s="145"/>
      <c r="I1221" s="145"/>
      <c r="J1221" s="145"/>
      <c r="K1221" s="145"/>
      <c r="L1221" s="145"/>
      <c r="M1221" s="145"/>
      <c r="N1221" s="149"/>
      <c r="O1221" s="149"/>
    </row>
    <row r="1222" spans="1:15">
      <c r="A1222" s="80"/>
      <c r="B1222" s="39" t="str">
        <f>'Gene Table'!E1222</f>
        <v>hsa-miR-548x-3p</v>
      </c>
      <c r="C1222" s="39" t="str">
        <f>'Gene Table'!B1222</f>
        <v>C20</v>
      </c>
      <c r="D1222" s="145"/>
      <c r="E1222" s="145"/>
      <c r="F1222" s="145"/>
      <c r="G1222" s="145"/>
      <c r="H1222" s="145"/>
      <c r="I1222" s="145"/>
      <c r="J1222" s="145"/>
      <c r="K1222" s="145"/>
      <c r="L1222" s="145"/>
      <c r="M1222" s="145"/>
      <c r="N1222" s="149"/>
      <c r="O1222" s="149"/>
    </row>
    <row r="1223" spans="1:15">
      <c r="A1223" s="80"/>
      <c r="B1223" s="39" t="str">
        <f>'Gene Table'!E1223</f>
        <v>hsa-miR-3940-3p</v>
      </c>
      <c r="C1223" s="39" t="str">
        <f>'Gene Table'!B1223</f>
        <v>C21</v>
      </c>
      <c r="D1223" s="145"/>
      <c r="E1223" s="145"/>
      <c r="F1223" s="145"/>
      <c r="G1223" s="145"/>
      <c r="H1223" s="145"/>
      <c r="I1223" s="145"/>
      <c r="J1223" s="145"/>
      <c r="K1223" s="145"/>
      <c r="L1223" s="145"/>
      <c r="M1223" s="145"/>
      <c r="N1223" s="149"/>
      <c r="O1223" s="149"/>
    </row>
    <row r="1224" spans="1:15">
      <c r="A1224" s="80"/>
      <c r="B1224" s="39" t="str">
        <f>'Gene Table'!E1224</f>
        <v>hsa-miR-3689d</v>
      </c>
      <c r="C1224" s="39" t="str">
        <f>'Gene Table'!B1224</f>
        <v>C22</v>
      </c>
      <c r="D1224" s="145"/>
      <c r="E1224" s="145"/>
      <c r="F1224" s="145"/>
      <c r="G1224" s="145"/>
      <c r="H1224" s="145"/>
      <c r="I1224" s="145"/>
      <c r="J1224" s="145"/>
      <c r="K1224" s="145"/>
      <c r="L1224" s="145"/>
      <c r="M1224" s="145"/>
      <c r="N1224" s="149"/>
      <c r="O1224" s="149"/>
    </row>
    <row r="1225" spans="1:15">
      <c r="A1225" s="80"/>
      <c r="B1225" s="39" t="str">
        <f>'Gene Table'!E1225</f>
        <v>hsa-miR-3941</v>
      </c>
      <c r="C1225" s="39" t="str">
        <f>'Gene Table'!B1225</f>
        <v>C23</v>
      </c>
      <c r="D1225" s="145"/>
      <c r="E1225" s="145"/>
      <c r="F1225" s="145"/>
      <c r="G1225" s="145"/>
      <c r="H1225" s="145"/>
      <c r="I1225" s="145"/>
      <c r="J1225" s="145"/>
      <c r="K1225" s="145"/>
      <c r="L1225" s="145"/>
      <c r="M1225" s="145"/>
      <c r="N1225" s="149"/>
      <c r="O1225" s="149"/>
    </row>
    <row r="1226" spans="1:15">
      <c r="A1226" s="80"/>
      <c r="B1226" s="39" t="str">
        <f>'Gene Table'!E1226</f>
        <v>hsa-miR-3689f</v>
      </c>
      <c r="C1226" s="39" t="str">
        <f>'Gene Table'!B1226</f>
        <v>C24</v>
      </c>
      <c r="D1226" s="145"/>
      <c r="E1226" s="145"/>
      <c r="F1226" s="145"/>
      <c r="G1226" s="145"/>
      <c r="H1226" s="145"/>
      <c r="I1226" s="145"/>
      <c r="J1226" s="145"/>
      <c r="K1226" s="145"/>
      <c r="L1226" s="145"/>
      <c r="M1226" s="145"/>
      <c r="N1226" s="149"/>
      <c r="O1226" s="149"/>
    </row>
    <row r="1227" spans="1:15">
      <c r="A1227" s="80"/>
      <c r="B1227" s="39" t="str">
        <f>'Gene Table'!E1227</f>
        <v>hsa-miR-4639-3p</v>
      </c>
      <c r="C1227" s="39" t="str">
        <f>'Gene Table'!B1227</f>
        <v>D01</v>
      </c>
      <c r="D1227" s="145"/>
      <c r="E1227" s="145"/>
      <c r="F1227" s="145"/>
      <c r="G1227" s="145"/>
      <c r="H1227" s="145"/>
      <c r="I1227" s="145"/>
      <c r="J1227" s="145"/>
      <c r="K1227" s="145"/>
      <c r="L1227" s="145"/>
      <c r="M1227" s="145"/>
      <c r="N1227" s="149"/>
      <c r="O1227" s="149"/>
    </row>
    <row r="1228" spans="1:15">
      <c r="A1228" s="80"/>
      <c r="B1228" s="39" t="str">
        <f>'Gene Table'!E1228</f>
        <v>hsa-miR-4693-3p</v>
      </c>
      <c r="C1228" s="39" t="str">
        <f>'Gene Table'!B1228</f>
        <v>D02</v>
      </c>
      <c r="D1228" s="145"/>
      <c r="E1228" s="145"/>
      <c r="F1228" s="145"/>
      <c r="G1228" s="145"/>
      <c r="H1228" s="145"/>
      <c r="I1228" s="145"/>
      <c r="J1228" s="145"/>
      <c r="K1228" s="145"/>
      <c r="L1228" s="145"/>
      <c r="M1228" s="145"/>
      <c r="N1228" s="149"/>
      <c r="O1228" s="149"/>
    </row>
    <row r="1229" spans="1:15">
      <c r="A1229" s="80"/>
      <c r="B1229" s="39" t="str">
        <f>'Gene Table'!E1229</f>
        <v>hsa-miR-4640-5p</v>
      </c>
      <c r="C1229" s="39" t="str">
        <f>'Gene Table'!B1229</f>
        <v>D03</v>
      </c>
      <c r="D1229" s="145"/>
      <c r="E1229" s="145"/>
      <c r="F1229" s="145"/>
      <c r="G1229" s="145"/>
      <c r="H1229" s="145"/>
      <c r="I1229" s="145"/>
      <c r="J1229" s="145"/>
      <c r="K1229" s="145"/>
      <c r="L1229" s="145"/>
      <c r="M1229" s="145"/>
      <c r="N1229" s="149"/>
      <c r="O1229" s="149"/>
    </row>
    <row r="1230" spans="1:15">
      <c r="A1230" s="80"/>
      <c r="B1230" s="39" t="str">
        <f>'Gene Table'!E1230</f>
        <v>hsa-miR-4694-5p</v>
      </c>
      <c r="C1230" s="39" t="str">
        <f>'Gene Table'!B1230</f>
        <v>D04</v>
      </c>
      <c r="D1230" s="145"/>
      <c r="E1230" s="145"/>
      <c r="F1230" s="145"/>
      <c r="G1230" s="145"/>
      <c r="H1230" s="145"/>
      <c r="I1230" s="145"/>
      <c r="J1230" s="145"/>
      <c r="K1230" s="145"/>
      <c r="L1230" s="145"/>
      <c r="M1230" s="145"/>
      <c r="N1230" s="149"/>
      <c r="O1230" s="149"/>
    </row>
    <row r="1231" spans="1:15">
      <c r="A1231" s="80"/>
      <c r="B1231" s="39" t="str">
        <f>'Gene Table'!E1231</f>
        <v>hsa-miR-4640-3p</v>
      </c>
      <c r="C1231" s="39" t="str">
        <f>'Gene Table'!B1231</f>
        <v>D05</v>
      </c>
      <c r="D1231" s="145"/>
      <c r="E1231" s="145"/>
      <c r="F1231" s="145"/>
      <c r="G1231" s="145"/>
      <c r="H1231" s="145"/>
      <c r="I1231" s="145"/>
      <c r="J1231" s="145"/>
      <c r="K1231" s="145"/>
      <c r="L1231" s="145"/>
      <c r="M1231" s="145"/>
      <c r="N1231" s="149"/>
      <c r="O1231" s="149"/>
    </row>
    <row r="1232" spans="1:15">
      <c r="A1232" s="80"/>
      <c r="B1232" s="39" t="str">
        <f>'Gene Table'!E1232</f>
        <v>hsa-miR-4694-3p</v>
      </c>
      <c r="C1232" s="39" t="str">
        <f>'Gene Table'!B1232</f>
        <v>D06</v>
      </c>
      <c r="D1232" s="145"/>
      <c r="E1232" s="145"/>
      <c r="F1232" s="145"/>
      <c r="G1232" s="145"/>
      <c r="H1232" s="145"/>
      <c r="I1232" s="145"/>
      <c r="J1232" s="145"/>
      <c r="K1232" s="145"/>
      <c r="L1232" s="145"/>
      <c r="M1232" s="145"/>
      <c r="N1232" s="149"/>
      <c r="O1232" s="149"/>
    </row>
    <row r="1233" spans="1:15">
      <c r="A1233" s="80"/>
      <c r="B1233" s="39" t="str">
        <f>'Gene Table'!E1233</f>
        <v>hsa-miR-4641</v>
      </c>
      <c r="C1233" s="39" t="str">
        <f>'Gene Table'!B1233</f>
        <v>D07</v>
      </c>
      <c r="D1233" s="145"/>
      <c r="E1233" s="145"/>
      <c r="F1233" s="145"/>
      <c r="G1233" s="145"/>
      <c r="H1233" s="145"/>
      <c r="I1233" s="145"/>
      <c r="J1233" s="145"/>
      <c r="K1233" s="145"/>
      <c r="L1233" s="145"/>
      <c r="M1233" s="145"/>
      <c r="N1233" s="149"/>
      <c r="O1233" s="149"/>
    </row>
    <row r="1234" spans="1:15">
      <c r="A1234" s="80"/>
      <c r="B1234" s="39" t="str">
        <f>'Gene Table'!E1234</f>
        <v>hsa-miR-4695-5p</v>
      </c>
      <c r="C1234" s="39" t="str">
        <f>'Gene Table'!B1234</f>
        <v>D08</v>
      </c>
      <c r="D1234" s="145"/>
      <c r="E1234" s="145"/>
      <c r="F1234" s="145"/>
      <c r="G1234" s="145"/>
      <c r="H1234" s="145"/>
      <c r="I1234" s="145"/>
      <c r="J1234" s="145"/>
      <c r="K1234" s="145"/>
      <c r="L1234" s="145"/>
      <c r="M1234" s="145"/>
      <c r="N1234" s="149"/>
      <c r="O1234" s="149"/>
    </row>
    <row r="1235" spans="1:15">
      <c r="A1235" s="80"/>
      <c r="B1235" s="39" t="str">
        <f>'Gene Table'!E1235</f>
        <v>hsa-miR-4642</v>
      </c>
      <c r="C1235" s="39" t="str">
        <f>'Gene Table'!B1235</f>
        <v>D09</v>
      </c>
      <c r="D1235" s="145"/>
      <c r="E1235" s="145"/>
      <c r="F1235" s="145"/>
      <c r="G1235" s="145"/>
      <c r="H1235" s="145"/>
      <c r="I1235" s="145"/>
      <c r="J1235" s="145"/>
      <c r="K1235" s="145"/>
      <c r="L1235" s="145"/>
      <c r="M1235" s="145"/>
      <c r="N1235" s="149"/>
      <c r="O1235" s="149"/>
    </row>
    <row r="1236" spans="1:15">
      <c r="A1236" s="80"/>
      <c r="B1236" s="39" t="str">
        <f>'Gene Table'!E1236</f>
        <v>hsa-miR-4695-3p</v>
      </c>
      <c r="C1236" s="39" t="str">
        <f>'Gene Table'!B1236</f>
        <v>D10</v>
      </c>
      <c r="D1236" s="145"/>
      <c r="E1236" s="145"/>
      <c r="F1236" s="145"/>
      <c r="G1236" s="145"/>
      <c r="H1236" s="145"/>
      <c r="I1236" s="145"/>
      <c r="J1236" s="145"/>
      <c r="K1236" s="145"/>
      <c r="L1236" s="145"/>
      <c r="M1236" s="145"/>
      <c r="N1236" s="149"/>
      <c r="O1236" s="149"/>
    </row>
    <row r="1237" spans="1:15">
      <c r="A1237" s="80"/>
      <c r="B1237" s="39" t="str">
        <f>'Gene Table'!E1237</f>
        <v>hsa-miR-4643</v>
      </c>
      <c r="C1237" s="39" t="str">
        <f>'Gene Table'!B1237</f>
        <v>D11</v>
      </c>
      <c r="D1237" s="145"/>
      <c r="E1237" s="145"/>
      <c r="F1237" s="145"/>
      <c r="G1237" s="145"/>
      <c r="H1237" s="145"/>
      <c r="I1237" s="145"/>
      <c r="J1237" s="145"/>
      <c r="K1237" s="145"/>
      <c r="L1237" s="145"/>
      <c r="M1237" s="145"/>
      <c r="N1237" s="149"/>
      <c r="O1237" s="149"/>
    </row>
    <row r="1238" spans="1:15">
      <c r="A1238" s="80"/>
      <c r="B1238" s="39" t="str">
        <f>'Gene Table'!E1238</f>
        <v>hsa-miR-4696</v>
      </c>
      <c r="C1238" s="39" t="str">
        <f>'Gene Table'!B1238</f>
        <v>D12</v>
      </c>
      <c r="D1238" s="145"/>
      <c r="E1238" s="145"/>
      <c r="F1238" s="145"/>
      <c r="G1238" s="145"/>
      <c r="H1238" s="145"/>
      <c r="I1238" s="145"/>
      <c r="J1238" s="145"/>
      <c r="K1238" s="145"/>
      <c r="L1238" s="145"/>
      <c r="M1238" s="145"/>
      <c r="N1238" s="149"/>
      <c r="O1238" s="149"/>
    </row>
    <row r="1239" spans="1:15">
      <c r="A1239" s="80"/>
      <c r="B1239" s="39" t="str">
        <f>'Gene Table'!E1239</f>
        <v>hsa-miR-4644</v>
      </c>
      <c r="C1239" s="39" t="str">
        <f>'Gene Table'!B1239</f>
        <v>D13</v>
      </c>
      <c r="D1239" s="145"/>
      <c r="E1239" s="145"/>
      <c r="F1239" s="145"/>
      <c r="G1239" s="145"/>
      <c r="H1239" s="145"/>
      <c r="I1239" s="145"/>
      <c r="J1239" s="145"/>
      <c r="K1239" s="145"/>
      <c r="L1239" s="145"/>
      <c r="M1239" s="145"/>
      <c r="N1239" s="149"/>
      <c r="O1239" s="149"/>
    </row>
    <row r="1240" spans="1:15">
      <c r="A1240" s="80"/>
      <c r="B1240" s="39" t="str">
        <f>'Gene Table'!E1240</f>
        <v>hsa-miR-4697-5p</v>
      </c>
      <c r="C1240" s="39" t="str">
        <f>'Gene Table'!B1240</f>
        <v>D14</v>
      </c>
      <c r="D1240" s="145"/>
      <c r="E1240" s="145"/>
      <c r="F1240" s="145"/>
      <c r="G1240" s="145"/>
      <c r="H1240" s="145"/>
      <c r="I1240" s="145"/>
      <c r="J1240" s="145"/>
      <c r="K1240" s="145"/>
      <c r="L1240" s="145"/>
      <c r="M1240" s="145"/>
      <c r="N1240" s="149"/>
      <c r="O1240" s="149"/>
    </row>
    <row r="1241" spans="1:15">
      <c r="A1241" s="80"/>
      <c r="B1241" s="39" t="str">
        <f>'Gene Table'!E1241</f>
        <v>hsa-miR-4645-5p</v>
      </c>
      <c r="C1241" s="39" t="str">
        <f>'Gene Table'!B1241</f>
        <v>D15</v>
      </c>
      <c r="D1241" s="145"/>
      <c r="E1241" s="145"/>
      <c r="F1241" s="145"/>
      <c r="G1241" s="145"/>
      <c r="H1241" s="145"/>
      <c r="I1241" s="145"/>
      <c r="J1241" s="145"/>
      <c r="K1241" s="145"/>
      <c r="L1241" s="145"/>
      <c r="M1241" s="145"/>
      <c r="N1241" s="149"/>
      <c r="O1241" s="149"/>
    </row>
    <row r="1242" spans="1:15">
      <c r="A1242" s="80"/>
      <c r="B1242" s="39" t="str">
        <f>'Gene Table'!E1242</f>
        <v>hsa-miR-4697-3p</v>
      </c>
      <c r="C1242" s="39" t="str">
        <f>'Gene Table'!B1242</f>
        <v>D16</v>
      </c>
      <c r="D1242" s="145"/>
      <c r="E1242" s="145"/>
      <c r="F1242" s="145"/>
      <c r="G1242" s="145"/>
      <c r="H1242" s="145"/>
      <c r="I1242" s="145"/>
      <c r="J1242" s="145"/>
      <c r="K1242" s="145"/>
      <c r="L1242" s="145"/>
      <c r="M1242" s="145"/>
      <c r="N1242" s="149"/>
      <c r="O1242" s="149"/>
    </row>
    <row r="1243" spans="1:15">
      <c r="A1243" s="80"/>
      <c r="B1243" s="39" t="str">
        <f>'Gene Table'!E1243</f>
        <v>hsa-miR-4645-3p</v>
      </c>
      <c r="C1243" s="39" t="str">
        <f>'Gene Table'!B1243</f>
        <v>D17</v>
      </c>
      <c r="D1243" s="145"/>
      <c r="E1243" s="145"/>
      <c r="F1243" s="145"/>
      <c r="G1243" s="145"/>
      <c r="H1243" s="145"/>
      <c r="I1243" s="145"/>
      <c r="J1243" s="145"/>
      <c r="K1243" s="145"/>
      <c r="L1243" s="145"/>
      <c r="M1243" s="145"/>
      <c r="N1243" s="149"/>
      <c r="O1243" s="149"/>
    </row>
    <row r="1244" spans="1:15">
      <c r="A1244" s="80"/>
      <c r="B1244" s="39" t="str">
        <f>'Gene Table'!E1244</f>
        <v>hsa-miR-4699-5p</v>
      </c>
      <c r="C1244" s="39" t="str">
        <f>'Gene Table'!B1244</f>
        <v>D18</v>
      </c>
      <c r="D1244" s="145"/>
      <c r="E1244" s="145"/>
      <c r="F1244" s="145"/>
      <c r="G1244" s="145"/>
      <c r="H1244" s="145"/>
      <c r="I1244" s="145"/>
      <c r="J1244" s="145"/>
      <c r="K1244" s="145"/>
      <c r="L1244" s="145"/>
      <c r="M1244" s="145"/>
      <c r="N1244" s="149"/>
      <c r="O1244" s="149"/>
    </row>
    <row r="1245" spans="1:15">
      <c r="A1245" s="80"/>
      <c r="B1245" s="39" t="str">
        <f>'Gene Table'!E1245</f>
        <v>hsa-miR-4646-5p</v>
      </c>
      <c r="C1245" s="39" t="str">
        <f>'Gene Table'!B1245</f>
        <v>D19</v>
      </c>
      <c r="D1245" s="145"/>
      <c r="E1245" s="145"/>
      <c r="F1245" s="145"/>
      <c r="G1245" s="145"/>
      <c r="H1245" s="145"/>
      <c r="I1245" s="145"/>
      <c r="J1245" s="145"/>
      <c r="K1245" s="145"/>
      <c r="L1245" s="145"/>
      <c r="M1245" s="145"/>
      <c r="N1245" s="149"/>
      <c r="O1245" s="149"/>
    </row>
    <row r="1246" spans="1:15">
      <c r="A1246" s="80"/>
      <c r="B1246" s="39" t="str">
        <f>'Gene Table'!E1246</f>
        <v>hsa-miR-4699-3p</v>
      </c>
      <c r="C1246" s="39" t="str">
        <f>'Gene Table'!B1246</f>
        <v>D20</v>
      </c>
      <c r="D1246" s="145"/>
      <c r="E1246" s="145"/>
      <c r="F1246" s="145"/>
      <c r="G1246" s="145"/>
      <c r="H1246" s="145"/>
      <c r="I1246" s="145"/>
      <c r="J1246" s="145"/>
      <c r="K1246" s="145"/>
      <c r="L1246" s="145"/>
      <c r="M1246" s="145"/>
      <c r="N1246" s="149"/>
      <c r="O1246" s="149"/>
    </row>
    <row r="1247" spans="1:15">
      <c r="A1247" s="80"/>
      <c r="B1247" s="39" t="str">
        <f>'Gene Table'!E1247</f>
        <v>hsa-miR-4646-3p</v>
      </c>
      <c r="C1247" s="39" t="str">
        <f>'Gene Table'!B1247</f>
        <v>D21</v>
      </c>
      <c r="D1247" s="145"/>
      <c r="E1247" s="145"/>
      <c r="F1247" s="145"/>
      <c r="G1247" s="145"/>
      <c r="H1247" s="145"/>
      <c r="I1247" s="145"/>
      <c r="J1247" s="145"/>
      <c r="K1247" s="145"/>
      <c r="L1247" s="145"/>
      <c r="M1247" s="145"/>
      <c r="N1247" s="149"/>
      <c r="O1247" s="149"/>
    </row>
    <row r="1248" spans="1:15">
      <c r="A1248" s="80"/>
      <c r="B1248" s="39" t="str">
        <f>'Gene Table'!E1248</f>
        <v>hsa-miR-4700-5p</v>
      </c>
      <c r="C1248" s="39" t="str">
        <f>'Gene Table'!B1248</f>
        <v>D22</v>
      </c>
      <c r="D1248" s="145"/>
      <c r="E1248" s="145"/>
      <c r="F1248" s="145"/>
      <c r="G1248" s="145"/>
      <c r="H1248" s="145"/>
      <c r="I1248" s="145"/>
      <c r="J1248" s="145"/>
      <c r="K1248" s="145"/>
      <c r="L1248" s="145"/>
      <c r="M1248" s="145"/>
      <c r="N1248" s="149"/>
      <c r="O1248" s="149"/>
    </row>
    <row r="1249" spans="1:15">
      <c r="A1249" s="80"/>
      <c r="B1249" s="39" t="str">
        <f>'Gene Table'!E1249</f>
        <v>hsa-miR-4647</v>
      </c>
      <c r="C1249" s="39" t="str">
        <f>'Gene Table'!B1249</f>
        <v>D23</v>
      </c>
      <c r="D1249" s="145"/>
      <c r="E1249" s="145"/>
      <c r="F1249" s="145"/>
      <c r="G1249" s="145"/>
      <c r="H1249" s="145"/>
      <c r="I1249" s="145"/>
      <c r="J1249" s="145"/>
      <c r="K1249" s="145"/>
      <c r="L1249" s="145"/>
      <c r="M1249" s="145"/>
      <c r="N1249" s="149"/>
      <c r="O1249" s="149"/>
    </row>
    <row r="1250" spans="1:15">
      <c r="A1250" s="80"/>
      <c r="B1250" s="39" t="str">
        <f>'Gene Table'!E1250</f>
        <v>hsa-miR-4701-5p</v>
      </c>
      <c r="C1250" s="39" t="str">
        <f>'Gene Table'!B1250</f>
        <v>D24</v>
      </c>
      <c r="D1250" s="145"/>
      <c r="E1250" s="145"/>
      <c r="F1250" s="145"/>
      <c r="G1250" s="145"/>
      <c r="H1250" s="145"/>
      <c r="I1250" s="145"/>
      <c r="J1250" s="145"/>
      <c r="K1250" s="145"/>
      <c r="L1250" s="145"/>
      <c r="M1250" s="145"/>
      <c r="N1250" s="149"/>
      <c r="O1250" s="149"/>
    </row>
    <row r="1251" spans="1:15">
      <c r="A1251" s="80"/>
      <c r="B1251" s="39" t="str">
        <f>'Gene Table'!E1251</f>
        <v>hsa-miR-3942-5p</v>
      </c>
      <c r="C1251" s="39" t="str">
        <f>'Gene Table'!B1251</f>
        <v>E01</v>
      </c>
      <c r="D1251" s="145"/>
      <c r="E1251" s="145"/>
      <c r="F1251" s="145"/>
      <c r="G1251" s="145"/>
      <c r="H1251" s="145"/>
      <c r="I1251" s="145"/>
      <c r="J1251" s="145"/>
      <c r="K1251" s="145"/>
      <c r="L1251" s="145"/>
      <c r="M1251" s="145"/>
      <c r="N1251" s="149"/>
      <c r="O1251" s="149"/>
    </row>
    <row r="1252" spans="1:15">
      <c r="A1252" s="80"/>
      <c r="B1252" s="39" t="str">
        <f>'Gene Table'!E1252</f>
        <v>hsa-miR-4479</v>
      </c>
      <c r="C1252" s="39" t="str">
        <f>'Gene Table'!B1252</f>
        <v>E02</v>
      </c>
      <c r="D1252" s="145"/>
      <c r="E1252" s="145"/>
      <c r="F1252" s="145"/>
      <c r="G1252" s="145"/>
      <c r="H1252" s="145"/>
      <c r="I1252" s="145"/>
      <c r="J1252" s="145"/>
      <c r="K1252" s="145"/>
      <c r="L1252" s="145"/>
      <c r="M1252" s="145"/>
      <c r="N1252" s="149"/>
      <c r="O1252" s="149"/>
    </row>
    <row r="1253" spans="1:15">
      <c r="A1253" s="80"/>
      <c r="B1253" s="39" t="str">
        <f>'Gene Table'!E1253</f>
        <v>hsa-miR-3944-3p</v>
      </c>
      <c r="C1253" s="39" t="str">
        <f>'Gene Table'!B1253</f>
        <v>E03</v>
      </c>
      <c r="D1253" s="145"/>
      <c r="E1253" s="145"/>
      <c r="F1253" s="145"/>
      <c r="G1253" s="145"/>
      <c r="H1253" s="145"/>
      <c r="I1253" s="145"/>
      <c r="J1253" s="145"/>
      <c r="K1253" s="145"/>
      <c r="L1253" s="145"/>
      <c r="M1253" s="145"/>
      <c r="N1253" s="149"/>
      <c r="O1253" s="149"/>
    </row>
    <row r="1254" spans="1:15">
      <c r="A1254" s="80"/>
      <c r="B1254" s="39" t="str">
        <f>'Gene Table'!E1254</f>
        <v>hsa-miR-548ak</v>
      </c>
      <c r="C1254" s="39" t="str">
        <f>'Gene Table'!B1254</f>
        <v>E04</v>
      </c>
      <c r="D1254" s="145"/>
      <c r="E1254" s="145"/>
      <c r="F1254" s="145"/>
      <c r="G1254" s="145"/>
      <c r="H1254" s="145"/>
      <c r="I1254" s="145"/>
      <c r="J1254" s="145"/>
      <c r="K1254" s="145"/>
      <c r="L1254" s="145"/>
      <c r="M1254" s="145"/>
      <c r="N1254" s="149"/>
      <c r="O1254" s="149"/>
    </row>
    <row r="1255" spans="1:15">
      <c r="A1255" s="80"/>
      <c r="B1255" s="39" t="str">
        <f>'Gene Table'!E1255</f>
        <v>hsa-miR-374c-5p</v>
      </c>
      <c r="C1255" s="39" t="str">
        <f>'Gene Table'!B1255</f>
        <v>E05</v>
      </c>
      <c r="D1255" s="145"/>
      <c r="E1255" s="145"/>
      <c r="F1255" s="145"/>
      <c r="G1255" s="145"/>
      <c r="H1255" s="145"/>
      <c r="I1255" s="145"/>
      <c r="J1255" s="145"/>
      <c r="K1255" s="145"/>
      <c r="L1255" s="145"/>
      <c r="M1255" s="145"/>
      <c r="N1255" s="149"/>
      <c r="O1255" s="149"/>
    </row>
    <row r="1256" spans="1:15">
      <c r="A1256" s="80"/>
      <c r="B1256" s="39" t="str">
        <f>'Gene Table'!E1256</f>
        <v>hsa-miR-4480</v>
      </c>
      <c r="C1256" s="39" t="str">
        <f>'Gene Table'!B1256</f>
        <v>E06</v>
      </c>
      <c r="D1256" s="145"/>
      <c r="E1256" s="145"/>
      <c r="F1256" s="145"/>
      <c r="G1256" s="145"/>
      <c r="H1256" s="145"/>
      <c r="I1256" s="145"/>
      <c r="J1256" s="145"/>
      <c r="K1256" s="145"/>
      <c r="L1256" s="145"/>
      <c r="M1256" s="145"/>
      <c r="N1256" s="149"/>
      <c r="O1256" s="149"/>
    </row>
    <row r="1257" spans="1:15">
      <c r="A1257" s="80"/>
      <c r="B1257" s="39" t="str">
        <f>'Gene Table'!E1257</f>
        <v>hsa-miR-642b-3p</v>
      </c>
      <c r="C1257" s="39" t="str">
        <f>'Gene Table'!B1257</f>
        <v>E07</v>
      </c>
      <c r="D1257" s="145"/>
      <c r="E1257" s="145"/>
      <c r="F1257" s="145"/>
      <c r="G1257" s="145"/>
      <c r="H1257" s="145"/>
      <c r="I1257" s="145"/>
      <c r="J1257" s="145"/>
      <c r="K1257" s="145"/>
      <c r="L1257" s="145"/>
      <c r="M1257" s="145"/>
      <c r="N1257" s="149"/>
      <c r="O1257" s="149"/>
    </row>
    <row r="1258" spans="1:15">
      <c r="A1258" s="80"/>
      <c r="B1258" s="39" t="str">
        <f>'Gene Table'!E1258</f>
        <v>hsa-miR-4481</v>
      </c>
      <c r="C1258" s="39" t="str">
        <f>'Gene Table'!B1258</f>
        <v>E08</v>
      </c>
      <c r="D1258" s="145"/>
      <c r="E1258" s="145"/>
      <c r="F1258" s="145"/>
      <c r="G1258" s="145"/>
      <c r="H1258" s="145"/>
      <c r="I1258" s="145"/>
      <c r="J1258" s="145"/>
      <c r="K1258" s="145"/>
      <c r="L1258" s="145"/>
      <c r="M1258" s="145"/>
      <c r="N1258" s="149"/>
      <c r="O1258" s="149"/>
    </row>
    <row r="1259" spans="1:15">
      <c r="A1259" s="80"/>
      <c r="B1259" s="39" t="str">
        <f>'Gene Table'!E1259</f>
        <v>hsa-miR-548z</v>
      </c>
      <c r="C1259" s="39" t="str">
        <f>'Gene Table'!B1259</f>
        <v>E09</v>
      </c>
      <c r="D1259" s="145"/>
      <c r="E1259" s="145"/>
      <c r="F1259" s="145"/>
      <c r="G1259" s="145"/>
      <c r="H1259" s="145"/>
      <c r="I1259" s="145"/>
      <c r="J1259" s="145"/>
      <c r="K1259" s="145"/>
      <c r="L1259" s="145"/>
      <c r="M1259" s="145"/>
      <c r="N1259" s="149"/>
      <c r="O1259" s="149"/>
    </row>
    <row r="1260" spans="1:15">
      <c r="A1260" s="80"/>
      <c r="B1260" s="39" t="str">
        <f>'Gene Table'!E1260</f>
        <v>hsa-miR-4482-5p</v>
      </c>
      <c r="C1260" s="39" t="str">
        <f>'Gene Table'!B1260</f>
        <v>E10</v>
      </c>
      <c r="D1260" s="145"/>
      <c r="E1260" s="145"/>
      <c r="F1260" s="145"/>
      <c r="G1260" s="145"/>
      <c r="H1260" s="145"/>
      <c r="I1260" s="145"/>
      <c r="J1260" s="145"/>
      <c r="K1260" s="145"/>
      <c r="L1260" s="145"/>
      <c r="M1260" s="145"/>
      <c r="N1260" s="149"/>
      <c r="O1260" s="149"/>
    </row>
    <row r="1261" spans="1:15">
      <c r="A1261" s="80"/>
      <c r="B1261" s="39" t="str">
        <f>'Gene Table'!E1261</f>
        <v>hsa-miR-548aa</v>
      </c>
      <c r="C1261" s="39" t="str">
        <f>'Gene Table'!B1261</f>
        <v>E11</v>
      </c>
      <c r="D1261" s="145"/>
      <c r="E1261" s="145"/>
      <c r="F1261" s="145"/>
      <c r="G1261" s="145"/>
      <c r="H1261" s="145"/>
      <c r="I1261" s="145"/>
      <c r="J1261" s="145"/>
      <c r="K1261" s="145"/>
      <c r="L1261" s="145"/>
      <c r="M1261" s="145"/>
      <c r="N1261" s="149"/>
      <c r="O1261" s="149"/>
    </row>
    <row r="1262" spans="1:15">
      <c r="A1262" s="80"/>
      <c r="B1262" s="39" t="str">
        <f>'Gene Table'!E1262</f>
        <v>hsa-miR-4483</v>
      </c>
      <c r="C1262" s="39" t="str">
        <f>'Gene Table'!B1262</f>
        <v>E12</v>
      </c>
      <c r="D1262" s="145"/>
      <c r="E1262" s="145"/>
      <c r="F1262" s="145"/>
      <c r="G1262" s="145"/>
      <c r="H1262" s="145"/>
      <c r="I1262" s="145"/>
      <c r="J1262" s="145"/>
      <c r="K1262" s="145"/>
      <c r="L1262" s="145"/>
      <c r="M1262" s="145"/>
      <c r="N1262" s="149"/>
      <c r="O1262" s="149"/>
    </row>
    <row r="1263" spans="1:15">
      <c r="A1263" s="80"/>
      <c r="B1263" s="39" t="str">
        <f>'Gene Table'!E1263</f>
        <v>hsa-miR-5047</v>
      </c>
      <c r="C1263" s="39" t="str">
        <f>'Gene Table'!B1263</f>
        <v>E13</v>
      </c>
      <c r="D1263" s="145"/>
      <c r="E1263" s="145"/>
      <c r="F1263" s="145"/>
      <c r="G1263" s="145"/>
      <c r="H1263" s="145"/>
      <c r="I1263" s="145"/>
      <c r="J1263" s="145"/>
      <c r="K1263" s="145"/>
      <c r="L1263" s="145"/>
      <c r="M1263" s="145"/>
      <c r="N1263" s="149"/>
      <c r="O1263" s="149"/>
    </row>
    <row r="1264" spans="1:15">
      <c r="A1264" s="80"/>
      <c r="B1264" s="39" t="str">
        <f>'Gene Table'!E1264</f>
        <v>hsa-miR-4484</v>
      </c>
      <c r="C1264" s="39" t="str">
        <f>'Gene Table'!B1264</f>
        <v>E14</v>
      </c>
      <c r="D1264" s="145"/>
      <c r="E1264" s="145"/>
      <c r="F1264" s="145"/>
      <c r="G1264" s="145"/>
      <c r="H1264" s="145"/>
      <c r="I1264" s="145"/>
      <c r="J1264" s="145"/>
      <c r="K1264" s="145"/>
      <c r="L1264" s="145"/>
      <c r="M1264" s="145"/>
      <c r="N1264" s="149"/>
      <c r="O1264" s="149"/>
    </row>
    <row r="1265" spans="1:15">
      <c r="A1265" s="80"/>
      <c r="B1265" s="39" t="str">
        <f>'Gene Table'!E1265</f>
        <v>hsa-miR-3064-3p</v>
      </c>
      <c r="C1265" s="39" t="str">
        <f>'Gene Table'!B1265</f>
        <v>E15</v>
      </c>
      <c r="D1265" s="145"/>
      <c r="E1265" s="145"/>
      <c r="F1265" s="145"/>
      <c r="G1265" s="145"/>
      <c r="H1265" s="145"/>
      <c r="I1265" s="145"/>
      <c r="J1265" s="145"/>
      <c r="K1265" s="145"/>
      <c r="L1265" s="145"/>
      <c r="M1265" s="145"/>
      <c r="N1265" s="149"/>
      <c r="O1265" s="149"/>
    </row>
    <row r="1266" spans="1:15">
      <c r="A1266" s="80"/>
      <c r="B1266" s="39" t="str">
        <f>'Gene Table'!E1266</f>
        <v>hsa-miR-4485</v>
      </c>
      <c r="C1266" s="39" t="str">
        <f>'Gene Table'!B1266</f>
        <v>E16</v>
      </c>
      <c r="D1266" s="145"/>
      <c r="E1266" s="145"/>
      <c r="F1266" s="145"/>
      <c r="G1266" s="145"/>
      <c r="H1266" s="145"/>
      <c r="I1266" s="145"/>
      <c r="J1266" s="145"/>
      <c r="K1266" s="145"/>
      <c r="L1266" s="145"/>
      <c r="M1266" s="145"/>
      <c r="N1266" s="149"/>
      <c r="O1266" s="149"/>
    </row>
    <row r="1267" spans="1:15">
      <c r="A1267" s="80"/>
      <c r="B1267" s="39" t="str">
        <f>'Gene Table'!E1267</f>
        <v>hsa-miR-3064-5p</v>
      </c>
      <c r="C1267" s="39" t="str">
        <f>'Gene Table'!B1267</f>
        <v>E17</v>
      </c>
      <c r="D1267" s="145"/>
      <c r="E1267" s="145"/>
      <c r="F1267" s="145"/>
      <c r="G1267" s="145"/>
      <c r="H1267" s="145"/>
      <c r="I1267" s="145"/>
      <c r="J1267" s="145"/>
      <c r="K1267" s="145"/>
      <c r="L1267" s="145"/>
      <c r="M1267" s="145"/>
      <c r="N1267" s="149"/>
      <c r="O1267" s="149"/>
    </row>
    <row r="1268" spans="1:15">
      <c r="A1268" s="80"/>
      <c r="B1268" s="39" t="str">
        <f>'Gene Table'!E1268</f>
        <v>hsa-miR-4486</v>
      </c>
      <c r="C1268" s="39" t="str">
        <f>'Gene Table'!B1268</f>
        <v>E18</v>
      </c>
      <c r="D1268" s="145"/>
      <c r="E1268" s="145"/>
      <c r="F1268" s="145"/>
      <c r="G1268" s="145"/>
      <c r="H1268" s="145"/>
      <c r="I1268" s="145"/>
      <c r="J1268" s="145"/>
      <c r="K1268" s="145"/>
      <c r="L1268" s="145"/>
      <c r="M1268" s="145"/>
      <c r="N1268" s="149"/>
      <c r="O1268" s="149"/>
    </row>
    <row r="1269" spans="1:15">
      <c r="A1269" s="80"/>
      <c r="B1269" s="39" t="str">
        <f>'Gene Table'!E1269</f>
        <v>hsa-miR-5094</v>
      </c>
      <c r="C1269" s="39" t="str">
        <f>'Gene Table'!B1269</f>
        <v>E19</v>
      </c>
      <c r="D1269" s="145"/>
      <c r="E1269" s="145"/>
      <c r="F1269" s="145"/>
      <c r="G1269" s="145"/>
      <c r="H1269" s="145"/>
      <c r="I1269" s="145"/>
      <c r="J1269" s="145"/>
      <c r="K1269" s="145"/>
      <c r="L1269" s="145"/>
      <c r="M1269" s="145"/>
      <c r="N1269" s="149"/>
      <c r="O1269" s="149"/>
    </row>
    <row r="1270" spans="1:15">
      <c r="A1270" s="80"/>
      <c r="B1270" s="39" t="str">
        <f>'Gene Table'!E1270</f>
        <v>hsa-miR-4487</v>
      </c>
      <c r="C1270" s="39" t="str">
        <f>'Gene Table'!B1270</f>
        <v>E20</v>
      </c>
      <c r="D1270" s="145"/>
      <c r="E1270" s="145"/>
      <c r="F1270" s="145"/>
      <c r="G1270" s="145"/>
      <c r="H1270" s="145"/>
      <c r="I1270" s="145"/>
      <c r="J1270" s="145"/>
      <c r="K1270" s="145"/>
      <c r="L1270" s="145"/>
      <c r="M1270" s="145"/>
      <c r="N1270" s="149"/>
      <c r="O1270" s="149"/>
    </row>
    <row r="1271" spans="1:15">
      <c r="A1271" s="80"/>
      <c r="B1271" s="39" t="str">
        <f>'Gene Table'!E1271</f>
        <v>hsa-miR-4469</v>
      </c>
      <c r="C1271" s="39" t="str">
        <f>'Gene Table'!B1271</f>
        <v>E21</v>
      </c>
      <c r="D1271" s="145"/>
      <c r="E1271" s="145"/>
      <c r="F1271" s="145"/>
      <c r="G1271" s="145"/>
      <c r="H1271" s="145"/>
      <c r="I1271" s="145"/>
      <c r="J1271" s="145"/>
      <c r="K1271" s="145"/>
      <c r="L1271" s="145"/>
      <c r="M1271" s="145"/>
      <c r="N1271" s="149"/>
      <c r="O1271" s="149"/>
    </row>
    <row r="1272" spans="1:15">
      <c r="A1272" s="80"/>
      <c r="B1272" s="39" t="str">
        <f>'Gene Table'!E1272</f>
        <v>hsa-miR-4488</v>
      </c>
      <c r="C1272" s="39" t="str">
        <f>'Gene Table'!B1272</f>
        <v>E22</v>
      </c>
      <c r="D1272" s="145"/>
      <c r="E1272" s="145"/>
      <c r="F1272" s="145"/>
      <c r="G1272" s="145"/>
      <c r="H1272" s="145"/>
      <c r="I1272" s="145"/>
      <c r="J1272" s="145"/>
      <c r="K1272" s="145"/>
      <c r="L1272" s="145"/>
      <c r="M1272" s="145"/>
      <c r="N1272" s="149"/>
      <c r="O1272" s="149"/>
    </row>
    <row r="1273" spans="1:15">
      <c r="A1273" s="80"/>
      <c r="B1273" s="39" t="str">
        <f>'Gene Table'!E1273</f>
        <v>hsa-miR-151b</v>
      </c>
      <c r="C1273" s="39" t="str">
        <f>'Gene Table'!B1273</f>
        <v>E23</v>
      </c>
      <c r="D1273" s="145"/>
      <c r="E1273" s="145"/>
      <c r="F1273" s="145"/>
      <c r="G1273" s="145"/>
      <c r="H1273" s="145"/>
      <c r="I1273" s="145"/>
      <c r="J1273" s="145"/>
      <c r="K1273" s="145"/>
      <c r="L1273" s="145"/>
      <c r="M1273" s="145"/>
      <c r="N1273" s="149"/>
      <c r="O1273" s="149"/>
    </row>
    <row r="1274" spans="1:15">
      <c r="A1274" s="80"/>
      <c r="B1274" s="39" t="str">
        <f>'Gene Table'!E1274</f>
        <v>hsa-miR-4489</v>
      </c>
      <c r="C1274" s="39" t="str">
        <f>'Gene Table'!B1274</f>
        <v>E24</v>
      </c>
      <c r="D1274" s="145"/>
      <c r="E1274" s="145"/>
      <c r="F1274" s="145"/>
      <c r="G1274" s="145"/>
      <c r="H1274" s="145"/>
      <c r="I1274" s="145"/>
      <c r="J1274" s="145"/>
      <c r="K1274" s="145"/>
      <c r="L1274" s="145"/>
      <c r="M1274" s="145"/>
      <c r="N1274" s="149"/>
      <c r="O1274" s="149"/>
    </row>
    <row r="1275" spans="1:15">
      <c r="A1275" s="80"/>
      <c r="B1275" s="39" t="str">
        <f>'Gene Table'!E1275</f>
        <v>hsa-miR-4648</v>
      </c>
      <c r="C1275" s="39" t="str">
        <f>'Gene Table'!B1275</f>
        <v>F01</v>
      </c>
      <c r="D1275" s="145"/>
      <c r="E1275" s="145"/>
      <c r="F1275" s="145"/>
      <c r="G1275" s="145"/>
      <c r="H1275" s="145"/>
      <c r="I1275" s="145"/>
      <c r="J1275" s="145"/>
      <c r="K1275" s="145"/>
      <c r="L1275" s="145"/>
      <c r="M1275" s="145"/>
      <c r="N1275" s="149"/>
      <c r="O1275" s="149"/>
    </row>
    <row r="1276" spans="1:15">
      <c r="A1276" s="80"/>
      <c r="B1276" s="39" t="str">
        <f>'Gene Table'!E1276</f>
        <v>hsa-miR-4701-3p</v>
      </c>
      <c r="C1276" s="39" t="str">
        <f>'Gene Table'!B1276</f>
        <v>F02</v>
      </c>
      <c r="D1276" s="145"/>
      <c r="E1276" s="145"/>
      <c r="F1276" s="145"/>
      <c r="G1276" s="145"/>
      <c r="H1276" s="145"/>
      <c r="I1276" s="145"/>
      <c r="J1276" s="145"/>
      <c r="K1276" s="145"/>
      <c r="L1276" s="145"/>
      <c r="M1276" s="145"/>
      <c r="N1276" s="149"/>
      <c r="O1276" s="149"/>
    </row>
    <row r="1277" spans="1:15">
      <c r="A1277" s="80"/>
      <c r="B1277" s="39" t="str">
        <f>'Gene Table'!E1277</f>
        <v>hsa-miR-4649-5p</v>
      </c>
      <c r="C1277" s="39" t="str">
        <f>'Gene Table'!B1277</f>
        <v>F03</v>
      </c>
      <c r="D1277" s="145"/>
      <c r="E1277" s="145"/>
      <c r="F1277" s="145"/>
      <c r="G1277" s="145"/>
      <c r="H1277" s="145"/>
      <c r="I1277" s="145"/>
      <c r="J1277" s="145"/>
      <c r="K1277" s="145"/>
      <c r="L1277" s="145"/>
      <c r="M1277" s="145"/>
      <c r="N1277" s="149"/>
      <c r="O1277" s="149"/>
    </row>
    <row r="1278" spans="1:15">
      <c r="A1278" s="80"/>
      <c r="B1278" s="39" t="str">
        <f>'Gene Table'!E1278</f>
        <v>hsa-miR-4703-5p</v>
      </c>
      <c r="C1278" s="39" t="str">
        <f>'Gene Table'!B1278</f>
        <v>F04</v>
      </c>
      <c r="D1278" s="145"/>
      <c r="E1278" s="145"/>
      <c r="F1278" s="145"/>
      <c r="G1278" s="145"/>
      <c r="H1278" s="145"/>
      <c r="I1278" s="145"/>
      <c r="J1278" s="145"/>
      <c r="K1278" s="145"/>
      <c r="L1278" s="145"/>
      <c r="M1278" s="145"/>
      <c r="N1278" s="149"/>
      <c r="O1278" s="149"/>
    </row>
    <row r="1279" spans="1:15">
      <c r="A1279" s="80"/>
      <c r="B1279" s="39" t="str">
        <f>'Gene Table'!E1279</f>
        <v>hsa-miR-4649-3p</v>
      </c>
      <c r="C1279" s="39" t="str">
        <f>'Gene Table'!B1279</f>
        <v>F05</v>
      </c>
      <c r="D1279" s="145"/>
      <c r="E1279" s="145"/>
      <c r="F1279" s="145"/>
      <c r="G1279" s="145"/>
      <c r="H1279" s="145"/>
      <c r="I1279" s="145"/>
      <c r="J1279" s="145"/>
      <c r="K1279" s="145"/>
      <c r="L1279" s="145"/>
      <c r="M1279" s="145"/>
      <c r="N1279" s="149"/>
      <c r="O1279" s="149"/>
    </row>
    <row r="1280" spans="1:15">
      <c r="A1280" s="80"/>
      <c r="B1280" s="39" t="str">
        <f>'Gene Table'!E1280</f>
        <v>hsa-miR-4703-3p</v>
      </c>
      <c r="C1280" s="39" t="str">
        <f>'Gene Table'!B1280</f>
        <v>F06</v>
      </c>
      <c r="D1280" s="145"/>
      <c r="E1280" s="145"/>
      <c r="F1280" s="145"/>
      <c r="G1280" s="145"/>
      <c r="H1280" s="145"/>
      <c r="I1280" s="145"/>
      <c r="J1280" s="145"/>
      <c r="K1280" s="145"/>
      <c r="L1280" s="145"/>
      <c r="M1280" s="145"/>
      <c r="N1280" s="149"/>
      <c r="O1280" s="149"/>
    </row>
    <row r="1281" spans="1:15">
      <c r="A1281" s="80"/>
      <c r="B1281" s="39" t="str">
        <f>'Gene Table'!E1281</f>
        <v>hsa-miR-4650-5p</v>
      </c>
      <c r="C1281" s="39" t="str">
        <f>'Gene Table'!B1281</f>
        <v>F07</v>
      </c>
      <c r="D1281" s="145"/>
      <c r="E1281" s="145"/>
      <c r="F1281" s="145"/>
      <c r="G1281" s="145"/>
      <c r="H1281" s="145"/>
      <c r="I1281" s="145"/>
      <c r="J1281" s="145"/>
      <c r="K1281" s="145"/>
      <c r="L1281" s="145"/>
      <c r="M1281" s="145"/>
      <c r="N1281" s="149"/>
      <c r="O1281" s="149"/>
    </row>
    <row r="1282" spans="1:15">
      <c r="A1282" s="80"/>
      <c r="B1282" s="39" t="str">
        <f>'Gene Table'!E1282</f>
        <v>hsa-miR-4704-5p</v>
      </c>
      <c r="C1282" s="39" t="str">
        <f>'Gene Table'!B1282</f>
        <v>F08</v>
      </c>
      <c r="D1282" s="145"/>
      <c r="E1282" s="145"/>
      <c r="F1282" s="145"/>
      <c r="G1282" s="145"/>
      <c r="H1282" s="145"/>
      <c r="I1282" s="145"/>
      <c r="J1282" s="145"/>
      <c r="K1282" s="145"/>
      <c r="L1282" s="145"/>
      <c r="M1282" s="145"/>
      <c r="N1282" s="149"/>
      <c r="O1282" s="149"/>
    </row>
    <row r="1283" spans="1:15">
      <c r="A1283" s="80"/>
      <c r="B1283" s="39" t="str">
        <f>'Gene Table'!E1283</f>
        <v>hsa-miR-4650-3p</v>
      </c>
      <c r="C1283" s="39" t="str">
        <f>'Gene Table'!B1283</f>
        <v>F09</v>
      </c>
      <c r="D1283" s="145"/>
      <c r="E1283" s="145"/>
      <c r="F1283" s="145"/>
      <c r="G1283" s="145"/>
      <c r="H1283" s="145"/>
      <c r="I1283" s="145"/>
      <c r="J1283" s="145"/>
      <c r="K1283" s="145"/>
      <c r="L1283" s="145"/>
      <c r="M1283" s="145"/>
      <c r="N1283" s="149"/>
      <c r="O1283" s="149"/>
    </row>
    <row r="1284" spans="1:15">
      <c r="A1284" s="80"/>
      <c r="B1284" s="39" t="str">
        <f>'Gene Table'!E1284</f>
        <v>hsa-miR-4704-3p</v>
      </c>
      <c r="C1284" s="39" t="str">
        <f>'Gene Table'!B1284</f>
        <v>F10</v>
      </c>
      <c r="D1284" s="145"/>
      <c r="E1284" s="145"/>
      <c r="F1284" s="145"/>
      <c r="G1284" s="145"/>
      <c r="H1284" s="145"/>
      <c r="I1284" s="145"/>
      <c r="J1284" s="145"/>
      <c r="K1284" s="145"/>
      <c r="L1284" s="145"/>
      <c r="M1284" s="145"/>
      <c r="N1284" s="149"/>
      <c r="O1284" s="149"/>
    </row>
    <row r="1285" spans="1:15">
      <c r="A1285" s="80"/>
      <c r="B1285" s="39" t="str">
        <f>'Gene Table'!E1285</f>
        <v>hsa-miR-4651</v>
      </c>
      <c r="C1285" s="39" t="str">
        <f>'Gene Table'!B1285</f>
        <v>F11</v>
      </c>
      <c r="D1285" s="145"/>
      <c r="E1285" s="145"/>
      <c r="F1285" s="145"/>
      <c r="G1285" s="145"/>
      <c r="H1285" s="145"/>
      <c r="I1285" s="145"/>
      <c r="J1285" s="145"/>
      <c r="K1285" s="145"/>
      <c r="L1285" s="145"/>
      <c r="M1285" s="145"/>
      <c r="N1285" s="149"/>
      <c r="O1285" s="149"/>
    </row>
    <row r="1286" spans="1:15">
      <c r="A1286" s="80"/>
      <c r="B1286" s="39" t="str">
        <f>'Gene Table'!E1286</f>
        <v>hsa-miR-4705</v>
      </c>
      <c r="C1286" s="39" t="str">
        <f>'Gene Table'!B1286</f>
        <v>F12</v>
      </c>
      <c r="D1286" s="145"/>
      <c r="E1286" s="145"/>
      <c r="F1286" s="145"/>
      <c r="G1286" s="145"/>
      <c r="H1286" s="145"/>
      <c r="I1286" s="145"/>
      <c r="J1286" s="145"/>
      <c r="K1286" s="145"/>
      <c r="L1286" s="145"/>
      <c r="M1286" s="145"/>
      <c r="N1286" s="149"/>
      <c r="O1286" s="149"/>
    </row>
    <row r="1287" spans="1:15">
      <c r="A1287" s="80"/>
      <c r="B1287" s="39" t="str">
        <f>'Gene Table'!E1287</f>
        <v>hsa-miR-4652-5p</v>
      </c>
      <c r="C1287" s="39" t="str">
        <f>'Gene Table'!B1287</f>
        <v>F13</v>
      </c>
      <c r="D1287" s="145"/>
      <c r="E1287" s="145"/>
      <c r="F1287" s="145"/>
      <c r="G1287" s="145"/>
      <c r="H1287" s="145"/>
      <c r="I1287" s="145"/>
      <c r="J1287" s="145"/>
      <c r="K1287" s="145"/>
      <c r="L1287" s="145"/>
      <c r="M1287" s="145"/>
      <c r="N1287" s="149"/>
      <c r="O1287" s="149"/>
    </row>
    <row r="1288" spans="1:15">
      <c r="A1288" s="80"/>
      <c r="B1288" s="39" t="str">
        <f>'Gene Table'!E1288</f>
        <v>hsa-miR-4706</v>
      </c>
      <c r="C1288" s="39" t="str">
        <f>'Gene Table'!B1288</f>
        <v>F14</v>
      </c>
      <c r="D1288" s="145"/>
      <c r="E1288" s="145"/>
      <c r="F1288" s="145"/>
      <c r="G1288" s="145"/>
      <c r="H1288" s="145"/>
      <c r="I1288" s="145"/>
      <c r="J1288" s="145"/>
      <c r="K1288" s="145"/>
      <c r="L1288" s="145"/>
      <c r="M1288" s="145"/>
      <c r="N1288" s="149"/>
      <c r="O1288" s="149"/>
    </row>
    <row r="1289" spans="1:15">
      <c r="A1289" s="80"/>
      <c r="B1289" s="39" t="str">
        <f>'Gene Table'!E1289</f>
        <v>hsa-miR-4652-3p</v>
      </c>
      <c r="C1289" s="39" t="str">
        <f>'Gene Table'!B1289</f>
        <v>F15</v>
      </c>
      <c r="D1289" s="145"/>
      <c r="E1289" s="145"/>
      <c r="F1289" s="145"/>
      <c r="G1289" s="145"/>
      <c r="H1289" s="145"/>
      <c r="I1289" s="145"/>
      <c r="J1289" s="145"/>
      <c r="K1289" s="145"/>
      <c r="L1289" s="145"/>
      <c r="M1289" s="145"/>
      <c r="N1289" s="149"/>
      <c r="O1289" s="149"/>
    </row>
    <row r="1290" spans="1:15">
      <c r="A1290" s="80"/>
      <c r="B1290" s="39" t="str">
        <f>'Gene Table'!E1290</f>
        <v>hsa-miR-4707-5p</v>
      </c>
      <c r="C1290" s="39" t="str">
        <f>'Gene Table'!B1290</f>
        <v>F16</v>
      </c>
      <c r="D1290" s="145"/>
      <c r="E1290" s="145"/>
      <c r="F1290" s="145"/>
      <c r="G1290" s="145"/>
      <c r="H1290" s="145"/>
      <c r="I1290" s="145"/>
      <c r="J1290" s="145"/>
      <c r="K1290" s="145"/>
      <c r="L1290" s="145"/>
      <c r="M1290" s="145"/>
      <c r="N1290" s="149"/>
      <c r="O1290" s="149"/>
    </row>
    <row r="1291" spans="1:15">
      <c r="A1291" s="80"/>
      <c r="B1291" s="39" t="str">
        <f>'Gene Table'!E1291</f>
        <v>hsa-miR-4653-5p</v>
      </c>
      <c r="C1291" s="39" t="str">
        <f>'Gene Table'!B1291</f>
        <v>F17</v>
      </c>
      <c r="D1291" s="145"/>
      <c r="E1291" s="145"/>
      <c r="F1291" s="145"/>
      <c r="G1291" s="145"/>
      <c r="H1291" s="145"/>
      <c r="I1291" s="145"/>
      <c r="J1291" s="145"/>
      <c r="K1291" s="145"/>
      <c r="L1291" s="145"/>
      <c r="M1291" s="145"/>
      <c r="N1291" s="149"/>
      <c r="O1291" s="149"/>
    </row>
    <row r="1292" spans="1:15">
      <c r="A1292" s="80"/>
      <c r="B1292" s="39" t="str">
        <f>'Gene Table'!E1292</f>
        <v>hsa-miR-4707-3p</v>
      </c>
      <c r="C1292" s="39" t="str">
        <f>'Gene Table'!B1292</f>
        <v>F18</v>
      </c>
      <c r="D1292" s="145"/>
      <c r="E1292" s="145"/>
      <c r="F1292" s="145"/>
      <c r="G1292" s="145"/>
      <c r="H1292" s="145"/>
      <c r="I1292" s="145"/>
      <c r="J1292" s="145"/>
      <c r="K1292" s="145"/>
      <c r="L1292" s="145"/>
      <c r="M1292" s="145"/>
      <c r="N1292" s="149"/>
      <c r="O1292" s="149"/>
    </row>
    <row r="1293" spans="1:15">
      <c r="A1293" s="80"/>
      <c r="B1293" s="39" t="str">
        <f>'Gene Table'!E1293</f>
        <v>hsa-miR-4653-3p</v>
      </c>
      <c r="C1293" s="39" t="str">
        <f>'Gene Table'!B1293</f>
        <v>F19</v>
      </c>
      <c r="D1293" s="145"/>
      <c r="E1293" s="145"/>
      <c r="F1293" s="145"/>
      <c r="G1293" s="145"/>
      <c r="H1293" s="145"/>
      <c r="I1293" s="145"/>
      <c r="J1293" s="145"/>
      <c r="K1293" s="145"/>
      <c r="L1293" s="145"/>
      <c r="M1293" s="145"/>
      <c r="N1293" s="149"/>
      <c r="O1293" s="149"/>
    </row>
    <row r="1294" spans="1:15">
      <c r="A1294" s="80"/>
      <c r="B1294" s="39" t="str">
        <f>'Gene Table'!E1294</f>
        <v>hsa-miR-4708-5p</v>
      </c>
      <c r="C1294" s="39" t="str">
        <f>'Gene Table'!B1294</f>
        <v>F20</v>
      </c>
      <c r="D1294" s="145"/>
      <c r="E1294" s="145"/>
      <c r="F1294" s="145"/>
      <c r="G1294" s="145"/>
      <c r="H1294" s="145"/>
      <c r="I1294" s="145"/>
      <c r="J1294" s="145"/>
      <c r="K1294" s="145"/>
      <c r="L1294" s="145"/>
      <c r="M1294" s="145"/>
      <c r="N1294" s="149"/>
      <c r="O1294" s="149"/>
    </row>
    <row r="1295" spans="1:15">
      <c r="A1295" s="80"/>
      <c r="B1295" s="39" t="str">
        <f>'Gene Table'!E1295</f>
        <v>hsa-miR-4654</v>
      </c>
      <c r="C1295" s="39" t="str">
        <f>'Gene Table'!B1295</f>
        <v>F21</v>
      </c>
      <c r="D1295" s="145"/>
      <c r="E1295" s="145"/>
      <c r="F1295" s="145"/>
      <c r="G1295" s="145"/>
      <c r="H1295" s="145"/>
      <c r="I1295" s="145"/>
      <c r="J1295" s="145"/>
      <c r="K1295" s="145"/>
      <c r="L1295" s="145"/>
      <c r="M1295" s="145"/>
      <c r="N1295" s="149"/>
      <c r="O1295" s="149"/>
    </row>
    <row r="1296" spans="1:15">
      <c r="A1296" s="80"/>
      <c r="B1296" s="39" t="str">
        <f>'Gene Table'!E1296</f>
        <v>hsa-miR-4708-3p</v>
      </c>
      <c r="C1296" s="39" t="str">
        <f>'Gene Table'!B1296</f>
        <v>F22</v>
      </c>
      <c r="D1296" s="145"/>
      <c r="E1296" s="145"/>
      <c r="F1296" s="145"/>
      <c r="G1296" s="145"/>
      <c r="H1296" s="145"/>
      <c r="I1296" s="145"/>
      <c r="J1296" s="145"/>
      <c r="K1296" s="145"/>
      <c r="L1296" s="145"/>
      <c r="M1296" s="145"/>
      <c r="N1296" s="149"/>
      <c r="O1296" s="149"/>
    </row>
    <row r="1297" spans="1:15">
      <c r="A1297" s="80"/>
      <c r="B1297" s="39" t="str">
        <f>'Gene Table'!E1297</f>
        <v>hsa-miR-4655-5p</v>
      </c>
      <c r="C1297" s="39" t="str">
        <f>'Gene Table'!B1297</f>
        <v>F23</v>
      </c>
      <c r="D1297" s="145"/>
      <c r="E1297" s="145"/>
      <c r="F1297" s="145"/>
      <c r="G1297" s="145"/>
      <c r="H1297" s="145"/>
      <c r="I1297" s="145"/>
      <c r="J1297" s="145"/>
      <c r="K1297" s="145"/>
      <c r="L1297" s="145"/>
      <c r="M1297" s="145"/>
      <c r="N1297" s="149"/>
      <c r="O1297" s="149"/>
    </row>
    <row r="1298" spans="1:15">
      <c r="A1298" s="80"/>
      <c r="B1298" s="39" t="str">
        <f>'Gene Table'!E1298</f>
        <v>hsa-miR-4709-5p</v>
      </c>
      <c r="C1298" s="39" t="str">
        <f>'Gene Table'!B1298</f>
        <v>F24</v>
      </c>
      <c r="D1298" s="145"/>
      <c r="E1298" s="145"/>
      <c r="F1298" s="145"/>
      <c r="G1298" s="145"/>
      <c r="H1298" s="145"/>
      <c r="I1298" s="145"/>
      <c r="J1298" s="145"/>
      <c r="K1298" s="145"/>
      <c r="L1298" s="145"/>
      <c r="M1298" s="145"/>
      <c r="N1298" s="149"/>
      <c r="O1298" s="149"/>
    </row>
    <row r="1299" spans="1:15">
      <c r="A1299" s="80"/>
      <c r="B1299" s="39" t="str">
        <f>'Gene Table'!E1299</f>
        <v>hsa-miR-378d</v>
      </c>
      <c r="C1299" s="39" t="str">
        <f>'Gene Table'!B1299</f>
        <v>G01</v>
      </c>
      <c r="D1299" s="145"/>
      <c r="E1299" s="145"/>
      <c r="F1299" s="145"/>
      <c r="G1299" s="145"/>
      <c r="H1299" s="145"/>
      <c r="I1299" s="145"/>
      <c r="J1299" s="145"/>
      <c r="K1299" s="145"/>
      <c r="L1299" s="145"/>
      <c r="M1299" s="145"/>
      <c r="N1299" s="149"/>
      <c r="O1299" s="149"/>
    </row>
    <row r="1300" spans="1:15">
      <c r="A1300" s="80"/>
      <c r="B1300" s="39" t="str">
        <f>'Gene Table'!E1300</f>
        <v>hsa-miR-548al</v>
      </c>
      <c r="C1300" s="39" t="str">
        <f>'Gene Table'!B1300</f>
        <v>G02</v>
      </c>
      <c r="D1300" s="145"/>
      <c r="E1300" s="145"/>
      <c r="F1300" s="145"/>
      <c r="G1300" s="145"/>
      <c r="H1300" s="145"/>
      <c r="I1300" s="145"/>
      <c r="J1300" s="145"/>
      <c r="K1300" s="145"/>
      <c r="L1300" s="145"/>
      <c r="M1300" s="145"/>
      <c r="N1300" s="149"/>
      <c r="O1300" s="149"/>
    </row>
    <row r="1301" spans="1:15">
      <c r="A1301" s="80"/>
      <c r="B1301" s="39" t="str">
        <f>'Gene Table'!E1301</f>
        <v>hsa-miR-2681-5p</v>
      </c>
      <c r="C1301" s="39" t="str">
        <f>'Gene Table'!B1301</f>
        <v>G03</v>
      </c>
      <c r="D1301" s="145"/>
      <c r="E1301" s="145"/>
      <c r="F1301" s="145"/>
      <c r="G1301" s="145"/>
      <c r="H1301" s="145"/>
      <c r="I1301" s="145"/>
      <c r="J1301" s="145"/>
      <c r="K1301" s="145"/>
      <c r="L1301" s="145"/>
      <c r="M1301" s="145"/>
      <c r="N1301" s="149"/>
      <c r="O1301" s="149"/>
    </row>
    <row r="1302" spans="1:15">
      <c r="A1302" s="80"/>
      <c r="B1302" s="39" t="str">
        <f>'Gene Table'!E1302</f>
        <v>hsa-miR-4490</v>
      </c>
      <c r="C1302" s="39" t="str">
        <f>'Gene Table'!B1302</f>
        <v>G04</v>
      </c>
      <c r="D1302" s="145"/>
      <c r="E1302" s="145"/>
      <c r="F1302" s="145"/>
      <c r="G1302" s="145"/>
      <c r="H1302" s="145"/>
      <c r="I1302" s="145"/>
      <c r="J1302" s="145"/>
      <c r="K1302" s="145"/>
      <c r="L1302" s="145"/>
      <c r="M1302" s="145"/>
      <c r="N1302" s="149"/>
      <c r="O1302" s="149"/>
    </row>
    <row r="1303" spans="1:15">
      <c r="A1303" s="80"/>
      <c r="B1303" s="39" t="str">
        <f>'Gene Table'!E1303</f>
        <v>hsa-miR-2681-3p</v>
      </c>
      <c r="C1303" s="39" t="str">
        <f>'Gene Table'!B1303</f>
        <v>G05</v>
      </c>
      <c r="D1303" s="145"/>
      <c r="E1303" s="145"/>
      <c r="F1303" s="145"/>
      <c r="G1303" s="145"/>
      <c r="H1303" s="145"/>
      <c r="I1303" s="145"/>
      <c r="J1303" s="145"/>
      <c r="K1303" s="145"/>
      <c r="L1303" s="145"/>
      <c r="M1303" s="145"/>
      <c r="N1303" s="149"/>
      <c r="O1303" s="149"/>
    </row>
    <row r="1304" spans="1:15">
      <c r="A1304" s="80"/>
      <c r="B1304" s="39" t="str">
        <f>'Gene Table'!E1304</f>
        <v>hsa-miR-4491</v>
      </c>
      <c r="C1304" s="39" t="str">
        <f>'Gene Table'!B1304</f>
        <v>G06</v>
      </c>
      <c r="D1304" s="145"/>
      <c r="E1304" s="145"/>
      <c r="F1304" s="145"/>
      <c r="G1304" s="145"/>
      <c r="H1304" s="145"/>
      <c r="I1304" s="145"/>
      <c r="J1304" s="145"/>
      <c r="K1304" s="145"/>
      <c r="L1304" s="145"/>
      <c r="M1304" s="145"/>
      <c r="N1304" s="149"/>
      <c r="O1304" s="149"/>
    </row>
    <row r="1305" spans="1:15">
      <c r="A1305" s="80"/>
      <c r="B1305" s="39" t="str">
        <f>'Gene Table'!E1305</f>
        <v>hsa-miR-2682-5p</v>
      </c>
      <c r="C1305" s="39" t="str">
        <f>'Gene Table'!B1305</f>
        <v>G07</v>
      </c>
      <c r="D1305" s="145"/>
      <c r="E1305" s="145"/>
      <c r="F1305" s="145"/>
      <c r="G1305" s="145"/>
      <c r="H1305" s="145"/>
      <c r="I1305" s="145"/>
      <c r="J1305" s="145"/>
      <c r="K1305" s="145"/>
      <c r="L1305" s="145"/>
      <c r="M1305" s="145"/>
      <c r="N1305" s="149"/>
      <c r="O1305" s="149"/>
    </row>
    <row r="1306" spans="1:15">
      <c r="A1306" s="80"/>
      <c r="B1306" s="39" t="str">
        <f>'Gene Table'!E1306</f>
        <v>hsa-miR-4492</v>
      </c>
      <c r="C1306" s="39" t="str">
        <f>'Gene Table'!B1306</f>
        <v>G08</v>
      </c>
      <c r="D1306" s="145"/>
      <c r="E1306" s="145"/>
      <c r="F1306" s="145"/>
      <c r="G1306" s="145"/>
      <c r="H1306" s="145"/>
      <c r="I1306" s="145"/>
      <c r="J1306" s="145"/>
      <c r="K1306" s="145"/>
      <c r="L1306" s="145"/>
      <c r="M1306" s="145"/>
      <c r="N1306" s="149"/>
      <c r="O1306" s="149"/>
    </row>
    <row r="1307" spans="1:15">
      <c r="A1307" s="80"/>
      <c r="B1307" s="39" t="str">
        <f>'Gene Table'!E1307</f>
        <v>hsa-miR-2682-3p</v>
      </c>
      <c r="C1307" s="39" t="str">
        <f>'Gene Table'!B1307</f>
        <v>G09</v>
      </c>
      <c r="D1307" s="145"/>
      <c r="E1307" s="145"/>
      <c r="F1307" s="145"/>
      <c r="G1307" s="145"/>
      <c r="H1307" s="145"/>
      <c r="I1307" s="145"/>
      <c r="J1307" s="145"/>
      <c r="K1307" s="145"/>
      <c r="L1307" s="145"/>
      <c r="M1307" s="145"/>
      <c r="N1307" s="149"/>
      <c r="O1307" s="149"/>
    </row>
    <row r="1308" spans="1:15">
      <c r="A1308" s="80"/>
      <c r="B1308" s="39" t="str">
        <f>'Gene Table'!E1308</f>
        <v>hsa-miR-4493</v>
      </c>
      <c r="C1308" s="39" t="str">
        <f>'Gene Table'!B1308</f>
        <v>G10</v>
      </c>
      <c r="D1308" s="145"/>
      <c r="E1308" s="145"/>
      <c r="F1308" s="145"/>
      <c r="G1308" s="145"/>
      <c r="H1308" s="145"/>
      <c r="I1308" s="145"/>
      <c r="J1308" s="145"/>
      <c r="K1308" s="145"/>
      <c r="L1308" s="145"/>
      <c r="M1308" s="145"/>
      <c r="N1308" s="149"/>
      <c r="O1308" s="149"/>
    </row>
    <row r="1309" spans="1:15">
      <c r="A1309" s="80"/>
      <c r="B1309" s="39" t="str">
        <f>'Gene Table'!E1309</f>
        <v>hsa-miR-1268b</v>
      </c>
      <c r="C1309" s="39" t="str">
        <f>'Gene Table'!B1309</f>
        <v>G11</v>
      </c>
      <c r="D1309" s="145"/>
      <c r="E1309" s="145"/>
      <c r="F1309" s="145"/>
      <c r="G1309" s="145"/>
      <c r="H1309" s="145"/>
      <c r="I1309" s="145"/>
      <c r="J1309" s="145"/>
      <c r="K1309" s="145"/>
      <c r="L1309" s="145"/>
      <c r="M1309" s="145"/>
      <c r="N1309" s="149"/>
      <c r="O1309" s="149"/>
    </row>
    <row r="1310" spans="1:15">
      <c r="A1310" s="80"/>
      <c r="B1310" s="39" t="str">
        <f>'Gene Table'!E1310</f>
        <v>hsa-miR-4495</v>
      </c>
      <c r="C1310" s="39" t="str">
        <f>'Gene Table'!B1310</f>
        <v>G12</v>
      </c>
      <c r="D1310" s="145"/>
      <c r="E1310" s="145"/>
      <c r="F1310" s="145"/>
      <c r="G1310" s="145"/>
      <c r="H1310" s="145"/>
      <c r="I1310" s="145"/>
      <c r="J1310" s="145"/>
      <c r="K1310" s="145"/>
      <c r="L1310" s="145"/>
      <c r="M1310" s="145"/>
      <c r="N1310" s="149"/>
      <c r="O1310" s="149"/>
    </row>
    <row r="1311" spans="1:15">
      <c r="A1311" s="80"/>
      <c r="B1311" s="39" t="str">
        <f>'Gene Table'!E1311</f>
        <v>hsa-miR-378e</v>
      </c>
      <c r="C1311" s="39" t="str">
        <f>'Gene Table'!B1311</f>
        <v>G13</v>
      </c>
      <c r="D1311" s="145"/>
      <c r="E1311" s="145"/>
      <c r="F1311" s="145"/>
      <c r="G1311" s="145"/>
      <c r="H1311" s="145"/>
      <c r="I1311" s="145"/>
      <c r="J1311" s="145"/>
      <c r="K1311" s="145"/>
      <c r="L1311" s="145"/>
      <c r="M1311" s="145"/>
      <c r="N1311" s="149"/>
      <c r="O1311" s="149"/>
    </row>
    <row r="1312" spans="1:15">
      <c r="A1312" s="80"/>
      <c r="B1312" s="39" t="str">
        <f>'Gene Table'!E1312</f>
        <v>hsa-miR-4496</v>
      </c>
      <c r="C1312" s="39" t="str">
        <f>'Gene Table'!B1312</f>
        <v>G14</v>
      </c>
      <c r="D1312" s="145"/>
      <c r="E1312" s="145"/>
      <c r="F1312" s="145"/>
      <c r="G1312" s="145"/>
      <c r="H1312" s="145"/>
      <c r="I1312" s="145"/>
      <c r="J1312" s="145"/>
      <c r="K1312" s="145"/>
      <c r="L1312" s="145"/>
      <c r="M1312" s="145"/>
      <c r="N1312" s="149"/>
      <c r="O1312" s="149"/>
    </row>
    <row r="1313" spans="1:15">
      <c r="A1313" s="80"/>
      <c r="B1313" s="39" t="str">
        <f>'Gene Table'!E1313</f>
        <v>hsa-miR-548ab</v>
      </c>
      <c r="C1313" s="39" t="str">
        <f>'Gene Table'!B1313</f>
        <v>G15</v>
      </c>
      <c r="D1313" s="145"/>
      <c r="E1313" s="145"/>
      <c r="F1313" s="145"/>
      <c r="G1313" s="145"/>
      <c r="H1313" s="145"/>
      <c r="I1313" s="145"/>
      <c r="J1313" s="145"/>
      <c r="K1313" s="145"/>
      <c r="L1313" s="145"/>
      <c r="M1313" s="145"/>
      <c r="N1313" s="149"/>
      <c r="O1313" s="149"/>
    </row>
    <row r="1314" spans="1:15">
      <c r="A1314" s="80"/>
      <c r="B1314" s="39" t="str">
        <f>'Gene Table'!E1314</f>
        <v>hsa-miR-4497</v>
      </c>
      <c r="C1314" s="39" t="str">
        <f>'Gene Table'!B1314</f>
        <v>G16</v>
      </c>
      <c r="D1314" s="145"/>
      <c r="E1314" s="145"/>
      <c r="F1314" s="145"/>
      <c r="G1314" s="145"/>
      <c r="H1314" s="145"/>
      <c r="I1314" s="145"/>
      <c r="J1314" s="145"/>
      <c r="K1314" s="145"/>
      <c r="L1314" s="145"/>
      <c r="M1314" s="145"/>
      <c r="N1314" s="149"/>
      <c r="O1314" s="149"/>
    </row>
    <row r="1315" spans="1:15">
      <c r="A1315" s="80"/>
      <c r="B1315" s="39" t="str">
        <f>'Gene Table'!E1315</f>
        <v>hsa-miR-4417</v>
      </c>
      <c r="C1315" s="39" t="str">
        <f>'Gene Table'!B1315</f>
        <v>G17</v>
      </c>
      <c r="D1315" s="145"/>
      <c r="E1315" s="145"/>
      <c r="F1315" s="145"/>
      <c r="G1315" s="145"/>
      <c r="H1315" s="145"/>
      <c r="I1315" s="145"/>
      <c r="J1315" s="145"/>
      <c r="K1315" s="145"/>
      <c r="L1315" s="145"/>
      <c r="M1315" s="145"/>
      <c r="N1315" s="149"/>
      <c r="O1315" s="149"/>
    </row>
    <row r="1316" spans="1:15">
      <c r="A1316" s="80"/>
      <c r="B1316" s="39" t="str">
        <f>'Gene Table'!E1316</f>
        <v>hsa-miR-4419b</v>
      </c>
      <c r="C1316" s="39" t="str">
        <f>'Gene Table'!B1316</f>
        <v>G18</v>
      </c>
      <c r="D1316" s="145"/>
      <c r="E1316" s="145"/>
      <c r="F1316" s="145"/>
      <c r="G1316" s="145"/>
      <c r="H1316" s="145"/>
      <c r="I1316" s="145"/>
      <c r="J1316" s="145"/>
      <c r="K1316" s="145"/>
      <c r="L1316" s="145"/>
      <c r="M1316" s="145"/>
      <c r="N1316" s="149"/>
      <c r="O1316" s="149"/>
    </row>
    <row r="1317" spans="1:15">
      <c r="A1317" s="80"/>
      <c r="B1317" s="39" t="str">
        <f>'Gene Table'!E1317</f>
        <v>hsa-miR-4418</v>
      </c>
      <c r="C1317" s="39" t="str">
        <f>'Gene Table'!B1317</f>
        <v>G19</v>
      </c>
      <c r="D1317" s="145"/>
      <c r="E1317" s="145"/>
      <c r="F1317" s="145"/>
      <c r="G1317" s="145"/>
      <c r="H1317" s="145"/>
      <c r="I1317" s="145"/>
      <c r="J1317" s="145"/>
      <c r="K1317" s="145"/>
      <c r="L1317" s="145"/>
      <c r="M1317" s="145"/>
      <c r="N1317" s="149"/>
      <c r="O1317" s="149"/>
    </row>
    <row r="1318" spans="1:15">
      <c r="A1318" s="80"/>
      <c r="B1318" s="39" t="str">
        <f>'Gene Table'!E1318</f>
        <v>hsa-miR-4499</v>
      </c>
      <c r="C1318" s="39" t="str">
        <f>'Gene Table'!B1318</f>
        <v>G20</v>
      </c>
      <c r="D1318" s="145"/>
      <c r="E1318" s="145"/>
      <c r="F1318" s="145"/>
      <c r="G1318" s="145"/>
      <c r="H1318" s="145"/>
      <c r="I1318" s="145"/>
      <c r="J1318" s="145"/>
      <c r="K1318" s="145"/>
      <c r="L1318" s="145"/>
      <c r="M1318" s="145"/>
      <c r="N1318" s="149"/>
      <c r="O1318" s="149"/>
    </row>
    <row r="1319" spans="1:15">
      <c r="A1319" s="80"/>
      <c r="B1319" s="39" t="str">
        <f>'Gene Table'!E1319</f>
        <v>hsa-miR-4419a</v>
      </c>
      <c r="C1319" s="39" t="str">
        <f>'Gene Table'!B1319</f>
        <v>G21</v>
      </c>
      <c r="D1319" s="145"/>
      <c r="E1319" s="145"/>
      <c r="F1319" s="145"/>
      <c r="G1319" s="145"/>
      <c r="H1319" s="145"/>
      <c r="I1319" s="145"/>
      <c r="J1319" s="145"/>
      <c r="K1319" s="145"/>
      <c r="L1319" s="145"/>
      <c r="M1319" s="145"/>
      <c r="N1319" s="149"/>
      <c r="O1319" s="149"/>
    </row>
    <row r="1320" spans="1:15">
      <c r="A1320" s="80"/>
      <c r="B1320" s="39" t="str">
        <f>'Gene Table'!E1320</f>
        <v>hsa-miR-4500</v>
      </c>
      <c r="C1320" s="39" t="str">
        <f>'Gene Table'!B1320</f>
        <v>G22</v>
      </c>
      <c r="D1320" s="145"/>
      <c r="E1320" s="145"/>
      <c r="F1320" s="145"/>
      <c r="G1320" s="145"/>
      <c r="H1320" s="145"/>
      <c r="I1320" s="145"/>
      <c r="J1320" s="145"/>
      <c r="K1320" s="145"/>
      <c r="L1320" s="145"/>
      <c r="M1320" s="145"/>
      <c r="N1320" s="149"/>
      <c r="O1320" s="149"/>
    </row>
    <row r="1321" spans="1:15">
      <c r="A1321" s="80"/>
      <c r="B1321" s="39" t="str">
        <f>'Gene Table'!E1321</f>
        <v>hsa-miR-378f</v>
      </c>
      <c r="C1321" s="39" t="str">
        <f>'Gene Table'!B1321</f>
        <v>G23</v>
      </c>
      <c r="D1321" s="145"/>
      <c r="E1321" s="145"/>
      <c r="F1321" s="145"/>
      <c r="G1321" s="145"/>
      <c r="H1321" s="145"/>
      <c r="I1321" s="145"/>
      <c r="J1321" s="145"/>
      <c r="K1321" s="145"/>
      <c r="L1321" s="145"/>
      <c r="M1321" s="145"/>
      <c r="N1321" s="149"/>
      <c r="O1321" s="149"/>
    </row>
    <row r="1322" spans="1:15">
      <c r="A1322" s="80"/>
      <c r="B1322" s="39" t="str">
        <f>'Gene Table'!E1322</f>
        <v>hsa-miR-4501</v>
      </c>
      <c r="C1322" s="39" t="str">
        <f>'Gene Table'!B1322</f>
        <v>G24</v>
      </c>
      <c r="D1322" s="145"/>
      <c r="E1322" s="145"/>
      <c r="F1322" s="145"/>
      <c r="G1322" s="145"/>
      <c r="H1322" s="145"/>
      <c r="I1322" s="145"/>
      <c r="J1322" s="145"/>
      <c r="K1322" s="145"/>
      <c r="L1322" s="145"/>
      <c r="M1322" s="145"/>
      <c r="N1322" s="149"/>
      <c r="O1322" s="149"/>
    </row>
    <row r="1323" spans="1:15">
      <c r="A1323" s="80"/>
      <c r="B1323" s="39" t="str">
        <f>'Gene Table'!E1323</f>
        <v>hsa-miR-4655-3p</v>
      </c>
      <c r="C1323" s="39" t="str">
        <f>'Gene Table'!B1323</f>
        <v>H01</v>
      </c>
      <c r="D1323" s="145"/>
      <c r="E1323" s="145"/>
      <c r="F1323" s="145"/>
      <c r="G1323" s="145"/>
      <c r="H1323" s="145"/>
      <c r="I1323" s="145"/>
      <c r="J1323" s="145"/>
      <c r="K1323" s="145"/>
      <c r="L1323" s="145"/>
      <c r="M1323" s="145"/>
      <c r="N1323" s="149"/>
      <c r="O1323" s="149"/>
    </row>
    <row r="1324" spans="1:15">
      <c r="A1324" s="80"/>
      <c r="B1324" s="39" t="str">
        <f>'Gene Table'!E1324</f>
        <v>hsa-miR-4709-3p</v>
      </c>
      <c r="C1324" s="39" t="str">
        <f>'Gene Table'!B1324</f>
        <v>H02</v>
      </c>
      <c r="D1324" s="145"/>
      <c r="E1324" s="145"/>
      <c r="F1324" s="145"/>
      <c r="G1324" s="145"/>
      <c r="H1324" s="145"/>
      <c r="I1324" s="145"/>
      <c r="J1324" s="145"/>
      <c r="K1324" s="145"/>
      <c r="L1324" s="145"/>
      <c r="M1324" s="145"/>
      <c r="N1324" s="149"/>
      <c r="O1324" s="149"/>
    </row>
    <row r="1325" spans="1:15">
      <c r="A1325" s="80"/>
      <c r="B1325" s="39" t="str">
        <f>'Gene Table'!E1325</f>
        <v>hsa-miR-4656</v>
      </c>
      <c r="C1325" s="39" t="str">
        <f>'Gene Table'!B1325</f>
        <v>H03</v>
      </c>
      <c r="D1325" s="145"/>
      <c r="E1325" s="145"/>
      <c r="F1325" s="145"/>
      <c r="G1325" s="145"/>
      <c r="H1325" s="145"/>
      <c r="I1325" s="145"/>
      <c r="J1325" s="145"/>
      <c r="K1325" s="145"/>
      <c r="L1325" s="145"/>
      <c r="M1325" s="145"/>
      <c r="N1325" s="149"/>
      <c r="O1325" s="149"/>
    </row>
    <row r="1326" spans="1:15">
      <c r="A1326" s="80"/>
      <c r="B1326" s="39" t="str">
        <f>'Gene Table'!E1326</f>
        <v>hsa-miR-3545-5p</v>
      </c>
      <c r="C1326" s="39" t="str">
        <f>'Gene Table'!B1326</f>
        <v>H04</v>
      </c>
      <c r="D1326" s="145"/>
      <c r="E1326" s="145"/>
      <c r="F1326" s="145"/>
      <c r="G1326" s="145"/>
      <c r="H1326" s="145"/>
      <c r="I1326" s="145"/>
      <c r="J1326" s="145"/>
      <c r="K1326" s="145"/>
      <c r="L1326" s="145"/>
      <c r="M1326" s="145"/>
      <c r="N1326" s="149"/>
      <c r="O1326" s="149"/>
    </row>
    <row r="1327" spans="1:15">
      <c r="A1327" s="80"/>
      <c r="B1327" s="39" t="str">
        <f>'Gene Table'!E1327</f>
        <v>hsa-miR-4657</v>
      </c>
      <c r="C1327" s="39" t="str">
        <f>'Gene Table'!B1327</f>
        <v>H05</v>
      </c>
      <c r="D1327" s="145"/>
      <c r="E1327" s="145"/>
      <c r="F1327" s="145"/>
      <c r="G1327" s="145"/>
      <c r="H1327" s="145"/>
      <c r="I1327" s="145"/>
      <c r="J1327" s="145"/>
      <c r="K1327" s="145"/>
      <c r="L1327" s="145"/>
      <c r="M1327" s="145"/>
      <c r="N1327" s="149"/>
      <c r="O1327" s="149"/>
    </row>
    <row r="1328" spans="1:15">
      <c r="A1328" s="80"/>
      <c r="B1328" s="39" t="str">
        <f>'Gene Table'!E1328</f>
        <v>hsa-miR-3545-3p</v>
      </c>
      <c r="C1328" s="39" t="str">
        <f>'Gene Table'!B1328</f>
        <v>H06</v>
      </c>
      <c r="D1328" s="145"/>
      <c r="E1328" s="145"/>
      <c r="F1328" s="145"/>
      <c r="G1328" s="145"/>
      <c r="H1328" s="145"/>
      <c r="I1328" s="145"/>
      <c r="J1328" s="145"/>
      <c r="K1328" s="145"/>
      <c r="L1328" s="145"/>
      <c r="M1328" s="145"/>
      <c r="N1328" s="149"/>
      <c r="O1328" s="149"/>
    </row>
    <row r="1329" spans="1:15">
      <c r="A1329" s="80"/>
      <c r="B1329" s="39" t="str">
        <f>'Gene Table'!E1329</f>
        <v>hsa-miR-4658</v>
      </c>
      <c r="C1329" s="39" t="str">
        <f>'Gene Table'!B1329</f>
        <v>H07</v>
      </c>
      <c r="D1329" s="145"/>
      <c r="E1329" s="145"/>
      <c r="F1329" s="145"/>
      <c r="G1329" s="145"/>
      <c r="H1329" s="145"/>
      <c r="I1329" s="145"/>
      <c r="J1329" s="145"/>
      <c r="K1329" s="145"/>
      <c r="L1329" s="145"/>
      <c r="M1329" s="145"/>
      <c r="N1329" s="149"/>
      <c r="O1329" s="149"/>
    </row>
    <row r="1330" spans="1:15">
      <c r="A1330" s="80"/>
      <c r="B1330" s="39" t="str">
        <f>'Gene Table'!E1330</f>
        <v>hsa-miR-4710</v>
      </c>
      <c r="C1330" s="39" t="str">
        <f>'Gene Table'!B1330</f>
        <v>H08</v>
      </c>
      <c r="D1330" s="145"/>
      <c r="E1330" s="145"/>
      <c r="F1330" s="145"/>
      <c r="G1330" s="145"/>
      <c r="H1330" s="145"/>
      <c r="I1330" s="145"/>
      <c r="J1330" s="145"/>
      <c r="K1330" s="145"/>
      <c r="L1330" s="145"/>
      <c r="M1330" s="145"/>
      <c r="N1330" s="149"/>
      <c r="O1330" s="149"/>
    </row>
    <row r="1331" spans="1:15">
      <c r="A1331" s="80"/>
      <c r="B1331" s="39" t="str">
        <f>'Gene Table'!E1331</f>
        <v>hsa-miR-4659a-5p</v>
      </c>
      <c r="C1331" s="39" t="str">
        <f>'Gene Table'!B1331</f>
        <v>H09</v>
      </c>
      <c r="D1331" s="145"/>
      <c r="E1331" s="145"/>
      <c r="F1331" s="145"/>
      <c r="G1331" s="145"/>
      <c r="H1331" s="145"/>
      <c r="I1331" s="145"/>
      <c r="J1331" s="145"/>
      <c r="K1331" s="145"/>
      <c r="L1331" s="145"/>
      <c r="M1331" s="145"/>
      <c r="N1331" s="149"/>
      <c r="O1331" s="149"/>
    </row>
    <row r="1332" spans="1:15">
      <c r="A1332" s="80"/>
      <c r="B1332" s="39" t="str">
        <f>'Gene Table'!E1332</f>
        <v>hsa-miR-4711-5p</v>
      </c>
      <c r="C1332" s="39" t="str">
        <f>'Gene Table'!B1332</f>
        <v>H10</v>
      </c>
      <c r="D1332" s="145"/>
      <c r="E1332" s="145"/>
      <c r="F1332" s="145"/>
      <c r="G1332" s="145"/>
      <c r="H1332" s="145"/>
      <c r="I1332" s="145"/>
      <c r="J1332" s="145"/>
      <c r="K1332" s="145"/>
      <c r="L1332" s="145"/>
      <c r="M1332" s="145"/>
      <c r="N1332" s="149"/>
      <c r="O1332" s="149"/>
    </row>
    <row r="1333" spans="1:15">
      <c r="A1333" s="80"/>
      <c r="B1333" s="39" t="str">
        <f>'Gene Table'!E1333</f>
        <v>hsa-miR-4659a-3p</v>
      </c>
      <c r="C1333" s="39" t="str">
        <f>'Gene Table'!B1333</f>
        <v>H11</v>
      </c>
      <c r="D1333" s="145"/>
      <c r="E1333" s="145"/>
      <c r="F1333" s="145"/>
      <c r="G1333" s="145"/>
      <c r="H1333" s="145"/>
      <c r="I1333" s="145"/>
      <c r="J1333" s="145"/>
      <c r="K1333" s="145"/>
      <c r="L1333" s="145"/>
      <c r="M1333" s="145"/>
      <c r="N1333" s="149"/>
      <c r="O1333" s="149"/>
    </row>
    <row r="1334" spans="1:15">
      <c r="A1334" s="80"/>
      <c r="B1334" s="39" t="str">
        <f>'Gene Table'!E1334</f>
        <v>hsa-miR-4711-3p</v>
      </c>
      <c r="C1334" s="39" t="str">
        <f>'Gene Table'!B1334</f>
        <v>H12</v>
      </c>
      <c r="D1334" s="145"/>
      <c r="E1334" s="145"/>
      <c r="F1334" s="145"/>
      <c r="G1334" s="145"/>
      <c r="H1334" s="145"/>
      <c r="I1334" s="145"/>
      <c r="J1334" s="145"/>
      <c r="K1334" s="145"/>
      <c r="L1334" s="145"/>
      <c r="M1334" s="145"/>
      <c r="N1334" s="149"/>
      <c r="O1334" s="149"/>
    </row>
    <row r="1335" spans="1:15">
      <c r="A1335" s="80"/>
      <c r="B1335" s="39" t="str">
        <f>'Gene Table'!E1335</f>
        <v>hsa-miR-4660</v>
      </c>
      <c r="C1335" s="39" t="str">
        <f>'Gene Table'!B1335</f>
        <v>H13</v>
      </c>
      <c r="D1335" s="145"/>
      <c r="E1335" s="145"/>
      <c r="F1335" s="145"/>
      <c r="G1335" s="145"/>
      <c r="H1335" s="145"/>
      <c r="I1335" s="145"/>
      <c r="J1335" s="145"/>
      <c r="K1335" s="145"/>
      <c r="L1335" s="145"/>
      <c r="M1335" s="145"/>
      <c r="N1335" s="149"/>
      <c r="O1335" s="149"/>
    </row>
    <row r="1336" spans="1:15">
      <c r="A1336" s="80"/>
      <c r="B1336" s="39" t="str">
        <f>'Gene Table'!E1336</f>
        <v>hsa-miR-4712-5p</v>
      </c>
      <c r="C1336" s="39" t="str">
        <f>'Gene Table'!B1336</f>
        <v>H14</v>
      </c>
      <c r="D1336" s="145"/>
      <c r="E1336" s="145"/>
      <c r="F1336" s="145"/>
      <c r="G1336" s="145"/>
      <c r="H1336" s="145"/>
      <c r="I1336" s="145"/>
      <c r="J1336" s="145"/>
      <c r="K1336" s="145"/>
      <c r="L1336" s="145"/>
      <c r="M1336" s="145"/>
      <c r="N1336" s="149"/>
      <c r="O1336" s="149"/>
    </row>
    <row r="1337" spans="1:15">
      <c r="A1337" s="80"/>
      <c r="B1337" s="39" t="str">
        <f>'Gene Table'!E1337</f>
        <v>hsa-miR-4661-5p</v>
      </c>
      <c r="C1337" s="39" t="str">
        <f>'Gene Table'!B1337</f>
        <v>H15</v>
      </c>
      <c r="D1337" s="145"/>
      <c r="E1337" s="145"/>
      <c r="F1337" s="145"/>
      <c r="G1337" s="145"/>
      <c r="H1337" s="145"/>
      <c r="I1337" s="145"/>
      <c r="J1337" s="145"/>
      <c r="K1337" s="145"/>
      <c r="L1337" s="145"/>
      <c r="M1337" s="145"/>
      <c r="N1337" s="149"/>
      <c r="O1337" s="149"/>
    </row>
    <row r="1338" spans="1:15">
      <c r="A1338" s="80"/>
      <c r="B1338" s="39" t="str">
        <f>'Gene Table'!E1338</f>
        <v>hsa-miR-4712-3p</v>
      </c>
      <c r="C1338" s="39" t="str">
        <f>'Gene Table'!B1338</f>
        <v>H16</v>
      </c>
      <c r="D1338" s="145"/>
      <c r="E1338" s="145"/>
      <c r="F1338" s="145"/>
      <c r="G1338" s="145"/>
      <c r="H1338" s="145"/>
      <c r="I1338" s="145"/>
      <c r="J1338" s="145"/>
      <c r="K1338" s="145"/>
      <c r="L1338" s="145"/>
      <c r="M1338" s="145"/>
      <c r="N1338" s="149"/>
      <c r="O1338" s="149"/>
    </row>
    <row r="1339" spans="1:15">
      <c r="A1339" s="80"/>
      <c r="B1339" s="39" t="str">
        <f>'Gene Table'!E1339</f>
        <v>hsa-miR-4661-3p</v>
      </c>
      <c r="C1339" s="39" t="str">
        <f>'Gene Table'!B1339</f>
        <v>H17</v>
      </c>
      <c r="D1339" s="145"/>
      <c r="E1339" s="145"/>
      <c r="F1339" s="145"/>
      <c r="G1339" s="145"/>
      <c r="H1339" s="145"/>
      <c r="I1339" s="145"/>
      <c r="J1339" s="145"/>
      <c r="K1339" s="145"/>
      <c r="L1339" s="145"/>
      <c r="M1339" s="145"/>
      <c r="N1339" s="149"/>
      <c r="O1339" s="149"/>
    </row>
    <row r="1340" spans="1:15">
      <c r="A1340" s="80"/>
      <c r="B1340" s="39" t="str">
        <f>'Gene Table'!E1340</f>
        <v>hsa-miR-4713-5p</v>
      </c>
      <c r="C1340" s="39" t="str">
        <f>'Gene Table'!B1340</f>
        <v>H18</v>
      </c>
      <c r="D1340" s="145"/>
      <c r="E1340" s="145"/>
      <c r="F1340" s="145"/>
      <c r="G1340" s="145"/>
      <c r="H1340" s="145"/>
      <c r="I1340" s="145"/>
      <c r="J1340" s="145"/>
      <c r="K1340" s="145"/>
      <c r="L1340" s="145"/>
      <c r="M1340" s="145"/>
      <c r="N1340" s="149"/>
      <c r="O1340" s="149"/>
    </row>
    <row r="1341" spans="1:15">
      <c r="A1341" s="80"/>
      <c r="B1341" s="39" t="str">
        <f>'Gene Table'!E1341</f>
        <v>hsa-miR-4662a-5p</v>
      </c>
      <c r="C1341" s="39" t="str">
        <f>'Gene Table'!B1341</f>
        <v>H19</v>
      </c>
      <c r="D1341" s="145"/>
      <c r="E1341" s="145"/>
      <c r="F1341" s="145"/>
      <c r="G1341" s="145"/>
      <c r="H1341" s="145"/>
      <c r="I1341" s="145"/>
      <c r="J1341" s="145"/>
      <c r="K1341" s="145"/>
      <c r="L1341" s="145"/>
      <c r="M1341" s="145"/>
      <c r="N1341" s="149"/>
      <c r="O1341" s="149"/>
    </row>
    <row r="1342" spans="1:15">
      <c r="A1342" s="80"/>
      <c r="B1342" s="39" t="str">
        <f>'Gene Table'!E1342</f>
        <v>hsa-miR-4713-3p</v>
      </c>
      <c r="C1342" s="39" t="str">
        <f>'Gene Table'!B1342</f>
        <v>H20</v>
      </c>
      <c r="D1342" s="145"/>
      <c r="E1342" s="145"/>
      <c r="F1342" s="145"/>
      <c r="G1342" s="145"/>
      <c r="H1342" s="145"/>
      <c r="I1342" s="145"/>
      <c r="J1342" s="145"/>
      <c r="K1342" s="145"/>
      <c r="L1342" s="145"/>
      <c r="M1342" s="145"/>
      <c r="N1342" s="149"/>
      <c r="O1342" s="149"/>
    </row>
    <row r="1343" spans="1:15">
      <c r="A1343" s="80"/>
      <c r="B1343" s="39" t="str">
        <f>'Gene Table'!E1343</f>
        <v>hsa-miR-4662a-3p</v>
      </c>
      <c r="C1343" s="39" t="str">
        <f>'Gene Table'!B1343</f>
        <v>H21</v>
      </c>
      <c r="D1343" s="145"/>
      <c r="E1343" s="145"/>
      <c r="F1343" s="145"/>
      <c r="G1343" s="145"/>
      <c r="H1343" s="145"/>
      <c r="I1343" s="145"/>
      <c r="J1343" s="145"/>
      <c r="K1343" s="145"/>
      <c r="L1343" s="145"/>
      <c r="M1343" s="145"/>
      <c r="N1343" s="149"/>
      <c r="O1343" s="149"/>
    </row>
    <row r="1344" spans="1:15">
      <c r="A1344" s="80"/>
      <c r="B1344" s="39" t="str">
        <f>'Gene Table'!E1344</f>
        <v>hsa-miR-4714-5p</v>
      </c>
      <c r="C1344" s="39" t="str">
        <f>'Gene Table'!B1344</f>
        <v>H22</v>
      </c>
      <c r="D1344" s="145"/>
      <c r="E1344" s="145"/>
      <c r="F1344" s="145"/>
      <c r="G1344" s="145"/>
      <c r="H1344" s="145"/>
      <c r="I1344" s="145"/>
      <c r="J1344" s="145"/>
      <c r="K1344" s="145"/>
      <c r="L1344" s="145"/>
      <c r="M1344" s="145"/>
      <c r="N1344" s="149"/>
      <c r="O1344" s="149"/>
    </row>
    <row r="1345" spans="1:15">
      <c r="A1345" s="80"/>
      <c r="B1345" s="39" t="str">
        <f>'Gene Table'!E1345</f>
        <v>hsa-miR-4659b-5p</v>
      </c>
      <c r="C1345" s="39" t="str">
        <f>'Gene Table'!B1345</f>
        <v>H23</v>
      </c>
      <c r="D1345" s="145"/>
      <c r="E1345" s="145"/>
      <c r="F1345" s="145"/>
      <c r="G1345" s="145"/>
      <c r="H1345" s="145"/>
      <c r="I1345" s="145"/>
      <c r="J1345" s="145"/>
      <c r="K1345" s="145"/>
      <c r="L1345" s="145"/>
      <c r="M1345" s="145"/>
      <c r="N1345" s="149"/>
      <c r="O1345" s="149"/>
    </row>
    <row r="1346" spans="1:15">
      <c r="A1346" s="80"/>
      <c r="B1346" s="39" t="str">
        <f>'Gene Table'!E1346</f>
        <v>hsa-miR-4714-3p</v>
      </c>
      <c r="C1346" s="39" t="str">
        <f>'Gene Table'!B1346</f>
        <v>H24</v>
      </c>
      <c r="D1346" s="145"/>
      <c r="E1346" s="145"/>
      <c r="F1346" s="145"/>
      <c r="G1346" s="145"/>
      <c r="H1346" s="145"/>
      <c r="I1346" s="145"/>
      <c r="J1346" s="145"/>
      <c r="K1346" s="145"/>
      <c r="L1346" s="145"/>
      <c r="M1346" s="145"/>
      <c r="N1346" s="149"/>
      <c r="O1346" s="149"/>
    </row>
    <row r="1347" spans="1:15">
      <c r="A1347" s="80"/>
      <c r="B1347" s="39" t="str">
        <f>'Gene Table'!E1347</f>
        <v>hsa-miR-4420</v>
      </c>
      <c r="C1347" s="39" t="str">
        <f>'Gene Table'!B1347</f>
        <v>I01</v>
      </c>
      <c r="D1347" s="145"/>
      <c r="E1347" s="145"/>
      <c r="F1347" s="145"/>
      <c r="G1347" s="145"/>
      <c r="H1347" s="145"/>
      <c r="I1347" s="145"/>
      <c r="J1347" s="145"/>
      <c r="K1347" s="145"/>
      <c r="L1347" s="145"/>
      <c r="M1347" s="145"/>
      <c r="N1347" s="149"/>
      <c r="O1347" s="149"/>
    </row>
    <row r="1348" spans="1:15">
      <c r="A1348" s="80"/>
      <c r="B1348" s="39" t="str">
        <f>'Gene Table'!E1348</f>
        <v>hsa-miR-4502</v>
      </c>
      <c r="C1348" s="39" t="str">
        <f>'Gene Table'!B1348</f>
        <v>I02</v>
      </c>
      <c r="D1348" s="145"/>
      <c r="E1348" s="145"/>
      <c r="F1348" s="145"/>
      <c r="G1348" s="145"/>
      <c r="H1348" s="145"/>
      <c r="I1348" s="145"/>
      <c r="J1348" s="145"/>
      <c r="K1348" s="145"/>
      <c r="L1348" s="145"/>
      <c r="M1348" s="145"/>
      <c r="N1348" s="149"/>
      <c r="O1348" s="149"/>
    </row>
    <row r="1349" spans="1:15">
      <c r="A1349" s="80"/>
      <c r="B1349" s="39" t="str">
        <f>'Gene Table'!E1349</f>
        <v>hsa-miR-4421</v>
      </c>
      <c r="C1349" s="39" t="str">
        <f>'Gene Table'!B1349</f>
        <v>I03</v>
      </c>
      <c r="D1349" s="145"/>
      <c r="E1349" s="145"/>
      <c r="F1349" s="145"/>
      <c r="G1349" s="145"/>
      <c r="H1349" s="145"/>
      <c r="I1349" s="145"/>
      <c r="J1349" s="145"/>
      <c r="K1349" s="145"/>
      <c r="L1349" s="145"/>
      <c r="M1349" s="145"/>
      <c r="N1349" s="149"/>
      <c r="O1349" s="149"/>
    </row>
    <row r="1350" spans="1:15">
      <c r="A1350" s="80"/>
      <c r="B1350" s="39" t="str">
        <f>'Gene Table'!E1350</f>
        <v>hsa-miR-4503</v>
      </c>
      <c r="C1350" s="39" t="str">
        <f>'Gene Table'!B1350</f>
        <v>I04</v>
      </c>
      <c r="D1350" s="145"/>
      <c r="E1350" s="145"/>
      <c r="F1350" s="145"/>
      <c r="G1350" s="145"/>
      <c r="H1350" s="145"/>
      <c r="I1350" s="145"/>
      <c r="J1350" s="145"/>
      <c r="K1350" s="145"/>
      <c r="L1350" s="145"/>
      <c r="M1350" s="145"/>
      <c r="N1350" s="149"/>
      <c r="O1350" s="149"/>
    </row>
    <row r="1351" spans="1:15">
      <c r="A1351" s="80"/>
      <c r="B1351" s="39" t="str">
        <f>'Gene Table'!E1351</f>
        <v>hsa-miR-4422</v>
      </c>
      <c r="C1351" s="39" t="str">
        <f>'Gene Table'!B1351</f>
        <v>I05</v>
      </c>
      <c r="D1351" s="145"/>
      <c r="E1351" s="145"/>
      <c r="F1351" s="145"/>
      <c r="G1351" s="145"/>
      <c r="H1351" s="145"/>
      <c r="I1351" s="145"/>
      <c r="J1351" s="145"/>
      <c r="K1351" s="145"/>
      <c r="L1351" s="145"/>
      <c r="M1351" s="145"/>
      <c r="N1351" s="149"/>
      <c r="O1351" s="149"/>
    </row>
    <row r="1352" spans="1:15">
      <c r="A1352" s="80"/>
      <c r="B1352" s="39" t="str">
        <f>'Gene Table'!E1352</f>
        <v>hsa-miR-4504</v>
      </c>
      <c r="C1352" s="39" t="str">
        <f>'Gene Table'!B1352</f>
        <v>I06</v>
      </c>
      <c r="D1352" s="145"/>
      <c r="E1352" s="145"/>
      <c r="F1352" s="145"/>
      <c r="G1352" s="145"/>
      <c r="H1352" s="145"/>
      <c r="I1352" s="145"/>
      <c r="J1352" s="145"/>
      <c r="K1352" s="145"/>
      <c r="L1352" s="145"/>
      <c r="M1352" s="145"/>
      <c r="N1352" s="149"/>
      <c r="O1352" s="149"/>
    </row>
    <row r="1353" spans="1:15">
      <c r="A1353" s="80"/>
      <c r="B1353" s="39" t="str">
        <f>'Gene Table'!E1353</f>
        <v>hsa-miR-4423-5p</v>
      </c>
      <c r="C1353" s="39" t="str">
        <f>'Gene Table'!B1353</f>
        <v>I07</v>
      </c>
      <c r="D1353" s="145"/>
      <c r="E1353" s="145"/>
      <c r="F1353" s="145"/>
      <c r="G1353" s="145"/>
      <c r="H1353" s="145"/>
      <c r="I1353" s="145"/>
      <c r="J1353" s="145"/>
      <c r="K1353" s="145"/>
      <c r="L1353" s="145"/>
      <c r="M1353" s="145"/>
      <c r="N1353" s="149"/>
      <c r="O1353" s="149"/>
    </row>
    <row r="1354" spans="1:15">
      <c r="A1354" s="80"/>
      <c r="B1354" s="39" t="str">
        <f>'Gene Table'!E1354</f>
        <v>hsa-miR-4505</v>
      </c>
      <c r="C1354" s="39" t="str">
        <f>'Gene Table'!B1354</f>
        <v>I08</v>
      </c>
      <c r="D1354" s="145"/>
      <c r="E1354" s="145"/>
      <c r="F1354" s="145"/>
      <c r="G1354" s="145"/>
      <c r="H1354" s="145"/>
      <c r="I1354" s="145"/>
      <c r="J1354" s="145"/>
      <c r="K1354" s="145"/>
      <c r="L1354" s="145"/>
      <c r="M1354" s="145"/>
      <c r="N1354" s="149"/>
      <c r="O1354" s="149"/>
    </row>
    <row r="1355" spans="1:15">
      <c r="A1355" s="80"/>
      <c r="B1355" s="39" t="str">
        <f>'Gene Table'!E1355</f>
        <v>hsa-miR-4423-3p</v>
      </c>
      <c r="C1355" s="39" t="str">
        <f>'Gene Table'!B1355</f>
        <v>I09</v>
      </c>
      <c r="D1355" s="145"/>
      <c r="E1355" s="145"/>
      <c r="F1355" s="145"/>
      <c r="G1355" s="145"/>
      <c r="H1355" s="145"/>
      <c r="I1355" s="145"/>
      <c r="J1355" s="145"/>
      <c r="K1355" s="145"/>
      <c r="L1355" s="145"/>
      <c r="M1355" s="145"/>
      <c r="N1355" s="149"/>
      <c r="O1355" s="149"/>
    </row>
    <row r="1356" spans="1:15">
      <c r="A1356" s="80"/>
      <c r="B1356" s="39" t="str">
        <f>'Gene Table'!E1356</f>
        <v>hsa-miR-4506</v>
      </c>
      <c r="C1356" s="39" t="str">
        <f>'Gene Table'!B1356</f>
        <v>I10</v>
      </c>
      <c r="D1356" s="145"/>
      <c r="E1356" s="145"/>
      <c r="F1356" s="145"/>
      <c r="G1356" s="145"/>
      <c r="H1356" s="145"/>
      <c r="I1356" s="145"/>
      <c r="J1356" s="145"/>
      <c r="K1356" s="145"/>
      <c r="L1356" s="145"/>
      <c r="M1356" s="145"/>
      <c r="N1356" s="149"/>
      <c r="O1356" s="149"/>
    </row>
    <row r="1357" spans="1:15">
      <c r="A1357" s="80"/>
      <c r="B1357" s="39" t="str">
        <f>'Gene Table'!E1357</f>
        <v>hsa-miR-378g</v>
      </c>
      <c r="C1357" s="39" t="str">
        <f>'Gene Table'!B1357</f>
        <v>I11</v>
      </c>
      <c r="D1357" s="145"/>
      <c r="E1357" s="145"/>
      <c r="F1357" s="145"/>
      <c r="G1357" s="145"/>
      <c r="H1357" s="145"/>
      <c r="I1357" s="145"/>
      <c r="J1357" s="145"/>
      <c r="K1357" s="145"/>
      <c r="L1357" s="145"/>
      <c r="M1357" s="145"/>
      <c r="N1357" s="149"/>
      <c r="O1357" s="149"/>
    </row>
    <row r="1358" spans="1:15">
      <c r="A1358" s="80"/>
      <c r="B1358" s="39" t="str">
        <f>'Gene Table'!E1358</f>
        <v>hsa-miR-2392</v>
      </c>
      <c r="C1358" s="39" t="str">
        <f>'Gene Table'!B1358</f>
        <v>I12</v>
      </c>
      <c r="D1358" s="145"/>
      <c r="E1358" s="145"/>
      <c r="F1358" s="145"/>
      <c r="G1358" s="145"/>
      <c r="H1358" s="145"/>
      <c r="I1358" s="145"/>
      <c r="J1358" s="145"/>
      <c r="K1358" s="145"/>
      <c r="L1358" s="145"/>
      <c r="M1358" s="145"/>
      <c r="N1358" s="149"/>
      <c r="O1358" s="149"/>
    </row>
    <row r="1359" spans="1:15">
      <c r="A1359" s="80"/>
      <c r="B1359" s="39" t="str">
        <f>'Gene Table'!E1359</f>
        <v>hsa-miR-548ac</v>
      </c>
      <c r="C1359" s="39" t="str">
        <f>'Gene Table'!B1359</f>
        <v>I13</v>
      </c>
      <c r="D1359" s="145"/>
      <c r="E1359" s="145"/>
      <c r="F1359" s="145"/>
      <c r="G1359" s="145"/>
      <c r="H1359" s="145"/>
      <c r="I1359" s="145"/>
      <c r="J1359" s="145"/>
      <c r="K1359" s="145"/>
      <c r="L1359" s="145"/>
      <c r="M1359" s="145"/>
      <c r="N1359" s="149"/>
      <c r="O1359" s="149"/>
    </row>
    <row r="1360" spans="1:15">
      <c r="A1360" s="80"/>
      <c r="B1360" s="39" t="str">
        <f>'Gene Table'!E1360</f>
        <v>hsa-miR-4507</v>
      </c>
      <c r="C1360" s="39" t="str">
        <f>'Gene Table'!B1360</f>
        <v>I14</v>
      </c>
      <c r="D1360" s="145"/>
      <c r="E1360" s="145"/>
      <c r="F1360" s="145"/>
      <c r="G1360" s="145"/>
      <c r="H1360" s="145"/>
      <c r="I1360" s="145"/>
      <c r="J1360" s="145"/>
      <c r="K1360" s="145"/>
      <c r="L1360" s="145"/>
      <c r="M1360" s="145"/>
      <c r="N1360" s="149"/>
      <c r="O1360" s="149"/>
    </row>
    <row r="1361" spans="1:15">
      <c r="A1361" s="80"/>
      <c r="B1361" s="39" t="str">
        <f>'Gene Table'!E1361</f>
        <v>hsa-miR-4424</v>
      </c>
      <c r="C1361" s="39" t="str">
        <f>'Gene Table'!B1361</f>
        <v>I15</v>
      </c>
      <c r="D1361" s="145"/>
      <c r="E1361" s="145"/>
      <c r="F1361" s="145"/>
      <c r="G1361" s="145"/>
      <c r="H1361" s="145"/>
      <c r="I1361" s="145"/>
      <c r="J1361" s="145"/>
      <c r="K1361" s="145"/>
      <c r="L1361" s="145"/>
      <c r="M1361" s="145"/>
      <c r="N1361" s="149"/>
      <c r="O1361" s="149"/>
    </row>
    <row r="1362" spans="1:15">
      <c r="A1362" s="80"/>
      <c r="B1362" s="39" t="str">
        <f>'Gene Table'!E1362</f>
        <v>hsa-miR-4508</v>
      </c>
      <c r="C1362" s="39" t="str">
        <f>'Gene Table'!B1362</f>
        <v>I16</v>
      </c>
      <c r="D1362" s="145"/>
      <c r="E1362" s="145"/>
      <c r="F1362" s="145"/>
      <c r="G1362" s="145"/>
      <c r="H1362" s="145"/>
      <c r="I1362" s="145"/>
      <c r="J1362" s="145"/>
      <c r="K1362" s="145"/>
      <c r="L1362" s="145"/>
      <c r="M1362" s="145"/>
      <c r="N1362" s="149"/>
      <c r="O1362" s="149"/>
    </row>
    <row r="1363" spans="1:15">
      <c r="A1363" s="80"/>
      <c r="B1363" s="39" t="str">
        <f>'Gene Table'!E1363</f>
        <v>hsa-miR-4425</v>
      </c>
      <c r="C1363" s="39" t="str">
        <f>'Gene Table'!B1363</f>
        <v>I17</v>
      </c>
      <c r="D1363" s="145"/>
      <c r="E1363" s="145"/>
      <c r="F1363" s="145"/>
      <c r="G1363" s="145"/>
      <c r="H1363" s="145"/>
      <c r="I1363" s="145"/>
      <c r="J1363" s="145"/>
      <c r="K1363" s="145"/>
      <c r="L1363" s="145"/>
      <c r="M1363" s="145"/>
      <c r="N1363" s="149"/>
      <c r="O1363" s="149"/>
    </row>
    <row r="1364" spans="1:15">
      <c r="A1364" s="80"/>
      <c r="B1364" s="39" t="str">
        <f>'Gene Table'!E1364</f>
        <v>hsa-miR-4509</v>
      </c>
      <c r="C1364" s="39" t="str">
        <f>'Gene Table'!B1364</f>
        <v>I18</v>
      </c>
      <c r="D1364" s="145"/>
      <c r="E1364" s="145"/>
      <c r="F1364" s="145"/>
      <c r="G1364" s="145"/>
      <c r="H1364" s="145"/>
      <c r="I1364" s="145"/>
      <c r="J1364" s="145"/>
      <c r="K1364" s="145"/>
      <c r="L1364" s="145"/>
      <c r="M1364" s="145"/>
      <c r="N1364" s="149"/>
      <c r="O1364" s="149"/>
    </row>
    <row r="1365" spans="1:15">
      <c r="A1365" s="80"/>
      <c r="B1365" s="39" t="str">
        <f>'Gene Table'!E1365</f>
        <v>hsa-miR-4426</v>
      </c>
      <c r="C1365" s="39" t="str">
        <f>'Gene Table'!B1365</f>
        <v>I19</v>
      </c>
      <c r="D1365" s="145"/>
      <c r="E1365" s="145"/>
      <c r="F1365" s="145"/>
      <c r="G1365" s="145"/>
      <c r="H1365" s="145"/>
      <c r="I1365" s="145"/>
      <c r="J1365" s="145"/>
      <c r="K1365" s="145"/>
      <c r="L1365" s="145"/>
      <c r="M1365" s="145"/>
      <c r="N1365" s="149"/>
      <c r="O1365" s="149"/>
    </row>
    <row r="1366" spans="1:15">
      <c r="A1366" s="80"/>
      <c r="B1366" s="39" t="str">
        <f>'Gene Table'!E1366</f>
        <v>hsa-miR-4510</v>
      </c>
      <c r="C1366" s="39" t="str">
        <f>'Gene Table'!B1366</f>
        <v>I20</v>
      </c>
      <c r="D1366" s="145"/>
      <c r="E1366" s="145"/>
      <c r="F1366" s="145"/>
      <c r="G1366" s="145"/>
      <c r="H1366" s="145"/>
      <c r="I1366" s="145"/>
      <c r="J1366" s="145"/>
      <c r="K1366" s="145"/>
      <c r="L1366" s="145"/>
      <c r="M1366" s="145"/>
      <c r="N1366" s="149"/>
      <c r="O1366" s="149"/>
    </row>
    <row r="1367" spans="1:15">
      <c r="A1367" s="80"/>
      <c r="B1367" s="39" t="str">
        <f>'Gene Table'!E1367</f>
        <v>hsa-miR-4427</v>
      </c>
      <c r="C1367" s="39" t="str">
        <f>'Gene Table'!B1367</f>
        <v>I21</v>
      </c>
      <c r="D1367" s="145"/>
      <c r="E1367" s="145"/>
      <c r="F1367" s="145"/>
      <c r="G1367" s="145"/>
      <c r="H1367" s="145"/>
      <c r="I1367" s="145"/>
      <c r="J1367" s="145"/>
      <c r="K1367" s="145"/>
      <c r="L1367" s="145"/>
      <c r="M1367" s="145"/>
      <c r="N1367" s="149"/>
      <c r="O1367" s="149"/>
    </row>
    <row r="1368" spans="1:15">
      <c r="A1368" s="80"/>
      <c r="B1368" s="39" t="str">
        <f>'Gene Table'!E1368</f>
        <v>hsa-miR-4511</v>
      </c>
      <c r="C1368" s="39" t="str">
        <f>'Gene Table'!B1368</f>
        <v>I22</v>
      </c>
      <c r="D1368" s="145"/>
      <c r="E1368" s="145"/>
      <c r="F1368" s="145"/>
      <c r="G1368" s="145"/>
      <c r="H1368" s="145"/>
      <c r="I1368" s="145"/>
      <c r="J1368" s="145"/>
      <c r="K1368" s="145"/>
      <c r="L1368" s="145"/>
      <c r="M1368" s="145"/>
      <c r="N1368" s="149"/>
      <c r="O1368" s="149"/>
    </row>
    <row r="1369" spans="1:15">
      <c r="A1369" s="80"/>
      <c r="B1369" s="39" t="str">
        <f>'Gene Table'!E1369</f>
        <v>hsa-miR-4429</v>
      </c>
      <c r="C1369" s="39" t="str">
        <f>'Gene Table'!B1369</f>
        <v>I23</v>
      </c>
      <c r="D1369" s="145"/>
      <c r="E1369" s="145"/>
      <c r="F1369" s="145"/>
      <c r="G1369" s="145"/>
      <c r="H1369" s="145"/>
      <c r="I1369" s="145"/>
      <c r="J1369" s="145"/>
      <c r="K1369" s="145"/>
      <c r="L1369" s="145"/>
      <c r="M1369" s="145"/>
      <c r="N1369" s="149"/>
      <c r="O1369" s="149"/>
    </row>
    <row r="1370" spans="1:15">
      <c r="A1370" s="80"/>
      <c r="B1370" s="39" t="str">
        <f>'Gene Table'!E1370</f>
        <v>hsa-miR-4512</v>
      </c>
      <c r="C1370" s="39" t="str">
        <f>'Gene Table'!B1370</f>
        <v>I24</v>
      </c>
      <c r="D1370" s="145"/>
      <c r="E1370" s="145"/>
      <c r="F1370" s="145"/>
      <c r="G1370" s="145"/>
      <c r="H1370" s="145"/>
      <c r="I1370" s="145"/>
      <c r="J1370" s="145"/>
      <c r="K1370" s="145"/>
      <c r="L1370" s="145"/>
      <c r="M1370" s="145"/>
      <c r="N1370" s="149"/>
      <c r="O1370" s="149"/>
    </row>
    <row r="1371" spans="1:15">
      <c r="A1371" s="80"/>
      <c r="B1371" s="39" t="str">
        <f>'Gene Table'!E1371</f>
        <v>hsa-miR-4659b-3p</v>
      </c>
      <c r="C1371" s="39" t="str">
        <f>'Gene Table'!B1371</f>
        <v>J01</v>
      </c>
      <c r="D1371" s="145"/>
      <c r="E1371" s="145"/>
      <c r="F1371" s="145"/>
      <c r="G1371" s="145"/>
      <c r="H1371" s="145"/>
      <c r="I1371" s="145"/>
      <c r="J1371" s="145"/>
      <c r="K1371" s="145"/>
      <c r="L1371" s="145"/>
      <c r="M1371" s="145"/>
      <c r="N1371" s="149"/>
      <c r="O1371" s="149"/>
    </row>
    <row r="1372" spans="1:15">
      <c r="A1372" s="80"/>
      <c r="B1372" s="39" t="str">
        <f>'Gene Table'!E1372</f>
        <v>hsa-miR-4715-5p</v>
      </c>
      <c r="C1372" s="39" t="str">
        <f>'Gene Table'!B1372</f>
        <v>J02</v>
      </c>
      <c r="D1372" s="145"/>
      <c r="E1372" s="145"/>
      <c r="F1372" s="145"/>
      <c r="G1372" s="145"/>
      <c r="H1372" s="145"/>
      <c r="I1372" s="145"/>
      <c r="J1372" s="145"/>
      <c r="K1372" s="145"/>
      <c r="L1372" s="145"/>
      <c r="M1372" s="145"/>
      <c r="N1372" s="149"/>
      <c r="O1372" s="149"/>
    </row>
    <row r="1373" spans="1:15">
      <c r="A1373" s="80"/>
      <c r="B1373" s="39" t="str">
        <f>'Gene Table'!E1373</f>
        <v>hsa-miR-4663</v>
      </c>
      <c r="C1373" s="39" t="str">
        <f>'Gene Table'!B1373</f>
        <v>J03</v>
      </c>
      <c r="D1373" s="145"/>
      <c r="E1373" s="145"/>
      <c r="F1373" s="145"/>
      <c r="G1373" s="145"/>
      <c r="H1373" s="145"/>
      <c r="I1373" s="145"/>
      <c r="J1373" s="145"/>
      <c r="K1373" s="145"/>
      <c r="L1373" s="145"/>
      <c r="M1373" s="145"/>
      <c r="N1373" s="149"/>
      <c r="O1373" s="149"/>
    </row>
    <row r="1374" spans="1:15">
      <c r="A1374" s="80"/>
      <c r="B1374" s="39" t="str">
        <f>'Gene Table'!E1374</f>
        <v>hsa-miR-4715-3p</v>
      </c>
      <c r="C1374" s="39" t="str">
        <f>'Gene Table'!B1374</f>
        <v>J04</v>
      </c>
      <c r="D1374" s="145"/>
      <c r="E1374" s="145"/>
      <c r="F1374" s="145"/>
      <c r="G1374" s="145"/>
      <c r="H1374" s="145"/>
      <c r="I1374" s="145"/>
      <c r="J1374" s="145"/>
      <c r="K1374" s="145"/>
      <c r="L1374" s="145"/>
      <c r="M1374" s="145"/>
      <c r="N1374" s="149"/>
      <c r="O1374" s="149"/>
    </row>
    <row r="1375" spans="1:15">
      <c r="A1375" s="80"/>
      <c r="B1375" s="39" t="str">
        <f>'Gene Table'!E1375</f>
        <v>hsa-miR-4662b</v>
      </c>
      <c r="C1375" s="39" t="str">
        <f>'Gene Table'!B1375</f>
        <v>J05</v>
      </c>
      <c r="D1375" s="145"/>
      <c r="E1375" s="145"/>
      <c r="F1375" s="145"/>
      <c r="G1375" s="145"/>
      <c r="H1375" s="145"/>
      <c r="I1375" s="145"/>
      <c r="J1375" s="145"/>
      <c r="K1375" s="145"/>
      <c r="L1375" s="145"/>
      <c r="M1375" s="145"/>
      <c r="N1375" s="149"/>
      <c r="O1375" s="149"/>
    </row>
    <row r="1376" spans="1:15">
      <c r="A1376" s="80"/>
      <c r="B1376" s="39" t="str">
        <f>'Gene Table'!E1376</f>
        <v>hsa-miR-4716-5p</v>
      </c>
      <c r="C1376" s="39" t="str">
        <f>'Gene Table'!B1376</f>
        <v>J06</v>
      </c>
      <c r="D1376" s="145"/>
      <c r="E1376" s="145"/>
      <c r="F1376" s="145"/>
      <c r="G1376" s="145"/>
      <c r="H1376" s="145"/>
      <c r="I1376" s="145"/>
      <c r="J1376" s="145"/>
      <c r="K1376" s="145"/>
      <c r="L1376" s="145"/>
      <c r="M1376" s="145"/>
      <c r="N1376" s="149"/>
      <c r="O1376" s="149"/>
    </row>
    <row r="1377" spans="1:15">
      <c r="A1377" s="80"/>
      <c r="B1377" s="39" t="str">
        <f>'Gene Table'!E1377</f>
        <v>hsa-miR-4664-5p</v>
      </c>
      <c r="C1377" s="39" t="str">
        <f>'Gene Table'!B1377</f>
        <v>J07</v>
      </c>
      <c r="D1377" s="145"/>
      <c r="E1377" s="145"/>
      <c r="F1377" s="145"/>
      <c r="G1377" s="145"/>
      <c r="H1377" s="145"/>
      <c r="I1377" s="145"/>
      <c r="J1377" s="145"/>
      <c r="K1377" s="145"/>
      <c r="L1377" s="145"/>
      <c r="M1377" s="145"/>
      <c r="N1377" s="149"/>
      <c r="O1377" s="149"/>
    </row>
    <row r="1378" spans="1:15">
      <c r="A1378" s="80"/>
      <c r="B1378" s="39" t="str">
        <f>'Gene Table'!E1378</f>
        <v>hsa-miR-4716-3p</v>
      </c>
      <c r="C1378" s="39" t="str">
        <f>'Gene Table'!B1378</f>
        <v>J08</v>
      </c>
      <c r="D1378" s="145"/>
      <c r="E1378" s="145"/>
      <c r="F1378" s="145"/>
      <c r="G1378" s="145"/>
      <c r="H1378" s="145"/>
      <c r="I1378" s="145"/>
      <c r="J1378" s="145"/>
      <c r="K1378" s="145"/>
      <c r="L1378" s="145"/>
      <c r="M1378" s="145"/>
      <c r="N1378" s="149"/>
      <c r="O1378" s="149"/>
    </row>
    <row r="1379" spans="1:15">
      <c r="A1379" s="80"/>
      <c r="B1379" s="39" t="str">
        <f>'Gene Table'!E1379</f>
        <v>hsa-miR-4664-3p</v>
      </c>
      <c r="C1379" s="39" t="str">
        <f>'Gene Table'!B1379</f>
        <v>J09</v>
      </c>
      <c r="D1379" s="145"/>
      <c r="E1379" s="145"/>
      <c r="F1379" s="145"/>
      <c r="G1379" s="145"/>
      <c r="H1379" s="145"/>
      <c r="I1379" s="145"/>
      <c r="J1379" s="145"/>
      <c r="K1379" s="145"/>
      <c r="L1379" s="145"/>
      <c r="M1379" s="145"/>
      <c r="N1379" s="149"/>
      <c r="O1379" s="149"/>
    </row>
    <row r="1380" spans="1:15">
      <c r="A1380" s="80"/>
      <c r="B1380" s="39" t="str">
        <f>'Gene Table'!E1380</f>
        <v>hsa-miR-3529-5p</v>
      </c>
      <c r="C1380" s="39" t="str">
        <f>'Gene Table'!B1380</f>
        <v>J10</v>
      </c>
      <c r="D1380" s="145"/>
      <c r="E1380" s="145"/>
      <c r="F1380" s="145"/>
      <c r="G1380" s="145"/>
      <c r="H1380" s="145"/>
      <c r="I1380" s="145"/>
      <c r="J1380" s="145"/>
      <c r="K1380" s="145"/>
      <c r="L1380" s="145"/>
      <c r="M1380" s="145"/>
      <c r="N1380" s="149"/>
      <c r="O1380" s="149"/>
    </row>
    <row r="1381" spans="1:15">
      <c r="A1381" s="80"/>
      <c r="B1381" s="39" t="str">
        <f>'Gene Table'!E1381</f>
        <v>hsa-miR-4665-5p</v>
      </c>
      <c r="C1381" s="39" t="str">
        <f>'Gene Table'!B1381</f>
        <v>J11</v>
      </c>
      <c r="D1381" s="145"/>
      <c r="E1381" s="145"/>
      <c r="F1381" s="145"/>
      <c r="G1381" s="145"/>
      <c r="H1381" s="145"/>
      <c r="I1381" s="145"/>
      <c r="J1381" s="145"/>
      <c r="K1381" s="145"/>
      <c r="L1381" s="145"/>
      <c r="M1381" s="145"/>
      <c r="N1381" s="149"/>
      <c r="O1381" s="149"/>
    </row>
    <row r="1382" spans="1:15">
      <c r="A1382" s="80"/>
      <c r="B1382" s="39" t="str">
        <f>'Gene Table'!E1382</f>
        <v>hsa-miR-4717-5p</v>
      </c>
      <c r="C1382" s="39" t="str">
        <f>'Gene Table'!B1382</f>
        <v>J12</v>
      </c>
      <c r="D1382" s="145"/>
      <c r="E1382" s="145"/>
      <c r="F1382" s="145"/>
      <c r="G1382" s="145"/>
      <c r="H1382" s="145"/>
      <c r="I1382" s="145"/>
      <c r="J1382" s="145"/>
      <c r="K1382" s="145"/>
      <c r="L1382" s="145"/>
      <c r="M1382" s="145"/>
      <c r="N1382" s="149"/>
      <c r="O1382" s="149"/>
    </row>
    <row r="1383" spans="1:15">
      <c r="A1383" s="80"/>
      <c r="B1383" s="39" t="str">
        <f>'Gene Table'!E1383</f>
        <v>hsa-miR-4665-3p</v>
      </c>
      <c r="C1383" s="39" t="str">
        <f>'Gene Table'!B1383</f>
        <v>J13</v>
      </c>
      <c r="D1383" s="145"/>
      <c r="E1383" s="145"/>
      <c r="F1383" s="145"/>
      <c r="G1383" s="145"/>
      <c r="H1383" s="145"/>
      <c r="I1383" s="145"/>
      <c r="J1383" s="145"/>
      <c r="K1383" s="145"/>
      <c r="L1383" s="145"/>
      <c r="M1383" s="145"/>
      <c r="N1383" s="149"/>
      <c r="O1383" s="149"/>
    </row>
    <row r="1384" spans="1:15">
      <c r="A1384" s="80"/>
      <c r="B1384" s="39" t="str">
        <f>'Gene Table'!E1384</f>
        <v>hsa-miR-4717-3p</v>
      </c>
      <c r="C1384" s="39" t="str">
        <f>'Gene Table'!B1384</f>
        <v>J14</v>
      </c>
      <c r="D1384" s="145"/>
      <c r="E1384" s="145"/>
      <c r="F1384" s="145"/>
      <c r="G1384" s="145"/>
      <c r="H1384" s="145"/>
      <c r="I1384" s="145"/>
      <c r="J1384" s="145"/>
      <c r="K1384" s="145"/>
      <c r="L1384" s="145"/>
      <c r="M1384" s="145"/>
      <c r="N1384" s="149"/>
      <c r="O1384" s="149"/>
    </row>
    <row r="1385" spans="1:15">
      <c r="A1385" s="80"/>
      <c r="B1385" s="39" t="str">
        <f>'Gene Table'!E1385</f>
        <v>hsa-miR-4666a-5p</v>
      </c>
      <c r="C1385" s="39" t="str">
        <f>'Gene Table'!B1385</f>
        <v>J15</v>
      </c>
      <c r="D1385" s="145"/>
      <c r="E1385" s="145"/>
      <c r="F1385" s="145"/>
      <c r="G1385" s="145"/>
      <c r="H1385" s="145"/>
      <c r="I1385" s="145"/>
      <c r="J1385" s="145"/>
      <c r="K1385" s="145"/>
      <c r="L1385" s="145"/>
      <c r="M1385" s="145"/>
      <c r="N1385" s="149"/>
      <c r="O1385" s="149"/>
    </row>
    <row r="1386" spans="1:15">
      <c r="A1386" s="80"/>
      <c r="B1386" s="39" t="str">
        <f>'Gene Table'!E1386</f>
        <v>hsa-miR-4718</v>
      </c>
      <c r="C1386" s="39" t="str">
        <f>'Gene Table'!B1386</f>
        <v>J16</v>
      </c>
      <c r="D1386" s="145"/>
      <c r="E1386" s="145"/>
      <c r="F1386" s="145"/>
      <c r="G1386" s="145"/>
      <c r="H1386" s="145"/>
      <c r="I1386" s="145"/>
      <c r="J1386" s="145"/>
      <c r="K1386" s="145"/>
      <c r="L1386" s="145"/>
      <c r="M1386" s="145"/>
      <c r="N1386" s="149"/>
      <c r="O1386" s="149"/>
    </row>
    <row r="1387" spans="1:15">
      <c r="A1387" s="80"/>
      <c r="B1387" s="39" t="str">
        <f>'Gene Table'!E1387</f>
        <v>hsa-miR-4666a-3p</v>
      </c>
      <c r="C1387" s="39" t="str">
        <f>'Gene Table'!B1387</f>
        <v>J17</v>
      </c>
      <c r="D1387" s="145"/>
      <c r="E1387" s="145"/>
      <c r="F1387" s="145"/>
      <c r="G1387" s="145"/>
      <c r="H1387" s="145"/>
      <c r="I1387" s="145"/>
      <c r="J1387" s="145"/>
      <c r="K1387" s="145"/>
      <c r="L1387" s="145"/>
      <c r="M1387" s="145"/>
      <c r="N1387" s="149"/>
      <c r="O1387" s="149"/>
    </row>
    <row r="1388" spans="1:15">
      <c r="A1388" s="80"/>
      <c r="B1388" s="39" t="str">
        <f>'Gene Table'!E1388</f>
        <v>hsa-miR-4719</v>
      </c>
      <c r="C1388" s="39" t="str">
        <f>'Gene Table'!B1388</f>
        <v>J18</v>
      </c>
      <c r="D1388" s="145"/>
      <c r="E1388" s="145"/>
      <c r="F1388" s="145"/>
      <c r="G1388" s="145"/>
      <c r="H1388" s="145"/>
      <c r="I1388" s="145"/>
      <c r="J1388" s="145"/>
      <c r="K1388" s="145"/>
      <c r="L1388" s="145"/>
      <c r="M1388" s="145"/>
      <c r="N1388" s="149"/>
      <c r="O1388" s="149"/>
    </row>
    <row r="1389" spans="1:15">
      <c r="A1389" s="80"/>
      <c r="B1389" s="39" t="str">
        <f>'Gene Table'!E1389</f>
        <v>hsa-miR-4667-5p</v>
      </c>
      <c r="C1389" s="39" t="str">
        <f>'Gene Table'!B1389</f>
        <v>J19</v>
      </c>
      <c r="D1389" s="145"/>
      <c r="E1389" s="145"/>
      <c r="F1389" s="145"/>
      <c r="G1389" s="145"/>
      <c r="H1389" s="145"/>
      <c r="I1389" s="145"/>
      <c r="J1389" s="145"/>
      <c r="K1389" s="145"/>
      <c r="L1389" s="145"/>
      <c r="M1389" s="145"/>
      <c r="N1389" s="149"/>
      <c r="O1389" s="149"/>
    </row>
    <row r="1390" spans="1:15">
      <c r="A1390" s="80"/>
      <c r="B1390" s="39" t="str">
        <f>'Gene Table'!E1390</f>
        <v>hsa-miR-4720-5p</v>
      </c>
      <c r="C1390" s="39" t="str">
        <f>'Gene Table'!B1390</f>
        <v>J20</v>
      </c>
      <c r="D1390" s="145"/>
      <c r="E1390" s="145"/>
      <c r="F1390" s="145"/>
      <c r="G1390" s="145"/>
      <c r="H1390" s="145"/>
      <c r="I1390" s="145"/>
      <c r="J1390" s="145"/>
      <c r="K1390" s="145"/>
      <c r="L1390" s="145"/>
      <c r="M1390" s="145"/>
      <c r="N1390" s="149"/>
      <c r="O1390" s="149"/>
    </row>
    <row r="1391" spans="1:15">
      <c r="A1391" s="80"/>
      <c r="B1391" s="39" t="str">
        <f>'Gene Table'!E1391</f>
        <v>hsa-miR-4667-3p</v>
      </c>
      <c r="C1391" s="39" t="str">
        <f>'Gene Table'!B1391</f>
        <v>J21</v>
      </c>
      <c r="D1391" s="145"/>
      <c r="E1391" s="145"/>
      <c r="F1391" s="145"/>
      <c r="G1391" s="145"/>
      <c r="H1391" s="145"/>
      <c r="I1391" s="145"/>
      <c r="J1391" s="145"/>
      <c r="K1391" s="145"/>
      <c r="L1391" s="145"/>
      <c r="M1391" s="145"/>
      <c r="N1391" s="149"/>
      <c r="O1391" s="149"/>
    </row>
    <row r="1392" spans="1:15">
      <c r="A1392" s="80"/>
      <c r="B1392" s="39" t="str">
        <f>'Gene Table'!E1392</f>
        <v>hsa-miR-4720-3p</v>
      </c>
      <c r="C1392" s="39" t="str">
        <f>'Gene Table'!B1392</f>
        <v>J22</v>
      </c>
      <c r="D1392" s="145"/>
      <c r="E1392" s="145"/>
      <c r="F1392" s="145"/>
      <c r="G1392" s="145"/>
      <c r="H1392" s="145"/>
      <c r="I1392" s="145"/>
      <c r="J1392" s="145"/>
      <c r="K1392" s="145"/>
      <c r="L1392" s="145"/>
      <c r="M1392" s="145"/>
      <c r="N1392" s="149"/>
      <c r="O1392" s="149"/>
    </row>
    <row r="1393" spans="1:15">
      <c r="A1393" s="80"/>
      <c r="B1393" s="39" t="str">
        <f>'Gene Table'!E1393</f>
        <v>hsa-miR-4668-5p</v>
      </c>
      <c r="C1393" s="39" t="str">
        <f>'Gene Table'!B1393</f>
        <v>J23</v>
      </c>
      <c r="D1393" s="145"/>
      <c r="E1393" s="145"/>
      <c r="F1393" s="145"/>
      <c r="G1393" s="145"/>
      <c r="H1393" s="145"/>
      <c r="I1393" s="145"/>
      <c r="J1393" s="145"/>
      <c r="K1393" s="145"/>
      <c r="L1393" s="145"/>
      <c r="M1393" s="145"/>
      <c r="N1393" s="149"/>
      <c r="O1393" s="149"/>
    </row>
    <row r="1394" spans="1:15">
      <c r="A1394" s="80"/>
      <c r="B1394" s="39" t="str">
        <f>'Gene Table'!E1394</f>
        <v>hsa-miR-4721</v>
      </c>
      <c r="C1394" s="39" t="str">
        <f>'Gene Table'!B1394</f>
        <v>J24</v>
      </c>
      <c r="D1394" s="145"/>
      <c r="E1394" s="145"/>
      <c r="F1394" s="145"/>
      <c r="G1394" s="145"/>
      <c r="H1394" s="145"/>
      <c r="I1394" s="145"/>
      <c r="J1394" s="145"/>
      <c r="K1394" s="145"/>
      <c r="L1394" s="145"/>
      <c r="M1394" s="145"/>
      <c r="N1394" s="149"/>
      <c r="O1394" s="149"/>
    </row>
    <row r="1395" spans="1:15">
      <c r="A1395" s="80"/>
      <c r="B1395" s="39" t="str">
        <f>'Gene Table'!E1395</f>
        <v>hsa-miR-4430</v>
      </c>
      <c r="C1395" s="39" t="str">
        <f>'Gene Table'!B1395</f>
        <v>K01</v>
      </c>
      <c r="D1395" s="145"/>
      <c r="E1395" s="145"/>
      <c r="F1395" s="145"/>
      <c r="G1395" s="145"/>
      <c r="H1395" s="145"/>
      <c r="I1395" s="145"/>
      <c r="J1395" s="145"/>
      <c r="K1395" s="145"/>
      <c r="L1395" s="145"/>
      <c r="M1395" s="145"/>
      <c r="N1395" s="149"/>
      <c r="O1395" s="149"/>
    </row>
    <row r="1396" spans="1:15">
      <c r="A1396" s="80"/>
      <c r="B1396" s="39" t="str">
        <f>'Gene Table'!E1396</f>
        <v>hsa-miR-4513</v>
      </c>
      <c r="C1396" s="39" t="str">
        <f>'Gene Table'!B1396</f>
        <v>K02</v>
      </c>
      <c r="D1396" s="145"/>
      <c r="E1396" s="145"/>
      <c r="F1396" s="145"/>
      <c r="G1396" s="145"/>
      <c r="H1396" s="145"/>
      <c r="I1396" s="145"/>
      <c r="J1396" s="145"/>
      <c r="K1396" s="145"/>
      <c r="L1396" s="145"/>
      <c r="M1396" s="145"/>
      <c r="N1396" s="149"/>
      <c r="O1396" s="149"/>
    </row>
    <row r="1397" spans="1:15">
      <c r="A1397" s="80"/>
      <c r="B1397" s="39" t="str">
        <f>'Gene Table'!E1397</f>
        <v>hsa-miR-548ad</v>
      </c>
      <c r="C1397" s="39" t="str">
        <f>'Gene Table'!B1397</f>
        <v>K03</v>
      </c>
      <c r="D1397" s="145"/>
      <c r="E1397" s="145"/>
      <c r="F1397" s="145"/>
      <c r="G1397" s="145"/>
      <c r="H1397" s="145"/>
      <c r="I1397" s="145"/>
      <c r="J1397" s="145"/>
      <c r="K1397" s="145"/>
      <c r="L1397" s="145"/>
      <c r="M1397" s="145"/>
      <c r="N1397" s="149"/>
      <c r="O1397" s="149"/>
    </row>
    <row r="1398" spans="1:15">
      <c r="A1398" s="80"/>
      <c r="B1398" s="39" t="str">
        <f>'Gene Table'!E1398</f>
        <v>hsa-miR-4514</v>
      </c>
      <c r="C1398" s="39" t="str">
        <f>'Gene Table'!B1398</f>
        <v>K04</v>
      </c>
      <c r="D1398" s="145"/>
      <c r="E1398" s="145"/>
      <c r="F1398" s="145"/>
      <c r="G1398" s="145"/>
      <c r="H1398" s="145"/>
      <c r="I1398" s="145"/>
      <c r="J1398" s="145"/>
      <c r="K1398" s="145"/>
      <c r="L1398" s="145"/>
      <c r="M1398" s="145"/>
      <c r="N1398" s="149"/>
      <c r="O1398" s="149"/>
    </row>
    <row r="1399" spans="1:15">
      <c r="A1399" s="80"/>
      <c r="B1399" s="39" t="str">
        <f>'Gene Table'!E1399</f>
        <v>hsa-miR-4431</v>
      </c>
      <c r="C1399" s="39" t="str">
        <f>'Gene Table'!B1399</f>
        <v>K05</v>
      </c>
      <c r="D1399" s="145"/>
      <c r="E1399" s="145"/>
      <c r="F1399" s="145"/>
      <c r="G1399" s="145"/>
      <c r="H1399" s="145"/>
      <c r="I1399" s="145"/>
      <c r="J1399" s="145"/>
      <c r="K1399" s="145"/>
      <c r="L1399" s="145"/>
      <c r="M1399" s="145"/>
      <c r="N1399" s="149"/>
      <c r="O1399" s="149"/>
    </row>
    <row r="1400" spans="1:15">
      <c r="A1400" s="80"/>
      <c r="B1400" s="39" t="str">
        <f>'Gene Table'!E1400</f>
        <v>hsa-miR-4515</v>
      </c>
      <c r="C1400" s="39" t="str">
        <f>'Gene Table'!B1400</f>
        <v>K06</v>
      </c>
      <c r="D1400" s="145"/>
      <c r="E1400" s="145"/>
      <c r="F1400" s="145"/>
      <c r="G1400" s="145"/>
      <c r="H1400" s="145"/>
      <c r="I1400" s="145"/>
      <c r="J1400" s="145"/>
      <c r="K1400" s="145"/>
      <c r="L1400" s="145"/>
      <c r="M1400" s="145"/>
      <c r="N1400" s="149"/>
      <c r="O1400" s="149"/>
    </row>
    <row r="1401" spans="1:15">
      <c r="A1401" s="80"/>
      <c r="B1401" s="39" t="str">
        <f>'Gene Table'!E1401</f>
        <v>hsa-miR-4432</v>
      </c>
      <c r="C1401" s="39" t="str">
        <f>'Gene Table'!B1401</f>
        <v>K07</v>
      </c>
      <c r="D1401" s="145"/>
      <c r="E1401" s="145"/>
      <c r="F1401" s="145"/>
      <c r="G1401" s="145"/>
      <c r="H1401" s="145"/>
      <c r="I1401" s="145"/>
      <c r="J1401" s="145"/>
      <c r="K1401" s="145"/>
      <c r="L1401" s="145"/>
      <c r="M1401" s="145"/>
      <c r="N1401" s="149"/>
      <c r="O1401" s="149"/>
    </row>
    <row r="1402" spans="1:15">
      <c r="A1402" s="80"/>
      <c r="B1402" s="39" t="str">
        <f>'Gene Table'!E1402</f>
        <v>hsa-miR-4516</v>
      </c>
      <c r="C1402" s="39" t="str">
        <f>'Gene Table'!B1402</f>
        <v>K08</v>
      </c>
      <c r="D1402" s="145"/>
      <c r="E1402" s="145"/>
      <c r="F1402" s="145"/>
      <c r="G1402" s="145"/>
      <c r="H1402" s="145"/>
      <c r="I1402" s="145"/>
      <c r="J1402" s="145"/>
      <c r="K1402" s="145"/>
      <c r="L1402" s="145"/>
      <c r="M1402" s="145"/>
      <c r="N1402" s="149"/>
      <c r="O1402" s="149"/>
    </row>
    <row r="1403" spans="1:15">
      <c r="A1403" s="80"/>
      <c r="B1403" s="39" t="str">
        <f>'Gene Table'!E1403</f>
        <v>hsa-miR-4433-3p</v>
      </c>
      <c r="C1403" s="39" t="str">
        <f>'Gene Table'!B1403</f>
        <v>K09</v>
      </c>
      <c r="D1403" s="145"/>
      <c r="E1403" s="145"/>
      <c r="F1403" s="145"/>
      <c r="G1403" s="145"/>
      <c r="H1403" s="145"/>
      <c r="I1403" s="145"/>
      <c r="J1403" s="145"/>
      <c r="K1403" s="145"/>
      <c r="L1403" s="145"/>
      <c r="M1403" s="145"/>
      <c r="N1403" s="149"/>
      <c r="O1403" s="149"/>
    </row>
    <row r="1404" spans="1:15">
      <c r="A1404" s="80"/>
      <c r="B1404" s="39" t="str">
        <f>'Gene Table'!E1404</f>
        <v>hsa-miR-4518</v>
      </c>
      <c r="C1404" s="39" t="str">
        <f>'Gene Table'!B1404</f>
        <v>K10</v>
      </c>
      <c r="D1404" s="145"/>
      <c r="E1404" s="145"/>
      <c r="F1404" s="145"/>
      <c r="G1404" s="145"/>
      <c r="H1404" s="145"/>
      <c r="I1404" s="145"/>
      <c r="J1404" s="145"/>
      <c r="K1404" s="145"/>
      <c r="L1404" s="145"/>
      <c r="M1404" s="145"/>
      <c r="N1404" s="149"/>
      <c r="O1404" s="149"/>
    </row>
    <row r="1405" spans="1:15">
      <c r="A1405" s="80"/>
      <c r="B1405" s="39" t="str">
        <f>'Gene Table'!E1405</f>
        <v>hsa-miR-4434</v>
      </c>
      <c r="C1405" s="39" t="str">
        <f>'Gene Table'!B1405</f>
        <v>K11</v>
      </c>
      <c r="D1405" s="145"/>
      <c r="E1405" s="145"/>
      <c r="F1405" s="145"/>
      <c r="G1405" s="145"/>
      <c r="H1405" s="145"/>
      <c r="I1405" s="145"/>
      <c r="J1405" s="145"/>
      <c r="K1405" s="145"/>
      <c r="L1405" s="145"/>
      <c r="M1405" s="145"/>
      <c r="N1405" s="149"/>
      <c r="O1405" s="149"/>
    </row>
    <row r="1406" spans="1:15">
      <c r="A1406" s="80"/>
      <c r="B1406" s="39" t="str">
        <f>'Gene Table'!E1406</f>
        <v>hsa-miR-4519</v>
      </c>
      <c r="C1406" s="39" t="str">
        <f>'Gene Table'!B1406</f>
        <v>K12</v>
      </c>
      <c r="D1406" s="145"/>
      <c r="E1406" s="145"/>
      <c r="F1406" s="145"/>
      <c r="G1406" s="145"/>
      <c r="H1406" s="145"/>
      <c r="I1406" s="145"/>
      <c r="J1406" s="145"/>
      <c r="K1406" s="145"/>
      <c r="L1406" s="145"/>
      <c r="M1406" s="145"/>
      <c r="N1406" s="149"/>
      <c r="O1406" s="149"/>
    </row>
    <row r="1407" spans="1:15">
      <c r="A1407" s="80"/>
      <c r="B1407" s="39" t="str">
        <f>'Gene Table'!E1407</f>
        <v>hsa-miR-4435</v>
      </c>
      <c r="C1407" s="39" t="str">
        <f>'Gene Table'!B1407</f>
        <v>K13</v>
      </c>
      <c r="D1407" s="145"/>
      <c r="E1407" s="145"/>
      <c r="F1407" s="145"/>
      <c r="G1407" s="145"/>
      <c r="H1407" s="145"/>
      <c r="I1407" s="145"/>
      <c r="J1407" s="145"/>
      <c r="K1407" s="145"/>
      <c r="L1407" s="145"/>
      <c r="M1407" s="145"/>
      <c r="N1407" s="149"/>
      <c r="O1407" s="149"/>
    </row>
    <row r="1408" spans="1:15">
      <c r="A1408" s="80"/>
      <c r="B1408" s="39" t="str">
        <f>'Gene Table'!E1408</f>
        <v>hsa-miR-4520a-5p</v>
      </c>
      <c r="C1408" s="39" t="str">
        <f>'Gene Table'!B1408</f>
        <v>K14</v>
      </c>
      <c r="D1408" s="145"/>
      <c r="E1408" s="145"/>
      <c r="F1408" s="145"/>
      <c r="G1408" s="145"/>
      <c r="H1408" s="145"/>
      <c r="I1408" s="145"/>
      <c r="J1408" s="145"/>
      <c r="K1408" s="145"/>
      <c r="L1408" s="145"/>
      <c r="M1408" s="145"/>
      <c r="N1408" s="149"/>
      <c r="O1408" s="149"/>
    </row>
    <row r="1409" spans="1:15">
      <c r="A1409" s="80"/>
      <c r="B1409" s="39" t="str">
        <f>'Gene Table'!E1409</f>
        <v>hsa-miR-4436a</v>
      </c>
      <c r="C1409" s="39" t="str">
        <f>'Gene Table'!B1409</f>
        <v>K15</v>
      </c>
      <c r="D1409" s="145"/>
      <c r="E1409" s="145"/>
      <c r="F1409" s="145"/>
      <c r="G1409" s="145"/>
      <c r="H1409" s="145"/>
      <c r="I1409" s="145"/>
      <c r="J1409" s="145"/>
      <c r="K1409" s="145"/>
      <c r="L1409" s="145"/>
      <c r="M1409" s="145"/>
      <c r="N1409" s="149"/>
      <c r="O1409" s="149"/>
    </row>
    <row r="1410" spans="1:15">
      <c r="A1410" s="80"/>
      <c r="B1410" s="39" t="str">
        <f>'Gene Table'!E1410</f>
        <v>hsa-miR-4520a-3p</v>
      </c>
      <c r="C1410" s="39" t="str">
        <f>'Gene Table'!B1410</f>
        <v>K16</v>
      </c>
      <c r="D1410" s="145"/>
      <c r="E1410" s="145"/>
      <c r="F1410" s="145"/>
      <c r="G1410" s="145"/>
      <c r="H1410" s="145"/>
      <c r="I1410" s="145"/>
      <c r="J1410" s="145"/>
      <c r="K1410" s="145"/>
      <c r="L1410" s="145"/>
      <c r="M1410" s="145"/>
      <c r="N1410" s="149"/>
      <c r="O1410" s="149"/>
    </row>
    <row r="1411" spans="1:15">
      <c r="A1411" s="80"/>
      <c r="B1411" s="39" t="str">
        <f>'Gene Table'!E1411</f>
        <v>hsa-miR-4437</v>
      </c>
      <c r="C1411" s="39" t="str">
        <f>'Gene Table'!B1411</f>
        <v>K17</v>
      </c>
      <c r="D1411" s="145"/>
      <c r="E1411" s="145"/>
      <c r="F1411" s="145"/>
      <c r="G1411" s="145"/>
      <c r="H1411" s="145"/>
      <c r="I1411" s="145"/>
      <c r="J1411" s="145"/>
      <c r="K1411" s="145"/>
      <c r="L1411" s="145"/>
      <c r="M1411" s="145"/>
      <c r="N1411" s="149"/>
      <c r="O1411" s="149"/>
    </row>
    <row r="1412" spans="1:15">
      <c r="A1412" s="80"/>
      <c r="B1412" s="39" t="str">
        <f>'Gene Table'!E1412</f>
        <v>hsa-miR-4521</v>
      </c>
      <c r="C1412" s="39" t="str">
        <f>'Gene Table'!B1412</f>
        <v>K18</v>
      </c>
      <c r="D1412" s="145"/>
      <c r="E1412" s="145"/>
      <c r="F1412" s="145"/>
      <c r="G1412" s="145"/>
      <c r="H1412" s="145"/>
      <c r="I1412" s="145"/>
      <c r="J1412" s="145"/>
      <c r="K1412" s="145"/>
      <c r="L1412" s="145"/>
      <c r="M1412" s="145"/>
      <c r="N1412" s="149"/>
      <c r="O1412" s="149"/>
    </row>
    <row r="1413" spans="1:15">
      <c r="A1413" s="80"/>
      <c r="B1413" s="39" t="str">
        <f>'Gene Table'!E1413</f>
        <v>hsa-miR-548ae</v>
      </c>
      <c r="C1413" s="39" t="str">
        <f>'Gene Table'!B1413</f>
        <v>K19</v>
      </c>
      <c r="D1413" s="145"/>
      <c r="E1413" s="145"/>
      <c r="F1413" s="145"/>
      <c r="G1413" s="145"/>
      <c r="H1413" s="145"/>
      <c r="I1413" s="145"/>
      <c r="J1413" s="145"/>
      <c r="K1413" s="145"/>
      <c r="L1413" s="145"/>
      <c r="M1413" s="145"/>
      <c r="N1413" s="149"/>
      <c r="O1413" s="149"/>
    </row>
    <row r="1414" spans="1:15">
      <c r="A1414" s="80"/>
      <c r="B1414" s="39" t="str">
        <f>'Gene Table'!E1414</f>
        <v>hsa-miR-1269b</v>
      </c>
      <c r="C1414" s="39" t="str">
        <f>'Gene Table'!B1414</f>
        <v>K20</v>
      </c>
      <c r="D1414" s="145"/>
      <c r="E1414" s="145"/>
      <c r="F1414" s="145"/>
      <c r="G1414" s="145"/>
      <c r="H1414" s="145"/>
      <c r="I1414" s="145"/>
      <c r="J1414" s="145"/>
      <c r="K1414" s="145"/>
      <c r="L1414" s="145"/>
      <c r="M1414" s="145"/>
      <c r="N1414" s="149"/>
      <c r="O1414" s="149"/>
    </row>
    <row r="1415" spans="1:15">
      <c r="A1415" s="80"/>
      <c r="B1415" s="39" t="str">
        <f>'Gene Table'!E1415</f>
        <v>hsa-miR-4438</v>
      </c>
      <c r="C1415" s="39" t="str">
        <f>'Gene Table'!B1415</f>
        <v>K21</v>
      </c>
      <c r="D1415" s="145"/>
      <c r="E1415" s="145"/>
      <c r="F1415" s="145"/>
      <c r="G1415" s="145"/>
      <c r="H1415" s="145"/>
      <c r="I1415" s="145"/>
      <c r="J1415" s="145"/>
      <c r="K1415" s="145"/>
      <c r="L1415" s="145"/>
      <c r="M1415" s="145"/>
      <c r="N1415" s="149"/>
      <c r="O1415" s="149"/>
    </row>
    <row r="1416" spans="1:15">
      <c r="A1416" s="80"/>
      <c r="B1416" s="39" t="str">
        <f>'Gene Table'!E1416</f>
        <v>hsa-miR-4522</v>
      </c>
      <c r="C1416" s="39" t="str">
        <f>'Gene Table'!B1416</f>
        <v>K22</v>
      </c>
      <c r="D1416" s="145"/>
      <c r="E1416" s="145"/>
      <c r="F1416" s="145"/>
      <c r="G1416" s="145"/>
      <c r="H1416" s="145"/>
      <c r="I1416" s="145"/>
      <c r="J1416" s="145"/>
      <c r="K1416" s="145"/>
      <c r="L1416" s="145"/>
      <c r="M1416" s="145"/>
      <c r="N1416" s="149"/>
      <c r="O1416" s="149"/>
    </row>
    <row r="1417" spans="1:15">
      <c r="A1417" s="80"/>
      <c r="B1417" s="39" t="str">
        <f>'Gene Table'!E1417</f>
        <v>hsa-miR-4439</v>
      </c>
      <c r="C1417" s="39" t="str">
        <f>'Gene Table'!B1417</f>
        <v>K23</v>
      </c>
      <c r="D1417" s="145"/>
      <c r="E1417" s="145"/>
      <c r="F1417" s="145"/>
      <c r="G1417" s="145"/>
      <c r="H1417" s="145"/>
      <c r="I1417" s="145"/>
      <c r="J1417" s="145"/>
      <c r="K1417" s="145"/>
      <c r="L1417" s="145"/>
      <c r="M1417" s="145"/>
      <c r="N1417" s="149"/>
      <c r="O1417" s="149"/>
    </row>
    <row r="1418" spans="1:15">
      <c r="A1418" s="80"/>
      <c r="B1418" s="39" t="str">
        <f>'Gene Table'!E1418</f>
        <v>hsa-miR-4523</v>
      </c>
      <c r="C1418" s="39" t="str">
        <f>'Gene Table'!B1418</f>
        <v>K24</v>
      </c>
      <c r="D1418" s="145"/>
      <c r="E1418" s="145"/>
      <c r="F1418" s="145"/>
      <c r="G1418" s="145"/>
      <c r="H1418" s="145"/>
      <c r="I1418" s="145"/>
      <c r="J1418" s="145"/>
      <c r="K1418" s="145"/>
      <c r="L1418" s="145"/>
      <c r="M1418" s="145"/>
      <c r="N1418" s="149"/>
      <c r="O1418" s="149"/>
    </row>
    <row r="1419" spans="1:15">
      <c r="A1419" s="80"/>
      <c r="B1419" s="39" t="str">
        <f>'Gene Table'!E1419</f>
        <v>hsa-miR-4668-3p</v>
      </c>
      <c r="C1419" s="39" t="str">
        <f>'Gene Table'!B1419</f>
        <v>L01</v>
      </c>
      <c r="D1419" s="145"/>
      <c r="E1419" s="145"/>
      <c r="F1419" s="145"/>
      <c r="G1419" s="145"/>
      <c r="H1419" s="145"/>
      <c r="I1419" s="145"/>
      <c r="J1419" s="145"/>
      <c r="K1419" s="145"/>
      <c r="L1419" s="145"/>
      <c r="M1419" s="145"/>
      <c r="N1419" s="149"/>
      <c r="O1419" s="149"/>
    </row>
    <row r="1420" spans="1:15">
      <c r="A1420" s="80"/>
      <c r="B1420" s="39" t="str">
        <f>'Gene Table'!E1420</f>
        <v>hsa-miR-4722-5p</v>
      </c>
      <c r="C1420" s="39" t="str">
        <f>'Gene Table'!B1420</f>
        <v>L02</v>
      </c>
      <c r="D1420" s="145"/>
      <c r="E1420" s="145"/>
      <c r="F1420" s="145"/>
      <c r="G1420" s="145"/>
      <c r="H1420" s="145"/>
      <c r="I1420" s="145"/>
      <c r="J1420" s="145"/>
      <c r="K1420" s="145"/>
      <c r="L1420" s="145"/>
      <c r="M1420" s="145"/>
      <c r="N1420" s="149"/>
      <c r="O1420" s="149"/>
    </row>
    <row r="1421" spans="1:15">
      <c r="A1421" s="80"/>
      <c r="B1421" s="39" t="str">
        <f>'Gene Table'!E1421</f>
        <v>hsa-miR-4669</v>
      </c>
      <c r="C1421" s="39" t="str">
        <f>'Gene Table'!B1421</f>
        <v>L03</v>
      </c>
      <c r="D1421" s="145"/>
      <c r="E1421" s="145"/>
      <c r="F1421" s="145"/>
      <c r="G1421" s="145"/>
      <c r="H1421" s="145"/>
      <c r="I1421" s="145"/>
      <c r="J1421" s="145"/>
      <c r="K1421" s="145"/>
      <c r="L1421" s="145"/>
      <c r="M1421" s="145"/>
      <c r="N1421" s="149"/>
      <c r="O1421" s="149"/>
    </row>
    <row r="1422" spans="1:15">
      <c r="A1422" s="80"/>
      <c r="B1422" s="39" t="str">
        <f>'Gene Table'!E1422</f>
        <v>hsa-miR-4722-3p</v>
      </c>
      <c r="C1422" s="39" t="str">
        <f>'Gene Table'!B1422</f>
        <v>L04</v>
      </c>
      <c r="D1422" s="145"/>
      <c r="E1422" s="145"/>
      <c r="F1422" s="145"/>
      <c r="G1422" s="145"/>
      <c r="H1422" s="145"/>
      <c r="I1422" s="145"/>
      <c r="J1422" s="145"/>
      <c r="K1422" s="145"/>
      <c r="L1422" s="145"/>
      <c r="M1422" s="145"/>
      <c r="N1422" s="149"/>
      <c r="O1422" s="149"/>
    </row>
    <row r="1423" spans="1:15">
      <c r="A1423" s="80"/>
      <c r="B1423" s="39" t="str">
        <f>'Gene Table'!E1423</f>
        <v>hsa-miR-4670-5p</v>
      </c>
      <c r="C1423" s="39" t="str">
        <f>'Gene Table'!B1423</f>
        <v>L05</v>
      </c>
      <c r="D1423" s="145"/>
      <c r="E1423" s="145"/>
      <c r="F1423" s="145"/>
      <c r="G1423" s="145"/>
      <c r="H1423" s="145"/>
      <c r="I1423" s="145"/>
      <c r="J1423" s="145"/>
      <c r="K1423" s="145"/>
      <c r="L1423" s="145"/>
      <c r="M1423" s="145"/>
      <c r="N1423" s="149"/>
      <c r="O1423" s="149"/>
    </row>
    <row r="1424" spans="1:15">
      <c r="A1424" s="80"/>
      <c r="B1424" s="39" t="str">
        <f>'Gene Table'!E1424</f>
        <v>hsa-miR-4520b-3p</v>
      </c>
      <c r="C1424" s="39" t="str">
        <f>'Gene Table'!B1424</f>
        <v>L06</v>
      </c>
      <c r="D1424" s="145"/>
      <c r="E1424" s="145"/>
      <c r="F1424" s="145"/>
      <c r="G1424" s="145"/>
      <c r="H1424" s="145"/>
      <c r="I1424" s="145"/>
      <c r="J1424" s="145"/>
      <c r="K1424" s="145"/>
      <c r="L1424" s="145"/>
      <c r="M1424" s="145"/>
      <c r="N1424" s="149"/>
      <c r="O1424" s="149"/>
    </row>
    <row r="1425" spans="1:15">
      <c r="A1425" s="80"/>
      <c r="B1425" s="39" t="str">
        <f>'Gene Table'!E1425</f>
        <v>hsa-miR-4671-5p</v>
      </c>
      <c r="C1425" s="39" t="str">
        <f>'Gene Table'!B1425</f>
        <v>L07</v>
      </c>
      <c r="D1425" s="145"/>
      <c r="E1425" s="145"/>
      <c r="F1425" s="145"/>
      <c r="G1425" s="145"/>
      <c r="H1425" s="145"/>
      <c r="I1425" s="145"/>
      <c r="J1425" s="145"/>
      <c r="K1425" s="145"/>
      <c r="L1425" s="145"/>
      <c r="M1425" s="145"/>
      <c r="N1425" s="149"/>
      <c r="O1425" s="149"/>
    </row>
    <row r="1426" spans="1:15">
      <c r="A1426" s="80"/>
      <c r="B1426" s="39" t="str">
        <f>'Gene Table'!E1426</f>
        <v>hsa-miR-4723-5p</v>
      </c>
      <c r="C1426" s="39" t="str">
        <f>'Gene Table'!B1426</f>
        <v>L08</v>
      </c>
      <c r="D1426" s="145"/>
      <c r="E1426" s="145"/>
      <c r="F1426" s="145"/>
      <c r="G1426" s="145"/>
      <c r="H1426" s="145"/>
      <c r="I1426" s="145"/>
      <c r="J1426" s="145"/>
      <c r="K1426" s="145"/>
      <c r="L1426" s="145"/>
      <c r="M1426" s="145"/>
      <c r="N1426" s="149"/>
      <c r="O1426" s="149"/>
    </row>
    <row r="1427" spans="1:15">
      <c r="A1427" s="80"/>
      <c r="B1427" s="39" t="str">
        <f>'Gene Table'!E1427</f>
        <v>hsa-miR-4671-3p</v>
      </c>
      <c r="C1427" s="39" t="str">
        <f>'Gene Table'!B1427</f>
        <v>L09</v>
      </c>
      <c r="D1427" s="145"/>
      <c r="E1427" s="145"/>
      <c r="F1427" s="145"/>
      <c r="G1427" s="145"/>
      <c r="H1427" s="145"/>
      <c r="I1427" s="145"/>
      <c r="J1427" s="145"/>
      <c r="K1427" s="145"/>
      <c r="L1427" s="145"/>
      <c r="M1427" s="145"/>
      <c r="N1427" s="149"/>
      <c r="O1427" s="149"/>
    </row>
    <row r="1428" spans="1:15">
      <c r="A1428" s="80"/>
      <c r="B1428" s="39" t="str">
        <f>'Gene Table'!E1428</f>
        <v>hsa-miR-4723-3p</v>
      </c>
      <c r="C1428" s="39" t="str">
        <f>'Gene Table'!B1428</f>
        <v>L10</v>
      </c>
      <c r="D1428" s="145"/>
      <c r="E1428" s="145"/>
      <c r="F1428" s="145"/>
      <c r="G1428" s="145"/>
      <c r="H1428" s="145"/>
      <c r="I1428" s="145"/>
      <c r="J1428" s="145"/>
      <c r="K1428" s="145"/>
      <c r="L1428" s="145"/>
      <c r="M1428" s="145"/>
      <c r="N1428" s="149"/>
      <c r="O1428" s="149"/>
    </row>
    <row r="1429" spans="1:15">
      <c r="A1429" s="80"/>
      <c r="B1429" s="39" t="str">
        <f>'Gene Table'!E1429</f>
        <v>hsa-miR-4672</v>
      </c>
      <c r="C1429" s="39" t="str">
        <f>'Gene Table'!B1429</f>
        <v>L11</v>
      </c>
      <c r="D1429" s="145"/>
      <c r="E1429" s="145"/>
      <c r="F1429" s="145"/>
      <c r="G1429" s="145"/>
      <c r="H1429" s="145"/>
      <c r="I1429" s="145"/>
      <c r="J1429" s="145"/>
      <c r="K1429" s="145"/>
      <c r="L1429" s="145"/>
      <c r="M1429" s="145"/>
      <c r="N1429" s="149"/>
      <c r="O1429" s="149"/>
    </row>
    <row r="1430" spans="1:15">
      <c r="A1430" s="80"/>
      <c r="B1430" s="39" t="str">
        <f>'Gene Table'!E1430</f>
        <v>hsa-miR-451b</v>
      </c>
      <c r="C1430" s="39" t="str">
        <f>'Gene Table'!B1430</f>
        <v>L12</v>
      </c>
      <c r="D1430" s="145"/>
      <c r="E1430" s="145"/>
      <c r="F1430" s="145"/>
      <c r="G1430" s="145"/>
      <c r="H1430" s="145"/>
      <c r="I1430" s="145"/>
      <c r="J1430" s="145"/>
      <c r="K1430" s="145"/>
      <c r="L1430" s="145"/>
      <c r="M1430" s="145"/>
      <c r="N1430" s="149"/>
      <c r="O1430" s="149"/>
    </row>
    <row r="1431" spans="1:15">
      <c r="A1431" s="80"/>
      <c r="B1431" s="39" t="str">
        <f>'Gene Table'!E1431</f>
        <v>hsa-miR-4673</v>
      </c>
      <c r="C1431" s="39" t="str">
        <f>'Gene Table'!B1431</f>
        <v>L13</v>
      </c>
      <c r="D1431" s="145"/>
      <c r="E1431" s="145"/>
      <c r="F1431" s="145"/>
      <c r="G1431" s="145"/>
      <c r="H1431" s="145"/>
      <c r="I1431" s="145"/>
      <c r="J1431" s="145"/>
      <c r="K1431" s="145"/>
      <c r="L1431" s="145"/>
      <c r="M1431" s="145"/>
      <c r="N1431" s="149"/>
      <c r="O1431" s="149"/>
    </row>
    <row r="1432" spans="1:15">
      <c r="A1432" s="80"/>
      <c r="B1432" s="39" t="str">
        <f>'Gene Table'!E1432</f>
        <v>hsa-miR-4724-5p</v>
      </c>
      <c r="C1432" s="39" t="str">
        <f>'Gene Table'!B1432</f>
        <v>L14</v>
      </c>
      <c r="D1432" s="145"/>
      <c r="E1432" s="145"/>
      <c r="F1432" s="145"/>
      <c r="G1432" s="145"/>
      <c r="H1432" s="145"/>
      <c r="I1432" s="145"/>
      <c r="J1432" s="145"/>
      <c r="K1432" s="145"/>
      <c r="L1432" s="145"/>
      <c r="M1432" s="145"/>
      <c r="N1432" s="149"/>
      <c r="O1432" s="149"/>
    </row>
    <row r="1433" spans="1:15">
      <c r="A1433" s="80"/>
      <c r="B1433" s="39" t="str">
        <f>'Gene Table'!E1433</f>
        <v>hsa-miR-4674</v>
      </c>
      <c r="C1433" s="39" t="str">
        <f>'Gene Table'!B1433</f>
        <v>L15</v>
      </c>
      <c r="D1433" s="145"/>
      <c r="E1433" s="145"/>
      <c r="F1433" s="145"/>
      <c r="G1433" s="145"/>
      <c r="H1433" s="145"/>
      <c r="I1433" s="145"/>
      <c r="J1433" s="145"/>
      <c r="K1433" s="145"/>
      <c r="L1433" s="145"/>
      <c r="M1433" s="145"/>
      <c r="N1433" s="149"/>
      <c r="O1433" s="149"/>
    </row>
    <row r="1434" spans="1:15">
      <c r="A1434" s="80"/>
      <c r="B1434" s="39" t="str">
        <f>'Gene Table'!E1434</f>
        <v>hsa-miR-4724-3p</v>
      </c>
      <c r="C1434" s="39" t="str">
        <f>'Gene Table'!B1434</f>
        <v>L16</v>
      </c>
      <c r="D1434" s="145"/>
      <c r="E1434" s="145"/>
      <c r="F1434" s="145"/>
      <c r="G1434" s="145"/>
      <c r="H1434" s="145"/>
      <c r="I1434" s="145"/>
      <c r="J1434" s="145"/>
      <c r="K1434" s="145"/>
      <c r="L1434" s="145"/>
      <c r="M1434" s="145"/>
      <c r="N1434" s="149"/>
      <c r="O1434" s="149"/>
    </row>
    <row r="1435" spans="1:15">
      <c r="A1435" s="80"/>
      <c r="B1435" s="39" t="str">
        <f>'Gene Table'!E1435</f>
        <v>hsa-miR-4675</v>
      </c>
      <c r="C1435" s="39" t="str">
        <f>'Gene Table'!B1435</f>
        <v>L17</v>
      </c>
      <c r="D1435" s="145"/>
      <c r="E1435" s="145"/>
      <c r="F1435" s="145"/>
      <c r="G1435" s="145"/>
      <c r="H1435" s="145"/>
      <c r="I1435" s="145"/>
      <c r="J1435" s="145"/>
      <c r="K1435" s="145"/>
      <c r="L1435" s="145"/>
      <c r="M1435" s="145"/>
      <c r="N1435" s="149"/>
      <c r="O1435" s="149"/>
    </row>
    <row r="1436" spans="1:15">
      <c r="A1436" s="80"/>
      <c r="B1436" s="39" t="str">
        <f>'Gene Table'!E1436</f>
        <v>hsa-miR-4725-5p</v>
      </c>
      <c r="C1436" s="39" t="str">
        <f>'Gene Table'!B1436</f>
        <v>L18</v>
      </c>
      <c r="D1436" s="145"/>
      <c r="E1436" s="145"/>
      <c r="F1436" s="145"/>
      <c r="G1436" s="145"/>
      <c r="H1436" s="145"/>
      <c r="I1436" s="145"/>
      <c r="J1436" s="145"/>
      <c r="K1436" s="145"/>
      <c r="L1436" s="145"/>
      <c r="M1436" s="145"/>
      <c r="N1436" s="149"/>
      <c r="O1436" s="149"/>
    </row>
    <row r="1437" spans="1:15">
      <c r="A1437" s="80"/>
      <c r="B1437" s="39" t="str">
        <f>'Gene Table'!E1437</f>
        <v>hsa-miR-4676-5p</v>
      </c>
      <c r="C1437" s="39" t="str">
        <f>'Gene Table'!B1437</f>
        <v>L19</v>
      </c>
      <c r="D1437" s="145"/>
      <c r="E1437" s="145"/>
      <c r="F1437" s="145"/>
      <c r="G1437" s="145"/>
      <c r="H1437" s="145"/>
      <c r="I1437" s="145"/>
      <c r="J1437" s="145"/>
      <c r="K1437" s="145"/>
      <c r="L1437" s="145"/>
      <c r="M1437" s="145"/>
      <c r="N1437" s="149"/>
      <c r="O1437" s="149"/>
    </row>
    <row r="1438" spans="1:15">
      <c r="A1438" s="80"/>
      <c r="B1438" s="39" t="str">
        <f>'Gene Table'!E1438</f>
        <v>hsa-miR-4725-3p</v>
      </c>
      <c r="C1438" s="39" t="str">
        <f>'Gene Table'!B1438</f>
        <v>L20</v>
      </c>
      <c r="D1438" s="145"/>
      <c r="E1438" s="145"/>
      <c r="F1438" s="145"/>
      <c r="G1438" s="145"/>
      <c r="H1438" s="145"/>
      <c r="I1438" s="145"/>
      <c r="J1438" s="145"/>
      <c r="K1438" s="145"/>
      <c r="L1438" s="145"/>
      <c r="M1438" s="145"/>
      <c r="N1438" s="149"/>
      <c r="O1438" s="149"/>
    </row>
    <row r="1439" spans="1:15">
      <c r="A1439" s="80"/>
      <c r="B1439" s="39" t="str">
        <f>'Gene Table'!E1439</f>
        <v>hsa-miR-4676-3p</v>
      </c>
      <c r="C1439" s="39" t="str">
        <f>'Gene Table'!B1439</f>
        <v>L21</v>
      </c>
      <c r="D1439" s="145"/>
      <c r="E1439" s="145"/>
      <c r="F1439" s="145"/>
      <c r="G1439" s="145"/>
      <c r="H1439" s="145"/>
      <c r="I1439" s="145"/>
      <c r="J1439" s="145"/>
      <c r="K1439" s="145"/>
      <c r="L1439" s="145"/>
      <c r="M1439" s="145"/>
      <c r="N1439" s="149"/>
      <c r="O1439" s="149"/>
    </row>
    <row r="1440" spans="1:15">
      <c r="A1440" s="80"/>
      <c r="B1440" s="39" t="str">
        <f>'Gene Table'!E1440</f>
        <v>hsa-miR-4726-3p</v>
      </c>
      <c r="C1440" s="39" t="str">
        <f>'Gene Table'!B1440</f>
        <v>L22</v>
      </c>
      <c r="D1440" s="145"/>
      <c r="E1440" s="145"/>
      <c r="F1440" s="145"/>
      <c r="G1440" s="145"/>
      <c r="H1440" s="145"/>
      <c r="I1440" s="145"/>
      <c r="J1440" s="145"/>
      <c r="K1440" s="145"/>
      <c r="L1440" s="145"/>
      <c r="M1440" s="145"/>
      <c r="N1440" s="149"/>
      <c r="O1440" s="149"/>
    </row>
    <row r="1441" spans="1:15">
      <c r="A1441" s="80"/>
      <c r="B1441" s="39" t="str">
        <f>'Gene Table'!E1441</f>
        <v>hsa-miR-4677-5p</v>
      </c>
      <c r="C1441" s="39" t="str">
        <f>'Gene Table'!B1441</f>
        <v>L23</v>
      </c>
      <c r="D1441" s="145"/>
      <c r="E1441" s="145"/>
      <c r="F1441" s="145"/>
      <c r="G1441" s="145"/>
      <c r="H1441" s="145"/>
      <c r="I1441" s="145"/>
      <c r="J1441" s="145"/>
      <c r="K1441" s="145"/>
      <c r="L1441" s="145"/>
      <c r="M1441" s="145"/>
      <c r="N1441" s="149"/>
      <c r="O1441" s="149"/>
    </row>
    <row r="1442" spans="1:15">
      <c r="A1442" s="80"/>
      <c r="B1442" s="39" t="str">
        <f>'Gene Table'!E1442</f>
        <v>hsa-miR-4727-5p</v>
      </c>
      <c r="C1442" s="39" t="str">
        <f>'Gene Table'!B1442</f>
        <v>L24</v>
      </c>
      <c r="D1442" s="145"/>
      <c r="E1442" s="145"/>
      <c r="F1442" s="145"/>
      <c r="G1442" s="145"/>
      <c r="H1442" s="145"/>
      <c r="I1442" s="145"/>
      <c r="J1442" s="145"/>
      <c r="K1442" s="145"/>
      <c r="L1442" s="145"/>
      <c r="M1442" s="145"/>
      <c r="N1442" s="149"/>
      <c r="O1442" s="149"/>
    </row>
    <row r="1443" spans="1:15">
      <c r="A1443" s="80"/>
      <c r="B1443" s="39" t="str">
        <f>'Gene Table'!E1443</f>
        <v>hsa-miR-4440</v>
      </c>
      <c r="C1443" s="39" t="str">
        <f>'Gene Table'!B1443</f>
        <v>M01</v>
      </c>
      <c r="D1443" s="145"/>
      <c r="E1443" s="145"/>
      <c r="F1443" s="145"/>
      <c r="G1443" s="145"/>
      <c r="H1443" s="145"/>
      <c r="I1443" s="145"/>
      <c r="J1443" s="145"/>
      <c r="K1443" s="145"/>
      <c r="L1443" s="145"/>
      <c r="M1443" s="145"/>
      <c r="N1443" s="149"/>
      <c r="O1443" s="149"/>
    </row>
    <row r="1444" spans="1:15">
      <c r="A1444" s="80"/>
      <c r="B1444" s="39" t="str">
        <f>'Gene Table'!E1444</f>
        <v>hsa-miR-4524a-5p</v>
      </c>
      <c r="C1444" s="39" t="str">
        <f>'Gene Table'!B1444</f>
        <v>M02</v>
      </c>
      <c r="D1444" s="145"/>
      <c r="E1444" s="145"/>
      <c r="F1444" s="145"/>
      <c r="G1444" s="145"/>
      <c r="H1444" s="145"/>
      <c r="I1444" s="145"/>
      <c r="J1444" s="145"/>
      <c r="K1444" s="145"/>
      <c r="L1444" s="145"/>
      <c r="M1444" s="145"/>
      <c r="N1444" s="149"/>
      <c r="O1444" s="149"/>
    </row>
    <row r="1445" spans="1:15">
      <c r="A1445" s="80"/>
      <c r="B1445" s="39" t="str">
        <f>'Gene Table'!E1445</f>
        <v>hsa-miR-4441</v>
      </c>
      <c r="C1445" s="39" t="str">
        <f>'Gene Table'!B1445</f>
        <v>M03</v>
      </c>
      <c r="D1445" s="145"/>
      <c r="E1445" s="145"/>
      <c r="F1445" s="145"/>
      <c r="G1445" s="145"/>
      <c r="H1445" s="145"/>
      <c r="I1445" s="145"/>
      <c r="J1445" s="145"/>
      <c r="K1445" s="145"/>
      <c r="L1445" s="145"/>
      <c r="M1445" s="145"/>
      <c r="N1445" s="149"/>
      <c r="O1445" s="149"/>
    </row>
    <row r="1446" spans="1:15">
      <c r="A1446" s="80"/>
      <c r="B1446" s="39" t="str">
        <f>'Gene Table'!E1446</f>
        <v>hsa-miR-4524a-3p</v>
      </c>
      <c r="C1446" s="39" t="str">
        <f>'Gene Table'!B1446</f>
        <v>M04</v>
      </c>
      <c r="D1446" s="145"/>
      <c r="E1446" s="145"/>
      <c r="F1446" s="145"/>
      <c r="G1446" s="145"/>
      <c r="H1446" s="145"/>
      <c r="I1446" s="145"/>
      <c r="J1446" s="145"/>
      <c r="K1446" s="145"/>
      <c r="L1446" s="145"/>
      <c r="M1446" s="145"/>
      <c r="N1446" s="149"/>
      <c r="O1446" s="149"/>
    </row>
    <row r="1447" spans="1:15">
      <c r="A1447" s="80"/>
      <c r="B1447" s="39" t="str">
        <f>'Gene Table'!E1447</f>
        <v>hsa-miR-4442</v>
      </c>
      <c r="C1447" s="39" t="str">
        <f>'Gene Table'!B1447</f>
        <v>M05</v>
      </c>
      <c r="D1447" s="145"/>
      <c r="E1447" s="145"/>
      <c r="F1447" s="145"/>
      <c r="G1447" s="145"/>
      <c r="H1447" s="145"/>
      <c r="I1447" s="145"/>
      <c r="J1447" s="145"/>
      <c r="K1447" s="145"/>
      <c r="L1447" s="145"/>
      <c r="M1447" s="145"/>
      <c r="N1447" s="149"/>
      <c r="O1447" s="149"/>
    </row>
    <row r="1448" spans="1:15">
      <c r="A1448" s="80"/>
      <c r="B1448" s="39" t="str">
        <f>'Gene Table'!E1448</f>
        <v>hsa-miR-4525</v>
      </c>
      <c r="C1448" s="39" t="str">
        <f>'Gene Table'!B1448</f>
        <v>M06</v>
      </c>
      <c r="D1448" s="145"/>
      <c r="E1448" s="145"/>
      <c r="F1448" s="145"/>
      <c r="G1448" s="145"/>
      <c r="H1448" s="145"/>
      <c r="I1448" s="145"/>
      <c r="J1448" s="145"/>
      <c r="K1448" s="145"/>
      <c r="L1448" s="145"/>
      <c r="M1448" s="145"/>
      <c r="N1448" s="149"/>
      <c r="O1448" s="149"/>
    </row>
    <row r="1449" spans="1:15">
      <c r="A1449" s="80"/>
      <c r="B1449" s="39" t="str">
        <f>'Gene Table'!E1449</f>
        <v>hsa-miR-4443</v>
      </c>
      <c r="C1449" s="39" t="str">
        <f>'Gene Table'!B1449</f>
        <v>M07</v>
      </c>
      <c r="D1449" s="145"/>
      <c r="E1449" s="145"/>
      <c r="F1449" s="145"/>
      <c r="G1449" s="145"/>
      <c r="H1449" s="145"/>
      <c r="I1449" s="145"/>
      <c r="J1449" s="145"/>
      <c r="K1449" s="145"/>
      <c r="L1449" s="145"/>
      <c r="M1449" s="145"/>
      <c r="N1449" s="149"/>
      <c r="O1449" s="149"/>
    </row>
    <row r="1450" spans="1:15">
      <c r="A1450" s="80"/>
      <c r="B1450" s="39" t="str">
        <f>'Gene Table'!E1450</f>
        <v>hsa-miR-4526</v>
      </c>
      <c r="C1450" s="39" t="str">
        <f>'Gene Table'!B1450</f>
        <v>M08</v>
      </c>
      <c r="D1450" s="145"/>
      <c r="E1450" s="145"/>
      <c r="F1450" s="145"/>
      <c r="G1450" s="145"/>
      <c r="H1450" s="145"/>
      <c r="I1450" s="145"/>
      <c r="J1450" s="145"/>
      <c r="K1450" s="145"/>
      <c r="L1450" s="145"/>
      <c r="M1450" s="145"/>
      <c r="N1450" s="149"/>
      <c r="O1450" s="149"/>
    </row>
    <row r="1451" spans="1:15">
      <c r="A1451" s="80"/>
      <c r="B1451" s="39" t="str">
        <f>'Gene Table'!E1451</f>
        <v>hsa-miR-4444</v>
      </c>
      <c r="C1451" s="39" t="str">
        <f>'Gene Table'!B1451</f>
        <v>M09</v>
      </c>
      <c r="D1451" s="145"/>
      <c r="E1451" s="145"/>
      <c r="F1451" s="145"/>
      <c r="G1451" s="145"/>
      <c r="H1451" s="145"/>
      <c r="I1451" s="145"/>
      <c r="J1451" s="145"/>
      <c r="K1451" s="145"/>
      <c r="L1451" s="145"/>
      <c r="M1451" s="145"/>
      <c r="N1451" s="149"/>
      <c r="O1451" s="149"/>
    </row>
    <row r="1452" spans="1:15">
      <c r="A1452" s="80"/>
      <c r="B1452" s="39" t="str">
        <f>'Gene Table'!E1452</f>
        <v>hsa-miR-4527</v>
      </c>
      <c r="C1452" s="39" t="str">
        <f>'Gene Table'!B1452</f>
        <v>M10</v>
      </c>
      <c r="D1452" s="145"/>
      <c r="E1452" s="145"/>
      <c r="F1452" s="145"/>
      <c r="G1452" s="145"/>
      <c r="H1452" s="145"/>
      <c r="I1452" s="145"/>
      <c r="J1452" s="145"/>
      <c r="K1452" s="145"/>
      <c r="L1452" s="145"/>
      <c r="M1452" s="145"/>
      <c r="N1452" s="149"/>
      <c r="O1452" s="149"/>
    </row>
    <row r="1453" spans="1:15">
      <c r="A1453" s="80"/>
      <c r="B1453" s="39" t="str">
        <f>'Gene Table'!E1453</f>
        <v>hsa-miR-4445-5p</v>
      </c>
      <c r="C1453" s="39" t="str">
        <f>'Gene Table'!B1453</f>
        <v>M11</v>
      </c>
      <c r="D1453" s="145"/>
      <c r="E1453" s="145"/>
      <c r="F1453" s="145"/>
      <c r="G1453" s="145"/>
      <c r="H1453" s="145"/>
      <c r="I1453" s="145"/>
      <c r="J1453" s="145"/>
      <c r="K1453" s="145"/>
      <c r="L1453" s="145"/>
      <c r="M1453" s="145"/>
      <c r="N1453" s="149"/>
      <c r="O1453" s="149"/>
    </row>
    <row r="1454" spans="1:15">
      <c r="A1454" s="80"/>
      <c r="B1454" s="39" t="str">
        <f>'Gene Table'!E1454</f>
        <v>hsa-miR-4528</v>
      </c>
      <c r="C1454" s="39" t="str">
        <f>'Gene Table'!B1454</f>
        <v>M12</v>
      </c>
      <c r="D1454" s="145"/>
      <c r="E1454" s="145"/>
      <c r="F1454" s="145"/>
      <c r="G1454" s="145"/>
      <c r="H1454" s="145"/>
      <c r="I1454" s="145"/>
      <c r="J1454" s="145"/>
      <c r="K1454" s="145"/>
      <c r="L1454" s="145"/>
      <c r="M1454" s="145"/>
      <c r="N1454" s="149"/>
      <c r="O1454" s="149"/>
    </row>
    <row r="1455" spans="1:15">
      <c r="A1455" s="80"/>
      <c r="B1455" s="39" t="str">
        <f>'Gene Table'!E1455</f>
        <v>hsa-miR-4445-3p</v>
      </c>
      <c r="C1455" s="39" t="str">
        <f>'Gene Table'!B1455</f>
        <v>M13</v>
      </c>
      <c r="D1455" s="145"/>
      <c r="E1455" s="145"/>
      <c r="F1455" s="145"/>
      <c r="G1455" s="145"/>
      <c r="H1455" s="145"/>
      <c r="I1455" s="145"/>
      <c r="J1455" s="145"/>
      <c r="K1455" s="145"/>
      <c r="L1455" s="145"/>
      <c r="M1455" s="145"/>
      <c r="N1455" s="149"/>
      <c r="O1455" s="149"/>
    </row>
    <row r="1456" spans="1:15">
      <c r="A1456" s="80"/>
      <c r="B1456" s="39" t="str">
        <f>'Gene Table'!E1456</f>
        <v>hsa-miR-4529-5p</v>
      </c>
      <c r="C1456" s="39" t="str">
        <f>'Gene Table'!B1456</f>
        <v>M14</v>
      </c>
      <c r="D1456" s="145"/>
      <c r="E1456" s="145"/>
      <c r="F1456" s="145"/>
      <c r="G1456" s="145"/>
      <c r="H1456" s="145"/>
      <c r="I1456" s="145"/>
      <c r="J1456" s="145"/>
      <c r="K1456" s="145"/>
      <c r="L1456" s="145"/>
      <c r="M1456" s="145"/>
      <c r="N1456" s="149"/>
      <c r="O1456" s="149"/>
    </row>
    <row r="1457" spans="1:15">
      <c r="A1457" s="80"/>
      <c r="B1457" s="39" t="str">
        <f>'Gene Table'!E1457</f>
        <v>hsa-miR-4446-3p</v>
      </c>
      <c r="C1457" s="39" t="str">
        <f>'Gene Table'!B1457</f>
        <v>M15</v>
      </c>
      <c r="D1457" s="145"/>
      <c r="E1457" s="145"/>
      <c r="F1457" s="145"/>
      <c r="G1457" s="145"/>
      <c r="H1457" s="145"/>
      <c r="I1457" s="145"/>
      <c r="J1457" s="145"/>
      <c r="K1457" s="145"/>
      <c r="L1457" s="145"/>
      <c r="M1457" s="145"/>
      <c r="N1457" s="149"/>
      <c r="O1457" s="149"/>
    </row>
    <row r="1458" spans="1:15">
      <c r="A1458" s="80"/>
      <c r="B1458" s="39" t="str">
        <f>'Gene Table'!E1458</f>
        <v>hsa-miR-4530</v>
      </c>
      <c r="C1458" s="39" t="str">
        <f>'Gene Table'!B1458</f>
        <v>M16</v>
      </c>
      <c r="D1458" s="145"/>
      <c r="E1458" s="145"/>
      <c r="F1458" s="145"/>
      <c r="G1458" s="145"/>
      <c r="H1458" s="145"/>
      <c r="I1458" s="145"/>
      <c r="J1458" s="145"/>
      <c r="K1458" s="145"/>
      <c r="L1458" s="145"/>
      <c r="M1458" s="145"/>
      <c r="N1458" s="149"/>
      <c r="O1458" s="149"/>
    </row>
    <row r="1459" spans="1:15">
      <c r="A1459" s="80"/>
      <c r="B1459" s="39" t="str">
        <f>'Gene Table'!E1459</f>
        <v>hsa-miR-4447</v>
      </c>
      <c r="C1459" s="39" t="str">
        <f>'Gene Table'!B1459</f>
        <v>M17</v>
      </c>
      <c r="D1459" s="145"/>
      <c r="E1459" s="145"/>
      <c r="F1459" s="145"/>
      <c r="G1459" s="145"/>
      <c r="H1459" s="145"/>
      <c r="I1459" s="145"/>
      <c r="J1459" s="145"/>
      <c r="K1459" s="145"/>
      <c r="L1459" s="145"/>
      <c r="M1459" s="145"/>
      <c r="N1459" s="149"/>
      <c r="O1459" s="149"/>
    </row>
    <row r="1460" spans="1:15">
      <c r="A1460" s="80"/>
      <c r="B1460" s="39" t="str">
        <f>'Gene Table'!E1460</f>
        <v>hsa-miR-4531</v>
      </c>
      <c r="C1460" s="39" t="str">
        <f>'Gene Table'!B1460</f>
        <v>M18</v>
      </c>
      <c r="D1460" s="145"/>
      <c r="E1460" s="145"/>
      <c r="F1460" s="145"/>
      <c r="G1460" s="145"/>
      <c r="H1460" s="145"/>
      <c r="I1460" s="145"/>
      <c r="J1460" s="145"/>
      <c r="K1460" s="145"/>
      <c r="L1460" s="145"/>
      <c r="M1460" s="145"/>
      <c r="N1460" s="149"/>
      <c r="O1460" s="149"/>
    </row>
    <row r="1461" spans="1:15">
      <c r="A1461" s="80"/>
      <c r="B1461" s="39" t="str">
        <f>'Gene Table'!E1461</f>
        <v>hsa-miR-4448</v>
      </c>
      <c r="C1461" s="39" t="str">
        <f>'Gene Table'!B1461</f>
        <v>M19</v>
      </c>
      <c r="D1461" s="145"/>
      <c r="E1461" s="145"/>
      <c r="F1461" s="145"/>
      <c r="G1461" s="145"/>
      <c r="H1461" s="145"/>
      <c r="I1461" s="145"/>
      <c r="J1461" s="145"/>
      <c r="K1461" s="145"/>
      <c r="L1461" s="145"/>
      <c r="M1461" s="145"/>
      <c r="N1461" s="149"/>
      <c r="O1461" s="149"/>
    </row>
    <row r="1462" spans="1:15">
      <c r="A1462" s="80"/>
      <c r="B1462" s="39" t="str">
        <f>'Gene Table'!E1462</f>
        <v>hsa-miR-4532</v>
      </c>
      <c r="C1462" s="39" t="str">
        <f>'Gene Table'!B1462</f>
        <v>M20</v>
      </c>
      <c r="D1462" s="145"/>
      <c r="E1462" s="145"/>
      <c r="F1462" s="145"/>
      <c r="G1462" s="145"/>
      <c r="H1462" s="145"/>
      <c r="I1462" s="145"/>
      <c r="J1462" s="145"/>
      <c r="K1462" s="145"/>
      <c r="L1462" s="145"/>
      <c r="M1462" s="145"/>
      <c r="N1462" s="149"/>
      <c r="O1462" s="149"/>
    </row>
    <row r="1463" spans="1:15">
      <c r="A1463" s="80"/>
      <c r="B1463" s="39" t="str">
        <f>'Gene Table'!E1463</f>
        <v>hsa-miR-4449</v>
      </c>
      <c r="C1463" s="39" t="str">
        <f>'Gene Table'!B1463</f>
        <v>M21</v>
      </c>
      <c r="D1463" s="145"/>
      <c r="E1463" s="145"/>
      <c r="F1463" s="145"/>
      <c r="G1463" s="145"/>
      <c r="H1463" s="145"/>
      <c r="I1463" s="145"/>
      <c r="J1463" s="145"/>
      <c r="K1463" s="145"/>
      <c r="L1463" s="145"/>
      <c r="M1463" s="145"/>
      <c r="N1463" s="149"/>
      <c r="O1463" s="149"/>
    </row>
    <row r="1464" spans="1:15">
      <c r="A1464" s="80"/>
      <c r="B1464" s="39" t="str">
        <f>'Gene Table'!E1464</f>
        <v>hsa-miR-4533</v>
      </c>
      <c r="C1464" s="39" t="str">
        <f>'Gene Table'!B1464</f>
        <v>M22</v>
      </c>
      <c r="D1464" s="145"/>
      <c r="E1464" s="145"/>
      <c r="F1464" s="145"/>
      <c r="G1464" s="145"/>
      <c r="H1464" s="145"/>
      <c r="I1464" s="145"/>
      <c r="J1464" s="145"/>
      <c r="K1464" s="145"/>
      <c r="L1464" s="145"/>
      <c r="M1464" s="145"/>
      <c r="N1464" s="149"/>
      <c r="O1464" s="149"/>
    </row>
    <row r="1465" spans="1:15">
      <c r="A1465" s="80"/>
      <c r="B1465" s="39" t="str">
        <f>'Gene Table'!E1465</f>
        <v>hsa-miR-548ag</v>
      </c>
      <c r="C1465" s="39" t="str">
        <f>'Gene Table'!B1465</f>
        <v>M23</v>
      </c>
      <c r="D1465" s="145"/>
      <c r="E1465" s="145"/>
      <c r="F1465" s="145"/>
      <c r="G1465" s="145"/>
      <c r="H1465" s="145"/>
      <c r="I1465" s="145"/>
      <c r="J1465" s="145"/>
      <c r="K1465" s="145"/>
      <c r="L1465" s="145"/>
      <c r="M1465" s="145"/>
      <c r="N1465" s="149"/>
      <c r="O1465" s="149"/>
    </row>
    <row r="1466" spans="1:15">
      <c r="A1466" s="80"/>
      <c r="B1466" s="39" t="str">
        <f>'Gene Table'!E1466</f>
        <v>hsa-miR-4534</v>
      </c>
      <c r="C1466" s="39" t="str">
        <f>'Gene Table'!B1466</f>
        <v>M24</v>
      </c>
      <c r="D1466" s="145"/>
      <c r="E1466" s="145"/>
      <c r="F1466" s="145"/>
      <c r="G1466" s="145"/>
      <c r="H1466" s="145"/>
      <c r="I1466" s="145"/>
      <c r="J1466" s="145"/>
      <c r="K1466" s="145"/>
      <c r="L1466" s="145"/>
      <c r="M1466" s="145"/>
      <c r="N1466" s="149"/>
      <c r="O1466" s="149"/>
    </row>
    <row r="1467" spans="1:15">
      <c r="A1467" s="80"/>
      <c r="B1467" s="39" t="str">
        <f>'Gene Table'!E1467</f>
        <v>hsa-miR-4677-3p</v>
      </c>
      <c r="C1467" s="39" t="str">
        <f>'Gene Table'!B1467</f>
        <v>N01</v>
      </c>
      <c r="D1467" s="145"/>
      <c r="E1467" s="145"/>
      <c r="F1467" s="145"/>
      <c r="G1467" s="145"/>
      <c r="H1467" s="145"/>
      <c r="I1467" s="145"/>
      <c r="J1467" s="145"/>
      <c r="K1467" s="145"/>
      <c r="L1467" s="145"/>
      <c r="M1467" s="145"/>
      <c r="N1467" s="149"/>
      <c r="O1467" s="149"/>
    </row>
    <row r="1468" spans="1:15">
      <c r="A1468" s="80"/>
      <c r="B1468" s="39" t="str">
        <f>'Gene Table'!E1468</f>
        <v>hsa-miR-4727-3p</v>
      </c>
      <c r="C1468" s="39" t="str">
        <f>'Gene Table'!B1468</f>
        <v>N02</v>
      </c>
      <c r="D1468" s="145"/>
      <c r="E1468" s="145"/>
      <c r="F1468" s="145"/>
      <c r="G1468" s="145"/>
      <c r="H1468" s="145"/>
      <c r="I1468" s="145"/>
      <c r="J1468" s="145"/>
      <c r="K1468" s="145"/>
      <c r="L1468" s="145"/>
      <c r="M1468" s="145"/>
      <c r="N1468" s="149"/>
      <c r="O1468" s="149"/>
    </row>
    <row r="1469" spans="1:15">
      <c r="A1469" s="80"/>
      <c r="B1469" s="39" t="str">
        <f>'Gene Table'!E1469</f>
        <v>hsa-miR-4678</v>
      </c>
      <c r="C1469" s="39" t="str">
        <f>'Gene Table'!B1469</f>
        <v>N03</v>
      </c>
      <c r="D1469" s="145"/>
      <c r="E1469" s="145"/>
      <c r="F1469" s="145"/>
      <c r="G1469" s="145"/>
      <c r="H1469" s="145"/>
      <c r="I1469" s="145"/>
      <c r="J1469" s="145"/>
      <c r="K1469" s="145"/>
      <c r="L1469" s="145"/>
      <c r="M1469" s="145"/>
      <c r="N1469" s="149"/>
      <c r="O1469" s="149"/>
    </row>
    <row r="1470" spans="1:15">
      <c r="A1470" s="80"/>
      <c r="B1470" s="39" t="str">
        <f>'Gene Table'!E1470</f>
        <v>hsa-miR-4728-5p</v>
      </c>
      <c r="C1470" s="39" t="str">
        <f>'Gene Table'!B1470</f>
        <v>N04</v>
      </c>
      <c r="D1470" s="145"/>
      <c r="E1470" s="145"/>
      <c r="F1470" s="145"/>
      <c r="G1470" s="145"/>
      <c r="H1470" s="145"/>
      <c r="I1470" s="145"/>
      <c r="J1470" s="145"/>
      <c r="K1470" s="145"/>
      <c r="L1470" s="145"/>
      <c r="M1470" s="145"/>
      <c r="N1470" s="149"/>
      <c r="O1470" s="149"/>
    </row>
    <row r="1471" spans="1:15">
      <c r="A1471" s="80"/>
      <c r="B1471" s="39" t="str">
        <f>'Gene Table'!E1471</f>
        <v>hsa-miR-4679</v>
      </c>
      <c r="C1471" s="39" t="str">
        <f>'Gene Table'!B1471</f>
        <v>N05</v>
      </c>
      <c r="D1471" s="145"/>
      <c r="E1471" s="145"/>
      <c r="F1471" s="145"/>
      <c r="G1471" s="145"/>
      <c r="H1471" s="145"/>
      <c r="I1471" s="145"/>
      <c r="J1471" s="145"/>
      <c r="K1471" s="145"/>
      <c r="L1471" s="145"/>
      <c r="M1471" s="145"/>
      <c r="N1471" s="149"/>
      <c r="O1471" s="149"/>
    </row>
    <row r="1472" spans="1:15">
      <c r="A1472" s="80"/>
      <c r="B1472" s="39" t="str">
        <f>'Gene Table'!E1472</f>
        <v>hsa-miR-4728-3p</v>
      </c>
      <c r="C1472" s="39" t="str">
        <f>'Gene Table'!B1472</f>
        <v>N06</v>
      </c>
      <c r="D1472" s="145"/>
      <c r="E1472" s="145"/>
      <c r="F1472" s="145"/>
      <c r="G1472" s="145"/>
      <c r="H1472" s="145"/>
      <c r="I1472" s="145"/>
      <c r="J1472" s="145"/>
      <c r="K1472" s="145"/>
      <c r="L1472" s="145"/>
      <c r="M1472" s="145"/>
      <c r="N1472" s="149"/>
      <c r="O1472" s="149"/>
    </row>
    <row r="1473" spans="1:15">
      <c r="A1473" s="80"/>
      <c r="B1473" s="39" t="str">
        <f>'Gene Table'!E1473</f>
        <v>hsa-miR-4680-5p</v>
      </c>
      <c r="C1473" s="39" t="str">
        <f>'Gene Table'!B1473</f>
        <v>N07</v>
      </c>
      <c r="D1473" s="145"/>
      <c r="E1473" s="145"/>
      <c r="F1473" s="145"/>
      <c r="G1473" s="145"/>
      <c r="H1473" s="145"/>
      <c r="I1473" s="145"/>
      <c r="J1473" s="145"/>
      <c r="K1473" s="145"/>
      <c r="L1473" s="145"/>
      <c r="M1473" s="145"/>
      <c r="N1473" s="149"/>
      <c r="O1473" s="149"/>
    </row>
    <row r="1474" spans="1:15">
      <c r="A1474" s="80"/>
      <c r="B1474" s="39" t="str">
        <f>'Gene Table'!E1474</f>
        <v>hsa-miR-4729</v>
      </c>
      <c r="C1474" s="39" t="str">
        <f>'Gene Table'!B1474</f>
        <v>N08</v>
      </c>
      <c r="D1474" s="145"/>
      <c r="E1474" s="145"/>
      <c r="F1474" s="145"/>
      <c r="G1474" s="145"/>
      <c r="H1474" s="145"/>
      <c r="I1474" s="145"/>
      <c r="J1474" s="145"/>
      <c r="K1474" s="145"/>
      <c r="L1474" s="145"/>
      <c r="M1474" s="145"/>
      <c r="N1474" s="149"/>
      <c r="O1474" s="149"/>
    </row>
    <row r="1475" spans="1:15">
      <c r="A1475" s="80"/>
      <c r="B1475" s="39" t="str">
        <f>'Gene Table'!E1475</f>
        <v>hsa-miR-4680-3p</v>
      </c>
      <c r="C1475" s="39" t="str">
        <f>'Gene Table'!B1475</f>
        <v>N09</v>
      </c>
      <c r="D1475" s="145"/>
      <c r="E1475" s="145"/>
      <c r="F1475" s="145"/>
      <c r="G1475" s="145"/>
      <c r="H1475" s="145"/>
      <c r="I1475" s="145"/>
      <c r="J1475" s="145"/>
      <c r="K1475" s="145"/>
      <c r="L1475" s="145"/>
      <c r="M1475" s="145"/>
      <c r="N1475" s="149"/>
      <c r="O1475" s="149"/>
    </row>
    <row r="1476" spans="1:15">
      <c r="A1476" s="80"/>
      <c r="B1476" s="39" t="str">
        <f>'Gene Table'!E1476</f>
        <v>hsa-miR-4730</v>
      </c>
      <c r="C1476" s="39" t="str">
        <f>'Gene Table'!B1476</f>
        <v>N10</v>
      </c>
      <c r="D1476" s="145"/>
      <c r="E1476" s="145"/>
      <c r="F1476" s="145"/>
      <c r="G1476" s="145"/>
      <c r="H1476" s="145"/>
      <c r="I1476" s="145"/>
      <c r="J1476" s="145"/>
      <c r="K1476" s="145"/>
      <c r="L1476" s="145"/>
      <c r="M1476" s="145"/>
      <c r="N1476" s="149"/>
      <c r="O1476" s="149"/>
    </row>
    <row r="1477" spans="1:15">
      <c r="A1477" s="80"/>
      <c r="B1477" s="39" t="str">
        <f>'Gene Table'!E1477</f>
        <v>hsa-miR-4681</v>
      </c>
      <c r="C1477" s="39" t="str">
        <f>'Gene Table'!B1477</f>
        <v>N11</v>
      </c>
      <c r="D1477" s="145"/>
      <c r="E1477" s="145"/>
      <c r="F1477" s="145"/>
      <c r="G1477" s="145"/>
      <c r="H1477" s="145"/>
      <c r="I1477" s="145"/>
      <c r="J1477" s="145"/>
      <c r="K1477" s="145"/>
      <c r="L1477" s="145"/>
      <c r="M1477" s="145"/>
      <c r="N1477" s="149"/>
      <c r="O1477" s="149"/>
    </row>
    <row r="1478" spans="1:15">
      <c r="A1478" s="80"/>
      <c r="B1478" s="39" t="str">
        <f>'Gene Table'!E1478</f>
        <v>hsa-miR-4731-3p</v>
      </c>
      <c r="C1478" s="39" t="str">
        <f>'Gene Table'!B1478</f>
        <v>N12</v>
      </c>
      <c r="D1478" s="145"/>
      <c r="E1478" s="145"/>
      <c r="F1478" s="145"/>
      <c r="G1478" s="145"/>
      <c r="H1478" s="145"/>
      <c r="I1478" s="145"/>
      <c r="J1478" s="145"/>
      <c r="K1478" s="145"/>
      <c r="L1478" s="145"/>
      <c r="M1478" s="145"/>
      <c r="N1478" s="149"/>
      <c r="O1478" s="149"/>
    </row>
    <row r="1479" spans="1:15">
      <c r="A1479" s="80"/>
      <c r="B1479" s="39" t="str">
        <f>'Gene Table'!E1479</f>
        <v>hsa-miR-4682</v>
      </c>
      <c r="C1479" s="39" t="str">
        <f>'Gene Table'!B1479</f>
        <v>N13</v>
      </c>
      <c r="D1479" s="145"/>
      <c r="E1479" s="145"/>
      <c r="F1479" s="145"/>
      <c r="G1479" s="145"/>
      <c r="H1479" s="145"/>
      <c r="I1479" s="145"/>
      <c r="J1479" s="145"/>
      <c r="K1479" s="145"/>
      <c r="L1479" s="145"/>
      <c r="M1479" s="145"/>
      <c r="N1479" s="149"/>
      <c r="O1479" s="149"/>
    </row>
    <row r="1480" spans="1:15">
      <c r="A1480" s="80"/>
      <c r="B1480" s="39" t="str">
        <f>'Gene Table'!E1480</f>
        <v>hsa-miR-4732-5p</v>
      </c>
      <c r="C1480" s="39" t="str">
        <f>'Gene Table'!B1480</f>
        <v>N14</v>
      </c>
      <c r="D1480" s="145"/>
      <c r="E1480" s="145"/>
      <c r="F1480" s="145"/>
      <c r="G1480" s="145"/>
      <c r="H1480" s="145"/>
      <c r="I1480" s="145"/>
      <c r="J1480" s="145"/>
      <c r="K1480" s="145"/>
      <c r="L1480" s="145"/>
      <c r="M1480" s="145"/>
      <c r="N1480" s="149"/>
      <c r="O1480" s="149"/>
    </row>
    <row r="1481" spans="1:15">
      <c r="A1481" s="80"/>
      <c r="B1481" s="39" t="str">
        <f>'Gene Table'!E1481</f>
        <v>hsa-miR-4683</v>
      </c>
      <c r="C1481" s="39" t="str">
        <f>'Gene Table'!B1481</f>
        <v>N15</v>
      </c>
      <c r="D1481" s="145"/>
      <c r="E1481" s="145"/>
      <c r="F1481" s="145"/>
      <c r="G1481" s="145"/>
      <c r="H1481" s="145"/>
      <c r="I1481" s="145"/>
      <c r="J1481" s="145"/>
      <c r="K1481" s="145"/>
      <c r="L1481" s="145"/>
      <c r="M1481" s="145"/>
      <c r="N1481" s="149"/>
      <c r="O1481" s="149"/>
    </row>
    <row r="1482" spans="1:15">
      <c r="A1482" s="80"/>
      <c r="B1482" s="39" t="str">
        <f>'Gene Table'!E1482</f>
        <v>hsa-miR-4732-3p</v>
      </c>
      <c r="C1482" s="39" t="str">
        <f>'Gene Table'!B1482</f>
        <v>N16</v>
      </c>
      <c r="D1482" s="145"/>
      <c r="E1482" s="145"/>
      <c r="F1482" s="145"/>
      <c r="G1482" s="145"/>
      <c r="H1482" s="145"/>
      <c r="I1482" s="145"/>
      <c r="J1482" s="145"/>
      <c r="K1482" s="145"/>
      <c r="L1482" s="145"/>
      <c r="M1482" s="145"/>
      <c r="N1482" s="149"/>
      <c r="O1482" s="149"/>
    </row>
    <row r="1483" spans="1:15">
      <c r="A1483" s="80"/>
      <c r="B1483" s="39" t="str">
        <f>'Gene Table'!E1483</f>
        <v>hsa-miR-4684-5p</v>
      </c>
      <c r="C1483" s="39" t="str">
        <f>'Gene Table'!B1483</f>
        <v>N17</v>
      </c>
      <c r="D1483" s="145"/>
      <c r="E1483" s="145"/>
      <c r="F1483" s="145"/>
      <c r="G1483" s="145"/>
      <c r="H1483" s="145"/>
      <c r="I1483" s="145"/>
      <c r="J1483" s="145"/>
      <c r="K1483" s="145"/>
      <c r="L1483" s="145"/>
      <c r="M1483" s="145"/>
      <c r="N1483" s="149"/>
      <c r="O1483" s="149"/>
    </row>
    <row r="1484" spans="1:15">
      <c r="A1484" s="80"/>
      <c r="B1484" s="39" t="str">
        <f>'Gene Table'!E1484</f>
        <v>hsa-miR-4733-5p</v>
      </c>
      <c r="C1484" s="39" t="str">
        <f>'Gene Table'!B1484</f>
        <v>N18</v>
      </c>
      <c r="D1484" s="145"/>
      <c r="E1484" s="145"/>
      <c r="F1484" s="145"/>
      <c r="G1484" s="145"/>
      <c r="H1484" s="145"/>
      <c r="I1484" s="145"/>
      <c r="J1484" s="145"/>
      <c r="K1484" s="145"/>
      <c r="L1484" s="145"/>
      <c r="M1484" s="145"/>
      <c r="N1484" s="149"/>
      <c r="O1484" s="149"/>
    </row>
    <row r="1485" spans="1:15">
      <c r="A1485" s="80"/>
      <c r="B1485" s="39" t="str">
        <f>'Gene Table'!E1485</f>
        <v>hsa-miR-4684-3p</v>
      </c>
      <c r="C1485" s="39" t="str">
        <f>'Gene Table'!B1485</f>
        <v>N19</v>
      </c>
      <c r="D1485" s="145"/>
      <c r="E1485" s="145"/>
      <c r="F1485" s="145"/>
      <c r="G1485" s="145"/>
      <c r="H1485" s="145"/>
      <c r="I1485" s="145"/>
      <c r="J1485" s="145"/>
      <c r="K1485" s="145"/>
      <c r="L1485" s="145"/>
      <c r="M1485" s="145"/>
      <c r="N1485" s="149"/>
      <c r="O1485" s="149"/>
    </row>
    <row r="1486" spans="1:15">
      <c r="A1486" s="80"/>
      <c r="B1486" s="39" t="str">
        <f>'Gene Table'!E1486</f>
        <v>hsa-miR-4733-3p</v>
      </c>
      <c r="C1486" s="39" t="str">
        <f>'Gene Table'!B1486</f>
        <v>N20</v>
      </c>
      <c r="D1486" s="145"/>
      <c r="E1486" s="145"/>
      <c r="F1486" s="145"/>
      <c r="G1486" s="145"/>
      <c r="H1486" s="145"/>
      <c r="I1486" s="145"/>
      <c r="J1486" s="145"/>
      <c r="K1486" s="145"/>
      <c r="L1486" s="145"/>
      <c r="M1486" s="145"/>
      <c r="N1486" s="149"/>
      <c r="O1486" s="149"/>
    </row>
    <row r="1487" spans="1:15">
      <c r="A1487" s="80"/>
      <c r="B1487" s="39" t="str">
        <f>'Gene Table'!E1487</f>
        <v>hsa-miR-4685-5p</v>
      </c>
      <c r="C1487" s="39" t="str">
        <f>'Gene Table'!B1487</f>
        <v>N21</v>
      </c>
      <c r="D1487" s="145"/>
      <c r="E1487" s="145"/>
      <c r="F1487" s="145"/>
      <c r="G1487" s="145"/>
      <c r="H1487" s="145"/>
      <c r="I1487" s="145"/>
      <c r="J1487" s="145"/>
      <c r="K1487" s="145"/>
      <c r="L1487" s="145"/>
      <c r="M1487" s="145"/>
      <c r="N1487" s="149"/>
      <c r="O1487" s="149"/>
    </row>
    <row r="1488" spans="1:15">
      <c r="A1488" s="80"/>
      <c r="B1488" s="39" t="str">
        <f>'Gene Table'!E1488</f>
        <v>hsa-miR-4734</v>
      </c>
      <c r="C1488" s="39" t="str">
        <f>'Gene Table'!B1488</f>
        <v>N22</v>
      </c>
      <c r="D1488" s="145"/>
      <c r="E1488" s="145"/>
      <c r="F1488" s="145"/>
      <c r="G1488" s="145"/>
      <c r="H1488" s="145"/>
      <c r="I1488" s="145"/>
      <c r="J1488" s="145"/>
      <c r="K1488" s="145"/>
      <c r="L1488" s="145"/>
      <c r="M1488" s="145"/>
      <c r="N1488" s="149"/>
      <c r="O1488" s="149"/>
    </row>
    <row r="1489" spans="1:15">
      <c r="A1489" s="80"/>
      <c r="B1489" s="39" t="str">
        <f>'Gene Table'!E1489</f>
        <v>hsa-miR-4685-3p</v>
      </c>
      <c r="C1489" s="39" t="str">
        <f>'Gene Table'!B1489</f>
        <v>N23</v>
      </c>
      <c r="D1489" s="145"/>
      <c r="E1489" s="145"/>
      <c r="F1489" s="145"/>
      <c r="G1489" s="145"/>
      <c r="H1489" s="145"/>
      <c r="I1489" s="145"/>
      <c r="J1489" s="145"/>
      <c r="K1489" s="145"/>
      <c r="L1489" s="145"/>
      <c r="M1489" s="145"/>
      <c r="N1489" s="149"/>
      <c r="O1489" s="149"/>
    </row>
    <row r="1490" spans="1:15">
      <c r="A1490" s="80"/>
      <c r="B1490" s="39" t="str">
        <f>'Gene Table'!E1490</f>
        <v>hsa-miR-4735-5p</v>
      </c>
      <c r="C1490" s="39" t="str">
        <f>'Gene Table'!B1490</f>
        <v>N24</v>
      </c>
      <c r="D1490" s="145"/>
      <c r="E1490" s="145"/>
      <c r="F1490" s="145"/>
      <c r="G1490" s="145"/>
      <c r="H1490" s="145"/>
      <c r="I1490" s="145"/>
      <c r="J1490" s="145"/>
      <c r="K1490" s="145"/>
      <c r="L1490" s="145"/>
      <c r="M1490" s="145"/>
      <c r="N1490" s="149"/>
      <c r="O1490" s="149"/>
    </row>
    <row r="1491" spans="1:15">
      <c r="A1491" s="80"/>
      <c r="B1491" s="39" t="str">
        <f>'Gene Table'!E1491</f>
        <v>hsa-miR-548ah-5p</v>
      </c>
      <c r="C1491" s="39" t="str">
        <f>'Gene Table'!B1491</f>
        <v>O01</v>
      </c>
      <c r="D1491" s="145"/>
      <c r="E1491" s="145"/>
      <c r="F1491" s="145"/>
      <c r="G1491" s="145"/>
      <c r="H1491" s="145"/>
      <c r="I1491" s="145"/>
      <c r="J1491" s="145"/>
      <c r="K1491" s="145"/>
      <c r="L1491" s="145"/>
      <c r="M1491" s="145"/>
      <c r="N1491" s="149"/>
      <c r="O1491" s="149"/>
    </row>
    <row r="1492" spans="1:15">
      <c r="A1492" s="80"/>
      <c r="B1492" s="39" t="str">
        <f>'Gene Table'!E1492</f>
        <v>hsa-miR-378i</v>
      </c>
      <c r="C1492" s="39" t="str">
        <f>'Gene Table'!B1492</f>
        <v>O02</v>
      </c>
      <c r="D1492" s="145"/>
      <c r="E1492" s="145"/>
      <c r="F1492" s="145"/>
      <c r="G1492" s="145"/>
      <c r="H1492" s="145"/>
      <c r="I1492" s="145"/>
      <c r="J1492" s="145"/>
      <c r="K1492" s="145"/>
      <c r="L1492" s="145"/>
      <c r="M1492" s="145"/>
      <c r="N1492" s="149"/>
      <c r="O1492" s="149"/>
    </row>
    <row r="1493" spans="1:15">
      <c r="A1493" s="80"/>
      <c r="B1493" s="39" t="str">
        <f>'Gene Table'!E1493</f>
        <v>hsa-miR-4451</v>
      </c>
      <c r="C1493" s="39" t="str">
        <f>'Gene Table'!B1493</f>
        <v>O03</v>
      </c>
      <c r="D1493" s="145"/>
      <c r="E1493" s="145"/>
      <c r="F1493" s="145"/>
      <c r="G1493" s="145"/>
      <c r="H1493" s="145"/>
      <c r="I1493" s="145"/>
      <c r="J1493" s="145"/>
      <c r="K1493" s="145"/>
      <c r="L1493" s="145"/>
      <c r="M1493" s="145"/>
      <c r="N1493" s="149"/>
      <c r="O1493" s="149"/>
    </row>
    <row r="1494" spans="1:15">
      <c r="A1494" s="80"/>
      <c r="B1494" s="39" t="str">
        <f>'Gene Table'!E1494</f>
        <v>hsa-miR-4535</v>
      </c>
      <c r="C1494" s="39" t="str">
        <f>'Gene Table'!B1494</f>
        <v>O04</v>
      </c>
      <c r="D1494" s="145"/>
      <c r="E1494" s="145"/>
      <c r="F1494" s="145"/>
      <c r="G1494" s="145"/>
      <c r="H1494" s="145"/>
      <c r="I1494" s="145"/>
      <c r="J1494" s="145"/>
      <c r="K1494" s="145"/>
      <c r="L1494" s="145"/>
      <c r="M1494" s="145"/>
      <c r="N1494" s="149"/>
      <c r="O1494" s="149"/>
    </row>
    <row r="1495" spans="1:15">
      <c r="A1495" s="80"/>
      <c r="B1495" s="39" t="str">
        <f>'Gene Table'!E1495</f>
        <v>hsa-miR-4453</v>
      </c>
      <c r="C1495" s="39" t="str">
        <f>'Gene Table'!B1495</f>
        <v>O05</v>
      </c>
      <c r="D1495" s="145"/>
      <c r="E1495" s="145"/>
      <c r="F1495" s="145"/>
      <c r="G1495" s="145"/>
      <c r="H1495" s="145"/>
      <c r="I1495" s="145"/>
      <c r="J1495" s="145"/>
      <c r="K1495" s="145"/>
      <c r="L1495" s="145"/>
      <c r="M1495" s="145"/>
      <c r="N1495" s="149"/>
      <c r="O1495" s="149"/>
    </row>
    <row r="1496" spans="1:15">
      <c r="A1496" s="80"/>
      <c r="B1496" s="39" t="str">
        <f>'Gene Table'!E1496</f>
        <v>hsa-miR-548am-3p</v>
      </c>
      <c r="C1496" s="39" t="str">
        <f>'Gene Table'!B1496</f>
        <v>O06</v>
      </c>
      <c r="D1496" s="145"/>
      <c r="E1496" s="145"/>
      <c r="F1496" s="145"/>
      <c r="G1496" s="145"/>
      <c r="H1496" s="145"/>
      <c r="I1496" s="145"/>
      <c r="J1496" s="145"/>
      <c r="K1496" s="145"/>
      <c r="L1496" s="145"/>
      <c r="M1496" s="145"/>
      <c r="N1496" s="149"/>
      <c r="O1496" s="149"/>
    </row>
    <row r="1497" spans="1:15">
      <c r="A1497" s="80"/>
      <c r="B1497" s="39" t="str">
        <f>'Gene Table'!E1497</f>
        <v>hsa-miR-4454</v>
      </c>
      <c r="C1497" s="39" t="str">
        <f>'Gene Table'!B1497</f>
        <v>O07</v>
      </c>
      <c r="D1497" s="145"/>
      <c r="E1497" s="145"/>
      <c r="F1497" s="145"/>
      <c r="G1497" s="145"/>
      <c r="H1497" s="145"/>
      <c r="I1497" s="145"/>
      <c r="J1497" s="145"/>
      <c r="K1497" s="145"/>
      <c r="L1497" s="145"/>
      <c r="M1497" s="145"/>
      <c r="N1497" s="149"/>
      <c r="O1497" s="149"/>
    </row>
    <row r="1498" spans="1:15">
      <c r="A1498" s="80"/>
      <c r="B1498" s="39" t="str">
        <f>'Gene Table'!E1498</f>
        <v>hsa-miR-1587</v>
      </c>
      <c r="C1498" s="39" t="str">
        <f>'Gene Table'!B1498</f>
        <v>O08</v>
      </c>
      <c r="D1498" s="145"/>
      <c r="E1498" s="145"/>
      <c r="F1498" s="145"/>
      <c r="G1498" s="145"/>
      <c r="H1498" s="145"/>
      <c r="I1498" s="145"/>
      <c r="J1498" s="145"/>
      <c r="K1498" s="145"/>
      <c r="L1498" s="145"/>
      <c r="M1498" s="145"/>
      <c r="N1498" s="149"/>
      <c r="O1498" s="149"/>
    </row>
    <row r="1499" spans="1:15">
      <c r="A1499" s="80"/>
      <c r="B1499" s="39" t="str">
        <f>'Gene Table'!E1499</f>
        <v>hsa-miR-4455</v>
      </c>
      <c r="C1499" s="39" t="str">
        <f>'Gene Table'!B1499</f>
        <v>O09</v>
      </c>
      <c r="D1499" s="145"/>
      <c r="E1499" s="145"/>
      <c r="F1499" s="145"/>
      <c r="G1499" s="145"/>
      <c r="H1499" s="145"/>
      <c r="I1499" s="145"/>
      <c r="J1499" s="145"/>
      <c r="K1499" s="145"/>
      <c r="L1499" s="145"/>
      <c r="M1499" s="145"/>
      <c r="N1499" s="149"/>
      <c r="O1499" s="149"/>
    </row>
    <row r="1500" spans="1:15">
      <c r="A1500" s="80"/>
      <c r="B1500" s="39" t="str">
        <f>'Gene Table'!E1500</f>
        <v>hsa-miR-4536-5p</v>
      </c>
      <c r="C1500" s="39" t="str">
        <f>'Gene Table'!B1500</f>
        <v>O10</v>
      </c>
      <c r="D1500" s="145"/>
      <c r="E1500" s="145"/>
      <c r="F1500" s="145"/>
      <c r="G1500" s="145"/>
      <c r="H1500" s="145"/>
      <c r="I1500" s="145"/>
      <c r="J1500" s="145"/>
      <c r="K1500" s="145"/>
      <c r="L1500" s="145"/>
      <c r="M1500" s="145"/>
      <c r="N1500" s="149"/>
      <c r="O1500" s="149"/>
    </row>
    <row r="1501" spans="1:15">
      <c r="A1501" s="80"/>
      <c r="B1501" s="39" t="str">
        <f>'Gene Table'!E1501</f>
        <v>hsa-miR-4456</v>
      </c>
      <c r="C1501" s="39" t="str">
        <f>'Gene Table'!B1501</f>
        <v>O11</v>
      </c>
      <c r="D1501" s="145"/>
      <c r="E1501" s="145"/>
      <c r="F1501" s="145"/>
      <c r="G1501" s="145"/>
      <c r="H1501" s="145"/>
      <c r="I1501" s="145"/>
      <c r="J1501" s="145"/>
      <c r="K1501" s="145"/>
      <c r="L1501" s="145"/>
      <c r="M1501" s="145"/>
      <c r="N1501" s="149"/>
      <c r="O1501" s="149"/>
    </row>
    <row r="1502" spans="1:15">
      <c r="A1502" s="80"/>
      <c r="B1502" s="39" t="str">
        <f>'Gene Table'!E1502</f>
        <v>hsa-miR-548an</v>
      </c>
      <c r="C1502" s="39" t="str">
        <f>'Gene Table'!B1502</f>
        <v>O12</v>
      </c>
      <c r="D1502" s="145"/>
      <c r="E1502" s="145"/>
      <c r="F1502" s="145"/>
      <c r="G1502" s="145"/>
      <c r="H1502" s="145"/>
      <c r="I1502" s="145"/>
      <c r="J1502" s="145"/>
      <c r="K1502" s="145"/>
      <c r="L1502" s="145"/>
      <c r="M1502" s="145"/>
      <c r="N1502" s="149"/>
      <c r="O1502" s="149"/>
    </row>
    <row r="1503" spans="1:15">
      <c r="A1503" s="80"/>
      <c r="B1503" s="39" t="str">
        <f>'Gene Table'!E1503</f>
        <v>hsa-miR-4457</v>
      </c>
      <c r="C1503" s="39" t="str">
        <f>'Gene Table'!B1503</f>
        <v>O13</v>
      </c>
      <c r="D1503" s="145"/>
      <c r="E1503" s="145"/>
      <c r="F1503" s="145"/>
      <c r="G1503" s="145"/>
      <c r="H1503" s="145"/>
      <c r="I1503" s="145"/>
      <c r="J1503" s="145"/>
      <c r="K1503" s="145"/>
      <c r="L1503" s="145"/>
      <c r="M1503" s="145"/>
      <c r="N1503" s="149"/>
      <c r="O1503" s="149"/>
    </row>
    <row r="1504" spans="1:15">
      <c r="A1504" s="80"/>
      <c r="B1504" s="39" t="str">
        <f>'Gene Table'!E1504</f>
        <v>hsa-miR-4537</v>
      </c>
      <c r="C1504" s="39" t="str">
        <f>'Gene Table'!B1504</f>
        <v>O14</v>
      </c>
      <c r="D1504" s="145"/>
      <c r="E1504" s="145"/>
      <c r="F1504" s="145"/>
      <c r="G1504" s="145"/>
      <c r="H1504" s="145"/>
      <c r="I1504" s="145"/>
      <c r="J1504" s="145"/>
      <c r="K1504" s="145"/>
      <c r="L1504" s="145"/>
      <c r="M1504" s="145"/>
      <c r="N1504" s="149"/>
      <c r="O1504" s="149"/>
    </row>
    <row r="1505" spans="1:15">
      <c r="A1505" s="80"/>
      <c r="B1505" s="39" t="str">
        <f>'Gene Table'!E1505</f>
        <v>hsa-miR-4458</v>
      </c>
      <c r="C1505" s="39" t="str">
        <f>'Gene Table'!B1505</f>
        <v>O15</v>
      </c>
      <c r="D1505" s="145"/>
      <c r="E1505" s="145"/>
      <c r="F1505" s="145"/>
      <c r="G1505" s="145"/>
      <c r="H1505" s="145"/>
      <c r="I1505" s="145"/>
      <c r="J1505" s="145"/>
      <c r="K1505" s="145"/>
      <c r="L1505" s="145"/>
      <c r="M1505" s="145"/>
      <c r="N1505" s="149"/>
      <c r="O1505" s="149"/>
    </row>
    <row r="1506" spans="1:15">
      <c r="A1506" s="80"/>
      <c r="B1506" s="39" t="str">
        <f>'Gene Table'!E1506</f>
        <v>hsa-miR-4538</v>
      </c>
      <c r="C1506" s="39" t="str">
        <f>'Gene Table'!B1506</f>
        <v>O16</v>
      </c>
      <c r="D1506" s="145"/>
      <c r="E1506" s="145"/>
      <c r="F1506" s="145"/>
      <c r="G1506" s="145"/>
      <c r="H1506" s="145"/>
      <c r="I1506" s="145"/>
      <c r="J1506" s="145"/>
      <c r="K1506" s="145"/>
      <c r="L1506" s="145"/>
      <c r="M1506" s="145"/>
      <c r="N1506" s="149"/>
      <c r="O1506" s="149"/>
    </row>
    <row r="1507" spans="1:15">
      <c r="A1507" s="80"/>
      <c r="B1507" s="39" t="str">
        <f>'Gene Table'!E1507</f>
        <v>hsa-miR-4459</v>
      </c>
      <c r="C1507" s="39" t="str">
        <f>'Gene Table'!B1507</f>
        <v>O17</v>
      </c>
      <c r="D1507" s="145"/>
      <c r="E1507" s="145"/>
      <c r="F1507" s="145"/>
      <c r="G1507" s="145"/>
      <c r="H1507" s="145"/>
      <c r="I1507" s="145"/>
      <c r="J1507" s="145"/>
      <c r="K1507" s="145"/>
      <c r="L1507" s="145"/>
      <c r="M1507" s="145"/>
      <c r="N1507" s="149"/>
      <c r="O1507" s="149"/>
    </row>
    <row r="1508" spans="1:15">
      <c r="A1508" s="80"/>
      <c r="B1508" s="39" t="str">
        <f>'Gene Table'!E1508</f>
        <v>hsa-miR-4539</v>
      </c>
      <c r="C1508" s="39" t="str">
        <f>'Gene Table'!B1508</f>
        <v>O18</v>
      </c>
      <c r="D1508" s="145"/>
      <c r="E1508" s="145"/>
      <c r="F1508" s="145"/>
      <c r="G1508" s="145"/>
      <c r="H1508" s="145"/>
      <c r="I1508" s="145"/>
      <c r="J1508" s="145"/>
      <c r="K1508" s="145"/>
      <c r="L1508" s="145"/>
      <c r="M1508" s="145"/>
      <c r="N1508" s="149"/>
      <c r="O1508" s="149"/>
    </row>
    <row r="1509" spans="1:15">
      <c r="A1509" s="80"/>
      <c r="B1509" s="39" t="str">
        <f>'Gene Table'!E1509</f>
        <v>hsa-miR-4460</v>
      </c>
      <c r="C1509" s="39" t="str">
        <f>'Gene Table'!B1509</f>
        <v>O19</v>
      </c>
      <c r="D1509" s="145"/>
      <c r="E1509" s="145"/>
      <c r="F1509" s="145"/>
      <c r="G1509" s="145"/>
      <c r="H1509" s="145"/>
      <c r="I1509" s="145"/>
      <c r="J1509" s="145"/>
      <c r="K1509" s="145"/>
      <c r="L1509" s="145"/>
      <c r="M1509" s="145"/>
      <c r="N1509" s="149"/>
      <c r="O1509" s="149"/>
    </row>
    <row r="1510" spans="1:15">
      <c r="A1510" s="80"/>
      <c r="B1510" s="39" t="str">
        <f>'Gene Table'!E1510</f>
        <v>hsa-miR-4540</v>
      </c>
      <c r="C1510" s="39" t="str">
        <f>'Gene Table'!B1510</f>
        <v>O20</v>
      </c>
      <c r="D1510" s="145"/>
      <c r="E1510" s="145"/>
      <c r="F1510" s="145"/>
      <c r="G1510" s="145"/>
      <c r="H1510" s="145"/>
      <c r="I1510" s="145"/>
      <c r="J1510" s="145"/>
      <c r="K1510" s="145"/>
      <c r="L1510" s="145"/>
      <c r="M1510" s="145"/>
      <c r="N1510" s="149"/>
      <c r="O1510" s="149"/>
    </row>
    <row r="1511" spans="1:15">
      <c r="A1511" s="80"/>
      <c r="B1511" s="39" t="str">
        <f>'Gene Table'!E1511</f>
        <v>hsa-miR-4461</v>
      </c>
      <c r="C1511" s="39" t="str">
        <f>'Gene Table'!B1511</f>
        <v>O21</v>
      </c>
      <c r="D1511" s="145"/>
      <c r="E1511" s="145"/>
      <c r="F1511" s="145"/>
      <c r="G1511" s="145"/>
      <c r="H1511" s="145"/>
      <c r="I1511" s="145"/>
      <c r="J1511" s="145"/>
      <c r="K1511" s="145"/>
      <c r="L1511" s="145"/>
      <c r="M1511" s="145"/>
      <c r="N1511" s="149"/>
      <c r="O1511" s="149"/>
    </row>
    <row r="1512" spans="1:15">
      <c r="A1512" s="80"/>
      <c r="B1512" s="39" t="str">
        <f>'Gene Table'!E1512</f>
        <v>hsa-miR-3972</v>
      </c>
      <c r="C1512" s="39" t="str">
        <f>'Gene Table'!B1512</f>
        <v>O22</v>
      </c>
      <c r="D1512" s="145"/>
      <c r="E1512" s="145"/>
      <c r="F1512" s="145"/>
      <c r="G1512" s="145"/>
      <c r="H1512" s="145"/>
      <c r="I1512" s="145"/>
      <c r="J1512" s="145"/>
      <c r="K1512" s="145"/>
      <c r="L1512" s="145"/>
      <c r="M1512" s="145"/>
      <c r="N1512" s="149"/>
      <c r="O1512" s="149"/>
    </row>
    <row r="1513" spans="1:15">
      <c r="A1513" s="80"/>
      <c r="B1513" s="39" t="str">
        <f>'Gene Table'!E1513</f>
        <v>hsa-miR-378h</v>
      </c>
      <c r="C1513" s="39" t="str">
        <f>'Gene Table'!B1513</f>
        <v>O23</v>
      </c>
      <c r="D1513" s="145"/>
      <c r="E1513" s="145"/>
      <c r="F1513" s="145"/>
      <c r="G1513" s="145"/>
      <c r="H1513" s="145"/>
      <c r="I1513" s="145"/>
      <c r="J1513" s="145"/>
      <c r="K1513" s="145"/>
      <c r="L1513" s="145"/>
      <c r="M1513" s="145"/>
      <c r="N1513" s="149"/>
      <c r="O1513" s="149"/>
    </row>
    <row r="1514" spans="1:15">
      <c r="A1514" s="80"/>
      <c r="B1514" s="39" t="str">
        <f>'Gene Table'!E1514</f>
        <v>hsa-miR-3973</v>
      </c>
      <c r="C1514" s="39" t="str">
        <f>'Gene Table'!B1514</f>
        <v>O24</v>
      </c>
      <c r="D1514" s="145"/>
      <c r="E1514" s="145"/>
      <c r="F1514" s="145"/>
      <c r="G1514" s="145"/>
      <c r="H1514" s="145"/>
      <c r="I1514" s="145"/>
      <c r="J1514" s="145"/>
      <c r="K1514" s="145"/>
      <c r="L1514" s="145"/>
      <c r="M1514" s="145"/>
      <c r="N1514" s="149"/>
      <c r="O1514" s="149"/>
    </row>
    <row r="1515" spans="1:15">
      <c r="A1515" s="80"/>
      <c r="B1515" s="39" t="str">
        <f>'Gene Table'!E1515</f>
        <v>NC</v>
      </c>
      <c r="C1515" s="39" t="str">
        <f>'Gene Table'!B1515</f>
        <v>P01</v>
      </c>
      <c r="D1515" s="145"/>
      <c r="E1515" s="145"/>
      <c r="F1515" s="145"/>
      <c r="G1515" s="145"/>
      <c r="H1515" s="145"/>
      <c r="I1515" s="145"/>
      <c r="J1515" s="145"/>
      <c r="K1515" s="145"/>
      <c r="L1515" s="145"/>
      <c r="M1515" s="145"/>
      <c r="N1515" s="149"/>
      <c r="O1515" s="149"/>
    </row>
    <row r="1516" spans="1:15">
      <c r="A1516" s="80"/>
      <c r="B1516" s="39" t="str">
        <f>'Gene Table'!E1516</f>
        <v>NC</v>
      </c>
      <c r="C1516" s="39" t="str">
        <f>'Gene Table'!B1516</f>
        <v>P02</v>
      </c>
      <c r="D1516" s="145"/>
      <c r="E1516" s="145"/>
      <c r="F1516" s="145"/>
      <c r="G1516" s="145"/>
      <c r="H1516" s="145"/>
      <c r="I1516" s="145"/>
      <c r="J1516" s="145"/>
      <c r="K1516" s="145"/>
      <c r="L1516" s="145"/>
      <c r="M1516" s="145"/>
      <c r="N1516" s="149"/>
      <c r="O1516" s="149"/>
    </row>
    <row r="1517" spans="1:15">
      <c r="A1517" s="80"/>
      <c r="B1517" s="39" t="str">
        <f>'Gene Table'!E1517</f>
        <v>NC</v>
      </c>
      <c r="C1517" s="39" t="str">
        <f>'Gene Table'!B1517</f>
        <v>P03</v>
      </c>
      <c r="D1517" s="145"/>
      <c r="E1517" s="145"/>
      <c r="F1517" s="145"/>
      <c r="G1517" s="145"/>
      <c r="H1517" s="145"/>
      <c r="I1517" s="145"/>
      <c r="J1517" s="145"/>
      <c r="K1517" s="145"/>
      <c r="L1517" s="145"/>
      <c r="M1517" s="145"/>
      <c r="N1517" s="149"/>
      <c r="O1517" s="149"/>
    </row>
    <row r="1518" spans="1:15">
      <c r="A1518" s="80"/>
      <c r="B1518" s="39" t="str">
        <f>'Gene Table'!E1518</f>
        <v>NC</v>
      </c>
      <c r="C1518" s="39" t="str">
        <f>'Gene Table'!B1518</f>
        <v>P04</v>
      </c>
      <c r="D1518" s="145"/>
      <c r="E1518" s="145"/>
      <c r="F1518" s="145"/>
      <c r="G1518" s="145"/>
      <c r="H1518" s="145"/>
      <c r="I1518" s="145"/>
      <c r="J1518" s="145"/>
      <c r="K1518" s="145"/>
      <c r="L1518" s="145"/>
      <c r="M1518" s="145"/>
      <c r="N1518" s="149"/>
      <c r="O1518" s="149"/>
    </row>
    <row r="1519" spans="1:15">
      <c r="A1519" s="80"/>
      <c r="B1519" s="39" t="str">
        <f>'Gene Table'!E1519</f>
        <v>HK1</v>
      </c>
      <c r="C1519" s="39" t="str">
        <f>'Gene Table'!B1519</f>
        <v>P05</v>
      </c>
      <c r="D1519" s="145"/>
      <c r="E1519" s="145"/>
      <c r="F1519" s="145"/>
      <c r="G1519" s="145"/>
      <c r="H1519" s="145"/>
      <c r="I1519" s="145"/>
      <c r="J1519" s="145"/>
      <c r="K1519" s="145"/>
      <c r="L1519" s="145"/>
      <c r="M1519" s="145"/>
      <c r="N1519" s="149"/>
      <c r="O1519" s="149"/>
    </row>
    <row r="1520" spans="1:15">
      <c r="A1520" s="80"/>
      <c r="B1520" s="39" t="str">
        <f>'Gene Table'!E1520</f>
        <v>HK1</v>
      </c>
      <c r="C1520" s="39" t="str">
        <f>'Gene Table'!B1520</f>
        <v>P06</v>
      </c>
      <c r="D1520" s="145"/>
      <c r="E1520" s="145"/>
      <c r="F1520" s="145"/>
      <c r="G1520" s="145"/>
      <c r="H1520" s="145"/>
      <c r="I1520" s="145"/>
      <c r="J1520" s="145"/>
      <c r="K1520" s="145"/>
      <c r="L1520" s="145"/>
      <c r="M1520" s="145"/>
      <c r="N1520" s="149"/>
      <c r="O1520" s="149"/>
    </row>
    <row r="1521" spans="1:15">
      <c r="A1521" s="80"/>
      <c r="B1521" s="39" t="str">
        <f>'Gene Table'!E1521</f>
        <v>HK2</v>
      </c>
      <c r="C1521" s="39" t="str">
        <f>'Gene Table'!B1521</f>
        <v>P07</v>
      </c>
      <c r="D1521" s="145"/>
      <c r="E1521" s="145"/>
      <c r="F1521" s="145"/>
      <c r="G1521" s="145"/>
      <c r="H1521" s="145"/>
      <c r="I1521" s="145"/>
      <c r="J1521" s="145"/>
      <c r="K1521" s="145"/>
      <c r="L1521" s="145"/>
      <c r="M1521" s="145"/>
      <c r="N1521" s="149"/>
      <c r="O1521" s="149"/>
    </row>
    <row r="1522" spans="1:15">
      <c r="A1522" s="80"/>
      <c r="B1522" s="39" t="str">
        <f>'Gene Table'!E1522</f>
        <v>HK2</v>
      </c>
      <c r="C1522" s="39" t="str">
        <f>'Gene Table'!B1522</f>
        <v>P08</v>
      </c>
      <c r="D1522" s="145"/>
      <c r="E1522" s="145"/>
      <c r="F1522" s="145"/>
      <c r="G1522" s="145"/>
      <c r="H1522" s="145"/>
      <c r="I1522" s="145"/>
      <c r="J1522" s="145"/>
      <c r="K1522" s="145"/>
      <c r="L1522" s="145"/>
      <c r="M1522" s="145"/>
      <c r="N1522" s="149"/>
      <c r="O1522" s="149"/>
    </row>
    <row r="1523" spans="1:15">
      <c r="A1523" s="80"/>
      <c r="B1523" s="39" t="str">
        <f>'Gene Table'!E1523</f>
        <v>HK3</v>
      </c>
      <c r="C1523" s="39" t="str">
        <f>'Gene Table'!B1523</f>
        <v>P09</v>
      </c>
      <c r="D1523" s="145"/>
      <c r="E1523" s="145"/>
      <c r="F1523" s="145"/>
      <c r="G1523" s="145"/>
      <c r="H1523" s="145"/>
      <c r="I1523" s="145"/>
      <c r="J1523" s="145"/>
      <c r="K1523" s="145"/>
      <c r="L1523" s="145"/>
      <c r="M1523" s="145"/>
      <c r="N1523" s="149"/>
      <c r="O1523" s="149"/>
    </row>
    <row r="1524" spans="1:15">
      <c r="A1524" s="80"/>
      <c r="B1524" s="39" t="str">
        <f>'Gene Table'!E1524</f>
        <v>HK3</v>
      </c>
      <c r="C1524" s="39" t="str">
        <f>'Gene Table'!B1524</f>
        <v>P10</v>
      </c>
      <c r="D1524" s="145"/>
      <c r="E1524" s="145"/>
      <c r="F1524" s="145"/>
      <c r="G1524" s="145"/>
      <c r="H1524" s="145"/>
      <c r="I1524" s="145"/>
      <c r="J1524" s="145"/>
      <c r="K1524" s="145"/>
      <c r="L1524" s="145"/>
      <c r="M1524" s="145"/>
      <c r="N1524" s="149"/>
      <c r="O1524" s="149"/>
    </row>
    <row r="1525" spans="1:15">
      <c r="A1525" s="80"/>
      <c r="B1525" s="39" t="str">
        <f>'Gene Table'!E1525</f>
        <v>HK4</v>
      </c>
      <c r="C1525" s="39" t="str">
        <f>'Gene Table'!B1525</f>
        <v>P11</v>
      </c>
      <c r="D1525" s="145"/>
      <c r="E1525" s="145"/>
      <c r="F1525" s="145"/>
      <c r="G1525" s="145"/>
      <c r="H1525" s="145"/>
      <c r="I1525" s="145"/>
      <c r="J1525" s="145"/>
      <c r="K1525" s="145"/>
      <c r="L1525" s="145"/>
      <c r="M1525" s="145"/>
      <c r="N1525" s="149"/>
      <c r="O1525" s="149"/>
    </row>
    <row r="1526" spans="1:15">
      <c r="A1526" s="80"/>
      <c r="B1526" s="39" t="str">
        <f>'Gene Table'!E1526</f>
        <v>HK4</v>
      </c>
      <c r="C1526" s="39" t="str">
        <f>'Gene Table'!B1526</f>
        <v>P12</v>
      </c>
      <c r="D1526" s="145"/>
      <c r="E1526" s="145"/>
      <c r="F1526" s="145"/>
      <c r="G1526" s="145"/>
      <c r="H1526" s="145"/>
      <c r="I1526" s="145"/>
      <c r="J1526" s="145"/>
      <c r="K1526" s="145"/>
      <c r="L1526" s="145"/>
      <c r="M1526" s="145"/>
      <c r="N1526" s="149"/>
      <c r="O1526" s="149"/>
    </row>
    <row r="1527" spans="1:15">
      <c r="A1527" s="80"/>
      <c r="B1527" s="39" t="str">
        <f>'Gene Table'!E1527</f>
        <v>HK5</v>
      </c>
      <c r="C1527" s="39" t="str">
        <f>'Gene Table'!B1527</f>
        <v>P13</v>
      </c>
      <c r="D1527" s="145"/>
      <c r="E1527" s="145"/>
      <c r="F1527" s="145"/>
      <c r="G1527" s="145"/>
      <c r="H1527" s="145"/>
      <c r="I1527" s="145"/>
      <c r="J1527" s="145"/>
      <c r="K1527" s="145"/>
      <c r="L1527" s="145"/>
      <c r="M1527" s="145"/>
      <c r="N1527" s="149"/>
      <c r="O1527" s="149"/>
    </row>
    <row r="1528" spans="1:15">
      <c r="A1528" s="80"/>
      <c r="B1528" s="39" t="str">
        <f>'Gene Table'!E1528</f>
        <v>HK5</v>
      </c>
      <c r="C1528" s="39" t="str">
        <f>'Gene Table'!B1528</f>
        <v>P14</v>
      </c>
      <c r="D1528" s="145"/>
      <c r="E1528" s="145"/>
      <c r="F1528" s="145"/>
      <c r="G1528" s="145"/>
      <c r="H1528" s="145"/>
      <c r="I1528" s="145"/>
      <c r="J1528" s="145"/>
      <c r="K1528" s="145"/>
      <c r="L1528" s="145"/>
      <c r="M1528" s="145"/>
      <c r="N1528" s="149"/>
      <c r="O1528" s="149"/>
    </row>
    <row r="1529" spans="1:15">
      <c r="A1529" s="80"/>
      <c r="B1529" s="39" t="str">
        <f>'Gene Table'!E1529</f>
        <v>HK6</v>
      </c>
      <c r="C1529" s="39" t="str">
        <f>'Gene Table'!B1529</f>
        <v>P15</v>
      </c>
      <c r="D1529" s="145"/>
      <c r="E1529" s="145"/>
      <c r="F1529" s="145"/>
      <c r="G1529" s="145"/>
      <c r="H1529" s="145"/>
      <c r="I1529" s="145"/>
      <c r="J1529" s="145"/>
      <c r="K1529" s="145"/>
      <c r="L1529" s="145"/>
      <c r="M1529" s="145"/>
      <c r="N1529" s="149"/>
      <c r="O1529" s="149"/>
    </row>
    <row r="1530" spans="1:15">
      <c r="A1530" s="80"/>
      <c r="B1530" s="39" t="str">
        <f>'Gene Table'!E1530</f>
        <v>HK6</v>
      </c>
      <c r="C1530" s="39" t="str">
        <f>'Gene Table'!B1530</f>
        <v>P16</v>
      </c>
      <c r="D1530" s="145"/>
      <c r="E1530" s="145"/>
      <c r="F1530" s="145"/>
      <c r="G1530" s="145"/>
      <c r="H1530" s="145"/>
      <c r="I1530" s="145"/>
      <c r="J1530" s="145"/>
      <c r="K1530" s="145"/>
      <c r="L1530" s="145"/>
      <c r="M1530" s="145"/>
      <c r="N1530" s="149"/>
      <c r="O1530" s="149"/>
    </row>
    <row r="1531" spans="1:15">
      <c r="A1531" s="80"/>
      <c r="B1531" s="39" t="str">
        <f>'Gene Table'!E1531</f>
        <v>RT</v>
      </c>
      <c r="C1531" s="39" t="str">
        <f>'Gene Table'!B1531</f>
        <v>P17</v>
      </c>
      <c r="D1531" s="145"/>
      <c r="E1531" s="145"/>
      <c r="F1531" s="145"/>
      <c r="G1531" s="145"/>
      <c r="H1531" s="145"/>
      <c r="I1531" s="145"/>
      <c r="J1531" s="145"/>
      <c r="K1531" s="145"/>
      <c r="L1531" s="145"/>
      <c r="M1531" s="145"/>
      <c r="N1531" s="149"/>
      <c r="O1531" s="149"/>
    </row>
    <row r="1532" spans="1:15">
      <c r="A1532" s="80"/>
      <c r="B1532" s="39" t="str">
        <f>'Gene Table'!E1532</f>
        <v>RT</v>
      </c>
      <c r="C1532" s="39" t="str">
        <f>'Gene Table'!B1532</f>
        <v>P18</v>
      </c>
      <c r="D1532" s="145"/>
      <c r="E1532" s="145"/>
      <c r="F1532" s="145"/>
      <c r="G1532" s="145"/>
      <c r="H1532" s="145"/>
      <c r="I1532" s="145"/>
      <c r="J1532" s="145"/>
      <c r="K1532" s="145"/>
      <c r="L1532" s="145"/>
      <c r="M1532" s="145"/>
      <c r="N1532" s="149"/>
      <c r="O1532" s="149"/>
    </row>
    <row r="1533" spans="1:15">
      <c r="A1533" s="80"/>
      <c r="B1533" s="39" t="str">
        <f>'Gene Table'!E1533</f>
        <v>RT</v>
      </c>
      <c r="C1533" s="39" t="str">
        <f>'Gene Table'!B1533</f>
        <v>P19</v>
      </c>
      <c r="D1533" s="145"/>
      <c r="E1533" s="145"/>
      <c r="F1533" s="145"/>
      <c r="G1533" s="145"/>
      <c r="H1533" s="145"/>
      <c r="I1533" s="145"/>
      <c r="J1533" s="145"/>
      <c r="K1533" s="145"/>
      <c r="L1533" s="145"/>
      <c r="M1533" s="145"/>
      <c r="N1533" s="149"/>
      <c r="O1533" s="149"/>
    </row>
    <row r="1534" spans="1:15">
      <c r="A1534" s="80"/>
      <c r="B1534" s="39" t="str">
        <f>'Gene Table'!E1534</f>
        <v>RT</v>
      </c>
      <c r="C1534" s="39" t="str">
        <f>'Gene Table'!B1534</f>
        <v>P20</v>
      </c>
      <c r="D1534" s="145"/>
      <c r="E1534" s="145"/>
      <c r="F1534" s="145"/>
      <c r="G1534" s="145"/>
      <c r="H1534" s="145"/>
      <c r="I1534" s="145"/>
      <c r="J1534" s="145"/>
      <c r="K1534" s="145"/>
      <c r="L1534" s="145"/>
      <c r="M1534" s="145"/>
      <c r="N1534" s="149"/>
      <c r="O1534" s="149"/>
    </row>
    <row r="1535" spans="1:15">
      <c r="A1535" s="80"/>
      <c r="B1535" s="39" t="str">
        <f>'Gene Table'!E1535</f>
        <v>PCR</v>
      </c>
      <c r="C1535" s="39" t="str">
        <f>'Gene Table'!B1535</f>
        <v>P21</v>
      </c>
      <c r="D1535" s="145"/>
      <c r="E1535" s="145"/>
      <c r="F1535" s="145"/>
      <c r="G1535" s="145"/>
      <c r="H1535" s="145"/>
      <c r="I1535" s="145"/>
      <c r="J1535" s="145"/>
      <c r="K1535" s="145"/>
      <c r="L1535" s="145"/>
      <c r="M1535" s="145"/>
      <c r="N1535" s="149"/>
      <c r="O1535" s="149"/>
    </row>
    <row r="1536" spans="1:15">
      <c r="A1536" s="80"/>
      <c r="B1536" s="39" t="str">
        <f>'Gene Table'!E1536</f>
        <v>PCR</v>
      </c>
      <c r="C1536" s="39" t="str">
        <f>'Gene Table'!B1536</f>
        <v>P22</v>
      </c>
      <c r="D1536" s="145"/>
      <c r="E1536" s="145"/>
      <c r="F1536" s="145"/>
      <c r="G1536" s="145"/>
      <c r="H1536" s="145"/>
      <c r="I1536" s="145"/>
      <c r="J1536" s="145"/>
      <c r="K1536" s="145"/>
      <c r="L1536" s="145"/>
      <c r="M1536" s="145"/>
      <c r="N1536" s="149"/>
      <c r="O1536" s="149"/>
    </row>
    <row r="1537" spans="1:15">
      <c r="A1537" s="80"/>
      <c r="B1537" s="39" t="str">
        <f>'Gene Table'!E1537</f>
        <v>PCR</v>
      </c>
      <c r="C1537" s="39" t="str">
        <f>'Gene Table'!B1537</f>
        <v>P23</v>
      </c>
      <c r="D1537" s="145"/>
      <c r="E1537" s="145"/>
      <c r="F1537" s="145"/>
      <c r="G1537" s="145"/>
      <c r="H1537" s="145"/>
      <c r="I1537" s="145"/>
      <c r="J1537" s="145"/>
      <c r="K1537" s="145"/>
      <c r="L1537" s="145"/>
      <c r="M1537" s="145"/>
      <c r="N1537" s="149"/>
      <c r="O1537" s="149"/>
    </row>
    <row r="1538" spans="1:15">
      <c r="A1538" s="94"/>
      <c r="B1538" s="39" t="str">
        <f>'Gene Table'!E1538</f>
        <v>PCR</v>
      </c>
      <c r="C1538" s="39" t="str">
        <f>'Gene Table'!B1538</f>
        <v>P24</v>
      </c>
      <c r="D1538" s="145"/>
      <c r="E1538" s="145"/>
      <c r="F1538" s="145"/>
      <c r="G1538" s="145"/>
      <c r="H1538" s="145"/>
      <c r="I1538" s="145"/>
      <c r="J1538" s="145"/>
      <c r="K1538" s="145"/>
      <c r="L1538" s="145"/>
      <c r="M1538" s="145"/>
      <c r="N1538" s="149"/>
      <c r="O1538" s="149"/>
    </row>
    <row r="1539" spans="1:15">
      <c r="A1539" s="78" t="str">
        <f>'Gene Table'!A1539</f>
        <v>Plate 5</v>
      </c>
      <c r="B1539" s="39" t="str">
        <f>'Gene Table'!E1539</f>
        <v>hsa-miR-4735-3p</v>
      </c>
      <c r="C1539" s="39" t="str">
        <f>'Gene Table'!B1539</f>
        <v>A01</v>
      </c>
      <c r="D1539" s="145"/>
      <c r="E1539" s="145"/>
      <c r="F1539" s="145"/>
      <c r="G1539" s="145"/>
      <c r="H1539" s="145"/>
      <c r="I1539" s="145"/>
      <c r="J1539" s="145"/>
      <c r="K1539" s="145"/>
      <c r="L1539" s="145"/>
      <c r="M1539" s="145"/>
      <c r="N1539" s="149"/>
      <c r="O1539" s="149"/>
    </row>
    <row r="1540" spans="1:15">
      <c r="A1540" s="80"/>
      <c r="B1540" s="39" t="str">
        <f>'Gene Table'!E1540</f>
        <v>hsa-miR-4790-3p</v>
      </c>
      <c r="C1540" s="39" t="str">
        <f>'Gene Table'!B1540</f>
        <v>A02</v>
      </c>
      <c r="D1540" s="145"/>
      <c r="E1540" s="145"/>
      <c r="F1540" s="145"/>
      <c r="G1540" s="145"/>
      <c r="H1540" s="145"/>
      <c r="I1540" s="145"/>
      <c r="J1540" s="145"/>
      <c r="K1540" s="145"/>
      <c r="L1540" s="145"/>
      <c r="M1540" s="145"/>
      <c r="N1540" s="149"/>
      <c r="O1540" s="149"/>
    </row>
    <row r="1541" spans="1:15">
      <c r="A1541" s="80"/>
      <c r="B1541" s="39" t="str">
        <f>'Gene Table'!E1541</f>
        <v>hsa-miR-4736</v>
      </c>
      <c r="C1541" s="39" t="str">
        <f>'Gene Table'!B1541</f>
        <v>A03</v>
      </c>
      <c r="D1541" s="145"/>
      <c r="E1541" s="145"/>
      <c r="F1541" s="145"/>
      <c r="G1541" s="145"/>
      <c r="H1541" s="145"/>
      <c r="I1541" s="145"/>
      <c r="J1541" s="145"/>
      <c r="K1541" s="145"/>
      <c r="L1541" s="145"/>
      <c r="M1541" s="145"/>
      <c r="N1541" s="149"/>
      <c r="O1541" s="149"/>
    </row>
    <row r="1542" spans="1:15">
      <c r="A1542" s="80"/>
      <c r="B1542" s="39" t="str">
        <f>'Gene Table'!E1542</f>
        <v>hsa-miR-4791</v>
      </c>
      <c r="C1542" s="39" t="str">
        <f>'Gene Table'!B1542</f>
        <v>A04</v>
      </c>
      <c r="D1542" s="145"/>
      <c r="E1542" s="145"/>
      <c r="F1542" s="145"/>
      <c r="G1542" s="145"/>
      <c r="H1542" s="145"/>
      <c r="I1542" s="145"/>
      <c r="J1542" s="145"/>
      <c r="K1542" s="145"/>
      <c r="L1542" s="145"/>
      <c r="M1542" s="145"/>
      <c r="N1542" s="149"/>
      <c r="O1542" s="149"/>
    </row>
    <row r="1543" spans="1:15">
      <c r="A1543" s="80"/>
      <c r="B1543" s="39" t="str">
        <f>'Gene Table'!E1543</f>
        <v>hsa-miR-4737</v>
      </c>
      <c r="C1543" s="39" t="str">
        <f>'Gene Table'!B1543</f>
        <v>A05</v>
      </c>
      <c r="D1543" s="145"/>
      <c r="E1543" s="145"/>
      <c r="F1543" s="145"/>
      <c r="G1543" s="145"/>
      <c r="H1543" s="145"/>
      <c r="I1543" s="145"/>
      <c r="J1543" s="145"/>
      <c r="K1543" s="145"/>
      <c r="L1543" s="145"/>
      <c r="M1543" s="145"/>
      <c r="N1543" s="149"/>
      <c r="O1543" s="149"/>
    </row>
    <row r="1544" spans="1:15">
      <c r="A1544" s="80"/>
      <c r="B1544" s="39" t="str">
        <f>'Gene Table'!E1544</f>
        <v>hsa-miR-4792</v>
      </c>
      <c r="C1544" s="39" t="str">
        <f>'Gene Table'!B1544</f>
        <v>A06</v>
      </c>
      <c r="D1544" s="145"/>
      <c r="E1544" s="145"/>
      <c r="F1544" s="145"/>
      <c r="G1544" s="145"/>
      <c r="H1544" s="145"/>
      <c r="I1544" s="145"/>
      <c r="J1544" s="145"/>
      <c r="K1544" s="145"/>
      <c r="L1544" s="145"/>
      <c r="M1544" s="145"/>
      <c r="N1544" s="149"/>
      <c r="O1544" s="149"/>
    </row>
    <row r="1545" spans="1:15">
      <c r="A1545" s="80"/>
      <c r="B1545" s="39" t="str">
        <f>'Gene Table'!E1545</f>
        <v>hsa-miR-4738-5p</v>
      </c>
      <c r="C1545" s="39" t="str">
        <f>'Gene Table'!B1545</f>
        <v>A07</v>
      </c>
      <c r="D1545" s="145"/>
      <c r="E1545" s="145"/>
      <c r="F1545" s="145"/>
      <c r="G1545" s="145"/>
      <c r="H1545" s="145"/>
      <c r="I1545" s="145"/>
      <c r="J1545" s="145"/>
      <c r="K1545" s="145"/>
      <c r="L1545" s="145"/>
      <c r="M1545" s="145"/>
      <c r="N1545" s="149"/>
      <c r="O1545" s="149"/>
    </row>
    <row r="1546" spans="1:15">
      <c r="A1546" s="80"/>
      <c r="B1546" s="39" t="str">
        <f>'Gene Table'!E1546</f>
        <v>hsa-miR-4793-5p</v>
      </c>
      <c r="C1546" s="39" t="str">
        <f>'Gene Table'!B1546</f>
        <v>A08</v>
      </c>
      <c r="D1546" s="145"/>
      <c r="E1546" s="145"/>
      <c r="F1546" s="145"/>
      <c r="G1546" s="145"/>
      <c r="H1546" s="145"/>
      <c r="I1546" s="145"/>
      <c r="J1546" s="145"/>
      <c r="K1546" s="145"/>
      <c r="L1546" s="145"/>
      <c r="M1546" s="145"/>
      <c r="N1546" s="149"/>
      <c r="O1546" s="149"/>
    </row>
    <row r="1547" spans="1:15">
      <c r="A1547" s="80"/>
      <c r="B1547" s="39" t="str">
        <f>'Gene Table'!E1547</f>
        <v>hsa-miR-4738-3p</v>
      </c>
      <c r="C1547" s="39" t="str">
        <f>'Gene Table'!B1547</f>
        <v>A09</v>
      </c>
      <c r="D1547" s="145"/>
      <c r="E1547" s="145"/>
      <c r="F1547" s="145"/>
      <c r="G1547" s="145"/>
      <c r="H1547" s="145"/>
      <c r="I1547" s="145"/>
      <c r="J1547" s="145"/>
      <c r="K1547" s="145"/>
      <c r="L1547" s="145"/>
      <c r="M1547" s="145"/>
      <c r="N1547" s="149"/>
      <c r="O1547" s="149"/>
    </row>
    <row r="1548" spans="1:15">
      <c r="A1548" s="80"/>
      <c r="B1548" s="39" t="str">
        <f>'Gene Table'!E1548</f>
        <v>hsa-miR-4793-3p</v>
      </c>
      <c r="C1548" s="39" t="str">
        <f>'Gene Table'!B1548</f>
        <v>A10</v>
      </c>
      <c r="D1548" s="145"/>
      <c r="E1548" s="145"/>
      <c r="F1548" s="145"/>
      <c r="G1548" s="145"/>
      <c r="H1548" s="145"/>
      <c r="I1548" s="145"/>
      <c r="J1548" s="145"/>
      <c r="K1548" s="145"/>
      <c r="L1548" s="145"/>
      <c r="M1548" s="145"/>
      <c r="N1548" s="149"/>
      <c r="O1548" s="149"/>
    </row>
    <row r="1549" spans="1:15">
      <c r="A1549" s="80"/>
      <c r="B1549" s="39" t="str">
        <f>'Gene Table'!E1549</f>
        <v>hsa-miR-4739</v>
      </c>
      <c r="C1549" s="39" t="str">
        <f>'Gene Table'!B1549</f>
        <v>A11</v>
      </c>
      <c r="D1549" s="145"/>
      <c r="E1549" s="145"/>
      <c r="F1549" s="145"/>
      <c r="G1549" s="145"/>
      <c r="H1549" s="145"/>
      <c r="I1549" s="145"/>
      <c r="J1549" s="145"/>
      <c r="K1549" s="145"/>
      <c r="L1549" s="145"/>
      <c r="M1549" s="145"/>
      <c r="N1549" s="149"/>
      <c r="O1549" s="149"/>
    </row>
    <row r="1550" spans="1:15">
      <c r="A1550" s="80"/>
      <c r="B1550" s="39" t="str">
        <f>'Gene Table'!E1550</f>
        <v>hsa-miR-4794</v>
      </c>
      <c r="C1550" s="39" t="str">
        <f>'Gene Table'!B1550</f>
        <v>A12</v>
      </c>
      <c r="D1550" s="145"/>
      <c r="E1550" s="145"/>
      <c r="F1550" s="145"/>
      <c r="G1550" s="145"/>
      <c r="H1550" s="145"/>
      <c r="I1550" s="145"/>
      <c r="J1550" s="145"/>
      <c r="K1550" s="145"/>
      <c r="L1550" s="145"/>
      <c r="M1550" s="145"/>
      <c r="N1550" s="149"/>
      <c r="O1550" s="149"/>
    </row>
    <row r="1551" spans="1:15">
      <c r="A1551" s="80"/>
      <c r="B1551" s="39" t="str">
        <f>'Gene Table'!E1551</f>
        <v>hsa-miR-4740-5p</v>
      </c>
      <c r="C1551" s="39" t="str">
        <f>'Gene Table'!B1551</f>
        <v>A13</v>
      </c>
      <c r="D1551" s="145"/>
      <c r="E1551" s="145"/>
      <c r="F1551" s="145"/>
      <c r="G1551" s="145"/>
      <c r="H1551" s="145"/>
      <c r="I1551" s="145"/>
      <c r="J1551" s="145"/>
      <c r="K1551" s="145"/>
      <c r="L1551" s="145"/>
      <c r="M1551" s="145"/>
      <c r="N1551" s="149"/>
      <c r="O1551" s="149"/>
    </row>
    <row r="1552" spans="1:15">
      <c r="A1552" s="80"/>
      <c r="B1552" s="39" t="str">
        <f>'Gene Table'!E1552</f>
        <v>hsa-miR-4795-5p</v>
      </c>
      <c r="C1552" s="39" t="str">
        <f>'Gene Table'!B1552</f>
        <v>A14</v>
      </c>
      <c r="D1552" s="145"/>
      <c r="E1552" s="145"/>
      <c r="F1552" s="145"/>
      <c r="G1552" s="145"/>
      <c r="H1552" s="145"/>
      <c r="I1552" s="145"/>
      <c r="J1552" s="145"/>
      <c r="K1552" s="145"/>
      <c r="L1552" s="145"/>
      <c r="M1552" s="145"/>
      <c r="N1552" s="149"/>
      <c r="O1552" s="149"/>
    </row>
    <row r="1553" spans="1:15">
      <c r="A1553" s="80"/>
      <c r="B1553" s="39" t="str">
        <f>'Gene Table'!E1553</f>
        <v>hsa-miR-4740-3p</v>
      </c>
      <c r="C1553" s="39" t="str">
        <f>'Gene Table'!B1553</f>
        <v>A15</v>
      </c>
      <c r="D1553" s="145"/>
      <c r="E1553" s="145"/>
      <c r="F1553" s="145"/>
      <c r="G1553" s="145"/>
      <c r="H1553" s="145"/>
      <c r="I1553" s="145"/>
      <c r="J1553" s="145"/>
      <c r="K1553" s="145"/>
      <c r="L1553" s="145"/>
      <c r="M1553" s="145"/>
      <c r="N1553" s="149"/>
      <c r="O1553" s="149"/>
    </row>
    <row r="1554" spans="1:15">
      <c r="A1554" s="80"/>
      <c r="B1554" s="39" t="str">
        <f>'Gene Table'!E1554</f>
        <v>hsa-miR-4795-3p</v>
      </c>
      <c r="C1554" s="39" t="str">
        <f>'Gene Table'!B1554</f>
        <v>A16</v>
      </c>
      <c r="D1554" s="145"/>
      <c r="E1554" s="145"/>
      <c r="F1554" s="145"/>
      <c r="G1554" s="145"/>
      <c r="H1554" s="145"/>
      <c r="I1554" s="145"/>
      <c r="J1554" s="145"/>
      <c r="K1554" s="145"/>
      <c r="L1554" s="145"/>
      <c r="M1554" s="145"/>
      <c r="N1554" s="149"/>
      <c r="O1554" s="149"/>
    </row>
    <row r="1555" spans="1:15">
      <c r="A1555" s="80"/>
      <c r="B1555" s="39" t="str">
        <f>'Gene Table'!E1555</f>
        <v>hsa-miR-4741</v>
      </c>
      <c r="C1555" s="39" t="str">
        <f>'Gene Table'!B1555</f>
        <v>A17</v>
      </c>
      <c r="D1555" s="145"/>
      <c r="E1555" s="145"/>
      <c r="F1555" s="145"/>
      <c r="G1555" s="145"/>
      <c r="H1555" s="145"/>
      <c r="I1555" s="145"/>
      <c r="J1555" s="145"/>
      <c r="K1555" s="145"/>
      <c r="L1555" s="145"/>
      <c r="M1555" s="145"/>
      <c r="N1555" s="149"/>
      <c r="O1555" s="149"/>
    </row>
    <row r="1556" spans="1:15">
      <c r="A1556" s="80"/>
      <c r="B1556" s="39" t="str">
        <f>'Gene Table'!E1556</f>
        <v>hsa-miR-4796-5p</v>
      </c>
      <c r="C1556" s="39" t="str">
        <f>'Gene Table'!B1556</f>
        <v>A18</v>
      </c>
      <c r="D1556" s="145"/>
      <c r="E1556" s="145"/>
      <c r="F1556" s="145"/>
      <c r="G1556" s="145"/>
      <c r="H1556" s="145"/>
      <c r="I1556" s="145"/>
      <c r="J1556" s="145"/>
      <c r="K1556" s="145"/>
      <c r="L1556" s="145"/>
      <c r="M1556" s="145"/>
      <c r="N1556" s="149"/>
      <c r="O1556" s="149"/>
    </row>
    <row r="1557" spans="1:15">
      <c r="A1557" s="80"/>
      <c r="B1557" s="39" t="str">
        <f>'Gene Table'!E1557</f>
        <v>hsa-miR-4742-5p</v>
      </c>
      <c r="C1557" s="39" t="str">
        <f>'Gene Table'!B1557</f>
        <v>A19</v>
      </c>
      <c r="D1557" s="145"/>
      <c r="E1557" s="145"/>
      <c r="F1557" s="145"/>
      <c r="G1557" s="145"/>
      <c r="H1557" s="145"/>
      <c r="I1557" s="145"/>
      <c r="J1557" s="145"/>
      <c r="K1557" s="145"/>
      <c r="L1557" s="145"/>
      <c r="M1557" s="145"/>
      <c r="N1557" s="149"/>
      <c r="O1557" s="149"/>
    </row>
    <row r="1558" spans="1:15">
      <c r="A1558" s="80"/>
      <c r="B1558" s="39" t="str">
        <f>'Gene Table'!E1558</f>
        <v>hsa-miR-4796-3p</v>
      </c>
      <c r="C1558" s="39" t="str">
        <f>'Gene Table'!B1558</f>
        <v>A20</v>
      </c>
      <c r="D1558" s="145"/>
      <c r="E1558" s="145"/>
      <c r="F1558" s="145"/>
      <c r="G1558" s="145"/>
      <c r="H1558" s="145"/>
      <c r="I1558" s="145"/>
      <c r="J1558" s="145"/>
      <c r="K1558" s="145"/>
      <c r="L1558" s="145"/>
      <c r="M1558" s="145"/>
      <c r="N1558" s="149"/>
      <c r="O1558" s="149"/>
    </row>
    <row r="1559" spans="1:15">
      <c r="A1559" s="80"/>
      <c r="B1559" s="39" t="str">
        <f>'Gene Table'!E1559</f>
        <v>hsa-miR-4742-3p</v>
      </c>
      <c r="C1559" s="39" t="str">
        <f>'Gene Table'!B1559</f>
        <v>A21</v>
      </c>
      <c r="D1559" s="145"/>
      <c r="E1559" s="145"/>
      <c r="F1559" s="145"/>
      <c r="G1559" s="145"/>
      <c r="H1559" s="145"/>
      <c r="I1559" s="145"/>
      <c r="J1559" s="145"/>
      <c r="K1559" s="145"/>
      <c r="L1559" s="145"/>
      <c r="M1559" s="145"/>
      <c r="N1559" s="149"/>
      <c r="O1559" s="149"/>
    </row>
    <row r="1560" spans="1:15">
      <c r="A1560" s="80"/>
      <c r="B1560" s="39" t="str">
        <f>'Gene Table'!E1560</f>
        <v>hsa-miR-4797-5p</v>
      </c>
      <c r="C1560" s="39" t="str">
        <f>'Gene Table'!B1560</f>
        <v>A22</v>
      </c>
      <c r="D1560" s="145"/>
      <c r="E1560" s="145"/>
      <c r="F1560" s="145"/>
      <c r="G1560" s="145"/>
      <c r="H1560" s="145"/>
      <c r="I1560" s="145"/>
      <c r="J1560" s="145"/>
      <c r="K1560" s="145"/>
      <c r="L1560" s="145"/>
      <c r="M1560" s="145"/>
      <c r="N1560" s="149"/>
      <c r="O1560" s="149"/>
    </row>
    <row r="1561" spans="1:15">
      <c r="A1561" s="80"/>
      <c r="B1561" s="39" t="str">
        <f>'Gene Table'!E1561</f>
        <v>hsa-miR-4743</v>
      </c>
      <c r="C1561" s="39" t="str">
        <f>'Gene Table'!B1561</f>
        <v>A23</v>
      </c>
      <c r="D1561" s="145"/>
      <c r="E1561" s="145"/>
      <c r="F1561" s="145"/>
      <c r="G1561" s="145"/>
      <c r="H1561" s="145"/>
      <c r="I1561" s="145"/>
      <c r="J1561" s="145"/>
      <c r="K1561" s="145"/>
      <c r="L1561" s="145"/>
      <c r="M1561" s="145"/>
      <c r="N1561" s="149"/>
      <c r="O1561" s="149"/>
    </row>
    <row r="1562" spans="1:15">
      <c r="A1562" s="80"/>
      <c r="B1562" s="39" t="str">
        <f>'Gene Table'!E1562</f>
        <v>hsa-miR-4797-3p</v>
      </c>
      <c r="C1562" s="39" t="str">
        <f>'Gene Table'!B1562</f>
        <v>A24</v>
      </c>
      <c r="D1562" s="145"/>
      <c r="E1562" s="145"/>
      <c r="F1562" s="145"/>
      <c r="G1562" s="145"/>
      <c r="H1562" s="145"/>
      <c r="I1562" s="145"/>
      <c r="J1562" s="145"/>
      <c r="K1562" s="145"/>
      <c r="L1562" s="145"/>
      <c r="M1562" s="145"/>
      <c r="N1562" s="149"/>
      <c r="O1562" s="149"/>
    </row>
    <row r="1563" spans="1:15">
      <c r="A1563" s="80"/>
      <c r="B1563" s="39" t="str">
        <f>'Gene Table'!E1563</f>
        <v>hsa-miR-548as-5p</v>
      </c>
      <c r="C1563" s="39" t="str">
        <f>'Gene Table'!B1563</f>
        <v>B01</v>
      </c>
      <c r="D1563" s="145"/>
      <c r="E1563" s="145"/>
      <c r="F1563" s="145"/>
      <c r="G1563" s="145"/>
      <c r="H1563" s="145"/>
      <c r="I1563" s="145"/>
      <c r="J1563" s="145"/>
      <c r="K1563" s="145"/>
      <c r="L1563" s="145"/>
      <c r="M1563" s="145"/>
      <c r="N1563" s="149"/>
      <c r="O1563" s="149"/>
    </row>
    <row r="1564" spans="1:15">
      <c r="A1564" s="80"/>
      <c r="B1564" s="39">
        <f>'Gene Table'!E1564</f>
        <v>0</v>
      </c>
      <c r="C1564" s="39" t="str">
        <f>'Gene Table'!B1564</f>
        <v>B02</v>
      </c>
      <c r="D1564" s="145"/>
      <c r="E1564" s="145"/>
      <c r="F1564" s="145"/>
      <c r="G1564" s="145"/>
      <c r="H1564" s="145"/>
      <c r="I1564" s="145"/>
      <c r="J1564" s="145"/>
      <c r="K1564" s="145"/>
      <c r="L1564" s="145"/>
      <c r="M1564" s="145"/>
      <c r="N1564" s="149"/>
      <c r="O1564" s="149"/>
    </row>
    <row r="1565" spans="1:15">
      <c r="A1565" s="80"/>
      <c r="B1565" s="39" t="str">
        <f>'Gene Table'!E1565</f>
        <v>hsa-miR-548as-3p</v>
      </c>
      <c r="C1565" s="39" t="str">
        <f>'Gene Table'!B1565</f>
        <v>B03</v>
      </c>
      <c r="D1565" s="145"/>
      <c r="E1565" s="145"/>
      <c r="F1565" s="145"/>
      <c r="G1565" s="145"/>
      <c r="H1565" s="145"/>
      <c r="I1565" s="145"/>
      <c r="J1565" s="145"/>
      <c r="K1565" s="145"/>
      <c r="L1565" s="145"/>
      <c r="M1565" s="145"/>
      <c r="N1565" s="149"/>
      <c r="O1565" s="149"/>
    </row>
    <row r="1566" spans="1:15">
      <c r="A1566" s="80"/>
      <c r="B1566" s="39">
        <f>'Gene Table'!E1566</f>
        <v>0</v>
      </c>
      <c r="C1566" s="39" t="str">
        <f>'Gene Table'!B1566</f>
        <v>B04</v>
      </c>
      <c r="D1566" s="145"/>
      <c r="E1566" s="145"/>
      <c r="F1566" s="145"/>
      <c r="G1566" s="145"/>
      <c r="H1566" s="145"/>
      <c r="I1566" s="145"/>
      <c r="J1566" s="145"/>
      <c r="K1566" s="145"/>
      <c r="L1566" s="145"/>
      <c r="M1566" s="145"/>
      <c r="N1566" s="149"/>
      <c r="O1566" s="149"/>
    </row>
    <row r="1567" spans="1:15">
      <c r="A1567" s="80"/>
      <c r="B1567" s="39" t="str">
        <f>'Gene Table'!E1567</f>
        <v>hsa-miR-5579-5p</v>
      </c>
      <c r="C1567" s="39" t="str">
        <f>'Gene Table'!B1567</f>
        <v>B05</v>
      </c>
      <c r="D1567" s="145"/>
      <c r="E1567" s="145"/>
      <c r="F1567" s="145"/>
      <c r="G1567" s="145"/>
      <c r="H1567" s="145"/>
      <c r="I1567" s="145"/>
      <c r="J1567" s="145"/>
      <c r="K1567" s="145"/>
      <c r="L1567" s="145"/>
      <c r="M1567" s="145"/>
      <c r="N1567" s="149"/>
      <c r="O1567" s="149"/>
    </row>
    <row r="1568" spans="1:15">
      <c r="A1568" s="80"/>
      <c r="B1568" s="39">
        <f>'Gene Table'!E1568</f>
        <v>0</v>
      </c>
      <c r="C1568" s="39" t="str">
        <f>'Gene Table'!B1568</f>
        <v>B06</v>
      </c>
      <c r="D1568" s="145"/>
      <c r="E1568" s="145"/>
      <c r="F1568" s="145"/>
      <c r="G1568" s="145"/>
      <c r="H1568" s="145"/>
      <c r="I1568" s="145"/>
      <c r="J1568" s="145"/>
      <c r="K1568" s="145"/>
      <c r="L1568" s="145"/>
      <c r="M1568" s="145"/>
      <c r="N1568" s="149"/>
      <c r="O1568" s="149"/>
    </row>
    <row r="1569" spans="1:15">
      <c r="A1569" s="80"/>
      <c r="B1569" s="39" t="str">
        <f>'Gene Table'!E1569</f>
        <v>hsa-miR-5579-3p</v>
      </c>
      <c r="C1569" s="39" t="str">
        <f>'Gene Table'!B1569</f>
        <v>B07</v>
      </c>
      <c r="D1569" s="145"/>
      <c r="E1569" s="145"/>
      <c r="F1569" s="145"/>
      <c r="G1569" s="145"/>
      <c r="H1569" s="145"/>
      <c r="I1569" s="145"/>
      <c r="J1569" s="145"/>
      <c r="K1569" s="145"/>
      <c r="L1569" s="145"/>
      <c r="M1569" s="145"/>
      <c r="N1569" s="149"/>
      <c r="O1569" s="149"/>
    </row>
    <row r="1570" spans="1:15">
      <c r="A1570" s="80"/>
      <c r="B1570" s="39">
        <f>'Gene Table'!E1570</f>
        <v>0</v>
      </c>
      <c r="C1570" s="39" t="str">
        <f>'Gene Table'!B1570</f>
        <v>B08</v>
      </c>
      <c r="D1570" s="145"/>
      <c r="E1570" s="145"/>
      <c r="F1570" s="145"/>
      <c r="G1570" s="145"/>
      <c r="H1570" s="145"/>
      <c r="I1570" s="145"/>
      <c r="J1570" s="145"/>
      <c r="K1570" s="145"/>
      <c r="L1570" s="145"/>
      <c r="M1570" s="145"/>
      <c r="N1570" s="149"/>
      <c r="O1570" s="149"/>
    </row>
    <row r="1571" spans="1:15">
      <c r="A1571" s="80"/>
      <c r="B1571" s="39" t="str">
        <f>'Gene Table'!E1571</f>
        <v>hsa-miR-644b-5p</v>
      </c>
      <c r="C1571" s="39" t="str">
        <f>'Gene Table'!B1571</f>
        <v>B09</v>
      </c>
      <c r="D1571" s="145"/>
      <c r="E1571" s="145"/>
      <c r="F1571" s="145"/>
      <c r="G1571" s="145"/>
      <c r="H1571" s="145"/>
      <c r="I1571" s="145"/>
      <c r="J1571" s="145"/>
      <c r="K1571" s="145"/>
      <c r="L1571" s="145"/>
      <c r="M1571" s="145"/>
      <c r="N1571" s="149"/>
      <c r="O1571" s="149"/>
    </row>
    <row r="1572" spans="1:15">
      <c r="A1572" s="80"/>
      <c r="B1572" s="39">
        <f>'Gene Table'!E1572</f>
        <v>0</v>
      </c>
      <c r="C1572" s="39" t="str">
        <f>'Gene Table'!B1572</f>
        <v>B10</v>
      </c>
      <c r="D1572" s="145"/>
      <c r="E1572" s="145"/>
      <c r="F1572" s="145"/>
      <c r="G1572" s="145"/>
      <c r="H1572" s="145"/>
      <c r="I1572" s="145"/>
      <c r="J1572" s="145"/>
      <c r="K1572" s="145"/>
      <c r="L1572" s="145"/>
      <c r="M1572" s="145"/>
      <c r="N1572" s="149"/>
      <c r="O1572" s="149"/>
    </row>
    <row r="1573" spans="1:15">
      <c r="A1573" s="80"/>
      <c r="B1573" s="39" t="str">
        <f>'Gene Table'!E1573</f>
        <v>hsa-miR-644b-3p</v>
      </c>
      <c r="C1573" s="39" t="str">
        <f>'Gene Table'!B1573</f>
        <v>B11</v>
      </c>
      <c r="D1573" s="145"/>
      <c r="E1573" s="145"/>
      <c r="F1573" s="145"/>
      <c r="G1573" s="145"/>
      <c r="H1573" s="145"/>
      <c r="I1573" s="145"/>
      <c r="J1573" s="145"/>
      <c r="K1573" s="145"/>
      <c r="L1573" s="145"/>
      <c r="M1573" s="145"/>
      <c r="N1573" s="149"/>
      <c r="O1573" s="149"/>
    </row>
    <row r="1574" spans="1:15">
      <c r="A1574" s="80"/>
      <c r="B1574" s="39">
        <f>'Gene Table'!E1574</f>
        <v>0</v>
      </c>
      <c r="C1574" s="39" t="str">
        <f>'Gene Table'!B1574</f>
        <v>B12</v>
      </c>
      <c r="D1574" s="145"/>
      <c r="E1574" s="145"/>
      <c r="F1574" s="145"/>
      <c r="G1574" s="145"/>
      <c r="H1574" s="145"/>
      <c r="I1574" s="145"/>
      <c r="J1574" s="145"/>
      <c r="K1574" s="145"/>
      <c r="L1574" s="145"/>
      <c r="M1574" s="145"/>
      <c r="N1574" s="149"/>
      <c r="O1574" s="149"/>
    </row>
    <row r="1575" spans="1:15">
      <c r="A1575" s="80"/>
      <c r="B1575" s="39" t="str">
        <f>'Gene Table'!E1575</f>
        <v>hsa-miR-5580-5p</v>
      </c>
      <c r="C1575" s="39" t="str">
        <f>'Gene Table'!B1575</f>
        <v>B13</v>
      </c>
      <c r="D1575" s="145"/>
      <c r="E1575" s="145"/>
      <c r="F1575" s="145"/>
      <c r="G1575" s="145"/>
      <c r="H1575" s="145"/>
      <c r="I1575" s="145"/>
      <c r="J1575" s="145"/>
      <c r="K1575" s="145"/>
      <c r="L1575" s="145"/>
      <c r="M1575" s="145"/>
      <c r="N1575" s="149"/>
      <c r="O1575" s="149"/>
    </row>
    <row r="1576" spans="1:15">
      <c r="A1576" s="80"/>
      <c r="B1576" s="39">
        <f>'Gene Table'!E1576</f>
        <v>0</v>
      </c>
      <c r="C1576" s="39" t="str">
        <f>'Gene Table'!B1576</f>
        <v>B14</v>
      </c>
      <c r="D1576" s="145"/>
      <c r="E1576" s="145"/>
      <c r="F1576" s="145"/>
      <c r="G1576" s="145"/>
      <c r="H1576" s="145"/>
      <c r="I1576" s="145"/>
      <c r="J1576" s="145"/>
      <c r="K1576" s="145"/>
      <c r="L1576" s="145"/>
      <c r="M1576" s="145"/>
      <c r="N1576" s="149"/>
      <c r="O1576" s="149"/>
    </row>
    <row r="1577" spans="1:15">
      <c r="A1577" s="80"/>
      <c r="B1577" s="39" t="str">
        <f>'Gene Table'!E1577</f>
        <v>hsa-miR-5580-3p</v>
      </c>
      <c r="C1577" s="39" t="str">
        <f>'Gene Table'!B1577</f>
        <v>B15</v>
      </c>
      <c r="D1577" s="145"/>
      <c r="E1577" s="145"/>
      <c r="F1577" s="145"/>
      <c r="G1577" s="145"/>
      <c r="H1577" s="145"/>
      <c r="I1577" s="145"/>
      <c r="J1577" s="145"/>
      <c r="K1577" s="145"/>
      <c r="L1577" s="145"/>
      <c r="M1577" s="145"/>
      <c r="N1577" s="149"/>
      <c r="O1577" s="149"/>
    </row>
    <row r="1578" spans="1:15">
      <c r="A1578" s="80"/>
      <c r="B1578" s="39">
        <f>'Gene Table'!E1578</f>
        <v>0</v>
      </c>
      <c r="C1578" s="39" t="str">
        <f>'Gene Table'!B1578</f>
        <v>B16</v>
      </c>
      <c r="D1578" s="145"/>
      <c r="E1578" s="145"/>
      <c r="F1578" s="145"/>
      <c r="G1578" s="145"/>
      <c r="H1578" s="145"/>
      <c r="I1578" s="145"/>
      <c r="J1578" s="145"/>
      <c r="K1578" s="145"/>
      <c r="L1578" s="145"/>
      <c r="M1578" s="145"/>
      <c r="N1578" s="149"/>
      <c r="O1578" s="149"/>
    </row>
    <row r="1579" spans="1:15">
      <c r="A1579" s="80"/>
      <c r="B1579" s="39" t="str">
        <f>'Gene Table'!E1579</f>
        <v>hsa-miR-5581-5p</v>
      </c>
      <c r="C1579" s="39" t="str">
        <f>'Gene Table'!B1579</f>
        <v>B17</v>
      </c>
      <c r="D1579" s="145"/>
      <c r="E1579" s="145"/>
      <c r="F1579" s="145"/>
      <c r="G1579" s="145"/>
      <c r="H1579" s="145"/>
      <c r="I1579" s="145"/>
      <c r="J1579" s="145"/>
      <c r="K1579" s="145"/>
      <c r="L1579" s="145"/>
      <c r="M1579" s="145"/>
      <c r="N1579" s="149"/>
      <c r="O1579" s="149"/>
    </row>
    <row r="1580" spans="1:15">
      <c r="A1580" s="80"/>
      <c r="B1580" s="39">
        <f>'Gene Table'!E1580</f>
        <v>0</v>
      </c>
      <c r="C1580" s="39" t="str">
        <f>'Gene Table'!B1580</f>
        <v>B18</v>
      </c>
      <c r="D1580" s="145"/>
      <c r="E1580" s="145"/>
      <c r="F1580" s="145"/>
      <c r="G1580" s="145"/>
      <c r="H1580" s="145"/>
      <c r="I1580" s="145"/>
      <c r="J1580" s="145"/>
      <c r="K1580" s="145"/>
      <c r="L1580" s="145"/>
      <c r="M1580" s="145"/>
      <c r="N1580" s="149"/>
      <c r="O1580" s="149"/>
    </row>
    <row r="1581" spans="1:15">
      <c r="A1581" s="80"/>
      <c r="B1581" s="39" t="str">
        <f>'Gene Table'!E1581</f>
        <v>hsa-miR-5581-3p</v>
      </c>
      <c r="C1581" s="39" t="str">
        <f>'Gene Table'!B1581</f>
        <v>B19</v>
      </c>
      <c r="D1581" s="145"/>
      <c r="E1581" s="145"/>
      <c r="F1581" s="145"/>
      <c r="G1581" s="145"/>
      <c r="H1581" s="145"/>
      <c r="I1581" s="145"/>
      <c r="J1581" s="145"/>
      <c r="K1581" s="145"/>
      <c r="L1581" s="145"/>
      <c r="M1581" s="145"/>
      <c r="N1581" s="149"/>
      <c r="O1581" s="149"/>
    </row>
    <row r="1582" spans="1:15">
      <c r="A1582" s="80"/>
      <c r="B1582" s="39">
        <f>'Gene Table'!E1582</f>
        <v>0</v>
      </c>
      <c r="C1582" s="39" t="str">
        <f>'Gene Table'!B1582</f>
        <v>B20</v>
      </c>
      <c r="D1582" s="145"/>
      <c r="E1582" s="145"/>
      <c r="F1582" s="145"/>
      <c r="G1582" s="145"/>
      <c r="H1582" s="145"/>
      <c r="I1582" s="145"/>
      <c r="J1582" s="145"/>
      <c r="K1582" s="145"/>
      <c r="L1582" s="145"/>
      <c r="M1582" s="145"/>
      <c r="N1582" s="149"/>
      <c r="O1582" s="149"/>
    </row>
    <row r="1583" spans="1:15">
      <c r="A1583" s="80"/>
      <c r="B1583" s="39" t="str">
        <f>'Gene Table'!E1583</f>
        <v>hsa-miR-548at-5p</v>
      </c>
      <c r="C1583" s="39" t="str">
        <f>'Gene Table'!B1583</f>
        <v>B21</v>
      </c>
      <c r="D1583" s="145"/>
      <c r="E1583" s="145"/>
      <c r="F1583" s="145"/>
      <c r="G1583" s="145"/>
      <c r="H1583" s="145"/>
      <c r="I1583" s="145"/>
      <c r="J1583" s="145"/>
      <c r="K1583" s="145"/>
      <c r="L1583" s="145"/>
      <c r="M1583" s="145"/>
      <c r="N1583" s="149"/>
      <c r="O1583" s="149"/>
    </row>
    <row r="1584" spans="1:15">
      <c r="A1584" s="80"/>
      <c r="B1584" s="39">
        <f>'Gene Table'!E1584</f>
        <v>0</v>
      </c>
      <c r="C1584" s="39" t="str">
        <f>'Gene Table'!B1584</f>
        <v>B22</v>
      </c>
      <c r="D1584" s="145"/>
      <c r="E1584" s="145"/>
      <c r="F1584" s="145"/>
      <c r="G1584" s="145"/>
      <c r="H1584" s="145"/>
      <c r="I1584" s="145"/>
      <c r="J1584" s="145"/>
      <c r="K1584" s="145"/>
      <c r="L1584" s="145"/>
      <c r="M1584" s="145"/>
      <c r="N1584" s="149"/>
      <c r="O1584" s="149"/>
    </row>
    <row r="1585" spans="1:15">
      <c r="A1585" s="80"/>
      <c r="B1585" s="39" t="str">
        <f>'Gene Table'!E1585</f>
        <v>hsa-miR-548at-3p</v>
      </c>
      <c r="C1585" s="39" t="str">
        <f>'Gene Table'!B1585</f>
        <v>B23</v>
      </c>
      <c r="D1585" s="145"/>
      <c r="E1585" s="145"/>
      <c r="F1585" s="145"/>
      <c r="G1585" s="145"/>
      <c r="H1585" s="145"/>
      <c r="I1585" s="145"/>
      <c r="J1585" s="145"/>
      <c r="K1585" s="145"/>
      <c r="L1585" s="145"/>
      <c r="M1585" s="145"/>
      <c r="N1585" s="149"/>
      <c r="O1585" s="149"/>
    </row>
    <row r="1586" spans="1:15">
      <c r="A1586" s="80"/>
      <c r="B1586" s="39">
        <f>'Gene Table'!E1586</f>
        <v>0</v>
      </c>
      <c r="C1586" s="39" t="str">
        <f>'Gene Table'!B1586</f>
        <v>B24</v>
      </c>
      <c r="D1586" s="145"/>
      <c r="E1586" s="145"/>
      <c r="F1586" s="145"/>
      <c r="G1586" s="145"/>
      <c r="H1586" s="145"/>
      <c r="I1586" s="145"/>
      <c r="J1586" s="145"/>
      <c r="K1586" s="145"/>
      <c r="L1586" s="145"/>
      <c r="M1586" s="145"/>
      <c r="N1586" s="149"/>
      <c r="O1586" s="149"/>
    </row>
    <row r="1587" spans="1:15">
      <c r="A1587" s="80"/>
      <c r="B1587" s="39" t="str">
        <f>'Gene Table'!E1587</f>
        <v>hsa-miR-4744</v>
      </c>
      <c r="C1587" s="39" t="str">
        <f>'Gene Table'!B1587</f>
        <v>C01</v>
      </c>
      <c r="D1587" s="145"/>
      <c r="E1587" s="145"/>
      <c r="F1587" s="145"/>
      <c r="G1587" s="145"/>
      <c r="H1587" s="145"/>
      <c r="I1587" s="145"/>
      <c r="J1587" s="145"/>
      <c r="K1587" s="145"/>
      <c r="L1587" s="145"/>
      <c r="M1587" s="145"/>
      <c r="N1587" s="149"/>
      <c r="O1587" s="149"/>
    </row>
    <row r="1588" spans="1:15">
      <c r="A1588" s="80"/>
      <c r="B1588" s="39" t="str">
        <f>'Gene Table'!E1588</f>
        <v>hsa-miR-4798-5p</v>
      </c>
      <c r="C1588" s="39" t="str">
        <f>'Gene Table'!B1588</f>
        <v>C02</v>
      </c>
      <c r="D1588" s="145"/>
      <c r="E1588" s="145"/>
      <c r="F1588" s="145"/>
      <c r="G1588" s="145"/>
      <c r="H1588" s="145"/>
      <c r="I1588" s="145"/>
      <c r="J1588" s="145"/>
      <c r="K1588" s="145"/>
      <c r="L1588" s="145"/>
      <c r="M1588" s="145"/>
      <c r="N1588" s="149"/>
      <c r="O1588" s="149"/>
    </row>
    <row r="1589" spans="1:15">
      <c r="A1589" s="80"/>
      <c r="B1589" s="39" t="str">
        <f>'Gene Table'!E1589</f>
        <v>hsa-miR-3591-5p</v>
      </c>
      <c r="C1589" s="39" t="str">
        <f>'Gene Table'!B1589</f>
        <v>C03</v>
      </c>
      <c r="D1589" s="145"/>
      <c r="E1589" s="145"/>
      <c r="F1589" s="145"/>
      <c r="G1589" s="145"/>
      <c r="H1589" s="145"/>
      <c r="I1589" s="145"/>
      <c r="J1589" s="145"/>
      <c r="K1589" s="145"/>
      <c r="L1589" s="145"/>
      <c r="M1589" s="145"/>
      <c r="N1589" s="149"/>
      <c r="O1589" s="149"/>
    </row>
    <row r="1590" spans="1:15">
      <c r="A1590" s="80"/>
      <c r="B1590" s="39" t="str">
        <f>'Gene Table'!E1590</f>
        <v>hsa-miR-4798-3p</v>
      </c>
      <c r="C1590" s="39" t="str">
        <f>'Gene Table'!B1590</f>
        <v>C04</v>
      </c>
      <c r="D1590" s="145"/>
      <c r="E1590" s="145"/>
      <c r="F1590" s="145"/>
      <c r="G1590" s="145"/>
      <c r="H1590" s="145"/>
      <c r="I1590" s="145"/>
      <c r="J1590" s="145"/>
      <c r="K1590" s="145"/>
      <c r="L1590" s="145"/>
      <c r="M1590" s="145"/>
      <c r="N1590" s="149"/>
      <c r="O1590" s="149"/>
    </row>
    <row r="1591" spans="1:15">
      <c r="A1591" s="80"/>
      <c r="B1591" s="39" t="str">
        <f>'Gene Table'!E1591</f>
        <v>hsa-miR-3591-3p</v>
      </c>
      <c r="C1591" s="39" t="str">
        <f>'Gene Table'!B1591</f>
        <v>C05</v>
      </c>
      <c r="D1591" s="145"/>
      <c r="E1591" s="145"/>
      <c r="F1591" s="145"/>
      <c r="G1591" s="145"/>
      <c r="H1591" s="145"/>
      <c r="I1591" s="145"/>
      <c r="J1591" s="145"/>
      <c r="K1591" s="145"/>
      <c r="L1591" s="145"/>
      <c r="M1591" s="145"/>
      <c r="N1591" s="149"/>
      <c r="O1591" s="149"/>
    </row>
    <row r="1592" spans="1:15">
      <c r="A1592" s="80"/>
      <c r="B1592" s="39" t="str">
        <f>'Gene Table'!E1592</f>
        <v>hsa-miR-4799-5p</v>
      </c>
      <c r="C1592" s="39" t="str">
        <f>'Gene Table'!B1592</f>
        <v>C06</v>
      </c>
      <c r="D1592" s="145"/>
      <c r="E1592" s="145"/>
      <c r="F1592" s="145"/>
      <c r="G1592" s="145"/>
      <c r="H1592" s="145"/>
      <c r="I1592" s="145"/>
      <c r="J1592" s="145"/>
      <c r="K1592" s="145"/>
      <c r="L1592" s="145"/>
      <c r="M1592" s="145"/>
      <c r="N1592" s="149"/>
      <c r="O1592" s="149"/>
    </row>
    <row r="1593" spans="1:15">
      <c r="A1593" s="80"/>
      <c r="B1593" s="39" t="str">
        <f>'Gene Table'!E1593</f>
        <v>hsa-miR-4745-5p</v>
      </c>
      <c r="C1593" s="39" t="str">
        <f>'Gene Table'!B1593</f>
        <v>C07</v>
      </c>
      <c r="D1593" s="145"/>
      <c r="E1593" s="145"/>
      <c r="F1593" s="145"/>
      <c r="G1593" s="145"/>
      <c r="H1593" s="145"/>
      <c r="I1593" s="145"/>
      <c r="J1593" s="145"/>
      <c r="K1593" s="145"/>
      <c r="L1593" s="145"/>
      <c r="M1593" s="145"/>
      <c r="N1593" s="149"/>
      <c r="O1593" s="149"/>
    </row>
    <row r="1594" spans="1:15">
      <c r="A1594" s="80"/>
      <c r="B1594" s="39" t="str">
        <f>'Gene Table'!E1594</f>
        <v>hsa-miR-4799-3p</v>
      </c>
      <c r="C1594" s="39" t="str">
        <f>'Gene Table'!B1594</f>
        <v>C08</v>
      </c>
      <c r="D1594" s="145"/>
      <c r="E1594" s="145"/>
      <c r="F1594" s="145"/>
      <c r="G1594" s="145"/>
      <c r="H1594" s="145"/>
      <c r="I1594" s="145"/>
      <c r="J1594" s="145"/>
      <c r="K1594" s="145"/>
      <c r="L1594" s="145"/>
      <c r="M1594" s="145"/>
      <c r="N1594" s="149"/>
      <c r="O1594" s="149"/>
    </row>
    <row r="1595" spans="1:15">
      <c r="A1595" s="80"/>
      <c r="B1595" s="39" t="str">
        <f>'Gene Table'!E1595</f>
        <v>hsa-miR-4745-3p</v>
      </c>
      <c r="C1595" s="39" t="str">
        <f>'Gene Table'!B1595</f>
        <v>C09</v>
      </c>
      <c r="D1595" s="145"/>
      <c r="E1595" s="145"/>
      <c r="F1595" s="145"/>
      <c r="G1595" s="145"/>
      <c r="H1595" s="145"/>
      <c r="I1595" s="145"/>
      <c r="J1595" s="145"/>
      <c r="K1595" s="145"/>
      <c r="L1595" s="145"/>
      <c r="M1595" s="145"/>
      <c r="N1595" s="149"/>
      <c r="O1595" s="149"/>
    </row>
    <row r="1596" spans="1:15">
      <c r="A1596" s="80"/>
      <c r="B1596" s="39" t="str">
        <f>'Gene Table'!E1596</f>
        <v>hsa-miR-3688-5p</v>
      </c>
      <c r="C1596" s="39" t="str">
        <f>'Gene Table'!B1596</f>
        <v>C10</v>
      </c>
      <c r="D1596" s="145"/>
      <c r="E1596" s="145"/>
      <c r="F1596" s="145"/>
      <c r="G1596" s="145"/>
      <c r="H1596" s="145"/>
      <c r="I1596" s="145"/>
      <c r="J1596" s="145"/>
      <c r="K1596" s="145"/>
      <c r="L1596" s="145"/>
      <c r="M1596" s="145"/>
      <c r="N1596" s="149"/>
      <c r="O1596" s="149"/>
    </row>
    <row r="1597" spans="1:15">
      <c r="A1597" s="80"/>
      <c r="B1597" s="39" t="str">
        <f>'Gene Table'!E1597</f>
        <v>hsa-miR-4746-5p</v>
      </c>
      <c r="C1597" s="39" t="str">
        <f>'Gene Table'!B1597</f>
        <v>C11</v>
      </c>
      <c r="D1597" s="145"/>
      <c r="E1597" s="145"/>
      <c r="F1597" s="145"/>
      <c r="G1597" s="145"/>
      <c r="H1597" s="145"/>
      <c r="I1597" s="145"/>
      <c r="J1597" s="145"/>
      <c r="K1597" s="145"/>
      <c r="L1597" s="145"/>
      <c r="M1597" s="145"/>
      <c r="N1597" s="149"/>
      <c r="O1597" s="149"/>
    </row>
    <row r="1598" spans="1:15">
      <c r="A1598" s="80"/>
      <c r="B1598" s="39" t="str">
        <f>'Gene Table'!E1598</f>
        <v>hsa-miR-4800-5p</v>
      </c>
      <c r="C1598" s="39" t="str">
        <f>'Gene Table'!B1598</f>
        <v>C12</v>
      </c>
      <c r="D1598" s="145"/>
      <c r="E1598" s="145"/>
      <c r="F1598" s="145"/>
      <c r="G1598" s="145"/>
      <c r="H1598" s="145"/>
      <c r="I1598" s="145"/>
      <c r="J1598" s="145"/>
      <c r="K1598" s="145"/>
      <c r="L1598" s="145"/>
      <c r="M1598" s="145"/>
      <c r="N1598" s="149"/>
      <c r="O1598" s="149"/>
    </row>
    <row r="1599" spans="1:15">
      <c r="A1599" s="80"/>
      <c r="B1599" s="39" t="str">
        <f>'Gene Table'!E1599</f>
        <v>hsa-miR-4746-3p</v>
      </c>
      <c r="C1599" s="39" t="str">
        <f>'Gene Table'!B1599</f>
        <v>C13</v>
      </c>
      <c r="D1599" s="145"/>
      <c r="E1599" s="145"/>
      <c r="F1599" s="145"/>
      <c r="G1599" s="145"/>
      <c r="H1599" s="145"/>
      <c r="I1599" s="145"/>
      <c r="J1599" s="145"/>
      <c r="K1599" s="145"/>
      <c r="L1599" s="145"/>
      <c r="M1599" s="145"/>
      <c r="N1599" s="149"/>
      <c r="O1599" s="149"/>
    </row>
    <row r="1600" spans="1:15">
      <c r="A1600" s="80"/>
      <c r="B1600" s="39" t="str">
        <f>'Gene Table'!E1600</f>
        <v>hsa-miR-4800-3p</v>
      </c>
      <c r="C1600" s="39" t="str">
        <f>'Gene Table'!B1600</f>
        <v>C14</v>
      </c>
      <c r="D1600" s="145"/>
      <c r="E1600" s="145"/>
      <c r="F1600" s="145"/>
      <c r="G1600" s="145"/>
      <c r="H1600" s="145"/>
      <c r="I1600" s="145"/>
      <c r="J1600" s="145"/>
      <c r="K1600" s="145"/>
      <c r="L1600" s="145"/>
      <c r="M1600" s="145"/>
      <c r="N1600" s="149"/>
      <c r="O1600" s="149"/>
    </row>
    <row r="1601" spans="1:15">
      <c r="A1601" s="80"/>
      <c r="B1601" s="39" t="str">
        <f>'Gene Table'!E1601</f>
        <v>hsa-miR-4747-5p</v>
      </c>
      <c r="C1601" s="39" t="str">
        <f>'Gene Table'!B1601</f>
        <v>C15</v>
      </c>
      <c r="D1601" s="145"/>
      <c r="E1601" s="145"/>
      <c r="F1601" s="145"/>
      <c r="G1601" s="145"/>
      <c r="H1601" s="145"/>
      <c r="I1601" s="145"/>
      <c r="J1601" s="145"/>
      <c r="K1601" s="145"/>
      <c r="L1601" s="145"/>
      <c r="M1601" s="145"/>
      <c r="N1601" s="149"/>
      <c r="O1601" s="149"/>
    </row>
    <row r="1602" spans="1:15">
      <c r="A1602" s="80"/>
      <c r="B1602" s="39" t="str">
        <f>'Gene Table'!E1602</f>
        <v>hsa-miR-4801</v>
      </c>
      <c r="C1602" s="39" t="str">
        <f>'Gene Table'!B1602</f>
        <v>C16</v>
      </c>
      <c r="D1602" s="145"/>
      <c r="E1602" s="145"/>
      <c r="F1602" s="145"/>
      <c r="G1602" s="145"/>
      <c r="H1602" s="145"/>
      <c r="I1602" s="145"/>
      <c r="J1602" s="145"/>
      <c r="K1602" s="145"/>
      <c r="L1602" s="145"/>
      <c r="M1602" s="145"/>
      <c r="N1602" s="149"/>
      <c r="O1602" s="149"/>
    </row>
    <row r="1603" spans="1:15">
      <c r="A1603" s="80"/>
      <c r="B1603" s="39" t="str">
        <f>'Gene Table'!E1603</f>
        <v>hsa-miR-4747-3p</v>
      </c>
      <c r="C1603" s="39" t="str">
        <f>'Gene Table'!B1603</f>
        <v>C17</v>
      </c>
      <c r="D1603" s="145"/>
      <c r="E1603" s="145"/>
      <c r="F1603" s="145"/>
      <c r="G1603" s="145"/>
      <c r="H1603" s="145"/>
      <c r="I1603" s="145"/>
      <c r="J1603" s="145"/>
      <c r="K1603" s="145"/>
      <c r="L1603" s="145"/>
      <c r="M1603" s="145"/>
      <c r="N1603" s="149"/>
      <c r="O1603" s="149"/>
    </row>
    <row r="1604" spans="1:15">
      <c r="A1604" s="80"/>
      <c r="B1604" s="39" t="str">
        <f>'Gene Table'!E1604</f>
        <v>hsa-miR-4802-5p</v>
      </c>
      <c r="C1604" s="39" t="str">
        <f>'Gene Table'!B1604</f>
        <v>C18</v>
      </c>
      <c r="D1604" s="145"/>
      <c r="E1604" s="145"/>
      <c r="F1604" s="145"/>
      <c r="G1604" s="145"/>
      <c r="H1604" s="145"/>
      <c r="I1604" s="145"/>
      <c r="J1604" s="145"/>
      <c r="K1604" s="145"/>
      <c r="L1604" s="145"/>
      <c r="M1604" s="145"/>
      <c r="N1604" s="149"/>
      <c r="O1604" s="149"/>
    </row>
    <row r="1605" spans="1:15">
      <c r="A1605" s="80"/>
      <c r="B1605" s="39" t="str">
        <f>'Gene Table'!E1605</f>
        <v>hsa-miR-4748</v>
      </c>
      <c r="C1605" s="39" t="str">
        <f>'Gene Table'!B1605</f>
        <v>C19</v>
      </c>
      <c r="D1605" s="145"/>
      <c r="E1605" s="145"/>
      <c r="F1605" s="145"/>
      <c r="G1605" s="145"/>
      <c r="H1605" s="145"/>
      <c r="I1605" s="145"/>
      <c r="J1605" s="145"/>
      <c r="K1605" s="145"/>
      <c r="L1605" s="145"/>
      <c r="M1605" s="145"/>
      <c r="N1605" s="149"/>
      <c r="O1605" s="149"/>
    </row>
    <row r="1606" spans="1:15">
      <c r="A1606" s="80"/>
      <c r="B1606" s="39" t="str">
        <f>'Gene Table'!E1606</f>
        <v>hsa-miR-4802-3p</v>
      </c>
      <c r="C1606" s="39" t="str">
        <f>'Gene Table'!B1606</f>
        <v>C20</v>
      </c>
      <c r="D1606" s="145"/>
      <c r="E1606" s="145"/>
      <c r="F1606" s="145"/>
      <c r="G1606" s="145"/>
      <c r="H1606" s="145"/>
      <c r="I1606" s="145"/>
      <c r="J1606" s="145"/>
      <c r="K1606" s="145"/>
      <c r="L1606" s="145"/>
      <c r="M1606" s="145"/>
      <c r="N1606" s="149"/>
      <c r="O1606" s="149"/>
    </row>
    <row r="1607" spans="1:15">
      <c r="A1607" s="80"/>
      <c r="B1607" s="39" t="str">
        <f>'Gene Table'!E1607</f>
        <v>hsa-miR-4749-5p</v>
      </c>
      <c r="C1607" s="39" t="str">
        <f>'Gene Table'!B1607</f>
        <v>C21</v>
      </c>
      <c r="D1607" s="145"/>
      <c r="E1607" s="145"/>
      <c r="F1607" s="145"/>
      <c r="G1607" s="145"/>
      <c r="H1607" s="145"/>
      <c r="I1607" s="145"/>
      <c r="J1607" s="145"/>
      <c r="K1607" s="145"/>
      <c r="L1607" s="145"/>
      <c r="M1607" s="145"/>
      <c r="N1607" s="149"/>
      <c r="O1607" s="149"/>
    </row>
    <row r="1608" spans="1:15">
      <c r="A1608" s="80"/>
      <c r="B1608" s="39" t="str">
        <f>'Gene Table'!E1608</f>
        <v>hsa-miR-4803</v>
      </c>
      <c r="C1608" s="39" t="str">
        <f>'Gene Table'!B1608</f>
        <v>C22</v>
      </c>
      <c r="D1608" s="145"/>
      <c r="E1608" s="145"/>
      <c r="F1608" s="145"/>
      <c r="G1608" s="145"/>
      <c r="H1608" s="145"/>
      <c r="I1608" s="145"/>
      <c r="J1608" s="145"/>
      <c r="K1608" s="145"/>
      <c r="L1608" s="145"/>
      <c r="M1608" s="145"/>
      <c r="N1608" s="149"/>
      <c r="O1608" s="149"/>
    </row>
    <row r="1609" spans="1:15">
      <c r="A1609" s="80"/>
      <c r="B1609" s="39" t="str">
        <f>'Gene Table'!E1609</f>
        <v>hsa-miR-4749-3p</v>
      </c>
      <c r="C1609" s="39" t="str">
        <f>'Gene Table'!B1609</f>
        <v>C23</v>
      </c>
      <c r="D1609" s="145"/>
      <c r="E1609" s="145"/>
      <c r="F1609" s="145"/>
      <c r="G1609" s="145"/>
      <c r="H1609" s="145"/>
      <c r="I1609" s="145"/>
      <c r="J1609" s="145"/>
      <c r="K1609" s="145"/>
      <c r="L1609" s="145"/>
      <c r="M1609" s="145"/>
      <c r="N1609" s="149"/>
      <c r="O1609" s="149"/>
    </row>
    <row r="1610" spans="1:15">
      <c r="A1610" s="80"/>
      <c r="B1610" s="39" t="str">
        <f>'Gene Table'!E1610</f>
        <v>hsa-miR-4804-5p</v>
      </c>
      <c r="C1610" s="39" t="str">
        <f>'Gene Table'!B1610</f>
        <v>C24</v>
      </c>
      <c r="D1610" s="145"/>
      <c r="E1610" s="145"/>
      <c r="F1610" s="145"/>
      <c r="G1610" s="145"/>
      <c r="H1610" s="145"/>
      <c r="I1610" s="145"/>
      <c r="J1610" s="145"/>
      <c r="K1610" s="145"/>
      <c r="L1610" s="145"/>
      <c r="M1610" s="145"/>
      <c r="N1610" s="149"/>
      <c r="O1610" s="149"/>
    </row>
    <row r="1611" spans="1:15">
      <c r="A1611" s="80"/>
      <c r="B1611" s="39" t="str">
        <f>'Gene Table'!E1611</f>
        <v>hsa-miR-5582-5p</v>
      </c>
      <c r="C1611" s="39" t="str">
        <f>'Gene Table'!B1611</f>
        <v>D01</v>
      </c>
      <c r="D1611" s="145"/>
      <c r="E1611" s="145"/>
      <c r="F1611" s="145"/>
      <c r="G1611" s="145"/>
      <c r="H1611" s="145"/>
      <c r="I1611" s="145"/>
      <c r="J1611" s="145"/>
      <c r="K1611" s="145"/>
      <c r="L1611" s="145"/>
      <c r="M1611" s="145"/>
      <c r="N1611" s="149"/>
      <c r="O1611" s="149"/>
    </row>
    <row r="1612" spans="1:15">
      <c r="A1612" s="80"/>
      <c r="B1612" s="39">
        <f>'Gene Table'!E1612</f>
        <v>0</v>
      </c>
      <c r="C1612" s="39" t="str">
        <f>'Gene Table'!B1612</f>
        <v>D02</v>
      </c>
      <c r="D1612" s="145"/>
      <c r="E1612" s="145"/>
      <c r="F1612" s="145"/>
      <c r="G1612" s="145"/>
      <c r="H1612" s="145"/>
      <c r="I1612" s="145"/>
      <c r="J1612" s="145"/>
      <c r="K1612" s="145"/>
      <c r="L1612" s="145"/>
      <c r="M1612" s="145"/>
      <c r="N1612" s="149"/>
      <c r="O1612" s="149"/>
    </row>
    <row r="1613" spans="1:15">
      <c r="A1613" s="80"/>
      <c r="B1613" s="39" t="str">
        <f>'Gene Table'!E1613</f>
        <v>hsa-miR-5583-5p</v>
      </c>
      <c r="C1613" s="39" t="str">
        <f>'Gene Table'!B1613</f>
        <v>D03</v>
      </c>
      <c r="D1613" s="145"/>
      <c r="E1613" s="145"/>
      <c r="F1613" s="145"/>
      <c r="G1613" s="145"/>
      <c r="H1613" s="145"/>
      <c r="I1613" s="145"/>
      <c r="J1613" s="145"/>
      <c r="K1613" s="145"/>
      <c r="L1613" s="145"/>
      <c r="M1613" s="145"/>
      <c r="N1613" s="149"/>
      <c r="O1613" s="149"/>
    </row>
    <row r="1614" spans="1:15">
      <c r="A1614" s="80"/>
      <c r="B1614" s="39">
        <f>'Gene Table'!E1614</f>
        <v>0</v>
      </c>
      <c r="C1614" s="39" t="str">
        <f>'Gene Table'!B1614</f>
        <v>D04</v>
      </c>
      <c r="D1614" s="145"/>
      <c r="E1614" s="145"/>
      <c r="F1614" s="145"/>
      <c r="G1614" s="145"/>
      <c r="H1614" s="145"/>
      <c r="I1614" s="145"/>
      <c r="J1614" s="145"/>
      <c r="K1614" s="145"/>
      <c r="L1614" s="145"/>
      <c r="M1614" s="145"/>
      <c r="N1614" s="149"/>
      <c r="O1614" s="149"/>
    </row>
    <row r="1615" spans="1:15">
      <c r="A1615" s="80"/>
      <c r="B1615" s="39" t="str">
        <f>'Gene Table'!E1615</f>
        <v>hsa-miR-5583-3p</v>
      </c>
      <c r="C1615" s="39" t="str">
        <f>'Gene Table'!B1615</f>
        <v>D05</v>
      </c>
      <c r="D1615" s="145"/>
      <c r="E1615" s="145"/>
      <c r="F1615" s="145"/>
      <c r="G1615" s="145"/>
      <c r="H1615" s="145"/>
      <c r="I1615" s="145"/>
      <c r="J1615" s="145"/>
      <c r="K1615" s="145"/>
      <c r="L1615" s="145"/>
      <c r="M1615" s="145"/>
      <c r="N1615" s="149"/>
      <c r="O1615" s="149"/>
    </row>
    <row r="1616" spans="1:15">
      <c r="A1616" s="80"/>
      <c r="B1616" s="39">
        <f>'Gene Table'!E1616</f>
        <v>0</v>
      </c>
      <c r="C1616" s="39" t="str">
        <f>'Gene Table'!B1616</f>
        <v>D06</v>
      </c>
      <c r="D1616" s="145"/>
      <c r="E1616" s="145"/>
      <c r="F1616" s="145"/>
      <c r="G1616" s="145"/>
      <c r="H1616" s="145"/>
      <c r="I1616" s="145"/>
      <c r="J1616" s="145"/>
      <c r="K1616" s="145"/>
      <c r="L1616" s="145"/>
      <c r="M1616" s="145"/>
      <c r="N1616" s="149"/>
      <c r="O1616" s="149"/>
    </row>
    <row r="1617" spans="1:15">
      <c r="A1617" s="80"/>
      <c r="B1617" s="39" t="str">
        <f>'Gene Table'!E1617</f>
        <v>hsa-miR-5584-5p</v>
      </c>
      <c r="C1617" s="39" t="str">
        <f>'Gene Table'!B1617</f>
        <v>D07</v>
      </c>
      <c r="D1617" s="145"/>
      <c r="E1617" s="145"/>
      <c r="F1617" s="145"/>
      <c r="G1617" s="145"/>
      <c r="H1617" s="145"/>
      <c r="I1617" s="145"/>
      <c r="J1617" s="145"/>
      <c r="K1617" s="145"/>
      <c r="L1617" s="145"/>
      <c r="M1617" s="145"/>
      <c r="N1617" s="149"/>
      <c r="O1617" s="149"/>
    </row>
    <row r="1618" spans="1:15">
      <c r="A1618" s="80"/>
      <c r="B1618" s="39">
        <f>'Gene Table'!E1618</f>
        <v>0</v>
      </c>
      <c r="C1618" s="39" t="str">
        <f>'Gene Table'!B1618</f>
        <v>D08</v>
      </c>
      <c r="D1618" s="145"/>
      <c r="E1618" s="145"/>
      <c r="F1618" s="145"/>
      <c r="G1618" s="145"/>
      <c r="H1618" s="145"/>
      <c r="I1618" s="145"/>
      <c r="J1618" s="145"/>
      <c r="K1618" s="145"/>
      <c r="L1618" s="145"/>
      <c r="M1618" s="145"/>
      <c r="N1618" s="149"/>
      <c r="O1618" s="149"/>
    </row>
    <row r="1619" spans="1:15">
      <c r="A1619" s="80"/>
      <c r="B1619" s="39" t="str">
        <f>'Gene Table'!E1619</f>
        <v>hsa-miR-5584-3p</v>
      </c>
      <c r="C1619" s="39" t="str">
        <f>'Gene Table'!B1619</f>
        <v>D09</v>
      </c>
      <c r="D1619" s="145"/>
      <c r="E1619" s="145"/>
      <c r="F1619" s="145"/>
      <c r="G1619" s="145"/>
      <c r="H1619" s="145"/>
      <c r="I1619" s="145"/>
      <c r="J1619" s="145"/>
      <c r="K1619" s="145"/>
      <c r="L1619" s="145"/>
      <c r="M1619" s="145"/>
      <c r="N1619" s="149"/>
      <c r="O1619" s="149"/>
    </row>
    <row r="1620" spans="1:15">
      <c r="A1620" s="80"/>
      <c r="B1620" s="39">
        <f>'Gene Table'!E1620</f>
        <v>0</v>
      </c>
      <c r="C1620" s="39" t="str">
        <f>'Gene Table'!B1620</f>
        <v>D10</v>
      </c>
      <c r="D1620" s="145"/>
      <c r="E1620" s="145"/>
      <c r="F1620" s="145"/>
      <c r="G1620" s="145"/>
      <c r="H1620" s="145"/>
      <c r="I1620" s="145"/>
      <c r="J1620" s="145"/>
      <c r="K1620" s="145"/>
      <c r="L1620" s="145"/>
      <c r="M1620" s="145"/>
      <c r="N1620" s="149"/>
      <c r="O1620" s="149"/>
    </row>
    <row r="1621" spans="1:15">
      <c r="A1621" s="80"/>
      <c r="B1621" s="39" t="str">
        <f>'Gene Table'!E1621</f>
        <v>hsa-miR-5585-5p</v>
      </c>
      <c r="C1621" s="39" t="str">
        <f>'Gene Table'!B1621</f>
        <v>D11</v>
      </c>
      <c r="D1621" s="145"/>
      <c r="E1621" s="145"/>
      <c r="F1621" s="145"/>
      <c r="G1621" s="145"/>
      <c r="H1621" s="145"/>
      <c r="I1621" s="145"/>
      <c r="J1621" s="145"/>
      <c r="K1621" s="145"/>
      <c r="L1621" s="145"/>
      <c r="M1621" s="145"/>
      <c r="N1621" s="149"/>
      <c r="O1621" s="149"/>
    </row>
    <row r="1622" spans="1:15">
      <c r="A1622" s="80"/>
      <c r="B1622" s="39">
        <f>'Gene Table'!E1622</f>
        <v>0</v>
      </c>
      <c r="C1622" s="39" t="str">
        <f>'Gene Table'!B1622</f>
        <v>D12</v>
      </c>
      <c r="D1622" s="145"/>
      <c r="E1622" s="145"/>
      <c r="F1622" s="145"/>
      <c r="G1622" s="145"/>
      <c r="H1622" s="145"/>
      <c r="I1622" s="145"/>
      <c r="J1622" s="145"/>
      <c r="K1622" s="145"/>
      <c r="L1622" s="145"/>
      <c r="M1622" s="145"/>
      <c r="N1622" s="149"/>
      <c r="O1622" s="149"/>
    </row>
    <row r="1623" spans="1:15">
      <c r="A1623" s="80"/>
      <c r="B1623" s="39" t="str">
        <f>'Gene Table'!E1623</f>
        <v>hsa-miR-5585-3p</v>
      </c>
      <c r="C1623" s="39" t="str">
        <f>'Gene Table'!B1623</f>
        <v>D13</v>
      </c>
      <c r="D1623" s="145"/>
      <c r="E1623" s="145"/>
      <c r="F1623" s="145"/>
      <c r="G1623" s="145"/>
      <c r="H1623" s="145"/>
      <c r="I1623" s="145"/>
      <c r="J1623" s="145"/>
      <c r="K1623" s="145"/>
      <c r="L1623" s="145"/>
      <c r="M1623" s="145"/>
      <c r="N1623" s="149"/>
      <c r="O1623" s="149"/>
    </row>
    <row r="1624" spans="1:15">
      <c r="A1624" s="80"/>
      <c r="B1624" s="39">
        <f>'Gene Table'!E1624</f>
        <v>0</v>
      </c>
      <c r="C1624" s="39" t="str">
        <f>'Gene Table'!B1624</f>
        <v>D14</v>
      </c>
      <c r="D1624" s="145"/>
      <c r="E1624" s="145"/>
      <c r="F1624" s="145"/>
      <c r="G1624" s="145"/>
      <c r="H1624" s="145"/>
      <c r="I1624" s="145"/>
      <c r="J1624" s="145"/>
      <c r="K1624" s="145"/>
      <c r="L1624" s="145"/>
      <c r="M1624" s="145"/>
      <c r="N1624" s="149"/>
      <c r="O1624" s="149"/>
    </row>
    <row r="1625" spans="1:15">
      <c r="A1625" s="80"/>
      <c r="B1625" s="39" t="str">
        <f>'Gene Table'!E1625</f>
        <v>hsa-miR-5586-5p</v>
      </c>
      <c r="C1625" s="39" t="str">
        <f>'Gene Table'!B1625</f>
        <v>D15</v>
      </c>
      <c r="D1625" s="145"/>
      <c r="E1625" s="145"/>
      <c r="F1625" s="145"/>
      <c r="G1625" s="145"/>
      <c r="H1625" s="145"/>
      <c r="I1625" s="145"/>
      <c r="J1625" s="145"/>
      <c r="K1625" s="145"/>
      <c r="L1625" s="145"/>
      <c r="M1625" s="145"/>
      <c r="N1625" s="149"/>
      <c r="O1625" s="149"/>
    </row>
    <row r="1626" spans="1:15">
      <c r="A1626" s="80"/>
      <c r="B1626" s="39">
        <f>'Gene Table'!E1626</f>
        <v>0</v>
      </c>
      <c r="C1626" s="39" t="str">
        <f>'Gene Table'!B1626</f>
        <v>D16</v>
      </c>
      <c r="D1626" s="145"/>
      <c r="E1626" s="145"/>
      <c r="F1626" s="145"/>
      <c r="G1626" s="145"/>
      <c r="H1626" s="145"/>
      <c r="I1626" s="145"/>
      <c r="J1626" s="145"/>
      <c r="K1626" s="145"/>
      <c r="L1626" s="145"/>
      <c r="M1626" s="145"/>
      <c r="N1626" s="149"/>
      <c r="O1626" s="149"/>
    </row>
    <row r="1627" spans="1:15">
      <c r="A1627" s="80"/>
      <c r="B1627" s="39" t="str">
        <f>'Gene Table'!E1627</f>
        <v>hsa-miR-5586-3p</v>
      </c>
      <c r="C1627" s="39" t="str">
        <f>'Gene Table'!B1627</f>
        <v>D17</v>
      </c>
      <c r="D1627" s="145"/>
      <c r="E1627" s="145"/>
      <c r="F1627" s="145"/>
      <c r="G1627" s="145"/>
      <c r="H1627" s="145"/>
      <c r="I1627" s="145"/>
      <c r="J1627" s="145"/>
      <c r="K1627" s="145"/>
      <c r="L1627" s="145"/>
      <c r="M1627" s="145"/>
      <c r="N1627" s="149"/>
      <c r="O1627" s="149"/>
    </row>
    <row r="1628" spans="1:15">
      <c r="A1628" s="80"/>
      <c r="B1628" s="39">
        <f>'Gene Table'!E1628</f>
        <v>0</v>
      </c>
      <c r="C1628" s="39" t="str">
        <f>'Gene Table'!B1628</f>
        <v>D18</v>
      </c>
      <c r="D1628" s="145"/>
      <c r="E1628" s="145"/>
      <c r="F1628" s="145"/>
      <c r="G1628" s="145"/>
      <c r="H1628" s="145"/>
      <c r="I1628" s="145"/>
      <c r="J1628" s="145"/>
      <c r="K1628" s="145"/>
      <c r="L1628" s="145"/>
      <c r="M1628" s="145"/>
      <c r="N1628" s="149"/>
      <c r="O1628" s="149"/>
    </row>
    <row r="1629" spans="1:15">
      <c r="A1629" s="80"/>
      <c r="B1629" s="39" t="str">
        <f>'Gene Table'!E1629</f>
        <v>hsa-miR-5587-5p</v>
      </c>
      <c r="C1629" s="39" t="str">
        <f>'Gene Table'!B1629</f>
        <v>D19</v>
      </c>
      <c r="D1629" s="145"/>
      <c r="E1629" s="145"/>
      <c r="F1629" s="145"/>
      <c r="G1629" s="145"/>
      <c r="H1629" s="145"/>
      <c r="I1629" s="145"/>
      <c r="J1629" s="145"/>
      <c r="K1629" s="145"/>
      <c r="L1629" s="145"/>
      <c r="M1629" s="145"/>
      <c r="N1629" s="149"/>
      <c r="O1629" s="149"/>
    </row>
    <row r="1630" spans="1:15">
      <c r="A1630" s="80"/>
      <c r="B1630" s="39">
        <f>'Gene Table'!E1630</f>
        <v>0</v>
      </c>
      <c r="C1630" s="39" t="str">
        <f>'Gene Table'!B1630</f>
        <v>D20</v>
      </c>
      <c r="D1630" s="145"/>
      <c r="E1630" s="145"/>
      <c r="F1630" s="145"/>
      <c r="G1630" s="145"/>
      <c r="H1630" s="145"/>
      <c r="I1630" s="145"/>
      <c r="J1630" s="145"/>
      <c r="K1630" s="145"/>
      <c r="L1630" s="145"/>
      <c r="M1630" s="145"/>
      <c r="N1630" s="149"/>
      <c r="O1630" s="149"/>
    </row>
    <row r="1631" spans="1:15">
      <c r="A1631" s="80"/>
      <c r="B1631" s="39" t="str">
        <f>'Gene Table'!E1631</f>
        <v>hsa-miR-5587-3p</v>
      </c>
      <c r="C1631" s="39" t="str">
        <f>'Gene Table'!B1631</f>
        <v>D21</v>
      </c>
      <c r="D1631" s="145"/>
      <c r="E1631" s="145"/>
      <c r="F1631" s="145"/>
      <c r="G1631" s="145"/>
      <c r="H1631" s="145"/>
      <c r="I1631" s="145"/>
      <c r="J1631" s="145"/>
      <c r="K1631" s="145"/>
      <c r="L1631" s="145"/>
      <c r="M1631" s="145"/>
      <c r="N1631" s="149"/>
      <c r="O1631" s="149"/>
    </row>
    <row r="1632" spans="1:15">
      <c r="A1632" s="80"/>
      <c r="B1632" s="39">
        <f>'Gene Table'!E1632</f>
        <v>0</v>
      </c>
      <c r="C1632" s="39" t="str">
        <f>'Gene Table'!B1632</f>
        <v>D22</v>
      </c>
      <c r="D1632" s="145"/>
      <c r="E1632" s="145"/>
      <c r="F1632" s="145"/>
      <c r="G1632" s="145"/>
      <c r="H1632" s="145"/>
      <c r="I1632" s="145"/>
      <c r="J1632" s="145"/>
      <c r="K1632" s="145"/>
      <c r="L1632" s="145"/>
      <c r="M1632" s="145"/>
      <c r="N1632" s="149"/>
      <c r="O1632" s="149"/>
    </row>
    <row r="1633" spans="1:15">
      <c r="A1633" s="80"/>
      <c r="B1633" s="39" t="str">
        <f>'Gene Table'!E1633</f>
        <v>hsa-miR-548au-5p</v>
      </c>
      <c r="C1633" s="39" t="str">
        <f>'Gene Table'!B1633</f>
        <v>D23</v>
      </c>
      <c r="D1633" s="145"/>
      <c r="E1633" s="145"/>
      <c r="F1633" s="145"/>
      <c r="G1633" s="145"/>
      <c r="H1633" s="145"/>
      <c r="I1633" s="145"/>
      <c r="J1633" s="145"/>
      <c r="K1633" s="145"/>
      <c r="L1633" s="145"/>
      <c r="M1633" s="145"/>
      <c r="N1633" s="149"/>
      <c r="O1633" s="149"/>
    </row>
    <row r="1634" spans="1:15">
      <c r="A1634" s="80"/>
      <c r="B1634" s="39">
        <f>'Gene Table'!E1634</f>
        <v>0</v>
      </c>
      <c r="C1634" s="39" t="str">
        <f>'Gene Table'!B1634</f>
        <v>D24</v>
      </c>
      <c r="D1634" s="145"/>
      <c r="E1634" s="145"/>
      <c r="F1634" s="145"/>
      <c r="G1634" s="145"/>
      <c r="H1634" s="145"/>
      <c r="I1634" s="145"/>
      <c r="J1634" s="145"/>
      <c r="K1634" s="145"/>
      <c r="L1634" s="145"/>
      <c r="M1634" s="145"/>
      <c r="N1634" s="149"/>
      <c r="O1634" s="149"/>
    </row>
    <row r="1635" spans="1:15">
      <c r="A1635" s="80"/>
      <c r="B1635" s="39" t="str">
        <f>'Gene Table'!E1635</f>
        <v>hsa-miR-4751</v>
      </c>
      <c r="C1635" s="39" t="str">
        <f>'Gene Table'!B1635</f>
        <v>E01</v>
      </c>
      <c r="D1635" s="145"/>
      <c r="E1635" s="145"/>
      <c r="F1635" s="145"/>
      <c r="G1635" s="145"/>
      <c r="H1635" s="145"/>
      <c r="I1635" s="145"/>
      <c r="J1635" s="145"/>
      <c r="K1635" s="145"/>
      <c r="L1635" s="145"/>
      <c r="M1635" s="145"/>
      <c r="N1635" s="149"/>
      <c r="O1635" s="149"/>
    </row>
    <row r="1636" spans="1:15">
      <c r="A1636" s="80"/>
      <c r="B1636" s="39" t="str">
        <f>'Gene Table'!E1636</f>
        <v>hsa-miR-4804-3p</v>
      </c>
      <c r="C1636" s="39" t="str">
        <f>'Gene Table'!B1636</f>
        <v>E02</v>
      </c>
      <c r="D1636" s="145"/>
      <c r="E1636" s="145"/>
      <c r="F1636" s="145"/>
      <c r="G1636" s="145"/>
      <c r="H1636" s="145"/>
      <c r="I1636" s="145"/>
      <c r="J1636" s="145"/>
      <c r="K1636" s="145"/>
      <c r="L1636" s="145"/>
      <c r="M1636" s="145"/>
      <c r="N1636" s="149"/>
      <c r="O1636" s="149"/>
    </row>
    <row r="1637" spans="1:15">
      <c r="A1637" s="80"/>
      <c r="B1637" s="39" t="str">
        <f>'Gene Table'!E1637</f>
        <v>hsa-miR-4752</v>
      </c>
      <c r="C1637" s="39" t="str">
        <f>'Gene Table'!B1637</f>
        <v>E03</v>
      </c>
      <c r="D1637" s="145"/>
      <c r="E1637" s="145"/>
      <c r="F1637" s="145"/>
      <c r="G1637" s="145"/>
      <c r="H1637" s="145"/>
      <c r="I1637" s="145"/>
      <c r="J1637" s="145"/>
      <c r="K1637" s="145"/>
      <c r="L1637" s="145"/>
      <c r="M1637" s="145"/>
      <c r="N1637" s="149"/>
      <c r="O1637" s="149"/>
    </row>
    <row r="1638" spans="1:15">
      <c r="A1638" s="80"/>
      <c r="B1638" s="39" t="str">
        <f>'Gene Table'!E1638</f>
        <v>hsa-miR-5095</v>
      </c>
      <c r="C1638" s="39" t="str">
        <f>'Gene Table'!B1638</f>
        <v>E04</v>
      </c>
      <c r="D1638" s="145"/>
      <c r="E1638" s="145"/>
      <c r="F1638" s="145"/>
      <c r="G1638" s="145"/>
      <c r="H1638" s="145"/>
      <c r="I1638" s="145"/>
      <c r="J1638" s="145"/>
      <c r="K1638" s="145"/>
      <c r="L1638" s="145"/>
      <c r="M1638" s="145"/>
      <c r="N1638" s="149"/>
      <c r="O1638" s="149"/>
    </row>
    <row r="1639" spans="1:15">
      <c r="A1639" s="80"/>
      <c r="B1639" s="39" t="str">
        <f>'Gene Table'!E1639</f>
        <v>hsa-miR-4753-5p</v>
      </c>
      <c r="C1639" s="39" t="str">
        <f>'Gene Table'!B1639</f>
        <v>E05</v>
      </c>
      <c r="D1639" s="145"/>
      <c r="E1639" s="145"/>
      <c r="F1639" s="145"/>
      <c r="G1639" s="145"/>
      <c r="H1639" s="145"/>
      <c r="I1639" s="145"/>
      <c r="J1639" s="145"/>
      <c r="K1639" s="145"/>
      <c r="L1639" s="145"/>
      <c r="M1639" s="145"/>
      <c r="N1639" s="149"/>
      <c r="O1639" s="149"/>
    </row>
    <row r="1640" spans="1:15">
      <c r="A1640" s="80"/>
      <c r="B1640" s="39" t="str">
        <f>'Gene Table'!E1640</f>
        <v>hsa-miR-1273f</v>
      </c>
      <c r="C1640" s="39" t="str">
        <f>'Gene Table'!B1640</f>
        <v>E06</v>
      </c>
      <c r="D1640" s="145"/>
      <c r="E1640" s="145"/>
      <c r="F1640" s="145"/>
      <c r="G1640" s="145"/>
      <c r="H1640" s="145"/>
      <c r="I1640" s="145"/>
      <c r="J1640" s="145"/>
      <c r="K1640" s="145"/>
      <c r="L1640" s="145"/>
      <c r="M1640" s="145"/>
      <c r="N1640" s="149"/>
      <c r="O1640" s="149"/>
    </row>
    <row r="1641" spans="1:15">
      <c r="A1641" s="80"/>
      <c r="B1641" s="39" t="str">
        <f>'Gene Table'!E1641</f>
        <v>hsa-miR-4753-3p</v>
      </c>
      <c r="C1641" s="39" t="str">
        <f>'Gene Table'!B1641</f>
        <v>E07</v>
      </c>
      <c r="D1641" s="145"/>
      <c r="E1641" s="145"/>
      <c r="F1641" s="145"/>
      <c r="G1641" s="145"/>
      <c r="H1641" s="145"/>
      <c r="I1641" s="145"/>
      <c r="J1641" s="145"/>
      <c r="K1641" s="145"/>
      <c r="L1641" s="145"/>
      <c r="M1641" s="145"/>
      <c r="N1641" s="149"/>
      <c r="O1641" s="149"/>
    </row>
    <row r="1642" spans="1:15">
      <c r="A1642" s="80"/>
      <c r="B1642" s="39" t="str">
        <f>'Gene Table'!E1642</f>
        <v>hsa-miR-1273g-5p</v>
      </c>
      <c r="C1642" s="39" t="str">
        <f>'Gene Table'!B1642</f>
        <v>E08</v>
      </c>
      <c r="D1642" s="145"/>
      <c r="E1642" s="145"/>
      <c r="F1642" s="145"/>
      <c r="G1642" s="145"/>
      <c r="H1642" s="145"/>
      <c r="I1642" s="145"/>
      <c r="J1642" s="145"/>
      <c r="K1642" s="145"/>
      <c r="L1642" s="145"/>
      <c r="M1642" s="145"/>
      <c r="N1642" s="149"/>
      <c r="O1642" s="149"/>
    </row>
    <row r="1643" spans="1:15">
      <c r="A1643" s="80"/>
      <c r="B1643" s="39" t="str">
        <f>'Gene Table'!E1643</f>
        <v>hsa-miR-371b-5p</v>
      </c>
      <c r="C1643" s="39" t="str">
        <f>'Gene Table'!B1643</f>
        <v>E09</v>
      </c>
      <c r="D1643" s="145"/>
      <c r="E1643" s="145"/>
      <c r="F1643" s="145"/>
      <c r="G1643" s="145"/>
      <c r="H1643" s="145"/>
      <c r="I1643" s="145"/>
      <c r="J1643" s="145"/>
      <c r="K1643" s="145"/>
      <c r="L1643" s="145"/>
      <c r="M1643" s="145"/>
      <c r="N1643" s="149"/>
      <c r="O1643" s="149"/>
    </row>
    <row r="1644" spans="1:15">
      <c r="A1644" s="80"/>
      <c r="B1644" s="39" t="str">
        <f>'Gene Table'!E1644</f>
        <v>hsa-miR-5096</v>
      </c>
      <c r="C1644" s="39" t="str">
        <f>'Gene Table'!B1644</f>
        <v>E10</v>
      </c>
      <c r="D1644" s="145"/>
      <c r="E1644" s="145"/>
      <c r="F1644" s="145"/>
      <c r="G1644" s="145"/>
      <c r="H1644" s="145"/>
      <c r="I1644" s="145"/>
      <c r="J1644" s="145"/>
      <c r="K1644" s="145"/>
      <c r="L1644" s="145"/>
      <c r="M1644" s="145"/>
      <c r="N1644" s="149"/>
      <c r="O1644" s="149"/>
    </row>
    <row r="1645" spans="1:15">
      <c r="A1645" s="80"/>
      <c r="B1645" s="39" t="str">
        <f>'Gene Table'!E1645</f>
        <v>hsa-miR-371b-3p</v>
      </c>
      <c r="C1645" s="39" t="str">
        <f>'Gene Table'!B1645</f>
        <v>E11</v>
      </c>
      <c r="D1645" s="145"/>
      <c r="E1645" s="145"/>
      <c r="F1645" s="145"/>
      <c r="G1645" s="145"/>
      <c r="H1645" s="145"/>
      <c r="I1645" s="145"/>
      <c r="J1645" s="145"/>
      <c r="K1645" s="145"/>
      <c r="L1645" s="145"/>
      <c r="M1645" s="145"/>
      <c r="N1645" s="149"/>
      <c r="O1645" s="149"/>
    </row>
    <row r="1646" spans="1:15">
      <c r="A1646" s="80"/>
      <c r="B1646" s="39" t="str">
        <f>'Gene Table'!E1646</f>
        <v>hsa-miR-126-5p</v>
      </c>
      <c r="C1646" s="39" t="str">
        <f>'Gene Table'!B1646</f>
        <v>E12</v>
      </c>
      <c r="D1646" s="145"/>
      <c r="E1646" s="145"/>
      <c r="F1646" s="145"/>
      <c r="G1646" s="145"/>
      <c r="H1646" s="145"/>
      <c r="I1646" s="145"/>
      <c r="J1646" s="145"/>
      <c r="K1646" s="145"/>
      <c r="L1646" s="145"/>
      <c r="M1646" s="145"/>
      <c r="N1646" s="149"/>
      <c r="O1646" s="149"/>
    </row>
    <row r="1647" spans="1:15">
      <c r="A1647" s="80"/>
      <c r="B1647" s="39" t="str">
        <f>'Gene Table'!E1647</f>
        <v>hsa-miR-4754</v>
      </c>
      <c r="C1647" s="39" t="str">
        <f>'Gene Table'!B1647</f>
        <v>E13</v>
      </c>
      <c r="D1647" s="145"/>
      <c r="E1647" s="145"/>
      <c r="F1647" s="145"/>
      <c r="G1647" s="145"/>
      <c r="H1647" s="145"/>
      <c r="I1647" s="145"/>
      <c r="J1647" s="145"/>
      <c r="K1647" s="145"/>
      <c r="L1647" s="145"/>
      <c r="M1647" s="145"/>
      <c r="N1647" s="149"/>
      <c r="O1647" s="149"/>
    </row>
    <row r="1648" spans="1:15">
      <c r="A1648" s="80"/>
      <c r="B1648" s="39" t="str">
        <f>'Gene Table'!E1648</f>
        <v>hsa-miR-302b-5p</v>
      </c>
      <c r="C1648" s="39" t="str">
        <f>'Gene Table'!B1648</f>
        <v>E14</v>
      </c>
      <c r="D1648" s="145"/>
      <c r="E1648" s="145"/>
      <c r="F1648" s="145"/>
      <c r="G1648" s="145"/>
      <c r="H1648" s="145"/>
      <c r="I1648" s="145"/>
      <c r="J1648" s="145"/>
      <c r="K1648" s="145"/>
      <c r="L1648" s="145"/>
      <c r="M1648" s="145"/>
      <c r="N1648" s="149"/>
      <c r="O1648" s="149"/>
    </row>
    <row r="1649" spans="1:15">
      <c r="A1649" s="80"/>
      <c r="B1649" s="39" t="str">
        <f>'Gene Table'!E1649</f>
        <v>hsa-miR-4755-5p</v>
      </c>
      <c r="C1649" s="39" t="str">
        <f>'Gene Table'!B1649</f>
        <v>E15</v>
      </c>
      <c r="D1649" s="145"/>
      <c r="E1649" s="145"/>
      <c r="F1649" s="145"/>
      <c r="G1649" s="145"/>
      <c r="H1649" s="145"/>
      <c r="I1649" s="145"/>
      <c r="J1649" s="145"/>
      <c r="K1649" s="145"/>
      <c r="L1649" s="145"/>
      <c r="M1649" s="145"/>
      <c r="N1649" s="149"/>
      <c r="O1649" s="149"/>
    </row>
    <row r="1650" spans="1:15">
      <c r="A1650" s="80"/>
      <c r="B1650" s="39" t="str">
        <f>'Gene Table'!E1650</f>
        <v>hsa-miR-373-5p</v>
      </c>
      <c r="C1650" s="39" t="str">
        <f>'Gene Table'!B1650</f>
        <v>E16</v>
      </c>
      <c r="D1650" s="145"/>
      <c r="E1650" s="145"/>
      <c r="F1650" s="145"/>
      <c r="G1650" s="145"/>
      <c r="H1650" s="145"/>
      <c r="I1650" s="145"/>
      <c r="J1650" s="145"/>
      <c r="K1650" s="145"/>
      <c r="L1650" s="145"/>
      <c r="M1650" s="145"/>
      <c r="N1650" s="149"/>
      <c r="O1650" s="149"/>
    </row>
    <row r="1651" spans="1:15">
      <c r="A1651" s="80"/>
      <c r="B1651" s="39" t="str">
        <f>'Gene Table'!E1651</f>
        <v>hsa-miR-4755-3p</v>
      </c>
      <c r="C1651" s="39" t="str">
        <f>'Gene Table'!B1651</f>
        <v>E17</v>
      </c>
      <c r="D1651" s="145"/>
      <c r="E1651" s="145"/>
      <c r="F1651" s="145"/>
      <c r="G1651" s="145"/>
      <c r="H1651" s="145"/>
      <c r="I1651" s="145"/>
      <c r="J1651" s="145"/>
      <c r="K1651" s="145"/>
      <c r="L1651" s="145"/>
      <c r="M1651" s="145"/>
      <c r="N1651" s="149"/>
      <c r="O1651" s="149"/>
    </row>
    <row r="1652" spans="1:15">
      <c r="A1652" s="80"/>
      <c r="B1652" s="39" t="str">
        <f>'Gene Table'!E1652</f>
        <v>hsa-miR-3142</v>
      </c>
      <c r="C1652" s="39" t="str">
        <f>'Gene Table'!B1652</f>
        <v>E18</v>
      </c>
      <c r="D1652" s="145"/>
      <c r="E1652" s="145"/>
      <c r="F1652" s="145"/>
      <c r="G1652" s="145"/>
      <c r="H1652" s="145"/>
      <c r="I1652" s="145"/>
      <c r="J1652" s="145"/>
      <c r="K1652" s="145"/>
      <c r="L1652" s="145"/>
      <c r="M1652" s="145"/>
      <c r="N1652" s="149"/>
      <c r="O1652" s="149"/>
    </row>
    <row r="1653" spans="1:15">
      <c r="A1653" s="80"/>
      <c r="B1653" s="39" t="str">
        <f>'Gene Table'!E1653</f>
        <v>hsa-miR-499b-5p</v>
      </c>
      <c r="C1653" s="39" t="str">
        <f>'Gene Table'!B1653</f>
        <v>E19</v>
      </c>
      <c r="D1653" s="145"/>
      <c r="E1653" s="145"/>
      <c r="F1653" s="145"/>
      <c r="G1653" s="145"/>
      <c r="H1653" s="145"/>
      <c r="I1653" s="145"/>
      <c r="J1653" s="145"/>
      <c r="K1653" s="145"/>
      <c r="L1653" s="145"/>
      <c r="M1653" s="145"/>
      <c r="N1653" s="149"/>
      <c r="O1653" s="149"/>
    </row>
    <row r="1654" spans="1:15">
      <c r="A1654" s="80"/>
      <c r="B1654" s="39" t="str">
        <f>'Gene Table'!E1654</f>
        <v>hsa-miR-3185</v>
      </c>
      <c r="C1654" s="39" t="str">
        <f>'Gene Table'!B1654</f>
        <v>E20</v>
      </c>
      <c r="D1654" s="145"/>
      <c r="E1654" s="145"/>
      <c r="F1654" s="145"/>
      <c r="G1654" s="145"/>
      <c r="H1654" s="145"/>
      <c r="I1654" s="145"/>
      <c r="J1654" s="145"/>
      <c r="K1654" s="145"/>
      <c r="L1654" s="145"/>
      <c r="M1654" s="145"/>
      <c r="N1654" s="149"/>
      <c r="O1654" s="149"/>
    </row>
    <row r="1655" spans="1:15">
      <c r="A1655" s="80"/>
      <c r="B1655" s="39" t="str">
        <f>'Gene Table'!E1655</f>
        <v>hsa-miR-499b-3p</v>
      </c>
      <c r="C1655" s="39" t="str">
        <f>'Gene Table'!B1655</f>
        <v>E21</v>
      </c>
      <c r="D1655" s="145"/>
      <c r="E1655" s="145"/>
      <c r="F1655" s="145"/>
      <c r="G1655" s="145"/>
      <c r="H1655" s="145"/>
      <c r="I1655" s="145"/>
      <c r="J1655" s="145"/>
      <c r="K1655" s="145"/>
      <c r="L1655" s="145"/>
      <c r="M1655" s="145"/>
      <c r="N1655" s="149"/>
      <c r="O1655" s="149"/>
    </row>
    <row r="1656" spans="1:15">
      <c r="A1656" s="80"/>
      <c r="B1656" s="39" t="str">
        <f>'Gene Table'!E1656</f>
        <v>hsa-miR-2964a-5p</v>
      </c>
      <c r="C1656" s="39" t="str">
        <f>'Gene Table'!B1656</f>
        <v>E22</v>
      </c>
      <c r="D1656" s="145"/>
      <c r="E1656" s="145"/>
      <c r="F1656" s="145"/>
      <c r="G1656" s="145"/>
      <c r="H1656" s="145"/>
      <c r="I1656" s="145"/>
      <c r="J1656" s="145"/>
      <c r="K1656" s="145"/>
      <c r="L1656" s="145"/>
      <c r="M1656" s="145"/>
      <c r="N1656" s="149"/>
      <c r="O1656" s="149"/>
    </row>
    <row r="1657" spans="1:15">
      <c r="A1657" s="80"/>
      <c r="B1657" s="39" t="str">
        <f>'Gene Table'!E1657</f>
        <v>hsa-miR-4756-5p</v>
      </c>
      <c r="C1657" s="39" t="str">
        <f>'Gene Table'!B1657</f>
        <v>E23</v>
      </c>
      <c r="D1657" s="145"/>
      <c r="E1657" s="145"/>
      <c r="F1657" s="145"/>
      <c r="G1657" s="145"/>
      <c r="H1657" s="145"/>
      <c r="I1657" s="145"/>
      <c r="J1657" s="145"/>
      <c r="K1657" s="145"/>
      <c r="L1657" s="145"/>
      <c r="M1657" s="145"/>
      <c r="N1657" s="149"/>
      <c r="O1657" s="149"/>
    </row>
    <row r="1658" spans="1:15">
      <c r="A1658" s="80"/>
      <c r="B1658" s="39" t="str">
        <f>'Gene Table'!E1658</f>
        <v>hsa-miR-3960</v>
      </c>
      <c r="C1658" s="39" t="str">
        <f>'Gene Table'!B1658</f>
        <v>E24</v>
      </c>
      <c r="D1658" s="145"/>
      <c r="E1658" s="145"/>
      <c r="F1658" s="145"/>
      <c r="G1658" s="145"/>
      <c r="H1658" s="145"/>
      <c r="I1658" s="145"/>
      <c r="J1658" s="145"/>
      <c r="K1658" s="145"/>
      <c r="L1658" s="145"/>
      <c r="M1658" s="145"/>
      <c r="N1658" s="149"/>
      <c r="O1658" s="149"/>
    </row>
    <row r="1659" spans="1:15">
      <c r="A1659" s="80"/>
      <c r="B1659" s="39" t="str">
        <f>'Gene Table'!E1659</f>
        <v>hsa-miR-1295b-5p</v>
      </c>
      <c r="C1659" s="39" t="str">
        <f>'Gene Table'!B1659</f>
        <v>F01</v>
      </c>
      <c r="D1659" s="145"/>
      <c r="E1659" s="145"/>
      <c r="F1659" s="145"/>
      <c r="G1659" s="145"/>
      <c r="H1659" s="145"/>
      <c r="I1659" s="145"/>
      <c r="J1659" s="145"/>
      <c r="K1659" s="145"/>
      <c r="L1659" s="145"/>
      <c r="M1659" s="145"/>
      <c r="N1659" s="149"/>
      <c r="O1659" s="149"/>
    </row>
    <row r="1660" spans="1:15">
      <c r="A1660" s="80"/>
      <c r="B1660" s="39">
        <f>'Gene Table'!E1660</f>
        <v>0</v>
      </c>
      <c r="C1660" s="39" t="str">
        <f>'Gene Table'!B1660</f>
        <v>F02</v>
      </c>
      <c r="D1660" s="145"/>
      <c r="E1660" s="145"/>
      <c r="F1660" s="145"/>
      <c r="G1660" s="145"/>
      <c r="H1660" s="145"/>
      <c r="I1660" s="145"/>
      <c r="J1660" s="145"/>
      <c r="K1660" s="145"/>
      <c r="L1660" s="145"/>
      <c r="M1660" s="145"/>
      <c r="N1660" s="149"/>
      <c r="O1660" s="149"/>
    </row>
    <row r="1661" spans="1:15">
      <c r="A1661" s="80"/>
      <c r="B1661" s="39" t="str">
        <f>'Gene Table'!E1661</f>
        <v>hsa-miR-1295b-3p</v>
      </c>
      <c r="C1661" s="39" t="str">
        <f>'Gene Table'!B1661</f>
        <v>F03</v>
      </c>
      <c r="D1661" s="145"/>
      <c r="E1661" s="145"/>
      <c r="F1661" s="145"/>
      <c r="G1661" s="145"/>
      <c r="H1661" s="145"/>
      <c r="I1661" s="145"/>
      <c r="J1661" s="145"/>
      <c r="K1661" s="145"/>
      <c r="L1661" s="145"/>
      <c r="M1661" s="145"/>
      <c r="N1661" s="149"/>
      <c r="O1661" s="149"/>
    </row>
    <row r="1662" spans="1:15">
      <c r="A1662" s="80"/>
      <c r="B1662" s="39">
        <f>'Gene Table'!E1662</f>
        <v>0</v>
      </c>
      <c r="C1662" s="39" t="str">
        <f>'Gene Table'!B1662</f>
        <v>F04</v>
      </c>
      <c r="D1662" s="145"/>
      <c r="E1662" s="145"/>
      <c r="F1662" s="145"/>
      <c r="G1662" s="145"/>
      <c r="H1662" s="145"/>
      <c r="I1662" s="145"/>
      <c r="J1662" s="145"/>
      <c r="K1662" s="145"/>
      <c r="L1662" s="145"/>
      <c r="M1662" s="145"/>
      <c r="N1662" s="149"/>
      <c r="O1662" s="149"/>
    </row>
    <row r="1663" spans="1:15">
      <c r="A1663" s="80"/>
      <c r="B1663" s="39" t="str">
        <f>'Gene Table'!E1663</f>
        <v>hsa-miR-5588-5p</v>
      </c>
      <c r="C1663" s="39" t="str">
        <f>'Gene Table'!B1663</f>
        <v>F05</v>
      </c>
      <c r="D1663" s="145"/>
      <c r="E1663" s="145"/>
      <c r="F1663" s="145"/>
      <c r="G1663" s="145"/>
      <c r="H1663" s="145"/>
      <c r="I1663" s="145"/>
      <c r="J1663" s="145"/>
      <c r="K1663" s="145"/>
      <c r="L1663" s="145"/>
      <c r="M1663" s="145"/>
      <c r="N1663" s="149"/>
      <c r="O1663" s="149"/>
    </row>
    <row r="1664" spans="1:15">
      <c r="A1664" s="80"/>
      <c r="B1664" s="39">
        <f>'Gene Table'!E1664</f>
        <v>0</v>
      </c>
      <c r="C1664" s="39" t="str">
        <f>'Gene Table'!B1664</f>
        <v>F06</v>
      </c>
      <c r="D1664" s="145"/>
      <c r="E1664" s="145"/>
      <c r="F1664" s="145"/>
      <c r="G1664" s="145"/>
      <c r="H1664" s="145"/>
      <c r="I1664" s="145"/>
      <c r="J1664" s="145"/>
      <c r="K1664" s="145"/>
      <c r="L1664" s="145"/>
      <c r="M1664" s="145"/>
      <c r="N1664" s="149"/>
      <c r="O1664" s="149"/>
    </row>
    <row r="1665" spans="1:15">
      <c r="A1665" s="80"/>
      <c r="B1665" s="39" t="str">
        <f>'Gene Table'!E1665</f>
        <v>hsa-miR-5588-3p</v>
      </c>
      <c r="C1665" s="39" t="str">
        <f>'Gene Table'!B1665</f>
        <v>F07</v>
      </c>
      <c r="D1665" s="145"/>
      <c r="E1665" s="145"/>
      <c r="F1665" s="145"/>
      <c r="G1665" s="145"/>
      <c r="H1665" s="145"/>
      <c r="I1665" s="145"/>
      <c r="J1665" s="145"/>
      <c r="K1665" s="145"/>
      <c r="L1665" s="145"/>
      <c r="M1665" s="145"/>
      <c r="N1665" s="149"/>
      <c r="O1665" s="149"/>
    </row>
    <row r="1666" spans="1:15">
      <c r="A1666" s="80"/>
      <c r="B1666" s="39">
        <f>'Gene Table'!E1666</f>
        <v>0</v>
      </c>
      <c r="C1666" s="39" t="str">
        <f>'Gene Table'!B1666</f>
        <v>F08</v>
      </c>
      <c r="D1666" s="145"/>
      <c r="E1666" s="145"/>
      <c r="F1666" s="145"/>
      <c r="G1666" s="145"/>
      <c r="H1666" s="145"/>
      <c r="I1666" s="145"/>
      <c r="J1666" s="145"/>
      <c r="K1666" s="145"/>
      <c r="L1666" s="145"/>
      <c r="M1666" s="145"/>
      <c r="N1666" s="149"/>
      <c r="O1666" s="149"/>
    </row>
    <row r="1667" spans="1:15">
      <c r="A1667" s="80"/>
      <c r="B1667" s="39" t="str">
        <f>'Gene Table'!E1667</f>
        <v>hsa-miR-5589-5p</v>
      </c>
      <c r="C1667" s="39" t="str">
        <f>'Gene Table'!B1667</f>
        <v>F09</v>
      </c>
      <c r="D1667" s="145"/>
      <c r="E1667" s="145"/>
      <c r="F1667" s="145"/>
      <c r="G1667" s="145"/>
      <c r="H1667" s="145"/>
      <c r="I1667" s="145"/>
      <c r="J1667" s="145"/>
      <c r="K1667" s="145"/>
      <c r="L1667" s="145"/>
      <c r="M1667" s="145"/>
      <c r="N1667" s="149"/>
      <c r="O1667" s="149"/>
    </row>
    <row r="1668" spans="1:15">
      <c r="A1668" s="80"/>
      <c r="B1668" s="39">
        <f>'Gene Table'!E1668</f>
        <v>0</v>
      </c>
      <c r="C1668" s="39" t="str">
        <f>'Gene Table'!B1668</f>
        <v>F10</v>
      </c>
      <c r="D1668" s="145"/>
      <c r="E1668" s="145"/>
      <c r="F1668" s="145"/>
      <c r="G1668" s="145"/>
      <c r="H1668" s="145"/>
      <c r="I1668" s="145"/>
      <c r="J1668" s="145"/>
      <c r="K1668" s="145"/>
      <c r="L1668" s="145"/>
      <c r="M1668" s="145"/>
      <c r="N1668" s="149"/>
      <c r="O1668" s="149"/>
    </row>
    <row r="1669" spans="1:15">
      <c r="A1669" s="80"/>
      <c r="B1669" s="39" t="str">
        <f>'Gene Table'!E1669</f>
        <v>hsa-miR-5589-3p</v>
      </c>
      <c r="C1669" s="39" t="str">
        <f>'Gene Table'!B1669</f>
        <v>F11</v>
      </c>
      <c r="D1669" s="145"/>
      <c r="E1669" s="145"/>
      <c r="F1669" s="145"/>
      <c r="G1669" s="145"/>
      <c r="H1669" s="145"/>
      <c r="I1669" s="145"/>
      <c r="J1669" s="145"/>
      <c r="K1669" s="145"/>
      <c r="L1669" s="145"/>
      <c r="M1669" s="145"/>
      <c r="N1669" s="149"/>
      <c r="O1669" s="149"/>
    </row>
    <row r="1670" spans="1:15">
      <c r="A1670" s="80"/>
      <c r="B1670" s="39">
        <f>'Gene Table'!E1670</f>
        <v>0</v>
      </c>
      <c r="C1670" s="39" t="str">
        <f>'Gene Table'!B1670</f>
        <v>F12</v>
      </c>
      <c r="D1670" s="145"/>
      <c r="E1670" s="145"/>
      <c r="F1670" s="145"/>
      <c r="G1670" s="145"/>
      <c r="H1670" s="145"/>
      <c r="I1670" s="145"/>
      <c r="J1670" s="145"/>
      <c r="K1670" s="145"/>
      <c r="L1670" s="145"/>
      <c r="M1670" s="145"/>
      <c r="N1670" s="149"/>
      <c r="O1670" s="149"/>
    </row>
    <row r="1671" spans="1:15">
      <c r="A1671" s="80"/>
      <c r="B1671" s="39" t="str">
        <f>'Gene Table'!E1671</f>
        <v>hsa-miR-4536-3p</v>
      </c>
      <c r="C1671" s="39" t="str">
        <f>'Gene Table'!B1671</f>
        <v>F13</v>
      </c>
      <c r="D1671" s="145"/>
      <c r="E1671" s="145"/>
      <c r="F1671" s="145"/>
      <c r="G1671" s="145"/>
      <c r="H1671" s="145"/>
      <c r="I1671" s="145"/>
      <c r="J1671" s="145"/>
      <c r="K1671" s="145"/>
      <c r="L1671" s="145"/>
      <c r="M1671" s="145"/>
      <c r="N1671" s="149"/>
      <c r="O1671" s="149"/>
    </row>
    <row r="1672" spans="1:15">
      <c r="A1672" s="80"/>
      <c r="B1672" s="39">
        <f>'Gene Table'!E1672</f>
        <v>0</v>
      </c>
      <c r="C1672" s="39" t="str">
        <f>'Gene Table'!B1672</f>
        <v>F14</v>
      </c>
      <c r="D1672" s="145"/>
      <c r="E1672" s="145"/>
      <c r="F1672" s="145"/>
      <c r="G1672" s="145"/>
      <c r="H1672" s="145"/>
      <c r="I1672" s="145"/>
      <c r="J1672" s="145"/>
      <c r="K1672" s="145"/>
      <c r="L1672" s="145"/>
      <c r="M1672" s="145"/>
      <c r="N1672" s="149"/>
      <c r="O1672" s="149"/>
    </row>
    <row r="1673" spans="1:15">
      <c r="A1673" s="80"/>
      <c r="B1673" s="39" t="str">
        <f>'Gene Table'!E1673</f>
        <v>hsa-miR-5590-5p</v>
      </c>
      <c r="C1673" s="39" t="str">
        <f>'Gene Table'!B1673</f>
        <v>F15</v>
      </c>
      <c r="D1673" s="145"/>
      <c r="E1673" s="145"/>
      <c r="F1673" s="145"/>
      <c r="G1673" s="145"/>
      <c r="H1673" s="145"/>
      <c r="I1673" s="145"/>
      <c r="J1673" s="145"/>
      <c r="K1673" s="145"/>
      <c r="L1673" s="145"/>
      <c r="M1673" s="145"/>
      <c r="N1673" s="149"/>
      <c r="O1673" s="149"/>
    </row>
    <row r="1674" spans="1:15">
      <c r="A1674" s="80"/>
      <c r="B1674" s="39">
        <f>'Gene Table'!E1674</f>
        <v>0</v>
      </c>
      <c r="C1674" s="39" t="str">
        <f>'Gene Table'!B1674</f>
        <v>F16</v>
      </c>
      <c r="D1674" s="145"/>
      <c r="E1674" s="145"/>
      <c r="F1674" s="145"/>
      <c r="G1674" s="145"/>
      <c r="H1674" s="145"/>
      <c r="I1674" s="145"/>
      <c r="J1674" s="145"/>
      <c r="K1674" s="145"/>
      <c r="L1674" s="145"/>
      <c r="M1674" s="145"/>
      <c r="N1674" s="149"/>
      <c r="O1674" s="149"/>
    </row>
    <row r="1675" spans="1:15">
      <c r="A1675" s="80"/>
      <c r="B1675" s="39" t="str">
        <f>'Gene Table'!E1675</f>
        <v>hsa-miR-5590-3p</v>
      </c>
      <c r="C1675" s="39" t="str">
        <f>'Gene Table'!B1675</f>
        <v>F17</v>
      </c>
      <c r="D1675" s="145"/>
      <c r="E1675" s="145"/>
      <c r="F1675" s="145"/>
      <c r="G1675" s="145"/>
      <c r="H1675" s="145"/>
      <c r="I1675" s="145"/>
      <c r="J1675" s="145"/>
      <c r="K1675" s="145"/>
      <c r="L1675" s="145"/>
      <c r="M1675" s="145"/>
      <c r="N1675" s="149"/>
      <c r="O1675" s="149"/>
    </row>
    <row r="1676" spans="1:15">
      <c r="A1676" s="80"/>
      <c r="B1676" s="39">
        <f>'Gene Table'!E1676</f>
        <v>0</v>
      </c>
      <c r="C1676" s="39" t="str">
        <f>'Gene Table'!B1676</f>
        <v>F18</v>
      </c>
      <c r="D1676" s="145"/>
      <c r="E1676" s="145"/>
      <c r="F1676" s="145"/>
      <c r="G1676" s="145"/>
      <c r="H1676" s="145"/>
      <c r="I1676" s="145"/>
      <c r="J1676" s="145"/>
      <c r="K1676" s="145"/>
      <c r="L1676" s="145"/>
      <c r="M1676" s="145"/>
      <c r="N1676" s="149"/>
      <c r="O1676" s="149"/>
    </row>
    <row r="1677" spans="1:15">
      <c r="A1677" s="80"/>
      <c r="B1677" s="39" t="str">
        <f>'Gene Table'!E1677</f>
        <v>hsa-miR-5591-5p</v>
      </c>
      <c r="C1677" s="39" t="str">
        <f>'Gene Table'!B1677</f>
        <v>F19</v>
      </c>
      <c r="D1677" s="145"/>
      <c r="E1677" s="145"/>
      <c r="F1677" s="145"/>
      <c r="G1677" s="145"/>
      <c r="H1677" s="145"/>
      <c r="I1677" s="145"/>
      <c r="J1677" s="145"/>
      <c r="K1677" s="145"/>
      <c r="L1677" s="145"/>
      <c r="M1677" s="145"/>
      <c r="N1677" s="149"/>
      <c r="O1677" s="149"/>
    </row>
    <row r="1678" spans="1:15">
      <c r="A1678" s="80"/>
      <c r="B1678" s="39">
        <f>'Gene Table'!E1678</f>
        <v>0</v>
      </c>
      <c r="C1678" s="39" t="str">
        <f>'Gene Table'!B1678</f>
        <v>F20</v>
      </c>
      <c r="D1678" s="145"/>
      <c r="E1678" s="145"/>
      <c r="F1678" s="145"/>
      <c r="G1678" s="145"/>
      <c r="H1678" s="145"/>
      <c r="I1678" s="145"/>
      <c r="J1678" s="145"/>
      <c r="K1678" s="145"/>
      <c r="L1678" s="145"/>
      <c r="M1678" s="145"/>
      <c r="N1678" s="149"/>
      <c r="O1678" s="149"/>
    </row>
    <row r="1679" spans="1:15">
      <c r="A1679" s="80"/>
      <c r="B1679" s="39" t="str">
        <f>'Gene Table'!E1679</f>
        <v>hsa-miR-5591-3p</v>
      </c>
      <c r="C1679" s="39" t="str">
        <f>'Gene Table'!B1679</f>
        <v>F21</v>
      </c>
      <c r="D1679" s="145"/>
      <c r="E1679" s="145"/>
      <c r="F1679" s="145"/>
      <c r="G1679" s="145"/>
      <c r="H1679" s="145"/>
      <c r="I1679" s="145"/>
      <c r="J1679" s="145"/>
      <c r="K1679" s="145"/>
      <c r="L1679" s="145"/>
      <c r="M1679" s="145"/>
      <c r="N1679" s="149"/>
      <c r="O1679" s="149"/>
    </row>
    <row r="1680" spans="1:15">
      <c r="A1680" s="80"/>
      <c r="B1680" s="39">
        <f>'Gene Table'!E1680</f>
        <v>0</v>
      </c>
      <c r="C1680" s="39" t="str">
        <f>'Gene Table'!B1680</f>
        <v>F22</v>
      </c>
      <c r="D1680" s="145"/>
      <c r="E1680" s="145"/>
      <c r="F1680" s="145"/>
      <c r="G1680" s="145"/>
      <c r="H1680" s="145"/>
      <c r="I1680" s="145"/>
      <c r="J1680" s="145"/>
      <c r="K1680" s="145"/>
      <c r="L1680" s="145"/>
      <c r="M1680" s="145"/>
      <c r="N1680" s="149"/>
      <c r="O1680" s="149"/>
    </row>
    <row r="1681" spans="1:15">
      <c r="A1681" s="80"/>
      <c r="B1681" s="39" t="str">
        <f>'Gene Table'!E1681</f>
        <v>hsa-miR-548av-5p</v>
      </c>
      <c r="C1681" s="39" t="str">
        <f>'Gene Table'!B1681</f>
        <v>F23</v>
      </c>
      <c r="D1681" s="145"/>
      <c r="E1681" s="145"/>
      <c r="F1681" s="145"/>
      <c r="G1681" s="145"/>
      <c r="H1681" s="145"/>
      <c r="I1681" s="145"/>
      <c r="J1681" s="145"/>
      <c r="K1681" s="145"/>
      <c r="L1681" s="145"/>
      <c r="M1681" s="145"/>
      <c r="N1681" s="149"/>
      <c r="O1681" s="149"/>
    </row>
    <row r="1682" spans="1:15">
      <c r="A1682" s="80"/>
      <c r="B1682" s="39">
        <f>'Gene Table'!E1682</f>
        <v>0</v>
      </c>
      <c r="C1682" s="39" t="str">
        <f>'Gene Table'!B1682</f>
        <v>F24</v>
      </c>
      <c r="D1682" s="145"/>
      <c r="E1682" s="145"/>
      <c r="F1682" s="145"/>
      <c r="G1682" s="145"/>
      <c r="H1682" s="145"/>
      <c r="I1682" s="145"/>
      <c r="J1682" s="145"/>
      <c r="K1682" s="145"/>
      <c r="L1682" s="145"/>
      <c r="M1682" s="145"/>
      <c r="N1682" s="149"/>
      <c r="O1682" s="149"/>
    </row>
    <row r="1683" spans="1:15">
      <c r="A1683" s="80"/>
      <c r="B1683" s="39" t="str">
        <f>'Gene Table'!E1683</f>
        <v>hsa-miR-4756-3p</v>
      </c>
      <c r="C1683" s="39" t="str">
        <f>'Gene Table'!B1683</f>
        <v>G01</v>
      </c>
      <c r="D1683" s="145"/>
      <c r="E1683" s="145"/>
      <c r="F1683" s="145"/>
      <c r="G1683" s="145"/>
      <c r="H1683" s="145"/>
      <c r="I1683" s="145"/>
      <c r="J1683" s="145"/>
      <c r="K1683" s="145"/>
      <c r="L1683" s="145"/>
      <c r="M1683" s="145"/>
      <c r="N1683" s="149"/>
      <c r="O1683" s="149"/>
    </row>
    <row r="1684" spans="1:15">
      <c r="A1684" s="80"/>
      <c r="B1684" s="39" t="str">
        <f>'Gene Table'!E1684</f>
        <v>hsa-miR-4999-5p</v>
      </c>
      <c r="C1684" s="39" t="str">
        <f>'Gene Table'!B1684</f>
        <v>G02</v>
      </c>
      <c r="D1684" s="145"/>
      <c r="E1684" s="145"/>
      <c r="F1684" s="145"/>
      <c r="G1684" s="145"/>
      <c r="H1684" s="145"/>
      <c r="I1684" s="145"/>
      <c r="J1684" s="145"/>
      <c r="K1684" s="145"/>
      <c r="L1684" s="145"/>
      <c r="M1684" s="145"/>
      <c r="N1684" s="149"/>
      <c r="O1684" s="149"/>
    </row>
    <row r="1685" spans="1:15">
      <c r="A1685" s="80"/>
      <c r="B1685" s="39" t="str">
        <f>'Gene Table'!E1685</f>
        <v>hsa-miR-4757-5p</v>
      </c>
      <c r="C1685" s="39" t="str">
        <f>'Gene Table'!B1685</f>
        <v>G03</v>
      </c>
      <c r="D1685" s="145"/>
      <c r="E1685" s="145"/>
      <c r="F1685" s="145"/>
      <c r="G1685" s="145"/>
      <c r="H1685" s="145"/>
      <c r="I1685" s="145"/>
      <c r="J1685" s="145"/>
      <c r="K1685" s="145"/>
      <c r="L1685" s="145"/>
      <c r="M1685" s="145"/>
      <c r="N1685" s="149"/>
      <c r="O1685" s="149"/>
    </row>
    <row r="1686" spans="1:15">
      <c r="A1686" s="80"/>
      <c r="B1686" s="39" t="str">
        <f>'Gene Table'!E1686</f>
        <v>hsa-miR-4999-3p</v>
      </c>
      <c r="C1686" s="39" t="str">
        <f>'Gene Table'!B1686</f>
        <v>G04</v>
      </c>
      <c r="D1686" s="145"/>
      <c r="E1686" s="145"/>
      <c r="F1686" s="145"/>
      <c r="G1686" s="145"/>
      <c r="H1686" s="145"/>
      <c r="I1686" s="145"/>
      <c r="J1686" s="145"/>
      <c r="K1686" s="145"/>
      <c r="L1686" s="145"/>
      <c r="M1686" s="145"/>
      <c r="N1686" s="149"/>
      <c r="O1686" s="149"/>
    </row>
    <row r="1687" spans="1:15">
      <c r="A1687" s="80"/>
      <c r="B1687" s="39" t="str">
        <f>'Gene Table'!E1687</f>
        <v>hsa-miR-4757-3p</v>
      </c>
      <c r="C1687" s="39" t="str">
        <f>'Gene Table'!B1687</f>
        <v>G05</v>
      </c>
      <c r="D1687" s="145"/>
      <c r="E1687" s="145"/>
      <c r="F1687" s="145"/>
      <c r="G1687" s="145"/>
      <c r="H1687" s="145"/>
      <c r="I1687" s="145"/>
      <c r="J1687" s="145"/>
      <c r="K1687" s="145"/>
      <c r="L1687" s="145"/>
      <c r="M1687" s="145"/>
      <c r="N1687" s="149"/>
      <c r="O1687" s="149"/>
    </row>
    <row r="1688" spans="1:15">
      <c r="A1688" s="80"/>
      <c r="B1688" s="39" t="str">
        <f>'Gene Table'!E1688</f>
        <v>hsa-miR-5000-5p</v>
      </c>
      <c r="C1688" s="39" t="str">
        <f>'Gene Table'!B1688</f>
        <v>G06</v>
      </c>
      <c r="D1688" s="145"/>
      <c r="E1688" s="145"/>
      <c r="F1688" s="145"/>
      <c r="G1688" s="145"/>
      <c r="H1688" s="145"/>
      <c r="I1688" s="145"/>
      <c r="J1688" s="145"/>
      <c r="K1688" s="145"/>
      <c r="L1688" s="145"/>
      <c r="M1688" s="145"/>
      <c r="N1688" s="149"/>
      <c r="O1688" s="149"/>
    </row>
    <row r="1689" spans="1:15">
      <c r="A1689" s="80"/>
      <c r="B1689" s="39" t="str">
        <f>'Gene Table'!E1689</f>
        <v>hsa-miR-4758-5p</v>
      </c>
      <c r="C1689" s="39" t="str">
        <f>'Gene Table'!B1689</f>
        <v>G07</v>
      </c>
      <c r="D1689" s="145"/>
      <c r="E1689" s="145"/>
      <c r="F1689" s="145"/>
      <c r="G1689" s="145"/>
      <c r="H1689" s="145"/>
      <c r="I1689" s="145"/>
      <c r="J1689" s="145"/>
      <c r="K1689" s="145"/>
      <c r="L1689" s="145"/>
      <c r="M1689" s="145"/>
      <c r="N1689" s="149"/>
      <c r="O1689" s="149"/>
    </row>
    <row r="1690" spans="1:15">
      <c r="A1690" s="80"/>
      <c r="B1690" s="39" t="str">
        <f>'Gene Table'!E1690</f>
        <v>hsa-miR-5000-3p</v>
      </c>
      <c r="C1690" s="39" t="str">
        <f>'Gene Table'!B1690</f>
        <v>G08</v>
      </c>
      <c r="D1690" s="145"/>
      <c r="E1690" s="145"/>
      <c r="F1690" s="145"/>
      <c r="G1690" s="145"/>
      <c r="H1690" s="145"/>
      <c r="I1690" s="145"/>
      <c r="J1690" s="145"/>
      <c r="K1690" s="145"/>
      <c r="L1690" s="145"/>
      <c r="M1690" s="145"/>
      <c r="N1690" s="149"/>
      <c r="O1690" s="149"/>
    </row>
    <row r="1691" spans="1:15">
      <c r="A1691" s="80"/>
      <c r="B1691" s="39" t="str">
        <f>'Gene Table'!E1691</f>
        <v>hsa-miR-4758-3p</v>
      </c>
      <c r="C1691" s="39" t="str">
        <f>'Gene Table'!B1691</f>
        <v>G09</v>
      </c>
      <c r="D1691" s="145"/>
      <c r="E1691" s="145"/>
      <c r="F1691" s="145"/>
      <c r="G1691" s="145"/>
      <c r="H1691" s="145"/>
      <c r="I1691" s="145"/>
      <c r="J1691" s="145"/>
      <c r="K1691" s="145"/>
      <c r="L1691" s="145"/>
      <c r="M1691" s="145"/>
      <c r="N1691" s="149"/>
      <c r="O1691" s="149"/>
    </row>
    <row r="1692" spans="1:15">
      <c r="A1692" s="80"/>
      <c r="B1692" s="39" t="str">
        <f>'Gene Table'!E1692</f>
        <v>hsa-miR-5001-5p</v>
      </c>
      <c r="C1692" s="39" t="str">
        <f>'Gene Table'!B1692</f>
        <v>G10</v>
      </c>
      <c r="D1692" s="145"/>
      <c r="E1692" s="145"/>
      <c r="F1692" s="145"/>
      <c r="G1692" s="145"/>
      <c r="H1692" s="145"/>
      <c r="I1692" s="145"/>
      <c r="J1692" s="145"/>
      <c r="K1692" s="145"/>
      <c r="L1692" s="145"/>
      <c r="M1692" s="145"/>
      <c r="N1692" s="149"/>
      <c r="O1692" s="149"/>
    </row>
    <row r="1693" spans="1:15">
      <c r="A1693" s="80"/>
      <c r="B1693" s="39" t="str">
        <f>'Gene Table'!E1693</f>
        <v>hsa-miR-4759</v>
      </c>
      <c r="C1693" s="39" t="str">
        <f>'Gene Table'!B1693</f>
        <v>G11</v>
      </c>
      <c r="D1693" s="145"/>
      <c r="E1693" s="145"/>
      <c r="F1693" s="145"/>
      <c r="G1693" s="145"/>
      <c r="H1693" s="145"/>
      <c r="I1693" s="145"/>
      <c r="J1693" s="145"/>
      <c r="K1693" s="145"/>
      <c r="L1693" s="145"/>
      <c r="M1693" s="145"/>
      <c r="N1693" s="149"/>
      <c r="O1693" s="149"/>
    </row>
    <row r="1694" spans="1:15">
      <c r="A1694" s="80"/>
      <c r="B1694" s="39" t="str">
        <f>'Gene Table'!E1694</f>
        <v>hsa-miR-5001-3p</v>
      </c>
      <c r="C1694" s="39" t="str">
        <f>'Gene Table'!B1694</f>
        <v>G12</v>
      </c>
      <c r="D1694" s="145"/>
      <c r="E1694" s="145"/>
      <c r="F1694" s="145"/>
      <c r="G1694" s="145"/>
      <c r="H1694" s="145"/>
      <c r="I1694" s="145"/>
      <c r="J1694" s="145"/>
      <c r="K1694" s="145"/>
      <c r="L1694" s="145"/>
      <c r="M1694" s="145"/>
      <c r="N1694" s="149"/>
      <c r="O1694" s="149"/>
    </row>
    <row r="1695" spans="1:15">
      <c r="A1695" s="80"/>
      <c r="B1695" s="39" t="str">
        <f>'Gene Table'!E1695</f>
        <v>hsa-miR-4760-5p</v>
      </c>
      <c r="C1695" s="39" t="str">
        <f>'Gene Table'!B1695</f>
        <v>G13</v>
      </c>
      <c r="D1695" s="145"/>
      <c r="E1695" s="145"/>
      <c r="F1695" s="145"/>
      <c r="G1695" s="145"/>
      <c r="H1695" s="145"/>
      <c r="I1695" s="145"/>
      <c r="J1695" s="145"/>
      <c r="K1695" s="145"/>
      <c r="L1695" s="145"/>
      <c r="M1695" s="145"/>
      <c r="N1695" s="149"/>
      <c r="O1695" s="149"/>
    </row>
    <row r="1696" spans="1:15">
      <c r="A1696" s="80"/>
      <c r="B1696" s="39" t="str">
        <f>'Gene Table'!E1696</f>
        <v>hsa-miR-5002-5p</v>
      </c>
      <c r="C1696" s="39" t="str">
        <f>'Gene Table'!B1696</f>
        <v>G14</v>
      </c>
      <c r="D1696" s="145"/>
      <c r="E1696" s="145"/>
      <c r="F1696" s="145"/>
      <c r="G1696" s="145"/>
      <c r="H1696" s="145"/>
      <c r="I1696" s="145"/>
      <c r="J1696" s="145"/>
      <c r="K1696" s="145"/>
      <c r="L1696" s="145"/>
      <c r="M1696" s="145"/>
      <c r="N1696" s="149"/>
      <c r="O1696" s="149"/>
    </row>
    <row r="1697" spans="1:15">
      <c r="A1697" s="80"/>
      <c r="B1697" s="39" t="str">
        <f>'Gene Table'!E1697</f>
        <v>hsa-miR-4760-3p</v>
      </c>
      <c r="C1697" s="39" t="str">
        <f>'Gene Table'!B1697</f>
        <v>G15</v>
      </c>
      <c r="D1697" s="145"/>
      <c r="E1697" s="145"/>
      <c r="F1697" s="145"/>
      <c r="G1697" s="145"/>
      <c r="H1697" s="145"/>
      <c r="I1697" s="145"/>
      <c r="J1697" s="145"/>
      <c r="K1697" s="145"/>
      <c r="L1697" s="145"/>
      <c r="M1697" s="145"/>
      <c r="N1697" s="149"/>
      <c r="O1697" s="149"/>
    </row>
    <row r="1698" spans="1:15">
      <c r="A1698" s="80"/>
      <c r="B1698" s="39" t="str">
        <f>'Gene Table'!E1698</f>
        <v>hsa-miR-5002-3p</v>
      </c>
      <c r="C1698" s="39" t="str">
        <f>'Gene Table'!B1698</f>
        <v>G16</v>
      </c>
      <c r="D1698" s="145"/>
      <c r="E1698" s="145"/>
      <c r="F1698" s="145"/>
      <c r="G1698" s="145"/>
      <c r="H1698" s="145"/>
      <c r="I1698" s="145"/>
      <c r="J1698" s="145"/>
      <c r="K1698" s="145"/>
      <c r="L1698" s="145"/>
      <c r="M1698" s="145"/>
      <c r="N1698" s="149"/>
      <c r="O1698" s="149"/>
    </row>
    <row r="1699" spans="1:15">
      <c r="A1699" s="80"/>
      <c r="B1699" s="39" t="str">
        <f>'Gene Table'!E1699</f>
        <v>hsa-miR-4761-5p</v>
      </c>
      <c r="C1699" s="39" t="str">
        <f>'Gene Table'!B1699</f>
        <v>G17</v>
      </c>
      <c r="D1699" s="145"/>
      <c r="E1699" s="145"/>
      <c r="F1699" s="145"/>
      <c r="G1699" s="145"/>
      <c r="H1699" s="145"/>
      <c r="I1699" s="145"/>
      <c r="J1699" s="145"/>
      <c r="K1699" s="145"/>
      <c r="L1699" s="145"/>
      <c r="M1699" s="145"/>
      <c r="N1699" s="149"/>
      <c r="O1699" s="149"/>
    </row>
    <row r="1700" spans="1:15">
      <c r="A1700" s="80"/>
      <c r="B1700" s="39" t="str">
        <f>'Gene Table'!E1700</f>
        <v>hsa-miR-5003-5p</v>
      </c>
      <c r="C1700" s="39" t="str">
        <f>'Gene Table'!B1700</f>
        <v>G18</v>
      </c>
      <c r="D1700" s="145"/>
      <c r="E1700" s="145"/>
      <c r="F1700" s="145"/>
      <c r="G1700" s="145"/>
      <c r="H1700" s="145"/>
      <c r="I1700" s="145"/>
      <c r="J1700" s="145"/>
      <c r="K1700" s="145"/>
      <c r="L1700" s="145"/>
      <c r="M1700" s="145"/>
      <c r="N1700" s="149"/>
      <c r="O1700" s="149"/>
    </row>
    <row r="1701" spans="1:15">
      <c r="A1701" s="80"/>
      <c r="B1701" s="39" t="str">
        <f>'Gene Table'!E1701</f>
        <v>hsa-miR-4761-3p</v>
      </c>
      <c r="C1701" s="39" t="str">
        <f>'Gene Table'!B1701</f>
        <v>G19</v>
      </c>
      <c r="D1701" s="145"/>
      <c r="E1701" s="145"/>
      <c r="F1701" s="145"/>
      <c r="G1701" s="145"/>
      <c r="H1701" s="145"/>
      <c r="I1701" s="145"/>
      <c r="J1701" s="145"/>
      <c r="K1701" s="145"/>
      <c r="L1701" s="145"/>
      <c r="M1701" s="145"/>
      <c r="N1701" s="149"/>
      <c r="O1701" s="149"/>
    </row>
    <row r="1702" spans="1:15">
      <c r="A1702" s="80"/>
      <c r="B1702" s="39" t="str">
        <f>'Gene Table'!E1702</f>
        <v>hsa-miR-5003-3p</v>
      </c>
      <c r="C1702" s="39" t="str">
        <f>'Gene Table'!B1702</f>
        <v>G20</v>
      </c>
      <c r="D1702" s="145"/>
      <c r="E1702" s="145"/>
      <c r="F1702" s="145"/>
      <c r="G1702" s="145"/>
      <c r="H1702" s="145"/>
      <c r="I1702" s="145"/>
      <c r="J1702" s="145"/>
      <c r="K1702" s="145"/>
      <c r="L1702" s="145"/>
      <c r="M1702" s="145"/>
      <c r="N1702" s="149"/>
      <c r="O1702" s="149"/>
    </row>
    <row r="1703" spans="1:15">
      <c r="A1703" s="80"/>
      <c r="B1703" s="39" t="str">
        <f>'Gene Table'!E1703</f>
        <v>hsa-miR-4762-5p</v>
      </c>
      <c r="C1703" s="39" t="str">
        <f>'Gene Table'!B1703</f>
        <v>G21</v>
      </c>
      <c r="D1703" s="145"/>
      <c r="E1703" s="145"/>
      <c r="F1703" s="145"/>
      <c r="G1703" s="145"/>
      <c r="H1703" s="145"/>
      <c r="I1703" s="145"/>
      <c r="J1703" s="145"/>
      <c r="K1703" s="145"/>
      <c r="L1703" s="145"/>
      <c r="M1703" s="145"/>
      <c r="N1703" s="149"/>
      <c r="O1703" s="149"/>
    </row>
    <row r="1704" spans="1:15">
      <c r="A1704" s="80"/>
      <c r="B1704" s="39" t="str">
        <f>'Gene Table'!E1704</f>
        <v>hsa-miR-5004-5p</v>
      </c>
      <c r="C1704" s="39" t="str">
        <f>'Gene Table'!B1704</f>
        <v>G22</v>
      </c>
      <c r="D1704" s="145"/>
      <c r="E1704" s="145"/>
      <c r="F1704" s="145"/>
      <c r="G1704" s="145"/>
      <c r="H1704" s="145"/>
      <c r="I1704" s="145"/>
      <c r="J1704" s="145"/>
      <c r="K1704" s="145"/>
      <c r="L1704" s="145"/>
      <c r="M1704" s="145"/>
      <c r="N1704" s="149"/>
      <c r="O1704" s="149"/>
    </row>
    <row r="1705" spans="1:15">
      <c r="A1705" s="80"/>
      <c r="B1705" s="39" t="str">
        <f>'Gene Table'!E1705</f>
        <v>hsa-miR-4762-3p</v>
      </c>
      <c r="C1705" s="39" t="str">
        <f>'Gene Table'!B1705</f>
        <v>G23</v>
      </c>
      <c r="D1705" s="145"/>
      <c r="E1705" s="145"/>
      <c r="F1705" s="145"/>
      <c r="G1705" s="145"/>
      <c r="H1705" s="145"/>
      <c r="I1705" s="145"/>
      <c r="J1705" s="145"/>
      <c r="K1705" s="145"/>
      <c r="L1705" s="145"/>
      <c r="M1705" s="145"/>
      <c r="N1705" s="149"/>
      <c r="O1705" s="149"/>
    </row>
    <row r="1706" spans="1:15">
      <c r="A1706" s="80"/>
      <c r="B1706" s="39" t="str">
        <f>'Gene Table'!E1706</f>
        <v>hsa-miR-5004-3p</v>
      </c>
      <c r="C1706" s="39" t="str">
        <f>'Gene Table'!B1706</f>
        <v>G24</v>
      </c>
      <c r="D1706" s="145"/>
      <c r="E1706" s="145"/>
      <c r="F1706" s="145"/>
      <c r="G1706" s="145"/>
      <c r="H1706" s="145"/>
      <c r="I1706" s="145"/>
      <c r="J1706" s="145"/>
      <c r="K1706" s="145"/>
      <c r="L1706" s="145"/>
      <c r="M1706" s="145"/>
      <c r="N1706" s="149"/>
      <c r="O1706" s="149"/>
    </row>
    <row r="1707" spans="1:15">
      <c r="A1707" s="80"/>
      <c r="B1707" s="39" t="str">
        <f>'Gene Table'!E1707</f>
        <v>hsa-miR-548av-3p</v>
      </c>
      <c r="C1707" s="39" t="str">
        <f>'Gene Table'!B1707</f>
        <v>H01</v>
      </c>
      <c r="D1707" s="145"/>
      <c r="E1707" s="145"/>
      <c r="F1707" s="145"/>
      <c r="G1707" s="145"/>
      <c r="H1707" s="145"/>
      <c r="I1707" s="145"/>
      <c r="J1707" s="145"/>
      <c r="K1707" s="145"/>
      <c r="L1707" s="145"/>
      <c r="M1707" s="145"/>
      <c r="N1707" s="149"/>
      <c r="O1707" s="149"/>
    </row>
    <row r="1708" spans="1:15">
      <c r="A1708" s="80"/>
      <c r="B1708" s="39">
        <f>'Gene Table'!E1708</f>
        <v>0</v>
      </c>
      <c r="C1708" s="39" t="str">
        <f>'Gene Table'!B1708</f>
        <v>H02</v>
      </c>
      <c r="D1708" s="145"/>
      <c r="E1708" s="145"/>
      <c r="F1708" s="145"/>
      <c r="G1708" s="145"/>
      <c r="H1708" s="145"/>
      <c r="I1708" s="145"/>
      <c r="J1708" s="145"/>
      <c r="K1708" s="145"/>
      <c r="L1708" s="145"/>
      <c r="M1708" s="145"/>
      <c r="N1708" s="149"/>
      <c r="O1708" s="149"/>
    </row>
    <row r="1709" spans="1:15">
      <c r="A1709" s="80"/>
      <c r="B1709" s="39" t="str">
        <f>'Gene Table'!E1709</f>
        <v>hsa-miR-5681a</v>
      </c>
      <c r="C1709" s="39" t="str">
        <f>'Gene Table'!B1709</f>
        <v>H03</v>
      </c>
      <c r="D1709" s="145"/>
      <c r="E1709" s="145"/>
      <c r="F1709" s="145"/>
      <c r="G1709" s="145"/>
      <c r="H1709" s="145"/>
      <c r="I1709" s="145"/>
      <c r="J1709" s="145"/>
      <c r="K1709" s="145"/>
      <c r="L1709" s="145"/>
      <c r="M1709" s="145"/>
      <c r="N1709" s="149"/>
      <c r="O1709" s="149"/>
    </row>
    <row r="1710" spans="1:15">
      <c r="A1710" s="80"/>
      <c r="B1710" s="39">
        <f>'Gene Table'!E1710</f>
        <v>0</v>
      </c>
      <c r="C1710" s="39" t="str">
        <f>'Gene Table'!B1710</f>
        <v>H04</v>
      </c>
      <c r="D1710" s="145"/>
      <c r="E1710" s="145"/>
      <c r="F1710" s="145"/>
      <c r="G1710" s="145"/>
      <c r="H1710" s="145"/>
      <c r="I1710" s="145"/>
      <c r="J1710" s="145"/>
      <c r="K1710" s="145"/>
      <c r="L1710" s="145"/>
      <c r="M1710" s="145"/>
      <c r="N1710" s="149"/>
      <c r="O1710" s="149"/>
    </row>
    <row r="1711" spans="1:15">
      <c r="A1711" s="80"/>
      <c r="B1711" s="39" t="str">
        <f>'Gene Table'!E1711</f>
        <v>hsa-miR-5682</v>
      </c>
      <c r="C1711" s="39" t="str">
        <f>'Gene Table'!B1711</f>
        <v>H05</v>
      </c>
      <c r="D1711" s="145"/>
      <c r="E1711" s="145"/>
      <c r="F1711" s="145"/>
      <c r="G1711" s="145"/>
      <c r="H1711" s="145"/>
      <c r="I1711" s="145"/>
      <c r="J1711" s="145"/>
      <c r="K1711" s="145"/>
      <c r="L1711" s="145"/>
      <c r="M1711" s="145"/>
      <c r="N1711" s="149"/>
      <c r="O1711" s="149"/>
    </row>
    <row r="1712" spans="1:15">
      <c r="A1712" s="80"/>
      <c r="B1712" s="39">
        <f>'Gene Table'!E1712</f>
        <v>0</v>
      </c>
      <c r="C1712" s="39" t="str">
        <f>'Gene Table'!B1712</f>
        <v>H06</v>
      </c>
      <c r="D1712" s="145"/>
      <c r="E1712" s="145"/>
      <c r="F1712" s="145"/>
      <c r="G1712" s="145"/>
      <c r="H1712" s="145"/>
      <c r="I1712" s="145"/>
      <c r="J1712" s="145"/>
      <c r="K1712" s="145"/>
      <c r="L1712" s="145"/>
      <c r="M1712" s="145"/>
      <c r="N1712" s="149"/>
      <c r="O1712" s="149"/>
    </row>
    <row r="1713" spans="1:15">
      <c r="A1713" s="80"/>
      <c r="B1713" s="39" t="str">
        <f>'Gene Table'!E1713</f>
        <v>hsa-miR-548aw</v>
      </c>
      <c r="C1713" s="39" t="str">
        <f>'Gene Table'!B1713</f>
        <v>H07</v>
      </c>
      <c r="D1713" s="145"/>
      <c r="E1713" s="145"/>
      <c r="F1713" s="145"/>
      <c r="G1713" s="145"/>
      <c r="H1713" s="145"/>
      <c r="I1713" s="145"/>
      <c r="J1713" s="145"/>
      <c r="K1713" s="145"/>
      <c r="L1713" s="145"/>
      <c r="M1713" s="145"/>
      <c r="N1713" s="149"/>
      <c r="O1713" s="149"/>
    </row>
    <row r="1714" spans="1:15">
      <c r="A1714" s="80"/>
      <c r="B1714" s="39">
        <f>'Gene Table'!E1714</f>
        <v>0</v>
      </c>
      <c r="C1714" s="39" t="str">
        <f>'Gene Table'!B1714</f>
        <v>H08</v>
      </c>
      <c r="D1714" s="145"/>
      <c r="E1714" s="145"/>
      <c r="F1714" s="145"/>
      <c r="G1714" s="145"/>
      <c r="H1714" s="145"/>
      <c r="I1714" s="145"/>
      <c r="J1714" s="145"/>
      <c r="K1714" s="145"/>
      <c r="L1714" s="145"/>
      <c r="M1714" s="145"/>
      <c r="N1714" s="149"/>
      <c r="O1714" s="149"/>
    </row>
    <row r="1715" spans="1:15">
      <c r="A1715" s="80"/>
      <c r="B1715" s="39" t="str">
        <f>'Gene Table'!E1715</f>
        <v>hsa-miR-5683</v>
      </c>
      <c r="C1715" s="39" t="str">
        <f>'Gene Table'!B1715</f>
        <v>H09</v>
      </c>
      <c r="D1715" s="145"/>
      <c r="E1715" s="145"/>
      <c r="F1715" s="145"/>
      <c r="G1715" s="145"/>
      <c r="H1715" s="145"/>
      <c r="I1715" s="145"/>
      <c r="J1715" s="145"/>
      <c r="K1715" s="145"/>
      <c r="L1715" s="145"/>
      <c r="M1715" s="145"/>
      <c r="N1715" s="149"/>
      <c r="O1715" s="149"/>
    </row>
    <row r="1716" spans="1:15">
      <c r="A1716" s="80"/>
      <c r="B1716" s="39">
        <f>'Gene Table'!E1716</f>
        <v>0</v>
      </c>
      <c r="C1716" s="39" t="str">
        <f>'Gene Table'!B1716</f>
        <v>H10</v>
      </c>
      <c r="D1716" s="145"/>
      <c r="E1716" s="145"/>
      <c r="F1716" s="145"/>
      <c r="G1716" s="145"/>
      <c r="H1716" s="145"/>
      <c r="I1716" s="145"/>
      <c r="J1716" s="145"/>
      <c r="K1716" s="145"/>
      <c r="L1716" s="145"/>
      <c r="M1716" s="145"/>
      <c r="N1716" s="149"/>
      <c r="O1716" s="149"/>
    </row>
    <row r="1717" spans="1:15">
      <c r="A1717" s="80"/>
      <c r="B1717" s="39" t="str">
        <f>'Gene Table'!E1717</f>
        <v>hsa-miR-5684</v>
      </c>
      <c r="C1717" s="39" t="str">
        <f>'Gene Table'!B1717</f>
        <v>H11</v>
      </c>
      <c r="D1717" s="145"/>
      <c r="E1717" s="145"/>
      <c r="F1717" s="145"/>
      <c r="G1717" s="145"/>
      <c r="H1717" s="145"/>
      <c r="I1717" s="145"/>
      <c r="J1717" s="145"/>
      <c r="K1717" s="145"/>
      <c r="L1717" s="145"/>
      <c r="M1717" s="145"/>
      <c r="N1717" s="149"/>
      <c r="O1717" s="149"/>
    </row>
    <row r="1718" spans="1:15">
      <c r="A1718" s="80"/>
      <c r="B1718" s="39">
        <f>'Gene Table'!E1718</f>
        <v>0</v>
      </c>
      <c r="C1718" s="39" t="str">
        <f>'Gene Table'!B1718</f>
        <v>H12</v>
      </c>
      <c r="D1718" s="145"/>
      <c r="E1718" s="145"/>
      <c r="F1718" s="145"/>
      <c r="G1718" s="145"/>
      <c r="H1718" s="145"/>
      <c r="I1718" s="145"/>
      <c r="J1718" s="145"/>
      <c r="K1718" s="145"/>
      <c r="L1718" s="145"/>
      <c r="M1718" s="145"/>
      <c r="N1718" s="149"/>
      <c r="O1718" s="149"/>
    </row>
    <row r="1719" spans="1:15">
      <c r="A1719" s="80"/>
      <c r="B1719" s="39" t="str">
        <f>'Gene Table'!E1719</f>
        <v>hsa-miR-548ax</v>
      </c>
      <c r="C1719" s="39" t="str">
        <f>'Gene Table'!B1719</f>
        <v>H13</v>
      </c>
      <c r="D1719" s="145"/>
      <c r="E1719" s="145"/>
      <c r="F1719" s="145"/>
      <c r="G1719" s="145"/>
      <c r="H1719" s="145"/>
      <c r="I1719" s="145"/>
      <c r="J1719" s="145"/>
      <c r="K1719" s="145"/>
      <c r="L1719" s="145"/>
      <c r="M1719" s="145"/>
      <c r="N1719" s="149"/>
      <c r="O1719" s="149"/>
    </row>
    <row r="1720" spans="1:15">
      <c r="A1720" s="80"/>
      <c r="B1720" s="39">
        <f>'Gene Table'!E1720</f>
        <v>0</v>
      </c>
      <c r="C1720" s="39" t="str">
        <f>'Gene Table'!B1720</f>
        <v>H14</v>
      </c>
      <c r="D1720" s="145"/>
      <c r="E1720" s="145"/>
      <c r="F1720" s="145"/>
      <c r="G1720" s="145"/>
      <c r="H1720" s="145"/>
      <c r="I1720" s="145"/>
      <c r="J1720" s="145"/>
      <c r="K1720" s="145"/>
      <c r="L1720" s="145"/>
      <c r="M1720" s="145"/>
      <c r="N1720" s="149"/>
      <c r="O1720" s="149"/>
    </row>
    <row r="1721" spans="1:15">
      <c r="A1721" s="80"/>
      <c r="B1721" s="39" t="str">
        <f>'Gene Table'!E1721</f>
        <v>hsa-miR-5685</v>
      </c>
      <c r="C1721" s="39" t="str">
        <f>'Gene Table'!B1721</f>
        <v>H15</v>
      </c>
      <c r="D1721" s="145"/>
      <c r="E1721" s="145"/>
      <c r="F1721" s="145"/>
      <c r="G1721" s="145"/>
      <c r="H1721" s="145"/>
      <c r="I1721" s="145"/>
      <c r="J1721" s="145"/>
      <c r="K1721" s="145"/>
      <c r="L1721" s="145"/>
      <c r="M1721" s="145"/>
      <c r="N1721" s="149"/>
      <c r="O1721" s="149"/>
    </row>
    <row r="1722" spans="1:15">
      <c r="A1722" s="80"/>
      <c r="B1722" s="39">
        <f>'Gene Table'!E1722</f>
        <v>0</v>
      </c>
      <c r="C1722" s="39" t="str">
        <f>'Gene Table'!B1722</f>
        <v>H16</v>
      </c>
      <c r="D1722" s="145"/>
      <c r="E1722" s="145"/>
      <c r="F1722" s="145"/>
      <c r="G1722" s="145"/>
      <c r="H1722" s="145"/>
      <c r="I1722" s="145"/>
      <c r="J1722" s="145"/>
      <c r="K1722" s="145"/>
      <c r="L1722" s="145"/>
      <c r="M1722" s="145"/>
      <c r="N1722" s="149"/>
      <c r="O1722" s="149"/>
    </row>
    <row r="1723" spans="1:15">
      <c r="A1723" s="80"/>
      <c r="B1723" s="39" t="str">
        <f>'Gene Table'!E1723</f>
        <v>hsa-miR-5692c</v>
      </c>
      <c r="C1723" s="39" t="str">
        <f>'Gene Table'!B1723</f>
        <v>H17</v>
      </c>
      <c r="D1723" s="145"/>
      <c r="E1723" s="145"/>
      <c r="F1723" s="145"/>
      <c r="G1723" s="145"/>
      <c r="H1723" s="145"/>
      <c r="I1723" s="145"/>
      <c r="J1723" s="145"/>
      <c r="K1723" s="145"/>
      <c r="L1723" s="145"/>
      <c r="M1723" s="145"/>
      <c r="N1723" s="149"/>
      <c r="O1723" s="149"/>
    </row>
    <row r="1724" spans="1:15">
      <c r="A1724" s="80"/>
      <c r="B1724" s="39">
        <f>'Gene Table'!E1724</f>
        <v>0</v>
      </c>
      <c r="C1724" s="39" t="str">
        <f>'Gene Table'!B1724</f>
        <v>H18</v>
      </c>
      <c r="D1724" s="145"/>
      <c r="E1724" s="145"/>
      <c r="F1724" s="145"/>
      <c r="G1724" s="145"/>
      <c r="H1724" s="145"/>
      <c r="I1724" s="145"/>
      <c r="J1724" s="145"/>
      <c r="K1724" s="145"/>
      <c r="L1724" s="145"/>
      <c r="M1724" s="145"/>
      <c r="N1724" s="149"/>
      <c r="O1724" s="149"/>
    </row>
    <row r="1725" spans="1:15">
      <c r="A1725" s="80"/>
      <c r="B1725" s="39" t="str">
        <f>'Gene Table'!E1725</f>
        <v>hsa-miR-5686</v>
      </c>
      <c r="C1725" s="39" t="str">
        <f>'Gene Table'!B1725</f>
        <v>H19</v>
      </c>
      <c r="D1725" s="145"/>
      <c r="E1725" s="145"/>
      <c r="F1725" s="145"/>
      <c r="G1725" s="145"/>
      <c r="H1725" s="145"/>
      <c r="I1725" s="145"/>
      <c r="J1725" s="145"/>
      <c r="K1725" s="145"/>
      <c r="L1725" s="145"/>
      <c r="M1725" s="145"/>
      <c r="N1725" s="149"/>
      <c r="O1725" s="149"/>
    </row>
    <row r="1726" spans="1:15">
      <c r="A1726" s="80"/>
      <c r="B1726" s="39">
        <f>'Gene Table'!E1726</f>
        <v>0</v>
      </c>
      <c r="C1726" s="39" t="str">
        <f>'Gene Table'!B1726</f>
        <v>H20</v>
      </c>
      <c r="D1726" s="145"/>
      <c r="E1726" s="145"/>
      <c r="F1726" s="145"/>
      <c r="G1726" s="145"/>
      <c r="H1726" s="145"/>
      <c r="I1726" s="145"/>
      <c r="J1726" s="145"/>
      <c r="K1726" s="145"/>
      <c r="L1726" s="145"/>
      <c r="M1726" s="145"/>
      <c r="N1726" s="149"/>
      <c r="O1726" s="149"/>
    </row>
    <row r="1727" spans="1:15">
      <c r="A1727" s="80"/>
      <c r="B1727" s="39" t="str">
        <f>'Gene Table'!E1727</f>
        <v>hsa-miR-5687</v>
      </c>
      <c r="C1727" s="39" t="str">
        <f>'Gene Table'!B1727</f>
        <v>H21</v>
      </c>
      <c r="D1727" s="145"/>
      <c r="E1727" s="145"/>
      <c r="F1727" s="145"/>
      <c r="G1727" s="145"/>
      <c r="H1727" s="145"/>
      <c r="I1727" s="145"/>
      <c r="J1727" s="145"/>
      <c r="K1727" s="145"/>
      <c r="L1727" s="145"/>
      <c r="M1727" s="145"/>
      <c r="N1727" s="149"/>
      <c r="O1727" s="149"/>
    </row>
    <row r="1728" spans="1:15">
      <c r="A1728" s="80"/>
      <c r="B1728" s="39">
        <f>'Gene Table'!E1728</f>
        <v>0</v>
      </c>
      <c r="C1728" s="39" t="str">
        <f>'Gene Table'!B1728</f>
        <v>H22</v>
      </c>
      <c r="D1728" s="145"/>
      <c r="E1728" s="145"/>
      <c r="F1728" s="145"/>
      <c r="G1728" s="145"/>
      <c r="H1728" s="145"/>
      <c r="I1728" s="145"/>
      <c r="J1728" s="145"/>
      <c r="K1728" s="145"/>
      <c r="L1728" s="145"/>
      <c r="M1728" s="145"/>
      <c r="N1728" s="149"/>
      <c r="O1728" s="149"/>
    </row>
    <row r="1729" spans="1:15">
      <c r="A1729" s="80"/>
      <c r="B1729" s="39" t="str">
        <f>'Gene Table'!E1729</f>
        <v>hsa-miR-5688</v>
      </c>
      <c r="C1729" s="39" t="str">
        <f>'Gene Table'!B1729</f>
        <v>H23</v>
      </c>
      <c r="D1729" s="145"/>
      <c r="E1729" s="145"/>
      <c r="F1729" s="145"/>
      <c r="G1729" s="145"/>
      <c r="H1729" s="145"/>
      <c r="I1729" s="145"/>
      <c r="J1729" s="145"/>
      <c r="K1729" s="145"/>
      <c r="L1729" s="145"/>
      <c r="M1729" s="145"/>
      <c r="N1729" s="149"/>
      <c r="O1729" s="149"/>
    </row>
    <row r="1730" spans="1:15">
      <c r="A1730" s="80"/>
      <c r="B1730" s="39">
        <f>'Gene Table'!E1730</f>
        <v>0</v>
      </c>
      <c r="C1730" s="39" t="str">
        <f>'Gene Table'!B1730</f>
        <v>H24</v>
      </c>
      <c r="D1730" s="145"/>
      <c r="E1730" s="145"/>
      <c r="F1730" s="145"/>
      <c r="G1730" s="145"/>
      <c r="H1730" s="145"/>
      <c r="I1730" s="145"/>
      <c r="J1730" s="145"/>
      <c r="K1730" s="145"/>
      <c r="L1730" s="145"/>
      <c r="M1730" s="145"/>
      <c r="N1730" s="149"/>
      <c r="O1730" s="149"/>
    </row>
    <row r="1731" spans="1:15">
      <c r="A1731" s="80"/>
      <c r="B1731" s="39" t="str">
        <f>'Gene Table'!E1731</f>
        <v>hsa-miR-4763-5p</v>
      </c>
      <c r="C1731" s="39" t="str">
        <f>'Gene Table'!B1731</f>
        <v>I01</v>
      </c>
      <c r="D1731" s="145"/>
      <c r="E1731" s="145"/>
      <c r="F1731" s="145"/>
      <c r="G1731" s="145"/>
      <c r="H1731" s="145"/>
      <c r="I1731" s="145"/>
      <c r="J1731" s="145"/>
      <c r="K1731" s="145"/>
      <c r="L1731" s="145"/>
      <c r="M1731" s="145"/>
      <c r="N1731" s="149"/>
      <c r="O1731" s="149"/>
    </row>
    <row r="1732" spans="1:15">
      <c r="A1732" s="80"/>
      <c r="B1732" s="39" t="str">
        <f>'Gene Table'!E1732</f>
        <v>hsa-miR-548ao-5p</v>
      </c>
      <c r="C1732" s="39" t="str">
        <f>'Gene Table'!B1732</f>
        <v>I02</v>
      </c>
      <c r="D1732" s="145"/>
      <c r="E1732" s="145"/>
      <c r="F1732" s="145"/>
      <c r="G1732" s="145"/>
      <c r="H1732" s="145"/>
      <c r="I1732" s="145"/>
      <c r="J1732" s="145"/>
      <c r="K1732" s="145"/>
      <c r="L1732" s="145"/>
      <c r="M1732" s="145"/>
      <c r="N1732" s="149"/>
      <c r="O1732" s="149"/>
    </row>
    <row r="1733" spans="1:15">
      <c r="A1733" s="80"/>
      <c r="B1733" s="39" t="str">
        <f>'Gene Table'!E1733</f>
        <v>hsa-miR-4763-3p</v>
      </c>
      <c r="C1733" s="39" t="str">
        <f>'Gene Table'!B1733</f>
        <v>I03</v>
      </c>
      <c r="D1733" s="145"/>
      <c r="E1733" s="145"/>
      <c r="F1733" s="145"/>
      <c r="G1733" s="145"/>
      <c r="H1733" s="145"/>
      <c r="I1733" s="145"/>
      <c r="J1733" s="145"/>
      <c r="K1733" s="145"/>
      <c r="L1733" s="145"/>
      <c r="M1733" s="145"/>
      <c r="N1733" s="149"/>
      <c r="O1733" s="149"/>
    </row>
    <row r="1734" spans="1:15">
      <c r="A1734" s="80"/>
      <c r="B1734" s="39" t="str">
        <f>'Gene Table'!E1734</f>
        <v>hsa-miR-548ao-3p</v>
      </c>
      <c r="C1734" s="39" t="str">
        <f>'Gene Table'!B1734</f>
        <v>I04</v>
      </c>
      <c r="D1734" s="145"/>
      <c r="E1734" s="145"/>
      <c r="F1734" s="145"/>
      <c r="G1734" s="145"/>
      <c r="H1734" s="145"/>
      <c r="I1734" s="145"/>
      <c r="J1734" s="145"/>
      <c r="K1734" s="145"/>
      <c r="L1734" s="145"/>
      <c r="M1734" s="145"/>
      <c r="N1734" s="149"/>
      <c r="O1734" s="149"/>
    </row>
    <row r="1735" spans="1:15">
      <c r="A1735" s="80"/>
      <c r="B1735" s="39" t="str">
        <f>'Gene Table'!E1735</f>
        <v>hsa-miR-4764-5p</v>
      </c>
      <c r="C1735" s="39" t="str">
        <f>'Gene Table'!B1735</f>
        <v>I05</v>
      </c>
      <c r="D1735" s="145"/>
      <c r="E1735" s="145"/>
      <c r="F1735" s="145"/>
      <c r="G1735" s="145"/>
      <c r="H1735" s="145"/>
      <c r="I1735" s="145"/>
      <c r="J1735" s="145"/>
      <c r="K1735" s="145"/>
      <c r="L1735" s="145"/>
      <c r="M1735" s="145"/>
      <c r="N1735" s="149"/>
      <c r="O1735" s="149"/>
    </row>
    <row r="1736" spans="1:15">
      <c r="A1736" s="80"/>
      <c r="B1736" s="39" t="str">
        <f>'Gene Table'!E1736</f>
        <v>hsa-miR-5006-5p</v>
      </c>
      <c r="C1736" s="39" t="str">
        <f>'Gene Table'!B1736</f>
        <v>I06</v>
      </c>
      <c r="D1736" s="145"/>
      <c r="E1736" s="145"/>
      <c r="F1736" s="145"/>
      <c r="G1736" s="145"/>
      <c r="H1736" s="145"/>
      <c r="I1736" s="145"/>
      <c r="J1736" s="145"/>
      <c r="K1736" s="145"/>
      <c r="L1736" s="145"/>
      <c r="M1736" s="145"/>
      <c r="N1736" s="149"/>
      <c r="O1736" s="149"/>
    </row>
    <row r="1737" spans="1:15">
      <c r="A1737" s="80"/>
      <c r="B1737" s="39" t="str">
        <f>'Gene Table'!E1737</f>
        <v>hsa-miR-4764-3p</v>
      </c>
      <c r="C1737" s="39" t="str">
        <f>'Gene Table'!B1737</f>
        <v>I07</v>
      </c>
      <c r="D1737" s="145"/>
      <c r="E1737" s="145"/>
      <c r="F1737" s="145"/>
      <c r="G1737" s="145"/>
      <c r="H1737" s="145"/>
      <c r="I1737" s="145"/>
      <c r="J1737" s="145"/>
      <c r="K1737" s="145"/>
      <c r="L1737" s="145"/>
      <c r="M1737" s="145"/>
      <c r="N1737" s="149"/>
      <c r="O1737" s="149"/>
    </row>
    <row r="1738" spans="1:15">
      <c r="A1738" s="80"/>
      <c r="B1738" s="39" t="str">
        <f>'Gene Table'!E1738</f>
        <v>hsa-miR-5006-3p</v>
      </c>
      <c r="C1738" s="39" t="str">
        <f>'Gene Table'!B1738</f>
        <v>I08</v>
      </c>
      <c r="D1738" s="145"/>
      <c r="E1738" s="145"/>
      <c r="F1738" s="145"/>
      <c r="G1738" s="145"/>
      <c r="H1738" s="145"/>
      <c r="I1738" s="145"/>
      <c r="J1738" s="145"/>
      <c r="K1738" s="145"/>
      <c r="L1738" s="145"/>
      <c r="M1738" s="145"/>
      <c r="N1738" s="149"/>
      <c r="O1738" s="149"/>
    </row>
    <row r="1739" spans="1:15">
      <c r="A1739" s="80"/>
      <c r="B1739" s="39" t="str">
        <f>'Gene Table'!E1739</f>
        <v>hsa-miR-4766-5p</v>
      </c>
      <c r="C1739" s="39" t="str">
        <f>'Gene Table'!B1739</f>
        <v>I09</v>
      </c>
      <c r="D1739" s="145"/>
      <c r="E1739" s="145"/>
      <c r="F1739" s="145"/>
      <c r="G1739" s="145"/>
      <c r="H1739" s="145"/>
      <c r="I1739" s="145"/>
      <c r="J1739" s="145"/>
      <c r="K1739" s="145"/>
      <c r="L1739" s="145"/>
      <c r="M1739" s="145"/>
      <c r="N1739" s="149"/>
      <c r="O1739" s="149"/>
    </row>
    <row r="1740" spans="1:15">
      <c r="A1740" s="80"/>
      <c r="B1740" s="39" t="str">
        <f>'Gene Table'!E1740</f>
        <v>hsa-miR-5007-5p</v>
      </c>
      <c r="C1740" s="39" t="str">
        <f>'Gene Table'!B1740</f>
        <v>I10</v>
      </c>
      <c r="D1740" s="145"/>
      <c r="E1740" s="145"/>
      <c r="F1740" s="145"/>
      <c r="G1740" s="145"/>
      <c r="H1740" s="145"/>
      <c r="I1740" s="145"/>
      <c r="J1740" s="145"/>
      <c r="K1740" s="145"/>
      <c r="L1740" s="145"/>
      <c r="M1740" s="145"/>
      <c r="N1740" s="149"/>
      <c r="O1740" s="149"/>
    </row>
    <row r="1741" spans="1:15">
      <c r="A1741" s="80"/>
      <c r="B1741" s="39" t="str">
        <f>'Gene Table'!E1741</f>
        <v>hsa-miR-4766-3p</v>
      </c>
      <c r="C1741" s="39" t="str">
        <f>'Gene Table'!B1741</f>
        <v>I11</v>
      </c>
      <c r="D1741" s="145"/>
      <c r="E1741" s="145"/>
      <c r="F1741" s="145"/>
      <c r="G1741" s="145"/>
      <c r="H1741" s="145"/>
      <c r="I1741" s="145"/>
      <c r="J1741" s="145"/>
      <c r="K1741" s="145"/>
      <c r="L1741" s="145"/>
      <c r="M1741" s="145"/>
      <c r="N1741" s="149"/>
      <c r="O1741" s="149"/>
    </row>
    <row r="1742" spans="1:15">
      <c r="A1742" s="80"/>
      <c r="B1742" s="39" t="str">
        <f>'Gene Table'!E1742</f>
        <v>hsa-miR-5007-3p</v>
      </c>
      <c r="C1742" s="39" t="str">
        <f>'Gene Table'!B1742</f>
        <v>I12</v>
      </c>
      <c r="D1742" s="145"/>
      <c r="E1742" s="145"/>
      <c r="F1742" s="145"/>
      <c r="G1742" s="145"/>
      <c r="H1742" s="145"/>
      <c r="I1742" s="145"/>
      <c r="J1742" s="145"/>
      <c r="K1742" s="145"/>
      <c r="L1742" s="145"/>
      <c r="M1742" s="145"/>
      <c r="N1742" s="149"/>
      <c r="O1742" s="149"/>
    </row>
    <row r="1743" spans="1:15">
      <c r="A1743" s="80"/>
      <c r="B1743" s="39" t="str">
        <f>'Gene Table'!E1743</f>
        <v>hsa-miR-4767</v>
      </c>
      <c r="C1743" s="39" t="str">
        <f>'Gene Table'!B1743</f>
        <v>I13</v>
      </c>
      <c r="D1743" s="145"/>
      <c r="E1743" s="145"/>
      <c r="F1743" s="145"/>
      <c r="G1743" s="145"/>
      <c r="H1743" s="145"/>
      <c r="I1743" s="145"/>
      <c r="J1743" s="145"/>
      <c r="K1743" s="145"/>
      <c r="L1743" s="145"/>
      <c r="M1743" s="145"/>
      <c r="N1743" s="149"/>
      <c r="O1743" s="149"/>
    </row>
    <row r="1744" spans="1:15">
      <c r="A1744" s="80"/>
      <c r="B1744" s="39" t="str">
        <f>'Gene Table'!E1744</f>
        <v>hsa-miR-548ap-5p</v>
      </c>
      <c r="C1744" s="39" t="str">
        <f>'Gene Table'!B1744</f>
        <v>I14</v>
      </c>
      <c r="D1744" s="145"/>
      <c r="E1744" s="145"/>
      <c r="F1744" s="145"/>
      <c r="G1744" s="145"/>
      <c r="H1744" s="145"/>
      <c r="I1744" s="145"/>
      <c r="J1744" s="145"/>
      <c r="K1744" s="145"/>
      <c r="L1744" s="145"/>
      <c r="M1744" s="145"/>
      <c r="N1744" s="149"/>
      <c r="O1744" s="149"/>
    </row>
    <row r="1745" spans="1:15">
      <c r="A1745" s="80"/>
      <c r="B1745" s="39" t="str">
        <f>'Gene Table'!E1745</f>
        <v>hsa-miR-4768-5p</v>
      </c>
      <c r="C1745" s="39" t="str">
        <f>'Gene Table'!B1745</f>
        <v>I15</v>
      </c>
      <c r="D1745" s="145"/>
      <c r="E1745" s="145"/>
      <c r="F1745" s="145"/>
      <c r="G1745" s="145"/>
      <c r="H1745" s="145"/>
      <c r="I1745" s="145"/>
      <c r="J1745" s="145"/>
      <c r="K1745" s="145"/>
      <c r="L1745" s="145"/>
      <c r="M1745" s="145"/>
      <c r="N1745" s="149"/>
      <c r="O1745" s="149"/>
    </row>
    <row r="1746" spans="1:15">
      <c r="A1746" s="80"/>
      <c r="B1746" s="39" t="str">
        <f>'Gene Table'!E1746</f>
        <v>hsa-miR-548ap-3p</v>
      </c>
      <c r="C1746" s="39" t="str">
        <f>'Gene Table'!B1746</f>
        <v>I16</v>
      </c>
      <c r="D1746" s="145"/>
      <c r="E1746" s="145"/>
      <c r="F1746" s="145"/>
      <c r="G1746" s="145"/>
      <c r="H1746" s="145"/>
      <c r="I1746" s="145"/>
      <c r="J1746" s="145"/>
      <c r="K1746" s="145"/>
      <c r="L1746" s="145"/>
      <c r="M1746" s="145"/>
      <c r="N1746" s="149"/>
      <c r="O1746" s="149"/>
    </row>
    <row r="1747" spans="1:15">
      <c r="A1747" s="80"/>
      <c r="B1747" s="39" t="str">
        <f>'Gene Table'!E1747</f>
        <v>hsa-miR-4768-3p</v>
      </c>
      <c r="C1747" s="39" t="str">
        <f>'Gene Table'!B1747</f>
        <v>I17</v>
      </c>
      <c r="D1747" s="145"/>
      <c r="E1747" s="145"/>
      <c r="F1747" s="145"/>
      <c r="G1747" s="145"/>
      <c r="H1747" s="145"/>
      <c r="I1747" s="145"/>
      <c r="J1747" s="145"/>
      <c r="K1747" s="145"/>
      <c r="L1747" s="145"/>
      <c r="M1747" s="145"/>
      <c r="N1747" s="149"/>
      <c r="O1747" s="149"/>
    </row>
    <row r="1748" spans="1:15">
      <c r="A1748" s="80"/>
      <c r="B1748" s="39" t="str">
        <f>'Gene Table'!E1748</f>
        <v>hsa-miR-5008-5p</v>
      </c>
      <c r="C1748" s="39" t="str">
        <f>'Gene Table'!B1748</f>
        <v>I18</v>
      </c>
      <c r="D1748" s="145"/>
      <c r="E1748" s="145"/>
      <c r="F1748" s="145"/>
      <c r="G1748" s="145"/>
      <c r="H1748" s="145"/>
      <c r="I1748" s="145"/>
      <c r="J1748" s="145"/>
      <c r="K1748" s="145"/>
      <c r="L1748" s="145"/>
      <c r="M1748" s="145"/>
      <c r="N1748" s="149"/>
      <c r="O1748" s="149"/>
    </row>
    <row r="1749" spans="1:15">
      <c r="A1749" s="80"/>
      <c r="B1749" s="39" t="str">
        <f>'Gene Table'!E1749</f>
        <v>hsa-miR-4769-5p</v>
      </c>
      <c r="C1749" s="39" t="str">
        <f>'Gene Table'!B1749</f>
        <v>I19</v>
      </c>
      <c r="D1749" s="145"/>
      <c r="E1749" s="145"/>
      <c r="F1749" s="145"/>
      <c r="G1749" s="145"/>
      <c r="H1749" s="145"/>
      <c r="I1749" s="145"/>
      <c r="J1749" s="145"/>
      <c r="K1749" s="145"/>
      <c r="L1749" s="145"/>
      <c r="M1749" s="145"/>
      <c r="N1749" s="149"/>
      <c r="O1749" s="149"/>
    </row>
    <row r="1750" spans="1:15">
      <c r="A1750" s="80"/>
      <c r="B1750" s="39" t="str">
        <f>'Gene Table'!E1750</f>
        <v>hsa-miR-5008-3p</v>
      </c>
      <c r="C1750" s="39" t="str">
        <f>'Gene Table'!B1750</f>
        <v>I20</v>
      </c>
      <c r="D1750" s="145"/>
      <c r="E1750" s="145"/>
      <c r="F1750" s="145"/>
      <c r="G1750" s="145"/>
      <c r="H1750" s="145"/>
      <c r="I1750" s="145"/>
      <c r="J1750" s="145"/>
      <c r="K1750" s="145"/>
      <c r="L1750" s="145"/>
      <c r="M1750" s="145"/>
      <c r="N1750" s="149"/>
      <c r="O1750" s="149"/>
    </row>
    <row r="1751" spans="1:15">
      <c r="A1751" s="80"/>
      <c r="B1751" s="39" t="str">
        <f>'Gene Table'!E1751</f>
        <v>hsa-miR-4770</v>
      </c>
      <c r="C1751" s="39" t="str">
        <f>'Gene Table'!B1751</f>
        <v>I21</v>
      </c>
      <c r="D1751" s="145"/>
      <c r="E1751" s="145"/>
      <c r="F1751" s="145"/>
      <c r="G1751" s="145"/>
      <c r="H1751" s="145"/>
      <c r="I1751" s="145"/>
      <c r="J1751" s="145"/>
      <c r="K1751" s="145"/>
      <c r="L1751" s="145"/>
      <c r="M1751" s="145"/>
      <c r="N1751" s="149"/>
      <c r="O1751" s="149"/>
    </row>
    <row r="1752" spans="1:15">
      <c r="A1752" s="80"/>
      <c r="B1752" s="39" t="str">
        <f>'Gene Table'!E1752</f>
        <v>hsa-miR-5009-5p</v>
      </c>
      <c r="C1752" s="39" t="str">
        <f>'Gene Table'!B1752</f>
        <v>I22</v>
      </c>
      <c r="D1752" s="145"/>
      <c r="E1752" s="145"/>
      <c r="F1752" s="145"/>
      <c r="G1752" s="145"/>
      <c r="H1752" s="145"/>
      <c r="I1752" s="145"/>
      <c r="J1752" s="145"/>
      <c r="K1752" s="145"/>
      <c r="L1752" s="145"/>
      <c r="M1752" s="145"/>
      <c r="N1752" s="149"/>
      <c r="O1752" s="149"/>
    </row>
    <row r="1753" spans="1:15">
      <c r="A1753" s="80"/>
      <c r="B1753" s="39" t="str">
        <f>'Gene Table'!E1753</f>
        <v>hsa-miR-4771</v>
      </c>
      <c r="C1753" s="39" t="str">
        <f>'Gene Table'!B1753</f>
        <v>I23</v>
      </c>
      <c r="D1753" s="145"/>
      <c r="E1753" s="145"/>
      <c r="F1753" s="145"/>
      <c r="G1753" s="145"/>
      <c r="H1753" s="145"/>
      <c r="I1753" s="145"/>
      <c r="J1753" s="145"/>
      <c r="K1753" s="145"/>
      <c r="L1753" s="145"/>
      <c r="M1753" s="145"/>
      <c r="N1753" s="149"/>
      <c r="O1753" s="149"/>
    </row>
    <row r="1754" spans="1:15">
      <c r="A1754" s="80"/>
      <c r="B1754" s="39" t="str">
        <f>'Gene Table'!E1754</f>
        <v>hsa-miR-5009-3p</v>
      </c>
      <c r="C1754" s="39" t="str">
        <f>'Gene Table'!B1754</f>
        <v>I24</v>
      </c>
      <c r="D1754" s="145"/>
      <c r="E1754" s="145"/>
      <c r="F1754" s="145"/>
      <c r="G1754" s="145"/>
      <c r="H1754" s="145"/>
      <c r="I1754" s="145"/>
      <c r="J1754" s="145"/>
      <c r="K1754" s="145"/>
      <c r="L1754" s="145"/>
      <c r="M1754" s="145"/>
      <c r="N1754" s="149"/>
      <c r="O1754" s="149"/>
    </row>
    <row r="1755" spans="1:15">
      <c r="A1755" s="80"/>
      <c r="B1755" s="39" t="str">
        <f>'Gene Table'!E1755</f>
        <v>hsa-miR-5681b</v>
      </c>
      <c r="C1755" s="39" t="str">
        <f>'Gene Table'!B1755</f>
        <v>J01</v>
      </c>
      <c r="D1755" s="145"/>
      <c r="E1755" s="145"/>
      <c r="F1755" s="145"/>
      <c r="G1755" s="145"/>
      <c r="H1755" s="145"/>
      <c r="I1755" s="145"/>
      <c r="J1755" s="145"/>
      <c r="K1755" s="145"/>
      <c r="L1755" s="145"/>
      <c r="M1755" s="145"/>
      <c r="N1755" s="149"/>
      <c r="O1755" s="149"/>
    </row>
    <row r="1756" spans="1:15">
      <c r="A1756" s="80"/>
      <c r="B1756" s="39">
        <f>'Gene Table'!E1756</f>
        <v>0</v>
      </c>
      <c r="C1756" s="39" t="str">
        <f>'Gene Table'!B1756</f>
        <v>J02</v>
      </c>
      <c r="D1756" s="145"/>
      <c r="E1756" s="145"/>
      <c r="F1756" s="145"/>
      <c r="G1756" s="145"/>
      <c r="H1756" s="145"/>
      <c r="I1756" s="145"/>
      <c r="J1756" s="145"/>
      <c r="K1756" s="145"/>
      <c r="L1756" s="145"/>
      <c r="M1756" s="145"/>
      <c r="N1756" s="149"/>
      <c r="O1756" s="149"/>
    </row>
    <row r="1757" spans="1:15">
      <c r="A1757" s="80"/>
      <c r="B1757" s="39" t="str">
        <f>'Gene Table'!E1757</f>
        <v>hsa-miR-5689</v>
      </c>
      <c r="C1757" s="39" t="str">
        <f>'Gene Table'!B1757</f>
        <v>J03</v>
      </c>
      <c r="D1757" s="145"/>
      <c r="E1757" s="145"/>
      <c r="F1757" s="145"/>
      <c r="G1757" s="145"/>
      <c r="H1757" s="145"/>
      <c r="I1757" s="145"/>
      <c r="J1757" s="145"/>
      <c r="K1757" s="145"/>
      <c r="L1757" s="145"/>
      <c r="M1757" s="145"/>
      <c r="N1757" s="149"/>
      <c r="O1757" s="149"/>
    </row>
    <row r="1758" spans="1:15">
      <c r="A1758" s="80"/>
      <c r="B1758" s="39">
        <f>'Gene Table'!E1758</f>
        <v>0</v>
      </c>
      <c r="C1758" s="39" t="str">
        <f>'Gene Table'!B1758</f>
        <v>J04</v>
      </c>
      <c r="D1758" s="145"/>
      <c r="E1758" s="145"/>
      <c r="F1758" s="145"/>
      <c r="G1758" s="145"/>
      <c r="H1758" s="145"/>
      <c r="I1758" s="145"/>
      <c r="J1758" s="145"/>
      <c r="K1758" s="145"/>
      <c r="L1758" s="145"/>
      <c r="M1758" s="145"/>
      <c r="N1758" s="149"/>
      <c r="O1758" s="149"/>
    </row>
    <row r="1759" spans="1:15">
      <c r="A1759" s="80"/>
      <c r="B1759" s="39" t="str">
        <f>'Gene Table'!E1759</f>
        <v>hsa-miR-5691</v>
      </c>
      <c r="C1759" s="39" t="str">
        <f>'Gene Table'!B1759</f>
        <v>J05</v>
      </c>
      <c r="D1759" s="145"/>
      <c r="E1759" s="145"/>
      <c r="F1759" s="145"/>
      <c r="G1759" s="145"/>
      <c r="H1759" s="145"/>
      <c r="I1759" s="145"/>
      <c r="J1759" s="145"/>
      <c r="K1759" s="145"/>
      <c r="L1759" s="145"/>
      <c r="M1759" s="145"/>
      <c r="N1759" s="149"/>
      <c r="O1759" s="149"/>
    </row>
    <row r="1760" spans="1:15">
      <c r="A1760" s="80"/>
      <c r="B1760" s="39">
        <f>'Gene Table'!E1760</f>
        <v>0</v>
      </c>
      <c r="C1760" s="39" t="str">
        <f>'Gene Table'!B1760</f>
        <v>J06</v>
      </c>
      <c r="D1760" s="145"/>
      <c r="E1760" s="145"/>
      <c r="F1760" s="145"/>
      <c r="G1760" s="145"/>
      <c r="H1760" s="145"/>
      <c r="I1760" s="145"/>
      <c r="J1760" s="145"/>
      <c r="K1760" s="145"/>
      <c r="L1760" s="145"/>
      <c r="M1760" s="145"/>
      <c r="N1760" s="149"/>
      <c r="O1760" s="149"/>
    </row>
    <row r="1761" spans="1:15">
      <c r="A1761" s="80"/>
      <c r="B1761" s="39" t="str">
        <f>'Gene Table'!E1761</f>
        <v>hsa-miR-4666b</v>
      </c>
      <c r="C1761" s="39" t="str">
        <f>'Gene Table'!B1761</f>
        <v>J07</v>
      </c>
      <c r="D1761" s="145"/>
      <c r="E1761" s="145"/>
      <c r="F1761" s="145"/>
      <c r="G1761" s="145"/>
      <c r="H1761" s="145"/>
      <c r="I1761" s="145"/>
      <c r="J1761" s="145"/>
      <c r="K1761" s="145"/>
      <c r="L1761" s="145"/>
      <c r="M1761" s="145"/>
      <c r="N1761" s="149"/>
      <c r="O1761" s="149"/>
    </row>
    <row r="1762" spans="1:15">
      <c r="A1762" s="80"/>
      <c r="B1762" s="39">
        <f>'Gene Table'!E1762</f>
        <v>0</v>
      </c>
      <c r="C1762" s="39" t="str">
        <f>'Gene Table'!B1762</f>
        <v>J08</v>
      </c>
      <c r="D1762" s="145"/>
      <c r="E1762" s="145"/>
      <c r="F1762" s="145"/>
      <c r="G1762" s="145"/>
      <c r="H1762" s="145"/>
      <c r="I1762" s="145"/>
      <c r="J1762" s="145"/>
      <c r="K1762" s="145"/>
      <c r="L1762" s="145"/>
      <c r="M1762" s="145"/>
      <c r="N1762" s="149"/>
      <c r="O1762" s="149"/>
    </row>
    <row r="1763" spans="1:15">
      <c r="A1763" s="80"/>
      <c r="B1763" s="39" t="str">
        <f>'Gene Table'!E1763</f>
        <v>hsa-miR-5693</v>
      </c>
      <c r="C1763" s="39" t="str">
        <f>'Gene Table'!B1763</f>
        <v>J09</v>
      </c>
      <c r="D1763" s="145"/>
      <c r="E1763" s="145"/>
      <c r="F1763" s="145"/>
      <c r="G1763" s="145"/>
      <c r="H1763" s="145"/>
      <c r="I1763" s="145"/>
      <c r="J1763" s="145"/>
      <c r="K1763" s="145"/>
      <c r="L1763" s="145"/>
      <c r="M1763" s="145"/>
      <c r="N1763" s="149"/>
      <c r="O1763" s="149"/>
    </row>
    <row r="1764" spans="1:15">
      <c r="A1764" s="80"/>
      <c r="B1764" s="39">
        <f>'Gene Table'!E1764</f>
        <v>0</v>
      </c>
      <c r="C1764" s="39" t="str">
        <f>'Gene Table'!B1764</f>
        <v>J10</v>
      </c>
      <c r="D1764" s="145"/>
      <c r="E1764" s="145"/>
      <c r="F1764" s="145"/>
      <c r="G1764" s="145"/>
      <c r="H1764" s="145"/>
      <c r="I1764" s="145"/>
      <c r="J1764" s="145"/>
      <c r="K1764" s="145"/>
      <c r="L1764" s="145"/>
      <c r="M1764" s="145"/>
      <c r="N1764" s="149"/>
      <c r="O1764" s="149"/>
    </row>
    <row r="1765" spans="1:15">
      <c r="A1765" s="80"/>
      <c r="B1765" s="39" t="str">
        <f>'Gene Table'!E1765</f>
        <v>hsa-miR-5694</v>
      </c>
      <c r="C1765" s="39" t="str">
        <f>'Gene Table'!B1765</f>
        <v>J11</v>
      </c>
      <c r="D1765" s="145"/>
      <c r="E1765" s="145"/>
      <c r="F1765" s="145"/>
      <c r="G1765" s="145"/>
      <c r="H1765" s="145"/>
      <c r="I1765" s="145"/>
      <c r="J1765" s="145"/>
      <c r="K1765" s="145"/>
      <c r="L1765" s="145"/>
      <c r="M1765" s="145"/>
      <c r="N1765" s="149"/>
      <c r="O1765" s="149"/>
    </row>
    <row r="1766" spans="1:15">
      <c r="A1766" s="80"/>
      <c r="B1766" s="39">
        <f>'Gene Table'!E1766</f>
        <v>0</v>
      </c>
      <c r="C1766" s="39" t="str">
        <f>'Gene Table'!B1766</f>
        <v>J12</v>
      </c>
      <c r="D1766" s="145"/>
      <c r="E1766" s="145"/>
      <c r="F1766" s="145"/>
      <c r="G1766" s="145"/>
      <c r="H1766" s="145"/>
      <c r="I1766" s="145"/>
      <c r="J1766" s="145"/>
      <c r="K1766" s="145"/>
      <c r="L1766" s="145"/>
      <c r="M1766" s="145"/>
      <c r="N1766" s="149"/>
      <c r="O1766" s="149"/>
    </row>
    <row r="1767" spans="1:15">
      <c r="A1767" s="80"/>
      <c r="B1767" s="39" t="str">
        <f>'Gene Table'!E1767</f>
        <v>hsa-miR-5695</v>
      </c>
      <c r="C1767" s="39" t="str">
        <f>'Gene Table'!B1767</f>
        <v>J13</v>
      </c>
      <c r="D1767" s="145"/>
      <c r="E1767" s="145"/>
      <c r="F1767" s="145"/>
      <c r="G1767" s="145"/>
      <c r="H1767" s="145"/>
      <c r="I1767" s="145"/>
      <c r="J1767" s="145"/>
      <c r="K1767" s="145"/>
      <c r="L1767" s="145"/>
      <c r="M1767" s="145"/>
      <c r="N1767" s="149"/>
      <c r="O1767" s="149"/>
    </row>
    <row r="1768" spans="1:15">
      <c r="A1768" s="80"/>
      <c r="B1768" s="39">
        <f>'Gene Table'!E1768</f>
        <v>0</v>
      </c>
      <c r="C1768" s="39" t="str">
        <f>'Gene Table'!B1768</f>
        <v>J14</v>
      </c>
      <c r="D1768" s="145"/>
      <c r="E1768" s="145"/>
      <c r="F1768" s="145"/>
      <c r="G1768" s="145"/>
      <c r="H1768" s="145"/>
      <c r="I1768" s="145"/>
      <c r="J1768" s="145"/>
      <c r="K1768" s="145"/>
      <c r="L1768" s="145"/>
      <c r="M1768" s="145"/>
      <c r="N1768" s="149"/>
      <c r="O1768" s="149"/>
    </row>
    <row r="1769" spans="1:15">
      <c r="A1769" s="80"/>
      <c r="B1769" s="39" t="str">
        <f>'Gene Table'!E1769</f>
        <v>hsa-miR-5696</v>
      </c>
      <c r="C1769" s="39" t="str">
        <f>'Gene Table'!B1769</f>
        <v>J15</v>
      </c>
      <c r="D1769" s="145"/>
      <c r="E1769" s="145"/>
      <c r="F1769" s="145"/>
      <c r="G1769" s="145"/>
      <c r="H1769" s="145"/>
      <c r="I1769" s="145"/>
      <c r="J1769" s="145"/>
      <c r="K1769" s="145"/>
      <c r="L1769" s="145"/>
      <c r="M1769" s="145"/>
      <c r="N1769" s="149"/>
      <c r="O1769" s="149"/>
    </row>
    <row r="1770" spans="1:15">
      <c r="A1770" s="80"/>
      <c r="B1770" s="39">
        <f>'Gene Table'!E1770</f>
        <v>0</v>
      </c>
      <c r="C1770" s="39" t="str">
        <f>'Gene Table'!B1770</f>
        <v>J16</v>
      </c>
      <c r="D1770" s="145"/>
      <c r="E1770" s="145"/>
      <c r="F1770" s="145"/>
      <c r="G1770" s="145"/>
      <c r="H1770" s="145"/>
      <c r="I1770" s="145"/>
      <c r="J1770" s="145"/>
      <c r="K1770" s="145"/>
      <c r="L1770" s="145"/>
      <c r="M1770" s="145"/>
      <c r="N1770" s="149"/>
      <c r="O1770" s="149"/>
    </row>
    <row r="1771" spans="1:15">
      <c r="A1771" s="80"/>
      <c r="B1771" s="39" t="str">
        <f>'Gene Table'!E1771</f>
        <v>hsa-miR-5697</v>
      </c>
      <c r="C1771" s="39" t="str">
        <f>'Gene Table'!B1771</f>
        <v>J17</v>
      </c>
      <c r="D1771" s="145"/>
      <c r="E1771" s="145"/>
      <c r="F1771" s="145"/>
      <c r="G1771" s="145"/>
      <c r="H1771" s="145"/>
      <c r="I1771" s="145"/>
      <c r="J1771" s="145"/>
      <c r="K1771" s="145"/>
      <c r="L1771" s="145"/>
      <c r="M1771" s="145"/>
      <c r="N1771" s="149"/>
      <c r="O1771" s="149"/>
    </row>
    <row r="1772" spans="1:15">
      <c r="A1772" s="80"/>
      <c r="B1772" s="39">
        <f>'Gene Table'!E1772</f>
        <v>0</v>
      </c>
      <c r="C1772" s="39" t="str">
        <f>'Gene Table'!B1772</f>
        <v>J18</v>
      </c>
      <c r="D1772" s="145"/>
      <c r="E1772" s="145"/>
      <c r="F1772" s="145"/>
      <c r="G1772" s="145"/>
      <c r="H1772" s="145"/>
      <c r="I1772" s="145"/>
      <c r="J1772" s="145"/>
      <c r="K1772" s="145"/>
      <c r="L1772" s="145"/>
      <c r="M1772" s="145"/>
      <c r="N1772" s="149"/>
      <c r="O1772" s="149"/>
    </row>
    <row r="1773" spans="1:15">
      <c r="A1773" s="80"/>
      <c r="B1773" s="39" t="str">
        <f>'Gene Table'!E1773</f>
        <v>hsa-miR-5698</v>
      </c>
      <c r="C1773" s="39" t="str">
        <f>'Gene Table'!B1773</f>
        <v>J19</v>
      </c>
      <c r="D1773" s="145"/>
      <c r="E1773" s="145"/>
      <c r="F1773" s="145"/>
      <c r="G1773" s="145"/>
      <c r="H1773" s="145"/>
      <c r="I1773" s="145"/>
      <c r="J1773" s="145"/>
      <c r="K1773" s="145"/>
      <c r="L1773" s="145"/>
      <c r="M1773" s="145"/>
      <c r="N1773" s="149"/>
      <c r="O1773" s="149"/>
    </row>
    <row r="1774" spans="1:15">
      <c r="A1774" s="80"/>
      <c r="B1774" s="39">
        <f>'Gene Table'!E1774</f>
        <v>0</v>
      </c>
      <c r="C1774" s="39" t="str">
        <f>'Gene Table'!B1774</f>
        <v>J20</v>
      </c>
      <c r="D1774" s="145"/>
      <c r="E1774" s="145"/>
      <c r="F1774" s="145"/>
      <c r="G1774" s="145"/>
      <c r="H1774" s="145"/>
      <c r="I1774" s="145"/>
      <c r="J1774" s="145"/>
      <c r="K1774" s="145"/>
      <c r="L1774" s="145"/>
      <c r="M1774" s="145"/>
      <c r="N1774" s="149"/>
      <c r="O1774" s="149"/>
    </row>
    <row r="1775" spans="1:15">
      <c r="A1775" s="80"/>
      <c r="B1775" s="39" t="str">
        <f>'Gene Table'!E1775</f>
        <v>hsa-miR-5699</v>
      </c>
      <c r="C1775" s="39" t="str">
        <f>'Gene Table'!B1775</f>
        <v>J21</v>
      </c>
      <c r="D1775" s="145"/>
      <c r="E1775" s="145"/>
      <c r="F1775" s="145"/>
      <c r="G1775" s="145"/>
      <c r="H1775" s="145"/>
      <c r="I1775" s="145"/>
      <c r="J1775" s="145"/>
      <c r="K1775" s="145"/>
      <c r="L1775" s="145"/>
      <c r="M1775" s="145"/>
      <c r="N1775" s="149"/>
      <c r="O1775" s="149"/>
    </row>
    <row r="1776" spans="1:15">
      <c r="A1776" s="80"/>
      <c r="B1776" s="39">
        <f>'Gene Table'!E1776</f>
        <v>0</v>
      </c>
      <c r="C1776" s="39" t="str">
        <f>'Gene Table'!B1776</f>
        <v>J22</v>
      </c>
      <c r="D1776" s="145"/>
      <c r="E1776" s="145"/>
      <c r="F1776" s="145"/>
      <c r="G1776" s="145"/>
      <c r="H1776" s="145"/>
      <c r="I1776" s="145"/>
      <c r="J1776" s="145"/>
      <c r="K1776" s="145"/>
      <c r="L1776" s="145"/>
      <c r="M1776" s="145"/>
      <c r="N1776" s="149"/>
      <c r="O1776" s="149"/>
    </row>
    <row r="1777" spans="1:15">
      <c r="A1777" s="80"/>
      <c r="B1777" s="39" t="str">
        <f>'Gene Table'!E1777</f>
        <v>hsa-miR-5700</v>
      </c>
      <c r="C1777" s="39" t="str">
        <f>'Gene Table'!B1777</f>
        <v>J23</v>
      </c>
      <c r="D1777" s="145"/>
      <c r="E1777" s="145"/>
      <c r="F1777" s="145"/>
      <c r="G1777" s="145"/>
      <c r="H1777" s="145"/>
      <c r="I1777" s="145"/>
      <c r="J1777" s="145"/>
      <c r="K1777" s="145"/>
      <c r="L1777" s="145"/>
      <c r="M1777" s="145"/>
      <c r="N1777" s="149"/>
      <c r="O1777" s="149"/>
    </row>
    <row r="1778" spans="1:15">
      <c r="A1778" s="80"/>
      <c r="B1778" s="39">
        <f>'Gene Table'!E1778</f>
        <v>0</v>
      </c>
      <c r="C1778" s="39" t="str">
        <f>'Gene Table'!B1778</f>
        <v>J24</v>
      </c>
      <c r="D1778" s="145"/>
      <c r="E1778" s="145"/>
      <c r="F1778" s="145"/>
      <c r="G1778" s="145"/>
      <c r="H1778" s="145"/>
      <c r="I1778" s="145"/>
      <c r="J1778" s="145"/>
      <c r="K1778" s="145"/>
      <c r="L1778" s="145"/>
      <c r="M1778" s="145"/>
      <c r="N1778" s="149"/>
      <c r="O1778" s="149"/>
    </row>
    <row r="1779" spans="1:15">
      <c r="A1779" s="80"/>
      <c r="B1779" s="39" t="str">
        <f>'Gene Table'!E1779</f>
        <v>hsa-miR-4772-5p</v>
      </c>
      <c r="C1779" s="39" t="str">
        <f>'Gene Table'!B1779</f>
        <v>K01</v>
      </c>
      <c r="D1779" s="145"/>
      <c r="E1779" s="145"/>
      <c r="F1779" s="145"/>
      <c r="G1779" s="145"/>
      <c r="H1779" s="145"/>
      <c r="I1779" s="145"/>
      <c r="J1779" s="145"/>
      <c r="K1779" s="145"/>
      <c r="L1779" s="145"/>
      <c r="M1779" s="145"/>
      <c r="N1779" s="149"/>
      <c r="O1779" s="149"/>
    </row>
    <row r="1780" spans="1:15">
      <c r="A1780" s="80"/>
      <c r="B1780" s="39" t="str">
        <f>'Gene Table'!E1780</f>
        <v>hsa-miR-5010-5p</v>
      </c>
      <c r="C1780" s="39" t="str">
        <f>'Gene Table'!B1780</f>
        <v>K02</v>
      </c>
      <c r="D1780" s="145"/>
      <c r="E1780" s="145"/>
      <c r="F1780" s="145"/>
      <c r="G1780" s="145"/>
      <c r="H1780" s="145"/>
      <c r="I1780" s="145"/>
      <c r="J1780" s="145"/>
      <c r="K1780" s="145"/>
      <c r="L1780" s="145"/>
      <c r="M1780" s="145"/>
      <c r="N1780" s="149"/>
      <c r="O1780" s="149"/>
    </row>
    <row r="1781" spans="1:15">
      <c r="A1781" s="80"/>
      <c r="B1781" s="39" t="str">
        <f>'Gene Table'!E1781</f>
        <v>hsa-miR-4772-3p</v>
      </c>
      <c r="C1781" s="39" t="str">
        <f>'Gene Table'!B1781</f>
        <v>K03</v>
      </c>
      <c r="D1781" s="145"/>
      <c r="E1781" s="145"/>
      <c r="F1781" s="145"/>
      <c r="G1781" s="145"/>
      <c r="H1781" s="145"/>
      <c r="I1781" s="145"/>
      <c r="J1781" s="145"/>
      <c r="K1781" s="145"/>
      <c r="L1781" s="145"/>
      <c r="M1781" s="145"/>
      <c r="N1781" s="149"/>
      <c r="O1781" s="149"/>
    </row>
    <row r="1782" spans="1:15">
      <c r="A1782" s="80"/>
      <c r="B1782" s="39" t="str">
        <f>'Gene Table'!E1782</f>
        <v>hsa-miR-5010-3p</v>
      </c>
      <c r="C1782" s="39" t="str">
        <f>'Gene Table'!B1782</f>
        <v>K04</v>
      </c>
      <c r="D1782" s="145"/>
      <c r="E1782" s="145"/>
      <c r="F1782" s="145"/>
      <c r="G1782" s="145"/>
      <c r="H1782" s="145"/>
      <c r="I1782" s="145"/>
      <c r="J1782" s="145"/>
      <c r="K1782" s="145"/>
      <c r="L1782" s="145"/>
      <c r="M1782" s="145"/>
      <c r="N1782" s="149"/>
      <c r="O1782" s="149"/>
    </row>
    <row r="1783" spans="1:15">
      <c r="A1783" s="80"/>
      <c r="B1783" s="39" t="str">
        <f>'Gene Table'!E1783</f>
        <v>hsa-miR-4773</v>
      </c>
      <c r="C1783" s="39" t="str">
        <f>'Gene Table'!B1783</f>
        <v>K05</v>
      </c>
      <c r="D1783" s="145"/>
      <c r="E1783" s="145"/>
      <c r="F1783" s="145"/>
      <c r="G1783" s="145"/>
      <c r="H1783" s="145"/>
      <c r="I1783" s="145"/>
      <c r="J1783" s="145"/>
      <c r="K1783" s="145"/>
      <c r="L1783" s="145"/>
      <c r="M1783" s="145"/>
      <c r="N1783" s="149"/>
      <c r="O1783" s="149"/>
    </row>
    <row r="1784" spans="1:15">
      <c r="A1784" s="80"/>
      <c r="B1784" s="39" t="str">
        <f>'Gene Table'!E1784</f>
        <v>hsa-miR-5011-5p</v>
      </c>
      <c r="C1784" s="39" t="str">
        <f>'Gene Table'!B1784</f>
        <v>K06</v>
      </c>
      <c r="D1784" s="145"/>
      <c r="E1784" s="145"/>
      <c r="F1784" s="145"/>
      <c r="G1784" s="145"/>
      <c r="H1784" s="145"/>
      <c r="I1784" s="145"/>
      <c r="J1784" s="145"/>
      <c r="K1784" s="145"/>
      <c r="L1784" s="145"/>
      <c r="M1784" s="145"/>
      <c r="N1784" s="149"/>
      <c r="O1784" s="149"/>
    </row>
    <row r="1785" spans="1:15">
      <c r="A1785" s="80"/>
      <c r="B1785" s="39" t="str">
        <f>'Gene Table'!E1785</f>
        <v>hsa-miR-4774-5p</v>
      </c>
      <c r="C1785" s="39" t="str">
        <f>'Gene Table'!B1785</f>
        <v>K07</v>
      </c>
      <c r="D1785" s="145"/>
      <c r="E1785" s="145"/>
      <c r="F1785" s="145"/>
      <c r="G1785" s="145"/>
      <c r="H1785" s="145"/>
      <c r="I1785" s="145"/>
      <c r="J1785" s="145"/>
      <c r="K1785" s="145"/>
      <c r="L1785" s="145"/>
      <c r="M1785" s="145"/>
      <c r="N1785" s="149"/>
      <c r="O1785" s="149"/>
    </row>
    <row r="1786" spans="1:15">
      <c r="A1786" s="80"/>
      <c r="B1786" s="39" t="str">
        <f>'Gene Table'!E1786</f>
        <v>hsa-miR-5011-3p</v>
      </c>
      <c r="C1786" s="39" t="str">
        <f>'Gene Table'!B1786</f>
        <v>K08</v>
      </c>
      <c r="D1786" s="145"/>
      <c r="E1786" s="145"/>
      <c r="F1786" s="145"/>
      <c r="G1786" s="145"/>
      <c r="H1786" s="145"/>
      <c r="I1786" s="145"/>
      <c r="J1786" s="145"/>
      <c r="K1786" s="145"/>
      <c r="L1786" s="145"/>
      <c r="M1786" s="145"/>
      <c r="N1786" s="149"/>
      <c r="O1786" s="149"/>
    </row>
    <row r="1787" spans="1:15">
      <c r="A1787" s="80"/>
      <c r="B1787" s="39" t="str">
        <f>'Gene Table'!E1787</f>
        <v>hsa-miR-4774-3p</v>
      </c>
      <c r="C1787" s="39" t="str">
        <f>'Gene Table'!B1787</f>
        <v>K09</v>
      </c>
      <c r="D1787" s="145"/>
      <c r="E1787" s="145"/>
      <c r="F1787" s="145"/>
      <c r="G1787" s="145"/>
      <c r="H1787" s="145"/>
      <c r="I1787" s="145"/>
      <c r="J1787" s="145"/>
      <c r="K1787" s="145"/>
      <c r="L1787" s="145"/>
      <c r="M1787" s="145"/>
      <c r="N1787" s="149"/>
      <c r="O1787" s="149"/>
    </row>
    <row r="1788" spans="1:15">
      <c r="A1788" s="80"/>
      <c r="B1788" s="39" t="str">
        <f>'Gene Table'!E1788</f>
        <v>hsa-miR-5087</v>
      </c>
      <c r="C1788" s="39" t="str">
        <f>'Gene Table'!B1788</f>
        <v>K10</v>
      </c>
      <c r="D1788" s="145"/>
      <c r="E1788" s="145"/>
      <c r="F1788" s="145"/>
      <c r="G1788" s="145"/>
      <c r="H1788" s="145"/>
      <c r="I1788" s="145"/>
      <c r="J1788" s="145"/>
      <c r="K1788" s="145"/>
      <c r="L1788" s="145"/>
      <c r="M1788" s="145"/>
      <c r="N1788" s="149"/>
      <c r="O1788" s="149"/>
    </row>
    <row r="1789" spans="1:15">
      <c r="A1789" s="80"/>
      <c r="B1789" s="39" t="str">
        <f>'Gene Table'!E1789</f>
        <v>hsa-miR-4775</v>
      </c>
      <c r="C1789" s="39" t="str">
        <f>'Gene Table'!B1789</f>
        <v>K11</v>
      </c>
      <c r="D1789" s="145"/>
      <c r="E1789" s="145"/>
      <c r="F1789" s="145"/>
      <c r="G1789" s="145"/>
      <c r="H1789" s="145"/>
      <c r="I1789" s="145"/>
      <c r="J1789" s="145"/>
      <c r="K1789" s="145"/>
      <c r="L1789" s="145"/>
      <c r="M1789" s="145"/>
      <c r="N1789" s="149"/>
      <c r="O1789" s="149"/>
    </row>
    <row r="1790" spans="1:15">
      <c r="A1790" s="80"/>
      <c r="B1790" s="39" t="str">
        <f>'Gene Table'!E1790</f>
        <v>hsa-miR-5088</v>
      </c>
      <c r="C1790" s="39" t="str">
        <f>'Gene Table'!B1790</f>
        <v>K12</v>
      </c>
      <c r="D1790" s="145"/>
      <c r="E1790" s="145"/>
      <c r="F1790" s="145"/>
      <c r="G1790" s="145"/>
      <c r="H1790" s="145"/>
      <c r="I1790" s="145"/>
      <c r="J1790" s="145"/>
      <c r="K1790" s="145"/>
      <c r="L1790" s="145"/>
      <c r="M1790" s="145"/>
      <c r="N1790" s="149"/>
      <c r="O1790" s="149"/>
    </row>
    <row r="1791" spans="1:15">
      <c r="A1791" s="80"/>
      <c r="B1791" s="39" t="str">
        <f>'Gene Table'!E1791</f>
        <v>hsa-miR-4776-5p</v>
      </c>
      <c r="C1791" s="39" t="str">
        <f>'Gene Table'!B1791</f>
        <v>K13</v>
      </c>
      <c r="D1791" s="145"/>
      <c r="E1791" s="145"/>
      <c r="F1791" s="145"/>
      <c r="G1791" s="145"/>
      <c r="H1791" s="145"/>
      <c r="I1791" s="145"/>
      <c r="J1791" s="145"/>
      <c r="K1791" s="145"/>
      <c r="L1791" s="145"/>
      <c r="M1791" s="145"/>
      <c r="N1791" s="149"/>
      <c r="O1791" s="149"/>
    </row>
    <row r="1792" spans="1:15">
      <c r="A1792" s="80"/>
      <c r="B1792" s="39" t="str">
        <f>'Gene Table'!E1792</f>
        <v>hsa-miR-5089</v>
      </c>
      <c r="C1792" s="39" t="str">
        <f>'Gene Table'!B1792</f>
        <v>K14</v>
      </c>
      <c r="D1792" s="145"/>
      <c r="E1792" s="145"/>
      <c r="F1792" s="145"/>
      <c r="G1792" s="145"/>
      <c r="H1792" s="145"/>
      <c r="I1792" s="145"/>
      <c r="J1792" s="145"/>
      <c r="K1792" s="145"/>
      <c r="L1792" s="145"/>
      <c r="M1792" s="145"/>
      <c r="N1792" s="149"/>
      <c r="O1792" s="149"/>
    </row>
    <row r="1793" spans="1:15">
      <c r="A1793" s="80"/>
      <c r="B1793" s="39" t="str">
        <f>'Gene Table'!E1793</f>
        <v>hsa-miR-4776-3p</v>
      </c>
      <c r="C1793" s="39" t="str">
        <f>'Gene Table'!B1793</f>
        <v>K15</v>
      </c>
      <c r="D1793" s="145"/>
      <c r="E1793" s="145"/>
      <c r="F1793" s="145"/>
      <c r="G1793" s="145"/>
      <c r="H1793" s="145"/>
      <c r="I1793" s="145"/>
      <c r="J1793" s="145"/>
      <c r="K1793" s="145"/>
      <c r="L1793" s="145"/>
      <c r="M1793" s="145"/>
      <c r="N1793" s="149"/>
      <c r="O1793" s="149"/>
    </row>
    <row r="1794" spans="1:15">
      <c r="A1794" s="80"/>
      <c r="B1794" s="39" t="str">
        <f>'Gene Table'!E1794</f>
        <v>hsa-miR-5090</v>
      </c>
      <c r="C1794" s="39" t="str">
        <f>'Gene Table'!B1794</f>
        <v>K16</v>
      </c>
      <c r="D1794" s="145"/>
      <c r="E1794" s="145"/>
      <c r="F1794" s="145"/>
      <c r="G1794" s="145"/>
      <c r="H1794" s="145"/>
      <c r="I1794" s="145"/>
      <c r="J1794" s="145"/>
      <c r="K1794" s="145"/>
      <c r="L1794" s="145"/>
      <c r="M1794" s="145"/>
      <c r="N1794" s="149"/>
      <c r="O1794" s="149"/>
    </row>
    <row r="1795" spans="1:15">
      <c r="A1795" s="80"/>
      <c r="B1795" s="39" t="str">
        <f>'Gene Table'!E1795</f>
        <v>hsa-miR-4777-5p</v>
      </c>
      <c r="C1795" s="39" t="str">
        <f>'Gene Table'!B1795</f>
        <v>K17</v>
      </c>
      <c r="D1795" s="145"/>
      <c r="E1795" s="145"/>
      <c r="F1795" s="145"/>
      <c r="G1795" s="145"/>
      <c r="H1795" s="145"/>
      <c r="I1795" s="145"/>
      <c r="J1795" s="145"/>
      <c r="K1795" s="145"/>
      <c r="L1795" s="145"/>
      <c r="M1795" s="145"/>
      <c r="N1795" s="149"/>
      <c r="O1795" s="149"/>
    </row>
    <row r="1796" spans="1:15">
      <c r="A1796" s="80"/>
      <c r="B1796" s="39" t="str">
        <f>'Gene Table'!E1796</f>
        <v>hsa-miR-5091</v>
      </c>
      <c r="C1796" s="39" t="str">
        <f>'Gene Table'!B1796</f>
        <v>K18</v>
      </c>
      <c r="D1796" s="145"/>
      <c r="E1796" s="145"/>
      <c r="F1796" s="145"/>
      <c r="G1796" s="145"/>
      <c r="H1796" s="145"/>
      <c r="I1796" s="145"/>
      <c r="J1796" s="145"/>
      <c r="K1796" s="145"/>
      <c r="L1796" s="145"/>
      <c r="M1796" s="145"/>
      <c r="N1796" s="149"/>
      <c r="O1796" s="149"/>
    </row>
    <row r="1797" spans="1:15">
      <c r="A1797" s="80"/>
      <c r="B1797" s="39" t="str">
        <f>'Gene Table'!E1797</f>
        <v>hsa-miR-4777-3p</v>
      </c>
      <c r="C1797" s="39" t="str">
        <f>'Gene Table'!B1797</f>
        <v>K19</v>
      </c>
      <c r="D1797" s="145"/>
      <c r="E1797" s="145"/>
      <c r="F1797" s="145"/>
      <c r="G1797" s="145"/>
      <c r="H1797" s="145"/>
      <c r="I1797" s="145"/>
      <c r="J1797" s="145"/>
      <c r="K1797" s="145"/>
      <c r="L1797" s="145"/>
      <c r="M1797" s="145"/>
      <c r="N1797" s="149"/>
      <c r="O1797" s="149"/>
    </row>
    <row r="1798" spans="1:15">
      <c r="A1798" s="80"/>
      <c r="B1798" s="39" t="str">
        <f>'Gene Table'!E1798</f>
        <v>hsa-miR-5092</v>
      </c>
      <c r="C1798" s="39" t="str">
        <f>'Gene Table'!B1798</f>
        <v>K20</v>
      </c>
      <c r="D1798" s="145"/>
      <c r="E1798" s="145"/>
      <c r="F1798" s="145"/>
      <c r="G1798" s="145"/>
      <c r="H1798" s="145"/>
      <c r="I1798" s="145"/>
      <c r="J1798" s="145"/>
      <c r="K1798" s="145"/>
      <c r="L1798" s="145"/>
      <c r="M1798" s="145"/>
      <c r="N1798" s="149"/>
      <c r="O1798" s="149"/>
    </row>
    <row r="1799" spans="1:15">
      <c r="A1799" s="80"/>
      <c r="B1799" s="39" t="str">
        <f>'Gene Table'!E1799</f>
        <v>hsa-miR-4778-5p</v>
      </c>
      <c r="C1799" s="39" t="str">
        <f>'Gene Table'!B1799</f>
        <v>K21</v>
      </c>
      <c r="D1799" s="145"/>
      <c r="E1799" s="145"/>
      <c r="F1799" s="145"/>
      <c r="G1799" s="145"/>
      <c r="H1799" s="145"/>
      <c r="I1799" s="145"/>
      <c r="J1799" s="145"/>
      <c r="K1799" s="145"/>
      <c r="L1799" s="145"/>
      <c r="M1799" s="145"/>
      <c r="N1799" s="149"/>
      <c r="O1799" s="149"/>
    </row>
    <row r="1800" spans="1:15">
      <c r="A1800" s="80"/>
      <c r="B1800" s="39" t="str">
        <f>'Gene Table'!E1800</f>
        <v>hsa-miR-5093</v>
      </c>
      <c r="C1800" s="39" t="str">
        <f>'Gene Table'!B1800</f>
        <v>K22</v>
      </c>
      <c r="D1800" s="145"/>
      <c r="E1800" s="145"/>
      <c r="F1800" s="145"/>
      <c r="G1800" s="145"/>
      <c r="H1800" s="145"/>
      <c r="I1800" s="145"/>
      <c r="J1800" s="145"/>
      <c r="K1800" s="145"/>
      <c r="L1800" s="145"/>
      <c r="M1800" s="145"/>
      <c r="N1800" s="149"/>
      <c r="O1800" s="149"/>
    </row>
    <row r="1801" spans="1:15">
      <c r="A1801" s="80"/>
      <c r="B1801" s="39" t="str">
        <f>'Gene Table'!E1801</f>
        <v>hsa-miR-4778-3p</v>
      </c>
      <c r="C1801" s="39" t="str">
        <f>'Gene Table'!B1801</f>
        <v>K23</v>
      </c>
      <c r="D1801" s="145"/>
      <c r="E1801" s="145"/>
      <c r="F1801" s="145"/>
      <c r="G1801" s="145"/>
      <c r="H1801" s="145"/>
      <c r="I1801" s="145"/>
      <c r="J1801" s="145"/>
      <c r="K1801" s="145"/>
      <c r="L1801" s="145"/>
      <c r="M1801" s="145"/>
      <c r="N1801" s="149"/>
      <c r="O1801" s="149"/>
    </row>
    <row r="1802" spans="1:15">
      <c r="A1802" s="80"/>
      <c r="B1802" s="39" t="str">
        <f>'Gene Table'!E1802</f>
        <v>hsa-miR-5186</v>
      </c>
      <c r="C1802" s="39" t="str">
        <f>'Gene Table'!B1802</f>
        <v>K24</v>
      </c>
      <c r="D1802" s="145"/>
      <c r="E1802" s="145"/>
      <c r="F1802" s="145"/>
      <c r="G1802" s="145"/>
      <c r="H1802" s="145"/>
      <c r="I1802" s="145"/>
      <c r="J1802" s="145"/>
      <c r="K1802" s="145"/>
      <c r="L1802" s="145"/>
      <c r="M1802" s="145"/>
      <c r="N1802" s="149"/>
      <c r="O1802" s="149"/>
    </row>
    <row r="1803" spans="1:15">
      <c r="A1803" s="80"/>
      <c r="B1803" s="39" t="str">
        <f>'Gene Table'!E1803</f>
        <v>hsa-miR-5701</v>
      </c>
      <c r="C1803" s="39" t="str">
        <f>'Gene Table'!B1803</f>
        <v>L01</v>
      </c>
      <c r="D1803" s="145"/>
      <c r="E1803" s="145"/>
      <c r="F1803" s="145"/>
      <c r="G1803" s="145"/>
      <c r="H1803" s="145"/>
      <c r="I1803" s="145"/>
      <c r="J1803" s="145"/>
      <c r="K1803" s="145"/>
      <c r="L1803" s="145"/>
      <c r="M1803" s="145"/>
      <c r="N1803" s="149"/>
      <c r="O1803" s="149"/>
    </row>
    <row r="1804" spans="1:15">
      <c r="A1804" s="80"/>
      <c r="B1804" s="39">
        <f>'Gene Table'!E1804</f>
        <v>0</v>
      </c>
      <c r="C1804" s="39" t="str">
        <f>'Gene Table'!B1804</f>
        <v>L02</v>
      </c>
      <c r="D1804" s="145"/>
      <c r="E1804" s="145"/>
      <c r="F1804" s="145"/>
      <c r="G1804" s="145"/>
      <c r="H1804" s="145"/>
      <c r="I1804" s="145"/>
      <c r="J1804" s="145"/>
      <c r="K1804" s="145"/>
      <c r="L1804" s="145"/>
      <c r="M1804" s="145"/>
      <c r="N1804" s="149"/>
      <c r="O1804" s="149"/>
    </row>
    <row r="1805" spans="1:15">
      <c r="A1805" s="80"/>
      <c r="B1805" s="39" t="str">
        <f>'Gene Table'!E1805</f>
        <v>hsa-miR-5703</v>
      </c>
      <c r="C1805" s="39" t="str">
        <f>'Gene Table'!B1805</f>
        <v>L03</v>
      </c>
      <c r="D1805" s="145"/>
      <c r="E1805" s="145"/>
      <c r="F1805" s="145"/>
      <c r="G1805" s="145"/>
      <c r="H1805" s="145"/>
      <c r="I1805" s="145"/>
      <c r="J1805" s="145"/>
      <c r="K1805" s="145"/>
      <c r="L1805" s="145"/>
      <c r="M1805" s="145"/>
      <c r="N1805" s="149"/>
      <c r="O1805" s="149"/>
    </row>
    <row r="1806" spans="1:15">
      <c r="A1806" s="80"/>
      <c r="B1806" s="39">
        <f>'Gene Table'!E1806</f>
        <v>0</v>
      </c>
      <c r="C1806" s="39" t="str">
        <f>'Gene Table'!B1806</f>
        <v>L04</v>
      </c>
      <c r="D1806" s="145"/>
      <c r="E1806" s="145"/>
      <c r="F1806" s="145"/>
      <c r="G1806" s="145"/>
      <c r="H1806" s="145"/>
      <c r="I1806" s="145"/>
      <c r="J1806" s="145"/>
      <c r="K1806" s="145"/>
      <c r="L1806" s="145"/>
      <c r="M1806" s="145"/>
      <c r="N1806" s="149"/>
      <c r="O1806" s="149"/>
    </row>
    <row r="1807" spans="1:15">
      <c r="A1807" s="80"/>
      <c r="B1807" s="39" t="str">
        <f>'Gene Table'!E1807</f>
        <v>hsa-miR-5692b</v>
      </c>
      <c r="C1807" s="39" t="str">
        <f>'Gene Table'!B1807</f>
        <v>L05</v>
      </c>
      <c r="D1807" s="145"/>
      <c r="E1807" s="145"/>
      <c r="F1807" s="145"/>
      <c r="G1807" s="145"/>
      <c r="H1807" s="145"/>
      <c r="I1807" s="145"/>
      <c r="J1807" s="145"/>
      <c r="K1807" s="145"/>
      <c r="L1807" s="145"/>
      <c r="M1807" s="145"/>
      <c r="N1807" s="149"/>
      <c r="O1807" s="149"/>
    </row>
    <row r="1808" spans="1:15">
      <c r="A1808" s="80"/>
      <c r="B1808" s="39">
        <f>'Gene Table'!E1808</f>
        <v>0</v>
      </c>
      <c r="C1808" s="39" t="str">
        <f>'Gene Table'!B1808</f>
        <v>L06</v>
      </c>
      <c r="D1808" s="145"/>
      <c r="E1808" s="145"/>
      <c r="F1808" s="145"/>
      <c r="G1808" s="145"/>
      <c r="H1808" s="145"/>
      <c r="I1808" s="145"/>
      <c r="J1808" s="145"/>
      <c r="K1808" s="145"/>
      <c r="L1808" s="145"/>
      <c r="M1808" s="145"/>
      <c r="N1808" s="149"/>
      <c r="O1808" s="149"/>
    </row>
    <row r="1809" spans="1:15">
      <c r="A1809" s="80"/>
      <c r="B1809" s="39" t="str">
        <f>'Gene Table'!E1809</f>
        <v>hsa-miR-5704</v>
      </c>
      <c r="C1809" s="39" t="str">
        <f>'Gene Table'!B1809</f>
        <v>L07</v>
      </c>
      <c r="D1809" s="145"/>
      <c r="E1809" s="145"/>
      <c r="F1809" s="145"/>
      <c r="G1809" s="145"/>
      <c r="H1809" s="145"/>
      <c r="I1809" s="145"/>
      <c r="J1809" s="145"/>
      <c r="K1809" s="145"/>
      <c r="L1809" s="145"/>
      <c r="M1809" s="145"/>
      <c r="N1809" s="149"/>
      <c r="O1809" s="149"/>
    </row>
    <row r="1810" spans="1:15">
      <c r="A1810" s="80"/>
      <c r="B1810" s="39">
        <f>'Gene Table'!E1810</f>
        <v>0</v>
      </c>
      <c r="C1810" s="39" t="str">
        <f>'Gene Table'!B1810</f>
        <v>L08</v>
      </c>
      <c r="D1810" s="145"/>
      <c r="E1810" s="145"/>
      <c r="F1810" s="145"/>
      <c r="G1810" s="145"/>
      <c r="H1810" s="145"/>
      <c r="I1810" s="145"/>
      <c r="J1810" s="145"/>
      <c r="K1810" s="145"/>
      <c r="L1810" s="145"/>
      <c r="M1810" s="145"/>
      <c r="N1810" s="149"/>
      <c r="O1810" s="149"/>
    </row>
    <row r="1811" spans="1:15">
      <c r="A1811" s="80"/>
      <c r="B1811" s="39" t="str">
        <f>'Gene Table'!E1811</f>
        <v>hsa-miR-5705</v>
      </c>
      <c r="C1811" s="39" t="str">
        <f>'Gene Table'!B1811</f>
        <v>L09</v>
      </c>
      <c r="D1811" s="145"/>
      <c r="E1811" s="145"/>
      <c r="F1811" s="145"/>
      <c r="G1811" s="145"/>
      <c r="H1811" s="145"/>
      <c r="I1811" s="145"/>
      <c r="J1811" s="145"/>
      <c r="K1811" s="145"/>
      <c r="L1811" s="145"/>
      <c r="M1811" s="145"/>
      <c r="N1811" s="149"/>
      <c r="O1811" s="149"/>
    </row>
    <row r="1812" spans="1:15">
      <c r="A1812" s="80"/>
      <c r="B1812" s="39">
        <f>'Gene Table'!E1812</f>
        <v>0</v>
      </c>
      <c r="C1812" s="39" t="str">
        <f>'Gene Table'!B1812</f>
        <v>L10</v>
      </c>
      <c r="D1812" s="145"/>
      <c r="E1812" s="145"/>
      <c r="F1812" s="145"/>
      <c r="G1812" s="145"/>
      <c r="H1812" s="145"/>
      <c r="I1812" s="145"/>
      <c r="J1812" s="145"/>
      <c r="K1812" s="145"/>
      <c r="L1812" s="145"/>
      <c r="M1812" s="145"/>
      <c r="N1812" s="149"/>
      <c r="O1812" s="149"/>
    </row>
    <row r="1813" spans="1:15">
      <c r="A1813" s="80"/>
      <c r="B1813" s="39" t="str">
        <f>'Gene Table'!E1813</f>
        <v>hsa-miR-5706</v>
      </c>
      <c r="C1813" s="39" t="str">
        <f>'Gene Table'!B1813</f>
        <v>L11</v>
      </c>
      <c r="D1813" s="145"/>
      <c r="E1813" s="145"/>
      <c r="F1813" s="145"/>
      <c r="G1813" s="145"/>
      <c r="H1813" s="145"/>
      <c r="I1813" s="145"/>
      <c r="J1813" s="145"/>
      <c r="K1813" s="145"/>
      <c r="L1813" s="145"/>
      <c r="M1813" s="145"/>
      <c r="N1813" s="149"/>
      <c r="O1813" s="149"/>
    </row>
    <row r="1814" spans="1:15">
      <c r="A1814" s="80"/>
      <c r="B1814" s="39">
        <f>'Gene Table'!E1814</f>
        <v>0</v>
      </c>
      <c r="C1814" s="39" t="str">
        <f>'Gene Table'!B1814</f>
        <v>L12</v>
      </c>
      <c r="D1814" s="145"/>
      <c r="E1814" s="145"/>
      <c r="F1814" s="145"/>
      <c r="G1814" s="145"/>
      <c r="H1814" s="145"/>
      <c r="I1814" s="145"/>
      <c r="J1814" s="145"/>
      <c r="K1814" s="145"/>
      <c r="L1814" s="145"/>
      <c r="M1814" s="145"/>
      <c r="N1814" s="149"/>
      <c r="O1814" s="149"/>
    </row>
    <row r="1815" spans="1:15">
      <c r="A1815" s="80"/>
      <c r="B1815" s="39" t="str">
        <f>'Gene Table'!E1815</f>
        <v>hsa-miR-5707</v>
      </c>
      <c r="C1815" s="39" t="str">
        <f>'Gene Table'!B1815</f>
        <v>L13</v>
      </c>
      <c r="D1815" s="145"/>
      <c r="E1815" s="145"/>
      <c r="F1815" s="145"/>
      <c r="G1815" s="145"/>
      <c r="H1815" s="145"/>
      <c r="I1815" s="145"/>
      <c r="J1815" s="145"/>
      <c r="K1815" s="145"/>
      <c r="L1815" s="145"/>
      <c r="M1815" s="145"/>
      <c r="N1815" s="149"/>
      <c r="O1815" s="149"/>
    </row>
    <row r="1816" spans="1:15">
      <c r="A1816" s="80"/>
      <c r="B1816" s="39">
        <f>'Gene Table'!E1816</f>
        <v>0</v>
      </c>
      <c r="C1816" s="39" t="str">
        <f>'Gene Table'!B1816</f>
        <v>L14</v>
      </c>
      <c r="D1816" s="145"/>
      <c r="E1816" s="145"/>
      <c r="F1816" s="145"/>
      <c r="G1816" s="145"/>
      <c r="H1816" s="145"/>
      <c r="I1816" s="145"/>
      <c r="J1816" s="145"/>
      <c r="K1816" s="145"/>
      <c r="L1816" s="145"/>
      <c r="M1816" s="145"/>
      <c r="N1816" s="149"/>
      <c r="O1816" s="149"/>
    </row>
    <row r="1817" spans="1:15">
      <c r="A1817" s="80"/>
      <c r="B1817" s="39" t="str">
        <f>'Gene Table'!E1817</f>
        <v>hsa-miR-5708</v>
      </c>
      <c r="C1817" s="39" t="str">
        <f>'Gene Table'!B1817</f>
        <v>L15</v>
      </c>
      <c r="D1817" s="145"/>
      <c r="E1817" s="145"/>
      <c r="F1817" s="145"/>
      <c r="G1817" s="145"/>
      <c r="H1817" s="145"/>
      <c r="I1817" s="145"/>
      <c r="J1817" s="145"/>
      <c r="K1817" s="145"/>
      <c r="L1817" s="145"/>
      <c r="M1817" s="145"/>
      <c r="N1817" s="149"/>
      <c r="O1817" s="149"/>
    </row>
    <row r="1818" spans="1:15">
      <c r="A1818" s="80"/>
      <c r="B1818" s="39">
        <f>'Gene Table'!E1818</f>
        <v>0</v>
      </c>
      <c r="C1818" s="39" t="str">
        <f>'Gene Table'!B1818</f>
        <v>L16</v>
      </c>
      <c r="D1818" s="145"/>
      <c r="E1818" s="145"/>
      <c r="F1818" s="145"/>
      <c r="G1818" s="145"/>
      <c r="H1818" s="145"/>
      <c r="I1818" s="145"/>
      <c r="J1818" s="145"/>
      <c r="K1818" s="145"/>
      <c r="L1818" s="145"/>
      <c r="M1818" s="145"/>
      <c r="N1818" s="149"/>
      <c r="O1818" s="149"/>
    </row>
    <row r="1819" spans="1:15">
      <c r="A1819" s="80"/>
      <c r="B1819" s="39">
        <f>'Gene Table'!E1819</f>
        <v>0</v>
      </c>
      <c r="C1819" s="39" t="str">
        <f>'Gene Table'!B1819</f>
        <v>L17</v>
      </c>
      <c r="D1819" s="145"/>
      <c r="E1819" s="145"/>
      <c r="F1819" s="145"/>
      <c r="G1819" s="145"/>
      <c r="H1819" s="145"/>
      <c r="I1819" s="145"/>
      <c r="J1819" s="145"/>
      <c r="K1819" s="145"/>
      <c r="L1819" s="145"/>
      <c r="M1819" s="145"/>
      <c r="N1819" s="149"/>
      <c r="O1819" s="149"/>
    </row>
    <row r="1820" spans="1:15">
      <c r="A1820" s="80"/>
      <c r="B1820" s="39">
        <f>'Gene Table'!E1820</f>
        <v>0</v>
      </c>
      <c r="C1820" s="39" t="str">
        <f>'Gene Table'!B1820</f>
        <v>L18</v>
      </c>
      <c r="D1820" s="145"/>
      <c r="E1820" s="145"/>
      <c r="F1820" s="145"/>
      <c r="G1820" s="145"/>
      <c r="H1820" s="145"/>
      <c r="I1820" s="145"/>
      <c r="J1820" s="145"/>
      <c r="K1820" s="145"/>
      <c r="L1820" s="145"/>
      <c r="M1820" s="145"/>
      <c r="N1820" s="149"/>
      <c r="O1820" s="149"/>
    </row>
    <row r="1821" spans="1:15">
      <c r="A1821" s="80"/>
      <c r="B1821" s="39">
        <f>'Gene Table'!E1821</f>
        <v>0</v>
      </c>
      <c r="C1821" s="39" t="str">
        <f>'Gene Table'!B1821</f>
        <v>L19</v>
      </c>
      <c r="D1821" s="145"/>
      <c r="E1821" s="145"/>
      <c r="F1821" s="145"/>
      <c r="G1821" s="145"/>
      <c r="H1821" s="145"/>
      <c r="I1821" s="145"/>
      <c r="J1821" s="145"/>
      <c r="K1821" s="145"/>
      <c r="L1821" s="145"/>
      <c r="M1821" s="145"/>
      <c r="N1821" s="149"/>
      <c r="O1821" s="149"/>
    </row>
    <row r="1822" spans="1:15">
      <c r="A1822" s="80"/>
      <c r="B1822" s="39">
        <f>'Gene Table'!E1822</f>
        <v>0</v>
      </c>
      <c r="C1822" s="39" t="str">
        <f>'Gene Table'!B1822</f>
        <v>L20</v>
      </c>
      <c r="D1822" s="145"/>
      <c r="E1822" s="145"/>
      <c r="F1822" s="145"/>
      <c r="G1822" s="145"/>
      <c r="H1822" s="145"/>
      <c r="I1822" s="145"/>
      <c r="J1822" s="145"/>
      <c r="K1822" s="145"/>
      <c r="L1822" s="145"/>
      <c r="M1822" s="145"/>
      <c r="N1822" s="149"/>
      <c r="O1822" s="149"/>
    </row>
    <row r="1823" spans="1:15">
      <c r="A1823" s="80"/>
      <c r="B1823" s="39">
        <f>'Gene Table'!E1823</f>
        <v>0</v>
      </c>
      <c r="C1823" s="39" t="str">
        <f>'Gene Table'!B1823</f>
        <v>L21</v>
      </c>
      <c r="D1823" s="145"/>
      <c r="E1823" s="145"/>
      <c r="F1823" s="145"/>
      <c r="G1823" s="145"/>
      <c r="H1823" s="145"/>
      <c r="I1823" s="145"/>
      <c r="J1823" s="145"/>
      <c r="K1823" s="145"/>
      <c r="L1823" s="145"/>
      <c r="M1823" s="145"/>
      <c r="N1823" s="149"/>
      <c r="O1823" s="149"/>
    </row>
    <row r="1824" spans="1:15">
      <c r="A1824" s="80"/>
      <c r="B1824" s="39">
        <f>'Gene Table'!E1824</f>
        <v>0</v>
      </c>
      <c r="C1824" s="39" t="str">
        <f>'Gene Table'!B1824</f>
        <v>L22</v>
      </c>
      <c r="D1824" s="145"/>
      <c r="E1824" s="145"/>
      <c r="F1824" s="145"/>
      <c r="G1824" s="145"/>
      <c r="H1824" s="145"/>
      <c r="I1824" s="145"/>
      <c r="J1824" s="145"/>
      <c r="K1824" s="145"/>
      <c r="L1824" s="145"/>
      <c r="M1824" s="145"/>
      <c r="N1824" s="149"/>
      <c r="O1824" s="149"/>
    </row>
    <row r="1825" spans="1:15">
      <c r="A1825" s="80"/>
      <c r="B1825" s="39">
        <f>'Gene Table'!E1825</f>
        <v>0</v>
      </c>
      <c r="C1825" s="39" t="str">
        <f>'Gene Table'!B1825</f>
        <v>L23</v>
      </c>
      <c r="D1825" s="145"/>
      <c r="E1825" s="145"/>
      <c r="F1825" s="145"/>
      <c r="G1825" s="145"/>
      <c r="H1825" s="145"/>
      <c r="I1825" s="145"/>
      <c r="J1825" s="145"/>
      <c r="K1825" s="145"/>
      <c r="L1825" s="145"/>
      <c r="M1825" s="145"/>
      <c r="N1825" s="149"/>
      <c r="O1825" s="149"/>
    </row>
    <row r="1826" spans="1:15">
      <c r="A1826" s="80"/>
      <c r="B1826" s="39">
        <f>'Gene Table'!E1826</f>
        <v>0</v>
      </c>
      <c r="C1826" s="39" t="str">
        <f>'Gene Table'!B1826</f>
        <v>L24</v>
      </c>
      <c r="D1826" s="145"/>
      <c r="E1826" s="145"/>
      <c r="F1826" s="145"/>
      <c r="G1826" s="145"/>
      <c r="H1826" s="145"/>
      <c r="I1826" s="145"/>
      <c r="J1826" s="145"/>
      <c r="K1826" s="145"/>
      <c r="L1826" s="145"/>
      <c r="M1826" s="145"/>
      <c r="N1826" s="149"/>
      <c r="O1826" s="149"/>
    </row>
    <row r="1827" spans="1:15">
      <c r="A1827" s="80"/>
      <c r="B1827" s="39" t="str">
        <f>'Gene Table'!E1827</f>
        <v>hsa-miR-4779</v>
      </c>
      <c r="C1827" s="39" t="str">
        <f>'Gene Table'!B1827</f>
        <v>M01</v>
      </c>
      <c r="D1827" s="145"/>
      <c r="E1827" s="145"/>
      <c r="F1827" s="145"/>
      <c r="G1827" s="145"/>
      <c r="H1827" s="145"/>
      <c r="I1827" s="145"/>
      <c r="J1827" s="145"/>
      <c r="K1827" s="145"/>
      <c r="L1827" s="145"/>
      <c r="M1827" s="145"/>
      <c r="N1827" s="149"/>
      <c r="O1827" s="149"/>
    </row>
    <row r="1828" spans="1:15">
      <c r="A1828" s="80"/>
      <c r="B1828" s="39" t="str">
        <f>'Gene Table'!E1828</f>
        <v>hsa-miR-5187-5p</v>
      </c>
      <c r="C1828" s="39" t="str">
        <f>'Gene Table'!B1828</f>
        <v>M02</v>
      </c>
      <c r="D1828" s="145"/>
      <c r="E1828" s="145"/>
      <c r="F1828" s="145"/>
      <c r="G1828" s="145"/>
      <c r="H1828" s="145"/>
      <c r="I1828" s="145"/>
      <c r="J1828" s="145"/>
      <c r="K1828" s="145"/>
      <c r="L1828" s="145"/>
      <c r="M1828" s="145"/>
      <c r="N1828" s="149"/>
      <c r="O1828" s="149"/>
    </row>
    <row r="1829" spans="1:15">
      <c r="A1829" s="80"/>
      <c r="B1829" s="39" t="str">
        <f>'Gene Table'!E1829</f>
        <v>hsa-miR-4780</v>
      </c>
      <c r="C1829" s="39" t="str">
        <f>'Gene Table'!B1829</f>
        <v>M03</v>
      </c>
      <c r="D1829" s="145"/>
      <c r="E1829" s="145"/>
      <c r="F1829" s="145"/>
      <c r="G1829" s="145"/>
      <c r="H1829" s="145"/>
      <c r="I1829" s="145"/>
      <c r="J1829" s="145"/>
      <c r="K1829" s="145"/>
      <c r="L1829" s="145"/>
      <c r="M1829" s="145"/>
      <c r="N1829" s="149"/>
      <c r="O1829" s="149"/>
    </row>
    <row r="1830" spans="1:15">
      <c r="A1830" s="80"/>
      <c r="B1830" s="39" t="str">
        <f>'Gene Table'!E1830</f>
        <v>hsa-miR-5187-3p</v>
      </c>
      <c r="C1830" s="39" t="str">
        <f>'Gene Table'!B1830</f>
        <v>M04</v>
      </c>
      <c r="D1830" s="145"/>
      <c r="E1830" s="145"/>
      <c r="F1830" s="145"/>
      <c r="G1830" s="145"/>
      <c r="H1830" s="145"/>
      <c r="I1830" s="145"/>
      <c r="J1830" s="145"/>
      <c r="K1830" s="145"/>
      <c r="L1830" s="145"/>
      <c r="M1830" s="145"/>
      <c r="N1830" s="149"/>
      <c r="O1830" s="149"/>
    </row>
    <row r="1831" spans="1:15">
      <c r="A1831" s="80"/>
      <c r="B1831" s="39" t="str">
        <f>'Gene Table'!E1831</f>
        <v>hsa-miR-4436b-5p</v>
      </c>
      <c r="C1831" s="39" t="str">
        <f>'Gene Table'!B1831</f>
        <v>M05</v>
      </c>
      <c r="D1831" s="145"/>
      <c r="E1831" s="145"/>
      <c r="F1831" s="145"/>
      <c r="G1831" s="145"/>
      <c r="H1831" s="145"/>
      <c r="I1831" s="145"/>
      <c r="J1831" s="145"/>
      <c r="K1831" s="145"/>
      <c r="L1831" s="145"/>
      <c r="M1831" s="145"/>
      <c r="N1831" s="149"/>
      <c r="O1831" s="149"/>
    </row>
    <row r="1832" spans="1:15">
      <c r="A1832" s="80"/>
      <c r="B1832" s="39" t="str">
        <f>'Gene Table'!E1832</f>
        <v>hsa-miR-5188</v>
      </c>
      <c r="C1832" s="39" t="str">
        <f>'Gene Table'!B1832</f>
        <v>M06</v>
      </c>
      <c r="D1832" s="145"/>
      <c r="E1832" s="145"/>
      <c r="F1832" s="145"/>
      <c r="G1832" s="145"/>
      <c r="H1832" s="145"/>
      <c r="I1832" s="145"/>
      <c r="J1832" s="145"/>
      <c r="K1832" s="145"/>
      <c r="L1832" s="145"/>
      <c r="M1832" s="145"/>
      <c r="N1832" s="149"/>
      <c r="O1832" s="149"/>
    </row>
    <row r="1833" spans="1:15">
      <c r="A1833" s="80"/>
      <c r="B1833" s="39" t="str">
        <f>'Gene Table'!E1833</f>
        <v>hsa-miR-4436b-3p</v>
      </c>
      <c r="C1833" s="39" t="str">
        <f>'Gene Table'!B1833</f>
        <v>M07</v>
      </c>
      <c r="D1833" s="145"/>
      <c r="E1833" s="145"/>
      <c r="F1833" s="145"/>
      <c r="G1833" s="145"/>
      <c r="H1833" s="145"/>
      <c r="I1833" s="145"/>
      <c r="J1833" s="145"/>
      <c r="K1833" s="145"/>
      <c r="L1833" s="145"/>
      <c r="M1833" s="145"/>
      <c r="N1833" s="149"/>
      <c r="O1833" s="149"/>
    </row>
    <row r="1834" spans="1:15">
      <c r="A1834" s="80"/>
      <c r="B1834" s="39" t="str">
        <f>'Gene Table'!E1834</f>
        <v>hsa-miR-5189</v>
      </c>
      <c r="C1834" s="39" t="str">
        <f>'Gene Table'!B1834</f>
        <v>M08</v>
      </c>
      <c r="D1834" s="145"/>
      <c r="E1834" s="145"/>
      <c r="F1834" s="145"/>
      <c r="G1834" s="145"/>
      <c r="H1834" s="145"/>
      <c r="I1834" s="145"/>
      <c r="J1834" s="145"/>
      <c r="K1834" s="145"/>
      <c r="L1834" s="145"/>
      <c r="M1834" s="145"/>
      <c r="N1834" s="149"/>
      <c r="O1834" s="149"/>
    </row>
    <row r="1835" spans="1:15">
      <c r="A1835" s="80"/>
      <c r="B1835" s="39" t="str">
        <f>'Gene Table'!E1835</f>
        <v>hsa-miR-4781-5p</v>
      </c>
      <c r="C1835" s="39" t="str">
        <f>'Gene Table'!B1835</f>
        <v>M09</v>
      </c>
      <c r="D1835" s="145"/>
      <c r="E1835" s="145"/>
      <c r="F1835" s="145"/>
      <c r="G1835" s="145"/>
      <c r="H1835" s="145"/>
      <c r="I1835" s="145"/>
      <c r="J1835" s="145"/>
      <c r="K1835" s="145"/>
      <c r="L1835" s="145"/>
      <c r="M1835" s="145"/>
      <c r="N1835" s="149"/>
      <c r="O1835" s="149"/>
    </row>
    <row r="1836" spans="1:15">
      <c r="A1836" s="80"/>
      <c r="B1836" s="39" t="str">
        <f>'Gene Table'!E1836</f>
        <v>hsa-miR-5190</v>
      </c>
      <c r="C1836" s="39" t="str">
        <f>'Gene Table'!B1836</f>
        <v>M10</v>
      </c>
      <c r="D1836" s="145"/>
      <c r="E1836" s="145"/>
      <c r="F1836" s="145"/>
      <c r="G1836" s="145"/>
      <c r="H1836" s="145"/>
      <c r="I1836" s="145"/>
      <c r="J1836" s="145"/>
      <c r="K1836" s="145"/>
      <c r="L1836" s="145"/>
      <c r="M1836" s="145"/>
      <c r="N1836" s="149"/>
      <c r="O1836" s="149"/>
    </row>
    <row r="1837" spans="1:15">
      <c r="A1837" s="80"/>
      <c r="B1837" s="39" t="str">
        <f>'Gene Table'!E1837</f>
        <v>hsa-miR-4781-3p</v>
      </c>
      <c r="C1837" s="39" t="str">
        <f>'Gene Table'!B1837</f>
        <v>M11</v>
      </c>
      <c r="D1837" s="145"/>
      <c r="E1837" s="145"/>
      <c r="F1837" s="145"/>
      <c r="G1837" s="145"/>
      <c r="H1837" s="145"/>
      <c r="I1837" s="145"/>
      <c r="J1837" s="145"/>
      <c r="K1837" s="145"/>
      <c r="L1837" s="145"/>
      <c r="M1837" s="145"/>
      <c r="N1837" s="149"/>
      <c r="O1837" s="149"/>
    </row>
    <row r="1838" spans="1:15">
      <c r="A1838" s="80"/>
      <c r="B1838" s="39" t="str">
        <f>'Gene Table'!E1838</f>
        <v>hsa-miR-5191</v>
      </c>
      <c r="C1838" s="39" t="str">
        <f>'Gene Table'!B1838</f>
        <v>M12</v>
      </c>
      <c r="D1838" s="145"/>
      <c r="E1838" s="145"/>
      <c r="F1838" s="145"/>
      <c r="G1838" s="145"/>
      <c r="H1838" s="145"/>
      <c r="I1838" s="145"/>
      <c r="J1838" s="145"/>
      <c r="K1838" s="145"/>
      <c r="L1838" s="145"/>
      <c r="M1838" s="145"/>
      <c r="N1838" s="149"/>
      <c r="O1838" s="149"/>
    </row>
    <row r="1839" spans="1:15">
      <c r="A1839" s="80"/>
      <c r="B1839" s="39" t="str">
        <f>'Gene Table'!E1839</f>
        <v>hsa-miR-4782-5p</v>
      </c>
      <c r="C1839" s="39" t="str">
        <f>'Gene Table'!B1839</f>
        <v>M13</v>
      </c>
      <c r="D1839" s="145"/>
      <c r="E1839" s="145"/>
      <c r="F1839" s="145"/>
      <c r="G1839" s="145"/>
      <c r="H1839" s="145"/>
      <c r="I1839" s="145"/>
      <c r="J1839" s="145"/>
      <c r="K1839" s="145"/>
      <c r="L1839" s="145"/>
      <c r="M1839" s="145"/>
      <c r="N1839" s="149"/>
      <c r="O1839" s="149"/>
    </row>
    <row r="1840" spans="1:15">
      <c r="A1840" s="80"/>
      <c r="B1840" s="39" t="str">
        <f>'Gene Table'!E1840</f>
        <v>hsa-miR-5192</v>
      </c>
      <c r="C1840" s="39" t="str">
        <f>'Gene Table'!B1840</f>
        <v>M14</v>
      </c>
      <c r="D1840" s="145"/>
      <c r="E1840" s="145"/>
      <c r="F1840" s="145"/>
      <c r="G1840" s="145"/>
      <c r="H1840" s="145"/>
      <c r="I1840" s="145"/>
      <c r="J1840" s="145"/>
      <c r="K1840" s="145"/>
      <c r="L1840" s="145"/>
      <c r="M1840" s="145"/>
      <c r="N1840" s="149"/>
      <c r="O1840" s="149"/>
    </row>
    <row r="1841" spans="1:15">
      <c r="A1841" s="80"/>
      <c r="B1841" s="39" t="str">
        <f>'Gene Table'!E1841</f>
        <v>hsa-miR-4782-3p</v>
      </c>
      <c r="C1841" s="39" t="str">
        <f>'Gene Table'!B1841</f>
        <v>M15</v>
      </c>
      <c r="D1841" s="145"/>
      <c r="E1841" s="145"/>
      <c r="F1841" s="145"/>
      <c r="G1841" s="145"/>
      <c r="H1841" s="145"/>
      <c r="I1841" s="145"/>
      <c r="J1841" s="145"/>
      <c r="K1841" s="145"/>
      <c r="L1841" s="145"/>
      <c r="M1841" s="145"/>
      <c r="N1841" s="149"/>
      <c r="O1841" s="149"/>
    </row>
    <row r="1842" spans="1:15">
      <c r="A1842" s="80"/>
      <c r="B1842" s="39" t="str">
        <f>'Gene Table'!E1842</f>
        <v>hsa-miR-5193</v>
      </c>
      <c r="C1842" s="39" t="str">
        <f>'Gene Table'!B1842</f>
        <v>M16</v>
      </c>
      <c r="D1842" s="145"/>
      <c r="E1842" s="145"/>
      <c r="F1842" s="145"/>
      <c r="G1842" s="145"/>
      <c r="H1842" s="145"/>
      <c r="I1842" s="145"/>
      <c r="J1842" s="145"/>
      <c r="K1842" s="145"/>
      <c r="L1842" s="145"/>
      <c r="M1842" s="145"/>
      <c r="N1842" s="149"/>
      <c r="O1842" s="149"/>
    </row>
    <row r="1843" spans="1:15">
      <c r="A1843" s="80"/>
      <c r="B1843" s="39" t="str">
        <f>'Gene Table'!E1843</f>
        <v>hsa-miR-4783-5p</v>
      </c>
      <c r="C1843" s="39" t="str">
        <f>'Gene Table'!B1843</f>
        <v>M17</v>
      </c>
      <c r="D1843" s="145"/>
      <c r="E1843" s="145"/>
      <c r="F1843" s="145"/>
      <c r="G1843" s="145"/>
      <c r="H1843" s="145"/>
      <c r="I1843" s="145"/>
      <c r="J1843" s="145"/>
      <c r="K1843" s="145"/>
      <c r="L1843" s="145"/>
      <c r="M1843" s="145"/>
      <c r="N1843" s="149"/>
      <c r="O1843" s="149"/>
    </row>
    <row r="1844" spans="1:15">
      <c r="A1844" s="80"/>
      <c r="B1844" s="39" t="str">
        <f>'Gene Table'!E1844</f>
        <v>hsa-miR-5194</v>
      </c>
      <c r="C1844" s="39" t="str">
        <f>'Gene Table'!B1844</f>
        <v>M18</v>
      </c>
      <c r="D1844" s="145"/>
      <c r="E1844" s="145"/>
      <c r="F1844" s="145"/>
      <c r="G1844" s="145"/>
      <c r="H1844" s="145"/>
      <c r="I1844" s="145"/>
      <c r="J1844" s="145"/>
      <c r="K1844" s="145"/>
      <c r="L1844" s="145"/>
      <c r="M1844" s="145"/>
      <c r="N1844" s="149"/>
      <c r="O1844" s="149"/>
    </row>
    <row r="1845" spans="1:15">
      <c r="A1845" s="80"/>
      <c r="B1845" s="39" t="str">
        <f>'Gene Table'!E1845</f>
        <v>hsa-miR-4783-3p</v>
      </c>
      <c r="C1845" s="39" t="str">
        <f>'Gene Table'!B1845</f>
        <v>M19</v>
      </c>
      <c r="D1845" s="145"/>
      <c r="E1845" s="145"/>
      <c r="F1845" s="145"/>
      <c r="G1845" s="145"/>
      <c r="H1845" s="145"/>
      <c r="I1845" s="145"/>
      <c r="J1845" s="145"/>
      <c r="K1845" s="145"/>
      <c r="L1845" s="145"/>
      <c r="M1845" s="145"/>
      <c r="N1845" s="149"/>
      <c r="O1845" s="149"/>
    </row>
    <row r="1846" spans="1:15">
      <c r="A1846" s="80"/>
      <c r="B1846" s="39" t="str">
        <f>'Gene Table'!E1846</f>
        <v>hsa-miR-5195-5p</v>
      </c>
      <c r="C1846" s="39" t="str">
        <f>'Gene Table'!B1846</f>
        <v>M20</v>
      </c>
      <c r="D1846" s="145"/>
      <c r="E1846" s="145"/>
      <c r="F1846" s="145"/>
      <c r="G1846" s="145"/>
      <c r="H1846" s="145"/>
      <c r="I1846" s="145"/>
      <c r="J1846" s="145"/>
      <c r="K1846" s="145"/>
      <c r="L1846" s="145"/>
      <c r="M1846" s="145"/>
      <c r="N1846" s="149"/>
      <c r="O1846" s="149"/>
    </row>
    <row r="1847" spans="1:15">
      <c r="A1847" s="80"/>
      <c r="B1847" s="39" t="str">
        <f>'Gene Table'!E1847</f>
        <v>hsa-miR-4784</v>
      </c>
      <c r="C1847" s="39" t="str">
        <f>'Gene Table'!B1847</f>
        <v>M21</v>
      </c>
      <c r="D1847" s="145"/>
      <c r="E1847" s="145"/>
      <c r="F1847" s="145"/>
      <c r="G1847" s="145"/>
      <c r="H1847" s="145"/>
      <c r="I1847" s="145"/>
      <c r="J1847" s="145"/>
      <c r="K1847" s="145"/>
      <c r="L1847" s="145"/>
      <c r="M1847" s="145"/>
      <c r="N1847" s="149"/>
      <c r="O1847" s="149"/>
    </row>
    <row r="1848" spans="1:15">
      <c r="A1848" s="80"/>
      <c r="B1848" s="39" t="str">
        <f>'Gene Table'!E1848</f>
        <v>hsa-miR-5195-3p</v>
      </c>
      <c r="C1848" s="39" t="str">
        <f>'Gene Table'!B1848</f>
        <v>M22</v>
      </c>
      <c r="D1848" s="145"/>
      <c r="E1848" s="145"/>
      <c r="F1848" s="145"/>
      <c r="G1848" s="145"/>
      <c r="H1848" s="145"/>
      <c r="I1848" s="145"/>
      <c r="J1848" s="145"/>
      <c r="K1848" s="145"/>
      <c r="L1848" s="145"/>
      <c r="M1848" s="145"/>
      <c r="N1848" s="149"/>
      <c r="O1848" s="149"/>
    </row>
    <row r="1849" spans="1:15">
      <c r="A1849" s="80"/>
      <c r="B1849" s="39" t="str">
        <f>'Gene Table'!E1849</f>
        <v>hsa-miR-4785</v>
      </c>
      <c r="C1849" s="39" t="str">
        <f>'Gene Table'!B1849</f>
        <v>M23</v>
      </c>
      <c r="D1849" s="145"/>
      <c r="E1849" s="145"/>
      <c r="F1849" s="145"/>
      <c r="G1849" s="145"/>
      <c r="H1849" s="145"/>
      <c r="I1849" s="145"/>
      <c r="J1849" s="145"/>
      <c r="K1849" s="145"/>
      <c r="L1849" s="145"/>
      <c r="M1849" s="145"/>
      <c r="N1849" s="149"/>
      <c r="O1849" s="149"/>
    </row>
    <row r="1850" spans="1:15">
      <c r="A1850" s="80"/>
      <c r="B1850" s="39" t="str">
        <f>'Gene Table'!E1850</f>
        <v>hsa-miR-5196-5p</v>
      </c>
      <c r="C1850" s="39" t="str">
        <f>'Gene Table'!B1850</f>
        <v>M24</v>
      </c>
      <c r="D1850" s="145"/>
      <c r="E1850" s="145"/>
      <c r="F1850" s="145"/>
      <c r="G1850" s="145"/>
      <c r="H1850" s="145"/>
      <c r="I1850" s="145"/>
      <c r="J1850" s="145"/>
      <c r="K1850" s="145"/>
      <c r="L1850" s="145"/>
      <c r="M1850" s="145"/>
      <c r="N1850" s="149"/>
      <c r="O1850" s="149"/>
    </row>
    <row r="1851" spans="1:15">
      <c r="A1851" s="80"/>
      <c r="B1851" s="39">
        <f>'Gene Table'!E1851</f>
        <v>0</v>
      </c>
      <c r="C1851" s="39" t="str">
        <f>'Gene Table'!B1851</f>
        <v>N01</v>
      </c>
      <c r="D1851" s="145"/>
      <c r="E1851" s="145"/>
      <c r="F1851" s="145"/>
      <c r="G1851" s="145"/>
      <c r="H1851" s="145"/>
      <c r="I1851" s="145"/>
      <c r="J1851" s="145"/>
      <c r="K1851" s="145"/>
      <c r="L1851" s="145"/>
      <c r="M1851" s="145"/>
      <c r="N1851" s="149"/>
      <c r="O1851" s="149"/>
    </row>
    <row r="1852" spans="1:15">
      <c r="A1852" s="80"/>
      <c r="B1852" s="39">
        <f>'Gene Table'!E1852</f>
        <v>0</v>
      </c>
      <c r="C1852" s="39" t="str">
        <f>'Gene Table'!B1852</f>
        <v>N02</v>
      </c>
      <c r="D1852" s="145"/>
      <c r="E1852" s="145"/>
      <c r="F1852" s="145"/>
      <c r="G1852" s="145"/>
      <c r="H1852" s="145"/>
      <c r="I1852" s="145"/>
      <c r="J1852" s="145"/>
      <c r="K1852" s="145"/>
      <c r="L1852" s="145"/>
      <c r="M1852" s="145"/>
      <c r="N1852" s="149"/>
      <c r="O1852" s="149"/>
    </row>
    <row r="1853" spans="1:15">
      <c r="A1853" s="80"/>
      <c r="B1853" s="39">
        <f>'Gene Table'!E1853</f>
        <v>0</v>
      </c>
      <c r="C1853" s="39" t="str">
        <f>'Gene Table'!B1853</f>
        <v>N03</v>
      </c>
      <c r="D1853" s="145"/>
      <c r="E1853" s="145"/>
      <c r="F1853" s="145"/>
      <c r="G1853" s="145"/>
      <c r="H1853" s="145"/>
      <c r="I1853" s="145"/>
      <c r="J1853" s="145"/>
      <c r="K1853" s="145"/>
      <c r="L1853" s="145"/>
      <c r="M1853" s="145"/>
      <c r="N1853" s="149"/>
      <c r="O1853" s="149"/>
    </row>
    <row r="1854" spans="1:15">
      <c r="A1854" s="80"/>
      <c r="B1854" s="39">
        <f>'Gene Table'!E1854</f>
        <v>0</v>
      </c>
      <c r="C1854" s="39" t="str">
        <f>'Gene Table'!B1854</f>
        <v>N04</v>
      </c>
      <c r="D1854" s="145"/>
      <c r="E1854" s="145"/>
      <c r="F1854" s="145"/>
      <c r="G1854" s="145"/>
      <c r="H1854" s="145"/>
      <c r="I1854" s="145"/>
      <c r="J1854" s="145"/>
      <c r="K1854" s="145"/>
      <c r="L1854" s="145"/>
      <c r="M1854" s="145"/>
      <c r="N1854" s="149"/>
      <c r="O1854" s="149"/>
    </row>
    <row r="1855" spans="1:15">
      <c r="A1855" s="80"/>
      <c r="B1855" s="39">
        <f>'Gene Table'!E1855</f>
        <v>0</v>
      </c>
      <c r="C1855" s="39" t="str">
        <f>'Gene Table'!B1855</f>
        <v>N05</v>
      </c>
      <c r="D1855" s="145"/>
      <c r="E1855" s="145"/>
      <c r="F1855" s="145"/>
      <c r="G1855" s="145"/>
      <c r="H1855" s="145"/>
      <c r="I1855" s="145"/>
      <c r="J1855" s="145"/>
      <c r="K1855" s="145"/>
      <c r="L1855" s="145"/>
      <c r="M1855" s="145"/>
      <c r="N1855" s="149"/>
      <c r="O1855" s="149"/>
    </row>
    <row r="1856" spans="1:15">
      <c r="A1856" s="80"/>
      <c r="B1856" s="39">
        <f>'Gene Table'!E1856</f>
        <v>0</v>
      </c>
      <c r="C1856" s="39" t="str">
        <f>'Gene Table'!B1856</f>
        <v>N06</v>
      </c>
      <c r="D1856" s="145"/>
      <c r="E1856" s="145"/>
      <c r="F1856" s="145"/>
      <c r="G1856" s="145"/>
      <c r="H1856" s="145"/>
      <c r="I1856" s="145"/>
      <c r="J1856" s="145"/>
      <c r="K1856" s="145"/>
      <c r="L1856" s="145"/>
      <c r="M1856" s="145"/>
      <c r="N1856" s="149"/>
      <c r="O1856" s="149"/>
    </row>
    <row r="1857" spans="1:15">
      <c r="A1857" s="80"/>
      <c r="B1857" s="39">
        <f>'Gene Table'!E1857</f>
        <v>0</v>
      </c>
      <c r="C1857" s="39" t="str">
        <f>'Gene Table'!B1857</f>
        <v>N07</v>
      </c>
      <c r="D1857" s="145"/>
      <c r="E1857" s="145"/>
      <c r="F1857" s="145"/>
      <c r="G1857" s="145"/>
      <c r="H1857" s="145"/>
      <c r="I1857" s="145"/>
      <c r="J1857" s="145"/>
      <c r="K1857" s="145"/>
      <c r="L1857" s="145"/>
      <c r="M1857" s="145"/>
      <c r="N1857" s="149"/>
      <c r="O1857" s="149"/>
    </row>
    <row r="1858" spans="1:15">
      <c r="A1858" s="80"/>
      <c r="B1858" s="39">
        <f>'Gene Table'!E1858</f>
        <v>0</v>
      </c>
      <c r="C1858" s="39" t="str">
        <f>'Gene Table'!B1858</f>
        <v>N08</v>
      </c>
      <c r="D1858" s="145"/>
      <c r="E1858" s="145"/>
      <c r="F1858" s="145"/>
      <c r="G1858" s="145"/>
      <c r="H1858" s="145"/>
      <c r="I1858" s="145"/>
      <c r="J1858" s="145"/>
      <c r="K1858" s="145"/>
      <c r="L1858" s="145"/>
      <c r="M1858" s="145"/>
      <c r="N1858" s="149"/>
      <c r="O1858" s="149"/>
    </row>
    <row r="1859" spans="1:15">
      <c r="A1859" s="80"/>
      <c r="B1859" s="39">
        <f>'Gene Table'!E1859</f>
        <v>0</v>
      </c>
      <c r="C1859" s="39" t="str">
        <f>'Gene Table'!B1859</f>
        <v>N09</v>
      </c>
      <c r="D1859" s="145"/>
      <c r="E1859" s="145"/>
      <c r="F1859" s="145"/>
      <c r="G1859" s="145"/>
      <c r="H1859" s="145"/>
      <c r="I1859" s="145"/>
      <c r="J1859" s="145"/>
      <c r="K1859" s="145"/>
      <c r="L1859" s="145"/>
      <c r="M1859" s="145"/>
      <c r="N1859" s="149"/>
      <c r="O1859" s="149"/>
    </row>
    <row r="1860" spans="1:15">
      <c r="A1860" s="80"/>
      <c r="B1860" s="39">
        <f>'Gene Table'!E1860</f>
        <v>0</v>
      </c>
      <c r="C1860" s="39" t="str">
        <f>'Gene Table'!B1860</f>
        <v>N10</v>
      </c>
      <c r="D1860" s="145"/>
      <c r="E1860" s="145"/>
      <c r="F1860" s="145"/>
      <c r="G1860" s="145"/>
      <c r="H1860" s="145"/>
      <c r="I1860" s="145"/>
      <c r="J1860" s="145"/>
      <c r="K1860" s="145"/>
      <c r="L1860" s="145"/>
      <c r="M1860" s="145"/>
      <c r="N1860" s="149"/>
      <c r="O1860" s="149"/>
    </row>
    <row r="1861" spans="1:15">
      <c r="A1861" s="80"/>
      <c r="B1861" s="39">
        <f>'Gene Table'!E1861</f>
        <v>0</v>
      </c>
      <c r="C1861" s="39" t="str">
        <f>'Gene Table'!B1861</f>
        <v>N11</v>
      </c>
      <c r="D1861" s="145"/>
      <c r="E1861" s="145"/>
      <c r="F1861" s="145"/>
      <c r="G1861" s="145"/>
      <c r="H1861" s="145"/>
      <c r="I1861" s="145"/>
      <c r="J1861" s="145"/>
      <c r="K1861" s="145"/>
      <c r="L1861" s="145"/>
      <c r="M1861" s="145"/>
      <c r="N1861" s="149"/>
      <c r="O1861" s="149"/>
    </row>
    <row r="1862" spans="1:15">
      <c r="A1862" s="80"/>
      <c r="B1862" s="39">
        <f>'Gene Table'!E1862</f>
        <v>0</v>
      </c>
      <c r="C1862" s="39" t="str">
        <f>'Gene Table'!B1862</f>
        <v>N12</v>
      </c>
      <c r="D1862" s="145"/>
      <c r="E1862" s="145"/>
      <c r="F1862" s="145"/>
      <c r="G1862" s="145"/>
      <c r="H1862" s="145"/>
      <c r="I1862" s="145"/>
      <c r="J1862" s="145"/>
      <c r="K1862" s="145"/>
      <c r="L1862" s="145"/>
      <c r="M1862" s="145"/>
      <c r="N1862" s="149"/>
      <c r="O1862" s="149"/>
    </row>
    <row r="1863" spans="1:15">
      <c r="A1863" s="80"/>
      <c r="B1863" s="39">
        <f>'Gene Table'!E1863</f>
        <v>0</v>
      </c>
      <c r="C1863" s="39" t="str">
        <f>'Gene Table'!B1863</f>
        <v>N13</v>
      </c>
      <c r="D1863" s="145"/>
      <c r="E1863" s="145"/>
      <c r="F1863" s="145"/>
      <c r="G1863" s="145"/>
      <c r="H1863" s="145"/>
      <c r="I1863" s="145"/>
      <c r="J1863" s="145"/>
      <c r="K1863" s="145"/>
      <c r="L1863" s="145"/>
      <c r="M1863" s="145"/>
      <c r="N1863" s="149"/>
      <c r="O1863" s="149"/>
    </row>
    <row r="1864" spans="1:15">
      <c r="A1864" s="80"/>
      <c r="B1864" s="39">
        <f>'Gene Table'!E1864</f>
        <v>0</v>
      </c>
      <c r="C1864" s="39" t="str">
        <f>'Gene Table'!B1864</f>
        <v>N14</v>
      </c>
      <c r="D1864" s="145"/>
      <c r="E1864" s="145"/>
      <c r="F1864" s="145"/>
      <c r="G1864" s="145"/>
      <c r="H1864" s="145"/>
      <c r="I1864" s="145"/>
      <c r="J1864" s="145"/>
      <c r="K1864" s="145"/>
      <c r="L1864" s="145"/>
      <c r="M1864" s="145"/>
      <c r="N1864" s="149"/>
      <c r="O1864" s="149"/>
    </row>
    <row r="1865" spans="1:15">
      <c r="A1865" s="80"/>
      <c r="B1865" s="39">
        <f>'Gene Table'!E1865</f>
        <v>0</v>
      </c>
      <c r="C1865" s="39" t="str">
        <f>'Gene Table'!B1865</f>
        <v>N15</v>
      </c>
      <c r="D1865" s="145"/>
      <c r="E1865" s="145"/>
      <c r="F1865" s="145"/>
      <c r="G1865" s="145"/>
      <c r="H1865" s="145"/>
      <c r="I1865" s="145"/>
      <c r="J1865" s="145"/>
      <c r="K1865" s="145"/>
      <c r="L1865" s="145"/>
      <c r="M1865" s="145"/>
      <c r="N1865" s="149"/>
      <c r="O1865" s="149"/>
    </row>
    <row r="1866" spans="1:15">
      <c r="A1866" s="80"/>
      <c r="B1866" s="39">
        <f>'Gene Table'!E1866</f>
        <v>0</v>
      </c>
      <c r="C1866" s="39" t="str">
        <f>'Gene Table'!B1866</f>
        <v>N16</v>
      </c>
      <c r="D1866" s="145"/>
      <c r="E1866" s="145"/>
      <c r="F1866" s="145"/>
      <c r="G1866" s="145"/>
      <c r="H1866" s="145"/>
      <c r="I1866" s="145"/>
      <c r="J1866" s="145"/>
      <c r="K1866" s="145"/>
      <c r="L1866" s="145"/>
      <c r="M1866" s="145"/>
      <c r="N1866" s="149"/>
      <c r="O1866" s="149"/>
    </row>
    <row r="1867" spans="1:15">
      <c r="A1867" s="80"/>
      <c r="B1867" s="39">
        <f>'Gene Table'!E1867</f>
        <v>0</v>
      </c>
      <c r="C1867" s="39" t="str">
        <f>'Gene Table'!B1867</f>
        <v>N17</v>
      </c>
      <c r="D1867" s="145"/>
      <c r="E1867" s="145"/>
      <c r="F1867" s="145"/>
      <c r="G1867" s="145"/>
      <c r="H1867" s="145"/>
      <c r="I1867" s="145"/>
      <c r="J1867" s="145"/>
      <c r="K1867" s="145"/>
      <c r="L1867" s="145"/>
      <c r="M1867" s="145"/>
      <c r="N1867" s="149"/>
      <c r="O1867" s="149"/>
    </row>
    <row r="1868" spans="1:15">
      <c r="A1868" s="80"/>
      <c r="B1868" s="39">
        <f>'Gene Table'!E1868</f>
        <v>0</v>
      </c>
      <c r="C1868" s="39" t="str">
        <f>'Gene Table'!B1868</f>
        <v>N18</v>
      </c>
      <c r="D1868" s="145"/>
      <c r="E1868" s="145"/>
      <c r="F1868" s="145"/>
      <c r="G1868" s="145"/>
      <c r="H1868" s="145"/>
      <c r="I1868" s="145"/>
      <c r="J1868" s="145"/>
      <c r="K1868" s="145"/>
      <c r="L1868" s="145"/>
      <c r="M1868" s="145"/>
      <c r="N1868" s="149"/>
      <c r="O1868" s="149"/>
    </row>
    <row r="1869" spans="1:15">
      <c r="A1869" s="80"/>
      <c r="B1869" s="39">
        <f>'Gene Table'!E1869</f>
        <v>0</v>
      </c>
      <c r="C1869" s="39" t="str">
        <f>'Gene Table'!B1869</f>
        <v>N19</v>
      </c>
      <c r="D1869" s="145"/>
      <c r="E1869" s="145"/>
      <c r="F1869" s="145"/>
      <c r="G1869" s="145"/>
      <c r="H1869" s="145"/>
      <c r="I1869" s="145"/>
      <c r="J1869" s="145"/>
      <c r="K1869" s="145"/>
      <c r="L1869" s="145"/>
      <c r="M1869" s="145"/>
      <c r="N1869" s="149"/>
      <c r="O1869" s="149"/>
    </row>
    <row r="1870" spans="1:15">
      <c r="A1870" s="80"/>
      <c r="B1870" s="39">
        <f>'Gene Table'!E1870</f>
        <v>0</v>
      </c>
      <c r="C1870" s="39" t="str">
        <f>'Gene Table'!B1870</f>
        <v>N20</v>
      </c>
      <c r="D1870" s="145"/>
      <c r="E1870" s="145"/>
      <c r="F1870" s="145"/>
      <c r="G1870" s="145"/>
      <c r="H1870" s="145"/>
      <c r="I1870" s="145"/>
      <c r="J1870" s="145"/>
      <c r="K1870" s="145"/>
      <c r="L1870" s="145"/>
      <c r="M1870" s="145"/>
      <c r="N1870" s="149"/>
      <c r="O1870" s="149"/>
    </row>
    <row r="1871" spans="1:15">
      <c r="A1871" s="80"/>
      <c r="B1871" s="39">
        <f>'Gene Table'!E1871</f>
        <v>0</v>
      </c>
      <c r="C1871" s="39" t="str">
        <f>'Gene Table'!B1871</f>
        <v>N21</v>
      </c>
      <c r="D1871" s="145"/>
      <c r="E1871" s="145"/>
      <c r="F1871" s="145"/>
      <c r="G1871" s="145"/>
      <c r="H1871" s="145"/>
      <c r="I1871" s="145"/>
      <c r="J1871" s="145"/>
      <c r="K1871" s="145"/>
      <c r="L1871" s="145"/>
      <c r="M1871" s="145"/>
      <c r="N1871" s="149"/>
      <c r="O1871" s="149"/>
    </row>
    <row r="1872" spans="1:15">
      <c r="A1872" s="80"/>
      <c r="B1872" s="39">
        <f>'Gene Table'!E1872</f>
        <v>0</v>
      </c>
      <c r="C1872" s="39" t="str">
        <f>'Gene Table'!B1872</f>
        <v>N22</v>
      </c>
      <c r="D1872" s="145"/>
      <c r="E1872" s="145"/>
      <c r="F1872" s="145"/>
      <c r="G1872" s="145"/>
      <c r="H1872" s="145"/>
      <c r="I1872" s="145"/>
      <c r="J1872" s="145"/>
      <c r="K1872" s="145"/>
      <c r="L1872" s="145"/>
      <c r="M1872" s="145"/>
      <c r="N1872" s="149"/>
      <c r="O1872" s="149"/>
    </row>
    <row r="1873" spans="1:15">
      <c r="A1873" s="80"/>
      <c r="B1873" s="39">
        <f>'Gene Table'!E1873</f>
        <v>0</v>
      </c>
      <c r="C1873" s="39" t="str">
        <f>'Gene Table'!B1873</f>
        <v>N23</v>
      </c>
      <c r="D1873" s="145"/>
      <c r="E1873" s="145"/>
      <c r="F1873" s="145"/>
      <c r="G1873" s="145"/>
      <c r="H1873" s="145"/>
      <c r="I1873" s="145"/>
      <c r="J1873" s="145"/>
      <c r="K1873" s="145"/>
      <c r="L1873" s="145"/>
      <c r="M1873" s="145"/>
      <c r="N1873" s="149"/>
      <c r="O1873" s="149"/>
    </row>
    <row r="1874" spans="1:15">
      <c r="A1874" s="80"/>
      <c r="B1874" s="39">
        <f>'Gene Table'!E1874</f>
        <v>0</v>
      </c>
      <c r="C1874" s="39" t="str">
        <f>'Gene Table'!B1874</f>
        <v>N24</v>
      </c>
      <c r="D1874" s="145"/>
      <c r="E1874" s="145"/>
      <c r="F1874" s="145"/>
      <c r="G1874" s="145"/>
      <c r="H1874" s="145"/>
      <c r="I1874" s="145"/>
      <c r="J1874" s="145"/>
      <c r="K1874" s="145"/>
      <c r="L1874" s="145"/>
      <c r="M1874" s="145"/>
      <c r="N1874" s="149"/>
      <c r="O1874" s="149"/>
    </row>
    <row r="1875" spans="1:15">
      <c r="A1875" s="80"/>
      <c r="B1875" s="39" t="str">
        <f>'Gene Table'!E1875</f>
        <v>hsa-miR-1245b-5p</v>
      </c>
      <c r="C1875" s="39" t="str">
        <f>'Gene Table'!B1875</f>
        <v>O01</v>
      </c>
      <c r="D1875" s="145"/>
      <c r="E1875" s="145"/>
      <c r="F1875" s="145"/>
      <c r="G1875" s="145"/>
      <c r="H1875" s="145"/>
      <c r="I1875" s="145"/>
      <c r="J1875" s="145"/>
      <c r="K1875" s="145"/>
      <c r="L1875" s="145"/>
      <c r="M1875" s="145"/>
      <c r="N1875" s="149"/>
      <c r="O1875" s="149"/>
    </row>
    <row r="1876" spans="1:15">
      <c r="A1876" s="80"/>
      <c r="B1876" s="39" t="str">
        <f>'Gene Table'!E1876</f>
        <v>hsa-miR-5196-3p</v>
      </c>
      <c r="C1876" s="39" t="str">
        <f>'Gene Table'!B1876</f>
        <v>O02</v>
      </c>
      <c r="D1876" s="145"/>
      <c r="E1876" s="145"/>
      <c r="F1876" s="145"/>
      <c r="G1876" s="145"/>
      <c r="H1876" s="145"/>
      <c r="I1876" s="145"/>
      <c r="J1876" s="145"/>
      <c r="K1876" s="145"/>
      <c r="L1876" s="145"/>
      <c r="M1876" s="145"/>
      <c r="N1876" s="149"/>
      <c r="O1876" s="149"/>
    </row>
    <row r="1877" spans="1:15">
      <c r="A1877" s="80"/>
      <c r="B1877" s="39" t="str">
        <f>'Gene Table'!E1877</f>
        <v>hsa-miR-1245b-3p</v>
      </c>
      <c r="C1877" s="39" t="str">
        <f>'Gene Table'!B1877</f>
        <v>O03</v>
      </c>
      <c r="D1877" s="145"/>
      <c r="E1877" s="145"/>
      <c r="F1877" s="145"/>
      <c r="G1877" s="145"/>
      <c r="H1877" s="145"/>
      <c r="I1877" s="145"/>
      <c r="J1877" s="145"/>
      <c r="K1877" s="145"/>
      <c r="L1877" s="145"/>
      <c r="M1877" s="145"/>
      <c r="N1877" s="149"/>
      <c r="O1877" s="149"/>
    </row>
    <row r="1878" spans="1:15">
      <c r="A1878" s="80"/>
      <c r="B1878" s="39" t="str">
        <f>'Gene Table'!E1878</f>
        <v>hsa-miR-5197-5p</v>
      </c>
      <c r="C1878" s="39" t="str">
        <f>'Gene Table'!B1878</f>
        <v>O04</v>
      </c>
      <c r="D1878" s="145"/>
      <c r="E1878" s="145"/>
      <c r="F1878" s="145"/>
      <c r="G1878" s="145"/>
      <c r="H1878" s="145"/>
      <c r="I1878" s="145"/>
      <c r="J1878" s="145"/>
      <c r="K1878" s="145"/>
      <c r="L1878" s="145"/>
      <c r="M1878" s="145"/>
      <c r="N1878" s="149"/>
      <c r="O1878" s="149"/>
    </row>
    <row r="1879" spans="1:15">
      <c r="A1879" s="80"/>
      <c r="B1879" s="39" t="str">
        <f>'Gene Table'!E1879</f>
        <v>hsa-miR-2467-5p</v>
      </c>
      <c r="C1879" s="39" t="str">
        <f>'Gene Table'!B1879</f>
        <v>O05</v>
      </c>
      <c r="D1879" s="145"/>
      <c r="E1879" s="145"/>
      <c r="F1879" s="145"/>
      <c r="G1879" s="145"/>
      <c r="H1879" s="145"/>
      <c r="I1879" s="145"/>
      <c r="J1879" s="145"/>
      <c r="K1879" s="145"/>
      <c r="L1879" s="145"/>
      <c r="M1879" s="145"/>
      <c r="N1879" s="149"/>
      <c r="O1879" s="149"/>
    </row>
    <row r="1880" spans="1:15">
      <c r="A1880" s="80"/>
      <c r="B1880" s="39" t="str">
        <f>'Gene Table'!E1880</f>
        <v>hsa-miR-5197-3p</v>
      </c>
      <c r="C1880" s="39" t="str">
        <f>'Gene Table'!B1880</f>
        <v>O06</v>
      </c>
      <c r="D1880" s="145"/>
      <c r="E1880" s="145"/>
      <c r="F1880" s="145"/>
      <c r="G1880" s="145"/>
      <c r="H1880" s="145"/>
      <c r="I1880" s="145"/>
      <c r="J1880" s="145"/>
      <c r="K1880" s="145"/>
      <c r="L1880" s="145"/>
      <c r="M1880" s="145"/>
      <c r="N1880" s="149"/>
      <c r="O1880" s="149"/>
    </row>
    <row r="1881" spans="1:15">
      <c r="A1881" s="80"/>
      <c r="B1881" s="39" t="str">
        <f>'Gene Table'!E1881</f>
        <v>hsa-miR-2467-3p</v>
      </c>
      <c r="C1881" s="39" t="str">
        <f>'Gene Table'!B1881</f>
        <v>O07</v>
      </c>
      <c r="D1881" s="145"/>
      <c r="E1881" s="145"/>
      <c r="F1881" s="145"/>
      <c r="G1881" s="145"/>
      <c r="H1881" s="145"/>
      <c r="I1881" s="145"/>
      <c r="J1881" s="145"/>
      <c r="K1881" s="145"/>
      <c r="L1881" s="145"/>
      <c r="M1881" s="145"/>
      <c r="N1881" s="149"/>
      <c r="O1881" s="149"/>
    </row>
    <row r="1882" spans="1:15">
      <c r="A1882" s="80"/>
      <c r="B1882" s="39" t="str">
        <f>'Gene Table'!E1882</f>
        <v>hsa-miR-4524b-5p</v>
      </c>
      <c r="C1882" s="39" t="str">
        <f>'Gene Table'!B1882</f>
        <v>O08</v>
      </c>
      <c r="D1882" s="145"/>
      <c r="E1882" s="145"/>
      <c r="F1882" s="145"/>
      <c r="G1882" s="145"/>
      <c r="H1882" s="145"/>
      <c r="I1882" s="145"/>
      <c r="J1882" s="145"/>
      <c r="K1882" s="145"/>
      <c r="L1882" s="145"/>
      <c r="M1882" s="145"/>
      <c r="N1882" s="149"/>
      <c r="O1882" s="149"/>
    </row>
    <row r="1883" spans="1:15">
      <c r="A1883" s="80"/>
      <c r="B1883" s="39" t="str">
        <f>'Gene Table'!E1883</f>
        <v>hsa-miR-4786-5p</v>
      </c>
      <c r="C1883" s="39" t="str">
        <f>'Gene Table'!B1883</f>
        <v>O09</v>
      </c>
      <c r="D1883" s="145"/>
      <c r="E1883" s="145"/>
      <c r="F1883" s="145"/>
      <c r="G1883" s="145"/>
      <c r="H1883" s="145"/>
      <c r="I1883" s="145"/>
      <c r="J1883" s="145"/>
      <c r="K1883" s="145"/>
      <c r="L1883" s="145"/>
      <c r="M1883" s="145"/>
      <c r="N1883" s="149"/>
      <c r="O1883" s="149"/>
    </row>
    <row r="1884" spans="1:15">
      <c r="A1884" s="80"/>
      <c r="B1884" s="39" t="str">
        <f>'Gene Table'!E1884</f>
        <v>hsa-miR-4524b-3p</v>
      </c>
      <c r="C1884" s="39" t="str">
        <f>'Gene Table'!B1884</f>
        <v>O10</v>
      </c>
      <c r="D1884" s="145"/>
      <c r="E1884" s="145"/>
      <c r="F1884" s="145"/>
      <c r="G1884" s="145"/>
      <c r="H1884" s="145"/>
      <c r="I1884" s="145"/>
      <c r="J1884" s="145"/>
      <c r="K1884" s="145"/>
      <c r="L1884" s="145"/>
      <c r="M1884" s="145"/>
      <c r="N1884" s="149"/>
      <c r="O1884" s="149"/>
    </row>
    <row r="1885" spans="1:15">
      <c r="A1885" s="80"/>
      <c r="B1885" s="39" t="str">
        <f>'Gene Table'!E1885</f>
        <v>hsa-miR-4786-3p</v>
      </c>
      <c r="C1885" s="39" t="str">
        <f>'Gene Table'!B1885</f>
        <v>O11</v>
      </c>
      <c r="D1885" s="145"/>
      <c r="E1885" s="145"/>
      <c r="F1885" s="145"/>
      <c r="G1885" s="145"/>
      <c r="H1885" s="145"/>
      <c r="I1885" s="145"/>
      <c r="J1885" s="145"/>
      <c r="K1885" s="145"/>
      <c r="L1885" s="145"/>
      <c r="M1885" s="145"/>
      <c r="N1885" s="149"/>
      <c r="O1885" s="149"/>
    </row>
    <row r="1886" spans="1:15">
      <c r="A1886" s="80"/>
      <c r="B1886" s="39" t="str">
        <f>'Gene Table'!E1886</f>
        <v>hsa-miR-5571-5p</v>
      </c>
      <c r="C1886" s="39" t="str">
        <f>'Gene Table'!B1886</f>
        <v>O12</v>
      </c>
      <c r="D1886" s="145"/>
      <c r="E1886" s="145"/>
      <c r="F1886" s="145"/>
      <c r="G1886" s="145"/>
      <c r="H1886" s="145"/>
      <c r="I1886" s="145"/>
      <c r="J1886" s="145"/>
      <c r="K1886" s="145"/>
      <c r="L1886" s="145"/>
      <c r="M1886" s="145"/>
      <c r="N1886" s="149"/>
      <c r="O1886" s="149"/>
    </row>
    <row r="1887" spans="1:15">
      <c r="A1887" s="80"/>
      <c r="B1887" s="39" t="str">
        <f>'Gene Table'!E1887</f>
        <v>hsa-miR-4787-5p</v>
      </c>
      <c r="C1887" s="39" t="str">
        <f>'Gene Table'!B1887</f>
        <v>O13</v>
      </c>
      <c r="D1887" s="145"/>
      <c r="E1887" s="145"/>
      <c r="F1887" s="145"/>
      <c r="G1887" s="145"/>
      <c r="H1887" s="145"/>
      <c r="I1887" s="145"/>
      <c r="J1887" s="145"/>
      <c r="K1887" s="145"/>
      <c r="L1887" s="145"/>
      <c r="M1887" s="145"/>
      <c r="N1887" s="149"/>
      <c r="O1887" s="149"/>
    </row>
    <row r="1888" spans="1:15">
      <c r="A1888" s="80"/>
      <c r="B1888" s="39" t="str">
        <f>'Gene Table'!E1888</f>
        <v>hsa-miR-5571-3p</v>
      </c>
      <c r="C1888" s="39" t="str">
        <f>'Gene Table'!B1888</f>
        <v>O14</v>
      </c>
      <c r="D1888" s="145"/>
      <c r="E1888" s="145"/>
      <c r="F1888" s="145"/>
      <c r="G1888" s="145"/>
      <c r="H1888" s="145"/>
      <c r="I1888" s="145"/>
      <c r="J1888" s="145"/>
      <c r="K1888" s="145"/>
      <c r="L1888" s="145"/>
      <c r="M1888" s="145"/>
      <c r="N1888" s="149"/>
      <c r="O1888" s="149"/>
    </row>
    <row r="1889" spans="1:15">
      <c r="A1889" s="80"/>
      <c r="B1889" s="39" t="str">
        <f>'Gene Table'!E1889</f>
        <v>hsa-miR-4787-3p</v>
      </c>
      <c r="C1889" s="39" t="str">
        <f>'Gene Table'!B1889</f>
        <v>O15</v>
      </c>
      <c r="D1889" s="145"/>
      <c r="E1889" s="145"/>
      <c r="F1889" s="145"/>
      <c r="G1889" s="145"/>
      <c r="H1889" s="145"/>
      <c r="I1889" s="145"/>
      <c r="J1889" s="145"/>
      <c r="K1889" s="145"/>
      <c r="L1889" s="145"/>
      <c r="M1889" s="145"/>
      <c r="N1889" s="149"/>
      <c r="O1889" s="149"/>
    </row>
    <row r="1890" spans="1:15">
      <c r="A1890" s="80"/>
      <c r="B1890" s="39" t="str">
        <f>'Gene Table'!E1890</f>
        <v>hsa-miR-5100</v>
      </c>
      <c r="C1890" s="39" t="str">
        <f>'Gene Table'!B1890</f>
        <v>O16</v>
      </c>
      <c r="D1890" s="145"/>
      <c r="E1890" s="145"/>
      <c r="F1890" s="145"/>
      <c r="G1890" s="145"/>
      <c r="H1890" s="145"/>
      <c r="I1890" s="145"/>
      <c r="J1890" s="145"/>
      <c r="K1890" s="145"/>
      <c r="L1890" s="145"/>
      <c r="M1890" s="145"/>
      <c r="N1890" s="149"/>
      <c r="O1890" s="149"/>
    </row>
    <row r="1891" spans="1:15">
      <c r="A1891" s="80"/>
      <c r="B1891" s="39" t="str">
        <f>'Gene Table'!E1891</f>
        <v>hsa-miR-4788</v>
      </c>
      <c r="C1891" s="39" t="str">
        <f>'Gene Table'!B1891</f>
        <v>O17</v>
      </c>
      <c r="D1891" s="145"/>
      <c r="E1891" s="145"/>
      <c r="F1891" s="145"/>
      <c r="G1891" s="145"/>
      <c r="H1891" s="145"/>
      <c r="I1891" s="145"/>
      <c r="J1891" s="145"/>
      <c r="K1891" s="145"/>
      <c r="L1891" s="145"/>
      <c r="M1891" s="145"/>
      <c r="N1891" s="149"/>
      <c r="O1891" s="149"/>
    </row>
    <row r="1892" spans="1:15">
      <c r="A1892" s="80"/>
      <c r="B1892" s="39" t="str">
        <f>'Gene Table'!E1892</f>
        <v>hsa-miR-548aq-5p</v>
      </c>
      <c r="C1892" s="39" t="str">
        <f>'Gene Table'!B1892</f>
        <v>O18</v>
      </c>
      <c r="D1892" s="145"/>
      <c r="E1892" s="145"/>
      <c r="F1892" s="145"/>
      <c r="G1892" s="145"/>
      <c r="H1892" s="145"/>
      <c r="I1892" s="145"/>
      <c r="J1892" s="145"/>
      <c r="K1892" s="145"/>
      <c r="L1892" s="145"/>
      <c r="M1892" s="145"/>
      <c r="N1892" s="149"/>
      <c r="O1892" s="149"/>
    </row>
    <row r="1893" spans="1:15">
      <c r="A1893" s="80"/>
      <c r="B1893" s="39" t="str">
        <f>'Gene Table'!E1893</f>
        <v>hsa-miR-4789-5p</v>
      </c>
      <c r="C1893" s="39" t="str">
        <f>'Gene Table'!B1893</f>
        <v>O19</v>
      </c>
      <c r="D1893" s="145"/>
      <c r="E1893" s="145"/>
      <c r="F1893" s="145"/>
      <c r="G1893" s="145"/>
      <c r="H1893" s="145"/>
      <c r="I1893" s="145"/>
      <c r="J1893" s="145"/>
      <c r="K1893" s="145"/>
      <c r="L1893" s="145"/>
      <c r="M1893" s="145"/>
      <c r="N1893" s="149"/>
      <c r="O1893" s="149"/>
    </row>
    <row r="1894" spans="1:15">
      <c r="A1894" s="80"/>
      <c r="B1894" s="39" t="str">
        <f>'Gene Table'!E1894</f>
        <v>hsa-miR-548aq-3p</v>
      </c>
      <c r="C1894" s="39" t="str">
        <f>'Gene Table'!B1894</f>
        <v>O20</v>
      </c>
      <c r="D1894" s="145"/>
      <c r="E1894" s="145"/>
      <c r="F1894" s="145"/>
      <c r="G1894" s="145"/>
      <c r="H1894" s="145"/>
      <c r="I1894" s="145"/>
      <c r="J1894" s="145"/>
      <c r="K1894" s="145"/>
      <c r="L1894" s="145"/>
      <c r="M1894" s="145"/>
      <c r="N1894" s="149"/>
      <c r="O1894" s="149"/>
    </row>
    <row r="1895" spans="1:15">
      <c r="A1895" s="80"/>
      <c r="B1895" s="39" t="str">
        <f>'Gene Table'!E1895</f>
        <v>hsa-miR-4789-3p</v>
      </c>
      <c r="C1895" s="39" t="str">
        <f>'Gene Table'!B1895</f>
        <v>O21</v>
      </c>
      <c r="D1895" s="145"/>
      <c r="E1895" s="145"/>
      <c r="F1895" s="145"/>
      <c r="G1895" s="145"/>
      <c r="H1895" s="145"/>
      <c r="I1895" s="145"/>
      <c r="J1895" s="145"/>
      <c r="K1895" s="145"/>
      <c r="L1895" s="145"/>
      <c r="M1895" s="145"/>
      <c r="N1895" s="149"/>
      <c r="O1895" s="149"/>
    </row>
    <row r="1896" spans="1:15">
      <c r="A1896" s="80"/>
      <c r="B1896" s="39" t="str">
        <f>'Gene Table'!E1896</f>
        <v>hsa-miR-548ar-5p</v>
      </c>
      <c r="C1896" s="39" t="str">
        <f>'Gene Table'!B1896</f>
        <v>O22</v>
      </c>
      <c r="D1896" s="145"/>
      <c r="E1896" s="145"/>
      <c r="F1896" s="145"/>
      <c r="G1896" s="145"/>
      <c r="H1896" s="145"/>
      <c r="I1896" s="145"/>
      <c r="J1896" s="145"/>
      <c r="K1896" s="145"/>
      <c r="L1896" s="145"/>
      <c r="M1896" s="145"/>
      <c r="N1896" s="149"/>
      <c r="O1896" s="149"/>
    </row>
    <row r="1897" spans="1:15">
      <c r="A1897" s="80"/>
      <c r="B1897" s="39" t="str">
        <f>'Gene Table'!E1897</f>
        <v>hsa-miR-4790-5p</v>
      </c>
      <c r="C1897" s="39" t="str">
        <f>'Gene Table'!B1897</f>
        <v>O23</v>
      </c>
      <c r="D1897" s="145"/>
      <c r="E1897" s="145"/>
      <c r="F1897" s="145"/>
      <c r="G1897" s="145"/>
      <c r="H1897" s="145"/>
      <c r="I1897" s="145"/>
      <c r="J1897" s="145"/>
      <c r="K1897" s="145"/>
      <c r="L1897" s="145"/>
      <c r="M1897" s="145"/>
      <c r="N1897" s="149"/>
      <c r="O1897" s="149"/>
    </row>
    <row r="1898" spans="1:15">
      <c r="A1898" s="80"/>
      <c r="B1898" s="39" t="str">
        <f>'Gene Table'!E1898</f>
        <v>hsa-miR-548ar-3p</v>
      </c>
      <c r="C1898" s="39" t="str">
        <f>'Gene Table'!B1898</f>
        <v>O24</v>
      </c>
      <c r="D1898" s="145"/>
      <c r="E1898" s="145"/>
      <c r="F1898" s="145"/>
      <c r="G1898" s="145"/>
      <c r="H1898" s="145"/>
      <c r="I1898" s="145"/>
      <c r="J1898" s="145"/>
      <c r="K1898" s="145"/>
      <c r="L1898" s="145"/>
      <c r="M1898" s="145"/>
      <c r="N1898" s="149"/>
      <c r="O1898" s="149"/>
    </row>
    <row r="1899" spans="1:15">
      <c r="A1899" s="80"/>
      <c r="B1899" s="39" t="str">
        <f>'Gene Table'!E1899</f>
        <v>NC</v>
      </c>
      <c r="C1899" s="39" t="str">
        <f>'Gene Table'!B1899</f>
        <v>P01</v>
      </c>
      <c r="D1899" s="145"/>
      <c r="E1899" s="145"/>
      <c r="F1899" s="145"/>
      <c r="G1899" s="145"/>
      <c r="H1899" s="145"/>
      <c r="I1899" s="145"/>
      <c r="J1899" s="145"/>
      <c r="K1899" s="145"/>
      <c r="L1899" s="145"/>
      <c r="M1899" s="145"/>
      <c r="N1899" s="149"/>
      <c r="O1899" s="149"/>
    </row>
    <row r="1900" spans="1:15">
      <c r="A1900" s="80"/>
      <c r="B1900" s="39" t="str">
        <f>'Gene Table'!E1900</f>
        <v>NC</v>
      </c>
      <c r="C1900" s="39" t="str">
        <f>'Gene Table'!B1900</f>
        <v>P02</v>
      </c>
      <c r="D1900" s="145"/>
      <c r="E1900" s="145"/>
      <c r="F1900" s="145"/>
      <c r="G1900" s="145"/>
      <c r="H1900" s="145"/>
      <c r="I1900" s="145"/>
      <c r="J1900" s="145"/>
      <c r="K1900" s="145"/>
      <c r="L1900" s="145"/>
      <c r="M1900" s="145"/>
      <c r="N1900" s="149"/>
      <c r="O1900" s="149"/>
    </row>
    <row r="1901" spans="1:15">
      <c r="A1901" s="80"/>
      <c r="B1901" s="39" t="str">
        <f>'Gene Table'!E1901</f>
        <v>NC</v>
      </c>
      <c r="C1901" s="39" t="str">
        <f>'Gene Table'!B1901</f>
        <v>P03</v>
      </c>
      <c r="D1901" s="145"/>
      <c r="E1901" s="145"/>
      <c r="F1901" s="145"/>
      <c r="G1901" s="145"/>
      <c r="H1901" s="145"/>
      <c r="I1901" s="145"/>
      <c r="J1901" s="145"/>
      <c r="K1901" s="145"/>
      <c r="L1901" s="145"/>
      <c r="M1901" s="145"/>
      <c r="N1901" s="149"/>
      <c r="O1901" s="149"/>
    </row>
    <row r="1902" spans="1:15">
      <c r="A1902" s="80"/>
      <c r="B1902" s="39" t="str">
        <f>'Gene Table'!E1902</f>
        <v>NC</v>
      </c>
      <c r="C1902" s="39" t="str">
        <f>'Gene Table'!B1902</f>
        <v>P04</v>
      </c>
      <c r="D1902" s="145"/>
      <c r="E1902" s="145"/>
      <c r="F1902" s="145"/>
      <c r="G1902" s="145"/>
      <c r="H1902" s="145"/>
      <c r="I1902" s="145"/>
      <c r="J1902" s="145"/>
      <c r="K1902" s="145"/>
      <c r="L1902" s="145"/>
      <c r="M1902" s="145"/>
      <c r="N1902" s="149"/>
      <c r="O1902" s="149"/>
    </row>
    <row r="1903" spans="1:15">
      <c r="A1903" s="80"/>
      <c r="B1903" s="39" t="str">
        <f>'Gene Table'!E1903</f>
        <v>HK1</v>
      </c>
      <c r="C1903" s="39" t="str">
        <f>'Gene Table'!B1903</f>
        <v>P05</v>
      </c>
      <c r="D1903" s="145"/>
      <c r="E1903" s="145"/>
      <c r="F1903" s="145"/>
      <c r="G1903" s="145"/>
      <c r="H1903" s="145"/>
      <c r="I1903" s="145"/>
      <c r="J1903" s="145"/>
      <c r="K1903" s="145"/>
      <c r="L1903" s="145"/>
      <c r="M1903" s="145"/>
      <c r="N1903" s="149"/>
      <c r="O1903" s="149"/>
    </row>
    <row r="1904" spans="1:15">
      <c r="A1904" s="80"/>
      <c r="B1904" s="39" t="str">
        <f>'Gene Table'!E1904</f>
        <v>HK1</v>
      </c>
      <c r="C1904" s="39" t="str">
        <f>'Gene Table'!B1904</f>
        <v>P06</v>
      </c>
      <c r="D1904" s="145"/>
      <c r="E1904" s="145"/>
      <c r="F1904" s="145"/>
      <c r="G1904" s="145"/>
      <c r="H1904" s="145"/>
      <c r="I1904" s="145"/>
      <c r="J1904" s="145"/>
      <c r="K1904" s="145"/>
      <c r="L1904" s="145"/>
      <c r="M1904" s="145"/>
      <c r="N1904" s="149"/>
      <c r="O1904" s="149"/>
    </row>
    <row r="1905" spans="1:15">
      <c r="A1905" s="80"/>
      <c r="B1905" s="39" t="str">
        <f>'Gene Table'!E1905</f>
        <v>HK2</v>
      </c>
      <c r="C1905" s="39" t="str">
        <f>'Gene Table'!B1905</f>
        <v>P07</v>
      </c>
      <c r="D1905" s="145"/>
      <c r="E1905" s="145"/>
      <c r="F1905" s="145"/>
      <c r="G1905" s="145"/>
      <c r="H1905" s="145"/>
      <c r="I1905" s="145"/>
      <c r="J1905" s="145"/>
      <c r="K1905" s="145"/>
      <c r="L1905" s="145"/>
      <c r="M1905" s="145"/>
      <c r="N1905" s="149"/>
      <c r="O1905" s="149"/>
    </row>
    <row r="1906" spans="1:15">
      <c r="A1906" s="80"/>
      <c r="B1906" s="39" t="str">
        <f>'Gene Table'!E1906</f>
        <v>HK2</v>
      </c>
      <c r="C1906" s="39" t="str">
        <f>'Gene Table'!B1906</f>
        <v>P08</v>
      </c>
      <c r="D1906" s="145"/>
      <c r="E1906" s="145"/>
      <c r="F1906" s="145"/>
      <c r="G1906" s="145"/>
      <c r="H1906" s="145"/>
      <c r="I1906" s="145"/>
      <c r="J1906" s="145"/>
      <c r="K1906" s="145"/>
      <c r="L1906" s="145"/>
      <c r="M1906" s="145"/>
      <c r="N1906" s="149"/>
      <c r="O1906" s="149"/>
    </row>
    <row r="1907" spans="1:15">
      <c r="A1907" s="80"/>
      <c r="B1907" s="39" t="str">
        <f>'Gene Table'!E1907</f>
        <v>HK3</v>
      </c>
      <c r="C1907" s="39" t="str">
        <f>'Gene Table'!B1907</f>
        <v>P09</v>
      </c>
      <c r="D1907" s="145"/>
      <c r="E1907" s="145"/>
      <c r="F1907" s="145"/>
      <c r="G1907" s="145"/>
      <c r="H1907" s="145"/>
      <c r="I1907" s="145"/>
      <c r="J1907" s="145"/>
      <c r="K1907" s="145"/>
      <c r="L1907" s="145"/>
      <c r="M1907" s="145"/>
      <c r="N1907" s="149"/>
      <c r="O1907" s="149"/>
    </row>
    <row r="1908" spans="1:15">
      <c r="A1908" s="80"/>
      <c r="B1908" s="39" t="str">
        <f>'Gene Table'!E1908</f>
        <v>HK3</v>
      </c>
      <c r="C1908" s="39" t="str">
        <f>'Gene Table'!B1908</f>
        <v>P10</v>
      </c>
      <c r="D1908" s="145"/>
      <c r="E1908" s="145"/>
      <c r="F1908" s="145"/>
      <c r="G1908" s="145"/>
      <c r="H1908" s="145"/>
      <c r="I1908" s="145"/>
      <c r="J1908" s="145"/>
      <c r="K1908" s="145"/>
      <c r="L1908" s="145"/>
      <c r="M1908" s="145"/>
      <c r="N1908" s="149"/>
      <c r="O1908" s="149"/>
    </row>
    <row r="1909" spans="1:15">
      <c r="A1909" s="80"/>
      <c r="B1909" s="39" t="str">
        <f>'Gene Table'!E1909</f>
        <v>HK4</v>
      </c>
      <c r="C1909" s="39" t="str">
        <f>'Gene Table'!B1909</f>
        <v>P11</v>
      </c>
      <c r="D1909" s="145"/>
      <c r="E1909" s="145"/>
      <c r="F1909" s="145"/>
      <c r="G1909" s="145"/>
      <c r="H1909" s="145"/>
      <c r="I1909" s="145"/>
      <c r="J1909" s="145"/>
      <c r="K1909" s="145"/>
      <c r="L1909" s="145"/>
      <c r="M1909" s="145"/>
      <c r="N1909" s="149"/>
      <c r="O1909" s="149"/>
    </row>
    <row r="1910" spans="1:15">
      <c r="A1910" s="80"/>
      <c r="B1910" s="39" t="str">
        <f>'Gene Table'!E1910</f>
        <v>HK4</v>
      </c>
      <c r="C1910" s="39" t="str">
        <f>'Gene Table'!B1910</f>
        <v>P12</v>
      </c>
      <c r="D1910" s="145"/>
      <c r="E1910" s="145"/>
      <c r="F1910" s="145"/>
      <c r="G1910" s="145"/>
      <c r="H1910" s="145"/>
      <c r="I1910" s="145"/>
      <c r="J1910" s="145"/>
      <c r="K1910" s="145"/>
      <c r="L1910" s="145"/>
      <c r="M1910" s="145"/>
      <c r="N1910" s="149"/>
      <c r="O1910" s="149"/>
    </row>
    <row r="1911" spans="1:15">
      <c r="A1911" s="80"/>
      <c r="B1911" s="39" t="str">
        <f>'Gene Table'!E1911</f>
        <v>HK5</v>
      </c>
      <c r="C1911" s="39" t="str">
        <f>'Gene Table'!B1911</f>
        <v>P13</v>
      </c>
      <c r="D1911" s="145"/>
      <c r="E1911" s="145"/>
      <c r="F1911" s="145"/>
      <c r="G1911" s="145"/>
      <c r="H1911" s="145"/>
      <c r="I1911" s="145"/>
      <c r="J1911" s="145"/>
      <c r="K1911" s="145"/>
      <c r="L1911" s="145"/>
      <c r="M1911" s="145"/>
      <c r="N1911" s="149"/>
      <c r="O1911" s="149"/>
    </row>
    <row r="1912" spans="1:15">
      <c r="A1912" s="80"/>
      <c r="B1912" s="39" t="str">
        <f>'Gene Table'!E1912</f>
        <v>HK5</v>
      </c>
      <c r="C1912" s="39" t="str">
        <f>'Gene Table'!B1912</f>
        <v>P14</v>
      </c>
      <c r="D1912" s="145"/>
      <c r="E1912" s="145"/>
      <c r="F1912" s="145"/>
      <c r="G1912" s="145"/>
      <c r="H1912" s="145"/>
      <c r="I1912" s="145"/>
      <c r="J1912" s="145"/>
      <c r="K1912" s="145"/>
      <c r="L1912" s="145"/>
      <c r="M1912" s="145"/>
      <c r="N1912" s="149"/>
      <c r="O1912" s="149"/>
    </row>
    <row r="1913" spans="1:15">
      <c r="A1913" s="80"/>
      <c r="B1913" s="39" t="str">
        <f>'Gene Table'!E1913</f>
        <v>HK6</v>
      </c>
      <c r="C1913" s="39" t="str">
        <f>'Gene Table'!B1913</f>
        <v>P15</v>
      </c>
      <c r="D1913" s="145"/>
      <c r="E1913" s="145"/>
      <c r="F1913" s="145"/>
      <c r="G1913" s="145"/>
      <c r="H1913" s="145"/>
      <c r="I1913" s="145"/>
      <c r="J1913" s="145"/>
      <c r="K1913" s="145"/>
      <c r="L1913" s="145"/>
      <c r="M1913" s="145"/>
      <c r="N1913" s="149"/>
      <c r="O1913" s="149"/>
    </row>
    <row r="1914" spans="1:15">
      <c r="A1914" s="80"/>
      <c r="B1914" s="39" t="str">
        <f>'Gene Table'!E1914</f>
        <v>HK6</v>
      </c>
      <c r="C1914" s="39" t="str">
        <f>'Gene Table'!B1914</f>
        <v>P16</v>
      </c>
      <c r="D1914" s="145"/>
      <c r="E1914" s="145"/>
      <c r="F1914" s="145"/>
      <c r="G1914" s="145"/>
      <c r="H1914" s="145"/>
      <c r="I1914" s="145"/>
      <c r="J1914" s="145"/>
      <c r="K1914" s="145"/>
      <c r="L1914" s="145"/>
      <c r="M1914" s="145"/>
      <c r="N1914" s="149"/>
      <c r="O1914" s="149"/>
    </row>
    <row r="1915" spans="1:15">
      <c r="A1915" s="80"/>
      <c r="B1915" s="39" t="str">
        <f>'Gene Table'!E1915</f>
        <v>RT</v>
      </c>
      <c r="C1915" s="39" t="str">
        <f>'Gene Table'!B1915</f>
        <v>P17</v>
      </c>
      <c r="D1915" s="145"/>
      <c r="E1915" s="145"/>
      <c r="F1915" s="145"/>
      <c r="G1915" s="145"/>
      <c r="H1915" s="145"/>
      <c r="I1915" s="145"/>
      <c r="J1915" s="145"/>
      <c r="K1915" s="145"/>
      <c r="L1915" s="145"/>
      <c r="M1915" s="145"/>
      <c r="N1915" s="149"/>
      <c r="O1915" s="149"/>
    </row>
    <row r="1916" spans="1:15">
      <c r="A1916" s="80"/>
      <c r="B1916" s="39" t="str">
        <f>'Gene Table'!E1916</f>
        <v>RT</v>
      </c>
      <c r="C1916" s="39" t="str">
        <f>'Gene Table'!B1916</f>
        <v>P18</v>
      </c>
      <c r="D1916" s="145"/>
      <c r="E1916" s="145"/>
      <c r="F1916" s="145"/>
      <c r="G1916" s="145"/>
      <c r="H1916" s="145"/>
      <c r="I1916" s="145"/>
      <c r="J1916" s="145"/>
      <c r="K1916" s="145"/>
      <c r="L1916" s="145"/>
      <c r="M1916" s="145"/>
      <c r="N1916" s="149"/>
      <c r="O1916" s="149"/>
    </row>
    <row r="1917" spans="1:15">
      <c r="A1917" s="80"/>
      <c r="B1917" s="39" t="str">
        <f>'Gene Table'!E1917</f>
        <v>RT</v>
      </c>
      <c r="C1917" s="39" t="str">
        <f>'Gene Table'!B1917</f>
        <v>P19</v>
      </c>
      <c r="D1917" s="145"/>
      <c r="E1917" s="145"/>
      <c r="F1917" s="145"/>
      <c r="G1917" s="145"/>
      <c r="H1917" s="145"/>
      <c r="I1917" s="145"/>
      <c r="J1917" s="145"/>
      <c r="K1917" s="145"/>
      <c r="L1917" s="145"/>
      <c r="M1917" s="145"/>
      <c r="N1917" s="149"/>
      <c r="O1917" s="149"/>
    </row>
    <row r="1918" spans="1:15">
      <c r="A1918" s="80"/>
      <c r="B1918" s="39" t="str">
        <f>'Gene Table'!E1918</f>
        <v>RT</v>
      </c>
      <c r="C1918" s="39" t="str">
        <f>'Gene Table'!B1918</f>
        <v>P20</v>
      </c>
      <c r="D1918" s="145"/>
      <c r="E1918" s="145"/>
      <c r="F1918" s="145"/>
      <c r="G1918" s="145"/>
      <c r="H1918" s="145"/>
      <c r="I1918" s="145"/>
      <c r="J1918" s="145"/>
      <c r="K1918" s="145"/>
      <c r="L1918" s="145"/>
      <c r="M1918" s="145"/>
      <c r="N1918" s="149"/>
      <c r="O1918" s="149"/>
    </row>
    <row r="1919" spans="1:15">
      <c r="A1919" s="80"/>
      <c r="B1919" s="39" t="str">
        <f>'Gene Table'!E1919</f>
        <v>PCR</v>
      </c>
      <c r="C1919" s="39" t="str">
        <f>'Gene Table'!B1919</f>
        <v>P21</v>
      </c>
      <c r="D1919" s="145"/>
      <c r="E1919" s="145"/>
      <c r="F1919" s="145"/>
      <c r="G1919" s="145"/>
      <c r="H1919" s="145"/>
      <c r="I1919" s="145"/>
      <c r="J1919" s="145"/>
      <c r="K1919" s="145"/>
      <c r="L1919" s="145"/>
      <c r="M1919" s="145"/>
      <c r="N1919" s="149"/>
      <c r="O1919" s="149"/>
    </row>
    <row r="1920" spans="1:15">
      <c r="A1920" s="80"/>
      <c r="B1920" s="39" t="str">
        <f>'Gene Table'!E1920</f>
        <v>PCR</v>
      </c>
      <c r="C1920" s="39" t="str">
        <f>'Gene Table'!B1920</f>
        <v>P22</v>
      </c>
      <c r="D1920" s="145"/>
      <c r="E1920" s="145"/>
      <c r="F1920" s="145"/>
      <c r="G1920" s="145"/>
      <c r="H1920" s="145"/>
      <c r="I1920" s="145"/>
      <c r="J1920" s="145"/>
      <c r="K1920" s="145"/>
      <c r="L1920" s="145"/>
      <c r="M1920" s="145"/>
      <c r="N1920" s="149"/>
      <c r="O1920" s="149"/>
    </row>
    <row r="1921" spans="1:15">
      <c r="A1921" s="80"/>
      <c r="B1921" s="39" t="str">
        <f>'Gene Table'!E1921</f>
        <v>PCR</v>
      </c>
      <c r="C1921" s="39" t="str">
        <f>'Gene Table'!B1921</f>
        <v>P23</v>
      </c>
      <c r="D1921" s="145"/>
      <c r="E1921" s="145"/>
      <c r="F1921" s="145"/>
      <c r="G1921" s="145"/>
      <c r="H1921" s="145"/>
      <c r="I1921" s="145"/>
      <c r="J1921" s="145"/>
      <c r="K1921" s="145"/>
      <c r="L1921" s="145"/>
      <c r="M1921" s="145"/>
      <c r="N1921" s="149"/>
      <c r="O1921" s="149"/>
    </row>
    <row r="1922" spans="1:15">
      <c r="A1922" s="94"/>
      <c r="B1922" s="39" t="str">
        <f>'Gene Table'!E1922</f>
        <v>PCR</v>
      </c>
      <c r="C1922" s="39" t="str">
        <f>'Gene Table'!B1922</f>
        <v>P24</v>
      </c>
      <c r="D1922" s="145"/>
      <c r="E1922" s="145"/>
      <c r="F1922" s="145"/>
      <c r="G1922" s="145"/>
      <c r="H1922" s="145"/>
      <c r="I1922" s="145"/>
      <c r="J1922" s="145"/>
      <c r="K1922" s="145"/>
      <c r="L1922" s="145"/>
      <c r="M1922" s="145"/>
      <c r="N1922" s="149"/>
      <c r="O1922" s="149"/>
    </row>
  </sheetData>
  <mergeCells count="14">
    <mergeCell ref="D1:O1"/>
    <mergeCell ref="R1:AA1"/>
    <mergeCell ref="Q7:AC7"/>
    <mergeCell ref="A1:A2"/>
    <mergeCell ref="A3:A386"/>
    <mergeCell ref="A387:A770"/>
    <mergeCell ref="A771:A1154"/>
    <mergeCell ref="A1155:A1538"/>
    <mergeCell ref="A1539:A1922"/>
    <mergeCell ref="B1:B2"/>
    <mergeCell ref="C1:C2"/>
    <mergeCell ref="Q1:Q2"/>
    <mergeCell ref="AB1:AB2"/>
    <mergeCell ref="AC1:AC2"/>
  </mergeCells>
  <conditionalFormatting sqref="D3:M1154">
    <cfRule type="cellIs" dxfId="0" priority="5" stopIfTrue="1" operator="greaterThanOrEqual">
      <formula>35</formula>
    </cfRule>
    <cfRule type="cellIs" dxfId="0" priority="6" stopIfTrue="1" operator="equal">
      <formula>0</formula>
    </cfRule>
  </conditionalFormatting>
  <conditionalFormatting sqref="D1155:M1538">
    <cfRule type="cellIs" dxfId="0" priority="3" stopIfTrue="1" operator="greaterThanOrEqual">
      <formula>35</formula>
    </cfRule>
    <cfRule type="cellIs" dxfId="0" priority="4" stopIfTrue="1" operator="equal">
      <formula>0</formula>
    </cfRule>
  </conditionalFormatting>
  <conditionalFormatting sqref="D1539:M192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22"/>
  <sheetViews>
    <sheetView workbookViewId="0">
      <pane ySplit="2" topLeftCell="A3" activePane="bottomLeft" state="frozen"/>
      <selection/>
      <selection pane="bottomLeft" activeCell="P6" sqref="P6"/>
    </sheetView>
  </sheetViews>
  <sheetFormatPr defaultColWidth="9" defaultRowHeight="12.75"/>
  <cols>
    <col min="1" max="1" width="7.42857142857143" customWidth="1"/>
    <col min="2" max="2" width="16.4285714285714" customWidth="1"/>
    <col min="3" max="3" width="5.14285714285714" style="144" customWidth="1"/>
    <col min="4" max="13" width="6.71428571428571" customWidth="1"/>
    <col min="14" max="14" width="10.2857142857143" customWidth="1"/>
    <col min="15" max="15" width="9.28571428571429" customWidth="1"/>
    <col min="16" max="16" width="8.71428571428571" customWidth="1"/>
    <col min="17" max="17" width="15.7142857142857" customWidth="1"/>
    <col min="18" max="27" width="5.71428571428571" customWidth="1"/>
    <col min="28" max="29" width="6.71428571428571" customWidth="1"/>
  </cols>
  <sheetData>
    <row r="1" ht="16.5" spans="1:29">
      <c r="A1" s="67" t="s">
        <v>3</v>
      </c>
      <c r="B1" s="67" t="s">
        <v>5518</v>
      </c>
      <c r="C1" s="67" t="s">
        <v>5519</v>
      </c>
      <c r="D1" s="100" t="str">
        <f>Results!E2</f>
        <v>Control Sample</v>
      </c>
      <c r="E1" s="101"/>
      <c r="F1" s="101"/>
      <c r="G1" s="101"/>
      <c r="H1" s="101"/>
      <c r="I1" s="101"/>
      <c r="J1" s="101"/>
      <c r="K1" s="101"/>
      <c r="L1" s="101"/>
      <c r="M1" s="101"/>
      <c r="N1" s="146"/>
      <c r="O1" s="147"/>
      <c r="Q1" s="66" t="s">
        <v>5520</v>
      </c>
      <c r="R1" s="100" t="s">
        <v>5521</v>
      </c>
      <c r="S1" s="101"/>
      <c r="T1" s="101"/>
      <c r="U1" s="101"/>
      <c r="V1" s="101"/>
      <c r="W1" s="101"/>
      <c r="X1" s="101"/>
      <c r="Y1" s="101"/>
      <c r="Z1" s="101"/>
      <c r="AA1" s="124"/>
      <c r="AB1" s="66" t="s">
        <v>5522</v>
      </c>
      <c r="AC1" s="66" t="s">
        <v>5523</v>
      </c>
    </row>
    <row r="2" spans="1:29">
      <c r="A2" s="67"/>
      <c r="B2" s="67"/>
      <c r="C2" s="67"/>
      <c r="D2" s="35" t="s">
        <v>5524</v>
      </c>
      <c r="E2" s="35" t="s">
        <v>5525</v>
      </c>
      <c r="F2" s="35" t="s">
        <v>5526</v>
      </c>
      <c r="G2" s="35" t="s">
        <v>5527</v>
      </c>
      <c r="H2" s="35" t="s">
        <v>5528</v>
      </c>
      <c r="I2" s="35" t="s">
        <v>5529</v>
      </c>
      <c r="J2" s="35" t="s">
        <v>5530</v>
      </c>
      <c r="K2" s="35" t="s">
        <v>5531</v>
      </c>
      <c r="L2" s="35" t="s">
        <v>5532</v>
      </c>
      <c r="M2" s="35" t="s">
        <v>5533</v>
      </c>
      <c r="N2" s="100" t="s">
        <v>5522</v>
      </c>
      <c r="O2" s="31" t="s">
        <v>5534</v>
      </c>
      <c r="Q2" s="76"/>
      <c r="R2" s="35" t="s">
        <v>5524</v>
      </c>
      <c r="S2" s="35" t="s">
        <v>5525</v>
      </c>
      <c r="T2" s="35" t="s">
        <v>5526</v>
      </c>
      <c r="U2" s="35" t="s">
        <v>5527</v>
      </c>
      <c r="V2" s="35" t="s">
        <v>5528</v>
      </c>
      <c r="W2" s="35" t="s">
        <v>5529</v>
      </c>
      <c r="X2" s="35" t="s">
        <v>5530</v>
      </c>
      <c r="Y2" s="35" t="s">
        <v>5531</v>
      </c>
      <c r="Z2" s="35" t="s">
        <v>5532</v>
      </c>
      <c r="AA2" s="35" t="s">
        <v>5533</v>
      </c>
      <c r="AB2" s="76"/>
      <c r="AC2" s="76"/>
    </row>
    <row r="3" customHeight="1" spans="1:29">
      <c r="A3" s="78" t="str">
        <f>'Gene Table'!A3</f>
        <v>Plate 1</v>
      </c>
      <c r="B3" s="39" t="str">
        <f>'Gene Table'!E3</f>
        <v>hsa-miR-1</v>
      </c>
      <c r="C3" s="39" t="str">
        <f>'Gene Table'!B3</f>
        <v>A01</v>
      </c>
      <c r="D3" s="145"/>
      <c r="E3" s="145"/>
      <c r="F3" s="145"/>
      <c r="G3" s="145"/>
      <c r="H3" s="145"/>
      <c r="I3" s="145"/>
      <c r="J3" s="145"/>
      <c r="K3" s="145"/>
      <c r="L3" s="145"/>
      <c r="M3" s="145"/>
      <c r="N3" s="148"/>
      <c r="O3" s="149"/>
      <c r="Q3" s="150" t="s">
        <v>5535</v>
      </c>
      <c r="R3" s="39" t="str">
        <f>IF(COUNTIF(D$3:D$1154,"&lt;35")=0,"",COUNTIF(D$3:D$1154,"&lt;25"))</f>
        <v/>
      </c>
      <c r="S3" s="39" t="str">
        <f t="shared" ref="S3:AA3" si="0">IF(COUNTIF(E$3:E$1154,"&lt;35")=0,"",COUNTIF(E$3:E$1154,"&lt;25"))</f>
        <v/>
      </c>
      <c r="T3" s="39" t="str">
        <f t="shared" si="0"/>
        <v/>
      </c>
      <c r="U3" s="39" t="str">
        <f t="shared" si="0"/>
        <v/>
      </c>
      <c r="V3" s="39" t="str">
        <f t="shared" si="0"/>
        <v/>
      </c>
      <c r="W3" s="39" t="str">
        <f t="shared" si="0"/>
        <v/>
      </c>
      <c r="X3" s="39" t="str">
        <f t="shared" si="0"/>
        <v/>
      </c>
      <c r="Y3" s="39" t="str">
        <f t="shared" si="0"/>
        <v/>
      </c>
      <c r="Z3" s="39" t="str">
        <f t="shared" si="0"/>
        <v/>
      </c>
      <c r="AA3" s="39" t="str">
        <f t="shared" si="0"/>
        <v/>
      </c>
      <c r="AB3" s="152" t="e">
        <f>AVERAGE(R3:AA3)</f>
        <v>#DIV/0!</v>
      </c>
      <c r="AC3" s="153" t="e">
        <f>STDEV(R3:AA3)</f>
        <v>#DIV/0!</v>
      </c>
    </row>
    <row r="4" spans="1:29">
      <c r="A4" s="80"/>
      <c r="B4" s="39" t="str">
        <f>'Gene Table'!E4</f>
        <v>hsa-miR-802</v>
      </c>
      <c r="C4" s="39" t="str">
        <f>'Gene Table'!B4</f>
        <v>A02</v>
      </c>
      <c r="D4" s="145"/>
      <c r="E4" s="145"/>
      <c r="F4" s="145"/>
      <c r="G4" s="145"/>
      <c r="H4" s="145"/>
      <c r="I4" s="145"/>
      <c r="J4" s="145"/>
      <c r="K4" s="145"/>
      <c r="L4" s="145"/>
      <c r="M4" s="145"/>
      <c r="N4" s="148"/>
      <c r="O4" s="149"/>
      <c r="Q4" s="150" t="s">
        <v>5536</v>
      </c>
      <c r="R4" s="39" t="str">
        <f>IF(COUNTIF(D$3:D$1154,"&lt;35")=0,"",COUNTIF(D$3:D$1154,"&lt;30")-R3)</f>
        <v/>
      </c>
      <c r="S4" s="39" t="str">
        <f t="shared" ref="S4:AA4" si="1">IF(COUNTIF(E$3:E$1154,"&lt;35")=0,"",COUNTIF(E$3:E$1154,"&lt;30")-S3)</f>
        <v/>
      </c>
      <c r="T4" s="39" t="str">
        <f t="shared" si="1"/>
        <v/>
      </c>
      <c r="U4" s="39" t="str">
        <f t="shared" si="1"/>
        <v/>
      </c>
      <c r="V4" s="39" t="str">
        <f t="shared" si="1"/>
        <v/>
      </c>
      <c r="W4" s="39" t="str">
        <f t="shared" si="1"/>
        <v/>
      </c>
      <c r="X4" s="39" t="str">
        <f t="shared" si="1"/>
        <v/>
      </c>
      <c r="Y4" s="39" t="str">
        <f t="shared" si="1"/>
        <v/>
      </c>
      <c r="Z4" s="39" t="str">
        <f t="shared" si="1"/>
        <v/>
      </c>
      <c r="AA4" s="39" t="str">
        <f t="shared" si="1"/>
        <v/>
      </c>
      <c r="AB4" s="152" t="e">
        <f>AVERAGE(R4:AA4)</f>
        <v>#DIV/0!</v>
      </c>
      <c r="AC4" s="153" t="e">
        <f>STDEV(R4:AA4)</f>
        <v>#DIV/0!</v>
      </c>
    </row>
    <row r="5" spans="1:29">
      <c r="A5" s="80"/>
      <c r="B5" s="39" t="str">
        <f>'Gene Table'!E5</f>
        <v>hsa-miR-101-3p</v>
      </c>
      <c r="C5" s="39" t="str">
        <f>'Gene Table'!B5</f>
        <v>A03</v>
      </c>
      <c r="D5" s="145"/>
      <c r="E5" s="145"/>
      <c r="F5" s="145"/>
      <c r="G5" s="145"/>
      <c r="H5" s="145"/>
      <c r="I5" s="145"/>
      <c r="J5" s="145"/>
      <c r="K5" s="145"/>
      <c r="L5" s="145"/>
      <c r="M5" s="145"/>
      <c r="N5" s="148"/>
      <c r="O5" s="149"/>
      <c r="Q5" s="150" t="s">
        <v>5537</v>
      </c>
      <c r="R5" s="39" t="str">
        <f>IF(COUNTIF(D$3:D$1154,"&lt;35")=0,"",COUNTIF(D$3:D$1154,"&lt;35")-SUM(R3:R4))</f>
        <v/>
      </c>
      <c r="S5" s="39" t="str">
        <f t="shared" ref="S5:AA5" si="2">IF(COUNTIF(E$3:E$1154,"&lt;35")=0,"",COUNTIF(E$3:E$1154,"&lt;35")-SUM(S3:S4))</f>
        <v/>
      </c>
      <c r="T5" s="39" t="str">
        <f t="shared" si="2"/>
        <v/>
      </c>
      <c r="U5" s="39" t="str">
        <f t="shared" si="2"/>
        <v/>
      </c>
      <c r="V5" s="39" t="str">
        <f t="shared" si="2"/>
        <v/>
      </c>
      <c r="W5" s="39" t="str">
        <f t="shared" si="2"/>
        <v/>
      </c>
      <c r="X5" s="39" t="str">
        <f t="shared" si="2"/>
        <v/>
      </c>
      <c r="Y5" s="39" t="str">
        <f t="shared" si="2"/>
        <v/>
      </c>
      <c r="Z5" s="39" t="str">
        <f t="shared" si="2"/>
        <v/>
      </c>
      <c r="AA5" s="39" t="str">
        <f t="shared" si="2"/>
        <v/>
      </c>
      <c r="AB5" s="152" t="e">
        <f>AVERAGE(R5:AA5)</f>
        <v>#DIV/0!</v>
      </c>
      <c r="AC5" s="153" t="e">
        <f>STDEV(R5:AA5)</f>
        <v>#DIV/0!</v>
      </c>
    </row>
    <row r="6" spans="1:29">
      <c r="A6" s="80"/>
      <c r="B6" s="39" t="str">
        <f>'Gene Table'!E6</f>
        <v>hsa-miR-886-3p</v>
      </c>
      <c r="C6" s="39" t="str">
        <f>'Gene Table'!B6</f>
        <v>A04</v>
      </c>
      <c r="D6" s="145"/>
      <c r="E6" s="145"/>
      <c r="F6" s="145"/>
      <c r="G6" s="145"/>
      <c r="H6" s="145"/>
      <c r="I6" s="145"/>
      <c r="J6" s="145"/>
      <c r="K6" s="145"/>
      <c r="L6" s="145"/>
      <c r="M6" s="145"/>
      <c r="N6" s="148"/>
      <c r="O6" s="149"/>
      <c r="Q6" s="150" t="s">
        <v>5538</v>
      </c>
      <c r="R6" s="39" t="str">
        <f>IF(COUNTIF(D$3:D$1154,"&lt;40")=0,"",COUNTIF(D$3:D$1154,"N/A")+COUNTBLANK(D$3:D$1154)+COUNTIF(D$3:D$1154,"&gt;=35")+COUNTIF(D$3:D$1154,"=0")+COUNTIF(D$3:D$1154,"Undetermined"))</f>
        <v/>
      </c>
      <c r="S6" s="39" t="str">
        <f t="shared" ref="S6:AA6" si="3">IF(COUNTIF(E$3:E$1154,"&lt;40")=0,"",COUNTIF(E$3:E$1154,"N/A")+COUNTBLANK(E$3:E$1154)+COUNTIF(E$3:E$1154,"&gt;=35")+COUNTIF(E$3:E$1154,"=0")+COUNTIF(E$3:E$1154,"Undetermined"))</f>
        <v/>
      </c>
      <c r="T6" s="39" t="str">
        <f t="shared" si="3"/>
        <v/>
      </c>
      <c r="U6" s="39" t="str">
        <f t="shared" si="3"/>
        <v/>
      </c>
      <c r="V6" s="39" t="str">
        <f t="shared" si="3"/>
        <v/>
      </c>
      <c r="W6" s="39" t="str">
        <f t="shared" si="3"/>
        <v/>
      </c>
      <c r="X6" s="39" t="str">
        <f t="shared" si="3"/>
        <v/>
      </c>
      <c r="Y6" s="39" t="str">
        <f t="shared" si="3"/>
        <v/>
      </c>
      <c r="Z6" s="39" t="str">
        <f t="shared" si="3"/>
        <v/>
      </c>
      <c r="AA6" s="39" t="str">
        <f t="shared" si="3"/>
        <v/>
      </c>
      <c r="AB6" s="152" t="e">
        <f>AVERAGE(R6:AA6)</f>
        <v>#DIV/0!</v>
      </c>
      <c r="AC6" s="153" t="e">
        <f>STDEV(R6:AA6)</f>
        <v>#DIV/0!</v>
      </c>
    </row>
    <row r="7" ht="16.5" spans="1:29">
      <c r="A7" s="80"/>
      <c r="B7" s="39" t="str">
        <f>'Gene Table'!E7</f>
        <v>hsa-miR-105-5p</v>
      </c>
      <c r="C7" s="39" t="str">
        <f>'Gene Table'!B7</f>
        <v>A05</v>
      </c>
      <c r="D7" s="145"/>
      <c r="E7" s="145"/>
      <c r="F7" s="145"/>
      <c r="G7" s="145"/>
      <c r="H7" s="145"/>
      <c r="I7" s="145"/>
      <c r="J7" s="145"/>
      <c r="K7" s="145"/>
      <c r="L7" s="145"/>
      <c r="M7" s="145"/>
      <c r="N7" s="148"/>
      <c r="O7" s="149"/>
      <c r="Q7" s="100" t="s">
        <v>5539</v>
      </c>
      <c r="R7" s="101"/>
      <c r="S7" s="101"/>
      <c r="T7" s="101"/>
      <c r="U7" s="101"/>
      <c r="V7" s="101"/>
      <c r="W7" s="101"/>
      <c r="X7" s="101"/>
      <c r="Y7" s="101"/>
      <c r="Z7" s="101"/>
      <c r="AA7" s="101"/>
      <c r="AB7" s="101"/>
      <c r="AC7" s="124"/>
    </row>
    <row r="8" spans="1:29">
      <c r="A8" s="80"/>
      <c r="B8" s="39" t="str">
        <f>'Gene Table'!E8</f>
        <v>hsa-miR-886-5p</v>
      </c>
      <c r="C8" s="39" t="str">
        <f>'Gene Table'!B8</f>
        <v>A06</v>
      </c>
      <c r="D8" s="145"/>
      <c r="E8" s="145"/>
      <c r="F8" s="145"/>
      <c r="G8" s="145"/>
      <c r="H8" s="145"/>
      <c r="I8" s="145"/>
      <c r="J8" s="145"/>
      <c r="K8" s="145"/>
      <c r="L8" s="145"/>
      <c r="M8" s="145"/>
      <c r="N8" s="148"/>
      <c r="O8" s="149"/>
      <c r="Q8" s="150" t="s">
        <v>5535</v>
      </c>
      <c r="R8" s="151" t="str">
        <f t="shared" ref="R8:AB8" si="4">IF(R3="","",R3/SUM(R$3:R$6))</f>
        <v/>
      </c>
      <c r="S8" s="151" t="str">
        <f t="shared" si="4"/>
        <v/>
      </c>
      <c r="T8" s="151" t="str">
        <f t="shared" si="4"/>
        <v/>
      </c>
      <c r="U8" s="151" t="str">
        <f t="shared" si="4"/>
        <v/>
      </c>
      <c r="V8" s="151" t="str">
        <f t="shared" si="4"/>
        <v/>
      </c>
      <c r="W8" s="151" t="str">
        <f t="shared" si="4"/>
        <v/>
      </c>
      <c r="X8" s="151" t="str">
        <f t="shared" si="4"/>
        <v/>
      </c>
      <c r="Y8" s="151" t="str">
        <f t="shared" si="4"/>
        <v/>
      </c>
      <c r="Z8" s="151" t="str">
        <f t="shared" si="4"/>
        <v/>
      </c>
      <c r="AA8" s="154" t="str">
        <f t="shared" si="4"/>
        <v/>
      </c>
      <c r="AB8" s="155" t="e">
        <f t="shared" si="4"/>
        <v>#DIV/0!</v>
      </c>
      <c r="AC8" s="155" t="e">
        <f>STDEV(R8:AA8)</f>
        <v>#DIV/0!</v>
      </c>
    </row>
    <row r="9" spans="1:29">
      <c r="A9" s="80"/>
      <c r="B9" s="39" t="str">
        <f>'Gene Table'!E9</f>
        <v>hsa-miR-106b-5p</v>
      </c>
      <c r="C9" s="39" t="str">
        <f>'Gene Table'!B9</f>
        <v>A07</v>
      </c>
      <c r="D9" s="145"/>
      <c r="E9" s="145"/>
      <c r="F9" s="145"/>
      <c r="G9" s="145"/>
      <c r="H9" s="145"/>
      <c r="I9" s="145"/>
      <c r="J9" s="145"/>
      <c r="K9" s="145"/>
      <c r="L9" s="145"/>
      <c r="M9" s="145"/>
      <c r="N9" s="148"/>
      <c r="O9" s="149"/>
      <c r="Q9" s="150" t="s">
        <v>5536</v>
      </c>
      <c r="R9" s="151" t="str">
        <f t="shared" ref="R9:AB9" si="5">IF(R4="","",R4/SUM(R$3:R$6))</f>
        <v/>
      </c>
      <c r="S9" s="151" t="str">
        <f t="shared" si="5"/>
        <v/>
      </c>
      <c r="T9" s="151" t="str">
        <f t="shared" si="5"/>
        <v/>
      </c>
      <c r="U9" s="151" t="str">
        <f t="shared" si="5"/>
        <v/>
      </c>
      <c r="V9" s="151" t="str">
        <f t="shared" si="5"/>
        <v/>
      </c>
      <c r="W9" s="151" t="str">
        <f t="shared" si="5"/>
        <v/>
      </c>
      <c r="X9" s="151" t="str">
        <f t="shared" si="5"/>
        <v/>
      </c>
      <c r="Y9" s="151" t="str">
        <f t="shared" si="5"/>
        <v/>
      </c>
      <c r="Z9" s="151" t="str">
        <f t="shared" si="5"/>
        <v/>
      </c>
      <c r="AA9" s="154" t="str">
        <f t="shared" si="5"/>
        <v/>
      </c>
      <c r="AB9" s="155" t="e">
        <f t="shared" si="5"/>
        <v>#DIV/0!</v>
      </c>
      <c r="AC9" s="155" t="e">
        <f>STDEV(R9:AA9)</f>
        <v>#DIV/0!</v>
      </c>
    </row>
    <row r="10" spans="1:29">
      <c r="A10" s="80"/>
      <c r="B10" s="39" t="str">
        <f>'Gene Table'!E10</f>
        <v>hsa-let-7a-5p</v>
      </c>
      <c r="C10" s="39" t="str">
        <f>'Gene Table'!B10</f>
        <v>A08</v>
      </c>
      <c r="D10" s="145"/>
      <c r="E10" s="145"/>
      <c r="F10" s="145"/>
      <c r="G10" s="145"/>
      <c r="H10" s="145"/>
      <c r="I10" s="145"/>
      <c r="J10" s="145"/>
      <c r="K10" s="145"/>
      <c r="L10" s="145"/>
      <c r="M10" s="145"/>
      <c r="N10" s="148"/>
      <c r="O10" s="149"/>
      <c r="Q10" s="150" t="s">
        <v>5537</v>
      </c>
      <c r="R10" s="151" t="str">
        <f t="shared" ref="R10:AB10" si="6">IF(R5="","",R5/SUM(R$3:R$6))</f>
        <v/>
      </c>
      <c r="S10" s="151" t="str">
        <f t="shared" si="6"/>
        <v/>
      </c>
      <c r="T10" s="151" t="str">
        <f t="shared" si="6"/>
        <v/>
      </c>
      <c r="U10" s="151" t="str">
        <f t="shared" si="6"/>
        <v/>
      </c>
      <c r="V10" s="151" t="str">
        <f t="shared" si="6"/>
        <v/>
      </c>
      <c r="W10" s="151" t="str">
        <f t="shared" si="6"/>
        <v/>
      </c>
      <c r="X10" s="151" t="str">
        <f t="shared" si="6"/>
        <v/>
      </c>
      <c r="Y10" s="151" t="str">
        <f t="shared" si="6"/>
        <v/>
      </c>
      <c r="Z10" s="151" t="str">
        <f t="shared" si="6"/>
        <v/>
      </c>
      <c r="AA10" s="154" t="str">
        <f t="shared" si="6"/>
        <v/>
      </c>
      <c r="AB10" s="155" t="e">
        <f t="shared" si="6"/>
        <v>#DIV/0!</v>
      </c>
      <c r="AC10" s="155" t="e">
        <f>STDEV(R10:AA10)</f>
        <v>#DIV/0!</v>
      </c>
    </row>
    <row r="11" spans="1:29">
      <c r="A11" s="80"/>
      <c r="B11" s="39" t="str">
        <f>'Gene Table'!E11</f>
        <v>hsa-miR-1178</v>
      </c>
      <c r="C11" s="39" t="str">
        <f>'Gene Table'!B11</f>
        <v>A09</v>
      </c>
      <c r="D11" s="145"/>
      <c r="E11" s="145"/>
      <c r="F11" s="145"/>
      <c r="G11" s="145"/>
      <c r="H11" s="145"/>
      <c r="I11" s="145"/>
      <c r="J11" s="145"/>
      <c r="K11" s="145"/>
      <c r="L11" s="145"/>
      <c r="M11" s="145"/>
      <c r="N11" s="148"/>
      <c r="O11" s="149"/>
      <c r="Q11" s="150" t="s">
        <v>5538</v>
      </c>
      <c r="R11" s="151" t="str">
        <f t="shared" ref="R11:AB11" si="7">IF(R6="","",R6/SUM(R$3:R$6))</f>
        <v/>
      </c>
      <c r="S11" s="151" t="str">
        <f t="shared" si="7"/>
        <v/>
      </c>
      <c r="T11" s="151" t="str">
        <f t="shared" si="7"/>
        <v/>
      </c>
      <c r="U11" s="151" t="str">
        <f t="shared" si="7"/>
        <v/>
      </c>
      <c r="V11" s="151" t="str">
        <f t="shared" si="7"/>
        <v/>
      </c>
      <c r="W11" s="151" t="str">
        <f t="shared" si="7"/>
        <v/>
      </c>
      <c r="X11" s="151" t="str">
        <f t="shared" si="7"/>
        <v/>
      </c>
      <c r="Y11" s="151" t="str">
        <f t="shared" si="7"/>
        <v/>
      </c>
      <c r="Z11" s="151" t="str">
        <f t="shared" si="7"/>
        <v/>
      </c>
      <c r="AA11" s="154" t="str">
        <f t="shared" si="7"/>
        <v/>
      </c>
      <c r="AB11" s="155" t="e">
        <f t="shared" si="7"/>
        <v>#DIV/0!</v>
      </c>
      <c r="AC11" s="155" t="e">
        <f>STDEV(R11:AA11)</f>
        <v>#DIV/0!</v>
      </c>
    </row>
    <row r="12" spans="1:15">
      <c r="A12" s="80"/>
      <c r="B12" s="39" t="str">
        <f>'Gene Table'!E12</f>
        <v>hsa-let-7e-5p</v>
      </c>
      <c r="C12" s="39" t="str">
        <f>'Gene Table'!B12</f>
        <v>A10</v>
      </c>
      <c r="D12" s="145"/>
      <c r="E12" s="145"/>
      <c r="F12" s="145"/>
      <c r="G12" s="145"/>
      <c r="H12" s="145"/>
      <c r="I12" s="145"/>
      <c r="J12" s="145"/>
      <c r="K12" s="145"/>
      <c r="L12" s="145"/>
      <c r="M12" s="145"/>
      <c r="N12" s="148"/>
      <c r="O12" s="149"/>
    </row>
    <row r="13" spans="1:15">
      <c r="A13" s="80"/>
      <c r="B13" s="39" t="str">
        <f>'Gene Table'!E13</f>
        <v>hsa-miR-1179</v>
      </c>
      <c r="C13" s="39" t="str">
        <f>'Gene Table'!B13</f>
        <v>A11</v>
      </c>
      <c r="D13" s="145"/>
      <c r="E13" s="145"/>
      <c r="F13" s="145"/>
      <c r="G13" s="145"/>
      <c r="H13" s="145"/>
      <c r="I13" s="145"/>
      <c r="J13" s="145"/>
      <c r="K13" s="145"/>
      <c r="L13" s="145"/>
      <c r="M13" s="145"/>
      <c r="N13" s="148"/>
      <c r="O13" s="149"/>
    </row>
    <row r="14" spans="1:15">
      <c r="A14" s="80"/>
      <c r="B14" s="39" t="str">
        <f>'Gene Table'!E14</f>
        <v>hsa-let-7f-5p</v>
      </c>
      <c r="C14" s="39" t="str">
        <f>'Gene Table'!B14</f>
        <v>A12</v>
      </c>
      <c r="D14" s="145"/>
      <c r="E14" s="145"/>
      <c r="F14" s="145"/>
      <c r="G14" s="145"/>
      <c r="H14" s="145"/>
      <c r="I14" s="145"/>
      <c r="J14" s="145"/>
      <c r="K14" s="145"/>
      <c r="L14" s="145"/>
      <c r="M14" s="145"/>
      <c r="N14" s="148"/>
      <c r="O14" s="149"/>
    </row>
    <row r="15" spans="1:15">
      <c r="A15" s="80"/>
      <c r="B15" s="39" t="str">
        <f>'Gene Table'!E15</f>
        <v>hsa-miR-1180</v>
      </c>
      <c r="C15" s="39" t="str">
        <f>'Gene Table'!B15</f>
        <v>A13</v>
      </c>
      <c r="D15" s="145"/>
      <c r="E15" s="145"/>
      <c r="F15" s="145"/>
      <c r="G15" s="145"/>
      <c r="H15" s="145"/>
      <c r="I15" s="145"/>
      <c r="J15" s="145"/>
      <c r="K15" s="145"/>
      <c r="L15" s="145"/>
      <c r="M15" s="145"/>
      <c r="N15" s="148"/>
      <c r="O15" s="149"/>
    </row>
    <row r="16" spans="1:15">
      <c r="A16" s="80"/>
      <c r="B16" s="39" t="str">
        <f>'Gene Table'!E16</f>
        <v>hsa-miR-217</v>
      </c>
      <c r="C16" s="39" t="str">
        <f>'Gene Table'!B16</f>
        <v>A14</v>
      </c>
      <c r="D16" s="145"/>
      <c r="E16" s="145"/>
      <c r="F16" s="145"/>
      <c r="G16" s="145"/>
      <c r="H16" s="145"/>
      <c r="I16" s="145"/>
      <c r="J16" s="145"/>
      <c r="K16" s="145"/>
      <c r="L16" s="145"/>
      <c r="M16" s="145"/>
      <c r="N16" s="148"/>
      <c r="O16" s="149"/>
    </row>
    <row r="17" spans="1:15">
      <c r="A17" s="80"/>
      <c r="B17" s="39" t="str">
        <f>'Gene Table'!E17</f>
        <v>hsa-miR-1181</v>
      </c>
      <c r="C17" s="39" t="str">
        <f>'Gene Table'!B17</f>
        <v>A15</v>
      </c>
      <c r="D17" s="145"/>
      <c r="E17" s="145"/>
      <c r="F17" s="145"/>
      <c r="G17" s="145"/>
      <c r="H17" s="145"/>
      <c r="I17" s="145"/>
      <c r="J17" s="145"/>
      <c r="K17" s="145"/>
      <c r="L17" s="145"/>
      <c r="M17" s="145"/>
      <c r="N17" s="148"/>
      <c r="O17" s="149"/>
    </row>
    <row r="18" spans="1:15">
      <c r="A18" s="80"/>
      <c r="B18" s="39" t="str">
        <f>'Gene Table'!E18</f>
        <v>hsa-miR-452-5p</v>
      </c>
      <c r="C18" s="39" t="str">
        <f>'Gene Table'!B18</f>
        <v>A16</v>
      </c>
      <c r="D18" s="145"/>
      <c r="E18" s="145"/>
      <c r="F18" s="145"/>
      <c r="G18" s="145"/>
      <c r="H18" s="145"/>
      <c r="I18" s="145"/>
      <c r="J18" s="145"/>
      <c r="K18" s="145"/>
      <c r="L18" s="145"/>
      <c r="M18" s="145"/>
      <c r="N18" s="148"/>
      <c r="O18" s="149"/>
    </row>
    <row r="19" spans="1:15">
      <c r="A19" s="80"/>
      <c r="B19" s="39" t="str">
        <f>'Gene Table'!E19</f>
        <v>hsa-miR-1182</v>
      </c>
      <c r="C19" s="39" t="str">
        <f>'Gene Table'!B19</f>
        <v>A17</v>
      </c>
      <c r="D19" s="145"/>
      <c r="E19" s="145"/>
      <c r="F19" s="145"/>
      <c r="G19" s="145"/>
      <c r="H19" s="145"/>
      <c r="I19" s="145"/>
      <c r="J19" s="145"/>
      <c r="K19" s="145"/>
      <c r="L19" s="145"/>
      <c r="M19" s="145"/>
      <c r="N19" s="148"/>
      <c r="O19" s="149"/>
    </row>
    <row r="20" spans="1:15">
      <c r="A20" s="80"/>
      <c r="B20" s="39" t="str">
        <f>'Gene Table'!E20</f>
        <v>hsa-miR-590-5p</v>
      </c>
      <c r="C20" s="39" t="str">
        <f>'Gene Table'!B20</f>
        <v>A18</v>
      </c>
      <c r="D20" s="145"/>
      <c r="E20" s="145"/>
      <c r="F20" s="145"/>
      <c r="G20" s="145"/>
      <c r="H20" s="145"/>
      <c r="I20" s="145"/>
      <c r="J20" s="145"/>
      <c r="K20" s="145"/>
      <c r="L20" s="145"/>
      <c r="M20" s="145"/>
      <c r="N20" s="148"/>
      <c r="O20" s="149"/>
    </row>
    <row r="21" spans="1:15">
      <c r="A21" s="80"/>
      <c r="B21" s="39" t="str">
        <f>'Gene Table'!E21</f>
        <v>hsa-miR-1183</v>
      </c>
      <c r="C21" s="39" t="str">
        <f>'Gene Table'!B21</f>
        <v>A19</v>
      </c>
      <c r="D21" s="145"/>
      <c r="E21" s="145"/>
      <c r="F21" s="145"/>
      <c r="G21" s="145"/>
      <c r="H21" s="145"/>
      <c r="I21" s="145"/>
      <c r="J21" s="145"/>
      <c r="K21" s="145"/>
      <c r="L21" s="145"/>
      <c r="M21" s="145"/>
      <c r="N21" s="148"/>
      <c r="O21" s="149"/>
    </row>
    <row r="22" spans="1:15">
      <c r="A22" s="80"/>
      <c r="B22" s="39" t="str">
        <f>'Gene Table'!E22</f>
        <v>hsa-miR-100-5p</v>
      </c>
      <c r="C22" s="39" t="str">
        <f>'Gene Table'!B22</f>
        <v>A20</v>
      </c>
      <c r="D22" s="145"/>
      <c r="E22" s="145"/>
      <c r="F22" s="145"/>
      <c r="G22" s="145"/>
      <c r="H22" s="145"/>
      <c r="I22" s="145"/>
      <c r="J22" s="145"/>
      <c r="K22" s="145"/>
      <c r="L22" s="145"/>
      <c r="M22" s="145"/>
      <c r="N22" s="148"/>
      <c r="O22" s="149"/>
    </row>
    <row r="23" spans="1:15">
      <c r="A23" s="80"/>
      <c r="B23" s="39" t="str">
        <f>'Gene Table'!E23</f>
        <v>hsa-miR-1184</v>
      </c>
      <c r="C23" s="39" t="str">
        <f>'Gene Table'!B23</f>
        <v>A21</v>
      </c>
      <c r="D23" s="145"/>
      <c r="E23" s="145"/>
      <c r="F23" s="145"/>
      <c r="G23" s="145"/>
      <c r="H23" s="145"/>
      <c r="I23" s="145"/>
      <c r="J23" s="145"/>
      <c r="K23" s="145"/>
      <c r="L23" s="145"/>
      <c r="M23" s="145"/>
      <c r="N23" s="148"/>
      <c r="O23" s="149"/>
    </row>
    <row r="24" spans="1:15">
      <c r="A24" s="80"/>
      <c r="B24" s="39" t="str">
        <f>'Gene Table'!E24</f>
        <v>hsa-miR-363-3p</v>
      </c>
      <c r="C24" s="39" t="str">
        <f>'Gene Table'!B24</f>
        <v>A22</v>
      </c>
      <c r="D24" s="145"/>
      <c r="E24" s="145"/>
      <c r="F24" s="145"/>
      <c r="G24" s="145"/>
      <c r="H24" s="145"/>
      <c r="I24" s="145"/>
      <c r="J24" s="145"/>
      <c r="K24" s="145"/>
      <c r="L24" s="145"/>
      <c r="M24" s="145"/>
      <c r="N24" s="148"/>
      <c r="O24" s="149"/>
    </row>
    <row r="25" spans="1:15">
      <c r="A25" s="80"/>
      <c r="B25" s="39" t="str">
        <f>'Gene Table'!E25</f>
        <v>hsa-miR-1185-5p</v>
      </c>
      <c r="C25" s="39" t="str">
        <f>'Gene Table'!B25</f>
        <v>A23</v>
      </c>
      <c r="D25" s="145"/>
      <c r="E25" s="145"/>
      <c r="F25" s="145"/>
      <c r="G25" s="145"/>
      <c r="H25" s="145"/>
      <c r="I25" s="145"/>
      <c r="J25" s="145"/>
      <c r="K25" s="145"/>
      <c r="L25" s="145"/>
      <c r="M25" s="145"/>
      <c r="N25" s="148"/>
      <c r="O25" s="149"/>
    </row>
    <row r="26" spans="1:15">
      <c r="A26" s="80"/>
      <c r="B26" s="39" t="str">
        <f>'Gene Table'!E26</f>
        <v>hsa-miR-451a</v>
      </c>
      <c r="C26" s="39" t="str">
        <f>'Gene Table'!B26</f>
        <v>A24</v>
      </c>
      <c r="D26" s="145"/>
      <c r="E26" s="145"/>
      <c r="F26" s="145"/>
      <c r="G26" s="145"/>
      <c r="H26" s="145"/>
      <c r="I26" s="145"/>
      <c r="J26" s="145"/>
      <c r="K26" s="145"/>
      <c r="L26" s="145"/>
      <c r="M26" s="145"/>
      <c r="N26" s="148"/>
      <c r="O26" s="149"/>
    </row>
    <row r="27" spans="1:15">
      <c r="A27" s="80"/>
      <c r="B27" s="39" t="str">
        <f>'Gene Table'!E27</f>
        <v>hsa-miR-563</v>
      </c>
      <c r="C27" s="39" t="str">
        <f>'Gene Table'!B27</f>
        <v>B01</v>
      </c>
      <c r="D27" s="145"/>
      <c r="E27" s="145"/>
      <c r="F27" s="145"/>
      <c r="G27" s="145"/>
      <c r="H27" s="145"/>
      <c r="I27" s="145"/>
      <c r="J27" s="145"/>
      <c r="K27" s="145"/>
      <c r="L27" s="145"/>
      <c r="M27" s="145"/>
      <c r="N27" s="148"/>
      <c r="O27" s="149"/>
    </row>
    <row r="28" spans="1:15">
      <c r="A28" s="80"/>
      <c r="B28" s="39" t="str">
        <f>'Gene Table'!E28</f>
        <v>hsa-miR-576-3p</v>
      </c>
      <c r="C28" s="39" t="str">
        <f>'Gene Table'!B28</f>
        <v>B02</v>
      </c>
      <c r="D28" s="145"/>
      <c r="E28" s="145"/>
      <c r="F28" s="145"/>
      <c r="G28" s="145"/>
      <c r="H28" s="145"/>
      <c r="I28" s="145"/>
      <c r="J28" s="145"/>
      <c r="K28" s="145"/>
      <c r="L28" s="145"/>
      <c r="M28" s="145"/>
      <c r="N28" s="148"/>
      <c r="O28" s="149"/>
    </row>
    <row r="29" spans="1:15">
      <c r="A29" s="80"/>
      <c r="B29" s="39" t="str">
        <f>'Gene Table'!E29</f>
        <v>hsa-miR-889</v>
      </c>
      <c r="C29" s="39" t="str">
        <f>'Gene Table'!B29</f>
        <v>B03</v>
      </c>
      <c r="D29" s="145"/>
      <c r="E29" s="145"/>
      <c r="F29" s="145"/>
      <c r="G29" s="145"/>
      <c r="H29" s="145"/>
      <c r="I29" s="145"/>
      <c r="J29" s="145"/>
      <c r="K29" s="145"/>
      <c r="L29" s="145"/>
      <c r="M29" s="145"/>
      <c r="N29" s="148"/>
      <c r="O29" s="149"/>
    </row>
    <row r="30" spans="1:15">
      <c r="A30" s="80"/>
      <c r="B30" s="39" t="str">
        <f>'Gene Table'!E30</f>
        <v>hsa-miR-873-5p</v>
      </c>
      <c r="C30" s="39" t="str">
        <f>'Gene Table'!B30</f>
        <v>B04</v>
      </c>
      <c r="D30" s="145"/>
      <c r="E30" s="145"/>
      <c r="F30" s="145"/>
      <c r="G30" s="145"/>
      <c r="H30" s="145"/>
      <c r="I30" s="145"/>
      <c r="J30" s="145"/>
      <c r="K30" s="145"/>
      <c r="L30" s="145"/>
      <c r="M30" s="145"/>
      <c r="N30" s="148"/>
      <c r="O30" s="149"/>
    </row>
    <row r="31" spans="1:15">
      <c r="A31" s="80"/>
      <c r="B31" s="39" t="str">
        <f>'Gene Table'!E31</f>
        <v>hsa-miR-516b-5p</v>
      </c>
      <c r="C31" s="39" t="str">
        <f>'Gene Table'!B31</f>
        <v>B05</v>
      </c>
      <c r="D31" s="145"/>
      <c r="E31" s="145"/>
      <c r="F31" s="145"/>
      <c r="G31" s="145"/>
      <c r="H31" s="145"/>
      <c r="I31" s="145"/>
      <c r="J31" s="145"/>
      <c r="K31" s="145"/>
      <c r="L31" s="145"/>
      <c r="M31" s="145"/>
      <c r="N31" s="148"/>
      <c r="O31" s="149"/>
    </row>
    <row r="32" spans="1:15">
      <c r="A32" s="80"/>
      <c r="B32" s="39" t="str">
        <f>'Gene Table'!E32</f>
        <v>hsa-miR-524-5p</v>
      </c>
      <c r="C32" s="39" t="str">
        <f>'Gene Table'!B32</f>
        <v>B06</v>
      </c>
      <c r="D32" s="145"/>
      <c r="E32" s="145"/>
      <c r="F32" s="145"/>
      <c r="G32" s="145"/>
      <c r="H32" s="145"/>
      <c r="I32" s="145"/>
      <c r="J32" s="145"/>
      <c r="K32" s="145"/>
      <c r="L32" s="145"/>
      <c r="M32" s="145"/>
      <c r="N32" s="148"/>
      <c r="O32" s="149"/>
    </row>
    <row r="33" spans="1:15">
      <c r="A33" s="80"/>
      <c r="B33" s="39" t="str">
        <f>'Gene Table'!E33</f>
        <v>hsa-miR-586</v>
      </c>
      <c r="C33" s="39" t="str">
        <f>'Gene Table'!B33</f>
        <v>B07</v>
      </c>
      <c r="D33" s="145"/>
      <c r="E33" s="145"/>
      <c r="F33" s="145"/>
      <c r="G33" s="145"/>
      <c r="H33" s="145"/>
      <c r="I33" s="145"/>
      <c r="J33" s="145"/>
      <c r="K33" s="145"/>
      <c r="L33" s="145"/>
      <c r="M33" s="145"/>
      <c r="N33" s="148"/>
      <c r="O33" s="149"/>
    </row>
    <row r="34" spans="1:15">
      <c r="A34" s="80"/>
      <c r="B34" s="39" t="str">
        <f>'Gene Table'!E34</f>
        <v>hsa-miR-525-5p</v>
      </c>
      <c r="C34" s="39" t="str">
        <f>'Gene Table'!B34</f>
        <v>B08</v>
      </c>
      <c r="D34" s="145"/>
      <c r="E34" s="145"/>
      <c r="F34" s="145"/>
      <c r="G34" s="145"/>
      <c r="H34" s="145"/>
      <c r="I34" s="145"/>
      <c r="J34" s="145"/>
      <c r="K34" s="145"/>
      <c r="L34" s="145"/>
      <c r="M34" s="145"/>
      <c r="N34" s="148"/>
      <c r="O34" s="149"/>
    </row>
    <row r="35" spans="1:15">
      <c r="A35" s="80"/>
      <c r="B35" s="39" t="str">
        <f>'Gene Table'!E35</f>
        <v>hsa-miR-220a</v>
      </c>
      <c r="C35" s="39" t="str">
        <f>'Gene Table'!B35</f>
        <v>B09</v>
      </c>
      <c r="D35" s="145"/>
      <c r="E35" s="145"/>
      <c r="F35" s="145"/>
      <c r="G35" s="145"/>
      <c r="H35" s="145"/>
      <c r="I35" s="145"/>
      <c r="J35" s="145"/>
      <c r="K35" s="145"/>
      <c r="L35" s="145"/>
      <c r="M35" s="145"/>
      <c r="N35" s="148"/>
      <c r="O35" s="149"/>
    </row>
    <row r="36" spans="1:15">
      <c r="A36" s="80"/>
      <c r="B36" s="39" t="str">
        <f>'Gene Table'!E36</f>
        <v>hsa-miR-1253</v>
      </c>
      <c r="C36" s="39" t="str">
        <f>'Gene Table'!B36</f>
        <v>B10</v>
      </c>
      <c r="D36" s="145"/>
      <c r="E36" s="145"/>
      <c r="F36" s="145"/>
      <c r="G36" s="145"/>
      <c r="H36" s="145"/>
      <c r="I36" s="145"/>
      <c r="J36" s="145"/>
      <c r="K36" s="145"/>
      <c r="L36" s="145"/>
      <c r="M36" s="145"/>
      <c r="N36" s="148"/>
      <c r="O36" s="149"/>
    </row>
    <row r="37" spans="1:15">
      <c r="A37" s="80"/>
      <c r="B37" s="39" t="str">
        <f>'Gene Table'!E37</f>
        <v>hsa-miR-513a-5p</v>
      </c>
      <c r="C37" s="39" t="str">
        <f>'Gene Table'!B37</f>
        <v>B11</v>
      </c>
      <c r="D37" s="145"/>
      <c r="E37" s="145"/>
      <c r="F37" s="145"/>
      <c r="G37" s="145"/>
      <c r="H37" s="145"/>
      <c r="I37" s="145"/>
      <c r="J37" s="145"/>
      <c r="K37" s="145"/>
      <c r="L37" s="145"/>
      <c r="M37" s="145"/>
      <c r="N37" s="148"/>
      <c r="O37" s="149"/>
    </row>
    <row r="38" spans="1:15">
      <c r="A38" s="80"/>
      <c r="B38" s="39" t="str">
        <f>'Gene Table'!E38</f>
        <v>hsa-miR-597</v>
      </c>
      <c r="C38" s="39" t="str">
        <f>'Gene Table'!B38</f>
        <v>B12</v>
      </c>
      <c r="D38" s="145"/>
      <c r="E38" s="145"/>
      <c r="F38" s="145"/>
      <c r="G38" s="145"/>
      <c r="H38" s="145"/>
      <c r="I38" s="145"/>
      <c r="J38" s="145"/>
      <c r="K38" s="145"/>
      <c r="L38" s="145"/>
      <c r="M38" s="145"/>
      <c r="N38" s="148"/>
      <c r="O38" s="149"/>
    </row>
    <row r="39" spans="1:15">
      <c r="A39" s="80"/>
      <c r="B39" s="39" t="str">
        <f>'Gene Table'!E39</f>
        <v>hsa-miR-1258</v>
      </c>
      <c r="C39" s="39" t="str">
        <f>'Gene Table'!B39</f>
        <v>B13</v>
      </c>
      <c r="D39" s="145"/>
      <c r="E39" s="145"/>
      <c r="F39" s="145"/>
      <c r="G39" s="145"/>
      <c r="H39" s="145"/>
      <c r="I39" s="145"/>
      <c r="J39" s="145"/>
      <c r="K39" s="145"/>
      <c r="L39" s="145"/>
      <c r="M39" s="145"/>
      <c r="N39" s="148"/>
      <c r="O39" s="149"/>
    </row>
    <row r="40" spans="1:15">
      <c r="A40" s="80"/>
      <c r="B40" s="39" t="str">
        <f>'Gene Table'!E40</f>
        <v>hsa-miR-885-5p</v>
      </c>
      <c r="C40" s="39" t="str">
        <f>'Gene Table'!B40</f>
        <v>B14</v>
      </c>
      <c r="D40" s="145"/>
      <c r="E40" s="145"/>
      <c r="F40" s="145"/>
      <c r="G40" s="145"/>
      <c r="H40" s="145"/>
      <c r="I40" s="145"/>
      <c r="J40" s="145"/>
      <c r="K40" s="145"/>
      <c r="L40" s="145"/>
      <c r="M40" s="145"/>
      <c r="N40" s="148"/>
      <c r="O40" s="149"/>
    </row>
    <row r="41" spans="1:15">
      <c r="A41" s="80"/>
      <c r="B41" s="39" t="str">
        <f>'Gene Table'!E41</f>
        <v>hsa-miR-1262</v>
      </c>
      <c r="C41" s="39" t="str">
        <f>'Gene Table'!B41</f>
        <v>B15</v>
      </c>
      <c r="D41" s="145"/>
      <c r="E41" s="145"/>
      <c r="F41" s="145"/>
      <c r="G41" s="145"/>
      <c r="H41" s="145"/>
      <c r="I41" s="145"/>
      <c r="J41" s="145"/>
      <c r="K41" s="145"/>
      <c r="L41" s="145"/>
      <c r="M41" s="145"/>
      <c r="N41" s="148"/>
      <c r="O41" s="149"/>
    </row>
    <row r="42" spans="1:15">
      <c r="A42" s="80"/>
      <c r="B42" s="39" t="str">
        <f>'Gene Table'!E42</f>
        <v>hsa-miR-1284</v>
      </c>
      <c r="C42" s="39" t="str">
        <f>'Gene Table'!B42</f>
        <v>B16</v>
      </c>
      <c r="D42" s="145"/>
      <c r="E42" s="145"/>
      <c r="F42" s="145"/>
      <c r="G42" s="145"/>
      <c r="H42" s="145"/>
      <c r="I42" s="145"/>
      <c r="J42" s="145"/>
      <c r="K42" s="145"/>
      <c r="L42" s="145"/>
      <c r="M42" s="145"/>
      <c r="N42" s="148"/>
      <c r="O42" s="149"/>
    </row>
    <row r="43" spans="1:15">
      <c r="A43" s="80"/>
      <c r="B43" s="39" t="str">
        <f>'Gene Table'!E43</f>
        <v>hsa-miR-203</v>
      </c>
      <c r="C43" s="39" t="str">
        <f>'Gene Table'!B43</f>
        <v>B17</v>
      </c>
      <c r="D43" s="145"/>
      <c r="E43" s="145"/>
      <c r="F43" s="145"/>
      <c r="G43" s="145"/>
      <c r="H43" s="145"/>
      <c r="I43" s="145"/>
      <c r="J43" s="145"/>
      <c r="K43" s="145"/>
      <c r="L43" s="145"/>
      <c r="M43" s="145"/>
      <c r="N43" s="148"/>
      <c r="O43" s="149"/>
    </row>
    <row r="44" spans="1:15">
      <c r="A44" s="80"/>
      <c r="B44" s="39" t="str">
        <f>'Gene Table'!E44</f>
        <v>hsa-miR-648</v>
      </c>
      <c r="C44" s="39" t="str">
        <f>'Gene Table'!B44</f>
        <v>B18</v>
      </c>
      <c r="D44" s="145"/>
      <c r="E44" s="145"/>
      <c r="F44" s="145"/>
      <c r="G44" s="145"/>
      <c r="H44" s="145"/>
      <c r="I44" s="145"/>
      <c r="J44" s="145"/>
      <c r="K44" s="145"/>
      <c r="L44" s="145"/>
      <c r="M44" s="145"/>
      <c r="N44" s="148"/>
      <c r="O44" s="149"/>
    </row>
    <row r="45" spans="1:15">
      <c r="A45" s="80"/>
      <c r="B45" s="39" t="str">
        <f>'Gene Table'!E45</f>
        <v>hsa-miR-28-5p</v>
      </c>
      <c r="C45" s="39" t="str">
        <f>'Gene Table'!B45</f>
        <v>B19</v>
      </c>
      <c r="D45" s="145"/>
      <c r="E45" s="145"/>
      <c r="F45" s="145"/>
      <c r="G45" s="145"/>
      <c r="H45" s="145"/>
      <c r="I45" s="145"/>
      <c r="J45" s="145"/>
      <c r="K45" s="145"/>
      <c r="L45" s="145"/>
      <c r="M45" s="145"/>
      <c r="N45" s="148"/>
      <c r="O45" s="149"/>
    </row>
    <row r="46" spans="1:15">
      <c r="A46" s="80"/>
      <c r="B46" s="39" t="str">
        <f>'Gene Table'!E46</f>
        <v>hsa-miR-1283</v>
      </c>
      <c r="C46" s="39" t="str">
        <f>'Gene Table'!B46</f>
        <v>B20</v>
      </c>
      <c r="D46" s="145"/>
      <c r="E46" s="145"/>
      <c r="F46" s="145"/>
      <c r="G46" s="145"/>
      <c r="H46" s="145"/>
      <c r="I46" s="145"/>
      <c r="J46" s="145"/>
      <c r="K46" s="145"/>
      <c r="L46" s="145"/>
      <c r="M46" s="145"/>
      <c r="N46" s="148"/>
      <c r="O46" s="149"/>
    </row>
    <row r="47" spans="1:15">
      <c r="A47" s="80"/>
      <c r="B47" s="39" t="str">
        <f>'Gene Table'!E47</f>
        <v>hsa-miR-450a-5p</v>
      </c>
      <c r="C47" s="39" t="str">
        <f>'Gene Table'!B47</f>
        <v>B21</v>
      </c>
      <c r="D47" s="145"/>
      <c r="E47" s="145"/>
      <c r="F47" s="145"/>
      <c r="G47" s="145"/>
      <c r="H47" s="145"/>
      <c r="I47" s="145"/>
      <c r="J47" s="145"/>
      <c r="K47" s="145"/>
      <c r="L47" s="145"/>
      <c r="M47" s="145"/>
      <c r="N47" s="148"/>
      <c r="O47" s="149"/>
    </row>
    <row r="48" spans="1:15">
      <c r="A48" s="80"/>
      <c r="B48" s="39" t="str">
        <f>'Gene Table'!E48</f>
        <v>hsa-miR-28-3p</v>
      </c>
      <c r="C48" s="39" t="str">
        <f>'Gene Table'!B48</f>
        <v>B22</v>
      </c>
      <c r="D48" s="145"/>
      <c r="E48" s="145"/>
      <c r="F48" s="145"/>
      <c r="G48" s="145"/>
      <c r="H48" s="145"/>
      <c r="I48" s="145"/>
      <c r="J48" s="145"/>
      <c r="K48" s="145"/>
      <c r="L48" s="145"/>
      <c r="M48" s="145"/>
      <c r="N48" s="148"/>
      <c r="O48" s="149"/>
    </row>
    <row r="49" spans="1:15">
      <c r="A49" s="80"/>
      <c r="B49" s="39" t="str">
        <f>'Gene Table'!E49</f>
        <v>hsa-miR-450b-5p</v>
      </c>
      <c r="C49" s="39" t="str">
        <f>'Gene Table'!B49</f>
        <v>B23</v>
      </c>
      <c r="D49" s="145"/>
      <c r="E49" s="145"/>
      <c r="F49" s="145"/>
      <c r="G49" s="145"/>
      <c r="H49" s="145"/>
      <c r="I49" s="145"/>
      <c r="J49" s="145"/>
      <c r="K49" s="145"/>
      <c r="L49" s="145"/>
      <c r="M49" s="145"/>
      <c r="N49" s="148"/>
      <c r="O49" s="149"/>
    </row>
    <row r="50" spans="1:15">
      <c r="A50" s="80"/>
      <c r="B50" s="39" t="str">
        <f>'Gene Table'!E50</f>
        <v>hsa-miR-342-5p</v>
      </c>
      <c r="C50" s="39" t="str">
        <f>'Gene Table'!B50</f>
        <v>B24</v>
      </c>
      <c r="D50" s="145"/>
      <c r="E50" s="145"/>
      <c r="F50" s="145"/>
      <c r="G50" s="145"/>
      <c r="H50" s="145"/>
      <c r="I50" s="145"/>
      <c r="J50" s="145"/>
      <c r="K50" s="145"/>
      <c r="L50" s="145"/>
      <c r="M50" s="145"/>
      <c r="N50" s="148"/>
      <c r="O50" s="149"/>
    </row>
    <row r="51" spans="1:15">
      <c r="A51" s="80"/>
      <c r="B51" s="39" t="str">
        <f>'Gene Table'!E51</f>
        <v>hsa-miR-1197</v>
      </c>
      <c r="C51" s="39" t="str">
        <f>'Gene Table'!B51</f>
        <v>C01</v>
      </c>
      <c r="D51" s="145"/>
      <c r="E51" s="145"/>
      <c r="F51" s="145"/>
      <c r="G51" s="145"/>
      <c r="H51" s="145"/>
      <c r="I51" s="145"/>
      <c r="J51" s="145"/>
      <c r="K51" s="145"/>
      <c r="L51" s="145"/>
      <c r="M51" s="145"/>
      <c r="N51" s="148"/>
      <c r="O51" s="149"/>
    </row>
    <row r="52" spans="1:15">
      <c r="A52" s="80"/>
      <c r="B52" s="39" t="str">
        <f>'Gene Table'!E52</f>
        <v>hsa-miR-508-5p</v>
      </c>
      <c r="C52" s="39" t="str">
        <f>'Gene Table'!B52</f>
        <v>C02</v>
      </c>
      <c r="D52" s="145"/>
      <c r="E52" s="145"/>
      <c r="F52" s="145"/>
      <c r="G52" s="145"/>
      <c r="H52" s="145"/>
      <c r="I52" s="145"/>
      <c r="J52" s="145"/>
      <c r="K52" s="145"/>
      <c r="L52" s="145"/>
      <c r="M52" s="145"/>
      <c r="N52" s="148"/>
      <c r="O52" s="149"/>
    </row>
    <row r="53" spans="1:15">
      <c r="A53" s="80"/>
      <c r="B53" s="39" t="str">
        <f>'Gene Table'!E53</f>
        <v>hsa-miR-1201</v>
      </c>
      <c r="C53" s="39" t="str">
        <f>'Gene Table'!B53</f>
        <v>C03</v>
      </c>
      <c r="D53" s="145"/>
      <c r="E53" s="145"/>
      <c r="F53" s="145"/>
      <c r="G53" s="145"/>
      <c r="H53" s="145"/>
      <c r="I53" s="145"/>
      <c r="J53" s="145"/>
      <c r="K53" s="145"/>
      <c r="L53" s="145"/>
      <c r="M53" s="145"/>
      <c r="N53" s="148"/>
      <c r="O53" s="149"/>
    </row>
    <row r="54" spans="1:15">
      <c r="A54" s="80"/>
      <c r="B54" s="39" t="str">
        <f>'Gene Table'!E54</f>
        <v>hsa-miR-572</v>
      </c>
      <c r="C54" s="39" t="str">
        <f>'Gene Table'!B54</f>
        <v>C04</v>
      </c>
      <c r="D54" s="145"/>
      <c r="E54" s="145"/>
      <c r="F54" s="145"/>
      <c r="G54" s="145"/>
      <c r="H54" s="145"/>
      <c r="I54" s="145"/>
      <c r="J54" s="145"/>
      <c r="K54" s="145"/>
      <c r="L54" s="145"/>
      <c r="M54" s="145"/>
      <c r="N54" s="148"/>
      <c r="O54" s="149"/>
    </row>
    <row r="55" spans="1:15">
      <c r="A55" s="80"/>
      <c r="B55" s="39" t="str">
        <f>'Gene Table'!E55</f>
        <v>hsa-miR-1202</v>
      </c>
      <c r="C55" s="39" t="str">
        <f>'Gene Table'!B55</f>
        <v>C05</v>
      </c>
      <c r="D55" s="145"/>
      <c r="E55" s="145"/>
      <c r="F55" s="145"/>
      <c r="G55" s="145"/>
      <c r="H55" s="145"/>
      <c r="I55" s="145"/>
      <c r="J55" s="145"/>
      <c r="K55" s="145"/>
      <c r="L55" s="145"/>
      <c r="M55" s="145"/>
      <c r="N55" s="148"/>
      <c r="O55" s="149"/>
    </row>
    <row r="56" spans="1:15">
      <c r="A56" s="80"/>
      <c r="B56" s="39" t="str">
        <f>'Gene Table'!E56</f>
        <v>hsa-miR-99a-5p</v>
      </c>
      <c r="C56" s="39" t="str">
        <f>'Gene Table'!B56</f>
        <v>C06</v>
      </c>
      <c r="D56" s="145"/>
      <c r="E56" s="145"/>
      <c r="F56" s="145"/>
      <c r="G56" s="145"/>
      <c r="H56" s="145"/>
      <c r="I56" s="145"/>
      <c r="J56" s="145"/>
      <c r="K56" s="145"/>
      <c r="L56" s="145"/>
      <c r="M56" s="145"/>
      <c r="N56" s="148"/>
      <c r="O56" s="149"/>
    </row>
    <row r="57" spans="1:15">
      <c r="A57" s="80"/>
      <c r="B57" s="39" t="str">
        <f>'Gene Table'!E57</f>
        <v>hsa-miR-1204</v>
      </c>
      <c r="C57" s="39" t="str">
        <f>'Gene Table'!B57</f>
        <v>C07</v>
      </c>
      <c r="D57" s="145"/>
      <c r="E57" s="145"/>
      <c r="F57" s="145"/>
      <c r="G57" s="145"/>
      <c r="H57" s="145"/>
      <c r="I57" s="145"/>
      <c r="J57" s="145"/>
      <c r="K57" s="145"/>
      <c r="L57" s="145"/>
      <c r="M57" s="145"/>
      <c r="N57" s="148"/>
      <c r="O57" s="149"/>
    </row>
    <row r="58" spans="1:15">
      <c r="A58" s="80"/>
      <c r="B58" s="39" t="str">
        <f>'Gene Table'!E58</f>
        <v>hsa-miR-602</v>
      </c>
      <c r="C58" s="39" t="str">
        <f>'Gene Table'!B58</f>
        <v>C08</v>
      </c>
      <c r="D58" s="145"/>
      <c r="E58" s="145"/>
      <c r="F58" s="145"/>
      <c r="G58" s="145"/>
      <c r="H58" s="145"/>
      <c r="I58" s="145"/>
      <c r="J58" s="145"/>
      <c r="K58" s="145"/>
      <c r="L58" s="145"/>
      <c r="M58" s="145"/>
      <c r="N58" s="148"/>
      <c r="O58" s="149"/>
    </row>
    <row r="59" spans="1:15">
      <c r="A59" s="80"/>
      <c r="B59" s="39" t="str">
        <f>'Gene Table'!E59</f>
        <v>hsa-miR-1205</v>
      </c>
      <c r="C59" s="39" t="str">
        <f>'Gene Table'!B59</f>
        <v>C09</v>
      </c>
      <c r="D59" s="145"/>
      <c r="E59" s="145"/>
      <c r="F59" s="145"/>
      <c r="G59" s="145"/>
      <c r="H59" s="145"/>
      <c r="I59" s="145"/>
      <c r="J59" s="145"/>
      <c r="K59" s="145"/>
      <c r="L59" s="145"/>
      <c r="M59" s="145"/>
      <c r="N59" s="148"/>
      <c r="O59" s="149"/>
    </row>
    <row r="60" spans="1:15">
      <c r="A60" s="80"/>
      <c r="B60" s="39" t="str">
        <f>'Gene Table'!E60</f>
        <v>hsa-miR-491-5p</v>
      </c>
      <c r="C60" s="39" t="str">
        <f>'Gene Table'!B60</f>
        <v>C10</v>
      </c>
      <c r="D60" s="145"/>
      <c r="E60" s="145"/>
      <c r="F60" s="145"/>
      <c r="G60" s="145"/>
      <c r="H60" s="145"/>
      <c r="I60" s="145"/>
      <c r="J60" s="145"/>
      <c r="K60" s="145"/>
      <c r="L60" s="145"/>
      <c r="M60" s="145"/>
      <c r="N60" s="148"/>
      <c r="O60" s="149"/>
    </row>
    <row r="61" spans="1:15">
      <c r="A61" s="80"/>
      <c r="B61" s="39" t="str">
        <f>'Gene Table'!E61</f>
        <v>hsa-miR-1206</v>
      </c>
      <c r="C61" s="39" t="str">
        <f>'Gene Table'!B61</f>
        <v>C11</v>
      </c>
      <c r="D61" s="145"/>
      <c r="E61" s="145"/>
      <c r="F61" s="145"/>
      <c r="G61" s="145"/>
      <c r="H61" s="145"/>
      <c r="I61" s="145"/>
      <c r="J61" s="145"/>
      <c r="K61" s="145"/>
      <c r="L61" s="145"/>
      <c r="M61" s="145"/>
      <c r="N61" s="148"/>
      <c r="O61" s="149"/>
    </row>
    <row r="62" spans="1:15">
      <c r="A62" s="80"/>
      <c r="B62" s="39" t="str">
        <f>'Gene Table'!E62</f>
        <v>hsa-miR-874</v>
      </c>
      <c r="C62" s="39" t="str">
        <f>'Gene Table'!B62</f>
        <v>C12</v>
      </c>
      <c r="D62" s="145"/>
      <c r="E62" s="145"/>
      <c r="F62" s="145"/>
      <c r="G62" s="145"/>
      <c r="H62" s="145"/>
      <c r="I62" s="145"/>
      <c r="J62" s="145"/>
      <c r="K62" s="145"/>
      <c r="L62" s="145"/>
      <c r="M62" s="145"/>
      <c r="N62" s="148"/>
      <c r="O62" s="149"/>
    </row>
    <row r="63" spans="1:15">
      <c r="A63" s="80"/>
      <c r="B63" s="39" t="str">
        <f>'Gene Table'!E63</f>
        <v>hsa-miR-1207-3p</v>
      </c>
      <c r="C63" s="39" t="str">
        <f>'Gene Table'!B63</f>
        <v>C13</v>
      </c>
      <c r="D63" s="145"/>
      <c r="E63" s="145"/>
      <c r="F63" s="145"/>
      <c r="G63" s="145"/>
      <c r="H63" s="145"/>
      <c r="I63" s="145"/>
      <c r="J63" s="145"/>
      <c r="K63" s="145"/>
      <c r="L63" s="145"/>
      <c r="M63" s="145"/>
      <c r="N63" s="148"/>
      <c r="O63" s="149"/>
    </row>
    <row r="64" spans="1:15">
      <c r="A64" s="80"/>
      <c r="B64" s="39" t="str">
        <f>'Gene Table'!E64</f>
        <v>hsa-miR-888-5p</v>
      </c>
      <c r="C64" s="39" t="str">
        <f>'Gene Table'!B64</f>
        <v>C14</v>
      </c>
      <c r="D64" s="145"/>
      <c r="E64" s="145"/>
      <c r="F64" s="145"/>
      <c r="G64" s="145"/>
      <c r="H64" s="145"/>
      <c r="I64" s="145"/>
      <c r="J64" s="145"/>
      <c r="K64" s="145"/>
      <c r="L64" s="145"/>
      <c r="M64" s="145"/>
      <c r="N64" s="148"/>
      <c r="O64" s="149"/>
    </row>
    <row r="65" spans="1:15">
      <c r="A65" s="80"/>
      <c r="B65" s="39" t="str">
        <f>'Gene Table'!E65</f>
        <v>hsa-miR-1207-5p</v>
      </c>
      <c r="C65" s="39" t="str">
        <f>'Gene Table'!B65</f>
        <v>C15</v>
      </c>
      <c r="D65" s="145"/>
      <c r="E65" s="145"/>
      <c r="F65" s="145"/>
      <c r="G65" s="145"/>
      <c r="H65" s="145"/>
      <c r="I65" s="145"/>
      <c r="J65" s="145"/>
      <c r="K65" s="145"/>
      <c r="L65" s="145"/>
      <c r="M65" s="145"/>
      <c r="N65" s="148"/>
      <c r="O65" s="149"/>
    </row>
    <row r="66" spans="1:15">
      <c r="A66" s="80"/>
      <c r="B66" s="39" t="str">
        <f>'Gene Table'!E66</f>
        <v>hsa-miR-130a-3p</v>
      </c>
      <c r="C66" s="39" t="str">
        <f>'Gene Table'!B66</f>
        <v>C16</v>
      </c>
      <c r="D66" s="145"/>
      <c r="E66" s="145"/>
      <c r="F66" s="145"/>
      <c r="G66" s="145"/>
      <c r="H66" s="145"/>
      <c r="I66" s="145"/>
      <c r="J66" s="145"/>
      <c r="K66" s="145"/>
      <c r="L66" s="145"/>
      <c r="M66" s="145"/>
      <c r="N66" s="148"/>
      <c r="O66" s="149"/>
    </row>
    <row r="67" spans="1:15">
      <c r="A67" s="80"/>
      <c r="B67" s="39" t="str">
        <f>'Gene Table'!E67</f>
        <v>hsa-miR-1208</v>
      </c>
      <c r="C67" s="39" t="str">
        <f>'Gene Table'!B67</f>
        <v>C17</v>
      </c>
      <c r="D67" s="145"/>
      <c r="E67" s="145"/>
      <c r="F67" s="145"/>
      <c r="G67" s="145"/>
      <c r="H67" s="145"/>
      <c r="I67" s="145"/>
      <c r="J67" s="145"/>
      <c r="K67" s="145"/>
      <c r="L67" s="145"/>
      <c r="M67" s="145"/>
      <c r="N67" s="148"/>
      <c r="O67" s="149"/>
    </row>
    <row r="68" spans="1:15">
      <c r="A68" s="80"/>
      <c r="B68" s="39" t="str">
        <f>'Gene Table'!E68</f>
        <v>hsa-miR-30a-5p</v>
      </c>
      <c r="C68" s="39" t="str">
        <f>'Gene Table'!B68</f>
        <v>C18</v>
      </c>
      <c r="D68" s="145"/>
      <c r="E68" s="145"/>
      <c r="F68" s="145"/>
      <c r="G68" s="145"/>
      <c r="H68" s="145"/>
      <c r="I68" s="145"/>
      <c r="J68" s="145"/>
      <c r="K68" s="145"/>
      <c r="L68" s="145"/>
      <c r="M68" s="145"/>
      <c r="N68" s="148"/>
      <c r="O68" s="149"/>
    </row>
    <row r="69" spans="1:15">
      <c r="A69" s="80"/>
      <c r="B69" s="39" t="str">
        <f>'Gene Table'!E69</f>
        <v>hsa-miR-122-5p</v>
      </c>
      <c r="C69" s="39" t="str">
        <f>'Gene Table'!B69</f>
        <v>C19</v>
      </c>
      <c r="D69" s="145"/>
      <c r="E69" s="145"/>
      <c r="F69" s="145"/>
      <c r="G69" s="145"/>
      <c r="H69" s="145"/>
      <c r="I69" s="145"/>
      <c r="J69" s="145"/>
      <c r="K69" s="145"/>
      <c r="L69" s="145"/>
      <c r="M69" s="145"/>
      <c r="N69" s="148"/>
      <c r="O69" s="149"/>
    </row>
    <row r="70" spans="1:15">
      <c r="A70" s="80"/>
      <c r="B70" s="39" t="str">
        <f>'Gene Table'!E70</f>
        <v>hsa-miR-144-3p</v>
      </c>
      <c r="C70" s="39" t="str">
        <f>'Gene Table'!B70</f>
        <v>C20</v>
      </c>
      <c r="D70" s="145"/>
      <c r="E70" s="145"/>
      <c r="F70" s="145"/>
      <c r="G70" s="145"/>
      <c r="H70" s="145"/>
      <c r="I70" s="145"/>
      <c r="J70" s="145"/>
      <c r="K70" s="145"/>
      <c r="L70" s="145"/>
      <c r="M70" s="145"/>
      <c r="N70" s="148"/>
      <c r="O70" s="149"/>
    </row>
    <row r="71" spans="1:15">
      <c r="A71" s="80"/>
      <c r="B71" s="39" t="str">
        <f>'Gene Table'!E71</f>
        <v>hsa-miR-1224-3p</v>
      </c>
      <c r="C71" s="39" t="str">
        <f>'Gene Table'!B71</f>
        <v>C21</v>
      </c>
      <c r="D71" s="145"/>
      <c r="E71" s="145"/>
      <c r="F71" s="145"/>
      <c r="G71" s="145"/>
      <c r="H71" s="145"/>
      <c r="I71" s="145"/>
      <c r="J71" s="145"/>
      <c r="K71" s="145"/>
      <c r="L71" s="145"/>
      <c r="M71" s="145"/>
      <c r="N71" s="148"/>
      <c r="O71" s="149"/>
    </row>
    <row r="72" spans="1:15">
      <c r="A72" s="80"/>
      <c r="B72" s="39" t="str">
        <f>'Gene Table'!E72</f>
        <v>hsa-miR-34c-5p</v>
      </c>
      <c r="C72" s="39" t="str">
        <f>'Gene Table'!B72</f>
        <v>C22</v>
      </c>
      <c r="D72" s="145"/>
      <c r="E72" s="145"/>
      <c r="F72" s="145"/>
      <c r="G72" s="145"/>
      <c r="H72" s="145"/>
      <c r="I72" s="145"/>
      <c r="J72" s="145"/>
      <c r="K72" s="145"/>
      <c r="L72" s="145"/>
      <c r="M72" s="145"/>
      <c r="N72" s="148"/>
      <c r="O72" s="149"/>
    </row>
    <row r="73" spans="1:15">
      <c r="A73" s="80"/>
      <c r="B73" s="39" t="str">
        <f>'Gene Table'!E73</f>
        <v>hsa-miR-1224-5p</v>
      </c>
      <c r="C73" s="39" t="str">
        <f>'Gene Table'!B73</f>
        <v>C23</v>
      </c>
      <c r="D73" s="145"/>
      <c r="E73" s="145"/>
      <c r="F73" s="145"/>
      <c r="G73" s="145"/>
      <c r="H73" s="145"/>
      <c r="I73" s="145"/>
      <c r="J73" s="145"/>
      <c r="K73" s="145"/>
      <c r="L73" s="145"/>
      <c r="M73" s="145"/>
      <c r="N73" s="148"/>
      <c r="O73" s="149"/>
    </row>
    <row r="74" spans="1:15">
      <c r="A74" s="80"/>
      <c r="B74" s="39" t="str">
        <f>'Gene Table'!E74</f>
        <v>hsa-miR-30e-5p</v>
      </c>
      <c r="C74" s="39" t="str">
        <f>'Gene Table'!B74</f>
        <v>C24</v>
      </c>
      <c r="D74" s="145"/>
      <c r="E74" s="145"/>
      <c r="F74" s="145"/>
      <c r="G74" s="145"/>
      <c r="H74" s="145"/>
      <c r="I74" s="145"/>
      <c r="J74" s="145"/>
      <c r="K74" s="145"/>
      <c r="L74" s="145"/>
      <c r="M74" s="145"/>
      <c r="N74" s="148"/>
      <c r="O74" s="149"/>
    </row>
    <row r="75" spans="1:15">
      <c r="A75" s="80"/>
      <c r="B75" s="39" t="str">
        <f>'Gene Table'!E75</f>
        <v>hsa-miR-548m</v>
      </c>
      <c r="C75" s="39" t="str">
        <f>'Gene Table'!B75</f>
        <v>D01</v>
      </c>
      <c r="D75" s="145"/>
      <c r="E75" s="145"/>
      <c r="F75" s="145"/>
      <c r="G75" s="145"/>
      <c r="H75" s="145"/>
      <c r="I75" s="145"/>
      <c r="J75" s="145"/>
      <c r="K75" s="145"/>
      <c r="L75" s="145"/>
      <c r="M75" s="145"/>
      <c r="N75" s="148"/>
      <c r="O75" s="149"/>
    </row>
    <row r="76" spans="1:15">
      <c r="A76" s="80"/>
      <c r="B76" s="39" t="str">
        <f>'Gene Table'!E76</f>
        <v>hsa-miR-520d-5p</v>
      </c>
      <c r="C76" s="39" t="str">
        <f>'Gene Table'!B76</f>
        <v>D02</v>
      </c>
      <c r="D76" s="145"/>
      <c r="E76" s="145"/>
      <c r="F76" s="145"/>
      <c r="G76" s="145"/>
      <c r="H76" s="145"/>
      <c r="I76" s="145"/>
      <c r="J76" s="145"/>
      <c r="K76" s="145"/>
      <c r="L76" s="145"/>
      <c r="M76" s="145"/>
      <c r="N76" s="148"/>
      <c r="O76" s="149"/>
    </row>
    <row r="77" spans="1:15">
      <c r="A77" s="80"/>
      <c r="B77" s="39" t="str">
        <f>'Gene Table'!E77</f>
        <v>hsa-miR-593-3p</v>
      </c>
      <c r="C77" s="39" t="str">
        <f>'Gene Table'!B77</f>
        <v>D03</v>
      </c>
      <c r="D77" s="145"/>
      <c r="E77" s="145"/>
      <c r="F77" s="145"/>
      <c r="G77" s="145"/>
      <c r="H77" s="145"/>
      <c r="I77" s="145"/>
      <c r="J77" s="145"/>
      <c r="K77" s="145"/>
      <c r="L77" s="145"/>
      <c r="M77" s="145"/>
      <c r="N77" s="148"/>
      <c r="O77" s="149"/>
    </row>
    <row r="78" spans="1:15">
      <c r="A78" s="80"/>
      <c r="B78" s="39" t="str">
        <f>'Gene Table'!E78</f>
        <v>hsa-miR-219-2-3p</v>
      </c>
      <c r="C78" s="39" t="str">
        <f>'Gene Table'!B78</f>
        <v>D04</v>
      </c>
      <c r="D78" s="145"/>
      <c r="E78" s="145"/>
      <c r="F78" s="145"/>
      <c r="G78" s="145"/>
      <c r="H78" s="145"/>
      <c r="I78" s="145"/>
      <c r="J78" s="145"/>
      <c r="K78" s="145"/>
      <c r="L78" s="145"/>
      <c r="M78" s="145"/>
      <c r="N78" s="148"/>
      <c r="O78" s="149"/>
    </row>
    <row r="79" spans="1:15">
      <c r="A79" s="80"/>
      <c r="B79" s="39" t="str">
        <f>'Gene Table'!E79</f>
        <v>hsa-miR-645</v>
      </c>
      <c r="C79" s="39" t="str">
        <f>'Gene Table'!B79</f>
        <v>D05</v>
      </c>
      <c r="D79" s="145"/>
      <c r="E79" s="145"/>
      <c r="F79" s="145"/>
      <c r="G79" s="145"/>
      <c r="H79" s="145"/>
      <c r="I79" s="145"/>
      <c r="J79" s="145"/>
      <c r="K79" s="145"/>
      <c r="L79" s="145"/>
      <c r="M79" s="145"/>
      <c r="N79" s="148"/>
      <c r="O79" s="149"/>
    </row>
    <row r="80" spans="1:15">
      <c r="A80" s="80"/>
      <c r="B80" s="39" t="str">
        <f>'Gene Table'!E80</f>
        <v>hsa-miR-488-3p</v>
      </c>
      <c r="C80" s="39" t="str">
        <f>'Gene Table'!B80</f>
        <v>D06</v>
      </c>
      <c r="D80" s="145"/>
      <c r="E80" s="145"/>
      <c r="F80" s="145"/>
      <c r="G80" s="145"/>
      <c r="H80" s="145"/>
      <c r="I80" s="145"/>
      <c r="J80" s="145"/>
      <c r="K80" s="145"/>
      <c r="L80" s="145"/>
      <c r="M80" s="145"/>
      <c r="N80" s="148"/>
      <c r="O80" s="149"/>
    </row>
    <row r="81" spans="1:15">
      <c r="A81" s="80"/>
      <c r="B81" s="39" t="str">
        <f>'Gene Table'!E81</f>
        <v>hsa-miR-643</v>
      </c>
      <c r="C81" s="39" t="str">
        <f>'Gene Table'!B81</f>
        <v>D07</v>
      </c>
      <c r="D81" s="145"/>
      <c r="E81" s="145"/>
      <c r="F81" s="145"/>
      <c r="G81" s="145"/>
      <c r="H81" s="145"/>
      <c r="I81" s="145"/>
      <c r="J81" s="145"/>
      <c r="K81" s="145"/>
      <c r="L81" s="145"/>
      <c r="M81" s="145"/>
      <c r="N81" s="148"/>
      <c r="O81" s="149"/>
    </row>
    <row r="82" spans="1:15">
      <c r="A82" s="80"/>
      <c r="B82" s="39" t="str">
        <f>'Gene Table'!E82</f>
        <v>hsa-miR-1246</v>
      </c>
      <c r="C82" s="39" t="str">
        <f>'Gene Table'!B82</f>
        <v>D08</v>
      </c>
      <c r="D82" s="145"/>
      <c r="E82" s="145"/>
      <c r="F82" s="145"/>
      <c r="G82" s="145"/>
      <c r="H82" s="145"/>
      <c r="I82" s="145"/>
      <c r="J82" s="145"/>
      <c r="K82" s="145"/>
      <c r="L82" s="145"/>
      <c r="M82" s="145"/>
      <c r="N82" s="148"/>
      <c r="O82" s="149"/>
    </row>
    <row r="83" spans="1:15">
      <c r="A83" s="80"/>
      <c r="B83" s="39" t="str">
        <f>'Gene Table'!E83</f>
        <v>hsa-miR-329</v>
      </c>
      <c r="C83" s="39" t="str">
        <f>'Gene Table'!B83</f>
        <v>D09</v>
      </c>
      <c r="D83" s="145"/>
      <c r="E83" s="145"/>
      <c r="F83" s="145"/>
      <c r="G83" s="145"/>
      <c r="H83" s="145"/>
      <c r="I83" s="145"/>
      <c r="J83" s="145"/>
      <c r="K83" s="145"/>
      <c r="L83" s="145"/>
      <c r="M83" s="145"/>
      <c r="N83" s="148"/>
      <c r="O83" s="149"/>
    </row>
    <row r="84" spans="1:15">
      <c r="A84" s="80"/>
      <c r="B84" s="39" t="str">
        <f>'Gene Table'!E84</f>
        <v>hsa-miR-1257</v>
      </c>
      <c r="C84" s="39" t="str">
        <f>'Gene Table'!B84</f>
        <v>D10</v>
      </c>
      <c r="D84" s="145"/>
      <c r="E84" s="145"/>
      <c r="F84" s="145"/>
      <c r="G84" s="145"/>
      <c r="H84" s="145"/>
      <c r="I84" s="145"/>
      <c r="J84" s="145"/>
      <c r="K84" s="145"/>
      <c r="L84" s="145"/>
      <c r="M84" s="145"/>
      <c r="N84" s="148"/>
      <c r="O84" s="149"/>
    </row>
    <row r="85" spans="1:15">
      <c r="A85" s="80"/>
      <c r="B85" s="39" t="str">
        <f>'Gene Table'!E85</f>
        <v>hsa-miR-539-5p</v>
      </c>
      <c r="C85" s="39" t="str">
        <f>'Gene Table'!B85</f>
        <v>D11</v>
      </c>
      <c r="D85" s="145"/>
      <c r="E85" s="145"/>
      <c r="F85" s="145"/>
      <c r="G85" s="145"/>
      <c r="H85" s="145"/>
      <c r="I85" s="145"/>
      <c r="J85" s="145"/>
      <c r="K85" s="145"/>
      <c r="L85" s="145"/>
      <c r="M85" s="145"/>
      <c r="N85" s="148"/>
      <c r="O85" s="149"/>
    </row>
    <row r="86" spans="1:15">
      <c r="A86" s="80"/>
      <c r="B86" s="39" t="str">
        <f>'Gene Table'!E86</f>
        <v>hsa-miR-220c</v>
      </c>
      <c r="C86" s="39" t="str">
        <f>'Gene Table'!B86</f>
        <v>D12</v>
      </c>
      <c r="D86" s="145"/>
      <c r="E86" s="145"/>
      <c r="F86" s="145"/>
      <c r="G86" s="145"/>
      <c r="H86" s="145"/>
      <c r="I86" s="145"/>
      <c r="J86" s="145"/>
      <c r="K86" s="145"/>
      <c r="L86" s="145"/>
      <c r="M86" s="145"/>
      <c r="N86" s="148"/>
      <c r="O86" s="149"/>
    </row>
    <row r="87" spans="1:15">
      <c r="A87" s="80"/>
      <c r="B87" s="39" t="str">
        <f>'Gene Table'!E87</f>
        <v>hsa-miR-365a-3p</v>
      </c>
      <c r="C87" s="39" t="str">
        <f>'Gene Table'!B87</f>
        <v>D13</v>
      </c>
      <c r="D87" s="145"/>
      <c r="E87" s="145"/>
      <c r="F87" s="145"/>
      <c r="G87" s="145"/>
      <c r="H87" s="145"/>
      <c r="I87" s="145"/>
      <c r="J87" s="145"/>
      <c r="K87" s="145"/>
      <c r="L87" s="145"/>
      <c r="M87" s="145"/>
      <c r="N87" s="148"/>
      <c r="O87" s="149"/>
    </row>
    <row r="88" spans="1:15">
      <c r="A88" s="80"/>
      <c r="B88" s="39" t="str">
        <f>'Gene Table'!E88</f>
        <v>hsa-miR-1299</v>
      </c>
      <c r="C88" s="39" t="str">
        <f>'Gene Table'!B88</f>
        <v>D14</v>
      </c>
      <c r="D88" s="145"/>
      <c r="E88" s="145"/>
      <c r="F88" s="145"/>
      <c r="G88" s="145"/>
      <c r="H88" s="145"/>
      <c r="I88" s="145"/>
      <c r="J88" s="145"/>
      <c r="K88" s="145"/>
      <c r="L88" s="145"/>
      <c r="M88" s="145"/>
      <c r="N88" s="148"/>
      <c r="O88" s="149"/>
    </row>
    <row r="89" spans="1:15">
      <c r="A89" s="80"/>
      <c r="B89" s="39" t="str">
        <f>'Gene Table'!E89</f>
        <v>hsa-miR-944</v>
      </c>
      <c r="C89" s="39" t="str">
        <f>'Gene Table'!B89</f>
        <v>D15</v>
      </c>
      <c r="D89" s="145"/>
      <c r="E89" s="145"/>
      <c r="F89" s="145"/>
      <c r="G89" s="145"/>
      <c r="H89" s="145"/>
      <c r="I89" s="145"/>
      <c r="J89" s="145"/>
      <c r="K89" s="145"/>
      <c r="L89" s="145"/>
      <c r="M89" s="145"/>
      <c r="N89" s="148"/>
      <c r="O89" s="149"/>
    </row>
    <row r="90" spans="1:15">
      <c r="A90" s="80"/>
      <c r="B90" s="39" t="str">
        <f>'Gene Table'!E90</f>
        <v>hsa-miR-1308</v>
      </c>
      <c r="C90" s="39" t="str">
        <f>'Gene Table'!B90</f>
        <v>D16</v>
      </c>
      <c r="D90" s="145"/>
      <c r="E90" s="145"/>
      <c r="F90" s="145"/>
      <c r="G90" s="145"/>
      <c r="H90" s="145"/>
      <c r="I90" s="145"/>
      <c r="J90" s="145"/>
      <c r="K90" s="145"/>
      <c r="L90" s="145"/>
      <c r="M90" s="145"/>
      <c r="N90" s="148"/>
      <c r="O90" s="149"/>
    </row>
    <row r="91" spans="1:15">
      <c r="A91" s="80"/>
      <c r="B91" s="39" t="str">
        <f>'Gene Table'!E91</f>
        <v>hsa-miR-1256</v>
      </c>
      <c r="C91" s="39" t="str">
        <f>'Gene Table'!B91</f>
        <v>D17</v>
      </c>
      <c r="D91" s="145"/>
      <c r="E91" s="145"/>
      <c r="F91" s="145"/>
      <c r="G91" s="145"/>
      <c r="H91" s="145"/>
      <c r="I91" s="145"/>
      <c r="J91" s="145"/>
      <c r="K91" s="145"/>
      <c r="L91" s="145"/>
      <c r="M91" s="145"/>
      <c r="N91" s="148"/>
      <c r="O91" s="149"/>
    </row>
    <row r="92" spans="1:15">
      <c r="A92" s="80"/>
      <c r="B92" s="39" t="str">
        <f>'Gene Table'!E92</f>
        <v>hsa-miR-509-5p</v>
      </c>
      <c r="C92" s="39" t="str">
        <f>'Gene Table'!B92</f>
        <v>D18</v>
      </c>
      <c r="D92" s="145"/>
      <c r="E92" s="145"/>
      <c r="F92" s="145"/>
      <c r="G92" s="145"/>
      <c r="H92" s="145"/>
      <c r="I92" s="145"/>
      <c r="J92" s="145"/>
      <c r="K92" s="145"/>
      <c r="L92" s="145"/>
      <c r="M92" s="145"/>
      <c r="N92" s="148"/>
      <c r="O92" s="149"/>
    </row>
    <row r="93" spans="1:15">
      <c r="A93" s="80"/>
      <c r="B93" s="39" t="str">
        <f>'Gene Table'!E93</f>
        <v>hsa-miR-558</v>
      </c>
      <c r="C93" s="39" t="str">
        <f>'Gene Table'!B93</f>
        <v>D19</v>
      </c>
      <c r="D93" s="145"/>
      <c r="E93" s="145"/>
      <c r="F93" s="145"/>
      <c r="G93" s="145"/>
      <c r="H93" s="145"/>
      <c r="I93" s="145"/>
      <c r="J93" s="145"/>
      <c r="K93" s="145"/>
      <c r="L93" s="145"/>
      <c r="M93" s="145"/>
      <c r="N93" s="148"/>
      <c r="O93" s="149"/>
    </row>
    <row r="94" spans="1:15">
      <c r="A94" s="80"/>
      <c r="B94" s="39" t="str">
        <f>'Gene Table'!E94</f>
        <v>hsa-miR-629-5p</v>
      </c>
      <c r="C94" s="39" t="str">
        <f>'Gene Table'!B94</f>
        <v>D20</v>
      </c>
      <c r="D94" s="145"/>
      <c r="E94" s="145"/>
      <c r="F94" s="145"/>
      <c r="G94" s="145"/>
      <c r="H94" s="145"/>
      <c r="I94" s="145"/>
      <c r="J94" s="145"/>
      <c r="K94" s="145"/>
      <c r="L94" s="145"/>
      <c r="M94" s="145"/>
      <c r="N94" s="148"/>
      <c r="O94" s="149"/>
    </row>
    <row r="95" spans="1:15">
      <c r="A95" s="80"/>
      <c r="B95" s="39" t="str">
        <f>'Gene Table'!E95</f>
        <v>hsa-miR-362-3p</v>
      </c>
      <c r="C95" s="39" t="str">
        <f>'Gene Table'!B95</f>
        <v>D21</v>
      </c>
      <c r="D95" s="145"/>
      <c r="E95" s="145"/>
      <c r="F95" s="145"/>
      <c r="G95" s="145"/>
      <c r="H95" s="145"/>
      <c r="I95" s="145"/>
      <c r="J95" s="145"/>
      <c r="K95" s="145"/>
      <c r="L95" s="145"/>
      <c r="M95" s="145"/>
      <c r="N95" s="148"/>
      <c r="O95" s="149"/>
    </row>
    <row r="96" spans="1:15">
      <c r="A96" s="80"/>
      <c r="B96" s="39" t="str">
        <f>'Gene Table'!E96</f>
        <v>hsa-miR-1267</v>
      </c>
      <c r="C96" s="39" t="str">
        <f>'Gene Table'!B96</f>
        <v>D22</v>
      </c>
      <c r="D96" s="145"/>
      <c r="E96" s="145"/>
      <c r="F96" s="145"/>
      <c r="G96" s="145"/>
      <c r="H96" s="145"/>
      <c r="I96" s="145"/>
      <c r="J96" s="145"/>
      <c r="K96" s="145"/>
      <c r="L96" s="145"/>
      <c r="M96" s="145"/>
      <c r="N96" s="148"/>
      <c r="O96" s="149"/>
    </row>
    <row r="97" spans="1:15">
      <c r="A97" s="80"/>
      <c r="B97" s="39" t="str">
        <f>'Gene Table'!E97</f>
        <v>hsa-miR-552</v>
      </c>
      <c r="C97" s="39" t="str">
        <f>'Gene Table'!B97</f>
        <v>D23</v>
      </c>
      <c r="D97" s="145"/>
      <c r="E97" s="145"/>
      <c r="F97" s="145"/>
      <c r="G97" s="145"/>
      <c r="H97" s="145"/>
      <c r="I97" s="145"/>
      <c r="J97" s="145"/>
      <c r="K97" s="145"/>
      <c r="L97" s="145"/>
      <c r="M97" s="145"/>
      <c r="N97" s="148"/>
      <c r="O97" s="149"/>
    </row>
    <row r="98" spans="1:15">
      <c r="A98" s="80"/>
      <c r="B98" s="39" t="str">
        <f>'Gene Table'!E98</f>
        <v>hsa-miR-147a</v>
      </c>
      <c r="C98" s="39" t="str">
        <f>'Gene Table'!B98</f>
        <v>D24</v>
      </c>
      <c r="D98" s="145"/>
      <c r="E98" s="145"/>
      <c r="F98" s="145"/>
      <c r="G98" s="145"/>
      <c r="H98" s="145"/>
      <c r="I98" s="145"/>
      <c r="J98" s="145"/>
      <c r="K98" s="145"/>
      <c r="L98" s="145"/>
      <c r="M98" s="145"/>
      <c r="N98" s="148"/>
      <c r="O98" s="149"/>
    </row>
    <row r="99" customHeight="1" spans="1:15">
      <c r="A99" s="80"/>
      <c r="B99" s="39" t="str">
        <f>'Gene Table'!E99</f>
        <v>hsa-miR-1225-3p</v>
      </c>
      <c r="C99" s="39" t="str">
        <f>'Gene Table'!B99</f>
        <v>E01</v>
      </c>
      <c r="D99" s="145"/>
      <c r="E99" s="145"/>
      <c r="F99" s="145"/>
      <c r="G99" s="145"/>
      <c r="H99" s="145"/>
      <c r="I99" s="145"/>
      <c r="J99" s="145"/>
      <c r="K99" s="145"/>
      <c r="L99" s="145"/>
      <c r="M99" s="145"/>
      <c r="N99" s="148"/>
      <c r="O99" s="149"/>
    </row>
    <row r="100" spans="1:15">
      <c r="A100" s="80"/>
      <c r="B100" s="39" t="str">
        <f>'Gene Table'!E100</f>
        <v>hsa-miR-199b-5p</v>
      </c>
      <c r="C100" s="39" t="str">
        <f>'Gene Table'!B100</f>
        <v>E02</v>
      </c>
      <c r="D100" s="145"/>
      <c r="E100" s="145"/>
      <c r="F100" s="145"/>
      <c r="G100" s="145"/>
      <c r="H100" s="145"/>
      <c r="I100" s="145"/>
      <c r="J100" s="145"/>
      <c r="K100" s="145"/>
      <c r="L100" s="145"/>
      <c r="M100" s="145"/>
      <c r="N100" s="148"/>
      <c r="O100" s="149"/>
    </row>
    <row r="101" spans="1:15">
      <c r="A101" s="80"/>
      <c r="B101" s="39" t="str">
        <f>'Gene Table'!E101</f>
        <v>hsa-miR-1226-3p</v>
      </c>
      <c r="C101" s="39" t="str">
        <f>'Gene Table'!B101</f>
        <v>E03</v>
      </c>
      <c r="D101" s="145"/>
      <c r="E101" s="145"/>
      <c r="F101" s="145"/>
      <c r="G101" s="145"/>
      <c r="H101" s="145"/>
      <c r="I101" s="145"/>
      <c r="J101" s="145"/>
      <c r="K101" s="145"/>
      <c r="L101" s="145"/>
      <c r="M101" s="145"/>
      <c r="N101" s="148"/>
      <c r="O101" s="149"/>
    </row>
    <row r="102" spans="1:15">
      <c r="A102" s="80"/>
      <c r="B102" s="39" t="str">
        <f>'Gene Table'!E102</f>
        <v>hsa-miR-193b-3p</v>
      </c>
      <c r="C102" s="39" t="str">
        <f>'Gene Table'!B102</f>
        <v>E04</v>
      </c>
      <c r="D102" s="145"/>
      <c r="E102" s="145"/>
      <c r="F102" s="145"/>
      <c r="G102" s="145"/>
      <c r="H102" s="145"/>
      <c r="I102" s="145"/>
      <c r="J102" s="145"/>
      <c r="K102" s="145"/>
      <c r="L102" s="145"/>
      <c r="M102" s="145"/>
      <c r="N102" s="148"/>
      <c r="O102" s="149"/>
    </row>
    <row r="103" spans="1:15">
      <c r="A103" s="80"/>
      <c r="B103" s="39" t="str">
        <f>'Gene Table'!E103</f>
        <v>hsa-miR-1227</v>
      </c>
      <c r="C103" s="39" t="str">
        <f>'Gene Table'!B103</f>
        <v>E05</v>
      </c>
      <c r="D103" s="145"/>
      <c r="E103" s="145"/>
      <c r="F103" s="145"/>
      <c r="G103" s="145"/>
      <c r="H103" s="145"/>
      <c r="I103" s="145"/>
      <c r="J103" s="145"/>
      <c r="K103" s="145"/>
      <c r="L103" s="145"/>
      <c r="M103" s="145"/>
      <c r="N103" s="148"/>
      <c r="O103" s="149"/>
    </row>
    <row r="104" spans="1:15">
      <c r="A104" s="80"/>
      <c r="B104" s="39" t="str">
        <f>'Gene Table'!E104</f>
        <v>hsa-miR-31-5p</v>
      </c>
      <c r="C104" s="39" t="str">
        <f>'Gene Table'!B104</f>
        <v>E06</v>
      </c>
      <c r="D104" s="145"/>
      <c r="E104" s="145"/>
      <c r="F104" s="145"/>
      <c r="G104" s="145"/>
      <c r="H104" s="145"/>
      <c r="I104" s="145"/>
      <c r="J104" s="145"/>
      <c r="K104" s="145"/>
      <c r="L104" s="145"/>
      <c r="M104" s="145"/>
      <c r="N104" s="148"/>
      <c r="O104" s="149"/>
    </row>
    <row r="105" spans="1:15">
      <c r="A105" s="80"/>
      <c r="B105" s="39" t="str">
        <f>'Gene Table'!E105</f>
        <v>hsa-miR-16-5p</v>
      </c>
      <c r="C105" s="39" t="str">
        <f>'Gene Table'!B105</f>
        <v>E07</v>
      </c>
      <c r="D105" s="145"/>
      <c r="E105" s="145"/>
      <c r="F105" s="145"/>
      <c r="G105" s="145"/>
      <c r="H105" s="145"/>
      <c r="I105" s="145"/>
      <c r="J105" s="145"/>
      <c r="K105" s="145"/>
      <c r="L105" s="145"/>
      <c r="M105" s="145"/>
      <c r="N105" s="148"/>
      <c r="O105" s="149"/>
    </row>
    <row r="106" spans="1:15">
      <c r="A106" s="80"/>
      <c r="B106" s="39" t="str">
        <f>'Gene Table'!E106</f>
        <v>hsa-miR-30d-5p</v>
      </c>
      <c r="C106" s="39" t="str">
        <f>'Gene Table'!B106</f>
        <v>E08</v>
      </c>
      <c r="D106" s="145"/>
      <c r="E106" s="145"/>
      <c r="F106" s="145"/>
      <c r="G106" s="145"/>
      <c r="H106" s="145"/>
      <c r="I106" s="145"/>
      <c r="J106" s="145"/>
      <c r="K106" s="145"/>
      <c r="L106" s="145"/>
      <c r="M106" s="145"/>
      <c r="N106" s="148"/>
      <c r="O106" s="149"/>
    </row>
    <row r="107" spans="1:15">
      <c r="A107" s="80"/>
      <c r="B107" s="39" t="str">
        <f>'Gene Table'!E107</f>
        <v>hsa-miR-124-3p</v>
      </c>
      <c r="C107" s="39" t="str">
        <f>'Gene Table'!B107</f>
        <v>E09</v>
      </c>
      <c r="D107" s="145"/>
      <c r="E107" s="145"/>
      <c r="F107" s="145"/>
      <c r="G107" s="145"/>
      <c r="H107" s="145"/>
      <c r="I107" s="145"/>
      <c r="J107" s="145"/>
      <c r="K107" s="145"/>
      <c r="L107" s="145"/>
      <c r="M107" s="145"/>
      <c r="N107" s="148"/>
      <c r="O107" s="149"/>
    </row>
    <row r="108" spans="1:15">
      <c r="A108" s="80"/>
      <c r="B108" s="39" t="str">
        <f>'Gene Table'!E108</f>
        <v>hsa-miR-668</v>
      </c>
      <c r="C108" s="39" t="str">
        <f>'Gene Table'!B108</f>
        <v>E10</v>
      </c>
      <c r="D108" s="145"/>
      <c r="E108" s="145"/>
      <c r="F108" s="145"/>
      <c r="G108" s="145"/>
      <c r="H108" s="145"/>
      <c r="I108" s="145"/>
      <c r="J108" s="145"/>
      <c r="K108" s="145"/>
      <c r="L108" s="145"/>
      <c r="M108" s="145"/>
      <c r="N108" s="148"/>
      <c r="O108" s="149"/>
    </row>
    <row r="109" spans="1:15">
      <c r="A109" s="80"/>
      <c r="B109" s="39" t="str">
        <f>'Gene Table'!E109</f>
        <v>hsa-miR-125a-5p</v>
      </c>
      <c r="C109" s="39" t="str">
        <f>'Gene Table'!B109</f>
        <v>E11</v>
      </c>
      <c r="D109" s="145"/>
      <c r="E109" s="145"/>
      <c r="F109" s="145"/>
      <c r="G109" s="145"/>
      <c r="H109" s="145"/>
      <c r="I109" s="145"/>
      <c r="J109" s="145"/>
      <c r="K109" s="145"/>
      <c r="L109" s="145"/>
      <c r="M109" s="145"/>
      <c r="N109" s="148"/>
      <c r="O109" s="149"/>
    </row>
    <row r="110" spans="1:15">
      <c r="A110" s="80"/>
      <c r="B110" s="39" t="str">
        <f>'Gene Table'!E110</f>
        <v>hsa-miR-1249</v>
      </c>
      <c r="C110" s="39" t="str">
        <f>'Gene Table'!B110</f>
        <v>E12</v>
      </c>
      <c r="D110" s="145"/>
      <c r="E110" s="145"/>
      <c r="F110" s="145"/>
      <c r="G110" s="145"/>
      <c r="H110" s="145"/>
      <c r="I110" s="145"/>
      <c r="J110" s="145"/>
      <c r="K110" s="145"/>
      <c r="L110" s="145"/>
      <c r="M110" s="145"/>
      <c r="N110" s="148"/>
      <c r="O110" s="149"/>
    </row>
    <row r="111" spans="1:15">
      <c r="A111" s="80"/>
      <c r="B111" s="39" t="str">
        <f>'Gene Table'!E111</f>
        <v>hsa-miR-125b-5p</v>
      </c>
      <c r="C111" s="39" t="str">
        <f>'Gene Table'!B111</f>
        <v>E13</v>
      </c>
      <c r="D111" s="145"/>
      <c r="E111" s="145"/>
      <c r="F111" s="145"/>
      <c r="G111" s="145"/>
      <c r="H111" s="145"/>
      <c r="I111" s="145"/>
      <c r="J111" s="145"/>
      <c r="K111" s="145"/>
      <c r="L111" s="145"/>
      <c r="M111" s="145"/>
      <c r="N111" s="148"/>
      <c r="O111" s="149"/>
    </row>
    <row r="112" spans="1:15">
      <c r="A112" s="80"/>
      <c r="B112" s="39" t="str">
        <f>'Gene Table'!E112</f>
        <v>hsa-miR-638</v>
      </c>
      <c r="C112" s="39" t="str">
        <f>'Gene Table'!B112</f>
        <v>E14</v>
      </c>
      <c r="D112" s="145"/>
      <c r="E112" s="145"/>
      <c r="F112" s="145"/>
      <c r="G112" s="145"/>
      <c r="H112" s="145"/>
      <c r="I112" s="145"/>
      <c r="J112" s="145"/>
      <c r="K112" s="145"/>
      <c r="L112" s="145"/>
      <c r="M112" s="145"/>
      <c r="N112" s="148"/>
      <c r="O112" s="149"/>
    </row>
    <row r="113" spans="1:15">
      <c r="A113" s="80"/>
      <c r="B113" s="39" t="str">
        <f>'Gene Table'!E113</f>
        <v>hsa-miR-137</v>
      </c>
      <c r="C113" s="39" t="str">
        <f>'Gene Table'!B113</f>
        <v>E15</v>
      </c>
      <c r="D113" s="145"/>
      <c r="E113" s="145"/>
      <c r="F113" s="145"/>
      <c r="G113" s="145"/>
      <c r="H113" s="145"/>
      <c r="I113" s="145"/>
      <c r="J113" s="145"/>
      <c r="K113" s="145"/>
      <c r="L113" s="145"/>
      <c r="M113" s="145"/>
      <c r="N113" s="148"/>
      <c r="O113" s="149"/>
    </row>
    <row r="114" spans="1:15">
      <c r="A114" s="80"/>
      <c r="B114" s="39" t="str">
        <f>'Gene Table'!E114</f>
        <v>hsa-miR-612</v>
      </c>
      <c r="C114" s="39" t="str">
        <f>'Gene Table'!B114</f>
        <v>E16</v>
      </c>
      <c r="D114" s="145"/>
      <c r="E114" s="145"/>
      <c r="F114" s="145"/>
      <c r="G114" s="145"/>
      <c r="H114" s="145"/>
      <c r="I114" s="145"/>
      <c r="J114" s="145"/>
      <c r="K114" s="145"/>
      <c r="L114" s="145"/>
      <c r="M114" s="145"/>
      <c r="N114" s="148"/>
      <c r="O114" s="149"/>
    </row>
    <row r="115" spans="1:15">
      <c r="A115" s="80"/>
      <c r="B115" s="39" t="str">
        <f>'Gene Table'!E115</f>
        <v>hsa-miR-139-5p</v>
      </c>
      <c r="C115" s="39" t="str">
        <f>'Gene Table'!B115</f>
        <v>E17</v>
      </c>
      <c r="D115" s="145"/>
      <c r="E115" s="145"/>
      <c r="F115" s="145"/>
      <c r="G115" s="145"/>
      <c r="H115" s="145"/>
      <c r="I115" s="145"/>
      <c r="J115" s="145"/>
      <c r="K115" s="145"/>
      <c r="L115" s="145"/>
      <c r="M115" s="145"/>
      <c r="N115" s="148"/>
      <c r="O115" s="149"/>
    </row>
    <row r="116" spans="1:15">
      <c r="A116" s="80"/>
      <c r="B116" s="39" t="str">
        <f>'Gene Table'!E116</f>
        <v>hsa-miR-1277-3p</v>
      </c>
      <c r="C116" s="39" t="str">
        <f>'Gene Table'!B116</f>
        <v>E18</v>
      </c>
      <c r="D116" s="145"/>
      <c r="E116" s="145"/>
      <c r="F116" s="145"/>
      <c r="G116" s="145"/>
      <c r="H116" s="145"/>
      <c r="I116" s="145"/>
      <c r="J116" s="145"/>
      <c r="K116" s="145"/>
      <c r="L116" s="145"/>
      <c r="M116" s="145"/>
      <c r="N116" s="148"/>
      <c r="O116" s="149"/>
    </row>
    <row r="117" spans="1:15">
      <c r="A117" s="80"/>
      <c r="B117" s="39" t="str">
        <f>'Gene Table'!E117</f>
        <v>hsa-miR-145-5p</v>
      </c>
      <c r="C117" s="39" t="str">
        <f>'Gene Table'!B117</f>
        <v>E19</v>
      </c>
      <c r="D117" s="145"/>
      <c r="E117" s="145"/>
      <c r="F117" s="145"/>
      <c r="G117" s="145"/>
      <c r="H117" s="145"/>
      <c r="I117" s="145"/>
      <c r="J117" s="145"/>
      <c r="K117" s="145"/>
      <c r="L117" s="145"/>
      <c r="M117" s="145"/>
      <c r="N117" s="148"/>
      <c r="O117" s="149"/>
    </row>
    <row r="118" spans="1:15">
      <c r="A118" s="80"/>
      <c r="B118" s="39" t="str">
        <f>'Gene Table'!E118</f>
        <v>hsa-miR-302f</v>
      </c>
      <c r="C118" s="39" t="str">
        <f>'Gene Table'!B118</f>
        <v>E20</v>
      </c>
      <c r="D118" s="145"/>
      <c r="E118" s="145"/>
      <c r="F118" s="145"/>
      <c r="G118" s="145"/>
      <c r="H118" s="145"/>
      <c r="I118" s="145"/>
      <c r="J118" s="145"/>
      <c r="K118" s="145"/>
      <c r="L118" s="145"/>
      <c r="M118" s="145"/>
      <c r="N118" s="148"/>
      <c r="O118" s="149"/>
    </row>
    <row r="119" spans="1:15">
      <c r="A119" s="80"/>
      <c r="B119" s="39" t="str">
        <f>'Gene Table'!E119</f>
        <v>hsa-miR-149-5p</v>
      </c>
      <c r="C119" s="39" t="str">
        <f>'Gene Table'!B119</f>
        <v>E21</v>
      </c>
      <c r="D119" s="145"/>
      <c r="E119" s="145"/>
      <c r="F119" s="145"/>
      <c r="G119" s="145"/>
      <c r="H119" s="145"/>
      <c r="I119" s="145"/>
      <c r="J119" s="145"/>
      <c r="K119" s="145"/>
      <c r="L119" s="145"/>
      <c r="M119" s="145"/>
      <c r="N119" s="148"/>
      <c r="O119" s="149"/>
    </row>
    <row r="120" spans="1:15">
      <c r="A120" s="80"/>
      <c r="B120" s="39" t="str">
        <f>'Gene Table'!E120</f>
        <v>hsa-miR-548f</v>
      </c>
      <c r="C120" s="39" t="str">
        <f>'Gene Table'!B120</f>
        <v>E22</v>
      </c>
      <c r="D120" s="145"/>
      <c r="E120" s="145"/>
      <c r="F120" s="145"/>
      <c r="G120" s="145"/>
      <c r="H120" s="145"/>
      <c r="I120" s="145"/>
      <c r="J120" s="145"/>
      <c r="K120" s="145"/>
      <c r="L120" s="145"/>
      <c r="M120" s="145"/>
      <c r="N120" s="148"/>
      <c r="O120" s="149"/>
    </row>
    <row r="121" spans="1:15">
      <c r="A121" s="80"/>
      <c r="B121" s="39" t="str">
        <f>'Gene Table'!E121</f>
        <v>hsa-miR-153</v>
      </c>
      <c r="C121" s="39" t="str">
        <f>'Gene Table'!B121</f>
        <v>E23</v>
      </c>
      <c r="D121" s="145"/>
      <c r="E121" s="145"/>
      <c r="F121" s="145"/>
      <c r="G121" s="145"/>
      <c r="H121" s="145"/>
      <c r="I121" s="145"/>
      <c r="J121" s="145"/>
      <c r="K121" s="145"/>
      <c r="L121" s="145"/>
      <c r="M121" s="145"/>
      <c r="N121" s="148"/>
      <c r="O121" s="149"/>
    </row>
    <row r="122" spans="1:15">
      <c r="A122" s="80"/>
      <c r="B122" s="39" t="str">
        <f>'Gene Table'!E122</f>
        <v>hsa-miR-548g-3p</v>
      </c>
      <c r="C122" s="39" t="str">
        <f>'Gene Table'!B122</f>
        <v>E24</v>
      </c>
      <c r="D122" s="145"/>
      <c r="E122" s="145"/>
      <c r="F122" s="145"/>
      <c r="G122" s="145"/>
      <c r="H122" s="145"/>
      <c r="I122" s="145"/>
      <c r="J122" s="145"/>
      <c r="K122" s="145"/>
      <c r="L122" s="145"/>
      <c r="M122" s="145"/>
      <c r="N122" s="148"/>
      <c r="O122" s="149"/>
    </row>
    <row r="123" spans="1:15">
      <c r="A123" s="80"/>
      <c r="B123" s="39" t="str">
        <f>'Gene Table'!E123</f>
        <v>hsa-miR-222-3p</v>
      </c>
      <c r="C123" s="39" t="str">
        <f>'Gene Table'!B123</f>
        <v>F01</v>
      </c>
      <c r="D123" s="145"/>
      <c r="E123" s="145"/>
      <c r="F123" s="145"/>
      <c r="G123" s="145"/>
      <c r="H123" s="145"/>
      <c r="I123" s="145"/>
      <c r="J123" s="145"/>
      <c r="K123" s="145"/>
      <c r="L123" s="145"/>
      <c r="M123" s="145"/>
      <c r="N123" s="148"/>
      <c r="O123" s="149"/>
    </row>
    <row r="124" spans="1:15">
      <c r="A124" s="80"/>
      <c r="B124" s="39" t="str">
        <f>'Gene Table'!E124</f>
        <v>hsa-miR-512-3p</v>
      </c>
      <c r="C124" s="39" t="str">
        <f>'Gene Table'!B124</f>
        <v>F02</v>
      </c>
      <c r="D124" s="145"/>
      <c r="E124" s="145"/>
      <c r="F124" s="145"/>
      <c r="G124" s="145"/>
      <c r="H124" s="145"/>
      <c r="I124" s="145"/>
      <c r="J124" s="145"/>
      <c r="K124" s="145"/>
      <c r="L124" s="145"/>
      <c r="M124" s="145"/>
      <c r="N124" s="148"/>
      <c r="O124" s="149"/>
    </row>
    <row r="125" spans="1:15">
      <c r="A125" s="80"/>
      <c r="B125" s="39" t="str">
        <f>'Gene Table'!E125</f>
        <v>hsa-miR-491-3p</v>
      </c>
      <c r="C125" s="39" t="str">
        <f>'Gene Table'!B125</f>
        <v>F03</v>
      </c>
      <c r="D125" s="145"/>
      <c r="E125" s="145"/>
      <c r="F125" s="145"/>
      <c r="G125" s="145"/>
      <c r="H125" s="145"/>
      <c r="I125" s="145"/>
      <c r="J125" s="145"/>
      <c r="K125" s="145"/>
      <c r="L125" s="145"/>
      <c r="M125" s="145"/>
      <c r="N125" s="148"/>
      <c r="O125" s="149"/>
    </row>
    <row r="126" spans="1:15">
      <c r="A126" s="80"/>
      <c r="B126" s="39" t="str">
        <f>'Gene Table'!E126</f>
        <v>hsa-miR-567</v>
      </c>
      <c r="C126" s="39" t="str">
        <f>'Gene Table'!B126</f>
        <v>F04</v>
      </c>
      <c r="D126" s="145"/>
      <c r="E126" s="145"/>
      <c r="F126" s="145"/>
      <c r="G126" s="145"/>
      <c r="H126" s="145"/>
      <c r="I126" s="145"/>
      <c r="J126" s="145"/>
      <c r="K126" s="145"/>
      <c r="L126" s="145"/>
      <c r="M126" s="145"/>
      <c r="N126" s="148"/>
      <c r="O126" s="149"/>
    </row>
    <row r="127" spans="1:15">
      <c r="A127" s="80"/>
      <c r="B127" s="39" t="str">
        <f>'Gene Table'!E127</f>
        <v>hsa-miR-553</v>
      </c>
      <c r="C127" s="39" t="str">
        <f>'Gene Table'!B127</f>
        <v>F05</v>
      </c>
      <c r="D127" s="145"/>
      <c r="E127" s="145"/>
      <c r="F127" s="145"/>
      <c r="G127" s="145"/>
      <c r="H127" s="145"/>
      <c r="I127" s="145"/>
      <c r="J127" s="145"/>
      <c r="K127" s="145"/>
      <c r="L127" s="145"/>
      <c r="M127" s="145"/>
      <c r="N127" s="148"/>
      <c r="O127" s="149"/>
    </row>
    <row r="128" spans="1:15">
      <c r="A128" s="80"/>
      <c r="B128" s="39" t="str">
        <f>'Gene Table'!E128</f>
        <v>hsa-miR-603</v>
      </c>
      <c r="C128" s="39" t="str">
        <f>'Gene Table'!B128</f>
        <v>F06</v>
      </c>
      <c r="D128" s="145"/>
      <c r="E128" s="145"/>
      <c r="F128" s="145"/>
      <c r="G128" s="145"/>
      <c r="H128" s="145"/>
      <c r="I128" s="145"/>
      <c r="J128" s="145"/>
      <c r="K128" s="145"/>
      <c r="L128" s="145"/>
      <c r="M128" s="145"/>
      <c r="N128" s="148"/>
      <c r="O128" s="149"/>
    </row>
    <row r="129" spans="1:15">
      <c r="A129" s="80"/>
      <c r="B129" s="39" t="str">
        <f>'Gene Table'!E129</f>
        <v>hsa-miR-651</v>
      </c>
      <c r="C129" s="39" t="str">
        <f>'Gene Table'!B129</f>
        <v>F07</v>
      </c>
      <c r="D129" s="145"/>
      <c r="E129" s="145"/>
      <c r="F129" s="145"/>
      <c r="G129" s="145"/>
      <c r="H129" s="145"/>
      <c r="I129" s="145"/>
      <c r="J129" s="145"/>
      <c r="K129" s="145"/>
      <c r="L129" s="145"/>
      <c r="M129" s="145"/>
      <c r="N129" s="148"/>
      <c r="O129" s="149"/>
    </row>
    <row r="130" spans="1:15">
      <c r="A130" s="80"/>
      <c r="B130" s="39" t="str">
        <f>'Gene Table'!E130</f>
        <v>hsa-miR-371a-5p</v>
      </c>
      <c r="C130" s="39" t="str">
        <f>'Gene Table'!B130</f>
        <v>F08</v>
      </c>
      <c r="D130" s="145"/>
      <c r="E130" s="145"/>
      <c r="F130" s="145"/>
      <c r="G130" s="145"/>
      <c r="H130" s="145"/>
      <c r="I130" s="145"/>
      <c r="J130" s="145"/>
      <c r="K130" s="145"/>
      <c r="L130" s="145"/>
      <c r="M130" s="145"/>
      <c r="N130" s="148"/>
      <c r="O130" s="149"/>
    </row>
    <row r="131" spans="1:15">
      <c r="A131" s="80"/>
      <c r="B131" s="39" t="str">
        <f>'Gene Table'!E131</f>
        <v>hsa-miR-506-3p</v>
      </c>
      <c r="C131" s="39" t="str">
        <f>'Gene Table'!B131</f>
        <v>F09</v>
      </c>
      <c r="D131" s="145"/>
      <c r="E131" s="145"/>
      <c r="F131" s="145"/>
      <c r="G131" s="145"/>
      <c r="H131" s="145"/>
      <c r="I131" s="145"/>
      <c r="J131" s="145"/>
      <c r="K131" s="145"/>
      <c r="L131" s="145"/>
      <c r="M131" s="145"/>
      <c r="N131" s="148"/>
      <c r="O131" s="149"/>
    </row>
    <row r="132" spans="1:15">
      <c r="A132" s="80"/>
      <c r="B132" s="39" t="str">
        <f>'Gene Table'!E132</f>
        <v>hsa-miR-367-3p</v>
      </c>
      <c r="C132" s="39" t="str">
        <f>'Gene Table'!B132</f>
        <v>F10</v>
      </c>
      <c r="D132" s="145"/>
      <c r="E132" s="145"/>
      <c r="F132" s="145"/>
      <c r="G132" s="145"/>
      <c r="H132" s="145"/>
      <c r="I132" s="145"/>
      <c r="J132" s="145"/>
      <c r="K132" s="145"/>
      <c r="L132" s="145"/>
      <c r="M132" s="145"/>
      <c r="N132" s="148"/>
      <c r="O132" s="149"/>
    </row>
    <row r="133" spans="1:15">
      <c r="A133" s="80"/>
      <c r="B133" s="39" t="str">
        <f>'Gene Table'!E133</f>
        <v>hsa-miR-1244</v>
      </c>
      <c r="C133" s="39" t="str">
        <f>'Gene Table'!B133</f>
        <v>F11</v>
      </c>
      <c r="D133" s="145"/>
      <c r="E133" s="145"/>
      <c r="F133" s="145"/>
      <c r="G133" s="145"/>
      <c r="H133" s="145"/>
      <c r="I133" s="145"/>
      <c r="J133" s="145"/>
      <c r="K133" s="145"/>
      <c r="L133" s="145"/>
      <c r="M133" s="145"/>
      <c r="N133" s="148"/>
      <c r="O133" s="149"/>
    </row>
    <row r="134" spans="1:15">
      <c r="A134" s="80"/>
      <c r="B134" s="39" t="str">
        <f>'Gene Table'!E134</f>
        <v>hsa-miR-545-3p</v>
      </c>
      <c r="C134" s="39" t="str">
        <f>'Gene Table'!B134</f>
        <v>F12</v>
      </c>
      <c r="D134" s="145"/>
      <c r="E134" s="145"/>
      <c r="F134" s="145"/>
      <c r="G134" s="145"/>
      <c r="H134" s="145"/>
      <c r="I134" s="145"/>
      <c r="J134" s="145"/>
      <c r="K134" s="145"/>
      <c r="L134" s="145"/>
      <c r="M134" s="145"/>
      <c r="N134" s="148"/>
      <c r="O134" s="149"/>
    </row>
    <row r="135" spans="1:15">
      <c r="A135" s="80"/>
      <c r="B135" s="39" t="str">
        <f>'Gene Table'!E135</f>
        <v>hsa-miR-146b-5p</v>
      </c>
      <c r="C135" s="39" t="str">
        <f>'Gene Table'!B135</f>
        <v>F13</v>
      </c>
      <c r="D135" s="145"/>
      <c r="E135" s="145"/>
      <c r="F135" s="145"/>
      <c r="G135" s="145"/>
      <c r="H135" s="145"/>
      <c r="I135" s="145"/>
      <c r="J135" s="145"/>
      <c r="K135" s="145"/>
      <c r="L135" s="145"/>
      <c r="M135" s="145"/>
      <c r="N135" s="148"/>
      <c r="O135" s="149"/>
    </row>
    <row r="136" spans="1:15">
      <c r="A136" s="80"/>
      <c r="B136" s="39" t="str">
        <f>'Gene Table'!E136</f>
        <v>hsa-miR-518f-3p</v>
      </c>
      <c r="C136" s="39" t="str">
        <f>'Gene Table'!B136</f>
        <v>F14</v>
      </c>
      <c r="D136" s="145"/>
      <c r="E136" s="145"/>
      <c r="F136" s="145"/>
      <c r="G136" s="145"/>
      <c r="H136" s="145"/>
      <c r="I136" s="145"/>
      <c r="J136" s="145"/>
      <c r="K136" s="145"/>
      <c r="L136" s="145"/>
      <c r="M136" s="145"/>
      <c r="N136" s="148"/>
      <c r="O136" s="149"/>
    </row>
    <row r="137" spans="1:15">
      <c r="A137" s="80"/>
      <c r="B137" s="39" t="str">
        <f>'Gene Table'!E137</f>
        <v>hsa-miR-151a-5p</v>
      </c>
      <c r="C137" s="39" t="str">
        <f>'Gene Table'!B137</f>
        <v>F15</v>
      </c>
      <c r="D137" s="145"/>
      <c r="E137" s="145"/>
      <c r="F137" s="145"/>
      <c r="G137" s="145"/>
      <c r="H137" s="145"/>
      <c r="I137" s="145"/>
      <c r="J137" s="145"/>
      <c r="K137" s="145"/>
      <c r="L137" s="145"/>
      <c r="M137" s="145"/>
      <c r="N137" s="148"/>
      <c r="O137" s="149"/>
    </row>
    <row r="138" spans="1:15">
      <c r="A138" s="80"/>
      <c r="B138" s="39" t="str">
        <f>'Gene Table'!E138</f>
        <v>hsa-miR-95</v>
      </c>
      <c r="C138" s="39" t="str">
        <f>'Gene Table'!B138</f>
        <v>F16</v>
      </c>
      <c r="D138" s="145"/>
      <c r="E138" s="145"/>
      <c r="F138" s="145"/>
      <c r="G138" s="145"/>
      <c r="H138" s="145"/>
      <c r="I138" s="145"/>
      <c r="J138" s="145"/>
      <c r="K138" s="145"/>
      <c r="L138" s="145"/>
      <c r="M138" s="145"/>
      <c r="N138" s="148"/>
      <c r="O138" s="149"/>
    </row>
    <row r="139" spans="1:15">
      <c r="A139" s="80"/>
      <c r="B139" s="39" t="str">
        <f>'Gene Table'!E139</f>
        <v>hsa-miR-582-5p</v>
      </c>
      <c r="C139" s="39" t="str">
        <f>'Gene Table'!B139</f>
        <v>F17</v>
      </c>
      <c r="D139" s="145"/>
      <c r="E139" s="145"/>
      <c r="F139" s="145"/>
      <c r="G139" s="145"/>
      <c r="H139" s="145"/>
      <c r="I139" s="145"/>
      <c r="J139" s="145"/>
      <c r="K139" s="145"/>
      <c r="L139" s="145"/>
      <c r="M139" s="145"/>
      <c r="N139" s="148"/>
      <c r="O139" s="149"/>
    </row>
    <row r="140" spans="1:15">
      <c r="A140" s="80"/>
      <c r="B140" s="39" t="str">
        <f>'Gene Table'!E140</f>
        <v>hsa-miR-510</v>
      </c>
      <c r="C140" s="39" t="str">
        <f>'Gene Table'!B140</f>
        <v>F18</v>
      </c>
      <c r="D140" s="145"/>
      <c r="E140" s="145"/>
      <c r="F140" s="145"/>
      <c r="G140" s="145"/>
      <c r="H140" s="145"/>
      <c r="I140" s="145"/>
      <c r="J140" s="145"/>
      <c r="K140" s="145"/>
      <c r="L140" s="145"/>
      <c r="M140" s="145"/>
      <c r="N140" s="148"/>
      <c r="O140" s="149"/>
    </row>
    <row r="141" spans="1:15">
      <c r="A141" s="80"/>
      <c r="B141" s="39" t="str">
        <f>'Gene Table'!E141</f>
        <v>hsa-miR-1261</v>
      </c>
      <c r="C141" s="39" t="str">
        <f>'Gene Table'!B141</f>
        <v>F19</v>
      </c>
      <c r="D141" s="145"/>
      <c r="E141" s="145"/>
      <c r="F141" s="145"/>
      <c r="G141" s="145"/>
      <c r="H141" s="145"/>
      <c r="I141" s="145"/>
      <c r="J141" s="145"/>
      <c r="K141" s="145"/>
      <c r="L141" s="145"/>
      <c r="M141" s="145"/>
      <c r="N141" s="148"/>
      <c r="O141" s="149"/>
    </row>
    <row r="142" spans="1:15">
      <c r="A142" s="80"/>
      <c r="B142" s="39" t="str">
        <f>'Gene Table'!E142</f>
        <v>hsa-miR-876-5p</v>
      </c>
      <c r="C142" s="39" t="str">
        <f>'Gene Table'!B142</f>
        <v>F20</v>
      </c>
      <c r="D142" s="145"/>
      <c r="E142" s="145"/>
      <c r="F142" s="145"/>
      <c r="G142" s="145"/>
      <c r="H142" s="145"/>
      <c r="I142" s="145"/>
      <c r="J142" s="145"/>
      <c r="K142" s="145"/>
      <c r="L142" s="145"/>
      <c r="M142" s="145"/>
      <c r="N142" s="148"/>
      <c r="O142" s="149"/>
    </row>
    <row r="143" spans="1:15">
      <c r="A143" s="80"/>
      <c r="B143" s="39" t="str">
        <f>'Gene Table'!E143</f>
        <v>hsa-miR-1302</v>
      </c>
      <c r="C143" s="39" t="str">
        <f>'Gene Table'!B143</f>
        <v>F21</v>
      </c>
      <c r="D143" s="145"/>
      <c r="E143" s="145"/>
      <c r="F143" s="145"/>
      <c r="G143" s="145"/>
      <c r="H143" s="145"/>
      <c r="I143" s="145"/>
      <c r="J143" s="145"/>
      <c r="K143" s="145"/>
      <c r="L143" s="145"/>
      <c r="M143" s="145"/>
      <c r="N143" s="148"/>
      <c r="O143" s="149"/>
    </row>
    <row r="144" spans="1:15">
      <c r="A144" s="80"/>
      <c r="B144" s="39" t="str">
        <f>'Gene Table'!E144</f>
        <v>hsa-miR-892a</v>
      </c>
      <c r="C144" s="39" t="str">
        <f>'Gene Table'!B144</f>
        <v>F22</v>
      </c>
      <c r="D144" s="145"/>
      <c r="E144" s="145"/>
      <c r="F144" s="145"/>
      <c r="G144" s="145"/>
      <c r="H144" s="145"/>
      <c r="I144" s="145"/>
      <c r="J144" s="145"/>
      <c r="K144" s="145"/>
      <c r="L144" s="145"/>
      <c r="M144" s="145"/>
      <c r="N144" s="148"/>
      <c r="O144" s="149"/>
    </row>
    <row r="145" spans="1:15">
      <c r="A145" s="80"/>
      <c r="B145" s="39" t="str">
        <f>'Gene Table'!E145</f>
        <v>hsa-miR-630</v>
      </c>
      <c r="C145" s="39" t="str">
        <f>'Gene Table'!B145</f>
        <v>F23</v>
      </c>
      <c r="D145" s="145"/>
      <c r="E145" s="145"/>
      <c r="F145" s="145"/>
      <c r="G145" s="145"/>
      <c r="H145" s="145"/>
      <c r="I145" s="145"/>
      <c r="J145" s="145"/>
      <c r="K145" s="145"/>
      <c r="L145" s="145"/>
      <c r="M145" s="145"/>
      <c r="N145" s="148"/>
      <c r="O145" s="149"/>
    </row>
    <row r="146" spans="1:15">
      <c r="A146" s="80"/>
      <c r="B146" s="39" t="str">
        <f>'Gene Table'!E146</f>
        <v>hsa-miR-1263</v>
      </c>
      <c r="C146" s="39" t="str">
        <f>'Gene Table'!B146</f>
        <v>F24</v>
      </c>
      <c r="D146" s="145"/>
      <c r="E146" s="145"/>
      <c r="F146" s="145"/>
      <c r="G146" s="145"/>
      <c r="H146" s="145"/>
      <c r="I146" s="145"/>
      <c r="J146" s="145"/>
      <c r="K146" s="145"/>
      <c r="L146" s="145"/>
      <c r="M146" s="145"/>
      <c r="N146" s="148"/>
      <c r="O146" s="149"/>
    </row>
    <row r="147" spans="1:15">
      <c r="A147" s="80"/>
      <c r="B147" s="39" t="str">
        <f>'Gene Table'!E147</f>
        <v>hsa-miR-154-5p</v>
      </c>
      <c r="C147" s="39" t="str">
        <f>'Gene Table'!B147</f>
        <v>G01</v>
      </c>
      <c r="D147" s="145"/>
      <c r="E147" s="145"/>
      <c r="F147" s="145"/>
      <c r="G147" s="145"/>
      <c r="H147" s="145"/>
      <c r="I147" s="145"/>
      <c r="J147" s="145"/>
      <c r="K147" s="145"/>
      <c r="L147" s="145"/>
      <c r="M147" s="145"/>
      <c r="N147" s="148"/>
      <c r="O147" s="149"/>
    </row>
    <row r="148" spans="1:15">
      <c r="A148" s="80"/>
      <c r="B148" s="39" t="str">
        <f>'Gene Table'!E148</f>
        <v>hsa-miR-568</v>
      </c>
      <c r="C148" s="39" t="str">
        <f>'Gene Table'!B148</f>
        <v>G02</v>
      </c>
      <c r="D148" s="145"/>
      <c r="E148" s="145"/>
      <c r="F148" s="145"/>
      <c r="G148" s="145"/>
      <c r="H148" s="145"/>
      <c r="I148" s="145"/>
      <c r="J148" s="145"/>
      <c r="K148" s="145"/>
      <c r="L148" s="145"/>
      <c r="M148" s="145"/>
      <c r="N148" s="148"/>
      <c r="O148" s="149"/>
    </row>
    <row r="149" spans="1:15">
      <c r="A149" s="80"/>
      <c r="B149" s="39" t="str">
        <f>'Gene Table'!E149</f>
        <v>hsa-miR-182-5p</v>
      </c>
      <c r="C149" s="39" t="str">
        <f>'Gene Table'!B149</f>
        <v>G03</v>
      </c>
      <c r="D149" s="145"/>
      <c r="E149" s="145"/>
      <c r="F149" s="145"/>
      <c r="G149" s="145"/>
      <c r="H149" s="145"/>
      <c r="I149" s="145"/>
      <c r="J149" s="145"/>
      <c r="K149" s="145"/>
      <c r="L149" s="145"/>
      <c r="M149" s="145"/>
      <c r="N149" s="148"/>
      <c r="O149" s="149"/>
    </row>
    <row r="150" spans="1:15">
      <c r="A150" s="80"/>
      <c r="B150" s="39" t="str">
        <f>'Gene Table'!E150</f>
        <v>hsa-miR-590-3p</v>
      </c>
      <c r="C150" s="39" t="str">
        <f>'Gene Table'!B150</f>
        <v>G04</v>
      </c>
      <c r="D150" s="145"/>
      <c r="E150" s="145"/>
      <c r="F150" s="145"/>
      <c r="G150" s="145"/>
      <c r="H150" s="145"/>
      <c r="I150" s="145"/>
      <c r="J150" s="145"/>
      <c r="K150" s="145"/>
      <c r="L150" s="145"/>
      <c r="M150" s="145"/>
      <c r="N150" s="148"/>
      <c r="O150" s="149"/>
    </row>
    <row r="151" spans="1:15">
      <c r="A151" s="80"/>
      <c r="B151" s="39" t="str">
        <f>'Gene Table'!E151</f>
        <v>hsa-miR-183-5p</v>
      </c>
      <c r="C151" s="39" t="str">
        <f>'Gene Table'!B151</f>
        <v>G05</v>
      </c>
      <c r="D151" s="145"/>
      <c r="E151" s="145"/>
      <c r="F151" s="145"/>
      <c r="G151" s="145"/>
      <c r="H151" s="145"/>
      <c r="I151" s="145"/>
      <c r="J151" s="145"/>
      <c r="K151" s="145"/>
      <c r="L151" s="145"/>
      <c r="M151" s="145"/>
      <c r="N151" s="148"/>
      <c r="O151" s="149"/>
    </row>
    <row r="152" spans="1:15">
      <c r="A152" s="80"/>
      <c r="B152" s="39" t="str">
        <f>'Gene Table'!E152</f>
        <v>hsa-miR-1297</v>
      </c>
      <c r="C152" s="39" t="str">
        <f>'Gene Table'!B152</f>
        <v>G06</v>
      </c>
      <c r="D152" s="145"/>
      <c r="E152" s="145"/>
      <c r="F152" s="145"/>
      <c r="G152" s="145"/>
      <c r="H152" s="145"/>
      <c r="I152" s="145"/>
      <c r="J152" s="145"/>
      <c r="K152" s="145"/>
      <c r="L152" s="145"/>
      <c r="M152" s="145"/>
      <c r="N152" s="148"/>
      <c r="O152" s="149"/>
    </row>
    <row r="153" spans="1:15">
      <c r="A153" s="80"/>
      <c r="B153" s="39" t="str">
        <f>'Gene Table'!E153</f>
        <v>hsa-miR-190a</v>
      </c>
      <c r="C153" s="39" t="str">
        <f>'Gene Table'!B153</f>
        <v>G07</v>
      </c>
      <c r="D153" s="145"/>
      <c r="E153" s="145"/>
      <c r="F153" s="145"/>
      <c r="G153" s="145"/>
      <c r="H153" s="145"/>
      <c r="I153" s="145"/>
      <c r="J153" s="145"/>
      <c r="K153" s="145"/>
      <c r="L153" s="145"/>
      <c r="M153" s="145"/>
      <c r="N153" s="148"/>
      <c r="O153" s="149"/>
    </row>
    <row r="154" spans="1:15">
      <c r="A154" s="80"/>
      <c r="B154" s="39" t="str">
        <f>'Gene Table'!E154</f>
        <v>hsa-miR-1279</v>
      </c>
      <c r="C154" s="39" t="str">
        <f>'Gene Table'!B154</f>
        <v>G08</v>
      </c>
      <c r="D154" s="145"/>
      <c r="E154" s="145"/>
      <c r="F154" s="145"/>
      <c r="G154" s="145"/>
      <c r="H154" s="145"/>
      <c r="I154" s="145"/>
      <c r="J154" s="145"/>
      <c r="K154" s="145"/>
      <c r="L154" s="145"/>
      <c r="M154" s="145"/>
      <c r="N154" s="148"/>
      <c r="O154" s="149"/>
    </row>
    <row r="155" spans="1:15">
      <c r="A155" s="80"/>
      <c r="B155" s="39" t="str">
        <f>'Gene Table'!E155</f>
        <v>hsa-miR-219-5p</v>
      </c>
      <c r="C155" s="39" t="str">
        <f>'Gene Table'!B155</f>
        <v>G09</v>
      </c>
      <c r="D155" s="145"/>
      <c r="E155" s="145"/>
      <c r="F155" s="145"/>
      <c r="G155" s="145"/>
      <c r="H155" s="145"/>
      <c r="I155" s="145"/>
      <c r="J155" s="145"/>
      <c r="K155" s="145"/>
      <c r="L155" s="145"/>
      <c r="M155" s="145"/>
      <c r="N155" s="148"/>
      <c r="O155" s="149"/>
    </row>
    <row r="156" spans="1:15">
      <c r="A156" s="80"/>
      <c r="B156" s="39" t="str">
        <f>'Gene Table'!E156</f>
        <v>hsa-miR-497-5p</v>
      </c>
      <c r="C156" s="39" t="str">
        <f>'Gene Table'!B156</f>
        <v>G10</v>
      </c>
      <c r="D156" s="145"/>
      <c r="E156" s="145"/>
      <c r="F156" s="145"/>
      <c r="G156" s="145"/>
      <c r="H156" s="145"/>
      <c r="I156" s="145"/>
      <c r="J156" s="145"/>
      <c r="K156" s="145"/>
      <c r="L156" s="145"/>
      <c r="M156" s="145"/>
      <c r="N156" s="148"/>
      <c r="O156" s="149"/>
    </row>
    <row r="157" spans="1:15">
      <c r="A157" s="80"/>
      <c r="B157" s="39" t="str">
        <f>'Gene Table'!E157</f>
        <v>hsa-miR-22-3p</v>
      </c>
      <c r="C157" s="39" t="str">
        <f>'Gene Table'!B157</f>
        <v>G11</v>
      </c>
      <c r="D157" s="145"/>
      <c r="E157" s="145"/>
      <c r="F157" s="145"/>
      <c r="G157" s="145"/>
      <c r="H157" s="145"/>
      <c r="I157" s="145"/>
      <c r="J157" s="145"/>
      <c r="K157" s="145"/>
      <c r="L157" s="145"/>
      <c r="M157" s="145"/>
      <c r="N157" s="148"/>
      <c r="O157" s="149"/>
    </row>
    <row r="158" spans="1:15">
      <c r="A158" s="80"/>
      <c r="B158" s="39" t="str">
        <f>'Gene Table'!E158</f>
        <v>hsa-miR-606</v>
      </c>
      <c r="C158" s="39" t="str">
        <f>'Gene Table'!B158</f>
        <v>G12</v>
      </c>
      <c r="D158" s="145"/>
      <c r="E158" s="145"/>
      <c r="F158" s="145"/>
      <c r="G158" s="145"/>
      <c r="H158" s="145"/>
      <c r="I158" s="145"/>
      <c r="J158" s="145"/>
      <c r="K158" s="145"/>
      <c r="L158" s="145"/>
      <c r="M158" s="145"/>
      <c r="N158" s="148"/>
      <c r="O158" s="149"/>
    </row>
    <row r="159" spans="1:15">
      <c r="A159" s="80"/>
      <c r="B159" s="39" t="str">
        <f>'Gene Table'!E159</f>
        <v>hsa-miR-26a-5p</v>
      </c>
      <c r="C159" s="39" t="str">
        <f>'Gene Table'!B159</f>
        <v>G13</v>
      </c>
      <c r="D159" s="145"/>
      <c r="E159" s="145"/>
      <c r="F159" s="145"/>
      <c r="G159" s="145"/>
      <c r="H159" s="145"/>
      <c r="I159" s="145"/>
      <c r="J159" s="145"/>
      <c r="K159" s="145"/>
      <c r="L159" s="145"/>
      <c r="M159" s="145"/>
      <c r="N159" s="148"/>
      <c r="O159" s="149"/>
    </row>
    <row r="160" spans="1:15">
      <c r="A160" s="80"/>
      <c r="B160" s="39" t="str">
        <f>'Gene Table'!E160</f>
        <v>hsa-miR-1259</v>
      </c>
      <c r="C160" s="39" t="str">
        <f>'Gene Table'!B160</f>
        <v>G14</v>
      </c>
      <c r="D160" s="145"/>
      <c r="E160" s="145"/>
      <c r="F160" s="145"/>
      <c r="G160" s="145"/>
      <c r="H160" s="145"/>
      <c r="I160" s="145"/>
      <c r="J160" s="145"/>
      <c r="K160" s="145"/>
      <c r="L160" s="145"/>
      <c r="M160" s="145"/>
      <c r="N160" s="148"/>
      <c r="O160" s="149"/>
    </row>
    <row r="161" spans="1:15">
      <c r="A161" s="80"/>
      <c r="B161" s="39" t="str">
        <f>'Gene Table'!E161</f>
        <v>hsa-miR-29b-3p</v>
      </c>
      <c r="C161" s="39" t="str">
        <f>'Gene Table'!B161</f>
        <v>G15</v>
      </c>
      <c r="D161" s="145"/>
      <c r="E161" s="145"/>
      <c r="F161" s="145"/>
      <c r="G161" s="145"/>
      <c r="H161" s="145"/>
      <c r="I161" s="145"/>
      <c r="J161" s="145"/>
      <c r="K161" s="145"/>
      <c r="L161" s="145"/>
      <c r="M161" s="145"/>
      <c r="N161" s="148"/>
      <c r="O161" s="149"/>
    </row>
    <row r="162" spans="1:15">
      <c r="A162" s="80"/>
      <c r="B162" s="39" t="str">
        <f>'Gene Table'!E162</f>
        <v>hsa-miR-633</v>
      </c>
      <c r="C162" s="39" t="str">
        <f>'Gene Table'!B162</f>
        <v>G16</v>
      </c>
      <c r="D162" s="145"/>
      <c r="E162" s="145"/>
      <c r="F162" s="145"/>
      <c r="G162" s="145"/>
      <c r="H162" s="145"/>
      <c r="I162" s="145"/>
      <c r="J162" s="145"/>
      <c r="K162" s="145"/>
      <c r="L162" s="145"/>
      <c r="M162" s="145"/>
      <c r="N162" s="148"/>
      <c r="O162" s="149"/>
    </row>
    <row r="163" spans="1:15">
      <c r="A163" s="80"/>
      <c r="B163" s="39" t="str">
        <f>'Gene Table'!E163</f>
        <v>hsa-miR-30c-5p</v>
      </c>
      <c r="C163" s="39" t="str">
        <f>'Gene Table'!B163</f>
        <v>G17</v>
      </c>
      <c r="D163" s="145"/>
      <c r="E163" s="145"/>
      <c r="F163" s="145"/>
      <c r="G163" s="145"/>
      <c r="H163" s="145"/>
      <c r="I163" s="145"/>
      <c r="J163" s="145"/>
      <c r="K163" s="145"/>
      <c r="L163" s="145"/>
      <c r="M163" s="145"/>
      <c r="N163" s="148"/>
      <c r="O163" s="149"/>
    </row>
    <row r="164" spans="1:15">
      <c r="A164" s="80"/>
      <c r="B164" s="39" t="str">
        <f>'Gene Table'!E164</f>
        <v>hsa-miR-1278</v>
      </c>
      <c r="C164" s="39" t="str">
        <f>'Gene Table'!B164</f>
        <v>G18</v>
      </c>
      <c r="D164" s="145"/>
      <c r="E164" s="145"/>
      <c r="F164" s="145"/>
      <c r="G164" s="145"/>
      <c r="H164" s="145"/>
      <c r="I164" s="145"/>
      <c r="J164" s="145"/>
      <c r="K164" s="145"/>
      <c r="L164" s="145"/>
      <c r="M164" s="145"/>
      <c r="N164" s="148"/>
      <c r="O164" s="149"/>
    </row>
    <row r="165" spans="1:15">
      <c r="A165" s="80"/>
      <c r="B165" s="39" t="str">
        <f>'Gene Table'!E165</f>
        <v>hsa-miR-9-5p</v>
      </c>
      <c r="C165" s="39" t="str">
        <f>'Gene Table'!B165</f>
        <v>G19</v>
      </c>
      <c r="D165" s="145"/>
      <c r="E165" s="145"/>
      <c r="F165" s="145"/>
      <c r="G165" s="145"/>
      <c r="H165" s="145"/>
      <c r="I165" s="145"/>
      <c r="J165" s="145"/>
      <c r="K165" s="145"/>
      <c r="L165" s="145"/>
      <c r="M165" s="145"/>
      <c r="N165" s="148"/>
      <c r="O165" s="149"/>
    </row>
    <row r="166" spans="1:15">
      <c r="A166" s="80"/>
      <c r="B166" s="39" t="str">
        <f>'Gene Table'!E166</f>
        <v>hsa-miR-620</v>
      </c>
      <c r="C166" s="39" t="str">
        <f>'Gene Table'!B166</f>
        <v>G20</v>
      </c>
      <c r="D166" s="145"/>
      <c r="E166" s="145"/>
      <c r="F166" s="145"/>
      <c r="G166" s="145"/>
      <c r="H166" s="145"/>
      <c r="I166" s="145"/>
      <c r="J166" s="145"/>
      <c r="K166" s="145"/>
      <c r="L166" s="145"/>
      <c r="M166" s="145"/>
      <c r="N166" s="148"/>
      <c r="O166" s="149"/>
    </row>
    <row r="167" spans="1:15">
      <c r="A167" s="80"/>
      <c r="B167" s="39" t="str">
        <f>'Gene Table'!E167</f>
        <v>hsa-miR-99b-5p</v>
      </c>
      <c r="C167" s="39" t="str">
        <f>'Gene Table'!B167</f>
        <v>G21</v>
      </c>
      <c r="D167" s="145"/>
      <c r="E167" s="145"/>
      <c r="F167" s="145"/>
      <c r="G167" s="145"/>
      <c r="H167" s="145"/>
      <c r="I167" s="145"/>
      <c r="J167" s="145"/>
      <c r="K167" s="145"/>
      <c r="L167" s="145"/>
      <c r="M167" s="145"/>
      <c r="N167" s="148"/>
      <c r="O167" s="149"/>
    </row>
    <row r="168" spans="1:15">
      <c r="A168" s="80"/>
      <c r="B168" s="39" t="str">
        <f>'Gene Table'!E168</f>
        <v>hsa-miR-1321</v>
      </c>
      <c r="C168" s="39" t="str">
        <f>'Gene Table'!B168</f>
        <v>G22</v>
      </c>
      <c r="D168" s="145"/>
      <c r="E168" s="145"/>
      <c r="F168" s="145"/>
      <c r="G168" s="145"/>
      <c r="H168" s="145"/>
      <c r="I168" s="145"/>
      <c r="J168" s="145"/>
      <c r="K168" s="145"/>
      <c r="L168" s="145"/>
      <c r="M168" s="145"/>
      <c r="N168" s="148"/>
      <c r="O168" s="149"/>
    </row>
    <row r="169" spans="1:15">
      <c r="A169" s="80"/>
      <c r="B169" s="39" t="str">
        <f>'Gene Table'!E169</f>
        <v>hsa-miR-129-5p</v>
      </c>
      <c r="C169" s="39" t="str">
        <f>'Gene Table'!B169</f>
        <v>G23</v>
      </c>
      <c r="D169" s="145"/>
      <c r="E169" s="145"/>
      <c r="F169" s="145"/>
      <c r="G169" s="145"/>
      <c r="H169" s="145"/>
      <c r="I169" s="145"/>
      <c r="J169" s="145"/>
      <c r="K169" s="145"/>
      <c r="L169" s="145"/>
      <c r="M169" s="145"/>
      <c r="N169" s="148"/>
      <c r="O169" s="149"/>
    </row>
    <row r="170" spans="1:15">
      <c r="A170" s="80"/>
      <c r="B170" s="39" t="str">
        <f>'Gene Table'!E170</f>
        <v>hsa-miR-656</v>
      </c>
      <c r="C170" s="39" t="str">
        <f>'Gene Table'!B170</f>
        <v>G24</v>
      </c>
      <c r="D170" s="145"/>
      <c r="E170" s="145"/>
      <c r="F170" s="145"/>
      <c r="G170" s="145"/>
      <c r="H170" s="145"/>
      <c r="I170" s="145"/>
      <c r="J170" s="145"/>
      <c r="K170" s="145"/>
      <c r="L170" s="145"/>
      <c r="M170" s="145"/>
      <c r="N170" s="148"/>
      <c r="O170" s="149"/>
    </row>
    <row r="171" spans="1:15">
      <c r="A171" s="80"/>
      <c r="B171" s="39" t="str">
        <f>'Gene Table'!E171</f>
        <v>hsa-miR-1826</v>
      </c>
      <c r="C171" s="39" t="str">
        <f>'Gene Table'!B171</f>
        <v>H01</v>
      </c>
      <c r="D171" s="145"/>
      <c r="E171" s="145"/>
      <c r="F171" s="145"/>
      <c r="G171" s="145"/>
      <c r="H171" s="145"/>
      <c r="I171" s="145"/>
      <c r="J171" s="145"/>
      <c r="K171" s="145"/>
      <c r="L171" s="145"/>
      <c r="M171" s="145"/>
      <c r="N171" s="148"/>
      <c r="O171" s="149"/>
    </row>
    <row r="172" spans="1:15">
      <c r="A172" s="80"/>
      <c r="B172" s="39" t="str">
        <f>'Gene Table'!E172</f>
        <v>hsa-miR-548j</v>
      </c>
      <c r="C172" s="39" t="str">
        <f>'Gene Table'!B172</f>
        <v>H02</v>
      </c>
      <c r="D172" s="145"/>
      <c r="E172" s="145"/>
      <c r="F172" s="145"/>
      <c r="G172" s="145"/>
      <c r="H172" s="145"/>
      <c r="I172" s="145"/>
      <c r="J172" s="145"/>
      <c r="K172" s="145"/>
      <c r="L172" s="145"/>
      <c r="M172" s="145"/>
      <c r="N172" s="148"/>
      <c r="O172" s="149"/>
    </row>
    <row r="173" spans="1:15">
      <c r="A173" s="80"/>
      <c r="B173" s="39" t="str">
        <f>'Gene Table'!E173</f>
        <v>hsa-miR-337-5p</v>
      </c>
      <c r="C173" s="39" t="str">
        <f>'Gene Table'!B173</f>
        <v>H03</v>
      </c>
      <c r="D173" s="145"/>
      <c r="E173" s="145"/>
      <c r="F173" s="145"/>
      <c r="G173" s="145"/>
      <c r="H173" s="145"/>
      <c r="I173" s="145"/>
      <c r="J173" s="145"/>
      <c r="K173" s="145"/>
      <c r="L173" s="145"/>
      <c r="M173" s="145"/>
      <c r="N173" s="148"/>
      <c r="O173" s="149"/>
    </row>
    <row r="174" spans="1:15">
      <c r="A174" s="80"/>
      <c r="B174" s="39" t="str">
        <f>'Gene Table'!E174</f>
        <v>hsa-miR-875-3p</v>
      </c>
      <c r="C174" s="39" t="str">
        <f>'Gene Table'!B174</f>
        <v>H04</v>
      </c>
      <c r="D174" s="145"/>
      <c r="E174" s="145"/>
      <c r="F174" s="145"/>
      <c r="G174" s="145"/>
      <c r="H174" s="145"/>
      <c r="I174" s="145"/>
      <c r="J174" s="145"/>
      <c r="K174" s="145"/>
      <c r="L174" s="145"/>
      <c r="M174" s="145"/>
      <c r="N174" s="148"/>
      <c r="O174" s="149"/>
    </row>
    <row r="175" spans="1:15">
      <c r="A175" s="80"/>
      <c r="B175" s="39" t="str">
        <f>'Gene Table'!E175</f>
        <v>hsa-miR-628-3p</v>
      </c>
      <c r="C175" s="39" t="str">
        <f>'Gene Table'!B175</f>
        <v>H05</v>
      </c>
      <c r="D175" s="145"/>
      <c r="E175" s="145"/>
      <c r="F175" s="145"/>
      <c r="G175" s="145"/>
      <c r="H175" s="145"/>
      <c r="I175" s="145"/>
      <c r="J175" s="145"/>
      <c r="K175" s="145"/>
      <c r="L175" s="145"/>
      <c r="M175" s="145"/>
      <c r="N175" s="148"/>
      <c r="O175" s="149"/>
    </row>
    <row r="176" spans="1:15">
      <c r="A176" s="80"/>
      <c r="B176" s="39" t="str">
        <f>'Gene Table'!E176</f>
        <v>hsa-miR-33a-5p</v>
      </c>
      <c r="C176" s="39" t="str">
        <f>'Gene Table'!B176</f>
        <v>H06</v>
      </c>
      <c r="D176" s="145"/>
      <c r="E176" s="145"/>
      <c r="F176" s="145"/>
      <c r="G176" s="145"/>
      <c r="H176" s="145"/>
      <c r="I176" s="145"/>
      <c r="J176" s="145"/>
      <c r="K176" s="145"/>
      <c r="L176" s="145"/>
      <c r="M176" s="145"/>
      <c r="N176" s="148"/>
      <c r="O176" s="149"/>
    </row>
    <row r="177" spans="1:15">
      <c r="A177" s="80"/>
      <c r="B177" s="39" t="str">
        <f>'Gene Table'!E177</f>
        <v>hsa-miR-625-5p</v>
      </c>
      <c r="C177" s="39" t="str">
        <f>'Gene Table'!B177</f>
        <v>H07</v>
      </c>
      <c r="D177" s="145"/>
      <c r="E177" s="145"/>
      <c r="F177" s="145"/>
      <c r="G177" s="145"/>
      <c r="H177" s="145"/>
      <c r="I177" s="145"/>
      <c r="J177" s="145"/>
      <c r="K177" s="145"/>
      <c r="L177" s="145"/>
      <c r="M177" s="145"/>
      <c r="N177" s="148"/>
      <c r="O177" s="149"/>
    </row>
    <row r="178" spans="1:15">
      <c r="A178" s="80"/>
      <c r="B178" s="39" t="str">
        <f>'Gene Table'!E178</f>
        <v>hsa-miR-455-5p</v>
      </c>
      <c r="C178" s="39" t="str">
        <f>'Gene Table'!B178</f>
        <v>H08</v>
      </c>
      <c r="D178" s="145"/>
      <c r="E178" s="145"/>
      <c r="F178" s="145"/>
      <c r="G178" s="145"/>
      <c r="H178" s="145"/>
      <c r="I178" s="145"/>
      <c r="J178" s="145"/>
      <c r="K178" s="145"/>
      <c r="L178" s="145"/>
      <c r="M178" s="145"/>
      <c r="N178" s="148"/>
      <c r="O178" s="149"/>
    </row>
    <row r="179" spans="1:15">
      <c r="A179" s="80"/>
      <c r="B179" s="39" t="str">
        <f>'Gene Table'!E179</f>
        <v>hsa-miR-381</v>
      </c>
      <c r="C179" s="39" t="str">
        <f>'Gene Table'!B179</f>
        <v>H09</v>
      </c>
      <c r="D179" s="145"/>
      <c r="E179" s="145"/>
      <c r="F179" s="145"/>
      <c r="G179" s="145"/>
      <c r="H179" s="145"/>
      <c r="I179" s="145"/>
      <c r="J179" s="145"/>
      <c r="K179" s="145"/>
      <c r="L179" s="145"/>
      <c r="M179" s="145"/>
      <c r="N179" s="148"/>
      <c r="O179" s="149"/>
    </row>
    <row r="180" spans="1:15">
      <c r="A180" s="80"/>
      <c r="B180" s="39" t="str">
        <f>'Gene Table'!E180</f>
        <v>hsa-miR-520d-3p</v>
      </c>
      <c r="C180" s="39" t="str">
        <f>'Gene Table'!B180</f>
        <v>H10</v>
      </c>
      <c r="D180" s="145"/>
      <c r="E180" s="145"/>
      <c r="F180" s="145"/>
      <c r="G180" s="145"/>
      <c r="H180" s="145"/>
      <c r="I180" s="145"/>
      <c r="J180" s="145"/>
      <c r="K180" s="145"/>
      <c r="L180" s="145"/>
      <c r="M180" s="145"/>
      <c r="N180" s="148"/>
      <c r="O180" s="149"/>
    </row>
    <row r="181" spans="1:15">
      <c r="A181" s="80"/>
      <c r="B181" s="39" t="str">
        <f>'Gene Table'!E181</f>
        <v>hsa-miR-574-5p</v>
      </c>
      <c r="C181" s="39" t="str">
        <f>'Gene Table'!B181</f>
        <v>H11</v>
      </c>
      <c r="D181" s="145"/>
      <c r="E181" s="145"/>
      <c r="F181" s="145"/>
      <c r="G181" s="145"/>
      <c r="H181" s="145"/>
      <c r="I181" s="145"/>
      <c r="J181" s="145"/>
      <c r="K181" s="145"/>
      <c r="L181" s="145"/>
      <c r="M181" s="145"/>
      <c r="N181" s="148"/>
      <c r="O181" s="149"/>
    </row>
    <row r="182" spans="1:15">
      <c r="A182" s="80"/>
      <c r="B182" s="39" t="str">
        <f>'Gene Table'!E182</f>
        <v>hsa-miR-1324</v>
      </c>
      <c r="C182" s="39" t="str">
        <f>'Gene Table'!B182</f>
        <v>H12</v>
      </c>
      <c r="D182" s="145"/>
      <c r="E182" s="145"/>
      <c r="F182" s="145"/>
      <c r="G182" s="145"/>
      <c r="H182" s="145"/>
      <c r="I182" s="145"/>
      <c r="J182" s="145"/>
      <c r="K182" s="145"/>
      <c r="L182" s="145"/>
      <c r="M182" s="145"/>
      <c r="N182" s="148"/>
      <c r="O182" s="149"/>
    </row>
    <row r="183" spans="1:15">
      <c r="A183" s="80"/>
      <c r="B183" s="39" t="str">
        <f>'Gene Table'!E183</f>
        <v>hsa-miR-592</v>
      </c>
      <c r="C183" s="39" t="str">
        <f>'Gene Table'!B183</f>
        <v>H13</v>
      </c>
      <c r="D183" s="145"/>
      <c r="E183" s="145"/>
      <c r="F183" s="145"/>
      <c r="G183" s="145"/>
      <c r="H183" s="145"/>
      <c r="I183" s="145"/>
      <c r="J183" s="145"/>
      <c r="K183" s="145"/>
      <c r="L183" s="145"/>
      <c r="M183" s="145"/>
      <c r="N183" s="148"/>
      <c r="O183" s="149"/>
    </row>
    <row r="184" spans="1:15">
      <c r="A184" s="80"/>
      <c r="B184" s="39" t="str">
        <f>'Gene Table'!E184</f>
        <v>hsa-miR-504</v>
      </c>
      <c r="C184" s="39" t="str">
        <f>'Gene Table'!B184</f>
        <v>H14</v>
      </c>
      <c r="D184" s="145"/>
      <c r="E184" s="145"/>
      <c r="F184" s="145"/>
      <c r="G184" s="145"/>
      <c r="H184" s="145"/>
      <c r="I184" s="145"/>
      <c r="J184" s="145"/>
      <c r="K184" s="145"/>
      <c r="L184" s="145"/>
      <c r="M184" s="145"/>
      <c r="N184" s="148"/>
      <c r="O184" s="149"/>
    </row>
    <row r="185" spans="1:15">
      <c r="A185" s="80"/>
      <c r="B185" s="39" t="str">
        <f>'Gene Table'!E185</f>
        <v>hsa-miR-544a</v>
      </c>
      <c r="C185" s="39" t="str">
        <f>'Gene Table'!B185</f>
        <v>H15</v>
      </c>
      <c r="D185" s="145"/>
      <c r="E185" s="145"/>
      <c r="F185" s="145"/>
      <c r="G185" s="145"/>
      <c r="H185" s="145"/>
      <c r="I185" s="145"/>
      <c r="J185" s="145"/>
      <c r="K185" s="145"/>
      <c r="L185" s="145"/>
      <c r="M185" s="145"/>
      <c r="N185" s="148"/>
      <c r="O185" s="149"/>
    </row>
    <row r="186" spans="1:15">
      <c r="A186" s="80"/>
      <c r="B186" s="39" t="str">
        <f>'Gene Table'!E186</f>
        <v>hsa-miR-608</v>
      </c>
      <c r="C186" s="39" t="str">
        <f>'Gene Table'!B186</f>
        <v>H16</v>
      </c>
      <c r="D186" s="145"/>
      <c r="E186" s="145"/>
      <c r="F186" s="145"/>
      <c r="G186" s="145"/>
      <c r="H186" s="145"/>
      <c r="I186" s="145"/>
      <c r="J186" s="145"/>
      <c r="K186" s="145"/>
      <c r="L186" s="145"/>
      <c r="M186" s="145"/>
      <c r="N186" s="148"/>
      <c r="O186" s="149"/>
    </row>
    <row r="187" spans="1:15">
      <c r="A187" s="80"/>
      <c r="B187" s="39" t="str">
        <f>'Gene Table'!E187</f>
        <v>hsa-miR-516a-3p</v>
      </c>
      <c r="C187" s="39" t="str">
        <f>'Gene Table'!B187</f>
        <v>H17</v>
      </c>
      <c r="D187" s="145"/>
      <c r="E187" s="145"/>
      <c r="F187" s="145"/>
      <c r="G187" s="145"/>
      <c r="H187" s="145"/>
      <c r="I187" s="145"/>
      <c r="J187" s="145"/>
      <c r="K187" s="145"/>
      <c r="L187" s="145"/>
      <c r="M187" s="145"/>
      <c r="N187" s="148"/>
      <c r="O187" s="149"/>
    </row>
    <row r="188" spans="1:15">
      <c r="A188" s="80"/>
      <c r="B188" s="39" t="str">
        <f>'Gene Table'!E188</f>
        <v>hsa-miR-1303</v>
      </c>
      <c r="C188" s="39" t="str">
        <f>'Gene Table'!B188</f>
        <v>H18</v>
      </c>
      <c r="D188" s="145"/>
      <c r="E188" s="145"/>
      <c r="F188" s="145"/>
      <c r="G188" s="145"/>
      <c r="H188" s="145"/>
      <c r="I188" s="145"/>
      <c r="J188" s="145"/>
      <c r="K188" s="145"/>
      <c r="L188" s="145"/>
      <c r="M188" s="145"/>
      <c r="N188" s="148"/>
      <c r="O188" s="149"/>
    </row>
    <row r="189" spans="1:15">
      <c r="A189" s="80"/>
      <c r="B189" s="39" t="str">
        <f>'Gene Table'!E189</f>
        <v>hsa-miR-548b-3p</v>
      </c>
      <c r="C189" s="39" t="str">
        <f>'Gene Table'!B189</f>
        <v>H19</v>
      </c>
      <c r="D189" s="145"/>
      <c r="E189" s="145"/>
      <c r="F189" s="145"/>
      <c r="G189" s="145"/>
      <c r="H189" s="145"/>
      <c r="I189" s="145"/>
      <c r="J189" s="145"/>
      <c r="K189" s="145"/>
      <c r="L189" s="145"/>
      <c r="M189" s="145"/>
      <c r="N189" s="148"/>
      <c r="O189" s="149"/>
    </row>
    <row r="190" spans="1:15">
      <c r="A190" s="80"/>
      <c r="B190" s="39" t="str">
        <f>'Gene Table'!E190</f>
        <v>hsa-miR-362-5p</v>
      </c>
      <c r="C190" s="39" t="str">
        <f>'Gene Table'!B190</f>
        <v>H20</v>
      </c>
      <c r="D190" s="145"/>
      <c r="E190" s="145"/>
      <c r="F190" s="145"/>
      <c r="G190" s="145"/>
      <c r="H190" s="145"/>
      <c r="I190" s="145"/>
      <c r="J190" s="145"/>
      <c r="K190" s="145"/>
      <c r="L190" s="145"/>
      <c r="M190" s="145"/>
      <c r="N190" s="148"/>
      <c r="O190" s="149"/>
    </row>
    <row r="191" spans="1:15">
      <c r="A191" s="80"/>
      <c r="B191" s="39" t="str">
        <f>'Gene Table'!E191</f>
        <v>hsa-miR-337-3p</v>
      </c>
      <c r="C191" s="39" t="str">
        <f>'Gene Table'!B191</f>
        <v>H21</v>
      </c>
      <c r="D191" s="145"/>
      <c r="E191" s="145"/>
      <c r="F191" s="145"/>
      <c r="G191" s="145"/>
      <c r="H191" s="145"/>
      <c r="I191" s="145"/>
      <c r="J191" s="145"/>
      <c r="K191" s="145"/>
      <c r="L191" s="145"/>
      <c r="M191" s="145"/>
      <c r="N191" s="148"/>
      <c r="O191" s="149"/>
    </row>
    <row r="192" spans="1:15">
      <c r="A192" s="80"/>
      <c r="B192" s="39" t="str">
        <f>'Gene Table'!E192</f>
        <v>hsa-miR-483-3p</v>
      </c>
      <c r="C192" s="39" t="str">
        <f>'Gene Table'!B192</f>
        <v>H22</v>
      </c>
      <c r="D192" s="145"/>
      <c r="E192" s="145"/>
      <c r="F192" s="145"/>
      <c r="G192" s="145"/>
      <c r="H192" s="145"/>
      <c r="I192" s="145"/>
      <c r="J192" s="145"/>
      <c r="K192" s="145"/>
      <c r="L192" s="145"/>
      <c r="M192" s="145"/>
      <c r="N192" s="148"/>
      <c r="O192" s="149"/>
    </row>
    <row r="193" spans="1:15">
      <c r="A193" s="80"/>
      <c r="B193" s="39" t="str">
        <f>'Gene Table'!E193</f>
        <v>hsa-miR-377-3p</v>
      </c>
      <c r="C193" s="39" t="str">
        <f>'Gene Table'!B193</f>
        <v>H23</v>
      </c>
      <c r="D193" s="145"/>
      <c r="E193" s="145"/>
      <c r="F193" s="145"/>
      <c r="G193" s="145"/>
      <c r="H193" s="145"/>
      <c r="I193" s="145"/>
      <c r="J193" s="145"/>
      <c r="K193" s="145"/>
      <c r="L193" s="145"/>
      <c r="M193" s="145"/>
      <c r="N193" s="148"/>
      <c r="O193" s="149"/>
    </row>
    <row r="194" spans="1:15">
      <c r="A194" s="80"/>
      <c r="B194" s="39" t="str">
        <f>'Gene Table'!E194</f>
        <v>hsa-miR-571</v>
      </c>
      <c r="C194" s="39" t="str">
        <f>'Gene Table'!B194</f>
        <v>H24</v>
      </c>
      <c r="D194" s="145"/>
      <c r="E194" s="145"/>
      <c r="F194" s="145"/>
      <c r="G194" s="145"/>
      <c r="H194" s="145"/>
      <c r="I194" s="145"/>
      <c r="J194" s="145"/>
      <c r="K194" s="145"/>
      <c r="L194" s="145"/>
      <c r="M194" s="145"/>
      <c r="N194" s="148"/>
      <c r="O194" s="149"/>
    </row>
    <row r="195" customHeight="1" spans="1:15">
      <c r="A195" s="80"/>
      <c r="B195" s="39" t="str">
        <f>'Gene Table'!E195</f>
        <v>hsa-miR-15a-5p</v>
      </c>
      <c r="C195" s="39" t="str">
        <f>'Gene Table'!B195</f>
        <v>I01</v>
      </c>
      <c r="D195" s="145"/>
      <c r="E195" s="145"/>
      <c r="F195" s="145"/>
      <c r="G195" s="145"/>
      <c r="H195" s="145"/>
      <c r="I195" s="145"/>
      <c r="J195" s="145"/>
      <c r="K195" s="145"/>
      <c r="L195" s="145"/>
      <c r="M195" s="145"/>
      <c r="N195" s="148"/>
      <c r="O195" s="149"/>
    </row>
    <row r="196" spans="1:15">
      <c r="A196" s="80"/>
      <c r="B196" s="39" t="str">
        <f>'Gene Table'!E196</f>
        <v>hsa-miR-569</v>
      </c>
      <c r="C196" s="39" t="str">
        <f>'Gene Table'!B196</f>
        <v>I02</v>
      </c>
      <c r="D196" s="145"/>
      <c r="E196" s="145"/>
      <c r="F196" s="145"/>
      <c r="G196" s="145"/>
      <c r="H196" s="145"/>
      <c r="I196" s="145"/>
      <c r="J196" s="145"/>
      <c r="K196" s="145"/>
      <c r="L196" s="145"/>
      <c r="M196" s="145"/>
      <c r="N196" s="148"/>
      <c r="O196" s="149"/>
    </row>
    <row r="197" spans="1:15">
      <c r="A197" s="80"/>
      <c r="B197" s="39" t="str">
        <f>'Gene Table'!E197</f>
        <v>hsa-miR-15b-5p</v>
      </c>
      <c r="C197" s="39" t="str">
        <f>'Gene Table'!B197</f>
        <v>I03</v>
      </c>
      <c r="D197" s="145"/>
      <c r="E197" s="145"/>
      <c r="F197" s="145"/>
      <c r="G197" s="145"/>
      <c r="H197" s="145"/>
      <c r="I197" s="145"/>
      <c r="J197" s="145"/>
      <c r="K197" s="145"/>
      <c r="L197" s="145"/>
      <c r="M197" s="145"/>
      <c r="N197" s="148"/>
      <c r="O197" s="149"/>
    </row>
    <row r="198" spans="1:15">
      <c r="A198" s="80"/>
      <c r="B198" s="39" t="str">
        <f>'Gene Table'!E198</f>
        <v>hsa-miR-514a-3p</v>
      </c>
      <c r="C198" s="39" t="str">
        <f>'Gene Table'!B198</f>
        <v>I04</v>
      </c>
      <c r="D198" s="145"/>
      <c r="E198" s="145"/>
      <c r="F198" s="145"/>
      <c r="G198" s="145"/>
      <c r="H198" s="145"/>
      <c r="I198" s="145"/>
      <c r="J198" s="145"/>
      <c r="K198" s="145"/>
      <c r="L198" s="145"/>
      <c r="M198" s="145"/>
      <c r="N198" s="148"/>
      <c r="O198" s="149"/>
    </row>
    <row r="199" spans="1:15">
      <c r="A199" s="80"/>
      <c r="B199" s="39" t="str">
        <f>'Gene Table'!E199</f>
        <v>hsa-miR-208a</v>
      </c>
      <c r="C199" s="39" t="str">
        <f>'Gene Table'!B199</f>
        <v>I05</v>
      </c>
      <c r="D199" s="145"/>
      <c r="E199" s="145"/>
      <c r="F199" s="145"/>
      <c r="G199" s="145"/>
      <c r="H199" s="145"/>
      <c r="I199" s="145"/>
      <c r="J199" s="145"/>
      <c r="K199" s="145"/>
      <c r="L199" s="145"/>
      <c r="M199" s="145"/>
      <c r="N199" s="148"/>
      <c r="O199" s="149"/>
    </row>
    <row r="200" spans="1:15">
      <c r="A200" s="80"/>
      <c r="B200" s="39" t="str">
        <f>'Gene Table'!E200</f>
        <v>hsa-miR-369-3p</v>
      </c>
      <c r="C200" s="39" t="str">
        <f>'Gene Table'!B200</f>
        <v>I06</v>
      </c>
      <c r="D200" s="145"/>
      <c r="E200" s="145"/>
      <c r="F200" s="145"/>
      <c r="G200" s="145"/>
      <c r="H200" s="145"/>
      <c r="I200" s="145"/>
      <c r="J200" s="145"/>
      <c r="K200" s="145"/>
      <c r="L200" s="145"/>
      <c r="M200" s="145"/>
      <c r="N200" s="148"/>
      <c r="O200" s="149"/>
    </row>
    <row r="201" spans="1:15">
      <c r="A201" s="80"/>
      <c r="B201" s="39" t="str">
        <f>'Gene Table'!E201</f>
        <v>hsa-miR-208b</v>
      </c>
      <c r="C201" s="39" t="str">
        <f>'Gene Table'!B201</f>
        <v>I07</v>
      </c>
      <c r="D201" s="145"/>
      <c r="E201" s="145"/>
      <c r="F201" s="145"/>
      <c r="G201" s="145"/>
      <c r="H201" s="145"/>
      <c r="I201" s="145"/>
      <c r="J201" s="145"/>
      <c r="K201" s="145"/>
      <c r="L201" s="145"/>
      <c r="M201" s="145"/>
      <c r="N201" s="148"/>
      <c r="O201" s="149"/>
    </row>
    <row r="202" spans="1:15">
      <c r="A202" s="80"/>
      <c r="B202" s="39" t="str">
        <f>'Gene Table'!E202</f>
        <v>hsa-miR-581</v>
      </c>
      <c r="C202" s="39" t="str">
        <f>'Gene Table'!B202</f>
        <v>I08</v>
      </c>
      <c r="D202" s="145"/>
      <c r="E202" s="145"/>
      <c r="F202" s="145"/>
      <c r="G202" s="145"/>
      <c r="H202" s="145"/>
      <c r="I202" s="145"/>
      <c r="J202" s="145"/>
      <c r="K202" s="145"/>
      <c r="L202" s="145"/>
      <c r="M202" s="145"/>
      <c r="N202" s="148"/>
      <c r="O202" s="149"/>
    </row>
    <row r="203" spans="1:15">
      <c r="A203" s="80"/>
      <c r="B203" s="39" t="str">
        <f>'Gene Table'!E203</f>
        <v>hsa-miR-21-5p</v>
      </c>
      <c r="C203" s="39" t="str">
        <f>'Gene Table'!B203</f>
        <v>I09</v>
      </c>
      <c r="D203" s="145"/>
      <c r="E203" s="145"/>
      <c r="F203" s="145"/>
      <c r="G203" s="145"/>
      <c r="H203" s="145"/>
      <c r="I203" s="145"/>
      <c r="J203" s="145"/>
      <c r="K203" s="145"/>
      <c r="L203" s="145"/>
      <c r="M203" s="145"/>
      <c r="N203" s="148"/>
      <c r="O203" s="149"/>
    </row>
    <row r="204" spans="1:15">
      <c r="A204" s="80"/>
      <c r="B204" s="39" t="str">
        <f>'Gene Table'!E204</f>
        <v>hsa-miR-26b-5p</v>
      </c>
      <c r="C204" s="39" t="str">
        <f>'Gene Table'!B204</f>
        <v>I10</v>
      </c>
      <c r="D204" s="145"/>
      <c r="E204" s="145"/>
      <c r="F204" s="145"/>
      <c r="G204" s="145"/>
      <c r="H204" s="145"/>
      <c r="I204" s="145"/>
      <c r="J204" s="145"/>
      <c r="K204" s="145"/>
      <c r="L204" s="145"/>
      <c r="M204" s="145"/>
      <c r="N204" s="148"/>
      <c r="O204" s="149"/>
    </row>
    <row r="205" spans="1:15">
      <c r="A205" s="80"/>
      <c r="B205" s="39" t="str">
        <f>'Gene Table'!E205</f>
        <v>hsa-miR-210</v>
      </c>
      <c r="C205" s="39" t="str">
        <f>'Gene Table'!B205</f>
        <v>I11</v>
      </c>
      <c r="D205" s="145"/>
      <c r="E205" s="145"/>
      <c r="F205" s="145"/>
      <c r="G205" s="145"/>
      <c r="H205" s="145"/>
      <c r="I205" s="145"/>
      <c r="J205" s="145"/>
      <c r="K205" s="145"/>
      <c r="L205" s="145"/>
      <c r="M205" s="145"/>
      <c r="N205" s="148"/>
      <c r="O205" s="149"/>
    </row>
    <row r="206" spans="1:15">
      <c r="A206" s="80"/>
      <c r="B206" s="39" t="str">
        <f>'Gene Table'!E206</f>
        <v>hsa-miR-302e</v>
      </c>
      <c r="C206" s="39" t="str">
        <f>'Gene Table'!B206</f>
        <v>I12</v>
      </c>
      <c r="D206" s="145"/>
      <c r="E206" s="145"/>
      <c r="F206" s="145"/>
      <c r="G206" s="145"/>
      <c r="H206" s="145"/>
      <c r="I206" s="145"/>
      <c r="J206" s="145"/>
      <c r="K206" s="145"/>
      <c r="L206" s="145"/>
      <c r="M206" s="145"/>
      <c r="N206" s="148"/>
      <c r="O206" s="149"/>
    </row>
    <row r="207" spans="1:15">
      <c r="A207" s="80"/>
      <c r="B207" s="39" t="str">
        <f>'Gene Table'!E207</f>
        <v>hsa-miR-212-3p</v>
      </c>
      <c r="C207" s="39" t="str">
        <f>'Gene Table'!B207</f>
        <v>I13</v>
      </c>
      <c r="D207" s="145"/>
      <c r="E207" s="145"/>
      <c r="F207" s="145"/>
      <c r="G207" s="145"/>
      <c r="H207" s="145"/>
      <c r="I207" s="145"/>
      <c r="J207" s="145"/>
      <c r="K207" s="145"/>
      <c r="L207" s="145"/>
      <c r="M207" s="145"/>
      <c r="N207" s="148"/>
      <c r="O207" s="149"/>
    </row>
    <row r="208" spans="1:15">
      <c r="A208" s="80"/>
      <c r="B208" s="39" t="str">
        <f>'Gene Table'!E208</f>
        <v>hsa-miR-577</v>
      </c>
      <c r="C208" s="39" t="str">
        <f>'Gene Table'!B208</f>
        <v>I14</v>
      </c>
      <c r="D208" s="145"/>
      <c r="E208" s="145"/>
      <c r="F208" s="145"/>
      <c r="G208" s="145"/>
      <c r="H208" s="145"/>
      <c r="I208" s="145"/>
      <c r="J208" s="145"/>
      <c r="K208" s="145"/>
      <c r="L208" s="145"/>
      <c r="M208" s="145"/>
      <c r="N208" s="148"/>
      <c r="O208" s="149"/>
    </row>
    <row r="209" spans="1:15">
      <c r="A209" s="80"/>
      <c r="B209" s="39" t="str">
        <f>'Gene Table'!E209</f>
        <v>hsa-miR-24-3p</v>
      </c>
      <c r="C209" s="39" t="str">
        <f>'Gene Table'!B209</f>
        <v>I15</v>
      </c>
      <c r="D209" s="145"/>
      <c r="E209" s="145"/>
      <c r="F209" s="145"/>
      <c r="G209" s="145"/>
      <c r="H209" s="145"/>
      <c r="I209" s="145"/>
      <c r="J209" s="145"/>
      <c r="K209" s="145"/>
      <c r="L209" s="145"/>
      <c r="M209" s="145"/>
      <c r="N209" s="148"/>
      <c r="O209" s="149"/>
    </row>
    <row r="210" spans="1:15">
      <c r="A210" s="80"/>
      <c r="B210" s="39" t="str">
        <f>'Gene Table'!E210</f>
        <v>hsa-miR-380-3p</v>
      </c>
      <c r="C210" s="39" t="str">
        <f>'Gene Table'!B210</f>
        <v>I16</v>
      </c>
      <c r="D210" s="145"/>
      <c r="E210" s="145"/>
      <c r="F210" s="145"/>
      <c r="G210" s="145"/>
      <c r="H210" s="145"/>
      <c r="I210" s="145"/>
      <c r="J210" s="145"/>
      <c r="K210" s="145"/>
      <c r="L210" s="145"/>
      <c r="M210" s="145"/>
      <c r="N210" s="148"/>
      <c r="O210" s="149"/>
    </row>
    <row r="211" spans="1:15">
      <c r="A211" s="80"/>
      <c r="B211" s="39" t="str">
        <f>'Gene Table'!E211</f>
        <v>hsa-miR-30b-5p</v>
      </c>
      <c r="C211" s="39" t="str">
        <f>'Gene Table'!B211</f>
        <v>I17</v>
      </c>
      <c r="D211" s="145"/>
      <c r="E211" s="145"/>
      <c r="F211" s="145"/>
      <c r="G211" s="145"/>
      <c r="H211" s="145"/>
      <c r="I211" s="145"/>
      <c r="J211" s="145"/>
      <c r="K211" s="145"/>
      <c r="L211" s="145"/>
      <c r="M211" s="145"/>
      <c r="N211" s="148"/>
      <c r="O211" s="149"/>
    </row>
    <row r="212" spans="1:15">
      <c r="A212" s="80"/>
      <c r="B212" s="39" t="str">
        <f>'Gene Table'!E212</f>
        <v>hsa-miR-410</v>
      </c>
      <c r="C212" s="39" t="str">
        <f>'Gene Table'!B212</f>
        <v>I18</v>
      </c>
      <c r="D212" s="145"/>
      <c r="E212" s="145"/>
      <c r="F212" s="145"/>
      <c r="G212" s="145"/>
      <c r="H212" s="145"/>
      <c r="I212" s="145"/>
      <c r="J212" s="145"/>
      <c r="K212" s="145"/>
      <c r="L212" s="145"/>
      <c r="M212" s="145"/>
      <c r="N212" s="148"/>
      <c r="O212" s="149"/>
    </row>
    <row r="213" spans="1:15">
      <c r="A213" s="80"/>
      <c r="B213" s="39" t="str">
        <f>'Gene Table'!E213</f>
        <v>hsa-miR-34b-3p</v>
      </c>
      <c r="C213" s="39" t="str">
        <f>'Gene Table'!B213</f>
        <v>I19</v>
      </c>
      <c r="D213" s="145"/>
      <c r="E213" s="145"/>
      <c r="F213" s="145"/>
      <c r="G213" s="145"/>
      <c r="H213" s="145"/>
      <c r="I213" s="145"/>
      <c r="J213" s="145"/>
      <c r="K213" s="145"/>
      <c r="L213" s="145"/>
      <c r="M213" s="145"/>
      <c r="N213" s="148"/>
      <c r="O213" s="149"/>
    </row>
    <row r="214" spans="1:15">
      <c r="A214" s="80"/>
      <c r="B214" s="39" t="str">
        <f>'Gene Table'!E214</f>
        <v>hsa-miR-429</v>
      </c>
      <c r="C214" s="39" t="str">
        <f>'Gene Table'!B214</f>
        <v>I20</v>
      </c>
      <c r="D214" s="145"/>
      <c r="E214" s="145"/>
      <c r="F214" s="145"/>
      <c r="G214" s="145"/>
      <c r="H214" s="145"/>
      <c r="I214" s="145"/>
      <c r="J214" s="145"/>
      <c r="K214" s="145"/>
      <c r="L214" s="145"/>
      <c r="M214" s="145"/>
      <c r="N214" s="148"/>
      <c r="O214" s="149"/>
    </row>
    <row r="215" spans="1:15">
      <c r="A215" s="80"/>
      <c r="B215" s="39" t="str">
        <f>'Gene Table'!E215</f>
        <v>hsa-miR-372</v>
      </c>
      <c r="C215" s="39" t="str">
        <f>'Gene Table'!B215</f>
        <v>I21</v>
      </c>
      <c r="D215" s="145"/>
      <c r="E215" s="145"/>
      <c r="F215" s="145"/>
      <c r="G215" s="145"/>
      <c r="H215" s="145"/>
      <c r="I215" s="145"/>
      <c r="J215" s="145"/>
      <c r="K215" s="145"/>
      <c r="L215" s="145"/>
      <c r="M215" s="145"/>
      <c r="N215" s="148"/>
      <c r="O215" s="149"/>
    </row>
    <row r="216" spans="1:15">
      <c r="A216" s="80"/>
      <c r="B216" s="39" t="str">
        <f>'Gene Table'!E216</f>
        <v>hsa-miR-190b</v>
      </c>
      <c r="C216" s="39" t="str">
        <f>'Gene Table'!B216</f>
        <v>I22</v>
      </c>
      <c r="D216" s="145"/>
      <c r="E216" s="145"/>
      <c r="F216" s="145"/>
      <c r="G216" s="145"/>
      <c r="H216" s="145"/>
      <c r="I216" s="145"/>
      <c r="J216" s="145"/>
      <c r="K216" s="145"/>
      <c r="L216" s="145"/>
      <c r="M216" s="145"/>
      <c r="N216" s="148"/>
      <c r="O216" s="149"/>
    </row>
    <row r="217" spans="1:15">
      <c r="A217" s="80"/>
      <c r="B217" s="39" t="str">
        <f>'Gene Table'!E217</f>
        <v>hsa-miR-423-3p</v>
      </c>
      <c r="C217" s="39" t="str">
        <f>'Gene Table'!B217</f>
        <v>I23</v>
      </c>
      <c r="D217" s="145"/>
      <c r="E217" s="145"/>
      <c r="F217" s="145"/>
      <c r="G217" s="145"/>
      <c r="H217" s="145"/>
      <c r="I217" s="145"/>
      <c r="J217" s="145"/>
      <c r="K217" s="145"/>
      <c r="L217" s="145"/>
      <c r="M217" s="145"/>
      <c r="N217" s="148"/>
      <c r="O217" s="149"/>
    </row>
    <row r="218" spans="1:15">
      <c r="A218" s="80"/>
      <c r="B218" s="39" t="str">
        <f>'Gene Table'!E218</f>
        <v>hsa-miR-655</v>
      </c>
      <c r="C218" s="39" t="str">
        <f>'Gene Table'!B218</f>
        <v>I24</v>
      </c>
      <c r="D218" s="145"/>
      <c r="E218" s="145"/>
      <c r="F218" s="145"/>
      <c r="G218" s="145"/>
      <c r="H218" s="145"/>
      <c r="I218" s="145"/>
      <c r="J218" s="145"/>
      <c r="K218" s="145"/>
      <c r="L218" s="145"/>
      <c r="M218" s="145"/>
      <c r="N218" s="148"/>
      <c r="O218" s="149"/>
    </row>
    <row r="219" spans="1:15">
      <c r="A219" s="80"/>
      <c r="B219" s="39" t="str">
        <f>'Gene Table'!E219</f>
        <v>hsa-miR-495</v>
      </c>
      <c r="C219" s="39" t="str">
        <f>'Gene Table'!B219</f>
        <v>J01</v>
      </c>
      <c r="D219" s="145"/>
      <c r="E219" s="145"/>
      <c r="F219" s="145"/>
      <c r="G219" s="145"/>
      <c r="H219" s="145"/>
      <c r="I219" s="145"/>
      <c r="J219" s="145"/>
      <c r="K219" s="145"/>
      <c r="L219" s="145"/>
      <c r="M219" s="145"/>
      <c r="N219" s="148"/>
      <c r="O219" s="149"/>
    </row>
    <row r="220" spans="1:15">
      <c r="A220" s="80"/>
      <c r="B220" s="39" t="str">
        <f>'Gene Table'!E220</f>
        <v>hsa-miR-1294</v>
      </c>
      <c r="C220" s="39" t="str">
        <f>'Gene Table'!B220</f>
        <v>J02</v>
      </c>
      <c r="D220" s="145"/>
      <c r="E220" s="145"/>
      <c r="F220" s="145"/>
      <c r="G220" s="145"/>
      <c r="H220" s="145"/>
      <c r="I220" s="145"/>
      <c r="J220" s="145"/>
      <c r="K220" s="145"/>
      <c r="L220" s="145"/>
      <c r="M220" s="145"/>
      <c r="N220" s="148"/>
      <c r="O220" s="149"/>
    </row>
    <row r="221" spans="1:15">
      <c r="A221" s="80"/>
      <c r="B221" s="39" t="str">
        <f>'Gene Table'!E221</f>
        <v>hsa-miR-128</v>
      </c>
      <c r="C221" s="39" t="str">
        <f>'Gene Table'!B221</f>
        <v>J03</v>
      </c>
      <c r="D221" s="145"/>
      <c r="E221" s="145"/>
      <c r="F221" s="145"/>
      <c r="G221" s="145"/>
      <c r="H221" s="145"/>
      <c r="I221" s="145"/>
      <c r="J221" s="145"/>
      <c r="K221" s="145"/>
      <c r="L221" s="145"/>
      <c r="M221" s="145"/>
      <c r="N221" s="148"/>
      <c r="O221" s="149"/>
    </row>
    <row r="222" spans="1:15">
      <c r="A222" s="80"/>
      <c r="B222" s="39" t="str">
        <f>'Gene Table'!E222</f>
        <v>hsa-miR-220b</v>
      </c>
      <c r="C222" s="39" t="str">
        <f>'Gene Table'!B222</f>
        <v>J04</v>
      </c>
      <c r="D222" s="145"/>
      <c r="E222" s="145"/>
      <c r="F222" s="145"/>
      <c r="G222" s="145"/>
      <c r="H222" s="145"/>
      <c r="I222" s="145"/>
      <c r="J222" s="145"/>
      <c r="K222" s="145"/>
      <c r="L222" s="145"/>
      <c r="M222" s="145"/>
      <c r="N222" s="148"/>
      <c r="O222" s="149"/>
    </row>
    <row r="223" spans="1:15">
      <c r="A223" s="80"/>
      <c r="B223" s="39" t="str">
        <f>'Gene Table'!E223</f>
        <v>hsa-miR-1322</v>
      </c>
      <c r="C223" s="39" t="str">
        <f>'Gene Table'!B223</f>
        <v>J05</v>
      </c>
      <c r="D223" s="145"/>
      <c r="E223" s="145"/>
      <c r="F223" s="145"/>
      <c r="G223" s="145"/>
      <c r="H223" s="145"/>
      <c r="I223" s="145"/>
      <c r="J223" s="145"/>
      <c r="K223" s="145"/>
      <c r="L223" s="145"/>
      <c r="M223" s="145"/>
      <c r="N223" s="148"/>
      <c r="O223" s="149"/>
    </row>
    <row r="224" spans="1:15">
      <c r="A224" s="80"/>
      <c r="B224" s="39" t="str">
        <f>'Gene Table'!E224</f>
        <v>hsa-miR-642a-5p</v>
      </c>
      <c r="C224" s="39" t="str">
        <f>'Gene Table'!B224</f>
        <v>J06</v>
      </c>
      <c r="D224" s="145"/>
      <c r="E224" s="145"/>
      <c r="F224" s="145"/>
      <c r="G224" s="145"/>
      <c r="H224" s="145"/>
      <c r="I224" s="145"/>
      <c r="J224" s="145"/>
      <c r="K224" s="145"/>
      <c r="L224" s="145"/>
      <c r="M224" s="145"/>
      <c r="N224" s="148"/>
      <c r="O224" s="149"/>
    </row>
    <row r="225" spans="1:15">
      <c r="A225" s="80"/>
      <c r="B225" s="39" t="str">
        <f>'Gene Table'!E225</f>
        <v>hsa-miR-587</v>
      </c>
      <c r="C225" s="39" t="str">
        <f>'Gene Table'!B225</f>
        <v>J07</v>
      </c>
      <c r="D225" s="145"/>
      <c r="E225" s="145"/>
      <c r="F225" s="145"/>
      <c r="G225" s="145"/>
      <c r="H225" s="145"/>
      <c r="I225" s="145"/>
      <c r="J225" s="145"/>
      <c r="K225" s="145"/>
      <c r="L225" s="145"/>
      <c r="M225" s="145"/>
      <c r="N225" s="148"/>
      <c r="O225" s="149"/>
    </row>
    <row r="226" spans="1:15">
      <c r="A226" s="80"/>
      <c r="B226" s="39" t="str">
        <f>'Gene Table'!E226</f>
        <v>hsa-miR-127-5p</v>
      </c>
      <c r="C226" s="39" t="str">
        <f>'Gene Table'!B226</f>
        <v>J08</v>
      </c>
      <c r="D226" s="145"/>
      <c r="E226" s="145"/>
      <c r="F226" s="145"/>
      <c r="G226" s="145"/>
      <c r="H226" s="145"/>
      <c r="I226" s="145"/>
      <c r="J226" s="145"/>
      <c r="K226" s="145"/>
      <c r="L226" s="145"/>
      <c r="M226" s="145"/>
      <c r="N226" s="148"/>
      <c r="O226" s="149"/>
    </row>
    <row r="227" spans="1:15">
      <c r="A227" s="80"/>
      <c r="B227" s="39" t="str">
        <f>'Gene Table'!E227</f>
        <v>hsa-miR-1276</v>
      </c>
      <c r="C227" s="39" t="str">
        <f>'Gene Table'!B227</f>
        <v>J09</v>
      </c>
      <c r="D227" s="145"/>
      <c r="E227" s="145"/>
      <c r="F227" s="145"/>
      <c r="G227" s="145"/>
      <c r="H227" s="145"/>
      <c r="I227" s="145"/>
      <c r="J227" s="145"/>
      <c r="K227" s="145"/>
      <c r="L227" s="145"/>
      <c r="M227" s="145"/>
      <c r="N227" s="148"/>
      <c r="O227" s="149"/>
    </row>
    <row r="228" spans="1:15">
      <c r="A228" s="80"/>
      <c r="B228" s="39" t="str">
        <f>'Gene Table'!E228</f>
        <v>hsa-miR-1825</v>
      </c>
      <c r="C228" s="39" t="str">
        <f>'Gene Table'!B228</f>
        <v>J10</v>
      </c>
      <c r="D228" s="145"/>
      <c r="E228" s="145"/>
      <c r="F228" s="145"/>
      <c r="G228" s="145"/>
      <c r="H228" s="145"/>
      <c r="I228" s="145"/>
      <c r="J228" s="145"/>
      <c r="K228" s="145"/>
      <c r="L228" s="145"/>
      <c r="M228" s="145"/>
      <c r="N228" s="148"/>
      <c r="O228" s="149"/>
    </row>
    <row r="229" spans="1:15">
      <c r="A229" s="80"/>
      <c r="B229" s="39" t="str">
        <f>'Gene Table'!E229</f>
        <v>hsa-miR-496</v>
      </c>
      <c r="C229" s="39" t="str">
        <f>'Gene Table'!B229</f>
        <v>J11</v>
      </c>
      <c r="D229" s="145"/>
      <c r="E229" s="145"/>
      <c r="F229" s="145"/>
      <c r="G229" s="145"/>
      <c r="H229" s="145"/>
      <c r="I229" s="145"/>
      <c r="J229" s="145"/>
      <c r="K229" s="145"/>
      <c r="L229" s="145"/>
      <c r="M229" s="145"/>
      <c r="N229" s="148"/>
      <c r="O229" s="149"/>
    </row>
    <row r="230" spans="1:15">
      <c r="A230" s="80"/>
      <c r="B230" s="39" t="str">
        <f>'Gene Table'!E230</f>
        <v>hsa-miR-338-5p</v>
      </c>
      <c r="C230" s="39" t="str">
        <f>'Gene Table'!B230</f>
        <v>J12</v>
      </c>
      <c r="D230" s="145"/>
      <c r="E230" s="145"/>
      <c r="F230" s="145"/>
      <c r="G230" s="145"/>
      <c r="H230" s="145"/>
      <c r="I230" s="145"/>
      <c r="J230" s="145"/>
      <c r="K230" s="145"/>
      <c r="L230" s="145"/>
      <c r="M230" s="145"/>
      <c r="N230" s="148"/>
      <c r="O230" s="149"/>
    </row>
    <row r="231" spans="1:15">
      <c r="A231" s="80"/>
      <c r="B231" s="39" t="str">
        <f>'Gene Table'!E231</f>
        <v>hsa-miR-448</v>
      </c>
      <c r="C231" s="39" t="str">
        <f>'Gene Table'!B231</f>
        <v>J13</v>
      </c>
      <c r="D231" s="145"/>
      <c r="E231" s="145"/>
      <c r="F231" s="145"/>
      <c r="G231" s="145"/>
      <c r="H231" s="145"/>
      <c r="I231" s="145"/>
      <c r="J231" s="145"/>
      <c r="K231" s="145"/>
      <c r="L231" s="145"/>
      <c r="M231" s="145"/>
      <c r="N231" s="148"/>
      <c r="O231" s="149"/>
    </row>
    <row r="232" spans="1:15">
      <c r="A232" s="80"/>
      <c r="B232" s="39" t="str">
        <f>'Gene Table'!E232</f>
        <v>hsa-miR-455-3p</v>
      </c>
      <c r="C232" s="39" t="str">
        <f>'Gene Table'!B232</f>
        <v>J14</v>
      </c>
      <c r="D232" s="145"/>
      <c r="E232" s="145"/>
      <c r="F232" s="145"/>
      <c r="G232" s="145"/>
      <c r="H232" s="145"/>
      <c r="I232" s="145"/>
      <c r="J232" s="145"/>
      <c r="K232" s="145"/>
      <c r="L232" s="145"/>
      <c r="M232" s="145"/>
      <c r="N232" s="148"/>
      <c r="O232" s="149"/>
    </row>
    <row r="233" spans="1:15">
      <c r="A233" s="80"/>
      <c r="B233" s="39" t="str">
        <f>'Gene Table'!E233</f>
        <v>hsa-miR-513a-3p</v>
      </c>
      <c r="C233" s="39" t="str">
        <f>'Gene Table'!B233</f>
        <v>J15</v>
      </c>
      <c r="D233" s="145"/>
      <c r="E233" s="145"/>
      <c r="F233" s="145"/>
      <c r="G233" s="145"/>
      <c r="H233" s="145"/>
      <c r="I233" s="145"/>
      <c r="J233" s="145"/>
      <c r="K233" s="145"/>
      <c r="L233" s="145"/>
      <c r="M233" s="145"/>
      <c r="N233" s="148"/>
      <c r="O233" s="149"/>
    </row>
    <row r="234" spans="1:15">
      <c r="A234" s="80"/>
      <c r="B234" s="39" t="str">
        <f>'Gene Table'!E234</f>
        <v>hsa-miR-613</v>
      </c>
      <c r="C234" s="39" t="str">
        <f>'Gene Table'!B234</f>
        <v>J16</v>
      </c>
      <c r="D234" s="145"/>
      <c r="E234" s="145"/>
      <c r="F234" s="145"/>
      <c r="G234" s="145"/>
      <c r="H234" s="145"/>
      <c r="I234" s="145"/>
      <c r="J234" s="145"/>
      <c r="K234" s="145"/>
      <c r="L234" s="145"/>
      <c r="M234" s="145"/>
      <c r="N234" s="148"/>
      <c r="O234" s="149"/>
    </row>
    <row r="235" spans="1:15">
      <c r="A235" s="80"/>
      <c r="B235" s="39" t="str">
        <f>'Gene Table'!E235</f>
        <v>hsa-miR-582-3p</v>
      </c>
      <c r="C235" s="39" t="str">
        <f>'Gene Table'!B235</f>
        <v>J17</v>
      </c>
      <c r="D235" s="145"/>
      <c r="E235" s="145"/>
      <c r="F235" s="145"/>
      <c r="G235" s="145"/>
      <c r="H235" s="145"/>
      <c r="I235" s="145"/>
      <c r="J235" s="145"/>
      <c r="K235" s="145"/>
      <c r="L235" s="145"/>
      <c r="M235" s="145"/>
      <c r="N235" s="148"/>
      <c r="O235" s="149"/>
    </row>
    <row r="236" spans="1:15">
      <c r="A236" s="80"/>
      <c r="B236" s="39" t="str">
        <f>'Gene Table'!E236</f>
        <v>hsa-miR-769-5p</v>
      </c>
      <c r="C236" s="39" t="str">
        <f>'Gene Table'!B236</f>
        <v>J18</v>
      </c>
      <c r="D236" s="145"/>
      <c r="E236" s="145"/>
      <c r="F236" s="145"/>
      <c r="G236" s="145"/>
      <c r="H236" s="145"/>
      <c r="I236" s="145"/>
      <c r="J236" s="145"/>
      <c r="K236" s="145"/>
      <c r="L236" s="145"/>
      <c r="M236" s="145"/>
      <c r="N236" s="148"/>
      <c r="O236" s="149"/>
    </row>
    <row r="237" spans="1:15">
      <c r="A237" s="80"/>
      <c r="B237" s="39" t="str">
        <f>'Gene Table'!E237</f>
        <v>hsa-miR-654-3p</v>
      </c>
      <c r="C237" s="39" t="str">
        <f>'Gene Table'!B237</f>
        <v>J19</v>
      </c>
      <c r="D237" s="145"/>
      <c r="E237" s="145"/>
      <c r="F237" s="145"/>
      <c r="G237" s="145"/>
      <c r="H237" s="145"/>
      <c r="I237" s="145"/>
      <c r="J237" s="145"/>
      <c r="K237" s="145"/>
      <c r="L237" s="145"/>
      <c r="M237" s="145"/>
      <c r="N237" s="148"/>
      <c r="O237" s="149"/>
    </row>
    <row r="238" spans="1:15">
      <c r="A238" s="80"/>
      <c r="B238" s="39" t="str">
        <f>'Gene Table'!E238</f>
        <v>hsa-miR-1281</v>
      </c>
      <c r="C238" s="39" t="str">
        <f>'Gene Table'!B238</f>
        <v>J20</v>
      </c>
      <c r="D238" s="145"/>
      <c r="E238" s="145"/>
      <c r="F238" s="145"/>
      <c r="G238" s="145"/>
      <c r="H238" s="145"/>
      <c r="I238" s="145"/>
      <c r="J238" s="145"/>
      <c r="K238" s="145"/>
      <c r="L238" s="145"/>
      <c r="M238" s="145"/>
      <c r="N238" s="148"/>
      <c r="O238" s="149"/>
    </row>
    <row r="239" spans="1:15">
      <c r="A239" s="80"/>
      <c r="B239" s="39" t="str">
        <f>'Gene Table'!E239</f>
        <v>hsa-miR-1290</v>
      </c>
      <c r="C239" s="39" t="str">
        <f>'Gene Table'!B239</f>
        <v>J21</v>
      </c>
      <c r="D239" s="145"/>
      <c r="E239" s="145"/>
      <c r="F239" s="145"/>
      <c r="G239" s="145"/>
      <c r="H239" s="145"/>
      <c r="I239" s="145"/>
      <c r="J239" s="145"/>
      <c r="K239" s="145"/>
      <c r="L239" s="145"/>
      <c r="M239" s="145"/>
      <c r="N239" s="148"/>
      <c r="O239" s="149"/>
    </row>
    <row r="240" spans="1:15">
      <c r="A240" s="80"/>
      <c r="B240" s="39" t="str">
        <f>'Gene Table'!E240</f>
        <v>hsa-miR-424-5p</v>
      </c>
      <c r="C240" s="39" t="str">
        <f>'Gene Table'!B240</f>
        <v>J22</v>
      </c>
      <c r="D240" s="145"/>
      <c r="E240" s="145"/>
      <c r="F240" s="145"/>
      <c r="G240" s="145"/>
      <c r="H240" s="145"/>
      <c r="I240" s="145"/>
      <c r="J240" s="145"/>
      <c r="K240" s="145"/>
      <c r="L240" s="145"/>
      <c r="M240" s="145"/>
      <c r="N240" s="148"/>
      <c r="O240" s="149"/>
    </row>
    <row r="241" spans="1:15">
      <c r="A241" s="80"/>
      <c r="B241" s="39" t="str">
        <f>'Gene Table'!E241</f>
        <v>hsa-miR-151a-3p</v>
      </c>
      <c r="C241" s="39" t="str">
        <f>'Gene Table'!B241</f>
        <v>J23</v>
      </c>
      <c r="D241" s="145"/>
      <c r="E241" s="145"/>
      <c r="F241" s="145"/>
      <c r="G241" s="145"/>
      <c r="H241" s="145"/>
      <c r="I241" s="145"/>
      <c r="J241" s="145"/>
      <c r="K241" s="145"/>
      <c r="L241" s="145"/>
      <c r="M241" s="145"/>
      <c r="N241" s="148"/>
      <c r="O241" s="149"/>
    </row>
    <row r="242" spans="1:15">
      <c r="A242" s="80"/>
      <c r="B242" s="39" t="str">
        <f>'Gene Table'!E242</f>
        <v>hsa-miR-595</v>
      </c>
      <c r="C242" s="39" t="str">
        <f>'Gene Table'!B242</f>
        <v>J24</v>
      </c>
      <c r="D242" s="145"/>
      <c r="E242" s="145"/>
      <c r="F242" s="145"/>
      <c r="G242" s="145"/>
      <c r="H242" s="145"/>
      <c r="I242" s="145"/>
      <c r="J242" s="145"/>
      <c r="K242" s="145"/>
      <c r="L242" s="145"/>
      <c r="M242" s="145"/>
      <c r="N242" s="148"/>
      <c r="O242" s="149"/>
    </row>
    <row r="243" spans="1:15">
      <c r="A243" s="80"/>
      <c r="B243" s="39" t="str">
        <f>'Gene Table'!E243</f>
        <v>hsa-miR-126-3p</v>
      </c>
      <c r="C243" s="39" t="str">
        <f>'Gene Table'!B243</f>
        <v>K01</v>
      </c>
      <c r="D243" s="145"/>
      <c r="E243" s="145"/>
      <c r="F243" s="145"/>
      <c r="G243" s="145"/>
      <c r="H243" s="145"/>
      <c r="I243" s="145"/>
      <c r="J243" s="145"/>
      <c r="K243" s="145"/>
      <c r="L243" s="145"/>
      <c r="M243" s="145"/>
      <c r="N243" s="148"/>
      <c r="O243" s="149"/>
    </row>
    <row r="244" spans="1:15">
      <c r="A244" s="80"/>
      <c r="B244" s="39" t="str">
        <f>'Gene Table'!E244</f>
        <v>hsa-miR-411-5p</v>
      </c>
      <c r="C244" s="39" t="str">
        <f>'Gene Table'!B244</f>
        <v>K02</v>
      </c>
      <c r="D244" s="145"/>
      <c r="E244" s="145"/>
      <c r="F244" s="145"/>
      <c r="G244" s="145"/>
      <c r="H244" s="145"/>
      <c r="I244" s="145"/>
      <c r="J244" s="145"/>
      <c r="K244" s="145"/>
      <c r="L244" s="145"/>
      <c r="M244" s="145"/>
      <c r="N244" s="148"/>
      <c r="O244" s="149"/>
    </row>
    <row r="245" spans="1:15">
      <c r="A245" s="80"/>
      <c r="B245" s="39" t="str">
        <f>'Gene Table'!E245</f>
        <v>hsa-miR-132-3p</v>
      </c>
      <c r="C245" s="39" t="str">
        <f>'Gene Table'!B245</f>
        <v>K03</v>
      </c>
      <c r="D245" s="145"/>
      <c r="E245" s="145"/>
      <c r="F245" s="145"/>
      <c r="G245" s="145"/>
      <c r="H245" s="145"/>
      <c r="I245" s="145"/>
      <c r="J245" s="145"/>
      <c r="K245" s="145"/>
      <c r="L245" s="145"/>
      <c r="M245" s="145"/>
      <c r="N245" s="148"/>
      <c r="O245" s="149"/>
    </row>
    <row r="246" spans="1:15">
      <c r="A246" s="80"/>
      <c r="B246" s="39" t="str">
        <f>'Gene Table'!E246</f>
        <v>hsa-miR-548p</v>
      </c>
      <c r="C246" s="39" t="str">
        <f>'Gene Table'!B246</f>
        <v>K04</v>
      </c>
      <c r="D246" s="145"/>
      <c r="E246" s="145"/>
      <c r="F246" s="145"/>
      <c r="G246" s="145"/>
      <c r="H246" s="145"/>
      <c r="I246" s="145"/>
      <c r="J246" s="145"/>
      <c r="K246" s="145"/>
      <c r="L246" s="145"/>
      <c r="M246" s="145"/>
      <c r="N246" s="148"/>
      <c r="O246" s="149"/>
    </row>
    <row r="247" spans="1:15">
      <c r="A247" s="80"/>
      <c r="B247" s="39" t="str">
        <f>'Gene Table'!E247</f>
        <v>hsa-miR-134</v>
      </c>
      <c r="C247" s="39" t="str">
        <f>'Gene Table'!B247</f>
        <v>K05</v>
      </c>
      <c r="D247" s="145"/>
      <c r="E247" s="145"/>
      <c r="F247" s="145"/>
      <c r="G247" s="145"/>
      <c r="H247" s="145"/>
      <c r="I247" s="145"/>
      <c r="J247" s="145"/>
      <c r="K247" s="145"/>
      <c r="L247" s="145"/>
      <c r="M247" s="145"/>
      <c r="N247" s="148"/>
      <c r="O247" s="149"/>
    </row>
    <row r="248" spans="1:15">
      <c r="A248" s="80"/>
      <c r="B248" s="39" t="str">
        <f>'Gene Table'!E248</f>
        <v>hsa-miR-556-3p</v>
      </c>
      <c r="C248" s="39" t="str">
        <f>'Gene Table'!B248</f>
        <v>K06</v>
      </c>
      <c r="D248" s="145"/>
      <c r="E248" s="145"/>
      <c r="F248" s="145"/>
      <c r="G248" s="145"/>
      <c r="H248" s="145"/>
      <c r="I248" s="145"/>
      <c r="J248" s="145"/>
      <c r="K248" s="145"/>
      <c r="L248" s="145"/>
      <c r="M248" s="145"/>
      <c r="N248" s="148"/>
      <c r="O248" s="149"/>
    </row>
    <row r="249" spans="1:15">
      <c r="A249" s="80"/>
      <c r="B249" s="39" t="str">
        <f>'Gene Table'!E249</f>
        <v>hsa-miR-136-5p</v>
      </c>
      <c r="C249" s="39" t="str">
        <f>'Gene Table'!B249</f>
        <v>K07</v>
      </c>
      <c r="D249" s="145"/>
      <c r="E249" s="145"/>
      <c r="F249" s="145"/>
      <c r="G249" s="145"/>
      <c r="H249" s="145"/>
      <c r="I249" s="145"/>
      <c r="J249" s="145"/>
      <c r="K249" s="145"/>
      <c r="L249" s="145"/>
      <c r="M249" s="145"/>
      <c r="N249" s="148"/>
      <c r="O249" s="149"/>
    </row>
    <row r="250" spans="1:15">
      <c r="A250" s="80"/>
      <c r="B250" s="39" t="str">
        <f>'Gene Table'!E250</f>
        <v>hsa-miR-576-5p</v>
      </c>
      <c r="C250" s="39" t="str">
        <f>'Gene Table'!B250</f>
        <v>K08</v>
      </c>
      <c r="D250" s="145"/>
      <c r="E250" s="145"/>
      <c r="F250" s="145"/>
      <c r="G250" s="145"/>
      <c r="H250" s="145"/>
      <c r="I250" s="145"/>
      <c r="J250" s="145"/>
      <c r="K250" s="145"/>
      <c r="L250" s="145"/>
      <c r="M250" s="145"/>
      <c r="N250" s="148"/>
      <c r="O250" s="149"/>
    </row>
    <row r="251" spans="1:15">
      <c r="A251" s="80"/>
      <c r="B251" s="39" t="str">
        <f>'Gene Table'!E251</f>
        <v>hsa-miR-138-5p</v>
      </c>
      <c r="C251" s="39" t="str">
        <f>'Gene Table'!B251</f>
        <v>K09</v>
      </c>
      <c r="D251" s="145"/>
      <c r="E251" s="145"/>
      <c r="F251" s="145"/>
      <c r="G251" s="145"/>
      <c r="H251" s="145"/>
      <c r="I251" s="145"/>
      <c r="J251" s="145"/>
      <c r="K251" s="145"/>
      <c r="L251" s="145"/>
      <c r="M251" s="145"/>
      <c r="N251" s="148"/>
      <c r="O251" s="149"/>
    </row>
    <row r="252" spans="1:15">
      <c r="A252" s="80"/>
      <c r="B252" s="39" t="str">
        <f>'Gene Table'!E252</f>
        <v>hsa-miR-1252</v>
      </c>
      <c r="C252" s="39" t="str">
        <f>'Gene Table'!B252</f>
        <v>K10</v>
      </c>
      <c r="D252" s="145"/>
      <c r="E252" s="145"/>
      <c r="F252" s="145"/>
      <c r="G252" s="145"/>
      <c r="H252" s="145"/>
      <c r="I252" s="145"/>
      <c r="J252" s="145"/>
      <c r="K252" s="145"/>
      <c r="L252" s="145"/>
      <c r="M252" s="145"/>
      <c r="N252" s="148"/>
      <c r="O252" s="149"/>
    </row>
    <row r="253" spans="1:15">
      <c r="A253" s="80"/>
      <c r="B253" s="39" t="str">
        <f>'Gene Table'!E253</f>
        <v>hsa-miR-140-5p</v>
      </c>
      <c r="C253" s="39" t="str">
        <f>'Gene Table'!B253</f>
        <v>K11</v>
      </c>
      <c r="D253" s="145"/>
      <c r="E253" s="145"/>
      <c r="F253" s="145"/>
      <c r="G253" s="145"/>
      <c r="H253" s="145"/>
      <c r="I253" s="145"/>
      <c r="J253" s="145"/>
      <c r="K253" s="145"/>
      <c r="L253" s="145"/>
      <c r="M253" s="145"/>
      <c r="N253" s="148"/>
      <c r="O253" s="149"/>
    </row>
    <row r="254" spans="1:15">
      <c r="A254" s="80"/>
      <c r="B254" s="39" t="str">
        <f>'Gene Table'!E254</f>
        <v>hsa-miR-628-5p</v>
      </c>
      <c r="C254" s="39" t="str">
        <f>'Gene Table'!B254</f>
        <v>K12</v>
      </c>
      <c r="D254" s="145"/>
      <c r="E254" s="145"/>
      <c r="F254" s="145"/>
      <c r="G254" s="145"/>
      <c r="H254" s="145"/>
      <c r="I254" s="145"/>
      <c r="J254" s="145"/>
      <c r="K254" s="145"/>
      <c r="L254" s="145"/>
      <c r="M254" s="145"/>
      <c r="N254" s="148"/>
      <c r="O254" s="149"/>
    </row>
    <row r="255" spans="1:15">
      <c r="A255" s="80"/>
      <c r="B255" s="39" t="str">
        <f>'Gene Table'!E255</f>
        <v>hsa-miR-142-3p</v>
      </c>
      <c r="C255" s="39" t="str">
        <f>'Gene Table'!B255</f>
        <v>K13</v>
      </c>
      <c r="D255" s="145"/>
      <c r="E255" s="145"/>
      <c r="F255" s="145"/>
      <c r="G255" s="145"/>
      <c r="H255" s="145"/>
      <c r="I255" s="145"/>
      <c r="J255" s="145"/>
      <c r="K255" s="145"/>
      <c r="L255" s="145"/>
      <c r="M255" s="145"/>
      <c r="N255" s="148"/>
      <c r="O255" s="149"/>
    </row>
    <row r="256" spans="1:15">
      <c r="A256" s="80"/>
      <c r="B256" s="39" t="str">
        <f>'Gene Table'!E256</f>
        <v>hsa-miR-519c-3p</v>
      </c>
      <c r="C256" s="39" t="str">
        <f>'Gene Table'!B256</f>
        <v>K14</v>
      </c>
      <c r="D256" s="145"/>
      <c r="E256" s="145"/>
      <c r="F256" s="145"/>
      <c r="G256" s="145"/>
      <c r="H256" s="145"/>
      <c r="I256" s="145"/>
      <c r="J256" s="145"/>
      <c r="K256" s="145"/>
      <c r="L256" s="145"/>
      <c r="M256" s="145"/>
      <c r="N256" s="148"/>
      <c r="O256" s="149"/>
    </row>
    <row r="257" spans="1:15">
      <c r="A257" s="80"/>
      <c r="B257" s="39" t="str">
        <f>'Gene Table'!E257</f>
        <v>hsa-miR-142-5p</v>
      </c>
      <c r="C257" s="39" t="str">
        <f>'Gene Table'!B257</f>
        <v>K15</v>
      </c>
      <c r="D257" s="145"/>
      <c r="E257" s="145"/>
      <c r="F257" s="145"/>
      <c r="G257" s="145"/>
      <c r="H257" s="145"/>
      <c r="I257" s="145"/>
      <c r="J257" s="145"/>
      <c r="K257" s="145"/>
      <c r="L257" s="145"/>
      <c r="M257" s="145"/>
      <c r="N257" s="148"/>
      <c r="O257" s="149"/>
    </row>
    <row r="258" spans="1:15">
      <c r="A258" s="80"/>
      <c r="B258" s="39" t="str">
        <f>'Gene Table'!E258</f>
        <v>hsa-miR-561-3p</v>
      </c>
      <c r="C258" s="39" t="str">
        <f>'Gene Table'!B258</f>
        <v>K16</v>
      </c>
      <c r="D258" s="145"/>
      <c r="E258" s="145"/>
      <c r="F258" s="145"/>
      <c r="G258" s="145"/>
      <c r="H258" s="145"/>
      <c r="I258" s="145"/>
      <c r="J258" s="145"/>
      <c r="K258" s="145"/>
      <c r="L258" s="145"/>
      <c r="M258" s="145"/>
      <c r="N258" s="148"/>
      <c r="O258" s="149"/>
    </row>
    <row r="259" spans="1:15">
      <c r="A259" s="80"/>
      <c r="B259" s="39" t="str">
        <f>'Gene Table'!E259</f>
        <v>hsa-miR-143-3p</v>
      </c>
      <c r="C259" s="39" t="str">
        <f>'Gene Table'!B259</f>
        <v>K17</v>
      </c>
      <c r="D259" s="145"/>
      <c r="E259" s="145"/>
      <c r="F259" s="145"/>
      <c r="G259" s="145"/>
      <c r="H259" s="145"/>
      <c r="I259" s="145"/>
      <c r="J259" s="145"/>
      <c r="K259" s="145"/>
      <c r="L259" s="145"/>
      <c r="M259" s="145"/>
      <c r="N259" s="148"/>
      <c r="O259" s="149"/>
    </row>
    <row r="260" spans="1:15">
      <c r="A260" s="80"/>
      <c r="B260" s="39" t="str">
        <f>'Gene Table'!E260</f>
        <v>hsa-miR-1245a</v>
      </c>
      <c r="C260" s="39" t="str">
        <f>'Gene Table'!B260</f>
        <v>K18</v>
      </c>
      <c r="D260" s="145"/>
      <c r="E260" s="145"/>
      <c r="F260" s="145"/>
      <c r="G260" s="145"/>
      <c r="H260" s="145"/>
      <c r="I260" s="145"/>
      <c r="J260" s="145"/>
      <c r="K260" s="145"/>
      <c r="L260" s="145"/>
      <c r="M260" s="145"/>
      <c r="N260" s="148"/>
      <c r="O260" s="149"/>
    </row>
    <row r="261" spans="1:15">
      <c r="A261" s="80"/>
      <c r="B261" s="39" t="str">
        <f>'Gene Table'!E261</f>
        <v>hsa-miR-152</v>
      </c>
      <c r="C261" s="39" t="str">
        <f>'Gene Table'!B261</f>
        <v>K19</v>
      </c>
      <c r="D261" s="145"/>
      <c r="E261" s="145"/>
      <c r="F261" s="145"/>
      <c r="G261" s="145"/>
      <c r="H261" s="145"/>
      <c r="I261" s="145"/>
      <c r="J261" s="145"/>
      <c r="K261" s="145"/>
      <c r="L261" s="145"/>
      <c r="M261" s="145"/>
      <c r="N261" s="148"/>
      <c r="O261" s="149"/>
    </row>
    <row r="262" spans="1:15">
      <c r="A262" s="80"/>
      <c r="B262" s="39" t="str">
        <f>'Gene Table'!E262</f>
        <v>hsa-miR-300</v>
      </c>
      <c r="C262" s="39" t="str">
        <f>'Gene Table'!B262</f>
        <v>K20</v>
      </c>
      <c r="D262" s="145"/>
      <c r="E262" s="145"/>
      <c r="F262" s="145"/>
      <c r="G262" s="145"/>
      <c r="H262" s="145"/>
      <c r="I262" s="145"/>
      <c r="J262" s="145"/>
      <c r="K262" s="145"/>
      <c r="L262" s="145"/>
      <c r="M262" s="145"/>
      <c r="N262" s="148"/>
      <c r="O262" s="149"/>
    </row>
    <row r="263" spans="1:15">
      <c r="A263" s="80"/>
      <c r="B263" s="39" t="str">
        <f>'Gene Table'!E263</f>
        <v>hsa-miR-185-5p</v>
      </c>
      <c r="C263" s="39" t="str">
        <f>'Gene Table'!B263</f>
        <v>K21</v>
      </c>
      <c r="D263" s="145"/>
      <c r="E263" s="145"/>
      <c r="F263" s="145"/>
      <c r="G263" s="145"/>
      <c r="H263" s="145"/>
      <c r="I263" s="145"/>
      <c r="J263" s="145"/>
      <c r="K263" s="145"/>
      <c r="L263" s="145"/>
      <c r="M263" s="145"/>
      <c r="N263" s="148"/>
      <c r="O263" s="149"/>
    </row>
    <row r="264" spans="1:15">
      <c r="A264" s="80"/>
      <c r="B264" s="39" t="str">
        <f>'Gene Table'!E264</f>
        <v>hsa-miR-875-5p</v>
      </c>
      <c r="C264" s="39" t="str">
        <f>'Gene Table'!B264</f>
        <v>K22</v>
      </c>
      <c r="D264" s="145"/>
      <c r="E264" s="145"/>
      <c r="F264" s="145"/>
      <c r="G264" s="145"/>
      <c r="H264" s="145"/>
      <c r="I264" s="145"/>
      <c r="J264" s="145"/>
      <c r="K264" s="145"/>
      <c r="L264" s="145"/>
      <c r="M264" s="145"/>
      <c r="N264" s="148"/>
      <c r="O264" s="149"/>
    </row>
    <row r="265" spans="1:15">
      <c r="A265" s="80"/>
      <c r="B265" s="39" t="str">
        <f>'Gene Table'!E265</f>
        <v>hsa-miR-186-5p</v>
      </c>
      <c r="C265" s="39" t="str">
        <f>'Gene Table'!B265</f>
        <v>K23</v>
      </c>
      <c r="D265" s="145"/>
      <c r="E265" s="145"/>
      <c r="F265" s="145"/>
      <c r="G265" s="145"/>
      <c r="H265" s="145"/>
      <c r="I265" s="145"/>
      <c r="J265" s="145"/>
      <c r="K265" s="145"/>
      <c r="L265" s="145"/>
      <c r="M265" s="145"/>
      <c r="N265" s="148"/>
      <c r="O265" s="149"/>
    </row>
    <row r="266" spans="1:15">
      <c r="A266" s="80"/>
      <c r="B266" s="39" t="str">
        <f>'Gene Table'!E266</f>
        <v>hsa-miR-556-5p</v>
      </c>
      <c r="C266" s="39" t="str">
        <f>'Gene Table'!B266</f>
        <v>K24</v>
      </c>
      <c r="D266" s="145"/>
      <c r="E266" s="145"/>
      <c r="F266" s="145"/>
      <c r="G266" s="145"/>
      <c r="H266" s="145"/>
      <c r="I266" s="145"/>
      <c r="J266" s="145"/>
      <c r="K266" s="145"/>
      <c r="L266" s="145"/>
      <c r="M266" s="145"/>
      <c r="N266" s="148"/>
      <c r="O266" s="149"/>
    </row>
    <row r="267" spans="1:15">
      <c r="A267" s="80"/>
      <c r="B267" s="39" t="str">
        <f>'Gene Table'!E267</f>
        <v>hsa-miR-297</v>
      </c>
      <c r="C267" s="39" t="str">
        <f>'Gene Table'!B267</f>
        <v>L01</v>
      </c>
      <c r="D267" s="145"/>
      <c r="E267" s="145"/>
      <c r="F267" s="145"/>
      <c r="G267" s="145"/>
      <c r="H267" s="145"/>
      <c r="I267" s="145"/>
      <c r="J267" s="145"/>
      <c r="K267" s="145"/>
      <c r="L267" s="145"/>
      <c r="M267" s="145"/>
      <c r="N267" s="148"/>
      <c r="O267" s="149"/>
    </row>
    <row r="268" spans="1:15">
      <c r="A268" s="80"/>
      <c r="B268" s="39" t="str">
        <f>'Gene Table'!E268</f>
        <v>hsa-miR-1306-3p</v>
      </c>
      <c r="C268" s="39" t="str">
        <f>'Gene Table'!B268</f>
        <v>L02</v>
      </c>
      <c r="D268" s="145"/>
      <c r="E268" s="145"/>
      <c r="F268" s="145"/>
      <c r="G268" s="145"/>
      <c r="H268" s="145"/>
      <c r="I268" s="145"/>
      <c r="J268" s="145"/>
      <c r="K268" s="145"/>
      <c r="L268" s="145"/>
      <c r="M268" s="145"/>
      <c r="N268" s="148"/>
      <c r="O268" s="149"/>
    </row>
    <row r="269" spans="1:15">
      <c r="A269" s="80"/>
      <c r="B269" s="39" t="str">
        <f>'Gene Table'!E269</f>
        <v>hsa-miR-890</v>
      </c>
      <c r="C269" s="39" t="str">
        <f>'Gene Table'!B269</f>
        <v>L03</v>
      </c>
      <c r="D269" s="145"/>
      <c r="E269" s="145"/>
      <c r="F269" s="145"/>
      <c r="G269" s="145"/>
      <c r="H269" s="145"/>
      <c r="I269" s="145"/>
      <c r="J269" s="145"/>
      <c r="K269" s="145"/>
      <c r="L269" s="145"/>
      <c r="M269" s="145"/>
      <c r="N269" s="148"/>
      <c r="O269" s="149"/>
    </row>
    <row r="270" spans="1:15">
      <c r="A270" s="80"/>
      <c r="B270" s="39" t="str">
        <f>'Gene Table'!E270</f>
        <v>hsa-miR-1323</v>
      </c>
      <c r="C270" s="39" t="str">
        <f>'Gene Table'!B270</f>
        <v>L04</v>
      </c>
      <c r="D270" s="145"/>
      <c r="E270" s="145"/>
      <c r="F270" s="145"/>
      <c r="G270" s="145"/>
      <c r="H270" s="145"/>
      <c r="I270" s="145"/>
      <c r="J270" s="145"/>
      <c r="K270" s="145"/>
      <c r="L270" s="145"/>
      <c r="M270" s="145"/>
      <c r="N270" s="148"/>
      <c r="O270" s="149"/>
    </row>
    <row r="271" spans="1:15">
      <c r="A271" s="80"/>
      <c r="B271" s="39" t="str">
        <f>'Gene Table'!E271</f>
        <v>hsa-miR-323a-3p</v>
      </c>
      <c r="C271" s="39" t="str">
        <f>'Gene Table'!B271</f>
        <v>L05</v>
      </c>
      <c r="D271" s="145"/>
      <c r="E271" s="145"/>
      <c r="F271" s="145"/>
      <c r="G271" s="145"/>
      <c r="H271" s="145"/>
      <c r="I271" s="145"/>
      <c r="J271" s="145"/>
      <c r="K271" s="145"/>
      <c r="L271" s="145"/>
      <c r="M271" s="145"/>
      <c r="N271" s="148"/>
      <c r="O271" s="149"/>
    </row>
    <row r="272" spans="1:15">
      <c r="A272" s="80"/>
      <c r="B272" s="39" t="str">
        <f>'Gene Table'!E272</f>
        <v>hsa-miR-610</v>
      </c>
      <c r="C272" s="39" t="str">
        <f>'Gene Table'!B272</f>
        <v>L06</v>
      </c>
      <c r="D272" s="145"/>
      <c r="E272" s="145"/>
      <c r="F272" s="145"/>
      <c r="G272" s="145"/>
      <c r="H272" s="145"/>
      <c r="I272" s="145"/>
      <c r="J272" s="145"/>
      <c r="K272" s="145"/>
      <c r="L272" s="145"/>
      <c r="M272" s="145"/>
      <c r="N272" s="148"/>
      <c r="O272" s="149"/>
    </row>
    <row r="273" spans="1:15">
      <c r="A273" s="80"/>
      <c r="B273" s="39" t="str">
        <f>'Gene Table'!E273</f>
        <v>hsa-miR-378a-3p</v>
      </c>
      <c r="C273" s="39" t="str">
        <f>'Gene Table'!B273</f>
        <v>L07</v>
      </c>
      <c r="D273" s="145"/>
      <c r="E273" s="145"/>
      <c r="F273" s="145"/>
      <c r="G273" s="145"/>
      <c r="H273" s="145"/>
      <c r="I273" s="145"/>
      <c r="J273" s="145"/>
      <c r="K273" s="145"/>
      <c r="L273" s="145"/>
      <c r="M273" s="145"/>
      <c r="N273" s="148"/>
      <c r="O273" s="149"/>
    </row>
    <row r="274" spans="1:15">
      <c r="A274" s="80"/>
      <c r="B274" s="39" t="str">
        <f>'Gene Table'!E274</f>
        <v>hsa-miR-489</v>
      </c>
      <c r="C274" s="39" t="str">
        <f>'Gene Table'!B274</f>
        <v>L08</v>
      </c>
      <c r="D274" s="145"/>
      <c r="E274" s="145"/>
      <c r="F274" s="145"/>
      <c r="G274" s="145"/>
      <c r="H274" s="145"/>
      <c r="I274" s="145"/>
      <c r="J274" s="145"/>
      <c r="K274" s="145"/>
      <c r="L274" s="145"/>
      <c r="M274" s="145"/>
      <c r="N274" s="148"/>
      <c r="O274" s="149"/>
    </row>
    <row r="275" spans="1:15">
      <c r="A275" s="80"/>
      <c r="B275" s="39" t="str">
        <f>'Gene Table'!E275</f>
        <v>hsa-miR-499a-3p</v>
      </c>
      <c r="C275" s="39" t="str">
        <f>'Gene Table'!B275</f>
        <v>L09</v>
      </c>
      <c r="D275" s="145"/>
      <c r="E275" s="145"/>
      <c r="F275" s="145"/>
      <c r="G275" s="145"/>
      <c r="H275" s="145"/>
      <c r="I275" s="145"/>
      <c r="J275" s="145"/>
      <c r="K275" s="145"/>
      <c r="L275" s="145"/>
      <c r="M275" s="145"/>
      <c r="N275" s="148"/>
      <c r="O275" s="149"/>
    </row>
    <row r="276" spans="1:15">
      <c r="A276" s="80"/>
      <c r="B276" s="39" t="str">
        <f>'Gene Table'!E276</f>
        <v>hsa-miR-548l</v>
      </c>
      <c r="C276" s="39" t="str">
        <f>'Gene Table'!B276</f>
        <v>L10</v>
      </c>
      <c r="D276" s="145"/>
      <c r="E276" s="145"/>
      <c r="F276" s="145"/>
      <c r="G276" s="145"/>
      <c r="H276" s="145"/>
      <c r="I276" s="145"/>
      <c r="J276" s="145"/>
      <c r="K276" s="145"/>
      <c r="L276" s="145"/>
      <c r="M276" s="145"/>
      <c r="N276" s="148"/>
      <c r="O276" s="149"/>
    </row>
    <row r="277" spans="1:15">
      <c r="A277" s="80"/>
      <c r="B277" s="39" t="str">
        <f>'Gene Table'!E277</f>
        <v>hsa-miR-891b</v>
      </c>
      <c r="C277" s="39" t="str">
        <f>'Gene Table'!B277</f>
        <v>L11</v>
      </c>
      <c r="D277" s="145"/>
      <c r="E277" s="145"/>
      <c r="F277" s="145"/>
      <c r="G277" s="145"/>
      <c r="H277" s="145"/>
      <c r="I277" s="145"/>
      <c r="J277" s="145"/>
      <c r="K277" s="145"/>
      <c r="L277" s="145"/>
      <c r="M277" s="145"/>
      <c r="N277" s="148"/>
      <c r="O277" s="149"/>
    </row>
    <row r="278" spans="1:15">
      <c r="A278" s="80"/>
      <c r="B278" s="39" t="str">
        <f>'Gene Table'!E278</f>
        <v>hsa-miR-1265</v>
      </c>
      <c r="C278" s="39" t="str">
        <f>'Gene Table'!B278</f>
        <v>L12</v>
      </c>
      <c r="D278" s="145"/>
      <c r="E278" s="145"/>
      <c r="F278" s="145"/>
      <c r="G278" s="145"/>
      <c r="H278" s="145"/>
      <c r="I278" s="145"/>
      <c r="J278" s="145"/>
      <c r="K278" s="145"/>
      <c r="L278" s="145"/>
      <c r="M278" s="145"/>
      <c r="N278" s="148"/>
      <c r="O278" s="149"/>
    </row>
    <row r="279" spans="1:15">
      <c r="A279" s="80"/>
      <c r="B279" s="39" t="str">
        <f>'Gene Table'!E279</f>
        <v>hsa-miR-299-5p</v>
      </c>
      <c r="C279" s="39" t="str">
        <f>'Gene Table'!B279</f>
        <v>L13</v>
      </c>
      <c r="D279" s="145"/>
      <c r="E279" s="145"/>
      <c r="F279" s="145"/>
      <c r="G279" s="145"/>
      <c r="H279" s="145"/>
      <c r="I279" s="145"/>
      <c r="J279" s="145"/>
      <c r="K279" s="145"/>
      <c r="L279" s="145"/>
      <c r="M279" s="145"/>
      <c r="N279" s="148"/>
      <c r="O279" s="149"/>
    </row>
    <row r="280" spans="1:15">
      <c r="A280" s="80"/>
      <c r="B280" s="39" t="str">
        <f>'Gene Table'!E280</f>
        <v>hsa-miR-708-5p</v>
      </c>
      <c r="C280" s="39" t="str">
        <f>'Gene Table'!B280</f>
        <v>L14</v>
      </c>
      <c r="D280" s="145"/>
      <c r="E280" s="145"/>
      <c r="F280" s="145"/>
      <c r="G280" s="145"/>
      <c r="H280" s="145"/>
      <c r="I280" s="145"/>
      <c r="J280" s="145"/>
      <c r="K280" s="145"/>
      <c r="L280" s="145"/>
      <c r="M280" s="145"/>
      <c r="N280" s="148"/>
      <c r="O280" s="149"/>
    </row>
    <row r="281" spans="1:15">
      <c r="A281" s="80"/>
      <c r="B281" s="39" t="str">
        <f>'Gene Table'!E281</f>
        <v>hsa-miR-934</v>
      </c>
      <c r="C281" s="39" t="str">
        <f>'Gene Table'!B281</f>
        <v>L15</v>
      </c>
      <c r="D281" s="145"/>
      <c r="E281" s="145"/>
      <c r="F281" s="145"/>
      <c r="G281" s="145"/>
      <c r="H281" s="145"/>
      <c r="I281" s="145"/>
      <c r="J281" s="145"/>
      <c r="K281" s="145"/>
      <c r="L281" s="145"/>
      <c r="M281" s="145"/>
      <c r="N281" s="148"/>
      <c r="O281" s="149"/>
    </row>
    <row r="282" spans="1:15">
      <c r="A282" s="80"/>
      <c r="B282" s="39" t="str">
        <f>'Gene Table'!E282</f>
        <v>hsa-miR-202-3p</v>
      </c>
      <c r="C282" s="39" t="str">
        <f>'Gene Table'!B282</f>
        <v>L16</v>
      </c>
      <c r="D282" s="145"/>
      <c r="E282" s="145"/>
      <c r="F282" s="145"/>
      <c r="G282" s="145"/>
      <c r="H282" s="145"/>
      <c r="I282" s="145"/>
      <c r="J282" s="145"/>
      <c r="K282" s="145"/>
      <c r="L282" s="145"/>
      <c r="M282" s="145"/>
      <c r="N282" s="148"/>
      <c r="O282" s="149"/>
    </row>
    <row r="283" spans="1:15">
      <c r="A283" s="80"/>
      <c r="B283" s="39" t="str">
        <f>'Gene Table'!E283</f>
        <v>hsa-miR-632</v>
      </c>
      <c r="C283" s="39" t="str">
        <f>'Gene Table'!B283</f>
        <v>L17</v>
      </c>
      <c r="D283" s="145"/>
      <c r="E283" s="145"/>
      <c r="F283" s="145"/>
      <c r="G283" s="145"/>
      <c r="H283" s="145"/>
      <c r="I283" s="145"/>
      <c r="J283" s="145"/>
      <c r="K283" s="145"/>
      <c r="L283" s="145"/>
      <c r="M283" s="145"/>
      <c r="N283" s="148"/>
      <c r="O283" s="149"/>
    </row>
    <row r="284" spans="1:15">
      <c r="A284" s="80"/>
      <c r="B284" s="39" t="str">
        <f>'Gene Table'!E284</f>
        <v>hsa-miR-509-3p</v>
      </c>
      <c r="C284" s="39" t="str">
        <f>'Gene Table'!B284</f>
        <v>L18</v>
      </c>
      <c r="D284" s="145"/>
      <c r="E284" s="145"/>
      <c r="F284" s="145"/>
      <c r="G284" s="145"/>
      <c r="H284" s="145"/>
      <c r="I284" s="145"/>
      <c r="J284" s="145"/>
      <c r="K284" s="145"/>
      <c r="L284" s="145"/>
      <c r="M284" s="145"/>
      <c r="N284" s="148"/>
      <c r="O284" s="149"/>
    </row>
    <row r="285" spans="1:15">
      <c r="A285" s="80"/>
      <c r="B285" s="39" t="str">
        <f>'Gene Table'!E285</f>
        <v>hsa-miR-485-3p</v>
      </c>
      <c r="C285" s="39" t="str">
        <f>'Gene Table'!B285</f>
        <v>L19</v>
      </c>
      <c r="D285" s="145"/>
      <c r="E285" s="145"/>
      <c r="F285" s="145"/>
      <c r="G285" s="145"/>
      <c r="H285" s="145"/>
      <c r="I285" s="145"/>
      <c r="J285" s="145"/>
      <c r="K285" s="145"/>
      <c r="L285" s="145"/>
      <c r="M285" s="145"/>
      <c r="N285" s="148"/>
      <c r="O285" s="149"/>
    </row>
    <row r="286" spans="1:15">
      <c r="A286" s="80"/>
      <c r="B286" s="39" t="str">
        <f>'Gene Table'!E286</f>
        <v>hsa-miR-1255b-5p</v>
      </c>
      <c r="C286" s="39" t="str">
        <f>'Gene Table'!B286</f>
        <v>L20</v>
      </c>
      <c r="D286" s="145"/>
      <c r="E286" s="145"/>
      <c r="F286" s="145"/>
      <c r="G286" s="145"/>
      <c r="H286" s="145"/>
      <c r="I286" s="145"/>
      <c r="J286" s="145"/>
      <c r="K286" s="145"/>
      <c r="L286" s="145"/>
      <c r="M286" s="145"/>
      <c r="N286" s="148"/>
      <c r="O286" s="149"/>
    </row>
    <row r="287" spans="1:15">
      <c r="A287" s="80"/>
      <c r="B287" s="39" t="str">
        <f>'Gene Table'!E287</f>
        <v>hsa-miR-511</v>
      </c>
      <c r="C287" s="39" t="str">
        <f>'Gene Table'!B287</f>
        <v>L21</v>
      </c>
      <c r="D287" s="145"/>
      <c r="E287" s="145"/>
      <c r="F287" s="145"/>
      <c r="G287" s="145"/>
      <c r="H287" s="145"/>
      <c r="I287" s="145"/>
      <c r="J287" s="145"/>
      <c r="K287" s="145"/>
      <c r="L287" s="145"/>
      <c r="M287" s="145"/>
      <c r="N287" s="148"/>
      <c r="O287" s="149"/>
    </row>
    <row r="288" spans="1:15">
      <c r="A288" s="80"/>
      <c r="B288" s="39" t="str">
        <f>'Gene Table'!E288</f>
        <v>hsa-miR-598</v>
      </c>
      <c r="C288" s="39" t="str">
        <f>'Gene Table'!B288</f>
        <v>L22</v>
      </c>
      <c r="D288" s="145"/>
      <c r="E288" s="145"/>
      <c r="F288" s="145"/>
      <c r="G288" s="145"/>
      <c r="H288" s="145"/>
      <c r="I288" s="145"/>
      <c r="J288" s="145"/>
      <c r="K288" s="145"/>
      <c r="L288" s="145"/>
      <c r="M288" s="145"/>
      <c r="N288" s="148"/>
      <c r="O288" s="149"/>
    </row>
    <row r="289" spans="1:15">
      <c r="A289" s="80"/>
      <c r="B289" s="39" t="str">
        <f>'Gene Table'!E289</f>
        <v>hsa-miR-548a-5p</v>
      </c>
      <c r="C289" s="39" t="str">
        <f>'Gene Table'!B289</f>
        <v>L23</v>
      </c>
      <c r="D289" s="145"/>
      <c r="E289" s="145"/>
      <c r="F289" s="145"/>
      <c r="G289" s="145"/>
      <c r="H289" s="145"/>
      <c r="I289" s="145"/>
      <c r="J289" s="145"/>
      <c r="K289" s="145"/>
      <c r="L289" s="145"/>
      <c r="M289" s="145"/>
      <c r="N289" s="148"/>
      <c r="O289" s="149"/>
    </row>
    <row r="290" spans="1:15">
      <c r="A290" s="80"/>
      <c r="B290" s="39" t="str">
        <f>'Gene Table'!E290</f>
        <v>hsa-miR-299-3p</v>
      </c>
      <c r="C290" s="39" t="str">
        <f>'Gene Table'!B290</f>
        <v>L24</v>
      </c>
      <c r="D290" s="145"/>
      <c r="E290" s="145"/>
      <c r="F290" s="145"/>
      <c r="G290" s="145"/>
      <c r="H290" s="145"/>
      <c r="I290" s="145"/>
      <c r="J290" s="145"/>
      <c r="K290" s="145"/>
      <c r="L290" s="145"/>
      <c r="M290" s="145"/>
      <c r="N290" s="148"/>
      <c r="O290" s="149"/>
    </row>
    <row r="291" customHeight="1" spans="1:15">
      <c r="A291" s="80"/>
      <c r="B291" s="39" t="str">
        <f>'Gene Table'!E291</f>
        <v>hsa-miR-187-3p</v>
      </c>
      <c r="C291" s="39" t="str">
        <f>'Gene Table'!B291</f>
        <v>M01</v>
      </c>
      <c r="D291" s="145"/>
      <c r="E291" s="145"/>
      <c r="F291" s="145"/>
      <c r="G291" s="145"/>
      <c r="H291" s="145"/>
      <c r="I291" s="145"/>
      <c r="J291" s="145"/>
      <c r="K291" s="145"/>
      <c r="L291" s="145"/>
      <c r="M291" s="145"/>
      <c r="N291" s="148"/>
      <c r="O291" s="149"/>
    </row>
    <row r="292" spans="1:15">
      <c r="A292" s="80"/>
      <c r="B292" s="39" t="str">
        <f>'Gene Table'!E292</f>
        <v>hsa-miR-626</v>
      </c>
      <c r="C292" s="39" t="str">
        <f>'Gene Table'!B292</f>
        <v>M02</v>
      </c>
      <c r="D292" s="145"/>
      <c r="E292" s="145"/>
      <c r="F292" s="145"/>
      <c r="G292" s="145"/>
      <c r="H292" s="145"/>
      <c r="I292" s="145"/>
      <c r="J292" s="145"/>
      <c r="K292" s="145"/>
      <c r="L292" s="145"/>
      <c r="M292" s="145"/>
      <c r="N292" s="148"/>
      <c r="O292" s="149"/>
    </row>
    <row r="293" spans="1:15">
      <c r="A293" s="80"/>
      <c r="B293" s="39" t="str">
        <f>'Gene Table'!E293</f>
        <v>hsa-miR-188-5p</v>
      </c>
      <c r="C293" s="39" t="str">
        <f>'Gene Table'!B293</f>
        <v>M03</v>
      </c>
      <c r="D293" s="145"/>
      <c r="E293" s="145"/>
      <c r="F293" s="145"/>
      <c r="G293" s="145"/>
      <c r="H293" s="145"/>
      <c r="I293" s="145"/>
      <c r="J293" s="145"/>
      <c r="K293" s="145"/>
      <c r="L293" s="145"/>
      <c r="M293" s="145"/>
      <c r="N293" s="148"/>
      <c r="O293" s="149"/>
    </row>
    <row r="294" spans="1:15">
      <c r="A294" s="80"/>
      <c r="B294" s="39" t="str">
        <f>'Gene Table'!E294</f>
        <v>hsa-miR-653</v>
      </c>
      <c r="C294" s="39" t="str">
        <f>'Gene Table'!B294</f>
        <v>M04</v>
      </c>
      <c r="D294" s="145"/>
      <c r="E294" s="145"/>
      <c r="F294" s="145"/>
      <c r="G294" s="145"/>
      <c r="H294" s="145"/>
      <c r="I294" s="145"/>
      <c r="J294" s="145"/>
      <c r="K294" s="145"/>
      <c r="L294" s="145"/>
      <c r="M294" s="145"/>
      <c r="N294" s="148"/>
      <c r="O294" s="149"/>
    </row>
    <row r="295" spans="1:15">
      <c r="A295" s="80"/>
      <c r="B295" s="39" t="str">
        <f>'Gene Table'!E295</f>
        <v>hsa-miR-191-5p</v>
      </c>
      <c r="C295" s="39" t="str">
        <f>'Gene Table'!B295</f>
        <v>M05</v>
      </c>
      <c r="D295" s="145"/>
      <c r="E295" s="145"/>
      <c r="F295" s="145"/>
      <c r="G295" s="145"/>
      <c r="H295" s="145"/>
      <c r="I295" s="145"/>
      <c r="J295" s="145"/>
      <c r="K295" s="145"/>
      <c r="L295" s="145"/>
      <c r="M295" s="145"/>
      <c r="N295" s="148"/>
      <c r="O295" s="149"/>
    </row>
    <row r="296" spans="1:15">
      <c r="A296" s="80"/>
      <c r="B296" s="39" t="str">
        <f>'Gene Table'!E296</f>
        <v>hsa-miR-548e</v>
      </c>
      <c r="C296" s="39" t="str">
        <f>'Gene Table'!B296</f>
        <v>M06</v>
      </c>
      <c r="D296" s="145"/>
      <c r="E296" s="145"/>
      <c r="F296" s="145"/>
      <c r="G296" s="145"/>
      <c r="H296" s="145"/>
      <c r="I296" s="145"/>
      <c r="J296" s="145"/>
      <c r="K296" s="145"/>
      <c r="L296" s="145"/>
      <c r="M296" s="145"/>
      <c r="N296" s="148"/>
      <c r="O296" s="149"/>
    </row>
    <row r="297" spans="1:15">
      <c r="A297" s="80"/>
      <c r="B297" s="39" t="str">
        <f>'Gene Table'!E297</f>
        <v>hsa-miR-193a-3p</v>
      </c>
      <c r="C297" s="39" t="str">
        <f>'Gene Table'!B297</f>
        <v>M07</v>
      </c>
      <c r="D297" s="145"/>
      <c r="E297" s="145"/>
      <c r="F297" s="145"/>
      <c r="G297" s="145"/>
      <c r="H297" s="145"/>
      <c r="I297" s="145"/>
      <c r="J297" s="145"/>
      <c r="K297" s="145"/>
      <c r="L297" s="145"/>
      <c r="M297" s="145"/>
      <c r="N297" s="148"/>
      <c r="O297" s="149"/>
    </row>
    <row r="298" spans="1:15">
      <c r="A298" s="80"/>
      <c r="B298" s="39" t="str">
        <f>'Gene Table'!E298</f>
        <v>hsa-miR-340-5p</v>
      </c>
      <c r="C298" s="39" t="str">
        <f>'Gene Table'!B298</f>
        <v>M08</v>
      </c>
      <c r="D298" s="145"/>
      <c r="E298" s="145"/>
      <c r="F298" s="145"/>
      <c r="G298" s="145"/>
      <c r="H298" s="145"/>
      <c r="I298" s="145"/>
      <c r="J298" s="145"/>
      <c r="K298" s="145"/>
      <c r="L298" s="145"/>
      <c r="M298" s="145"/>
      <c r="N298" s="148"/>
      <c r="O298" s="149"/>
    </row>
    <row r="299" spans="1:15">
      <c r="A299" s="80"/>
      <c r="B299" s="39" t="str">
        <f>'Gene Table'!E299</f>
        <v>hsa-miR-194-5p</v>
      </c>
      <c r="C299" s="39" t="str">
        <f>'Gene Table'!B299</f>
        <v>M09</v>
      </c>
      <c r="D299" s="145"/>
      <c r="E299" s="145"/>
      <c r="F299" s="145"/>
      <c r="G299" s="145"/>
      <c r="H299" s="145"/>
      <c r="I299" s="145"/>
      <c r="J299" s="145"/>
      <c r="K299" s="145"/>
      <c r="L299" s="145"/>
      <c r="M299" s="145"/>
      <c r="N299" s="148"/>
      <c r="O299" s="149"/>
    </row>
    <row r="300" spans="1:15">
      <c r="A300" s="80"/>
      <c r="B300" s="39" t="str">
        <f>'Gene Table'!E300</f>
        <v>hsa-miR-578</v>
      </c>
      <c r="C300" s="39" t="str">
        <f>'Gene Table'!B300</f>
        <v>M10</v>
      </c>
      <c r="D300" s="145"/>
      <c r="E300" s="145"/>
      <c r="F300" s="145"/>
      <c r="G300" s="145"/>
      <c r="H300" s="145"/>
      <c r="I300" s="145"/>
      <c r="J300" s="145"/>
      <c r="K300" s="145"/>
      <c r="L300" s="145"/>
      <c r="M300" s="145"/>
      <c r="N300" s="148"/>
      <c r="O300" s="149"/>
    </row>
    <row r="301" spans="1:15">
      <c r="A301" s="80"/>
      <c r="B301" s="39" t="str">
        <f>'Gene Table'!E301</f>
        <v>hsa-miR-195-5p</v>
      </c>
      <c r="C301" s="39" t="str">
        <f>'Gene Table'!B301</f>
        <v>M11</v>
      </c>
      <c r="D301" s="145"/>
      <c r="E301" s="145"/>
      <c r="F301" s="145"/>
      <c r="G301" s="145"/>
      <c r="H301" s="145"/>
      <c r="I301" s="145"/>
      <c r="J301" s="145"/>
      <c r="K301" s="145"/>
      <c r="L301" s="145"/>
      <c r="M301" s="145"/>
      <c r="N301" s="148"/>
      <c r="O301" s="149"/>
    </row>
    <row r="302" spans="1:15">
      <c r="A302" s="80"/>
      <c r="B302" s="39" t="str">
        <f>'Gene Table'!E302</f>
        <v>hsa-miR-618</v>
      </c>
      <c r="C302" s="39" t="str">
        <f>'Gene Table'!B302</f>
        <v>M12</v>
      </c>
      <c r="D302" s="145"/>
      <c r="E302" s="145"/>
      <c r="F302" s="145"/>
      <c r="G302" s="145"/>
      <c r="H302" s="145"/>
      <c r="I302" s="145"/>
      <c r="J302" s="145"/>
      <c r="K302" s="145"/>
      <c r="L302" s="145"/>
      <c r="M302" s="145"/>
      <c r="N302" s="148"/>
      <c r="O302" s="149"/>
    </row>
    <row r="303" spans="1:15">
      <c r="A303" s="80"/>
      <c r="B303" s="39" t="str">
        <f>'Gene Table'!E303</f>
        <v>hsa-miR-205-5p</v>
      </c>
      <c r="C303" s="39" t="str">
        <f>'Gene Table'!B303</f>
        <v>M13</v>
      </c>
      <c r="D303" s="145"/>
      <c r="E303" s="145"/>
      <c r="F303" s="145"/>
      <c r="G303" s="145"/>
      <c r="H303" s="145"/>
      <c r="I303" s="145"/>
      <c r="J303" s="145"/>
      <c r="K303" s="145"/>
      <c r="L303" s="145"/>
      <c r="M303" s="145"/>
      <c r="N303" s="148"/>
      <c r="O303" s="149"/>
    </row>
    <row r="304" spans="1:15">
      <c r="A304" s="80"/>
      <c r="B304" s="39" t="str">
        <f>'Gene Table'!E304</f>
        <v>hsa-miR-627</v>
      </c>
      <c r="C304" s="39" t="str">
        <f>'Gene Table'!B304</f>
        <v>M14</v>
      </c>
      <c r="D304" s="145"/>
      <c r="E304" s="145"/>
      <c r="F304" s="145"/>
      <c r="G304" s="145"/>
      <c r="H304" s="145"/>
      <c r="I304" s="145"/>
      <c r="J304" s="145"/>
      <c r="K304" s="145"/>
      <c r="L304" s="145"/>
      <c r="M304" s="145"/>
      <c r="N304" s="148"/>
      <c r="O304" s="149"/>
    </row>
    <row r="305" spans="1:15">
      <c r="A305" s="80"/>
      <c r="B305" s="39" t="str">
        <f>'Gene Table'!E305</f>
        <v>hsa-miR-206</v>
      </c>
      <c r="C305" s="39" t="str">
        <f>'Gene Table'!B305</f>
        <v>M15</v>
      </c>
      <c r="D305" s="145"/>
      <c r="E305" s="145"/>
      <c r="F305" s="145"/>
      <c r="G305" s="145"/>
      <c r="H305" s="145"/>
      <c r="I305" s="145"/>
      <c r="J305" s="145"/>
      <c r="K305" s="145"/>
      <c r="L305" s="145"/>
      <c r="M305" s="145"/>
      <c r="N305" s="148"/>
      <c r="O305" s="149"/>
    </row>
    <row r="306" spans="1:15">
      <c r="A306" s="80"/>
      <c r="B306" s="39" t="str">
        <f>'Gene Table'!E306</f>
        <v>hsa-miR-585</v>
      </c>
      <c r="C306" s="39" t="str">
        <f>'Gene Table'!B306</f>
        <v>M16</v>
      </c>
      <c r="D306" s="145"/>
      <c r="E306" s="145"/>
      <c r="F306" s="145"/>
      <c r="G306" s="145"/>
      <c r="H306" s="145"/>
      <c r="I306" s="145"/>
      <c r="J306" s="145"/>
      <c r="K306" s="145"/>
      <c r="L306" s="145"/>
      <c r="M306" s="145"/>
      <c r="N306" s="148"/>
      <c r="O306" s="149"/>
    </row>
    <row r="307" spans="1:15">
      <c r="A307" s="80"/>
      <c r="B307" s="39" t="str">
        <f>'Gene Table'!E307</f>
        <v>hsa-miR-216a</v>
      </c>
      <c r="C307" s="39" t="str">
        <f>'Gene Table'!B307</f>
        <v>M17</v>
      </c>
      <c r="D307" s="145"/>
      <c r="E307" s="145"/>
      <c r="F307" s="145"/>
      <c r="G307" s="145"/>
      <c r="H307" s="145"/>
      <c r="I307" s="145"/>
      <c r="J307" s="145"/>
      <c r="K307" s="145"/>
      <c r="L307" s="145"/>
      <c r="M307" s="145"/>
      <c r="N307" s="148"/>
      <c r="O307" s="149"/>
    </row>
    <row r="308" spans="1:15">
      <c r="A308" s="80"/>
      <c r="B308" s="39" t="str">
        <f>'Gene Table'!E308</f>
        <v>hsa-miR-7-5p</v>
      </c>
      <c r="C308" s="39" t="str">
        <f>'Gene Table'!B308</f>
        <v>M18</v>
      </c>
      <c r="D308" s="145"/>
      <c r="E308" s="145"/>
      <c r="F308" s="145"/>
      <c r="G308" s="145"/>
      <c r="H308" s="145"/>
      <c r="I308" s="145"/>
      <c r="J308" s="145"/>
      <c r="K308" s="145"/>
      <c r="L308" s="145"/>
      <c r="M308" s="145"/>
      <c r="N308" s="148"/>
      <c r="O308" s="149"/>
    </row>
    <row r="309" spans="1:15">
      <c r="A309" s="80"/>
      <c r="B309" s="39" t="str">
        <f>'Gene Table'!E309</f>
        <v>hsa-miR-218-5p</v>
      </c>
      <c r="C309" s="39" t="str">
        <f>'Gene Table'!B309</f>
        <v>M19</v>
      </c>
      <c r="D309" s="145"/>
      <c r="E309" s="145"/>
      <c r="F309" s="145"/>
      <c r="G309" s="145"/>
      <c r="H309" s="145"/>
      <c r="I309" s="145"/>
      <c r="J309" s="145"/>
      <c r="K309" s="145"/>
      <c r="L309" s="145"/>
      <c r="M309" s="145"/>
      <c r="N309" s="148"/>
      <c r="O309" s="149"/>
    </row>
    <row r="310" spans="1:15">
      <c r="A310" s="80"/>
      <c r="B310" s="39" t="str">
        <f>'Gene Table'!E310</f>
        <v>hsa-miR-379-5p</v>
      </c>
      <c r="C310" s="39" t="str">
        <f>'Gene Table'!B310</f>
        <v>M20</v>
      </c>
      <c r="D310" s="145"/>
      <c r="E310" s="145"/>
      <c r="F310" s="145"/>
      <c r="G310" s="145"/>
      <c r="H310" s="145"/>
      <c r="I310" s="145"/>
      <c r="J310" s="145"/>
      <c r="K310" s="145"/>
      <c r="L310" s="145"/>
      <c r="M310" s="145"/>
      <c r="N310" s="148"/>
      <c r="O310" s="149"/>
    </row>
    <row r="311" spans="1:15">
      <c r="A311" s="80"/>
      <c r="B311" s="39" t="str">
        <f>'Gene Table'!E311</f>
        <v>hsa-miR-221-3p</v>
      </c>
      <c r="C311" s="39" t="str">
        <f>'Gene Table'!B311</f>
        <v>M21</v>
      </c>
      <c r="D311" s="145"/>
      <c r="E311" s="145"/>
      <c r="F311" s="145"/>
      <c r="G311" s="145"/>
      <c r="H311" s="145"/>
      <c r="I311" s="145"/>
      <c r="J311" s="145"/>
      <c r="K311" s="145"/>
      <c r="L311" s="145"/>
      <c r="M311" s="145"/>
      <c r="N311" s="148"/>
      <c r="O311" s="149"/>
    </row>
    <row r="312" spans="1:15">
      <c r="A312" s="80"/>
      <c r="B312" s="39" t="str">
        <f>'Gene Table'!E312</f>
        <v>hsa-miR-580</v>
      </c>
      <c r="C312" s="39" t="str">
        <f>'Gene Table'!B312</f>
        <v>M22</v>
      </c>
      <c r="D312" s="145"/>
      <c r="E312" s="145"/>
      <c r="F312" s="145"/>
      <c r="G312" s="145"/>
      <c r="H312" s="145"/>
      <c r="I312" s="145"/>
      <c r="J312" s="145"/>
      <c r="K312" s="145"/>
      <c r="L312" s="145"/>
      <c r="M312" s="145"/>
      <c r="N312" s="148"/>
      <c r="O312" s="149"/>
    </row>
    <row r="313" spans="1:15">
      <c r="A313" s="80"/>
      <c r="B313" s="39" t="str">
        <f>'Gene Table'!E313</f>
        <v>hsa-miR-223-3p</v>
      </c>
      <c r="C313" s="39" t="str">
        <f>'Gene Table'!B313</f>
        <v>M23</v>
      </c>
      <c r="D313" s="145"/>
      <c r="E313" s="145"/>
      <c r="F313" s="145"/>
      <c r="G313" s="145"/>
      <c r="H313" s="145"/>
      <c r="I313" s="145"/>
      <c r="J313" s="145"/>
      <c r="K313" s="145"/>
      <c r="L313" s="145"/>
      <c r="M313" s="145"/>
      <c r="N313" s="148"/>
      <c r="O313" s="149"/>
    </row>
    <row r="314" spans="1:15">
      <c r="A314" s="80"/>
      <c r="B314" s="39" t="str">
        <f>'Gene Table'!E314</f>
        <v>hsa-miR-454-3p</v>
      </c>
      <c r="C314" s="39" t="str">
        <f>'Gene Table'!B314</f>
        <v>M24</v>
      </c>
      <c r="D314" s="145"/>
      <c r="E314" s="145"/>
      <c r="F314" s="145"/>
      <c r="G314" s="145"/>
      <c r="H314" s="145"/>
      <c r="I314" s="145"/>
      <c r="J314" s="145"/>
      <c r="K314" s="145"/>
      <c r="L314" s="145"/>
      <c r="M314" s="145"/>
      <c r="N314" s="148"/>
      <c r="O314" s="149"/>
    </row>
    <row r="315" spans="1:15">
      <c r="A315" s="80"/>
      <c r="B315" s="39" t="str">
        <f>'Gene Table'!E315</f>
        <v>hsa-miR-1275</v>
      </c>
      <c r="C315" s="39" t="str">
        <f>'Gene Table'!B315</f>
        <v>N01</v>
      </c>
      <c r="D315" s="145"/>
      <c r="E315" s="145"/>
      <c r="F315" s="145"/>
      <c r="G315" s="145"/>
      <c r="H315" s="145"/>
      <c r="I315" s="145"/>
      <c r="J315" s="145"/>
      <c r="K315" s="145"/>
      <c r="L315" s="145"/>
      <c r="M315" s="145"/>
      <c r="N315" s="148"/>
      <c r="O315" s="149"/>
    </row>
    <row r="316" spans="1:15">
      <c r="A316" s="80"/>
      <c r="B316" s="39" t="str">
        <f>'Gene Table'!E316</f>
        <v>hsa-miR-369-5p</v>
      </c>
      <c r="C316" s="39" t="str">
        <f>'Gene Table'!B316</f>
        <v>N02</v>
      </c>
      <c r="D316" s="145"/>
      <c r="E316" s="145"/>
      <c r="F316" s="145"/>
      <c r="G316" s="145"/>
      <c r="H316" s="145"/>
      <c r="I316" s="145"/>
      <c r="J316" s="145"/>
      <c r="K316" s="145"/>
      <c r="L316" s="145"/>
      <c r="M316" s="145"/>
      <c r="N316" s="148"/>
      <c r="O316" s="149"/>
    </row>
    <row r="317" spans="1:15">
      <c r="A317" s="80"/>
      <c r="B317" s="39" t="str">
        <f>'Gene Table'!E317</f>
        <v>hsa-miR-521</v>
      </c>
      <c r="C317" s="39" t="str">
        <f>'Gene Table'!B317</f>
        <v>N03</v>
      </c>
      <c r="D317" s="145"/>
      <c r="E317" s="145"/>
      <c r="F317" s="145"/>
      <c r="G317" s="145"/>
      <c r="H317" s="145"/>
      <c r="I317" s="145"/>
      <c r="J317" s="145"/>
      <c r="K317" s="145"/>
      <c r="L317" s="145"/>
      <c r="M317" s="145"/>
      <c r="N317" s="148"/>
      <c r="O317" s="149"/>
    </row>
    <row r="318" spans="1:15">
      <c r="A318" s="80"/>
      <c r="B318" s="39" t="str">
        <f>'Gene Table'!E318</f>
        <v>hsa-miR-216b</v>
      </c>
      <c r="C318" s="39" t="str">
        <f>'Gene Table'!B318</f>
        <v>N04</v>
      </c>
      <c r="D318" s="145"/>
      <c r="E318" s="145"/>
      <c r="F318" s="145"/>
      <c r="G318" s="145"/>
      <c r="H318" s="145"/>
      <c r="I318" s="145"/>
      <c r="J318" s="145"/>
      <c r="K318" s="145"/>
      <c r="L318" s="145"/>
      <c r="M318" s="145"/>
      <c r="N318" s="148"/>
      <c r="O318" s="149"/>
    </row>
    <row r="319" spans="1:15">
      <c r="A319" s="80"/>
      <c r="B319" s="39" t="str">
        <f>'Gene Table'!E319</f>
        <v>hsa-miR-591</v>
      </c>
      <c r="C319" s="39" t="str">
        <f>'Gene Table'!B319</f>
        <v>N05</v>
      </c>
      <c r="D319" s="145"/>
      <c r="E319" s="145"/>
      <c r="F319" s="145"/>
      <c r="G319" s="145"/>
      <c r="H319" s="145"/>
      <c r="I319" s="145"/>
      <c r="J319" s="145"/>
      <c r="K319" s="145"/>
      <c r="L319" s="145"/>
      <c r="M319" s="145"/>
      <c r="N319" s="148"/>
      <c r="O319" s="149"/>
    </row>
    <row r="320" spans="1:15">
      <c r="A320" s="80"/>
      <c r="B320" s="39" t="str">
        <f>'Gene Table'!E320</f>
        <v>hsa-miR-548d-3p</v>
      </c>
      <c r="C320" s="39" t="str">
        <f>'Gene Table'!B320</f>
        <v>N06</v>
      </c>
      <c r="D320" s="145"/>
      <c r="E320" s="145"/>
      <c r="F320" s="145"/>
      <c r="G320" s="145"/>
      <c r="H320" s="145"/>
      <c r="I320" s="145"/>
      <c r="J320" s="145"/>
      <c r="K320" s="145"/>
      <c r="L320" s="145"/>
      <c r="M320" s="145"/>
      <c r="N320" s="148"/>
      <c r="O320" s="149"/>
    </row>
    <row r="321" spans="1:15">
      <c r="A321" s="80"/>
      <c r="B321" s="39" t="str">
        <f>'Gene Table'!E321</f>
        <v>hsa-miR-1264</v>
      </c>
      <c r="C321" s="39" t="str">
        <f>'Gene Table'!B321</f>
        <v>N07</v>
      </c>
      <c r="D321" s="145"/>
      <c r="E321" s="145"/>
      <c r="F321" s="145"/>
      <c r="G321" s="145"/>
      <c r="H321" s="145"/>
      <c r="I321" s="145"/>
      <c r="J321" s="145"/>
      <c r="K321" s="145"/>
      <c r="L321" s="145"/>
      <c r="M321" s="145"/>
      <c r="N321" s="148"/>
      <c r="O321" s="149"/>
    </row>
    <row r="322" spans="1:15">
      <c r="A322" s="80"/>
      <c r="B322" s="39" t="str">
        <f>'Gene Table'!E322</f>
        <v>hsa-miR-490-5p</v>
      </c>
      <c r="C322" s="39" t="str">
        <f>'Gene Table'!B322</f>
        <v>N08</v>
      </c>
      <c r="D322" s="145"/>
      <c r="E322" s="145"/>
      <c r="F322" s="145"/>
      <c r="G322" s="145"/>
      <c r="H322" s="145"/>
      <c r="I322" s="145"/>
      <c r="J322" s="145"/>
      <c r="K322" s="145"/>
      <c r="L322" s="145"/>
      <c r="M322" s="145"/>
      <c r="N322" s="148"/>
      <c r="O322" s="149"/>
    </row>
    <row r="323" spans="1:15">
      <c r="A323" s="80"/>
      <c r="B323" s="39" t="str">
        <f>'Gene Table'!E323</f>
        <v>hsa-miR-1270</v>
      </c>
      <c r="C323" s="39" t="str">
        <f>'Gene Table'!B323</f>
        <v>N09</v>
      </c>
      <c r="D323" s="145"/>
      <c r="E323" s="145"/>
      <c r="F323" s="145"/>
      <c r="G323" s="145"/>
      <c r="H323" s="145"/>
      <c r="I323" s="145"/>
      <c r="J323" s="145"/>
      <c r="K323" s="145"/>
      <c r="L323" s="145"/>
      <c r="M323" s="145"/>
      <c r="N323" s="148"/>
      <c r="O323" s="149"/>
    </row>
    <row r="324" spans="1:15">
      <c r="A324" s="80"/>
      <c r="B324" s="39" t="str">
        <f>'Gene Table'!E324</f>
        <v>hsa-miR-1236</v>
      </c>
      <c r="C324" s="39" t="str">
        <f>'Gene Table'!B324</f>
        <v>N10</v>
      </c>
      <c r="D324" s="145"/>
      <c r="E324" s="145"/>
      <c r="F324" s="145"/>
      <c r="G324" s="145"/>
      <c r="H324" s="145"/>
      <c r="I324" s="145"/>
      <c r="J324" s="145"/>
      <c r="K324" s="145"/>
      <c r="L324" s="145"/>
      <c r="M324" s="145"/>
      <c r="N324" s="148"/>
      <c r="O324" s="149"/>
    </row>
    <row r="325" spans="1:15">
      <c r="A325" s="80"/>
      <c r="B325" s="39" t="str">
        <f>'Gene Table'!E325</f>
        <v>hsa-miR-361-5p</v>
      </c>
      <c r="C325" s="39" t="str">
        <f>'Gene Table'!B325</f>
        <v>N11</v>
      </c>
      <c r="D325" s="145"/>
      <c r="E325" s="145"/>
      <c r="F325" s="145"/>
      <c r="G325" s="145"/>
      <c r="H325" s="145"/>
      <c r="I325" s="145"/>
      <c r="J325" s="145"/>
      <c r="K325" s="145"/>
      <c r="L325" s="145"/>
      <c r="M325" s="145"/>
      <c r="N325" s="148"/>
      <c r="O325" s="149"/>
    </row>
    <row r="326" spans="1:15">
      <c r="A326" s="80"/>
      <c r="B326" s="39" t="str">
        <f>'Gene Table'!E326</f>
        <v>hsa-miR-507</v>
      </c>
      <c r="C326" s="39" t="str">
        <f>'Gene Table'!B326</f>
        <v>N12</v>
      </c>
      <c r="D326" s="145"/>
      <c r="E326" s="145"/>
      <c r="F326" s="145"/>
      <c r="G326" s="145"/>
      <c r="H326" s="145"/>
      <c r="I326" s="145"/>
      <c r="J326" s="145"/>
      <c r="K326" s="145"/>
      <c r="L326" s="145"/>
      <c r="M326" s="145"/>
      <c r="N326" s="148"/>
      <c r="O326" s="149"/>
    </row>
    <row r="327" spans="1:15">
      <c r="A327" s="80"/>
      <c r="B327" s="39" t="str">
        <f>'Gene Table'!E327</f>
        <v>hsa-miR-383</v>
      </c>
      <c r="C327" s="39" t="str">
        <f>'Gene Table'!B327</f>
        <v>N13</v>
      </c>
      <c r="D327" s="145"/>
      <c r="E327" s="145"/>
      <c r="F327" s="145"/>
      <c r="G327" s="145"/>
      <c r="H327" s="145"/>
      <c r="I327" s="145"/>
      <c r="J327" s="145"/>
      <c r="K327" s="145"/>
      <c r="L327" s="145"/>
      <c r="M327" s="145"/>
      <c r="N327" s="148"/>
      <c r="O327" s="149"/>
    </row>
    <row r="328" spans="1:15">
      <c r="A328" s="80"/>
      <c r="B328" s="39" t="str">
        <f>'Gene Table'!E328</f>
        <v>hsa-miR-532-5p</v>
      </c>
      <c r="C328" s="39" t="str">
        <f>'Gene Table'!B328</f>
        <v>N14</v>
      </c>
      <c r="D328" s="145"/>
      <c r="E328" s="145"/>
      <c r="F328" s="145"/>
      <c r="G328" s="145"/>
      <c r="H328" s="145"/>
      <c r="I328" s="145"/>
      <c r="J328" s="145"/>
      <c r="K328" s="145"/>
      <c r="L328" s="145"/>
      <c r="M328" s="145"/>
      <c r="N328" s="148"/>
      <c r="O328" s="149"/>
    </row>
    <row r="329" spans="1:15">
      <c r="A329" s="80"/>
      <c r="B329" s="39" t="str">
        <f>'Gene Table'!E329</f>
        <v>hsa-miR-1282</v>
      </c>
      <c r="C329" s="39" t="str">
        <f>'Gene Table'!B329</f>
        <v>N15</v>
      </c>
      <c r="D329" s="145"/>
      <c r="E329" s="145"/>
      <c r="F329" s="145"/>
      <c r="G329" s="145"/>
      <c r="H329" s="145"/>
      <c r="I329" s="145"/>
      <c r="J329" s="145"/>
      <c r="K329" s="145"/>
      <c r="L329" s="145"/>
      <c r="M329" s="145"/>
      <c r="N329" s="148"/>
      <c r="O329" s="149"/>
    </row>
    <row r="330" spans="1:15">
      <c r="A330" s="80"/>
      <c r="B330" s="39" t="str">
        <f>'Gene Table'!E330</f>
        <v>hsa-miR-548a-3p</v>
      </c>
      <c r="C330" s="39" t="str">
        <f>'Gene Table'!B330</f>
        <v>N16</v>
      </c>
      <c r="D330" s="145"/>
      <c r="E330" s="145"/>
      <c r="F330" s="145"/>
      <c r="G330" s="145"/>
      <c r="H330" s="145"/>
      <c r="I330" s="145"/>
      <c r="J330" s="145"/>
      <c r="K330" s="145"/>
      <c r="L330" s="145"/>
      <c r="M330" s="145"/>
      <c r="N330" s="148"/>
      <c r="O330" s="149"/>
    </row>
    <row r="331" spans="1:15">
      <c r="A331" s="80"/>
      <c r="B331" s="39" t="str">
        <f>'Gene Table'!E331</f>
        <v>hsa-miR-155-5p</v>
      </c>
      <c r="C331" s="39" t="str">
        <f>'Gene Table'!B331</f>
        <v>N17</v>
      </c>
      <c r="D331" s="145"/>
      <c r="E331" s="145"/>
      <c r="F331" s="145"/>
      <c r="G331" s="145"/>
      <c r="H331" s="145"/>
      <c r="I331" s="145"/>
      <c r="J331" s="145"/>
      <c r="K331" s="145"/>
      <c r="L331" s="145"/>
      <c r="M331" s="145"/>
      <c r="N331" s="148"/>
      <c r="O331" s="149"/>
    </row>
    <row r="332" spans="1:15">
      <c r="A332" s="80"/>
      <c r="B332" s="39" t="str">
        <f>'Gene Table'!E332</f>
        <v>hsa-miR-548o-3p</v>
      </c>
      <c r="C332" s="39" t="str">
        <f>'Gene Table'!B332</f>
        <v>N18</v>
      </c>
      <c r="D332" s="145"/>
      <c r="E332" s="145"/>
      <c r="F332" s="145"/>
      <c r="G332" s="145"/>
      <c r="H332" s="145"/>
      <c r="I332" s="145"/>
      <c r="J332" s="145"/>
      <c r="K332" s="145"/>
      <c r="L332" s="145"/>
      <c r="M332" s="145"/>
      <c r="N332" s="148"/>
      <c r="O332" s="149"/>
    </row>
    <row r="333" spans="1:15">
      <c r="A333" s="80"/>
      <c r="B333" s="39" t="str">
        <f>'Gene Table'!E333</f>
        <v>hsa-miR-508-3p</v>
      </c>
      <c r="C333" s="39" t="str">
        <f>'Gene Table'!B333</f>
        <v>N19</v>
      </c>
      <c r="D333" s="145"/>
      <c r="E333" s="145"/>
      <c r="F333" s="145"/>
      <c r="G333" s="145"/>
      <c r="H333" s="145"/>
      <c r="I333" s="145"/>
      <c r="J333" s="145"/>
      <c r="K333" s="145"/>
      <c r="L333" s="145"/>
      <c r="M333" s="145"/>
      <c r="N333" s="148"/>
      <c r="O333" s="149"/>
    </row>
    <row r="334" spans="1:15">
      <c r="A334" s="80"/>
      <c r="B334" s="39" t="str">
        <f>'Gene Table'!E334</f>
        <v>hsa-miR-621</v>
      </c>
      <c r="C334" s="39" t="str">
        <f>'Gene Table'!B334</f>
        <v>N20</v>
      </c>
      <c r="D334" s="145"/>
      <c r="E334" s="145"/>
      <c r="F334" s="145"/>
      <c r="G334" s="145"/>
      <c r="H334" s="145"/>
      <c r="I334" s="145"/>
      <c r="J334" s="145"/>
      <c r="K334" s="145"/>
      <c r="L334" s="145"/>
      <c r="M334" s="145"/>
      <c r="N334" s="148"/>
      <c r="O334" s="149"/>
    </row>
    <row r="335" spans="1:15">
      <c r="A335" s="80"/>
      <c r="B335" s="39" t="str">
        <f>'Gene Table'!E335</f>
        <v>hsa-miR-549</v>
      </c>
      <c r="C335" s="39" t="str">
        <f>'Gene Table'!B335</f>
        <v>N21</v>
      </c>
      <c r="D335" s="145"/>
      <c r="E335" s="145"/>
      <c r="F335" s="145"/>
      <c r="G335" s="145"/>
      <c r="H335" s="145"/>
      <c r="I335" s="145"/>
      <c r="J335" s="145"/>
      <c r="K335" s="145"/>
      <c r="L335" s="145"/>
      <c r="M335" s="145"/>
      <c r="N335" s="148"/>
      <c r="O335" s="149"/>
    </row>
    <row r="336" spans="1:15">
      <c r="A336" s="80"/>
      <c r="B336" s="39" t="str">
        <f>'Gene Table'!E336</f>
        <v>hsa-miR-640</v>
      </c>
      <c r="C336" s="39" t="str">
        <f>'Gene Table'!B336</f>
        <v>N22</v>
      </c>
      <c r="D336" s="145"/>
      <c r="E336" s="145"/>
      <c r="F336" s="145"/>
      <c r="G336" s="145"/>
      <c r="H336" s="145"/>
      <c r="I336" s="145"/>
      <c r="J336" s="145"/>
      <c r="K336" s="145"/>
      <c r="L336" s="145"/>
      <c r="M336" s="145"/>
      <c r="N336" s="148"/>
      <c r="O336" s="149"/>
    </row>
    <row r="337" spans="1:15">
      <c r="A337" s="80"/>
      <c r="B337" s="39" t="str">
        <f>'Gene Table'!E337</f>
        <v>hsa-miR-554</v>
      </c>
      <c r="C337" s="39" t="str">
        <f>'Gene Table'!B337</f>
        <v>N23</v>
      </c>
      <c r="D337" s="145"/>
      <c r="E337" s="145"/>
      <c r="F337" s="145"/>
      <c r="G337" s="145"/>
      <c r="H337" s="145"/>
      <c r="I337" s="145"/>
      <c r="J337" s="145"/>
      <c r="K337" s="145"/>
      <c r="L337" s="145"/>
      <c r="M337" s="145"/>
      <c r="N337" s="148"/>
      <c r="O337" s="149"/>
    </row>
    <row r="338" spans="1:15">
      <c r="A338" s="80"/>
      <c r="B338" s="39" t="str">
        <f>'Gene Table'!E338</f>
        <v>hsa-miR-758</v>
      </c>
      <c r="C338" s="39" t="str">
        <f>'Gene Table'!B338</f>
        <v>N24</v>
      </c>
      <c r="D338" s="145"/>
      <c r="E338" s="145"/>
      <c r="F338" s="145"/>
      <c r="G338" s="145"/>
      <c r="H338" s="145"/>
      <c r="I338" s="145"/>
      <c r="J338" s="145"/>
      <c r="K338" s="145"/>
      <c r="L338" s="145"/>
      <c r="M338" s="145"/>
      <c r="N338" s="148"/>
      <c r="O338" s="149"/>
    </row>
    <row r="339" spans="1:15">
      <c r="A339" s="80"/>
      <c r="B339" s="39" t="str">
        <f>'Gene Table'!E339</f>
        <v>hsa-miR-25-3p</v>
      </c>
      <c r="C339" s="39" t="str">
        <f>'Gene Table'!B339</f>
        <v>O01</v>
      </c>
      <c r="D339" s="145"/>
      <c r="E339" s="145"/>
      <c r="F339" s="145"/>
      <c r="G339" s="145"/>
      <c r="H339" s="145"/>
      <c r="I339" s="145"/>
      <c r="J339" s="145"/>
      <c r="K339" s="145"/>
      <c r="L339" s="145"/>
      <c r="M339" s="145"/>
      <c r="N339" s="148"/>
      <c r="O339" s="149"/>
    </row>
    <row r="340" spans="1:15">
      <c r="A340" s="80"/>
      <c r="B340" s="39" t="str">
        <f>'Gene Table'!E340</f>
        <v>hsa-miR-548n</v>
      </c>
      <c r="C340" s="39" t="str">
        <f>'Gene Table'!B340</f>
        <v>O02</v>
      </c>
      <c r="D340" s="145"/>
      <c r="E340" s="145"/>
      <c r="F340" s="145"/>
      <c r="G340" s="145"/>
      <c r="H340" s="145"/>
      <c r="I340" s="145"/>
      <c r="J340" s="145"/>
      <c r="K340" s="145"/>
      <c r="L340" s="145"/>
      <c r="M340" s="145"/>
      <c r="N340" s="148"/>
      <c r="O340" s="149"/>
    </row>
    <row r="341" spans="1:15">
      <c r="A341" s="80"/>
      <c r="B341" s="39" t="str">
        <f>'Gene Table'!E341</f>
        <v>hsa-miR-296-5p</v>
      </c>
      <c r="C341" s="39" t="str">
        <f>'Gene Table'!B341</f>
        <v>O03</v>
      </c>
      <c r="D341" s="145"/>
      <c r="E341" s="145"/>
      <c r="F341" s="145"/>
      <c r="G341" s="145"/>
      <c r="H341" s="145"/>
      <c r="I341" s="145"/>
      <c r="J341" s="145"/>
      <c r="K341" s="145"/>
      <c r="L341" s="145"/>
      <c r="M341" s="145"/>
      <c r="N341" s="148"/>
      <c r="O341" s="149"/>
    </row>
    <row r="342" spans="1:15">
      <c r="A342" s="80"/>
      <c r="B342" s="39" t="str">
        <f>'Gene Table'!E342</f>
        <v>hsa-miR-520a-5p</v>
      </c>
      <c r="C342" s="39" t="str">
        <f>'Gene Table'!B342</f>
        <v>O04</v>
      </c>
      <c r="D342" s="145"/>
      <c r="E342" s="145"/>
      <c r="F342" s="145"/>
      <c r="G342" s="145"/>
      <c r="H342" s="145"/>
      <c r="I342" s="145"/>
      <c r="J342" s="145"/>
      <c r="K342" s="145"/>
      <c r="L342" s="145"/>
      <c r="M342" s="145"/>
      <c r="N342" s="148"/>
      <c r="O342" s="149"/>
    </row>
    <row r="343" spans="1:15">
      <c r="A343" s="80"/>
      <c r="B343" s="39" t="str">
        <f>'Gene Table'!E343</f>
        <v>hsa-miR-302a-3p</v>
      </c>
      <c r="C343" s="39" t="str">
        <f>'Gene Table'!B343</f>
        <v>O05</v>
      </c>
      <c r="D343" s="145"/>
      <c r="E343" s="145"/>
      <c r="F343" s="145"/>
      <c r="G343" s="145"/>
      <c r="H343" s="145"/>
      <c r="I343" s="145"/>
      <c r="J343" s="145"/>
      <c r="K343" s="145"/>
      <c r="L343" s="145"/>
      <c r="M343" s="145"/>
      <c r="N343" s="148"/>
      <c r="O343" s="149"/>
    </row>
    <row r="344" spans="1:15">
      <c r="A344" s="80"/>
      <c r="B344" s="39" t="str">
        <f>'Gene Table'!E344</f>
        <v>hsa-miR-599</v>
      </c>
      <c r="C344" s="39" t="str">
        <f>'Gene Table'!B344</f>
        <v>O06</v>
      </c>
      <c r="D344" s="145"/>
      <c r="E344" s="145"/>
      <c r="F344" s="145"/>
      <c r="G344" s="145"/>
      <c r="H344" s="145"/>
      <c r="I344" s="145"/>
      <c r="J344" s="145"/>
      <c r="K344" s="145"/>
      <c r="L344" s="145"/>
      <c r="M344" s="145"/>
      <c r="N344" s="148"/>
      <c r="O344" s="149"/>
    </row>
    <row r="345" spans="1:15">
      <c r="A345" s="80"/>
      <c r="B345" s="39" t="str">
        <f>'Gene Table'!E345</f>
        <v>hsa-miR-32-5p</v>
      </c>
      <c r="C345" s="39" t="str">
        <f>'Gene Table'!B345</f>
        <v>O07</v>
      </c>
      <c r="D345" s="145"/>
      <c r="E345" s="145"/>
      <c r="F345" s="145"/>
      <c r="G345" s="145"/>
      <c r="H345" s="145"/>
      <c r="I345" s="145"/>
      <c r="J345" s="145"/>
      <c r="K345" s="145"/>
      <c r="L345" s="145"/>
      <c r="M345" s="145"/>
      <c r="N345" s="148"/>
      <c r="O345" s="149"/>
    </row>
    <row r="346" spans="1:15">
      <c r="A346" s="80"/>
      <c r="B346" s="39" t="str">
        <f>'Gene Table'!E346</f>
        <v>hsa-miR-609</v>
      </c>
      <c r="C346" s="39" t="str">
        <f>'Gene Table'!B346</f>
        <v>O08</v>
      </c>
      <c r="D346" s="145"/>
      <c r="E346" s="145"/>
      <c r="F346" s="145"/>
      <c r="G346" s="145"/>
      <c r="H346" s="145"/>
      <c r="I346" s="145"/>
      <c r="J346" s="145"/>
      <c r="K346" s="145"/>
      <c r="L346" s="145"/>
      <c r="M346" s="145"/>
      <c r="N346" s="148"/>
      <c r="O346" s="149"/>
    </row>
    <row r="347" spans="1:15">
      <c r="A347" s="80"/>
      <c r="B347" s="39" t="str">
        <f>'Gene Table'!E347</f>
        <v>hsa-miR-335-5p</v>
      </c>
      <c r="C347" s="39" t="str">
        <f>'Gene Table'!B347</f>
        <v>O09</v>
      </c>
      <c r="D347" s="145"/>
      <c r="E347" s="145"/>
      <c r="F347" s="145"/>
      <c r="G347" s="145"/>
      <c r="H347" s="145"/>
      <c r="I347" s="145"/>
      <c r="J347" s="145"/>
      <c r="K347" s="145"/>
      <c r="L347" s="145"/>
      <c r="M347" s="145"/>
      <c r="N347" s="148"/>
      <c r="O347" s="149"/>
    </row>
    <row r="348" spans="1:15">
      <c r="A348" s="80"/>
      <c r="B348" s="39" t="str">
        <f>'Gene Table'!E348</f>
        <v>hsa-miR-1255a</v>
      </c>
      <c r="C348" s="39" t="str">
        <f>'Gene Table'!B348</f>
        <v>O10</v>
      </c>
      <c r="D348" s="145"/>
      <c r="E348" s="145"/>
      <c r="F348" s="145"/>
      <c r="G348" s="145"/>
      <c r="H348" s="145"/>
      <c r="I348" s="145"/>
      <c r="J348" s="145"/>
      <c r="K348" s="145"/>
      <c r="L348" s="145"/>
      <c r="M348" s="145"/>
      <c r="N348" s="148"/>
      <c r="O348" s="149"/>
    </row>
    <row r="349" spans="1:15">
      <c r="A349" s="80"/>
      <c r="B349" s="39" t="str">
        <f>'Gene Table'!E349</f>
        <v>hsa-miR-34a-5p</v>
      </c>
      <c r="C349" s="39" t="str">
        <f>'Gene Table'!B349</f>
        <v>O11</v>
      </c>
      <c r="D349" s="145"/>
      <c r="E349" s="145"/>
      <c r="F349" s="145"/>
      <c r="G349" s="145"/>
      <c r="H349" s="145"/>
      <c r="I349" s="145"/>
      <c r="J349" s="145"/>
      <c r="K349" s="145"/>
      <c r="L349" s="145"/>
      <c r="M349" s="145"/>
      <c r="N349" s="148"/>
      <c r="O349" s="149"/>
    </row>
    <row r="350" spans="1:15">
      <c r="A350" s="80"/>
      <c r="B350" s="39" t="str">
        <f>'Gene Table'!E350</f>
        <v>hsa-miR-224-5p</v>
      </c>
      <c r="C350" s="39" t="str">
        <f>'Gene Table'!B350</f>
        <v>O12</v>
      </c>
      <c r="D350" s="145"/>
      <c r="E350" s="145"/>
      <c r="F350" s="145"/>
      <c r="G350" s="145"/>
      <c r="H350" s="145"/>
      <c r="I350" s="145"/>
      <c r="J350" s="145"/>
      <c r="K350" s="145"/>
      <c r="L350" s="145"/>
      <c r="M350" s="145"/>
      <c r="N350" s="148"/>
      <c r="O350" s="149"/>
    </row>
    <row r="351" spans="1:15">
      <c r="A351" s="80"/>
      <c r="B351" s="39" t="str">
        <f>'Gene Table'!E351</f>
        <v>hsa-miR-373-3p</v>
      </c>
      <c r="C351" s="39" t="str">
        <f>'Gene Table'!B351</f>
        <v>O13</v>
      </c>
      <c r="D351" s="145"/>
      <c r="E351" s="145"/>
      <c r="F351" s="145"/>
      <c r="G351" s="145"/>
      <c r="H351" s="145"/>
      <c r="I351" s="145"/>
      <c r="J351" s="145"/>
      <c r="K351" s="145"/>
      <c r="L351" s="145"/>
      <c r="M351" s="145"/>
      <c r="N351" s="148"/>
      <c r="O351" s="149"/>
    </row>
    <row r="352" spans="1:15">
      <c r="A352" s="80"/>
      <c r="B352" s="39" t="str">
        <f>'Gene Table'!E352</f>
        <v>hsa-miR-924</v>
      </c>
      <c r="C352" s="39" t="str">
        <f>'Gene Table'!B352</f>
        <v>O14</v>
      </c>
      <c r="D352" s="145"/>
      <c r="E352" s="145"/>
      <c r="F352" s="145"/>
      <c r="G352" s="145"/>
      <c r="H352" s="145"/>
      <c r="I352" s="145"/>
      <c r="J352" s="145"/>
      <c r="K352" s="145"/>
      <c r="L352" s="145"/>
      <c r="M352" s="145"/>
      <c r="N352" s="148"/>
      <c r="O352" s="149"/>
    </row>
    <row r="353" spans="1:15">
      <c r="A353" s="80"/>
      <c r="B353" s="39" t="str">
        <f>'Gene Table'!E353</f>
        <v>hsa-miR-499a-5p</v>
      </c>
      <c r="C353" s="39" t="str">
        <f>'Gene Table'!B353</f>
        <v>O15</v>
      </c>
      <c r="D353" s="145"/>
      <c r="E353" s="145"/>
      <c r="F353" s="145"/>
      <c r="G353" s="145"/>
      <c r="H353" s="145"/>
      <c r="I353" s="145"/>
      <c r="J353" s="145"/>
      <c r="K353" s="145"/>
      <c r="L353" s="145"/>
      <c r="M353" s="145"/>
      <c r="N353" s="148"/>
      <c r="O353" s="149"/>
    </row>
    <row r="354" spans="1:15">
      <c r="A354" s="80"/>
      <c r="B354" s="39" t="str">
        <f>'Gene Table'!E354</f>
        <v>hsa-miR-1305</v>
      </c>
      <c r="C354" s="39" t="str">
        <f>'Gene Table'!B354</f>
        <v>O16</v>
      </c>
      <c r="D354" s="145"/>
      <c r="E354" s="145"/>
      <c r="F354" s="145"/>
      <c r="G354" s="145"/>
      <c r="H354" s="145"/>
      <c r="I354" s="145"/>
      <c r="J354" s="145"/>
      <c r="K354" s="145"/>
      <c r="L354" s="145"/>
      <c r="M354" s="145"/>
      <c r="N354" s="148"/>
      <c r="O354" s="149"/>
    </row>
    <row r="355" spans="1:15">
      <c r="A355" s="80"/>
      <c r="B355" s="39" t="str">
        <f>'Gene Table'!E355</f>
        <v>hsa-miR-92a-3p</v>
      </c>
      <c r="C355" s="39" t="str">
        <f>'Gene Table'!B355</f>
        <v>O17</v>
      </c>
      <c r="D355" s="145"/>
      <c r="E355" s="145"/>
      <c r="F355" s="145"/>
      <c r="G355" s="145"/>
      <c r="H355" s="145"/>
      <c r="I355" s="145"/>
      <c r="J355" s="145"/>
      <c r="K355" s="145"/>
      <c r="L355" s="145"/>
      <c r="M355" s="145"/>
      <c r="N355" s="148"/>
      <c r="O355" s="149"/>
    </row>
    <row r="356" spans="1:15">
      <c r="A356" s="80"/>
      <c r="B356" s="39" t="str">
        <f>'Gene Table'!E356</f>
        <v>hsa-miR-325</v>
      </c>
      <c r="C356" s="39" t="str">
        <f>'Gene Table'!B356</f>
        <v>O18</v>
      </c>
      <c r="D356" s="145"/>
      <c r="E356" s="145"/>
      <c r="F356" s="145"/>
      <c r="G356" s="145"/>
      <c r="H356" s="145"/>
      <c r="I356" s="145"/>
      <c r="J356" s="145"/>
      <c r="K356" s="145"/>
      <c r="L356" s="145"/>
      <c r="M356" s="145"/>
      <c r="N356" s="148"/>
      <c r="O356" s="149"/>
    </row>
    <row r="357" spans="1:15">
      <c r="A357" s="80"/>
      <c r="B357" s="39" t="str">
        <f>'Gene Table'!E357</f>
        <v>hsa-miR-93-5p</v>
      </c>
      <c r="C357" s="39" t="str">
        <f>'Gene Table'!B357</f>
        <v>O19</v>
      </c>
      <c r="D357" s="145"/>
      <c r="E357" s="145"/>
      <c r="F357" s="145"/>
      <c r="G357" s="145"/>
      <c r="H357" s="145"/>
      <c r="I357" s="145"/>
      <c r="J357" s="145"/>
      <c r="K357" s="145"/>
      <c r="L357" s="145"/>
      <c r="M357" s="145"/>
      <c r="N357" s="148"/>
      <c r="O357" s="149"/>
    </row>
    <row r="358" spans="1:15">
      <c r="A358" s="80"/>
      <c r="B358" s="39" t="str">
        <f>'Gene Table'!E358</f>
        <v>hsa-miR-876-3p</v>
      </c>
      <c r="C358" s="39" t="str">
        <f>'Gene Table'!B358</f>
        <v>O20</v>
      </c>
      <c r="D358" s="145"/>
      <c r="E358" s="145"/>
      <c r="F358" s="145"/>
      <c r="G358" s="145"/>
      <c r="H358" s="145"/>
      <c r="I358" s="145"/>
      <c r="J358" s="145"/>
      <c r="K358" s="145"/>
      <c r="L358" s="145"/>
      <c r="M358" s="145"/>
      <c r="N358" s="148"/>
      <c r="O358" s="149"/>
    </row>
    <row r="359" spans="1:15">
      <c r="A359" s="80"/>
      <c r="B359" s="39" t="str">
        <f>'Gene Table'!E359</f>
        <v>hsa-miR-96-5p</v>
      </c>
      <c r="C359" s="39" t="str">
        <f>'Gene Table'!B359</f>
        <v>O21</v>
      </c>
      <c r="D359" s="145"/>
      <c r="E359" s="145"/>
      <c r="F359" s="145"/>
      <c r="G359" s="145"/>
      <c r="H359" s="145"/>
      <c r="I359" s="145"/>
      <c r="J359" s="145"/>
      <c r="K359" s="145"/>
      <c r="L359" s="145"/>
      <c r="M359" s="145"/>
      <c r="N359" s="148"/>
      <c r="O359" s="149"/>
    </row>
    <row r="360" spans="1:15">
      <c r="A360" s="80"/>
      <c r="B360" s="39" t="str">
        <f>'Gene Table'!E360</f>
        <v>hsa-miR-522-3p</v>
      </c>
      <c r="C360" s="39" t="str">
        <f>'Gene Table'!B360</f>
        <v>O22</v>
      </c>
      <c r="D360" s="145"/>
      <c r="E360" s="145"/>
      <c r="F360" s="145"/>
      <c r="G360" s="145"/>
      <c r="H360" s="145"/>
      <c r="I360" s="145"/>
      <c r="J360" s="145"/>
      <c r="K360" s="145"/>
      <c r="L360" s="145"/>
      <c r="M360" s="145"/>
      <c r="N360" s="148"/>
      <c r="O360" s="149"/>
    </row>
    <row r="361" spans="1:15">
      <c r="A361" s="80"/>
      <c r="B361" s="39" t="str">
        <f>'Gene Table'!E361</f>
        <v>hsa-miR-624-3p</v>
      </c>
      <c r="C361" s="39" t="str">
        <f>'Gene Table'!B361</f>
        <v>O23</v>
      </c>
      <c r="D361" s="145"/>
      <c r="E361" s="145"/>
      <c r="F361" s="145"/>
      <c r="G361" s="145"/>
      <c r="H361" s="145"/>
      <c r="I361" s="145"/>
      <c r="J361" s="145"/>
      <c r="K361" s="145"/>
      <c r="L361" s="145"/>
      <c r="M361" s="145"/>
      <c r="N361" s="148"/>
      <c r="O361" s="149"/>
    </row>
    <row r="362" spans="1:15">
      <c r="A362" s="80"/>
      <c r="B362" s="39" t="str">
        <f>'Gene Table'!E362</f>
        <v>hsa-miR-562</v>
      </c>
      <c r="C362" s="39" t="str">
        <f>'Gene Table'!B362</f>
        <v>O24</v>
      </c>
      <c r="D362" s="145"/>
      <c r="E362" s="145"/>
      <c r="F362" s="145"/>
      <c r="G362" s="145"/>
      <c r="H362" s="145"/>
      <c r="I362" s="145"/>
      <c r="J362" s="145"/>
      <c r="K362" s="145"/>
      <c r="L362" s="145"/>
      <c r="M362" s="145"/>
      <c r="N362" s="148"/>
      <c r="O362" s="149"/>
    </row>
    <row r="363" spans="1:15">
      <c r="A363" s="80"/>
      <c r="B363" s="39" t="str">
        <f>'Gene Table'!E363</f>
        <v>NC</v>
      </c>
      <c r="C363" s="39" t="str">
        <f>'Gene Table'!B363</f>
        <v>P01</v>
      </c>
      <c r="D363" s="145"/>
      <c r="E363" s="145"/>
      <c r="F363" s="145"/>
      <c r="G363" s="145"/>
      <c r="H363" s="145"/>
      <c r="I363" s="145"/>
      <c r="J363" s="145"/>
      <c r="K363" s="145"/>
      <c r="L363" s="145"/>
      <c r="M363" s="145"/>
      <c r="N363" s="148"/>
      <c r="O363" s="149"/>
    </row>
    <row r="364" spans="1:15">
      <c r="A364" s="80"/>
      <c r="B364" s="39" t="str">
        <f>'Gene Table'!E364</f>
        <v>NC</v>
      </c>
      <c r="C364" s="39" t="str">
        <f>'Gene Table'!B364</f>
        <v>P02</v>
      </c>
      <c r="D364" s="145"/>
      <c r="E364" s="145"/>
      <c r="F364" s="145"/>
      <c r="G364" s="145"/>
      <c r="H364" s="145"/>
      <c r="I364" s="145"/>
      <c r="J364" s="145"/>
      <c r="K364" s="145"/>
      <c r="L364" s="145"/>
      <c r="M364" s="145"/>
      <c r="N364" s="148"/>
      <c r="O364" s="149"/>
    </row>
    <row r="365" spans="1:15">
      <c r="A365" s="80"/>
      <c r="B365" s="39" t="str">
        <f>'Gene Table'!E365</f>
        <v>NC</v>
      </c>
      <c r="C365" s="39" t="str">
        <f>'Gene Table'!B365</f>
        <v>P03</v>
      </c>
      <c r="D365" s="145"/>
      <c r="E365" s="145"/>
      <c r="F365" s="145"/>
      <c r="G365" s="145"/>
      <c r="H365" s="145"/>
      <c r="I365" s="145"/>
      <c r="J365" s="145"/>
      <c r="K365" s="145"/>
      <c r="L365" s="145"/>
      <c r="M365" s="145"/>
      <c r="N365" s="148"/>
      <c r="O365" s="149"/>
    </row>
    <row r="366" spans="1:15">
      <c r="A366" s="80"/>
      <c r="B366" s="39" t="str">
        <f>'Gene Table'!E366</f>
        <v>NC</v>
      </c>
      <c r="C366" s="39" t="str">
        <f>'Gene Table'!B366</f>
        <v>P04</v>
      </c>
      <c r="D366" s="145"/>
      <c r="E366" s="145"/>
      <c r="F366" s="145"/>
      <c r="G366" s="145"/>
      <c r="H366" s="145"/>
      <c r="I366" s="145"/>
      <c r="J366" s="145"/>
      <c r="K366" s="145"/>
      <c r="L366" s="145"/>
      <c r="M366" s="145"/>
      <c r="N366" s="148"/>
      <c r="O366" s="149"/>
    </row>
    <row r="367" spans="1:15">
      <c r="A367" s="80"/>
      <c r="B367" s="39" t="str">
        <f>'Gene Table'!E367</f>
        <v>HK1</v>
      </c>
      <c r="C367" s="39" t="str">
        <f>'Gene Table'!B367</f>
        <v>P05</v>
      </c>
      <c r="D367" s="145"/>
      <c r="E367" s="145"/>
      <c r="F367" s="145"/>
      <c r="G367" s="145"/>
      <c r="H367" s="145"/>
      <c r="I367" s="145"/>
      <c r="J367" s="145"/>
      <c r="K367" s="145"/>
      <c r="L367" s="145"/>
      <c r="M367" s="145"/>
      <c r="N367" s="148"/>
      <c r="O367" s="149"/>
    </row>
    <row r="368" spans="1:15">
      <c r="A368" s="80"/>
      <c r="B368" s="39" t="str">
        <f>'Gene Table'!E368</f>
        <v>HK1</v>
      </c>
      <c r="C368" s="39" t="str">
        <f>'Gene Table'!B368</f>
        <v>P06</v>
      </c>
      <c r="D368" s="145"/>
      <c r="E368" s="145"/>
      <c r="F368" s="145"/>
      <c r="G368" s="145"/>
      <c r="H368" s="145"/>
      <c r="I368" s="145"/>
      <c r="J368" s="145"/>
      <c r="K368" s="145"/>
      <c r="L368" s="145"/>
      <c r="M368" s="145"/>
      <c r="N368" s="148"/>
      <c r="O368" s="149"/>
    </row>
    <row r="369" spans="1:15">
      <c r="A369" s="80"/>
      <c r="B369" s="39" t="str">
        <f>'Gene Table'!E369</f>
        <v>HK2</v>
      </c>
      <c r="C369" s="39" t="str">
        <f>'Gene Table'!B369</f>
        <v>P07</v>
      </c>
      <c r="D369" s="145"/>
      <c r="E369" s="145"/>
      <c r="F369" s="145"/>
      <c r="G369" s="145"/>
      <c r="H369" s="145"/>
      <c r="I369" s="145"/>
      <c r="J369" s="145"/>
      <c r="K369" s="145"/>
      <c r="L369" s="145"/>
      <c r="M369" s="145"/>
      <c r="N369" s="148"/>
      <c r="O369" s="149"/>
    </row>
    <row r="370" spans="1:15">
      <c r="A370" s="80"/>
      <c r="B370" s="39" t="str">
        <f>'Gene Table'!E370</f>
        <v>HK2</v>
      </c>
      <c r="C370" s="39" t="str">
        <f>'Gene Table'!B370</f>
        <v>P08</v>
      </c>
      <c r="D370" s="145"/>
      <c r="E370" s="145"/>
      <c r="F370" s="145"/>
      <c r="G370" s="145"/>
      <c r="H370" s="145"/>
      <c r="I370" s="145"/>
      <c r="J370" s="145"/>
      <c r="K370" s="145"/>
      <c r="L370" s="145"/>
      <c r="M370" s="145"/>
      <c r="N370" s="148"/>
      <c r="O370" s="149"/>
    </row>
    <row r="371" spans="1:15">
      <c r="A371" s="80"/>
      <c r="B371" s="39" t="str">
        <f>'Gene Table'!E371</f>
        <v>HK3</v>
      </c>
      <c r="C371" s="39" t="str">
        <f>'Gene Table'!B371</f>
        <v>P09</v>
      </c>
      <c r="D371" s="145"/>
      <c r="E371" s="145"/>
      <c r="F371" s="145"/>
      <c r="G371" s="145"/>
      <c r="H371" s="145"/>
      <c r="I371" s="145"/>
      <c r="J371" s="145"/>
      <c r="K371" s="145"/>
      <c r="L371" s="145"/>
      <c r="M371" s="145"/>
      <c r="N371" s="148"/>
      <c r="O371" s="149"/>
    </row>
    <row r="372" spans="1:15">
      <c r="A372" s="80"/>
      <c r="B372" s="39" t="str">
        <f>'Gene Table'!E372</f>
        <v>HK3</v>
      </c>
      <c r="C372" s="39" t="str">
        <f>'Gene Table'!B372</f>
        <v>P10</v>
      </c>
      <c r="D372" s="145"/>
      <c r="E372" s="145"/>
      <c r="F372" s="145"/>
      <c r="G372" s="145"/>
      <c r="H372" s="145"/>
      <c r="I372" s="145"/>
      <c r="J372" s="145"/>
      <c r="K372" s="145"/>
      <c r="L372" s="145"/>
      <c r="M372" s="145"/>
      <c r="N372" s="148"/>
      <c r="O372" s="149"/>
    </row>
    <row r="373" spans="1:15">
      <c r="A373" s="80"/>
      <c r="B373" s="39" t="str">
        <f>'Gene Table'!E373</f>
        <v>HK4</v>
      </c>
      <c r="C373" s="39" t="str">
        <f>'Gene Table'!B373</f>
        <v>P11</v>
      </c>
      <c r="D373" s="145"/>
      <c r="E373" s="145"/>
      <c r="F373" s="145"/>
      <c r="G373" s="145"/>
      <c r="H373" s="145"/>
      <c r="I373" s="145"/>
      <c r="J373" s="145"/>
      <c r="K373" s="145"/>
      <c r="L373" s="145"/>
      <c r="M373" s="145"/>
      <c r="N373" s="148"/>
      <c r="O373" s="149"/>
    </row>
    <row r="374" spans="1:15">
      <c r="A374" s="80"/>
      <c r="B374" s="39" t="str">
        <f>'Gene Table'!E374</f>
        <v>HK4</v>
      </c>
      <c r="C374" s="39" t="str">
        <f>'Gene Table'!B374</f>
        <v>P12</v>
      </c>
      <c r="D374" s="145"/>
      <c r="E374" s="145"/>
      <c r="F374" s="145"/>
      <c r="G374" s="145"/>
      <c r="H374" s="145"/>
      <c r="I374" s="145"/>
      <c r="J374" s="145"/>
      <c r="K374" s="145"/>
      <c r="L374" s="145"/>
      <c r="M374" s="145"/>
      <c r="N374" s="148"/>
      <c r="O374" s="149"/>
    </row>
    <row r="375" spans="1:15">
      <c r="A375" s="80"/>
      <c r="B375" s="39" t="str">
        <f>'Gene Table'!E375</f>
        <v>HK5</v>
      </c>
      <c r="C375" s="39" t="str">
        <f>'Gene Table'!B375</f>
        <v>P13</v>
      </c>
      <c r="D375" s="145"/>
      <c r="E375" s="145"/>
      <c r="F375" s="145"/>
      <c r="G375" s="145"/>
      <c r="H375" s="145"/>
      <c r="I375" s="145"/>
      <c r="J375" s="145"/>
      <c r="K375" s="145"/>
      <c r="L375" s="145"/>
      <c r="M375" s="145"/>
      <c r="N375" s="148"/>
      <c r="O375" s="149"/>
    </row>
    <row r="376" spans="1:15">
      <c r="A376" s="80"/>
      <c r="B376" s="39" t="str">
        <f>'Gene Table'!E376</f>
        <v>HK5</v>
      </c>
      <c r="C376" s="39" t="str">
        <f>'Gene Table'!B376</f>
        <v>P14</v>
      </c>
      <c r="D376" s="145"/>
      <c r="E376" s="145"/>
      <c r="F376" s="145"/>
      <c r="G376" s="145"/>
      <c r="H376" s="145"/>
      <c r="I376" s="145"/>
      <c r="J376" s="145"/>
      <c r="K376" s="145"/>
      <c r="L376" s="145"/>
      <c r="M376" s="145"/>
      <c r="N376" s="148"/>
      <c r="O376" s="149"/>
    </row>
    <row r="377" spans="1:15">
      <c r="A377" s="80"/>
      <c r="B377" s="39" t="str">
        <f>'Gene Table'!E377</f>
        <v>HK6</v>
      </c>
      <c r="C377" s="39" t="str">
        <f>'Gene Table'!B377</f>
        <v>P15</v>
      </c>
      <c r="D377" s="145"/>
      <c r="E377" s="145"/>
      <c r="F377" s="145"/>
      <c r="G377" s="145"/>
      <c r="H377" s="145"/>
      <c r="I377" s="145"/>
      <c r="J377" s="145"/>
      <c r="K377" s="145"/>
      <c r="L377" s="145"/>
      <c r="M377" s="145"/>
      <c r="N377" s="148"/>
      <c r="O377" s="149"/>
    </row>
    <row r="378" spans="1:15">
      <c r="A378" s="80"/>
      <c r="B378" s="39" t="str">
        <f>'Gene Table'!E378</f>
        <v>HK6</v>
      </c>
      <c r="C378" s="39" t="str">
        <f>'Gene Table'!B378</f>
        <v>P16</v>
      </c>
      <c r="D378" s="145"/>
      <c r="E378" s="145"/>
      <c r="F378" s="145"/>
      <c r="G378" s="145"/>
      <c r="H378" s="145"/>
      <c r="I378" s="145"/>
      <c r="J378" s="145"/>
      <c r="K378" s="145"/>
      <c r="L378" s="145"/>
      <c r="M378" s="145"/>
      <c r="N378" s="148"/>
      <c r="O378" s="149"/>
    </row>
    <row r="379" spans="1:15">
      <c r="A379" s="80"/>
      <c r="B379" s="39" t="str">
        <f>'Gene Table'!E379</f>
        <v>RT</v>
      </c>
      <c r="C379" s="39" t="str">
        <f>'Gene Table'!B379</f>
        <v>P17</v>
      </c>
      <c r="D379" s="145"/>
      <c r="E379" s="145"/>
      <c r="F379" s="145"/>
      <c r="G379" s="145"/>
      <c r="H379" s="145"/>
      <c r="I379" s="145"/>
      <c r="J379" s="145"/>
      <c r="K379" s="145"/>
      <c r="L379" s="145"/>
      <c r="M379" s="145"/>
      <c r="N379" s="148"/>
      <c r="O379" s="149"/>
    </row>
    <row r="380" spans="1:15">
      <c r="A380" s="80"/>
      <c r="B380" s="39" t="str">
        <f>'Gene Table'!E380</f>
        <v>RT</v>
      </c>
      <c r="C380" s="39" t="str">
        <f>'Gene Table'!B380</f>
        <v>P18</v>
      </c>
      <c r="D380" s="145"/>
      <c r="E380" s="145"/>
      <c r="F380" s="145"/>
      <c r="G380" s="145"/>
      <c r="H380" s="145"/>
      <c r="I380" s="145"/>
      <c r="J380" s="145"/>
      <c r="K380" s="145"/>
      <c r="L380" s="145"/>
      <c r="M380" s="145"/>
      <c r="N380" s="148"/>
      <c r="O380" s="149"/>
    </row>
    <row r="381" spans="1:15">
      <c r="A381" s="80"/>
      <c r="B381" s="39" t="str">
        <f>'Gene Table'!E381</f>
        <v>RT</v>
      </c>
      <c r="C381" s="39" t="str">
        <f>'Gene Table'!B381</f>
        <v>P19</v>
      </c>
      <c r="D381" s="145"/>
      <c r="E381" s="145"/>
      <c r="F381" s="145"/>
      <c r="G381" s="145"/>
      <c r="H381" s="145"/>
      <c r="I381" s="145"/>
      <c r="J381" s="145"/>
      <c r="K381" s="145"/>
      <c r="L381" s="145"/>
      <c r="M381" s="145"/>
      <c r="N381" s="148"/>
      <c r="O381" s="149"/>
    </row>
    <row r="382" spans="1:15">
      <c r="A382" s="80"/>
      <c r="B382" s="39" t="str">
        <f>'Gene Table'!E382</f>
        <v>RT</v>
      </c>
      <c r="C382" s="39" t="str">
        <f>'Gene Table'!B382</f>
        <v>P20</v>
      </c>
      <c r="D382" s="145"/>
      <c r="E382" s="145"/>
      <c r="F382" s="145"/>
      <c r="G382" s="145"/>
      <c r="H382" s="145"/>
      <c r="I382" s="145"/>
      <c r="J382" s="145"/>
      <c r="K382" s="145"/>
      <c r="L382" s="145"/>
      <c r="M382" s="145"/>
      <c r="N382" s="148"/>
      <c r="O382" s="149"/>
    </row>
    <row r="383" spans="1:15">
      <c r="A383" s="80"/>
      <c r="B383" s="39" t="str">
        <f>'Gene Table'!E383</f>
        <v>PCR</v>
      </c>
      <c r="C383" s="39" t="str">
        <f>'Gene Table'!B383</f>
        <v>P21</v>
      </c>
      <c r="D383" s="145"/>
      <c r="E383" s="145"/>
      <c r="F383" s="145"/>
      <c r="G383" s="145"/>
      <c r="H383" s="145"/>
      <c r="I383" s="145"/>
      <c r="J383" s="145"/>
      <c r="K383" s="145"/>
      <c r="L383" s="145"/>
      <c r="M383" s="145"/>
      <c r="N383" s="148"/>
      <c r="O383" s="149"/>
    </row>
    <row r="384" spans="1:15">
      <c r="A384" s="80"/>
      <c r="B384" s="39" t="str">
        <f>'Gene Table'!E384</f>
        <v>PCR</v>
      </c>
      <c r="C384" s="39" t="str">
        <f>'Gene Table'!B384</f>
        <v>P22</v>
      </c>
      <c r="D384" s="145"/>
      <c r="E384" s="145"/>
      <c r="F384" s="145"/>
      <c r="G384" s="145"/>
      <c r="H384" s="145"/>
      <c r="I384" s="145"/>
      <c r="J384" s="145"/>
      <c r="K384" s="145"/>
      <c r="L384" s="145"/>
      <c r="M384" s="145"/>
      <c r="N384" s="148"/>
      <c r="O384" s="149"/>
    </row>
    <row r="385" spans="1:15">
      <c r="A385" s="80"/>
      <c r="B385" s="39" t="str">
        <f>'Gene Table'!E385</f>
        <v>PCR</v>
      </c>
      <c r="C385" s="39" t="str">
        <f>'Gene Table'!B385</f>
        <v>P23</v>
      </c>
      <c r="D385" s="145"/>
      <c r="E385" s="145"/>
      <c r="F385" s="145"/>
      <c r="G385" s="145"/>
      <c r="H385" s="145"/>
      <c r="I385" s="145"/>
      <c r="J385" s="145"/>
      <c r="K385" s="145"/>
      <c r="L385" s="145"/>
      <c r="M385" s="145"/>
      <c r="N385" s="148"/>
      <c r="O385" s="149"/>
    </row>
    <row r="386" spans="1:15">
      <c r="A386" s="94"/>
      <c r="B386" s="39" t="str">
        <f>'Gene Table'!E386</f>
        <v>PCR</v>
      </c>
      <c r="C386" s="39" t="str">
        <f>'Gene Table'!B386</f>
        <v>P24</v>
      </c>
      <c r="D386" s="145"/>
      <c r="E386" s="145"/>
      <c r="F386" s="145"/>
      <c r="G386" s="145"/>
      <c r="H386" s="145"/>
      <c r="I386" s="145"/>
      <c r="J386" s="145"/>
      <c r="K386" s="145"/>
      <c r="L386" s="145"/>
      <c r="M386" s="145"/>
      <c r="N386" s="148"/>
      <c r="O386" s="149"/>
    </row>
    <row r="387" spans="1:15">
      <c r="A387" s="78" t="str">
        <f>'Gene Table'!A387</f>
        <v>Plate 2</v>
      </c>
      <c r="B387" s="39" t="str">
        <f>'Gene Table'!E387</f>
        <v>hsa-miR-422a</v>
      </c>
      <c r="C387" s="39" t="str">
        <f>'Gene Table'!B387</f>
        <v>A01</v>
      </c>
      <c r="D387" s="145"/>
      <c r="E387" s="145"/>
      <c r="F387" s="145"/>
      <c r="G387" s="145"/>
      <c r="H387" s="145"/>
      <c r="I387" s="145"/>
      <c r="J387" s="145"/>
      <c r="K387" s="145"/>
      <c r="L387" s="145"/>
      <c r="M387" s="145"/>
      <c r="N387" s="148"/>
      <c r="O387" s="149"/>
    </row>
    <row r="388" spans="1:15">
      <c r="A388" s="80"/>
      <c r="B388" s="39" t="str">
        <f>'Gene Table'!E388</f>
        <v>hsa-miR-1274b</v>
      </c>
      <c r="C388" s="39" t="str">
        <f>'Gene Table'!B388</f>
        <v>A02</v>
      </c>
      <c r="D388" s="145"/>
      <c r="E388" s="145"/>
      <c r="F388" s="145"/>
      <c r="G388" s="145"/>
      <c r="H388" s="145"/>
      <c r="I388" s="145"/>
      <c r="J388" s="145"/>
      <c r="K388" s="145"/>
      <c r="L388" s="145"/>
      <c r="M388" s="145"/>
      <c r="N388" s="148"/>
      <c r="O388" s="149"/>
    </row>
    <row r="389" spans="1:15">
      <c r="A389" s="80"/>
      <c r="B389" s="39" t="str">
        <f>'Gene Table'!E389</f>
        <v>hsa-miR-494</v>
      </c>
      <c r="C389" s="39" t="str">
        <f>'Gene Table'!B389</f>
        <v>A03</v>
      </c>
      <c r="D389" s="145"/>
      <c r="E389" s="145"/>
      <c r="F389" s="145"/>
      <c r="G389" s="145"/>
      <c r="H389" s="145"/>
      <c r="I389" s="145"/>
      <c r="J389" s="145"/>
      <c r="K389" s="145"/>
      <c r="L389" s="145"/>
      <c r="M389" s="145"/>
      <c r="N389" s="148"/>
      <c r="O389" s="149"/>
    </row>
    <row r="390" spans="1:15">
      <c r="A390" s="80"/>
      <c r="B390" s="39" t="str">
        <f>'Gene Table'!E390</f>
        <v>hsa-miR-188-3p</v>
      </c>
      <c r="C390" s="39" t="str">
        <f>'Gene Table'!B390</f>
        <v>A04</v>
      </c>
      <c r="D390" s="145"/>
      <c r="E390" s="145"/>
      <c r="F390" s="145"/>
      <c r="G390" s="145"/>
      <c r="H390" s="145"/>
      <c r="I390" s="145"/>
      <c r="J390" s="145"/>
      <c r="K390" s="145"/>
      <c r="L390" s="145"/>
      <c r="M390" s="145"/>
      <c r="N390" s="148"/>
      <c r="O390" s="149"/>
    </row>
    <row r="391" spans="1:15">
      <c r="A391" s="80"/>
      <c r="B391" s="39" t="str">
        <f>'Gene Table'!E391</f>
        <v>hsa-miR-505-3p</v>
      </c>
      <c r="C391" s="39" t="str">
        <f>'Gene Table'!B391</f>
        <v>A05</v>
      </c>
      <c r="D391" s="145"/>
      <c r="E391" s="145"/>
      <c r="F391" s="145"/>
      <c r="G391" s="145"/>
      <c r="H391" s="145"/>
      <c r="I391" s="145"/>
      <c r="J391" s="145"/>
      <c r="K391" s="145"/>
      <c r="L391" s="145"/>
      <c r="M391" s="145"/>
      <c r="N391" s="148"/>
      <c r="O391" s="149"/>
    </row>
    <row r="392" spans="1:15">
      <c r="A392" s="80"/>
      <c r="B392" s="39" t="str">
        <f>'Gene Table'!E392</f>
        <v>hsa-miR-891a</v>
      </c>
      <c r="C392" s="39" t="str">
        <f>'Gene Table'!B392</f>
        <v>A06</v>
      </c>
      <c r="D392" s="145"/>
      <c r="E392" s="145"/>
      <c r="F392" s="145"/>
      <c r="G392" s="145"/>
      <c r="H392" s="145"/>
      <c r="I392" s="145"/>
      <c r="J392" s="145"/>
      <c r="K392" s="145"/>
      <c r="L392" s="145"/>
      <c r="M392" s="145"/>
      <c r="N392" s="148"/>
      <c r="O392" s="149"/>
    </row>
    <row r="393" spans="1:15">
      <c r="A393" s="80"/>
      <c r="B393" s="39" t="str">
        <f>'Gene Table'!E393</f>
        <v>hsa-miR-515-5p</v>
      </c>
      <c r="C393" s="39" t="str">
        <f>'Gene Table'!B393</f>
        <v>A07</v>
      </c>
      <c r="D393" s="145"/>
      <c r="E393" s="145"/>
      <c r="F393" s="145"/>
      <c r="G393" s="145"/>
      <c r="H393" s="145"/>
      <c r="I393" s="145"/>
      <c r="J393" s="145"/>
      <c r="K393" s="145"/>
      <c r="L393" s="145"/>
      <c r="M393" s="145"/>
      <c r="N393" s="148"/>
      <c r="O393" s="149"/>
    </row>
    <row r="394" spans="1:15">
      <c r="A394" s="80"/>
      <c r="B394" s="39" t="str">
        <f>'Gene Table'!E394</f>
        <v>hsa-miR-512-5p</v>
      </c>
      <c r="C394" s="39" t="str">
        <f>'Gene Table'!B394</f>
        <v>A08</v>
      </c>
      <c r="D394" s="145"/>
      <c r="E394" s="145"/>
      <c r="F394" s="145"/>
      <c r="G394" s="145"/>
      <c r="H394" s="145"/>
      <c r="I394" s="145"/>
      <c r="J394" s="145"/>
      <c r="K394" s="145"/>
      <c r="L394" s="145"/>
      <c r="M394" s="145"/>
      <c r="N394" s="148"/>
      <c r="O394" s="149"/>
    </row>
    <row r="395" spans="1:15">
      <c r="A395" s="80"/>
      <c r="B395" s="39" t="str">
        <f>'Gene Table'!E395</f>
        <v>hsa-miR-184</v>
      </c>
      <c r="C395" s="39" t="str">
        <f>'Gene Table'!B395</f>
        <v>A09</v>
      </c>
      <c r="D395" s="145"/>
      <c r="E395" s="145"/>
      <c r="F395" s="145"/>
      <c r="G395" s="145"/>
      <c r="H395" s="145"/>
      <c r="I395" s="145"/>
      <c r="J395" s="145"/>
      <c r="K395" s="145"/>
      <c r="L395" s="145"/>
      <c r="M395" s="145"/>
      <c r="N395" s="148"/>
      <c r="O395" s="149"/>
    </row>
    <row r="396" spans="1:15">
      <c r="A396" s="80"/>
      <c r="B396" s="39" t="str">
        <f>'Gene Table'!E396</f>
        <v>hsa-miR-1229</v>
      </c>
      <c r="C396" s="39" t="str">
        <f>'Gene Table'!B396</f>
        <v>A10</v>
      </c>
      <c r="D396" s="145"/>
      <c r="E396" s="145"/>
      <c r="F396" s="145"/>
      <c r="G396" s="145"/>
      <c r="H396" s="145"/>
      <c r="I396" s="145"/>
      <c r="J396" s="145"/>
      <c r="K396" s="145"/>
      <c r="L396" s="145"/>
      <c r="M396" s="145"/>
      <c r="N396" s="148"/>
      <c r="O396" s="149"/>
    </row>
    <row r="397" spans="1:15">
      <c r="A397" s="80"/>
      <c r="B397" s="39" t="str">
        <f>'Gene Table'!E397</f>
        <v>hsa-miR-493-3p</v>
      </c>
      <c r="C397" s="39" t="str">
        <f>'Gene Table'!B397</f>
        <v>A11</v>
      </c>
      <c r="D397" s="145"/>
      <c r="E397" s="145"/>
      <c r="F397" s="145"/>
      <c r="G397" s="145"/>
      <c r="H397" s="145"/>
      <c r="I397" s="145"/>
      <c r="J397" s="145"/>
      <c r="K397" s="145"/>
      <c r="L397" s="145"/>
      <c r="M397" s="145"/>
      <c r="N397" s="148"/>
      <c r="O397" s="149"/>
    </row>
    <row r="398" spans="1:15">
      <c r="A398" s="80"/>
      <c r="B398" s="39" t="str">
        <f>'Gene Table'!E398</f>
        <v>hsa-miR-1233</v>
      </c>
      <c r="C398" s="39" t="str">
        <f>'Gene Table'!B398</f>
        <v>A12</v>
      </c>
      <c r="D398" s="145"/>
      <c r="E398" s="145"/>
      <c r="F398" s="145"/>
      <c r="G398" s="145"/>
      <c r="H398" s="145"/>
      <c r="I398" s="145"/>
      <c r="J398" s="145"/>
      <c r="K398" s="145"/>
      <c r="L398" s="145"/>
      <c r="M398" s="145"/>
      <c r="N398" s="148"/>
      <c r="O398" s="149"/>
    </row>
    <row r="399" spans="1:15">
      <c r="A399" s="80"/>
      <c r="B399" s="39" t="str">
        <f>'Gene Table'!E399</f>
        <v>hsa-miR-622</v>
      </c>
      <c r="C399" s="39" t="str">
        <f>'Gene Table'!B399</f>
        <v>A13</v>
      </c>
      <c r="D399" s="145"/>
      <c r="E399" s="145"/>
      <c r="F399" s="145"/>
      <c r="G399" s="145"/>
      <c r="H399" s="145"/>
      <c r="I399" s="145"/>
      <c r="J399" s="145"/>
      <c r="K399" s="145"/>
      <c r="L399" s="145"/>
      <c r="M399" s="145"/>
      <c r="N399" s="148"/>
      <c r="O399" s="149"/>
    </row>
    <row r="400" spans="1:15">
      <c r="A400" s="80"/>
      <c r="B400" s="39" t="str">
        <f>'Gene Table'!E400</f>
        <v>hsa-miR-127-3p</v>
      </c>
      <c r="C400" s="39" t="str">
        <f>'Gene Table'!B400</f>
        <v>A14</v>
      </c>
      <c r="D400" s="145"/>
      <c r="E400" s="145"/>
      <c r="F400" s="145"/>
      <c r="G400" s="145"/>
      <c r="H400" s="145"/>
      <c r="I400" s="145"/>
      <c r="J400" s="145"/>
      <c r="K400" s="145"/>
      <c r="L400" s="145"/>
      <c r="M400" s="145"/>
      <c r="N400" s="148"/>
      <c r="O400" s="149"/>
    </row>
    <row r="401" spans="1:15">
      <c r="A401" s="80"/>
      <c r="B401" s="39" t="str">
        <f>'Gene Table'!E401</f>
        <v>hsa-miR-660-5p</v>
      </c>
      <c r="C401" s="39" t="str">
        <f>'Gene Table'!B401</f>
        <v>A15</v>
      </c>
      <c r="D401" s="145"/>
      <c r="E401" s="145"/>
      <c r="F401" s="145"/>
      <c r="G401" s="145"/>
      <c r="H401" s="145"/>
      <c r="I401" s="145"/>
      <c r="J401" s="145"/>
      <c r="K401" s="145"/>
      <c r="L401" s="145"/>
      <c r="M401" s="145"/>
      <c r="N401" s="148"/>
      <c r="O401" s="149"/>
    </row>
    <row r="402" spans="1:15">
      <c r="A402" s="80"/>
      <c r="B402" s="39" t="str">
        <f>'Gene Table'!E402</f>
        <v>hsa-miR-486-5p</v>
      </c>
      <c r="C402" s="39" t="str">
        <f>'Gene Table'!B402</f>
        <v>A16</v>
      </c>
      <c r="D402" s="145"/>
      <c r="E402" s="145"/>
      <c r="F402" s="145"/>
      <c r="G402" s="145"/>
      <c r="H402" s="145"/>
      <c r="I402" s="145"/>
      <c r="J402" s="145"/>
      <c r="K402" s="145"/>
      <c r="L402" s="145"/>
      <c r="M402" s="145"/>
      <c r="N402" s="148"/>
      <c r="O402" s="149"/>
    </row>
    <row r="403" spans="1:15">
      <c r="A403" s="80"/>
      <c r="B403" s="39" t="str">
        <f>'Gene Table'!E403</f>
        <v>hsa-miR-1298</v>
      </c>
      <c r="C403" s="39" t="str">
        <f>'Gene Table'!B403</f>
        <v>A17</v>
      </c>
      <c r="D403" s="145"/>
      <c r="E403" s="145"/>
      <c r="F403" s="145"/>
      <c r="G403" s="145"/>
      <c r="H403" s="145"/>
      <c r="I403" s="145"/>
      <c r="J403" s="145"/>
      <c r="K403" s="145"/>
      <c r="L403" s="145"/>
      <c r="M403" s="145"/>
      <c r="N403" s="148"/>
      <c r="O403" s="149"/>
    </row>
    <row r="404" spans="1:15">
      <c r="A404" s="80"/>
      <c r="B404" s="39" t="str">
        <f>'Gene Table'!E404</f>
        <v>hsa-miR-619</v>
      </c>
      <c r="C404" s="39" t="str">
        <f>'Gene Table'!B404</f>
        <v>A18</v>
      </c>
      <c r="D404" s="145"/>
      <c r="E404" s="145"/>
      <c r="F404" s="145"/>
      <c r="G404" s="145"/>
      <c r="H404" s="145"/>
      <c r="I404" s="145"/>
      <c r="J404" s="145"/>
      <c r="K404" s="145"/>
      <c r="L404" s="145"/>
      <c r="M404" s="145"/>
      <c r="N404" s="148"/>
      <c r="O404" s="149"/>
    </row>
    <row r="405" spans="1:15">
      <c r="A405" s="80"/>
      <c r="B405" s="39" t="str">
        <f>'Gene Table'!E405</f>
        <v>hsa-miR-500a-5p</v>
      </c>
      <c r="C405" s="39" t="str">
        <f>'Gene Table'!B405</f>
        <v>A19</v>
      </c>
      <c r="D405" s="145"/>
      <c r="E405" s="145"/>
      <c r="F405" s="145"/>
      <c r="G405" s="145"/>
      <c r="H405" s="145"/>
      <c r="I405" s="145"/>
      <c r="J405" s="145"/>
      <c r="K405" s="145"/>
      <c r="L405" s="145"/>
      <c r="M405" s="145"/>
      <c r="N405" s="148"/>
      <c r="O405" s="149"/>
    </row>
    <row r="406" spans="1:15">
      <c r="A406" s="80"/>
      <c r="B406" s="39" t="str">
        <f>'Gene Table'!E406</f>
        <v>hsa-miR-767-5p</v>
      </c>
      <c r="C406" s="39" t="str">
        <f>'Gene Table'!B406</f>
        <v>A20</v>
      </c>
      <c r="D406" s="145"/>
      <c r="E406" s="145"/>
      <c r="F406" s="145"/>
      <c r="G406" s="145"/>
      <c r="H406" s="145"/>
      <c r="I406" s="145"/>
      <c r="J406" s="145"/>
      <c r="K406" s="145"/>
      <c r="L406" s="145"/>
      <c r="M406" s="145"/>
      <c r="N406" s="148"/>
      <c r="O406" s="149"/>
    </row>
    <row r="407" spans="1:15">
      <c r="A407" s="80"/>
      <c r="B407" s="39" t="str">
        <f>'Gene Table'!E407</f>
        <v>hsa-miR-922</v>
      </c>
      <c r="C407" s="39" t="str">
        <f>'Gene Table'!B407</f>
        <v>A21</v>
      </c>
      <c r="D407" s="145"/>
      <c r="E407" s="145"/>
      <c r="F407" s="145"/>
      <c r="G407" s="145"/>
      <c r="H407" s="145"/>
      <c r="I407" s="145"/>
      <c r="J407" s="145"/>
      <c r="K407" s="145"/>
      <c r="L407" s="145"/>
      <c r="M407" s="145"/>
      <c r="N407" s="148"/>
      <c r="O407" s="149"/>
    </row>
    <row r="408" spans="1:15">
      <c r="A408" s="80"/>
      <c r="B408" s="39" t="str">
        <f>'Gene Table'!E408</f>
        <v>hsa-miR-1237</v>
      </c>
      <c r="C408" s="39" t="str">
        <f>'Gene Table'!B408</f>
        <v>A22</v>
      </c>
      <c r="D408" s="145"/>
      <c r="E408" s="145"/>
      <c r="F408" s="145"/>
      <c r="G408" s="145"/>
      <c r="H408" s="145"/>
      <c r="I408" s="145"/>
      <c r="J408" s="145"/>
      <c r="K408" s="145"/>
      <c r="L408" s="145"/>
      <c r="M408" s="145"/>
      <c r="N408" s="148"/>
      <c r="O408" s="149"/>
    </row>
    <row r="409" spans="1:15">
      <c r="A409" s="80"/>
      <c r="B409" s="39" t="str">
        <f>'Gene Table'!E409</f>
        <v>hsa-miR-942</v>
      </c>
      <c r="C409" s="39" t="str">
        <f>'Gene Table'!B409</f>
        <v>A23</v>
      </c>
      <c r="D409" s="145"/>
      <c r="E409" s="145"/>
      <c r="F409" s="145"/>
      <c r="G409" s="145"/>
      <c r="H409" s="145"/>
      <c r="I409" s="145"/>
      <c r="J409" s="145"/>
      <c r="K409" s="145"/>
      <c r="L409" s="145"/>
      <c r="M409" s="145"/>
      <c r="N409" s="148"/>
      <c r="O409" s="149"/>
    </row>
    <row r="410" spans="1:15">
      <c r="A410" s="80"/>
      <c r="B410" s="39" t="str">
        <f>'Gene Table'!E410</f>
        <v>hsa-miR-503</v>
      </c>
      <c r="C410" s="39" t="str">
        <f>'Gene Table'!B410</f>
        <v>A24</v>
      </c>
      <c r="D410" s="145"/>
      <c r="E410" s="145"/>
      <c r="F410" s="145"/>
      <c r="G410" s="145"/>
      <c r="H410" s="145"/>
      <c r="I410" s="145"/>
      <c r="J410" s="145"/>
      <c r="K410" s="145"/>
      <c r="L410" s="145"/>
      <c r="M410" s="145"/>
      <c r="N410" s="148"/>
      <c r="O410" s="149"/>
    </row>
    <row r="411" spans="1:15">
      <c r="A411" s="80"/>
      <c r="B411" s="39" t="str">
        <f>'Gene Table'!E411</f>
        <v>hsa-miR-302b-3p</v>
      </c>
      <c r="C411" s="39" t="str">
        <f>'Gene Table'!B411</f>
        <v>B01</v>
      </c>
      <c r="D411" s="145"/>
      <c r="E411" s="145"/>
      <c r="F411" s="145"/>
      <c r="G411" s="145"/>
      <c r="H411" s="145"/>
      <c r="I411" s="145"/>
      <c r="J411" s="145"/>
      <c r="K411" s="145"/>
      <c r="L411" s="145"/>
      <c r="M411" s="145"/>
      <c r="N411" s="148"/>
      <c r="O411" s="149"/>
    </row>
    <row r="412" spans="1:15">
      <c r="A412" s="80"/>
      <c r="B412" s="39" t="str">
        <f>'Gene Table'!E412</f>
        <v>hsa-miR-1914-5p</v>
      </c>
      <c r="C412" s="39" t="str">
        <f>'Gene Table'!B412</f>
        <v>B02</v>
      </c>
      <c r="D412" s="145"/>
      <c r="E412" s="145"/>
      <c r="F412" s="145"/>
      <c r="G412" s="145"/>
      <c r="H412" s="145"/>
      <c r="I412" s="145"/>
      <c r="J412" s="145"/>
      <c r="K412" s="145"/>
      <c r="L412" s="145"/>
      <c r="M412" s="145"/>
      <c r="N412" s="148"/>
      <c r="O412" s="149"/>
    </row>
    <row r="413" spans="1:15">
      <c r="A413" s="80"/>
      <c r="B413" s="39" t="str">
        <f>'Gene Table'!E413</f>
        <v>hsa-miR-141-3p</v>
      </c>
      <c r="C413" s="39" t="str">
        <f>'Gene Table'!B413</f>
        <v>B03</v>
      </c>
      <c r="D413" s="145"/>
      <c r="E413" s="145"/>
      <c r="F413" s="145"/>
      <c r="G413" s="145"/>
      <c r="H413" s="145"/>
      <c r="I413" s="145"/>
      <c r="J413" s="145"/>
      <c r="K413" s="145"/>
      <c r="L413" s="145"/>
      <c r="M413" s="145"/>
      <c r="N413" s="148"/>
      <c r="O413" s="149"/>
    </row>
    <row r="414" spans="1:15">
      <c r="A414" s="80"/>
      <c r="B414" s="39" t="str">
        <f>'Gene Table'!E414</f>
        <v>hsa-miR-1915-3p</v>
      </c>
      <c r="C414" s="39" t="str">
        <f>'Gene Table'!B414</f>
        <v>B04</v>
      </c>
      <c r="D414" s="145"/>
      <c r="E414" s="145"/>
      <c r="F414" s="145"/>
      <c r="G414" s="145"/>
      <c r="H414" s="145"/>
      <c r="I414" s="145"/>
      <c r="J414" s="145"/>
      <c r="K414" s="145"/>
      <c r="L414" s="145"/>
      <c r="M414" s="145"/>
      <c r="N414" s="148"/>
      <c r="O414" s="149"/>
    </row>
    <row r="415" spans="1:15">
      <c r="A415" s="80"/>
      <c r="B415" s="39" t="str">
        <f>'Gene Table'!E415</f>
        <v>hsa-miR-20a-5p</v>
      </c>
      <c r="C415" s="39" t="str">
        <f>'Gene Table'!B415</f>
        <v>B05</v>
      </c>
      <c r="D415" s="145"/>
      <c r="E415" s="145"/>
      <c r="F415" s="145"/>
      <c r="G415" s="145"/>
      <c r="H415" s="145"/>
      <c r="I415" s="145"/>
      <c r="J415" s="145"/>
      <c r="K415" s="145"/>
      <c r="L415" s="145"/>
      <c r="M415" s="145"/>
      <c r="N415" s="148"/>
      <c r="O415" s="149"/>
    </row>
    <row r="416" spans="1:15">
      <c r="A416" s="80"/>
      <c r="B416" s="39" t="str">
        <f>'Gene Table'!E416</f>
        <v>hsa-miR-759</v>
      </c>
      <c r="C416" s="39" t="str">
        <f>'Gene Table'!B416</f>
        <v>B06</v>
      </c>
      <c r="D416" s="145"/>
      <c r="E416" s="145"/>
      <c r="F416" s="145"/>
      <c r="G416" s="145"/>
      <c r="H416" s="145"/>
      <c r="I416" s="145"/>
      <c r="J416" s="145"/>
      <c r="K416" s="145"/>
      <c r="L416" s="145"/>
      <c r="M416" s="145"/>
      <c r="N416" s="148"/>
      <c r="O416" s="149"/>
    </row>
    <row r="417" spans="1:15">
      <c r="A417" s="80"/>
      <c r="B417" s="39" t="str">
        <f>'Gene Table'!E417</f>
        <v>hsa-miR-513b</v>
      </c>
      <c r="C417" s="39" t="str">
        <f>'Gene Table'!B417</f>
        <v>B07</v>
      </c>
      <c r="D417" s="145"/>
      <c r="E417" s="145"/>
      <c r="F417" s="145"/>
      <c r="G417" s="145"/>
      <c r="H417" s="145"/>
      <c r="I417" s="145"/>
      <c r="J417" s="145"/>
      <c r="K417" s="145"/>
      <c r="L417" s="145"/>
      <c r="M417" s="145"/>
      <c r="N417" s="148"/>
      <c r="O417" s="149"/>
    </row>
    <row r="418" spans="1:15">
      <c r="A418" s="80"/>
      <c r="B418" s="39" t="str">
        <f>'Gene Table'!E418</f>
        <v>hsa-miR-761</v>
      </c>
      <c r="C418" s="39" t="str">
        <f>'Gene Table'!B418</f>
        <v>B08</v>
      </c>
      <c r="D418" s="145"/>
      <c r="E418" s="145"/>
      <c r="F418" s="145"/>
      <c r="G418" s="145"/>
      <c r="H418" s="145"/>
      <c r="I418" s="145"/>
      <c r="J418" s="145"/>
      <c r="K418" s="145"/>
      <c r="L418" s="145"/>
      <c r="M418" s="145"/>
      <c r="N418" s="148"/>
      <c r="O418" s="149"/>
    </row>
    <row r="419" spans="1:15">
      <c r="A419" s="80"/>
      <c r="B419" s="39" t="str">
        <f>'Gene Table'!E419</f>
        <v>hsa-miR-200b-3p</v>
      </c>
      <c r="C419" s="39" t="str">
        <f>'Gene Table'!B419</f>
        <v>B09</v>
      </c>
      <c r="D419" s="145"/>
      <c r="E419" s="145"/>
      <c r="F419" s="145"/>
      <c r="G419" s="145"/>
      <c r="H419" s="145"/>
      <c r="I419" s="145"/>
      <c r="J419" s="145"/>
      <c r="K419" s="145"/>
      <c r="L419" s="145"/>
      <c r="M419" s="145"/>
      <c r="N419" s="148"/>
      <c r="O419" s="149"/>
    </row>
    <row r="420" spans="1:15">
      <c r="A420" s="80"/>
      <c r="B420" s="39" t="str">
        <f>'Gene Table'!E420</f>
        <v>hsa-miR-1973</v>
      </c>
      <c r="C420" s="39" t="str">
        <f>'Gene Table'!B420</f>
        <v>B10</v>
      </c>
      <c r="D420" s="145"/>
      <c r="E420" s="145"/>
      <c r="F420" s="145"/>
      <c r="G420" s="145"/>
      <c r="H420" s="145"/>
      <c r="I420" s="145"/>
      <c r="J420" s="145"/>
      <c r="K420" s="145"/>
      <c r="L420" s="145"/>
      <c r="M420" s="145"/>
      <c r="N420" s="148"/>
      <c r="O420" s="149"/>
    </row>
    <row r="421" spans="1:15">
      <c r="A421" s="80"/>
      <c r="B421" s="39" t="str">
        <f>'Gene Table'!E421</f>
        <v>hsa-miR-520h</v>
      </c>
      <c r="C421" s="39" t="str">
        <f>'Gene Table'!B421</f>
        <v>B11</v>
      </c>
      <c r="D421" s="145"/>
      <c r="E421" s="145"/>
      <c r="F421" s="145"/>
      <c r="G421" s="145"/>
      <c r="H421" s="145"/>
      <c r="I421" s="145"/>
      <c r="J421" s="145"/>
      <c r="K421" s="145"/>
      <c r="L421" s="145"/>
      <c r="M421" s="145"/>
      <c r="N421" s="148"/>
      <c r="O421" s="149"/>
    </row>
    <row r="422" spans="1:15">
      <c r="A422" s="80"/>
      <c r="B422" s="39" t="str">
        <f>'Gene Table'!E422</f>
        <v>hsa-miR-2115-5p</v>
      </c>
      <c r="C422" s="39" t="str">
        <f>'Gene Table'!B422</f>
        <v>B12</v>
      </c>
      <c r="D422" s="145"/>
      <c r="E422" s="145"/>
      <c r="F422" s="145"/>
      <c r="G422" s="145"/>
      <c r="H422" s="145"/>
      <c r="I422" s="145"/>
      <c r="J422" s="145"/>
      <c r="K422" s="145"/>
      <c r="L422" s="145"/>
      <c r="M422" s="145"/>
      <c r="N422" s="148"/>
      <c r="O422" s="149"/>
    </row>
    <row r="423" spans="1:15">
      <c r="A423" s="80"/>
      <c r="B423" s="39" t="str">
        <f>'Gene Table'!E423</f>
        <v>hsa-miR-519b-3p</v>
      </c>
      <c r="C423" s="39" t="str">
        <f>'Gene Table'!B423</f>
        <v>B13</v>
      </c>
      <c r="D423" s="145"/>
      <c r="E423" s="145"/>
      <c r="F423" s="145"/>
      <c r="G423" s="145"/>
      <c r="H423" s="145"/>
      <c r="I423" s="145"/>
      <c r="J423" s="145"/>
      <c r="K423" s="145"/>
      <c r="L423" s="145"/>
      <c r="M423" s="145"/>
      <c r="N423" s="148"/>
      <c r="O423" s="149"/>
    </row>
    <row r="424" spans="1:15">
      <c r="A424" s="80"/>
      <c r="B424" s="39" t="str">
        <f>'Gene Table'!E424</f>
        <v>hsa-miR-1975</v>
      </c>
      <c r="C424" s="39" t="str">
        <f>'Gene Table'!B424</f>
        <v>B14</v>
      </c>
      <c r="D424" s="145"/>
      <c r="E424" s="145"/>
      <c r="F424" s="145"/>
      <c r="G424" s="145"/>
      <c r="H424" s="145"/>
      <c r="I424" s="145"/>
      <c r="J424" s="145"/>
      <c r="K424" s="145"/>
      <c r="L424" s="145"/>
      <c r="M424" s="145"/>
      <c r="N424" s="148"/>
      <c r="O424" s="149"/>
    </row>
    <row r="425" spans="1:15">
      <c r="A425" s="80"/>
      <c r="B425" s="39" t="str">
        <f>'Gene Table'!E425</f>
        <v>hsa-miR-148b-3p</v>
      </c>
      <c r="C425" s="39" t="str">
        <f>'Gene Table'!B425</f>
        <v>B15</v>
      </c>
      <c r="D425" s="145"/>
      <c r="E425" s="145"/>
      <c r="F425" s="145"/>
      <c r="G425" s="145"/>
      <c r="H425" s="145"/>
      <c r="I425" s="145"/>
      <c r="J425" s="145"/>
      <c r="K425" s="145"/>
      <c r="L425" s="145"/>
      <c r="M425" s="145"/>
      <c r="N425" s="148"/>
      <c r="O425" s="149"/>
    </row>
    <row r="426" spans="1:15">
      <c r="A426" s="80"/>
      <c r="B426" s="39" t="str">
        <f>'Gene Table'!E426</f>
        <v>hsa-miR-1976</v>
      </c>
      <c r="C426" s="39" t="str">
        <f>'Gene Table'!B426</f>
        <v>B16</v>
      </c>
      <c r="D426" s="145"/>
      <c r="E426" s="145"/>
      <c r="F426" s="145"/>
      <c r="G426" s="145"/>
      <c r="H426" s="145"/>
      <c r="I426" s="145"/>
      <c r="J426" s="145"/>
      <c r="K426" s="145"/>
      <c r="L426" s="145"/>
      <c r="M426" s="145"/>
      <c r="N426" s="148"/>
      <c r="O426" s="149"/>
    </row>
    <row r="427" spans="1:15">
      <c r="A427" s="80"/>
      <c r="B427" s="39" t="str">
        <f>'Gene Table'!E427</f>
        <v>hsa-miR-215</v>
      </c>
      <c r="C427" s="39" t="str">
        <f>'Gene Table'!B427</f>
        <v>B17</v>
      </c>
      <c r="D427" s="145"/>
      <c r="E427" s="145"/>
      <c r="F427" s="145"/>
      <c r="G427" s="145"/>
      <c r="H427" s="145"/>
      <c r="I427" s="145"/>
      <c r="J427" s="145"/>
      <c r="K427" s="145"/>
      <c r="L427" s="145"/>
      <c r="M427" s="145"/>
      <c r="N427" s="148"/>
      <c r="O427" s="149"/>
    </row>
    <row r="428" spans="1:15">
      <c r="A428" s="80"/>
      <c r="B428" s="39" t="str">
        <f>'Gene Table'!E428</f>
        <v>hsa-miR-1979</v>
      </c>
      <c r="C428" s="39" t="str">
        <f>'Gene Table'!B428</f>
        <v>B18</v>
      </c>
      <c r="D428" s="145"/>
      <c r="E428" s="145"/>
      <c r="F428" s="145"/>
      <c r="G428" s="145"/>
      <c r="H428" s="145"/>
      <c r="I428" s="145"/>
      <c r="J428" s="145"/>
      <c r="K428" s="145"/>
      <c r="L428" s="145"/>
      <c r="M428" s="145"/>
      <c r="N428" s="148"/>
      <c r="O428" s="149"/>
    </row>
    <row r="429" spans="1:15">
      <c r="A429" s="80"/>
      <c r="B429" s="39" t="str">
        <f>'Gene Table'!E429</f>
        <v>hsa-miR-513c-5p</v>
      </c>
      <c r="C429" s="39" t="str">
        <f>'Gene Table'!B429</f>
        <v>B19</v>
      </c>
      <c r="D429" s="145"/>
      <c r="E429" s="145"/>
      <c r="F429" s="145"/>
      <c r="G429" s="145"/>
      <c r="H429" s="145"/>
      <c r="I429" s="145"/>
      <c r="J429" s="145"/>
      <c r="K429" s="145"/>
      <c r="L429" s="145"/>
      <c r="M429" s="145"/>
      <c r="N429" s="148"/>
      <c r="O429" s="149"/>
    </row>
    <row r="430" spans="1:15">
      <c r="A430" s="80"/>
      <c r="B430" s="39" t="str">
        <f>'Gene Table'!E430</f>
        <v>hsa-miR-2054</v>
      </c>
      <c r="C430" s="39" t="str">
        <f>'Gene Table'!B430</f>
        <v>B20</v>
      </c>
      <c r="D430" s="145"/>
      <c r="E430" s="145"/>
      <c r="F430" s="145"/>
      <c r="G430" s="145"/>
      <c r="H430" s="145"/>
      <c r="I430" s="145"/>
      <c r="J430" s="145"/>
      <c r="K430" s="145"/>
      <c r="L430" s="145"/>
      <c r="M430" s="145"/>
      <c r="N430" s="148"/>
      <c r="O430" s="149"/>
    </row>
    <row r="431" spans="1:15">
      <c r="A431" s="80"/>
      <c r="B431" s="39" t="str">
        <f>'Gene Table'!E431</f>
        <v>hsa-miR-320d</v>
      </c>
      <c r="C431" s="39" t="str">
        <f>'Gene Table'!B431</f>
        <v>B21</v>
      </c>
      <c r="D431" s="145"/>
      <c r="E431" s="145"/>
      <c r="F431" s="145"/>
      <c r="G431" s="145"/>
      <c r="H431" s="145"/>
      <c r="I431" s="145"/>
      <c r="J431" s="145"/>
      <c r="K431" s="145"/>
      <c r="L431" s="145"/>
      <c r="M431" s="145"/>
      <c r="N431" s="148"/>
      <c r="O431" s="149"/>
    </row>
    <row r="432" spans="1:15">
      <c r="A432" s="80"/>
      <c r="B432" s="39" t="str">
        <f>'Gene Table'!E432</f>
        <v>hsa-miR-718</v>
      </c>
      <c r="C432" s="39" t="str">
        <f>'Gene Table'!B432</f>
        <v>B22</v>
      </c>
      <c r="D432" s="145"/>
      <c r="E432" s="145"/>
      <c r="F432" s="145"/>
      <c r="G432" s="145"/>
      <c r="H432" s="145"/>
      <c r="I432" s="145"/>
      <c r="J432" s="145"/>
      <c r="K432" s="145"/>
      <c r="L432" s="145"/>
      <c r="M432" s="145"/>
      <c r="N432" s="148"/>
      <c r="O432" s="149"/>
    </row>
    <row r="433" spans="1:15">
      <c r="A433" s="80"/>
      <c r="B433" s="39" t="str">
        <f>'Gene Table'!E433</f>
        <v>hsa-miR-519e-3p</v>
      </c>
      <c r="C433" s="39" t="str">
        <f>'Gene Table'!B433</f>
        <v>B23</v>
      </c>
      <c r="D433" s="145"/>
      <c r="E433" s="145"/>
      <c r="F433" s="145"/>
      <c r="G433" s="145"/>
      <c r="H433" s="145"/>
      <c r="I433" s="145"/>
      <c r="J433" s="145"/>
      <c r="K433" s="145"/>
      <c r="L433" s="145"/>
      <c r="M433" s="145"/>
      <c r="N433" s="148"/>
      <c r="O433" s="149"/>
    </row>
    <row r="434" spans="1:15">
      <c r="A434" s="80"/>
      <c r="B434" s="39" t="str">
        <f>'Gene Table'!E434</f>
        <v>hsa-miR-1977</v>
      </c>
      <c r="C434" s="39" t="str">
        <f>'Gene Table'!B434</f>
        <v>B24</v>
      </c>
      <c r="D434" s="145"/>
      <c r="E434" s="145"/>
      <c r="F434" s="145"/>
      <c r="G434" s="145"/>
      <c r="H434" s="145"/>
      <c r="I434" s="145"/>
      <c r="J434" s="145"/>
      <c r="K434" s="145"/>
      <c r="L434" s="145"/>
      <c r="M434" s="145"/>
      <c r="N434" s="148"/>
      <c r="O434" s="149"/>
    </row>
    <row r="435" spans="1:15">
      <c r="A435" s="80"/>
      <c r="B435" s="39" t="str">
        <f>'Gene Table'!E435</f>
        <v>hsa-miR-589-5p</v>
      </c>
      <c r="C435" s="39" t="str">
        <f>'Gene Table'!B435</f>
        <v>C01</v>
      </c>
      <c r="D435" s="145"/>
      <c r="E435" s="145"/>
      <c r="F435" s="145"/>
      <c r="G435" s="145"/>
      <c r="H435" s="145"/>
      <c r="I435" s="145"/>
      <c r="J435" s="145"/>
      <c r="K435" s="145"/>
      <c r="L435" s="145"/>
      <c r="M435" s="145"/>
      <c r="N435" s="148"/>
      <c r="O435" s="149"/>
    </row>
    <row r="436" spans="1:15">
      <c r="A436" s="80"/>
      <c r="B436" s="39" t="str">
        <f>'Gene Table'!E436</f>
        <v>hsa-miR-525-3p</v>
      </c>
      <c r="C436" s="39" t="str">
        <f>'Gene Table'!B436</f>
        <v>C02</v>
      </c>
      <c r="D436" s="145"/>
      <c r="E436" s="145"/>
      <c r="F436" s="145"/>
      <c r="G436" s="145"/>
      <c r="H436" s="145"/>
      <c r="I436" s="145"/>
      <c r="J436" s="145"/>
      <c r="K436" s="145"/>
      <c r="L436" s="145"/>
      <c r="M436" s="145"/>
      <c r="N436" s="148"/>
      <c r="O436" s="149"/>
    </row>
    <row r="437" spans="1:15">
      <c r="A437" s="80"/>
      <c r="B437" s="39" t="str">
        <f>'Gene Table'!E437</f>
        <v>hsa-miR-575</v>
      </c>
      <c r="C437" s="39" t="str">
        <f>'Gene Table'!B437</f>
        <v>C03</v>
      </c>
      <c r="D437" s="145"/>
      <c r="E437" s="145"/>
      <c r="F437" s="145"/>
      <c r="G437" s="145"/>
      <c r="H437" s="145"/>
      <c r="I437" s="145"/>
      <c r="J437" s="145"/>
      <c r="K437" s="145"/>
      <c r="L437" s="145"/>
      <c r="M437" s="145"/>
      <c r="N437" s="148"/>
      <c r="O437" s="149"/>
    </row>
    <row r="438" spans="1:15">
      <c r="A438" s="80"/>
      <c r="B438" s="39" t="str">
        <f>'Gene Table'!E438</f>
        <v>hsa-miR-542-5p</v>
      </c>
      <c r="C438" s="39" t="str">
        <f>'Gene Table'!B438</f>
        <v>C04</v>
      </c>
      <c r="D438" s="145"/>
      <c r="E438" s="145"/>
      <c r="F438" s="145"/>
      <c r="G438" s="145"/>
      <c r="H438" s="145"/>
      <c r="I438" s="145"/>
      <c r="J438" s="145"/>
      <c r="K438" s="145"/>
      <c r="L438" s="145"/>
      <c r="M438" s="145"/>
      <c r="N438" s="148"/>
      <c r="O438" s="149"/>
    </row>
    <row r="439" spans="1:15">
      <c r="A439" s="80"/>
      <c r="B439" s="39" t="str">
        <f>'Gene Table'!E439</f>
        <v>hsa-miR-1288</v>
      </c>
      <c r="C439" s="39" t="str">
        <f>'Gene Table'!B439</f>
        <v>C05</v>
      </c>
      <c r="D439" s="145"/>
      <c r="E439" s="145"/>
      <c r="F439" s="145"/>
      <c r="G439" s="145"/>
      <c r="H439" s="145"/>
      <c r="I439" s="145"/>
      <c r="J439" s="145"/>
      <c r="K439" s="145"/>
      <c r="L439" s="145"/>
      <c r="M439" s="145"/>
      <c r="N439" s="148"/>
      <c r="O439" s="149"/>
    </row>
    <row r="440" spans="1:15">
      <c r="A440" s="80"/>
      <c r="B440" s="39" t="str">
        <f>'Gene Table'!E440</f>
        <v>hsa-miR-615-3p</v>
      </c>
      <c r="C440" s="39" t="str">
        <f>'Gene Table'!B440</f>
        <v>C06</v>
      </c>
      <c r="D440" s="145"/>
      <c r="E440" s="145"/>
      <c r="F440" s="145"/>
      <c r="G440" s="145"/>
      <c r="H440" s="145"/>
      <c r="I440" s="145"/>
      <c r="J440" s="145"/>
      <c r="K440" s="145"/>
      <c r="L440" s="145"/>
      <c r="M440" s="145"/>
      <c r="N440" s="148"/>
      <c r="O440" s="149"/>
    </row>
    <row r="441" spans="1:15">
      <c r="A441" s="80"/>
      <c r="B441" s="39" t="str">
        <f>'Gene Table'!E441</f>
        <v>hsa-miR-516a-5p</v>
      </c>
      <c r="C441" s="39" t="str">
        <f>'Gene Table'!B441</f>
        <v>C07</v>
      </c>
      <c r="D441" s="145"/>
      <c r="E441" s="145"/>
      <c r="F441" s="145"/>
      <c r="G441" s="145"/>
      <c r="H441" s="145"/>
      <c r="I441" s="145"/>
      <c r="J441" s="145"/>
      <c r="K441" s="145"/>
      <c r="L441" s="145"/>
      <c r="M441" s="145"/>
      <c r="N441" s="148"/>
      <c r="O441" s="149"/>
    </row>
    <row r="442" spans="1:15">
      <c r="A442" s="80"/>
      <c r="B442" s="39" t="str">
        <f>'Gene Table'!E442</f>
        <v>hsa-miR-650</v>
      </c>
      <c r="C442" s="39" t="str">
        <f>'Gene Table'!B442</f>
        <v>C08</v>
      </c>
      <c r="D442" s="145"/>
      <c r="E442" s="145"/>
      <c r="F442" s="145"/>
      <c r="G442" s="145"/>
      <c r="H442" s="145"/>
      <c r="I442" s="145"/>
      <c r="J442" s="145"/>
      <c r="K442" s="145"/>
      <c r="L442" s="145"/>
      <c r="M442" s="145"/>
      <c r="N442" s="148"/>
      <c r="O442" s="149"/>
    </row>
    <row r="443" spans="1:15">
      <c r="A443" s="80"/>
      <c r="B443" s="39" t="str">
        <f>'Gene Table'!E443</f>
        <v>hsa-miR-579</v>
      </c>
      <c r="C443" s="39" t="str">
        <f>'Gene Table'!B443</f>
        <v>C09</v>
      </c>
      <c r="D443" s="145"/>
      <c r="E443" s="145"/>
      <c r="F443" s="145"/>
      <c r="G443" s="145"/>
      <c r="H443" s="145"/>
      <c r="I443" s="145"/>
      <c r="J443" s="145"/>
      <c r="K443" s="145"/>
      <c r="L443" s="145"/>
      <c r="M443" s="145"/>
      <c r="N443" s="148"/>
      <c r="O443" s="149"/>
    </row>
    <row r="444" spans="1:15">
      <c r="A444" s="80"/>
      <c r="B444" s="39" t="str">
        <f>'Gene Table'!E444</f>
        <v>hsa-miR-1280</v>
      </c>
      <c r="C444" s="39" t="str">
        <f>'Gene Table'!B444</f>
        <v>C10</v>
      </c>
      <c r="D444" s="145"/>
      <c r="E444" s="145"/>
      <c r="F444" s="145"/>
      <c r="G444" s="145"/>
      <c r="H444" s="145"/>
      <c r="I444" s="145"/>
      <c r="J444" s="145"/>
      <c r="K444" s="145"/>
      <c r="L444" s="145"/>
      <c r="M444" s="145"/>
      <c r="N444" s="148"/>
      <c r="O444" s="149"/>
    </row>
    <row r="445" spans="1:15">
      <c r="A445" s="80"/>
      <c r="B445" s="39" t="str">
        <f>'Gene Table'!E445</f>
        <v>hsa-miR-892b</v>
      </c>
      <c r="C445" s="39" t="str">
        <f>'Gene Table'!B445</f>
        <v>C11</v>
      </c>
      <c r="D445" s="145"/>
      <c r="E445" s="145"/>
      <c r="F445" s="145"/>
      <c r="G445" s="145"/>
      <c r="H445" s="145"/>
      <c r="I445" s="145"/>
      <c r="J445" s="145"/>
      <c r="K445" s="145"/>
      <c r="L445" s="145"/>
      <c r="M445" s="145"/>
      <c r="N445" s="148"/>
      <c r="O445" s="149"/>
    </row>
    <row r="446" spans="1:15">
      <c r="A446" s="80"/>
      <c r="B446" s="39" t="str">
        <f>'Gene Table'!E446</f>
        <v>hsa-miR-1293</v>
      </c>
      <c r="C446" s="39" t="str">
        <f>'Gene Table'!B446</f>
        <v>C12</v>
      </c>
      <c r="D446" s="145"/>
      <c r="E446" s="145"/>
      <c r="F446" s="145"/>
      <c r="G446" s="145"/>
      <c r="H446" s="145"/>
      <c r="I446" s="145"/>
      <c r="J446" s="145"/>
      <c r="K446" s="145"/>
      <c r="L446" s="145"/>
      <c r="M446" s="145"/>
      <c r="N446" s="148"/>
      <c r="O446" s="149"/>
    </row>
    <row r="447" spans="1:15">
      <c r="A447" s="80"/>
      <c r="B447" s="39" t="str">
        <f>'Gene Table'!E447</f>
        <v>hsa-miR-767-3p</v>
      </c>
      <c r="C447" s="39" t="str">
        <f>'Gene Table'!B447</f>
        <v>C13</v>
      </c>
      <c r="D447" s="145"/>
      <c r="E447" s="145"/>
      <c r="F447" s="145"/>
      <c r="G447" s="145"/>
      <c r="H447" s="145"/>
      <c r="I447" s="145"/>
      <c r="J447" s="145"/>
      <c r="K447" s="145"/>
      <c r="L447" s="145"/>
      <c r="M447" s="145"/>
      <c r="N447" s="148"/>
      <c r="O447" s="149"/>
    </row>
    <row r="448" spans="1:15">
      <c r="A448" s="80"/>
      <c r="B448" s="39" t="str">
        <f>'Gene Table'!E448</f>
        <v>hsa-miR-566</v>
      </c>
      <c r="C448" s="39" t="str">
        <f>'Gene Table'!B448</f>
        <v>C14</v>
      </c>
      <c r="D448" s="145"/>
      <c r="E448" s="145"/>
      <c r="F448" s="145"/>
      <c r="G448" s="145"/>
      <c r="H448" s="145"/>
      <c r="I448" s="145"/>
      <c r="J448" s="145"/>
      <c r="K448" s="145"/>
      <c r="L448" s="145"/>
      <c r="M448" s="145"/>
      <c r="N448" s="148"/>
      <c r="O448" s="149"/>
    </row>
    <row r="449" spans="1:15">
      <c r="A449" s="80"/>
      <c r="B449" s="39" t="str">
        <f>'Gene Table'!E449</f>
        <v>hsa-miR-938</v>
      </c>
      <c r="C449" s="39" t="str">
        <f>'Gene Table'!B449</f>
        <v>C15</v>
      </c>
      <c r="D449" s="145"/>
      <c r="E449" s="145"/>
      <c r="F449" s="145"/>
      <c r="G449" s="145"/>
      <c r="H449" s="145"/>
      <c r="I449" s="145"/>
      <c r="J449" s="145"/>
      <c r="K449" s="145"/>
      <c r="L449" s="145"/>
      <c r="M449" s="145"/>
      <c r="N449" s="148"/>
      <c r="O449" s="149"/>
    </row>
    <row r="450" spans="1:15">
      <c r="A450" s="80"/>
      <c r="B450" s="39" t="str">
        <f>'Gene Table'!E450</f>
        <v>hsa-miR-518d-3p</v>
      </c>
      <c r="C450" s="39" t="str">
        <f>'Gene Table'!B450</f>
        <v>C16</v>
      </c>
      <c r="D450" s="145"/>
      <c r="E450" s="145"/>
      <c r="F450" s="145"/>
      <c r="G450" s="145"/>
      <c r="H450" s="145"/>
      <c r="I450" s="145"/>
      <c r="J450" s="145"/>
      <c r="K450" s="145"/>
      <c r="L450" s="145"/>
      <c r="M450" s="145"/>
      <c r="N450" s="148"/>
      <c r="O450" s="149"/>
    </row>
    <row r="451" spans="1:15">
      <c r="A451" s="80"/>
      <c r="B451" s="39" t="str">
        <f>'Gene Table'!E451</f>
        <v>hsa-miR-518e-3p</v>
      </c>
      <c r="C451" s="39" t="str">
        <f>'Gene Table'!B451</f>
        <v>C17</v>
      </c>
      <c r="D451" s="145"/>
      <c r="E451" s="145"/>
      <c r="F451" s="145"/>
      <c r="G451" s="145"/>
      <c r="H451" s="145"/>
      <c r="I451" s="145"/>
      <c r="J451" s="145"/>
      <c r="K451" s="145"/>
      <c r="L451" s="145"/>
      <c r="M451" s="145"/>
      <c r="N451" s="148"/>
      <c r="O451" s="149"/>
    </row>
    <row r="452" spans="1:15">
      <c r="A452" s="80"/>
      <c r="B452" s="39" t="str">
        <f>'Gene Table'!E452</f>
        <v>hsa-miR-484</v>
      </c>
      <c r="C452" s="39" t="str">
        <f>'Gene Table'!B452</f>
        <v>C18</v>
      </c>
      <c r="D452" s="145"/>
      <c r="E452" s="145"/>
      <c r="F452" s="145"/>
      <c r="G452" s="145"/>
      <c r="H452" s="145"/>
      <c r="I452" s="145"/>
      <c r="J452" s="145"/>
      <c r="K452" s="145"/>
      <c r="L452" s="145"/>
      <c r="M452" s="145"/>
      <c r="N452" s="148"/>
      <c r="O452" s="149"/>
    </row>
    <row r="453" spans="1:15">
      <c r="A453" s="80"/>
      <c r="B453" s="39" t="str">
        <f>'Gene Table'!E453</f>
        <v>hsa-miR-150-5p</v>
      </c>
      <c r="C453" s="39" t="str">
        <f>'Gene Table'!B453</f>
        <v>C19</v>
      </c>
      <c r="D453" s="145"/>
      <c r="E453" s="145"/>
      <c r="F453" s="145"/>
      <c r="G453" s="145"/>
      <c r="H453" s="145"/>
      <c r="I453" s="145"/>
      <c r="J453" s="145"/>
      <c r="K453" s="145"/>
      <c r="L453" s="145"/>
      <c r="M453" s="145"/>
      <c r="N453" s="148"/>
      <c r="O453" s="149"/>
    </row>
    <row r="454" spans="1:15">
      <c r="A454" s="80"/>
      <c r="B454" s="39" t="str">
        <f>'Gene Table'!E454</f>
        <v>hsa-miR-518a-3p</v>
      </c>
      <c r="C454" s="39" t="str">
        <f>'Gene Table'!B454</f>
        <v>C20</v>
      </c>
      <c r="D454" s="145"/>
      <c r="E454" s="145"/>
      <c r="F454" s="145"/>
      <c r="G454" s="145"/>
      <c r="H454" s="145"/>
      <c r="I454" s="145"/>
      <c r="J454" s="145"/>
      <c r="K454" s="145"/>
      <c r="L454" s="145"/>
      <c r="M454" s="145"/>
      <c r="N454" s="148"/>
      <c r="O454" s="149"/>
    </row>
    <row r="455" spans="1:15">
      <c r="A455" s="80"/>
      <c r="B455" s="39" t="str">
        <f>'Gene Table'!E455</f>
        <v>hsa-miR-181d</v>
      </c>
      <c r="C455" s="39" t="str">
        <f>'Gene Table'!B455</f>
        <v>C21</v>
      </c>
      <c r="D455" s="145"/>
      <c r="E455" s="145"/>
      <c r="F455" s="145"/>
      <c r="G455" s="145"/>
      <c r="H455" s="145"/>
      <c r="I455" s="145"/>
      <c r="J455" s="145"/>
      <c r="K455" s="145"/>
      <c r="L455" s="145"/>
      <c r="M455" s="145"/>
      <c r="N455" s="148"/>
      <c r="O455" s="149"/>
    </row>
    <row r="456" spans="1:15">
      <c r="A456" s="80"/>
      <c r="B456" s="39" t="str">
        <f>'Gene Table'!E456</f>
        <v>hsa-miR-760</v>
      </c>
      <c r="C456" s="39" t="str">
        <f>'Gene Table'!B456</f>
        <v>C22</v>
      </c>
      <c r="D456" s="145"/>
      <c r="E456" s="145"/>
      <c r="F456" s="145"/>
      <c r="G456" s="145"/>
      <c r="H456" s="145"/>
      <c r="I456" s="145"/>
      <c r="J456" s="145"/>
      <c r="K456" s="145"/>
      <c r="L456" s="145"/>
      <c r="M456" s="145"/>
      <c r="N456" s="148"/>
      <c r="O456" s="149"/>
    </row>
    <row r="457" spans="1:15">
      <c r="A457" s="80"/>
      <c r="B457" s="39" t="str">
        <f>'Gene Table'!E457</f>
        <v>hsa-miR-23b-3p</v>
      </c>
      <c r="C457" s="39" t="str">
        <f>'Gene Table'!B457</f>
        <v>C23</v>
      </c>
      <c r="D457" s="145"/>
      <c r="E457" s="145"/>
      <c r="F457" s="145"/>
      <c r="G457" s="145"/>
      <c r="H457" s="145"/>
      <c r="I457" s="145"/>
      <c r="J457" s="145"/>
      <c r="K457" s="145"/>
      <c r="L457" s="145"/>
      <c r="M457" s="145"/>
      <c r="N457" s="148"/>
      <c r="O457" s="149"/>
    </row>
    <row r="458" spans="1:15">
      <c r="A458" s="80"/>
      <c r="B458" s="39" t="str">
        <f>'Gene Table'!E458</f>
        <v>hsa-miR-1295a</v>
      </c>
      <c r="C458" s="39" t="str">
        <f>'Gene Table'!B458</f>
        <v>C24</v>
      </c>
      <c r="D458" s="145"/>
      <c r="E458" s="145"/>
      <c r="F458" s="145"/>
      <c r="G458" s="145"/>
      <c r="H458" s="145"/>
      <c r="I458" s="145"/>
      <c r="J458" s="145"/>
      <c r="K458" s="145"/>
      <c r="L458" s="145"/>
      <c r="M458" s="145"/>
      <c r="N458" s="148"/>
      <c r="O458" s="149"/>
    </row>
    <row r="459" spans="1:15">
      <c r="A459" s="80"/>
      <c r="B459" s="39" t="str">
        <f>'Gene Table'!E459</f>
        <v>hsa-miR-302d-3p</v>
      </c>
      <c r="C459" s="39" t="str">
        <f>'Gene Table'!B459</f>
        <v>D01</v>
      </c>
      <c r="D459" s="145"/>
      <c r="E459" s="145"/>
      <c r="F459" s="145"/>
      <c r="G459" s="145"/>
      <c r="H459" s="145"/>
      <c r="I459" s="145"/>
      <c r="J459" s="145"/>
      <c r="K459" s="145"/>
      <c r="L459" s="145"/>
      <c r="M459" s="145"/>
      <c r="N459" s="148"/>
      <c r="O459" s="149"/>
    </row>
    <row r="460" spans="1:15">
      <c r="A460" s="80"/>
      <c r="B460" s="39" t="str">
        <f>'Gene Table'!E460</f>
        <v>hsa-miR-764</v>
      </c>
      <c r="C460" s="39" t="str">
        <f>'Gene Table'!B460</f>
        <v>D02</v>
      </c>
      <c r="D460" s="145"/>
      <c r="E460" s="145"/>
      <c r="F460" s="145"/>
      <c r="G460" s="145"/>
      <c r="H460" s="145"/>
      <c r="I460" s="145"/>
      <c r="J460" s="145"/>
      <c r="K460" s="145"/>
      <c r="L460" s="145"/>
      <c r="M460" s="145"/>
      <c r="N460" s="148"/>
      <c r="O460" s="149"/>
    </row>
    <row r="461" spans="1:15">
      <c r="A461" s="80"/>
      <c r="B461" s="39" t="str">
        <f>'Gene Table'!E461</f>
        <v>hsa-miR-449a</v>
      </c>
      <c r="C461" s="39" t="str">
        <f>'Gene Table'!B461</f>
        <v>D03</v>
      </c>
      <c r="D461" s="145"/>
      <c r="E461" s="145"/>
      <c r="F461" s="145"/>
      <c r="G461" s="145"/>
      <c r="H461" s="145"/>
      <c r="I461" s="145"/>
      <c r="J461" s="145"/>
      <c r="K461" s="145"/>
      <c r="L461" s="145"/>
      <c r="M461" s="145"/>
      <c r="N461" s="148"/>
      <c r="O461" s="149"/>
    </row>
    <row r="462" spans="1:15">
      <c r="A462" s="80"/>
      <c r="B462" s="39" t="str">
        <f>'Gene Table'!E462</f>
        <v>hsa-miR-548q</v>
      </c>
      <c r="C462" s="39" t="str">
        <f>'Gene Table'!B462</f>
        <v>D04</v>
      </c>
      <c r="D462" s="145"/>
      <c r="E462" s="145"/>
      <c r="F462" s="145"/>
      <c r="G462" s="145"/>
      <c r="H462" s="145"/>
      <c r="I462" s="145"/>
      <c r="J462" s="145"/>
      <c r="K462" s="145"/>
      <c r="L462" s="145"/>
      <c r="M462" s="145"/>
      <c r="N462" s="148"/>
      <c r="O462" s="149"/>
    </row>
    <row r="463" spans="1:15">
      <c r="A463" s="80"/>
      <c r="B463" s="39" t="str">
        <f>'Gene Table'!E463</f>
        <v>hsa-miR-518c-3p</v>
      </c>
      <c r="C463" s="39" t="str">
        <f>'Gene Table'!B463</f>
        <v>D05</v>
      </c>
      <c r="D463" s="145"/>
      <c r="E463" s="145"/>
      <c r="F463" s="145"/>
      <c r="G463" s="145"/>
      <c r="H463" s="145"/>
      <c r="I463" s="145"/>
      <c r="J463" s="145"/>
      <c r="K463" s="145"/>
      <c r="L463" s="145"/>
      <c r="M463" s="145"/>
      <c r="N463" s="148"/>
      <c r="O463" s="149"/>
    </row>
    <row r="464" spans="1:15">
      <c r="A464" s="80"/>
      <c r="B464" s="39" t="str">
        <f>'Gene Table'!E464</f>
        <v>hsa-miR-762</v>
      </c>
      <c r="C464" s="39" t="str">
        <f>'Gene Table'!B464</f>
        <v>D06</v>
      </c>
      <c r="D464" s="145"/>
      <c r="E464" s="145"/>
      <c r="F464" s="145"/>
      <c r="G464" s="145"/>
      <c r="H464" s="145"/>
      <c r="I464" s="145"/>
      <c r="J464" s="145"/>
      <c r="K464" s="145"/>
      <c r="L464" s="145"/>
      <c r="M464" s="145"/>
      <c r="N464" s="148"/>
      <c r="O464" s="149"/>
    </row>
    <row r="465" spans="1:15">
      <c r="A465" s="80"/>
      <c r="B465" s="39" t="str">
        <f>'Gene Table'!E465</f>
        <v>hsa-miR-520f</v>
      </c>
      <c r="C465" s="39" t="str">
        <f>'Gene Table'!B465</f>
        <v>D07</v>
      </c>
      <c r="D465" s="145"/>
      <c r="E465" s="145"/>
      <c r="F465" s="145"/>
      <c r="G465" s="145"/>
      <c r="H465" s="145"/>
      <c r="I465" s="145"/>
      <c r="J465" s="145"/>
      <c r="K465" s="145"/>
      <c r="L465" s="145"/>
      <c r="M465" s="145"/>
      <c r="N465" s="148"/>
      <c r="O465" s="149"/>
    </row>
    <row r="466" spans="1:15">
      <c r="A466" s="80"/>
      <c r="B466" s="39" t="str">
        <f>'Gene Table'!E466</f>
        <v>hsa-miR-2116-5p</v>
      </c>
      <c r="C466" s="39" t="str">
        <f>'Gene Table'!B466</f>
        <v>D08</v>
      </c>
      <c r="D466" s="145"/>
      <c r="E466" s="145"/>
      <c r="F466" s="145"/>
      <c r="G466" s="145"/>
      <c r="H466" s="145"/>
      <c r="I466" s="145"/>
      <c r="J466" s="145"/>
      <c r="K466" s="145"/>
      <c r="L466" s="145"/>
      <c r="M466" s="145"/>
      <c r="N466" s="148"/>
      <c r="O466" s="149"/>
    </row>
    <row r="467" spans="1:15">
      <c r="A467" s="80"/>
      <c r="B467" s="39" t="str">
        <f>'Gene Table'!E467</f>
        <v>hsa-miR-146a-5p</v>
      </c>
      <c r="C467" s="39" t="str">
        <f>'Gene Table'!B467</f>
        <v>D09</v>
      </c>
      <c r="D467" s="145"/>
      <c r="E467" s="145"/>
      <c r="F467" s="145"/>
      <c r="G467" s="145"/>
      <c r="H467" s="145"/>
      <c r="I467" s="145"/>
      <c r="J467" s="145"/>
      <c r="K467" s="145"/>
      <c r="L467" s="145"/>
      <c r="M467" s="145"/>
      <c r="N467" s="148"/>
      <c r="O467" s="149"/>
    </row>
    <row r="468" spans="1:15">
      <c r="A468" s="80"/>
      <c r="B468" s="39" t="str">
        <f>'Gene Table'!E468</f>
        <v>hsa-miR-1978</v>
      </c>
      <c r="C468" s="39" t="str">
        <f>'Gene Table'!B468</f>
        <v>D10</v>
      </c>
      <c r="D468" s="145"/>
      <c r="E468" s="145"/>
      <c r="F468" s="145"/>
      <c r="G468" s="145"/>
      <c r="H468" s="145"/>
      <c r="I468" s="145"/>
      <c r="J468" s="145"/>
      <c r="K468" s="145"/>
      <c r="L468" s="145"/>
      <c r="M468" s="145"/>
      <c r="N468" s="148"/>
      <c r="O468" s="149"/>
    </row>
    <row r="469" spans="1:15">
      <c r="A469" s="80"/>
      <c r="B469" s="39" t="str">
        <f>'Gene Table'!E469</f>
        <v>hsa-miR-520g</v>
      </c>
      <c r="C469" s="39" t="str">
        <f>'Gene Table'!B469</f>
        <v>D11</v>
      </c>
      <c r="D469" s="145"/>
      <c r="E469" s="145"/>
      <c r="F469" s="145"/>
      <c r="G469" s="145"/>
      <c r="H469" s="145"/>
      <c r="I469" s="145"/>
      <c r="J469" s="145"/>
      <c r="K469" s="145"/>
      <c r="L469" s="145"/>
      <c r="M469" s="145"/>
      <c r="N469" s="148"/>
      <c r="O469" s="149"/>
    </row>
    <row r="470" spans="1:15">
      <c r="A470" s="80"/>
      <c r="B470" s="39" t="str">
        <f>'Gene Table'!E470</f>
        <v>hsa-miR-449c-5p</v>
      </c>
      <c r="C470" s="39" t="str">
        <f>'Gene Table'!B470</f>
        <v>D12</v>
      </c>
      <c r="D470" s="145"/>
      <c r="E470" s="145"/>
      <c r="F470" s="145"/>
      <c r="G470" s="145"/>
      <c r="H470" s="145"/>
      <c r="I470" s="145"/>
      <c r="J470" s="145"/>
      <c r="K470" s="145"/>
      <c r="L470" s="145"/>
      <c r="M470" s="145"/>
      <c r="N470" s="148"/>
      <c r="O470" s="149"/>
    </row>
    <row r="471" spans="1:15">
      <c r="A471" s="80"/>
      <c r="B471" s="39" t="str">
        <f>'Gene Table'!E471</f>
        <v>hsa-miR-20b-5p</v>
      </c>
      <c r="C471" s="39" t="str">
        <f>'Gene Table'!B471</f>
        <v>D13</v>
      </c>
      <c r="D471" s="145"/>
      <c r="E471" s="145"/>
      <c r="F471" s="145"/>
      <c r="G471" s="145"/>
      <c r="H471" s="145"/>
      <c r="I471" s="145"/>
      <c r="J471" s="145"/>
      <c r="K471" s="145"/>
      <c r="L471" s="145"/>
      <c r="M471" s="145"/>
      <c r="N471" s="148"/>
      <c r="O471" s="149"/>
    </row>
    <row r="472" spans="1:15">
      <c r="A472" s="80"/>
      <c r="B472" s="39" t="str">
        <f>'Gene Table'!E472</f>
        <v>hsa-miR-2114-5p</v>
      </c>
      <c r="C472" s="39" t="str">
        <f>'Gene Table'!B472</f>
        <v>D14</v>
      </c>
      <c r="D472" s="145"/>
      <c r="E472" s="145"/>
      <c r="F472" s="145"/>
      <c r="G472" s="145"/>
      <c r="H472" s="145"/>
      <c r="I472" s="145"/>
      <c r="J472" s="145"/>
      <c r="K472" s="145"/>
      <c r="L472" s="145"/>
      <c r="M472" s="145"/>
      <c r="N472" s="148"/>
      <c r="O472" s="149"/>
    </row>
    <row r="473" spans="1:15">
      <c r="A473" s="80"/>
      <c r="B473" s="39" t="str">
        <f>'Gene Table'!E473</f>
        <v>hsa-miR-192-5p</v>
      </c>
      <c r="C473" s="39" t="str">
        <f>'Gene Table'!B473</f>
        <v>D15</v>
      </c>
      <c r="D473" s="145"/>
      <c r="E473" s="145"/>
      <c r="F473" s="145"/>
      <c r="G473" s="145"/>
      <c r="H473" s="145"/>
      <c r="I473" s="145"/>
      <c r="J473" s="145"/>
      <c r="K473" s="145"/>
      <c r="L473" s="145"/>
      <c r="M473" s="145"/>
      <c r="N473" s="148"/>
      <c r="O473" s="149"/>
    </row>
    <row r="474" spans="1:15">
      <c r="A474" s="80"/>
      <c r="B474" s="39" t="str">
        <f>'Gene Table'!E474</f>
        <v>hsa-miR-1972</v>
      </c>
      <c r="C474" s="39" t="str">
        <f>'Gene Table'!B474</f>
        <v>D16</v>
      </c>
      <c r="D474" s="145"/>
      <c r="E474" s="145"/>
      <c r="F474" s="145"/>
      <c r="G474" s="145"/>
      <c r="H474" s="145"/>
      <c r="I474" s="145"/>
      <c r="J474" s="145"/>
      <c r="K474" s="145"/>
      <c r="L474" s="145"/>
      <c r="M474" s="145"/>
      <c r="N474" s="148"/>
      <c r="O474" s="149"/>
    </row>
    <row r="475" spans="1:15">
      <c r="A475" s="80"/>
      <c r="B475" s="39" t="str">
        <f>'Gene Table'!E475</f>
        <v>hsa-miR-301a-3p</v>
      </c>
      <c r="C475" s="39" t="str">
        <f>'Gene Table'!B475</f>
        <v>D17</v>
      </c>
      <c r="D475" s="145"/>
      <c r="E475" s="145"/>
      <c r="F475" s="145"/>
      <c r="G475" s="145"/>
      <c r="H475" s="145"/>
      <c r="I475" s="145"/>
      <c r="J475" s="145"/>
      <c r="K475" s="145"/>
      <c r="L475" s="145"/>
      <c r="M475" s="145"/>
      <c r="N475" s="148"/>
      <c r="O475" s="149"/>
    </row>
    <row r="476" spans="1:15">
      <c r="A476" s="80"/>
      <c r="B476" s="39" t="str">
        <f>'Gene Table'!E476</f>
        <v>hsa-miR-2277-3p</v>
      </c>
      <c r="C476" s="39" t="str">
        <f>'Gene Table'!B476</f>
        <v>D18</v>
      </c>
      <c r="D476" s="145"/>
      <c r="E476" s="145"/>
      <c r="F476" s="145"/>
      <c r="G476" s="145"/>
      <c r="H476" s="145"/>
      <c r="I476" s="145"/>
      <c r="J476" s="145"/>
      <c r="K476" s="145"/>
      <c r="L476" s="145"/>
      <c r="M476" s="145"/>
      <c r="N476" s="148"/>
      <c r="O476" s="149"/>
    </row>
    <row r="477" spans="1:15">
      <c r="A477" s="80"/>
      <c r="B477" s="39" t="str">
        <f>'Gene Table'!E477</f>
        <v>hsa-miR-320c</v>
      </c>
      <c r="C477" s="39" t="str">
        <f>'Gene Table'!B477</f>
        <v>D19</v>
      </c>
      <c r="D477" s="145"/>
      <c r="E477" s="145"/>
      <c r="F477" s="145"/>
      <c r="G477" s="145"/>
      <c r="H477" s="145"/>
      <c r="I477" s="145"/>
      <c r="J477" s="145"/>
      <c r="K477" s="145"/>
      <c r="L477" s="145"/>
      <c r="M477" s="145"/>
      <c r="N477" s="148"/>
      <c r="O477" s="149"/>
    </row>
    <row r="478" spans="1:15">
      <c r="A478" s="80"/>
      <c r="B478" s="39" t="str">
        <f>'Gene Table'!E478</f>
        <v>hsa-miR-1974</v>
      </c>
      <c r="C478" s="39" t="str">
        <f>'Gene Table'!B478</f>
        <v>D20</v>
      </c>
      <c r="D478" s="145"/>
      <c r="E478" s="145"/>
      <c r="F478" s="145"/>
      <c r="G478" s="145"/>
      <c r="H478" s="145"/>
      <c r="I478" s="145"/>
      <c r="J478" s="145"/>
      <c r="K478" s="145"/>
      <c r="L478" s="145"/>
      <c r="M478" s="145"/>
      <c r="N478" s="148"/>
      <c r="O478" s="149"/>
    </row>
    <row r="479" spans="1:15">
      <c r="A479" s="80"/>
      <c r="B479" s="39" t="str">
        <f>'Gene Table'!E479</f>
        <v>hsa-miR-526b-5p</v>
      </c>
      <c r="C479" s="39" t="str">
        <f>'Gene Table'!B479</f>
        <v>D21</v>
      </c>
      <c r="D479" s="145"/>
      <c r="E479" s="145"/>
      <c r="F479" s="145"/>
      <c r="G479" s="145"/>
      <c r="H479" s="145"/>
      <c r="I479" s="145"/>
      <c r="J479" s="145"/>
      <c r="K479" s="145"/>
      <c r="L479" s="145"/>
      <c r="M479" s="145"/>
      <c r="N479" s="148"/>
      <c r="O479" s="149"/>
    </row>
    <row r="480" spans="1:15">
      <c r="A480" s="80"/>
      <c r="B480" s="39" t="str">
        <f>'Gene Table'!E480</f>
        <v>hsa-miR-2052</v>
      </c>
      <c r="C480" s="39" t="str">
        <f>'Gene Table'!B480</f>
        <v>D22</v>
      </c>
      <c r="D480" s="145"/>
      <c r="E480" s="145"/>
      <c r="F480" s="145"/>
      <c r="G480" s="145"/>
      <c r="H480" s="145"/>
      <c r="I480" s="145"/>
      <c r="J480" s="145"/>
      <c r="K480" s="145"/>
      <c r="L480" s="145"/>
      <c r="M480" s="145"/>
      <c r="N480" s="148"/>
      <c r="O480" s="149"/>
    </row>
    <row r="481" spans="1:15">
      <c r="A481" s="80"/>
      <c r="B481" s="39" t="str">
        <f>'Gene Table'!E481</f>
        <v>hsa-miR-520a-3p</v>
      </c>
      <c r="C481" s="39" t="str">
        <f>'Gene Table'!B481</f>
        <v>D23</v>
      </c>
      <c r="D481" s="145"/>
      <c r="E481" s="145"/>
      <c r="F481" s="145"/>
      <c r="G481" s="145"/>
      <c r="H481" s="145"/>
      <c r="I481" s="145"/>
      <c r="J481" s="145"/>
      <c r="K481" s="145"/>
      <c r="L481" s="145"/>
      <c r="M481" s="145"/>
      <c r="N481" s="148"/>
      <c r="O481" s="149"/>
    </row>
    <row r="482" spans="1:15">
      <c r="A482" s="80"/>
      <c r="B482" s="39" t="str">
        <f>'Gene Table'!E482</f>
        <v>hsa-miR-2110</v>
      </c>
      <c r="C482" s="39" t="str">
        <f>'Gene Table'!B482</f>
        <v>D24</v>
      </c>
      <c r="D482" s="145"/>
      <c r="E482" s="145"/>
      <c r="F482" s="145"/>
      <c r="G482" s="145"/>
      <c r="H482" s="145"/>
      <c r="I482" s="145"/>
      <c r="J482" s="145"/>
      <c r="K482" s="145"/>
      <c r="L482" s="145"/>
      <c r="M482" s="145"/>
      <c r="N482" s="148"/>
      <c r="O482" s="149"/>
    </row>
    <row r="483" spans="1:15">
      <c r="A483" s="80"/>
      <c r="B483" s="39" t="str">
        <f>'Gene Table'!E483</f>
        <v>hsa-miR-551b-3p</v>
      </c>
      <c r="C483" s="39" t="str">
        <f>'Gene Table'!B483</f>
        <v>E01</v>
      </c>
      <c r="D483" s="145"/>
      <c r="E483" s="145"/>
      <c r="F483" s="145"/>
      <c r="G483" s="145"/>
      <c r="H483" s="145"/>
      <c r="I483" s="145"/>
      <c r="J483" s="145"/>
      <c r="K483" s="145"/>
      <c r="L483" s="145"/>
      <c r="M483" s="145"/>
      <c r="N483" s="148"/>
      <c r="O483" s="149"/>
    </row>
    <row r="484" spans="1:15">
      <c r="A484" s="80"/>
      <c r="B484" s="39" t="str">
        <f>'Gene Table'!E484</f>
        <v>hsa-miR-1291</v>
      </c>
      <c r="C484" s="39" t="str">
        <f>'Gene Table'!B484</f>
        <v>E02</v>
      </c>
      <c r="D484" s="145"/>
      <c r="E484" s="145"/>
      <c r="F484" s="145"/>
      <c r="G484" s="145"/>
      <c r="H484" s="145"/>
      <c r="I484" s="145"/>
      <c r="J484" s="145"/>
      <c r="K484" s="145"/>
      <c r="L484" s="145"/>
      <c r="M484" s="145"/>
      <c r="N484" s="148"/>
      <c r="O484" s="149"/>
    </row>
    <row r="485" spans="1:15">
      <c r="A485" s="80"/>
      <c r="B485" s="39" t="str">
        <f>'Gene Table'!E485</f>
        <v>hsa-miR-129-2-3p</v>
      </c>
      <c r="C485" s="39" t="str">
        <f>'Gene Table'!B485</f>
        <v>E03</v>
      </c>
      <c r="D485" s="145"/>
      <c r="E485" s="145"/>
      <c r="F485" s="145"/>
      <c r="G485" s="145"/>
      <c r="H485" s="145"/>
      <c r="I485" s="145"/>
      <c r="J485" s="145"/>
      <c r="K485" s="145"/>
      <c r="L485" s="145"/>
      <c r="M485" s="145"/>
      <c r="N485" s="148"/>
      <c r="O485" s="149"/>
    </row>
    <row r="486" spans="1:15">
      <c r="A486" s="80"/>
      <c r="B486" s="39" t="str">
        <f>'Gene Table'!E486</f>
        <v>hsa-miR-431-5p</v>
      </c>
      <c r="C486" s="39" t="str">
        <f>'Gene Table'!B486</f>
        <v>E04</v>
      </c>
      <c r="D486" s="145"/>
      <c r="E486" s="145"/>
      <c r="F486" s="145"/>
      <c r="G486" s="145"/>
      <c r="H486" s="145"/>
      <c r="I486" s="145"/>
      <c r="J486" s="145"/>
      <c r="K486" s="145"/>
      <c r="L486" s="145"/>
      <c r="M486" s="145"/>
      <c r="N486" s="148"/>
      <c r="O486" s="149"/>
    </row>
    <row r="487" spans="1:15">
      <c r="A487" s="80"/>
      <c r="B487" s="39" t="str">
        <f>'Gene Table'!E487</f>
        <v>hsa-miR-140-3p</v>
      </c>
      <c r="C487" s="39" t="str">
        <f>'Gene Table'!B487</f>
        <v>E05</v>
      </c>
      <c r="D487" s="145"/>
      <c r="E487" s="145"/>
      <c r="F487" s="145"/>
      <c r="G487" s="145"/>
      <c r="H487" s="145"/>
      <c r="I487" s="145"/>
      <c r="J487" s="145"/>
      <c r="K487" s="145"/>
      <c r="L487" s="145"/>
      <c r="M487" s="145"/>
      <c r="N487" s="148"/>
      <c r="O487" s="149"/>
    </row>
    <row r="488" spans="1:15">
      <c r="A488" s="80"/>
      <c r="B488" s="39" t="str">
        <f>'Gene Table'!E488</f>
        <v>hsa-miR-323b-5p</v>
      </c>
      <c r="C488" s="39" t="str">
        <f>'Gene Table'!B488</f>
        <v>E06</v>
      </c>
      <c r="D488" s="145"/>
      <c r="E488" s="145"/>
      <c r="F488" s="145"/>
      <c r="G488" s="145"/>
      <c r="H488" s="145"/>
      <c r="I488" s="145"/>
      <c r="J488" s="145"/>
      <c r="K488" s="145"/>
      <c r="L488" s="145"/>
      <c r="M488" s="145"/>
      <c r="N488" s="148"/>
      <c r="O488" s="149"/>
    </row>
    <row r="489" spans="1:15">
      <c r="A489" s="80"/>
      <c r="B489" s="39" t="str">
        <f>'Gene Table'!E489</f>
        <v>hsa-miR-646</v>
      </c>
      <c r="C489" s="39" t="str">
        <f>'Gene Table'!B489</f>
        <v>E07</v>
      </c>
      <c r="D489" s="145"/>
      <c r="E489" s="145"/>
      <c r="F489" s="145"/>
      <c r="G489" s="145"/>
      <c r="H489" s="145"/>
      <c r="I489" s="145"/>
      <c r="J489" s="145"/>
      <c r="K489" s="145"/>
      <c r="L489" s="145"/>
      <c r="M489" s="145"/>
      <c r="N489" s="148"/>
      <c r="O489" s="149"/>
    </row>
    <row r="490" spans="1:15">
      <c r="A490" s="80"/>
      <c r="B490" s="39" t="str">
        <f>'Gene Table'!E490</f>
        <v>hsa-miR-574-3p</v>
      </c>
      <c r="C490" s="39" t="str">
        <f>'Gene Table'!B490</f>
        <v>E08</v>
      </c>
      <c r="D490" s="145"/>
      <c r="E490" s="145"/>
      <c r="F490" s="145"/>
      <c r="G490" s="145"/>
      <c r="H490" s="145"/>
      <c r="I490" s="145"/>
      <c r="J490" s="145"/>
      <c r="K490" s="145"/>
      <c r="L490" s="145"/>
      <c r="M490" s="145"/>
      <c r="N490" s="148"/>
      <c r="O490" s="149"/>
    </row>
    <row r="491" spans="1:15">
      <c r="A491" s="80"/>
      <c r="B491" s="39" t="str">
        <f>'Gene Table'!E491</f>
        <v>hsa-miR-324-5p</v>
      </c>
      <c r="C491" s="39" t="str">
        <f>'Gene Table'!B491</f>
        <v>E09</v>
      </c>
      <c r="D491" s="145"/>
      <c r="E491" s="145"/>
      <c r="F491" s="145"/>
      <c r="G491" s="145"/>
      <c r="H491" s="145"/>
      <c r="I491" s="145"/>
      <c r="J491" s="145"/>
      <c r="K491" s="145"/>
      <c r="L491" s="145"/>
      <c r="M491" s="145"/>
      <c r="N491" s="148"/>
      <c r="O491" s="149"/>
    </row>
    <row r="492" spans="1:15">
      <c r="A492" s="80"/>
      <c r="B492" s="39" t="str">
        <f>'Gene Table'!E492</f>
        <v>hsa-miR-769-3p</v>
      </c>
      <c r="C492" s="39" t="str">
        <f>'Gene Table'!B492</f>
        <v>E10</v>
      </c>
      <c r="D492" s="145"/>
      <c r="E492" s="145"/>
      <c r="F492" s="145"/>
      <c r="G492" s="145"/>
      <c r="H492" s="145"/>
      <c r="I492" s="145"/>
      <c r="J492" s="145"/>
      <c r="K492" s="145"/>
      <c r="L492" s="145"/>
      <c r="M492" s="145"/>
      <c r="N492" s="148"/>
      <c r="O492" s="149"/>
    </row>
    <row r="493" spans="1:15">
      <c r="A493" s="80"/>
      <c r="B493" s="39" t="str">
        <f>'Gene Table'!E493</f>
        <v>hsa-miR-584-5p</v>
      </c>
      <c r="C493" s="39" t="str">
        <f>'Gene Table'!B493</f>
        <v>E11</v>
      </c>
      <c r="D493" s="145"/>
      <c r="E493" s="145"/>
      <c r="F493" s="145"/>
      <c r="G493" s="145"/>
      <c r="H493" s="145"/>
      <c r="I493" s="145"/>
      <c r="J493" s="145"/>
      <c r="K493" s="145"/>
      <c r="L493" s="145"/>
      <c r="M493" s="145"/>
      <c r="N493" s="148"/>
      <c r="O493" s="149"/>
    </row>
    <row r="494" spans="1:15">
      <c r="A494" s="80"/>
      <c r="B494" s="39" t="str">
        <f>'Gene Table'!E494</f>
        <v>hsa-miR-324-3p</v>
      </c>
      <c r="C494" s="39" t="str">
        <f>'Gene Table'!B494</f>
        <v>E12</v>
      </c>
      <c r="D494" s="145"/>
      <c r="E494" s="145"/>
      <c r="F494" s="145"/>
      <c r="G494" s="145"/>
      <c r="H494" s="145"/>
      <c r="I494" s="145"/>
      <c r="J494" s="145"/>
      <c r="K494" s="145"/>
      <c r="L494" s="145"/>
      <c r="M494" s="145"/>
      <c r="N494" s="148"/>
      <c r="O494" s="149"/>
    </row>
    <row r="495" spans="1:15">
      <c r="A495" s="80"/>
      <c r="B495" s="39" t="str">
        <f>'Gene Table'!E495</f>
        <v>hsa-miR-338-3p</v>
      </c>
      <c r="C495" s="39" t="str">
        <f>'Gene Table'!B495</f>
        <v>E13</v>
      </c>
      <c r="D495" s="145"/>
      <c r="E495" s="145"/>
      <c r="F495" s="145"/>
      <c r="G495" s="145"/>
      <c r="H495" s="145"/>
      <c r="I495" s="145"/>
      <c r="J495" s="145"/>
      <c r="K495" s="145"/>
      <c r="L495" s="145"/>
      <c r="M495" s="145"/>
      <c r="N495" s="148"/>
      <c r="O495" s="149"/>
    </row>
    <row r="496" spans="1:15">
      <c r="A496" s="80"/>
      <c r="B496" s="39" t="str">
        <f>'Gene Table'!E496</f>
        <v>hsa-miR-564</v>
      </c>
      <c r="C496" s="39" t="str">
        <f>'Gene Table'!B496</f>
        <v>E14</v>
      </c>
      <c r="D496" s="145"/>
      <c r="E496" s="145"/>
      <c r="F496" s="145"/>
      <c r="G496" s="145"/>
      <c r="H496" s="145"/>
      <c r="I496" s="145"/>
      <c r="J496" s="145"/>
      <c r="K496" s="145"/>
      <c r="L496" s="145"/>
      <c r="M496" s="145"/>
      <c r="N496" s="148"/>
      <c r="O496" s="149"/>
    </row>
    <row r="497" spans="1:15">
      <c r="A497" s="80"/>
      <c r="B497" s="39" t="str">
        <f>'Gene Table'!E497</f>
        <v>hsa-miR-570-3p</v>
      </c>
      <c r="C497" s="39" t="str">
        <f>'Gene Table'!B497</f>
        <v>E15</v>
      </c>
      <c r="D497" s="145"/>
      <c r="E497" s="145"/>
      <c r="F497" s="145"/>
      <c r="G497" s="145"/>
      <c r="H497" s="145"/>
      <c r="I497" s="145"/>
      <c r="J497" s="145"/>
      <c r="K497" s="145"/>
      <c r="L497" s="145"/>
      <c r="M497" s="145"/>
      <c r="N497" s="148"/>
      <c r="O497" s="149"/>
    </row>
    <row r="498" spans="1:15">
      <c r="A498" s="80"/>
      <c r="B498" s="39" t="str">
        <f>'Gene Table'!E498</f>
        <v>hsa-miR-197-3p</v>
      </c>
      <c r="C498" s="39" t="str">
        <f>'Gene Table'!B498</f>
        <v>E16</v>
      </c>
      <c r="D498" s="145"/>
      <c r="E498" s="145"/>
      <c r="F498" s="145"/>
      <c r="G498" s="145"/>
      <c r="H498" s="145"/>
      <c r="I498" s="145"/>
      <c r="J498" s="145"/>
      <c r="K498" s="145"/>
      <c r="L498" s="145"/>
      <c r="M498" s="145"/>
      <c r="N498" s="148"/>
      <c r="O498" s="149"/>
    </row>
    <row r="499" spans="1:15">
      <c r="A499" s="80"/>
      <c r="B499" s="39" t="str">
        <f>'Gene Table'!E499</f>
        <v>hsa-miR-382-5p</v>
      </c>
      <c r="C499" s="39" t="str">
        <f>'Gene Table'!B499</f>
        <v>E17</v>
      </c>
      <c r="D499" s="145"/>
      <c r="E499" s="145"/>
      <c r="F499" s="145"/>
      <c r="G499" s="145"/>
      <c r="H499" s="145"/>
      <c r="I499" s="145"/>
      <c r="J499" s="145"/>
      <c r="K499" s="145"/>
      <c r="L499" s="145"/>
      <c r="M499" s="145"/>
      <c r="N499" s="148"/>
      <c r="O499" s="149"/>
    </row>
    <row r="500" spans="1:15">
      <c r="A500" s="80"/>
      <c r="B500" s="39" t="str">
        <f>'Gene Table'!E500</f>
        <v>hsa-miR-1231</v>
      </c>
      <c r="C500" s="39" t="str">
        <f>'Gene Table'!B500</f>
        <v>E18</v>
      </c>
      <c r="D500" s="145"/>
      <c r="E500" s="145"/>
      <c r="F500" s="145"/>
      <c r="G500" s="145"/>
      <c r="H500" s="145"/>
      <c r="I500" s="145"/>
      <c r="J500" s="145"/>
      <c r="K500" s="145"/>
      <c r="L500" s="145"/>
      <c r="M500" s="145"/>
      <c r="N500" s="148"/>
      <c r="O500" s="149"/>
    </row>
    <row r="501" spans="1:15">
      <c r="A501" s="80"/>
      <c r="B501" s="39" t="str">
        <f>'Gene Table'!E501</f>
        <v>hsa-miR-501-5p</v>
      </c>
      <c r="C501" s="39" t="str">
        <f>'Gene Table'!B501</f>
        <v>E19</v>
      </c>
      <c r="D501" s="145"/>
      <c r="E501" s="145"/>
      <c r="F501" s="145"/>
      <c r="G501" s="145"/>
      <c r="H501" s="145"/>
      <c r="I501" s="145"/>
      <c r="J501" s="145"/>
      <c r="K501" s="145"/>
      <c r="L501" s="145"/>
      <c r="M501" s="145"/>
      <c r="N501" s="148"/>
      <c r="O501" s="149"/>
    </row>
    <row r="502" spans="1:15">
      <c r="A502" s="80"/>
      <c r="B502" s="39" t="str">
        <f>'Gene Table'!E502</f>
        <v>hsa-miR-937</v>
      </c>
      <c r="C502" s="39" t="str">
        <f>'Gene Table'!B502</f>
        <v>E20</v>
      </c>
      <c r="D502" s="145"/>
      <c r="E502" s="145"/>
      <c r="F502" s="145"/>
      <c r="G502" s="145"/>
      <c r="H502" s="145"/>
      <c r="I502" s="145"/>
      <c r="J502" s="145"/>
      <c r="K502" s="145"/>
      <c r="L502" s="145"/>
      <c r="M502" s="145"/>
      <c r="N502" s="148"/>
      <c r="O502" s="149"/>
    </row>
    <row r="503" spans="1:15">
      <c r="A503" s="80"/>
      <c r="B503" s="39" t="str">
        <f>'Gene Table'!E503</f>
        <v>hsa-miR-509-3-5p</v>
      </c>
      <c r="C503" s="39" t="str">
        <f>'Gene Table'!B503</f>
        <v>E21</v>
      </c>
      <c r="D503" s="145"/>
      <c r="E503" s="145"/>
      <c r="F503" s="145"/>
      <c r="G503" s="145"/>
      <c r="H503" s="145"/>
      <c r="I503" s="145"/>
      <c r="J503" s="145"/>
      <c r="K503" s="145"/>
      <c r="L503" s="145"/>
      <c r="M503" s="145"/>
      <c r="N503" s="148"/>
      <c r="O503" s="149"/>
    </row>
    <row r="504" spans="1:15">
      <c r="A504" s="80"/>
      <c r="B504" s="39" t="str">
        <f>'Gene Table'!E504</f>
        <v>hsa-miR-296-3p</v>
      </c>
      <c r="C504" s="39" t="str">
        <f>'Gene Table'!B504</f>
        <v>E22</v>
      </c>
      <c r="D504" s="145"/>
      <c r="E504" s="145"/>
      <c r="F504" s="145"/>
      <c r="G504" s="145"/>
      <c r="H504" s="145"/>
      <c r="I504" s="145"/>
      <c r="J504" s="145"/>
      <c r="K504" s="145"/>
      <c r="L504" s="145"/>
      <c r="M504" s="145"/>
      <c r="N504" s="148"/>
      <c r="O504" s="149"/>
    </row>
    <row r="505" spans="1:15">
      <c r="A505" s="80"/>
      <c r="B505" s="39" t="str">
        <f>'Gene Table'!E505</f>
        <v>hsa-miR-1274a</v>
      </c>
      <c r="C505" s="39" t="str">
        <f>'Gene Table'!B505</f>
        <v>E23</v>
      </c>
      <c r="D505" s="145"/>
      <c r="E505" s="145"/>
      <c r="F505" s="145"/>
      <c r="G505" s="145"/>
      <c r="H505" s="145"/>
      <c r="I505" s="145"/>
      <c r="J505" s="145"/>
      <c r="K505" s="145"/>
      <c r="L505" s="145"/>
      <c r="M505" s="145"/>
      <c r="N505" s="148"/>
      <c r="O505" s="149"/>
    </row>
    <row r="506" spans="1:15">
      <c r="A506" s="80"/>
      <c r="B506" s="39" t="str">
        <f>'Gene Table'!E506</f>
        <v>hsa-miR-770-5p</v>
      </c>
      <c r="C506" s="39" t="str">
        <f>'Gene Table'!B506</f>
        <v>E24</v>
      </c>
      <c r="D506" s="145"/>
      <c r="E506" s="145"/>
      <c r="F506" s="145"/>
      <c r="G506" s="145"/>
      <c r="H506" s="145"/>
      <c r="I506" s="145"/>
      <c r="J506" s="145"/>
      <c r="K506" s="145"/>
      <c r="L506" s="145"/>
      <c r="M506" s="145"/>
      <c r="N506" s="148"/>
      <c r="O506" s="149"/>
    </row>
    <row r="507" spans="1:15">
      <c r="A507" s="80"/>
      <c r="B507" s="39" t="str">
        <f>'Gene Table'!E507</f>
        <v>hsa-miR-519d</v>
      </c>
      <c r="C507" s="39" t="str">
        <f>'Gene Table'!B507</f>
        <v>F01</v>
      </c>
      <c r="D507" s="145"/>
      <c r="E507" s="145"/>
      <c r="F507" s="145"/>
      <c r="G507" s="145"/>
      <c r="H507" s="145"/>
      <c r="I507" s="145"/>
      <c r="J507" s="145"/>
      <c r="K507" s="145"/>
      <c r="L507" s="145"/>
      <c r="M507" s="145"/>
      <c r="N507" s="148"/>
      <c r="O507" s="149"/>
    </row>
    <row r="508" spans="1:15">
      <c r="A508" s="80"/>
      <c r="B508" s="39" t="str">
        <f>'Gene Table'!E508</f>
        <v>hsa-miR-199a-3p</v>
      </c>
      <c r="C508" s="39" t="str">
        <f>'Gene Table'!B508</f>
        <v>F02</v>
      </c>
      <c r="D508" s="145"/>
      <c r="E508" s="145"/>
      <c r="F508" s="145"/>
      <c r="G508" s="145"/>
      <c r="H508" s="145"/>
      <c r="I508" s="145"/>
      <c r="J508" s="145"/>
      <c r="K508" s="145"/>
      <c r="L508" s="145"/>
      <c r="M508" s="145"/>
      <c r="N508" s="148"/>
      <c r="O508" s="149"/>
    </row>
    <row r="509" spans="1:15">
      <c r="A509" s="80"/>
      <c r="B509" s="39" t="str">
        <f>'Gene Table'!E509</f>
        <v>hsa-miR-204-5p</v>
      </c>
      <c r="C509" s="39" t="str">
        <f>'Gene Table'!B509</f>
        <v>F03</v>
      </c>
      <c r="D509" s="145"/>
      <c r="E509" s="145"/>
      <c r="F509" s="145"/>
      <c r="G509" s="145"/>
      <c r="H509" s="145"/>
      <c r="I509" s="145"/>
      <c r="J509" s="145"/>
      <c r="K509" s="145"/>
      <c r="L509" s="145"/>
      <c r="M509" s="145"/>
      <c r="N509" s="148"/>
      <c r="O509" s="149"/>
    </row>
    <row r="510" spans="1:15">
      <c r="A510" s="80"/>
      <c r="B510" s="39" t="str">
        <f>'Gene Table'!E510</f>
        <v>hsa-miR-519b-5p</v>
      </c>
      <c r="C510" s="39" t="str">
        <f>'Gene Table'!B510</f>
        <v>F04</v>
      </c>
      <c r="D510" s="145"/>
      <c r="E510" s="145"/>
      <c r="F510" s="145"/>
      <c r="G510" s="145"/>
      <c r="H510" s="145"/>
      <c r="I510" s="145"/>
      <c r="J510" s="145"/>
      <c r="K510" s="145"/>
      <c r="L510" s="145"/>
      <c r="M510" s="145"/>
      <c r="N510" s="148"/>
      <c r="O510" s="149"/>
    </row>
    <row r="511" spans="1:15">
      <c r="A511" s="80"/>
      <c r="B511" s="39" t="str">
        <f>'Gene Table'!E511</f>
        <v>hsa-miR-517b-3p</v>
      </c>
      <c r="C511" s="39" t="str">
        <f>'Gene Table'!B511</f>
        <v>F05</v>
      </c>
      <c r="D511" s="145"/>
      <c r="E511" s="145"/>
      <c r="F511" s="145"/>
      <c r="G511" s="145"/>
      <c r="H511" s="145"/>
      <c r="I511" s="145"/>
      <c r="J511" s="145"/>
      <c r="K511" s="145"/>
      <c r="L511" s="145"/>
      <c r="M511" s="145"/>
      <c r="N511" s="148"/>
      <c r="O511" s="149"/>
    </row>
    <row r="512" spans="1:15">
      <c r="A512" s="80"/>
      <c r="B512" s="39" t="str">
        <f>'Gene Table'!E512</f>
        <v>hsa-miR-520c-5p</v>
      </c>
      <c r="C512" s="39" t="str">
        <f>'Gene Table'!B512</f>
        <v>F06</v>
      </c>
      <c r="D512" s="145"/>
      <c r="E512" s="145"/>
      <c r="F512" s="145"/>
      <c r="G512" s="145"/>
      <c r="H512" s="145"/>
      <c r="I512" s="145"/>
      <c r="J512" s="145"/>
      <c r="K512" s="145"/>
      <c r="L512" s="145"/>
      <c r="M512" s="145"/>
      <c r="N512" s="148"/>
      <c r="O512" s="149"/>
    </row>
    <row r="513" spans="1:15">
      <c r="A513" s="80"/>
      <c r="B513" s="39" t="str">
        <f>'Gene Table'!E513</f>
        <v>hsa-miR-449b-5p</v>
      </c>
      <c r="C513" s="39" t="str">
        <f>'Gene Table'!B513</f>
        <v>F07</v>
      </c>
      <c r="D513" s="145"/>
      <c r="E513" s="145"/>
      <c r="F513" s="145"/>
      <c r="G513" s="145"/>
      <c r="H513" s="145"/>
      <c r="I513" s="145"/>
      <c r="J513" s="145"/>
      <c r="K513" s="145"/>
      <c r="L513" s="145"/>
      <c r="M513" s="145"/>
      <c r="N513" s="148"/>
      <c r="O513" s="149"/>
    </row>
    <row r="514" spans="1:15">
      <c r="A514" s="80"/>
      <c r="B514" s="39" t="str">
        <f>'Gene Table'!E514</f>
        <v>hsa-miR-374a-3p</v>
      </c>
      <c r="C514" s="39" t="str">
        <f>'Gene Table'!B514</f>
        <v>F08</v>
      </c>
      <c r="D514" s="145"/>
      <c r="E514" s="145"/>
      <c r="F514" s="145"/>
      <c r="G514" s="145"/>
      <c r="H514" s="145"/>
      <c r="I514" s="145"/>
      <c r="J514" s="145"/>
      <c r="K514" s="145"/>
      <c r="L514" s="145"/>
      <c r="M514" s="145"/>
      <c r="N514" s="148"/>
      <c r="O514" s="149"/>
    </row>
    <row r="515" spans="1:15">
      <c r="A515" s="80"/>
      <c r="B515" s="39" t="str">
        <f>'Gene Table'!E515</f>
        <v>hsa-miR-301b</v>
      </c>
      <c r="C515" s="39" t="str">
        <f>'Gene Table'!B515</f>
        <v>F09</v>
      </c>
      <c r="D515" s="145"/>
      <c r="E515" s="145"/>
      <c r="F515" s="145"/>
      <c r="G515" s="145"/>
      <c r="H515" s="145"/>
      <c r="I515" s="145"/>
      <c r="J515" s="145"/>
      <c r="K515" s="145"/>
      <c r="L515" s="145"/>
      <c r="M515" s="145"/>
      <c r="N515" s="148"/>
      <c r="O515" s="149"/>
    </row>
    <row r="516" spans="1:15">
      <c r="A516" s="80"/>
      <c r="B516" s="39" t="str">
        <f>'Gene Table'!E516</f>
        <v>hsa-miR-629-3p</v>
      </c>
      <c r="C516" s="39" t="str">
        <f>'Gene Table'!B516</f>
        <v>F10</v>
      </c>
      <c r="D516" s="145"/>
      <c r="E516" s="145"/>
      <c r="F516" s="145"/>
      <c r="G516" s="145"/>
      <c r="H516" s="145"/>
      <c r="I516" s="145"/>
      <c r="J516" s="145"/>
      <c r="K516" s="145"/>
      <c r="L516" s="145"/>
      <c r="M516" s="145"/>
      <c r="N516" s="148"/>
      <c r="O516" s="149"/>
    </row>
    <row r="517" spans="1:15">
      <c r="A517" s="80"/>
      <c r="B517" s="39" t="str">
        <f>'Gene Table'!E517</f>
        <v>hsa-miR-199a-5p</v>
      </c>
      <c r="C517" s="39" t="str">
        <f>'Gene Table'!B517</f>
        <v>F11</v>
      </c>
      <c r="D517" s="145"/>
      <c r="E517" s="145"/>
      <c r="F517" s="145"/>
      <c r="G517" s="145"/>
      <c r="H517" s="145"/>
      <c r="I517" s="145"/>
      <c r="J517" s="145"/>
      <c r="K517" s="145"/>
      <c r="L517" s="145"/>
      <c r="M517" s="145"/>
      <c r="N517" s="148"/>
      <c r="O517" s="149"/>
    </row>
    <row r="518" spans="1:15">
      <c r="A518" s="80"/>
      <c r="B518" s="39" t="str">
        <f>'Gene Table'!E518</f>
        <v>hsa-miR-181c-3p</v>
      </c>
      <c r="C518" s="39" t="str">
        <f>'Gene Table'!B518</f>
        <v>F12</v>
      </c>
      <c r="D518" s="145"/>
      <c r="E518" s="145"/>
      <c r="F518" s="145"/>
      <c r="G518" s="145"/>
      <c r="H518" s="145"/>
      <c r="I518" s="145"/>
      <c r="J518" s="145"/>
      <c r="K518" s="145"/>
      <c r="L518" s="145"/>
      <c r="M518" s="145"/>
      <c r="N518" s="148"/>
      <c r="O518" s="149"/>
    </row>
    <row r="519" spans="1:15">
      <c r="A519" s="80"/>
      <c r="B519" s="39" t="str">
        <f>'Gene Table'!E519</f>
        <v>hsa-miR-130b-3p</v>
      </c>
      <c r="C519" s="39" t="str">
        <f>'Gene Table'!B519</f>
        <v>F13</v>
      </c>
      <c r="D519" s="145"/>
      <c r="E519" s="145"/>
      <c r="F519" s="145"/>
      <c r="G519" s="145"/>
      <c r="H519" s="145"/>
      <c r="I519" s="145"/>
      <c r="J519" s="145"/>
      <c r="K519" s="145"/>
      <c r="L519" s="145"/>
      <c r="M519" s="145"/>
      <c r="N519" s="148"/>
      <c r="O519" s="149"/>
    </row>
    <row r="520" spans="1:15">
      <c r="A520" s="80"/>
      <c r="B520" s="39" t="str">
        <f>'Gene Table'!E520</f>
        <v>hsa-miR-136-3p</v>
      </c>
      <c r="C520" s="39" t="str">
        <f>'Gene Table'!B520</f>
        <v>F14</v>
      </c>
      <c r="D520" s="145"/>
      <c r="E520" s="145"/>
      <c r="F520" s="145"/>
      <c r="G520" s="145"/>
      <c r="H520" s="145"/>
      <c r="I520" s="145"/>
      <c r="J520" s="145"/>
      <c r="K520" s="145"/>
      <c r="L520" s="145"/>
      <c r="M520" s="145"/>
      <c r="N520" s="148"/>
      <c r="O520" s="149"/>
    </row>
    <row r="521" spans="1:15">
      <c r="A521" s="80"/>
      <c r="B521" s="39" t="str">
        <f>'Gene Table'!E521</f>
        <v>hsa-miR-548h-5p</v>
      </c>
      <c r="C521" s="39" t="str">
        <f>'Gene Table'!B521</f>
        <v>F15</v>
      </c>
      <c r="D521" s="145"/>
      <c r="E521" s="145"/>
      <c r="F521" s="145"/>
      <c r="G521" s="145"/>
      <c r="H521" s="145"/>
      <c r="I521" s="145"/>
      <c r="J521" s="145"/>
      <c r="K521" s="145"/>
      <c r="L521" s="145"/>
      <c r="M521" s="145"/>
      <c r="N521" s="148"/>
      <c r="O521" s="149"/>
    </row>
    <row r="522" spans="1:15">
      <c r="A522" s="80"/>
      <c r="B522" s="39" t="str">
        <f>'Gene Table'!E522</f>
        <v>hsa-miR-154-3p</v>
      </c>
      <c r="C522" s="39" t="str">
        <f>'Gene Table'!B522</f>
        <v>F16</v>
      </c>
      <c r="D522" s="145"/>
      <c r="E522" s="145"/>
      <c r="F522" s="145"/>
      <c r="G522" s="145"/>
      <c r="H522" s="145"/>
      <c r="I522" s="145"/>
      <c r="J522" s="145"/>
      <c r="K522" s="145"/>
      <c r="L522" s="145"/>
      <c r="M522" s="145"/>
      <c r="N522" s="148"/>
      <c r="O522" s="149"/>
    </row>
    <row r="523" spans="1:15">
      <c r="A523" s="80"/>
      <c r="B523" s="39" t="str">
        <f>'Gene Table'!E523</f>
        <v>hsa-miR-200c-3p</v>
      </c>
      <c r="C523" s="39" t="str">
        <f>'Gene Table'!B523</f>
        <v>F17</v>
      </c>
      <c r="D523" s="145"/>
      <c r="E523" s="145"/>
      <c r="F523" s="145"/>
      <c r="G523" s="145"/>
      <c r="H523" s="145"/>
      <c r="I523" s="145"/>
      <c r="J523" s="145"/>
      <c r="K523" s="145"/>
      <c r="L523" s="145"/>
      <c r="M523" s="145"/>
      <c r="N523" s="148"/>
      <c r="O523" s="149"/>
    </row>
    <row r="524" spans="1:15">
      <c r="A524" s="80"/>
      <c r="B524" s="39" t="str">
        <f>'Gene Table'!E524</f>
        <v>hsa-miR-376a-5p</v>
      </c>
      <c r="C524" s="39" t="str">
        <f>'Gene Table'!B524</f>
        <v>F18</v>
      </c>
      <c r="D524" s="145"/>
      <c r="E524" s="145"/>
      <c r="F524" s="145"/>
      <c r="G524" s="145"/>
      <c r="H524" s="145"/>
      <c r="I524" s="145"/>
      <c r="J524" s="145"/>
      <c r="K524" s="145"/>
      <c r="L524" s="145"/>
      <c r="M524" s="145"/>
      <c r="N524" s="148"/>
      <c r="O524" s="149"/>
    </row>
    <row r="525" spans="1:15">
      <c r="A525" s="80"/>
      <c r="B525" s="39" t="str">
        <f>'Gene Table'!E525</f>
        <v>hsa-miR-302c-3p</v>
      </c>
      <c r="C525" s="39" t="str">
        <f>'Gene Table'!B525</f>
        <v>F19</v>
      </c>
      <c r="D525" s="145"/>
      <c r="E525" s="145"/>
      <c r="F525" s="145"/>
      <c r="G525" s="145"/>
      <c r="H525" s="145"/>
      <c r="I525" s="145"/>
      <c r="J525" s="145"/>
      <c r="K525" s="145"/>
      <c r="L525" s="145"/>
      <c r="M525" s="145"/>
      <c r="N525" s="148"/>
      <c r="O525" s="149"/>
    </row>
    <row r="526" spans="1:15">
      <c r="A526" s="80"/>
      <c r="B526" s="39" t="str">
        <f>'Gene Table'!E526</f>
        <v>hsa-miR-377-5p</v>
      </c>
      <c r="C526" s="39" t="str">
        <f>'Gene Table'!B526</f>
        <v>F20</v>
      </c>
      <c r="D526" s="145"/>
      <c r="E526" s="145"/>
      <c r="F526" s="145"/>
      <c r="G526" s="145"/>
      <c r="H526" s="145"/>
      <c r="I526" s="145"/>
      <c r="J526" s="145"/>
      <c r="K526" s="145"/>
      <c r="L526" s="145"/>
      <c r="M526" s="145"/>
      <c r="N526" s="148"/>
      <c r="O526" s="149"/>
    </row>
    <row r="527" spans="1:15">
      <c r="A527" s="80"/>
      <c r="B527" s="39" t="str">
        <f>'Gene Table'!E527</f>
        <v>hsa-miR-211-5p</v>
      </c>
      <c r="C527" s="39" t="str">
        <f>'Gene Table'!B527</f>
        <v>F21</v>
      </c>
      <c r="D527" s="145"/>
      <c r="E527" s="145"/>
      <c r="F527" s="145"/>
      <c r="G527" s="145"/>
      <c r="H527" s="145"/>
      <c r="I527" s="145"/>
      <c r="J527" s="145"/>
      <c r="K527" s="145"/>
      <c r="L527" s="145"/>
      <c r="M527" s="145"/>
      <c r="N527" s="148"/>
      <c r="O527" s="149"/>
    </row>
    <row r="528" spans="1:15">
      <c r="A528" s="80"/>
      <c r="B528" s="39" t="str">
        <f>'Gene Table'!E528</f>
        <v>hsa-miR-379-3p</v>
      </c>
      <c r="C528" s="39" t="str">
        <f>'Gene Table'!B528</f>
        <v>F22</v>
      </c>
      <c r="D528" s="145"/>
      <c r="E528" s="145"/>
      <c r="F528" s="145"/>
      <c r="G528" s="145"/>
      <c r="H528" s="145"/>
      <c r="I528" s="145"/>
      <c r="J528" s="145"/>
      <c r="K528" s="145"/>
      <c r="L528" s="145"/>
      <c r="M528" s="145"/>
      <c r="N528" s="148"/>
      <c r="O528" s="149"/>
    </row>
    <row r="529" spans="1:15">
      <c r="A529" s="80"/>
      <c r="B529" s="39" t="str">
        <f>'Gene Table'!E529</f>
        <v>hsa-miR-502-3p</v>
      </c>
      <c r="C529" s="39" t="str">
        <f>'Gene Table'!B529</f>
        <v>F23</v>
      </c>
      <c r="D529" s="145"/>
      <c r="E529" s="145"/>
      <c r="F529" s="145"/>
      <c r="G529" s="145"/>
      <c r="H529" s="145"/>
      <c r="I529" s="145"/>
      <c r="J529" s="145"/>
      <c r="K529" s="145"/>
      <c r="L529" s="145"/>
      <c r="M529" s="145"/>
      <c r="N529" s="148"/>
      <c r="O529" s="149"/>
    </row>
    <row r="530" spans="1:15">
      <c r="A530" s="80"/>
      <c r="B530" s="39" t="str">
        <f>'Gene Table'!E530</f>
        <v>hsa-miR-380-5p</v>
      </c>
      <c r="C530" s="39" t="str">
        <f>'Gene Table'!B530</f>
        <v>F24</v>
      </c>
      <c r="D530" s="145"/>
      <c r="E530" s="145"/>
      <c r="F530" s="145"/>
      <c r="G530" s="145"/>
      <c r="H530" s="145"/>
      <c r="I530" s="145"/>
      <c r="J530" s="145"/>
      <c r="K530" s="145"/>
      <c r="L530" s="145"/>
      <c r="M530" s="145"/>
      <c r="N530" s="148"/>
      <c r="O530" s="149"/>
    </row>
    <row r="531" spans="1:15">
      <c r="A531" s="80"/>
      <c r="B531" s="39" t="str">
        <f>'Gene Table'!E531</f>
        <v>hsa-miR-543</v>
      </c>
      <c r="C531" s="39" t="str">
        <f>'Gene Table'!B531</f>
        <v>G01</v>
      </c>
      <c r="D531" s="145"/>
      <c r="E531" s="145"/>
      <c r="F531" s="145"/>
      <c r="G531" s="145"/>
      <c r="H531" s="145"/>
      <c r="I531" s="145"/>
      <c r="J531" s="145"/>
      <c r="K531" s="145"/>
      <c r="L531" s="145"/>
      <c r="M531" s="145"/>
      <c r="N531" s="148"/>
      <c r="O531" s="149"/>
    </row>
    <row r="532" spans="1:15">
      <c r="A532" s="80"/>
      <c r="B532" s="39" t="str">
        <f>'Gene Table'!E532</f>
        <v>hsa-miR-298</v>
      </c>
      <c r="C532" s="39" t="str">
        <f>'Gene Table'!B532</f>
        <v>G02</v>
      </c>
      <c r="D532" s="145"/>
      <c r="E532" s="145"/>
      <c r="F532" s="145"/>
      <c r="G532" s="145"/>
      <c r="H532" s="145"/>
      <c r="I532" s="145"/>
      <c r="J532" s="145"/>
      <c r="K532" s="145"/>
      <c r="L532" s="145"/>
      <c r="M532" s="145"/>
      <c r="N532" s="148"/>
      <c r="O532" s="149"/>
    </row>
    <row r="533" spans="1:15">
      <c r="A533" s="80"/>
      <c r="B533" s="39" t="str">
        <f>'Gene Table'!E533</f>
        <v>hsa-miR-877-5p</v>
      </c>
      <c r="C533" s="39" t="str">
        <f>'Gene Table'!B533</f>
        <v>G03</v>
      </c>
      <c r="D533" s="145"/>
      <c r="E533" s="145"/>
      <c r="F533" s="145"/>
      <c r="G533" s="145"/>
      <c r="H533" s="145"/>
      <c r="I533" s="145"/>
      <c r="J533" s="145"/>
      <c r="K533" s="145"/>
      <c r="L533" s="145"/>
      <c r="M533" s="145"/>
      <c r="N533" s="148"/>
      <c r="O533" s="149"/>
    </row>
    <row r="534" spans="1:15">
      <c r="A534" s="80"/>
      <c r="B534" s="39" t="str">
        <f>'Gene Table'!E534</f>
        <v>hsa-miR-328</v>
      </c>
      <c r="C534" s="39" t="str">
        <f>'Gene Table'!B534</f>
        <v>G04</v>
      </c>
      <c r="D534" s="145"/>
      <c r="E534" s="145"/>
      <c r="F534" s="145"/>
      <c r="G534" s="145"/>
      <c r="H534" s="145"/>
      <c r="I534" s="145"/>
      <c r="J534" s="145"/>
      <c r="K534" s="145"/>
      <c r="L534" s="145"/>
      <c r="M534" s="145"/>
      <c r="N534" s="148"/>
      <c r="O534" s="149"/>
    </row>
    <row r="535" spans="1:15">
      <c r="A535" s="80"/>
      <c r="B535" s="39" t="str">
        <f>'Gene Table'!E535</f>
        <v>hsa-miR-331-5p</v>
      </c>
      <c r="C535" s="39" t="str">
        <f>'Gene Table'!B535</f>
        <v>G05</v>
      </c>
      <c r="D535" s="145"/>
      <c r="E535" s="145"/>
      <c r="F535" s="145"/>
      <c r="G535" s="145"/>
      <c r="H535" s="145"/>
      <c r="I535" s="145"/>
      <c r="J535" s="145"/>
      <c r="K535" s="145"/>
      <c r="L535" s="145"/>
      <c r="M535" s="145"/>
      <c r="N535" s="148"/>
      <c r="O535" s="149"/>
    </row>
    <row r="536" spans="1:15">
      <c r="A536" s="80"/>
      <c r="B536" s="39" t="str">
        <f>'Gene Table'!E536</f>
        <v>hsa-miR-671-3p</v>
      </c>
      <c r="C536" s="39" t="str">
        <f>'Gene Table'!B536</f>
        <v>G06</v>
      </c>
      <c r="D536" s="145"/>
      <c r="E536" s="145"/>
      <c r="F536" s="145"/>
      <c r="G536" s="145"/>
      <c r="H536" s="145"/>
      <c r="I536" s="145"/>
      <c r="J536" s="145"/>
      <c r="K536" s="145"/>
      <c r="L536" s="145"/>
      <c r="M536" s="145"/>
      <c r="N536" s="148"/>
      <c r="O536" s="149"/>
    </row>
    <row r="537" spans="1:15">
      <c r="A537" s="80"/>
      <c r="B537" s="39" t="str">
        <f>'Gene Table'!E537</f>
        <v>hsa-miR-412</v>
      </c>
      <c r="C537" s="39" t="str">
        <f>'Gene Table'!B537</f>
        <v>G07</v>
      </c>
      <c r="D537" s="145"/>
      <c r="E537" s="145"/>
      <c r="F537" s="145"/>
      <c r="G537" s="145"/>
      <c r="H537" s="145"/>
      <c r="I537" s="145"/>
      <c r="J537" s="145"/>
      <c r="K537" s="145"/>
      <c r="L537" s="145"/>
      <c r="M537" s="145"/>
      <c r="N537" s="148"/>
      <c r="O537" s="149"/>
    </row>
    <row r="538" spans="1:15">
      <c r="A538" s="80"/>
      <c r="B538" s="39" t="str">
        <f>'Gene Table'!E538</f>
        <v>hsa-miR-1296</v>
      </c>
      <c r="C538" s="39" t="str">
        <f>'Gene Table'!B538</f>
        <v>G08</v>
      </c>
      <c r="D538" s="145"/>
      <c r="E538" s="145"/>
      <c r="F538" s="145"/>
      <c r="G538" s="145"/>
      <c r="H538" s="145"/>
      <c r="I538" s="145"/>
      <c r="J538" s="145"/>
      <c r="K538" s="145"/>
      <c r="L538" s="145"/>
      <c r="M538" s="145"/>
      <c r="N538" s="148"/>
      <c r="O538" s="149"/>
    </row>
    <row r="539" spans="1:15">
      <c r="A539" s="80"/>
      <c r="B539" s="39" t="str">
        <f>'Gene Table'!E539</f>
        <v>hsa-miR-605</v>
      </c>
      <c r="C539" s="39" t="str">
        <f>'Gene Table'!B539</f>
        <v>G09</v>
      </c>
      <c r="D539" s="145"/>
      <c r="E539" s="145"/>
      <c r="F539" s="145"/>
      <c r="G539" s="145"/>
      <c r="H539" s="145"/>
      <c r="I539" s="145"/>
      <c r="J539" s="145"/>
      <c r="K539" s="145"/>
      <c r="L539" s="145"/>
      <c r="M539" s="145"/>
      <c r="N539" s="148"/>
      <c r="O539" s="149"/>
    </row>
    <row r="540" spans="1:15">
      <c r="A540" s="80"/>
      <c r="B540" s="39" t="str">
        <f>'Gene Table'!E540</f>
        <v>hsa-miR-139-3p</v>
      </c>
      <c r="C540" s="39" t="str">
        <f>'Gene Table'!B540</f>
        <v>G10</v>
      </c>
      <c r="D540" s="145"/>
      <c r="E540" s="145"/>
      <c r="F540" s="145"/>
      <c r="G540" s="145"/>
      <c r="H540" s="145"/>
      <c r="I540" s="145"/>
      <c r="J540" s="145"/>
      <c r="K540" s="145"/>
      <c r="L540" s="145"/>
      <c r="M540" s="145"/>
      <c r="N540" s="148"/>
      <c r="O540" s="149"/>
    </row>
    <row r="541" spans="1:15">
      <c r="A541" s="80"/>
      <c r="B541" s="39" t="str">
        <f>'Gene Table'!E541</f>
        <v>hsa-miR-641</v>
      </c>
      <c r="C541" s="39" t="str">
        <f>'Gene Table'!B541</f>
        <v>G11</v>
      </c>
      <c r="D541" s="145"/>
      <c r="E541" s="145"/>
      <c r="F541" s="145"/>
      <c r="G541" s="145"/>
      <c r="H541" s="145"/>
      <c r="I541" s="145"/>
      <c r="J541" s="145"/>
      <c r="K541" s="145"/>
      <c r="L541" s="145"/>
      <c r="M541" s="145"/>
      <c r="N541" s="148"/>
      <c r="O541" s="149"/>
    </row>
    <row r="542" spans="1:15">
      <c r="A542" s="80"/>
      <c r="B542" s="39" t="str">
        <f>'Gene Table'!E542</f>
        <v>hsa-miR-339-5p</v>
      </c>
      <c r="C542" s="39" t="str">
        <f>'Gene Table'!B542</f>
        <v>G12</v>
      </c>
      <c r="D542" s="145"/>
      <c r="E542" s="145"/>
      <c r="F542" s="145"/>
      <c r="G542" s="145"/>
      <c r="H542" s="145"/>
      <c r="I542" s="145"/>
      <c r="J542" s="145"/>
      <c r="K542" s="145"/>
      <c r="L542" s="145"/>
      <c r="M542" s="145"/>
      <c r="N542" s="148"/>
      <c r="O542" s="149"/>
    </row>
    <row r="543" spans="1:15">
      <c r="A543" s="80"/>
      <c r="B543" s="39" t="str">
        <f>'Gene Table'!E543</f>
        <v>hsa-miR-647</v>
      </c>
      <c r="C543" s="39" t="str">
        <f>'Gene Table'!B543</f>
        <v>G13</v>
      </c>
      <c r="D543" s="145"/>
      <c r="E543" s="145"/>
      <c r="F543" s="145"/>
      <c r="G543" s="145"/>
      <c r="H543" s="145"/>
      <c r="I543" s="145"/>
      <c r="J543" s="145"/>
      <c r="K543" s="145"/>
      <c r="L543" s="145"/>
      <c r="M543" s="145"/>
      <c r="N543" s="148"/>
      <c r="O543" s="149"/>
    </row>
    <row r="544" spans="1:15">
      <c r="A544" s="80"/>
      <c r="B544" s="39" t="str">
        <f>'Gene Table'!E544</f>
        <v>hsa-miR-370</v>
      </c>
      <c r="C544" s="39" t="str">
        <f>'Gene Table'!B544</f>
        <v>G14</v>
      </c>
      <c r="D544" s="145"/>
      <c r="E544" s="145"/>
      <c r="F544" s="145"/>
      <c r="G544" s="145"/>
      <c r="H544" s="145"/>
      <c r="I544" s="145"/>
      <c r="J544" s="145"/>
      <c r="K544" s="145"/>
      <c r="L544" s="145"/>
      <c r="M544" s="145"/>
      <c r="N544" s="148"/>
      <c r="O544" s="149"/>
    </row>
    <row r="545" spans="1:15">
      <c r="A545" s="80"/>
      <c r="B545" s="39" t="str">
        <f>'Gene Table'!E545</f>
        <v>hsa-miR-515-3p</v>
      </c>
      <c r="C545" s="39" t="str">
        <f>'Gene Table'!B545</f>
        <v>G15</v>
      </c>
      <c r="D545" s="145"/>
      <c r="E545" s="145"/>
      <c r="F545" s="145"/>
      <c r="G545" s="145"/>
      <c r="H545" s="145"/>
      <c r="I545" s="145"/>
      <c r="J545" s="145"/>
      <c r="K545" s="145"/>
      <c r="L545" s="145"/>
      <c r="M545" s="145"/>
      <c r="N545" s="148"/>
      <c r="O545" s="149"/>
    </row>
    <row r="546" spans="1:15">
      <c r="A546" s="80"/>
      <c r="B546" s="39" t="str">
        <f>'Gene Table'!E546</f>
        <v>hsa-miR-557</v>
      </c>
      <c r="C546" s="39" t="str">
        <f>'Gene Table'!B546</f>
        <v>G16</v>
      </c>
      <c r="D546" s="145"/>
      <c r="E546" s="145"/>
      <c r="F546" s="145"/>
      <c r="G546" s="145"/>
      <c r="H546" s="145"/>
      <c r="I546" s="145"/>
      <c r="J546" s="145"/>
      <c r="K546" s="145"/>
      <c r="L546" s="145"/>
      <c r="M546" s="145"/>
      <c r="N546" s="148"/>
      <c r="O546" s="149"/>
    </row>
    <row r="547" spans="1:15">
      <c r="A547" s="80"/>
      <c r="B547" s="39" t="str">
        <f>'Gene Table'!E547</f>
        <v>hsa-miR-518b</v>
      </c>
      <c r="C547" s="39" t="str">
        <f>'Gene Table'!B547</f>
        <v>G17</v>
      </c>
      <c r="D547" s="145"/>
      <c r="E547" s="145"/>
      <c r="F547" s="145"/>
      <c r="G547" s="145"/>
      <c r="H547" s="145"/>
      <c r="I547" s="145"/>
      <c r="J547" s="145"/>
      <c r="K547" s="145"/>
      <c r="L547" s="145"/>
      <c r="M547" s="145"/>
      <c r="N547" s="148"/>
      <c r="O547" s="149"/>
    </row>
    <row r="548" spans="1:15">
      <c r="A548" s="80"/>
      <c r="B548" s="39" t="str">
        <f>'Gene Table'!E548</f>
        <v>hsa-miR-659-3p</v>
      </c>
      <c r="C548" s="39" t="str">
        <f>'Gene Table'!B548</f>
        <v>G18</v>
      </c>
      <c r="D548" s="145"/>
      <c r="E548" s="145"/>
      <c r="F548" s="145"/>
      <c r="G548" s="145"/>
      <c r="H548" s="145"/>
      <c r="I548" s="145"/>
      <c r="J548" s="145"/>
      <c r="K548" s="145"/>
      <c r="L548" s="145"/>
      <c r="M548" s="145"/>
      <c r="N548" s="148"/>
      <c r="O548" s="149"/>
    </row>
    <row r="549" spans="1:15">
      <c r="A549" s="80"/>
      <c r="B549" s="39" t="str">
        <f>'Gene Table'!E549</f>
        <v>hsa-miR-541-3p</v>
      </c>
      <c r="C549" s="39" t="str">
        <f>'Gene Table'!B549</f>
        <v>G19</v>
      </c>
      <c r="D549" s="145"/>
      <c r="E549" s="145"/>
      <c r="F549" s="145"/>
      <c r="G549" s="145"/>
      <c r="H549" s="145"/>
      <c r="I549" s="145"/>
      <c r="J549" s="145"/>
      <c r="K549" s="145"/>
      <c r="L549" s="145"/>
      <c r="M549" s="145"/>
      <c r="N549" s="148"/>
      <c r="O549" s="149"/>
    </row>
    <row r="550" spans="1:15">
      <c r="A550" s="80"/>
      <c r="B550" s="39" t="str">
        <f>'Gene Table'!E550</f>
        <v>hsa-miR-614</v>
      </c>
      <c r="C550" s="39" t="str">
        <f>'Gene Table'!B550</f>
        <v>G20</v>
      </c>
      <c r="D550" s="145"/>
      <c r="E550" s="145"/>
      <c r="F550" s="145"/>
      <c r="G550" s="145"/>
      <c r="H550" s="145"/>
      <c r="I550" s="145"/>
      <c r="J550" s="145"/>
      <c r="K550" s="145"/>
      <c r="L550" s="145"/>
      <c r="M550" s="145"/>
      <c r="N550" s="148"/>
      <c r="O550" s="149"/>
    </row>
    <row r="551" spans="1:15">
      <c r="A551" s="80"/>
      <c r="B551" s="39" t="str">
        <f>'Gene Table'!E551</f>
        <v>hsa-miR-588</v>
      </c>
      <c r="C551" s="39" t="str">
        <f>'Gene Table'!B551</f>
        <v>G21</v>
      </c>
      <c r="D551" s="145"/>
      <c r="E551" s="145"/>
      <c r="F551" s="145"/>
      <c r="G551" s="145"/>
      <c r="H551" s="145"/>
      <c r="I551" s="145"/>
      <c r="J551" s="145"/>
      <c r="K551" s="145"/>
      <c r="L551" s="145"/>
      <c r="M551" s="145"/>
      <c r="N551" s="148"/>
      <c r="O551" s="149"/>
    </row>
    <row r="552" spans="1:15">
      <c r="A552" s="80"/>
      <c r="B552" s="39" t="str">
        <f>'Gene Table'!E552</f>
        <v>hsa-miR-375</v>
      </c>
      <c r="C552" s="39" t="str">
        <f>'Gene Table'!B552</f>
        <v>G22</v>
      </c>
      <c r="D552" s="145"/>
      <c r="E552" s="145"/>
      <c r="F552" s="145"/>
      <c r="G552" s="145"/>
      <c r="H552" s="145"/>
      <c r="I552" s="145"/>
      <c r="J552" s="145"/>
      <c r="K552" s="145"/>
      <c r="L552" s="145"/>
      <c r="M552" s="145"/>
      <c r="N552" s="148"/>
      <c r="O552" s="149"/>
    </row>
    <row r="553" spans="1:15">
      <c r="A553" s="80"/>
      <c r="B553" s="39" t="str">
        <f>'Gene Table'!E553</f>
        <v>hsa-miR-616-3p</v>
      </c>
      <c r="C553" s="39" t="str">
        <f>'Gene Table'!B553</f>
        <v>G23</v>
      </c>
      <c r="D553" s="145"/>
      <c r="E553" s="145"/>
      <c r="F553" s="145"/>
      <c r="G553" s="145"/>
      <c r="H553" s="145"/>
      <c r="I553" s="145"/>
      <c r="J553" s="145"/>
      <c r="K553" s="145"/>
      <c r="L553" s="145"/>
      <c r="M553" s="145"/>
      <c r="N553" s="148"/>
      <c r="O553" s="149"/>
    </row>
    <row r="554" spans="1:15">
      <c r="A554" s="80"/>
      <c r="B554" s="39" t="str">
        <f>'Gene Table'!E554</f>
        <v>hsa-miR-623</v>
      </c>
      <c r="C554" s="39" t="str">
        <f>'Gene Table'!B554</f>
        <v>G24</v>
      </c>
      <c r="D554" s="145"/>
      <c r="E554" s="145"/>
      <c r="F554" s="145"/>
      <c r="G554" s="145"/>
      <c r="H554" s="145"/>
      <c r="I554" s="145"/>
      <c r="J554" s="145"/>
      <c r="K554" s="145"/>
      <c r="L554" s="145"/>
      <c r="M554" s="145"/>
      <c r="N554" s="148"/>
      <c r="O554" s="149"/>
    </row>
    <row r="555" spans="1:15">
      <c r="A555" s="80"/>
      <c r="B555" s="39" t="str">
        <f>'Gene Table'!E555</f>
        <v>hsa-miR-501-3p</v>
      </c>
      <c r="C555" s="39" t="str">
        <f>'Gene Table'!B555</f>
        <v>H01</v>
      </c>
      <c r="D555" s="145"/>
      <c r="E555" s="145"/>
      <c r="F555" s="145"/>
      <c r="G555" s="145"/>
      <c r="H555" s="145"/>
      <c r="I555" s="145"/>
      <c r="J555" s="145"/>
      <c r="K555" s="145"/>
      <c r="L555" s="145"/>
      <c r="M555" s="145"/>
      <c r="N555" s="148"/>
      <c r="O555" s="149"/>
    </row>
    <row r="556" spans="1:15">
      <c r="A556" s="80"/>
      <c r="B556" s="39" t="str">
        <f>'Gene Table'!E556</f>
        <v>hsa-miR-431-3p</v>
      </c>
      <c r="C556" s="39" t="str">
        <f>'Gene Table'!B556</f>
        <v>H02</v>
      </c>
      <c r="D556" s="145"/>
      <c r="E556" s="145"/>
      <c r="F556" s="145"/>
      <c r="G556" s="145"/>
      <c r="H556" s="145"/>
      <c r="I556" s="145"/>
      <c r="J556" s="145"/>
      <c r="K556" s="145"/>
      <c r="L556" s="145"/>
      <c r="M556" s="145"/>
      <c r="N556" s="148"/>
      <c r="O556" s="149"/>
    </row>
    <row r="557" spans="1:15">
      <c r="A557" s="80"/>
      <c r="B557" s="39" t="str">
        <f>'Gene Table'!E557</f>
        <v>hsa-miR-10a-5p</v>
      </c>
      <c r="C557" s="39" t="str">
        <f>'Gene Table'!B557</f>
        <v>H03</v>
      </c>
      <c r="D557" s="145"/>
      <c r="E557" s="145"/>
      <c r="F557" s="145"/>
      <c r="G557" s="145"/>
      <c r="H557" s="145"/>
      <c r="I557" s="145"/>
      <c r="J557" s="145"/>
      <c r="K557" s="145"/>
      <c r="L557" s="145"/>
      <c r="M557" s="145"/>
      <c r="N557" s="148"/>
      <c r="O557" s="149"/>
    </row>
    <row r="558" spans="1:15">
      <c r="A558" s="80"/>
      <c r="B558" s="39" t="str">
        <f>'Gene Table'!E558</f>
        <v>hsa-miR-493-5p</v>
      </c>
      <c r="C558" s="39" t="str">
        <f>'Gene Table'!B558</f>
        <v>H04</v>
      </c>
      <c r="D558" s="145"/>
      <c r="E558" s="145"/>
      <c r="F558" s="145"/>
      <c r="G558" s="145"/>
      <c r="H558" s="145"/>
      <c r="I558" s="145"/>
      <c r="J558" s="145"/>
      <c r="K558" s="145"/>
      <c r="L558" s="145"/>
      <c r="M558" s="145"/>
      <c r="N558" s="148"/>
      <c r="O558" s="149"/>
    </row>
    <row r="559" spans="1:15">
      <c r="A559" s="80"/>
      <c r="B559" s="39" t="str">
        <f>'Gene Table'!E559</f>
        <v>hsa-miR-10b-5p</v>
      </c>
      <c r="C559" s="39" t="str">
        <f>'Gene Table'!B559</f>
        <v>H05</v>
      </c>
      <c r="D559" s="145"/>
      <c r="E559" s="145"/>
      <c r="F559" s="145"/>
      <c r="G559" s="145"/>
      <c r="H559" s="145"/>
      <c r="I559" s="145"/>
      <c r="J559" s="145"/>
      <c r="K559" s="145"/>
      <c r="L559" s="145"/>
      <c r="M559" s="145"/>
      <c r="N559" s="148"/>
      <c r="O559" s="149"/>
    </row>
    <row r="560" spans="1:15">
      <c r="A560" s="80"/>
      <c r="B560" s="39" t="str">
        <f>'Gene Table'!E560</f>
        <v>hsa-miR-432-3p</v>
      </c>
      <c r="C560" s="39" t="str">
        <f>'Gene Table'!B560</f>
        <v>H06</v>
      </c>
      <c r="D560" s="145"/>
      <c r="E560" s="145"/>
      <c r="F560" s="145"/>
      <c r="G560" s="145"/>
      <c r="H560" s="145"/>
      <c r="I560" s="145"/>
      <c r="J560" s="145"/>
      <c r="K560" s="145"/>
      <c r="L560" s="145"/>
      <c r="M560" s="145"/>
      <c r="N560" s="148"/>
      <c r="O560" s="149"/>
    </row>
    <row r="561" spans="1:15">
      <c r="A561" s="80"/>
      <c r="B561" s="39" t="str">
        <f>'Gene Table'!E561</f>
        <v>hsa-let-7c</v>
      </c>
      <c r="C561" s="39" t="str">
        <f>'Gene Table'!B561</f>
        <v>H07</v>
      </c>
      <c r="D561" s="145"/>
      <c r="E561" s="145"/>
      <c r="F561" s="145"/>
      <c r="G561" s="145"/>
      <c r="H561" s="145"/>
      <c r="I561" s="145"/>
      <c r="J561" s="145"/>
      <c r="K561" s="145"/>
      <c r="L561" s="145"/>
      <c r="M561" s="145"/>
      <c r="N561" s="148"/>
      <c r="O561" s="149"/>
    </row>
    <row r="562" spans="1:15">
      <c r="A562" s="80"/>
      <c r="B562" s="39" t="str">
        <f>'Gene Table'!E562</f>
        <v>hsa-miR-411-3p</v>
      </c>
      <c r="C562" s="39" t="str">
        <f>'Gene Table'!B562</f>
        <v>H08</v>
      </c>
      <c r="D562" s="145"/>
      <c r="E562" s="145"/>
      <c r="F562" s="145"/>
      <c r="G562" s="145"/>
      <c r="H562" s="145"/>
      <c r="I562" s="145"/>
      <c r="J562" s="145"/>
      <c r="K562" s="145"/>
      <c r="L562" s="145"/>
      <c r="M562" s="145"/>
      <c r="N562" s="148"/>
      <c r="O562" s="149"/>
    </row>
    <row r="563" spans="1:15">
      <c r="A563" s="80"/>
      <c r="B563" s="39" t="str">
        <f>'Gene Table'!E563</f>
        <v>hsa-let-7b-5p</v>
      </c>
      <c r="C563" s="39" t="str">
        <f>'Gene Table'!B563</f>
        <v>H09</v>
      </c>
      <c r="D563" s="145"/>
      <c r="E563" s="145"/>
      <c r="F563" s="145"/>
      <c r="G563" s="145"/>
      <c r="H563" s="145"/>
      <c r="I563" s="145"/>
      <c r="J563" s="145"/>
      <c r="K563" s="145"/>
      <c r="L563" s="145"/>
      <c r="M563" s="145"/>
      <c r="N563" s="148"/>
      <c r="O563" s="149"/>
    </row>
    <row r="564" spans="1:15">
      <c r="A564" s="80"/>
      <c r="B564" s="39" t="str">
        <f>'Gene Table'!E564</f>
        <v>hsa-miR-541-5p</v>
      </c>
      <c r="C564" s="39" t="str">
        <f>'Gene Table'!B564</f>
        <v>H10</v>
      </c>
      <c r="D564" s="145"/>
      <c r="E564" s="145"/>
      <c r="F564" s="145"/>
      <c r="G564" s="145"/>
      <c r="H564" s="145"/>
      <c r="I564" s="145"/>
      <c r="J564" s="145"/>
      <c r="K564" s="145"/>
      <c r="L564" s="145"/>
      <c r="M564" s="145"/>
      <c r="N564" s="148"/>
      <c r="O564" s="149"/>
    </row>
    <row r="565" spans="1:15">
      <c r="A565" s="80"/>
      <c r="B565" s="39" t="str">
        <f>'Gene Table'!E565</f>
        <v>hsa-miR-135a-5p</v>
      </c>
      <c r="C565" s="39" t="str">
        <f>'Gene Table'!B565</f>
        <v>H11</v>
      </c>
      <c r="D565" s="145"/>
      <c r="E565" s="145"/>
      <c r="F565" s="145"/>
      <c r="G565" s="145"/>
      <c r="H565" s="145"/>
      <c r="I565" s="145"/>
      <c r="J565" s="145"/>
      <c r="K565" s="145"/>
      <c r="L565" s="145"/>
      <c r="M565" s="145"/>
      <c r="N565" s="148"/>
      <c r="O565" s="149"/>
    </row>
    <row r="566" spans="1:15">
      <c r="A566" s="80"/>
      <c r="B566" s="39" t="str">
        <f>'Gene Table'!E566</f>
        <v>hsa-miR-181a-3p</v>
      </c>
      <c r="C566" s="39" t="str">
        <f>'Gene Table'!B566</f>
        <v>H12</v>
      </c>
      <c r="D566" s="145"/>
      <c r="E566" s="145"/>
      <c r="F566" s="145"/>
      <c r="G566" s="145"/>
      <c r="H566" s="145"/>
      <c r="I566" s="145"/>
      <c r="J566" s="145"/>
      <c r="K566" s="145"/>
      <c r="L566" s="145"/>
      <c r="M566" s="145"/>
      <c r="N566" s="148"/>
      <c r="O566" s="149"/>
    </row>
    <row r="567" spans="1:15">
      <c r="A567" s="80"/>
      <c r="B567" s="39" t="str">
        <f>'Gene Table'!E567</f>
        <v>hsa-miR-517c-3p</v>
      </c>
      <c r="C567" s="39" t="str">
        <f>'Gene Table'!B567</f>
        <v>H13</v>
      </c>
      <c r="D567" s="145"/>
      <c r="E567" s="145"/>
      <c r="F567" s="145"/>
      <c r="G567" s="145"/>
      <c r="H567" s="145"/>
      <c r="I567" s="145"/>
      <c r="J567" s="145"/>
      <c r="K567" s="145"/>
      <c r="L567" s="145"/>
      <c r="M567" s="145"/>
      <c r="N567" s="148"/>
      <c r="O567" s="149"/>
    </row>
    <row r="568" spans="1:15">
      <c r="A568" s="80"/>
      <c r="B568" s="39" t="str">
        <f>'Gene Table'!E568</f>
        <v>hsa-miR-194-3p</v>
      </c>
      <c r="C568" s="39" t="str">
        <f>'Gene Table'!B568</f>
        <v>H14</v>
      </c>
      <c r="D568" s="145"/>
      <c r="E568" s="145"/>
      <c r="F568" s="145"/>
      <c r="G568" s="145"/>
      <c r="H568" s="145"/>
      <c r="I568" s="145"/>
      <c r="J568" s="145"/>
      <c r="K568" s="145"/>
      <c r="L568" s="145"/>
      <c r="M568" s="145"/>
      <c r="N568" s="148"/>
      <c r="O568" s="149"/>
    </row>
    <row r="569" spans="1:15">
      <c r="A569" s="80"/>
      <c r="B569" s="39" t="str">
        <f>'Gene Table'!E569</f>
        <v>hsa-miR-18a-5p</v>
      </c>
      <c r="C569" s="39" t="str">
        <f>'Gene Table'!B569</f>
        <v>H15</v>
      </c>
      <c r="D569" s="145"/>
      <c r="E569" s="145"/>
      <c r="F569" s="145"/>
      <c r="G569" s="145"/>
      <c r="H569" s="145"/>
      <c r="I569" s="145"/>
      <c r="J569" s="145"/>
      <c r="K569" s="145"/>
      <c r="L569" s="145"/>
      <c r="M569" s="145"/>
      <c r="N569" s="148"/>
      <c r="O569" s="149"/>
    </row>
    <row r="570" spans="1:15">
      <c r="A570" s="80"/>
      <c r="B570" s="39" t="str">
        <f>'Gene Table'!E570</f>
        <v>hsa-miR-192-3p</v>
      </c>
      <c r="C570" s="39" t="str">
        <f>'Gene Table'!B570</f>
        <v>H16</v>
      </c>
      <c r="D570" s="145"/>
      <c r="E570" s="145"/>
      <c r="F570" s="145"/>
      <c r="G570" s="145"/>
      <c r="H570" s="145"/>
      <c r="I570" s="145"/>
      <c r="J570" s="145"/>
      <c r="K570" s="145"/>
      <c r="L570" s="145"/>
      <c r="M570" s="145"/>
      <c r="N570" s="148"/>
      <c r="O570" s="149"/>
    </row>
    <row r="571" spans="1:15">
      <c r="A571" s="80"/>
      <c r="B571" s="39" t="str">
        <f>'Gene Table'!E571</f>
        <v>hsa-miR-196a-5p</v>
      </c>
      <c r="C571" s="39" t="str">
        <f>'Gene Table'!B571</f>
        <v>H17</v>
      </c>
      <c r="D571" s="145"/>
      <c r="E571" s="145"/>
      <c r="F571" s="145"/>
      <c r="G571" s="145"/>
      <c r="H571" s="145"/>
      <c r="I571" s="145"/>
      <c r="J571" s="145"/>
      <c r="K571" s="145"/>
      <c r="L571" s="145"/>
      <c r="M571" s="145"/>
      <c r="N571" s="148"/>
      <c r="O571" s="149"/>
    </row>
    <row r="572" spans="1:15">
      <c r="A572" s="80"/>
      <c r="B572" s="39" t="str">
        <f>'Gene Table'!E572</f>
        <v>hsa-miR-181a-2-3p</v>
      </c>
      <c r="C572" s="39" t="str">
        <f>'Gene Table'!B572</f>
        <v>H18</v>
      </c>
      <c r="D572" s="145"/>
      <c r="E572" s="145"/>
      <c r="F572" s="145"/>
      <c r="G572" s="145"/>
      <c r="H572" s="145"/>
      <c r="I572" s="145"/>
      <c r="J572" s="145"/>
      <c r="K572" s="145"/>
      <c r="L572" s="145"/>
      <c r="M572" s="145"/>
      <c r="N572" s="148"/>
      <c r="O572" s="149"/>
    </row>
    <row r="573" spans="1:15">
      <c r="A573" s="80"/>
      <c r="B573" s="39" t="str">
        <f>'Gene Table'!E573</f>
        <v>hsa-miR-18b-5p</v>
      </c>
      <c r="C573" s="39" t="str">
        <f>'Gene Table'!B573</f>
        <v>H19</v>
      </c>
      <c r="D573" s="145"/>
      <c r="E573" s="145"/>
      <c r="F573" s="145"/>
      <c r="G573" s="145"/>
      <c r="H573" s="145"/>
      <c r="I573" s="145"/>
      <c r="J573" s="145"/>
      <c r="K573" s="145"/>
      <c r="L573" s="145"/>
      <c r="M573" s="145"/>
      <c r="N573" s="148"/>
      <c r="O573" s="149"/>
    </row>
    <row r="574" spans="1:15">
      <c r="A574" s="80"/>
      <c r="B574" s="39" t="str">
        <f>'Gene Table'!E574</f>
        <v>hsa-miR-138-1-3p</v>
      </c>
      <c r="C574" s="39" t="str">
        <f>'Gene Table'!B574</f>
        <v>H20</v>
      </c>
      <c r="D574" s="145"/>
      <c r="E574" s="145"/>
      <c r="F574" s="145"/>
      <c r="G574" s="145"/>
      <c r="H574" s="145"/>
      <c r="I574" s="145"/>
      <c r="J574" s="145"/>
      <c r="K574" s="145"/>
      <c r="L574" s="145"/>
      <c r="M574" s="145"/>
      <c r="N574" s="148"/>
      <c r="O574" s="149"/>
    </row>
    <row r="575" spans="1:15">
      <c r="A575" s="80"/>
      <c r="B575" s="39" t="str">
        <f>'Gene Table'!E575</f>
        <v>hsa-miR-520c-3p</v>
      </c>
      <c r="C575" s="39" t="str">
        <f>'Gene Table'!B575</f>
        <v>H21</v>
      </c>
      <c r="D575" s="145"/>
      <c r="E575" s="145"/>
      <c r="F575" s="145"/>
      <c r="G575" s="145"/>
      <c r="H575" s="145"/>
      <c r="I575" s="145"/>
      <c r="J575" s="145"/>
      <c r="K575" s="145"/>
      <c r="L575" s="145"/>
      <c r="M575" s="145"/>
      <c r="N575" s="148"/>
      <c r="O575" s="149"/>
    </row>
    <row r="576" spans="1:15">
      <c r="A576" s="80"/>
      <c r="B576" s="39" t="str">
        <f>'Gene Table'!E576</f>
        <v>hsa-miR-34a-3p</v>
      </c>
      <c r="C576" s="39" t="str">
        <f>'Gene Table'!B576</f>
        <v>H22</v>
      </c>
      <c r="D576" s="145"/>
      <c r="E576" s="145"/>
      <c r="F576" s="145"/>
      <c r="G576" s="145"/>
      <c r="H576" s="145"/>
      <c r="I576" s="145"/>
      <c r="J576" s="145"/>
      <c r="K576" s="145"/>
      <c r="L576" s="145"/>
      <c r="M576" s="145"/>
      <c r="N576" s="148"/>
      <c r="O576" s="149"/>
    </row>
    <row r="577" spans="1:15">
      <c r="A577" s="80"/>
      <c r="B577" s="39" t="str">
        <f>'Gene Table'!E577</f>
        <v>hsa-miR-135b-5p</v>
      </c>
      <c r="C577" s="39" t="str">
        <f>'Gene Table'!B577</f>
        <v>H23</v>
      </c>
      <c r="D577" s="145"/>
      <c r="E577" s="145"/>
      <c r="F577" s="145"/>
      <c r="G577" s="145"/>
      <c r="H577" s="145"/>
      <c r="I577" s="145"/>
      <c r="J577" s="145"/>
      <c r="K577" s="145"/>
      <c r="L577" s="145"/>
      <c r="M577" s="145"/>
      <c r="N577" s="148"/>
      <c r="O577" s="149"/>
    </row>
    <row r="578" spans="1:15">
      <c r="A578" s="80"/>
      <c r="B578" s="39" t="str">
        <f>'Gene Table'!E578</f>
        <v>hsa-miR-135b-3p</v>
      </c>
      <c r="C578" s="39" t="str">
        <f>'Gene Table'!B578</f>
        <v>H24</v>
      </c>
      <c r="D578" s="145"/>
      <c r="E578" s="145"/>
      <c r="F578" s="145"/>
      <c r="G578" s="145"/>
      <c r="H578" s="145"/>
      <c r="I578" s="145"/>
      <c r="J578" s="145"/>
      <c r="K578" s="145"/>
      <c r="L578" s="145"/>
      <c r="M578" s="145"/>
      <c r="N578" s="148"/>
      <c r="O578" s="149"/>
    </row>
    <row r="579" spans="1:15">
      <c r="A579" s="80"/>
      <c r="B579" s="39" t="str">
        <f>'Gene Table'!E579</f>
        <v>hsa-miR-1289</v>
      </c>
      <c r="C579" s="39" t="str">
        <f>'Gene Table'!B579</f>
        <v>I01</v>
      </c>
      <c r="D579" s="145"/>
      <c r="E579" s="145"/>
      <c r="F579" s="145"/>
      <c r="G579" s="145"/>
      <c r="H579" s="145"/>
      <c r="I579" s="145"/>
      <c r="J579" s="145"/>
      <c r="K579" s="145"/>
      <c r="L579" s="145"/>
      <c r="M579" s="145"/>
      <c r="N579" s="148"/>
      <c r="O579" s="149"/>
    </row>
    <row r="580" spans="1:15">
      <c r="A580" s="80"/>
      <c r="B580" s="39" t="str">
        <f>'Gene Table'!E580</f>
        <v>hsa-miR-744-5p</v>
      </c>
      <c r="C580" s="39" t="str">
        <f>'Gene Table'!B580</f>
        <v>I02</v>
      </c>
      <c r="D580" s="145"/>
      <c r="E580" s="145"/>
      <c r="F580" s="145"/>
      <c r="G580" s="145"/>
      <c r="H580" s="145"/>
      <c r="I580" s="145"/>
      <c r="J580" s="145"/>
      <c r="K580" s="145"/>
      <c r="L580" s="145"/>
      <c r="M580" s="145"/>
      <c r="N580" s="148"/>
      <c r="O580" s="149"/>
    </row>
    <row r="581" spans="1:15">
      <c r="A581" s="80"/>
      <c r="B581" s="39" t="str">
        <f>'Gene Table'!E581</f>
        <v>hsa-miR-604</v>
      </c>
      <c r="C581" s="39" t="str">
        <f>'Gene Table'!B581</f>
        <v>I03</v>
      </c>
      <c r="D581" s="145"/>
      <c r="E581" s="145"/>
      <c r="F581" s="145"/>
      <c r="G581" s="145"/>
      <c r="H581" s="145"/>
      <c r="I581" s="145"/>
      <c r="J581" s="145"/>
      <c r="K581" s="145"/>
      <c r="L581" s="145"/>
      <c r="M581" s="145"/>
      <c r="N581" s="148"/>
      <c r="O581" s="149"/>
    </row>
    <row r="582" spans="1:15">
      <c r="A582" s="80"/>
      <c r="B582" s="39" t="str">
        <f>'Gene Table'!E582</f>
        <v>hsa-miR-766-3p</v>
      </c>
      <c r="C582" s="39" t="str">
        <f>'Gene Table'!B582</f>
        <v>I04</v>
      </c>
      <c r="D582" s="145"/>
      <c r="E582" s="145"/>
      <c r="F582" s="145"/>
      <c r="G582" s="145"/>
      <c r="H582" s="145"/>
      <c r="I582" s="145"/>
      <c r="J582" s="145"/>
      <c r="K582" s="145"/>
      <c r="L582" s="145"/>
      <c r="M582" s="145"/>
      <c r="N582" s="148"/>
      <c r="O582" s="149"/>
    </row>
    <row r="583" spans="1:15">
      <c r="A583" s="80"/>
      <c r="B583" s="39" t="str">
        <f>'Gene Table'!E583</f>
        <v>hsa-miR-1271-5p</v>
      </c>
      <c r="C583" s="39" t="str">
        <f>'Gene Table'!B583</f>
        <v>I05</v>
      </c>
      <c r="D583" s="145"/>
      <c r="E583" s="145"/>
      <c r="F583" s="145"/>
      <c r="G583" s="145"/>
      <c r="H583" s="145"/>
      <c r="I583" s="145"/>
      <c r="J583" s="145"/>
      <c r="K583" s="145"/>
      <c r="L583" s="145"/>
      <c r="M583" s="145"/>
      <c r="N583" s="148"/>
      <c r="O583" s="149"/>
    </row>
    <row r="584" spans="1:15">
      <c r="A584" s="80"/>
      <c r="B584" s="39" t="str">
        <f>'Gene Table'!E584</f>
        <v>hsa-miR-1301</v>
      </c>
      <c r="C584" s="39" t="str">
        <f>'Gene Table'!B584</f>
        <v>I06</v>
      </c>
      <c r="D584" s="145"/>
      <c r="E584" s="145"/>
      <c r="F584" s="145"/>
      <c r="G584" s="145"/>
      <c r="H584" s="145"/>
      <c r="I584" s="145"/>
      <c r="J584" s="145"/>
      <c r="K584" s="145"/>
      <c r="L584" s="145"/>
      <c r="M584" s="145"/>
      <c r="N584" s="148"/>
      <c r="O584" s="149"/>
    </row>
    <row r="585" spans="1:15">
      <c r="A585" s="80"/>
      <c r="B585" s="39" t="str">
        <f>'Gene Table'!E585</f>
        <v>hsa-miR-1286</v>
      </c>
      <c r="C585" s="39" t="str">
        <f>'Gene Table'!B585</f>
        <v>I07</v>
      </c>
      <c r="D585" s="145"/>
      <c r="E585" s="145"/>
      <c r="F585" s="145"/>
      <c r="G585" s="145"/>
      <c r="H585" s="145"/>
      <c r="I585" s="145"/>
      <c r="J585" s="145"/>
      <c r="K585" s="145"/>
      <c r="L585" s="145"/>
      <c r="M585" s="145"/>
      <c r="N585" s="148"/>
      <c r="O585" s="149"/>
    </row>
    <row r="586" spans="1:15">
      <c r="A586" s="80"/>
      <c r="B586" s="39" t="str">
        <f>'Gene Table'!E586</f>
        <v>hsa-miR-330-3p</v>
      </c>
      <c r="C586" s="39" t="str">
        <f>'Gene Table'!B586</f>
        <v>I08</v>
      </c>
      <c r="D586" s="145"/>
      <c r="E586" s="145"/>
      <c r="F586" s="145"/>
      <c r="G586" s="145"/>
      <c r="H586" s="145"/>
      <c r="I586" s="145"/>
      <c r="J586" s="145"/>
      <c r="K586" s="145"/>
      <c r="L586" s="145"/>
      <c r="M586" s="145"/>
      <c r="N586" s="148"/>
      <c r="O586" s="149"/>
    </row>
    <row r="587" spans="1:15">
      <c r="A587" s="80"/>
      <c r="B587" s="39" t="str">
        <f>'Gene Table'!E587</f>
        <v>hsa-miR-409-5p</v>
      </c>
      <c r="C587" s="39" t="str">
        <f>'Gene Table'!B587</f>
        <v>I09</v>
      </c>
      <c r="D587" s="145"/>
      <c r="E587" s="145"/>
      <c r="F587" s="145"/>
      <c r="G587" s="145"/>
      <c r="H587" s="145"/>
      <c r="I587" s="145"/>
      <c r="J587" s="145"/>
      <c r="K587" s="145"/>
      <c r="L587" s="145"/>
      <c r="M587" s="145"/>
      <c r="N587" s="148"/>
      <c r="O587" s="149"/>
    </row>
    <row r="588" spans="1:15">
      <c r="A588" s="80"/>
      <c r="B588" s="39" t="str">
        <f>'Gene Table'!E588</f>
        <v>hsa-miR-92b-3p</v>
      </c>
      <c r="C588" s="39" t="str">
        <f>'Gene Table'!B588</f>
        <v>I10</v>
      </c>
      <c r="D588" s="145"/>
      <c r="E588" s="145"/>
      <c r="F588" s="145"/>
      <c r="G588" s="145"/>
      <c r="H588" s="145"/>
      <c r="I588" s="145"/>
      <c r="J588" s="145"/>
      <c r="K588" s="145"/>
      <c r="L588" s="145"/>
      <c r="M588" s="145"/>
      <c r="N588" s="148"/>
      <c r="O588" s="149"/>
    </row>
    <row r="589" spans="1:15">
      <c r="A589" s="80"/>
      <c r="B589" s="39" t="str">
        <f>'Gene Table'!E589</f>
        <v>hsa-miR-214-3p</v>
      </c>
      <c r="C589" s="39" t="str">
        <f>'Gene Table'!B589</f>
        <v>I11</v>
      </c>
      <c r="D589" s="145"/>
      <c r="E589" s="145"/>
      <c r="F589" s="145"/>
      <c r="G589" s="145"/>
      <c r="H589" s="145"/>
      <c r="I589" s="145"/>
      <c r="J589" s="145"/>
      <c r="K589" s="145"/>
      <c r="L589" s="145"/>
      <c r="M589" s="145"/>
      <c r="N589" s="148"/>
      <c r="O589" s="149"/>
    </row>
    <row r="590" spans="1:15">
      <c r="A590" s="80"/>
      <c r="B590" s="39" t="str">
        <f>'Gene Table'!E590</f>
        <v>hsa-miR-193a-5p</v>
      </c>
      <c r="C590" s="39" t="str">
        <f>'Gene Table'!B590</f>
        <v>I12</v>
      </c>
      <c r="D590" s="145"/>
      <c r="E590" s="145"/>
      <c r="F590" s="145"/>
      <c r="G590" s="145"/>
      <c r="H590" s="145"/>
      <c r="I590" s="145"/>
      <c r="J590" s="145"/>
      <c r="K590" s="145"/>
      <c r="L590" s="145"/>
      <c r="M590" s="145"/>
      <c r="N590" s="148"/>
      <c r="O590" s="149"/>
    </row>
    <row r="591" spans="1:15">
      <c r="A591" s="80"/>
      <c r="B591" s="39" t="str">
        <f>'Gene Table'!E591</f>
        <v>hsa-miR-345-5p</v>
      </c>
      <c r="C591" s="39" t="str">
        <f>'Gene Table'!B591</f>
        <v>I13</v>
      </c>
      <c r="D591" s="145"/>
      <c r="E591" s="145"/>
      <c r="F591" s="145"/>
      <c r="G591" s="145"/>
      <c r="H591" s="145"/>
      <c r="I591" s="145"/>
      <c r="J591" s="145"/>
      <c r="K591" s="145"/>
      <c r="L591" s="145"/>
      <c r="M591" s="145"/>
      <c r="N591" s="148"/>
      <c r="O591" s="149"/>
    </row>
    <row r="592" spans="1:15">
      <c r="A592" s="80"/>
      <c r="B592" s="39" t="str">
        <f>'Gene Table'!E592</f>
        <v>hsa-miR-498</v>
      </c>
      <c r="C592" s="39" t="str">
        <f>'Gene Table'!B592</f>
        <v>I14</v>
      </c>
      <c r="D592" s="145"/>
      <c r="E592" s="145"/>
      <c r="F592" s="145"/>
      <c r="G592" s="145"/>
      <c r="H592" s="145"/>
      <c r="I592" s="145"/>
      <c r="J592" s="145"/>
      <c r="K592" s="145"/>
      <c r="L592" s="145"/>
      <c r="M592" s="145"/>
      <c r="N592" s="148"/>
      <c r="O592" s="149"/>
    </row>
    <row r="593" spans="1:15">
      <c r="A593" s="80"/>
      <c r="B593" s="39" t="str">
        <f>'Gene Table'!E593</f>
        <v>hsa-miR-361-3p</v>
      </c>
      <c r="C593" s="39" t="str">
        <f>'Gene Table'!B593</f>
        <v>I15</v>
      </c>
      <c r="D593" s="145"/>
      <c r="E593" s="145"/>
      <c r="F593" s="145"/>
      <c r="G593" s="145"/>
      <c r="H593" s="145"/>
      <c r="I593" s="145"/>
      <c r="J593" s="145"/>
      <c r="K593" s="145"/>
      <c r="L593" s="145"/>
      <c r="M593" s="145"/>
      <c r="N593" s="148"/>
      <c r="O593" s="149"/>
    </row>
    <row r="594" spans="1:15">
      <c r="A594" s="80"/>
      <c r="B594" s="39" t="str">
        <f>'Gene Table'!E594</f>
        <v>hsa-miR-935</v>
      </c>
      <c r="C594" s="39" t="str">
        <f>'Gene Table'!B594</f>
        <v>I16</v>
      </c>
      <c r="D594" s="145"/>
      <c r="E594" s="145"/>
      <c r="F594" s="145"/>
      <c r="G594" s="145"/>
      <c r="H594" s="145"/>
      <c r="I594" s="145"/>
      <c r="J594" s="145"/>
      <c r="K594" s="145"/>
      <c r="L594" s="145"/>
      <c r="M594" s="145"/>
      <c r="N594" s="148"/>
      <c r="O594" s="149"/>
    </row>
    <row r="595" spans="1:15">
      <c r="A595" s="80"/>
      <c r="B595" s="39" t="str">
        <f>'Gene Table'!E595</f>
        <v>hsa-miR-483-5p</v>
      </c>
      <c r="C595" s="39" t="str">
        <f>'Gene Table'!B595</f>
        <v>I17</v>
      </c>
      <c r="D595" s="145"/>
      <c r="E595" s="145"/>
      <c r="F595" s="145"/>
      <c r="G595" s="145"/>
      <c r="H595" s="145"/>
      <c r="I595" s="145"/>
      <c r="J595" s="145"/>
      <c r="K595" s="145"/>
      <c r="L595" s="145"/>
      <c r="M595" s="145"/>
      <c r="N595" s="148"/>
      <c r="O595" s="149"/>
    </row>
    <row r="596" spans="1:15">
      <c r="A596" s="80"/>
      <c r="B596" s="39" t="str">
        <f>'Gene Table'!E596</f>
        <v>hsa-miR-658</v>
      </c>
      <c r="C596" s="39" t="str">
        <f>'Gene Table'!B596</f>
        <v>I18</v>
      </c>
      <c r="D596" s="145"/>
      <c r="E596" s="145"/>
      <c r="F596" s="145"/>
      <c r="G596" s="145"/>
      <c r="H596" s="145"/>
      <c r="I596" s="145"/>
      <c r="J596" s="145"/>
      <c r="K596" s="145"/>
      <c r="L596" s="145"/>
      <c r="M596" s="145"/>
      <c r="N596" s="148"/>
      <c r="O596" s="149"/>
    </row>
    <row r="597" spans="1:15">
      <c r="A597" s="80"/>
      <c r="B597" s="39" t="str">
        <f>'Gene Table'!E597</f>
        <v>hsa-miR-524-3p</v>
      </c>
      <c r="C597" s="39" t="str">
        <f>'Gene Table'!B597</f>
        <v>I19</v>
      </c>
      <c r="D597" s="145"/>
      <c r="E597" s="145"/>
      <c r="F597" s="145"/>
      <c r="G597" s="145"/>
      <c r="H597" s="145"/>
      <c r="I597" s="145"/>
      <c r="J597" s="145"/>
      <c r="K597" s="145"/>
      <c r="L597" s="145"/>
      <c r="M597" s="145"/>
      <c r="N597" s="148"/>
      <c r="O597" s="149"/>
    </row>
    <row r="598" spans="1:15">
      <c r="A598" s="80"/>
      <c r="B598" s="39" t="str">
        <f>'Gene Table'!E598</f>
        <v>hsa-miR-1268a</v>
      </c>
      <c r="C598" s="39" t="str">
        <f>'Gene Table'!B598</f>
        <v>I20</v>
      </c>
      <c r="D598" s="145"/>
      <c r="E598" s="145"/>
      <c r="F598" s="145"/>
      <c r="G598" s="145"/>
      <c r="H598" s="145"/>
      <c r="I598" s="145"/>
      <c r="J598" s="145"/>
      <c r="K598" s="145"/>
      <c r="L598" s="145"/>
      <c r="M598" s="145"/>
      <c r="N598" s="148"/>
      <c r="O598" s="149"/>
    </row>
    <row r="599" spans="1:15">
      <c r="A599" s="80"/>
      <c r="B599" s="39" t="str">
        <f>'Gene Table'!E599</f>
        <v>hsa-miR-943</v>
      </c>
      <c r="C599" s="39" t="str">
        <f>'Gene Table'!B599</f>
        <v>I21</v>
      </c>
      <c r="D599" s="145"/>
      <c r="E599" s="145"/>
      <c r="F599" s="145"/>
      <c r="G599" s="145"/>
      <c r="H599" s="145"/>
      <c r="I599" s="145"/>
      <c r="J599" s="145"/>
      <c r="K599" s="145"/>
      <c r="L599" s="145"/>
      <c r="M599" s="145"/>
      <c r="N599" s="148"/>
      <c r="O599" s="149"/>
    </row>
    <row r="600" spans="1:15">
      <c r="A600" s="80"/>
      <c r="B600" s="39" t="str">
        <f>'Gene Table'!E600</f>
        <v>hsa-miR-933</v>
      </c>
      <c r="C600" s="39" t="str">
        <f>'Gene Table'!B600</f>
        <v>I22</v>
      </c>
      <c r="D600" s="145"/>
      <c r="E600" s="145"/>
      <c r="F600" s="145"/>
      <c r="G600" s="145"/>
      <c r="H600" s="145"/>
      <c r="I600" s="145"/>
      <c r="J600" s="145"/>
      <c r="K600" s="145"/>
      <c r="L600" s="145"/>
      <c r="M600" s="145"/>
      <c r="N600" s="148"/>
      <c r="O600" s="149"/>
    </row>
    <row r="601" spans="1:15">
      <c r="A601" s="80"/>
      <c r="B601" s="39" t="str">
        <f>'Gene Table'!E601</f>
        <v>hsa-miR-921</v>
      </c>
      <c r="C601" s="39" t="str">
        <f>'Gene Table'!B601</f>
        <v>I23</v>
      </c>
      <c r="D601" s="145"/>
      <c r="E601" s="145"/>
      <c r="F601" s="145"/>
      <c r="G601" s="145"/>
      <c r="H601" s="145"/>
      <c r="I601" s="145"/>
      <c r="J601" s="145"/>
      <c r="K601" s="145"/>
      <c r="L601" s="145"/>
      <c r="M601" s="145"/>
      <c r="N601" s="148"/>
      <c r="O601" s="149"/>
    </row>
    <row r="602" spans="1:15">
      <c r="A602" s="80"/>
      <c r="B602" s="39" t="str">
        <f>'Gene Table'!E602</f>
        <v>hsa-miR-671-5p</v>
      </c>
      <c r="C602" s="39" t="str">
        <f>'Gene Table'!B602</f>
        <v>I24</v>
      </c>
      <c r="D602" s="145"/>
      <c r="E602" s="145"/>
      <c r="F602" s="145"/>
      <c r="G602" s="145"/>
      <c r="H602" s="145"/>
      <c r="I602" s="145"/>
      <c r="J602" s="145"/>
      <c r="K602" s="145"/>
      <c r="L602" s="145"/>
      <c r="M602" s="145"/>
      <c r="N602" s="148"/>
      <c r="O602" s="149"/>
    </row>
    <row r="603" spans="1:15">
      <c r="A603" s="80"/>
      <c r="B603" s="39" t="str">
        <f>'Gene Table'!E603</f>
        <v>hsa-miR-520b</v>
      </c>
      <c r="C603" s="39" t="str">
        <f>'Gene Table'!B603</f>
        <v>J01</v>
      </c>
      <c r="D603" s="145"/>
      <c r="E603" s="145"/>
      <c r="F603" s="145"/>
      <c r="G603" s="145"/>
      <c r="H603" s="145"/>
      <c r="I603" s="145"/>
      <c r="J603" s="145"/>
      <c r="K603" s="145"/>
      <c r="L603" s="145"/>
      <c r="M603" s="145"/>
      <c r="N603" s="148"/>
      <c r="O603" s="149"/>
    </row>
    <row r="604" spans="1:15">
      <c r="A604" s="80"/>
      <c r="B604" s="39" t="str">
        <f>'Gene Table'!E604</f>
        <v>hsa-miR-923</v>
      </c>
      <c r="C604" s="39" t="str">
        <f>'Gene Table'!B604</f>
        <v>J02</v>
      </c>
      <c r="D604" s="145"/>
      <c r="E604" s="145"/>
      <c r="F604" s="145"/>
      <c r="G604" s="145"/>
      <c r="H604" s="145"/>
      <c r="I604" s="145"/>
      <c r="J604" s="145"/>
      <c r="K604" s="145"/>
      <c r="L604" s="145"/>
      <c r="M604" s="145"/>
      <c r="N604" s="148"/>
      <c r="O604" s="149"/>
    </row>
    <row r="605" spans="1:15">
      <c r="A605" s="80"/>
      <c r="B605" s="39" t="str">
        <f>'Gene Table'!E605</f>
        <v>hsa-miR-106a-5p</v>
      </c>
      <c r="C605" s="39" t="str">
        <f>'Gene Table'!B605</f>
        <v>J03</v>
      </c>
      <c r="D605" s="145"/>
      <c r="E605" s="145"/>
      <c r="F605" s="145"/>
      <c r="G605" s="145"/>
      <c r="H605" s="145"/>
      <c r="I605" s="145"/>
      <c r="J605" s="145"/>
      <c r="K605" s="145"/>
      <c r="L605" s="145"/>
      <c r="M605" s="145"/>
      <c r="N605" s="148"/>
      <c r="O605" s="149"/>
    </row>
    <row r="606" spans="1:15">
      <c r="A606" s="80"/>
      <c r="B606" s="39" t="str">
        <f>'Gene Table'!E606</f>
        <v>hsa-miR-221-5p</v>
      </c>
      <c r="C606" s="39" t="str">
        <f>'Gene Table'!B606</f>
        <v>J04</v>
      </c>
      <c r="D606" s="145"/>
      <c r="E606" s="145"/>
      <c r="F606" s="145"/>
      <c r="G606" s="145"/>
      <c r="H606" s="145"/>
      <c r="I606" s="145"/>
      <c r="J606" s="145"/>
      <c r="K606" s="145"/>
      <c r="L606" s="145"/>
      <c r="M606" s="145"/>
      <c r="N606" s="148"/>
      <c r="O606" s="149"/>
    </row>
    <row r="607" spans="1:15">
      <c r="A607" s="80"/>
      <c r="B607" s="39" t="str">
        <f>'Gene Table'!E607</f>
        <v>hsa-miR-517a-3p</v>
      </c>
      <c r="C607" s="39" t="str">
        <f>'Gene Table'!B607</f>
        <v>J05</v>
      </c>
      <c r="D607" s="145"/>
      <c r="E607" s="145"/>
      <c r="F607" s="145"/>
      <c r="G607" s="145"/>
      <c r="H607" s="145"/>
      <c r="I607" s="145"/>
      <c r="J607" s="145"/>
      <c r="K607" s="145"/>
      <c r="L607" s="145"/>
      <c r="M607" s="145"/>
      <c r="N607" s="148"/>
      <c r="O607" s="149"/>
    </row>
    <row r="608" spans="1:15">
      <c r="A608" s="80"/>
      <c r="B608" s="39" t="str">
        <f>'Gene Table'!E608</f>
        <v>hsa-miR-200b-5p</v>
      </c>
      <c r="C608" s="39" t="str">
        <f>'Gene Table'!B608</f>
        <v>J06</v>
      </c>
      <c r="D608" s="145"/>
      <c r="E608" s="145"/>
      <c r="F608" s="145"/>
      <c r="G608" s="145"/>
      <c r="H608" s="145"/>
      <c r="I608" s="145"/>
      <c r="J608" s="145"/>
      <c r="K608" s="145"/>
      <c r="L608" s="145"/>
      <c r="M608" s="145"/>
      <c r="N608" s="148"/>
      <c r="O608" s="149"/>
    </row>
    <row r="609" spans="1:15">
      <c r="A609" s="80"/>
      <c r="B609" s="39" t="str">
        <f>'Gene Table'!E609</f>
        <v>hsa-miR-548k</v>
      </c>
      <c r="C609" s="39" t="str">
        <f>'Gene Table'!B609</f>
        <v>J07</v>
      </c>
      <c r="D609" s="145"/>
      <c r="E609" s="145"/>
      <c r="F609" s="145"/>
      <c r="G609" s="145"/>
      <c r="H609" s="145"/>
      <c r="I609" s="145"/>
      <c r="J609" s="145"/>
      <c r="K609" s="145"/>
      <c r="L609" s="145"/>
      <c r="M609" s="145"/>
      <c r="N609" s="148"/>
      <c r="O609" s="149"/>
    </row>
    <row r="610" spans="1:15">
      <c r="A610" s="80"/>
      <c r="B610" s="39" t="str">
        <f>'Gene Table'!E610</f>
        <v>hsa-let-7a-3p</v>
      </c>
      <c r="C610" s="39" t="str">
        <f>'Gene Table'!B610</f>
        <v>J08</v>
      </c>
      <c r="D610" s="145"/>
      <c r="E610" s="145"/>
      <c r="F610" s="145"/>
      <c r="G610" s="145"/>
      <c r="H610" s="145"/>
      <c r="I610" s="145"/>
      <c r="J610" s="145"/>
      <c r="K610" s="145"/>
      <c r="L610" s="145"/>
      <c r="M610" s="145"/>
      <c r="N610" s="148"/>
      <c r="O610" s="149"/>
    </row>
    <row r="611" spans="1:15">
      <c r="A611" s="80"/>
      <c r="B611" s="39" t="str">
        <f>'Gene Table'!E611</f>
        <v>hsa-miR-181c-5p</v>
      </c>
      <c r="C611" s="39" t="str">
        <f>'Gene Table'!B611</f>
        <v>J09</v>
      </c>
      <c r="D611" s="145"/>
      <c r="E611" s="145"/>
      <c r="F611" s="145"/>
      <c r="G611" s="145"/>
      <c r="H611" s="145"/>
      <c r="I611" s="145"/>
      <c r="J611" s="145"/>
      <c r="K611" s="145"/>
      <c r="L611" s="145"/>
      <c r="M611" s="145"/>
      <c r="N611" s="148"/>
      <c r="O611" s="149"/>
    </row>
    <row r="612" spans="1:15">
      <c r="A612" s="80"/>
      <c r="B612" s="39" t="str">
        <f>'Gene Table'!E612</f>
        <v>hsa-let-7b-3p</v>
      </c>
      <c r="C612" s="39" t="str">
        <f>'Gene Table'!B612</f>
        <v>J10</v>
      </c>
      <c r="D612" s="145"/>
      <c r="E612" s="145"/>
      <c r="F612" s="145"/>
      <c r="G612" s="145"/>
      <c r="H612" s="145"/>
      <c r="I612" s="145"/>
      <c r="J612" s="145"/>
      <c r="K612" s="145"/>
      <c r="L612" s="145"/>
      <c r="M612" s="145"/>
      <c r="N612" s="148"/>
      <c r="O612" s="149"/>
    </row>
    <row r="613" spans="1:15">
      <c r="A613" s="80"/>
      <c r="B613" s="39" t="str">
        <f>'Gene Table'!E613</f>
        <v>hsa-miR-548d-5p</v>
      </c>
      <c r="C613" s="39" t="str">
        <f>'Gene Table'!B613</f>
        <v>J11</v>
      </c>
      <c r="D613" s="145"/>
      <c r="E613" s="145"/>
      <c r="F613" s="145"/>
      <c r="G613" s="145"/>
      <c r="H613" s="145"/>
      <c r="I613" s="145"/>
      <c r="J613" s="145"/>
      <c r="K613" s="145"/>
      <c r="L613" s="145"/>
      <c r="M613" s="145"/>
      <c r="N613" s="148"/>
      <c r="O613" s="149"/>
    </row>
    <row r="614" spans="1:15">
      <c r="A614" s="80"/>
      <c r="B614" s="39" t="str">
        <f>'Gene Table'!E614</f>
        <v>hsa-let-7c*</v>
      </c>
      <c r="C614" s="39" t="str">
        <f>'Gene Table'!B614</f>
        <v>J12</v>
      </c>
      <c r="D614" s="145"/>
      <c r="E614" s="145"/>
      <c r="F614" s="145"/>
      <c r="G614" s="145"/>
      <c r="H614" s="145"/>
      <c r="I614" s="145"/>
      <c r="J614" s="145"/>
      <c r="K614" s="145"/>
      <c r="L614" s="145"/>
      <c r="M614" s="145"/>
      <c r="N614" s="148"/>
      <c r="O614" s="149"/>
    </row>
    <row r="615" spans="1:15">
      <c r="A615" s="80"/>
      <c r="B615" s="39" t="str">
        <f>'Gene Table'!E615</f>
        <v>hsa-miR-17-5p</v>
      </c>
      <c r="C615" s="39" t="str">
        <f>'Gene Table'!B615</f>
        <v>J13</v>
      </c>
      <c r="D615" s="145"/>
      <c r="E615" s="145"/>
      <c r="F615" s="145"/>
      <c r="G615" s="145"/>
      <c r="H615" s="145"/>
      <c r="I615" s="145"/>
      <c r="J615" s="145"/>
      <c r="K615" s="145"/>
      <c r="L615" s="145"/>
      <c r="M615" s="145"/>
      <c r="N615" s="148"/>
      <c r="O615" s="149"/>
    </row>
    <row r="616" spans="1:15">
      <c r="A616" s="80"/>
      <c r="B616" s="39" t="str">
        <f>'Gene Table'!E616</f>
        <v>hsa-let-7d-3p</v>
      </c>
      <c r="C616" s="39" t="str">
        <f>'Gene Table'!B616</f>
        <v>J14</v>
      </c>
      <c r="D616" s="145"/>
      <c r="E616" s="145"/>
      <c r="F616" s="145"/>
      <c r="G616" s="145"/>
      <c r="H616" s="145"/>
      <c r="I616" s="145"/>
      <c r="J616" s="145"/>
      <c r="K616" s="145"/>
      <c r="L616" s="145"/>
      <c r="M616" s="145"/>
      <c r="N616" s="148"/>
      <c r="O616" s="149"/>
    </row>
    <row r="617" spans="1:15">
      <c r="A617" s="80"/>
      <c r="B617" s="39" t="str">
        <f>'Gene Table'!E617</f>
        <v>hsa-miR-29a-3p</v>
      </c>
      <c r="C617" s="39" t="str">
        <f>'Gene Table'!B617</f>
        <v>J15</v>
      </c>
      <c r="D617" s="145"/>
      <c r="E617" s="145"/>
      <c r="F617" s="145"/>
      <c r="G617" s="145"/>
      <c r="H617" s="145"/>
      <c r="I617" s="145"/>
      <c r="J617" s="145"/>
      <c r="K617" s="145"/>
      <c r="L617" s="145"/>
      <c r="M617" s="145"/>
      <c r="N617" s="148"/>
      <c r="O617" s="149"/>
    </row>
    <row r="618" spans="1:15">
      <c r="A618" s="80"/>
      <c r="B618" s="39" t="str">
        <f>'Gene Table'!E618</f>
        <v>hsa-let-7e-3p</v>
      </c>
      <c r="C618" s="39" t="str">
        <f>'Gene Table'!B618</f>
        <v>J16</v>
      </c>
      <c r="D618" s="145"/>
      <c r="E618" s="145"/>
      <c r="F618" s="145"/>
      <c r="G618" s="145"/>
      <c r="H618" s="145"/>
      <c r="I618" s="145"/>
      <c r="J618" s="145"/>
      <c r="K618" s="145"/>
      <c r="L618" s="145"/>
      <c r="M618" s="145"/>
      <c r="N618" s="148"/>
      <c r="O618" s="149"/>
    </row>
    <row r="619" spans="1:15">
      <c r="A619" s="80"/>
      <c r="B619" s="39" t="str">
        <f>'Gene Table'!E619</f>
        <v>hsa-miR-29c-3p</v>
      </c>
      <c r="C619" s="39" t="str">
        <f>'Gene Table'!B619</f>
        <v>J17</v>
      </c>
      <c r="D619" s="145"/>
      <c r="E619" s="145"/>
      <c r="F619" s="145"/>
      <c r="G619" s="145"/>
      <c r="H619" s="145"/>
      <c r="I619" s="145"/>
      <c r="J619" s="145"/>
      <c r="K619" s="145"/>
      <c r="L619" s="145"/>
      <c r="M619" s="145"/>
      <c r="N619" s="148"/>
      <c r="O619" s="149"/>
    </row>
    <row r="620" spans="1:15">
      <c r="A620" s="80"/>
      <c r="B620" s="39" t="str">
        <f>'Gene Table'!E620</f>
        <v>hsa-let-7f-1-3p</v>
      </c>
      <c r="C620" s="39" t="str">
        <f>'Gene Table'!B620</f>
        <v>J18</v>
      </c>
      <c r="D620" s="145"/>
      <c r="E620" s="145"/>
      <c r="F620" s="145"/>
      <c r="G620" s="145"/>
      <c r="H620" s="145"/>
      <c r="I620" s="145"/>
      <c r="J620" s="145"/>
      <c r="K620" s="145"/>
      <c r="L620" s="145"/>
      <c r="M620" s="145"/>
      <c r="N620" s="148"/>
      <c r="O620" s="149"/>
    </row>
    <row r="621" spans="1:15">
      <c r="A621" s="80"/>
      <c r="B621" s="39" t="str">
        <f>'Gene Table'!E621</f>
        <v>hsa-miR-196b-5p</v>
      </c>
      <c r="C621" s="39" t="str">
        <f>'Gene Table'!B621</f>
        <v>J19</v>
      </c>
      <c r="D621" s="145"/>
      <c r="E621" s="145"/>
      <c r="F621" s="145"/>
      <c r="G621" s="145"/>
      <c r="H621" s="145"/>
      <c r="I621" s="145"/>
      <c r="J621" s="145"/>
      <c r="K621" s="145"/>
      <c r="L621" s="145"/>
      <c r="M621" s="145"/>
      <c r="N621" s="148"/>
      <c r="O621" s="149"/>
    </row>
    <row r="622" spans="1:15">
      <c r="A622" s="80"/>
      <c r="B622" s="39" t="str">
        <f>'Gene Table'!E622</f>
        <v>hsa-let-7f-2-3p</v>
      </c>
      <c r="C622" s="39" t="str">
        <f>'Gene Table'!B622</f>
        <v>J20</v>
      </c>
      <c r="D622" s="145"/>
      <c r="E622" s="145"/>
      <c r="F622" s="145"/>
      <c r="G622" s="145"/>
      <c r="H622" s="145"/>
      <c r="I622" s="145"/>
      <c r="J622" s="145"/>
      <c r="K622" s="145"/>
      <c r="L622" s="145"/>
      <c r="M622" s="145"/>
      <c r="N622" s="148"/>
      <c r="O622" s="149"/>
    </row>
    <row r="623" spans="1:15">
      <c r="A623" s="80"/>
      <c r="B623" s="39" t="str">
        <f>'Gene Table'!E623</f>
        <v>hsa-miR-520e</v>
      </c>
      <c r="C623" s="39" t="str">
        <f>'Gene Table'!B623</f>
        <v>J21</v>
      </c>
      <c r="D623" s="145"/>
      <c r="E623" s="145"/>
      <c r="F623" s="145"/>
      <c r="G623" s="145"/>
      <c r="H623" s="145"/>
      <c r="I623" s="145"/>
      <c r="J623" s="145"/>
      <c r="K623" s="145"/>
      <c r="L623" s="145"/>
      <c r="M623" s="145"/>
      <c r="N623" s="148"/>
      <c r="O623" s="149"/>
    </row>
    <row r="624" spans="1:15">
      <c r="A624" s="80"/>
      <c r="B624" s="39" t="str">
        <f>'Gene Table'!E624</f>
        <v>hsa-let-7i-3p</v>
      </c>
      <c r="C624" s="39" t="str">
        <f>'Gene Table'!B624</f>
        <v>J22</v>
      </c>
      <c r="D624" s="145"/>
      <c r="E624" s="145"/>
      <c r="F624" s="145"/>
      <c r="G624" s="145"/>
      <c r="H624" s="145"/>
      <c r="I624" s="145"/>
      <c r="J624" s="145"/>
      <c r="K624" s="145"/>
      <c r="L624" s="145"/>
      <c r="M624" s="145"/>
      <c r="N624" s="148"/>
      <c r="O624" s="149"/>
    </row>
    <row r="625" spans="1:15">
      <c r="A625" s="80"/>
      <c r="B625" s="39" t="str">
        <f>'Gene Table'!E625</f>
        <v>hsa-miR-27b-3p</v>
      </c>
      <c r="C625" s="39" t="str">
        <f>'Gene Table'!B625</f>
        <v>J23</v>
      </c>
      <c r="D625" s="145"/>
      <c r="E625" s="145"/>
      <c r="F625" s="145"/>
      <c r="G625" s="145"/>
      <c r="H625" s="145"/>
      <c r="I625" s="145"/>
      <c r="J625" s="145"/>
      <c r="K625" s="145"/>
      <c r="L625" s="145"/>
      <c r="M625" s="145"/>
      <c r="N625" s="148"/>
      <c r="O625" s="149"/>
    </row>
    <row r="626" spans="1:15">
      <c r="A626" s="80"/>
      <c r="B626" s="39" t="str">
        <f>'Gene Table'!E626</f>
        <v>hsa-miR-100-3p</v>
      </c>
      <c r="C626" s="39" t="str">
        <f>'Gene Table'!B626</f>
        <v>J24</v>
      </c>
      <c r="D626" s="145"/>
      <c r="E626" s="145"/>
      <c r="F626" s="145"/>
      <c r="G626" s="145"/>
      <c r="H626" s="145"/>
      <c r="I626" s="145"/>
      <c r="J626" s="145"/>
      <c r="K626" s="145"/>
      <c r="L626" s="145"/>
      <c r="M626" s="145"/>
      <c r="N626" s="148"/>
      <c r="O626" s="149"/>
    </row>
    <row r="627" spans="1:15">
      <c r="A627" s="80"/>
      <c r="B627" s="39" t="str">
        <f>'Gene Table'!E627</f>
        <v>hsa-miR-1287</v>
      </c>
      <c r="C627" s="39" t="str">
        <f>'Gene Table'!B627</f>
        <v>K01</v>
      </c>
      <c r="D627" s="145"/>
      <c r="E627" s="145"/>
      <c r="F627" s="145"/>
      <c r="G627" s="145"/>
      <c r="H627" s="145"/>
      <c r="I627" s="145"/>
      <c r="J627" s="145"/>
      <c r="K627" s="145"/>
      <c r="L627" s="145"/>
      <c r="M627" s="145"/>
      <c r="N627" s="148"/>
      <c r="O627" s="149"/>
    </row>
    <row r="628" spans="1:15">
      <c r="A628" s="80"/>
      <c r="B628" s="39" t="str">
        <f>'Gene Table'!E628</f>
        <v>hsa-miR-346</v>
      </c>
      <c r="C628" s="39" t="str">
        <f>'Gene Table'!B628</f>
        <v>K02</v>
      </c>
      <c r="D628" s="145"/>
      <c r="E628" s="145"/>
      <c r="F628" s="145"/>
      <c r="G628" s="145"/>
      <c r="H628" s="145"/>
      <c r="I628" s="145"/>
      <c r="J628" s="145"/>
      <c r="K628" s="145"/>
      <c r="L628" s="145"/>
      <c r="M628" s="145"/>
      <c r="N628" s="148"/>
      <c r="O628" s="149"/>
    </row>
    <row r="629" spans="1:15">
      <c r="A629" s="80"/>
      <c r="B629" s="39" t="str">
        <f>'Gene Table'!E629</f>
        <v>hsa-miR-409-3p</v>
      </c>
      <c r="C629" s="39" t="str">
        <f>'Gene Table'!B629</f>
        <v>K03</v>
      </c>
      <c r="D629" s="145"/>
      <c r="E629" s="145"/>
      <c r="F629" s="145"/>
      <c r="G629" s="145"/>
      <c r="H629" s="145"/>
      <c r="I629" s="145"/>
      <c r="J629" s="145"/>
      <c r="K629" s="145"/>
      <c r="L629" s="145"/>
      <c r="M629" s="145"/>
      <c r="N629" s="148"/>
      <c r="O629" s="149"/>
    </row>
    <row r="630" spans="1:15">
      <c r="A630" s="80"/>
      <c r="B630" s="39" t="str">
        <f>'Gene Table'!E630</f>
        <v>hsa-miR-663a</v>
      </c>
      <c r="C630" s="39" t="str">
        <f>'Gene Table'!B630</f>
        <v>K04</v>
      </c>
      <c r="D630" s="145"/>
      <c r="E630" s="145"/>
      <c r="F630" s="145"/>
      <c r="G630" s="145"/>
      <c r="H630" s="145"/>
      <c r="I630" s="145"/>
      <c r="J630" s="145"/>
      <c r="K630" s="145"/>
      <c r="L630" s="145"/>
      <c r="M630" s="145"/>
      <c r="N630" s="148"/>
      <c r="O630" s="149"/>
    </row>
    <row r="631" spans="1:15">
      <c r="A631" s="80"/>
      <c r="B631" s="39" t="str">
        <f>'Gene Table'!E631</f>
        <v>hsa-miR-657</v>
      </c>
      <c r="C631" s="39" t="str">
        <f>'Gene Table'!B631</f>
        <v>K05</v>
      </c>
      <c r="D631" s="145"/>
      <c r="E631" s="145"/>
      <c r="F631" s="145"/>
      <c r="G631" s="145"/>
      <c r="H631" s="145"/>
      <c r="I631" s="145"/>
      <c r="J631" s="145"/>
      <c r="K631" s="145"/>
      <c r="L631" s="145"/>
      <c r="M631" s="145"/>
      <c r="N631" s="148"/>
      <c r="O631" s="149"/>
    </row>
    <row r="632" spans="1:15">
      <c r="A632" s="80"/>
      <c r="B632" s="39" t="str">
        <f>'Gene Table'!E632</f>
        <v>hsa-miR-654-5p</v>
      </c>
      <c r="C632" s="39" t="str">
        <f>'Gene Table'!B632</f>
        <v>K06</v>
      </c>
      <c r="D632" s="145"/>
      <c r="E632" s="145"/>
      <c r="F632" s="145"/>
      <c r="G632" s="145"/>
      <c r="H632" s="145"/>
      <c r="I632" s="145"/>
      <c r="J632" s="145"/>
      <c r="K632" s="145"/>
      <c r="L632" s="145"/>
      <c r="M632" s="145"/>
      <c r="N632" s="148"/>
      <c r="O632" s="149"/>
    </row>
    <row r="633" spans="1:15">
      <c r="A633" s="80"/>
      <c r="B633" s="39" t="str">
        <f>'Gene Table'!E633</f>
        <v>hsa-miR-936</v>
      </c>
      <c r="C633" s="39" t="str">
        <f>'Gene Table'!B633</f>
        <v>K07</v>
      </c>
      <c r="D633" s="145"/>
      <c r="E633" s="145"/>
      <c r="F633" s="145"/>
      <c r="G633" s="145"/>
      <c r="H633" s="145"/>
      <c r="I633" s="145"/>
      <c r="J633" s="145"/>
      <c r="K633" s="145"/>
      <c r="L633" s="145"/>
      <c r="M633" s="145"/>
      <c r="N633" s="148"/>
      <c r="O633" s="149"/>
    </row>
    <row r="634" spans="1:15">
      <c r="A634" s="80"/>
      <c r="B634" s="39" t="str">
        <f>'Gene Table'!E634</f>
        <v>hsa-miR-1234</v>
      </c>
      <c r="C634" s="39" t="str">
        <f>'Gene Table'!B634</f>
        <v>K08</v>
      </c>
      <c r="D634" s="145"/>
      <c r="E634" s="145"/>
      <c r="F634" s="145"/>
      <c r="G634" s="145"/>
      <c r="H634" s="145"/>
      <c r="I634" s="145"/>
      <c r="J634" s="145"/>
      <c r="K634" s="145"/>
      <c r="L634" s="145"/>
      <c r="M634" s="145"/>
      <c r="N634" s="148"/>
      <c r="O634" s="149"/>
    </row>
    <row r="635" spans="1:15">
      <c r="A635" s="80"/>
      <c r="B635" s="39" t="str">
        <f>'Gene Table'!E635</f>
        <v>hsa-miR-1260a</v>
      </c>
      <c r="C635" s="39" t="str">
        <f>'Gene Table'!B635</f>
        <v>K09</v>
      </c>
      <c r="D635" s="145"/>
      <c r="E635" s="145"/>
      <c r="F635" s="145"/>
      <c r="G635" s="145"/>
      <c r="H635" s="145"/>
      <c r="I635" s="145"/>
      <c r="J635" s="145"/>
      <c r="K635" s="145"/>
      <c r="L635" s="145"/>
      <c r="M635" s="145"/>
      <c r="N635" s="148"/>
      <c r="O635" s="149"/>
    </row>
    <row r="636" spans="1:15">
      <c r="A636" s="80"/>
      <c r="B636" s="39" t="str">
        <f>'Gene Table'!E636</f>
        <v>hsa-miR-1228-3p</v>
      </c>
      <c r="C636" s="39" t="str">
        <f>'Gene Table'!B636</f>
        <v>K10</v>
      </c>
      <c r="D636" s="145"/>
      <c r="E636" s="145"/>
      <c r="F636" s="145"/>
      <c r="G636" s="145"/>
      <c r="H636" s="145"/>
      <c r="I636" s="145"/>
      <c r="J636" s="145"/>
      <c r="K636" s="145"/>
      <c r="L636" s="145"/>
      <c r="M636" s="145"/>
      <c r="N636" s="148"/>
      <c r="O636" s="149"/>
    </row>
    <row r="637" spans="1:15">
      <c r="A637" s="80"/>
      <c r="B637" s="39" t="str">
        <f>'Gene Table'!E637</f>
        <v>hsa-miR-371a-3p</v>
      </c>
      <c r="C637" s="39" t="str">
        <f>'Gene Table'!B637</f>
        <v>K11</v>
      </c>
      <c r="D637" s="145"/>
      <c r="E637" s="145"/>
      <c r="F637" s="145"/>
      <c r="G637" s="145"/>
      <c r="H637" s="145"/>
      <c r="I637" s="145"/>
      <c r="J637" s="145"/>
      <c r="K637" s="145"/>
      <c r="L637" s="145"/>
      <c r="M637" s="145"/>
      <c r="N637" s="148"/>
      <c r="O637" s="149"/>
    </row>
    <row r="638" spans="1:15">
      <c r="A638" s="80"/>
      <c r="B638" s="39" t="str">
        <f>'Gene Table'!E638</f>
        <v>hsa-miR-596</v>
      </c>
      <c r="C638" s="39" t="str">
        <f>'Gene Table'!B638</f>
        <v>K12</v>
      </c>
      <c r="D638" s="145"/>
      <c r="E638" s="145"/>
      <c r="F638" s="145"/>
      <c r="G638" s="145"/>
      <c r="H638" s="145"/>
      <c r="I638" s="145"/>
      <c r="J638" s="145"/>
      <c r="K638" s="145"/>
      <c r="L638" s="145"/>
      <c r="M638" s="145"/>
      <c r="N638" s="148"/>
      <c r="O638" s="149"/>
    </row>
    <row r="639" spans="1:15">
      <c r="A639" s="80"/>
      <c r="B639" s="39" t="str">
        <f>'Gene Table'!E639</f>
        <v>hsa-miR-433</v>
      </c>
      <c r="C639" s="39" t="str">
        <f>'Gene Table'!B639</f>
        <v>K13</v>
      </c>
      <c r="D639" s="145"/>
      <c r="E639" s="145"/>
      <c r="F639" s="145"/>
      <c r="G639" s="145"/>
      <c r="H639" s="145"/>
      <c r="I639" s="145"/>
      <c r="J639" s="145"/>
      <c r="K639" s="145"/>
      <c r="L639" s="145"/>
      <c r="M639" s="145"/>
      <c r="N639" s="148"/>
      <c r="O639" s="149"/>
    </row>
    <row r="640" spans="1:15">
      <c r="A640" s="80"/>
      <c r="B640" s="39" t="str">
        <f>'Gene Table'!E640</f>
        <v>hsa-miR-941</v>
      </c>
      <c r="C640" s="39" t="str">
        <f>'Gene Table'!B640</f>
        <v>K14</v>
      </c>
      <c r="D640" s="145"/>
      <c r="E640" s="145"/>
      <c r="F640" s="145"/>
      <c r="G640" s="145"/>
      <c r="H640" s="145"/>
      <c r="I640" s="145"/>
      <c r="J640" s="145"/>
      <c r="K640" s="145"/>
      <c r="L640" s="145"/>
      <c r="M640" s="145"/>
      <c r="N640" s="148"/>
      <c r="O640" s="149"/>
    </row>
    <row r="641" spans="1:15">
      <c r="A641" s="80"/>
      <c r="B641" s="39" t="str">
        <f>'Gene Table'!E641</f>
        <v>hsa-miR-523-3p</v>
      </c>
      <c r="C641" s="39" t="str">
        <f>'Gene Table'!B641</f>
        <v>K15</v>
      </c>
      <c r="D641" s="145"/>
      <c r="E641" s="145"/>
      <c r="F641" s="145"/>
      <c r="G641" s="145"/>
      <c r="H641" s="145"/>
      <c r="I641" s="145"/>
      <c r="J641" s="145"/>
      <c r="K641" s="145"/>
      <c r="L641" s="145"/>
      <c r="M641" s="145"/>
      <c r="N641" s="148"/>
      <c r="O641" s="149"/>
    </row>
    <row r="642" spans="1:15">
      <c r="A642" s="80"/>
      <c r="B642" s="39" t="str">
        <f>'Gene Table'!E642</f>
        <v>hsa-miR-611</v>
      </c>
      <c r="C642" s="39" t="str">
        <f>'Gene Table'!B642</f>
        <v>K16</v>
      </c>
      <c r="D642" s="145"/>
      <c r="E642" s="145"/>
      <c r="F642" s="145"/>
      <c r="G642" s="145"/>
      <c r="H642" s="145"/>
      <c r="I642" s="145"/>
      <c r="J642" s="145"/>
      <c r="K642" s="145"/>
      <c r="L642" s="145"/>
      <c r="M642" s="145"/>
      <c r="N642" s="148"/>
      <c r="O642" s="149"/>
    </row>
    <row r="643" spans="1:15">
      <c r="A643" s="80"/>
      <c r="B643" s="39" t="str">
        <f>'Gene Table'!E643</f>
        <v>hsa-miR-34c-3p</v>
      </c>
      <c r="C643" s="39" t="str">
        <f>'Gene Table'!B643</f>
        <v>K17</v>
      </c>
      <c r="D643" s="145"/>
      <c r="E643" s="145"/>
      <c r="F643" s="145"/>
      <c r="G643" s="145"/>
      <c r="H643" s="145"/>
      <c r="I643" s="145"/>
      <c r="J643" s="145"/>
      <c r="K643" s="145"/>
      <c r="L643" s="145"/>
      <c r="M643" s="145"/>
      <c r="N643" s="148"/>
      <c r="O643" s="149"/>
    </row>
    <row r="644" spans="1:15">
      <c r="A644" s="80"/>
      <c r="B644" s="39" t="str">
        <f>'Gene Table'!E644</f>
        <v>hsa-miR-637</v>
      </c>
      <c r="C644" s="39" t="str">
        <f>'Gene Table'!B644</f>
        <v>K18</v>
      </c>
      <c r="D644" s="145"/>
      <c r="E644" s="145"/>
      <c r="F644" s="145"/>
      <c r="G644" s="145"/>
      <c r="H644" s="145"/>
      <c r="I644" s="145"/>
      <c r="J644" s="145"/>
      <c r="K644" s="145"/>
      <c r="L644" s="145"/>
      <c r="M644" s="145"/>
      <c r="N644" s="148"/>
      <c r="O644" s="149"/>
    </row>
    <row r="645" spans="1:15">
      <c r="A645" s="80"/>
      <c r="B645" s="39" t="str">
        <f>'Gene Table'!E645</f>
        <v>hsa-miR-425-5p</v>
      </c>
      <c r="C645" s="39" t="str">
        <f>'Gene Table'!B645</f>
        <v>K19</v>
      </c>
      <c r="D645" s="145"/>
      <c r="E645" s="145"/>
      <c r="F645" s="145"/>
      <c r="G645" s="145"/>
      <c r="H645" s="145"/>
      <c r="I645" s="145"/>
      <c r="J645" s="145"/>
      <c r="K645" s="145"/>
      <c r="L645" s="145"/>
      <c r="M645" s="145"/>
      <c r="N645" s="148"/>
      <c r="O645" s="149"/>
    </row>
    <row r="646" spans="1:15">
      <c r="A646" s="80"/>
      <c r="B646" s="39" t="str">
        <f>'Gene Table'!E646</f>
        <v>hsa-miR-675-5p</v>
      </c>
      <c r="C646" s="39" t="str">
        <f>'Gene Table'!B646</f>
        <v>K20</v>
      </c>
      <c r="D646" s="145"/>
      <c r="E646" s="145"/>
      <c r="F646" s="145"/>
      <c r="G646" s="145"/>
      <c r="H646" s="145"/>
      <c r="I646" s="145"/>
      <c r="J646" s="145"/>
      <c r="K646" s="145"/>
      <c r="L646" s="145"/>
      <c r="M646" s="145"/>
      <c r="N646" s="148"/>
      <c r="O646" s="149"/>
    </row>
    <row r="647" spans="1:15">
      <c r="A647" s="80"/>
      <c r="B647" s="39" t="str">
        <f>'Gene Table'!E647</f>
        <v>hsa-miR-486-3p</v>
      </c>
      <c r="C647" s="39" t="str">
        <f>'Gene Table'!B647</f>
        <v>K21</v>
      </c>
      <c r="D647" s="145"/>
      <c r="E647" s="145"/>
      <c r="F647" s="145"/>
      <c r="G647" s="145"/>
      <c r="H647" s="145"/>
      <c r="I647" s="145"/>
      <c r="J647" s="145"/>
      <c r="K647" s="145"/>
      <c r="L647" s="145"/>
      <c r="M647" s="145"/>
      <c r="N647" s="148"/>
      <c r="O647" s="149"/>
    </row>
    <row r="648" spans="1:15">
      <c r="A648" s="80"/>
      <c r="B648" s="39" t="str">
        <f>'Gene Table'!E648</f>
        <v>hsa-miR-339-3p</v>
      </c>
      <c r="C648" s="39" t="str">
        <f>'Gene Table'!B648</f>
        <v>K22</v>
      </c>
      <c r="D648" s="145"/>
      <c r="E648" s="145"/>
      <c r="F648" s="145"/>
      <c r="G648" s="145"/>
      <c r="H648" s="145"/>
      <c r="I648" s="145"/>
      <c r="J648" s="145"/>
      <c r="K648" s="145"/>
      <c r="L648" s="145"/>
      <c r="M648" s="145"/>
      <c r="N648" s="148"/>
      <c r="O648" s="149"/>
    </row>
    <row r="649" spans="1:15">
      <c r="A649" s="80"/>
      <c r="B649" s="39" t="str">
        <f>'Gene Table'!E649</f>
        <v>hsa-miR-492</v>
      </c>
      <c r="C649" s="39" t="str">
        <f>'Gene Table'!B649</f>
        <v>K23</v>
      </c>
      <c r="D649" s="145"/>
      <c r="E649" s="145"/>
      <c r="F649" s="145"/>
      <c r="G649" s="145"/>
      <c r="H649" s="145"/>
      <c r="I649" s="145"/>
      <c r="J649" s="145"/>
      <c r="K649" s="145"/>
      <c r="L649" s="145"/>
      <c r="M649" s="145"/>
      <c r="N649" s="148"/>
      <c r="O649" s="149"/>
    </row>
    <row r="650" spans="1:15">
      <c r="A650" s="80"/>
      <c r="B650" s="39" t="str">
        <f>'Gene Table'!E650</f>
        <v>hsa-miR-1247-5p</v>
      </c>
      <c r="C650" s="39" t="str">
        <f>'Gene Table'!B650</f>
        <v>K24</v>
      </c>
      <c r="D650" s="145"/>
      <c r="E650" s="145"/>
      <c r="F650" s="145"/>
      <c r="G650" s="145"/>
      <c r="H650" s="145"/>
      <c r="I650" s="145"/>
      <c r="J650" s="145"/>
      <c r="K650" s="145"/>
      <c r="L650" s="145"/>
      <c r="M650" s="145"/>
      <c r="N650" s="148"/>
      <c r="O650" s="149"/>
    </row>
    <row r="651" spans="1:15">
      <c r="A651" s="80"/>
      <c r="B651" s="39" t="str">
        <f>'Gene Table'!E651</f>
        <v>hsa-miR-19a-3p</v>
      </c>
      <c r="C651" s="39" t="str">
        <f>'Gene Table'!B651</f>
        <v>L01</v>
      </c>
      <c r="D651" s="145"/>
      <c r="E651" s="145"/>
      <c r="F651" s="145"/>
      <c r="G651" s="145"/>
      <c r="H651" s="145"/>
      <c r="I651" s="145"/>
      <c r="J651" s="145"/>
      <c r="K651" s="145"/>
      <c r="L651" s="145"/>
      <c r="M651" s="145"/>
      <c r="N651" s="148"/>
      <c r="O651" s="149"/>
    </row>
    <row r="652" spans="1:15">
      <c r="A652" s="80"/>
      <c r="B652" s="39" t="str">
        <f>'Gene Table'!E652</f>
        <v>hsa-miR-101-5p</v>
      </c>
      <c r="C652" s="39" t="str">
        <f>'Gene Table'!B652</f>
        <v>L02</v>
      </c>
      <c r="D652" s="145"/>
      <c r="E652" s="145"/>
      <c r="F652" s="145"/>
      <c r="G652" s="145"/>
      <c r="H652" s="145"/>
      <c r="I652" s="145"/>
      <c r="J652" s="145"/>
      <c r="K652" s="145"/>
      <c r="L652" s="145"/>
      <c r="M652" s="145"/>
      <c r="N652" s="148"/>
      <c r="O652" s="149"/>
    </row>
    <row r="653" spans="1:15">
      <c r="A653" s="80"/>
      <c r="B653" s="39" t="str">
        <f>'Gene Table'!E653</f>
        <v>hsa-miR-27a-3p</v>
      </c>
      <c r="C653" s="39" t="str">
        <f>'Gene Table'!B653</f>
        <v>L03</v>
      </c>
      <c r="D653" s="145"/>
      <c r="E653" s="145"/>
      <c r="F653" s="145"/>
      <c r="G653" s="145"/>
      <c r="H653" s="145"/>
      <c r="I653" s="145"/>
      <c r="J653" s="145"/>
      <c r="K653" s="145"/>
      <c r="L653" s="145"/>
      <c r="M653" s="145"/>
      <c r="N653" s="148"/>
      <c r="O653" s="149"/>
    </row>
    <row r="654" spans="1:15">
      <c r="A654" s="80"/>
      <c r="B654" s="39" t="str">
        <f>'Gene Table'!E654</f>
        <v>hsa-miR-106b-3p</v>
      </c>
      <c r="C654" s="39" t="str">
        <f>'Gene Table'!B654</f>
        <v>L04</v>
      </c>
      <c r="D654" s="145"/>
      <c r="E654" s="145"/>
      <c r="F654" s="145"/>
      <c r="G654" s="145"/>
      <c r="H654" s="145"/>
      <c r="I654" s="145"/>
      <c r="J654" s="145"/>
      <c r="K654" s="145"/>
      <c r="L654" s="145"/>
      <c r="M654" s="145"/>
      <c r="N654" s="148"/>
      <c r="O654" s="149"/>
    </row>
    <row r="655" spans="1:15">
      <c r="A655" s="80"/>
      <c r="B655" s="39" t="str">
        <f>'Gene Table'!E655</f>
        <v>hsa-miR-181a-5p</v>
      </c>
      <c r="C655" s="39" t="str">
        <f>'Gene Table'!B655</f>
        <v>L05</v>
      </c>
      <c r="D655" s="145"/>
      <c r="E655" s="145"/>
      <c r="F655" s="145"/>
      <c r="G655" s="145"/>
      <c r="H655" s="145"/>
      <c r="I655" s="145"/>
      <c r="J655" s="145"/>
      <c r="K655" s="145"/>
      <c r="L655" s="145"/>
      <c r="M655" s="145"/>
      <c r="N655" s="148"/>
      <c r="O655" s="149"/>
    </row>
    <row r="656" spans="1:15">
      <c r="A656" s="80"/>
      <c r="B656" s="39" t="str">
        <f>'Gene Table'!E656</f>
        <v>hsa-miR-10a-3p</v>
      </c>
      <c r="C656" s="39" t="str">
        <f>'Gene Table'!B656</f>
        <v>L06</v>
      </c>
      <c r="D656" s="145"/>
      <c r="E656" s="145"/>
      <c r="F656" s="145"/>
      <c r="G656" s="145"/>
      <c r="H656" s="145"/>
      <c r="I656" s="145"/>
      <c r="J656" s="145"/>
      <c r="K656" s="145"/>
      <c r="L656" s="145"/>
      <c r="M656" s="145"/>
      <c r="N656" s="148"/>
      <c r="O656" s="149"/>
    </row>
    <row r="657" spans="1:15">
      <c r="A657" s="80"/>
      <c r="B657" s="39" t="str">
        <f>'Gene Table'!E657</f>
        <v>hsa-miR-548i</v>
      </c>
      <c r="C657" s="39" t="str">
        <f>'Gene Table'!B657</f>
        <v>L07</v>
      </c>
      <c r="D657" s="145"/>
      <c r="E657" s="145"/>
      <c r="F657" s="145"/>
      <c r="G657" s="145"/>
      <c r="H657" s="145"/>
      <c r="I657" s="145"/>
      <c r="J657" s="145"/>
      <c r="K657" s="145"/>
      <c r="L657" s="145"/>
      <c r="M657" s="145"/>
      <c r="N657" s="148"/>
      <c r="O657" s="149"/>
    </row>
    <row r="658" spans="1:15">
      <c r="A658" s="80"/>
      <c r="B658" s="39" t="str">
        <f>'Gene Table'!E658</f>
        <v>hsa-miR-10b-3p</v>
      </c>
      <c r="C658" s="39" t="str">
        <f>'Gene Table'!B658</f>
        <v>L08</v>
      </c>
      <c r="D658" s="145"/>
      <c r="E658" s="145"/>
      <c r="F658" s="145"/>
      <c r="G658" s="145"/>
      <c r="H658" s="145"/>
      <c r="I658" s="145"/>
      <c r="J658" s="145"/>
      <c r="K658" s="145"/>
      <c r="L658" s="145"/>
      <c r="M658" s="145"/>
      <c r="N658" s="148"/>
      <c r="O658" s="149"/>
    </row>
    <row r="659" spans="1:15">
      <c r="A659" s="80"/>
      <c r="B659" s="39" t="str">
        <f>'Gene Table'!E659</f>
        <v>hsa-miR-103a-3p</v>
      </c>
      <c r="C659" s="39" t="str">
        <f>'Gene Table'!B659</f>
        <v>L09</v>
      </c>
      <c r="D659" s="145"/>
      <c r="E659" s="145"/>
      <c r="F659" s="145"/>
      <c r="G659" s="145"/>
      <c r="H659" s="145"/>
      <c r="I659" s="145"/>
      <c r="J659" s="145"/>
      <c r="K659" s="145"/>
      <c r="L659" s="145"/>
      <c r="M659" s="145"/>
      <c r="N659" s="148"/>
      <c r="O659" s="149"/>
    </row>
    <row r="660" spans="1:15">
      <c r="A660" s="80"/>
      <c r="B660" s="39" t="str">
        <f>'Gene Table'!E660</f>
        <v>hsa-miR-122-3p</v>
      </c>
      <c r="C660" s="39" t="str">
        <f>'Gene Table'!B660</f>
        <v>L10</v>
      </c>
      <c r="D660" s="145"/>
      <c r="E660" s="145"/>
      <c r="F660" s="145"/>
      <c r="G660" s="145"/>
      <c r="H660" s="145"/>
      <c r="I660" s="145"/>
      <c r="J660" s="145"/>
      <c r="K660" s="145"/>
      <c r="L660" s="145"/>
      <c r="M660" s="145"/>
      <c r="N660" s="148"/>
      <c r="O660" s="149"/>
    </row>
    <row r="661" spans="1:15">
      <c r="A661" s="80"/>
      <c r="B661" s="39" t="str">
        <f>'Gene Table'!E661</f>
        <v>hsa-miR-107</v>
      </c>
      <c r="C661" s="39" t="str">
        <f>'Gene Table'!B661</f>
        <v>L11</v>
      </c>
      <c r="D661" s="145"/>
      <c r="E661" s="145"/>
      <c r="F661" s="145"/>
      <c r="G661" s="145"/>
      <c r="H661" s="145"/>
      <c r="I661" s="145"/>
      <c r="J661" s="145"/>
      <c r="K661" s="145"/>
      <c r="L661" s="145"/>
      <c r="M661" s="145"/>
      <c r="N661" s="148"/>
      <c r="O661" s="149"/>
    </row>
    <row r="662" spans="1:15">
      <c r="A662" s="80"/>
      <c r="B662" s="39" t="str">
        <f>'Gene Table'!E662</f>
        <v>hsa-miR-124-5p</v>
      </c>
      <c r="C662" s="39" t="str">
        <f>'Gene Table'!B662</f>
        <v>L12</v>
      </c>
      <c r="D662" s="145"/>
      <c r="E662" s="145"/>
      <c r="F662" s="145"/>
      <c r="G662" s="145"/>
      <c r="H662" s="145"/>
      <c r="I662" s="145"/>
      <c r="J662" s="145"/>
      <c r="K662" s="145"/>
      <c r="L662" s="145"/>
      <c r="M662" s="145"/>
      <c r="N662" s="148"/>
      <c r="O662" s="149"/>
    </row>
    <row r="663" spans="1:15">
      <c r="A663" s="80"/>
      <c r="B663" s="39" t="str">
        <f>'Gene Table'!E663</f>
        <v>hsa-miR-548c-5p</v>
      </c>
      <c r="C663" s="39" t="str">
        <f>'Gene Table'!B663</f>
        <v>L13</v>
      </c>
      <c r="D663" s="145"/>
      <c r="E663" s="145"/>
      <c r="F663" s="145"/>
      <c r="G663" s="145"/>
      <c r="H663" s="145"/>
      <c r="I663" s="145"/>
      <c r="J663" s="145"/>
      <c r="K663" s="145"/>
      <c r="L663" s="145"/>
      <c r="M663" s="145"/>
      <c r="N663" s="148"/>
      <c r="O663" s="149"/>
    </row>
    <row r="664" spans="1:15">
      <c r="A664" s="80"/>
      <c r="B664" s="39" t="str">
        <f>'Gene Table'!E664</f>
        <v>hsa-miR-129-1-3p</v>
      </c>
      <c r="C664" s="39" t="str">
        <f>'Gene Table'!B664</f>
        <v>L14</v>
      </c>
      <c r="D664" s="145"/>
      <c r="E664" s="145"/>
      <c r="F664" s="145"/>
      <c r="G664" s="145"/>
      <c r="H664" s="145"/>
      <c r="I664" s="145"/>
      <c r="J664" s="145"/>
      <c r="K664" s="145"/>
      <c r="L664" s="145"/>
      <c r="M664" s="145"/>
      <c r="N664" s="148"/>
      <c r="O664" s="149"/>
    </row>
    <row r="665" spans="1:15">
      <c r="A665" s="80"/>
      <c r="B665" s="39" t="str">
        <f>'Gene Table'!E665</f>
        <v>hsa-miR-133b</v>
      </c>
      <c r="C665" s="39" t="str">
        <f>'Gene Table'!B665</f>
        <v>L15</v>
      </c>
      <c r="D665" s="145"/>
      <c r="E665" s="145"/>
      <c r="F665" s="145"/>
      <c r="G665" s="145"/>
      <c r="H665" s="145"/>
      <c r="I665" s="145"/>
      <c r="J665" s="145"/>
      <c r="K665" s="145"/>
      <c r="L665" s="145"/>
      <c r="M665" s="145"/>
      <c r="N665" s="148"/>
      <c r="O665" s="149"/>
    </row>
    <row r="666" spans="1:15">
      <c r="A666" s="80"/>
      <c r="B666" s="39" t="str">
        <f>'Gene Table'!E666</f>
        <v>hsa-miR-130b-5p</v>
      </c>
      <c r="C666" s="39" t="str">
        <f>'Gene Table'!B666</f>
        <v>L16</v>
      </c>
      <c r="D666" s="145"/>
      <c r="E666" s="145"/>
      <c r="F666" s="145"/>
      <c r="G666" s="145"/>
      <c r="H666" s="145"/>
      <c r="I666" s="145"/>
      <c r="J666" s="145"/>
      <c r="K666" s="145"/>
      <c r="L666" s="145"/>
      <c r="M666" s="145"/>
      <c r="N666" s="148"/>
      <c r="O666" s="149"/>
    </row>
    <row r="667" spans="1:15">
      <c r="A667" s="80"/>
      <c r="B667" s="39" t="str">
        <f>'Gene Table'!E667</f>
        <v>hsa-miR-19b-3p</v>
      </c>
      <c r="C667" s="39" t="str">
        <f>'Gene Table'!B667</f>
        <v>L17</v>
      </c>
      <c r="D667" s="145"/>
      <c r="E667" s="145"/>
      <c r="F667" s="145"/>
      <c r="G667" s="145"/>
      <c r="H667" s="145"/>
      <c r="I667" s="145"/>
      <c r="J667" s="145"/>
      <c r="K667" s="145"/>
      <c r="L667" s="145"/>
      <c r="M667" s="145"/>
      <c r="N667" s="148"/>
      <c r="O667" s="149"/>
    </row>
    <row r="668" spans="1:15">
      <c r="A668" s="80"/>
      <c r="B668" s="39" t="str">
        <f>'Gene Table'!E668</f>
        <v>hsa-miR-132-5p</v>
      </c>
      <c r="C668" s="39" t="str">
        <f>'Gene Table'!B668</f>
        <v>L18</v>
      </c>
      <c r="D668" s="145"/>
      <c r="E668" s="145"/>
      <c r="F668" s="145"/>
      <c r="G668" s="145"/>
      <c r="H668" s="145"/>
      <c r="I668" s="145"/>
      <c r="J668" s="145"/>
      <c r="K668" s="145"/>
      <c r="L668" s="145"/>
      <c r="M668" s="145"/>
      <c r="N668" s="148"/>
      <c r="O668" s="149"/>
    </row>
    <row r="669" spans="1:15">
      <c r="A669" s="80"/>
      <c r="B669" s="39" t="str">
        <f>'Gene Table'!E669</f>
        <v>hsa-miR-181b-5p</v>
      </c>
      <c r="C669" s="39" t="str">
        <f>'Gene Table'!B669</f>
        <v>L19</v>
      </c>
      <c r="D669" s="145"/>
      <c r="E669" s="145"/>
      <c r="F669" s="145"/>
      <c r="G669" s="145"/>
      <c r="H669" s="145"/>
      <c r="I669" s="145"/>
      <c r="J669" s="145"/>
      <c r="K669" s="145"/>
      <c r="L669" s="145"/>
      <c r="M669" s="145"/>
      <c r="N669" s="148"/>
      <c r="O669" s="149"/>
    </row>
    <row r="670" spans="1:15">
      <c r="A670" s="80"/>
      <c r="B670" s="39" t="str">
        <f>'Gene Table'!E670</f>
        <v>hsa-miR-135a-3p</v>
      </c>
      <c r="C670" s="39" t="str">
        <f>'Gene Table'!B670</f>
        <v>L20</v>
      </c>
      <c r="D670" s="145"/>
      <c r="E670" s="145"/>
      <c r="F670" s="145"/>
      <c r="G670" s="145"/>
      <c r="H670" s="145"/>
      <c r="I670" s="145"/>
      <c r="J670" s="145"/>
      <c r="K670" s="145"/>
      <c r="L670" s="145"/>
      <c r="M670" s="145"/>
      <c r="N670" s="148"/>
      <c r="O670" s="149"/>
    </row>
    <row r="671" spans="1:15">
      <c r="A671" s="80"/>
      <c r="B671" s="39" t="str">
        <f>'Gene Table'!E671</f>
        <v>hsa-miR-23a-3p</v>
      </c>
      <c r="C671" s="39" t="str">
        <f>'Gene Table'!B671</f>
        <v>L21</v>
      </c>
      <c r="D671" s="145"/>
      <c r="E671" s="145"/>
      <c r="F671" s="145"/>
      <c r="G671" s="145"/>
      <c r="H671" s="145"/>
      <c r="I671" s="145"/>
      <c r="J671" s="145"/>
      <c r="K671" s="145"/>
      <c r="L671" s="145"/>
      <c r="M671" s="145"/>
      <c r="N671" s="148"/>
      <c r="O671" s="149"/>
    </row>
    <row r="672" spans="1:15">
      <c r="A672" s="80"/>
      <c r="B672" s="39" t="str">
        <f>'Gene Table'!E672</f>
        <v>hsa-miR-138-2-3p</v>
      </c>
      <c r="C672" s="39" t="str">
        <f>'Gene Table'!B672</f>
        <v>L22</v>
      </c>
      <c r="D672" s="145"/>
      <c r="E672" s="145"/>
      <c r="F672" s="145"/>
      <c r="G672" s="145"/>
      <c r="H672" s="145"/>
      <c r="I672" s="145"/>
      <c r="J672" s="145"/>
      <c r="K672" s="145"/>
      <c r="L672" s="145"/>
      <c r="M672" s="145"/>
      <c r="N672" s="148"/>
      <c r="O672" s="149"/>
    </row>
    <row r="673" spans="1:15">
      <c r="A673" s="80"/>
      <c r="B673" s="39" t="str">
        <f>'Gene Table'!E673</f>
        <v>hsa-miR-320a</v>
      </c>
      <c r="C673" s="39" t="str">
        <f>'Gene Table'!B673</f>
        <v>L23</v>
      </c>
      <c r="D673" s="145"/>
      <c r="E673" s="145"/>
      <c r="F673" s="145"/>
      <c r="G673" s="145"/>
      <c r="H673" s="145"/>
      <c r="I673" s="145"/>
      <c r="J673" s="145"/>
      <c r="K673" s="145"/>
      <c r="L673" s="145"/>
      <c r="M673" s="145"/>
      <c r="N673" s="148"/>
      <c r="O673" s="149"/>
    </row>
    <row r="674" spans="1:15">
      <c r="A674" s="80"/>
      <c r="B674" s="39" t="str">
        <f>'Gene Table'!E674</f>
        <v>hsa-miR-143-5p</v>
      </c>
      <c r="C674" s="39" t="str">
        <f>'Gene Table'!B674</f>
        <v>L24</v>
      </c>
      <c r="D674" s="145"/>
      <c r="E674" s="145"/>
      <c r="F674" s="145"/>
      <c r="G674" s="145"/>
      <c r="H674" s="145"/>
      <c r="I674" s="145"/>
      <c r="J674" s="145"/>
      <c r="K674" s="145"/>
      <c r="L674" s="145"/>
      <c r="M674" s="145"/>
      <c r="N674" s="148"/>
      <c r="O674" s="149"/>
    </row>
    <row r="675" spans="1:15">
      <c r="A675" s="80"/>
      <c r="B675" s="39" t="str">
        <f>'Gene Table'!E675</f>
        <v>hsa-miR-421</v>
      </c>
      <c r="C675" s="39" t="str">
        <f>'Gene Table'!B675</f>
        <v>M01</v>
      </c>
      <c r="D675" s="145"/>
      <c r="E675" s="145"/>
      <c r="F675" s="145"/>
      <c r="G675" s="145"/>
      <c r="H675" s="145"/>
      <c r="I675" s="145"/>
      <c r="J675" s="145"/>
      <c r="K675" s="145"/>
      <c r="L675" s="145"/>
      <c r="M675" s="145"/>
      <c r="N675" s="148"/>
      <c r="O675" s="149"/>
    </row>
    <row r="676" spans="1:15">
      <c r="A676" s="80"/>
      <c r="B676" s="39" t="str">
        <f>'Gene Table'!E676</f>
        <v>hsa-miR-639</v>
      </c>
      <c r="C676" s="39" t="str">
        <f>'Gene Table'!B676</f>
        <v>M02</v>
      </c>
      <c r="D676" s="145"/>
      <c r="E676" s="145"/>
      <c r="F676" s="145"/>
      <c r="G676" s="145"/>
      <c r="H676" s="145"/>
      <c r="I676" s="145"/>
      <c r="J676" s="145"/>
      <c r="K676" s="145"/>
      <c r="L676" s="145"/>
      <c r="M676" s="145"/>
      <c r="N676" s="148"/>
      <c r="O676" s="149"/>
    </row>
    <row r="677" spans="1:15">
      <c r="A677" s="80"/>
      <c r="B677" s="39" t="str">
        <f>'Gene Table'!E677</f>
        <v>hsa-miR-331-3p</v>
      </c>
      <c r="C677" s="39" t="str">
        <f>'Gene Table'!B677</f>
        <v>M03</v>
      </c>
      <c r="D677" s="145"/>
      <c r="E677" s="145"/>
      <c r="F677" s="145"/>
      <c r="G677" s="145"/>
      <c r="H677" s="145"/>
      <c r="I677" s="145"/>
      <c r="J677" s="145"/>
      <c r="K677" s="145"/>
      <c r="L677" s="145"/>
      <c r="M677" s="145"/>
      <c r="N677" s="148"/>
      <c r="O677" s="149"/>
    </row>
    <row r="678" spans="1:15">
      <c r="A678" s="80"/>
      <c r="B678" s="39" t="str">
        <f>'Gene Table'!E678</f>
        <v>hsa-miR-1307-3p</v>
      </c>
      <c r="C678" s="39" t="str">
        <f>'Gene Table'!B678</f>
        <v>M04</v>
      </c>
      <c r="D678" s="145"/>
      <c r="E678" s="145"/>
      <c r="F678" s="145"/>
      <c r="G678" s="145"/>
      <c r="H678" s="145"/>
      <c r="I678" s="145"/>
      <c r="J678" s="145"/>
      <c r="K678" s="145"/>
      <c r="L678" s="145"/>
      <c r="M678" s="145"/>
      <c r="N678" s="148"/>
      <c r="O678" s="149"/>
    </row>
    <row r="679" spans="1:15">
      <c r="A679" s="80"/>
      <c r="B679" s="39" t="str">
        <f>'Gene Table'!E679</f>
        <v>hsa-miR-330-5p</v>
      </c>
      <c r="C679" s="39" t="str">
        <f>'Gene Table'!B679</f>
        <v>M05</v>
      </c>
      <c r="D679" s="145"/>
      <c r="E679" s="145"/>
      <c r="F679" s="145"/>
      <c r="G679" s="145"/>
      <c r="H679" s="145"/>
      <c r="I679" s="145"/>
      <c r="J679" s="145"/>
      <c r="K679" s="145"/>
      <c r="L679" s="145"/>
      <c r="M679" s="145"/>
      <c r="N679" s="148"/>
      <c r="O679" s="149"/>
    </row>
    <row r="680" spans="1:15">
      <c r="A680" s="80"/>
      <c r="B680" s="39" t="str">
        <f>'Gene Table'!E680</f>
        <v>hsa-miR-939</v>
      </c>
      <c r="C680" s="39" t="str">
        <f>'Gene Table'!B680</f>
        <v>M06</v>
      </c>
      <c r="D680" s="145"/>
      <c r="E680" s="145"/>
      <c r="F680" s="145"/>
      <c r="G680" s="145"/>
      <c r="H680" s="145"/>
      <c r="I680" s="145"/>
      <c r="J680" s="145"/>
      <c r="K680" s="145"/>
      <c r="L680" s="145"/>
      <c r="M680" s="145"/>
      <c r="N680" s="148"/>
      <c r="O680" s="149"/>
    </row>
    <row r="681" spans="1:15">
      <c r="A681" s="80"/>
      <c r="B681" s="39" t="str">
        <f>'Gene Table'!E681</f>
        <v>hsa-miR-432-5p</v>
      </c>
      <c r="C681" s="39" t="str">
        <f>'Gene Table'!B681</f>
        <v>M07</v>
      </c>
      <c r="D681" s="145"/>
      <c r="E681" s="145"/>
      <c r="F681" s="145"/>
      <c r="G681" s="145"/>
      <c r="H681" s="145"/>
      <c r="I681" s="145"/>
      <c r="J681" s="145"/>
      <c r="K681" s="145"/>
      <c r="L681" s="145"/>
      <c r="M681" s="145"/>
      <c r="N681" s="148"/>
      <c r="O681" s="149"/>
    </row>
    <row r="682" spans="1:15">
      <c r="A682" s="80"/>
      <c r="B682" s="39" t="str">
        <f>'Gene Table'!E682</f>
        <v>hsa-miR-887</v>
      </c>
      <c r="C682" s="39" t="str">
        <f>'Gene Table'!B682</f>
        <v>M08</v>
      </c>
      <c r="D682" s="145"/>
      <c r="E682" s="145"/>
      <c r="F682" s="145"/>
      <c r="G682" s="145"/>
      <c r="H682" s="145"/>
      <c r="I682" s="145"/>
      <c r="J682" s="145"/>
      <c r="K682" s="145"/>
      <c r="L682" s="145"/>
      <c r="M682" s="145"/>
      <c r="N682" s="148"/>
      <c r="O682" s="149"/>
    </row>
    <row r="683" spans="1:15">
      <c r="A683" s="80"/>
      <c r="B683" s="39" t="str">
        <f>'Gene Table'!E683</f>
        <v>hsa-miR-551a</v>
      </c>
      <c r="C683" s="39" t="str">
        <f>'Gene Table'!B683</f>
        <v>M09</v>
      </c>
      <c r="D683" s="145"/>
      <c r="E683" s="145"/>
      <c r="F683" s="145"/>
      <c r="G683" s="145"/>
      <c r="H683" s="145"/>
      <c r="I683" s="145"/>
      <c r="J683" s="145"/>
      <c r="K683" s="145"/>
      <c r="L683" s="145"/>
      <c r="M683" s="145"/>
      <c r="N683" s="148"/>
      <c r="O683" s="149"/>
    </row>
    <row r="684" spans="1:15">
      <c r="A684" s="80"/>
      <c r="B684" s="39" t="str">
        <f>'Gene Table'!E684</f>
        <v>hsa-miR-615-5p</v>
      </c>
      <c r="C684" s="39" t="str">
        <f>'Gene Table'!B684</f>
        <v>M10</v>
      </c>
      <c r="D684" s="145"/>
      <c r="E684" s="145"/>
      <c r="F684" s="145"/>
      <c r="G684" s="145"/>
      <c r="H684" s="145"/>
      <c r="I684" s="145"/>
      <c r="J684" s="145"/>
      <c r="K684" s="145"/>
      <c r="L684" s="145"/>
      <c r="M684" s="145"/>
      <c r="N684" s="148"/>
      <c r="O684" s="149"/>
    </row>
    <row r="685" spans="1:15">
      <c r="A685" s="80"/>
      <c r="B685" s="39" t="str">
        <f>'Gene Table'!E685</f>
        <v>hsa-miR-1266</v>
      </c>
      <c r="C685" s="39" t="str">
        <f>'Gene Table'!B685</f>
        <v>M11</v>
      </c>
      <c r="D685" s="145"/>
      <c r="E685" s="145"/>
      <c r="F685" s="145"/>
      <c r="G685" s="145"/>
      <c r="H685" s="145"/>
      <c r="I685" s="145"/>
      <c r="J685" s="145"/>
      <c r="K685" s="145"/>
      <c r="L685" s="145"/>
      <c r="M685" s="145"/>
      <c r="N685" s="148"/>
      <c r="O685" s="149"/>
    </row>
    <row r="686" spans="1:15">
      <c r="A686" s="80"/>
      <c r="B686" s="39" t="str">
        <f>'Gene Table'!E686</f>
        <v>hsa-miR-323a-5p</v>
      </c>
      <c r="C686" s="39" t="str">
        <f>'Gene Table'!B686</f>
        <v>M12</v>
      </c>
      <c r="D686" s="145"/>
      <c r="E686" s="145"/>
      <c r="F686" s="145"/>
      <c r="G686" s="145"/>
      <c r="H686" s="145"/>
      <c r="I686" s="145"/>
      <c r="J686" s="145"/>
      <c r="K686" s="145"/>
      <c r="L686" s="145"/>
      <c r="M686" s="145"/>
      <c r="N686" s="148"/>
      <c r="O686" s="149"/>
    </row>
    <row r="687" spans="1:15">
      <c r="A687" s="80"/>
      <c r="B687" s="39" t="str">
        <f>'Gene Table'!E687</f>
        <v>hsa-miR-490-3p</v>
      </c>
      <c r="C687" s="39" t="str">
        <f>'Gene Table'!B687</f>
        <v>M13</v>
      </c>
      <c r="D687" s="145"/>
      <c r="E687" s="145"/>
      <c r="F687" s="145"/>
      <c r="G687" s="145"/>
      <c r="H687" s="145"/>
      <c r="I687" s="145"/>
      <c r="J687" s="145"/>
      <c r="K687" s="145"/>
      <c r="L687" s="145"/>
      <c r="M687" s="145"/>
      <c r="N687" s="148"/>
      <c r="O687" s="149"/>
    </row>
    <row r="688" spans="1:15">
      <c r="A688" s="80"/>
      <c r="B688" s="39" t="str">
        <f>'Gene Table'!E688</f>
        <v>hsa-miR-661</v>
      </c>
      <c r="C688" s="39" t="str">
        <f>'Gene Table'!B688</f>
        <v>M14</v>
      </c>
      <c r="D688" s="145"/>
      <c r="E688" s="145"/>
      <c r="F688" s="145"/>
      <c r="G688" s="145"/>
      <c r="H688" s="145"/>
      <c r="I688" s="145"/>
      <c r="J688" s="145"/>
      <c r="K688" s="145"/>
      <c r="L688" s="145"/>
      <c r="M688" s="145"/>
      <c r="N688" s="148"/>
      <c r="O688" s="149"/>
    </row>
    <row r="689" spans="1:15">
      <c r="A689" s="80"/>
      <c r="B689" s="39" t="str">
        <f>'Gene Table'!E689</f>
        <v>hsa-miR-1238</v>
      </c>
      <c r="C689" s="39" t="str">
        <f>'Gene Table'!B689</f>
        <v>M15</v>
      </c>
      <c r="D689" s="145"/>
      <c r="E689" s="145"/>
      <c r="F689" s="145"/>
      <c r="G689" s="145"/>
      <c r="H689" s="145"/>
      <c r="I689" s="145"/>
      <c r="J689" s="145"/>
      <c r="K689" s="145"/>
      <c r="L689" s="145"/>
      <c r="M689" s="145"/>
      <c r="N689" s="148"/>
      <c r="O689" s="149"/>
    </row>
    <row r="690" spans="1:15">
      <c r="A690" s="80"/>
      <c r="B690" s="39" t="str">
        <f>'Gene Table'!E690</f>
        <v>hsa-miR-940</v>
      </c>
      <c r="C690" s="39" t="str">
        <f>'Gene Table'!B690</f>
        <v>M16</v>
      </c>
      <c r="D690" s="145"/>
      <c r="E690" s="145"/>
      <c r="F690" s="145"/>
      <c r="G690" s="145"/>
      <c r="H690" s="145"/>
      <c r="I690" s="145"/>
      <c r="J690" s="145"/>
      <c r="K690" s="145"/>
      <c r="L690" s="145"/>
      <c r="M690" s="145"/>
      <c r="N690" s="148"/>
      <c r="O690" s="149"/>
    </row>
    <row r="691" spans="1:15">
      <c r="A691" s="80"/>
      <c r="B691" s="39" t="str">
        <f>'Gene Table'!E691</f>
        <v>hsa-miR-219-1-3p</v>
      </c>
      <c r="C691" s="39" t="str">
        <f>'Gene Table'!B691</f>
        <v>M17</v>
      </c>
      <c r="D691" s="145"/>
      <c r="E691" s="145"/>
      <c r="F691" s="145"/>
      <c r="G691" s="145"/>
      <c r="H691" s="145"/>
      <c r="I691" s="145"/>
      <c r="J691" s="145"/>
      <c r="K691" s="145"/>
      <c r="L691" s="145"/>
      <c r="M691" s="145"/>
      <c r="N691" s="148"/>
      <c r="O691" s="149"/>
    </row>
    <row r="692" spans="1:15">
      <c r="A692" s="80"/>
      <c r="B692" s="39" t="str">
        <f>'Gene Table'!E692</f>
        <v>hsa-miR-636</v>
      </c>
      <c r="C692" s="39" t="str">
        <f>'Gene Table'!B692</f>
        <v>M18</v>
      </c>
      <c r="D692" s="145"/>
      <c r="E692" s="145"/>
      <c r="F692" s="145"/>
      <c r="G692" s="145"/>
      <c r="H692" s="145"/>
      <c r="I692" s="145"/>
      <c r="J692" s="145"/>
      <c r="K692" s="145"/>
      <c r="L692" s="145"/>
      <c r="M692" s="145"/>
      <c r="N692" s="148"/>
      <c r="O692" s="149"/>
    </row>
    <row r="693" spans="1:15">
      <c r="A693" s="80"/>
      <c r="B693" s="39" t="str">
        <f>'Gene Table'!E693</f>
        <v>hsa-miR-1250</v>
      </c>
      <c r="C693" s="39" t="str">
        <f>'Gene Table'!B693</f>
        <v>M19</v>
      </c>
      <c r="D693" s="145"/>
      <c r="E693" s="145"/>
      <c r="F693" s="145"/>
      <c r="G693" s="145"/>
      <c r="H693" s="145"/>
      <c r="I693" s="145"/>
      <c r="J693" s="145"/>
      <c r="K693" s="145"/>
      <c r="L693" s="145"/>
      <c r="M693" s="145"/>
      <c r="N693" s="148"/>
      <c r="O693" s="149"/>
    </row>
    <row r="694" spans="1:15">
      <c r="A694" s="80"/>
      <c r="B694" s="39" t="str">
        <f>'Gene Table'!E694</f>
        <v>hsa-miR-663b</v>
      </c>
      <c r="C694" s="39" t="str">
        <f>'Gene Table'!B694</f>
        <v>M20</v>
      </c>
      <c r="D694" s="145"/>
      <c r="E694" s="145"/>
      <c r="F694" s="145"/>
      <c r="G694" s="145"/>
      <c r="H694" s="145"/>
      <c r="I694" s="145"/>
      <c r="J694" s="145"/>
      <c r="K694" s="145"/>
      <c r="L694" s="145"/>
      <c r="M694" s="145"/>
      <c r="N694" s="148"/>
      <c r="O694" s="149"/>
    </row>
    <row r="695" spans="1:15">
      <c r="A695" s="80"/>
      <c r="B695" s="39" t="str">
        <f>'Gene Table'!E695</f>
        <v>hsa-miR-1269a</v>
      </c>
      <c r="C695" s="39" t="str">
        <f>'Gene Table'!B695</f>
        <v>M21</v>
      </c>
      <c r="D695" s="145"/>
      <c r="E695" s="145"/>
      <c r="F695" s="145"/>
      <c r="G695" s="145"/>
      <c r="H695" s="145"/>
      <c r="I695" s="145"/>
      <c r="J695" s="145"/>
      <c r="K695" s="145"/>
      <c r="L695" s="145"/>
      <c r="M695" s="145"/>
      <c r="N695" s="148"/>
      <c r="O695" s="149"/>
    </row>
    <row r="696" spans="1:15">
      <c r="A696" s="80"/>
      <c r="B696" s="39" t="str">
        <f>'Gene Table'!E696</f>
        <v>hsa-miR-487a</v>
      </c>
      <c r="C696" s="39" t="str">
        <f>'Gene Table'!B696</f>
        <v>M22</v>
      </c>
      <c r="D696" s="145"/>
      <c r="E696" s="145"/>
      <c r="F696" s="145"/>
      <c r="G696" s="145"/>
      <c r="H696" s="145"/>
      <c r="I696" s="145"/>
      <c r="J696" s="145"/>
      <c r="K696" s="145"/>
      <c r="L696" s="145"/>
      <c r="M696" s="145"/>
      <c r="N696" s="148"/>
      <c r="O696" s="149"/>
    </row>
    <row r="697" spans="1:15">
      <c r="A697" s="80"/>
      <c r="B697" s="39" t="str">
        <f>'Gene Table'!E697</f>
        <v>hsa-miR-652-3p</v>
      </c>
      <c r="C697" s="39" t="str">
        <f>'Gene Table'!B697</f>
        <v>M23</v>
      </c>
      <c r="D697" s="145"/>
      <c r="E697" s="145"/>
      <c r="F697" s="145"/>
      <c r="G697" s="145"/>
      <c r="H697" s="145"/>
      <c r="I697" s="145"/>
      <c r="J697" s="145"/>
      <c r="K697" s="145"/>
      <c r="L697" s="145"/>
      <c r="M697" s="145"/>
      <c r="N697" s="148"/>
      <c r="O697" s="149"/>
    </row>
    <row r="698" spans="1:15">
      <c r="A698" s="80"/>
      <c r="B698" s="39" t="str">
        <f>'Gene Table'!E698</f>
        <v>hsa-miR-487b</v>
      </c>
      <c r="C698" s="39" t="str">
        <f>'Gene Table'!B698</f>
        <v>M24</v>
      </c>
      <c r="D698" s="145"/>
      <c r="E698" s="145"/>
      <c r="F698" s="145"/>
      <c r="G698" s="145"/>
      <c r="H698" s="145"/>
      <c r="I698" s="145"/>
      <c r="J698" s="145"/>
      <c r="K698" s="145"/>
      <c r="L698" s="145"/>
      <c r="M698" s="145"/>
      <c r="N698" s="148"/>
      <c r="O698" s="149"/>
    </row>
    <row r="699" spans="1:15">
      <c r="A699" s="80"/>
      <c r="B699" s="39" t="str">
        <f>'Gene Table'!E699</f>
        <v>hsa-miR-320b</v>
      </c>
      <c r="C699" s="39" t="str">
        <f>'Gene Table'!B699</f>
        <v>N01</v>
      </c>
      <c r="D699" s="145"/>
      <c r="E699" s="145"/>
      <c r="F699" s="145"/>
      <c r="G699" s="145"/>
      <c r="H699" s="145"/>
      <c r="I699" s="145"/>
      <c r="J699" s="145"/>
      <c r="K699" s="145"/>
      <c r="L699" s="145"/>
      <c r="M699" s="145"/>
      <c r="N699" s="148"/>
      <c r="O699" s="149"/>
    </row>
    <row r="700" spans="1:15">
      <c r="A700" s="80"/>
      <c r="B700" s="39" t="str">
        <f>'Gene Table'!E700</f>
        <v>hsa-miR-144-5p</v>
      </c>
      <c r="C700" s="39" t="str">
        <f>'Gene Table'!B700</f>
        <v>N02</v>
      </c>
      <c r="D700" s="145"/>
      <c r="E700" s="145"/>
      <c r="F700" s="145"/>
      <c r="G700" s="145"/>
      <c r="H700" s="145"/>
      <c r="I700" s="145"/>
      <c r="J700" s="145"/>
      <c r="K700" s="145"/>
      <c r="L700" s="145"/>
      <c r="M700" s="145"/>
      <c r="N700" s="148"/>
      <c r="O700" s="149"/>
    </row>
    <row r="701" spans="1:15">
      <c r="A701" s="80"/>
      <c r="B701" s="39" t="str">
        <f>'Gene Table'!E701</f>
        <v>hsa-miR-133a</v>
      </c>
      <c r="C701" s="39" t="str">
        <f>'Gene Table'!B701</f>
        <v>N03</v>
      </c>
      <c r="D701" s="145"/>
      <c r="E701" s="145"/>
      <c r="F701" s="145"/>
      <c r="G701" s="145"/>
      <c r="H701" s="145"/>
      <c r="I701" s="145"/>
      <c r="J701" s="145"/>
      <c r="K701" s="145"/>
      <c r="L701" s="145"/>
      <c r="M701" s="145"/>
      <c r="N701" s="148"/>
      <c r="O701" s="149"/>
    </row>
    <row r="702" spans="1:15">
      <c r="A702" s="80"/>
      <c r="B702" s="39" t="str">
        <f>'Gene Table'!E702</f>
        <v>hsa-miR-145-3p</v>
      </c>
      <c r="C702" s="39" t="str">
        <f>'Gene Table'!B702</f>
        <v>N04</v>
      </c>
      <c r="D702" s="145"/>
      <c r="E702" s="145"/>
      <c r="F702" s="145"/>
      <c r="G702" s="145"/>
      <c r="H702" s="145"/>
      <c r="I702" s="145"/>
      <c r="J702" s="145"/>
      <c r="K702" s="145"/>
      <c r="L702" s="145"/>
      <c r="M702" s="145"/>
      <c r="N702" s="148"/>
      <c r="O702" s="149"/>
    </row>
    <row r="703" spans="1:15">
      <c r="A703" s="80"/>
      <c r="B703" s="39" t="str">
        <f>'Gene Table'!E703</f>
        <v>hsa-miR-1468</v>
      </c>
      <c r="C703" s="39" t="str">
        <f>'Gene Table'!B703</f>
        <v>N05</v>
      </c>
      <c r="D703" s="145"/>
      <c r="E703" s="145"/>
      <c r="F703" s="145"/>
      <c r="G703" s="145"/>
      <c r="H703" s="145"/>
      <c r="I703" s="145"/>
      <c r="J703" s="145"/>
      <c r="K703" s="145"/>
      <c r="L703" s="145"/>
      <c r="M703" s="145"/>
      <c r="N703" s="148"/>
      <c r="O703" s="149"/>
    </row>
    <row r="704" spans="1:15">
      <c r="A704" s="80"/>
      <c r="B704" s="39" t="str">
        <f>'Gene Table'!E704</f>
        <v>hsa-miR-146a-3p</v>
      </c>
      <c r="C704" s="39" t="str">
        <f>'Gene Table'!B704</f>
        <v>N06</v>
      </c>
      <c r="D704" s="145"/>
      <c r="E704" s="145"/>
      <c r="F704" s="145"/>
      <c r="G704" s="145"/>
      <c r="H704" s="145"/>
      <c r="I704" s="145"/>
      <c r="J704" s="145"/>
      <c r="K704" s="145"/>
      <c r="L704" s="145"/>
      <c r="M704" s="145"/>
      <c r="N704" s="148"/>
      <c r="O704" s="149"/>
    </row>
    <row r="705" spans="1:15">
      <c r="A705" s="80"/>
      <c r="B705" s="39" t="str">
        <f>'Gene Table'!E705</f>
        <v>hsa-miR-1469</v>
      </c>
      <c r="C705" s="39" t="str">
        <f>'Gene Table'!B705</f>
        <v>N07</v>
      </c>
      <c r="D705" s="145"/>
      <c r="E705" s="145"/>
      <c r="F705" s="145"/>
      <c r="G705" s="145"/>
      <c r="H705" s="145"/>
      <c r="I705" s="145"/>
      <c r="J705" s="145"/>
      <c r="K705" s="145"/>
      <c r="L705" s="145"/>
      <c r="M705" s="145"/>
      <c r="N705" s="148"/>
      <c r="O705" s="149"/>
    </row>
    <row r="706" spans="1:15">
      <c r="A706" s="80"/>
      <c r="B706" s="39" t="str">
        <f>'Gene Table'!E706</f>
        <v>hsa-miR-148a-5p</v>
      </c>
      <c r="C706" s="39" t="str">
        <f>'Gene Table'!B706</f>
        <v>N08</v>
      </c>
      <c r="D706" s="145"/>
      <c r="E706" s="145"/>
      <c r="F706" s="145"/>
      <c r="G706" s="145"/>
      <c r="H706" s="145"/>
      <c r="I706" s="145"/>
      <c r="J706" s="145"/>
      <c r="K706" s="145"/>
      <c r="L706" s="145"/>
      <c r="M706" s="145"/>
      <c r="N706" s="148"/>
      <c r="O706" s="149"/>
    </row>
    <row r="707" spans="1:15">
      <c r="A707" s="80"/>
      <c r="B707" s="39" t="str">
        <f>'Gene Table'!E707</f>
        <v>hsa-miR-1471</v>
      </c>
      <c r="C707" s="39" t="str">
        <f>'Gene Table'!B707</f>
        <v>N09</v>
      </c>
      <c r="D707" s="145"/>
      <c r="E707" s="145"/>
      <c r="F707" s="145"/>
      <c r="G707" s="145"/>
      <c r="H707" s="145"/>
      <c r="I707" s="145"/>
      <c r="J707" s="145"/>
      <c r="K707" s="145"/>
      <c r="L707" s="145"/>
      <c r="M707" s="145"/>
      <c r="N707" s="148"/>
      <c r="O707" s="149"/>
    </row>
    <row r="708" spans="1:15">
      <c r="A708" s="80"/>
      <c r="B708" s="39" t="str">
        <f>'Gene Table'!E708</f>
        <v>hsa-miR-155-3p</v>
      </c>
      <c r="C708" s="39" t="str">
        <f>'Gene Table'!B708</f>
        <v>N10</v>
      </c>
      <c r="D708" s="145"/>
      <c r="E708" s="145"/>
      <c r="F708" s="145"/>
      <c r="G708" s="145"/>
      <c r="H708" s="145"/>
      <c r="I708" s="145"/>
      <c r="J708" s="145"/>
      <c r="K708" s="145"/>
      <c r="L708" s="145"/>
      <c r="M708" s="145"/>
      <c r="N708" s="148"/>
      <c r="O708" s="149"/>
    </row>
    <row r="709" spans="1:15">
      <c r="A709" s="80"/>
      <c r="B709" s="39" t="str">
        <f>'Gene Table'!E709</f>
        <v>hsa-miR-1537</v>
      </c>
      <c r="C709" s="39" t="str">
        <f>'Gene Table'!B709</f>
        <v>N11</v>
      </c>
      <c r="D709" s="145"/>
      <c r="E709" s="145"/>
      <c r="F709" s="145"/>
      <c r="G709" s="145"/>
      <c r="H709" s="145"/>
      <c r="I709" s="145"/>
      <c r="J709" s="145"/>
      <c r="K709" s="145"/>
      <c r="L709" s="145"/>
      <c r="M709" s="145"/>
      <c r="N709" s="148"/>
      <c r="O709" s="149"/>
    </row>
    <row r="710" spans="1:15">
      <c r="A710" s="80"/>
      <c r="B710" s="39" t="str">
        <f>'Gene Table'!E710</f>
        <v>hsa-miR-186-3p</v>
      </c>
      <c r="C710" s="39" t="str">
        <f>'Gene Table'!B710</f>
        <v>N12</v>
      </c>
      <c r="D710" s="145"/>
      <c r="E710" s="145"/>
      <c r="F710" s="145"/>
      <c r="G710" s="145"/>
      <c r="H710" s="145"/>
      <c r="I710" s="145"/>
      <c r="J710" s="145"/>
      <c r="K710" s="145"/>
      <c r="L710" s="145"/>
      <c r="M710" s="145"/>
      <c r="N710" s="148"/>
      <c r="O710" s="149"/>
    </row>
    <row r="711" spans="1:15">
      <c r="A711" s="80"/>
      <c r="B711" s="39" t="str">
        <f>'Gene Table'!E711</f>
        <v>hsa-miR-1538</v>
      </c>
      <c r="C711" s="39" t="str">
        <f>'Gene Table'!B711</f>
        <v>N13</v>
      </c>
      <c r="D711" s="145"/>
      <c r="E711" s="145"/>
      <c r="F711" s="145"/>
      <c r="G711" s="145"/>
      <c r="H711" s="145"/>
      <c r="I711" s="145"/>
      <c r="J711" s="145"/>
      <c r="K711" s="145"/>
      <c r="L711" s="145"/>
      <c r="M711" s="145"/>
      <c r="N711" s="148"/>
      <c r="O711" s="149"/>
    </row>
    <row r="712" spans="1:15">
      <c r="A712" s="80"/>
      <c r="B712" s="39" t="str">
        <f>'Gene Table'!E712</f>
        <v>hsa-miR-187-5p</v>
      </c>
      <c r="C712" s="39" t="str">
        <f>'Gene Table'!B712</f>
        <v>N14</v>
      </c>
      <c r="D712" s="145"/>
      <c r="E712" s="145"/>
      <c r="F712" s="145"/>
      <c r="G712" s="145"/>
      <c r="H712" s="145"/>
      <c r="I712" s="145"/>
      <c r="J712" s="145"/>
      <c r="K712" s="145"/>
      <c r="L712" s="145"/>
      <c r="M712" s="145"/>
      <c r="N712" s="148"/>
      <c r="O712" s="149"/>
    </row>
    <row r="713" spans="1:15">
      <c r="A713" s="80"/>
      <c r="B713" s="39" t="str">
        <f>'Gene Table'!E713</f>
        <v>hsa-miR-1908</v>
      </c>
      <c r="C713" s="39" t="str">
        <f>'Gene Table'!B713</f>
        <v>N15</v>
      </c>
      <c r="D713" s="145"/>
      <c r="E713" s="145"/>
      <c r="F713" s="145"/>
      <c r="G713" s="145"/>
      <c r="H713" s="145"/>
      <c r="I713" s="145"/>
      <c r="J713" s="145"/>
      <c r="K713" s="145"/>
      <c r="L713" s="145"/>
      <c r="M713" s="145"/>
      <c r="N713" s="148"/>
      <c r="O713" s="149"/>
    </row>
    <row r="714" spans="1:15">
      <c r="A714" s="80"/>
      <c r="B714" s="39" t="str">
        <f>'Gene Table'!E714</f>
        <v>hsa-miR-1909-5p</v>
      </c>
      <c r="C714" s="39" t="str">
        <f>'Gene Table'!B714</f>
        <v>N16</v>
      </c>
      <c r="D714" s="145"/>
      <c r="E714" s="145"/>
      <c r="F714" s="145"/>
      <c r="G714" s="145"/>
      <c r="H714" s="145"/>
      <c r="I714" s="145"/>
      <c r="J714" s="145"/>
      <c r="K714" s="145"/>
      <c r="L714" s="145"/>
      <c r="M714" s="145"/>
      <c r="N714" s="148"/>
      <c r="O714" s="149"/>
    </row>
    <row r="715" spans="1:15">
      <c r="A715" s="80"/>
      <c r="B715" s="39" t="str">
        <f>'Gene Table'!E715</f>
        <v>hsa-miR-1909-3p</v>
      </c>
      <c r="C715" s="39" t="str">
        <f>'Gene Table'!B715</f>
        <v>N17</v>
      </c>
      <c r="D715" s="145"/>
      <c r="E715" s="145"/>
      <c r="F715" s="145"/>
      <c r="G715" s="145"/>
      <c r="H715" s="145"/>
      <c r="I715" s="145"/>
      <c r="J715" s="145"/>
      <c r="K715" s="145"/>
      <c r="L715" s="145"/>
      <c r="M715" s="145"/>
      <c r="N715" s="148"/>
      <c r="O715" s="149"/>
    </row>
    <row r="716" spans="1:15">
      <c r="A716" s="80"/>
      <c r="B716" s="39" t="str">
        <f>'Gene Table'!E716</f>
        <v>hsa-miR-200c-5p</v>
      </c>
      <c r="C716" s="39" t="str">
        <f>'Gene Table'!B716</f>
        <v>N18</v>
      </c>
      <c r="D716" s="145"/>
      <c r="E716" s="145"/>
      <c r="F716" s="145"/>
      <c r="G716" s="145"/>
      <c r="H716" s="145"/>
      <c r="I716" s="145"/>
      <c r="J716" s="145"/>
      <c r="K716" s="145"/>
      <c r="L716" s="145"/>
      <c r="M716" s="145"/>
      <c r="N716" s="148"/>
      <c r="O716" s="149"/>
    </row>
    <row r="717" spans="1:15">
      <c r="A717" s="80"/>
      <c r="B717" s="39" t="str">
        <f>'Gene Table'!E717</f>
        <v>hsa-miR-1910</v>
      </c>
      <c r="C717" s="39" t="str">
        <f>'Gene Table'!B717</f>
        <v>N19</v>
      </c>
      <c r="D717" s="145"/>
      <c r="E717" s="145"/>
      <c r="F717" s="145"/>
      <c r="G717" s="145"/>
      <c r="H717" s="145"/>
      <c r="I717" s="145"/>
      <c r="J717" s="145"/>
      <c r="K717" s="145"/>
      <c r="L717" s="145"/>
      <c r="M717" s="145"/>
      <c r="N717" s="148"/>
      <c r="O717" s="149"/>
    </row>
    <row r="718" spans="1:15">
      <c r="A718" s="80"/>
      <c r="B718" s="39" t="str">
        <f>'Gene Table'!E718</f>
        <v>hsa-miR-202-5p</v>
      </c>
      <c r="C718" s="39" t="str">
        <f>'Gene Table'!B718</f>
        <v>N20</v>
      </c>
      <c r="D718" s="145"/>
      <c r="E718" s="145"/>
      <c r="F718" s="145"/>
      <c r="G718" s="145"/>
      <c r="H718" s="145"/>
      <c r="I718" s="145"/>
      <c r="J718" s="145"/>
      <c r="K718" s="145"/>
      <c r="L718" s="145"/>
      <c r="M718" s="145"/>
      <c r="N718" s="148"/>
      <c r="O718" s="149"/>
    </row>
    <row r="719" spans="1:15">
      <c r="A719" s="80"/>
      <c r="B719" s="39" t="str">
        <f>'Gene Table'!E719</f>
        <v>hsa-miR-1912</v>
      </c>
      <c r="C719" s="39" t="str">
        <f>'Gene Table'!B719</f>
        <v>N21</v>
      </c>
      <c r="D719" s="145"/>
      <c r="E719" s="145"/>
      <c r="F719" s="145"/>
      <c r="G719" s="145"/>
      <c r="H719" s="145"/>
      <c r="I719" s="145"/>
      <c r="J719" s="145"/>
      <c r="K719" s="145"/>
      <c r="L719" s="145"/>
      <c r="M719" s="145"/>
      <c r="N719" s="148"/>
      <c r="O719" s="149"/>
    </row>
    <row r="720" spans="1:15">
      <c r="A720" s="80"/>
      <c r="B720" s="39" t="str">
        <f>'Gene Table'!E720</f>
        <v>hsa-miR-20a-3p</v>
      </c>
      <c r="C720" s="39" t="str">
        <f>'Gene Table'!B720</f>
        <v>N22</v>
      </c>
      <c r="D720" s="145"/>
      <c r="E720" s="145"/>
      <c r="F720" s="145"/>
      <c r="G720" s="145"/>
      <c r="H720" s="145"/>
      <c r="I720" s="145"/>
      <c r="J720" s="145"/>
      <c r="K720" s="145"/>
      <c r="L720" s="145"/>
      <c r="M720" s="145"/>
      <c r="N720" s="148"/>
      <c r="O720" s="149"/>
    </row>
    <row r="721" spans="1:15">
      <c r="A721" s="80"/>
      <c r="B721" s="39" t="str">
        <f>'Gene Table'!E721</f>
        <v>hsa-miR-1913</v>
      </c>
      <c r="C721" s="39" t="str">
        <f>'Gene Table'!B721</f>
        <v>N23</v>
      </c>
      <c r="D721" s="145"/>
      <c r="E721" s="145"/>
      <c r="F721" s="145"/>
      <c r="G721" s="145"/>
      <c r="H721" s="145"/>
      <c r="I721" s="145"/>
      <c r="J721" s="145"/>
      <c r="K721" s="145"/>
      <c r="L721" s="145"/>
      <c r="M721" s="145"/>
      <c r="N721" s="148"/>
      <c r="O721" s="149"/>
    </row>
    <row r="722" spans="1:15">
      <c r="A722" s="80"/>
      <c r="B722" s="39" t="str">
        <f>'Gene Table'!E722</f>
        <v>hsa-miR-214-5p</v>
      </c>
      <c r="C722" s="39" t="str">
        <f>'Gene Table'!B722</f>
        <v>N24</v>
      </c>
      <c r="D722" s="145"/>
      <c r="E722" s="145"/>
      <c r="F722" s="145"/>
      <c r="G722" s="145"/>
      <c r="H722" s="145"/>
      <c r="I722" s="145"/>
      <c r="J722" s="145"/>
      <c r="K722" s="145"/>
      <c r="L722" s="145"/>
      <c r="M722" s="145"/>
      <c r="N722" s="148"/>
      <c r="O722" s="149"/>
    </row>
    <row r="723" spans="1:15">
      <c r="A723" s="80"/>
      <c r="B723" s="39" t="str">
        <f>'Gene Table'!E723</f>
        <v>hsa-miR-146b-3p</v>
      </c>
      <c r="C723" s="39" t="str">
        <f>'Gene Table'!B723</f>
        <v>O01</v>
      </c>
      <c r="D723" s="145"/>
      <c r="E723" s="145"/>
      <c r="F723" s="145"/>
      <c r="G723" s="145"/>
      <c r="H723" s="145"/>
      <c r="I723" s="145"/>
      <c r="J723" s="145"/>
      <c r="K723" s="145"/>
      <c r="L723" s="145"/>
      <c r="M723" s="145"/>
      <c r="N723" s="148"/>
      <c r="O723" s="149"/>
    </row>
    <row r="724" spans="1:15">
      <c r="A724" s="80"/>
      <c r="B724" s="39" t="str">
        <f>'Gene Table'!E724</f>
        <v>hsa-let-7g-5p</v>
      </c>
      <c r="C724" s="39" t="str">
        <f>'Gene Table'!B724</f>
        <v>O02</v>
      </c>
      <c r="D724" s="145"/>
      <c r="E724" s="145"/>
      <c r="F724" s="145"/>
      <c r="G724" s="145"/>
      <c r="H724" s="145"/>
      <c r="I724" s="145"/>
      <c r="J724" s="145"/>
      <c r="K724" s="145"/>
      <c r="L724" s="145"/>
      <c r="M724" s="145"/>
      <c r="N724" s="148"/>
      <c r="O724" s="149"/>
    </row>
    <row r="725" spans="1:15">
      <c r="A725" s="80"/>
      <c r="B725" s="39" t="str">
        <f>'Gene Table'!E725</f>
        <v>hsa-miR-342-3p</v>
      </c>
      <c r="C725" s="39" t="str">
        <f>'Gene Table'!B725</f>
        <v>O03</v>
      </c>
      <c r="D725" s="145"/>
      <c r="E725" s="145"/>
      <c r="F725" s="145"/>
      <c r="G725" s="145"/>
      <c r="H725" s="145"/>
      <c r="I725" s="145"/>
      <c r="J725" s="145"/>
      <c r="K725" s="145"/>
      <c r="L725" s="145"/>
      <c r="M725" s="145"/>
      <c r="N725" s="148"/>
      <c r="O725" s="149"/>
    </row>
    <row r="726" spans="1:15">
      <c r="A726" s="80"/>
      <c r="B726" s="39" t="str">
        <f>'Gene Table'!E726</f>
        <v>hsa-miR-374a-5p</v>
      </c>
      <c r="C726" s="39" t="str">
        <f>'Gene Table'!B726</f>
        <v>O04</v>
      </c>
      <c r="D726" s="145"/>
      <c r="E726" s="145"/>
      <c r="F726" s="145"/>
      <c r="G726" s="145"/>
      <c r="H726" s="145"/>
      <c r="I726" s="145"/>
      <c r="J726" s="145"/>
      <c r="K726" s="145"/>
      <c r="L726" s="145"/>
      <c r="M726" s="145"/>
      <c r="N726" s="148"/>
      <c r="O726" s="149"/>
    </row>
    <row r="727" spans="1:15">
      <c r="A727" s="80"/>
      <c r="B727" s="39" t="str">
        <f>'Gene Table'!E727</f>
        <v>hsa-miR-423-5p</v>
      </c>
      <c r="C727" s="39" t="str">
        <f>'Gene Table'!B727</f>
        <v>O05</v>
      </c>
      <c r="D727" s="145"/>
      <c r="E727" s="145"/>
      <c r="F727" s="145"/>
      <c r="G727" s="145"/>
      <c r="H727" s="145"/>
      <c r="I727" s="145"/>
      <c r="J727" s="145"/>
      <c r="K727" s="145"/>
      <c r="L727" s="145"/>
      <c r="M727" s="145"/>
      <c r="N727" s="148"/>
      <c r="O727" s="149"/>
    </row>
    <row r="728" spans="1:15">
      <c r="A728" s="80"/>
      <c r="B728" s="39" t="str">
        <f>'Gene Table'!E728</f>
        <v>hsa-miR-374b-5p</v>
      </c>
      <c r="C728" s="39" t="str">
        <f>'Gene Table'!B728</f>
        <v>O06</v>
      </c>
      <c r="D728" s="145"/>
      <c r="E728" s="145"/>
      <c r="F728" s="145"/>
      <c r="G728" s="145"/>
      <c r="H728" s="145"/>
      <c r="I728" s="145"/>
      <c r="J728" s="145"/>
      <c r="K728" s="145"/>
      <c r="L728" s="145"/>
      <c r="M728" s="145"/>
      <c r="N728" s="148"/>
      <c r="O728" s="149"/>
    </row>
    <row r="729" spans="1:15">
      <c r="A729" s="80"/>
      <c r="B729" s="39" t="str">
        <f>'Gene Table'!E729</f>
        <v>hsa-miR-125a-3p</v>
      </c>
      <c r="C729" s="39" t="str">
        <f>'Gene Table'!B729</f>
        <v>O07</v>
      </c>
      <c r="D729" s="145"/>
      <c r="E729" s="145"/>
      <c r="F729" s="145"/>
      <c r="G729" s="145"/>
      <c r="H729" s="145"/>
      <c r="I729" s="145"/>
      <c r="J729" s="145"/>
      <c r="K729" s="145"/>
      <c r="L729" s="145"/>
      <c r="M729" s="145"/>
      <c r="N729" s="148"/>
      <c r="O729" s="149"/>
    </row>
    <row r="730" spans="1:15">
      <c r="A730" s="80"/>
      <c r="B730" s="39" t="str">
        <f>'Gene Table'!E730</f>
        <v>hsa-let-7i-5p</v>
      </c>
      <c r="C730" s="39" t="str">
        <f>'Gene Table'!B730</f>
        <v>O08</v>
      </c>
      <c r="D730" s="145"/>
      <c r="E730" s="145"/>
      <c r="F730" s="145"/>
      <c r="G730" s="145"/>
      <c r="H730" s="145"/>
      <c r="I730" s="145"/>
      <c r="J730" s="145"/>
      <c r="K730" s="145"/>
      <c r="L730" s="145"/>
      <c r="M730" s="145"/>
      <c r="N730" s="148"/>
      <c r="O730" s="149"/>
    </row>
    <row r="731" spans="1:15">
      <c r="A731" s="80"/>
      <c r="B731" s="39" t="str">
        <f>'Gene Table'!E731</f>
        <v>hsa-miR-635</v>
      </c>
      <c r="C731" s="39" t="str">
        <f>'Gene Table'!B731</f>
        <v>O09</v>
      </c>
      <c r="D731" s="145"/>
      <c r="E731" s="145"/>
      <c r="F731" s="145"/>
      <c r="G731" s="145"/>
      <c r="H731" s="145"/>
      <c r="I731" s="145"/>
      <c r="J731" s="145"/>
      <c r="K731" s="145"/>
      <c r="L731" s="145"/>
      <c r="M731" s="145"/>
      <c r="N731" s="148"/>
      <c r="O731" s="149"/>
    </row>
    <row r="732" spans="1:15">
      <c r="A732" s="80"/>
      <c r="B732" s="39" t="str">
        <f>'Gene Table'!E732</f>
        <v>hsa-let-7d-5p</v>
      </c>
      <c r="C732" s="39" t="str">
        <f>'Gene Table'!B732</f>
        <v>O10</v>
      </c>
      <c r="D732" s="145"/>
      <c r="E732" s="145"/>
      <c r="F732" s="145"/>
      <c r="G732" s="145"/>
      <c r="H732" s="145"/>
      <c r="I732" s="145"/>
      <c r="J732" s="145"/>
      <c r="K732" s="145"/>
      <c r="L732" s="145"/>
      <c r="M732" s="145"/>
      <c r="N732" s="148"/>
      <c r="O732" s="149"/>
    </row>
    <row r="733" spans="1:15">
      <c r="A733" s="80"/>
      <c r="B733" s="39" t="str">
        <f>'Gene Table'!E733</f>
        <v>hsa-miR-665</v>
      </c>
      <c r="C733" s="39" t="str">
        <f>'Gene Table'!B733</f>
        <v>O11</v>
      </c>
      <c r="D733" s="145"/>
      <c r="E733" s="145"/>
      <c r="F733" s="145"/>
      <c r="G733" s="145"/>
      <c r="H733" s="145"/>
      <c r="I733" s="145"/>
      <c r="J733" s="145"/>
      <c r="K733" s="145"/>
      <c r="L733" s="145"/>
      <c r="M733" s="145"/>
      <c r="N733" s="148"/>
      <c r="O733" s="149"/>
    </row>
    <row r="734" spans="1:15">
      <c r="A734" s="80"/>
      <c r="B734" s="39" t="str">
        <f>'Gene Table'!E734</f>
        <v>hsa-miR-200a-3p</v>
      </c>
      <c r="C734" s="39" t="str">
        <f>'Gene Table'!B734</f>
        <v>O12</v>
      </c>
      <c r="D734" s="145"/>
      <c r="E734" s="145"/>
      <c r="F734" s="145"/>
      <c r="G734" s="145"/>
      <c r="H734" s="145"/>
      <c r="I734" s="145"/>
      <c r="J734" s="145"/>
      <c r="K734" s="145"/>
      <c r="L734" s="145"/>
      <c r="M734" s="145"/>
      <c r="N734" s="148"/>
      <c r="O734" s="149"/>
    </row>
    <row r="735" spans="1:15">
      <c r="A735" s="80"/>
      <c r="B735" s="39" t="str">
        <f>'Gene Table'!E735</f>
        <v>hsa-miR-885-3p</v>
      </c>
      <c r="C735" s="39" t="str">
        <f>'Gene Table'!B735</f>
        <v>O13</v>
      </c>
      <c r="D735" s="145"/>
      <c r="E735" s="145"/>
      <c r="F735" s="145"/>
      <c r="G735" s="145"/>
      <c r="H735" s="145"/>
      <c r="I735" s="145"/>
      <c r="J735" s="145"/>
      <c r="K735" s="145"/>
      <c r="L735" s="145"/>
      <c r="M735" s="145"/>
      <c r="N735" s="148"/>
      <c r="O735" s="149"/>
    </row>
    <row r="736" spans="1:15">
      <c r="A736" s="80"/>
      <c r="B736" s="39" t="str">
        <f>'Gene Table'!E736</f>
        <v>hsa-miR-148a-3p</v>
      </c>
      <c r="C736" s="39" t="str">
        <f>'Gene Table'!B736</f>
        <v>O14</v>
      </c>
      <c r="D736" s="145"/>
      <c r="E736" s="145"/>
      <c r="F736" s="145"/>
      <c r="G736" s="145"/>
      <c r="H736" s="145"/>
      <c r="I736" s="145"/>
      <c r="J736" s="145"/>
      <c r="K736" s="145"/>
      <c r="L736" s="145"/>
      <c r="M736" s="145"/>
      <c r="N736" s="148"/>
      <c r="O736" s="149"/>
    </row>
    <row r="737" spans="1:15">
      <c r="A737" s="80"/>
      <c r="B737" s="39" t="str">
        <f>'Gene Table'!E737</f>
        <v>hsa-miR-664-3p</v>
      </c>
      <c r="C737" s="39" t="str">
        <f>'Gene Table'!B737</f>
        <v>O15</v>
      </c>
      <c r="D737" s="145"/>
      <c r="E737" s="145"/>
      <c r="F737" s="145"/>
      <c r="G737" s="145"/>
      <c r="H737" s="145"/>
      <c r="I737" s="145"/>
      <c r="J737" s="145"/>
      <c r="K737" s="145"/>
      <c r="L737" s="145"/>
      <c r="M737" s="145"/>
      <c r="N737" s="148"/>
      <c r="O737" s="149"/>
    </row>
    <row r="738" spans="1:15">
      <c r="A738" s="80"/>
      <c r="B738" s="39" t="str">
        <f>'Gene Table'!E738</f>
        <v>hsa-miR-376b</v>
      </c>
      <c r="C738" s="39" t="str">
        <f>'Gene Table'!B738</f>
        <v>O16</v>
      </c>
      <c r="D738" s="145"/>
      <c r="E738" s="145"/>
      <c r="F738" s="145"/>
      <c r="G738" s="145"/>
      <c r="H738" s="145"/>
      <c r="I738" s="145"/>
      <c r="J738" s="145"/>
      <c r="K738" s="145"/>
      <c r="L738" s="145"/>
      <c r="M738" s="145"/>
      <c r="N738" s="148"/>
      <c r="O738" s="149"/>
    </row>
    <row r="739" spans="1:15">
      <c r="A739" s="80"/>
      <c r="B739" s="39" t="str">
        <f>'Gene Table'!E739</f>
        <v>hsa-miR-485-5p</v>
      </c>
      <c r="C739" s="39" t="str">
        <f>'Gene Table'!B739</f>
        <v>O17</v>
      </c>
      <c r="D739" s="145"/>
      <c r="E739" s="145"/>
      <c r="F739" s="145"/>
      <c r="G739" s="145"/>
      <c r="H739" s="145"/>
      <c r="I739" s="145"/>
      <c r="J739" s="145"/>
      <c r="K739" s="145"/>
      <c r="L739" s="145"/>
      <c r="M739" s="145"/>
      <c r="N739" s="148"/>
      <c r="O739" s="149"/>
    </row>
    <row r="740" spans="1:15">
      <c r="A740" s="80"/>
      <c r="B740" s="39" t="str">
        <f>'Gene Table'!E740</f>
        <v>hsa-miR-376a-3p</v>
      </c>
      <c r="C740" s="39" t="str">
        <f>'Gene Table'!B740</f>
        <v>O18</v>
      </c>
      <c r="D740" s="145"/>
      <c r="E740" s="145"/>
      <c r="F740" s="145"/>
      <c r="G740" s="145"/>
      <c r="H740" s="145"/>
      <c r="I740" s="145"/>
      <c r="J740" s="145"/>
      <c r="K740" s="145"/>
      <c r="L740" s="145"/>
      <c r="M740" s="145"/>
      <c r="N740" s="148"/>
      <c r="O740" s="149"/>
    </row>
    <row r="741" spans="1:15">
      <c r="A741" s="80"/>
      <c r="B741" s="39" t="str">
        <f>'Gene Table'!E741</f>
        <v>hsa-miR-1273a</v>
      </c>
      <c r="C741" s="39" t="str">
        <f>'Gene Table'!B741</f>
        <v>O19</v>
      </c>
      <c r="D741" s="145"/>
      <c r="E741" s="145"/>
      <c r="F741" s="145"/>
      <c r="G741" s="145"/>
      <c r="H741" s="145"/>
      <c r="I741" s="145"/>
      <c r="J741" s="145"/>
      <c r="K741" s="145"/>
      <c r="L741" s="145"/>
      <c r="M741" s="145"/>
      <c r="N741" s="148"/>
      <c r="O741" s="149"/>
    </row>
    <row r="742" spans="1:15">
      <c r="A742" s="80"/>
      <c r="B742" s="39" t="str">
        <f>'Gene Table'!E742</f>
        <v>hsa-miR-519a-3p</v>
      </c>
      <c r="C742" s="39" t="str">
        <f>'Gene Table'!B742</f>
        <v>O20</v>
      </c>
      <c r="D742" s="145"/>
      <c r="E742" s="145"/>
      <c r="F742" s="145"/>
      <c r="G742" s="145"/>
      <c r="H742" s="145"/>
      <c r="I742" s="145"/>
      <c r="J742" s="145"/>
      <c r="K742" s="145"/>
      <c r="L742" s="145"/>
      <c r="M742" s="145"/>
      <c r="N742" s="148"/>
      <c r="O742" s="149"/>
    </row>
    <row r="743" spans="1:15">
      <c r="A743" s="80"/>
      <c r="B743" s="39" t="str">
        <f>'Gene Table'!E743</f>
        <v>hsa-miR-1292</v>
      </c>
      <c r="C743" s="39" t="str">
        <f>'Gene Table'!B743</f>
        <v>O21</v>
      </c>
      <c r="D743" s="145"/>
      <c r="E743" s="145"/>
      <c r="F743" s="145"/>
      <c r="G743" s="145"/>
      <c r="H743" s="145"/>
      <c r="I743" s="145"/>
      <c r="J743" s="145"/>
      <c r="K743" s="145"/>
      <c r="L743" s="145"/>
      <c r="M743" s="145"/>
      <c r="N743" s="148"/>
      <c r="O743" s="149"/>
    </row>
    <row r="744" spans="1:15">
      <c r="A744" s="80"/>
      <c r="B744" s="39" t="str">
        <f>'Gene Table'!E744</f>
        <v>hsa-miR-376c</v>
      </c>
      <c r="C744" s="39" t="str">
        <f>'Gene Table'!B744</f>
        <v>O22</v>
      </c>
      <c r="D744" s="145"/>
      <c r="E744" s="145"/>
      <c r="F744" s="145"/>
      <c r="G744" s="145"/>
      <c r="H744" s="145"/>
      <c r="I744" s="145"/>
      <c r="J744" s="145"/>
      <c r="K744" s="145"/>
      <c r="L744" s="145"/>
      <c r="M744" s="145"/>
      <c r="N744" s="148"/>
      <c r="O744" s="149"/>
    </row>
    <row r="745" spans="1:15">
      <c r="A745" s="80"/>
      <c r="B745" s="39" t="str">
        <f>'Gene Table'!E745</f>
        <v>hsa-miR-326</v>
      </c>
      <c r="C745" s="39" t="str">
        <f>'Gene Table'!B745</f>
        <v>O23</v>
      </c>
      <c r="D745" s="145"/>
      <c r="E745" s="145"/>
      <c r="F745" s="145"/>
      <c r="G745" s="145"/>
      <c r="H745" s="145"/>
      <c r="I745" s="145"/>
      <c r="J745" s="145"/>
      <c r="K745" s="145"/>
      <c r="L745" s="145"/>
      <c r="M745" s="145"/>
      <c r="N745" s="148"/>
      <c r="O745" s="149"/>
    </row>
    <row r="746" spans="1:15">
      <c r="A746" s="80"/>
      <c r="B746" s="39" t="str">
        <f>'Gene Table'!E746</f>
        <v>hsa-miR-98</v>
      </c>
      <c r="C746" s="39" t="str">
        <f>'Gene Table'!B746</f>
        <v>O24</v>
      </c>
      <c r="D746" s="145"/>
      <c r="E746" s="145"/>
      <c r="F746" s="145"/>
      <c r="G746" s="145"/>
      <c r="H746" s="145"/>
      <c r="I746" s="145"/>
      <c r="J746" s="145"/>
      <c r="K746" s="145"/>
      <c r="L746" s="145"/>
      <c r="M746" s="145"/>
      <c r="N746" s="148"/>
      <c r="O746" s="149"/>
    </row>
    <row r="747" spans="1:15">
      <c r="A747" s="80"/>
      <c r="B747" s="39" t="str">
        <f>'Gene Table'!E747</f>
        <v>NC</v>
      </c>
      <c r="C747" s="39" t="str">
        <f>'Gene Table'!B747</f>
        <v>P01</v>
      </c>
      <c r="D747" s="145"/>
      <c r="E747" s="145"/>
      <c r="F747" s="145"/>
      <c r="G747" s="145"/>
      <c r="H747" s="145"/>
      <c r="I747" s="145"/>
      <c r="J747" s="145"/>
      <c r="K747" s="145"/>
      <c r="L747" s="145"/>
      <c r="M747" s="145"/>
      <c r="N747" s="148"/>
      <c r="O747" s="149"/>
    </row>
    <row r="748" spans="1:15">
      <c r="A748" s="80"/>
      <c r="B748" s="39" t="str">
        <f>'Gene Table'!E748</f>
        <v>NC</v>
      </c>
      <c r="C748" s="39" t="str">
        <f>'Gene Table'!B748</f>
        <v>P02</v>
      </c>
      <c r="D748" s="145"/>
      <c r="E748" s="145"/>
      <c r="F748" s="145"/>
      <c r="G748" s="145"/>
      <c r="H748" s="145"/>
      <c r="I748" s="145"/>
      <c r="J748" s="145"/>
      <c r="K748" s="145"/>
      <c r="L748" s="145"/>
      <c r="M748" s="145"/>
      <c r="N748" s="148"/>
      <c r="O748" s="149"/>
    </row>
    <row r="749" spans="1:15">
      <c r="A749" s="80"/>
      <c r="B749" s="39" t="str">
        <f>'Gene Table'!E749</f>
        <v>NC</v>
      </c>
      <c r="C749" s="39" t="str">
        <f>'Gene Table'!B749</f>
        <v>P03</v>
      </c>
      <c r="D749" s="145"/>
      <c r="E749" s="145"/>
      <c r="F749" s="145"/>
      <c r="G749" s="145"/>
      <c r="H749" s="145"/>
      <c r="I749" s="145"/>
      <c r="J749" s="145"/>
      <c r="K749" s="145"/>
      <c r="L749" s="145"/>
      <c r="M749" s="145"/>
      <c r="N749" s="148"/>
      <c r="O749" s="149"/>
    </row>
    <row r="750" spans="1:15">
      <c r="A750" s="80"/>
      <c r="B750" s="39" t="str">
        <f>'Gene Table'!E750</f>
        <v>NC</v>
      </c>
      <c r="C750" s="39" t="str">
        <f>'Gene Table'!B750</f>
        <v>P04</v>
      </c>
      <c r="D750" s="145"/>
      <c r="E750" s="145"/>
      <c r="F750" s="145"/>
      <c r="G750" s="145"/>
      <c r="H750" s="145"/>
      <c r="I750" s="145"/>
      <c r="J750" s="145"/>
      <c r="K750" s="145"/>
      <c r="L750" s="145"/>
      <c r="M750" s="145"/>
      <c r="N750" s="148"/>
      <c r="O750" s="149"/>
    </row>
    <row r="751" spans="1:15">
      <c r="A751" s="80"/>
      <c r="B751" s="39" t="str">
        <f>'Gene Table'!E751</f>
        <v>HK1</v>
      </c>
      <c r="C751" s="39" t="str">
        <f>'Gene Table'!B751</f>
        <v>P05</v>
      </c>
      <c r="D751" s="145"/>
      <c r="E751" s="145"/>
      <c r="F751" s="145"/>
      <c r="G751" s="145"/>
      <c r="H751" s="145"/>
      <c r="I751" s="145"/>
      <c r="J751" s="145"/>
      <c r="K751" s="145"/>
      <c r="L751" s="145"/>
      <c r="M751" s="145"/>
      <c r="N751" s="148"/>
      <c r="O751" s="149"/>
    </row>
    <row r="752" spans="1:15">
      <c r="A752" s="80"/>
      <c r="B752" s="39" t="str">
        <f>'Gene Table'!E752</f>
        <v>HK1</v>
      </c>
      <c r="C752" s="39" t="str">
        <f>'Gene Table'!B752</f>
        <v>P06</v>
      </c>
      <c r="D752" s="145"/>
      <c r="E752" s="145"/>
      <c r="F752" s="145"/>
      <c r="G752" s="145"/>
      <c r="H752" s="145"/>
      <c r="I752" s="145"/>
      <c r="J752" s="145"/>
      <c r="K752" s="145"/>
      <c r="L752" s="145"/>
      <c r="M752" s="145"/>
      <c r="N752" s="148"/>
      <c r="O752" s="149"/>
    </row>
    <row r="753" spans="1:15">
      <c r="A753" s="80"/>
      <c r="B753" s="39" t="str">
        <f>'Gene Table'!E753</f>
        <v>HK2</v>
      </c>
      <c r="C753" s="39" t="str">
        <f>'Gene Table'!B753</f>
        <v>P07</v>
      </c>
      <c r="D753" s="145"/>
      <c r="E753" s="145"/>
      <c r="F753" s="145"/>
      <c r="G753" s="145"/>
      <c r="H753" s="145"/>
      <c r="I753" s="145"/>
      <c r="J753" s="145"/>
      <c r="K753" s="145"/>
      <c r="L753" s="145"/>
      <c r="M753" s="145"/>
      <c r="N753" s="148"/>
      <c r="O753" s="149"/>
    </row>
    <row r="754" spans="1:15">
      <c r="A754" s="80"/>
      <c r="B754" s="39" t="str">
        <f>'Gene Table'!E754</f>
        <v>HK2</v>
      </c>
      <c r="C754" s="39" t="str">
        <f>'Gene Table'!B754</f>
        <v>P08</v>
      </c>
      <c r="D754" s="145"/>
      <c r="E754" s="145"/>
      <c r="F754" s="145"/>
      <c r="G754" s="145"/>
      <c r="H754" s="145"/>
      <c r="I754" s="145"/>
      <c r="J754" s="145"/>
      <c r="K754" s="145"/>
      <c r="L754" s="145"/>
      <c r="M754" s="145"/>
      <c r="N754" s="148"/>
      <c r="O754" s="149"/>
    </row>
    <row r="755" spans="1:15">
      <c r="A755" s="80"/>
      <c r="B755" s="39" t="str">
        <f>'Gene Table'!E755</f>
        <v>HK3</v>
      </c>
      <c r="C755" s="39" t="str">
        <f>'Gene Table'!B755</f>
        <v>P09</v>
      </c>
      <c r="D755" s="145"/>
      <c r="E755" s="145"/>
      <c r="F755" s="145"/>
      <c r="G755" s="145"/>
      <c r="H755" s="145"/>
      <c r="I755" s="145"/>
      <c r="J755" s="145"/>
      <c r="K755" s="145"/>
      <c r="L755" s="145"/>
      <c r="M755" s="145"/>
      <c r="N755" s="148"/>
      <c r="O755" s="149"/>
    </row>
    <row r="756" spans="1:15">
      <c r="A756" s="80"/>
      <c r="B756" s="39" t="str">
        <f>'Gene Table'!E756</f>
        <v>HK3</v>
      </c>
      <c r="C756" s="39" t="str">
        <f>'Gene Table'!B756</f>
        <v>P10</v>
      </c>
      <c r="D756" s="145"/>
      <c r="E756" s="145"/>
      <c r="F756" s="145"/>
      <c r="G756" s="145"/>
      <c r="H756" s="145"/>
      <c r="I756" s="145"/>
      <c r="J756" s="145"/>
      <c r="K756" s="145"/>
      <c r="L756" s="145"/>
      <c r="M756" s="145"/>
      <c r="N756" s="148"/>
      <c r="O756" s="149"/>
    </row>
    <row r="757" spans="1:15">
      <c r="A757" s="80"/>
      <c r="B757" s="39" t="str">
        <f>'Gene Table'!E757</f>
        <v>HK4</v>
      </c>
      <c r="C757" s="39" t="str">
        <f>'Gene Table'!B757</f>
        <v>P11</v>
      </c>
      <c r="D757" s="145"/>
      <c r="E757" s="145"/>
      <c r="F757" s="145"/>
      <c r="G757" s="145"/>
      <c r="H757" s="145"/>
      <c r="I757" s="145"/>
      <c r="J757" s="145"/>
      <c r="K757" s="145"/>
      <c r="L757" s="145"/>
      <c r="M757" s="145"/>
      <c r="N757" s="148"/>
      <c r="O757" s="149"/>
    </row>
    <row r="758" spans="1:15">
      <c r="A758" s="80"/>
      <c r="B758" s="39" t="str">
        <f>'Gene Table'!E758</f>
        <v>HK4</v>
      </c>
      <c r="C758" s="39" t="str">
        <f>'Gene Table'!B758</f>
        <v>P12</v>
      </c>
      <c r="D758" s="145"/>
      <c r="E758" s="145"/>
      <c r="F758" s="145"/>
      <c r="G758" s="145"/>
      <c r="H758" s="145"/>
      <c r="I758" s="145"/>
      <c r="J758" s="145"/>
      <c r="K758" s="145"/>
      <c r="L758" s="145"/>
      <c r="M758" s="145"/>
      <c r="N758" s="148"/>
      <c r="O758" s="149"/>
    </row>
    <row r="759" spans="1:15">
      <c r="A759" s="80"/>
      <c r="B759" s="39" t="str">
        <f>'Gene Table'!E759</f>
        <v>HK5</v>
      </c>
      <c r="C759" s="39" t="str">
        <f>'Gene Table'!B759</f>
        <v>P13</v>
      </c>
      <c r="D759" s="145"/>
      <c r="E759" s="145"/>
      <c r="F759" s="145"/>
      <c r="G759" s="145"/>
      <c r="H759" s="145"/>
      <c r="I759" s="145"/>
      <c r="J759" s="145"/>
      <c r="K759" s="145"/>
      <c r="L759" s="145"/>
      <c r="M759" s="145"/>
      <c r="N759" s="148"/>
      <c r="O759" s="149"/>
    </row>
    <row r="760" spans="1:15">
      <c r="A760" s="80"/>
      <c r="B760" s="39" t="str">
        <f>'Gene Table'!E760</f>
        <v>HK5</v>
      </c>
      <c r="C760" s="39" t="str">
        <f>'Gene Table'!B760</f>
        <v>P14</v>
      </c>
      <c r="D760" s="145"/>
      <c r="E760" s="145"/>
      <c r="F760" s="145"/>
      <c r="G760" s="145"/>
      <c r="H760" s="145"/>
      <c r="I760" s="145"/>
      <c r="J760" s="145"/>
      <c r="K760" s="145"/>
      <c r="L760" s="145"/>
      <c r="M760" s="145"/>
      <c r="N760" s="148"/>
      <c r="O760" s="149"/>
    </row>
    <row r="761" spans="1:15">
      <c r="A761" s="80"/>
      <c r="B761" s="39" t="str">
        <f>'Gene Table'!E761</f>
        <v>HK6</v>
      </c>
      <c r="C761" s="39" t="str">
        <f>'Gene Table'!B761</f>
        <v>P15</v>
      </c>
      <c r="D761" s="145"/>
      <c r="E761" s="145"/>
      <c r="F761" s="145"/>
      <c r="G761" s="145"/>
      <c r="H761" s="145"/>
      <c r="I761" s="145"/>
      <c r="J761" s="145"/>
      <c r="K761" s="145"/>
      <c r="L761" s="145"/>
      <c r="M761" s="145"/>
      <c r="N761" s="148"/>
      <c r="O761" s="149"/>
    </row>
    <row r="762" spans="1:15">
      <c r="A762" s="80"/>
      <c r="B762" s="39" t="str">
        <f>'Gene Table'!E762</f>
        <v>HK6</v>
      </c>
      <c r="C762" s="39" t="str">
        <f>'Gene Table'!B762</f>
        <v>P16</v>
      </c>
      <c r="D762" s="145"/>
      <c r="E762" s="145"/>
      <c r="F762" s="145"/>
      <c r="G762" s="145"/>
      <c r="H762" s="145"/>
      <c r="I762" s="145"/>
      <c r="J762" s="145"/>
      <c r="K762" s="145"/>
      <c r="L762" s="145"/>
      <c r="M762" s="145"/>
      <c r="N762" s="148"/>
      <c r="O762" s="149"/>
    </row>
    <row r="763" spans="1:15">
      <c r="A763" s="80"/>
      <c r="B763" s="39" t="str">
        <f>'Gene Table'!E763</f>
        <v>RT</v>
      </c>
      <c r="C763" s="39" t="str">
        <f>'Gene Table'!B763</f>
        <v>P17</v>
      </c>
      <c r="D763" s="145"/>
      <c r="E763" s="145"/>
      <c r="F763" s="145"/>
      <c r="G763" s="145"/>
      <c r="H763" s="145"/>
      <c r="I763" s="145"/>
      <c r="J763" s="145"/>
      <c r="K763" s="145"/>
      <c r="L763" s="145"/>
      <c r="M763" s="145"/>
      <c r="N763" s="148"/>
      <c r="O763" s="149"/>
    </row>
    <row r="764" spans="1:15">
      <c r="A764" s="80"/>
      <c r="B764" s="39" t="str">
        <f>'Gene Table'!E764</f>
        <v>RT</v>
      </c>
      <c r="C764" s="39" t="str">
        <f>'Gene Table'!B764</f>
        <v>P18</v>
      </c>
      <c r="D764" s="145"/>
      <c r="E764" s="145"/>
      <c r="F764" s="145"/>
      <c r="G764" s="145"/>
      <c r="H764" s="145"/>
      <c r="I764" s="145"/>
      <c r="J764" s="145"/>
      <c r="K764" s="145"/>
      <c r="L764" s="145"/>
      <c r="M764" s="145"/>
      <c r="N764" s="148"/>
      <c r="O764" s="149"/>
    </row>
    <row r="765" spans="1:15">
      <c r="A765" s="80"/>
      <c r="B765" s="39" t="str">
        <f>'Gene Table'!E765</f>
        <v>RT</v>
      </c>
      <c r="C765" s="39" t="str">
        <f>'Gene Table'!B765</f>
        <v>P19</v>
      </c>
      <c r="D765" s="145"/>
      <c r="E765" s="145"/>
      <c r="F765" s="145"/>
      <c r="G765" s="145"/>
      <c r="H765" s="145"/>
      <c r="I765" s="145"/>
      <c r="J765" s="145"/>
      <c r="K765" s="145"/>
      <c r="L765" s="145"/>
      <c r="M765" s="145"/>
      <c r="N765" s="148"/>
      <c r="O765" s="149"/>
    </row>
    <row r="766" spans="1:15">
      <c r="A766" s="80"/>
      <c r="B766" s="39" t="str">
        <f>'Gene Table'!E766</f>
        <v>RT</v>
      </c>
      <c r="C766" s="39" t="str">
        <f>'Gene Table'!B766</f>
        <v>P20</v>
      </c>
      <c r="D766" s="145"/>
      <c r="E766" s="145"/>
      <c r="F766" s="145"/>
      <c r="G766" s="145"/>
      <c r="H766" s="145"/>
      <c r="I766" s="145"/>
      <c r="J766" s="145"/>
      <c r="K766" s="145"/>
      <c r="L766" s="145"/>
      <c r="M766" s="145"/>
      <c r="N766" s="148"/>
      <c r="O766" s="149"/>
    </row>
    <row r="767" spans="1:15">
      <c r="A767" s="80"/>
      <c r="B767" s="39" t="str">
        <f>'Gene Table'!E767</f>
        <v>PCR</v>
      </c>
      <c r="C767" s="39" t="str">
        <f>'Gene Table'!B767</f>
        <v>P21</v>
      </c>
      <c r="D767" s="145"/>
      <c r="E767" s="145"/>
      <c r="F767" s="145"/>
      <c r="G767" s="145"/>
      <c r="H767" s="145"/>
      <c r="I767" s="145"/>
      <c r="J767" s="145"/>
      <c r="K767" s="145"/>
      <c r="L767" s="145"/>
      <c r="M767" s="145"/>
      <c r="N767" s="148"/>
      <c r="O767" s="149"/>
    </row>
    <row r="768" spans="1:15">
      <c r="A768" s="80"/>
      <c r="B768" s="39" t="str">
        <f>'Gene Table'!E768</f>
        <v>PCR</v>
      </c>
      <c r="C768" s="39" t="str">
        <f>'Gene Table'!B768</f>
        <v>P22</v>
      </c>
      <c r="D768" s="145"/>
      <c r="E768" s="145"/>
      <c r="F768" s="145"/>
      <c r="G768" s="145"/>
      <c r="H768" s="145"/>
      <c r="I768" s="145"/>
      <c r="J768" s="145"/>
      <c r="K768" s="145"/>
      <c r="L768" s="145"/>
      <c r="M768" s="145"/>
      <c r="N768" s="148"/>
      <c r="O768" s="149"/>
    </row>
    <row r="769" spans="1:15">
      <c r="A769" s="80"/>
      <c r="B769" s="39" t="str">
        <f>'Gene Table'!E769</f>
        <v>PCR</v>
      </c>
      <c r="C769" s="39" t="str">
        <f>'Gene Table'!B769</f>
        <v>P23</v>
      </c>
      <c r="D769" s="145"/>
      <c r="E769" s="145"/>
      <c r="F769" s="145"/>
      <c r="G769" s="145"/>
      <c r="H769" s="145"/>
      <c r="I769" s="145"/>
      <c r="J769" s="145"/>
      <c r="K769" s="145"/>
      <c r="L769" s="145"/>
      <c r="M769" s="145"/>
      <c r="N769" s="148"/>
      <c r="O769" s="149"/>
    </row>
    <row r="770" spans="1:15">
      <c r="A770" s="94"/>
      <c r="B770" s="39" t="str">
        <f>'Gene Table'!E770</f>
        <v>PCR</v>
      </c>
      <c r="C770" s="39" t="str">
        <f>'Gene Table'!B770</f>
        <v>P24</v>
      </c>
      <c r="D770" s="145"/>
      <c r="E770" s="145"/>
      <c r="F770" s="145"/>
      <c r="G770" s="145"/>
      <c r="H770" s="145"/>
      <c r="I770" s="145"/>
      <c r="J770" s="145"/>
      <c r="K770" s="145"/>
      <c r="L770" s="145"/>
      <c r="M770" s="145"/>
      <c r="N770" s="148"/>
      <c r="O770" s="149"/>
    </row>
    <row r="771" spans="1:15">
      <c r="A771" s="78" t="str">
        <f>'Gene Table'!A771</f>
        <v>Plate 3</v>
      </c>
      <c r="B771" s="39" t="str">
        <f>'Gene Table'!E771</f>
        <v>hsa-miR-218-2-3p</v>
      </c>
      <c r="C771" s="39" t="str">
        <f>'Gene Table'!B771</f>
        <v>A01</v>
      </c>
      <c r="D771" s="145"/>
      <c r="E771" s="145"/>
      <c r="F771" s="145"/>
      <c r="G771" s="145"/>
      <c r="H771" s="145"/>
      <c r="I771" s="145"/>
      <c r="J771" s="145"/>
      <c r="K771" s="145"/>
      <c r="L771" s="145"/>
      <c r="M771" s="145"/>
      <c r="N771" s="148"/>
      <c r="O771" s="149"/>
    </row>
    <row r="772" spans="1:15">
      <c r="A772" s="80"/>
      <c r="B772" s="39" t="str">
        <f>'Gene Table'!E772</f>
        <v>hsa-miR-3192</v>
      </c>
      <c r="C772" s="39" t="str">
        <f>'Gene Table'!B772</f>
        <v>A02</v>
      </c>
      <c r="D772" s="145"/>
      <c r="E772" s="145"/>
      <c r="F772" s="145"/>
      <c r="G772" s="145"/>
      <c r="H772" s="145"/>
      <c r="I772" s="145"/>
      <c r="J772" s="145"/>
      <c r="K772" s="145"/>
      <c r="L772" s="145"/>
      <c r="M772" s="145"/>
      <c r="N772" s="148"/>
      <c r="O772" s="149"/>
    </row>
    <row r="773" spans="1:15">
      <c r="A773" s="80"/>
      <c r="B773" s="39" t="str">
        <f>'Gene Table'!E773</f>
        <v>hsa-miR-22-5p</v>
      </c>
      <c r="C773" s="39" t="str">
        <f>'Gene Table'!B773</f>
        <v>A03</v>
      </c>
      <c r="D773" s="145"/>
      <c r="E773" s="145"/>
      <c r="F773" s="145"/>
      <c r="G773" s="145"/>
      <c r="H773" s="145"/>
      <c r="I773" s="145"/>
      <c r="J773" s="145"/>
      <c r="K773" s="145"/>
      <c r="L773" s="145"/>
      <c r="M773" s="145"/>
      <c r="N773" s="148"/>
      <c r="O773" s="149"/>
    </row>
    <row r="774" spans="1:15">
      <c r="A774" s="80"/>
      <c r="B774" s="39" t="str">
        <f>'Gene Table'!E774</f>
        <v>hsa-miR-3195</v>
      </c>
      <c r="C774" s="39" t="str">
        <f>'Gene Table'!B774</f>
        <v>A04</v>
      </c>
      <c r="D774" s="145"/>
      <c r="E774" s="145"/>
      <c r="F774" s="145"/>
      <c r="G774" s="145"/>
      <c r="H774" s="145"/>
      <c r="I774" s="145"/>
      <c r="J774" s="145"/>
      <c r="K774" s="145"/>
      <c r="L774" s="145"/>
      <c r="M774" s="145"/>
      <c r="N774" s="148"/>
      <c r="O774" s="149"/>
    </row>
    <row r="775" spans="1:15">
      <c r="A775" s="80"/>
      <c r="B775" s="39" t="str">
        <f>'Gene Table'!E775</f>
        <v>hsa-miR-223-5p</v>
      </c>
      <c r="C775" s="39" t="str">
        <f>'Gene Table'!B775</f>
        <v>A05</v>
      </c>
      <c r="D775" s="145"/>
      <c r="E775" s="145"/>
      <c r="F775" s="145"/>
      <c r="G775" s="145"/>
      <c r="H775" s="145"/>
      <c r="I775" s="145"/>
      <c r="J775" s="145"/>
      <c r="K775" s="145"/>
      <c r="L775" s="145"/>
      <c r="M775" s="145"/>
      <c r="N775" s="148"/>
      <c r="O775" s="149"/>
    </row>
    <row r="776" spans="1:15">
      <c r="A776" s="80"/>
      <c r="B776" s="39" t="str">
        <f>'Gene Table'!E776</f>
        <v>hsa-miR-3196</v>
      </c>
      <c r="C776" s="39" t="str">
        <f>'Gene Table'!B776</f>
        <v>A06</v>
      </c>
      <c r="D776" s="145"/>
      <c r="E776" s="145"/>
      <c r="F776" s="145"/>
      <c r="G776" s="145"/>
      <c r="H776" s="145"/>
      <c r="I776" s="145"/>
      <c r="J776" s="145"/>
      <c r="K776" s="145"/>
      <c r="L776" s="145"/>
      <c r="M776" s="145"/>
      <c r="N776" s="148"/>
      <c r="O776" s="149"/>
    </row>
    <row r="777" spans="1:15">
      <c r="A777" s="80"/>
      <c r="B777" s="39" t="str">
        <f>'Gene Table'!E777</f>
        <v>hsa-miR-23a-5p</v>
      </c>
      <c r="C777" s="39" t="str">
        <f>'Gene Table'!B777</f>
        <v>A07</v>
      </c>
      <c r="D777" s="145"/>
      <c r="E777" s="145"/>
      <c r="F777" s="145"/>
      <c r="G777" s="145"/>
      <c r="H777" s="145"/>
      <c r="I777" s="145"/>
      <c r="J777" s="145"/>
      <c r="K777" s="145"/>
      <c r="L777" s="145"/>
      <c r="M777" s="145"/>
      <c r="N777" s="148"/>
      <c r="O777" s="149"/>
    </row>
    <row r="778" spans="1:15">
      <c r="A778" s="80"/>
      <c r="B778" s="39" t="str">
        <f>'Gene Table'!E778</f>
        <v>hsa-miR-3200-3p</v>
      </c>
      <c r="C778" s="39" t="str">
        <f>'Gene Table'!B778</f>
        <v>A08</v>
      </c>
      <c r="D778" s="145"/>
      <c r="E778" s="145"/>
      <c r="F778" s="145"/>
      <c r="G778" s="145"/>
      <c r="H778" s="145"/>
      <c r="I778" s="145"/>
      <c r="J778" s="145"/>
      <c r="K778" s="145"/>
      <c r="L778" s="145"/>
      <c r="M778" s="145"/>
      <c r="N778" s="148"/>
      <c r="O778" s="149"/>
    </row>
    <row r="779" spans="1:15">
      <c r="A779" s="80"/>
      <c r="B779" s="39" t="str">
        <f>'Gene Table'!E779</f>
        <v>hsa-miR-23b-5p</v>
      </c>
      <c r="C779" s="39" t="str">
        <f>'Gene Table'!B779</f>
        <v>A09</v>
      </c>
      <c r="D779" s="145"/>
      <c r="E779" s="145"/>
      <c r="F779" s="145"/>
      <c r="G779" s="145"/>
      <c r="H779" s="145"/>
      <c r="I779" s="145"/>
      <c r="J779" s="145"/>
      <c r="K779" s="145"/>
      <c r="L779" s="145"/>
      <c r="M779" s="145"/>
      <c r="N779" s="148"/>
      <c r="O779" s="149"/>
    </row>
    <row r="780" spans="1:15">
      <c r="A780" s="80"/>
      <c r="B780" s="39" t="str">
        <f>'Gene Table'!E780</f>
        <v>hsa-miR-3201</v>
      </c>
      <c r="C780" s="39" t="str">
        <f>'Gene Table'!B780</f>
        <v>A10</v>
      </c>
      <c r="D780" s="145"/>
      <c r="E780" s="145"/>
      <c r="F780" s="145"/>
      <c r="G780" s="145"/>
      <c r="H780" s="145"/>
      <c r="I780" s="145"/>
      <c r="J780" s="145"/>
      <c r="K780" s="145"/>
      <c r="L780" s="145"/>
      <c r="M780" s="145"/>
      <c r="N780" s="148"/>
      <c r="O780" s="149"/>
    </row>
    <row r="781" spans="1:15">
      <c r="A781" s="80"/>
      <c r="B781" s="39" t="str">
        <f>'Gene Table'!E781</f>
        <v>hsa-miR-24-1-5p</v>
      </c>
      <c r="C781" s="39" t="str">
        <f>'Gene Table'!B781</f>
        <v>A11</v>
      </c>
      <c r="D781" s="145"/>
      <c r="E781" s="145"/>
      <c r="F781" s="145"/>
      <c r="G781" s="145"/>
      <c r="H781" s="145"/>
      <c r="I781" s="145"/>
      <c r="J781" s="145"/>
      <c r="K781" s="145"/>
      <c r="L781" s="145"/>
      <c r="M781" s="145"/>
      <c r="N781" s="148"/>
      <c r="O781" s="149"/>
    </row>
    <row r="782" spans="1:15">
      <c r="A782" s="80"/>
      <c r="B782" s="39" t="str">
        <f>'Gene Table'!E782</f>
        <v>hsa-miR-514b-5p</v>
      </c>
      <c r="C782" s="39" t="str">
        <f>'Gene Table'!B782</f>
        <v>A12</v>
      </c>
      <c r="D782" s="145"/>
      <c r="E782" s="145"/>
      <c r="F782" s="145"/>
      <c r="G782" s="145"/>
      <c r="H782" s="145"/>
      <c r="I782" s="145"/>
      <c r="J782" s="145"/>
      <c r="K782" s="145"/>
      <c r="L782" s="145"/>
      <c r="M782" s="145"/>
      <c r="N782" s="148"/>
      <c r="O782" s="149"/>
    </row>
    <row r="783" spans="1:15">
      <c r="A783" s="80"/>
      <c r="B783" s="39" t="str">
        <f>'Gene Table'!E783</f>
        <v>hsa-miR-24-2-5p</v>
      </c>
      <c r="C783" s="39" t="str">
        <f>'Gene Table'!B783</f>
        <v>A13</v>
      </c>
      <c r="D783" s="145"/>
      <c r="E783" s="145"/>
      <c r="F783" s="145"/>
      <c r="G783" s="145"/>
      <c r="H783" s="145"/>
      <c r="I783" s="145"/>
      <c r="J783" s="145"/>
      <c r="K783" s="145"/>
      <c r="L783" s="145"/>
      <c r="M783" s="145"/>
      <c r="N783" s="148"/>
      <c r="O783" s="149"/>
    </row>
    <row r="784" spans="1:15">
      <c r="A784" s="80"/>
      <c r="B784" s="39" t="str">
        <f>'Gene Table'!E784</f>
        <v>hsa-miR-3202</v>
      </c>
      <c r="C784" s="39" t="str">
        <f>'Gene Table'!B784</f>
        <v>A14</v>
      </c>
      <c r="D784" s="145"/>
      <c r="E784" s="145"/>
      <c r="F784" s="145"/>
      <c r="G784" s="145"/>
      <c r="H784" s="145"/>
      <c r="I784" s="145"/>
      <c r="J784" s="145"/>
      <c r="K784" s="145"/>
      <c r="L784" s="145"/>
      <c r="M784" s="145"/>
      <c r="N784" s="148"/>
      <c r="O784" s="149"/>
    </row>
    <row r="785" spans="1:15">
      <c r="A785" s="80"/>
      <c r="B785" s="39" t="str">
        <f>'Gene Table'!E785</f>
        <v>hsa-miR-25-5p</v>
      </c>
      <c r="C785" s="39" t="str">
        <f>'Gene Table'!B785</f>
        <v>A15</v>
      </c>
      <c r="D785" s="145"/>
      <c r="E785" s="145"/>
      <c r="F785" s="145"/>
      <c r="G785" s="145"/>
      <c r="H785" s="145"/>
      <c r="I785" s="145"/>
      <c r="J785" s="145"/>
      <c r="K785" s="145"/>
      <c r="L785" s="145"/>
      <c r="M785" s="145"/>
      <c r="N785" s="148"/>
      <c r="O785" s="149"/>
    </row>
    <row r="786" spans="1:15">
      <c r="A786" s="80"/>
      <c r="B786" s="39" t="str">
        <f>'Gene Table'!E786</f>
        <v>hsa-miR-4297</v>
      </c>
      <c r="C786" s="39" t="str">
        <f>'Gene Table'!B786</f>
        <v>A16</v>
      </c>
      <c r="D786" s="145"/>
      <c r="E786" s="145"/>
      <c r="F786" s="145"/>
      <c r="G786" s="145"/>
      <c r="H786" s="145"/>
      <c r="I786" s="145"/>
      <c r="J786" s="145"/>
      <c r="K786" s="145"/>
      <c r="L786" s="145"/>
      <c r="M786" s="145"/>
      <c r="N786" s="148"/>
      <c r="O786" s="149"/>
    </row>
    <row r="787" spans="1:15">
      <c r="A787" s="80"/>
      <c r="B787" s="39" t="str">
        <f>'Gene Table'!E787</f>
        <v>hsa-miR-26a-1-3p</v>
      </c>
      <c r="C787" s="39" t="str">
        <f>'Gene Table'!B787</f>
        <v>A17</v>
      </c>
      <c r="D787" s="145"/>
      <c r="E787" s="145"/>
      <c r="F787" s="145"/>
      <c r="G787" s="145"/>
      <c r="H787" s="145"/>
      <c r="I787" s="145"/>
      <c r="J787" s="145"/>
      <c r="K787" s="145"/>
      <c r="L787" s="145"/>
      <c r="M787" s="145"/>
      <c r="N787" s="148"/>
      <c r="O787" s="149"/>
    </row>
    <row r="788" spans="1:15">
      <c r="A788" s="80"/>
      <c r="B788" s="39" t="str">
        <f>'Gene Table'!E788</f>
        <v>hsa-miR-4293</v>
      </c>
      <c r="C788" s="39" t="str">
        <f>'Gene Table'!B788</f>
        <v>A18</v>
      </c>
      <c r="D788" s="145"/>
      <c r="E788" s="145"/>
      <c r="F788" s="145"/>
      <c r="G788" s="145"/>
      <c r="H788" s="145"/>
      <c r="I788" s="145"/>
      <c r="J788" s="145"/>
      <c r="K788" s="145"/>
      <c r="L788" s="145"/>
      <c r="M788" s="145"/>
      <c r="N788" s="148"/>
      <c r="O788" s="149"/>
    </row>
    <row r="789" spans="1:15">
      <c r="A789" s="80"/>
      <c r="B789" s="39" t="str">
        <f>'Gene Table'!E789</f>
        <v>hsa-miR-26a-2-3p</v>
      </c>
      <c r="C789" s="39" t="str">
        <f>'Gene Table'!B789</f>
        <v>A19</v>
      </c>
      <c r="D789" s="145"/>
      <c r="E789" s="145"/>
      <c r="F789" s="145"/>
      <c r="G789" s="145"/>
      <c r="H789" s="145"/>
      <c r="I789" s="145"/>
      <c r="J789" s="145"/>
      <c r="K789" s="145"/>
      <c r="L789" s="145"/>
      <c r="M789" s="145"/>
      <c r="N789" s="148"/>
      <c r="O789" s="149"/>
    </row>
    <row r="790" spans="1:15">
      <c r="A790" s="80"/>
      <c r="B790" s="39" t="str">
        <f>'Gene Table'!E790</f>
        <v>hsa-miR-4294</v>
      </c>
      <c r="C790" s="39" t="str">
        <f>'Gene Table'!B790</f>
        <v>A20</v>
      </c>
      <c r="D790" s="145"/>
      <c r="E790" s="145"/>
      <c r="F790" s="145"/>
      <c r="G790" s="145"/>
      <c r="H790" s="145"/>
      <c r="I790" s="145"/>
      <c r="J790" s="145"/>
      <c r="K790" s="145"/>
      <c r="L790" s="145"/>
      <c r="M790" s="145"/>
      <c r="N790" s="148"/>
      <c r="O790" s="149"/>
    </row>
    <row r="791" spans="1:15">
      <c r="A791" s="80"/>
      <c r="B791" s="39" t="str">
        <f>'Gene Table'!E791</f>
        <v>hsa-miR-27b-5p</v>
      </c>
      <c r="C791" s="39" t="str">
        <f>'Gene Table'!B791</f>
        <v>A21</v>
      </c>
      <c r="D791" s="145"/>
      <c r="E791" s="145"/>
      <c r="F791" s="145"/>
      <c r="G791" s="145"/>
      <c r="H791" s="145"/>
      <c r="I791" s="145"/>
      <c r="J791" s="145"/>
      <c r="K791" s="145"/>
      <c r="L791" s="145"/>
      <c r="M791" s="145"/>
      <c r="N791" s="148"/>
      <c r="O791" s="149"/>
    </row>
    <row r="792" spans="1:15">
      <c r="A792" s="80"/>
      <c r="B792" s="39" t="str">
        <f>'Gene Table'!E792</f>
        <v>hsa-miR-4301</v>
      </c>
      <c r="C792" s="39" t="str">
        <f>'Gene Table'!B792</f>
        <v>A22</v>
      </c>
      <c r="D792" s="145"/>
      <c r="E792" s="145"/>
      <c r="F792" s="145"/>
      <c r="G792" s="145"/>
      <c r="H792" s="145"/>
      <c r="I792" s="145"/>
      <c r="J792" s="145"/>
      <c r="K792" s="145"/>
      <c r="L792" s="145"/>
      <c r="M792" s="145"/>
      <c r="N792" s="148"/>
      <c r="O792" s="149"/>
    </row>
    <row r="793" spans="1:15">
      <c r="A793" s="80"/>
      <c r="B793" s="39" t="str">
        <f>'Gene Table'!E793</f>
        <v>hsa-miR-29a-5p</v>
      </c>
      <c r="C793" s="39" t="str">
        <f>'Gene Table'!B793</f>
        <v>A23</v>
      </c>
      <c r="D793" s="145"/>
      <c r="E793" s="145"/>
      <c r="F793" s="145"/>
      <c r="G793" s="145"/>
      <c r="H793" s="145"/>
      <c r="I793" s="145"/>
      <c r="J793" s="145"/>
      <c r="K793" s="145"/>
      <c r="L793" s="145"/>
      <c r="M793" s="145"/>
      <c r="N793" s="148"/>
      <c r="O793" s="149"/>
    </row>
    <row r="794" spans="1:15">
      <c r="A794" s="80"/>
      <c r="B794" s="39" t="str">
        <f>'Gene Table'!E794</f>
        <v>hsa-miR-4300</v>
      </c>
      <c r="C794" s="39" t="str">
        <f>'Gene Table'!B794</f>
        <v>A24</v>
      </c>
      <c r="D794" s="145"/>
      <c r="E794" s="145"/>
      <c r="F794" s="145"/>
      <c r="G794" s="145"/>
      <c r="H794" s="145"/>
      <c r="I794" s="145"/>
      <c r="J794" s="145"/>
      <c r="K794" s="145"/>
      <c r="L794" s="145"/>
      <c r="M794" s="145"/>
      <c r="N794" s="148"/>
      <c r="O794" s="149"/>
    </row>
    <row r="795" spans="1:15">
      <c r="A795" s="80"/>
      <c r="B795" s="39" t="str">
        <f>'Gene Table'!E795</f>
        <v>hsa-miR-449c-3p</v>
      </c>
      <c r="C795" s="39" t="str">
        <f>'Gene Table'!B795</f>
        <v>B01</v>
      </c>
      <c r="D795" s="145"/>
      <c r="E795" s="145"/>
      <c r="F795" s="145"/>
      <c r="G795" s="145"/>
      <c r="H795" s="145"/>
      <c r="I795" s="145"/>
      <c r="J795" s="145"/>
      <c r="K795" s="145"/>
      <c r="L795" s="145"/>
      <c r="M795" s="145"/>
      <c r="N795" s="148"/>
      <c r="O795" s="149"/>
    </row>
    <row r="796" spans="1:15">
      <c r="A796" s="80"/>
      <c r="B796" s="39" t="str">
        <f>'Gene Table'!E796</f>
        <v>hsa-miR-3190-3p</v>
      </c>
      <c r="C796" s="39" t="str">
        <f>'Gene Table'!B796</f>
        <v>B02</v>
      </c>
      <c r="D796" s="145"/>
      <c r="E796" s="145"/>
      <c r="F796" s="145"/>
      <c r="G796" s="145"/>
      <c r="H796" s="145"/>
      <c r="I796" s="145"/>
      <c r="J796" s="145"/>
      <c r="K796" s="145"/>
      <c r="L796" s="145"/>
      <c r="M796" s="145"/>
      <c r="N796" s="148"/>
      <c r="O796" s="149"/>
    </row>
    <row r="797" spans="1:15">
      <c r="A797" s="80"/>
      <c r="B797" s="39" t="str">
        <f>'Gene Table'!E797</f>
        <v>hsa-miR-3117-3p</v>
      </c>
      <c r="C797" s="39" t="str">
        <f>'Gene Table'!B797</f>
        <v>B03</v>
      </c>
      <c r="D797" s="145"/>
      <c r="E797" s="145"/>
      <c r="F797" s="145"/>
      <c r="G797" s="145"/>
      <c r="H797" s="145"/>
      <c r="I797" s="145"/>
      <c r="J797" s="145"/>
      <c r="K797" s="145"/>
      <c r="L797" s="145"/>
      <c r="M797" s="145"/>
      <c r="N797" s="148"/>
      <c r="O797" s="149"/>
    </row>
    <row r="798" spans="1:15">
      <c r="A798" s="80"/>
      <c r="B798" s="39" t="str">
        <f>'Gene Table'!E798</f>
        <v>hsa-miR-106a-3p</v>
      </c>
      <c r="C798" s="39" t="str">
        <f>'Gene Table'!B798</f>
        <v>B04</v>
      </c>
      <c r="D798" s="145"/>
      <c r="E798" s="145"/>
      <c r="F798" s="145"/>
      <c r="G798" s="145"/>
      <c r="H798" s="145"/>
      <c r="I798" s="145"/>
      <c r="J798" s="145"/>
      <c r="K798" s="145"/>
      <c r="L798" s="145"/>
      <c r="M798" s="145"/>
      <c r="N798" s="148"/>
      <c r="O798" s="149"/>
    </row>
    <row r="799" spans="1:15">
      <c r="A799" s="80"/>
      <c r="B799" s="39" t="str">
        <f>'Gene Table'!E799</f>
        <v>hsa-miR-3122</v>
      </c>
      <c r="C799" s="39" t="str">
        <f>'Gene Table'!B799</f>
        <v>B05</v>
      </c>
      <c r="D799" s="145"/>
      <c r="E799" s="145"/>
      <c r="F799" s="145"/>
      <c r="G799" s="145"/>
      <c r="H799" s="145"/>
      <c r="I799" s="145"/>
      <c r="J799" s="145"/>
      <c r="K799" s="145"/>
      <c r="L799" s="145"/>
      <c r="M799" s="145"/>
      <c r="N799" s="148"/>
      <c r="O799" s="149"/>
    </row>
    <row r="800" spans="1:15">
      <c r="A800" s="80"/>
      <c r="B800" s="39" t="str">
        <f>'Gene Table'!E800</f>
        <v>hsa-miR-3118</v>
      </c>
      <c r="C800" s="39" t="str">
        <f>'Gene Table'!B800</f>
        <v>B06</v>
      </c>
      <c r="D800" s="145"/>
      <c r="E800" s="145"/>
      <c r="F800" s="145"/>
      <c r="G800" s="145"/>
      <c r="H800" s="145"/>
      <c r="I800" s="145"/>
      <c r="J800" s="145"/>
      <c r="K800" s="145"/>
      <c r="L800" s="145"/>
      <c r="M800" s="145"/>
      <c r="N800" s="148"/>
      <c r="O800" s="149"/>
    </row>
    <row r="801" spans="1:15">
      <c r="A801" s="80"/>
      <c r="B801" s="39" t="str">
        <f>'Gene Table'!E801</f>
        <v>hsa-miR-3125</v>
      </c>
      <c r="C801" s="39" t="str">
        <f>'Gene Table'!B801</f>
        <v>B07</v>
      </c>
      <c r="D801" s="145"/>
      <c r="E801" s="145"/>
      <c r="F801" s="145"/>
      <c r="G801" s="145"/>
      <c r="H801" s="145"/>
      <c r="I801" s="145"/>
      <c r="J801" s="145"/>
      <c r="K801" s="145"/>
      <c r="L801" s="145"/>
      <c r="M801" s="145"/>
      <c r="N801" s="148"/>
      <c r="O801" s="149"/>
    </row>
    <row r="802" spans="1:15">
      <c r="A802" s="80"/>
      <c r="B802" s="39" t="str">
        <f>'Gene Table'!E802</f>
        <v>hsa-miR-3123</v>
      </c>
      <c r="C802" s="39" t="str">
        <f>'Gene Table'!B802</f>
        <v>B08</v>
      </c>
      <c r="D802" s="145"/>
      <c r="E802" s="145"/>
      <c r="F802" s="145"/>
      <c r="G802" s="145"/>
      <c r="H802" s="145"/>
      <c r="I802" s="145"/>
      <c r="J802" s="145"/>
      <c r="K802" s="145"/>
      <c r="L802" s="145"/>
      <c r="M802" s="145"/>
      <c r="N802" s="148"/>
      <c r="O802" s="149"/>
    </row>
    <row r="803" spans="1:15">
      <c r="A803" s="80"/>
      <c r="B803" s="39" t="str">
        <f>'Gene Table'!E803</f>
        <v>hsa-miR-3126-5p</v>
      </c>
      <c r="C803" s="39" t="str">
        <f>'Gene Table'!B803</f>
        <v>B09</v>
      </c>
      <c r="D803" s="145"/>
      <c r="E803" s="145"/>
      <c r="F803" s="145"/>
      <c r="G803" s="145"/>
      <c r="H803" s="145"/>
      <c r="I803" s="145"/>
      <c r="J803" s="145"/>
      <c r="K803" s="145"/>
      <c r="L803" s="145"/>
      <c r="M803" s="145"/>
      <c r="N803" s="148"/>
      <c r="O803" s="149"/>
    </row>
    <row r="804" spans="1:15">
      <c r="A804" s="80"/>
      <c r="B804" s="39" t="str">
        <f>'Gene Table'!E804</f>
        <v>hsa-miR-3128</v>
      </c>
      <c r="C804" s="39" t="str">
        <f>'Gene Table'!B804</f>
        <v>B10</v>
      </c>
      <c r="D804" s="145"/>
      <c r="E804" s="145"/>
      <c r="F804" s="145"/>
      <c r="G804" s="145"/>
      <c r="H804" s="145"/>
      <c r="I804" s="145"/>
      <c r="J804" s="145"/>
      <c r="K804" s="145"/>
      <c r="L804" s="145"/>
      <c r="M804" s="145"/>
      <c r="N804" s="148"/>
      <c r="O804" s="149"/>
    </row>
    <row r="805" spans="1:15">
      <c r="A805" s="80"/>
      <c r="B805" s="39" t="str">
        <f>'Gene Table'!E805</f>
        <v>hsa-miR-3127-5p</v>
      </c>
      <c r="C805" s="39" t="str">
        <f>'Gene Table'!B805</f>
        <v>B11</v>
      </c>
      <c r="D805" s="145"/>
      <c r="E805" s="145"/>
      <c r="F805" s="145"/>
      <c r="G805" s="145"/>
      <c r="H805" s="145"/>
      <c r="I805" s="145"/>
      <c r="J805" s="145"/>
      <c r="K805" s="145"/>
      <c r="L805" s="145"/>
      <c r="M805" s="145"/>
      <c r="N805" s="148"/>
      <c r="O805" s="149"/>
    </row>
    <row r="806" spans="1:15">
      <c r="A806" s="80"/>
      <c r="B806" s="39" t="str">
        <f>'Gene Table'!E806</f>
        <v>hsa-miR-3134</v>
      </c>
      <c r="C806" s="39" t="str">
        <f>'Gene Table'!B806</f>
        <v>B12</v>
      </c>
      <c r="D806" s="145"/>
      <c r="E806" s="145"/>
      <c r="F806" s="145"/>
      <c r="G806" s="145"/>
      <c r="H806" s="145"/>
      <c r="I806" s="145"/>
      <c r="J806" s="145"/>
      <c r="K806" s="145"/>
      <c r="L806" s="145"/>
      <c r="M806" s="145"/>
      <c r="N806" s="148"/>
      <c r="O806" s="149"/>
    </row>
    <row r="807" spans="1:15">
      <c r="A807" s="80"/>
      <c r="B807" s="39" t="str">
        <f>'Gene Table'!E807</f>
        <v>hsa-miR-3130-5p</v>
      </c>
      <c r="C807" s="39" t="str">
        <f>'Gene Table'!B807</f>
        <v>B13</v>
      </c>
      <c r="D807" s="145"/>
      <c r="E807" s="145"/>
      <c r="F807" s="145"/>
      <c r="G807" s="145"/>
      <c r="H807" s="145"/>
      <c r="I807" s="145"/>
      <c r="J807" s="145"/>
      <c r="K807" s="145"/>
      <c r="L807" s="145"/>
      <c r="M807" s="145"/>
      <c r="N807" s="148"/>
      <c r="O807" s="149"/>
    </row>
    <row r="808" spans="1:15">
      <c r="A808" s="80"/>
      <c r="B808" s="39" t="str">
        <f>'Gene Table'!E808</f>
        <v>hsa-miR-3144-5p</v>
      </c>
      <c r="C808" s="39" t="str">
        <f>'Gene Table'!B808</f>
        <v>B14</v>
      </c>
      <c r="D808" s="145"/>
      <c r="E808" s="145"/>
      <c r="F808" s="145"/>
      <c r="G808" s="145"/>
      <c r="H808" s="145"/>
      <c r="I808" s="145"/>
      <c r="J808" s="145"/>
      <c r="K808" s="145"/>
      <c r="L808" s="145"/>
      <c r="M808" s="145"/>
      <c r="N808" s="148"/>
      <c r="O808" s="149"/>
    </row>
    <row r="809" spans="1:15">
      <c r="A809" s="80"/>
      <c r="B809" s="39" t="str">
        <f>'Gene Table'!E809</f>
        <v>hsa-miR-3131</v>
      </c>
      <c r="C809" s="39" t="str">
        <f>'Gene Table'!B809</f>
        <v>B15</v>
      </c>
      <c r="D809" s="145"/>
      <c r="E809" s="145"/>
      <c r="F809" s="145"/>
      <c r="G809" s="145"/>
      <c r="H809" s="145"/>
      <c r="I809" s="145"/>
      <c r="J809" s="145"/>
      <c r="K809" s="145"/>
      <c r="L809" s="145"/>
      <c r="M809" s="145"/>
      <c r="N809" s="148"/>
      <c r="O809" s="149"/>
    </row>
    <row r="810" spans="1:15">
      <c r="A810" s="80"/>
      <c r="B810" s="39" t="str">
        <f>'Gene Table'!E810</f>
        <v>hsa-miR-3171</v>
      </c>
      <c r="C810" s="39" t="str">
        <f>'Gene Table'!B810</f>
        <v>B16</v>
      </c>
      <c r="D810" s="145"/>
      <c r="E810" s="145"/>
      <c r="F810" s="145"/>
      <c r="G810" s="145"/>
      <c r="H810" s="145"/>
      <c r="I810" s="145"/>
      <c r="J810" s="145"/>
      <c r="K810" s="145"/>
      <c r="L810" s="145"/>
      <c r="M810" s="145"/>
      <c r="N810" s="148"/>
      <c r="O810" s="149"/>
    </row>
    <row r="811" spans="1:15">
      <c r="A811" s="80"/>
      <c r="B811" s="39" t="str">
        <f>'Gene Table'!E811</f>
        <v>hsa-miR-3132</v>
      </c>
      <c r="C811" s="39" t="str">
        <f>'Gene Table'!B811</f>
        <v>B17</v>
      </c>
      <c r="D811" s="145"/>
      <c r="E811" s="145"/>
      <c r="F811" s="145"/>
      <c r="G811" s="145"/>
      <c r="H811" s="145"/>
      <c r="I811" s="145"/>
      <c r="J811" s="145"/>
      <c r="K811" s="145"/>
      <c r="L811" s="145"/>
      <c r="M811" s="145"/>
      <c r="N811" s="148"/>
      <c r="O811" s="149"/>
    </row>
    <row r="812" spans="1:15">
      <c r="A812" s="80"/>
      <c r="B812" s="39" t="str">
        <f>'Gene Table'!E812</f>
        <v>hsa-miR-3605-3p</v>
      </c>
      <c r="C812" s="39" t="str">
        <f>'Gene Table'!B812</f>
        <v>B18</v>
      </c>
      <c r="D812" s="145"/>
      <c r="E812" s="145"/>
      <c r="F812" s="145"/>
      <c r="G812" s="145"/>
      <c r="H812" s="145"/>
      <c r="I812" s="145"/>
      <c r="J812" s="145"/>
      <c r="K812" s="145"/>
      <c r="L812" s="145"/>
      <c r="M812" s="145"/>
      <c r="N812" s="148"/>
      <c r="O812" s="149"/>
    </row>
    <row r="813" spans="1:15">
      <c r="A813" s="80"/>
      <c r="B813" s="39" t="str">
        <f>'Gene Table'!E813</f>
        <v>hsa-miR-3135a</v>
      </c>
      <c r="C813" s="39" t="str">
        <f>'Gene Table'!B813</f>
        <v>B19</v>
      </c>
      <c r="D813" s="145"/>
      <c r="E813" s="145"/>
      <c r="F813" s="145"/>
      <c r="G813" s="145"/>
      <c r="H813" s="145"/>
      <c r="I813" s="145"/>
      <c r="J813" s="145"/>
      <c r="K813" s="145"/>
      <c r="L813" s="145"/>
      <c r="M813" s="145"/>
      <c r="N813" s="148"/>
      <c r="O813" s="149"/>
    </row>
    <row r="814" spans="1:15">
      <c r="A814" s="80"/>
      <c r="B814" s="39" t="str">
        <f>'Gene Table'!E814</f>
        <v>hsa-miR-3606</v>
      </c>
      <c r="C814" s="39" t="str">
        <f>'Gene Table'!B814</f>
        <v>B20</v>
      </c>
      <c r="D814" s="145"/>
      <c r="E814" s="145"/>
      <c r="F814" s="145"/>
      <c r="G814" s="145"/>
      <c r="H814" s="145"/>
      <c r="I814" s="145"/>
      <c r="J814" s="145"/>
      <c r="K814" s="145"/>
      <c r="L814" s="145"/>
      <c r="M814" s="145"/>
      <c r="N814" s="148"/>
      <c r="O814" s="149"/>
    </row>
    <row r="815" spans="1:15">
      <c r="A815" s="80"/>
      <c r="B815" s="39" t="str">
        <f>'Gene Table'!E815</f>
        <v>hsa-miR-3137</v>
      </c>
      <c r="C815" s="39" t="str">
        <f>'Gene Table'!B815</f>
        <v>B21</v>
      </c>
      <c r="D815" s="145"/>
      <c r="E815" s="145"/>
      <c r="F815" s="145"/>
      <c r="G815" s="145"/>
      <c r="H815" s="145"/>
      <c r="I815" s="145"/>
      <c r="J815" s="145"/>
      <c r="K815" s="145"/>
      <c r="L815" s="145"/>
      <c r="M815" s="145"/>
      <c r="N815" s="148"/>
      <c r="O815" s="149"/>
    </row>
    <row r="816" spans="1:15">
      <c r="A816" s="80"/>
      <c r="B816" s="39" t="str">
        <f>'Gene Table'!E816</f>
        <v>hsa-miR-3607-5p</v>
      </c>
      <c r="C816" s="39" t="str">
        <f>'Gene Table'!B816</f>
        <v>B22</v>
      </c>
      <c r="D816" s="145"/>
      <c r="E816" s="145"/>
      <c r="F816" s="145"/>
      <c r="G816" s="145"/>
      <c r="H816" s="145"/>
      <c r="I816" s="145"/>
      <c r="J816" s="145"/>
      <c r="K816" s="145"/>
      <c r="L816" s="145"/>
      <c r="M816" s="145"/>
      <c r="N816" s="148"/>
      <c r="O816" s="149"/>
    </row>
    <row r="817" spans="1:15">
      <c r="A817" s="80"/>
      <c r="B817" s="39" t="str">
        <f>'Gene Table'!E817</f>
        <v>hsa-miR-3139</v>
      </c>
      <c r="C817" s="39" t="str">
        <f>'Gene Table'!B817</f>
        <v>B23</v>
      </c>
      <c r="D817" s="145"/>
      <c r="E817" s="145"/>
      <c r="F817" s="145"/>
      <c r="G817" s="145"/>
      <c r="H817" s="145"/>
      <c r="I817" s="145"/>
      <c r="J817" s="145"/>
      <c r="K817" s="145"/>
      <c r="L817" s="145"/>
      <c r="M817" s="145"/>
      <c r="N817" s="148"/>
      <c r="O817" s="149"/>
    </row>
    <row r="818" spans="1:15">
      <c r="A818" s="80"/>
      <c r="B818" s="39" t="str">
        <f>'Gene Table'!E818</f>
        <v>hsa-miR-3607-3p</v>
      </c>
      <c r="C818" s="39" t="str">
        <f>'Gene Table'!B818</f>
        <v>B24</v>
      </c>
      <c r="D818" s="145"/>
      <c r="E818" s="145"/>
      <c r="F818" s="145"/>
      <c r="G818" s="145"/>
      <c r="H818" s="145"/>
      <c r="I818" s="145"/>
      <c r="J818" s="145"/>
      <c r="K818" s="145"/>
      <c r="L818" s="145"/>
      <c r="M818" s="145"/>
      <c r="N818" s="148"/>
      <c r="O818" s="149"/>
    </row>
    <row r="819" spans="1:15">
      <c r="A819" s="80"/>
      <c r="B819" s="39" t="str">
        <f>'Gene Table'!E819</f>
        <v>hsa-miR-29b-1-5p</v>
      </c>
      <c r="C819" s="39" t="str">
        <f>'Gene Table'!B819</f>
        <v>C01</v>
      </c>
      <c r="D819" s="145"/>
      <c r="E819" s="145"/>
      <c r="F819" s="145"/>
      <c r="G819" s="145"/>
      <c r="H819" s="145"/>
      <c r="I819" s="145"/>
      <c r="J819" s="145"/>
      <c r="K819" s="145"/>
      <c r="L819" s="145"/>
      <c r="M819" s="145"/>
      <c r="N819" s="148"/>
      <c r="O819" s="149"/>
    </row>
    <row r="820" spans="1:15">
      <c r="A820" s="80"/>
      <c r="B820" s="39" t="str">
        <f>'Gene Table'!E820</f>
        <v>hsa-miR-4304</v>
      </c>
      <c r="C820" s="39" t="str">
        <f>'Gene Table'!B820</f>
        <v>C02</v>
      </c>
      <c r="D820" s="145"/>
      <c r="E820" s="145"/>
      <c r="F820" s="145"/>
      <c r="G820" s="145"/>
      <c r="H820" s="145"/>
      <c r="I820" s="145"/>
      <c r="J820" s="145"/>
      <c r="K820" s="145"/>
      <c r="L820" s="145"/>
      <c r="M820" s="145"/>
      <c r="N820" s="148"/>
      <c r="O820" s="149"/>
    </row>
    <row r="821" spans="1:15">
      <c r="A821" s="80"/>
      <c r="B821" s="39" t="str">
        <f>'Gene Table'!E821</f>
        <v>hsa-miR-29b-2-5p</v>
      </c>
      <c r="C821" s="39" t="str">
        <f>'Gene Table'!B821</f>
        <v>C03</v>
      </c>
      <c r="D821" s="145"/>
      <c r="E821" s="145"/>
      <c r="F821" s="145"/>
      <c r="G821" s="145"/>
      <c r="H821" s="145"/>
      <c r="I821" s="145"/>
      <c r="J821" s="145"/>
      <c r="K821" s="145"/>
      <c r="L821" s="145"/>
      <c r="M821" s="145"/>
      <c r="N821" s="148"/>
      <c r="O821" s="149"/>
    </row>
    <row r="822" spans="1:15">
      <c r="A822" s="80"/>
      <c r="B822" s="39" t="str">
        <f>'Gene Table'!E822</f>
        <v>hsa-miR-4302</v>
      </c>
      <c r="C822" s="39" t="str">
        <f>'Gene Table'!B822</f>
        <v>C04</v>
      </c>
      <c r="D822" s="145"/>
      <c r="E822" s="145"/>
      <c r="F822" s="145"/>
      <c r="G822" s="145"/>
      <c r="H822" s="145"/>
      <c r="I822" s="145"/>
      <c r="J822" s="145"/>
      <c r="K822" s="145"/>
      <c r="L822" s="145"/>
      <c r="M822" s="145"/>
      <c r="N822" s="148"/>
      <c r="O822" s="149"/>
    </row>
    <row r="823" spans="1:15">
      <c r="A823" s="80"/>
      <c r="B823" s="39" t="str">
        <f>'Gene Table'!E823</f>
        <v>hsa-miR-29c-5p</v>
      </c>
      <c r="C823" s="39" t="str">
        <f>'Gene Table'!B823</f>
        <v>C05</v>
      </c>
      <c r="D823" s="145"/>
      <c r="E823" s="145"/>
      <c r="F823" s="145"/>
      <c r="G823" s="145"/>
      <c r="H823" s="145"/>
      <c r="I823" s="145"/>
      <c r="J823" s="145"/>
      <c r="K823" s="145"/>
      <c r="L823" s="145"/>
      <c r="M823" s="145"/>
      <c r="N823" s="148"/>
      <c r="O823" s="149"/>
    </row>
    <row r="824" spans="1:15">
      <c r="A824" s="80"/>
      <c r="B824" s="39" t="str">
        <f>'Gene Table'!E824</f>
        <v>hsa-miR-4303</v>
      </c>
      <c r="C824" s="39" t="str">
        <f>'Gene Table'!B824</f>
        <v>C06</v>
      </c>
      <c r="D824" s="145"/>
      <c r="E824" s="145"/>
      <c r="F824" s="145"/>
      <c r="G824" s="145"/>
      <c r="H824" s="145"/>
      <c r="I824" s="145"/>
      <c r="J824" s="145"/>
      <c r="K824" s="145"/>
      <c r="L824" s="145"/>
      <c r="M824" s="145"/>
      <c r="N824" s="148"/>
      <c r="O824" s="149"/>
    </row>
    <row r="825" spans="1:15">
      <c r="A825" s="80"/>
      <c r="B825" s="39" t="str">
        <f>'Gene Table'!E825</f>
        <v>hsa-miR-30c-1-3p</v>
      </c>
      <c r="C825" s="39" t="str">
        <f>'Gene Table'!B825</f>
        <v>C07</v>
      </c>
      <c r="D825" s="145"/>
      <c r="E825" s="145"/>
      <c r="F825" s="145"/>
      <c r="G825" s="145"/>
      <c r="H825" s="145"/>
      <c r="I825" s="145"/>
      <c r="J825" s="145"/>
      <c r="K825" s="145"/>
      <c r="L825" s="145"/>
      <c r="M825" s="145"/>
      <c r="N825" s="148"/>
      <c r="O825" s="149"/>
    </row>
    <row r="826" spans="1:15">
      <c r="A826" s="80"/>
      <c r="B826" s="39" t="str">
        <f>'Gene Table'!E826</f>
        <v>hsa-miR-4309</v>
      </c>
      <c r="C826" s="39" t="str">
        <f>'Gene Table'!B826</f>
        <v>C08</v>
      </c>
      <c r="D826" s="145"/>
      <c r="E826" s="145"/>
      <c r="F826" s="145"/>
      <c r="G826" s="145"/>
      <c r="H826" s="145"/>
      <c r="I826" s="145"/>
      <c r="J826" s="145"/>
      <c r="K826" s="145"/>
      <c r="L826" s="145"/>
      <c r="M826" s="145"/>
      <c r="N826" s="148"/>
      <c r="O826" s="149"/>
    </row>
    <row r="827" spans="1:15">
      <c r="A827" s="80"/>
      <c r="B827" s="39" t="str">
        <f>'Gene Table'!E827</f>
        <v>hsa-miR-30c-2-3p</v>
      </c>
      <c r="C827" s="39" t="str">
        <f>'Gene Table'!B827</f>
        <v>C09</v>
      </c>
      <c r="D827" s="145"/>
      <c r="E827" s="145"/>
      <c r="F827" s="145"/>
      <c r="G827" s="145"/>
      <c r="H827" s="145"/>
      <c r="I827" s="145"/>
      <c r="J827" s="145"/>
      <c r="K827" s="145"/>
      <c r="L827" s="145"/>
      <c r="M827" s="145"/>
      <c r="N827" s="148"/>
      <c r="O827" s="149"/>
    </row>
    <row r="828" spans="1:15">
      <c r="A828" s="80"/>
      <c r="B828" s="39" t="str">
        <f>'Gene Table'!E828</f>
        <v>hsa-miR-4308</v>
      </c>
      <c r="C828" s="39" t="str">
        <f>'Gene Table'!B828</f>
        <v>C10</v>
      </c>
      <c r="D828" s="145"/>
      <c r="E828" s="145"/>
      <c r="F828" s="145"/>
      <c r="G828" s="145"/>
      <c r="H828" s="145"/>
      <c r="I828" s="145"/>
      <c r="J828" s="145"/>
      <c r="K828" s="145"/>
      <c r="L828" s="145"/>
      <c r="M828" s="145"/>
      <c r="N828" s="148"/>
      <c r="O828" s="149"/>
    </row>
    <row r="829" spans="1:15">
      <c r="A829" s="80"/>
      <c r="B829" s="39" t="str">
        <f>'Gene Table'!E829</f>
        <v>hsa-miR-30d-3p</v>
      </c>
      <c r="C829" s="39" t="str">
        <f>'Gene Table'!B829</f>
        <v>C11</v>
      </c>
      <c r="D829" s="145"/>
      <c r="E829" s="145"/>
      <c r="F829" s="145"/>
      <c r="G829" s="145"/>
      <c r="H829" s="145"/>
      <c r="I829" s="145"/>
      <c r="J829" s="145"/>
      <c r="K829" s="145"/>
      <c r="L829" s="145"/>
      <c r="M829" s="145"/>
      <c r="N829" s="148"/>
      <c r="O829" s="149"/>
    </row>
    <row r="830" spans="1:15">
      <c r="A830" s="80"/>
      <c r="B830" s="39" t="str">
        <f>'Gene Table'!E830</f>
        <v>hsa-miR-4310</v>
      </c>
      <c r="C830" s="39" t="str">
        <f>'Gene Table'!B830</f>
        <v>C12</v>
      </c>
      <c r="D830" s="145"/>
      <c r="E830" s="145"/>
      <c r="F830" s="145"/>
      <c r="G830" s="145"/>
      <c r="H830" s="145"/>
      <c r="I830" s="145"/>
      <c r="J830" s="145"/>
      <c r="K830" s="145"/>
      <c r="L830" s="145"/>
      <c r="M830" s="145"/>
      <c r="N830" s="148"/>
      <c r="O830" s="149"/>
    </row>
    <row r="831" spans="1:15">
      <c r="A831" s="80"/>
      <c r="B831" s="39" t="str">
        <f>'Gene Table'!E831</f>
        <v>hsa-miR-31-3p</v>
      </c>
      <c r="C831" s="39" t="str">
        <f>'Gene Table'!B831</f>
        <v>C13</v>
      </c>
      <c r="D831" s="145"/>
      <c r="E831" s="145"/>
      <c r="F831" s="145"/>
      <c r="G831" s="145"/>
      <c r="H831" s="145"/>
      <c r="I831" s="145"/>
      <c r="J831" s="145"/>
      <c r="K831" s="145"/>
      <c r="L831" s="145"/>
      <c r="M831" s="145"/>
      <c r="N831" s="148"/>
      <c r="O831" s="149"/>
    </row>
    <row r="832" spans="1:15">
      <c r="A832" s="80"/>
      <c r="B832" s="39" t="str">
        <f>'Gene Table'!E832</f>
        <v>hsa-miR-4313</v>
      </c>
      <c r="C832" s="39" t="str">
        <f>'Gene Table'!B832</f>
        <v>C14</v>
      </c>
      <c r="D832" s="145"/>
      <c r="E832" s="145"/>
      <c r="F832" s="145"/>
      <c r="G832" s="145"/>
      <c r="H832" s="145"/>
      <c r="I832" s="145"/>
      <c r="J832" s="145"/>
      <c r="K832" s="145"/>
      <c r="L832" s="145"/>
      <c r="M832" s="145"/>
      <c r="N832" s="148"/>
      <c r="O832" s="149"/>
    </row>
    <row r="833" spans="1:15">
      <c r="A833" s="80"/>
      <c r="B833" s="39" t="str">
        <f>'Gene Table'!E833</f>
        <v>hsa-miR-32-3p</v>
      </c>
      <c r="C833" s="39" t="str">
        <f>'Gene Table'!B833</f>
        <v>C15</v>
      </c>
      <c r="D833" s="145"/>
      <c r="E833" s="145"/>
      <c r="F833" s="145"/>
      <c r="G833" s="145"/>
      <c r="H833" s="145"/>
      <c r="I833" s="145"/>
      <c r="J833" s="145"/>
      <c r="K833" s="145"/>
      <c r="L833" s="145"/>
      <c r="M833" s="145"/>
      <c r="N833" s="148"/>
      <c r="O833" s="149"/>
    </row>
    <row r="834" spans="1:15">
      <c r="A834" s="80"/>
      <c r="B834" s="39" t="str">
        <f>'Gene Table'!E834</f>
        <v>hsa-miR-4314</v>
      </c>
      <c r="C834" s="39" t="str">
        <f>'Gene Table'!B834</f>
        <v>C16</v>
      </c>
      <c r="D834" s="145"/>
      <c r="E834" s="145"/>
      <c r="F834" s="145"/>
      <c r="G834" s="145"/>
      <c r="H834" s="145"/>
      <c r="I834" s="145"/>
      <c r="J834" s="145"/>
      <c r="K834" s="145"/>
      <c r="L834" s="145"/>
      <c r="M834" s="145"/>
      <c r="N834" s="148"/>
      <c r="O834" s="149"/>
    </row>
    <row r="835" spans="1:15">
      <c r="A835" s="80"/>
      <c r="B835" s="39" t="str">
        <f>'Gene Table'!E835</f>
        <v>hsa-miR-335-3p</v>
      </c>
      <c r="C835" s="39" t="str">
        <f>'Gene Table'!B835</f>
        <v>C17</v>
      </c>
      <c r="D835" s="145"/>
      <c r="E835" s="145"/>
      <c r="F835" s="145"/>
      <c r="G835" s="145"/>
      <c r="H835" s="145"/>
      <c r="I835" s="145"/>
      <c r="J835" s="145"/>
      <c r="K835" s="145"/>
      <c r="L835" s="145"/>
      <c r="M835" s="145"/>
      <c r="N835" s="148"/>
      <c r="O835" s="149"/>
    </row>
    <row r="836" spans="1:15">
      <c r="A836" s="80"/>
      <c r="B836" s="39" t="str">
        <f>'Gene Table'!E836</f>
        <v>hsa-miR-4317</v>
      </c>
      <c r="C836" s="39" t="str">
        <f>'Gene Table'!B836</f>
        <v>C18</v>
      </c>
      <c r="D836" s="145"/>
      <c r="E836" s="145"/>
      <c r="F836" s="145"/>
      <c r="G836" s="145"/>
      <c r="H836" s="145"/>
      <c r="I836" s="145"/>
      <c r="J836" s="145"/>
      <c r="K836" s="145"/>
      <c r="L836" s="145"/>
      <c r="M836" s="145"/>
      <c r="N836" s="148"/>
      <c r="O836" s="149"/>
    </row>
    <row r="837" spans="1:15">
      <c r="A837" s="80"/>
      <c r="B837" s="39" t="str">
        <f>'Gene Table'!E837</f>
        <v>hsa-miR-33a-3p</v>
      </c>
      <c r="C837" s="39" t="str">
        <f>'Gene Table'!B837</f>
        <v>C19</v>
      </c>
      <c r="D837" s="145"/>
      <c r="E837" s="145"/>
      <c r="F837" s="145"/>
      <c r="G837" s="145"/>
      <c r="H837" s="145"/>
      <c r="I837" s="145"/>
      <c r="J837" s="145"/>
      <c r="K837" s="145"/>
      <c r="L837" s="145"/>
      <c r="M837" s="145"/>
      <c r="N837" s="148"/>
      <c r="O837" s="149"/>
    </row>
    <row r="838" spans="1:15">
      <c r="A838" s="80"/>
      <c r="B838" s="39" t="str">
        <f>'Gene Table'!E838</f>
        <v>hsa-miR-4321</v>
      </c>
      <c r="C838" s="39" t="str">
        <f>'Gene Table'!B838</f>
        <v>C20</v>
      </c>
      <c r="D838" s="145"/>
      <c r="E838" s="145"/>
      <c r="F838" s="145"/>
      <c r="G838" s="145"/>
      <c r="H838" s="145"/>
      <c r="I838" s="145"/>
      <c r="J838" s="145"/>
      <c r="K838" s="145"/>
      <c r="L838" s="145"/>
      <c r="M838" s="145"/>
      <c r="N838" s="148"/>
      <c r="O838" s="149"/>
    </row>
    <row r="839" spans="1:15">
      <c r="A839" s="80"/>
      <c r="B839" s="39" t="str">
        <f>'Gene Table'!E839</f>
        <v>hsa-miR-340-3p</v>
      </c>
      <c r="C839" s="39" t="str">
        <f>'Gene Table'!B839</f>
        <v>C21</v>
      </c>
      <c r="D839" s="145"/>
      <c r="E839" s="145"/>
      <c r="F839" s="145"/>
      <c r="G839" s="145"/>
      <c r="H839" s="145"/>
      <c r="I839" s="145"/>
      <c r="J839" s="145"/>
      <c r="K839" s="145"/>
      <c r="L839" s="145"/>
      <c r="M839" s="145"/>
      <c r="N839" s="148"/>
      <c r="O839" s="149"/>
    </row>
    <row r="840" spans="1:15">
      <c r="A840" s="80"/>
      <c r="B840" s="39" t="str">
        <f>'Gene Table'!E840</f>
        <v>hsa-miR-4323</v>
      </c>
      <c r="C840" s="39" t="str">
        <f>'Gene Table'!B840</f>
        <v>C22</v>
      </c>
      <c r="D840" s="145"/>
      <c r="E840" s="145"/>
      <c r="F840" s="145"/>
      <c r="G840" s="145"/>
      <c r="H840" s="145"/>
      <c r="I840" s="145"/>
      <c r="J840" s="145"/>
      <c r="K840" s="145"/>
      <c r="L840" s="145"/>
      <c r="M840" s="145"/>
      <c r="N840" s="148"/>
      <c r="O840" s="149"/>
    </row>
    <row r="841" spans="1:15">
      <c r="A841" s="80"/>
      <c r="B841" s="39" t="str">
        <f>'Gene Table'!E841</f>
        <v>hsa-miR-34b-5p</v>
      </c>
      <c r="C841" s="39" t="str">
        <f>'Gene Table'!B841</f>
        <v>C23</v>
      </c>
      <c r="D841" s="145"/>
      <c r="E841" s="145"/>
      <c r="F841" s="145"/>
      <c r="G841" s="145"/>
      <c r="H841" s="145"/>
      <c r="I841" s="145"/>
      <c r="J841" s="145"/>
      <c r="K841" s="145"/>
      <c r="L841" s="145"/>
      <c r="M841" s="145"/>
      <c r="N841" s="148"/>
      <c r="O841" s="149"/>
    </row>
    <row r="842" spans="1:15">
      <c r="A842" s="80"/>
      <c r="B842" s="39" t="str">
        <f>'Gene Table'!E842</f>
        <v>hsa-miR-4324</v>
      </c>
      <c r="C842" s="39" t="str">
        <f>'Gene Table'!B842</f>
        <v>C24</v>
      </c>
      <c r="D842" s="145"/>
      <c r="E842" s="145"/>
      <c r="F842" s="145"/>
      <c r="G842" s="145"/>
      <c r="H842" s="145"/>
      <c r="I842" s="145"/>
      <c r="J842" s="145"/>
      <c r="K842" s="145"/>
      <c r="L842" s="145"/>
      <c r="M842" s="145"/>
      <c r="N842" s="148"/>
      <c r="O842" s="149"/>
    </row>
    <row r="843" spans="1:15">
      <c r="A843" s="80"/>
      <c r="B843" s="39" t="str">
        <f>'Gene Table'!E843</f>
        <v>hsa-miR-548t-5p</v>
      </c>
      <c r="C843" s="39" t="str">
        <f>'Gene Table'!B843</f>
        <v>D01</v>
      </c>
      <c r="D843" s="145"/>
      <c r="E843" s="145"/>
      <c r="F843" s="145"/>
      <c r="G843" s="145"/>
      <c r="H843" s="145"/>
      <c r="I843" s="145"/>
      <c r="J843" s="145"/>
      <c r="K843" s="145"/>
      <c r="L843" s="145"/>
      <c r="M843" s="145"/>
      <c r="N843" s="148"/>
      <c r="O843" s="149"/>
    </row>
    <row r="844" spans="1:15">
      <c r="A844" s="80"/>
      <c r="B844" s="39" t="str">
        <f>'Gene Table'!E844</f>
        <v>hsa-miR-3609</v>
      </c>
      <c r="C844" s="39" t="str">
        <f>'Gene Table'!B844</f>
        <v>D02</v>
      </c>
      <c r="D844" s="145"/>
      <c r="E844" s="145"/>
      <c r="F844" s="145"/>
      <c r="G844" s="145"/>
      <c r="H844" s="145"/>
      <c r="I844" s="145"/>
      <c r="J844" s="145"/>
      <c r="K844" s="145"/>
      <c r="L844" s="145"/>
      <c r="M844" s="145"/>
      <c r="N844" s="148"/>
      <c r="O844" s="149"/>
    </row>
    <row r="845" spans="1:15">
      <c r="A845" s="80"/>
      <c r="B845" s="39" t="str">
        <f>'Gene Table'!E845</f>
        <v>hsa-miR-3141</v>
      </c>
      <c r="C845" s="39" t="str">
        <f>'Gene Table'!B845</f>
        <v>D03</v>
      </c>
      <c r="D845" s="145"/>
      <c r="E845" s="145"/>
      <c r="F845" s="145"/>
      <c r="G845" s="145"/>
      <c r="H845" s="145"/>
      <c r="I845" s="145"/>
      <c r="J845" s="145"/>
      <c r="K845" s="145"/>
      <c r="L845" s="145"/>
      <c r="M845" s="145"/>
      <c r="N845" s="148"/>
      <c r="O845" s="149"/>
    </row>
    <row r="846" spans="1:15">
      <c r="A846" s="80"/>
      <c r="B846" s="39" t="str">
        <f>'Gene Table'!E846</f>
        <v>hsa-miR-3610</v>
      </c>
      <c r="C846" s="39" t="str">
        <f>'Gene Table'!B846</f>
        <v>D04</v>
      </c>
      <c r="D846" s="145"/>
      <c r="E846" s="145"/>
      <c r="F846" s="145"/>
      <c r="G846" s="145"/>
      <c r="H846" s="145"/>
      <c r="I846" s="145"/>
      <c r="J846" s="145"/>
      <c r="K846" s="145"/>
      <c r="L846" s="145"/>
      <c r="M846" s="145"/>
      <c r="N846" s="148"/>
      <c r="O846" s="149"/>
    </row>
    <row r="847" spans="1:15">
      <c r="A847" s="80"/>
      <c r="B847" s="39" t="str">
        <f>'Gene Table'!E847</f>
        <v>hsa-miR-3143</v>
      </c>
      <c r="C847" s="39" t="str">
        <f>'Gene Table'!B847</f>
        <v>D05</v>
      </c>
      <c r="D847" s="145"/>
      <c r="E847" s="145"/>
      <c r="F847" s="145"/>
      <c r="G847" s="145"/>
      <c r="H847" s="145"/>
      <c r="I847" s="145"/>
      <c r="J847" s="145"/>
      <c r="K847" s="145"/>
      <c r="L847" s="145"/>
      <c r="M847" s="145"/>
      <c r="N847" s="148"/>
      <c r="O847" s="149"/>
    </row>
    <row r="848" spans="1:15">
      <c r="A848" s="80"/>
      <c r="B848" s="39" t="str">
        <f>'Gene Table'!E848</f>
        <v>hsa-miR-3611</v>
      </c>
      <c r="C848" s="39" t="str">
        <f>'Gene Table'!B848</f>
        <v>D06</v>
      </c>
      <c r="D848" s="145"/>
      <c r="E848" s="145"/>
      <c r="F848" s="145"/>
      <c r="G848" s="145"/>
      <c r="H848" s="145"/>
      <c r="I848" s="145"/>
      <c r="J848" s="145"/>
      <c r="K848" s="145"/>
      <c r="L848" s="145"/>
      <c r="M848" s="145"/>
      <c r="N848" s="148"/>
      <c r="O848" s="149"/>
    </row>
    <row r="849" spans="1:15">
      <c r="A849" s="80"/>
      <c r="B849" s="39" t="str">
        <f>'Gene Table'!E849</f>
        <v>hsa-miR-548u</v>
      </c>
      <c r="C849" s="39" t="str">
        <f>'Gene Table'!B849</f>
        <v>D07</v>
      </c>
      <c r="D849" s="145"/>
      <c r="E849" s="145"/>
      <c r="F849" s="145"/>
      <c r="G849" s="145"/>
      <c r="H849" s="145"/>
      <c r="I849" s="145"/>
      <c r="J849" s="145"/>
      <c r="K849" s="145"/>
      <c r="L849" s="145"/>
      <c r="M849" s="145"/>
      <c r="N849" s="148"/>
      <c r="O849" s="149"/>
    </row>
    <row r="850" spans="1:15">
      <c r="A850" s="80"/>
      <c r="B850" s="39" t="str">
        <f>'Gene Table'!E850</f>
        <v>hsa-miR-3612</v>
      </c>
      <c r="C850" s="39" t="str">
        <f>'Gene Table'!B850</f>
        <v>D08</v>
      </c>
      <c r="D850" s="145"/>
      <c r="E850" s="145"/>
      <c r="F850" s="145"/>
      <c r="G850" s="145"/>
      <c r="H850" s="145"/>
      <c r="I850" s="145"/>
      <c r="J850" s="145"/>
      <c r="K850" s="145"/>
      <c r="L850" s="145"/>
      <c r="M850" s="145"/>
      <c r="N850" s="148"/>
      <c r="O850" s="149"/>
    </row>
    <row r="851" spans="1:15">
      <c r="A851" s="80"/>
      <c r="B851" s="39" t="str">
        <f>'Gene Table'!E851</f>
        <v>hsa-miR-3146</v>
      </c>
      <c r="C851" s="39" t="str">
        <f>'Gene Table'!B851</f>
        <v>D09</v>
      </c>
      <c r="D851" s="145"/>
      <c r="E851" s="145"/>
      <c r="F851" s="145"/>
      <c r="G851" s="145"/>
      <c r="H851" s="145"/>
      <c r="I851" s="145"/>
      <c r="J851" s="145"/>
      <c r="K851" s="145"/>
      <c r="L851" s="145"/>
      <c r="M851" s="145"/>
      <c r="N851" s="148"/>
      <c r="O851" s="149"/>
    </row>
    <row r="852" spans="1:15">
      <c r="A852" s="80"/>
      <c r="B852" s="39" t="str">
        <f>'Gene Table'!E852</f>
        <v>hsa-miR-3613-5p</v>
      </c>
      <c r="C852" s="39" t="str">
        <f>'Gene Table'!B852</f>
        <v>D10</v>
      </c>
      <c r="D852" s="145"/>
      <c r="E852" s="145"/>
      <c r="F852" s="145"/>
      <c r="G852" s="145"/>
      <c r="H852" s="145"/>
      <c r="I852" s="145"/>
      <c r="J852" s="145"/>
      <c r="K852" s="145"/>
      <c r="L852" s="145"/>
      <c r="M852" s="145"/>
      <c r="N852" s="148"/>
      <c r="O852" s="149"/>
    </row>
    <row r="853" spans="1:15">
      <c r="A853" s="80"/>
      <c r="B853" s="39" t="str">
        <f>'Gene Table'!E853</f>
        <v>hsa-miR-3147</v>
      </c>
      <c r="C853" s="39" t="str">
        <f>'Gene Table'!B853</f>
        <v>D11</v>
      </c>
      <c r="D853" s="145"/>
      <c r="E853" s="145"/>
      <c r="F853" s="145"/>
      <c r="G853" s="145"/>
      <c r="H853" s="145"/>
      <c r="I853" s="145"/>
      <c r="J853" s="145"/>
      <c r="K853" s="145"/>
      <c r="L853" s="145"/>
      <c r="M853" s="145"/>
      <c r="N853" s="148"/>
      <c r="O853" s="149"/>
    </row>
    <row r="854" spans="1:15">
      <c r="A854" s="80"/>
      <c r="B854" s="39" t="str">
        <f>'Gene Table'!E854</f>
        <v>hsa-miR-3613-3p</v>
      </c>
      <c r="C854" s="39" t="str">
        <f>'Gene Table'!B854</f>
        <v>D12</v>
      </c>
      <c r="D854" s="145"/>
      <c r="E854" s="145"/>
      <c r="F854" s="145"/>
      <c r="G854" s="145"/>
      <c r="H854" s="145"/>
      <c r="I854" s="145"/>
      <c r="J854" s="145"/>
      <c r="K854" s="145"/>
      <c r="L854" s="145"/>
      <c r="M854" s="145"/>
      <c r="N854" s="148"/>
      <c r="O854" s="149"/>
    </row>
    <row r="855" spans="1:15">
      <c r="A855" s="80"/>
      <c r="B855" s="39" t="str">
        <f>'Gene Table'!E855</f>
        <v>hsa-miR-3148</v>
      </c>
      <c r="C855" s="39" t="str">
        <f>'Gene Table'!B855</f>
        <v>D13</v>
      </c>
      <c r="D855" s="145"/>
      <c r="E855" s="145"/>
      <c r="F855" s="145"/>
      <c r="G855" s="145"/>
      <c r="H855" s="145"/>
      <c r="I855" s="145"/>
      <c r="J855" s="145"/>
      <c r="K855" s="145"/>
      <c r="L855" s="145"/>
      <c r="M855" s="145"/>
      <c r="N855" s="148"/>
      <c r="O855" s="149"/>
    </row>
    <row r="856" spans="1:15">
      <c r="A856" s="80"/>
      <c r="B856" s="39" t="str">
        <f>'Gene Table'!E856</f>
        <v>hsa-miR-3614-3p</v>
      </c>
      <c r="C856" s="39" t="str">
        <f>'Gene Table'!B856</f>
        <v>D14</v>
      </c>
      <c r="D856" s="145"/>
      <c r="E856" s="145"/>
      <c r="F856" s="145"/>
      <c r="G856" s="145"/>
      <c r="H856" s="145"/>
      <c r="I856" s="145"/>
      <c r="J856" s="145"/>
      <c r="K856" s="145"/>
      <c r="L856" s="145"/>
      <c r="M856" s="145"/>
      <c r="N856" s="148"/>
      <c r="O856" s="149"/>
    </row>
    <row r="857" spans="1:15">
      <c r="A857" s="80"/>
      <c r="B857" s="39" t="str">
        <f>'Gene Table'!E857</f>
        <v>hsa-miR-3149</v>
      </c>
      <c r="C857" s="39" t="str">
        <f>'Gene Table'!B857</f>
        <v>D15</v>
      </c>
      <c r="D857" s="145"/>
      <c r="E857" s="145"/>
      <c r="F857" s="145"/>
      <c r="G857" s="145"/>
      <c r="H857" s="145"/>
      <c r="I857" s="145"/>
      <c r="J857" s="145"/>
      <c r="K857" s="145"/>
      <c r="L857" s="145"/>
      <c r="M857" s="145"/>
      <c r="N857" s="148"/>
      <c r="O857" s="149"/>
    </row>
    <row r="858" spans="1:15">
      <c r="A858" s="80"/>
      <c r="B858" s="39" t="str">
        <f>'Gene Table'!E858</f>
        <v>hsa-miR-3615</v>
      </c>
      <c r="C858" s="39" t="str">
        <f>'Gene Table'!B858</f>
        <v>D16</v>
      </c>
      <c r="D858" s="145"/>
      <c r="E858" s="145"/>
      <c r="F858" s="145"/>
      <c r="G858" s="145"/>
      <c r="H858" s="145"/>
      <c r="I858" s="145"/>
      <c r="J858" s="145"/>
      <c r="K858" s="145"/>
      <c r="L858" s="145"/>
      <c r="M858" s="145"/>
      <c r="N858" s="148"/>
      <c r="O858" s="149"/>
    </row>
    <row r="859" spans="1:15">
      <c r="A859" s="80"/>
      <c r="B859" s="39" t="str">
        <f>'Gene Table'!E859</f>
        <v>hsa-miR-3150a-3p</v>
      </c>
      <c r="C859" s="39" t="str">
        <f>'Gene Table'!B859</f>
        <v>D17</v>
      </c>
      <c r="D859" s="145"/>
      <c r="E859" s="145"/>
      <c r="F859" s="145"/>
      <c r="G859" s="145"/>
      <c r="H859" s="145"/>
      <c r="I859" s="145"/>
      <c r="J859" s="145"/>
      <c r="K859" s="145"/>
      <c r="L859" s="145"/>
      <c r="M859" s="145"/>
      <c r="N859" s="148"/>
      <c r="O859" s="149"/>
    </row>
    <row r="860" spans="1:15">
      <c r="A860" s="80"/>
      <c r="B860" s="39" t="str">
        <f>'Gene Table'!E860</f>
        <v>hsa-miR-3616-5p</v>
      </c>
      <c r="C860" s="39" t="str">
        <f>'Gene Table'!B860</f>
        <v>D18</v>
      </c>
      <c r="D860" s="145"/>
      <c r="E860" s="145"/>
      <c r="F860" s="145"/>
      <c r="G860" s="145"/>
      <c r="H860" s="145"/>
      <c r="I860" s="145"/>
      <c r="J860" s="145"/>
      <c r="K860" s="145"/>
      <c r="L860" s="145"/>
      <c r="M860" s="145"/>
      <c r="N860" s="148"/>
      <c r="O860" s="149"/>
    </row>
    <row r="861" spans="1:15">
      <c r="A861" s="80"/>
      <c r="B861" s="39" t="str">
        <f>'Gene Table'!E861</f>
        <v>hsa-miR-3153</v>
      </c>
      <c r="C861" s="39" t="str">
        <f>'Gene Table'!B861</f>
        <v>D19</v>
      </c>
      <c r="D861" s="145"/>
      <c r="E861" s="145"/>
      <c r="F861" s="145"/>
      <c r="G861" s="145"/>
      <c r="H861" s="145"/>
      <c r="I861" s="145"/>
      <c r="J861" s="145"/>
      <c r="K861" s="145"/>
      <c r="L861" s="145"/>
      <c r="M861" s="145"/>
      <c r="N861" s="148"/>
      <c r="O861" s="149"/>
    </row>
    <row r="862" spans="1:15">
      <c r="A862" s="80"/>
      <c r="B862" s="39" t="str">
        <f>'Gene Table'!E862</f>
        <v>hsa-miR-3617</v>
      </c>
      <c r="C862" s="39" t="str">
        <f>'Gene Table'!B862</f>
        <v>D20</v>
      </c>
      <c r="D862" s="145"/>
      <c r="E862" s="145"/>
      <c r="F862" s="145"/>
      <c r="G862" s="145"/>
      <c r="H862" s="145"/>
      <c r="I862" s="145"/>
      <c r="J862" s="145"/>
      <c r="K862" s="145"/>
      <c r="L862" s="145"/>
      <c r="M862" s="145"/>
      <c r="N862" s="148"/>
      <c r="O862" s="149"/>
    </row>
    <row r="863" spans="1:15">
      <c r="A863" s="80"/>
      <c r="B863" s="39" t="str">
        <f>'Gene Table'!E863</f>
        <v>hsa-miR-3074-3p</v>
      </c>
      <c r="C863" s="39" t="str">
        <f>'Gene Table'!B863</f>
        <v>D21</v>
      </c>
      <c r="D863" s="145"/>
      <c r="E863" s="145"/>
      <c r="F863" s="145"/>
      <c r="G863" s="145"/>
      <c r="H863" s="145"/>
      <c r="I863" s="145"/>
      <c r="J863" s="145"/>
      <c r="K863" s="145"/>
      <c r="L863" s="145"/>
      <c r="M863" s="145"/>
      <c r="N863" s="148"/>
      <c r="O863" s="149"/>
    </row>
    <row r="864" spans="1:15">
      <c r="A864" s="80"/>
      <c r="B864" s="39" t="str">
        <f>'Gene Table'!E864</f>
        <v>hsa-miR-3618</v>
      </c>
      <c r="C864" s="39" t="str">
        <f>'Gene Table'!B864</f>
        <v>D22</v>
      </c>
      <c r="D864" s="145"/>
      <c r="E864" s="145"/>
      <c r="F864" s="145"/>
      <c r="G864" s="145"/>
      <c r="H864" s="145"/>
      <c r="I864" s="145"/>
      <c r="J864" s="145"/>
      <c r="K864" s="145"/>
      <c r="L864" s="145"/>
      <c r="M864" s="145"/>
      <c r="N864" s="148"/>
      <c r="O864" s="149"/>
    </row>
    <row r="865" spans="1:15">
      <c r="A865" s="80"/>
      <c r="B865" s="39" t="str">
        <f>'Gene Table'!E865</f>
        <v>hsa-miR-3154</v>
      </c>
      <c r="C865" s="39" t="str">
        <f>'Gene Table'!B865</f>
        <v>D23</v>
      </c>
      <c r="D865" s="145"/>
      <c r="E865" s="145"/>
      <c r="F865" s="145"/>
      <c r="G865" s="145"/>
      <c r="H865" s="145"/>
      <c r="I865" s="145"/>
      <c r="J865" s="145"/>
      <c r="K865" s="145"/>
      <c r="L865" s="145"/>
      <c r="M865" s="145"/>
      <c r="N865" s="148"/>
      <c r="O865" s="149"/>
    </row>
    <row r="866" spans="1:15">
      <c r="A866" s="80"/>
      <c r="B866" s="39" t="str">
        <f>'Gene Table'!E866</f>
        <v>hsa-miR-3619-5p</v>
      </c>
      <c r="C866" s="39" t="str">
        <f>'Gene Table'!B866</f>
        <v>D24</v>
      </c>
      <c r="D866" s="145"/>
      <c r="E866" s="145"/>
      <c r="F866" s="145"/>
      <c r="G866" s="145"/>
      <c r="H866" s="145"/>
      <c r="I866" s="145"/>
      <c r="J866" s="145"/>
      <c r="K866" s="145"/>
      <c r="L866" s="145"/>
      <c r="M866" s="145"/>
      <c r="N866" s="148"/>
      <c r="O866" s="149"/>
    </row>
    <row r="867" spans="1:15">
      <c r="A867" s="80"/>
      <c r="B867" s="39" t="str">
        <f>'Gene Table'!E867</f>
        <v>hsa-miR-367-5p</v>
      </c>
      <c r="C867" s="39" t="str">
        <f>'Gene Table'!B867</f>
        <v>E01</v>
      </c>
      <c r="D867" s="145"/>
      <c r="E867" s="145"/>
      <c r="F867" s="145"/>
      <c r="G867" s="145"/>
      <c r="H867" s="145"/>
      <c r="I867" s="145"/>
      <c r="J867" s="145"/>
      <c r="K867" s="145"/>
      <c r="L867" s="145"/>
      <c r="M867" s="145"/>
      <c r="N867" s="148"/>
      <c r="O867" s="149"/>
    </row>
    <row r="868" spans="1:15">
      <c r="A868" s="80"/>
      <c r="B868" s="39" t="str">
        <f>'Gene Table'!E868</f>
        <v>hsa-miR-4258</v>
      </c>
      <c r="C868" s="39" t="str">
        <f>'Gene Table'!B868</f>
        <v>E02</v>
      </c>
      <c r="D868" s="145"/>
      <c r="E868" s="145"/>
      <c r="F868" s="145"/>
      <c r="G868" s="145"/>
      <c r="H868" s="145"/>
      <c r="I868" s="145"/>
      <c r="J868" s="145"/>
      <c r="K868" s="145"/>
      <c r="L868" s="145"/>
      <c r="M868" s="145"/>
      <c r="N868" s="148"/>
      <c r="O868" s="149"/>
    </row>
    <row r="869" spans="1:15">
      <c r="A869" s="80"/>
      <c r="B869" s="39" t="str">
        <f>'Gene Table'!E869</f>
        <v>hsa-miR-374b-3p</v>
      </c>
      <c r="C869" s="39" t="str">
        <f>'Gene Table'!B869</f>
        <v>E03</v>
      </c>
      <c r="D869" s="145"/>
      <c r="E869" s="145"/>
      <c r="F869" s="145"/>
      <c r="G869" s="145"/>
      <c r="H869" s="145"/>
      <c r="I869" s="145"/>
      <c r="J869" s="145"/>
      <c r="K869" s="145"/>
      <c r="L869" s="145"/>
      <c r="M869" s="145"/>
      <c r="N869" s="148"/>
      <c r="O869" s="149"/>
    </row>
    <row r="870" spans="1:15">
      <c r="A870" s="80"/>
      <c r="B870" s="39" t="str">
        <f>'Gene Table'!E870</f>
        <v>hsa-miR-4251</v>
      </c>
      <c r="C870" s="39" t="str">
        <f>'Gene Table'!B870</f>
        <v>E04</v>
      </c>
      <c r="D870" s="145"/>
      <c r="E870" s="145"/>
      <c r="F870" s="145"/>
      <c r="G870" s="145"/>
      <c r="H870" s="145"/>
      <c r="I870" s="145"/>
      <c r="J870" s="145"/>
      <c r="K870" s="145"/>
      <c r="L870" s="145"/>
      <c r="M870" s="145"/>
      <c r="N870" s="148"/>
      <c r="O870" s="149"/>
    </row>
    <row r="871" spans="1:15">
      <c r="A871" s="80"/>
      <c r="B871" s="39" t="str">
        <f>'Gene Table'!E871</f>
        <v>hsa-miR-378a-5p</v>
      </c>
      <c r="C871" s="39" t="str">
        <f>'Gene Table'!B871</f>
        <v>E05</v>
      </c>
      <c r="D871" s="145"/>
      <c r="E871" s="145"/>
      <c r="F871" s="145"/>
      <c r="G871" s="145"/>
      <c r="H871" s="145"/>
      <c r="I871" s="145"/>
      <c r="J871" s="145"/>
      <c r="K871" s="145"/>
      <c r="L871" s="145"/>
      <c r="M871" s="145"/>
      <c r="N871" s="148"/>
      <c r="O871" s="149"/>
    </row>
    <row r="872" spans="1:15">
      <c r="A872" s="80"/>
      <c r="B872" s="39" t="str">
        <f>'Gene Table'!E872</f>
        <v>hsa-miR-4252</v>
      </c>
      <c r="C872" s="39" t="str">
        <f>'Gene Table'!B872</f>
        <v>E06</v>
      </c>
      <c r="D872" s="145"/>
      <c r="E872" s="145"/>
      <c r="F872" s="145"/>
      <c r="G872" s="145"/>
      <c r="H872" s="145"/>
      <c r="I872" s="145"/>
      <c r="J872" s="145"/>
      <c r="K872" s="145"/>
      <c r="L872" s="145"/>
      <c r="M872" s="145"/>
      <c r="N872" s="148"/>
      <c r="O872" s="149"/>
    </row>
    <row r="873" spans="1:15">
      <c r="A873" s="80"/>
      <c r="B873" s="39" t="str">
        <f>'Gene Table'!E873</f>
        <v>hsa-miR-424-3p</v>
      </c>
      <c r="C873" s="39" t="str">
        <f>'Gene Table'!B873</f>
        <v>E07</v>
      </c>
      <c r="D873" s="145"/>
      <c r="E873" s="145"/>
      <c r="F873" s="145"/>
      <c r="G873" s="145"/>
      <c r="H873" s="145"/>
      <c r="I873" s="145"/>
      <c r="J873" s="145"/>
      <c r="K873" s="145"/>
      <c r="L873" s="145"/>
      <c r="M873" s="145"/>
      <c r="N873" s="148"/>
      <c r="O873" s="149"/>
    </row>
    <row r="874" spans="1:15">
      <c r="A874" s="80"/>
      <c r="B874" s="39" t="str">
        <f>'Gene Table'!E874</f>
        <v>hsa-miR-4261</v>
      </c>
      <c r="C874" s="39" t="str">
        <f>'Gene Table'!B874</f>
        <v>E08</v>
      </c>
      <c r="D874" s="145"/>
      <c r="E874" s="145"/>
      <c r="F874" s="145"/>
      <c r="G874" s="145"/>
      <c r="H874" s="145"/>
      <c r="I874" s="145"/>
      <c r="J874" s="145"/>
      <c r="K874" s="145"/>
      <c r="L874" s="145"/>
      <c r="M874" s="145"/>
      <c r="N874" s="148"/>
      <c r="O874" s="149"/>
    </row>
    <row r="875" spans="1:15">
      <c r="A875" s="80"/>
      <c r="B875" s="39" t="str">
        <f>'Gene Table'!E875</f>
        <v>hsa-miR-454-5p</v>
      </c>
      <c r="C875" s="39" t="str">
        <f>'Gene Table'!B875</f>
        <v>E09</v>
      </c>
      <c r="D875" s="145"/>
      <c r="E875" s="145"/>
      <c r="F875" s="145"/>
      <c r="G875" s="145"/>
      <c r="H875" s="145"/>
      <c r="I875" s="145"/>
      <c r="J875" s="145"/>
      <c r="K875" s="145"/>
      <c r="L875" s="145"/>
      <c r="M875" s="145"/>
      <c r="N875" s="148"/>
      <c r="O875" s="149"/>
    </row>
    <row r="876" spans="1:15">
      <c r="A876" s="80"/>
      <c r="B876" s="39" t="str">
        <f>'Gene Table'!E876</f>
        <v>hsa-miR-4265</v>
      </c>
      <c r="C876" s="39" t="str">
        <f>'Gene Table'!B876</f>
        <v>E10</v>
      </c>
      <c r="D876" s="145"/>
      <c r="E876" s="145"/>
      <c r="F876" s="145"/>
      <c r="G876" s="145"/>
      <c r="H876" s="145"/>
      <c r="I876" s="145"/>
      <c r="J876" s="145"/>
      <c r="K876" s="145"/>
      <c r="L876" s="145"/>
      <c r="M876" s="145"/>
      <c r="N876" s="148"/>
      <c r="O876" s="149"/>
    </row>
    <row r="877" spans="1:15">
      <c r="A877" s="80"/>
      <c r="B877" s="39" t="str">
        <f>'Gene Table'!E877</f>
        <v>hsa-miR-497-3p</v>
      </c>
      <c r="C877" s="39" t="str">
        <f>'Gene Table'!B877</f>
        <v>E11</v>
      </c>
      <c r="D877" s="145"/>
      <c r="E877" s="145"/>
      <c r="F877" s="145"/>
      <c r="G877" s="145"/>
      <c r="H877" s="145"/>
      <c r="I877" s="145"/>
      <c r="J877" s="145"/>
      <c r="K877" s="145"/>
      <c r="L877" s="145"/>
      <c r="M877" s="145"/>
      <c r="N877" s="148"/>
      <c r="O877" s="149"/>
    </row>
    <row r="878" spans="1:15">
      <c r="A878" s="80"/>
      <c r="B878" s="39" t="str">
        <f>'Gene Table'!E878</f>
        <v>hsa-miR-4267</v>
      </c>
      <c r="C878" s="39" t="str">
        <f>'Gene Table'!B878</f>
        <v>E12</v>
      </c>
      <c r="D878" s="145"/>
      <c r="E878" s="145"/>
      <c r="F878" s="145"/>
      <c r="G878" s="145"/>
      <c r="H878" s="145"/>
      <c r="I878" s="145"/>
      <c r="J878" s="145"/>
      <c r="K878" s="145"/>
      <c r="L878" s="145"/>
      <c r="M878" s="145"/>
      <c r="N878" s="148"/>
      <c r="O878" s="149"/>
    </row>
    <row r="879" spans="1:15">
      <c r="A879" s="80"/>
      <c r="B879" s="39" t="str">
        <f>'Gene Table'!E879</f>
        <v>hsa-miR-500a-3p</v>
      </c>
      <c r="C879" s="39" t="str">
        <f>'Gene Table'!B879</f>
        <v>E13</v>
      </c>
      <c r="D879" s="145"/>
      <c r="E879" s="145"/>
      <c r="F879" s="145"/>
      <c r="G879" s="145"/>
      <c r="H879" s="145"/>
      <c r="I879" s="145"/>
      <c r="J879" s="145"/>
      <c r="K879" s="145"/>
      <c r="L879" s="145"/>
      <c r="M879" s="145"/>
      <c r="N879" s="148"/>
      <c r="O879" s="149"/>
    </row>
    <row r="880" spans="1:15">
      <c r="A880" s="80"/>
      <c r="B880" s="39" t="str">
        <f>'Gene Table'!E880</f>
        <v>hsa-miR-4262</v>
      </c>
      <c r="C880" s="39" t="str">
        <f>'Gene Table'!B880</f>
        <v>E14</v>
      </c>
      <c r="D880" s="145"/>
      <c r="E880" s="145"/>
      <c r="F880" s="145"/>
      <c r="G880" s="145"/>
      <c r="H880" s="145"/>
      <c r="I880" s="145"/>
      <c r="J880" s="145"/>
      <c r="K880" s="145"/>
      <c r="L880" s="145"/>
      <c r="M880" s="145"/>
      <c r="N880" s="148"/>
      <c r="O880" s="149"/>
    </row>
    <row r="881" spans="1:15">
      <c r="A881" s="80"/>
      <c r="B881" s="39" t="str">
        <f>'Gene Table'!E881</f>
        <v>hsa-miR-505-5p</v>
      </c>
      <c r="C881" s="39" t="str">
        <f>'Gene Table'!B881</f>
        <v>E15</v>
      </c>
      <c r="D881" s="145"/>
      <c r="E881" s="145"/>
      <c r="F881" s="145"/>
      <c r="G881" s="145"/>
      <c r="H881" s="145"/>
      <c r="I881" s="145"/>
      <c r="J881" s="145"/>
      <c r="K881" s="145"/>
      <c r="L881" s="145"/>
      <c r="M881" s="145"/>
      <c r="N881" s="148"/>
      <c r="O881" s="149"/>
    </row>
    <row r="882" spans="1:15">
      <c r="A882" s="80"/>
      <c r="B882" s="39" t="str">
        <f>'Gene Table'!E882</f>
        <v>hsa-miR-2355-5p</v>
      </c>
      <c r="C882" s="39" t="str">
        <f>'Gene Table'!B882</f>
        <v>E16</v>
      </c>
      <c r="D882" s="145"/>
      <c r="E882" s="145"/>
      <c r="F882" s="145"/>
      <c r="G882" s="145"/>
      <c r="H882" s="145"/>
      <c r="I882" s="145"/>
      <c r="J882" s="145"/>
      <c r="K882" s="145"/>
      <c r="L882" s="145"/>
      <c r="M882" s="145"/>
      <c r="N882" s="148"/>
      <c r="O882" s="149"/>
    </row>
    <row r="883" spans="1:15">
      <c r="A883" s="80"/>
      <c r="B883" s="39" t="str">
        <f>'Gene Table'!E883</f>
        <v>hsa-miR-517-5p</v>
      </c>
      <c r="C883" s="39" t="str">
        <f>'Gene Table'!B883</f>
        <v>E17</v>
      </c>
      <c r="D883" s="145"/>
      <c r="E883" s="145"/>
      <c r="F883" s="145"/>
      <c r="G883" s="145"/>
      <c r="H883" s="145"/>
      <c r="I883" s="145"/>
      <c r="J883" s="145"/>
      <c r="K883" s="145"/>
      <c r="L883" s="145"/>
      <c r="M883" s="145"/>
      <c r="N883" s="148"/>
      <c r="O883" s="149"/>
    </row>
    <row r="884" spans="1:15">
      <c r="A884" s="80"/>
      <c r="B884" s="39" t="str">
        <f>'Gene Table'!E884</f>
        <v>hsa-miR-4269</v>
      </c>
      <c r="C884" s="39" t="str">
        <f>'Gene Table'!B884</f>
        <v>E18</v>
      </c>
      <c r="D884" s="145"/>
      <c r="E884" s="145"/>
      <c r="F884" s="145"/>
      <c r="G884" s="145"/>
      <c r="H884" s="145"/>
      <c r="I884" s="145"/>
      <c r="J884" s="145"/>
      <c r="K884" s="145"/>
      <c r="L884" s="145"/>
      <c r="M884" s="145"/>
      <c r="N884" s="148"/>
      <c r="O884" s="149"/>
    </row>
    <row r="885" spans="1:15">
      <c r="A885" s="80"/>
      <c r="B885" s="39" t="str">
        <f>'Gene Table'!E885</f>
        <v>hsa-miR-518c-5p</v>
      </c>
      <c r="C885" s="39" t="str">
        <f>'Gene Table'!B885</f>
        <v>E19</v>
      </c>
      <c r="D885" s="145"/>
      <c r="E885" s="145"/>
      <c r="F885" s="145"/>
      <c r="G885" s="145"/>
      <c r="H885" s="145"/>
      <c r="I885" s="145"/>
      <c r="J885" s="145"/>
      <c r="K885" s="145"/>
      <c r="L885" s="145"/>
      <c r="M885" s="145"/>
      <c r="N885" s="148"/>
      <c r="O885" s="149"/>
    </row>
    <row r="886" spans="1:15">
      <c r="A886" s="80"/>
      <c r="B886" s="39" t="str">
        <f>'Gene Table'!E886</f>
        <v>hsa-miR-4264</v>
      </c>
      <c r="C886" s="39" t="str">
        <f>'Gene Table'!B886</f>
        <v>E20</v>
      </c>
      <c r="D886" s="145"/>
      <c r="E886" s="145"/>
      <c r="F886" s="145"/>
      <c r="G886" s="145"/>
      <c r="H886" s="145"/>
      <c r="I886" s="145"/>
      <c r="J886" s="145"/>
      <c r="K886" s="145"/>
      <c r="L886" s="145"/>
      <c r="M886" s="145"/>
      <c r="N886" s="148"/>
      <c r="O886" s="149"/>
    </row>
    <row r="887" spans="1:15">
      <c r="A887" s="80"/>
      <c r="B887" s="39" t="str">
        <f>'Gene Table'!E887</f>
        <v>hsa-miR-518f-5p</v>
      </c>
      <c r="C887" s="39" t="str">
        <f>'Gene Table'!B887</f>
        <v>E21</v>
      </c>
      <c r="D887" s="145"/>
      <c r="E887" s="145"/>
      <c r="F887" s="145"/>
      <c r="G887" s="145"/>
      <c r="H887" s="145"/>
      <c r="I887" s="145"/>
      <c r="J887" s="145"/>
      <c r="K887" s="145"/>
      <c r="L887" s="145"/>
      <c r="M887" s="145"/>
      <c r="N887" s="148"/>
      <c r="O887" s="149"/>
    </row>
    <row r="888" spans="1:15">
      <c r="A888" s="80"/>
      <c r="B888" s="39" t="str">
        <f>'Gene Table'!E888</f>
        <v>hsa-miR-4270</v>
      </c>
      <c r="C888" s="39" t="str">
        <f>'Gene Table'!B888</f>
        <v>E22</v>
      </c>
      <c r="D888" s="145"/>
      <c r="E888" s="145"/>
      <c r="F888" s="145"/>
      <c r="G888" s="145"/>
      <c r="H888" s="145"/>
      <c r="I888" s="145"/>
      <c r="J888" s="145"/>
      <c r="K888" s="145"/>
      <c r="L888" s="145"/>
      <c r="M888" s="145"/>
      <c r="N888" s="148"/>
      <c r="O888" s="149"/>
    </row>
    <row r="889" spans="1:15">
      <c r="A889" s="80"/>
      <c r="B889" s="39" t="str">
        <f>'Gene Table'!E889</f>
        <v>hsa-miR-519e-5p</v>
      </c>
      <c r="C889" s="39" t="str">
        <f>'Gene Table'!B889</f>
        <v>E23</v>
      </c>
      <c r="D889" s="145"/>
      <c r="E889" s="145"/>
      <c r="F889" s="145"/>
      <c r="G889" s="145"/>
      <c r="H889" s="145"/>
      <c r="I889" s="145"/>
      <c r="J889" s="145"/>
      <c r="K889" s="145"/>
      <c r="L889" s="145"/>
      <c r="M889" s="145"/>
      <c r="N889" s="148"/>
      <c r="O889" s="149"/>
    </row>
    <row r="890" spans="1:15">
      <c r="A890" s="80"/>
      <c r="B890" s="39" t="str">
        <f>'Gene Table'!E890</f>
        <v>hsa-miR-4274</v>
      </c>
      <c r="C890" s="39" t="str">
        <f>'Gene Table'!B890</f>
        <v>E24</v>
      </c>
      <c r="D890" s="145"/>
      <c r="E890" s="145"/>
      <c r="F890" s="145"/>
      <c r="G890" s="145"/>
      <c r="H890" s="145"/>
      <c r="I890" s="145"/>
      <c r="J890" s="145"/>
      <c r="K890" s="145"/>
      <c r="L890" s="145"/>
      <c r="M890" s="145"/>
      <c r="N890" s="148"/>
      <c r="O890" s="149"/>
    </row>
    <row r="891" spans="1:15">
      <c r="A891" s="80"/>
      <c r="B891" s="39" t="str">
        <f>'Gene Table'!E891</f>
        <v>hsa-miR-3157-5p</v>
      </c>
      <c r="C891" s="39" t="str">
        <f>'Gene Table'!B891</f>
        <v>F01</v>
      </c>
      <c r="D891" s="145"/>
      <c r="E891" s="145"/>
      <c r="F891" s="145"/>
      <c r="G891" s="145"/>
      <c r="H891" s="145"/>
      <c r="I891" s="145"/>
      <c r="J891" s="145"/>
      <c r="K891" s="145"/>
      <c r="L891" s="145"/>
      <c r="M891" s="145"/>
      <c r="N891" s="148"/>
      <c r="O891" s="149"/>
    </row>
    <row r="892" spans="1:15">
      <c r="A892" s="80"/>
      <c r="B892" s="39" t="str">
        <f>'Gene Table'!E892</f>
        <v>hsa-miR-23c</v>
      </c>
      <c r="C892" s="39" t="str">
        <f>'Gene Table'!B892</f>
        <v>F02</v>
      </c>
      <c r="D892" s="145"/>
      <c r="E892" s="145"/>
      <c r="F892" s="145"/>
      <c r="G892" s="145"/>
      <c r="H892" s="145"/>
      <c r="I892" s="145"/>
      <c r="J892" s="145"/>
      <c r="K892" s="145"/>
      <c r="L892" s="145"/>
      <c r="M892" s="145"/>
      <c r="N892" s="148"/>
      <c r="O892" s="149"/>
    </row>
    <row r="893" spans="1:15">
      <c r="A893" s="80"/>
      <c r="B893" s="39" t="str">
        <f>'Gene Table'!E893</f>
        <v>hsa-miR-3159</v>
      </c>
      <c r="C893" s="39" t="str">
        <f>'Gene Table'!B893</f>
        <v>F03</v>
      </c>
      <c r="D893" s="145"/>
      <c r="E893" s="145"/>
      <c r="F893" s="145"/>
      <c r="G893" s="145"/>
      <c r="H893" s="145"/>
      <c r="I893" s="145"/>
      <c r="J893" s="145"/>
      <c r="K893" s="145"/>
      <c r="L893" s="145"/>
      <c r="M893" s="145"/>
      <c r="N893" s="148"/>
      <c r="O893" s="149"/>
    </row>
    <row r="894" spans="1:15">
      <c r="A894" s="80"/>
      <c r="B894" s="39" t="str">
        <f>'Gene Table'!E894</f>
        <v>hsa-miR-3620</v>
      </c>
      <c r="C894" s="39" t="str">
        <f>'Gene Table'!B894</f>
        <v>F04</v>
      </c>
      <c r="D894" s="145"/>
      <c r="E894" s="145"/>
      <c r="F894" s="145"/>
      <c r="G894" s="145"/>
      <c r="H894" s="145"/>
      <c r="I894" s="145"/>
      <c r="J894" s="145"/>
      <c r="K894" s="145"/>
      <c r="L894" s="145"/>
      <c r="M894" s="145"/>
      <c r="N894" s="148"/>
      <c r="O894" s="149"/>
    </row>
    <row r="895" spans="1:15">
      <c r="A895" s="80"/>
      <c r="B895" s="39" t="str">
        <f>'Gene Table'!E895</f>
        <v>hsa-miR-3160-3p</v>
      </c>
      <c r="C895" s="39" t="str">
        <f>'Gene Table'!B895</f>
        <v>F05</v>
      </c>
      <c r="D895" s="145"/>
      <c r="E895" s="145"/>
      <c r="F895" s="145"/>
      <c r="G895" s="145"/>
      <c r="H895" s="145"/>
      <c r="I895" s="145"/>
      <c r="J895" s="145"/>
      <c r="K895" s="145"/>
      <c r="L895" s="145"/>
      <c r="M895" s="145"/>
      <c r="N895" s="148"/>
      <c r="O895" s="149"/>
    </row>
    <row r="896" spans="1:15">
      <c r="A896" s="80"/>
      <c r="B896" s="39" t="str">
        <f>'Gene Table'!E896</f>
        <v>hsa-miR-3621</v>
      </c>
      <c r="C896" s="39" t="str">
        <f>'Gene Table'!B896</f>
        <v>F06</v>
      </c>
      <c r="D896" s="145"/>
      <c r="E896" s="145"/>
      <c r="F896" s="145"/>
      <c r="G896" s="145"/>
      <c r="H896" s="145"/>
      <c r="I896" s="145"/>
      <c r="J896" s="145"/>
      <c r="K896" s="145"/>
      <c r="L896" s="145"/>
      <c r="M896" s="145"/>
      <c r="N896" s="148"/>
      <c r="O896" s="149"/>
    </row>
    <row r="897" spans="1:15">
      <c r="A897" s="80"/>
      <c r="B897" s="39" t="str">
        <f>'Gene Table'!E897</f>
        <v>hsa-miR-3161</v>
      </c>
      <c r="C897" s="39" t="str">
        <f>'Gene Table'!B897</f>
        <v>F07</v>
      </c>
      <c r="D897" s="145"/>
      <c r="E897" s="145"/>
      <c r="F897" s="145"/>
      <c r="G897" s="145"/>
      <c r="H897" s="145"/>
      <c r="I897" s="145"/>
      <c r="J897" s="145"/>
      <c r="K897" s="145"/>
      <c r="L897" s="145"/>
      <c r="M897" s="145"/>
      <c r="N897" s="148"/>
      <c r="O897" s="149"/>
    </row>
    <row r="898" spans="1:15">
      <c r="A898" s="80"/>
      <c r="B898" s="39" t="str">
        <f>'Gene Table'!E898</f>
        <v>hsa-miR-3622a-5p</v>
      </c>
      <c r="C898" s="39" t="str">
        <f>'Gene Table'!B898</f>
        <v>F08</v>
      </c>
      <c r="D898" s="145"/>
      <c r="E898" s="145"/>
      <c r="F898" s="145"/>
      <c r="G898" s="145"/>
      <c r="H898" s="145"/>
      <c r="I898" s="145"/>
      <c r="J898" s="145"/>
      <c r="K898" s="145"/>
      <c r="L898" s="145"/>
      <c r="M898" s="145"/>
      <c r="N898" s="148"/>
      <c r="O898" s="149"/>
    </row>
    <row r="899" spans="1:15">
      <c r="A899" s="80"/>
      <c r="B899" s="39" t="str">
        <f>'Gene Table'!E899</f>
        <v>hsa-miR-3162-5p</v>
      </c>
      <c r="C899" s="39" t="str">
        <f>'Gene Table'!B899</f>
        <v>F09</v>
      </c>
      <c r="D899" s="145"/>
      <c r="E899" s="145"/>
      <c r="F899" s="145"/>
      <c r="G899" s="145"/>
      <c r="H899" s="145"/>
      <c r="I899" s="145"/>
      <c r="J899" s="145"/>
      <c r="K899" s="145"/>
      <c r="L899" s="145"/>
      <c r="M899" s="145"/>
      <c r="N899" s="148"/>
      <c r="O899" s="149"/>
    </row>
    <row r="900" spans="1:15">
      <c r="A900" s="80"/>
      <c r="B900" s="39" t="str">
        <f>'Gene Table'!E900</f>
        <v>hsa-miR-3622a-3p</v>
      </c>
      <c r="C900" s="39" t="str">
        <f>'Gene Table'!B900</f>
        <v>F10</v>
      </c>
      <c r="D900" s="145"/>
      <c r="E900" s="145"/>
      <c r="F900" s="145"/>
      <c r="G900" s="145"/>
      <c r="H900" s="145"/>
      <c r="I900" s="145"/>
      <c r="J900" s="145"/>
      <c r="K900" s="145"/>
      <c r="L900" s="145"/>
      <c r="M900" s="145"/>
      <c r="N900" s="148"/>
      <c r="O900" s="149"/>
    </row>
    <row r="901" spans="1:15">
      <c r="A901" s="80"/>
      <c r="B901" s="39" t="str">
        <f>'Gene Table'!E901</f>
        <v>hsa-miR-3163</v>
      </c>
      <c r="C901" s="39" t="str">
        <f>'Gene Table'!B901</f>
        <v>F11</v>
      </c>
      <c r="D901" s="145"/>
      <c r="E901" s="145"/>
      <c r="F901" s="145"/>
      <c r="G901" s="145"/>
      <c r="H901" s="145"/>
      <c r="I901" s="145"/>
      <c r="J901" s="145"/>
      <c r="K901" s="145"/>
      <c r="L901" s="145"/>
      <c r="M901" s="145"/>
      <c r="N901" s="148"/>
      <c r="O901" s="149"/>
    </row>
    <row r="902" spans="1:15">
      <c r="A902" s="80"/>
      <c r="B902" s="39" t="str">
        <f>'Gene Table'!E902</f>
        <v>hsa-miR-3622b-5p</v>
      </c>
      <c r="C902" s="39" t="str">
        <f>'Gene Table'!B902</f>
        <v>F12</v>
      </c>
      <c r="D902" s="145"/>
      <c r="E902" s="145"/>
      <c r="F902" s="145"/>
      <c r="G902" s="145"/>
      <c r="H902" s="145"/>
      <c r="I902" s="145"/>
      <c r="J902" s="145"/>
      <c r="K902" s="145"/>
      <c r="L902" s="145"/>
      <c r="M902" s="145"/>
      <c r="N902" s="148"/>
      <c r="O902" s="149"/>
    </row>
    <row r="903" spans="1:15">
      <c r="A903" s="80"/>
      <c r="B903" s="39" t="str">
        <f>'Gene Table'!E903</f>
        <v>hsa-miR-3164</v>
      </c>
      <c r="C903" s="39" t="str">
        <f>'Gene Table'!B903</f>
        <v>F13</v>
      </c>
      <c r="D903" s="145"/>
      <c r="E903" s="145"/>
      <c r="F903" s="145"/>
      <c r="G903" s="145"/>
      <c r="H903" s="145"/>
      <c r="I903" s="145"/>
      <c r="J903" s="145"/>
      <c r="K903" s="145"/>
      <c r="L903" s="145"/>
      <c r="M903" s="145"/>
      <c r="N903" s="148"/>
      <c r="O903" s="149"/>
    </row>
    <row r="904" spans="1:15">
      <c r="A904" s="80"/>
      <c r="B904" s="39" t="str">
        <f>'Gene Table'!E904</f>
        <v>hsa-miR-3622b-3p</v>
      </c>
      <c r="C904" s="39" t="str">
        <f>'Gene Table'!B904</f>
        <v>F14</v>
      </c>
      <c r="D904" s="145"/>
      <c r="E904" s="145"/>
      <c r="F904" s="145"/>
      <c r="G904" s="145"/>
      <c r="H904" s="145"/>
      <c r="I904" s="145"/>
      <c r="J904" s="145"/>
      <c r="K904" s="145"/>
      <c r="L904" s="145"/>
      <c r="M904" s="145"/>
      <c r="N904" s="148"/>
      <c r="O904" s="149"/>
    </row>
    <row r="905" spans="1:15">
      <c r="A905" s="80"/>
      <c r="B905" s="39" t="str">
        <f>'Gene Table'!E905</f>
        <v>hsa-miR-3165</v>
      </c>
      <c r="C905" s="39" t="str">
        <f>'Gene Table'!B905</f>
        <v>F15</v>
      </c>
      <c r="D905" s="145"/>
      <c r="E905" s="145"/>
      <c r="F905" s="145"/>
      <c r="G905" s="145"/>
      <c r="H905" s="145"/>
      <c r="I905" s="145"/>
      <c r="J905" s="145"/>
      <c r="K905" s="145"/>
      <c r="L905" s="145"/>
      <c r="M905" s="145"/>
      <c r="N905" s="148"/>
      <c r="O905" s="149"/>
    </row>
    <row r="906" spans="1:15">
      <c r="A906" s="80"/>
      <c r="B906" s="39" t="str">
        <f>'Gene Table'!E906</f>
        <v>hsa-miR-3646</v>
      </c>
      <c r="C906" s="39" t="str">
        <f>'Gene Table'!B906</f>
        <v>F16</v>
      </c>
      <c r="D906" s="145"/>
      <c r="E906" s="145"/>
      <c r="F906" s="145"/>
      <c r="G906" s="145"/>
      <c r="H906" s="145"/>
      <c r="I906" s="145"/>
      <c r="J906" s="145"/>
      <c r="K906" s="145"/>
      <c r="L906" s="145"/>
      <c r="M906" s="145"/>
      <c r="N906" s="148"/>
      <c r="O906" s="149"/>
    </row>
    <row r="907" spans="1:15">
      <c r="A907" s="80"/>
      <c r="B907" s="39" t="str">
        <f>'Gene Table'!E907</f>
        <v>hsa-miR-3166</v>
      </c>
      <c r="C907" s="39" t="str">
        <f>'Gene Table'!B907</f>
        <v>F17</v>
      </c>
      <c r="D907" s="145"/>
      <c r="E907" s="145"/>
      <c r="F907" s="145"/>
      <c r="G907" s="145"/>
      <c r="H907" s="145"/>
      <c r="I907" s="145"/>
      <c r="J907" s="145"/>
      <c r="K907" s="145"/>
      <c r="L907" s="145"/>
      <c r="M907" s="145"/>
      <c r="N907" s="148"/>
      <c r="O907" s="149"/>
    </row>
    <row r="908" spans="1:15">
      <c r="A908" s="80"/>
      <c r="B908" s="39" t="str">
        <f>'Gene Table'!E908</f>
        <v>hsa-miR-3647-5p</v>
      </c>
      <c r="C908" s="39" t="str">
        <f>'Gene Table'!B908</f>
        <v>F18</v>
      </c>
      <c r="D908" s="145"/>
      <c r="E908" s="145"/>
      <c r="F908" s="145"/>
      <c r="G908" s="145"/>
      <c r="H908" s="145"/>
      <c r="I908" s="145"/>
      <c r="J908" s="145"/>
      <c r="K908" s="145"/>
      <c r="L908" s="145"/>
      <c r="M908" s="145"/>
      <c r="N908" s="148"/>
      <c r="O908" s="149"/>
    </row>
    <row r="909" spans="1:15">
      <c r="A909" s="80"/>
      <c r="B909" s="39" t="str">
        <f>'Gene Table'!E909</f>
        <v>hsa-miR-3168</v>
      </c>
      <c r="C909" s="39" t="str">
        <f>'Gene Table'!B909</f>
        <v>F19</v>
      </c>
      <c r="D909" s="145"/>
      <c r="E909" s="145"/>
      <c r="F909" s="145"/>
      <c r="G909" s="145"/>
      <c r="H909" s="145"/>
      <c r="I909" s="145"/>
      <c r="J909" s="145"/>
      <c r="K909" s="145"/>
      <c r="L909" s="145"/>
      <c r="M909" s="145"/>
      <c r="N909" s="148"/>
      <c r="O909" s="149"/>
    </row>
    <row r="910" spans="1:15">
      <c r="A910" s="80"/>
      <c r="B910" s="39" t="str">
        <f>'Gene Table'!E910</f>
        <v>hsa-miR-3647-3p</v>
      </c>
      <c r="C910" s="39" t="str">
        <f>'Gene Table'!B910</f>
        <v>F20</v>
      </c>
      <c r="D910" s="145"/>
      <c r="E910" s="145"/>
      <c r="F910" s="145"/>
      <c r="G910" s="145"/>
      <c r="H910" s="145"/>
      <c r="I910" s="145"/>
      <c r="J910" s="145"/>
      <c r="K910" s="145"/>
      <c r="L910" s="145"/>
      <c r="M910" s="145"/>
      <c r="N910" s="148"/>
      <c r="O910" s="149"/>
    </row>
    <row r="911" spans="1:15">
      <c r="A911" s="80"/>
      <c r="B911" s="39" t="str">
        <f>'Gene Table'!E911</f>
        <v>hsa-miR-3169</v>
      </c>
      <c r="C911" s="39" t="str">
        <f>'Gene Table'!B911</f>
        <v>F21</v>
      </c>
      <c r="D911" s="145"/>
      <c r="E911" s="145"/>
      <c r="F911" s="145"/>
      <c r="G911" s="145"/>
      <c r="H911" s="145"/>
      <c r="I911" s="145"/>
      <c r="J911" s="145"/>
      <c r="K911" s="145"/>
      <c r="L911" s="145"/>
      <c r="M911" s="145"/>
      <c r="N911" s="148"/>
      <c r="O911" s="149"/>
    </row>
    <row r="912" spans="1:15">
      <c r="A912" s="80"/>
      <c r="B912" s="39" t="str">
        <f>'Gene Table'!E912</f>
        <v>hsa-miR-3648</v>
      </c>
      <c r="C912" s="39" t="str">
        <f>'Gene Table'!B912</f>
        <v>F22</v>
      </c>
      <c r="D912" s="145"/>
      <c r="E912" s="145"/>
      <c r="F912" s="145"/>
      <c r="G912" s="145"/>
      <c r="H912" s="145"/>
      <c r="I912" s="145"/>
      <c r="J912" s="145"/>
      <c r="K912" s="145"/>
      <c r="L912" s="145"/>
      <c r="M912" s="145"/>
      <c r="N912" s="148"/>
      <c r="O912" s="149"/>
    </row>
    <row r="913" spans="1:15">
      <c r="A913" s="80"/>
      <c r="B913" s="39" t="str">
        <f>'Gene Table'!E913</f>
        <v>hsa-miR-3170</v>
      </c>
      <c r="C913" s="39" t="str">
        <f>'Gene Table'!B913</f>
        <v>F23</v>
      </c>
      <c r="D913" s="145"/>
      <c r="E913" s="145"/>
      <c r="F913" s="145"/>
      <c r="G913" s="145"/>
      <c r="H913" s="145"/>
      <c r="I913" s="145"/>
      <c r="J913" s="145"/>
      <c r="K913" s="145"/>
      <c r="L913" s="145"/>
      <c r="M913" s="145"/>
      <c r="N913" s="148"/>
      <c r="O913" s="149"/>
    </row>
    <row r="914" spans="1:15">
      <c r="A914" s="80"/>
      <c r="B914" s="39" t="str">
        <f>'Gene Table'!E914</f>
        <v>hsa-miR-3649</v>
      </c>
      <c r="C914" s="39" t="str">
        <f>'Gene Table'!B914</f>
        <v>F24</v>
      </c>
      <c r="D914" s="145"/>
      <c r="E914" s="145"/>
      <c r="F914" s="145"/>
      <c r="G914" s="145"/>
      <c r="H914" s="145"/>
      <c r="I914" s="145"/>
      <c r="J914" s="145"/>
      <c r="K914" s="145"/>
      <c r="L914" s="145"/>
      <c r="M914" s="145"/>
      <c r="N914" s="148"/>
      <c r="O914" s="149"/>
    </row>
    <row r="915" spans="1:15">
      <c r="A915" s="80"/>
      <c r="B915" s="39" t="str">
        <f>'Gene Table'!E915</f>
        <v>hsa-miR-526b-3p</v>
      </c>
      <c r="C915" s="39" t="str">
        <f>'Gene Table'!B915</f>
        <v>G01</v>
      </c>
      <c r="D915" s="145"/>
      <c r="E915" s="145"/>
      <c r="F915" s="145"/>
      <c r="G915" s="145"/>
      <c r="H915" s="145"/>
      <c r="I915" s="145"/>
      <c r="J915" s="145"/>
      <c r="K915" s="145"/>
      <c r="L915" s="145"/>
      <c r="M915" s="145"/>
      <c r="N915" s="148"/>
      <c r="O915" s="149"/>
    </row>
    <row r="916" spans="1:15">
      <c r="A916" s="80"/>
      <c r="B916" s="39" t="str">
        <f>'Gene Table'!E916</f>
        <v>hsa-miR-4277</v>
      </c>
      <c r="C916" s="39" t="str">
        <f>'Gene Table'!B916</f>
        <v>G02</v>
      </c>
      <c r="D916" s="145"/>
      <c r="E916" s="145"/>
      <c r="F916" s="145"/>
      <c r="G916" s="145"/>
      <c r="H916" s="145"/>
      <c r="I916" s="145"/>
      <c r="J916" s="145"/>
      <c r="K916" s="145"/>
      <c r="L916" s="145"/>
      <c r="M916" s="145"/>
      <c r="N916" s="148"/>
      <c r="O916" s="149"/>
    </row>
    <row r="917" spans="1:15">
      <c r="A917" s="80"/>
      <c r="B917" s="39" t="str">
        <f>'Gene Table'!E917</f>
        <v>hsa-miR-545-5p</v>
      </c>
      <c r="C917" s="39" t="str">
        <f>'Gene Table'!B917</f>
        <v>G03</v>
      </c>
      <c r="D917" s="145"/>
      <c r="E917" s="145"/>
      <c r="F917" s="145"/>
      <c r="G917" s="145"/>
      <c r="H917" s="145"/>
      <c r="I917" s="145"/>
      <c r="J917" s="145"/>
      <c r="K917" s="145"/>
      <c r="L917" s="145"/>
      <c r="M917" s="145"/>
      <c r="N917" s="148"/>
      <c r="O917" s="149"/>
    </row>
    <row r="918" spans="1:15">
      <c r="A918" s="80"/>
      <c r="B918" s="39" t="str">
        <f>'Gene Table'!E918</f>
        <v>hsa-miR-4279</v>
      </c>
      <c r="C918" s="39" t="str">
        <f>'Gene Table'!B918</f>
        <v>G04</v>
      </c>
      <c r="D918" s="145"/>
      <c r="E918" s="145"/>
      <c r="F918" s="145"/>
      <c r="G918" s="145"/>
      <c r="H918" s="145"/>
      <c r="I918" s="145"/>
      <c r="J918" s="145"/>
      <c r="K918" s="145"/>
      <c r="L918" s="145"/>
      <c r="M918" s="145"/>
      <c r="N918" s="148"/>
      <c r="O918" s="149"/>
    </row>
    <row r="919" spans="1:15">
      <c r="A919" s="80"/>
      <c r="B919" s="39" t="str">
        <f>'Gene Table'!E919</f>
        <v>hsa-miR-550a-3p</v>
      </c>
      <c r="C919" s="39" t="str">
        <f>'Gene Table'!B919</f>
        <v>G05</v>
      </c>
      <c r="D919" s="145"/>
      <c r="E919" s="145"/>
      <c r="F919" s="145"/>
      <c r="G919" s="145"/>
      <c r="H919" s="145"/>
      <c r="I919" s="145"/>
      <c r="J919" s="145"/>
      <c r="K919" s="145"/>
      <c r="L919" s="145"/>
      <c r="M919" s="145"/>
      <c r="N919" s="148"/>
      <c r="O919" s="149"/>
    </row>
    <row r="920" spans="1:15">
      <c r="A920" s="80"/>
      <c r="B920" s="39" t="str">
        <f>'Gene Table'!E920</f>
        <v>hsa-miR-4278</v>
      </c>
      <c r="C920" s="39" t="str">
        <f>'Gene Table'!B920</f>
        <v>G06</v>
      </c>
      <c r="D920" s="145"/>
      <c r="E920" s="145"/>
      <c r="F920" s="145"/>
      <c r="G920" s="145"/>
      <c r="H920" s="145"/>
      <c r="I920" s="145"/>
      <c r="J920" s="145"/>
      <c r="K920" s="145"/>
      <c r="L920" s="145"/>
      <c r="M920" s="145"/>
      <c r="N920" s="148"/>
      <c r="O920" s="149"/>
    </row>
    <row r="921" spans="1:15">
      <c r="A921" s="80"/>
      <c r="B921" s="39" t="str">
        <f>'Gene Table'!E921</f>
        <v>hsa-miR-551b-5p</v>
      </c>
      <c r="C921" s="39" t="str">
        <f>'Gene Table'!B921</f>
        <v>G07</v>
      </c>
      <c r="D921" s="145"/>
      <c r="E921" s="145"/>
      <c r="F921" s="145"/>
      <c r="G921" s="145"/>
      <c r="H921" s="145"/>
      <c r="I921" s="145"/>
      <c r="J921" s="145"/>
      <c r="K921" s="145"/>
      <c r="L921" s="145"/>
      <c r="M921" s="145"/>
      <c r="N921" s="148"/>
      <c r="O921" s="149"/>
    </row>
    <row r="922" spans="1:15">
      <c r="A922" s="80"/>
      <c r="B922" s="39" t="str">
        <f>'Gene Table'!E922</f>
        <v>hsa-miR-4286</v>
      </c>
      <c r="C922" s="39" t="str">
        <f>'Gene Table'!B922</f>
        <v>G08</v>
      </c>
      <c r="D922" s="145"/>
      <c r="E922" s="145"/>
      <c r="F922" s="145"/>
      <c r="G922" s="145"/>
      <c r="H922" s="145"/>
      <c r="I922" s="145"/>
      <c r="J922" s="145"/>
      <c r="K922" s="145"/>
      <c r="L922" s="145"/>
      <c r="M922" s="145"/>
      <c r="N922" s="148"/>
      <c r="O922" s="149"/>
    </row>
    <row r="923" spans="1:15">
      <c r="A923" s="80"/>
      <c r="B923" s="39" t="str">
        <f>'Gene Table'!E923</f>
        <v>hsa-miR-589-3p</v>
      </c>
      <c r="C923" s="39" t="str">
        <f>'Gene Table'!B923</f>
        <v>G09</v>
      </c>
      <c r="D923" s="145"/>
      <c r="E923" s="145"/>
      <c r="F923" s="145"/>
      <c r="G923" s="145"/>
      <c r="H923" s="145"/>
      <c r="I923" s="145"/>
      <c r="J923" s="145"/>
      <c r="K923" s="145"/>
      <c r="L923" s="145"/>
      <c r="M923" s="145"/>
      <c r="N923" s="148"/>
      <c r="O923" s="149"/>
    </row>
    <row r="924" spans="1:15">
      <c r="A924" s="80"/>
      <c r="B924" s="39" t="str">
        <f>'Gene Table'!E924</f>
        <v>hsa-miR-4287</v>
      </c>
      <c r="C924" s="39" t="str">
        <f>'Gene Table'!B924</f>
        <v>G10</v>
      </c>
      <c r="D924" s="145"/>
      <c r="E924" s="145"/>
      <c r="F924" s="145"/>
      <c r="G924" s="145"/>
      <c r="H924" s="145"/>
      <c r="I924" s="145"/>
      <c r="J924" s="145"/>
      <c r="K924" s="145"/>
      <c r="L924" s="145"/>
      <c r="M924" s="145"/>
      <c r="N924" s="148"/>
      <c r="O924" s="149"/>
    </row>
    <row r="925" spans="1:15">
      <c r="A925" s="80"/>
      <c r="B925" s="39" t="str">
        <f>'Gene Table'!E925</f>
        <v>hsa-miR-616-5p</v>
      </c>
      <c r="C925" s="39" t="str">
        <f>'Gene Table'!B925</f>
        <v>G11</v>
      </c>
      <c r="D925" s="145"/>
      <c r="E925" s="145"/>
      <c r="F925" s="145"/>
      <c r="G925" s="145"/>
      <c r="H925" s="145"/>
      <c r="I925" s="145"/>
      <c r="J925" s="145"/>
      <c r="K925" s="145"/>
      <c r="L925" s="145"/>
      <c r="M925" s="145"/>
      <c r="N925" s="148"/>
      <c r="O925" s="149"/>
    </row>
    <row r="926" spans="1:15">
      <c r="A926" s="80"/>
      <c r="B926" s="39" t="str">
        <f>'Gene Table'!E926</f>
        <v>hsa-miR-4288</v>
      </c>
      <c r="C926" s="39" t="str">
        <f>'Gene Table'!B926</f>
        <v>G12</v>
      </c>
      <c r="D926" s="145"/>
      <c r="E926" s="145"/>
      <c r="F926" s="145"/>
      <c r="G926" s="145"/>
      <c r="H926" s="145"/>
      <c r="I926" s="145"/>
      <c r="J926" s="145"/>
      <c r="K926" s="145"/>
      <c r="L926" s="145"/>
      <c r="M926" s="145"/>
      <c r="N926" s="148"/>
      <c r="O926" s="149"/>
    </row>
    <row r="927" spans="1:15">
      <c r="A927" s="80"/>
      <c r="B927" s="39" t="str">
        <f>'Gene Table'!E927</f>
        <v>hsa-miR-624-5p</v>
      </c>
      <c r="C927" s="39" t="str">
        <f>'Gene Table'!B927</f>
        <v>G13</v>
      </c>
      <c r="D927" s="145"/>
      <c r="E927" s="145"/>
      <c r="F927" s="145"/>
      <c r="G927" s="145"/>
      <c r="H927" s="145"/>
      <c r="I927" s="145"/>
      <c r="J927" s="145"/>
      <c r="K927" s="145"/>
      <c r="L927" s="145"/>
      <c r="M927" s="145"/>
      <c r="N927" s="148"/>
      <c r="O927" s="149"/>
    </row>
    <row r="928" spans="1:15">
      <c r="A928" s="80"/>
      <c r="B928" s="39" t="str">
        <f>'Gene Table'!E928</f>
        <v>hsa-miR-4289</v>
      </c>
      <c r="C928" s="39" t="str">
        <f>'Gene Table'!B928</f>
        <v>G14</v>
      </c>
      <c r="D928" s="145"/>
      <c r="E928" s="145"/>
      <c r="F928" s="145"/>
      <c r="G928" s="145"/>
      <c r="H928" s="145"/>
      <c r="I928" s="145"/>
      <c r="J928" s="145"/>
      <c r="K928" s="145"/>
      <c r="L928" s="145"/>
      <c r="M928" s="145"/>
      <c r="N928" s="148"/>
      <c r="O928" s="149"/>
    </row>
    <row r="929" spans="1:15">
      <c r="A929" s="80"/>
      <c r="B929" s="39" t="str">
        <f>'Gene Table'!E929</f>
        <v>hsa-miR-625-3p</v>
      </c>
      <c r="C929" s="39" t="str">
        <f>'Gene Table'!B929</f>
        <v>G15</v>
      </c>
      <c r="D929" s="145"/>
      <c r="E929" s="145"/>
      <c r="F929" s="145"/>
      <c r="G929" s="145"/>
      <c r="H929" s="145"/>
      <c r="I929" s="145"/>
      <c r="J929" s="145"/>
      <c r="K929" s="145"/>
      <c r="L929" s="145"/>
      <c r="M929" s="145"/>
      <c r="N929" s="148"/>
      <c r="O929" s="149"/>
    </row>
    <row r="930" spans="1:15">
      <c r="A930" s="80"/>
      <c r="B930" s="39" t="str">
        <f>'Gene Table'!E930</f>
        <v>hsa-miR-4290</v>
      </c>
      <c r="C930" s="39" t="str">
        <f>'Gene Table'!B930</f>
        <v>G16</v>
      </c>
      <c r="D930" s="145"/>
      <c r="E930" s="145"/>
      <c r="F930" s="145"/>
      <c r="G930" s="145"/>
      <c r="H930" s="145"/>
      <c r="I930" s="145"/>
      <c r="J930" s="145"/>
      <c r="K930" s="145"/>
      <c r="L930" s="145"/>
      <c r="M930" s="145"/>
      <c r="N930" s="148"/>
      <c r="O930" s="149"/>
    </row>
    <row r="931" spans="1:15">
      <c r="A931" s="80"/>
      <c r="B931" s="39" t="str">
        <f>'Gene Table'!E931</f>
        <v>hsa-miR-664-5p</v>
      </c>
      <c r="C931" s="39" t="str">
        <f>'Gene Table'!B931</f>
        <v>G17</v>
      </c>
      <c r="D931" s="145"/>
      <c r="E931" s="145"/>
      <c r="F931" s="145"/>
      <c r="G931" s="145"/>
      <c r="H931" s="145"/>
      <c r="I931" s="145"/>
      <c r="J931" s="145"/>
      <c r="K931" s="145"/>
      <c r="L931" s="145"/>
      <c r="M931" s="145"/>
      <c r="N931" s="148"/>
      <c r="O931" s="149"/>
    </row>
    <row r="932" spans="1:15">
      <c r="A932" s="80"/>
      <c r="B932" s="39" t="str">
        <f>'Gene Table'!E932</f>
        <v>hsa-miR-4328</v>
      </c>
      <c r="C932" s="39" t="str">
        <f>'Gene Table'!B932</f>
        <v>G18</v>
      </c>
      <c r="D932" s="145"/>
      <c r="E932" s="145"/>
      <c r="F932" s="145"/>
      <c r="G932" s="145"/>
      <c r="H932" s="145"/>
      <c r="I932" s="145"/>
      <c r="J932" s="145"/>
      <c r="K932" s="145"/>
      <c r="L932" s="145"/>
      <c r="M932" s="145"/>
      <c r="N932" s="148"/>
      <c r="O932" s="149"/>
    </row>
    <row r="933" spans="1:15">
      <c r="A933" s="80"/>
      <c r="B933" s="39" t="str">
        <f>'Gene Table'!E933</f>
        <v>hsa-miR-708-3p</v>
      </c>
      <c r="C933" s="39" t="str">
        <f>'Gene Table'!B933</f>
        <v>G19</v>
      </c>
      <c r="D933" s="145"/>
      <c r="E933" s="145"/>
      <c r="F933" s="145"/>
      <c r="G933" s="145"/>
      <c r="H933" s="145"/>
      <c r="I933" s="145"/>
      <c r="J933" s="145"/>
      <c r="K933" s="145"/>
      <c r="L933" s="145"/>
      <c r="M933" s="145"/>
      <c r="N933" s="148"/>
      <c r="O933" s="149"/>
    </row>
    <row r="934" spans="1:15">
      <c r="A934" s="80"/>
      <c r="B934" s="39" t="str">
        <f>'Gene Table'!E934</f>
        <v>hsa-miR-3126-3p</v>
      </c>
      <c r="C934" s="39" t="str">
        <f>'Gene Table'!B934</f>
        <v>G20</v>
      </c>
      <c r="D934" s="145"/>
      <c r="E934" s="145"/>
      <c r="F934" s="145"/>
      <c r="G934" s="145"/>
      <c r="H934" s="145"/>
      <c r="I934" s="145"/>
      <c r="J934" s="145"/>
      <c r="K934" s="145"/>
      <c r="L934" s="145"/>
      <c r="M934" s="145"/>
      <c r="N934" s="148"/>
      <c r="O934" s="149"/>
    </row>
    <row r="935" spans="1:15">
      <c r="A935" s="80"/>
      <c r="B935" s="39" t="str">
        <f>'Gene Table'!E935</f>
        <v>hsa-miR-7-1-3p</v>
      </c>
      <c r="C935" s="39" t="str">
        <f>'Gene Table'!B935</f>
        <v>G21</v>
      </c>
      <c r="D935" s="145"/>
      <c r="E935" s="145"/>
      <c r="F935" s="145"/>
      <c r="G935" s="145"/>
      <c r="H935" s="145"/>
      <c r="I935" s="145"/>
      <c r="J935" s="145"/>
      <c r="K935" s="145"/>
      <c r="L935" s="145"/>
      <c r="M935" s="145"/>
      <c r="N935" s="148"/>
      <c r="O935" s="149"/>
    </row>
    <row r="936" spans="1:15">
      <c r="A936" s="80"/>
      <c r="B936" s="39" t="str">
        <f>'Gene Table'!E936</f>
        <v>hsa-miR-3144-3p</v>
      </c>
      <c r="C936" s="39" t="str">
        <f>'Gene Table'!B936</f>
        <v>G22</v>
      </c>
      <c r="D936" s="145"/>
      <c r="E936" s="145"/>
      <c r="F936" s="145"/>
      <c r="G936" s="145"/>
      <c r="H936" s="145"/>
      <c r="I936" s="145"/>
      <c r="J936" s="145"/>
      <c r="K936" s="145"/>
      <c r="L936" s="145"/>
      <c r="M936" s="145"/>
      <c r="N936" s="148"/>
      <c r="O936" s="149"/>
    </row>
    <row r="937" spans="1:15">
      <c r="A937" s="80"/>
      <c r="B937" s="39" t="str">
        <f>'Gene Table'!E937</f>
        <v>hsa-miR-7-2-3p</v>
      </c>
      <c r="C937" s="39" t="str">
        <f>'Gene Table'!B937</f>
        <v>G23</v>
      </c>
      <c r="D937" s="145"/>
      <c r="E937" s="145"/>
      <c r="F937" s="145"/>
      <c r="G937" s="145"/>
      <c r="H937" s="145"/>
      <c r="I937" s="145"/>
      <c r="J937" s="145"/>
      <c r="K937" s="145"/>
      <c r="L937" s="145"/>
      <c r="M937" s="145"/>
      <c r="N937" s="148"/>
      <c r="O937" s="149"/>
    </row>
    <row r="938" spans="1:15">
      <c r="A938" s="80"/>
      <c r="B938" s="39" t="str">
        <f>'Gene Table'!E938</f>
        <v>hsa-miR-323b-3p</v>
      </c>
      <c r="C938" s="39" t="str">
        <f>'Gene Table'!B938</f>
        <v>G24</v>
      </c>
      <c r="D938" s="145"/>
      <c r="E938" s="145"/>
      <c r="F938" s="145"/>
      <c r="G938" s="145"/>
      <c r="H938" s="145"/>
      <c r="I938" s="145"/>
      <c r="J938" s="145"/>
      <c r="K938" s="145"/>
      <c r="L938" s="145"/>
      <c r="M938" s="145"/>
      <c r="N938" s="148"/>
      <c r="O938" s="149"/>
    </row>
    <row r="939" spans="1:15">
      <c r="A939" s="80"/>
      <c r="B939" s="39" t="str">
        <f>'Gene Table'!E939</f>
        <v>hsa-miR-1193</v>
      </c>
      <c r="C939" s="39" t="str">
        <f>'Gene Table'!B939</f>
        <v>H01</v>
      </c>
      <c r="D939" s="145"/>
      <c r="E939" s="145"/>
      <c r="F939" s="145"/>
      <c r="G939" s="145"/>
      <c r="H939" s="145"/>
      <c r="I939" s="145"/>
      <c r="J939" s="145"/>
      <c r="K939" s="145"/>
      <c r="L939" s="145"/>
      <c r="M939" s="145"/>
      <c r="N939" s="148"/>
      <c r="O939" s="149"/>
    </row>
    <row r="940" spans="1:15">
      <c r="A940" s="80"/>
      <c r="B940" s="39" t="str">
        <f>'Gene Table'!E940</f>
        <v>hsa-miR-3651</v>
      </c>
      <c r="C940" s="39" t="str">
        <f>'Gene Table'!B940</f>
        <v>H02</v>
      </c>
      <c r="D940" s="145"/>
      <c r="E940" s="145"/>
      <c r="F940" s="145"/>
      <c r="G940" s="145"/>
      <c r="H940" s="145"/>
      <c r="I940" s="145"/>
      <c r="J940" s="145"/>
      <c r="K940" s="145"/>
      <c r="L940" s="145"/>
      <c r="M940" s="145"/>
      <c r="N940" s="148"/>
      <c r="O940" s="149"/>
    </row>
    <row r="941" spans="1:15">
      <c r="A941" s="80"/>
      <c r="B941" s="39" t="str">
        <f>'Gene Table'!E941</f>
        <v>hsa-miR-3174</v>
      </c>
      <c r="C941" s="39" t="str">
        <f>'Gene Table'!B941</f>
        <v>H03</v>
      </c>
      <c r="D941" s="145"/>
      <c r="E941" s="145"/>
      <c r="F941" s="145"/>
      <c r="G941" s="145"/>
      <c r="H941" s="145"/>
      <c r="I941" s="145"/>
      <c r="J941" s="145"/>
      <c r="K941" s="145"/>
      <c r="L941" s="145"/>
      <c r="M941" s="145"/>
      <c r="N941" s="148"/>
      <c r="O941" s="149"/>
    </row>
    <row r="942" spans="1:15">
      <c r="A942" s="80"/>
      <c r="B942" s="39" t="str">
        <f>'Gene Table'!E942</f>
        <v>hsa-miR-3652</v>
      </c>
      <c r="C942" s="39" t="str">
        <f>'Gene Table'!B942</f>
        <v>H04</v>
      </c>
      <c r="D942" s="145"/>
      <c r="E942" s="145"/>
      <c r="F942" s="145"/>
      <c r="G942" s="145"/>
      <c r="H942" s="145"/>
      <c r="I942" s="145"/>
      <c r="J942" s="145"/>
      <c r="K942" s="145"/>
      <c r="L942" s="145"/>
      <c r="M942" s="145"/>
      <c r="N942" s="148"/>
      <c r="O942" s="149"/>
    </row>
    <row r="943" spans="1:15">
      <c r="A943" s="80"/>
      <c r="B943" s="39" t="str">
        <f>'Gene Table'!E943</f>
        <v>hsa-miR-3176</v>
      </c>
      <c r="C943" s="39" t="str">
        <f>'Gene Table'!B943</f>
        <v>H05</v>
      </c>
      <c r="D943" s="145"/>
      <c r="E943" s="145"/>
      <c r="F943" s="145"/>
      <c r="G943" s="145"/>
      <c r="H943" s="145"/>
      <c r="I943" s="145"/>
      <c r="J943" s="145"/>
      <c r="K943" s="145"/>
      <c r="L943" s="145"/>
      <c r="M943" s="145"/>
      <c r="N943" s="148"/>
      <c r="O943" s="149"/>
    </row>
    <row r="944" spans="1:15">
      <c r="A944" s="80"/>
      <c r="B944" s="39" t="str">
        <f>'Gene Table'!E944</f>
        <v>hsa-miR-3653</v>
      </c>
      <c r="C944" s="39" t="str">
        <f>'Gene Table'!B944</f>
        <v>H06</v>
      </c>
      <c r="D944" s="145"/>
      <c r="E944" s="145"/>
      <c r="F944" s="145"/>
      <c r="G944" s="145"/>
      <c r="H944" s="145"/>
      <c r="I944" s="145"/>
      <c r="J944" s="145"/>
      <c r="K944" s="145"/>
      <c r="L944" s="145"/>
      <c r="M944" s="145"/>
      <c r="N944" s="148"/>
      <c r="O944" s="149"/>
    </row>
    <row r="945" spans="1:15">
      <c r="A945" s="80"/>
      <c r="B945" s="39" t="str">
        <f>'Gene Table'!E945</f>
        <v>hsa-miR-3178</v>
      </c>
      <c r="C945" s="39" t="str">
        <f>'Gene Table'!B945</f>
        <v>H07</v>
      </c>
      <c r="D945" s="145"/>
      <c r="E945" s="145"/>
      <c r="F945" s="145"/>
      <c r="G945" s="145"/>
      <c r="H945" s="145"/>
      <c r="I945" s="145"/>
      <c r="J945" s="145"/>
      <c r="K945" s="145"/>
      <c r="L945" s="145"/>
      <c r="M945" s="145"/>
      <c r="N945" s="148"/>
      <c r="O945" s="149"/>
    </row>
    <row r="946" spans="1:15">
      <c r="A946" s="80"/>
      <c r="B946" s="39" t="str">
        <f>'Gene Table'!E946</f>
        <v>hsa-miR-3654</v>
      </c>
      <c r="C946" s="39" t="str">
        <f>'Gene Table'!B946</f>
        <v>H08</v>
      </c>
      <c r="D946" s="145"/>
      <c r="E946" s="145"/>
      <c r="F946" s="145"/>
      <c r="G946" s="145"/>
      <c r="H946" s="145"/>
      <c r="I946" s="145"/>
      <c r="J946" s="145"/>
      <c r="K946" s="145"/>
      <c r="L946" s="145"/>
      <c r="M946" s="145"/>
      <c r="N946" s="148"/>
      <c r="O946" s="149"/>
    </row>
    <row r="947" spans="1:15">
      <c r="A947" s="80"/>
      <c r="B947" s="39" t="str">
        <f>'Gene Table'!E947</f>
        <v>hsa-miR-3180-5p</v>
      </c>
      <c r="C947" s="39" t="str">
        <f>'Gene Table'!B947</f>
        <v>H09</v>
      </c>
      <c r="D947" s="145"/>
      <c r="E947" s="145"/>
      <c r="F947" s="145"/>
      <c r="G947" s="145"/>
      <c r="H947" s="145"/>
      <c r="I947" s="145"/>
      <c r="J947" s="145"/>
      <c r="K947" s="145"/>
      <c r="L947" s="145"/>
      <c r="M947" s="145"/>
      <c r="N947" s="148"/>
      <c r="O947" s="149"/>
    </row>
    <row r="948" spans="1:15">
      <c r="A948" s="80"/>
      <c r="B948" s="39" t="str">
        <f>'Gene Table'!E948</f>
        <v>hsa-miR-3655</v>
      </c>
      <c r="C948" s="39" t="str">
        <f>'Gene Table'!B948</f>
        <v>H10</v>
      </c>
      <c r="D948" s="145"/>
      <c r="E948" s="145"/>
      <c r="F948" s="145"/>
      <c r="G948" s="145"/>
      <c r="H948" s="145"/>
      <c r="I948" s="145"/>
      <c r="J948" s="145"/>
      <c r="K948" s="145"/>
      <c r="L948" s="145"/>
      <c r="M948" s="145"/>
      <c r="N948" s="148"/>
      <c r="O948" s="149"/>
    </row>
    <row r="949" spans="1:15">
      <c r="A949" s="80"/>
      <c r="B949" s="39" t="str">
        <f>'Gene Table'!E949</f>
        <v>hsa-miR-548w</v>
      </c>
      <c r="C949" s="39" t="str">
        <f>'Gene Table'!B949</f>
        <v>H11</v>
      </c>
      <c r="D949" s="145"/>
      <c r="E949" s="145"/>
      <c r="F949" s="145"/>
      <c r="G949" s="145"/>
      <c r="H949" s="145"/>
      <c r="I949" s="145"/>
      <c r="J949" s="145"/>
      <c r="K949" s="145"/>
      <c r="L949" s="145"/>
      <c r="M949" s="145"/>
      <c r="N949" s="148"/>
      <c r="O949" s="149"/>
    </row>
    <row r="950" spans="1:15">
      <c r="A950" s="80"/>
      <c r="B950" s="39" t="str">
        <f>'Gene Table'!E950</f>
        <v>hsa-miR-3656</v>
      </c>
      <c r="C950" s="39" t="str">
        <f>'Gene Table'!B950</f>
        <v>H12</v>
      </c>
      <c r="D950" s="145"/>
      <c r="E950" s="145"/>
      <c r="F950" s="145"/>
      <c r="G950" s="145"/>
      <c r="H950" s="145"/>
      <c r="I950" s="145"/>
      <c r="J950" s="145"/>
      <c r="K950" s="145"/>
      <c r="L950" s="145"/>
      <c r="M950" s="145"/>
      <c r="N950" s="148"/>
      <c r="O950" s="149"/>
    </row>
    <row r="951" spans="1:15">
      <c r="A951" s="80"/>
      <c r="B951" s="39" t="str">
        <f>'Gene Table'!E951</f>
        <v>hsa-miR-3187-3p</v>
      </c>
      <c r="C951" s="39" t="str">
        <f>'Gene Table'!B951</f>
        <v>H13</v>
      </c>
      <c r="D951" s="145"/>
      <c r="E951" s="145"/>
      <c r="F951" s="145"/>
      <c r="G951" s="145"/>
      <c r="H951" s="145"/>
      <c r="I951" s="145"/>
      <c r="J951" s="145"/>
      <c r="K951" s="145"/>
      <c r="L951" s="145"/>
      <c r="M951" s="145"/>
      <c r="N951" s="148"/>
      <c r="O951" s="149"/>
    </row>
    <row r="952" spans="1:15">
      <c r="A952" s="80"/>
      <c r="B952" s="39" t="str">
        <f>'Gene Table'!E952</f>
        <v>hsa-miR-3657</v>
      </c>
      <c r="C952" s="39" t="str">
        <f>'Gene Table'!B952</f>
        <v>H14</v>
      </c>
      <c r="D952" s="145"/>
      <c r="E952" s="145"/>
      <c r="F952" s="145"/>
      <c r="G952" s="145"/>
      <c r="H952" s="145"/>
      <c r="I952" s="145"/>
      <c r="J952" s="145"/>
      <c r="K952" s="145"/>
      <c r="L952" s="145"/>
      <c r="M952" s="145"/>
      <c r="N952" s="148"/>
      <c r="O952" s="149"/>
    </row>
    <row r="953" spans="1:15">
      <c r="A953" s="80"/>
      <c r="B953" s="39" t="str">
        <f>'Gene Table'!E953</f>
        <v>hsa-miR-3188</v>
      </c>
      <c r="C953" s="39" t="str">
        <f>'Gene Table'!B953</f>
        <v>H15</v>
      </c>
      <c r="D953" s="145"/>
      <c r="E953" s="145"/>
      <c r="F953" s="145"/>
      <c r="G953" s="145"/>
      <c r="H953" s="145"/>
      <c r="I953" s="145"/>
      <c r="J953" s="145"/>
      <c r="K953" s="145"/>
      <c r="L953" s="145"/>
      <c r="M953" s="145"/>
      <c r="N953" s="148"/>
      <c r="O953" s="149"/>
    </row>
    <row r="954" spans="1:15">
      <c r="A954" s="80"/>
      <c r="B954" s="39" t="str">
        <f>'Gene Table'!E954</f>
        <v>hsa-miR-3659</v>
      </c>
      <c r="C954" s="39" t="str">
        <f>'Gene Table'!B954</f>
        <v>H16</v>
      </c>
      <c r="D954" s="145"/>
      <c r="E954" s="145"/>
      <c r="F954" s="145"/>
      <c r="G954" s="145"/>
      <c r="H954" s="145"/>
      <c r="I954" s="145"/>
      <c r="J954" s="145"/>
      <c r="K954" s="145"/>
      <c r="L954" s="145"/>
      <c r="M954" s="145"/>
      <c r="N954" s="148"/>
      <c r="O954" s="149"/>
    </row>
    <row r="955" spans="1:15">
      <c r="A955" s="80"/>
      <c r="B955" s="39" t="str">
        <f>'Gene Table'!E955</f>
        <v>hsa-miR-3189-3p</v>
      </c>
      <c r="C955" s="39" t="str">
        <f>'Gene Table'!B955</f>
        <v>H17</v>
      </c>
      <c r="D955" s="145"/>
      <c r="E955" s="145"/>
      <c r="F955" s="145"/>
      <c r="G955" s="145"/>
      <c r="H955" s="145"/>
      <c r="I955" s="145"/>
      <c r="J955" s="145"/>
      <c r="K955" s="145"/>
      <c r="L955" s="145"/>
      <c r="M955" s="145"/>
      <c r="N955" s="148"/>
      <c r="O955" s="149"/>
    </row>
    <row r="956" spans="1:15">
      <c r="A956" s="80"/>
      <c r="B956" s="39" t="str">
        <f>'Gene Table'!E956</f>
        <v>hsa-miR-3660</v>
      </c>
      <c r="C956" s="39" t="str">
        <f>'Gene Table'!B956</f>
        <v>H18</v>
      </c>
      <c r="D956" s="145"/>
      <c r="E956" s="145"/>
      <c r="F956" s="145"/>
      <c r="G956" s="145"/>
      <c r="H956" s="145"/>
      <c r="I956" s="145"/>
      <c r="J956" s="145"/>
      <c r="K956" s="145"/>
      <c r="L956" s="145"/>
      <c r="M956" s="145"/>
      <c r="N956" s="148"/>
      <c r="O956" s="149"/>
    </row>
    <row r="957" spans="1:15">
      <c r="A957" s="80"/>
      <c r="B957" s="39" t="str">
        <f>'Gene Table'!E957</f>
        <v>hsa-miR-3190-5p</v>
      </c>
      <c r="C957" s="39" t="str">
        <f>'Gene Table'!B957</f>
        <v>H19</v>
      </c>
      <c r="D957" s="145"/>
      <c r="E957" s="145"/>
      <c r="F957" s="145"/>
      <c r="G957" s="145"/>
      <c r="H957" s="145"/>
      <c r="I957" s="145"/>
      <c r="J957" s="145"/>
      <c r="K957" s="145"/>
      <c r="L957" s="145"/>
      <c r="M957" s="145"/>
      <c r="N957" s="148"/>
      <c r="O957" s="149"/>
    </row>
    <row r="958" spans="1:15">
      <c r="A958" s="80"/>
      <c r="B958" s="39" t="str">
        <f>'Gene Table'!E958</f>
        <v>hsa-miR-3662</v>
      </c>
      <c r="C958" s="39" t="str">
        <f>'Gene Table'!B958</f>
        <v>H20</v>
      </c>
      <c r="D958" s="145"/>
      <c r="E958" s="145"/>
      <c r="F958" s="145"/>
      <c r="G958" s="145"/>
      <c r="H958" s="145"/>
      <c r="I958" s="145"/>
      <c r="J958" s="145"/>
      <c r="K958" s="145"/>
      <c r="L958" s="145"/>
      <c r="M958" s="145"/>
      <c r="N958" s="148"/>
      <c r="O958" s="149"/>
    </row>
    <row r="959" spans="1:15">
      <c r="A959" s="80"/>
      <c r="B959" s="39" t="str">
        <f>'Gene Table'!E959</f>
        <v>hsa-miR-3191-3p</v>
      </c>
      <c r="C959" s="39" t="str">
        <f>'Gene Table'!B959</f>
        <v>H21</v>
      </c>
      <c r="D959" s="145"/>
      <c r="E959" s="145"/>
      <c r="F959" s="145"/>
      <c r="G959" s="145"/>
      <c r="H959" s="145"/>
      <c r="I959" s="145"/>
      <c r="J959" s="145"/>
      <c r="K959" s="145"/>
      <c r="L959" s="145"/>
      <c r="M959" s="145"/>
      <c r="N959" s="148"/>
      <c r="O959" s="149"/>
    </row>
    <row r="960" spans="1:15">
      <c r="A960" s="80"/>
      <c r="B960" s="39" t="str">
        <f>'Gene Table'!E960</f>
        <v>hsa-miR-3663-5p</v>
      </c>
      <c r="C960" s="39" t="str">
        <f>'Gene Table'!B960</f>
        <v>H22</v>
      </c>
      <c r="D960" s="145"/>
      <c r="E960" s="145"/>
      <c r="F960" s="145"/>
      <c r="G960" s="145"/>
      <c r="H960" s="145"/>
      <c r="I960" s="145"/>
      <c r="J960" s="145"/>
      <c r="K960" s="145"/>
      <c r="L960" s="145"/>
      <c r="M960" s="145"/>
      <c r="N960" s="148"/>
      <c r="O960" s="149"/>
    </row>
    <row r="961" spans="1:15">
      <c r="A961" s="80"/>
      <c r="B961" s="39" t="str">
        <f>'Gene Table'!E961</f>
        <v>hsa-miR-3193</v>
      </c>
      <c r="C961" s="39" t="str">
        <f>'Gene Table'!B961</f>
        <v>H23</v>
      </c>
      <c r="D961" s="145"/>
      <c r="E961" s="145"/>
      <c r="F961" s="145"/>
      <c r="G961" s="145"/>
      <c r="H961" s="145"/>
      <c r="I961" s="145"/>
      <c r="J961" s="145"/>
      <c r="K961" s="145"/>
      <c r="L961" s="145"/>
      <c r="M961" s="145"/>
      <c r="N961" s="148"/>
      <c r="O961" s="149"/>
    </row>
    <row r="962" spans="1:15">
      <c r="A962" s="80"/>
      <c r="B962" s="39" t="str">
        <f>'Gene Table'!E962</f>
        <v>hsa-miR-3663-3p</v>
      </c>
      <c r="C962" s="39" t="str">
        <f>'Gene Table'!B962</f>
        <v>H24</v>
      </c>
      <c r="D962" s="145"/>
      <c r="E962" s="145"/>
      <c r="F962" s="145"/>
      <c r="G962" s="145"/>
      <c r="H962" s="145"/>
      <c r="I962" s="145"/>
      <c r="J962" s="145"/>
      <c r="K962" s="145"/>
      <c r="L962" s="145"/>
      <c r="M962" s="145"/>
      <c r="N962" s="148"/>
      <c r="O962" s="149"/>
    </row>
    <row r="963" spans="1:15">
      <c r="A963" s="80"/>
      <c r="B963" s="39" t="str">
        <f>'Gene Table'!E963</f>
        <v>hsa-miR-744-3p</v>
      </c>
      <c r="C963" s="39" t="str">
        <f>'Gene Table'!B963</f>
        <v>I01</v>
      </c>
      <c r="D963" s="145"/>
      <c r="E963" s="145"/>
      <c r="F963" s="145"/>
      <c r="G963" s="145"/>
      <c r="H963" s="145"/>
      <c r="I963" s="145"/>
      <c r="J963" s="145"/>
      <c r="K963" s="145"/>
      <c r="L963" s="145"/>
      <c r="M963" s="145"/>
      <c r="N963" s="148"/>
      <c r="O963" s="149"/>
    </row>
    <row r="964" spans="1:15">
      <c r="A964" s="80"/>
      <c r="B964" s="39" t="str">
        <f>'Gene Table'!E964</f>
        <v>hsa-miR-3065-3p</v>
      </c>
      <c r="C964" s="39" t="str">
        <f>'Gene Table'!B964</f>
        <v>I02</v>
      </c>
      <c r="D964" s="145"/>
      <c r="E964" s="145"/>
      <c r="F964" s="145"/>
      <c r="G964" s="145"/>
      <c r="H964" s="145"/>
      <c r="I964" s="145"/>
      <c r="J964" s="145"/>
      <c r="K964" s="145"/>
      <c r="L964" s="145"/>
      <c r="M964" s="145"/>
      <c r="N964" s="148"/>
      <c r="O964" s="149"/>
    </row>
    <row r="965" spans="1:15">
      <c r="A965" s="80"/>
      <c r="B965" s="39" t="str">
        <f>'Gene Table'!E965</f>
        <v>hsa-miR-768-5p</v>
      </c>
      <c r="C965" s="39" t="str">
        <f>'Gene Table'!B965</f>
        <v>I03</v>
      </c>
      <c r="D965" s="145"/>
      <c r="E965" s="145"/>
      <c r="F965" s="145"/>
      <c r="G965" s="145"/>
      <c r="H965" s="145"/>
      <c r="I965" s="145"/>
      <c r="J965" s="145"/>
      <c r="K965" s="145"/>
      <c r="L965" s="145"/>
      <c r="M965" s="145"/>
      <c r="N965" s="148"/>
      <c r="O965" s="149"/>
    </row>
    <row r="966" spans="1:15">
      <c r="A966" s="80"/>
      <c r="B966" s="39" t="str">
        <f>'Gene Table'!E966</f>
        <v>hsa-miR-1226-5p</v>
      </c>
      <c r="C966" s="39" t="str">
        <f>'Gene Table'!B966</f>
        <v>I04</v>
      </c>
      <c r="D966" s="145"/>
      <c r="E966" s="145"/>
      <c r="F966" s="145"/>
      <c r="G966" s="145"/>
      <c r="H966" s="145"/>
      <c r="I966" s="145"/>
      <c r="J966" s="145"/>
      <c r="K966" s="145"/>
      <c r="L966" s="145"/>
      <c r="M966" s="145"/>
      <c r="N966" s="148"/>
      <c r="O966" s="149"/>
    </row>
    <row r="967" spans="1:15">
      <c r="A967" s="80"/>
      <c r="B967" s="39" t="str">
        <f>'Gene Table'!E967</f>
        <v>hsa-miR-768-3p</v>
      </c>
      <c r="C967" s="39" t="str">
        <f>'Gene Table'!B967</f>
        <v>I05</v>
      </c>
      <c r="D967" s="145"/>
      <c r="E967" s="145"/>
      <c r="F967" s="145"/>
      <c r="G967" s="145"/>
      <c r="H967" s="145"/>
      <c r="I967" s="145"/>
      <c r="J967" s="145"/>
      <c r="K967" s="145"/>
      <c r="L967" s="145"/>
      <c r="M967" s="145"/>
      <c r="N967" s="148"/>
      <c r="O967" s="149"/>
    </row>
    <row r="968" spans="1:15">
      <c r="A968" s="80"/>
      <c r="B968" s="39" t="str">
        <f>'Gene Table'!E968</f>
        <v>hsa-miR-1228-5p</v>
      </c>
      <c r="C968" s="39" t="str">
        <f>'Gene Table'!B968</f>
        <v>I06</v>
      </c>
      <c r="D968" s="145"/>
      <c r="E968" s="145"/>
      <c r="F968" s="145"/>
      <c r="G968" s="145"/>
      <c r="H968" s="145"/>
      <c r="I968" s="145"/>
      <c r="J968" s="145"/>
      <c r="K968" s="145"/>
      <c r="L968" s="145"/>
      <c r="M968" s="145"/>
      <c r="N968" s="148"/>
      <c r="O968" s="149"/>
    </row>
    <row r="969" spans="1:15">
      <c r="A969" s="80"/>
      <c r="B969" s="39" t="str">
        <f>'Gene Table'!E969</f>
        <v>hsa-miR-877-3p</v>
      </c>
      <c r="C969" s="39" t="str">
        <f>'Gene Table'!B969</f>
        <v>I07</v>
      </c>
      <c r="D969" s="145"/>
      <c r="E969" s="145"/>
      <c r="F969" s="145"/>
      <c r="G969" s="145"/>
      <c r="H969" s="145"/>
      <c r="I969" s="145"/>
      <c r="J969" s="145"/>
      <c r="K969" s="145"/>
      <c r="L969" s="145"/>
      <c r="M969" s="145"/>
      <c r="N969" s="148"/>
      <c r="O969" s="149"/>
    </row>
    <row r="970" spans="1:15">
      <c r="A970" s="80"/>
      <c r="B970" s="39" t="str">
        <f>'Gene Table'!E970</f>
        <v>hsa-miR-125b-1-3p</v>
      </c>
      <c r="C970" s="39" t="str">
        <f>'Gene Table'!B970</f>
        <v>I08</v>
      </c>
      <c r="D970" s="145"/>
      <c r="E970" s="145"/>
      <c r="F970" s="145"/>
      <c r="G970" s="145"/>
      <c r="H970" s="145"/>
      <c r="I970" s="145"/>
      <c r="J970" s="145"/>
      <c r="K970" s="145"/>
      <c r="L970" s="145"/>
      <c r="M970" s="145"/>
      <c r="N970" s="148"/>
      <c r="O970" s="149"/>
    </row>
    <row r="971" spans="1:15">
      <c r="A971" s="80"/>
      <c r="B971" s="39" t="str">
        <f>'Gene Table'!E971</f>
        <v>hsa-miR-888-3p</v>
      </c>
      <c r="C971" s="39" t="str">
        <f>'Gene Table'!B971</f>
        <v>I09</v>
      </c>
      <c r="D971" s="145"/>
      <c r="E971" s="145"/>
      <c r="F971" s="145"/>
      <c r="G971" s="145"/>
      <c r="H971" s="145"/>
      <c r="I971" s="145"/>
      <c r="J971" s="145"/>
      <c r="K971" s="145"/>
      <c r="L971" s="145"/>
      <c r="M971" s="145"/>
      <c r="N971" s="148"/>
      <c r="O971" s="149"/>
    </row>
    <row r="972" spans="1:15">
      <c r="A972" s="80"/>
      <c r="B972" s="39" t="str">
        <f>'Gene Table'!E972</f>
        <v>hsa-miR-125b-2-3p</v>
      </c>
      <c r="C972" s="39" t="str">
        <f>'Gene Table'!B972</f>
        <v>I10</v>
      </c>
      <c r="D972" s="145"/>
      <c r="E972" s="145"/>
      <c r="F972" s="145"/>
      <c r="G972" s="145"/>
      <c r="H972" s="145"/>
      <c r="I972" s="145"/>
      <c r="J972" s="145"/>
      <c r="K972" s="145"/>
      <c r="L972" s="145"/>
      <c r="M972" s="145"/>
      <c r="N972" s="148"/>
      <c r="O972" s="149"/>
    </row>
    <row r="973" spans="1:15">
      <c r="A973" s="80"/>
      <c r="B973" s="39" t="str">
        <f>'Gene Table'!E973</f>
        <v>hsa-miR-9-3p</v>
      </c>
      <c r="C973" s="39" t="str">
        <f>'Gene Table'!B973</f>
        <v>I11</v>
      </c>
      <c r="D973" s="145"/>
      <c r="E973" s="145"/>
      <c r="F973" s="145"/>
      <c r="G973" s="145"/>
      <c r="H973" s="145"/>
      <c r="I973" s="145"/>
      <c r="J973" s="145"/>
      <c r="K973" s="145"/>
      <c r="L973" s="145"/>
      <c r="M973" s="145"/>
      <c r="N973" s="148"/>
      <c r="O973" s="149"/>
    </row>
    <row r="974" spans="1:15">
      <c r="A974" s="80"/>
      <c r="B974" s="39" t="str">
        <f>'Gene Table'!E974</f>
        <v>hsa-miR-130a-5p</v>
      </c>
      <c r="C974" s="39" t="str">
        <f>'Gene Table'!B974</f>
        <v>I12</v>
      </c>
      <c r="D974" s="145"/>
      <c r="E974" s="145"/>
      <c r="F974" s="145"/>
      <c r="G974" s="145"/>
      <c r="H974" s="145"/>
      <c r="I974" s="145"/>
      <c r="J974" s="145"/>
      <c r="K974" s="145"/>
      <c r="L974" s="145"/>
      <c r="M974" s="145"/>
      <c r="N974" s="148"/>
      <c r="O974" s="149"/>
    </row>
    <row r="975" spans="1:15">
      <c r="A975" s="80"/>
      <c r="B975" s="39" t="str">
        <f>'Gene Table'!E975</f>
        <v>hsa-miR-92b-5p</v>
      </c>
      <c r="C975" s="39" t="str">
        <f>'Gene Table'!B975</f>
        <v>I13</v>
      </c>
      <c r="D975" s="145"/>
      <c r="E975" s="145"/>
      <c r="F975" s="145"/>
      <c r="G975" s="145"/>
      <c r="H975" s="145"/>
      <c r="I975" s="145"/>
      <c r="J975" s="145"/>
      <c r="K975" s="145"/>
      <c r="L975" s="145"/>
      <c r="M975" s="145"/>
      <c r="N975" s="148"/>
      <c r="O975" s="149"/>
    </row>
    <row r="976" spans="1:15">
      <c r="A976" s="80"/>
      <c r="B976" s="39" t="str">
        <f>'Gene Table'!E976</f>
        <v>hsa-miR-141-5p</v>
      </c>
      <c r="C976" s="39" t="str">
        <f>'Gene Table'!B976</f>
        <v>I14</v>
      </c>
      <c r="D976" s="145"/>
      <c r="E976" s="145"/>
      <c r="F976" s="145"/>
      <c r="G976" s="145"/>
      <c r="H976" s="145"/>
      <c r="I976" s="145"/>
      <c r="J976" s="145"/>
      <c r="K976" s="145"/>
      <c r="L976" s="145"/>
      <c r="M976" s="145"/>
      <c r="N976" s="148"/>
      <c r="O976" s="149"/>
    </row>
    <row r="977" spans="1:15">
      <c r="A977" s="80"/>
      <c r="B977" s="39" t="str">
        <f>'Gene Table'!E977</f>
        <v>hsa-miR-93-3p</v>
      </c>
      <c r="C977" s="39" t="str">
        <f>'Gene Table'!B977</f>
        <v>I15</v>
      </c>
      <c r="D977" s="145"/>
      <c r="E977" s="145"/>
      <c r="F977" s="145"/>
      <c r="G977" s="145"/>
      <c r="H977" s="145"/>
      <c r="I977" s="145"/>
      <c r="J977" s="145"/>
      <c r="K977" s="145"/>
      <c r="L977" s="145"/>
      <c r="M977" s="145"/>
      <c r="N977" s="148"/>
      <c r="O977" s="149"/>
    </row>
    <row r="978" spans="1:15">
      <c r="A978" s="80"/>
      <c r="B978" s="39" t="str">
        <f>'Gene Table'!E978</f>
        <v>hsa-miR-148b-5p</v>
      </c>
      <c r="C978" s="39" t="str">
        <f>'Gene Table'!B978</f>
        <v>I16</v>
      </c>
      <c r="D978" s="145"/>
      <c r="E978" s="145"/>
      <c r="F978" s="145"/>
      <c r="G978" s="145"/>
      <c r="H978" s="145"/>
      <c r="I978" s="145"/>
      <c r="J978" s="145"/>
      <c r="K978" s="145"/>
      <c r="L978" s="145"/>
      <c r="M978" s="145"/>
      <c r="N978" s="148"/>
      <c r="O978" s="149"/>
    </row>
    <row r="979" spans="1:15">
      <c r="A979" s="80"/>
      <c r="B979" s="39" t="str">
        <f>'Gene Table'!E979</f>
        <v>hsa-miR-99a-3p</v>
      </c>
      <c r="C979" s="39" t="str">
        <f>'Gene Table'!B979</f>
        <v>I17</v>
      </c>
      <c r="D979" s="145"/>
      <c r="E979" s="145"/>
      <c r="F979" s="145"/>
      <c r="G979" s="145"/>
      <c r="H979" s="145"/>
      <c r="I979" s="145"/>
      <c r="J979" s="145"/>
      <c r="K979" s="145"/>
      <c r="L979" s="145"/>
      <c r="M979" s="145"/>
      <c r="N979" s="148"/>
      <c r="O979" s="149"/>
    </row>
    <row r="980" spans="1:15">
      <c r="A980" s="80"/>
      <c r="B980" s="39" t="str">
        <f>'Gene Table'!E980</f>
        <v>hsa-miR-149-3p</v>
      </c>
      <c r="C980" s="39" t="str">
        <f>'Gene Table'!B980</f>
        <v>I18</v>
      </c>
      <c r="D980" s="145"/>
      <c r="E980" s="145"/>
      <c r="F980" s="145"/>
      <c r="G980" s="145"/>
      <c r="H980" s="145"/>
      <c r="I980" s="145"/>
      <c r="J980" s="145"/>
      <c r="K980" s="145"/>
      <c r="L980" s="145"/>
      <c r="M980" s="145"/>
      <c r="N980" s="148"/>
      <c r="O980" s="149"/>
    </row>
    <row r="981" spans="1:15">
      <c r="A981" s="80"/>
      <c r="B981" s="39" t="str">
        <f>'Gene Table'!E981</f>
        <v>hsa-miR-99b-3p</v>
      </c>
      <c r="C981" s="39" t="str">
        <f>'Gene Table'!B981</f>
        <v>I19</v>
      </c>
      <c r="D981" s="145"/>
      <c r="E981" s="145"/>
      <c r="F981" s="145"/>
      <c r="G981" s="145"/>
      <c r="H981" s="145"/>
      <c r="I981" s="145"/>
      <c r="J981" s="145"/>
      <c r="K981" s="145"/>
      <c r="L981" s="145"/>
      <c r="M981" s="145"/>
      <c r="N981" s="148"/>
      <c r="O981" s="149"/>
    </row>
    <row r="982" spans="1:15">
      <c r="A982" s="80"/>
      <c r="B982" s="39" t="str">
        <f>'Gene Table'!E982</f>
        <v>hsa-miR-150-3p</v>
      </c>
      <c r="C982" s="39" t="str">
        <f>'Gene Table'!B982</f>
        <v>I20</v>
      </c>
      <c r="D982" s="145"/>
      <c r="E982" s="145"/>
      <c r="F982" s="145"/>
      <c r="G982" s="145"/>
      <c r="H982" s="145"/>
      <c r="I982" s="145"/>
      <c r="J982" s="145"/>
      <c r="K982" s="145"/>
      <c r="L982" s="145"/>
      <c r="M982" s="145"/>
      <c r="N982" s="148"/>
      <c r="O982" s="149"/>
    </row>
    <row r="983" spans="1:15">
      <c r="A983" s="80"/>
      <c r="B983" s="39" t="str">
        <f>'Gene Table'!E983</f>
        <v>hsa-miR-224-3p</v>
      </c>
      <c r="C983" s="39" t="str">
        <f>'Gene Table'!B983</f>
        <v>I21</v>
      </c>
      <c r="D983" s="145"/>
      <c r="E983" s="145"/>
      <c r="F983" s="145"/>
      <c r="G983" s="145"/>
      <c r="H983" s="145"/>
      <c r="I983" s="145"/>
      <c r="J983" s="145"/>
      <c r="K983" s="145"/>
      <c r="L983" s="145"/>
      <c r="M983" s="145"/>
      <c r="N983" s="148"/>
      <c r="O983" s="149"/>
    </row>
    <row r="984" spans="1:15">
      <c r="A984" s="80"/>
      <c r="B984" s="39" t="str">
        <f>'Gene Table'!E984</f>
        <v>hsa-miR-15a-3p</v>
      </c>
      <c r="C984" s="39" t="str">
        <f>'Gene Table'!B984</f>
        <v>I22</v>
      </c>
      <c r="D984" s="145"/>
      <c r="E984" s="145"/>
      <c r="F984" s="145"/>
      <c r="G984" s="145"/>
      <c r="H984" s="145"/>
      <c r="I984" s="145"/>
      <c r="J984" s="145"/>
      <c r="K984" s="145"/>
      <c r="L984" s="145"/>
      <c r="M984" s="145"/>
      <c r="N984" s="148"/>
      <c r="O984" s="149"/>
    </row>
    <row r="985" spans="1:15">
      <c r="A985" s="80"/>
      <c r="B985" s="39" t="str">
        <f>'Gene Table'!E985</f>
        <v>hsa-miR-103a-2-5p</v>
      </c>
      <c r="C985" s="39" t="str">
        <f>'Gene Table'!B985</f>
        <v>I23</v>
      </c>
      <c r="D985" s="145"/>
      <c r="E985" s="145"/>
      <c r="F985" s="145"/>
      <c r="G985" s="145"/>
      <c r="H985" s="145"/>
      <c r="I985" s="145"/>
      <c r="J985" s="145"/>
      <c r="K985" s="145"/>
      <c r="L985" s="145"/>
      <c r="M985" s="145"/>
      <c r="N985" s="148"/>
      <c r="O985" s="149"/>
    </row>
    <row r="986" spans="1:15">
      <c r="A986" s="80"/>
      <c r="B986" s="39" t="str">
        <f>'Gene Table'!E986</f>
        <v>hsa-miR-15b-3p</v>
      </c>
      <c r="C986" s="39" t="str">
        <f>'Gene Table'!B986</f>
        <v>I24</v>
      </c>
      <c r="D986" s="145"/>
      <c r="E986" s="145"/>
      <c r="F986" s="145"/>
      <c r="G986" s="145"/>
      <c r="H986" s="145"/>
      <c r="I986" s="145"/>
      <c r="J986" s="145"/>
      <c r="K986" s="145"/>
      <c r="L986" s="145"/>
      <c r="M986" s="145"/>
      <c r="N986" s="148"/>
      <c r="O986" s="149"/>
    </row>
    <row r="987" spans="1:15">
      <c r="A987" s="80"/>
      <c r="B987" s="39" t="str">
        <f>'Gene Table'!E987</f>
        <v>hsa-miR-3194-5p</v>
      </c>
      <c r="C987" s="39" t="str">
        <f>'Gene Table'!B987</f>
        <v>J01</v>
      </c>
      <c r="D987" s="145"/>
      <c r="E987" s="145"/>
      <c r="F987" s="145"/>
      <c r="G987" s="145"/>
      <c r="H987" s="145"/>
      <c r="I987" s="145"/>
      <c r="J987" s="145"/>
      <c r="K987" s="145"/>
      <c r="L987" s="145"/>
      <c r="M987" s="145"/>
      <c r="N987" s="148"/>
      <c r="O987" s="149"/>
    </row>
    <row r="988" spans="1:15">
      <c r="A988" s="80"/>
      <c r="B988" s="39" t="str">
        <f>'Gene Table'!E988</f>
        <v>hsa-miR-3664-5p</v>
      </c>
      <c r="C988" s="39" t="str">
        <f>'Gene Table'!B988</f>
        <v>J02</v>
      </c>
      <c r="D988" s="145"/>
      <c r="E988" s="145"/>
      <c r="F988" s="145"/>
      <c r="G988" s="145"/>
      <c r="H988" s="145"/>
      <c r="I988" s="145"/>
      <c r="J988" s="145"/>
      <c r="K988" s="145"/>
      <c r="L988" s="145"/>
      <c r="M988" s="145"/>
      <c r="N988" s="148"/>
      <c r="O988" s="149"/>
    </row>
    <row r="989" spans="1:15">
      <c r="A989" s="80"/>
      <c r="B989" s="39" t="str">
        <f>'Gene Table'!E989</f>
        <v>hsa-miR-3197</v>
      </c>
      <c r="C989" s="39" t="str">
        <f>'Gene Table'!B989</f>
        <v>J03</v>
      </c>
      <c r="D989" s="145"/>
      <c r="E989" s="145"/>
      <c r="F989" s="145"/>
      <c r="G989" s="145"/>
      <c r="H989" s="145"/>
      <c r="I989" s="145"/>
      <c r="J989" s="145"/>
      <c r="K989" s="145"/>
      <c r="L989" s="145"/>
      <c r="M989" s="145"/>
      <c r="N989" s="148"/>
      <c r="O989" s="149"/>
    </row>
    <row r="990" spans="1:15">
      <c r="A990" s="80"/>
      <c r="B990" s="39" t="str">
        <f>'Gene Table'!E990</f>
        <v>hsa-miR-3665</v>
      </c>
      <c r="C990" s="39" t="str">
        <f>'Gene Table'!B990</f>
        <v>J04</v>
      </c>
      <c r="D990" s="145"/>
      <c r="E990" s="145"/>
      <c r="F990" s="145"/>
      <c r="G990" s="145"/>
      <c r="H990" s="145"/>
      <c r="I990" s="145"/>
      <c r="J990" s="145"/>
      <c r="K990" s="145"/>
      <c r="L990" s="145"/>
      <c r="M990" s="145"/>
      <c r="N990" s="148"/>
      <c r="O990" s="149"/>
    </row>
    <row r="991" spans="1:15">
      <c r="A991" s="80"/>
      <c r="B991" s="39" t="str">
        <f>'Gene Table'!E991</f>
        <v>hsa-miR-3199</v>
      </c>
      <c r="C991" s="39" t="str">
        <f>'Gene Table'!B991</f>
        <v>J05</v>
      </c>
      <c r="D991" s="145"/>
      <c r="E991" s="145"/>
      <c r="F991" s="145"/>
      <c r="G991" s="145"/>
      <c r="H991" s="145"/>
      <c r="I991" s="145"/>
      <c r="J991" s="145"/>
      <c r="K991" s="145"/>
      <c r="L991" s="145"/>
      <c r="M991" s="145"/>
      <c r="N991" s="148"/>
      <c r="O991" s="149"/>
    </row>
    <row r="992" spans="1:15">
      <c r="A992" s="80"/>
      <c r="B992" s="39" t="str">
        <f>'Gene Table'!E992</f>
        <v>hsa-miR-3667-5p</v>
      </c>
      <c r="C992" s="39" t="str">
        <f>'Gene Table'!B992</f>
        <v>J06</v>
      </c>
      <c r="D992" s="145"/>
      <c r="E992" s="145"/>
      <c r="F992" s="145"/>
      <c r="G992" s="145"/>
      <c r="H992" s="145"/>
      <c r="I992" s="145"/>
      <c r="J992" s="145"/>
      <c r="K992" s="145"/>
      <c r="L992" s="145"/>
      <c r="M992" s="145"/>
      <c r="N992" s="148"/>
      <c r="O992" s="149"/>
    </row>
    <row r="993" spans="1:15">
      <c r="A993" s="80"/>
      <c r="B993" s="39" t="str">
        <f>'Gene Table'!E993</f>
        <v>hsa-miR-1273d</v>
      </c>
      <c r="C993" s="39" t="str">
        <f>'Gene Table'!B993</f>
        <v>J07</v>
      </c>
      <c r="D993" s="145"/>
      <c r="E993" s="145"/>
      <c r="F993" s="145"/>
      <c r="G993" s="145"/>
      <c r="H993" s="145"/>
      <c r="I993" s="145"/>
      <c r="J993" s="145"/>
      <c r="K993" s="145"/>
      <c r="L993" s="145"/>
      <c r="M993" s="145"/>
      <c r="N993" s="148"/>
      <c r="O993" s="149"/>
    </row>
    <row r="994" spans="1:15">
      <c r="A994" s="80"/>
      <c r="B994" s="39" t="str">
        <f>'Gene Table'!E994</f>
        <v>hsa-miR-3667-3p</v>
      </c>
      <c r="C994" s="39" t="str">
        <f>'Gene Table'!B994</f>
        <v>J08</v>
      </c>
      <c r="D994" s="145"/>
      <c r="E994" s="145"/>
      <c r="F994" s="145"/>
      <c r="G994" s="145"/>
      <c r="H994" s="145"/>
      <c r="I994" s="145"/>
      <c r="J994" s="145"/>
      <c r="K994" s="145"/>
      <c r="L994" s="145"/>
      <c r="M994" s="145"/>
      <c r="N994" s="148"/>
      <c r="O994" s="149"/>
    </row>
    <row r="995" spans="1:15">
      <c r="A995" s="80"/>
      <c r="B995" s="39" t="str">
        <f>'Gene Table'!E995</f>
        <v>hsa-miR-4295</v>
      </c>
      <c r="C995" s="39" t="str">
        <f>'Gene Table'!B995</f>
        <v>J09</v>
      </c>
      <c r="D995" s="145"/>
      <c r="E995" s="145"/>
      <c r="F995" s="145"/>
      <c r="G995" s="145"/>
      <c r="H995" s="145"/>
      <c r="I995" s="145"/>
      <c r="J995" s="145"/>
      <c r="K995" s="145"/>
      <c r="L995" s="145"/>
      <c r="M995" s="145"/>
      <c r="N995" s="148"/>
      <c r="O995" s="149"/>
    </row>
    <row r="996" spans="1:15">
      <c r="A996" s="80"/>
      <c r="B996" s="39" t="str">
        <f>'Gene Table'!E996</f>
        <v>hsa-miR-3668</v>
      </c>
      <c r="C996" s="39" t="str">
        <f>'Gene Table'!B996</f>
        <v>J10</v>
      </c>
      <c r="D996" s="145"/>
      <c r="E996" s="145"/>
      <c r="F996" s="145"/>
      <c r="G996" s="145"/>
      <c r="H996" s="145"/>
      <c r="I996" s="145"/>
      <c r="J996" s="145"/>
      <c r="K996" s="145"/>
      <c r="L996" s="145"/>
      <c r="M996" s="145"/>
      <c r="N996" s="148"/>
      <c r="O996" s="149"/>
    </row>
    <row r="997" spans="1:15">
      <c r="A997" s="80"/>
      <c r="B997" s="39" t="str">
        <f>'Gene Table'!E997</f>
        <v>hsa-miR-4296</v>
      </c>
      <c r="C997" s="39" t="str">
        <f>'Gene Table'!B997</f>
        <v>J11</v>
      </c>
      <c r="D997" s="145"/>
      <c r="E997" s="145"/>
      <c r="F997" s="145"/>
      <c r="G997" s="145"/>
      <c r="H997" s="145"/>
      <c r="I997" s="145"/>
      <c r="J997" s="145"/>
      <c r="K997" s="145"/>
      <c r="L997" s="145"/>
      <c r="M997" s="145"/>
      <c r="N997" s="148"/>
      <c r="O997" s="149"/>
    </row>
    <row r="998" spans="1:15">
      <c r="A998" s="80"/>
      <c r="B998" s="39" t="str">
        <f>'Gene Table'!E998</f>
        <v>hsa-miR-3669</v>
      </c>
      <c r="C998" s="39" t="str">
        <f>'Gene Table'!B998</f>
        <v>J12</v>
      </c>
      <c r="D998" s="145"/>
      <c r="E998" s="145"/>
      <c r="F998" s="145"/>
      <c r="G998" s="145"/>
      <c r="H998" s="145"/>
      <c r="I998" s="145"/>
      <c r="J998" s="145"/>
      <c r="K998" s="145"/>
      <c r="L998" s="145"/>
      <c r="M998" s="145"/>
      <c r="N998" s="148"/>
      <c r="O998" s="149"/>
    </row>
    <row r="999" spans="1:15">
      <c r="A999" s="80"/>
      <c r="B999" s="39" t="str">
        <f>'Gene Table'!E999</f>
        <v>hsa-miR-378c</v>
      </c>
      <c r="C999" s="39" t="str">
        <f>'Gene Table'!B999</f>
        <v>J13</v>
      </c>
      <c r="D999" s="145"/>
      <c r="E999" s="145"/>
      <c r="F999" s="145"/>
      <c r="G999" s="145"/>
      <c r="H999" s="145"/>
      <c r="I999" s="145"/>
      <c r="J999" s="145"/>
      <c r="K999" s="145"/>
      <c r="L999" s="145"/>
      <c r="M999" s="145"/>
      <c r="N999" s="148"/>
      <c r="O999" s="149"/>
    </row>
    <row r="1000" spans="1:15">
      <c r="A1000" s="80"/>
      <c r="B1000" s="39" t="str">
        <f>'Gene Table'!E1000</f>
        <v>hsa-miR-3670</v>
      </c>
      <c r="C1000" s="39" t="str">
        <f>'Gene Table'!B1000</f>
        <v>J14</v>
      </c>
      <c r="D1000" s="145"/>
      <c r="E1000" s="145"/>
      <c r="F1000" s="145"/>
      <c r="G1000" s="145"/>
      <c r="H1000" s="145"/>
      <c r="I1000" s="145"/>
      <c r="J1000" s="145"/>
      <c r="K1000" s="145"/>
      <c r="L1000" s="145"/>
      <c r="M1000" s="145"/>
      <c r="N1000" s="148"/>
      <c r="O1000" s="149"/>
    </row>
    <row r="1001" spans="1:15">
      <c r="A1001" s="80"/>
      <c r="B1001" s="39" t="str">
        <f>'Gene Table'!E1001</f>
        <v>hsa-miR-4299</v>
      </c>
      <c r="C1001" s="39" t="str">
        <f>'Gene Table'!B1001</f>
        <v>J15</v>
      </c>
      <c r="D1001" s="145"/>
      <c r="E1001" s="145"/>
      <c r="F1001" s="145"/>
      <c r="G1001" s="145"/>
      <c r="H1001" s="145"/>
      <c r="I1001" s="145"/>
      <c r="J1001" s="145"/>
      <c r="K1001" s="145"/>
      <c r="L1001" s="145"/>
      <c r="M1001" s="145"/>
      <c r="N1001" s="148"/>
      <c r="O1001" s="149"/>
    </row>
    <row r="1002" spans="1:15">
      <c r="A1002" s="80"/>
      <c r="B1002" s="39" t="str">
        <f>'Gene Table'!E1002</f>
        <v>hsa-miR-3671</v>
      </c>
      <c r="C1002" s="39" t="str">
        <f>'Gene Table'!B1002</f>
        <v>J16</v>
      </c>
      <c r="D1002" s="145"/>
      <c r="E1002" s="145"/>
      <c r="F1002" s="145"/>
      <c r="G1002" s="145"/>
      <c r="H1002" s="145"/>
      <c r="I1002" s="145"/>
      <c r="J1002" s="145"/>
      <c r="K1002" s="145"/>
      <c r="L1002" s="145"/>
      <c r="M1002" s="145"/>
      <c r="N1002" s="148"/>
      <c r="O1002" s="149"/>
    </row>
    <row r="1003" spans="1:15">
      <c r="A1003" s="80"/>
      <c r="B1003" s="39" t="str">
        <f>'Gene Table'!E1003</f>
        <v>hsa-miR-4305</v>
      </c>
      <c r="C1003" s="39" t="str">
        <f>'Gene Table'!B1003</f>
        <v>J17</v>
      </c>
      <c r="D1003" s="145"/>
      <c r="E1003" s="145"/>
      <c r="F1003" s="145"/>
      <c r="G1003" s="145"/>
      <c r="H1003" s="145"/>
      <c r="I1003" s="145"/>
      <c r="J1003" s="145"/>
      <c r="K1003" s="145"/>
      <c r="L1003" s="145"/>
      <c r="M1003" s="145"/>
      <c r="N1003" s="148"/>
      <c r="O1003" s="149"/>
    </row>
    <row r="1004" spans="1:15">
      <c r="A1004" s="80"/>
      <c r="B1004" s="39" t="str">
        <f>'Gene Table'!E1004</f>
        <v>hsa-miR-3672</v>
      </c>
      <c r="C1004" s="39" t="str">
        <f>'Gene Table'!B1004</f>
        <v>J18</v>
      </c>
      <c r="D1004" s="145"/>
      <c r="E1004" s="145"/>
      <c r="F1004" s="145"/>
      <c r="G1004" s="145"/>
      <c r="H1004" s="145"/>
      <c r="I1004" s="145"/>
      <c r="J1004" s="145"/>
      <c r="K1004" s="145"/>
      <c r="L1004" s="145"/>
      <c r="M1004" s="145"/>
      <c r="N1004" s="148"/>
      <c r="O1004" s="149"/>
    </row>
    <row r="1005" spans="1:15">
      <c r="A1005" s="80"/>
      <c r="B1005" s="39" t="str">
        <f>'Gene Table'!E1005</f>
        <v>hsa-miR-4306</v>
      </c>
      <c r="C1005" s="39" t="str">
        <f>'Gene Table'!B1005</f>
        <v>J19</v>
      </c>
      <c r="D1005" s="145"/>
      <c r="E1005" s="145"/>
      <c r="F1005" s="145"/>
      <c r="G1005" s="145"/>
      <c r="H1005" s="145"/>
      <c r="I1005" s="145"/>
      <c r="J1005" s="145"/>
      <c r="K1005" s="145"/>
      <c r="L1005" s="145"/>
      <c r="M1005" s="145"/>
      <c r="N1005" s="148"/>
      <c r="O1005" s="149"/>
    </row>
    <row r="1006" spans="1:15">
      <c r="A1006" s="80"/>
      <c r="B1006" s="39" t="str">
        <f>'Gene Table'!E1006</f>
        <v>hsa-miR-3673</v>
      </c>
      <c r="C1006" s="39" t="str">
        <f>'Gene Table'!B1006</f>
        <v>J20</v>
      </c>
      <c r="D1006" s="145"/>
      <c r="E1006" s="145"/>
      <c r="F1006" s="145"/>
      <c r="G1006" s="145"/>
      <c r="H1006" s="145"/>
      <c r="I1006" s="145"/>
      <c r="J1006" s="145"/>
      <c r="K1006" s="145"/>
      <c r="L1006" s="145"/>
      <c r="M1006" s="145"/>
      <c r="N1006" s="148"/>
      <c r="O1006" s="149"/>
    </row>
    <row r="1007" spans="1:15">
      <c r="A1007" s="80"/>
      <c r="B1007" s="39" t="str">
        <f>'Gene Table'!E1007</f>
        <v>hsa-miR-4307</v>
      </c>
      <c r="C1007" s="39" t="str">
        <f>'Gene Table'!B1007</f>
        <v>J21</v>
      </c>
      <c r="D1007" s="145"/>
      <c r="E1007" s="145"/>
      <c r="F1007" s="145"/>
      <c r="G1007" s="145"/>
      <c r="H1007" s="145"/>
      <c r="I1007" s="145"/>
      <c r="J1007" s="145"/>
      <c r="K1007" s="145"/>
      <c r="L1007" s="145"/>
      <c r="M1007" s="145"/>
      <c r="N1007" s="148"/>
      <c r="O1007" s="149"/>
    </row>
    <row r="1008" spans="1:15">
      <c r="A1008" s="80"/>
      <c r="B1008" s="39" t="str">
        <f>'Gene Table'!E1008</f>
        <v>hsa-miR-3674</v>
      </c>
      <c r="C1008" s="39" t="str">
        <f>'Gene Table'!B1008</f>
        <v>J22</v>
      </c>
      <c r="D1008" s="145"/>
      <c r="E1008" s="145"/>
      <c r="F1008" s="145"/>
      <c r="G1008" s="145"/>
      <c r="H1008" s="145"/>
      <c r="I1008" s="145"/>
      <c r="J1008" s="145"/>
      <c r="K1008" s="145"/>
      <c r="L1008" s="145"/>
      <c r="M1008" s="145"/>
      <c r="N1008" s="148"/>
      <c r="O1008" s="149"/>
    </row>
    <row r="1009" spans="1:15">
      <c r="A1009" s="80"/>
      <c r="B1009" s="39" t="str">
        <f>'Gene Table'!E1009</f>
        <v>hsa-miR-4311</v>
      </c>
      <c r="C1009" s="39" t="str">
        <f>'Gene Table'!B1009</f>
        <v>J23</v>
      </c>
      <c r="D1009" s="145"/>
      <c r="E1009" s="145"/>
      <c r="F1009" s="145"/>
      <c r="G1009" s="145"/>
      <c r="H1009" s="145"/>
      <c r="I1009" s="145"/>
      <c r="J1009" s="145"/>
      <c r="K1009" s="145"/>
      <c r="L1009" s="145"/>
      <c r="M1009" s="145"/>
      <c r="N1009" s="148"/>
      <c r="O1009" s="149"/>
    </row>
    <row r="1010" spans="1:15">
      <c r="A1010" s="80"/>
      <c r="B1010" s="39" t="str">
        <f>'Gene Table'!E1010</f>
        <v>hsa-miR-3675-5p</v>
      </c>
      <c r="C1010" s="39" t="str">
        <f>'Gene Table'!B1010</f>
        <v>J24</v>
      </c>
      <c r="D1010" s="145"/>
      <c r="E1010" s="145"/>
      <c r="F1010" s="145"/>
      <c r="G1010" s="145"/>
      <c r="H1010" s="145"/>
      <c r="I1010" s="145"/>
      <c r="J1010" s="145"/>
      <c r="K1010" s="145"/>
      <c r="L1010" s="145"/>
      <c r="M1010" s="145"/>
      <c r="N1010" s="148"/>
      <c r="O1010" s="149"/>
    </row>
    <row r="1011" spans="1:15">
      <c r="A1011" s="80"/>
      <c r="B1011" s="39" t="str">
        <f>'Gene Table'!E1011</f>
        <v>hsa-miR-449b-3p</v>
      </c>
      <c r="C1011" s="39" t="str">
        <f>'Gene Table'!B1011</f>
        <v>K01</v>
      </c>
      <c r="D1011" s="145"/>
      <c r="E1011" s="145"/>
      <c r="F1011" s="145"/>
      <c r="G1011" s="145"/>
      <c r="H1011" s="145"/>
      <c r="I1011" s="145"/>
      <c r="J1011" s="145"/>
      <c r="K1011" s="145"/>
      <c r="L1011" s="145"/>
      <c r="M1011" s="145"/>
      <c r="N1011" s="148"/>
      <c r="O1011" s="149"/>
    </row>
    <row r="1012" spans="1:15">
      <c r="A1012" s="80"/>
      <c r="B1012" s="39" t="str">
        <f>'Gene Table'!E1012</f>
        <v>hsa-miR-16-1-3p</v>
      </c>
      <c r="C1012" s="39" t="str">
        <f>'Gene Table'!B1012</f>
        <v>K02</v>
      </c>
      <c r="D1012" s="145"/>
      <c r="E1012" s="145"/>
      <c r="F1012" s="145"/>
      <c r="G1012" s="145"/>
      <c r="H1012" s="145"/>
      <c r="I1012" s="145"/>
      <c r="J1012" s="145"/>
      <c r="K1012" s="145"/>
      <c r="L1012" s="145"/>
      <c r="M1012" s="145"/>
      <c r="N1012" s="148"/>
      <c r="O1012" s="149"/>
    </row>
    <row r="1013" spans="1:15">
      <c r="A1013" s="80"/>
      <c r="B1013" s="39" t="str">
        <f>'Gene Table'!E1013</f>
        <v>hsa-miR-2114-3p</v>
      </c>
      <c r="C1013" s="39" t="str">
        <f>'Gene Table'!B1013</f>
        <v>K03</v>
      </c>
      <c r="D1013" s="145"/>
      <c r="E1013" s="145"/>
      <c r="F1013" s="145"/>
      <c r="G1013" s="145"/>
      <c r="H1013" s="145"/>
      <c r="I1013" s="145"/>
      <c r="J1013" s="145"/>
      <c r="K1013" s="145"/>
      <c r="L1013" s="145"/>
      <c r="M1013" s="145"/>
      <c r="N1013" s="148"/>
      <c r="O1013" s="149"/>
    </row>
    <row r="1014" spans="1:15">
      <c r="A1014" s="80"/>
      <c r="B1014" s="39" t="str">
        <f>'Gene Table'!E1014</f>
        <v>hsa-miR-16-2-3p</v>
      </c>
      <c r="C1014" s="39" t="str">
        <f>'Gene Table'!B1014</f>
        <v>K04</v>
      </c>
      <c r="D1014" s="145"/>
      <c r="E1014" s="145"/>
      <c r="F1014" s="145"/>
      <c r="G1014" s="145"/>
      <c r="H1014" s="145"/>
      <c r="I1014" s="145"/>
      <c r="J1014" s="145"/>
      <c r="K1014" s="145"/>
      <c r="L1014" s="145"/>
      <c r="M1014" s="145"/>
      <c r="N1014" s="148"/>
      <c r="O1014" s="149"/>
    </row>
    <row r="1015" spans="1:15">
      <c r="A1015" s="80"/>
      <c r="B1015" s="39" t="str">
        <f>'Gene Table'!E1015</f>
        <v>hsa-let-7a-2-3p</v>
      </c>
      <c r="C1015" s="39" t="str">
        <f>'Gene Table'!B1015</f>
        <v>K05</v>
      </c>
      <c r="D1015" s="145"/>
      <c r="E1015" s="145"/>
      <c r="F1015" s="145"/>
      <c r="G1015" s="145"/>
      <c r="H1015" s="145"/>
      <c r="I1015" s="145"/>
      <c r="J1015" s="145"/>
      <c r="K1015" s="145"/>
      <c r="L1015" s="145"/>
      <c r="M1015" s="145"/>
      <c r="N1015" s="148"/>
      <c r="O1015" s="149"/>
    </row>
    <row r="1016" spans="1:15">
      <c r="A1016" s="80"/>
      <c r="B1016" s="39" t="str">
        <f>'Gene Table'!E1016</f>
        <v>hsa-miR-17-3p</v>
      </c>
      <c r="C1016" s="39" t="str">
        <f>'Gene Table'!B1016</f>
        <v>K06</v>
      </c>
      <c r="D1016" s="145"/>
      <c r="E1016" s="145"/>
      <c r="F1016" s="145"/>
      <c r="G1016" s="145"/>
      <c r="H1016" s="145"/>
      <c r="I1016" s="145"/>
      <c r="J1016" s="145"/>
      <c r="K1016" s="145"/>
      <c r="L1016" s="145"/>
      <c r="M1016" s="145"/>
      <c r="N1016" s="148"/>
      <c r="O1016" s="149"/>
    </row>
    <row r="1017" spans="1:15">
      <c r="A1017" s="80"/>
      <c r="B1017" s="39" t="str">
        <f>'Gene Table'!E1017</f>
        <v>hsa-miR-675-3p</v>
      </c>
      <c r="C1017" s="39" t="str">
        <f>'Gene Table'!B1017</f>
        <v>K07</v>
      </c>
      <c r="D1017" s="145"/>
      <c r="E1017" s="145"/>
      <c r="F1017" s="145"/>
      <c r="G1017" s="145"/>
      <c r="H1017" s="145"/>
      <c r="I1017" s="145"/>
      <c r="J1017" s="145"/>
      <c r="K1017" s="145"/>
      <c r="L1017" s="145"/>
      <c r="M1017" s="145"/>
      <c r="N1017" s="148"/>
      <c r="O1017" s="149"/>
    </row>
    <row r="1018" spans="1:15">
      <c r="A1018" s="80"/>
      <c r="B1018" s="39" t="str">
        <f>'Gene Table'!E1018</f>
        <v>hsa-miR-182-3p</v>
      </c>
      <c r="C1018" s="39" t="str">
        <f>'Gene Table'!B1018</f>
        <v>K08</v>
      </c>
      <c r="D1018" s="145"/>
      <c r="E1018" s="145"/>
      <c r="F1018" s="145"/>
      <c r="G1018" s="145"/>
      <c r="H1018" s="145"/>
      <c r="I1018" s="145"/>
      <c r="J1018" s="145"/>
      <c r="K1018" s="145"/>
      <c r="L1018" s="145"/>
      <c r="M1018" s="145"/>
      <c r="N1018" s="148"/>
      <c r="O1018" s="149"/>
    </row>
    <row r="1019" spans="1:15">
      <c r="A1019" s="80"/>
      <c r="B1019" s="39" t="str">
        <f>'Gene Table'!E1019</f>
        <v>hsa-miR-2861</v>
      </c>
      <c r="C1019" s="39" t="str">
        <f>'Gene Table'!B1019</f>
        <v>K09</v>
      </c>
      <c r="D1019" s="145"/>
      <c r="E1019" s="145"/>
      <c r="F1019" s="145"/>
      <c r="G1019" s="145"/>
      <c r="H1019" s="145"/>
      <c r="I1019" s="145"/>
      <c r="J1019" s="145"/>
      <c r="K1019" s="145"/>
      <c r="L1019" s="145"/>
      <c r="M1019" s="145"/>
      <c r="N1019" s="148"/>
      <c r="O1019" s="149"/>
    </row>
    <row r="1020" spans="1:15">
      <c r="A1020" s="80"/>
      <c r="B1020" s="39" t="str">
        <f>'Gene Table'!E1020</f>
        <v>hsa-miR-183-3p</v>
      </c>
      <c r="C1020" s="39" t="str">
        <f>'Gene Table'!B1020</f>
        <v>K10</v>
      </c>
      <c r="D1020" s="145"/>
      <c r="E1020" s="145"/>
      <c r="F1020" s="145"/>
      <c r="G1020" s="145"/>
      <c r="H1020" s="145"/>
      <c r="I1020" s="145"/>
      <c r="J1020" s="145"/>
      <c r="K1020" s="145"/>
      <c r="L1020" s="145"/>
      <c r="M1020" s="145"/>
      <c r="N1020" s="148"/>
      <c r="O1020" s="149"/>
    </row>
    <row r="1021" spans="1:15">
      <c r="A1021" s="80"/>
      <c r="B1021" s="39" t="str">
        <f>'Gene Table'!E1021</f>
        <v>hsa-miR-3115</v>
      </c>
      <c r="C1021" s="39" t="str">
        <f>'Gene Table'!B1021</f>
        <v>K11</v>
      </c>
      <c r="D1021" s="145"/>
      <c r="E1021" s="145"/>
      <c r="F1021" s="145"/>
      <c r="G1021" s="145"/>
      <c r="H1021" s="145"/>
      <c r="I1021" s="145"/>
      <c r="J1021" s="145"/>
      <c r="K1021" s="145"/>
      <c r="L1021" s="145"/>
      <c r="M1021" s="145"/>
      <c r="N1021" s="148"/>
      <c r="O1021" s="149"/>
    </row>
    <row r="1022" spans="1:15">
      <c r="A1022" s="80"/>
      <c r="B1022" s="39" t="str">
        <f>'Gene Table'!E1022</f>
        <v>hsa-miR-18b-3p</v>
      </c>
      <c r="C1022" s="39" t="str">
        <f>'Gene Table'!B1022</f>
        <v>K12</v>
      </c>
      <c r="D1022" s="145"/>
      <c r="E1022" s="145"/>
      <c r="F1022" s="145"/>
      <c r="G1022" s="145"/>
      <c r="H1022" s="145"/>
      <c r="I1022" s="145"/>
      <c r="J1022" s="145"/>
      <c r="K1022" s="145"/>
      <c r="L1022" s="145"/>
      <c r="M1022" s="145"/>
      <c r="N1022" s="148"/>
      <c r="O1022" s="149"/>
    </row>
    <row r="1023" spans="1:15">
      <c r="A1023" s="80"/>
      <c r="B1023" s="39" t="str">
        <f>'Gene Table'!E1023</f>
        <v>hsa-miR-3116</v>
      </c>
      <c r="C1023" s="39" t="str">
        <f>'Gene Table'!B1023</f>
        <v>K13</v>
      </c>
      <c r="D1023" s="145"/>
      <c r="E1023" s="145"/>
      <c r="F1023" s="145"/>
      <c r="G1023" s="145"/>
      <c r="H1023" s="145"/>
      <c r="I1023" s="145"/>
      <c r="J1023" s="145"/>
      <c r="K1023" s="145"/>
      <c r="L1023" s="145"/>
      <c r="M1023" s="145"/>
      <c r="N1023" s="148"/>
      <c r="O1023" s="149"/>
    </row>
    <row r="1024" spans="1:15">
      <c r="A1024" s="80"/>
      <c r="B1024" s="39" t="str">
        <f>'Gene Table'!E1024</f>
        <v>hsa-miR-191-3p</v>
      </c>
      <c r="C1024" s="39" t="str">
        <f>'Gene Table'!B1024</f>
        <v>K14</v>
      </c>
      <c r="D1024" s="145"/>
      <c r="E1024" s="145"/>
      <c r="F1024" s="145"/>
      <c r="G1024" s="145"/>
      <c r="H1024" s="145"/>
      <c r="I1024" s="145"/>
      <c r="J1024" s="145"/>
      <c r="K1024" s="145"/>
      <c r="L1024" s="145"/>
      <c r="M1024" s="145"/>
      <c r="N1024" s="148"/>
      <c r="O1024" s="149"/>
    </row>
    <row r="1025" spans="1:15">
      <c r="A1025" s="80"/>
      <c r="B1025" s="39" t="str">
        <f>'Gene Table'!E1025</f>
        <v>hsa-miR-3119</v>
      </c>
      <c r="C1025" s="39" t="str">
        <f>'Gene Table'!B1025</f>
        <v>K15</v>
      </c>
      <c r="D1025" s="145"/>
      <c r="E1025" s="145"/>
      <c r="F1025" s="145"/>
      <c r="G1025" s="145"/>
      <c r="H1025" s="145"/>
      <c r="I1025" s="145"/>
      <c r="J1025" s="145"/>
      <c r="K1025" s="145"/>
      <c r="L1025" s="145"/>
      <c r="M1025" s="145"/>
      <c r="N1025" s="148"/>
      <c r="O1025" s="149"/>
    </row>
    <row r="1026" spans="1:15">
      <c r="A1026" s="80"/>
      <c r="B1026" s="39" t="str">
        <f>'Gene Table'!E1026</f>
        <v>hsa-miR-1911-3p</v>
      </c>
      <c r="C1026" s="39" t="str">
        <f>'Gene Table'!B1026</f>
        <v>K16</v>
      </c>
      <c r="D1026" s="145"/>
      <c r="E1026" s="145"/>
      <c r="F1026" s="145"/>
      <c r="G1026" s="145"/>
      <c r="H1026" s="145"/>
      <c r="I1026" s="145"/>
      <c r="J1026" s="145"/>
      <c r="K1026" s="145"/>
      <c r="L1026" s="145"/>
      <c r="M1026" s="145"/>
      <c r="N1026" s="148"/>
      <c r="O1026" s="149"/>
    </row>
    <row r="1027" spans="1:15">
      <c r="A1027" s="80"/>
      <c r="B1027" s="39" t="str">
        <f>'Gene Table'!E1027</f>
        <v>hsa-miR-3120-3p</v>
      </c>
      <c r="C1027" s="39" t="str">
        <f>'Gene Table'!B1027</f>
        <v>K17</v>
      </c>
      <c r="D1027" s="145"/>
      <c r="E1027" s="145"/>
      <c r="F1027" s="145"/>
      <c r="G1027" s="145"/>
      <c r="H1027" s="145"/>
      <c r="I1027" s="145"/>
      <c r="J1027" s="145"/>
      <c r="K1027" s="145"/>
      <c r="L1027" s="145"/>
      <c r="M1027" s="145"/>
      <c r="N1027" s="148"/>
      <c r="O1027" s="149"/>
    </row>
    <row r="1028" spans="1:15">
      <c r="A1028" s="80"/>
      <c r="B1028" s="39" t="str">
        <f>'Gene Table'!E1028</f>
        <v>hsa-miR-1915-5p</v>
      </c>
      <c r="C1028" s="39" t="str">
        <f>'Gene Table'!B1028</f>
        <v>K18</v>
      </c>
      <c r="D1028" s="145"/>
      <c r="E1028" s="145"/>
      <c r="F1028" s="145"/>
      <c r="G1028" s="145"/>
      <c r="H1028" s="145"/>
      <c r="I1028" s="145"/>
      <c r="J1028" s="145"/>
      <c r="K1028" s="145"/>
      <c r="L1028" s="145"/>
      <c r="M1028" s="145"/>
      <c r="N1028" s="148"/>
      <c r="O1028" s="149"/>
    </row>
    <row r="1029" spans="1:15">
      <c r="A1029" s="80"/>
      <c r="B1029" s="39" t="str">
        <f>'Gene Table'!E1029</f>
        <v>hsa-miR-3121-3p</v>
      </c>
      <c r="C1029" s="39" t="str">
        <f>'Gene Table'!B1029</f>
        <v>K19</v>
      </c>
      <c r="D1029" s="145"/>
      <c r="E1029" s="145"/>
      <c r="F1029" s="145"/>
      <c r="G1029" s="145"/>
      <c r="H1029" s="145"/>
      <c r="I1029" s="145"/>
      <c r="J1029" s="145"/>
      <c r="K1029" s="145"/>
      <c r="L1029" s="145"/>
      <c r="M1029" s="145"/>
      <c r="N1029" s="148"/>
      <c r="O1029" s="149"/>
    </row>
    <row r="1030" spans="1:15">
      <c r="A1030" s="80"/>
      <c r="B1030" s="39" t="str">
        <f>'Gene Table'!E1030</f>
        <v>hsa-miR-193b-5p</v>
      </c>
      <c r="C1030" s="39" t="str">
        <f>'Gene Table'!B1030</f>
        <v>K20</v>
      </c>
      <c r="D1030" s="145"/>
      <c r="E1030" s="145"/>
      <c r="F1030" s="145"/>
      <c r="G1030" s="145"/>
      <c r="H1030" s="145"/>
      <c r="I1030" s="145"/>
      <c r="J1030" s="145"/>
      <c r="K1030" s="145"/>
      <c r="L1030" s="145"/>
      <c r="M1030" s="145"/>
      <c r="N1030" s="148"/>
      <c r="O1030" s="149"/>
    </row>
    <row r="1031" spans="1:15">
      <c r="A1031" s="80"/>
      <c r="B1031" s="39" t="str">
        <f>'Gene Table'!E1031</f>
        <v>hsa-miR-548s</v>
      </c>
      <c r="C1031" s="39" t="str">
        <f>'Gene Table'!B1031</f>
        <v>K21</v>
      </c>
      <c r="D1031" s="145"/>
      <c r="E1031" s="145"/>
      <c r="F1031" s="145"/>
      <c r="G1031" s="145"/>
      <c r="H1031" s="145"/>
      <c r="I1031" s="145"/>
      <c r="J1031" s="145"/>
      <c r="K1031" s="145"/>
      <c r="L1031" s="145"/>
      <c r="M1031" s="145"/>
      <c r="N1031" s="148"/>
      <c r="O1031" s="149"/>
    </row>
    <row r="1032" spans="1:15">
      <c r="A1032" s="80"/>
      <c r="B1032" s="39" t="str">
        <f>'Gene Table'!E1032</f>
        <v>hsa-miR-196a-3p</v>
      </c>
      <c r="C1032" s="39" t="str">
        <f>'Gene Table'!B1032</f>
        <v>K22</v>
      </c>
      <c r="D1032" s="145"/>
      <c r="E1032" s="145"/>
      <c r="F1032" s="145"/>
      <c r="G1032" s="145"/>
      <c r="H1032" s="145"/>
      <c r="I1032" s="145"/>
      <c r="J1032" s="145"/>
      <c r="K1032" s="145"/>
      <c r="L1032" s="145"/>
      <c r="M1032" s="145"/>
      <c r="N1032" s="148"/>
      <c r="O1032" s="149"/>
    </row>
    <row r="1033" spans="1:15">
      <c r="A1033" s="80"/>
      <c r="B1033" s="39" t="str">
        <f>'Gene Table'!E1033</f>
        <v>hsa-miR-3129-5p</v>
      </c>
      <c r="C1033" s="39" t="str">
        <f>'Gene Table'!B1033</f>
        <v>K23</v>
      </c>
      <c r="D1033" s="145"/>
      <c r="E1033" s="145"/>
      <c r="F1033" s="145"/>
      <c r="G1033" s="145"/>
      <c r="H1033" s="145"/>
      <c r="I1033" s="145"/>
      <c r="J1033" s="145"/>
      <c r="K1033" s="145"/>
      <c r="L1033" s="145"/>
      <c r="M1033" s="145"/>
      <c r="N1033" s="148"/>
      <c r="O1033" s="149"/>
    </row>
    <row r="1034" spans="1:15">
      <c r="A1034" s="80"/>
      <c r="B1034" s="39" t="str">
        <f>'Gene Table'!E1034</f>
        <v>hsa-miR-19a-5p</v>
      </c>
      <c r="C1034" s="39" t="str">
        <f>'Gene Table'!B1034</f>
        <v>K24</v>
      </c>
      <c r="D1034" s="145"/>
      <c r="E1034" s="145"/>
      <c r="F1034" s="145"/>
      <c r="G1034" s="145"/>
      <c r="H1034" s="145"/>
      <c r="I1034" s="145"/>
      <c r="J1034" s="145"/>
      <c r="K1034" s="145"/>
      <c r="L1034" s="145"/>
      <c r="M1034" s="145"/>
      <c r="N1034" s="148"/>
      <c r="O1034" s="149"/>
    </row>
    <row r="1035" spans="1:15">
      <c r="A1035" s="80"/>
      <c r="B1035" s="39" t="str">
        <f>'Gene Table'!E1035</f>
        <v>hsa-miR-4312</v>
      </c>
      <c r="C1035" s="39" t="str">
        <f>'Gene Table'!B1035</f>
        <v>L01</v>
      </c>
      <c r="D1035" s="145"/>
      <c r="E1035" s="145"/>
      <c r="F1035" s="145"/>
      <c r="G1035" s="145"/>
      <c r="H1035" s="145"/>
      <c r="I1035" s="145"/>
      <c r="J1035" s="145"/>
      <c r="K1035" s="145"/>
      <c r="L1035" s="145"/>
      <c r="M1035" s="145"/>
      <c r="N1035" s="148"/>
      <c r="O1035" s="149"/>
    </row>
    <row r="1036" spans="1:15">
      <c r="A1036" s="80"/>
      <c r="B1036" s="39" t="str">
        <f>'Gene Table'!E1036</f>
        <v>hsa-miR-3675-3p</v>
      </c>
      <c r="C1036" s="39" t="str">
        <f>'Gene Table'!B1036</f>
        <v>L02</v>
      </c>
      <c r="D1036" s="145"/>
      <c r="E1036" s="145"/>
      <c r="F1036" s="145"/>
      <c r="G1036" s="145"/>
      <c r="H1036" s="145"/>
      <c r="I1036" s="145"/>
      <c r="J1036" s="145"/>
      <c r="K1036" s="145"/>
      <c r="L1036" s="145"/>
      <c r="M1036" s="145"/>
      <c r="N1036" s="148"/>
      <c r="O1036" s="149"/>
    </row>
    <row r="1037" spans="1:15">
      <c r="A1037" s="80"/>
      <c r="B1037" s="39" t="str">
        <f>'Gene Table'!E1037</f>
        <v>hsa-miR-4315</v>
      </c>
      <c r="C1037" s="39" t="str">
        <f>'Gene Table'!B1037</f>
        <v>L03</v>
      </c>
      <c r="D1037" s="145"/>
      <c r="E1037" s="145"/>
      <c r="F1037" s="145"/>
      <c r="G1037" s="145"/>
      <c r="H1037" s="145"/>
      <c r="I1037" s="145"/>
      <c r="J1037" s="145"/>
      <c r="K1037" s="145"/>
      <c r="L1037" s="145"/>
      <c r="M1037" s="145"/>
      <c r="N1037" s="148"/>
      <c r="O1037" s="149"/>
    </row>
    <row r="1038" spans="1:15">
      <c r="A1038" s="80"/>
      <c r="B1038" s="39" t="str">
        <f>'Gene Table'!E1038</f>
        <v>hsa-miR-3676-3p</v>
      </c>
      <c r="C1038" s="39" t="str">
        <f>'Gene Table'!B1038</f>
        <v>L04</v>
      </c>
      <c r="D1038" s="145"/>
      <c r="E1038" s="145"/>
      <c r="F1038" s="145"/>
      <c r="G1038" s="145"/>
      <c r="H1038" s="145"/>
      <c r="I1038" s="145"/>
      <c r="J1038" s="145"/>
      <c r="K1038" s="145"/>
      <c r="L1038" s="145"/>
      <c r="M1038" s="145"/>
      <c r="N1038" s="148"/>
      <c r="O1038" s="149"/>
    </row>
    <row r="1039" spans="1:15">
      <c r="A1039" s="80"/>
      <c r="B1039" s="39" t="str">
        <f>'Gene Table'!E1039</f>
        <v>hsa-miR-4316</v>
      </c>
      <c r="C1039" s="39" t="str">
        <f>'Gene Table'!B1039</f>
        <v>L05</v>
      </c>
      <c r="D1039" s="145"/>
      <c r="E1039" s="145"/>
      <c r="F1039" s="145"/>
      <c r="G1039" s="145"/>
      <c r="H1039" s="145"/>
      <c r="I1039" s="145"/>
      <c r="J1039" s="145"/>
      <c r="K1039" s="145"/>
      <c r="L1039" s="145"/>
      <c r="M1039" s="145"/>
      <c r="N1039" s="148"/>
      <c r="O1039" s="149"/>
    </row>
    <row r="1040" spans="1:15">
      <c r="A1040" s="80"/>
      <c r="B1040" s="39" t="str">
        <f>'Gene Table'!E1040</f>
        <v>hsa-miR-3677-3p</v>
      </c>
      <c r="C1040" s="39" t="str">
        <f>'Gene Table'!B1040</f>
        <v>L06</v>
      </c>
      <c r="D1040" s="145"/>
      <c r="E1040" s="145"/>
      <c r="F1040" s="145"/>
      <c r="G1040" s="145"/>
      <c r="H1040" s="145"/>
      <c r="I1040" s="145"/>
      <c r="J1040" s="145"/>
      <c r="K1040" s="145"/>
      <c r="L1040" s="145"/>
      <c r="M1040" s="145"/>
      <c r="N1040" s="148"/>
      <c r="O1040" s="149"/>
    </row>
    <row r="1041" spans="1:15">
      <c r="A1041" s="80"/>
      <c r="B1041" s="39" t="str">
        <f>'Gene Table'!E1041</f>
        <v>hsa-miR-4318</v>
      </c>
      <c r="C1041" s="39" t="str">
        <f>'Gene Table'!B1041</f>
        <v>L07</v>
      </c>
      <c r="D1041" s="145"/>
      <c r="E1041" s="145"/>
      <c r="F1041" s="145"/>
      <c r="G1041" s="145"/>
      <c r="H1041" s="145"/>
      <c r="I1041" s="145"/>
      <c r="J1041" s="145"/>
      <c r="K1041" s="145"/>
      <c r="L1041" s="145"/>
      <c r="M1041" s="145"/>
      <c r="N1041" s="148"/>
      <c r="O1041" s="149"/>
    </row>
    <row r="1042" spans="1:15">
      <c r="A1042" s="80"/>
      <c r="B1042" s="39" t="str">
        <f>'Gene Table'!E1042</f>
        <v>hsa-miR-3678-3p</v>
      </c>
      <c r="C1042" s="39" t="str">
        <f>'Gene Table'!B1042</f>
        <v>L08</v>
      </c>
      <c r="D1042" s="145"/>
      <c r="E1042" s="145"/>
      <c r="F1042" s="145"/>
      <c r="G1042" s="145"/>
      <c r="H1042" s="145"/>
      <c r="I1042" s="145"/>
      <c r="J1042" s="145"/>
      <c r="K1042" s="145"/>
      <c r="L1042" s="145"/>
      <c r="M1042" s="145"/>
      <c r="N1042" s="148"/>
      <c r="O1042" s="149"/>
    </row>
    <row r="1043" spans="1:15">
      <c r="A1043" s="80"/>
      <c r="B1043" s="39" t="str">
        <f>'Gene Table'!E1043</f>
        <v>hsa-miR-4320</v>
      </c>
      <c r="C1043" s="39" t="str">
        <f>'Gene Table'!B1043</f>
        <v>L09</v>
      </c>
      <c r="D1043" s="145"/>
      <c r="E1043" s="145"/>
      <c r="F1043" s="145"/>
      <c r="G1043" s="145"/>
      <c r="H1043" s="145"/>
      <c r="I1043" s="145"/>
      <c r="J1043" s="145"/>
      <c r="K1043" s="145"/>
      <c r="L1043" s="145"/>
      <c r="M1043" s="145"/>
      <c r="N1043" s="148"/>
      <c r="O1043" s="149"/>
    </row>
    <row r="1044" spans="1:15">
      <c r="A1044" s="80"/>
      <c r="B1044" s="39" t="str">
        <f>'Gene Table'!E1044</f>
        <v>hsa-miR-3679-3p</v>
      </c>
      <c r="C1044" s="39" t="str">
        <f>'Gene Table'!B1044</f>
        <v>L10</v>
      </c>
      <c r="D1044" s="145"/>
      <c r="E1044" s="145"/>
      <c r="F1044" s="145"/>
      <c r="G1044" s="145"/>
      <c r="H1044" s="145"/>
      <c r="I1044" s="145"/>
      <c r="J1044" s="145"/>
      <c r="K1044" s="145"/>
      <c r="L1044" s="145"/>
      <c r="M1044" s="145"/>
      <c r="N1044" s="148"/>
      <c r="O1044" s="149"/>
    </row>
    <row r="1045" spans="1:15">
      <c r="A1045" s="80"/>
      <c r="B1045" s="39" t="str">
        <f>'Gene Table'!E1045</f>
        <v>hsa-miR-4322</v>
      </c>
      <c r="C1045" s="39" t="str">
        <f>'Gene Table'!B1045</f>
        <v>L11</v>
      </c>
      <c r="D1045" s="145"/>
      <c r="E1045" s="145"/>
      <c r="F1045" s="145"/>
      <c r="G1045" s="145"/>
      <c r="H1045" s="145"/>
      <c r="I1045" s="145"/>
      <c r="J1045" s="145"/>
      <c r="K1045" s="145"/>
      <c r="L1045" s="145"/>
      <c r="M1045" s="145"/>
      <c r="N1045" s="148"/>
      <c r="O1045" s="149"/>
    </row>
    <row r="1046" spans="1:15">
      <c r="A1046" s="80"/>
      <c r="B1046" s="39" t="str">
        <f>'Gene Table'!E1046</f>
        <v>hsa-miR-3681-5p</v>
      </c>
      <c r="C1046" s="39" t="str">
        <f>'Gene Table'!B1046</f>
        <v>L12</v>
      </c>
      <c r="D1046" s="145"/>
      <c r="E1046" s="145"/>
      <c r="F1046" s="145"/>
      <c r="G1046" s="145"/>
      <c r="H1046" s="145"/>
      <c r="I1046" s="145"/>
      <c r="J1046" s="145"/>
      <c r="K1046" s="145"/>
      <c r="L1046" s="145"/>
      <c r="M1046" s="145"/>
      <c r="N1046" s="148"/>
      <c r="O1046" s="149"/>
    </row>
    <row r="1047" spans="1:15">
      <c r="A1047" s="80"/>
      <c r="B1047" s="39" t="str">
        <f>'Gene Table'!E1047</f>
        <v>hsa-miR-4257</v>
      </c>
      <c r="C1047" s="39" t="str">
        <f>'Gene Table'!B1047</f>
        <v>L13</v>
      </c>
      <c r="D1047" s="145"/>
      <c r="E1047" s="145"/>
      <c r="F1047" s="145"/>
      <c r="G1047" s="145"/>
      <c r="H1047" s="145"/>
      <c r="I1047" s="145"/>
      <c r="J1047" s="145"/>
      <c r="K1047" s="145"/>
      <c r="L1047" s="145"/>
      <c r="M1047" s="145"/>
      <c r="N1047" s="148"/>
      <c r="O1047" s="149"/>
    </row>
    <row r="1048" spans="1:15">
      <c r="A1048" s="80"/>
      <c r="B1048" s="39" t="str">
        <f>'Gene Table'!E1048</f>
        <v>hsa-miR-3681-3p</v>
      </c>
      <c r="C1048" s="39" t="str">
        <f>'Gene Table'!B1048</f>
        <v>L14</v>
      </c>
      <c r="D1048" s="145"/>
      <c r="E1048" s="145"/>
      <c r="F1048" s="145"/>
      <c r="G1048" s="145"/>
      <c r="H1048" s="145"/>
      <c r="I1048" s="145"/>
      <c r="J1048" s="145"/>
      <c r="K1048" s="145"/>
      <c r="L1048" s="145"/>
      <c r="M1048" s="145"/>
      <c r="N1048" s="148"/>
      <c r="O1048" s="149"/>
    </row>
    <row r="1049" spans="1:15">
      <c r="A1049" s="80"/>
      <c r="B1049" s="39" t="str">
        <f>'Gene Table'!E1049</f>
        <v>hsa-miR-4259</v>
      </c>
      <c r="C1049" s="39" t="str">
        <f>'Gene Table'!B1049</f>
        <v>L15</v>
      </c>
      <c r="D1049" s="145"/>
      <c r="E1049" s="145"/>
      <c r="F1049" s="145"/>
      <c r="G1049" s="145"/>
      <c r="H1049" s="145"/>
      <c r="I1049" s="145"/>
      <c r="J1049" s="145"/>
      <c r="K1049" s="145"/>
      <c r="L1049" s="145"/>
      <c r="M1049" s="145"/>
      <c r="N1049" s="148"/>
      <c r="O1049" s="149"/>
    </row>
    <row r="1050" spans="1:15">
      <c r="A1050" s="80"/>
      <c r="B1050" s="39" t="str">
        <f>'Gene Table'!E1050</f>
        <v>hsa-miR-3682-3p</v>
      </c>
      <c r="C1050" s="39" t="str">
        <f>'Gene Table'!B1050</f>
        <v>L16</v>
      </c>
      <c r="D1050" s="145"/>
      <c r="E1050" s="145"/>
      <c r="F1050" s="145"/>
      <c r="G1050" s="145"/>
      <c r="H1050" s="145"/>
      <c r="I1050" s="145"/>
      <c r="J1050" s="145"/>
      <c r="K1050" s="145"/>
      <c r="L1050" s="145"/>
      <c r="M1050" s="145"/>
      <c r="N1050" s="148"/>
      <c r="O1050" s="149"/>
    </row>
    <row r="1051" spans="1:15">
      <c r="A1051" s="80"/>
      <c r="B1051" s="39" t="str">
        <f>'Gene Table'!E1051</f>
        <v>hsa-miR-4253</v>
      </c>
      <c r="C1051" s="39" t="str">
        <f>'Gene Table'!B1051</f>
        <v>L17</v>
      </c>
      <c r="D1051" s="145"/>
      <c r="E1051" s="145"/>
      <c r="F1051" s="145"/>
      <c r="G1051" s="145"/>
      <c r="H1051" s="145"/>
      <c r="I1051" s="145"/>
      <c r="J1051" s="145"/>
      <c r="K1051" s="145"/>
      <c r="L1051" s="145"/>
      <c r="M1051" s="145"/>
      <c r="N1051" s="148"/>
      <c r="O1051" s="149"/>
    </row>
    <row r="1052" spans="1:15">
      <c r="A1052" s="80"/>
      <c r="B1052" s="39" t="str">
        <f>'Gene Table'!E1052</f>
        <v>hsa-miR-3683</v>
      </c>
      <c r="C1052" s="39" t="str">
        <f>'Gene Table'!B1052</f>
        <v>L18</v>
      </c>
      <c r="D1052" s="145"/>
      <c r="E1052" s="145"/>
      <c r="F1052" s="145"/>
      <c r="G1052" s="145"/>
      <c r="H1052" s="145"/>
      <c r="I1052" s="145"/>
      <c r="J1052" s="145"/>
      <c r="K1052" s="145"/>
      <c r="L1052" s="145"/>
      <c r="M1052" s="145"/>
      <c r="N1052" s="148"/>
      <c r="O1052" s="149"/>
    </row>
    <row r="1053" spans="1:15">
      <c r="A1053" s="80"/>
      <c r="B1053" s="39" t="str">
        <f>'Gene Table'!E1053</f>
        <v>hsa-miR-4254</v>
      </c>
      <c r="C1053" s="39" t="str">
        <f>'Gene Table'!B1053</f>
        <v>L19</v>
      </c>
      <c r="D1053" s="145"/>
      <c r="E1053" s="145"/>
      <c r="F1053" s="145"/>
      <c r="G1053" s="145"/>
      <c r="H1053" s="145"/>
      <c r="I1053" s="145"/>
      <c r="J1053" s="145"/>
      <c r="K1053" s="145"/>
      <c r="L1053" s="145"/>
      <c r="M1053" s="145"/>
      <c r="N1053" s="148"/>
      <c r="O1053" s="149"/>
    </row>
    <row r="1054" spans="1:15">
      <c r="A1054" s="80"/>
      <c r="B1054" s="39" t="str">
        <f>'Gene Table'!E1054</f>
        <v>hsa-miR-3684</v>
      </c>
      <c r="C1054" s="39" t="str">
        <f>'Gene Table'!B1054</f>
        <v>L20</v>
      </c>
      <c r="D1054" s="145"/>
      <c r="E1054" s="145"/>
      <c r="F1054" s="145"/>
      <c r="G1054" s="145"/>
      <c r="H1054" s="145"/>
      <c r="I1054" s="145"/>
      <c r="J1054" s="145"/>
      <c r="K1054" s="145"/>
      <c r="L1054" s="145"/>
      <c r="M1054" s="145"/>
      <c r="N1054" s="148"/>
      <c r="O1054" s="149"/>
    </row>
    <row r="1055" spans="1:15">
      <c r="A1055" s="80"/>
      <c r="B1055" s="39" t="str">
        <f>'Gene Table'!E1055</f>
        <v>hsa-miR-4325</v>
      </c>
      <c r="C1055" s="39" t="str">
        <f>'Gene Table'!B1055</f>
        <v>L21</v>
      </c>
      <c r="D1055" s="145"/>
      <c r="E1055" s="145"/>
      <c r="F1055" s="145"/>
      <c r="G1055" s="145"/>
      <c r="H1055" s="145"/>
      <c r="I1055" s="145"/>
      <c r="J1055" s="145"/>
      <c r="K1055" s="145"/>
      <c r="L1055" s="145"/>
      <c r="M1055" s="145"/>
      <c r="N1055" s="148"/>
      <c r="O1055" s="149"/>
    </row>
    <row r="1056" spans="1:15">
      <c r="A1056" s="80"/>
      <c r="B1056" s="39" t="str">
        <f>'Gene Table'!E1056</f>
        <v>hsa-miR-3685</v>
      </c>
      <c r="C1056" s="39" t="str">
        <f>'Gene Table'!B1056</f>
        <v>L22</v>
      </c>
      <c r="D1056" s="145"/>
      <c r="E1056" s="145"/>
      <c r="F1056" s="145"/>
      <c r="G1056" s="145"/>
      <c r="H1056" s="145"/>
      <c r="I1056" s="145"/>
      <c r="J1056" s="145"/>
      <c r="K1056" s="145"/>
      <c r="L1056" s="145"/>
      <c r="M1056" s="145"/>
      <c r="N1056" s="148"/>
      <c r="O1056" s="149"/>
    </row>
    <row r="1057" spans="1:15">
      <c r="A1057" s="80"/>
      <c r="B1057" s="39" t="str">
        <f>'Gene Table'!E1057</f>
        <v>hsa-miR-4326</v>
      </c>
      <c r="C1057" s="39" t="str">
        <f>'Gene Table'!B1057</f>
        <v>L23</v>
      </c>
      <c r="D1057" s="145"/>
      <c r="E1057" s="145"/>
      <c r="F1057" s="145"/>
      <c r="G1057" s="145"/>
      <c r="H1057" s="145"/>
      <c r="I1057" s="145"/>
      <c r="J1057" s="145"/>
      <c r="K1057" s="145"/>
      <c r="L1057" s="145"/>
      <c r="M1057" s="145"/>
      <c r="N1057" s="148"/>
      <c r="O1057" s="149"/>
    </row>
    <row r="1058" spans="1:15">
      <c r="A1058" s="80"/>
      <c r="B1058" s="39" t="str">
        <f>'Gene Table'!E1058</f>
        <v>hsa-miR-3686</v>
      </c>
      <c r="C1058" s="39" t="str">
        <f>'Gene Table'!B1058</f>
        <v>L24</v>
      </c>
      <c r="D1058" s="145"/>
      <c r="E1058" s="145"/>
      <c r="F1058" s="145"/>
      <c r="G1058" s="145"/>
      <c r="H1058" s="145"/>
      <c r="I1058" s="145"/>
      <c r="J1058" s="145"/>
      <c r="K1058" s="145"/>
      <c r="L1058" s="145"/>
      <c r="M1058" s="145"/>
      <c r="N1058" s="148"/>
      <c r="O1058" s="149"/>
    </row>
    <row r="1059" spans="1:15">
      <c r="A1059" s="80"/>
      <c r="B1059" s="39" t="str">
        <f>'Gene Table'!E1059</f>
        <v>hsa-miR-3133</v>
      </c>
      <c r="C1059" s="39" t="str">
        <f>'Gene Table'!B1059</f>
        <v>M01</v>
      </c>
      <c r="D1059" s="145"/>
      <c r="E1059" s="145"/>
      <c r="F1059" s="145"/>
      <c r="G1059" s="145"/>
      <c r="H1059" s="145"/>
      <c r="I1059" s="145"/>
      <c r="J1059" s="145"/>
      <c r="K1059" s="145"/>
      <c r="L1059" s="145"/>
      <c r="M1059" s="145"/>
      <c r="N1059" s="148"/>
      <c r="O1059" s="149"/>
    </row>
    <row r="1060" spans="1:15">
      <c r="A1060" s="80"/>
      <c r="B1060" s="39" t="str">
        <f>'Gene Table'!E1060</f>
        <v>hsa-miR-19b-1-5p</v>
      </c>
      <c r="C1060" s="39" t="str">
        <f>'Gene Table'!B1060</f>
        <v>M02</v>
      </c>
      <c r="D1060" s="145"/>
      <c r="E1060" s="145"/>
      <c r="F1060" s="145"/>
      <c r="G1060" s="145"/>
      <c r="H1060" s="145"/>
      <c r="I1060" s="145"/>
      <c r="J1060" s="145"/>
      <c r="K1060" s="145"/>
      <c r="L1060" s="145"/>
      <c r="M1060" s="145"/>
      <c r="N1060" s="148"/>
      <c r="O1060" s="149"/>
    </row>
    <row r="1061" spans="1:15">
      <c r="A1061" s="80"/>
      <c r="B1061" s="39" t="str">
        <f>'Gene Table'!E1061</f>
        <v>hsa-miR-378b</v>
      </c>
      <c r="C1061" s="39" t="str">
        <f>'Gene Table'!B1061</f>
        <v>M03</v>
      </c>
      <c r="D1061" s="145"/>
      <c r="E1061" s="145"/>
      <c r="F1061" s="145"/>
      <c r="G1061" s="145"/>
      <c r="H1061" s="145"/>
      <c r="I1061" s="145"/>
      <c r="J1061" s="145"/>
      <c r="K1061" s="145"/>
      <c r="L1061" s="145"/>
      <c r="M1061" s="145"/>
      <c r="N1061" s="148"/>
      <c r="O1061" s="149"/>
    </row>
    <row r="1062" spans="1:15">
      <c r="A1062" s="80"/>
      <c r="B1062" s="39" t="str">
        <f>'Gene Table'!E1062</f>
        <v>hsa-miR-19b-2-5p</v>
      </c>
      <c r="C1062" s="39" t="str">
        <f>'Gene Table'!B1062</f>
        <v>M04</v>
      </c>
      <c r="D1062" s="145"/>
      <c r="E1062" s="145"/>
      <c r="F1062" s="145"/>
      <c r="G1062" s="145"/>
      <c r="H1062" s="145"/>
      <c r="I1062" s="145"/>
      <c r="J1062" s="145"/>
      <c r="K1062" s="145"/>
      <c r="L1062" s="145"/>
      <c r="M1062" s="145"/>
      <c r="N1062" s="148"/>
      <c r="O1062" s="149"/>
    </row>
    <row r="1063" spans="1:15">
      <c r="A1063" s="80"/>
      <c r="B1063" s="39" t="str">
        <f>'Gene Table'!E1063</f>
        <v>hsa-miR-3136-5p</v>
      </c>
      <c r="C1063" s="39" t="str">
        <f>'Gene Table'!B1063</f>
        <v>M05</v>
      </c>
      <c r="D1063" s="145"/>
      <c r="E1063" s="145"/>
      <c r="F1063" s="145"/>
      <c r="G1063" s="145"/>
      <c r="H1063" s="145"/>
      <c r="I1063" s="145"/>
      <c r="J1063" s="145"/>
      <c r="K1063" s="145"/>
      <c r="L1063" s="145"/>
      <c r="M1063" s="145"/>
      <c r="N1063" s="148"/>
      <c r="O1063" s="149"/>
    </row>
    <row r="1064" spans="1:15">
      <c r="A1064" s="80"/>
      <c r="B1064" s="39" t="str">
        <f>'Gene Table'!E1064</f>
        <v>hsa-miR-20b-3p</v>
      </c>
      <c r="C1064" s="39" t="str">
        <f>'Gene Table'!B1064</f>
        <v>M06</v>
      </c>
      <c r="D1064" s="145"/>
      <c r="E1064" s="145"/>
      <c r="F1064" s="145"/>
      <c r="G1064" s="145"/>
      <c r="H1064" s="145"/>
      <c r="I1064" s="145"/>
      <c r="J1064" s="145"/>
      <c r="K1064" s="145"/>
      <c r="L1064" s="145"/>
      <c r="M1064" s="145"/>
      <c r="N1064" s="148"/>
      <c r="O1064" s="149"/>
    </row>
    <row r="1065" spans="1:15">
      <c r="A1065" s="80"/>
      <c r="B1065" s="39" t="str">
        <f>'Gene Table'!E1065</f>
        <v>hsa-miR-544b</v>
      </c>
      <c r="C1065" s="39" t="str">
        <f>'Gene Table'!B1065</f>
        <v>M07</v>
      </c>
      <c r="D1065" s="145"/>
      <c r="E1065" s="145"/>
      <c r="F1065" s="145"/>
      <c r="G1065" s="145"/>
      <c r="H1065" s="145"/>
      <c r="I1065" s="145"/>
      <c r="J1065" s="145"/>
      <c r="K1065" s="145"/>
      <c r="L1065" s="145"/>
      <c r="M1065" s="145"/>
      <c r="N1065" s="148"/>
      <c r="O1065" s="149"/>
    </row>
    <row r="1066" spans="1:15">
      <c r="A1066" s="80"/>
      <c r="B1066" s="39" t="str">
        <f>'Gene Table'!E1066</f>
        <v>hsa-miR-21-3p</v>
      </c>
      <c r="C1066" s="39" t="str">
        <f>'Gene Table'!B1066</f>
        <v>M08</v>
      </c>
      <c r="D1066" s="145"/>
      <c r="E1066" s="145"/>
      <c r="F1066" s="145"/>
      <c r="G1066" s="145"/>
      <c r="H1066" s="145"/>
      <c r="I1066" s="145"/>
      <c r="J1066" s="145"/>
      <c r="K1066" s="145"/>
      <c r="L1066" s="145"/>
      <c r="M1066" s="145"/>
      <c r="N1066" s="148"/>
      <c r="O1066" s="149"/>
    </row>
    <row r="1067" spans="1:15">
      <c r="A1067" s="80"/>
      <c r="B1067" s="39" t="str">
        <f>'Gene Table'!E1067</f>
        <v>hsa-miR-3140-3p</v>
      </c>
      <c r="C1067" s="39" t="str">
        <f>'Gene Table'!B1067</f>
        <v>M09</v>
      </c>
      <c r="D1067" s="145"/>
      <c r="E1067" s="145"/>
      <c r="F1067" s="145"/>
      <c r="G1067" s="145"/>
      <c r="H1067" s="145"/>
      <c r="I1067" s="145"/>
      <c r="J1067" s="145"/>
      <c r="K1067" s="145"/>
      <c r="L1067" s="145"/>
      <c r="M1067" s="145"/>
      <c r="N1067" s="148"/>
      <c r="O1067" s="149"/>
    </row>
    <row r="1068" spans="1:15">
      <c r="A1068" s="80"/>
      <c r="B1068" s="39" t="str">
        <f>'Gene Table'!E1068</f>
        <v>hsa-miR-218-1-3p</v>
      </c>
      <c r="C1068" s="39" t="str">
        <f>'Gene Table'!B1068</f>
        <v>M10</v>
      </c>
      <c r="D1068" s="145"/>
      <c r="E1068" s="145"/>
      <c r="F1068" s="145"/>
      <c r="G1068" s="145"/>
      <c r="H1068" s="145"/>
      <c r="I1068" s="145"/>
      <c r="J1068" s="145"/>
      <c r="K1068" s="145"/>
      <c r="L1068" s="145"/>
      <c r="M1068" s="145"/>
      <c r="N1068" s="148"/>
      <c r="O1068" s="149"/>
    </row>
    <row r="1069" spans="1:15">
      <c r="A1069" s="80"/>
      <c r="B1069" s="39" t="str">
        <f>'Gene Table'!E1069</f>
        <v>hsa-miR-3145-3p</v>
      </c>
      <c r="C1069" s="39" t="str">
        <f>'Gene Table'!B1069</f>
        <v>M11</v>
      </c>
      <c r="D1069" s="145"/>
      <c r="E1069" s="145"/>
      <c r="F1069" s="145"/>
      <c r="G1069" s="145"/>
      <c r="H1069" s="145"/>
      <c r="I1069" s="145"/>
      <c r="J1069" s="145"/>
      <c r="K1069" s="145"/>
      <c r="L1069" s="145"/>
      <c r="M1069" s="145"/>
      <c r="N1069" s="148"/>
      <c r="O1069" s="149"/>
    </row>
    <row r="1070" spans="1:15">
      <c r="A1070" s="80"/>
      <c r="B1070" s="39" t="str">
        <f>'Gene Table'!E1070</f>
        <v>hsa-miR-222-5p</v>
      </c>
      <c r="C1070" s="39" t="str">
        <f>'Gene Table'!B1070</f>
        <v>M12</v>
      </c>
      <c r="D1070" s="145"/>
      <c r="E1070" s="145"/>
      <c r="F1070" s="145"/>
      <c r="G1070" s="145"/>
      <c r="H1070" s="145"/>
      <c r="I1070" s="145"/>
      <c r="J1070" s="145"/>
      <c r="K1070" s="145"/>
      <c r="L1070" s="145"/>
      <c r="M1070" s="145"/>
      <c r="N1070" s="148"/>
      <c r="O1070" s="149"/>
    </row>
    <row r="1071" spans="1:15">
      <c r="A1071" s="80"/>
      <c r="B1071" s="39" t="str">
        <f>'Gene Table'!E1071</f>
        <v>hsa-miR-1273c</v>
      </c>
      <c r="C1071" s="39" t="str">
        <f>'Gene Table'!B1071</f>
        <v>M13</v>
      </c>
      <c r="D1071" s="145"/>
      <c r="E1071" s="145"/>
      <c r="F1071" s="145"/>
      <c r="G1071" s="145"/>
      <c r="H1071" s="145"/>
      <c r="I1071" s="145"/>
      <c r="J1071" s="145"/>
      <c r="K1071" s="145"/>
      <c r="L1071" s="145"/>
      <c r="M1071" s="145"/>
      <c r="N1071" s="148"/>
      <c r="O1071" s="149"/>
    </row>
    <row r="1072" spans="1:15">
      <c r="A1072" s="80"/>
      <c r="B1072" s="39" t="str">
        <f>'Gene Table'!E1072</f>
        <v>hsa-miR-26b-3p</v>
      </c>
      <c r="C1072" s="39" t="str">
        <f>'Gene Table'!B1072</f>
        <v>M14</v>
      </c>
      <c r="D1072" s="145"/>
      <c r="E1072" s="145"/>
      <c r="F1072" s="145"/>
      <c r="G1072" s="145"/>
      <c r="H1072" s="145"/>
      <c r="I1072" s="145"/>
      <c r="J1072" s="145"/>
      <c r="K1072" s="145"/>
      <c r="L1072" s="145"/>
      <c r="M1072" s="145"/>
      <c r="N1072" s="148"/>
      <c r="O1072" s="149"/>
    </row>
    <row r="1073" spans="1:15">
      <c r="A1073" s="80"/>
      <c r="B1073" s="39" t="str">
        <f>'Gene Table'!E1073</f>
        <v>hsa-miR-548v</v>
      </c>
      <c r="C1073" s="39" t="str">
        <f>'Gene Table'!B1073</f>
        <v>M15</v>
      </c>
      <c r="D1073" s="145"/>
      <c r="E1073" s="145"/>
      <c r="F1073" s="145"/>
      <c r="G1073" s="145"/>
      <c r="H1073" s="145"/>
      <c r="I1073" s="145"/>
      <c r="J1073" s="145"/>
      <c r="K1073" s="145"/>
      <c r="L1073" s="145"/>
      <c r="M1073" s="145"/>
      <c r="N1073" s="148"/>
      <c r="O1073" s="149"/>
    </row>
    <row r="1074" spans="1:15">
      <c r="A1074" s="80"/>
      <c r="B1074" s="39" t="str">
        <f>'Gene Table'!E1074</f>
        <v>hsa-miR-27a-5p</v>
      </c>
      <c r="C1074" s="39" t="str">
        <f>'Gene Table'!B1074</f>
        <v>M16</v>
      </c>
      <c r="D1074" s="145"/>
      <c r="E1074" s="145"/>
      <c r="F1074" s="145"/>
      <c r="G1074" s="145"/>
      <c r="H1074" s="145"/>
      <c r="I1074" s="145"/>
      <c r="J1074" s="145"/>
      <c r="K1074" s="145"/>
      <c r="L1074" s="145"/>
      <c r="M1074" s="145"/>
      <c r="N1074" s="148"/>
      <c r="O1074" s="149"/>
    </row>
    <row r="1075" spans="1:15">
      <c r="A1075" s="80"/>
      <c r="B1075" s="39" t="str">
        <f>'Gene Table'!E1075</f>
        <v>hsa-miR-3152-3p</v>
      </c>
      <c r="C1075" s="39" t="str">
        <f>'Gene Table'!B1075</f>
        <v>M17</v>
      </c>
      <c r="D1075" s="145"/>
      <c r="E1075" s="145"/>
      <c r="F1075" s="145"/>
      <c r="G1075" s="145"/>
      <c r="H1075" s="145"/>
      <c r="I1075" s="145"/>
      <c r="J1075" s="145"/>
      <c r="K1075" s="145"/>
      <c r="L1075" s="145"/>
      <c r="M1075" s="145"/>
      <c r="N1075" s="148"/>
      <c r="O1075" s="149"/>
    </row>
    <row r="1076" spans="1:15">
      <c r="A1076" s="80"/>
      <c r="B1076" s="39" t="str">
        <f>'Gene Table'!E1076</f>
        <v>hsa-miR-302a-5p</v>
      </c>
      <c r="C1076" s="39" t="str">
        <f>'Gene Table'!B1076</f>
        <v>M18</v>
      </c>
      <c r="D1076" s="145"/>
      <c r="E1076" s="145"/>
      <c r="F1076" s="145"/>
      <c r="G1076" s="145"/>
      <c r="H1076" s="145"/>
      <c r="I1076" s="145"/>
      <c r="J1076" s="145"/>
      <c r="K1076" s="145"/>
      <c r="L1076" s="145"/>
      <c r="M1076" s="145"/>
      <c r="N1076" s="148"/>
      <c r="O1076" s="149"/>
    </row>
    <row r="1077" spans="1:15">
      <c r="A1077" s="80"/>
      <c r="B1077" s="39" t="str">
        <f>'Gene Table'!E1077</f>
        <v>hsa-miR-3155a</v>
      </c>
      <c r="C1077" s="39" t="str">
        <f>'Gene Table'!B1077</f>
        <v>M19</v>
      </c>
      <c r="D1077" s="145"/>
      <c r="E1077" s="145"/>
      <c r="F1077" s="145"/>
      <c r="G1077" s="145"/>
      <c r="H1077" s="145"/>
      <c r="I1077" s="145"/>
      <c r="J1077" s="145"/>
      <c r="K1077" s="145"/>
      <c r="L1077" s="145"/>
      <c r="M1077" s="145"/>
      <c r="N1077" s="148"/>
      <c r="O1077" s="149"/>
    </row>
    <row r="1078" spans="1:15">
      <c r="A1078" s="80"/>
      <c r="B1078" s="39" t="str">
        <f>'Gene Table'!E1078</f>
        <v>hsa-miR-302c-5p</v>
      </c>
      <c r="C1078" s="39" t="str">
        <f>'Gene Table'!B1078</f>
        <v>M20</v>
      </c>
      <c r="D1078" s="145"/>
      <c r="E1078" s="145"/>
      <c r="F1078" s="145"/>
      <c r="G1078" s="145"/>
      <c r="H1078" s="145"/>
      <c r="I1078" s="145"/>
      <c r="J1078" s="145"/>
      <c r="K1078" s="145"/>
      <c r="L1078" s="145"/>
      <c r="M1078" s="145"/>
      <c r="N1078" s="148"/>
      <c r="O1078" s="149"/>
    </row>
    <row r="1079" spans="1:15">
      <c r="A1079" s="80"/>
      <c r="B1079" s="39" t="str">
        <f>'Gene Table'!E1079</f>
        <v>hsa-miR-3156-5p</v>
      </c>
      <c r="C1079" s="39" t="str">
        <f>'Gene Table'!B1079</f>
        <v>M21</v>
      </c>
      <c r="D1079" s="145"/>
      <c r="E1079" s="145"/>
      <c r="F1079" s="145"/>
      <c r="G1079" s="145"/>
      <c r="H1079" s="145"/>
      <c r="I1079" s="145"/>
      <c r="J1079" s="145"/>
      <c r="K1079" s="145"/>
      <c r="L1079" s="145"/>
      <c r="M1079" s="145"/>
      <c r="N1079" s="148"/>
      <c r="O1079" s="149"/>
    </row>
    <row r="1080" spans="1:15">
      <c r="A1080" s="80"/>
      <c r="B1080" s="39" t="str">
        <f>'Gene Table'!E1080</f>
        <v>hsa-miR-302d-5p</v>
      </c>
      <c r="C1080" s="39" t="str">
        <f>'Gene Table'!B1080</f>
        <v>M22</v>
      </c>
      <c r="D1080" s="145"/>
      <c r="E1080" s="145"/>
      <c r="F1080" s="145"/>
      <c r="G1080" s="145"/>
      <c r="H1080" s="145"/>
      <c r="I1080" s="145"/>
      <c r="J1080" s="145"/>
      <c r="K1080" s="145"/>
      <c r="L1080" s="145"/>
      <c r="M1080" s="145"/>
      <c r="N1080" s="148"/>
      <c r="O1080" s="149"/>
    </row>
    <row r="1081" spans="1:15">
      <c r="A1081" s="80"/>
      <c r="B1081" s="39" t="str">
        <f>'Gene Table'!E1081</f>
        <v>hsa-miR-3158-3p</v>
      </c>
      <c r="C1081" s="39" t="str">
        <f>'Gene Table'!B1081</f>
        <v>M23</v>
      </c>
      <c r="D1081" s="145"/>
      <c r="E1081" s="145"/>
      <c r="F1081" s="145"/>
      <c r="G1081" s="145"/>
      <c r="H1081" s="145"/>
      <c r="I1081" s="145"/>
      <c r="J1081" s="145"/>
      <c r="K1081" s="145"/>
      <c r="L1081" s="145"/>
      <c r="M1081" s="145"/>
      <c r="N1081" s="148"/>
      <c r="O1081" s="149"/>
    </row>
    <row r="1082" spans="1:15">
      <c r="A1082" s="80"/>
      <c r="B1082" s="39" t="str">
        <f>'Gene Table'!E1082</f>
        <v>hsa-miR-30a-3p</v>
      </c>
      <c r="C1082" s="39" t="str">
        <f>'Gene Table'!B1082</f>
        <v>M24</v>
      </c>
      <c r="D1082" s="145"/>
      <c r="E1082" s="145"/>
      <c r="F1082" s="145"/>
      <c r="G1082" s="145"/>
      <c r="H1082" s="145"/>
      <c r="I1082" s="145"/>
      <c r="J1082" s="145"/>
      <c r="K1082" s="145"/>
      <c r="L1082" s="145"/>
      <c r="M1082" s="145"/>
      <c r="N1082" s="148"/>
      <c r="O1082" s="149"/>
    </row>
    <row r="1083" spans="1:15">
      <c r="A1083" s="80"/>
      <c r="B1083" s="39" t="str">
        <f>'Gene Table'!E1083</f>
        <v>hsa-miR-4327</v>
      </c>
      <c r="C1083" s="39" t="str">
        <f>'Gene Table'!B1083</f>
        <v>N01</v>
      </c>
      <c r="D1083" s="145"/>
      <c r="E1083" s="145"/>
      <c r="F1083" s="145"/>
      <c r="G1083" s="145"/>
      <c r="H1083" s="145"/>
      <c r="I1083" s="145"/>
      <c r="J1083" s="145"/>
      <c r="K1083" s="145"/>
      <c r="L1083" s="145"/>
      <c r="M1083" s="145"/>
      <c r="N1083" s="148"/>
      <c r="O1083" s="149"/>
    </row>
    <row r="1084" spans="1:15">
      <c r="A1084" s="80"/>
      <c r="B1084" s="39" t="str">
        <f>'Gene Table'!E1084</f>
        <v>hsa-miR-3687</v>
      </c>
      <c r="C1084" s="39" t="str">
        <f>'Gene Table'!B1084</f>
        <v>N02</v>
      </c>
      <c r="D1084" s="145"/>
      <c r="E1084" s="145"/>
      <c r="F1084" s="145"/>
      <c r="G1084" s="145"/>
      <c r="H1084" s="145"/>
      <c r="I1084" s="145"/>
      <c r="J1084" s="145"/>
      <c r="K1084" s="145"/>
      <c r="L1084" s="145"/>
      <c r="M1084" s="145"/>
      <c r="N1084" s="148"/>
      <c r="O1084" s="149"/>
    </row>
    <row r="1085" spans="1:15">
      <c r="A1085" s="80"/>
      <c r="B1085" s="39" t="str">
        <f>'Gene Table'!E1085</f>
        <v>hsa-miR-4266</v>
      </c>
      <c r="C1085" s="39" t="str">
        <f>'Gene Table'!B1085</f>
        <v>N03</v>
      </c>
      <c r="D1085" s="145"/>
      <c r="E1085" s="145"/>
      <c r="F1085" s="145"/>
      <c r="G1085" s="145"/>
      <c r="H1085" s="145"/>
      <c r="I1085" s="145"/>
      <c r="J1085" s="145"/>
      <c r="K1085" s="145"/>
      <c r="L1085" s="145"/>
      <c r="M1085" s="145"/>
      <c r="N1085" s="148"/>
      <c r="O1085" s="149"/>
    </row>
    <row r="1086" spans="1:15">
      <c r="A1086" s="80"/>
      <c r="B1086" s="39" t="str">
        <f>'Gene Table'!E1086</f>
        <v>hsa-miR-3688-3p</v>
      </c>
      <c r="C1086" s="39" t="str">
        <f>'Gene Table'!B1086</f>
        <v>N04</v>
      </c>
      <c r="D1086" s="145"/>
      <c r="E1086" s="145"/>
      <c r="F1086" s="145"/>
      <c r="G1086" s="145"/>
      <c r="H1086" s="145"/>
      <c r="I1086" s="145"/>
      <c r="J1086" s="145"/>
      <c r="K1086" s="145"/>
      <c r="L1086" s="145"/>
      <c r="M1086" s="145"/>
      <c r="N1086" s="148"/>
      <c r="O1086" s="149"/>
    </row>
    <row r="1087" spans="1:15">
      <c r="A1087" s="80"/>
      <c r="B1087" s="39" t="str">
        <f>'Gene Table'!E1087</f>
        <v>hsa-miR-4263</v>
      </c>
      <c r="C1087" s="39" t="str">
        <f>'Gene Table'!B1087</f>
        <v>N05</v>
      </c>
      <c r="D1087" s="145"/>
      <c r="E1087" s="145"/>
      <c r="F1087" s="145"/>
      <c r="G1087" s="145"/>
      <c r="H1087" s="145"/>
      <c r="I1087" s="145"/>
      <c r="J1087" s="145"/>
      <c r="K1087" s="145"/>
      <c r="L1087" s="145"/>
      <c r="M1087" s="145"/>
      <c r="N1087" s="148"/>
      <c r="O1087" s="149"/>
    </row>
    <row r="1088" spans="1:15">
      <c r="A1088" s="80"/>
      <c r="B1088" s="39" t="str">
        <f>'Gene Table'!E1088</f>
        <v>hsa-miR-3689a-5p</v>
      </c>
      <c r="C1088" s="39" t="str">
        <f>'Gene Table'!B1088</f>
        <v>N06</v>
      </c>
      <c r="D1088" s="145"/>
      <c r="E1088" s="145"/>
      <c r="F1088" s="145"/>
      <c r="G1088" s="145"/>
      <c r="H1088" s="145"/>
      <c r="I1088" s="145"/>
      <c r="J1088" s="145"/>
      <c r="K1088" s="145"/>
      <c r="L1088" s="145"/>
      <c r="M1088" s="145"/>
      <c r="N1088" s="148"/>
      <c r="O1088" s="149"/>
    </row>
    <row r="1089" spans="1:15">
      <c r="A1089" s="80"/>
      <c r="B1089" s="39" t="str">
        <f>'Gene Table'!E1089</f>
        <v>hsa-miR-4271</v>
      </c>
      <c r="C1089" s="39" t="str">
        <f>'Gene Table'!B1089</f>
        <v>N07</v>
      </c>
      <c r="D1089" s="145"/>
      <c r="E1089" s="145"/>
      <c r="F1089" s="145"/>
      <c r="G1089" s="145"/>
      <c r="H1089" s="145"/>
      <c r="I1089" s="145"/>
      <c r="J1089" s="145"/>
      <c r="K1089" s="145"/>
      <c r="L1089" s="145"/>
      <c r="M1089" s="145"/>
      <c r="N1089" s="148"/>
      <c r="O1089" s="149"/>
    </row>
    <row r="1090" spans="1:15">
      <c r="A1090" s="80"/>
      <c r="B1090" s="39" t="str">
        <f>'Gene Table'!E1090</f>
        <v>hsa-miR-3689a-3p</v>
      </c>
      <c r="C1090" s="39" t="str">
        <f>'Gene Table'!B1090</f>
        <v>N08</v>
      </c>
      <c r="D1090" s="145"/>
      <c r="E1090" s="145"/>
      <c r="F1090" s="145"/>
      <c r="G1090" s="145"/>
      <c r="H1090" s="145"/>
      <c r="I1090" s="145"/>
      <c r="J1090" s="145"/>
      <c r="K1090" s="145"/>
      <c r="L1090" s="145"/>
      <c r="M1090" s="145"/>
      <c r="N1090" s="148"/>
      <c r="O1090" s="149"/>
    </row>
    <row r="1091" spans="1:15">
      <c r="A1091" s="80"/>
      <c r="B1091" s="39" t="str">
        <f>'Gene Table'!E1091</f>
        <v>hsa-miR-4281</v>
      </c>
      <c r="C1091" s="39" t="str">
        <f>'Gene Table'!B1091</f>
        <v>N09</v>
      </c>
      <c r="D1091" s="145"/>
      <c r="E1091" s="145"/>
      <c r="F1091" s="145"/>
      <c r="G1091" s="145"/>
      <c r="H1091" s="145"/>
      <c r="I1091" s="145"/>
      <c r="J1091" s="145"/>
      <c r="K1091" s="145"/>
      <c r="L1091" s="145"/>
      <c r="M1091" s="145"/>
      <c r="N1091" s="148"/>
      <c r="O1091" s="149"/>
    </row>
    <row r="1092" spans="1:15">
      <c r="A1092" s="80"/>
      <c r="B1092" s="39" t="str">
        <f>'Gene Table'!E1092</f>
        <v>hsa-miR-3690</v>
      </c>
      <c r="C1092" s="39" t="str">
        <f>'Gene Table'!B1092</f>
        <v>N10</v>
      </c>
      <c r="D1092" s="145"/>
      <c r="E1092" s="145"/>
      <c r="F1092" s="145"/>
      <c r="G1092" s="145"/>
      <c r="H1092" s="145"/>
      <c r="I1092" s="145"/>
      <c r="J1092" s="145"/>
      <c r="K1092" s="145"/>
      <c r="L1092" s="145"/>
      <c r="M1092" s="145"/>
      <c r="N1092" s="148"/>
      <c r="O1092" s="149"/>
    </row>
    <row r="1093" spans="1:15">
      <c r="A1093" s="80"/>
      <c r="B1093" s="39" t="str">
        <f>'Gene Table'!E1093</f>
        <v>hsa-miR-4280</v>
      </c>
      <c r="C1093" s="39" t="str">
        <f>'Gene Table'!B1093</f>
        <v>N11</v>
      </c>
      <c r="D1093" s="145"/>
      <c r="E1093" s="145"/>
      <c r="F1093" s="145"/>
      <c r="G1093" s="145"/>
      <c r="H1093" s="145"/>
      <c r="I1093" s="145"/>
      <c r="J1093" s="145"/>
      <c r="K1093" s="145"/>
      <c r="L1093" s="145"/>
      <c r="M1093" s="145"/>
      <c r="N1093" s="148"/>
      <c r="O1093" s="149"/>
    </row>
    <row r="1094" spans="1:15">
      <c r="A1094" s="80"/>
      <c r="B1094" s="39" t="str">
        <f>'Gene Table'!E1094</f>
        <v>hsa-miR-3691-5p</v>
      </c>
      <c r="C1094" s="39" t="str">
        <f>'Gene Table'!B1094</f>
        <v>N12</v>
      </c>
      <c r="D1094" s="145"/>
      <c r="E1094" s="145"/>
      <c r="F1094" s="145"/>
      <c r="G1094" s="145"/>
      <c r="H1094" s="145"/>
      <c r="I1094" s="145"/>
      <c r="J1094" s="145"/>
      <c r="K1094" s="145"/>
      <c r="L1094" s="145"/>
      <c r="M1094" s="145"/>
      <c r="N1094" s="148"/>
      <c r="O1094" s="149"/>
    </row>
    <row r="1095" spans="1:15">
      <c r="A1095" s="80"/>
      <c r="B1095" s="39" t="str">
        <f>'Gene Table'!E1095</f>
        <v>hsa-miR-4285</v>
      </c>
      <c r="C1095" s="39" t="str">
        <f>'Gene Table'!B1095</f>
        <v>N13</v>
      </c>
      <c r="D1095" s="145"/>
      <c r="E1095" s="145"/>
      <c r="F1095" s="145"/>
      <c r="G1095" s="145"/>
      <c r="H1095" s="145"/>
      <c r="I1095" s="145"/>
      <c r="J1095" s="145"/>
      <c r="K1095" s="145"/>
      <c r="L1095" s="145"/>
      <c r="M1095" s="145"/>
      <c r="N1095" s="148"/>
      <c r="O1095" s="149"/>
    </row>
    <row r="1096" spans="1:15">
      <c r="A1096" s="80"/>
      <c r="B1096" s="39" t="str">
        <f>'Gene Table'!E1096</f>
        <v>hsa-miR-3180</v>
      </c>
      <c r="C1096" s="39" t="str">
        <f>'Gene Table'!B1096</f>
        <v>N14</v>
      </c>
      <c r="D1096" s="145"/>
      <c r="E1096" s="145"/>
      <c r="F1096" s="145"/>
      <c r="G1096" s="145"/>
      <c r="H1096" s="145"/>
      <c r="I1096" s="145"/>
      <c r="J1096" s="145"/>
      <c r="K1096" s="145"/>
      <c r="L1096" s="145"/>
      <c r="M1096" s="145"/>
      <c r="N1096" s="148"/>
      <c r="O1096" s="149"/>
    </row>
    <row r="1097" spans="1:15">
      <c r="A1097" s="80"/>
      <c r="B1097" s="39" t="str">
        <f>'Gene Table'!E1097</f>
        <v>hsa-miR-4283</v>
      </c>
      <c r="C1097" s="39" t="str">
        <f>'Gene Table'!B1097</f>
        <v>N15</v>
      </c>
      <c r="D1097" s="145"/>
      <c r="E1097" s="145"/>
      <c r="F1097" s="145"/>
      <c r="G1097" s="145"/>
      <c r="H1097" s="145"/>
      <c r="I1097" s="145"/>
      <c r="J1097" s="145"/>
      <c r="K1097" s="145"/>
      <c r="L1097" s="145"/>
      <c r="M1097" s="145"/>
      <c r="N1097" s="148"/>
      <c r="O1097" s="149"/>
    </row>
    <row r="1098" spans="1:15">
      <c r="A1098" s="80"/>
      <c r="B1098" s="39" t="str">
        <f>'Gene Table'!E1098</f>
        <v>hsa-miR-3908</v>
      </c>
      <c r="C1098" s="39" t="str">
        <f>'Gene Table'!B1098</f>
        <v>N16</v>
      </c>
      <c r="D1098" s="145"/>
      <c r="E1098" s="145"/>
      <c r="F1098" s="145"/>
      <c r="G1098" s="145"/>
      <c r="H1098" s="145"/>
      <c r="I1098" s="145"/>
      <c r="J1098" s="145"/>
      <c r="K1098" s="145"/>
      <c r="L1098" s="145"/>
      <c r="M1098" s="145"/>
      <c r="N1098" s="148"/>
      <c r="O1098" s="149"/>
    </row>
    <row r="1099" spans="1:15">
      <c r="A1099" s="80"/>
      <c r="B1099" s="39" t="str">
        <f>'Gene Table'!E1099</f>
        <v>hsa-miR-4291</v>
      </c>
      <c r="C1099" s="39" t="str">
        <f>'Gene Table'!B1099</f>
        <v>N17</v>
      </c>
      <c r="D1099" s="145"/>
      <c r="E1099" s="145"/>
      <c r="F1099" s="145"/>
      <c r="G1099" s="145"/>
      <c r="H1099" s="145"/>
      <c r="I1099" s="145"/>
      <c r="J1099" s="145"/>
      <c r="K1099" s="145"/>
      <c r="L1099" s="145"/>
      <c r="M1099" s="145"/>
      <c r="N1099" s="148"/>
      <c r="O1099" s="149"/>
    </row>
    <row r="1100" spans="1:15">
      <c r="A1100" s="80"/>
      <c r="B1100" s="39" t="str">
        <f>'Gene Table'!E1100</f>
        <v>hsa-miR-3909</v>
      </c>
      <c r="C1100" s="39" t="str">
        <f>'Gene Table'!B1100</f>
        <v>N18</v>
      </c>
      <c r="D1100" s="145"/>
      <c r="E1100" s="145"/>
      <c r="F1100" s="145"/>
      <c r="G1100" s="145"/>
      <c r="H1100" s="145"/>
      <c r="I1100" s="145"/>
      <c r="J1100" s="145"/>
      <c r="K1100" s="145"/>
      <c r="L1100" s="145"/>
      <c r="M1100" s="145"/>
      <c r="N1100" s="148"/>
      <c r="O1100" s="149"/>
    </row>
    <row r="1101" spans="1:15">
      <c r="A1101" s="80"/>
      <c r="B1101" s="39" t="str">
        <f>'Gene Table'!E1101</f>
        <v>hsa-miR-4329</v>
      </c>
      <c r="C1101" s="39" t="str">
        <f>'Gene Table'!B1101</f>
        <v>N19</v>
      </c>
      <c r="D1101" s="145"/>
      <c r="E1101" s="145"/>
      <c r="F1101" s="145"/>
      <c r="G1101" s="145"/>
      <c r="H1101" s="145"/>
      <c r="I1101" s="145"/>
      <c r="J1101" s="145"/>
      <c r="K1101" s="145"/>
      <c r="L1101" s="145"/>
      <c r="M1101" s="145"/>
      <c r="N1101" s="148"/>
      <c r="O1101" s="149"/>
    </row>
    <row r="1102" spans="1:15">
      <c r="A1102" s="80"/>
      <c r="B1102" s="39" t="str">
        <f>'Gene Table'!E1102</f>
        <v>hsa-miR-3910</v>
      </c>
      <c r="C1102" s="39" t="str">
        <f>'Gene Table'!B1102</f>
        <v>N20</v>
      </c>
      <c r="D1102" s="145"/>
      <c r="E1102" s="145"/>
      <c r="F1102" s="145"/>
      <c r="G1102" s="145"/>
      <c r="H1102" s="145"/>
      <c r="I1102" s="145"/>
      <c r="J1102" s="145"/>
      <c r="K1102" s="145"/>
      <c r="L1102" s="145"/>
      <c r="M1102" s="145"/>
      <c r="N1102" s="148"/>
      <c r="O1102" s="149"/>
    </row>
    <row r="1103" spans="1:15">
      <c r="A1103" s="80"/>
      <c r="B1103" s="39" t="str">
        <f>'Gene Table'!E1103</f>
        <v>hsa-miR-4330</v>
      </c>
      <c r="C1103" s="39" t="str">
        <f>'Gene Table'!B1103</f>
        <v>N21</v>
      </c>
      <c r="D1103" s="145"/>
      <c r="E1103" s="145"/>
      <c r="F1103" s="145"/>
      <c r="G1103" s="145"/>
      <c r="H1103" s="145"/>
      <c r="I1103" s="145"/>
      <c r="J1103" s="145"/>
      <c r="K1103" s="145"/>
      <c r="L1103" s="145"/>
      <c r="M1103" s="145"/>
      <c r="N1103" s="148"/>
      <c r="O1103" s="149"/>
    </row>
    <row r="1104" spans="1:15">
      <c r="A1104" s="80"/>
      <c r="B1104" s="39" t="str">
        <f>'Gene Table'!E1104</f>
        <v>hsa-miR-3911</v>
      </c>
      <c r="C1104" s="39" t="str">
        <f>'Gene Table'!B1104</f>
        <v>N22</v>
      </c>
      <c r="D1104" s="145"/>
      <c r="E1104" s="145"/>
      <c r="F1104" s="145"/>
      <c r="G1104" s="145"/>
      <c r="H1104" s="145"/>
      <c r="I1104" s="145"/>
      <c r="J1104" s="145"/>
      <c r="K1104" s="145"/>
      <c r="L1104" s="145"/>
      <c r="M1104" s="145"/>
      <c r="N1104" s="148"/>
      <c r="O1104" s="149"/>
    </row>
    <row r="1105" spans="1:15">
      <c r="A1105" s="80"/>
      <c r="B1105" s="39" t="str">
        <f>'Gene Table'!E1105</f>
        <v>hsa-miR-3186-3p</v>
      </c>
      <c r="C1105" s="39" t="str">
        <f>'Gene Table'!B1105</f>
        <v>N23</v>
      </c>
      <c r="D1105" s="145"/>
      <c r="E1105" s="145"/>
      <c r="F1105" s="145"/>
      <c r="G1105" s="145"/>
      <c r="H1105" s="145"/>
      <c r="I1105" s="145"/>
      <c r="J1105" s="145"/>
      <c r="K1105" s="145"/>
      <c r="L1105" s="145"/>
      <c r="M1105" s="145"/>
      <c r="N1105" s="148"/>
      <c r="O1105" s="149"/>
    </row>
    <row r="1106" spans="1:15">
      <c r="A1106" s="80"/>
      <c r="B1106" s="39" t="str">
        <f>'Gene Table'!E1106</f>
        <v>hsa-miR-3912</v>
      </c>
      <c r="C1106" s="39" t="str">
        <f>'Gene Table'!B1106</f>
        <v>N24</v>
      </c>
      <c r="D1106" s="145"/>
      <c r="E1106" s="145"/>
      <c r="F1106" s="145"/>
      <c r="G1106" s="145"/>
      <c r="H1106" s="145"/>
      <c r="I1106" s="145"/>
      <c r="J1106" s="145"/>
      <c r="K1106" s="145"/>
      <c r="L1106" s="145"/>
      <c r="M1106" s="145"/>
      <c r="N1106" s="148"/>
      <c r="O1106" s="149"/>
    </row>
    <row r="1107" spans="1:15">
      <c r="A1107" s="80"/>
      <c r="B1107" s="39" t="str">
        <f>'Gene Table'!E1107</f>
        <v>hsa-miR-1260b</v>
      </c>
      <c r="C1107" s="39" t="str">
        <f>'Gene Table'!B1107</f>
        <v>O01</v>
      </c>
      <c r="D1107" s="145"/>
      <c r="E1107" s="145"/>
      <c r="F1107" s="145"/>
      <c r="G1107" s="145"/>
      <c r="H1107" s="145"/>
      <c r="I1107" s="145"/>
      <c r="J1107" s="145"/>
      <c r="K1107" s="145"/>
      <c r="L1107" s="145"/>
      <c r="M1107" s="145"/>
      <c r="N1107" s="148"/>
      <c r="O1107" s="149"/>
    </row>
    <row r="1108" spans="1:15">
      <c r="A1108" s="80"/>
      <c r="B1108" s="39" t="str">
        <f>'Gene Table'!E1108</f>
        <v>hsa-miR-30b-3p</v>
      </c>
      <c r="C1108" s="39" t="str">
        <f>'Gene Table'!B1108</f>
        <v>O02</v>
      </c>
      <c r="D1108" s="145"/>
      <c r="E1108" s="145"/>
      <c r="F1108" s="145"/>
      <c r="G1108" s="145"/>
      <c r="H1108" s="145"/>
      <c r="I1108" s="145"/>
      <c r="J1108" s="145"/>
      <c r="K1108" s="145"/>
      <c r="L1108" s="145"/>
      <c r="M1108" s="145"/>
      <c r="N1108" s="148"/>
      <c r="O1108" s="149"/>
    </row>
    <row r="1109" spans="1:15">
      <c r="A1109" s="80"/>
      <c r="B1109" s="39" t="str">
        <f>'Gene Table'!E1109</f>
        <v>hsa-miR-3167</v>
      </c>
      <c r="C1109" s="39" t="str">
        <f>'Gene Table'!B1109</f>
        <v>O03</v>
      </c>
      <c r="D1109" s="145"/>
      <c r="E1109" s="145"/>
      <c r="F1109" s="145"/>
      <c r="G1109" s="145"/>
      <c r="H1109" s="145"/>
      <c r="I1109" s="145"/>
      <c r="J1109" s="145"/>
      <c r="K1109" s="145"/>
      <c r="L1109" s="145"/>
      <c r="M1109" s="145"/>
      <c r="N1109" s="148"/>
      <c r="O1109" s="149"/>
    </row>
    <row r="1110" spans="1:15">
      <c r="A1110" s="80"/>
      <c r="B1110" s="39" t="str">
        <f>'Gene Table'!E1110</f>
        <v>hsa-miR-363-5p</v>
      </c>
      <c r="C1110" s="39" t="str">
        <f>'Gene Table'!B1110</f>
        <v>O04</v>
      </c>
      <c r="D1110" s="145"/>
      <c r="E1110" s="145"/>
      <c r="F1110" s="145"/>
      <c r="G1110" s="145"/>
      <c r="H1110" s="145"/>
      <c r="I1110" s="145"/>
      <c r="J1110" s="145"/>
      <c r="K1110" s="145"/>
      <c r="L1110" s="145"/>
      <c r="M1110" s="145"/>
      <c r="N1110" s="148"/>
      <c r="O1110" s="149"/>
    </row>
    <row r="1111" spans="1:15">
      <c r="A1111" s="80"/>
      <c r="B1111" s="39" t="str">
        <f>'Gene Table'!E1111</f>
        <v>hsa-miR-3172</v>
      </c>
      <c r="C1111" s="39" t="str">
        <f>'Gene Table'!B1111</f>
        <v>O05</v>
      </c>
      <c r="D1111" s="145"/>
      <c r="E1111" s="145"/>
      <c r="F1111" s="145"/>
      <c r="G1111" s="145"/>
      <c r="H1111" s="145"/>
      <c r="I1111" s="145"/>
      <c r="J1111" s="145"/>
      <c r="K1111" s="145"/>
      <c r="L1111" s="145"/>
      <c r="M1111" s="145"/>
      <c r="N1111" s="148"/>
      <c r="O1111" s="149"/>
    </row>
    <row r="1112" spans="1:15">
      <c r="A1112" s="80"/>
      <c r="B1112" s="39" t="str">
        <f>'Gene Table'!E1112</f>
        <v>hsa-miR-425-3p</v>
      </c>
      <c r="C1112" s="39" t="str">
        <f>'Gene Table'!B1112</f>
        <v>O06</v>
      </c>
      <c r="D1112" s="145"/>
      <c r="E1112" s="145"/>
      <c r="F1112" s="145"/>
      <c r="G1112" s="145"/>
      <c r="H1112" s="145"/>
      <c r="I1112" s="145"/>
      <c r="J1112" s="145"/>
      <c r="K1112" s="145"/>
      <c r="L1112" s="145"/>
      <c r="M1112" s="145"/>
      <c r="N1112" s="148"/>
      <c r="O1112" s="149"/>
    </row>
    <row r="1113" spans="1:15">
      <c r="A1113" s="80"/>
      <c r="B1113" s="39" t="str">
        <f>'Gene Table'!E1113</f>
        <v>hsa-miR-3175</v>
      </c>
      <c r="C1113" s="39" t="str">
        <f>'Gene Table'!B1113</f>
        <v>O07</v>
      </c>
      <c r="D1113" s="145"/>
      <c r="E1113" s="145"/>
      <c r="F1113" s="145"/>
      <c r="G1113" s="145"/>
      <c r="H1113" s="145"/>
      <c r="I1113" s="145"/>
      <c r="J1113" s="145"/>
      <c r="K1113" s="145"/>
      <c r="L1113" s="145"/>
      <c r="M1113" s="145"/>
      <c r="N1113" s="148"/>
      <c r="O1113" s="149"/>
    </row>
    <row r="1114" spans="1:15">
      <c r="A1114" s="80"/>
      <c r="B1114" s="39" t="str">
        <f>'Gene Table'!E1114</f>
        <v>hsa-miR-452-3p</v>
      </c>
      <c r="C1114" s="39" t="str">
        <f>'Gene Table'!B1114</f>
        <v>O08</v>
      </c>
      <c r="D1114" s="145"/>
      <c r="E1114" s="145"/>
      <c r="F1114" s="145"/>
      <c r="G1114" s="145"/>
      <c r="H1114" s="145"/>
      <c r="I1114" s="145"/>
      <c r="J1114" s="145"/>
      <c r="K1114" s="145"/>
      <c r="L1114" s="145"/>
      <c r="M1114" s="145"/>
      <c r="N1114" s="148"/>
      <c r="O1114" s="149"/>
    </row>
    <row r="1115" spans="1:15">
      <c r="A1115" s="80"/>
      <c r="B1115" s="39" t="str">
        <f>'Gene Table'!E1115</f>
        <v>hsa-miR-3177-3p</v>
      </c>
      <c r="C1115" s="39" t="str">
        <f>'Gene Table'!B1115</f>
        <v>O09</v>
      </c>
      <c r="D1115" s="145"/>
      <c r="E1115" s="145"/>
      <c r="F1115" s="145"/>
      <c r="G1115" s="145"/>
      <c r="H1115" s="145"/>
      <c r="I1115" s="145"/>
      <c r="J1115" s="145"/>
      <c r="K1115" s="145"/>
      <c r="L1115" s="145"/>
      <c r="M1115" s="145"/>
      <c r="N1115" s="148"/>
      <c r="O1115" s="149"/>
    </row>
    <row r="1116" spans="1:15">
      <c r="A1116" s="80"/>
      <c r="B1116" s="39" t="str">
        <f>'Gene Table'!E1116</f>
        <v>hsa-miR-488-5p</v>
      </c>
      <c r="C1116" s="39" t="str">
        <f>'Gene Table'!B1116</f>
        <v>O10</v>
      </c>
      <c r="D1116" s="145"/>
      <c r="E1116" s="145"/>
      <c r="F1116" s="145"/>
      <c r="G1116" s="145"/>
      <c r="H1116" s="145"/>
      <c r="I1116" s="145"/>
      <c r="J1116" s="145"/>
      <c r="K1116" s="145"/>
      <c r="L1116" s="145"/>
      <c r="M1116" s="145"/>
      <c r="N1116" s="148"/>
      <c r="O1116" s="149"/>
    </row>
    <row r="1117" spans="1:15">
      <c r="A1117" s="80"/>
      <c r="B1117" s="39" t="str">
        <f>'Gene Table'!E1117</f>
        <v>hsa-miR-3179</v>
      </c>
      <c r="C1117" s="39" t="str">
        <f>'Gene Table'!B1117</f>
        <v>O11</v>
      </c>
      <c r="D1117" s="145"/>
      <c r="E1117" s="145"/>
      <c r="F1117" s="145"/>
      <c r="G1117" s="145"/>
      <c r="H1117" s="145"/>
      <c r="I1117" s="145"/>
      <c r="J1117" s="145"/>
      <c r="K1117" s="145"/>
      <c r="L1117" s="145"/>
      <c r="M1117" s="145"/>
      <c r="N1117" s="148"/>
      <c r="O1117" s="149"/>
    </row>
    <row r="1118" spans="1:15">
      <c r="A1118" s="80"/>
      <c r="B1118" s="39" t="str">
        <f>'Gene Table'!E1118</f>
        <v>hsa-miR-593-5p</v>
      </c>
      <c r="C1118" s="39" t="str">
        <f>'Gene Table'!B1118</f>
        <v>O12</v>
      </c>
      <c r="D1118" s="145"/>
      <c r="E1118" s="145"/>
      <c r="F1118" s="145"/>
      <c r="G1118" s="145"/>
      <c r="H1118" s="145"/>
      <c r="I1118" s="145"/>
      <c r="J1118" s="145"/>
      <c r="K1118" s="145"/>
      <c r="L1118" s="145"/>
      <c r="M1118" s="145"/>
      <c r="N1118" s="148"/>
      <c r="O1118" s="149"/>
    </row>
    <row r="1119" spans="1:15">
      <c r="A1119" s="80"/>
      <c r="B1119" s="39" t="str">
        <f>'Gene Table'!E1119</f>
        <v>hsa-miR-3181</v>
      </c>
      <c r="C1119" s="39" t="str">
        <f>'Gene Table'!B1119</f>
        <v>O13</v>
      </c>
      <c r="D1119" s="145"/>
      <c r="E1119" s="145"/>
      <c r="F1119" s="145"/>
      <c r="G1119" s="145"/>
      <c r="H1119" s="145"/>
      <c r="I1119" s="145"/>
      <c r="J1119" s="145"/>
      <c r="K1119" s="145"/>
      <c r="L1119" s="145"/>
      <c r="M1119" s="145"/>
      <c r="N1119" s="148"/>
      <c r="O1119" s="149"/>
    </row>
    <row r="1120" spans="1:15">
      <c r="A1120" s="80"/>
      <c r="B1120" s="39" t="str">
        <f>'Gene Table'!E1120</f>
        <v>hsa-miR-92a-1-5p</v>
      </c>
      <c r="C1120" s="39" t="str">
        <f>'Gene Table'!B1120</f>
        <v>O14</v>
      </c>
      <c r="D1120" s="145"/>
      <c r="E1120" s="145"/>
      <c r="F1120" s="145"/>
      <c r="G1120" s="145"/>
      <c r="H1120" s="145"/>
      <c r="I1120" s="145"/>
      <c r="J1120" s="145"/>
      <c r="K1120" s="145"/>
      <c r="L1120" s="145"/>
      <c r="M1120" s="145"/>
      <c r="N1120" s="148"/>
      <c r="O1120" s="149"/>
    </row>
    <row r="1121" spans="1:15">
      <c r="A1121" s="80"/>
      <c r="B1121" s="39" t="str">
        <f>'Gene Table'!E1121</f>
        <v>hsa-miR-3182</v>
      </c>
      <c r="C1121" s="39" t="str">
        <f>'Gene Table'!B1121</f>
        <v>O15</v>
      </c>
      <c r="D1121" s="145"/>
      <c r="E1121" s="145"/>
      <c r="F1121" s="145"/>
      <c r="G1121" s="145"/>
      <c r="H1121" s="145"/>
      <c r="I1121" s="145"/>
      <c r="J1121" s="145"/>
      <c r="K1121" s="145"/>
      <c r="L1121" s="145"/>
      <c r="M1121" s="145"/>
      <c r="N1121" s="148"/>
      <c r="O1121" s="149"/>
    </row>
    <row r="1122" spans="1:15">
      <c r="A1122" s="80"/>
      <c r="B1122" s="39" t="str">
        <f>'Gene Table'!E1122</f>
        <v>hsa-miR-92a-2-5p</v>
      </c>
      <c r="C1122" s="39" t="str">
        <f>'Gene Table'!B1122</f>
        <v>O16</v>
      </c>
      <c r="D1122" s="145"/>
      <c r="E1122" s="145"/>
      <c r="F1122" s="145"/>
      <c r="G1122" s="145"/>
      <c r="H1122" s="145"/>
      <c r="I1122" s="145"/>
      <c r="J1122" s="145"/>
      <c r="K1122" s="145"/>
      <c r="L1122" s="145"/>
      <c r="M1122" s="145"/>
      <c r="N1122" s="148"/>
      <c r="O1122" s="149"/>
    </row>
    <row r="1123" spans="1:15">
      <c r="A1123" s="80"/>
      <c r="B1123" s="39" t="str">
        <f>'Gene Table'!E1123</f>
        <v>hsa-miR-3183</v>
      </c>
      <c r="C1123" s="39" t="str">
        <f>'Gene Table'!B1123</f>
        <v>O17</v>
      </c>
      <c r="D1123" s="145"/>
      <c r="E1123" s="145"/>
      <c r="F1123" s="145"/>
      <c r="G1123" s="145"/>
      <c r="H1123" s="145"/>
      <c r="I1123" s="145"/>
      <c r="J1123" s="145"/>
      <c r="K1123" s="145"/>
      <c r="L1123" s="145"/>
      <c r="M1123" s="145"/>
      <c r="N1123" s="148"/>
      <c r="O1123" s="149"/>
    </row>
    <row r="1124" spans="1:15">
      <c r="A1124" s="80"/>
      <c r="B1124" s="39" t="str">
        <f>'Gene Table'!E1124</f>
        <v>hsa-miR-96-3p</v>
      </c>
      <c r="C1124" s="39" t="str">
        <f>'Gene Table'!B1124</f>
        <v>O18</v>
      </c>
      <c r="D1124" s="145"/>
      <c r="E1124" s="145"/>
      <c r="F1124" s="145"/>
      <c r="G1124" s="145"/>
      <c r="H1124" s="145"/>
      <c r="I1124" s="145"/>
      <c r="J1124" s="145"/>
      <c r="K1124" s="145"/>
      <c r="L1124" s="145"/>
      <c r="M1124" s="145"/>
      <c r="N1124" s="148"/>
      <c r="O1124" s="149"/>
    </row>
    <row r="1125" spans="1:15">
      <c r="A1125" s="80"/>
      <c r="B1125" s="39" t="str">
        <f>'Gene Table'!E1125</f>
        <v>hsa-miR-3065-5p</v>
      </c>
      <c r="C1125" s="39" t="str">
        <f>'Gene Table'!B1125</f>
        <v>O19</v>
      </c>
      <c r="D1125" s="145"/>
      <c r="E1125" s="145"/>
      <c r="F1125" s="145"/>
      <c r="G1125" s="145"/>
      <c r="H1125" s="145"/>
      <c r="I1125" s="145"/>
      <c r="J1125" s="145"/>
      <c r="K1125" s="145"/>
      <c r="L1125" s="145"/>
      <c r="M1125" s="145"/>
      <c r="N1125" s="148"/>
      <c r="O1125" s="149"/>
    </row>
    <row r="1126" spans="1:15">
      <c r="A1126" s="80"/>
      <c r="B1126" s="39" t="str">
        <f>'Gene Table'!E1126</f>
        <v>hsa-miR-365a-5p</v>
      </c>
      <c r="C1126" s="39" t="str">
        <f>'Gene Table'!B1126</f>
        <v>O20</v>
      </c>
      <c r="D1126" s="145"/>
      <c r="E1126" s="145"/>
      <c r="F1126" s="145"/>
      <c r="G1126" s="145"/>
      <c r="H1126" s="145"/>
      <c r="I1126" s="145"/>
      <c r="J1126" s="145"/>
      <c r="K1126" s="145"/>
      <c r="L1126" s="145"/>
      <c r="M1126" s="145"/>
      <c r="N1126" s="148"/>
      <c r="O1126" s="149"/>
    </row>
    <row r="1127" spans="1:15">
      <c r="A1127" s="80"/>
      <c r="B1127" s="39" t="str">
        <f>'Gene Table'!E1127</f>
        <v>hsa-miR-3186-5p</v>
      </c>
      <c r="C1127" s="39" t="str">
        <f>'Gene Table'!B1127</f>
        <v>O21</v>
      </c>
      <c r="D1127" s="145"/>
      <c r="E1127" s="145"/>
      <c r="F1127" s="145"/>
      <c r="G1127" s="145"/>
      <c r="H1127" s="145"/>
      <c r="I1127" s="145"/>
      <c r="J1127" s="145"/>
      <c r="K1127" s="145"/>
      <c r="L1127" s="145"/>
      <c r="M1127" s="145"/>
      <c r="N1127" s="148"/>
      <c r="O1127" s="149"/>
    </row>
    <row r="1128" spans="1:15">
      <c r="A1128" s="80"/>
      <c r="B1128" s="39" t="str">
        <f>'Gene Table'!E1128</f>
        <v>hsa-miR-2115-3p</v>
      </c>
      <c r="C1128" s="39" t="str">
        <f>'Gene Table'!B1128</f>
        <v>O22</v>
      </c>
      <c r="D1128" s="145"/>
      <c r="E1128" s="145"/>
      <c r="F1128" s="145"/>
      <c r="G1128" s="145"/>
      <c r="H1128" s="145"/>
      <c r="I1128" s="145"/>
      <c r="J1128" s="145"/>
      <c r="K1128" s="145"/>
      <c r="L1128" s="145"/>
      <c r="M1128" s="145"/>
      <c r="N1128" s="148"/>
      <c r="O1128" s="149"/>
    </row>
    <row r="1129" spans="1:15">
      <c r="A1129" s="80"/>
      <c r="B1129" s="39" t="str">
        <f>'Gene Table'!E1129</f>
        <v>hsa-miR-320e</v>
      </c>
      <c r="C1129" s="39" t="str">
        <f>'Gene Table'!B1129</f>
        <v>O23</v>
      </c>
      <c r="D1129" s="145"/>
      <c r="E1129" s="145"/>
      <c r="F1129" s="145"/>
      <c r="G1129" s="145"/>
      <c r="H1129" s="145"/>
      <c r="I1129" s="145"/>
      <c r="J1129" s="145"/>
      <c r="K1129" s="145"/>
      <c r="L1129" s="145"/>
      <c r="M1129" s="145"/>
      <c r="N1129" s="148"/>
      <c r="O1129" s="149"/>
    </row>
    <row r="1130" spans="1:15">
      <c r="A1130" s="80"/>
      <c r="B1130" s="39" t="str">
        <f>'Gene Table'!E1130</f>
        <v>hsa-miR-2116-3p</v>
      </c>
      <c r="C1130" s="39" t="str">
        <f>'Gene Table'!B1130</f>
        <v>O24</v>
      </c>
      <c r="D1130" s="145"/>
      <c r="E1130" s="145"/>
      <c r="F1130" s="145"/>
      <c r="G1130" s="145"/>
      <c r="H1130" s="145"/>
      <c r="I1130" s="145"/>
      <c r="J1130" s="145"/>
      <c r="K1130" s="145"/>
      <c r="L1130" s="145"/>
      <c r="M1130" s="145"/>
      <c r="N1130" s="148"/>
      <c r="O1130" s="149"/>
    </row>
    <row r="1131" spans="1:15">
      <c r="A1131" s="80"/>
      <c r="B1131" s="39" t="str">
        <f>'Gene Table'!E1131</f>
        <v>NC</v>
      </c>
      <c r="C1131" s="39" t="str">
        <f>'Gene Table'!B1131</f>
        <v>P01</v>
      </c>
      <c r="D1131" s="145"/>
      <c r="E1131" s="145"/>
      <c r="F1131" s="145"/>
      <c r="G1131" s="145"/>
      <c r="H1131" s="145"/>
      <c r="I1131" s="145"/>
      <c r="J1131" s="145"/>
      <c r="K1131" s="145"/>
      <c r="L1131" s="145"/>
      <c r="M1131" s="145"/>
      <c r="N1131" s="148"/>
      <c r="O1131" s="149"/>
    </row>
    <row r="1132" spans="1:15">
      <c r="A1132" s="80"/>
      <c r="B1132" s="39" t="str">
        <f>'Gene Table'!E1132</f>
        <v>NC</v>
      </c>
      <c r="C1132" s="39" t="str">
        <f>'Gene Table'!B1132</f>
        <v>P02</v>
      </c>
      <c r="D1132" s="145"/>
      <c r="E1132" s="145"/>
      <c r="F1132" s="145"/>
      <c r="G1132" s="145"/>
      <c r="H1132" s="145"/>
      <c r="I1132" s="145"/>
      <c r="J1132" s="145"/>
      <c r="K1132" s="145"/>
      <c r="L1132" s="145"/>
      <c r="M1132" s="145"/>
      <c r="N1132" s="148"/>
      <c r="O1132" s="149"/>
    </row>
    <row r="1133" spans="1:15">
      <c r="A1133" s="80"/>
      <c r="B1133" s="39" t="str">
        <f>'Gene Table'!E1133</f>
        <v>NC</v>
      </c>
      <c r="C1133" s="39" t="str">
        <f>'Gene Table'!B1133</f>
        <v>P03</v>
      </c>
      <c r="D1133" s="145"/>
      <c r="E1133" s="145"/>
      <c r="F1133" s="145"/>
      <c r="G1133" s="145"/>
      <c r="H1133" s="145"/>
      <c r="I1133" s="145"/>
      <c r="J1133" s="145"/>
      <c r="K1133" s="145"/>
      <c r="L1133" s="145"/>
      <c r="M1133" s="145"/>
      <c r="N1133" s="148"/>
      <c r="O1133" s="149"/>
    </row>
    <row r="1134" spans="1:15">
      <c r="A1134" s="80"/>
      <c r="B1134" s="39" t="str">
        <f>'Gene Table'!E1134</f>
        <v>NC</v>
      </c>
      <c r="C1134" s="39" t="str">
        <f>'Gene Table'!B1134</f>
        <v>P04</v>
      </c>
      <c r="D1134" s="145"/>
      <c r="E1134" s="145"/>
      <c r="F1134" s="145"/>
      <c r="G1134" s="145"/>
      <c r="H1134" s="145"/>
      <c r="I1134" s="145"/>
      <c r="J1134" s="145"/>
      <c r="K1134" s="145"/>
      <c r="L1134" s="145"/>
      <c r="M1134" s="145"/>
      <c r="N1134" s="148"/>
      <c r="O1134" s="149"/>
    </row>
    <row r="1135" spans="1:15">
      <c r="A1135" s="80"/>
      <c r="B1135" s="39" t="str">
        <f>'Gene Table'!E1135</f>
        <v>HK1</v>
      </c>
      <c r="C1135" s="39" t="str">
        <f>'Gene Table'!B1135</f>
        <v>P05</v>
      </c>
      <c r="D1135" s="145"/>
      <c r="E1135" s="145"/>
      <c r="F1135" s="145"/>
      <c r="G1135" s="145"/>
      <c r="H1135" s="145"/>
      <c r="I1135" s="145"/>
      <c r="J1135" s="145"/>
      <c r="K1135" s="145"/>
      <c r="L1135" s="145"/>
      <c r="M1135" s="145"/>
      <c r="N1135" s="148"/>
      <c r="O1135" s="149"/>
    </row>
    <row r="1136" spans="1:15">
      <c r="A1136" s="80"/>
      <c r="B1136" s="39" t="str">
        <f>'Gene Table'!E1136</f>
        <v>HK1</v>
      </c>
      <c r="C1136" s="39" t="str">
        <f>'Gene Table'!B1136</f>
        <v>P06</v>
      </c>
      <c r="D1136" s="145"/>
      <c r="E1136" s="145"/>
      <c r="F1136" s="145"/>
      <c r="G1136" s="145"/>
      <c r="H1136" s="145"/>
      <c r="I1136" s="145"/>
      <c r="J1136" s="145"/>
      <c r="K1136" s="145"/>
      <c r="L1136" s="145"/>
      <c r="M1136" s="145"/>
      <c r="N1136" s="148"/>
      <c r="O1136" s="149"/>
    </row>
    <row r="1137" spans="1:15">
      <c r="A1137" s="80"/>
      <c r="B1137" s="39" t="str">
        <f>'Gene Table'!E1137</f>
        <v>HK2</v>
      </c>
      <c r="C1137" s="39" t="str">
        <f>'Gene Table'!B1137</f>
        <v>P07</v>
      </c>
      <c r="D1137" s="145"/>
      <c r="E1137" s="145"/>
      <c r="F1137" s="145"/>
      <c r="G1137" s="145"/>
      <c r="H1137" s="145"/>
      <c r="I1137" s="145"/>
      <c r="J1137" s="145"/>
      <c r="K1137" s="145"/>
      <c r="L1137" s="145"/>
      <c r="M1137" s="145"/>
      <c r="N1137" s="148"/>
      <c r="O1137" s="149"/>
    </row>
    <row r="1138" spans="1:15">
      <c r="A1138" s="80"/>
      <c r="B1138" s="39" t="str">
        <f>'Gene Table'!E1138</f>
        <v>HK2</v>
      </c>
      <c r="C1138" s="39" t="str">
        <f>'Gene Table'!B1138</f>
        <v>P08</v>
      </c>
      <c r="D1138" s="145"/>
      <c r="E1138" s="145"/>
      <c r="F1138" s="145"/>
      <c r="G1138" s="145"/>
      <c r="H1138" s="145"/>
      <c r="I1138" s="145"/>
      <c r="J1138" s="145"/>
      <c r="K1138" s="145"/>
      <c r="L1138" s="145"/>
      <c r="M1138" s="145"/>
      <c r="N1138" s="148"/>
      <c r="O1138" s="149"/>
    </row>
    <row r="1139" spans="1:15">
      <c r="A1139" s="80"/>
      <c r="B1139" s="39" t="str">
        <f>'Gene Table'!E1139</f>
        <v>HK3</v>
      </c>
      <c r="C1139" s="39" t="str">
        <f>'Gene Table'!B1139</f>
        <v>P09</v>
      </c>
      <c r="D1139" s="145"/>
      <c r="E1139" s="145"/>
      <c r="F1139" s="145"/>
      <c r="G1139" s="145"/>
      <c r="H1139" s="145"/>
      <c r="I1139" s="145"/>
      <c r="J1139" s="145"/>
      <c r="K1139" s="145"/>
      <c r="L1139" s="145"/>
      <c r="M1139" s="145"/>
      <c r="N1139" s="148"/>
      <c r="O1139" s="149"/>
    </row>
    <row r="1140" spans="1:15">
      <c r="A1140" s="80"/>
      <c r="B1140" s="39" t="str">
        <f>'Gene Table'!E1140</f>
        <v>HK3</v>
      </c>
      <c r="C1140" s="39" t="str">
        <f>'Gene Table'!B1140</f>
        <v>P10</v>
      </c>
      <c r="D1140" s="145"/>
      <c r="E1140" s="145"/>
      <c r="F1140" s="145"/>
      <c r="G1140" s="145"/>
      <c r="H1140" s="145"/>
      <c r="I1140" s="145"/>
      <c r="J1140" s="145"/>
      <c r="K1140" s="145"/>
      <c r="L1140" s="145"/>
      <c r="M1140" s="145"/>
      <c r="N1140" s="148"/>
      <c r="O1140" s="149"/>
    </row>
    <row r="1141" spans="1:15">
      <c r="A1141" s="80"/>
      <c r="B1141" s="39" t="str">
        <f>'Gene Table'!E1141</f>
        <v>HK4</v>
      </c>
      <c r="C1141" s="39" t="str">
        <f>'Gene Table'!B1141</f>
        <v>P11</v>
      </c>
      <c r="D1141" s="145"/>
      <c r="E1141" s="145"/>
      <c r="F1141" s="145"/>
      <c r="G1141" s="145"/>
      <c r="H1141" s="145"/>
      <c r="I1141" s="145"/>
      <c r="J1141" s="145"/>
      <c r="K1141" s="145"/>
      <c r="L1141" s="145"/>
      <c r="M1141" s="145"/>
      <c r="N1141" s="148"/>
      <c r="O1141" s="149"/>
    </row>
    <row r="1142" spans="1:15">
      <c r="A1142" s="80"/>
      <c r="B1142" s="39" t="str">
        <f>'Gene Table'!E1142</f>
        <v>HK4</v>
      </c>
      <c r="C1142" s="39" t="str">
        <f>'Gene Table'!B1142</f>
        <v>P12</v>
      </c>
      <c r="D1142" s="145"/>
      <c r="E1142" s="145"/>
      <c r="F1142" s="145"/>
      <c r="G1142" s="145"/>
      <c r="H1142" s="145"/>
      <c r="I1142" s="145"/>
      <c r="J1142" s="145"/>
      <c r="K1142" s="145"/>
      <c r="L1142" s="145"/>
      <c r="M1142" s="145"/>
      <c r="N1142" s="148"/>
      <c r="O1142" s="149"/>
    </row>
    <row r="1143" spans="1:15">
      <c r="A1143" s="80"/>
      <c r="B1143" s="39" t="str">
        <f>'Gene Table'!E1143</f>
        <v>HK5</v>
      </c>
      <c r="C1143" s="39" t="str">
        <f>'Gene Table'!B1143</f>
        <v>P13</v>
      </c>
      <c r="D1143" s="145"/>
      <c r="E1143" s="145"/>
      <c r="F1143" s="145"/>
      <c r="G1143" s="145"/>
      <c r="H1143" s="145"/>
      <c r="I1143" s="145"/>
      <c r="J1143" s="145"/>
      <c r="K1143" s="145"/>
      <c r="L1143" s="145"/>
      <c r="M1143" s="145"/>
      <c r="N1143" s="148"/>
      <c r="O1143" s="149"/>
    </row>
    <row r="1144" spans="1:15">
      <c r="A1144" s="80"/>
      <c r="B1144" s="39" t="str">
        <f>'Gene Table'!E1144</f>
        <v>HK5</v>
      </c>
      <c r="C1144" s="39" t="str">
        <f>'Gene Table'!B1144</f>
        <v>P14</v>
      </c>
      <c r="D1144" s="145"/>
      <c r="E1144" s="145"/>
      <c r="F1144" s="145"/>
      <c r="G1144" s="145"/>
      <c r="H1144" s="145"/>
      <c r="I1144" s="145"/>
      <c r="J1144" s="145"/>
      <c r="K1144" s="145"/>
      <c r="L1144" s="145"/>
      <c r="M1144" s="145"/>
      <c r="N1144" s="148"/>
      <c r="O1144" s="149"/>
    </row>
    <row r="1145" spans="1:15">
      <c r="A1145" s="80"/>
      <c r="B1145" s="39" t="str">
        <f>'Gene Table'!E1145</f>
        <v>HK6</v>
      </c>
      <c r="C1145" s="39" t="str">
        <f>'Gene Table'!B1145</f>
        <v>P15</v>
      </c>
      <c r="D1145" s="145"/>
      <c r="E1145" s="145"/>
      <c r="F1145" s="145"/>
      <c r="G1145" s="145"/>
      <c r="H1145" s="145"/>
      <c r="I1145" s="145"/>
      <c r="J1145" s="145"/>
      <c r="K1145" s="145"/>
      <c r="L1145" s="145"/>
      <c r="M1145" s="145"/>
      <c r="N1145" s="148"/>
      <c r="O1145" s="149"/>
    </row>
    <row r="1146" spans="1:15">
      <c r="A1146" s="80"/>
      <c r="B1146" s="39" t="str">
        <f>'Gene Table'!E1146</f>
        <v>HK6</v>
      </c>
      <c r="C1146" s="39" t="str">
        <f>'Gene Table'!B1146</f>
        <v>P16</v>
      </c>
      <c r="D1146" s="145"/>
      <c r="E1146" s="145"/>
      <c r="F1146" s="145"/>
      <c r="G1146" s="145"/>
      <c r="H1146" s="145"/>
      <c r="I1146" s="145"/>
      <c r="J1146" s="145"/>
      <c r="K1146" s="145"/>
      <c r="L1146" s="145"/>
      <c r="M1146" s="145"/>
      <c r="N1146" s="148"/>
      <c r="O1146" s="149"/>
    </row>
    <row r="1147" spans="1:15">
      <c r="A1147" s="80"/>
      <c r="B1147" s="39" t="str">
        <f>'Gene Table'!E1147</f>
        <v>RT</v>
      </c>
      <c r="C1147" s="39" t="str">
        <f>'Gene Table'!B1147</f>
        <v>P17</v>
      </c>
      <c r="D1147" s="145"/>
      <c r="E1147" s="145"/>
      <c r="F1147" s="145"/>
      <c r="G1147" s="145"/>
      <c r="H1147" s="145"/>
      <c r="I1147" s="145"/>
      <c r="J1147" s="145"/>
      <c r="K1147" s="145"/>
      <c r="L1147" s="145"/>
      <c r="M1147" s="145"/>
      <c r="N1147" s="148"/>
      <c r="O1147" s="149"/>
    </row>
    <row r="1148" spans="1:15">
      <c r="A1148" s="80"/>
      <c r="B1148" s="39" t="str">
        <f>'Gene Table'!E1148</f>
        <v>RT</v>
      </c>
      <c r="C1148" s="39" t="str">
        <f>'Gene Table'!B1148</f>
        <v>P18</v>
      </c>
      <c r="D1148" s="145"/>
      <c r="E1148" s="145"/>
      <c r="F1148" s="145"/>
      <c r="G1148" s="145"/>
      <c r="H1148" s="145"/>
      <c r="I1148" s="145"/>
      <c r="J1148" s="145"/>
      <c r="K1148" s="145"/>
      <c r="L1148" s="145"/>
      <c r="M1148" s="145"/>
      <c r="N1148" s="148"/>
      <c r="O1148" s="149"/>
    </row>
    <row r="1149" spans="1:15">
      <c r="A1149" s="80"/>
      <c r="B1149" s="39" t="str">
        <f>'Gene Table'!E1149</f>
        <v>RT</v>
      </c>
      <c r="C1149" s="39" t="str">
        <f>'Gene Table'!B1149</f>
        <v>P19</v>
      </c>
      <c r="D1149" s="145"/>
      <c r="E1149" s="145"/>
      <c r="F1149" s="145"/>
      <c r="G1149" s="145"/>
      <c r="H1149" s="145"/>
      <c r="I1149" s="145"/>
      <c r="J1149" s="145"/>
      <c r="K1149" s="145"/>
      <c r="L1149" s="145"/>
      <c r="M1149" s="145"/>
      <c r="N1149" s="148"/>
      <c r="O1149" s="149"/>
    </row>
    <row r="1150" spans="1:15">
      <c r="A1150" s="80"/>
      <c r="B1150" s="39" t="str">
        <f>'Gene Table'!E1150</f>
        <v>RT</v>
      </c>
      <c r="C1150" s="39" t="str">
        <f>'Gene Table'!B1150</f>
        <v>P20</v>
      </c>
      <c r="D1150" s="145"/>
      <c r="E1150" s="145"/>
      <c r="F1150" s="145"/>
      <c r="G1150" s="145"/>
      <c r="H1150" s="145"/>
      <c r="I1150" s="145"/>
      <c r="J1150" s="145"/>
      <c r="K1150" s="145"/>
      <c r="L1150" s="145"/>
      <c r="M1150" s="145"/>
      <c r="N1150" s="148"/>
      <c r="O1150" s="149"/>
    </row>
    <row r="1151" spans="1:15">
      <c r="A1151" s="80"/>
      <c r="B1151" s="39" t="str">
        <f>'Gene Table'!E1151</f>
        <v>PCR</v>
      </c>
      <c r="C1151" s="39" t="str">
        <f>'Gene Table'!B1151</f>
        <v>P21</v>
      </c>
      <c r="D1151" s="145"/>
      <c r="E1151" s="145"/>
      <c r="F1151" s="145"/>
      <c r="G1151" s="145"/>
      <c r="H1151" s="145"/>
      <c r="I1151" s="145"/>
      <c r="J1151" s="145"/>
      <c r="K1151" s="145"/>
      <c r="L1151" s="145"/>
      <c r="M1151" s="145"/>
      <c r="N1151" s="148"/>
      <c r="O1151" s="149"/>
    </row>
    <row r="1152" spans="1:15">
      <c r="A1152" s="80"/>
      <c r="B1152" s="39" t="str">
        <f>'Gene Table'!E1152</f>
        <v>PCR</v>
      </c>
      <c r="C1152" s="39" t="str">
        <f>'Gene Table'!B1152</f>
        <v>P22</v>
      </c>
      <c r="D1152" s="145"/>
      <c r="E1152" s="145"/>
      <c r="F1152" s="145"/>
      <c r="G1152" s="145"/>
      <c r="H1152" s="145"/>
      <c r="I1152" s="145"/>
      <c r="J1152" s="145"/>
      <c r="K1152" s="145"/>
      <c r="L1152" s="145"/>
      <c r="M1152" s="145"/>
      <c r="N1152" s="148"/>
      <c r="O1152" s="149"/>
    </row>
    <row r="1153" spans="1:15">
      <c r="A1153" s="80"/>
      <c r="B1153" s="39" t="str">
        <f>'Gene Table'!E1153</f>
        <v>PCR</v>
      </c>
      <c r="C1153" s="39" t="str">
        <f>'Gene Table'!B1153</f>
        <v>P23</v>
      </c>
      <c r="D1153" s="145"/>
      <c r="E1153" s="145"/>
      <c r="F1153" s="145"/>
      <c r="G1153" s="145"/>
      <c r="H1153" s="145"/>
      <c r="I1153" s="145"/>
      <c r="J1153" s="145"/>
      <c r="K1153" s="145"/>
      <c r="L1153" s="145"/>
      <c r="M1153" s="145"/>
      <c r="N1153" s="148"/>
      <c r="O1153" s="149"/>
    </row>
    <row r="1154" spans="1:15">
      <c r="A1154" s="94"/>
      <c r="B1154" s="39" t="str">
        <f>'Gene Table'!E1154</f>
        <v>PCR</v>
      </c>
      <c r="C1154" s="39" t="str">
        <f>'Gene Table'!B1154</f>
        <v>P24</v>
      </c>
      <c r="D1154" s="145"/>
      <c r="E1154" s="145"/>
      <c r="F1154" s="145"/>
      <c r="G1154" s="145"/>
      <c r="H1154" s="145"/>
      <c r="I1154" s="145"/>
      <c r="J1154" s="145"/>
      <c r="K1154" s="145"/>
      <c r="L1154" s="145"/>
      <c r="M1154" s="145"/>
      <c r="N1154" s="148"/>
      <c r="O1154" s="149"/>
    </row>
    <row r="1155" spans="1:15">
      <c r="A1155" s="78" t="str">
        <f>'Gene Table'!A1155</f>
        <v>Plate 4</v>
      </c>
      <c r="B1155" s="39" t="str">
        <f>'Gene Table'!E1155</f>
        <v>hsa-miR-3913-5p</v>
      </c>
      <c r="C1155" s="39" t="str">
        <f>'Gene Table'!B1155</f>
        <v>A01</v>
      </c>
      <c r="D1155" s="145"/>
      <c r="E1155" s="145"/>
      <c r="F1155" s="145"/>
      <c r="G1155" s="145"/>
      <c r="H1155" s="145"/>
      <c r="I1155" s="145"/>
      <c r="J1155" s="145"/>
      <c r="K1155" s="145"/>
      <c r="L1155" s="145"/>
      <c r="M1155" s="145"/>
      <c r="N1155" s="148"/>
      <c r="O1155" s="149"/>
    </row>
    <row r="1156" spans="1:15">
      <c r="A1156" s="80"/>
      <c r="B1156" s="39" t="str">
        <f>'Gene Table'!E1156</f>
        <v>hsa-miR-3135b</v>
      </c>
      <c r="C1156" s="39" t="str">
        <f>'Gene Table'!B1156</f>
        <v>A02</v>
      </c>
      <c r="D1156" s="145"/>
      <c r="E1156" s="145"/>
      <c r="F1156" s="145"/>
      <c r="G1156" s="145"/>
      <c r="H1156" s="145"/>
      <c r="I1156" s="145"/>
      <c r="J1156" s="145"/>
      <c r="K1156" s="145"/>
      <c r="L1156" s="145"/>
      <c r="M1156" s="145"/>
      <c r="N1156" s="148"/>
      <c r="O1156" s="149"/>
    </row>
    <row r="1157" spans="1:15">
      <c r="A1157" s="80"/>
      <c r="B1157" s="39" t="str">
        <f>'Gene Table'!E1157</f>
        <v>hsa-miR-3914</v>
      </c>
      <c r="C1157" s="39" t="str">
        <f>'Gene Table'!B1157</f>
        <v>A03</v>
      </c>
      <c r="D1157" s="145"/>
      <c r="E1157" s="145"/>
      <c r="F1157" s="145"/>
      <c r="G1157" s="145"/>
      <c r="H1157" s="145"/>
      <c r="I1157" s="145"/>
      <c r="J1157" s="145"/>
      <c r="K1157" s="145"/>
      <c r="L1157" s="145"/>
      <c r="M1157" s="145"/>
      <c r="N1157" s="148"/>
      <c r="O1157" s="149"/>
    </row>
    <row r="1158" spans="1:15">
      <c r="A1158" s="80"/>
      <c r="B1158" s="39" t="str">
        <f>'Gene Table'!E1158</f>
        <v>hsa-miR-4462</v>
      </c>
      <c r="C1158" s="39" t="str">
        <f>'Gene Table'!B1158</f>
        <v>A04</v>
      </c>
      <c r="D1158" s="145"/>
      <c r="E1158" s="145"/>
      <c r="F1158" s="145"/>
      <c r="G1158" s="145"/>
      <c r="H1158" s="145"/>
      <c r="I1158" s="145"/>
      <c r="J1158" s="145"/>
      <c r="K1158" s="145"/>
      <c r="L1158" s="145"/>
      <c r="M1158" s="145"/>
      <c r="N1158" s="148"/>
      <c r="O1158" s="149"/>
    </row>
    <row r="1159" spans="1:15">
      <c r="A1159" s="80"/>
      <c r="B1159" s="39" t="str">
        <f>'Gene Table'!E1159</f>
        <v>hsa-miR-3915</v>
      </c>
      <c r="C1159" s="39" t="str">
        <f>'Gene Table'!B1159</f>
        <v>A05</v>
      </c>
      <c r="D1159" s="145"/>
      <c r="E1159" s="145"/>
      <c r="F1159" s="145"/>
      <c r="G1159" s="145"/>
      <c r="H1159" s="145"/>
      <c r="I1159" s="145"/>
      <c r="J1159" s="145"/>
      <c r="K1159" s="145"/>
      <c r="L1159" s="145"/>
      <c r="M1159" s="145"/>
      <c r="N1159" s="148"/>
      <c r="O1159" s="149"/>
    </row>
    <row r="1160" spans="1:15">
      <c r="A1160" s="80"/>
      <c r="B1160" s="39" t="str">
        <f>'Gene Table'!E1160</f>
        <v>hsa-miR-4463</v>
      </c>
      <c r="C1160" s="39" t="str">
        <f>'Gene Table'!B1160</f>
        <v>A06</v>
      </c>
      <c r="D1160" s="145"/>
      <c r="E1160" s="145"/>
      <c r="F1160" s="145"/>
      <c r="G1160" s="145"/>
      <c r="H1160" s="145"/>
      <c r="I1160" s="145"/>
      <c r="J1160" s="145"/>
      <c r="K1160" s="145"/>
      <c r="L1160" s="145"/>
      <c r="M1160" s="145"/>
      <c r="N1160" s="148"/>
      <c r="O1160" s="149"/>
    </row>
    <row r="1161" spans="1:15">
      <c r="A1161" s="80"/>
      <c r="B1161" s="39" t="str">
        <f>'Gene Table'!E1161</f>
        <v>hsa-miR-3916</v>
      </c>
      <c r="C1161" s="39" t="str">
        <f>'Gene Table'!B1161</f>
        <v>A07</v>
      </c>
      <c r="D1161" s="145"/>
      <c r="E1161" s="145"/>
      <c r="F1161" s="145"/>
      <c r="G1161" s="145"/>
      <c r="H1161" s="145"/>
      <c r="I1161" s="145"/>
      <c r="J1161" s="145"/>
      <c r="K1161" s="145"/>
      <c r="L1161" s="145"/>
      <c r="M1161" s="145"/>
      <c r="N1161" s="148"/>
      <c r="O1161" s="149"/>
    </row>
    <row r="1162" spans="1:15">
      <c r="A1162" s="80"/>
      <c r="B1162" s="39" t="str">
        <f>'Gene Table'!E1162</f>
        <v>hsa-miR-4464</v>
      </c>
      <c r="C1162" s="39" t="str">
        <f>'Gene Table'!B1162</f>
        <v>A08</v>
      </c>
      <c r="D1162" s="145"/>
      <c r="E1162" s="145"/>
      <c r="F1162" s="145"/>
      <c r="G1162" s="145"/>
      <c r="H1162" s="145"/>
      <c r="I1162" s="145"/>
      <c r="J1162" s="145"/>
      <c r="K1162" s="145"/>
      <c r="L1162" s="145"/>
      <c r="M1162" s="145"/>
      <c r="N1162" s="148"/>
      <c r="O1162" s="149"/>
    </row>
    <row r="1163" spans="1:15">
      <c r="A1163" s="80"/>
      <c r="B1163" s="39" t="str">
        <f>'Gene Table'!E1163</f>
        <v>hsa-miR-3918</v>
      </c>
      <c r="C1163" s="39" t="str">
        <f>'Gene Table'!B1163</f>
        <v>A09</v>
      </c>
      <c r="D1163" s="145"/>
      <c r="E1163" s="145"/>
      <c r="F1163" s="145"/>
      <c r="G1163" s="145"/>
      <c r="H1163" s="145"/>
      <c r="I1163" s="145"/>
      <c r="J1163" s="145"/>
      <c r="K1163" s="145"/>
      <c r="L1163" s="145"/>
      <c r="M1163" s="145"/>
      <c r="N1163" s="148"/>
      <c r="O1163" s="149"/>
    </row>
    <row r="1164" spans="1:15">
      <c r="A1164" s="80"/>
      <c r="B1164" s="39" t="str">
        <f>'Gene Table'!E1164</f>
        <v>hsa-miR-548ai</v>
      </c>
      <c r="C1164" s="39" t="str">
        <f>'Gene Table'!B1164</f>
        <v>A10</v>
      </c>
      <c r="D1164" s="145"/>
      <c r="E1164" s="145"/>
      <c r="F1164" s="145"/>
      <c r="G1164" s="145"/>
      <c r="H1164" s="145"/>
      <c r="I1164" s="145"/>
      <c r="J1164" s="145"/>
      <c r="K1164" s="145"/>
      <c r="L1164" s="145"/>
      <c r="M1164" s="145"/>
      <c r="N1164" s="148"/>
      <c r="O1164" s="149"/>
    </row>
    <row r="1165" spans="1:15">
      <c r="A1165" s="80"/>
      <c r="B1165" s="39" t="str">
        <f>'Gene Table'!E1165</f>
        <v>hsa-miR-3919</v>
      </c>
      <c r="C1165" s="39" t="str">
        <f>'Gene Table'!B1165</f>
        <v>A11</v>
      </c>
      <c r="D1165" s="145"/>
      <c r="E1165" s="145"/>
      <c r="F1165" s="145"/>
      <c r="G1165" s="145"/>
      <c r="H1165" s="145"/>
      <c r="I1165" s="145"/>
      <c r="J1165" s="145"/>
      <c r="K1165" s="145"/>
      <c r="L1165" s="145"/>
      <c r="M1165" s="145"/>
      <c r="N1165" s="148"/>
      <c r="O1165" s="149"/>
    </row>
    <row r="1166" spans="1:15">
      <c r="A1166" s="80"/>
      <c r="B1166" s="39" t="str">
        <f>'Gene Table'!E1166</f>
        <v>hsa-miR-548aj-3p</v>
      </c>
      <c r="C1166" s="39" t="str">
        <f>'Gene Table'!B1166</f>
        <v>A12</v>
      </c>
      <c r="D1166" s="145"/>
      <c r="E1166" s="145"/>
      <c r="F1166" s="145"/>
      <c r="G1166" s="145"/>
      <c r="H1166" s="145"/>
      <c r="I1166" s="145"/>
      <c r="J1166" s="145"/>
      <c r="K1166" s="145"/>
      <c r="L1166" s="145"/>
      <c r="M1166" s="145"/>
      <c r="N1166" s="148"/>
      <c r="O1166" s="149"/>
    </row>
    <row r="1167" spans="1:15">
      <c r="A1167" s="80"/>
      <c r="B1167" s="39" t="str">
        <f>'Gene Table'!E1167</f>
        <v>hsa-miR-3920</v>
      </c>
      <c r="C1167" s="39" t="str">
        <f>'Gene Table'!B1167</f>
        <v>A13</v>
      </c>
      <c r="D1167" s="145"/>
      <c r="E1167" s="145"/>
      <c r="F1167" s="145"/>
      <c r="G1167" s="145"/>
      <c r="H1167" s="145"/>
      <c r="I1167" s="145"/>
      <c r="J1167" s="145"/>
      <c r="K1167" s="145"/>
      <c r="L1167" s="145"/>
      <c r="M1167" s="145"/>
      <c r="N1167" s="148"/>
      <c r="O1167" s="149"/>
    </row>
    <row r="1168" spans="1:15">
      <c r="A1168" s="80"/>
      <c r="B1168" s="39" t="str">
        <f>'Gene Table'!E1168</f>
        <v>hsa-miR-4465</v>
      </c>
      <c r="C1168" s="39" t="str">
        <f>'Gene Table'!B1168</f>
        <v>A14</v>
      </c>
      <c r="D1168" s="145"/>
      <c r="E1168" s="145"/>
      <c r="F1168" s="145"/>
      <c r="G1168" s="145"/>
      <c r="H1168" s="145"/>
      <c r="I1168" s="145"/>
      <c r="J1168" s="145"/>
      <c r="K1168" s="145"/>
      <c r="L1168" s="145"/>
      <c r="M1168" s="145"/>
      <c r="N1168" s="148"/>
      <c r="O1168" s="149"/>
    </row>
    <row r="1169" spans="1:15">
      <c r="A1169" s="80"/>
      <c r="B1169" s="39" t="str">
        <f>'Gene Table'!E1169</f>
        <v>hsa-miR-3921</v>
      </c>
      <c r="C1169" s="39" t="str">
        <f>'Gene Table'!B1169</f>
        <v>A15</v>
      </c>
      <c r="D1169" s="145"/>
      <c r="E1169" s="145"/>
      <c r="F1169" s="145"/>
      <c r="G1169" s="145"/>
      <c r="H1169" s="145"/>
      <c r="I1169" s="145"/>
      <c r="J1169" s="145"/>
      <c r="K1169" s="145"/>
      <c r="L1169" s="145"/>
      <c r="M1169" s="145"/>
      <c r="N1169" s="148"/>
      <c r="O1169" s="149"/>
    </row>
    <row r="1170" spans="1:15">
      <c r="A1170" s="80"/>
      <c r="B1170" s="39" t="str">
        <f>'Gene Table'!E1170</f>
        <v>hsa-miR-4466</v>
      </c>
      <c r="C1170" s="39" t="str">
        <f>'Gene Table'!B1170</f>
        <v>A16</v>
      </c>
      <c r="D1170" s="145"/>
      <c r="E1170" s="145"/>
      <c r="F1170" s="145"/>
      <c r="G1170" s="145"/>
      <c r="H1170" s="145"/>
      <c r="I1170" s="145"/>
      <c r="J1170" s="145"/>
      <c r="K1170" s="145"/>
      <c r="L1170" s="145"/>
      <c r="M1170" s="145"/>
      <c r="N1170" s="148"/>
      <c r="O1170" s="149"/>
    </row>
    <row r="1171" spans="1:15">
      <c r="A1171" s="80"/>
      <c r="B1171" s="39" t="str">
        <f>'Gene Table'!E1171</f>
        <v>hsa-miR-3922-3p</v>
      </c>
      <c r="C1171" s="39" t="str">
        <f>'Gene Table'!B1171</f>
        <v>A17</v>
      </c>
      <c r="D1171" s="145"/>
      <c r="E1171" s="145"/>
      <c r="F1171" s="145"/>
      <c r="G1171" s="145"/>
      <c r="H1171" s="145"/>
      <c r="I1171" s="145"/>
      <c r="J1171" s="145"/>
      <c r="K1171" s="145"/>
      <c r="L1171" s="145"/>
      <c r="M1171" s="145"/>
      <c r="N1171" s="148"/>
      <c r="O1171" s="149"/>
    </row>
    <row r="1172" spans="1:15">
      <c r="A1172" s="80"/>
      <c r="B1172" s="39" t="str">
        <f>'Gene Table'!E1172</f>
        <v>hsa-miR-4467</v>
      </c>
      <c r="C1172" s="39" t="str">
        <f>'Gene Table'!B1172</f>
        <v>A18</v>
      </c>
      <c r="D1172" s="145"/>
      <c r="E1172" s="145"/>
      <c r="F1172" s="145"/>
      <c r="G1172" s="145"/>
      <c r="H1172" s="145"/>
      <c r="I1172" s="145"/>
      <c r="J1172" s="145"/>
      <c r="K1172" s="145"/>
      <c r="L1172" s="145"/>
      <c r="M1172" s="145"/>
      <c r="N1172" s="148"/>
      <c r="O1172" s="149"/>
    </row>
    <row r="1173" spans="1:15">
      <c r="A1173" s="80"/>
      <c r="B1173" s="39" t="str">
        <f>'Gene Table'!E1173</f>
        <v>hsa-miR-3923</v>
      </c>
      <c r="C1173" s="39" t="str">
        <f>'Gene Table'!B1173</f>
        <v>A19</v>
      </c>
      <c r="D1173" s="145"/>
      <c r="E1173" s="145"/>
      <c r="F1173" s="145"/>
      <c r="G1173" s="145"/>
      <c r="H1173" s="145"/>
      <c r="I1173" s="145"/>
      <c r="J1173" s="145"/>
      <c r="K1173" s="145"/>
      <c r="L1173" s="145"/>
      <c r="M1173" s="145"/>
      <c r="N1173" s="148"/>
      <c r="O1173" s="149"/>
    </row>
    <row r="1174" spans="1:15">
      <c r="A1174" s="80"/>
      <c r="B1174" s="39" t="str">
        <f>'Gene Table'!E1174</f>
        <v>hsa-miR-4468</v>
      </c>
      <c r="C1174" s="39" t="str">
        <f>'Gene Table'!B1174</f>
        <v>A20</v>
      </c>
      <c r="D1174" s="145"/>
      <c r="E1174" s="145"/>
      <c r="F1174" s="145"/>
      <c r="G1174" s="145"/>
      <c r="H1174" s="145"/>
      <c r="I1174" s="145"/>
      <c r="J1174" s="145"/>
      <c r="K1174" s="145"/>
      <c r="L1174" s="145"/>
      <c r="M1174" s="145"/>
      <c r="N1174" s="148"/>
      <c r="O1174" s="149"/>
    </row>
    <row r="1175" spans="1:15">
      <c r="A1175" s="80"/>
      <c r="B1175" s="39" t="str">
        <f>'Gene Table'!E1175</f>
        <v>hsa-miR-3924</v>
      </c>
      <c r="C1175" s="39" t="str">
        <f>'Gene Table'!B1175</f>
        <v>A21</v>
      </c>
      <c r="D1175" s="145"/>
      <c r="E1175" s="145"/>
      <c r="F1175" s="145"/>
      <c r="G1175" s="145"/>
      <c r="H1175" s="145"/>
      <c r="I1175" s="145"/>
      <c r="J1175" s="145"/>
      <c r="K1175" s="145"/>
      <c r="L1175" s="145"/>
      <c r="M1175" s="145"/>
      <c r="N1175" s="148"/>
      <c r="O1175" s="149"/>
    </row>
    <row r="1176" spans="1:15">
      <c r="A1176" s="80"/>
      <c r="B1176" s="39" t="str">
        <f>'Gene Table'!E1176</f>
        <v>hsa-miR-4470</v>
      </c>
      <c r="C1176" s="39" t="str">
        <f>'Gene Table'!B1176</f>
        <v>A22</v>
      </c>
      <c r="D1176" s="145"/>
      <c r="E1176" s="145"/>
      <c r="F1176" s="145"/>
      <c r="G1176" s="145"/>
      <c r="H1176" s="145"/>
      <c r="I1176" s="145"/>
      <c r="J1176" s="145"/>
      <c r="K1176" s="145"/>
      <c r="L1176" s="145"/>
      <c r="M1176" s="145"/>
      <c r="N1176" s="148"/>
      <c r="O1176" s="149"/>
    </row>
    <row r="1177" spans="1:15">
      <c r="A1177" s="80"/>
      <c r="B1177" s="39" t="str">
        <f>'Gene Table'!E1177</f>
        <v>hsa-miR-3925-5p</v>
      </c>
      <c r="C1177" s="39" t="str">
        <f>'Gene Table'!B1177</f>
        <v>A23</v>
      </c>
      <c r="D1177" s="145"/>
      <c r="E1177" s="145"/>
      <c r="F1177" s="145"/>
      <c r="G1177" s="145"/>
      <c r="H1177" s="145"/>
      <c r="I1177" s="145"/>
      <c r="J1177" s="145"/>
      <c r="K1177" s="145"/>
      <c r="L1177" s="145"/>
      <c r="M1177" s="145"/>
      <c r="N1177" s="148"/>
      <c r="O1177" s="149"/>
    </row>
    <row r="1178" spans="1:15">
      <c r="A1178" s="80"/>
      <c r="B1178" s="39" t="str">
        <f>'Gene Table'!E1178</f>
        <v>hsa-miR-4471</v>
      </c>
      <c r="C1178" s="39" t="str">
        <f>'Gene Table'!B1178</f>
        <v>A24</v>
      </c>
      <c r="D1178" s="145"/>
      <c r="E1178" s="145"/>
      <c r="F1178" s="145"/>
      <c r="G1178" s="145"/>
      <c r="H1178" s="145"/>
      <c r="I1178" s="145"/>
      <c r="J1178" s="145"/>
      <c r="K1178" s="145"/>
      <c r="L1178" s="145"/>
      <c r="M1178" s="145"/>
      <c r="N1178" s="148"/>
      <c r="O1178" s="149"/>
    </row>
    <row r="1179" spans="1:15">
      <c r="A1179" s="80"/>
      <c r="B1179" s="39" t="str">
        <f>'Gene Table'!E1179</f>
        <v>hsa-miR-3975</v>
      </c>
      <c r="C1179" s="39" t="str">
        <f>'Gene Table'!B1179</f>
        <v>B01</v>
      </c>
      <c r="D1179" s="145"/>
      <c r="E1179" s="145"/>
      <c r="F1179" s="145"/>
      <c r="G1179" s="145"/>
      <c r="H1179" s="145"/>
      <c r="I1179" s="145"/>
      <c r="J1179" s="145"/>
      <c r="K1179" s="145"/>
      <c r="L1179" s="145"/>
      <c r="M1179" s="145"/>
      <c r="N1179" s="148"/>
      <c r="O1179" s="149"/>
    </row>
    <row r="1180" spans="1:15">
      <c r="A1180" s="80"/>
      <c r="B1180" s="39" t="str">
        <f>'Gene Table'!E1180</f>
        <v>hsa-miR-4686</v>
      </c>
      <c r="C1180" s="39" t="str">
        <f>'Gene Table'!B1180</f>
        <v>B02</v>
      </c>
      <c r="D1180" s="145"/>
      <c r="E1180" s="145"/>
      <c r="F1180" s="145"/>
      <c r="G1180" s="145"/>
      <c r="H1180" s="145"/>
      <c r="I1180" s="145"/>
      <c r="J1180" s="145"/>
      <c r="K1180" s="145"/>
      <c r="L1180" s="145"/>
      <c r="M1180" s="145"/>
      <c r="N1180" s="148"/>
      <c r="O1180" s="149"/>
    </row>
    <row r="1181" spans="1:15">
      <c r="A1181" s="80"/>
      <c r="B1181" s="39" t="str">
        <f>'Gene Table'!E1181</f>
        <v>hsa-miR-3977</v>
      </c>
      <c r="C1181" s="39" t="str">
        <f>'Gene Table'!B1181</f>
        <v>B03</v>
      </c>
      <c r="D1181" s="145"/>
      <c r="E1181" s="145"/>
      <c r="F1181" s="145"/>
      <c r="G1181" s="145"/>
      <c r="H1181" s="145"/>
      <c r="I1181" s="145"/>
      <c r="J1181" s="145"/>
      <c r="K1181" s="145"/>
      <c r="L1181" s="145"/>
      <c r="M1181" s="145"/>
      <c r="N1181" s="148"/>
      <c r="O1181" s="149"/>
    </row>
    <row r="1182" spans="1:15">
      <c r="A1182" s="80"/>
      <c r="B1182" s="39" t="str">
        <f>'Gene Table'!E1182</f>
        <v>hsa-miR-4687-5p</v>
      </c>
      <c r="C1182" s="39" t="str">
        <f>'Gene Table'!B1182</f>
        <v>B04</v>
      </c>
      <c r="D1182" s="145"/>
      <c r="E1182" s="145"/>
      <c r="F1182" s="145"/>
      <c r="G1182" s="145"/>
      <c r="H1182" s="145"/>
      <c r="I1182" s="145"/>
      <c r="J1182" s="145"/>
      <c r="K1182" s="145"/>
      <c r="L1182" s="145"/>
      <c r="M1182" s="145"/>
      <c r="N1182" s="148"/>
      <c r="O1182" s="149"/>
    </row>
    <row r="1183" spans="1:15">
      <c r="A1183" s="80"/>
      <c r="B1183" s="39" t="str">
        <f>'Gene Table'!E1183</f>
        <v>hsa-miR-3978</v>
      </c>
      <c r="C1183" s="39" t="str">
        <f>'Gene Table'!B1183</f>
        <v>B05</v>
      </c>
      <c r="D1183" s="145"/>
      <c r="E1183" s="145"/>
      <c r="F1183" s="145"/>
      <c r="G1183" s="145"/>
      <c r="H1183" s="145"/>
      <c r="I1183" s="145"/>
      <c r="J1183" s="145"/>
      <c r="K1183" s="145"/>
      <c r="L1183" s="145"/>
      <c r="M1183" s="145"/>
      <c r="N1183" s="148"/>
      <c r="O1183" s="149"/>
    </row>
    <row r="1184" spans="1:15">
      <c r="A1184" s="80"/>
      <c r="B1184" s="39" t="str">
        <f>'Gene Table'!E1184</f>
        <v>hsa-miR-4687-3p</v>
      </c>
      <c r="C1184" s="39" t="str">
        <f>'Gene Table'!B1184</f>
        <v>B06</v>
      </c>
      <c r="D1184" s="145"/>
      <c r="E1184" s="145"/>
      <c r="F1184" s="145"/>
      <c r="G1184" s="145"/>
      <c r="H1184" s="145"/>
      <c r="I1184" s="145"/>
      <c r="J1184" s="145"/>
      <c r="K1184" s="145"/>
      <c r="L1184" s="145"/>
      <c r="M1184" s="145"/>
      <c r="N1184" s="148"/>
      <c r="O1184" s="149"/>
    </row>
    <row r="1185" spans="1:15">
      <c r="A1185" s="80"/>
      <c r="B1185" s="39" t="str">
        <f>'Gene Table'!E1185</f>
        <v>hsa-miR-4632</v>
      </c>
      <c r="C1185" s="39" t="str">
        <f>'Gene Table'!B1185</f>
        <v>B07</v>
      </c>
      <c r="D1185" s="145"/>
      <c r="E1185" s="145"/>
      <c r="F1185" s="145"/>
      <c r="G1185" s="145"/>
      <c r="H1185" s="145"/>
      <c r="I1185" s="145"/>
      <c r="J1185" s="145"/>
      <c r="K1185" s="145"/>
      <c r="L1185" s="145"/>
      <c r="M1185" s="145"/>
      <c r="N1185" s="148"/>
      <c r="O1185" s="149"/>
    </row>
    <row r="1186" spans="1:15">
      <c r="A1186" s="80"/>
      <c r="B1186" s="39" t="str">
        <f>'Gene Table'!E1186</f>
        <v>hsa-miR-1343</v>
      </c>
      <c r="C1186" s="39" t="str">
        <f>'Gene Table'!B1186</f>
        <v>B08</v>
      </c>
      <c r="D1186" s="145"/>
      <c r="E1186" s="145"/>
      <c r="F1186" s="145"/>
      <c r="G1186" s="145"/>
      <c r="H1186" s="145"/>
      <c r="I1186" s="145"/>
      <c r="J1186" s="145"/>
      <c r="K1186" s="145"/>
      <c r="L1186" s="145"/>
      <c r="M1186" s="145"/>
      <c r="N1186" s="148"/>
      <c r="O1186" s="149"/>
    </row>
    <row r="1187" spans="1:15">
      <c r="A1187" s="80"/>
      <c r="B1187" s="39" t="str">
        <f>'Gene Table'!E1187</f>
        <v>hsa-miR-4633-3p</v>
      </c>
      <c r="C1187" s="39" t="str">
        <f>'Gene Table'!B1187</f>
        <v>B09</v>
      </c>
      <c r="D1187" s="145"/>
      <c r="E1187" s="145"/>
      <c r="F1187" s="145"/>
      <c r="G1187" s="145"/>
      <c r="H1187" s="145"/>
      <c r="I1187" s="145"/>
      <c r="J1187" s="145"/>
      <c r="K1187" s="145"/>
      <c r="L1187" s="145"/>
      <c r="M1187" s="145"/>
      <c r="N1187" s="148"/>
      <c r="O1187" s="149"/>
    </row>
    <row r="1188" spans="1:15">
      <c r="A1188" s="80"/>
      <c r="B1188" s="39" t="str">
        <f>'Gene Table'!E1188</f>
        <v>hsa-miR-4688</v>
      </c>
      <c r="C1188" s="39" t="str">
        <f>'Gene Table'!B1188</f>
        <v>B10</v>
      </c>
      <c r="D1188" s="145"/>
      <c r="E1188" s="145"/>
      <c r="F1188" s="145"/>
      <c r="G1188" s="145"/>
      <c r="H1188" s="145"/>
      <c r="I1188" s="145"/>
      <c r="J1188" s="145"/>
      <c r="K1188" s="145"/>
      <c r="L1188" s="145"/>
      <c r="M1188" s="145"/>
      <c r="N1188" s="148"/>
      <c r="O1188" s="149"/>
    </row>
    <row r="1189" spans="1:15">
      <c r="A1189" s="80"/>
      <c r="B1189" s="39" t="str">
        <f>'Gene Table'!E1189</f>
        <v>hsa-miR-4634</v>
      </c>
      <c r="C1189" s="39" t="str">
        <f>'Gene Table'!B1189</f>
        <v>B11</v>
      </c>
      <c r="D1189" s="145"/>
      <c r="E1189" s="145"/>
      <c r="F1189" s="145"/>
      <c r="G1189" s="145"/>
      <c r="H1189" s="145"/>
      <c r="I1189" s="145"/>
      <c r="J1189" s="145"/>
      <c r="K1189" s="145"/>
      <c r="L1189" s="145"/>
      <c r="M1189" s="145"/>
      <c r="N1189" s="148"/>
      <c r="O1189" s="149"/>
    </row>
    <row r="1190" spans="1:15">
      <c r="A1190" s="80"/>
      <c r="B1190" s="39" t="str">
        <f>'Gene Table'!E1190</f>
        <v>hsa-miR-4689</v>
      </c>
      <c r="C1190" s="39" t="str">
        <f>'Gene Table'!B1190</f>
        <v>B12</v>
      </c>
      <c r="D1190" s="145"/>
      <c r="E1190" s="145"/>
      <c r="F1190" s="145"/>
      <c r="G1190" s="145"/>
      <c r="H1190" s="145"/>
      <c r="I1190" s="145"/>
      <c r="J1190" s="145"/>
      <c r="K1190" s="145"/>
      <c r="L1190" s="145"/>
      <c r="M1190" s="145"/>
      <c r="N1190" s="148"/>
      <c r="O1190" s="149"/>
    </row>
    <row r="1191" spans="1:15">
      <c r="A1191" s="80"/>
      <c r="B1191" s="39" t="str">
        <f>'Gene Table'!E1191</f>
        <v>hsa-miR-4635</v>
      </c>
      <c r="C1191" s="39" t="str">
        <f>'Gene Table'!B1191</f>
        <v>B13</v>
      </c>
      <c r="D1191" s="145"/>
      <c r="E1191" s="145"/>
      <c r="F1191" s="145"/>
      <c r="G1191" s="145"/>
      <c r="H1191" s="145"/>
      <c r="I1191" s="145"/>
      <c r="J1191" s="145"/>
      <c r="K1191" s="145"/>
      <c r="L1191" s="145"/>
      <c r="M1191" s="145"/>
      <c r="N1191" s="148"/>
      <c r="O1191" s="149"/>
    </row>
    <row r="1192" spans="1:15">
      <c r="A1192" s="80"/>
      <c r="B1192" s="39" t="str">
        <f>'Gene Table'!E1192</f>
        <v>hsa-miR-4690-5p</v>
      </c>
      <c r="C1192" s="39" t="str">
        <f>'Gene Table'!B1192</f>
        <v>B14</v>
      </c>
      <c r="D1192" s="145"/>
      <c r="E1192" s="145"/>
      <c r="F1192" s="145"/>
      <c r="G1192" s="145"/>
      <c r="H1192" s="145"/>
      <c r="I1192" s="145"/>
      <c r="J1192" s="145"/>
      <c r="K1192" s="145"/>
      <c r="L1192" s="145"/>
      <c r="M1192" s="145"/>
      <c r="N1192" s="148"/>
      <c r="O1192" s="149"/>
    </row>
    <row r="1193" spans="1:15">
      <c r="A1193" s="80"/>
      <c r="B1193" s="39" t="str">
        <f>'Gene Table'!E1193</f>
        <v>hsa-miR-4636</v>
      </c>
      <c r="C1193" s="39" t="str">
        <f>'Gene Table'!B1193</f>
        <v>B15</v>
      </c>
      <c r="D1193" s="145"/>
      <c r="E1193" s="145"/>
      <c r="F1193" s="145"/>
      <c r="G1193" s="145"/>
      <c r="H1193" s="145"/>
      <c r="I1193" s="145"/>
      <c r="J1193" s="145"/>
      <c r="K1193" s="145"/>
      <c r="L1193" s="145"/>
      <c r="M1193" s="145"/>
      <c r="N1193" s="148"/>
      <c r="O1193" s="149"/>
    </row>
    <row r="1194" spans="1:15">
      <c r="A1194" s="80"/>
      <c r="B1194" s="39" t="str">
        <f>'Gene Table'!E1194</f>
        <v>hsa-miR-4690-3p</v>
      </c>
      <c r="C1194" s="39" t="str">
        <f>'Gene Table'!B1194</f>
        <v>B16</v>
      </c>
      <c r="D1194" s="145"/>
      <c r="E1194" s="145"/>
      <c r="F1194" s="145"/>
      <c r="G1194" s="145"/>
      <c r="H1194" s="145"/>
      <c r="I1194" s="145"/>
      <c r="J1194" s="145"/>
      <c r="K1194" s="145"/>
      <c r="L1194" s="145"/>
      <c r="M1194" s="145"/>
      <c r="N1194" s="148"/>
      <c r="O1194" s="149"/>
    </row>
    <row r="1195" spans="1:15">
      <c r="A1195" s="80"/>
      <c r="B1195" s="39" t="str">
        <f>'Gene Table'!E1195</f>
        <v>hsa-miR-4637</v>
      </c>
      <c r="C1195" s="39" t="str">
        <f>'Gene Table'!B1195</f>
        <v>B17</v>
      </c>
      <c r="D1195" s="145"/>
      <c r="E1195" s="145"/>
      <c r="F1195" s="145"/>
      <c r="G1195" s="145"/>
      <c r="H1195" s="145"/>
      <c r="I1195" s="145"/>
      <c r="J1195" s="145"/>
      <c r="K1195" s="145"/>
      <c r="L1195" s="145"/>
      <c r="M1195" s="145"/>
      <c r="N1195" s="148"/>
      <c r="O1195" s="149"/>
    </row>
    <row r="1196" spans="1:15">
      <c r="A1196" s="80"/>
      <c r="B1196" s="39" t="str">
        <f>'Gene Table'!E1196</f>
        <v>hsa-miR-4691-5p</v>
      </c>
      <c r="C1196" s="39" t="str">
        <f>'Gene Table'!B1196</f>
        <v>B18</v>
      </c>
      <c r="D1196" s="145"/>
      <c r="E1196" s="145"/>
      <c r="F1196" s="145"/>
      <c r="G1196" s="145"/>
      <c r="H1196" s="145"/>
      <c r="I1196" s="145"/>
      <c r="J1196" s="145"/>
      <c r="K1196" s="145"/>
      <c r="L1196" s="145"/>
      <c r="M1196" s="145"/>
      <c r="N1196" s="148"/>
      <c r="O1196" s="149"/>
    </row>
    <row r="1197" spans="1:15">
      <c r="A1197" s="80"/>
      <c r="B1197" s="39" t="str">
        <f>'Gene Table'!E1197</f>
        <v>hsa-miR-4638-5p</v>
      </c>
      <c r="C1197" s="39" t="str">
        <f>'Gene Table'!B1197</f>
        <v>B19</v>
      </c>
      <c r="D1197" s="145"/>
      <c r="E1197" s="145"/>
      <c r="F1197" s="145"/>
      <c r="G1197" s="145"/>
      <c r="H1197" s="145"/>
      <c r="I1197" s="145"/>
      <c r="J1197" s="145"/>
      <c r="K1197" s="145"/>
      <c r="L1197" s="145"/>
      <c r="M1197" s="145"/>
      <c r="N1197" s="148"/>
      <c r="O1197" s="149"/>
    </row>
    <row r="1198" spans="1:15">
      <c r="A1198" s="80"/>
      <c r="B1198" s="39" t="str">
        <f>'Gene Table'!E1198</f>
        <v>hsa-miR-4691-3p</v>
      </c>
      <c r="C1198" s="39" t="str">
        <f>'Gene Table'!B1198</f>
        <v>B20</v>
      </c>
      <c r="D1198" s="145"/>
      <c r="E1198" s="145"/>
      <c r="F1198" s="145"/>
      <c r="G1198" s="145"/>
      <c r="H1198" s="145"/>
      <c r="I1198" s="145"/>
      <c r="J1198" s="145"/>
      <c r="K1198" s="145"/>
      <c r="L1198" s="145"/>
      <c r="M1198" s="145"/>
      <c r="N1198" s="148"/>
      <c r="O1198" s="149"/>
    </row>
    <row r="1199" spans="1:15">
      <c r="A1199" s="80"/>
      <c r="B1199" s="39" t="str">
        <f>'Gene Table'!E1199</f>
        <v>hsa-miR-4638-3p</v>
      </c>
      <c r="C1199" s="39" t="str">
        <f>'Gene Table'!B1199</f>
        <v>B21</v>
      </c>
      <c r="D1199" s="145"/>
      <c r="E1199" s="145"/>
      <c r="F1199" s="145"/>
      <c r="G1199" s="145"/>
      <c r="H1199" s="145"/>
      <c r="I1199" s="145"/>
      <c r="J1199" s="145"/>
      <c r="K1199" s="145"/>
      <c r="L1199" s="145"/>
      <c r="M1199" s="145"/>
      <c r="N1199" s="148"/>
      <c r="O1199" s="149"/>
    </row>
    <row r="1200" spans="1:15">
      <c r="A1200" s="80"/>
      <c r="B1200" s="39" t="str">
        <f>'Gene Table'!E1200</f>
        <v>hsa-miR-4692</v>
      </c>
      <c r="C1200" s="39" t="str">
        <f>'Gene Table'!B1200</f>
        <v>B22</v>
      </c>
      <c r="D1200" s="145"/>
      <c r="E1200" s="145"/>
      <c r="F1200" s="145"/>
      <c r="G1200" s="145"/>
      <c r="H1200" s="145"/>
      <c r="I1200" s="145"/>
      <c r="J1200" s="145"/>
      <c r="K1200" s="145"/>
      <c r="L1200" s="145"/>
      <c r="M1200" s="145"/>
      <c r="N1200" s="148"/>
      <c r="O1200" s="149"/>
    </row>
    <row r="1201" spans="1:15">
      <c r="A1201" s="80"/>
      <c r="B1201" s="39" t="str">
        <f>'Gene Table'!E1201</f>
        <v>hsa-miR-4639-5p</v>
      </c>
      <c r="C1201" s="39" t="str">
        <f>'Gene Table'!B1201</f>
        <v>B23</v>
      </c>
      <c r="D1201" s="145"/>
      <c r="E1201" s="145"/>
      <c r="F1201" s="145"/>
      <c r="G1201" s="145"/>
      <c r="H1201" s="145"/>
      <c r="I1201" s="145"/>
      <c r="J1201" s="145"/>
      <c r="K1201" s="145"/>
      <c r="L1201" s="145"/>
      <c r="M1201" s="145"/>
      <c r="N1201" s="148"/>
      <c r="O1201" s="149"/>
    </row>
    <row r="1202" spans="1:15">
      <c r="A1202" s="80"/>
      <c r="B1202" s="39" t="str">
        <f>'Gene Table'!E1202</f>
        <v>hsa-miR-4693-5p</v>
      </c>
      <c r="C1202" s="39" t="str">
        <f>'Gene Table'!B1202</f>
        <v>B24</v>
      </c>
      <c r="D1202" s="145"/>
      <c r="E1202" s="145"/>
      <c r="F1202" s="145"/>
      <c r="G1202" s="145"/>
      <c r="H1202" s="145"/>
      <c r="I1202" s="145"/>
      <c r="J1202" s="145"/>
      <c r="K1202" s="145"/>
      <c r="L1202" s="145"/>
      <c r="M1202" s="145"/>
      <c r="N1202" s="148"/>
      <c r="O1202" s="149"/>
    </row>
    <row r="1203" spans="1:15">
      <c r="A1203" s="80"/>
      <c r="B1203" s="39" t="str">
        <f>'Gene Table'!E1203</f>
        <v>hsa-miR-3926</v>
      </c>
      <c r="C1203" s="39" t="str">
        <f>'Gene Table'!B1203</f>
        <v>C01</v>
      </c>
      <c r="D1203" s="145"/>
      <c r="E1203" s="145"/>
      <c r="F1203" s="145"/>
      <c r="G1203" s="145"/>
      <c r="H1203" s="145"/>
      <c r="I1203" s="145"/>
      <c r="J1203" s="145"/>
      <c r="K1203" s="145"/>
      <c r="L1203" s="145"/>
      <c r="M1203" s="145"/>
      <c r="N1203" s="148"/>
      <c r="O1203" s="149"/>
    </row>
    <row r="1204" spans="1:15">
      <c r="A1204" s="80"/>
      <c r="B1204" s="39" t="str">
        <f>'Gene Table'!E1204</f>
        <v>hsa-miR-4472</v>
      </c>
      <c r="C1204" s="39" t="str">
        <f>'Gene Table'!B1204</f>
        <v>C02</v>
      </c>
      <c r="D1204" s="145"/>
      <c r="E1204" s="145"/>
      <c r="F1204" s="145"/>
      <c r="G1204" s="145"/>
      <c r="H1204" s="145"/>
      <c r="I1204" s="145"/>
      <c r="J1204" s="145"/>
      <c r="K1204" s="145"/>
      <c r="L1204" s="145"/>
      <c r="M1204" s="145"/>
      <c r="N1204" s="148"/>
      <c r="O1204" s="149"/>
    </row>
    <row r="1205" spans="1:15">
      <c r="A1205" s="80"/>
      <c r="B1205" s="39" t="str">
        <f>'Gene Table'!E1205</f>
        <v>hsa-miR-3927</v>
      </c>
      <c r="C1205" s="39" t="str">
        <f>'Gene Table'!B1205</f>
        <v>C03</v>
      </c>
      <c r="D1205" s="145"/>
      <c r="E1205" s="145"/>
      <c r="F1205" s="145"/>
      <c r="G1205" s="145"/>
      <c r="H1205" s="145"/>
      <c r="I1205" s="145"/>
      <c r="J1205" s="145"/>
      <c r="K1205" s="145"/>
      <c r="L1205" s="145"/>
      <c r="M1205" s="145"/>
      <c r="N1205" s="148"/>
      <c r="O1205" s="149"/>
    </row>
    <row r="1206" spans="1:15">
      <c r="A1206" s="80"/>
      <c r="B1206" s="39" t="str">
        <f>'Gene Table'!E1206</f>
        <v>hsa-miR-4473</v>
      </c>
      <c r="C1206" s="39" t="str">
        <f>'Gene Table'!B1206</f>
        <v>C04</v>
      </c>
      <c r="D1206" s="145"/>
      <c r="E1206" s="145"/>
      <c r="F1206" s="145"/>
      <c r="G1206" s="145"/>
      <c r="H1206" s="145"/>
      <c r="I1206" s="145"/>
      <c r="J1206" s="145"/>
      <c r="K1206" s="145"/>
      <c r="L1206" s="145"/>
      <c r="M1206" s="145"/>
      <c r="N1206" s="148"/>
      <c r="O1206" s="149"/>
    </row>
    <row r="1207" spans="1:15">
      <c r="A1207" s="80"/>
      <c r="B1207" s="39" t="str">
        <f>'Gene Table'!E1207</f>
        <v>hsa-miR-676-5p</v>
      </c>
      <c r="C1207" s="39" t="str">
        <f>'Gene Table'!B1207</f>
        <v>C05</v>
      </c>
      <c r="D1207" s="145"/>
      <c r="E1207" s="145"/>
      <c r="F1207" s="145"/>
      <c r="G1207" s="145"/>
      <c r="H1207" s="145"/>
      <c r="I1207" s="145"/>
      <c r="J1207" s="145"/>
      <c r="K1207" s="145"/>
      <c r="L1207" s="145"/>
      <c r="M1207" s="145"/>
      <c r="N1207" s="148"/>
      <c r="O1207" s="149"/>
    </row>
    <row r="1208" spans="1:15">
      <c r="A1208" s="80"/>
      <c r="B1208" s="39" t="str">
        <f>'Gene Table'!E1208</f>
        <v>hsa-miR-4474-5p</v>
      </c>
      <c r="C1208" s="39" t="str">
        <f>'Gene Table'!B1208</f>
        <v>C06</v>
      </c>
      <c r="D1208" s="145"/>
      <c r="E1208" s="145"/>
      <c r="F1208" s="145"/>
      <c r="G1208" s="145"/>
      <c r="H1208" s="145"/>
      <c r="I1208" s="145"/>
      <c r="J1208" s="145"/>
      <c r="K1208" s="145"/>
      <c r="L1208" s="145"/>
      <c r="M1208" s="145"/>
      <c r="N1208" s="148"/>
      <c r="O1208" s="149"/>
    </row>
    <row r="1209" spans="1:15">
      <c r="A1209" s="80"/>
      <c r="B1209" s="39" t="str">
        <f>'Gene Table'!E1209</f>
        <v>hsa-miR-676-3p</v>
      </c>
      <c r="C1209" s="39" t="str">
        <f>'Gene Table'!B1209</f>
        <v>C07</v>
      </c>
      <c r="D1209" s="145"/>
      <c r="E1209" s="145"/>
      <c r="F1209" s="145"/>
      <c r="G1209" s="145"/>
      <c r="H1209" s="145"/>
      <c r="I1209" s="145"/>
      <c r="J1209" s="145"/>
      <c r="K1209" s="145"/>
      <c r="L1209" s="145"/>
      <c r="M1209" s="145"/>
      <c r="N1209" s="148"/>
      <c r="O1209" s="149"/>
    </row>
    <row r="1210" spans="1:15">
      <c r="A1210" s="80"/>
      <c r="B1210" s="39" t="str">
        <f>'Gene Table'!E1210</f>
        <v>hsa-miR-4474-3p</v>
      </c>
      <c r="C1210" s="39" t="str">
        <f>'Gene Table'!B1210</f>
        <v>C08</v>
      </c>
      <c r="D1210" s="145"/>
      <c r="E1210" s="145"/>
      <c r="F1210" s="145"/>
      <c r="G1210" s="145"/>
      <c r="H1210" s="145"/>
      <c r="I1210" s="145"/>
      <c r="J1210" s="145"/>
      <c r="K1210" s="145"/>
      <c r="L1210" s="145"/>
      <c r="M1210" s="145"/>
      <c r="N1210" s="148"/>
      <c r="O1210" s="149"/>
    </row>
    <row r="1211" spans="1:15">
      <c r="A1211" s="80"/>
      <c r="B1211" s="39" t="str">
        <f>'Gene Table'!E1211</f>
        <v>hsa-miR-3929</v>
      </c>
      <c r="C1211" s="39" t="str">
        <f>'Gene Table'!B1211</f>
        <v>C09</v>
      </c>
      <c r="D1211" s="145"/>
      <c r="E1211" s="145"/>
      <c r="F1211" s="145"/>
      <c r="G1211" s="145"/>
      <c r="H1211" s="145"/>
      <c r="I1211" s="145"/>
      <c r="J1211" s="145"/>
      <c r="K1211" s="145"/>
      <c r="L1211" s="145"/>
      <c r="M1211" s="145"/>
      <c r="N1211" s="148"/>
      <c r="O1211" s="149"/>
    </row>
    <row r="1212" spans="1:15">
      <c r="A1212" s="80"/>
      <c r="B1212" s="39" t="str">
        <f>'Gene Table'!E1212</f>
        <v>hsa-miR-4475</v>
      </c>
      <c r="C1212" s="39" t="str">
        <f>'Gene Table'!B1212</f>
        <v>C10</v>
      </c>
      <c r="D1212" s="145"/>
      <c r="E1212" s="145"/>
      <c r="F1212" s="145"/>
      <c r="G1212" s="145"/>
      <c r="H1212" s="145"/>
      <c r="I1212" s="145"/>
      <c r="J1212" s="145"/>
      <c r="K1212" s="145"/>
      <c r="L1212" s="145"/>
      <c r="M1212" s="145"/>
      <c r="N1212" s="148"/>
      <c r="O1212" s="149"/>
    </row>
    <row r="1213" spans="1:15">
      <c r="A1213" s="80"/>
      <c r="B1213" s="39" t="str">
        <f>'Gene Table'!E1213</f>
        <v>hsa-miR-3935</v>
      </c>
      <c r="C1213" s="39" t="str">
        <f>'Gene Table'!B1213</f>
        <v>C11</v>
      </c>
      <c r="D1213" s="145"/>
      <c r="E1213" s="145"/>
      <c r="F1213" s="145"/>
      <c r="G1213" s="145"/>
      <c r="H1213" s="145"/>
      <c r="I1213" s="145"/>
      <c r="J1213" s="145"/>
      <c r="K1213" s="145"/>
      <c r="L1213" s="145"/>
      <c r="M1213" s="145"/>
      <c r="N1213" s="148"/>
      <c r="O1213" s="149"/>
    </row>
    <row r="1214" spans="1:15">
      <c r="A1214" s="80"/>
      <c r="B1214" s="39" t="str">
        <f>'Gene Table'!E1214</f>
        <v>hsa-miR-4476</v>
      </c>
      <c r="C1214" s="39" t="str">
        <f>'Gene Table'!B1214</f>
        <v>C12</v>
      </c>
      <c r="D1214" s="145"/>
      <c r="E1214" s="145"/>
      <c r="F1214" s="145"/>
      <c r="G1214" s="145"/>
      <c r="H1214" s="145"/>
      <c r="I1214" s="145"/>
      <c r="J1214" s="145"/>
      <c r="K1214" s="145"/>
      <c r="L1214" s="145"/>
      <c r="M1214" s="145"/>
      <c r="N1214" s="148"/>
      <c r="O1214" s="149"/>
    </row>
    <row r="1215" spans="1:15">
      <c r="A1215" s="80"/>
      <c r="B1215" s="39" t="str">
        <f>'Gene Table'!E1215</f>
        <v>hsa-miR-3936</v>
      </c>
      <c r="C1215" s="39" t="str">
        <f>'Gene Table'!B1215</f>
        <v>C13</v>
      </c>
      <c r="D1215" s="145"/>
      <c r="E1215" s="145"/>
      <c r="F1215" s="145"/>
      <c r="G1215" s="145"/>
      <c r="H1215" s="145"/>
      <c r="I1215" s="145"/>
      <c r="J1215" s="145"/>
      <c r="K1215" s="145"/>
      <c r="L1215" s="145"/>
      <c r="M1215" s="145"/>
      <c r="N1215" s="148"/>
      <c r="O1215" s="149"/>
    </row>
    <row r="1216" spans="1:15">
      <c r="A1216" s="80"/>
      <c r="B1216" s="39" t="str">
        <f>'Gene Table'!E1216</f>
        <v>hsa-miR-4477a</v>
      </c>
      <c r="C1216" s="39" t="str">
        <f>'Gene Table'!B1216</f>
        <v>C14</v>
      </c>
      <c r="D1216" s="145"/>
      <c r="E1216" s="145"/>
      <c r="F1216" s="145"/>
      <c r="G1216" s="145"/>
      <c r="H1216" s="145"/>
      <c r="I1216" s="145"/>
      <c r="J1216" s="145"/>
      <c r="K1216" s="145"/>
      <c r="L1216" s="145"/>
      <c r="M1216" s="145"/>
      <c r="N1216" s="148"/>
      <c r="O1216" s="149"/>
    </row>
    <row r="1217" spans="1:15">
      <c r="A1217" s="80"/>
      <c r="B1217" s="39" t="str">
        <f>'Gene Table'!E1217</f>
        <v>hsa-miR-3937</v>
      </c>
      <c r="C1217" s="39" t="str">
        <f>'Gene Table'!B1217</f>
        <v>C15</v>
      </c>
      <c r="D1217" s="145"/>
      <c r="E1217" s="145"/>
      <c r="F1217" s="145"/>
      <c r="G1217" s="145"/>
      <c r="H1217" s="145"/>
      <c r="I1217" s="145"/>
      <c r="J1217" s="145"/>
      <c r="K1217" s="145"/>
      <c r="L1217" s="145"/>
      <c r="M1217" s="145"/>
      <c r="N1217" s="148"/>
      <c r="O1217" s="149"/>
    </row>
    <row r="1218" spans="1:15">
      <c r="A1218" s="80"/>
      <c r="B1218" s="39" t="str">
        <f>'Gene Table'!E1218</f>
        <v>hsa-miR-4477b</v>
      </c>
      <c r="C1218" s="39" t="str">
        <f>'Gene Table'!B1218</f>
        <v>C16</v>
      </c>
      <c r="D1218" s="145"/>
      <c r="E1218" s="145"/>
      <c r="F1218" s="145"/>
      <c r="G1218" s="145"/>
      <c r="H1218" s="145"/>
      <c r="I1218" s="145"/>
      <c r="J1218" s="145"/>
      <c r="K1218" s="145"/>
      <c r="L1218" s="145"/>
      <c r="M1218" s="145"/>
      <c r="N1218" s="148"/>
      <c r="O1218" s="149"/>
    </row>
    <row r="1219" spans="1:15">
      <c r="A1219" s="80"/>
      <c r="B1219" s="39" t="str">
        <f>'Gene Table'!E1219</f>
        <v>hsa-miR-3938</v>
      </c>
      <c r="C1219" s="39" t="str">
        <f>'Gene Table'!B1219</f>
        <v>C17</v>
      </c>
      <c r="D1219" s="145"/>
      <c r="E1219" s="145"/>
      <c r="F1219" s="145"/>
      <c r="G1219" s="145"/>
      <c r="H1219" s="145"/>
      <c r="I1219" s="145"/>
      <c r="J1219" s="145"/>
      <c r="K1219" s="145"/>
      <c r="L1219" s="145"/>
      <c r="M1219" s="145"/>
      <c r="N1219" s="148"/>
      <c r="O1219" s="149"/>
    </row>
    <row r="1220" spans="1:15">
      <c r="A1220" s="80"/>
      <c r="B1220" s="39" t="str">
        <f>'Gene Table'!E1220</f>
        <v>hsa-miR-4478</v>
      </c>
      <c r="C1220" s="39" t="str">
        <f>'Gene Table'!B1220</f>
        <v>C18</v>
      </c>
      <c r="D1220" s="145"/>
      <c r="E1220" s="145"/>
      <c r="F1220" s="145"/>
      <c r="G1220" s="145"/>
      <c r="H1220" s="145"/>
      <c r="I1220" s="145"/>
      <c r="J1220" s="145"/>
      <c r="K1220" s="145"/>
      <c r="L1220" s="145"/>
      <c r="M1220" s="145"/>
      <c r="N1220" s="148"/>
      <c r="O1220" s="149"/>
    </row>
    <row r="1221" spans="1:15">
      <c r="A1221" s="80"/>
      <c r="B1221" s="39" t="str">
        <f>'Gene Table'!E1221</f>
        <v>hsa-miR-548y</v>
      </c>
      <c r="C1221" s="39" t="str">
        <f>'Gene Table'!B1221</f>
        <v>C19</v>
      </c>
      <c r="D1221" s="145"/>
      <c r="E1221" s="145"/>
      <c r="F1221" s="145"/>
      <c r="G1221" s="145"/>
      <c r="H1221" s="145"/>
      <c r="I1221" s="145"/>
      <c r="J1221" s="145"/>
      <c r="K1221" s="145"/>
      <c r="L1221" s="145"/>
      <c r="M1221" s="145"/>
      <c r="N1221" s="148"/>
      <c r="O1221" s="149"/>
    </row>
    <row r="1222" spans="1:15">
      <c r="A1222" s="80"/>
      <c r="B1222" s="39" t="str">
        <f>'Gene Table'!E1222</f>
        <v>hsa-miR-548x-3p</v>
      </c>
      <c r="C1222" s="39" t="str">
        <f>'Gene Table'!B1222</f>
        <v>C20</v>
      </c>
      <c r="D1222" s="145"/>
      <c r="E1222" s="145"/>
      <c r="F1222" s="145"/>
      <c r="G1222" s="145"/>
      <c r="H1222" s="145"/>
      <c r="I1222" s="145"/>
      <c r="J1222" s="145"/>
      <c r="K1222" s="145"/>
      <c r="L1222" s="145"/>
      <c r="M1222" s="145"/>
      <c r="N1222" s="148"/>
      <c r="O1222" s="149"/>
    </row>
    <row r="1223" spans="1:15">
      <c r="A1223" s="80"/>
      <c r="B1223" s="39" t="str">
        <f>'Gene Table'!E1223</f>
        <v>hsa-miR-3940-3p</v>
      </c>
      <c r="C1223" s="39" t="str">
        <f>'Gene Table'!B1223</f>
        <v>C21</v>
      </c>
      <c r="D1223" s="145"/>
      <c r="E1223" s="145"/>
      <c r="F1223" s="145"/>
      <c r="G1223" s="145"/>
      <c r="H1223" s="145"/>
      <c r="I1223" s="145"/>
      <c r="J1223" s="145"/>
      <c r="K1223" s="145"/>
      <c r="L1223" s="145"/>
      <c r="M1223" s="145"/>
      <c r="N1223" s="148"/>
      <c r="O1223" s="149"/>
    </row>
    <row r="1224" spans="1:15">
      <c r="A1224" s="80"/>
      <c r="B1224" s="39" t="str">
        <f>'Gene Table'!E1224</f>
        <v>hsa-miR-3689d</v>
      </c>
      <c r="C1224" s="39" t="str">
        <f>'Gene Table'!B1224</f>
        <v>C22</v>
      </c>
      <c r="D1224" s="145"/>
      <c r="E1224" s="145"/>
      <c r="F1224" s="145"/>
      <c r="G1224" s="145"/>
      <c r="H1224" s="145"/>
      <c r="I1224" s="145"/>
      <c r="J1224" s="145"/>
      <c r="K1224" s="145"/>
      <c r="L1224" s="145"/>
      <c r="M1224" s="145"/>
      <c r="N1224" s="148"/>
      <c r="O1224" s="149"/>
    </row>
    <row r="1225" spans="1:15">
      <c r="A1225" s="80"/>
      <c r="B1225" s="39" t="str">
        <f>'Gene Table'!E1225</f>
        <v>hsa-miR-3941</v>
      </c>
      <c r="C1225" s="39" t="str">
        <f>'Gene Table'!B1225</f>
        <v>C23</v>
      </c>
      <c r="D1225" s="145"/>
      <c r="E1225" s="145"/>
      <c r="F1225" s="145"/>
      <c r="G1225" s="145"/>
      <c r="H1225" s="145"/>
      <c r="I1225" s="145"/>
      <c r="J1225" s="145"/>
      <c r="K1225" s="145"/>
      <c r="L1225" s="145"/>
      <c r="M1225" s="145"/>
      <c r="N1225" s="148"/>
      <c r="O1225" s="149"/>
    </row>
    <row r="1226" spans="1:15">
      <c r="A1226" s="80"/>
      <c r="B1226" s="39" t="str">
        <f>'Gene Table'!E1226</f>
        <v>hsa-miR-3689f</v>
      </c>
      <c r="C1226" s="39" t="str">
        <f>'Gene Table'!B1226</f>
        <v>C24</v>
      </c>
      <c r="D1226" s="145"/>
      <c r="E1226" s="145"/>
      <c r="F1226" s="145"/>
      <c r="G1226" s="145"/>
      <c r="H1226" s="145"/>
      <c r="I1226" s="145"/>
      <c r="J1226" s="145"/>
      <c r="K1226" s="145"/>
      <c r="L1226" s="145"/>
      <c r="M1226" s="145"/>
      <c r="N1226" s="148"/>
      <c r="O1226" s="149"/>
    </row>
    <row r="1227" spans="1:15">
      <c r="A1227" s="80"/>
      <c r="B1227" s="39" t="str">
        <f>'Gene Table'!E1227</f>
        <v>hsa-miR-4639-3p</v>
      </c>
      <c r="C1227" s="39" t="str">
        <f>'Gene Table'!B1227</f>
        <v>D01</v>
      </c>
      <c r="D1227" s="145"/>
      <c r="E1227" s="145"/>
      <c r="F1227" s="145"/>
      <c r="G1227" s="145"/>
      <c r="H1227" s="145"/>
      <c r="I1227" s="145"/>
      <c r="J1227" s="145"/>
      <c r="K1227" s="145"/>
      <c r="L1227" s="145"/>
      <c r="M1227" s="145"/>
      <c r="N1227" s="148"/>
      <c r="O1227" s="149"/>
    </row>
    <row r="1228" spans="1:15">
      <c r="A1228" s="80"/>
      <c r="B1228" s="39" t="str">
        <f>'Gene Table'!E1228</f>
        <v>hsa-miR-4693-3p</v>
      </c>
      <c r="C1228" s="39" t="str">
        <f>'Gene Table'!B1228</f>
        <v>D02</v>
      </c>
      <c r="D1228" s="145"/>
      <c r="E1228" s="145"/>
      <c r="F1228" s="145"/>
      <c r="G1228" s="145"/>
      <c r="H1228" s="145"/>
      <c r="I1228" s="145"/>
      <c r="J1228" s="145"/>
      <c r="K1228" s="145"/>
      <c r="L1228" s="145"/>
      <c r="M1228" s="145"/>
      <c r="N1228" s="148"/>
      <c r="O1228" s="149"/>
    </row>
    <row r="1229" spans="1:15">
      <c r="A1229" s="80"/>
      <c r="B1229" s="39" t="str">
        <f>'Gene Table'!E1229</f>
        <v>hsa-miR-4640-5p</v>
      </c>
      <c r="C1229" s="39" t="str">
        <f>'Gene Table'!B1229</f>
        <v>D03</v>
      </c>
      <c r="D1229" s="145"/>
      <c r="E1229" s="145"/>
      <c r="F1229" s="145"/>
      <c r="G1229" s="145"/>
      <c r="H1229" s="145"/>
      <c r="I1229" s="145"/>
      <c r="J1229" s="145"/>
      <c r="K1229" s="145"/>
      <c r="L1229" s="145"/>
      <c r="M1229" s="145"/>
      <c r="N1229" s="148"/>
      <c r="O1229" s="149"/>
    </row>
    <row r="1230" spans="1:15">
      <c r="A1230" s="80"/>
      <c r="B1230" s="39" t="str">
        <f>'Gene Table'!E1230</f>
        <v>hsa-miR-4694-5p</v>
      </c>
      <c r="C1230" s="39" t="str">
        <f>'Gene Table'!B1230</f>
        <v>D04</v>
      </c>
      <c r="D1230" s="145"/>
      <c r="E1230" s="145"/>
      <c r="F1230" s="145"/>
      <c r="G1230" s="145"/>
      <c r="H1230" s="145"/>
      <c r="I1230" s="145"/>
      <c r="J1230" s="145"/>
      <c r="K1230" s="145"/>
      <c r="L1230" s="145"/>
      <c r="M1230" s="145"/>
      <c r="N1230" s="148"/>
      <c r="O1230" s="149"/>
    </row>
    <row r="1231" spans="1:15">
      <c r="A1231" s="80"/>
      <c r="B1231" s="39" t="str">
        <f>'Gene Table'!E1231</f>
        <v>hsa-miR-4640-3p</v>
      </c>
      <c r="C1231" s="39" t="str">
        <f>'Gene Table'!B1231</f>
        <v>D05</v>
      </c>
      <c r="D1231" s="145"/>
      <c r="E1231" s="145"/>
      <c r="F1231" s="145"/>
      <c r="G1231" s="145"/>
      <c r="H1231" s="145"/>
      <c r="I1231" s="145"/>
      <c r="J1231" s="145"/>
      <c r="K1231" s="145"/>
      <c r="L1231" s="145"/>
      <c r="M1231" s="145"/>
      <c r="N1231" s="148"/>
      <c r="O1231" s="149"/>
    </row>
    <row r="1232" spans="1:15">
      <c r="A1232" s="80"/>
      <c r="B1232" s="39" t="str">
        <f>'Gene Table'!E1232</f>
        <v>hsa-miR-4694-3p</v>
      </c>
      <c r="C1232" s="39" t="str">
        <f>'Gene Table'!B1232</f>
        <v>D06</v>
      </c>
      <c r="D1232" s="145"/>
      <c r="E1232" s="145"/>
      <c r="F1232" s="145"/>
      <c r="G1232" s="145"/>
      <c r="H1232" s="145"/>
      <c r="I1232" s="145"/>
      <c r="J1232" s="145"/>
      <c r="K1232" s="145"/>
      <c r="L1232" s="145"/>
      <c r="M1232" s="145"/>
      <c r="N1232" s="148"/>
      <c r="O1232" s="149"/>
    </row>
    <row r="1233" spans="1:15">
      <c r="A1233" s="80"/>
      <c r="B1233" s="39" t="str">
        <f>'Gene Table'!E1233</f>
        <v>hsa-miR-4641</v>
      </c>
      <c r="C1233" s="39" t="str">
        <f>'Gene Table'!B1233</f>
        <v>D07</v>
      </c>
      <c r="D1233" s="145"/>
      <c r="E1233" s="145"/>
      <c r="F1233" s="145"/>
      <c r="G1233" s="145"/>
      <c r="H1233" s="145"/>
      <c r="I1233" s="145"/>
      <c r="J1233" s="145"/>
      <c r="K1233" s="145"/>
      <c r="L1233" s="145"/>
      <c r="M1233" s="145"/>
      <c r="N1233" s="148"/>
      <c r="O1233" s="149"/>
    </row>
    <row r="1234" spans="1:15">
      <c r="A1234" s="80"/>
      <c r="B1234" s="39" t="str">
        <f>'Gene Table'!E1234</f>
        <v>hsa-miR-4695-5p</v>
      </c>
      <c r="C1234" s="39" t="str">
        <f>'Gene Table'!B1234</f>
        <v>D08</v>
      </c>
      <c r="D1234" s="145"/>
      <c r="E1234" s="145"/>
      <c r="F1234" s="145"/>
      <c r="G1234" s="145"/>
      <c r="H1234" s="145"/>
      <c r="I1234" s="145"/>
      <c r="J1234" s="145"/>
      <c r="K1234" s="145"/>
      <c r="L1234" s="145"/>
      <c r="M1234" s="145"/>
      <c r="N1234" s="148"/>
      <c r="O1234" s="149"/>
    </row>
    <row r="1235" spans="1:15">
      <c r="A1235" s="80"/>
      <c r="B1235" s="39" t="str">
        <f>'Gene Table'!E1235</f>
        <v>hsa-miR-4642</v>
      </c>
      <c r="C1235" s="39" t="str">
        <f>'Gene Table'!B1235</f>
        <v>D09</v>
      </c>
      <c r="D1235" s="145"/>
      <c r="E1235" s="145"/>
      <c r="F1235" s="145"/>
      <c r="G1235" s="145"/>
      <c r="H1235" s="145"/>
      <c r="I1235" s="145"/>
      <c r="J1235" s="145"/>
      <c r="K1235" s="145"/>
      <c r="L1235" s="145"/>
      <c r="M1235" s="145"/>
      <c r="N1235" s="148"/>
      <c r="O1235" s="149"/>
    </row>
    <row r="1236" spans="1:15">
      <c r="A1236" s="80"/>
      <c r="B1236" s="39" t="str">
        <f>'Gene Table'!E1236</f>
        <v>hsa-miR-4695-3p</v>
      </c>
      <c r="C1236" s="39" t="str">
        <f>'Gene Table'!B1236</f>
        <v>D10</v>
      </c>
      <c r="D1236" s="145"/>
      <c r="E1236" s="145"/>
      <c r="F1236" s="145"/>
      <c r="G1236" s="145"/>
      <c r="H1236" s="145"/>
      <c r="I1236" s="145"/>
      <c r="J1236" s="145"/>
      <c r="K1236" s="145"/>
      <c r="L1236" s="145"/>
      <c r="M1236" s="145"/>
      <c r="N1236" s="148"/>
      <c r="O1236" s="149"/>
    </row>
    <row r="1237" spans="1:15">
      <c r="A1237" s="80"/>
      <c r="B1237" s="39" t="str">
        <f>'Gene Table'!E1237</f>
        <v>hsa-miR-4643</v>
      </c>
      <c r="C1237" s="39" t="str">
        <f>'Gene Table'!B1237</f>
        <v>D11</v>
      </c>
      <c r="D1237" s="145"/>
      <c r="E1237" s="145"/>
      <c r="F1237" s="145"/>
      <c r="G1237" s="145"/>
      <c r="H1237" s="145"/>
      <c r="I1237" s="145"/>
      <c r="J1237" s="145"/>
      <c r="K1237" s="145"/>
      <c r="L1237" s="145"/>
      <c r="M1237" s="145"/>
      <c r="N1237" s="148"/>
      <c r="O1237" s="149"/>
    </row>
    <row r="1238" spans="1:15">
      <c r="A1238" s="80"/>
      <c r="B1238" s="39" t="str">
        <f>'Gene Table'!E1238</f>
        <v>hsa-miR-4696</v>
      </c>
      <c r="C1238" s="39" t="str">
        <f>'Gene Table'!B1238</f>
        <v>D12</v>
      </c>
      <c r="D1238" s="145"/>
      <c r="E1238" s="145"/>
      <c r="F1238" s="145"/>
      <c r="G1238" s="145"/>
      <c r="H1238" s="145"/>
      <c r="I1238" s="145"/>
      <c r="J1238" s="145"/>
      <c r="K1238" s="145"/>
      <c r="L1238" s="145"/>
      <c r="M1238" s="145"/>
      <c r="N1238" s="148"/>
      <c r="O1238" s="149"/>
    </row>
    <row r="1239" spans="1:15">
      <c r="A1239" s="80"/>
      <c r="B1239" s="39" t="str">
        <f>'Gene Table'!E1239</f>
        <v>hsa-miR-4644</v>
      </c>
      <c r="C1239" s="39" t="str">
        <f>'Gene Table'!B1239</f>
        <v>D13</v>
      </c>
      <c r="D1239" s="145"/>
      <c r="E1239" s="145"/>
      <c r="F1239" s="145"/>
      <c r="G1239" s="145"/>
      <c r="H1239" s="145"/>
      <c r="I1239" s="145"/>
      <c r="J1239" s="145"/>
      <c r="K1239" s="145"/>
      <c r="L1239" s="145"/>
      <c r="M1239" s="145"/>
      <c r="N1239" s="148"/>
      <c r="O1239" s="149"/>
    </row>
    <row r="1240" spans="1:15">
      <c r="A1240" s="80"/>
      <c r="B1240" s="39" t="str">
        <f>'Gene Table'!E1240</f>
        <v>hsa-miR-4697-5p</v>
      </c>
      <c r="C1240" s="39" t="str">
        <f>'Gene Table'!B1240</f>
        <v>D14</v>
      </c>
      <c r="D1240" s="145"/>
      <c r="E1240" s="145"/>
      <c r="F1240" s="145"/>
      <c r="G1240" s="145"/>
      <c r="H1240" s="145"/>
      <c r="I1240" s="145"/>
      <c r="J1240" s="145"/>
      <c r="K1240" s="145"/>
      <c r="L1240" s="145"/>
      <c r="M1240" s="145"/>
      <c r="N1240" s="148"/>
      <c r="O1240" s="149"/>
    </row>
    <row r="1241" spans="1:15">
      <c r="A1241" s="80"/>
      <c r="B1241" s="39" t="str">
        <f>'Gene Table'!E1241</f>
        <v>hsa-miR-4645-5p</v>
      </c>
      <c r="C1241" s="39" t="str">
        <f>'Gene Table'!B1241</f>
        <v>D15</v>
      </c>
      <c r="D1241" s="145"/>
      <c r="E1241" s="145"/>
      <c r="F1241" s="145"/>
      <c r="G1241" s="145"/>
      <c r="H1241" s="145"/>
      <c r="I1241" s="145"/>
      <c r="J1241" s="145"/>
      <c r="K1241" s="145"/>
      <c r="L1241" s="145"/>
      <c r="M1241" s="145"/>
      <c r="N1241" s="148"/>
      <c r="O1241" s="149"/>
    </row>
    <row r="1242" spans="1:15">
      <c r="A1242" s="80"/>
      <c r="B1242" s="39" t="str">
        <f>'Gene Table'!E1242</f>
        <v>hsa-miR-4697-3p</v>
      </c>
      <c r="C1242" s="39" t="str">
        <f>'Gene Table'!B1242</f>
        <v>D16</v>
      </c>
      <c r="D1242" s="145"/>
      <c r="E1242" s="145"/>
      <c r="F1242" s="145"/>
      <c r="G1242" s="145"/>
      <c r="H1242" s="145"/>
      <c r="I1242" s="145"/>
      <c r="J1242" s="145"/>
      <c r="K1242" s="145"/>
      <c r="L1242" s="145"/>
      <c r="M1242" s="145"/>
      <c r="N1242" s="148"/>
      <c r="O1242" s="149"/>
    </row>
    <row r="1243" spans="1:15">
      <c r="A1243" s="80"/>
      <c r="B1243" s="39" t="str">
        <f>'Gene Table'!E1243</f>
        <v>hsa-miR-4645-3p</v>
      </c>
      <c r="C1243" s="39" t="str">
        <f>'Gene Table'!B1243</f>
        <v>D17</v>
      </c>
      <c r="D1243" s="145"/>
      <c r="E1243" s="145"/>
      <c r="F1243" s="145"/>
      <c r="G1243" s="145"/>
      <c r="H1243" s="145"/>
      <c r="I1243" s="145"/>
      <c r="J1243" s="145"/>
      <c r="K1243" s="145"/>
      <c r="L1243" s="145"/>
      <c r="M1243" s="145"/>
      <c r="N1243" s="148"/>
      <c r="O1243" s="149"/>
    </row>
    <row r="1244" spans="1:15">
      <c r="A1244" s="80"/>
      <c r="B1244" s="39" t="str">
        <f>'Gene Table'!E1244</f>
        <v>hsa-miR-4699-5p</v>
      </c>
      <c r="C1244" s="39" t="str">
        <f>'Gene Table'!B1244</f>
        <v>D18</v>
      </c>
      <c r="D1244" s="145"/>
      <c r="E1244" s="145"/>
      <c r="F1244" s="145"/>
      <c r="G1244" s="145"/>
      <c r="H1244" s="145"/>
      <c r="I1244" s="145"/>
      <c r="J1244" s="145"/>
      <c r="K1244" s="145"/>
      <c r="L1244" s="145"/>
      <c r="M1244" s="145"/>
      <c r="N1244" s="148"/>
      <c r="O1244" s="149"/>
    </row>
    <row r="1245" spans="1:15">
      <c r="A1245" s="80"/>
      <c r="B1245" s="39" t="str">
        <f>'Gene Table'!E1245</f>
        <v>hsa-miR-4646-5p</v>
      </c>
      <c r="C1245" s="39" t="str">
        <f>'Gene Table'!B1245</f>
        <v>D19</v>
      </c>
      <c r="D1245" s="145"/>
      <c r="E1245" s="145"/>
      <c r="F1245" s="145"/>
      <c r="G1245" s="145"/>
      <c r="H1245" s="145"/>
      <c r="I1245" s="145"/>
      <c r="J1245" s="145"/>
      <c r="K1245" s="145"/>
      <c r="L1245" s="145"/>
      <c r="M1245" s="145"/>
      <c r="N1245" s="148"/>
      <c r="O1245" s="149"/>
    </row>
    <row r="1246" spans="1:15">
      <c r="A1246" s="80"/>
      <c r="B1246" s="39" t="str">
        <f>'Gene Table'!E1246</f>
        <v>hsa-miR-4699-3p</v>
      </c>
      <c r="C1246" s="39" t="str">
        <f>'Gene Table'!B1246</f>
        <v>D20</v>
      </c>
      <c r="D1246" s="145"/>
      <c r="E1246" s="145"/>
      <c r="F1246" s="145"/>
      <c r="G1246" s="145"/>
      <c r="H1246" s="145"/>
      <c r="I1246" s="145"/>
      <c r="J1246" s="145"/>
      <c r="K1246" s="145"/>
      <c r="L1246" s="145"/>
      <c r="M1246" s="145"/>
      <c r="N1246" s="148"/>
      <c r="O1246" s="149"/>
    </row>
    <row r="1247" spans="1:15">
      <c r="A1247" s="80"/>
      <c r="B1247" s="39" t="str">
        <f>'Gene Table'!E1247</f>
        <v>hsa-miR-4646-3p</v>
      </c>
      <c r="C1247" s="39" t="str">
        <f>'Gene Table'!B1247</f>
        <v>D21</v>
      </c>
      <c r="D1247" s="145"/>
      <c r="E1247" s="145"/>
      <c r="F1247" s="145"/>
      <c r="G1247" s="145"/>
      <c r="H1247" s="145"/>
      <c r="I1247" s="145"/>
      <c r="J1247" s="145"/>
      <c r="K1247" s="145"/>
      <c r="L1247" s="145"/>
      <c r="M1247" s="145"/>
      <c r="N1247" s="148"/>
      <c r="O1247" s="149"/>
    </row>
    <row r="1248" spans="1:15">
      <c r="A1248" s="80"/>
      <c r="B1248" s="39" t="str">
        <f>'Gene Table'!E1248</f>
        <v>hsa-miR-4700-5p</v>
      </c>
      <c r="C1248" s="39" t="str">
        <f>'Gene Table'!B1248</f>
        <v>D22</v>
      </c>
      <c r="D1248" s="145"/>
      <c r="E1248" s="145"/>
      <c r="F1248" s="145"/>
      <c r="G1248" s="145"/>
      <c r="H1248" s="145"/>
      <c r="I1248" s="145"/>
      <c r="J1248" s="145"/>
      <c r="K1248" s="145"/>
      <c r="L1248" s="145"/>
      <c r="M1248" s="145"/>
      <c r="N1248" s="148"/>
      <c r="O1248" s="149"/>
    </row>
    <row r="1249" spans="1:15">
      <c r="A1249" s="80"/>
      <c r="B1249" s="39" t="str">
        <f>'Gene Table'!E1249</f>
        <v>hsa-miR-4647</v>
      </c>
      <c r="C1249" s="39" t="str">
        <f>'Gene Table'!B1249</f>
        <v>D23</v>
      </c>
      <c r="D1249" s="145"/>
      <c r="E1249" s="145"/>
      <c r="F1249" s="145"/>
      <c r="G1249" s="145"/>
      <c r="H1249" s="145"/>
      <c r="I1249" s="145"/>
      <c r="J1249" s="145"/>
      <c r="K1249" s="145"/>
      <c r="L1249" s="145"/>
      <c r="M1249" s="145"/>
      <c r="N1249" s="148"/>
      <c r="O1249" s="149"/>
    </row>
    <row r="1250" spans="1:15">
      <c r="A1250" s="80"/>
      <c r="B1250" s="39" t="str">
        <f>'Gene Table'!E1250</f>
        <v>hsa-miR-4701-5p</v>
      </c>
      <c r="C1250" s="39" t="str">
        <f>'Gene Table'!B1250</f>
        <v>D24</v>
      </c>
      <c r="D1250" s="145"/>
      <c r="E1250" s="145"/>
      <c r="F1250" s="145"/>
      <c r="G1250" s="145"/>
      <c r="H1250" s="145"/>
      <c r="I1250" s="145"/>
      <c r="J1250" s="145"/>
      <c r="K1250" s="145"/>
      <c r="L1250" s="145"/>
      <c r="M1250" s="145"/>
      <c r="N1250" s="148"/>
      <c r="O1250" s="149"/>
    </row>
    <row r="1251" spans="1:15">
      <c r="A1251" s="80"/>
      <c r="B1251" s="39" t="str">
        <f>'Gene Table'!E1251</f>
        <v>hsa-miR-3942-5p</v>
      </c>
      <c r="C1251" s="39" t="str">
        <f>'Gene Table'!B1251</f>
        <v>E01</v>
      </c>
      <c r="D1251" s="145"/>
      <c r="E1251" s="145"/>
      <c r="F1251" s="145"/>
      <c r="G1251" s="145"/>
      <c r="H1251" s="145"/>
      <c r="I1251" s="145"/>
      <c r="J1251" s="145"/>
      <c r="K1251" s="145"/>
      <c r="L1251" s="145"/>
      <c r="M1251" s="145"/>
      <c r="N1251" s="148"/>
      <c r="O1251" s="149"/>
    </row>
    <row r="1252" spans="1:15">
      <c r="A1252" s="80"/>
      <c r="B1252" s="39" t="str">
        <f>'Gene Table'!E1252</f>
        <v>hsa-miR-4479</v>
      </c>
      <c r="C1252" s="39" t="str">
        <f>'Gene Table'!B1252</f>
        <v>E02</v>
      </c>
      <c r="D1252" s="145"/>
      <c r="E1252" s="145"/>
      <c r="F1252" s="145"/>
      <c r="G1252" s="145"/>
      <c r="H1252" s="145"/>
      <c r="I1252" s="145"/>
      <c r="J1252" s="145"/>
      <c r="K1252" s="145"/>
      <c r="L1252" s="145"/>
      <c r="M1252" s="145"/>
      <c r="N1252" s="148"/>
      <c r="O1252" s="149"/>
    </row>
    <row r="1253" spans="1:15">
      <c r="A1253" s="80"/>
      <c r="B1253" s="39" t="str">
        <f>'Gene Table'!E1253</f>
        <v>hsa-miR-3944-3p</v>
      </c>
      <c r="C1253" s="39" t="str">
        <f>'Gene Table'!B1253</f>
        <v>E03</v>
      </c>
      <c r="D1253" s="145"/>
      <c r="E1253" s="145"/>
      <c r="F1253" s="145"/>
      <c r="G1253" s="145"/>
      <c r="H1253" s="145"/>
      <c r="I1253" s="145"/>
      <c r="J1253" s="145"/>
      <c r="K1253" s="145"/>
      <c r="L1253" s="145"/>
      <c r="M1253" s="145"/>
      <c r="N1253" s="148"/>
      <c r="O1253" s="149"/>
    </row>
    <row r="1254" spans="1:15">
      <c r="A1254" s="80"/>
      <c r="B1254" s="39" t="str">
        <f>'Gene Table'!E1254</f>
        <v>hsa-miR-548ak</v>
      </c>
      <c r="C1254" s="39" t="str">
        <f>'Gene Table'!B1254</f>
        <v>E04</v>
      </c>
      <c r="D1254" s="145"/>
      <c r="E1254" s="145"/>
      <c r="F1254" s="145"/>
      <c r="G1254" s="145"/>
      <c r="H1254" s="145"/>
      <c r="I1254" s="145"/>
      <c r="J1254" s="145"/>
      <c r="K1254" s="145"/>
      <c r="L1254" s="145"/>
      <c r="M1254" s="145"/>
      <c r="N1254" s="148"/>
      <c r="O1254" s="149"/>
    </row>
    <row r="1255" spans="1:15">
      <c r="A1255" s="80"/>
      <c r="B1255" s="39" t="str">
        <f>'Gene Table'!E1255</f>
        <v>hsa-miR-374c-5p</v>
      </c>
      <c r="C1255" s="39" t="str">
        <f>'Gene Table'!B1255</f>
        <v>E05</v>
      </c>
      <c r="D1255" s="145"/>
      <c r="E1255" s="145"/>
      <c r="F1255" s="145"/>
      <c r="G1255" s="145"/>
      <c r="H1255" s="145"/>
      <c r="I1255" s="145"/>
      <c r="J1255" s="145"/>
      <c r="K1255" s="145"/>
      <c r="L1255" s="145"/>
      <c r="M1255" s="145"/>
      <c r="N1255" s="148"/>
      <c r="O1255" s="149"/>
    </row>
    <row r="1256" spans="1:15">
      <c r="A1256" s="80"/>
      <c r="B1256" s="39" t="str">
        <f>'Gene Table'!E1256</f>
        <v>hsa-miR-4480</v>
      </c>
      <c r="C1256" s="39" t="str">
        <f>'Gene Table'!B1256</f>
        <v>E06</v>
      </c>
      <c r="D1256" s="145"/>
      <c r="E1256" s="145"/>
      <c r="F1256" s="145"/>
      <c r="G1256" s="145"/>
      <c r="H1256" s="145"/>
      <c r="I1256" s="145"/>
      <c r="J1256" s="145"/>
      <c r="K1256" s="145"/>
      <c r="L1256" s="145"/>
      <c r="M1256" s="145"/>
      <c r="N1256" s="148"/>
      <c r="O1256" s="149"/>
    </row>
    <row r="1257" spans="1:15">
      <c r="A1257" s="80"/>
      <c r="B1257" s="39" t="str">
        <f>'Gene Table'!E1257</f>
        <v>hsa-miR-642b-3p</v>
      </c>
      <c r="C1257" s="39" t="str">
        <f>'Gene Table'!B1257</f>
        <v>E07</v>
      </c>
      <c r="D1257" s="145"/>
      <c r="E1257" s="145"/>
      <c r="F1257" s="145"/>
      <c r="G1257" s="145"/>
      <c r="H1257" s="145"/>
      <c r="I1257" s="145"/>
      <c r="J1257" s="145"/>
      <c r="K1257" s="145"/>
      <c r="L1257" s="145"/>
      <c r="M1257" s="145"/>
      <c r="N1257" s="148"/>
      <c r="O1257" s="149"/>
    </row>
    <row r="1258" spans="1:15">
      <c r="A1258" s="80"/>
      <c r="B1258" s="39" t="str">
        <f>'Gene Table'!E1258</f>
        <v>hsa-miR-4481</v>
      </c>
      <c r="C1258" s="39" t="str">
        <f>'Gene Table'!B1258</f>
        <v>E08</v>
      </c>
      <c r="D1258" s="145"/>
      <c r="E1258" s="145"/>
      <c r="F1258" s="145"/>
      <c r="G1258" s="145"/>
      <c r="H1258" s="145"/>
      <c r="I1258" s="145"/>
      <c r="J1258" s="145"/>
      <c r="K1258" s="145"/>
      <c r="L1258" s="145"/>
      <c r="M1258" s="145"/>
      <c r="N1258" s="148"/>
      <c r="O1258" s="149"/>
    </row>
    <row r="1259" spans="1:15">
      <c r="A1259" s="80"/>
      <c r="B1259" s="39" t="str">
        <f>'Gene Table'!E1259</f>
        <v>hsa-miR-548z</v>
      </c>
      <c r="C1259" s="39" t="str">
        <f>'Gene Table'!B1259</f>
        <v>E09</v>
      </c>
      <c r="D1259" s="145"/>
      <c r="E1259" s="145"/>
      <c r="F1259" s="145"/>
      <c r="G1259" s="145"/>
      <c r="H1259" s="145"/>
      <c r="I1259" s="145"/>
      <c r="J1259" s="145"/>
      <c r="K1259" s="145"/>
      <c r="L1259" s="145"/>
      <c r="M1259" s="145"/>
      <c r="N1259" s="148"/>
      <c r="O1259" s="149"/>
    </row>
    <row r="1260" spans="1:15">
      <c r="A1260" s="80"/>
      <c r="B1260" s="39" t="str">
        <f>'Gene Table'!E1260</f>
        <v>hsa-miR-4482-5p</v>
      </c>
      <c r="C1260" s="39" t="str">
        <f>'Gene Table'!B1260</f>
        <v>E10</v>
      </c>
      <c r="D1260" s="145"/>
      <c r="E1260" s="145"/>
      <c r="F1260" s="145"/>
      <c r="G1260" s="145"/>
      <c r="H1260" s="145"/>
      <c r="I1260" s="145"/>
      <c r="J1260" s="145"/>
      <c r="K1260" s="145"/>
      <c r="L1260" s="145"/>
      <c r="M1260" s="145"/>
      <c r="N1260" s="148"/>
      <c r="O1260" s="149"/>
    </row>
    <row r="1261" spans="1:15">
      <c r="A1261" s="80"/>
      <c r="B1261" s="39" t="str">
        <f>'Gene Table'!E1261</f>
        <v>hsa-miR-548aa</v>
      </c>
      <c r="C1261" s="39" t="str">
        <f>'Gene Table'!B1261</f>
        <v>E11</v>
      </c>
      <c r="D1261" s="145"/>
      <c r="E1261" s="145"/>
      <c r="F1261" s="145"/>
      <c r="G1261" s="145"/>
      <c r="H1261" s="145"/>
      <c r="I1261" s="145"/>
      <c r="J1261" s="145"/>
      <c r="K1261" s="145"/>
      <c r="L1261" s="145"/>
      <c r="M1261" s="145"/>
      <c r="N1261" s="148"/>
      <c r="O1261" s="149"/>
    </row>
    <row r="1262" spans="1:15">
      <c r="A1262" s="80"/>
      <c r="B1262" s="39" t="str">
        <f>'Gene Table'!E1262</f>
        <v>hsa-miR-4483</v>
      </c>
      <c r="C1262" s="39" t="str">
        <f>'Gene Table'!B1262</f>
        <v>E12</v>
      </c>
      <c r="D1262" s="145"/>
      <c r="E1262" s="145"/>
      <c r="F1262" s="145"/>
      <c r="G1262" s="145"/>
      <c r="H1262" s="145"/>
      <c r="I1262" s="145"/>
      <c r="J1262" s="145"/>
      <c r="K1262" s="145"/>
      <c r="L1262" s="145"/>
      <c r="M1262" s="145"/>
      <c r="N1262" s="148"/>
      <c r="O1262" s="149"/>
    </row>
    <row r="1263" spans="1:15">
      <c r="A1263" s="80"/>
      <c r="B1263" s="39" t="str">
        <f>'Gene Table'!E1263</f>
        <v>hsa-miR-5047</v>
      </c>
      <c r="C1263" s="39" t="str">
        <f>'Gene Table'!B1263</f>
        <v>E13</v>
      </c>
      <c r="D1263" s="145"/>
      <c r="E1263" s="145"/>
      <c r="F1263" s="145"/>
      <c r="G1263" s="145"/>
      <c r="H1263" s="145"/>
      <c r="I1263" s="145"/>
      <c r="J1263" s="145"/>
      <c r="K1263" s="145"/>
      <c r="L1263" s="145"/>
      <c r="M1263" s="145"/>
      <c r="N1263" s="148"/>
      <c r="O1263" s="149"/>
    </row>
    <row r="1264" spans="1:15">
      <c r="A1264" s="80"/>
      <c r="B1264" s="39" t="str">
        <f>'Gene Table'!E1264</f>
        <v>hsa-miR-4484</v>
      </c>
      <c r="C1264" s="39" t="str">
        <f>'Gene Table'!B1264</f>
        <v>E14</v>
      </c>
      <c r="D1264" s="145"/>
      <c r="E1264" s="145"/>
      <c r="F1264" s="145"/>
      <c r="G1264" s="145"/>
      <c r="H1264" s="145"/>
      <c r="I1264" s="145"/>
      <c r="J1264" s="145"/>
      <c r="K1264" s="145"/>
      <c r="L1264" s="145"/>
      <c r="M1264" s="145"/>
      <c r="N1264" s="148"/>
      <c r="O1264" s="149"/>
    </row>
    <row r="1265" spans="1:15">
      <c r="A1265" s="80"/>
      <c r="B1265" s="39" t="str">
        <f>'Gene Table'!E1265</f>
        <v>hsa-miR-3064-3p</v>
      </c>
      <c r="C1265" s="39" t="str">
        <f>'Gene Table'!B1265</f>
        <v>E15</v>
      </c>
      <c r="D1265" s="145"/>
      <c r="E1265" s="145"/>
      <c r="F1265" s="145"/>
      <c r="G1265" s="145"/>
      <c r="H1265" s="145"/>
      <c r="I1265" s="145"/>
      <c r="J1265" s="145"/>
      <c r="K1265" s="145"/>
      <c r="L1265" s="145"/>
      <c r="M1265" s="145"/>
      <c r="N1265" s="148"/>
      <c r="O1265" s="149"/>
    </row>
    <row r="1266" spans="1:15">
      <c r="A1266" s="80"/>
      <c r="B1266" s="39" t="str">
        <f>'Gene Table'!E1266</f>
        <v>hsa-miR-4485</v>
      </c>
      <c r="C1266" s="39" t="str">
        <f>'Gene Table'!B1266</f>
        <v>E16</v>
      </c>
      <c r="D1266" s="145"/>
      <c r="E1266" s="145"/>
      <c r="F1266" s="145"/>
      <c r="G1266" s="145"/>
      <c r="H1266" s="145"/>
      <c r="I1266" s="145"/>
      <c r="J1266" s="145"/>
      <c r="K1266" s="145"/>
      <c r="L1266" s="145"/>
      <c r="M1266" s="145"/>
      <c r="N1266" s="148"/>
      <c r="O1266" s="149"/>
    </row>
    <row r="1267" spans="1:15">
      <c r="A1267" s="80"/>
      <c r="B1267" s="39" t="str">
        <f>'Gene Table'!E1267</f>
        <v>hsa-miR-3064-5p</v>
      </c>
      <c r="C1267" s="39" t="str">
        <f>'Gene Table'!B1267</f>
        <v>E17</v>
      </c>
      <c r="D1267" s="145"/>
      <c r="E1267" s="145"/>
      <c r="F1267" s="145"/>
      <c r="G1267" s="145"/>
      <c r="H1267" s="145"/>
      <c r="I1267" s="145"/>
      <c r="J1267" s="145"/>
      <c r="K1267" s="145"/>
      <c r="L1267" s="145"/>
      <c r="M1267" s="145"/>
      <c r="N1267" s="148"/>
      <c r="O1267" s="149"/>
    </row>
    <row r="1268" spans="1:15">
      <c r="A1268" s="80"/>
      <c r="B1268" s="39" t="str">
        <f>'Gene Table'!E1268</f>
        <v>hsa-miR-4486</v>
      </c>
      <c r="C1268" s="39" t="str">
        <f>'Gene Table'!B1268</f>
        <v>E18</v>
      </c>
      <c r="D1268" s="145"/>
      <c r="E1268" s="145"/>
      <c r="F1268" s="145"/>
      <c r="G1268" s="145"/>
      <c r="H1268" s="145"/>
      <c r="I1268" s="145"/>
      <c r="J1268" s="145"/>
      <c r="K1268" s="145"/>
      <c r="L1268" s="145"/>
      <c r="M1268" s="145"/>
      <c r="N1268" s="148"/>
      <c r="O1268" s="149"/>
    </row>
    <row r="1269" spans="1:15">
      <c r="A1269" s="80"/>
      <c r="B1269" s="39" t="str">
        <f>'Gene Table'!E1269</f>
        <v>hsa-miR-5094</v>
      </c>
      <c r="C1269" s="39" t="str">
        <f>'Gene Table'!B1269</f>
        <v>E19</v>
      </c>
      <c r="D1269" s="145"/>
      <c r="E1269" s="145"/>
      <c r="F1269" s="145"/>
      <c r="G1269" s="145"/>
      <c r="H1269" s="145"/>
      <c r="I1269" s="145"/>
      <c r="J1269" s="145"/>
      <c r="K1269" s="145"/>
      <c r="L1269" s="145"/>
      <c r="M1269" s="145"/>
      <c r="N1269" s="148"/>
      <c r="O1269" s="149"/>
    </row>
    <row r="1270" spans="1:15">
      <c r="A1270" s="80"/>
      <c r="B1270" s="39" t="str">
        <f>'Gene Table'!E1270</f>
        <v>hsa-miR-4487</v>
      </c>
      <c r="C1270" s="39" t="str">
        <f>'Gene Table'!B1270</f>
        <v>E20</v>
      </c>
      <c r="D1270" s="145"/>
      <c r="E1270" s="145"/>
      <c r="F1270" s="145"/>
      <c r="G1270" s="145"/>
      <c r="H1270" s="145"/>
      <c r="I1270" s="145"/>
      <c r="J1270" s="145"/>
      <c r="K1270" s="145"/>
      <c r="L1270" s="145"/>
      <c r="M1270" s="145"/>
      <c r="N1270" s="148"/>
      <c r="O1270" s="149"/>
    </row>
    <row r="1271" spans="1:15">
      <c r="A1271" s="80"/>
      <c r="B1271" s="39" t="str">
        <f>'Gene Table'!E1271</f>
        <v>hsa-miR-4469</v>
      </c>
      <c r="C1271" s="39" t="str">
        <f>'Gene Table'!B1271</f>
        <v>E21</v>
      </c>
      <c r="D1271" s="145"/>
      <c r="E1271" s="145"/>
      <c r="F1271" s="145"/>
      <c r="G1271" s="145"/>
      <c r="H1271" s="145"/>
      <c r="I1271" s="145"/>
      <c r="J1271" s="145"/>
      <c r="K1271" s="145"/>
      <c r="L1271" s="145"/>
      <c r="M1271" s="145"/>
      <c r="N1271" s="148"/>
      <c r="O1271" s="149"/>
    </row>
    <row r="1272" spans="1:15">
      <c r="A1272" s="80"/>
      <c r="B1272" s="39" t="str">
        <f>'Gene Table'!E1272</f>
        <v>hsa-miR-4488</v>
      </c>
      <c r="C1272" s="39" t="str">
        <f>'Gene Table'!B1272</f>
        <v>E22</v>
      </c>
      <c r="D1272" s="145"/>
      <c r="E1272" s="145"/>
      <c r="F1272" s="145"/>
      <c r="G1272" s="145"/>
      <c r="H1272" s="145"/>
      <c r="I1272" s="145"/>
      <c r="J1272" s="145"/>
      <c r="K1272" s="145"/>
      <c r="L1272" s="145"/>
      <c r="M1272" s="145"/>
      <c r="N1272" s="148"/>
      <c r="O1272" s="149"/>
    </row>
    <row r="1273" spans="1:15">
      <c r="A1273" s="80"/>
      <c r="B1273" s="39" t="str">
        <f>'Gene Table'!E1273</f>
        <v>hsa-miR-151b</v>
      </c>
      <c r="C1273" s="39" t="str">
        <f>'Gene Table'!B1273</f>
        <v>E23</v>
      </c>
      <c r="D1273" s="145"/>
      <c r="E1273" s="145"/>
      <c r="F1273" s="145"/>
      <c r="G1273" s="145"/>
      <c r="H1273" s="145"/>
      <c r="I1273" s="145"/>
      <c r="J1273" s="145"/>
      <c r="K1273" s="145"/>
      <c r="L1273" s="145"/>
      <c r="M1273" s="145"/>
      <c r="N1273" s="148"/>
      <c r="O1273" s="149"/>
    </row>
    <row r="1274" spans="1:15">
      <c r="A1274" s="80"/>
      <c r="B1274" s="39" t="str">
        <f>'Gene Table'!E1274</f>
        <v>hsa-miR-4489</v>
      </c>
      <c r="C1274" s="39" t="str">
        <f>'Gene Table'!B1274</f>
        <v>E24</v>
      </c>
      <c r="D1274" s="145"/>
      <c r="E1274" s="145"/>
      <c r="F1274" s="145"/>
      <c r="G1274" s="145"/>
      <c r="H1274" s="145"/>
      <c r="I1274" s="145"/>
      <c r="J1274" s="145"/>
      <c r="K1274" s="145"/>
      <c r="L1274" s="145"/>
      <c r="M1274" s="145"/>
      <c r="N1274" s="148"/>
      <c r="O1274" s="149"/>
    </row>
    <row r="1275" spans="1:15">
      <c r="A1275" s="80"/>
      <c r="B1275" s="39" t="str">
        <f>'Gene Table'!E1275</f>
        <v>hsa-miR-4648</v>
      </c>
      <c r="C1275" s="39" t="str">
        <f>'Gene Table'!B1275</f>
        <v>F01</v>
      </c>
      <c r="D1275" s="145"/>
      <c r="E1275" s="145"/>
      <c r="F1275" s="145"/>
      <c r="G1275" s="145"/>
      <c r="H1275" s="145"/>
      <c r="I1275" s="145"/>
      <c r="J1275" s="145"/>
      <c r="K1275" s="145"/>
      <c r="L1275" s="145"/>
      <c r="M1275" s="145"/>
      <c r="N1275" s="148"/>
      <c r="O1275" s="149"/>
    </row>
    <row r="1276" spans="1:15">
      <c r="A1276" s="80"/>
      <c r="B1276" s="39" t="str">
        <f>'Gene Table'!E1276</f>
        <v>hsa-miR-4701-3p</v>
      </c>
      <c r="C1276" s="39" t="str">
        <f>'Gene Table'!B1276</f>
        <v>F02</v>
      </c>
      <c r="D1276" s="145"/>
      <c r="E1276" s="145"/>
      <c r="F1276" s="145"/>
      <c r="G1276" s="145"/>
      <c r="H1276" s="145"/>
      <c r="I1276" s="145"/>
      <c r="J1276" s="145"/>
      <c r="K1276" s="145"/>
      <c r="L1276" s="145"/>
      <c r="M1276" s="145"/>
      <c r="N1276" s="148"/>
      <c r="O1276" s="149"/>
    </row>
    <row r="1277" spans="1:15">
      <c r="A1277" s="80"/>
      <c r="B1277" s="39" t="str">
        <f>'Gene Table'!E1277</f>
        <v>hsa-miR-4649-5p</v>
      </c>
      <c r="C1277" s="39" t="str">
        <f>'Gene Table'!B1277</f>
        <v>F03</v>
      </c>
      <c r="D1277" s="145"/>
      <c r="E1277" s="145"/>
      <c r="F1277" s="145"/>
      <c r="G1277" s="145"/>
      <c r="H1277" s="145"/>
      <c r="I1277" s="145"/>
      <c r="J1277" s="145"/>
      <c r="K1277" s="145"/>
      <c r="L1277" s="145"/>
      <c r="M1277" s="145"/>
      <c r="N1277" s="148"/>
      <c r="O1277" s="149"/>
    </row>
    <row r="1278" spans="1:15">
      <c r="A1278" s="80"/>
      <c r="B1278" s="39" t="str">
        <f>'Gene Table'!E1278</f>
        <v>hsa-miR-4703-5p</v>
      </c>
      <c r="C1278" s="39" t="str">
        <f>'Gene Table'!B1278</f>
        <v>F04</v>
      </c>
      <c r="D1278" s="145"/>
      <c r="E1278" s="145"/>
      <c r="F1278" s="145"/>
      <c r="G1278" s="145"/>
      <c r="H1278" s="145"/>
      <c r="I1278" s="145"/>
      <c r="J1278" s="145"/>
      <c r="K1278" s="145"/>
      <c r="L1278" s="145"/>
      <c r="M1278" s="145"/>
      <c r="N1278" s="148"/>
      <c r="O1278" s="149"/>
    </row>
    <row r="1279" spans="1:15">
      <c r="A1279" s="80"/>
      <c r="B1279" s="39" t="str">
        <f>'Gene Table'!E1279</f>
        <v>hsa-miR-4649-3p</v>
      </c>
      <c r="C1279" s="39" t="str">
        <f>'Gene Table'!B1279</f>
        <v>F05</v>
      </c>
      <c r="D1279" s="145"/>
      <c r="E1279" s="145"/>
      <c r="F1279" s="145"/>
      <c r="G1279" s="145"/>
      <c r="H1279" s="145"/>
      <c r="I1279" s="145"/>
      <c r="J1279" s="145"/>
      <c r="K1279" s="145"/>
      <c r="L1279" s="145"/>
      <c r="M1279" s="145"/>
      <c r="N1279" s="148"/>
      <c r="O1279" s="149"/>
    </row>
    <row r="1280" spans="1:15">
      <c r="A1280" s="80"/>
      <c r="B1280" s="39" t="str">
        <f>'Gene Table'!E1280</f>
        <v>hsa-miR-4703-3p</v>
      </c>
      <c r="C1280" s="39" t="str">
        <f>'Gene Table'!B1280</f>
        <v>F06</v>
      </c>
      <c r="D1280" s="145"/>
      <c r="E1280" s="145"/>
      <c r="F1280" s="145"/>
      <c r="G1280" s="145"/>
      <c r="H1280" s="145"/>
      <c r="I1280" s="145"/>
      <c r="J1280" s="145"/>
      <c r="K1280" s="145"/>
      <c r="L1280" s="145"/>
      <c r="M1280" s="145"/>
      <c r="N1280" s="148"/>
      <c r="O1280" s="149"/>
    </row>
    <row r="1281" spans="1:15">
      <c r="A1281" s="80"/>
      <c r="B1281" s="39" t="str">
        <f>'Gene Table'!E1281</f>
        <v>hsa-miR-4650-5p</v>
      </c>
      <c r="C1281" s="39" t="str">
        <f>'Gene Table'!B1281</f>
        <v>F07</v>
      </c>
      <c r="D1281" s="145"/>
      <c r="E1281" s="145"/>
      <c r="F1281" s="145"/>
      <c r="G1281" s="145"/>
      <c r="H1281" s="145"/>
      <c r="I1281" s="145"/>
      <c r="J1281" s="145"/>
      <c r="K1281" s="145"/>
      <c r="L1281" s="145"/>
      <c r="M1281" s="145"/>
      <c r="N1281" s="148"/>
      <c r="O1281" s="149"/>
    </row>
    <row r="1282" spans="1:15">
      <c r="A1282" s="80"/>
      <c r="B1282" s="39" t="str">
        <f>'Gene Table'!E1282</f>
        <v>hsa-miR-4704-5p</v>
      </c>
      <c r="C1282" s="39" t="str">
        <f>'Gene Table'!B1282</f>
        <v>F08</v>
      </c>
      <c r="D1282" s="145"/>
      <c r="E1282" s="145"/>
      <c r="F1282" s="145"/>
      <c r="G1282" s="145"/>
      <c r="H1282" s="145"/>
      <c r="I1282" s="145"/>
      <c r="J1282" s="145"/>
      <c r="K1282" s="145"/>
      <c r="L1282" s="145"/>
      <c r="M1282" s="145"/>
      <c r="N1282" s="148"/>
      <c r="O1282" s="149"/>
    </row>
    <row r="1283" spans="1:15">
      <c r="A1283" s="80"/>
      <c r="B1283" s="39" t="str">
        <f>'Gene Table'!E1283</f>
        <v>hsa-miR-4650-3p</v>
      </c>
      <c r="C1283" s="39" t="str">
        <f>'Gene Table'!B1283</f>
        <v>F09</v>
      </c>
      <c r="D1283" s="145"/>
      <c r="E1283" s="145"/>
      <c r="F1283" s="145"/>
      <c r="G1283" s="145"/>
      <c r="H1283" s="145"/>
      <c r="I1283" s="145"/>
      <c r="J1283" s="145"/>
      <c r="K1283" s="145"/>
      <c r="L1283" s="145"/>
      <c r="M1283" s="145"/>
      <c r="N1283" s="148"/>
      <c r="O1283" s="149"/>
    </row>
    <row r="1284" spans="1:15">
      <c r="A1284" s="80"/>
      <c r="B1284" s="39" t="str">
        <f>'Gene Table'!E1284</f>
        <v>hsa-miR-4704-3p</v>
      </c>
      <c r="C1284" s="39" t="str">
        <f>'Gene Table'!B1284</f>
        <v>F10</v>
      </c>
      <c r="D1284" s="145"/>
      <c r="E1284" s="145"/>
      <c r="F1284" s="145"/>
      <c r="G1284" s="145"/>
      <c r="H1284" s="145"/>
      <c r="I1284" s="145"/>
      <c r="J1284" s="145"/>
      <c r="K1284" s="145"/>
      <c r="L1284" s="145"/>
      <c r="M1284" s="145"/>
      <c r="N1284" s="148"/>
      <c r="O1284" s="149"/>
    </row>
    <row r="1285" spans="1:15">
      <c r="A1285" s="80"/>
      <c r="B1285" s="39" t="str">
        <f>'Gene Table'!E1285</f>
        <v>hsa-miR-4651</v>
      </c>
      <c r="C1285" s="39" t="str">
        <f>'Gene Table'!B1285</f>
        <v>F11</v>
      </c>
      <c r="D1285" s="145"/>
      <c r="E1285" s="145"/>
      <c r="F1285" s="145"/>
      <c r="G1285" s="145"/>
      <c r="H1285" s="145"/>
      <c r="I1285" s="145"/>
      <c r="J1285" s="145"/>
      <c r="K1285" s="145"/>
      <c r="L1285" s="145"/>
      <c r="M1285" s="145"/>
      <c r="N1285" s="148"/>
      <c r="O1285" s="149"/>
    </row>
    <row r="1286" spans="1:15">
      <c r="A1286" s="80"/>
      <c r="B1286" s="39" t="str">
        <f>'Gene Table'!E1286</f>
        <v>hsa-miR-4705</v>
      </c>
      <c r="C1286" s="39" t="str">
        <f>'Gene Table'!B1286</f>
        <v>F12</v>
      </c>
      <c r="D1286" s="145"/>
      <c r="E1286" s="145"/>
      <c r="F1286" s="145"/>
      <c r="G1286" s="145"/>
      <c r="H1286" s="145"/>
      <c r="I1286" s="145"/>
      <c r="J1286" s="145"/>
      <c r="K1286" s="145"/>
      <c r="L1286" s="145"/>
      <c r="M1286" s="145"/>
      <c r="N1286" s="148"/>
      <c r="O1286" s="149"/>
    </row>
    <row r="1287" spans="1:15">
      <c r="A1287" s="80"/>
      <c r="B1287" s="39" t="str">
        <f>'Gene Table'!E1287</f>
        <v>hsa-miR-4652-5p</v>
      </c>
      <c r="C1287" s="39" t="str">
        <f>'Gene Table'!B1287</f>
        <v>F13</v>
      </c>
      <c r="D1287" s="145"/>
      <c r="E1287" s="145"/>
      <c r="F1287" s="145"/>
      <c r="G1287" s="145"/>
      <c r="H1287" s="145"/>
      <c r="I1287" s="145"/>
      <c r="J1287" s="145"/>
      <c r="K1287" s="145"/>
      <c r="L1287" s="145"/>
      <c r="M1287" s="145"/>
      <c r="N1287" s="148"/>
      <c r="O1287" s="149"/>
    </row>
    <row r="1288" spans="1:15">
      <c r="A1288" s="80"/>
      <c r="B1288" s="39" t="str">
        <f>'Gene Table'!E1288</f>
        <v>hsa-miR-4706</v>
      </c>
      <c r="C1288" s="39" t="str">
        <f>'Gene Table'!B1288</f>
        <v>F14</v>
      </c>
      <c r="D1288" s="145"/>
      <c r="E1288" s="145"/>
      <c r="F1288" s="145"/>
      <c r="G1288" s="145"/>
      <c r="H1288" s="145"/>
      <c r="I1288" s="145"/>
      <c r="J1288" s="145"/>
      <c r="K1288" s="145"/>
      <c r="L1288" s="145"/>
      <c r="M1288" s="145"/>
      <c r="N1288" s="148"/>
      <c r="O1288" s="149"/>
    </row>
    <row r="1289" spans="1:15">
      <c r="A1289" s="80"/>
      <c r="B1289" s="39" t="str">
        <f>'Gene Table'!E1289</f>
        <v>hsa-miR-4652-3p</v>
      </c>
      <c r="C1289" s="39" t="str">
        <f>'Gene Table'!B1289</f>
        <v>F15</v>
      </c>
      <c r="D1289" s="145"/>
      <c r="E1289" s="145"/>
      <c r="F1289" s="145"/>
      <c r="G1289" s="145"/>
      <c r="H1289" s="145"/>
      <c r="I1289" s="145"/>
      <c r="J1289" s="145"/>
      <c r="K1289" s="145"/>
      <c r="L1289" s="145"/>
      <c r="M1289" s="145"/>
      <c r="N1289" s="148"/>
      <c r="O1289" s="149"/>
    </row>
    <row r="1290" spans="1:15">
      <c r="A1290" s="80"/>
      <c r="B1290" s="39" t="str">
        <f>'Gene Table'!E1290</f>
        <v>hsa-miR-4707-5p</v>
      </c>
      <c r="C1290" s="39" t="str">
        <f>'Gene Table'!B1290</f>
        <v>F16</v>
      </c>
      <c r="D1290" s="145"/>
      <c r="E1290" s="145"/>
      <c r="F1290" s="145"/>
      <c r="G1290" s="145"/>
      <c r="H1290" s="145"/>
      <c r="I1290" s="145"/>
      <c r="J1290" s="145"/>
      <c r="K1290" s="145"/>
      <c r="L1290" s="145"/>
      <c r="M1290" s="145"/>
      <c r="N1290" s="148"/>
      <c r="O1290" s="149"/>
    </row>
    <row r="1291" spans="1:15">
      <c r="A1291" s="80"/>
      <c r="B1291" s="39" t="str">
        <f>'Gene Table'!E1291</f>
        <v>hsa-miR-4653-5p</v>
      </c>
      <c r="C1291" s="39" t="str">
        <f>'Gene Table'!B1291</f>
        <v>F17</v>
      </c>
      <c r="D1291" s="145"/>
      <c r="E1291" s="145"/>
      <c r="F1291" s="145"/>
      <c r="G1291" s="145"/>
      <c r="H1291" s="145"/>
      <c r="I1291" s="145"/>
      <c r="J1291" s="145"/>
      <c r="K1291" s="145"/>
      <c r="L1291" s="145"/>
      <c r="M1291" s="145"/>
      <c r="N1291" s="148"/>
      <c r="O1291" s="149"/>
    </row>
    <row r="1292" spans="1:15">
      <c r="A1292" s="80"/>
      <c r="B1292" s="39" t="str">
        <f>'Gene Table'!E1292</f>
        <v>hsa-miR-4707-3p</v>
      </c>
      <c r="C1292" s="39" t="str">
        <f>'Gene Table'!B1292</f>
        <v>F18</v>
      </c>
      <c r="D1292" s="145"/>
      <c r="E1292" s="145"/>
      <c r="F1292" s="145"/>
      <c r="G1292" s="145"/>
      <c r="H1292" s="145"/>
      <c r="I1292" s="145"/>
      <c r="J1292" s="145"/>
      <c r="K1292" s="145"/>
      <c r="L1292" s="145"/>
      <c r="M1292" s="145"/>
      <c r="N1292" s="148"/>
      <c r="O1292" s="149"/>
    </row>
    <row r="1293" spans="1:15">
      <c r="A1293" s="80"/>
      <c r="B1293" s="39" t="str">
        <f>'Gene Table'!E1293</f>
        <v>hsa-miR-4653-3p</v>
      </c>
      <c r="C1293" s="39" t="str">
        <f>'Gene Table'!B1293</f>
        <v>F19</v>
      </c>
      <c r="D1293" s="145"/>
      <c r="E1293" s="145"/>
      <c r="F1293" s="145"/>
      <c r="G1293" s="145"/>
      <c r="H1293" s="145"/>
      <c r="I1293" s="145"/>
      <c r="J1293" s="145"/>
      <c r="K1293" s="145"/>
      <c r="L1293" s="145"/>
      <c r="M1293" s="145"/>
      <c r="N1293" s="148"/>
      <c r="O1293" s="149"/>
    </row>
    <row r="1294" spans="1:15">
      <c r="A1294" s="80"/>
      <c r="B1294" s="39" t="str">
        <f>'Gene Table'!E1294</f>
        <v>hsa-miR-4708-5p</v>
      </c>
      <c r="C1294" s="39" t="str">
        <f>'Gene Table'!B1294</f>
        <v>F20</v>
      </c>
      <c r="D1294" s="145"/>
      <c r="E1294" s="145"/>
      <c r="F1294" s="145"/>
      <c r="G1294" s="145"/>
      <c r="H1294" s="145"/>
      <c r="I1294" s="145"/>
      <c r="J1294" s="145"/>
      <c r="K1294" s="145"/>
      <c r="L1294" s="145"/>
      <c r="M1294" s="145"/>
      <c r="N1294" s="148"/>
      <c r="O1294" s="149"/>
    </row>
    <row r="1295" spans="1:15">
      <c r="A1295" s="80"/>
      <c r="B1295" s="39" t="str">
        <f>'Gene Table'!E1295</f>
        <v>hsa-miR-4654</v>
      </c>
      <c r="C1295" s="39" t="str">
        <f>'Gene Table'!B1295</f>
        <v>F21</v>
      </c>
      <c r="D1295" s="145"/>
      <c r="E1295" s="145"/>
      <c r="F1295" s="145"/>
      <c r="G1295" s="145"/>
      <c r="H1295" s="145"/>
      <c r="I1295" s="145"/>
      <c r="J1295" s="145"/>
      <c r="K1295" s="145"/>
      <c r="L1295" s="145"/>
      <c r="M1295" s="145"/>
      <c r="N1295" s="148"/>
      <c r="O1295" s="149"/>
    </row>
    <row r="1296" spans="1:15">
      <c r="A1296" s="80"/>
      <c r="B1296" s="39" t="str">
        <f>'Gene Table'!E1296</f>
        <v>hsa-miR-4708-3p</v>
      </c>
      <c r="C1296" s="39" t="str">
        <f>'Gene Table'!B1296</f>
        <v>F22</v>
      </c>
      <c r="D1296" s="145"/>
      <c r="E1296" s="145"/>
      <c r="F1296" s="145"/>
      <c r="G1296" s="145"/>
      <c r="H1296" s="145"/>
      <c r="I1296" s="145"/>
      <c r="J1296" s="145"/>
      <c r="K1296" s="145"/>
      <c r="L1296" s="145"/>
      <c r="M1296" s="145"/>
      <c r="N1296" s="148"/>
      <c r="O1296" s="149"/>
    </row>
    <row r="1297" spans="1:15">
      <c r="A1297" s="80"/>
      <c r="B1297" s="39" t="str">
        <f>'Gene Table'!E1297</f>
        <v>hsa-miR-4655-5p</v>
      </c>
      <c r="C1297" s="39" t="str">
        <f>'Gene Table'!B1297</f>
        <v>F23</v>
      </c>
      <c r="D1297" s="145"/>
      <c r="E1297" s="145"/>
      <c r="F1297" s="145"/>
      <c r="G1297" s="145"/>
      <c r="H1297" s="145"/>
      <c r="I1297" s="145"/>
      <c r="J1297" s="145"/>
      <c r="K1297" s="145"/>
      <c r="L1297" s="145"/>
      <c r="M1297" s="145"/>
      <c r="N1297" s="148"/>
      <c r="O1297" s="149"/>
    </row>
    <row r="1298" spans="1:15">
      <c r="A1298" s="80"/>
      <c r="B1298" s="39" t="str">
        <f>'Gene Table'!E1298</f>
        <v>hsa-miR-4709-5p</v>
      </c>
      <c r="C1298" s="39" t="str">
        <f>'Gene Table'!B1298</f>
        <v>F24</v>
      </c>
      <c r="D1298" s="145"/>
      <c r="E1298" s="145"/>
      <c r="F1298" s="145"/>
      <c r="G1298" s="145"/>
      <c r="H1298" s="145"/>
      <c r="I1298" s="145"/>
      <c r="J1298" s="145"/>
      <c r="K1298" s="145"/>
      <c r="L1298" s="145"/>
      <c r="M1298" s="145"/>
      <c r="N1298" s="148"/>
      <c r="O1298" s="149"/>
    </row>
    <row r="1299" spans="1:15">
      <c r="A1299" s="80"/>
      <c r="B1299" s="39" t="str">
        <f>'Gene Table'!E1299</f>
        <v>hsa-miR-378d</v>
      </c>
      <c r="C1299" s="39" t="str">
        <f>'Gene Table'!B1299</f>
        <v>G01</v>
      </c>
      <c r="D1299" s="145"/>
      <c r="E1299" s="145"/>
      <c r="F1299" s="145"/>
      <c r="G1299" s="145"/>
      <c r="H1299" s="145"/>
      <c r="I1299" s="145"/>
      <c r="J1299" s="145"/>
      <c r="K1299" s="145"/>
      <c r="L1299" s="145"/>
      <c r="M1299" s="145"/>
      <c r="N1299" s="148"/>
      <c r="O1299" s="149"/>
    </row>
    <row r="1300" spans="1:15">
      <c r="A1300" s="80"/>
      <c r="B1300" s="39" t="str">
        <f>'Gene Table'!E1300</f>
        <v>hsa-miR-548al</v>
      </c>
      <c r="C1300" s="39" t="str">
        <f>'Gene Table'!B1300</f>
        <v>G02</v>
      </c>
      <c r="D1300" s="145"/>
      <c r="E1300" s="145"/>
      <c r="F1300" s="145"/>
      <c r="G1300" s="145"/>
      <c r="H1300" s="145"/>
      <c r="I1300" s="145"/>
      <c r="J1300" s="145"/>
      <c r="K1300" s="145"/>
      <c r="L1300" s="145"/>
      <c r="M1300" s="145"/>
      <c r="N1300" s="148"/>
      <c r="O1300" s="149"/>
    </row>
    <row r="1301" spans="1:15">
      <c r="A1301" s="80"/>
      <c r="B1301" s="39" t="str">
        <f>'Gene Table'!E1301</f>
        <v>hsa-miR-2681-5p</v>
      </c>
      <c r="C1301" s="39" t="str">
        <f>'Gene Table'!B1301</f>
        <v>G03</v>
      </c>
      <c r="D1301" s="145"/>
      <c r="E1301" s="145"/>
      <c r="F1301" s="145"/>
      <c r="G1301" s="145"/>
      <c r="H1301" s="145"/>
      <c r="I1301" s="145"/>
      <c r="J1301" s="145"/>
      <c r="K1301" s="145"/>
      <c r="L1301" s="145"/>
      <c r="M1301" s="145"/>
      <c r="N1301" s="148"/>
      <c r="O1301" s="149"/>
    </row>
    <row r="1302" spans="1:15">
      <c r="A1302" s="80"/>
      <c r="B1302" s="39" t="str">
        <f>'Gene Table'!E1302</f>
        <v>hsa-miR-4490</v>
      </c>
      <c r="C1302" s="39" t="str">
        <f>'Gene Table'!B1302</f>
        <v>G04</v>
      </c>
      <c r="D1302" s="145"/>
      <c r="E1302" s="145"/>
      <c r="F1302" s="145"/>
      <c r="G1302" s="145"/>
      <c r="H1302" s="145"/>
      <c r="I1302" s="145"/>
      <c r="J1302" s="145"/>
      <c r="K1302" s="145"/>
      <c r="L1302" s="145"/>
      <c r="M1302" s="145"/>
      <c r="N1302" s="148"/>
      <c r="O1302" s="149"/>
    </row>
    <row r="1303" spans="1:15">
      <c r="A1303" s="80"/>
      <c r="B1303" s="39" t="str">
        <f>'Gene Table'!E1303</f>
        <v>hsa-miR-2681-3p</v>
      </c>
      <c r="C1303" s="39" t="str">
        <f>'Gene Table'!B1303</f>
        <v>G05</v>
      </c>
      <c r="D1303" s="145"/>
      <c r="E1303" s="145"/>
      <c r="F1303" s="145"/>
      <c r="G1303" s="145"/>
      <c r="H1303" s="145"/>
      <c r="I1303" s="145"/>
      <c r="J1303" s="145"/>
      <c r="K1303" s="145"/>
      <c r="L1303" s="145"/>
      <c r="M1303" s="145"/>
      <c r="N1303" s="148"/>
      <c r="O1303" s="149"/>
    </row>
    <row r="1304" spans="1:15">
      <c r="A1304" s="80"/>
      <c r="B1304" s="39" t="str">
        <f>'Gene Table'!E1304</f>
        <v>hsa-miR-4491</v>
      </c>
      <c r="C1304" s="39" t="str">
        <f>'Gene Table'!B1304</f>
        <v>G06</v>
      </c>
      <c r="D1304" s="145"/>
      <c r="E1304" s="145"/>
      <c r="F1304" s="145"/>
      <c r="G1304" s="145"/>
      <c r="H1304" s="145"/>
      <c r="I1304" s="145"/>
      <c r="J1304" s="145"/>
      <c r="K1304" s="145"/>
      <c r="L1304" s="145"/>
      <c r="M1304" s="145"/>
      <c r="N1304" s="148"/>
      <c r="O1304" s="149"/>
    </row>
    <row r="1305" spans="1:15">
      <c r="A1305" s="80"/>
      <c r="B1305" s="39" t="str">
        <f>'Gene Table'!E1305</f>
        <v>hsa-miR-2682-5p</v>
      </c>
      <c r="C1305" s="39" t="str">
        <f>'Gene Table'!B1305</f>
        <v>G07</v>
      </c>
      <c r="D1305" s="145"/>
      <c r="E1305" s="145"/>
      <c r="F1305" s="145"/>
      <c r="G1305" s="145"/>
      <c r="H1305" s="145"/>
      <c r="I1305" s="145"/>
      <c r="J1305" s="145"/>
      <c r="K1305" s="145"/>
      <c r="L1305" s="145"/>
      <c r="M1305" s="145"/>
      <c r="N1305" s="148"/>
      <c r="O1305" s="149"/>
    </row>
    <row r="1306" spans="1:15">
      <c r="A1306" s="80"/>
      <c r="B1306" s="39" t="str">
        <f>'Gene Table'!E1306</f>
        <v>hsa-miR-4492</v>
      </c>
      <c r="C1306" s="39" t="str">
        <f>'Gene Table'!B1306</f>
        <v>G08</v>
      </c>
      <c r="D1306" s="145"/>
      <c r="E1306" s="145"/>
      <c r="F1306" s="145"/>
      <c r="G1306" s="145"/>
      <c r="H1306" s="145"/>
      <c r="I1306" s="145"/>
      <c r="J1306" s="145"/>
      <c r="K1306" s="145"/>
      <c r="L1306" s="145"/>
      <c r="M1306" s="145"/>
      <c r="N1306" s="148"/>
      <c r="O1306" s="149"/>
    </row>
    <row r="1307" spans="1:15">
      <c r="A1307" s="80"/>
      <c r="B1307" s="39" t="str">
        <f>'Gene Table'!E1307</f>
        <v>hsa-miR-2682-3p</v>
      </c>
      <c r="C1307" s="39" t="str">
        <f>'Gene Table'!B1307</f>
        <v>G09</v>
      </c>
      <c r="D1307" s="145"/>
      <c r="E1307" s="145"/>
      <c r="F1307" s="145"/>
      <c r="G1307" s="145"/>
      <c r="H1307" s="145"/>
      <c r="I1307" s="145"/>
      <c r="J1307" s="145"/>
      <c r="K1307" s="145"/>
      <c r="L1307" s="145"/>
      <c r="M1307" s="145"/>
      <c r="N1307" s="148"/>
      <c r="O1307" s="149"/>
    </row>
    <row r="1308" spans="1:15">
      <c r="A1308" s="80"/>
      <c r="B1308" s="39" t="str">
        <f>'Gene Table'!E1308</f>
        <v>hsa-miR-4493</v>
      </c>
      <c r="C1308" s="39" t="str">
        <f>'Gene Table'!B1308</f>
        <v>G10</v>
      </c>
      <c r="D1308" s="145"/>
      <c r="E1308" s="145"/>
      <c r="F1308" s="145"/>
      <c r="G1308" s="145"/>
      <c r="H1308" s="145"/>
      <c r="I1308" s="145"/>
      <c r="J1308" s="145"/>
      <c r="K1308" s="145"/>
      <c r="L1308" s="145"/>
      <c r="M1308" s="145"/>
      <c r="N1308" s="148"/>
      <c r="O1308" s="149"/>
    </row>
    <row r="1309" spans="1:15">
      <c r="A1309" s="80"/>
      <c r="B1309" s="39" t="str">
        <f>'Gene Table'!E1309</f>
        <v>hsa-miR-1268b</v>
      </c>
      <c r="C1309" s="39" t="str">
        <f>'Gene Table'!B1309</f>
        <v>G11</v>
      </c>
      <c r="D1309" s="145"/>
      <c r="E1309" s="145"/>
      <c r="F1309" s="145"/>
      <c r="G1309" s="145"/>
      <c r="H1309" s="145"/>
      <c r="I1309" s="145"/>
      <c r="J1309" s="145"/>
      <c r="K1309" s="145"/>
      <c r="L1309" s="145"/>
      <c r="M1309" s="145"/>
      <c r="N1309" s="148"/>
      <c r="O1309" s="149"/>
    </row>
    <row r="1310" spans="1:15">
      <c r="A1310" s="80"/>
      <c r="B1310" s="39" t="str">
        <f>'Gene Table'!E1310</f>
        <v>hsa-miR-4495</v>
      </c>
      <c r="C1310" s="39" t="str">
        <f>'Gene Table'!B1310</f>
        <v>G12</v>
      </c>
      <c r="D1310" s="145"/>
      <c r="E1310" s="145"/>
      <c r="F1310" s="145"/>
      <c r="G1310" s="145"/>
      <c r="H1310" s="145"/>
      <c r="I1310" s="145"/>
      <c r="J1310" s="145"/>
      <c r="K1310" s="145"/>
      <c r="L1310" s="145"/>
      <c r="M1310" s="145"/>
      <c r="N1310" s="148"/>
      <c r="O1310" s="149"/>
    </row>
    <row r="1311" spans="1:15">
      <c r="A1311" s="80"/>
      <c r="B1311" s="39" t="str">
        <f>'Gene Table'!E1311</f>
        <v>hsa-miR-378e</v>
      </c>
      <c r="C1311" s="39" t="str">
        <f>'Gene Table'!B1311</f>
        <v>G13</v>
      </c>
      <c r="D1311" s="145"/>
      <c r="E1311" s="145"/>
      <c r="F1311" s="145"/>
      <c r="G1311" s="145"/>
      <c r="H1311" s="145"/>
      <c r="I1311" s="145"/>
      <c r="J1311" s="145"/>
      <c r="K1311" s="145"/>
      <c r="L1311" s="145"/>
      <c r="M1311" s="145"/>
      <c r="N1311" s="148"/>
      <c r="O1311" s="149"/>
    </row>
    <row r="1312" spans="1:15">
      <c r="A1312" s="80"/>
      <c r="B1312" s="39" t="str">
        <f>'Gene Table'!E1312</f>
        <v>hsa-miR-4496</v>
      </c>
      <c r="C1312" s="39" t="str">
        <f>'Gene Table'!B1312</f>
        <v>G14</v>
      </c>
      <c r="D1312" s="145"/>
      <c r="E1312" s="145"/>
      <c r="F1312" s="145"/>
      <c r="G1312" s="145"/>
      <c r="H1312" s="145"/>
      <c r="I1312" s="145"/>
      <c r="J1312" s="145"/>
      <c r="K1312" s="145"/>
      <c r="L1312" s="145"/>
      <c r="M1312" s="145"/>
      <c r="N1312" s="148"/>
      <c r="O1312" s="149"/>
    </row>
    <row r="1313" spans="1:15">
      <c r="A1313" s="80"/>
      <c r="B1313" s="39" t="str">
        <f>'Gene Table'!E1313</f>
        <v>hsa-miR-548ab</v>
      </c>
      <c r="C1313" s="39" t="str">
        <f>'Gene Table'!B1313</f>
        <v>G15</v>
      </c>
      <c r="D1313" s="145"/>
      <c r="E1313" s="145"/>
      <c r="F1313" s="145"/>
      <c r="G1313" s="145"/>
      <c r="H1313" s="145"/>
      <c r="I1313" s="145"/>
      <c r="J1313" s="145"/>
      <c r="K1313" s="145"/>
      <c r="L1313" s="145"/>
      <c r="M1313" s="145"/>
      <c r="N1313" s="148"/>
      <c r="O1313" s="149"/>
    </row>
    <row r="1314" spans="1:15">
      <c r="A1314" s="80"/>
      <c r="B1314" s="39" t="str">
        <f>'Gene Table'!E1314</f>
        <v>hsa-miR-4497</v>
      </c>
      <c r="C1314" s="39" t="str">
        <f>'Gene Table'!B1314</f>
        <v>G16</v>
      </c>
      <c r="D1314" s="145"/>
      <c r="E1314" s="145"/>
      <c r="F1314" s="145"/>
      <c r="G1314" s="145"/>
      <c r="H1314" s="145"/>
      <c r="I1314" s="145"/>
      <c r="J1314" s="145"/>
      <c r="K1314" s="145"/>
      <c r="L1314" s="145"/>
      <c r="M1314" s="145"/>
      <c r="N1314" s="148"/>
      <c r="O1314" s="149"/>
    </row>
    <row r="1315" spans="1:15">
      <c r="A1315" s="80"/>
      <c r="B1315" s="39" t="str">
        <f>'Gene Table'!E1315</f>
        <v>hsa-miR-4417</v>
      </c>
      <c r="C1315" s="39" t="str">
        <f>'Gene Table'!B1315</f>
        <v>G17</v>
      </c>
      <c r="D1315" s="145"/>
      <c r="E1315" s="145"/>
      <c r="F1315" s="145"/>
      <c r="G1315" s="145"/>
      <c r="H1315" s="145"/>
      <c r="I1315" s="145"/>
      <c r="J1315" s="145"/>
      <c r="K1315" s="145"/>
      <c r="L1315" s="145"/>
      <c r="M1315" s="145"/>
      <c r="N1315" s="148"/>
      <c r="O1315" s="149"/>
    </row>
    <row r="1316" spans="1:15">
      <c r="A1316" s="80"/>
      <c r="B1316" s="39" t="str">
        <f>'Gene Table'!E1316</f>
        <v>hsa-miR-4419b</v>
      </c>
      <c r="C1316" s="39" t="str">
        <f>'Gene Table'!B1316</f>
        <v>G18</v>
      </c>
      <c r="D1316" s="145"/>
      <c r="E1316" s="145"/>
      <c r="F1316" s="145"/>
      <c r="G1316" s="145"/>
      <c r="H1316" s="145"/>
      <c r="I1316" s="145"/>
      <c r="J1316" s="145"/>
      <c r="K1316" s="145"/>
      <c r="L1316" s="145"/>
      <c r="M1316" s="145"/>
      <c r="N1316" s="148"/>
      <c r="O1316" s="149"/>
    </row>
    <row r="1317" spans="1:15">
      <c r="A1317" s="80"/>
      <c r="B1317" s="39" t="str">
        <f>'Gene Table'!E1317</f>
        <v>hsa-miR-4418</v>
      </c>
      <c r="C1317" s="39" t="str">
        <f>'Gene Table'!B1317</f>
        <v>G19</v>
      </c>
      <c r="D1317" s="145"/>
      <c r="E1317" s="145"/>
      <c r="F1317" s="145"/>
      <c r="G1317" s="145"/>
      <c r="H1317" s="145"/>
      <c r="I1317" s="145"/>
      <c r="J1317" s="145"/>
      <c r="K1317" s="145"/>
      <c r="L1317" s="145"/>
      <c r="M1317" s="145"/>
      <c r="N1317" s="148"/>
      <c r="O1317" s="149"/>
    </row>
    <row r="1318" spans="1:15">
      <c r="A1318" s="80"/>
      <c r="B1318" s="39" t="str">
        <f>'Gene Table'!E1318</f>
        <v>hsa-miR-4499</v>
      </c>
      <c r="C1318" s="39" t="str">
        <f>'Gene Table'!B1318</f>
        <v>G20</v>
      </c>
      <c r="D1318" s="145"/>
      <c r="E1318" s="145"/>
      <c r="F1318" s="145"/>
      <c r="G1318" s="145"/>
      <c r="H1318" s="145"/>
      <c r="I1318" s="145"/>
      <c r="J1318" s="145"/>
      <c r="K1318" s="145"/>
      <c r="L1318" s="145"/>
      <c r="M1318" s="145"/>
      <c r="N1318" s="148"/>
      <c r="O1318" s="149"/>
    </row>
    <row r="1319" spans="1:15">
      <c r="A1319" s="80"/>
      <c r="B1319" s="39" t="str">
        <f>'Gene Table'!E1319</f>
        <v>hsa-miR-4419a</v>
      </c>
      <c r="C1319" s="39" t="str">
        <f>'Gene Table'!B1319</f>
        <v>G21</v>
      </c>
      <c r="D1319" s="145"/>
      <c r="E1319" s="145"/>
      <c r="F1319" s="145"/>
      <c r="G1319" s="145"/>
      <c r="H1319" s="145"/>
      <c r="I1319" s="145"/>
      <c r="J1319" s="145"/>
      <c r="K1319" s="145"/>
      <c r="L1319" s="145"/>
      <c r="M1319" s="145"/>
      <c r="N1319" s="148"/>
      <c r="O1319" s="149"/>
    </row>
    <row r="1320" spans="1:15">
      <c r="A1320" s="80"/>
      <c r="B1320" s="39" t="str">
        <f>'Gene Table'!E1320</f>
        <v>hsa-miR-4500</v>
      </c>
      <c r="C1320" s="39" t="str">
        <f>'Gene Table'!B1320</f>
        <v>G22</v>
      </c>
      <c r="D1320" s="145"/>
      <c r="E1320" s="145"/>
      <c r="F1320" s="145"/>
      <c r="G1320" s="145"/>
      <c r="H1320" s="145"/>
      <c r="I1320" s="145"/>
      <c r="J1320" s="145"/>
      <c r="K1320" s="145"/>
      <c r="L1320" s="145"/>
      <c r="M1320" s="145"/>
      <c r="N1320" s="148"/>
      <c r="O1320" s="149"/>
    </row>
    <row r="1321" spans="1:15">
      <c r="A1321" s="80"/>
      <c r="B1321" s="39" t="str">
        <f>'Gene Table'!E1321</f>
        <v>hsa-miR-378f</v>
      </c>
      <c r="C1321" s="39" t="str">
        <f>'Gene Table'!B1321</f>
        <v>G23</v>
      </c>
      <c r="D1321" s="145"/>
      <c r="E1321" s="145"/>
      <c r="F1321" s="145"/>
      <c r="G1321" s="145"/>
      <c r="H1321" s="145"/>
      <c r="I1321" s="145"/>
      <c r="J1321" s="145"/>
      <c r="K1321" s="145"/>
      <c r="L1321" s="145"/>
      <c r="M1321" s="145"/>
      <c r="N1321" s="148"/>
      <c r="O1321" s="149"/>
    </row>
    <row r="1322" spans="1:15">
      <c r="A1322" s="80"/>
      <c r="B1322" s="39" t="str">
        <f>'Gene Table'!E1322</f>
        <v>hsa-miR-4501</v>
      </c>
      <c r="C1322" s="39" t="str">
        <f>'Gene Table'!B1322</f>
        <v>G24</v>
      </c>
      <c r="D1322" s="145"/>
      <c r="E1322" s="145"/>
      <c r="F1322" s="145"/>
      <c r="G1322" s="145"/>
      <c r="H1322" s="145"/>
      <c r="I1322" s="145"/>
      <c r="J1322" s="145"/>
      <c r="K1322" s="145"/>
      <c r="L1322" s="145"/>
      <c r="M1322" s="145"/>
      <c r="N1322" s="148"/>
      <c r="O1322" s="149"/>
    </row>
    <row r="1323" spans="1:15">
      <c r="A1323" s="80"/>
      <c r="B1323" s="39" t="str">
        <f>'Gene Table'!E1323</f>
        <v>hsa-miR-4655-3p</v>
      </c>
      <c r="C1323" s="39" t="str">
        <f>'Gene Table'!B1323</f>
        <v>H01</v>
      </c>
      <c r="D1323" s="145"/>
      <c r="E1323" s="145"/>
      <c r="F1323" s="145"/>
      <c r="G1323" s="145"/>
      <c r="H1323" s="145"/>
      <c r="I1323" s="145"/>
      <c r="J1323" s="145"/>
      <c r="K1323" s="145"/>
      <c r="L1323" s="145"/>
      <c r="M1323" s="145"/>
      <c r="N1323" s="148"/>
      <c r="O1323" s="149"/>
    </row>
    <row r="1324" spans="1:15">
      <c r="A1324" s="80"/>
      <c r="B1324" s="39" t="str">
        <f>'Gene Table'!E1324</f>
        <v>hsa-miR-4709-3p</v>
      </c>
      <c r="C1324" s="39" t="str">
        <f>'Gene Table'!B1324</f>
        <v>H02</v>
      </c>
      <c r="D1324" s="145"/>
      <c r="E1324" s="145"/>
      <c r="F1324" s="145"/>
      <c r="G1324" s="145"/>
      <c r="H1324" s="145"/>
      <c r="I1324" s="145"/>
      <c r="J1324" s="145"/>
      <c r="K1324" s="145"/>
      <c r="L1324" s="145"/>
      <c r="M1324" s="145"/>
      <c r="N1324" s="148"/>
      <c r="O1324" s="149"/>
    </row>
    <row r="1325" spans="1:15">
      <c r="A1325" s="80"/>
      <c r="B1325" s="39" t="str">
        <f>'Gene Table'!E1325</f>
        <v>hsa-miR-4656</v>
      </c>
      <c r="C1325" s="39" t="str">
        <f>'Gene Table'!B1325</f>
        <v>H03</v>
      </c>
      <c r="D1325" s="145"/>
      <c r="E1325" s="145"/>
      <c r="F1325" s="145"/>
      <c r="G1325" s="145"/>
      <c r="H1325" s="145"/>
      <c r="I1325" s="145"/>
      <c r="J1325" s="145"/>
      <c r="K1325" s="145"/>
      <c r="L1325" s="145"/>
      <c r="M1325" s="145"/>
      <c r="N1325" s="148"/>
      <c r="O1325" s="149"/>
    </row>
    <row r="1326" spans="1:15">
      <c r="A1326" s="80"/>
      <c r="B1326" s="39" t="str">
        <f>'Gene Table'!E1326</f>
        <v>hsa-miR-3545-5p</v>
      </c>
      <c r="C1326" s="39" t="str">
        <f>'Gene Table'!B1326</f>
        <v>H04</v>
      </c>
      <c r="D1326" s="145"/>
      <c r="E1326" s="145"/>
      <c r="F1326" s="145"/>
      <c r="G1326" s="145"/>
      <c r="H1326" s="145"/>
      <c r="I1326" s="145"/>
      <c r="J1326" s="145"/>
      <c r="K1326" s="145"/>
      <c r="L1326" s="145"/>
      <c r="M1326" s="145"/>
      <c r="N1326" s="148"/>
      <c r="O1326" s="149"/>
    </row>
    <row r="1327" spans="1:15">
      <c r="A1327" s="80"/>
      <c r="B1327" s="39" t="str">
        <f>'Gene Table'!E1327</f>
        <v>hsa-miR-4657</v>
      </c>
      <c r="C1327" s="39" t="str">
        <f>'Gene Table'!B1327</f>
        <v>H05</v>
      </c>
      <c r="D1327" s="145"/>
      <c r="E1327" s="145"/>
      <c r="F1327" s="145"/>
      <c r="G1327" s="145"/>
      <c r="H1327" s="145"/>
      <c r="I1327" s="145"/>
      <c r="J1327" s="145"/>
      <c r="K1327" s="145"/>
      <c r="L1327" s="145"/>
      <c r="M1327" s="145"/>
      <c r="N1327" s="148"/>
      <c r="O1327" s="149"/>
    </row>
    <row r="1328" spans="1:15">
      <c r="A1328" s="80"/>
      <c r="B1328" s="39" t="str">
        <f>'Gene Table'!E1328</f>
        <v>hsa-miR-3545-3p</v>
      </c>
      <c r="C1328" s="39" t="str">
        <f>'Gene Table'!B1328</f>
        <v>H06</v>
      </c>
      <c r="D1328" s="145"/>
      <c r="E1328" s="145"/>
      <c r="F1328" s="145"/>
      <c r="G1328" s="145"/>
      <c r="H1328" s="145"/>
      <c r="I1328" s="145"/>
      <c r="J1328" s="145"/>
      <c r="K1328" s="145"/>
      <c r="L1328" s="145"/>
      <c r="M1328" s="145"/>
      <c r="N1328" s="148"/>
      <c r="O1328" s="149"/>
    </row>
    <row r="1329" spans="1:15">
      <c r="A1329" s="80"/>
      <c r="B1329" s="39" t="str">
        <f>'Gene Table'!E1329</f>
        <v>hsa-miR-4658</v>
      </c>
      <c r="C1329" s="39" t="str">
        <f>'Gene Table'!B1329</f>
        <v>H07</v>
      </c>
      <c r="D1329" s="145"/>
      <c r="E1329" s="145"/>
      <c r="F1329" s="145"/>
      <c r="G1329" s="145"/>
      <c r="H1329" s="145"/>
      <c r="I1329" s="145"/>
      <c r="J1329" s="145"/>
      <c r="K1329" s="145"/>
      <c r="L1329" s="145"/>
      <c r="M1329" s="145"/>
      <c r="N1329" s="148"/>
      <c r="O1329" s="149"/>
    </row>
    <row r="1330" spans="1:15">
      <c r="A1330" s="80"/>
      <c r="B1330" s="39" t="str">
        <f>'Gene Table'!E1330</f>
        <v>hsa-miR-4710</v>
      </c>
      <c r="C1330" s="39" t="str">
        <f>'Gene Table'!B1330</f>
        <v>H08</v>
      </c>
      <c r="D1330" s="145"/>
      <c r="E1330" s="145"/>
      <c r="F1330" s="145"/>
      <c r="G1330" s="145"/>
      <c r="H1330" s="145"/>
      <c r="I1330" s="145"/>
      <c r="J1330" s="145"/>
      <c r="K1330" s="145"/>
      <c r="L1330" s="145"/>
      <c r="M1330" s="145"/>
      <c r="N1330" s="148"/>
      <c r="O1330" s="149"/>
    </row>
    <row r="1331" spans="1:15">
      <c r="A1331" s="80"/>
      <c r="B1331" s="39" t="str">
        <f>'Gene Table'!E1331</f>
        <v>hsa-miR-4659a-5p</v>
      </c>
      <c r="C1331" s="39" t="str">
        <f>'Gene Table'!B1331</f>
        <v>H09</v>
      </c>
      <c r="D1331" s="145"/>
      <c r="E1331" s="145"/>
      <c r="F1331" s="145"/>
      <c r="G1331" s="145"/>
      <c r="H1331" s="145"/>
      <c r="I1331" s="145"/>
      <c r="J1331" s="145"/>
      <c r="K1331" s="145"/>
      <c r="L1331" s="145"/>
      <c r="M1331" s="145"/>
      <c r="N1331" s="148"/>
      <c r="O1331" s="149"/>
    </row>
    <row r="1332" spans="1:15">
      <c r="A1332" s="80"/>
      <c r="B1332" s="39" t="str">
        <f>'Gene Table'!E1332</f>
        <v>hsa-miR-4711-5p</v>
      </c>
      <c r="C1332" s="39" t="str">
        <f>'Gene Table'!B1332</f>
        <v>H10</v>
      </c>
      <c r="D1332" s="145"/>
      <c r="E1332" s="145"/>
      <c r="F1332" s="145"/>
      <c r="G1332" s="145"/>
      <c r="H1332" s="145"/>
      <c r="I1332" s="145"/>
      <c r="J1332" s="145"/>
      <c r="K1332" s="145"/>
      <c r="L1332" s="145"/>
      <c r="M1332" s="145"/>
      <c r="N1332" s="148"/>
      <c r="O1332" s="149"/>
    </row>
    <row r="1333" spans="1:15">
      <c r="A1333" s="80"/>
      <c r="B1333" s="39" t="str">
        <f>'Gene Table'!E1333</f>
        <v>hsa-miR-4659a-3p</v>
      </c>
      <c r="C1333" s="39" t="str">
        <f>'Gene Table'!B1333</f>
        <v>H11</v>
      </c>
      <c r="D1333" s="145"/>
      <c r="E1333" s="145"/>
      <c r="F1333" s="145"/>
      <c r="G1333" s="145"/>
      <c r="H1333" s="145"/>
      <c r="I1333" s="145"/>
      <c r="J1333" s="145"/>
      <c r="K1333" s="145"/>
      <c r="L1333" s="145"/>
      <c r="M1333" s="145"/>
      <c r="N1333" s="148"/>
      <c r="O1333" s="149"/>
    </row>
    <row r="1334" spans="1:15">
      <c r="A1334" s="80"/>
      <c r="B1334" s="39" t="str">
        <f>'Gene Table'!E1334</f>
        <v>hsa-miR-4711-3p</v>
      </c>
      <c r="C1334" s="39" t="str">
        <f>'Gene Table'!B1334</f>
        <v>H12</v>
      </c>
      <c r="D1334" s="145"/>
      <c r="E1334" s="145"/>
      <c r="F1334" s="145"/>
      <c r="G1334" s="145"/>
      <c r="H1334" s="145"/>
      <c r="I1334" s="145"/>
      <c r="J1334" s="145"/>
      <c r="K1334" s="145"/>
      <c r="L1334" s="145"/>
      <c r="M1334" s="145"/>
      <c r="N1334" s="148"/>
      <c r="O1334" s="149"/>
    </row>
    <row r="1335" spans="1:15">
      <c r="A1335" s="80"/>
      <c r="B1335" s="39" t="str">
        <f>'Gene Table'!E1335</f>
        <v>hsa-miR-4660</v>
      </c>
      <c r="C1335" s="39" t="str">
        <f>'Gene Table'!B1335</f>
        <v>H13</v>
      </c>
      <c r="D1335" s="145"/>
      <c r="E1335" s="145"/>
      <c r="F1335" s="145"/>
      <c r="G1335" s="145"/>
      <c r="H1335" s="145"/>
      <c r="I1335" s="145"/>
      <c r="J1335" s="145"/>
      <c r="K1335" s="145"/>
      <c r="L1335" s="145"/>
      <c r="M1335" s="145"/>
      <c r="N1335" s="148"/>
      <c r="O1335" s="149"/>
    </row>
    <row r="1336" spans="1:15">
      <c r="A1336" s="80"/>
      <c r="B1336" s="39" t="str">
        <f>'Gene Table'!E1336</f>
        <v>hsa-miR-4712-5p</v>
      </c>
      <c r="C1336" s="39" t="str">
        <f>'Gene Table'!B1336</f>
        <v>H14</v>
      </c>
      <c r="D1336" s="145"/>
      <c r="E1336" s="145"/>
      <c r="F1336" s="145"/>
      <c r="G1336" s="145"/>
      <c r="H1336" s="145"/>
      <c r="I1336" s="145"/>
      <c r="J1336" s="145"/>
      <c r="K1336" s="145"/>
      <c r="L1336" s="145"/>
      <c r="M1336" s="145"/>
      <c r="N1336" s="148"/>
      <c r="O1336" s="149"/>
    </row>
    <row r="1337" spans="1:15">
      <c r="A1337" s="80"/>
      <c r="B1337" s="39" t="str">
        <f>'Gene Table'!E1337</f>
        <v>hsa-miR-4661-5p</v>
      </c>
      <c r="C1337" s="39" t="str">
        <f>'Gene Table'!B1337</f>
        <v>H15</v>
      </c>
      <c r="D1337" s="145"/>
      <c r="E1337" s="145"/>
      <c r="F1337" s="145"/>
      <c r="G1337" s="145"/>
      <c r="H1337" s="145"/>
      <c r="I1337" s="145"/>
      <c r="J1337" s="145"/>
      <c r="K1337" s="145"/>
      <c r="L1337" s="145"/>
      <c r="M1337" s="145"/>
      <c r="N1337" s="148"/>
      <c r="O1337" s="149"/>
    </row>
    <row r="1338" spans="1:15">
      <c r="A1338" s="80"/>
      <c r="B1338" s="39" t="str">
        <f>'Gene Table'!E1338</f>
        <v>hsa-miR-4712-3p</v>
      </c>
      <c r="C1338" s="39" t="str">
        <f>'Gene Table'!B1338</f>
        <v>H16</v>
      </c>
      <c r="D1338" s="145"/>
      <c r="E1338" s="145"/>
      <c r="F1338" s="145"/>
      <c r="G1338" s="145"/>
      <c r="H1338" s="145"/>
      <c r="I1338" s="145"/>
      <c r="J1338" s="145"/>
      <c r="K1338" s="145"/>
      <c r="L1338" s="145"/>
      <c r="M1338" s="145"/>
      <c r="N1338" s="148"/>
      <c r="O1338" s="149"/>
    </row>
    <row r="1339" spans="1:15">
      <c r="A1339" s="80"/>
      <c r="B1339" s="39" t="str">
        <f>'Gene Table'!E1339</f>
        <v>hsa-miR-4661-3p</v>
      </c>
      <c r="C1339" s="39" t="str">
        <f>'Gene Table'!B1339</f>
        <v>H17</v>
      </c>
      <c r="D1339" s="145"/>
      <c r="E1339" s="145"/>
      <c r="F1339" s="145"/>
      <c r="G1339" s="145"/>
      <c r="H1339" s="145"/>
      <c r="I1339" s="145"/>
      <c r="J1339" s="145"/>
      <c r="K1339" s="145"/>
      <c r="L1339" s="145"/>
      <c r="M1339" s="145"/>
      <c r="N1339" s="148"/>
      <c r="O1339" s="149"/>
    </row>
    <row r="1340" spans="1:15">
      <c r="A1340" s="80"/>
      <c r="B1340" s="39" t="str">
        <f>'Gene Table'!E1340</f>
        <v>hsa-miR-4713-5p</v>
      </c>
      <c r="C1340" s="39" t="str">
        <f>'Gene Table'!B1340</f>
        <v>H18</v>
      </c>
      <c r="D1340" s="145"/>
      <c r="E1340" s="145"/>
      <c r="F1340" s="145"/>
      <c r="G1340" s="145"/>
      <c r="H1340" s="145"/>
      <c r="I1340" s="145"/>
      <c r="J1340" s="145"/>
      <c r="K1340" s="145"/>
      <c r="L1340" s="145"/>
      <c r="M1340" s="145"/>
      <c r="N1340" s="148"/>
      <c r="O1340" s="149"/>
    </row>
    <row r="1341" spans="1:15">
      <c r="A1341" s="80"/>
      <c r="B1341" s="39" t="str">
        <f>'Gene Table'!E1341</f>
        <v>hsa-miR-4662a-5p</v>
      </c>
      <c r="C1341" s="39" t="str">
        <f>'Gene Table'!B1341</f>
        <v>H19</v>
      </c>
      <c r="D1341" s="145"/>
      <c r="E1341" s="145"/>
      <c r="F1341" s="145"/>
      <c r="G1341" s="145"/>
      <c r="H1341" s="145"/>
      <c r="I1341" s="145"/>
      <c r="J1341" s="145"/>
      <c r="K1341" s="145"/>
      <c r="L1341" s="145"/>
      <c r="M1341" s="145"/>
      <c r="N1341" s="148"/>
      <c r="O1341" s="149"/>
    </row>
    <row r="1342" spans="1:15">
      <c r="A1342" s="80"/>
      <c r="B1342" s="39" t="str">
        <f>'Gene Table'!E1342</f>
        <v>hsa-miR-4713-3p</v>
      </c>
      <c r="C1342" s="39" t="str">
        <f>'Gene Table'!B1342</f>
        <v>H20</v>
      </c>
      <c r="D1342" s="145"/>
      <c r="E1342" s="145"/>
      <c r="F1342" s="145"/>
      <c r="G1342" s="145"/>
      <c r="H1342" s="145"/>
      <c r="I1342" s="145"/>
      <c r="J1342" s="145"/>
      <c r="K1342" s="145"/>
      <c r="L1342" s="145"/>
      <c r="M1342" s="145"/>
      <c r="N1342" s="148"/>
      <c r="O1342" s="149"/>
    </row>
    <row r="1343" spans="1:15">
      <c r="A1343" s="80"/>
      <c r="B1343" s="39" t="str">
        <f>'Gene Table'!E1343</f>
        <v>hsa-miR-4662a-3p</v>
      </c>
      <c r="C1343" s="39" t="str">
        <f>'Gene Table'!B1343</f>
        <v>H21</v>
      </c>
      <c r="D1343" s="145"/>
      <c r="E1343" s="145"/>
      <c r="F1343" s="145"/>
      <c r="G1343" s="145"/>
      <c r="H1343" s="145"/>
      <c r="I1343" s="145"/>
      <c r="J1343" s="145"/>
      <c r="K1343" s="145"/>
      <c r="L1343" s="145"/>
      <c r="M1343" s="145"/>
      <c r="N1343" s="148"/>
      <c r="O1343" s="149"/>
    </row>
    <row r="1344" spans="1:15">
      <c r="A1344" s="80"/>
      <c r="B1344" s="39" t="str">
        <f>'Gene Table'!E1344</f>
        <v>hsa-miR-4714-5p</v>
      </c>
      <c r="C1344" s="39" t="str">
        <f>'Gene Table'!B1344</f>
        <v>H22</v>
      </c>
      <c r="D1344" s="145"/>
      <c r="E1344" s="145"/>
      <c r="F1344" s="145"/>
      <c r="G1344" s="145"/>
      <c r="H1344" s="145"/>
      <c r="I1344" s="145"/>
      <c r="J1344" s="145"/>
      <c r="K1344" s="145"/>
      <c r="L1344" s="145"/>
      <c r="M1344" s="145"/>
      <c r="N1344" s="148"/>
      <c r="O1344" s="149"/>
    </row>
    <row r="1345" spans="1:15">
      <c r="A1345" s="80"/>
      <c r="B1345" s="39" t="str">
        <f>'Gene Table'!E1345</f>
        <v>hsa-miR-4659b-5p</v>
      </c>
      <c r="C1345" s="39" t="str">
        <f>'Gene Table'!B1345</f>
        <v>H23</v>
      </c>
      <c r="D1345" s="145"/>
      <c r="E1345" s="145"/>
      <c r="F1345" s="145"/>
      <c r="G1345" s="145"/>
      <c r="H1345" s="145"/>
      <c r="I1345" s="145"/>
      <c r="J1345" s="145"/>
      <c r="K1345" s="145"/>
      <c r="L1345" s="145"/>
      <c r="M1345" s="145"/>
      <c r="N1345" s="148"/>
      <c r="O1345" s="149"/>
    </row>
    <row r="1346" spans="1:15">
      <c r="A1346" s="80"/>
      <c r="B1346" s="39" t="str">
        <f>'Gene Table'!E1346</f>
        <v>hsa-miR-4714-3p</v>
      </c>
      <c r="C1346" s="39" t="str">
        <f>'Gene Table'!B1346</f>
        <v>H24</v>
      </c>
      <c r="D1346" s="145"/>
      <c r="E1346" s="145"/>
      <c r="F1346" s="145"/>
      <c r="G1346" s="145"/>
      <c r="H1346" s="145"/>
      <c r="I1346" s="145"/>
      <c r="J1346" s="145"/>
      <c r="K1346" s="145"/>
      <c r="L1346" s="145"/>
      <c r="M1346" s="145"/>
      <c r="N1346" s="148"/>
      <c r="O1346" s="149"/>
    </row>
    <row r="1347" spans="1:15">
      <c r="A1347" s="80"/>
      <c r="B1347" s="39" t="str">
        <f>'Gene Table'!E1347</f>
        <v>hsa-miR-4420</v>
      </c>
      <c r="C1347" s="39" t="str">
        <f>'Gene Table'!B1347</f>
        <v>I01</v>
      </c>
      <c r="D1347" s="145"/>
      <c r="E1347" s="145"/>
      <c r="F1347" s="145"/>
      <c r="G1347" s="145"/>
      <c r="H1347" s="145"/>
      <c r="I1347" s="145"/>
      <c r="J1347" s="145"/>
      <c r="K1347" s="145"/>
      <c r="L1347" s="145"/>
      <c r="M1347" s="145"/>
      <c r="N1347" s="148"/>
      <c r="O1347" s="149"/>
    </row>
    <row r="1348" spans="1:15">
      <c r="A1348" s="80"/>
      <c r="B1348" s="39" t="str">
        <f>'Gene Table'!E1348</f>
        <v>hsa-miR-4502</v>
      </c>
      <c r="C1348" s="39" t="str">
        <f>'Gene Table'!B1348</f>
        <v>I02</v>
      </c>
      <c r="D1348" s="145"/>
      <c r="E1348" s="145"/>
      <c r="F1348" s="145"/>
      <c r="G1348" s="145"/>
      <c r="H1348" s="145"/>
      <c r="I1348" s="145"/>
      <c r="J1348" s="145"/>
      <c r="K1348" s="145"/>
      <c r="L1348" s="145"/>
      <c r="M1348" s="145"/>
      <c r="N1348" s="148"/>
      <c r="O1348" s="149"/>
    </row>
    <row r="1349" spans="1:15">
      <c r="A1349" s="80"/>
      <c r="B1349" s="39" t="str">
        <f>'Gene Table'!E1349</f>
        <v>hsa-miR-4421</v>
      </c>
      <c r="C1349" s="39" t="str">
        <f>'Gene Table'!B1349</f>
        <v>I03</v>
      </c>
      <c r="D1349" s="145"/>
      <c r="E1349" s="145"/>
      <c r="F1349" s="145"/>
      <c r="G1349" s="145"/>
      <c r="H1349" s="145"/>
      <c r="I1349" s="145"/>
      <c r="J1349" s="145"/>
      <c r="K1349" s="145"/>
      <c r="L1349" s="145"/>
      <c r="M1349" s="145"/>
      <c r="N1349" s="148"/>
      <c r="O1349" s="149"/>
    </row>
    <row r="1350" spans="1:15">
      <c r="A1350" s="80"/>
      <c r="B1350" s="39" t="str">
        <f>'Gene Table'!E1350</f>
        <v>hsa-miR-4503</v>
      </c>
      <c r="C1350" s="39" t="str">
        <f>'Gene Table'!B1350</f>
        <v>I04</v>
      </c>
      <c r="D1350" s="145"/>
      <c r="E1350" s="145"/>
      <c r="F1350" s="145"/>
      <c r="G1350" s="145"/>
      <c r="H1350" s="145"/>
      <c r="I1350" s="145"/>
      <c r="J1350" s="145"/>
      <c r="K1350" s="145"/>
      <c r="L1350" s="145"/>
      <c r="M1350" s="145"/>
      <c r="N1350" s="148"/>
      <c r="O1350" s="149"/>
    </row>
    <row r="1351" spans="1:15">
      <c r="A1351" s="80"/>
      <c r="B1351" s="39" t="str">
        <f>'Gene Table'!E1351</f>
        <v>hsa-miR-4422</v>
      </c>
      <c r="C1351" s="39" t="str">
        <f>'Gene Table'!B1351</f>
        <v>I05</v>
      </c>
      <c r="D1351" s="145"/>
      <c r="E1351" s="145"/>
      <c r="F1351" s="145"/>
      <c r="G1351" s="145"/>
      <c r="H1351" s="145"/>
      <c r="I1351" s="145"/>
      <c r="J1351" s="145"/>
      <c r="K1351" s="145"/>
      <c r="L1351" s="145"/>
      <c r="M1351" s="145"/>
      <c r="N1351" s="148"/>
      <c r="O1351" s="149"/>
    </row>
    <row r="1352" spans="1:15">
      <c r="A1352" s="80"/>
      <c r="B1352" s="39" t="str">
        <f>'Gene Table'!E1352</f>
        <v>hsa-miR-4504</v>
      </c>
      <c r="C1352" s="39" t="str">
        <f>'Gene Table'!B1352</f>
        <v>I06</v>
      </c>
      <c r="D1352" s="145"/>
      <c r="E1352" s="145"/>
      <c r="F1352" s="145"/>
      <c r="G1352" s="145"/>
      <c r="H1352" s="145"/>
      <c r="I1352" s="145"/>
      <c r="J1352" s="145"/>
      <c r="K1352" s="145"/>
      <c r="L1352" s="145"/>
      <c r="M1352" s="145"/>
      <c r="N1352" s="148"/>
      <c r="O1352" s="149"/>
    </row>
    <row r="1353" spans="1:15">
      <c r="A1353" s="80"/>
      <c r="B1353" s="39" t="str">
        <f>'Gene Table'!E1353</f>
        <v>hsa-miR-4423-5p</v>
      </c>
      <c r="C1353" s="39" t="str">
        <f>'Gene Table'!B1353</f>
        <v>I07</v>
      </c>
      <c r="D1353" s="145"/>
      <c r="E1353" s="145"/>
      <c r="F1353" s="145"/>
      <c r="G1353" s="145"/>
      <c r="H1353" s="145"/>
      <c r="I1353" s="145"/>
      <c r="J1353" s="145"/>
      <c r="K1353" s="145"/>
      <c r="L1353" s="145"/>
      <c r="M1353" s="145"/>
      <c r="N1353" s="148"/>
      <c r="O1353" s="149"/>
    </row>
    <row r="1354" spans="1:15">
      <c r="A1354" s="80"/>
      <c r="B1354" s="39" t="str">
        <f>'Gene Table'!E1354</f>
        <v>hsa-miR-4505</v>
      </c>
      <c r="C1354" s="39" t="str">
        <f>'Gene Table'!B1354</f>
        <v>I08</v>
      </c>
      <c r="D1354" s="145"/>
      <c r="E1354" s="145"/>
      <c r="F1354" s="145"/>
      <c r="G1354" s="145"/>
      <c r="H1354" s="145"/>
      <c r="I1354" s="145"/>
      <c r="J1354" s="145"/>
      <c r="K1354" s="145"/>
      <c r="L1354" s="145"/>
      <c r="M1354" s="145"/>
      <c r="N1354" s="148"/>
      <c r="O1354" s="149"/>
    </row>
    <row r="1355" spans="1:15">
      <c r="A1355" s="80"/>
      <c r="B1355" s="39" t="str">
        <f>'Gene Table'!E1355</f>
        <v>hsa-miR-4423-3p</v>
      </c>
      <c r="C1355" s="39" t="str">
        <f>'Gene Table'!B1355</f>
        <v>I09</v>
      </c>
      <c r="D1355" s="145"/>
      <c r="E1355" s="145"/>
      <c r="F1355" s="145"/>
      <c r="G1355" s="145"/>
      <c r="H1355" s="145"/>
      <c r="I1355" s="145"/>
      <c r="J1355" s="145"/>
      <c r="K1355" s="145"/>
      <c r="L1355" s="145"/>
      <c r="M1355" s="145"/>
      <c r="N1355" s="148"/>
      <c r="O1355" s="149"/>
    </row>
    <row r="1356" spans="1:15">
      <c r="A1356" s="80"/>
      <c r="B1356" s="39" t="str">
        <f>'Gene Table'!E1356</f>
        <v>hsa-miR-4506</v>
      </c>
      <c r="C1356" s="39" t="str">
        <f>'Gene Table'!B1356</f>
        <v>I10</v>
      </c>
      <c r="D1356" s="145"/>
      <c r="E1356" s="145"/>
      <c r="F1356" s="145"/>
      <c r="G1356" s="145"/>
      <c r="H1356" s="145"/>
      <c r="I1356" s="145"/>
      <c r="J1356" s="145"/>
      <c r="K1356" s="145"/>
      <c r="L1356" s="145"/>
      <c r="M1356" s="145"/>
      <c r="N1356" s="148"/>
      <c r="O1356" s="149"/>
    </row>
    <row r="1357" spans="1:15">
      <c r="A1357" s="80"/>
      <c r="B1357" s="39" t="str">
        <f>'Gene Table'!E1357</f>
        <v>hsa-miR-378g</v>
      </c>
      <c r="C1357" s="39" t="str">
        <f>'Gene Table'!B1357</f>
        <v>I11</v>
      </c>
      <c r="D1357" s="145"/>
      <c r="E1357" s="145"/>
      <c r="F1357" s="145"/>
      <c r="G1357" s="145"/>
      <c r="H1357" s="145"/>
      <c r="I1357" s="145"/>
      <c r="J1357" s="145"/>
      <c r="K1357" s="145"/>
      <c r="L1357" s="145"/>
      <c r="M1357" s="145"/>
      <c r="N1357" s="148"/>
      <c r="O1357" s="149"/>
    </row>
    <row r="1358" spans="1:15">
      <c r="A1358" s="80"/>
      <c r="B1358" s="39" t="str">
        <f>'Gene Table'!E1358</f>
        <v>hsa-miR-2392</v>
      </c>
      <c r="C1358" s="39" t="str">
        <f>'Gene Table'!B1358</f>
        <v>I12</v>
      </c>
      <c r="D1358" s="145"/>
      <c r="E1358" s="145"/>
      <c r="F1358" s="145"/>
      <c r="G1358" s="145"/>
      <c r="H1358" s="145"/>
      <c r="I1358" s="145"/>
      <c r="J1358" s="145"/>
      <c r="K1358" s="145"/>
      <c r="L1358" s="145"/>
      <c r="M1358" s="145"/>
      <c r="N1358" s="148"/>
      <c r="O1358" s="149"/>
    </row>
    <row r="1359" spans="1:15">
      <c r="A1359" s="80"/>
      <c r="B1359" s="39" t="str">
        <f>'Gene Table'!E1359</f>
        <v>hsa-miR-548ac</v>
      </c>
      <c r="C1359" s="39" t="str">
        <f>'Gene Table'!B1359</f>
        <v>I13</v>
      </c>
      <c r="D1359" s="145"/>
      <c r="E1359" s="145"/>
      <c r="F1359" s="145"/>
      <c r="G1359" s="145"/>
      <c r="H1359" s="145"/>
      <c r="I1359" s="145"/>
      <c r="J1359" s="145"/>
      <c r="K1359" s="145"/>
      <c r="L1359" s="145"/>
      <c r="M1359" s="145"/>
      <c r="N1359" s="148"/>
      <c r="O1359" s="149"/>
    </row>
    <row r="1360" spans="1:15">
      <c r="A1360" s="80"/>
      <c r="B1360" s="39" t="str">
        <f>'Gene Table'!E1360</f>
        <v>hsa-miR-4507</v>
      </c>
      <c r="C1360" s="39" t="str">
        <f>'Gene Table'!B1360</f>
        <v>I14</v>
      </c>
      <c r="D1360" s="145"/>
      <c r="E1360" s="145"/>
      <c r="F1360" s="145"/>
      <c r="G1360" s="145"/>
      <c r="H1360" s="145"/>
      <c r="I1360" s="145"/>
      <c r="J1360" s="145"/>
      <c r="K1360" s="145"/>
      <c r="L1360" s="145"/>
      <c r="M1360" s="145"/>
      <c r="N1360" s="148"/>
      <c r="O1360" s="149"/>
    </row>
    <row r="1361" spans="1:15">
      <c r="A1361" s="80"/>
      <c r="B1361" s="39" t="str">
        <f>'Gene Table'!E1361</f>
        <v>hsa-miR-4424</v>
      </c>
      <c r="C1361" s="39" t="str">
        <f>'Gene Table'!B1361</f>
        <v>I15</v>
      </c>
      <c r="D1361" s="145"/>
      <c r="E1361" s="145"/>
      <c r="F1361" s="145"/>
      <c r="G1361" s="145"/>
      <c r="H1361" s="145"/>
      <c r="I1361" s="145"/>
      <c r="J1361" s="145"/>
      <c r="K1361" s="145"/>
      <c r="L1361" s="145"/>
      <c r="M1361" s="145"/>
      <c r="N1361" s="148"/>
      <c r="O1361" s="149"/>
    </row>
    <row r="1362" spans="1:15">
      <c r="A1362" s="80"/>
      <c r="B1362" s="39" t="str">
        <f>'Gene Table'!E1362</f>
        <v>hsa-miR-4508</v>
      </c>
      <c r="C1362" s="39" t="str">
        <f>'Gene Table'!B1362</f>
        <v>I16</v>
      </c>
      <c r="D1362" s="145"/>
      <c r="E1362" s="145"/>
      <c r="F1362" s="145"/>
      <c r="G1362" s="145"/>
      <c r="H1362" s="145"/>
      <c r="I1362" s="145"/>
      <c r="J1362" s="145"/>
      <c r="K1362" s="145"/>
      <c r="L1362" s="145"/>
      <c r="M1362" s="145"/>
      <c r="N1362" s="148"/>
      <c r="O1362" s="149"/>
    </row>
    <row r="1363" spans="1:15">
      <c r="A1363" s="80"/>
      <c r="B1363" s="39" t="str">
        <f>'Gene Table'!E1363</f>
        <v>hsa-miR-4425</v>
      </c>
      <c r="C1363" s="39" t="str">
        <f>'Gene Table'!B1363</f>
        <v>I17</v>
      </c>
      <c r="D1363" s="145"/>
      <c r="E1363" s="145"/>
      <c r="F1363" s="145"/>
      <c r="G1363" s="145"/>
      <c r="H1363" s="145"/>
      <c r="I1363" s="145"/>
      <c r="J1363" s="145"/>
      <c r="K1363" s="145"/>
      <c r="L1363" s="145"/>
      <c r="M1363" s="145"/>
      <c r="N1363" s="148"/>
      <c r="O1363" s="149"/>
    </row>
    <row r="1364" spans="1:15">
      <c r="A1364" s="80"/>
      <c r="B1364" s="39" t="str">
        <f>'Gene Table'!E1364</f>
        <v>hsa-miR-4509</v>
      </c>
      <c r="C1364" s="39" t="str">
        <f>'Gene Table'!B1364</f>
        <v>I18</v>
      </c>
      <c r="D1364" s="145"/>
      <c r="E1364" s="145"/>
      <c r="F1364" s="145"/>
      <c r="G1364" s="145"/>
      <c r="H1364" s="145"/>
      <c r="I1364" s="145"/>
      <c r="J1364" s="145"/>
      <c r="K1364" s="145"/>
      <c r="L1364" s="145"/>
      <c r="M1364" s="145"/>
      <c r="N1364" s="148"/>
      <c r="O1364" s="149"/>
    </row>
    <row r="1365" spans="1:15">
      <c r="A1365" s="80"/>
      <c r="B1365" s="39" t="str">
        <f>'Gene Table'!E1365</f>
        <v>hsa-miR-4426</v>
      </c>
      <c r="C1365" s="39" t="str">
        <f>'Gene Table'!B1365</f>
        <v>I19</v>
      </c>
      <c r="D1365" s="145"/>
      <c r="E1365" s="145"/>
      <c r="F1365" s="145"/>
      <c r="G1365" s="145"/>
      <c r="H1365" s="145"/>
      <c r="I1365" s="145"/>
      <c r="J1365" s="145"/>
      <c r="K1365" s="145"/>
      <c r="L1365" s="145"/>
      <c r="M1365" s="145"/>
      <c r="N1365" s="148"/>
      <c r="O1365" s="149"/>
    </row>
    <row r="1366" spans="1:15">
      <c r="A1366" s="80"/>
      <c r="B1366" s="39" t="str">
        <f>'Gene Table'!E1366</f>
        <v>hsa-miR-4510</v>
      </c>
      <c r="C1366" s="39" t="str">
        <f>'Gene Table'!B1366</f>
        <v>I20</v>
      </c>
      <c r="D1366" s="145"/>
      <c r="E1366" s="145"/>
      <c r="F1366" s="145"/>
      <c r="G1366" s="145"/>
      <c r="H1366" s="145"/>
      <c r="I1366" s="145"/>
      <c r="J1366" s="145"/>
      <c r="K1366" s="145"/>
      <c r="L1366" s="145"/>
      <c r="M1366" s="145"/>
      <c r="N1366" s="148"/>
      <c r="O1366" s="149"/>
    </row>
    <row r="1367" spans="1:15">
      <c r="A1367" s="80"/>
      <c r="B1367" s="39" t="str">
        <f>'Gene Table'!E1367</f>
        <v>hsa-miR-4427</v>
      </c>
      <c r="C1367" s="39" t="str">
        <f>'Gene Table'!B1367</f>
        <v>I21</v>
      </c>
      <c r="D1367" s="145"/>
      <c r="E1367" s="145"/>
      <c r="F1367" s="145"/>
      <c r="G1367" s="145"/>
      <c r="H1367" s="145"/>
      <c r="I1367" s="145"/>
      <c r="J1367" s="145"/>
      <c r="K1367" s="145"/>
      <c r="L1367" s="145"/>
      <c r="M1367" s="145"/>
      <c r="N1367" s="148"/>
      <c r="O1367" s="149"/>
    </row>
    <row r="1368" spans="1:15">
      <c r="A1368" s="80"/>
      <c r="B1368" s="39" t="str">
        <f>'Gene Table'!E1368</f>
        <v>hsa-miR-4511</v>
      </c>
      <c r="C1368" s="39" t="str">
        <f>'Gene Table'!B1368</f>
        <v>I22</v>
      </c>
      <c r="D1368" s="145"/>
      <c r="E1368" s="145"/>
      <c r="F1368" s="145"/>
      <c r="G1368" s="145"/>
      <c r="H1368" s="145"/>
      <c r="I1368" s="145"/>
      <c r="J1368" s="145"/>
      <c r="K1368" s="145"/>
      <c r="L1368" s="145"/>
      <c r="M1368" s="145"/>
      <c r="N1368" s="148"/>
      <c r="O1368" s="149"/>
    </row>
    <row r="1369" spans="1:15">
      <c r="A1369" s="80"/>
      <c r="B1369" s="39" t="str">
        <f>'Gene Table'!E1369</f>
        <v>hsa-miR-4429</v>
      </c>
      <c r="C1369" s="39" t="str">
        <f>'Gene Table'!B1369</f>
        <v>I23</v>
      </c>
      <c r="D1369" s="145"/>
      <c r="E1369" s="145"/>
      <c r="F1369" s="145"/>
      <c r="G1369" s="145"/>
      <c r="H1369" s="145"/>
      <c r="I1369" s="145"/>
      <c r="J1369" s="145"/>
      <c r="K1369" s="145"/>
      <c r="L1369" s="145"/>
      <c r="M1369" s="145"/>
      <c r="N1369" s="148"/>
      <c r="O1369" s="149"/>
    </row>
    <row r="1370" spans="1:15">
      <c r="A1370" s="80"/>
      <c r="B1370" s="39" t="str">
        <f>'Gene Table'!E1370</f>
        <v>hsa-miR-4512</v>
      </c>
      <c r="C1370" s="39" t="str">
        <f>'Gene Table'!B1370</f>
        <v>I24</v>
      </c>
      <c r="D1370" s="145"/>
      <c r="E1370" s="145"/>
      <c r="F1370" s="145"/>
      <c r="G1370" s="145"/>
      <c r="H1370" s="145"/>
      <c r="I1370" s="145"/>
      <c r="J1370" s="145"/>
      <c r="K1370" s="145"/>
      <c r="L1370" s="145"/>
      <c r="M1370" s="145"/>
      <c r="N1370" s="148"/>
      <c r="O1370" s="149"/>
    </row>
    <row r="1371" spans="1:15">
      <c r="A1371" s="80"/>
      <c r="B1371" s="39" t="str">
        <f>'Gene Table'!E1371</f>
        <v>hsa-miR-4659b-3p</v>
      </c>
      <c r="C1371" s="39" t="str">
        <f>'Gene Table'!B1371</f>
        <v>J01</v>
      </c>
      <c r="D1371" s="145"/>
      <c r="E1371" s="145"/>
      <c r="F1371" s="145"/>
      <c r="G1371" s="145"/>
      <c r="H1371" s="145"/>
      <c r="I1371" s="145"/>
      <c r="J1371" s="145"/>
      <c r="K1371" s="145"/>
      <c r="L1371" s="145"/>
      <c r="M1371" s="145"/>
      <c r="N1371" s="148"/>
      <c r="O1371" s="149"/>
    </row>
    <row r="1372" spans="1:15">
      <c r="A1372" s="80"/>
      <c r="B1372" s="39" t="str">
        <f>'Gene Table'!E1372</f>
        <v>hsa-miR-4715-5p</v>
      </c>
      <c r="C1372" s="39" t="str">
        <f>'Gene Table'!B1372</f>
        <v>J02</v>
      </c>
      <c r="D1372" s="145"/>
      <c r="E1372" s="145"/>
      <c r="F1372" s="145"/>
      <c r="G1372" s="145"/>
      <c r="H1372" s="145"/>
      <c r="I1372" s="145"/>
      <c r="J1372" s="145"/>
      <c r="K1372" s="145"/>
      <c r="L1372" s="145"/>
      <c r="M1372" s="145"/>
      <c r="N1372" s="148"/>
      <c r="O1372" s="149"/>
    </row>
    <row r="1373" spans="1:15">
      <c r="A1373" s="80"/>
      <c r="B1373" s="39" t="str">
        <f>'Gene Table'!E1373</f>
        <v>hsa-miR-4663</v>
      </c>
      <c r="C1373" s="39" t="str">
        <f>'Gene Table'!B1373</f>
        <v>J03</v>
      </c>
      <c r="D1373" s="145"/>
      <c r="E1373" s="145"/>
      <c r="F1373" s="145"/>
      <c r="G1373" s="145"/>
      <c r="H1373" s="145"/>
      <c r="I1373" s="145"/>
      <c r="J1373" s="145"/>
      <c r="K1373" s="145"/>
      <c r="L1373" s="145"/>
      <c r="M1373" s="145"/>
      <c r="N1373" s="148"/>
      <c r="O1373" s="149"/>
    </row>
    <row r="1374" spans="1:15">
      <c r="A1374" s="80"/>
      <c r="B1374" s="39" t="str">
        <f>'Gene Table'!E1374</f>
        <v>hsa-miR-4715-3p</v>
      </c>
      <c r="C1374" s="39" t="str">
        <f>'Gene Table'!B1374</f>
        <v>J04</v>
      </c>
      <c r="D1374" s="145"/>
      <c r="E1374" s="145"/>
      <c r="F1374" s="145"/>
      <c r="G1374" s="145"/>
      <c r="H1374" s="145"/>
      <c r="I1374" s="145"/>
      <c r="J1374" s="145"/>
      <c r="K1374" s="145"/>
      <c r="L1374" s="145"/>
      <c r="M1374" s="145"/>
      <c r="N1374" s="148"/>
      <c r="O1374" s="149"/>
    </row>
    <row r="1375" spans="1:15">
      <c r="A1375" s="80"/>
      <c r="B1375" s="39" t="str">
        <f>'Gene Table'!E1375</f>
        <v>hsa-miR-4662b</v>
      </c>
      <c r="C1375" s="39" t="str">
        <f>'Gene Table'!B1375</f>
        <v>J05</v>
      </c>
      <c r="D1375" s="145"/>
      <c r="E1375" s="145"/>
      <c r="F1375" s="145"/>
      <c r="G1375" s="145"/>
      <c r="H1375" s="145"/>
      <c r="I1375" s="145"/>
      <c r="J1375" s="145"/>
      <c r="K1375" s="145"/>
      <c r="L1375" s="145"/>
      <c r="M1375" s="145"/>
      <c r="N1375" s="148"/>
      <c r="O1375" s="149"/>
    </row>
    <row r="1376" spans="1:15">
      <c r="A1376" s="80"/>
      <c r="B1376" s="39" t="str">
        <f>'Gene Table'!E1376</f>
        <v>hsa-miR-4716-5p</v>
      </c>
      <c r="C1376" s="39" t="str">
        <f>'Gene Table'!B1376</f>
        <v>J06</v>
      </c>
      <c r="D1376" s="145"/>
      <c r="E1376" s="145"/>
      <c r="F1376" s="145"/>
      <c r="G1376" s="145"/>
      <c r="H1376" s="145"/>
      <c r="I1376" s="145"/>
      <c r="J1376" s="145"/>
      <c r="K1376" s="145"/>
      <c r="L1376" s="145"/>
      <c r="M1376" s="145"/>
      <c r="N1376" s="148"/>
      <c r="O1376" s="149"/>
    </row>
    <row r="1377" spans="1:15">
      <c r="A1377" s="80"/>
      <c r="B1377" s="39" t="str">
        <f>'Gene Table'!E1377</f>
        <v>hsa-miR-4664-5p</v>
      </c>
      <c r="C1377" s="39" t="str">
        <f>'Gene Table'!B1377</f>
        <v>J07</v>
      </c>
      <c r="D1377" s="145"/>
      <c r="E1377" s="145"/>
      <c r="F1377" s="145"/>
      <c r="G1377" s="145"/>
      <c r="H1377" s="145"/>
      <c r="I1377" s="145"/>
      <c r="J1377" s="145"/>
      <c r="K1377" s="145"/>
      <c r="L1377" s="145"/>
      <c r="M1377" s="145"/>
      <c r="N1377" s="148"/>
      <c r="O1377" s="149"/>
    </row>
    <row r="1378" spans="1:15">
      <c r="A1378" s="80"/>
      <c r="B1378" s="39" t="str">
        <f>'Gene Table'!E1378</f>
        <v>hsa-miR-4716-3p</v>
      </c>
      <c r="C1378" s="39" t="str">
        <f>'Gene Table'!B1378</f>
        <v>J08</v>
      </c>
      <c r="D1378" s="145"/>
      <c r="E1378" s="145"/>
      <c r="F1378" s="145"/>
      <c r="G1378" s="145"/>
      <c r="H1378" s="145"/>
      <c r="I1378" s="145"/>
      <c r="J1378" s="145"/>
      <c r="K1378" s="145"/>
      <c r="L1378" s="145"/>
      <c r="M1378" s="145"/>
      <c r="N1378" s="148"/>
      <c r="O1378" s="149"/>
    </row>
    <row r="1379" spans="1:15">
      <c r="A1379" s="80"/>
      <c r="B1379" s="39" t="str">
        <f>'Gene Table'!E1379</f>
        <v>hsa-miR-4664-3p</v>
      </c>
      <c r="C1379" s="39" t="str">
        <f>'Gene Table'!B1379</f>
        <v>J09</v>
      </c>
      <c r="D1379" s="145"/>
      <c r="E1379" s="145"/>
      <c r="F1379" s="145"/>
      <c r="G1379" s="145"/>
      <c r="H1379" s="145"/>
      <c r="I1379" s="145"/>
      <c r="J1379" s="145"/>
      <c r="K1379" s="145"/>
      <c r="L1379" s="145"/>
      <c r="M1379" s="145"/>
      <c r="N1379" s="148"/>
      <c r="O1379" s="149"/>
    </row>
    <row r="1380" spans="1:15">
      <c r="A1380" s="80"/>
      <c r="B1380" s="39" t="str">
        <f>'Gene Table'!E1380</f>
        <v>hsa-miR-3529-5p</v>
      </c>
      <c r="C1380" s="39" t="str">
        <f>'Gene Table'!B1380</f>
        <v>J10</v>
      </c>
      <c r="D1380" s="145"/>
      <c r="E1380" s="145"/>
      <c r="F1380" s="145"/>
      <c r="G1380" s="145"/>
      <c r="H1380" s="145"/>
      <c r="I1380" s="145"/>
      <c r="J1380" s="145"/>
      <c r="K1380" s="145"/>
      <c r="L1380" s="145"/>
      <c r="M1380" s="145"/>
      <c r="N1380" s="148"/>
      <c r="O1380" s="149"/>
    </row>
    <row r="1381" spans="1:15">
      <c r="A1381" s="80"/>
      <c r="B1381" s="39" t="str">
        <f>'Gene Table'!E1381</f>
        <v>hsa-miR-4665-5p</v>
      </c>
      <c r="C1381" s="39" t="str">
        <f>'Gene Table'!B1381</f>
        <v>J11</v>
      </c>
      <c r="D1381" s="145"/>
      <c r="E1381" s="145"/>
      <c r="F1381" s="145"/>
      <c r="G1381" s="145"/>
      <c r="H1381" s="145"/>
      <c r="I1381" s="145"/>
      <c r="J1381" s="145"/>
      <c r="K1381" s="145"/>
      <c r="L1381" s="145"/>
      <c r="M1381" s="145"/>
      <c r="N1381" s="148"/>
      <c r="O1381" s="149"/>
    </row>
    <row r="1382" spans="1:15">
      <c r="A1382" s="80"/>
      <c r="B1382" s="39" t="str">
        <f>'Gene Table'!E1382</f>
        <v>hsa-miR-4717-5p</v>
      </c>
      <c r="C1382" s="39" t="str">
        <f>'Gene Table'!B1382</f>
        <v>J12</v>
      </c>
      <c r="D1382" s="145"/>
      <c r="E1382" s="145"/>
      <c r="F1382" s="145"/>
      <c r="G1382" s="145"/>
      <c r="H1382" s="145"/>
      <c r="I1382" s="145"/>
      <c r="J1382" s="145"/>
      <c r="K1382" s="145"/>
      <c r="L1382" s="145"/>
      <c r="M1382" s="145"/>
      <c r="N1382" s="148"/>
      <c r="O1382" s="149"/>
    </row>
    <row r="1383" spans="1:15">
      <c r="A1383" s="80"/>
      <c r="B1383" s="39" t="str">
        <f>'Gene Table'!E1383</f>
        <v>hsa-miR-4665-3p</v>
      </c>
      <c r="C1383" s="39" t="str">
        <f>'Gene Table'!B1383</f>
        <v>J13</v>
      </c>
      <c r="D1383" s="145"/>
      <c r="E1383" s="145"/>
      <c r="F1383" s="145"/>
      <c r="G1383" s="145"/>
      <c r="H1383" s="145"/>
      <c r="I1383" s="145"/>
      <c r="J1383" s="145"/>
      <c r="K1383" s="145"/>
      <c r="L1383" s="145"/>
      <c r="M1383" s="145"/>
      <c r="N1383" s="148"/>
      <c r="O1383" s="149"/>
    </row>
    <row r="1384" spans="1:15">
      <c r="A1384" s="80"/>
      <c r="B1384" s="39" t="str">
        <f>'Gene Table'!E1384</f>
        <v>hsa-miR-4717-3p</v>
      </c>
      <c r="C1384" s="39" t="str">
        <f>'Gene Table'!B1384</f>
        <v>J14</v>
      </c>
      <c r="D1384" s="145"/>
      <c r="E1384" s="145"/>
      <c r="F1384" s="145"/>
      <c r="G1384" s="145"/>
      <c r="H1384" s="145"/>
      <c r="I1384" s="145"/>
      <c r="J1384" s="145"/>
      <c r="K1384" s="145"/>
      <c r="L1384" s="145"/>
      <c r="M1384" s="145"/>
      <c r="N1384" s="148"/>
      <c r="O1384" s="149"/>
    </row>
    <row r="1385" spans="1:15">
      <c r="A1385" s="80"/>
      <c r="B1385" s="39" t="str">
        <f>'Gene Table'!E1385</f>
        <v>hsa-miR-4666a-5p</v>
      </c>
      <c r="C1385" s="39" t="str">
        <f>'Gene Table'!B1385</f>
        <v>J15</v>
      </c>
      <c r="D1385" s="145"/>
      <c r="E1385" s="145"/>
      <c r="F1385" s="145"/>
      <c r="G1385" s="145"/>
      <c r="H1385" s="145"/>
      <c r="I1385" s="145"/>
      <c r="J1385" s="145"/>
      <c r="K1385" s="145"/>
      <c r="L1385" s="145"/>
      <c r="M1385" s="145"/>
      <c r="N1385" s="148"/>
      <c r="O1385" s="149"/>
    </row>
    <row r="1386" spans="1:15">
      <c r="A1386" s="80"/>
      <c r="B1386" s="39" t="str">
        <f>'Gene Table'!E1386</f>
        <v>hsa-miR-4718</v>
      </c>
      <c r="C1386" s="39" t="str">
        <f>'Gene Table'!B1386</f>
        <v>J16</v>
      </c>
      <c r="D1386" s="145"/>
      <c r="E1386" s="145"/>
      <c r="F1386" s="145"/>
      <c r="G1386" s="145"/>
      <c r="H1386" s="145"/>
      <c r="I1386" s="145"/>
      <c r="J1386" s="145"/>
      <c r="K1386" s="145"/>
      <c r="L1386" s="145"/>
      <c r="M1386" s="145"/>
      <c r="N1386" s="148"/>
      <c r="O1386" s="149"/>
    </row>
    <row r="1387" spans="1:15">
      <c r="A1387" s="80"/>
      <c r="B1387" s="39" t="str">
        <f>'Gene Table'!E1387</f>
        <v>hsa-miR-4666a-3p</v>
      </c>
      <c r="C1387" s="39" t="str">
        <f>'Gene Table'!B1387</f>
        <v>J17</v>
      </c>
      <c r="D1387" s="145"/>
      <c r="E1387" s="145"/>
      <c r="F1387" s="145"/>
      <c r="G1387" s="145"/>
      <c r="H1387" s="145"/>
      <c r="I1387" s="145"/>
      <c r="J1387" s="145"/>
      <c r="K1387" s="145"/>
      <c r="L1387" s="145"/>
      <c r="M1387" s="145"/>
      <c r="N1387" s="148"/>
      <c r="O1387" s="149"/>
    </row>
    <row r="1388" spans="1:15">
      <c r="A1388" s="80"/>
      <c r="B1388" s="39" t="str">
        <f>'Gene Table'!E1388</f>
        <v>hsa-miR-4719</v>
      </c>
      <c r="C1388" s="39" t="str">
        <f>'Gene Table'!B1388</f>
        <v>J18</v>
      </c>
      <c r="D1388" s="145"/>
      <c r="E1388" s="145"/>
      <c r="F1388" s="145"/>
      <c r="G1388" s="145"/>
      <c r="H1388" s="145"/>
      <c r="I1388" s="145"/>
      <c r="J1388" s="145"/>
      <c r="K1388" s="145"/>
      <c r="L1388" s="145"/>
      <c r="M1388" s="145"/>
      <c r="N1388" s="148"/>
      <c r="O1388" s="149"/>
    </row>
    <row r="1389" spans="1:15">
      <c r="A1389" s="80"/>
      <c r="B1389" s="39" t="str">
        <f>'Gene Table'!E1389</f>
        <v>hsa-miR-4667-5p</v>
      </c>
      <c r="C1389" s="39" t="str">
        <f>'Gene Table'!B1389</f>
        <v>J19</v>
      </c>
      <c r="D1389" s="145"/>
      <c r="E1389" s="145"/>
      <c r="F1389" s="145"/>
      <c r="G1389" s="145"/>
      <c r="H1389" s="145"/>
      <c r="I1389" s="145"/>
      <c r="J1389" s="145"/>
      <c r="K1389" s="145"/>
      <c r="L1389" s="145"/>
      <c r="M1389" s="145"/>
      <c r="N1389" s="148"/>
      <c r="O1389" s="149"/>
    </row>
    <row r="1390" spans="1:15">
      <c r="A1390" s="80"/>
      <c r="B1390" s="39" t="str">
        <f>'Gene Table'!E1390</f>
        <v>hsa-miR-4720-5p</v>
      </c>
      <c r="C1390" s="39" t="str">
        <f>'Gene Table'!B1390</f>
        <v>J20</v>
      </c>
      <c r="D1390" s="145"/>
      <c r="E1390" s="145"/>
      <c r="F1390" s="145"/>
      <c r="G1390" s="145"/>
      <c r="H1390" s="145"/>
      <c r="I1390" s="145"/>
      <c r="J1390" s="145"/>
      <c r="K1390" s="145"/>
      <c r="L1390" s="145"/>
      <c r="M1390" s="145"/>
      <c r="N1390" s="148"/>
      <c r="O1390" s="149"/>
    </row>
    <row r="1391" spans="1:15">
      <c r="A1391" s="80"/>
      <c r="B1391" s="39" t="str">
        <f>'Gene Table'!E1391</f>
        <v>hsa-miR-4667-3p</v>
      </c>
      <c r="C1391" s="39" t="str">
        <f>'Gene Table'!B1391</f>
        <v>J21</v>
      </c>
      <c r="D1391" s="145"/>
      <c r="E1391" s="145"/>
      <c r="F1391" s="145"/>
      <c r="G1391" s="145"/>
      <c r="H1391" s="145"/>
      <c r="I1391" s="145"/>
      <c r="J1391" s="145"/>
      <c r="K1391" s="145"/>
      <c r="L1391" s="145"/>
      <c r="M1391" s="145"/>
      <c r="N1391" s="148"/>
      <c r="O1391" s="149"/>
    </row>
    <row r="1392" spans="1:15">
      <c r="A1392" s="80"/>
      <c r="B1392" s="39" t="str">
        <f>'Gene Table'!E1392</f>
        <v>hsa-miR-4720-3p</v>
      </c>
      <c r="C1392" s="39" t="str">
        <f>'Gene Table'!B1392</f>
        <v>J22</v>
      </c>
      <c r="D1392" s="145"/>
      <c r="E1392" s="145"/>
      <c r="F1392" s="145"/>
      <c r="G1392" s="145"/>
      <c r="H1392" s="145"/>
      <c r="I1392" s="145"/>
      <c r="J1392" s="145"/>
      <c r="K1392" s="145"/>
      <c r="L1392" s="145"/>
      <c r="M1392" s="145"/>
      <c r="N1392" s="148"/>
      <c r="O1392" s="149"/>
    </row>
    <row r="1393" spans="1:15">
      <c r="A1393" s="80"/>
      <c r="B1393" s="39" t="str">
        <f>'Gene Table'!E1393</f>
        <v>hsa-miR-4668-5p</v>
      </c>
      <c r="C1393" s="39" t="str">
        <f>'Gene Table'!B1393</f>
        <v>J23</v>
      </c>
      <c r="D1393" s="145"/>
      <c r="E1393" s="145"/>
      <c r="F1393" s="145"/>
      <c r="G1393" s="145"/>
      <c r="H1393" s="145"/>
      <c r="I1393" s="145"/>
      <c r="J1393" s="145"/>
      <c r="K1393" s="145"/>
      <c r="L1393" s="145"/>
      <c r="M1393" s="145"/>
      <c r="N1393" s="148"/>
      <c r="O1393" s="149"/>
    </row>
    <row r="1394" spans="1:15">
      <c r="A1394" s="80"/>
      <c r="B1394" s="39" t="str">
        <f>'Gene Table'!E1394</f>
        <v>hsa-miR-4721</v>
      </c>
      <c r="C1394" s="39" t="str">
        <f>'Gene Table'!B1394</f>
        <v>J24</v>
      </c>
      <c r="D1394" s="145"/>
      <c r="E1394" s="145"/>
      <c r="F1394" s="145"/>
      <c r="G1394" s="145"/>
      <c r="H1394" s="145"/>
      <c r="I1394" s="145"/>
      <c r="J1394" s="145"/>
      <c r="K1394" s="145"/>
      <c r="L1394" s="145"/>
      <c r="M1394" s="145"/>
      <c r="N1394" s="148"/>
      <c r="O1394" s="149"/>
    </row>
    <row r="1395" spans="1:15">
      <c r="A1395" s="80"/>
      <c r="B1395" s="39" t="str">
        <f>'Gene Table'!E1395</f>
        <v>hsa-miR-4430</v>
      </c>
      <c r="C1395" s="39" t="str">
        <f>'Gene Table'!B1395</f>
        <v>K01</v>
      </c>
      <c r="D1395" s="145"/>
      <c r="E1395" s="145"/>
      <c r="F1395" s="145"/>
      <c r="G1395" s="145"/>
      <c r="H1395" s="145"/>
      <c r="I1395" s="145"/>
      <c r="J1395" s="145"/>
      <c r="K1395" s="145"/>
      <c r="L1395" s="145"/>
      <c r="M1395" s="145"/>
      <c r="N1395" s="148"/>
      <c r="O1395" s="149"/>
    </row>
    <row r="1396" spans="1:15">
      <c r="A1396" s="80"/>
      <c r="B1396" s="39" t="str">
        <f>'Gene Table'!E1396</f>
        <v>hsa-miR-4513</v>
      </c>
      <c r="C1396" s="39" t="str">
        <f>'Gene Table'!B1396</f>
        <v>K02</v>
      </c>
      <c r="D1396" s="145"/>
      <c r="E1396" s="145"/>
      <c r="F1396" s="145"/>
      <c r="G1396" s="145"/>
      <c r="H1396" s="145"/>
      <c r="I1396" s="145"/>
      <c r="J1396" s="145"/>
      <c r="K1396" s="145"/>
      <c r="L1396" s="145"/>
      <c r="M1396" s="145"/>
      <c r="N1396" s="148"/>
      <c r="O1396" s="149"/>
    </row>
    <row r="1397" spans="1:15">
      <c r="A1397" s="80"/>
      <c r="B1397" s="39" t="str">
        <f>'Gene Table'!E1397</f>
        <v>hsa-miR-548ad</v>
      </c>
      <c r="C1397" s="39" t="str">
        <f>'Gene Table'!B1397</f>
        <v>K03</v>
      </c>
      <c r="D1397" s="145"/>
      <c r="E1397" s="145"/>
      <c r="F1397" s="145"/>
      <c r="G1397" s="145"/>
      <c r="H1397" s="145"/>
      <c r="I1397" s="145"/>
      <c r="J1397" s="145"/>
      <c r="K1397" s="145"/>
      <c r="L1397" s="145"/>
      <c r="M1397" s="145"/>
      <c r="N1397" s="148"/>
      <c r="O1397" s="149"/>
    </row>
    <row r="1398" spans="1:15">
      <c r="A1398" s="80"/>
      <c r="B1398" s="39" t="str">
        <f>'Gene Table'!E1398</f>
        <v>hsa-miR-4514</v>
      </c>
      <c r="C1398" s="39" t="str">
        <f>'Gene Table'!B1398</f>
        <v>K04</v>
      </c>
      <c r="D1398" s="145"/>
      <c r="E1398" s="145"/>
      <c r="F1398" s="145"/>
      <c r="G1398" s="145"/>
      <c r="H1398" s="145"/>
      <c r="I1398" s="145"/>
      <c r="J1398" s="145"/>
      <c r="K1398" s="145"/>
      <c r="L1398" s="145"/>
      <c r="M1398" s="145"/>
      <c r="N1398" s="148"/>
      <c r="O1398" s="149"/>
    </row>
    <row r="1399" spans="1:15">
      <c r="A1399" s="80"/>
      <c r="B1399" s="39" t="str">
        <f>'Gene Table'!E1399</f>
        <v>hsa-miR-4431</v>
      </c>
      <c r="C1399" s="39" t="str">
        <f>'Gene Table'!B1399</f>
        <v>K05</v>
      </c>
      <c r="D1399" s="145"/>
      <c r="E1399" s="145"/>
      <c r="F1399" s="145"/>
      <c r="G1399" s="145"/>
      <c r="H1399" s="145"/>
      <c r="I1399" s="145"/>
      <c r="J1399" s="145"/>
      <c r="K1399" s="145"/>
      <c r="L1399" s="145"/>
      <c r="M1399" s="145"/>
      <c r="N1399" s="148"/>
      <c r="O1399" s="149"/>
    </row>
    <row r="1400" spans="1:15">
      <c r="A1400" s="80"/>
      <c r="B1400" s="39" t="str">
        <f>'Gene Table'!E1400</f>
        <v>hsa-miR-4515</v>
      </c>
      <c r="C1400" s="39" t="str">
        <f>'Gene Table'!B1400</f>
        <v>K06</v>
      </c>
      <c r="D1400" s="145"/>
      <c r="E1400" s="145"/>
      <c r="F1400" s="145"/>
      <c r="G1400" s="145"/>
      <c r="H1400" s="145"/>
      <c r="I1400" s="145"/>
      <c r="J1400" s="145"/>
      <c r="K1400" s="145"/>
      <c r="L1400" s="145"/>
      <c r="M1400" s="145"/>
      <c r="N1400" s="148"/>
      <c r="O1400" s="149"/>
    </row>
    <row r="1401" spans="1:15">
      <c r="A1401" s="80"/>
      <c r="B1401" s="39" t="str">
        <f>'Gene Table'!E1401</f>
        <v>hsa-miR-4432</v>
      </c>
      <c r="C1401" s="39" t="str">
        <f>'Gene Table'!B1401</f>
        <v>K07</v>
      </c>
      <c r="D1401" s="145"/>
      <c r="E1401" s="145"/>
      <c r="F1401" s="145"/>
      <c r="G1401" s="145"/>
      <c r="H1401" s="145"/>
      <c r="I1401" s="145"/>
      <c r="J1401" s="145"/>
      <c r="K1401" s="145"/>
      <c r="L1401" s="145"/>
      <c r="M1401" s="145"/>
      <c r="N1401" s="148"/>
      <c r="O1401" s="149"/>
    </row>
    <row r="1402" spans="1:15">
      <c r="A1402" s="80"/>
      <c r="B1402" s="39" t="str">
        <f>'Gene Table'!E1402</f>
        <v>hsa-miR-4516</v>
      </c>
      <c r="C1402" s="39" t="str">
        <f>'Gene Table'!B1402</f>
        <v>K08</v>
      </c>
      <c r="D1402" s="145"/>
      <c r="E1402" s="145"/>
      <c r="F1402" s="145"/>
      <c r="G1402" s="145"/>
      <c r="H1402" s="145"/>
      <c r="I1402" s="145"/>
      <c r="J1402" s="145"/>
      <c r="K1402" s="145"/>
      <c r="L1402" s="145"/>
      <c r="M1402" s="145"/>
      <c r="N1402" s="148"/>
      <c r="O1402" s="149"/>
    </row>
    <row r="1403" spans="1:15">
      <c r="A1403" s="80"/>
      <c r="B1403" s="39" t="str">
        <f>'Gene Table'!E1403</f>
        <v>hsa-miR-4433-3p</v>
      </c>
      <c r="C1403" s="39" t="str">
        <f>'Gene Table'!B1403</f>
        <v>K09</v>
      </c>
      <c r="D1403" s="145"/>
      <c r="E1403" s="145"/>
      <c r="F1403" s="145"/>
      <c r="G1403" s="145"/>
      <c r="H1403" s="145"/>
      <c r="I1403" s="145"/>
      <c r="J1403" s="145"/>
      <c r="K1403" s="145"/>
      <c r="L1403" s="145"/>
      <c r="M1403" s="145"/>
      <c r="N1403" s="148"/>
      <c r="O1403" s="149"/>
    </row>
    <row r="1404" spans="1:15">
      <c r="A1404" s="80"/>
      <c r="B1404" s="39" t="str">
        <f>'Gene Table'!E1404</f>
        <v>hsa-miR-4518</v>
      </c>
      <c r="C1404" s="39" t="str">
        <f>'Gene Table'!B1404</f>
        <v>K10</v>
      </c>
      <c r="D1404" s="145"/>
      <c r="E1404" s="145"/>
      <c r="F1404" s="145"/>
      <c r="G1404" s="145"/>
      <c r="H1404" s="145"/>
      <c r="I1404" s="145"/>
      <c r="J1404" s="145"/>
      <c r="K1404" s="145"/>
      <c r="L1404" s="145"/>
      <c r="M1404" s="145"/>
      <c r="N1404" s="148"/>
      <c r="O1404" s="149"/>
    </row>
    <row r="1405" spans="1:15">
      <c r="A1405" s="80"/>
      <c r="B1405" s="39" t="str">
        <f>'Gene Table'!E1405</f>
        <v>hsa-miR-4434</v>
      </c>
      <c r="C1405" s="39" t="str">
        <f>'Gene Table'!B1405</f>
        <v>K11</v>
      </c>
      <c r="D1405" s="145"/>
      <c r="E1405" s="145"/>
      <c r="F1405" s="145"/>
      <c r="G1405" s="145"/>
      <c r="H1405" s="145"/>
      <c r="I1405" s="145"/>
      <c r="J1405" s="145"/>
      <c r="K1405" s="145"/>
      <c r="L1405" s="145"/>
      <c r="M1405" s="145"/>
      <c r="N1405" s="148"/>
      <c r="O1405" s="149"/>
    </row>
    <row r="1406" spans="1:15">
      <c r="A1406" s="80"/>
      <c r="B1406" s="39" t="str">
        <f>'Gene Table'!E1406</f>
        <v>hsa-miR-4519</v>
      </c>
      <c r="C1406" s="39" t="str">
        <f>'Gene Table'!B1406</f>
        <v>K12</v>
      </c>
      <c r="D1406" s="145"/>
      <c r="E1406" s="145"/>
      <c r="F1406" s="145"/>
      <c r="G1406" s="145"/>
      <c r="H1406" s="145"/>
      <c r="I1406" s="145"/>
      <c r="J1406" s="145"/>
      <c r="K1406" s="145"/>
      <c r="L1406" s="145"/>
      <c r="M1406" s="145"/>
      <c r="N1406" s="148"/>
      <c r="O1406" s="149"/>
    </row>
    <row r="1407" spans="1:15">
      <c r="A1407" s="80"/>
      <c r="B1407" s="39" t="str">
        <f>'Gene Table'!E1407</f>
        <v>hsa-miR-4435</v>
      </c>
      <c r="C1407" s="39" t="str">
        <f>'Gene Table'!B1407</f>
        <v>K13</v>
      </c>
      <c r="D1407" s="145"/>
      <c r="E1407" s="145"/>
      <c r="F1407" s="145"/>
      <c r="G1407" s="145"/>
      <c r="H1407" s="145"/>
      <c r="I1407" s="145"/>
      <c r="J1407" s="145"/>
      <c r="K1407" s="145"/>
      <c r="L1407" s="145"/>
      <c r="M1407" s="145"/>
      <c r="N1407" s="148"/>
      <c r="O1407" s="149"/>
    </row>
    <row r="1408" spans="1:15">
      <c r="A1408" s="80"/>
      <c r="B1408" s="39" t="str">
        <f>'Gene Table'!E1408</f>
        <v>hsa-miR-4520a-5p</v>
      </c>
      <c r="C1408" s="39" t="str">
        <f>'Gene Table'!B1408</f>
        <v>K14</v>
      </c>
      <c r="D1408" s="145"/>
      <c r="E1408" s="145"/>
      <c r="F1408" s="145"/>
      <c r="G1408" s="145"/>
      <c r="H1408" s="145"/>
      <c r="I1408" s="145"/>
      <c r="J1408" s="145"/>
      <c r="K1408" s="145"/>
      <c r="L1408" s="145"/>
      <c r="M1408" s="145"/>
      <c r="N1408" s="148"/>
      <c r="O1408" s="149"/>
    </row>
    <row r="1409" spans="1:15">
      <c r="A1409" s="80"/>
      <c r="B1409" s="39" t="str">
        <f>'Gene Table'!E1409</f>
        <v>hsa-miR-4436a</v>
      </c>
      <c r="C1409" s="39" t="str">
        <f>'Gene Table'!B1409</f>
        <v>K15</v>
      </c>
      <c r="D1409" s="145"/>
      <c r="E1409" s="145"/>
      <c r="F1409" s="145"/>
      <c r="G1409" s="145"/>
      <c r="H1409" s="145"/>
      <c r="I1409" s="145"/>
      <c r="J1409" s="145"/>
      <c r="K1409" s="145"/>
      <c r="L1409" s="145"/>
      <c r="M1409" s="145"/>
      <c r="N1409" s="148"/>
      <c r="O1409" s="149"/>
    </row>
    <row r="1410" spans="1:15">
      <c r="A1410" s="80"/>
      <c r="B1410" s="39" t="str">
        <f>'Gene Table'!E1410</f>
        <v>hsa-miR-4520a-3p</v>
      </c>
      <c r="C1410" s="39" t="str">
        <f>'Gene Table'!B1410</f>
        <v>K16</v>
      </c>
      <c r="D1410" s="145"/>
      <c r="E1410" s="145"/>
      <c r="F1410" s="145"/>
      <c r="G1410" s="145"/>
      <c r="H1410" s="145"/>
      <c r="I1410" s="145"/>
      <c r="J1410" s="145"/>
      <c r="K1410" s="145"/>
      <c r="L1410" s="145"/>
      <c r="M1410" s="145"/>
      <c r="N1410" s="148"/>
      <c r="O1410" s="149"/>
    </row>
    <row r="1411" spans="1:15">
      <c r="A1411" s="80"/>
      <c r="B1411" s="39" t="str">
        <f>'Gene Table'!E1411</f>
        <v>hsa-miR-4437</v>
      </c>
      <c r="C1411" s="39" t="str">
        <f>'Gene Table'!B1411</f>
        <v>K17</v>
      </c>
      <c r="D1411" s="145"/>
      <c r="E1411" s="145"/>
      <c r="F1411" s="145"/>
      <c r="G1411" s="145"/>
      <c r="H1411" s="145"/>
      <c r="I1411" s="145"/>
      <c r="J1411" s="145"/>
      <c r="K1411" s="145"/>
      <c r="L1411" s="145"/>
      <c r="M1411" s="145"/>
      <c r="N1411" s="148"/>
      <c r="O1411" s="149"/>
    </row>
    <row r="1412" spans="1:15">
      <c r="A1412" s="80"/>
      <c r="B1412" s="39" t="str">
        <f>'Gene Table'!E1412</f>
        <v>hsa-miR-4521</v>
      </c>
      <c r="C1412" s="39" t="str">
        <f>'Gene Table'!B1412</f>
        <v>K18</v>
      </c>
      <c r="D1412" s="145"/>
      <c r="E1412" s="145"/>
      <c r="F1412" s="145"/>
      <c r="G1412" s="145"/>
      <c r="H1412" s="145"/>
      <c r="I1412" s="145"/>
      <c r="J1412" s="145"/>
      <c r="K1412" s="145"/>
      <c r="L1412" s="145"/>
      <c r="M1412" s="145"/>
      <c r="N1412" s="148"/>
      <c r="O1412" s="149"/>
    </row>
    <row r="1413" spans="1:15">
      <c r="A1413" s="80"/>
      <c r="B1413" s="39" t="str">
        <f>'Gene Table'!E1413</f>
        <v>hsa-miR-548ae</v>
      </c>
      <c r="C1413" s="39" t="str">
        <f>'Gene Table'!B1413</f>
        <v>K19</v>
      </c>
      <c r="D1413" s="145"/>
      <c r="E1413" s="145"/>
      <c r="F1413" s="145"/>
      <c r="G1413" s="145"/>
      <c r="H1413" s="145"/>
      <c r="I1413" s="145"/>
      <c r="J1413" s="145"/>
      <c r="K1413" s="145"/>
      <c r="L1413" s="145"/>
      <c r="M1413" s="145"/>
      <c r="N1413" s="148"/>
      <c r="O1413" s="149"/>
    </row>
    <row r="1414" spans="1:15">
      <c r="A1414" s="80"/>
      <c r="B1414" s="39" t="str">
        <f>'Gene Table'!E1414</f>
        <v>hsa-miR-1269b</v>
      </c>
      <c r="C1414" s="39" t="str">
        <f>'Gene Table'!B1414</f>
        <v>K20</v>
      </c>
      <c r="D1414" s="145"/>
      <c r="E1414" s="145"/>
      <c r="F1414" s="145"/>
      <c r="G1414" s="145"/>
      <c r="H1414" s="145"/>
      <c r="I1414" s="145"/>
      <c r="J1414" s="145"/>
      <c r="K1414" s="145"/>
      <c r="L1414" s="145"/>
      <c r="M1414" s="145"/>
      <c r="N1414" s="148"/>
      <c r="O1414" s="149"/>
    </row>
    <row r="1415" spans="1:15">
      <c r="A1415" s="80"/>
      <c r="B1415" s="39" t="str">
        <f>'Gene Table'!E1415</f>
        <v>hsa-miR-4438</v>
      </c>
      <c r="C1415" s="39" t="str">
        <f>'Gene Table'!B1415</f>
        <v>K21</v>
      </c>
      <c r="D1415" s="145"/>
      <c r="E1415" s="145"/>
      <c r="F1415" s="145"/>
      <c r="G1415" s="145"/>
      <c r="H1415" s="145"/>
      <c r="I1415" s="145"/>
      <c r="J1415" s="145"/>
      <c r="K1415" s="145"/>
      <c r="L1415" s="145"/>
      <c r="M1415" s="145"/>
      <c r="N1415" s="148"/>
      <c r="O1415" s="149"/>
    </row>
    <row r="1416" spans="1:15">
      <c r="A1416" s="80"/>
      <c r="B1416" s="39" t="str">
        <f>'Gene Table'!E1416</f>
        <v>hsa-miR-4522</v>
      </c>
      <c r="C1416" s="39" t="str">
        <f>'Gene Table'!B1416</f>
        <v>K22</v>
      </c>
      <c r="D1416" s="145"/>
      <c r="E1416" s="145"/>
      <c r="F1416" s="145"/>
      <c r="G1416" s="145"/>
      <c r="H1416" s="145"/>
      <c r="I1416" s="145"/>
      <c r="J1416" s="145"/>
      <c r="K1416" s="145"/>
      <c r="L1416" s="145"/>
      <c r="M1416" s="145"/>
      <c r="N1416" s="148"/>
      <c r="O1416" s="149"/>
    </row>
    <row r="1417" spans="1:15">
      <c r="A1417" s="80"/>
      <c r="B1417" s="39" t="str">
        <f>'Gene Table'!E1417</f>
        <v>hsa-miR-4439</v>
      </c>
      <c r="C1417" s="39" t="str">
        <f>'Gene Table'!B1417</f>
        <v>K23</v>
      </c>
      <c r="D1417" s="145"/>
      <c r="E1417" s="145"/>
      <c r="F1417" s="145"/>
      <c r="G1417" s="145"/>
      <c r="H1417" s="145"/>
      <c r="I1417" s="145"/>
      <c r="J1417" s="145"/>
      <c r="K1417" s="145"/>
      <c r="L1417" s="145"/>
      <c r="M1417" s="145"/>
      <c r="N1417" s="148"/>
      <c r="O1417" s="149"/>
    </row>
    <row r="1418" spans="1:15">
      <c r="A1418" s="80"/>
      <c r="B1418" s="39" t="str">
        <f>'Gene Table'!E1418</f>
        <v>hsa-miR-4523</v>
      </c>
      <c r="C1418" s="39" t="str">
        <f>'Gene Table'!B1418</f>
        <v>K24</v>
      </c>
      <c r="D1418" s="145"/>
      <c r="E1418" s="145"/>
      <c r="F1418" s="145"/>
      <c r="G1418" s="145"/>
      <c r="H1418" s="145"/>
      <c r="I1418" s="145"/>
      <c r="J1418" s="145"/>
      <c r="K1418" s="145"/>
      <c r="L1418" s="145"/>
      <c r="M1418" s="145"/>
      <c r="N1418" s="148"/>
      <c r="O1418" s="149"/>
    </row>
    <row r="1419" spans="1:15">
      <c r="A1419" s="80"/>
      <c r="B1419" s="39" t="str">
        <f>'Gene Table'!E1419</f>
        <v>hsa-miR-4668-3p</v>
      </c>
      <c r="C1419" s="39" t="str">
        <f>'Gene Table'!B1419</f>
        <v>L01</v>
      </c>
      <c r="D1419" s="145"/>
      <c r="E1419" s="145"/>
      <c r="F1419" s="145"/>
      <c r="G1419" s="145"/>
      <c r="H1419" s="145"/>
      <c r="I1419" s="145"/>
      <c r="J1419" s="145"/>
      <c r="K1419" s="145"/>
      <c r="L1419" s="145"/>
      <c r="M1419" s="145"/>
      <c r="N1419" s="148"/>
      <c r="O1419" s="149"/>
    </row>
    <row r="1420" spans="1:15">
      <c r="A1420" s="80"/>
      <c r="B1420" s="39" t="str">
        <f>'Gene Table'!E1420</f>
        <v>hsa-miR-4722-5p</v>
      </c>
      <c r="C1420" s="39" t="str">
        <f>'Gene Table'!B1420</f>
        <v>L02</v>
      </c>
      <c r="D1420" s="145"/>
      <c r="E1420" s="145"/>
      <c r="F1420" s="145"/>
      <c r="G1420" s="145"/>
      <c r="H1420" s="145"/>
      <c r="I1420" s="145"/>
      <c r="J1420" s="145"/>
      <c r="K1420" s="145"/>
      <c r="L1420" s="145"/>
      <c r="M1420" s="145"/>
      <c r="N1420" s="148"/>
      <c r="O1420" s="149"/>
    </row>
    <row r="1421" spans="1:15">
      <c r="A1421" s="80"/>
      <c r="B1421" s="39" t="str">
        <f>'Gene Table'!E1421</f>
        <v>hsa-miR-4669</v>
      </c>
      <c r="C1421" s="39" t="str">
        <f>'Gene Table'!B1421</f>
        <v>L03</v>
      </c>
      <c r="D1421" s="145"/>
      <c r="E1421" s="145"/>
      <c r="F1421" s="145"/>
      <c r="G1421" s="145"/>
      <c r="H1421" s="145"/>
      <c r="I1421" s="145"/>
      <c r="J1421" s="145"/>
      <c r="K1421" s="145"/>
      <c r="L1421" s="145"/>
      <c r="M1421" s="145"/>
      <c r="N1421" s="148"/>
      <c r="O1421" s="149"/>
    </row>
    <row r="1422" spans="1:15">
      <c r="A1422" s="80"/>
      <c r="B1422" s="39" t="str">
        <f>'Gene Table'!E1422</f>
        <v>hsa-miR-4722-3p</v>
      </c>
      <c r="C1422" s="39" t="str">
        <f>'Gene Table'!B1422</f>
        <v>L04</v>
      </c>
      <c r="D1422" s="145"/>
      <c r="E1422" s="145"/>
      <c r="F1422" s="145"/>
      <c r="G1422" s="145"/>
      <c r="H1422" s="145"/>
      <c r="I1422" s="145"/>
      <c r="J1422" s="145"/>
      <c r="K1422" s="145"/>
      <c r="L1422" s="145"/>
      <c r="M1422" s="145"/>
      <c r="N1422" s="148"/>
      <c r="O1422" s="149"/>
    </row>
    <row r="1423" spans="1:15">
      <c r="A1423" s="80"/>
      <c r="B1423" s="39" t="str">
        <f>'Gene Table'!E1423</f>
        <v>hsa-miR-4670-5p</v>
      </c>
      <c r="C1423" s="39" t="str">
        <f>'Gene Table'!B1423</f>
        <v>L05</v>
      </c>
      <c r="D1423" s="145"/>
      <c r="E1423" s="145"/>
      <c r="F1423" s="145"/>
      <c r="G1423" s="145"/>
      <c r="H1423" s="145"/>
      <c r="I1423" s="145"/>
      <c r="J1423" s="145"/>
      <c r="K1423" s="145"/>
      <c r="L1423" s="145"/>
      <c r="M1423" s="145"/>
      <c r="N1423" s="148"/>
      <c r="O1423" s="149"/>
    </row>
    <row r="1424" spans="1:15">
      <c r="A1424" s="80"/>
      <c r="B1424" s="39" t="str">
        <f>'Gene Table'!E1424</f>
        <v>hsa-miR-4520b-3p</v>
      </c>
      <c r="C1424" s="39" t="str">
        <f>'Gene Table'!B1424</f>
        <v>L06</v>
      </c>
      <c r="D1424" s="145"/>
      <c r="E1424" s="145"/>
      <c r="F1424" s="145"/>
      <c r="G1424" s="145"/>
      <c r="H1424" s="145"/>
      <c r="I1424" s="145"/>
      <c r="J1424" s="145"/>
      <c r="K1424" s="145"/>
      <c r="L1424" s="145"/>
      <c r="M1424" s="145"/>
      <c r="N1424" s="148"/>
      <c r="O1424" s="149"/>
    </row>
    <row r="1425" spans="1:15">
      <c r="A1425" s="80"/>
      <c r="B1425" s="39" t="str">
        <f>'Gene Table'!E1425</f>
        <v>hsa-miR-4671-5p</v>
      </c>
      <c r="C1425" s="39" t="str">
        <f>'Gene Table'!B1425</f>
        <v>L07</v>
      </c>
      <c r="D1425" s="145"/>
      <c r="E1425" s="145"/>
      <c r="F1425" s="145"/>
      <c r="G1425" s="145"/>
      <c r="H1425" s="145"/>
      <c r="I1425" s="145"/>
      <c r="J1425" s="145"/>
      <c r="K1425" s="145"/>
      <c r="L1425" s="145"/>
      <c r="M1425" s="145"/>
      <c r="N1425" s="148"/>
      <c r="O1425" s="149"/>
    </row>
    <row r="1426" spans="1:15">
      <c r="A1426" s="80"/>
      <c r="B1426" s="39" t="str">
        <f>'Gene Table'!E1426</f>
        <v>hsa-miR-4723-5p</v>
      </c>
      <c r="C1426" s="39" t="str">
        <f>'Gene Table'!B1426</f>
        <v>L08</v>
      </c>
      <c r="D1426" s="145"/>
      <c r="E1426" s="145"/>
      <c r="F1426" s="145"/>
      <c r="G1426" s="145"/>
      <c r="H1426" s="145"/>
      <c r="I1426" s="145"/>
      <c r="J1426" s="145"/>
      <c r="K1426" s="145"/>
      <c r="L1426" s="145"/>
      <c r="M1426" s="145"/>
      <c r="N1426" s="148"/>
      <c r="O1426" s="149"/>
    </row>
    <row r="1427" spans="1:15">
      <c r="A1427" s="80"/>
      <c r="B1427" s="39" t="str">
        <f>'Gene Table'!E1427</f>
        <v>hsa-miR-4671-3p</v>
      </c>
      <c r="C1427" s="39" t="str">
        <f>'Gene Table'!B1427</f>
        <v>L09</v>
      </c>
      <c r="D1427" s="145"/>
      <c r="E1427" s="145"/>
      <c r="F1427" s="145"/>
      <c r="G1427" s="145"/>
      <c r="H1427" s="145"/>
      <c r="I1427" s="145"/>
      <c r="J1427" s="145"/>
      <c r="K1427" s="145"/>
      <c r="L1427" s="145"/>
      <c r="M1427" s="145"/>
      <c r="N1427" s="148"/>
      <c r="O1427" s="149"/>
    </row>
    <row r="1428" spans="1:15">
      <c r="A1428" s="80"/>
      <c r="B1428" s="39" t="str">
        <f>'Gene Table'!E1428</f>
        <v>hsa-miR-4723-3p</v>
      </c>
      <c r="C1428" s="39" t="str">
        <f>'Gene Table'!B1428</f>
        <v>L10</v>
      </c>
      <c r="D1428" s="145"/>
      <c r="E1428" s="145"/>
      <c r="F1428" s="145"/>
      <c r="G1428" s="145"/>
      <c r="H1428" s="145"/>
      <c r="I1428" s="145"/>
      <c r="J1428" s="145"/>
      <c r="K1428" s="145"/>
      <c r="L1428" s="145"/>
      <c r="M1428" s="145"/>
      <c r="N1428" s="148"/>
      <c r="O1428" s="149"/>
    </row>
    <row r="1429" spans="1:15">
      <c r="A1429" s="80"/>
      <c r="B1429" s="39" t="str">
        <f>'Gene Table'!E1429</f>
        <v>hsa-miR-4672</v>
      </c>
      <c r="C1429" s="39" t="str">
        <f>'Gene Table'!B1429</f>
        <v>L11</v>
      </c>
      <c r="D1429" s="145"/>
      <c r="E1429" s="145"/>
      <c r="F1429" s="145"/>
      <c r="G1429" s="145"/>
      <c r="H1429" s="145"/>
      <c r="I1429" s="145"/>
      <c r="J1429" s="145"/>
      <c r="K1429" s="145"/>
      <c r="L1429" s="145"/>
      <c r="M1429" s="145"/>
      <c r="N1429" s="148"/>
      <c r="O1429" s="149"/>
    </row>
    <row r="1430" spans="1:15">
      <c r="A1430" s="80"/>
      <c r="B1430" s="39" t="str">
        <f>'Gene Table'!E1430</f>
        <v>hsa-miR-451b</v>
      </c>
      <c r="C1430" s="39" t="str">
        <f>'Gene Table'!B1430</f>
        <v>L12</v>
      </c>
      <c r="D1430" s="145"/>
      <c r="E1430" s="145"/>
      <c r="F1430" s="145"/>
      <c r="G1430" s="145"/>
      <c r="H1430" s="145"/>
      <c r="I1430" s="145"/>
      <c r="J1430" s="145"/>
      <c r="K1430" s="145"/>
      <c r="L1430" s="145"/>
      <c r="M1430" s="145"/>
      <c r="N1430" s="148"/>
      <c r="O1430" s="149"/>
    </row>
    <row r="1431" spans="1:15">
      <c r="A1431" s="80"/>
      <c r="B1431" s="39" t="str">
        <f>'Gene Table'!E1431</f>
        <v>hsa-miR-4673</v>
      </c>
      <c r="C1431" s="39" t="str">
        <f>'Gene Table'!B1431</f>
        <v>L13</v>
      </c>
      <c r="D1431" s="145"/>
      <c r="E1431" s="145"/>
      <c r="F1431" s="145"/>
      <c r="G1431" s="145"/>
      <c r="H1431" s="145"/>
      <c r="I1431" s="145"/>
      <c r="J1431" s="145"/>
      <c r="K1431" s="145"/>
      <c r="L1431" s="145"/>
      <c r="M1431" s="145"/>
      <c r="N1431" s="148"/>
      <c r="O1431" s="149"/>
    </row>
    <row r="1432" spans="1:15">
      <c r="A1432" s="80"/>
      <c r="B1432" s="39" t="str">
        <f>'Gene Table'!E1432</f>
        <v>hsa-miR-4724-5p</v>
      </c>
      <c r="C1432" s="39" t="str">
        <f>'Gene Table'!B1432</f>
        <v>L14</v>
      </c>
      <c r="D1432" s="145"/>
      <c r="E1432" s="145"/>
      <c r="F1432" s="145"/>
      <c r="G1432" s="145"/>
      <c r="H1432" s="145"/>
      <c r="I1432" s="145"/>
      <c r="J1432" s="145"/>
      <c r="K1432" s="145"/>
      <c r="L1432" s="145"/>
      <c r="M1432" s="145"/>
      <c r="N1432" s="148"/>
      <c r="O1432" s="149"/>
    </row>
    <row r="1433" spans="1:15">
      <c r="A1433" s="80"/>
      <c r="B1433" s="39" t="str">
        <f>'Gene Table'!E1433</f>
        <v>hsa-miR-4674</v>
      </c>
      <c r="C1433" s="39" t="str">
        <f>'Gene Table'!B1433</f>
        <v>L15</v>
      </c>
      <c r="D1433" s="145"/>
      <c r="E1433" s="145"/>
      <c r="F1433" s="145"/>
      <c r="G1433" s="145"/>
      <c r="H1433" s="145"/>
      <c r="I1433" s="145"/>
      <c r="J1433" s="145"/>
      <c r="K1433" s="145"/>
      <c r="L1433" s="145"/>
      <c r="M1433" s="145"/>
      <c r="N1433" s="148"/>
      <c r="O1433" s="149"/>
    </row>
    <row r="1434" spans="1:15">
      <c r="A1434" s="80"/>
      <c r="B1434" s="39" t="str">
        <f>'Gene Table'!E1434</f>
        <v>hsa-miR-4724-3p</v>
      </c>
      <c r="C1434" s="39" t="str">
        <f>'Gene Table'!B1434</f>
        <v>L16</v>
      </c>
      <c r="D1434" s="145"/>
      <c r="E1434" s="145"/>
      <c r="F1434" s="145"/>
      <c r="G1434" s="145"/>
      <c r="H1434" s="145"/>
      <c r="I1434" s="145"/>
      <c r="J1434" s="145"/>
      <c r="K1434" s="145"/>
      <c r="L1434" s="145"/>
      <c r="M1434" s="145"/>
      <c r="N1434" s="148"/>
      <c r="O1434" s="149"/>
    </row>
    <row r="1435" spans="1:15">
      <c r="A1435" s="80"/>
      <c r="B1435" s="39" t="str">
        <f>'Gene Table'!E1435</f>
        <v>hsa-miR-4675</v>
      </c>
      <c r="C1435" s="39" t="str">
        <f>'Gene Table'!B1435</f>
        <v>L17</v>
      </c>
      <c r="D1435" s="145"/>
      <c r="E1435" s="145"/>
      <c r="F1435" s="145"/>
      <c r="G1435" s="145"/>
      <c r="H1435" s="145"/>
      <c r="I1435" s="145"/>
      <c r="J1435" s="145"/>
      <c r="K1435" s="145"/>
      <c r="L1435" s="145"/>
      <c r="M1435" s="145"/>
      <c r="N1435" s="148"/>
      <c r="O1435" s="149"/>
    </row>
    <row r="1436" spans="1:15">
      <c r="A1436" s="80"/>
      <c r="B1436" s="39" t="str">
        <f>'Gene Table'!E1436</f>
        <v>hsa-miR-4725-5p</v>
      </c>
      <c r="C1436" s="39" t="str">
        <f>'Gene Table'!B1436</f>
        <v>L18</v>
      </c>
      <c r="D1436" s="145"/>
      <c r="E1436" s="145"/>
      <c r="F1436" s="145"/>
      <c r="G1436" s="145"/>
      <c r="H1436" s="145"/>
      <c r="I1436" s="145"/>
      <c r="J1436" s="145"/>
      <c r="K1436" s="145"/>
      <c r="L1436" s="145"/>
      <c r="M1436" s="145"/>
      <c r="N1436" s="148"/>
      <c r="O1436" s="149"/>
    </row>
    <row r="1437" spans="1:15">
      <c r="A1437" s="80"/>
      <c r="B1437" s="39" t="str">
        <f>'Gene Table'!E1437</f>
        <v>hsa-miR-4676-5p</v>
      </c>
      <c r="C1437" s="39" t="str">
        <f>'Gene Table'!B1437</f>
        <v>L19</v>
      </c>
      <c r="D1437" s="145"/>
      <c r="E1437" s="145"/>
      <c r="F1437" s="145"/>
      <c r="G1437" s="145"/>
      <c r="H1437" s="145"/>
      <c r="I1437" s="145"/>
      <c r="J1437" s="145"/>
      <c r="K1437" s="145"/>
      <c r="L1437" s="145"/>
      <c r="M1437" s="145"/>
      <c r="N1437" s="148"/>
      <c r="O1437" s="149"/>
    </row>
    <row r="1438" spans="1:15">
      <c r="A1438" s="80"/>
      <c r="B1438" s="39" t="str">
        <f>'Gene Table'!E1438</f>
        <v>hsa-miR-4725-3p</v>
      </c>
      <c r="C1438" s="39" t="str">
        <f>'Gene Table'!B1438</f>
        <v>L20</v>
      </c>
      <c r="D1438" s="145"/>
      <c r="E1438" s="145"/>
      <c r="F1438" s="145"/>
      <c r="G1438" s="145"/>
      <c r="H1438" s="145"/>
      <c r="I1438" s="145"/>
      <c r="J1438" s="145"/>
      <c r="K1438" s="145"/>
      <c r="L1438" s="145"/>
      <c r="M1438" s="145"/>
      <c r="N1438" s="148"/>
      <c r="O1438" s="149"/>
    </row>
    <row r="1439" spans="1:15">
      <c r="A1439" s="80"/>
      <c r="B1439" s="39" t="str">
        <f>'Gene Table'!E1439</f>
        <v>hsa-miR-4676-3p</v>
      </c>
      <c r="C1439" s="39" t="str">
        <f>'Gene Table'!B1439</f>
        <v>L21</v>
      </c>
      <c r="D1439" s="145"/>
      <c r="E1439" s="145"/>
      <c r="F1439" s="145"/>
      <c r="G1439" s="145"/>
      <c r="H1439" s="145"/>
      <c r="I1439" s="145"/>
      <c r="J1439" s="145"/>
      <c r="K1439" s="145"/>
      <c r="L1439" s="145"/>
      <c r="M1439" s="145"/>
      <c r="N1439" s="148"/>
      <c r="O1439" s="149"/>
    </row>
    <row r="1440" spans="1:15">
      <c r="A1440" s="80"/>
      <c r="B1440" s="39" t="str">
        <f>'Gene Table'!E1440</f>
        <v>hsa-miR-4726-3p</v>
      </c>
      <c r="C1440" s="39" t="str">
        <f>'Gene Table'!B1440</f>
        <v>L22</v>
      </c>
      <c r="D1440" s="145"/>
      <c r="E1440" s="145"/>
      <c r="F1440" s="145"/>
      <c r="G1440" s="145"/>
      <c r="H1440" s="145"/>
      <c r="I1440" s="145"/>
      <c r="J1440" s="145"/>
      <c r="K1440" s="145"/>
      <c r="L1440" s="145"/>
      <c r="M1440" s="145"/>
      <c r="N1440" s="148"/>
      <c r="O1440" s="149"/>
    </row>
    <row r="1441" spans="1:15">
      <c r="A1441" s="80"/>
      <c r="B1441" s="39" t="str">
        <f>'Gene Table'!E1441</f>
        <v>hsa-miR-4677-5p</v>
      </c>
      <c r="C1441" s="39" t="str">
        <f>'Gene Table'!B1441</f>
        <v>L23</v>
      </c>
      <c r="D1441" s="145"/>
      <c r="E1441" s="145"/>
      <c r="F1441" s="145"/>
      <c r="G1441" s="145"/>
      <c r="H1441" s="145"/>
      <c r="I1441" s="145"/>
      <c r="J1441" s="145"/>
      <c r="K1441" s="145"/>
      <c r="L1441" s="145"/>
      <c r="M1441" s="145"/>
      <c r="N1441" s="148"/>
      <c r="O1441" s="149"/>
    </row>
    <row r="1442" spans="1:15">
      <c r="A1442" s="80"/>
      <c r="B1442" s="39" t="str">
        <f>'Gene Table'!E1442</f>
        <v>hsa-miR-4727-5p</v>
      </c>
      <c r="C1442" s="39" t="str">
        <f>'Gene Table'!B1442</f>
        <v>L24</v>
      </c>
      <c r="D1442" s="145"/>
      <c r="E1442" s="145"/>
      <c r="F1442" s="145"/>
      <c r="G1442" s="145"/>
      <c r="H1442" s="145"/>
      <c r="I1442" s="145"/>
      <c r="J1442" s="145"/>
      <c r="K1442" s="145"/>
      <c r="L1442" s="145"/>
      <c r="M1442" s="145"/>
      <c r="N1442" s="148"/>
      <c r="O1442" s="149"/>
    </row>
    <row r="1443" spans="1:15">
      <c r="A1443" s="80"/>
      <c r="B1443" s="39" t="str">
        <f>'Gene Table'!E1443</f>
        <v>hsa-miR-4440</v>
      </c>
      <c r="C1443" s="39" t="str">
        <f>'Gene Table'!B1443</f>
        <v>M01</v>
      </c>
      <c r="D1443" s="145"/>
      <c r="E1443" s="145"/>
      <c r="F1443" s="145"/>
      <c r="G1443" s="145"/>
      <c r="H1443" s="145"/>
      <c r="I1443" s="145"/>
      <c r="J1443" s="145"/>
      <c r="K1443" s="145"/>
      <c r="L1443" s="145"/>
      <c r="M1443" s="145"/>
      <c r="N1443" s="148"/>
      <c r="O1443" s="149"/>
    </row>
    <row r="1444" spans="1:15">
      <c r="A1444" s="80"/>
      <c r="B1444" s="39" t="str">
        <f>'Gene Table'!E1444</f>
        <v>hsa-miR-4524a-5p</v>
      </c>
      <c r="C1444" s="39" t="str">
        <f>'Gene Table'!B1444</f>
        <v>M02</v>
      </c>
      <c r="D1444" s="145"/>
      <c r="E1444" s="145"/>
      <c r="F1444" s="145"/>
      <c r="G1444" s="145"/>
      <c r="H1444" s="145"/>
      <c r="I1444" s="145"/>
      <c r="J1444" s="145"/>
      <c r="K1444" s="145"/>
      <c r="L1444" s="145"/>
      <c r="M1444" s="145"/>
      <c r="N1444" s="148"/>
      <c r="O1444" s="149"/>
    </row>
    <row r="1445" spans="1:15">
      <c r="A1445" s="80"/>
      <c r="B1445" s="39" t="str">
        <f>'Gene Table'!E1445</f>
        <v>hsa-miR-4441</v>
      </c>
      <c r="C1445" s="39" t="str">
        <f>'Gene Table'!B1445</f>
        <v>M03</v>
      </c>
      <c r="D1445" s="145"/>
      <c r="E1445" s="145"/>
      <c r="F1445" s="145"/>
      <c r="G1445" s="145"/>
      <c r="H1445" s="145"/>
      <c r="I1445" s="145"/>
      <c r="J1445" s="145"/>
      <c r="K1445" s="145"/>
      <c r="L1445" s="145"/>
      <c r="M1445" s="145"/>
      <c r="N1445" s="148"/>
      <c r="O1445" s="149"/>
    </row>
    <row r="1446" spans="1:15">
      <c r="A1446" s="80"/>
      <c r="B1446" s="39" t="str">
        <f>'Gene Table'!E1446</f>
        <v>hsa-miR-4524a-3p</v>
      </c>
      <c r="C1446" s="39" t="str">
        <f>'Gene Table'!B1446</f>
        <v>M04</v>
      </c>
      <c r="D1446" s="145"/>
      <c r="E1446" s="145"/>
      <c r="F1446" s="145"/>
      <c r="G1446" s="145"/>
      <c r="H1446" s="145"/>
      <c r="I1446" s="145"/>
      <c r="J1446" s="145"/>
      <c r="K1446" s="145"/>
      <c r="L1446" s="145"/>
      <c r="M1446" s="145"/>
      <c r="N1446" s="148"/>
      <c r="O1446" s="149"/>
    </row>
    <row r="1447" spans="1:15">
      <c r="A1447" s="80"/>
      <c r="B1447" s="39" t="str">
        <f>'Gene Table'!E1447</f>
        <v>hsa-miR-4442</v>
      </c>
      <c r="C1447" s="39" t="str">
        <f>'Gene Table'!B1447</f>
        <v>M05</v>
      </c>
      <c r="D1447" s="145"/>
      <c r="E1447" s="145"/>
      <c r="F1447" s="145"/>
      <c r="G1447" s="145"/>
      <c r="H1447" s="145"/>
      <c r="I1447" s="145"/>
      <c r="J1447" s="145"/>
      <c r="K1447" s="145"/>
      <c r="L1447" s="145"/>
      <c r="M1447" s="145"/>
      <c r="N1447" s="148"/>
      <c r="O1447" s="149"/>
    </row>
    <row r="1448" spans="1:15">
      <c r="A1448" s="80"/>
      <c r="B1448" s="39" t="str">
        <f>'Gene Table'!E1448</f>
        <v>hsa-miR-4525</v>
      </c>
      <c r="C1448" s="39" t="str">
        <f>'Gene Table'!B1448</f>
        <v>M06</v>
      </c>
      <c r="D1448" s="145"/>
      <c r="E1448" s="145"/>
      <c r="F1448" s="145"/>
      <c r="G1448" s="145"/>
      <c r="H1448" s="145"/>
      <c r="I1448" s="145"/>
      <c r="J1448" s="145"/>
      <c r="K1448" s="145"/>
      <c r="L1448" s="145"/>
      <c r="M1448" s="145"/>
      <c r="N1448" s="148"/>
      <c r="O1448" s="149"/>
    </row>
    <row r="1449" spans="1:15">
      <c r="A1449" s="80"/>
      <c r="B1449" s="39" t="str">
        <f>'Gene Table'!E1449</f>
        <v>hsa-miR-4443</v>
      </c>
      <c r="C1449" s="39" t="str">
        <f>'Gene Table'!B1449</f>
        <v>M07</v>
      </c>
      <c r="D1449" s="145"/>
      <c r="E1449" s="145"/>
      <c r="F1449" s="145"/>
      <c r="G1449" s="145"/>
      <c r="H1449" s="145"/>
      <c r="I1449" s="145"/>
      <c r="J1449" s="145"/>
      <c r="K1449" s="145"/>
      <c r="L1449" s="145"/>
      <c r="M1449" s="145"/>
      <c r="N1449" s="148"/>
      <c r="O1449" s="149"/>
    </row>
    <row r="1450" spans="1:15">
      <c r="A1450" s="80"/>
      <c r="B1450" s="39" t="str">
        <f>'Gene Table'!E1450</f>
        <v>hsa-miR-4526</v>
      </c>
      <c r="C1450" s="39" t="str">
        <f>'Gene Table'!B1450</f>
        <v>M08</v>
      </c>
      <c r="D1450" s="145"/>
      <c r="E1450" s="145"/>
      <c r="F1450" s="145"/>
      <c r="G1450" s="145"/>
      <c r="H1450" s="145"/>
      <c r="I1450" s="145"/>
      <c r="J1450" s="145"/>
      <c r="K1450" s="145"/>
      <c r="L1450" s="145"/>
      <c r="M1450" s="145"/>
      <c r="N1450" s="148"/>
      <c r="O1450" s="149"/>
    </row>
    <row r="1451" spans="1:15">
      <c r="A1451" s="80"/>
      <c r="B1451" s="39" t="str">
        <f>'Gene Table'!E1451</f>
        <v>hsa-miR-4444</v>
      </c>
      <c r="C1451" s="39" t="str">
        <f>'Gene Table'!B1451</f>
        <v>M09</v>
      </c>
      <c r="D1451" s="145"/>
      <c r="E1451" s="145"/>
      <c r="F1451" s="145"/>
      <c r="G1451" s="145"/>
      <c r="H1451" s="145"/>
      <c r="I1451" s="145"/>
      <c r="J1451" s="145"/>
      <c r="K1451" s="145"/>
      <c r="L1451" s="145"/>
      <c r="M1451" s="145"/>
      <c r="N1451" s="148"/>
      <c r="O1451" s="149"/>
    </row>
    <row r="1452" spans="1:15">
      <c r="A1452" s="80"/>
      <c r="B1452" s="39" t="str">
        <f>'Gene Table'!E1452</f>
        <v>hsa-miR-4527</v>
      </c>
      <c r="C1452" s="39" t="str">
        <f>'Gene Table'!B1452</f>
        <v>M10</v>
      </c>
      <c r="D1452" s="145"/>
      <c r="E1452" s="145"/>
      <c r="F1452" s="145"/>
      <c r="G1452" s="145"/>
      <c r="H1452" s="145"/>
      <c r="I1452" s="145"/>
      <c r="J1452" s="145"/>
      <c r="K1452" s="145"/>
      <c r="L1452" s="145"/>
      <c r="M1452" s="145"/>
      <c r="N1452" s="148"/>
      <c r="O1452" s="149"/>
    </row>
    <row r="1453" spans="1:15">
      <c r="A1453" s="80"/>
      <c r="B1453" s="39" t="str">
        <f>'Gene Table'!E1453</f>
        <v>hsa-miR-4445-5p</v>
      </c>
      <c r="C1453" s="39" t="str">
        <f>'Gene Table'!B1453</f>
        <v>M11</v>
      </c>
      <c r="D1453" s="145"/>
      <c r="E1453" s="145"/>
      <c r="F1453" s="145"/>
      <c r="G1453" s="145"/>
      <c r="H1453" s="145"/>
      <c r="I1453" s="145"/>
      <c r="J1453" s="145"/>
      <c r="K1453" s="145"/>
      <c r="L1453" s="145"/>
      <c r="M1453" s="145"/>
      <c r="N1453" s="148"/>
      <c r="O1453" s="149"/>
    </row>
    <row r="1454" spans="1:15">
      <c r="A1454" s="80"/>
      <c r="B1454" s="39" t="str">
        <f>'Gene Table'!E1454</f>
        <v>hsa-miR-4528</v>
      </c>
      <c r="C1454" s="39" t="str">
        <f>'Gene Table'!B1454</f>
        <v>M12</v>
      </c>
      <c r="D1454" s="145"/>
      <c r="E1454" s="145"/>
      <c r="F1454" s="145"/>
      <c r="G1454" s="145"/>
      <c r="H1454" s="145"/>
      <c r="I1454" s="145"/>
      <c r="J1454" s="145"/>
      <c r="K1454" s="145"/>
      <c r="L1454" s="145"/>
      <c r="M1454" s="145"/>
      <c r="N1454" s="148"/>
      <c r="O1454" s="149"/>
    </row>
    <row r="1455" spans="1:15">
      <c r="A1455" s="80"/>
      <c r="B1455" s="39" t="str">
        <f>'Gene Table'!E1455</f>
        <v>hsa-miR-4445-3p</v>
      </c>
      <c r="C1455" s="39" t="str">
        <f>'Gene Table'!B1455</f>
        <v>M13</v>
      </c>
      <c r="D1455" s="145"/>
      <c r="E1455" s="145"/>
      <c r="F1455" s="145"/>
      <c r="G1455" s="145"/>
      <c r="H1455" s="145"/>
      <c r="I1455" s="145"/>
      <c r="J1455" s="145"/>
      <c r="K1455" s="145"/>
      <c r="L1455" s="145"/>
      <c r="M1455" s="145"/>
      <c r="N1455" s="148"/>
      <c r="O1455" s="149"/>
    </row>
    <row r="1456" spans="1:15">
      <c r="A1456" s="80"/>
      <c r="B1456" s="39" t="str">
        <f>'Gene Table'!E1456</f>
        <v>hsa-miR-4529-5p</v>
      </c>
      <c r="C1456" s="39" t="str">
        <f>'Gene Table'!B1456</f>
        <v>M14</v>
      </c>
      <c r="D1456" s="145"/>
      <c r="E1456" s="145"/>
      <c r="F1456" s="145"/>
      <c r="G1456" s="145"/>
      <c r="H1456" s="145"/>
      <c r="I1456" s="145"/>
      <c r="J1456" s="145"/>
      <c r="K1456" s="145"/>
      <c r="L1456" s="145"/>
      <c r="M1456" s="145"/>
      <c r="N1456" s="148"/>
      <c r="O1456" s="149"/>
    </row>
    <row r="1457" spans="1:15">
      <c r="A1457" s="80"/>
      <c r="B1457" s="39" t="str">
        <f>'Gene Table'!E1457</f>
        <v>hsa-miR-4446-3p</v>
      </c>
      <c r="C1457" s="39" t="str">
        <f>'Gene Table'!B1457</f>
        <v>M15</v>
      </c>
      <c r="D1457" s="145"/>
      <c r="E1457" s="145"/>
      <c r="F1457" s="145"/>
      <c r="G1457" s="145"/>
      <c r="H1457" s="145"/>
      <c r="I1457" s="145"/>
      <c r="J1457" s="145"/>
      <c r="K1457" s="145"/>
      <c r="L1457" s="145"/>
      <c r="M1457" s="145"/>
      <c r="N1457" s="148"/>
      <c r="O1457" s="149"/>
    </row>
    <row r="1458" spans="1:15">
      <c r="A1458" s="80"/>
      <c r="B1458" s="39" t="str">
        <f>'Gene Table'!E1458</f>
        <v>hsa-miR-4530</v>
      </c>
      <c r="C1458" s="39" t="str">
        <f>'Gene Table'!B1458</f>
        <v>M16</v>
      </c>
      <c r="D1458" s="145"/>
      <c r="E1458" s="145"/>
      <c r="F1458" s="145"/>
      <c r="G1458" s="145"/>
      <c r="H1458" s="145"/>
      <c r="I1458" s="145"/>
      <c r="J1458" s="145"/>
      <c r="K1458" s="145"/>
      <c r="L1458" s="145"/>
      <c r="M1458" s="145"/>
      <c r="N1458" s="148"/>
      <c r="O1458" s="149"/>
    </row>
    <row r="1459" spans="1:15">
      <c r="A1459" s="80"/>
      <c r="B1459" s="39" t="str">
        <f>'Gene Table'!E1459</f>
        <v>hsa-miR-4447</v>
      </c>
      <c r="C1459" s="39" t="str">
        <f>'Gene Table'!B1459</f>
        <v>M17</v>
      </c>
      <c r="D1459" s="145"/>
      <c r="E1459" s="145"/>
      <c r="F1459" s="145"/>
      <c r="G1459" s="145"/>
      <c r="H1459" s="145"/>
      <c r="I1459" s="145"/>
      <c r="J1459" s="145"/>
      <c r="K1459" s="145"/>
      <c r="L1459" s="145"/>
      <c r="M1459" s="145"/>
      <c r="N1459" s="148"/>
      <c r="O1459" s="149"/>
    </row>
    <row r="1460" spans="1:15">
      <c r="A1460" s="80"/>
      <c r="B1460" s="39" t="str">
        <f>'Gene Table'!E1460</f>
        <v>hsa-miR-4531</v>
      </c>
      <c r="C1460" s="39" t="str">
        <f>'Gene Table'!B1460</f>
        <v>M18</v>
      </c>
      <c r="D1460" s="145"/>
      <c r="E1460" s="145"/>
      <c r="F1460" s="145"/>
      <c r="G1460" s="145"/>
      <c r="H1460" s="145"/>
      <c r="I1460" s="145"/>
      <c r="J1460" s="145"/>
      <c r="K1460" s="145"/>
      <c r="L1460" s="145"/>
      <c r="M1460" s="145"/>
      <c r="N1460" s="148"/>
      <c r="O1460" s="149"/>
    </row>
    <row r="1461" spans="1:15">
      <c r="A1461" s="80"/>
      <c r="B1461" s="39" t="str">
        <f>'Gene Table'!E1461</f>
        <v>hsa-miR-4448</v>
      </c>
      <c r="C1461" s="39" t="str">
        <f>'Gene Table'!B1461</f>
        <v>M19</v>
      </c>
      <c r="D1461" s="145"/>
      <c r="E1461" s="145"/>
      <c r="F1461" s="145"/>
      <c r="G1461" s="145"/>
      <c r="H1461" s="145"/>
      <c r="I1461" s="145"/>
      <c r="J1461" s="145"/>
      <c r="K1461" s="145"/>
      <c r="L1461" s="145"/>
      <c r="M1461" s="145"/>
      <c r="N1461" s="148"/>
      <c r="O1461" s="149"/>
    </row>
    <row r="1462" spans="1:15">
      <c r="A1462" s="80"/>
      <c r="B1462" s="39" t="str">
        <f>'Gene Table'!E1462</f>
        <v>hsa-miR-4532</v>
      </c>
      <c r="C1462" s="39" t="str">
        <f>'Gene Table'!B1462</f>
        <v>M20</v>
      </c>
      <c r="D1462" s="145"/>
      <c r="E1462" s="145"/>
      <c r="F1462" s="145"/>
      <c r="G1462" s="145"/>
      <c r="H1462" s="145"/>
      <c r="I1462" s="145"/>
      <c r="J1462" s="145"/>
      <c r="K1462" s="145"/>
      <c r="L1462" s="145"/>
      <c r="M1462" s="145"/>
      <c r="N1462" s="148"/>
      <c r="O1462" s="149"/>
    </row>
    <row r="1463" spans="1:15">
      <c r="A1463" s="80"/>
      <c r="B1463" s="39" t="str">
        <f>'Gene Table'!E1463</f>
        <v>hsa-miR-4449</v>
      </c>
      <c r="C1463" s="39" t="str">
        <f>'Gene Table'!B1463</f>
        <v>M21</v>
      </c>
      <c r="D1463" s="145"/>
      <c r="E1463" s="145"/>
      <c r="F1463" s="145"/>
      <c r="G1463" s="145"/>
      <c r="H1463" s="145"/>
      <c r="I1463" s="145"/>
      <c r="J1463" s="145"/>
      <c r="K1463" s="145"/>
      <c r="L1463" s="145"/>
      <c r="M1463" s="145"/>
      <c r="N1463" s="148"/>
      <c r="O1463" s="149"/>
    </row>
    <row r="1464" spans="1:15">
      <c r="A1464" s="80"/>
      <c r="B1464" s="39" t="str">
        <f>'Gene Table'!E1464</f>
        <v>hsa-miR-4533</v>
      </c>
      <c r="C1464" s="39" t="str">
        <f>'Gene Table'!B1464</f>
        <v>M22</v>
      </c>
      <c r="D1464" s="145"/>
      <c r="E1464" s="145"/>
      <c r="F1464" s="145"/>
      <c r="G1464" s="145"/>
      <c r="H1464" s="145"/>
      <c r="I1464" s="145"/>
      <c r="J1464" s="145"/>
      <c r="K1464" s="145"/>
      <c r="L1464" s="145"/>
      <c r="M1464" s="145"/>
      <c r="N1464" s="148"/>
      <c r="O1464" s="149"/>
    </row>
    <row r="1465" spans="1:15">
      <c r="A1465" s="80"/>
      <c r="B1465" s="39" t="str">
        <f>'Gene Table'!E1465</f>
        <v>hsa-miR-548ag</v>
      </c>
      <c r="C1465" s="39" t="str">
        <f>'Gene Table'!B1465</f>
        <v>M23</v>
      </c>
      <c r="D1465" s="145"/>
      <c r="E1465" s="145"/>
      <c r="F1465" s="145"/>
      <c r="G1465" s="145"/>
      <c r="H1465" s="145"/>
      <c r="I1465" s="145"/>
      <c r="J1465" s="145"/>
      <c r="K1465" s="145"/>
      <c r="L1465" s="145"/>
      <c r="M1465" s="145"/>
      <c r="N1465" s="148"/>
      <c r="O1465" s="149"/>
    </row>
    <row r="1466" spans="1:15">
      <c r="A1466" s="80"/>
      <c r="B1466" s="39" t="str">
        <f>'Gene Table'!E1466</f>
        <v>hsa-miR-4534</v>
      </c>
      <c r="C1466" s="39" t="str">
        <f>'Gene Table'!B1466</f>
        <v>M24</v>
      </c>
      <c r="D1466" s="145"/>
      <c r="E1466" s="145"/>
      <c r="F1466" s="145"/>
      <c r="G1466" s="145"/>
      <c r="H1466" s="145"/>
      <c r="I1466" s="145"/>
      <c r="J1466" s="145"/>
      <c r="K1466" s="145"/>
      <c r="L1466" s="145"/>
      <c r="M1466" s="145"/>
      <c r="N1466" s="148"/>
      <c r="O1466" s="149"/>
    </row>
    <row r="1467" spans="1:15">
      <c r="A1467" s="80"/>
      <c r="B1467" s="39" t="str">
        <f>'Gene Table'!E1467</f>
        <v>hsa-miR-4677-3p</v>
      </c>
      <c r="C1467" s="39" t="str">
        <f>'Gene Table'!B1467</f>
        <v>N01</v>
      </c>
      <c r="D1467" s="145"/>
      <c r="E1467" s="145"/>
      <c r="F1467" s="145"/>
      <c r="G1467" s="145"/>
      <c r="H1467" s="145"/>
      <c r="I1467" s="145"/>
      <c r="J1467" s="145"/>
      <c r="K1467" s="145"/>
      <c r="L1467" s="145"/>
      <c r="M1467" s="145"/>
      <c r="N1467" s="148"/>
      <c r="O1467" s="149"/>
    </row>
    <row r="1468" spans="1:15">
      <c r="A1468" s="80"/>
      <c r="B1468" s="39" t="str">
        <f>'Gene Table'!E1468</f>
        <v>hsa-miR-4727-3p</v>
      </c>
      <c r="C1468" s="39" t="str">
        <f>'Gene Table'!B1468</f>
        <v>N02</v>
      </c>
      <c r="D1468" s="145"/>
      <c r="E1468" s="145"/>
      <c r="F1468" s="145"/>
      <c r="G1468" s="145"/>
      <c r="H1468" s="145"/>
      <c r="I1468" s="145"/>
      <c r="J1468" s="145"/>
      <c r="K1468" s="145"/>
      <c r="L1468" s="145"/>
      <c r="M1468" s="145"/>
      <c r="N1468" s="148"/>
      <c r="O1468" s="149"/>
    </row>
    <row r="1469" spans="1:15">
      <c r="A1469" s="80"/>
      <c r="B1469" s="39" t="str">
        <f>'Gene Table'!E1469</f>
        <v>hsa-miR-4678</v>
      </c>
      <c r="C1469" s="39" t="str">
        <f>'Gene Table'!B1469</f>
        <v>N03</v>
      </c>
      <c r="D1469" s="145"/>
      <c r="E1469" s="145"/>
      <c r="F1469" s="145"/>
      <c r="G1469" s="145"/>
      <c r="H1469" s="145"/>
      <c r="I1469" s="145"/>
      <c r="J1469" s="145"/>
      <c r="K1469" s="145"/>
      <c r="L1469" s="145"/>
      <c r="M1469" s="145"/>
      <c r="N1469" s="148"/>
      <c r="O1469" s="149"/>
    </row>
    <row r="1470" spans="1:15">
      <c r="A1470" s="80"/>
      <c r="B1470" s="39" t="str">
        <f>'Gene Table'!E1470</f>
        <v>hsa-miR-4728-5p</v>
      </c>
      <c r="C1470" s="39" t="str">
        <f>'Gene Table'!B1470</f>
        <v>N04</v>
      </c>
      <c r="D1470" s="145"/>
      <c r="E1470" s="145"/>
      <c r="F1470" s="145"/>
      <c r="G1470" s="145"/>
      <c r="H1470" s="145"/>
      <c r="I1470" s="145"/>
      <c r="J1470" s="145"/>
      <c r="K1470" s="145"/>
      <c r="L1470" s="145"/>
      <c r="M1470" s="145"/>
      <c r="N1470" s="148"/>
      <c r="O1470" s="149"/>
    </row>
    <row r="1471" spans="1:15">
      <c r="A1471" s="80"/>
      <c r="B1471" s="39" t="str">
        <f>'Gene Table'!E1471</f>
        <v>hsa-miR-4679</v>
      </c>
      <c r="C1471" s="39" t="str">
        <f>'Gene Table'!B1471</f>
        <v>N05</v>
      </c>
      <c r="D1471" s="145"/>
      <c r="E1471" s="145"/>
      <c r="F1471" s="145"/>
      <c r="G1471" s="145"/>
      <c r="H1471" s="145"/>
      <c r="I1471" s="145"/>
      <c r="J1471" s="145"/>
      <c r="K1471" s="145"/>
      <c r="L1471" s="145"/>
      <c r="M1471" s="145"/>
      <c r="N1471" s="148"/>
      <c r="O1471" s="149"/>
    </row>
    <row r="1472" spans="1:15">
      <c r="A1472" s="80"/>
      <c r="B1472" s="39" t="str">
        <f>'Gene Table'!E1472</f>
        <v>hsa-miR-4728-3p</v>
      </c>
      <c r="C1472" s="39" t="str">
        <f>'Gene Table'!B1472</f>
        <v>N06</v>
      </c>
      <c r="D1472" s="145"/>
      <c r="E1472" s="145"/>
      <c r="F1472" s="145"/>
      <c r="G1472" s="145"/>
      <c r="H1472" s="145"/>
      <c r="I1472" s="145"/>
      <c r="J1472" s="145"/>
      <c r="K1472" s="145"/>
      <c r="L1472" s="145"/>
      <c r="M1472" s="145"/>
      <c r="N1472" s="148"/>
      <c r="O1472" s="149"/>
    </row>
    <row r="1473" spans="1:15">
      <c r="A1473" s="80"/>
      <c r="B1473" s="39" t="str">
        <f>'Gene Table'!E1473</f>
        <v>hsa-miR-4680-5p</v>
      </c>
      <c r="C1473" s="39" t="str">
        <f>'Gene Table'!B1473</f>
        <v>N07</v>
      </c>
      <c r="D1473" s="145"/>
      <c r="E1473" s="145"/>
      <c r="F1473" s="145"/>
      <c r="G1473" s="145"/>
      <c r="H1473" s="145"/>
      <c r="I1473" s="145"/>
      <c r="J1473" s="145"/>
      <c r="K1473" s="145"/>
      <c r="L1473" s="145"/>
      <c r="M1473" s="145"/>
      <c r="N1473" s="148"/>
      <c r="O1473" s="149"/>
    </row>
    <row r="1474" spans="1:15">
      <c r="A1474" s="80"/>
      <c r="B1474" s="39" t="str">
        <f>'Gene Table'!E1474</f>
        <v>hsa-miR-4729</v>
      </c>
      <c r="C1474" s="39" t="str">
        <f>'Gene Table'!B1474</f>
        <v>N08</v>
      </c>
      <c r="D1474" s="145"/>
      <c r="E1474" s="145"/>
      <c r="F1474" s="145"/>
      <c r="G1474" s="145"/>
      <c r="H1474" s="145"/>
      <c r="I1474" s="145"/>
      <c r="J1474" s="145"/>
      <c r="K1474" s="145"/>
      <c r="L1474" s="145"/>
      <c r="M1474" s="145"/>
      <c r="N1474" s="148"/>
      <c r="O1474" s="149"/>
    </row>
    <row r="1475" spans="1:15">
      <c r="A1475" s="80"/>
      <c r="B1475" s="39" t="str">
        <f>'Gene Table'!E1475</f>
        <v>hsa-miR-4680-3p</v>
      </c>
      <c r="C1475" s="39" t="str">
        <f>'Gene Table'!B1475</f>
        <v>N09</v>
      </c>
      <c r="D1475" s="145"/>
      <c r="E1475" s="145"/>
      <c r="F1475" s="145"/>
      <c r="G1475" s="145"/>
      <c r="H1475" s="145"/>
      <c r="I1475" s="145"/>
      <c r="J1475" s="145"/>
      <c r="K1475" s="145"/>
      <c r="L1475" s="145"/>
      <c r="M1475" s="145"/>
      <c r="N1475" s="148"/>
      <c r="O1475" s="149"/>
    </row>
    <row r="1476" spans="1:15">
      <c r="A1476" s="80"/>
      <c r="B1476" s="39" t="str">
        <f>'Gene Table'!E1476</f>
        <v>hsa-miR-4730</v>
      </c>
      <c r="C1476" s="39" t="str">
        <f>'Gene Table'!B1476</f>
        <v>N10</v>
      </c>
      <c r="D1476" s="145"/>
      <c r="E1476" s="145"/>
      <c r="F1476" s="145"/>
      <c r="G1476" s="145"/>
      <c r="H1476" s="145"/>
      <c r="I1476" s="145"/>
      <c r="J1476" s="145"/>
      <c r="K1476" s="145"/>
      <c r="L1476" s="145"/>
      <c r="M1476" s="145"/>
      <c r="N1476" s="148"/>
      <c r="O1476" s="149"/>
    </row>
    <row r="1477" spans="1:15">
      <c r="A1477" s="80"/>
      <c r="B1477" s="39" t="str">
        <f>'Gene Table'!E1477</f>
        <v>hsa-miR-4681</v>
      </c>
      <c r="C1477" s="39" t="str">
        <f>'Gene Table'!B1477</f>
        <v>N11</v>
      </c>
      <c r="D1477" s="145"/>
      <c r="E1477" s="145"/>
      <c r="F1477" s="145"/>
      <c r="G1477" s="145"/>
      <c r="H1477" s="145"/>
      <c r="I1477" s="145"/>
      <c r="J1477" s="145"/>
      <c r="K1477" s="145"/>
      <c r="L1477" s="145"/>
      <c r="M1477" s="145"/>
      <c r="N1477" s="148"/>
      <c r="O1477" s="149"/>
    </row>
    <row r="1478" spans="1:15">
      <c r="A1478" s="80"/>
      <c r="B1478" s="39" t="str">
        <f>'Gene Table'!E1478</f>
        <v>hsa-miR-4731-3p</v>
      </c>
      <c r="C1478" s="39" t="str">
        <f>'Gene Table'!B1478</f>
        <v>N12</v>
      </c>
      <c r="D1478" s="145"/>
      <c r="E1478" s="145"/>
      <c r="F1478" s="145"/>
      <c r="G1478" s="145"/>
      <c r="H1478" s="145"/>
      <c r="I1478" s="145"/>
      <c r="J1478" s="145"/>
      <c r="K1478" s="145"/>
      <c r="L1478" s="145"/>
      <c r="M1478" s="145"/>
      <c r="N1478" s="148"/>
      <c r="O1478" s="149"/>
    </row>
    <row r="1479" spans="1:15">
      <c r="A1479" s="80"/>
      <c r="B1479" s="39" t="str">
        <f>'Gene Table'!E1479</f>
        <v>hsa-miR-4682</v>
      </c>
      <c r="C1479" s="39" t="str">
        <f>'Gene Table'!B1479</f>
        <v>N13</v>
      </c>
      <c r="D1479" s="145"/>
      <c r="E1479" s="145"/>
      <c r="F1479" s="145"/>
      <c r="G1479" s="145"/>
      <c r="H1479" s="145"/>
      <c r="I1479" s="145"/>
      <c r="J1479" s="145"/>
      <c r="K1479" s="145"/>
      <c r="L1479" s="145"/>
      <c r="M1479" s="145"/>
      <c r="N1479" s="148"/>
      <c r="O1479" s="149"/>
    </row>
    <row r="1480" spans="1:15">
      <c r="A1480" s="80"/>
      <c r="B1480" s="39" t="str">
        <f>'Gene Table'!E1480</f>
        <v>hsa-miR-4732-5p</v>
      </c>
      <c r="C1480" s="39" t="str">
        <f>'Gene Table'!B1480</f>
        <v>N14</v>
      </c>
      <c r="D1480" s="145"/>
      <c r="E1480" s="145"/>
      <c r="F1480" s="145"/>
      <c r="G1480" s="145"/>
      <c r="H1480" s="145"/>
      <c r="I1480" s="145"/>
      <c r="J1480" s="145"/>
      <c r="K1480" s="145"/>
      <c r="L1480" s="145"/>
      <c r="M1480" s="145"/>
      <c r="N1480" s="148"/>
      <c r="O1480" s="149"/>
    </row>
    <row r="1481" spans="1:15">
      <c r="A1481" s="80"/>
      <c r="B1481" s="39" t="str">
        <f>'Gene Table'!E1481</f>
        <v>hsa-miR-4683</v>
      </c>
      <c r="C1481" s="39" t="str">
        <f>'Gene Table'!B1481</f>
        <v>N15</v>
      </c>
      <c r="D1481" s="145"/>
      <c r="E1481" s="145"/>
      <c r="F1481" s="145"/>
      <c r="G1481" s="145"/>
      <c r="H1481" s="145"/>
      <c r="I1481" s="145"/>
      <c r="J1481" s="145"/>
      <c r="K1481" s="145"/>
      <c r="L1481" s="145"/>
      <c r="M1481" s="145"/>
      <c r="N1481" s="148"/>
      <c r="O1481" s="149"/>
    </row>
    <row r="1482" spans="1:15">
      <c r="A1482" s="80"/>
      <c r="B1482" s="39" t="str">
        <f>'Gene Table'!E1482</f>
        <v>hsa-miR-4732-3p</v>
      </c>
      <c r="C1482" s="39" t="str">
        <f>'Gene Table'!B1482</f>
        <v>N16</v>
      </c>
      <c r="D1482" s="145"/>
      <c r="E1482" s="145"/>
      <c r="F1482" s="145"/>
      <c r="G1482" s="145"/>
      <c r="H1482" s="145"/>
      <c r="I1482" s="145"/>
      <c r="J1482" s="145"/>
      <c r="K1482" s="145"/>
      <c r="L1482" s="145"/>
      <c r="M1482" s="145"/>
      <c r="N1482" s="148"/>
      <c r="O1482" s="149"/>
    </row>
    <row r="1483" spans="1:15">
      <c r="A1483" s="80"/>
      <c r="B1483" s="39" t="str">
        <f>'Gene Table'!E1483</f>
        <v>hsa-miR-4684-5p</v>
      </c>
      <c r="C1483" s="39" t="str">
        <f>'Gene Table'!B1483</f>
        <v>N17</v>
      </c>
      <c r="D1483" s="145"/>
      <c r="E1483" s="145"/>
      <c r="F1483" s="145"/>
      <c r="G1483" s="145"/>
      <c r="H1483" s="145"/>
      <c r="I1483" s="145"/>
      <c r="J1483" s="145"/>
      <c r="K1483" s="145"/>
      <c r="L1483" s="145"/>
      <c r="M1483" s="145"/>
      <c r="N1483" s="148"/>
      <c r="O1483" s="149"/>
    </row>
    <row r="1484" spans="1:15">
      <c r="A1484" s="80"/>
      <c r="B1484" s="39" t="str">
        <f>'Gene Table'!E1484</f>
        <v>hsa-miR-4733-5p</v>
      </c>
      <c r="C1484" s="39" t="str">
        <f>'Gene Table'!B1484</f>
        <v>N18</v>
      </c>
      <c r="D1484" s="145"/>
      <c r="E1484" s="145"/>
      <c r="F1484" s="145"/>
      <c r="G1484" s="145"/>
      <c r="H1484" s="145"/>
      <c r="I1484" s="145"/>
      <c r="J1484" s="145"/>
      <c r="K1484" s="145"/>
      <c r="L1484" s="145"/>
      <c r="M1484" s="145"/>
      <c r="N1484" s="148"/>
      <c r="O1484" s="149"/>
    </row>
    <row r="1485" spans="1:15">
      <c r="A1485" s="80"/>
      <c r="B1485" s="39" t="str">
        <f>'Gene Table'!E1485</f>
        <v>hsa-miR-4684-3p</v>
      </c>
      <c r="C1485" s="39" t="str">
        <f>'Gene Table'!B1485</f>
        <v>N19</v>
      </c>
      <c r="D1485" s="145"/>
      <c r="E1485" s="145"/>
      <c r="F1485" s="145"/>
      <c r="G1485" s="145"/>
      <c r="H1485" s="145"/>
      <c r="I1485" s="145"/>
      <c r="J1485" s="145"/>
      <c r="K1485" s="145"/>
      <c r="L1485" s="145"/>
      <c r="M1485" s="145"/>
      <c r="N1485" s="148"/>
      <c r="O1485" s="149"/>
    </row>
    <row r="1486" spans="1:15">
      <c r="A1486" s="80"/>
      <c r="B1486" s="39" t="str">
        <f>'Gene Table'!E1486</f>
        <v>hsa-miR-4733-3p</v>
      </c>
      <c r="C1486" s="39" t="str">
        <f>'Gene Table'!B1486</f>
        <v>N20</v>
      </c>
      <c r="D1486" s="145"/>
      <c r="E1486" s="145"/>
      <c r="F1486" s="145"/>
      <c r="G1486" s="145"/>
      <c r="H1486" s="145"/>
      <c r="I1486" s="145"/>
      <c r="J1486" s="145"/>
      <c r="K1486" s="145"/>
      <c r="L1486" s="145"/>
      <c r="M1486" s="145"/>
      <c r="N1486" s="148"/>
      <c r="O1486" s="149"/>
    </row>
    <row r="1487" spans="1:15">
      <c r="A1487" s="80"/>
      <c r="B1487" s="39" t="str">
        <f>'Gene Table'!E1487</f>
        <v>hsa-miR-4685-5p</v>
      </c>
      <c r="C1487" s="39" t="str">
        <f>'Gene Table'!B1487</f>
        <v>N21</v>
      </c>
      <c r="D1487" s="145"/>
      <c r="E1487" s="145"/>
      <c r="F1487" s="145"/>
      <c r="G1487" s="145"/>
      <c r="H1487" s="145"/>
      <c r="I1487" s="145"/>
      <c r="J1487" s="145"/>
      <c r="K1487" s="145"/>
      <c r="L1487" s="145"/>
      <c r="M1487" s="145"/>
      <c r="N1487" s="148"/>
      <c r="O1487" s="149"/>
    </row>
    <row r="1488" spans="1:15">
      <c r="A1488" s="80"/>
      <c r="B1488" s="39" t="str">
        <f>'Gene Table'!E1488</f>
        <v>hsa-miR-4734</v>
      </c>
      <c r="C1488" s="39" t="str">
        <f>'Gene Table'!B1488</f>
        <v>N22</v>
      </c>
      <c r="D1488" s="145"/>
      <c r="E1488" s="145"/>
      <c r="F1488" s="145"/>
      <c r="G1488" s="145"/>
      <c r="H1488" s="145"/>
      <c r="I1488" s="145"/>
      <c r="J1488" s="145"/>
      <c r="K1488" s="145"/>
      <c r="L1488" s="145"/>
      <c r="M1488" s="145"/>
      <c r="N1488" s="148"/>
      <c r="O1488" s="149"/>
    </row>
    <row r="1489" spans="1:15">
      <c r="A1489" s="80"/>
      <c r="B1489" s="39" t="str">
        <f>'Gene Table'!E1489</f>
        <v>hsa-miR-4685-3p</v>
      </c>
      <c r="C1489" s="39" t="str">
        <f>'Gene Table'!B1489</f>
        <v>N23</v>
      </c>
      <c r="D1489" s="145"/>
      <c r="E1489" s="145"/>
      <c r="F1489" s="145"/>
      <c r="G1489" s="145"/>
      <c r="H1489" s="145"/>
      <c r="I1489" s="145"/>
      <c r="J1489" s="145"/>
      <c r="K1489" s="145"/>
      <c r="L1489" s="145"/>
      <c r="M1489" s="145"/>
      <c r="N1489" s="148"/>
      <c r="O1489" s="149"/>
    </row>
    <row r="1490" spans="1:15">
      <c r="A1490" s="80"/>
      <c r="B1490" s="39" t="str">
        <f>'Gene Table'!E1490</f>
        <v>hsa-miR-4735-5p</v>
      </c>
      <c r="C1490" s="39" t="str">
        <f>'Gene Table'!B1490</f>
        <v>N24</v>
      </c>
      <c r="D1490" s="145"/>
      <c r="E1490" s="145"/>
      <c r="F1490" s="145"/>
      <c r="G1490" s="145"/>
      <c r="H1490" s="145"/>
      <c r="I1490" s="145"/>
      <c r="J1490" s="145"/>
      <c r="K1490" s="145"/>
      <c r="L1490" s="145"/>
      <c r="M1490" s="145"/>
      <c r="N1490" s="148"/>
      <c r="O1490" s="149"/>
    </row>
    <row r="1491" spans="1:15">
      <c r="A1491" s="80"/>
      <c r="B1491" s="39" t="str">
        <f>'Gene Table'!E1491</f>
        <v>hsa-miR-548ah-5p</v>
      </c>
      <c r="C1491" s="39" t="str">
        <f>'Gene Table'!B1491</f>
        <v>O01</v>
      </c>
      <c r="D1491" s="145"/>
      <c r="E1491" s="145"/>
      <c r="F1491" s="145"/>
      <c r="G1491" s="145"/>
      <c r="H1491" s="145"/>
      <c r="I1491" s="145"/>
      <c r="J1491" s="145"/>
      <c r="K1491" s="145"/>
      <c r="L1491" s="145"/>
      <c r="M1491" s="145"/>
      <c r="N1491" s="148"/>
      <c r="O1491" s="149"/>
    </row>
    <row r="1492" spans="1:15">
      <c r="A1492" s="80"/>
      <c r="B1492" s="39" t="str">
        <f>'Gene Table'!E1492</f>
        <v>hsa-miR-378i</v>
      </c>
      <c r="C1492" s="39" t="str">
        <f>'Gene Table'!B1492</f>
        <v>O02</v>
      </c>
      <c r="D1492" s="145"/>
      <c r="E1492" s="145"/>
      <c r="F1492" s="145"/>
      <c r="G1492" s="145"/>
      <c r="H1492" s="145"/>
      <c r="I1492" s="145"/>
      <c r="J1492" s="145"/>
      <c r="K1492" s="145"/>
      <c r="L1492" s="145"/>
      <c r="M1492" s="145"/>
      <c r="N1492" s="148"/>
      <c r="O1492" s="149"/>
    </row>
    <row r="1493" spans="1:15">
      <c r="A1493" s="80"/>
      <c r="B1493" s="39" t="str">
        <f>'Gene Table'!E1493</f>
        <v>hsa-miR-4451</v>
      </c>
      <c r="C1493" s="39" t="str">
        <f>'Gene Table'!B1493</f>
        <v>O03</v>
      </c>
      <c r="D1493" s="145"/>
      <c r="E1493" s="145"/>
      <c r="F1493" s="145"/>
      <c r="G1493" s="145"/>
      <c r="H1493" s="145"/>
      <c r="I1493" s="145"/>
      <c r="J1493" s="145"/>
      <c r="K1493" s="145"/>
      <c r="L1493" s="145"/>
      <c r="M1493" s="145"/>
      <c r="N1493" s="148"/>
      <c r="O1493" s="149"/>
    </row>
    <row r="1494" spans="1:15">
      <c r="A1494" s="80"/>
      <c r="B1494" s="39" t="str">
        <f>'Gene Table'!E1494</f>
        <v>hsa-miR-4535</v>
      </c>
      <c r="C1494" s="39" t="str">
        <f>'Gene Table'!B1494</f>
        <v>O04</v>
      </c>
      <c r="D1494" s="145"/>
      <c r="E1494" s="145"/>
      <c r="F1494" s="145"/>
      <c r="G1494" s="145"/>
      <c r="H1494" s="145"/>
      <c r="I1494" s="145"/>
      <c r="J1494" s="145"/>
      <c r="K1494" s="145"/>
      <c r="L1494" s="145"/>
      <c r="M1494" s="145"/>
      <c r="N1494" s="148"/>
      <c r="O1494" s="149"/>
    </row>
    <row r="1495" spans="1:15">
      <c r="A1495" s="80"/>
      <c r="B1495" s="39" t="str">
        <f>'Gene Table'!E1495</f>
        <v>hsa-miR-4453</v>
      </c>
      <c r="C1495" s="39" t="str">
        <f>'Gene Table'!B1495</f>
        <v>O05</v>
      </c>
      <c r="D1495" s="145"/>
      <c r="E1495" s="145"/>
      <c r="F1495" s="145"/>
      <c r="G1495" s="145"/>
      <c r="H1495" s="145"/>
      <c r="I1495" s="145"/>
      <c r="J1495" s="145"/>
      <c r="K1495" s="145"/>
      <c r="L1495" s="145"/>
      <c r="M1495" s="145"/>
      <c r="N1495" s="148"/>
      <c r="O1495" s="149"/>
    </row>
    <row r="1496" spans="1:15">
      <c r="A1496" s="80"/>
      <c r="B1496" s="39" t="str">
        <f>'Gene Table'!E1496</f>
        <v>hsa-miR-548am-3p</v>
      </c>
      <c r="C1496" s="39" t="str">
        <f>'Gene Table'!B1496</f>
        <v>O06</v>
      </c>
      <c r="D1496" s="145"/>
      <c r="E1496" s="145"/>
      <c r="F1496" s="145"/>
      <c r="G1496" s="145"/>
      <c r="H1496" s="145"/>
      <c r="I1496" s="145"/>
      <c r="J1496" s="145"/>
      <c r="K1496" s="145"/>
      <c r="L1496" s="145"/>
      <c r="M1496" s="145"/>
      <c r="N1496" s="148"/>
      <c r="O1496" s="149"/>
    </row>
    <row r="1497" spans="1:15">
      <c r="A1497" s="80"/>
      <c r="B1497" s="39" t="str">
        <f>'Gene Table'!E1497</f>
        <v>hsa-miR-4454</v>
      </c>
      <c r="C1497" s="39" t="str">
        <f>'Gene Table'!B1497</f>
        <v>O07</v>
      </c>
      <c r="D1497" s="145"/>
      <c r="E1497" s="145"/>
      <c r="F1497" s="145"/>
      <c r="G1497" s="145"/>
      <c r="H1497" s="145"/>
      <c r="I1497" s="145"/>
      <c r="J1497" s="145"/>
      <c r="K1497" s="145"/>
      <c r="L1497" s="145"/>
      <c r="M1497" s="145"/>
      <c r="N1497" s="148"/>
      <c r="O1497" s="149"/>
    </row>
    <row r="1498" spans="1:15">
      <c r="A1498" s="80"/>
      <c r="B1498" s="39" t="str">
        <f>'Gene Table'!E1498</f>
        <v>hsa-miR-1587</v>
      </c>
      <c r="C1498" s="39" t="str">
        <f>'Gene Table'!B1498</f>
        <v>O08</v>
      </c>
      <c r="D1498" s="145"/>
      <c r="E1498" s="145"/>
      <c r="F1498" s="145"/>
      <c r="G1498" s="145"/>
      <c r="H1498" s="145"/>
      <c r="I1498" s="145"/>
      <c r="J1498" s="145"/>
      <c r="K1498" s="145"/>
      <c r="L1498" s="145"/>
      <c r="M1498" s="145"/>
      <c r="N1498" s="148"/>
      <c r="O1498" s="149"/>
    </row>
    <row r="1499" spans="1:15">
      <c r="A1499" s="80"/>
      <c r="B1499" s="39" t="str">
        <f>'Gene Table'!E1499</f>
        <v>hsa-miR-4455</v>
      </c>
      <c r="C1499" s="39" t="str">
        <f>'Gene Table'!B1499</f>
        <v>O09</v>
      </c>
      <c r="D1499" s="145"/>
      <c r="E1499" s="145"/>
      <c r="F1499" s="145"/>
      <c r="G1499" s="145"/>
      <c r="H1499" s="145"/>
      <c r="I1499" s="145"/>
      <c r="J1499" s="145"/>
      <c r="K1499" s="145"/>
      <c r="L1499" s="145"/>
      <c r="M1499" s="145"/>
      <c r="N1499" s="148"/>
      <c r="O1499" s="149"/>
    </row>
    <row r="1500" spans="1:15">
      <c r="A1500" s="80"/>
      <c r="B1500" s="39" t="str">
        <f>'Gene Table'!E1500</f>
        <v>hsa-miR-4536-5p</v>
      </c>
      <c r="C1500" s="39" t="str">
        <f>'Gene Table'!B1500</f>
        <v>O10</v>
      </c>
      <c r="D1500" s="145"/>
      <c r="E1500" s="145"/>
      <c r="F1500" s="145"/>
      <c r="G1500" s="145"/>
      <c r="H1500" s="145"/>
      <c r="I1500" s="145"/>
      <c r="J1500" s="145"/>
      <c r="K1500" s="145"/>
      <c r="L1500" s="145"/>
      <c r="M1500" s="145"/>
      <c r="N1500" s="148"/>
      <c r="O1500" s="149"/>
    </row>
    <row r="1501" spans="1:15">
      <c r="A1501" s="80"/>
      <c r="B1501" s="39" t="str">
        <f>'Gene Table'!E1501</f>
        <v>hsa-miR-4456</v>
      </c>
      <c r="C1501" s="39" t="str">
        <f>'Gene Table'!B1501</f>
        <v>O11</v>
      </c>
      <c r="D1501" s="145"/>
      <c r="E1501" s="145"/>
      <c r="F1501" s="145"/>
      <c r="G1501" s="145"/>
      <c r="H1501" s="145"/>
      <c r="I1501" s="145"/>
      <c r="J1501" s="145"/>
      <c r="K1501" s="145"/>
      <c r="L1501" s="145"/>
      <c r="M1501" s="145"/>
      <c r="N1501" s="148"/>
      <c r="O1501" s="149"/>
    </row>
    <row r="1502" spans="1:15">
      <c r="A1502" s="80"/>
      <c r="B1502" s="39" t="str">
        <f>'Gene Table'!E1502</f>
        <v>hsa-miR-548an</v>
      </c>
      <c r="C1502" s="39" t="str">
        <f>'Gene Table'!B1502</f>
        <v>O12</v>
      </c>
      <c r="D1502" s="145"/>
      <c r="E1502" s="145"/>
      <c r="F1502" s="145"/>
      <c r="G1502" s="145"/>
      <c r="H1502" s="145"/>
      <c r="I1502" s="145"/>
      <c r="J1502" s="145"/>
      <c r="K1502" s="145"/>
      <c r="L1502" s="145"/>
      <c r="M1502" s="145"/>
      <c r="N1502" s="148"/>
      <c r="O1502" s="149"/>
    </row>
    <row r="1503" spans="1:15">
      <c r="A1503" s="80"/>
      <c r="B1503" s="39" t="str">
        <f>'Gene Table'!E1503</f>
        <v>hsa-miR-4457</v>
      </c>
      <c r="C1503" s="39" t="str">
        <f>'Gene Table'!B1503</f>
        <v>O13</v>
      </c>
      <c r="D1503" s="145"/>
      <c r="E1503" s="145"/>
      <c r="F1503" s="145"/>
      <c r="G1503" s="145"/>
      <c r="H1503" s="145"/>
      <c r="I1503" s="145"/>
      <c r="J1503" s="145"/>
      <c r="K1503" s="145"/>
      <c r="L1503" s="145"/>
      <c r="M1503" s="145"/>
      <c r="N1503" s="148"/>
      <c r="O1503" s="149"/>
    </row>
    <row r="1504" spans="1:15">
      <c r="A1504" s="80"/>
      <c r="B1504" s="39" t="str">
        <f>'Gene Table'!E1504</f>
        <v>hsa-miR-4537</v>
      </c>
      <c r="C1504" s="39" t="str">
        <f>'Gene Table'!B1504</f>
        <v>O14</v>
      </c>
      <c r="D1504" s="145"/>
      <c r="E1504" s="145"/>
      <c r="F1504" s="145"/>
      <c r="G1504" s="145"/>
      <c r="H1504" s="145"/>
      <c r="I1504" s="145"/>
      <c r="J1504" s="145"/>
      <c r="K1504" s="145"/>
      <c r="L1504" s="145"/>
      <c r="M1504" s="145"/>
      <c r="N1504" s="148"/>
      <c r="O1504" s="149"/>
    </row>
    <row r="1505" spans="1:15">
      <c r="A1505" s="80"/>
      <c r="B1505" s="39" t="str">
        <f>'Gene Table'!E1505</f>
        <v>hsa-miR-4458</v>
      </c>
      <c r="C1505" s="39" t="str">
        <f>'Gene Table'!B1505</f>
        <v>O15</v>
      </c>
      <c r="D1505" s="145"/>
      <c r="E1505" s="145"/>
      <c r="F1505" s="145"/>
      <c r="G1505" s="145"/>
      <c r="H1505" s="145"/>
      <c r="I1505" s="145"/>
      <c r="J1505" s="145"/>
      <c r="K1505" s="145"/>
      <c r="L1505" s="145"/>
      <c r="M1505" s="145"/>
      <c r="N1505" s="148"/>
      <c r="O1505" s="149"/>
    </row>
    <row r="1506" spans="1:15">
      <c r="A1506" s="80"/>
      <c r="B1506" s="39" t="str">
        <f>'Gene Table'!E1506</f>
        <v>hsa-miR-4538</v>
      </c>
      <c r="C1506" s="39" t="str">
        <f>'Gene Table'!B1506</f>
        <v>O16</v>
      </c>
      <c r="D1506" s="145"/>
      <c r="E1506" s="145"/>
      <c r="F1506" s="145"/>
      <c r="G1506" s="145"/>
      <c r="H1506" s="145"/>
      <c r="I1506" s="145"/>
      <c r="J1506" s="145"/>
      <c r="K1506" s="145"/>
      <c r="L1506" s="145"/>
      <c r="M1506" s="145"/>
      <c r="N1506" s="148"/>
      <c r="O1506" s="149"/>
    </row>
    <row r="1507" spans="1:15">
      <c r="A1507" s="80"/>
      <c r="B1507" s="39" t="str">
        <f>'Gene Table'!E1507</f>
        <v>hsa-miR-4459</v>
      </c>
      <c r="C1507" s="39" t="str">
        <f>'Gene Table'!B1507</f>
        <v>O17</v>
      </c>
      <c r="D1507" s="145"/>
      <c r="E1507" s="145"/>
      <c r="F1507" s="145"/>
      <c r="G1507" s="145"/>
      <c r="H1507" s="145"/>
      <c r="I1507" s="145"/>
      <c r="J1507" s="145"/>
      <c r="K1507" s="145"/>
      <c r="L1507" s="145"/>
      <c r="M1507" s="145"/>
      <c r="N1507" s="148"/>
      <c r="O1507" s="149"/>
    </row>
    <row r="1508" spans="1:15">
      <c r="A1508" s="80"/>
      <c r="B1508" s="39" t="str">
        <f>'Gene Table'!E1508</f>
        <v>hsa-miR-4539</v>
      </c>
      <c r="C1508" s="39" t="str">
        <f>'Gene Table'!B1508</f>
        <v>O18</v>
      </c>
      <c r="D1508" s="145"/>
      <c r="E1508" s="145"/>
      <c r="F1508" s="145"/>
      <c r="G1508" s="145"/>
      <c r="H1508" s="145"/>
      <c r="I1508" s="145"/>
      <c r="J1508" s="145"/>
      <c r="K1508" s="145"/>
      <c r="L1508" s="145"/>
      <c r="M1508" s="145"/>
      <c r="N1508" s="148"/>
      <c r="O1508" s="149"/>
    </row>
    <row r="1509" spans="1:15">
      <c r="A1509" s="80"/>
      <c r="B1509" s="39" t="str">
        <f>'Gene Table'!E1509</f>
        <v>hsa-miR-4460</v>
      </c>
      <c r="C1509" s="39" t="str">
        <f>'Gene Table'!B1509</f>
        <v>O19</v>
      </c>
      <c r="D1509" s="145"/>
      <c r="E1509" s="145"/>
      <c r="F1509" s="145"/>
      <c r="G1509" s="145"/>
      <c r="H1509" s="145"/>
      <c r="I1509" s="145"/>
      <c r="J1509" s="145"/>
      <c r="K1509" s="145"/>
      <c r="L1509" s="145"/>
      <c r="M1509" s="145"/>
      <c r="N1509" s="148"/>
      <c r="O1509" s="149"/>
    </row>
    <row r="1510" spans="1:15">
      <c r="A1510" s="80"/>
      <c r="B1510" s="39" t="str">
        <f>'Gene Table'!E1510</f>
        <v>hsa-miR-4540</v>
      </c>
      <c r="C1510" s="39" t="str">
        <f>'Gene Table'!B1510</f>
        <v>O20</v>
      </c>
      <c r="D1510" s="145"/>
      <c r="E1510" s="145"/>
      <c r="F1510" s="145"/>
      <c r="G1510" s="145"/>
      <c r="H1510" s="145"/>
      <c r="I1510" s="145"/>
      <c r="J1510" s="145"/>
      <c r="K1510" s="145"/>
      <c r="L1510" s="145"/>
      <c r="M1510" s="145"/>
      <c r="N1510" s="148"/>
      <c r="O1510" s="149"/>
    </row>
    <row r="1511" spans="1:15">
      <c r="A1511" s="80"/>
      <c r="B1511" s="39" t="str">
        <f>'Gene Table'!E1511</f>
        <v>hsa-miR-4461</v>
      </c>
      <c r="C1511" s="39" t="str">
        <f>'Gene Table'!B1511</f>
        <v>O21</v>
      </c>
      <c r="D1511" s="145"/>
      <c r="E1511" s="145"/>
      <c r="F1511" s="145"/>
      <c r="G1511" s="145"/>
      <c r="H1511" s="145"/>
      <c r="I1511" s="145"/>
      <c r="J1511" s="145"/>
      <c r="K1511" s="145"/>
      <c r="L1511" s="145"/>
      <c r="M1511" s="145"/>
      <c r="N1511" s="148"/>
      <c r="O1511" s="149"/>
    </row>
    <row r="1512" spans="1:15">
      <c r="A1512" s="80"/>
      <c r="B1512" s="39" t="str">
        <f>'Gene Table'!E1512</f>
        <v>hsa-miR-3972</v>
      </c>
      <c r="C1512" s="39" t="str">
        <f>'Gene Table'!B1512</f>
        <v>O22</v>
      </c>
      <c r="D1512" s="145"/>
      <c r="E1512" s="145"/>
      <c r="F1512" s="145"/>
      <c r="G1512" s="145"/>
      <c r="H1512" s="145"/>
      <c r="I1512" s="145"/>
      <c r="J1512" s="145"/>
      <c r="K1512" s="145"/>
      <c r="L1512" s="145"/>
      <c r="M1512" s="145"/>
      <c r="N1512" s="148"/>
      <c r="O1512" s="149"/>
    </row>
    <row r="1513" spans="1:15">
      <c r="A1513" s="80"/>
      <c r="B1513" s="39" t="str">
        <f>'Gene Table'!E1513</f>
        <v>hsa-miR-378h</v>
      </c>
      <c r="C1513" s="39" t="str">
        <f>'Gene Table'!B1513</f>
        <v>O23</v>
      </c>
      <c r="D1513" s="145"/>
      <c r="E1513" s="145"/>
      <c r="F1513" s="145"/>
      <c r="G1513" s="145"/>
      <c r="H1513" s="145"/>
      <c r="I1513" s="145"/>
      <c r="J1513" s="145"/>
      <c r="K1513" s="145"/>
      <c r="L1513" s="145"/>
      <c r="M1513" s="145"/>
      <c r="N1513" s="148"/>
      <c r="O1513" s="149"/>
    </row>
    <row r="1514" spans="1:15">
      <c r="A1514" s="80"/>
      <c r="B1514" s="39" t="str">
        <f>'Gene Table'!E1514</f>
        <v>hsa-miR-3973</v>
      </c>
      <c r="C1514" s="39" t="str">
        <f>'Gene Table'!B1514</f>
        <v>O24</v>
      </c>
      <c r="D1514" s="145"/>
      <c r="E1514" s="145"/>
      <c r="F1514" s="145"/>
      <c r="G1514" s="145"/>
      <c r="H1514" s="145"/>
      <c r="I1514" s="145"/>
      <c r="J1514" s="145"/>
      <c r="K1514" s="145"/>
      <c r="L1514" s="145"/>
      <c r="M1514" s="145"/>
      <c r="N1514" s="148"/>
      <c r="O1514" s="149"/>
    </row>
    <row r="1515" spans="1:15">
      <c r="A1515" s="80"/>
      <c r="B1515" s="39" t="str">
        <f>'Gene Table'!E1515</f>
        <v>NC</v>
      </c>
      <c r="C1515" s="39" t="str">
        <f>'Gene Table'!B1515</f>
        <v>P01</v>
      </c>
      <c r="D1515" s="145"/>
      <c r="E1515" s="145"/>
      <c r="F1515" s="145"/>
      <c r="G1515" s="145"/>
      <c r="H1515" s="145"/>
      <c r="I1515" s="145"/>
      <c r="J1515" s="145"/>
      <c r="K1515" s="145"/>
      <c r="L1515" s="145"/>
      <c r="M1515" s="145"/>
      <c r="N1515" s="148"/>
      <c r="O1515" s="149"/>
    </row>
    <row r="1516" spans="1:15">
      <c r="A1516" s="80"/>
      <c r="B1516" s="39" t="str">
        <f>'Gene Table'!E1516</f>
        <v>NC</v>
      </c>
      <c r="C1516" s="39" t="str">
        <f>'Gene Table'!B1516</f>
        <v>P02</v>
      </c>
      <c r="D1516" s="145"/>
      <c r="E1516" s="145"/>
      <c r="F1516" s="145"/>
      <c r="G1516" s="145"/>
      <c r="H1516" s="145"/>
      <c r="I1516" s="145"/>
      <c r="J1516" s="145"/>
      <c r="K1516" s="145"/>
      <c r="L1516" s="145"/>
      <c r="M1516" s="145"/>
      <c r="N1516" s="148"/>
      <c r="O1516" s="149"/>
    </row>
    <row r="1517" spans="1:15">
      <c r="A1517" s="80"/>
      <c r="B1517" s="39" t="str">
        <f>'Gene Table'!E1517</f>
        <v>NC</v>
      </c>
      <c r="C1517" s="39" t="str">
        <f>'Gene Table'!B1517</f>
        <v>P03</v>
      </c>
      <c r="D1517" s="145"/>
      <c r="E1517" s="145"/>
      <c r="F1517" s="145"/>
      <c r="G1517" s="145"/>
      <c r="H1517" s="145"/>
      <c r="I1517" s="145"/>
      <c r="J1517" s="145"/>
      <c r="K1517" s="145"/>
      <c r="L1517" s="145"/>
      <c r="M1517" s="145"/>
      <c r="N1517" s="148"/>
      <c r="O1517" s="149"/>
    </row>
    <row r="1518" spans="1:15">
      <c r="A1518" s="80"/>
      <c r="B1518" s="39" t="str">
        <f>'Gene Table'!E1518</f>
        <v>NC</v>
      </c>
      <c r="C1518" s="39" t="str">
        <f>'Gene Table'!B1518</f>
        <v>P04</v>
      </c>
      <c r="D1518" s="145"/>
      <c r="E1518" s="145"/>
      <c r="F1518" s="145"/>
      <c r="G1518" s="145"/>
      <c r="H1518" s="145"/>
      <c r="I1518" s="145"/>
      <c r="J1518" s="145"/>
      <c r="K1518" s="145"/>
      <c r="L1518" s="145"/>
      <c r="M1518" s="145"/>
      <c r="N1518" s="148"/>
      <c r="O1518" s="149"/>
    </row>
    <row r="1519" spans="1:15">
      <c r="A1519" s="80"/>
      <c r="B1519" s="39" t="str">
        <f>'Gene Table'!E1519</f>
        <v>HK1</v>
      </c>
      <c r="C1519" s="39" t="str">
        <f>'Gene Table'!B1519</f>
        <v>P05</v>
      </c>
      <c r="D1519" s="145"/>
      <c r="E1519" s="145"/>
      <c r="F1519" s="145"/>
      <c r="G1519" s="145"/>
      <c r="H1519" s="145"/>
      <c r="I1519" s="145"/>
      <c r="J1519" s="145"/>
      <c r="K1519" s="145"/>
      <c r="L1519" s="145"/>
      <c r="M1519" s="145"/>
      <c r="N1519" s="148"/>
      <c r="O1519" s="149"/>
    </row>
    <row r="1520" spans="1:15">
      <c r="A1520" s="80"/>
      <c r="B1520" s="39" t="str">
        <f>'Gene Table'!E1520</f>
        <v>HK1</v>
      </c>
      <c r="C1520" s="39" t="str">
        <f>'Gene Table'!B1520</f>
        <v>P06</v>
      </c>
      <c r="D1520" s="145"/>
      <c r="E1520" s="145"/>
      <c r="F1520" s="145"/>
      <c r="G1520" s="145"/>
      <c r="H1520" s="145"/>
      <c r="I1520" s="145"/>
      <c r="J1520" s="145"/>
      <c r="K1520" s="145"/>
      <c r="L1520" s="145"/>
      <c r="M1520" s="145"/>
      <c r="N1520" s="148"/>
      <c r="O1520" s="149"/>
    </row>
    <row r="1521" spans="1:15">
      <c r="A1521" s="80"/>
      <c r="B1521" s="39" t="str">
        <f>'Gene Table'!E1521</f>
        <v>HK2</v>
      </c>
      <c r="C1521" s="39" t="str">
        <f>'Gene Table'!B1521</f>
        <v>P07</v>
      </c>
      <c r="D1521" s="145"/>
      <c r="E1521" s="145"/>
      <c r="F1521" s="145"/>
      <c r="G1521" s="145"/>
      <c r="H1521" s="145"/>
      <c r="I1521" s="145"/>
      <c r="J1521" s="145"/>
      <c r="K1521" s="145"/>
      <c r="L1521" s="145"/>
      <c r="M1521" s="145"/>
      <c r="N1521" s="148"/>
      <c r="O1521" s="149"/>
    </row>
    <row r="1522" spans="1:15">
      <c r="A1522" s="80"/>
      <c r="B1522" s="39" t="str">
        <f>'Gene Table'!E1522</f>
        <v>HK2</v>
      </c>
      <c r="C1522" s="39" t="str">
        <f>'Gene Table'!B1522</f>
        <v>P08</v>
      </c>
      <c r="D1522" s="145"/>
      <c r="E1522" s="145"/>
      <c r="F1522" s="145"/>
      <c r="G1522" s="145"/>
      <c r="H1522" s="145"/>
      <c r="I1522" s="145"/>
      <c r="J1522" s="145"/>
      <c r="K1522" s="145"/>
      <c r="L1522" s="145"/>
      <c r="M1522" s="145"/>
      <c r="N1522" s="148"/>
      <c r="O1522" s="149"/>
    </row>
    <row r="1523" spans="1:15">
      <c r="A1523" s="80"/>
      <c r="B1523" s="39" t="str">
        <f>'Gene Table'!E1523</f>
        <v>HK3</v>
      </c>
      <c r="C1523" s="39" t="str">
        <f>'Gene Table'!B1523</f>
        <v>P09</v>
      </c>
      <c r="D1523" s="145"/>
      <c r="E1523" s="145"/>
      <c r="F1523" s="145"/>
      <c r="G1523" s="145"/>
      <c r="H1523" s="145"/>
      <c r="I1523" s="145"/>
      <c r="J1523" s="145"/>
      <c r="K1523" s="145"/>
      <c r="L1523" s="145"/>
      <c r="M1523" s="145"/>
      <c r="N1523" s="148"/>
      <c r="O1523" s="149"/>
    </row>
    <row r="1524" spans="1:15">
      <c r="A1524" s="80"/>
      <c r="B1524" s="39" t="str">
        <f>'Gene Table'!E1524</f>
        <v>HK3</v>
      </c>
      <c r="C1524" s="39" t="str">
        <f>'Gene Table'!B1524</f>
        <v>P10</v>
      </c>
      <c r="D1524" s="145"/>
      <c r="E1524" s="145"/>
      <c r="F1524" s="145"/>
      <c r="G1524" s="145"/>
      <c r="H1524" s="145"/>
      <c r="I1524" s="145"/>
      <c r="J1524" s="145"/>
      <c r="K1524" s="145"/>
      <c r="L1524" s="145"/>
      <c r="M1524" s="145"/>
      <c r="N1524" s="148"/>
      <c r="O1524" s="149"/>
    </row>
    <row r="1525" spans="1:15">
      <c r="A1525" s="80"/>
      <c r="B1525" s="39" t="str">
        <f>'Gene Table'!E1525</f>
        <v>HK4</v>
      </c>
      <c r="C1525" s="39" t="str">
        <f>'Gene Table'!B1525</f>
        <v>P11</v>
      </c>
      <c r="D1525" s="145"/>
      <c r="E1525" s="145"/>
      <c r="F1525" s="145"/>
      <c r="G1525" s="145"/>
      <c r="H1525" s="145"/>
      <c r="I1525" s="145"/>
      <c r="J1525" s="145"/>
      <c r="K1525" s="145"/>
      <c r="L1525" s="145"/>
      <c r="M1525" s="145"/>
      <c r="N1525" s="148"/>
      <c r="O1525" s="149"/>
    </row>
    <row r="1526" spans="1:15">
      <c r="A1526" s="80"/>
      <c r="B1526" s="39" t="str">
        <f>'Gene Table'!E1526</f>
        <v>HK4</v>
      </c>
      <c r="C1526" s="39" t="str">
        <f>'Gene Table'!B1526</f>
        <v>P12</v>
      </c>
      <c r="D1526" s="145"/>
      <c r="E1526" s="145"/>
      <c r="F1526" s="145"/>
      <c r="G1526" s="145"/>
      <c r="H1526" s="145"/>
      <c r="I1526" s="145"/>
      <c r="J1526" s="145"/>
      <c r="K1526" s="145"/>
      <c r="L1526" s="145"/>
      <c r="M1526" s="145"/>
      <c r="N1526" s="148"/>
      <c r="O1526" s="149"/>
    </row>
    <row r="1527" spans="1:15">
      <c r="A1527" s="80"/>
      <c r="B1527" s="39" t="str">
        <f>'Gene Table'!E1527</f>
        <v>HK5</v>
      </c>
      <c r="C1527" s="39" t="str">
        <f>'Gene Table'!B1527</f>
        <v>P13</v>
      </c>
      <c r="D1527" s="145"/>
      <c r="E1527" s="145"/>
      <c r="F1527" s="145"/>
      <c r="G1527" s="145"/>
      <c r="H1527" s="145"/>
      <c r="I1527" s="145"/>
      <c r="J1527" s="145"/>
      <c r="K1527" s="145"/>
      <c r="L1527" s="145"/>
      <c r="M1527" s="145"/>
      <c r="N1527" s="148"/>
      <c r="O1527" s="149"/>
    </row>
    <row r="1528" spans="1:15">
      <c r="A1528" s="80"/>
      <c r="B1528" s="39" t="str">
        <f>'Gene Table'!E1528</f>
        <v>HK5</v>
      </c>
      <c r="C1528" s="39" t="str">
        <f>'Gene Table'!B1528</f>
        <v>P14</v>
      </c>
      <c r="D1528" s="145"/>
      <c r="E1528" s="145"/>
      <c r="F1528" s="145"/>
      <c r="G1528" s="145"/>
      <c r="H1528" s="145"/>
      <c r="I1528" s="145"/>
      <c r="J1528" s="145"/>
      <c r="K1528" s="145"/>
      <c r="L1528" s="145"/>
      <c r="M1528" s="145"/>
      <c r="N1528" s="148"/>
      <c r="O1528" s="149"/>
    </row>
    <row r="1529" spans="1:15">
      <c r="A1529" s="80"/>
      <c r="B1529" s="39" t="str">
        <f>'Gene Table'!E1529</f>
        <v>HK6</v>
      </c>
      <c r="C1529" s="39" t="str">
        <f>'Gene Table'!B1529</f>
        <v>P15</v>
      </c>
      <c r="D1529" s="145"/>
      <c r="E1529" s="145"/>
      <c r="F1529" s="145"/>
      <c r="G1529" s="145"/>
      <c r="H1529" s="145"/>
      <c r="I1529" s="145"/>
      <c r="J1529" s="145"/>
      <c r="K1529" s="145"/>
      <c r="L1529" s="145"/>
      <c r="M1529" s="145"/>
      <c r="N1529" s="148"/>
      <c r="O1529" s="149"/>
    </row>
    <row r="1530" spans="1:15">
      <c r="A1530" s="80"/>
      <c r="B1530" s="39" t="str">
        <f>'Gene Table'!E1530</f>
        <v>HK6</v>
      </c>
      <c r="C1530" s="39" t="str">
        <f>'Gene Table'!B1530</f>
        <v>P16</v>
      </c>
      <c r="D1530" s="145"/>
      <c r="E1530" s="145"/>
      <c r="F1530" s="145"/>
      <c r="G1530" s="145"/>
      <c r="H1530" s="145"/>
      <c r="I1530" s="145"/>
      <c r="J1530" s="145"/>
      <c r="K1530" s="145"/>
      <c r="L1530" s="145"/>
      <c r="M1530" s="145"/>
      <c r="N1530" s="148"/>
      <c r="O1530" s="149"/>
    </row>
    <row r="1531" spans="1:15">
      <c r="A1531" s="80"/>
      <c r="B1531" s="39" t="str">
        <f>'Gene Table'!E1531</f>
        <v>RT</v>
      </c>
      <c r="C1531" s="39" t="str">
        <f>'Gene Table'!B1531</f>
        <v>P17</v>
      </c>
      <c r="D1531" s="145"/>
      <c r="E1531" s="145"/>
      <c r="F1531" s="145"/>
      <c r="G1531" s="145"/>
      <c r="H1531" s="145"/>
      <c r="I1531" s="145"/>
      <c r="J1531" s="145"/>
      <c r="K1531" s="145"/>
      <c r="L1531" s="145"/>
      <c r="M1531" s="145"/>
      <c r="N1531" s="148"/>
      <c r="O1531" s="149"/>
    </row>
    <row r="1532" spans="1:15">
      <c r="A1532" s="80"/>
      <c r="B1532" s="39" t="str">
        <f>'Gene Table'!E1532</f>
        <v>RT</v>
      </c>
      <c r="C1532" s="39" t="str">
        <f>'Gene Table'!B1532</f>
        <v>P18</v>
      </c>
      <c r="D1532" s="145"/>
      <c r="E1532" s="145"/>
      <c r="F1532" s="145"/>
      <c r="G1532" s="145"/>
      <c r="H1532" s="145"/>
      <c r="I1532" s="145"/>
      <c r="J1532" s="145"/>
      <c r="K1532" s="145"/>
      <c r="L1532" s="145"/>
      <c r="M1532" s="145"/>
      <c r="N1532" s="148"/>
      <c r="O1532" s="149"/>
    </row>
    <row r="1533" spans="1:15">
      <c r="A1533" s="80"/>
      <c r="B1533" s="39" t="str">
        <f>'Gene Table'!E1533</f>
        <v>RT</v>
      </c>
      <c r="C1533" s="39" t="str">
        <f>'Gene Table'!B1533</f>
        <v>P19</v>
      </c>
      <c r="D1533" s="145"/>
      <c r="E1533" s="145"/>
      <c r="F1533" s="145"/>
      <c r="G1533" s="145"/>
      <c r="H1533" s="145"/>
      <c r="I1533" s="145"/>
      <c r="J1533" s="145"/>
      <c r="K1533" s="145"/>
      <c r="L1533" s="145"/>
      <c r="M1533" s="145"/>
      <c r="N1533" s="148"/>
      <c r="O1533" s="149"/>
    </row>
    <row r="1534" spans="1:15">
      <c r="A1534" s="80"/>
      <c r="B1534" s="39" t="str">
        <f>'Gene Table'!E1534</f>
        <v>RT</v>
      </c>
      <c r="C1534" s="39" t="str">
        <f>'Gene Table'!B1534</f>
        <v>P20</v>
      </c>
      <c r="D1534" s="145"/>
      <c r="E1534" s="145"/>
      <c r="F1534" s="145"/>
      <c r="G1534" s="145"/>
      <c r="H1534" s="145"/>
      <c r="I1534" s="145"/>
      <c r="J1534" s="145"/>
      <c r="K1534" s="145"/>
      <c r="L1534" s="145"/>
      <c r="M1534" s="145"/>
      <c r="N1534" s="148"/>
      <c r="O1534" s="149"/>
    </row>
    <row r="1535" spans="1:15">
      <c r="A1535" s="80"/>
      <c r="B1535" s="39" t="str">
        <f>'Gene Table'!E1535</f>
        <v>PCR</v>
      </c>
      <c r="C1535" s="39" t="str">
        <f>'Gene Table'!B1535</f>
        <v>P21</v>
      </c>
      <c r="D1535" s="145"/>
      <c r="E1535" s="145"/>
      <c r="F1535" s="145"/>
      <c r="G1535" s="145"/>
      <c r="H1535" s="145"/>
      <c r="I1535" s="145"/>
      <c r="J1535" s="145"/>
      <c r="K1535" s="145"/>
      <c r="L1535" s="145"/>
      <c r="M1535" s="145"/>
      <c r="N1535" s="148"/>
      <c r="O1535" s="149"/>
    </row>
    <row r="1536" spans="1:15">
      <c r="A1536" s="80"/>
      <c r="B1536" s="39" t="str">
        <f>'Gene Table'!E1536</f>
        <v>PCR</v>
      </c>
      <c r="C1536" s="39" t="str">
        <f>'Gene Table'!B1536</f>
        <v>P22</v>
      </c>
      <c r="D1536" s="145"/>
      <c r="E1536" s="145"/>
      <c r="F1536" s="145"/>
      <c r="G1536" s="145"/>
      <c r="H1536" s="145"/>
      <c r="I1536" s="145"/>
      <c r="J1536" s="145"/>
      <c r="K1536" s="145"/>
      <c r="L1536" s="145"/>
      <c r="M1536" s="145"/>
      <c r="N1536" s="148"/>
      <c r="O1536" s="149"/>
    </row>
    <row r="1537" spans="1:15">
      <c r="A1537" s="80"/>
      <c r="B1537" s="39" t="str">
        <f>'Gene Table'!E1537</f>
        <v>PCR</v>
      </c>
      <c r="C1537" s="39" t="str">
        <f>'Gene Table'!B1537</f>
        <v>P23</v>
      </c>
      <c r="D1537" s="145"/>
      <c r="E1537" s="145"/>
      <c r="F1537" s="145"/>
      <c r="G1537" s="145"/>
      <c r="H1537" s="145"/>
      <c r="I1537" s="145"/>
      <c r="J1537" s="145"/>
      <c r="K1537" s="145"/>
      <c r="L1537" s="145"/>
      <c r="M1537" s="145"/>
      <c r="N1537" s="148"/>
      <c r="O1537" s="149"/>
    </row>
    <row r="1538" spans="1:15">
      <c r="A1538" s="94"/>
      <c r="B1538" s="39" t="str">
        <f>'Gene Table'!E1538</f>
        <v>PCR</v>
      </c>
      <c r="C1538" s="39" t="str">
        <f>'Gene Table'!B1538</f>
        <v>P24</v>
      </c>
      <c r="D1538" s="145"/>
      <c r="E1538" s="145"/>
      <c r="F1538" s="145"/>
      <c r="G1538" s="145"/>
      <c r="H1538" s="145"/>
      <c r="I1538" s="145"/>
      <c r="J1538" s="145"/>
      <c r="K1538" s="145"/>
      <c r="L1538" s="145"/>
      <c r="M1538" s="145"/>
      <c r="N1538" s="148"/>
      <c r="O1538" s="149"/>
    </row>
    <row r="1539" spans="1:15">
      <c r="A1539" s="78" t="str">
        <f>'Gene Table'!A1539</f>
        <v>Plate 5</v>
      </c>
      <c r="B1539" s="39" t="str">
        <f>'Gene Table'!E1539</f>
        <v>hsa-miR-4735-3p</v>
      </c>
      <c r="C1539" s="39" t="str">
        <f>'Gene Table'!B1539</f>
        <v>A01</v>
      </c>
      <c r="D1539" s="145"/>
      <c r="E1539" s="145"/>
      <c r="F1539" s="145"/>
      <c r="G1539" s="145"/>
      <c r="H1539" s="145"/>
      <c r="I1539" s="145"/>
      <c r="J1539" s="145"/>
      <c r="K1539" s="145"/>
      <c r="L1539" s="145"/>
      <c r="M1539" s="145"/>
      <c r="N1539" s="148"/>
      <c r="O1539" s="149"/>
    </row>
    <row r="1540" spans="1:15">
      <c r="A1540" s="80"/>
      <c r="B1540" s="39" t="str">
        <f>'Gene Table'!E1540</f>
        <v>hsa-miR-4790-3p</v>
      </c>
      <c r="C1540" s="39" t="str">
        <f>'Gene Table'!B1540</f>
        <v>A02</v>
      </c>
      <c r="D1540" s="145"/>
      <c r="E1540" s="145"/>
      <c r="F1540" s="145"/>
      <c r="G1540" s="145"/>
      <c r="H1540" s="145"/>
      <c r="I1540" s="145"/>
      <c r="J1540" s="145"/>
      <c r="K1540" s="145"/>
      <c r="L1540" s="145"/>
      <c r="M1540" s="145"/>
      <c r="N1540" s="148"/>
      <c r="O1540" s="149"/>
    </row>
    <row r="1541" spans="1:15">
      <c r="A1541" s="80"/>
      <c r="B1541" s="39" t="str">
        <f>'Gene Table'!E1541</f>
        <v>hsa-miR-4736</v>
      </c>
      <c r="C1541" s="39" t="str">
        <f>'Gene Table'!B1541</f>
        <v>A03</v>
      </c>
      <c r="D1541" s="145"/>
      <c r="E1541" s="145"/>
      <c r="F1541" s="145"/>
      <c r="G1541" s="145"/>
      <c r="H1541" s="145"/>
      <c r="I1541" s="145"/>
      <c r="J1541" s="145"/>
      <c r="K1541" s="145"/>
      <c r="L1541" s="145"/>
      <c r="M1541" s="145"/>
      <c r="N1541" s="148"/>
      <c r="O1541" s="149"/>
    </row>
    <row r="1542" spans="1:15">
      <c r="A1542" s="80"/>
      <c r="B1542" s="39" t="str">
        <f>'Gene Table'!E1542</f>
        <v>hsa-miR-4791</v>
      </c>
      <c r="C1542" s="39" t="str">
        <f>'Gene Table'!B1542</f>
        <v>A04</v>
      </c>
      <c r="D1542" s="145"/>
      <c r="E1542" s="145"/>
      <c r="F1542" s="145"/>
      <c r="G1542" s="145"/>
      <c r="H1542" s="145"/>
      <c r="I1542" s="145"/>
      <c r="J1542" s="145"/>
      <c r="K1542" s="145"/>
      <c r="L1542" s="145"/>
      <c r="M1542" s="145"/>
      <c r="N1542" s="148"/>
      <c r="O1542" s="149"/>
    </row>
    <row r="1543" spans="1:15">
      <c r="A1543" s="80"/>
      <c r="B1543" s="39" t="str">
        <f>'Gene Table'!E1543</f>
        <v>hsa-miR-4737</v>
      </c>
      <c r="C1543" s="39" t="str">
        <f>'Gene Table'!B1543</f>
        <v>A05</v>
      </c>
      <c r="D1543" s="145"/>
      <c r="E1543" s="145"/>
      <c r="F1543" s="145"/>
      <c r="G1543" s="145"/>
      <c r="H1543" s="145"/>
      <c r="I1543" s="145"/>
      <c r="J1543" s="145"/>
      <c r="K1543" s="145"/>
      <c r="L1543" s="145"/>
      <c r="M1543" s="145"/>
      <c r="N1543" s="148"/>
      <c r="O1543" s="149"/>
    </row>
    <row r="1544" spans="1:15">
      <c r="A1544" s="80"/>
      <c r="B1544" s="39" t="str">
        <f>'Gene Table'!E1544</f>
        <v>hsa-miR-4792</v>
      </c>
      <c r="C1544" s="39" t="str">
        <f>'Gene Table'!B1544</f>
        <v>A06</v>
      </c>
      <c r="D1544" s="145"/>
      <c r="E1544" s="145"/>
      <c r="F1544" s="145"/>
      <c r="G1544" s="145"/>
      <c r="H1544" s="145"/>
      <c r="I1544" s="145"/>
      <c r="J1544" s="145"/>
      <c r="K1544" s="145"/>
      <c r="L1544" s="145"/>
      <c r="M1544" s="145"/>
      <c r="N1544" s="148"/>
      <c r="O1544" s="149"/>
    </row>
    <row r="1545" spans="1:15">
      <c r="A1545" s="80"/>
      <c r="B1545" s="39" t="str">
        <f>'Gene Table'!E1545</f>
        <v>hsa-miR-4738-5p</v>
      </c>
      <c r="C1545" s="39" t="str">
        <f>'Gene Table'!B1545</f>
        <v>A07</v>
      </c>
      <c r="D1545" s="145"/>
      <c r="E1545" s="145"/>
      <c r="F1545" s="145"/>
      <c r="G1545" s="145"/>
      <c r="H1545" s="145"/>
      <c r="I1545" s="145"/>
      <c r="J1545" s="145"/>
      <c r="K1545" s="145"/>
      <c r="L1545" s="145"/>
      <c r="M1545" s="145"/>
      <c r="N1545" s="148"/>
      <c r="O1545" s="149"/>
    </row>
    <row r="1546" spans="1:15">
      <c r="A1546" s="80"/>
      <c r="B1546" s="39" t="str">
        <f>'Gene Table'!E1546</f>
        <v>hsa-miR-4793-5p</v>
      </c>
      <c r="C1546" s="39" t="str">
        <f>'Gene Table'!B1546</f>
        <v>A08</v>
      </c>
      <c r="D1546" s="145"/>
      <c r="E1546" s="145"/>
      <c r="F1546" s="145"/>
      <c r="G1546" s="145"/>
      <c r="H1546" s="145"/>
      <c r="I1546" s="145"/>
      <c r="J1546" s="145"/>
      <c r="K1546" s="145"/>
      <c r="L1546" s="145"/>
      <c r="M1546" s="145"/>
      <c r="N1546" s="148"/>
      <c r="O1546" s="149"/>
    </row>
    <row r="1547" spans="1:15">
      <c r="A1547" s="80"/>
      <c r="B1547" s="39" t="str">
        <f>'Gene Table'!E1547</f>
        <v>hsa-miR-4738-3p</v>
      </c>
      <c r="C1547" s="39" t="str">
        <f>'Gene Table'!B1547</f>
        <v>A09</v>
      </c>
      <c r="D1547" s="145"/>
      <c r="E1547" s="145"/>
      <c r="F1547" s="145"/>
      <c r="G1547" s="145"/>
      <c r="H1547" s="145"/>
      <c r="I1547" s="145"/>
      <c r="J1547" s="145"/>
      <c r="K1547" s="145"/>
      <c r="L1547" s="145"/>
      <c r="M1547" s="145"/>
      <c r="N1547" s="148"/>
      <c r="O1547" s="149"/>
    </row>
    <row r="1548" spans="1:15">
      <c r="A1548" s="80"/>
      <c r="B1548" s="39" t="str">
        <f>'Gene Table'!E1548</f>
        <v>hsa-miR-4793-3p</v>
      </c>
      <c r="C1548" s="39" t="str">
        <f>'Gene Table'!B1548</f>
        <v>A10</v>
      </c>
      <c r="D1548" s="145"/>
      <c r="E1548" s="145"/>
      <c r="F1548" s="145"/>
      <c r="G1548" s="145"/>
      <c r="H1548" s="145"/>
      <c r="I1548" s="145"/>
      <c r="J1548" s="145"/>
      <c r="K1548" s="145"/>
      <c r="L1548" s="145"/>
      <c r="M1548" s="145"/>
      <c r="N1548" s="148"/>
      <c r="O1548" s="149"/>
    </row>
    <row r="1549" spans="1:15">
      <c r="A1549" s="80"/>
      <c r="B1549" s="39" t="str">
        <f>'Gene Table'!E1549</f>
        <v>hsa-miR-4739</v>
      </c>
      <c r="C1549" s="39" t="str">
        <f>'Gene Table'!B1549</f>
        <v>A11</v>
      </c>
      <c r="D1549" s="145"/>
      <c r="E1549" s="145"/>
      <c r="F1549" s="145"/>
      <c r="G1549" s="145"/>
      <c r="H1549" s="145"/>
      <c r="I1549" s="145"/>
      <c r="J1549" s="145"/>
      <c r="K1549" s="145"/>
      <c r="L1549" s="145"/>
      <c r="M1549" s="145"/>
      <c r="N1549" s="148"/>
      <c r="O1549" s="149"/>
    </row>
    <row r="1550" spans="1:15">
      <c r="A1550" s="80"/>
      <c r="B1550" s="39" t="str">
        <f>'Gene Table'!E1550</f>
        <v>hsa-miR-4794</v>
      </c>
      <c r="C1550" s="39" t="str">
        <f>'Gene Table'!B1550</f>
        <v>A12</v>
      </c>
      <c r="D1550" s="145"/>
      <c r="E1550" s="145"/>
      <c r="F1550" s="145"/>
      <c r="G1550" s="145"/>
      <c r="H1550" s="145"/>
      <c r="I1550" s="145"/>
      <c r="J1550" s="145"/>
      <c r="K1550" s="145"/>
      <c r="L1550" s="145"/>
      <c r="M1550" s="145"/>
      <c r="N1550" s="148"/>
      <c r="O1550" s="149"/>
    </row>
    <row r="1551" spans="1:15">
      <c r="A1551" s="80"/>
      <c r="B1551" s="39" t="str">
        <f>'Gene Table'!E1551</f>
        <v>hsa-miR-4740-5p</v>
      </c>
      <c r="C1551" s="39" t="str">
        <f>'Gene Table'!B1551</f>
        <v>A13</v>
      </c>
      <c r="D1551" s="145"/>
      <c r="E1551" s="145"/>
      <c r="F1551" s="145"/>
      <c r="G1551" s="145"/>
      <c r="H1551" s="145"/>
      <c r="I1551" s="145"/>
      <c r="J1551" s="145"/>
      <c r="K1551" s="145"/>
      <c r="L1551" s="145"/>
      <c r="M1551" s="145"/>
      <c r="N1551" s="148"/>
      <c r="O1551" s="149"/>
    </row>
    <row r="1552" spans="1:15">
      <c r="A1552" s="80"/>
      <c r="B1552" s="39" t="str">
        <f>'Gene Table'!E1552</f>
        <v>hsa-miR-4795-5p</v>
      </c>
      <c r="C1552" s="39" t="str">
        <f>'Gene Table'!B1552</f>
        <v>A14</v>
      </c>
      <c r="D1552" s="145"/>
      <c r="E1552" s="145"/>
      <c r="F1552" s="145"/>
      <c r="G1552" s="145"/>
      <c r="H1552" s="145"/>
      <c r="I1552" s="145"/>
      <c r="J1552" s="145"/>
      <c r="K1552" s="145"/>
      <c r="L1552" s="145"/>
      <c r="M1552" s="145"/>
      <c r="N1552" s="148"/>
      <c r="O1552" s="149"/>
    </row>
    <row r="1553" spans="1:15">
      <c r="A1553" s="80"/>
      <c r="B1553" s="39" t="str">
        <f>'Gene Table'!E1553</f>
        <v>hsa-miR-4740-3p</v>
      </c>
      <c r="C1553" s="39" t="str">
        <f>'Gene Table'!B1553</f>
        <v>A15</v>
      </c>
      <c r="D1553" s="145"/>
      <c r="E1553" s="145"/>
      <c r="F1553" s="145"/>
      <c r="G1553" s="145"/>
      <c r="H1553" s="145"/>
      <c r="I1553" s="145"/>
      <c r="J1553" s="145"/>
      <c r="K1553" s="145"/>
      <c r="L1553" s="145"/>
      <c r="M1553" s="145"/>
      <c r="N1553" s="148"/>
      <c r="O1553" s="149"/>
    </row>
    <row r="1554" spans="1:15">
      <c r="A1554" s="80"/>
      <c r="B1554" s="39" t="str">
        <f>'Gene Table'!E1554</f>
        <v>hsa-miR-4795-3p</v>
      </c>
      <c r="C1554" s="39" t="str">
        <f>'Gene Table'!B1554</f>
        <v>A16</v>
      </c>
      <c r="D1554" s="145"/>
      <c r="E1554" s="145"/>
      <c r="F1554" s="145"/>
      <c r="G1554" s="145"/>
      <c r="H1554" s="145"/>
      <c r="I1554" s="145"/>
      <c r="J1554" s="145"/>
      <c r="K1554" s="145"/>
      <c r="L1554" s="145"/>
      <c r="M1554" s="145"/>
      <c r="N1554" s="148"/>
      <c r="O1554" s="149"/>
    </row>
    <row r="1555" spans="1:15">
      <c r="A1555" s="80"/>
      <c r="B1555" s="39" t="str">
        <f>'Gene Table'!E1555</f>
        <v>hsa-miR-4741</v>
      </c>
      <c r="C1555" s="39" t="str">
        <f>'Gene Table'!B1555</f>
        <v>A17</v>
      </c>
      <c r="D1555" s="145"/>
      <c r="E1555" s="145"/>
      <c r="F1555" s="145"/>
      <c r="G1555" s="145"/>
      <c r="H1555" s="145"/>
      <c r="I1555" s="145"/>
      <c r="J1555" s="145"/>
      <c r="K1555" s="145"/>
      <c r="L1555" s="145"/>
      <c r="M1555" s="145"/>
      <c r="N1555" s="148"/>
      <c r="O1555" s="149"/>
    </row>
    <row r="1556" spans="1:15">
      <c r="A1556" s="80"/>
      <c r="B1556" s="39" t="str">
        <f>'Gene Table'!E1556</f>
        <v>hsa-miR-4796-5p</v>
      </c>
      <c r="C1556" s="39" t="str">
        <f>'Gene Table'!B1556</f>
        <v>A18</v>
      </c>
      <c r="D1556" s="145"/>
      <c r="E1556" s="145"/>
      <c r="F1556" s="145"/>
      <c r="G1556" s="145"/>
      <c r="H1556" s="145"/>
      <c r="I1556" s="145"/>
      <c r="J1556" s="145"/>
      <c r="K1556" s="145"/>
      <c r="L1556" s="145"/>
      <c r="M1556" s="145"/>
      <c r="N1556" s="148"/>
      <c r="O1556" s="149"/>
    </row>
    <row r="1557" spans="1:15">
      <c r="A1557" s="80"/>
      <c r="B1557" s="39" t="str">
        <f>'Gene Table'!E1557</f>
        <v>hsa-miR-4742-5p</v>
      </c>
      <c r="C1557" s="39" t="str">
        <f>'Gene Table'!B1557</f>
        <v>A19</v>
      </c>
      <c r="D1557" s="145"/>
      <c r="E1557" s="145"/>
      <c r="F1557" s="145"/>
      <c r="G1557" s="145"/>
      <c r="H1557" s="145"/>
      <c r="I1557" s="145"/>
      <c r="J1557" s="145"/>
      <c r="K1557" s="145"/>
      <c r="L1557" s="145"/>
      <c r="M1557" s="145"/>
      <c r="N1557" s="148"/>
      <c r="O1557" s="149"/>
    </row>
    <row r="1558" spans="1:15">
      <c r="A1558" s="80"/>
      <c r="B1558" s="39" t="str">
        <f>'Gene Table'!E1558</f>
        <v>hsa-miR-4796-3p</v>
      </c>
      <c r="C1558" s="39" t="str">
        <f>'Gene Table'!B1558</f>
        <v>A20</v>
      </c>
      <c r="D1558" s="145"/>
      <c r="E1558" s="145"/>
      <c r="F1558" s="145"/>
      <c r="G1558" s="145"/>
      <c r="H1558" s="145"/>
      <c r="I1558" s="145"/>
      <c r="J1558" s="145"/>
      <c r="K1558" s="145"/>
      <c r="L1558" s="145"/>
      <c r="M1558" s="145"/>
      <c r="N1558" s="148"/>
      <c r="O1558" s="149"/>
    </row>
    <row r="1559" spans="1:15">
      <c r="A1559" s="80"/>
      <c r="B1559" s="39" t="str">
        <f>'Gene Table'!E1559</f>
        <v>hsa-miR-4742-3p</v>
      </c>
      <c r="C1559" s="39" t="str">
        <f>'Gene Table'!B1559</f>
        <v>A21</v>
      </c>
      <c r="D1559" s="145"/>
      <c r="E1559" s="145"/>
      <c r="F1559" s="145"/>
      <c r="G1559" s="145"/>
      <c r="H1559" s="145"/>
      <c r="I1559" s="145"/>
      <c r="J1559" s="145"/>
      <c r="K1559" s="145"/>
      <c r="L1559" s="145"/>
      <c r="M1559" s="145"/>
      <c r="N1559" s="148"/>
      <c r="O1559" s="149"/>
    </row>
    <row r="1560" spans="1:15">
      <c r="A1560" s="80"/>
      <c r="B1560" s="39" t="str">
        <f>'Gene Table'!E1560</f>
        <v>hsa-miR-4797-5p</v>
      </c>
      <c r="C1560" s="39" t="str">
        <f>'Gene Table'!B1560</f>
        <v>A22</v>
      </c>
      <c r="D1560" s="145"/>
      <c r="E1560" s="145"/>
      <c r="F1560" s="145"/>
      <c r="G1560" s="145"/>
      <c r="H1560" s="145"/>
      <c r="I1560" s="145"/>
      <c r="J1560" s="145"/>
      <c r="K1560" s="145"/>
      <c r="L1560" s="145"/>
      <c r="M1560" s="145"/>
      <c r="N1560" s="148"/>
      <c r="O1560" s="149"/>
    </row>
    <row r="1561" spans="1:15">
      <c r="A1561" s="80"/>
      <c r="B1561" s="39" t="str">
        <f>'Gene Table'!E1561</f>
        <v>hsa-miR-4743</v>
      </c>
      <c r="C1561" s="39" t="str">
        <f>'Gene Table'!B1561</f>
        <v>A23</v>
      </c>
      <c r="D1561" s="145"/>
      <c r="E1561" s="145"/>
      <c r="F1561" s="145"/>
      <c r="G1561" s="145"/>
      <c r="H1561" s="145"/>
      <c r="I1561" s="145"/>
      <c r="J1561" s="145"/>
      <c r="K1561" s="145"/>
      <c r="L1561" s="145"/>
      <c r="M1561" s="145"/>
      <c r="N1561" s="148"/>
      <c r="O1561" s="149"/>
    </row>
    <row r="1562" spans="1:15">
      <c r="A1562" s="80"/>
      <c r="B1562" s="39" t="str">
        <f>'Gene Table'!E1562</f>
        <v>hsa-miR-4797-3p</v>
      </c>
      <c r="C1562" s="39" t="str">
        <f>'Gene Table'!B1562</f>
        <v>A24</v>
      </c>
      <c r="D1562" s="145"/>
      <c r="E1562" s="145"/>
      <c r="F1562" s="145"/>
      <c r="G1562" s="145"/>
      <c r="H1562" s="145"/>
      <c r="I1562" s="145"/>
      <c r="J1562" s="145"/>
      <c r="K1562" s="145"/>
      <c r="L1562" s="145"/>
      <c r="M1562" s="145"/>
      <c r="N1562" s="148"/>
      <c r="O1562" s="149"/>
    </row>
    <row r="1563" spans="1:15">
      <c r="A1563" s="80"/>
      <c r="B1563" s="39" t="str">
        <f>'Gene Table'!E1563</f>
        <v>hsa-miR-548as-5p</v>
      </c>
      <c r="C1563" s="39" t="str">
        <f>'Gene Table'!B1563</f>
        <v>B01</v>
      </c>
      <c r="D1563" s="145"/>
      <c r="E1563" s="145"/>
      <c r="F1563" s="145"/>
      <c r="G1563" s="145"/>
      <c r="H1563" s="145"/>
      <c r="I1563" s="145"/>
      <c r="J1563" s="145"/>
      <c r="K1563" s="145"/>
      <c r="L1563" s="145"/>
      <c r="M1563" s="145"/>
      <c r="N1563" s="148"/>
      <c r="O1563" s="149"/>
    </row>
    <row r="1564" spans="1:15">
      <c r="A1564" s="80"/>
      <c r="B1564" s="39">
        <f>'Gene Table'!E1564</f>
        <v>0</v>
      </c>
      <c r="C1564" s="39" t="str">
        <f>'Gene Table'!B1564</f>
        <v>B02</v>
      </c>
      <c r="D1564" s="145"/>
      <c r="E1564" s="145"/>
      <c r="F1564" s="145"/>
      <c r="G1564" s="145"/>
      <c r="H1564" s="145"/>
      <c r="I1564" s="145"/>
      <c r="J1564" s="145"/>
      <c r="K1564" s="145"/>
      <c r="L1564" s="145"/>
      <c r="M1564" s="145"/>
      <c r="N1564" s="148"/>
      <c r="O1564" s="149"/>
    </row>
    <row r="1565" spans="1:15">
      <c r="A1565" s="80"/>
      <c r="B1565" s="39" t="str">
        <f>'Gene Table'!E1565</f>
        <v>hsa-miR-548as-3p</v>
      </c>
      <c r="C1565" s="39" t="str">
        <f>'Gene Table'!B1565</f>
        <v>B03</v>
      </c>
      <c r="D1565" s="145"/>
      <c r="E1565" s="145"/>
      <c r="F1565" s="145"/>
      <c r="G1565" s="145"/>
      <c r="H1565" s="145"/>
      <c r="I1565" s="145"/>
      <c r="J1565" s="145"/>
      <c r="K1565" s="145"/>
      <c r="L1565" s="145"/>
      <c r="M1565" s="145"/>
      <c r="N1565" s="148"/>
      <c r="O1565" s="149"/>
    </row>
    <row r="1566" spans="1:15">
      <c r="A1566" s="80"/>
      <c r="B1566" s="39">
        <f>'Gene Table'!E1566</f>
        <v>0</v>
      </c>
      <c r="C1566" s="39" t="str">
        <f>'Gene Table'!B1566</f>
        <v>B04</v>
      </c>
      <c r="D1566" s="145"/>
      <c r="E1566" s="145"/>
      <c r="F1566" s="145"/>
      <c r="G1566" s="145"/>
      <c r="H1566" s="145"/>
      <c r="I1566" s="145"/>
      <c r="J1566" s="145"/>
      <c r="K1566" s="145"/>
      <c r="L1566" s="145"/>
      <c r="M1566" s="145"/>
      <c r="N1566" s="148"/>
      <c r="O1566" s="149"/>
    </row>
    <row r="1567" spans="1:15">
      <c r="A1567" s="80"/>
      <c r="B1567" s="39" t="str">
        <f>'Gene Table'!E1567</f>
        <v>hsa-miR-5579-5p</v>
      </c>
      <c r="C1567" s="39" t="str">
        <f>'Gene Table'!B1567</f>
        <v>B05</v>
      </c>
      <c r="D1567" s="145"/>
      <c r="E1567" s="145"/>
      <c r="F1567" s="145"/>
      <c r="G1567" s="145"/>
      <c r="H1567" s="145"/>
      <c r="I1567" s="145"/>
      <c r="J1567" s="145"/>
      <c r="K1567" s="145"/>
      <c r="L1567" s="145"/>
      <c r="M1567" s="145"/>
      <c r="N1567" s="148"/>
      <c r="O1567" s="149"/>
    </row>
    <row r="1568" spans="1:15">
      <c r="A1568" s="80"/>
      <c r="B1568" s="39">
        <f>'Gene Table'!E1568</f>
        <v>0</v>
      </c>
      <c r="C1568" s="39" t="str">
        <f>'Gene Table'!B1568</f>
        <v>B06</v>
      </c>
      <c r="D1568" s="145"/>
      <c r="E1568" s="145"/>
      <c r="F1568" s="145"/>
      <c r="G1568" s="145"/>
      <c r="H1568" s="145"/>
      <c r="I1568" s="145"/>
      <c r="J1568" s="145"/>
      <c r="K1568" s="145"/>
      <c r="L1568" s="145"/>
      <c r="M1568" s="145"/>
      <c r="N1568" s="148"/>
      <c r="O1568" s="149"/>
    </row>
    <row r="1569" spans="1:15">
      <c r="A1569" s="80"/>
      <c r="B1569" s="39" t="str">
        <f>'Gene Table'!E1569</f>
        <v>hsa-miR-5579-3p</v>
      </c>
      <c r="C1569" s="39" t="str">
        <f>'Gene Table'!B1569</f>
        <v>B07</v>
      </c>
      <c r="D1569" s="145"/>
      <c r="E1569" s="145"/>
      <c r="F1569" s="145"/>
      <c r="G1569" s="145"/>
      <c r="H1569" s="145"/>
      <c r="I1569" s="145"/>
      <c r="J1569" s="145"/>
      <c r="K1569" s="145"/>
      <c r="L1569" s="145"/>
      <c r="M1569" s="145"/>
      <c r="N1569" s="148"/>
      <c r="O1569" s="149"/>
    </row>
    <row r="1570" spans="1:15">
      <c r="A1570" s="80"/>
      <c r="B1570" s="39">
        <f>'Gene Table'!E1570</f>
        <v>0</v>
      </c>
      <c r="C1570" s="39" t="str">
        <f>'Gene Table'!B1570</f>
        <v>B08</v>
      </c>
      <c r="D1570" s="145"/>
      <c r="E1570" s="145"/>
      <c r="F1570" s="145"/>
      <c r="G1570" s="145"/>
      <c r="H1570" s="145"/>
      <c r="I1570" s="145"/>
      <c r="J1570" s="145"/>
      <c r="K1570" s="145"/>
      <c r="L1570" s="145"/>
      <c r="M1570" s="145"/>
      <c r="N1570" s="148"/>
      <c r="O1570" s="149"/>
    </row>
    <row r="1571" spans="1:15">
      <c r="A1571" s="80"/>
      <c r="B1571" s="39" t="str">
        <f>'Gene Table'!E1571</f>
        <v>hsa-miR-644b-5p</v>
      </c>
      <c r="C1571" s="39" t="str">
        <f>'Gene Table'!B1571</f>
        <v>B09</v>
      </c>
      <c r="D1571" s="145"/>
      <c r="E1571" s="145"/>
      <c r="F1571" s="145"/>
      <c r="G1571" s="145"/>
      <c r="H1571" s="145"/>
      <c r="I1571" s="145"/>
      <c r="J1571" s="145"/>
      <c r="K1571" s="145"/>
      <c r="L1571" s="145"/>
      <c r="M1571" s="145"/>
      <c r="N1571" s="148"/>
      <c r="O1571" s="149"/>
    </row>
    <row r="1572" spans="1:15">
      <c r="A1572" s="80"/>
      <c r="B1572" s="39">
        <f>'Gene Table'!E1572</f>
        <v>0</v>
      </c>
      <c r="C1572" s="39" t="str">
        <f>'Gene Table'!B1572</f>
        <v>B10</v>
      </c>
      <c r="D1572" s="145"/>
      <c r="E1572" s="145"/>
      <c r="F1572" s="145"/>
      <c r="G1572" s="145"/>
      <c r="H1572" s="145"/>
      <c r="I1572" s="145"/>
      <c r="J1572" s="145"/>
      <c r="K1572" s="145"/>
      <c r="L1572" s="145"/>
      <c r="M1572" s="145"/>
      <c r="N1572" s="148"/>
      <c r="O1572" s="149"/>
    </row>
    <row r="1573" spans="1:15">
      <c r="A1573" s="80"/>
      <c r="B1573" s="39" t="str">
        <f>'Gene Table'!E1573</f>
        <v>hsa-miR-644b-3p</v>
      </c>
      <c r="C1573" s="39" t="str">
        <f>'Gene Table'!B1573</f>
        <v>B11</v>
      </c>
      <c r="D1573" s="145"/>
      <c r="E1573" s="145"/>
      <c r="F1573" s="145"/>
      <c r="G1573" s="145"/>
      <c r="H1573" s="145"/>
      <c r="I1573" s="145"/>
      <c r="J1573" s="145"/>
      <c r="K1573" s="145"/>
      <c r="L1573" s="145"/>
      <c r="M1573" s="145"/>
      <c r="N1573" s="148"/>
      <c r="O1573" s="149"/>
    </row>
    <row r="1574" spans="1:15">
      <c r="A1574" s="80"/>
      <c r="B1574" s="39">
        <f>'Gene Table'!E1574</f>
        <v>0</v>
      </c>
      <c r="C1574" s="39" t="str">
        <f>'Gene Table'!B1574</f>
        <v>B12</v>
      </c>
      <c r="D1574" s="145"/>
      <c r="E1574" s="145"/>
      <c r="F1574" s="145"/>
      <c r="G1574" s="145"/>
      <c r="H1574" s="145"/>
      <c r="I1574" s="145"/>
      <c r="J1574" s="145"/>
      <c r="K1574" s="145"/>
      <c r="L1574" s="145"/>
      <c r="M1574" s="145"/>
      <c r="N1574" s="148"/>
      <c r="O1574" s="149"/>
    </row>
    <row r="1575" spans="1:15">
      <c r="A1575" s="80"/>
      <c r="B1575" s="39" t="str">
        <f>'Gene Table'!E1575</f>
        <v>hsa-miR-5580-5p</v>
      </c>
      <c r="C1575" s="39" t="str">
        <f>'Gene Table'!B1575</f>
        <v>B13</v>
      </c>
      <c r="D1575" s="145"/>
      <c r="E1575" s="145"/>
      <c r="F1575" s="145"/>
      <c r="G1575" s="145"/>
      <c r="H1575" s="145"/>
      <c r="I1575" s="145"/>
      <c r="J1575" s="145"/>
      <c r="K1575" s="145"/>
      <c r="L1575" s="145"/>
      <c r="M1575" s="145"/>
      <c r="N1575" s="148"/>
      <c r="O1575" s="149"/>
    </row>
    <row r="1576" spans="1:15">
      <c r="A1576" s="80"/>
      <c r="B1576" s="39">
        <f>'Gene Table'!E1576</f>
        <v>0</v>
      </c>
      <c r="C1576" s="39" t="str">
        <f>'Gene Table'!B1576</f>
        <v>B14</v>
      </c>
      <c r="D1576" s="145"/>
      <c r="E1576" s="145"/>
      <c r="F1576" s="145"/>
      <c r="G1576" s="145"/>
      <c r="H1576" s="145"/>
      <c r="I1576" s="145"/>
      <c r="J1576" s="145"/>
      <c r="K1576" s="145"/>
      <c r="L1576" s="145"/>
      <c r="M1576" s="145"/>
      <c r="N1576" s="148"/>
      <c r="O1576" s="149"/>
    </row>
    <row r="1577" spans="1:15">
      <c r="A1577" s="80"/>
      <c r="B1577" s="39" t="str">
        <f>'Gene Table'!E1577</f>
        <v>hsa-miR-5580-3p</v>
      </c>
      <c r="C1577" s="39" t="str">
        <f>'Gene Table'!B1577</f>
        <v>B15</v>
      </c>
      <c r="D1577" s="145"/>
      <c r="E1577" s="145"/>
      <c r="F1577" s="145"/>
      <c r="G1577" s="145"/>
      <c r="H1577" s="145"/>
      <c r="I1577" s="145"/>
      <c r="J1577" s="145"/>
      <c r="K1577" s="145"/>
      <c r="L1577" s="145"/>
      <c r="M1577" s="145"/>
      <c r="N1577" s="148"/>
      <c r="O1577" s="149"/>
    </row>
    <row r="1578" spans="1:15">
      <c r="A1578" s="80"/>
      <c r="B1578" s="39">
        <f>'Gene Table'!E1578</f>
        <v>0</v>
      </c>
      <c r="C1578" s="39" t="str">
        <f>'Gene Table'!B1578</f>
        <v>B16</v>
      </c>
      <c r="D1578" s="145"/>
      <c r="E1578" s="145"/>
      <c r="F1578" s="145"/>
      <c r="G1578" s="145"/>
      <c r="H1578" s="145"/>
      <c r="I1578" s="145"/>
      <c r="J1578" s="145"/>
      <c r="K1578" s="145"/>
      <c r="L1578" s="145"/>
      <c r="M1578" s="145"/>
      <c r="N1578" s="148"/>
      <c r="O1578" s="149"/>
    </row>
    <row r="1579" spans="1:15">
      <c r="A1579" s="80"/>
      <c r="B1579" s="39" t="str">
        <f>'Gene Table'!E1579</f>
        <v>hsa-miR-5581-5p</v>
      </c>
      <c r="C1579" s="39" t="str">
        <f>'Gene Table'!B1579</f>
        <v>B17</v>
      </c>
      <c r="D1579" s="145"/>
      <c r="E1579" s="145"/>
      <c r="F1579" s="145"/>
      <c r="G1579" s="145"/>
      <c r="H1579" s="145"/>
      <c r="I1579" s="145"/>
      <c r="J1579" s="145"/>
      <c r="K1579" s="145"/>
      <c r="L1579" s="145"/>
      <c r="M1579" s="145"/>
      <c r="N1579" s="148"/>
      <c r="O1579" s="149"/>
    </row>
    <row r="1580" spans="1:15">
      <c r="A1580" s="80"/>
      <c r="B1580" s="39">
        <f>'Gene Table'!E1580</f>
        <v>0</v>
      </c>
      <c r="C1580" s="39" t="str">
        <f>'Gene Table'!B1580</f>
        <v>B18</v>
      </c>
      <c r="D1580" s="145"/>
      <c r="E1580" s="145"/>
      <c r="F1580" s="145"/>
      <c r="G1580" s="145"/>
      <c r="H1580" s="145"/>
      <c r="I1580" s="145"/>
      <c r="J1580" s="145"/>
      <c r="K1580" s="145"/>
      <c r="L1580" s="145"/>
      <c r="M1580" s="145"/>
      <c r="N1580" s="148"/>
      <c r="O1580" s="149"/>
    </row>
    <row r="1581" spans="1:15">
      <c r="A1581" s="80"/>
      <c r="B1581" s="39" t="str">
        <f>'Gene Table'!E1581</f>
        <v>hsa-miR-5581-3p</v>
      </c>
      <c r="C1581" s="39" t="str">
        <f>'Gene Table'!B1581</f>
        <v>B19</v>
      </c>
      <c r="D1581" s="145"/>
      <c r="E1581" s="145"/>
      <c r="F1581" s="145"/>
      <c r="G1581" s="145"/>
      <c r="H1581" s="145"/>
      <c r="I1581" s="145"/>
      <c r="J1581" s="145"/>
      <c r="K1581" s="145"/>
      <c r="L1581" s="145"/>
      <c r="M1581" s="145"/>
      <c r="N1581" s="148"/>
      <c r="O1581" s="149"/>
    </row>
    <row r="1582" spans="1:15">
      <c r="A1582" s="80"/>
      <c r="B1582" s="39">
        <f>'Gene Table'!E1582</f>
        <v>0</v>
      </c>
      <c r="C1582" s="39" t="str">
        <f>'Gene Table'!B1582</f>
        <v>B20</v>
      </c>
      <c r="D1582" s="145"/>
      <c r="E1582" s="145"/>
      <c r="F1582" s="145"/>
      <c r="G1582" s="145"/>
      <c r="H1582" s="145"/>
      <c r="I1582" s="145"/>
      <c r="J1582" s="145"/>
      <c r="K1582" s="145"/>
      <c r="L1582" s="145"/>
      <c r="M1582" s="145"/>
      <c r="N1582" s="148"/>
      <c r="O1582" s="149"/>
    </row>
    <row r="1583" spans="1:15">
      <c r="A1583" s="80"/>
      <c r="B1583" s="39" t="str">
        <f>'Gene Table'!E1583</f>
        <v>hsa-miR-548at-5p</v>
      </c>
      <c r="C1583" s="39" t="str">
        <f>'Gene Table'!B1583</f>
        <v>B21</v>
      </c>
      <c r="D1583" s="145"/>
      <c r="E1583" s="145"/>
      <c r="F1583" s="145"/>
      <c r="G1583" s="145"/>
      <c r="H1583" s="145"/>
      <c r="I1583" s="145"/>
      <c r="J1583" s="145"/>
      <c r="K1583" s="145"/>
      <c r="L1583" s="145"/>
      <c r="M1583" s="145"/>
      <c r="N1583" s="148"/>
      <c r="O1583" s="149"/>
    </row>
    <row r="1584" spans="1:15">
      <c r="A1584" s="80"/>
      <c r="B1584" s="39">
        <f>'Gene Table'!E1584</f>
        <v>0</v>
      </c>
      <c r="C1584" s="39" t="str">
        <f>'Gene Table'!B1584</f>
        <v>B22</v>
      </c>
      <c r="D1584" s="145"/>
      <c r="E1584" s="145"/>
      <c r="F1584" s="145"/>
      <c r="G1584" s="145"/>
      <c r="H1584" s="145"/>
      <c r="I1584" s="145"/>
      <c r="J1584" s="145"/>
      <c r="K1584" s="145"/>
      <c r="L1584" s="145"/>
      <c r="M1584" s="145"/>
      <c r="N1584" s="148"/>
      <c r="O1584" s="149"/>
    </row>
    <row r="1585" spans="1:15">
      <c r="A1585" s="80"/>
      <c r="B1585" s="39" t="str">
        <f>'Gene Table'!E1585</f>
        <v>hsa-miR-548at-3p</v>
      </c>
      <c r="C1585" s="39" t="str">
        <f>'Gene Table'!B1585</f>
        <v>B23</v>
      </c>
      <c r="D1585" s="145"/>
      <c r="E1585" s="145"/>
      <c r="F1585" s="145"/>
      <c r="G1585" s="145"/>
      <c r="H1585" s="145"/>
      <c r="I1585" s="145"/>
      <c r="J1585" s="145"/>
      <c r="K1585" s="145"/>
      <c r="L1585" s="145"/>
      <c r="M1585" s="145"/>
      <c r="N1585" s="148"/>
      <c r="O1585" s="149"/>
    </row>
    <row r="1586" spans="1:15">
      <c r="A1586" s="80"/>
      <c r="B1586" s="39">
        <f>'Gene Table'!E1586</f>
        <v>0</v>
      </c>
      <c r="C1586" s="39" t="str">
        <f>'Gene Table'!B1586</f>
        <v>B24</v>
      </c>
      <c r="D1586" s="145"/>
      <c r="E1586" s="145"/>
      <c r="F1586" s="145"/>
      <c r="G1586" s="145"/>
      <c r="H1586" s="145"/>
      <c r="I1586" s="145"/>
      <c r="J1586" s="145"/>
      <c r="K1586" s="145"/>
      <c r="L1586" s="145"/>
      <c r="M1586" s="145"/>
      <c r="N1586" s="148"/>
      <c r="O1586" s="149"/>
    </row>
    <row r="1587" spans="1:15">
      <c r="A1587" s="80"/>
      <c r="B1587" s="39" t="str">
        <f>'Gene Table'!E1587</f>
        <v>hsa-miR-4744</v>
      </c>
      <c r="C1587" s="39" t="str">
        <f>'Gene Table'!B1587</f>
        <v>C01</v>
      </c>
      <c r="D1587" s="145"/>
      <c r="E1587" s="145"/>
      <c r="F1587" s="145"/>
      <c r="G1587" s="145"/>
      <c r="H1587" s="145"/>
      <c r="I1587" s="145"/>
      <c r="J1587" s="145"/>
      <c r="K1587" s="145"/>
      <c r="L1587" s="145"/>
      <c r="M1587" s="145"/>
      <c r="N1587" s="148"/>
      <c r="O1587" s="149"/>
    </row>
    <row r="1588" spans="1:15">
      <c r="A1588" s="80"/>
      <c r="B1588" s="39" t="str">
        <f>'Gene Table'!E1588</f>
        <v>hsa-miR-4798-5p</v>
      </c>
      <c r="C1588" s="39" t="str">
        <f>'Gene Table'!B1588</f>
        <v>C02</v>
      </c>
      <c r="D1588" s="145"/>
      <c r="E1588" s="145"/>
      <c r="F1588" s="145"/>
      <c r="G1588" s="145"/>
      <c r="H1588" s="145"/>
      <c r="I1588" s="145"/>
      <c r="J1588" s="145"/>
      <c r="K1588" s="145"/>
      <c r="L1588" s="145"/>
      <c r="M1588" s="145"/>
      <c r="N1588" s="148"/>
      <c r="O1588" s="149"/>
    </row>
    <row r="1589" spans="1:15">
      <c r="A1589" s="80"/>
      <c r="B1589" s="39" t="str">
        <f>'Gene Table'!E1589</f>
        <v>hsa-miR-3591-5p</v>
      </c>
      <c r="C1589" s="39" t="str">
        <f>'Gene Table'!B1589</f>
        <v>C03</v>
      </c>
      <c r="D1589" s="145"/>
      <c r="E1589" s="145"/>
      <c r="F1589" s="145"/>
      <c r="G1589" s="145"/>
      <c r="H1589" s="145"/>
      <c r="I1589" s="145"/>
      <c r="J1589" s="145"/>
      <c r="K1589" s="145"/>
      <c r="L1589" s="145"/>
      <c r="M1589" s="145"/>
      <c r="N1589" s="148"/>
      <c r="O1589" s="149"/>
    </row>
    <row r="1590" spans="1:15">
      <c r="A1590" s="80"/>
      <c r="B1590" s="39" t="str">
        <f>'Gene Table'!E1590</f>
        <v>hsa-miR-4798-3p</v>
      </c>
      <c r="C1590" s="39" t="str">
        <f>'Gene Table'!B1590</f>
        <v>C04</v>
      </c>
      <c r="D1590" s="145"/>
      <c r="E1590" s="145"/>
      <c r="F1590" s="145"/>
      <c r="G1590" s="145"/>
      <c r="H1590" s="145"/>
      <c r="I1590" s="145"/>
      <c r="J1590" s="145"/>
      <c r="K1590" s="145"/>
      <c r="L1590" s="145"/>
      <c r="M1590" s="145"/>
      <c r="N1590" s="148"/>
      <c r="O1590" s="149"/>
    </row>
    <row r="1591" spans="1:15">
      <c r="A1591" s="80"/>
      <c r="B1591" s="39" t="str">
        <f>'Gene Table'!E1591</f>
        <v>hsa-miR-3591-3p</v>
      </c>
      <c r="C1591" s="39" t="str">
        <f>'Gene Table'!B1591</f>
        <v>C05</v>
      </c>
      <c r="D1591" s="145"/>
      <c r="E1591" s="145"/>
      <c r="F1591" s="145"/>
      <c r="G1591" s="145"/>
      <c r="H1591" s="145"/>
      <c r="I1591" s="145"/>
      <c r="J1591" s="145"/>
      <c r="K1591" s="145"/>
      <c r="L1591" s="145"/>
      <c r="M1591" s="145"/>
      <c r="N1591" s="148"/>
      <c r="O1591" s="149"/>
    </row>
    <row r="1592" spans="1:15">
      <c r="A1592" s="80"/>
      <c r="B1592" s="39" t="str">
        <f>'Gene Table'!E1592</f>
        <v>hsa-miR-4799-5p</v>
      </c>
      <c r="C1592" s="39" t="str">
        <f>'Gene Table'!B1592</f>
        <v>C06</v>
      </c>
      <c r="D1592" s="145"/>
      <c r="E1592" s="145"/>
      <c r="F1592" s="145"/>
      <c r="G1592" s="145"/>
      <c r="H1592" s="145"/>
      <c r="I1592" s="145"/>
      <c r="J1592" s="145"/>
      <c r="K1592" s="145"/>
      <c r="L1592" s="145"/>
      <c r="M1592" s="145"/>
      <c r="N1592" s="148"/>
      <c r="O1592" s="149"/>
    </row>
    <row r="1593" spans="1:15">
      <c r="A1593" s="80"/>
      <c r="B1593" s="39" t="str">
        <f>'Gene Table'!E1593</f>
        <v>hsa-miR-4745-5p</v>
      </c>
      <c r="C1593" s="39" t="str">
        <f>'Gene Table'!B1593</f>
        <v>C07</v>
      </c>
      <c r="D1593" s="145"/>
      <c r="E1593" s="145"/>
      <c r="F1593" s="145"/>
      <c r="G1593" s="145"/>
      <c r="H1593" s="145"/>
      <c r="I1593" s="145"/>
      <c r="J1593" s="145"/>
      <c r="K1593" s="145"/>
      <c r="L1593" s="145"/>
      <c r="M1593" s="145"/>
      <c r="N1593" s="148"/>
      <c r="O1593" s="149"/>
    </row>
    <row r="1594" spans="1:15">
      <c r="A1594" s="80"/>
      <c r="B1594" s="39" t="str">
        <f>'Gene Table'!E1594</f>
        <v>hsa-miR-4799-3p</v>
      </c>
      <c r="C1594" s="39" t="str">
        <f>'Gene Table'!B1594</f>
        <v>C08</v>
      </c>
      <c r="D1594" s="145"/>
      <c r="E1594" s="145"/>
      <c r="F1594" s="145"/>
      <c r="G1594" s="145"/>
      <c r="H1594" s="145"/>
      <c r="I1594" s="145"/>
      <c r="J1594" s="145"/>
      <c r="K1594" s="145"/>
      <c r="L1594" s="145"/>
      <c r="M1594" s="145"/>
      <c r="N1594" s="148"/>
      <c r="O1594" s="149"/>
    </row>
    <row r="1595" spans="1:15">
      <c r="A1595" s="80"/>
      <c r="B1595" s="39" t="str">
        <f>'Gene Table'!E1595</f>
        <v>hsa-miR-4745-3p</v>
      </c>
      <c r="C1595" s="39" t="str">
        <f>'Gene Table'!B1595</f>
        <v>C09</v>
      </c>
      <c r="D1595" s="145"/>
      <c r="E1595" s="145"/>
      <c r="F1595" s="145"/>
      <c r="G1595" s="145"/>
      <c r="H1595" s="145"/>
      <c r="I1595" s="145"/>
      <c r="J1595" s="145"/>
      <c r="K1595" s="145"/>
      <c r="L1595" s="145"/>
      <c r="M1595" s="145"/>
      <c r="N1595" s="148"/>
      <c r="O1595" s="149"/>
    </row>
    <row r="1596" spans="1:15">
      <c r="A1596" s="80"/>
      <c r="B1596" s="39" t="str">
        <f>'Gene Table'!E1596</f>
        <v>hsa-miR-3688-5p</v>
      </c>
      <c r="C1596" s="39" t="str">
        <f>'Gene Table'!B1596</f>
        <v>C10</v>
      </c>
      <c r="D1596" s="145"/>
      <c r="E1596" s="145"/>
      <c r="F1596" s="145"/>
      <c r="G1596" s="145"/>
      <c r="H1596" s="145"/>
      <c r="I1596" s="145"/>
      <c r="J1596" s="145"/>
      <c r="K1596" s="145"/>
      <c r="L1596" s="145"/>
      <c r="M1596" s="145"/>
      <c r="N1596" s="148"/>
      <c r="O1596" s="149"/>
    </row>
    <row r="1597" spans="1:15">
      <c r="A1597" s="80"/>
      <c r="B1597" s="39" t="str">
        <f>'Gene Table'!E1597</f>
        <v>hsa-miR-4746-5p</v>
      </c>
      <c r="C1597" s="39" t="str">
        <f>'Gene Table'!B1597</f>
        <v>C11</v>
      </c>
      <c r="D1597" s="145"/>
      <c r="E1597" s="145"/>
      <c r="F1597" s="145"/>
      <c r="G1597" s="145"/>
      <c r="H1597" s="145"/>
      <c r="I1597" s="145"/>
      <c r="J1597" s="145"/>
      <c r="K1597" s="145"/>
      <c r="L1597" s="145"/>
      <c r="M1597" s="145"/>
      <c r="N1597" s="148"/>
      <c r="O1597" s="149"/>
    </row>
    <row r="1598" spans="1:15">
      <c r="A1598" s="80"/>
      <c r="B1598" s="39" t="str">
        <f>'Gene Table'!E1598</f>
        <v>hsa-miR-4800-5p</v>
      </c>
      <c r="C1598" s="39" t="str">
        <f>'Gene Table'!B1598</f>
        <v>C12</v>
      </c>
      <c r="D1598" s="145"/>
      <c r="E1598" s="145"/>
      <c r="F1598" s="145"/>
      <c r="G1598" s="145"/>
      <c r="H1598" s="145"/>
      <c r="I1598" s="145"/>
      <c r="J1598" s="145"/>
      <c r="K1598" s="145"/>
      <c r="L1598" s="145"/>
      <c r="M1598" s="145"/>
      <c r="N1598" s="148"/>
      <c r="O1598" s="149"/>
    </row>
    <row r="1599" spans="1:15">
      <c r="A1599" s="80"/>
      <c r="B1599" s="39" t="str">
        <f>'Gene Table'!E1599</f>
        <v>hsa-miR-4746-3p</v>
      </c>
      <c r="C1599" s="39" t="str">
        <f>'Gene Table'!B1599</f>
        <v>C13</v>
      </c>
      <c r="D1599" s="145"/>
      <c r="E1599" s="145"/>
      <c r="F1599" s="145"/>
      <c r="G1599" s="145"/>
      <c r="H1599" s="145"/>
      <c r="I1599" s="145"/>
      <c r="J1599" s="145"/>
      <c r="K1599" s="145"/>
      <c r="L1599" s="145"/>
      <c r="M1599" s="145"/>
      <c r="N1599" s="148"/>
      <c r="O1599" s="149"/>
    </row>
    <row r="1600" spans="1:15">
      <c r="A1600" s="80"/>
      <c r="B1600" s="39" t="str">
        <f>'Gene Table'!E1600</f>
        <v>hsa-miR-4800-3p</v>
      </c>
      <c r="C1600" s="39" t="str">
        <f>'Gene Table'!B1600</f>
        <v>C14</v>
      </c>
      <c r="D1600" s="145"/>
      <c r="E1600" s="145"/>
      <c r="F1600" s="145"/>
      <c r="G1600" s="145"/>
      <c r="H1600" s="145"/>
      <c r="I1600" s="145"/>
      <c r="J1600" s="145"/>
      <c r="K1600" s="145"/>
      <c r="L1600" s="145"/>
      <c r="M1600" s="145"/>
      <c r="N1600" s="148"/>
      <c r="O1600" s="149"/>
    </row>
    <row r="1601" spans="1:15">
      <c r="A1601" s="80"/>
      <c r="B1601" s="39" t="str">
        <f>'Gene Table'!E1601</f>
        <v>hsa-miR-4747-5p</v>
      </c>
      <c r="C1601" s="39" t="str">
        <f>'Gene Table'!B1601</f>
        <v>C15</v>
      </c>
      <c r="D1601" s="145"/>
      <c r="E1601" s="145"/>
      <c r="F1601" s="145"/>
      <c r="G1601" s="145"/>
      <c r="H1601" s="145"/>
      <c r="I1601" s="145"/>
      <c r="J1601" s="145"/>
      <c r="K1601" s="145"/>
      <c r="L1601" s="145"/>
      <c r="M1601" s="145"/>
      <c r="N1601" s="148"/>
      <c r="O1601" s="149"/>
    </row>
    <row r="1602" spans="1:15">
      <c r="A1602" s="80"/>
      <c r="B1602" s="39" t="str">
        <f>'Gene Table'!E1602</f>
        <v>hsa-miR-4801</v>
      </c>
      <c r="C1602" s="39" t="str">
        <f>'Gene Table'!B1602</f>
        <v>C16</v>
      </c>
      <c r="D1602" s="145"/>
      <c r="E1602" s="145"/>
      <c r="F1602" s="145"/>
      <c r="G1602" s="145"/>
      <c r="H1602" s="145"/>
      <c r="I1602" s="145"/>
      <c r="J1602" s="145"/>
      <c r="K1602" s="145"/>
      <c r="L1602" s="145"/>
      <c r="M1602" s="145"/>
      <c r="N1602" s="148"/>
      <c r="O1602" s="149"/>
    </row>
    <row r="1603" spans="1:15">
      <c r="A1603" s="80"/>
      <c r="B1603" s="39" t="str">
        <f>'Gene Table'!E1603</f>
        <v>hsa-miR-4747-3p</v>
      </c>
      <c r="C1603" s="39" t="str">
        <f>'Gene Table'!B1603</f>
        <v>C17</v>
      </c>
      <c r="D1603" s="145"/>
      <c r="E1603" s="145"/>
      <c r="F1603" s="145"/>
      <c r="G1603" s="145"/>
      <c r="H1603" s="145"/>
      <c r="I1603" s="145"/>
      <c r="J1603" s="145"/>
      <c r="K1603" s="145"/>
      <c r="L1603" s="145"/>
      <c r="M1603" s="145"/>
      <c r="N1603" s="148"/>
      <c r="O1603" s="149"/>
    </row>
    <row r="1604" spans="1:15">
      <c r="A1604" s="80"/>
      <c r="B1604" s="39" t="str">
        <f>'Gene Table'!E1604</f>
        <v>hsa-miR-4802-5p</v>
      </c>
      <c r="C1604" s="39" t="str">
        <f>'Gene Table'!B1604</f>
        <v>C18</v>
      </c>
      <c r="D1604" s="145"/>
      <c r="E1604" s="145"/>
      <c r="F1604" s="145"/>
      <c r="G1604" s="145"/>
      <c r="H1604" s="145"/>
      <c r="I1604" s="145"/>
      <c r="J1604" s="145"/>
      <c r="K1604" s="145"/>
      <c r="L1604" s="145"/>
      <c r="M1604" s="145"/>
      <c r="N1604" s="148"/>
      <c r="O1604" s="149"/>
    </row>
    <row r="1605" spans="1:15">
      <c r="A1605" s="80"/>
      <c r="B1605" s="39" t="str">
        <f>'Gene Table'!E1605</f>
        <v>hsa-miR-4748</v>
      </c>
      <c r="C1605" s="39" t="str">
        <f>'Gene Table'!B1605</f>
        <v>C19</v>
      </c>
      <c r="D1605" s="145"/>
      <c r="E1605" s="145"/>
      <c r="F1605" s="145"/>
      <c r="G1605" s="145"/>
      <c r="H1605" s="145"/>
      <c r="I1605" s="145"/>
      <c r="J1605" s="145"/>
      <c r="K1605" s="145"/>
      <c r="L1605" s="145"/>
      <c r="M1605" s="145"/>
      <c r="N1605" s="148"/>
      <c r="O1605" s="149"/>
    </row>
    <row r="1606" spans="1:15">
      <c r="A1606" s="80"/>
      <c r="B1606" s="39" t="str">
        <f>'Gene Table'!E1606</f>
        <v>hsa-miR-4802-3p</v>
      </c>
      <c r="C1606" s="39" t="str">
        <f>'Gene Table'!B1606</f>
        <v>C20</v>
      </c>
      <c r="D1606" s="145"/>
      <c r="E1606" s="145"/>
      <c r="F1606" s="145"/>
      <c r="G1606" s="145"/>
      <c r="H1606" s="145"/>
      <c r="I1606" s="145"/>
      <c r="J1606" s="145"/>
      <c r="K1606" s="145"/>
      <c r="L1606" s="145"/>
      <c r="M1606" s="145"/>
      <c r="N1606" s="148"/>
      <c r="O1606" s="149"/>
    </row>
    <row r="1607" spans="1:15">
      <c r="A1607" s="80"/>
      <c r="B1607" s="39" t="str">
        <f>'Gene Table'!E1607</f>
        <v>hsa-miR-4749-5p</v>
      </c>
      <c r="C1607" s="39" t="str">
        <f>'Gene Table'!B1607</f>
        <v>C21</v>
      </c>
      <c r="D1607" s="145"/>
      <c r="E1607" s="145"/>
      <c r="F1607" s="145"/>
      <c r="G1607" s="145"/>
      <c r="H1607" s="145"/>
      <c r="I1607" s="145"/>
      <c r="J1607" s="145"/>
      <c r="K1607" s="145"/>
      <c r="L1607" s="145"/>
      <c r="M1607" s="145"/>
      <c r="N1607" s="148"/>
      <c r="O1607" s="149"/>
    </row>
    <row r="1608" spans="1:15">
      <c r="A1608" s="80"/>
      <c r="B1608" s="39" t="str">
        <f>'Gene Table'!E1608</f>
        <v>hsa-miR-4803</v>
      </c>
      <c r="C1608" s="39" t="str">
        <f>'Gene Table'!B1608</f>
        <v>C22</v>
      </c>
      <c r="D1608" s="145"/>
      <c r="E1608" s="145"/>
      <c r="F1608" s="145"/>
      <c r="G1608" s="145"/>
      <c r="H1608" s="145"/>
      <c r="I1608" s="145"/>
      <c r="J1608" s="145"/>
      <c r="K1608" s="145"/>
      <c r="L1608" s="145"/>
      <c r="M1608" s="145"/>
      <c r="N1608" s="148"/>
      <c r="O1608" s="149"/>
    </row>
    <row r="1609" spans="1:15">
      <c r="A1609" s="80"/>
      <c r="B1609" s="39" t="str">
        <f>'Gene Table'!E1609</f>
        <v>hsa-miR-4749-3p</v>
      </c>
      <c r="C1609" s="39" t="str">
        <f>'Gene Table'!B1609</f>
        <v>C23</v>
      </c>
      <c r="D1609" s="145"/>
      <c r="E1609" s="145"/>
      <c r="F1609" s="145"/>
      <c r="G1609" s="145"/>
      <c r="H1609" s="145"/>
      <c r="I1609" s="145"/>
      <c r="J1609" s="145"/>
      <c r="K1609" s="145"/>
      <c r="L1609" s="145"/>
      <c r="M1609" s="145"/>
      <c r="N1609" s="148"/>
      <c r="O1609" s="149"/>
    </row>
    <row r="1610" spans="1:15">
      <c r="A1610" s="80"/>
      <c r="B1610" s="39" t="str">
        <f>'Gene Table'!E1610</f>
        <v>hsa-miR-4804-5p</v>
      </c>
      <c r="C1610" s="39" t="str">
        <f>'Gene Table'!B1610</f>
        <v>C24</v>
      </c>
      <c r="D1610" s="145"/>
      <c r="E1610" s="145"/>
      <c r="F1610" s="145"/>
      <c r="G1610" s="145"/>
      <c r="H1610" s="145"/>
      <c r="I1610" s="145"/>
      <c r="J1610" s="145"/>
      <c r="K1610" s="145"/>
      <c r="L1610" s="145"/>
      <c r="M1610" s="145"/>
      <c r="N1610" s="148"/>
      <c r="O1610" s="149"/>
    </row>
    <row r="1611" spans="1:15">
      <c r="A1611" s="80"/>
      <c r="B1611" s="39" t="str">
        <f>'Gene Table'!E1611</f>
        <v>hsa-miR-5582-5p</v>
      </c>
      <c r="C1611" s="39" t="str">
        <f>'Gene Table'!B1611</f>
        <v>D01</v>
      </c>
      <c r="D1611" s="145"/>
      <c r="E1611" s="145"/>
      <c r="F1611" s="145"/>
      <c r="G1611" s="145"/>
      <c r="H1611" s="145"/>
      <c r="I1611" s="145"/>
      <c r="J1611" s="145"/>
      <c r="K1611" s="145"/>
      <c r="L1611" s="145"/>
      <c r="M1611" s="145"/>
      <c r="N1611" s="148"/>
      <c r="O1611" s="149"/>
    </row>
    <row r="1612" spans="1:15">
      <c r="A1612" s="80"/>
      <c r="B1612" s="39">
        <f>'Gene Table'!E1612</f>
        <v>0</v>
      </c>
      <c r="C1612" s="39" t="str">
        <f>'Gene Table'!B1612</f>
        <v>D02</v>
      </c>
      <c r="D1612" s="145"/>
      <c r="E1612" s="145"/>
      <c r="F1612" s="145"/>
      <c r="G1612" s="145"/>
      <c r="H1612" s="145"/>
      <c r="I1612" s="145"/>
      <c r="J1612" s="145"/>
      <c r="K1612" s="145"/>
      <c r="L1612" s="145"/>
      <c r="M1612" s="145"/>
      <c r="N1612" s="148"/>
      <c r="O1612" s="149"/>
    </row>
    <row r="1613" spans="1:15">
      <c r="A1613" s="80"/>
      <c r="B1613" s="39" t="str">
        <f>'Gene Table'!E1613</f>
        <v>hsa-miR-5583-5p</v>
      </c>
      <c r="C1613" s="39" t="str">
        <f>'Gene Table'!B1613</f>
        <v>D03</v>
      </c>
      <c r="D1613" s="145"/>
      <c r="E1613" s="145"/>
      <c r="F1613" s="145"/>
      <c r="G1613" s="145"/>
      <c r="H1613" s="145"/>
      <c r="I1613" s="145"/>
      <c r="J1613" s="145"/>
      <c r="K1613" s="145"/>
      <c r="L1613" s="145"/>
      <c r="M1613" s="145"/>
      <c r="N1613" s="148"/>
      <c r="O1613" s="149"/>
    </row>
    <row r="1614" spans="1:15">
      <c r="A1614" s="80"/>
      <c r="B1614" s="39">
        <f>'Gene Table'!E1614</f>
        <v>0</v>
      </c>
      <c r="C1614" s="39" t="str">
        <f>'Gene Table'!B1614</f>
        <v>D04</v>
      </c>
      <c r="D1614" s="145"/>
      <c r="E1614" s="145"/>
      <c r="F1614" s="145"/>
      <c r="G1614" s="145"/>
      <c r="H1614" s="145"/>
      <c r="I1614" s="145"/>
      <c r="J1614" s="145"/>
      <c r="K1614" s="145"/>
      <c r="L1614" s="145"/>
      <c r="M1614" s="145"/>
      <c r="N1614" s="148"/>
      <c r="O1614" s="149"/>
    </row>
    <row r="1615" spans="1:15">
      <c r="A1615" s="80"/>
      <c r="B1615" s="39" t="str">
        <f>'Gene Table'!E1615</f>
        <v>hsa-miR-5583-3p</v>
      </c>
      <c r="C1615" s="39" t="str">
        <f>'Gene Table'!B1615</f>
        <v>D05</v>
      </c>
      <c r="D1615" s="145"/>
      <c r="E1615" s="145"/>
      <c r="F1615" s="145"/>
      <c r="G1615" s="145"/>
      <c r="H1615" s="145"/>
      <c r="I1615" s="145"/>
      <c r="J1615" s="145"/>
      <c r="K1615" s="145"/>
      <c r="L1615" s="145"/>
      <c r="M1615" s="145"/>
      <c r="N1615" s="148"/>
      <c r="O1615" s="149"/>
    </row>
    <row r="1616" spans="1:15">
      <c r="A1616" s="80"/>
      <c r="B1616" s="39">
        <f>'Gene Table'!E1616</f>
        <v>0</v>
      </c>
      <c r="C1616" s="39" t="str">
        <f>'Gene Table'!B1616</f>
        <v>D06</v>
      </c>
      <c r="D1616" s="145"/>
      <c r="E1616" s="145"/>
      <c r="F1616" s="145"/>
      <c r="G1616" s="145"/>
      <c r="H1616" s="145"/>
      <c r="I1616" s="145"/>
      <c r="J1616" s="145"/>
      <c r="K1616" s="145"/>
      <c r="L1616" s="145"/>
      <c r="M1616" s="145"/>
      <c r="N1616" s="148"/>
      <c r="O1616" s="149"/>
    </row>
    <row r="1617" spans="1:15">
      <c r="A1617" s="80"/>
      <c r="B1617" s="39" t="str">
        <f>'Gene Table'!E1617</f>
        <v>hsa-miR-5584-5p</v>
      </c>
      <c r="C1617" s="39" t="str">
        <f>'Gene Table'!B1617</f>
        <v>D07</v>
      </c>
      <c r="D1617" s="145"/>
      <c r="E1617" s="145"/>
      <c r="F1617" s="145"/>
      <c r="G1617" s="145"/>
      <c r="H1617" s="145"/>
      <c r="I1617" s="145"/>
      <c r="J1617" s="145"/>
      <c r="K1617" s="145"/>
      <c r="L1617" s="145"/>
      <c r="M1617" s="145"/>
      <c r="N1617" s="148"/>
      <c r="O1617" s="149"/>
    </row>
    <row r="1618" spans="1:15">
      <c r="A1618" s="80"/>
      <c r="B1618" s="39">
        <f>'Gene Table'!E1618</f>
        <v>0</v>
      </c>
      <c r="C1618" s="39" t="str">
        <f>'Gene Table'!B1618</f>
        <v>D08</v>
      </c>
      <c r="D1618" s="145"/>
      <c r="E1618" s="145"/>
      <c r="F1618" s="145"/>
      <c r="G1618" s="145"/>
      <c r="H1618" s="145"/>
      <c r="I1618" s="145"/>
      <c r="J1618" s="145"/>
      <c r="K1618" s="145"/>
      <c r="L1618" s="145"/>
      <c r="M1618" s="145"/>
      <c r="N1618" s="148"/>
      <c r="O1618" s="149"/>
    </row>
    <row r="1619" spans="1:15">
      <c r="A1619" s="80"/>
      <c r="B1619" s="39" t="str">
        <f>'Gene Table'!E1619</f>
        <v>hsa-miR-5584-3p</v>
      </c>
      <c r="C1619" s="39" t="str">
        <f>'Gene Table'!B1619</f>
        <v>D09</v>
      </c>
      <c r="D1619" s="145"/>
      <c r="E1619" s="145"/>
      <c r="F1619" s="145"/>
      <c r="G1619" s="145"/>
      <c r="H1619" s="145"/>
      <c r="I1619" s="145"/>
      <c r="J1619" s="145"/>
      <c r="K1619" s="145"/>
      <c r="L1619" s="145"/>
      <c r="M1619" s="145"/>
      <c r="N1619" s="148"/>
      <c r="O1619" s="149"/>
    </row>
    <row r="1620" spans="1:15">
      <c r="A1620" s="80"/>
      <c r="B1620" s="39">
        <f>'Gene Table'!E1620</f>
        <v>0</v>
      </c>
      <c r="C1620" s="39" t="str">
        <f>'Gene Table'!B1620</f>
        <v>D10</v>
      </c>
      <c r="D1620" s="145"/>
      <c r="E1620" s="145"/>
      <c r="F1620" s="145"/>
      <c r="G1620" s="145"/>
      <c r="H1620" s="145"/>
      <c r="I1620" s="145"/>
      <c r="J1620" s="145"/>
      <c r="K1620" s="145"/>
      <c r="L1620" s="145"/>
      <c r="M1620" s="145"/>
      <c r="N1620" s="148"/>
      <c r="O1620" s="149"/>
    </row>
    <row r="1621" spans="1:15">
      <c r="A1621" s="80"/>
      <c r="B1621" s="39" t="str">
        <f>'Gene Table'!E1621</f>
        <v>hsa-miR-5585-5p</v>
      </c>
      <c r="C1621" s="39" t="str">
        <f>'Gene Table'!B1621</f>
        <v>D11</v>
      </c>
      <c r="D1621" s="145"/>
      <c r="E1621" s="145"/>
      <c r="F1621" s="145"/>
      <c r="G1621" s="145"/>
      <c r="H1621" s="145"/>
      <c r="I1621" s="145"/>
      <c r="J1621" s="145"/>
      <c r="K1621" s="145"/>
      <c r="L1621" s="145"/>
      <c r="M1621" s="145"/>
      <c r="N1621" s="148"/>
      <c r="O1621" s="149"/>
    </row>
    <row r="1622" spans="1:15">
      <c r="A1622" s="80"/>
      <c r="B1622" s="39">
        <f>'Gene Table'!E1622</f>
        <v>0</v>
      </c>
      <c r="C1622" s="39" t="str">
        <f>'Gene Table'!B1622</f>
        <v>D12</v>
      </c>
      <c r="D1622" s="145"/>
      <c r="E1622" s="145"/>
      <c r="F1622" s="145"/>
      <c r="G1622" s="145"/>
      <c r="H1622" s="145"/>
      <c r="I1622" s="145"/>
      <c r="J1622" s="145"/>
      <c r="K1622" s="145"/>
      <c r="L1622" s="145"/>
      <c r="M1622" s="145"/>
      <c r="N1622" s="148"/>
      <c r="O1622" s="149"/>
    </row>
    <row r="1623" spans="1:15">
      <c r="A1623" s="80"/>
      <c r="B1623" s="39" t="str">
        <f>'Gene Table'!E1623</f>
        <v>hsa-miR-5585-3p</v>
      </c>
      <c r="C1623" s="39" t="str">
        <f>'Gene Table'!B1623</f>
        <v>D13</v>
      </c>
      <c r="D1623" s="145"/>
      <c r="E1623" s="145"/>
      <c r="F1623" s="145"/>
      <c r="G1623" s="145"/>
      <c r="H1623" s="145"/>
      <c r="I1623" s="145"/>
      <c r="J1623" s="145"/>
      <c r="K1623" s="145"/>
      <c r="L1623" s="145"/>
      <c r="M1623" s="145"/>
      <c r="N1623" s="148"/>
      <c r="O1623" s="149"/>
    </row>
    <row r="1624" spans="1:15">
      <c r="A1624" s="80"/>
      <c r="B1624" s="39">
        <f>'Gene Table'!E1624</f>
        <v>0</v>
      </c>
      <c r="C1624" s="39" t="str">
        <f>'Gene Table'!B1624</f>
        <v>D14</v>
      </c>
      <c r="D1624" s="145"/>
      <c r="E1624" s="145"/>
      <c r="F1624" s="145"/>
      <c r="G1624" s="145"/>
      <c r="H1624" s="145"/>
      <c r="I1624" s="145"/>
      <c r="J1624" s="145"/>
      <c r="K1624" s="145"/>
      <c r="L1624" s="145"/>
      <c r="M1624" s="145"/>
      <c r="N1624" s="148"/>
      <c r="O1624" s="149"/>
    </row>
    <row r="1625" spans="1:15">
      <c r="A1625" s="80"/>
      <c r="B1625" s="39" t="str">
        <f>'Gene Table'!E1625</f>
        <v>hsa-miR-5586-5p</v>
      </c>
      <c r="C1625" s="39" t="str">
        <f>'Gene Table'!B1625</f>
        <v>D15</v>
      </c>
      <c r="D1625" s="145"/>
      <c r="E1625" s="145"/>
      <c r="F1625" s="145"/>
      <c r="G1625" s="145"/>
      <c r="H1625" s="145"/>
      <c r="I1625" s="145"/>
      <c r="J1625" s="145"/>
      <c r="K1625" s="145"/>
      <c r="L1625" s="145"/>
      <c r="M1625" s="145"/>
      <c r="N1625" s="148"/>
      <c r="O1625" s="149"/>
    </row>
    <row r="1626" spans="1:15">
      <c r="A1626" s="80"/>
      <c r="B1626" s="39">
        <f>'Gene Table'!E1626</f>
        <v>0</v>
      </c>
      <c r="C1626" s="39" t="str">
        <f>'Gene Table'!B1626</f>
        <v>D16</v>
      </c>
      <c r="D1626" s="145"/>
      <c r="E1626" s="145"/>
      <c r="F1626" s="145"/>
      <c r="G1626" s="145"/>
      <c r="H1626" s="145"/>
      <c r="I1626" s="145"/>
      <c r="J1626" s="145"/>
      <c r="K1626" s="145"/>
      <c r="L1626" s="145"/>
      <c r="M1626" s="145"/>
      <c r="N1626" s="148"/>
      <c r="O1626" s="149"/>
    </row>
    <row r="1627" spans="1:15">
      <c r="A1627" s="80"/>
      <c r="B1627" s="39" t="str">
        <f>'Gene Table'!E1627</f>
        <v>hsa-miR-5586-3p</v>
      </c>
      <c r="C1627" s="39" t="str">
        <f>'Gene Table'!B1627</f>
        <v>D17</v>
      </c>
      <c r="D1627" s="145"/>
      <c r="E1627" s="145"/>
      <c r="F1627" s="145"/>
      <c r="G1627" s="145"/>
      <c r="H1627" s="145"/>
      <c r="I1627" s="145"/>
      <c r="J1627" s="145"/>
      <c r="K1627" s="145"/>
      <c r="L1627" s="145"/>
      <c r="M1627" s="145"/>
      <c r="N1627" s="148"/>
      <c r="O1627" s="149"/>
    </row>
    <row r="1628" spans="1:15">
      <c r="A1628" s="80"/>
      <c r="B1628" s="39">
        <f>'Gene Table'!E1628</f>
        <v>0</v>
      </c>
      <c r="C1628" s="39" t="str">
        <f>'Gene Table'!B1628</f>
        <v>D18</v>
      </c>
      <c r="D1628" s="145"/>
      <c r="E1628" s="145"/>
      <c r="F1628" s="145"/>
      <c r="G1628" s="145"/>
      <c r="H1628" s="145"/>
      <c r="I1628" s="145"/>
      <c r="J1628" s="145"/>
      <c r="K1628" s="145"/>
      <c r="L1628" s="145"/>
      <c r="M1628" s="145"/>
      <c r="N1628" s="148"/>
      <c r="O1628" s="149"/>
    </row>
    <row r="1629" spans="1:15">
      <c r="A1629" s="80"/>
      <c r="B1629" s="39" t="str">
        <f>'Gene Table'!E1629</f>
        <v>hsa-miR-5587-5p</v>
      </c>
      <c r="C1629" s="39" t="str">
        <f>'Gene Table'!B1629</f>
        <v>D19</v>
      </c>
      <c r="D1629" s="145"/>
      <c r="E1629" s="145"/>
      <c r="F1629" s="145"/>
      <c r="G1629" s="145"/>
      <c r="H1629" s="145"/>
      <c r="I1629" s="145"/>
      <c r="J1629" s="145"/>
      <c r="K1629" s="145"/>
      <c r="L1629" s="145"/>
      <c r="M1629" s="145"/>
      <c r="N1629" s="148"/>
      <c r="O1629" s="149"/>
    </row>
    <row r="1630" spans="1:15">
      <c r="A1630" s="80"/>
      <c r="B1630" s="39">
        <f>'Gene Table'!E1630</f>
        <v>0</v>
      </c>
      <c r="C1630" s="39" t="str">
        <f>'Gene Table'!B1630</f>
        <v>D20</v>
      </c>
      <c r="D1630" s="145"/>
      <c r="E1630" s="145"/>
      <c r="F1630" s="145"/>
      <c r="G1630" s="145"/>
      <c r="H1630" s="145"/>
      <c r="I1630" s="145"/>
      <c r="J1630" s="145"/>
      <c r="K1630" s="145"/>
      <c r="L1630" s="145"/>
      <c r="M1630" s="145"/>
      <c r="N1630" s="148"/>
      <c r="O1630" s="149"/>
    </row>
    <row r="1631" spans="1:15">
      <c r="A1631" s="80"/>
      <c r="B1631" s="39" t="str">
        <f>'Gene Table'!E1631</f>
        <v>hsa-miR-5587-3p</v>
      </c>
      <c r="C1631" s="39" t="str">
        <f>'Gene Table'!B1631</f>
        <v>D21</v>
      </c>
      <c r="D1631" s="145"/>
      <c r="E1631" s="145"/>
      <c r="F1631" s="145"/>
      <c r="G1631" s="145"/>
      <c r="H1631" s="145"/>
      <c r="I1631" s="145"/>
      <c r="J1631" s="145"/>
      <c r="K1631" s="145"/>
      <c r="L1631" s="145"/>
      <c r="M1631" s="145"/>
      <c r="N1631" s="148"/>
      <c r="O1631" s="149"/>
    </row>
    <row r="1632" spans="1:15">
      <c r="A1632" s="80"/>
      <c r="B1632" s="39">
        <f>'Gene Table'!E1632</f>
        <v>0</v>
      </c>
      <c r="C1632" s="39" t="str">
        <f>'Gene Table'!B1632</f>
        <v>D22</v>
      </c>
      <c r="D1632" s="145"/>
      <c r="E1632" s="145"/>
      <c r="F1632" s="145"/>
      <c r="G1632" s="145"/>
      <c r="H1632" s="145"/>
      <c r="I1632" s="145"/>
      <c r="J1632" s="145"/>
      <c r="K1632" s="145"/>
      <c r="L1632" s="145"/>
      <c r="M1632" s="145"/>
      <c r="N1632" s="148"/>
      <c r="O1632" s="149"/>
    </row>
    <row r="1633" spans="1:15">
      <c r="A1633" s="80"/>
      <c r="B1633" s="39" t="str">
        <f>'Gene Table'!E1633</f>
        <v>hsa-miR-548au-5p</v>
      </c>
      <c r="C1633" s="39" t="str">
        <f>'Gene Table'!B1633</f>
        <v>D23</v>
      </c>
      <c r="D1633" s="145"/>
      <c r="E1633" s="145"/>
      <c r="F1633" s="145"/>
      <c r="G1633" s="145"/>
      <c r="H1633" s="145"/>
      <c r="I1633" s="145"/>
      <c r="J1633" s="145"/>
      <c r="K1633" s="145"/>
      <c r="L1633" s="145"/>
      <c r="M1633" s="145"/>
      <c r="N1633" s="148"/>
      <c r="O1633" s="149"/>
    </row>
    <row r="1634" spans="1:15">
      <c r="A1634" s="80"/>
      <c r="B1634" s="39">
        <f>'Gene Table'!E1634</f>
        <v>0</v>
      </c>
      <c r="C1634" s="39" t="str">
        <f>'Gene Table'!B1634</f>
        <v>D24</v>
      </c>
      <c r="D1634" s="145"/>
      <c r="E1634" s="145"/>
      <c r="F1634" s="145"/>
      <c r="G1634" s="145"/>
      <c r="H1634" s="145"/>
      <c r="I1634" s="145"/>
      <c r="J1634" s="145"/>
      <c r="K1634" s="145"/>
      <c r="L1634" s="145"/>
      <c r="M1634" s="145"/>
      <c r="N1634" s="148"/>
      <c r="O1634" s="149"/>
    </row>
    <row r="1635" spans="1:15">
      <c r="A1635" s="80"/>
      <c r="B1635" s="39" t="str">
        <f>'Gene Table'!E1635</f>
        <v>hsa-miR-4751</v>
      </c>
      <c r="C1635" s="39" t="str">
        <f>'Gene Table'!B1635</f>
        <v>E01</v>
      </c>
      <c r="D1635" s="145"/>
      <c r="E1635" s="145"/>
      <c r="F1635" s="145"/>
      <c r="G1635" s="145"/>
      <c r="H1635" s="145"/>
      <c r="I1635" s="145"/>
      <c r="J1635" s="145"/>
      <c r="K1635" s="145"/>
      <c r="L1635" s="145"/>
      <c r="M1635" s="145"/>
      <c r="N1635" s="148"/>
      <c r="O1635" s="149"/>
    </row>
    <row r="1636" spans="1:15">
      <c r="A1636" s="80"/>
      <c r="B1636" s="39" t="str">
        <f>'Gene Table'!E1636</f>
        <v>hsa-miR-4804-3p</v>
      </c>
      <c r="C1636" s="39" t="str">
        <f>'Gene Table'!B1636</f>
        <v>E02</v>
      </c>
      <c r="D1636" s="145"/>
      <c r="E1636" s="145"/>
      <c r="F1636" s="145"/>
      <c r="G1636" s="145"/>
      <c r="H1636" s="145"/>
      <c r="I1636" s="145"/>
      <c r="J1636" s="145"/>
      <c r="K1636" s="145"/>
      <c r="L1636" s="145"/>
      <c r="M1636" s="145"/>
      <c r="N1636" s="148"/>
      <c r="O1636" s="149"/>
    </row>
    <row r="1637" spans="1:15">
      <c r="A1637" s="80"/>
      <c r="B1637" s="39" t="str">
        <f>'Gene Table'!E1637</f>
        <v>hsa-miR-4752</v>
      </c>
      <c r="C1637" s="39" t="str">
        <f>'Gene Table'!B1637</f>
        <v>E03</v>
      </c>
      <c r="D1637" s="145"/>
      <c r="E1637" s="145"/>
      <c r="F1637" s="145"/>
      <c r="G1637" s="145"/>
      <c r="H1637" s="145"/>
      <c r="I1637" s="145"/>
      <c r="J1637" s="145"/>
      <c r="K1637" s="145"/>
      <c r="L1637" s="145"/>
      <c r="M1637" s="145"/>
      <c r="N1637" s="148"/>
      <c r="O1637" s="149"/>
    </row>
    <row r="1638" spans="1:15">
      <c r="A1638" s="80"/>
      <c r="B1638" s="39" t="str">
        <f>'Gene Table'!E1638</f>
        <v>hsa-miR-5095</v>
      </c>
      <c r="C1638" s="39" t="str">
        <f>'Gene Table'!B1638</f>
        <v>E04</v>
      </c>
      <c r="D1638" s="145"/>
      <c r="E1638" s="145"/>
      <c r="F1638" s="145"/>
      <c r="G1638" s="145"/>
      <c r="H1638" s="145"/>
      <c r="I1638" s="145"/>
      <c r="J1638" s="145"/>
      <c r="K1638" s="145"/>
      <c r="L1638" s="145"/>
      <c r="M1638" s="145"/>
      <c r="N1638" s="148"/>
      <c r="O1638" s="149"/>
    </row>
    <row r="1639" spans="1:15">
      <c r="A1639" s="80"/>
      <c r="B1639" s="39" t="str">
        <f>'Gene Table'!E1639</f>
        <v>hsa-miR-4753-5p</v>
      </c>
      <c r="C1639" s="39" t="str">
        <f>'Gene Table'!B1639</f>
        <v>E05</v>
      </c>
      <c r="D1639" s="145"/>
      <c r="E1639" s="145"/>
      <c r="F1639" s="145"/>
      <c r="G1639" s="145"/>
      <c r="H1639" s="145"/>
      <c r="I1639" s="145"/>
      <c r="J1639" s="145"/>
      <c r="K1639" s="145"/>
      <c r="L1639" s="145"/>
      <c r="M1639" s="145"/>
      <c r="N1639" s="148"/>
      <c r="O1639" s="149"/>
    </row>
    <row r="1640" spans="1:15">
      <c r="A1640" s="80"/>
      <c r="B1640" s="39" t="str">
        <f>'Gene Table'!E1640</f>
        <v>hsa-miR-1273f</v>
      </c>
      <c r="C1640" s="39" t="str">
        <f>'Gene Table'!B1640</f>
        <v>E06</v>
      </c>
      <c r="D1640" s="145"/>
      <c r="E1640" s="145"/>
      <c r="F1640" s="145"/>
      <c r="G1640" s="145"/>
      <c r="H1640" s="145"/>
      <c r="I1640" s="145"/>
      <c r="J1640" s="145"/>
      <c r="K1640" s="145"/>
      <c r="L1640" s="145"/>
      <c r="M1640" s="145"/>
      <c r="N1640" s="148"/>
      <c r="O1640" s="149"/>
    </row>
    <row r="1641" spans="1:15">
      <c r="A1641" s="80"/>
      <c r="B1641" s="39" t="str">
        <f>'Gene Table'!E1641</f>
        <v>hsa-miR-4753-3p</v>
      </c>
      <c r="C1641" s="39" t="str">
        <f>'Gene Table'!B1641</f>
        <v>E07</v>
      </c>
      <c r="D1641" s="145"/>
      <c r="E1641" s="145"/>
      <c r="F1641" s="145"/>
      <c r="G1641" s="145"/>
      <c r="H1641" s="145"/>
      <c r="I1641" s="145"/>
      <c r="J1641" s="145"/>
      <c r="K1641" s="145"/>
      <c r="L1641" s="145"/>
      <c r="M1641" s="145"/>
      <c r="N1641" s="148"/>
      <c r="O1641" s="149"/>
    </row>
    <row r="1642" spans="1:15">
      <c r="A1642" s="80"/>
      <c r="B1642" s="39" t="str">
        <f>'Gene Table'!E1642</f>
        <v>hsa-miR-1273g-5p</v>
      </c>
      <c r="C1642" s="39" t="str">
        <f>'Gene Table'!B1642</f>
        <v>E08</v>
      </c>
      <c r="D1642" s="145"/>
      <c r="E1642" s="145"/>
      <c r="F1642" s="145"/>
      <c r="G1642" s="145"/>
      <c r="H1642" s="145"/>
      <c r="I1642" s="145"/>
      <c r="J1642" s="145"/>
      <c r="K1642" s="145"/>
      <c r="L1642" s="145"/>
      <c r="M1642" s="145"/>
      <c r="N1642" s="148"/>
      <c r="O1642" s="149"/>
    </row>
    <row r="1643" spans="1:15">
      <c r="A1643" s="80"/>
      <c r="B1643" s="39" t="str">
        <f>'Gene Table'!E1643</f>
        <v>hsa-miR-371b-5p</v>
      </c>
      <c r="C1643" s="39" t="str">
        <f>'Gene Table'!B1643</f>
        <v>E09</v>
      </c>
      <c r="D1643" s="145"/>
      <c r="E1643" s="145"/>
      <c r="F1643" s="145"/>
      <c r="G1643" s="145"/>
      <c r="H1643" s="145"/>
      <c r="I1643" s="145"/>
      <c r="J1643" s="145"/>
      <c r="K1643" s="145"/>
      <c r="L1643" s="145"/>
      <c r="M1643" s="145"/>
      <c r="N1643" s="148"/>
      <c r="O1643" s="149"/>
    </row>
    <row r="1644" spans="1:15">
      <c r="A1644" s="80"/>
      <c r="B1644" s="39" t="str">
        <f>'Gene Table'!E1644</f>
        <v>hsa-miR-5096</v>
      </c>
      <c r="C1644" s="39" t="str">
        <f>'Gene Table'!B1644</f>
        <v>E10</v>
      </c>
      <c r="D1644" s="145"/>
      <c r="E1644" s="145"/>
      <c r="F1644" s="145"/>
      <c r="G1644" s="145"/>
      <c r="H1644" s="145"/>
      <c r="I1644" s="145"/>
      <c r="J1644" s="145"/>
      <c r="K1644" s="145"/>
      <c r="L1644" s="145"/>
      <c r="M1644" s="145"/>
      <c r="N1644" s="148"/>
      <c r="O1644" s="149"/>
    </row>
    <row r="1645" spans="1:15">
      <c r="A1645" s="80"/>
      <c r="B1645" s="39" t="str">
        <f>'Gene Table'!E1645</f>
        <v>hsa-miR-371b-3p</v>
      </c>
      <c r="C1645" s="39" t="str">
        <f>'Gene Table'!B1645</f>
        <v>E11</v>
      </c>
      <c r="D1645" s="145"/>
      <c r="E1645" s="145"/>
      <c r="F1645" s="145"/>
      <c r="G1645" s="145"/>
      <c r="H1645" s="145"/>
      <c r="I1645" s="145"/>
      <c r="J1645" s="145"/>
      <c r="K1645" s="145"/>
      <c r="L1645" s="145"/>
      <c r="M1645" s="145"/>
      <c r="N1645" s="148"/>
      <c r="O1645" s="149"/>
    </row>
    <row r="1646" spans="1:15">
      <c r="A1646" s="80"/>
      <c r="B1646" s="39" t="str">
        <f>'Gene Table'!E1646</f>
        <v>hsa-miR-126-5p</v>
      </c>
      <c r="C1646" s="39" t="str">
        <f>'Gene Table'!B1646</f>
        <v>E12</v>
      </c>
      <c r="D1646" s="145"/>
      <c r="E1646" s="145"/>
      <c r="F1646" s="145"/>
      <c r="G1646" s="145"/>
      <c r="H1646" s="145"/>
      <c r="I1646" s="145"/>
      <c r="J1646" s="145"/>
      <c r="K1646" s="145"/>
      <c r="L1646" s="145"/>
      <c r="M1646" s="145"/>
      <c r="N1646" s="148"/>
      <c r="O1646" s="149"/>
    </row>
    <row r="1647" spans="1:15">
      <c r="A1647" s="80"/>
      <c r="B1647" s="39" t="str">
        <f>'Gene Table'!E1647</f>
        <v>hsa-miR-4754</v>
      </c>
      <c r="C1647" s="39" t="str">
        <f>'Gene Table'!B1647</f>
        <v>E13</v>
      </c>
      <c r="D1647" s="145"/>
      <c r="E1647" s="145"/>
      <c r="F1647" s="145"/>
      <c r="G1647" s="145"/>
      <c r="H1647" s="145"/>
      <c r="I1647" s="145"/>
      <c r="J1647" s="145"/>
      <c r="K1647" s="145"/>
      <c r="L1647" s="145"/>
      <c r="M1647" s="145"/>
      <c r="N1647" s="148"/>
      <c r="O1647" s="149"/>
    </row>
    <row r="1648" spans="1:15">
      <c r="A1648" s="80"/>
      <c r="B1648" s="39" t="str">
        <f>'Gene Table'!E1648</f>
        <v>hsa-miR-302b-5p</v>
      </c>
      <c r="C1648" s="39" t="str">
        <f>'Gene Table'!B1648</f>
        <v>E14</v>
      </c>
      <c r="D1648" s="145"/>
      <c r="E1648" s="145"/>
      <c r="F1648" s="145"/>
      <c r="G1648" s="145"/>
      <c r="H1648" s="145"/>
      <c r="I1648" s="145"/>
      <c r="J1648" s="145"/>
      <c r="K1648" s="145"/>
      <c r="L1648" s="145"/>
      <c r="M1648" s="145"/>
      <c r="N1648" s="148"/>
      <c r="O1648" s="149"/>
    </row>
    <row r="1649" spans="1:15">
      <c r="A1649" s="80"/>
      <c r="B1649" s="39" t="str">
        <f>'Gene Table'!E1649</f>
        <v>hsa-miR-4755-5p</v>
      </c>
      <c r="C1649" s="39" t="str">
        <f>'Gene Table'!B1649</f>
        <v>E15</v>
      </c>
      <c r="D1649" s="145"/>
      <c r="E1649" s="145"/>
      <c r="F1649" s="145"/>
      <c r="G1649" s="145"/>
      <c r="H1649" s="145"/>
      <c r="I1649" s="145"/>
      <c r="J1649" s="145"/>
      <c r="K1649" s="145"/>
      <c r="L1649" s="145"/>
      <c r="M1649" s="145"/>
      <c r="N1649" s="148"/>
      <c r="O1649" s="149"/>
    </row>
    <row r="1650" spans="1:15">
      <c r="A1650" s="80"/>
      <c r="B1650" s="39" t="str">
        <f>'Gene Table'!E1650</f>
        <v>hsa-miR-373-5p</v>
      </c>
      <c r="C1650" s="39" t="str">
        <f>'Gene Table'!B1650</f>
        <v>E16</v>
      </c>
      <c r="D1650" s="145"/>
      <c r="E1650" s="145"/>
      <c r="F1650" s="145"/>
      <c r="G1650" s="145"/>
      <c r="H1650" s="145"/>
      <c r="I1650" s="145"/>
      <c r="J1650" s="145"/>
      <c r="K1650" s="145"/>
      <c r="L1650" s="145"/>
      <c r="M1650" s="145"/>
      <c r="N1650" s="148"/>
      <c r="O1650" s="149"/>
    </row>
    <row r="1651" spans="1:15">
      <c r="A1651" s="80"/>
      <c r="B1651" s="39" t="str">
        <f>'Gene Table'!E1651</f>
        <v>hsa-miR-4755-3p</v>
      </c>
      <c r="C1651" s="39" t="str">
        <f>'Gene Table'!B1651</f>
        <v>E17</v>
      </c>
      <c r="D1651" s="145"/>
      <c r="E1651" s="145"/>
      <c r="F1651" s="145"/>
      <c r="G1651" s="145"/>
      <c r="H1651" s="145"/>
      <c r="I1651" s="145"/>
      <c r="J1651" s="145"/>
      <c r="K1651" s="145"/>
      <c r="L1651" s="145"/>
      <c r="M1651" s="145"/>
      <c r="N1651" s="148"/>
      <c r="O1651" s="149"/>
    </row>
    <row r="1652" spans="1:15">
      <c r="A1652" s="80"/>
      <c r="B1652" s="39" t="str">
        <f>'Gene Table'!E1652</f>
        <v>hsa-miR-3142</v>
      </c>
      <c r="C1652" s="39" t="str">
        <f>'Gene Table'!B1652</f>
        <v>E18</v>
      </c>
      <c r="D1652" s="145"/>
      <c r="E1652" s="145"/>
      <c r="F1652" s="145"/>
      <c r="G1652" s="145"/>
      <c r="H1652" s="145"/>
      <c r="I1652" s="145"/>
      <c r="J1652" s="145"/>
      <c r="K1652" s="145"/>
      <c r="L1652" s="145"/>
      <c r="M1652" s="145"/>
      <c r="N1652" s="148"/>
      <c r="O1652" s="149"/>
    </row>
    <row r="1653" spans="1:15">
      <c r="A1653" s="80"/>
      <c r="B1653" s="39" t="str">
        <f>'Gene Table'!E1653</f>
        <v>hsa-miR-499b-5p</v>
      </c>
      <c r="C1653" s="39" t="str">
        <f>'Gene Table'!B1653</f>
        <v>E19</v>
      </c>
      <c r="D1653" s="145"/>
      <c r="E1653" s="145"/>
      <c r="F1653" s="145"/>
      <c r="G1653" s="145"/>
      <c r="H1653" s="145"/>
      <c r="I1653" s="145"/>
      <c r="J1653" s="145"/>
      <c r="K1653" s="145"/>
      <c r="L1653" s="145"/>
      <c r="M1653" s="145"/>
      <c r="N1653" s="148"/>
      <c r="O1653" s="149"/>
    </row>
    <row r="1654" spans="1:15">
      <c r="A1654" s="80"/>
      <c r="B1654" s="39" t="str">
        <f>'Gene Table'!E1654</f>
        <v>hsa-miR-3185</v>
      </c>
      <c r="C1654" s="39" t="str">
        <f>'Gene Table'!B1654</f>
        <v>E20</v>
      </c>
      <c r="D1654" s="145"/>
      <c r="E1654" s="145"/>
      <c r="F1654" s="145"/>
      <c r="G1654" s="145"/>
      <c r="H1654" s="145"/>
      <c r="I1654" s="145"/>
      <c r="J1654" s="145"/>
      <c r="K1654" s="145"/>
      <c r="L1654" s="145"/>
      <c r="M1654" s="145"/>
      <c r="N1654" s="148"/>
      <c r="O1654" s="149"/>
    </row>
    <row r="1655" spans="1:15">
      <c r="A1655" s="80"/>
      <c r="B1655" s="39" t="str">
        <f>'Gene Table'!E1655</f>
        <v>hsa-miR-499b-3p</v>
      </c>
      <c r="C1655" s="39" t="str">
        <f>'Gene Table'!B1655</f>
        <v>E21</v>
      </c>
      <c r="D1655" s="145"/>
      <c r="E1655" s="145"/>
      <c r="F1655" s="145"/>
      <c r="G1655" s="145"/>
      <c r="H1655" s="145"/>
      <c r="I1655" s="145"/>
      <c r="J1655" s="145"/>
      <c r="K1655" s="145"/>
      <c r="L1655" s="145"/>
      <c r="M1655" s="145"/>
      <c r="N1655" s="148"/>
      <c r="O1655" s="149"/>
    </row>
    <row r="1656" spans="1:15">
      <c r="A1656" s="80"/>
      <c r="B1656" s="39" t="str">
        <f>'Gene Table'!E1656</f>
        <v>hsa-miR-2964a-5p</v>
      </c>
      <c r="C1656" s="39" t="str">
        <f>'Gene Table'!B1656</f>
        <v>E22</v>
      </c>
      <c r="D1656" s="145"/>
      <c r="E1656" s="145"/>
      <c r="F1656" s="145"/>
      <c r="G1656" s="145"/>
      <c r="H1656" s="145"/>
      <c r="I1656" s="145"/>
      <c r="J1656" s="145"/>
      <c r="K1656" s="145"/>
      <c r="L1656" s="145"/>
      <c r="M1656" s="145"/>
      <c r="N1656" s="148"/>
      <c r="O1656" s="149"/>
    </row>
    <row r="1657" spans="1:15">
      <c r="A1657" s="80"/>
      <c r="B1657" s="39" t="str">
        <f>'Gene Table'!E1657</f>
        <v>hsa-miR-4756-5p</v>
      </c>
      <c r="C1657" s="39" t="str">
        <f>'Gene Table'!B1657</f>
        <v>E23</v>
      </c>
      <c r="D1657" s="145"/>
      <c r="E1657" s="145"/>
      <c r="F1657" s="145"/>
      <c r="G1657" s="145"/>
      <c r="H1657" s="145"/>
      <c r="I1657" s="145"/>
      <c r="J1657" s="145"/>
      <c r="K1657" s="145"/>
      <c r="L1657" s="145"/>
      <c r="M1657" s="145"/>
      <c r="N1657" s="148"/>
      <c r="O1657" s="149"/>
    </row>
    <row r="1658" spans="1:15">
      <c r="A1658" s="80"/>
      <c r="B1658" s="39" t="str">
        <f>'Gene Table'!E1658</f>
        <v>hsa-miR-3960</v>
      </c>
      <c r="C1658" s="39" t="str">
        <f>'Gene Table'!B1658</f>
        <v>E24</v>
      </c>
      <c r="D1658" s="145"/>
      <c r="E1658" s="145"/>
      <c r="F1658" s="145"/>
      <c r="G1658" s="145"/>
      <c r="H1658" s="145"/>
      <c r="I1658" s="145"/>
      <c r="J1658" s="145"/>
      <c r="K1658" s="145"/>
      <c r="L1658" s="145"/>
      <c r="M1658" s="145"/>
      <c r="N1658" s="148"/>
      <c r="O1658" s="149"/>
    </row>
    <row r="1659" spans="1:15">
      <c r="A1659" s="80"/>
      <c r="B1659" s="39" t="str">
        <f>'Gene Table'!E1659</f>
        <v>hsa-miR-1295b-5p</v>
      </c>
      <c r="C1659" s="39" t="str">
        <f>'Gene Table'!B1659</f>
        <v>F01</v>
      </c>
      <c r="D1659" s="145"/>
      <c r="E1659" s="145"/>
      <c r="F1659" s="145"/>
      <c r="G1659" s="145"/>
      <c r="H1659" s="145"/>
      <c r="I1659" s="145"/>
      <c r="J1659" s="145"/>
      <c r="K1659" s="145"/>
      <c r="L1659" s="145"/>
      <c r="M1659" s="145"/>
      <c r="N1659" s="148"/>
      <c r="O1659" s="149"/>
    </row>
    <row r="1660" spans="1:15">
      <c r="A1660" s="80"/>
      <c r="B1660" s="39">
        <f>'Gene Table'!E1660</f>
        <v>0</v>
      </c>
      <c r="C1660" s="39" t="str">
        <f>'Gene Table'!B1660</f>
        <v>F02</v>
      </c>
      <c r="D1660" s="145"/>
      <c r="E1660" s="145"/>
      <c r="F1660" s="145"/>
      <c r="G1660" s="145"/>
      <c r="H1660" s="145"/>
      <c r="I1660" s="145"/>
      <c r="J1660" s="145"/>
      <c r="K1660" s="145"/>
      <c r="L1660" s="145"/>
      <c r="M1660" s="145"/>
      <c r="N1660" s="148"/>
      <c r="O1660" s="149"/>
    </row>
    <row r="1661" spans="1:15">
      <c r="A1661" s="80"/>
      <c r="B1661" s="39" t="str">
        <f>'Gene Table'!E1661</f>
        <v>hsa-miR-1295b-3p</v>
      </c>
      <c r="C1661" s="39" t="str">
        <f>'Gene Table'!B1661</f>
        <v>F03</v>
      </c>
      <c r="D1661" s="145"/>
      <c r="E1661" s="145"/>
      <c r="F1661" s="145"/>
      <c r="G1661" s="145"/>
      <c r="H1661" s="145"/>
      <c r="I1661" s="145"/>
      <c r="J1661" s="145"/>
      <c r="K1661" s="145"/>
      <c r="L1661" s="145"/>
      <c r="M1661" s="145"/>
      <c r="N1661" s="148"/>
      <c r="O1661" s="149"/>
    </row>
    <row r="1662" spans="1:15">
      <c r="A1662" s="80"/>
      <c r="B1662" s="39">
        <f>'Gene Table'!E1662</f>
        <v>0</v>
      </c>
      <c r="C1662" s="39" t="str">
        <f>'Gene Table'!B1662</f>
        <v>F04</v>
      </c>
      <c r="D1662" s="145"/>
      <c r="E1662" s="145"/>
      <c r="F1662" s="145"/>
      <c r="G1662" s="145"/>
      <c r="H1662" s="145"/>
      <c r="I1662" s="145"/>
      <c r="J1662" s="145"/>
      <c r="K1662" s="145"/>
      <c r="L1662" s="145"/>
      <c r="M1662" s="145"/>
      <c r="N1662" s="148"/>
      <c r="O1662" s="149"/>
    </row>
    <row r="1663" spans="1:15">
      <c r="A1663" s="80"/>
      <c r="B1663" s="39" t="str">
        <f>'Gene Table'!E1663</f>
        <v>hsa-miR-5588-5p</v>
      </c>
      <c r="C1663" s="39" t="str">
        <f>'Gene Table'!B1663</f>
        <v>F05</v>
      </c>
      <c r="D1663" s="145"/>
      <c r="E1663" s="145"/>
      <c r="F1663" s="145"/>
      <c r="G1663" s="145"/>
      <c r="H1663" s="145"/>
      <c r="I1663" s="145"/>
      <c r="J1663" s="145"/>
      <c r="K1663" s="145"/>
      <c r="L1663" s="145"/>
      <c r="M1663" s="145"/>
      <c r="N1663" s="148"/>
      <c r="O1663" s="149"/>
    </row>
    <row r="1664" spans="1:15">
      <c r="A1664" s="80"/>
      <c r="B1664" s="39">
        <f>'Gene Table'!E1664</f>
        <v>0</v>
      </c>
      <c r="C1664" s="39" t="str">
        <f>'Gene Table'!B1664</f>
        <v>F06</v>
      </c>
      <c r="D1664" s="145"/>
      <c r="E1664" s="145"/>
      <c r="F1664" s="145"/>
      <c r="G1664" s="145"/>
      <c r="H1664" s="145"/>
      <c r="I1664" s="145"/>
      <c r="J1664" s="145"/>
      <c r="K1664" s="145"/>
      <c r="L1664" s="145"/>
      <c r="M1664" s="145"/>
      <c r="N1664" s="148"/>
      <c r="O1664" s="149"/>
    </row>
    <row r="1665" spans="1:15">
      <c r="A1665" s="80"/>
      <c r="B1665" s="39" t="str">
        <f>'Gene Table'!E1665</f>
        <v>hsa-miR-5588-3p</v>
      </c>
      <c r="C1665" s="39" t="str">
        <f>'Gene Table'!B1665</f>
        <v>F07</v>
      </c>
      <c r="D1665" s="145"/>
      <c r="E1665" s="145"/>
      <c r="F1665" s="145"/>
      <c r="G1665" s="145"/>
      <c r="H1665" s="145"/>
      <c r="I1665" s="145"/>
      <c r="J1665" s="145"/>
      <c r="K1665" s="145"/>
      <c r="L1665" s="145"/>
      <c r="M1665" s="145"/>
      <c r="N1665" s="148"/>
      <c r="O1665" s="149"/>
    </row>
    <row r="1666" spans="1:15">
      <c r="A1666" s="80"/>
      <c r="B1666" s="39">
        <f>'Gene Table'!E1666</f>
        <v>0</v>
      </c>
      <c r="C1666" s="39" t="str">
        <f>'Gene Table'!B1666</f>
        <v>F08</v>
      </c>
      <c r="D1666" s="145"/>
      <c r="E1666" s="145"/>
      <c r="F1666" s="145"/>
      <c r="G1666" s="145"/>
      <c r="H1666" s="145"/>
      <c r="I1666" s="145"/>
      <c r="J1666" s="145"/>
      <c r="K1666" s="145"/>
      <c r="L1666" s="145"/>
      <c r="M1666" s="145"/>
      <c r="N1666" s="148"/>
      <c r="O1666" s="149"/>
    </row>
    <row r="1667" spans="1:15">
      <c r="A1667" s="80"/>
      <c r="B1667" s="39" t="str">
        <f>'Gene Table'!E1667</f>
        <v>hsa-miR-5589-5p</v>
      </c>
      <c r="C1667" s="39" t="str">
        <f>'Gene Table'!B1667</f>
        <v>F09</v>
      </c>
      <c r="D1667" s="145"/>
      <c r="E1667" s="145"/>
      <c r="F1667" s="145"/>
      <c r="G1667" s="145"/>
      <c r="H1667" s="145"/>
      <c r="I1667" s="145"/>
      <c r="J1667" s="145"/>
      <c r="K1667" s="145"/>
      <c r="L1667" s="145"/>
      <c r="M1667" s="145"/>
      <c r="N1667" s="148"/>
      <c r="O1667" s="149"/>
    </row>
    <row r="1668" spans="1:15">
      <c r="A1668" s="80"/>
      <c r="B1668" s="39">
        <f>'Gene Table'!E1668</f>
        <v>0</v>
      </c>
      <c r="C1668" s="39" t="str">
        <f>'Gene Table'!B1668</f>
        <v>F10</v>
      </c>
      <c r="D1668" s="145"/>
      <c r="E1668" s="145"/>
      <c r="F1668" s="145"/>
      <c r="G1668" s="145"/>
      <c r="H1668" s="145"/>
      <c r="I1668" s="145"/>
      <c r="J1668" s="145"/>
      <c r="K1668" s="145"/>
      <c r="L1668" s="145"/>
      <c r="M1668" s="145"/>
      <c r="N1668" s="148"/>
      <c r="O1668" s="149"/>
    </row>
    <row r="1669" spans="1:15">
      <c r="A1669" s="80"/>
      <c r="B1669" s="39" t="str">
        <f>'Gene Table'!E1669</f>
        <v>hsa-miR-5589-3p</v>
      </c>
      <c r="C1669" s="39" t="str">
        <f>'Gene Table'!B1669</f>
        <v>F11</v>
      </c>
      <c r="D1669" s="145"/>
      <c r="E1669" s="145"/>
      <c r="F1669" s="145"/>
      <c r="G1669" s="145"/>
      <c r="H1669" s="145"/>
      <c r="I1669" s="145"/>
      <c r="J1669" s="145"/>
      <c r="K1669" s="145"/>
      <c r="L1669" s="145"/>
      <c r="M1669" s="145"/>
      <c r="N1669" s="148"/>
      <c r="O1669" s="149"/>
    </row>
    <row r="1670" spans="1:15">
      <c r="A1670" s="80"/>
      <c r="B1670" s="39">
        <f>'Gene Table'!E1670</f>
        <v>0</v>
      </c>
      <c r="C1670" s="39" t="str">
        <f>'Gene Table'!B1670</f>
        <v>F12</v>
      </c>
      <c r="D1670" s="145"/>
      <c r="E1670" s="145"/>
      <c r="F1670" s="145"/>
      <c r="G1670" s="145"/>
      <c r="H1670" s="145"/>
      <c r="I1670" s="145"/>
      <c r="J1670" s="145"/>
      <c r="K1670" s="145"/>
      <c r="L1670" s="145"/>
      <c r="M1670" s="145"/>
      <c r="N1670" s="148"/>
      <c r="O1670" s="149"/>
    </row>
    <row r="1671" spans="1:15">
      <c r="A1671" s="80"/>
      <c r="B1671" s="39" t="str">
        <f>'Gene Table'!E1671</f>
        <v>hsa-miR-4536-3p</v>
      </c>
      <c r="C1671" s="39" t="str">
        <f>'Gene Table'!B1671</f>
        <v>F13</v>
      </c>
      <c r="D1671" s="145"/>
      <c r="E1671" s="145"/>
      <c r="F1671" s="145"/>
      <c r="G1671" s="145"/>
      <c r="H1671" s="145"/>
      <c r="I1671" s="145"/>
      <c r="J1671" s="145"/>
      <c r="K1671" s="145"/>
      <c r="L1671" s="145"/>
      <c r="M1671" s="145"/>
      <c r="N1671" s="148"/>
      <c r="O1671" s="149"/>
    </row>
    <row r="1672" spans="1:15">
      <c r="A1672" s="80"/>
      <c r="B1672" s="39">
        <f>'Gene Table'!E1672</f>
        <v>0</v>
      </c>
      <c r="C1672" s="39" t="str">
        <f>'Gene Table'!B1672</f>
        <v>F14</v>
      </c>
      <c r="D1672" s="145"/>
      <c r="E1672" s="145"/>
      <c r="F1672" s="145"/>
      <c r="G1672" s="145"/>
      <c r="H1672" s="145"/>
      <c r="I1672" s="145"/>
      <c r="J1672" s="145"/>
      <c r="K1672" s="145"/>
      <c r="L1672" s="145"/>
      <c r="M1672" s="145"/>
      <c r="N1672" s="148"/>
      <c r="O1672" s="149"/>
    </row>
    <row r="1673" spans="1:15">
      <c r="A1673" s="80"/>
      <c r="B1673" s="39" t="str">
        <f>'Gene Table'!E1673</f>
        <v>hsa-miR-5590-5p</v>
      </c>
      <c r="C1673" s="39" t="str">
        <f>'Gene Table'!B1673</f>
        <v>F15</v>
      </c>
      <c r="D1673" s="145"/>
      <c r="E1673" s="145"/>
      <c r="F1673" s="145"/>
      <c r="G1673" s="145"/>
      <c r="H1673" s="145"/>
      <c r="I1673" s="145"/>
      <c r="J1673" s="145"/>
      <c r="K1673" s="145"/>
      <c r="L1673" s="145"/>
      <c r="M1673" s="145"/>
      <c r="N1673" s="148"/>
      <c r="O1673" s="149"/>
    </row>
    <row r="1674" spans="1:15">
      <c r="A1674" s="80"/>
      <c r="B1674" s="39">
        <f>'Gene Table'!E1674</f>
        <v>0</v>
      </c>
      <c r="C1674" s="39" t="str">
        <f>'Gene Table'!B1674</f>
        <v>F16</v>
      </c>
      <c r="D1674" s="145"/>
      <c r="E1674" s="145"/>
      <c r="F1674" s="145"/>
      <c r="G1674" s="145"/>
      <c r="H1674" s="145"/>
      <c r="I1674" s="145"/>
      <c r="J1674" s="145"/>
      <c r="K1674" s="145"/>
      <c r="L1674" s="145"/>
      <c r="M1674" s="145"/>
      <c r="N1674" s="148"/>
      <c r="O1674" s="149"/>
    </row>
    <row r="1675" spans="1:15">
      <c r="A1675" s="80"/>
      <c r="B1675" s="39" t="str">
        <f>'Gene Table'!E1675</f>
        <v>hsa-miR-5590-3p</v>
      </c>
      <c r="C1675" s="39" t="str">
        <f>'Gene Table'!B1675</f>
        <v>F17</v>
      </c>
      <c r="D1675" s="145"/>
      <c r="E1675" s="145"/>
      <c r="F1675" s="145"/>
      <c r="G1675" s="145"/>
      <c r="H1675" s="145"/>
      <c r="I1675" s="145"/>
      <c r="J1675" s="145"/>
      <c r="K1675" s="145"/>
      <c r="L1675" s="145"/>
      <c r="M1675" s="145"/>
      <c r="N1675" s="148"/>
      <c r="O1675" s="149"/>
    </row>
    <row r="1676" spans="1:15">
      <c r="A1676" s="80"/>
      <c r="B1676" s="39">
        <f>'Gene Table'!E1676</f>
        <v>0</v>
      </c>
      <c r="C1676" s="39" t="str">
        <f>'Gene Table'!B1676</f>
        <v>F18</v>
      </c>
      <c r="D1676" s="145"/>
      <c r="E1676" s="145"/>
      <c r="F1676" s="145"/>
      <c r="G1676" s="145"/>
      <c r="H1676" s="145"/>
      <c r="I1676" s="145"/>
      <c r="J1676" s="145"/>
      <c r="K1676" s="145"/>
      <c r="L1676" s="145"/>
      <c r="M1676" s="145"/>
      <c r="N1676" s="148"/>
      <c r="O1676" s="149"/>
    </row>
    <row r="1677" spans="1:15">
      <c r="A1677" s="80"/>
      <c r="B1677" s="39" t="str">
        <f>'Gene Table'!E1677</f>
        <v>hsa-miR-5591-5p</v>
      </c>
      <c r="C1677" s="39" t="str">
        <f>'Gene Table'!B1677</f>
        <v>F19</v>
      </c>
      <c r="D1677" s="145"/>
      <c r="E1677" s="145"/>
      <c r="F1677" s="145"/>
      <c r="G1677" s="145"/>
      <c r="H1677" s="145"/>
      <c r="I1677" s="145"/>
      <c r="J1677" s="145"/>
      <c r="K1677" s="145"/>
      <c r="L1677" s="145"/>
      <c r="M1677" s="145"/>
      <c r="N1677" s="148"/>
      <c r="O1677" s="149"/>
    </row>
    <row r="1678" spans="1:15">
      <c r="A1678" s="80"/>
      <c r="B1678" s="39">
        <f>'Gene Table'!E1678</f>
        <v>0</v>
      </c>
      <c r="C1678" s="39" t="str">
        <f>'Gene Table'!B1678</f>
        <v>F20</v>
      </c>
      <c r="D1678" s="145"/>
      <c r="E1678" s="145"/>
      <c r="F1678" s="145"/>
      <c r="G1678" s="145"/>
      <c r="H1678" s="145"/>
      <c r="I1678" s="145"/>
      <c r="J1678" s="145"/>
      <c r="K1678" s="145"/>
      <c r="L1678" s="145"/>
      <c r="M1678" s="145"/>
      <c r="N1678" s="148"/>
      <c r="O1678" s="149"/>
    </row>
    <row r="1679" spans="1:15">
      <c r="A1679" s="80"/>
      <c r="B1679" s="39" t="str">
        <f>'Gene Table'!E1679</f>
        <v>hsa-miR-5591-3p</v>
      </c>
      <c r="C1679" s="39" t="str">
        <f>'Gene Table'!B1679</f>
        <v>F21</v>
      </c>
      <c r="D1679" s="145"/>
      <c r="E1679" s="145"/>
      <c r="F1679" s="145"/>
      <c r="G1679" s="145"/>
      <c r="H1679" s="145"/>
      <c r="I1679" s="145"/>
      <c r="J1679" s="145"/>
      <c r="K1679" s="145"/>
      <c r="L1679" s="145"/>
      <c r="M1679" s="145"/>
      <c r="N1679" s="148"/>
      <c r="O1679" s="149"/>
    </row>
    <row r="1680" spans="1:15">
      <c r="A1680" s="80"/>
      <c r="B1680" s="39">
        <f>'Gene Table'!E1680</f>
        <v>0</v>
      </c>
      <c r="C1680" s="39" t="str">
        <f>'Gene Table'!B1680</f>
        <v>F22</v>
      </c>
      <c r="D1680" s="145"/>
      <c r="E1680" s="145"/>
      <c r="F1680" s="145"/>
      <c r="G1680" s="145"/>
      <c r="H1680" s="145"/>
      <c r="I1680" s="145"/>
      <c r="J1680" s="145"/>
      <c r="K1680" s="145"/>
      <c r="L1680" s="145"/>
      <c r="M1680" s="145"/>
      <c r="N1680" s="148"/>
      <c r="O1680" s="149"/>
    </row>
    <row r="1681" spans="1:15">
      <c r="A1681" s="80"/>
      <c r="B1681" s="39" t="str">
        <f>'Gene Table'!E1681</f>
        <v>hsa-miR-548av-5p</v>
      </c>
      <c r="C1681" s="39" t="str">
        <f>'Gene Table'!B1681</f>
        <v>F23</v>
      </c>
      <c r="D1681" s="145"/>
      <c r="E1681" s="145"/>
      <c r="F1681" s="145"/>
      <c r="G1681" s="145"/>
      <c r="H1681" s="145"/>
      <c r="I1681" s="145"/>
      <c r="J1681" s="145"/>
      <c r="K1681" s="145"/>
      <c r="L1681" s="145"/>
      <c r="M1681" s="145"/>
      <c r="N1681" s="148"/>
      <c r="O1681" s="149"/>
    </row>
    <row r="1682" spans="1:15">
      <c r="A1682" s="80"/>
      <c r="B1682" s="39">
        <f>'Gene Table'!E1682</f>
        <v>0</v>
      </c>
      <c r="C1682" s="39" t="str">
        <f>'Gene Table'!B1682</f>
        <v>F24</v>
      </c>
      <c r="D1682" s="145"/>
      <c r="E1682" s="145"/>
      <c r="F1682" s="145"/>
      <c r="G1682" s="145"/>
      <c r="H1682" s="145"/>
      <c r="I1682" s="145"/>
      <c r="J1682" s="145"/>
      <c r="K1682" s="145"/>
      <c r="L1682" s="145"/>
      <c r="M1682" s="145"/>
      <c r="N1682" s="148"/>
      <c r="O1682" s="149"/>
    </row>
    <row r="1683" spans="1:15">
      <c r="A1683" s="80"/>
      <c r="B1683" s="39" t="str">
        <f>'Gene Table'!E1683</f>
        <v>hsa-miR-4756-3p</v>
      </c>
      <c r="C1683" s="39" t="str">
        <f>'Gene Table'!B1683</f>
        <v>G01</v>
      </c>
      <c r="D1683" s="145"/>
      <c r="E1683" s="145"/>
      <c r="F1683" s="145"/>
      <c r="G1683" s="145"/>
      <c r="H1683" s="145"/>
      <c r="I1683" s="145"/>
      <c r="J1683" s="145"/>
      <c r="K1683" s="145"/>
      <c r="L1683" s="145"/>
      <c r="M1683" s="145"/>
      <c r="N1683" s="148"/>
      <c r="O1683" s="149"/>
    </row>
    <row r="1684" spans="1:15">
      <c r="A1684" s="80"/>
      <c r="B1684" s="39" t="str">
        <f>'Gene Table'!E1684</f>
        <v>hsa-miR-4999-5p</v>
      </c>
      <c r="C1684" s="39" t="str">
        <f>'Gene Table'!B1684</f>
        <v>G02</v>
      </c>
      <c r="D1684" s="145"/>
      <c r="E1684" s="145"/>
      <c r="F1684" s="145"/>
      <c r="G1684" s="145"/>
      <c r="H1684" s="145"/>
      <c r="I1684" s="145"/>
      <c r="J1684" s="145"/>
      <c r="K1684" s="145"/>
      <c r="L1684" s="145"/>
      <c r="M1684" s="145"/>
      <c r="N1684" s="148"/>
      <c r="O1684" s="149"/>
    </row>
    <row r="1685" spans="1:15">
      <c r="A1685" s="80"/>
      <c r="B1685" s="39" t="str">
        <f>'Gene Table'!E1685</f>
        <v>hsa-miR-4757-5p</v>
      </c>
      <c r="C1685" s="39" t="str">
        <f>'Gene Table'!B1685</f>
        <v>G03</v>
      </c>
      <c r="D1685" s="145"/>
      <c r="E1685" s="145"/>
      <c r="F1685" s="145"/>
      <c r="G1685" s="145"/>
      <c r="H1685" s="145"/>
      <c r="I1685" s="145"/>
      <c r="J1685" s="145"/>
      <c r="K1685" s="145"/>
      <c r="L1685" s="145"/>
      <c r="M1685" s="145"/>
      <c r="N1685" s="148"/>
      <c r="O1685" s="149"/>
    </row>
    <row r="1686" spans="1:15">
      <c r="A1686" s="80"/>
      <c r="B1686" s="39" t="str">
        <f>'Gene Table'!E1686</f>
        <v>hsa-miR-4999-3p</v>
      </c>
      <c r="C1686" s="39" t="str">
        <f>'Gene Table'!B1686</f>
        <v>G04</v>
      </c>
      <c r="D1686" s="145"/>
      <c r="E1686" s="145"/>
      <c r="F1686" s="145"/>
      <c r="G1686" s="145"/>
      <c r="H1686" s="145"/>
      <c r="I1686" s="145"/>
      <c r="J1686" s="145"/>
      <c r="K1686" s="145"/>
      <c r="L1686" s="145"/>
      <c r="M1686" s="145"/>
      <c r="N1686" s="148"/>
      <c r="O1686" s="149"/>
    </row>
    <row r="1687" spans="1:15">
      <c r="A1687" s="80"/>
      <c r="B1687" s="39" t="str">
        <f>'Gene Table'!E1687</f>
        <v>hsa-miR-4757-3p</v>
      </c>
      <c r="C1687" s="39" t="str">
        <f>'Gene Table'!B1687</f>
        <v>G05</v>
      </c>
      <c r="D1687" s="145"/>
      <c r="E1687" s="145"/>
      <c r="F1687" s="145"/>
      <c r="G1687" s="145"/>
      <c r="H1687" s="145"/>
      <c r="I1687" s="145"/>
      <c r="J1687" s="145"/>
      <c r="K1687" s="145"/>
      <c r="L1687" s="145"/>
      <c r="M1687" s="145"/>
      <c r="N1687" s="148"/>
      <c r="O1687" s="149"/>
    </row>
    <row r="1688" spans="1:15">
      <c r="A1688" s="80"/>
      <c r="B1688" s="39" t="str">
        <f>'Gene Table'!E1688</f>
        <v>hsa-miR-5000-5p</v>
      </c>
      <c r="C1688" s="39" t="str">
        <f>'Gene Table'!B1688</f>
        <v>G06</v>
      </c>
      <c r="D1688" s="145"/>
      <c r="E1688" s="145"/>
      <c r="F1688" s="145"/>
      <c r="G1688" s="145"/>
      <c r="H1688" s="145"/>
      <c r="I1688" s="145"/>
      <c r="J1688" s="145"/>
      <c r="K1688" s="145"/>
      <c r="L1688" s="145"/>
      <c r="M1688" s="145"/>
      <c r="N1688" s="148"/>
      <c r="O1688" s="149"/>
    </row>
    <row r="1689" spans="1:15">
      <c r="A1689" s="80"/>
      <c r="B1689" s="39" t="str">
        <f>'Gene Table'!E1689</f>
        <v>hsa-miR-4758-5p</v>
      </c>
      <c r="C1689" s="39" t="str">
        <f>'Gene Table'!B1689</f>
        <v>G07</v>
      </c>
      <c r="D1689" s="145"/>
      <c r="E1689" s="145"/>
      <c r="F1689" s="145"/>
      <c r="G1689" s="145"/>
      <c r="H1689" s="145"/>
      <c r="I1689" s="145"/>
      <c r="J1689" s="145"/>
      <c r="K1689" s="145"/>
      <c r="L1689" s="145"/>
      <c r="M1689" s="145"/>
      <c r="N1689" s="148"/>
      <c r="O1689" s="149"/>
    </row>
    <row r="1690" spans="1:15">
      <c r="A1690" s="80"/>
      <c r="B1690" s="39" t="str">
        <f>'Gene Table'!E1690</f>
        <v>hsa-miR-5000-3p</v>
      </c>
      <c r="C1690" s="39" t="str">
        <f>'Gene Table'!B1690</f>
        <v>G08</v>
      </c>
      <c r="D1690" s="145"/>
      <c r="E1690" s="145"/>
      <c r="F1690" s="145"/>
      <c r="G1690" s="145"/>
      <c r="H1690" s="145"/>
      <c r="I1690" s="145"/>
      <c r="J1690" s="145"/>
      <c r="K1690" s="145"/>
      <c r="L1690" s="145"/>
      <c r="M1690" s="145"/>
      <c r="N1690" s="148"/>
      <c r="O1690" s="149"/>
    </row>
    <row r="1691" spans="1:15">
      <c r="A1691" s="80"/>
      <c r="B1691" s="39" t="str">
        <f>'Gene Table'!E1691</f>
        <v>hsa-miR-4758-3p</v>
      </c>
      <c r="C1691" s="39" t="str">
        <f>'Gene Table'!B1691</f>
        <v>G09</v>
      </c>
      <c r="D1691" s="145"/>
      <c r="E1691" s="145"/>
      <c r="F1691" s="145"/>
      <c r="G1691" s="145"/>
      <c r="H1691" s="145"/>
      <c r="I1691" s="145"/>
      <c r="J1691" s="145"/>
      <c r="K1691" s="145"/>
      <c r="L1691" s="145"/>
      <c r="M1691" s="145"/>
      <c r="N1691" s="148"/>
      <c r="O1691" s="149"/>
    </row>
    <row r="1692" spans="1:15">
      <c r="A1692" s="80"/>
      <c r="B1692" s="39" t="str">
        <f>'Gene Table'!E1692</f>
        <v>hsa-miR-5001-5p</v>
      </c>
      <c r="C1692" s="39" t="str">
        <f>'Gene Table'!B1692</f>
        <v>G10</v>
      </c>
      <c r="D1692" s="145"/>
      <c r="E1692" s="145"/>
      <c r="F1692" s="145"/>
      <c r="G1692" s="145"/>
      <c r="H1692" s="145"/>
      <c r="I1692" s="145"/>
      <c r="J1692" s="145"/>
      <c r="K1692" s="145"/>
      <c r="L1692" s="145"/>
      <c r="M1692" s="145"/>
      <c r="N1692" s="148"/>
      <c r="O1692" s="149"/>
    </row>
    <row r="1693" spans="1:15">
      <c r="A1693" s="80"/>
      <c r="B1693" s="39" t="str">
        <f>'Gene Table'!E1693</f>
        <v>hsa-miR-4759</v>
      </c>
      <c r="C1693" s="39" t="str">
        <f>'Gene Table'!B1693</f>
        <v>G11</v>
      </c>
      <c r="D1693" s="145"/>
      <c r="E1693" s="145"/>
      <c r="F1693" s="145"/>
      <c r="G1693" s="145"/>
      <c r="H1693" s="145"/>
      <c r="I1693" s="145"/>
      <c r="J1693" s="145"/>
      <c r="K1693" s="145"/>
      <c r="L1693" s="145"/>
      <c r="M1693" s="145"/>
      <c r="N1693" s="148"/>
      <c r="O1693" s="149"/>
    </row>
    <row r="1694" spans="1:15">
      <c r="A1694" s="80"/>
      <c r="B1694" s="39" t="str">
        <f>'Gene Table'!E1694</f>
        <v>hsa-miR-5001-3p</v>
      </c>
      <c r="C1694" s="39" t="str">
        <f>'Gene Table'!B1694</f>
        <v>G12</v>
      </c>
      <c r="D1694" s="145"/>
      <c r="E1694" s="145"/>
      <c r="F1694" s="145"/>
      <c r="G1694" s="145"/>
      <c r="H1694" s="145"/>
      <c r="I1694" s="145"/>
      <c r="J1694" s="145"/>
      <c r="K1694" s="145"/>
      <c r="L1694" s="145"/>
      <c r="M1694" s="145"/>
      <c r="N1694" s="148"/>
      <c r="O1694" s="149"/>
    </row>
    <row r="1695" spans="1:15">
      <c r="A1695" s="80"/>
      <c r="B1695" s="39" t="str">
        <f>'Gene Table'!E1695</f>
        <v>hsa-miR-4760-5p</v>
      </c>
      <c r="C1695" s="39" t="str">
        <f>'Gene Table'!B1695</f>
        <v>G13</v>
      </c>
      <c r="D1695" s="145"/>
      <c r="E1695" s="145"/>
      <c r="F1695" s="145"/>
      <c r="G1695" s="145"/>
      <c r="H1695" s="145"/>
      <c r="I1695" s="145"/>
      <c r="J1695" s="145"/>
      <c r="K1695" s="145"/>
      <c r="L1695" s="145"/>
      <c r="M1695" s="145"/>
      <c r="N1695" s="148"/>
      <c r="O1695" s="149"/>
    </row>
    <row r="1696" spans="1:15">
      <c r="A1696" s="80"/>
      <c r="B1696" s="39" t="str">
        <f>'Gene Table'!E1696</f>
        <v>hsa-miR-5002-5p</v>
      </c>
      <c r="C1696" s="39" t="str">
        <f>'Gene Table'!B1696</f>
        <v>G14</v>
      </c>
      <c r="D1696" s="145"/>
      <c r="E1696" s="145"/>
      <c r="F1696" s="145"/>
      <c r="G1696" s="145"/>
      <c r="H1696" s="145"/>
      <c r="I1696" s="145"/>
      <c r="J1696" s="145"/>
      <c r="K1696" s="145"/>
      <c r="L1696" s="145"/>
      <c r="M1696" s="145"/>
      <c r="N1696" s="148"/>
      <c r="O1696" s="149"/>
    </row>
    <row r="1697" spans="1:15">
      <c r="A1697" s="80"/>
      <c r="B1697" s="39" t="str">
        <f>'Gene Table'!E1697</f>
        <v>hsa-miR-4760-3p</v>
      </c>
      <c r="C1697" s="39" t="str">
        <f>'Gene Table'!B1697</f>
        <v>G15</v>
      </c>
      <c r="D1697" s="145"/>
      <c r="E1697" s="145"/>
      <c r="F1697" s="145"/>
      <c r="G1697" s="145"/>
      <c r="H1697" s="145"/>
      <c r="I1697" s="145"/>
      <c r="J1697" s="145"/>
      <c r="K1697" s="145"/>
      <c r="L1697" s="145"/>
      <c r="M1697" s="145"/>
      <c r="N1697" s="148"/>
      <c r="O1697" s="149"/>
    </row>
    <row r="1698" spans="1:15">
      <c r="A1698" s="80"/>
      <c r="B1698" s="39" t="str">
        <f>'Gene Table'!E1698</f>
        <v>hsa-miR-5002-3p</v>
      </c>
      <c r="C1698" s="39" t="str">
        <f>'Gene Table'!B1698</f>
        <v>G16</v>
      </c>
      <c r="D1698" s="145"/>
      <c r="E1698" s="145"/>
      <c r="F1698" s="145"/>
      <c r="G1698" s="145"/>
      <c r="H1698" s="145"/>
      <c r="I1698" s="145"/>
      <c r="J1698" s="145"/>
      <c r="K1698" s="145"/>
      <c r="L1698" s="145"/>
      <c r="M1698" s="145"/>
      <c r="N1698" s="148"/>
      <c r="O1698" s="149"/>
    </row>
    <row r="1699" spans="1:15">
      <c r="A1699" s="80"/>
      <c r="B1699" s="39" t="str">
        <f>'Gene Table'!E1699</f>
        <v>hsa-miR-4761-5p</v>
      </c>
      <c r="C1699" s="39" t="str">
        <f>'Gene Table'!B1699</f>
        <v>G17</v>
      </c>
      <c r="D1699" s="145"/>
      <c r="E1699" s="145"/>
      <c r="F1699" s="145"/>
      <c r="G1699" s="145"/>
      <c r="H1699" s="145"/>
      <c r="I1699" s="145"/>
      <c r="J1699" s="145"/>
      <c r="K1699" s="145"/>
      <c r="L1699" s="145"/>
      <c r="M1699" s="145"/>
      <c r="N1699" s="148"/>
      <c r="O1699" s="149"/>
    </row>
    <row r="1700" spans="1:15">
      <c r="A1700" s="80"/>
      <c r="B1700" s="39" t="str">
        <f>'Gene Table'!E1700</f>
        <v>hsa-miR-5003-5p</v>
      </c>
      <c r="C1700" s="39" t="str">
        <f>'Gene Table'!B1700</f>
        <v>G18</v>
      </c>
      <c r="D1700" s="145"/>
      <c r="E1700" s="145"/>
      <c r="F1700" s="145"/>
      <c r="G1700" s="145"/>
      <c r="H1700" s="145"/>
      <c r="I1700" s="145"/>
      <c r="J1700" s="145"/>
      <c r="K1700" s="145"/>
      <c r="L1700" s="145"/>
      <c r="M1700" s="145"/>
      <c r="N1700" s="148"/>
      <c r="O1700" s="149"/>
    </row>
    <row r="1701" spans="1:15">
      <c r="A1701" s="80"/>
      <c r="B1701" s="39" t="str">
        <f>'Gene Table'!E1701</f>
        <v>hsa-miR-4761-3p</v>
      </c>
      <c r="C1701" s="39" t="str">
        <f>'Gene Table'!B1701</f>
        <v>G19</v>
      </c>
      <c r="D1701" s="145"/>
      <c r="E1701" s="145"/>
      <c r="F1701" s="145"/>
      <c r="G1701" s="145"/>
      <c r="H1701" s="145"/>
      <c r="I1701" s="145"/>
      <c r="J1701" s="145"/>
      <c r="K1701" s="145"/>
      <c r="L1701" s="145"/>
      <c r="M1701" s="145"/>
      <c r="N1701" s="148"/>
      <c r="O1701" s="149"/>
    </row>
    <row r="1702" spans="1:15">
      <c r="A1702" s="80"/>
      <c r="B1702" s="39" t="str">
        <f>'Gene Table'!E1702</f>
        <v>hsa-miR-5003-3p</v>
      </c>
      <c r="C1702" s="39" t="str">
        <f>'Gene Table'!B1702</f>
        <v>G20</v>
      </c>
      <c r="D1702" s="145"/>
      <c r="E1702" s="145"/>
      <c r="F1702" s="145"/>
      <c r="G1702" s="145"/>
      <c r="H1702" s="145"/>
      <c r="I1702" s="145"/>
      <c r="J1702" s="145"/>
      <c r="K1702" s="145"/>
      <c r="L1702" s="145"/>
      <c r="M1702" s="145"/>
      <c r="N1702" s="148"/>
      <c r="O1702" s="149"/>
    </row>
    <row r="1703" spans="1:15">
      <c r="A1703" s="80"/>
      <c r="B1703" s="39" t="str">
        <f>'Gene Table'!E1703</f>
        <v>hsa-miR-4762-5p</v>
      </c>
      <c r="C1703" s="39" t="str">
        <f>'Gene Table'!B1703</f>
        <v>G21</v>
      </c>
      <c r="D1703" s="145"/>
      <c r="E1703" s="145"/>
      <c r="F1703" s="145"/>
      <c r="G1703" s="145"/>
      <c r="H1703" s="145"/>
      <c r="I1703" s="145"/>
      <c r="J1703" s="145"/>
      <c r="K1703" s="145"/>
      <c r="L1703" s="145"/>
      <c r="M1703" s="145"/>
      <c r="N1703" s="148"/>
      <c r="O1703" s="149"/>
    </row>
    <row r="1704" spans="1:15">
      <c r="A1704" s="80"/>
      <c r="B1704" s="39" t="str">
        <f>'Gene Table'!E1704</f>
        <v>hsa-miR-5004-5p</v>
      </c>
      <c r="C1704" s="39" t="str">
        <f>'Gene Table'!B1704</f>
        <v>G22</v>
      </c>
      <c r="D1704" s="145"/>
      <c r="E1704" s="145"/>
      <c r="F1704" s="145"/>
      <c r="G1704" s="145"/>
      <c r="H1704" s="145"/>
      <c r="I1704" s="145"/>
      <c r="J1704" s="145"/>
      <c r="K1704" s="145"/>
      <c r="L1704" s="145"/>
      <c r="M1704" s="145"/>
      <c r="N1704" s="148"/>
      <c r="O1704" s="149"/>
    </row>
    <row r="1705" spans="1:15">
      <c r="A1705" s="80"/>
      <c r="B1705" s="39" t="str">
        <f>'Gene Table'!E1705</f>
        <v>hsa-miR-4762-3p</v>
      </c>
      <c r="C1705" s="39" t="str">
        <f>'Gene Table'!B1705</f>
        <v>G23</v>
      </c>
      <c r="D1705" s="145"/>
      <c r="E1705" s="145"/>
      <c r="F1705" s="145"/>
      <c r="G1705" s="145"/>
      <c r="H1705" s="145"/>
      <c r="I1705" s="145"/>
      <c r="J1705" s="145"/>
      <c r="K1705" s="145"/>
      <c r="L1705" s="145"/>
      <c r="M1705" s="145"/>
      <c r="N1705" s="148"/>
      <c r="O1705" s="149"/>
    </row>
    <row r="1706" spans="1:15">
      <c r="A1706" s="80"/>
      <c r="B1706" s="39" t="str">
        <f>'Gene Table'!E1706</f>
        <v>hsa-miR-5004-3p</v>
      </c>
      <c r="C1706" s="39" t="str">
        <f>'Gene Table'!B1706</f>
        <v>G24</v>
      </c>
      <c r="D1706" s="145"/>
      <c r="E1706" s="145"/>
      <c r="F1706" s="145"/>
      <c r="G1706" s="145"/>
      <c r="H1706" s="145"/>
      <c r="I1706" s="145"/>
      <c r="J1706" s="145"/>
      <c r="K1706" s="145"/>
      <c r="L1706" s="145"/>
      <c r="M1706" s="145"/>
      <c r="N1706" s="148"/>
      <c r="O1706" s="149"/>
    </row>
    <row r="1707" spans="1:15">
      <c r="A1707" s="80"/>
      <c r="B1707" s="39" t="str">
        <f>'Gene Table'!E1707</f>
        <v>hsa-miR-548av-3p</v>
      </c>
      <c r="C1707" s="39" t="str">
        <f>'Gene Table'!B1707</f>
        <v>H01</v>
      </c>
      <c r="D1707" s="145"/>
      <c r="E1707" s="145"/>
      <c r="F1707" s="145"/>
      <c r="G1707" s="145"/>
      <c r="H1707" s="145"/>
      <c r="I1707" s="145"/>
      <c r="J1707" s="145"/>
      <c r="K1707" s="145"/>
      <c r="L1707" s="145"/>
      <c r="M1707" s="145"/>
      <c r="N1707" s="148"/>
      <c r="O1707" s="149"/>
    </row>
    <row r="1708" spans="1:15">
      <c r="A1708" s="80"/>
      <c r="B1708" s="39">
        <f>'Gene Table'!E1708</f>
        <v>0</v>
      </c>
      <c r="C1708" s="39" t="str">
        <f>'Gene Table'!B1708</f>
        <v>H02</v>
      </c>
      <c r="D1708" s="145"/>
      <c r="E1708" s="145"/>
      <c r="F1708" s="145"/>
      <c r="G1708" s="145"/>
      <c r="H1708" s="145"/>
      <c r="I1708" s="145"/>
      <c r="J1708" s="145"/>
      <c r="K1708" s="145"/>
      <c r="L1708" s="145"/>
      <c r="M1708" s="145"/>
      <c r="N1708" s="148"/>
      <c r="O1708" s="149"/>
    </row>
    <row r="1709" spans="1:15">
      <c r="A1709" s="80"/>
      <c r="B1709" s="39" t="str">
        <f>'Gene Table'!E1709</f>
        <v>hsa-miR-5681a</v>
      </c>
      <c r="C1709" s="39" t="str">
        <f>'Gene Table'!B1709</f>
        <v>H03</v>
      </c>
      <c r="D1709" s="145"/>
      <c r="E1709" s="145"/>
      <c r="F1709" s="145"/>
      <c r="G1709" s="145"/>
      <c r="H1709" s="145"/>
      <c r="I1709" s="145"/>
      <c r="J1709" s="145"/>
      <c r="K1709" s="145"/>
      <c r="L1709" s="145"/>
      <c r="M1709" s="145"/>
      <c r="N1709" s="148"/>
      <c r="O1709" s="149"/>
    </row>
    <row r="1710" spans="1:15">
      <c r="A1710" s="80"/>
      <c r="B1710" s="39">
        <f>'Gene Table'!E1710</f>
        <v>0</v>
      </c>
      <c r="C1710" s="39" t="str">
        <f>'Gene Table'!B1710</f>
        <v>H04</v>
      </c>
      <c r="D1710" s="145"/>
      <c r="E1710" s="145"/>
      <c r="F1710" s="145"/>
      <c r="G1710" s="145"/>
      <c r="H1710" s="145"/>
      <c r="I1710" s="145"/>
      <c r="J1710" s="145"/>
      <c r="K1710" s="145"/>
      <c r="L1710" s="145"/>
      <c r="M1710" s="145"/>
      <c r="N1710" s="148"/>
      <c r="O1710" s="149"/>
    </row>
    <row r="1711" spans="1:15">
      <c r="A1711" s="80"/>
      <c r="B1711" s="39" t="str">
        <f>'Gene Table'!E1711</f>
        <v>hsa-miR-5682</v>
      </c>
      <c r="C1711" s="39" t="str">
        <f>'Gene Table'!B1711</f>
        <v>H05</v>
      </c>
      <c r="D1711" s="145"/>
      <c r="E1711" s="145"/>
      <c r="F1711" s="145"/>
      <c r="G1711" s="145"/>
      <c r="H1711" s="145"/>
      <c r="I1711" s="145"/>
      <c r="J1711" s="145"/>
      <c r="K1711" s="145"/>
      <c r="L1711" s="145"/>
      <c r="M1711" s="145"/>
      <c r="N1711" s="148"/>
      <c r="O1711" s="149"/>
    </row>
    <row r="1712" spans="1:15">
      <c r="A1712" s="80"/>
      <c r="B1712" s="39">
        <f>'Gene Table'!E1712</f>
        <v>0</v>
      </c>
      <c r="C1712" s="39" t="str">
        <f>'Gene Table'!B1712</f>
        <v>H06</v>
      </c>
      <c r="D1712" s="145"/>
      <c r="E1712" s="145"/>
      <c r="F1712" s="145"/>
      <c r="G1712" s="145"/>
      <c r="H1712" s="145"/>
      <c r="I1712" s="145"/>
      <c r="J1712" s="145"/>
      <c r="K1712" s="145"/>
      <c r="L1712" s="145"/>
      <c r="M1712" s="145"/>
      <c r="N1712" s="148"/>
      <c r="O1712" s="149"/>
    </row>
    <row r="1713" spans="1:15">
      <c r="A1713" s="80"/>
      <c r="B1713" s="39" t="str">
        <f>'Gene Table'!E1713</f>
        <v>hsa-miR-548aw</v>
      </c>
      <c r="C1713" s="39" t="str">
        <f>'Gene Table'!B1713</f>
        <v>H07</v>
      </c>
      <c r="D1713" s="145"/>
      <c r="E1713" s="145"/>
      <c r="F1713" s="145"/>
      <c r="G1713" s="145"/>
      <c r="H1713" s="145"/>
      <c r="I1713" s="145"/>
      <c r="J1713" s="145"/>
      <c r="K1713" s="145"/>
      <c r="L1713" s="145"/>
      <c r="M1713" s="145"/>
      <c r="N1713" s="148"/>
      <c r="O1713" s="149"/>
    </row>
    <row r="1714" spans="1:15">
      <c r="A1714" s="80"/>
      <c r="B1714" s="39">
        <f>'Gene Table'!E1714</f>
        <v>0</v>
      </c>
      <c r="C1714" s="39" t="str">
        <f>'Gene Table'!B1714</f>
        <v>H08</v>
      </c>
      <c r="D1714" s="145"/>
      <c r="E1714" s="145"/>
      <c r="F1714" s="145"/>
      <c r="G1714" s="145"/>
      <c r="H1714" s="145"/>
      <c r="I1714" s="145"/>
      <c r="J1714" s="145"/>
      <c r="K1714" s="145"/>
      <c r="L1714" s="145"/>
      <c r="M1714" s="145"/>
      <c r="N1714" s="148"/>
      <c r="O1714" s="149"/>
    </row>
    <row r="1715" spans="1:15">
      <c r="A1715" s="80"/>
      <c r="B1715" s="39" t="str">
        <f>'Gene Table'!E1715</f>
        <v>hsa-miR-5683</v>
      </c>
      <c r="C1715" s="39" t="str">
        <f>'Gene Table'!B1715</f>
        <v>H09</v>
      </c>
      <c r="D1715" s="145"/>
      <c r="E1715" s="145"/>
      <c r="F1715" s="145"/>
      <c r="G1715" s="145"/>
      <c r="H1715" s="145"/>
      <c r="I1715" s="145"/>
      <c r="J1715" s="145"/>
      <c r="K1715" s="145"/>
      <c r="L1715" s="145"/>
      <c r="M1715" s="145"/>
      <c r="N1715" s="148"/>
      <c r="O1715" s="149"/>
    </row>
    <row r="1716" spans="1:15">
      <c r="A1716" s="80"/>
      <c r="B1716" s="39">
        <f>'Gene Table'!E1716</f>
        <v>0</v>
      </c>
      <c r="C1716" s="39" t="str">
        <f>'Gene Table'!B1716</f>
        <v>H10</v>
      </c>
      <c r="D1716" s="145"/>
      <c r="E1716" s="145"/>
      <c r="F1716" s="145"/>
      <c r="G1716" s="145"/>
      <c r="H1716" s="145"/>
      <c r="I1716" s="145"/>
      <c r="J1716" s="145"/>
      <c r="K1716" s="145"/>
      <c r="L1716" s="145"/>
      <c r="M1716" s="145"/>
      <c r="N1716" s="148"/>
      <c r="O1716" s="149"/>
    </row>
    <row r="1717" spans="1:15">
      <c r="A1717" s="80"/>
      <c r="B1717" s="39" t="str">
        <f>'Gene Table'!E1717</f>
        <v>hsa-miR-5684</v>
      </c>
      <c r="C1717" s="39" t="str">
        <f>'Gene Table'!B1717</f>
        <v>H11</v>
      </c>
      <c r="D1717" s="145"/>
      <c r="E1717" s="145"/>
      <c r="F1717" s="145"/>
      <c r="G1717" s="145"/>
      <c r="H1717" s="145"/>
      <c r="I1717" s="145"/>
      <c r="J1717" s="145"/>
      <c r="K1717" s="145"/>
      <c r="L1717" s="145"/>
      <c r="M1717" s="145"/>
      <c r="N1717" s="148"/>
      <c r="O1717" s="149"/>
    </row>
    <row r="1718" spans="1:15">
      <c r="A1718" s="80"/>
      <c r="B1718" s="39">
        <f>'Gene Table'!E1718</f>
        <v>0</v>
      </c>
      <c r="C1718" s="39" t="str">
        <f>'Gene Table'!B1718</f>
        <v>H12</v>
      </c>
      <c r="D1718" s="145"/>
      <c r="E1718" s="145"/>
      <c r="F1718" s="145"/>
      <c r="G1718" s="145"/>
      <c r="H1718" s="145"/>
      <c r="I1718" s="145"/>
      <c r="J1718" s="145"/>
      <c r="K1718" s="145"/>
      <c r="L1718" s="145"/>
      <c r="M1718" s="145"/>
      <c r="N1718" s="148"/>
      <c r="O1718" s="149"/>
    </row>
    <row r="1719" spans="1:15">
      <c r="A1719" s="80"/>
      <c r="B1719" s="39" t="str">
        <f>'Gene Table'!E1719</f>
        <v>hsa-miR-548ax</v>
      </c>
      <c r="C1719" s="39" t="str">
        <f>'Gene Table'!B1719</f>
        <v>H13</v>
      </c>
      <c r="D1719" s="145"/>
      <c r="E1719" s="145"/>
      <c r="F1719" s="145"/>
      <c r="G1719" s="145"/>
      <c r="H1719" s="145"/>
      <c r="I1719" s="145"/>
      <c r="J1719" s="145"/>
      <c r="K1719" s="145"/>
      <c r="L1719" s="145"/>
      <c r="M1719" s="145"/>
      <c r="N1719" s="148"/>
      <c r="O1719" s="149"/>
    </row>
    <row r="1720" spans="1:15">
      <c r="A1720" s="80"/>
      <c r="B1720" s="39">
        <f>'Gene Table'!E1720</f>
        <v>0</v>
      </c>
      <c r="C1720" s="39" t="str">
        <f>'Gene Table'!B1720</f>
        <v>H14</v>
      </c>
      <c r="D1720" s="145"/>
      <c r="E1720" s="145"/>
      <c r="F1720" s="145"/>
      <c r="G1720" s="145"/>
      <c r="H1720" s="145"/>
      <c r="I1720" s="145"/>
      <c r="J1720" s="145"/>
      <c r="K1720" s="145"/>
      <c r="L1720" s="145"/>
      <c r="M1720" s="145"/>
      <c r="N1720" s="148"/>
      <c r="O1720" s="149"/>
    </row>
    <row r="1721" spans="1:15">
      <c r="A1721" s="80"/>
      <c r="B1721" s="39" t="str">
        <f>'Gene Table'!E1721</f>
        <v>hsa-miR-5685</v>
      </c>
      <c r="C1721" s="39" t="str">
        <f>'Gene Table'!B1721</f>
        <v>H15</v>
      </c>
      <c r="D1721" s="145"/>
      <c r="E1721" s="145"/>
      <c r="F1721" s="145"/>
      <c r="G1721" s="145"/>
      <c r="H1721" s="145"/>
      <c r="I1721" s="145"/>
      <c r="J1721" s="145"/>
      <c r="K1721" s="145"/>
      <c r="L1721" s="145"/>
      <c r="M1721" s="145"/>
      <c r="N1721" s="148"/>
      <c r="O1721" s="149"/>
    </row>
    <row r="1722" spans="1:15">
      <c r="A1722" s="80"/>
      <c r="B1722" s="39">
        <f>'Gene Table'!E1722</f>
        <v>0</v>
      </c>
      <c r="C1722" s="39" t="str">
        <f>'Gene Table'!B1722</f>
        <v>H16</v>
      </c>
      <c r="D1722" s="145"/>
      <c r="E1722" s="145"/>
      <c r="F1722" s="145"/>
      <c r="G1722" s="145"/>
      <c r="H1722" s="145"/>
      <c r="I1722" s="145"/>
      <c r="J1722" s="145"/>
      <c r="K1722" s="145"/>
      <c r="L1722" s="145"/>
      <c r="M1722" s="145"/>
      <c r="N1722" s="148"/>
      <c r="O1722" s="149"/>
    </row>
    <row r="1723" spans="1:15">
      <c r="A1723" s="80"/>
      <c r="B1723" s="39" t="str">
        <f>'Gene Table'!E1723</f>
        <v>hsa-miR-5692c</v>
      </c>
      <c r="C1723" s="39" t="str">
        <f>'Gene Table'!B1723</f>
        <v>H17</v>
      </c>
      <c r="D1723" s="145"/>
      <c r="E1723" s="145"/>
      <c r="F1723" s="145"/>
      <c r="G1723" s="145"/>
      <c r="H1723" s="145"/>
      <c r="I1723" s="145"/>
      <c r="J1723" s="145"/>
      <c r="K1723" s="145"/>
      <c r="L1723" s="145"/>
      <c r="M1723" s="145"/>
      <c r="N1723" s="148"/>
      <c r="O1723" s="149"/>
    </row>
    <row r="1724" spans="1:15">
      <c r="A1724" s="80"/>
      <c r="B1724" s="39">
        <f>'Gene Table'!E1724</f>
        <v>0</v>
      </c>
      <c r="C1724" s="39" t="str">
        <f>'Gene Table'!B1724</f>
        <v>H18</v>
      </c>
      <c r="D1724" s="145"/>
      <c r="E1724" s="145"/>
      <c r="F1724" s="145"/>
      <c r="G1724" s="145"/>
      <c r="H1724" s="145"/>
      <c r="I1724" s="145"/>
      <c r="J1724" s="145"/>
      <c r="K1724" s="145"/>
      <c r="L1724" s="145"/>
      <c r="M1724" s="145"/>
      <c r="N1724" s="148"/>
      <c r="O1724" s="149"/>
    </row>
    <row r="1725" spans="1:15">
      <c r="A1725" s="80"/>
      <c r="B1725" s="39" t="str">
        <f>'Gene Table'!E1725</f>
        <v>hsa-miR-5686</v>
      </c>
      <c r="C1725" s="39" t="str">
        <f>'Gene Table'!B1725</f>
        <v>H19</v>
      </c>
      <c r="D1725" s="145"/>
      <c r="E1725" s="145"/>
      <c r="F1725" s="145"/>
      <c r="G1725" s="145"/>
      <c r="H1725" s="145"/>
      <c r="I1725" s="145"/>
      <c r="J1725" s="145"/>
      <c r="K1725" s="145"/>
      <c r="L1725" s="145"/>
      <c r="M1725" s="145"/>
      <c r="N1725" s="148"/>
      <c r="O1725" s="149"/>
    </row>
    <row r="1726" spans="1:15">
      <c r="A1726" s="80"/>
      <c r="B1726" s="39">
        <f>'Gene Table'!E1726</f>
        <v>0</v>
      </c>
      <c r="C1726" s="39" t="str">
        <f>'Gene Table'!B1726</f>
        <v>H20</v>
      </c>
      <c r="D1726" s="145"/>
      <c r="E1726" s="145"/>
      <c r="F1726" s="145"/>
      <c r="G1726" s="145"/>
      <c r="H1726" s="145"/>
      <c r="I1726" s="145"/>
      <c r="J1726" s="145"/>
      <c r="K1726" s="145"/>
      <c r="L1726" s="145"/>
      <c r="M1726" s="145"/>
      <c r="N1726" s="148"/>
      <c r="O1726" s="149"/>
    </row>
    <row r="1727" spans="1:15">
      <c r="A1727" s="80"/>
      <c r="B1727" s="39" t="str">
        <f>'Gene Table'!E1727</f>
        <v>hsa-miR-5687</v>
      </c>
      <c r="C1727" s="39" t="str">
        <f>'Gene Table'!B1727</f>
        <v>H21</v>
      </c>
      <c r="D1727" s="145"/>
      <c r="E1727" s="145"/>
      <c r="F1727" s="145"/>
      <c r="G1727" s="145"/>
      <c r="H1727" s="145"/>
      <c r="I1727" s="145"/>
      <c r="J1727" s="145"/>
      <c r="K1727" s="145"/>
      <c r="L1727" s="145"/>
      <c r="M1727" s="145"/>
      <c r="N1727" s="148"/>
      <c r="O1727" s="149"/>
    </row>
    <row r="1728" spans="1:15">
      <c r="A1728" s="80"/>
      <c r="B1728" s="39">
        <f>'Gene Table'!E1728</f>
        <v>0</v>
      </c>
      <c r="C1728" s="39" t="str">
        <f>'Gene Table'!B1728</f>
        <v>H22</v>
      </c>
      <c r="D1728" s="145"/>
      <c r="E1728" s="145"/>
      <c r="F1728" s="145"/>
      <c r="G1728" s="145"/>
      <c r="H1728" s="145"/>
      <c r="I1728" s="145"/>
      <c r="J1728" s="145"/>
      <c r="K1728" s="145"/>
      <c r="L1728" s="145"/>
      <c r="M1728" s="145"/>
      <c r="N1728" s="148"/>
      <c r="O1728" s="149"/>
    </row>
    <row r="1729" spans="1:15">
      <c r="A1729" s="80"/>
      <c r="B1729" s="39" t="str">
        <f>'Gene Table'!E1729</f>
        <v>hsa-miR-5688</v>
      </c>
      <c r="C1729" s="39" t="str">
        <f>'Gene Table'!B1729</f>
        <v>H23</v>
      </c>
      <c r="D1729" s="145"/>
      <c r="E1729" s="145"/>
      <c r="F1729" s="145"/>
      <c r="G1729" s="145"/>
      <c r="H1729" s="145"/>
      <c r="I1729" s="145"/>
      <c r="J1729" s="145"/>
      <c r="K1729" s="145"/>
      <c r="L1729" s="145"/>
      <c r="M1729" s="145"/>
      <c r="N1729" s="148"/>
      <c r="O1729" s="149"/>
    </row>
    <row r="1730" spans="1:15">
      <c r="A1730" s="80"/>
      <c r="B1730" s="39">
        <f>'Gene Table'!E1730</f>
        <v>0</v>
      </c>
      <c r="C1730" s="39" t="str">
        <f>'Gene Table'!B1730</f>
        <v>H24</v>
      </c>
      <c r="D1730" s="145"/>
      <c r="E1730" s="145"/>
      <c r="F1730" s="145"/>
      <c r="G1730" s="145"/>
      <c r="H1730" s="145"/>
      <c r="I1730" s="145"/>
      <c r="J1730" s="145"/>
      <c r="K1730" s="145"/>
      <c r="L1730" s="145"/>
      <c r="M1730" s="145"/>
      <c r="N1730" s="148"/>
      <c r="O1730" s="149"/>
    </row>
    <row r="1731" spans="1:15">
      <c r="A1731" s="80"/>
      <c r="B1731" s="39" t="str">
        <f>'Gene Table'!E1731</f>
        <v>hsa-miR-4763-5p</v>
      </c>
      <c r="C1731" s="39" t="str">
        <f>'Gene Table'!B1731</f>
        <v>I01</v>
      </c>
      <c r="D1731" s="145"/>
      <c r="E1731" s="145"/>
      <c r="F1731" s="145"/>
      <c r="G1731" s="145"/>
      <c r="H1731" s="145"/>
      <c r="I1731" s="145"/>
      <c r="J1731" s="145"/>
      <c r="K1731" s="145"/>
      <c r="L1731" s="145"/>
      <c r="M1731" s="145"/>
      <c r="N1731" s="148"/>
      <c r="O1731" s="149"/>
    </row>
    <row r="1732" spans="1:15">
      <c r="A1732" s="80"/>
      <c r="B1732" s="39" t="str">
        <f>'Gene Table'!E1732</f>
        <v>hsa-miR-548ao-5p</v>
      </c>
      <c r="C1732" s="39" t="str">
        <f>'Gene Table'!B1732</f>
        <v>I02</v>
      </c>
      <c r="D1732" s="145"/>
      <c r="E1732" s="145"/>
      <c r="F1732" s="145"/>
      <c r="G1732" s="145"/>
      <c r="H1732" s="145"/>
      <c r="I1732" s="145"/>
      <c r="J1732" s="145"/>
      <c r="K1732" s="145"/>
      <c r="L1732" s="145"/>
      <c r="M1732" s="145"/>
      <c r="N1732" s="148"/>
      <c r="O1732" s="149"/>
    </row>
    <row r="1733" spans="1:15">
      <c r="A1733" s="80"/>
      <c r="B1733" s="39" t="str">
        <f>'Gene Table'!E1733</f>
        <v>hsa-miR-4763-3p</v>
      </c>
      <c r="C1733" s="39" t="str">
        <f>'Gene Table'!B1733</f>
        <v>I03</v>
      </c>
      <c r="D1733" s="145"/>
      <c r="E1733" s="145"/>
      <c r="F1733" s="145"/>
      <c r="G1733" s="145"/>
      <c r="H1733" s="145"/>
      <c r="I1733" s="145"/>
      <c r="J1733" s="145"/>
      <c r="K1733" s="145"/>
      <c r="L1733" s="145"/>
      <c r="M1733" s="145"/>
      <c r="N1733" s="148"/>
      <c r="O1733" s="149"/>
    </row>
    <row r="1734" spans="1:15">
      <c r="A1734" s="80"/>
      <c r="B1734" s="39" t="str">
        <f>'Gene Table'!E1734</f>
        <v>hsa-miR-548ao-3p</v>
      </c>
      <c r="C1734" s="39" t="str">
        <f>'Gene Table'!B1734</f>
        <v>I04</v>
      </c>
      <c r="D1734" s="145"/>
      <c r="E1734" s="145"/>
      <c r="F1734" s="145"/>
      <c r="G1734" s="145"/>
      <c r="H1734" s="145"/>
      <c r="I1734" s="145"/>
      <c r="J1734" s="145"/>
      <c r="K1734" s="145"/>
      <c r="L1734" s="145"/>
      <c r="M1734" s="145"/>
      <c r="N1734" s="148"/>
      <c r="O1734" s="149"/>
    </row>
    <row r="1735" spans="1:15">
      <c r="A1735" s="80"/>
      <c r="B1735" s="39" t="str">
        <f>'Gene Table'!E1735</f>
        <v>hsa-miR-4764-5p</v>
      </c>
      <c r="C1735" s="39" t="str">
        <f>'Gene Table'!B1735</f>
        <v>I05</v>
      </c>
      <c r="D1735" s="145"/>
      <c r="E1735" s="145"/>
      <c r="F1735" s="145"/>
      <c r="G1735" s="145"/>
      <c r="H1735" s="145"/>
      <c r="I1735" s="145"/>
      <c r="J1735" s="145"/>
      <c r="K1735" s="145"/>
      <c r="L1735" s="145"/>
      <c r="M1735" s="145"/>
      <c r="N1735" s="148"/>
      <c r="O1735" s="149"/>
    </row>
    <row r="1736" spans="1:15">
      <c r="A1736" s="80"/>
      <c r="B1736" s="39" t="str">
        <f>'Gene Table'!E1736</f>
        <v>hsa-miR-5006-5p</v>
      </c>
      <c r="C1736" s="39" t="str">
        <f>'Gene Table'!B1736</f>
        <v>I06</v>
      </c>
      <c r="D1736" s="145"/>
      <c r="E1736" s="145"/>
      <c r="F1736" s="145"/>
      <c r="G1736" s="145"/>
      <c r="H1736" s="145"/>
      <c r="I1736" s="145"/>
      <c r="J1736" s="145"/>
      <c r="K1736" s="145"/>
      <c r="L1736" s="145"/>
      <c r="M1736" s="145"/>
      <c r="N1736" s="148"/>
      <c r="O1736" s="149"/>
    </row>
    <row r="1737" spans="1:15">
      <c r="A1737" s="80"/>
      <c r="B1737" s="39" t="str">
        <f>'Gene Table'!E1737</f>
        <v>hsa-miR-4764-3p</v>
      </c>
      <c r="C1737" s="39" t="str">
        <f>'Gene Table'!B1737</f>
        <v>I07</v>
      </c>
      <c r="D1737" s="145"/>
      <c r="E1737" s="145"/>
      <c r="F1737" s="145"/>
      <c r="G1737" s="145"/>
      <c r="H1737" s="145"/>
      <c r="I1737" s="145"/>
      <c r="J1737" s="145"/>
      <c r="K1737" s="145"/>
      <c r="L1737" s="145"/>
      <c r="M1737" s="145"/>
      <c r="N1737" s="148"/>
      <c r="O1737" s="149"/>
    </row>
    <row r="1738" spans="1:15">
      <c r="A1738" s="80"/>
      <c r="B1738" s="39" t="str">
        <f>'Gene Table'!E1738</f>
        <v>hsa-miR-5006-3p</v>
      </c>
      <c r="C1738" s="39" t="str">
        <f>'Gene Table'!B1738</f>
        <v>I08</v>
      </c>
      <c r="D1738" s="145"/>
      <c r="E1738" s="145"/>
      <c r="F1738" s="145"/>
      <c r="G1738" s="145"/>
      <c r="H1738" s="145"/>
      <c r="I1738" s="145"/>
      <c r="J1738" s="145"/>
      <c r="K1738" s="145"/>
      <c r="L1738" s="145"/>
      <c r="M1738" s="145"/>
      <c r="N1738" s="148"/>
      <c r="O1738" s="149"/>
    </row>
    <row r="1739" spans="1:15">
      <c r="A1739" s="80"/>
      <c r="B1739" s="39" t="str">
        <f>'Gene Table'!E1739</f>
        <v>hsa-miR-4766-5p</v>
      </c>
      <c r="C1739" s="39" t="str">
        <f>'Gene Table'!B1739</f>
        <v>I09</v>
      </c>
      <c r="D1739" s="145"/>
      <c r="E1739" s="145"/>
      <c r="F1739" s="145"/>
      <c r="G1739" s="145"/>
      <c r="H1739" s="145"/>
      <c r="I1739" s="145"/>
      <c r="J1739" s="145"/>
      <c r="K1739" s="145"/>
      <c r="L1739" s="145"/>
      <c r="M1739" s="145"/>
      <c r="N1739" s="148"/>
      <c r="O1739" s="149"/>
    </row>
    <row r="1740" spans="1:15">
      <c r="A1740" s="80"/>
      <c r="B1740" s="39" t="str">
        <f>'Gene Table'!E1740</f>
        <v>hsa-miR-5007-5p</v>
      </c>
      <c r="C1740" s="39" t="str">
        <f>'Gene Table'!B1740</f>
        <v>I10</v>
      </c>
      <c r="D1740" s="145"/>
      <c r="E1740" s="145"/>
      <c r="F1740" s="145"/>
      <c r="G1740" s="145"/>
      <c r="H1740" s="145"/>
      <c r="I1740" s="145"/>
      <c r="J1740" s="145"/>
      <c r="K1740" s="145"/>
      <c r="L1740" s="145"/>
      <c r="M1740" s="145"/>
      <c r="N1740" s="148"/>
      <c r="O1740" s="149"/>
    </row>
    <row r="1741" spans="1:15">
      <c r="A1741" s="80"/>
      <c r="B1741" s="39" t="str">
        <f>'Gene Table'!E1741</f>
        <v>hsa-miR-4766-3p</v>
      </c>
      <c r="C1741" s="39" t="str">
        <f>'Gene Table'!B1741</f>
        <v>I11</v>
      </c>
      <c r="D1741" s="145"/>
      <c r="E1741" s="145"/>
      <c r="F1741" s="145"/>
      <c r="G1741" s="145"/>
      <c r="H1741" s="145"/>
      <c r="I1741" s="145"/>
      <c r="J1741" s="145"/>
      <c r="K1741" s="145"/>
      <c r="L1741" s="145"/>
      <c r="M1741" s="145"/>
      <c r="N1741" s="148"/>
      <c r="O1741" s="149"/>
    </row>
    <row r="1742" spans="1:15">
      <c r="A1742" s="80"/>
      <c r="B1742" s="39" t="str">
        <f>'Gene Table'!E1742</f>
        <v>hsa-miR-5007-3p</v>
      </c>
      <c r="C1742" s="39" t="str">
        <f>'Gene Table'!B1742</f>
        <v>I12</v>
      </c>
      <c r="D1742" s="145"/>
      <c r="E1742" s="145"/>
      <c r="F1742" s="145"/>
      <c r="G1742" s="145"/>
      <c r="H1742" s="145"/>
      <c r="I1742" s="145"/>
      <c r="J1742" s="145"/>
      <c r="K1742" s="145"/>
      <c r="L1742" s="145"/>
      <c r="M1742" s="145"/>
      <c r="N1742" s="148"/>
      <c r="O1742" s="149"/>
    </row>
    <row r="1743" spans="1:15">
      <c r="A1743" s="80"/>
      <c r="B1743" s="39" t="str">
        <f>'Gene Table'!E1743</f>
        <v>hsa-miR-4767</v>
      </c>
      <c r="C1743" s="39" t="str">
        <f>'Gene Table'!B1743</f>
        <v>I13</v>
      </c>
      <c r="D1743" s="145"/>
      <c r="E1743" s="145"/>
      <c r="F1743" s="145"/>
      <c r="G1743" s="145"/>
      <c r="H1743" s="145"/>
      <c r="I1743" s="145"/>
      <c r="J1743" s="145"/>
      <c r="K1743" s="145"/>
      <c r="L1743" s="145"/>
      <c r="M1743" s="145"/>
      <c r="N1743" s="148"/>
      <c r="O1743" s="149"/>
    </row>
    <row r="1744" spans="1:15">
      <c r="A1744" s="80"/>
      <c r="B1744" s="39" t="str">
        <f>'Gene Table'!E1744</f>
        <v>hsa-miR-548ap-5p</v>
      </c>
      <c r="C1744" s="39" t="str">
        <f>'Gene Table'!B1744</f>
        <v>I14</v>
      </c>
      <c r="D1744" s="145"/>
      <c r="E1744" s="145"/>
      <c r="F1744" s="145"/>
      <c r="G1744" s="145"/>
      <c r="H1744" s="145"/>
      <c r="I1744" s="145"/>
      <c r="J1744" s="145"/>
      <c r="K1744" s="145"/>
      <c r="L1744" s="145"/>
      <c r="M1744" s="145"/>
      <c r="N1744" s="148"/>
      <c r="O1744" s="149"/>
    </row>
    <row r="1745" spans="1:15">
      <c r="A1745" s="80"/>
      <c r="B1745" s="39" t="str">
        <f>'Gene Table'!E1745</f>
        <v>hsa-miR-4768-5p</v>
      </c>
      <c r="C1745" s="39" t="str">
        <f>'Gene Table'!B1745</f>
        <v>I15</v>
      </c>
      <c r="D1745" s="145"/>
      <c r="E1745" s="145"/>
      <c r="F1745" s="145"/>
      <c r="G1745" s="145"/>
      <c r="H1745" s="145"/>
      <c r="I1745" s="145"/>
      <c r="J1745" s="145"/>
      <c r="K1745" s="145"/>
      <c r="L1745" s="145"/>
      <c r="M1745" s="145"/>
      <c r="N1745" s="148"/>
      <c r="O1745" s="149"/>
    </row>
    <row r="1746" spans="1:15">
      <c r="A1746" s="80"/>
      <c r="B1746" s="39" t="str">
        <f>'Gene Table'!E1746</f>
        <v>hsa-miR-548ap-3p</v>
      </c>
      <c r="C1746" s="39" t="str">
        <f>'Gene Table'!B1746</f>
        <v>I16</v>
      </c>
      <c r="D1746" s="145"/>
      <c r="E1746" s="145"/>
      <c r="F1746" s="145"/>
      <c r="G1746" s="145"/>
      <c r="H1746" s="145"/>
      <c r="I1746" s="145"/>
      <c r="J1746" s="145"/>
      <c r="K1746" s="145"/>
      <c r="L1746" s="145"/>
      <c r="M1746" s="145"/>
      <c r="N1746" s="148"/>
      <c r="O1746" s="149"/>
    </row>
    <row r="1747" spans="1:15">
      <c r="A1747" s="80"/>
      <c r="B1747" s="39" t="str">
        <f>'Gene Table'!E1747</f>
        <v>hsa-miR-4768-3p</v>
      </c>
      <c r="C1747" s="39" t="str">
        <f>'Gene Table'!B1747</f>
        <v>I17</v>
      </c>
      <c r="D1747" s="145"/>
      <c r="E1747" s="145"/>
      <c r="F1747" s="145"/>
      <c r="G1747" s="145"/>
      <c r="H1747" s="145"/>
      <c r="I1747" s="145"/>
      <c r="J1747" s="145"/>
      <c r="K1747" s="145"/>
      <c r="L1747" s="145"/>
      <c r="M1747" s="145"/>
      <c r="N1747" s="148"/>
      <c r="O1747" s="149"/>
    </row>
    <row r="1748" spans="1:15">
      <c r="A1748" s="80"/>
      <c r="B1748" s="39" t="str">
        <f>'Gene Table'!E1748</f>
        <v>hsa-miR-5008-5p</v>
      </c>
      <c r="C1748" s="39" t="str">
        <f>'Gene Table'!B1748</f>
        <v>I18</v>
      </c>
      <c r="D1748" s="145"/>
      <c r="E1748" s="145"/>
      <c r="F1748" s="145"/>
      <c r="G1748" s="145"/>
      <c r="H1748" s="145"/>
      <c r="I1748" s="145"/>
      <c r="J1748" s="145"/>
      <c r="K1748" s="145"/>
      <c r="L1748" s="145"/>
      <c r="M1748" s="145"/>
      <c r="N1748" s="148"/>
      <c r="O1748" s="149"/>
    </row>
    <row r="1749" spans="1:15">
      <c r="A1749" s="80"/>
      <c r="B1749" s="39" t="str">
        <f>'Gene Table'!E1749</f>
        <v>hsa-miR-4769-5p</v>
      </c>
      <c r="C1749" s="39" t="str">
        <f>'Gene Table'!B1749</f>
        <v>I19</v>
      </c>
      <c r="D1749" s="145"/>
      <c r="E1749" s="145"/>
      <c r="F1749" s="145"/>
      <c r="G1749" s="145"/>
      <c r="H1749" s="145"/>
      <c r="I1749" s="145"/>
      <c r="J1749" s="145"/>
      <c r="K1749" s="145"/>
      <c r="L1749" s="145"/>
      <c r="M1749" s="145"/>
      <c r="N1749" s="148"/>
      <c r="O1749" s="149"/>
    </row>
    <row r="1750" spans="1:15">
      <c r="A1750" s="80"/>
      <c r="B1750" s="39" t="str">
        <f>'Gene Table'!E1750</f>
        <v>hsa-miR-5008-3p</v>
      </c>
      <c r="C1750" s="39" t="str">
        <f>'Gene Table'!B1750</f>
        <v>I20</v>
      </c>
      <c r="D1750" s="145"/>
      <c r="E1750" s="145"/>
      <c r="F1750" s="145"/>
      <c r="G1750" s="145"/>
      <c r="H1750" s="145"/>
      <c r="I1750" s="145"/>
      <c r="J1750" s="145"/>
      <c r="K1750" s="145"/>
      <c r="L1750" s="145"/>
      <c r="M1750" s="145"/>
      <c r="N1750" s="148"/>
      <c r="O1750" s="149"/>
    </row>
    <row r="1751" spans="1:15">
      <c r="A1751" s="80"/>
      <c r="B1751" s="39" t="str">
        <f>'Gene Table'!E1751</f>
        <v>hsa-miR-4770</v>
      </c>
      <c r="C1751" s="39" t="str">
        <f>'Gene Table'!B1751</f>
        <v>I21</v>
      </c>
      <c r="D1751" s="145"/>
      <c r="E1751" s="145"/>
      <c r="F1751" s="145"/>
      <c r="G1751" s="145"/>
      <c r="H1751" s="145"/>
      <c r="I1751" s="145"/>
      <c r="J1751" s="145"/>
      <c r="K1751" s="145"/>
      <c r="L1751" s="145"/>
      <c r="M1751" s="145"/>
      <c r="N1751" s="148"/>
      <c r="O1751" s="149"/>
    </row>
    <row r="1752" spans="1:15">
      <c r="A1752" s="80"/>
      <c r="B1752" s="39" t="str">
        <f>'Gene Table'!E1752</f>
        <v>hsa-miR-5009-5p</v>
      </c>
      <c r="C1752" s="39" t="str">
        <f>'Gene Table'!B1752</f>
        <v>I22</v>
      </c>
      <c r="D1752" s="145"/>
      <c r="E1752" s="145"/>
      <c r="F1752" s="145"/>
      <c r="G1752" s="145"/>
      <c r="H1752" s="145"/>
      <c r="I1752" s="145"/>
      <c r="J1752" s="145"/>
      <c r="K1752" s="145"/>
      <c r="L1752" s="145"/>
      <c r="M1752" s="145"/>
      <c r="N1752" s="148"/>
      <c r="O1752" s="149"/>
    </row>
    <row r="1753" spans="1:15">
      <c r="A1753" s="80"/>
      <c r="B1753" s="39" t="str">
        <f>'Gene Table'!E1753</f>
        <v>hsa-miR-4771</v>
      </c>
      <c r="C1753" s="39" t="str">
        <f>'Gene Table'!B1753</f>
        <v>I23</v>
      </c>
      <c r="D1753" s="145"/>
      <c r="E1753" s="145"/>
      <c r="F1753" s="145"/>
      <c r="G1753" s="145"/>
      <c r="H1753" s="145"/>
      <c r="I1753" s="145"/>
      <c r="J1753" s="145"/>
      <c r="K1753" s="145"/>
      <c r="L1753" s="145"/>
      <c r="M1753" s="145"/>
      <c r="N1753" s="148"/>
      <c r="O1753" s="149"/>
    </row>
    <row r="1754" spans="1:15">
      <c r="A1754" s="80"/>
      <c r="B1754" s="39" t="str">
        <f>'Gene Table'!E1754</f>
        <v>hsa-miR-5009-3p</v>
      </c>
      <c r="C1754" s="39" t="str">
        <f>'Gene Table'!B1754</f>
        <v>I24</v>
      </c>
      <c r="D1754" s="145"/>
      <c r="E1754" s="145"/>
      <c r="F1754" s="145"/>
      <c r="G1754" s="145"/>
      <c r="H1754" s="145"/>
      <c r="I1754" s="145"/>
      <c r="J1754" s="145"/>
      <c r="K1754" s="145"/>
      <c r="L1754" s="145"/>
      <c r="M1754" s="145"/>
      <c r="N1754" s="148"/>
      <c r="O1754" s="149"/>
    </row>
    <row r="1755" spans="1:15">
      <c r="A1755" s="80"/>
      <c r="B1755" s="39" t="str">
        <f>'Gene Table'!E1755</f>
        <v>hsa-miR-5681b</v>
      </c>
      <c r="C1755" s="39" t="str">
        <f>'Gene Table'!B1755</f>
        <v>J01</v>
      </c>
      <c r="D1755" s="145"/>
      <c r="E1755" s="145"/>
      <c r="F1755" s="145"/>
      <c r="G1755" s="145"/>
      <c r="H1755" s="145"/>
      <c r="I1755" s="145"/>
      <c r="J1755" s="145"/>
      <c r="K1755" s="145"/>
      <c r="L1755" s="145"/>
      <c r="M1755" s="145"/>
      <c r="N1755" s="148"/>
      <c r="O1755" s="149"/>
    </row>
    <row r="1756" spans="1:15">
      <c r="A1756" s="80"/>
      <c r="B1756" s="39">
        <f>'Gene Table'!E1756</f>
        <v>0</v>
      </c>
      <c r="C1756" s="39" t="str">
        <f>'Gene Table'!B1756</f>
        <v>J02</v>
      </c>
      <c r="D1756" s="145"/>
      <c r="E1756" s="145"/>
      <c r="F1756" s="145"/>
      <c r="G1756" s="145"/>
      <c r="H1756" s="145"/>
      <c r="I1756" s="145"/>
      <c r="J1756" s="145"/>
      <c r="K1756" s="145"/>
      <c r="L1756" s="145"/>
      <c r="M1756" s="145"/>
      <c r="N1756" s="148"/>
      <c r="O1756" s="149"/>
    </row>
    <row r="1757" spans="1:15">
      <c r="A1757" s="80"/>
      <c r="B1757" s="39" t="str">
        <f>'Gene Table'!E1757</f>
        <v>hsa-miR-5689</v>
      </c>
      <c r="C1757" s="39" t="str">
        <f>'Gene Table'!B1757</f>
        <v>J03</v>
      </c>
      <c r="D1757" s="145"/>
      <c r="E1757" s="145"/>
      <c r="F1757" s="145"/>
      <c r="G1757" s="145"/>
      <c r="H1757" s="145"/>
      <c r="I1757" s="145"/>
      <c r="J1757" s="145"/>
      <c r="K1757" s="145"/>
      <c r="L1757" s="145"/>
      <c r="M1757" s="145"/>
      <c r="N1757" s="148"/>
      <c r="O1757" s="149"/>
    </row>
    <row r="1758" spans="1:15">
      <c r="A1758" s="80"/>
      <c r="B1758" s="39">
        <f>'Gene Table'!E1758</f>
        <v>0</v>
      </c>
      <c r="C1758" s="39" t="str">
        <f>'Gene Table'!B1758</f>
        <v>J04</v>
      </c>
      <c r="D1758" s="145"/>
      <c r="E1758" s="145"/>
      <c r="F1758" s="145"/>
      <c r="G1758" s="145"/>
      <c r="H1758" s="145"/>
      <c r="I1758" s="145"/>
      <c r="J1758" s="145"/>
      <c r="K1758" s="145"/>
      <c r="L1758" s="145"/>
      <c r="M1758" s="145"/>
      <c r="N1758" s="148"/>
      <c r="O1758" s="149"/>
    </row>
    <row r="1759" spans="1:15">
      <c r="A1759" s="80"/>
      <c r="B1759" s="39" t="str">
        <f>'Gene Table'!E1759</f>
        <v>hsa-miR-5691</v>
      </c>
      <c r="C1759" s="39" t="str">
        <f>'Gene Table'!B1759</f>
        <v>J05</v>
      </c>
      <c r="D1759" s="145"/>
      <c r="E1759" s="145"/>
      <c r="F1759" s="145"/>
      <c r="G1759" s="145"/>
      <c r="H1759" s="145"/>
      <c r="I1759" s="145"/>
      <c r="J1759" s="145"/>
      <c r="K1759" s="145"/>
      <c r="L1759" s="145"/>
      <c r="M1759" s="145"/>
      <c r="N1759" s="148"/>
      <c r="O1759" s="149"/>
    </row>
    <row r="1760" spans="1:15">
      <c r="A1760" s="80"/>
      <c r="B1760" s="39">
        <f>'Gene Table'!E1760</f>
        <v>0</v>
      </c>
      <c r="C1760" s="39" t="str">
        <f>'Gene Table'!B1760</f>
        <v>J06</v>
      </c>
      <c r="D1760" s="145"/>
      <c r="E1760" s="145"/>
      <c r="F1760" s="145"/>
      <c r="G1760" s="145"/>
      <c r="H1760" s="145"/>
      <c r="I1760" s="145"/>
      <c r="J1760" s="145"/>
      <c r="K1760" s="145"/>
      <c r="L1760" s="145"/>
      <c r="M1760" s="145"/>
      <c r="N1760" s="148"/>
      <c r="O1760" s="149"/>
    </row>
    <row r="1761" spans="1:15">
      <c r="A1761" s="80"/>
      <c r="B1761" s="39" t="str">
        <f>'Gene Table'!E1761</f>
        <v>hsa-miR-4666b</v>
      </c>
      <c r="C1761" s="39" t="str">
        <f>'Gene Table'!B1761</f>
        <v>J07</v>
      </c>
      <c r="D1761" s="145"/>
      <c r="E1761" s="145"/>
      <c r="F1761" s="145"/>
      <c r="G1761" s="145"/>
      <c r="H1761" s="145"/>
      <c r="I1761" s="145"/>
      <c r="J1761" s="145"/>
      <c r="K1761" s="145"/>
      <c r="L1761" s="145"/>
      <c r="M1761" s="145"/>
      <c r="N1761" s="148"/>
      <c r="O1761" s="149"/>
    </row>
    <row r="1762" spans="1:15">
      <c r="A1762" s="80"/>
      <c r="B1762" s="39">
        <f>'Gene Table'!E1762</f>
        <v>0</v>
      </c>
      <c r="C1762" s="39" t="str">
        <f>'Gene Table'!B1762</f>
        <v>J08</v>
      </c>
      <c r="D1762" s="145"/>
      <c r="E1762" s="145"/>
      <c r="F1762" s="145"/>
      <c r="G1762" s="145"/>
      <c r="H1762" s="145"/>
      <c r="I1762" s="145"/>
      <c r="J1762" s="145"/>
      <c r="K1762" s="145"/>
      <c r="L1762" s="145"/>
      <c r="M1762" s="145"/>
      <c r="N1762" s="148"/>
      <c r="O1762" s="149"/>
    </row>
    <row r="1763" spans="1:15">
      <c r="A1763" s="80"/>
      <c r="B1763" s="39" t="str">
        <f>'Gene Table'!E1763</f>
        <v>hsa-miR-5693</v>
      </c>
      <c r="C1763" s="39" t="str">
        <f>'Gene Table'!B1763</f>
        <v>J09</v>
      </c>
      <c r="D1763" s="145"/>
      <c r="E1763" s="145"/>
      <c r="F1763" s="145"/>
      <c r="G1763" s="145"/>
      <c r="H1763" s="145"/>
      <c r="I1763" s="145"/>
      <c r="J1763" s="145"/>
      <c r="K1763" s="145"/>
      <c r="L1763" s="145"/>
      <c r="M1763" s="145"/>
      <c r="N1763" s="148"/>
      <c r="O1763" s="149"/>
    </row>
    <row r="1764" spans="1:15">
      <c r="A1764" s="80"/>
      <c r="B1764" s="39">
        <f>'Gene Table'!E1764</f>
        <v>0</v>
      </c>
      <c r="C1764" s="39" t="str">
        <f>'Gene Table'!B1764</f>
        <v>J10</v>
      </c>
      <c r="D1764" s="145"/>
      <c r="E1764" s="145"/>
      <c r="F1764" s="145"/>
      <c r="G1764" s="145"/>
      <c r="H1764" s="145"/>
      <c r="I1764" s="145"/>
      <c r="J1764" s="145"/>
      <c r="K1764" s="145"/>
      <c r="L1764" s="145"/>
      <c r="M1764" s="145"/>
      <c r="N1764" s="148"/>
      <c r="O1764" s="149"/>
    </row>
    <row r="1765" spans="1:15">
      <c r="A1765" s="80"/>
      <c r="B1765" s="39" t="str">
        <f>'Gene Table'!E1765</f>
        <v>hsa-miR-5694</v>
      </c>
      <c r="C1765" s="39" t="str">
        <f>'Gene Table'!B1765</f>
        <v>J11</v>
      </c>
      <c r="D1765" s="145"/>
      <c r="E1765" s="145"/>
      <c r="F1765" s="145"/>
      <c r="G1765" s="145"/>
      <c r="H1765" s="145"/>
      <c r="I1765" s="145"/>
      <c r="J1765" s="145"/>
      <c r="K1765" s="145"/>
      <c r="L1765" s="145"/>
      <c r="M1765" s="145"/>
      <c r="N1765" s="148"/>
      <c r="O1765" s="149"/>
    </row>
    <row r="1766" spans="1:15">
      <c r="A1766" s="80"/>
      <c r="B1766" s="39">
        <f>'Gene Table'!E1766</f>
        <v>0</v>
      </c>
      <c r="C1766" s="39" t="str">
        <f>'Gene Table'!B1766</f>
        <v>J12</v>
      </c>
      <c r="D1766" s="145"/>
      <c r="E1766" s="145"/>
      <c r="F1766" s="145"/>
      <c r="G1766" s="145"/>
      <c r="H1766" s="145"/>
      <c r="I1766" s="145"/>
      <c r="J1766" s="145"/>
      <c r="K1766" s="145"/>
      <c r="L1766" s="145"/>
      <c r="M1766" s="145"/>
      <c r="N1766" s="148"/>
      <c r="O1766" s="149"/>
    </row>
    <row r="1767" spans="1:15">
      <c r="A1767" s="80"/>
      <c r="B1767" s="39" t="str">
        <f>'Gene Table'!E1767</f>
        <v>hsa-miR-5695</v>
      </c>
      <c r="C1767" s="39" t="str">
        <f>'Gene Table'!B1767</f>
        <v>J13</v>
      </c>
      <c r="D1767" s="145"/>
      <c r="E1767" s="145"/>
      <c r="F1767" s="145"/>
      <c r="G1767" s="145"/>
      <c r="H1767" s="145"/>
      <c r="I1767" s="145"/>
      <c r="J1767" s="145"/>
      <c r="K1767" s="145"/>
      <c r="L1767" s="145"/>
      <c r="M1767" s="145"/>
      <c r="N1767" s="148"/>
      <c r="O1767" s="149"/>
    </row>
    <row r="1768" spans="1:15">
      <c r="A1768" s="80"/>
      <c r="B1768" s="39">
        <f>'Gene Table'!E1768</f>
        <v>0</v>
      </c>
      <c r="C1768" s="39" t="str">
        <f>'Gene Table'!B1768</f>
        <v>J14</v>
      </c>
      <c r="D1768" s="145"/>
      <c r="E1768" s="145"/>
      <c r="F1768" s="145"/>
      <c r="G1768" s="145"/>
      <c r="H1768" s="145"/>
      <c r="I1768" s="145"/>
      <c r="J1768" s="145"/>
      <c r="K1768" s="145"/>
      <c r="L1768" s="145"/>
      <c r="M1768" s="145"/>
      <c r="N1768" s="148"/>
      <c r="O1768" s="149"/>
    </row>
    <row r="1769" spans="1:15">
      <c r="A1769" s="80"/>
      <c r="B1769" s="39" t="str">
        <f>'Gene Table'!E1769</f>
        <v>hsa-miR-5696</v>
      </c>
      <c r="C1769" s="39" t="str">
        <f>'Gene Table'!B1769</f>
        <v>J15</v>
      </c>
      <c r="D1769" s="145"/>
      <c r="E1769" s="145"/>
      <c r="F1769" s="145"/>
      <c r="G1769" s="145"/>
      <c r="H1769" s="145"/>
      <c r="I1769" s="145"/>
      <c r="J1769" s="145"/>
      <c r="K1769" s="145"/>
      <c r="L1769" s="145"/>
      <c r="M1769" s="145"/>
      <c r="N1769" s="148"/>
      <c r="O1769" s="149"/>
    </row>
    <row r="1770" spans="1:15">
      <c r="A1770" s="80"/>
      <c r="B1770" s="39">
        <f>'Gene Table'!E1770</f>
        <v>0</v>
      </c>
      <c r="C1770" s="39" t="str">
        <f>'Gene Table'!B1770</f>
        <v>J16</v>
      </c>
      <c r="D1770" s="145"/>
      <c r="E1770" s="145"/>
      <c r="F1770" s="145"/>
      <c r="G1770" s="145"/>
      <c r="H1770" s="145"/>
      <c r="I1770" s="145"/>
      <c r="J1770" s="145"/>
      <c r="K1770" s="145"/>
      <c r="L1770" s="145"/>
      <c r="M1770" s="145"/>
      <c r="N1770" s="148"/>
      <c r="O1770" s="149"/>
    </row>
    <row r="1771" spans="1:15">
      <c r="A1771" s="80"/>
      <c r="B1771" s="39" t="str">
        <f>'Gene Table'!E1771</f>
        <v>hsa-miR-5697</v>
      </c>
      <c r="C1771" s="39" t="str">
        <f>'Gene Table'!B1771</f>
        <v>J17</v>
      </c>
      <c r="D1771" s="145"/>
      <c r="E1771" s="145"/>
      <c r="F1771" s="145"/>
      <c r="G1771" s="145"/>
      <c r="H1771" s="145"/>
      <c r="I1771" s="145"/>
      <c r="J1771" s="145"/>
      <c r="K1771" s="145"/>
      <c r="L1771" s="145"/>
      <c r="M1771" s="145"/>
      <c r="N1771" s="148"/>
      <c r="O1771" s="149"/>
    </row>
    <row r="1772" spans="1:15">
      <c r="A1772" s="80"/>
      <c r="B1772" s="39">
        <f>'Gene Table'!E1772</f>
        <v>0</v>
      </c>
      <c r="C1772" s="39" t="str">
        <f>'Gene Table'!B1772</f>
        <v>J18</v>
      </c>
      <c r="D1772" s="145"/>
      <c r="E1772" s="145"/>
      <c r="F1772" s="145"/>
      <c r="G1772" s="145"/>
      <c r="H1772" s="145"/>
      <c r="I1772" s="145"/>
      <c r="J1772" s="145"/>
      <c r="K1772" s="145"/>
      <c r="L1772" s="145"/>
      <c r="M1772" s="145"/>
      <c r="N1772" s="148"/>
      <c r="O1772" s="149"/>
    </row>
    <row r="1773" spans="1:15">
      <c r="A1773" s="80"/>
      <c r="B1773" s="39" t="str">
        <f>'Gene Table'!E1773</f>
        <v>hsa-miR-5698</v>
      </c>
      <c r="C1773" s="39" t="str">
        <f>'Gene Table'!B1773</f>
        <v>J19</v>
      </c>
      <c r="D1773" s="145"/>
      <c r="E1773" s="145"/>
      <c r="F1773" s="145"/>
      <c r="G1773" s="145"/>
      <c r="H1773" s="145"/>
      <c r="I1773" s="145"/>
      <c r="J1773" s="145"/>
      <c r="K1773" s="145"/>
      <c r="L1773" s="145"/>
      <c r="M1773" s="145"/>
      <c r="N1773" s="148"/>
      <c r="O1773" s="149"/>
    </row>
    <row r="1774" spans="1:15">
      <c r="A1774" s="80"/>
      <c r="B1774" s="39">
        <f>'Gene Table'!E1774</f>
        <v>0</v>
      </c>
      <c r="C1774" s="39" t="str">
        <f>'Gene Table'!B1774</f>
        <v>J20</v>
      </c>
      <c r="D1774" s="145"/>
      <c r="E1774" s="145"/>
      <c r="F1774" s="145"/>
      <c r="G1774" s="145"/>
      <c r="H1774" s="145"/>
      <c r="I1774" s="145"/>
      <c r="J1774" s="145"/>
      <c r="K1774" s="145"/>
      <c r="L1774" s="145"/>
      <c r="M1774" s="145"/>
      <c r="N1774" s="148"/>
      <c r="O1774" s="149"/>
    </row>
    <row r="1775" spans="1:15">
      <c r="A1775" s="80"/>
      <c r="B1775" s="39" t="str">
        <f>'Gene Table'!E1775</f>
        <v>hsa-miR-5699</v>
      </c>
      <c r="C1775" s="39" t="str">
        <f>'Gene Table'!B1775</f>
        <v>J21</v>
      </c>
      <c r="D1775" s="145"/>
      <c r="E1775" s="145"/>
      <c r="F1775" s="145"/>
      <c r="G1775" s="145"/>
      <c r="H1775" s="145"/>
      <c r="I1775" s="145"/>
      <c r="J1775" s="145"/>
      <c r="K1775" s="145"/>
      <c r="L1775" s="145"/>
      <c r="M1775" s="145"/>
      <c r="N1775" s="148"/>
      <c r="O1775" s="149"/>
    </row>
    <row r="1776" spans="1:15">
      <c r="A1776" s="80"/>
      <c r="B1776" s="39">
        <f>'Gene Table'!E1776</f>
        <v>0</v>
      </c>
      <c r="C1776" s="39" t="str">
        <f>'Gene Table'!B1776</f>
        <v>J22</v>
      </c>
      <c r="D1776" s="145"/>
      <c r="E1776" s="145"/>
      <c r="F1776" s="145"/>
      <c r="G1776" s="145"/>
      <c r="H1776" s="145"/>
      <c r="I1776" s="145"/>
      <c r="J1776" s="145"/>
      <c r="K1776" s="145"/>
      <c r="L1776" s="145"/>
      <c r="M1776" s="145"/>
      <c r="N1776" s="148"/>
      <c r="O1776" s="149"/>
    </row>
    <row r="1777" spans="1:15">
      <c r="A1777" s="80"/>
      <c r="B1777" s="39" t="str">
        <f>'Gene Table'!E1777</f>
        <v>hsa-miR-5700</v>
      </c>
      <c r="C1777" s="39" t="str">
        <f>'Gene Table'!B1777</f>
        <v>J23</v>
      </c>
      <c r="D1777" s="145"/>
      <c r="E1777" s="145"/>
      <c r="F1777" s="145"/>
      <c r="G1777" s="145"/>
      <c r="H1777" s="145"/>
      <c r="I1777" s="145"/>
      <c r="J1777" s="145"/>
      <c r="K1777" s="145"/>
      <c r="L1777" s="145"/>
      <c r="M1777" s="145"/>
      <c r="N1777" s="148"/>
      <c r="O1777" s="149"/>
    </row>
    <row r="1778" spans="1:15">
      <c r="A1778" s="80"/>
      <c r="B1778" s="39">
        <f>'Gene Table'!E1778</f>
        <v>0</v>
      </c>
      <c r="C1778" s="39" t="str">
        <f>'Gene Table'!B1778</f>
        <v>J24</v>
      </c>
      <c r="D1778" s="145"/>
      <c r="E1778" s="145"/>
      <c r="F1778" s="145"/>
      <c r="G1778" s="145"/>
      <c r="H1778" s="145"/>
      <c r="I1778" s="145"/>
      <c r="J1778" s="145"/>
      <c r="K1778" s="145"/>
      <c r="L1778" s="145"/>
      <c r="M1778" s="145"/>
      <c r="N1778" s="148"/>
      <c r="O1778" s="149"/>
    </row>
    <row r="1779" spans="1:15">
      <c r="A1779" s="80"/>
      <c r="B1779" s="39" t="str">
        <f>'Gene Table'!E1779</f>
        <v>hsa-miR-4772-5p</v>
      </c>
      <c r="C1779" s="39" t="str">
        <f>'Gene Table'!B1779</f>
        <v>K01</v>
      </c>
      <c r="D1779" s="145"/>
      <c r="E1779" s="145"/>
      <c r="F1779" s="145"/>
      <c r="G1779" s="145"/>
      <c r="H1779" s="145"/>
      <c r="I1779" s="145"/>
      <c r="J1779" s="145"/>
      <c r="K1779" s="145"/>
      <c r="L1779" s="145"/>
      <c r="M1779" s="145"/>
      <c r="N1779" s="148"/>
      <c r="O1779" s="149"/>
    </row>
    <row r="1780" spans="1:15">
      <c r="A1780" s="80"/>
      <c r="B1780" s="39" t="str">
        <f>'Gene Table'!E1780</f>
        <v>hsa-miR-5010-5p</v>
      </c>
      <c r="C1780" s="39" t="str">
        <f>'Gene Table'!B1780</f>
        <v>K02</v>
      </c>
      <c r="D1780" s="145"/>
      <c r="E1780" s="145"/>
      <c r="F1780" s="145"/>
      <c r="G1780" s="145"/>
      <c r="H1780" s="145"/>
      <c r="I1780" s="145"/>
      <c r="J1780" s="145"/>
      <c r="K1780" s="145"/>
      <c r="L1780" s="145"/>
      <c r="M1780" s="145"/>
      <c r="N1780" s="148"/>
      <c r="O1780" s="149"/>
    </row>
    <row r="1781" spans="1:15">
      <c r="A1781" s="80"/>
      <c r="B1781" s="39" t="str">
        <f>'Gene Table'!E1781</f>
        <v>hsa-miR-4772-3p</v>
      </c>
      <c r="C1781" s="39" t="str">
        <f>'Gene Table'!B1781</f>
        <v>K03</v>
      </c>
      <c r="D1781" s="145"/>
      <c r="E1781" s="145"/>
      <c r="F1781" s="145"/>
      <c r="G1781" s="145"/>
      <c r="H1781" s="145"/>
      <c r="I1781" s="145"/>
      <c r="J1781" s="145"/>
      <c r="K1781" s="145"/>
      <c r="L1781" s="145"/>
      <c r="M1781" s="145"/>
      <c r="N1781" s="148"/>
      <c r="O1781" s="149"/>
    </row>
    <row r="1782" spans="1:15">
      <c r="A1782" s="80"/>
      <c r="B1782" s="39" t="str">
        <f>'Gene Table'!E1782</f>
        <v>hsa-miR-5010-3p</v>
      </c>
      <c r="C1782" s="39" t="str">
        <f>'Gene Table'!B1782</f>
        <v>K04</v>
      </c>
      <c r="D1782" s="145"/>
      <c r="E1782" s="145"/>
      <c r="F1782" s="145"/>
      <c r="G1782" s="145"/>
      <c r="H1782" s="145"/>
      <c r="I1782" s="145"/>
      <c r="J1782" s="145"/>
      <c r="K1782" s="145"/>
      <c r="L1782" s="145"/>
      <c r="M1782" s="145"/>
      <c r="N1782" s="148"/>
      <c r="O1782" s="149"/>
    </row>
    <row r="1783" spans="1:15">
      <c r="A1783" s="80"/>
      <c r="B1783" s="39" t="str">
        <f>'Gene Table'!E1783</f>
        <v>hsa-miR-4773</v>
      </c>
      <c r="C1783" s="39" t="str">
        <f>'Gene Table'!B1783</f>
        <v>K05</v>
      </c>
      <c r="D1783" s="145"/>
      <c r="E1783" s="145"/>
      <c r="F1783" s="145"/>
      <c r="G1783" s="145"/>
      <c r="H1783" s="145"/>
      <c r="I1783" s="145"/>
      <c r="J1783" s="145"/>
      <c r="K1783" s="145"/>
      <c r="L1783" s="145"/>
      <c r="M1783" s="145"/>
      <c r="N1783" s="148"/>
      <c r="O1783" s="149"/>
    </row>
    <row r="1784" spans="1:15">
      <c r="A1784" s="80"/>
      <c r="B1784" s="39" t="str">
        <f>'Gene Table'!E1784</f>
        <v>hsa-miR-5011-5p</v>
      </c>
      <c r="C1784" s="39" t="str">
        <f>'Gene Table'!B1784</f>
        <v>K06</v>
      </c>
      <c r="D1784" s="145"/>
      <c r="E1784" s="145"/>
      <c r="F1784" s="145"/>
      <c r="G1784" s="145"/>
      <c r="H1784" s="145"/>
      <c r="I1784" s="145"/>
      <c r="J1784" s="145"/>
      <c r="K1784" s="145"/>
      <c r="L1784" s="145"/>
      <c r="M1784" s="145"/>
      <c r="N1784" s="148"/>
      <c r="O1784" s="149"/>
    </row>
    <row r="1785" spans="1:15">
      <c r="A1785" s="80"/>
      <c r="B1785" s="39" t="str">
        <f>'Gene Table'!E1785</f>
        <v>hsa-miR-4774-5p</v>
      </c>
      <c r="C1785" s="39" t="str">
        <f>'Gene Table'!B1785</f>
        <v>K07</v>
      </c>
      <c r="D1785" s="145"/>
      <c r="E1785" s="145"/>
      <c r="F1785" s="145"/>
      <c r="G1785" s="145"/>
      <c r="H1785" s="145"/>
      <c r="I1785" s="145"/>
      <c r="J1785" s="145"/>
      <c r="K1785" s="145"/>
      <c r="L1785" s="145"/>
      <c r="M1785" s="145"/>
      <c r="N1785" s="148"/>
      <c r="O1785" s="149"/>
    </row>
    <row r="1786" spans="1:15">
      <c r="A1786" s="80"/>
      <c r="B1786" s="39" t="str">
        <f>'Gene Table'!E1786</f>
        <v>hsa-miR-5011-3p</v>
      </c>
      <c r="C1786" s="39" t="str">
        <f>'Gene Table'!B1786</f>
        <v>K08</v>
      </c>
      <c r="D1786" s="145"/>
      <c r="E1786" s="145"/>
      <c r="F1786" s="145"/>
      <c r="G1786" s="145"/>
      <c r="H1786" s="145"/>
      <c r="I1786" s="145"/>
      <c r="J1786" s="145"/>
      <c r="K1786" s="145"/>
      <c r="L1786" s="145"/>
      <c r="M1786" s="145"/>
      <c r="N1786" s="148"/>
      <c r="O1786" s="149"/>
    </row>
    <row r="1787" spans="1:15">
      <c r="A1787" s="80"/>
      <c r="B1787" s="39" t="str">
        <f>'Gene Table'!E1787</f>
        <v>hsa-miR-4774-3p</v>
      </c>
      <c r="C1787" s="39" t="str">
        <f>'Gene Table'!B1787</f>
        <v>K09</v>
      </c>
      <c r="D1787" s="145"/>
      <c r="E1787" s="145"/>
      <c r="F1787" s="145"/>
      <c r="G1787" s="145"/>
      <c r="H1787" s="145"/>
      <c r="I1787" s="145"/>
      <c r="J1787" s="145"/>
      <c r="K1787" s="145"/>
      <c r="L1787" s="145"/>
      <c r="M1787" s="145"/>
      <c r="N1787" s="148"/>
      <c r="O1787" s="149"/>
    </row>
    <row r="1788" spans="1:15">
      <c r="A1788" s="80"/>
      <c r="B1788" s="39" t="str">
        <f>'Gene Table'!E1788</f>
        <v>hsa-miR-5087</v>
      </c>
      <c r="C1788" s="39" t="str">
        <f>'Gene Table'!B1788</f>
        <v>K10</v>
      </c>
      <c r="D1788" s="145"/>
      <c r="E1788" s="145"/>
      <c r="F1788" s="145"/>
      <c r="G1788" s="145"/>
      <c r="H1788" s="145"/>
      <c r="I1788" s="145"/>
      <c r="J1788" s="145"/>
      <c r="K1788" s="145"/>
      <c r="L1788" s="145"/>
      <c r="M1788" s="145"/>
      <c r="N1788" s="148"/>
      <c r="O1788" s="149"/>
    </row>
    <row r="1789" spans="1:15">
      <c r="A1789" s="80"/>
      <c r="B1789" s="39" t="str">
        <f>'Gene Table'!E1789</f>
        <v>hsa-miR-4775</v>
      </c>
      <c r="C1789" s="39" t="str">
        <f>'Gene Table'!B1789</f>
        <v>K11</v>
      </c>
      <c r="D1789" s="145"/>
      <c r="E1789" s="145"/>
      <c r="F1789" s="145"/>
      <c r="G1789" s="145"/>
      <c r="H1789" s="145"/>
      <c r="I1789" s="145"/>
      <c r="J1789" s="145"/>
      <c r="K1789" s="145"/>
      <c r="L1789" s="145"/>
      <c r="M1789" s="145"/>
      <c r="N1789" s="148"/>
      <c r="O1789" s="149"/>
    </row>
    <row r="1790" spans="1:15">
      <c r="A1790" s="80"/>
      <c r="B1790" s="39" t="str">
        <f>'Gene Table'!E1790</f>
        <v>hsa-miR-5088</v>
      </c>
      <c r="C1790" s="39" t="str">
        <f>'Gene Table'!B1790</f>
        <v>K12</v>
      </c>
      <c r="D1790" s="145"/>
      <c r="E1790" s="145"/>
      <c r="F1790" s="145"/>
      <c r="G1790" s="145"/>
      <c r="H1790" s="145"/>
      <c r="I1790" s="145"/>
      <c r="J1790" s="145"/>
      <c r="K1790" s="145"/>
      <c r="L1790" s="145"/>
      <c r="M1790" s="145"/>
      <c r="N1790" s="148"/>
      <c r="O1790" s="149"/>
    </row>
    <row r="1791" spans="1:15">
      <c r="A1791" s="80"/>
      <c r="B1791" s="39" t="str">
        <f>'Gene Table'!E1791</f>
        <v>hsa-miR-4776-5p</v>
      </c>
      <c r="C1791" s="39" t="str">
        <f>'Gene Table'!B1791</f>
        <v>K13</v>
      </c>
      <c r="D1791" s="145"/>
      <c r="E1791" s="145"/>
      <c r="F1791" s="145"/>
      <c r="G1791" s="145"/>
      <c r="H1791" s="145"/>
      <c r="I1791" s="145"/>
      <c r="J1791" s="145"/>
      <c r="K1791" s="145"/>
      <c r="L1791" s="145"/>
      <c r="M1791" s="145"/>
      <c r="N1791" s="148"/>
      <c r="O1791" s="149"/>
    </row>
    <row r="1792" spans="1:15">
      <c r="A1792" s="80"/>
      <c r="B1792" s="39" t="str">
        <f>'Gene Table'!E1792</f>
        <v>hsa-miR-5089</v>
      </c>
      <c r="C1792" s="39" t="str">
        <f>'Gene Table'!B1792</f>
        <v>K14</v>
      </c>
      <c r="D1792" s="145"/>
      <c r="E1792" s="145"/>
      <c r="F1792" s="145"/>
      <c r="G1792" s="145"/>
      <c r="H1792" s="145"/>
      <c r="I1792" s="145"/>
      <c r="J1792" s="145"/>
      <c r="K1792" s="145"/>
      <c r="L1792" s="145"/>
      <c r="M1792" s="145"/>
      <c r="N1792" s="148"/>
      <c r="O1792" s="149"/>
    </row>
    <row r="1793" spans="1:15">
      <c r="A1793" s="80"/>
      <c r="B1793" s="39" t="str">
        <f>'Gene Table'!E1793</f>
        <v>hsa-miR-4776-3p</v>
      </c>
      <c r="C1793" s="39" t="str">
        <f>'Gene Table'!B1793</f>
        <v>K15</v>
      </c>
      <c r="D1793" s="145"/>
      <c r="E1793" s="145"/>
      <c r="F1793" s="145"/>
      <c r="G1793" s="145"/>
      <c r="H1793" s="145"/>
      <c r="I1793" s="145"/>
      <c r="J1793" s="145"/>
      <c r="K1793" s="145"/>
      <c r="L1793" s="145"/>
      <c r="M1793" s="145"/>
      <c r="N1793" s="148"/>
      <c r="O1793" s="149"/>
    </row>
    <row r="1794" spans="1:15">
      <c r="A1794" s="80"/>
      <c r="B1794" s="39" t="str">
        <f>'Gene Table'!E1794</f>
        <v>hsa-miR-5090</v>
      </c>
      <c r="C1794" s="39" t="str">
        <f>'Gene Table'!B1794</f>
        <v>K16</v>
      </c>
      <c r="D1794" s="145"/>
      <c r="E1794" s="145"/>
      <c r="F1794" s="145"/>
      <c r="G1794" s="145"/>
      <c r="H1794" s="145"/>
      <c r="I1794" s="145"/>
      <c r="J1794" s="145"/>
      <c r="K1794" s="145"/>
      <c r="L1794" s="145"/>
      <c r="M1794" s="145"/>
      <c r="N1794" s="148"/>
      <c r="O1794" s="149"/>
    </row>
    <row r="1795" spans="1:15">
      <c r="A1795" s="80"/>
      <c r="B1795" s="39" t="str">
        <f>'Gene Table'!E1795</f>
        <v>hsa-miR-4777-5p</v>
      </c>
      <c r="C1795" s="39" t="str">
        <f>'Gene Table'!B1795</f>
        <v>K17</v>
      </c>
      <c r="D1795" s="145"/>
      <c r="E1795" s="145"/>
      <c r="F1795" s="145"/>
      <c r="G1795" s="145"/>
      <c r="H1795" s="145"/>
      <c r="I1795" s="145"/>
      <c r="J1795" s="145"/>
      <c r="K1795" s="145"/>
      <c r="L1795" s="145"/>
      <c r="M1795" s="145"/>
      <c r="N1795" s="148"/>
      <c r="O1795" s="149"/>
    </row>
    <row r="1796" spans="1:15">
      <c r="A1796" s="80"/>
      <c r="B1796" s="39" t="str">
        <f>'Gene Table'!E1796</f>
        <v>hsa-miR-5091</v>
      </c>
      <c r="C1796" s="39" t="str">
        <f>'Gene Table'!B1796</f>
        <v>K18</v>
      </c>
      <c r="D1796" s="145"/>
      <c r="E1796" s="145"/>
      <c r="F1796" s="145"/>
      <c r="G1796" s="145"/>
      <c r="H1796" s="145"/>
      <c r="I1796" s="145"/>
      <c r="J1796" s="145"/>
      <c r="K1796" s="145"/>
      <c r="L1796" s="145"/>
      <c r="M1796" s="145"/>
      <c r="N1796" s="148"/>
      <c r="O1796" s="149"/>
    </row>
    <row r="1797" spans="1:15">
      <c r="A1797" s="80"/>
      <c r="B1797" s="39" t="str">
        <f>'Gene Table'!E1797</f>
        <v>hsa-miR-4777-3p</v>
      </c>
      <c r="C1797" s="39" t="str">
        <f>'Gene Table'!B1797</f>
        <v>K19</v>
      </c>
      <c r="D1797" s="145"/>
      <c r="E1797" s="145"/>
      <c r="F1797" s="145"/>
      <c r="G1797" s="145"/>
      <c r="H1797" s="145"/>
      <c r="I1797" s="145"/>
      <c r="J1797" s="145"/>
      <c r="K1797" s="145"/>
      <c r="L1797" s="145"/>
      <c r="M1797" s="145"/>
      <c r="N1797" s="148"/>
      <c r="O1797" s="149"/>
    </row>
    <row r="1798" spans="1:15">
      <c r="A1798" s="80"/>
      <c r="B1798" s="39" t="str">
        <f>'Gene Table'!E1798</f>
        <v>hsa-miR-5092</v>
      </c>
      <c r="C1798" s="39" t="str">
        <f>'Gene Table'!B1798</f>
        <v>K20</v>
      </c>
      <c r="D1798" s="145"/>
      <c r="E1798" s="145"/>
      <c r="F1798" s="145"/>
      <c r="G1798" s="145"/>
      <c r="H1798" s="145"/>
      <c r="I1798" s="145"/>
      <c r="J1798" s="145"/>
      <c r="K1798" s="145"/>
      <c r="L1798" s="145"/>
      <c r="M1798" s="145"/>
      <c r="N1798" s="148"/>
      <c r="O1798" s="149"/>
    </row>
    <row r="1799" spans="1:15">
      <c r="A1799" s="80"/>
      <c r="B1799" s="39" t="str">
        <f>'Gene Table'!E1799</f>
        <v>hsa-miR-4778-5p</v>
      </c>
      <c r="C1799" s="39" t="str">
        <f>'Gene Table'!B1799</f>
        <v>K21</v>
      </c>
      <c r="D1799" s="145"/>
      <c r="E1799" s="145"/>
      <c r="F1799" s="145"/>
      <c r="G1799" s="145"/>
      <c r="H1799" s="145"/>
      <c r="I1799" s="145"/>
      <c r="J1799" s="145"/>
      <c r="K1799" s="145"/>
      <c r="L1799" s="145"/>
      <c r="M1799" s="145"/>
      <c r="N1799" s="148"/>
      <c r="O1799" s="149"/>
    </row>
    <row r="1800" spans="1:15">
      <c r="A1800" s="80"/>
      <c r="B1800" s="39" t="str">
        <f>'Gene Table'!E1800</f>
        <v>hsa-miR-5093</v>
      </c>
      <c r="C1800" s="39" t="str">
        <f>'Gene Table'!B1800</f>
        <v>K22</v>
      </c>
      <c r="D1800" s="145"/>
      <c r="E1800" s="145"/>
      <c r="F1800" s="145"/>
      <c r="G1800" s="145"/>
      <c r="H1800" s="145"/>
      <c r="I1800" s="145"/>
      <c r="J1800" s="145"/>
      <c r="K1800" s="145"/>
      <c r="L1800" s="145"/>
      <c r="M1800" s="145"/>
      <c r="N1800" s="148"/>
      <c r="O1800" s="149"/>
    </row>
    <row r="1801" spans="1:15">
      <c r="A1801" s="80"/>
      <c r="B1801" s="39" t="str">
        <f>'Gene Table'!E1801</f>
        <v>hsa-miR-4778-3p</v>
      </c>
      <c r="C1801" s="39" t="str">
        <f>'Gene Table'!B1801</f>
        <v>K23</v>
      </c>
      <c r="D1801" s="145"/>
      <c r="E1801" s="145"/>
      <c r="F1801" s="145"/>
      <c r="G1801" s="145"/>
      <c r="H1801" s="145"/>
      <c r="I1801" s="145"/>
      <c r="J1801" s="145"/>
      <c r="K1801" s="145"/>
      <c r="L1801" s="145"/>
      <c r="M1801" s="145"/>
      <c r="N1801" s="148"/>
      <c r="O1801" s="149"/>
    </row>
    <row r="1802" spans="1:15">
      <c r="A1802" s="80"/>
      <c r="B1802" s="39" t="str">
        <f>'Gene Table'!E1802</f>
        <v>hsa-miR-5186</v>
      </c>
      <c r="C1802" s="39" t="str">
        <f>'Gene Table'!B1802</f>
        <v>K24</v>
      </c>
      <c r="D1802" s="145"/>
      <c r="E1802" s="145"/>
      <c r="F1802" s="145"/>
      <c r="G1802" s="145"/>
      <c r="H1802" s="145"/>
      <c r="I1802" s="145"/>
      <c r="J1802" s="145"/>
      <c r="K1802" s="145"/>
      <c r="L1802" s="145"/>
      <c r="M1802" s="145"/>
      <c r="N1802" s="148"/>
      <c r="O1802" s="149"/>
    </row>
    <row r="1803" spans="1:15">
      <c r="A1803" s="80"/>
      <c r="B1803" s="39" t="str">
        <f>'Gene Table'!E1803</f>
        <v>hsa-miR-5701</v>
      </c>
      <c r="C1803" s="39" t="str">
        <f>'Gene Table'!B1803</f>
        <v>L01</v>
      </c>
      <c r="D1803" s="145"/>
      <c r="E1803" s="145"/>
      <c r="F1803" s="145"/>
      <c r="G1803" s="145"/>
      <c r="H1803" s="145"/>
      <c r="I1803" s="145"/>
      <c r="J1803" s="145"/>
      <c r="K1803" s="145"/>
      <c r="L1803" s="145"/>
      <c r="M1803" s="145"/>
      <c r="N1803" s="148"/>
      <c r="O1803" s="149"/>
    </row>
    <row r="1804" spans="1:15">
      <c r="A1804" s="80"/>
      <c r="B1804" s="39">
        <f>'Gene Table'!E1804</f>
        <v>0</v>
      </c>
      <c r="C1804" s="39" t="str">
        <f>'Gene Table'!B1804</f>
        <v>L02</v>
      </c>
      <c r="D1804" s="145"/>
      <c r="E1804" s="145"/>
      <c r="F1804" s="145"/>
      <c r="G1804" s="145"/>
      <c r="H1804" s="145"/>
      <c r="I1804" s="145"/>
      <c r="J1804" s="145"/>
      <c r="K1804" s="145"/>
      <c r="L1804" s="145"/>
      <c r="M1804" s="145"/>
      <c r="N1804" s="148"/>
      <c r="O1804" s="149"/>
    </row>
    <row r="1805" spans="1:15">
      <c r="A1805" s="80"/>
      <c r="B1805" s="39" t="str">
        <f>'Gene Table'!E1805</f>
        <v>hsa-miR-5703</v>
      </c>
      <c r="C1805" s="39" t="str">
        <f>'Gene Table'!B1805</f>
        <v>L03</v>
      </c>
      <c r="D1805" s="145"/>
      <c r="E1805" s="145"/>
      <c r="F1805" s="145"/>
      <c r="G1805" s="145"/>
      <c r="H1805" s="145"/>
      <c r="I1805" s="145"/>
      <c r="J1805" s="145"/>
      <c r="K1805" s="145"/>
      <c r="L1805" s="145"/>
      <c r="M1805" s="145"/>
      <c r="N1805" s="148"/>
      <c r="O1805" s="149"/>
    </row>
    <row r="1806" spans="1:15">
      <c r="A1806" s="80"/>
      <c r="B1806" s="39">
        <f>'Gene Table'!E1806</f>
        <v>0</v>
      </c>
      <c r="C1806" s="39" t="str">
        <f>'Gene Table'!B1806</f>
        <v>L04</v>
      </c>
      <c r="D1806" s="145"/>
      <c r="E1806" s="145"/>
      <c r="F1806" s="145"/>
      <c r="G1806" s="145"/>
      <c r="H1806" s="145"/>
      <c r="I1806" s="145"/>
      <c r="J1806" s="145"/>
      <c r="K1806" s="145"/>
      <c r="L1806" s="145"/>
      <c r="M1806" s="145"/>
      <c r="N1806" s="148"/>
      <c r="O1806" s="149"/>
    </row>
    <row r="1807" spans="1:15">
      <c r="A1807" s="80"/>
      <c r="B1807" s="39" t="str">
        <f>'Gene Table'!E1807</f>
        <v>hsa-miR-5692b</v>
      </c>
      <c r="C1807" s="39" t="str">
        <f>'Gene Table'!B1807</f>
        <v>L05</v>
      </c>
      <c r="D1807" s="145"/>
      <c r="E1807" s="145"/>
      <c r="F1807" s="145"/>
      <c r="G1807" s="145"/>
      <c r="H1807" s="145"/>
      <c r="I1807" s="145"/>
      <c r="J1807" s="145"/>
      <c r="K1807" s="145"/>
      <c r="L1807" s="145"/>
      <c r="M1807" s="145"/>
      <c r="N1807" s="148"/>
      <c r="O1807" s="149"/>
    </row>
    <row r="1808" spans="1:15">
      <c r="A1808" s="80"/>
      <c r="B1808" s="39">
        <f>'Gene Table'!E1808</f>
        <v>0</v>
      </c>
      <c r="C1808" s="39" t="str">
        <f>'Gene Table'!B1808</f>
        <v>L06</v>
      </c>
      <c r="D1808" s="145"/>
      <c r="E1808" s="145"/>
      <c r="F1808" s="145"/>
      <c r="G1808" s="145"/>
      <c r="H1808" s="145"/>
      <c r="I1808" s="145"/>
      <c r="J1808" s="145"/>
      <c r="K1808" s="145"/>
      <c r="L1808" s="145"/>
      <c r="M1808" s="145"/>
      <c r="N1808" s="148"/>
      <c r="O1808" s="149"/>
    </row>
    <row r="1809" spans="1:15">
      <c r="A1809" s="80"/>
      <c r="B1809" s="39" t="str">
        <f>'Gene Table'!E1809</f>
        <v>hsa-miR-5704</v>
      </c>
      <c r="C1809" s="39" t="str">
        <f>'Gene Table'!B1809</f>
        <v>L07</v>
      </c>
      <c r="D1809" s="145"/>
      <c r="E1809" s="145"/>
      <c r="F1809" s="145"/>
      <c r="G1809" s="145"/>
      <c r="H1809" s="145"/>
      <c r="I1809" s="145"/>
      <c r="J1809" s="145"/>
      <c r="K1809" s="145"/>
      <c r="L1809" s="145"/>
      <c r="M1809" s="145"/>
      <c r="N1809" s="148"/>
      <c r="O1809" s="149"/>
    </row>
    <row r="1810" spans="1:15">
      <c r="A1810" s="80"/>
      <c r="B1810" s="39">
        <f>'Gene Table'!E1810</f>
        <v>0</v>
      </c>
      <c r="C1810" s="39" t="str">
        <f>'Gene Table'!B1810</f>
        <v>L08</v>
      </c>
      <c r="D1810" s="145"/>
      <c r="E1810" s="145"/>
      <c r="F1810" s="145"/>
      <c r="G1810" s="145"/>
      <c r="H1810" s="145"/>
      <c r="I1810" s="145"/>
      <c r="J1810" s="145"/>
      <c r="K1810" s="145"/>
      <c r="L1810" s="145"/>
      <c r="M1810" s="145"/>
      <c r="N1810" s="148"/>
      <c r="O1810" s="149"/>
    </row>
    <row r="1811" spans="1:15">
      <c r="A1811" s="80"/>
      <c r="B1811" s="39" t="str">
        <f>'Gene Table'!E1811</f>
        <v>hsa-miR-5705</v>
      </c>
      <c r="C1811" s="39" t="str">
        <f>'Gene Table'!B1811</f>
        <v>L09</v>
      </c>
      <c r="D1811" s="145"/>
      <c r="E1811" s="145"/>
      <c r="F1811" s="145"/>
      <c r="G1811" s="145"/>
      <c r="H1811" s="145"/>
      <c r="I1811" s="145"/>
      <c r="J1811" s="145"/>
      <c r="K1811" s="145"/>
      <c r="L1811" s="145"/>
      <c r="M1811" s="145"/>
      <c r="N1811" s="148"/>
      <c r="O1811" s="149"/>
    </row>
    <row r="1812" spans="1:15">
      <c r="A1812" s="80"/>
      <c r="B1812" s="39">
        <f>'Gene Table'!E1812</f>
        <v>0</v>
      </c>
      <c r="C1812" s="39" t="str">
        <f>'Gene Table'!B1812</f>
        <v>L10</v>
      </c>
      <c r="D1812" s="145"/>
      <c r="E1812" s="145"/>
      <c r="F1812" s="145"/>
      <c r="G1812" s="145"/>
      <c r="H1812" s="145"/>
      <c r="I1812" s="145"/>
      <c r="J1812" s="145"/>
      <c r="K1812" s="145"/>
      <c r="L1812" s="145"/>
      <c r="M1812" s="145"/>
      <c r="N1812" s="148"/>
      <c r="O1812" s="149"/>
    </row>
    <row r="1813" spans="1:15">
      <c r="A1813" s="80"/>
      <c r="B1813" s="39" t="str">
        <f>'Gene Table'!E1813</f>
        <v>hsa-miR-5706</v>
      </c>
      <c r="C1813" s="39" t="str">
        <f>'Gene Table'!B1813</f>
        <v>L11</v>
      </c>
      <c r="D1813" s="145"/>
      <c r="E1813" s="145"/>
      <c r="F1813" s="145"/>
      <c r="G1813" s="145"/>
      <c r="H1813" s="145"/>
      <c r="I1813" s="145"/>
      <c r="J1813" s="145"/>
      <c r="K1813" s="145"/>
      <c r="L1813" s="145"/>
      <c r="M1813" s="145"/>
      <c r="N1813" s="148"/>
      <c r="O1813" s="149"/>
    </row>
    <row r="1814" spans="1:15">
      <c r="A1814" s="80"/>
      <c r="B1814" s="39">
        <f>'Gene Table'!E1814</f>
        <v>0</v>
      </c>
      <c r="C1814" s="39" t="str">
        <f>'Gene Table'!B1814</f>
        <v>L12</v>
      </c>
      <c r="D1814" s="145"/>
      <c r="E1814" s="145"/>
      <c r="F1814" s="145"/>
      <c r="G1814" s="145"/>
      <c r="H1814" s="145"/>
      <c r="I1814" s="145"/>
      <c r="J1814" s="145"/>
      <c r="K1814" s="145"/>
      <c r="L1814" s="145"/>
      <c r="M1814" s="145"/>
      <c r="N1814" s="148"/>
      <c r="O1814" s="149"/>
    </row>
    <row r="1815" spans="1:15">
      <c r="A1815" s="80"/>
      <c r="B1815" s="39" t="str">
        <f>'Gene Table'!E1815</f>
        <v>hsa-miR-5707</v>
      </c>
      <c r="C1815" s="39" t="str">
        <f>'Gene Table'!B1815</f>
        <v>L13</v>
      </c>
      <c r="D1815" s="145"/>
      <c r="E1815" s="145"/>
      <c r="F1815" s="145"/>
      <c r="G1815" s="145"/>
      <c r="H1815" s="145"/>
      <c r="I1815" s="145"/>
      <c r="J1815" s="145"/>
      <c r="K1815" s="145"/>
      <c r="L1815" s="145"/>
      <c r="M1815" s="145"/>
      <c r="N1815" s="148"/>
      <c r="O1815" s="149"/>
    </row>
    <row r="1816" spans="1:15">
      <c r="A1816" s="80"/>
      <c r="B1816" s="39">
        <f>'Gene Table'!E1816</f>
        <v>0</v>
      </c>
      <c r="C1816" s="39" t="str">
        <f>'Gene Table'!B1816</f>
        <v>L14</v>
      </c>
      <c r="D1816" s="145"/>
      <c r="E1816" s="145"/>
      <c r="F1816" s="145"/>
      <c r="G1816" s="145"/>
      <c r="H1816" s="145"/>
      <c r="I1816" s="145"/>
      <c r="J1816" s="145"/>
      <c r="K1816" s="145"/>
      <c r="L1816" s="145"/>
      <c r="M1816" s="145"/>
      <c r="N1816" s="148"/>
      <c r="O1816" s="149"/>
    </row>
    <row r="1817" spans="1:15">
      <c r="A1817" s="80"/>
      <c r="B1817" s="39" t="str">
        <f>'Gene Table'!E1817</f>
        <v>hsa-miR-5708</v>
      </c>
      <c r="C1817" s="39" t="str">
        <f>'Gene Table'!B1817</f>
        <v>L15</v>
      </c>
      <c r="D1817" s="145"/>
      <c r="E1817" s="145"/>
      <c r="F1817" s="145"/>
      <c r="G1817" s="145"/>
      <c r="H1817" s="145"/>
      <c r="I1817" s="145"/>
      <c r="J1817" s="145"/>
      <c r="K1817" s="145"/>
      <c r="L1817" s="145"/>
      <c r="M1817" s="145"/>
      <c r="N1817" s="148"/>
      <c r="O1817" s="149"/>
    </row>
    <row r="1818" spans="1:15">
      <c r="A1818" s="80"/>
      <c r="B1818" s="39">
        <f>'Gene Table'!E1818</f>
        <v>0</v>
      </c>
      <c r="C1818" s="39" t="str">
        <f>'Gene Table'!B1818</f>
        <v>L16</v>
      </c>
      <c r="D1818" s="145"/>
      <c r="E1818" s="145"/>
      <c r="F1818" s="145"/>
      <c r="G1818" s="145"/>
      <c r="H1818" s="145"/>
      <c r="I1818" s="145"/>
      <c r="J1818" s="145"/>
      <c r="K1818" s="145"/>
      <c r="L1818" s="145"/>
      <c r="M1818" s="145"/>
      <c r="N1818" s="148"/>
      <c r="O1818" s="149"/>
    </row>
    <row r="1819" spans="1:15">
      <c r="A1819" s="80"/>
      <c r="B1819" s="39">
        <f>'Gene Table'!E1819</f>
        <v>0</v>
      </c>
      <c r="C1819" s="39" t="str">
        <f>'Gene Table'!B1819</f>
        <v>L17</v>
      </c>
      <c r="D1819" s="145"/>
      <c r="E1819" s="145"/>
      <c r="F1819" s="145"/>
      <c r="G1819" s="145"/>
      <c r="H1819" s="145"/>
      <c r="I1819" s="145"/>
      <c r="J1819" s="145"/>
      <c r="K1819" s="145"/>
      <c r="L1819" s="145"/>
      <c r="M1819" s="145"/>
      <c r="N1819" s="148"/>
      <c r="O1819" s="149"/>
    </row>
    <row r="1820" spans="1:15">
      <c r="A1820" s="80"/>
      <c r="B1820" s="39">
        <f>'Gene Table'!E1820</f>
        <v>0</v>
      </c>
      <c r="C1820" s="39" t="str">
        <f>'Gene Table'!B1820</f>
        <v>L18</v>
      </c>
      <c r="D1820" s="145"/>
      <c r="E1820" s="145"/>
      <c r="F1820" s="145"/>
      <c r="G1820" s="145"/>
      <c r="H1820" s="145"/>
      <c r="I1820" s="145"/>
      <c r="J1820" s="145"/>
      <c r="K1820" s="145"/>
      <c r="L1820" s="145"/>
      <c r="M1820" s="145"/>
      <c r="N1820" s="148"/>
      <c r="O1820" s="149"/>
    </row>
    <row r="1821" spans="1:15">
      <c r="A1821" s="80"/>
      <c r="B1821" s="39">
        <f>'Gene Table'!E1821</f>
        <v>0</v>
      </c>
      <c r="C1821" s="39" t="str">
        <f>'Gene Table'!B1821</f>
        <v>L19</v>
      </c>
      <c r="D1821" s="145"/>
      <c r="E1821" s="145"/>
      <c r="F1821" s="145"/>
      <c r="G1821" s="145"/>
      <c r="H1821" s="145"/>
      <c r="I1821" s="145"/>
      <c r="J1821" s="145"/>
      <c r="K1821" s="145"/>
      <c r="L1821" s="145"/>
      <c r="M1821" s="145"/>
      <c r="N1821" s="148"/>
      <c r="O1821" s="149"/>
    </row>
    <row r="1822" spans="1:15">
      <c r="A1822" s="80"/>
      <c r="B1822" s="39">
        <f>'Gene Table'!E1822</f>
        <v>0</v>
      </c>
      <c r="C1822" s="39" t="str">
        <f>'Gene Table'!B1822</f>
        <v>L20</v>
      </c>
      <c r="D1822" s="145"/>
      <c r="E1822" s="145"/>
      <c r="F1822" s="145"/>
      <c r="G1822" s="145"/>
      <c r="H1822" s="145"/>
      <c r="I1822" s="145"/>
      <c r="J1822" s="145"/>
      <c r="K1822" s="145"/>
      <c r="L1822" s="145"/>
      <c r="M1822" s="145"/>
      <c r="N1822" s="148"/>
      <c r="O1822" s="149"/>
    </row>
    <row r="1823" spans="1:15">
      <c r="A1823" s="80"/>
      <c r="B1823" s="39">
        <f>'Gene Table'!E1823</f>
        <v>0</v>
      </c>
      <c r="C1823" s="39" t="str">
        <f>'Gene Table'!B1823</f>
        <v>L21</v>
      </c>
      <c r="D1823" s="145"/>
      <c r="E1823" s="145"/>
      <c r="F1823" s="145"/>
      <c r="G1823" s="145"/>
      <c r="H1823" s="145"/>
      <c r="I1823" s="145"/>
      <c r="J1823" s="145"/>
      <c r="K1823" s="145"/>
      <c r="L1823" s="145"/>
      <c r="M1823" s="145"/>
      <c r="N1823" s="148"/>
      <c r="O1823" s="149"/>
    </row>
    <row r="1824" spans="1:15">
      <c r="A1824" s="80"/>
      <c r="B1824" s="39">
        <f>'Gene Table'!E1824</f>
        <v>0</v>
      </c>
      <c r="C1824" s="39" t="str">
        <f>'Gene Table'!B1824</f>
        <v>L22</v>
      </c>
      <c r="D1824" s="145"/>
      <c r="E1824" s="145"/>
      <c r="F1824" s="145"/>
      <c r="G1824" s="145"/>
      <c r="H1824" s="145"/>
      <c r="I1824" s="145"/>
      <c r="J1824" s="145"/>
      <c r="K1824" s="145"/>
      <c r="L1824" s="145"/>
      <c r="M1824" s="145"/>
      <c r="N1824" s="148"/>
      <c r="O1824" s="149"/>
    </row>
    <row r="1825" spans="1:15">
      <c r="A1825" s="80"/>
      <c r="B1825" s="39">
        <f>'Gene Table'!E1825</f>
        <v>0</v>
      </c>
      <c r="C1825" s="39" t="str">
        <f>'Gene Table'!B1825</f>
        <v>L23</v>
      </c>
      <c r="D1825" s="145"/>
      <c r="E1825" s="145"/>
      <c r="F1825" s="145"/>
      <c r="G1825" s="145"/>
      <c r="H1825" s="145"/>
      <c r="I1825" s="145"/>
      <c r="J1825" s="145"/>
      <c r="K1825" s="145"/>
      <c r="L1825" s="145"/>
      <c r="M1825" s="145"/>
      <c r="N1825" s="148"/>
      <c r="O1825" s="149"/>
    </row>
    <row r="1826" spans="1:15">
      <c r="A1826" s="80"/>
      <c r="B1826" s="39">
        <f>'Gene Table'!E1826</f>
        <v>0</v>
      </c>
      <c r="C1826" s="39" t="str">
        <f>'Gene Table'!B1826</f>
        <v>L24</v>
      </c>
      <c r="D1826" s="145"/>
      <c r="E1826" s="145"/>
      <c r="F1826" s="145"/>
      <c r="G1826" s="145"/>
      <c r="H1826" s="145"/>
      <c r="I1826" s="145"/>
      <c r="J1826" s="145"/>
      <c r="K1826" s="145"/>
      <c r="L1826" s="145"/>
      <c r="M1826" s="145"/>
      <c r="N1826" s="148"/>
      <c r="O1826" s="149"/>
    </row>
    <row r="1827" spans="1:15">
      <c r="A1827" s="80"/>
      <c r="B1827" s="39" t="str">
        <f>'Gene Table'!E1827</f>
        <v>hsa-miR-4779</v>
      </c>
      <c r="C1827" s="39" t="str">
        <f>'Gene Table'!B1827</f>
        <v>M01</v>
      </c>
      <c r="D1827" s="145"/>
      <c r="E1827" s="145"/>
      <c r="F1827" s="145"/>
      <c r="G1827" s="145"/>
      <c r="H1827" s="145"/>
      <c r="I1827" s="145"/>
      <c r="J1827" s="145"/>
      <c r="K1827" s="145"/>
      <c r="L1827" s="145"/>
      <c r="M1827" s="145"/>
      <c r="N1827" s="148"/>
      <c r="O1827" s="149"/>
    </row>
    <row r="1828" spans="1:15">
      <c r="A1828" s="80"/>
      <c r="B1828" s="39" t="str">
        <f>'Gene Table'!E1828</f>
        <v>hsa-miR-5187-5p</v>
      </c>
      <c r="C1828" s="39" t="str">
        <f>'Gene Table'!B1828</f>
        <v>M02</v>
      </c>
      <c r="D1828" s="145"/>
      <c r="E1828" s="145"/>
      <c r="F1828" s="145"/>
      <c r="G1828" s="145"/>
      <c r="H1828" s="145"/>
      <c r="I1828" s="145"/>
      <c r="J1828" s="145"/>
      <c r="K1828" s="145"/>
      <c r="L1828" s="145"/>
      <c r="M1828" s="145"/>
      <c r="N1828" s="148"/>
      <c r="O1828" s="149"/>
    </row>
    <row r="1829" spans="1:15">
      <c r="A1829" s="80"/>
      <c r="B1829" s="39" t="str">
        <f>'Gene Table'!E1829</f>
        <v>hsa-miR-4780</v>
      </c>
      <c r="C1829" s="39" t="str">
        <f>'Gene Table'!B1829</f>
        <v>M03</v>
      </c>
      <c r="D1829" s="145"/>
      <c r="E1829" s="145"/>
      <c r="F1829" s="145"/>
      <c r="G1829" s="145"/>
      <c r="H1829" s="145"/>
      <c r="I1829" s="145"/>
      <c r="J1829" s="145"/>
      <c r="K1829" s="145"/>
      <c r="L1829" s="145"/>
      <c r="M1829" s="145"/>
      <c r="N1829" s="148"/>
      <c r="O1829" s="149"/>
    </row>
    <row r="1830" spans="1:15">
      <c r="A1830" s="80"/>
      <c r="B1830" s="39" t="str">
        <f>'Gene Table'!E1830</f>
        <v>hsa-miR-5187-3p</v>
      </c>
      <c r="C1830" s="39" t="str">
        <f>'Gene Table'!B1830</f>
        <v>M04</v>
      </c>
      <c r="D1830" s="145"/>
      <c r="E1830" s="145"/>
      <c r="F1830" s="145"/>
      <c r="G1830" s="145"/>
      <c r="H1830" s="145"/>
      <c r="I1830" s="145"/>
      <c r="J1830" s="145"/>
      <c r="K1830" s="145"/>
      <c r="L1830" s="145"/>
      <c r="M1830" s="145"/>
      <c r="N1830" s="148"/>
      <c r="O1830" s="149"/>
    </row>
    <row r="1831" spans="1:15">
      <c r="A1831" s="80"/>
      <c r="B1831" s="39" t="str">
        <f>'Gene Table'!E1831</f>
        <v>hsa-miR-4436b-5p</v>
      </c>
      <c r="C1831" s="39" t="str">
        <f>'Gene Table'!B1831</f>
        <v>M05</v>
      </c>
      <c r="D1831" s="145"/>
      <c r="E1831" s="145"/>
      <c r="F1831" s="145"/>
      <c r="G1831" s="145"/>
      <c r="H1831" s="145"/>
      <c r="I1831" s="145"/>
      <c r="J1831" s="145"/>
      <c r="K1831" s="145"/>
      <c r="L1831" s="145"/>
      <c r="M1831" s="145"/>
      <c r="N1831" s="148"/>
      <c r="O1831" s="149"/>
    </row>
    <row r="1832" spans="1:15">
      <c r="A1832" s="80"/>
      <c r="B1832" s="39" t="str">
        <f>'Gene Table'!E1832</f>
        <v>hsa-miR-5188</v>
      </c>
      <c r="C1832" s="39" t="str">
        <f>'Gene Table'!B1832</f>
        <v>M06</v>
      </c>
      <c r="D1832" s="145"/>
      <c r="E1832" s="145"/>
      <c r="F1832" s="145"/>
      <c r="G1832" s="145"/>
      <c r="H1832" s="145"/>
      <c r="I1832" s="145"/>
      <c r="J1832" s="145"/>
      <c r="K1832" s="145"/>
      <c r="L1832" s="145"/>
      <c r="M1832" s="145"/>
      <c r="N1832" s="148"/>
      <c r="O1832" s="149"/>
    </row>
    <row r="1833" spans="1:15">
      <c r="A1833" s="80"/>
      <c r="B1833" s="39" t="str">
        <f>'Gene Table'!E1833</f>
        <v>hsa-miR-4436b-3p</v>
      </c>
      <c r="C1833" s="39" t="str">
        <f>'Gene Table'!B1833</f>
        <v>M07</v>
      </c>
      <c r="D1833" s="145"/>
      <c r="E1833" s="145"/>
      <c r="F1833" s="145"/>
      <c r="G1833" s="145"/>
      <c r="H1833" s="145"/>
      <c r="I1833" s="145"/>
      <c r="J1833" s="145"/>
      <c r="K1833" s="145"/>
      <c r="L1833" s="145"/>
      <c r="M1833" s="145"/>
      <c r="N1833" s="148"/>
      <c r="O1833" s="149"/>
    </row>
    <row r="1834" spans="1:15">
      <c r="A1834" s="80"/>
      <c r="B1834" s="39" t="str">
        <f>'Gene Table'!E1834</f>
        <v>hsa-miR-5189</v>
      </c>
      <c r="C1834" s="39" t="str">
        <f>'Gene Table'!B1834</f>
        <v>M08</v>
      </c>
      <c r="D1834" s="145"/>
      <c r="E1834" s="145"/>
      <c r="F1834" s="145"/>
      <c r="G1834" s="145"/>
      <c r="H1834" s="145"/>
      <c r="I1834" s="145"/>
      <c r="J1834" s="145"/>
      <c r="K1834" s="145"/>
      <c r="L1834" s="145"/>
      <c r="M1834" s="145"/>
      <c r="N1834" s="148"/>
      <c r="O1834" s="149"/>
    </row>
    <row r="1835" spans="1:15">
      <c r="A1835" s="80"/>
      <c r="B1835" s="39" t="str">
        <f>'Gene Table'!E1835</f>
        <v>hsa-miR-4781-5p</v>
      </c>
      <c r="C1835" s="39" t="str">
        <f>'Gene Table'!B1835</f>
        <v>M09</v>
      </c>
      <c r="D1835" s="145"/>
      <c r="E1835" s="145"/>
      <c r="F1835" s="145"/>
      <c r="G1835" s="145"/>
      <c r="H1835" s="145"/>
      <c r="I1835" s="145"/>
      <c r="J1835" s="145"/>
      <c r="K1835" s="145"/>
      <c r="L1835" s="145"/>
      <c r="M1835" s="145"/>
      <c r="N1835" s="148"/>
      <c r="O1835" s="149"/>
    </row>
    <row r="1836" spans="1:15">
      <c r="A1836" s="80"/>
      <c r="B1836" s="39" t="str">
        <f>'Gene Table'!E1836</f>
        <v>hsa-miR-5190</v>
      </c>
      <c r="C1836" s="39" t="str">
        <f>'Gene Table'!B1836</f>
        <v>M10</v>
      </c>
      <c r="D1836" s="145"/>
      <c r="E1836" s="145"/>
      <c r="F1836" s="145"/>
      <c r="G1836" s="145"/>
      <c r="H1836" s="145"/>
      <c r="I1836" s="145"/>
      <c r="J1836" s="145"/>
      <c r="K1836" s="145"/>
      <c r="L1836" s="145"/>
      <c r="M1836" s="145"/>
      <c r="N1836" s="148"/>
      <c r="O1836" s="149"/>
    </row>
    <row r="1837" spans="1:15">
      <c r="A1837" s="80"/>
      <c r="B1837" s="39" t="str">
        <f>'Gene Table'!E1837</f>
        <v>hsa-miR-4781-3p</v>
      </c>
      <c r="C1837" s="39" t="str">
        <f>'Gene Table'!B1837</f>
        <v>M11</v>
      </c>
      <c r="D1837" s="145"/>
      <c r="E1837" s="145"/>
      <c r="F1837" s="145"/>
      <c r="G1837" s="145"/>
      <c r="H1837" s="145"/>
      <c r="I1837" s="145"/>
      <c r="J1837" s="145"/>
      <c r="K1837" s="145"/>
      <c r="L1837" s="145"/>
      <c r="M1837" s="145"/>
      <c r="N1837" s="148"/>
      <c r="O1837" s="149"/>
    </row>
    <row r="1838" spans="1:15">
      <c r="A1838" s="80"/>
      <c r="B1838" s="39" t="str">
        <f>'Gene Table'!E1838</f>
        <v>hsa-miR-5191</v>
      </c>
      <c r="C1838" s="39" t="str">
        <f>'Gene Table'!B1838</f>
        <v>M12</v>
      </c>
      <c r="D1838" s="145"/>
      <c r="E1838" s="145"/>
      <c r="F1838" s="145"/>
      <c r="G1838" s="145"/>
      <c r="H1838" s="145"/>
      <c r="I1838" s="145"/>
      <c r="J1838" s="145"/>
      <c r="K1838" s="145"/>
      <c r="L1838" s="145"/>
      <c r="M1838" s="145"/>
      <c r="N1838" s="148"/>
      <c r="O1838" s="149"/>
    </row>
    <row r="1839" spans="1:15">
      <c r="A1839" s="80"/>
      <c r="B1839" s="39" t="str">
        <f>'Gene Table'!E1839</f>
        <v>hsa-miR-4782-5p</v>
      </c>
      <c r="C1839" s="39" t="str">
        <f>'Gene Table'!B1839</f>
        <v>M13</v>
      </c>
      <c r="D1839" s="145"/>
      <c r="E1839" s="145"/>
      <c r="F1839" s="145"/>
      <c r="G1839" s="145"/>
      <c r="H1839" s="145"/>
      <c r="I1839" s="145"/>
      <c r="J1839" s="145"/>
      <c r="K1839" s="145"/>
      <c r="L1839" s="145"/>
      <c r="M1839" s="145"/>
      <c r="N1839" s="148"/>
      <c r="O1839" s="149"/>
    </row>
    <row r="1840" spans="1:15">
      <c r="A1840" s="80"/>
      <c r="B1840" s="39" t="str">
        <f>'Gene Table'!E1840</f>
        <v>hsa-miR-5192</v>
      </c>
      <c r="C1840" s="39" t="str">
        <f>'Gene Table'!B1840</f>
        <v>M14</v>
      </c>
      <c r="D1840" s="145"/>
      <c r="E1840" s="145"/>
      <c r="F1840" s="145"/>
      <c r="G1840" s="145"/>
      <c r="H1840" s="145"/>
      <c r="I1840" s="145"/>
      <c r="J1840" s="145"/>
      <c r="K1840" s="145"/>
      <c r="L1840" s="145"/>
      <c r="M1840" s="145"/>
      <c r="N1840" s="148"/>
      <c r="O1840" s="149"/>
    </row>
    <row r="1841" spans="1:15">
      <c r="A1841" s="80"/>
      <c r="B1841" s="39" t="str">
        <f>'Gene Table'!E1841</f>
        <v>hsa-miR-4782-3p</v>
      </c>
      <c r="C1841" s="39" t="str">
        <f>'Gene Table'!B1841</f>
        <v>M15</v>
      </c>
      <c r="D1841" s="145"/>
      <c r="E1841" s="145"/>
      <c r="F1841" s="145"/>
      <c r="G1841" s="145"/>
      <c r="H1841" s="145"/>
      <c r="I1841" s="145"/>
      <c r="J1841" s="145"/>
      <c r="K1841" s="145"/>
      <c r="L1841" s="145"/>
      <c r="M1841" s="145"/>
      <c r="N1841" s="148"/>
      <c r="O1841" s="149"/>
    </row>
    <row r="1842" spans="1:15">
      <c r="A1842" s="80"/>
      <c r="B1842" s="39" t="str">
        <f>'Gene Table'!E1842</f>
        <v>hsa-miR-5193</v>
      </c>
      <c r="C1842" s="39" t="str">
        <f>'Gene Table'!B1842</f>
        <v>M16</v>
      </c>
      <c r="D1842" s="145"/>
      <c r="E1842" s="145"/>
      <c r="F1842" s="145"/>
      <c r="G1842" s="145"/>
      <c r="H1842" s="145"/>
      <c r="I1842" s="145"/>
      <c r="J1842" s="145"/>
      <c r="K1842" s="145"/>
      <c r="L1842" s="145"/>
      <c r="M1842" s="145"/>
      <c r="N1842" s="148"/>
      <c r="O1842" s="149"/>
    </row>
    <row r="1843" spans="1:15">
      <c r="A1843" s="80"/>
      <c r="B1843" s="39" t="str">
        <f>'Gene Table'!E1843</f>
        <v>hsa-miR-4783-5p</v>
      </c>
      <c r="C1843" s="39" t="str">
        <f>'Gene Table'!B1843</f>
        <v>M17</v>
      </c>
      <c r="D1843" s="145"/>
      <c r="E1843" s="145"/>
      <c r="F1843" s="145"/>
      <c r="G1843" s="145"/>
      <c r="H1843" s="145"/>
      <c r="I1843" s="145"/>
      <c r="J1843" s="145"/>
      <c r="K1843" s="145"/>
      <c r="L1843" s="145"/>
      <c r="M1843" s="145"/>
      <c r="N1843" s="148"/>
      <c r="O1843" s="149"/>
    </row>
    <row r="1844" spans="1:15">
      <c r="A1844" s="80"/>
      <c r="B1844" s="39" t="str">
        <f>'Gene Table'!E1844</f>
        <v>hsa-miR-5194</v>
      </c>
      <c r="C1844" s="39" t="str">
        <f>'Gene Table'!B1844</f>
        <v>M18</v>
      </c>
      <c r="D1844" s="145"/>
      <c r="E1844" s="145"/>
      <c r="F1844" s="145"/>
      <c r="G1844" s="145"/>
      <c r="H1844" s="145"/>
      <c r="I1844" s="145"/>
      <c r="J1844" s="145"/>
      <c r="K1844" s="145"/>
      <c r="L1844" s="145"/>
      <c r="M1844" s="145"/>
      <c r="N1844" s="148"/>
      <c r="O1844" s="149"/>
    </row>
    <row r="1845" spans="1:15">
      <c r="A1845" s="80"/>
      <c r="B1845" s="39" t="str">
        <f>'Gene Table'!E1845</f>
        <v>hsa-miR-4783-3p</v>
      </c>
      <c r="C1845" s="39" t="str">
        <f>'Gene Table'!B1845</f>
        <v>M19</v>
      </c>
      <c r="D1845" s="145"/>
      <c r="E1845" s="145"/>
      <c r="F1845" s="145"/>
      <c r="G1845" s="145"/>
      <c r="H1845" s="145"/>
      <c r="I1845" s="145"/>
      <c r="J1845" s="145"/>
      <c r="K1845" s="145"/>
      <c r="L1845" s="145"/>
      <c r="M1845" s="145"/>
      <c r="N1845" s="148"/>
      <c r="O1845" s="149"/>
    </row>
    <row r="1846" spans="1:15">
      <c r="A1846" s="80"/>
      <c r="B1846" s="39" t="str">
        <f>'Gene Table'!E1846</f>
        <v>hsa-miR-5195-5p</v>
      </c>
      <c r="C1846" s="39" t="str">
        <f>'Gene Table'!B1846</f>
        <v>M20</v>
      </c>
      <c r="D1846" s="145"/>
      <c r="E1846" s="145"/>
      <c r="F1846" s="145"/>
      <c r="G1846" s="145"/>
      <c r="H1846" s="145"/>
      <c r="I1846" s="145"/>
      <c r="J1846" s="145"/>
      <c r="K1846" s="145"/>
      <c r="L1846" s="145"/>
      <c r="M1846" s="145"/>
      <c r="N1846" s="148"/>
      <c r="O1846" s="149"/>
    </row>
    <row r="1847" spans="1:15">
      <c r="A1847" s="80"/>
      <c r="B1847" s="39" t="str">
        <f>'Gene Table'!E1847</f>
        <v>hsa-miR-4784</v>
      </c>
      <c r="C1847" s="39" t="str">
        <f>'Gene Table'!B1847</f>
        <v>M21</v>
      </c>
      <c r="D1847" s="145"/>
      <c r="E1847" s="145"/>
      <c r="F1847" s="145"/>
      <c r="G1847" s="145"/>
      <c r="H1847" s="145"/>
      <c r="I1847" s="145"/>
      <c r="J1847" s="145"/>
      <c r="K1847" s="145"/>
      <c r="L1847" s="145"/>
      <c r="M1847" s="145"/>
      <c r="N1847" s="148"/>
      <c r="O1847" s="149"/>
    </row>
    <row r="1848" spans="1:15">
      <c r="A1848" s="80"/>
      <c r="B1848" s="39" t="str">
        <f>'Gene Table'!E1848</f>
        <v>hsa-miR-5195-3p</v>
      </c>
      <c r="C1848" s="39" t="str">
        <f>'Gene Table'!B1848</f>
        <v>M22</v>
      </c>
      <c r="D1848" s="145"/>
      <c r="E1848" s="145"/>
      <c r="F1848" s="145"/>
      <c r="G1848" s="145"/>
      <c r="H1848" s="145"/>
      <c r="I1848" s="145"/>
      <c r="J1848" s="145"/>
      <c r="K1848" s="145"/>
      <c r="L1848" s="145"/>
      <c r="M1848" s="145"/>
      <c r="N1848" s="148"/>
      <c r="O1848" s="149"/>
    </row>
    <row r="1849" spans="1:15">
      <c r="A1849" s="80"/>
      <c r="B1849" s="39" t="str">
        <f>'Gene Table'!E1849</f>
        <v>hsa-miR-4785</v>
      </c>
      <c r="C1849" s="39" t="str">
        <f>'Gene Table'!B1849</f>
        <v>M23</v>
      </c>
      <c r="D1849" s="145"/>
      <c r="E1849" s="145"/>
      <c r="F1849" s="145"/>
      <c r="G1849" s="145"/>
      <c r="H1849" s="145"/>
      <c r="I1849" s="145"/>
      <c r="J1849" s="145"/>
      <c r="K1849" s="145"/>
      <c r="L1849" s="145"/>
      <c r="M1849" s="145"/>
      <c r="N1849" s="148"/>
      <c r="O1849" s="149"/>
    </row>
    <row r="1850" spans="1:15">
      <c r="A1850" s="80"/>
      <c r="B1850" s="39" t="str">
        <f>'Gene Table'!E1850</f>
        <v>hsa-miR-5196-5p</v>
      </c>
      <c r="C1850" s="39" t="str">
        <f>'Gene Table'!B1850</f>
        <v>M24</v>
      </c>
      <c r="D1850" s="145"/>
      <c r="E1850" s="145"/>
      <c r="F1850" s="145"/>
      <c r="G1850" s="145"/>
      <c r="H1850" s="145"/>
      <c r="I1850" s="145"/>
      <c r="J1850" s="145"/>
      <c r="K1850" s="145"/>
      <c r="L1850" s="145"/>
      <c r="M1850" s="145"/>
      <c r="N1850" s="148"/>
      <c r="O1850" s="149"/>
    </row>
    <row r="1851" spans="1:15">
      <c r="A1851" s="80"/>
      <c r="B1851" s="39">
        <f>'Gene Table'!E1851</f>
        <v>0</v>
      </c>
      <c r="C1851" s="39" t="str">
        <f>'Gene Table'!B1851</f>
        <v>N01</v>
      </c>
      <c r="D1851" s="145"/>
      <c r="E1851" s="145"/>
      <c r="F1851" s="145"/>
      <c r="G1851" s="145"/>
      <c r="H1851" s="145"/>
      <c r="I1851" s="145"/>
      <c r="J1851" s="145"/>
      <c r="K1851" s="145"/>
      <c r="L1851" s="145"/>
      <c r="M1851" s="145"/>
      <c r="N1851" s="148"/>
      <c r="O1851" s="149"/>
    </row>
    <row r="1852" spans="1:15">
      <c r="A1852" s="80"/>
      <c r="B1852" s="39">
        <f>'Gene Table'!E1852</f>
        <v>0</v>
      </c>
      <c r="C1852" s="39" t="str">
        <f>'Gene Table'!B1852</f>
        <v>N02</v>
      </c>
      <c r="D1852" s="145"/>
      <c r="E1852" s="145"/>
      <c r="F1852" s="145"/>
      <c r="G1852" s="145"/>
      <c r="H1852" s="145"/>
      <c r="I1852" s="145"/>
      <c r="J1852" s="145"/>
      <c r="K1852" s="145"/>
      <c r="L1852" s="145"/>
      <c r="M1852" s="145"/>
      <c r="N1852" s="148"/>
      <c r="O1852" s="149"/>
    </row>
    <row r="1853" spans="1:15">
      <c r="A1853" s="80"/>
      <c r="B1853" s="39">
        <f>'Gene Table'!E1853</f>
        <v>0</v>
      </c>
      <c r="C1853" s="39" t="str">
        <f>'Gene Table'!B1853</f>
        <v>N03</v>
      </c>
      <c r="D1853" s="145"/>
      <c r="E1853" s="145"/>
      <c r="F1853" s="145"/>
      <c r="G1853" s="145"/>
      <c r="H1853" s="145"/>
      <c r="I1853" s="145"/>
      <c r="J1853" s="145"/>
      <c r="K1853" s="145"/>
      <c r="L1853" s="145"/>
      <c r="M1853" s="145"/>
      <c r="N1853" s="148"/>
      <c r="O1853" s="149"/>
    </row>
    <row r="1854" spans="1:15">
      <c r="A1854" s="80"/>
      <c r="B1854" s="39">
        <f>'Gene Table'!E1854</f>
        <v>0</v>
      </c>
      <c r="C1854" s="39" t="str">
        <f>'Gene Table'!B1854</f>
        <v>N04</v>
      </c>
      <c r="D1854" s="145"/>
      <c r="E1854" s="145"/>
      <c r="F1854" s="145"/>
      <c r="G1854" s="145"/>
      <c r="H1854" s="145"/>
      <c r="I1854" s="145"/>
      <c r="J1854" s="145"/>
      <c r="K1854" s="145"/>
      <c r="L1854" s="145"/>
      <c r="M1854" s="145"/>
      <c r="N1854" s="148"/>
      <c r="O1854" s="149"/>
    </row>
    <row r="1855" spans="1:15">
      <c r="A1855" s="80"/>
      <c r="B1855" s="39">
        <f>'Gene Table'!E1855</f>
        <v>0</v>
      </c>
      <c r="C1855" s="39" t="str">
        <f>'Gene Table'!B1855</f>
        <v>N05</v>
      </c>
      <c r="D1855" s="145"/>
      <c r="E1855" s="145"/>
      <c r="F1855" s="145"/>
      <c r="G1855" s="145"/>
      <c r="H1855" s="145"/>
      <c r="I1855" s="145"/>
      <c r="J1855" s="145"/>
      <c r="K1855" s="145"/>
      <c r="L1855" s="145"/>
      <c r="M1855" s="145"/>
      <c r="N1855" s="148"/>
      <c r="O1855" s="149"/>
    </row>
    <row r="1856" spans="1:15">
      <c r="A1856" s="80"/>
      <c r="B1856" s="39">
        <f>'Gene Table'!E1856</f>
        <v>0</v>
      </c>
      <c r="C1856" s="39" t="str">
        <f>'Gene Table'!B1856</f>
        <v>N06</v>
      </c>
      <c r="D1856" s="145"/>
      <c r="E1856" s="145"/>
      <c r="F1856" s="145"/>
      <c r="G1856" s="145"/>
      <c r="H1856" s="145"/>
      <c r="I1856" s="145"/>
      <c r="J1856" s="145"/>
      <c r="K1856" s="145"/>
      <c r="L1856" s="145"/>
      <c r="M1856" s="145"/>
      <c r="N1856" s="148"/>
      <c r="O1856" s="149"/>
    </row>
    <row r="1857" spans="1:15">
      <c r="A1857" s="80"/>
      <c r="B1857" s="39">
        <f>'Gene Table'!E1857</f>
        <v>0</v>
      </c>
      <c r="C1857" s="39" t="str">
        <f>'Gene Table'!B1857</f>
        <v>N07</v>
      </c>
      <c r="D1857" s="145"/>
      <c r="E1857" s="145"/>
      <c r="F1857" s="145"/>
      <c r="G1857" s="145"/>
      <c r="H1857" s="145"/>
      <c r="I1857" s="145"/>
      <c r="J1857" s="145"/>
      <c r="K1857" s="145"/>
      <c r="L1857" s="145"/>
      <c r="M1857" s="145"/>
      <c r="N1857" s="148"/>
      <c r="O1857" s="149"/>
    </row>
    <row r="1858" spans="1:15">
      <c r="A1858" s="80"/>
      <c r="B1858" s="39">
        <f>'Gene Table'!E1858</f>
        <v>0</v>
      </c>
      <c r="C1858" s="39" t="str">
        <f>'Gene Table'!B1858</f>
        <v>N08</v>
      </c>
      <c r="D1858" s="145"/>
      <c r="E1858" s="145"/>
      <c r="F1858" s="145"/>
      <c r="G1858" s="145"/>
      <c r="H1858" s="145"/>
      <c r="I1858" s="145"/>
      <c r="J1858" s="145"/>
      <c r="K1858" s="145"/>
      <c r="L1858" s="145"/>
      <c r="M1858" s="145"/>
      <c r="N1858" s="148"/>
      <c r="O1858" s="149"/>
    </row>
    <row r="1859" spans="1:15">
      <c r="A1859" s="80"/>
      <c r="B1859" s="39">
        <f>'Gene Table'!E1859</f>
        <v>0</v>
      </c>
      <c r="C1859" s="39" t="str">
        <f>'Gene Table'!B1859</f>
        <v>N09</v>
      </c>
      <c r="D1859" s="145"/>
      <c r="E1859" s="145"/>
      <c r="F1859" s="145"/>
      <c r="G1859" s="145"/>
      <c r="H1859" s="145"/>
      <c r="I1859" s="145"/>
      <c r="J1859" s="145"/>
      <c r="K1859" s="145"/>
      <c r="L1859" s="145"/>
      <c r="M1859" s="145"/>
      <c r="N1859" s="148"/>
      <c r="O1859" s="149"/>
    </row>
    <row r="1860" spans="1:15">
      <c r="A1860" s="80"/>
      <c r="B1860" s="39">
        <f>'Gene Table'!E1860</f>
        <v>0</v>
      </c>
      <c r="C1860" s="39" t="str">
        <f>'Gene Table'!B1860</f>
        <v>N10</v>
      </c>
      <c r="D1860" s="145"/>
      <c r="E1860" s="145"/>
      <c r="F1860" s="145"/>
      <c r="G1860" s="145"/>
      <c r="H1860" s="145"/>
      <c r="I1860" s="145"/>
      <c r="J1860" s="145"/>
      <c r="K1860" s="145"/>
      <c r="L1860" s="145"/>
      <c r="M1860" s="145"/>
      <c r="N1860" s="148"/>
      <c r="O1860" s="149"/>
    </row>
    <row r="1861" spans="1:15">
      <c r="A1861" s="80"/>
      <c r="B1861" s="39">
        <f>'Gene Table'!E1861</f>
        <v>0</v>
      </c>
      <c r="C1861" s="39" t="str">
        <f>'Gene Table'!B1861</f>
        <v>N11</v>
      </c>
      <c r="D1861" s="145"/>
      <c r="E1861" s="145"/>
      <c r="F1861" s="145"/>
      <c r="G1861" s="145"/>
      <c r="H1861" s="145"/>
      <c r="I1861" s="145"/>
      <c r="J1861" s="145"/>
      <c r="K1861" s="145"/>
      <c r="L1861" s="145"/>
      <c r="M1861" s="145"/>
      <c r="N1861" s="148"/>
      <c r="O1861" s="149"/>
    </row>
    <row r="1862" spans="1:15">
      <c r="A1862" s="80"/>
      <c r="B1862" s="39">
        <f>'Gene Table'!E1862</f>
        <v>0</v>
      </c>
      <c r="C1862" s="39" t="str">
        <f>'Gene Table'!B1862</f>
        <v>N12</v>
      </c>
      <c r="D1862" s="145"/>
      <c r="E1862" s="145"/>
      <c r="F1862" s="145"/>
      <c r="G1862" s="145"/>
      <c r="H1862" s="145"/>
      <c r="I1862" s="145"/>
      <c r="J1862" s="145"/>
      <c r="K1862" s="145"/>
      <c r="L1862" s="145"/>
      <c r="M1862" s="145"/>
      <c r="N1862" s="148"/>
      <c r="O1862" s="149"/>
    </row>
    <row r="1863" spans="1:15">
      <c r="A1863" s="80"/>
      <c r="B1863" s="39">
        <f>'Gene Table'!E1863</f>
        <v>0</v>
      </c>
      <c r="C1863" s="39" t="str">
        <f>'Gene Table'!B1863</f>
        <v>N13</v>
      </c>
      <c r="D1863" s="145"/>
      <c r="E1863" s="145"/>
      <c r="F1863" s="145"/>
      <c r="G1863" s="145"/>
      <c r="H1863" s="145"/>
      <c r="I1863" s="145"/>
      <c r="J1863" s="145"/>
      <c r="K1863" s="145"/>
      <c r="L1863" s="145"/>
      <c r="M1863" s="145"/>
      <c r="N1863" s="148"/>
      <c r="O1863" s="149"/>
    </row>
    <row r="1864" spans="1:15">
      <c r="A1864" s="80"/>
      <c r="B1864" s="39">
        <f>'Gene Table'!E1864</f>
        <v>0</v>
      </c>
      <c r="C1864" s="39" t="str">
        <f>'Gene Table'!B1864</f>
        <v>N14</v>
      </c>
      <c r="D1864" s="145"/>
      <c r="E1864" s="145"/>
      <c r="F1864" s="145"/>
      <c r="G1864" s="145"/>
      <c r="H1864" s="145"/>
      <c r="I1864" s="145"/>
      <c r="J1864" s="145"/>
      <c r="K1864" s="145"/>
      <c r="L1864" s="145"/>
      <c r="M1864" s="145"/>
      <c r="N1864" s="148"/>
      <c r="O1864" s="149"/>
    </row>
    <row r="1865" spans="1:15">
      <c r="A1865" s="80"/>
      <c r="B1865" s="39">
        <f>'Gene Table'!E1865</f>
        <v>0</v>
      </c>
      <c r="C1865" s="39" t="str">
        <f>'Gene Table'!B1865</f>
        <v>N15</v>
      </c>
      <c r="D1865" s="145"/>
      <c r="E1865" s="145"/>
      <c r="F1865" s="145"/>
      <c r="G1865" s="145"/>
      <c r="H1865" s="145"/>
      <c r="I1865" s="145"/>
      <c r="J1865" s="145"/>
      <c r="K1865" s="145"/>
      <c r="L1865" s="145"/>
      <c r="M1865" s="145"/>
      <c r="N1865" s="148"/>
      <c r="O1865" s="149"/>
    </row>
    <row r="1866" spans="1:15">
      <c r="A1866" s="80"/>
      <c r="B1866" s="39">
        <f>'Gene Table'!E1866</f>
        <v>0</v>
      </c>
      <c r="C1866" s="39" t="str">
        <f>'Gene Table'!B1866</f>
        <v>N16</v>
      </c>
      <c r="D1866" s="145"/>
      <c r="E1866" s="145"/>
      <c r="F1866" s="145"/>
      <c r="G1866" s="145"/>
      <c r="H1866" s="145"/>
      <c r="I1866" s="145"/>
      <c r="J1866" s="145"/>
      <c r="K1866" s="145"/>
      <c r="L1866" s="145"/>
      <c r="M1866" s="145"/>
      <c r="N1866" s="148"/>
      <c r="O1866" s="149"/>
    </row>
    <row r="1867" spans="1:15">
      <c r="A1867" s="80"/>
      <c r="B1867" s="39">
        <f>'Gene Table'!E1867</f>
        <v>0</v>
      </c>
      <c r="C1867" s="39" t="str">
        <f>'Gene Table'!B1867</f>
        <v>N17</v>
      </c>
      <c r="D1867" s="145"/>
      <c r="E1867" s="145"/>
      <c r="F1867" s="145"/>
      <c r="G1867" s="145"/>
      <c r="H1867" s="145"/>
      <c r="I1867" s="145"/>
      <c r="J1867" s="145"/>
      <c r="K1867" s="145"/>
      <c r="L1867" s="145"/>
      <c r="M1867" s="145"/>
      <c r="N1867" s="148"/>
      <c r="O1867" s="149"/>
    </row>
    <row r="1868" spans="1:15">
      <c r="A1868" s="80"/>
      <c r="B1868" s="39">
        <f>'Gene Table'!E1868</f>
        <v>0</v>
      </c>
      <c r="C1868" s="39" t="str">
        <f>'Gene Table'!B1868</f>
        <v>N18</v>
      </c>
      <c r="D1868" s="145"/>
      <c r="E1868" s="145"/>
      <c r="F1868" s="145"/>
      <c r="G1868" s="145"/>
      <c r="H1868" s="145"/>
      <c r="I1868" s="145"/>
      <c r="J1868" s="145"/>
      <c r="K1868" s="145"/>
      <c r="L1868" s="145"/>
      <c r="M1868" s="145"/>
      <c r="N1868" s="148"/>
      <c r="O1868" s="149"/>
    </row>
    <row r="1869" spans="1:15">
      <c r="A1869" s="80"/>
      <c r="B1869" s="39">
        <f>'Gene Table'!E1869</f>
        <v>0</v>
      </c>
      <c r="C1869" s="39" t="str">
        <f>'Gene Table'!B1869</f>
        <v>N19</v>
      </c>
      <c r="D1869" s="145"/>
      <c r="E1869" s="145"/>
      <c r="F1869" s="145"/>
      <c r="G1869" s="145"/>
      <c r="H1869" s="145"/>
      <c r="I1869" s="145"/>
      <c r="J1869" s="145"/>
      <c r="K1869" s="145"/>
      <c r="L1869" s="145"/>
      <c r="M1869" s="145"/>
      <c r="N1869" s="148"/>
      <c r="O1869" s="149"/>
    </row>
    <row r="1870" spans="1:15">
      <c r="A1870" s="80"/>
      <c r="B1870" s="39">
        <f>'Gene Table'!E1870</f>
        <v>0</v>
      </c>
      <c r="C1870" s="39" t="str">
        <f>'Gene Table'!B1870</f>
        <v>N20</v>
      </c>
      <c r="D1870" s="145"/>
      <c r="E1870" s="145"/>
      <c r="F1870" s="145"/>
      <c r="G1870" s="145"/>
      <c r="H1870" s="145"/>
      <c r="I1870" s="145"/>
      <c r="J1870" s="145"/>
      <c r="K1870" s="145"/>
      <c r="L1870" s="145"/>
      <c r="M1870" s="145"/>
      <c r="N1870" s="148"/>
      <c r="O1870" s="149"/>
    </row>
    <row r="1871" spans="1:15">
      <c r="A1871" s="80"/>
      <c r="B1871" s="39">
        <f>'Gene Table'!E1871</f>
        <v>0</v>
      </c>
      <c r="C1871" s="39" t="str">
        <f>'Gene Table'!B1871</f>
        <v>N21</v>
      </c>
      <c r="D1871" s="145"/>
      <c r="E1871" s="145"/>
      <c r="F1871" s="145"/>
      <c r="G1871" s="145"/>
      <c r="H1871" s="145"/>
      <c r="I1871" s="145"/>
      <c r="J1871" s="145"/>
      <c r="K1871" s="145"/>
      <c r="L1871" s="145"/>
      <c r="M1871" s="145"/>
      <c r="N1871" s="148"/>
      <c r="O1871" s="149"/>
    </row>
    <row r="1872" spans="1:15">
      <c r="A1872" s="80"/>
      <c r="B1872" s="39">
        <f>'Gene Table'!E1872</f>
        <v>0</v>
      </c>
      <c r="C1872" s="39" t="str">
        <f>'Gene Table'!B1872</f>
        <v>N22</v>
      </c>
      <c r="D1872" s="145"/>
      <c r="E1872" s="145"/>
      <c r="F1872" s="145"/>
      <c r="G1872" s="145"/>
      <c r="H1872" s="145"/>
      <c r="I1872" s="145"/>
      <c r="J1872" s="145"/>
      <c r="K1872" s="145"/>
      <c r="L1872" s="145"/>
      <c r="M1872" s="145"/>
      <c r="N1872" s="148"/>
      <c r="O1872" s="149"/>
    </row>
    <row r="1873" spans="1:15">
      <c r="A1873" s="80"/>
      <c r="B1873" s="39">
        <f>'Gene Table'!E1873</f>
        <v>0</v>
      </c>
      <c r="C1873" s="39" t="str">
        <f>'Gene Table'!B1873</f>
        <v>N23</v>
      </c>
      <c r="D1873" s="145"/>
      <c r="E1873" s="145"/>
      <c r="F1873" s="145"/>
      <c r="G1873" s="145"/>
      <c r="H1873" s="145"/>
      <c r="I1873" s="145"/>
      <c r="J1873" s="145"/>
      <c r="K1873" s="145"/>
      <c r="L1873" s="145"/>
      <c r="M1873" s="145"/>
      <c r="N1873" s="148"/>
      <c r="O1873" s="149"/>
    </row>
    <row r="1874" spans="1:15">
      <c r="A1874" s="80"/>
      <c r="B1874" s="39">
        <f>'Gene Table'!E1874</f>
        <v>0</v>
      </c>
      <c r="C1874" s="39" t="str">
        <f>'Gene Table'!B1874</f>
        <v>N24</v>
      </c>
      <c r="D1874" s="145"/>
      <c r="E1874" s="145"/>
      <c r="F1874" s="145"/>
      <c r="G1874" s="145"/>
      <c r="H1874" s="145"/>
      <c r="I1874" s="145"/>
      <c r="J1874" s="145"/>
      <c r="K1874" s="145"/>
      <c r="L1874" s="145"/>
      <c r="M1874" s="145"/>
      <c r="N1874" s="148"/>
      <c r="O1874" s="149"/>
    </row>
    <row r="1875" spans="1:15">
      <c r="A1875" s="80"/>
      <c r="B1875" s="39" t="str">
        <f>'Gene Table'!E1875</f>
        <v>hsa-miR-1245b-5p</v>
      </c>
      <c r="C1875" s="39" t="str">
        <f>'Gene Table'!B1875</f>
        <v>O01</v>
      </c>
      <c r="D1875" s="145"/>
      <c r="E1875" s="145"/>
      <c r="F1875" s="145"/>
      <c r="G1875" s="145"/>
      <c r="H1875" s="145"/>
      <c r="I1875" s="145"/>
      <c r="J1875" s="145"/>
      <c r="K1875" s="145"/>
      <c r="L1875" s="145"/>
      <c r="M1875" s="145"/>
      <c r="N1875" s="148"/>
      <c r="O1875" s="149"/>
    </row>
    <row r="1876" spans="1:15">
      <c r="A1876" s="80"/>
      <c r="B1876" s="39" t="str">
        <f>'Gene Table'!E1876</f>
        <v>hsa-miR-5196-3p</v>
      </c>
      <c r="C1876" s="39" t="str">
        <f>'Gene Table'!B1876</f>
        <v>O02</v>
      </c>
      <c r="D1876" s="145"/>
      <c r="E1876" s="145"/>
      <c r="F1876" s="145"/>
      <c r="G1876" s="145"/>
      <c r="H1876" s="145"/>
      <c r="I1876" s="145"/>
      <c r="J1876" s="145"/>
      <c r="K1876" s="145"/>
      <c r="L1876" s="145"/>
      <c r="M1876" s="145"/>
      <c r="N1876" s="148"/>
      <c r="O1876" s="149"/>
    </row>
    <row r="1877" spans="1:15">
      <c r="A1877" s="80"/>
      <c r="B1877" s="39" t="str">
        <f>'Gene Table'!E1877</f>
        <v>hsa-miR-1245b-3p</v>
      </c>
      <c r="C1877" s="39" t="str">
        <f>'Gene Table'!B1877</f>
        <v>O03</v>
      </c>
      <c r="D1877" s="145"/>
      <c r="E1877" s="145"/>
      <c r="F1877" s="145"/>
      <c r="G1877" s="145"/>
      <c r="H1877" s="145"/>
      <c r="I1877" s="145"/>
      <c r="J1877" s="145"/>
      <c r="K1877" s="145"/>
      <c r="L1877" s="145"/>
      <c r="M1877" s="145"/>
      <c r="N1877" s="148"/>
      <c r="O1877" s="149"/>
    </row>
    <row r="1878" spans="1:15">
      <c r="A1878" s="80"/>
      <c r="B1878" s="39" t="str">
        <f>'Gene Table'!E1878</f>
        <v>hsa-miR-5197-5p</v>
      </c>
      <c r="C1878" s="39" t="str">
        <f>'Gene Table'!B1878</f>
        <v>O04</v>
      </c>
      <c r="D1878" s="145"/>
      <c r="E1878" s="145"/>
      <c r="F1878" s="145"/>
      <c r="G1878" s="145"/>
      <c r="H1878" s="145"/>
      <c r="I1878" s="145"/>
      <c r="J1878" s="145"/>
      <c r="K1878" s="145"/>
      <c r="L1878" s="145"/>
      <c r="M1878" s="145"/>
      <c r="N1878" s="148"/>
      <c r="O1878" s="149"/>
    </row>
    <row r="1879" spans="1:15">
      <c r="A1879" s="80"/>
      <c r="B1879" s="39" t="str">
        <f>'Gene Table'!E1879</f>
        <v>hsa-miR-2467-5p</v>
      </c>
      <c r="C1879" s="39" t="str">
        <f>'Gene Table'!B1879</f>
        <v>O05</v>
      </c>
      <c r="D1879" s="145"/>
      <c r="E1879" s="145"/>
      <c r="F1879" s="145"/>
      <c r="G1879" s="145"/>
      <c r="H1879" s="145"/>
      <c r="I1879" s="145"/>
      <c r="J1879" s="145"/>
      <c r="K1879" s="145"/>
      <c r="L1879" s="145"/>
      <c r="M1879" s="145"/>
      <c r="N1879" s="148"/>
      <c r="O1879" s="149"/>
    </row>
    <row r="1880" spans="1:15">
      <c r="A1880" s="80"/>
      <c r="B1880" s="39" t="str">
        <f>'Gene Table'!E1880</f>
        <v>hsa-miR-5197-3p</v>
      </c>
      <c r="C1880" s="39" t="str">
        <f>'Gene Table'!B1880</f>
        <v>O06</v>
      </c>
      <c r="D1880" s="145"/>
      <c r="E1880" s="145"/>
      <c r="F1880" s="145"/>
      <c r="G1880" s="145"/>
      <c r="H1880" s="145"/>
      <c r="I1880" s="145"/>
      <c r="J1880" s="145"/>
      <c r="K1880" s="145"/>
      <c r="L1880" s="145"/>
      <c r="M1880" s="145"/>
      <c r="N1880" s="148"/>
      <c r="O1880" s="149"/>
    </row>
    <row r="1881" spans="1:15">
      <c r="A1881" s="80"/>
      <c r="B1881" s="39" t="str">
        <f>'Gene Table'!E1881</f>
        <v>hsa-miR-2467-3p</v>
      </c>
      <c r="C1881" s="39" t="str">
        <f>'Gene Table'!B1881</f>
        <v>O07</v>
      </c>
      <c r="D1881" s="145"/>
      <c r="E1881" s="145"/>
      <c r="F1881" s="145"/>
      <c r="G1881" s="145"/>
      <c r="H1881" s="145"/>
      <c r="I1881" s="145"/>
      <c r="J1881" s="145"/>
      <c r="K1881" s="145"/>
      <c r="L1881" s="145"/>
      <c r="M1881" s="145"/>
      <c r="N1881" s="148"/>
      <c r="O1881" s="149"/>
    </row>
    <row r="1882" spans="1:15">
      <c r="A1882" s="80"/>
      <c r="B1882" s="39" t="str">
        <f>'Gene Table'!E1882</f>
        <v>hsa-miR-4524b-5p</v>
      </c>
      <c r="C1882" s="39" t="str">
        <f>'Gene Table'!B1882</f>
        <v>O08</v>
      </c>
      <c r="D1882" s="145"/>
      <c r="E1882" s="145"/>
      <c r="F1882" s="145"/>
      <c r="G1882" s="145"/>
      <c r="H1882" s="145"/>
      <c r="I1882" s="145"/>
      <c r="J1882" s="145"/>
      <c r="K1882" s="145"/>
      <c r="L1882" s="145"/>
      <c r="M1882" s="145"/>
      <c r="N1882" s="148"/>
      <c r="O1882" s="149"/>
    </row>
    <row r="1883" spans="1:15">
      <c r="A1883" s="80"/>
      <c r="B1883" s="39" t="str">
        <f>'Gene Table'!E1883</f>
        <v>hsa-miR-4786-5p</v>
      </c>
      <c r="C1883" s="39" t="str">
        <f>'Gene Table'!B1883</f>
        <v>O09</v>
      </c>
      <c r="D1883" s="145"/>
      <c r="E1883" s="145"/>
      <c r="F1883" s="145"/>
      <c r="G1883" s="145"/>
      <c r="H1883" s="145"/>
      <c r="I1883" s="145"/>
      <c r="J1883" s="145"/>
      <c r="K1883" s="145"/>
      <c r="L1883" s="145"/>
      <c r="M1883" s="145"/>
      <c r="N1883" s="148"/>
      <c r="O1883" s="149"/>
    </row>
    <row r="1884" spans="1:15">
      <c r="A1884" s="80"/>
      <c r="B1884" s="39" t="str">
        <f>'Gene Table'!E1884</f>
        <v>hsa-miR-4524b-3p</v>
      </c>
      <c r="C1884" s="39" t="str">
        <f>'Gene Table'!B1884</f>
        <v>O10</v>
      </c>
      <c r="D1884" s="145"/>
      <c r="E1884" s="145"/>
      <c r="F1884" s="145"/>
      <c r="G1884" s="145"/>
      <c r="H1884" s="145"/>
      <c r="I1884" s="145"/>
      <c r="J1884" s="145"/>
      <c r="K1884" s="145"/>
      <c r="L1884" s="145"/>
      <c r="M1884" s="145"/>
      <c r="N1884" s="148"/>
      <c r="O1884" s="149"/>
    </row>
    <row r="1885" spans="1:15">
      <c r="A1885" s="80"/>
      <c r="B1885" s="39" t="str">
        <f>'Gene Table'!E1885</f>
        <v>hsa-miR-4786-3p</v>
      </c>
      <c r="C1885" s="39" t="str">
        <f>'Gene Table'!B1885</f>
        <v>O11</v>
      </c>
      <c r="D1885" s="145"/>
      <c r="E1885" s="145"/>
      <c r="F1885" s="145"/>
      <c r="G1885" s="145"/>
      <c r="H1885" s="145"/>
      <c r="I1885" s="145"/>
      <c r="J1885" s="145"/>
      <c r="K1885" s="145"/>
      <c r="L1885" s="145"/>
      <c r="M1885" s="145"/>
      <c r="N1885" s="148"/>
      <c r="O1885" s="149"/>
    </row>
    <row r="1886" spans="1:15">
      <c r="A1886" s="80"/>
      <c r="B1886" s="39" t="str">
        <f>'Gene Table'!E1886</f>
        <v>hsa-miR-5571-5p</v>
      </c>
      <c r="C1886" s="39" t="str">
        <f>'Gene Table'!B1886</f>
        <v>O12</v>
      </c>
      <c r="D1886" s="145"/>
      <c r="E1886" s="145"/>
      <c r="F1886" s="145"/>
      <c r="G1886" s="145"/>
      <c r="H1886" s="145"/>
      <c r="I1886" s="145"/>
      <c r="J1886" s="145"/>
      <c r="K1886" s="145"/>
      <c r="L1886" s="145"/>
      <c r="M1886" s="145"/>
      <c r="N1886" s="148"/>
      <c r="O1886" s="149"/>
    </row>
    <row r="1887" spans="1:15">
      <c r="A1887" s="80"/>
      <c r="B1887" s="39" t="str">
        <f>'Gene Table'!E1887</f>
        <v>hsa-miR-4787-5p</v>
      </c>
      <c r="C1887" s="39" t="str">
        <f>'Gene Table'!B1887</f>
        <v>O13</v>
      </c>
      <c r="D1887" s="145"/>
      <c r="E1887" s="145"/>
      <c r="F1887" s="145"/>
      <c r="G1887" s="145"/>
      <c r="H1887" s="145"/>
      <c r="I1887" s="145"/>
      <c r="J1887" s="145"/>
      <c r="K1887" s="145"/>
      <c r="L1887" s="145"/>
      <c r="M1887" s="145"/>
      <c r="N1887" s="148"/>
      <c r="O1887" s="149"/>
    </row>
    <row r="1888" spans="1:15">
      <c r="A1888" s="80"/>
      <c r="B1888" s="39" t="str">
        <f>'Gene Table'!E1888</f>
        <v>hsa-miR-5571-3p</v>
      </c>
      <c r="C1888" s="39" t="str">
        <f>'Gene Table'!B1888</f>
        <v>O14</v>
      </c>
      <c r="D1888" s="145"/>
      <c r="E1888" s="145"/>
      <c r="F1888" s="145"/>
      <c r="G1888" s="145"/>
      <c r="H1888" s="145"/>
      <c r="I1888" s="145"/>
      <c r="J1888" s="145"/>
      <c r="K1888" s="145"/>
      <c r="L1888" s="145"/>
      <c r="M1888" s="145"/>
      <c r="N1888" s="148"/>
      <c r="O1888" s="149"/>
    </row>
    <row r="1889" spans="1:15">
      <c r="A1889" s="80"/>
      <c r="B1889" s="39" t="str">
        <f>'Gene Table'!E1889</f>
        <v>hsa-miR-4787-3p</v>
      </c>
      <c r="C1889" s="39" t="str">
        <f>'Gene Table'!B1889</f>
        <v>O15</v>
      </c>
      <c r="D1889" s="145"/>
      <c r="E1889" s="145"/>
      <c r="F1889" s="145"/>
      <c r="G1889" s="145"/>
      <c r="H1889" s="145"/>
      <c r="I1889" s="145"/>
      <c r="J1889" s="145"/>
      <c r="K1889" s="145"/>
      <c r="L1889" s="145"/>
      <c r="M1889" s="145"/>
      <c r="N1889" s="148"/>
      <c r="O1889" s="149"/>
    </row>
    <row r="1890" spans="1:15">
      <c r="A1890" s="80"/>
      <c r="B1890" s="39" t="str">
        <f>'Gene Table'!E1890</f>
        <v>hsa-miR-5100</v>
      </c>
      <c r="C1890" s="39" t="str">
        <f>'Gene Table'!B1890</f>
        <v>O16</v>
      </c>
      <c r="D1890" s="145"/>
      <c r="E1890" s="145"/>
      <c r="F1890" s="145"/>
      <c r="G1890" s="145"/>
      <c r="H1890" s="145"/>
      <c r="I1890" s="145"/>
      <c r="J1890" s="145"/>
      <c r="K1890" s="145"/>
      <c r="L1890" s="145"/>
      <c r="M1890" s="145"/>
      <c r="N1890" s="148"/>
      <c r="O1890" s="149"/>
    </row>
    <row r="1891" spans="1:15">
      <c r="A1891" s="80"/>
      <c r="B1891" s="39" t="str">
        <f>'Gene Table'!E1891</f>
        <v>hsa-miR-4788</v>
      </c>
      <c r="C1891" s="39" t="str">
        <f>'Gene Table'!B1891</f>
        <v>O17</v>
      </c>
      <c r="D1891" s="145"/>
      <c r="E1891" s="145"/>
      <c r="F1891" s="145"/>
      <c r="G1891" s="145"/>
      <c r="H1891" s="145"/>
      <c r="I1891" s="145"/>
      <c r="J1891" s="145"/>
      <c r="K1891" s="145"/>
      <c r="L1891" s="145"/>
      <c r="M1891" s="145"/>
      <c r="N1891" s="148"/>
      <c r="O1891" s="149"/>
    </row>
    <row r="1892" spans="1:15">
      <c r="A1892" s="80"/>
      <c r="B1892" s="39" t="str">
        <f>'Gene Table'!E1892</f>
        <v>hsa-miR-548aq-5p</v>
      </c>
      <c r="C1892" s="39" t="str">
        <f>'Gene Table'!B1892</f>
        <v>O18</v>
      </c>
      <c r="D1892" s="145"/>
      <c r="E1892" s="145"/>
      <c r="F1892" s="145"/>
      <c r="G1892" s="145"/>
      <c r="H1892" s="145"/>
      <c r="I1892" s="145"/>
      <c r="J1892" s="145"/>
      <c r="K1892" s="145"/>
      <c r="L1892" s="145"/>
      <c r="M1892" s="145"/>
      <c r="N1892" s="148"/>
      <c r="O1892" s="149"/>
    </row>
    <row r="1893" spans="1:15">
      <c r="A1893" s="80"/>
      <c r="B1893" s="39" t="str">
        <f>'Gene Table'!E1893</f>
        <v>hsa-miR-4789-5p</v>
      </c>
      <c r="C1893" s="39" t="str">
        <f>'Gene Table'!B1893</f>
        <v>O19</v>
      </c>
      <c r="D1893" s="145"/>
      <c r="E1893" s="145"/>
      <c r="F1893" s="145"/>
      <c r="G1893" s="145"/>
      <c r="H1893" s="145"/>
      <c r="I1893" s="145"/>
      <c r="J1893" s="145"/>
      <c r="K1893" s="145"/>
      <c r="L1893" s="145"/>
      <c r="M1893" s="145"/>
      <c r="N1893" s="148"/>
      <c r="O1893" s="149"/>
    </row>
    <row r="1894" spans="1:15">
      <c r="A1894" s="80"/>
      <c r="B1894" s="39" t="str">
        <f>'Gene Table'!E1894</f>
        <v>hsa-miR-548aq-3p</v>
      </c>
      <c r="C1894" s="39" t="str">
        <f>'Gene Table'!B1894</f>
        <v>O20</v>
      </c>
      <c r="D1894" s="145"/>
      <c r="E1894" s="145"/>
      <c r="F1894" s="145"/>
      <c r="G1894" s="145"/>
      <c r="H1894" s="145"/>
      <c r="I1894" s="145"/>
      <c r="J1894" s="145"/>
      <c r="K1894" s="145"/>
      <c r="L1894" s="145"/>
      <c r="M1894" s="145"/>
      <c r="N1894" s="148"/>
      <c r="O1894" s="149"/>
    </row>
    <row r="1895" spans="1:15">
      <c r="A1895" s="80"/>
      <c r="B1895" s="39" t="str">
        <f>'Gene Table'!E1895</f>
        <v>hsa-miR-4789-3p</v>
      </c>
      <c r="C1895" s="39" t="str">
        <f>'Gene Table'!B1895</f>
        <v>O21</v>
      </c>
      <c r="D1895" s="145"/>
      <c r="E1895" s="145"/>
      <c r="F1895" s="145"/>
      <c r="G1895" s="145"/>
      <c r="H1895" s="145"/>
      <c r="I1895" s="145"/>
      <c r="J1895" s="145"/>
      <c r="K1895" s="145"/>
      <c r="L1895" s="145"/>
      <c r="M1895" s="145"/>
      <c r="N1895" s="148"/>
      <c r="O1895" s="149"/>
    </row>
    <row r="1896" spans="1:15">
      <c r="A1896" s="80"/>
      <c r="B1896" s="39" t="str">
        <f>'Gene Table'!E1896</f>
        <v>hsa-miR-548ar-5p</v>
      </c>
      <c r="C1896" s="39" t="str">
        <f>'Gene Table'!B1896</f>
        <v>O22</v>
      </c>
      <c r="D1896" s="145"/>
      <c r="E1896" s="145"/>
      <c r="F1896" s="145"/>
      <c r="G1896" s="145"/>
      <c r="H1896" s="145"/>
      <c r="I1896" s="145"/>
      <c r="J1896" s="145"/>
      <c r="K1896" s="145"/>
      <c r="L1896" s="145"/>
      <c r="M1896" s="145"/>
      <c r="N1896" s="148"/>
      <c r="O1896" s="149"/>
    </row>
    <row r="1897" spans="1:15">
      <c r="A1897" s="80"/>
      <c r="B1897" s="39" t="str">
        <f>'Gene Table'!E1897</f>
        <v>hsa-miR-4790-5p</v>
      </c>
      <c r="C1897" s="39" t="str">
        <f>'Gene Table'!B1897</f>
        <v>O23</v>
      </c>
      <c r="D1897" s="145"/>
      <c r="E1897" s="145"/>
      <c r="F1897" s="145"/>
      <c r="G1897" s="145"/>
      <c r="H1897" s="145"/>
      <c r="I1897" s="145"/>
      <c r="J1897" s="145"/>
      <c r="K1897" s="145"/>
      <c r="L1897" s="145"/>
      <c r="M1897" s="145"/>
      <c r="N1897" s="148"/>
      <c r="O1897" s="149"/>
    </row>
    <row r="1898" spans="1:15">
      <c r="A1898" s="80"/>
      <c r="B1898" s="39" t="str">
        <f>'Gene Table'!E1898</f>
        <v>hsa-miR-548ar-3p</v>
      </c>
      <c r="C1898" s="39" t="str">
        <f>'Gene Table'!B1898</f>
        <v>O24</v>
      </c>
      <c r="D1898" s="145"/>
      <c r="E1898" s="145"/>
      <c r="F1898" s="145"/>
      <c r="G1898" s="145"/>
      <c r="H1898" s="145"/>
      <c r="I1898" s="145"/>
      <c r="J1898" s="145"/>
      <c r="K1898" s="145"/>
      <c r="L1898" s="145"/>
      <c r="M1898" s="145"/>
      <c r="N1898" s="148"/>
      <c r="O1898" s="149"/>
    </row>
    <row r="1899" spans="1:15">
      <c r="A1899" s="80"/>
      <c r="B1899" s="39" t="str">
        <f>'Gene Table'!E1899</f>
        <v>NC</v>
      </c>
      <c r="C1899" s="39" t="str">
        <f>'Gene Table'!B1899</f>
        <v>P01</v>
      </c>
      <c r="D1899" s="145"/>
      <c r="E1899" s="145"/>
      <c r="F1899" s="145"/>
      <c r="G1899" s="145"/>
      <c r="H1899" s="145"/>
      <c r="I1899" s="145"/>
      <c r="J1899" s="145"/>
      <c r="K1899" s="145"/>
      <c r="L1899" s="145"/>
      <c r="M1899" s="145"/>
      <c r="N1899" s="148"/>
      <c r="O1899" s="149"/>
    </row>
    <row r="1900" spans="1:15">
      <c r="A1900" s="80"/>
      <c r="B1900" s="39" t="str">
        <f>'Gene Table'!E1900</f>
        <v>NC</v>
      </c>
      <c r="C1900" s="39" t="str">
        <f>'Gene Table'!B1900</f>
        <v>P02</v>
      </c>
      <c r="D1900" s="145"/>
      <c r="E1900" s="145"/>
      <c r="F1900" s="145"/>
      <c r="G1900" s="145"/>
      <c r="H1900" s="145"/>
      <c r="I1900" s="145"/>
      <c r="J1900" s="145"/>
      <c r="K1900" s="145"/>
      <c r="L1900" s="145"/>
      <c r="M1900" s="145"/>
      <c r="N1900" s="148"/>
      <c r="O1900" s="149"/>
    </row>
    <row r="1901" spans="1:15">
      <c r="A1901" s="80"/>
      <c r="B1901" s="39" t="str">
        <f>'Gene Table'!E1901</f>
        <v>NC</v>
      </c>
      <c r="C1901" s="39" t="str">
        <f>'Gene Table'!B1901</f>
        <v>P03</v>
      </c>
      <c r="D1901" s="145"/>
      <c r="E1901" s="145"/>
      <c r="F1901" s="145"/>
      <c r="G1901" s="145"/>
      <c r="H1901" s="145"/>
      <c r="I1901" s="145"/>
      <c r="J1901" s="145"/>
      <c r="K1901" s="145"/>
      <c r="L1901" s="145"/>
      <c r="M1901" s="145"/>
      <c r="N1901" s="148"/>
      <c r="O1901" s="149"/>
    </row>
    <row r="1902" spans="1:15">
      <c r="A1902" s="80"/>
      <c r="B1902" s="39" t="str">
        <f>'Gene Table'!E1902</f>
        <v>NC</v>
      </c>
      <c r="C1902" s="39" t="str">
        <f>'Gene Table'!B1902</f>
        <v>P04</v>
      </c>
      <c r="D1902" s="145"/>
      <c r="E1902" s="145"/>
      <c r="F1902" s="145"/>
      <c r="G1902" s="145"/>
      <c r="H1902" s="145"/>
      <c r="I1902" s="145"/>
      <c r="J1902" s="145"/>
      <c r="K1902" s="145"/>
      <c r="L1902" s="145"/>
      <c r="M1902" s="145"/>
      <c r="N1902" s="148"/>
      <c r="O1902" s="149"/>
    </row>
    <row r="1903" spans="1:15">
      <c r="A1903" s="80"/>
      <c r="B1903" s="39" t="str">
        <f>'Gene Table'!E1903</f>
        <v>HK1</v>
      </c>
      <c r="C1903" s="39" t="str">
        <f>'Gene Table'!B1903</f>
        <v>P05</v>
      </c>
      <c r="D1903" s="145"/>
      <c r="E1903" s="145"/>
      <c r="F1903" s="145"/>
      <c r="G1903" s="145"/>
      <c r="H1903" s="145"/>
      <c r="I1903" s="145"/>
      <c r="J1903" s="145"/>
      <c r="K1903" s="145"/>
      <c r="L1903" s="145"/>
      <c r="M1903" s="145"/>
      <c r="N1903" s="148"/>
      <c r="O1903" s="149"/>
    </row>
    <row r="1904" spans="1:15">
      <c r="A1904" s="80"/>
      <c r="B1904" s="39" t="str">
        <f>'Gene Table'!E1904</f>
        <v>HK1</v>
      </c>
      <c r="C1904" s="39" t="str">
        <f>'Gene Table'!B1904</f>
        <v>P06</v>
      </c>
      <c r="D1904" s="145"/>
      <c r="E1904" s="145"/>
      <c r="F1904" s="145"/>
      <c r="G1904" s="145"/>
      <c r="H1904" s="145"/>
      <c r="I1904" s="145"/>
      <c r="J1904" s="145"/>
      <c r="K1904" s="145"/>
      <c r="L1904" s="145"/>
      <c r="M1904" s="145"/>
      <c r="N1904" s="148"/>
      <c r="O1904" s="149"/>
    </row>
    <row r="1905" spans="1:15">
      <c r="A1905" s="80"/>
      <c r="B1905" s="39" t="str">
        <f>'Gene Table'!E1905</f>
        <v>HK2</v>
      </c>
      <c r="C1905" s="39" t="str">
        <f>'Gene Table'!B1905</f>
        <v>P07</v>
      </c>
      <c r="D1905" s="145"/>
      <c r="E1905" s="145"/>
      <c r="F1905" s="145"/>
      <c r="G1905" s="145"/>
      <c r="H1905" s="145"/>
      <c r="I1905" s="145"/>
      <c r="J1905" s="145"/>
      <c r="K1905" s="145"/>
      <c r="L1905" s="145"/>
      <c r="M1905" s="145"/>
      <c r="N1905" s="148"/>
      <c r="O1905" s="149"/>
    </row>
    <row r="1906" spans="1:15">
      <c r="A1906" s="80"/>
      <c r="B1906" s="39" t="str">
        <f>'Gene Table'!E1906</f>
        <v>HK2</v>
      </c>
      <c r="C1906" s="39" t="str">
        <f>'Gene Table'!B1906</f>
        <v>P08</v>
      </c>
      <c r="D1906" s="145"/>
      <c r="E1906" s="145"/>
      <c r="F1906" s="145"/>
      <c r="G1906" s="145"/>
      <c r="H1906" s="145"/>
      <c r="I1906" s="145"/>
      <c r="J1906" s="145"/>
      <c r="K1906" s="145"/>
      <c r="L1906" s="145"/>
      <c r="M1906" s="145"/>
      <c r="N1906" s="148"/>
      <c r="O1906" s="149"/>
    </row>
    <row r="1907" spans="1:15">
      <c r="A1907" s="80"/>
      <c r="B1907" s="39" t="str">
        <f>'Gene Table'!E1907</f>
        <v>HK3</v>
      </c>
      <c r="C1907" s="39" t="str">
        <f>'Gene Table'!B1907</f>
        <v>P09</v>
      </c>
      <c r="D1907" s="145"/>
      <c r="E1907" s="145"/>
      <c r="F1907" s="145"/>
      <c r="G1907" s="145"/>
      <c r="H1907" s="145"/>
      <c r="I1907" s="145"/>
      <c r="J1907" s="145"/>
      <c r="K1907" s="145"/>
      <c r="L1907" s="145"/>
      <c r="M1907" s="145"/>
      <c r="N1907" s="148"/>
      <c r="O1907" s="149"/>
    </row>
    <row r="1908" spans="1:15">
      <c r="A1908" s="80"/>
      <c r="B1908" s="39" t="str">
        <f>'Gene Table'!E1908</f>
        <v>HK3</v>
      </c>
      <c r="C1908" s="39" t="str">
        <f>'Gene Table'!B1908</f>
        <v>P10</v>
      </c>
      <c r="D1908" s="145"/>
      <c r="E1908" s="145"/>
      <c r="F1908" s="145"/>
      <c r="G1908" s="145"/>
      <c r="H1908" s="145"/>
      <c r="I1908" s="145"/>
      <c r="J1908" s="145"/>
      <c r="K1908" s="145"/>
      <c r="L1908" s="145"/>
      <c r="M1908" s="145"/>
      <c r="N1908" s="148"/>
      <c r="O1908" s="149"/>
    </row>
    <row r="1909" spans="1:15">
      <c r="A1909" s="80"/>
      <c r="B1909" s="39" t="str">
        <f>'Gene Table'!E1909</f>
        <v>HK4</v>
      </c>
      <c r="C1909" s="39" t="str">
        <f>'Gene Table'!B1909</f>
        <v>P11</v>
      </c>
      <c r="D1909" s="145"/>
      <c r="E1909" s="145"/>
      <c r="F1909" s="145"/>
      <c r="G1909" s="145"/>
      <c r="H1909" s="145"/>
      <c r="I1909" s="145"/>
      <c r="J1909" s="145"/>
      <c r="K1909" s="145"/>
      <c r="L1909" s="145"/>
      <c r="M1909" s="145"/>
      <c r="N1909" s="148"/>
      <c r="O1909" s="149"/>
    </row>
    <row r="1910" spans="1:15">
      <c r="A1910" s="80"/>
      <c r="B1910" s="39" t="str">
        <f>'Gene Table'!E1910</f>
        <v>HK4</v>
      </c>
      <c r="C1910" s="39" t="str">
        <f>'Gene Table'!B1910</f>
        <v>P12</v>
      </c>
      <c r="D1910" s="145"/>
      <c r="E1910" s="145"/>
      <c r="F1910" s="145"/>
      <c r="G1910" s="145"/>
      <c r="H1910" s="145"/>
      <c r="I1910" s="145"/>
      <c r="J1910" s="145"/>
      <c r="K1910" s="145"/>
      <c r="L1910" s="145"/>
      <c r="M1910" s="145"/>
      <c r="N1910" s="148"/>
      <c r="O1910" s="149"/>
    </row>
    <row r="1911" spans="1:15">
      <c r="A1911" s="80"/>
      <c r="B1911" s="39" t="str">
        <f>'Gene Table'!E1911</f>
        <v>HK5</v>
      </c>
      <c r="C1911" s="39" t="str">
        <f>'Gene Table'!B1911</f>
        <v>P13</v>
      </c>
      <c r="D1911" s="145"/>
      <c r="E1911" s="145"/>
      <c r="F1911" s="145"/>
      <c r="G1911" s="145"/>
      <c r="H1911" s="145"/>
      <c r="I1911" s="145"/>
      <c r="J1911" s="145"/>
      <c r="K1911" s="145"/>
      <c r="L1911" s="145"/>
      <c r="M1911" s="145"/>
      <c r="N1911" s="148"/>
      <c r="O1911" s="149"/>
    </row>
    <row r="1912" spans="1:15">
      <c r="A1912" s="80"/>
      <c r="B1912" s="39" t="str">
        <f>'Gene Table'!E1912</f>
        <v>HK5</v>
      </c>
      <c r="C1912" s="39" t="str">
        <f>'Gene Table'!B1912</f>
        <v>P14</v>
      </c>
      <c r="D1912" s="145"/>
      <c r="E1912" s="145"/>
      <c r="F1912" s="145"/>
      <c r="G1912" s="145"/>
      <c r="H1912" s="145"/>
      <c r="I1912" s="145"/>
      <c r="J1912" s="145"/>
      <c r="K1912" s="145"/>
      <c r="L1912" s="145"/>
      <c r="M1912" s="145"/>
      <c r="N1912" s="148"/>
      <c r="O1912" s="149"/>
    </row>
    <row r="1913" spans="1:15">
      <c r="A1913" s="80"/>
      <c r="B1913" s="39" t="str">
        <f>'Gene Table'!E1913</f>
        <v>HK6</v>
      </c>
      <c r="C1913" s="39" t="str">
        <f>'Gene Table'!B1913</f>
        <v>P15</v>
      </c>
      <c r="D1913" s="145"/>
      <c r="E1913" s="145"/>
      <c r="F1913" s="145"/>
      <c r="G1913" s="145"/>
      <c r="H1913" s="145"/>
      <c r="I1913" s="145"/>
      <c r="J1913" s="145"/>
      <c r="K1913" s="145"/>
      <c r="L1913" s="145"/>
      <c r="M1913" s="145"/>
      <c r="N1913" s="148"/>
      <c r="O1913" s="149"/>
    </row>
    <row r="1914" spans="1:15">
      <c r="A1914" s="80"/>
      <c r="B1914" s="39" t="str">
        <f>'Gene Table'!E1914</f>
        <v>HK6</v>
      </c>
      <c r="C1914" s="39" t="str">
        <f>'Gene Table'!B1914</f>
        <v>P16</v>
      </c>
      <c r="D1914" s="145"/>
      <c r="E1914" s="145"/>
      <c r="F1914" s="145"/>
      <c r="G1914" s="145"/>
      <c r="H1914" s="145"/>
      <c r="I1914" s="145"/>
      <c r="J1914" s="145"/>
      <c r="K1914" s="145"/>
      <c r="L1914" s="145"/>
      <c r="M1914" s="145"/>
      <c r="N1914" s="148"/>
      <c r="O1914" s="149"/>
    </row>
    <row r="1915" spans="1:15">
      <c r="A1915" s="80"/>
      <c r="B1915" s="39" t="str">
        <f>'Gene Table'!E1915</f>
        <v>RT</v>
      </c>
      <c r="C1915" s="39" t="str">
        <f>'Gene Table'!B1915</f>
        <v>P17</v>
      </c>
      <c r="D1915" s="145"/>
      <c r="E1915" s="145"/>
      <c r="F1915" s="145"/>
      <c r="G1915" s="145"/>
      <c r="H1915" s="145"/>
      <c r="I1915" s="145"/>
      <c r="J1915" s="145"/>
      <c r="K1915" s="145"/>
      <c r="L1915" s="145"/>
      <c r="M1915" s="145"/>
      <c r="N1915" s="148"/>
      <c r="O1915" s="149"/>
    </row>
    <row r="1916" spans="1:15">
      <c r="A1916" s="80"/>
      <c r="B1916" s="39" t="str">
        <f>'Gene Table'!E1916</f>
        <v>RT</v>
      </c>
      <c r="C1916" s="39" t="str">
        <f>'Gene Table'!B1916</f>
        <v>P18</v>
      </c>
      <c r="D1916" s="145"/>
      <c r="E1916" s="145"/>
      <c r="F1916" s="145"/>
      <c r="G1916" s="145"/>
      <c r="H1916" s="145"/>
      <c r="I1916" s="145"/>
      <c r="J1916" s="145"/>
      <c r="K1916" s="145"/>
      <c r="L1916" s="145"/>
      <c r="M1916" s="145"/>
      <c r="N1916" s="148"/>
      <c r="O1916" s="149"/>
    </row>
    <row r="1917" spans="1:15">
      <c r="A1917" s="80"/>
      <c r="B1917" s="39" t="str">
        <f>'Gene Table'!E1917</f>
        <v>RT</v>
      </c>
      <c r="C1917" s="39" t="str">
        <f>'Gene Table'!B1917</f>
        <v>P19</v>
      </c>
      <c r="D1917" s="145"/>
      <c r="E1917" s="145"/>
      <c r="F1917" s="145"/>
      <c r="G1917" s="145"/>
      <c r="H1917" s="145"/>
      <c r="I1917" s="145"/>
      <c r="J1917" s="145"/>
      <c r="K1917" s="145"/>
      <c r="L1917" s="145"/>
      <c r="M1917" s="145"/>
      <c r="N1917" s="148"/>
      <c r="O1917" s="149"/>
    </row>
    <row r="1918" spans="1:15">
      <c r="A1918" s="80"/>
      <c r="B1918" s="39" t="str">
        <f>'Gene Table'!E1918</f>
        <v>RT</v>
      </c>
      <c r="C1918" s="39" t="str">
        <f>'Gene Table'!B1918</f>
        <v>P20</v>
      </c>
      <c r="D1918" s="145"/>
      <c r="E1918" s="145"/>
      <c r="F1918" s="145"/>
      <c r="G1918" s="145"/>
      <c r="H1918" s="145"/>
      <c r="I1918" s="145"/>
      <c r="J1918" s="145"/>
      <c r="K1918" s="145"/>
      <c r="L1918" s="145"/>
      <c r="M1918" s="145"/>
      <c r="N1918" s="148"/>
      <c r="O1918" s="149"/>
    </row>
    <row r="1919" spans="1:15">
      <c r="A1919" s="80"/>
      <c r="B1919" s="39" t="str">
        <f>'Gene Table'!E1919</f>
        <v>PCR</v>
      </c>
      <c r="C1919" s="39" t="str">
        <f>'Gene Table'!B1919</f>
        <v>P21</v>
      </c>
      <c r="D1919" s="145"/>
      <c r="E1919" s="145"/>
      <c r="F1919" s="145"/>
      <c r="G1919" s="145"/>
      <c r="H1919" s="145"/>
      <c r="I1919" s="145"/>
      <c r="J1919" s="145"/>
      <c r="K1919" s="145"/>
      <c r="L1919" s="145"/>
      <c r="M1919" s="145"/>
      <c r="N1919" s="148"/>
      <c r="O1919" s="149"/>
    </row>
    <row r="1920" spans="1:15">
      <c r="A1920" s="80"/>
      <c r="B1920" s="39" t="str">
        <f>'Gene Table'!E1920</f>
        <v>PCR</v>
      </c>
      <c r="C1920" s="39" t="str">
        <f>'Gene Table'!B1920</f>
        <v>P22</v>
      </c>
      <c r="D1920" s="145"/>
      <c r="E1920" s="145"/>
      <c r="F1920" s="145"/>
      <c r="G1920" s="145"/>
      <c r="H1920" s="145"/>
      <c r="I1920" s="145"/>
      <c r="J1920" s="145"/>
      <c r="K1920" s="145"/>
      <c r="L1920" s="145"/>
      <c r="M1920" s="145"/>
      <c r="N1920" s="148"/>
      <c r="O1920" s="149"/>
    </row>
    <row r="1921" spans="1:15">
      <c r="A1921" s="80"/>
      <c r="B1921" s="39" t="str">
        <f>'Gene Table'!E1921</f>
        <v>PCR</v>
      </c>
      <c r="C1921" s="39" t="str">
        <f>'Gene Table'!B1921</f>
        <v>P23</v>
      </c>
      <c r="D1921" s="145"/>
      <c r="E1921" s="145"/>
      <c r="F1921" s="145"/>
      <c r="G1921" s="145"/>
      <c r="H1921" s="145"/>
      <c r="I1921" s="145"/>
      <c r="J1921" s="145"/>
      <c r="K1921" s="145"/>
      <c r="L1921" s="145"/>
      <c r="M1921" s="145"/>
      <c r="N1921" s="148"/>
      <c r="O1921" s="149"/>
    </row>
    <row r="1922" spans="1:15">
      <c r="A1922" s="94"/>
      <c r="B1922" s="39" t="str">
        <f>'Gene Table'!E1922</f>
        <v>PCR</v>
      </c>
      <c r="C1922" s="39" t="str">
        <f>'Gene Table'!B1922</f>
        <v>P24</v>
      </c>
      <c r="D1922" s="145"/>
      <c r="E1922" s="145"/>
      <c r="F1922" s="145"/>
      <c r="G1922" s="145"/>
      <c r="H1922" s="145"/>
      <c r="I1922" s="145"/>
      <c r="J1922" s="145"/>
      <c r="K1922" s="145"/>
      <c r="L1922" s="145"/>
      <c r="M1922" s="145"/>
      <c r="N1922" s="148"/>
      <c r="O1922" s="149"/>
    </row>
  </sheetData>
  <mergeCells count="14">
    <mergeCell ref="D1:O1"/>
    <mergeCell ref="R1:AA1"/>
    <mergeCell ref="Q7:AC7"/>
    <mergeCell ref="A1:A2"/>
    <mergeCell ref="A3:A386"/>
    <mergeCell ref="A387:A770"/>
    <mergeCell ref="A771:A1154"/>
    <mergeCell ref="A1155:A1538"/>
    <mergeCell ref="A1539:A1922"/>
    <mergeCell ref="B1:B2"/>
    <mergeCell ref="C1:C2"/>
    <mergeCell ref="Q1:Q2"/>
    <mergeCell ref="AB1:AB2"/>
    <mergeCell ref="AC1:AC2"/>
  </mergeCells>
  <conditionalFormatting sqref="D3:M1154">
    <cfRule type="cellIs" dxfId="0" priority="5" stopIfTrue="1" operator="greaterThanOrEqual">
      <formula>35</formula>
    </cfRule>
    <cfRule type="cellIs" dxfId="0" priority="6" stopIfTrue="1" operator="equal">
      <formula>0</formula>
    </cfRule>
  </conditionalFormatting>
  <conditionalFormatting sqref="D1155:M1538">
    <cfRule type="cellIs" dxfId="0" priority="3" stopIfTrue="1" operator="greaterThanOrEqual">
      <formula>35</formula>
    </cfRule>
    <cfRule type="cellIs" dxfId="0" priority="4" stopIfTrue="1" operator="equal">
      <formula>0</formula>
    </cfRule>
  </conditionalFormatting>
  <conditionalFormatting sqref="D1539:M192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5"/>
  <sheetViews>
    <sheetView workbookViewId="0">
      <selection activeCell="I21" sqref="I21"/>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7" t="s">
        <v>3</v>
      </c>
      <c r="B1" s="90" t="s">
        <v>5540</v>
      </c>
      <c r="C1" s="67" t="s">
        <v>5519</v>
      </c>
      <c r="D1" s="100" t="str">
        <f>Results!D2</f>
        <v>Test Sample</v>
      </c>
      <c r="E1" s="101"/>
      <c r="F1" s="101"/>
      <c r="G1" s="101"/>
      <c r="H1" s="101"/>
      <c r="I1" s="101"/>
      <c r="J1" s="101"/>
      <c r="K1" s="101"/>
      <c r="L1" s="101"/>
      <c r="M1" s="124"/>
      <c r="N1" s="90" t="s">
        <v>5540</v>
      </c>
      <c r="O1" s="67" t="s">
        <v>5519</v>
      </c>
      <c r="P1" s="31" t="str">
        <f>Results!E2</f>
        <v>Control Sample</v>
      </c>
      <c r="Q1" s="31"/>
      <c r="R1" s="31"/>
      <c r="S1" s="31"/>
      <c r="T1" s="31"/>
      <c r="U1" s="31"/>
      <c r="V1" s="31"/>
      <c r="W1" s="31"/>
      <c r="X1" s="31"/>
      <c r="Y1" s="31"/>
    </row>
    <row r="2" customHeight="1" spans="1:25">
      <c r="A2" s="67"/>
      <c r="B2" s="126"/>
      <c r="C2" s="66"/>
      <c r="D2" s="127" t="s">
        <v>5524</v>
      </c>
      <c r="E2" s="127" t="s">
        <v>5525</v>
      </c>
      <c r="F2" s="127" t="s">
        <v>5526</v>
      </c>
      <c r="G2" s="127" t="s">
        <v>5527</v>
      </c>
      <c r="H2" s="127" t="s">
        <v>5528</v>
      </c>
      <c r="I2" s="127" t="s">
        <v>5529</v>
      </c>
      <c r="J2" s="127" t="s">
        <v>5530</v>
      </c>
      <c r="K2" s="127" t="s">
        <v>5531</v>
      </c>
      <c r="L2" s="127" t="s">
        <v>5532</v>
      </c>
      <c r="M2" s="127" t="s">
        <v>5533</v>
      </c>
      <c r="N2" s="126"/>
      <c r="O2" s="66"/>
      <c r="P2" s="137" t="s">
        <v>5524</v>
      </c>
      <c r="Q2" s="137" t="s">
        <v>5525</v>
      </c>
      <c r="R2" s="137" t="s">
        <v>5526</v>
      </c>
      <c r="S2" s="137" t="s">
        <v>5527</v>
      </c>
      <c r="T2" s="137" t="s">
        <v>5528</v>
      </c>
      <c r="U2" s="137" t="s">
        <v>5529</v>
      </c>
      <c r="V2" s="137" t="s">
        <v>5530</v>
      </c>
      <c r="W2" s="137" t="s">
        <v>5531</v>
      </c>
      <c r="X2" s="137" t="s">
        <v>5532</v>
      </c>
      <c r="Y2" s="137" t="s">
        <v>5533</v>
      </c>
    </row>
    <row r="3" customHeight="1" spans="1:25">
      <c r="A3" s="128" t="s">
        <v>8</v>
      </c>
      <c r="B3" s="129" t="str">
        <f>IF(C3="","",VLOOKUP(C3,'Gene Table'!B$3:E$386,2,FALSE))</f>
        <v>HmiRQP9001</v>
      </c>
      <c r="C3" s="130" t="s">
        <v>1454</v>
      </c>
      <c r="D3" s="131" t="str">
        <f>IF(C3="","",IF(VLOOKUP($C3,'Test Sample Data'!$C$3:$M$386,2,FALSE)=0,"",VLOOKUP($C3,'Test Sample Data'!$C$3:$M$386,2,FALSE)))</f>
        <v/>
      </c>
      <c r="E3" s="131" t="str">
        <f>IF(C3="","",IF(VLOOKUP($C3,'Test Sample Data'!$C$3:$M$386,3,FALSE)=0,"",VLOOKUP($C3,'Test Sample Data'!$C$3:$M$386,3,FALSE)))</f>
        <v/>
      </c>
      <c r="F3" s="131" t="str">
        <f>IF(C3="","",IF(VLOOKUP($C3,'Test Sample Data'!$C$3:$M$386,4,FALSE)=0,"",VLOOKUP($C3,'Test Sample Data'!$C$3:$M$386,4,FALSE)))</f>
        <v/>
      </c>
      <c r="G3" s="131" t="str">
        <f>IF(C3="","",IF(VLOOKUP($C3,'Test Sample Data'!$C$3:$M$386,5,FALSE)=0,"",VLOOKUP($C3,'Test Sample Data'!$C$3:$M$386,5,FALSE)))</f>
        <v/>
      </c>
      <c r="H3" s="131" t="str">
        <f>IF(C3="","",IF(VLOOKUP($C3,'Test Sample Data'!$C$3:$M$386,6,FALSE)=0,"",VLOOKUP($C3,'Test Sample Data'!$C$3:$M$386,6,FALSE)))</f>
        <v/>
      </c>
      <c r="I3" s="131" t="str">
        <f>IF(C3="","",IF(VLOOKUP($C3,'Test Sample Data'!$C$3:$M$386,7,FALSE)=0,"",VLOOKUP($C3,'Test Sample Data'!$C$3:$M$386,7,FALSE)))</f>
        <v/>
      </c>
      <c r="J3" s="131" t="str">
        <f>IF(C3="","",IF(VLOOKUP($C3,'Test Sample Data'!$C$3:$M$386,8,FALSE)=0,"",VLOOKUP($C3,'Test Sample Data'!$C$3:$M$386,8,FALSE)))</f>
        <v/>
      </c>
      <c r="K3" s="131" t="str">
        <f>IF(C3="","",IF(VLOOKUP($C3,'Test Sample Data'!$C$3:$M$386,9,FALSE)=0,"",VLOOKUP($C3,'Test Sample Data'!$C$3:$M$386,9,FALSE)))</f>
        <v/>
      </c>
      <c r="L3" s="131" t="str">
        <f>IF(C3="","",IF(VLOOKUP($C3,'Test Sample Data'!$C$3:$M$386,10,FALSE)=0,"",VLOOKUP($C3,'Test Sample Data'!$C$3:$M$386,10,FALSE)))</f>
        <v/>
      </c>
      <c r="M3" s="131" t="str">
        <f>IF(C3="","",IF(VLOOKUP($C3,'Test Sample Data'!$C$3:$M$386,11,FALSE)=0,"",VLOOKUP($C3,'Test Sample Data'!$C$3:$M$386,11,FALSE)))</f>
        <v/>
      </c>
      <c r="N3" s="138" t="str">
        <f>IF(B3=0,"",B3)</f>
        <v>HmiRQP9001</v>
      </c>
      <c r="O3" s="139" t="str">
        <f>IF('Choose Housekeeping Genes'!C3=0,"",'Choose Housekeeping Genes'!C3)</f>
        <v>P05</v>
      </c>
      <c r="P3" s="136" t="str">
        <f>IF(C3="","",IF(VLOOKUP($C3,'Control Sample Data'!$C$3:$M$386,2,FALSE)=0,"",VLOOKUP($C3,'Control Sample Data'!$C$3:$M$386,2,FALSE)))</f>
        <v/>
      </c>
      <c r="Q3" s="136" t="str">
        <f>IF(C3="","",IF(VLOOKUP($C3,'Control Sample Data'!$C$3:$M$386,3,FALSE)=0,"",VLOOKUP($C3,'Control Sample Data'!$C$3:$M$386,3,FALSE)))</f>
        <v/>
      </c>
      <c r="R3" s="136" t="str">
        <f>IF(C3="","",IF(VLOOKUP($C3,'Control Sample Data'!$C$3:$M$386,4,FALSE)=0,"",VLOOKUP($C3,'Control Sample Data'!$C$3:$M$386,4,FALSE)))</f>
        <v/>
      </c>
      <c r="S3" s="136" t="str">
        <f>IF(C3="","",IF(VLOOKUP($C3,'Control Sample Data'!$C$3:$M$386,5,FALSE)=0,"",VLOOKUP($C3,'Control Sample Data'!$C$3:$M$386,5,FALSE)))</f>
        <v/>
      </c>
      <c r="T3" s="136" t="str">
        <f>IF(C3="","",IF(VLOOKUP($C3,'Control Sample Data'!$C$3:$M$386,6,FALSE)=0,"",VLOOKUP($C3,'Control Sample Data'!$C$3:$M$386,6,FALSE)))</f>
        <v/>
      </c>
      <c r="U3" s="136" t="str">
        <f>IF(C3="","",IF(VLOOKUP($C3,'Control Sample Data'!$C$3:$M$386,7,FALSE)=0,"",VLOOKUP($C3,'Control Sample Data'!$C$3:$M$386,7,FALSE)))</f>
        <v/>
      </c>
      <c r="V3" s="136" t="str">
        <f>IF(C3="","",IF(VLOOKUP($C3,'Control Sample Data'!$C$3:$M$386,8,FALSE)=0,"",VLOOKUP($C3,'Control Sample Data'!$C$3:$M$386,8,FALSE)))</f>
        <v/>
      </c>
      <c r="W3" s="136" t="str">
        <f>IF(C3="","",IF(VLOOKUP($C3,'Control Sample Data'!$C$3:$M$386,9,FALSE)=0,"",VLOOKUP($C3,'Control Sample Data'!$C$3:$M$386,9,FALSE)))</f>
        <v/>
      </c>
      <c r="X3" s="136" t="str">
        <f>IF(C3="","",IF(VLOOKUP($C3,'Control Sample Data'!$C$3:$M$386,10,FALSE)=0,"",VLOOKUP($C3,'Control Sample Data'!$C$3:$M$386,10,FALSE)))</f>
        <v/>
      </c>
      <c r="Y3" s="136" t="str">
        <f>IF(C3="","",IF(VLOOKUP($C3,'Control Sample Data'!$C$3:$M$386,11,FALSE)=0,"",VLOOKUP($C3,'Control Sample Data'!$C$3:$M$386,11,FALSE)))</f>
        <v/>
      </c>
    </row>
    <row r="4" customHeight="1" spans="1:25">
      <c r="A4" s="128"/>
      <c r="B4" s="129" t="str">
        <f>IF(C4="","",VLOOKUP(C4,'Gene Table'!B$3:E$386,2,FALSE))</f>
        <v>HmiRQP9001</v>
      </c>
      <c r="C4" s="130" t="s">
        <v>1458</v>
      </c>
      <c r="D4" s="131" t="str">
        <f>IF(C4="","",IF(VLOOKUP($C4,'Test Sample Data'!$C$3:$M$386,2,FALSE)=0,"",VLOOKUP($C4,'Test Sample Data'!$C$3:$M$386,2,FALSE)))</f>
        <v/>
      </c>
      <c r="E4" s="131" t="str">
        <f>IF(C4="","",IF(VLOOKUP($C4,'Test Sample Data'!$C$3:$M$386,3,FALSE)=0,"",VLOOKUP($C4,'Test Sample Data'!$C$3:$M$386,3,FALSE)))</f>
        <v/>
      </c>
      <c r="F4" s="131" t="str">
        <f>IF(C4="","",IF(VLOOKUP($C4,'Test Sample Data'!$C$3:$M$386,4,FALSE)=0,"",VLOOKUP($C4,'Test Sample Data'!$C$3:$M$386,4,FALSE)))</f>
        <v/>
      </c>
      <c r="G4" s="131" t="str">
        <f>IF(C4="","",IF(VLOOKUP($C4,'Test Sample Data'!$C$3:$M$386,5,FALSE)=0,"",VLOOKUP($C4,'Test Sample Data'!$C$3:$M$386,5,FALSE)))</f>
        <v/>
      </c>
      <c r="H4" s="131" t="str">
        <f>IF(C4="","",IF(VLOOKUP($C4,'Test Sample Data'!$C$3:$M$386,6,FALSE)=0,"",VLOOKUP($C4,'Test Sample Data'!$C$3:$M$386,6,FALSE)))</f>
        <v/>
      </c>
      <c r="I4" s="131" t="str">
        <f>IF(C4="","",IF(VLOOKUP($C4,'Test Sample Data'!$C$3:$M$386,7,FALSE)=0,"",VLOOKUP($C4,'Test Sample Data'!$C$3:$M$386,7,FALSE)))</f>
        <v/>
      </c>
      <c r="J4" s="131" t="str">
        <f>IF(C4="","",IF(VLOOKUP($C4,'Test Sample Data'!$C$3:$M$386,8,FALSE)=0,"",VLOOKUP($C4,'Test Sample Data'!$C$3:$M$386,8,FALSE)))</f>
        <v/>
      </c>
      <c r="K4" s="131" t="str">
        <f>IF(C4="","",IF(VLOOKUP($C4,'Test Sample Data'!$C$3:$M$386,9,FALSE)=0,"",VLOOKUP($C4,'Test Sample Data'!$C$3:$M$386,9,FALSE)))</f>
        <v/>
      </c>
      <c r="L4" s="131" t="str">
        <f>IF(C4="","",IF(VLOOKUP($C4,'Test Sample Data'!$C$3:$M$386,10,FALSE)=0,"",VLOOKUP($C4,'Test Sample Data'!$C$3:$M$386,10,FALSE)))</f>
        <v/>
      </c>
      <c r="M4" s="131" t="str">
        <f>IF(C4="","",IF(VLOOKUP($C4,'Test Sample Data'!$C$3:$M$386,11,FALSE)=0,"",VLOOKUP($C4,'Test Sample Data'!$C$3:$M$386,11,FALSE)))</f>
        <v/>
      </c>
      <c r="N4" s="140" t="str">
        <f t="shared" ref="N4:N22" si="0">IF(B4=0,"",B4)</f>
        <v>HmiRQP9001</v>
      </c>
      <c r="O4" s="32" t="str">
        <f>IF('Choose Housekeeping Genes'!C4=0,"",'Choose Housekeeping Genes'!C4)</f>
        <v>P06</v>
      </c>
      <c r="P4" s="131" t="str">
        <f>IF(C4="","",IF(VLOOKUP($C4,'Control Sample Data'!$C$3:$M$386,2,FALSE)=0,"",VLOOKUP($C4,'Control Sample Data'!$C$3:$M$386,2,FALSE)))</f>
        <v/>
      </c>
      <c r="Q4" s="131" t="str">
        <f>IF(C4="","",IF(VLOOKUP($C4,'Control Sample Data'!$C$3:$M$386,3,FALSE)=0,"",VLOOKUP($C4,'Control Sample Data'!$C$3:$M$386,3,FALSE)))</f>
        <v/>
      </c>
      <c r="R4" s="131" t="str">
        <f>IF(C4="","",IF(VLOOKUP($C4,'Control Sample Data'!$C$3:$M$386,4,FALSE)=0,"",VLOOKUP($C4,'Control Sample Data'!$C$3:$M$386,4,FALSE)))</f>
        <v/>
      </c>
      <c r="S4" s="131" t="str">
        <f>IF(C4="","",IF(VLOOKUP($C4,'Control Sample Data'!$C$3:$M$386,5,FALSE)=0,"",VLOOKUP($C4,'Control Sample Data'!$C$3:$M$386,5,FALSE)))</f>
        <v/>
      </c>
      <c r="T4" s="131" t="str">
        <f>IF(C4="","",IF(VLOOKUP($C4,'Control Sample Data'!$C$3:$M$386,6,FALSE)=0,"",VLOOKUP($C4,'Control Sample Data'!$C$3:$M$386,6,FALSE)))</f>
        <v/>
      </c>
      <c r="U4" s="131" t="str">
        <f>IF(C4="","",IF(VLOOKUP($C4,'Control Sample Data'!$C$3:$M$386,7,FALSE)=0,"",VLOOKUP($C4,'Control Sample Data'!$C$3:$M$386,7,FALSE)))</f>
        <v/>
      </c>
      <c r="V4" s="131" t="str">
        <f>IF(C4="","",IF(VLOOKUP($C4,'Control Sample Data'!$C$3:$M$386,8,FALSE)=0,"",VLOOKUP($C4,'Control Sample Data'!$C$3:$M$386,8,FALSE)))</f>
        <v/>
      </c>
      <c r="W4" s="131" t="str">
        <f>IF(C4="","",IF(VLOOKUP($C4,'Control Sample Data'!$C$3:$M$386,9,FALSE)=0,"",VLOOKUP($C4,'Control Sample Data'!$C$3:$M$386,9,FALSE)))</f>
        <v/>
      </c>
      <c r="X4" s="131" t="str">
        <f>IF(C4="","",IF(VLOOKUP($C4,'Control Sample Data'!$C$3:$M$386,10,FALSE)=0,"",VLOOKUP($C4,'Control Sample Data'!$C$3:$M$386,10,FALSE)))</f>
        <v/>
      </c>
      <c r="Y4" s="131" t="str">
        <f>IF(C4="","",IF(VLOOKUP($C4,'Control Sample Data'!$C$3:$M$386,11,FALSE)=0,"",VLOOKUP($C4,'Control Sample Data'!$C$3:$M$386,11,FALSE)))</f>
        <v/>
      </c>
    </row>
    <row r="5" customHeight="1" spans="1:25">
      <c r="A5" s="128"/>
      <c r="B5" s="129" t="str">
        <f>IF(C5="","",VLOOKUP(C5,'Gene Table'!B$3:E$386,2,FALSE))</f>
        <v>HmiRQP9011</v>
      </c>
      <c r="C5" s="130" t="s">
        <v>1459</v>
      </c>
      <c r="D5" s="131" t="str">
        <f>IF(C5="","",IF(VLOOKUP($C5,'Test Sample Data'!$C$3:$M$386,2,FALSE)=0,"",VLOOKUP($C5,'Test Sample Data'!$C$3:$M$386,2,FALSE)))</f>
        <v/>
      </c>
      <c r="E5" s="131" t="str">
        <f>IF(C5="","",IF(VLOOKUP($C5,'Test Sample Data'!$C$3:$M$386,3,FALSE)=0,"",VLOOKUP($C5,'Test Sample Data'!$C$3:$M$386,3,FALSE)))</f>
        <v/>
      </c>
      <c r="F5" s="131" t="str">
        <f>IF(C5="","",IF(VLOOKUP($C5,'Test Sample Data'!$C$3:$M$386,4,FALSE)=0,"",VLOOKUP($C5,'Test Sample Data'!$C$3:$M$386,4,FALSE)))</f>
        <v/>
      </c>
      <c r="G5" s="131" t="str">
        <f>IF(C5="","",IF(VLOOKUP($C5,'Test Sample Data'!$C$3:$M$386,5,FALSE)=0,"",VLOOKUP($C5,'Test Sample Data'!$C$3:$M$386,5,FALSE)))</f>
        <v/>
      </c>
      <c r="H5" s="131" t="str">
        <f>IF(C5="","",IF(VLOOKUP($C5,'Test Sample Data'!$C$3:$M$386,6,FALSE)=0,"",VLOOKUP($C5,'Test Sample Data'!$C$3:$M$386,6,FALSE)))</f>
        <v/>
      </c>
      <c r="I5" s="131" t="str">
        <f>IF(C5="","",IF(VLOOKUP($C5,'Test Sample Data'!$C$3:$M$386,7,FALSE)=0,"",VLOOKUP($C5,'Test Sample Data'!$C$3:$M$386,7,FALSE)))</f>
        <v/>
      </c>
      <c r="J5" s="131" t="str">
        <f>IF(C5="","",IF(VLOOKUP($C5,'Test Sample Data'!$C$3:$M$386,8,FALSE)=0,"",VLOOKUP($C5,'Test Sample Data'!$C$3:$M$386,8,FALSE)))</f>
        <v/>
      </c>
      <c r="K5" s="131" t="str">
        <f>IF(C5="","",IF(VLOOKUP($C5,'Test Sample Data'!$C$3:$M$386,9,FALSE)=0,"",VLOOKUP($C5,'Test Sample Data'!$C$3:$M$386,9,FALSE)))</f>
        <v/>
      </c>
      <c r="L5" s="131" t="str">
        <f>IF(C5="","",IF(VLOOKUP($C5,'Test Sample Data'!$C$3:$M$386,10,FALSE)=0,"",VLOOKUP($C5,'Test Sample Data'!$C$3:$M$386,10,FALSE)))</f>
        <v/>
      </c>
      <c r="M5" s="131" t="str">
        <f>IF(C5="","",IF(VLOOKUP($C5,'Test Sample Data'!$C$3:$M$386,11,FALSE)=0,"",VLOOKUP($C5,'Test Sample Data'!$C$3:$M$386,11,FALSE)))</f>
        <v/>
      </c>
      <c r="N5" s="140" t="str">
        <f t="shared" si="0"/>
        <v>HmiRQP9011</v>
      </c>
      <c r="O5" s="32" t="str">
        <f>IF('Choose Housekeeping Genes'!C5=0,"",'Choose Housekeeping Genes'!C5)</f>
        <v>P07</v>
      </c>
      <c r="P5" s="131" t="str">
        <f>IF(C5="","",IF(VLOOKUP($C5,'Control Sample Data'!$C$3:$M$386,2,FALSE)=0,"",VLOOKUP($C5,'Control Sample Data'!$C$3:$M$386,2,FALSE)))</f>
        <v/>
      </c>
      <c r="Q5" s="131" t="str">
        <f>IF(C5="","",IF(VLOOKUP($C5,'Control Sample Data'!$C$3:$M$386,3,FALSE)=0,"",VLOOKUP($C5,'Control Sample Data'!$C$3:$M$386,3,FALSE)))</f>
        <v/>
      </c>
      <c r="R5" s="131" t="str">
        <f>IF(C5="","",IF(VLOOKUP($C5,'Control Sample Data'!$C$3:$M$386,4,FALSE)=0,"",VLOOKUP($C5,'Control Sample Data'!$C$3:$M$386,4,FALSE)))</f>
        <v/>
      </c>
      <c r="S5" s="131" t="str">
        <f>IF(C5="","",IF(VLOOKUP($C5,'Control Sample Data'!$C$3:$M$386,5,FALSE)=0,"",VLOOKUP($C5,'Control Sample Data'!$C$3:$M$386,5,FALSE)))</f>
        <v/>
      </c>
      <c r="T5" s="131" t="str">
        <f>IF(C5="","",IF(VLOOKUP($C5,'Control Sample Data'!$C$3:$M$386,6,FALSE)=0,"",VLOOKUP($C5,'Control Sample Data'!$C$3:$M$386,6,FALSE)))</f>
        <v/>
      </c>
      <c r="U5" s="131" t="str">
        <f>IF(C5="","",IF(VLOOKUP($C5,'Control Sample Data'!$C$3:$M$386,7,FALSE)=0,"",VLOOKUP($C5,'Control Sample Data'!$C$3:$M$386,7,FALSE)))</f>
        <v/>
      </c>
      <c r="V5" s="131" t="str">
        <f>IF(C5="","",IF(VLOOKUP($C5,'Control Sample Data'!$C$3:$M$386,8,FALSE)=0,"",VLOOKUP($C5,'Control Sample Data'!$C$3:$M$386,8,FALSE)))</f>
        <v/>
      </c>
      <c r="W5" s="131" t="str">
        <f>IF(C5="","",IF(VLOOKUP($C5,'Control Sample Data'!$C$3:$M$386,9,FALSE)=0,"",VLOOKUP($C5,'Control Sample Data'!$C$3:$M$386,9,FALSE)))</f>
        <v/>
      </c>
      <c r="X5" s="131" t="str">
        <f>IF(C5="","",IF(VLOOKUP($C5,'Control Sample Data'!$C$3:$M$386,10,FALSE)=0,"",VLOOKUP($C5,'Control Sample Data'!$C$3:$M$386,10,FALSE)))</f>
        <v/>
      </c>
      <c r="Y5" s="131" t="str">
        <f>IF(C5="","",IF(VLOOKUP($C5,'Control Sample Data'!$C$3:$M$386,11,FALSE)=0,"",VLOOKUP($C5,'Control Sample Data'!$C$3:$M$386,11,FALSE)))</f>
        <v/>
      </c>
    </row>
    <row r="6" customHeight="1" spans="1:25">
      <c r="A6" s="128"/>
      <c r="B6" s="129" t="str">
        <f>IF(C6="","",VLOOKUP(C6,'Gene Table'!B$3:E$386,2,FALSE))</f>
        <v>HmiRQP9011</v>
      </c>
      <c r="C6" s="130" t="s">
        <v>1463</v>
      </c>
      <c r="D6" s="131" t="str">
        <f>IF(C6="","",IF(VLOOKUP($C6,'Test Sample Data'!$C$3:$M$386,2,FALSE)=0,"",VLOOKUP($C6,'Test Sample Data'!$C$3:$M$386,2,FALSE)))</f>
        <v/>
      </c>
      <c r="E6" s="131" t="str">
        <f>IF(C6="","",IF(VLOOKUP($C6,'Test Sample Data'!$C$3:$M$386,3,FALSE)=0,"",VLOOKUP($C6,'Test Sample Data'!$C$3:$M$386,3,FALSE)))</f>
        <v/>
      </c>
      <c r="F6" s="131" t="str">
        <f>IF(C6="","",IF(VLOOKUP($C6,'Test Sample Data'!$C$3:$M$386,4,FALSE)=0,"",VLOOKUP($C6,'Test Sample Data'!$C$3:$M$386,4,FALSE)))</f>
        <v/>
      </c>
      <c r="G6" s="131" t="str">
        <f>IF(C6="","",IF(VLOOKUP($C6,'Test Sample Data'!$C$3:$M$386,5,FALSE)=0,"",VLOOKUP($C6,'Test Sample Data'!$C$3:$M$386,5,FALSE)))</f>
        <v/>
      </c>
      <c r="H6" s="131" t="str">
        <f>IF(C6="","",IF(VLOOKUP($C6,'Test Sample Data'!$C$3:$M$386,6,FALSE)=0,"",VLOOKUP($C6,'Test Sample Data'!$C$3:$M$386,6,FALSE)))</f>
        <v/>
      </c>
      <c r="I6" s="131" t="str">
        <f>IF(C6="","",IF(VLOOKUP($C6,'Test Sample Data'!$C$3:$M$386,7,FALSE)=0,"",VLOOKUP($C6,'Test Sample Data'!$C$3:$M$386,7,FALSE)))</f>
        <v/>
      </c>
      <c r="J6" s="131" t="str">
        <f>IF(C6="","",IF(VLOOKUP($C6,'Test Sample Data'!$C$3:$M$386,8,FALSE)=0,"",VLOOKUP($C6,'Test Sample Data'!$C$3:$M$386,8,FALSE)))</f>
        <v/>
      </c>
      <c r="K6" s="131" t="str">
        <f>IF(C6="","",IF(VLOOKUP($C6,'Test Sample Data'!$C$3:$M$386,9,FALSE)=0,"",VLOOKUP($C6,'Test Sample Data'!$C$3:$M$386,9,FALSE)))</f>
        <v/>
      </c>
      <c r="L6" s="131" t="str">
        <f>IF(C6="","",IF(VLOOKUP($C6,'Test Sample Data'!$C$3:$M$386,10,FALSE)=0,"",VLOOKUP($C6,'Test Sample Data'!$C$3:$M$386,10,FALSE)))</f>
        <v/>
      </c>
      <c r="M6" s="131" t="str">
        <f>IF(C6="","",IF(VLOOKUP($C6,'Test Sample Data'!$C$3:$M$386,11,FALSE)=0,"",VLOOKUP($C6,'Test Sample Data'!$C$3:$M$386,11,FALSE)))</f>
        <v/>
      </c>
      <c r="N6" s="140" t="str">
        <f t="shared" si="0"/>
        <v>HmiRQP9011</v>
      </c>
      <c r="O6" s="32" t="str">
        <f>IF('Choose Housekeeping Genes'!C6=0,"",'Choose Housekeeping Genes'!C6)</f>
        <v>P08</v>
      </c>
      <c r="P6" s="131" t="str">
        <f>IF(C6="","",IF(VLOOKUP($C6,'Control Sample Data'!$C$3:$M$386,2,FALSE)=0,"",VLOOKUP($C6,'Control Sample Data'!$C$3:$M$386,2,FALSE)))</f>
        <v/>
      </c>
      <c r="Q6" s="131" t="str">
        <f>IF(C6="","",IF(VLOOKUP($C6,'Control Sample Data'!$C$3:$M$386,3,FALSE)=0,"",VLOOKUP($C6,'Control Sample Data'!$C$3:$M$386,3,FALSE)))</f>
        <v/>
      </c>
      <c r="R6" s="131" t="str">
        <f>IF(C6="","",IF(VLOOKUP($C6,'Control Sample Data'!$C$3:$M$386,4,FALSE)=0,"",VLOOKUP($C6,'Control Sample Data'!$C$3:$M$386,4,FALSE)))</f>
        <v/>
      </c>
      <c r="S6" s="131" t="str">
        <f>IF(C6="","",IF(VLOOKUP($C6,'Control Sample Data'!$C$3:$M$386,5,FALSE)=0,"",VLOOKUP($C6,'Control Sample Data'!$C$3:$M$386,5,FALSE)))</f>
        <v/>
      </c>
      <c r="T6" s="131" t="str">
        <f>IF(C6="","",IF(VLOOKUP($C6,'Control Sample Data'!$C$3:$M$386,6,FALSE)=0,"",VLOOKUP($C6,'Control Sample Data'!$C$3:$M$386,6,FALSE)))</f>
        <v/>
      </c>
      <c r="U6" s="131" t="str">
        <f>IF(C6="","",IF(VLOOKUP($C6,'Control Sample Data'!$C$3:$M$386,7,FALSE)=0,"",VLOOKUP($C6,'Control Sample Data'!$C$3:$M$386,7,FALSE)))</f>
        <v/>
      </c>
      <c r="V6" s="131" t="str">
        <f>IF(C6="","",IF(VLOOKUP($C6,'Control Sample Data'!$C$3:$M$386,8,FALSE)=0,"",VLOOKUP($C6,'Control Sample Data'!$C$3:$M$386,8,FALSE)))</f>
        <v/>
      </c>
      <c r="W6" s="131" t="str">
        <f>IF(C6="","",IF(VLOOKUP($C6,'Control Sample Data'!$C$3:$M$386,9,FALSE)=0,"",VLOOKUP($C6,'Control Sample Data'!$C$3:$M$386,9,FALSE)))</f>
        <v/>
      </c>
      <c r="X6" s="131" t="str">
        <f>IF(C6="","",IF(VLOOKUP($C6,'Control Sample Data'!$C$3:$M$386,10,FALSE)=0,"",VLOOKUP($C6,'Control Sample Data'!$C$3:$M$386,10,FALSE)))</f>
        <v/>
      </c>
      <c r="Y6" s="131" t="str">
        <f>IF(C6="","",IF(VLOOKUP($C6,'Control Sample Data'!$C$3:$M$386,11,FALSE)=0,"",VLOOKUP($C6,'Control Sample Data'!$C$3:$M$386,11,FALSE)))</f>
        <v/>
      </c>
    </row>
    <row r="7" customHeight="1" spans="1:25">
      <c r="A7" s="128"/>
      <c r="B7" s="129" t="str">
        <f>IF(C7="","",VLOOKUP(C7,'Gene Table'!B$3:E$386,2,FALSE))</f>
        <v>HmiRQP9021</v>
      </c>
      <c r="C7" s="130" t="s">
        <v>1464</v>
      </c>
      <c r="D7" s="131" t="str">
        <f>IF(C7="","",IF(VLOOKUP($C7,'Test Sample Data'!$C$3:$M$386,2,FALSE)=0,"",VLOOKUP($C7,'Test Sample Data'!$C$3:$M$386,2,FALSE)))</f>
        <v/>
      </c>
      <c r="E7" s="131" t="str">
        <f>IF(C7="","",IF(VLOOKUP($C7,'Test Sample Data'!$C$3:$M$386,3,FALSE)=0,"",VLOOKUP($C7,'Test Sample Data'!$C$3:$M$386,3,FALSE)))</f>
        <v/>
      </c>
      <c r="F7" s="131" t="str">
        <f>IF(C7="","",IF(VLOOKUP($C7,'Test Sample Data'!$C$3:$M$386,4,FALSE)=0,"",VLOOKUP($C7,'Test Sample Data'!$C$3:$M$386,4,FALSE)))</f>
        <v/>
      </c>
      <c r="G7" s="131" t="str">
        <f>IF(C7="","",IF(VLOOKUP($C7,'Test Sample Data'!$C$3:$M$386,5,FALSE)=0,"",VLOOKUP($C7,'Test Sample Data'!$C$3:$M$386,5,FALSE)))</f>
        <v/>
      </c>
      <c r="H7" s="131" t="str">
        <f>IF(C7="","",IF(VLOOKUP($C7,'Test Sample Data'!$C$3:$M$386,6,FALSE)=0,"",VLOOKUP($C7,'Test Sample Data'!$C$3:$M$386,6,FALSE)))</f>
        <v/>
      </c>
      <c r="I7" s="131" t="str">
        <f>IF(C7="","",IF(VLOOKUP($C7,'Test Sample Data'!$C$3:$M$386,7,FALSE)=0,"",VLOOKUP($C7,'Test Sample Data'!$C$3:$M$386,7,FALSE)))</f>
        <v/>
      </c>
      <c r="J7" s="131" t="str">
        <f>IF(C7="","",IF(VLOOKUP($C7,'Test Sample Data'!$C$3:$M$386,8,FALSE)=0,"",VLOOKUP($C7,'Test Sample Data'!$C$3:$M$386,8,FALSE)))</f>
        <v/>
      </c>
      <c r="K7" s="131" t="str">
        <f>IF(C7="","",IF(VLOOKUP($C7,'Test Sample Data'!$C$3:$M$386,9,FALSE)=0,"",VLOOKUP($C7,'Test Sample Data'!$C$3:$M$386,9,FALSE)))</f>
        <v/>
      </c>
      <c r="L7" s="131" t="str">
        <f>IF(C7="","",IF(VLOOKUP($C7,'Test Sample Data'!$C$3:$M$386,10,FALSE)=0,"",VLOOKUP($C7,'Test Sample Data'!$C$3:$M$386,10,FALSE)))</f>
        <v/>
      </c>
      <c r="M7" s="131" t="str">
        <f>IF(C7="","",IF(VLOOKUP($C7,'Test Sample Data'!$C$3:$M$386,11,FALSE)=0,"",VLOOKUP($C7,'Test Sample Data'!$C$3:$M$386,11,FALSE)))</f>
        <v/>
      </c>
      <c r="N7" s="140" t="str">
        <f t="shared" si="0"/>
        <v>HmiRQP9021</v>
      </c>
      <c r="O7" s="32" t="str">
        <f>IF('Choose Housekeeping Genes'!C7=0,"",'Choose Housekeeping Genes'!C7)</f>
        <v>P09</v>
      </c>
      <c r="P7" s="131" t="str">
        <f>IF(C7="","",IF(VLOOKUP($C7,'Control Sample Data'!$C$3:$M$386,2,FALSE)=0,"",VLOOKUP($C7,'Control Sample Data'!$C$3:$M$386,2,FALSE)))</f>
        <v/>
      </c>
      <c r="Q7" s="131" t="str">
        <f>IF(C7="","",IF(VLOOKUP($C7,'Control Sample Data'!$C$3:$M$386,3,FALSE)=0,"",VLOOKUP($C7,'Control Sample Data'!$C$3:$M$386,3,FALSE)))</f>
        <v/>
      </c>
      <c r="R7" s="131" t="str">
        <f>IF(C7="","",IF(VLOOKUP($C7,'Control Sample Data'!$C$3:$M$386,4,FALSE)=0,"",VLOOKUP($C7,'Control Sample Data'!$C$3:$M$386,4,FALSE)))</f>
        <v/>
      </c>
      <c r="S7" s="131" t="str">
        <f>IF(C7="","",IF(VLOOKUP($C7,'Control Sample Data'!$C$3:$M$386,5,FALSE)=0,"",VLOOKUP($C7,'Control Sample Data'!$C$3:$M$386,5,FALSE)))</f>
        <v/>
      </c>
      <c r="T7" s="131" t="str">
        <f>IF(C7="","",IF(VLOOKUP($C7,'Control Sample Data'!$C$3:$M$386,6,FALSE)=0,"",VLOOKUP($C7,'Control Sample Data'!$C$3:$M$386,6,FALSE)))</f>
        <v/>
      </c>
      <c r="U7" s="131" t="str">
        <f>IF(C7="","",IF(VLOOKUP($C7,'Control Sample Data'!$C$3:$M$386,7,FALSE)=0,"",VLOOKUP($C7,'Control Sample Data'!$C$3:$M$386,7,FALSE)))</f>
        <v/>
      </c>
      <c r="V7" s="131" t="str">
        <f>IF(C7="","",IF(VLOOKUP($C7,'Control Sample Data'!$C$3:$M$386,8,FALSE)=0,"",VLOOKUP($C7,'Control Sample Data'!$C$3:$M$386,8,FALSE)))</f>
        <v/>
      </c>
      <c r="W7" s="131" t="str">
        <f>IF(C7="","",IF(VLOOKUP($C7,'Control Sample Data'!$C$3:$M$386,9,FALSE)=0,"",VLOOKUP($C7,'Control Sample Data'!$C$3:$M$386,9,FALSE)))</f>
        <v/>
      </c>
      <c r="X7" s="131" t="str">
        <f>IF(C7="","",IF(VLOOKUP($C7,'Control Sample Data'!$C$3:$M$386,10,FALSE)=0,"",VLOOKUP($C7,'Control Sample Data'!$C$3:$M$386,10,FALSE)))</f>
        <v/>
      </c>
      <c r="Y7" s="131" t="str">
        <f>IF(C7="","",IF(VLOOKUP($C7,'Control Sample Data'!$C$3:$M$386,11,FALSE)=0,"",VLOOKUP($C7,'Control Sample Data'!$C$3:$M$386,11,FALSE)))</f>
        <v/>
      </c>
    </row>
    <row r="8" customHeight="1" spans="1:25">
      <c r="A8" s="128"/>
      <c r="B8" s="129" t="str">
        <f>IF(C8="","",VLOOKUP(C8,'Gene Table'!B$3:E$386,2,FALSE))</f>
        <v>HmiRQP9021</v>
      </c>
      <c r="C8" s="130" t="s">
        <v>1468</v>
      </c>
      <c r="D8" s="131" t="str">
        <f>IF(C8="","",IF(VLOOKUP($C8,'Test Sample Data'!$C$3:$M$386,2,FALSE)=0,"",VLOOKUP($C8,'Test Sample Data'!$C$3:$M$386,2,FALSE)))</f>
        <v/>
      </c>
      <c r="E8" s="131" t="str">
        <f>IF(C8="","",IF(VLOOKUP($C8,'Test Sample Data'!$C$3:$M$386,3,FALSE)=0,"",VLOOKUP($C8,'Test Sample Data'!$C$3:$M$386,3,FALSE)))</f>
        <v/>
      </c>
      <c r="F8" s="131" t="str">
        <f>IF(C8="","",IF(VLOOKUP($C8,'Test Sample Data'!$C$3:$M$386,4,FALSE)=0,"",VLOOKUP($C8,'Test Sample Data'!$C$3:$M$386,4,FALSE)))</f>
        <v/>
      </c>
      <c r="G8" s="131" t="str">
        <f>IF(C8="","",IF(VLOOKUP($C8,'Test Sample Data'!$C$3:$M$386,5,FALSE)=0,"",VLOOKUP($C8,'Test Sample Data'!$C$3:$M$386,5,FALSE)))</f>
        <v/>
      </c>
      <c r="H8" s="131" t="str">
        <f>IF(C8="","",IF(VLOOKUP($C8,'Test Sample Data'!$C$3:$M$386,6,FALSE)=0,"",VLOOKUP($C8,'Test Sample Data'!$C$3:$M$386,6,FALSE)))</f>
        <v/>
      </c>
      <c r="I8" s="131" t="str">
        <f>IF(C8="","",IF(VLOOKUP($C8,'Test Sample Data'!$C$3:$M$386,7,FALSE)=0,"",VLOOKUP($C8,'Test Sample Data'!$C$3:$M$386,7,FALSE)))</f>
        <v/>
      </c>
      <c r="J8" s="131" t="str">
        <f>IF(C8="","",IF(VLOOKUP($C8,'Test Sample Data'!$C$3:$M$386,8,FALSE)=0,"",VLOOKUP($C8,'Test Sample Data'!$C$3:$M$386,8,FALSE)))</f>
        <v/>
      </c>
      <c r="K8" s="131" t="str">
        <f>IF(C8="","",IF(VLOOKUP($C8,'Test Sample Data'!$C$3:$M$386,9,FALSE)=0,"",VLOOKUP($C8,'Test Sample Data'!$C$3:$M$386,9,FALSE)))</f>
        <v/>
      </c>
      <c r="L8" s="131" t="str">
        <f>IF(C8="","",IF(VLOOKUP($C8,'Test Sample Data'!$C$3:$M$386,10,FALSE)=0,"",VLOOKUP($C8,'Test Sample Data'!$C$3:$M$386,10,FALSE)))</f>
        <v/>
      </c>
      <c r="M8" s="131" t="str">
        <f>IF(C8="","",IF(VLOOKUP($C8,'Test Sample Data'!$C$3:$M$386,11,FALSE)=0,"",VLOOKUP($C8,'Test Sample Data'!$C$3:$M$386,11,FALSE)))</f>
        <v/>
      </c>
      <c r="N8" s="140" t="str">
        <f t="shared" si="0"/>
        <v>HmiRQP9021</v>
      </c>
      <c r="O8" s="32" t="str">
        <f>IF('Choose Housekeeping Genes'!C8=0,"",'Choose Housekeeping Genes'!C8)</f>
        <v>P10</v>
      </c>
      <c r="P8" s="131" t="str">
        <f>IF(C8="","",IF(VLOOKUP($C8,'Control Sample Data'!$C$3:$M$386,2,FALSE)=0,"",VLOOKUP($C8,'Control Sample Data'!$C$3:$M$386,2,FALSE)))</f>
        <v/>
      </c>
      <c r="Q8" s="131" t="str">
        <f>IF(C8="","",IF(VLOOKUP($C8,'Control Sample Data'!$C$3:$M$386,3,FALSE)=0,"",VLOOKUP($C8,'Control Sample Data'!$C$3:$M$386,3,FALSE)))</f>
        <v/>
      </c>
      <c r="R8" s="131" t="str">
        <f>IF(C8="","",IF(VLOOKUP($C8,'Control Sample Data'!$C$3:$M$386,4,FALSE)=0,"",VLOOKUP($C8,'Control Sample Data'!$C$3:$M$386,4,FALSE)))</f>
        <v/>
      </c>
      <c r="S8" s="131" t="str">
        <f>IF(C8="","",IF(VLOOKUP($C8,'Control Sample Data'!$C$3:$M$386,5,FALSE)=0,"",VLOOKUP($C8,'Control Sample Data'!$C$3:$M$386,5,FALSE)))</f>
        <v/>
      </c>
      <c r="T8" s="131" t="str">
        <f>IF(C8="","",IF(VLOOKUP($C8,'Control Sample Data'!$C$3:$M$386,6,FALSE)=0,"",VLOOKUP($C8,'Control Sample Data'!$C$3:$M$386,6,FALSE)))</f>
        <v/>
      </c>
      <c r="U8" s="131" t="str">
        <f>IF(C8="","",IF(VLOOKUP($C8,'Control Sample Data'!$C$3:$M$386,7,FALSE)=0,"",VLOOKUP($C8,'Control Sample Data'!$C$3:$M$386,7,FALSE)))</f>
        <v/>
      </c>
      <c r="V8" s="131" t="str">
        <f>IF(C8="","",IF(VLOOKUP($C8,'Control Sample Data'!$C$3:$M$386,8,FALSE)=0,"",VLOOKUP($C8,'Control Sample Data'!$C$3:$M$386,8,FALSE)))</f>
        <v/>
      </c>
      <c r="W8" s="131" t="str">
        <f>IF(C8="","",IF(VLOOKUP($C8,'Control Sample Data'!$C$3:$M$386,9,FALSE)=0,"",VLOOKUP($C8,'Control Sample Data'!$C$3:$M$386,9,FALSE)))</f>
        <v/>
      </c>
      <c r="X8" s="131" t="str">
        <f>IF(C8="","",IF(VLOOKUP($C8,'Control Sample Data'!$C$3:$M$386,10,FALSE)=0,"",VLOOKUP($C8,'Control Sample Data'!$C$3:$M$386,10,FALSE)))</f>
        <v/>
      </c>
      <c r="Y8" s="131" t="str">
        <f>IF(C8="","",IF(VLOOKUP($C8,'Control Sample Data'!$C$3:$M$386,11,FALSE)=0,"",VLOOKUP($C8,'Control Sample Data'!$C$3:$M$386,11,FALSE)))</f>
        <v/>
      </c>
    </row>
    <row r="9" customHeight="1" spans="1:25">
      <c r="A9" s="128"/>
      <c r="B9" s="129" t="str">
        <f>IF(C9="","",VLOOKUP(C9,'Gene Table'!B$3:E$386,2,FALSE))</f>
        <v>HmiRQP9051</v>
      </c>
      <c r="C9" s="130" t="s">
        <v>1469</v>
      </c>
      <c r="D9" s="131" t="str">
        <f>IF(C9="","",IF(VLOOKUP($C9,'Test Sample Data'!$C$3:$M$386,2,FALSE)=0,"",VLOOKUP($C9,'Test Sample Data'!$C$3:$M$386,2,FALSE)))</f>
        <v/>
      </c>
      <c r="E9" s="131" t="str">
        <f>IF(C9="","",IF(VLOOKUP($C9,'Test Sample Data'!$C$3:$M$386,3,FALSE)=0,"",VLOOKUP($C9,'Test Sample Data'!$C$3:$M$386,3,FALSE)))</f>
        <v/>
      </c>
      <c r="F9" s="131" t="str">
        <f>IF(C9="","",IF(VLOOKUP($C9,'Test Sample Data'!$C$3:$M$386,4,FALSE)=0,"",VLOOKUP($C9,'Test Sample Data'!$C$3:$M$386,4,FALSE)))</f>
        <v/>
      </c>
      <c r="G9" s="131" t="str">
        <f>IF(C9="","",IF(VLOOKUP($C9,'Test Sample Data'!$C$3:$M$386,5,FALSE)=0,"",VLOOKUP($C9,'Test Sample Data'!$C$3:$M$386,5,FALSE)))</f>
        <v/>
      </c>
      <c r="H9" s="131" t="str">
        <f>IF(C9="","",IF(VLOOKUP($C9,'Test Sample Data'!$C$3:$M$386,6,FALSE)=0,"",VLOOKUP($C9,'Test Sample Data'!$C$3:$M$386,6,FALSE)))</f>
        <v/>
      </c>
      <c r="I9" s="131" t="str">
        <f>IF(C9="","",IF(VLOOKUP($C9,'Test Sample Data'!$C$3:$M$386,7,FALSE)=0,"",VLOOKUP($C9,'Test Sample Data'!$C$3:$M$386,7,FALSE)))</f>
        <v/>
      </c>
      <c r="J9" s="131" t="str">
        <f>IF(C9="","",IF(VLOOKUP($C9,'Test Sample Data'!$C$3:$M$386,8,FALSE)=0,"",VLOOKUP($C9,'Test Sample Data'!$C$3:$M$386,8,FALSE)))</f>
        <v/>
      </c>
      <c r="K9" s="131" t="str">
        <f>IF(C9="","",IF(VLOOKUP($C9,'Test Sample Data'!$C$3:$M$386,9,FALSE)=0,"",VLOOKUP($C9,'Test Sample Data'!$C$3:$M$386,9,FALSE)))</f>
        <v/>
      </c>
      <c r="L9" s="131" t="str">
        <f>IF(C9="","",IF(VLOOKUP($C9,'Test Sample Data'!$C$3:$M$386,10,FALSE)=0,"",VLOOKUP($C9,'Test Sample Data'!$C$3:$M$386,10,FALSE)))</f>
        <v/>
      </c>
      <c r="M9" s="131" t="str">
        <f>IF(C9="","",IF(VLOOKUP($C9,'Test Sample Data'!$C$3:$M$386,11,FALSE)=0,"",VLOOKUP($C9,'Test Sample Data'!$C$3:$M$386,11,FALSE)))</f>
        <v/>
      </c>
      <c r="N9" s="140" t="str">
        <f t="shared" si="0"/>
        <v>HmiRQP9051</v>
      </c>
      <c r="O9" s="32" t="str">
        <f>IF('Choose Housekeeping Genes'!C9=0,"",'Choose Housekeeping Genes'!C9)</f>
        <v>P11</v>
      </c>
      <c r="P9" s="131" t="str">
        <f>IF(C9="","",IF(VLOOKUP($C9,'Control Sample Data'!$C$3:$M$386,2,FALSE)=0,"",VLOOKUP($C9,'Control Sample Data'!$C$3:$M$386,2,FALSE)))</f>
        <v/>
      </c>
      <c r="Q9" s="131" t="str">
        <f>IF(C9="","",IF(VLOOKUP($C9,'Control Sample Data'!$C$3:$M$386,3,FALSE)=0,"",VLOOKUP($C9,'Control Sample Data'!$C$3:$M$386,3,FALSE)))</f>
        <v/>
      </c>
      <c r="R9" s="131" t="str">
        <f>IF(C9="","",IF(VLOOKUP($C9,'Control Sample Data'!$C$3:$M$386,4,FALSE)=0,"",VLOOKUP($C9,'Control Sample Data'!$C$3:$M$386,4,FALSE)))</f>
        <v/>
      </c>
      <c r="S9" s="131" t="str">
        <f>IF(C9="","",IF(VLOOKUP($C9,'Control Sample Data'!$C$3:$M$386,5,FALSE)=0,"",VLOOKUP($C9,'Control Sample Data'!$C$3:$M$386,5,FALSE)))</f>
        <v/>
      </c>
      <c r="T9" s="131" t="str">
        <f>IF(C9="","",IF(VLOOKUP($C9,'Control Sample Data'!$C$3:$M$386,6,FALSE)=0,"",VLOOKUP($C9,'Control Sample Data'!$C$3:$M$386,6,FALSE)))</f>
        <v/>
      </c>
      <c r="U9" s="131" t="str">
        <f>IF(C9="","",IF(VLOOKUP($C9,'Control Sample Data'!$C$3:$M$386,7,FALSE)=0,"",VLOOKUP($C9,'Control Sample Data'!$C$3:$M$386,7,FALSE)))</f>
        <v/>
      </c>
      <c r="V9" s="131" t="str">
        <f>IF(C9="","",IF(VLOOKUP($C9,'Control Sample Data'!$C$3:$M$386,8,FALSE)=0,"",VLOOKUP($C9,'Control Sample Data'!$C$3:$M$386,8,FALSE)))</f>
        <v/>
      </c>
      <c r="W9" s="131" t="str">
        <f>IF(C9="","",IF(VLOOKUP($C9,'Control Sample Data'!$C$3:$M$386,9,FALSE)=0,"",VLOOKUP($C9,'Control Sample Data'!$C$3:$M$386,9,FALSE)))</f>
        <v/>
      </c>
      <c r="X9" s="131" t="str">
        <f>IF(C9="","",IF(VLOOKUP($C9,'Control Sample Data'!$C$3:$M$386,10,FALSE)=0,"",VLOOKUP($C9,'Control Sample Data'!$C$3:$M$386,10,FALSE)))</f>
        <v/>
      </c>
      <c r="Y9" s="131" t="str">
        <f>IF(C9="","",IF(VLOOKUP($C9,'Control Sample Data'!$C$3:$M$386,11,FALSE)=0,"",VLOOKUP($C9,'Control Sample Data'!$C$3:$M$386,11,FALSE)))</f>
        <v/>
      </c>
    </row>
    <row r="10" customHeight="1" spans="1:25">
      <c r="A10" s="128"/>
      <c r="B10" s="129" t="str">
        <f>IF(C10="","",VLOOKUP(C10,'Gene Table'!B$3:E$386,2,FALSE))</f>
        <v>HmiRQP9051</v>
      </c>
      <c r="C10" s="130" t="s">
        <v>1473</v>
      </c>
      <c r="D10" s="131" t="str">
        <f>IF(C10="","",IF(VLOOKUP($C10,'Test Sample Data'!$C$3:$M$386,2,FALSE)=0,"",VLOOKUP($C10,'Test Sample Data'!$C$3:$M$386,2,FALSE)))</f>
        <v/>
      </c>
      <c r="E10" s="131" t="str">
        <f>IF(C10="","",IF(VLOOKUP($C10,'Test Sample Data'!$C$3:$M$386,3,FALSE)=0,"",VLOOKUP($C10,'Test Sample Data'!$C$3:$M$386,3,FALSE)))</f>
        <v/>
      </c>
      <c r="F10" s="131" t="str">
        <f>IF(C10="","",IF(VLOOKUP($C10,'Test Sample Data'!$C$3:$M$386,4,FALSE)=0,"",VLOOKUP($C10,'Test Sample Data'!$C$3:$M$386,4,FALSE)))</f>
        <v/>
      </c>
      <c r="G10" s="131" t="str">
        <f>IF(C10="","",IF(VLOOKUP($C10,'Test Sample Data'!$C$3:$M$386,5,FALSE)=0,"",VLOOKUP($C10,'Test Sample Data'!$C$3:$M$386,5,FALSE)))</f>
        <v/>
      </c>
      <c r="H10" s="131" t="str">
        <f>IF(C10="","",IF(VLOOKUP($C10,'Test Sample Data'!$C$3:$M$386,6,FALSE)=0,"",VLOOKUP($C10,'Test Sample Data'!$C$3:$M$386,6,FALSE)))</f>
        <v/>
      </c>
      <c r="I10" s="131" t="str">
        <f>IF(C10="","",IF(VLOOKUP($C10,'Test Sample Data'!$C$3:$M$386,7,FALSE)=0,"",VLOOKUP($C10,'Test Sample Data'!$C$3:$M$386,7,FALSE)))</f>
        <v/>
      </c>
      <c r="J10" s="131" t="str">
        <f>IF(C10="","",IF(VLOOKUP($C10,'Test Sample Data'!$C$3:$M$386,8,FALSE)=0,"",VLOOKUP($C10,'Test Sample Data'!$C$3:$M$386,8,FALSE)))</f>
        <v/>
      </c>
      <c r="K10" s="131" t="str">
        <f>IF(C10="","",IF(VLOOKUP($C10,'Test Sample Data'!$C$3:$M$386,9,FALSE)=0,"",VLOOKUP($C10,'Test Sample Data'!$C$3:$M$386,9,FALSE)))</f>
        <v/>
      </c>
      <c r="L10" s="131" t="str">
        <f>IF(C10="","",IF(VLOOKUP($C10,'Test Sample Data'!$C$3:$M$386,10,FALSE)=0,"",VLOOKUP($C10,'Test Sample Data'!$C$3:$M$386,10,FALSE)))</f>
        <v/>
      </c>
      <c r="M10" s="131" t="str">
        <f>IF(C10="","",IF(VLOOKUP($C10,'Test Sample Data'!$C$3:$M$386,11,FALSE)=0,"",VLOOKUP($C10,'Test Sample Data'!$C$3:$M$386,11,FALSE)))</f>
        <v/>
      </c>
      <c r="N10" s="140" t="str">
        <f t="shared" si="0"/>
        <v>HmiRQP9051</v>
      </c>
      <c r="O10" s="32" t="str">
        <f>IF('Choose Housekeeping Genes'!C10=0,"",'Choose Housekeeping Genes'!C10)</f>
        <v>P12</v>
      </c>
      <c r="P10" s="131" t="str">
        <f>IF(C10="","",IF(VLOOKUP($C10,'Control Sample Data'!$C$3:$M$386,2,FALSE)=0,"",VLOOKUP($C10,'Control Sample Data'!$C$3:$M$386,2,FALSE)))</f>
        <v/>
      </c>
      <c r="Q10" s="131" t="str">
        <f>IF(C10="","",IF(VLOOKUP($C10,'Control Sample Data'!$C$3:$M$386,3,FALSE)=0,"",VLOOKUP($C10,'Control Sample Data'!$C$3:$M$386,3,FALSE)))</f>
        <v/>
      </c>
      <c r="R10" s="131" t="str">
        <f>IF(C10="","",IF(VLOOKUP($C10,'Control Sample Data'!$C$3:$M$386,4,FALSE)=0,"",VLOOKUP($C10,'Control Sample Data'!$C$3:$M$386,4,FALSE)))</f>
        <v/>
      </c>
      <c r="S10" s="131" t="str">
        <f>IF(C10="","",IF(VLOOKUP($C10,'Control Sample Data'!$C$3:$M$386,5,FALSE)=0,"",VLOOKUP($C10,'Control Sample Data'!$C$3:$M$386,5,FALSE)))</f>
        <v/>
      </c>
      <c r="T10" s="131" t="str">
        <f>IF(C10="","",IF(VLOOKUP($C10,'Control Sample Data'!$C$3:$M$386,6,FALSE)=0,"",VLOOKUP($C10,'Control Sample Data'!$C$3:$M$386,6,FALSE)))</f>
        <v/>
      </c>
      <c r="U10" s="131" t="str">
        <f>IF(C10="","",IF(VLOOKUP($C10,'Control Sample Data'!$C$3:$M$386,7,FALSE)=0,"",VLOOKUP($C10,'Control Sample Data'!$C$3:$M$386,7,FALSE)))</f>
        <v/>
      </c>
      <c r="V10" s="131" t="str">
        <f>IF(C10="","",IF(VLOOKUP($C10,'Control Sample Data'!$C$3:$M$386,8,FALSE)=0,"",VLOOKUP($C10,'Control Sample Data'!$C$3:$M$386,8,FALSE)))</f>
        <v/>
      </c>
      <c r="W10" s="131" t="str">
        <f>IF(C10="","",IF(VLOOKUP($C10,'Control Sample Data'!$C$3:$M$386,9,FALSE)=0,"",VLOOKUP($C10,'Control Sample Data'!$C$3:$M$386,9,FALSE)))</f>
        <v/>
      </c>
      <c r="X10" s="131" t="str">
        <f>IF(C10="","",IF(VLOOKUP($C10,'Control Sample Data'!$C$3:$M$386,10,FALSE)=0,"",VLOOKUP($C10,'Control Sample Data'!$C$3:$M$386,10,FALSE)))</f>
        <v/>
      </c>
      <c r="Y10" s="131" t="str">
        <f>IF(C10="","",IF(VLOOKUP($C10,'Control Sample Data'!$C$3:$M$386,11,FALSE)=0,"",VLOOKUP($C10,'Control Sample Data'!$C$3:$M$386,11,FALSE)))</f>
        <v/>
      </c>
    </row>
    <row r="11" customHeight="1" spans="1:25">
      <c r="A11" s="128"/>
      <c r="B11" s="129" t="str">
        <f>IF(C11="","",VLOOKUP(C11,'Gene Table'!B$3:E$386,2,FALSE))</f>
        <v>HmiRQP9061</v>
      </c>
      <c r="C11" s="130" t="s">
        <v>1474</v>
      </c>
      <c r="D11" s="131" t="str">
        <f>IF(C11="","",IF(VLOOKUP($C11,'Test Sample Data'!$C$3:$M$386,2,FALSE)=0,"",VLOOKUP($C11,'Test Sample Data'!$C$3:$M$386,2,FALSE)))</f>
        <v/>
      </c>
      <c r="E11" s="131" t="str">
        <f>IF(C11="","",IF(VLOOKUP($C11,'Test Sample Data'!$C$3:$M$386,3,FALSE)=0,"",VLOOKUP($C11,'Test Sample Data'!$C$3:$M$386,3,FALSE)))</f>
        <v/>
      </c>
      <c r="F11" s="131" t="str">
        <f>IF(C11="","",IF(VLOOKUP($C11,'Test Sample Data'!$C$3:$M$386,4,FALSE)=0,"",VLOOKUP($C11,'Test Sample Data'!$C$3:$M$386,4,FALSE)))</f>
        <v/>
      </c>
      <c r="G11" s="131" t="str">
        <f>IF(C11="","",IF(VLOOKUP($C11,'Test Sample Data'!$C$3:$M$386,5,FALSE)=0,"",VLOOKUP($C11,'Test Sample Data'!$C$3:$M$386,5,FALSE)))</f>
        <v/>
      </c>
      <c r="H11" s="131" t="str">
        <f>IF(C11="","",IF(VLOOKUP($C11,'Test Sample Data'!$C$3:$M$386,6,FALSE)=0,"",VLOOKUP($C11,'Test Sample Data'!$C$3:$M$386,6,FALSE)))</f>
        <v/>
      </c>
      <c r="I11" s="131" t="str">
        <f>IF(C11="","",IF(VLOOKUP($C11,'Test Sample Data'!$C$3:$M$386,7,FALSE)=0,"",VLOOKUP($C11,'Test Sample Data'!$C$3:$M$386,7,FALSE)))</f>
        <v/>
      </c>
      <c r="J11" s="131" t="str">
        <f>IF(C11="","",IF(VLOOKUP($C11,'Test Sample Data'!$C$3:$M$386,8,FALSE)=0,"",VLOOKUP($C11,'Test Sample Data'!$C$3:$M$386,8,FALSE)))</f>
        <v/>
      </c>
      <c r="K11" s="131" t="str">
        <f>IF(C11="","",IF(VLOOKUP($C11,'Test Sample Data'!$C$3:$M$386,9,FALSE)=0,"",VLOOKUP($C11,'Test Sample Data'!$C$3:$M$386,9,FALSE)))</f>
        <v/>
      </c>
      <c r="L11" s="131" t="str">
        <f>IF(C11="","",IF(VLOOKUP($C11,'Test Sample Data'!$C$3:$M$386,10,FALSE)=0,"",VLOOKUP($C11,'Test Sample Data'!$C$3:$M$386,10,FALSE)))</f>
        <v/>
      </c>
      <c r="M11" s="131" t="str">
        <f>IF(C11="","",IF(VLOOKUP($C11,'Test Sample Data'!$C$3:$M$386,11,FALSE)=0,"",VLOOKUP($C11,'Test Sample Data'!$C$3:$M$386,11,FALSE)))</f>
        <v/>
      </c>
      <c r="N11" s="140" t="str">
        <f t="shared" si="0"/>
        <v>HmiRQP9061</v>
      </c>
      <c r="O11" s="32" t="str">
        <f>IF('Choose Housekeeping Genes'!C11=0,"",'Choose Housekeeping Genes'!C11)</f>
        <v>P13</v>
      </c>
      <c r="P11" s="131" t="str">
        <f>IF(C11="","",IF(VLOOKUP($C11,'Control Sample Data'!$C$3:$M$386,2,FALSE)=0,"",VLOOKUP($C11,'Control Sample Data'!$C$3:$M$386,2,FALSE)))</f>
        <v/>
      </c>
      <c r="Q11" s="131" t="str">
        <f>IF(C11="","",IF(VLOOKUP($C11,'Control Sample Data'!$C$3:$M$386,3,FALSE)=0,"",VLOOKUP($C11,'Control Sample Data'!$C$3:$M$386,3,FALSE)))</f>
        <v/>
      </c>
      <c r="R11" s="131" t="str">
        <f>IF(C11="","",IF(VLOOKUP($C11,'Control Sample Data'!$C$3:$M$386,4,FALSE)=0,"",VLOOKUP($C11,'Control Sample Data'!$C$3:$M$386,4,FALSE)))</f>
        <v/>
      </c>
      <c r="S11" s="131" t="str">
        <f>IF(C11="","",IF(VLOOKUP($C11,'Control Sample Data'!$C$3:$M$386,5,FALSE)=0,"",VLOOKUP($C11,'Control Sample Data'!$C$3:$M$386,5,FALSE)))</f>
        <v/>
      </c>
      <c r="T11" s="131" t="str">
        <f>IF(C11="","",IF(VLOOKUP($C11,'Control Sample Data'!$C$3:$M$386,6,FALSE)=0,"",VLOOKUP($C11,'Control Sample Data'!$C$3:$M$386,6,FALSE)))</f>
        <v/>
      </c>
      <c r="U11" s="131" t="str">
        <f>IF(C11="","",IF(VLOOKUP($C11,'Control Sample Data'!$C$3:$M$386,7,FALSE)=0,"",VLOOKUP($C11,'Control Sample Data'!$C$3:$M$386,7,FALSE)))</f>
        <v/>
      </c>
      <c r="V11" s="131" t="str">
        <f>IF(C11="","",IF(VLOOKUP($C11,'Control Sample Data'!$C$3:$M$386,8,FALSE)=0,"",VLOOKUP($C11,'Control Sample Data'!$C$3:$M$386,8,FALSE)))</f>
        <v/>
      </c>
      <c r="W11" s="131" t="str">
        <f>IF(C11="","",IF(VLOOKUP($C11,'Control Sample Data'!$C$3:$M$386,9,FALSE)=0,"",VLOOKUP($C11,'Control Sample Data'!$C$3:$M$386,9,FALSE)))</f>
        <v/>
      </c>
      <c r="X11" s="131" t="str">
        <f>IF(C11="","",IF(VLOOKUP($C11,'Control Sample Data'!$C$3:$M$386,10,FALSE)=0,"",VLOOKUP($C11,'Control Sample Data'!$C$3:$M$386,10,FALSE)))</f>
        <v/>
      </c>
      <c r="Y11" s="131" t="str">
        <f>IF(C11="","",IF(VLOOKUP($C11,'Control Sample Data'!$C$3:$M$386,11,FALSE)=0,"",VLOOKUP($C11,'Control Sample Data'!$C$3:$M$386,11,FALSE)))</f>
        <v/>
      </c>
    </row>
    <row r="12" customHeight="1" spans="1:25">
      <c r="A12" s="128"/>
      <c r="B12" s="129" t="str">
        <f>IF(C12="","",VLOOKUP(C12,'Gene Table'!B$3:E$386,2,FALSE))</f>
        <v>HmiRQP9061</v>
      </c>
      <c r="C12" s="130" t="s">
        <v>1478</v>
      </c>
      <c r="D12" s="131" t="str">
        <f>IF(C12="","",IF(VLOOKUP($C12,'Test Sample Data'!$C$3:$M$386,2,FALSE)=0,"",VLOOKUP($C12,'Test Sample Data'!$C$3:$M$386,2,FALSE)))</f>
        <v/>
      </c>
      <c r="E12" s="131" t="str">
        <f>IF(C12="","",IF(VLOOKUP($C12,'Test Sample Data'!$C$3:$M$386,3,FALSE)=0,"",VLOOKUP($C12,'Test Sample Data'!$C$3:$M$386,3,FALSE)))</f>
        <v/>
      </c>
      <c r="F12" s="131" t="str">
        <f>IF(C12="","",IF(VLOOKUP($C12,'Test Sample Data'!$C$3:$M$386,4,FALSE)=0,"",VLOOKUP($C12,'Test Sample Data'!$C$3:$M$386,4,FALSE)))</f>
        <v/>
      </c>
      <c r="G12" s="131" t="str">
        <f>IF(C12="","",IF(VLOOKUP($C12,'Test Sample Data'!$C$3:$M$386,5,FALSE)=0,"",VLOOKUP($C12,'Test Sample Data'!$C$3:$M$386,5,FALSE)))</f>
        <v/>
      </c>
      <c r="H12" s="131" t="str">
        <f>IF(C12="","",IF(VLOOKUP($C12,'Test Sample Data'!$C$3:$M$386,6,FALSE)=0,"",VLOOKUP($C12,'Test Sample Data'!$C$3:$M$386,6,FALSE)))</f>
        <v/>
      </c>
      <c r="I12" s="131" t="str">
        <f>IF(C12="","",IF(VLOOKUP($C12,'Test Sample Data'!$C$3:$M$386,7,FALSE)=0,"",VLOOKUP($C12,'Test Sample Data'!$C$3:$M$386,7,FALSE)))</f>
        <v/>
      </c>
      <c r="J12" s="131" t="str">
        <f>IF(C12="","",IF(VLOOKUP($C12,'Test Sample Data'!$C$3:$M$386,8,FALSE)=0,"",VLOOKUP($C12,'Test Sample Data'!$C$3:$M$386,8,FALSE)))</f>
        <v/>
      </c>
      <c r="K12" s="131" t="str">
        <f>IF(C12="","",IF(VLOOKUP($C12,'Test Sample Data'!$C$3:$M$386,9,FALSE)=0,"",VLOOKUP($C12,'Test Sample Data'!$C$3:$M$386,9,FALSE)))</f>
        <v/>
      </c>
      <c r="L12" s="131" t="str">
        <f>IF(C12="","",IF(VLOOKUP($C12,'Test Sample Data'!$C$3:$M$386,10,FALSE)=0,"",VLOOKUP($C12,'Test Sample Data'!$C$3:$M$386,10,FALSE)))</f>
        <v/>
      </c>
      <c r="M12" s="131" t="str">
        <f>IF(C12="","",IF(VLOOKUP($C12,'Test Sample Data'!$C$3:$M$386,11,FALSE)=0,"",VLOOKUP($C12,'Test Sample Data'!$C$3:$M$386,11,FALSE)))</f>
        <v/>
      </c>
      <c r="N12" s="140" t="str">
        <f t="shared" si="0"/>
        <v>HmiRQP9061</v>
      </c>
      <c r="O12" s="32" t="str">
        <f>IF('Choose Housekeeping Genes'!C12=0,"",'Choose Housekeeping Genes'!C12)</f>
        <v>P14</v>
      </c>
      <c r="P12" s="131" t="str">
        <f>IF(C12="","",IF(VLOOKUP($C12,'Control Sample Data'!$C$3:$M$386,2,FALSE)=0,"",VLOOKUP($C12,'Control Sample Data'!$C$3:$M$386,2,FALSE)))</f>
        <v/>
      </c>
      <c r="Q12" s="131" t="str">
        <f>IF(C12="","",IF(VLOOKUP($C12,'Control Sample Data'!$C$3:$M$386,3,FALSE)=0,"",VLOOKUP($C12,'Control Sample Data'!$C$3:$M$386,3,FALSE)))</f>
        <v/>
      </c>
      <c r="R12" s="131" t="str">
        <f>IF(C12="","",IF(VLOOKUP($C12,'Control Sample Data'!$C$3:$M$386,4,FALSE)=0,"",VLOOKUP($C12,'Control Sample Data'!$C$3:$M$386,4,FALSE)))</f>
        <v/>
      </c>
      <c r="S12" s="131" t="str">
        <f>IF(C12="","",IF(VLOOKUP($C12,'Control Sample Data'!$C$3:$M$386,5,FALSE)=0,"",VLOOKUP($C12,'Control Sample Data'!$C$3:$M$386,5,FALSE)))</f>
        <v/>
      </c>
      <c r="T12" s="131" t="str">
        <f>IF(C12="","",IF(VLOOKUP($C12,'Control Sample Data'!$C$3:$M$386,6,FALSE)=0,"",VLOOKUP($C12,'Control Sample Data'!$C$3:$M$386,6,FALSE)))</f>
        <v/>
      </c>
      <c r="U12" s="131" t="str">
        <f>IF(C12="","",IF(VLOOKUP($C12,'Control Sample Data'!$C$3:$M$386,7,FALSE)=0,"",VLOOKUP($C12,'Control Sample Data'!$C$3:$M$386,7,FALSE)))</f>
        <v/>
      </c>
      <c r="V12" s="131" t="str">
        <f>IF(C12="","",IF(VLOOKUP($C12,'Control Sample Data'!$C$3:$M$386,8,FALSE)=0,"",VLOOKUP($C12,'Control Sample Data'!$C$3:$M$386,8,FALSE)))</f>
        <v/>
      </c>
      <c r="W12" s="131" t="str">
        <f>IF(C12="","",IF(VLOOKUP($C12,'Control Sample Data'!$C$3:$M$386,9,FALSE)=0,"",VLOOKUP($C12,'Control Sample Data'!$C$3:$M$386,9,FALSE)))</f>
        <v/>
      </c>
      <c r="X12" s="131" t="str">
        <f>IF(C12="","",IF(VLOOKUP($C12,'Control Sample Data'!$C$3:$M$386,10,FALSE)=0,"",VLOOKUP($C12,'Control Sample Data'!$C$3:$M$386,10,FALSE)))</f>
        <v/>
      </c>
      <c r="Y12" s="131" t="str">
        <f>IF(C12="","",IF(VLOOKUP($C12,'Control Sample Data'!$C$3:$M$386,11,FALSE)=0,"",VLOOKUP($C12,'Control Sample Data'!$C$3:$M$386,11,FALSE)))</f>
        <v/>
      </c>
    </row>
    <row r="13" customHeight="1" spans="1:25">
      <c r="A13" s="128"/>
      <c r="B13" s="129" t="str">
        <f>IF(C13="","",VLOOKUP(C13,'Gene Table'!B$3:E$386,2,FALSE))</f>
        <v>HmiRQP9071</v>
      </c>
      <c r="C13" s="130" t="s">
        <v>1479</v>
      </c>
      <c r="D13" s="131" t="str">
        <f>IF(C13="","",IF(VLOOKUP($C13,'Test Sample Data'!$C$3:$M$386,2,FALSE)=0,"",VLOOKUP($C13,'Test Sample Data'!$C$3:$M$386,2,FALSE)))</f>
        <v/>
      </c>
      <c r="E13" s="131" t="str">
        <f>IF(C13="","",IF(VLOOKUP($C13,'Test Sample Data'!$C$3:$M$386,3,FALSE)=0,"",VLOOKUP($C13,'Test Sample Data'!$C$3:$M$386,3,FALSE)))</f>
        <v/>
      </c>
      <c r="F13" s="131" t="str">
        <f>IF(C13="","",IF(VLOOKUP($C13,'Test Sample Data'!$C$3:$M$386,4,FALSE)=0,"",VLOOKUP($C13,'Test Sample Data'!$C$3:$M$386,4,FALSE)))</f>
        <v/>
      </c>
      <c r="G13" s="131" t="str">
        <f>IF(C13="","",IF(VLOOKUP($C13,'Test Sample Data'!$C$3:$M$386,5,FALSE)=0,"",VLOOKUP($C13,'Test Sample Data'!$C$3:$M$386,5,FALSE)))</f>
        <v/>
      </c>
      <c r="H13" s="131" t="str">
        <f>IF(C13="","",IF(VLOOKUP($C13,'Test Sample Data'!$C$3:$M$386,6,FALSE)=0,"",VLOOKUP($C13,'Test Sample Data'!$C$3:$M$386,6,FALSE)))</f>
        <v/>
      </c>
      <c r="I13" s="131" t="str">
        <f>IF(C13="","",IF(VLOOKUP($C13,'Test Sample Data'!$C$3:$M$386,7,FALSE)=0,"",VLOOKUP($C13,'Test Sample Data'!$C$3:$M$386,7,FALSE)))</f>
        <v/>
      </c>
      <c r="J13" s="131" t="str">
        <f>IF(C13="","",IF(VLOOKUP($C13,'Test Sample Data'!$C$3:$M$386,8,FALSE)=0,"",VLOOKUP($C13,'Test Sample Data'!$C$3:$M$386,8,FALSE)))</f>
        <v/>
      </c>
      <c r="K13" s="131" t="str">
        <f>IF(C13="","",IF(VLOOKUP($C13,'Test Sample Data'!$C$3:$M$386,9,FALSE)=0,"",VLOOKUP($C13,'Test Sample Data'!$C$3:$M$386,9,FALSE)))</f>
        <v/>
      </c>
      <c r="L13" s="131" t="str">
        <f>IF(C13="","",IF(VLOOKUP($C13,'Test Sample Data'!$C$3:$M$386,10,FALSE)=0,"",VLOOKUP($C13,'Test Sample Data'!$C$3:$M$386,10,FALSE)))</f>
        <v/>
      </c>
      <c r="M13" s="131" t="str">
        <f>IF(C13="","",IF(VLOOKUP($C13,'Test Sample Data'!$C$3:$M$386,11,FALSE)=0,"",VLOOKUP($C13,'Test Sample Data'!$C$3:$M$386,11,FALSE)))</f>
        <v/>
      </c>
      <c r="N13" s="140" t="str">
        <f t="shared" si="0"/>
        <v>HmiRQP9071</v>
      </c>
      <c r="O13" s="32" t="str">
        <f>IF('Choose Housekeeping Genes'!C13=0,"",'Choose Housekeeping Genes'!C13)</f>
        <v>P15</v>
      </c>
      <c r="P13" s="131" t="str">
        <f>IF(C13="","",IF(VLOOKUP($C13,'Control Sample Data'!$C$3:$M$386,2,FALSE)=0,"",VLOOKUP($C13,'Control Sample Data'!$C$3:$M$386,2,FALSE)))</f>
        <v/>
      </c>
      <c r="Q13" s="131" t="str">
        <f>IF(C13="","",IF(VLOOKUP($C13,'Control Sample Data'!$C$3:$M$386,3,FALSE)=0,"",VLOOKUP($C13,'Control Sample Data'!$C$3:$M$386,3,FALSE)))</f>
        <v/>
      </c>
      <c r="R13" s="131" t="str">
        <f>IF(C13="","",IF(VLOOKUP($C13,'Control Sample Data'!$C$3:$M$386,4,FALSE)=0,"",VLOOKUP($C13,'Control Sample Data'!$C$3:$M$386,4,FALSE)))</f>
        <v/>
      </c>
      <c r="S13" s="131" t="str">
        <f>IF(C13="","",IF(VLOOKUP($C13,'Control Sample Data'!$C$3:$M$386,5,FALSE)=0,"",VLOOKUP($C13,'Control Sample Data'!$C$3:$M$386,5,FALSE)))</f>
        <v/>
      </c>
      <c r="T13" s="131" t="str">
        <f>IF(C13="","",IF(VLOOKUP($C13,'Control Sample Data'!$C$3:$M$386,6,FALSE)=0,"",VLOOKUP($C13,'Control Sample Data'!$C$3:$M$386,6,FALSE)))</f>
        <v/>
      </c>
      <c r="U13" s="131" t="str">
        <f>IF(C13="","",IF(VLOOKUP($C13,'Control Sample Data'!$C$3:$M$386,7,FALSE)=0,"",VLOOKUP($C13,'Control Sample Data'!$C$3:$M$386,7,FALSE)))</f>
        <v/>
      </c>
      <c r="V13" s="131" t="str">
        <f>IF(C13="","",IF(VLOOKUP($C13,'Control Sample Data'!$C$3:$M$386,8,FALSE)=0,"",VLOOKUP($C13,'Control Sample Data'!$C$3:$M$386,8,FALSE)))</f>
        <v/>
      </c>
      <c r="W13" s="131" t="str">
        <f>IF(C13="","",IF(VLOOKUP($C13,'Control Sample Data'!$C$3:$M$386,9,FALSE)=0,"",VLOOKUP($C13,'Control Sample Data'!$C$3:$M$386,9,FALSE)))</f>
        <v/>
      </c>
      <c r="X13" s="131" t="str">
        <f>IF(C13="","",IF(VLOOKUP($C13,'Control Sample Data'!$C$3:$M$386,10,FALSE)=0,"",VLOOKUP($C13,'Control Sample Data'!$C$3:$M$386,10,FALSE)))</f>
        <v/>
      </c>
      <c r="Y13" s="131" t="str">
        <f>IF(C13="","",IF(VLOOKUP($C13,'Control Sample Data'!$C$3:$M$386,11,FALSE)=0,"",VLOOKUP($C13,'Control Sample Data'!$C$3:$M$386,11,FALSE)))</f>
        <v/>
      </c>
    </row>
    <row r="14" customHeight="1" spans="1:25">
      <c r="A14" s="128"/>
      <c r="B14" s="129" t="str">
        <f>IF(C14="","",VLOOKUP(C14,'Gene Table'!B$3:E$386,2,FALSE))</f>
        <v>HmiRQP9071</v>
      </c>
      <c r="C14" s="130" t="s">
        <v>1483</v>
      </c>
      <c r="D14" s="131" t="str">
        <f>IF(C14="","",IF(VLOOKUP($C14,'Test Sample Data'!$C$3:$M$386,2,FALSE)=0,"",VLOOKUP($C14,'Test Sample Data'!$C$3:$M$386,2,FALSE)))</f>
        <v/>
      </c>
      <c r="E14" s="131" t="str">
        <f>IF(C14="","",IF(VLOOKUP($C14,'Test Sample Data'!$C$3:$M$386,3,FALSE)=0,"",VLOOKUP($C14,'Test Sample Data'!$C$3:$M$386,3,FALSE)))</f>
        <v/>
      </c>
      <c r="F14" s="131" t="str">
        <f>IF(C14="","",IF(VLOOKUP($C14,'Test Sample Data'!$C$3:$M$386,4,FALSE)=0,"",VLOOKUP($C14,'Test Sample Data'!$C$3:$M$386,4,FALSE)))</f>
        <v/>
      </c>
      <c r="G14" s="131" t="str">
        <f>IF(C14="","",IF(VLOOKUP($C14,'Test Sample Data'!$C$3:$M$386,5,FALSE)=0,"",VLOOKUP($C14,'Test Sample Data'!$C$3:$M$386,5,FALSE)))</f>
        <v/>
      </c>
      <c r="H14" s="131" t="str">
        <f>IF(C14="","",IF(VLOOKUP($C14,'Test Sample Data'!$C$3:$M$386,6,FALSE)=0,"",VLOOKUP($C14,'Test Sample Data'!$C$3:$M$386,6,FALSE)))</f>
        <v/>
      </c>
      <c r="I14" s="131" t="str">
        <f>IF(C14="","",IF(VLOOKUP($C14,'Test Sample Data'!$C$3:$M$386,7,FALSE)=0,"",VLOOKUP($C14,'Test Sample Data'!$C$3:$M$386,7,FALSE)))</f>
        <v/>
      </c>
      <c r="J14" s="131" t="str">
        <f>IF(C14="","",IF(VLOOKUP($C14,'Test Sample Data'!$C$3:$M$386,8,FALSE)=0,"",VLOOKUP($C14,'Test Sample Data'!$C$3:$M$386,8,FALSE)))</f>
        <v/>
      </c>
      <c r="K14" s="131" t="str">
        <f>IF(C14="","",IF(VLOOKUP($C14,'Test Sample Data'!$C$3:$M$386,9,FALSE)=0,"",VLOOKUP($C14,'Test Sample Data'!$C$3:$M$386,9,FALSE)))</f>
        <v/>
      </c>
      <c r="L14" s="131" t="str">
        <f>IF(C14="","",IF(VLOOKUP($C14,'Test Sample Data'!$C$3:$M$386,10,FALSE)=0,"",VLOOKUP($C14,'Test Sample Data'!$C$3:$M$386,10,FALSE)))</f>
        <v/>
      </c>
      <c r="M14" s="131" t="str">
        <f>IF(C14="","",IF(VLOOKUP($C14,'Test Sample Data'!$C$3:$M$386,11,FALSE)=0,"",VLOOKUP($C14,'Test Sample Data'!$C$3:$M$386,11,FALSE)))</f>
        <v/>
      </c>
      <c r="N14" s="140" t="str">
        <f t="shared" si="0"/>
        <v>HmiRQP9071</v>
      </c>
      <c r="O14" s="32" t="str">
        <f>IF('Choose Housekeeping Genes'!C14=0,"",'Choose Housekeeping Genes'!C14)</f>
        <v>P16</v>
      </c>
      <c r="P14" s="131" t="str">
        <f>IF(C14="","",IF(VLOOKUP($C14,'Control Sample Data'!$C$3:$M$386,2,FALSE)=0,"",VLOOKUP($C14,'Control Sample Data'!$C$3:$M$386,2,FALSE)))</f>
        <v/>
      </c>
      <c r="Q14" s="131" t="str">
        <f>IF(C14="","",IF(VLOOKUP($C14,'Control Sample Data'!$C$3:$M$386,3,FALSE)=0,"",VLOOKUP($C14,'Control Sample Data'!$C$3:$M$386,3,FALSE)))</f>
        <v/>
      </c>
      <c r="R14" s="131" t="str">
        <f>IF(C14="","",IF(VLOOKUP($C14,'Control Sample Data'!$C$3:$M$386,4,FALSE)=0,"",VLOOKUP($C14,'Control Sample Data'!$C$3:$M$386,4,FALSE)))</f>
        <v/>
      </c>
      <c r="S14" s="131" t="str">
        <f>IF(C14="","",IF(VLOOKUP($C14,'Control Sample Data'!$C$3:$M$386,5,FALSE)=0,"",VLOOKUP($C14,'Control Sample Data'!$C$3:$M$386,5,FALSE)))</f>
        <v/>
      </c>
      <c r="T14" s="131" t="str">
        <f>IF(C14="","",IF(VLOOKUP($C14,'Control Sample Data'!$C$3:$M$386,6,FALSE)=0,"",VLOOKUP($C14,'Control Sample Data'!$C$3:$M$386,6,FALSE)))</f>
        <v/>
      </c>
      <c r="U14" s="131" t="str">
        <f>IF(C14="","",IF(VLOOKUP($C14,'Control Sample Data'!$C$3:$M$386,7,FALSE)=0,"",VLOOKUP($C14,'Control Sample Data'!$C$3:$M$386,7,FALSE)))</f>
        <v/>
      </c>
      <c r="V14" s="131" t="str">
        <f>IF(C14="","",IF(VLOOKUP($C14,'Control Sample Data'!$C$3:$M$386,8,FALSE)=0,"",VLOOKUP($C14,'Control Sample Data'!$C$3:$M$386,8,FALSE)))</f>
        <v/>
      </c>
      <c r="W14" s="131" t="str">
        <f>IF(C14="","",IF(VLOOKUP($C14,'Control Sample Data'!$C$3:$M$386,9,FALSE)=0,"",VLOOKUP($C14,'Control Sample Data'!$C$3:$M$386,9,FALSE)))</f>
        <v/>
      </c>
      <c r="X14" s="131" t="str">
        <f>IF(C14="","",IF(VLOOKUP($C14,'Control Sample Data'!$C$3:$M$386,10,FALSE)=0,"",VLOOKUP($C14,'Control Sample Data'!$C$3:$M$386,10,FALSE)))</f>
        <v/>
      </c>
      <c r="Y14" s="131" t="str">
        <f>IF(C14="","",IF(VLOOKUP($C14,'Control Sample Data'!$C$3:$M$386,11,FALSE)=0,"",VLOOKUP($C14,'Control Sample Data'!$C$3:$M$386,11,FALSE)))</f>
        <v/>
      </c>
    </row>
    <row r="15" customHeight="1" spans="1:25">
      <c r="A15" s="128"/>
      <c r="B15" s="129" t="str">
        <f>IF(C15="","",VLOOKUP(C15,'Gene Table'!B$3:E$386,2,FALSE))</f>
        <v/>
      </c>
      <c r="C15" s="130"/>
      <c r="D15" s="131" t="str">
        <f>IF(C15="","",IF(VLOOKUP($C15,'Test Sample Data'!$C$3:$M$386,2,FALSE)=0,"",VLOOKUP($C15,'Test Sample Data'!$C$3:$M$386,2,FALSE)))</f>
        <v/>
      </c>
      <c r="E15" s="131" t="str">
        <f>IF(C15="","",IF(VLOOKUP($C15,'Test Sample Data'!$C$3:$M$386,3,FALSE)=0,"",VLOOKUP($C15,'Test Sample Data'!$C$3:$M$386,3,FALSE)))</f>
        <v/>
      </c>
      <c r="F15" s="131" t="str">
        <f>IF(C15="","",IF(VLOOKUP($C15,'Test Sample Data'!$C$3:$M$386,4,FALSE)=0,"",VLOOKUP($C15,'Test Sample Data'!$C$3:$M$386,4,FALSE)))</f>
        <v/>
      </c>
      <c r="G15" s="131" t="str">
        <f>IF(C15="","",IF(VLOOKUP($C15,'Test Sample Data'!$C$3:$M$386,5,FALSE)=0,"",VLOOKUP($C15,'Test Sample Data'!$C$3:$M$386,5,FALSE)))</f>
        <v/>
      </c>
      <c r="H15" s="131" t="str">
        <f>IF(C15="","",IF(VLOOKUP($C15,'Test Sample Data'!$C$3:$M$386,6,FALSE)=0,"",VLOOKUP($C15,'Test Sample Data'!$C$3:$M$386,6,FALSE)))</f>
        <v/>
      </c>
      <c r="I15" s="131" t="str">
        <f>IF(C15="","",IF(VLOOKUP($C15,'Test Sample Data'!$C$3:$M$386,7,FALSE)=0,"",VLOOKUP($C15,'Test Sample Data'!$C$3:$M$386,7,FALSE)))</f>
        <v/>
      </c>
      <c r="J15" s="131" t="str">
        <f>IF(C15="","",IF(VLOOKUP($C15,'Test Sample Data'!$C$3:$M$386,8,FALSE)=0,"",VLOOKUP($C15,'Test Sample Data'!$C$3:$M$386,8,FALSE)))</f>
        <v/>
      </c>
      <c r="K15" s="131" t="str">
        <f>IF(C15="","",IF(VLOOKUP($C15,'Test Sample Data'!$C$3:$M$386,9,FALSE)=0,"",VLOOKUP($C15,'Test Sample Data'!$C$3:$M$386,9,FALSE)))</f>
        <v/>
      </c>
      <c r="L15" s="131" t="str">
        <f>IF(C15="","",IF(VLOOKUP($C15,'Test Sample Data'!$C$3:$M$386,10,FALSE)=0,"",VLOOKUP($C15,'Test Sample Data'!$C$3:$M$386,10,FALSE)))</f>
        <v/>
      </c>
      <c r="M15" s="131" t="str">
        <f>IF(C15="","",IF(VLOOKUP($C15,'Test Sample Data'!$C$3:$M$386,11,FALSE)=0,"",VLOOKUP($C15,'Test Sample Data'!$C$3:$M$386,11,FALSE)))</f>
        <v/>
      </c>
      <c r="N15" s="140" t="str">
        <f t="shared" si="0"/>
        <v/>
      </c>
      <c r="O15" s="32" t="str">
        <f>IF('Choose Housekeeping Genes'!C15=0,"",'Choose Housekeeping Genes'!C15)</f>
        <v/>
      </c>
      <c r="P15" s="131" t="str">
        <f>IF(C15="","",IF(VLOOKUP($C15,'Control Sample Data'!$C$3:$M$386,2,FALSE)=0,"",VLOOKUP($C15,'Control Sample Data'!$C$3:$M$386,2,FALSE)))</f>
        <v/>
      </c>
      <c r="Q15" s="131" t="str">
        <f>IF(C15="","",IF(VLOOKUP($C15,'Control Sample Data'!$C$3:$M$386,3,FALSE)=0,"",VLOOKUP($C15,'Control Sample Data'!$C$3:$M$386,3,FALSE)))</f>
        <v/>
      </c>
      <c r="R15" s="131" t="str">
        <f>IF(C15="","",IF(VLOOKUP($C15,'Control Sample Data'!$C$3:$M$386,4,FALSE)=0,"",VLOOKUP($C15,'Control Sample Data'!$C$3:$M$386,4,FALSE)))</f>
        <v/>
      </c>
      <c r="S15" s="131" t="str">
        <f>IF(C15="","",IF(VLOOKUP($C15,'Control Sample Data'!$C$3:$M$386,5,FALSE)=0,"",VLOOKUP($C15,'Control Sample Data'!$C$3:$M$386,5,FALSE)))</f>
        <v/>
      </c>
      <c r="T15" s="131" t="str">
        <f>IF(C15="","",IF(VLOOKUP($C15,'Control Sample Data'!$C$3:$M$386,6,FALSE)=0,"",VLOOKUP($C15,'Control Sample Data'!$C$3:$M$386,6,FALSE)))</f>
        <v/>
      </c>
      <c r="U15" s="131" t="str">
        <f>IF(C15="","",IF(VLOOKUP($C15,'Control Sample Data'!$C$3:$M$386,7,FALSE)=0,"",VLOOKUP($C15,'Control Sample Data'!$C$3:$M$386,7,FALSE)))</f>
        <v/>
      </c>
      <c r="V15" s="131" t="str">
        <f>IF(C15="","",IF(VLOOKUP($C15,'Control Sample Data'!$C$3:$M$386,8,FALSE)=0,"",VLOOKUP($C15,'Control Sample Data'!$C$3:$M$386,8,FALSE)))</f>
        <v/>
      </c>
      <c r="W15" s="131" t="str">
        <f>IF(C15="","",IF(VLOOKUP($C15,'Control Sample Data'!$C$3:$M$386,9,FALSE)=0,"",VLOOKUP($C15,'Control Sample Data'!$C$3:$M$386,9,FALSE)))</f>
        <v/>
      </c>
      <c r="X15" s="131" t="str">
        <f>IF(C15="","",IF(VLOOKUP($C15,'Control Sample Data'!$C$3:$M$386,10,FALSE)=0,"",VLOOKUP($C15,'Control Sample Data'!$C$3:$M$386,10,FALSE)))</f>
        <v/>
      </c>
      <c r="Y15" s="131" t="str">
        <f>IF(C15="","",IF(VLOOKUP($C15,'Control Sample Data'!$C$3:$M$386,11,FALSE)=0,"",VLOOKUP($C15,'Control Sample Data'!$C$3:$M$386,11,FALSE)))</f>
        <v/>
      </c>
    </row>
    <row r="16" customHeight="1" spans="1:25">
      <c r="A16" s="128"/>
      <c r="B16" s="129" t="str">
        <f>IF(C16="","",VLOOKUP(C16,'Gene Table'!B$3:E$386,2,FALSE))</f>
        <v/>
      </c>
      <c r="C16" s="130"/>
      <c r="D16" s="131" t="str">
        <f>IF(C16="","",IF(VLOOKUP($C16,'Test Sample Data'!$C$3:$M$386,2,FALSE)=0,"",VLOOKUP($C16,'Test Sample Data'!$C$3:$M$386,2,FALSE)))</f>
        <v/>
      </c>
      <c r="E16" s="131" t="str">
        <f>IF(C16="","",IF(VLOOKUP($C16,'Test Sample Data'!$C$3:$M$386,3,FALSE)=0,"",VLOOKUP($C16,'Test Sample Data'!$C$3:$M$386,3,FALSE)))</f>
        <v/>
      </c>
      <c r="F16" s="131" t="str">
        <f>IF(C16="","",IF(VLOOKUP($C16,'Test Sample Data'!$C$3:$M$386,4,FALSE)=0,"",VLOOKUP($C16,'Test Sample Data'!$C$3:$M$386,4,FALSE)))</f>
        <v/>
      </c>
      <c r="G16" s="131" t="str">
        <f>IF(C16="","",IF(VLOOKUP($C16,'Test Sample Data'!$C$3:$M$386,5,FALSE)=0,"",VLOOKUP($C16,'Test Sample Data'!$C$3:$M$386,5,FALSE)))</f>
        <v/>
      </c>
      <c r="H16" s="131" t="str">
        <f>IF(C16="","",IF(VLOOKUP($C16,'Test Sample Data'!$C$3:$M$386,6,FALSE)=0,"",VLOOKUP($C16,'Test Sample Data'!$C$3:$M$386,6,FALSE)))</f>
        <v/>
      </c>
      <c r="I16" s="131" t="str">
        <f>IF(C16="","",IF(VLOOKUP($C16,'Test Sample Data'!$C$3:$M$386,7,FALSE)=0,"",VLOOKUP($C16,'Test Sample Data'!$C$3:$M$386,7,FALSE)))</f>
        <v/>
      </c>
      <c r="J16" s="131" t="str">
        <f>IF(C16="","",IF(VLOOKUP($C16,'Test Sample Data'!$C$3:$M$386,8,FALSE)=0,"",VLOOKUP($C16,'Test Sample Data'!$C$3:$M$386,8,FALSE)))</f>
        <v/>
      </c>
      <c r="K16" s="131" t="str">
        <f>IF(C16="","",IF(VLOOKUP($C16,'Test Sample Data'!$C$3:$M$386,9,FALSE)=0,"",VLOOKUP($C16,'Test Sample Data'!$C$3:$M$386,9,FALSE)))</f>
        <v/>
      </c>
      <c r="L16" s="131" t="str">
        <f>IF(C16="","",IF(VLOOKUP($C16,'Test Sample Data'!$C$3:$M$386,10,FALSE)=0,"",VLOOKUP($C16,'Test Sample Data'!$C$3:$M$386,10,FALSE)))</f>
        <v/>
      </c>
      <c r="M16" s="131" t="str">
        <f>IF(C16="","",IF(VLOOKUP($C16,'Test Sample Data'!$C$3:$M$386,11,FALSE)=0,"",VLOOKUP($C16,'Test Sample Data'!$C$3:$M$386,11,FALSE)))</f>
        <v/>
      </c>
      <c r="N16" s="140" t="str">
        <f t="shared" si="0"/>
        <v/>
      </c>
      <c r="O16" s="32" t="str">
        <f>IF('Choose Housekeeping Genes'!C16=0,"",'Choose Housekeeping Genes'!C16)</f>
        <v/>
      </c>
      <c r="P16" s="131" t="str">
        <f>IF(C16="","",IF(VLOOKUP($C16,'Control Sample Data'!$C$3:$M$386,2,FALSE)=0,"",VLOOKUP($C16,'Control Sample Data'!$C$3:$M$386,2,FALSE)))</f>
        <v/>
      </c>
      <c r="Q16" s="131" t="str">
        <f>IF(C16="","",IF(VLOOKUP($C16,'Control Sample Data'!$C$3:$M$386,3,FALSE)=0,"",VLOOKUP($C16,'Control Sample Data'!$C$3:$M$386,3,FALSE)))</f>
        <v/>
      </c>
      <c r="R16" s="131" t="str">
        <f>IF(C16="","",IF(VLOOKUP($C16,'Control Sample Data'!$C$3:$M$386,4,FALSE)=0,"",VLOOKUP($C16,'Control Sample Data'!$C$3:$M$386,4,FALSE)))</f>
        <v/>
      </c>
      <c r="S16" s="131" t="str">
        <f>IF(C16="","",IF(VLOOKUP($C16,'Control Sample Data'!$C$3:$M$386,5,FALSE)=0,"",VLOOKUP($C16,'Control Sample Data'!$C$3:$M$386,5,FALSE)))</f>
        <v/>
      </c>
      <c r="T16" s="131" t="str">
        <f>IF(C16="","",IF(VLOOKUP($C16,'Control Sample Data'!$C$3:$M$386,6,FALSE)=0,"",VLOOKUP($C16,'Control Sample Data'!$C$3:$M$386,6,FALSE)))</f>
        <v/>
      </c>
      <c r="U16" s="131" t="str">
        <f>IF(C16="","",IF(VLOOKUP($C16,'Control Sample Data'!$C$3:$M$386,7,FALSE)=0,"",VLOOKUP($C16,'Control Sample Data'!$C$3:$M$386,7,FALSE)))</f>
        <v/>
      </c>
      <c r="V16" s="131" t="str">
        <f>IF(C16="","",IF(VLOOKUP($C16,'Control Sample Data'!$C$3:$M$386,8,FALSE)=0,"",VLOOKUP($C16,'Control Sample Data'!$C$3:$M$386,8,FALSE)))</f>
        <v/>
      </c>
      <c r="W16" s="131" t="str">
        <f>IF(C16="","",IF(VLOOKUP($C16,'Control Sample Data'!$C$3:$M$386,9,FALSE)=0,"",VLOOKUP($C16,'Control Sample Data'!$C$3:$M$386,9,FALSE)))</f>
        <v/>
      </c>
      <c r="X16" s="131" t="str">
        <f>IF(C16="","",IF(VLOOKUP($C16,'Control Sample Data'!$C$3:$M$386,10,FALSE)=0,"",VLOOKUP($C16,'Control Sample Data'!$C$3:$M$386,10,FALSE)))</f>
        <v/>
      </c>
      <c r="Y16" s="131" t="str">
        <f>IF(C16="","",IF(VLOOKUP($C16,'Control Sample Data'!$C$3:$M$386,11,FALSE)=0,"",VLOOKUP($C16,'Control Sample Data'!$C$3:$M$386,11,FALSE)))</f>
        <v/>
      </c>
    </row>
    <row r="17" customHeight="1" spans="1:25">
      <c r="A17" s="128"/>
      <c r="B17" s="129" t="str">
        <f>IF(C17="","",VLOOKUP(C17,'Gene Table'!B$3:E$386,2,FALSE))</f>
        <v/>
      </c>
      <c r="C17" s="130"/>
      <c r="D17" s="131" t="str">
        <f>IF(C17="","",IF(VLOOKUP($C17,'Test Sample Data'!$C$3:$M$386,2,FALSE)=0,"",VLOOKUP($C17,'Test Sample Data'!$C$3:$M$386,2,FALSE)))</f>
        <v/>
      </c>
      <c r="E17" s="131" t="str">
        <f>IF(C17="","",IF(VLOOKUP($C17,'Test Sample Data'!$C$3:$M$386,3,FALSE)=0,"",VLOOKUP($C17,'Test Sample Data'!$C$3:$M$386,3,FALSE)))</f>
        <v/>
      </c>
      <c r="F17" s="131" t="str">
        <f>IF(C17="","",IF(VLOOKUP($C17,'Test Sample Data'!$C$3:$M$386,4,FALSE)=0,"",VLOOKUP($C17,'Test Sample Data'!$C$3:$M$386,4,FALSE)))</f>
        <v/>
      </c>
      <c r="G17" s="131" t="str">
        <f>IF(C17="","",IF(VLOOKUP($C17,'Test Sample Data'!$C$3:$M$386,5,FALSE)=0,"",VLOOKUP($C17,'Test Sample Data'!$C$3:$M$386,5,FALSE)))</f>
        <v/>
      </c>
      <c r="H17" s="131" t="str">
        <f>IF(C17="","",IF(VLOOKUP($C17,'Test Sample Data'!$C$3:$M$386,6,FALSE)=0,"",VLOOKUP($C17,'Test Sample Data'!$C$3:$M$386,6,FALSE)))</f>
        <v/>
      </c>
      <c r="I17" s="131" t="str">
        <f>IF(C17="","",IF(VLOOKUP($C17,'Test Sample Data'!$C$3:$M$386,7,FALSE)=0,"",VLOOKUP($C17,'Test Sample Data'!$C$3:$M$386,7,FALSE)))</f>
        <v/>
      </c>
      <c r="J17" s="131" t="str">
        <f>IF(C17="","",IF(VLOOKUP($C17,'Test Sample Data'!$C$3:$M$386,8,FALSE)=0,"",VLOOKUP($C17,'Test Sample Data'!$C$3:$M$386,8,FALSE)))</f>
        <v/>
      </c>
      <c r="K17" s="131" t="str">
        <f>IF(C17="","",IF(VLOOKUP($C17,'Test Sample Data'!$C$3:$M$386,9,FALSE)=0,"",VLOOKUP($C17,'Test Sample Data'!$C$3:$M$386,9,FALSE)))</f>
        <v/>
      </c>
      <c r="L17" s="131" t="str">
        <f>IF(C17="","",IF(VLOOKUP($C17,'Test Sample Data'!$C$3:$M$386,10,FALSE)=0,"",VLOOKUP($C17,'Test Sample Data'!$C$3:$M$386,10,FALSE)))</f>
        <v/>
      </c>
      <c r="M17" s="131" t="str">
        <f>IF(C17="","",IF(VLOOKUP($C17,'Test Sample Data'!$C$3:$M$386,11,FALSE)=0,"",VLOOKUP($C17,'Test Sample Data'!$C$3:$M$386,11,FALSE)))</f>
        <v/>
      </c>
      <c r="N17" s="140" t="str">
        <f t="shared" si="0"/>
        <v/>
      </c>
      <c r="O17" s="32" t="str">
        <f>IF('Choose Housekeeping Genes'!C17=0,"",'Choose Housekeeping Genes'!C17)</f>
        <v/>
      </c>
      <c r="P17" s="131" t="str">
        <f>IF(C17="","",IF(VLOOKUP($C17,'Control Sample Data'!$C$3:$M$386,2,FALSE)=0,"",VLOOKUP($C17,'Control Sample Data'!$C$3:$M$386,2,FALSE)))</f>
        <v/>
      </c>
      <c r="Q17" s="131" t="str">
        <f>IF(C17="","",IF(VLOOKUP($C17,'Control Sample Data'!$C$3:$M$386,3,FALSE)=0,"",VLOOKUP($C17,'Control Sample Data'!$C$3:$M$386,3,FALSE)))</f>
        <v/>
      </c>
      <c r="R17" s="131" t="str">
        <f>IF(C17="","",IF(VLOOKUP($C17,'Control Sample Data'!$C$3:$M$386,4,FALSE)=0,"",VLOOKUP($C17,'Control Sample Data'!$C$3:$M$386,4,FALSE)))</f>
        <v/>
      </c>
      <c r="S17" s="131" t="str">
        <f>IF(C17="","",IF(VLOOKUP($C17,'Control Sample Data'!$C$3:$M$386,5,FALSE)=0,"",VLOOKUP($C17,'Control Sample Data'!$C$3:$M$386,5,FALSE)))</f>
        <v/>
      </c>
      <c r="T17" s="131" t="str">
        <f>IF(C17="","",IF(VLOOKUP($C17,'Control Sample Data'!$C$3:$M$386,6,FALSE)=0,"",VLOOKUP($C17,'Control Sample Data'!$C$3:$M$386,6,FALSE)))</f>
        <v/>
      </c>
      <c r="U17" s="131" t="str">
        <f>IF(C17="","",IF(VLOOKUP($C17,'Control Sample Data'!$C$3:$M$386,7,FALSE)=0,"",VLOOKUP($C17,'Control Sample Data'!$C$3:$M$386,7,FALSE)))</f>
        <v/>
      </c>
      <c r="V17" s="131" t="str">
        <f>IF(C17="","",IF(VLOOKUP($C17,'Control Sample Data'!$C$3:$M$386,8,FALSE)=0,"",VLOOKUP($C17,'Control Sample Data'!$C$3:$M$386,8,FALSE)))</f>
        <v/>
      </c>
      <c r="W17" s="131" t="str">
        <f>IF(C17="","",IF(VLOOKUP($C17,'Control Sample Data'!$C$3:$M$386,9,FALSE)=0,"",VLOOKUP($C17,'Control Sample Data'!$C$3:$M$386,9,FALSE)))</f>
        <v/>
      </c>
      <c r="X17" s="131" t="str">
        <f>IF(C17="","",IF(VLOOKUP($C17,'Control Sample Data'!$C$3:$M$386,10,FALSE)=0,"",VLOOKUP($C17,'Control Sample Data'!$C$3:$M$386,10,FALSE)))</f>
        <v/>
      </c>
      <c r="Y17" s="131" t="str">
        <f>IF(C17="","",IF(VLOOKUP($C17,'Control Sample Data'!$C$3:$M$386,11,FALSE)=0,"",VLOOKUP($C17,'Control Sample Data'!$C$3:$M$386,11,FALSE)))</f>
        <v/>
      </c>
    </row>
    <row r="18" customHeight="1" spans="1:25">
      <c r="A18" s="128"/>
      <c r="B18" s="129" t="str">
        <f>IF(C18="","",VLOOKUP(C18,'Gene Table'!B$3:E$386,2,FALSE))</f>
        <v/>
      </c>
      <c r="C18" s="130"/>
      <c r="D18" s="131" t="str">
        <f>IF(C18="","",IF(VLOOKUP($C18,'Test Sample Data'!$C$3:$M$386,2,FALSE)=0,"",VLOOKUP($C18,'Test Sample Data'!$C$3:$M$386,2,FALSE)))</f>
        <v/>
      </c>
      <c r="E18" s="131" t="str">
        <f>IF(C18="","",IF(VLOOKUP($C18,'Test Sample Data'!$C$3:$M$386,3,FALSE)=0,"",VLOOKUP($C18,'Test Sample Data'!$C$3:$M$386,3,FALSE)))</f>
        <v/>
      </c>
      <c r="F18" s="131" t="str">
        <f>IF(C18="","",IF(VLOOKUP($C18,'Test Sample Data'!$C$3:$M$386,4,FALSE)=0,"",VLOOKUP($C18,'Test Sample Data'!$C$3:$M$386,4,FALSE)))</f>
        <v/>
      </c>
      <c r="G18" s="131" t="str">
        <f>IF(C18="","",IF(VLOOKUP($C18,'Test Sample Data'!$C$3:$M$386,5,FALSE)=0,"",VLOOKUP($C18,'Test Sample Data'!$C$3:$M$386,5,FALSE)))</f>
        <v/>
      </c>
      <c r="H18" s="131" t="str">
        <f>IF(C18="","",IF(VLOOKUP($C18,'Test Sample Data'!$C$3:$M$386,6,FALSE)=0,"",VLOOKUP($C18,'Test Sample Data'!$C$3:$M$386,6,FALSE)))</f>
        <v/>
      </c>
      <c r="I18" s="131" t="str">
        <f>IF(C18="","",IF(VLOOKUP($C18,'Test Sample Data'!$C$3:$M$386,7,FALSE)=0,"",VLOOKUP($C18,'Test Sample Data'!$C$3:$M$386,7,FALSE)))</f>
        <v/>
      </c>
      <c r="J18" s="131" t="str">
        <f>IF(C18="","",IF(VLOOKUP($C18,'Test Sample Data'!$C$3:$M$386,8,FALSE)=0,"",VLOOKUP($C18,'Test Sample Data'!$C$3:$M$386,8,FALSE)))</f>
        <v/>
      </c>
      <c r="K18" s="131" t="str">
        <f>IF(C18="","",IF(VLOOKUP($C18,'Test Sample Data'!$C$3:$M$386,9,FALSE)=0,"",VLOOKUP($C18,'Test Sample Data'!$C$3:$M$386,9,FALSE)))</f>
        <v/>
      </c>
      <c r="L18" s="131" t="str">
        <f>IF(C18="","",IF(VLOOKUP($C18,'Test Sample Data'!$C$3:$M$386,10,FALSE)=0,"",VLOOKUP($C18,'Test Sample Data'!$C$3:$M$386,10,FALSE)))</f>
        <v/>
      </c>
      <c r="M18" s="131" t="str">
        <f>IF(C18="","",IF(VLOOKUP($C18,'Test Sample Data'!$C$3:$M$386,11,FALSE)=0,"",VLOOKUP($C18,'Test Sample Data'!$C$3:$M$386,11,FALSE)))</f>
        <v/>
      </c>
      <c r="N18" s="140" t="str">
        <f t="shared" si="0"/>
        <v/>
      </c>
      <c r="O18" s="32" t="str">
        <f>IF('Choose Housekeeping Genes'!C18=0,"",'Choose Housekeeping Genes'!C18)</f>
        <v/>
      </c>
      <c r="P18" s="131" t="str">
        <f>IF(C18="","",IF(VLOOKUP($C18,'Control Sample Data'!$C$3:$M$386,2,FALSE)=0,"",VLOOKUP($C18,'Control Sample Data'!$C$3:$M$386,2,FALSE)))</f>
        <v/>
      </c>
      <c r="Q18" s="131" t="str">
        <f>IF(C18="","",IF(VLOOKUP($C18,'Control Sample Data'!$C$3:$M$386,3,FALSE)=0,"",VLOOKUP($C18,'Control Sample Data'!$C$3:$M$386,3,FALSE)))</f>
        <v/>
      </c>
      <c r="R18" s="131" t="str">
        <f>IF(C18="","",IF(VLOOKUP($C18,'Control Sample Data'!$C$3:$M$386,4,FALSE)=0,"",VLOOKUP($C18,'Control Sample Data'!$C$3:$M$386,4,FALSE)))</f>
        <v/>
      </c>
      <c r="S18" s="131" t="str">
        <f>IF(C18="","",IF(VLOOKUP($C18,'Control Sample Data'!$C$3:$M$386,5,FALSE)=0,"",VLOOKUP($C18,'Control Sample Data'!$C$3:$M$386,5,FALSE)))</f>
        <v/>
      </c>
      <c r="T18" s="131" t="str">
        <f>IF(C18="","",IF(VLOOKUP($C18,'Control Sample Data'!$C$3:$M$386,6,FALSE)=0,"",VLOOKUP($C18,'Control Sample Data'!$C$3:$M$386,6,FALSE)))</f>
        <v/>
      </c>
      <c r="U18" s="131" t="str">
        <f>IF(C18="","",IF(VLOOKUP($C18,'Control Sample Data'!$C$3:$M$386,7,FALSE)=0,"",VLOOKUP($C18,'Control Sample Data'!$C$3:$M$386,7,FALSE)))</f>
        <v/>
      </c>
      <c r="V18" s="131" t="str">
        <f>IF(C18="","",IF(VLOOKUP($C18,'Control Sample Data'!$C$3:$M$386,8,FALSE)=0,"",VLOOKUP($C18,'Control Sample Data'!$C$3:$M$386,8,FALSE)))</f>
        <v/>
      </c>
      <c r="W18" s="131" t="str">
        <f>IF(C18="","",IF(VLOOKUP($C18,'Control Sample Data'!$C$3:$M$386,9,FALSE)=0,"",VLOOKUP($C18,'Control Sample Data'!$C$3:$M$386,9,FALSE)))</f>
        <v/>
      </c>
      <c r="X18" s="131" t="str">
        <f>IF(C18="","",IF(VLOOKUP($C18,'Control Sample Data'!$C$3:$M$386,10,FALSE)=0,"",VLOOKUP($C18,'Control Sample Data'!$C$3:$M$386,10,FALSE)))</f>
        <v/>
      </c>
      <c r="Y18" s="131" t="str">
        <f>IF(C18="","",IF(VLOOKUP($C18,'Control Sample Data'!$C$3:$M$386,11,FALSE)=0,"",VLOOKUP($C18,'Control Sample Data'!$C$3:$M$386,11,FALSE)))</f>
        <v/>
      </c>
    </row>
    <row r="19" customHeight="1" spans="1:25">
      <c r="A19" s="128"/>
      <c r="B19" s="129" t="str">
        <f>IF(C19="","",VLOOKUP(C19,'Gene Table'!B$3:E$386,2,FALSE))</f>
        <v/>
      </c>
      <c r="C19" s="130"/>
      <c r="D19" s="131" t="str">
        <f>IF(C19="","",IF(VLOOKUP($C19,'Test Sample Data'!$C$3:$M$386,2,FALSE)=0,"",VLOOKUP($C19,'Test Sample Data'!$C$3:$M$386,2,FALSE)))</f>
        <v/>
      </c>
      <c r="E19" s="131" t="str">
        <f>IF(C19="","",IF(VLOOKUP($C19,'Test Sample Data'!$C$3:$M$386,3,FALSE)=0,"",VLOOKUP($C19,'Test Sample Data'!$C$3:$M$386,3,FALSE)))</f>
        <v/>
      </c>
      <c r="F19" s="131" t="str">
        <f>IF(C19="","",IF(VLOOKUP($C19,'Test Sample Data'!$C$3:$M$386,4,FALSE)=0,"",VLOOKUP($C19,'Test Sample Data'!$C$3:$M$386,4,FALSE)))</f>
        <v/>
      </c>
      <c r="G19" s="131" t="str">
        <f>IF(C19="","",IF(VLOOKUP($C19,'Test Sample Data'!$C$3:$M$386,5,FALSE)=0,"",VLOOKUP($C19,'Test Sample Data'!$C$3:$M$386,5,FALSE)))</f>
        <v/>
      </c>
      <c r="H19" s="131" t="str">
        <f>IF(C19="","",IF(VLOOKUP($C19,'Test Sample Data'!$C$3:$M$386,6,FALSE)=0,"",VLOOKUP($C19,'Test Sample Data'!$C$3:$M$386,6,FALSE)))</f>
        <v/>
      </c>
      <c r="I19" s="131" t="str">
        <f>IF(C19="","",IF(VLOOKUP($C19,'Test Sample Data'!$C$3:$M$386,7,FALSE)=0,"",VLOOKUP($C19,'Test Sample Data'!$C$3:$M$386,7,FALSE)))</f>
        <v/>
      </c>
      <c r="J19" s="131" t="str">
        <f>IF(C19="","",IF(VLOOKUP($C19,'Test Sample Data'!$C$3:$M$386,8,FALSE)=0,"",VLOOKUP($C19,'Test Sample Data'!$C$3:$M$386,8,FALSE)))</f>
        <v/>
      </c>
      <c r="K19" s="131" t="str">
        <f>IF(C19="","",IF(VLOOKUP($C19,'Test Sample Data'!$C$3:$M$386,9,FALSE)=0,"",VLOOKUP($C19,'Test Sample Data'!$C$3:$M$386,9,FALSE)))</f>
        <v/>
      </c>
      <c r="L19" s="131" t="str">
        <f>IF(C19="","",IF(VLOOKUP($C19,'Test Sample Data'!$C$3:$M$386,10,FALSE)=0,"",VLOOKUP($C19,'Test Sample Data'!$C$3:$M$386,10,FALSE)))</f>
        <v/>
      </c>
      <c r="M19" s="131" t="str">
        <f>IF(C19="","",IF(VLOOKUP($C19,'Test Sample Data'!$C$3:$M$386,11,FALSE)=0,"",VLOOKUP($C19,'Test Sample Data'!$C$3:$M$386,11,FALSE)))</f>
        <v/>
      </c>
      <c r="N19" s="140" t="str">
        <f t="shared" si="0"/>
        <v/>
      </c>
      <c r="O19" s="32" t="str">
        <f>IF('Choose Housekeeping Genes'!C19=0,"",'Choose Housekeeping Genes'!C19)</f>
        <v/>
      </c>
      <c r="P19" s="131" t="str">
        <f>IF(C19="","",IF(VLOOKUP($C19,'Control Sample Data'!$C$3:$M$386,2,FALSE)=0,"",VLOOKUP($C19,'Control Sample Data'!$C$3:$M$386,2,FALSE)))</f>
        <v/>
      </c>
      <c r="Q19" s="131" t="str">
        <f>IF(C19="","",IF(VLOOKUP($C19,'Control Sample Data'!$C$3:$M$386,3,FALSE)=0,"",VLOOKUP($C19,'Control Sample Data'!$C$3:$M$386,3,FALSE)))</f>
        <v/>
      </c>
      <c r="R19" s="131" t="str">
        <f>IF(C19="","",IF(VLOOKUP($C19,'Control Sample Data'!$C$3:$M$386,4,FALSE)=0,"",VLOOKUP($C19,'Control Sample Data'!$C$3:$M$386,4,FALSE)))</f>
        <v/>
      </c>
      <c r="S19" s="131" t="str">
        <f>IF(C19="","",IF(VLOOKUP($C19,'Control Sample Data'!$C$3:$M$386,5,FALSE)=0,"",VLOOKUP($C19,'Control Sample Data'!$C$3:$M$386,5,FALSE)))</f>
        <v/>
      </c>
      <c r="T19" s="131" t="str">
        <f>IF(C19="","",IF(VLOOKUP($C19,'Control Sample Data'!$C$3:$M$386,6,FALSE)=0,"",VLOOKUP($C19,'Control Sample Data'!$C$3:$M$386,6,FALSE)))</f>
        <v/>
      </c>
      <c r="U19" s="131" t="str">
        <f>IF(C19="","",IF(VLOOKUP($C19,'Control Sample Data'!$C$3:$M$386,7,FALSE)=0,"",VLOOKUP($C19,'Control Sample Data'!$C$3:$M$386,7,FALSE)))</f>
        <v/>
      </c>
      <c r="V19" s="131" t="str">
        <f>IF(C19="","",IF(VLOOKUP($C19,'Control Sample Data'!$C$3:$M$386,8,FALSE)=0,"",VLOOKUP($C19,'Control Sample Data'!$C$3:$M$386,8,FALSE)))</f>
        <v/>
      </c>
      <c r="W19" s="131" t="str">
        <f>IF(C19="","",IF(VLOOKUP($C19,'Control Sample Data'!$C$3:$M$386,9,FALSE)=0,"",VLOOKUP($C19,'Control Sample Data'!$C$3:$M$386,9,FALSE)))</f>
        <v/>
      </c>
      <c r="X19" s="131" t="str">
        <f>IF(C19="","",IF(VLOOKUP($C19,'Control Sample Data'!$C$3:$M$386,10,FALSE)=0,"",VLOOKUP($C19,'Control Sample Data'!$C$3:$M$386,10,FALSE)))</f>
        <v/>
      </c>
      <c r="Y19" s="131" t="str">
        <f>IF(C19="","",IF(VLOOKUP($C19,'Control Sample Data'!$C$3:$M$386,11,FALSE)=0,"",VLOOKUP($C19,'Control Sample Data'!$C$3:$M$386,11,FALSE)))</f>
        <v/>
      </c>
    </row>
    <row r="20" customHeight="1" spans="1:25">
      <c r="A20" s="128"/>
      <c r="B20" s="129" t="str">
        <f>IF(C20="","",VLOOKUP(C20,'Gene Table'!B$3:E$386,2,FALSE))</f>
        <v/>
      </c>
      <c r="C20" s="130"/>
      <c r="D20" s="131" t="str">
        <f>IF(C20="","",IF(VLOOKUP($C20,'Test Sample Data'!$C$3:$M$386,2,FALSE)=0,"",VLOOKUP($C20,'Test Sample Data'!$C$3:$M$386,2,FALSE)))</f>
        <v/>
      </c>
      <c r="E20" s="131" t="str">
        <f>IF(C20="","",IF(VLOOKUP($C20,'Test Sample Data'!$C$3:$M$386,3,FALSE)=0,"",VLOOKUP($C20,'Test Sample Data'!$C$3:$M$386,3,FALSE)))</f>
        <v/>
      </c>
      <c r="F20" s="131" t="str">
        <f>IF(C20="","",IF(VLOOKUP($C20,'Test Sample Data'!$C$3:$M$386,4,FALSE)=0,"",VLOOKUP($C20,'Test Sample Data'!$C$3:$M$386,4,FALSE)))</f>
        <v/>
      </c>
      <c r="G20" s="131" t="str">
        <f>IF(C20="","",IF(VLOOKUP($C20,'Test Sample Data'!$C$3:$M$386,5,FALSE)=0,"",VLOOKUP($C20,'Test Sample Data'!$C$3:$M$386,5,FALSE)))</f>
        <v/>
      </c>
      <c r="H20" s="131" t="str">
        <f>IF(C20="","",IF(VLOOKUP($C20,'Test Sample Data'!$C$3:$M$386,6,FALSE)=0,"",VLOOKUP($C20,'Test Sample Data'!$C$3:$M$386,6,FALSE)))</f>
        <v/>
      </c>
      <c r="I20" s="131" t="str">
        <f>IF(C20="","",IF(VLOOKUP($C20,'Test Sample Data'!$C$3:$M$386,7,FALSE)=0,"",VLOOKUP($C20,'Test Sample Data'!$C$3:$M$386,7,FALSE)))</f>
        <v/>
      </c>
      <c r="J20" s="131" t="str">
        <f>IF(C20="","",IF(VLOOKUP($C20,'Test Sample Data'!$C$3:$M$386,8,FALSE)=0,"",VLOOKUP($C20,'Test Sample Data'!$C$3:$M$386,8,FALSE)))</f>
        <v/>
      </c>
      <c r="K20" s="131" t="str">
        <f>IF(C20="","",IF(VLOOKUP($C20,'Test Sample Data'!$C$3:$M$386,9,FALSE)=0,"",VLOOKUP($C20,'Test Sample Data'!$C$3:$M$386,9,FALSE)))</f>
        <v/>
      </c>
      <c r="L20" s="131" t="str">
        <f>IF(C20="","",IF(VLOOKUP($C20,'Test Sample Data'!$C$3:$M$386,10,FALSE)=0,"",VLOOKUP($C20,'Test Sample Data'!$C$3:$M$386,10,FALSE)))</f>
        <v/>
      </c>
      <c r="M20" s="131" t="str">
        <f>IF(C20="","",IF(VLOOKUP($C20,'Test Sample Data'!$C$3:$M$386,11,FALSE)=0,"",VLOOKUP($C20,'Test Sample Data'!$C$3:$M$386,11,FALSE)))</f>
        <v/>
      </c>
      <c r="N20" s="140" t="str">
        <f t="shared" si="0"/>
        <v/>
      </c>
      <c r="O20" s="32" t="str">
        <f>IF('Choose Housekeeping Genes'!C20=0,"",'Choose Housekeeping Genes'!C20)</f>
        <v/>
      </c>
      <c r="P20" s="131" t="str">
        <f>IF(C20="","",IF(VLOOKUP($C20,'Control Sample Data'!$C$3:$M$386,2,FALSE)=0,"",VLOOKUP($C20,'Control Sample Data'!$C$3:$M$386,2,FALSE)))</f>
        <v/>
      </c>
      <c r="Q20" s="131" t="str">
        <f>IF(C20="","",IF(VLOOKUP($C20,'Control Sample Data'!$C$3:$M$386,3,FALSE)=0,"",VLOOKUP($C20,'Control Sample Data'!$C$3:$M$386,3,FALSE)))</f>
        <v/>
      </c>
      <c r="R20" s="131" t="str">
        <f>IF(C20="","",IF(VLOOKUP($C20,'Control Sample Data'!$C$3:$M$386,4,FALSE)=0,"",VLOOKUP($C20,'Control Sample Data'!$C$3:$M$386,4,FALSE)))</f>
        <v/>
      </c>
      <c r="S20" s="131" t="str">
        <f>IF(C20="","",IF(VLOOKUP($C20,'Control Sample Data'!$C$3:$M$386,5,FALSE)=0,"",VLOOKUP($C20,'Control Sample Data'!$C$3:$M$386,5,FALSE)))</f>
        <v/>
      </c>
      <c r="T20" s="131" t="str">
        <f>IF(C20="","",IF(VLOOKUP($C20,'Control Sample Data'!$C$3:$M$386,6,FALSE)=0,"",VLOOKUP($C20,'Control Sample Data'!$C$3:$M$386,6,FALSE)))</f>
        <v/>
      </c>
      <c r="U20" s="131" t="str">
        <f>IF(C20="","",IF(VLOOKUP($C20,'Control Sample Data'!$C$3:$M$386,7,FALSE)=0,"",VLOOKUP($C20,'Control Sample Data'!$C$3:$M$386,7,FALSE)))</f>
        <v/>
      </c>
      <c r="V20" s="131" t="str">
        <f>IF(C20="","",IF(VLOOKUP($C20,'Control Sample Data'!$C$3:$M$386,8,FALSE)=0,"",VLOOKUP($C20,'Control Sample Data'!$C$3:$M$386,8,FALSE)))</f>
        <v/>
      </c>
      <c r="W20" s="131" t="str">
        <f>IF(C20="","",IF(VLOOKUP($C20,'Control Sample Data'!$C$3:$M$386,9,FALSE)=0,"",VLOOKUP($C20,'Control Sample Data'!$C$3:$M$386,9,FALSE)))</f>
        <v/>
      </c>
      <c r="X20" s="131" t="str">
        <f>IF(C20="","",IF(VLOOKUP($C20,'Control Sample Data'!$C$3:$M$386,10,FALSE)=0,"",VLOOKUP($C20,'Control Sample Data'!$C$3:$M$386,10,FALSE)))</f>
        <v/>
      </c>
      <c r="Y20" s="131" t="str">
        <f>IF(C20="","",IF(VLOOKUP($C20,'Control Sample Data'!$C$3:$M$386,11,FALSE)=0,"",VLOOKUP($C20,'Control Sample Data'!$C$3:$M$386,11,FALSE)))</f>
        <v/>
      </c>
    </row>
    <row r="21" customHeight="1" spans="1:25">
      <c r="A21" s="128"/>
      <c r="B21" s="129" t="str">
        <f>IF(C21="","",VLOOKUP(C21,'Gene Table'!B$3:E$386,2,FALSE))</f>
        <v/>
      </c>
      <c r="C21" s="130"/>
      <c r="D21" s="131" t="str">
        <f>IF(C21="","",IF(VLOOKUP($C21,'Test Sample Data'!$C$3:$M$386,2,FALSE)=0,"",VLOOKUP($C21,'Test Sample Data'!$C$3:$M$386,2,FALSE)))</f>
        <v/>
      </c>
      <c r="E21" s="131" t="str">
        <f>IF(C21="","",IF(VLOOKUP($C21,'Test Sample Data'!$C$3:$M$386,3,FALSE)=0,"",VLOOKUP($C21,'Test Sample Data'!$C$3:$M$386,3,FALSE)))</f>
        <v/>
      </c>
      <c r="F21" s="131" t="str">
        <f>IF(C21="","",IF(VLOOKUP($C21,'Test Sample Data'!$C$3:$M$386,4,FALSE)=0,"",VLOOKUP($C21,'Test Sample Data'!$C$3:$M$386,4,FALSE)))</f>
        <v/>
      </c>
      <c r="G21" s="131" t="str">
        <f>IF(C21="","",IF(VLOOKUP($C21,'Test Sample Data'!$C$3:$M$386,5,FALSE)=0,"",VLOOKUP($C21,'Test Sample Data'!$C$3:$M$386,5,FALSE)))</f>
        <v/>
      </c>
      <c r="H21" s="131" t="str">
        <f>IF(C21="","",IF(VLOOKUP($C21,'Test Sample Data'!$C$3:$M$386,6,FALSE)=0,"",VLOOKUP($C21,'Test Sample Data'!$C$3:$M$386,6,FALSE)))</f>
        <v/>
      </c>
      <c r="I21" s="131" t="str">
        <f>IF(C21="","",IF(VLOOKUP($C21,'Test Sample Data'!$C$3:$M$386,7,FALSE)=0,"",VLOOKUP($C21,'Test Sample Data'!$C$3:$M$386,7,FALSE)))</f>
        <v/>
      </c>
      <c r="J21" s="131" t="str">
        <f>IF(C21="","",IF(VLOOKUP($C21,'Test Sample Data'!$C$3:$M$386,8,FALSE)=0,"",VLOOKUP($C21,'Test Sample Data'!$C$3:$M$386,8,FALSE)))</f>
        <v/>
      </c>
      <c r="K21" s="131" t="str">
        <f>IF(C21="","",IF(VLOOKUP($C21,'Test Sample Data'!$C$3:$M$386,9,FALSE)=0,"",VLOOKUP($C21,'Test Sample Data'!$C$3:$M$386,9,FALSE)))</f>
        <v/>
      </c>
      <c r="L21" s="131" t="str">
        <f>IF(C21="","",IF(VLOOKUP($C21,'Test Sample Data'!$C$3:$M$386,10,FALSE)=0,"",VLOOKUP($C21,'Test Sample Data'!$C$3:$M$386,10,FALSE)))</f>
        <v/>
      </c>
      <c r="M21" s="131" t="str">
        <f>IF(C21="","",IF(VLOOKUP($C21,'Test Sample Data'!$C$3:$M$386,11,FALSE)=0,"",VLOOKUP($C21,'Test Sample Data'!$C$3:$M$386,11,FALSE)))</f>
        <v/>
      </c>
      <c r="N21" s="140" t="str">
        <f t="shared" si="0"/>
        <v/>
      </c>
      <c r="O21" s="32" t="str">
        <f>IF('Choose Housekeeping Genes'!C21=0,"",'Choose Housekeeping Genes'!C21)</f>
        <v/>
      </c>
      <c r="P21" s="131" t="str">
        <f>IF(C21="","",IF(VLOOKUP($C21,'Control Sample Data'!$C$3:$M$386,2,FALSE)=0,"",VLOOKUP($C21,'Control Sample Data'!$C$3:$M$386,2,FALSE)))</f>
        <v/>
      </c>
      <c r="Q21" s="131" t="str">
        <f>IF(C21="","",IF(VLOOKUP($C21,'Control Sample Data'!$C$3:$M$386,3,FALSE)=0,"",VLOOKUP($C21,'Control Sample Data'!$C$3:$M$386,3,FALSE)))</f>
        <v/>
      </c>
      <c r="R21" s="131" t="str">
        <f>IF(C21="","",IF(VLOOKUP($C21,'Control Sample Data'!$C$3:$M$386,4,FALSE)=0,"",VLOOKUP($C21,'Control Sample Data'!$C$3:$M$386,4,FALSE)))</f>
        <v/>
      </c>
      <c r="S21" s="131" t="str">
        <f>IF(C21="","",IF(VLOOKUP($C21,'Control Sample Data'!$C$3:$M$386,5,FALSE)=0,"",VLOOKUP($C21,'Control Sample Data'!$C$3:$M$386,5,FALSE)))</f>
        <v/>
      </c>
      <c r="T21" s="131" t="str">
        <f>IF(C21="","",IF(VLOOKUP($C21,'Control Sample Data'!$C$3:$M$386,6,FALSE)=0,"",VLOOKUP($C21,'Control Sample Data'!$C$3:$M$386,6,FALSE)))</f>
        <v/>
      </c>
      <c r="U21" s="131" t="str">
        <f>IF(C21="","",IF(VLOOKUP($C21,'Control Sample Data'!$C$3:$M$386,7,FALSE)=0,"",VLOOKUP($C21,'Control Sample Data'!$C$3:$M$386,7,FALSE)))</f>
        <v/>
      </c>
      <c r="V21" s="131" t="str">
        <f>IF(C21="","",IF(VLOOKUP($C21,'Control Sample Data'!$C$3:$M$386,8,FALSE)=0,"",VLOOKUP($C21,'Control Sample Data'!$C$3:$M$386,8,FALSE)))</f>
        <v/>
      </c>
      <c r="W21" s="131" t="str">
        <f>IF(C21="","",IF(VLOOKUP($C21,'Control Sample Data'!$C$3:$M$386,9,FALSE)=0,"",VLOOKUP($C21,'Control Sample Data'!$C$3:$M$386,9,FALSE)))</f>
        <v/>
      </c>
      <c r="X21" s="131" t="str">
        <f>IF(C21="","",IF(VLOOKUP($C21,'Control Sample Data'!$C$3:$M$386,10,FALSE)=0,"",VLOOKUP($C21,'Control Sample Data'!$C$3:$M$386,10,FALSE)))</f>
        <v/>
      </c>
      <c r="Y21" s="131" t="str">
        <f>IF(C21="","",IF(VLOOKUP($C21,'Control Sample Data'!$C$3:$M$386,11,FALSE)=0,"",VLOOKUP($C21,'Control Sample Data'!$C$3:$M$386,11,FALSE)))</f>
        <v/>
      </c>
    </row>
    <row r="22" customHeight="1" spans="1:25">
      <c r="A22" s="128"/>
      <c r="B22" s="129" t="str">
        <f>IF(C22="","",VLOOKUP(C22,'Gene Table'!B$3:E$386,2,FALSE))</f>
        <v/>
      </c>
      <c r="C22" s="130"/>
      <c r="D22" s="131" t="str">
        <f>IF(C22="","",IF(VLOOKUP($C22,'Test Sample Data'!$C$3:$M$386,2,FALSE)=0,"",VLOOKUP($C22,'Test Sample Data'!$C$3:$M$386,2,FALSE)))</f>
        <v/>
      </c>
      <c r="E22" s="131" t="str">
        <f>IF(C22="","",IF(VLOOKUP($C22,'Test Sample Data'!$C$3:$M$386,3,FALSE)=0,"",VLOOKUP($C22,'Test Sample Data'!$C$3:$M$386,3,FALSE)))</f>
        <v/>
      </c>
      <c r="F22" s="131" t="str">
        <f>IF(C22="","",IF(VLOOKUP($C22,'Test Sample Data'!$C$3:$M$386,4,FALSE)=0,"",VLOOKUP($C22,'Test Sample Data'!$C$3:$M$386,4,FALSE)))</f>
        <v/>
      </c>
      <c r="G22" s="131" t="str">
        <f>IF(C22="","",IF(VLOOKUP($C22,'Test Sample Data'!$C$3:$M$386,5,FALSE)=0,"",VLOOKUP($C22,'Test Sample Data'!$C$3:$M$386,5,FALSE)))</f>
        <v/>
      </c>
      <c r="H22" s="131" t="str">
        <f>IF(C22="","",IF(VLOOKUP($C22,'Test Sample Data'!$C$3:$M$386,6,FALSE)=0,"",VLOOKUP($C22,'Test Sample Data'!$C$3:$M$386,6,FALSE)))</f>
        <v/>
      </c>
      <c r="I22" s="131" t="str">
        <f>IF(C22="","",IF(VLOOKUP($C22,'Test Sample Data'!$C$3:$M$386,7,FALSE)=0,"",VLOOKUP($C22,'Test Sample Data'!$C$3:$M$386,7,FALSE)))</f>
        <v/>
      </c>
      <c r="J22" s="131" t="str">
        <f>IF(C22="","",IF(VLOOKUP($C22,'Test Sample Data'!$C$3:$M$386,8,FALSE)=0,"",VLOOKUP($C22,'Test Sample Data'!$C$3:$M$386,8,FALSE)))</f>
        <v/>
      </c>
      <c r="K22" s="131" t="str">
        <f>IF(C22="","",IF(VLOOKUP($C22,'Test Sample Data'!$C$3:$M$386,9,FALSE)=0,"",VLOOKUP($C22,'Test Sample Data'!$C$3:$M$386,9,FALSE)))</f>
        <v/>
      </c>
      <c r="L22" s="131" t="str">
        <f>IF(C22="","",IF(VLOOKUP($C22,'Test Sample Data'!$C$3:$M$386,10,FALSE)=0,"",VLOOKUP($C22,'Test Sample Data'!$C$3:$M$386,10,FALSE)))</f>
        <v/>
      </c>
      <c r="M22" s="131" t="str">
        <f>IF(C22="","",IF(VLOOKUP($C22,'Test Sample Data'!$C$3:$M$386,11,FALSE)=0,"",VLOOKUP($C22,'Test Sample Data'!$C$3:$M$386,11,FALSE)))</f>
        <v/>
      </c>
      <c r="N22" s="140" t="str">
        <f t="shared" si="0"/>
        <v/>
      </c>
      <c r="O22" s="32" t="str">
        <f>IF('Choose Housekeeping Genes'!C22=0,"",'Choose Housekeeping Genes'!C22)</f>
        <v/>
      </c>
      <c r="P22" s="131" t="str">
        <f>IF(C22="","",IF(VLOOKUP($C22,'Control Sample Data'!$C$3:$M$386,2,FALSE)=0,"",VLOOKUP($C22,'Control Sample Data'!$C$3:$M$386,2,FALSE)))</f>
        <v/>
      </c>
      <c r="Q22" s="131" t="str">
        <f>IF(C22="","",IF(VLOOKUP($C22,'Control Sample Data'!$C$3:$M$386,3,FALSE)=0,"",VLOOKUP($C22,'Control Sample Data'!$C$3:$M$386,3,FALSE)))</f>
        <v/>
      </c>
      <c r="R22" s="131" t="str">
        <f>IF(C22="","",IF(VLOOKUP($C22,'Control Sample Data'!$C$3:$M$386,4,FALSE)=0,"",VLOOKUP($C22,'Control Sample Data'!$C$3:$M$386,4,FALSE)))</f>
        <v/>
      </c>
      <c r="S22" s="131" t="str">
        <f>IF(C22="","",IF(VLOOKUP($C22,'Control Sample Data'!$C$3:$M$386,5,FALSE)=0,"",VLOOKUP($C22,'Control Sample Data'!$C$3:$M$386,5,FALSE)))</f>
        <v/>
      </c>
      <c r="T22" s="131" t="str">
        <f>IF(C22="","",IF(VLOOKUP($C22,'Control Sample Data'!$C$3:$M$386,6,FALSE)=0,"",VLOOKUP($C22,'Control Sample Data'!$C$3:$M$386,6,FALSE)))</f>
        <v/>
      </c>
      <c r="U22" s="131" t="str">
        <f>IF(C22="","",IF(VLOOKUP($C22,'Control Sample Data'!$C$3:$M$386,7,FALSE)=0,"",VLOOKUP($C22,'Control Sample Data'!$C$3:$M$386,7,FALSE)))</f>
        <v/>
      </c>
      <c r="V22" s="131" t="str">
        <f>IF(C22="","",IF(VLOOKUP($C22,'Control Sample Data'!$C$3:$M$386,8,FALSE)=0,"",VLOOKUP($C22,'Control Sample Data'!$C$3:$M$386,8,FALSE)))</f>
        <v/>
      </c>
      <c r="W22" s="131" t="str">
        <f>IF(C22="","",IF(VLOOKUP($C22,'Control Sample Data'!$C$3:$M$386,9,FALSE)=0,"",VLOOKUP($C22,'Control Sample Data'!$C$3:$M$386,9,FALSE)))</f>
        <v/>
      </c>
      <c r="X22" s="131" t="str">
        <f>IF(C22="","",IF(VLOOKUP($C22,'Control Sample Data'!$C$3:$M$386,10,FALSE)=0,"",VLOOKUP($C22,'Control Sample Data'!$C$3:$M$386,10,FALSE)))</f>
        <v/>
      </c>
      <c r="Y22" s="131" t="str">
        <f>IF(C22="","",IF(VLOOKUP($C22,'Control Sample Data'!$C$3:$M$386,11,FALSE)=0,"",VLOOKUP($C22,'Control Sample Data'!$C$3:$M$386,11,FALSE)))</f>
        <v/>
      </c>
    </row>
    <row r="23" customHeight="1" spans="1:25">
      <c r="A23" s="128"/>
      <c r="B23" s="132" t="s">
        <v>5541</v>
      </c>
      <c r="C23" s="133"/>
      <c r="D23" s="134" t="str">
        <f>IF(ISERROR(AVERAGE(D3:D22)),"",AVERAGE(D3:D22))</f>
        <v/>
      </c>
      <c r="E23" s="134" t="str">
        <f t="shared" ref="E23:M23" si="1">IF(ISERROR(AVERAGE(E3:E22)),"",AVERAGE(E3:E22))</f>
        <v/>
      </c>
      <c r="F23" s="134" t="str">
        <f t="shared" si="1"/>
        <v/>
      </c>
      <c r="G23" s="134" t="str">
        <f t="shared" si="1"/>
        <v/>
      </c>
      <c r="H23" s="134" t="str">
        <f t="shared" si="1"/>
        <v/>
      </c>
      <c r="I23" s="134" t="str">
        <f t="shared" si="1"/>
        <v/>
      </c>
      <c r="J23" s="134" t="str">
        <f t="shared" si="1"/>
        <v/>
      </c>
      <c r="K23" s="134" t="str">
        <f t="shared" si="1"/>
        <v/>
      </c>
      <c r="L23" s="134" t="str">
        <f t="shared" si="1"/>
        <v/>
      </c>
      <c r="M23" s="141" t="str">
        <f t="shared" si="1"/>
        <v/>
      </c>
      <c r="N23" s="132" t="s">
        <v>5541</v>
      </c>
      <c r="O23" s="133"/>
      <c r="P23" s="134" t="str">
        <f>IF(ISERROR(AVERAGE(P3:P22)),"",AVERAGE(P3:P22))</f>
        <v/>
      </c>
      <c r="Q23" s="134" t="str">
        <f t="shared" ref="Q23:Y23" si="2">IF(ISERROR(AVERAGE(Q3:Q22)),"",AVERAGE(Q3:Q22))</f>
        <v/>
      </c>
      <c r="R23" s="134" t="str">
        <f t="shared" si="2"/>
        <v/>
      </c>
      <c r="S23" s="134" t="str">
        <f t="shared" si="2"/>
        <v/>
      </c>
      <c r="T23" s="134" t="str">
        <f t="shared" si="2"/>
        <v/>
      </c>
      <c r="U23" s="134" t="str">
        <f t="shared" si="2"/>
        <v/>
      </c>
      <c r="V23" s="134" t="str">
        <f t="shared" si="2"/>
        <v/>
      </c>
      <c r="W23" s="134" t="str">
        <f t="shared" si="2"/>
        <v/>
      </c>
      <c r="X23" s="134" t="str">
        <f t="shared" si="2"/>
        <v/>
      </c>
      <c r="Y23" s="141" t="str">
        <f t="shared" si="2"/>
        <v/>
      </c>
    </row>
    <row r="24" customHeight="1" spans="1:25">
      <c r="A24" s="128" t="s">
        <v>1494</v>
      </c>
      <c r="B24" s="135" t="str">
        <f>IF(C3="","",VLOOKUP(C3,'Gene Table'!B$387:E$770,2,FALSE))</f>
        <v>HmiRQP9001</v>
      </c>
      <c r="C24" s="136" t="str">
        <f>IF('Choose Housekeeping Genes'!C3=0,"",'Choose Housekeeping Genes'!C3)</f>
        <v>P05</v>
      </c>
      <c r="D24" s="136" t="str">
        <f>IF($C3="","",IF(VLOOKUP($C3,'Test Sample Data'!$C$387:$M$770,2,FALSE)=0,"",VLOOKUP($C3,'Test Sample Data'!$C$387:$M$770,2,FALSE)))</f>
        <v/>
      </c>
      <c r="E24" s="136" t="str">
        <f>IF($C3="","",IF(VLOOKUP($C3,'Test Sample Data'!$C$387:$M$770,3,FALSE)=0,"",VLOOKUP($C3,'Test Sample Data'!$C$387:$M$770,3,FALSE)))</f>
        <v/>
      </c>
      <c r="F24" s="136" t="str">
        <f>IF($C3="","",IF(VLOOKUP($C3,'Test Sample Data'!$C$387:$M$770,4,FALSE)=0,"",VLOOKUP($C3,'Test Sample Data'!$C$387:$M$770,4,FALSE)))</f>
        <v/>
      </c>
      <c r="G24" s="136" t="str">
        <f>IF($C3="","",IF(VLOOKUP($C3,'Test Sample Data'!$C$387:$M$770,5,FALSE)=0,"",VLOOKUP($C3,'Test Sample Data'!$C$387:$M$770,5,FALSE)))</f>
        <v/>
      </c>
      <c r="H24" s="136" t="str">
        <f>IF($C3="","",IF(VLOOKUP($C3,'Test Sample Data'!$C$387:$M$770,6,FALSE)=0,"",VLOOKUP($C3,'Test Sample Data'!$C$387:$M$770,6,FALSE)))</f>
        <v/>
      </c>
      <c r="I24" s="136" t="str">
        <f>IF($C3="","",IF(VLOOKUP($C3,'Test Sample Data'!$C$387:$M$770,7,FALSE)=0,"",VLOOKUP($C3,'Test Sample Data'!$C$387:$M$770,7,FALSE)))</f>
        <v/>
      </c>
      <c r="J24" s="136" t="str">
        <f>IF($C3="","",IF(VLOOKUP($C3,'Test Sample Data'!$C$387:$M$770,8,FALSE)=0,"",VLOOKUP($C3,'Test Sample Data'!$C$387:$M$770,8,FALSE)))</f>
        <v/>
      </c>
      <c r="K24" s="136" t="str">
        <f>IF($C3="","",IF(VLOOKUP($C3,'Test Sample Data'!$C$387:$M$770,9,FALSE)=0,"",VLOOKUP($C3,'Test Sample Data'!$C$387:$M$770,9,FALSE)))</f>
        <v/>
      </c>
      <c r="L24" s="136" t="str">
        <f>IF($C3="","",IF(VLOOKUP($C3,'Test Sample Data'!$C$387:$M$770,10,FALSE)=0,"",VLOOKUP($C3,'Test Sample Data'!$C$387:$M$770,10,FALSE)))</f>
        <v/>
      </c>
      <c r="M24" s="136" t="str">
        <f>IF($C3="","",IF(VLOOKUP($C3,'Test Sample Data'!$C$387:$M$770,11,FALSE)=0,"",VLOOKUP($C3,'Test Sample Data'!$C$387:$M$770,11,FALSE)))</f>
        <v/>
      </c>
      <c r="N24" s="142" t="str">
        <f>IF(B24=0,"",B24)</f>
        <v>HmiRQP9001</v>
      </c>
      <c r="O24" s="143" t="str">
        <f>IF('Choose Housekeeping Genes'!C24=0,"",'Choose Housekeeping Genes'!C24)</f>
        <v>P05</v>
      </c>
      <c r="P24" s="136" t="str">
        <f>IF(C3="","",IF(VLOOKUP($C3,'Control Sample Data'!$C$387:$M$770,2,FALSE)=0,"",VLOOKUP($C3,'Control Sample Data'!$C$387:$M$770,2,FALSE)))</f>
        <v/>
      </c>
      <c r="Q24" s="136" t="str">
        <f>IF(C3="","",IF(VLOOKUP($C3,'Control Sample Data'!$C$387:$M$770,3,FALSE)=0,"",VLOOKUP($C3,'Control Sample Data'!$C$387:$M$770,3,FALSE)))</f>
        <v/>
      </c>
      <c r="R24" s="136" t="str">
        <f>IF(C3="","",IF(VLOOKUP($C3,'Control Sample Data'!$C$387:$M$770,4,FALSE)=0,"",VLOOKUP($C3,'Control Sample Data'!$C$387:$M$770,4,FALSE)))</f>
        <v/>
      </c>
      <c r="S24" s="136" t="str">
        <f>IF(C3="","",IF(VLOOKUP($C3,'Control Sample Data'!$C$387:$M$770,5,FALSE)=0,"",VLOOKUP($C3,'Control Sample Data'!$C$387:$M$770,5,FALSE)))</f>
        <v/>
      </c>
      <c r="T24" s="136" t="str">
        <f>IF(C3="","",IF(VLOOKUP($C3,'Control Sample Data'!$C$387:$M$770,6,FALSE)=0,"",VLOOKUP($C3,'Control Sample Data'!$C$387:$M$770,6,FALSE)))</f>
        <v/>
      </c>
      <c r="U24" s="136" t="str">
        <f>IF(C3="","",IF(VLOOKUP($C3,'Control Sample Data'!$C$387:$M$770,7,FALSE)=0,"",VLOOKUP($C3,'Control Sample Data'!$C$387:$M$770,7,FALSE)))</f>
        <v/>
      </c>
      <c r="V24" s="136" t="str">
        <f>IF(C3="","",IF(VLOOKUP($C3,'Control Sample Data'!$C$387:$M$770,8,FALSE)=0,"",VLOOKUP($C3,'Control Sample Data'!$C$387:$M$770,8,FALSE)))</f>
        <v/>
      </c>
      <c r="W24" s="136" t="str">
        <f>IF(C3="","",IF(VLOOKUP($C3,'Control Sample Data'!$C$387:$M$770,9,FALSE)=0,"",VLOOKUP($C3,'Control Sample Data'!$C$387:$M$770,9,FALSE)))</f>
        <v/>
      </c>
      <c r="X24" s="136" t="str">
        <f>IF(C3="","",IF(VLOOKUP($C3,'Control Sample Data'!$C$387:$M$770,10,FALSE)=0,"",VLOOKUP($C3,'Control Sample Data'!$C$387:$M$770,10,FALSE)))</f>
        <v/>
      </c>
      <c r="Y24" s="136" t="str">
        <f>IF(C3="","",IF(VLOOKUP($C3,'Control Sample Data'!$C$387:$M$770,11,FALSE)=0,"",VLOOKUP($C3,'Control Sample Data'!$C$387:$M$770,11,FALSE)))</f>
        <v/>
      </c>
    </row>
    <row r="25" customHeight="1" spans="1:25">
      <c r="A25" s="128"/>
      <c r="B25" s="114" t="str">
        <f>IF(C4="","",VLOOKUP(C4,'Gene Table'!B$387:E$770,2,FALSE))</f>
        <v>HmiRQP9001</v>
      </c>
      <c r="C25" s="131" t="str">
        <f>IF('Choose Housekeeping Genes'!C4=0,"",'Choose Housekeeping Genes'!C4)</f>
        <v>P06</v>
      </c>
      <c r="D25" s="131" t="str">
        <f>IF($C4="","",IF(VLOOKUP($C4,'Test Sample Data'!$C$387:$M$770,2,FALSE)=0,"",VLOOKUP($C4,'Test Sample Data'!$C$387:$M$770,2,FALSE)))</f>
        <v/>
      </c>
      <c r="E25" s="131" t="str">
        <f>IF($C4="","",IF(VLOOKUP($C4,'Test Sample Data'!$C$387:$M$770,3,FALSE)=0,"",VLOOKUP($C4,'Test Sample Data'!$C$387:$M$770,3,FALSE)))</f>
        <v/>
      </c>
      <c r="F25" s="131" t="str">
        <f>IF($C4="","",IF(VLOOKUP($C4,'Test Sample Data'!$C$387:$M$770,4,FALSE)=0,"",VLOOKUP($C4,'Test Sample Data'!$C$387:$M$770,4,FALSE)))</f>
        <v/>
      </c>
      <c r="G25" s="131" t="str">
        <f>IF($C4="","",IF(VLOOKUP($C4,'Test Sample Data'!$C$387:$M$770,5,FALSE)=0,"",VLOOKUP($C4,'Test Sample Data'!$C$387:$M$770,5,FALSE)))</f>
        <v/>
      </c>
      <c r="H25" s="131" t="str">
        <f>IF($C4="","",IF(VLOOKUP($C4,'Test Sample Data'!$C$387:$M$770,6,FALSE)=0,"",VLOOKUP($C4,'Test Sample Data'!$C$387:$M$770,6,FALSE)))</f>
        <v/>
      </c>
      <c r="I25" s="131" t="str">
        <f>IF($C4="","",IF(VLOOKUP($C4,'Test Sample Data'!$C$387:$M$770,7,FALSE)=0,"",VLOOKUP($C4,'Test Sample Data'!$C$387:$M$770,7,FALSE)))</f>
        <v/>
      </c>
      <c r="J25" s="131" t="str">
        <f>IF($C4="","",IF(VLOOKUP($C4,'Test Sample Data'!$C$387:$M$770,8,FALSE)=0,"",VLOOKUP($C4,'Test Sample Data'!$C$387:$M$770,8,FALSE)))</f>
        <v/>
      </c>
      <c r="K25" s="131" t="str">
        <f>IF($C4="","",IF(VLOOKUP($C4,'Test Sample Data'!$C$387:$M$770,9,FALSE)=0,"",VLOOKUP($C4,'Test Sample Data'!$C$387:$M$770,9,FALSE)))</f>
        <v/>
      </c>
      <c r="L25" s="131" t="str">
        <f>IF($C4="","",IF(VLOOKUP($C4,'Test Sample Data'!$C$387:$M$770,10,FALSE)=0,"",VLOOKUP($C4,'Test Sample Data'!$C$387:$M$770,10,FALSE)))</f>
        <v/>
      </c>
      <c r="M25" s="131" t="str">
        <f>IF($C4="","",IF(VLOOKUP($C4,'Test Sample Data'!$C$387:$M$770,11,FALSE)=0,"",VLOOKUP($C4,'Test Sample Data'!$C$387:$M$770,11,FALSE)))</f>
        <v/>
      </c>
      <c r="N25" s="140" t="str">
        <f t="shared" ref="N25:N37" si="3">IF(B25=0,"",B25)</f>
        <v>HmiRQP9001</v>
      </c>
      <c r="O25" s="32" t="str">
        <f>IF('Choose Housekeeping Genes'!C25=0,"",'Choose Housekeeping Genes'!C25)</f>
        <v>P06</v>
      </c>
      <c r="P25" s="131" t="str">
        <f>IF(C4="","",IF(VLOOKUP($C4,'Control Sample Data'!$C$387:$M$770,2,FALSE)=0,"",VLOOKUP($C4,'Control Sample Data'!$C$387:$M$770,2,FALSE)))</f>
        <v/>
      </c>
      <c r="Q25" s="131" t="str">
        <f>IF(C4="","",IF(VLOOKUP($C4,'Control Sample Data'!$C$387:$M$770,3,FALSE)=0,"",VLOOKUP($C4,'Control Sample Data'!$C$387:$M$770,3,FALSE)))</f>
        <v/>
      </c>
      <c r="R25" s="131" t="str">
        <f>IF(C4="","",IF(VLOOKUP($C4,'Control Sample Data'!$C$387:$M$770,4,FALSE)=0,"",VLOOKUP($C4,'Control Sample Data'!$C$387:$M$770,4,FALSE)))</f>
        <v/>
      </c>
      <c r="S25" s="131" t="str">
        <f>IF(C4="","",IF(VLOOKUP($C4,'Control Sample Data'!$C$387:$M$770,5,FALSE)=0,"",VLOOKUP($C4,'Control Sample Data'!$C$387:$M$770,5,FALSE)))</f>
        <v/>
      </c>
      <c r="T25" s="131" t="str">
        <f>IF(C4="","",IF(VLOOKUP($C4,'Control Sample Data'!$C$387:$M$770,6,FALSE)=0,"",VLOOKUP($C4,'Control Sample Data'!$C$387:$M$770,6,FALSE)))</f>
        <v/>
      </c>
      <c r="U25" s="131" t="str">
        <f>IF(C4="","",IF(VLOOKUP($C4,'Control Sample Data'!$C$387:$M$770,7,FALSE)=0,"",VLOOKUP($C4,'Control Sample Data'!$C$387:$M$770,7,FALSE)))</f>
        <v/>
      </c>
      <c r="V25" s="131" t="str">
        <f>IF(C4="","",IF(VLOOKUP($C4,'Control Sample Data'!$C$387:$M$770,8,FALSE)=0,"",VLOOKUP($C4,'Control Sample Data'!$C$387:$M$770,8,FALSE)))</f>
        <v/>
      </c>
      <c r="W25" s="131" t="str">
        <f>IF(C4="","",IF(VLOOKUP($C4,'Control Sample Data'!$C$387:$M$770,9,FALSE)=0,"",VLOOKUP($C4,'Control Sample Data'!$C$387:$M$770,9,FALSE)))</f>
        <v/>
      </c>
      <c r="X25" s="131" t="str">
        <f>IF(C4="","",IF(VLOOKUP($C4,'Control Sample Data'!$C$387:$M$770,10,FALSE)=0,"",VLOOKUP($C4,'Control Sample Data'!$C$387:$M$770,10,FALSE)))</f>
        <v/>
      </c>
      <c r="Y25" s="131" t="str">
        <f>IF(C4="","",IF(VLOOKUP($C4,'Control Sample Data'!$C$387:$M$770,11,FALSE)=0,"",VLOOKUP($C4,'Control Sample Data'!$C$387:$M$770,11,FALSE)))</f>
        <v/>
      </c>
    </row>
    <row r="26" customHeight="1" spans="1:25">
      <c r="A26" s="128"/>
      <c r="B26" s="114" t="str">
        <f>IF(C5="","",VLOOKUP(C5,'Gene Table'!B$387:E$770,2,FALSE))</f>
        <v>HmiRQP9011</v>
      </c>
      <c r="C26" s="131" t="str">
        <f>IF('Choose Housekeeping Genes'!C5=0,"",'Choose Housekeeping Genes'!C5)</f>
        <v>P07</v>
      </c>
      <c r="D26" s="131" t="str">
        <f>IF($C5="","",IF(VLOOKUP($C5,'Test Sample Data'!$C$387:$M$770,2,FALSE)=0,"",VLOOKUP($C5,'Test Sample Data'!$C$387:$M$770,2,FALSE)))</f>
        <v/>
      </c>
      <c r="E26" s="131" t="str">
        <f>IF($C5="","",IF(VLOOKUP($C5,'Test Sample Data'!$C$387:$M$770,3,FALSE)=0,"",VLOOKUP($C5,'Test Sample Data'!$C$387:$M$770,3,FALSE)))</f>
        <v/>
      </c>
      <c r="F26" s="131" t="str">
        <f>IF($C5="","",IF(VLOOKUP($C5,'Test Sample Data'!$C$387:$M$770,4,FALSE)=0,"",VLOOKUP($C5,'Test Sample Data'!$C$387:$M$770,4,FALSE)))</f>
        <v/>
      </c>
      <c r="G26" s="131" t="str">
        <f>IF($C5="","",IF(VLOOKUP($C5,'Test Sample Data'!$C$387:$M$770,5,FALSE)=0,"",VLOOKUP($C5,'Test Sample Data'!$C$387:$M$770,5,FALSE)))</f>
        <v/>
      </c>
      <c r="H26" s="131" t="str">
        <f>IF($C5="","",IF(VLOOKUP($C5,'Test Sample Data'!$C$387:$M$770,6,FALSE)=0,"",VLOOKUP($C5,'Test Sample Data'!$C$387:$M$770,6,FALSE)))</f>
        <v/>
      </c>
      <c r="I26" s="131" t="str">
        <f>IF($C5="","",IF(VLOOKUP($C5,'Test Sample Data'!$C$387:$M$770,7,FALSE)=0,"",VLOOKUP($C5,'Test Sample Data'!$C$387:$M$770,7,FALSE)))</f>
        <v/>
      </c>
      <c r="J26" s="131" t="str">
        <f>IF($C5="","",IF(VLOOKUP($C5,'Test Sample Data'!$C$387:$M$770,8,FALSE)=0,"",VLOOKUP($C5,'Test Sample Data'!$C$387:$M$770,8,FALSE)))</f>
        <v/>
      </c>
      <c r="K26" s="131" t="str">
        <f>IF($C5="","",IF(VLOOKUP($C5,'Test Sample Data'!$C$387:$M$770,9,FALSE)=0,"",VLOOKUP($C5,'Test Sample Data'!$C$387:$M$770,9,FALSE)))</f>
        <v/>
      </c>
      <c r="L26" s="131" t="str">
        <f>IF($C5="","",IF(VLOOKUP($C5,'Test Sample Data'!$C$387:$M$770,10,FALSE)=0,"",VLOOKUP($C5,'Test Sample Data'!$C$387:$M$770,10,FALSE)))</f>
        <v/>
      </c>
      <c r="M26" s="131" t="str">
        <f>IF($C5="","",IF(VLOOKUP($C5,'Test Sample Data'!$C$387:$M$770,11,FALSE)=0,"",VLOOKUP($C5,'Test Sample Data'!$C$387:$M$770,11,FALSE)))</f>
        <v/>
      </c>
      <c r="N26" s="140" t="str">
        <f t="shared" si="3"/>
        <v>HmiRQP9011</v>
      </c>
      <c r="O26" s="32" t="str">
        <f>IF('Choose Housekeeping Genes'!C26=0,"",'Choose Housekeeping Genes'!C26)</f>
        <v>P07</v>
      </c>
      <c r="P26" s="131" t="str">
        <f>IF(C5="","",IF(VLOOKUP($C5,'Control Sample Data'!$C$387:$M$770,2,FALSE)=0,"",VLOOKUP($C5,'Control Sample Data'!$C$387:$M$770,2,FALSE)))</f>
        <v/>
      </c>
      <c r="Q26" s="131" t="str">
        <f>IF(C5="","",IF(VLOOKUP($C5,'Control Sample Data'!$C$387:$M$770,3,FALSE)=0,"",VLOOKUP($C5,'Control Sample Data'!$C$387:$M$770,3,FALSE)))</f>
        <v/>
      </c>
      <c r="R26" s="131" t="str">
        <f>IF(C5="","",IF(VLOOKUP($C5,'Control Sample Data'!$C$387:$M$770,4,FALSE)=0,"",VLOOKUP($C5,'Control Sample Data'!$C$387:$M$770,4,FALSE)))</f>
        <v/>
      </c>
      <c r="S26" s="131" t="str">
        <f>IF(C5="","",IF(VLOOKUP($C5,'Control Sample Data'!$C$387:$M$770,5,FALSE)=0,"",VLOOKUP($C5,'Control Sample Data'!$C$387:$M$770,5,FALSE)))</f>
        <v/>
      </c>
      <c r="T26" s="131" t="str">
        <f>IF(C5="","",IF(VLOOKUP($C5,'Control Sample Data'!$C$387:$M$770,6,FALSE)=0,"",VLOOKUP($C5,'Control Sample Data'!$C$387:$M$770,6,FALSE)))</f>
        <v/>
      </c>
      <c r="U26" s="131" t="str">
        <f>IF(C5="","",IF(VLOOKUP($C5,'Control Sample Data'!$C$387:$M$770,7,FALSE)=0,"",VLOOKUP($C5,'Control Sample Data'!$C$387:$M$770,7,FALSE)))</f>
        <v/>
      </c>
      <c r="V26" s="131" t="str">
        <f>IF(C5="","",IF(VLOOKUP($C5,'Control Sample Data'!$C$387:$M$770,8,FALSE)=0,"",VLOOKUP($C5,'Control Sample Data'!$C$387:$M$770,8,FALSE)))</f>
        <v/>
      </c>
      <c r="W26" s="131" t="str">
        <f>IF(C5="","",IF(VLOOKUP($C5,'Control Sample Data'!$C$387:$M$770,9,FALSE)=0,"",VLOOKUP($C5,'Control Sample Data'!$C$387:$M$770,9,FALSE)))</f>
        <v/>
      </c>
      <c r="X26" s="131" t="str">
        <f>IF(C5="","",IF(VLOOKUP($C5,'Control Sample Data'!$C$387:$M$770,10,FALSE)=0,"",VLOOKUP($C5,'Control Sample Data'!$C$387:$M$770,10,FALSE)))</f>
        <v/>
      </c>
      <c r="Y26" s="131" t="str">
        <f>IF(C5="","",IF(VLOOKUP($C5,'Control Sample Data'!$C$387:$M$770,11,FALSE)=0,"",VLOOKUP($C5,'Control Sample Data'!$C$387:$M$770,11,FALSE)))</f>
        <v/>
      </c>
    </row>
    <row r="27" customHeight="1" spans="1:25">
      <c r="A27" s="128"/>
      <c r="B27" s="114" t="str">
        <f>IF(C6="","",VLOOKUP(C6,'Gene Table'!B$387:E$770,2,FALSE))</f>
        <v>HmiRQP9011</v>
      </c>
      <c r="C27" s="131" t="str">
        <f>IF('Choose Housekeeping Genes'!C6=0,"",'Choose Housekeeping Genes'!C6)</f>
        <v>P08</v>
      </c>
      <c r="D27" s="131" t="str">
        <f>IF($C6="","",IF(VLOOKUP($C6,'Test Sample Data'!$C$387:$M$770,2,FALSE)=0,"",VLOOKUP($C6,'Test Sample Data'!$C$387:$M$770,2,FALSE)))</f>
        <v/>
      </c>
      <c r="E27" s="131" t="str">
        <f>IF($C6="","",IF(VLOOKUP($C6,'Test Sample Data'!$C$387:$M$770,3,FALSE)=0,"",VLOOKUP($C6,'Test Sample Data'!$C$387:$M$770,3,FALSE)))</f>
        <v/>
      </c>
      <c r="F27" s="131" t="str">
        <f>IF($C6="","",IF(VLOOKUP($C6,'Test Sample Data'!$C$387:$M$770,4,FALSE)=0,"",VLOOKUP($C6,'Test Sample Data'!$C$387:$M$770,4,FALSE)))</f>
        <v/>
      </c>
      <c r="G27" s="131" t="str">
        <f>IF($C6="","",IF(VLOOKUP($C6,'Test Sample Data'!$C$387:$M$770,5,FALSE)=0,"",VLOOKUP($C6,'Test Sample Data'!$C$387:$M$770,5,FALSE)))</f>
        <v/>
      </c>
      <c r="H27" s="131" t="str">
        <f>IF($C6="","",IF(VLOOKUP($C6,'Test Sample Data'!$C$387:$M$770,6,FALSE)=0,"",VLOOKUP($C6,'Test Sample Data'!$C$387:$M$770,6,FALSE)))</f>
        <v/>
      </c>
      <c r="I27" s="131" t="str">
        <f>IF($C6="","",IF(VLOOKUP($C6,'Test Sample Data'!$C$387:$M$770,7,FALSE)=0,"",VLOOKUP($C6,'Test Sample Data'!$C$387:$M$770,7,FALSE)))</f>
        <v/>
      </c>
      <c r="J27" s="131" t="str">
        <f>IF($C6="","",IF(VLOOKUP($C6,'Test Sample Data'!$C$387:$M$770,8,FALSE)=0,"",VLOOKUP($C6,'Test Sample Data'!$C$387:$M$770,8,FALSE)))</f>
        <v/>
      </c>
      <c r="K27" s="131" t="str">
        <f>IF($C6="","",IF(VLOOKUP($C6,'Test Sample Data'!$C$387:$M$770,9,FALSE)=0,"",VLOOKUP($C6,'Test Sample Data'!$C$387:$M$770,9,FALSE)))</f>
        <v/>
      </c>
      <c r="L27" s="131" t="str">
        <f>IF($C6="","",IF(VLOOKUP($C6,'Test Sample Data'!$C$387:$M$770,10,FALSE)=0,"",VLOOKUP($C6,'Test Sample Data'!$C$387:$M$770,10,FALSE)))</f>
        <v/>
      </c>
      <c r="M27" s="131" t="str">
        <f>IF($C6="","",IF(VLOOKUP($C6,'Test Sample Data'!$C$387:$M$770,11,FALSE)=0,"",VLOOKUP($C6,'Test Sample Data'!$C$387:$M$770,11,FALSE)))</f>
        <v/>
      </c>
      <c r="N27" s="140" t="str">
        <f t="shared" si="3"/>
        <v>HmiRQP9011</v>
      </c>
      <c r="O27" s="32" t="str">
        <f>IF('Choose Housekeeping Genes'!C27=0,"",'Choose Housekeeping Genes'!C27)</f>
        <v>P08</v>
      </c>
      <c r="P27" s="131" t="str">
        <f>IF(C6="","",IF(VLOOKUP($C6,'Control Sample Data'!$C$387:$M$770,2,FALSE)=0,"",VLOOKUP($C6,'Control Sample Data'!$C$387:$M$770,2,FALSE)))</f>
        <v/>
      </c>
      <c r="Q27" s="131" t="str">
        <f>IF(C6="","",IF(VLOOKUP($C6,'Control Sample Data'!$C$387:$M$770,3,FALSE)=0,"",VLOOKUP($C6,'Control Sample Data'!$C$387:$M$770,3,FALSE)))</f>
        <v/>
      </c>
      <c r="R27" s="131" t="str">
        <f>IF(C6="","",IF(VLOOKUP($C6,'Control Sample Data'!$C$387:$M$770,4,FALSE)=0,"",VLOOKUP($C6,'Control Sample Data'!$C$387:$M$770,4,FALSE)))</f>
        <v/>
      </c>
      <c r="S27" s="131" t="str">
        <f>IF(C6="","",IF(VLOOKUP($C6,'Control Sample Data'!$C$387:$M$770,5,FALSE)=0,"",VLOOKUP($C6,'Control Sample Data'!$C$387:$M$770,5,FALSE)))</f>
        <v/>
      </c>
      <c r="T27" s="131" t="str">
        <f>IF(C6="","",IF(VLOOKUP($C6,'Control Sample Data'!$C$387:$M$770,6,FALSE)=0,"",VLOOKUP($C6,'Control Sample Data'!$C$387:$M$770,6,FALSE)))</f>
        <v/>
      </c>
      <c r="U27" s="131" t="str">
        <f>IF(C6="","",IF(VLOOKUP($C6,'Control Sample Data'!$C$387:$M$770,7,FALSE)=0,"",VLOOKUP($C6,'Control Sample Data'!$C$387:$M$770,7,FALSE)))</f>
        <v/>
      </c>
      <c r="V27" s="131" t="str">
        <f>IF(C6="","",IF(VLOOKUP($C6,'Control Sample Data'!$C$387:$M$770,8,FALSE)=0,"",VLOOKUP($C6,'Control Sample Data'!$C$387:$M$770,8,FALSE)))</f>
        <v/>
      </c>
      <c r="W27" s="131" t="str">
        <f>IF(C6="","",IF(VLOOKUP($C6,'Control Sample Data'!$C$387:$M$770,9,FALSE)=0,"",VLOOKUP($C6,'Control Sample Data'!$C$387:$M$770,9,FALSE)))</f>
        <v/>
      </c>
      <c r="X27" s="131" t="str">
        <f>IF(C6="","",IF(VLOOKUP($C6,'Control Sample Data'!$C$387:$M$770,10,FALSE)=0,"",VLOOKUP($C6,'Control Sample Data'!$C$387:$M$770,10,FALSE)))</f>
        <v/>
      </c>
      <c r="Y27" s="131" t="str">
        <f>IF(C6="","",IF(VLOOKUP($C6,'Control Sample Data'!$C$387:$M$770,11,FALSE)=0,"",VLOOKUP($C6,'Control Sample Data'!$C$387:$M$770,11,FALSE)))</f>
        <v/>
      </c>
    </row>
    <row r="28" customHeight="1" spans="1:25">
      <c r="A28" s="128"/>
      <c r="B28" s="114" t="str">
        <f>IF(C7="","",VLOOKUP(C7,'Gene Table'!B$387:E$770,2,FALSE))</f>
        <v>HmiRQP9021</v>
      </c>
      <c r="C28" s="131" t="str">
        <f>IF('Choose Housekeeping Genes'!C7=0,"",'Choose Housekeeping Genes'!C7)</f>
        <v>P09</v>
      </c>
      <c r="D28" s="131" t="str">
        <f>IF($C7="","",IF(VLOOKUP($C7,'Test Sample Data'!$C$387:$M$770,2,FALSE)=0,"",VLOOKUP($C7,'Test Sample Data'!$C$387:$M$770,2,FALSE)))</f>
        <v/>
      </c>
      <c r="E28" s="131" t="str">
        <f>IF($C7="","",IF(VLOOKUP($C7,'Test Sample Data'!$C$387:$M$770,3,FALSE)=0,"",VLOOKUP($C7,'Test Sample Data'!$C$387:$M$770,3,FALSE)))</f>
        <v/>
      </c>
      <c r="F28" s="131" t="str">
        <f>IF($C7="","",IF(VLOOKUP($C7,'Test Sample Data'!$C$387:$M$770,4,FALSE)=0,"",VLOOKUP($C7,'Test Sample Data'!$C$387:$M$770,4,FALSE)))</f>
        <v/>
      </c>
      <c r="G28" s="131" t="str">
        <f>IF($C7="","",IF(VLOOKUP($C7,'Test Sample Data'!$C$387:$M$770,5,FALSE)=0,"",VLOOKUP($C7,'Test Sample Data'!$C$387:$M$770,5,FALSE)))</f>
        <v/>
      </c>
      <c r="H28" s="131" t="str">
        <f>IF($C7="","",IF(VLOOKUP($C7,'Test Sample Data'!$C$387:$M$770,6,FALSE)=0,"",VLOOKUP($C7,'Test Sample Data'!$C$387:$M$770,6,FALSE)))</f>
        <v/>
      </c>
      <c r="I28" s="131" t="str">
        <f>IF($C7="","",IF(VLOOKUP($C7,'Test Sample Data'!$C$387:$M$770,7,FALSE)=0,"",VLOOKUP($C7,'Test Sample Data'!$C$387:$M$770,7,FALSE)))</f>
        <v/>
      </c>
      <c r="J28" s="131" t="str">
        <f>IF($C7="","",IF(VLOOKUP($C7,'Test Sample Data'!$C$387:$M$770,8,FALSE)=0,"",VLOOKUP($C7,'Test Sample Data'!$C$387:$M$770,8,FALSE)))</f>
        <v/>
      </c>
      <c r="K28" s="131" t="str">
        <f>IF($C7="","",IF(VLOOKUP($C7,'Test Sample Data'!$C$387:$M$770,9,FALSE)=0,"",VLOOKUP($C7,'Test Sample Data'!$C$387:$M$770,9,FALSE)))</f>
        <v/>
      </c>
      <c r="L28" s="131" t="str">
        <f>IF($C7="","",IF(VLOOKUP($C7,'Test Sample Data'!$C$387:$M$770,10,FALSE)=0,"",VLOOKUP($C7,'Test Sample Data'!$C$387:$M$770,10,FALSE)))</f>
        <v/>
      </c>
      <c r="M28" s="131" t="str">
        <f>IF($C7="","",IF(VLOOKUP($C7,'Test Sample Data'!$C$387:$M$770,11,FALSE)=0,"",VLOOKUP($C7,'Test Sample Data'!$C$387:$M$770,11,FALSE)))</f>
        <v/>
      </c>
      <c r="N28" s="140" t="str">
        <f t="shared" si="3"/>
        <v>HmiRQP9021</v>
      </c>
      <c r="O28" s="32" t="str">
        <f>IF('Choose Housekeeping Genes'!C28=0,"",'Choose Housekeeping Genes'!C28)</f>
        <v>P09</v>
      </c>
      <c r="P28" s="131" t="str">
        <f>IF(C7="","",IF(VLOOKUP($C7,'Control Sample Data'!$C$387:$M$770,2,FALSE)=0,"",VLOOKUP($C7,'Control Sample Data'!$C$387:$M$770,2,FALSE)))</f>
        <v/>
      </c>
      <c r="Q28" s="131" t="str">
        <f>IF(C7="","",IF(VLOOKUP($C7,'Control Sample Data'!$C$387:$M$770,3,FALSE)=0,"",VLOOKUP($C7,'Control Sample Data'!$C$387:$M$770,3,FALSE)))</f>
        <v/>
      </c>
      <c r="R28" s="131" t="str">
        <f>IF(C7="","",IF(VLOOKUP($C7,'Control Sample Data'!$C$387:$M$770,4,FALSE)=0,"",VLOOKUP($C7,'Control Sample Data'!$C$387:$M$770,4,FALSE)))</f>
        <v/>
      </c>
      <c r="S28" s="131" t="str">
        <f>IF(C7="","",IF(VLOOKUP($C7,'Control Sample Data'!$C$387:$M$770,5,FALSE)=0,"",VLOOKUP($C7,'Control Sample Data'!$C$387:$M$770,5,FALSE)))</f>
        <v/>
      </c>
      <c r="T28" s="131" t="str">
        <f>IF(C7="","",IF(VLOOKUP($C7,'Control Sample Data'!$C$387:$M$770,6,FALSE)=0,"",VLOOKUP($C7,'Control Sample Data'!$C$387:$M$770,6,FALSE)))</f>
        <v/>
      </c>
      <c r="U28" s="131" t="str">
        <f>IF(C7="","",IF(VLOOKUP($C7,'Control Sample Data'!$C$387:$M$770,7,FALSE)=0,"",VLOOKUP($C7,'Control Sample Data'!$C$387:$M$770,7,FALSE)))</f>
        <v/>
      </c>
      <c r="V28" s="131" t="str">
        <f>IF(C7="","",IF(VLOOKUP($C7,'Control Sample Data'!$C$387:$M$770,8,FALSE)=0,"",VLOOKUP($C7,'Control Sample Data'!$C$387:$M$770,8,FALSE)))</f>
        <v/>
      </c>
      <c r="W28" s="131" t="str">
        <f>IF(C7="","",IF(VLOOKUP($C7,'Control Sample Data'!$C$387:$M$770,9,FALSE)=0,"",VLOOKUP($C7,'Control Sample Data'!$C$387:$M$770,9,FALSE)))</f>
        <v/>
      </c>
      <c r="X28" s="131" t="str">
        <f>IF(C7="","",IF(VLOOKUP($C7,'Control Sample Data'!$C$387:$M$770,10,FALSE)=0,"",VLOOKUP($C7,'Control Sample Data'!$C$387:$M$770,10,FALSE)))</f>
        <v/>
      </c>
      <c r="Y28" s="131" t="str">
        <f>IF(C7="","",IF(VLOOKUP($C7,'Control Sample Data'!$C$387:$M$770,11,FALSE)=0,"",VLOOKUP($C7,'Control Sample Data'!$C$387:$M$770,11,FALSE)))</f>
        <v/>
      </c>
    </row>
    <row r="29" customHeight="1" spans="1:25">
      <c r="A29" s="128"/>
      <c r="B29" s="114" t="str">
        <f>IF(C8="","",VLOOKUP(C8,'Gene Table'!B$387:E$770,2,FALSE))</f>
        <v>HmiRQP9021</v>
      </c>
      <c r="C29" s="131" t="str">
        <f>IF('Choose Housekeeping Genes'!C8=0,"",'Choose Housekeeping Genes'!C8)</f>
        <v>P10</v>
      </c>
      <c r="D29" s="131" t="str">
        <f>IF($C8="","",IF(VLOOKUP($C8,'Test Sample Data'!$C$387:$M$770,2,FALSE)=0,"",VLOOKUP($C8,'Test Sample Data'!$C$387:$M$770,2,FALSE)))</f>
        <v/>
      </c>
      <c r="E29" s="131" t="str">
        <f>IF($C8="","",IF(VLOOKUP($C8,'Test Sample Data'!$C$387:$M$770,3,FALSE)=0,"",VLOOKUP($C8,'Test Sample Data'!$C$387:$M$770,3,FALSE)))</f>
        <v/>
      </c>
      <c r="F29" s="131" t="str">
        <f>IF($C8="","",IF(VLOOKUP($C8,'Test Sample Data'!$C$387:$M$770,4,FALSE)=0,"",VLOOKUP($C8,'Test Sample Data'!$C$387:$M$770,4,FALSE)))</f>
        <v/>
      </c>
      <c r="G29" s="131" t="str">
        <f>IF($C8="","",IF(VLOOKUP($C8,'Test Sample Data'!$C$387:$M$770,5,FALSE)=0,"",VLOOKUP($C8,'Test Sample Data'!$C$387:$M$770,5,FALSE)))</f>
        <v/>
      </c>
      <c r="H29" s="131" t="str">
        <f>IF($C8="","",IF(VLOOKUP($C8,'Test Sample Data'!$C$387:$M$770,6,FALSE)=0,"",VLOOKUP($C8,'Test Sample Data'!$C$387:$M$770,6,FALSE)))</f>
        <v/>
      </c>
      <c r="I29" s="131" t="str">
        <f>IF($C8="","",IF(VLOOKUP($C8,'Test Sample Data'!$C$387:$M$770,7,FALSE)=0,"",VLOOKUP($C8,'Test Sample Data'!$C$387:$M$770,7,FALSE)))</f>
        <v/>
      </c>
      <c r="J29" s="131" t="str">
        <f>IF($C8="","",IF(VLOOKUP($C8,'Test Sample Data'!$C$387:$M$770,8,FALSE)=0,"",VLOOKUP($C8,'Test Sample Data'!$C$387:$M$770,8,FALSE)))</f>
        <v/>
      </c>
      <c r="K29" s="131" t="str">
        <f>IF($C8="","",IF(VLOOKUP($C8,'Test Sample Data'!$C$387:$M$770,9,FALSE)=0,"",VLOOKUP($C8,'Test Sample Data'!$C$387:$M$770,9,FALSE)))</f>
        <v/>
      </c>
      <c r="L29" s="131" t="str">
        <f>IF($C8="","",IF(VLOOKUP($C8,'Test Sample Data'!$C$387:$M$770,10,FALSE)=0,"",VLOOKUP($C8,'Test Sample Data'!$C$387:$M$770,10,FALSE)))</f>
        <v/>
      </c>
      <c r="M29" s="131" t="str">
        <f>IF($C8="","",IF(VLOOKUP($C8,'Test Sample Data'!$C$387:$M$770,11,FALSE)=0,"",VLOOKUP($C8,'Test Sample Data'!$C$387:$M$770,11,FALSE)))</f>
        <v/>
      </c>
      <c r="N29" s="140" t="str">
        <f t="shared" si="3"/>
        <v>HmiRQP9021</v>
      </c>
      <c r="O29" s="32" t="str">
        <f>IF('Choose Housekeeping Genes'!C29=0,"",'Choose Housekeeping Genes'!C29)</f>
        <v>P10</v>
      </c>
      <c r="P29" s="131" t="str">
        <f>IF(C8="","",IF(VLOOKUP($C8,'Control Sample Data'!$C$387:$M$770,2,FALSE)=0,"",VLOOKUP($C8,'Control Sample Data'!$C$387:$M$770,2,FALSE)))</f>
        <v/>
      </c>
      <c r="Q29" s="131" t="str">
        <f>IF(C8="","",IF(VLOOKUP($C8,'Control Sample Data'!$C$387:$M$770,3,FALSE)=0,"",VLOOKUP($C8,'Control Sample Data'!$C$387:$M$770,3,FALSE)))</f>
        <v/>
      </c>
      <c r="R29" s="131" t="str">
        <f>IF(C8="","",IF(VLOOKUP($C8,'Control Sample Data'!$C$387:$M$770,4,FALSE)=0,"",VLOOKUP($C8,'Control Sample Data'!$C$387:$M$770,4,FALSE)))</f>
        <v/>
      </c>
      <c r="S29" s="131" t="str">
        <f>IF(C8="","",IF(VLOOKUP($C8,'Control Sample Data'!$C$387:$M$770,5,FALSE)=0,"",VLOOKUP($C8,'Control Sample Data'!$C$387:$M$770,5,FALSE)))</f>
        <v/>
      </c>
      <c r="T29" s="131" t="str">
        <f>IF(C8="","",IF(VLOOKUP($C8,'Control Sample Data'!$C$387:$M$770,6,FALSE)=0,"",VLOOKUP($C8,'Control Sample Data'!$C$387:$M$770,6,FALSE)))</f>
        <v/>
      </c>
      <c r="U29" s="131" t="str">
        <f>IF(C8="","",IF(VLOOKUP($C8,'Control Sample Data'!$C$387:$M$770,7,FALSE)=0,"",VLOOKUP($C8,'Control Sample Data'!$C$387:$M$770,7,FALSE)))</f>
        <v/>
      </c>
      <c r="V29" s="131" t="str">
        <f>IF(C8="","",IF(VLOOKUP($C8,'Control Sample Data'!$C$387:$M$770,8,FALSE)=0,"",VLOOKUP($C8,'Control Sample Data'!$C$387:$M$770,8,FALSE)))</f>
        <v/>
      </c>
      <c r="W29" s="131" t="str">
        <f>IF(C8="","",IF(VLOOKUP($C8,'Control Sample Data'!$C$387:$M$770,9,FALSE)=0,"",VLOOKUP($C8,'Control Sample Data'!$C$387:$M$770,9,FALSE)))</f>
        <v/>
      </c>
      <c r="X29" s="131" t="str">
        <f>IF(C8="","",IF(VLOOKUP($C8,'Control Sample Data'!$C$387:$M$770,10,FALSE)=0,"",VLOOKUP($C8,'Control Sample Data'!$C$387:$M$770,10,FALSE)))</f>
        <v/>
      </c>
      <c r="Y29" s="131" t="str">
        <f>IF(C8="","",IF(VLOOKUP($C8,'Control Sample Data'!$C$387:$M$770,11,FALSE)=0,"",VLOOKUP($C8,'Control Sample Data'!$C$387:$M$770,11,FALSE)))</f>
        <v/>
      </c>
    </row>
    <row r="30" customHeight="1" spans="1:25">
      <c r="A30" s="128"/>
      <c r="B30" s="114" t="str">
        <f>IF(C9="","",VLOOKUP(C9,'Gene Table'!B$387:E$770,2,FALSE))</f>
        <v>HmiRQP9051</v>
      </c>
      <c r="C30" s="131" t="str">
        <f>IF('Choose Housekeeping Genes'!C9=0,"",'Choose Housekeeping Genes'!C9)</f>
        <v>P11</v>
      </c>
      <c r="D30" s="131" t="str">
        <f>IF($C9="","",IF(VLOOKUP($C9,'Test Sample Data'!$C$387:$M$770,2,FALSE)=0,"",VLOOKUP($C9,'Test Sample Data'!$C$387:$M$770,2,FALSE)))</f>
        <v/>
      </c>
      <c r="E30" s="131" t="str">
        <f>IF($C9="","",IF(VLOOKUP($C9,'Test Sample Data'!$C$387:$M$770,3,FALSE)=0,"",VLOOKUP($C9,'Test Sample Data'!$C$387:$M$770,3,FALSE)))</f>
        <v/>
      </c>
      <c r="F30" s="131" t="str">
        <f>IF($C9="","",IF(VLOOKUP($C9,'Test Sample Data'!$C$387:$M$770,4,FALSE)=0,"",VLOOKUP($C9,'Test Sample Data'!$C$387:$M$770,4,FALSE)))</f>
        <v/>
      </c>
      <c r="G30" s="131" t="str">
        <f>IF($C9="","",IF(VLOOKUP($C9,'Test Sample Data'!$C$387:$M$770,5,FALSE)=0,"",VLOOKUP($C9,'Test Sample Data'!$C$387:$M$770,5,FALSE)))</f>
        <v/>
      </c>
      <c r="H30" s="131" t="str">
        <f>IF($C9="","",IF(VLOOKUP($C9,'Test Sample Data'!$C$387:$M$770,6,FALSE)=0,"",VLOOKUP($C9,'Test Sample Data'!$C$387:$M$770,6,FALSE)))</f>
        <v/>
      </c>
      <c r="I30" s="131" t="str">
        <f>IF($C9="","",IF(VLOOKUP($C9,'Test Sample Data'!$C$387:$M$770,7,FALSE)=0,"",VLOOKUP($C9,'Test Sample Data'!$C$387:$M$770,7,FALSE)))</f>
        <v/>
      </c>
      <c r="J30" s="131" t="str">
        <f>IF($C9="","",IF(VLOOKUP($C9,'Test Sample Data'!$C$387:$M$770,8,FALSE)=0,"",VLOOKUP($C9,'Test Sample Data'!$C$387:$M$770,8,FALSE)))</f>
        <v/>
      </c>
      <c r="K30" s="131" t="str">
        <f>IF($C9="","",IF(VLOOKUP($C9,'Test Sample Data'!$C$387:$M$770,9,FALSE)=0,"",VLOOKUP($C9,'Test Sample Data'!$C$387:$M$770,9,FALSE)))</f>
        <v/>
      </c>
      <c r="L30" s="131" t="str">
        <f>IF($C9="","",IF(VLOOKUP($C9,'Test Sample Data'!$C$387:$M$770,10,FALSE)=0,"",VLOOKUP($C9,'Test Sample Data'!$C$387:$M$770,10,FALSE)))</f>
        <v/>
      </c>
      <c r="M30" s="131" t="str">
        <f>IF($C9="","",IF(VLOOKUP($C9,'Test Sample Data'!$C$387:$M$770,11,FALSE)=0,"",VLOOKUP($C9,'Test Sample Data'!$C$387:$M$770,11,FALSE)))</f>
        <v/>
      </c>
      <c r="N30" s="140" t="str">
        <f t="shared" si="3"/>
        <v>HmiRQP9051</v>
      </c>
      <c r="O30" s="32" t="str">
        <f>IF('Choose Housekeeping Genes'!C30=0,"",'Choose Housekeeping Genes'!C30)</f>
        <v>P11</v>
      </c>
      <c r="P30" s="131" t="str">
        <f>IF(C9="","",IF(VLOOKUP($C9,'Control Sample Data'!$C$387:$M$770,2,FALSE)=0,"",VLOOKUP($C9,'Control Sample Data'!$C$387:$M$770,2,FALSE)))</f>
        <v/>
      </c>
      <c r="Q30" s="131" t="str">
        <f>IF(C9="","",IF(VLOOKUP($C9,'Control Sample Data'!$C$387:$M$770,3,FALSE)=0,"",VLOOKUP($C9,'Control Sample Data'!$C$387:$M$770,3,FALSE)))</f>
        <v/>
      </c>
      <c r="R30" s="131" t="str">
        <f>IF(C9="","",IF(VLOOKUP($C9,'Control Sample Data'!$C$387:$M$770,4,FALSE)=0,"",VLOOKUP($C9,'Control Sample Data'!$C$387:$M$770,4,FALSE)))</f>
        <v/>
      </c>
      <c r="S30" s="131" t="str">
        <f>IF(C9="","",IF(VLOOKUP($C9,'Control Sample Data'!$C$387:$M$770,5,FALSE)=0,"",VLOOKUP($C9,'Control Sample Data'!$C$387:$M$770,5,FALSE)))</f>
        <v/>
      </c>
      <c r="T30" s="131" t="str">
        <f>IF(C9="","",IF(VLOOKUP($C9,'Control Sample Data'!$C$387:$M$770,6,FALSE)=0,"",VLOOKUP($C9,'Control Sample Data'!$C$387:$M$770,6,FALSE)))</f>
        <v/>
      </c>
      <c r="U30" s="131" t="str">
        <f>IF(C9="","",IF(VLOOKUP($C9,'Control Sample Data'!$C$387:$M$770,7,FALSE)=0,"",VLOOKUP($C9,'Control Sample Data'!$C$387:$M$770,7,FALSE)))</f>
        <v/>
      </c>
      <c r="V30" s="131" t="str">
        <f>IF(C9="","",IF(VLOOKUP($C9,'Control Sample Data'!$C$387:$M$770,8,FALSE)=0,"",VLOOKUP($C9,'Control Sample Data'!$C$387:$M$770,8,FALSE)))</f>
        <v/>
      </c>
      <c r="W30" s="131" t="str">
        <f>IF(C9="","",IF(VLOOKUP($C9,'Control Sample Data'!$C$387:$M$770,9,FALSE)=0,"",VLOOKUP($C9,'Control Sample Data'!$C$387:$M$770,9,FALSE)))</f>
        <v/>
      </c>
      <c r="X30" s="131" t="str">
        <f>IF(C9="","",IF(VLOOKUP($C9,'Control Sample Data'!$C$387:$M$770,10,FALSE)=0,"",VLOOKUP($C9,'Control Sample Data'!$C$387:$M$770,10,FALSE)))</f>
        <v/>
      </c>
      <c r="Y30" s="131" t="str">
        <f>IF(C9="","",IF(VLOOKUP($C9,'Control Sample Data'!$C$387:$M$770,11,FALSE)=0,"",VLOOKUP($C9,'Control Sample Data'!$C$387:$M$770,11,FALSE)))</f>
        <v/>
      </c>
    </row>
    <row r="31" customHeight="1" spans="1:25">
      <c r="A31" s="128"/>
      <c r="B31" s="114" t="str">
        <f>IF(C10="","",VLOOKUP(C10,'Gene Table'!B$387:E$770,2,FALSE))</f>
        <v>HmiRQP9051</v>
      </c>
      <c r="C31" s="131" t="str">
        <f>IF('Choose Housekeeping Genes'!C10=0,"",'Choose Housekeeping Genes'!C10)</f>
        <v>P12</v>
      </c>
      <c r="D31" s="131" t="str">
        <f>IF($C10="","",IF(VLOOKUP($C10,'Test Sample Data'!$C$387:$M$770,2,FALSE)=0,"",VLOOKUP($C10,'Test Sample Data'!$C$387:$M$770,2,FALSE)))</f>
        <v/>
      </c>
      <c r="E31" s="131" t="str">
        <f>IF($C10="","",IF(VLOOKUP($C10,'Test Sample Data'!$C$387:$M$770,3,FALSE)=0,"",VLOOKUP($C10,'Test Sample Data'!$C$387:$M$770,3,FALSE)))</f>
        <v/>
      </c>
      <c r="F31" s="131" t="str">
        <f>IF($C10="","",IF(VLOOKUP($C10,'Test Sample Data'!$C$387:$M$770,4,FALSE)=0,"",VLOOKUP($C10,'Test Sample Data'!$C$387:$M$770,4,FALSE)))</f>
        <v/>
      </c>
      <c r="G31" s="131" t="str">
        <f>IF($C10="","",IF(VLOOKUP($C10,'Test Sample Data'!$C$387:$M$770,5,FALSE)=0,"",VLOOKUP($C10,'Test Sample Data'!$C$387:$M$770,5,FALSE)))</f>
        <v/>
      </c>
      <c r="H31" s="131" t="str">
        <f>IF($C10="","",IF(VLOOKUP($C10,'Test Sample Data'!$C$387:$M$770,6,FALSE)=0,"",VLOOKUP($C10,'Test Sample Data'!$C$387:$M$770,6,FALSE)))</f>
        <v/>
      </c>
      <c r="I31" s="131" t="str">
        <f>IF($C10="","",IF(VLOOKUP($C10,'Test Sample Data'!$C$387:$M$770,7,FALSE)=0,"",VLOOKUP($C10,'Test Sample Data'!$C$387:$M$770,7,FALSE)))</f>
        <v/>
      </c>
      <c r="J31" s="131" t="str">
        <f>IF($C10="","",IF(VLOOKUP($C10,'Test Sample Data'!$C$387:$M$770,8,FALSE)=0,"",VLOOKUP($C10,'Test Sample Data'!$C$387:$M$770,8,FALSE)))</f>
        <v/>
      </c>
      <c r="K31" s="131" t="str">
        <f>IF($C10="","",IF(VLOOKUP($C10,'Test Sample Data'!$C$387:$M$770,9,FALSE)=0,"",VLOOKUP($C10,'Test Sample Data'!$C$387:$M$770,9,FALSE)))</f>
        <v/>
      </c>
      <c r="L31" s="131" t="str">
        <f>IF($C10="","",IF(VLOOKUP($C10,'Test Sample Data'!$C$387:$M$770,10,FALSE)=0,"",VLOOKUP($C10,'Test Sample Data'!$C$387:$M$770,10,FALSE)))</f>
        <v/>
      </c>
      <c r="M31" s="131" t="str">
        <f>IF($C10="","",IF(VLOOKUP($C10,'Test Sample Data'!$C$387:$M$770,11,FALSE)=0,"",VLOOKUP($C10,'Test Sample Data'!$C$387:$M$770,11,FALSE)))</f>
        <v/>
      </c>
      <c r="N31" s="140" t="str">
        <f t="shared" si="3"/>
        <v>HmiRQP9051</v>
      </c>
      <c r="O31" s="32" t="str">
        <f>IF('Choose Housekeeping Genes'!C31=0,"",'Choose Housekeeping Genes'!C31)</f>
        <v>P12</v>
      </c>
      <c r="P31" s="131" t="str">
        <f>IF(C10="","",IF(VLOOKUP($C10,'Control Sample Data'!$C$387:$M$770,2,FALSE)=0,"",VLOOKUP($C10,'Control Sample Data'!$C$387:$M$770,2,FALSE)))</f>
        <v/>
      </c>
      <c r="Q31" s="131" t="str">
        <f>IF(C10="","",IF(VLOOKUP($C10,'Control Sample Data'!$C$387:$M$770,3,FALSE)=0,"",VLOOKUP($C10,'Control Sample Data'!$C$387:$M$770,3,FALSE)))</f>
        <v/>
      </c>
      <c r="R31" s="131" t="str">
        <f>IF(C10="","",IF(VLOOKUP($C10,'Control Sample Data'!$C$387:$M$770,4,FALSE)=0,"",VLOOKUP($C10,'Control Sample Data'!$C$387:$M$770,4,FALSE)))</f>
        <v/>
      </c>
      <c r="S31" s="131" t="str">
        <f>IF(C10="","",IF(VLOOKUP($C10,'Control Sample Data'!$C$387:$M$770,5,FALSE)=0,"",VLOOKUP($C10,'Control Sample Data'!$C$387:$M$770,5,FALSE)))</f>
        <v/>
      </c>
      <c r="T31" s="131" t="str">
        <f>IF(C10="","",IF(VLOOKUP($C10,'Control Sample Data'!$C$387:$M$770,6,FALSE)=0,"",VLOOKUP($C10,'Control Sample Data'!$C$387:$M$770,6,FALSE)))</f>
        <v/>
      </c>
      <c r="U31" s="131" t="str">
        <f>IF(C10="","",IF(VLOOKUP($C10,'Control Sample Data'!$C$387:$M$770,7,FALSE)=0,"",VLOOKUP($C10,'Control Sample Data'!$C$387:$M$770,7,FALSE)))</f>
        <v/>
      </c>
      <c r="V31" s="131" t="str">
        <f>IF(C10="","",IF(VLOOKUP($C10,'Control Sample Data'!$C$387:$M$770,8,FALSE)=0,"",VLOOKUP($C10,'Control Sample Data'!$C$387:$M$770,8,FALSE)))</f>
        <v/>
      </c>
      <c r="W31" s="131" t="str">
        <f>IF(C10="","",IF(VLOOKUP($C10,'Control Sample Data'!$C$387:$M$770,9,FALSE)=0,"",VLOOKUP($C10,'Control Sample Data'!$C$387:$M$770,9,FALSE)))</f>
        <v/>
      </c>
      <c r="X31" s="131" t="str">
        <f>IF(C10="","",IF(VLOOKUP($C10,'Control Sample Data'!$C$387:$M$770,10,FALSE)=0,"",VLOOKUP($C10,'Control Sample Data'!$C$387:$M$770,10,FALSE)))</f>
        <v/>
      </c>
      <c r="Y31" s="131" t="str">
        <f>IF(C10="","",IF(VLOOKUP($C10,'Control Sample Data'!$C$387:$M$770,11,FALSE)=0,"",VLOOKUP($C10,'Control Sample Data'!$C$387:$M$770,11,FALSE)))</f>
        <v/>
      </c>
    </row>
    <row r="32" customHeight="1" spans="1:25">
      <c r="A32" s="128"/>
      <c r="B32" s="114" t="str">
        <f>IF(C11="","",VLOOKUP(C11,'Gene Table'!B$387:E$770,2,FALSE))</f>
        <v>HmiRQP9061</v>
      </c>
      <c r="C32" s="131" t="str">
        <f>IF('Choose Housekeeping Genes'!C11=0,"",'Choose Housekeeping Genes'!C11)</f>
        <v>P13</v>
      </c>
      <c r="D32" s="131" t="str">
        <f>IF($C11="","",IF(VLOOKUP($C11,'Test Sample Data'!$C$387:$M$770,2,FALSE)=0,"",VLOOKUP($C11,'Test Sample Data'!$C$387:$M$770,2,FALSE)))</f>
        <v/>
      </c>
      <c r="E32" s="131" t="str">
        <f>IF($C11="","",IF(VLOOKUP($C11,'Test Sample Data'!$C$387:$M$770,3,FALSE)=0,"",VLOOKUP($C11,'Test Sample Data'!$C$387:$M$770,3,FALSE)))</f>
        <v/>
      </c>
      <c r="F32" s="131" t="str">
        <f>IF($C11="","",IF(VLOOKUP($C11,'Test Sample Data'!$C$387:$M$770,4,FALSE)=0,"",VLOOKUP($C11,'Test Sample Data'!$C$387:$M$770,4,FALSE)))</f>
        <v/>
      </c>
      <c r="G32" s="131" t="str">
        <f>IF($C11="","",IF(VLOOKUP($C11,'Test Sample Data'!$C$387:$M$770,5,FALSE)=0,"",VLOOKUP($C11,'Test Sample Data'!$C$387:$M$770,5,FALSE)))</f>
        <v/>
      </c>
      <c r="H32" s="131" t="str">
        <f>IF($C11="","",IF(VLOOKUP($C11,'Test Sample Data'!$C$387:$M$770,6,FALSE)=0,"",VLOOKUP($C11,'Test Sample Data'!$C$387:$M$770,6,FALSE)))</f>
        <v/>
      </c>
      <c r="I32" s="131" t="str">
        <f>IF($C11="","",IF(VLOOKUP($C11,'Test Sample Data'!$C$387:$M$770,7,FALSE)=0,"",VLOOKUP($C11,'Test Sample Data'!$C$387:$M$770,7,FALSE)))</f>
        <v/>
      </c>
      <c r="J32" s="131" t="str">
        <f>IF($C11="","",IF(VLOOKUP($C11,'Test Sample Data'!$C$387:$M$770,8,FALSE)=0,"",VLOOKUP($C11,'Test Sample Data'!$C$387:$M$770,8,FALSE)))</f>
        <v/>
      </c>
      <c r="K32" s="131" t="str">
        <f>IF($C11="","",IF(VLOOKUP($C11,'Test Sample Data'!$C$387:$M$770,9,FALSE)=0,"",VLOOKUP($C11,'Test Sample Data'!$C$387:$M$770,9,FALSE)))</f>
        <v/>
      </c>
      <c r="L32" s="131" t="str">
        <f>IF($C11="","",IF(VLOOKUP($C11,'Test Sample Data'!$C$387:$M$770,10,FALSE)=0,"",VLOOKUP($C11,'Test Sample Data'!$C$387:$M$770,10,FALSE)))</f>
        <v/>
      </c>
      <c r="M32" s="131" t="str">
        <f>IF($C11="","",IF(VLOOKUP($C11,'Test Sample Data'!$C$387:$M$770,11,FALSE)=0,"",VLOOKUP($C11,'Test Sample Data'!$C$387:$M$770,11,FALSE)))</f>
        <v/>
      </c>
      <c r="N32" s="140" t="str">
        <f t="shared" si="3"/>
        <v>HmiRQP9061</v>
      </c>
      <c r="O32" s="32" t="str">
        <f>IF('Choose Housekeeping Genes'!C32=0,"",'Choose Housekeeping Genes'!C32)</f>
        <v>P13</v>
      </c>
      <c r="P32" s="131" t="str">
        <f>IF(C11="","",IF(VLOOKUP($C11,'Control Sample Data'!$C$387:$M$770,2,FALSE)=0,"",VLOOKUP($C11,'Control Sample Data'!$C$387:$M$770,2,FALSE)))</f>
        <v/>
      </c>
      <c r="Q32" s="131" t="str">
        <f>IF(C11="","",IF(VLOOKUP($C11,'Control Sample Data'!$C$387:$M$770,3,FALSE)=0,"",VLOOKUP($C11,'Control Sample Data'!$C$387:$M$770,3,FALSE)))</f>
        <v/>
      </c>
      <c r="R32" s="131" t="str">
        <f>IF(C11="","",IF(VLOOKUP($C11,'Control Sample Data'!$C$387:$M$770,4,FALSE)=0,"",VLOOKUP($C11,'Control Sample Data'!$C$387:$M$770,4,FALSE)))</f>
        <v/>
      </c>
      <c r="S32" s="131" t="str">
        <f>IF(C11="","",IF(VLOOKUP($C11,'Control Sample Data'!$C$387:$M$770,5,FALSE)=0,"",VLOOKUP($C11,'Control Sample Data'!$C$387:$M$770,5,FALSE)))</f>
        <v/>
      </c>
      <c r="T32" s="131" t="str">
        <f>IF(C11="","",IF(VLOOKUP($C11,'Control Sample Data'!$C$387:$M$770,6,FALSE)=0,"",VLOOKUP($C11,'Control Sample Data'!$C$387:$M$770,6,FALSE)))</f>
        <v/>
      </c>
      <c r="U32" s="131" t="str">
        <f>IF(C11="","",IF(VLOOKUP($C11,'Control Sample Data'!$C$387:$M$770,7,FALSE)=0,"",VLOOKUP($C11,'Control Sample Data'!$C$387:$M$770,7,FALSE)))</f>
        <v/>
      </c>
      <c r="V32" s="131" t="str">
        <f>IF(C11="","",IF(VLOOKUP($C11,'Control Sample Data'!$C$387:$M$770,8,FALSE)=0,"",VLOOKUP($C11,'Control Sample Data'!$C$387:$M$770,8,FALSE)))</f>
        <v/>
      </c>
      <c r="W32" s="131" t="str">
        <f>IF(C11="","",IF(VLOOKUP($C11,'Control Sample Data'!$C$387:$M$770,9,FALSE)=0,"",VLOOKUP($C11,'Control Sample Data'!$C$387:$M$770,9,FALSE)))</f>
        <v/>
      </c>
      <c r="X32" s="131" t="str">
        <f>IF(C11="","",IF(VLOOKUP($C11,'Control Sample Data'!$C$387:$M$770,10,FALSE)=0,"",VLOOKUP($C11,'Control Sample Data'!$C$387:$M$770,10,FALSE)))</f>
        <v/>
      </c>
      <c r="Y32" s="131" t="str">
        <f>IF(C11="","",IF(VLOOKUP($C11,'Control Sample Data'!$C$387:$M$770,11,FALSE)=0,"",VLOOKUP($C11,'Control Sample Data'!$C$387:$M$770,11,FALSE)))</f>
        <v/>
      </c>
    </row>
    <row r="33" customHeight="1" spans="1:25">
      <c r="A33" s="128"/>
      <c r="B33" s="114" t="str">
        <f>IF(C12="","",VLOOKUP(C12,'Gene Table'!B$387:E$770,2,FALSE))</f>
        <v>HmiRQP9061</v>
      </c>
      <c r="C33" s="131" t="str">
        <f>IF('Choose Housekeeping Genes'!C12=0,"",'Choose Housekeeping Genes'!C12)</f>
        <v>P14</v>
      </c>
      <c r="D33" s="131" t="str">
        <f>IF($C12="","",IF(VLOOKUP($C12,'Test Sample Data'!$C$387:$M$770,2,FALSE)=0,"",VLOOKUP($C12,'Test Sample Data'!$C$387:$M$770,2,FALSE)))</f>
        <v/>
      </c>
      <c r="E33" s="131" t="str">
        <f>IF($C12="","",IF(VLOOKUP($C12,'Test Sample Data'!$C$387:$M$770,3,FALSE)=0,"",VLOOKUP($C12,'Test Sample Data'!$C$387:$M$770,3,FALSE)))</f>
        <v/>
      </c>
      <c r="F33" s="131" t="str">
        <f>IF($C12="","",IF(VLOOKUP($C12,'Test Sample Data'!$C$387:$M$770,4,FALSE)=0,"",VLOOKUP($C12,'Test Sample Data'!$C$387:$M$770,4,FALSE)))</f>
        <v/>
      </c>
      <c r="G33" s="131" t="str">
        <f>IF($C12="","",IF(VLOOKUP($C12,'Test Sample Data'!$C$387:$M$770,5,FALSE)=0,"",VLOOKUP($C12,'Test Sample Data'!$C$387:$M$770,5,FALSE)))</f>
        <v/>
      </c>
      <c r="H33" s="131" t="str">
        <f>IF($C12="","",IF(VLOOKUP($C12,'Test Sample Data'!$C$387:$M$770,6,FALSE)=0,"",VLOOKUP($C12,'Test Sample Data'!$C$387:$M$770,6,FALSE)))</f>
        <v/>
      </c>
      <c r="I33" s="131" t="str">
        <f>IF($C12="","",IF(VLOOKUP($C12,'Test Sample Data'!$C$387:$M$770,7,FALSE)=0,"",VLOOKUP($C12,'Test Sample Data'!$C$387:$M$770,7,FALSE)))</f>
        <v/>
      </c>
      <c r="J33" s="131" t="str">
        <f>IF($C12="","",IF(VLOOKUP($C12,'Test Sample Data'!$C$387:$M$770,8,FALSE)=0,"",VLOOKUP($C12,'Test Sample Data'!$C$387:$M$770,8,FALSE)))</f>
        <v/>
      </c>
      <c r="K33" s="131" t="str">
        <f>IF($C12="","",IF(VLOOKUP($C12,'Test Sample Data'!$C$387:$M$770,9,FALSE)=0,"",VLOOKUP($C12,'Test Sample Data'!$C$387:$M$770,9,FALSE)))</f>
        <v/>
      </c>
      <c r="L33" s="131" t="str">
        <f>IF($C12="","",IF(VLOOKUP($C12,'Test Sample Data'!$C$387:$M$770,10,FALSE)=0,"",VLOOKUP($C12,'Test Sample Data'!$C$387:$M$770,10,FALSE)))</f>
        <v/>
      </c>
      <c r="M33" s="131" t="str">
        <f>IF($C12="","",IF(VLOOKUP($C12,'Test Sample Data'!$C$387:$M$770,11,FALSE)=0,"",VLOOKUP($C12,'Test Sample Data'!$C$387:$M$770,11,FALSE)))</f>
        <v/>
      </c>
      <c r="N33" s="140" t="str">
        <f t="shared" si="3"/>
        <v>HmiRQP9061</v>
      </c>
      <c r="O33" s="32" t="str">
        <f>IF('Choose Housekeeping Genes'!C33=0,"",'Choose Housekeeping Genes'!C33)</f>
        <v>P14</v>
      </c>
      <c r="P33" s="131" t="str">
        <f>IF(C12="","",IF(VLOOKUP($C12,'Control Sample Data'!$C$387:$M$770,2,FALSE)=0,"",VLOOKUP($C12,'Control Sample Data'!$C$387:$M$770,2,FALSE)))</f>
        <v/>
      </c>
      <c r="Q33" s="131" t="str">
        <f>IF(C12="","",IF(VLOOKUP($C12,'Control Sample Data'!$C$387:$M$770,3,FALSE)=0,"",VLOOKUP($C12,'Control Sample Data'!$C$387:$M$770,3,FALSE)))</f>
        <v/>
      </c>
      <c r="R33" s="131" t="str">
        <f>IF(C12="","",IF(VLOOKUP($C12,'Control Sample Data'!$C$387:$M$770,4,FALSE)=0,"",VLOOKUP($C12,'Control Sample Data'!$C$387:$M$770,4,FALSE)))</f>
        <v/>
      </c>
      <c r="S33" s="131" t="str">
        <f>IF(C12="","",IF(VLOOKUP($C12,'Control Sample Data'!$C$387:$M$770,5,FALSE)=0,"",VLOOKUP($C12,'Control Sample Data'!$C$387:$M$770,5,FALSE)))</f>
        <v/>
      </c>
      <c r="T33" s="131" t="str">
        <f>IF(C12="","",IF(VLOOKUP($C12,'Control Sample Data'!$C$387:$M$770,6,FALSE)=0,"",VLOOKUP($C12,'Control Sample Data'!$C$387:$M$770,6,FALSE)))</f>
        <v/>
      </c>
      <c r="U33" s="131" t="str">
        <f>IF(C12="","",IF(VLOOKUP($C12,'Control Sample Data'!$C$387:$M$770,7,FALSE)=0,"",VLOOKUP($C12,'Control Sample Data'!$C$387:$M$770,7,FALSE)))</f>
        <v/>
      </c>
      <c r="V33" s="131" t="str">
        <f>IF(C12="","",IF(VLOOKUP($C12,'Control Sample Data'!$C$387:$M$770,8,FALSE)=0,"",VLOOKUP($C12,'Control Sample Data'!$C$387:$M$770,8,FALSE)))</f>
        <v/>
      </c>
      <c r="W33" s="131" t="str">
        <f>IF(C12="","",IF(VLOOKUP($C12,'Control Sample Data'!$C$387:$M$770,9,FALSE)=0,"",VLOOKUP($C12,'Control Sample Data'!$C$387:$M$770,9,FALSE)))</f>
        <v/>
      </c>
      <c r="X33" s="131" t="str">
        <f>IF(C12="","",IF(VLOOKUP($C12,'Control Sample Data'!$C$387:$M$770,10,FALSE)=0,"",VLOOKUP($C12,'Control Sample Data'!$C$387:$M$770,10,FALSE)))</f>
        <v/>
      </c>
      <c r="Y33" s="131" t="str">
        <f>IF(C12="","",IF(VLOOKUP($C12,'Control Sample Data'!$C$387:$M$770,11,FALSE)=0,"",VLOOKUP($C12,'Control Sample Data'!$C$387:$M$770,11,FALSE)))</f>
        <v/>
      </c>
    </row>
    <row r="34" customHeight="1" spans="1:25">
      <c r="A34" s="128"/>
      <c r="B34" s="114" t="str">
        <f>IF(C13="","",VLOOKUP(C13,'Gene Table'!B$387:E$770,2,FALSE))</f>
        <v>HmiRQP9071</v>
      </c>
      <c r="C34" s="131" t="str">
        <f>IF('Choose Housekeeping Genes'!C13=0,"",'Choose Housekeeping Genes'!C13)</f>
        <v>P15</v>
      </c>
      <c r="D34" s="131" t="str">
        <f>IF($C13="","",IF(VLOOKUP($C13,'Test Sample Data'!$C$387:$M$770,2,FALSE)=0,"",VLOOKUP($C13,'Test Sample Data'!$C$387:$M$770,2,FALSE)))</f>
        <v/>
      </c>
      <c r="E34" s="131" t="str">
        <f>IF($C13="","",IF(VLOOKUP($C13,'Test Sample Data'!$C$387:$M$770,3,FALSE)=0,"",VLOOKUP($C13,'Test Sample Data'!$C$387:$M$770,3,FALSE)))</f>
        <v/>
      </c>
      <c r="F34" s="131" t="str">
        <f>IF($C13="","",IF(VLOOKUP($C13,'Test Sample Data'!$C$387:$M$770,4,FALSE)=0,"",VLOOKUP($C13,'Test Sample Data'!$C$387:$M$770,4,FALSE)))</f>
        <v/>
      </c>
      <c r="G34" s="131" t="str">
        <f>IF($C13="","",IF(VLOOKUP($C13,'Test Sample Data'!$C$387:$M$770,5,FALSE)=0,"",VLOOKUP($C13,'Test Sample Data'!$C$387:$M$770,5,FALSE)))</f>
        <v/>
      </c>
      <c r="H34" s="131" t="str">
        <f>IF($C13="","",IF(VLOOKUP($C13,'Test Sample Data'!$C$387:$M$770,6,FALSE)=0,"",VLOOKUP($C13,'Test Sample Data'!$C$387:$M$770,6,FALSE)))</f>
        <v/>
      </c>
      <c r="I34" s="131" t="str">
        <f>IF($C13="","",IF(VLOOKUP($C13,'Test Sample Data'!$C$387:$M$770,7,FALSE)=0,"",VLOOKUP($C13,'Test Sample Data'!$C$387:$M$770,7,FALSE)))</f>
        <v/>
      </c>
      <c r="J34" s="131" t="str">
        <f>IF($C13="","",IF(VLOOKUP($C13,'Test Sample Data'!$C$387:$M$770,8,FALSE)=0,"",VLOOKUP($C13,'Test Sample Data'!$C$387:$M$770,8,FALSE)))</f>
        <v/>
      </c>
      <c r="K34" s="131" t="str">
        <f>IF($C13="","",IF(VLOOKUP($C13,'Test Sample Data'!$C$387:$M$770,9,FALSE)=0,"",VLOOKUP($C13,'Test Sample Data'!$C$387:$M$770,9,FALSE)))</f>
        <v/>
      </c>
      <c r="L34" s="131" t="str">
        <f>IF($C13="","",IF(VLOOKUP($C13,'Test Sample Data'!$C$387:$M$770,10,FALSE)=0,"",VLOOKUP($C13,'Test Sample Data'!$C$387:$M$770,10,FALSE)))</f>
        <v/>
      </c>
      <c r="M34" s="131" t="str">
        <f>IF($C13="","",IF(VLOOKUP($C13,'Test Sample Data'!$C$387:$M$770,11,FALSE)=0,"",VLOOKUP($C13,'Test Sample Data'!$C$387:$M$770,11,FALSE)))</f>
        <v/>
      </c>
      <c r="N34" s="140" t="str">
        <f t="shared" si="3"/>
        <v>HmiRQP9071</v>
      </c>
      <c r="O34" s="32" t="str">
        <f>IF('Choose Housekeeping Genes'!C34=0,"",'Choose Housekeeping Genes'!C34)</f>
        <v>P15</v>
      </c>
      <c r="P34" s="131" t="str">
        <f>IF(C13="","",IF(VLOOKUP($C13,'Control Sample Data'!$C$387:$M$770,2,FALSE)=0,"",VLOOKUP($C13,'Control Sample Data'!$C$387:$M$770,2,FALSE)))</f>
        <v/>
      </c>
      <c r="Q34" s="131" t="str">
        <f>IF(C13="","",IF(VLOOKUP($C13,'Control Sample Data'!$C$387:$M$770,3,FALSE)=0,"",VLOOKUP($C13,'Control Sample Data'!$C$387:$M$770,3,FALSE)))</f>
        <v/>
      </c>
      <c r="R34" s="131" t="str">
        <f>IF(C13="","",IF(VLOOKUP($C13,'Control Sample Data'!$C$387:$M$770,4,FALSE)=0,"",VLOOKUP($C13,'Control Sample Data'!$C$387:$M$770,4,FALSE)))</f>
        <v/>
      </c>
      <c r="S34" s="131" t="str">
        <f>IF(C13="","",IF(VLOOKUP($C13,'Control Sample Data'!$C$387:$M$770,5,FALSE)=0,"",VLOOKUP($C13,'Control Sample Data'!$C$387:$M$770,5,FALSE)))</f>
        <v/>
      </c>
      <c r="T34" s="131" t="str">
        <f>IF(C13="","",IF(VLOOKUP($C13,'Control Sample Data'!$C$387:$M$770,6,FALSE)=0,"",VLOOKUP($C13,'Control Sample Data'!$C$387:$M$770,6,FALSE)))</f>
        <v/>
      </c>
      <c r="U34" s="131" t="str">
        <f>IF(C13="","",IF(VLOOKUP($C13,'Control Sample Data'!$C$387:$M$770,7,FALSE)=0,"",VLOOKUP($C13,'Control Sample Data'!$C$387:$M$770,7,FALSE)))</f>
        <v/>
      </c>
      <c r="V34" s="131" t="str">
        <f>IF(C13="","",IF(VLOOKUP($C13,'Control Sample Data'!$C$387:$M$770,8,FALSE)=0,"",VLOOKUP($C13,'Control Sample Data'!$C$387:$M$770,8,FALSE)))</f>
        <v/>
      </c>
      <c r="W34" s="131" t="str">
        <f>IF(C13="","",IF(VLOOKUP($C13,'Control Sample Data'!$C$387:$M$770,9,FALSE)=0,"",VLOOKUP($C13,'Control Sample Data'!$C$387:$M$770,9,FALSE)))</f>
        <v/>
      </c>
      <c r="X34" s="131" t="str">
        <f>IF(C13="","",IF(VLOOKUP($C13,'Control Sample Data'!$C$387:$M$770,10,FALSE)=0,"",VLOOKUP($C13,'Control Sample Data'!$C$387:$M$770,10,FALSE)))</f>
        <v/>
      </c>
      <c r="Y34" s="131" t="str">
        <f>IF(C13="","",IF(VLOOKUP($C13,'Control Sample Data'!$C$387:$M$770,11,FALSE)=0,"",VLOOKUP($C13,'Control Sample Data'!$C$387:$M$770,11,FALSE)))</f>
        <v/>
      </c>
    </row>
    <row r="35" customHeight="1" spans="1:25">
      <c r="A35" s="128"/>
      <c r="B35" s="114" t="str">
        <f>IF(C14="","",VLOOKUP(C14,'Gene Table'!B$387:E$770,2,FALSE))</f>
        <v>HmiRQP9071</v>
      </c>
      <c r="C35" s="131" t="str">
        <f>IF('Choose Housekeeping Genes'!C14=0,"",'Choose Housekeeping Genes'!C14)</f>
        <v>P16</v>
      </c>
      <c r="D35" s="131" t="str">
        <f>IF($C14="","",IF(VLOOKUP($C14,'Test Sample Data'!$C$387:$M$770,2,FALSE)=0,"",VLOOKUP($C14,'Test Sample Data'!$C$387:$M$770,2,FALSE)))</f>
        <v/>
      </c>
      <c r="E35" s="131" t="str">
        <f>IF($C14="","",IF(VLOOKUP($C14,'Test Sample Data'!$C$387:$M$770,3,FALSE)=0,"",VLOOKUP($C14,'Test Sample Data'!$C$387:$M$770,3,FALSE)))</f>
        <v/>
      </c>
      <c r="F35" s="131" t="str">
        <f>IF($C14="","",IF(VLOOKUP($C14,'Test Sample Data'!$C$387:$M$770,4,FALSE)=0,"",VLOOKUP($C14,'Test Sample Data'!$C$387:$M$770,4,FALSE)))</f>
        <v/>
      </c>
      <c r="G35" s="131" t="str">
        <f>IF($C14="","",IF(VLOOKUP($C14,'Test Sample Data'!$C$387:$M$770,5,FALSE)=0,"",VLOOKUP($C14,'Test Sample Data'!$C$387:$M$770,5,FALSE)))</f>
        <v/>
      </c>
      <c r="H35" s="131" t="str">
        <f>IF($C14="","",IF(VLOOKUP($C14,'Test Sample Data'!$C$387:$M$770,6,FALSE)=0,"",VLOOKUP($C14,'Test Sample Data'!$C$387:$M$770,6,FALSE)))</f>
        <v/>
      </c>
      <c r="I35" s="131" t="str">
        <f>IF($C14="","",IF(VLOOKUP($C14,'Test Sample Data'!$C$387:$M$770,7,FALSE)=0,"",VLOOKUP($C14,'Test Sample Data'!$C$387:$M$770,7,FALSE)))</f>
        <v/>
      </c>
      <c r="J35" s="131" t="str">
        <f>IF($C14="","",IF(VLOOKUP($C14,'Test Sample Data'!$C$387:$M$770,8,FALSE)=0,"",VLOOKUP($C14,'Test Sample Data'!$C$387:$M$770,8,FALSE)))</f>
        <v/>
      </c>
      <c r="K35" s="131" t="str">
        <f>IF($C14="","",IF(VLOOKUP($C14,'Test Sample Data'!$C$387:$M$770,9,FALSE)=0,"",VLOOKUP($C14,'Test Sample Data'!$C$387:$M$770,9,FALSE)))</f>
        <v/>
      </c>
      <c r="L35" s="131" t="str">
        <f>IF($C14="","",IF(VLOOKUP($C14,'Test Sample Data'!$C$387:$M$770,10,FALSE)=0,"",VLOOKUP($C14,'Test Sample Data'!$C$387:$M$770,10,FALSE)))</f>
        <v/>
      </c>
      <c r="M35" s="131" t="str">
        <f>IF($C14="","",IF(VLOOKUP($C14,'Test Sample Data'!$C$387:$M$770,11,FALSE)=0,"",VLOOKUP($C14,'Test Sample Data'!$C$387:$M$770,11,FALSE)))</f>
        <v/>
      </c>
      <c r="N35" s="140" t="str">
        <f t="shared" si="3"/>
        <v>HmiRQP9071</v>
      </c>
      <c r="O35" s="32" t="str">
        <f>IF('Choose Housekeeping Genes'!C35=0,"",'Choose Housekeeping Genes'!C35)</f>
        <v>P16</v>
      </c>
      <c r="P35" s="131" t="str">
        <f>IF(C14="","",IF(VLOOKUP($C14,'Control Sample Data'!$C$387:$M$770,2,FALSE)=0,"",VLOOKUP($C14,'Control Sample Data'!$C$387:$M$770,2,FALSE)))</f>
        <v/>
      </c>
      <c r="Q35" s="131" t="str">
        <f>IF(C14="","",IF(VLOOKUP($C14,'Control Sample Data'!$C$387:$M$770,3,FALSE)=0,"",VLOOKUP($C14,'Control Sample Data'!$C$387:$M$770,3,FALSE)))</f>
        <v/>
      </c>
      <c r="R35" s="131" t="str">
        <f>IF(C14="","",IF(VLOOKUP($C14,'Control Sample Data'!$C$387:$M$770,4,FALSE)=0,"",VLOOKUP($C14,'Control Sample Data'!$C$387:$M$770,4,FALSE)))</f>
        <v/>
      </c>
      <c r="S35" s="131" t="str">
        <f>IF(C14="","",IF(VLOOKUP($C14,'Control Sample Data'!$C$387:$M$770,5,FALSE)=0,"",VLOOKUP($C14,'Control Sample Data'!$C$387:$M$770,5,FALSE)))</f>
        <v/>
      </c>
      <c r="T35" s="131" t="str">
        <f>IF(C14="","",IF(VLOOKUP($C14,'Control Sample Data'!$C$387:$M$770,6,FALSE)=0,"",VLOOKUP($C14,'Control Sample Data'!$C$387:$M$770,6,FALSE)))</f>
        <v/>
      </c>
      <c r="U35" s="131" t="str">
        <f>IF(C14="","",IF(VLOOKUP($C14,'Control Sample Data'!$C$387:$M$770,7,FALSE)=0,"",VLOOKUP($C14,'Control Sample Data'!$C$387:$M$770,7,FALSE)))</f>
        <v/>
      </c>
      <c r="V35" s="131" t="str">
        <f>IF(C14="","",IF(VLOOKUP($C14,'Control Sample Data'!$C$387:$M$770,8,FALSE)=0,"",VLOOKUP($C14,'Control Sample Data'!$C$387:$M$770,8,FALSE)))</f>
        <v/>
      </c>
      <c r="W35" s="131" t="str">
        <f>IF(C14="","",IF(VLOOKUP($C14,'Control Sample Data'!$C$387:$M$770,9,FALSE)=0,"",VLOOKUP($C14,'Control Sample Data'!$C$387:$M$770,9,FALSE)))</f>
        <v/>
      </c>
      <c r="X35" s="131" t="str">
        <f>IF(C14="","",IF(VLOOKUP($C14,'Control Sample Data'!$C$387:$M$770,10,FALSE)=0,"",VLOOKUP($C14,'Control Sample Data'!$C$387:$M$770,10,FALSE)))</f>
        <v/>
      </c>
      <c r="Y35" s="131" t="str">
        <f>IF(C14="","",IF(VLOOKUP($C14,'Control Sample Data'!$C$387:$M$770,11,FALSE)=0,"",VLOOKUP($C14,'Control Sample Data'!$C$387:$M$770,11,FALSE)))</f>
        <v/>
      </c>
    </row>
    <row r="36" customHeight="1" spans="1:25">
      <c r="A36" s="128"/>
      <c r="B36" s="114" t="str">
        <f>IF(C15="","",VLOOKUP(C15,'Gene Table'!B$387:E$770,2,FALSE))</f>
        <v/>
      </c>
      <c r="C36" s="131" t="str">
        <f>IF('Choose Housekeeping Genes'!C15=0,"",'Choose Housekeeping Genes'!C15)</f>
        <v/>
      </c>
      <c r="D36" s="131" t="str">
        <f>IF($C15="","",IF(VLOOKUP($C15,'Test Sample Data'!$C$387:$M$770,2,FALSE)=0,"",VLOOKUP($C15,'Test Sample Data'!$C$387:$M$770,2,FALSE)))</f>
        <v/>
      </c>
      <c r="E36" s="131" t="str">
        <f>IF($C15="","",IF(VLOOKUP($C15,'Test Sample Data'!$C$387:$M$770,3,FALSE)=0,"",VLOOKUP($C15,'Test Sample Data'!$C$387:$M$770,3,FALSE)))</f>
        <v/>
      </c>
      <c r="F36" s="131" t="str">
        <f>IF($C15="","",IF(VLOOKUP($C15,'Test Sample Data'!$C$387:$M$770,4,FALSE)=0,"",VLOOKUP($C15,'Test Sample Data'!$C$387:$M$770,4,FALSE)))</f>
        <v/>
      </c>
      <c r="G36" s="131" t="str">
        <f>IF($C15="","",IF(VLOOKUP($C15,'Test Sample Data'!$C$387:$M$770,5,FALSE)=0,"",VLOOKUP($C15,'Test Sample Data'!$C$387:$M$770,5,FALSE)))</f>
        <v/>
      </c>
      <c r="H36" s="131" t="str">
        <f>IF($C15="","",IF(VLOOKUP($C15,'Test Sample Data'!$C$387:$M$770,6,FALSE)=0,"",VLOOKUP($C15,'Test Sample Data'!$C$387:$M$770,6,FALSE)))</f>
        <v/>
      </c>
      <c r="I36" s="131" t="str">
        <f>IF($C15="","",IF(VLOOKUP($C15,'Test Sample Data'!$C$387:$M$770,7,FALSE)=0,"",VLOOKUP($C15,'Test Sample Data'!$C$387:$M$770,7,FALSE)))</f>
        <v/>
      </c>
      <c r="J36" s="131" t="str">
        <f>IF($C15="","",IF(VLOOKUP($C15,'Test Sample Data'!$C$387:$M$770,8,FALSE)=0,"",VLOOKUP($C15,'Test Sample Data'!$C$387:$M$770,8,FALSE)))</f>
        <v/>
      </c>
      <c r="K36" s="131" t="str">
        <f>IF($C15="","",IF(VLOOKUP($C15,'Test Sample Data'!$C$387:$M$770,9,FALSE)=0,"",VLOOKUP($C15,'Test Sample Data'!$C$387:$M$770,9,FALSE)))</f>
        <v/>
      </c>
      <c r="L36" s="131" t="str">
        <f>IF($C15="","",IF(VLOOKUP($C15,'Test Sample Data'!$C$387:$M$770,10,FALSE)=0,"",VLOOKUP($C15,'Test Sample Data'!$C$387:$M$770,10,FALSE)))</f>
        <v/>
      </c>
      <c r="M36" s="131" t="str">
        <f>IF($C15="","",IF(VLOOKUP($C15,'Test Sample Data'!$C$387:$M$770,11,FALSE)=0,"",VLOOKUP($C15,'Test Sample Data'!$C$387:$M$770,11,FALSE)))</f>
        <v/>
      </c>
      <c r="N36" s="140" t="str">
        <f t="shared" si="3"/>
        <v/>
      </c>
      <c r="O36" s="32" t="str">
        <f>IF('Choose Housekeeping Genes'!C36=0,"",'Choose Housekeeping Genes'!C36)</f>
        <v/>
      </c>
      <c r="P36" s="131" t="str">
        <f>IF(C15="","",IF(VLOOKUP($C15,'Control Sample Data'!$C$387:$M$770,2,FALSE)=0,"",VLOOKUP($C15,'Control Sample Data'!$C$387:$M$770,2,FALSE)))</f>
        <v/>
      </c>
      <c r="Q36" s="131" t="str">
        <f>IF(C15="","",IF(VLOOKUP($C15,'Control Sample Data'!$C$387:$M$770,3,FALSE)=0,"",VLOOKUP($C15,'Control Sample Data'!$C$387:$M$770,3,FALSE)))</f>
        <v/>
      </c>
      <c r="R36" s="131" t="str">
        <f>IF(C15="","",IF(VLOOKUP($C15,'Control Sample Data'!$C$387:$M$770,4,FALSE)=0,"",VLOOKUP($C15,'Control Sample Data'!$C$387:$M$770,4,FALSE)))</f>
        <v/>
      </c>
      <c r="S36" s="131" t="str">
        <f>IF(C15="","",IF(VLOOKUP($C15,'Control Sample Data'!$C$387:$M$770,5,FALSE)=0,"",VLOOKUP($C15,'Control Sample Data'!$C$387:$M$770,5,FALSE)))</f>
        <v/>
      </c>
      <c r="T36" s="131" t="str">
        <f>IF(C15="","",IF(VLOOKUP($C15,'Control Sample Data'!$C$387:$M$770,6,FALSE)=0,"",VLOOKUP($C15,'Control Sample Data'!$C$387:$M$770,6,FALSE)))</f>
        <v/>
      </c>
      <c r="U36" s="131" t="str">
        <f>IF(C15="","",IF(VLOOKUP($C15,'Control Sample Data'!$C$387:$M$770,7,FALSE)=0,"",VLOOKUP($C15,'Control Sample Data'!$C$387:$M$770,7,FALSE)))</f>
        <v/>
      </c>
      <c r="V36" s="131" t="str">
        <f>IF(C15="","",IF(VLOOKUP($C15,'Control Sample Data'!$C$387:$M$770,8,FALSE)=0,"",VLOOKUP($C15,'Control Sample Data'!$C$387:$M$770,8,FALSE)))</f>
        <v/>
      </c>
      <c r="W36" s="131" t="str">
        <f>IF(C15="","",IF(VLOOKUP($C15,'Control Sample Data'!$C$387:$M$770,9,FALSE)=0,"",VLOOKUP($C15,'Control Sample Data'!$C$387:$M$770,9,FALSE)))</f>
        <v/>
      </c>
      <c r="X36" s="131" t="str">
        <f>IF(C15="","",IF(VLOOKUP($C15,'Control Sample Data'!$C$387:$M$770,10,FALSE)=0,"",VLOOKUP($C15,'Control Sample Data'!$C$387:$M$770,10,FALSE)))</f>
        <v/>
      </c>
      <c r="Y36" s="131" t="str">
        <f>IF(C15="","",IF(VLOOKUP($C15,'Control Sample Data'!$C$387:$M$770,11,FALSE)=0,"",VLOOKUP($C15,'Control Sample Data'!$C$387:$M$770,11,FALSE)))</f>
        <v/>
      </c>
    </row>
    <row r="37" customHeight="1" spans="1:25">
      <c r="A37" s="128"/>
      <c r="B37" s="114" t="str">
        <f>IF(C16="","",VLOOKUP(C16,'Gene Table'!B$387:E$770,2,FALSE))</f>
        <v/>
      </c>
      <c r="C37" s="131" t="str">
        <f>IF('Choose Housekeeping Genes'!C16=0,"",'Choose Housekeeping Genes'!C16)</f>
        <v/>
      </c>
      <c r="D37" s="131" t="str">
        <f>IF($C16="","",IF(VLOOKUP($C16,'Test Sample Data'!$C$387:$M$770,2,FALSE)=0,"",VLOOKUP($C16,'Test Sample Data'!$C$387:$M$770,2,FALSE)))</f>
        <v/>
      </c>
      <c r="E37" s="131" t="str">
        <f>IF($C16="","",IF(VLOOKUP($C16,'Test Sample Data'!$C$387:$M$770,3,FALSE)=0,"",VLOOKUP($C16,'Test Sample Data'!$C$387:$M$770,3,FALSE)))</f>
        <v/>
      </c>
      <c r="F37" s="131" t="str">
        <f>IF($C16="","",IF(VLOOKUP($C16,'Test Sample Data'!$C$387:$M$770,4,FALSE)=0,"",VLOOKUP($C16,'Test Sample Data'!$C$387:$M$770,4,FALSE)))</f>
        <v/>
      </c>
      <c r="G37" s="131" t="str">
        <f>IF($C16="","",IF(VLOOKUP($C16,'Test Sample Data'!$C$387:$M$770,5,FALSE)=0,"",VLOOKUP($C16,'Test Sample Data'!$C$387:$M$770,5,FALSE)))</f>
        <v/>
      </c>
      <c r="H37" s="131" t="str">
        <f>IF($C16="","",IF(VLOOKUP($C16,'Test Sample Data'!$C$387:$M$770,6,FALSE)=0,"",VLOOKUP($C16,'Test Sample Data'!$C$387:$M$770,6,FALSE)))</f>
        <v/>
      </c>
      <c r="I37" s="131" t="str">
        <f>IF($C16="","",IF(VLOOKUP($C16,'Test Sample Data'!$C$387:$M$770,7,FALSE)=0,"",VLOOKUP($C16,'Test Sample Data'!$C$387:$M$770,7,FALSE)))</f>
        <v/>
      </c>
      <c r="J37" s="131" t="str">
        <f>IF($C16="","",IF(VLOOKUP($C16,'Test Sample Data'!$C$387:$M$770,8,FALSE)=0,"",VLOOKUP($C16,'Test Sample Data'!$C$387:$M$770,8,FALSE)))</f>
        <v/>
      </c>
      <c r="K37" s="131" t="str">
        <f>IF($C16="","",IF(VLOOKUP($C16,'Test Sample Data'!$C$387:$M$770,9,FALSE)=0,"",VLOOKUP($C16,'Test Sample Data'!$C$387:$M$770,9,FALSE)))</f>
        <v/>
      </c>
      <c r="L37" s="131" t="str">
        <f>IF($C16="","",IF(VLOOKUP($C16,'Test Sample Data'!$C$387:$M$770,10,FALSE)=0,"",VLOOKUP($C16,'Test Sample Data'!$C$387:$M$770,10,FALSE)))</f>
        <v/>
      </c>
      <c r="M37" s="131" t="str">
        <f>IF($C16="","",IF(VLOOKUP($C16,'Test Sample Data'!$C$387:$M$770,11,FALSE)=0,"",VLOOKUP($C16,'Test Sample Data'!$C$387:$M$770,11,FALSE)))</f>
        <v/>
      </c>
      <c r="N37" s="140" t="str">
        <f t="shared" si="3"/>
        <v/>
      </c>
      <c r="O37" s="32" t="str">
        <f>IF('Choose Housekeeping Genes'!C37=0,"",'Choose Housekeeping Genes'!C37)</f>
        <v/>
      </c>
      <c r="P37" s="131" t="str">
        <f>IF(C16="","",IF(VLOOKUP($C16,'Control Sample Data'!$C$387:$M$770,2,FALSE)=0,"",VLOOKUP($C16,'Control Sample Data'!$C$387:$M$770,2,FALSE)))</f>
        <v/>
      </c>
      <c r="Q37" s="131" t="str">
        <f>IF(C16="","",IF(VLOOKUP($C16,'Control Sample Data'!$C$387:$M$770,3,FALSE)=0,"",VLOOKUP($C16,'Control Sample Data'!$C$387:$M$770,3,FALSE)))</f>
        <v/>
      </c>
      <c r="R37" s="131" t="str">
        <f>IF(C16="","",IF(VLOOKUP($C16,'Control Sample Data'!$C$387:$M$770,4,FALSE)=0,"",VLOOKUP($C16,'Control Sample Data'!$C$387:$M$770,4,FALSE)))</f>
        <v/>
      </c>
      <c r="S37" s="131" t="str">
        <f>IF(C16="","",IF(VLOOKUP($C16,'Control Sample Data'!$C$387:$M$770,5,FALSE)=0,"",VLOOKUP($C16,'Control Sample Data'!$C$387:$M$770,5,FALSE)))</f>
        <v/>
      </c>
      <c r="T37" s="131" t="str">
        <f>IF(C16="","",IF(VLOOKUP($C16,'Control Sample Data'!$C$387:$M$770,6,FALSE)=0,"",VLOOKUP($C16,'Control Sample Data'!$C$387:$M$770,6,FALSE)))</f>
        <v/>
      </c>
      <c r="U37" s="131" t="str">
        <f>IF(C16="","",IF(VLOOKUP($C16,'Control Sample Data'!$C$387:$M$770,7,FALSE)=0,"",VLOOKUP($C16,'Control Sample Data'!$C$387:$M$770,7,FALSE)))</f>
        <v/>
      </c>
      <c r="V37" s="131" t="str">
        <f>IF(C16="","",IF(VLOOKUP($C16,'Control Sample Data'!$C$387:$M$770,8,FALSE)=0,"",VLOOKUP($C16,'Control Sample Data'!$C$387:$M$770,8,FALSE)))</f>
        <v/>
      </c>
      <c r="W37" s="131" t="str">
        <f>IF(C16="","",IF(VLOOKUP($C16,'Control Sample Data'!$C$387:$M$770,9,FALSE)=0,"",VLOOKUP($C16,'Control Sample Data'!$C$387:$M$770,9,FALSE)))</f>
        <v/>
      </c>
      <c r="X37" s="131" t="str">
        <f>IF(C16="","",IF(VLOOKUP($C16,'Control Sample Data'!$C$387:$M$770,10,FALSE)=0,"",VLOOKUP($C16,'Control Sample Data'!$C$387:$M$770,10,FALSE)))</f>
        <v/>
      </c>
      <c r="Y37" s="131" t="str">
        <f>IF(C16="","",IF(VLOOKUP($C16,'Control Sample Data'!$C$387:$M$770,11,FALSE)=0,"",VLOOKUP($C16,'Control Sample Data'!$C$387:$M$770,11,FALSE)))</f>
        <v/>
      </c>
    </row>
    <row r="38" customHeight="1" spans="1:25">
      <c r="A38" s="128"/>
      <c r="B38" s="114" t="str">
        <f>IF(C17="","",VLOOKUP(C17,'Gene Table'!B$387:E$770,2,FALSE))</f>
        <v/>
      </c>
      <c r="C38" s="131" t="str">
        <f>IF('Choose Housekeeping Genes'!C17=0,"",'Choose Housekeeping Genes'!C17)</f>
        <v/>
      </c>
      <c r="D38" s="131" t="str">
        <f>IF($C17="","",IF(VLOOKUP($C17,'Test Sample Data'!$C$387:$M$770,2,FALSE)=0,"",VLOOKUP($C17,'Test Sample Data'!$C$387:$M$770,2,FALSE)))</f>
        <v/>
      </c>
      <c r="E38" s="131" t="str">
        <f>IF($C17="","",IF(VLOOKUP($C17,'Test Sample Data'!$C$387:$M$770,3,FALSE)=0,"",VLOOKUP($C17,'Test Sample Data'!$C$387:$M$770,3,FALSE)))</f>
        <v/>
      </c>
      <c r="F38" s="131" t="str">
        <f>IF($C17="","",IF(VLOOKUP($C17,'Test Sample Data'!$C$387:$M$770,4,FALSE)=0,"",VLOOKUP($C17,'Test Sample Data'!$C$387:$M$770,4,FALSE)))</f>
        <v/>
      </c>
      <c r="G38" s="131" t="str">
        <f>IF($C17="","",IF(VLOOKUP($C17,'Test Sample Data'!$C$387:$M$770,5,FALSE)=0,"",VLOOKUP($C17,'Test Sample Data'!$C$387:$M$770,5,FALSE)))</f>
        <v/>
      </c>
      <c r="H38" s="131" t="str">
        <f>IF($C17="","",IF(VLOOKUP($C17,'Test Sample Data'!$C$387:$M$770,6,FALSE)=0,"",VLOOKUP($C17,'Test Sample Data'!$C$387:$M$770,6,FALSE)))</f>
        <v/>
      </c>
      <c r="I38" s="131" t="str">
        <f>IF($C17="","",IF(VLOOKUP($C17,'Test Sample Data'!$C$387:$M$770,7,FALSE)=0,"",VLOOKUP($C17,'Test Sample Data'!$C$387:$M$770,7,FALSE)))</f>
        <v/>
      </c>
      <c r="J38" s="131" t="str">
        <f>IF($C17="","",IF(VLOOKUP($C17,'Test Sample Data'!$C$387:$M$770,8,FALSE)=0,"",VLOOKUP($C17,'Test Sample Data'!$C$387:$M$770,8,FALSE)))</f>
        <v/>
      </c>
      <c r="K38" s="131" t="str">
        <f>IF($C17="","",IF(VLOOKUP($C17,'Test Sample Data'!$C$387:$M$770,9,FALSE)=0,"",VLOOKUP($C17,'Test Sample Data'!$C$387:$M$770,9,FALSE)))</f>
        <v/>
      </c>
      <c r="L38" s="131" t="str">
        <f>IF($C17="","",IF(VLOOKUP($C17,'Test Sample Data'!$C$387:$M$770,10,FALSE)=0,"",VLOOKUP($C17,'Test Sample Data'!$C$387:$M$770,10,FALSE)))</f>
        <v/>
      </c>
      <c r="M38" s="131" t="str">
        <f>IF($C17="","",IF(VLOOKUP($C17,'Test Sample Data'!$C$387:$M$770,11,FALSE)=0,"",VLOOKUP($C17,'Test Sample Data'!$C$387:$M$770,11,FALSE)))</f>
        <v/>
      </c>
      <c r="N38" s="140" t="str">
        <f t="shared" ref="N38:N43" si="4">IF(B38=0,"",B38)</f>
        <v/>
      </c>
      <c r="O38" s="32" t="str">
        <f>IF('Choose Housekeeping Genes'!C38=0,"",'Choose Housekeeping Genes'!C38)</f>
        <v/>
      </c>
      <c r="P38" s="131" t="str">
        <f>IF(C17="","",IF(VLOOKUP($C17,'Control Sample Data'!$C$387:$M$770,2,FALSE)=0,"",VLOOKUP($C17,'Control Sample Data'!$C$387:$M$770,2,FALSE)))</f>
        <v/>
      </c>
      <c r="Q38" s="131" t="str">
        <f>IF(C17="","",IF(VLOOKUP($C17,'Control Sample Data'!$C$387:$M$770,3,FALSE)=0,"",VLOOKUP($C17,'Control Sample Data'!$C$387:$M$770,3,FALSE)))</f>
        <v/>
      </c>
      <c r="R38" s="131" t="str">
        <f>IF(C17="","",IF(VLOOKUP($C17,'Control Sample Data'!$C$387:$M$770,4,FALSE)=0,"",VLOOKUP($C17,'Control Sample Data'!$C$387:$M$770,4,FALSE)))</f>
        <v/>
      </c>
      <c r="S38" s="131" t="str">
        <f>IF(C17="","",IF(VLOOKUP($C17,'Control Sample Data'!$C$387:$M$770,5,FALSE)=0,"",VLOOKUP($C17,'Control Sample Data'!$C$387:$M$770,5,FALSE)))</f>
        <v/>
      </c>
      <c r="T38" s="131" t="str">
        <f>IF(C17="","",IF(VLOOKUP($C17,'Control Sample Data'!$C$387:$M$770,6,FALSE)=0,"",VLOOKUP($C17,'Control Sample Data'!$C$387:$M$770,6,FALSE)))</f>
        <v/>
      </c>
      <c r="U38" s="131" t="str">
        <f>IF(C17="","",IF(VLOOKUP($C17,'Control Sample Data'!$C$387:$M$770,7,FALSE)=0,"",VLOOKUP($C17,'Control Sample Data'!$C$387:$M$770,7,FALSE)))</f>
        <v/>
      </c>
      <c r="V38" s="131" t="str">
        <f>IF(C17="","",IF(VLOOKUP($C17,'Control Sample Data'!$C$387:$M$770,8,FALSE)=0,"",VLOOKUP($C17,'Control Sample Data'!$C$387:$M$770,8,FALSE)))</f>
        <v/>
      </c>
      <c r="W38" s="131" t="str">
        <f>IF(C17="","",IF(VLOOKUP($C17,'Control Sample Data'!$C$387:$M$770,9,FALSE)=0,"",VLOOKUP($C17,'Control Sample Data'!$C$387:$M$770,9,FALSE)))</f>
        <v/>
      </c>
      <c r="X38" s="131" t="str">
        <f>IF(C17="","",IF(VLOOKUP($C17,'Control Sample Data'!$C$387:$M$770,10,FALSE)=0,"",VLOOKUP($C17,'Control Sample Data'!$C$387:$M$770,10,FALSE)))</f>
        <v/>
      </c>
      <c r="Y38" s="131" t="str">
        <f>IF(C17="","",IF(VLOOKUP($C17,'Control Sample Data'!$C$387:$M$770,11,FALSE)=0,"",VLOOKUP($C17,'Control Sample Data'!$C$387:$M$770,11,FALSE)))</f>
        <v/>
      </c>
    </row>
    <row r="39" customHeight="1" spans="1:25">
      <c r="A39" s="128"/>
      <c r="B39" s="114" t="str">
        <f>IF(C18="","",VLOOKUP(C18,'Gene Table'!B$387:E$770,2,FALSE))</f>
        <v/>
      </c>
      <c r="C39" s="131" t="str">
        <f>IF('Choose Housekeeping Genes'!C18=0,"",'Choose Housekeeping Genes'!C18)</f>
        <v/>
      </c>
      <c r="D39" s="131" t="str">
        <f>IF($C18="","",IF(VLOOKUP($C18,'Test Sample Data'!$C$387:$M$770,2,FALSE)=0,"",VLOOKUP($C18,'Test Sample Data'!$C$387:$M$770,2,FALSE)))</f>
        <v/>
      </c>
      <c r="E39" s="131" t="str">
        <f>IF($C18="","",IF(VLOOKUP($C18,'Test Sample Data'!$C$387:$M$770,3,FALSE)=0,"",VLOOKUP($C18,'Test Sample Data'!$C$387:$M$770,3,FALSE)))</f>
        <v/>
      </c>
      <c r="F39" s="131" t="str">
        <f>IF($C18="","",IF(VLOOKUP($C18,'Test Sample Data'!$C$387:$M$770,4,FALSE)=0,"",VLOOKUP($C18,'Test Sample Data'!$C$387:$M$770,4,FALSE)))</f>
        <v/>
      </c>
      <c r="G39" s="131" t="str">
        <f>IF($C18="","",IF(VLOOKUP($C18,'Test Sample Data'!$C$387:$M$770,5,FALSE)=0,"",VLOOKUP($C18,'Test Sample Data'!$C$387:$M$770,5,FALSE)))</f>
        <v/>
      </c>
      <c r="H39" s="131" t="str">
        <f>IF($C18="","",IF(VLOOKUP($C18,'Test Sample Data'!$C$387:$M$770,6,FALSE)=0,"",VLOOKUP($C18,'Test Sample Data'!$C$387:$M$770,6,FALSE)))</f>
        <v/>
      </c>
      <c r="I39" s="131" t="str">
        <f>IF($C18="","",IF(VLOOKUP($C18,'Test Sample Data'!$C$387:$M$770,7,FALSE)=0,"",VLOOKUP($C18,'Test Sample Data'!$C$387:$M$770,7,FALSE)))</f>
        <v/>
      </c>
      <c r="J39" s="131" t="str">
        <f>IF($C18="","",IF(VLOOKUP($C18,'Test Sample Data'!$C$387:$M$770,8,FALSE)=0,"",VLOOKUP($C18,'Test Sample Data'!$C$387:$M$770,8,FALSE)))</f>
        <v/>
      </c>
      <c r="K39" s="131" t="str">
        <f>IF($C18="","",IF(VLOOKUP($C18,'Test Sample Data'!$C$387:$M$770,9,FALSE)=0,"",VLOOKUP($C18,'Test Sample Data'!$C$387:$M$770,9,FALSE)))</f>
        <v/>
      </c>
      <c r="L39" s="131" t="str">
        <f>IF($C18="","",IF(VLOOKUP($C18,'Test Sample Data'!$C$387:$M$770,10,FALSE)=0,"",VLOOKUP($C18,'Test Sample Data'!$C$387:$M$770,10,FALSE)))</f>
        <v/>
      </c>
      <c r="M39" s="131" t="str">
        <f>IF($C18="","",IF(VLOOKUP($C18,'Test Sample Data'!$C$387:$M$770,11,FALSE)=0,"",VLOOKUP($C18,'Test Sample Data'!$C$387:$M$770,11,FALSE)))</f>
        <v/>
      </c>
      <c r="N39" s="140" t="str">
        <f t="shared" si="4"/>
        <v/>
      </c>
      <c r="O39" s="32" t="str">
        <f>IF('Choose Housekeeping Genes'!C39=0,"",'Choose Housekeeping Genes'!C39)</f>
        <v/>
      </c>
      <c r="P39" s="131" t="str">
        <f>IF(C18="","",IF(VLOOKUP($C18,'Control Sample Data'!$C$387:$M$770,2,FALSE)=0,"",VLOOKUP($C18,'Control Sample Data'!$C$387:$M$770,2,FALSE)))</f>
        <v/>
      </c>
      <c r="Q39" s="131" t="str">
        <f>IF(C18="","",IF(VLOOKUP($C18,'Control Sample Data'!$C$387:$M$770,3,FALSE)=0,"",VLOOKUP($C18,'Control Sample Data'!$C$387:$M$770,3,FALSE)))</f>
        <v/>
      </c>
      <c r="R39" s="131" t="str">
        <f>IF(C18="","",IF(VLOOKUP($C18,'Control Sample Data'!$C$387:$M$770,4,FALSE)=0,"",VLOOKUP($C18,'Control Sample Data'!$C$387:$M$770,4,FALSE)))</f>
        <v/>
      </c>
      <c r="S39" s="131" t="str">
        <f>IF(C18="","",IF(VLOOKUP($C18,'Control Sample Data'!$C$387:$M$770,5,FALSE)=0,"",VLOOKUP($C18,'Control Sample Data'!$C$387:$M$770,5,FALSE)))</f>
        <v/>
      </c>
      <c r="T39" s="131" t="str">
        <f>IF(C18="","",IF(VLOOKUP($C18,'Control Sample Data'!$C$387:$M$770,6,FALSE)=0,"",VLOOKUP($C18,'Control Sample Data'!$C$387:$M$770,6,FALSE)))</f>
        <v/>
      </c>
      <c r="U39" s="131" t="str">
        <f>IF(C18="","",IF(VLOOKUP($C18,'Control Sample Data'!$C$387:$M$770,7,FALSE)=0,"",VLOOKUP($C18,'Control Sample Data'!$C$387:$M$770,7,FALSE)))</f>
        <v/>
      </c>
      <c r="V39" s="131" t="str">
        <f>IF(C18="","",IF(VLOOKUP($C18,'Control Sample Data'!$C$387:$M$770,8,FALSE)=0,"",VLOOKUP($C18,'Control Sample Data'!$C$387:$M$770,8,FALSE)))</f>
        <v/>
      </c>
      <c r="W39" s="131" t="str">
        <f>IF(C18="","",IF(VLOOKUP($C18,'Control Sample Data'!$C$387:$M$770,9,FALSE)=0,"",VLOOKUP($C18,'Control Sample Data'!$C$387:$M$770,9,FALSE)))</f>
        <v/>
      </c>
      <c r="X39" s="131" t="str">
        <f>IF(C18="","",IF(VLOOKUP($C18,'Control Sample Data'!$C$387:$M$770,10,FALSE)=0,"",VLOOKUP($C18,'Control Sample Data'!$C$387:$M$770,10,FALSE)))</f>
        <v/>
      </c>
      <c r="Y39" s="131" t="str">
        <f>IF(C18="","",IF(VLOOKUP($C18,'Control Sample Data'!$C$387:$M$770,11,FALSE)=0,"",VLOOKUP($C18,'Control Sample Data'!$C$387:$M$770,11,FALSE)))</f>
        <v/>
      </c>
    </row>
    <row r="40" customHeight="1" spans="1:25">
      <c r="A40" s="128"/>
      <c r="B40" s="114" t="str">
        <f>IF(C19="","",VLOOKUP(C19,'Gene Table'!B$387:E$770,2,FALSE))</f>
        <v/>
      </c>
      <c r="C40" s="131" t="str">
        <f>IF('Choose Housekeeping Genes'!C19=0,"",'Choose Housekeeping Genes'!C19)</f>
        <v/>
      </c>
      <c r="D40" s="131" t="str">
        <f>IF($C19="","",IF(VLOOKUP($C19,'Test Sample Data'!$C$387:$M$770,2,FALSE)=0,"",VLOOKUP($C19,'Test Sample Data'!$C$387:$M$770,2,FALSE)))</f>
        <v/>
      </c>
      <c r="E40" s="131" t="str">
        <f>IF($C19="","",IF(VLOOKUP($C19,'Test Sample Data'!$C$387:$M$770,3,FALSE)=0,"",VLOOKUP($C19,'Test Sample Data'!$C$387:$M$770,3,FALSE)))</f>
        <v/>
      </c>
      <c r="F40" s="131" t="str">
        <f>IF($C19="","",IF(VLOOKUP($C19,'Test Sample Data'!$C$387:$M$770,4,FALSE)=0,"",VLOOKUP($C19,'Test Sample Data'!$C$387:$M$770,4,FALSE)))</f>
        <v/>
      </c>
      <c r="G40" s="131" t="str">
        <f>IF($C19="","",IF(VLOOKUP($C19,'Test Sample Data'!$C$387:$M$770,5,FALSE)=0,"",VLOOKUP($C19,'Test Sample Data'!$C$387:$M$770,5,FALSE)))</f>
        <v/>
      </c>
      <c r="H40" s="131" t="str">
        <f>IF($C19="","",IF(VLOOKUP($C19,'Test Sample Data'!$C$387:$M$770,6,FALSE)=0,"",VLOOKUP($C19,'Test Sample Data'!$C$387:$M$770,6,FALSE)))</f>
        <v/>
      </c>
      <c r="I40" s="131" t="str">
        <f>IF($C19="","",IF(VLOOKUP($C19,'Test Sample Data'!$C$387:$M$770,7,FALSE)=0,"",VLOOKUP($C19,'Test Sample Data'!$C$387:$M$770,7,FALSE)))</f>
        <v/>
      </c>
      <c r="J40" s="131" t="str">
        <f>IF($C19="","",IF(VLOOKUP($C19,'Test Sample Data'!$C$387:$M$770,8,FALSE)=0,"",VLOOKUP($C19,'Test Sample Data'!$C$387:$M$770,8,FALSE)))</f>
        <v/>
      </c>
      <c r="K40" s="131" t="str">
        <f>IF($C19="","",IF(VLOOKUP($C19,'Test Sample Data'!$C$387:$M$770,9,FALSE)=0,"",VLOOKUP($C19,'Test Sample Data'!$C$387:$M$770,9,FALSE)))</f>
        <v/>
      </c>
      <c r="L40" s="131" t="str">
        <f>IF($C19="","",IF(VLOOKUP($C19,'Test Sample Data'!$C$387:$M$770,10,FALSE)=0,"",VLOOKUP($C19,'Test Sample Data'!$C$387:$M$770,10,FALSE)))</f>
        <v/>
      </c>
      <c r="M40" s="131" t="str">
        <f>IF($C19="","",IF(VLOOKUP($C19,'Test Sample Data'!$C$387:$M$770,11,FALSE)=0,"",VLOOKUP($C19,'Test Sample Data'!$C$387:$M$770,11,FALSE)))</f>
        <v/>
      </c>
      <c r="N40" s="140" t="str">
        <f t="shared" si="4"/>
        <v/>
      </c>
      <c r="O40" s="32" t="str">
        <f>IF('Choose Housekeeping Genes'!C40=0,"",'Choose Housekeeping Genes'!C40)</f>
        <v/>
      </c>
      <c r="P40" s="131" t="str">
        <f>IF(C19="","",IF(VLOOKUP($C19,'Control Sample Data'!$C$387:$M$770,2,FALSE)=0,"",VLOOKUP($C19,'Control Sample Data'!$C$387:$M$770,2,FALSE)))</f>
        <v/>
      </c>
      <c r="Q40" s="131" t="str">
        <f>IF(C19="","",IF(VLOOKUP($C19,'Control Sample Data'!$C$387:$M$770,3,FALSE)=0,"",VLOOKUP($C19,'Control Sample Data'!$C$387:$M$770,3,FALSE)))</f>
        <v/>
      </c>
      <c r="R40" s="131" t="str">
        <f>IF(C19="","",IF(VLOOKUP($C19,'Control Sample Data'!$C$387:$M$770,4,FALSE)=0,"",VLOOKUP($C19,'Control Sample Data'!$C$387:$M$770,4,FALSE)))</f>
        <v/>
      </c>
      <c r="S40" s="131" t="str">
        <f>IF(C19="","",IF(VLOOKUP($C19,'Control Sample Data'!$C$387:$M$770,5,FALSE)=0,"",VLOOKUP($C19,'Control Sample Data'!$C$387:$M$770,5,FALSE)))</f>
        <v/>
      </c>
      <c r="T40" s="131" t="str">
        <f>IF(C19="","",IF(VLOOKUP($C19,'Control Sample Data'!$C$387:$M$770,6,FALSE)=0,"",VLOOKUP($C19,'Control Sample Data'!$C$387:$M$770,6,FALSE)))</f>
        <v/>
      </c>
      <c r="U40" s="131" t="str">
        <f>IF(C19="","",IF(VLOOKUP($C19,'Control Sample Data'!$C$387:$M$770,7,FALSE)=0,"",VLOOKUP($C19,'Control Sample Data'!$C$387:$M$770,7,FALSE)))</f>
        <v/>
      </c>
      <c r="V40" s="131" t="str">
        <f>IF(C19="","",IF(VLOOKUP($C19,'Control Sample Data'!$C$387:$M$770,8,FALSE)=0,"",VLOOKUP($C19,'Control Sample Data'!$C$387:$M$770,8,FALSE)))</f>
        <v/>
      </c>
      <c r="W40" s="131" t="str">
        <f>IF(C19="","",IF(VLOOKUP($C19,'Control Sample Data'!$C$387:$M$770,9,FALSE)=0,"",VLOOKUP($C19,'Control Sample Data'!$C$387:$M$770,9,FALSE)))</f>
        <v/>
      </c>
      <c r="X40" s="131" t="str">
        <f>IF(C19="","",IF(VLOOKUP($C19,'Control Sample Data'!$C$387:$M$770,10,FALSE)=0,"",VLOOKUP($C19,'Control Sample Data'!$C$387:$M$770,10,FALSE)))</f>
        <v/>
      </c>
      <c r="Y40" s="131" t="str">
        <f>IF(C19="","",IF(VLOOKUP($C19,'Control Sample Data'!$C$387:$M$770,11,FALSE)=0,"",VLOOKUP($C19,'Control Sample Data'!$C$387:$M$770,11,FALSE)))</f>
        <v/>
      </c>
    </row>
    <row r="41" customHeight="1" spans="1:25">
      <c r="A41" s="128"/>
      <c r="B41" s="114" t="str">
        <f>IF(C20="","",VLOOKUP(C20,'Gene Table'!B$387:E$770,2,FALSE))</f>
        <v/>
      </c>
      <c r="C41" s="131" t="str">
        <f>IF('Choose Housekeeping Genes'!C20=0,"",'Choose Housekeeping Genes'!C20)</f>
        <v/>
      </c>
      <c r="D41" s="131" t="str">
        <f>IF($C20="","",IF(VLOOKUP($C20,'Test Sample Data'!$C$387:$M$770,2,FALSE)=0,"",VLOOKUP($C20,'Test Sample Data'!$C$387:$M$770,2,FALSE)))</f>
        <v/>
      </c>
      <c r="E41" s="131" t="str">
        <f>IF($C20="","",IF(VLOOKUP($C20,'Test Sample Data'!$C$387:$M$770,3,FALSE)=0,"",VLOOKUP($C20,'Test Sample Data'!$C$387:$M$770,3,FALSE)))</f>
        <v/>
      </c>
      <c r="F41" s="131" t="str">
        <f>IF($C20="","",IF(VLOOKUP($C20,'Test Sample Data'!$C$387:$M$770,4,FALSE)=0,"",VLOOKUP($C20,'Test Sample Data'!$C$387:$M$770,4,FALSE)))</f>
        <v/>
      </c>
      <c r="G41" s="131" t="str">
        <f>IF($C20="","",IF(VLOOKUP($C20,'Test Sample Data'!$C$387:$M$770,5,FALSE)=0,"",VLOOKUP($C20,'Test Sample Data'!$C$387:$M$770,5,FALSE)))</f>
        <v/>
      </c>
      <c r="H41" s="131" t="str">
        <f>IF($C20="","",IF(VLOOKUP($C20,'Test Sample Data'!$C$387:$M$770,6,FALSE)=0,"",VLOOKUP($C20,'Test Sample Data'!$C$387:$M$770,6,FALSE)))</f>
        <v/>
      </c>
      <c r="I41" s="131" t="str">
        <f>IF($C20="","",IF(VLOOKUP($C20,'Test Sample Data'!$C$387:$M$770,7,FALSE)=0,"",VLOOKUP($C20,'Test Sample Data'!$C$387:$M$770,7,FALSE)))</f>
        <v/>
      </c>
      <c r="J41" s="131" t="str">
        <f>IF($C20="","",IF(VLOOKUP($C20,'Test Sample Data'!$C$387:$M$770,8,FALSE)=0,"",VLOOKUP($C20,'Test Sample Data'!$C$387:$M$770,8,FALSE)))</f>
        <v/>
      </c>
      <c r="K41" s="131" t="str">
        <f>IF($C20="","",IF(VLOOKUP($C20,'Test Sample Data'!$C$387:$M$770,9,FALSE)=0,"",VLOOKUP($C20,'Test Sample Data'!$C$387:$M$770,9,FALSE)))</f>
        <v/>
      </c>
      <c r="L41" s="131" t="str">
        <f>IF($C20="","",IF(VLOOKUP($C20,'Test Sample Data'!$C$387:$M$770,10,FALSE)=0,"",VLOOKUP($C20,'Test Sample Data'!$C$387:$M$770,10,FALSE)))</f>
        <v/>
      </c>
      <c r="M41" s="131" t="str">
        <f>IF($C20="","",IF(VLOOKUP($C20,'Test Sample Data'!$C$387:$M$770,11,FALSE)=0,"",VLOOKUP($C20,'Test Sample Data'!$C$387:$M$770,11,FALSE)))</f>
        <v/>
      </c>
      <c r="N41" s="140" t="str">
        <f t="shared" si="4"/>
        <v/>
      </c>
      <c r="O41" s="32" t="str">
        <f>IF('Choose Housekeeping Genes'!C41=0,"",'Choose Housekeeping Genes'!C41)</f>
        <v/>
      </c>
      <c r="P41" s="131" t="str">
        <f>IF(C20="","",IF(VLOOKUP($C20,'Control Sample Data'!$C$387:$M$770,2,FALSE)=0,"",VLOOKUP($C20,'Control Sample Data'!$C$387:$M$770,2,FALSE)))</f>
        <v/>
      </c>
      <c r="Q41" s="131" t="str">
        <f>IF(C20="","",IF(VLOOKUP($C20,'Control Sample Data'!$C$387:$M$770,3,FALSE)=0,"",VLOOKUP($C20,'Control Sample Data'!$C$387:$M$770,3,FALSE)))</f>
        <v/>
      </c>
      <c r="R41" s="131" t="str">
        <f>IF(C20="","",IF(VLOOKUP($C20,'Control Sample Data'!$C$387:$M$770,4,FALSE)=0,"",VLOOKUP($C20,'Control Sample Data'!$C$387:$M$770,4,FALSE)))</f>
        <v/>
      </c>
      <c r="S41" s="131" t="str">
        <f>IF(C20="","",IF(VLOOKUP($C20,'Control Sample Data'!$C$387:$M$770,5,FALSE)=0,"",VLOOKUP($C20,'Control Sample Data'!$C$387:$M$770,5,FALSE)))</f>
        <v/>
      </c>
      <c r="T41" s="131" t="str">
        <f>IF(C20="","",IF(VLOOKUP($C20,'Control Sample Data'!$C$387:$M$770,6,FALSE)=0,"",VLOOKUP($C20,'Control Sample Data'!$C$387:$M$770,6,FALSE)))</f>
        <v/>
      </c>
      <c r="U41" s="131" t="str">
        <f>IF(C20="","",IF(VLOOKUP($C20,'Control Sample Data'!$C$387:$M$770,7,FALSE)=0,"",VLOOKUP($C20,'Control Sample Data'!$C$387:$M$770,7,FALSE)))</f>
        <v/>
      </c>
      <c r="V41" s="131" t="str">
        <f>IF(C20="","",IF(VLOOKUP($C20,'Control Sample Data'!$C$387:$M$770,8,FALSE)=0,"",VLOOKUP($C20,'Control Sample Data'!$C$387:$M$770,8,FALSE)))</f>
        <v/>
      </c>
      <c r="W41" s="131" t="str">
        <f>IF(C20="","",IF(VLOOKUP($C20,'Control Sample Data'!$C$387:$M$770,9,FALSE)=0,"",VLOOKUP($C20,'Control Sample Data'!$C$387:$M$770,9,FALSE)))</f>
        <v/>
      </c>
      <c r="X41" s="131" t="str">
        <f>IF(C20="","",IF(VLOOKUP($C20,'Control Sample Data'!$C$387:$M$770,10,FALSE)=0,"",VLOOKUP($C20,'Control Sample Data'!$C$387:$M$770,10,FALSE)))</f>
        <v/>
      </c>
      <c r="Y41" s="131" t="str">
        <f>IF(C20="","",IF(VLOOKUP($C20,'Control Sample Data'!$C$387:$M$770,11,FALSE)=0,"",VLOOKUP($C20,'Control Sample Data'!$C$387:$M$770,11,FALSE)))</f>
        <v/>
      </c>
    </row>
    <row r="42" customHeight="1" spans="1:25">
      <c r="A42" s="128"/>
      <c r="B42" s="114" t="str">
        <f>IF(C21="","",VLOOKUP(C21,'Gene Table'!B$387:E$770,2,FALSE))</f>
        <v/>
      </c>
      <c r="C42" s="131" t="str">
        <f>IF('Choose Housekeeping Genes'!C21=0,"",'Choose Housekeeping Genes'!C21)</f>
        <v/>
      </c>
      <c r="D42" s="131" t="str">
        <f>IF($C21="","",IF(VLOOKUP($C21,'Test Sample Data'!$C$387:$M$770,2,FALSE)=0,"",VLOOKUP($C21,'Test Sample Data'!$C$387:$M$770,2,FALSE)))</f>
        <v/>
      </c>
      <c r="E42" s="131" t="str">
        <f>IF($C21="","",IF(VLOOKUP($C21,'Test Sample Data'!$C$387:$M$770,3,FALSE)=0,"",VLOOKUP($C21,'Test Sample Data'!$C$387:$M$770,3,FALSE)))</f>
        <v/>
      </c>
      <c r="F42" s="131" t="str">
        <f>IF($C21="","",IF(VLOOKUP($C21,'Test Sample Data'!$C$387:$M$770,4,FALSE)=0,"",VLOOKUP($C21,'Test Sample Data'!$C$387:$M$770,4,FALSE)))</f>
        <v/>
      </c>
      <c r="G42" s="131" t="str">
        <f>IF($C21="","",IF(VLOOKUP($C21,'Test Sample Data'!$C$387:$M$770,5,FALSE)=0,"",VLOOKUP($C21,'Test Sample Data'!$C$387:$M$770,5,FALSE)))</f>
        <v/>
      </c>
      <c r="H42" s="131" t="str">
        <f>IF($C21="","",IF(VLOOKUP($C21,'Test Sample Data'!$C$387:$M$770,6,FALSE)=0,"",VLOOKUP($C21,'Test Sample Data'!$C$387:$M$770,6,FALSE)))</f>
        <v/>
      </c>
      <c r="I42" s="131" t="str">
        <f>IF($C21="","",IF(VLOOKUP($C21,'Test Sample Data'!$C$387:$M$770,7,FALSE)=0,"",VLOOKUP($C21,'Test Sample Data'!$C$387:$M$770,7,FALSE)))</f>
        <v/>
      </c>
      <c r="J42" s="131" t="str">
        <f>IF($C21="","",IF(VLOOKUP($C21,'Test Sample Data'!$C$387:$M$770,8,FALSE)=0,"",VLOOKUP($C21,'Test Sample Data'!$C$387:$M$770,8,FALSE)))</f>
        <v/>
      </c>
      <c r="K42" s="131" t="str">
        <f>IF($C21="","",IF(VLOOKUP($C21,'Test Sample Data'!$C$387:$M$770,9,FALSE)=0,"",VLOOKUP($C21,'Test Sample Data'!$C$387:$M$770,9,FALSE)))</f>
        <v/>
      </c>
      <c r="L42" s="131" t="str">
        <f>IF($C21="","",IF(VLOOKUP($C21,'Test Sample Data'!$C$387:$M$770,10,FALSE)=0,"",VLOOKUP($C21,'Test Sample Data'!$C$387:$M$770,10,FALSE)))</f>
        <v/>
      </c>
      <c r="M42" s="131" t="str">
        <f>IF($C21="","",IF(VLOOKUP($C21,'Test Sample Data'!$C$387:$M$770,11,FALSE)=0,"",VLOOKUP($C21,'Test Sample Data'!$C$387:$M$770,11,FALSE)))</f>
        <v/>
      </c>
      <c r="N42" s="140" t="str">
        <f t="shared" si="4"/>
        <v/>
      </c>
      <c r="O42" s="32" t="str">
        <f>IF('Choose Housekeeping Genes'!C42=0,"",'Choose Housekeeping Genes'!C42)</f>
        <v/>
      </c>
      <c r="P42" s="131" t="str">
        <f>IF(C21="","",IF(VLOOKUP($C21,'Control Sample Data'!$C$387:$M$770,2,FALSE)=0,"",VLOOKUP($C21,'Control Sample Data'!$C$387:$M$770,2,FALSE)))</f>
        <v/>
      </c>
      <c r="Q42" s="131" t="str">
        <f>IF(C21="","",IF(VLOOKUP($C21,'Control Sample Data'!$C$387:$M$770,3,FALSE)=0,"",VLOOKUP($C21,'Control Sample Data'!$C$387:$M$770,3,FALSE)))</f>
        <v/>
      </c>
      <c r="R42" s="131" t="str">
        <f>IF(C21="","",IF(VLOOKUP($C21,'Control Sample Data'!$C$387:$M$770,4,FALSE)=0,"",VLOOKUP($C21,'Control Sample Data'!$C$387:$M$770,4,FALSE)))</f>
        <v/>
      </c>
      <c r="S42" s="131" t="str">
        <f>IF(C21="","",IF(VLOOKUP($C21,'Control Sample Data'!$C$387:$M$770,5,FALSE)=0,"",VLOOKUP($C21,'Control Sample Data'!$C$387:$M$770,5,FALSE)))</f>
        <v/>
      </c>
      <c r="T42" s="131" t="str">
        <f>IF(C21="","",IF(VLOOKUP($C21,'Control Sample Data'!$C$387:$M$770,6,FALSE)=0,"",VLOOKUP($C21,'Control Sample Data'!$C$387:$M$770,6,FALSE)))</f>
        <v/>
      </c>
      <c r="U42" s="131" t="str">
        <f>IF(C21="","",IF(VLOOKUP($C21,'Control Sample Data'!$C$387:$M$770,7,FALSE)=0,"",VLOOKUP($C21,'Control Sample Data'!$C$387:$M$770,7,FALSE)))</f>
        <v/>
      </c>
      <c r="V42" s="131" t="str">
        <f>IF(C21="","",IF(VLOOKUP($C21,'Control Sample Data'!$C$387:$M$770,8,FALSE)=0,"",VLOOKUP($C21,'Control Sample Data'!$C$387:$M$770,8,FALSE)))</f>
        <v/>
      </c>
      <c r="W42" s="131" t="str">
        <f>IF(C21="","",IF(VLOOKUP($C21,'Control Sample Data'!$C$387:$M$770,9,FALSE)=0,"",VLOOKUP($C21,'Control Sample Data'!$C$387:$M$770,9,FALSE)))</f>
        <v/>
      </c>
      <c r="X42" s="131" t="str">
        <f>IF(C21="","",IF(VLOOKUP($C21,'Control Sample Data'!$C$387:$M$770,10,FALSE)=0,"",VLOOKUP($C21,'Control Sample Data'!$C$387:$M$770,10,FALSE)))</f>
        <v/>
      </c>
      <c r="Y42" s="131" t="str">
        <f>IF(C21="","",IF(VLOOKUP($C21,'Control Sample Data'!$C$387:$M$770,11,FALSE)=0,"",VLOOKUP($C21,'Control Sample Data'!$C$387:$M$770,11,FALSE)))</f>
        <v/>
      </c>
    </row>
    <row r="43" customHeight="1" spans="1:25">
      <c r="A43" s="128"/>
      <c r="B43" s="114" t="str">
        <f>IF(C22="","",VLOOKUP(C22,'Gene Table'!B$387:E$770,2,FALSE))</f>
        <v/>
      </c>
      <c r="C43" s="131" t="str">
        <f>IF('Choose Housekeeping Genes'!C22=0,"",'Choose Housekeeping Genes'!C22)</f>
        <v/>
      </c>
      <c r="D43" s="131" t="str">
        <f>IF($C22="","",IF(VLOOKUP($C22,'Test Sample Data'!$C$387:$M$770,2,FALSE)=0,"",VLOOKUP($C22,'Test Sample Data'!$C$387:$M$770,2,FALSE)))</f>
        <v/>
      </c>
      <c r="E43" s="131" t="str">
        <f>IF($C22="","",IF(VLOOKUP($C22,'Test Sample Data'!$C$387:$M$770,3,FALSE)=0,"",VLOOKUP($C22,'Test Sample Data'!$C$387:$M$770,3,FALSE)))</f>
        <v/>
      </c>
      <c r="F43" s="131" t="str">
        <f>IF($C22="","",IF(VLOOKUP($C22,'Test Sample Data'!$C$387:$M$770,4,FALSE)=0,"",VLOOKUP($C22,'Test Sample Data'!$C$387:$M$770,4,FALSE)))</f>
        <v/>
      </c>
      <c r="G43" s="131" t="str">
        <f>IF($C22="","",IF(VLOOKUP($C22,'Test Sample Data'!$C$387:$M$770,5,FALSE)=0,"",VLOOKUP($C22,'Test Sample Data'!$C$387:$M$770,5,FALSE)))</f>
        <v/>
      </c>
      <c r="H43" s="131" t="str">
        <f>IF($C22="","",IF(VLOOKUP($C22,'Test Sample Data'!$C$387:$M$770,6,FALSE)=0,"",VLOOKUP($C22,'Test Sample Data'!$C$387:$M$770,6,FALSE)))</f>
        <v/>
      </c>
      <c r="I43" s="131" t="str">
        <f>IF($C22="","",IF(VLOOKUP($C22,'Test Sample Data'!$C$387:$M$770,7,FALSE)=0,"",VLOOKUP($C22,'Test Sample Data'!$C$387:$M$770,7,FALSE)))</f>
        <v/>
      </c>
      <c r="J43" s="131" t="str">
        <f>IF($C22="","",IF(VLOOKUP($C22,'Test Sample Data'!$C$387:$M$770,8,FALSE)=0,"",VLOOKUP($C22,'Test Sample Data'!$C$387:$M$770,8,FALSE)))</f>
        <v/>
      </c>
      <c r="K43" s="131" t="str">
        <f>IF($C22="","",IF(VLOOKUP($C22,'Test Sample Data'!$C$387:$M$770,9,FALSE)=0,"",VLOOKUP($C22,'Test Sample Data'!$C$387:$M$770,9,FALSE)))</f>
        <v/>
      </c>
      <c r="L43" s="131" t="str">
        <f>IF($C22="","",IF(VLOOKUP($C22,'Test Sample Data'!$C$387:$M$770,10,FALSE)=0,"",VLOOKUP($C22,'Test Sample Data'!$C$387:$M$770,10,FALSE)))</f>
        <v/>
      </c>
      <c r="M43" s="131" t="str">
        <f>IF($C22="","",IF(VLOOKUP($C22,'Test Sample Data'!$C$387:$M$770,11,FALSE)=0,"",VLOOKUP($C22,'Test Sample Data'!$C$387:$M$770,11,FALSE)))</f>
        <v/>
      </c>
      <c r="N43" s="140" t="str">
        <f t="shared" si="4"/>
        <v/>
      </c>
      <c r="O43" s="32" t="str">
        <f>IF('Choose Housekeeping Genes'!C43=0,"",'Choose Housekeeping Genes'!C43)</f>
        <v/>
      </c>
      <c r="P43" s="131" t="str">
        <f>IF(C22="","",IF(VLOOKUP($C22,'Control Sample Data'!$C$387:$M$770,2,FALSE)=0,"",VLOOKUP($C22,'Control Sample Data'!$C$387:$M$770,2,FALSE)))</f>
        <v/>
      </c>
      <c r="Q43" s="131" t="str">
        <f>IF(C22="","",IF(VLOOKUP($C22,'Control Sample Data'!$C$387:$M$770,3,FALSE)=0,"",VLOOKUP($C22,'Control Sample Data'!$C$387:$M$770,3,FALSE)))</f>
        <v/>
      </c>
      <c r="R43" s="131" t="str">
        <f>IF(C22="","",IF(VLOOKUP($C22,'Control Sample Data'!$C$387:$M$770,4,FALSE)=0,"",VLOOKUP($C22,'Control Sample Data'!$C$387:$M$770,4,FALSE)))</f>
        <v/>
      </c>
      <c r="S43" s="131" t="str">
        <f>IF(C22="","",IF(VLOOKUP($C22,'Control Sample Data'!$C$387:$M$770,5,FALSE)=0,"",VLOOKUP($C22,'Control Sample Data'!$C$387:$M$770,5,FALSE)))</f>
        <v/>
      </c>
      <c r="T43" s="131" t="str">
        <f>IF(C22="","",IF(VLOOKUP($C22,'Control Sample Data'!$C$387:$M$770,6,FALSE)=0,"",VLOOKUP($C22,'Control Sample Data'!$C$387:$M$770,6,FALSE)))</f>
        <v/>
      </c>
      <c r="U43" s="131" t="str">
        <f>IF(C22="","",IF(VLOOKUP($C22,'Control Sample Data'!$C$387:$M$770,7,FALSE)=0,"",VLOOKUP($C22,'Control Sample Data'!$C$387:$M$770,7,FALSE)))</f>
        <v/>
      </c>
      <c r="V43" s="131" t="str">
        <f>IF(C22="","",IF(VLOOKUP($C22,'Control Sample Data'!$C$387:$M$770,8,FALSE)=0,"",VLOOKUP($C22,'Control Sample Data'!$C$387:$M$770,8,FALSE)))</f>
        <v/>
      </c>
      <c r="W43" s="131" t="str">
        <f>IF(C22="","",IF(VLOOKUP($C22,'Control Sample Data'!$C$387:$M$770,9,FALSE)=0,"",VLOOKUP($C22,'Control Sample Data'!$C$387:$M$770,9,FALSE)))</f>
        <v/>
      </c>
      <c r="X43" s="131" t="str">
        <f>IF(C22="","",IF(VLOOKUP($C22,'Control Sample Data'!$C$387:$M$770,10,FALSE)=0,"",VLOOKUP($C22,'Control Sample Data'!$C$387:$M$770,10,FALSE)))</f>
        <v/>
      </c>
      <c r="Y43" s="131" t="str">
        <f>IF(C22="","",IF(VLOOKUP($C22,'Control Sample Data'!$C$387:$M$770,11,FALSE)=0,"",VLOOKUP($C22,'Control Sample Data'!$C$387:$M$770,11,FALSE)))</f>
        <v/>
      </c>
    </row>
    <row r="44" customHeight="1" spans="1:25">
      <c r="A44" s="128"/>
      <c r="B44" s="132" t="s">
        <v>5541</v>
      </c>
      <c r="C44" s="133"/>
      <c r="D44" s="134" t="str">
        <f>IF(ISERROR(AVERAGE(D24:D43)),"",AVERAGE(D24:D43))</f>
        <v/>
      </c>
      <c r="E44" s="134" t="str">
        <f t="shared" ref="E44:M44" si="5">IF(ISERROR(AVERAGE(E24:E43)),"",AVERAGE(E24:E43))</f>
        <v/>
      </c>
      <c r="F44" s="134" t="str">
        <f t="shared" si="5"/>
        <v/>
      </c>
      <c r="G44" s="134" t="str">
        <f t="shared" si="5"/>
        <v/>
      </c>
      <c r="H44" s="134" t="str">
        <f t="shared" si="5"/>
        <v/>
      </c>
      <c r="I44" s="134" t="str">
        <f t="shared" si="5"/>
        <v/>
      </c>
      <c r="J44" s="134" t="str">
        <f t="shared" si="5"/>
        <v/>
      </c>
      <c r="K44" s="134" t="str">
        <f t="shared" si="5"/>
        <v/>
      </c>
      <c r="L44" s="134" t="str">
        <f t="shared" si="5"/>
        <v/>
      </c>
      <c r="M44" s="141" t="str">
        <f t="shared" si="5"/>
        <v/>
      </c>
      <c r="N44" s="132" t="s">
        <v>5541</v>
      </c>
      <c r="O44" s="133"/>
      <c r="P44" s="134" t="str">
        <f>IF(ISERROR(AVERAGE(P24:P43)),"",AVERAGE(P24:P43))</f>
        <v/>
      </c>
      <c r="Q44" s="134" t="str">
        <f t="shared" ref="Q44:Y44" si="6">IF(ISERROR(AVERAGE(Q24:Q43)),"",AVERAGE(Q24:Q43))</f>
        <v/>
      </c>
      <c r="R44" s="134" t="str">
        <f t="shared" si="6"/>
        <v/>
      </c>
      <c r="S44" s="134" t="str">
        <f t="shared" si="6"/>
        <v/>
      </c>
      <c r="T44" s="134" t="str">
        <f t="shared" si="6"/>
        <v/>
      </c>
      <c r="U44" s="134" t="str">
        <f t="shared" si="6"/>
        <v/>
      </c>
      <c r="V44" s="134" t="str">
        <f t="shared" si="6"/>
        <v/>
      </c>
      <c r="W44" s="134" t="str">
        <f t="shared" si="6"/>
        <v/>
      </c>
      <c r="X44" s="134" t="str">
        <f t="shared" si="6"/>
        <v/>
      </c>
      <c r="Y44" s="141" t="str">
        <f t="shared" si="6"/>
        <v/>
      </c>
    </row>
    <row r="45" customHeight="1" spans="1:25">
      <c r="A45" s="128" t="s">
        <v>2575</v>
      </c>
      <c r="B45" s="135" t="str">
        <f>IF(C3="","",VLOOKUP(C3,'Gene Table'!B$771:E$1154,2,FALSE))</f>
        <v>HmiRQP9001</v>
      </c>
      <c r="C45" s="135" t="str">
        <f>IF('Choose Housekeeping Genes'!C3=0,"",'Choose Housekeeping Genes'!C3)</f>
        <v>P05</v>
      </c>
      <c r="D45" s="136" t="str">
        <f>IF($C3="","",IF(VLOOKUP($C3,'Test Sample Data'!$C$771:$M$1154,2,FALSE)=0,"",VLOOKUP($C3,'Test Sample Data'!$C$771:$M$1154,2,FALSE)))</f>
        <v/>
      </c>
      <c r="E45" s="136" t="str">
        <f>IF($C3="","",IF(VLOOKUP($C3,'Test Sample Data'!$C$771:$M$1154,3,FALSE)=0,"",VLOOKUP($C3,'Test Sample Data'!$C$771:$M$1154,3,FALSE)))</f>
        <v/>
      </c>
      <c r="F45" s="136" t="str">
        <f>IF($C3="","",IF(VLOOKUP($C3,'Test Sample Data'!$C$771:$M$1154,4,FALSE)=0,"",VLOOKUP($C3,'Test Sample Data'!$C$771:$M$1154,4,FALSE)))</f>
        <v/>
      </c>
      <c r="G45" s="136" t="str">
        <f>IF($C3="","",IF(VLOOKUP($C3,'Test Sample Data'!$C$771:$M$1154,5,FALSE)=0,"",VLOOKUP($C3,'Test Sample Data'!$C$771:$M$1154,5,FALSE)))</f>
        <v/>
      </c>
      <c r="H45" s="136" t="str">
        <f>IF($C3="","",IF(VLOOKUP($C3,'Test Sample Data'!$C$771:$M$1154,6,FALSE)=0,"",VLOOKUP($C3,'Test Sample Data'!$C$771:$M$1154,6,FALSE)))</f>
        <v/>
      </c>
      <c r="I45" s="136" t="str">
        <f>IF($C3="","",IF(VLOOKUP($C3,'Test Sample Data'!$C$771:$M$1154,7,FALSE)=0,"",VLOOKUP($C3,'Test Sample Data'!$C$771:$M$1154,7,FALSE)))</f>
        <v/>
      </c>
      <c r="J45" s="136" t="str">
        <f>IF($C3="","",IF(VLOOKUP($C3,'Test Sample Data'!$C$771:$M$1154,8,FALSE)=0,"",VLOOKUP($C3,'Test Sample Data'!$C$771:$M$1154,8,FALSE)))</f>
        <v/>
      </c>
      <c r="K45" s="136" t="str">
        <f>IF($C3="","",IF(VLOOKUP($C3,'Test Sample Data'!$C$771:$M$1154,9,FALSE)=0,"",VLOOKUP($C3,'Test Sample Data'!$C$771:$M$1154,9,FALSE)))</f>
        <v/>
      </c>
      <c r="L45" s="136" t="str">
        <f>IF($C3="","",IF(VLOOKUP($C3,'Test Sample Data'!$C$771:$M$1154,10,FALSE)=0,"",VLOOKUP($C3,'Test Sample Data'!$C$771:$M$1154,10,FALSE)))</f>
        <v/>
      </c>
      <c r="M45" s="136" t="str">
        <f>IF($C3="","",IF(VLOOKUP($C3,'Test Sample Data'!$C$771:$M$1154,11,FALSE)=0,"",VLOOKUP($C3,'Test Sample Data'!$C$771:$M$1154,11,FALSE)))</f>
        <v/>
      </c>
      <c r="N45" s="142" t="str">
        <f>IF(B45=0,"",B45)</f>
        <v>HmiRQP9001</v>
      </c>
      <c r="O45" s="143" t="str">
        <f>IF('Choose Housekeeping Genes'!C45=0,"",'Choose Housekeeping Genes'!C45)</f>
        <v>P05</v>
      </c>
      <c r="P45" s="136" t="str">
        <f>IF($C3="","",IF(VLOOKUP($C3,'Control Sample Data'!$C$771:$M$1154,2,FALSE)=0,"",VLOOKUP($C3,'Control Sample Data'!$C$771:$M$1154,2,FALSE)))</f>
        <v/>
      </c>
      <c r="Q45" s="136" t="str">
        <f>IF($C3="","",IF(VLOOKUP($C3,'Control Sample Data'!$C$771:$M$1154,3,FALSE)=0,"",VLOOKUP($C3,'Control Sample Data'!$C$771:$M$1154,3,FALSE)))</f>
        <v/>
      </c>
      <c r="R45" s="136" t="str">
        <f>IF($C3="","",IF(VLOOKUP($C3,'Control Sample Data'!$C$771:$M$1154,4,FALSE)=0,"",VLOOKUP($C3,'Control Sample Data'!$C$771:$M$1154,4,FALSE)))</f>
        <v/>
      </c>
      <c r="S45" s="136" t="str">
        <f>IF($C3="","",IF(VLOOKUP($C3,'Control Sample Data'!$C$771:$M$1154,5,FALSE)=0,"",VLOOKUP($C3,'Control Sample Data'!$C$771:$M$1154,5,FALSE)))</f>
        <v/>
      </c>
      <c r="T45" s="136" t="str">
        <f>IF($C3="","",IF(VLOOKUP($C3,'Control Sample Data'!$C$771:$M$1154,6,FALSE)=0,"",VLOOKUP($C3,'Control Sample Data'!$C$771:$M$1154,6,FALSE)))</f>
        <v/>
      </c>
      <c r="U45" s="136" t="str">
        <f>IF($C3="","",IF(VLOOKUP($C3,'Control Sample Data'!$C$771:$M$1154,7,FALSE)=0,"",VLOOKUP($C3,'Control Sample Data'!$C$771:$M$1154,7,FALSE)))</f>
        <v/>
      </c>
      <c r="V45" s="136" t="str">
        <f>IF($C3="","",IF(VLOOKUP($C3,'Control Sample Data'!$C$771:$M$1154,8,FALSE)=0,"",VLOOKUP($C3,'Control Sample Data'!$C$771:$M$1154,8,FALSE)))</f>
        <v/>
      </c>
      <c r="W45" s="136" t="str">
        <f>IF($C3="","",IF(VLOOKUP($C3,'Control Sample Data'!$C$771:$M$1154,9,FALSE)=0,"",VLOOKUP($C3,'Control Sample Data'!$C$771:$M$1154,9,FALSE)))</f>
        <v/>
      </c>
      <c r="X45" s="136" t="str">
        <f>IF($C3="","",IF(VLOOKUP($C3,'Control Sample Data'!$C$771:$M$1154,10,FALSE)=0,"",VLOOKUP($C3,'Control Sample Data'!$C$771:$M$1154,10,FALSE)))</f>
        <v/>
      </c>
      <c r="Y45" s="136" t="str">
        <f>IF($C3="","",IF(VLOOKUP($C3,'Control Sample Data'!$C$771:$M$1154,11,FALSE)=0,"",VLOOKUP($C3,'Control Sample Data'!$C$771:$M$1154,11,FALSE)))</f>
        <v/>
      </c>
    </row>
    <row r="46" customHeight="1" spans="1:25">
      <c r="A46" s="128"/>
      <c r="B46" s="114" t="str">
        <f>IF(C4="","",VLOOKUP(C4,'Gene Table'!B$771:E$1154,2,FALSE))</f>
        <v>HmiRQP9001</v>
      </c>
      <c r="C46" s="114" t="str">
        <f>IF('Choose Housekeeping Genes'!C4=0,"",'Choose Housekeeping Genes'!C4)</f>
        <v>P06</v>
      </c>
      <c r="D46" s="131" t="str">
        <f>IF($C4="","",IF(VLOOKUP($C4,'Test Sample Data'!$C$771:$M$1154,2,FALSE)=0,"",VLOOKUP($C4,'Test Sample Data'!$C$771:$M$1154,2,FALSE)))</f>
        <v/>
      </c>
      <c r="E46" s="131" t="str">
        <f>IF($C4="","",IF(VLOOKUP($C4,'Test Sample Data'!$C$771:$M$1154,3,FALSE)=0,"",VLOOKUP($C4,'Test Sample Data'!$C$771:$M$1154,3,FALSE)))</f>
        <v/>
      </c>
      <c r="F46" s="131" t="str">
        <f>IF($C4="","",IF(VLOOKUP($C4,'Test Sample Data'!$C$771:$M$1154,4,FALSE)=0,"",VLOOKUP($C4,'Test Sample Data'!$C$771:$M$1154,4,FALSE)))</f>
        <v/>
      </c>
      <c r="G46" s="131" t="str">
        <f>IF($C4="","",IF(VLOOKUP($C4,'Test Sample Data'!$C$771:$M$1154,5,FALSE)=0,"",VLOOKUP($C4,'Test Sample Data'!$C$771:$M$1154,5,FALSE)))</f>
        <v/>
      </c>
      <c r="H46" s="131" t="str">
        <f>IF($C4="","",IF(VLOOKUP($C4,'Test Sample Data'!$C$771:$M$1154,6,FALSE)=0,"",VLOOKUP($C4,'Test Sample Data'!$C$771:$M$1154,6,FALSE)))</f>
        <v/>
      </c>
      <c r="I46" s="131" t="str">
        <f>IF($C4="","",IF(VLOOKUP($C4,'Test Sample Data'!$C$771:$M$1154,7,FALSE)=0,"",VLOOKUP($C4,'Test Sample Data'!$C$771:$M$1154,7,FALSE)))</f>
        <v/>
      </c>
      <c r="J46" s="131" t="str">
        <f>IF($C4="","",IF(VLOOKUP($C4,'Test Sample Data'!$C$771:$M$1154,8,FALSE)=0,"",VLOOKUP($C4,'Test Sample Data'!$C$771:$M$1154,8,FALSE)))</f>
        <v/>
      </c>
      <c r="K46" s="131" t="str">
        <f>IF($C4="","",IF(VLOOKUP($C4,'Test Sample Data'!$C$771:$M$1154,9,FALSE)=0,"",VLOOKUP($C4,'Test Sample Data'!$C$771:$M$1154,9,FALSE)))</f>
        <v/>
      </c>
      <c r="L46" s="131" t="str">
        <f>IF($C4="","",IF(VLOOKUP($C4,'Test Sample Data'!$C$771:$M$1154,10,FALSE)=0,"",VLOOKUP($C4,'Test Sample Data'!$C$771:$M$1154,10,FALSE)))</f>
        <v/>
      </c>
      <c r="M46" s="131" t="str">
        <f>IF($C4="","",IF(VLOOKUP($C4,'Test Sample Data'!$C$771:$M$1154,11,FALSE)=0,"",VLOOKUP($C4,'Test Sample Data'!$C$771:$M$1154,11,FALSE)))</f>
        <v/>
      </c>
      <c r="N46" s="140" t="str">
        <f t="shared" ref="N46:N58" si="7">IF(B46=0,"",B46)</f>
        <v>HmiRQP9001</v>
      </c>
      <c r="O46" s="32" t="str">
        <f>IF('Choose Housekeeping Genes'!C46=0,"",'Choose Housekeeping Genes'!C46)</f>
        <v>P06</v>
      </c>
      <c r="P46" s="131" t="str">
        <f>IF($C4="","",IF(VLOOKUP($C4,'Control Sample Data'!$C$771:$M$1154,2,FALSE)=0,"",VLOOKUP($C4,'Control Sample Data'!$C$771:$M$1154,2,FALSE)))</f>
        <v/>
      </c>
      <c r="Q46" s="131" t="str">
        <f>IF($C4="","",IF(VLOOKUP($C4,'Control Sample Data'!$C$771:$M$1154,3,FALSE)=0,"",VLOOKUP($C4,'Control Sample Data'!$C$771:$M$1154,3,FALSE)))</f>
        <v/>
      </c>
      <c r="R46" s="131" t="str">
        <f>IF($C4="","",IF(VLOOKUP($C4,'Control Sample Data'!$C$771:$M$1154,4,FALSE)=0,"",VLOOKUP($C4,'Control Sample Data'!$C$771:$M$1154,4,FALSE)))</f>
        <v/>
      </c>
      <c r="S46" s="131" t="str">
        <f>IF($C4="","",IF(VLOOKUP($C4,'Control Sample Data'!$C$771:$M$1154,5,FALSE)=0,"",VLOOKUP($C4,'Control Sample Data'!$C$771:$M$1154,5,FALSE)))</f>
        <v/>
      </c>
      <c r="T46" s="131" t="str">
        <f>IF($C4="","",IF(VLOOKUP($C4,'Control Sample Data'!$C$771:$M$1154,6,FALSE)=0,"",VLOOKUP($C4,'Control Sample Data'!$C$771:$M$1154,6,FALSE)))</f>
        <v/>
      </c>
      <c r="U46" s="131" t="str">
        <f>IF($C4="","",IF(VLOOKUP($C4,'Control Sample Data'!$C$771:$M$1154,7,FALSE)=0,"",VLOOKUP($C4,'Control Sample Data'!$C$771:$M$1154,7,FALSE)))</f>
        <v/>
      </c>
      <c r="V46" s="131" t="str">
        <f>IF($C4="","",IF(VLOOKUP($C4,'Control Sample Data'!$C$771:$M$1154,8,FALSE)=0,"",VLOOKUP($C4,'Control Sample Data'!$C$771:$M$1154,8,FALSE)))</f>
        <v/>
      </c>
      <c r="W46" s="131" t="str">
        <f>IF($C4="","",IF(VLOOKUP($C4,'Control Sample Data'!$C$771:$M$1154,9,FALSE)=0,"",VLOOKUP($C4,'Control Sample Data'!$C$771:$M$1154,9,FALSE)))</f>
        <v/>
      </c>
      <c r="X46" s="131" t="str">
        <f>IF($C4="","",IF(VLOOKUP($C4,'Control Sample Data'!$C$771:$M$1154,10,FALSE)=0,"",VLOOKUP($C4,'Control Sample Data'!$C$771:$M$1154,10,FALSE)))</f>
        <v/>
      </c>
      <c r="Y46" s="131" t="str">
        <f>IF($C4="","",IF(VLOOKUP($C4,'Control Sample Data'!$C$771:$M$1154,11,FALSE)=0,"",VLOOKUP($C4,'Control Sample Data'!$C$771:$M$1154,11,FALSE)))</f>
        <v/>
      </c>
    </row>
    <row r="47" customHeight="1" spans="1:25">
      <c r="A47" s="128"/>
      <c r="B47" s="114" t="str">
        <f>IF(C5="","",VLOOKUP(C5,'Gene Table'!B$771:E$1154,2,FALSE))</f>
        <v>HmiRQP9011</v>
      </c>
      <c r="C47" s="114" t="str">
        <f>IF('Choose Housekeeping Genes'!C5=0,"",'Choose Housekeeping Genes'!C5)</f>
        <v>P07</v>
      </c>
      <c r="D47" s="131" t="str">
        <f>IF($C5="","",IF(VLOOKUP($C5,'Test Sample Data'!$C$771:$M$1154,2,FALSE)=0,"",VLOOKUP($C5,'Test Sample Data'!$C$771:$M$1154,2,FALSE)))</f>
        <v/>
      </c>
      <c r="E47" s="131" t="str">
        <f>IF($C5="","",IF(VLOOKUP($C5,'Test Sample Data'!$C$771:$M$1154,3,FALSE)=0,"",VLOOKUP($C5,'Test Sample Data'!$C$771:$M$1154,3,FALSE)))</f>
        <v/>
      </c>
      <c r="F47" s="131" t="str">
        <f>IF($C5="","",IF(VLOOKUP($C5,'Test Sample Data'!$C$771:$M$1154,4,FALSE)=0,"",VLOOKUP($C5,'Test Sample Data'!$C$771:$M$1154,4,FALSE)))</f>
        <v/>
      </c>
      <c r="G47" s="131" t="str">
        <f>IF($C5="","",IF(VLOOKUP($C5,'Test Sample Data'!$C$771:$M$1154,5,FALSE)=0,"",VLOOKUP($C5,'Test Sample Data'!$C$771:$M$1154,5,FALSE)))</f>
        <v/>
      </c>
      <c r="H47" s="131" t="str">
        <f>IF($C5="","",IF(VLOOKUP($C5,'Test Sample Data'!$C$771:$M$1154,6,FALSE)=0,"",VLOOKUP($C5,'Test Sample Data'!$C$771:$M$1154,6,FALSE)))</f>
        <v/>
      </c>
      <c r="I47" s="131" t="str">
        <f>IF($C5="","",IF(VLOOKUP($C5,'Test Sample Data'!$C$771:$M$1154,7,FALSE)=0,"",VLOOKUP($C5,'Test Sample Data'!$C$771:$M$1154,7,FALSE)))</f>
        <v/>
      </c>
      <c r="J47" s="131" t="str">
        <f>IF($C5="","",IF(VLOOKUP($C5,'Test Sample Data'!$C$771:$M$1154,8,FALSE)=0,"",VLOOKUP($C5,'Test Sample Data'!$C$771:$M$1154,8,FALSE)))</f>
        <v/>
      </c>
      <c r="K47" s="131" t="str">
        <f>IF($C5="","",IF(VLOOKUP($C5,'Test Sample Data'!$C$771:$M$1154,9,FALSE)=0,"",VLOOKUP($C5,'Test Sample Data'!$C$771:$M$1154,9,FALSE)))</f>
        <v/>
      </c>
      <c r="L47" s="131" t="str">
        <f>IF($C5="","",IF(VLOOKUP($C5,'Test Sample Data'!$C$771:$M$1154,10,FALSE)=0,"",VLOOKUP($C5,'Test Sample Data'!$C$771:$M$1154,10,FALSE)))</f>
        <v/>
      </c>
      <c r="M47" s="131" t="str">
        <f>IF($C5="","",IF(VLOOKUP($C5,'Test Sample Data'!$C$771:$M$1154,11,FALSE)=0,"",VLOOKUP($C5,'Test Sample Data'!$C$771:$M$1154,11,FALSE)))</f>
        <v/>
      </c>
      <c r="N47" s="140" t="str">
        <f t="shared" si="7"/>
        <v>HmiRQP9011</v>
      </c>
      <c r="O47" s="32" t="str">
        <f>IF('Choose Housekeeping Genes'!C47=0,"",'Choose Housekeeping Genes'!C47)</f>
        <v>P07</v>
      </c>
      <c r="P47" s="131" t="str">
        <f>IF($C5="","",IF(VLOOKUP($C5,'Control Sample Data'!$C$771:$M$1154,2,FALSE)=0,"",VLOOKUP($C5,'Control Sample Data'!$C$771:$M$1154,2,FALSE)))</f>
        <v/>
      </c>
      <c r="Q47" s="131" t="str">
        <f>IF($C5="","",IF(VLOOKUP($C5,'Control Sample Data'!$C$771:$M$1154,3,FALSE)=0,"",VLOOKUP($C5,'Control Sample Data'!$C$771:$M$1154,3,FALSE)))</f>
        <v/>
      </c>
      <c r="R47" s="131" t="str">
        <f>IF($C5="","",IF(VLOOKUP($C5,'Control Sample Data'!$C$771:$M$1154,4,FALSE)=0,"",VLOOKUP($C5,'Control Sample Data'!$C$771:$M$1154,4,FALSE)))</f>
        <v/>
      </c>
      <c r="S47" s="131" t="str">
        <f>IF($C5="","",IF(VLOOKUP($C5,'Control Sample Data'!$C$771:$M$1154,5,FALSE)=0,"",VLOOKUP($C5,'Control Sample Data'!$C$771:$M$1154,5,FALSE)))</f>
        <v/>
      </c>
      <c r="T47" s="131" t="str">
        <f>IF($C5="","",IF(VLOOKUP($C5,'Control Sample Data'!$C$771:$M$1154,6,FALSE)=0,"",VLOOKUP($C5,'Control Sample Data'!$C$771:$M$1154,6,FALSE)))</f>
        <v/>
      </c>
      <c r="U47" s="131" t="str">
        <f>IF($C5="","",IF(VLOOKUP($C5,'Control Sample Data'!$C$771:$M$1154,7,FALSE)=0,"",VLOOKUP($C5,'Control Sample Data'!$C$771:$M$1154,7,FALSE)))</f>
        <v/>
      </c>
      <c r="V47" s="131" t="str">
        <f>IF($C5="","",IF(VLOOKUP($C5,'Control Sample Data'!$C$771:$M$1154,8,FALSE)=0,"",VLOOKUP($C5,'Control Sample Data'!$C$771:$M$1154,8,FALSE)))</f>
        <v/>
      </c>
      <c r="W47" s="131" t="str">
        <f>IF($C5="","",IF(VLOOKUP($C5,'Control Sample Data'!$C$771:$M$1154,9,FALSE)=0,"",VLOOKUP($C5,'Control Sample Data'!$C$771:$M$1154,9,FALSE)))</f>
        <v/>
      </c>
      <c r="X47" s="131" t="str">
        <f>IF($C5="","",IF(VLOOKUP($C5,'Control Sample Data'!$C$771:$M$1154,10,FALSE)=0,"",VLOOKUP($C5,'Control Sample Data'!$C$771:$M$1154,10,FALSE)))</f>
        <v/>
      </c>
      <c r="Y47" s="131" t="str">
        <f>IF($C5="","",IF(VLOOKUP($C5,'Control Sample Data'!$C$771:$M$1154,11,FALSE)=0,"",VLOOKUP($C5,'Control Sample Data'!$C$771:$M$1154,11,FALSE)))</f>
        <v/>
      </c>
    </row>
    <row r="48" customHeight="1" spans="1:25">
      <c r="A48" s="128"/>
      <c r="B48" s="114" t="str">
        <f>IF(C6="","",VLOOKUP(C6,'Gene Table'!B$771:E$1154,2,FALSE))</f>
        <v>HmiRQP9011</v>
      </c>
      <c r="C48" s="114" t="str">
        <f>IF('Choose Housekeeping Genes'!C6=0,"",'Choose Housekeeping Genes'!C6)</f>
        <v>P08</v>
      </c>
      <c r="D48" s="131" t="str">
        <f>IF($C6="","",IF(VLOOKUP($C6,'Test Sample Data'!$C$771:$M$1154,2,FALSE)=0,"",VLOOKUP($C6,'Test Sample Data'!$C$771:$M$1154,2,FALSE)))</f>
        <v/>
      </c>
      <c r="E48" s="131" t="str">
        <f>IF($C6="","",IF(VLOOKUP($C6,'Test Sample Data'!$C$771:$M$1154,3,FALSE)=0,"",VLOOKUP($C6,'Test Sample Data'!$C$771:$M$1154,3,FALSE)))</f>
        <v/>
      </c>
      <c r="F48" s="131" t="str">
        <f>IF($C6="","",IF(VLOOKUP($C6,'Test Sample Data'!$C$771:$M$1154,4,FALSE)=0,"",VLOOKUP($C6,'Test Sample Data'!$C$771:$M$1154,4,FALSE)))</f>
        <v/>
      </c>
      <c r="G48" s="131" t="str">
        <f>IF($C6="","",IF(VLOOKUP($C6,'Test Sample Data'!$C$771:$M$1154,5,FALSE)=0,"",VLOOKUP($C6,'Test Sample Data'!$C$771:$M$1154,5,FALSE)))</f>
        <v/>
      </c>
      <c r="H48" s="131" t="str">
        <f>IF($C6="","",IF(VLOOKUP($C6,'Test Sample Data'!$C$771:$M$1154,6,FALSE)=0,"",VLOOKUP($C6,'Test Sample Data'!$C$771:$M$1154,6,FALSE)))</f>
        <v/>
      </c>
      <c r="I48" s="131" t="str">
        <f>IF($C6="","",IF(VLOOKUP($C6,'Test Sample Data'!$C$771:$M$1154,7,FALSE)=0,"",VLOOKUP($C6,'Test Sample Data'!$C$771:$M$1154,7,FALSE)))</f>
        <v/>
      </c>
      <c r="J48" s="131" t="str">
        <f>IF($C6="","",IF(VLOOKUP($C6,'Test Sample Data'!$C$771:$M$1154,8,FALSE)=0,"",VLOOKUP($C6,'Test Sample Data'!$C$771:$M$1154,8,FALSE)))</f>
        <v/>
      </c>
      <c r="K48" s="131" t="str">
        <f>IF($C6="","",IF(VLOOKUP($C6,'Test Sample Data'!$C$771:$M$1154,9,FALSE)=0,"",VLOOKUP($C6,'Test Sample Data'!$C$771:$M$1154,9,FALSE)))</f>
        <v/>
      </c>
      <c r="L48" s="131" t="str">
        <f>IF($C6="","",IF(VLOOKUP($C6,'Test Sample Data'!$C$771:$M$1154,10,FALSE)=0,"",VLOOKUP($C6,'Test Sample Data'!$C$771:$M$1154,10,FALSE)))</f>
        <v/>
      </c>
      <c r="M48" s="131" t="str">
        <f>IF($C6="","",IF(VLOOKUP($C6,'Test Sample Data'!$C$771:$M$1154,11,FALSE)=0,"",VLOOKUP($C6,'Test Sample Data'!$C$771:$M$1154,11,FALSE)))</f>
        <v/>
      </c>
      <c r="N48" s="140" t="str">
        <f t="shared" si="7"/>
        <v>HmiRQP9011</v>
      </c>
      <c r="O48" s="32" t="str">
        <f>IF('Choose Housekeeping Genes'!C48=0,"",'Choose Housekeeping Genes'!C48)</f>
        <v>P08</v>
      </c>
      <c r="P48" s="131" t="str">
        <f>IF($C6="","",IF(VLOOKUP($C6,'Control Sample Data'!$C$771:$M$1154,2,FALSE)=0,"",VLOOKUP($C6,'Control Sample Data'!$C$771:$M$1154,2,FALSE)))</f>
        <v/>
      </c>
      <c r="Q48" s="131" t="str">
        <f>IF($C6="","",IF(VLOOKUP($C6,'Control Sample Data'!$C$771:$M$1154,3,FALSE)=0,"",VLOOKUP($C6,'Control Sample Data'!$C$771:$M$1154,3,FALSE)))</f>
        <v/>
      </c>
      <c r="R48" s="131" t="str">
        <f>IF($C6="","",IF(VLOOKUP($C6,'Control Sample Data'!$C$771:$M$1154,4,FALSE)=0,"",VLOOKUP($C6,'Control Sample Data'!$C$771:$M$1154,4,FALSE)))</f>
        <v/>
      </c>
      <c r="S48" s="131" t="str">
        <f>IF($C6="","",IF(VLOOKUP($C6,'Control Sample Data'!$C$771:$M$1154,5,FALSE)=0,"",VLOOKUP($C6,'Control Sample Data'!$C$771:$M$1154,5,FALSE)))</f>
        <v/>
      </c>
      <c r="T48" s="131" t="str">
        <f>IF($C6="","",IF(VLOOKUP($C6,'Control Sample Data'!$C$771:$M$1154,6,FALSE)=0,"",VLOOKUP($C6,'Control Sample Data'!$C$771:$M$1154,6,FALSE)))</f>
        <v/>
      </c>
      <c r="U48" s="131" t="str">
        <f>IF($C6="","",IF(VLOOKUP($C6,'Control Sample Data'!$C$771:$M$1154,7,FALSE)=0,"",VLOOKUP($C6,'Control Sample Data'!$C$771:$M$1154,7,FALSE)))</f>
        <v/>
      </c>
      <c r="V48" s="131" t="str">
        <f>IF($C6="","",IF(VLOOKUP($C6,'Control Sample Data'!$C$771:$M$1154,8,FALSE)=0,"",VLOOKUP($C6,'Control Sample Data'!$C$771:$M$1154,8,FALSE)))</f>
        <v/>
      </c>
      <c r="W48" s="131" t="str">
        <f>IF($C6="","",IF(VLOOKUP($C6,'Control Sample Data'!$C$771:$M$1154,9,FALSE)=0,"",VLOOKUP($C6,'Control Sample Data'!$C$771:$M$1154,9,FALSE)))</f>
        <v/>
      </c>
      <c r="X48" s="131" t="str">
        <f>IF($C6="","",IF(VLOOKUP($C6,'Control Sample Data'!$C$771:$M$1154,10,FALSE)=0,"",VLOOKUP($C6,'Control Sample Data'!$C$771:$M$1154,10,FALSE)))</f>
        <v/>
      </c>
      <c r="Y48" s="131" t="str">
        <f>IF($C6="","",IF(VLOOKUP($C6,'Control Sample Data'!$C$771:$M$1154,11,FALSE)=0,"",VLOOKUP($C6,'Control Sample Data'!$C$771:$M$1154,11,FALSE)))</f>
        <v/>
      </c>
    </row>
    <row r="49" customHeight="1" spans="1:25">
      <c r="A49" s="128"/>
      <c r="B49" s="114" t="str">
        <f>IF(C7="","",VLOOKUP(C7,'Gene Table'!B$771:E$1154,2,FALSE))</f>
        <v>HmiRQP9021</v>
      </c>
      <c r="C49" s="114" t="str">
        <f>IF('Choose Housekeeping Genes'!C7=0,"",'Choose Housekeeping Genes'!C7)</f>
        <v>P09</v>
      </c>
      <c r="D49" s="131" t="str">
        <f>IF($C7="","",IF(VLOOKUP($C7,'Test Sample Data'!$C$771:$M$1154,2,FALSE)=0,"",VLOOKUP($C7,'Test Sample Data'!$C$771:$M$1154,2,FALSE)))</f>
        <v/>
      </c>
      <c r="E49" s="131" t="str">
        <f>IF($C7="","",IF(VLOOKUP($C7,'Test Sample Data'!$C$771:$M$1154,3,FALSE)=0,"",VLOOKUP($C7,'Test Sample Data'!$C$771:$M$1154,3,FALSE)))</f>
        <v/>
      </c>
      <c r="F49" s="131" t="str">
        <f>IF($C7="","",IF(VLOOKUP($C7,'Test Sample Data'!$C$771:$M$1154,4,FALSE)=0,"",VLOOKUP($C7,'Test Sample Data'!$C$771:$M$1154,4,FALSE)))</f>
        <v/>
      </c>
      <c r="G49" s="131" t="str">
        <f>IF($C7="","",IF(VLOOKUP($C7,'Test Sample Data'!$C$771:$M$1154,5,FALSE)=0,"",VLOOKUP($C7,'Test Sample Data'!$C$771:$M$1154,5,FALSE)))</f>
        <v/>
      </c>
      <c r="H49" s="131" t="str">
        <f>IF($C7="","",IF(VLOOKUP($C7,'Test Sample Data'!$C$771:$M$1154,6,FALSE)=0,"",VLOOKUP($C7,'Test Sample Data'!$C$771:$M$1154,6,FALSE)))</f>
        <v/>
      </c>
      <c r="I49" s="131" t="str">
        <f>IF($C7="","",IF(VLOOKUP($C7,'Test Sample Data'!$C$771:$M$1154,7,FALSE)=0,"",VLOOKUP($C7,'Test Sample Data'!$C$771:$M$1154,7,FALSE)))</f>
        <v/>
      </c>
      <c r="J49" s="131" t="str">
        <f>IF($C7="","",IF(VLOOKUP($C7,'Test Sample Data'!$C$771:$M$1154,8,FALSE)=0,"",VLOOKUP($C7,'Test Sample Data'!$C$771:$M$1154,8,FALSE)))</f>
        <v/>
      </c>
      <c r="K49" s="131" t="str">
        <f>IF($C7="","",IF(VLOOKUP($C7,'Test Sample Data'!$C$771:$M$1154,9,FALSE)=0,"",VLOOKUP($C7,'Test Sample Data'!$C$771:$M$1154,9,FALSE)))</f>
        <v/>
      </c>
      <c r="L49" s="131" t="str">
        <f>IF($C7="","",IF(VLOOKUP($C7,'Test Sample Data'!$C$771:$M$1154,10,FALSE)=0,"",VLOOKUP($C7,'Test Sample Data'!$C$771:$M$1154,10,FALSE)))</f>
        <v/>
      </c>
      <c r="M49" s="131" t="str">
        <f>IF($C7="","",IF(VLOOKUP($C7,'Test Sample Data'!$C$771:$M$1154,11,FALSE)=0,"",VLOOKUP($C7,'Test Sample Data'!$C$771:$M$1154,11,FALSE)))</f>
        <v/>
      </c>
      <c r="N49" s="140" t="str">
        <f t="shared" si="7"/>
        <v>HmiRQP9021</v>
      </c>
      <c r="O49" s="32" t="str">
        <f>IF('Choose Housekeeping Genes'!C49=0,"",'Choose Housekeeping Genes'!C49)</f>
        <v>P09</v>
      </c>
      <c r="P49" s="131" t="str">
        <f>IF($C7="","",IF(VLOOKUP($C7,'Control Sample Data'!$C$771:$M$1154,2,FALSE)=0,"",VLOOKUP($C7,'Control Sample Data'!$C$771:$M$1154,2,FALSE)))</f>
        <v/>
      </c>
      <c r="Q49" s="131" t="str">
        <f>IF($C7="","",IF(VLOOKUP($C7,'Control Sample Data'!$C$771:$M$1154,3,FALSE)=0,"",VLOOKUP($C7,'Control Sample Data'!$C$771:$M$1154,3,FALSE)))</f>
        <v/>
      </c>
      <c r="R49" s="131" t="str">
        <f>IF($C7="","",IF(VLOOKUP($C7,'Control Sample Data'!$C$771:$M$1154,4,FALSE)=0,"",VLOOKUP($C7,'Control Sample Data'!$C$771:$M$1154,4,FALSE)))</f>
        <v/>
      </c>
      <c r="S49" s="131" t="str">
        <f>IF($C7="","",IF(VLOOKUP($C7,'Control Sample Data'!$C$771:$M$1154,5,FALSE)=0,"",VLOOKUP($C7,'Control Sample Data'!$C$771:$M$1154,5,FALSE)))</f>
        <v/>
      </c>
      <c r="T49" s="131" t="str">
        <f>IF($C7="","",IF(VLOOKUP($C7,'Control Sample Data'!$C$771:$M$1154,6,FALSE)=0,"",VLOOKUP($C7,'Control Sample Data'!$C$771:$M$1154,6,FALSE)))</f>
        <v/>
      </c>
      <c r="U49" s="131" t="str">
        <f>IF($C7="","",IF(VLOOKUP($C7,'Control Sample Data'!$C$771:$M$1154,7,FALSE)=0,"",VLOOKUP($C7,'Control Sample Data'!$C$771:$M$1154,7,FALSE)))</f>
        <v/>
      </c>
      <c r="V49" s="131" t="str">
        <f>IF($C7="","",IF(VLOOKUP($C7,'Control Sample Data'!$C$771:$M$1154,8,FALSE)=0,"",VLOOKUP($C7,'Control Sample Data'!$C$771:$M$1154,8,FALSE)))</f>
        <v/>
      </c>
      <c r="W49" s="131" t="str">
        <f>IF($C7="","",IF(VLOOKUP($C7,'Control Sample Data'!$C$771:$M$1154,9,FALSE)=0,"",VLOOKUP($C7,'Control Sample Data'!$C$771:$M$1154,9,FALSE)))</f>
        <v/>
      </c>
      <c r="X49" s="131" t="str">
        <f>IF($C7="","",IF(VLOOKUP($C7,'Control Sample Data'!$C$771:$M$1154,10,FALSE)=0,"",VLOOKUP($C7,'Control Sample Data'!$C$771:$M$1154,10,FALSE)))</f>
        <v/>
      </c>
      <c r="Y49" s="131" t="str">
        <f>IF($C7="","",IF(VLOOKUP($C7,'Control Sample Data'!$C$771:$M$1154,11,FALSE)=0,"",VLOOKUP($C7,'Control Sample Data'!$C$771:$M$1154,11,FALSE)))</f>
        <v/>
      </c>
    </row>
    <row r="50" customHeight="1" spans="1:25">
      <c r="A50" s="128"/>
      <c r="B50" s="114" t="str">
        <f>IF(C8="","",VLOOKUP(C8,'Gene Table'!B$771:E$1154,2,FALSE))</f>
        <v>HmiRQP9021</v>
      </c>
      <c r="C50" s="114" t="str">
        <f>IF('Choose Housekeeping Genes'!C8=0,"",'Choose Housekeeping Genes'!C8)</f>
        <v>P10</v>
      </c>
      <c r="D50" s="131" t="str">
        <f>IF($C8="","",IF(VLOOKUP($C8,'Test Sample Data'!$C$771:$M$1154,2,FALSE)=0,"",VLOOKUP($C8,'Test Sample Data'!$C$771:$M$1154,2,FALSE)))</f>
        <v/>
      </c>
      <c r="E50" s="131" t="str">
        <f>IF($C8="","",IF(VLOOKUP($C8,'Test Sample Data'!$C$771:$M$1154,3,FALSE)=0,"",VLOOKUP($C8,'Test Sample Data'!$C$771:$M$1154,3,FALSE)))</f>
        <v/>
      </c>
      <c r="F50" s="131" t="str">
        <f>IF($C8="","",IF(VLOOKUP($C8,'Test Sample Data'!$C$771:$M$1154,4,FALSE)=0,"",VLOOKUP($C8,'Test Sample Data'!$C$771:$M$1154,4,FALSE)))</f>
        <v/>
      </c>
      <c r="G50" s="131" t="str">
        <f>IF($C8="","",IF(VLOOKUP($C8,'Test Sample Data'!$C$771:$M$1154,5,FALSE)=0,"",VLOOKUP($C8,'Test Sample Data'!$C$771:$M$1154,5,FALSE)))</f>
        <v/>
      </c>
      <c r="H50" s="131" t="str">
        <f>IF($C8="","",IF(VLOOKUP($C8,'Test Sample Data'!$C$771:$M$1154,6,FALSE)=0,"",VLOOKUP($C8,'Test Sample Data'!$C$771:$M$1154,6,FALSE)))</f>
        <v/>
      </c>
      <c r="I50" s="131" t="str">
        <f>IF($C8="","",IF(VLOOKUP($C8,'Test Sample Data'!$C$771:$M$1154,7,FALSE)=0,"",VLOOKUP($C8,'Test Sample Data'!$C$771:$M$1154,7,FALSE)))</f>
        <v/>
      </c>
      <c r="J50" s="131" t="str">
        <f>IF($C8="","",IF(VLOOKUP($C8,'Test Sample Data'!$C$771:$M$1154,8,FALSE)=0,"",VLOOKUP($C8,'Test Sample Data'!$C$771:$M$1154,8,FALSE)))</f>
        <v/>
      </c>
      <c r="K50" s="131" t="str">
        <f>IF($C8="","",IF(VLOOKUP($C8,'Test Sample Data'!$C$771:$M$1154,9,FALSE)=0,"",VLOOKUP($C8,'Test Sample Data'!$C$771:$M$1154,9,FALSE)))</f>
        <v/>
      </c>
      <c r="L50" s="131" t="str">
        <f>IF($C8="","",IF(VLOOKUP($C8,'Test Sample Data'!$C$771:$M$1154,10,FALSE)=0,"",VLOOKUP($C8,'Test Sample Data'!$C$771:$M$1154,10,FALSE)))</f>
        <v/>
      </c>
      <c r="M50" s="131" t="str">
        <f>IF($C8="","",IF(VLOOKUP($C8,'Test Sample Data'!$C$771:$M$1154,11,FALSE)=0,"",VLOOKUP($C8,'Test Sample Data'!$C$771:$M$1154,11,FALSE)))</f>
        <v/>
      </c>
      <c r="N50" s="140" t="str">
        <f t="shared" si="7"/>
        <v>HmiRQP9021</v>
      </c>
      <c r="O50" s="32" t="str">
        <f>IF('Choose Housekeeping Genes'!C50=0,"",'Choose Housekeeping Genes'!C50)</f>
        <v>P10</v>
      </c>
      <c r="P50" s="131" t="str">
        <f>IF($C8="","",IF(VLOOKUP($C8,'Control Sample Data'!$C$771:$M$1154,2,FALSE)=0,"",VLOOKUP($C8,'Control Sample Data'!$C$771:$M$1154,2,FALSE)))</f>
        <v/>
      </c>
      <c r="Q50" s="131" t="str">
        <f>IF($C8="","",IF(VLOOKUP($C8,'Control Sample Data'!$C$771:$M$1154,3,FALSE)=0,"",VLOOKUP($C8,'Control Sample Data'!$C$771:$M$1154,3,FALSE)))</f>
        <v/>
      </c>
      <c r="R50" s="131" t="str">
        <f>IF($C8="","",IF(VLOOKUP($C8,'Control Sample Data'!$C$771:$M$1154,4,FALSE)=0,"",VLOOKUP($C8,'Control Sample Data'!$C$771:$M$1154,4,FALSE)))</f>
        <v/>
      </c>
      <c r="S50" s="131" t="str">
        <f>IF($C8="","",IF(VLOOKUP($C8,'Control Sample Data'!$C$771:$M$1154,5,FALSE)=0,"",VLOOKUP($C8,'Control Sample Data'!$C$771:$M$1154,5,FALSE)))</f>
        <v/>
      </c>
      <c r="T50" s="131" t="str">
        <f>IF($C8="","",IF(VLOOKUP($C8,'Control Sample Data'!$C$771:$M$1154,6,FALSE)=0,"",VLOOKUP($C8,'Control Sample Data'!$C$771:$M$1154,6,FALSE)))</f>
        <v/>
      </c>
      <c r="U50" s="131" t="str">
        <f>IF($C8="","",IF(VLOOKUP($C8,'Control Sample Data'!$C$771:$M$1154,7,FALSE)=0,"",VLOOKUP($C8,'Control Sample Data'!$C$771:$M$1154,7,FALSE)))</f>
        <v/>
      </c>
      <c r="V50" s="131" t="str">
        <f>IF($C8="","",IF(VLOOKUP($C8,'Control Sample Data'!$C$771:$M$1154,8,FALSE)=0,"",VLOOKUP($C8,'Control Sample Data'!$C$771:$M$1154,8,FALSE)))</f>
        <v/>
      </c>
      <c r="W50" s="131" t="str">
        <f>IF($C8="","",IF(VLOOKUP($C8,'Control Sample Data'!$C$771:$M$1154,9,FALSE)=0,"",VLOOKUP($C8,'Control Sample Data'!$C$771:$M$1154,9,FALSE)))</f>
        <v/>
      </c>
      <c r="X50" s="131" t="str">
        <f>IF($C8="","",IF(VLOOKUP($C8,'Control Sample Data'!$C$771:$M$1154,10,FALSE)=0,"",VLOOKUP($C8,'Control Sample Data'!$C$771:$M$1154,10,FALSE)))</f>
        <v/>
      </c>
      <c r="Y50" s="131" t="str">
        <f>IF($C8="","",IF(VLOOKUP($C8,'Control Sample Data'!$C$771:$M$1154,11,FALSE)=0,"",VLOOKUP($C8,'Control Sample Data'!$C$771:$M$1154,11,FALSE)))</f>
        <v/>
      </c>
    </row>
    <row r="51" customHeight="1" spans="1:25">
      <c r="A51" s="128"/>
      <c r="B51" s="114" t="str">
        <f>IF(C9="","",VLOOKUP(C9,'Gene Table'!B$771:E$1154,2,FALSE))</f>
        <v>HmiRQP9051</v>
      </c>
      <c r="C51" s="114" t="str">
        <f>IF('Choose Housekeeping Genes'!C9=0,"",'Choose Housekeeping Genes'!C9)</f>
        <v>P11</v>
      </c>
      <c r="D51" s="131" t="str">
        <f>IF($C9="","",IF(VLOOKUP($C9,'Test Sample Data'!$C$771:$M$1154,2,FALSE)=0,"",VLOOKUP($C9,'Test Sample Data'!$C$771:$M$1154,2,FALSE)))</f>
        <v/>
      </c>
      <c r="E51" s="131" t="str">
        <f>IF($C9="","",IF(VLOOKUP($C9,'Test Sample Data'!$C$771:$M$1154,3,FALSE)=0,"",VLOOKUP($C9,'Test Sample Data'!$C$771:$M$1154,3,FALSE)))</f>
        <v/>
      </c>
      <c r="F51" s="131" t="str">
        <f>IF($C9="","",IF(VLOOKUP($C9,'Test Sample Data'!$C$771:$M$1154,4,FALSE)=0,"",VLOOKUP($C9,'Test Sample Data'!$C$771:$M$1154,4,FALSE)))</f>
        <v/>
      </c>
      <c r="G51" s="131" t="str">
        <f>IF($C9="","",IF(VLOOKUP($C9,'Test Sample Data'!$C$771:$M$1154,5,FALSE)=0,"",VLOOKUP($C9,'Test Sample Data'!$C$771:$M$1154,5,FALSE)))</f>
        <v/>
      </c>
      <c r="H51" s="131" t="str">
        <f>IF($C9="","",IF(VLOOKUP($C9,'Test Sample Data'!$C$771:$M$1154,6,FALSE)=0,"",VLOOKUP($C9,'Test Sample Data'!$C$771:$M$1154,6,FALSE)))</f>
        <v/>
      </c>
      <c r="I51" s="131" t="str">
        <f>IF($C9="","",IF(VLOOKUP($C9,'Test Sample Data'!$C$771:$M$1154,7,FALSE)=0,"",VLOOKUP($C9,'Test Sample Data'!$C$771:$M$1154,7,FALSE)))</f>
        <v/>
      </c>
      <c r="J51" s="131" t="str">
        <f>IF($C9="","",IF(VLOOKUP($C9,'Test Sample Data'!$C$771:$M$1154,8,FALSE)=0,"",VLOOKUP($C9,'Test Sample Data'!$C$771:$M$1154,8,FALSE)))</f>
        <v/>
      </c>
      <c r="K51" s="131" t="str">
        <f>IF($C9="","",IF(VLOOKUP($C9,'Test Sample Data'!$C$771:$M$1154,9,FALSE)=0,"",VLOOKUP($C9,'Test Sample Data'!$C$771:$M$1154,9,FALSE)))</f>
        <v/>
      </c>
      <c r="L51" s="131" t="str">
        <f>IF($C9="","",IF(VLOOKUP($C9,'Test Sample Data'!$C$771:$M$1154,10,FALSE)=0,"",VLOOKUP($C9,'Test Sample Data'!$C$771:$M$1154,10,FALSE)))</f>
        <v/>
      </c>
      <c r="M51" s="131" t="str">
        <f>IF($C9="","",IF(VLOOKUP($C9,'Test Sample Data'!$C$771:$M$1154,11,FALSE)=0,"",VLOOKUP($C9,'Test Sample Data'!$C$771:$M$1154,11,FALSE)))</f>
        <v/>
      </c>
      <c r="N51" s="140" t="str">
        <f t="shared" si="7"/>
        <v>HmiRQP9051</v>
      </c>
      <c r="O51" s="32" t="str">
        <f>IF('Choose Housekeeping Genes'!C51=0,"",'Choose Housekeeping Genes'!C51)</f>
        <v>P11</v>
      </c>
      <c r="P51" s="131" t="str">
        <f>IF($C9="","",IF(VLOOKUP($C9,'Control Sample Data'!$C$771:$M$1154,2,FALSE)=0,"",VLOOKUP($C9,'Control Sample Data'!$C$771:$M$1154,2,FALSE)))</f>
        <v/>
      </c>
      <c r="Q51" s="131" t="str">
        <f>IF($C9="","",IF(VLOOKUP($C9,'Control Sample Data'!$C$771:$M$1154,3,FALSE)=0,"",VLOOKUP($C9,'Control Sample Data'!$C$771:$M$1154,3,FALSE)))</f>
        <v/>
      </c>
      <c r="R51" s="131" t="str">
        <f>IF($C9="","",IF(VLOOKUP($C9,'Control Sample Data'!$C$771:$M$1154,4,FALSE)=0,"",VLOOKUP($C9,'Control Sample Data'!$C$771:$M$1154,4,FALSE)))</f>
        <v/>
      </c>
      <c r="S51" s="131" t="str">
        <f>IF($C9="","",IF(VLOOKUP($C9,'Control Sample Data'!$C$771:$M$1154,5,FALSE)=0,"",VLOOKUP($C9,'Control Sample Data'!$C$771:$M$1154,5,FALSE)))</f>
        <v/>
      </c>
      <c r="T51" s="131" t="str">
        <f>IF($C9="","",IF(VLOOKUP($C9,'Control Sample Data'!$C$771:$M$1154,6,FALSE)=0,"",VLOOKUP($C9,'Control Sample Data'!$C$771:$M$1154,6,FALSE)))</f>
        <v/>
      </c>
      <c r="U51" s="131" t="str">
        <f>IF($C9="","",IF(VLOOKUP($C9,'Control Sample Data'!$C$771:$M$1154,7,FALSE)=0,"",VLOOKUP($C9,'Control Sample Data'!$C$771:$M$1154,7,FALSE)))</f>
        <v/>
      </c>
      <c r="V51" s="131" t="str">
        <f>IF($C9="","",IF(VLOOKUP($C9,'Control Sample Data'!$C$771:$M$1154,8,FALSE)=0,"",VLOOKUP($C9,'Control Sample Data'!$C$771:$M$1154,8,FALSE)))</f>
        <v/>
      </c>
      <c r="W51" s="131" t="str">
        <f>IF($C9="","",IF(VLOOKUP($C9,'Control Sample Data'!$C$771:$M$1154,9,FALSE)=0,"",VLOOKUP($C9,'Control Sample Data'!$C$771:$M$1154,9,FALSE)))</f>
        <v/>
      </c>
      <c r="X51" s="131" t="str">
        <f>IF($C9="","",IF(VLOOKUP($C9,'Control Sample Data'!$C$771:$M$1154,10,FALSE)=0,"",VLOOKUP($C9,'Control Sample Data'!$C$771:$M$1154,10,FALSE)))</f>
        <v/>
      </c>
      <c r="Y51" s="131" t="str">
        <f>IF($C9="","",IF(VLOOKUP($C9,'Control Sample Data'!$C$771:$M$1154,11,FALSE)=0,"",VLOOKUP($C9,'Control Sample Data'!$C$771:$M$1154,11,FALSE)))</f>
        <v/>
      </c>
    </row>
    <row r="52" customHeight="1" spans="1:25">
      <c r="A52" s="128"/>
      <c r="B52" s="114" t="str">
        <f>IF(C10="","",VLOOKUP(C10,'Gene Table'!B$771:E$1154,2,FALSE))</f>
        <v>HmiRQP9051</v>
      </c>
      <c r="C52" s="114" t="str">
        <f>IF('Choose Housekeeping Genes'!C10=0,"",'Choose Housekeeping Genes'!C10)</f>
        <v>P12</v>
      </c>
      <c r="D52" s="131" t="str">
        <f>IF($C10="","",IF(VLOOKUP($C10,'Test Sample Data'!$C$771:$M$1154,2,FALSE)=0,"",VLOOKUP($C10,'Test Sample Data'!$C$771:$M$1154,2,FALSE)))</f>
        <v/>
      </c>
      <c r="E52" s="131" t="str">
        <f>IF($C10="","",IF(VLOOKUP($C10,'Test Sample Data'!$C$771:$M$1154,3,FALSE)=0,"",VLOOKUP($C10,'Test Sample Data'!$C$771:$M$1154,3,FALSE)))</f>
        <v/>
      </c>
      <c r="F52" s="131" t="str">
        <f>IF($C10="","",IF(VLOOKUP($C10,'Test Sample Data'!$C$771:$M$1154,4,FALSE)=0,"",VLOOKUP($C10,'Test Sample Data'!$C$771:$M$1154,4,FALSE)))</f>
        <v/>
      </c>
      <c r="G52" s="131" t="str">
        <f>IF($C10="","",IF(VLOOKUP($C10,'Test Sample Data'!$C$771:$M$1154,5,FALSE)=0,"",VLOOKUP($C10,'Test Sample Data'!$C$771:$M$1154,5,FALSE)))</f>
        <v/>
      </c>
      <c r="H52" s="131" t="str">
        <f>IF($C10="","",IF(VLOOKUP($C10,'Test Sample Data'!$C$771:$M$1154,6,FALSE)=0,"",VLOOKUP($C10,'Test Sample Data'!$C$771:$M$1154,6,FALSE)))</f>
        <v/>
      </c>
      <c r="I52" s="131" t="str">
        <f>IF($C10="","",IF(VLOOKUP($C10,'Test Sample Data'!$C$771:$M$1154,7,FALSE)=0,"",VLOOKUP($C10,'Test Sample Data'!$C$771:$M$1154,7,FALSE)))</f>
        <v/>
      </c>
      <c r="J52" s="131" t="str">
        <f>IF($C10="","",IF(VLOOKUP($C10,'Test Sample Data'!$C$771:$M$1154,8,FALSE)=0,"",VLOOKUP($C10,'Test Sample Data'!$C$771:$M$1154,8,FALSE)))</f>
        <v/>
      </c>
      <c r="K52" s="131" t="str">
        <f>IF($C10="","",IF(VLOOKUP($C10,'Test Sample Data'!$C$771:$M$1154,9,FALSE)=0,"",VLOOKUP($C10,'Test Sample Data'!$C$771:$M$1154,9,FALSE)))</f>
        <v/>
      </c>
      <c r="L52" s="131" t="str">
        <f>IF($C10="","",IF(VLOOKUP($C10,'Test Sample Data'!$C$771:$M$1154,10,FALSE)=0,"",VLOOKUP($C10,'Test Sample Data'!$C$771:$M$1154,10,FALSE)))</f>
        <v/>
      </c>
      <c r="M52" s="131" t="str">
        <f>IF($C10="","",IF(VLOOKUP($C10,'Test Sample Data'!$C$771:$M$1154,11,FALSE)=0,"",VLOOKUP($C10,'Test Sample Data'!$C$771:$M$1154,11,FALSE)))</f>
        <v/>
      </c>
      <c r="N52" s="140" t="str">
        <f t="shared" si="7"/>
        <v>HmiRQP9051</v>
      </c>
      <c r="O52" s="32" t="str">
        <f>IF('Choose Housekeeping Genes'!C52=0,"",'Choose Housekeeping Genes'!C52)</f>
        <v>P12</v>
      </c>
      <c r="P52" s="131" t="str">
        <f>IF($C10="","",IF(VLOOKUP($C10,'Control Sample Data'!$C$771:$M$1154,2,FALSE)=0,"",VLOOKUP($C10,'Control Sample Data'!$C$771:$M$1154,2,FALSE)))</f>
        <v/>
      </c>
      <c r="Q52" s="131" t="str">
        <f>IF($C10="","",IF(VLOOKUP($C10,'Control Sample Data'!$C$771:$M$1154,3,FALSE)=0,"",VLOOKUP($C10,'Control Sample Data'!$C$771:$M$1154,3,FALSE)))</f>
        <v/>
      </c>
      <c r="R52" s="131" t="str">
        <f>IF($C10="","",IF(VLOOKUP($C10,'Control Sample Data'!$C$771:$M$1154,4,FALSE)=0,"",VLOOKUP($C10,'Control Sample Data'!$C$771:$M$1154,4,FALSE)))</f>
        <v/>
      </c>
      <c r="S52" s="131" t="str">
        <f>IF($C10="","",IF(VLOOKUP($C10,'Control Sample Data'!$C$771:$M$1154,5,FALSE)=0,"",VLOOKUP($C10,'Control Sample Data'!$C$771:$M$1154,5,FALSE)))</f>
        <v/>
      </c>
      <c r="T52" s="131" t="str">
        <f>IF($C10="","",IF(VLOOKUP($C10,'Control Sample Data'!$C$771:$M$1154,6,FALSE)=0,"",VLOOKUP($C10,'Control Sample Data'!$C$771:$M$1154,6,FALSE)))</f>
        <v/>
      </c>
      <c r="U52" s="131" t="str">
        <f>IF($C10="","",IF(VLOOKUP($C10,'Control Sample Data'!$C$771:$M$1154,7,FALSE)=0,"",VLOOKUP($C10,'Control Sample Data'!$C$771:$M$1154,7,FALSE)))</f>
        <v/>
      </c>
      <c r="V52" s="131" t="str">
        <f>IF($C10="","",IF(VLOOKUP($C10,'Control Sample Data'!$C$771:$M$1154,8,FALSE)=0,"",VLOOKUP($C10,'Control Sample Data'!$C$771:$M$1154,8,FALSE)))</f>
        <v/>
      </c>
      <c r="W52" s="131" t="str">
        <f>IF($C10="","",IF(VLOOKUP($C10,'Control Sample Data'!$C$771:$M$1154,9,FALSE)=0,"",VLOOKUP($C10,'Control Sample Data'!$C$771:$M$1154,9,FALSE)))</f>
        <v/>
      </c>
      <c r="X52" s="131" t="str">
        <f>IF($C10="","",IF(VLOOKUP($C10,'Control Sample Data'!$C$771:$M$1154,10,FALSE)=0,"",VLOOKUP($C10,'Control Sample Data'!$C$771:$M$1154,10,FALSE)))</f>
        <v/>
      </c>
      <c r="Y52" s="131" t="str">
        <f>IF($C10="","",IF(VLOOKUP($C10,'Control Sample Data'!$C$771:$M$1154,11,FALSE)=0,"",VLOOKUP($C10,'Control Sample Data'!$C$771:$M$1154,11,FALSE)))</f>
        <v/>
      </c>
    </row>
    <row r="53" customHeight="1" spans="1:25">
      <c r="A53" s="128"/>
      <c r="B53" s="114" t="str">
        <f>IF(C11="","",VLOOKUP(C11,'Gene Table'!B$771:E$1154,2,FALSE))</f>
        <v>HmiRQP9061</v>
      </c>
      <c r="C53" s="114" t="str">
        <f>IF('Choose Housekeeping Genes'!C11=0,"",'Choose Housekeeping Genes'!C11)</f>
        <v>P13</v>
      </c>
      <c r="D53" s="131" t="str">
        <f>IF($C11="","",IF(VLOOKUP($C11,'Test Sample Data'!$C$771:$M$1154,2,FALSE)=0,"",VLOOKUP($C11,'Test Sample Data'!$C$771:$M$1154,2,FALSE)))</f>
        <v/>
      </c>
      <c r="E53" s="131" t="str">
        <f>IF($C11="","",IF(VLOOKUP($C11,'Test Sample Data'!$C$771:$M$1154,3,FALSE)=0,"",VLOOKUP($C11,'Test Sample Data'!$C$771:$M$1154,3,FALSE)))</f>
        <v/>
      </c>
      <c r="F53" s="131" t="str">
        <f>IF($C11="","",IF(VLOOKUP($C11,'Test Sample Data'!$C$771:$M$1154,4,FALSE)=0,"",VLOOKUP($C11,'Test Sample Data'!$C$771:$M$1154,4,FALSE)))</f>
        <v/>
      </c>
      <c r="G53" s="131" t="str">
        <f>IF($C11="","",IF(VLOOKUP($C11,'Test Sample Data'!$C$771:$M$1154,5,FALSE)=0,"",VLOOKUP($C11,'Test Sample Data'!$C$771:$M$1154,5,FALSE)))</f>
        <v/>
      </c>
      <c r="H53" s="131" t="str">
        <f>IF($C11="","",IF(VLOOKUP($C11,'Test Sample Data'!$C$771:$M$1154,6,FALSE)=0,"",VLOOKUP($C11,'Test Sample Data'!$C$771:$M$1154,6,FALSE)))</f>
        <v/>
      </c>
      <c r="I53" s="131" t="str">
        <f>IF($C11="","",IF(VLOOKUP($C11,'Test Sample Data'!$C$771:$M$1154,7,FALSE)=0,"",VLOOKUP($C11,'Test Sample Data'!$C$771:$M$1154,7,FALSE)))</f>
        <v/>
      </c>
      <c r="J53" s="131" t="str">
        <f>IF($C11="","",IF(VLOOKUP($C11,'Test Sample Data'!$C$771:$M$1154,8,FALSE)=0,"",VLOOKUP($C11,'Test Sample Data'!$C$771:$M$1154,8,FALSE)))</f>
        <v/>
      </c>
      <c r="K53" s="131" t="str">
        <f>IF($C11="","",IF(VLOOKUP($C11,'Test Sample Data'!$C$771:$M$1154,9,FALSE)=0,"",VLOOKUP($C11,'Test Sample Data'!$C$771:$M$1154,9,FALSE)))</f>
        <v/>
      </c>
      <c r="L53" s="131" t="str">
        <f>IF($C11="","",IF(VLOOKUP($C11,'Test Sample Data'!$C$771:$M$1154,10,FALSE)=0,"",VLOOKUP($C11,'Test Sample Data'!$C$771:$M$1154,10,FALSE)))</f>
        <v/>
      </c>
      <c r="M53" s="131" t="str">
        <f>IF($C11="","",IF(VLOOKUP($C11,'Test Sample Data'!$C$771:$M$1154,11,FALSE)=0,"",VLOOKUP($C11,'Test Sample Data'!$C$771:$M$1154,11,FALSE)))</f>
        <v/>
      </c>
      <c r="N53" s="140" t="str">
        <f t="shared" si="7"/>
        <v>HmiRQP9061</v>
      </c>
      <c r="O53" s="32" t="str">
        <f>IF('Choose Housekeeping Genes'!C53=0,"",'Choose Housekeeping Genes'!C53)</f>
        <v>P13</v>
      </c>
      <c r="P53" s="131" t="str">
        <f>IF($C11="","",IF(VLOOKUP($C11,'Control Sample Data'!$C$771:$M$1154,2,FALSE)=0,"",VLOOKUP($C11,'Control Sample Data'!$C$771:$M$1154,2,FALSE)))</f>
        <v/>
      </c>
      <c r="Q53" s="131" t="str">
        <f>IF($C11="","",IF(VLOOKUP($C11,'Control Sample Data'!$C$771:$M$1154,3,FALSE)=0,"",VLOOKUP($C11,'Control Sample Data'!$C$771:$M$1154,3,FALSE)))</f>
        <v/>
      </c>
      <c r="R53" s="131" t="str">
        <f>IF($C11="","",IF(VLOOKUP($C11,'Control Sample Data'!$C$771:$M$1154,4,FALSE)=0,"",VLOOKUP($C11,'Control Sample Data'!$C$771:$M$1154,4,FALSE)))</f>
        <v/>
      </c>
      <c r="S53" s="131" t="str">
        <f>IF($C11="","",IF(VLOOKUP($C11,'Control Sample Data'!$C$771:$M$1154,5,FALSE)=0,"",VLOOKUP($C11,'Control Sample Data'!$C$771:$M$1154,5,FALSE)))</f>
        <v/>
      </c>
      <c r="T53" s="131" t="str">
        <f>IF($C11="","",IF(VLOOKUP($C11,'Control Sample Data'!$C$771:$M$1154,6,FALSE)=0,"",VLOOKUP($C11,'Control Sample Data'!$C$771:$M$1154,6,FALSE)))</f>
        <v/>
      </c>
      <c r="U53" s="131" t="str">
        <f>IF($C11="","",IF(VLOOKUP($C11,'Control Sample Data'!$C$771:$M$1154,7,FALSE)=0,"",VLOOKUP($C11,'Control Sample Data'!$C$771:$M$1154,7,FALSE)))</f>
        <v/>
      </c>
      <c r="V53" s="131" t="str">
        <f>IF($C11="","",IF(VLOOKUP($C11,'Control Sample Data'!$C$771:$M$1154,8,FALSE)=0,"",VLOOKUP($C11,'Control Sample Data'!$C$771:$M$1154,8,FALSE)))</f>
        <v/>
      </c>
      <c r="W53" s="131" t="str">
        <f>IF($C11="","",IF(VLOOKUP($C11,'Control Sample Data'!$C$771:$M$1154,9,FALSE)=0,"",VLOOKUP($C11,'Control Sample Data'!$C$771:$M$1154,9,FALSE)))</f>
        <v/>
      </c>
      <c r="X53" s="131" t="str">
        <f>IF($C11="","",IF(VLOOKUP($C11,'Control Sample Data'!$C$771:$M$1154,10,FALSE)=0,"",VLOOKUP($C11,'Control Sample Data'!$C$771:$M$1154,10,FALSE)))</f>
        <v/>
      </c>
      <c r="Y53" s="131" t="str">
        <f>IF($C11="","",IF(VLOOKUP($C11,'Control Sample Data'!$C$771:$M$1154,11,FALSE)=0,"",VLOOKUP($C11,'Control Sample Data'!$C$771:$M$1154,11,FALSE)))</f>
        <v/>
      </c>
    </row>
    <row r="54" customHeight="1" spans="1:25">
      <c r="A54" s="128"/>
      <c r="B54" s="114" t="str">
        <f>IF(C12="","",VLOOKUP(C12,'Gene Table'!B$771:E$1154,2,FALSE))</f>
        <v>HmiRQP9061</v>
      </c>
      <c r="C54" s="114" t="str">
        <f>IF('Choose Housekeeping Genes'!C12=0,"",'Choose Housekeeping Genes'!C12)</f>
        <v>P14</v>
      </c>
      <c r="D54" s="131" t="str">
        <f>IF($C12="","",IF(VLOOKUP($C12,'Test Sample Data'!$C$771:$M$1154,2,FALSE)=0,"",VLOOKUP($C12,'Test Sample Data'!$C$771:$M$1154,2,FALSE)))</f>
        <v/>
      </c>
      <c r="E54" s="131" t="str">
        <f>IF($C12="","",IF(VLOOKUP($C12,'Test Sample Data'!$C$771:$M$1154,3,FALSE)=0,"",VLOOKUP($C12,'Test Sample Data'!$C$771:$M$1154,3,FALSE)))</f>
        <v/>
      </c>
      <c r="F54" s="131" t="str">
        <f>IF($C12="","",IF(VLOOKUP($C12,'Test Sample Data'!$C$771:$M$1154,4,FALSE)=0,"",VLOOKUP($C12,'Test Sample Data'!$C$771:$M$1154,4,FALSE)))</f>
        <v/>
      </c>
      <c r="G54" s="131" t="str">
        <f>IF($C12="","",IF(VLOOKUP($C12,'Test Sample Data'!$C$771:$M$1154,5,FALSE)=0,"",VLOOKUP($C12,'Test Sample Data'!$C$771:$M$1154,5,FALSE)))</f>
        <v/>
      </c>
      <c r="H54" s="131" t="str">
        <f>IF($C12="","",IF(VLOOKUP($C12,'Test Sample Data'!$C$771:$M$1154,6,FALSE)=0,"",VLOOKUP($C12,'Test Sample Data'!$C$771:$M$1154,6,FALSE)))</f>
        <v/>
      </c>
      <c r="I54" s="131" t="str">
        <f>IF($C12="","",IF(VLOOKUP($C12,'Test Sample Data'!$C$771:$M$1154,7,FALSE)=0,"",VLOOKUP($C12,'Test Sample Data'!$C$771:$M$1154,7,FALSE)))</f>
        <v/>
      </c>
      <c r="J54" s="131" t="str">
        <f>IF($C12="","",IF(VLOOKUP($C12,'Test Sample Data'!$C$771:$M$1154,8,FALSE)=0,"",VLOOKUP($C12,'Test Sample Data'!$C$771:$M$1154,8,FALSE)))</f>
        <v/>
      </c>
      <c r="K54" s="131" t="str">
        <f>IF($C12="","",IF(VLOOKUP($C12,'Test Sample Data'!$C$771:$M$1154,9,FALSE)=0,"",VLOOKUP($C12,'Test Sample Data'!$C$771:$M$1154,9,FALSE)))</f>
        <v/>
      </c>
      <c r="L54" s="131" t="str">
        <f>IF($C12="","",IF(VLOOKUP($C12,'Test Sample Data'!$C$771:$M$1154,10,FALSE)=0,"",VLOOKUP($C12,'Test Sample Data'!$C$771:$M$1154,10,FALSE)))</f>
        <v/>
      </c>
      <c r="M54" s="131" t="str">
        <f>IF($C12="","",IF(VLOOKUP($C12,'Test Sample Data'!$C$771:$M$1154,11,FALSE)=0,"",VLOOKUP($C12,'Test Sample Data'!$C$771:$M$1154,11,FALSE)))</f>
        <v/>
      </c>
      <c r="N54" s="140" t="str">
        <f t="shared" si="7"/>
        <v>HmiRQP9061</v>
      </c>
      <c r="O54" s="32" t="str">
        <f>IF('Choose Housekeeping Genes'!C54=0,"",'Choose Housekeeping Genes'!C54)</f>
        <v>P14</v>
      </c>
      <c r="P54" s="131" t="str">
        <f>IF($C12="","",IF(VLOOKUP($C12,'Control Sample Data'!$C$771:$M$1154,2,FALSE)=0,"",VLOOKUP($C12,'Control Sample Data'!$C$771:$M$1154,2,FALSE)))</f>
        <v/>
      </c>
      <c r="Q54" s="131" t="str">
        <f>IF($C12="","",IF(VLOOKUP($C12,'Control Sample Data'!$C$771:$M$1154,3,FALSE)=0,"",VLOOKUP($C12,'Control Sample Data'!$C$771:$M$1154,3,FALSE)))</f>
        <v/>
      </c>
      <c r="R54" s="131" t="str">
        <f>IF($C12="","",IF(VLOOKUP($C12,'Control Sample Data'!$C$771:$M$1154,4,FALSE)=0,"",VLOOKUP($C12,'Control Sample Data'!$C$771:$M$1154,4,FALSE)))</f>
        <v/>
      </c>
      <c r="S54" s="131" t="str">
        <f>IF($C12="","",IF(VLOOKUP($C12,'Control Sample Data'!$C$771:$M$1154,5,FALSE)=0,"",VLOOKUP($C12,'Control Sample Data'!$C$771:$M$1154,5,FALSE)))</f>
        <v/>
      </c>
      <c r="T54" s="131" t="str">
        <f>IF($C12="","",IF(VLOOKUP($C12,'Control Sample Data'!$C$771:$M$1154,6,FALSE)=0,"",VLOOKUP($C12,'Control Sample Data'!$C$771:$M$1154,6,FALSE)))</f>
        <v/>
      </c>
      <c r="U54" s="131" t="str">
        <f>IF($C12="","",IF(VLOOKUP($C12,'Control Sample Data'!$C$771:$M$1154,7,FALSE)=0,"",VLOOKUP($C12,'Control Sample Data'!$C$771:$M$1154,7,FALSE)))</f>
        <v/>
      </c>
      <c r="V54" s="131" t="str">
        <f>IF($C12="","",IF(VLOOKUP($C12,'Control Sample Data'!$C$771:$M$1154,8,FALSE)=0,"",VLOOKUP($C12,'Control Sample Data'!$C$771:$M$1154,8,FALSE)))</f>
        <v/>
      </c>
      <c r="W54" s="131" t="str">
        <f>IF($C12="","",IF(VLOOKUP($C12,'Control Sample Data'!$C$771:$M$1154,9,FALSE)=0,"",VLOOKUP($C12,'Control Sample Data'!$C$771:$M$1154,9,FALSE)))</f>
        <v/>
      </c>
      <c r="X54" s="131" t="str">
        <f>IF($C12="","",IF(VLOOKUP($C12,'Control Sample Data'!$C$771:$M$1154,10,FALSE)=0,"",VLOOKUP($C12,'Control Sample Data'!$C$771:$M$1154,10,FALSE)))</f>
        <v/>
      </c>
      <c r="Y54" s="131" t="str">
        <f>IF($C12="","",IF(VLOOKUP($C12,'Control Sample Data'!$C$771:$M$1154,11,FALSE)=0,"",VLOOKUP($C12,'Control Sample Data'!$C$771:$M$1154,11,FALSE)))</f>
        <v/>
      </c>
    </row>
    <row r="55" customHeight="1" spans="1:25">
      <c r="A55" s="128"/>
      <c r="B55" s="114" t="str">
        <f>IF(C13="","",VLOOKUP(C13,'Gene Table'!B$771:E$1154,2,FALSE))</f>
        <v>HmiRQP9071</v>
      </c>
      <c r="C55" s="114" t="str">
        <f>IF('Choose Housekeeping Genes'!C13=0,"",'Choose Housekeeping Genes'!C13)</f>
        <v>P15</v>
      </c>
      <c r="D55" s="131" t="str">
        <f>IF($C13="","",IF(VLOOKUP($C13,'Test Sample Data'!$C$771:$M$1154,2,FALSE)=0,"",VLOOKUP($C13,'Test Sample Data'!$C$771:$M$1154,2,FALSE)))</f>
        <v/>
      </c>
      <c r="E55" s="131" t="str">
        <f>IF($C13="","",IF(VLOOKUP($C13,'Test Sample Data'!$C$771:$M$1154,3,FALSE)=0,"",VLOOKUP($C13,'Test Sample Data'!$C$771:$M$1154,3,FALSE)))</f>
        <v/>
      </c>
      <c r="F55" s="131" t="str">
        <f>IF($C13="","",IF(VLOOKUP($C13,'Test Sample Data'!$C$771:$M$1154,4,FALSE)=0,"",VLOOKUP($C13,'Test Sample Data'!$C$771:$M$1154,4,FALSE)))</f>
        <v/>
      </c>
      <c r="G55" s="131" t="str">
        <f>IF($C13="","",IF(VLOOKUP($C13,'Test Sample Data'!$C$771:$M$1154,5,FALSE)=0,"",VLOOKUP($C13,'Test Sample Data'!$C$771:$M$1154,5,FALSE)))</f>
        <v/>
      </c>
      <c r="H55" s="131" t="str">
        <f>IF($C13="","",IF(VLOOKUP($C13,'Test Sample Data'!$C$771:$M$1154,6,FALSE)=0,"",VLOOKUP($C13,'Test Sample Data'!$C$771:$M$1154,6,FALSE)))</f>
        <v/>
      </c>
      <c r="I55" s="131" t="str">
        <f>IF($C13="","",IF(VLOOKUP($C13,'Test Sample Data'!$C$771:$M$1154,7,FALSE)=0,"",VLOOKUP($C13,'Test Sample Data'!$C$771:$M$1154,7,FALSE)))</f>
        <v/>
      </c>
      <c r="J55" s="131" t="str">
        <f>IF($C13="","",IF(VLOOKUP($C13,'Test Sample Data'!$C$771:$M$1154,8,FALSE)=0,"",VLOOKUP($C13,'Test Sample Data'!$C$771:$M$1154,8,FALSE)))</f>
        <v/>
      </c>
      <c r="K55" s="131" t="str">
        <f>IF($C13="","",IF(VLOOKUP($C13,'Test Sample Data'!$C$771:$M$1154,9,FALSE)=0,"",VLOOKUP($C13,'Test Sample Data'!$C$771:$M$1154,9,FALSE)))</f>
        <v/>
      </c>
      <c r="L55" s="131" t="str">
        <f>IF($C13="","",IF(VLOOKUP($C13,'Test Sample Data'!$C$771:$M$1154,10,FALSE)=0,"",VLOOKUP($C13,'Test Sample Data'!$C$771:$M$1154,10,FALSE)))</f>
        <v/>
      </c>
      <c r="M55" s="131" t="str">
        <f>IF($C13="","",IF(VLOOKUP($C13,'Test Sample Data'!$C$771:$M$1154,11,FALSE)=0,"",VLOOKUP($C13,'Test Sample Data'!$C$771:$M$1154,11,FALSE)))</f>
        <v/>
      </c>
      <c r="N55" s="140" t="str">
        <f t="shared" si="7"/>
        <v>HmiRQP9071</v>
      </c>
      <c r="O55" s="32" t="str">
        <f>IF('Choose Housekeeping Genes'!C55=0,"",'Choose Housekeeping Genes'!C55)</f>
        <v>P15</v>
      </c>
      <c r="P55" s="131" t="str">
        <f>IF($C13="","",IF(VLOOKUP($C13,'Control Sample Data'!$C$771:$M$1154,2,FALSE)=0,"",VLOOKUP($C13,'Control Sample Data'!$C$771:$M$1154,2,FALSE)))</f>
        <v/>
      </c>
      <c r="Q55" s="131" t="str">
        <f>IF($C13="","",IF(VLOOKUP($C13,'Control Sample Data'!$C$771:$M$1154,3,FALSE)=0,"",VLOOKUP($C13,'Control Sample Data'!$C$771:$M$1154,3,FALSE)))</f>
        <v/>
      </c>
      <c r="R55" s="131" t="str">
        <f>IF($C13="","",IF(VLOOKUP($C13,'Control Sample Data'!$C$771:$M$1154,4,FALSE)=0,"",VLOOKUP($C13,'Control Sample Data'!$C$771:$M$1154,4,FALSE)))</f>
        <v/>
      </c>
      <c r="S55" s="131" t="str">
        <f>IF($C13="","",IF(VLOOKUP($C13,'Control Sample Data'!$C$771:$M$1154,5,FALSE)=0,"",VLOOKUP($C13,'Control Sample Data'!$C$771:$M$1154,5,FALSE)))</f>
        <v/>
      </c>
      <c r="T55" s="131" t="str">
        <f>IF($C13="","",IF(VLOOKUP($C13,'Control Sample Data'!$C$771:$M$1154,6,FALSE)=0,"",VLOOKUP($C13,'Control Sample Data'!$C$771:$M$1154,6,FALSE)))</f>
        <v/>
      </c>
      <c r="U55" s="131" t="str">
        <f>IF($C13="","",IF(VLOOKUP($C13,'Control Sample Data'!$C$771:$M$1154,7,FALSE)=0,"",VLOOKUP($C13,'Control Sample Data'!$C$771:$M$1154,7,FALSE)))</f>
        <v/>
      </c>
      <c r="V55" s="131" t="str">
        <f>IF($C13="","",IF(VLOOKUP($C13,'Control Sample Data'!$C$771:$M$1154,8,FALSE)=0,"",VLOOKUP($C13,'Control Sample Data'!$C$771:$M$1154,8,FALSE)))</f>
        <v/>
      </c>
      <c r="W55" s="131" t="str">
        <f>IF($C13="","",IF(VLOOKUP($C13,'Control Sample Data'!$C$771:$M$1154,9,FALSE)=0,"",VLOOKUP($C13,'Control Sample Data'!$C$771:$M$1154,9,FALSE)))</f>
        <v/>
      </c>
      <c r="X55" s="131" t="str">
        <f>IF($C13="","",IF(VLOOKUP($C13,'Control Sample Data'!$C$771:$M$1154,10,FALSE)=0,"",VLOOKUP($C13,'Control Sample Data'!$C$771:$M$1154,10,FALSE)))</f>
        <v/>
      </c>
      <c r="Y55" s="131" t="str">
        <f>IF($C13="","",IF(VLOOKUP($C13,'Control Sample Data'!$C$771:$M$1154,11,FALSE)=0,"",VLOOKUP($C13,'Control Sample Data'!$C$771:$M$1154,11,FALSE)))</f>
        <v/>
      </c>
    </row>
    <row r="56" customHeight="1" spans="1:25">
      <c r="A56" s="128"/>
      <c r="B56" s="114" t="str">
        <f>IF(C14="","",VLOOKUP(C14,'Gene Table'!B$771:E$1154,2,FALSE))</f>
        <v>HmiRQP9071</v>
      </c>
      <c r="C56" s="114" t="str">
        <f>IF('Choose Housekeeping Genes'!C14=0,"",'Choose Housekeeping Genes'!C14)</f>
        <v>P16</v>
      </c>
      <c r="D56" s="131" t="str">
        <f>IF($C14="","",IF(VLOOKUP($C14,'Test Sample Data'!$C$771:$M$1154,2,FALSE)=0,"",VLOOKUP($C14,'Test Sample Data'!$C$771:$M$1154,2,FALSE)))</f>
        <v/>
      </c>
      <c r="E56" s="131" t="str">
        <f>IF($C14="","",IF(VLOOKUP($C14,'Test Sample Data'!$C$771:$M$1154,3,FALSE)=0,"",VLOOKUP($C14,'Test Sample Data'!$C$771:$M$1154,3,FALSE)))</f>
        <v/>
      </c>
      <c r="F56" s="131" t="str">
        <f>IF($C14="","",IF(VLOOKUP($C14,'Test Sample Data'!$C$771:$M$1154,4,FALSE)=0,"",VLOOKUP($C14,'Test Sample Data'!$C$771:$M$1154,4,FALSE)))</f>
        <v/>
      </c>
      <c r="G56" s="131" t="str">
        <f>IF($C14="","",IF(VLOOKUP($C14,'Test Sample Data'!$C$771:$M$1154,5,FALSE)=0,"",VLOOKUP($C14,'Test Sample Data'!$C$771:$M$1154,5,FALSE)))</f>
        <v/>
      </c>
      <c r="H56" s="131" t="str">
        <f>IF($C14="","",IF(VLOOKUP($C14,'Test Sample Data'!$C$771:$M$1154,6,FALSE)=0,"",VLOOKUP($C14,'Test Sample Data'!$C$771:$M$1154,6,FALSE)))</f>
        <v/>
      </c>
      <c r="I56" s="131" t="str">
        <f>IF($C14="","",IF(VLOOKUP($C14,'Test Sample Data'!$C$771:$M$1154,7,FALSE)=0,"",VLOOKUP($C14,'Test Sample Data'!$C$771:$M$1154,7,FALSE)))</f>
        <v/>
      </c>
      <c r="J56" s="131" t="str">
        <f>IF($C14="","",IF(VLOOKUP($C14,'Test Sample Data'!$C$771:$M$1154,8,FALSE)=0,"",VLOOKUP($C14,'Test Sample Data'!$C$771:$M$1154,8,FALSE)))</f>
        <v/>
      </c>
      <c r="K56" s="131" t="str">
        <f>IF($C14="","",IF(VLOOKUP($C14,'Test Sample Data'!$C$771:$M$1154,9,FALSE)=0,"",VLOOKUP($C14,'Test Sample Data'!$C$771:$M$1154,9,FALSE)))</f>
        <v/>
      </c>
      <c r="L56" s="131" t="str">
        <f>IF($C14="","",IF(VLOOKUP($C14,'Test Sample Data'!$C$771:$M$1154,10,FALSE)=0,"",VLOOKUP($C14,'Test Sample Data'!$C$771:$M$1154,10,FALSE)))</f>
        <v/>
      </c>
      <c r="M56" s="131" t="str">
        <f>IF($C14="","",IF(VLOOKUP($C14,'Test Sample Data'!$C$771:$M$1154,11,FALSE)=0,"",VLOOKUP($C14,'Test Sample Data'!$C$771:$M$1154,11,FALSE)))</f>
        <v/>
      </c>
      <c r="N56" s="140" t="str">
        <f t="shared" si="7"/>
        <v>HmiRQP9071</v>
      </c>
      <c r="O56" s="32" t="str">
        <f>IF('Choose Housekeeping Genes'!C56=0,"",'Choose Housekeeping Genes'!C56)</f>
        <v>P16</v>
      </c>
      <c r="P56" s="131" t="str">
        <f>IF($C14="","",IF(VLOOKUP($C14,'Control Sample Data'!$C$771:$M$1154,2,FALSE)=0,"",VLOOKUP($C14,'Control Sample Data'!$C$771:$M$1154,2,FALSE)))</f>
        <v/>
      </c>
      <c r="Q56" s="131" t="str">
        <f>IF($C14="","",IF(VLOOKUP($C14,'Control Sample Data'!$C$771:$M$1154,3,FALSE)=0,"",VLOOKUP($C14,'Control Sample Data'!$C$771:$M$1154,3,FALSE)))</f>
        <v/>
      </c>
      <c r="R56" s="131" t="str">
        <f>IF($C14="","",IF(VLOOKUP($C14,'Control Sample Data'!$C$771:$M$1154,4,FALSE)=0,"",VLOOKUP($C14,'Control Sample Data'!$C$771:$M$1154,4,FALSE)))</f>
        <v/>
      </c>
      <c r="S56" s="131" t="str">
        <f>IF($C14="","",IF(VLOOKUP($C14,'Control Sample Data'!$C$771:$M$1154,5,FALSE)=0,"",VLOOKUP($C14,'Control Sample Data'!$C$771:$M$1154,5,FALSE)))</f>
        <v/>
      </c>
      <c r="T56" s="131" t="str">
        <f>IF($C14="","",IF(VLOOKUP($C14,'Control Sample Data'!$C$771:$M$1154,6,FALSE)=0,"",VLOOKUP($C14,'Control Sample Data'!$C$771:$M$1154,6,FALSE)))</f>
        <v/>
      </c>
      <c r="U56" s="131" t="str">
        <f>IF($C14="","",IF(VLOOKUP($C14,'Control Sample Data'!$C$771:$M$1154,7,FALSE)=0,"",VLOOKUP($C14,'Control Sample Data'!$C$771:$M$1154,7,FALSE)))</f>
        <v/>
      </c>
      <c r="V56" s="131" t="str">
        <f>IF($C14="","",IF(VLOOKUP($C14,'Control Sample Data'!$C$771:$M$1154,8,FALSE)=0,"",VLOOKUP($C14,'Control Sample Data'!$C$771:$M$1154,8,FALSE)))</f>
        <v/>
      </c>
      <c r="W56" s="131" t="str">
        <f>IF($C14="","",IF(VLOOKUP($C14,'Control Sample Data'!$C$771:$M$1154,9,FALSE)=0,"",VLOOKUP($C14,'Control Sample Data'!$C$771:$M$1154,9,FALSE)))</f>
        <v/>
      </c>
      <c r="X56" s="131" t="str">
        <f>IF($C14="","",IF(VLOOKUP($C14,'Control Sample Data'!$C$771:$M$1154,10,FALSE)=0,"",VLOOKUP($C14,'Control Sample Data'!$C$771:$M$1154,10,FALSE)))</f>
        <v/>
      </c>
      <c r="Y56" s="131" t="str">
        <f>IF($C14="","",IF(VLOOKUP($C14,'Control Sample Data'!$C$771:$M$1154,11,FALSE)=0,"",VLOOKUP($C14,'Control Sample Data'!$C$771:$M$1154,11,FALSE)))</f>
        <v/>
      </c>
    </row>
    <row r="57" customHeight="1" spans="1:25">
      <c r="A57" s="128"/>
      <c r="B57" s="114" t="str">
        <f>IF(C15="","",VLOOKUP(C15,'Gene Table'!B$771:E$1154,2,FALSE))</f>
        <v/>
      </c>
      <c r="C57" s="114" t="str">
        <f>IF('Choose Housekeeping Genes'!C15=0,"",'Choose Housekeeping Genes'!C15)</f>
        <v/>
      </c>
      <c r="D57" s="131" t="str">
        <f>IF($C15="","",IF(VLOOKUP($C15,'Test Sample Data'!$C$771:$M$1154,2,FALSE)=0,"",VLOOKUP($C15,'Test Sample Data'!$C$771:$M$1154,2,FALSE)))</f>
        <v/>
      </c>
      <c r="E57" s="131" t="str">
        <f>IF($C15="","",IF(VLOOKUP($C15,'Test Sample Data'!$C$771:$M$1154,3,FALSE)=0,"",VLOOKUP($C15,'Test Sample Data'!$C$771:$M$1154,3,FALSE)))</f>
        <v/>
      </c>
      <c r="F57" s="131" t="str">
        <f>IF($C15="","",IF(VLOOKUP($C15,'Test Sample Data'!$C$771:$M$1154,4,FALSE)=0,"",VLOOKUP($C15,'Test Sample Data'!$C$771:$M$1154,4,FALSE)))</f>
        <v/>
      </c>
      <c r="G57" s="131" t="str">
        <f>IF($C15="","",IF(VLOOKUP($C15,'Test Sample Data'!$C$771:$M$1154,5,FALSE)=0,"",VLOOKUP($C15,'Test Sample Data'!$C$771:$M$1154,5,FALSE)))</f>
        <v/>
      </c>
      <c r="H57" s="131" t="str">
        <f>IF($C15="","",IF(VLOOKUP($C15,'Test Sample Data'!$C$771:$M$1154,6,FALSE)=0,"",VLOOKUP($C15,'Test Sample Data'!$C$771:$M$1154,6,FALSE)))</f>
        <v/>
      </c>
      <c r="I57" s="131" t="str">
        <f>IF($C15="","",IF(VLOOKUP($C15,'Test Sample Data'!$C$771:$M$1154,7,FALSE)=0,"",VLOOKUP($C15,'Test Sample Data'!$C$771:$M$1154,7,FALSE)))</f>
        <v/>
      </c>
      <c r="J57" s="131" t="str">
        <f>IF($C15="","",IF(VLOOKUP($C15,'Test Sample Data'!$C$771:$M$1154,8,FALSE)=0,"",VLOOKUP($C15,'Test Sample Data'!$C$771:$M$1154,8,FALSE)))</f>
        <v/>
      </c>
      <c r="K57" s="131" t="str">
        <f>IF($C15="","",IF(VLOOKUP($C15,'Test Sample Data'!$C$771:$M$1154,9,FALSE)=0,"",VLOOKUP($C15,'Test Sample Data'!$C$771:$M$1154,9,FALSE)))</f>
        <v/>
      </c>
      <c r="L57" s="131" t="str">
        <f>IF($C15="","",IF(VLOOKUP($C15,'Test Sample Data'!$C$771:$M$1154,10,FALSE)=0,"",VLOOKUP($C15,'Test Sample Data'!$C$771:$M$1154,10,FALSE)))</f>
        <v/>
      </c>
      <c r="M57" s="131" t="str">
        <f>IF($C15="","",IF(VLOOKUP($C15,'Test Sample Data'!$C$771:$M$1154,11,FALSE)=0,"",VLOOKUP($C15,'Test Sample Data'!$C$771:$M$1154,11,FALSE)))</f>
        <v/>
      </c>
      <c r="N57" s="140" t="str">
        <f t="shared" si="7"/>
        <v/>
      </c>
      <c r="O57" s="32" t="str">
        <f>IF('Choose Housekeeping Genes'!C57=0,"",'Choose Housekeeping Genes'!C57)</f>
        <v/>
      </c>
      <c r="P57" s="131" t="str">
        <f>IF($C15="","",IF(VLOOKUP($C15,'Control Sample Data'!$C$771:$M$1154,2,FALSE)=0,"",VLOOKUP($C15,'Control Sample Data'!$C$771:$M$1154,2,FALSE)))</f>
        <v/>
      </c>
      <c r="Q57" s="131" t="str">
        <f>IF($C15="","",IF(VLOOKUP($C15,'Control Sample Data'!$C$771:$M$1154,3,FALSE)=0,"",VLOOKUP($C15,'Control Sample Data'!$C$771:$M$1154,3,FALSE)))</f>
        <v/>
      </c>
      <c r="R57" s="131" t="str">
        <f>IF($C15="","",IF(VLOOKUP($C15,'Control Sample Data'!$C$771:$M$1154,4,FALSE)=0,"",VLOOKUP($C15,'Control Sample Data'!$C$771:$M$1154,4,FALSE)))</f>
        <v/>
      </c>
      <c r="S57" s="131" t="str">
        <f>IF($C15="","",IF(VLOOKUP($C15,'Control Sample Data'!$C$771:$M$1154,5,FALSE)=0,"",VLOOKUP($C15,'Control Sample Data'!$C$771:$M$1154,5,FALSE)))</f>
        <v/>
      </c>
      <c r="T57" s="131" t="str">
        <f>IF($C15="","",IF(VLOOKUP($C15,'Control Sample Data'!$C$771:$M$1154,6,FALSE)=0,"",VLOOKUP($C15,'Control Sample Data'!$C$771:$M$1154,6,FALSE)))</f>
        <v/>
      </c>
      <c r="U57" s="131" t="str">
        <f>IF($C15="","",IF(VLOOKUP($C15,'Control Sample Data'!$C$771:$M$1154,7,FALSE)=0,"",VLOOKUP($C15,'Control Sample Data'!$C$771:$M$1154,7,FALSE)))</f>
        <v/>
      </c>
      <c r="V57" s="131" t="str">
        <f>IF($C15="","",IF(VLOOKUP($C15,'Control Sample Data'!$C$771:$M$1154,8,FALSE)=0,"",VLOOKUP($C15,'Control Sample Data'!$C$771:$M$1154,8,FALSE)))</f>
        <v/>
      </c>
      <c r="W57" s="131" t="str">
        <f>IF($C15="","",IF(VLOOKUP($C15,'Control Sample Data'!$C$771:$M$1154,9,FALSE)=0,"",VLOOKUP($C15,'Control Sample Data'!$C$771:$M$1154,9,FALSE)))</f>
        <v/>
      </c>
      <c r="X57" s="131" t="str">
        <f>IF($C15="","",IF(VLOOKUP($C15,'Control Sample Data'!$C$771:$M$1154,10,FALSE)=0,"",VLOOKUP($C15,'Control Sample Data'!$C$771:$M$1154,10,FALSE)))</f>
        <v/>
      </c>
      <c r="Y57" s="131" t="str">
        <f>IF($C15="","",IF(VLOOKUP($C15,'Control Sample Data'!$C$771:$M$1154,11,FALSE)=0,"",VLOOKUP($C15,'Control Sample Data'!$C$771:$M$1154,11,FALSE)))</f>
        <v/>
      </c>
    </row>
    <row r="58" customHeight="1" spans="1:25">
      <c r="A58" s="128"/>
      <c r="B58" s="114" t="str">
        <f>IF(C16="","",VLOOKUP(C16,'Gene Table'!B$771:E$1154,2,FALSE))</f>
        <v/>
      </c>
      <c r="C58" s="114" t="str">
        <f>IF('Choose Housekeeping Genes'!C16=0,"",'Choose Housekeeping Genes'!C16)</f>
        <v/>
      </c>
      <c r="D58" s="131" t="str">
        <f>IF($C16="","",IF(VLOOKUP($C16,'Test Sample Data'!$C$771:$M$1154,2,FALSE)=0,"",VLOOKUP($C16,'Test Sample Data'!$C$771:$M$1154,2,FALSE)))</f>
        <v/>
      </c>
      <c r="E58" s="131" t="str">
        <f>IF($C16="","",IF(VLOOKUP($C16,'Test Sample Data'!$C$771:$M$1154,3,FALSE)=0,"",VLOOKUP($C16,'Test Sample Data'!$C$771:$M$1154,3,FALSE)))</f>
        <v/>
      </c>
      <c r="F58" s="131" t="str">
        <f>IF($C16="","",IF(VLOOKUP($C16,'Test Sample Data'!$C$771:$M$1154,4,FALSE)=0,"",VLOOKUP($C16,'Test Sample Data'!$C$771:$M$1154,4,FALSE)))</f>
        <v/>
      </c>
      <c r="G58" s="131" t="str">
        <f>IF($C16="","",IF(VLOOKUP($C16,'Test Sample Data'!$C$771:$M$1154,5,FALSE)=0,"",VLOOKUP($C16,'Test Sample Data'!$C$771:$M$1154,5,FALSE)))</f>
        <v/>
      </c>
      <c r="H58" s="131" t="str">
        <f>IF($C16="","",IF(VLOOKUP($C16,'Test Sample Data'!$C$771:$M$1154,6,FALSE)=0,"",VLOOKUP($C16,'Test Sample Data'!$C$771:$M$1154,6,FALSE)))</f>
        <v/>
      </c>
      <c r="I58" s="131" t="str">
        <f>IF($C16="","",IF(VLOOKUP($C16,'Test Sample Data'!$C$771:$M$1154,7,FALSE)=0,"",VLOOKUP($C16,'Test Sample Data'!$C$771:$M$1154,7,FALSE)))</f>
        <v/>
      </c>
      <c r="J58" s="131" t="str">
        <f>IF($C16="","",IF(VLOOKUP($C16,'Test Sample Data'!$C$771:$M$1154,8,FALSE)=0,"",VLOOKUP($C16,'Test Sample Data'!$C$771:$M$1154,8,FALSE)))</f>
        <v/>
      </c>
      <c r="K58" s="131" t="str">
        <f>IF($C16="","",IF(VLOOKUP($C16,'Test Sample Data'!$C$771:$M$1154,9,FALSE)=0,"",VLOOKUP($C16,'Test Sample Data'!$C$771:$M$1154,9,FALSE)))</f>
        <v/>
      </c>
      <c r="L58" s="131" t="str">
        <f>IF($C16="","",IF(VLOOKUP($C16,'Test Sample Data'!$C$771:$M$1154,10,FALSE)=0,"",VLOOKUP($C16,'Test Sample Data'!$C$771:$M$1154,10,FALSE)))</f>
        <v/>
      </c>
      <c r="M58" s="131" t="str">
        <f>IF($C16="","",IF(VLOOKUP($C16,'Test Sample Data'!$C$771:$M$1154,11,FALSE)=0,"",VLOOKUP($C16,'Test Sample Data'!$C$771:$M$1154,11,FALSE)))</f>
        <v/>
      </c>
      <c r="N58" s="140" t="str">
        <f t="shared" si="7"/>
        <v/>
      </c>
      <c r="O58" s="32" t="str">
        <f>IF('Choose Housekeeping Genes'!C58=0,"",'Choose Housekeeping Genes'!C58)</f>
        <v/>
      </c>
      <c r="P58" s="131" t="str">
        <f>IF($C16="","",IF(VLOOKUP($C16,'Control Sample Data'!$C$771:$M$1154,2,FALSE)=0,"",VLOOKUP($C16,'Control Sample Data'!$C$771:$M$1154,2,FALSE)))</f>
        <v/>
      </c>
      <c r="Q58" s="131" t="str">
        <f>IF($C16="","",IF(VLOOKUP($C16,'Control Sample Data'!$C$771:$M$1154,3,FALSE)=0,"",VLOOKUP($C16,'Control Sample Data'!$C$771:$M$1154,3,FALSE)))</f>
        <v/>
      </c>
      <c r="R58" s="131" t="str">
        <f>IF($C16="","",IF(VLOOKUP($C16,'Control Sample Data'!$C$771:$M$1154,4,FALSE)=0,"",VLOOKUP($C16,'Control Sample Data'!$C$771:$M$1154,4,FALSE)))</f>
        <v/>
      </c>
      <c r="S58" s="131" t="str">
        <f>IF($C16="","",IF(VLOOKUP($C16,'Control Sample Data'!$C$771:$M$1154,5,FALSE)=0,"",VLOOKUP($C16,'Control Sample Data'!$C$771:$M$1154,5,FALSE)))</f>
        <v/>
      </c>
      <c r="T58" s="131" t="str">
        <f>IF($C16="","",IF(VLOOKUP($C16,'Control Sample Data'!$C$771:$M$1154,6,FALSE)=0,"",VLOOKUP($C16,'Control Sample Data'!$C$771:$M$1154,6,FALSE)))</f>
        <v/>
      </c>
      <c r="U58" s="131" t="str">
        <f>IF($C16="","",IF(VLOOKUP($C16,'Control Sample Data'!$C$771:$M$1154,7,FALSE)=0,"",VLOOKUP($C16,'Control Sample Data'!$C$771:$M$1154,7,FALSE)))</f>
        <v/>
      </c>
      <c r="V58" s="131" t="str">
        <f>IF($C16="","",IF(VLOOKUP($C16,'Control Sample Data'!$C$771:$M$1154,8,FALSE)=0,"",VLOOKUP($C16,'Control Sample Data'!$C$771:$M$1154,8,FALSE)))</f>
        <v/>
      </c>
      <c r="W58" s="131" t="str">
        <f>IF($C16="","",IF(VLOOKUP($C16,'Control Sample Data'!$C$771:$M$1154,9,FALSE)=0,"",VLOOKUP($C16,'Control Sample Data'!$C$771:$M$1154,9,FALSE)))</f>
        <v/>
      </c>
      <c r="X58" s="131" t="str">
        <f>IF($C16="","",IF(VLOOKUP($C16,'Control Sample Data'!$C$771:$M$1154,10,FALSE)=0,"",VLOOKUP($C16,'Control Sample Data'!$C$771:$M$1154,10,FALSE)))</f>
        <v/>
      </c>
      <c r="Y58" s="131" t="str">
        <f>IF($C16="","",IF(VLOOKUP($C16,'Control Sample Data'!$C$771:$M$1154,11,FALSE)=0,"",VLOOKUP($C16,'Control Sample Data'!$C$771:$M$1154,11,FALSE)))</f>
        <v/>
      </c>
    </row>
    <row r="59" customHeight="1" spans="1:25">
      <c r="A59" s="128"/>
      <c r="B59" s="114" t="str">
        <f>IF(C17="","",VLOOKUP(C17,'Gene Table'!B$771:E$1154,2,FALSE))</f>
        <v/>
      </c>
      <c r="C59" s="114" t="str">
        <f>IF('Choose Housekeeping Genes'!C17=0,"",'Choose Housekeeping Genes'!C17)</f>
        <v/>
      </c>
      <c r="D59" s="131" t="str">
        <f>IF($C17="","",IF(VLOOKUP($C17,'Test Sample Data'!$C$771:$M$1154,2,FALSE)=0,"",VLOOKUP($C17,'Test Sample Data'!$C$771:$M$1154,2,FALSE)))</f>
        <v/>
      </c>
      <c r="E59" s="131" t="str">
        <f>IF($C17="","",IF(VLOOKUP($C17,'Test Sample Data'!$C$771:$M$1154,3,FALSE)=0,"",VLOOKUP($C17,'Test Sample Data'!$C$771:$M$1154,3,FALSE)))</f>
        <v/>
      </c>
      <c r="F59" s="131" t="str">
        <f>IF($C17="","",IF(VLOOKUP($C17,'Test Sample Data'!$C$771:$M$1154,4,FALSE)=0,"",VLOOKUP($C17,'Test Sample Data'!$C$771:$M$1154,4,FALSE)))</f>
        <v/>
      </c>
      <c r="G59" s="131" t="str">
        <f>IF($C17="","",IF(VLOOKUP($C17,'Test Sample Data'!$C$771:$M$1154,5,FALSE)=0,"",VLOOKUP($C17,'Test Sample Data'!$C$771:$M$1154,5,FALSE)))</f>
        <v/>
      </c>
      <c r="H59" s="131" t="str">
        <f>IF($C17="","",IF(VLOOKUP($C17,'Test Sample Data'!$C$771:$M$1154,6,FALSE)=0,"",VLOOKUP($C17,'Test Sample Data'!$C$771:$M$1154,6,FALSE)))</f>
        <v/>
      </c>
      <c r="I59" s="131" t="str">
        <f>IF($C17="","",IF(VLOOKUP($C17,'Test Sample Data'!$C$771:$M$1154,7,FALSE)=0,"",VLOOKUP($C17,'Test Sample Data'!$C$771:$M$1154,7,FALSE)))</f>
        <v/>
      </c>
      <c r="J59" s="131" t="str">
        <f>IF($C17="","",IF(VLOOKUP($C17,'Test Sample Data'!$C$771:$M$1154,8,FALSE)=0,"",VLOOKUP($C17,'Test Sample Data'!$C$771:$M$1154,8,FALSE)))</f>
        <v/>
      </c>
      <c r="K59" s="131" t="str">
        <f>IF($C17="","",IF(VLOOKUP($C17,'Test Sample Data'!$C$771:$M$1154,9,FALSE)=0,"",VLOOKUP($C17,'Test Sample Data'!$C$771:$M$1154,9,FALSE)))</f>
        <v/>
      </c>
      <c r="L59" s="131" t="str">
        <f>IF($C17="","",IF(VLOOKUP($C17,'Test Sample Data'!$C$771:$M$1154,10,FALSE)=0,"",VLOOKUP($C17,'Test Sample Data'!$C$771:$M$1154,10,FALSE)))</f>
        <v/>
      </c>
      <c r="M59" s="131" t="str">
        <f>IF($C17="","",IF(VLOOKUP($C17,'Test Sample Data'!$C$771:$M$1154,11,FALSE)=0,"",VLOOKUP($C17,'Test Sample Data'!$C$771:$M$1154,11,FALSE)))</f>
        <v/>
      </c>
      <c r="N59" s="140" t="str">
        <f t="shared" ref="N59:N64" si="8">IF(B59=0,"",B59)</f>
        <v/>
      </c>
      <c r="O59" s="32" t="str">
        <f>IF('Choose Housekeeping Genes'!C59=0,"",'Choose Housekeeping Genes'!C59)</f>
        <v/>
      </c>
      <c r="P59" s="131" t="str">
        <f>IF($C17="","",IF(VLOOKUP($C17,'Control Sample Data'!$C$771:$M$1154,2,FALSE)=0,"",VLOOKUP($C17,'Control Sample Data'!$C$771:$M$1154,2,FALSE)))</f>
        <v/>
      </c>
      <c r="Q59" s="131" t="str">
        <f>IF($C17="","",IF(VLOOKUP($C17,'Control Sample Data'!$C$771:$M$1154,3,FALSE)=0,"",VLOOKUP($C17,'Control Sample Data'!$C$771:$M$1154,3,FALSE)))</f>
        <v/>
      </c>
      <c r="R59" s="131" t="str">
        <f>IF($C17="","",IF(VLOOKUP($C17,'Control Sample Data'!$C$771:$M$1154,4,FALSE)=0,"",VLOOKUP($C17,'Control Sample Data'!$C$771:$M$1154,4,FALSE)))</f>
        <v/>
      </c>
      <c r="S59" s="131" t="str">
        <f>IF($C17="","",IF(VLOOKUP($C17,'Control Sample Data'!$C$771:$M$1154,5,FALSE)=0,"",VLOOKUP($C17,'Control Sample Data'!$C$771:$M$1154,5,FALSE)))</f>
        <v/>
      </c>
      <c r="T59" s="131" t="str">
        <f>IF($C17="","",IF(VLOOKUP($C17,'Control Sample Data'!$C$771:$M$1154,6,FALSE)=0,"",VLOOKUP($C17,'Control Sample Data'!$C$771:$M$1154,6,FALSE)))</f>
        <v/>
      </c>
      <c r="U59" s="131" t="str">
        <f>IF($C17="","",IF(VLOOKUP($C17,'Control Sample Data'!$C$771:$M$1154,7,FALSE)=0,"",VLOOKUP($C17,'Control Sample Data'!$C$771:$M$1154,7,FALSE)))</f>
        <v/>
      </c>
      <c r="V59" s="131" t="str">
        <f>IF($C17="","",IF(VLOOKUP($C17,'Control Sample Data'!$C$771:$M$1154,8,FALSE)=0,"",VLOOKUP($C17,'Control Sample Data'!$C$771:$M$1154,8,FALSE)))</f>
        <v/>
      </c>
      <c r="W59" s="131" t="str">
        <f>IF($C17="","",IF(VLOOKUP($C17,'Control Sample Data'!$C$771:$M$1154,9,FALSE)=0,"",VLOOKUP($C17,'Control Sample Data'!$C$771:$M$1154,9,FALSE)))</f>
        <v/>
      </c>
      <c r="X59" s="131" t="str">
        <f>IF($C17="","",IF(VLOOKUP($C17,'Control Sample Data'!$C$771:$M$1154,10,FALSE)=0,"",VLOOKUP($C17,'Control Sample Data'!$C$771:$M$1154,10,FALSE)))</f>
        <v/>
      </c>
      <c r="Y59" s="131" t="str">
        <f>IF($C17="","",IF(VLOOKUP($C17,'Control Sample Data'!$C$771:$M$1154,11,FALSE)=0,"",VLOOKUP($C17,'Control Sample Data'!$C$771:$M$1154,11,FALSE)))</f>
        <v/>
      </c>
    </row>
    <row r="60" customHeight="1" spans="1:25">
      <c r="A60" s="128"/>
      <c r="B60" s="114" t="str">
        <f>IF(C18="","",VLOOKUP(C18,'Gene Table'!B$771:E$1154,2,FALSE))</f>
        <v/>
      </c>
      <c r="C60" s="114" t="str">
        <f>IF('Choose Housekeeping Genes'!C18=0,"",'Choose Housekeeping Genes'!C18)</f>
        <v/>
      </c>
      <c r="D60" s="131" t="str">
        <f>IF($C18="","",IF(VLOOKUP($C18,'Test Sample Data'!$C$771:$M$1154,2,FALSE)=0,"",VLOOKUP($C18,'Test Sample Data'!$C$771:$M$1154,2,FALSE)))</f>
        <v/>
      </c>
      <c r="E60" s="131" t="str">
        <f>IF($C18="","",IF(VLOOKUP($C18,'Test Sample Data'!$C$771:$M$1154,3,FALSE)=0,"",VLOOKUP($C18,'Test Sample Data'!$C$771:$M$1154,3,FALSE)))</f>
        <v/>
      </c>
      <c r="F60" s="131" t="str">
        <f>IF($C18="","",IF(VLOOKUP($C18,'Test Sample Data'!$C$771:$M$1154,4,FALSE)=0,"",VLOOKUP($C18,'Test Sample Data'!$C$771:$M$1154,4,FALSE)))</f>
        <v/>
      </c>
      <c r="G60" s="131" t="str">
        <f>IF($C18="","",IF(VLOOKUP($C18,'Test Sample Data'!$C$771:$M$1154,5,FALSE)=0,"",VLOOKUP($C18,'Test Sample Data'!$C$771:$M$1154,5,FALSE)))</f>
        <v/>
      </c>
      <c r="H60" s="131" t="str">
        <f>IF($C18="","",IF(VLOOKUP($C18,'Test Sample Data'!$C$771:$M$1154,6,FALSE)=0,"",VLOOKUP($C18,'Test Sample Data'!$C$771:$M$1154,6,FALSE)))</f>
        <v/>
      </c>
      <c r="I60" s="131" t="str">
        <f>IF($C18="","",IF(VLOOKUP($C18,'Test Sample Data'!$C$771:$M$1154,7,FALSE)=0,"",VLOOKUP($C18,'Test Sample Data'!$C$771:$M$1154,7,FALSE)))</f>
        <v/>
      </c>
      <c r="J60" s="131" t="str">
        <f>IF($C18="","",IF(VLOOKUP($C18,'Test Sample Data'!$C$771:$M$1154,8,FALSE)=0,"",VLOOKUP($C18,'Test Sample Data'!$C$771:$M$1154,8,FALSE)))</f>
        <v/>
      </c>
      <c r="K60" s="131" t="str">
        <f>IF($C18="","",IF(VLOOKUP($C18,'Test Sample Data'!$C$771:$M$1154,9,FALSE)=0,"",VLOOKUP($C18,'Test Sample Data'!$C$771:$M$1154,9,FALSE)))</f>
        <v/>
      </c>
      <c r="L60" s="131" t="str">
        <f>IF($C18="","",IF(VLOOKUP($C18,'Test Sample Data'!$C$771:$M$1154,10,FALSE)=0,"",VLOOKUP($C18,'Test Sample Data'!$C$771:$M$1154,10,FALSE)))</f>
        <v/>
      </c>
      <c r="M60" s="131" t="str">
        <f>IF($C18="","",IF(VLOOKUP($C18,'Test Sample Data'!$C$771:$M$1154,11,FALSE)=0,"",VLOOKUP($C18,'Test Sample Data'!$C$771:$M$1154,11,FALSE)))</f>
        <v/>
      </c>
      <c r="N60" s="140" t="str">
        <f t="shared" si="8"/>
        <v/>
      </c>
      <c r="O60" s="32" t="str">
        <f>IF('Choose Housekeeping Genes'!C60=0,"",'Choose Housekeeping Genes'!C60)</f>
        <v/>
      </c>
      <c r="P60" s="131" t="str">
        <f>IF($C18="","",IF(VLOOKUP($C18,'Control Sample Data'!$C$771:$M$1154,2,FALSE)=0,"",VLOOKUP($C18,'Control Sample Data'!$C$771:$M$1154,2,FALSE)))</f>
        <v/>
      </c>
      <c r="Q60" s="131" t="str">
        <f>IF($C18="","",IF(VLOOKUP($C18,'Control Sample Data'!$C$771:$M$1154,3,FALSE)=0,"",VLOOKUP($C18,'Control Sample Data'!$C$771:$M$1154,3,FALSE)))</f>
        <v/>
      </c>
      <c r="R60" s="131" t="str">
        <f>IF($C18="","",IF(VLOOKUP($C18,'Control Sample Data'!$C$771:$M$1154,4,FALSE)=0,"",VLOOKUP($C18,'Control Sample Data'!$C$771:$M$1154,4,FALSE)))</f>
        <v/>
      </c>
      <c r="S60" s="131" t="str">
        <f>IF($C18="","",IF(VLOOKUP($C18,'Control Sample Data'!$C$771:$M$1154,5,FALSE)=0,"",VLOOKUP($C18,'Control Sample Data'!$C$771:$M$1154,5,FALSE)))</f>
        <v/>
      </c>
      <c r="T60" s="131" t="str">
        <f>IF($C18="","",IF(VLOOKUP($C18,'Control Sample Data'!$C$771:$M$1154,6,FALSE)=0,"",VLOOKUP($C18,'Control Sample Data'!$C$771:$M$1154,6,FALSE)))</f>
        <v/>
      </c>
      <c r="U60" s="131" t="str">
        <f>IF($C18="","",IF(VLOOKUP($C18,'Control Sample Data'!$C$771:$M$1154,7,FALSE)=0,"",VLOOKUP($C18,'Control Sample Data'!$C$771:$M$1154,7,FALSE)))</f>
        <v/>
      </c>
      <c r="V60" s="131" t="str">
        <f>IF($C18="","",IF(VLOOKUP($C18,'Control Sample Data'!$C$771:$M$1154,8,FALSE)=0,"",VLOOKUP($C18,'Control Sample Data'!$C$771:$M$1154,8,FALSE)))</f>
        <v/>
      </c>
      <c r="W60" s="131" t="str">
        <f>IF($C18="","",IF(VLOOKUP($C18,'Control Sample Data'!$C$771:$M$1154,9,FALSE)=0,"",VLOOKUP($C18,'Control Sample Data'!$C$771:$M$1154,9,FALSE)))</f>
        <v/>
      </c>
      <c r="X60" s="131" t="str">
        <f>IF($C18="","",IF(VLOOKUP($C18,'Control Sample Data'!$C$771:$M$1154,10,FALSE)=0,"",VLOOKUP($C18,'Control Sample Data'!$C$771:$M$1154,10,FALSE)))</f>
        <v/>
      </c>
      <c r="Y60" s="131" t="str">
        <f>IF($C18="","",IF(VLOOKUP($C18,'Control Sample Data'!$C$771:$M$1154,11,FALSE)=0,"",VLOOKUP($C18,'Control Sample Data'!$C$771:$M$1154,11,FALSE)))</f>
        <v/>
      </c>
    </row>
    <row r="61" customHeight="1" spans="1:25">
      <c r="A61" s="128"/>
      <c r="B61" s="114" t="str">
        <f>IF(C19="","",VLOOKUP(C19,'Gene Table'!B$771:E$1154,2,FALSE))</f>
        <v/>
      </c>
      <c r="C61" s="114" t="str">
        <f>IF('Choose Housekeeping Genes'!C19=0,"",'Choose Housekeeping Genes'!C19)</f>
        <v/>
      </c>
      <c r="D61" s="131" t="str">
        <f>IF($C19="","",IF(VLOOKUP($C19,'Test Sample Data'!$C$771:$M$1154,2,FALSE)=0,"",VLOOKUP($C19,'Test Sample Data'!$C$771:$M$1154,2,FALSE)))</f>
        <v/>
      </c>
      <c r="E61" s="131" t="str">
        <f>IF($C19="","",IF(VLOOKUP($C19,'Test Sample Data'!$C$771:$M$1154,3,FALSE)=0,"",VLOOKUP($C19,'Test Sample Data'!$C$771:$M$1154,3,FALSE)))</f>
        <v/>
      </c>
      <c r="F61" s="131" t="str">
        <f>IF($C19="","",IF(VLOOKUP($C19,'Test Sample Data'!$C$771:$M$1154,4,FALSE)=0,"",VLOOKUP($C19,'Test Sample Data'!$C$771:$M$1154,4,FALSE)))</f>
        <v/>
      </c>
      <c r="G61" s="131" t="str">
        <f>IF($C19="","",IF(VLOOKUP($C19,'Test Sample Data'!$C$771:$M$1154,5,FALSE)=0,"",VLOOKUP($C19,'Test Sample Data'!$C$771:$M$1154,5,FALSE)))</f>
        <v/>
      </c>
      <c r="H61" s="131" t="str">
        <f>IF($C19="","",IF(VLOOKUP($C19,'Test Sample Data'!$C$771:$M$1154,6,FALSE)=0,"",VLOOKUP($C19,'Test Sample Data'!$C$771:$M$1154,6,FALSE)))</f>
        <v/>
      </c>
      <c r="I61" s="131" t="str">
        <f>IF($C19="","",IF(VLOOKUP($C19,'Test Sample Data'!$C$771:$M$1154,7,FALSE)=0,"",VLOOKUP($C19,'Test Sample Data'!$C$771:$M$1154,7,FALSE)))</f>
        <v/>
      </c>
      <c r="J61" s="131" t="str">
        <f>IF($C19="","",IF(VLOOKUP($C19,'Test Sample Data'!$C$771:$M$1154,8,FALSE)=0,"",VLOOKUP($C19,'Test Sample Data'!$C$771:$M$1154,8,FALSE)))</f>
        <v/>
      </c>
      <c r="K61" s="131" t="str">
        <f>IF($C19="","",IF(VLOOKUP($C19,'Test Sample Data'!$C$771:$M$1154,9,FALSE)=0,"",VLOOKUP($C19,'Test Sample Data'!$C$771:$M$1154,9,FALSE)))</f>
        <v/>
      </c>
      <c r="L61" s="131" t="str">
        <f>IF($C19="","",IF(VLOOKUP($C19,'Test Sample Data'!$C$771:$M$1154,10,FALSE)=0,"",VLOOKUP($C19,'Test Sample Data'!$C$771:$M$1154,10,FALSE)))</f>
        <v/>
      </c>
      <c r="M61" s="131" t="str">
        <f>IF($C19="","",IF(VLOOKUP($C19,'Test Sample Data'!$C$771:$M$1154,11,FALSE)=0,"",VLOOKUP($C19,'Test Sample Data'!$C$771:$M$1154,11,FALSE)))</f>
        <v/>
      </c>
      <c r="N61" s="140" t="str">
        <f t="shared" si="8"/>
        <v/>
      </c>
      <c r="O61" s="32" t="str">
        <f>IF('Choose Housekeeping Genes'!C61=0,"",'Choose Housekeeping Genes'!C61)</f>
        <v/>
      </c>
      <c r="P61" s="131" t="str">
        <f>IF($C19="","",IF(VLOOKUP($C19,'Control Sample Data'!$C$771:$M$1154,2,FALSE)=0,"",VLOOKUP($C19,'Control Sample Data'!$C$771:$M$1154,2,FALSE)))</f>
        <v/>
      </c>
      <c r="Q61" s="131" t="str">
        <f>IF($C19="","",IF(VLOOKUP($C19,'Control Sample Data'!$C$771:$M$1154,3,FALSE)=0,"",VLOOKUP($C19,'Control Sample Data'!$C$771:$M$1154,3,FALSE)))</f>
        <v/>
      </c>
      <c r="R61" s="131" t="str">
        <f>IF($C19="","",IF(VLOOKUP($C19,'Control Sample Data'!$C$771:$M$1154,4,FALSE)=0,"",VLOOKUP($C19,'Control Sample Data'!$C$771:$M$1154,4,FALSE)))</f>
        <v/>
      </c>
      <c r="S61" s="131" t="str">
        <f>IF($C19="","",IF(VLOOKUP($C19,'Control Sample Data'!$C$771:$M$1154,5,FALSE)=0,"",VLOOKUP($C19,'Control Sample Data'!$C$771:$M$1154,5,FALSE)))</f>
        <v/>
      </c>
      <c r="T61" s="131" t="str">
        <f>IF($C19="","",IF(VLOOKUP($C19,'Control Sample Data'!$C$771:$M$1154,6,FALSE)=0,"",VLOOKUP($C19,'Control Sample Data'!$C$771:$M$1154,6,FALSE)))</f>
        <v/>
      </c>
      <c r="U61" s="131" t="str">
        <f>IF($C19="","",IF(VLOOKUP($C19,'Control Sample Data'!$C$771:$M$1154,7,FALSE)=0,"",VLOOKUP($C19,'Control Sample Data'!$C$771:$M$1154,7,FALSE)))</f>
        <v/>
      </c>
      <c r="V61" s="131" t="str">
        <f>IF($C19="","",IF(VLOOKUP($C19,'Control Sample Data'!$C$771:$M$1154,8,FALSE)=0,"",VLOOKUP($C19,'Control Sample Data'!$C$771:$M$1154,8,FALSE)))</f>
        <v/>
      </c>
      <c r="W61" s="131" t="str">
        <f>IF($C19="","",IF(VLOOKUP($C19,'Control Sample Data'!$C$771:$M$1154,9,FALSE)=0,"",VLOOKUP($C19,'Control Sample Data'!$C$771:$M$1154,9,FALSE)))</f>
        <v/>
      </c>
      <c r="X61" s="131" t="str">
        <f>IF($C19="","",IF(VLOOKUP($C19,'Control Sample Data'!$C$771:$M$1154,10,FALSE)=0,"",VLOOKUP($C19,'Control Sample Data'!$C$771:$M$1154,10,FALSE)))</f>
        <v/>
      </c>
      <c r="Y61" s="131" t="str">
        <f>IF($C19="","",IF(VLOOKUP($C19,'Control Sample Data'!$C$771:$M$1154,11,FALSE)=0,"",VLOOKUP($C19,'Control Sample Data'!$C$771:$M$1154,11,FALSE)))</f>
        <v/>
      </c>
    </row>
    <row r="62" customHeight="1" spans="1:25">
      <c r="A62" s="128"/>
      <c r="B62" s="114" t="str">
        <f>IF(C20="","",VLOOKUP(C20,'Gene Table'!B$771:E$1154,2,FALSE))</f>
        <v/>
      </c>
      <c r="C62" s="114" t="str">
        <f>IF('Choose Housekeeping Genes'!C20=0,"",'Choose Housekeeping Genes'!C20)</f>
        <v/>
      </c>
      <c r="D62" s="131" t="str">
        <f>IF($C20="","",IF(VLOOKUP($C20,'Test Sample Data'!$C$771:$M$1154,2,FALSE)=0,"",VLOOKUP($C20,'Test Sample Data'!$C$771:$M$1154,2,FALSE)))</f>
        <v/>
      </c>
      <c r="E62" s="131" t="str">
        <f>IF($C20="","",IF(VLOOKUP($C20,'Test Sample Data'!$C$771:$M$1154,3,FALSE)=0,"",VLOOKUP($C20,'Test Sample Data'!$C$771:$M$1154,3,FALSE)))</f>
        <v/>
      </c>
      <c r="F62" s="131" t="str">
        <f>IF($C20="","",IF(VLOOKUP($C20,'Test Sample Data'!$C$771:$M$1154,4,FALSE)=0,"",VLOOKUP($C20,'Test Sample Data'!$C$771:$M$1154,4,FALSE)))</f>
        <v/>
      </c>
      <c r="G62" s="131" t="str">
        <f>IF($C20="","",IF(VLOOKUP($C20,'Test Sample Data'!$C$771:$M$1154,5,FALSE)=0,"",VLOOKUP($C20,'Test Sample Data'!$C$771:$M$1154,5,FALSE)))</f>
        <v/>
      </c>
      <c r="H62" s="131" t="str">
        <f>IF($C20="","",IF(VLOOKUP($C20,'Test Sample Data'!$C$771:$M$1154,6,FALSE)=0,"",VLOOKUP($C20,'Test Sample Data'!$C$771:$M$1154,6,FALSE)))</f>
        <v/>
      </c>
      <c r="I62" s="131" t="str">
        <f>IF($C20="","",IF(VLOOKUP($C20,'Test Sample Data'!$C$771:$M$1154,7,FALSE)=0,"",VLOOKUP($C20,'Test Sample Data'!$C$771:$M$1154,7,FALSE)))</f>
        <v/>
      </c>
      <c r="J62" s="131" t="str">
        <f>IF($C20="","",IF(VLOOKUP($C20,'Test Sample Data'!$C$771:$M$1154,8,FALSE)=0,"",VLOOKUP($C20,'Test Sample Data'!$C$771:$M$1154,8,FALSE)))</f>
        <v/>
      </c>
      <c r="K62" s="131" t="str">
        <f>IF($C20="","",IF(VLOOKUP($C20,'Test Sample Data'!$C$771:$M$1154,9,FALSE)=0,"",VLOOKUP($C20,'Test Sample Data'!$C$771:$M$1154,9,FALSE)))</f>
        <v/>
      </c>
      <c r="L62" s="131" t="str">
        <f>IF($C20="","",IF(VLOOKUP($C20,'Test Sample Data'!$C$771:$M$1154,10,FALSE)=0,"",VLOOKUP($C20,'Test Sample Data'!$C$771:$M$1154,10,FALSE)))</f>
        <v/>
      </c>
      <c r="M62" s="131" t="str">
        <f>IF($C20="","",IF(VLOOKUP($C20,'Test Sample Data'!$C$771:$M$1154,11,FALSE)=0,"",VLOOKUP($C20,'Test Sample Data'!$C$771:$M$1154,11,FALSE)))</f>
        <v/>
      </c>
      <c r="N62" s="140" t="str">
        <f t="shared" si="8"/>
        <v/>
      </c>
      <c r="O62" s="32" t="str">
        <f>IF('Choose Housekeeping Genes'!C62=0,"",'Choose Housekeeping Genes'!C62)</f>
        <v/>
      </c>
      <c r="P62" s="131" t="str">
        <f>IF($C20="","",IF(VLOOKUP($C20,'Control Sample Data'!$C$771:$M$1154,2,FALSE)=0,"",VLOOKUP($C20,'Control Sample Data'!$C$771:$M$1154,2,FALSE)))</f>
        <v/>
      </c>
      <c r="Q62" s="131" t="str">
        <f>IF($C20="","",IF(VLOOKUP($C20,'Control Sample Data'!$C$771:$M$1154,3,FALSE)=0,"",VLOOKUP($C20,'Control Sample Data'!$C$771:$M$1154,3,FALSE)))</f>
        <v/>
      </c>
      <c r="R62" s="131" t="str">
        <f>IF($C20="","",IF(VLOOKUP($C20,'Control Sample Data'!$C$771:$M$1154,4,FALSE)=0,"",VLOOKUP($C20,'Control Sample Data'!$C$771:$M$1154,4,FALSE)))</f>
        <v/>
      </c>
      <c r="S62" s="131" t="str">
        <f>IF($C20="","",IF(VLOOKUP($C20,'Control Sample Data'!$C$771:$M$1154,5,FALSE)=0,"",VLOOKUP($C20,'Control Sample Data'!$C$771:$M$1154,5,FALSE)))</f>
        <v/>
      </c>
      <c r="T62" s="131" t="str">
        <f>IF($C20="","",IF(VLOOKUP($C20,'Control Sample Data'!$C$771:$M$1154,6,FALSE)=0,"",VLOOKUP($C20,'Control Sample Data'!$C$771:$M$1154,6,FALSE)))</f>
        <v/>
      </c>
      <c r="U62" s="131" t="str">
        <f>IF($C20="","",IF(VLOOKUP($C20,'Control Sample Data'!$C$771:$M$1154,7,FALSE)=0,"",VLOOKUP($C20,'Control Sample Data'!$C$771:$M$1154,7,FALSE)))</f>
        <v/>
      </c>
      <c r="V62" s="131" t="str">
        <f>IF($C20="","",IF(VLOOKUP($C20,'Control Sample Data'!$C$771:$M$1154,8,FALSE)=0,"",VLOOKUP($C20,'Control Sample Data'!$C$771:$M$1154,8,FALSE)))</f>
        <v/>
      </c>
      <c r="W62" s="131" t="str">
        <f>IF($C20="","",IF(VLOOKUP($C20,'Control Sample Data'!$C$771:$M$1154,9,FALSE)=0,"",VLOOKUP($C20,'Control Sample Data'!$C$771:$M$1154,9,FALSE)))</f>
        <v/>
      </c>
      <c r="X62" s="131" t="str">
        <f>IF($C20="","",IF(VLOOKUP($C20,'Control Sample Data'!$C$771:$M$1154,10,FALSE)=0,"",VLOOKUP($C20,'Control Sample Data'!$C$771:$M$1154,10,FALSE)))</f>
        <v/>
      </c>
      <c r="Y62" s="131" t="str">
        <f>IF($C20="","",IF(VLOOKUP($C20,'Control Sample Data'!$C$771:$M$1154,11,FALSE)=0,"",VLOOKUP($C20,'Control Sample Data'!$C$771:$M$1154,11,FALSE)))</f>
        <v/>
      </c>
    </row>
    <row r="63" customHeight="1" spans="1:25">
      <c r="A63" s="128"/>
      <c r="B63" s="114" t="str">
        <f>IF(C21="","",VLOOKUP(C21,'Gene Table'!B$771:E$1154,2,FALSE))</f>
        <v/>
      </c>
      <c r="C63" s="114" t="str">
        <f>IF('Choose Housekeeping Genes'!C21=0,"",'Choose Housekeeping Genes'!C21)</f>
        <v/>
      </c>
      <c r="D63" s="131" t="str">
        <f>IF($C21="","",IF(VLOOKUP($C21,'Test Sample Data'!$C$771:$M$1154,2,FALSE)=0,"",VLOOKUP($C21,'Test Sample Data'!$C$771:$M$1154,2,FALSE)))</f>
        <v/>
      </c>
      <c r="E63" s="131" t="str">
        <f>IF($C21="","",IF(VLOOKUP($C21,'Test Sample Data'!$C$771:$M$1154,3,FALSE)=0,"",VLOOKUP($C21,'Test Sample Data'!$C$771:$M$1154,3,FALSE)))</f>
        <v/>
      </c>
      <c r="F63" s="131" t="str">
        <f>IF($C21="","",IF(VLOOKUP($C21,'Test Sample Data'!$C$771:$M$1154,4,FALSE)=0,"",VLOOKUP($C21,'Test Sample Data'!$C$771:$M$1154,4,FALSE)))</f>
        <v/>
      </c>
      <c r="G63" s="131" t="str">
        <f>IF($C21="","",IF(VLOOKUP($C21,'Test Sample Data'!$C$771:$M$1154,5,FALSE)=0,"",VLOOKUP($C21,'Test Sample Data'!$C$771:$M$1154,5,FALSE)))</f>
        <v/>
      </c>
      <c r="H63" s="131" t="str">
        <f>IF($C21="","",IF(VLOOKUP($C21,'Test Sample Data'!$C$771:$M$1154,6,FALSE)=0,"",VLOOKUP($C21,'Test Sample Data'!$C$771:$M$1154,6,FALSE)))</f>
        <v/>
      </c>
      <c r="I63" s="131" t="str">
        <f>IF($C21="","",IF(VLOOKUP($C21,'Test Sample Data'!$C$771:$M$1154,7,FALSE)=0,"",VLOOKUP($C21,'Test Sample Data'!$C$771:$M$1154,7,FALSE)))</f>
        <v/>
      </c>
      <c r="J63" s="131" t="str">
        <f>IF($C21="","",IF(VLOOKUP($C21,'Test Sample Data'!$C$771:$M$1154,8,FALSE)=0,"",VLOOKUP($C21,'Test Sample Data'!$C$771:$M$1154,8,FALSE)))</f>
        <v/>
      </c>
      <c r="K63" s="131" t="str">
        <f>IF($C21="","",IF(VLOOKUP($C21,'Test Sample Data'!$C$771:$M$1154,9,FALSE)=0,"",VLOOKUP($C21,'Test Sample Data'!$C$771:$M$1154,9,FALSE)))</f>
        <v/>
      </c>
      <c r="L63" s="131" t="str">
        <f>IF($C21="","",IF(VLOOKUP($C21,'Test Sample Data'!$C$771:$M$1154,10,FALSE)=0,"",VLOOKUP($C21,'Test Sample Data'!$C$771:$M$1154,10,FALSE)))</f>
        <v/>
      </c>
      <c r="M63" s="131" t="str">
        <f>IF($C21="","",IF(VLOOKUP($C21,'Test Sample Data'!$C$771:$M$1154,11,FALSE)=0,"",VLOOKUP($C21,'Test Sample Data'!$C$771:$M$1154,11,FALSE)))</f>
        <v/>
      </c>
      <c r="N63" s="140" t="str">
        <f t="shared" si="8"/>
        <v/>
      </c>
      <c r="O63" s="32" t="str">
        <f>IF('Choose Housekeeping Genes'!C63=0,"",'Choose Housekeeping Genes'!C63)</f>
        <v/>
      </c>
      <c r="P63" s="131" t="str">
        <f>IF($C21="","",IF(VLOOKUP($C21,'Control Sample Data'!$C$771:$M$1154,2,FALSE)=0,"",VLOOKUP($C21,'Control Sample Data'!$C$771:$M$1154,2,FALSE)))</f>
        <v/>
      </c>
      <c r="Q63" s="131" t="str">
        <f>IF($C21="","",IF(VLOOKUP($C21,'Control Sample Data'!$C$771:$M$1154,3,FALSE)=0,"",VLOOKUP($C21,'Control Sample Data'!$C$771:$M$1154,3,FALSE)))</f>
        <v/>
      </c>
      <c r="R63" s="131" t="str">
        <f>IF($C21="","",IF(VLOOKUP($C21,'Control Sample Data'!$C$771:$M$1154,4,FALSE)=0,"",VLOOKUP($C21,'Control Sample Data'!$C$771:$M$1154,4,FALSE)))</f>
        <v/>
      </c>
      <c r="S63" s="131" t="str">
        <f>IF($C21="","",IF(VLOOKUP($C21,'Control Sample Data'!$C$771:$M$1154,5,FALSE)=0,"",VLOOKUP($C21,'Control Sample Data'!$C$771:$M$1154,5,FALSE)))</f>
        <v/>
      </c>
      <c r="T63" s="131" t="str">
        <f>IF($C21="","",IF(VLOOKUP($C21,'Control Sample Data'!$C$771:$M$1154,6,FALSE)=0,"",VLOOKUP($C21,'Control Sample Data'!$C$771:$M$1154,6,FALSE)))</f>
        <v/>
      </c>
      <c r="U63" s="131" t="str">
        <f>IF($C21="","",IF(VLOOKUP($C21,'Control Sample Data'!$C$771:$M$1154,7,FALSE)=0,"",VLOOKUP($C21,'Control Sample Data'!$C$771:$M$1154,7,FALSE)))</f>
        <v/>
      </c>
      <c r="V63" s="131" t="str">
        <f>IF($C21="","",IF(VLOOKUP($C21,'Control Sample Data'!$C$771:$M$1154,8,FALSE)=0,"",VLOOKUP($C21,'Control Sample Data'!$C$771:$M$1154,8,FALSE)))</f>
        <v/>
      </c>
      <c r="W63" s="131" t="str">
        <f>IF($C21="","",IF(VLOOKUP($C21,'Control Sample Data'!$C$771:$M$1154,9,FALSE)=0,"",VLOOKUP($C21,'Control Sample Data'!$C$771:$M$1154,9,FALSE)))</f>
        <v/>
      </c>
      <c r="X63" s="131" t="str">
        <f>IF($C21="","",IF(VLOOKUP($C21,'Control Sample Data'!$C$771:$M$1154,10,FALSE)=0,"",VLOOKUP($C21,'Control Sample Data'!$C$771:$M$1154,10,FALSE)))</f>
        <v/>
      </c>
      <c r="Y63" s="131" t="str">
        <f>IF($C21="","",IF(VLOOKUP($C21,'Control Sample Data'!$C$771:$M$1154,11,FALSE)=0,"",VLOOKUP($C21,'Control Sample Data'!$C$771:$M$1154,11,FALSE)))</f>
        <v/>
      </c>
    </row>
    <row r="64" customHeight="1" spans="1:25">
      <c r="A64" s="128"/>
      <c r="B64" s="114" t="str">
        <f>IF(C22="","",VLOOKUP(C22,'Gene Table'!B$771:E$1154,2,FALSE))</f>
        <v/>
      </c>
      <c r="C64" s="114" t="str">
        <f>IF('Choose Housekeeping Genes'!C22=0,"",'Choose Housekeeping Genes'!C22)</f>
        <v/>
      </c>
      <c r="D64" s="131" t="str">
        <f>IF($C22="","",IF(VLOOKUP($C22,'Test Sample Data'!$C$771:$M$1154,2,FALSE)=0,"",VLOOKUP($C22,'Test Sample Data'!$C$771:$M$1154,2,FALSE)))</f>
        <v/>
      </c>
      <c r="E64" s="131" t="str">
        <f>IF($C22="","",IF(VLOOKUP($C22,'Test Sample Data'!$C$771:$M$1154,3,FALSE)=0,"",VLOOKUP($C22,'Test Sample Data'!$C$771:$M$1154,3,FALSE)))</f>
        <v/>
      </c>
      <c r="F64" s="131" t="str">
        <f>IF($C22="","",IF(VLOOKUP($C22,'Test Sample Data'!$C$771:$M$1154,4,FALSE)=0,"",VLOOKUP($C22,'Test Sample Data'!$C$771:$M$1154,4,FALSE)))</f>
        <v/>
      </c>
      <c r="G64" s="131" t="str">
        <f>IF($C22="","",IF(VLOOKUP($C22,'Test Sample Data'!$C$771:$M$1154,5,FALSE)=0,"",VLOOKUP($C22,'Test Sample Data'!$C$771:$M$1154,5,FALSE)))</f>
        <v/>
      </c>
      <c r="H64" s="131" t="str">
        <f>IF($C22="","",IF(VLOOKUP($C22,'Test Sample Data'!$C$771:$M$1154,6,FALSE)=0,"",VLOOKUP($C22,'Test Sample Data'!$C$771:$M$1154,6,FALSE)))</f>
        <v/>
      </c>
      <c r="I64" s="131" t="str">
        <f>IF($C22="","",IF(VLOOKUP($C22,'Test Sample Data'!$C$771:$M$1154,7,FALSE)=0,"",VLOOKUP($C22,'Test Sample Data'!$C$771:$M$1154,7,FALSE)))</f>
        <v/>
      </c>
      <c r="J64" s="131" t="str">
        <f>IF($C22="","",IF(VLOOKUP($C22,'Test Sample Data'!$C$771:$M$1154,8,FALSE)=0,"",VLOOKUP($C22,'Test Sample Data'!$C$771:$M$1154,8,FALSE)))</f>
        <v/>
      </c>
      <c r="K64" s="131" t="str">
        <f>IF($C22="","",IF(VLOOKUP($C22,'Test Sample Data'!$C$771:$M$1154,9,FALSE)=0,"",VLOOKUP($C22,'Test Sample Data'!$C$771:$M$1154,9,FALSE)))</f>
        <v/>
      </c>
      <c r="L64" s="131" t="str">
        <f>IF($C22="","",IF(VLOOKUP($C22,'Test Sample Data'!$C$771:$M$1154,10,FALSE)=0,"",VLOOKUP($C22,'Test Sample Data'!$C$771:$M$1154,10,FALSE)))</f>
        <v/>
      </c>
      <c r="M64" s="131" t="str">
        <f>IF($C22="","",IF(VLOOKUP($C22,'Test Sample Data'!$C$771:$M$1154,11,FALSE)=0,"",VLOOKUP($C22,'Test Sample Data'!$C$771:$M$1154,11,FALSE)))</f>
        <v/>
      </c>
      <c r="N64" s="140" t="str">
        <f t="shared" si="8"/>
        <v/>
      </c>
      <c r="O64" s="32" t="str">
        <f>IF('Choose Housekeeping Genes'!C64=0,"",'Choose Housekeeping Genes'!C64)</f>
        <v/>
      </c>
      <c r="P64" s="131" t="str">
        <f>IF($C22="","",IF(VLOOKUP($C22,'Control Sample Data'!$C$771:$M$1154,2,FALSE)=0,"",VLOOKUP($C22,'Control Sample Data'!$C$771:$M$1154,2,FALSE)))</f>
        <v/>
      </c>
      <c r="Q64" s="131" t="str">
        <f>IF($C22="","",IF(VLOOKUP($C22,'Control Sample Data'!$C$771:$M$1154,3,FALSE)=0,"",VLOOKUP($C22,'Control Sample Data'!$C$771:$M$1154,3,FALSE)))</f>
        <v/>
      </c>
      <c r="R64" s="131" t="str">
        <f>IF($C22="","",IF(VLOOKUP($C22,'Control Sample Data'!$C$771:$M$1154,4,FALSE)=0,"",VLOOKUP($C22,'Control Sample Data'!$C$771:$M$1154,4,FALSE)))</f>
        <v/>
      </c>
      <c r="S64" s="131" t="str">
        <f>IF($C22="","",IF(VLOOKUP($C22,'Control Sample Data'!$C$771:$M$1154,5,FALSE)=0,"",VLOOKUP($C22,'Control Sample Data'!$C$771:$M$1154,5,FALSE)))</f>
        <v/>
      </c>
      <c r="T64" s="131" t="str">
        <f>IF($C22="","",IF(VLOOKUP($C22,'Control Sample Data'!$C$771:$M$1154,6,FALSE)=0,"",VLOOKUP($C22,'Control Sample Data'!$C$771:$M$1154,6,FALSE)))</f>
        <v/>
      </c>
      <c r="U64" s="131" t="str">
        <f>IF($C22="","",IF(VLOOKUP($C22,'Control Sample Data'!$C$771:$M$1154,7,FALSE)=0,"",VLOOKUP($C22,'Control Sample Data'!$C$771:$M$1154,7,FALSE)))</f>
        <v/>
      </c>
      <c r="V64" s="131" t="str">
        <f>IF($C22="","",IF(VLOOKUP($C22,'Control Sample Data'!$C$771:$M$1154,8,FALSE)=0,"",VLOOKUP($C22,'Control Sample Data'!$C$771:$M$1154,8,FALSE)))</f>
        <v/>
      </c>
      <c r="W64" s="131" t="str">
        <f>IF($C22="","",IF(VLOOKUP($C22,'Control Sample Data'!$C$771:$M$1154,9,FALSE)=0,"",VLOOKUP($C22,'Control Sample Data'!$C$771:$M$1154,9,FALSE)))</f>
        <v/>
      </c>
      <c r="X64" s="131" t="str">
        <f>IF($C22="","",IF(VLOOKUP($C22,'Control Sample Data'!$C$771:$M$1154,10,FALSE)=0,"",VLOOKUP($C22,'Control Sample Data'!$C$771:$M$1154,10,FALSE)))</f>
        <v/>
      </c>
      <c r="Y64" s="131" t="str">
        <f>IF($C22="","",IF(VLOOKUP($C22,'Control Sample Data'!$C$771:$M$1154,11,FALSE)=0,"",VLOOKUP($C22,'Control Sample Data'!$C$771:$M$1154,11,FALSE)))</f>
        <v/>
      </c>
    </row>
    <row r="65" customHeight="1" spans="1:25">
      <c r="A65" s="128"/>
      <c r="B65" s="132" t="s">
        <v>5541</v>
      </c>
      <c r="C65" s="133"/>
      <c r="D65" s="134" t="str">
        <f>IF(ISERROR(AVERAGE(D45:D64)),"",AVERAGE(D45:D64))</f>
        <v/>
      </c>
      <c r="E65" s="134" t="str">
        <f t="shared" ref="E65:M65" si="9">IF(ISERROR(AVERAGE(E45:E64)),"",AVERAGE(E45:E64))</f>
        <v/>
      </c>
      <c r="F65" s="134" t="str">
        <f t="shared" si="9"/>
        <v/>
      </c>
      <c r="G65" s="134" t="str">
        <f t="shared" si="9"/>
        <v/>
      </c>
      <c r="H65" s="134" t="str">
        <f t="shared" si="9"/>
        <v/>
      </c>
      <c r="I65" s="134" t="str">
        <f t="shared" si="9"/>
        <v/>
      </c>
      <c r="J65" s="134" t="str">
        <f t="shared" si="9"/>
        <v/>
      </c>
      <c r="K65" s="134" t="str">
        <f t="shared" si="9"/>
        <v/>
      </c>
      <c r="L65" s="134" t="str">
        <f t="shared" si="9"/>
        <v/>
      </c>
      <c r="M65" s="141" t="str">
        <f t="shared" si="9"/>
        <v/>
      </c>
      <c r="N65" s="132" t="s">
        <v>5541</v>
      </c>
      <c r="O65" s="133"/>
      <c r="P65" s="134" t="str">
        <f>IF(ISERROR(AVERAGE(P45:P64)),"",AVERAGE(P45:P64))</f>
        <v/>
      </c>
      <c r="Q65" s="134" t="str">
        <f t="shared" ref="Q65:Y65" si="10">IF(ISERROR(AVERAGE(Q45:Q64)),"",AVERAGE(Q45:Q64))</f>
        <v/>
      </c>
      <c r="R65" s="134" t="str">
        <f t="shared" si="10"/>
        <v/>
      </c>
      <c r="S65" s="134" t="str">
        <f t="shared" si="10"/>
        <v/>
      </c>
      <c r="T65" s="134" t="str">
        <f t="shared" si="10"/>
        <v/>
      </c>
      <c r="U65" s="134" t="str">
        <f t="shared" si="10"/>
        <v/>
      </c>
      <c r="V65" s="134" t="str">
        <f t="shared" si="10"/>
        <v/>
      </c>
      <c r="W65" s="134" t="str">
        <f t="shared" si="10"/>
        <v/>
      </c>
      <c r="X65" s="134" t="str">
        <f t="shared" si="10"/>
        <v/>
      </c>
      <c r="Y65" s="141" t="str">
        <f t="shared" si="10"/>
        <v/>
      </c>
    </row>
  </sheetData>
  <mergeCells count="16">
    <mergeCell ref="D1:M1"/>
    <mergeCell ref="P1:Y1"/>
    <mergeCell ref="B23:C23"/>
    <mergeCell ref="N23:O23"/>
    <mergeCell ref="B44:C44"/>
    <mergeCell ref="N44:O44"/>
    <mergeCell ref="B65:C65"/>
    <mergeCell ref="N65:O65"/>
    <mergeCell ref="A1:A2"/>
    <mergeCell ref="A3:A23"/>
    <mergeCell ref="A24:A44"/>
    <mergeCell ref="A45:A6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9"/>
  <sheetViews>
    <sheetView workbookViewId="0">
      <pane ySplit="2" topLeftCell="A3" activePane="bottomLeft" state="frozen"/>
      <selection/>
      <selection pane="bottomLeft" activeCell="E224" sqref="E224"/>
    </sheetView>
  </sheetViews>
  <sheetFormatPr defaultColWidth="9" defaultRowHeight="15" customHeight="1"/>
  <cols>
    <col min="1" max="1" width="25.7142857142857" customWidth="1"/>
    <col min="2" max="2" width="9" customWidth="1"/>
    <col min="3" max="3" width="6.71428571428571" customWidth="1"/>
    <col min="4" max="11" width="7.71428571428571" customWidth="1"/>
    <col min="12" max="13" width="14.7142857142857" customWidth="1"/>
  </cols>
  <sheetData>
    <row r="1" customHeight="1" spans="1:13">
      <c r="A1" s="97" t="s">
        <v>5542</v>
      </c>
      <c r="B1" s="98"/>
      <c r="C1" s="98"/>
      <c r="D1" s="98"/>
      <c r="E1" s="98"/>
      <c r="F1" s="98"/>
      <c r="G1" s="98"/>
      <c r="H1" s="99"/>
      <c r="I1" s="31" t="s">
        <v>5543</v>
      </c>
      <c r="J1" s="48"/>
      <c r="K1" s="48"/>
      <c r="L1" s="114" t="str">
        <f>Results!F2</f>
        <v>Test Sample</v>
      </c>
      <c r="M1" s="25"/>
    </row>
    <row r="2" s="65" customFormat="1" customHeight="1" spans="1:13">
      <c r="A2" s="100" t="s">
        <v>5544</v>
      </c>
      <c r="B2" s="101"/>
      <c r="C2" s="101" t="str">
        <f>'Gene Table'!E1</f>
        <v>QM042</v>
      </c>
      <c r="D2" s="102"/>
      <c r="E2" s="103"/>
      <c r="F2" s="104"/>
      <c r="G2" s="104"/>
      <c r="H2" s="105"/>
      <c r="I2" s="31" t="s">
        <v>5545</v>
      </c>
      <c r="J2" s="48"/>
      <c r="K2" s="48"/>
      <c r="L2" s="114" t="str">
        <f>Results!G2</f>
        <v>Control Sample</v>
      </c>
      <c r="M2" s="114"/>
    </row>
    <row r="3" s="65" customFormat="1" customHeight="1" spans="1:13">
      <c r="A3" s="106"/>
      <c r="B3" s="107"/>
      <c r="C3" s="107"/>
      <c r="D3" s="107"/>
      <c r="E3" s="107"/>
      <c r="F3" s="107"/>
      <c r="G3" s="107"/>
      <c r="H3" s="107"/>
      <c r="I3" s="107"/>
      <c r="J3" s="107"/>
      <c r="K3" s="107"/>
      <c r="L3" s="107"/>
      <c r="M3" s="115"/>
    </row>
    <row r="4" s="65" customFormat="1" customHeight="1" spans="1:18">
      <c r="A4" s="108"/>
      <c r="B4" s="109"/>
      <c r="C4" s="109"/>
      <c r="D4" s="109"/>
      <c r="E4" s="109"/>
      <c r="F4" s="109"/>
      <c r="G4" s="109"/>
      <c r="H4" s="109"/>
      <c r="I4" s="109"/>
      <c r="J4" s="109"/>
      <c r="K4" s="109"/>
      <c r="L4" s="109"/>
      <c r="M4" s="109"/>
      <c r="N4" s="116"/>
      <c r="O4" s="116"/>
      <c r="P4" s="116"/>
      <c r="Q4" s="116"/>
      <c r="R4" s="116"/>
    </row>
    <row r="5" s="65" customFormat="1" customHeight="1" spans="1:18">
      <c r="A5" s="100" t="str">
        <f>'Gene Table'!A3</f>
        <v>Plate 1</v>
      </c>
      <c r="B5" s="98"/>
      <c r="C5" s="98"/>
      <c r="D5" s="98"/>
      <c r="E5" s="98"/>
      <c r="F5" s="98"/>
      <c r="G5" s="98"/>
      <c r="H5" s="98"/>
      <c r="I5" s="98"/>
      <c r="J5" s="98"/>
      <c r="K5" s="98"/>
      <c r="L5" s="98"/>
      <c r="M5" s="99"/>
      <c r="N5" s="116"/>
      <c r="O5" s="116"/>
      <c r="P5" s="116"/>
      <c r="Q5" s="116"/>
      <c r="R5" s="116"/>
    </row>
    <row r="6" customHeight="1" spans="1:13">
      <c r="A6" s="110" t="s">
        <v>5546</v>
      </c>
      <c r="B6" s="98"/>
      <c r="C6" s="98"/>
      <c r="D6" s="98"/>
      <c r="E6" s="98"/>
      <c r="F6" s="98"/>
      <c r="G6" s="98"/>
      <c r="H6" s="98"/>
      <c r="I6" s="98"/>
      <c r="J6" s="98"/>
      <c r="K6" s="98"/>
      <c r="L6" s="98"/>
      <c r="M6" s="99"/>
    </row>
    <row r="7" customHeight="1" spans="1:13">
      <c r="A7" s="67" t="str">
        <f>L1</f>
        <v>Test Sample</v>
      </c>
      <c r="B7" s="67"/>
      <c r="C7" s="67"/>
      <c r="D7" s="67"/>
      <c r="E7" s="67"/>
      <c r="F7" s="67"/>
      <c r="G7" s="67"/>
      <c r="H7" s="67"/>
      <c r="I7" s="67"/>
      <c r="J7" s="67"/>
      <c r="K7" s="67"/>
      <c r="L7" s="67"/>
      <c r="M7" s="67"/>
    </row>
    <row r="8" customHeight="1" spans="1:13">
      <c r="A8" s="67" t="s">
        <v>5519</v>
      </c>
      <c r="B8" s="67" t="s">
        <v>5524</v>
      </c>
      <c r="C8" s="67" t="s">
        <v>5525</v>
      </c>
      <c r="D8" s="67" t="s">
        <v>5526</v>
      </c>
      <c r="E8" s="67" t="s">
        <v>5527</v>
      </c>
      <c r="F8" s="67" t="s">
        <v>5528</v>
      </c>
      <c r="G8" s="67" t="s">
        <v>5529</v>
      </c>
      <c r="H8" s="67" t="s">
        <v>5530</v>
      </c>
      <c r="I8" s="67" t="s">
        <v>5531</v>
      </c>
      <c r="J8" s="67" t="s">
        <v>5532</v>
      </c>
      <c r="K8" s="67" t="s">
        <v>5533</v>
      </c>
      <c r="L8" s="77" t="s">
        <v>5547</v>
      </c>
      <c r="M8" s="117" t="s">
        <v>5548</v>
      </c>
    </row>
    <row r="9" customHeight="1" spans="1:13">
      <c r="A9" s="67" t="s">
        <v>5549</v>
      </c>
      <c r="B9" s="111" t="str">
        <f>IF(ISERROR(AVERAGE(Calculations!D384:D387)),"",AVERAGE(Calculations!D384:D387))</f>
        <v/>
      </c>
      <c r="C9" s="111" t="str">
        <f>IF(ISERROR(AVERAGE(Calculations!E384:E387)),"",AVERAGE(Calculations!E384:E387))</f>
        <v/>
      </c>
      <c r="D9" s="111" t="str">
        <f>IF(ISERROR(AVERAGE(Calculations!F384:F387)),"",AVERAGE(Calculations!F384:F387))</f>
        <v/>
      </c>
      <c r="E9" s="111" t="str">
        <f>IF(ISERROR(AVERAGE(Calculations!G384:G387)),"",AVERAGE(Calculations!G384:G387))</f>
        <v/>
      </c>
      <c r="F9" s="111" t="str">
        <f>IF(ISERROR(AVERAGE(Calculations!H384:H387)),"",AVERAGE(Calculations!H384:H387))</f>
        <v/>
      </c>
      <c r="G9" s="111" t="str">
        <f>IF(ISERROR(AVERAGE(Calculations!I384:I387)),"",AVERAGE(Calculations!I384:I387))</f>
        <v/>
      </c>
      <c r="H9" s="111" t="str">
        <f>IF(ISERROR(AVERAGE(Calculations!J384:J387)),"",AVERAGE(Calculations!J384:J387))</f>
        <v/>
      </c>
      <c r="I9" s="111" t="str">
        <f>IF(ISERROR(AVERAGE(Calculations!K384:K387)),"",AVERAGE(Calculations!K384:K387))</f>
        <v/>
      </c>
      <c r="J9" s="111" t="str">
        <f>IF(ISERROR(AVERAGE(Calculations!L384:L387)),"",AVERAGE(Calculations!L384:L387))</f>
        <v/>
      </c>
      <c r="K9" s="111" t="str">
        <f>IF(ISERROR(AVERAGE(Calculations!M384:M387)),"",AVERAGE(Calculations!M384:M387))</f>
        <v/>
      </c>
      <c r="L9" s="118" t="e">
        <f>AVERAGE(B9:K9)</f>
        <v>#DIV/0!</v>
      </c>
      <c r="M9" s="118" t="e">
        <f>STDEV(B9:K9)</f>
        <v>#DIV/0!</v>
      </c>
    </row>
    <row r="10" customHeight="1" spans="1:13">
      <c r="A10" s="77" t="s">
        <v>5550</v>
      </c>
      <c r="B10" s="111" t="str">
        <f>IF(ISERROR(STDEV(Calculations!D384:D387)),"",STDEV(Calculations!D384:D387))</f>
        <v/>
      </c>
      <c r="C10" s="111" t="str">
        <f>IF(ISERROR(STDEV(Calculations!E384:E387)),"",STDEV(Calculations!E384:E387))</f>
        <v/>
      </c>
      <c r="D10" s="111" t="str">
        <f>IF(ISERROR(STDEV(Calculations!F384:F387)),"",STDEV(Calculations!F384:F387))</f>
        <v/>
      </c>
      <c r="E10" s="111" t="str">
        <f>IF(ISERROR(STDEV(Calculations!G384:G387)),"",STDEV(Calculations!G384:G387))</f>
        <v/>
      </c>
      <c r="F10" s="111" t="str">
        <f>IF(ISERROR(STDEV(Calculations!H384:H387)),"",STDEV(Calculations!H384:H387))</f>
        <v/>
      </c>
      <c r="G10" s="111" t="str">
        <f>IF(ISERROR(STDEV(Calculations!I384:I387)),"",STDEV(Calculations!I384:I387))</f>
        <v/>
      </c>
      <c r="H10" s="111" t="str">
        <f>IF(ISERROR(STDEV(Calculations!J384:J387)),"",STDEV(Calculations!J384:J387))</f>
        <v/>
      </c>
      <c r="I10" s="111" t="str">
        <f>IF(ISERROR(STDEV(Calculations!K384:K387)),"",STDEV(Calculations!K384:K387))</f>
        <v/>
      </c>
      <c r="J10" s="111" t="str">
        <f>IF(ISERROR(STDEV(Calculations!L384:L387)),"",STDEV(Calculations!L384:L387))</f>
        <v/>
      </c>
      <c r="K10" s="111" t="str">
        <f>IF(ISERROR(STDEV(Calculations!M384:M387)),"",STDEV(Calculations!M384:M387))</f>
        <v/>
      </c>
      <c r="L10" s="118" t="e">
        <f>AVERAGE(B10:K10)</f>
        <v>#DIV/0!</v>
      </c>
      <c r="M10" s="118" t="s">
        <v>5551</v>
      </c>
    </row>
    <row r="11" customHeight="1" spans="1:13">
      <c r="A11" s="67" t="s">
        <v>5552</v>
      </c>
      <c r="B11" s="111" t="str">
        <f>IF(ISERROR(AVERAGE(Calculations!D380:D383)),"",AVERAGE(Calculations!D380:D383))</f>
        <v/>
      </c>
      <c r="C11" s="111" t="str">
        <f>IF(ISERROR(AVERAGE(Calculations!E380:E383)),"",AVERAGE(Calculations!E380:E383))</f>
        <v/>
      </c>
      <c r="D11" s="111" t="str">
        <f>IF(ISERROR(AVERAGE(Calculations!F380:F383)),"",AVERAGE(Calculations!F380:F383))</f>
        <v/>
      </c>
      <c r="E11" s="111" t="str">
        <f>IF(ISERROR(AVERAGE(Calculations!G380:G383)),"",AVERAGE(Calculations!G380:G383))</f>
        <v/>
      </c>
      <c r="F11" s="111" t="str">
        <f>IF(ISERROR(AVERAGE(Calculations!H380:H383)),"",AVERAGE(Calculations!H380:H383))</f>
        <v/>
      </c>
      <c r="G11" s="111" t="str">
        <f>IF(ISERROR(AVERAGE(Calculations!I380:I383)),"",AVERAGE(Calculations!I380:I383))</f>
        <v/>
      </c>
      <c r="H11" s="111" t="str">
        <f>IF(ISERROR(AVERAGE(Calculations!J380:J383)),"",AVERAGE(Calculations!J380:J383))</f>
        <v/>
      </c>
      <c r="I11" s="111" t="str">
        <f>IF(ISERROR(AVERAGE(Calculations!K380:K383)),"",AVERAGE(Calculations!K380:K383))</f>
        <v/>
      </c>
      <c r="J11" s="111" t="str">
        <f>IF(ISERROR(AVERAGE(Calculations!L380:L383)),"",AVERAGE(Calculations!L380:L383))</f>
        <v/>
      </c>
      <c r="K11" s="111" t="str">
        <f>IF(ISERROR(AVERAGE(Calculations!M380:M383)),"",AVERAGE(Calculations!M380:M383))</f>
        <v/>
      </c>
      <c r="L11" s="118" t="e">
        <f>AVERAGE(B11:K11)</f>
        <v>#DIV/0!</v>
      </c>
      <c r="M11" s="118" t="e">
        <f>STDEV(B11:K11)</f>
        <v>#DIV/0!</v>
      </c>
    </row>
    <row r="12" customHeight="1" spans="1:13">
      <c r="A12" s="77" t="s">
        <v>5553</v>
      </c>
      <c r="B12" s="111" t="str">
        <f>IF(ISERROR(STDEV(Calculations!D380:D383)),"",STDEV(Calculations!D380:D383))</f>
        <v/>
      </c>
      <c r="C12" s="111" t="str">
        <f>IF(ISERROR(STDEV(Calculations!E380:E383)),"",STDEV(Calculations!E380:E383))</f>
        <v/>
      </c>
      <c r="D12" s="111" t="str">
        <f>IF(ISERROR(STDEV(Calculations!F380:F383)),"",STDEV(Calculations!F380:F383))</f>
        <v/>
      </c>
      <c r="E12" s="111" t="str">
        <f>IF(ISERROR(STDEV(Calculations!G380:G383)),"",STDEV(Calculations!G380:G383))</f>
        <v/>
      </c>
      <c r="F12" s="111" t="str">
        <f>IF(ISERROR(STDEV(Calculations!H380:H383)),"",STDEV(Calculations!H380:H383))</f>
        <v/>
      </c>
      <c r="G12" s="111" t="str">
        <f>IF(ISERROR(STDEV(Calculations!I380:I383)),"",STDEV(Calculations!I380:I383))</f>
        <v/>
      </c>
      <c r="H12" s="111" t="str">
        <f>IF(ISERROR(STDEV(Calculations!J380:J383)),"",STDEV(Calculations!J380:J383))</f>
        <v/>
      </c>
      <c r="I12" s="111" t="str">
        <f>IF(ISERROR(STDEV(Calculations!K380:K383)),"",STDEV(Calculations!K380:K383))</f>
        <v/>
      </c>
      <c r="J12" s="111" t="str">
        <f>IF(ISERROR(STDEV(Calculations!L380:L383)),"",STDEV(Calculations!L380:L383))</f>
        <v/>
      </c>
      <c r="K12" s="111" t="str">
        <f>IF(ISERROR(STDEV(Calculations!M380:M383)),"",STDEV(Calculations!M380:M383))</f>
        <v/>
      </c>
      <c r="L12" s="118" t="e">
        <f>AVERAGE(B12:K12)</f>
        <v>#DIV/0!</v>
      </c>
      <c r="M12" s="118" t="s">
        <v>5551</v>
      </c>
    </row>
    <row r="13" customHeight="1" spans="1:13">
      <c r="A13" s="62" t="str">
        <f>L2</f>
        <v>Control Sample</v>
      </c>
      <c r="B13" s="63"/>
      <c r="C13" s="63"/>
      <c r="D13" s="63"/>
      <c r="E13" s="63"/>
      <c r="F13" s="63"/>
      <c r="G13" s="63"/>
      <c r="H13" s="63"/>
      <c r="I13" s="63"/>
      <c r="J13" s="63"/>
      <c r="K13" s="63"/>
      <c r="L13" s="63"/>
      <c r="M13" s="64"/>
    </row>
    <row r="14" customHeight="1" spans="1:13">
      <c r="A14" s="67" t="s">
        <v>5519</v>
      </c>
      <c r="B14" s="67" t="s">
        <v>5524</v>
      </c>
      <c r="C14" s="67" t="s">
        <v>5525</v>
      </c>
      <c r="D14" s="67" t="s">
        <v>5526</v>
      </c>
      <c r="E14" s="67" t="s">
        <v>5527</v>
      </c>
      <c r="F14" s="67" t="s">
        <v>5528</v>
      </c>
      <c r="G14" s="67" t="s">
        <v>5529</v>
      </c>
      <c r="H14" s="67" t="s">
        <v>5530</v>
      </c>
      <c r="I14" s="67" t="s">
        <v>5531</v>
      </c>
      <c r="J14" s="67" t="s">
        <v>5532</v>
      </c>
      <c r="K14" s="67" t="s">
        <v>5533</v>
      </c>
      <c r="L14" s="77" t="s">
        <v>5547</v>
      </c>
      <c r="M14" s="117" t="s">
        <v>5548</v>
      </c>
    </row>
    <row r="15" customHeight="1" spans="1:13">
      <c r="A15" s="67" t="s">
        <v>5549</v>
      </c>
      <c r="B15" s="111" t="str">
        <f>IF(ISERROR(AVERAGE(Calculations!P384:P387)),"",AVERAGE(Calculations!P384:P387))</f>
        <v/>
      </c>
      <c r="C15" s="111" t="str">
        <f>IF(ISERROR(AVERAGE(Calculations!Q384:Q387)),"",AVERAGE(Calculations!Q384:Q387))</f>
        <v/>
      </c>
      <c r="D15" s="111" t="str">
        <f>IF(ISERROR(AVERAGE(Calculations!R384:R387)),"",AVERAGE(Calculations!R384:R387))</f>
        <v/>
      </c>
      <c r="E15" s="111" t="str">
        <f>IF(ISERROR(AVERAGE(Calculations!S384:S387)),"",AVERAGE(Calculations!S384:S387))</f>
        <v/>
      </c>
      <c r="F15" s="111" t="str">
        <f>IF(ISERROR(AVERAGE(Calculations!T384:T387)),"",AVERAGE(Calculations!T384:T387))</f>
        <v/>
      </c>
      <c r="G15" s="111" t="str">
        <f>IF(ISERROR(AVERAGE(Calculations!U384:U387)),"",AVERAGE(Calculations!U384:U387))</f>
        <v/>
      </c>
      <c r="H15" s="111" t="str">
        <f>IF(ISERROR(AVERAGE(Calculations!V384:V387)),"",AVERAGE(Calculations!V384:V387))</f>
        <v/>
      </c>
      <c r="I15" s="111" t="str">
        <f>IF(ISERROR(AVERAGE(Calculations!W384:W387)),"",AVERAGE(Calculations!W384:W387))</f>
        <v/>
      </c>
      <c r="J15" s="111" t="str">
        <f>IF(ISERROR(AVERAGE(Calculations!X384:X387)),"",AVERAGE(Calculations!X384:X387))</f>
        <v/>
      </c>
      <c r="K15" s="111" t="str">
        <f>IF(ISERROR(AVERAGE(Calculations!Y384:Y387)),"",AVERAGE(Calculations!Y384:Y387))</f>
        <v/>
      </c>
      <c r="L15" s="118" t="e">
        <f>AVERAGE(B15:K15)</f>
        <v>#DIV/0!</v>
      </c>
      <c r="M15" s="118" t="e">
        <f>STDEV(B15:K15)</f>
        <v>#DIV/0!</v>
      </c>
    </row>
    <row r="16" customHeight="1" spans="1:13">
      <c r="A16" s="77" t="s">
        <v>5550</v>
      </c>
      <c r="B16" s="111" t="str">
        <f>IF(ISERROR(STDEV(Calculations!P384:P387)),"",STDEV(Calculations!P384:P387))</f>
        <v/>
      </c>
      <c r="C16" s="111" t="str">
        <f>IF(ISERROR(STDEV(Calculations!Q384:Q387)),"",STDEV(Calculations!Q384:Q387))</f>
        <v/>
      </c>
      <c r="D16" s="111" t="str">
        <f>IF(ISERROR(STDEV(Calculations!R384:R387)),"",STDEV(Calculations!R384:R387))</f>
        <v/>
      </c>
      <c r="E16" s="111" t="str">
        <f>IF(ISERROR(STDEV(Calculations!S384:S387)),"",STDEV(Calculations!S384:S387))</f>
        <v/>
      </c>
      <c r="F16" s="111" t="str">
        <f>IF(ISERROR(STDEV(Calculations!T384:T387)),"",STDEV(Calculations!T384:T387))</f>
        <v/>
      </c>
      <c r="G16" s="111" t="str">
        <f>IF(ISERROR(STDEV(Calculations!U384:U387)),"",STDEV(Calculations!U384:U387))</f>
        <v/>
      </c>
      <c r="H16" s="111" t="str">
        <f>IF(ISERROR(STDEV(Calculations!V384:V387)),"",STDEV(Calculations!V384:V387))</f>
        <v/>
      </c>
      <c r="I16" s="111" t="str">
        <f>IF(ISERROR(STDEV(Calculations!W384:W387)),"",STDEV(Calculations!W384:W387))</f>
        <v/>
      </c>
      <c r="J16" s="111" t="str">
        <f>IF(ISERROR(STDEV(Calculations!X384:X387)),"",STDEV(Calculations!X384:X387))</f>
        <v/>
      </c>
      <c r="K16" s="111" t="str">
        <f>IF(ISERROR(STDEV(Calculations!Y384:Y387)),"",STDEV(Calculations!Y384:Y387))</f>
        <v/>
      </c>
      <c r="L16" s="118" t="e">
        <f>AVERAGE(B16:K16)</f>
        <v>#DIV/0!</v>
      </c>
      <c r="M16" s="118" t="s">
        <v>5551</v>
      </c>
    </row>
    <row r="17" customHeight="1" spans="1:13">
      <c r="A17" s="67" t="s">
        <v>5552</v>
      </c>
      <c r="B17" s="111" t="str">
        <f>IF(ISERROR(AVERAGE(Calculations!P380:P383)),"",AVERAGE(Calculations!P380:P383))</f>
        <v/>
      </c>
      <c r="C17" s="111" t="str">
        <f>IF(ISERROR(AVERAGE(Calculations!Q380:Q383)),"",AVERAGE(Calculations!Q380:Q383))</f>
        <v/>
      </c>
      <c r="D17" s="111" t="str">
        <f>IF(ISERROR(AVERAGE(Calculations!R380:R383)),"",AVERAGE(Calculations!R380:R383))</f>
        <v/>
      </c>
      <c r="E17" s="111" t="str">
        <f>IF(ISERROR(AVERAGE(Calculations!S380:S383)),"",AVERAGE(Calculations!S380:S383))</f>
        <v/>
      </c>
      <c r="F17" s="111" t="str">
        <f>IF(ISERROR(AVERAGE(Calculations!T380:T383)),"",AVERAGE(Calculations!T380:T383))</f>
        <v/>
      </c>
      <c r="G17" s="111" t="str">
        <f>IF(ISERROR(AVERAGE(Calculations!U380:U383)),"",AVERAGE(Calculations!U380:U383))</f>
        <v/>
      </c>
      <c r="H17" s="111" t="str">
        <f>IF(ISERROR(AVERAGE(Calculations!V380:V383)),"",AVERAGE(Calculations!V380:V383))</f>
        <v/>
      </c>
      <c r="I17" s="111" t="str">
        <f>IF(ISERROR(AVERAGE(Calculations!W380:W383)),"",AVERAGE(Calculations!W380:W383))</f>
        <v/>
      </c>
      <c r="J17" s="111" t="str">
        <f>IF(ISERROR(AVERAGE(Calculations!X380:X383)),"",AVERAGE(Calculations!X380:X383))</f>
        <v/>
      </c>
      <c r="K17" s="111" t="str">
        <f>IF(ISERROR(AVERAGE(Calculations!Y380:Y383)),"",AVERAGE(Calculations!Y380:Y383))</f>
        <v/>
      </c>
      <c r="L17" s="118" t="e">
        <f>AVERAGE(B17:K17)</f>
        <v>#DIV/0!</v>
      </c>
      <c r="M17" s="118" t="e">
        <f>STDEV(B17:K17)</f>
        <v>#DIV/0!</v>
      </c>
    </row>
    <row r="18" customHeight="1" spans="1:13">
      <c r="A18" s="77" t="s">
        <v>5553</v>
      </c>
      <c r="B18" s="111" t="str">
        <f>IF(ISERROR(STDEV(Calculations!P380:P383)),"",STDEV(Calculations!P380:P383))</f>
        <v/>
      </c>
      <c r="C18" s="111" t="str">
        <f>IF(ISERROR(STDEV(Calculations!Q380:Q383)),"",STDEV(Calculations!Q380:Q383))</f>
        <v/>
      </c>
      <c r="D18" s="111" t="str">
        <f>IF(ISERROR(STDEV(Calculations!R380:R383)),"",STDEV(Calculations!R380:R383))</f>
        <v/>
      </c>
      <c r="E18" s="111" t="str">
        <f>IF(ISERROR(STDEV(Calculations!S380:S383)),"",STDEV(Calculations!S380:S383))</f>
        <v/>
      </c>
      <c r="F18" s="111" t="str">
        <f>IF(ISERROR(STDEV(Calculations!T380:T383)),"",STDEV(Calculations!T380:T383))</f>
        <v/>
      </c>
      <c r="G18" s="111" t="str">
        <f>IF(ISERROR(STDEV(Calculations!U380:U383)),"",STDEV(Calculations!U380:U383))</f>
        <v/>
      </c>
      <c r="H18" s="111" t="str">
        <f>IF(ISERROR(STDEV(Calculations!V380:V383)),"",STDEV(Calculations!V380:V383))</f>
        <v/>
      </c>
      <c r="I18" s="111" t="str">
        <f>IF(ISERROR(STDEV(Calculations!W380:W383)),"",STDEV(Calculations!W380:W383))</f>
        <v/>
      </c>
      <c r="J18" s="111" t="str">
        <f>IF(ISERROR(STDEV(Calculations!X380:X383)),"",STDEV(Calculations!X380:X383))</f>
        <v/>
      </c>
      <c r="K18" s="111" t="str">
        <f>IF(ISERROR(STDEV(Calculations!Y380:Y383)),"",STDEV(Calculations!Y380:Y383))</f>
        <v/>
      </c>
      <c r="L18" s="118" t="e">
        <f>AVERAGE(B18:K18)</f>
        <v>#DIV/0!</v>
      </c>
      <c r="M18" s="118" t="s">
        <v>5551</v>
      </c>
    </row>
    <row r="19" customHeight="1" spans="1:13">
      <c r="A19" s="110" t="s">
        <v>5554</v>
      </c>
      <c r="B19" s="98"/>
      <c r="C19" s="98"/>
      <c r="D19" s="98"/>
      <c r="E19" s="98"/>
      <c r="F19" s="98"/>
      <c r="G19" s="98"/>
      <c r="H19" s="98"/>
      <c r="I19" s="98"/>
      <c r="J19" s="98"/>
      <c r="K19" s="99"/>
      <c r="L19" s="119"/>
      <c r="M19" s="119"/>
    </row>
    <row r="20" customHeight="1" spans="1:13">
      <c r="A20" s="67" t="str">
        <f>L1</f>
        <v>Test Sample</v>
      </c>
      <c r="B20" s="67"/>
      <c r="C20" s="67"/>
      <c r="D20" s="67"/>
      <c r="E20" s="67"/>
      <c r="F20" s="67"/>
      <c r="G20" s="67"/>
      <c r="H20" s="67"/>
      <c r="I20" s="67"/>
      <c r="J20" s="67"/>
      <c r="K20" s="67"/>
      <c r="L20" s="119"/>
      <c r="M20" s="119"/>
    </row>
    <row r="21" customHeight="1" spans="1:13">
      <c r="A21" s="67" t="s">
        <v>5519</v>
      </c>
      <c r="B21" s="67" t="s">
        <v>5524</v>
      </c>
      <c r="C21" s="67" t="s">
        <v>5525</v>
      </c>
      <c r="D21" s="67" t="s">
        <v>5526</v>
      </c>
      <c r="E21" s="67" t="s">
        <v>5527</v>
      </c>
      <c r="F21" s="67" t="s">
        <v>5528</v>
      </c>
      <c r="G21" s="67" t="s">
        <v>5529</v>
      </c>
      <c r="H21" s="67" t="s">
        <v>5530</v>
      </c>
      <c r="I21" s="67" t="s">
        <v>5531</v>
      </c>
      <c r="J21" s="67" t="s">
        <v>5532</v>
      </c>
      <c r="K21" s="67" t="s">
        <v>5533</v>
      </c>
      <c r="L21" s="119"/>
      <c r="M21" s="119"/>
    </row>
    <row r="22" customHeight="1" spans="1:13">
      <c r="A22" s="67" t="s">
        <v>5555</v>
      </c>
      <c r="B22" s="111" t="str">
        <f>IF(ISERROR(B11),"",B11)</f>
        <v/>
      </c>
      <c r="C22" s="111" t="str">
        <f t="shared" ref="C22:K22" si="0">IF(ISERROR(C11),"",C11)</f>
        <v/>
      </c>
      <c r="D22" s="111" t="str">
        <f t="shared" si="0"/>
        <v/>
      </c>
      <c r="E22" s="111" t="str">
        <f t="shared" si="0"/>
        <v/>
      </c>
      <c r="F22" s="111" t="str">
        <f t="shared" si="0"/>
        <v/>
      </c>
      <c r="G22" s="111" t="str">
        <f t="shared" si="0"/>
        <v/>
      </c>
      <c r="H22" s="111" t="str">
        <f t="shared" si="0"/>
        <v/>
      </c>
      <c r="I22" s="111" t="str">
        <f t="shared" si="0"/>
        <v/>
      </c>
      <c r="J22" s="111" t="str">
        <f t="shared" si="0"/>
        <v/>
      </c>
      <c r="K22" s="111" t="str">
        <f t="shared" si="0"/>
        <v/>
      </c>
      <c r="L22" s="119"/>
      <c r="M22" s="119"/>
    </row>
    <row r="23" customHeight="1" spans="1:13">
      <c r="A23" s="77" t="s">
        <v>5556</v>
      </c>
      <c r="B23" s="112" t="str">
        <f>IF(B22="","",IF(AND(B22&gt;17,B22&lt;23),"Pass","Inquiry"))</f>
        <v/>
      </c>
      <c r="C23" s="112" t="str">
        <f t="shared" ref="C23:K23" si="1">IF(C22="","",IF(AND(C22&gt;17,C22&lt;23),"Pass","Inquiry"))</f>
        <v/>
      </c>
      <c r="D23" s="112" t="str">
        <f t="shared" si="1"/>
        <v/>
      </c>
      <c r="E23" s="112" t="str">
        <f t="shared" si="1"/>
        <v/>
      </c>
      <c r="F23" s="112" t="str">
        <f t="shared" si="1"/>
        <v/>
      </c>
      <c r="G23" s="112" t="str">
        <f t="shared" si="1"/>
        <v/>
      </c>
      <c r="H23" s="112" t="str">
        <f t="shared" si="1"/>
        <v/>
      </c>
      <c r="I23" s="112" t="str">
        <f t="shared" si="1"/>
        <v/>
      </c>
      <c r="J23" s="112" t="str">
        <f t="shared" si="1"/>
        <v/>
      </c>
      <c r="K23" s="112" t="str">
        <f t="shared" si="1"/>
        <v/>
      </c>
      <c r="L23" s="119"/>
      <c r="M23" s="119"/>
    </row>
    <row r="24" customHeight="1" spans="1:13">
      <c r="A24" s="67" t="str">
        <f>L2</f>
        <v>Control Sample</v>
      </c>
      <c r="B24" s="67"/>
      <c r="C24" s="67"/>
      <c r="D24" s="67"/>
      <c r="E24" s="67"/>
      <c r="F24" s="67"/>
      <c r="G24" s="67"/>
      <c r="H24" s="67"/>
      <c r="I24" s="67"/>
      <c r="J24" s="67"/>
      <c r="K24" s="67"/>
      <c r="L24" s="119"/>
      <c r="M24" s="119"/>
    </row>
    <row r="25" customHeight="1" spans="1:13">
      <c r="A25" s="67" t="s">
        <v>5519</v>
      </c>
      <c r="B25" s="67" t="s">
        <v>5524</v>
      </c>
      <c r="C25" s="67" t="s">
        <v>5525</v>
      </c>
      <c r="D25" s="67" t="s">
        <v>5526</v>
      </c>
      <c r="E25" s="67" t="s">
        <v>5527</v>
      </c>
      <c r="F25" s="67" t="s">
        <v>5528</v>
      </c>
      <c r="G25" s="67" t="s">
        <v>5529</v>
      </c>
      <c r="H25" s="67" t="s">
        <v>5530</v>
      </c>
      <c r="I25" s="67" t="s">
        <v>5531</v>
      </c>
      <c r="J25" s="67" t="s">
        <v>5532</v>
      </c>
      <c r="K25" s="67" t="s">
        <v>5533</v>
      </c>
      <c r="L25" s="119"/>
      <c r="M25" s="119"/>
    </row>
    <row r="26" customHeight="1" spans="1:13">
      <c r="A26" s="67" t="s">
        <v>5555</v>
      </c>
      <c r="B26" s="111" t="str">
        <f>IF(ISERROR(B17),"",B17)</f>
        <v/>
      </c>
      <c r="C26" s="111" t="str">
        <f t="shared" ref="C26:K26" si="2">IF(ISERROR(C17),"",C17)</f>
        <v/>
      </c>
      <c r="D26" s="111" t="str">
        <f t="shared" si="2"/>
        <v/>
      </c>
      <c r="E26" s="111" t="str">
        <f t="shared" si="2"/>
        <v/>
      </c>
      <c r="F26" s="111" t="str">
        <f t="shared" si="2"/>
        <v/>
      </c>
      <c r="G26" s="111" t="str">
        <f t="shared" si="2"/>
        <v/>
      </c>
      <c r="H26" s="111" t="str">
        <f t="shared" si="2"/>
        <v/>
      </c>
      <c r="I26" s="111" t="str">
        <f t="shared" si="2"/>
        <v/>
      </c>
      <c r="J26" s="111" t="str">
        <f t="shared" si="2"/>
        <v/>
      </c>
      <c r="K26" s="111" t="str">
        <f t="shared" si="2"/>
        <v/>
      </c>
      <c r="L26" s="119"/>
      <c r="M26" s="119"/>
    </row>
    <row r="27" customHeight="1" spans="1:13">
      <c r="A27" s="77" t="s">
        <v>5556</v>
      </c>
      <c r="B27" s="112" t="str">
        <f>IF(B26="","",IF(AND(B26&gt;17,B26&lt;23),"Pass","Inquiry"))</f>
        <v/>
      </c>
      <c r="C27" s="112" t="str">
        <f t="shared" ref="C27:K27" si="3">IF(C26="","",IF(AND(C26&gt;17,C26&lt;23),"Pass","Inquiry"))</f>
        <v/>
      </c>
      <c r="D27" s="112" t="str">
        <f t="shared" si="3"/>
        <v/>
      </c>
      <c r="E27" s="112" t="str">
        <f t="shared" si="3"/>
        <v/>
      </c>
      <c r="F27" s="112" t="str">
        <f t="shared" si="3"/>
        <v/>
      </c>
      <c r="G27" s="112" t="str">
        <f t="shared" si="3"/>
        <v/>
      </c>
      <c r="H27" s="112" t="str">
        <f t="shared" si="3"/>
        <v/>
      </c>
      <c r="I27" s="112" t="str">
        <f t="shared" si="3"/>
        <v/>
      </c>
      <c r="J27" s="112" t="str">
        <f t="shared" si="3"/>
        <v/>
      </c>
      <c r="K27" s="112" t="str">
        <f t="shared" si="3"/>
        <v/>
      </c>
      <c r="L27" s="119"/>
      <c r="M27" s="119"/>
    </row>
    <row r="28" customHeight="1" spans="1:11">
      <c r="A28" s="110" t="s">
        <v>5557</v>
      </c>
      <c r="B28" s="98"/>
      <c r="C28" s="98"/>
      <c r="D28" s="98"/>
      <c r="E28" s="98"/>
      <c r="F28" s="98"/>
      <c r="G28" s="98"/>
      <c r="H28" s="98"/>
      <c r="I28" s="98"/>
      <c r="J28" s="98"/>
      <c r="K28" s="99"/>
    </row>
    <row r="29" customHeight="1" spans="1:13">
      <c r="A29" s="67" t="str">
        <f>L1</f>
        <v>Test Sample</v>
      </c>
      <c r="B29" s="67"/>
      <c r="C29" s="67"/>
      <c r="D29" s="67"/>
      <c r="E29" s="67"/>
      <c r="F29" s="67"/>
      <c r="G29" s="67"/>
      <c r="H29" s="67"/>
      <c r="I29" s="67"/>
      <c r="J29" s="67"/>
      <c r="K29" s="67"/>
      <c r="L29" s="120"/>
      <c r="M29" s="120"/>
    </row>
    <row r="30" customHeight="1" spans="1:13">
      <c r="A30" s="67" t="s">
        <v>5519</v>
      </c>
      <c r="B30" s="67" t="s">
        <v>5524</v>
      </c>
      <c r="C30" s="67" t="s">
        <v>5525</v>
      </c>
      <c r="D30" s="67" t="s">
        <v>5526</v>
      </c>
      <c r="E30" s="67" t="s">
        <v>5527</v>
      </c>
      <c r="F30" s="67" t="s">
        <v>5528</v>
      </c>
      <c r="G30" s="67" t="s">
        <v>5529</v>
      </c>
      <c r="H30" s="67" t="s">
        <v>5530</v>
      </c>
      <c r="I30" s="67" t="s">
        <v>5531</v>
      </c>
      <c r="J30" s="67" t="s">
        <v>5532</v>
      </c>
      <c r="K30" s="67" t="s">
        <v>5533</v>
      </c>
      <c r="L30" s="120"/>
      <c r="M30" s="120"/>
    </row>
    <row r="31" customHeight="1" spans="1:13">
      <c r="A31" s="67" t="s">
        <v>5558</v>
      </c>
      <c r="B31" s="111" t="str">
        <f>IF(ISERROR(B9),"",B9)</f>
        <v/>
      </c>
      <c r="C31" s="111" t="str">
        <f t="shared" ref="C31:K31" si="4">IF(ISERROR(C9),"",C9)</f>
        <v/>
      </c>
      <c r="D31" s="111" t="str">
        <f t="shared" si="4"/>
        <v/>
      </c>
      <c r="E31" s="111" t="str">
        <f t="shared" si="4"/>
        <v/>
      </c>
      <c r="F31" s="111" t="str">
        <f t="shared" si="4"/>
        <v/>
      </c>
      <c r="G31" s="111" t="str">
        <f t="shared" si="4"/>
        <v/>
      </c>
      <c r="H31" s="111" t="str">
        <f t="shared" si="4"/>
        <v/>
      </c>
      <c r="I31" s="111" t="str">
        <f t="shared" si="4"/>
        <v/>
      </c>
      <c r="J31" s="111" t="str">
        <f t="shared" si="4"/>
        <v/>
      </c>
      <c r="K31" s="111" t="str">
        <f t="shared" si="4"/>
        <v/>
      </c>
      <c r="L31" s="121"/>
      <c r="M31" s="122"/>
    </row>
    <row r="32" customHeight="1" spans="1:13">
      <c r="A32" s="77" t="s">
        <v>5559</v>
      </c>
      <c r="B32" s="112" t="str">
        <f>IF(B31="","",IF(AND(B31&gt;18,B31&lt;22),"Pass","Inquiry"))</f>
        <v/>
      </c>
      <c r="C32" s="112" t="str">
        <f t="shared" ref="C32:K32" si="5">IF(C31="","",IF(AND(C31&gt;18,C31&lt;22),"Pass","Inquiry"))</f>
        <v/>
      </c>
      <c r="D32" s="112" t="str">
        <f t="shared" si="5"/>
        <v/>
      </c>
      <c r="E32" s="112" t="str">
        <f t="shared" si="5"/>
        <v/>
      </c>
      <c r="F32" s="112" t="str">
        <f t="shared" si="5"/>
        <v/>
      </c>
      <c r="G32" s="112" t="str">
        <f t="shared" si="5"/>
        <v/>
      </c>
      <c r="H32" s="112" t="str">
        <f t="shared" si="5"/>
        <v/>
      </c>
      <c r="I32" s="112" t="str">
        <f t="shared" si="5"/>
        <v/>
      </c>
      <c r="J32" s="112" t="str">
        <f t="shared" si="5"/>
        <v/>
      </c>
      <c r="K32" s="112" t="str">
        <f t="shared" si="5"/>
        <v/>
      </c>
      <c r="L32" s="123"/>
      <c r="M32" s="123"/>
    </row>
    <row r="33" customHeight="1" spans="1:11">
      <c r="A33" s="67" t="str">
        <f>L2</f>
        <v>Control Sample</v>
      </c>
      <c r="B33" s="67"/>
      <c r="C33" s="67"/>
      <c r="D33" s="67"/>
      <c r="E33" s="67"/>
      <c r="F33" s="67"/>
      <c r="G33" s="67"/>
      <c r="H33" s="67"/>
      <c r="I33" s="67"/>
      <c r="J33" s="67"/>
      <c r="K33" s="67"/>
    </row>
    <row r="34" customHeight="1" spans="1:11">
      <c r="A34" s="67" t="s">
        <v>5519</v>
      </c>
      <c r="B34" s="67" t="s">
        <v>5524</v>
      </c>
      <c r="C34" s="67" t="s">
        <v>5525</v>
      </c>
      <c r="D34" s="67" t="s">
        <v>5526</v>
      </c>
      <c r="E34" s="67" t="s">
        <v>5527</v>
      </c>
      <c r="F34" s="67" t="s">
        <v>5528</v>
      </c>
      <c r="G34" s="67" t="s">
        <v>5529</v>
      </c>
      <c r="H34" s="67" t="s">
        <v>5530</v>
      </c>
      <c r="I34" s="67" t="s">
        <v>5531</v>
      </c>
      <c r="J34" s="67" t="s">
        <v>5532</v>
      </c>
      <c r="K34" s="67" t="s">
        <v>5533</v>
      </c>
    </row>
    <row r="35" customHeight="1" spans="1:11">
      <c r="A35" s="67" t="s">
        <v>5558</v>
      </c>
      <c r="B35" s="111" t="str">
        <f>IF(ISERROR(B15),"",B15)</f>
        <v/>
      </c>
      <c r="C35" s="111" t="str">
        <f t="shared" ref="C35:K35" si="6">IF(ISERROR(C15),"",C15)</f>
        <v/>
      </c>
      <c r="D35" s="111" t="str">
        <f t="shared" si="6"/>
        <v/>
      </c>
      <c r="E35" s="111" t="str">
        <f t="shared" si="6"/>
        <v/>
      </c>
      <c r="F35" s="111" t="str">
        <f t="shared" si="6"/>
        <v/>
      </c>
      <c r="G35" s="111" t="str">
        <f t="shared" si="6"/>
        <v/>
      </c>
      <c r="H35" s="111" t="str">
        <f t="shared" si="6"/>
        <v/>
      </c>
      <c r="I35" s="111" t="str">
        <f t="shared" si="6"/>
        <v/>
      </c>
      <c r="J35" s="111" t="str">
        <f t="shared" si="6"/>
        <v/>
      </c>
      <c r="K35" s="111" t="str">
        <f t="shared" si="6"/>
        <v/>
      </c>
    </row>
    <row r="36" customHeight="1" spans="1:11">
      <c r="A36" s="77" t="s">
        <v>5559</v>
      </c>
      <c r="B36" s="112" t="str">
        <f>IF(B35="","",IF(AND(B35&gt;18,B35&lt;22),"Pass","Inquiry"))</f>
        <v/>
      </c>
      <c r="C36" s="112" t="str">
        <f t="shared" ref="C36:K36" si="7">IF(C35="","",IF(AND(C35&gt;18,C35&lt;22),"Pass","Inquiry"))</f>
        <v/>
      </c>
      <c r="D36" s="112" t="str">
        <f t="shared" si="7"/>
        <v/>
      </c>
      <c r="E36" s="112" t="str">
        <f t="shared" si="7"/>
        <v/>
      </c>
      <c r="F36" s="112" t="str">
        <f t="shared" si="7"/>
        <v/>
      </c>
      <c r="G36" s="112" t="str">
        <f t="shared" si="7"/>
        <v/>
      </c>
      <c r="H36" s="112" t="str">
        <f t="shared" si="7"/>
        <v/>
      </c>
      <c r="I36" s="112" t="str">
        <f t="shared" si="7"/>
        <v/>
      </c>
      <c r="J36" s="112" t="str">
        <f t="shared" si="7"/>
        <v/>
      </c>
      <c r="K36" s="112" t="str">
        <f t="shared" si="7"/>
        <v/>
      </c>
    </row>
    <row r="37" customHeight="1" spans="1:11">
      <c r="A37" s="110" t="s">
        <v>5560</v>
      </c>
      <c r="B37" s="98"/>
      <c r="C37" s="98"/>
      <c r="D37" s="98"/>
      <c r="E37" s="98"/>
      <c r="F37" s="98"/>
      <c r="G37" s="98"/>
      <c r="H37" s="98"/>
      <c r="I37" s="98"/>
      <c r="J37" s="98"/>
      <c r="K37" s="99"/>
    </row>
    <row r="38" customHeight="1" spans="1:11">
      <c r="A38" s="67" t="str">
        <f>L1</f>
        <v>Test Sample</v>
      </c>
      <c r="B38" s="67"/>
      <c r="C38" s="67"/>
      <c r="D38" s="67"/>
      <c r="E38" s="67"/>
      <c r="F38" s="67"/>
      <c r="G38" s="67"/>
      <c r="H38" s="67"/>
      <c r="I38" s="67"/>
      <c r="J38" s="67"/>
      <c r="K38" s="67"/>
    </row>
    <row r="39" customHeight="1" spans="1:11">
      <c r="A39" s="67" t="s">
        <v>5519</v>
      </c>
      <c r="B39" s="67" t="s">
        <v>5524</v>
      </c>
      <c r="C39" s="67" t="s">
        <v>5525</v>
      </c>
      <c r="D39" s="67" t="s">
        <v>5526</v>
      </c>
      <c r="E39" s="67" t="s">
        <v>5527</v>
      </c>
      <c r="F39" s="67" t="s">
        <v>5528</v>
      </c>
      <c r="G39" s="67" t="s">
        <v>5529</v>
      </c>
      <c r="H39" s="67" t="s">
        <v>5530</v>
      </c>
      <c r="I39" s="67" t="s">
        <v>5531</v>
      </c>
      <c r="J39" s="67" t="s">
        <v>5532</v>
      </c>
      <c r="K39" s="67" t="s">
        <v>5533</v>
      </c>
    </row>
    <row r="40" customHeight="1" spans="1:11">
      <c r="A40" s="67" t="s">
        <v>5561</v>
      </c>
      <c r="B40" s="111" t="str">
        <f>IF(ISERR(AVERAGE(Calculations!D364:D367)),"",AVERAGE(Calculations!D364:D367))</f>
        <v/>
      </c>
      <c r="C40" s="111" t="str">
        <f>IF(ISERR(AVERAGE(Calculations!E364:E367)),"",AVERAGE(Calculations!E364:E367))</f>
        <v/>
      </c>
      <c r="D40" s="111" t="str">
        <f>IF(ISERR(AVERAGE(Calculations!F364:F367)),"",AVERAGE(Calculations!F364:F367))</f>
        <v/>
      </c>
      <c r="E40" s="111" t="str">
        <f>IF(ISERR(AVERAGE(Calculations!G364:G367)),"",AVERAGE(Calculations!G364:G367))</f>
        <v/>
      </c>
      <c r="F40" s="111" t="str">
        <f>IF(ISERR(AVERAGE(Calculations!H364:H367)),"",AVERAGE(Calculations!H364:H367))</f>
        <v/>
      </c>
      <c r="G40" s="111" t="str">
        <f>IF(ISERR(AVERAGE(Calculations!I364:I367)),"",AVERAGE(Calculations!I364:I367))</f>
        <v/>
      </c>
      <c r="H40" s="111" t="str">
        <f>IF(ISERR(AVERAGE(Calculations!J364:J367)),"",AVERAGE(Calculations!J364:J367))</f>
        <v/>
      </c>
      <c r="I40" s="111" t="str">
        <f>IF(ISERR(AVERAGE(Calculations!K364:K367)),"",AVERAGE(Calculations!K364:K367))</f>
        <v/>
      </c>
      <c r="J40" s="111" t="str">
        <f>IF(ISERR(AVERAGE(Calculations!L364:L367)),"",AVERAGE(Calculations!L364:L367))</f>
        <v/>
      </c>
      <c r="K40" s="111" t="str">
        <f>IF(ISERR(AVERAGE(Calculations!M364:M367)),"",AVERAGE(Calculations!M364:M367))</f>
        <v/>
      </c>
    </row>
    <row r="41" customHeight="1" spans="1:11">
      <c r="A41" s="77" t="s">
        <v>5562</v>
      </c>
      <c r="B41" s="112" t="str">
        <f>IF(B40="","",IF(B40&gt;=35,"Pass","Inquiry"))</f>
        <v/>
      </c>
      <c r="C41" s="112" t="str">
        <f t="shared" ref="C41:K41" si="8">IF(C40="","",IF(C40&gt;=35,"Pass","Inquiry"))</f>
        <v/>
      </c>
      <c r="D41" s="112" t="str">
        <f t="shared" si="8"/>
        <v/>
      </c>
      <c r="E41" s="112" t="str">
        <f t="shared" si="8"/>
        <v/>
      </c>
      <c r="F41" s="112" t="str">
        <f t="shared" si="8"/>
        <v/>
      </c>
      <c r="G41" s="112" t="str">
        <f t="shared" si="8"/>
        <v/>
      </c>
      <c r="H41" s="112" t="str">
        <f t="shared" si="8"/>
        <v/>
      </c>
      <c r="I41" s="112" t="str">
        <f t="shared" si="8"/>
        <v/>
      </c>
      <c r="J41" s="112" t="str">
        <f t="shared" si="8"/>
        <v/>
      </c>
      <c r="K41" s="112" t="str">
        <f t="shared" si="8"/>
        <v/>
      </c>
    </row>
    <row r="42" customHeight="1" spans="1:11">
      <c r="A42" s="67" t="str">
        <f>L2</f>
        <v>Control Sample</v>
      </c>
      <c r="B42" s="67"/>
      <c r="C42" s="67"/>
      <c r="D42" s="67"/>
      <c r="E42" s="67"/>
      <c r="F42" s="67"/>
      <c r="G42" s="67"/>
      <c r="H42" s="67"/>
      <c r="I42" s="67"/>
      <c r="J42" s="67"/>
      <c r="K42" s="67"/>
    </row>
    <row r="43" customHeight="1" spans="1:11">
      <c r="A43" s="67" t="s">
        <v>5519</v>
      </c>
      <c r="B43" s="67" t="s">
        <v>5524</v>
      </c>
      <c r="C43" s="67" t="s">
        <v>5525</v>
      </c>
      <c r="D43" s="67" t="s">
        <v>5526</v>
      </c>
      <c r="E43" s="67" t="s">
        <v>5527</v>
      </c>
      <c r="F43" s="67" t="s">
        <v>5528</v>
      </c>
      <c r="G43" s="67" t="s">
        <v>5529</v>
      </c>
      <c r="H43" s="67" t="s">
        <v>5530</v>
      </c>
      <c r="I43" s="67" t="s">
        <v>5531</v>
      </c>
      <c r="J43" s="67" t="s">
        <v>5532</v>
      </c>
      <c r="K43" s="67" t="s">
        <v>5533</v>
      </c>
    </row>
    <row r="44" customHeight="1" spans="1:11">
      <c r="A44" s="67" t="s">
        <v>5561</v>
      </c>
      <c r="B44" s="111" t="str">
        <f>IF(ISERR(AVERAGE(Calculations!P364:P367)),"",AVERAGE(Calculations!P364:P367))</f>
        <v/>
      </c>
      <c r="C44" s="111" t="str">
        <f>IF(ISERR(AVERAGE(Calculations!Q364:Q367)),"",AVERAGE(Calculations!Q364:Q367))</f>
        <v/>
      </c>
      <c r="D44" s="111" t="str">
        <f>IF(ISERR(AVERAGE(Calculations!R364:R367)),"",AVERAGE(Calculations!R364:R367))</f>
        <v/>
      </c>
      <c r="E44" s="111" t="str">
        <f>IF(ISERR(AVERAGE(Calculations!S364:S367)),"",AVERAGE(Calculations!S364:S367))</f>
        <v/>
      </c>
      <c r="F44" s="111" t="str">
        <f>IF(ISERR(AVERAGE(Calculations!T364:T367)),"",AVERAGE(Calculations!T364:T367))</f>
        <v/>
      </c>
      <c r="G44" s="111" t="str">
        <f>IF(ISERR(AVERAGE(Calculations!U364:U367)),"",AVERAGE(Calculations!U364:U367))</f>
        <v/>
      </c>
      <c r="H44" s="111" t="str">
        <f>IF(ISERR(AVERAGE(Calculations!V364:V367)),"",AVERAGE(Calculations!V364:V367))</f>
        <v/>
      </c>
      <c r="I44" s="111" t="str">
        <f>IF(ISERR(AVERAGE(Calculations!W364:W367)),"",AVERAGE(Calculations!W364:W367))</f>
        <v/>
      </c>
      <c r="J44" s="111" t="str">
        <f>IF(ISERR(AVERAGE(Calculations!X364:X367)),"",AVERAGE(Calculations!X364:X367))</f>
        <v/>
      </c>
      <c r="K44" s="111" t="str">
        <f>IF(ISERR(AVERAGE(Calculations!Y364:Y367)),"",AVERAGE(Calculations!Y364:Y367))</f>
        <v/>
      </c>
    </row>
    <row r="45" customHeight="1" spans="1:11">
      <c r="A45" s="77" t="s">
        <v>5562</v>
      </c>
      <c r="B45" s="112" t="str">
        <f>IF(B44="","",IF(B44&gt;=35,"Pass","Inquiry"))</f>
        <v/>
      </c>
      <c r="C45" s="112" t="str">
        <f t="shared" ref="C45:K45" si="9">IF(C44="","",IF(C44&gt;=35,"Pass","Inquiry"))</f>
        <v/>
      </c>
      <c r="D45" s="112" t="str">
        <f t="shared" si="9"/>
        <v/>
      </c>
      <c r="E45" s="112" t="str">
        <f t="shared" si="9"/>
        <v/>
      </c>
      <c r="F45" s="112" t="str">
        <f t="shared" si="9"/>
        <v/>
      </c>
      <c r="G45" s="112" t="str">
        <f t="shared" si="9"/>
        <v/>
      </c>
      <c r="H45" s="112" t="str">
        <f t="shared" si="9"/>
        <v/>
      </c>
      <c r="I45" s="112" t="str">
        <f t="shared" si="9"/>
        <v/>
      </c>
      <c r="J45" s="112" t="str">
        <f t="shared" si="9"/>
        <v/>
      </c>
      <c r="K45" s="112" t="str">
        <f t="shared" si="9"/>
        <v/>
      </c>
    </row>
    <row r="46" s="65" customFormat="1" customHeight="1" spans="1:18">
      <c r="A46" s="100" t="str">
        <f>'Gene Table'!A387</f>
        <v>Plate 2</v>
      </c>
      <c r="B46" s="101"/>
      <c r="C46" s="101"/>
      <c r="D46" s="101"/>
      <c r="E46" s="101"/>
      <c r="F46" s="101"/>
      <c r="G46" s="101"/>
      <c r="H46" s="101"/>
      <c r="I46" s="101"/>
      <c r="J46" s="101"/>
      <c r="K46" s="101"/>
      <c r="L46" s="101"/>
      <c r="M46" s="124"/>
      <c r="N46" s="116"/>
      <c r="O46" s="116"/>
      <c r="P46" s="116"/>
      <c r="Q46" s="116"/>
      <c r="R46" s="116"/>
    </row>
    <row r="47" customHeight="1" spans="1:13">
      <c r="A47" s="110" t="s">
        <v>5546</v>
      </c>
      <c r="B47" s="113"/>
      <c r="C47" s="113"/>
      <c r="D47" s="113"/>
      <c r="E47" s="113"/>
      <c r="F47" s="113"/>
      <c r="G47" s="113"/>
      <c r="H47" s="113"/>
      <c r="I47" s="113"/>
      <c r="J47" s="113"/>
      <c r="K47" s="113"/>
      <c r="L47" s="113"/>
      <c r="M47" s="125"/>
    </row>
    <row r="48" customHeight="1" spans="1:13">
      <c r="A48" s="62" t="str">
        <f>L1</f>
        <v>Test Sample</v>
      </c>
      <c r="B48" s="63"/>
      <c r="C48" s="63"/>
      <c r="D48" s="63"/>
      <c r="E48" s="63"/>
      <c r="F48" s="63"/>
      <c r="G48" s="63"/>
      <c r="H48" s="63"/>
      <c r="I48" s="63"/>
      <c r="J48" s="63"/>
      <c r="K48" s="63"/>
      <c r="L48" s="63"/>
      <c r="M48" s="64"/>
    </row>
    <row r="49" customHeight="1" spans="1:13">
      <c r="A49" s="67" t="s">
        <v>5519</v>
      </c>
      <c r="B49" s="67" t="s">
        <v>5524</v>
      </c>
      <c r="C49" s="67" t="s">
        <v>5525</v>
      </c>
      <c r="D49" s="67" t="s">
        <v>5526</v>
      </c>
      <c r="E49" s="67" t="s">
        <v>5527</v>
      </c>
      <c r="F49" s="67" t="s">
        <v>5528</v>
      </c>
      <c r="G49" s="67" t="s">
        <v>5529</v>
      </c>
      <c r="H49" s="67" t="s">
        <v>5530</v>
      </c>
      <c r="I49" s="67" t="s">
        <v>5531</v>
      </c>
      <c r="J49" s="67" t="s">
        <v>5532</v>
      </c>
      <c r="K49" s="67" t="s">
        <v>5533</v>
      </c>
      <c r="L49" s="77" t="s">
        <v>5547</v>
      </c>
      <c r="M49" s="117" t="s">
        <v>5548</v>
      </c>
    </row>
    <row r="50" customHeight="1" spans="1:13">
      <c r="A50" s="67" t="s">
        <v>5549</v>
      </c>
      <c r="B50" s="111" t="str">
        <f>IF(ISERROR(AVERAGE(Calculations!D768:D771)),"",AVERAGE(Calculations!D768:D771))</f>
        <v/>
      </c>
      <c r="C50" s="111" t="str">
        <f>IF(ISERROR(AVERAGE(Calculations!E768:E771)),"",AVERAGE(Calculations!E768:E771))</f>
        <v/>
      </c>
      <c r="D50" s="111" t="str">
        <f>IF(ISERROR(AVERAGE(Calculations!F768:F771)),"",AVERAGE(Calculations!F768:F771))</f>
        <v/>
      </c>
      <c r="E50" s="111" t="str">
        <f>IF(ISERROR(AVERAGE(Calculations!G768:G771)),"",AVERAGE(Calculations!G768:G771))</f>
        <v/>
      </c>
      <c r="F50" s="111" t="str">
        <f>IF(ISERROR(AVERAGE(Calculations!H768:H771)),"",AVERAGE(Calculations!H768:H771))</f>
        <v/>
      </c>
      <c r="G50" s="111" t="str">
        <f>IF(ISERROR(AVERAGE(Calculations!I768:I771)),"",AVERAGE(Calculations!I768:I771))</f>
        <v/>
      </c>
      <c r="H50" s="111" t="str">
        <f>IF(ISERROR(AVERAGE(Calculations!J768:J771)),"",AVERAGE(Calculations!J768:J771))</f>
        <v/>
      </c>
      <c r="I50" s="111" t="str">
        <f>IF(ISERROR(AVERAGE(Calculations!K768:K771)),"",AVERAGE(Calculations!K768:K771))</f>
        <v/>
      </c>
      <c r="J50" s="111" t="str">
        <f>IF(ISERROR(AVERAGE(Calculations!L768:L771)),"",AVERAGE(Calculations!L768:L771))</f>
        <v/>
      </c>
      <c r="K50" s="111" t="str">
        <f>IF(ISERROR(AVERAGE(Calculations!M768:M771)),"",AVERAGE(Calculations!M768:M771))</f>
        <v/>
      </c>
      <c r="L50" s="118" t="e">
        <f>AVERAGE(B50:K50)</f>
        <v>#DIV/0!</v>
      </c>
      <c r="M50" s="118" t="e">
        <f>STDEV(B50:K50)</f>
        <v>#DIV/0!</v>
      </c>
    </row>
    <row r="51" customHeight="1" spans="1:13">
      <c r="A51" s="77" t="s">
        <v>5550</v>
      </c>
      <c r="B51" s="111" t="str">
        <f>IF(ISERROR(STDEV(Calculations!D768:D771)),"",STDEV(Calculations!D768:D771))</f>
        <v/>
      </c>
      <c r="C51" s="111" t="str">
        <f>IF(ISERROR(STDEV(Calculations!E768:E771)),"",STDEV(Calculations!E768:E771))</f>
        <v/>
      </c>
      <c r="D51" s="111" t="str">
        <f>IF(ISERROR(STDEV(Calculations!F768:F771)),"",STDEV(Calculations!F768:F771))</f>
        <v/>
      </c>
      <c r="E51" s="111" t="str">
        <f>IF(ISERROR(STDEV(Calculations!G768:G771)),"",STDEV(Calculations!G768:G771))</f>
        <v/>
      </c>
      <c r="F51" s="111" t="str">
        <f>IF(ISERROR(STDEV(Calculations!H768:H771)),"",STDEV(Calculations!H768:H771))</f>
        <v/>
      </c>
      <c r="G51" s="111" t="str">
        <f>IF(ISERROR(STDEV(Calculations!I768:I771)),"",STDEV(Calculations!I768:I771))</f>
        <v/>
      </c>
      <c r="H51" s="111" t="str">
        <f>IF(ISERROR(STDEV(Calculations!J768:J771)),"",STDEV(Calculations!J768:J771))</f>
        <v/>
      </c>
      <c r="I51" s="111" t="str">
        <f>IF(ISERROR(STDEV(Calculations!K768:K771)),"",STDEV(Calculations!K768:K771))</f>
        <v/>
      </c>
      <c r="J51" s="111" t="str">
        <f>IF(ISERROR(STDEV(Calculations!L768:L771)),"",STDEV(Calculations!L768:L771))</f>
        <v/>
      </c>
      <c r="K51" s="111" t="str">
        <f>IF(ISERROR(STDEV(Calculations!M768:M771)),"",STDEV(Calculations!M768:M771))</f>
        <v/>
      </c>
      <c r="L51" s="118" t="e">
        <f>AVERAGE(B51:K51)</f>
        <v>#DIV/0!</v>
      </c>
      <c r="M51" s="118" t="s">
        <v>5551</v>
      </c>
    </row>
    <row r="52" customHeight="1" spans="1:13">
      <c r="A52" s="67" t="s">
        <v>5552</v>
      </c>
      <c r="B52" s="111" t="str">
        <f>IF(ISERROR(AVERAGE(Calculations!D764:D767)),"",AVERAGE(Calculations!D764:D767))</f>
        <v/>
      </c>
      <c r="C52" s="111" t="str">
        <f>IF(ISERROR(AVERAGE(Calculations!E764:E767)),"",AVERAGE(Calculations!E764:E767))</f>
        <v/>
      </c>
      <c r="D52" s="111" t="str">
        <f>IF(ISERROR(AVERAGE(Calculations!F764:F767)),"",AVERAGE(Calculations!F764:F767))</f>
        <v/>
      </c>
      <c r="E52" s="111" t="str">
        <f>IF(ISERROR(AVERAGE(Calculations!G764:G767)),"",AVERAGE(Calculations!G764:G767))</f>
        <v/>
      </c>
      <c r="F52" s="111" t="str">
        <f>IF(ISERROR(AVERAGE(Calculations!H764:H767)),"",AVERAGE(Calculations!H764:H767))</f>
        <v/>
      </c>
      <c r="G52" s="111" t="str">
        <f>IF(ISERROR(AVERAGE(Calculations!I764:I767)),"",AVERAGE(Calculations!I764:I767))</f>
        <v/>
      </c>
      <c r="H52" s="111" t="str">
        <f>IF(ISERROR(AVERAGE(Calculations!J764:J767)),"",AVERAGE(Calculations!J764:J767))</f>
        <v/>
      </c>
      <c r="I52" s="111" t="str">
        <f>IF(ISERROR(AVERAGE(Calculations!K764:K767)),"",AVERAGE(Calculations!K764:K767))</f>
        <v/>
      </c>
      <c r="J52" s="111" t="str">
        <f>IF(ISERROR(AVERAGE(Calculations!L764:L767)),"",AVERAGE(Calculations!L764:L767))</f>
        <v/>
      </c>
      <c r="K52" s="111" t="str">
        <f>IF(ISERROR(AVERAGE(Calculations!M764:M767)),"",AVERAGE(Calculations!M764:M767))</f>
        <v/>
      </c>
      <c r="L52" s="118" t="e">
        <f>AVERAGE(B52:K52)</f>
        <v>#DIV/0!</v>
      </c>
      <c r="M52" s="118" t="e">
        <f>STDEV(B52:K52)</f>
        <v>#DIV/0!</v>
      </c>
    </row>
    <row r="53" customHeight="1" spans="1:13">
      <c r="A53" s="77" t="s">
        <v>5553</v>
      </c>
      <c r="B53" s="111" t="str">
        <f>IF(ISERROR(STDEV(Calculations!D764:D767)),"",STDEV(Calculations!D764:D767))</f>
        <v/>
      </c>
      <c r="C53" s="111" t="str">
        <f>IF(ISERROR(STDEV(Calculations!E764:E767)),"",STDEV(Calculations!E764:E767))</f>
        <v/>
      </c>
      <c r="D53" s="111" t="str">
        <f>IF(ISERROR(STDEV(Calculations!F764:F767)),"",STDEV(Calculations!F764:F767))</f>
        <v/>
      </c>
      <c r="E53" s="111" t="str">
        <f>IF(ISERROR(STDEV(Calculations!G764:G767)),"",STDEV(Calculations!G764:G767))</f>
        <v/>
      </c>
      <c r="F53" s="111" t="str">
        <f>IF(ISERROR(STDEV(Calculations!H764:H767)),"",STDEV(Calculations!H764:H767))</f>
        <v/>
      </c>
      <c r="G53" s="111" t="str">
        <f>IF(ISERROR(STDEV(Calculations!I764:I767)),"",STDEV(Calculations!I764:I767))</f>
        <v/>
      </c>
      <c r="H53" s="111" t="str">
        <f>IF(ISERROR(STDEV(Calculations!J764:J767)),"",STDEV(Calculations!J764:J767))</f>
        <v/>
      </c>
      <c r="I53" s="111" t="str">
        <f>IF(ISERROR(STDEV(Calculations!K764:K767)),"",STDEV(Calculations!K764:K767))</f>
        <v/>
      </c>
      <c r="J53" s="111" t="str">
        <f>IF(ISERROR(STDEV(Calculations!L764:L767)),"",STDEV(Calculations!L764:L767))</f>
        <v/>
      </c>
      <c r="K53" s="111" t="str">
        <f>IF(ISERROR(STDEV(Calculations!M764:M767)),"",STDEV(Calculations!M764:M767))</f>
        <v/>
      </c>
      <c r="L53" s="118" t="e">
        <f>AVERAGE(B53:K53)</f>
        <v>#DIV/0!</v>
      </c>
      <c r="M53" s="118" t="s">
        <v>5551</v>
      </c>
    </row>
    <row r="54" customHeight="1" spans="1:13">
      <c r="A54" s="62" t="str">
        <f>L2</f>
        <v>Control Sample</v>
      </c>
      <c r="B54" s="63"/>
      <c r="C54" s="63"/>
      <c r="D54" s="63"/>
      <c r="E54" s="63"/>
      <c r="F54" s="63"/>
      <c r="G54" s="63"/>
      <c r="H54" s="63"/>
      <c r="I54" s="63"/>
      <c r="J54" s="63"/>
      <c r="K54" s="63"/>
      <c r="L54" s="63"/>
      <c r="M54" s="64"/>
    </row>
    <row r="55" customHeight="1" spans="1:13">
      <c r="A55" s="67" t="s">
        <v>5519</v>
      </c>
      <c r="B55" s="67" t="s">
        <v>5524</v>
      </c>
      <c r="C55" s="67" t="s">
        <v>5525</v>
      </c>
      <c r="D55" s="67" t="s">
        <v>5526</v>
      </c>
      <c r="E55" s="67" t="s">
        <v>5527</v>
      </c>
      <c r="F55" s="67" t="s">
        <v>5528</v>
      </c>
      <c r="G55" s="67" t="s">
        <v>5529</v>
      </c>
      <c r="H55" s="67" t="s">
        <v>5530</v>
      </c>
      <c r="I55" s="67" t="s">
        <v>5531</v>
      </c>
      <c r="J55" s="67" t="s">
        <v>5532</v>
      </c>
      <c r="K55" s="67" t="s">
        <v>5533</v>
      </c>
      <c r="L55" s="77" t="s">
        <v>5547</v>
      </c>
      <c r="M55" s="117" t="s">
        <v>5548</v>
      </c>
    </row>
    <row r="56" customHeight="1" spans="1:13">
      <c r="A56" s="67" t="s">
        <v>5549</v>
      </c>
      <c r="B56" s="111" t="str">
        <f>IF(ISERROR(AVERAGE(Calculations!P768:P771)),"",AVERAGE(Calculations!P768:P771))</f>
        <v/>
      </c>
      <c r="C56" s="111" t="str">
        <f>IF(ISERROR(AVERAGE(Calculations!Q768:Q771)),"",AVERAGE(Calculations!Q768:Q771))</f>
        <v/>
      </c>
      <c r="D56" s="111" t="str">
        <f>IF(ISERROR(AVERAGE(Calculations!R768:R771)),"",AVERAGE(Calculations!R768:R771))</f>
        <v/>
      </c>
      <c r="E56" s="111" t="str">
        <f>IF(ISERROR(AVERAGE(Calculations!S768:S771)),"",AVERAGE(Calculations!S768:S771))</f>
        <v/>
      </c>
      <c r="F56" s="111" t="str">
        <f>IF(ISERROR(AVERAGE(Calculations!T768:T771)),"",AVERAGE(Calculations!T768:T771))</f>
        <v/>
      </c>
      <c r="G56" s="111" t="str">
        <f>IF(ISERROR(AVERAGE(Calculations!U768:U771)),"",AVERAGE(Calculations!U768:U771))</f>
        <v/>
      </c>
      <c r="H56" s="111" t="str">
        <f>IF(ISERROR(AVERAGE(Calculations!V768:V771)),"",AVERAGE(Calculations!V768:V771))</f>
        <v/>
      </c>
      <c r="I56" s="111" t="str">
        <f>IF(ISERROR(AVERAGE(Calculations!W768:W771)),"",AVERAGE(Calculations!W768:W771))</f>
        <v/>
      </c>
      <c r="J56" s="111" t="str">
        <f>IF(ISERROR(AVERAGE(Calculations!X768:X771)),"",AVERAGE(Calculations!X768:X771))</f>
        <v/>
      </c>
      <c r="K56" s="111" t="str">
        <f>IF(ISERROR(AVERAGE(Calculations!Y768:Y771)),"",AVERAGE(Calculations!Y768:Y771))</f>
        <v/>
      </c>
      <c r="L56" s="118" t="e">
        <f>AVERAGE(B56:K56)</f>
        <v>#DIV/0!</v>
      </c>
      <c r="M56" s="118" t="e">
        <f>STDEV(B56:K56)</f>
        <v>#DIV/0!</v>
      </c>
    </row>
    <row r="57" customHeight="1" spans="1:13">
      <c r="A57" s="77" t="s">
        <v>5550</v>
      </c>
      <c r="B57" s="111" t="str">
        <f>IF(ISERROR(STDEV(Calculations!P768:P771)),"",STDEV(Calculations!P768:P771))</f>
        <v/>
      </c>
      <c r="C57" s="111" t="str">
        <f>IF(ISERROR(STDEV(Calculations!Q768:Q771)),"",STDEV(Calculations!Q768:Q771))</f>
        <v/>
      </c>
      <c r="D57" s="111" t="str">
        <f>IF(ISERROR(STDEV(Calculations!R768:R771)),"",STDEV(Calculations!R768:R771))</f>
        <v/>
      </c>
      <c r="E57" s="111" t="str">
        <f>IF(ISERROR(STDEV(Calculations!S768:S771)),"",STDEV(Calculations!S768:S771))</f>
        <v/>
      </c>
      <c r="F57" s="111" t="str">
        <f>IF(ISERROR(STDEV(Calculations!T768:T771)),"",STDEV(Calculations!T768:T771))</f>
        <v/>
      </c>
      <c r="G57" s="111" t="str">
        <f>IF(ISERROR(STDEV(Calculations!U768:U771)),"",STDEV(Calculations!U768:U771))</f>
        <v/>
      </c>
      <c r="H57" s="111" t="str">
        <f>IF(ISERROR(STDEV(Calculations!V768:V771)),"",STDEV(Calculations!V768:V771))</f>
        <v/>
      </c>
      <c r="I57" s="111" t="str">
        <f>IF(ISERROR(STDEV(Calculations!W768:W771)),"",STDEV(Calculations!W768:W771))</f>
        <v/>
      </c>
      <c r="J57" s="111" t="str">
        <f>IF(ISERROR(STDEV(Calculations!X768:X771)),"",STDEV(Calculations!X768:X771))</f>
        <v/>
      </c>
      <c r="K57" s="111" t="str">
        <f>IF(ISERROR(STDEV(Calculations!Y768:Y771)),"",STDEV(Calculations!Y768:Y771))</f>
        <v/>
      </c>
      <c r="L57" s="118" t="e">
        <f>AVERAGE(B57:K57)</f>
        <v>#DIV/0!</v>
      </c>
      <c r="M57" s="118" t="s">
        <v>5551</v>
      </c>
    </row>
    <row r="58" customHeight="1" spans="1:13">
      <c r="A58" s="67" t="s">
        <v>5552</v>
      </c>
      <c r="B58" s="111" t="str">
        <f>IF(ISERROR(AVERAGE(Calculations!P764:P767)),"",AVERAGE(Calculations!P764:P767))</f>
        <v/>
      </c>
      <c r="C58" s="111" t="str">
        <f>IF(ISERROR(AVERAGE(Calculations!Q764:Q767)),"",AVERAGE(Calculations!Q764:Q767))</f>
        <v/>
      </c>
      <c r="D58" s="111" t="str">
        <f>IF(ISERROR(AVERAGE(Calculations!R764:R767)),"",AVERAGE(Calculations!R764:R767))</f>
        <v/>
      </c>
      <c r="E58" s="111" t="str">
        <f>IF(ISERROR(AVERAGE(Calculations!S764:S767)),"",AVERAGE(Calculations!S764:S767))</f>
        <v/>
      </c>
      <c r="F58" s="111" t="str">
        <f>IF(ISERROR(AVERAGE(Calculations!T764:T767)),"",AVERAGE(Calculations!T764:T767))</f>
        <v/>
      </c>
      <c r="G58" s="111" t="str">
        <f>IF(ISERROR(AVERAGE(Calculations!U764:U767)),"",AVERAGE(Calculations!U764:U767))</f>
        <v/>
      </c>
      <c r="H58" s="111" t="str">
        <f>IF(ISERROR(AVERAGE(Calculations!V764:V767)),"",AVERAGE(Calculations!V764:V767))</f>
        <v/>
      </c>
      <c r="I58" s="111" t="str">
        <f>IF(ISERROR(AVERAGE(Calculations!W764:W767)),"",AVERAGE(Calculations!W764:W767))</f>
        <v/>
      </c>
      <c r="J58" s="111" t="str">
        <f>IF(ISERROR(AVERAGE(Calculations!X764:X767)),"",AVERAGE(Calculations!X764:X767))</f>
        <v/>
      </c>
      <c r="K58" s="111" t="str">
        <f>IF(ISERROR(AVERAGE(Calculations!Y764:Y767)),"",AVERAGE(Calculations!Y764:Y767))</f>
        <v/>
      </c>
      <c r="L58" s="118" t="e">
        <f>AVERAGE(B58:K58)</f>
        <v>#DIV/0!</v>
      </c>
      <c r="M58" s="118" t="e">
        <f>STDEV(B58:K58)</f>
        <v>#DIV/0!</v>
      </c>
    </row>
    <row r="59" customHeight="1" spans="1:13">
      <c r="A59" s="77" t="s">
        <v>5553</v>
      </c>
      <c r="B59" s="111" t="str">
        <f>IF(ISERROR(STDEV(Calculations!P764:P767)),"",STDEV(Calculations!P764:P767))</f>
        <v/>
      </c>
      <c r="C59" s="111" t="str">
        <f>IF(ISERROR(STDEV(Calculations!Q764:Q767)),"",STDEV(Calculations!Q764:Q767))</f>
        <v/>
      </c>
      <c r="D59" s="111" t="str">
        <f>IF(ISERROR(STDEV(Calculations!R764:R767)),"",STDEV(Calculations!R764:R767))</f>
        <v/>
      </c>
      <c r="E59" s="111" t="str">
        <f>IF(ISERROR(STDEV(Calculations!S764:S767)),"",STDEV(Calculations!S764:S767))</f>
        <v/>
      </c>
      <c r="F59" s="111" t="str">
        <f>IF(ISERROR(STDEV(Calculations!T764:T767)),"",STDEV(Calculations!T764:T767))</f>
        <v/>
      </c>
      <c r="G59" s="111" t="str">
        <f>IF(ISERROR(STDEV(Calculations!U764:U767)),"",STDEV(Calculations!U764:U767))</f>
        <v/>
      </c>
      <c r="H59" s="111" t="str">
        <f>IF(ISERROR(STDEV(Calculations!V764:V767)),"",STDEV(Calculations!V764:V767))</f>
        <v/>
      </c>
      <c r="I59" s="111" t="str">
        <f>IF(ISERROR(STDEV(Calculations!W764:W767)),"",STDEV(Calculations!W764:W767))</f>
        <v/>
      </c>
      <c r="J59" s="111" t="str">
        <f>IF(ISERROR(STDEV(Calculations!X764:X767)),"",STDEV(Calculations!X764:X767))</f>
        <v/>
      </c>
      <c r="K59" s="111" t="str">
        <f>IF(ISERROR(STDEV(Calculations!Y764:Y767)),"",STDEV(Calculations!Y764:Y767))</f>
        <v/>
      </c>
      <c r="L59" s="118" t="e">
        <f>AVERAGE(B59:K59)</f>
        <v>#DIV/0!</v>
      </c>
      <c r="M59" s="118" t="s">
        <v>5551</v>
      </c>
    </row>
    <row r="60" customHeight="1" spans="1:13">
      <c r="A60" s="110" t="s">
        <v>5554</v>
      </c>
      <c r="B60" s="113"/>
      <c r="C60" s="113"/>
      <c r="D60" s="113"/>
      <c r="E60" s="113"/>
      <c r="F60" s="113"/>
      <c r="G60" s="113"/>
      <c r="H60" s="113"/>
      <c r="I60" s="113"/>
      <c r="J60" s="113"/>
      <c r="K60" s="125"/>
      <c r="L60" s="119"/>
      <c r="M60" s="119"/>
    </row>
    <row r="61" customHeight="1" spans="1:13">
      <c r="A61" s="62" t="str">
        <f>L1</f>
        <v>Test Sample</v>
      </c>
      <c r="B61" s="63"/>
      <c r="C61" s="63"/>
      <c r="D61" s="63"/>
      <c r="E61" s="63"/>
      <c r="F61" s="63"/>
      <c r="G61" s="63"/>
      <c r="H61" s="63"/>
      <c r="I61" s="63"/>
      <c r="J61" s="63"/>
      <c r="K61" s="64"/>
      <c r="L61" s="119"/>
      <c r="M61" s="119"/>
    </row>
    <row r="62" customHeight="1" spans="1:13">
      <c r="A62" s="67" t="s">
        <v>5519</v>
      </c>
      <c r="B62" s="67" t="s">
        <v>5524</v>
      </c>
      <c r="C62" s="67" t="s">
        <v>5525</v>
      </c>
      <c r="D62" s="67" t="s">
        <v>5526</v>
      </c>
      <c r="E62" s="67" t="s">
        <v>5527</v>
      </c>
      <c r="F62" s="67" t="s">
        <v>5528</v>
      </c>
      <c r="G62" s="67" t="s">
        <v>5529</v>
      </c>
      <c r="H62" s="67" t="s">
        <v>5530</v>
      </c>
      <c r="I62" s="67" t="s">
        <v>5531</v>
      </c>
      <c r="J62" s="67" t="s">
        <v>5532</v>
      </c>
      <c r="K62" s="67" t="s">
        <v>5533</v>
      </c>
      <c r="L62" s="119"/>
      <c r="M62" s="119"/>
    </row>
    <row r="63" customHeight="1" spans="1:13">
      <c r="A63" s="67" t="s">
        <v>5555</v>
      </c>
      <c r="B63" s="111" t="str">
        <f>IF(ISERR(B52),"",B52)</f>
        <v/>
      </c>
      <c r="C63" s="111" t="str">
        <f t="shared" ref="C63:K63" si="10">IF(ISERR(C52),"",C52)</f>
        <v/>
      </c>
      <c r="D63" s="111" t="str">
        <f t="shared" si="10"/>
        <v/>
      </c>
      <c r="E63" s="111" t="str">
        <f t="shared" si="10"/>
        <v/>
      </c>
      <c r="F63" s="111" t="str">
        <f t="shared" si="10"/>
        <v/>
      </c>
      <c r="G63" s="111" t="str">
        <f t="shared" si="10"/>
        <v/>
      </c>
      <c r="H63" s="111" t="str">
        <f t="shared" si="10"/>
        <v/>
      </c>
      <c r="I63" s="111" t="str">
        <f t="shared" si="10"/>
        <v/>
      </c>
      <c r="J63" s="111" t="str">
        <f t="shared" si="10"/>
        <v/>
      </c>
      <c r="K63" s="111" t="str">
        <f t="shared" si="10"/>
        <v/>
      </c>
      <c r="L63" s="119"/>
      <c r="M63" s="119"/>
    </row>
    <row r="64" customHeight="1" spans="1:13">
      <c r="A64" s="77" t="s">
        <v>5556</v>
      </c>
      <c r="B64" s="112" t="str">
        <f>IF(B63="","",IF(AND(B63&gt;17,B63&lt;23),"Pass","Inquiry"))</f>
        <v/>
      </c>
      <c r="C64" s="112" t="str">
        <f t="shared" ref="C64:K64" si="11">IF(C63="","",IF(AND(C63&gt;17,C63&lt;23),"Pass","Inquiry"))</f>
        <v/>
      </c>
      <c r="D64" s="112" t="str">
        <f t="shared" si="11"/>
        <v/>
      </c>
      <c r="E64" s="112" t="str">
        <f t="shared" si="11"/>
        <v/>
      </c>
      <c r="F64" s="112" t="str">
        <f t="shared" si="11"/>
        <v/>
      </c>
      <c r="G64" s="112" t="str">
        <f t="shared" si="11"/>
        <v/>
      </c>
      <c r="H64" s="112" t="str">
        <f t="shared" si="11"/>
        <v/>
      </c>
      <c r="I64" s="112" t="str">
        <f t="shared" si="11"/>
        <v/>
      </c>
      <c r="J64" s="112" t="str">
        <f t="shared" si="11"/>
        <v/>
      </c>
      <c r="K64" s="112" t="str">
        <f t="shared" si="11"/>
        <v/>
      </c>
      <c r="L64" s="119"/>
      <c r="M64" s="119"/>
    </row>
    <row r="65" customHeight="1" spans="1:13">
      <c r="A65" s="62" t="str">
        <f>L2</f>
        <v>Control Sample</v>
      </c>
      <c r="B65" s="63"/>
      <c r="C65" s="63"/>
      <c r="D65" s="63"/>
      <c r="E65" s="63"/>
      <c r="F65" s="63"/>
      <c r="G65" s="63"/>
      <c r="H65" s="63"/>
      <c r="I65" s="63"/>
      <c r="J65" s="63"/>
      <c r="K65" s="64"/>
      <c r="L65" s="119"/>
      <c r="M65" s="119"/>
    </row>
    <row r="66" customHeight="1" spans="1:13">
      <c r="A66" s="67" t="s">
        <v>5519</v>
      </c>
      <c r="B66" s="67" t="s">
        <v>5524</v>
      </c>
      <c r="C66" s="67" t="s">
        <v>5525</v>
      </c>
      <c r="D66" s="67" t="s">
        <v>5526</v>
      </c>
      <c r="E66" s="67" t="s">
        <v>5527</v>
      </c>
      <c r="F66" s="67" t="s">
        <v>5528</v>
      </c>
      <c r="G66" s="67" t="s">
        <v>5529</v>
      </c>
      <c r="H66" s="67" t="s">
        <v>5530</v>
      </c>
      <c r="I66" s="67" t="s">
        <v>5531</v>
      </c>
      <c r="J66" s="67" t="s">
        <v>5532</v>
      </c>
      <c r="K66" s="67" t="s">
        <v>5533</v>
      </c>
      <c r="L66" s="119"/>
      <c r="M66" s="119"/>
    </row>
    <row r="67" customHeight="1" spans="1:13">
      <c r="A67" s="67" t="s">
        <v>5555</v>
      </c>
      <c r="B67" s="111" t="str">
        <f>IF(ISERR(B58),"",B58)</f>
        <v/>
      </c>
      <c r="C67" s="111" t="str">
        <f t="shared" ref="C67:K67" si="12">IF(ISERR(C58),"",C58)</f>
        <v/>
      </c>
      <c r="D67" s="111" t="str">
        <f t="shared" si="12"/>
        <v/>
      </c>
      <c r="E67" s="111" t="str">
        <f t="shared" si="12"/>
        <v/>
      </c>
      <c r="F67" s="111" t="str">
        <f t="shared" si="12"/>
        <v/>
      </c>
      <c r="G67" s="111" t="str">
        <f t="shared" si="12"/>
        <v/>
      </c>
      <c r="H67" s="111" t="str">
        <f t="shared" si="12"/>
        <v/>
      </c>
      <c r="I67" s="111" t="str">
        <f t="shared" si="12"/>
        <v/>
      </c>
      <c r="J67" s="111" t="str">
        <f t="shared" si="12"/>
        <v/>
      </c>
      <c r="K67" s="111" t="str">
        <f t="shared" si="12"/>
        <v/>
      </c>
      <c r="L67" s="119"/>
      <c r="M67" s="119"/>
    </row>
    <row r="68" customHeight="1" spans="1:13">
      <c r="A68" s="77" t="s">
        <v>5556</v>
      </c>
      <c r="B68" s="112" t="str">
        <f>IF(B67="","",IF(AND(B67&gt;17,B67&lt;23),"Pass","Inquiry"))</f>
        <v/>
      </c>
      <c r="C68" s="112" t="str">
        <f t="shared" ref="C68:K68" si="13">IF(C67="","",IF(AND(C67&gt;17,C67&lt;23),"Pass","Inquiry"))</f>
        <v/>
      </c>
      <c r="D68" s="112" t="str">
        <f t="shared" si="13"/>
        <v/>
      </c>
      <c r="E68" s="112" t="str">
        <f t="shared" si="13"/>
        <v/>
      </c>
      <c r="F68" s="112" t="str">
        <f t="shared" si="13"/>
        <v/>
      </c>
      <c r="G68" s="112" t="str">
        <f t="shared" si="13"/>
        <v/>
      </c>
      <c r="H68" s="112" t="str">
        <f t="shared" si="13"/>
        <v/>
      </c>
      <c r="I68" s="112" t="str">
        <f t="shared" si="13"/>
        <v/>
      </c>
      <c r="J68" s="112" t="str">
        <f t="shared" si="13"/>
        <v/>
      </c>
      <c r="K68" s="112" t="str">
        <f t="shared" si="13"/>
        <v/>
      </c>
      <c r="L68" s="119"/>
      <c r="M68" s="119"/>
    </row>
    <row r="69" customHeight="1" spans="1:11">
      <c r="A69" s="110" t="s">
        <v>5557</v>
      </c>
      <c r="B69" s="113"/>
      <c r="C69" s="113"/>
      <c r="D69" s="113"/>
      <c r="E69" s="113"/>
      <c r="F69" s="113"/>
      <c r="G69" s="113"/>
      <c r="H69" s="113"/>
      <c r="I69" s="113"/>
      <c r="J69" s="113"/>
      <c r="K69" s="125"/>
    </row>
    <row r="70" customHeight="1" spans="1:13">
      <c r="A70" s="62" t="str">
        <f>L1</f>
        <v>Test Sample</v>
      </c>
      <c r="B70" s="63"/>
      <c r="C70" s="63"/>
      <c r="D70" s="63"/>
      <c r="E70" s="63"/>
      <c r="F70" s="63"/>
      <c r="G70" s="63"/>
      <c r="H70" s="63"/>
      <c r="I70" s="63"/>
      <c r="J70" s="63"/>
      <c r="K70" s="64"/>
      <c r="L70" s="120"/>
      <c r="M70" s="120"/>
    </row>
    <row r="71" customHeight="1" spans="1:13">
      <c r="A71" s="67" t="s">
        <v>5519</v>
      </c>
      <c r="B71" s="67" t="s">
        <v>5524</v>
      </c>
      <c r="C71" s="67" t="s">
        <v>5525</v>
      </c>
      <c r="D71" s="67" t="s">
        <v>5526</v>
      </c>
      <c r="E71" s="67" t="s">
        <v>5527</v>
      </c>
      <c r="F71" s="67" t="s">
        <v>5528</v>
      </c>
      <c r="G71" s="67" t="s">
        <v>5529</v>
      </c>
      <c r="H71" s="67" t="s">
        <v>5530</v>
      </c>
      <c r="I71" s="67" t="s">
        <v>5531</v>
      </c>
      <c r="J71" s="67" t="s">
        <v>5532</v>
      </c>
      <c r="K71" s="67" t="s">
        <v>5533</v>
      </c>
      <c r="L71" s="120"/>
      <c r="M71" s="120"/>
    </row>
    <row r="72" customHeight="1" spans="1:13">
      <c r="A72" s="67" t="s">
        <v>5558</v>
      </c>
      <c r="B72" s="111" t="str">
        <f>IF(ISERR(B50),"",B50)</f>
        <v/>
      </c>
      <c r="C72" s="111" t="str">
        <f t="shared" ref="C72:K72" si="14">IF(ISERR(C50),"",C50)</f>
        <v/>
      </c>
      <c r="D72" s="111" t="str">
        <f t="shared" si="14"/>
        <v/>
      </c>
      <c r="E72" s="111" t="str">
        <f t="shared" si="14"/>
        <v/>
      </c>
      <c r="F72" s="111" t="str">
        <f t="shared" si="14"/>
        <v/>
      </c>
      <c r="G72" s="111" t="str">
        <f t="shared" si="14"/>
        <v/>
      </c>
      <c r="H72" s="111" t="str">
        <f t="shared" si="14"/>
        <v/>
      </c>
      <c r="I72" s="111" t="str">
        <f t="shared" si="14"/>
        <v/>
      </c>
      <c r="J72" s="111" t="str">
        <f t="shared" si="14"/>
        <v/>
      </c>
      <c r="K72" s="111" t="str">
        <f t="shared" si="14"/>
        <v/>
      </c>
      <c r="L72" s="121"/>
      <c r="M72" s="122"/>
    </row>
    <row r="73" customHeight="1" spans="1:13">
      <c r="A73" s="77" t="s">
        <v>5559</v>
      </c>
      <c r="B73" s="112" t="str">
        <f>IF(B72="","",IF(AND(B72&gt;18,B72&lt;22),"Pass","Inquiry"))</f>
        <v/>
      </c>
      <c r="C73" s="112" t="str">
        <f t="shared" ref="C73:K73" si="15">IF(C72="","",IF(AND(C72&gt;18,C72&lt;22),"Pass","Inquiry"))</f>
        <v/>
      </c>
      <c r="D73" s="112" t="str">
        <f t="shared" si="15"/>
        <v/>
      </c>
      <c r="E73" s="112" t="str">
        <f t="shared" si="15"/>
        <v/>
      </c>
      <c r="F73" s="112" t="str">
        <f t="shared" si="15"/>
        <v/>
      </c>
      <c r="G73" s="112" t="str">
        <f t="shared" si="15"/>
        <v/>
      </c>
      <c r="H73" s="112" t="str">
        <f t="shared" si="15"/>
        <v/>
      </c>
      <c r="I73" s="112" t="str">
        <f t="shared" si="15"/>
        <v/>
      </c>
      <c r="J73" s="112" t="str">
        <f t="shared" si="15"/>
        <v/>
      </c>
      <c r="K73" s="112" t="str">
        <f t="shared" si="15"/>
        <v/>
      </c>
      <c r="L73" s="123"/>
      <c r="M73" s="123"/>
    </row>
    <row r="74" customHeight="1" spans="1:11">
      <c r="A74" s="62" t="str">
        <f>L2</f>
        <v>Control Sample</v>
      </c>
      <c r="B74" s="63"/>
      <c r="C74" s="63"/>
      <c r="D74" s="63"/>
      <c r="E74" s="63"/>
      <c r="F74" s="63"/>
      <c r="G74" s="63"/>
      <c r="H74" s="63"/>
      <c r="I74" s="63"/>
      <c r="J74" s="63"/>
      <c r="K74" s="64"/>
    </row>
    <row r="75" customHeight="1" spans="1:11">
      <c r="A75" s="67" t="s">
        <v>5519</v>
      </c>
      <c r="B75" s="67" t="s">
        <v>5524</v>
      </c>
      <c r="C75" s="67" t="s">
        <v>5525</v>
      </c>
      <c r="D75" s="67" t="s">
        <v>5526</v>
      </c>
      <c r="E75" s="67" t="s">
        <v>5527</v>
      </c>
      <c r="F75" s="67" t="s">
        <v>5528</v>
      </c>
      <c r="G75" s="67" t="s">
        <v>5529</v>
      </c>
      <c r="H75" s="67" t="s">
        <v>5530</v>
      </c>
      <c r="I75" s="67" t="s">
        <v>5531</v>
      </c>
      <c r="J75" s="67" t="s">
        <v>5532</v>
      </c>
      <c r="K75" s="67" t="s">
        <v>5533</v>
      </c>
    </row>
    <row r="76" customHeight="1" spans="1:11">
      <c r="A76" s="67" t="s">
        <v>5558</v>
      </c>
      <c r="B76" s="111" t="str">
        <f>IF(ISERR(B56),"",B56)</f>
        <v/>
      </c>
      <c r="C76" s="111" t="str">
        <f t="shared" ref="C76:K76" si="16">IF(ISERR(C56),"",C56)</f>
        <v/>
      </c>
      <c r="D76" s="111" t="str">
        <f t="shared" si="16"/>
        <v/>
      </c>
      <c r="E76" s="111" t="str">
        <f t="shared" si="16"/>
        <v/>
      </c>
      <c r="F76" s="111" t="str">
        <f t="shared" si="16"/>
        <v/>
      </c>
      <c r="G76" s="111" t="str">
        <f t="shared" si="16"/>
        <v/>
      </c>
      <c r="H76" s="111" t="str">
        <f t="shared" si="16"/>
        <v/>
      </c>
      <c r="I76" s="111" t="str">
        <f t="shared" si="16"/>
        <v/>
      </c>
      <c r="J76" s="111" t="str">
        <f t="shared" si="16"/>
        <v/>
      </c>
      <c r="K76" s="111" t="str">
        <f t="shared" si="16"/>
        <v/>
      </c>
    </row>
    <row r="77" customHeight="1" spans="1:11">
      <c r="A77" s="77" t="s">
        <v>5559</v>
      </c>
      <c r="B77" s="112" t="str">
        <f>IF(B76="","",IF(AND(B76&gt;18,B76&lt;22),"Pass","Inquiry"))</f>
        <v/>
      </c>
      <c r="C77" s="112" t="str">
        <f t="shared" ref="C77:K77" si="17">IF(C76="","",IF(AND(C76&gt;18,C76&lt;22),"Pass","Inquiry"))</f>
        <v/>
      </c>
      <c r="D77" s="112" t="str">
        <f t="shared" si="17"/>
        <v/>
      </c>
      <c r="E77" s="112" t="str">
        <f t="shared" si="17"/>
        <v/>
      </c>
      <c r="F77" s="112" t="str">
        <f t="shared" si="17"/>
        <v/>
      </c>
      <c r="G77" s="112" t="str">
        <f t="shared" si="17"/>
        <v/>
      </c>
      <c r="H77" s="112" t="str">
        <f t="shared" si="17"/>
        <v/>
      </c>
      <c r="I77" s="112" t="str">
        <f t="shared" si="17"/>
        <v/>
      </c>
      <c r="J77" s="112" t="str">
        <f t="shared" si="17"/>
        <v/>
      </c>
      <c r="K77" s="112" t="str">
        <f t="shared" si="17"/>
        <v/>
      </c>
    </row>
    <row r="78" customHeight="1" spans="1:11">
      <c r="A78" s="110" t="s">
        <v>5560</v>
      </c>
      <c r="B78" s="98"/>
      <c r="C78" s="98"/>
      <c r="D78" s="98"/>
      <c r="E78" s="98"/>
      <c r="F78" s="98"/>
      <c r="G78" s="98"/>
      <c r="H78" s="98"/>
      <c r="I78" s="98"/>
      <c r="J78" s="98"/>
      <c r="K78" s="99"/>
    </row>
    <row r="79" customHeight="1" spans="1:11">
      <c r="A79" s="67" t="str">
        <f>L1</f>
        <v>Test Sample</v>
      </c>
      <c r="B79" s="67"/>
      <c r="C79" s="67"/>
      <c r="D79" s="67"/>
      <c r="E79" s="67"/>
      <c r="F79" s="67"/>
      <c r="G79" s="67"/>
      <c r="H79" s="67"/>
      <c r="I79" s="67"/>
      <c r="J79" s="67"/>
      <c r="K79" s="67"/>
    </row>
    <row r="80" customHeight="1" spans="1:11">
      <c r="A80" s="67" t="s">
        <v>5519</v>
      </c>
      <c r="B80" s="67" t="s">
        <v>5524</v>
      </c>
      <c r="C80" s="67" t="s">
        <v>5525</v>
      </c>
      <c r="D80" s="67" t="s">
        <v>5526</v>
      </c>
      <c r="E80" s="67" t="s">
        <v>5527</v>
      </c>
      <c r="F80" s="67" t="s">
        <v>5528</v>
      </c>
      <c r="G80" s="67" t="s">
        <v>5529</v>
      </c>
      <c r="H80" s="67" t="s">
        <v>5530</v>
      </c>
      <c r="I80" s="67" t="s">
        <v>5531</v>
      </c>
      <c r="J80" s="67" t="s">
        <v>5532</v>
      </c>
      <c r="K80" s="67" t="s">
        <v>5533</v>
      </c>
    </row>
    <row r="81" customHeight="1" spans="1:11">
      <c r="A81" s="67" t="s">
        <v>5561</v>
      </c>
      <c r="B81" s="111" t="str">
        <f>IF(ISERR(AVERAGE(Calculations!D748:D751)),"",AVERAGE(Calculations!D748:D751))</f>
        <v/>
      </c>
      <c r="C81" s="111" t="str">
        <f>IF(ISERR(AVERAGE(Calculations!E748:E751)),"",AVERAGE(Calculations!E748:E751))</f>
        <v/>
      </c>
      <c r="D81" s="111" t="str">
        <f>IF(ISERR(AVERAGE(Calculations!F748:F751)),"",AVERAGE(Calculations!F748:F751))</f>
        <v/>
      </c>
      <c r="E81" s="111" t="str">
        <f>IF(ISERR(AVERAGE(Calculations!G748:G751)),"",AVERAGE(Calculations!G748:G751))</f>
        <v/>
      </c>
      <c r="F81" s="111" t="str">
        <f>IF(ISERR(AVERAGE(Calculations!H748:H751)),"",AVERAGE(Calculations!H748:H751))</f>
        <v/>
      </c>
      <c r="G81" s="111" t="str">
        <f>IF(ISERR(AVERAGE(Calculations!I748:I751)),"",AVERAGE(Calculations!I748:I751))</f>
        <v/>
      </c>
      <c r="H81" s="111" t="str">
        <f>IF(ISERR(AVERAGE(Calculations!J748:J751)),"",AVERAGE(Calculations!J748:J751))</f>
        <v/>
      </c>
      <c r="I81" s="111" t="str">
        <f>IF(ISERR(AVERAGE(Calculations!K748:K751)),"",AVERAGE(Calculations!K748:K751))</f>
        <v/>
      </c>
      <c r="J81" s="111" t="str">
        <f>IF(ISERR(AVERAGE(Calculations!L748:L751)),"",AVERAGE(Calculations!L748:L751))</f>
        <v/>
      </c>
      <c r="K81" s="111" t="str">
        <f>IF(ISERR(AVERAGE(Calculations!M748:M751)),"",AVERAGE(Calculations!M748:M751))</f>
        <v/>
      </c>
    </row>
    <row r="82" customHeight="1" spans="1:11">
      <c r="A82" s="77" t="s">
        <v>5562</v>
      </c>
      <c r="B82" s="112" t="str">
        <f>IF(B81="","",IF(B81&gt;=35,"Pass","Inquiry"))</f>
        <v/>
      </c>
      <c r="C82" s="112" t="str">
        <f t="shared" ref="C82:K82" si="18">IF(C81="","",IF(C81&gt;=35,"Pass","Inquiry"))</f>
        <v/>
      </c>
      <c r="D82" s="112" t="str">
        <f t="shared" si="18"/>
        <v/>
      </c>
      <c r="E82" s="112" t="str">
        <f t="shared" si="18"/>
        <v/>
      </c>
      <c r="F82" s="112" t="str">
        <f t="shared" si="18"/>
        <v/>
      </c>
      <c r="G82" s="112" t="str">
        <f t="shared" si="18"/>
        <v/>
      </c>
      <c r="H82" s="112" t="str">
        <f t="shared" si="18"/>
        <v/>
      </c>
      <c r="I82" s="112" t="str">
        <f t="shared" si="18"/>
        <v/>
      </c>
      <c r="J82" s="112" t="str">
        <f t="shared" si="18"/>
        <v/>
      </c>
      <c r="K82" s="112" t="str">
        <f t="shared" si="18"/>
        <v/>
      </c>
    </row>
    <row r="83" customHeight="1" spans="1:11">
      <c r="A83" s="67" t="str">
        <f>L2</f>
        <v>Control Sample</v>
      </c>
      <c r="B83" s="67"/>
      <c r="C83" s="67"/>
      <c r="D83" s="67"/>
      <c r="E83" s="67"/>
      <c r="F83" s="67"/>
      <c r="G83" s="67"/>
      <c r="H83" s="67"/>
      <c r="I83" s="67"/>
      <c r="J83" s="67"/>
      <c r="K83" s="67"/>
    </row>
    <row r="84" customHeight="1" spans="1:11">
      <c r="A84" s="67" t="s">
        <v>5519</v>
      </c>
      <c r="B84" s="67" t="s">
        <v>5524</v>
      </c>
      <c r="C84" s="67" t="s">
        <v>5525</v>
      </c>
      <c r="D84" s="67" t="s">
        <v>5526</v>
      </c>
      <c r="E84" s="67" t="s">
        <v>5527</v>
      </c>
      <c r="F84" s="67" t="s">
        <v>5528</v>
      </c>
      <c r="G84" s="67" t="s">
        <v>5529</v>
      </c>
      <c r="H84" s="67" t="s">
        <v>5530</v>
      </c>
      <c r="I84" s="67" t="s">
        <v>5531</v>
      </c>
      <c r="J84" s="67" t="s">
        <v>5532</v>
      </c>
      <c r="K84" s="67" t="s">
        <v>5533</v>
      </c>
    </row>
    <row r="85" customHeight="1" spans="1:11">
      <c r="A85" s="67" t="s">
        <v>5561</v>
      </c>
      <c r="B85" s="111" t="str">
        <f>IF(ISERR(AVERAGE(Calculations!P748:P751)),"",AVERAGE(Calculations!P748:P751))</f>
        <v/>
      </c>
      <c r="C85" s="111" t="str">
        <f>IF(ISERR(AVERAGE(Calculations!Q748:Q751)),"",AVERAGE(Calculations!Q748:Q751))</f>
        <v/>
      </c>
      <c r="D85" s="111" t="str">
        <f>IF(ISERR(AVERAGE(Calculations!R748:R751)),"",AVERAGE(Calculations!R748:R751))</f>
        <v/>
      </c>
      <c r="E85" s="111" t="str">
        <f>IF(ISERR(AVERAGE(Calculations!S748:S751)),"",AVERAGE(Calculations!S748:S751))</f>
        <v/>
      </c>
      <c r="F85" s="111" t="str">
        <f>IF(ISERR(AVERAGE(Calculations!T748:T751)),"",AVERAGE(Calculations!T748:T751))</f>
        <v/>
      </c>
      <c r="G85" s="111" t="str">
        <f>IF(ISERR(AVERAGE(Calculations!U748:U751)),"",AVERAGE(Calculations!U748:U751))</f>
        <v/>
      </c>
      <c r="H85" s="111" t="str">
        <f>IF(ISERR(AVERAGE(Calculations!V748:V751)),"",AVERAGE(Calculations!V748:V751))</f>
        <v/>
      </c>
      <c r="I85" s="111" t="str">
        <f>IF(ISERR(AVERAGE(Calculations!W748:W751)),"",AVERAGE(Calculations!W748:W751))</f>
        <v/>
      </c>
      <c r="J85" s="111" t="str">
        <f>IF(ISERR(AVERAGE(Calculations!X748:X751)),"",AVERAGE(Calculations!X748:X751))</f>
        <v/>
      </c>
      <c r="K85" s="111" t="str">
        <f>IF(ISERR(AVERAGE(Calculations!Y748:Y751)),"",AVERAGE(Calculations!Y748:Y751))</f>
        <v/>
      </c>
    </row>
    <row r="86" customHeight="1" spans="1:11">
      <c r="A86" s="77" t="s">
        <v>5562</v>
      </c>
      <c r="B86" s="112" t="str">
        <f>IF(B85="","",IF(B85&gt;=35,"Pass","Inquiry"))</f>
        <v/>
      </c>
      <c r="C86" s="112" t="str">
        <f t="shared" ref="C86:K86" si="19">IF(C85="","",IF(C85&gt;=35,"Pass","Inquiry"))</f>
        <v/>
      </c>
      <c r="D86" s="112" t="str">
        <f t="shared" si="19"/>
        <v/>
      </c>
      <c r="E86" s="112" t="str">
        <f t="shared" si="19"/>
        <v/>
      </c>
      <c r="F86" s="112" t="str">
        <f t="shared" si="19"/>
        <v/>
      </c>
      <c r="G86" s="112" t="str">
        <f t="shared" si="19"/>
        <v/>
      </c>
      <c r="H86" s="112" t="str">
        <f t="shared" si="19"/>
        <v/>
      </c>
      <c r="I86" s="112" t="str">
        <f t="shared" si="19"/>
        <v/>
      </c>
      <c r="J86" s="112" t="str">
        <f t="shared" si="19"/>
        <v/>
      </c>
      <c r="K86" s="112" t="str">
        <f t="shared" si="19"/>
        <v/>
      </c>
    </row>
    <row r="87" s="65" customFormat="1" customHeight="1" spans="1:18">
      <c r="A87" s="100" t="str">
        <f>'Gene Table'!A771</f>
        <v>Plate 3</v>
      </c>
      <c r="B87" s="98"/>
      <c r="C87" s="98"/>
      <c r="D87" s="98"/>
      <c r="E87" s="98"/>
      <c r="F87" s="98"/>
      <c r="G87" s="98"/>
      <c r="H87" s="98"/>
      <c r="I87" s="98"/>
      <c r="J87" s="98"/>
      <c r="K87" s="98"/>
      <c r="L87" s="98"/>
      <c r="M87" s="99"/>
      <c r="N87" s="116"/>
      <c r="O87" s="116"/>
      <c r="P87" s="116"/>
      <c r="Q87" s="116"/>
      <c r="R87" s="116"/>
    </row>
    <row r="88" customHeight="1" spans="1:13">
      <c r="A88" s="110" t="s">
        <v>5546</v>
      </c>
      <c r="B88" s="98"/>
      <c r="C88" s="98"/>
      <c r="D88" s="98"/>
      <c r="E88" s="98"/>
      <c r="F88" s="98"/>
      <c r="G88" s="98"/>
      <c r="H88" s="98"/>
      <c r="I88" s="98"/>
      <c r="J88" s="98"/>
      <c r="K88" s="98"/>
      <c r="L88" s="98"/>
      <c r="M88" s="99"/>
    </row>
    <row r="89" customHeight="1" spans="1:13">
      <c r="A89" s="67" t="str">
        <f>L1</f>
        <v>Test Sample</v>
      </c>
      <c r="B89" s="67"/>
      <c r="C89" s="67"/>
      <c r="D89" s="67"/>
      <c r="E89" s="67"/>
      <c r="F89" s="67"/>
      <c r="G89" s="67"/>
      <c r="H89" s="67"/>
      <c r="I89" s="67"/>
      <c r="J89" s="67"/>
      <c r="K89" s="67"/>
      <c r="L89" s="67"/>
      <c r="M89" s="67"/>
    </row>
    <row r="90" customHeight="1" spans="1:13">
      <c r="A90" s="67" t="s">
        <v>5519</v>
      </c>
      <c r="B90" s="67" t="s">
        <v>5524</v>
      </c>
      <c r="C90" s="67" t="s">
        <v>5525</v>
      </c>
      <c r="D90" s="67" t="s">
        <v>5526</v>
      </c>
      <c r="E90" s="67" t="s">
        <v>5527</v>
      </c>
      <c r="F90" s="67" t="s">
        <v>5528</v>
      </c>
      <c r="G90" s="67" t="s">
        <v>5529</v>
      </c>
      <c r="H90" s="67" t="s">
        <v>5530</v>
      </c>
      <c r="I90" s="67" t="s">
        <v>5531</v>
      </c>
      <c r="J90" s="67" t="s">
        <v>5532</v>
      </c>
      <c r="K90" s="67" t="s">
        <v>5533</v>
      </c>
      <c r="L90" s="77" t="s">
        <v>5547</v>
      </c>
      <c r="M90" s="117" t="s">
        <v>5548</v>
      </c>
    </row>
    <row r="91" customHeight="1" spans="1:13">
      <c r="A91" s="67" t="s">
        <v>5549</v>
      </c>
      <c r="B91" s="111" t="str">
        <f>IF(ISERROR(AVERAGE(Calculations!D1152:D1155)),"",AVERAGE(Calculations!D1152:D1155))</f>
        <v/>
      </c>
      <c r="C91" s="111" t="str">
        <f>IF(ISERROR(AVERAGE(Calculations!E1152:E1155)),"",AVERAGE(Calculations!E1152:E1155))</f>
        <v/>
      </c>
      <c r="D91" s="111" t="str">
        <f>IF(ISERROR(AVERAGE(Calculations!F1152:F1155)),"",AVERAGE(Calculations!F1152:F1155))</f>
        <v/>
      </c>
      <c r="E91" s="111" t="str">
        <f>IF(ISERROR(AVERAGE(Calculations!G1152:G1155)),"",AVERAGE(Calculations!G1152:G1155))</f>
        <v/>
      </c>
      <c r="F91" s="111" t="str">
        <f>IF(ISERROR(AVERAGE(Calculations!H1152:H1155)),"",AVERAGE(Calculations!H1152:H1155))</f>
        <v/>
      </c>
      <c r="G91" s="111" t="str">
        <f>IF(ISERROR(AVERAGE(Calculations!I1152:I1155)),"",AVERAGE(Calculations!I1152:I1155))</f>
        <v/>
      </c>
      <c r="H91" s="111" t="str">
        <f>IF(ISERROR(AVERAGE(Calculations!J1152:J1155)),"",AVERAGE(Calculations!J1152:J1155))</f>
        <v/>
      </c>
      <c r="I91" s="111" t="str">
        <f>IF(ISERROR(AVERAGE(Calculations!K1152:K1155)),"",AVERAGE(Calculations!K1152:K1155))</f>
        <v/>
      </c>
      <c r="J91" s="111" t="str">
        <f>IF(ISERROR(AVERAGE(Calculations!L1152:L1155)),"",AVERAGE(Calculations!L1152:L1155))</f>
        <v/>
      </c>
      <c r="K91" s="111" t="str">
        <f>IF(ISERROR(AVERAGE(Calculations!M1152:M1155)),"",AVERAGE(Calculations!M1152:M1155))</f>
        <v/>
      </c>
      <c r="L91" s="118" t="e">
        <f>AVERAGE(B91:K91)</f>
        <v>#DIV/0!</v>
      </c>
      <c r="M91" s="118" t="e">
        <f>STDEV(B91:K91)</f>
        <v>#DIV/0!</v>
      </c>
    </row>
    <row r="92" customHeight="1" spans="1:13">
      <c r="A92" s="77" t="s">
        <v>5550</v>
      </c>
      <c r="B92" s="111" t="str">
        <f>IF(ISERROR(STDEV(Calculations!D1152:D1155)),"",STDEV(Calculations!D1152:D1155))</f>
        <v/>
      </c>
      <c r="C92" s="111" t="str">
        <f>IF(ISERROR(STDEV(Calculations!E1152:E1155)),"",STDEV(Calculations!E1152:E1155))</f>
        <v/>
      </c>
      <c r="D92" s="111" t="str">
        <f>IF(ISERROR(STDEV(Calculations!F1152:F1155)),"",STDEV(Calculations!F1152:F1155))</f>
        <v/>
      </c>
      <c r="E92" s="111" t="str">
        <f>IF(ISERROR(STDEV(Calculations!G1152:G1155)),"",STDEV(Calculations!G1152:G1155))</f>
        <v/>
      </c>
      <c r="F92" s="111" t="str">
        <f>IF(ISERROR(STDEV(Calculations!H1152:H1155)),"",STDEV(Calculations!H1152:H1155))</f>
        <v/>
      </c>
      <c r="G92" s="111" t="str">
        <f>IF(ISERROR(STDEV(Calculations!I1152:I1155)),"",STDEV(Calculations!I1152:I1155))</f>
        <v/>
      </c>
      <c r="H92" s="111" t="str">
        <f>IF(ISERROR(STDEV(Calculations!J1152:J1155)),"",STDEV(Calculations!J1152:J1155))</f>
        <v/>
      </c>
      <c r="I92" s="111" t="str">
        <f>IF(ISERROR(STDEV(Calculations!K1152:K1155)),"",STDEV(Calculations!K1152:K1155))</f>
        <v/>
      </c>
      <c r="J92" s="111" t="str">
        <f>IF(ISERROR(STDEV(Calculations!L1152:L1155)),"",STDEV(Calculations!L1152:L1155))</f>
        <v/>
      </c>
      <c r="K92" s="111" t="str">
        <f>IF(ISERROR(STDEV(Calculations!M1152:M1155)),"",STDEV(Calculations!M1152:M1155))</f>
        <v/>
      </c>
      <c r="L92" s="118" t="e">
        <f>AVERAGE(B92:K92)</f>
        <v>#DIV/0!</v>
      </c>
      <c r="M92" s="118" t="s">
        <v>5551</v>
      </c>
    </row>
    <row r="93" customHeight="1" spans="1:13">
      <c r="A93" s="67" t="s">
        <v>5552</v>
      </c>
      <c r="B93" s="111" t="str">
        <f>IF(ISERROR(AVERAGE(Calculations!D1148:D1151)),"",AVERAGE(Calculations!D1148:D1151))</f>
        <v/>
      </c>
      <c r="C93" s="111" t="str">
        <f>IF(ISERROR(AVERAGE(Calculations!E1148:E1151)),"",AVERAGE(Calculations!E1148:E1151))</f>
        <v/>
      </c>
      <c r="D93" s="111" t="str">
        <f>IF(ISERROR(AVERAGE(Calculations!F1148:F1151)),"",AVERAGE(Calculations!F1148:F1151))</f>
        <v/>
      </c>
      <c r="E93" s="111" t="str">
        <f>IF(ISERROR(AVERAGE(Calculations!G1148:G1151)),"",AVERAGE(Calculations!G1148:G1151))</f>
        <v/>
      </c>
      <c r="F93" s="111" t="str">
        <f>IF(ISERROR(AVERAGE(Calculations!H1148:H1151)),"",AVERAGE(Calculations!H1148:H1151))</f>
        <v/>
      </c>
      <c r="G93" s="111" t="str">
        <f>IF(ISERROR(AVERAGE(Calculations!I1148:I1151)),"",AVERAGE(Calculations!I1148:I1151))</f>
        <v/>
      </c>
      <c r="H93" s="111" t="str">
        <f>IF(ISERROR(AVERAGE(Calculations!J1148:J1151)),"",AVERAGE(Calculations!J1148:J1151))</f>
        <v/>
      </c>
      <c r="I93" s="111" t="str">
        <f>IF(ISERROR(AVERAGE(Calculations!K1148:K1151)),"",AVERAGE(Calculations!K1148:K1151))</f>
        <v/>
      </c>
      <c r="J93" s="111" t="str">
        <f>IF(ISERROR(AVERAGE(Calculations!L1148:L1151)),"",AVERAGE(Calculations!L1148:L1151))</f>
        <v/>
      </c>
      <c r="K93" s="111" t="str">
        <f>IF(ISERROR(AVERAGE(Calculations!M1148:M1151)),"",AVERAGE(Calculations!M1148:M1151))</f>
        <v/>
      </c>
      <c r="L93" s="118" t="e">
        <f>AVERAGE(B93:K93)</f>
        <v>#DIV/0!</v>
      </c>
      <c r="M93" s="118" t="e">
        <f>STDEV(B93:K93)</f>
        <v>#DIV/0!</v>
      </c>
    </row>
    <row r="94" customHeight="1" spans="1:13">
      <c r="A94" s="77" t="s">
        <v>5553</v>
      </c>
      <c r="B94" s="111" t="str">
        <f>IF(ISERROR(STDEV(Calculations!D1148:D1151)),"",STDEV(Calculations!D1148:D1151))</f>
        <v/>
      </c>
      <c r="C94" s="111" t="str">
        <f>IF(ISERROR(STDEV(Calculations!E1148:E1151)),"",STDEV(Calculations!E1148:E1151))</f>
        <v/>
      </c>
      <c r="D94" s="111" t="str">
        <f>IF(ISERROR(STDEV(Calculations!F1148:F1151)),"",STDEV(Calculations!F1148:F1151))</f>
        <v/>
      </c>
      <c r="E94" s="111" t="str">
        <f>IF(ISERROR(STDEV(Calculations!G1148:G1151)),"",STDEV(Calculations!G1148:G1151))</f>
        <v/>
      </c>
      <c r="F94" s="111" t="str">
        <f>IF(ISERROR(STDEV(Calculations!H1148:H1151)),"",STDEV(Calculations!H1148:H1151))</f>
        <v/>
      </c>
      <c r="G94" s="111" t="str">
        <f>IF(ISERROR(STDEV(Calculations!I1148:I1151)),"",STDEV(Calculations!I1148:I1151))</f>
        <v/>
      </c>
      <c r="H94" s="111" t="str">
        <f>IF(ISERROR(STDEV(Calculations!J1148:J1151)),"",STDEV(Calculations!J1148:J1151))</f>
        <v/>
      </c>
      <c r="I94" s="111" t="str">
        <f>IF(ISERROR(STDEV(Calculations!K1148:K1151)),"",STDEV(Calculations!K1148:K1151))</f>
        <v/>
      </c>
      <c r="J94" s="111" t="str">
        <f>IF(ISERROR(STDEV(Calculations!L1148:L1151)),"",STDEV(Calculations!L1148:L1151))</f>
        <v/>
      </c>
      <c r="K94" s="111" t="str">
        <f>IF(ISERROR(STDEV(Calculations!M1148:M1151)),"",STDEV(Calculations!M1148:M1151))</f>
        <v/>
      </c>
      <c r="L94" s="118" t="e">
        <f>AVERAGE(B94:K94)</f>
        <v>#DIV/0!</v>
      </c>
      <c r="M94" s="118" t="s">
        <v>5551</v>
      </c>
    </row>
    <row r="95" customHeight="1" spans="1:13">
      <c r="A95" s="62" t="str">
        <f>L2</f>
        <v>Control Sample</v>
      </c>
      <c r="B95" s="63"/>
      <c r="C95" s="63"/>
      <c r="D95" s="63"/>
      <c r="E95" s="63"/>
      <c r="F95" s="63"/>
      <c r="G95" s="63"/>
      <c r="H95" s="63"/>
      <c r="I95" s="63"/>
      <c r="J95" s="63"/>
      <c r="K95" s="63"/>
      <c r="L95" s="63"/>
      <c r="M95" s="64"/>
    </row>
    <row r="96" customHeight="1" spans="1:13">
      <c r="A96" s="67" t="s">
        <v>5519</v>
      </c>
      <c r="B96" s="67" t="s">
        <v>5524</v>
      </c>
      <c r="C96" s="67" t="s">
        <v>5525</v>
      </c>
      <c r="D96" s="67" t="s">
        <v>5526</v>
      </c>
      <c r="E96" s="67" t="s">
        <v>5527</v>
      </c>
      <c r="F96" s="67" t="s">
        <v>5528</v>
      </c>
      <c r="G96" s="67" t="s">
        <v>5529</v>
      </c>
      <c r="H96" s="67" t="s">
        <v>5530</v>
      </c>
      <c r="I96" s="67" t="s">
        <v>5531</v>
      </c>
      <c r="J96" s="67" t="s">
        <v>5532</v>
      </c>
      <c r="K96" s="67" t="s">
        <v>5533</v>
      </c>
      <c r="L96" s="77" t="s">
        <v>5547</v>
      </c>
      <c r="M96" s="117" t="s">
        <v>5548</v>
      </c>
    </row>
    <row r="97" customHeight="1" spans="1:13">
      <c r="A97" s="67" t="s">
        <v>5549</v>
      </c>
      <c r="B97" s="111" t="str">
        <f>IF(ISERROR(AVERAGE(Calculations!P1152:P1155)),"",AVERAGE(Calculations!P1152:P1155))</f>
        <v/>
      </c>
      <c r="C97" s="111" t="str">
        <f>IF(ISERROR(AVERAGE(Calculations!Q1152:Q1155)),"",AVERAGE(Calculations!Q1152:Q1155))</f>
        <v/>
      </c>
      <c r="D97" s="111" t="str">
        <f>IF(ISERROR(AVERAGE(Calculations!R1152:R1155)),"",AVERAGE(Calculations!R1152:R1155))</f>
        <v/>
      </c>
      <c r="E97" s="111" t="str">
        <f>IF(ISERROR(AVERAGE(Calculations!S1152:S1155)),"",AVERAGE(Calculations!S1152:S1155))</f>
        <v/>
      </c>
      <c r="F97" s="111" t="str">
        <f>IF(ISERROR(AVERAGE(Calculations!T1152:T1155)),"",AVERAGE(Calculations!T1152:T1155))</f>
        <v/>
      </c>
      <c r="G97" s="111" t="str">
        <f>IF(ISERROR(AVERAGE(Calculations!U1152:U1155)),"",AVERAGE(Calculations!U1152:U1155))</f>
        <v/>
      </c>
      <c r="H97" s="111" t="str">
        <f>IF(ISERROR(AVERAGE(Calculations!V1152:V1155)),"",AVERAGE(Calculations!V1152:V1155))</f>
        <v/>
      </c>
      <c r="I97" s="111" t="str">
        <f>IF(ISERROR(AVERAGE(Calculations!W1152:W1155)),"",AVERAGE(Calculations!W1152:W1155))</f>
        <v/>
      </c>
      <c r="J97" s="111" t="str">
        <f>IF(ISERROR(AVERAGE(Calculations!X1152:X1155)),"",AVERAGE(Calculations!X1152:X1155))</f>
        <v/>
      </c>
      <c r="K97" s="111" t="str">
        <f>IF(ISERROR(AVERAGE(Calculations!Y1152:Y1155)),"",AVERAGE(Calculations!Y1152:Y1155))</f>
        <v/>
      </c>
      <c r="L97" s="118" t="e">
        <f>AVERAGE(B97:K97)</f>
        <v>#DIV/0!</v>
      </c>
      <c r="M97" s="118" t="e">
        <f>STDEV(B97:K97)</f>
        <v>#DIV/0!</v>
      </c>
    </row>
    <row r="98" customHeight="1" spans="1:13">
      <c r="A98" s="77" t="s">
        <v>5550</v>
      </c>
      <c r="B98" s="111" t="str">
        <f>IF(ISERROR(STDEV(Calculations!P1152:P1155)),"",STDEV(Calculations!P1152:P1155))</f>
        <v/>
      </c>
      <c r="C98" s="111" t="str">
        <f>IF(ISERROR(STDEV(Calculations!Q1152:Q1155)),"",STDEV(Calculations!Q1152:Q1155))</f>
        <v/>
      </c>
      <c r="D98" s="111" t="str">
        <f>IF(ISERROR(STDEV(Calculations!R1152:R1155)),"",STDEV(Calculations!R1152:R1155))</f>
        <v/>
      </c>
      <c r="E98" s="111" t="str">
        <f>IF(ISERROR(STDEV(Calculations!S1152:S1155)),"",STDEV(Calculations!S1152:S1155))</f>
        <v/>
      </c>
      <c r="F98" s="111" t="str">
        <f>IF(ISERROR(STDEV(Calculations!T1152:T1155)),"",STDEV(Calculations!T1152:T1155))</f>
        <v/>
      </c>
      <c r="G98" s="111" t="str">
        <f>IF(ISERROR(STDEV(Calculations!U1152:U1155)),"",STDEV(Calculations!U1152:U1155))</f>
        <v/>
      </c>
      <c r="H98" s="111" t="str">
        <f>IF(ISERROR(STDEV(Calculations!V1152:V1155)),"",STDEV(Calculations!V1152:V1155))</f>
        <v/>
      </c>
      <c r="I98" s="111" t="str">
        <f>IF(ISERROR(STDEV(Calculations!W1152:W1155)),"",STDEV(Calculations!W1152:W1155))</f>
        <v/>
      </c>
      <c r="J98" s="111" t="str">
        <f>IF(ISERROR(STDEV(Calculations!X1152:X1155)),"",STDEV(Calculations!X1152:X1155))</f>
        <v/>
      </c>
      <c r="K98" s="111" t="str">
        <f>IF(ISERROR(STDEV(Calculations!Y1152:Y1155)),"",STDEV(Calculations!Y1152:Y1155))</f>
        <v/>
      </c>
      <c r="L98" s="118" t="e">
        <f>AVERAGE(B98:K98)</f>
        <v>#DIV/0!</v>
      </c>
      <c r="M98" s="118" t="s">
        <v>5551</v>
      </c>
    </row>
    <row r="99" customHeight="1" spans="1:13">
      <c r="A99" s="67" t="s">
        <v>5552</v>
      </c>
      <c r="B99" s="111" t="str">
        <f>IF(ISERROR(AVERAGE(Calculations!P1148:P1151)),"",AVERAGE(Calculations!P1148:P1151))</f>
        <v/>
      </c>
      <c r="C99" s="111" t="str">
        <f>IF(ISERROR(AVERAGE(Calculations!Q1148:Q1151)),"",AVERAGE(Calculations!Q1148:Q1151))</f>
        <v/>
      </c>
      <c r="D99" s="111" t="str">
        <f>IF(ISERROR(AVERAGE(Calculations!R1148:R1151)),"",AVERAGE(Calculations!R1148:R1151))</f>
        <v/>
      </c>
      <c r="E99" s="111" t="str">
        <f>IF(ISERROR(AVERAGE(Calculations!S1148:S1151)),"",AVERAGE(Calculations!S1148:S1151))</f>
        <v/>
      </c>
      <c r="F99" s="111" t="str">
        <f>IF(ISERROR(AVERAGE(Calculations!T1148:T1151)),"",AVERAGE(Calculations!T1148:T1151))</f>
        <v/>
      </c>
      <c r="G99" s="111" t="str">
        <f>IF(ISERROR(AVERAGE(Calculations!U1148:U1151)),"",AVERAGE(Calculations!U1148:U1151))</f>
        <v/>
      </c>
      <c r="H99" s="111" t="str">
        <f>IF(ISERROR(AVERAGE(Calculations!V1148:V1151)),"",AVERAGE(Calculations!V1148:V1151))</f>
        <v/>
      </c>
      <c r="I99" s="111" t="str">
        <f>IF(ISERROR(AVERAGE(Calculations!W1148:W1151)),"",AVERAGE(Calculations!W1148:W1151))</f>
        <v/>
      </c>
      <c r="J99" s="111" t="str">
        <f>IF(ISERROR(AVERAGE(Calculations!X1148:X1151)),"",AVERAGE(Calculations!X1148:X1151))</f>
        <v/>
      </c>
      <c r="K99" s="111" t="str">
        <f>IF(ISERROR(AVERAGE(Calculations!Y1148:Y1151)),"",AVERAGE(Calculations!Y1148:Y1151))</f>
        <v/>
      </c>
      <c r="L99" s="118" t="e">
        <f>AVERAGE(B99:K99)</f>
        <v>#DIV/0!</v>
      </c>
      <c r="M99" s="118" t="e">
        <f>STDEV(B99:K99)</f>
        <v>#DIV/0!</v>
      </c>
    </row>
    <row r="100" customHeight="1" spans="1:13">
      <c r="A100" s="77" t="s">
        <v>5553</v>
      </c>
      <c r="B100" s="111" t="str">
        <f>IF(ISERROR(STDEV(Calculations!P1148:P1151)),"",STDEV(Calculations!P1148:P1151))</f>
        <v/>
      </c>
      <c r="C100" s="111" t="str">
        <f>IF(ISERROR(STDEV(Calculations!Q1148:Q1151)),"",STDEV(Calculations!Q1148:Q1151))</f>
        <v/>
      </c>
      <c r="D100" s="111" t="str">
        <f>IF(ISERROR(STDEV(Calculations!R1148:R1151)),"",STDEV(Calculations!R1148:R1151))</f>
        <v/>
      </c>
      <c r="E100" s="111" t="str">
        <f>IF(ISERROR(STDEV(Calculations!S1148:S1151)),"",STDEV(Calculations!S1148:S1151))</f>
        <v/>
      </c>
      <c r="F100" s="111" t="str">
        <f>IF(ISERROR(STDEV(Calculations!T1148:T1151)),"",STDEV(Calculations!T1148:T1151))</f>
        <v/>
      </c>
      <c r="G100" s="111" t="str">
        <f>IF(ISERROR(STDEV(Calculations!U1148:U1151)),"",STDEV(Calculations!U1148:U1151))</f>
        <v/>
      </c>
      <c r="H100" s="111" t="str">
        <f>IF(ISERROR(STDEV(Calculations!V1148:V1151)),"",STDEV(Calculations!V1148:V1151))</f>
        <v/>
      </c>
      <c r="I100" s="111" t="str">
        <f>IF(ISERROR(STDEV(Calculations!W1148:W1151)),"",STDEV(Calculations!W1148:W1151))</f>
        <v/>
      </c>
      <c r="J100" s="111" t="str">
        <f>IF(ISERROR(STDEV(Calculations!X1148:X1151)),"",STDEV(Calculations!X1148:X1151))</f>
        <v/>
      </c>
      <c r="K100" s="111" t="str">
        <f>IF(ISERROR(STDEV(Calculations!Y1148:Y1151)),"",STDEV(Calculations!Y1148:Y1151))</f>
        <v/>
      </c>
      <c r="L100" s="118" t="e">
        <f>AVERAGE(B100:K100)</f>
        <v>#DIV/0!</v>
      </c>
      <c r="M100" s="118" t="s">
        <v>5551</v>
      </c>
    </row>
    <row r="101" customHeight="1" spans="1:13">
      <c r="A101" s="110" t="s">
        <v>5554</v>
      </c>
      <c r="B101" s="98"/>
      <c r="C101" s="98"/>
      <c r="D101" s="98"/>
      <c r="E101" s="98"/>
      <c r="F101" s="98"/>
      <c r="G101" s="98"/>
      <c r="H101" s="98"/>
      <c r="I101" s="98"/>
      <c r="J101" s="98"/>
      <c r="K101" s="99"/>
      <c r="L101" s="119"/>
      <c r="M101" s="119"/>
    </row>
    <row r="102" customHeight="1" spans="1:13">
      <c r="A102" s="67" t="str">
        <f>L1</f>
        <v>Test Sample</v>
      </c>
      <c r="B102" s="67"/>
      <c r="C102" s="67"/>
      <c r="D102" s="67"/>
      <c r="E102" s="67"/>
      <c r="F102" s="67"/>
      <c r="G102" s="67"/>
      <c r="H102" s="67"/>
      <c r="I102" s="67"/>
      <c r="J102" s="67"/>
      <c r="K102" s="67"/>
      <c r="L102" s="119"/>
      <c r="M102" s="119"/>
    </row>
    <row r="103" customHeight="1" spans="1:13">
      <c r="A103" s="67" t="s">
        <v>5519</v>
      </c>
      <c r="B103" s="67" t="s">
        <v>5524</v>
      </c>
      <c r="C103" s="67" t="s">
        <v>5525</v>
      </c>
      <c r="D103" s="67" t="s">
        <v>5526</v>
      </c>
      <c r="E103" s="67" t="s">
        <v>5527</v>
      </c>
      <c r="F103" s="67" t="s">
        <v>5528</v>
      </c>
      <c r="G103" s="67" t="s">
        <v>5529</v>
      </c>
      <c r="H103" s="67" t="s">
        <v>5530</v>
      </c>
      <c r="I103" s="67" t="s">
        <v>5531</v>
      </c>
      <c r="J103" s="67" t="s">
        <v>5532</v>
      </c>
      <c r="K103" s="67" t="s">
        <v>5533</v>
      </c>
      <c r="L103" s="119"/>
      <c r="M103" s="119"/>
    </row>
    <row r="104" customHeight="1" spans="1:13">
      <c r="A104" s="67" t="s">
        <v>5555</v>
      </c>
      <c r="B104" s="111" t="str">
        <f>IF(ISERR(B93),"",B93)</f>
        <v/>
      </c>
      <c r="C104" s="111" t="str">
        <f t="shared" ref="C104:K104" si="20">IF(ISERR(C93),"",C93)</f>
        <v/>
      </c>
      <c r="D104" s="111" t="str">
        <f t="shared" si="20"/>
        <v/>
      </c>
      <c r="E104" s="111" t="str">
        <f t="shared" si="20"/>
        <v/>
      </c>
      <c r="F104" s="111" t="str">
        <f t="shared" si="20"/>
        <v/>
      </c>
      <c r="G104" s="111" t="str">
        <f t="shared" si="20"/>
        <v/>
      </c>
      <c r="H104" s="111" t="str">
        <f t="shared" si="20"/>
        <v/>
      </c>
      <c r="I104" s="111" t="str">
        <f t="shared" si="20"/>
        <v/>
      </c>
      <c r="J104" s="111" t="str">
        <f t="shared" si="20"/>
        <v/>
      </c>
      <c r="K104" s="111" t="str">
        <f t="shared" si="20"/>
        <v/>
      </c>
      <c r="L104" s="119"/>
      <c r="M104" s="119"/>
    </row>
    <row r="105" customHeight="1" spans="1:13">
      <c r="A105" s="77" t="s">
        <v>5556</v>
      </c>
      <c r="B105" s="112" t="str">
        <f>IF(B104="","",IF(AND(B104&gt;17,B104&lt;23),"Pass","Inquiry"))</f>
        <v/>
      </c>
      <c r="C105" s="112" t="str">
        <f t="shared" ref="C105:K105" si="21">IF(C104="","",IF(AND(C104&gt;17,C104&lt;23),"Pass","Inquiry"))</f>
        <v/>
      </c>
      <c r="D105" s="112" t="str">
        <f t="shared" si="21"/>
        <v/>
      </c>
      <c r="E105" s="112" t="str">
        <f t="shared" si="21"/>
        <v/>
      </c>
      <c r="F105" s="112" t="str">
        <f t="shared" si="21"/>
        <v/>
      </c>
      <c r="G105" s="112" t="str">
        <f t="shared" si="21"/>
        <v/>
      </c>
      <c r="H105" s="112" t="str">
        <f t="shared" si="21"/>
        <v/>
      </c>
      <c r="I105" s="112" t="str">
        <f t="shared" si="21"/>
        <v/>
      </c>
      <c r="J105" s="112" t="str">
        <f t="shared" si="21"/>
        <v/>
      </c>
      <c r="K105" s="112" t="str">
        <f t="shared" si="21"/>
        <v/>
      </c>
      <c r="L105" s="119"/>
      <c r="M105" s="119"/>
    </row>
    <row r="106" customHeight="1" spans="1:13">
      <c r="A106" s="67" t="str">
        <f>L2</f>
        <v>Control Sample</v>
      </c>
      <c r="B106" s="67"/>
      <c r="C106" s="67"/>
      <c r="D106" s="67"/>
      <c r="E106" s="67"/>
      <c r="F106" s="67"/>
      <c r="G106" s="67"/>
      <c r="H106" s="67"/>
      <c r="I106" s="67"/>
      <c r="J106" s="67"/>
      <c r="K106" s="67"/>
      <c r="L106" s="119"/>
      <c r="M106" s="119"/>
    </row>
    <row r="107" customHeight="1" spans="1:13">
      <c r="A107" s="67" t="s">
        <v>5519</v>
      </c>
      <c r="B107" s="67" t="s">
        <v>5524</v>
      </c>
      <c r="C107" s="67" t="s">
        <v>5525</v>
      </c>
      <c r="D107" s="67" t="s">
        <v>5526</v>
      </c>
      <c r="E107" s="67" t="s">
        <v>5527</v>
      </c>
      <c r="F107" s="67" t="s">
        <v>5528</v>
      </c>
      <c r="G107" s="67" t="s">
        <v>5529</v>
      </c>
      <c r="H107" s="67" t="s">
        <v>5530</v>
      </c>
      <c r="I107" s="67" t="s">
        <v>5531</v>
      </c>
      <c r="J107" s="67" t="s">
        <v>5532</v>
      </c>
      <c r="K107" s="67" t="s">
        <v>5533</v>
      </c>
      <c r="L107" s="119"/>
      <c r="M107" s="119"/>
    </row>
    <row r="108" customHeight="1" spans="1:13">
      <c r="A108" s="67" t="s">
        <v>5555</v>
      </c>
      <c r="B108" s="111" t="str">
        <f>IF(ISERR(B99),"",B99)</f>
        <v/>
      </c>
      <c r="C108" s="111" t="str">
        <f t="shared" ref="C108:K108" si="22">IF(ISERR(C99),"",C99)</f>
        <v/>
      </c>
      <c r="D108" s="111" t="str">
        <f t="shared" si="22"/>
        <v/>
      </c>
      <c r="E108" s="111" t="str">
        <f t="shared" si="22"/>
        <v/>
      </c>
      <c r="F108" s="111" t="str">
        <f t="shared" si="22"/>
        <v/>
      </c>
      <c r="G108" s="111" t="str">
        <f t="shared" si="22"/>
        <v/>
      </c>
      <c r="H108" s="111" t="str">
        <f t="shared" si="22"/>
        <v/>
      </c>
      <c r="I108" s="111" t="str">
        <f t="shared" si="22"/>
        <v/>
      </c>
      <c r="J108" s="111" t="str">
        <f t="shared" si="22"/>
        <v/>
      </c>
      <c r="K108" s="111" t="str">
        <f t="shared" si="22"/>
        <v/>
      </c>
      <c r="L108" s="119"/>
      <c r="M108" s="119"/>
    </row>
    <row r="109" customHeight="1" spans="1:13">
      <c r="A109" s="77" t="s">
        <v>5556</v>
      </c>
      <c r="B109" s="112" t="str">
        <f>IF(B108="","",IF(AND(B108&gt;17,B108&lt;23),"Pass","Inquiry"))</f>
        <v/>
      </c>
      <c r="C109" s="112" t="str">
        <f t="shared" ref="C109:K109" si="23">IF(C108="","",IF(AND(C108&gt;17,C108&lt;23),"Pass","Inquiry"))</f>
        <v/>
      </c>
      <c r="D109" s="112" t="str">
        <f t="shared" si="23"/>
        <v/>
      </c>
      <c r="E109" s="112" t="str">
        <f t="shared" si="23"/>
        <v/>
      </c>
      <c r="F109" s="112" t="str">
        <f t="shared" si="23"/>
        <v/>
      </c>
      <c r="G109" s="112" t="str">
        <f t="shared" si="23"/>
        <v/>
      </c>
      <c r="H109" s="112" t="str">
        <f t="shared" si="23"/>
        <v/>
      </c>
      <c r="I109" s="112" t="str">
        <f t="shared" si="23"/>
        <v/>
      </c>
      <c r="J109" s="112" t="str">
        <f t="shared" si="23"/>
        <v/>
      </c>
      <c r="K109" s="112" t="str">
        <f t="shared" si="23"/>
        <v/>
      </c>
      <c r="L109" s="119"/>
      <c r="M109" s="119"/>
    </row>
    <row r="110" customHeight="1" spans="1:11">
      <c r="A110" s="110" t="s">
        <v>5557</v>
      </c>
      <c r="B110" s="98"/>
      <c r="C110" s="98"/>
      <c r="D110" s="98"/>
      <c r="E110" s="98"/>
      <c r="F110" s="98"/>
      <c r="G110" s="98"/>
      <c r="H110" s="98"/>
      <c r="I110" s="98"/>
      <c r="J110" s="98"/>
      <c r="K110" s="99"/>
    </row>
    <row r="111" customHeight="1" spans="1:13">
      <c r="A111" s="67" t="str">
        <f>L1</f>
        <v>Test Sample</v>
      </c>
      <c r="B111" s="67"/>
      <c r="C111" s="67"/>
      <c r="D111" s="67"/>
      <c r="E111" s="67"/>
      <c r="F111" s="67"/>
      <c r="G111" s="67"/>
      <c r="H111" s="67"/>
      <c r="I111" s="67"/>
      <c r="J111" s="67"/>
      <c r="K111" s="67"/>
      <c r="L111" s="120"/>
      <c r="M111" s="120"/>
    </row>
    <row r="112" customHeight="1" spans="1:13">
      <c r="A112" s="67" t="s">
        <v>5519</v>
      </c>
      <c r="B112" s="67" t="s">
        <v>5524</v>
      </c>
      <c r="C112" s="67" t="s">
        <v>5525</v>
      </c>
      <c r="D112" s="67" t="s">
        <v>5526</v>
      </c>
      <c r="E112" s="67" t="s">
        <v>5527</v>
      </c>
      <c r="F112" s="67" t="s">
        <v>5528</v>
      </c>
      <c r="G112" s="67" t="s">
        <v>5529</v>
      </c>
      <c r="H112" s="67" t="s">
        <v>5530</v>
      </c>
      <c r="I112" s="67" t="s">
        <v>5531</v>
      </c>
      <c r="J112" s="67" t="s">
        <v>5532</v>
      </c>
      <c r="K112" s="67" t="s">
        <v>5533</v>
      </c>
      <c r="L112" s="120"/>
      <c r="M112" s="120"/>
    </row>
    <row r="113" customHeight="1" spans="1:13">
      <c r="A113" s="67" t="s">
        <v>5558</v>
      </c>
      <c r="B113" s="111" t="str">
        <f>IF(ISERR(B91),"",B91)</f>
        <v/>
      </c>
      <c r="C113" s="111" t="str">
        <f t="shared" ref="C113:K113" si="24">IF(ISERR(C91),"",C91)</f>
        <v/>
      </c>
      <c r="D113" s="111" t="str">
        <f t="shared" si="24"/>
        <v/>
      </c>
      <c r="E113" s="111" t="str">
        <f t="shared" si="24"/>
        <v/>
      </c>
      <c r="F113" s="111" t="str">
        <f t="shared" si="24"/>
        <v/>
      </c>
      <c r="G113" s="111" t="str">
        <f t="shared" si="24"/>
        <v/>
      </c>
      <c r="H113" s="111" t="str">
        <f t="shared" si="24"/>
        <v/>
      </c>
      <c r="I113" s="111" t="str">
        <f t="shared" si="24"/>
        <v/>
      </c>
      <c r="J113" s="111" t="str">
        <f t="shared" si="24"/>
        <v/>
      </c>
      <c r="K113" s="111" t="str">
        <f t="shared" si="24"/>
        <v/>
      </c>
      <c r="L113" s="121"/>
      <c r="M113" s="122"/>
    </row>
    <row r="114" customHeight="1" spans="1:13">
      <c r="A114" s="77" t="s">
        <v>5559</v>
      </c>
      <c r="B114" s="112" t="str">
        <f>IF(B113="","",IF(AND(B113&gt;18,B113&lt;22),"Pass","Inquiry"))</f>
        <v/>
      </c>
      <c r="C114" s="112" t="str">
        <f t="shared" ref="C114:K114" si="25">IF(C113="","",IF(AND(C113&gt;18,C113&lt;22),"Pass","Inquiry"))</f>
        <v/>
      </c>
      <c r="D114" s="112" t="str">
        <f t="shared" si="25"/>
        <v/>
      </c>
      <c r="E114" s="112" t="str">
        <f t="shared" si="25"/>
        <v/>
      </c>
      <c r="F114" s="112" t="str">
        <f t="shared" si="25"/>
        <v/>
      </c>
      <c r="G114" s="112" t="str">
        <f t="shared" si="25"/>
        <v/>
      </c>
      <c r="H114" s="112" t="str">
        <f t="shared" si="25"/>
        <v/>
      </c>
      <c r="I114" s="112" t="str">
        <f t="shared" si="25"/>
        <v/>
      </c>
      <c r="J114" s="112" t="str">
        <f t="shared" si="25"/>
        <v/>
      </c>
      <c r="K114" s="112" t="str">
        <f t="shared" si="25"/>
        <v/>
      </c>
      <c r="L114" s="123"/>
      <c r="M114" s="123"/>
    </row>
    <row r="115" customHeight="1" spans="1:11">
      <c r="A115" s="67" t="str">
        <f>L2</f>
        <v>Control Sample</v>
      </c>
      <c r="B115" s="67"/>
      <c r="C115" s="67"/>
      <c r="D115" s="67"/>
      <c r="E115" s="67"/>
      <c r="F115" s="67"/>
      <c r="G115" s="67"/>
      <c r="H115" s="67"/>
      <c r="I115" s="67"/>
      <c r="J115" s="67"/>
      <c r="K115" s="67"/>
    </row>
    <row r="116" customHeight="1" spans="1:11">
      <c r="A116" s="67" t="s">
        <v>5519</v>
      </c>
      <c r="B116" s="67" t="s">
        <v>5524</v>
      </c>
      <c r="C116" s="67" t="s">
        <v>5525</v>
      </c>
      <c r="D116" s="67" t="s">
        <v>5526</v>
      </c>
      <c r="E116" s="67" t="s">
        <v>5527</v>
      </c>
      <c r="F116" s="67" t="s">
        <v>5528</v>
      </c>
      <c r="G116" s="67" t="s">
        <v>5529</v>
      </c>
      <c r="H116" s="67" t="s">
        <v>5530</v>
      </c>
      <c r="I116" s="67" t="s">
        <v>5531</v>
      </c>
      <c r="J116" s="67" t="s">
        <v>5532</v>
      </c>
      <c r="K116" s="67" t="s">
        <v>5533</v>
      </c>
    </row>
    <row r="117" customHeight="1" spans="1:11">
      <c r="A117" s="67" t="s">
        <v>5558</v>
      </c>
      <c r="B117" s="111" t="str">
        <f>IF(ISERR(B97),"",B97)</f>
        <v/>
      </c>
      <c r="C117" s="111" t="str">
        <f t="shared" ref="C117:K117" si="26">IF(ISERR(C97),"",C97)</f>
        <v/>
      </c>
      <c r="D117" s="111" t="str">
        <f t="shared" si="26"/>
        <v/>
      </c>
      <c r="E117" s="111" t="str">
        <f t="shared" si="26"/>
        <v/>
      </c>
      <c r="F117" s="111" t="str">
        <f t="shared" si="26"/>
        <v/>
      </c>
      <c r="G117" s="111" t="str">
        <f t="shared" si="26"/>
        <v/>
      </c>
      <c r="H117" s="111" t="str">
        <f t="shared" si="26"/>
        <v/>
      </c>
      <c r="I117" s="111" t="str">
        <f t="shared" si="26"/>
        <v/>
      </c>
      <c r="J117" s="111" t="str">
        <f t="shared" si="26"/>
        <v/>
      </c>
      <c r="K117" s="111" t="str">
        <f t="shared" si="26"/>
        <v/>
      </c>
    </row>
    <row r="118" customHeight="1" spans="1:11">
      <c r="A118" s="77" t="s">
        <v>5559</v>
      </c>
      <c r="B118" s="112" t="str">
        <f>IF(B117="","",IF(AND(B117&gt;18,B117&lt;22),"Pass","Inquiry"))</f>
        <v/>
      </c>
      <c r="C118" s="112" t="str">
        <f t="shared" ref="C118:K118" si="27">IF(C117="","",IF(AND(C117&gt;18,C117&lt;22),"Pass","Inquiry"))</f>
        <v/>
      </c>
      <c r="D118" s="112" t="str">
        <f t="shared" si="27"/>
        <v/>
      </c>
      <c r="E118" s="112" t="str">
        <f t="shared" si="27"/>
        <v/>
      </c>
      <c r="F118" s="112" t="str">
        <f t="shared" si="27"/>
        <v/>
      </c>
      <c r="G118" s="112" t="str">
        <f t="shared" si="27"/>
        <v/>
      </c>
      <c r="H118" s="112" t="str">
        <f t="shared" si="27"/>
        <v/>
      </c>
      <c r="I118" s="112" t="str">
        <f t="shared" si="27"/>
        <v/>
      </c>
      <c r="J118" s="112" t="str">
        <f t="shared" si="27"/>
        <v/>
      </c>
      <c r="K118" s="112" t="str">
        <f t="shared" si="27"/>
        <v/>
      </c>
    </row>
    <row r="119" customHeight="1" spans="1:11">
      <c r="A119" s="110" t="s">
        <v>5560</v>
      </c>
      <c r="B119" s="98"/>
      <c r="C119" s="98"/>
      <c r="D119" s="98"/>
      <c r="E119" s="98"/>
      <c r="F119" s="98"/>
      <c r="G119" s="98"/>
      <c r="H119" s="98"/>
      <c r="I119" s="98"/>
      <c r="J119" s="98"/>
      <c r="K119" s="99"/>
    </row>
    <row r="120" customHeight="1" spans="1:11">
      <c r="A120" s="67" t="str">
        <f>L1</f>
        <v>Test Sample</v>
      </c>
      <c r="B120" s="67"/>
      <c r="C120" s="67"/>
      <c r="D120" s="67"/>
      <c r="E120" s="67"/>
      <c r="F120" s="67"/>
      <c r="G120" s="67"/>
      <c r="H120" s="67"/>
      <c r="I120" s="67"/>
      <c r="J120" s="67"/>
      <c r="K120" s="67"/>
    </row>
    <row r="121" customHeight="1" spans="1:11">
      <c r="A121" s="67" t="s">
        <v>5519</v>
      </c>
      <c r="B121" s="67" t="s">
        <v>5524</v>
      </c>
      <c r="C121" s="67" t="s">
        <v>5525</v>
      </c>
      <c r="D121" s="67" t="s">
        <v>5526</v>
      </c>
      <c r="E121" s="67" t="s">
        <v>5527</v>
      </c>
      <c r="F121" s="67" t="s">
        <v>5528</v>
      </c>
      <c r="G121" s="67" t="s">
        <v>5529</v>
      </c>
      <c r="H121" s="67" t="s">
        <v>5530</v>
      </c>
      <c r="I121" s="67" t="s">
        <v>5531</v>
      </c>
      <c r="J121" s="67" t="s">
        <v>5532</v>
      </c>
      <c r="K121" s="67" t="s">
        <v>5533</v>
      </c>
    </row>
    <row r="122" customHeight="1" spans="1:11">
      <c r="A122" s="67" t="s">
        <v>5561</v>
      </c>
      <c r="B122" s="111" t="str">
        <f>IF(ISERR(AVERAGE(Calculations!D1132:D1135)),"",AVERAGE(Calculations!D1132:D1135))</f>
        <v/>
      </c>
      <c r="C122" s="111" t="str">
        <f>IF(ISERR(AVERAGE(Calculations!E1132:E1135)),"",AVERAGE(Calculations!E1132:E1135))</f>
        <v/>
      </c>
      <c r="D122" s="111" t="str">
        <f>IF(ISERR(AVERAGE(Calculations!F1132:F1135)),"",AVERAGE(Calculations!F1132:F1135))</f>
        <v/>
      </c>
      <c r="E122" s="111" t="str">
        <f>IF(ISERR(AVERAGE(Calculations!G1132:G1135)),"",AVERAGE(Calculations!G1132:G1135))</f>
        <v/>
      </c>
      <c r="F122" s="111" t="str">
        <f>IF(ISERR(AVERAGE(Calculations!H1132:H1135)),"",AVERAGE(Calculations!H1132:H1135))</f>
        <v/>
      </c>
      <c r="G122" s="111" t="str">
        <f>IF(ISERR(AVERAGE(Calculations!I1132:I1135)),"",AVERAGE(Calculations!I1132:I1135))</f>
        <v/>
      </c>
      <c r="H122" s="111" t="str">
        <f>IF(ISERR(AVERAGE(Calculations!J1132:J1135)),"",AVERAGE(Calculations!J1132:J1135))</f>
        <v/>
      </c>
      <c r="I122" s="111" t="str">
        <f>IF(ISERR(AVERAGE(Calculations!K1132:K1135)),"",AVERAGE(Calculations!K1132:K1135))</f>
        <v/>
      </c>
      <c r="J122" s="111" t="str">
        <f>IF(ISERR(AVERAGE(Calculations!L1132:L1135)),"",AVERAGE(Calculations!L1132:L1135))</f>
        <v/>
      </c>
      <c r="K122" s="111" t="str">
        <f>IF(ISERR(AVERAGE(Calculations!M1132:M1135)),"",AVERAGE(Calculations!M1132:M1135))</f>
        <v/>
      </c>
    </row>
    <row r="123" customHeight="1" spans="1:11">
      <c r="A123" s="77" t="s">
        <v>5562</v>
      </c>
      <c r="B123" s="112" t="str">
        <f>IF(B122="","",IF(B122&gt;=35,"Pass","Inquiry"))</f>
        <v/>
      </c>
      <c r="C123" s="112" t="str">
        <f t="shared" ref="C123:K123" si="28">IF(C122="","",IF(C122&gt;=35,"Pass","Inquiry"))</f>
        <v/>
      </c>
      <c r="D123" s="112" t="str">
        <f t="shared" si="28"/>
        <v/>
      </c>
      <c r="E123" s="112" t="str">
        <f t="shared" si="28"/>
        <v/>
      </c>
      <c r="F123" s="112" t="str">
        <f t="shared" si="28"/>
        <v/>
      </c>
      <c r="G123" s="112" t="str">
        <f t="shared" si="28"/>
        <v/>
      </c>
      <c r="H123" s="112" t="str">
        <f t="shared" si="28"/>
        <v/>
      </c>
      <c r="I123" s="112" t="str">
        <f t="shared" si="28"/>
        <v/>
      </c>
      <c r="J123" s="112" t="str">
        <f t="shared" si="28"/>
        <v/>
      </c>
      <c r="K123" s="112" t="str">
        <f t="shared" si="28"/>
        <v/>
      </c>
    </row>
    <row r="124" customHeight="1" spans="1:11">
      <c r="A124" s="67" t="str">
        <f>L2</f>
        <v>Control Sample</v>
      </c>
      <c r="B124" s="67"/>
      <c r="C124" s="67"/>
      <c r="D124" s="67"/>
      <c r="E124" s="67"/>
      <c r="F124" s="67"/>
      <c r="G124" s="67"/>
      <c r="H124" s="67"/>
      <c r="I124" s="67"/>
      <c r="J124" s="67"/>
      <c r="K124" s="67"/>
    </row>
    <row r="125" customHeight="1" spans="1:11">
      <c r="A125" s="67" t="s">
        <v>5519</v>
      </c>
      <c r="B125" s="67" t="s">
        <v>5524</v>
      </c>
      <c r="C125" s="67" t="s">
        <v>5525</v>
      </c>
      <c r="D125" s="67" t="s">
        <v>5526</v>
      </c>
      <c r="E125" s="67" t="s">
        <v>5527</v>
      </c>
      <c r="F125" s="67" t="s">
        <v>5528</v>
      </c>
      <c r="G125" s="67" t="s">
        <v>5529</v>
      </c>
      <c r="H125" s="67" t="s">
        <v>5530</v>
      </c>
      <c r="I125" s="67" t="s">
        <v>5531</v>
      </c>
      <c r="J125" s="67" t="s">
        <v>5532</v>
      </c>
      <c r="K125" s="67" t="s">
        <v>5533</v>
      </c>
    </row>
    <row r="126" customHeight="1" spans="1:11">
      <c r="A126" s="67" t="s">
        <v>5561</v>
      </c>
      <c r="B126" s="111" t="str">
        <f>IF(ISERR(AVERAGE(Calculations!P1132:P1135)),"",AVERAGE(Calculations!P1132:P1135))</f>
        <v/>
      </c>
      <c r="C126" s="111" t="str">
        <f>IF(ISERR(AVERAGE(Calculations!Q1132:Q1135)),"",AVERAGE(Calculations!Q1132:Q1135))</f>
        <v/>
      </c>
      <c r="D126" s="111" t="str">
        <f>IF(ISERR(AVERAGE(Calculations!R1132:R1135)),"",AVERAGE(Calculations!R1132:R1135))</f>
        <v/>
      </c>
      <c r="E126" s="111" t="str">
        <f>IF(ISERR(AVERAGE(Calculations!S1132:S1135)),"",AVERAGE(Calculations!S1132:S1135))</f>
        <v/>
      </c>
      <c r="F126" s="111" t="str">
        <f>IF(ISERR(AVERAGE(Calculations!T1132:T1135)),"",AVERAGE(Calculations!T1132:T1135))</f>
        <v/>
      </c>
      <c r="G126" s="111" t="str">
        <f>IF(ISERR(AVERAGE(Calculations!U1132:U1135)),"",AVERAGE(Calculations!U1132:U1135))</f>
        <v/>
      </c>
      <c r="H126" s="111" t="str">
        <f>IF(ISERR(AVERAGE(Calculations!V1132:V1135)),"",AVERAGE(Calculations!V1132:V1135))</f>
        <v/>
      </c>
      <c r="I126" s="111" t="str">
        <f>IF(ISERR(AVERAGE(Calculations!W1132:W1135)),"",AVERAGE(Calculations!W1132:W1135))</f>
        <v/>
      </c>
      <c r="J126" s="111" t="str">
        <f>IF(ISERR(AVERAGE(Calculations!X1132:X1135)),"",AVERAGE(Calculations!X1132:X1135))</f>
        <v/>
      </c>
      <c r="K126" s="111" t="str">
        <f>IF(ISERR(AVERAGE(Calculations!Y1132:Y1135)),"",AVERAGE(Calculations!Y1132:Y1135))</f>
        <v/>
      </c>
    </row>
    <row r="127" customHeight="1" spans="1:11">
      <c r="A127" s="77" t="s">
        <v>5562</v>
      </c>
      <c r="B127" s="112" t="str">
        <f>IF(B126="","",IF(B126&gt;=35,"Pass","Inquiry"))</f>
        <v/>
      </c>
      <c r="C127" s="112" t="str">
        <f t="shared" ref="C127:K127" si="29">IF(C126="","",IF(C126&gt;=35,"Pass","Inquiry"))</f>
        <v/>
      </c>
      <c r="D127" s="112" t="str">
        <f t="shared" si="29"/>
        <v/>
      </c>
      <c r="E127" s="112" t="str">
        <f t="shared" si="29"/>
        <v/>
      </c>
      <c r="F127" s="112" t="str">
        <f t="shared" si="29"/>
        <v/>
      </c>
      <c r="G127" s="112" t="str">
        <f t="shared" si="29"/>
        <v/>
      </c>
      <c r="H127" s="112" t="str">
        <f t="shared" si="29"/>
        <v/>
      </c>
      <c r="I127" s="112" t="str">
        <f t="shared" si="29"/>
        <v/>
      </c>
      <c r="J127" s="112" t="str">
        <f t="shared" si="29"/>
        <v/>
      </c>
      <c r="K127" s="112" t="str">
        <f t="shared" si="29"/>
        <v/>
      </c>
    </row>
    <row r="128" customHeight="1" spans="1:13">
      <c r="A128" s="100" t="str">
        <f>'Gene Table'!A1155</f>
        <v>Plate 4</v>
      </c>
      <c r="B128" s="98"/>
      <c r="C128" s="98"/>
      <c r="D128" s="98"/>
      <c r="E128" s="98"/>
      <c r="F128" s="98"/>
      <c r="G128" s="98"/>
      <c r="H128" s="98"/>
      <c r="I128" s="98"/>
      <c r="J128" s="98"/>
      <c r="K128" s="98"/>
      <c r="L128" s="98"/>
      <c r="M128" s="99"/>
    </row>
    <row r="129" customHeight="1" spans="1:13">
      <c r="A129" s="110" t="s">
        <v>5546</v>
      </c>
      <c r="B129" s="98"/>
      <c r="C129" s="98"/>
      <c r="D129" s="98"/>
      <c r="E129" s="98"/>
      <c r="F129" s="98"/>
      <c r="G129" s="98"/>
      <c r="H129" s="98"/>
      <c r="I129" s="98"/>
      <c r="J129" s="98"/>
      <c r="K129" s="98"/>
      <c r="L129" s="98"/>
      <c r="M129" s="99"/>
    </row>
    <row r="130" customHeight="1" spans="1:13">
      <c r="A130" s="67" t="str">
        <f>L1</f>
        <v>Test Sample</v>
      </c>
      <c r="B130" s="67"/>
      <c r="C130" s="67"/>
      <c r="D130" s="67"/>
      <c r="E130" s="67"/>
      <c r="F130" s="67"/>
      <c r="G130" s="67"/>
      <c r="H130" s="67"/>
      <c r="I130" s="67"/>
      <c r="J130" s="67"/>
      <c r="K130" s="67"/>
      <c r="L130" s="67"/>
      <c r="M130" s="67"/>
    </row>
    <row r="131" customHeight="1" spans="1:13">
      <c r="A131" s="67" t="s">
        <v>5519</v>
      </c>
      <c r="B131" s="67" t="s">
        <v>5524</v>
      </c>
      <c r="C131" s="67" t="s">
        <v>5525</v>
      </c>
      <c r="D131" s="67" t="s">
        <v>5526</v>
      </c>
      <c r="E131" s="67" t="s">
        <v>5527</v>
      </c>
      <c r="F131" s="67" t="s">
        <v>5528</v>
      </c>
      <c r="G131" s="67" t="s">
        <v>5529</v>
      </c>
      <c r="H131" s="67" t="s">
        <v>5530</v>
      </c>
      <c r="I131" s="67" t="s">
        <v>5531</v>
      </c>
      <c r="J131" s="67" t="s">
        <v>5532</v>
      </c>
      <c r="K131" s="67" t="s">
        <v>5533</v>
      </c>
      <c r="L131" s="77" t="s">
        <v>5547</v>
      </c>
      <c r="M131" s="117" t="s">
        <v>5548</v>
      </c>
    </row>
    <row r="132" customHeight="1" spans="1:13">
      <c r="A132" s="67" t="s">
        <v>5549</v>
      </c>
      <c r="B132" s="111" t="str">
        <f>IF(ISERROR(AVERAGE(Calculations!D1536:D1539)),"",AVERAGE(Calculations!D1536:D1539))</f>
        <v/>
      </c>
      <c r="C132" s="111" t="str">
        <f>IF(ISERROR(AVERAGE(Calculations!E1536:E1539)),"",AVERAGE(Calculations!E1536:E1539))</f>
        <v/>
      </c>
      <c r="D132" s="111" t="str">
        <f>IF(ISERROR(AVERAGE(Calculations!F1536:F1539)),"",AVERAGE(Calculations!F1536:F1539))</f>
        <v/>
      </c>
      <c r="E132" s="111" t="str">
        <f>IF(ISERROR(AVERAGE(Calculations!G1536:G1539)),"",AVERAGE(Calculations!G1536:G1539))</f>
        <v/>
      </c>
      <c r="F132" s="111" t="str">
        <f>IF(ISERROR(AVERAGE(Calculations!H1536:H1539)),"",AVERAGE(Calculations!H1536:H1539))</f>
        <v/>
      </c>
      <c r="G132" s="111" t="str">
        <f>IF(ISERROR(AVERAGE(Calculations!I1536:I1539)),"",AVERAGE(Calculations!I1536:I1539))</f>
        <v/>
      </c>
      <c r="H132" s="111" t="str">
        <f>IF(ISERROR(AVERAGE(Calculations!J1536:J1539)),"",AVERAGE(Calculations!J1536:J1539))</f>
        <v/>
      </c>
      <c r="I132" s="111" t="str">
        <f>IF(ISERROR(AVERAGE(Calculations!K1536:K1539)),"",AVERAGE(Calculations!K1536:K1539))</f>
        <v/>
      </c>
      <c r="J132" s="111" t="str">
        <f>IF(ISERROR(AVERAGE(Calculations!L1536:L1539)),"",AVERAGE(Calculations!L1536:L1539))</f>
        <v/>
      </c>
      <c r="K132" s="111" t="str">
        <f>IF(ISERROR(AVERAGE(Calculations!M1536:M1539)),"",AVERAGE(Calculations!M1536:M1539))</f>
        <v/>
      </c>
      <c r="L132" s="118" t="e">
        <f>AVERAGE(B132:K132)</f>
        <v>#DIV/0!</v>
      </c>
      <c r="M132" s="118" t="e">
        <f>STDEV(B132:K132)</f>
        <v>#DIV/0!</v>
      </c>
    </row>
    <row r="133" customHeight="1" spans="1:13">
      <c r="A133" s="77" t="s">
        <v>5550</v>
      </c>
      <c r="B133" s="111" t="str">
        <f>IF(ISERROR(STDEV(Calculations!D1536:D1539)),"",STDEV(Calculations!D1536:D1539))</f>
        <v/>
      </c>
      <c r="C133" s="111" t="str">
        <f>IF(ISERROR(STDEV(Calculations!E1536:E1539)),"",STDEV(Calculations!E1536:E1539))</f>
        <v/>
      </c>
      <c r="D133" s="111" t="str">
        <f>IF(ISERROR(STDEV(Calculations!F1536:F1539)),"",STDEV(Calculations!F1536:F1539))</f>
        <v/>
      </c>
      <c r="E133" s="111" t="str">
        <f>IF(ISERROR(STDEV(Calculations!G1536:G1539)),"",STDEV(Calculations!G1536:G1539))</f>
        <v/>
      </c>
      <c r="F133" s="111" t="str">
        <f>IF(ISERROR(STDEV(Calculations!H1536:H1539)),"",STDEV(Calculations!H1536:H1539))</f>
        <v/>
      </c>
      <c r="G133" s="111" t="str">
        <f>IF(ISERROR(STDEV(Calculations!I1536:I1539)),"",STDEV(Calculations!I1536:I1539))</f>
        <v/>
      </c>
      <c r="H133" s="111" t="str">
        <f>IF(ISERROR(STDEV(Calculations!J1536:J1539)),"",STDEV(Calculations!J1536:J1539))</f>
        <v/>
      </c>
      <c r="I133" s="111" t="str">
        <f>IF(ISERROR(STDEV(Calculations!K1536:K1539)),"",STDEV(Calculations!K1536:K1539))</f>
        <v/>
      </c>
      <c r="J133" s="111" t="str">
        <f>IF(ISERROR(STDEV(Calculations!L1536:L1539)),"",STDEV(Calculations!L1536:L1539))</f>
        <v/>
      </c>
      <c r="K133" s="111" t="str">
        <f>IF(ISERROR(STDEV(Calculations!M1536:M1539)),"",STDEV(Calculations!M1536:M1539))</f>
        <v/>
      </c>
      <c r="L133" s="118" t="e">
        <f>AVERAGE(B133:K133)</f>
        <v>#DIV/0!</v>
      </c>
      <c r="M133" s="118" t="s">
        <v>5551</v>
      </c>
    </row>
    <row r="134" customHeight="1" spans="1:13">
      <c r="A134" s="67" t="s">
        <v>5552</v>
      </c>
      <c r="B134" s="111" t="str">
        <f>IF(ISERROR(AVERAGE(Calculations!D1532:D1535)),"",AVERAGE(Calculations!D1532:D1535))</f>
        <v/>
      </c>
      <c r="C134" s="111" t="str">
        <f>IF(ISERROR(AVERAGE(Calculations!E1532:E1535)),"",AVERAGE(Calculations!E1532:E1535))</f>
        <v/>
      </c>
      <c r="D134" s="111" t="str">
        <f>IF(ISERROR(AVERAGE(Calculations!F1532:F1535)),"",AVERAGE(Calculations!F1532:F1535))</f>
        <v/>
      </c>
      <c r="E134" s="111" t="str">
        <f>IF(ISERROR(AVERAGE(Calculations!G1532:G1535)),"",AVERAGE(Calculations!G1532:G1535))</f>
        <v/>
      </c>
      <c r="F134" s="111" t="str">
        <f>IF(ISERROR(AVERAGE(Calculations!H1532:H1535)),"",AVERAGE(Calculations!H1532:H1535))</f>
        <v/>
      </c>
      <c r="G134" s="111" t="str">
        <f>IF(ISERROR(AVERAGE(Calculations!I1532:I1535)),"",AVERAGE(Calculations!I1532:I1535))</f>
        <v/>
      </c>
      <c r="H134" s="111" t="str">
        <f>IF(ISERROR(AVERAGE(Calculations!J1532:J1535)),"",AVERAGE(Calculations!J1532:J1535))</f>
        <v/>
      </c>
      <c r="I134" s="111" t="str">
        <f>IF(ISERROR(AVERAGE(Calculations!K1532:K1535)),"",AVERAGE(Calculations!K1532:K1535))</f>
        <v/>
      </c>
      <c r="J134" s="111" t="str">
        <f>IF(ISERROR(AVERAGE(Calculations!L1532:L1535)),"",AVERAGE(Calculations!L1532:L1535))</f>
        <v/>
      </c>
      <c r="K134" s="111" t="str">
        <f>IF(ISERROR(AVERAGE(Calculations!M1532:M1535)),"",AVERAGE(Calculations!M1532:M1535))</f>
        <v/>
      </c>
      <c r="L134" s="118" t="e">
        <f>AVERAGE(B134:K134)</f>
        <v>#DIV/0!</v>
      </c>
      <c r="M134" s="118" t="e">
        <f>STDEV(B134:K134)</f>
        <v>#DIV/0!</v>
      </c>
    </row>
    <row r="135" customHeight="1" spans="1:13">
      <c r="A135" s="77" t="s">
        <v>5553</v>
      </c>
      <c r="B135" s="111" t="str">
        <f>IF(ISERROR(STDEV(Calculations!D1532:D1535)),"",STDEV(Calculations!D1532:D1535))</f>
        <v/>
      </c>
      <c r="C135" s="111" t="str">
        <f>IF(ISERROR(STDEV(Calculations!E1532:E1535)),"",STDEV(Calculations!E1532:E1535))</f>
        <v/>
      </c>
      <c r="D135" s="111" t="str">
        <f>IF(ISERROR(STDEV(Calculations!F1532:F1535)),"",STDEV(Calculations!F1532:F1535))</f>
        <v/>
      </c>
      <c r="E135" s="111" t="str">
        <f>IF(ISERROR(STDEV(Calculations!G1532:G1535)),"",STDEV(Calculations!G1532:G1535))</f>
        <v/>
      </c>
      <c r="F135" s="111" t="str">
        <f>IF(ISERROR(STDEV(Calculations!H1532:H1535)),"",STDEV(Calculations!H1532:H1535))</f>
        <v/>
      </c>
      <c r="G135" s="111" t="str">
        <f>IF(ISERROR(STDEV(Calculations!I1532:I1535)),"",STDEV(Calculations!I1532:I1535))</f>
        <v/>
      </c>
      <c r="H135" s="111" t="str">
        <f>IF(ISERROR(STDEV(Calculations!J1532:J1535)),"",STDEV(Calculations!J1532:J1535))</f>
        <v/>
      </c>
      <c r="I135" s="111" t="str">
        <f>IF(ISERROR(STDEV(Calculations!K1532:K1535)),"",STDEV(Calculations!K1532:K1535))</f>
        <v/>
      </c>
      <c r="J135" s="111" t="str">
        <f>IF(ISERROR(STDEV(Calculations!L1532:L1535)),"",STDEV(Calculations!L1532:L1535))</f>
        <v/>
      </c>
      <c r="K135" s="111" t="str">
        <f>IF(ISERROR(STDEV(Calculations!M1532:M1535)),"",STDEV(Calculations!M1532:M1535))</f>
        <v/>
      </c>
      <c r="L135" s="118" t="e">
        <f>AVERAGE(B135:K135)</f>
        <v>#DIV/0!</v>
      </c>
      <c r="M135" s="118" t="s">
        <v>5551</v>
      </c>
    </row>
    <row r="136" customHeight="1" spans="1:13">
      <c r="A136" s="62" t="str">
        <f>L2</f>
        <v>Control Sample</v>
      </c>
      <c r="B136" s="63"/>
      <c r="C136" s="63"/>
      <c r="D136" s="63"/>
      <c r="E136" s="63"/>
      <c r="F136" s="63"/>
      <c r="G136" s="63"/>
      <c r="H136" s="63"/>
      <c r="I136" s="63"/>
      <c r="J136" s="63"/>
      <c r="K136" s="63"/>
      <c r="L136" s="63"/>
      <c r="M136" s="64"/>
    </row>
    <row r="137" customHeight="1" spans="1:13">
      <c r="A137" s="67" t="s">
        <v>5519</v>
      </c>
      <c r="B137" s="67" t="s">
        <v>5524</v>
      </c>
      <c r="C137" s="67" t="s">
        <v>5525</v>
      </c>
      <c r="D137" s="67" t="s">
        <v>5526</v>
      </c>
      <c r="E137" s="67" t="s">
        <v>5527</v>
      </c>
      <c r="F137" s="67" t="s">
        <v>5528</v>
      </c>
      <c r="G137" s="67" t="s">
        <v>5529</v>
      </c>
      <c r="H137" s="67" t="s">
        <v>5530</v>
      </c>
      <c r="I137" s="67" t="s">
        <v>5531</v>
      </c>
      <c r="J137" s="67" t="s">
        <v>5532</v>
      </c>
      <c r="K137" s="67" t="s">
        <v>5533</v>
      </c>
      <c r="L137" s="77" t="s">
        <v>5547</v>
      </c>
      <c r="M137" s="117" t="s">
        <v>5548</v>
      </c>
    </row>
    <row r="138" customHeight="1" spans="1:13">
      <c r="A138" s="67" t="s">
        <v>5549</v>
      </c>
      <c r="B138" s="111" t="str">
        <f>IF(ISERROR(AVERAGE(Calculations!P1536:P1539)),"",AVERAGE(Calculations!P1536:P1539))</f>
        <v/>
      </c>
      <c r="C138" s="111" t="str">
        <f>IF(ISERROR(AVERAGE(Calculations!Q1536:Q1539)),"",AVERAGE(Calculations!Q1536:Q1539))</f>
        <v/>
      </c>
      <c r="D138" s="111" t="str">
        <f>IF(ISERROR(AVERAGE(Calculations!R1536:R1539)),"",AVERAGE(Calculations!R1536:R1539))</f>
        <v/>
      </c>
      <c r="E138" s="111" t="str">
        <f>IF(ISERROR(AVERAGE(Calculations!S1536:S1539)),"",AVERAGE(Calculations!S1536:S1539))</f>
        <v/>
      </c>
      <c r="F138" s="111" t="str">
        <f>IF(ISERROR(AVERAGE(Calculations!T1536:T1539)),"",AVERAGE(Calculations!T1536:T1539))</f>
        <v/>
      </c>
      <c r="G138" s="111" t="str">
        <f>IF(ISERROR(AVERAGE(Calculations!U1536:U1539)),"",AVERAGE(Calculations!U1536:U1539))</f>
        <v/>
      </c>
      <c r="H138" s="111" t="str">
        <f>IF(ISERROR(AVERAGE(Calculations!V1536:V1539)),"",AVERAGE(Calculations!V1536:V1539))</f>
        <v/>
      </c>
      <c r="I138" s="111" t="str">
        <f>IF(ISERROR(AVERAGE(Calculations!W1536:W1539)),"",AVERAGE(Calculations!W1536:W1539))</f>
        <v/>
      </c>
      <c r="J138" s="111" t="str">
        <f>IF(ISERROR(AVERAGE(Calculations!X1536:X1539)),"",AVERAGE(Calculations!X1536:X1539))</f>
        <v/>
      </c>
      <c r="K138" s="111" t="str">
        <f>IF(ISERROR(AVERAGE(Calculations!Y1536:Y1539)),"",AVERAGE(Calculations!Y1536:Y1539))</f>
        <v/>
      </c>
      <c r="L138" s="118" t="e">
        <f>AVERAGE(B138:K138)</f>
        <v>#DIV/0!</v>
      </c>
      <c r="M138" s="118" t="e">
        <f>STDEV(B138:K138)</f>
        <v>#DIV/0!</v>
      </c>
    </row>
    <row r="139" customHeight="1" spans="1:13">
      <c r="A139" s="77" t="s">
        <v>5550</v>
      </c>
      <c r="B139" s="111" t="str">
        <f>IF(ISERROR(STDEV(Calculations!P1536:P1539)),"",STDEV(Calculations!P1536:P1539))</f>
        <v/>
      </c>
      <c r="C139" s="111" t="str">
        <f>IF(ISERROR(STDEV(Calculations!Q1536:Q1539)),"",STDEV(Calculations!Q1536:Q1539))</f>
        <v/>
      </c>
      <c r="D139" s="111" t="str">
        <f>IF(ISERROR(STDEV(Calculations!R1536:R1539)),"",STDEV(Calculations!R1536:R1539))</f>
        <v/>
      </c>
      <c r="E139" s="111" t="str">
        <f>IF(ISERROR(STDEV(Calculations!S1536:S1539)),"",STDEV(Calculations!S1536:S1539))</f>
        <v/>
      </c>
      <c r="F139" s="111" t="str">
        <f>IF(ISERROR(STDEV(Calculations!T1536:T1539)),"",STDEV(Calculations!T1536:T1539))</f>
        <v/>
      </c>
      <c r="G139" s="111" t="str">
        <f>IF(ISERROR(STDEV(Calculations!U1536:U1539)),"",STDEV(Calculations!U1536:U1539))</f>
        <v/>
      </c>
      <c r="H139" s="111" t="str">
        <f>IF(ISERROR(STDEV(Calculations!V1536:V1539)),"",STDEV(Calculations!V1536:V1539))</f>
        <v/>
      </c>
      <c r="I139" s="111" t="str">
        <f>IF(ISERROR(STDEV(Calculations!W1536:W1539)),"",STDEV(Calculations!W1536:W1539))</f>
        <v/>
      </c>
      <c r="J139" s="111" t="str">
        <f>IF(ISERROR(STDEV(Calculations!X1536:X1539)),"",STDEV(Calculations!X1536:X1539))</f>
        <v/>
      </c>
      <c r="K139" s="111" t="str">
        <f>IF(ISERROR(STDEV(Calculations!Y1536:Y1539)),"",STDEV(Calculations!Y1536:Y1539))</f>
        <v/>
      </c>
      <c r="L139" s="118" t="e">
        <f>AVERAGE(B139:K139)</f>
        <v>#DIV/0!</v>
      </c>
      <c r="M139" s="118" t="s">
        <v>5551</v>
      </c>
    </row>
    <row r="140" customHeight="1" spans="1:13">
      <c r="A140" s="67" t="s">
        <v>5552</v>
      </c>
      <c r="B140" s="111" t="str">
        <f>IF(ISERROR(AVERAGE(Calculations!P1532:P1535)),"",AVERAGE(Calculations!P1532:P1535))</f>
        <v/>
      </c>
      <c r="C140" s="111" t="str">
        <f>IF(ISERROR(AVERAGE(Calculations!Q1532:Q1535)),"",AVERAGE(Calculations!Q1532:Q1535))</f>
        <v/>
      </c>
      <c r="D140" s="111" t="str">
        <f>IF(ISERROR(AVERAGE(Calculations!R1532:R1535)),"",AVERAGE(Calculations!R1532:R1535))</f>
        <v/>
      </c>
      <c r="E140" s="111" t="str">
        <f>IF(ISERROR(AVERAGE(Calculations!S1532:S1535)),"",AVERAGE(Calculations!S1532:S1535))</f>
        <v/>
      </c>
      <c r="F140" s="111" t="str">
        <f>IF(ISERROR(AVERAGE(Calculations!T1532:T1535)),"",AVERAGE(Calculations!T1532:T1535))</f>
        <v/>
      </c>
      <c r="G140" s="111" t="str">
        <f>IF(ISERROR(AVERAGE(Calculations!U1532:U1535)),"",AVERAGE(Calculations!U1532:U1535))</f>
        <v/>
      </c>
      <c r="H140" s="111" t="str">
        <f>IF(ISERROR(AVERAGE(Calculations!V1532:V1535)),"",AVERAGE(Calculations!V1532:V1535))</f>
        <v/>
      </c>
      <c r="I140" s="111" t="str">
        <f>IF(ISERROR(AVERAGE(Calculations!W1532:W1535)),"",AVERAGE(Calculations!W1532:W1535))</f>
        <v/>
      </c>
      <c r="J140" s="111" t="str">
        <f>IF(ISERROR(AVERAGE(Calculations!X1532:X1535)),"",AVERAGE(Calculations!X1532:X1535))</f>
        <v/>
      </c>
      <c r="K140" s="111" t="str">
        <f>IF(ISERROR(AVERAGE(Calculations!Y1532:Y1535)),"",AVERAGE(Calculations!Y1532:Y1535))</f>
        <v/>
      </c>
      <c r="L140" s="118" t="e">
        <f>AVERAGE(B140:K140)</f>
        <v>#DIV/0!</v>
      </c>
      <c r="M140" s="118" t="e">
        <f>STDEV(B140:K140)</f>
        <v>#DIV/0!</v>
      </c>
    </row>
    <row r="141" customHeight="1" spans="1:13">
      <c r="A141" s="77" t="s">
        <v>5553</v>
      </c>
      <c r="B141" s="111" t="str">
        <f>IF(ISERROR(STDEV(Calculations!P1532:P1535)),"",STDEV(Calculations!P1532:P1535))</f>
        <v/>
      </c>
      <c r="C141" s="111" t="str">
        <f>IF(ISERROR(STDEV(Calculations!Q1532:Q1535)),"",STDEV(Calculations!Q1532:Q1535))</f>
        <v/>
      </c>
      <c r="D141" s="111" t="str">
        <f>IF(ISERROR(STDEV(Calculations!R1532:R1535)),"",STDEV(Calculations!R1532:R1535))</f>
        <v/>
      </c>
      <c r="E141" s="111" t="str">
        <f>IF(ISERROR(STDEV(Calculations!S1532:S1535)),"",STDEV(Calculations!S1532:S1535))</f>
        <v/>
      </c>
      <c r="F141" s="111" t="str">
        <f>IF(ISERROR(STDEV(Calculations!T1532:T1535)),"",STDEV(Calculations!T1532:T1535))</f>
        <v/>
      </c>
      <c r="G141" s="111" t="str">
        <f>IF(ISERROR(STDEV(Calculations!U1532:U1535)),"",STDEV(Calculations!U1532:U1535))</f>
        <v/>
      </c>
      <c r="H141" s="111" t="str">
        <f>IF(ISERROR(STDEV(Calculations!V1532:V1535)),"",STDEV(Calculations!V1532:V1535))</f>
        <v/>
      </c>
      <c r="I141" s="111" t="str">
        <f>IF(ISERROR(STDEV(Calculations!W1532:W1535)),"",STDEV(Calculations!W1532:W1535))</f>
        <v/>
      </c>
      <c r="J141" s="111" t="str">
        <f>IF(ISERROR(STDEV(Calculations!X1532:X1535)),"",STDEV(Calculations!X1532:X1535))</f>
        <v/>
      </c>
      <c r="K141" s="111" t="str">
        <f>IF(ISERROR(STDEV(Calculations!Y1532:Y1535)),"",STDEV(Calculations!Y1532:Y1535))</f>
        <v/>
      </c>
      <c r="L141" s="118" t="e">
        <f>AVERAGE(B141:K141)</f>
        <v>#DIV/0!</v>
      </c>
      <c r="M141" s="118" t="s">
        <v>5551</v>
      </c>
    </row>
    <row r="142" customHeight="1" spans="1:13">
      <c r="A142" s="110" t="s">
        <v>5554</v>
      </c>
      <c r="B142" s="98"/>
      <c r="C142" s="98"/>
      <c r="D142" s="98"/>
      <c r="E142" s="98"/>
      <c r="F142" s="98"/>
      <c r="G142" s="98"/>
      <c r="H142" s="98"/>
      <c r="I142" s="98"/>
      <c r="J142" s="98"/>
      <c r="K142" s="99"/>
      <c r="L142" s="119"/>
      <c r="M142" s="119"/>
    </row>
    <row r="143" customHeight="1" spans="1:13">
      <c r="A143" s="67" t="str">
        <f>L1</f>
        <v>Test Sample</v>
      </c>
      <c r="B143" s="67"/>
      <c r="C143" s="67"/>
      <c r="D143" s="67"/>
      <c r="E143" s="67"/>
      <c r="F143" s="67"/>
      <c r="G143" s="67"/>
      <c r="H143" s="67"/>
      <c r="I143" s="67"/>
      <c r="J143" s="67"/>
      <c r="K143" s="67"/>
      <c r="L143" s="119"/>
      <c r="M143" s="119"/>
    </row>
    <row r="144" customHeight="1" spans="1:13">
      <c r="A144" s="67" t="s">
        <v>5519</v>
      </c>
      <c r="B144" s="67" t="s">
        <v>5524</v>
      </c>
      <c r="C144" s="67" t="s">
        <v>5525</v>
      </c>
      <c r="D144" s="67" t="s">
        <v>5526</v>
      </c>
      <c r="E144" s="67" t="s">
        <v>5527</v>
      </c>
      <c r="F144" s="67" t="s">
        <v>5528</v>
      </c>
      <c r="G144" s="67" t="s">
        <v>5529</v>
      </c>
      <c r="H144" s="67" t="s">
        <v>5530</v>
      </c>
      <c r="I144" s="67" t="s">
        <v>5531</v>
      </c>
      <c r="J144" s="67" t="s">
        <v>5532</v>
      </c>
      <c r="K144" s="67" t="s">
        <v>5533</v>
      </c>
      <c r="L144" s="119"/>
      <c r="M144" s="119"/>
    </row>
    <row r="145" customHeight="1" spans="1:13">
      <c r="A145" s="67" t="s">
        <v>5555</v>
      </c>
      <c r="B145" s="111" t="str">
        <f>IF(ISERR(B134),"",B134)</f>
        <v/>
      </c>
      <c r="C145" s="111" t="str">
        <f t="shared" ref="C145:K145" si="30">IF(ISERR(C134),"",C134)</f>
        <v/>
      </c>
      <c r="D145" s="111" t="str">
        <f t="shared" si="30"/>
        <v/>
      </c>
      <c r="E145" s="111" t="str">
        <f t="shared" si="30"/>
        <v/>
      </c>
      <c r="F145" s="111" t="str">
        <f t="shared" si="30"/>
        <v/>
      </c>
      <c r="G145" s="111" t="str">
        <f t="shared" si="30"/>
        <v/>
      </c>
      <c r="H145" s="111" t="str">
        <f t="shared" si="30"/>
        <v/>
      </c>
      <c r="I145" s="111" t="str">
        <f t="shared" si="30"/>
        <v/>
      </c>
      <c r="J145" s="111" t="str">
        <f t="shared" si="30"/>
        <v/>
      </c>
      <c r="K145" s="111" t="str">
        <f t="shared" si="30"/>
        <v/>
      </c>
      <c r="L145" s="119"/>
      <c r="M145" s="119"/>
    </row>
    <row r="146" customHeight="1" spans="1:13">
      <c r="A146" s="77" t="s">
        <v>5556</v>
      </c>
      <c r="B146" s="112" t="str">
        <f>IF(B145="","",IF(AND(B145&gt;17,B145&lt;23),"Pass","Inquiry"))</f>
        <v/>
      </c>
      <c r="C146" s="112" t="str">
        <f t="shared" ref="C146:K146" si="31">IF(C145="","",IF(AND(C145&gt;17,C145&lt;23),"Pass","Inquiry"))</f>
        <v/>
      </c>
      <c r="D146" s="112" t="str">
        <f t="shared" si="31"/>
        <v/>
      </c>
      <c r="E146" s="112" t="str">
        <f t="shared" si="31"/>
        <v/>
      </c>
      <c r="F146" s="112" t="str">
        <f t="shared" si="31"/>
        <v/>
      </c>
      <c r="G146" s="112" t="str">
        <f t="shared" si="31"/>
        <v/>
      </c>
      <c r="H146" s="112" t="str">
        <f t="shared" si="31"/>
        <v/>
      </c>
      <c r="I146" s="112" t="str">
        <f t="shared" si="31"/>
        <v/>
      </c>
      <c r="J146" s="112" t="str">
        <f t="shared" si="31"/>
        <v/>
      </c>
      <c r="K146" s="112" t="str">
        <f t="shared" si="31"/>
        <v/>
      </c>
      <c r="L146" s="119"/>
      <c r="M146" s="119"/>
    </row>
    <row r="147" customHeight="1" spans="1:13">
      <c r="A147" s="67" t="str">
        <f>L2</f>
        <v>Control Sample</v>
      </c>
      <c r="B147" s="67"/>
      <c r="C147" s="67"/>
      <c r="D147" s="67"/>
      <c r="E147" s="67"/>
      <c r="F147" s="67"/>
      <c r="G147" s="67"/>
      <c r="H147" s="67"/>
      <c r="I147" s="67"/>
      <c r="J147" s="67"/>
      <c r="K147" s="67"/>
      <c r="L147" s="119"/>
      <c r="M147" s="119"/>
    </row>
    <row r="148" customHeight="1" spans="1:13">
      <c r="A148" s="67" t="s">
        <v>5519</v>
      </c>
      <c r="B148" s="67" t="s">
        <v>5524</v>
      </c>
      <c r="C148" s="67" t="s">
        <v>5525</v>
      </c>
      <c r="D148" s="67" t="s">
        <v>5526</v>
      </c>
      <c r="E148" s="67" t="s">
        <v>5527</v>
      </c>
      <c r="F148" s="67" t="s">
        <v>5528</v>
      </c>
      <c r="G148" s="67" t="s">
        <v>5529</v>
      </c>
      <c r="H148" s="67" t="s">
        <v>5530</v>
      </c>
      <c r="I148" s="67" t="s">
        <v>5531</v>
      </c>
      <c r="J148" s="67" t="s">
        <v>5532</v>
      </c>
      <c r="K148" s="67" t="s">
        <v>5533</v>
      </c>
      <c r="L148" s="119"/>
      <c r="M148" s="119"/>
    </row>
    <row r="149" customHeight="1" spans="1:13">
      <c r="A149" s="67" t="s">
        <v>5555</v>
      </c>
      <c r="B149" s="111" t="str">
        <f>IF(ISERR(B140),"",B140)</f>
        <v/>
      </c>
      <c r="C149" s="111" t="str">
        <f t="shared" ref="C149:K149" si="32">IF(ISERR(C140),"",C140)</f>
        <v/>
      </c>
      <c r="D149" s="111" t="str">
        <f t="shared" si="32"/>
        <v/>
      </c>
      <c r="E149" s="111" t="str">
        <f t="shared" si="32"/>
        <v/>
      </c>
      <c r="F149" s="111" t="str">
        <f t="shared" si="32"/>
        <v/>
      </c>
      <c r="G149" s="111" t="str">
        <f t="shared" si="32"/>
        <v/>
      </c>
      <c r="H149" s="111" t="str">
        <f t="shared" si="32"/>
        <v/>
      </c>
      <c r="I149" s="111" t="str">
        <f t="shared" si="32"/>
        <v/>
      </c>
      <c r="J149" s="111" t="str">
        <f t="shared" si="32"/>
        <v/>
      </c>
      <c r="K149" s="111" t="str">
        <f t="shared" si="32"/>
        <v/>
      </c>
      <c r="L149" s="119"/>
      <c r="M149" s="119"/>
    </row>
    <row r="150" customHeight="1" spans="1:13">
      <c r="A150" s="77" t="s">
        <v>5556</v>
      </c>
      <c r="B150" s="112" t="str">
        <f>IF(B149="","",IF(AND(B149&gt;17,B149&lt;23),"Pass","Inquiry"))</f>
        <v/>
      </c>
      <c r="C150" s="112" t="str">
        <f t="shared" ref="C150:K150" si="33">IF(C149="","",IF(AND(C149&gt;17,C149&lt;23),"Pass","Inquiry"))</f>
        <v/>
      </c>
      <c r="D150" s="112" t="str">
        <f t="shared" si="33"/>
        <v/>
      </c>
      <c r="E150" s="112" t="str">
        <f t="shared" si="33"/>
        <v/>
      </c>
      <c r="F150" s="112" t="str">
        <f t="shared" si="33"/>
        <v/>
      </c>
      <c r="G150" s="112" t="str">
        <f t="shared" si="33"/>
        <v/>
      </c>
      <c r="H150" s="112" t="str">
        <f t="shared" si="33"/>
        <v/>
      </c>
      <c r="I150" s="112" t="str">
        <f t="shared" si="33"/>
        <v/>
      </c>
      <c r="J150" s="112" t="str">
        <f t="shared" si="33"/>
        <v/>
      </c>
      <c r="K150" s="112" t="str">
        <f t="shared" si="33"/>
        <v/>
      </c>
      <c r="L150" s="119"/>
      <c r="M150" s="119"/>
    </row>
    <row r="151" customHeight="1" spans="1:11">
      <c r="A151" s="110" t="s">
        <v>5557</v>
      </c>
      <c r="B151" s="98"/>
      <c r="C151" s="98"/>
      <c r="D151" s="98"/>
      <c r="E151" s="98"/>
      <c r="F151" s="98"/>
      <c r="G151" s="98"/>
      <c r="H151" s="98"/>
      <c r="I151" s="98"/>
      <c r="J151" s="98"/>
      <c r="K151" s="99"/>
    </row>
    <row r="152" customHeight="1" spans="1:13">
      <c r="A152" s="67" t="str">
        <f>L1</f>
        <v>Test Sample</v>
      </c>
      <c r="B152" s="67"/>
      <c r="C152" s="67"/>
      <c r="D152" s="67"/>
      <c r="E152" s="67"/>
      <c r="F152" s="67"/>
      <c r="G152" s="67"/>
      <c r="H152" s="67"/>
      <c r="I152" s="67"/>
      <c r="J152" s="67"/>
      <c r="K152" s="67"/>
      <c r="L152" s="120"/>
      <c r="M152" s="120"/>
    </row>
    <row r="153" customHeight="1" spans="1:13">
      <c r="A153" s="67" t="s">
        <v>5519</v>
      </c>
      <c r="B153" s="67" t="s">
        <v>5524</v>
      </c>
      <c r="C153" s="67" t="s">
        <v>5525</v>
      </c>
      <c r="D153" s="67" t="s">
        <v>5526</v>
      </c>
      <c r="E153" s="67" t="s">
        <v>5527</v>
      </c>
      <c r="F153" s="67" t="s">
        <v>5528</v>
      </c>
      <c r="G153" s="67" t="s">
        <v>5529</v>
      </c>
      <c r="H153" s="67" t="s">
        <v>5530</v>
      </c>
      <c r="I153" s="67" t="s">
        <v>5531</v>
      </c>
      <c r="J153" s="67" t="s">
        <v>5532</v>
      </c>
      <c r="K153" s="67" t="s">
        <v>5533</v>
      </c>
      <c r="L153" s="120"/>
      <c r="M153" s="120"/>
    </row>
    <row r="154" customHeight="1" spans="1:13">
      <c r="A154" s="67" t="s">
        <v>5558</v>
      </c>
      <c r="B154" s="111" t="str">
        <f>IF(ISERR(B132),"",B132)</f>
        <v/>
      </c>
      <c r="C154" s="111" t="str">
        <f t="shared" ref="C154:K154" si="34">IF(ISERR(C132),"",C132)</f>
        <v/>
      </c>
      <c r="D154" s="111" t="str">
        <f t="shared" si="34"/>
        <v/>
      </c>
      <c r="E154" s="111" t="str">
        <f t="shared" si="34"/>
        <v/>
      </c>
      <c r="F154" s="111" t="str">
        <f t="shared" si="34"/>
        <v/>
      </c>
      <c r="G154" s="111" t="str">
        <f t="shared" si="34"/>
        <v/>
      </c>
      <c r="H154" s="111" t="str">
        <f t="shared" si="34"/>
        <v/>
      </c>
      <c r="I154" s="111" t="str">
        <f t="shared" si="34"/>
        <v/>
      </c>
      <c r="J154" s="111" t="str">
        <f t="shared" si="34"/>
        <v/>
      </c>
      <c r="K154" s="111" t="str">
        <f t="shared" si="34"/>
        <v/>
      </c>
      <c r="L154" s="121"/>
      <c r="M154" s="122"/>
    </row>
    <row r="155" customHeight="1" spans="1:13">
      <c r="A155" s="77" t="s">
        <v>5559</v>
      </c>
      <c r="B155" s="112" t="str">
        <f>IF(B154="","",IF(AND(B154&gt;18,B154&lt;22),"Pass","Inquiry"))</f>
        <v/>
      </c>
      <c r="C155" s="112" t="str">
        <f t="shared" ref="C155:K155" si="35">IF(C154="","",IF(AND(C154&gt;18,C154&lt;22),"Pass","Inquiry"))</f>
        <v/>
      </c>
      <c r="D155" s="112" t="str">
        <f t="shared" si="35"/>
        <v/>
      </c>
      <c r="E155" s="112" t="str">
        <f t="shared" si="35"/>
        <v/>
      </c>
      <c r="F155" s="112" t="str">
        <f t="shared" si="35"/>
        <v/>
      </c>
      <c r="G155" s="112" t="str">
        <f t="shared" si="35"/>
        <v/>
      </c>
      <c r="H155" s="112" t="str">
        <f t="shared" si="35"/>
        <v/>
      </c>
      <c r="I155" s="112" t="str">
        <f t="shared" si="35"/>
        <v/>
      </c>
      <c r="J155" s="112" t="str">
        <f t="shared" si="35"/>
        <v/>
      </c>
      <c r="K155" s="112" t="str">
        <f t="shared" si="35"/>
        <v/>
      </c>
      <c r="L155" s="123"/>
      <c r="M155" s="123"/>
    </row>
    <row r="156" customHeight="1" spans="1:11">
      <c r="A156" s="67" t="str">
        <f>L2</f>
        <v>Control Sample</v>
      </c>
      <c r="B156" s="67"/>
      <c r="C156" s="67"/>
      <c r="D156" s="67"/>
      <c r="E156" s="67"/>
      <c r="F156" s="67"/>
      <c r="G156" s="67"/>
      <c r="H156" s="67"/>
      <c r="I156" s="67"/>
      <c r="J156" s="67"/>
      <c r="K156" s="67"/>
    </row>
    <row r="157" customHeight="1" spans="1:11">
      <c r="A157" s="67" t="s">
        <v>5519</v>
      </c>
      <c r="B157" s="67" t="s">
        <v>5524</v>
      </c>
      <c r="C157" s="67" t="s">
        <v>5525</v>
      </c>
      <c r="D157" s="67" t="s">
        <v>5526</v>
      </c>
      <c r="E157" s="67" t="s">
        <v>5527</v>
      </c>
      <c r="F157" s="67" t="s">
        <v>5528</v>
      </c>
      <c r="G157" s="67" t="s">
        <v>5529</v>
      </c>
      <c r="H157" s="67" t="s">
        <v>5530</v>
      </c>
      <c r="I157" s="67" t="s">
        <v>5531</v>
      </c>
      <c r="J157" s="67" t="s">
        <v>5532</v>
      </c>
      <c r="K157" s="67" t="s">
        <v>5533</v>
      </c>
    </row>
    <row r="158" customHeight="1" spans="1:11">
      <c r="A158" s="67" t="s">
        <v>5558</v>
      </c>
      <c r="B158" s="111" t="str">
        <f>IF(ISERR(B138),"",B138)</f>
        <v/>
      </c>
      <c r="C158" s="111" t="str">
        <f t="shared" ref="C158:K158" si="36">IF(ISERR(C138),"",C138)</f>
        <v/>
      </c>
      <c r="D158" s="111" t="str">
        <f t="shared" si="36"/>
        <v/>
      </c>
      <c r="E158" s="111" t="str">
        <f t="shared" si="36"/>
        <v/>
      </c>
      <c r="F158" s="111" t="str">
        <f t="shared" si="36"/>
        <v/>
      </c>
      <c r="G158" s="111" t="str">
        <f t="shared" si="36"/>
        <v/>
      </c>
      <c r="H158" s="111" t="str">
        <f t="shared" si="36"/>
        <v/>
      </c>
      <c r="I158" s="111" t="str">
        <f t="shared" si="36"/>
        <v/>
      </c>
      <c r="J158" s="111" t="str">
        <f t="shared" si="36"/>
        <v/>
      </c>
      <c r="K158" s="111" t="str">
        <f t="shared" si="36"/>
        <v/>
      </c>
    </row>
    <row r="159" customHeight="1" spans="1:11">
      <c r="A159" s="77" t="s">
        <v>5559</v>
      </c>
      <c r="B159" s="112" t="str">
        <f>IF(B158="","",IF(AND(B158&gt;18,B158&lt;22),"Pass","Inquiry"))</f>
        <v/>
      </c>
      <c r="C159" s="112" t="str">
        <f t="shared" ref="C159:K159" si="37">IF(C158="","",IF(AND(C158&gt;18,C158&lt;22),"Pass","Inquiry"))</f>
        <v/>
      </c>
      <c r="D159" s="112" t="str">
        <f t="shared" si="37"/>
        <v/>
      </c>
      <c r="E159" s="112" t="str">
        <f t="shared" si="37"/>
        <v/>
      </c>
      <c r="F159" s="112" t="str">
        <f t="shared" si="37"/>
        <v/>
      </c>
      <c r="G159" s="112" t="str">
        <f t="shared" si="37"/>
        <v/>
      </c>
      <c r="H159" s="112" t="str">
        <f t="shared" si="37"/>
        <v/>
      </c>
      <c r="I159" s="112" t="str">
        <f t="shared" si="37"/>
        <v/>
      </c>
      <c r="J159" s="112" t="str">
        <f t="shared" si="37"/>
        <v/>
      </c>
      <c r="K159" s="112" t="str">
        <f t="shared" si="37"/>
        <v/>
      </c>
    </row>
    <row r="160" customHeight="1" spans="1:11">
      <c r="A160" s="110" t="s">
        <v>5560</v>
      </c>
      <c r="B160" s="98"/>
      <c r="C160" s="98"/>
      <c r="D160" s="98"/>
      <c r="E160" s="98"/>
      <c r="F160" s="98"/>
      <c r="G160" s="98"/>
      <c r="H160" s="98"/>
      <c r="I160" s="98"/>
      <c r="J160" s="98"/>
      <c r="K160" s="99"/>
    </row>
    <row r="161" customHeight="1" spans="1:11">
      <c r="A161" s="67" t="str">
        <f>L1</f>
        <v>Test Sample</v>
      </c>
      <c r="B161" s="67"/>
      <c r="C161" s="67"/>
      <c r="D161" s="67"/>
      <c r="E161" s="67"/>
      <c r="F161" s="67"/>
      <c r="G161" s="67"/>
      <c r="H161" s="67"/>
      <c r="I161" s="67"/>
      <c r="J161" s="67"/>
      <c r="K161" s="67"/>
    </row>
    <row r="162" customHeight="1" spans="1:11">
      <c r="A162" s="67" t="s">
        <v>5519</v>
      </c>
      <c r="B162" s="67" t="s">
        <v>5524</v>
      </c>
      <c r="C162" s="67" t="s">
        <v>5525</v>
      </c>
      <c r="D162" s="67" t="s">
        <v>5526</v>
      </c>
      <c r="E162" s="67" t="s">
        <v>5527</v>
      </c>
      <c r="F162" s="67" t="s">
        <v>5528</v>
      </c>
      <c r="G162" s="67" t="s">
        <v>5529</v>
      </c>
      <c r="H162" s="67" t="s">
        <v>5530</v>
      </c>
      <c r="I162" s="67" t="s">
        <v>5531</v>
      </c>
      <c r="J162" s="67" t="s">
        <v>5532</v>
      </c>
      <c r="K162" s="67" t="s">
        <v>5533</v>
      </c>
    </row>
    <row r="163" customHeight="1" spans="1:11">
      <c r="A163" s="67" t="s">
        <v>5561</v>
      </c>
      <c r="B163" s="111" t="str">
        <f>IF(ISERR(AVERAGE(Calculations!D1516:D1519)),"",AVERAGE(Calculations!D1516:D1519))</f>
        <v/>
      </c>
      <c r="C163" s="111" t="str">
        <f>IF(ISERR(AVERAGE(Calculations!E1516:E1519)),"",AVERAGE(Calculations!E1516:E1519))</f>
        <v/>
      </c>
      <c r="D163" s="111" t="str">
        <f>IF(ISERR(AVERAGE(Calculations!F1516:F1519)),"",AVERAGE(Calculations!F1516:F1519))</f>
        <v/>
      </c>
      <c r="E163" s="111" t="str">
        <f>IF(ISERR(AVERAGE(Calculations!G1516:G1519)),"",AVERAGE(Calculations!G1516:G1519))</f>
        <v/>
      </c>
      <c r="F163" s="111" t="str">
        <f>IF(ISERR(AVERAGE(Calculations!H1516:H1519)),"",AVERAGE(Calculations!H1516:H1519))</f>
        <v/>
      </c>
      <c r="G163" s="111" t="str">
        <f>IF(ISERR(AVERAGE(Calculations!I1516:I1519)),"",AVERAGE(Calculations!I1516:I1519))</f>
        <v/>
      </c>
      <c r="H163" s="111" t="str">
        <f>IF(ISERR(AVERAGE(Calculations!J1516:J1519)),"",AVERAGE(Calculations!J1516:J1519))</f>
        <v/>
      </c>
      <c r="I163" s="111" t="str">
        <f>IF(ISERR(AVERAGE(Calculations!K1516:K1519)),"",AVERAGE(Calculations!K1516:K1519))</f>
        <v/>
      </c>
      <c r="J163" s="111" t="str">
        <f>IF(ISERR(AVERAGE(Calculations!L1516:L1519)),"",AVERAGE(Calculations!L1516:L1519))</f>
        <v/>
      </c>
      <c r="K163" s="111" t="str">
        <f>IF(ISERR(AVERAGE(Calculations!M1516:M1519)),"",AVERAGE(Calculations!M1516:M1519))</f>
        <v/>
      </c>
    </row>
    <row r="164" customHeight="1" spans="1:11">
      <c r="A164" s="77" t="s">
        <v>5562</v>
      </c>
      <c r="B164" s="112" t="str">
        <f>IF(B163="","",IF(B163&gt;=35,"Pass","Inquiry"))</f>
        <v/>
      </c>
      <c r="C164" s="112" t="str">
        <f t="shared" ref="C164:K164" si="38">IF(C163="","",IF(C163&gt;=35,"Pass","Inquiry"))</f>
        <v/>
      </c>
      <c r="D164" s="112" t="str">
        <f t="shared" si="38"/>
        <v/>
      </c>
      <c r="E164" s="112" t="str">
        <f t="shared" si="38"/>
        <v/>
      </c>
      <c r="F164" s="112" t="str">
        <f t="shared" si="38"/>
        <v/>
      </c>
      <c r="G164" s="112" t="str">
        <f t="shared" si="38"/>
        <v/>
      </c>
      <c r="H164" s="112" t="str">
        <f t="shared" si="38"/>
        <v/>
      </c>
      <c r="I164" s="112" t="str">
        <f t="shared" si="38"/>
        <v/>
      </c>
      <c r="J164" s="112" t="str">
        <f t="shared" si="38"/>
        <v/>
      </c>
      <c r="K164" s="112" t="str">
        <f t="shared" si="38"/>
        <v/>
      </c>
    </row>
    <row r="165" customHeight="1" spans="1:11">
      <c r="A165" s="67" t="str">
        <f>L2</f>
        <v>Control Sample</v>
      </c>
      <c r="B165" s="67"/>
      <c r="C165" s="67"/>
      <c r="D165" s="67"/>
      <c r="E165" s="67"/>
      <c r="F165" s="67"/>
      <c r="G165" s="67"/>
      <c r="H165" s="67"/>
      <c r="I165" s="67"/>
      <c r="J165" s="67"/>
      <c r="K165" s="67"/>
    </row>
    <row r="166" customHeight="1" spans="1:11">
      <c r="A166" s="67" t="s">
        <v>5519</v>
      </c>
      <c r="B166" s="67" t="s">
        <v>5524</v>
      </c>
      <c r="C166" s="67" t="s">
        <v>5525</v>
      </c>
      <c r="D166" s="67" t="s">
        <v>5526</v>
      </c>
      <c r="E166" s="67" t="s">
        <v>5527</v>
      </c>
      <c r="F166" s="67" t="s">
        <v>5528</v>
      </c>
      <c r="G166" s="67" t="s">
        <v>5529</v>
      </c>
      <c r="H166" s="67" t="s">
        <v>5530</v>
      </c>
      <c r="I166" s="67" t="s">
        <v>5531</v>
      </c>
      <c r="J166" s="67" t="s">
        <v>5532</v>
      </c>
      <c r="K166" s="67" t="s">
        <v>5533</v>
      </c>
    </row>
    <row r="167" customHeight="1" spans="1:11">
      <c r="A167" s="67" t="s">
        <v>5561</v>
      </c>
      <c r="B167" s="111" t="str">
        <f>IF(ISERR(AVERAGE(Calculations!P1516:P1519)),"",AVERAGE(Calculations!P1516:P1519))</f>
        <v/>
      </c>
      <c r="C167" s="111" t="str">
        <f>IF(ISERR(AVERAGE(Calculations!Q1516:Q1519)),"",AVERAGE(Calculations!Q1516:Q1519))</f>
        <v/>
      </c>
      <c r="D167" s="111" t="str">
        <f>IF(ISERR(AVERAGE(Calculations!R1516:R1519)),"",AVERAGE(Calculations!R1516:R1519))</f>
        <v/>
      </c>
      <c r="E167" s="111" t="str">
        <f>IF(ISERR(AVERAGE(Calculations!S1516:S1519)),"",AVERAGE(Calculations!S1516:S1519))</f>
        <v/>
      </c>
      <c r="F167" s="111" t="str">
        <f>IF(ISERR(AVERAGE(Calculations!T1516:T1519)),"",AVERAGE(Calculations!T1516:T1519))</f>
        <v/>
      </c>
      <c r="G167" s="111" t="str">
        <f>IF(ISERR(AVERAGE(Calculations!U1516:U1519)),"",AVERAGE(Calculations!U1516:U1519))</f>
        <v/>
      </c>
      <c r="H167" s="111" t="str">
        <f>IF(ISERR(AVERAGE(Calculations!V1516:V1519)),"",AVERAGE(Calculations!V1516:V1519))</f>
        <v/>
      </c>
      <c r="I167" s="111" t="str">
        <f>IF(ISERR(AVERAGE(Calculations!W1516:W1519)),"",AVERAGE(Calculations!W1516:W1519))</f>
        <v/>
      </c>
      <c r="J167" s="111" t="str">
        <f>IF(ISERR(AVERAGE(Calculations!X1516:X1519)),"",AVERAGE(Calculations!X1516:X1519))</f>
        <v/>
      </c>
      <c r="K167" s="111" t="str">
        <f>IF(ISERR(AVERAGE(Calculations!Y1516:Y1519)),"",AVERAGE(Calculations!Y1516:Y1519))</f>
        <v/>
      </c>
    </row>
    <row r="168" customHeight="1" spans="1:11">
      <c r="A168" s="77" t="s">
        <v>5562</v>
      </c>
      <c r="B168" s="112" t="str">
        <f>IF(B167="","",IF(B167&gt;=35,"Pass","Inquiry"))</f>
        <v/>
      </c>
      <c r="C168" s="112" t="str">
        <f t="shared" ref="C168:K168" si="39">IF(C167="","",IF(C167&gt;=35,"Pass","Inquiry"))</f>
        <v/>
      </c>
      <c r="D168" s="112" t="str">
        <f t="shared" si="39"/>
        <v/>
      </c>
      <c r="E168" s="112" t="str">
        <f t="shared" si="39"/>
        <v/>
      </c>
      <c r="F168" s="112" t="str">
        <f t="shared" si="39"/>
        <v/>
      </c>
      <c r="G168" s="112" t="str">
        <f t="shared" si="39"/>
        <v/>
      </c>
      <c r="H168" s="112" t="str">
        <f t="shared" si="39"/>
        <v/>
      </c>
      <c r="I168" s="112" t="str">
        <f t="shared" si="39"/>
        <v/>
      </c>
      <c r="J168" s="112" t="str">
        <f t="shared" si="39"/>
        <v/>
      </c>
      <c r="K168" s="112" t="str">
        <f t="shared" si="39"/>
        <v/>
      </c>
    </row>
    <row r="169" customHeight="1" spans="1:13">
      <c r="A169" s="100" t="str">
        <f>'Gene Table'!A1539</f>
        <v>Plate 5</v>
      </c>
      <c r="B169" s="98"/>
      <c r="C169" s="98"/>
      <c r="D169" s="98"/>
      <c r="E169" s="98"/>
      <c r="F169" s="98"/>
      <c r="G169" s="98"/>
      <c r="H169" s="98"/>
      <c r="I169" s="98"/>
      <c r="J169" s="98"/>
      <c r="K169" s="98"/>
      <c r="L169" s="98"/>
      <c r="M169" s="99"/>
    </row>
    <row r="170" customHeight="1" spans="1:13">
      <c r="A170" s="110" t="s">
        <v>5546</v>
      </c>
      <c r="B170" s="98"/>
      <c r="C170" s="98"/>
      <c r="D170" s="98"/>
      <c r="E170" s="98"/>
      <c r="F170" s="98"/>
      <c r="G170" s="98"/>
      <c r="H170" s="98"/>
      <c r="I170" s="98"/>
      <c r="J170" s="98"/>
      <c r="K170" s="98"/>
      <c r="L170" s="98"/>
      <c r="M170" s="99"/>
    </row>
    <row r="171" customHeight="1" spans="1:13">
      <c r="A171" s="67" t="str">
        <f>L1</f>
        <v>Test Sample</v>
      </c>
      <c r="B171" s="67"/>
      <c r="C171" s="67"/>
      <c r="D171" s="67"/>
      <c r="E171" s="67"/>
      <c r="F171" s="67"/>
      <c r="G171" s="67"/>
      <c r="H171" s="67"/>
      <c r="I171" s="67"/>
      <c r="J171" s="67"/>
      <c r="K171" s="67"/>
      <c r="L171" s="67"/>
      <c r="M171" s="67"/>
    </row>
    <row r="172" customHeight="1" spans="1:13">
      <c r="A172" s="67" t="s">
        <v>5519</v>
      </c>
      <c r="B172" s="67" t="s">
        <v>5524</v>
      </c>
      <c r="C172" s="67" t="s">
        <v>5525</v>
      </c>
      <c r="D172" s="67" t="s">
        <v>5526</v>
      </c>
      <c r="E172" s="67" t="s">
        <v>5527</v>
      </c>
      <c r="F172" s="67" t="s">
        <v>5528</v>
      </c>
      <c r="G172" s="67" t="s">
        <v>5529</v>
      </c>
      <c r="H172" s="67" t="s">
        <v>5530</v>
      </c>
      <c r="I172" s="67" t="s">
        <v>5531</v>
      </c>
      <c r="J172" s="67" t="s">
        <v>5532</v>
      </c>
      <c r="K172" s="67" t="s">
        <v>5533</v>
      </c>
      <c r="L172" s="77" t="s">
        <v>5547</v>
      </c>
      <c r="M172" s="117" t="s">
        <v>5548</v>
      </c>
    </row>
    <row r="173" customHeight="1" spans="1:13">
      <c r="A173" s="67" t="s">
        <v>5549</v>
      </c>
      <c r="B173" s="111" t="str">
        <f>IF(ISERROR(AVERAGE(Calculations!D1920:D1923)),"",AVERAGE(Calculations!D1920:D1923))</f>
        <v/>
      </c>
      <c r="C173" s="111" t="str">
        <f>IF(ISERROR(AVERAGE(Calculations!E1920:E1923)),"",AVERAGE(Calculations!E1920:E1923))</f>
        <v/>
      </c>
      <c r="D173" s="111" t="str">
        <f>IF(ISERROR(AVERAGE(Calculations!F1920:F1923)),"",AVERAGE(Calculations!F1920:F1923))</f>
        <v/>
      </c>
      <c r="E173" s="111" t="str">
        <f>IF(ISERROR(AVERAGE(Calculations!G1920:G1923)),"",AVERAGE(Calculations!G1920:G1923))</f>
        <v/>
      </c>
      <c r="F173" s="111" t="str">
        <f>IF(ISERROR(AVERAGE(Calculations!H1920:H1923)),"",AVERAGE(Calculations!H1920:H1923))</f>
        <v/>
      </c>
      <c r="G173" s="111" t="str">
        <f>IF(ISERROR(AVERAGE(Calculations!I1920:I1923)),"",AVERAGE(Calculations!I1920:I1923))</f>
        <v/>
      </c>
      <c r="H173" s="111" t="str">
        <f>IF(ISERROR(AVERAGE(Calculations!J1920:J1923)),"",AVERAGE(Calculations!J1920:J1923))</f>
        <v/>
      </c>
      <c r="I173" s="111" t="str">
        <f>IF(ISERROR(AVERAGE(Calculations!K1920:K1923)),"",AVERAGE(Calculations!K1920:K1923))</f>
        <v/>
      </c>
      <c r="J173" s="111" t="str">
        <f>IF(ISERROR(AVERAGE(Calculations!L1920:L1923)),"",AVERAGE(Calculations!L1920:L1923))</f>
        <v/>
      </c>
      <c r="K173" s="111" t="str">
        <f>IF(ISERROR(AVERAGE(Calculations!M1920:M1923)),"",AVERAGE(Calculations!M1920:M1923))</f>
        <v/>
      </c>
      <c r="L173" s="118" t="e">
        <f>AVERAGE(B173:K173)</f>
        <v>#DIV/0!</v>
      </c>
      <c r="M173" s="118" t="e">
        <f>STDEV(B173:K173)</f>
        <v>#DIV/0!</v>
      </c>
    </row>
    <row r="174" customHeight="1" spans="1:13">
      <c r="A174" s="77" t="s">
        <v>5550</v>
      </c>
      <c r="B174" s="111" t="str">
        <f>IF(ISERROR(STDEV(Calculations!D1920:D1923)),"",STDEV(Calculations!D1920:D1923))</f>
        <v/>
      </c>
      <c r="C174" s="111" t="str">
        <f>IF(ISERROR(STDEV(Calculations!E1920:E1923)),"",STDEV(Calculations!E1920:E1923))</f>
        <v/>
      </c>
      <c r="D174" s="111" t="str">
        <f>IF(ISERROR(STDEV(Calculations!F1920:F1923)),"",STDEV(Calculations!F1920:F1923))</f>
        <v/>
      </c>
      <c r="E174" s="111" t="str">
        <f>IF(ISERROR(STDEV(Calculations!G1920:G1923)),"",STDEV(Calculations!G1920:G1923))</f>
        <v/>
      </c>
      <c r="F174" s="111" t="str">
        <f>IF(ISERROR(STDEV(Calculations!H1920:H1923)),"",STDEV(Calculations!H1920:H1923))</f>
        <v/>
      </c>
      <c r="G174" s="111" t="str">
        <f>IF(ISERROR(STDEV(Calculations!I1920:I1923)),"",STDEV(Calculations!I1920:I1923))</f>
        <v/>
      </c>
      <c r="H174" s="111" t="str">
        <f>IF(ISERROR(STDEV(Calculations!J1920:J1923)),"",STDEV(Calculations!J1920:J1923))</f>
        <v/>
      </c>
      <c r="I174" s="111" t="str">
        <f>IF(ISERROR(STDEV(Calculations!K1920:K1923)),"",STDEV(Calculations!K1920:K1923))</f>
        <v/>
      </c>
      <c r="J174" s="111" t="str">
        <f>IF(ISERROR(STDEV(Calculations!L1920:L1923)),"",STDEV(Calculations!L1920:L1923))</f>
        <v/>
      </c>
      <c r="K174" s="111" t="str">
        <f>IF(ISERROR(STDEV(Calculations!M1920:M1923)),"",STDEV(Calculations!M1920:M1923))</f>
        <v/>
      </c>
      <c r="L174" s="118" t="e">
        <f>AVERAGE(B174:K174)</f>
        <v>#DIV/0!</v>
      </c>
      <c r="M174" s="118" t="s">
        <v>5551</v>
      </c>
    </row>
    <row r="175" customHeight="1" spans="1:13">
      <c r="A175" s="67" t="s">
        <v>5552</v>
      </c>
      <c r="B175" s="111" t="str">
        <f>IF(ISERROR(AVERAGE(Calculations!D1916:D1919)),"",AVERAGE(Calculations!D1916:D1919))</f>
        <v/>
      </c>
      <c r="C175" s="111" t="str">
        <f>IF(ISERROR(AVERAGE(Calculations!E1916:E1919)),"",AVERAGE(Calculations!E1916:E1919))</f>
        <v/>
      </c>
      <c r="D175" s="111" t="str">
        <f>IF(ISERROR(AVERAGE(Calculations!F1916:F1919)),"",AVERAGE(Calculations!F1916:F1919))</f>
        <v/>
      </c>
      <c r="E175" s="111" t="str">
        <f>IF(ISERROR(AVERAGE(Calculations!G1916:G1919)),"",AVERAGE(Calculations!G1916:G1919))</f>
        <v/>
      </c>
      <c r="F175" s="111" t="str">
        <f>IF(ISERROR(AVERAGE(Calculations!H1916:H1919)),"",AVERAGE(Calculations!H1916:H1919))</f>
        <v/>
      </c>
      <c r="G175" s="111" t="str">
        <f>IF(ISERROR(AVERAGE(Calculations!I1916:I1919)),"",AVERAGE(Calculations!I1916:I1919))</f>
        <v/>
      </c>
      <c r="H175" s="111" t="str">
        <f>IF(ISERROR(AVERAGE(Calculations!J1916:J1919)),"",AVERAGE(Calculations!J1916:J1919))</f>
        <v/>
      </c>
      <c r="I175" s="111" t="str">
        <f>IF(ISERROR(AVERAGE(Calculations!K1916:K1919)),"",AVERAGE(Calculations!K1916:K1919))</f>
        <v/>
      </c>
      <c r="J175" s="111" t="str">
        <f>IF(ISERROR(AVERAGE(Calculations!L1916:L1919)),"",AVERAGE(Calculations!L1916:L1919))</f>
        <v/>
      </c>
      <c r="K175" s="111" t="str">
        <f>IF(ISERROR(AVERAGE(Calculations!M1916:M1919)),"",AVERAGE(Calculations!M1916:M1919))</f>
        <v/>
      </c>
      <c r="L175" s="118" t="e">
        <f>AVERAGE(B175:K175)</f>
        <v>#DIV/0!</v>
      </c>
      <c r="M175" s="118" t="e">
        <f>STDEV(B175:K175)</f>
        <v>#DIV/0!</v>
      </c>
    </row>
    <row r="176" customHeight="1" spans="1:13">
      <c r="A176" s="77" t="s">
        <v>5553</v>
      </c>
      <c r="B176" s="111" t="str">
        <f>IF(ISERROR(STDEV(Calculations!D1916:D1919)),"",STDEV(Calculations!D1916:D1919))</f>
        <v/>
      </c>
      <c r="C176" s="111" t="str">
        <f>IF(ISERROR(STDEV(Calculations!E1916:E1919)),"",STDEV(Calculations!E1916:E1919))</f>
        <v/>
      </c>
      <c r="D176" s="111" t="str">
        <f>IF(ISERROR(STDEV(Calculations!F1916:F1919)),"",STDEV(Calculations!F1916:F1919))</f>
        <v/>
      </c>
      <c r="E176" s="111" t="str">
        <f>IF(ISERROR(STDEV(Calculations!G1916:G1919)),"",STDEV(Calculations!G1916:G1919))</f>
        <v/>
      </c>
      <c r="F176" s="111" t="str">
        <f>IF(ISERROR(STDEV(Calculations!H1916:H1919)),"",STDEV(Calculations!H1916:H1919))</f>
        <v/>
      </c>
      <c r="G176" s="111" t="str">
        <f>IF(ISERROR(STDEV(Calculations!I1916:I1919)),"",STDEV(Calculations!I1916:I1919))</f>
        <v/>
      </c>
      <c r="H176" s="111" t="str">
        <f>IF(ISERROR(STDEV(Calculations!J1916:J1919)),"",STDEV(Calculations!J1916:J1919))</f>
        <v/>
      </c>
      <c r="I176" s="111" t="str">
        <f>IF(ISERROR(STDEV(Calculations!K1916:K1919)),"",STDEV(Calculations!K1916:K1919))</f>
        <v/>
      </c>
      <c r="J176" s="111" t="str">
        <f>IF(ISERROR(STDEV(Calculations!L1916:L1919)),"",STDEV(Calculations!L1916:L1919))</f>
        <v/>
      </c>
      <c r="K176" s="111" t="str">
        <f>IF(ISERROR(STDEV(Calculations!M1916:M1919)),"",STDEV(Calculations!M1916:M1919))</f>
        <v/>
      </c>
      <c r="L176" s="118" t="e">
        <f>AVERAGE(B176:K176)</f>
        <v>#DIV/0!</v>
      </c>
      <c r="M176" s="118" t="s">
        <v>5551</v>
      </c>
    </row>
    <row r="177" customHeight="1" spans="1:13">
      <c r="A177" s="62" t="str">
        <f>L2</f>
        <v>Control Sample</v>
      </c>
      <c r="B177" s="63"/>
      <c r="C177" s="63"/>
      <c r="D177" s="63"/>
      <c r="E177" s="63"/>
      <c r="F177" s="63"/>
      <c r="G177" s="63"/>
      <c r="H177" s="63"/>
      <c r="I177" s="63"/>
      <c r="J177" s="63"/>
      <c r="K177" s="63"/>
      <c r="L177" s="63"/>
      <c r="M177" s="64"/>
    </row>
    <row r="178" customHeight="1" spans="1:13">
      <c r="A178" s="67" t="s">
        <v>5519</v>
      </c>
      <c r="B178" s="67" t="s">
        <v>5524</v>
      </c>
      <c r="C178" s="67" t="s">
        <v>5525</v>
      </c>
      <c r="D178" s="67" t="s">
        <v>5526</v>
      </c>
      <c r="E178" s="67" t="s">
        <v>5527</v>
      </c>
      <c r="F178" s="67" t="s">
        <v>5528</v>
      </c>
      <c r="G178" s="67" t="s">
        <v>5529</v>
      </c>
      <c r="H178" s="67" t="s">
        <v>5530</v>
      </c>
      <c r="I178" s="67" t="s">
        <v>5531</v>
      </c>
      <c r="J178" s="67" t="s">
        <v>5532</v>
      </c>
      <c r="K178" s="67" t="s">
        <v>5533</v>
      </c>
      <c r="L178" s="77" t="s">
        <v>5547</v>
      </c>
      <c r="M178" s="117" t="s">
        <v>5548</v>
      </c>
    </row>
    <row r="179" customHeight="1" spans="1:13">
      <c r="A179" s="67" t="s">
        <v>5549</v>
      </c>
      <c r="B179" s="111" t="str">
        <f>IF(ISERROR(AVERAGE(Calculations!P1920:P1923)),"",AVERAGE(Calculations!P1920:P1923))</f>
        <v/>
      </c>
      <c r="C179" s="111" t="str">
        <f>IF(ISERROR(AVERAGE(Calculations!Q1920:Q1923)),"",AVERAGE(Calculations!Q1920:Q1923))</f>
        <v/>
      </c>
      <c r="D179" s="111" t="str">
        <f>IF(ISERROR(AVERAGE(Calculations!R1920:R1923)),"",AVERAGE(Calculations!R1920:R1923))</f>
        <v/>
      </c>
      <c r="E179" s="111" t="str">
        <f>IF(ISERROR(AVERAGE(Calculations!S1920:S1923)),"",AVERAGE(Calculations!S1920:S1923))</f>
        <v/>
      </c>
      <c r="F179" s="111" t="str">
        <f>IF(ISERROR(AVERAGE(Calculations!T1920:T1923)),"",AVERAGE(Calculations!T1920:T1923))</f>
        <v/>
      </c>
      <c r="G179" s="111" t="str">
        <f>IF(ISERROR(AVERAGE(Calculations!U1920:U1923)),"",AVERAGE(Calculations!U1920:U1923))</f>
        <v/>
      </c>
      <c r="H179" s="111" t="str">
        <f>IF(ISERROR(AVERAGE(Calculations!V1920:V1923)),"",AVERAGE(Calculations!V1920:V1923))</f>
        <v/>
      </c>
      <c r="I179" s="111" t="str">
        <f>IF(ISERROR(AVERAGE(Calculations!W1920:W1923)),"",AVERAGE(Calculations!W1920:W1923))</f>
        <v/>
      </c>
      <c r="J179" s="111" t="str">
        <f>IF(ISERROR(AVERAGE(Calculations!X1920:X1923)),"",AVERAGE(Calculations!X1920:X1923))</f>
        <v/>
      </c>
      <c r="K179" s="111" t="str">
        <f>IF(ISERROR(AVERAGE(Calculations!Y1920:Y1923)),"",AVERAGE(Calculations!Y1920:Y1923))</f>
        <v/>
      </c>
      <c r="L179" s="118" t="e">
        <f>AVERAGE(B179:K179)</f>
        <v>#DIV/0!</v>
      </c>
      <c r="M179" s="118" t="e">
        <f>STDEV(B179:K179)</f>
        <v>#DIV/0!</v>
      </c>
    </row>
    <row r="180" customHeight="1" spans="1:13">
      <c r="A180" s="77" t="s">
        <v>5550</v>
      </c>
      <c r="B180" s="111" t="str">
        <f>IF(ISERROR(STDEV(Calculations!P1920:P1923)),"",STDEV(Calculations!P1920:P1923))</f>
        <v/>
      </c>
      <c r="C180" s="111" t="str">
        <f>IF(ISERROR(STDEV(Calculations!Q1920:Q1923)),"",STDEV(Calculations!Q1920:Q1923))</f>
        <v/>
      </c>
      <c r="D180" s="111" t="str">
        <f>IF(ISERROR(STDEV(Calculations!R1920:R1923)),"",STDEV(Calculations!R1920:R1923))</f>
        <v/>
      </c>
      <c r="E180" s="111" t="str">
        <f>IF(ISERROR(STDEV(Calculations!S1920:S1923)),"",STDEV(Calculations!S1920:S1923))</f>
        <v/>
      </c>
      <c r="F180" s="111" t="str">
        <f>IF(ISERROR(STDEV(Calculations!T1920:T1923)),"",STDEV(Calculations!T1920:T1923))</f>
        <v/>
      </c>
      <c r="G180" s="111" t="str">
        <f>IF(ISERROR(STDEV(Calculations!U1920:U1923)),"",STDEV(Calculations!U1920:U1923))</f>
        <v/>
      </c>
      <c r="H180" s="111" t="str">
        <f>IF(ISERROR(STDEV(Calculations!V1920:V1923)),"",STDEV(Calculations!V1920:V1923))</f>
        <v/>
      </c>
      <c r="I180" s="111" t="str">
        <f>IF(ISERROR(STDEV(Calculations!W1920:W1923)),"",STDEV(Calculations!W1920:W1923))</f>
        <v/>
      </c>
      <c r="J180" s="111" t="str">
        <f>IF(ISERROR(STDEV(Calculations!X1920:X1923)),"",STDEV(Calculations!X1920:X1923))</f>
        <v/>
      </c>
      <c r="K180" s="111" t="str">
        <f>IF(ISERROR(STDEV(Calculations!Y1920:Y1923)),"",STDEV(Calculations!Y1920:Y1923))</f>
        <v/>
      </c>
      <c r="L180" s="118" t="e">
        <f>AVERAGE(B180:K180)</f>
        <v>#DIV/0!</v>
      </c>
      <c r="M180" s="118" t="s">
        <v>5551</v>
      </c>
    </row>
    <row r="181" customHeight="1" spans="1:13">
      <c r="A181" s="67" t="s">
        <v>5552</v>
      </c>
      <c r="B181" s="111" t="str">
        <f>IF(ISERROR(AVERAGE(Calculations!P1916:P1919)),"",AVERAGE(Calculations!P1916:P1919))</f>
        <v/>
      </c>
      <c r="C181" s="111" t="str">
        <f>IF(ISERROR(AVERAGE(Calculations!Q1916:Q1919)),"",AVERAGE(Calculations!Q1916:Q1919))</f>
        <v/>
      </c>
      <c r="D181" s="111" t="str">
        <f>IF(ISERROR(AVERAGE(Calculations!R1916:R1919)),"",AVERAGE(Calculations!R1916:R1919))</f>
        <v/>
      </c>
      <c r="E181" s="111" t="str">
        <f>IF(ISERROR(AVERAGE(Calculations!S1916:S1919)),"",AVERAGE(Calculations!S1916:S1919))</f>
        <v/>
      </c>
      <c r="F181" s="111" t="str">
        <f>IF(ISERROR(AVERAGE(Calculations!T1916:T1919)),"",AVERAGE(Calculations!T1916:T1919))</f>
        <v/>
      </c>
      <c r="G181" s="111" t="str">
        <f>IF(ISERROR(AVERAGE(Calculations!U1916:U1919)),"",AVERAGE(Calculations!U1916:U1919))</f>
        <v/>
      </c>
      <c r="H181" s="111" t="str">
        <f>IF(ISERROR(AVERAGE(Calculations!V1916:V1919)),"",AVERAGE(Calculations!V1916:V1919))</f>
        <v/>
      </c>
      <c r="I181" s="111" t="str">
        <f>IF(ISERROR(AVERAGE(Calculations!W1916:W1919)),"",AVERAGE(Calculations!W1916:W1919))</f>
        <v/>
      </c>
      <c r="J181" s="111" t="str">
        <f>IF(ISERROR(AVERAGE(Calculations!X1916:X1919)),"",AVERAGE(Calculations!X1916:X1919))</f>
        <v/>
      </c>
      <c r="K181" s="111" t="str">
        <f>IF(ISERROR(AVERAGE(Calculations!Y1916:Y1919)),"",AVERAGE(Calculations!Y1916:Y1919))</f>
        <v/>
      </c>
      <c r="L181" s="118" t="e">
        <f>AVERAGE(B181:K181)</f>
        <v>#DIV/0!</v>
      </c>
      <c r="M181" s="118" t="e">
        <f>STDEV(B181:K181)</f>
        <v>#DIV/0!</v>
      </c>
    </row>
    <row r="182" customHeight="1" spans="1:13">
      <c r="A182" s="77" t="s">
        <v>5553</v>
      </c>
      <c r="B182" s="111" t="str">
        <f>IF(ISERROR(STDEV(Calculations!P1916:P1919)),"",STDEV(Calculations!P1916:P1919))</f>
        <v/>
      </c>
      <c r="C182" s="111" t="str">
        <f>IF(ISERROR(STDEV(Calculations!Q1916:Q1919)),"",STDEV(Calculations!Q1916:Q1919))</f>
        <v/>
      </c>
      <c r="D182" s="111" t="str">
        <f>IF(ISERROR(STDEV(Calculations!R1916:R1919)),"",STDEV(Calculations!R1916:R1919))</f>
        <v/>
      </c>
      <c r="E182" s="111" t="str">
        <f>IF(ISERROR(STDEV(Calculations!S1916:S1919)),"",STDEV(Calculations!S1916:S1919))</f>
        <v/>
      </c>
      <c r="F182" s="111" t="str">
        <f>IF(ISERROR(STDEV(Calculations!T1916:T1919)),"",STDEV(Calculations!T1916:T1919))</f>
        <v/>
      </c>
      <c r="G182" s="111" t="str">
        <f>IF(ISERROR(STDEV(Calculations!U1916:U1919)),"",STDEV(Calculations!U1916:U1919))</f>
        <v/>
      </c>
      <c r="H182" s="111" t="str">
        <f>IF(ISERROR(STDEV(Calculations!V1916:V1919)),"",STDEV(Calculations!V1916:V1919))</f>
        <v/>
      </c>
      <c r="I182" s="111" t="str">
        <f>IF(ISERROR(STDEV(Calculations!W1916:W1919)),"",STDEV(Calculations!W1916:W1919))</f>
        <v/>
      </c>
      <c r="J182" s="111" t="str">
        <f>IF(ISERROR(STDEV(Calculations!X1916:X1919)),"",STDEV(Calculations!X1916:X1919))</f>
        <v/>
      </c>
      <c r="K182" s="111" t="str">
        <f>IF(ISERROR(STDEV(Calculations!Y1916:Y1919)),"",STDEV(Calculations!Y1916:Y1919))</f>
        <v/>
      </c>
      <c r="L182" s="118" t="e">
        <f>AVERAGE(B182:K182)</f>
        <v>#DIV/0!</v>
      </c>
      <c r="M182" s="118" t="s">
        <v>5551</v>
      </c>
    </row>
    <row r="183" customHeight="1" spans="1:13">
      <c r="A183" s="110" t="s">
        <v>5554</v>
      </c>
      <c r="B183" s="98"/>
      <c r="C183" s="98"/>
      <c r="D183" s="98"/>
      <c r="E183" s="98"/>
      <c r="F183" s="98"/>
      <c r="G183" s="98"/>
      <c r="H183" s="98"/>
      <c r="I183" s="98"/>
      <c r="J183" s="98"/>
      <c r="K183" s="99"/>
      <c r="L183" s="119"/>
      <c r="M183" s="119"/>
    </row>
    <row r="184" customHeight="1" spans="1:13">
      <c r="A184" s="67" t="str">
        <f>L1</f>
        <v>Test Sample</v>
      </c>
      <c r="B184" s="67"/>
      <c r="C184" s="67"/>
      <c r="D184" s="67"/>
      <c r="E184" s="67"/>
      <c r="F184" s="67"/>
      <c r="G184" s="67"/>
      <c r="H184" s="67"/>
      <c r="I184" s="67"/>
      <c r="J184" s="67"/>
      <c r="K184" s="67"/>
      <c r="L184" s="119"/>
      <c r="M184" s="119"/>
    </row>
    <row r="185" customHeight="1" spans="1:13">
      <c r="A185" s="67" t="s">
        <v>5519</v>
      </c>
      <c r="B185" s="67" t="s">
        <v>5524</v>
      </c>
      <c r="C185" s="67" t="s">
        <v>5525</v>
      </c>
      <c r="D185" s="67" t="s">
        <v>5526</v>
      </c>
      <c r="E185" s="67" t="s">
        <v>5527</v>
      </c>
      <c r="F185" s="67" t="s">
        <v>5528</v>
      </c>
      <c r="G185" s="67" t="s">
        <v>5529</v>
      </c>
      <c r="H185" s="67" t="s">
        <v>5530</v>
      </c>
      <c r="I185" s="67" t="s">
        <v>5531</v>
      </c>
      <c r="J185" s="67" t="s">
        <v>5532</v>
      </c>
      <c r="K185" s="67" t="s">
        <v>5533</v>
      </c>
      <c r="L185" s="119"/>
      <c r="M185" s="119"/>
    </row>
    <row r="186" customHeight="1" spans="1:13">
      <c r="A186" s="67" t="s">
        <v>5555</v>
      </c>
      <c r="B186" s="111" t="str">
        <f>IF(ISERR(B175),"",B175)</f>
        <v/>
      </c>
      <c r="C186" s="111" t="str">
        <f t="shared" ref="C186:K186" si="40">IF(ISERR(C175),"",C175)</f>
        <v/>
      </c>
      <c r="D186" s="111" t="str">
        <f t="shared" si="40"/>
        <v/>
      </c>
      <c r="E186" s="111" t="str">
        <f t="shared" si="40"/>
        <v/>
      </c>
      <c r="F186" s="111" t="str">
        <f t="shared" si="40"/>
        <v/>
      </c>
      <c r="G186" s="111" t="str">
        <f t="shared" si="40"/>
        <v/>
      </c>
      <c r="H186" s="111" t="str">
        <f t="shared" si="40"/>
        <v/>
      </c>
      <c r="I186" s="111" t="str">
        <f t="shared" si="40"/>
        <v/>
      </c>
      <c r="J186" s="111" t="str">
        <f t="shared" si="40"/>
        <v/>
      </c>
      <c r="K186" s="111" t="str">
        <f t="shared" si="40"/>
        <v/>
      </c>
      <c r="L186" s="119"/>
      <c r="M186" s="119"/>
    </row>
    <row r="187" customHeight="1" spans="1:13">
      <c r="A187" s="77" t="s">
        <v>5556</v>
      </c>
      <c r="B187" s="112" t="str">
        <f>IF(B186="","",IF(AND(B186&gt;17,B186&lt;23),"Pass","Inquiry"))</f>
        <v/>
      </c>
      <c r="C187" s="112" t="str">
        <f t="shared" ref="C187:K187" si="41">IF(C186="","",IF(AND(C186&gt;17,C186&lt;23),"Pass","Inquiry"))</f>
        <v/>
      </c>
      <c r="D187" s="112" t="str">
        <f t="shared" si="41"/>
        <v/>
      </c>
      <c r="E187" s="112" t="str">
        <f t="shared" si="41"/>
        <v/>
      </c>
      <c r="F187" s="112" t="str">
        <f t="shared" si="41"/>
        <v/>
      </c>
      <c r="G187" s="112" t="str">
        <f t="shared" si="41"/>
        <v/>
      </c>
      <c r="H187" s="112" t="str">
        <f t="shared" si="41"/>
        <v/>
      </c>
      <c r="I187" s="112" t="str">
        <f t="shared" si="41"/>
        <v/>
      </c>
      <c r="J187" s="112" t="str">
        <f t="shared" si="41"/>
        <v/>
      </c>
      <c r="K187" s="112" t="str">
        <f t="shared" si="41"/>
        <v/>
      </c>
      <c r="L187" s="119"/>
      <c r="M187" s="119"/>
    </row>
    <row r="188" customHeight="1" spans="1:13">
      <c r="A188" s="67" t="str">
        <f>L2</f>
        <v>Control Sample</v>
      </c>
      <c r="B188" s="67"/>
      <c r="C188" s="67"/>
      <c r="D188" s="67"/>
      <c r="E188" s="67"/>
      <c r="F188" s="67"/>
      <c r="G188" s="67"/>
      <c r="H188" s="67"/>
      <c r="I188" s="67"/>
      <c r="J188" s="67"/>
      <c r="K188" s="67"/>
      <c r="L188" s="119"/>
      <c r="M188" s="119"/>
    </row>
    <row r="189" customHeight="1" spans="1:13">
      <c r="A189" s="67" t="s">
        <v>5519</v>
      </c>
      <c r="B189" s="67" t="s">
        <v>5524</v>
      </c>
      <c r="C189" s="67" t="s">
        <v>5525</v>
      </c>
      <c r="D189" s="67" t="s">
        <v>5526</v>
      </c>
      <c r="E189" s="67" t="s">
        <v>5527</v>
      </c>
      <c r="F189" s="67" t="s">
        <v>5528</v>
      </c>
      <c r="G189" s="67" t="s">
        <v>5529</v>
      </c>
      <c r="H189" s="67" t="s">
        <v>5530</v>
      </c>
      <c r="I189" s="67" t="s">
        <v>5531</v>
      </c>
      <c r="J189" s="67" t="s">
        <v>5532</v>
      </c>
      <c r="K189" s="67" t="s">
        <v>5533</v>
      </c>
      <c r="L189" s="119"/>
      <c r="M189" s="119"/>
    </row>
    <row r="190" customHeight="1" spans="1:13">
      <c r="A190" s="67" t="s">
        <v>5555</v>
      </c>
      <c r="B190" s="111" t="str">
        <f>IF(ISERR(B181),"",B181)</f>
        <v/>
      </c>
      <c r="C190" s="111" t="str">
        <f t="shared" ref="C190:K190" si="42">IF(ISERR(C181),"",C181)</f>
        <v/>
      </c>
      <c r="D190" s="111" t="str">
        <f t="shared" si="42"/>
        <v/>
      </c>
      <c r="E190" s="111" t="str">
        <f t="shared" si="42"/>
        <v/>
      </c>
      <c r="F190" s="111" t="str">
        <f t="shared" si="42"/>
        <v/>
      </c>
      <c r="G190" s="111" t="str">
        <f t="shared" si="42"/>
        <v/>
      </c>
      <c r="H190" s="111" t="str">
        <f t="shared" si="42"/>
        <v/>
      </c>
      <c r="I190" s="111" t="str">
        <f t="shared" si="42"/>
        <v/>
      </c>
      <c r="J190" s="111" t="str">
        <f t="shared" si="42"/>
        <v/>
      </c>
      <c r="K190" s="111" t="str">
        <f t="shared" si="42"/>
        <v/>
      </c>
      <c r="L190" s="119"/>
      <c r="M190" s="119"/>
    </row>
    <row r="191" customHeight="1" spans="1:13">
      <c r="A191" s="77" t="s">
        <v>5556</v>
      </c>
      <c r="B191" s="112" t="str">
        <f>IF(B190="","",IF(AND(B190&gt;17,B190&lt;23),"Pass","Inquiry"))</f>
        <v/>
      </c>
      <c r="C191" s="112" t="str">
        <f t="shared" ref="C191:K191" si="43">IF(C190="","",IF(AND(C190&gt;17,C190&lt;23),"Pass","Inquiry"))</f>
        <v/>
      </c>
      <c r="D191" s="112" t="str">
        <f t="shared" si="43"/>
        <v/>
      </c>
      <c r="E191" s="112" t="str">
        <f t="shared" si="43"/>
        <v/>
      </c>
      <c r="F191" s="112" t="str">
        <f t="shared" si="43"/>
        <v/>
      </c>
      <c r="G191" s="112" t="str">
        <f t="shared" si="43"/>
        <v/>
      </c>
      <c r="H191" s="112" t="str">
        <f t="shared" si="43"/>
        <v/>
      </c>
      <c r="I191" s="112" t="str">
        <f t="shared" si="43"/>
        <v/>
      </c>
      <c r="J191" s="112" t="str">
        <f t="shared" si="43"/>
        <v/>
      </c>
      <c r="K191" s="112" t="str">
        <f t="shared" si="43"/>
        <v/>
      </c>
      <c r="L191" s="119"/>
      <c r="M191" s="119"/>
    </row>
    <row r="192" customHeight="1" spans="1:11">
      <c r="A192" s="110" t="s">
        <v>5557</v>
      </c>
      <c r="B192" s="98"/>
      <c r="C192" s="98"/>
      <c r="D192" s="98"/>
      <c r="E192" s="98"/>
      <c r="F192" s="98"/>
      <c r="G192" s="98"/>
      <c r="H192" s="98"/>
      <c r="I192" s="98"/>
      <c r="J192" s="98"/>
      <c r="K192" s="99"/>
    </row>
    <row r="193" customHeight="1" spans="1:13">
      <c r="A193" s="67" t="str">
        <f>L1</f>
        <v>Test Sample</v>
      </c>
      <c r="B193" s="67"/>
      <c r="C193" s="67"/>
      <c r="D193" s="67"/>
      <c r="E193" s="67"/>
      <c r="F193" s="67"/>
      <c r="G193" s="67"/>
      <c r="H193" s="67"/>
      <c r="I193" s="67"/>
      <c r="J193" s="67"/>
      <c r="K193" s="67"/>
      <c r="L193" s="120"/>
      <c r="M193" s="120"/>
    </row>
    <row r="194" customHeight="1" spans="1:13">
      <c r="A194" s="67" t="s">
        <v>5519</v>
      </c>
      <c r="B194" s="67" t="s">
        <v>5524</v>
      </c>
      <c r="C194" s="67" t="s">
        <v>5525</v>
      </c>
      <c r="D194" s="67" t="s">
        <v>5526</v>
      </c>
      <c r="E194" s="67" t="s">
        <v>5527</v>
      </c>
      <c r="F194" s="67" t="s">
        <v>5528</v>
      </c>
      <c r="G194" s="67" t="s">
        <v>5529</v>
      </c>
      <c r="H194" s="67" t="s">
        <v>5530</v>
      </c>
      <c r="I194" s="67" t="s">
        <v>5531</v>
      </c>
      <c r="J194" s="67" t="s">
        <v>5532</v>
      </c>
      <c r="K194" s="67" t="s">
        <v>5533</v>
      </c>
      <c r="L194" s="120"/>
      <c r="M194" s="120"/>
    </row>
    <row r="195" customHeight="1" spans="1:13">
      <c r="A195" s="67" t="s">
        <v>5558</v>
      </c>
      <c r="B195" s="111" t="str">
        <f>IF(ISERR(B173),"",B173)</f>
        <v/>
      </c>
      <c r="C195" s="111" t="str">
        <f t="shared" ref="C195:K195" si="44">IF(ISERR(C173),"",C173)</f>
        <v/>
      </c>
      <c r="D195" s="111" t="str">
        <f t="shared" si="44"/>
        <v/>
      </c>
      <c r="E195" s="111" t="str">
        <f t="shared" si="44"/>
        <v/>
      </c>
      <c r="F195" s="111" t="str">
        <f t="shared" si="44"/>
        <v/>
      </c>
      <c r="G195" s="111" t="str">
        <f t="shared" si="44"/>
        <v/>
      </c>
      <c r="H195" s="111" t="str">
        <f t="shared" si="44"/>
        <v/>
      </c>
      <c r="I195" s="111" t="str">
        <f t="shared" si="44"/>
        <v/>
      </c>
      <c r="J195" s="111" t="str">
        <f t="shared" si="44"/>
        <v/>
      </c>
      <c r="K195" s="111" t="str">
        <f t="shared" si="44"/>
        <v/>
      </c>
      <c r="L195" s="121"/>
      <c r="M195" s="122"/>
    </row>
    <row r="196" customHeight="1" spans="1:13">
      <c r="A196" s="77" t="s">
        <v>5559</v>
      </c>
      <c r="B196" s="112" t="str">
        <f>IF(B195="","",IF(AND(B195&gt;18,B195&lt;22),"Pass","Inquiry"))</f>
        <v/>
      </c>
      <c r="C196" s="112" t="str">
        <f t="shared" ref="C196:K196" si="45">IF(C195="","",IF(AND(C195&gt;18,C195&lt;22),"Pass","Inquiry"))</f>
        <v/>
      </c>
      <c r="D196" s="112" t="str">
        <f t="shared" si="45"/>
        <v/>
      </c>
      <c r="E196" s="112" t="str">
        <f t="shared" si="45"/>
        <v/>
      </c>
      <c r="F196" s="112" t="str">
        <f t="shared" si="45"/>
        <v/>
      </c>
      <c r="G196" s="112" t="str">
        <f t="shared" si="45"/>
        <v/>
      </c>
      <c r="H196" s="112" t="str">
        <f t="shared" si="45"/>
        <v/>
      </c>
      <c r="I196" s="112" t="str">
        <f t="shared" si="45"/>
        <v/>
      </c>
      <c r="J196" s="112" t="str">
        <f t="shared" si="45"/>
        <v/>
      </c>
      <c r="K196" s="112" t="str">
        <f t="shared" si="45"/>
        <v/>
      </c>
      <c r="L196" s="123"/>
      <c r="M196" s="123"/>
    </row>
    <row r="197" customHeight="1" spans="1:11">
      <c r="A197" s="67" t="str">
        <f>L2</f>
        <v>Control Sample</v>
      </c>
      <c r="B197" s="67"/>
      <c r="C197" s="67"/>
      <c r="D197" s="67"/>
      <c r="E197" s="67"/>
      <c r="F197" s="67"/>
      <c r="G197" s="67"/>
      <c r="H197" s="67"/>
      <c r="I197" s="67"/>
      <c r="J197" s="67"/>
      <c r="K197" s="67"/>
    </row>
    <row r="198" customHeight="1" spans="1:11">
      <c r="A198" s="67" t="s">
        <v>5519</v>
      </c>
      <c r="B198" s="67" t="s">
        <v>5524</v>
      </c>
      <c r="C198" s="67" t="s">
        <v>5525</v>
      </c>
      <c r="D198" s="67" t="s">
        <v>5526</v>
      </c>
      <c r="E198" s="67" t="s">
        <v>5527</v>
      </c>
      <c r="F198" s="67" t="s">
        <v>5528</v>
      </c>
      <c r="G198" s="67" t="s">
        <v>5529</v>
      </c>
      <c r="H198" s="67" t="s">
        <v>5530</v>
      </c>
      <c r="I198" s="67" t="s">
        <v>5531</v>
      </c>
      <c r="J198" s="67" t="s">
        <v>5532</v>
      </c>
      <c r="K198" s="67" t="s">
        <v>5533</v>
      </c>
    </row>
    <row r="199" customHeight="1" spans="1:11">
      <c r="A199" s="67" t="s">
        <v>5558</v>
      </c>
      <c r="B199" s="111" t="str">
        <f>IF(ISERR(B179),"",B179)</f>
        <v/>
      </c>
      <c r="C199" s="111" t="str">
        <f t="shared" ref="C199:K199" si="46">IF(ISERR(C179),"",C179)</f>
        <v/>
      </c>
      <c r="D199" s="111" t="str">
        <f t="shared" si="46"/>
        <v/>
      </c>
      <c r="E199" s="111" t="str">
        <f t="shared" si="46"/>
        <v/>
      </c>
      <c r="F199" s="111" t="str">
        <f t="shared" si="46"/>
        <v/>
      </c>
      <c r="G199" s="111" t="str">
        <f t="shared" si="46"/>
        <v/>
      </c>
      <c r="H199" s="111" t="str">
        <f t="shared" si="46"/>
        <v/>
      </c>
      <c r="I199" s="111" t="str">
        <f t="shared" si="46"/>
        <v/>
      </c>
      <c r="J199" s="111" t="str">
        <f t="shared" si="46"/>
        <v/>
      </c>
      <c r="K199" s="111" t="str">
        <f t="shared" si="46"/>
        <v/>
      </c>
    </row>
    <row r="200" customHeight="1" spans="1:11">
      <c r="A200" s="77" t="s">
        <v>5559</v>
      </c>
      <c r="B200" s="112" t="str">
        <f>IF(B199="","",IF(AND(B199&gt;18,B199&lt;22),"Pass","Inquiry"))</f>
        <v/>
      </c>
      <c r="C200" s="112" t="str">
        <f t="shared" ref="C200:K200" si="47">IF(C199="","",IF(AND(C199&gt;18,C199&lt;22),"Pass","Inquiry"))</f>
        <v/>
      </c>
      <c r="D200" s="112" t="str">
        <f t="shared" si="47"/>
        <v/>
      </c>
      <c r="E200" s="112" t="str">
        <f t="shared" si="47"/>
        <v/>
      </c>
      <c r="F200" s="112" t="str">
        <f t="shared" si="47"/>
        <v/>
      </c>
      <c r="G200" s="112" t="str">
        <f t="shared" si="47"/>
        <v/>
      </c>
      <c r="H200" s="112" t="str">
        <f t="shared" si="47"/>
        <v/>
      </c>
      <c r="I200" s="112" t="str">
        <f t="shared" si="47"/>
        <v/>
      </c>
      <c r="J200" s="112" t="str">
        <f t="shared" si="47"/>
        <v/>
      </c>
      <c r="K200" s="112" t="str">
        <f t="shared" si="47"/>
        <v/>
      </c>
    </row>
    <row r="201" customHeight="1" spans="1:11">
      <c r="A201" s="110" t="s">
        <v>5560</v>
      </c>
      <c r="B201" s="98"/>
      <c r="C201" s="98"/>
      <c r="D201" s="98"/>
      <c r="E201" s="98"/>
      <c r="F201" s="98"/>
      <c r="G201" s="98"/>
      <c r="H201" s="98"/>
      <c r="I201" s="98"/>
      <c r="J201" s="98"/>
      <c r="K201" s="99"/>
    </row>
    <row r="202" customHeight="1" spans="1:11">
      <c r="A202" s="67" t="str">
        <f>L1</f>
        <v>Test Sample</v>
      </c>
      <c r="B202" s="67"/>
      <c r="C202" s="67"/>
      <c r="D202" s="67"/>
      <c r="E202" s="67"/>
      <c r="F202" s="67"/>
      <c r="G202" s="67"/>
      <c r="H202" s="67"/>
      <c r="I202" s="67"/>
      <c r="J202" s="67"/>
      <c r="K202" s="67"/>
    </row>
    <row r="203" customHeight="1" spans="1:11">
      <c r="A203" s="67" t="s">
        <v>5519</v>
      </c>
      <c r="B203" s="67" t="s">
        <v>5524</v>
      </c>
      <c r="C203" s="67" t="s">
        <v>5525</v>
      </c>
      <c r="D203" s="67" t="s">
        <v>5526</v>
      </c>
      <c r="E203" s="67" t="s">
        <v>5527</v>
      </c>
      <c r="F203" s="67" t="s">
        <v>5528</v>
      </c>
      <c r="G203" s="67" t="s">
        <v>5529</v>
      </c>
      <c r="H203" s="67" t="s">
        <v>5530</v>
      </c>
      <c r="I203" s="67" t="s">
        <v>5531</v>
      </c>
      <c r="J203" s="67" t="s">
        <v>5532</v>
      </c>
      <c r="K203" s="67" t="s">
        <v>5533</v>
      </c>
    </row>
    <row r="204" customHeight="1" spans="1:11">
      <c r="A204" s="67" t="s">
        <v>5561</v>
      </c>
      <c r="B204" s="111" t="str">
        <f>IF(ISERR(AVERAGE(Calculations!D1900:D1903)),"",AVERAGE(Calculations!D1900:D1903))</f>
        <v/>
      </c>
      <c r="C204" s="111" t="str">
        <f>IF(ISERR(AVERAGE(Calculations!E1900:E1903)),"",AVERAGE(Calculations!E1900:E1903))</f>
        <v/>
      </c>
      <c r="D204" s="111" t="str">
        <f>IF(ISERR(AVERAGE(Calculations!F1900:F1903)),"",AVERAGE(Calculations!F1900:F1903))</f>
        <v/>
      </c>
      <c r="E204" s="111" t="str">
        <f>IF(ISERR(AVERAGE(Calculations!G1900:G1903)),"",AVERAGE(Calculations!G1900:G1903))</f>
        <v/>
      </c>
      <c r="F204" s="111" t="str">
        <f>IF(ISERR(AVERAGE(Calculations!H1900:H1903)),"",AVERAGE(Calculations!H1900:H1903))</f>
        <v/>
      </c>
      <c r="G204" s="111" t="str">
        <f>IF(ISERR(AVERAGE(Calculations!I1900:I1903)),"",AVERAGE(Calculations!I1900:I1903))</f>
        <v/>
      </c>
      <c r="H204" s="111" t="str">
        <f>IF(ISERR(AVERAGE(Calculations!J1900:J1903)),"",AVERAGE(Calculations!J1900:J1903))</f>
        <v/>
      </c>
      <c r="I204" s="111" t="str">
        <f>IF(ISERR(AVERAGE(Calculations!K1900:K1903)),"",AVERAGE(Calculations!K1900:K1903))</f>
        <v/>
      </c>
      <c r="J204" s="111" t="str">
        <f>IF(ISERR(AVERAGE(Calculations!L1900:L1903)),"",AVERAGE(Calculations!L1900:L1903))</f>
        <v/>
      </c>
      <c r="K204" s="111" t="str">
        <f>IF(ISERR(AVERAGE(Calculations!M1900:M1903)),"",AVERAGE(Calculations!M1900:M1903))</f>
        <v/>
      </c>
    </row>
    <row r="205" customHeight="1" spans="1:11">
      <c r="A205" s="77" t="s">
        <v>5562</v>
      </c>
      <c r="B205" s="112" t="str">
        <f>IF(B204="","",IF(B204&gt;=35,"Pass","Inquiry"))</f>
        <v/>
      </c>
      <c r="C205" s="112" t="str">
        <f t="shared" ref="C205:K205" si="48">IF(C204="","",IF(C204&gt;=35,"Pass","Inquiry"))</f>
        <v/>
      </c>
      <c r="D205" s="112" t="str">
        <f t="shared" si="48"/>
        <v/>
      </c>
      <c r="E205" s="112" t="str">
        <f t="shared" si="48"/>
        <v/>
      </c>
      <c r="F205" s="112" t="str">
        <f t="shared" si="48"/>
        <v/>
      </c>
      <c r="G205" s="112" t="str">
        <f t="shared" si="48"/>
        <v/>
      </c>
      <c r="H205" s="112" t="str">
        <f t="shared" si="48"/>
        <v/>
      </c>
      <c r="I205" s="112" t="str">
        <f t="shared" si="48"/>
        <v/>
      </c>
      <c r="J205" s="112" t="str">
        <f t="shared" si="48"/>
        <v/>
      </c>
      <c r="K205" s="112" t="str">
        <f t="shared" si="48"/>
        <v/>
      </c>
    </row>
    <row r="206" customHeight="1" spans="1:11">
      <c r="A206" s="67" t="str">
        <f>L2</f>
        <v>Control Sample</v>
      </c>
      <c r="B206" s="67"/>
      <c r="C206" s="67"/>
      <c r="D206" s="67"/>
      <c r="E206" s="67"/>
      <c r="F206" s="67"/>
      <c r="G206" s="67"/>
      <c r="H206" s="67"/>
      <c r="I206" s="67"/>
      <c r="J206" s="67"/>
      <c r="K206" s="67"/>
    </row>
    <row r="207" customHeight="1" spans="1:11">
      <c r="A207" s="67" t="s">
        <v>5519</v>
      </c>
      <c r="B207" s="67" t="s">
        <v>5524</v>
      </c>
      <c r="C207" s="67" t="s">
        <v>5525</v>
      </c>
      <c r="D207" s="67" t="s">
        <v>5526</v>
      </c>
      <c r="E207" s="67" t="s">
        <v>5527</v>
      </c>
      <c r="F207" s="67" t="s">
        <v>5528</v>
      </c>
      <c r="G207" s="67" t="s">
        <v>5529</v>
      </c>
      <c r="H207" s="67" t="s">
        <v>5530</v>
      </c>
      <c r="I207" s="67" t="s">
        <v>5531</v>
      </c>
      <c r="J207" s="67" t="s">
        <v>5532</v>
      </c>
      <c r="K207" s="67" t="s">
        <v>5533</v>
      </c>
    </row>
    <row r="208" customHeight="1" spans="1:11">
      <c r="A208" s="67" t="s">
        <v>5561</v>
      </c>
      <c r="B208" s="111" t="str">
        <f>IF(ISERR(AVERAGE(Calculations!P1900:P1903)),"",AVERAGE(Calculations!P1900:P1903))</f>
        <v/>
      </c>
      <c r="C208" s="111" t="str">
        <f>IF(ISERR(AVERAGE(Calculations!Q1900:Q1903)),"",AVERAGE(Calculations!Q1900:Q1903))</f>
        <v/>
      </c>
      <c r="D208" s="111" t="str">
        <f>IF(ISERR(AVERAGE(Calculations!R1900:R1903)),"",AVERAGE(Calculations!R1900:R1903))</f>
        <v/>
      </c>
      <c r="E208" s="111" t="str">
        <f>IF(ISERR(AVERAGE(Calculations!S1900:S1903)),"",AVERAGE(Calculations!S1900:S1903))</f>
        <v/>
      </c>
      <c r="F208" s="111" t="str">
        <f>IF(ISERR(AVERAGE(Calculations!T1900:T1903)),"",AVERAGE(Calculations!T1900:T1903))</f>
        <v/>
      </c>
      <c r="G208" s="111" t="str">
        <f>IF(ISERR(AVERAGE(Calculations!U1900:U1903)),"",AVERAGE(Calculations!U1900:U1903))</f>
        <v/>
      </c>
      <c r="H208" s="111" t="str">
        <f>IF(ISERR(AVERAGE(Calculations!V1900:V1903)),"",AVERAGE(Calculations!V1900:V1903))</f>
        <v/>
      </c>
      <c r="I208" s="111" t="str">
        <f>IF(ISERR(AVERAGE(Calculations!W1900:W1903)),"",AVERAGE(Calculations!W1900:W1903))</f>
        <v/>
      </c>
      <c r="J208" s="111" t="str">
        <f>IF(ISERR(AVERAGE(Calculations!X1900:X1903)),"",AVERAGE(Calculations!X1900:X1903))</f>
        <v/>
      </c>
      <c r="K208" s="111" t="str">
        <f>IF(ISERR(AVERAGE(Calculations!Y1900:Y1903)),"",AVERAGE(Calculations!Y1900:Y1903))</f>
        <v/>
      </c>
    </row>
    <row r="209" customHeight="1" spans="1:11">
      <c r="A209" s="77" t="s">
        <v>5562</v>
      </c>
      <c r="B209" s="112" t="str">
        <f>IF(B208="","",IF(B208&gt;=35,"Pass","Inquiry"))</f>
        <v/>
      </c>
      <c r="C209" s="112" t="str">
        <f t="shared" ref="C209:K209" si="49">IF(C208="","",IF(C208&gt;=35,"Pass","Inquiry"))</f>
        <v/>
      </c>
      <c r="D209" s="112" t="str">
        <f t="shared" si="49"/>
        <v/>
      </c>
      <c r="E209" s="112" t="str">
        <f t="shared" si="49"/>
        <v/>
      </c>
      <c r="F209" s="112" t="str">
        <f t="shared" si="49"/>
        <v/>
      </c>
      <c r="G209" s="112" t="str">
        <f t="shared" si="49"/>
        <v/>
      </c>
      <c r="H209" s="112" t="str">
        <f t="shared" si="49"/>
        <v/>
      </c>
      <c r="I209" s="112" t="str">
        <f t="shared" si="49"/>
        <v/>
      </c>
      <c r="J209" s="112" t="str">
        <f t="shared" si="49"/>
        <v/>
      </c>
      <c r="K209" s="112" t="str">
        <f t="shared" si="49"/>
        <v/>
      </c>
    </row>
  </sheetData>
  <mergeCells count="75">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 ref="A87:M87"/>
    <mergeCell ref="A88:M88"/>
    <mergeCell ref="A89:M89"/>
    <mergeCell ref="A95:M95"/>
    <mergeCell ref="A101:K101"/>
    <mergeCell ref="A102:K102"/>
    <mergeCell ref="A106:K106"/>
    <mergeCell ref="A110:K110"/>
    <mergeCell ref="A111:K111"/>
    <mergeCell ref="A115:K115"/>
    <mergeCell ref="A119:K119"/>
    <mergeCell ref="A120:K120"/>
    <mergeCell ref="A124:K124"/>
    <mergeCell ref="A128:M128"/>
    <mergeCell ref="A129:M129"/>
    <mergeCell ref="A130:M130"/>
    <mergeCell ref="A136:M136"/>
    <mergeCell ref="A142:K142"/>
    <mergeCell ref="A143:K143"/>
    <mergeCell ref="A147:K147"/>
    <mergeCell ref="A151:K151"/>
    <mergeCell ref="A152:K152"/>
    <mergeCell ref="A156:K156"/>
    <mergeCell ref="A160:K160"/>
    <mergeCell ref="A161:K161"/>
    <mergeCell ref="A165:K165"/>
    <mergeCell ref="A169:M169"/>
    <mergeCell ref="A170:M170"/>
    <mergeCell ref="A171:M171"/>
    <mergeCell ref="A177:M177"/>
    <mergeCell ref="A183:K183"/>
    <mergeCell ref="A184:K184"/>
    <mergeCell ref="A188:K188"/>
    <mergeCell ref="A192:K192"/>
    <mergeCell ref="A193:K193"/>
    <mergeCell ref="A197:K197"/>
    <mergeCell ref="A201:K201"/>
    <mergeCell ref="A202:K202"/>
    <mergeCell ref="A206:K206"/>
  </mergeCells>
  <conditionalFormatting sqref="B123:K123">
    <cfRule type="cellIs" dxfId="0" priority="12" stopIfTrue="1" operator="equal">
      <formula>"?"</formula>
    </cfRule>
  </conditionalFormatting>
  <conditionalFormatting sqref="B127:K127">
    <cfRule type="cellIs" dxfId="0" priority="11" stopIfTrue="1" operator="equal">
      <formula>"?"</formula>
    </cfRule>
  </conditionalFormatting>
  <conditionalFormatting sqref="B164:K164">
    <cfRule type="cellIs" dxfId="0" priority="10" stopIfTrue="1" operator="equal">
      <formula>"?"</formula>
    </cfRule>
    <cfRule type="cellIs" dxfId="0" priority="9" stopIfTrue="1" operator="equal">
      <formula>"?"</formula>
    </cfRule>
  </conditionalFormatting>
  <conditionalFormatting sqref="B168:K168">
    <cfRule type="cellIs" dxfId="0" priority="7" stopIfTrue="1" operator="equal">
      <formula>"?"</formula>
    </cfRule>
    <cfRule type="cellIs" dxfId="0" priority="8" stopIfTrue="1" operator="equal">
      <formula>"?"</formula>
    </cfRule>
  </conditionalFormatting>
  <conditionalFormatting sqref="B205:K205">
    <cfRule type="cellIs" dxfId="0" priority="5" stopIfTrue="1" operator="equal">
      <formula>"?"</formula>
    </cfRule>
    <cfRule type="cellIs" dxfId="0" priority="4" stopIfTrue="1" operator="equal">
      <formula>"?"</formula>
    </cfRule>
    <cfRule type="cellIs" dxfId="0" priority="6" stopIfTrue="1" operator="equal">
      <formula>"?"</formula>
    </cfRule>
  </conditionalFormatting>
  <conditionalFormatting sqref="B209:K209">
    <cfRule type="cellIs" dxfId="0" priority="3" stopIfTrue="1" operator="equal">
      <formula>"?"</formula>
    </cfRule>
    <cfRule type="cellIs" dxfId="0" priority="2" stopIfTrue="1" operator="equal">
      <formula>"?"</formula>
    </cfRule>
    <cfRule type="cellIs" dxfId="0" priority="1" stopIfTrue="1" operator="equal">
      <formula>"?"</formula>
    </cfRule>
  </conditionalFormatting>
  <conditionalFormatting sqref="L114:M114 L73:M73 L32:M32 B51:K51 B57:K57 B10:K10 B92:K92 B98:K98">
    <cfRule type="cellIs" dxfId="0" priority="25" stopIfTrue="1" operator="equal">
      <formula>"Please check"</formula>
    </cfRule>
  </conditionalFormatting>
  <conditionalFormatting sqref="B78:K86 B38:K45">
    <cfRule type="cellIs" dxfId="0" priority="26" stopIfTrue="1" operator="equal">
      <formula>"?"</formula>
    </cfRule>
  </conditionalFormatting>
  <conditionalFormatting sqref="B119:K127">
    <cfRule type="cellIs" dxfId="0" priority="24" stopIfTrue="1" operator="equal">
      <formula>"?"</formula>
    </cfRule>
  </conditionalFormatting>
  <conditionalFormatting sqref="L155:M155 B133:K133 B139:K139">
    <cfRule type="cellIs" dxfId="0" priority="23" stopIfTrue="1" operator="equal">
      <formula>"Please check"</formula>
    </cfRule>
  </conditionalFormatting>
  <conditionalFormatting sqref="B160:K168">
    <cfRule type="cellIs" dxfId="0" priority="21" stopIfTrue="1" operator="equal">
      <formula>"?"</formula>
    </cfRule>
  </conditionalFormatting>
  <conditionalFormatting sqref="L196:M196 B174:K174 B180:K180">
    <cfRule type="cellIs" dxfId="0" priority="20" stopIfTrue="1" operator="equal">
      <formula>"Please check"</formula>
    </cfRule>
  </conditionalFormatting>
  <conditionalFormatting sqref="B201:K209">
    <cfRule type="cellIs" dxfId="0" priority="18"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211</xdr:row>
                <xdr:rowOff>161925</xdr:rowOff>
              </from>
              <to>
                <xdr:col>10</xdr:col>
                <xdr:colOff>476250</xdr:colOff>
                <xdr:row>219</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22"/>
  <sheetViews>
    <sheetView tabSelected="1" workbookViewId="0">
      <pane ySplit="2" topLeftCell="A1912" activePane="bottomLeft" state="frozen"/>
      <selection/>
      <selection pane="bottomLeft" activeCell="J1922" sqref="J1922"/>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7" t="s">
        <v>3</v>
      </c>
      <c r="B1" s="66" t="s">
        <v>5518</v>
      </c>
      <c r="C1" s="66" t="s">
        <v>5519</v>
      </c>
      <c r="D1" s="84" t="s">
        <v>5563</v>
      </c>
      <c r="E1" s="85"/>
      <c r="F1" s="84" t="s">
        <v>5564</v>
      </c>
      <c r="G1" s="85"/>
      <c r="H1" s="77" t="s">
        <v>5565</v>
      </c>
      <c r="I1" s="77" t="s">
        <v>5566</v>
      </c>
      <c r="J1" s="77" t="s">
        <v>5567</v>
      </c>
      <c r="K1" s="90" t="s">
        <v>5568</v>
      </c>
    </row>
    <row r="2" ht="29.25" customHeight="1" spans="1:11">
      <c r="A2" s="67"/>
      <c r="B2" s="76"/>
      <c r="C2" s="76"/>
      <c r="D2" s="77" t="str">
        <f>F2</f>
        <v>Test Sample</v>
      </c>
      <c r="E2" s="77" t="str">
        <f>G2</f>
        <v>Control Sample</v>
      </c>
      <c r="F2" s="86" t="s">
        <v>5569</v>
      </c>
      <c r="G2" s="86" t="s">
        <v>5570</v>
      </c>
      <c r="H2" s="77" t="str">
        <f>D2&amp;" /"&amp;E2</f>
        <v>Test Sample /Control Sample</v>
      </c>
      <c r="I2" s="77" t="s">
        <v>5571</v>
      </c>
      <c r="J2" s="77" t="str">
        <f>D2&amp;" /"&amp;E2</f>
        <v>Test Sample /Control Sample</v>
      </c>
      <c r="K2" s="91"/>
    </row>
    <row r="3" customHeight="1" spans="1:11">
      <c r="A3" s="78" t="s">
        <v>8</v>
      </c>
      <c r="B3" s="87" t="str">
        <f>IF('Gene Table'!E3="","",'Gene Table'!E3)</f>
        <v>hsa-miR-1</v>
      </c>
      <c r="C3" s="87" t="str">
        <f>'Gene Table'!B3</f>
        <v>A01</v>
      </c>
      <c r="D3" s="88" t="e">
        <f>Calculations!BN4</f>
        <v>#DIV/0!</v>
      </c>
      <c r="E3" s="88" t="e">
        <f>Calculations!BO4</f>
        <v>#DIV/0!</v>
      </c>
      <c r="F3" s="89" t="e">
        <f>2^-D3</f>
        <v>#DIV/0!</v>
      </c>
      <c r="G3" s="89" t="e">
        <f>2^-E3</f>
        <v>#DIV/0!</v>
      </c>
      <c r="H3" s="88" t="e">
        <f>F3/G3</f>
        <v>#DIV/0!</v>
      </c>
      <c r="I3" s="92" t="str">
        <f>IF(OR(COUNT(Calculations!BP4:BY4)&lt;3,COUNT(Calculations!BZ4:CI4)&lt;3),"N/A",IF(ISERROR(TTEST(Calculations!BP4:BY4,Calculations!BZ4:CI4,2,2)),"N/A",TTEST(Calculations!BP4:BY4,Calculations!BZ4:CI4,2,2)))</f>
        <v>N/A</v>
      </c>
      <c r="J3" s="88" t="e">
        <f t="shared" ref="J3:J66" si="0">IF(H3&gt;1,H3,-1/H3)</f>
        <v>#DIV/0!</v>
      </c>
      <c r="K3" s="93"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80"/>
      <c r="B4" s="87" t="str">
        <f>IF('Gene Table'!E4="","",'Gene Table'!E4)</f>
        <v>hsa-miR-802</v>
      </c>
      <c r="C4" s="87" t="str">
        <f>'Gene Table'!B4</f>
        <v>A02</v>
      </c>
      <c r="D4" s="88" t="e">
        <f>Calculations!BN5</f>
        <v>#DIV/0!</v>
      </c>
      <c r="E4" s="88" t="e">
        <f>Calculations!BO5</f>
        <v>#DIV/0!</v>
      </c>
      <c r="F4" s="89" t="e">
        <f t="shared" ref="F4:F67" si="1">2^-D4</f>
        <v>#DIV/0!</v>
      </c>
      <c r="G4" s="89" t="e">
        <f t="shared" ref="G4:G67" si="2">2^-E4</f>
        <v>#DIV/0!</v>
      </c>
      <c r="H4" s="88" t="e">
        <f t="shared" ref="H4:H67" si="3">F4/G4</f>
        <v>#DIV/0!</v>
      </c>
      <c r="I4" s="92" t="str">
        <f>IF(OR(COUNT(Calculations!BP5:BY5)&lt;3,COUNT(Calculations!BZ5:CI5)&lt;3),"N/A",IF(ISERROR(TTEST(Calculations!BP5:BY5,Calculations!BZ5:CI5,2,2)),"N/A",TTEST(Calculations!BP5:BY5,Calculations!BZ5:CI5,2,2)))</f>
        <v>N/A</v>
      </c>
      <c r="J4" s="88" t="e">
        <f t="shared" si="0"/>
        <v>#DIV/0!</v>
      </c>
      <c r="K4" s="93"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80"/>
      <c r="B5" s="87" t="str">
        <f>IF('Gene Table'!E5="","",'Gene Table'!E5)</f>
        <v>hsa-miR-101-3p</v>
      </c>
      <c r="C5" s="87" t="str">
        <f>'Gene Table'!B5</f>
        <v>A03</v>
      </c>
      <c r="D5" s="88" t="e">
        <f>Calculations!BN6</f>
        <v>#DIV/0!</v>
      </c>
      <c r="E5" s="88" t="e">
        <f>Calculations!BO6</f>
        <v>#DIV/0!</v>
      </c>
      <c r="F5" s="89" t="e">
        <f t="shared" si="1"/>
        <v>#DIV/0!</v>
      </c>
      <c r="G5" s="89" t="e">
        <f t="shared" si="2"/>
        <v>#DIV/0!</v>
      </c>
      <c r="H5" s="88" t="e">
        <f t="shared" si="3"/>
        <v>#DIV/0!</v>
      </c>
      <c r="I5" s="92" t="str">
        <f>IF(OR(COUNT(Calculations!BP6:BY6)&lt;3,COUNT(Calculations!BZ6:CI6)&lt;3),"N/A",IF(ISERROR(TTEST(Calculations!BP6:BY6,Calculations!BZ6:CI6,2,2)),"N/A",TTEST(Calculations!BP6:BY6,Calculations!BZ6:CI6,2,2)))</f>
        <v>N/A</v>
      </c>
      <c r="J5" s="88" t="e">
        <f t="shared" si="0"/>
        <v>#DIV/0!</v>
      </c>
      <c r="K5" s="93"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80"/>
      <c r="B6" s="87" t="str">
        <f>IF('Gene Table'!E6="","",'Gene Table'!E6)</f>
        <v>hsa-miR-886-3p</v>
      </c>
      <c r="C6" s="87" t="str">
        <f>'Gene Table'!B6</f>
        <v>A04</v>
      </c>
      <c r="D6" s="88" t="e">
        <f>Calculations!BN7</f>
        <v>#DIV/0!</v>
      </c>
      <c r="E6" s="88" t="e">
        <f>Calculations!BO7</f>
        <v>#DIV/0!</v>
      </c>
      <c r="F6" s="89" t="e">
        <f t="shared" si="1"/>
        <v>#DIV/0!</v>
      </c>
      <c r="G6" s="89" t="e">
        <f t="shared" si="2"/>
        <v>#DIV/0!</v>
      </c>
      <c r="H6" s="88" t="e">
        <f t="shared" si="3"/>
        <v>#DIV/0!</v>
      </c>
      <c r="I6" s="92" t="str">
        <f>IF(OR(COUNT(Calculations!BP7:BY7)&lt;3,COUNT(Calculations!BZ7:CI7)&lt;3),"N/A",IF(ISERROR(TTEST(Calculations!BP7:BY7,Calculations!BZ7:CI7,2,2)),"N/A",TTEST(Calculations!BP7:BY7,Calculations!BZ7:CI7,2,2)))</f>
        <v>N/A</v>
      </c>
      <c r="J6" s="88" t="e">
        <f t="shared" si="0"/>
        <v>#DIV/0!</v>
      </c>
      <c r="K6" s="93"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80"/>
      <c r="B7" s="87" t="str">
        <f>IF('Gene Table'!E7="","",'Gene Table'!E7)</f>
        <v>hsa-miR-105-5p</v>
      </c>
      <c r="C7" s="87" t="str">
        <f>'Gene Table'!B7</f>
        <v>A05</v>
      </c>
      <c r="D7" s="88" t="e">
        <f>Calculations!BN8</f>
        <v>#DIV/0!</v>
      </c>
      <c r="E7" s="88" t="e">
        <f>Calculations!BO8</f>
        <v>#DIV/0!</v>
      </c>
      <c r="F7" s="89" t="e">
        <f t="shared" si="1"/>
        <v>#DIV/0!</v>
      </c>
      <c r="G7" s="89" t="e">
        <f t="shared" si="2"/>
        <v>#DIV/0!</v>
      </c>
      <c r="H7" s="88" t="e">
        <f t="shared" si="3"/>
        <v>#DIV/0!</v>
      </c>
      <c r="I7" s="92" t="str">
        <f>IF(OR(COUNT(Calculations!BP8:BY8)&lt;3,COUNT(Calculations!BZ8:CI8)&lt;3),"N/A",IF(ISERROR(TTEST(Calculations!BP8:BY8,Calculations!BZ8:CI8,2,2)),"N/A",TTEST(Calculations!BP8:BY8,Calculations!BZ8:CI8,2,2)))</f>
        <v>N/A</v>
      </c>
      <c r="J7" s="88" t="e">
        <f t="shared" si="0"/>
        <v>#DIV/0!</v>
      </c>
      <c r="K7" s="93"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80"/>
      <c r="B8" s="87" t="str">
        <f>IF('Gene Table'!E8="","",'Gene Table'!E8)</f>
        <v>hsa-miR-886-5p</v>
      </c>
      <c r="C8" s="87" t="str">
        <f>'Gene Table'!B8</f>
        <v>A06</v>
      </c>
      <c r="D8" s="88" t="e">
        <f>Calculations!BN9</f>
        <v>#DIV/0!</v>
      </c>
      <c r="E8" s="88" t="e">
        <f>Calculations!BO9</f>
        <v>#DIV/0!</v>
      </c>
      <c r="F8" s="89" t="e">
        <f t="shared" si="1"/>
        <v>#DIV/0!</v>
      </c>
      <c r="G8" s="89" t="e">
        <f t="shared" si="2"/>
        <v>#DIV/0!</v>
      </c>
      <c r="H8" s="88" t="e">
        <f t="shared" si="3"/>
        <v>#DIV/0!</v>
      </c>
      <c r="I8" s="92" t="str">
        <f>IF(OR(COUNT(Calculations!BP9:BY9)&lt;3,COUNT(Calculations!BZ9:CI9)&lt;3),"N/A",IF(ISERROR(TTEST(Calculations!BP9:BY9,Calculations!BZ9:CI9,2,2)),"N/A",TTEST(Calculations!BP9:BY9,Calculations!BZ9:CI9,2,2)))</f>
        <v>N/A</v>
      </c>
      <c r="J8" s="88" t="e">
        <f t="shared" si="0"/>
        <v>#DIV/0!</v>
      </c>
      <c r="K8" s="93"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80"/>
      <c r="B9" s="87" t="str">
        <f>IF('Gene Table'!E9="","",'Gene Table'!E9)</f>
        <v>hsa-miR-106b-5p</v>
      </c>
      <c r="C9" s="87" t="str">
        <f>'Gene Table'!B9</f>
        <v>A07</v>
      </c>
      <c r="D9" s="88" t="e">
        <f>Calculations!BN10</f>
        <v>#DIV/0!</v>
      </c>
      <c r="E9" s="88" t="e">
        <f>Calculations!BO10</f>
        <v>#DIV/0!</v>
      </c>
      <c r="F9" s="89" t="e">
        <f t="shared" si="1"/>
        <v>#DIV/0!</v>
      </c>
      <c r="G9" s="89" t="e">
        <f t="shared" si="2"/>
        <v>#DIV/0!</v>
      </c>
      <c r="H9" s="88" t="e">
        <f t="shared" si="3"/>
        <v>#DIV/0!</v>
      </c>
      <c r="I9" s="92" t="str">
        <f>IF(OR(COUNT(Calculations!BP10:BY10)&lt;3,COUNT(Calculations!BZ10:CI10)&lt;3),"N/A",IF(ISERROR(TTEST(Calculations!BP10:BY10,Calculations!BZ10:CI10,2,2)),"N/A",TTEST(Calculations!BP10:BY10,Calculations!BZ10:CI10,2,2)))</f>
        <v>N/A</v>
      </c>
      <c r="J9" s="88" t="e">
        <f t="shared" si="0"/>
        <v>#DIV/0!</v>
      </c>
      <c r="K9" s="93"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80"/>
      <c r="B10" s="87" t="str">
        <f>IF('Gene Table'!E10="","",'Gene Table'!E10)</f>
        <v>hsa-let-7a-5p</v>
      </c>
      <c r="C10" s="87" t="str">
        <f>'Gene Table'!B10</f>
        <v>A08</v>
      </c>
      <c r="D10" s="88" t="e">
        <f>Calculations!BN11</f>
        <v>#DIV/0!</v>
      </c>
      <c r="E10" s="88" t="e">
        <f>Calculations!BO11</f>
        <v>#DIV/0!</v>
      </c>
      <c r="F10" s="89" t="e">
        <f t="shared" si="1"/>
        <v>#DIV/0!</v>
      </c>
      <c r="G10" s="89" t="e">
        <f t="shared" si="2"/>
        <v>#DIV/0!</v>
      </c>
      <c r="H10" s="88" t="e">
        <f t="shared" si="3"/>
        <v>#DIV/0!</v>
      </c>
      <c r="I10" s="92" t="str">
        <f>IF(OR(COUNT(Calculations!BP11:BY11)&lt;3,COUNT(Calculations!BZ11:CI11)&lt;3),"N/A",IF(ISERROR(TTEST(Calculations!BP11:BY11,Calculations!BZ11:CI11,2,2)),"N/A",TTEST(Calculations!BP11:BY11,Calculations!BZ11:CI11,2,2)))</f>
        <v>N/A</v>
      </c>
      <c r="J10" s="88" t="e">
        <f t="shared" si="0"/>
        <v>#DIV/0!</v>
      </c>
      <c r="K10" s="93"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80"/>
      <c r="B11" s="87" t="str">
        <f>IF('Gene Table'!E11="","",'Gene Table'!E11)</f>
        <v>hsa-miR-1178</v>
      </c>
      <c r="C11" s="87" t="str">
        <f>'Gene Table'!B11</f>
        <v>A09</v>
      </c>
      <c r="D11" s="88" t="e">
        <f>Calculations!BN12</f>
        <v>#DIV/0!</v>
      </c>
      <c r="E11" s="88" t="e">
        <f>Calculations!BO12</f>
        <v>#DIV/0!</v>
      </c>
      <c r="F11" s="89" t="e">
        <f t="shared" si="1"/>
        <v>#DIV/0!</v>
      </c>
      <c r="G11" s="89" t="e">
        <f t="shared" si="2"/>
        <v>#DIV/0!</v>
      </c>
      <c r="H11" s="88" t="e">
        <f t="shared" si="3"/>
        <v>#DIV/0!</v>
      </c>
      <c r="I11" s="92" t="str">
        <f>IF(OR(COUNT(Calculations!BP12:BY12)&lt;3,COUNT(Calculations!BZ12:CI12)&lt;3),"N/A",IF(ISERROR(TTEST(Calculations!BP12:BY12,Calculations!BZ12:CI12,2,2)),"N/A",TTEST(Calculations!BP12:BY12,Calculations!BZ12:CI12,2,2)))</f>
        <v>N/A</v>
      </c>
      <c r="J11" s="88" t="e">
        <f t="shared" si="0"/>
        <v>#DIV/0!</v>
      </c>
      <c r="K11" s="93"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80"/>
      <c r="B12" s="87" t="str">
        <f>IF('Gene Table'!E12="","",'Gene Table'!E12)</f>
        <v>hsa-let-7e-5p</v>
      </c>
      <c r="C12" s="87" t="str">
        <f>'Gene Table'!B12</f>
        <v>A10</v>
      </c>
      <c r="D12" s="88" t="e">
        <f>Calculations!BN13</f>
        <v>#DIV/0!</v>
      </c>
      <c r="E12" s="88" t="e">
        <f>Calculations!BO13</f>
        <v>#DIV/0!</v>
      </c>
      <c r="F12" s="89" t="e">
        <f t="shared" si="1"/>
        <v>#DIV/0!</v>
      </c>
      <c r="G12" s="89" t="e">
        <f t="shared" si="2"/>
        <v>#DIV/0!</v>
      </c>
      <c r="H12" s="88" t="e">
        <f t="shared" si="3"/>
        <v>#DIV/0!</v>
      </c>
      <c r="I12" s="92" t="str">
        <f>IF(OR(COUNT(Calculations!BP13:BY13)&lt;3,COUNT(Calculations!BZ13:CI13)&lt;3),"N/A",IF(ISERROR(TTEST(Calculations!BP13:BY13,Calculations!BZ13:CI13,2,2)),"N/A",TTEST(Calculations!BP13:BY13,Calculations!BZ13:CI13,2,2)))</f>
        <v>N/A</v>
      </c>
      <c r="J12" s="88" t="e">
        <f t="shared" si="0"/>
        <v>#DIV/0!</v>
      </c>
      <c r="K12" s="93"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80"/>
      <c r="B13" s="87" t="str">
        <f>IF('Gene Table'!E13="","",'Gene Table'!E13)</f>
        <v>hsa-miR-1179</v>
      </c>
      <c r="C13" s="87" t="str">
        <f>'Gene Table'!B13</f>
        <v>A11</v>
      </c>
      <c r="D13" s="88" t="e">
        <f>Calculations!BN14</f>
        <v>#DIV/0!</v>
      </c>
      <c r="E13" s="88" t="e">
        <f>Calculations!BO14</f>
        <v>#DIV/0!</v>
      </c>
      <c r="F13" s="89" t="e">
        <f t="shared" si="1"/>
        <v>#DIV/0!</v>
      </c>
      <c r="G13" s="89" t="e">
        <f t="shared" si="2"/>
        <v>#DIV/0!</v>
      </c>
      <c r="H13" s="88" t="e">
        <f t="shared" si="3"/>
        <v>#DIV/0!</v>
      </c>
      <c r="I13" s="92" t="str">
        <f>IF(OR(COUNT(Calculations!BP14:BY14)&lt;3,COUNT(Calculations!BZ14:CI14)&lt;3),"N/A",IF(ISERROR(TTEST(Calculations!BP14:BY14,Calculations!BZ14:CI14,2,2)),"N/A",TTEST(Calculations!BP14:BY14,Calculations!BZ14:CI14,2,2)))</f>
        <v>N/A</v>
      </c>
      <c r="J13" s="88" t="e">
        <f t="shared" si="0"/>
        <v>#DIV/0!</v>
      </c>
      <c r="K13" s="93"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80"/>
      <c r="B14" s="87" t="str">
        <f>IF('Gene Table'!E14="","",'Gene Table'!E14)</f>
        <v>hsa-let-7f-5p</v>
      </c>
      <c r="C14" s="87" t="str">
        <f>'Gene Table'!B14</f>
        <v>A12</v>
      </c>
      <c r="D14" s="88" t="e">
        <f>Calculations!BN15</f>
        <v>#DIV/0!</v>
      </c>
      <c r="E14" s="88" t="e">
        <f>Calculations!BO15</f>
        <v>#DIV/0!</v>
      </c>
      <c r="F14" s="89" t="e">
        <f t="shared" si="1"/>
        <v>#DIV/0!</v>
      </c>
      <c r="G14" s="89" t="e">
        <f t="shared" si="2"/>
        <v>#DIV/0!</v>
      </c>
      <c r="H14" s="88" t="e">
        <f t="shared" si="3"/>
        <v>#DIV/0!</v>
      </c>
      <c r="I14" s="92" t="str">
        <f>IF(OR(COUNT(Calculations!BP15:BY15)&lt;3,COUNT(Calculations!BZ15:CI15)&lt;3),"N/A",IF(ISERROR(TTEST(Calculations!BP15:BY15,Calculations!BZ15:CI15,2,2)),"N/A",TTEST(Calculations!BP15:BY15,Calculations!BZ15:CI15,2,2)))</f>
        <v>N/A</v>
      </c>
      <c r="J14" s="88" t="e">
        <f t="shared" si="0"/>
        <v>#DIV/0!</v>
      </c>
      <c r="K14" s="93"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80"/>
      <c r="B15" s="87" t="str">
        <f>IF('Gene Table'!E15="","",'Gene Table'!E15)</f>
        <v>hsa-miR-1180</v>
      </c>
      <c r="C15" s="87" t="str">
        <f>'Gene Table'!B15</f>
        <v>A13</v>
      </c>
      <c r="D15" s="88" t="e">
        <f>Calculations!BN16</f>
        <v>#DIV/0!</v>
      </c>
      <c r="E15" s="88" t="e">
        <f>Calculations!BO16</f>
        <v>#DIV/0!</v>
      </c>
      <c r="F15" s="89" t="e">
        <f t="shared" si="1"/>
        <v>#DIV/0!</v>
      </c>
      <c r="G15" s="89" t="e">
        <f t="shared" si="2"/>
        <v>#DIV/0!</v>
      </c>
      <c r="H15" s="88" t="e">
        <f t="shared" si="3"/>
        <v>#DIV/0!</v>
      </c>
      <c r="I15" s="92" t="str">
        <f>IF(OR(COUNT(Calculations!BP16:BY16)&lt;3,COUNT(Calculations!BZ16:CI16)&lt;3),"N/A",IF(ISERROR(TTEST(Calculations!BP16:BY16,Calculations!BZ16:CI16,2,2)),"N/A",TTEST(Calculations!BP16:BY16,Calculations!BZ16:CI16,2,2)))</f>
        <v>N/A</v>
      </c>
      <c r="J15" s="88" t="e">
        <f t="shared" si="0"/>
        <v>#DIV/0!</v>
      </c>
      <c r="K15" s="93"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80"/>
      <c r="B16" s="87" t="str">
        <f>IF('Gene Table'!E16="","",'Gene Table'!E16)</f>
        <v>hsa-miR-217</v>
      </c>
      <c r="C16" s="87" t="str">
        <f>'Gene Table'!B16</f>
        <v>A14</v>
      </c>
      <c r="D16" s="88" t="e">
        <f>Calculations!BN17</f>
        <v>#DIV/0!</v>
      </c>
      <c r="E16" s="88" t="e">
        <f>Calculations!BO17</f>
        <v>#DIV/0!</v>
      </c>
      <c r="F16" s="89" t="e">
        <f t="shared" si="1"/>
        <v>#DIV/0!</v>
      </c>
      <c r="G16" s="89" t="e">
        <f t="shared" si="2"/>
        <v>#DIV/0!</v>
      </c>
      <c r="H16" s="88" t="e">
        <f t="shared" si="3"/>
        <v>#DIV/0!</v>
      </c>
      <c r="I16" s="92" t="str">
        <f>IF(OR(COUNT(Calculations!BP17:BY17)&lt;3,COUNT(Calculations!BZ17:CI17)&lt;3),"N/A",IF(ISERROR(TTEST(Calculations!BP17:BY17,Calculations!BZ17:CI17,2,2)),"N/A",TTEST(Calculations!BP17:BY17,Calculations!BZ17:CI17,2,2)))</f>
        <v>N/A</v>
      </c>
      <c r="J16" s="88" t="e">
        <f t="shared" si="0"/>
        <v>#DIV/0!</v>
      </c>
      <c r="K16" s="93"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80"/>
      <c r="B17" s="87" t="str">
        <f>IF('Gene Table'!E17="","",'Gene Table'!E17)</f>
        <v>hsa-miR-1181</v>
      </c>
      <c r="C17" s="87" t="str">
        <f>'Gene Table'!B17</f>
        <v>A15</v>
      </c>
      <c r="D17" s="88" t="e">
        <f>Calculations!BN18</f>
        <v>#DIV/0!</v>
      </c>
      <c r="E17" s="88" t="e">
        <f>Calculations!BO18</f>
        <v>#DIV/0!</v>
      </c>
      <c r="F17" s="89" t="e">
        <f t="shared" si="1"/>
        <v>#DIV/0!</v>
      </c>
      <c r="G17" s="89" t="e">
        <f t="shared" si="2"/>
        <v>#DIV/0!</v>
      </c>
      <c r="H17" s="88" t="e">
        <f t="shared" si="3"/>
        <v>#DIV/0!</v>
      </c>
      <c r="I17" s="92" t="str">
        <f>IF(OR(COUNT(Calculations!BP18:BY18)&lt;3,COUNT(Calculations!BZ18:CI18)&lt;3),"N/A",IF(ISERROR(TTEST(Calculations!BP18:BY18,Calculations!BZ18:CI18,2,2)),"N/A",TTEST(Calculations!BP18:BY18,Calculations!BZ18:CI18,2,2)))</f>
        <v>N/A</v>
      </c>
      <c r="J17" s="88" t="e">
        <f t="shared" si="0"/>
        <v>#DIV/0!</v>
      </c>
      <c r="K17" s="93"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80"/>
      <c r="B18" s="87" t="str">
        <f>IF('Gene Table'!E18="","",'Gene Table'!E18)</f>
        <v>hsa-miR-452-5p</v>
      </c>
      <c r="C18" s="87" t="str">
        <f>'Gene Table'!B18</f>
        <v>A16</v>
      </c>
      <c r="D18" s="88" t="e">
        <f>Calculations!BN19</f>
        <v>#DIV/0!</v>
      </c>
      <c r="E18" s="88" t="e">
        <f>Calculations!BO19</f>
        <v>#DIV/0!</v>
      </c>
      <c r="F18" s="89" t="e">
        <f t="shared" si="1"/>
        <v>#DIV/0!</v>
      </c>
      <c r="G18" s="89" t="e">
        <f t="shared" si="2"/>
        <v>#DIV/0!</v>
      </c>
      <c r="H18" s="88" t="e">
        <f t="shared" si="3"/>
        <v>#DIV/0!</v>
      </c>
      <c r="I18" s="92" t="str">
        <f>IF(OR(COUNT(Calculations!BP19:BY19)&lt;3,COUNT(Calculations!BZ19:CI19)&lt;3),"N/A",IF(ISERROR(TTEST(Calculations!BP19:BY19,Calculations!BZ19:CI19,2,2)),"N/A",TTEST(Calculations!BP19:BY19,Calculations!BZ19:CI19,2,2)))</f>
        <v>N/A</v>
      </c>
      <c r="J18" s="88" t="e">
        <f t="shared" si="0"/>
        <v>#DIV/0!</v>
      </c>
      <c r="K18" s="93"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80"/>
      <c r="B19" s="87" t="str">
        <f>IF('Gene Table'!E19="","",'Gene Table'!E19)</f>
        <v>hsa-miR-1182</v>
      </c>
      <c r="C19" s="87" t="str">
        <f>'Gene Table'!B19</f>
        <v>A17</v>
      </c>
      <c r="D19" s="88" t="e">
        <f>Calculations!BN20</f>
        <v>#DIV/0!</v>
      </c>
      <c r="E19" s="88" t="e">
        <f>Calculations!BO20</f>
        <v>#DIV/0!</v>
      </c>
      <c r="F19" s="89" t="e">
        <f t="shared" si="1"/>
        <v>#DIV/0!</v>
      </c>
      <c r="G19" s="89" t="e">
        <f t="shared" si="2"/>
        <v>#DIV/0!</v>
      </c>
      <c r="H19" s="88" t="e">
        <f t="shared" si="3"/>
        <v>#DIV/0!</v>
      </c>
      <c r="I19" s="92" t="str">
        <f>IF(OR(COUNT(Calculations!BP20:BY20)&lt;3,COUNT(Calculations!BZ20:CI20)&lt;3),"N/A",IF(ISERROR(TTEST(Calculations!BP20:BY20,Calculations!BZ20:CI20,2,2)),"N/A",TTEST(Calculations!BP20:BY20,Calculations!BZ20:CI20,2,2)))</f>
        <v>N/A</v>
      </c>
      <c r="J19" s="88" t="e">
        <f t="shared" si="0"/>
        <v>#DIV/0!</v>
      </c>
      <c r="K19" s="93"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80"/>
      <c r="B20" s="87" t="str">
        <f>IF('Gene Table'!E20="","",'Gene Table'!E20)</f>
        <v>hsa-miR-590-5p</v>
      </c>
      <c r="C20" s="87" t="str">
        <f>'Gene Table'!B20</f>
        <v>A18</v>
      </c>
      <c r="D20" s="88" t="e">
        <f>Calculations!BN21</f>
        <v>#DIV/0!</v>
      </c>
      <c r="E20" s="88" t="e">
        <f>Calculations!BO21</f>
        <v>#DIV/0!</v>
      </c>
      <c r="F20" s="89" t="e">
        <f t="shared" si="1"/>
        <v>#DIV/0!</v>
      </c>
      <c r="G20" s="89" t="e">
        <f t="shared" si="2"/>
        <v>#DIV/0!</v>
      </c>
      <c r="H20" s="88" t="e">
        <f t="shared" si="3"/>
        <v>#DIV/0!</v>
      </c>
      <c r="I20" s="92" t="str">
        <f>IF(OR(COUNT(Calculations!BP21:BY21)&lt;3,COUNT(Calculations!BZ21:CI21)&lt;3),"N/A",IF(ISERROR(TTEST(Calculations!BP21:BY21,Calculations!BZ21:CI21,2,2)),"N/A",TTEST(Calculations!BP21:BY21,Calculations!BZ21:CI21,2,2)))</f>
        <v>N/A</v>
      </c>
      <c r="J20" s="88" t="e">
        <f t="shared" si="0"/>
        <v>#DIV/0!</v>
      </c>
      <c r="K20" s="93"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80"/>
      <c r="B21" s="87" t="str">
        <f>IF('Gene Table'!E21="","",'Gene Table'!E21)</f>
        <v>hsa-miR-1183</v>
      </c>
      <c r="C21" s="87" t="str">
        <f>'Gene Table'!B21</f>
        <v>A19</v>
      </c>
      <c r="D21" s="88" t="e">
        <f>Calculations!BN22</f>
        <v>#DIV/0!</v>
      </c>
      <c r="E21" s="88" t="e">
        <f>Calculations!BO22</f>
        <v>#DIV/0!</v>
      </c>
      <c r="F21" s="89" t="e">
        <f t="shared" si="1"/>
        <v>#DIV/0!</v>
      </c>
      <c r="G21" s="89" t="e">
        <f t="shared" si="2"/>
        <v>#DIV/0!</v>
      </c>
      <c r="H21" s="88" t="e">
        <f t="shared" si="3"/>
        <v>#DIV/0!</v>
      </c>
      <c r="I21" s="92" t="str">
        <f>IF(OR(COUNT(Calculations!BP22:BY22)&lt;3,COUNT(Calculations!BZ22:CI22)&lt;3),"N/A",IF(ISERROR(TTEST(Calculations!BP22:BY22,Calculations!BZ22:CI22,2,2)),"N/A",TTEST(Calculations!BP22:BY22,Calculations!BZ22:CI22,2,2)))</f>
        <v>N/A</v>
      </c>
      <c r="J21" s="88" t="e">
        <f t="shared" si="0"/>
        <v>#DIV/0!</v>
      </c>
      <c r="K21" s="93"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80"/>
      <c r="B22" s="87" t="str">
        <f>IF('Gene Table'!E22="","",'Gene Table'!E22)</f>
        <v>hsa-miR-100-5p</v>
      </c>
      <c r="C22" s="87" t="str">
        <f>'Gene Table'!B22</f>
        <v>A20</v>
      </c>
      <c r="D22" s="88" t="e">
        <f>Calculations!BN23</f>
        <v>#DIV/0!</v>
      </c>
      <c r="E22" s="88" t="e">
        <f>Calculations!BO23</f>
        <v>#DIV/0!</v>
      </c>
      <c r="F22" s="89" t="e">
        <f t="shared" si="1"/>
        <v>#DIV/0!</v>
      </c>
      <c r="G22" s="89" t="e">
        <f t="shared" si="2"/>
        <v>#DIV/0!</v>
      </c>
      <c r="H22" s="88" t="e">
        <f t="shared" si="3"/>
        <v>#DIV/0!</v>
      </c>
      <c r="I22" s="92" t="str">
        <f>IF(OR(COUNT(Calculations!BP23:BY23)&lt;3,COUNT(Calculations!BZ23:CI23)&lt;3),"N/A",IF(ISERROR(TTEST(Calculations!BP23:BY23,Calculations!BZ23:CI23,2,2)),"N/A",TTEST(Calculations!BP23:BY23,Calculations!BZ23:CI23,2,2)))</f>
        <v>N/A</v>
      </c>
      <c r="J22" s="88" t="e">
        <f t="shared" si="0"/>
        <v>#DIV/0!</v>
      </c>
      <c r="K22" s="93"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80"/>
      <c r="B23" s="87" t="str">
        <f>IF('Gene Table'!E23="","",'Gene Table'!E23)</f>
        <v>hsa-miR-1184</v>
      </c>
      <c r="C23" s="87" t="str">
        <f>'Gene Table'!B23</f>
        <v>A21</v>
      </c>
      <c r="D23" s="88" t="e">
        <f>Calculations!BN24</f>
        <v>#DIV/0!</v>
      </c>
      <c r="E23" s="88" t="e">
        <f>Calculations!BO24</f>
        <v>#DIV/0!</v>
      </c>
      <c r="F23" s="89" t="e">
        <f t="shared" si="1"/>
        <v>#DIV/0!</v>
      </c>
      <c r="G23" s="89" t="e">
        <f t="shared" si="2"/>
        <v>#DIV/0!</v>
      </c>
      <c r="H23" s="88" t="e">
        <f t="shared" si="3"/>
        <v>#DIV/0!</v>
      </c>
      <c r="I23" s="92" t="str">
        <f>IF(OR(COUNT(Calculations!BP24:BY24)&lt;3,COUNT(Calculations!BZ24:CI24)&lt;3),"N/A",IF(ISERROR(TTEST(Calculations!BP24:BY24,Calculations!BZ24:CI24,2,2)),"N/A",TTEST(Calculations!BP24:BY24,Calculations!BZ24:CI24,2,2)))</f>
        <v>N/A</v>
      </c>
      <c r="J23" s="88" t="e">
        <f t="shared" si="0"/>
        <v>#DIV/0!</v>
      </c>
      <c r="K23" s="93"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80"/>
      <c r="B24" s="87" t="str">
        <f>IF('Gene Table'!E24="","",'Gene Table'!E24)</f>
        <v>hsa-miR-363-3p</v>
      </c>
      <c r="C24" s="87" t="str">
        <f>'Gene Table'!B24</f>
        <v>A22</v>
      </c>
      <c r="D24" s="88" t="e">
        <f>Calculations!BN25</f>
        <v>#DIV/0!</v>
      </c>
      <c r="E24" s="88" t="e">
        <f>Calculations!BO25</f>
        <v>#DIV/0!</v>
      </c>
      <c r="F24" s="89" t="e">
        <f t="shared" si="1"/>
        <v>#DIV/0!</v>
      </c>
      <c r="G24" s="89" t="e">
        <f t="shared" si="2"/>
        <v>#DIV/0!</v>
      </c>
      <c r="H24" s="88" t="e">
        <f t="shared" si="3"/>
        <v>#DIV/0!</v>
      </c>
      <c r="I24" s="92" t="str">
        <f>IF(OR(COUNT(Calculations!BP25:BY25)&lt;3,COUNT(Calculations!BZ25:CI25)&lt;3),"N/A",IF(ISERROR(TTEST(Calculations!BP25:BY25,Calculations!BZ25:CI25,2,2)),"N/A",TTEST(Calculations!BP25:BY25,Calculations!BZ25:CI25,2,2)))</f>
        <v>N/A</v>
      </c>
      <c r="J24" s="88" t="e">
        <f t="shared" si="0"/>
        <v>#DIV/0!</v>
      </c>
      <c r="K24" s="93"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80"/>
      <c r="B25" s="87" t="str">
        <f>IF('Gene Table'!E25="","",'Gene Table'!E25)</f>
        <v>hsa-miR-1185-5p</v>
      </c>
      <c r="C25" s="87" t="str">
        <f>'Gene Table'!B25</f>
        <v>A23</v>
      </c>
      <c r="D25" s="88" t="e">
        <f>Calculations!BN26</f>
        <v>#DIV/0!</v>
      </c>
      <c r="E25" s="88" t="e">
        <f>Calculations!BO26</f>
        <v>#DIV/0!</v>
      </c>
      <c r="F25" s="89" t="e">
        <f t="shared" si="1"/>
        <v>#DIV/0!</v>
      </c>
      <c r="G25" s="89" t="e">
        <f t="shared" si="2"/>
        <v>#DIV/0!</v>
      </c>
      <c r="H25" s="88" t="e">
        <f t="shared" si="3"/>
        <v>#DIV/0!</v>
      </c>
      <c r="I25" s="92" t="str">
        <f>IF(OR(COUNT(Calculations!BP26:BY26)&lt;3,COUNT(Calculations!BZ26:CI26)&lt;3),"N/A",IF(ISERROR(TTEST(Calculations!BP26:BY26,Calculations!BZ26:CI26,2,2)),"N/A",TTEST(Calculations!BP26:BY26,Calculations!BZ26:CI26,2,2)))</f>
        <v>N/A</v>
      </c>
      <c r="J25" s="88" t="e">
        <f t="shared" si="0"/>
        <v>#DIV/0!</v>
      </c>
      <c r="K25" s="93"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80"/>
      <c r="B26" s="87" t="str">
        <f>IF('Gene Table'!E26="","",'Gene Table'!E26)</f>
        <v>hsa-miR-451a</v>
      </c>
      <c r="C26" s="87" t="str">
        <f>'Gene Table'!B26</f>
        <v>A24</v>
      </c>
      <c r="D26" s="88" t="e">
        <f>Calculations!BN27</f>
        <v>#DIV/0!</v>
      </c>
      <c r="E26" s="88" t="e">
        <f>Calculations!BO27</f>
        <v>#DIV/0!</v>
      </c>
      <c r="F26" s="89" t="e">
        <f t="shared" si="1"/>
        <v>#DIV/0!</v>
      </c>
      <c r="G26" s="89" t="e">
        <f t="shared" si="2"/>
        <v>#DIV/0!</v>
      </c>
      <c r="H26" s="88" t="e">
        <f t="shared" si="3"/>
        <v>#DIV/0!</v>
      </c>
      <c r="I26" s="92" t="str">
        <f>IF(OR(COUNT(Calculations!BP27:BY27)&lt;3,COUNT(Calculations!BZ27:CI27)&lt;3),"N/A",IF(ISERROR(TTEST(Calculations!BP27:BY27,Calculations!BZ27:CI27,2,2)),"N/A",TTEST(Calculations!BP27:BY27,Calculations!BZ27:CI27,2,2)))</f>
        <v>N/A</v>
      </c>
      <c r="J26" s="88" t="e">
        <f t="shared" si="0"/>
        <v>#DIV/0!</v>
      </c>
      <c r="K26" s="93"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80"/>
      <c r="B27" s="87" t="str">
        <f>IF('Gene Table'!E27="","",'Gene Table'!E27)</f>
        <v>hsa-miR-563</v>
      </c>
      <c r="C27" s="87" t="str">
        <f>'Gene Table'!B27</f>
        <v>B01</v>
      </c>
      <c r="D27" s="88" t="e">
        <f>Calculations!BN28</f>
        <v>#DIV/0!</v>
      </c>
      <c r="E27" s="88" t="e">
        <f>Calculations!BO28</f>
        <v>#DIV/0!</v>
      </c>
      <c r="F27" s="89" t="e">
        <f t="shared" si="1"/>
        <v>#DIV/0!</v>
      </c>
      <c r="G27" s="89" t="e">
        <f t="shared" si="2"/>
        <v>#DIV/0!</v>
      </c>
      <c r="H27" s="88" t="e">
        <f t="shared" si="3"/>
        <v>#DIV/0!</v>
      </c>
      <c r="I27" s="92" t="str">
        <f>IF(OR(COUNT(Calculations!BP28:BY28)&lt;3,COUNT(Calculations!BZ28:CI28)&lt;3),"N/A",IF(ISERROR(TTEST(Calculations!BP28:BY28,Calculations!BZ28:CI28,2,2)),"N/A",TTEST(Calculations!BP28:BY28,Calculations!BZ28:CI28,2,2)))</f>
        <v>N/A</v>
      </c>
      <c r="J27" s="88" t="e">
        <f t="shared" si="0"/>
        <v>#DIV/0!</v>
      </c>
      <c r="K27" s="93"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80"/>
      <c r="B28" s="87" t="str">
        <f>IF('Gene Table'!E28="","",'Gene Table'!E28)</f>
        <v>hsa-miR-576-3p</v>
      </c>
      <c r="C28" s="87" t="str">
        <f>'Gene Table'!B28</f>
        <v>B02</v>
      </c>
      <c r="D28" s="88" t="e">
        <f>Calculations!BN29</f>
        <v>#DIV/0!</v>
      </c>
      <c r="E28" s="88" t="e">
        <f>Calculations!BO29</f>
        <v>#DIV/0!</v>
      </c>
      <c r="F28" s="89" t="e">
        <f t="shared" si="1"/>
        <v>#DIV/0!</v>
      </c>
      <c r="G28" s="89" t="e">
        <f t="shared" si="2"/>
        <v>#DIV/0!</v>
      </c>
      <c r="H28" s="88" t="e">
        <f t="shared" si="3"/>
        <v>#DIV/0!</v>
      </c>
      <c r="I28" s="92" t="str">
        <f>IF(OR(COUNT(Calculations!BP29:BY29)&lt;3,COUNT(Calculations!BZ29:CI29)&lt;3),"N/A",IF(ISERROR(TTEST(Calculations!BP29:BY29,Calculations!BZ29:CI29,2,2)),"N/A",TTEST(Calculations!BP29:BY29,Calculations!BZ29:CI29,2,2)))</f>
        <v>N/A</v>
      </c>
      <c r="J28" s="88" t="e">
        <f t="shared" si="0"/>
        <v>#DIV/0!</v>
      </c>
      <c r="K28" s="93"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80"/>
      <c r="B29" s="87" t="str">
        <f>IF('Gene Table'!E29="","",'Gene Table'!E29)</f>
        <v>hsa-miR-889</v>
      </c>
      <c r="C29" s="87" t="str">
        <f>'Gene Table'!B29</f>
        <v>B03</v>
      </c>
      <c r="D29" s="88" t="e">
        <f>Calculations!BN30</f>
        <v>#DIV/0!</v>
      </c>
      <c r="E29" s="88" t="e">
        <f>Calculations!BO30</f>
        <v>#DIV/0!</v>
      </c>
      <c r="F29" s="89" t="e">
        <f t="shared" si="1"/>
        <v>#DIV/0!</v>
      </c>
      <c r="G29" s="89" t="e">
        <f t="shared" si="2"/>
        <v>#DIV/0!</v>
      </c>
      <c r="H29" s="88" t="e">
        <f t="shared" si="3"/>
        <v>#DIV/0!</v>
      </c>
      <c r="I29" s="92" t="str">
        <f>IF(OR(COUNT(Calculations!BP30:BY30)&lt;3,COUNT(Calculations!BZ30:CI30)&lt;3),"N/A",IF(ISERROR(TTEST(Calculations!BP30:BY30,Calculations!BZ30:CI30,2,2)),"N/A",TTEST(Calculations!BP30:BY30,Calculations!BZ30:CI30,2,2)))</f>
        <v>N/A</v>
      </c>
      <c r="J29" s="88" t="e">
        <f t="shared" si="0"/>
        <v>#DIV/0!</v>
      </c>
      <c r="K29" s="93"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80"/>
      <c r="B30" s="87" t="str">
        <f>IF('Gene Table'!E30="","",'Gene Table'!E30)</f>
        <v>hsa-miR-873-5p</v>
      </c>
      <c r="C30" s="87" t="str">
        <f>'Gene Table'!B30</f>
        <v>B04</v>
      </c>
      <c r="D30" s="88" t="e">
        <f>Calculations!BN31</f>
        <v>#DIV/0!</v>
      </c>
      <c r="E30" s="88" t="e">
        <f>Calculations!BO31</f>
        <v>#DIV/0!</v>
      </c>
      <c r="F30" s="89" t="e">
        <f t="shared" si="1"/>
        <v>#DIV/0!</v>
      </c>
      <c r="G30" s="89" t="e">
        <f t="shared" si="2"/>
        <v>#DIV/0!</v>
      </c>
      <c r="H30" s="88" t="e">
        <f t="shared" si="3"/>
        <v>#DIV/0!</v>
      </c>
      <c r="I30" s="92" t="str">
        <f>IF(OR(COUNT(Calculations!BP31:BY31)&lt;3,COUNT(Calculations!BZ31:CI31)&lt;3),"N/A",IF(ISERROR(TTEST(Calculations!BP31:BY31,Calculations!BZ31:CI31,2,2)),"N/A",TTEST(Calculations!BP31:BY31,Calculations!BZ31:CI31,2,2)))</f>
        <v>N/A</v>
      </c>
      <c r="J30" s="88" t="e">
        <f t="shared" si="0"/>
        <v>#DIV/0!</v>
      </c>
      <c r="K30" s="93"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80"/>
      <c r="B31" s="87" t="str">
        <f>IF('Gene Table'!E31="","",'Gene Table'!E31)</f>
        <v>hsa-miR-516b-5p</v>
      </c>
      <c r="C31" s="87" t="str">
        <f>'Gene Table'!B31</f>
        <v>B05</v>
      </c>
      <c r="D31" s="88" t="e">
        <f>Calculations!BN32</f>
        <v>#DIV/0!</v>
      </c>
      <c r="E31" s="88" t="e">
        <f>Calculations!BO32</f>
        <v>#DIV/0!</v>
      </c>
      <c r="F31" s="89" t="e">
        <f t="shared" si="1"/>
        <v>#DIV/0!</v>
      </c>
      <c r="G31" s="89" t="e">
        <f t="shared" si="2"/>
        <v>#DIV/0!</v>
      </c>
      <c r="H31" s="88" t="e">
        <f t="shared" si="3"/>
        <v>#DIV/0!</v>
      </c>
      <c r="I31" s="92" t="str">
        <f>IF(OR(COUNT(Calculations!BP32:BY32)&lt;3,COUNT(Calculations!BZ32:CI32)&lt;3),"N/A",IF(ISERROR(TTEST(Calculations!BP32:BY32,Calculations!BZ32:CI32,2,2)),"N/A",TTEST(Calculations!BP32:BY32,Calculations!BZ32:CI32,2,2)))</f>
        <v>N/A</v>
      </c>
      <c r="J31" s="88" t="e">
        <f t="shared" si="0"/>
        <v>#DIV/0!</v>
      </c>
      <c r="K31" s="93"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80"/>
      <c r="B32" s="87" t="str">
        <f>IF('Gene Table'!E32="","",'Gene Table'!E32)</f>
        <v>hsa-miR-524-5p</v>
      </c>
      <c r="C32" s="87" t="str">
        <f>'Gene Table'!B32</f>
        <v>B06</v>
      </c>
      <c r="D32" s="88" t="e">
        <f>Calculations!BN33</f>
        <v>#DIV/0!</v>
      </c>
      <c r="E32" s="88" t="e">
        <f>Calculations!BO33</f>
        <v>#DIV/0!</v>
      </c>
      <c r="F32" s="89" t="e">
        <f t="shared" si="1"/>
        <v>#DIV/0!</v>
      </c>
      <c r="G32" s="89" t="e">
        <f t="shared" si="2"/>
        <v>#DIV/0!</v>
      </c>
      <c r="H32" s="88" t="e">
        <f t="shared" si="3"/>
        <v>#DIV/0!</v>
      </c>
      <c r="I32" s="92" t="str">
        <f>IF(OR(COUNT(Calculations!BP33:BY33)&lt;3,COUNT(Calculations!BZ33:CI33)&lt;3),"N/A",IF(ISERROR(TTEST(Calculations!BP33:BY33,Calculations!BZ33:CI33,2,2)),"N/A",TTEST(Calculations!BP33:BY33,Calculations!BZ33:CI33,2,2)))</f>
        <v>N/A</v>
      </c>
      <c r="J32" s="88" t="e">
        <f t="shared" si="0"/>
        <v>#DIV/0!</v>
      </c>
      <c r="K32" s="93"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80"/>
      <c r="B33" s="87" t="str">
        <f>IF('Gene Table'!E33="","",'Gene Table'!E33)</f>
        <v>hsa-miR-586</v>
      </c>
      <c r="C33" s="87" t="str">
        <f>'Gene Table'!B33</f>
        <v>B07</v>
      </c>
      <c r="D33" s="88" t="e">
        <f>Calculations!BN34</f>
        <v>#DIV/0!</v>
      </c>
      <c r="E33" s="88" t="e">
        <f>Calculations!BO34</f>
        <v>#DIV/0!</v>
      </c>
      <c r="F33" s="89" t="e">
        <f t="shared" si="1"/>
        <v>#DIV/0!</v>
      </c>
      <c r="G33" s="89" t="e">
        <f t="shared" si="2"/>
        <v>#DIV/0!</v>
      </c>
      <c r="H33" s="88" t="e">
        <f t="shared" si="3"/>
        <v>#DIV/0!</v>
      </c>
      <c r="I33" s="92" t="str">
        <f>IF(OR(COUNT(Calculations!BP34:BY34)&lt;3,COUNT(Calculations!BZ34:CI34)&lt;3),"N/A",IF(ISERROR(TTEST(Calculations!BP34:BY34,Calculations!BZ34:CI34,2,2)),"N/A",TTEST(Calculations!BP34:BY34,Calculations!BZ34:CI34,2,2)))</f>
        <v>N/A</v>
      </c>
      <c r="J33" s="88" t="e">
        <f t="shared" si="0"/>
        <v>#DIV/0!</v>
      </c>
      <c r="K33" s="93"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80"/>
      <c r="B34" s="87" t="str">
        <f>IF('Gene Table'!E34="","",'Gene Table'!E34)</f>
        <v>hsa-miR-525-5p</v>
      </c>
      <c r="C34" s="87" t="str">
        <f>'Gene Table'!B34</f>
        <v>B08</v>
      </c>
      <c r="D34" s="88" t="e">
        <f>Calculations!BN35</f>
        <v>#DIV/0!</v>
      </c>
      <c r="E34" s="88" t="e">
        <f>Calculations!BO35</f>
        <v>#DIV/0!</v>
      </c>
      <c r="F34" s="89" t="e">
        <f t="shared" si="1"/>
        <v>#DIV/0!</v>
      </c>
      <c r="G34" s="89" t="e">
        <f t="shared" si="2"/>
        <v>#DIV/0!</v>
      </c>
      <c r="H34" s="88" t="e">
        <f t="shared" si="3"/>
        <v>#DIV/0!</v>
      </c>
      <c r="I34" s="92" t="str">
        <f>IF(OR(COUNT(Calculations!BP35:BY35)&lt;3,COUNT(Calculations!BZ35:CI35)&lt;3),"N/A",IF(ISERROR(TTEST(Calculations!BP35:BY35,Calculations!BZ35:CI35,2,2)),"N/A",TTEST(Calculations!BP35:BY35,Calculations!BZ35:CI35,2,2)))</f>
        <v>N/A</v>
      </c>
      <c r="J34" s="88" t="e">
        <f t="shared" si="0"/>
        <v>#DIV/0!</v>
      </c>
      <c r="K34" s="93"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80"/>
      <c r="B35" s="87" t="str">
        <f>IF('Gene Table'!E35="","",'Gene Table'!E35)</f>
        <v>hsa-miR-220a</v>
      </c>
      <c r="C35" s="87" t="str">
        <f>'Gene Table'!B35</f>
        <v>B09</v>
      </c>
      <c r="D35" s="88" t="e">
        <f>Calculations!BN36</f>
        <v>#DIV/0!</v>
      </c>
      <c r="E35" s="88" t="e">
        <f>Calculations!BO36</f>
        <v>#DIV/0!</v>
      </c>
      <c r="F35" s="89" t="e">
        <f t="shared" si="1"/>
        <v>#DIV/0!</v>
      </c>
      <c r="G35" s="89" t="e">
        <f t="shared" si="2"/>
        <v>#DIV/0!</v>
      </c>
      <c r="H35" s="88" t="e">
        <f t="shared" si="3"/>
        <v>#DIV/0!</v>
      </c>
      <c r="I35" s="92" t="str">
        <f>IF(OR(COUNT(Calculations!BP36:BY36)&lt;3,COUNT(Calculations!BZ36:CI36)&lt;3),"N/A",IF(ISERROR(TTEST(Calculations!BP36:BY36,Calculations!BZ36:CI36,2,2)),"N/A",TTEST(Calculations!BP36:BY36,Calculations!BZ36:CI36,2,2)))</f>
        <v>N/A</v>
      </c>
      <c r="J35" s="88" t="e">
        <f t="shared" si="0"/>
        <v>#DIV/0!</v>
      </c>
      <c r="K35" s="93"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80"/>
      <c r="B36" s="87" t="str">
        <f>IF('Gene Table'!E36="","",'Gene Table'!E36)</f>
        <v>hsa-miR-1253</v>
      </c>
      <c r="C36" s="87" t="str">
        <f>'Gene Table'!B36</f>
        <v>B10</v>
      </c>
      <c r="D36" s="88" t="e">
        <f>Calculations!BN37</f>
        <v>#DIV/0!</v>
      </c>
      <c r="E36" s="88" t="e">
        <f>Calculations!BO37</f>
        <v>#DIV/0!</v>
      </c>
      <c r="F36" s="89" t="e">
        <f t="shared" si="1"/>
        <v>#DIV/0!</v>
      </c>
      <c r="G36" s="89" t="e">
        <f t="shared" si="2"/>
        <v>#DIV/0!</v>
      </c>
      <c r="H36" s="88" t="e">
        <f t="shared" si="3"/>
        <v>#DIV/0!</v>
      </c>
      <c r="I36" s="92" t="str">
        <f>IF(OR(COUNT(Calculations!BP37:BY37)&lt;3,COUNT(Calculations!BZ37:CI37)&lt;3),"N/A",IF(ISERROR(TTEST(Calculations!BP37:BY37,Calculations!BZ37:CI37,2,2)),"N/A",TTEST(Calculations!BP37:BY37,Calculations!BZ37:CI37,2,2)))</f>
        <v>N/A</v>
      </c>
      <c r="J36" s="88" t="e">
        <f t="shared" si="0"/>
        <v>#DIV/0!</v>
      </c>
      <c r="K36" s="93"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80"/>
      <c r="B37" s="87" t="str">
        <f>IF('Gene Table'!E37="","",'Gene Table'!E37)</f>
        <v>hsa-miR-513a-5p</v>
      </c>
      <c r="C37" s="87" t="str">
        <f>'Gene Table'!B37</f>
        <v>B11</v>
      </c>
      <c r="D37" s="88" t="e">
        <f>Calculations!BN38</f>
        <v>#DIV/0!</v>
      </c>
      <c r="E37" s="88" t="e">
        <f>Calculations!BO38</f>
        <v>#DIV/0!</v>
      </c>
      <c r="F37" s="89" t="e">
        <f t="shared" si="1"/>
        <v>#DIV/0!</v>
      </c>
      <c r="G37" s="89" t="e">
        <f t="shared" si="2"/>
        <v>#DIV/0!</v>
      </c>
      <c r="H37" s="88" t="e">
        <f t="shared" si="3"/>
        <v>#DIV/0!</v>
      </c>
      <c r="I37" s="92" t="str">
        <f>IF(OR(COUNT(Calculations!BP38:BY38)&lt;3,COUNT(Calculations!BZ38:CI38)&lt;3),"N/A",IF(ISERROR(TTEST(Calculations!BP38:BY38,Calculations!BZ38:CI38,2,2)),"N/A",TTEST(Calculations!BP38:BY38,Calculations!BZ38:CI38,2,2)))</f>
        <v>N/A</v>
      </c>
      <c r="J37" s="88" t="e">
        <f t="shared" si="0"/>
        <v>#DIV/0!</v>
      </c>
      <c r="K37" s="93"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80"/>
      <c r="B38" s="87" t="str">
        <f>IF('Gene Table'!E38="","",'Gene Table'!E38)</f>
        <v>hsa-miR-597</v>
      </c>
      <c r="C38" s="87" t="str">
        <f>'Gene Table'!B38</f>
        <v>B12</v>
      </c>
      <c r="D38" s="88" t="e">
        <f>Calculations!BN39</f>
        <v>#DIV/0!</v>
      </c>
      <c r="E38" s="88" t="e">
        <f>Calculations!BO39</f>
        <v>#DIV/0!</v>
      </c>
      <c r="F38" s="89" t="e">
        <f t="shared" si="1"/>
        <v>#DIV/0!</v>
      </c>
      <c r="G38" s="89" t="e">
        <f t="shared" si="2"/>
        <v>#DIV/0!</v>
      </c>
      <c r="H38" s="88" t="e">
        <f t="shared" si="3"/>
        <v>#DIV/0!</v>
      </c>
      <c r="I38" s="92" t="str">
        <f>IF(OR(COUNT(Calculations!BP39:BY39)&lt;3,COUNT(Calculations!BZ39:CI39)&lt;3),"N/A",IF(ISERROR(TTEST(Calculations!BP39:BY39,Calculations!BZ39:CI39,2,2)),"N/A",TTEST(Calculations!BP39:BY39,Calculations!BZ39:CI39,2,2)))</f>
        <v>N/A</v>
      </c>
      <c r="J38" s="88" t="e">
        <f t="shared" si="0"/>
        <v>#DIV/0!</v>
      </c>
      <c r="K38" s="93"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80"/>
      <c r="B39" s="87" t="str">
        <f>IF('Gene Table'!E39="","",'Gene Table'!E39)</f>
        <v>hsa-miR-1258</v>
      </c>
      <c r="C39" s="87" t="str">
        <f>'Gene Table'!B39</f>
        <v>B13</v>
      </c>
      <c r="D39" s="88" t="e">
        <f>Calculations!BN40</f>
        <v>#DIV/0!</v>
      </c>
      <c r="E39" s="88" t="e">
        <f>Calculations!BO40</f>
        <v>#DIV/0!</v>
      </c>
      <c r="F39" s="89" t="e">
        <f t="shared" si="1"/>
        <v>#DIV/0!</v>
      </c>
      <c r="G39" s="89" t="e">
        <f t="shared" si="2"/>
        <v>#DIV/0!</v>
      </c>
      <c r="H39" s="88" t="e">
        <f t="shared" si="3"/>
        <v>#DIV/0!</v>
      </c>
      <c r="I39" s="92" t="str">
        <f>IF(OR(COUNT(Calculations!BP40:BY40)&lt;3,COUNT(Calculations!BZ40:CI40)&lt;3),"N/A",IF(ISERROR(TTEST(Calculations!BP40:BY40,Calculations!BZ40:CI40,2,2)),"N/A",TTEST(Calculations!BP40:BY40,Calculations!BZ40:CI40,2,2)))</f>
        <v>N/A</v>
      </c>
      <c r="J39" s="88" t="e">
        <f t="shared" si="0"/>
        <v>#DIV/0!</v>
      </c>
      <c r="K39" s="93"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80"/>
      <c r="B40" s="87" t="str">
        <f>IF('Gene Table'!E40="","",'Gene Table'!E40)</f>
        <v>hsa-miR-885-5p</v>
      </c>
      <c r="C40" s="87" t="str">
        <f>'Gene Table'!B40</f>
        <v>B14</v>
      </c>
      <c r="D40" s="88" t="e">
        <f>Calculations!BN41</f>
        <v>#DIV/0!</v>
      </c>
      <c r="E40" s="88" t="e">
        <f>Calculations!BO41</f>
        <v>#DIV/0!</v>
      </c>
      <c r="F40" s="89" t="e">
        <f t="shared" si="1"/>
        <v>#DIV/0!</v>
      </c>
      <c r="G40" s="89" t="e">
        <f t="shared" si="2"/>
        <v>#DIV/0!</v>
      </c>
      <c r="H40" s="88" t="e">
        <f t="shared" si="3"/>
        <v>#DIV/0!</v>
      </c>
      <c r="I40" s="92" t="str">
        <f>IF(OR(COUNT(Calculations!BP41:BY41)&lt;3,COUNT(Calculations!BZ41:CI41)&lt;3),"N/A",IF(ISERROR(TTEST(Calculations!BP41:BY41,Calculations!BZ41:CI41,2,2)),"N/A",TTEST(Calculations!BP41:BY41,Calculations!BZ41:CI41,2,2)))</f>
        <v>N/A</v>
      </c>
      <c r="J40" s="88" t="e">
        <f t="shared" si="0"/>
        <v>#DIV/0!</v>
      </c>
      <c r="K40" s="93"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80"/>
      <c r="B41" s="87" t="str">
        <f>IF('Gene Table'!E41="","",'Gene Table'!E41)</f>
        <v>hsa-miR-1262</v>
      </c>
      <c r="C41" s="87" t="str">
        <f>'Gene Table'!B41</f>
        <v>B15</v>
      </c>
      <c r="D41" s="88" t="e">
        <f>Calculations!BN42</f>
        <v>#DIV/0!</v>
      </c>
      <c r="E41" s="88" t="e">
        <f>Calculations!BO42</f>
        <v>#DIV/0!</v>
      </c>
      <c r="F41" s="89" t="e">
        <f t="shared" si="1"/>
        <v>#DIV/0!</v>
      </c>
      <c r="G41" s="89" t="e">
        <f t="shared" si="2"/>
        <v>#DIV/0!</v>
      </c>
      <c r="H41" s="88" t="e">
        <f t="shared" si="3"/>
        <v>#DIV/0!</v>
      </c>
      <c r="I41" s="92" t="str">
        <f>IF(OR(COUNT(Calculations!BP42:BY42)&lt;3,COUNT(Calculations!BZ42:CI42)&lt;3),"N/A",IF(ISERROR(TTEST(Calculations!BP42:BY42,Calculations!BZ42:CI42,2,2)),"N/A",TTEST(Calculations!BP42:BY42,Calculations!BZ42:CI42,2,2)))</f>
        <v>N/A</v>
      </c>
      <c r="J41" s="88" t="e">
        <f t="shared" si="0"/>
        <v>#DIV/0!</v>
      </c>
      <c r="K41" s="93"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80"/>
      <c r="B42" s="87" t="str">
        <f>IF('Gene Table'!E42="","",'Gene Table'!E42)</f>
        <v>hsa-miR-1284</v>
      </c>
      <c r="C42" s="87" t="str">
        <f>'Gene Table'!B42</f>
        <v>B16</v>
      </c>
      <c r="D42" s="88" t="e">
        <f>Calculations!BN43</f>
        <v>#DIV/0!</v>
      </c>
      <c r="E42" s="88" t="e">
        <f>Calculations!BO43</f>
        <v>#DIV/0!</v>
      </c>
      <c r="F42" s="89" t="e">
        <f t="shared" si="1"/>
        <v>#DIV/0!</v>
      </c>
      <c r="G42" s="89" t="e">
        <f t="shared" si="2"/>
        <v>#DIV/0!</v>
      </c>
      <c r="H42" s="88" t="e">
        <f t="shared" si="3"/>
        <v>#DIV/0!</v>
      </c>
      <c r="I42" s="92" t="str">
        <f>IF(OR(COUNT(Calculations!BP43:BY43)&lt;3,COUNT(Calculations!BZ43:CI43)&lt;3),"N/A",IF(ISERROR(TTEST(Calculations!BP43:BY43,Calculations!BZ43:CI43,2,2)),"N/A",TTEST(Calculations!BP43:BY43,Calculations!BZ43:CI43,2,2)))</f>
        <v>N/A</v>
      </c>
      <c r="J42" s="88" t="e">
        <f t="shared" si="0"/>
        <v>#DIV/0!</v>
      </c>
      <c r="K42" s="93"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80"/>
      <c r="B43" s="87" t="str">
        <f>IF('Gene Table'!E43="","",'Gene Table'!E43)</f>
        <v>hsa-miR-203</v>
      </c>
      <c r="C43" s="87" t="str">
        <f>'Gene Table'!B43</f>
        <v>B17</v>
      </c>
      <c r="D43" s="88" t="e">
        <f>Calculations!BN44</f>
        <v>#DIV/0!</v>
      </c>
      <c r="E43" s="88" t="e">
        <f>Calculations!BO44</f>
        <v>#DIV/0!</v>
      </c>
      <c r="F43" s="89" t="e">
        <f t="shared" si="1"/>
        <v>#DIV/0!</v>
      </c>
      <c r="G43" s="89" t="e">
        <f t="shared" si="2"/>
        <v>#DIV/0!</v>
      </c>
      <c r="H43" s="88" t="e">
        <f t="shared" si="3"/>
        <v>#DIV/0!</v>
      </c>
      <c r="I43" s="92" t="str">
        <f>IF(OR(COUNT(Calculations!BP44:BY44)&lt;3,COUNT(Calculations!BZ44:CI44)&lt;3),"N/A",IF(ISERROR(TTEST(Calculations!BP44:BY44,Calculations!BZ44:CI44,2,2)),"N/A",TTEST(Calculations!BP44:BY44,Calculations!BZ44:CI44,2,2)))</f>
        <v>N/A</v>
      </c>
      <c r="J43" s="88" t="e">
        <f t="shared" si="0"/>
        <v>#DIV/0!</v>
      </c>
      <c r="K43" s="93"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80"/>
      <c r="B44" s="87" t="str">
        <f>IF('Gene Table'!E44="","",'Gene Table'!E44)</f>
        <v>hsa-miR-648</v>
      </c>
      <c r="C44" s="87" t="str">
        <f>'Gene Table'!B44</f>
        <v>B18</v>
      </c>
      <c r="D44" s="88" t="e">
        <f>Calculations!BN45</f>
        <v>#DIV/0!</v>
      </c>
      <c r="E44" s="88" t="e">
        <f>Calculations!BO45</f>
        <v>#DIV/0!</v>
      </c>
      <c r="F44" s="89" t="e">
        <f t="shared" si="1"/>
        <v>#DIV/0!</v>
      </c>
      <c r="G44" s="89" t="e">
        <f t="shared" si="2"/>
        <v>#DIV/0!</v>
      </c>
      <c r="H44" s="88" t="e">
        <f t="shared" si="3"/>
        <v>#DIV/0!</v>
      </c>
      <c r="I44" s="92" t="str">
        <f>IF(OR(COUNT(Calculations!BP45:BY45)&lt;3,COUNT(Calculations!BZ45:CI45)&lt;3),"N/A",IF(ISERROR(TTEST(Calculations!BP45:BY45,Calculations!BZ45:CI45,2,2)),"N/A",TTEST(Calculations!BP45:BY45,Calculations!BZ45:CI45,2,2)))</f>
        <v>N/A</v>
      </c>
      <c r="J44" s="88" t="e">
        <f t="shared" si="0"/>
        <v>#DIV/0!</v>
      </c>
      <c r="K44" s="93"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80"/>
      <c r="B45" s="87" t="str">
        <f>IF('Gene Table'!E45="","",'Gene Table'!E45)</f>
        <v>hsa-miR-28-5p</v>
      </c>
      <c r="C45" s="87" t="str">
        <f>'Gene Table'!B45</f>
        <v>B19</v>
      </c>
      <c r="D45" s="88" t="e">
        <f>Calculations!BN46</f>
        <v>#DIV/0!</v>
      </c>
      <c r="E45" s="88" t="e">
        <f>Calculations!BO46</f>
        <v>#DIV/0!</v>
      </c>
      <c r="F45" s="89" t="e">
        <f t="shared" si="1"/>
        <v>#DIV/0!</v>
      </c>
      <c r="G45" s="89" t="e">
        <f t="shared" si="2"/>
        <v>#DIV/0!</v>
      </c>
      <c r="H45" s="88" t="e">
        <f t="shared" si="3"/>
        <v>#DIV/0!</v>
      </c>
      <c r="I45" s="92" t="str">
        <f>IF(OR(COUNT(Calculations!BP46:BY46)&lt;3,COUNT(Calculations!BZ46:CI46)&lt;3),"N/A",IF(ISERROR(TTEST(Calculations!BP46:BY46,Calculations!BZ46:CI46,2,2)),"N/A",TTEST(Calculations!BP46:BY46,Calculations!BZ46:CI46,2,2)))</f>
        <v>N/A</v>
      </c>
      <c r="J45" s="88" t="e">
        <f t="shared" si="0"/>
        <v>#DIV/0!</v>
      </c>
      <c r="K45" s="93"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80"/>
      <c r="B46" s="87" t="str">
        <f>IF('Gene Table'!E46="","",'Gene Table'!E46)</f>
        <v>hsa-miR-1283</v>
      </c>
      <c r="C46" s="87" t="str">
        <f>'Gene Table'!B46</f>
        <v>B20</v>
      </c>
      <c r="D46" s="88" t="e">
        <f>Calculations!BN47</f>
        <v>#DIV/0!</v>
      </c>
      <c r="E46" s="88" t="e">
        <f>Calculations!BO47</f>
        <v>#DIV/0!</v>
      </c>
      <c r="F46" s="89" t="e">
        <f t="shared" si="1"/>
        <v>#DIV/0!</v>
      </c>
      <c r="G46" s="89" t="e">
        <f t="shared" si="2"/>
        <v>#DIV/0!</v>
      </c>
      <c r="H46" s="88" t="e">
        <f t="shared" si="3"/>
        <v>#DIV/0!</v>
      </c>
      <c r="I46" s="92" t="str">
        <f>IF(OR(COUNT(Calculations!BP47:BY47)&lt;3,COUNT(Calculations!BZ47:CI47)&lt;3),"N/A",IF(ISERROR(TTEST(Calculations!BP47:BY47,Calculations!BZ47:CI47,2,2)),"N/A",TTEST(Calculations!BP47:BY47,Calculations!BZ47:CI47,2,2)))</f>
        <v>N/A</v>
      </c>
      <c r="J46" s="88" t="e">
        <f t="shared" si="0"/>
        <v>#DIV/0!</v>
      </c>
      <c r="K46" s="93"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80"/>
      <c r="B47" s="87" t="str">
        <f>IF('Gene Table'!E47="","",'Gene Table'!E47)</f>
        <v>hsa-miR-450a-5p</v>
      </c>
      <c r="C47" s="87" t="str">
        <f>'Gene Table'!B47</f>
        <v>B21</v>
      </c>
      <c r="D47" s="88" t="e">
        <f>Calculations!BN48</f>
        <v>#DIV/0!</v>
      </c>
      <c r="E47" s="88" t="e">
        <f>Calculations!BO48</f>
        <v>#DIV/0!</v>
      </c>
      <c r="F47" s="89" t="e">
        <f t="shared" si="1"/>
        <v>#DIV/0!</v>
      </c>
      <c r="G47" s="89" t="e">
        <f t="shared" si="2"/>
        <v>#DIV/0!</v>
      </c>
      <c r="H47" s="88" t="e">
        <f t="shared" si="3"/>
        <v>#DIV/0!</v>
      </c>
      <c r="I47" s="92" t="str">
        <f>IF(OR(COUNT(Calculations!BP48:BY48)&lt;3,COUNT(Calculations!BZ48:CI48)&lt;3),"N/A",IF(ISERROR(TTEST(Calculations!BP48:BY48,Calculations!BZ48:CI48,2,2)),"N/A",TTEST(Calculations!BP48:BY48,Calculations!BZ48:CI48,2,2)))</f>
        <v>N/A</v>
      </c>
      <c r="J47" s="88" t="e">
        <f t="shared" si="0"/>
        <v>#DIV/0!</v>
      </c>
      <c r="K47" s="93"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80"/>
      <c r="B48" s="87" t="str">
        <f>IF('Gene Table'!E48="","",'Gene Table'!E48)</f>
        <v>hsa-miR-28-3p</v>
      </c>
      <c r="C48" s="87" t="str">
        <f>'Gene Table'!B48</f>
        <v>B22</v>
      </c>
      <c r="D48" s="88" t="e">
        <f>Calculations!BN49</f>
        <v>#DIV/0!</v>
      </c>
      <c r="E48" s="88" t="e">
        <f>Calculations!BO49</f>
        <v>#DIV/0!</v>
      </c>
      <c r="F48" s="89" t="e">
        <f t="shared" si="1"/>
        <v>#DIV/0!</v>
      </c>
      <c r="G48" s="89" t="e">
        <f t="shared" si="2"/>
        <v>#DIV/0!</v>
      </c>
      <c r="H48" s="88" t="e">
        <f t="shared" si="3"/>
        <v>#DIV/0!</v>
      </c>
      <c r="I48" s="92" t="str">
        <f>IF(OR(COUNT(Calculations!BP49:BY49)&lt;3,COUNT(Calculations!BZ49:CI49)&lt;3),"N/A",IF(ISERROR(TTEST(Calculations!BP49:BY49,Calculations!BZ49:CI49,2,2)),"N/A",TTEST(Calculations!BP49:BY49,Calculations!BZ49:CI49,2,2)))</f>
        <v>N/A</v>
      </c>
      <c r="J48" s="88" t="e">
        <f t="shared" si="0"/>
        <v>#DIV/0!</v>
      </c>
      <c r="K48" s="93"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80"/>
      <c r="B49" s="87" t="str">
        <f>IF('Gene Table'!E49="","",'Gene Table'!E49)</f>
        <v>hsa-miR-450b-5p</v>
      </c>
      <c r="C49" s="87" t="str">
        <f>'Gene Table'!B49</f>
        <v>B23</v>
      </c>
      <c r="D49" s="88" t="e">
        <f>Calculations!BN50</f>
        <v>#DIV/0!</v>
      </c>
      <c r="E49" s="88" t="e">
        <f>Calculations!BO50</f>
        <v>#DIV/0!</v>
      </c>
      <c r="F49" s="89" t="e">
        <f t="shared" si="1"/>
        <v>#DIV/0!</v>
      </c>
      <c r="G49" s="89" t="e">
        <f t="shared" si="2"/>
        <v>#DIV/0!</v>
      </c>
      <c r="H49" s="88" t="e">
        <f t="shared" si="3"/>
        <v>#DIV/0!</v>
      </c>
      <c r="I49" s="92" t="str">
        <f>IF(OR(COUNT(Calculations!BP50:BY50)&lt;3,COUNT(Calculations!BZ50:CI50)&lt;3),"N/A",IF(ISERROR(TTEST(Calculations!BP50:BY50,Calculations!BZ50:CI50,2,2)),"N/A",TTEST(Calculations!BP50:BY50,Calculations!BZ50:CI50,2,2)))</f>
        <v>N/A</v>
      </c>
      <c r="J49" s="88" t="e">
        <f t="shared" si="0"/>
        <v>#DIV/0!</v>
      </c>
      <c r="K49" s="93"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80"/>
      <c r="B50" s="87" t="str">
        <f>IF('Gene Table'!E50="","",'Gene Table'!E50)</f>
        <v>hsa-miR-342-5p</v>
      </c>
      <c r="C50" s="87" t="str">
        <f>'Gene Table'!B50</f>
        <v>B24</v>
      </c>
      <c r="D50" s="88" t="e">
        <f>Calculations!BN51</f>
        <v>#DIV/0!</v>
      </c>
      <c r="E50" s="88" t="e">
        <f>Calculations!BO51</f>
        <v>#DIV/0!</v>
      </c>
      <c r="F50" s="89" t="e">
        <f t="shared" si="1"/>
        <v>#DIV/0!</v>
      </c>
      <c r="G50" s="89" t="e">
        <f t="shared" si="2"/>
        <v>#DIV/0!</v>
      </c>
      <c r="H50" s="88" t="e">
        <f t="shared" si="3"/>
        <v>#DIV/0!</v>
      </c>
      <c r="I50" s="92" t="str">
        <f>IF(OR(COUNT(Calculations!BP51:BY51)&lt;3,COUNT(Calculations!BZ51:CI51)&lt;3),"N/A",IF(ISERROR(TTEST(Calculations!BP51:BY51,Calculations!BZ51:CI51,2,2)),"N/A",TTEST(Calculations!BP51:BY51,Calculations!BZ51:CI51,2,2)))</f>
        <v>N/A</v>
      </c>
      <c r="J50" s="88" t="e">
        <f t="shared" si="0"/>
        <v>#DIV/0!</v>
      </c>
      <c r="K50" s="93"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80"/>
      <c r="B51" s="87" t="str">
        <f>IF('Gene Table'!E51="","",'Gene Table'!E51)</f>
        <v>hsa-miR-1197</v>
      </c>
      <c r="C51" s="87" t="str">
        <f>'Gene Table'!B51</f>
        <v>C01</v>
      </c>
      <c r="D51" s="88" t="e">
        <f>Calculations!BN52</f>
        <v>#DIV/0!</v>
      </c>
      <c r="E51" s="88" t="e">
        <f>Calculations!BO52</f>
        <v>#DIV/0!</v>
      </c>
      <c r="F51" s="89" t="e">
        <f t="shared" si="1"/>
        <v>#DIV/0!</v>
      </c>
      <c r="G51" s="89" t="e">
        <f t="shared" si="2"/>
        <v>#DIV/0!</v>
      </c>
      <c r="H51" s="88" t="e">
        <f t="shared" si="3"/>
        <v>#DIV/0!</v>
      </c>
      <c r="I51" s="92" t="str">
        <f>IF(OR(COUNT(Calculations!BP52:BY52)&lt;3,COUNT(Calculations!BZ52:CI52)&lt;3),"N/A",IF(ISERROR(TTEST(Calculations!BP52:BY52,Calculations!BZ52:CI52,2,2)),"N/A",TTEST(Calculations!BP52:BY52,Calculations!BZ52:CI52,2,2)))</f>
        <v>N/A</v>
      </c>
      <c r="J51" s="88" t="e">
        <f t="shared" si="0"/>
        <v>#DIV/0!</v>
      </c>
      <c r="K51" s="93"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80"/>
      <c r="B52" s="87" t="str">
        <f>IF('Gene Table'!E52="","",'Gene Table'!E52)</f>
        <v>hsa-miR-508-5p</v>
      </c>
      <c r="C52" s="87" t="str">
        <f>'Gene Table'!B52</f>
        <v>C02</v>
      </c>
      <c r="D52" s="88" t="e">
        <f>Calculations!BN53</f>
        <v>#DIV/0!</v>
      </c>
      <c r="E52" s="88" t="e">
        <f>Calculations!BO53</f>
        <v>#DIV/0!</v>
      </c>
      <c r="F52" s="89" t="e">
        <f t="shared" si="1"/>
        <v>#DIV/0!</v>
      </c>
      <c r="G52" s="89" t="e">
        <f t="shared" si="2"/>
        <v>#DIV/0!</v>
      </c>
      <c r="H52" s="88" t="e">
        <f t="shared" si="3"/>
        <v>#DIV/0!</v>
      </c>
      <c r="I52" s="92" t="str">
        <f>IF(OR(COUNT(Calculations!BP53:BY53)&lt;3,COUNT(Calculations!BZ53:CI53)&lt;3),"N/A",IF(ISERROR(TTEST(Calculations!BP53:BY53,Calculations!BZ53:CI53,2,2)),"N/A",TTEST(Calculations!BP53:BY53,Calculations!BZ53:CI53,2,2)))</f>
        <v>N/A</v>
      </c>
      <c r="J52" s="88" t="e">
        <f t="shared" si="0"/>
        <v>#DIV/0!</v>
      </c>
      <c r="K52" s="93"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80"/>
      <c r="B53" s="87" t="str">
        <f>IF('Gene Table'!E53="","",'Gene Table'!E53)</f>
        <v>hsa-miR-1201</v>
      </c>
      <c r="C53" s="87" t="str">
        <f>'Gene Table'!B53</f>
        <v>C03</v>
      </c>
      <c r="D53" s="88" t="e">
        <f>Calculations!BN54</f>
        <v>#DIV/0!</v>
      </c>
      <c r="E53" s="88" t="e">
        <f>Calculations!BO54</f>
        <v>#DIV/0!</v>
      </c>
      <c r="F53" s="89" t="e">
        <f t="shared" si="1"/>
        <v>#DIV/0!</v>
      </c>
      <c r="G53" s="89" t="e">
        <f t="shared" si="2"/>
        <v>#DIV/0!</v>
      </c>
      <c r="H53" s="88" t="e">
        <f t="shared" si="3"/>
        <v>#DIV/0!</v>
      </c>
      <c r="I53" s="92" t="str">
        <f>IF(OR(COUNT(Calculations!BP54:BY54)&lt;3,COUNT(Calculations!BZ54:CI54)&lt;3),"N/A",IF(ISERROR(TTEST(Calculations!BP54:BY54,Calculations!BZ54:CI54,2,2)),"N/A",TTEST(Calculations!BP54:BY54,Calculations!BZ54:CI54,2,2)))</f>
        <v>N/A</v>
      </c>
      <c r="J53" s="88" t="e">
        <f t="shared" si="0"/>
        <v>#DIV/0!</v>
      </c>
      <c r="K53" s="93"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80"/>
      <c r="B54" s="87" t="str">
        <f>IF('Gene Table'!E54="","",'Gene Table'!E54)</f>
        <v>hsa-miR-572</v>
      </c>
      <c r="C54" s="87" t="str">
        <f>'Gene Table'!B54</f>
        <v>C04</v>
      </c>
      <c r="D54" s="88" t="e">
        <f>Calculations!BN55</f>
        <v>#DIV/0!</v>
      </c>
      <c r="E54" s="88" t="e">
        <f>Calculations!BO55</f>
        <v>#DIV/0!</v>
      </c>
      <c r="F54" s="89" t="e">
        <f t="shared" si="1"/>
        <v>#DIV/0!</v>
      </c>
      <c r="G54" s="89" t="e">
        <f t="shared" si="2"/>
        <v>#DIV/0!</v>
      </c>
      <c r="H54" s="88" t="e">
        <f t="shared" si="3"/>
        <v>#DIV/0!</v>
      </c>
      <c r="I54" s="92" t="str">
        <f>IF(OR(COUNT(Calculations!BP55:BY55)&lt;3,COUNT(Calculations!BZ55:CI55)&lt;3),"N/A",IF(ISERROR(TTEST(Calculations!BP55:BY55,Calculations!BZ55:CI55,2,2)),"N/A",TTEST(Calculations!BP55:BY55,Calculations!BZ55:CI55,2,2)))</f>
        <v>N/A</v>
      </c>
      <c r="J54" s="88" t="e">
        <f t="shared" si="0"/>
        <v>#DIV/0!</v>
      </c>
      <c r="K54" s="93"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80"/>
      <c r="B55" s="87" t="str">
        <f>IF('Gene Table'!E55="","",'Gene Table'!E55)</f>
        <v>hsa-miR-1202</v>
      </c>
      <c r="C55" s="87" t="str">
        <f>'Gene Table'!B55</f>
        <v>C05</v>
      </c>
      <c r="D55" s="88" t="e">
        <f>Calculations!BN56</f>
        <v>#DIV/0!</v>
      </c>
      <c r="E55" s="88" t="e">
        <f>Calculations!BO56</f>
        <v>#DIV/0!</v>
      </c>
      <c r="F55" s="89" t="e">
        <f t="shared" si="1"/>
        <v>#DIV/0!</v>
      </c>
      <c r="G55" s="89" t="e">
        <f t="shared" si="2"/>
        <v>#DIV/0!</v>
      </c>
      <c r="H55" s="88" t="e">
        <f t="shared" si="3"/>
        <v>#DIV/0!</v>
      </c>
      <c r="I55" s="92" t="str">
        <f>IF(OR(COUNT(Calculations!BP56:BY56)&lt;3,COUNT(Calculations!BZ56:CI56)&lt;3),"N/A",IF(ISERROR(TTEST(Calculations!BP56:BY56,Calculations!BZ56:CI56,2,2)),"N/A",TTEST(Calculations!BP56:BY56,Calculations!BZ56:CI56,2,2)))</f>
        <v>N/A</v>
      </c>
      <c r="J55" s="88" t="e">
        <f t="shared" si="0"/>
        <v>#DIV/0!</v>
      </c>
      <c r="K55" s="93"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80"/>
      <c r="B56" s="87" t="str">
        <f>IF('Gene Table'!E56="","",'Gene Table'!E56)</f>
        <v>hsa-miR-99a-5p</v>
      </c>
      <c r="C56" s="87" t="str">
        <f>'Gene Table'!B56</f>
        <v>C06</v>
      </c>
      <c r="D56" s="88" t="e">
        <f>Calculations!BN57</f>
        <v>#DIV/0!</v>
      </c>
      <c r="E56" s="88" t="e">
        <f>Calculations!BO57</f>
        <v>#DIV/0!</v>
      </c>
      <c r="F56" s="89" t="e">
        <f t="shared" si="1"/>
        <v>#DIV/0!</v>
      </c>
      <c r="G56" s="89" t="e">
        <f t="shared" si="2"/>
        <v>#DIV/0!</v>
      </c>
      <c r="H56" s="88" t="e">
        <f t="shared" si="3"/>
        <v>#DIV/0!</v>
      </c>
      <c r="I56" s="92" t="str">
        <f>IF(OR(COUNT(Calculations!BP57:BY57)&lt;3,COUNT(Calculations!BZ57:CI57)&lt;3),"N/A",IF(ISERROR(TTEST(Calculations!BP57:BY57,Calculations!BZ57:CI57,2,2)),"N/A",TTEST(Calculations!BP57:BY57,Calculations!BZ57:CI57,2,2)))</f>
        <v>N/A</v>
      </c>
      <c r="J56" s="88" t="e">
        <f t="shared" si="0"/>
        <v>#DIV/0!</v>
      </c>
      <c r="K56" s="93"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80"/>
      <c r="B57" s="87" t="str">
        <f>IF('Gene Table'!E57="","",'Gene Table'!E57)</f>
        <v>hsa-miR-1204</v>
      </c>
      <c r="C57" s="87" t="str">
        <f>'Gene Table'!B57</f>
        <v>C07</v>
      </c>
      <c r="D57" s="88" t="e">
        <f>Calculations!BN58</f>
        <v>#DIV/0!</v>
      </c>
      <c r="E57" s="88" t="e">
        <f>Calculations!BO58</f>
        <v>#DIV/0!</v>
      </c>
      <c r="F57" s="89" t="e">
        <f t="shared" si="1"/>
        <v>#DIV/0!</v>
      </c>
      <c r="G57" s="89" t="e">
        <f t="shared" si="2"/>
        <v>#DIV/0!</v>
      </c>
      <c r="H57" s="88" t="e">
        <f t="shared" si="3"/>
        <v>#DIV/0!</v>
      </c>
      <c r="I57" s="92" t="str">
        <f>IF(OR(COUNT(Calculations!BP58:BY58)&lt;3,COUNT(Calculations!BZ58:CI58)&lt;3),"N/A",IF(ISERROR(TTEST(Calculations!BP58:BY58,Calculations!BZ58:CI58,2,2)),"N/A",TTEST(Calculations!BP58:BY58,Calculations!BZ58:CI58,2,2)))</f>
        <v>N/A</v>
      </c>
      <c r="J57" s="88" t="e">
        <f t="shared" si="0"/>
        <v>#DIV/0!</v>
      </c>
      <c r="K57" s="93"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80"/>
      <c r="B58" s="87" t="str">
        <f>IF('Gene Table'!E58="","",'Gene Table'!E58)</f>
        <v>hsa-miR-602</v>
      </c>
      <c r="C58" s="87" t="str">
        <f>'Gene Table'!B58</f>
        <v>C08</v>
      </c>
      <c r="D58" s="88" t="e">
        <f>Calculations!BN59</f>
        <v>#DIV/0!</v>
      </c>
      <c r="E58" s="88" t="e">
        <f>Calculations!BO59</f>
        <v>#DIV/0!</v>
      </c>
      <c r="F58" s="89" t="e">
        <f t="shared" si="1"/>
        <v>#DIV/0!</v>
      </c>
      <c r="G58" s="89" t="e">
        <f t="shared" si="2"/>
        <v>#DIV/0!</v>
      </c>
      <c r="H58" s="88" t="e">
        <f t="shared" si="3"/>
        <v>#DIV/0!</v>
      </c>
      <c r="I58" s="92" t="str">
        <f>IF(OR(COUNT(Calculations!BP59:BY59)&lt;3,COUNT(Calculations!BZ59:CI59)&lt;3),"N/A",IF(ISERROR(TTEST(Calculations!BP59:BY59,Calculations!BZ59:CI59,2,2)),"N/A",TTEST(Calculations!BP59:BY59,Calculations!BZ59:CI59,2,2)))</f>
        <v>N/A</v>
      </c>
      <c r="J58" s="88" t="e">
        <f t="shared" si="0"/>
        <v>#DIV/0!</v>
      </c>
      <c r="K58" s="93"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80"/>
      <c r="B59" s="87" t="str">
        <f>IF('Gene Table'!E59="","",'Gene Table'!E59)</f>
        <v>hsa-miR-1205</v>
      </c>
      <c r="C59" s="87" t="str">
        <f>'Gene Table'!B59</f>
        <v>C09</v>
      </c>
      <c r="D59" s="88" t="e">
        <f>Calculations!BN60</f>
        <v>#DIV/0!</v>
      </c>
      <c r="E59" s="88" t="e">
        <f>Calculations!BO60</f>
        <v>#DIV/0!</v>
      </c>
      <c r="F59" s="89" t="e">
        <f t="shared" si="1"/>
        <v>#DIV/0!</v>
      </c>
      <c r="G59" s="89" t="e">
        <f t="shared" si="2"/>
        <v>#DIV/0!</v>
      </c>
      <c r="H59" s="88" t="e">
        <f t="shared" si="3"/>
        <v>#DIV/0!</v>
      </c>
      <c r="I59" s="92" t="str">
        <f>IF(OR(COUNT(Calculations!BP60:BY60)&lt;3,COUNT(Calculations!BZ60:CI60)&lt;3),"N/A",IF(ISERROR(TTEST(Calculations!BP60:BY60,Calculations!BZ60:CI60,2,2)),"N/A",TTEST(Calculations!BP60:BY60,Calculations!BZ60:CI60,2,2)))</f>
        <v>N/A</v>
      </c>
      <c r="J59" s="88" t="e">
        <f t="shared" si="0"/>
        <v>#DIV/0!</v>
      </c>
      <c r="K59" s="93"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80"/>
      <c r="B60" s="87" t="str">
        <f>IF('Gene Table'!E60="","",'Gene Table'!E60)</f>
        <v>hsa-miR-491-5p</v>
      </c>
      <c r="C60" s="87" t="str">
        <f>'Gene Table'!B60</f>
        <v>C10</v>
      </c>
      <c r="D60" s="88" t="e">
        <f>Calculations!BN61</f>
        <v>#DIV/0!</v>
      </c>
      <c r="E60" s="88" t="e">
        <f>Calculations!BO61</f>
        <v>#DIV/0!</v>
      </c>
      <c r="F60" s="89" t="e">
        <f t="shared" si="1"/>
        <v>#DIV/0!</v>
      </c>
      <c r="G60" s="89" t="e">
        <f t="shared" si="2"/>
        <v>#DIV/0!</v>
      </c>
      <c r="H60" s="88" t="e">
        <f t="shared" si="3"/>
        <v>#DIV/0!</v>
      </c>
      <c r="I60" s="92" t="str">
        <f>IF(OR(COUNT(Calculations!BP61:BY61)&lt;3,COUNT(Calculations!BZ61:CI61)&lt;3),"N/A",IF(ISERROR(TTEST(Calculations!BP61:BY61,Calculations!BZ61:CI61,2,2)),"N/A",TTEST(Calculations!BP61:BY61,Calculations!BZ61:CI61,2,2)))</f>
        <v>N/A</v>
      </c>
      <c r="J60" s="88" t="e">
        <f t="shared" si="0"/>
        <v>#DIV/0!</v>
      </c>
      <c r="K60" s="93"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80"/>
      <c r="B61" s="87" t="str">
        <f>IF('Gene Table'!E61="","",'Gene Table'!E61)</f>
        <v>hsa-miR-1206</v>
      </c>
      <c r="C61" s="87" t="str">
        <f>'Gene Table'!B61</f>
        <v>C11</v>
      </c>
      <c r="D61" s="88" t="e">
        <f>Calculations!BN62</f>
        <v>#DIV/0!</v>
      </c>
      <c r="E61" s="88" t="e">
        <f>Calculations!BO62</f>
        <v>#DIV/0!</v>
      </c>
      <c r="F61" s="89" t="e">
        <f t="shared" si="1"/>
        <v>#DIV/0!</v>
      </c>
      <c r="G61" s="89" t="e">
        <f t="shared" si="2"/>
        <v>#DIV/0!</v>
      </c>
      <c r="H61" s="88" t="e">
        <f t="shared" si="3"/>
        <v>#DIV/0!</v>
      </c>
      <c r="I61" s="92" t="str">
        <f>IF(OR(COUNT(Calculations!BP62:BY62)&lt;3,COUNT(Calculations!BZ62:CI62)&lt;3),"N/A",IF(ISERROR(TTEST(Calculations!BP62:BY62,Calculations!BZ62:CI62,2,2)),"N/A",TTEST(Calculations!BP62:BY62,Calculations!BZ62:CI62,2,2)))</f>
        <v>N/A</v>
      </c>
      <c r="J61" s="88" t="e">
        <f t="shared" si="0"/>
        <v>#DIV/0!</v>
      </c>
      <c r="K61" s="93"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80"/>
      <c r="B62" s="87" t="str">
        <f>IF('Gene Table'!E62="","",'Gene Table'!E62)</f>
        <v>hsa-miR-874</v>
      </c>
      <c r="C62" s="87" t="str">
        <f>'Gene Table'!B62</f>
        <v>C12</v>
      </c>
      <c r="D62" s="88" t="e">
        <f>Calculations!BN63</f>
        <v>#DIV/0!</v>
      </c>
      <c r="E62" s="88" t="e">
        <f>Calculations!BO63</f>
        <v>#DIV/0!</v>
      </c>
      <c r="F62" s="89" t="e">
        <f t="shared" si="1"/>
        <v>#DIV/0!</v>
      </c>
      <c r="G62" s="89" t="e">
        <f t="shared" si="2"/>
        <v>#DIV/0!</v>
      </c>
      <c r="H62" s="88" t="e">
        <f t="shared" si="3"/>
        <v>#DIV/0!</v>
      </c>
      <c r="I62" s="92" t="str">
        <f>IF(OR(COUNT(Calculations!BP63:BY63)&lt;3,COUNT(Calculations!BZ63:CI63)&lt;3),"N/A",IF(ISERROR(TTEST(Calculations!BP63:BY63,Calculations!BZ63:CI63,2,2)),"N/A",TTEST(Calculations!BP63:BY63,Calculations!BZ63:CI63,2,2)))</f>
        <v>N/A</v>
      </c>
      <c r="J62" s="88" t="e">
        <f t="shared" si="0"/>
        <v>#DIV/0!</v>
      </c>
      <c r="K62" s="93"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80"/>
      <c r="B63" s="87" t="str">
        <f>IF('Gene Table'!E63="","",'Gene Table'!E63)</f>
        <v>hsa-miR-1207-3p</v>
      </c>
      <c r="C63" s="87" t="str">
        <f>'Gene Table'!B63</f>
        <v>C13</v>
      </c>
      <c r="D63" s="88" t="e">
        <f>Calculations!BN64</f>
        <v>#DIV/0!</v>
      </c>
      <c r="E63" s="88" t="e">
        <f>Calculations!BO64</f>
        <v>#DIV/0!</v>
      </c>
      <c r="F63" s="89" t="e">
        <f t="shared" si="1"/>
        <v>#DIV/0!</v>
      </c>
      <c r="G63" s="89" t="e">
        <f t="shared" si="2"/>
        <v>#DIV/0!</v>
      </c>
      <c r="H63" s="88" t="e">
        <f t="shared" si="3"/>
        <v>#DIV/0!</v>
      </c>
      <c r="I63" s="92" t="str">
        <f>IF(OR(COUNT(Calculations!BP64:BY64)&lt;3,COUNT(Calculations!BZ64:CI64)&lt;3),"N/A",IF(ISERROR(TTEST(Calculations!BP64:BY64,Calculations!BZ64:CI64,2,2)),"N/A",TTEST(Calculations!BP64:BY64,Calculations!BZ64:CI64,2,2)))</f>
        <v>N/A</v>
      </c>
      <c r="J63" s="88" t="e">
        <f t="shared" si="0"/>
        <v>#DIV/0!</v>
      </c>
      <c r="K63" s="93"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80"/>
      <c r="B64" s="87" t="str">
        <f>IF('Gene Table'!E64="","",'Gene Table'!E64)</f>
        <v>hsa-miR-888-5p</v>
      </c>
      <c r="C64" s="87" t="str">
        <f>'Gene Table'!B64</f>
        <v>C14</v>
      </c>
      <c r="D64" s="88" t="e">
        <f>Calculations!BN65</f>
        <v>#DIV/0!</v>
      </c>
      <c r="E64" s="88" t="e">
        <f>Calculations!BO65</f>
        <v>#DIV/0!</v>
      </c>
      <c r="F64" s="89" t="e">
        <f t="shared" si="1"/>
        <v>#DIV/0!</v>
      </c>
      <c r="G64" s="89" t="e">
        <f t="shared" si="2"/>
        <v>#DIV/0!</v>
      </c>
      <c r="H64" s="88" t="e">
        <f t="shared" si="3"/>
        <v>#DIV/0!</v>
      </c>
      <c r="I64" s="92" t="str">
        <f>IF(OR(COUNT(Calculations!BP65:BY65)&lt;3,COUNT(Calculations!BZ65:CI65)&lt;3),"N/A",IF(ISERROR(TTEST(Calculations!BP65:BY65,Calculations!BZ65:CI65,2,2)),"N/A",TTEST(Calculations!BP65:BY65,Calculations!BZ65:CI65,2,2)))</f>
        <v>N/A</v>
      </c>
      <c r="J64" s="88" t="e">
        <f t="shared" si="0"/>
        <v>#DIV/0!</v>
      </c>
      <c r="K64" s="93"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80"/>
      <c r="B65" s="87" t="str">
        <f>IF('Gene Table'!E65="","",'Gene Table'!E65)</f>
        <v>hsa-miR-1207-5p</v>
      </c>
      <c r="C65" s="87" t="str">
        <f>'Gene Table'!B65</f>
        <v>C15</v>
      </c>
      <c r="D65" s="88" t="e">
        <f>Calculations!BN66</f>
        <v>#DIV/0!</v>
      </c>
      <c r="E65" s="88" t="e">
        <f>Calculations!BO66</f>
        <v>#DIV/0!</v>
      </c>
      <c r="F65" s="89" t="e">
        <f t="shared" si="1"/>
        <v>#DIV/0!</v>
      </c>
      <c r="G65" s="89" t="e">
        <f t="shared" si="2"/>
        <v>#DIV/0!</v>
      </c>
      <c r="H65" s="88" t="e">
        <f t="shared" si="3"/>
        <v>#DIV/0!</v>
      </c>
      <c r="I65" s="92" t="str">
        <f>IF(OR(COUNT(Calculations!BP66:BY66)&lt;3,COUNT(Calculations!BZ66:CI66)&lt;3),"N/A",IF(ISERROR(TTEST(Calculations!BP66:BY66,Calculations!BZ66:CI66,2,2)),"N/A",TTEST(Calculations!BP66:BY66,Calculations!BZ66:CI66,2,2)))</f>
        <v>N/A</v>
      </c>
      <c r="J65" s="88" t="e">
        <f t="shared" si="0"/>
        <v>#DIV/0!</v>
      </c>
      <c r="K65" s="93"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80"/>
      <c r="B66" s="87" t="str">
        <f>IF('Gene Table'!E66="","",'Gene Table'!E66)</f>
        <v>hsa-miR-130a-3p</v>
      </c>
      <c r="C66" s="87" t="str">
        <f>'Gene Table'!B66</f>
        <v>C16</v>
      </c>
      <c r="D66" s="88" t="e">
        <f>Calculations!BN67</f>
        <v>#DIV/0!</v>
      </c>
      <c r="E66" s="88" t="e">
        <f>Calculations!BO67</f>
        <v>#DIV/0!</v>
      </c>
      <c r="F66" s="89" t="e">
        <f t="shared" si="1"/>
        <v>#DIV/0!</v>
      </c>
      <c r="G66" s="89" t="e">
        <f t="shared" si="2"/>
        <v>#DIV/0!</v>
      </c>
      <c r="H66" s="88" t="e">
        <f t="shared" si="3"/>
        <v>#DIV/0!</v>
      </c>
      <c r="I66" s="92" t="str">
        <f>IF(OR(COUNT(Calculations!BP67:BY67)&lt;3,COUNT(Calculations!BZ67:CI67)&lt;3),"N/A",IF(ISERROR(TTEST(Calculations!BP67:BY67,Calculations!BZ67:CI67,2,2)),"N/A",TTEST(Calculations!BP67:BY67,Calculations!BZ67:CI67,2,2)))</f>
        <v>N/A</v>
      </c>
      <c r="J66" s="88" t="e">
        <f t="shared" si="0"/>
        <v>#DIV/0!</v>
      </c>
      <c r="K66" s="93"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80"/>
      <c r="B67" s="87" t="str">
        <f>IF('Gene Table'!E67="","",'Gene Table'!E67)</f>
        <v>hsa-miR-1208</v>
      </c>
      <c r="C67" s="87" t="str">
        <f>'Gene Table'!B67</f>
        <v>C17</v>
      </c>
      <c r="D67" s="88" t="e">
        <f>Calculations!BN68</f>
        <v>#DIV/0!</v>
      </c>
      <c r="E67" s="88" t="e">
        <f>Calculations!BO68</f>
        <v>#DIV/0!</v>
      </c>
      <c r="F67" s="89" t="e">
        <f t="shared" si="1"/>
        <v>#DIV/0!</v>
      </c>
      <c r="G67" s="89" t="e">
        <f t="shared" si="2"/>
        <v>#DIV/0!</v>
      </c>
      <c r="H67" s="88" t="e">
        <f t="shared" si="3"/>
        <v>#DIV/0!</v>
      </c>
      <c r="I67" s="92" t="str">
        <f>IF(OR(COUNT(Calculations!BP68:BY68)&lt;3,COUNT(Calculations!BZ68:CI68)&lt;3),"N/A",IF(ISERROR(TTEST(Calculations!BP68:BY68,Calculations!BZ68:CI68,2,2)),"N/A",TTEST(Calculations!BP68:BY68,Calculations!BZ68:CI68,2,2)))</f>
        <v>N/A</v>
      </c>
      <c r="J67" s="88" t="e">
        <f t="shared" ref="J67:J87" si="4">IF(H67&gt;1,H67,-1/H67)</f>
        <v>#DIV/0!</v>
      </c>
      <c r="K67" s="93"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80"/>
      <c r="B68" s="87" t="str">
        <f>IF('Gene Table'!E68="","",'Gene Table'!E68)</f>
        <v>hsa-miR-30a-5p</v>
      </c>
      <c r="C68" s="87" t="str">
        <f>'Gene Table'!B68</f>
        <v>C18</v>
      </c>
      <c r="D68" s="88" t="e">
        <f>Calculations!BN69</f>
        <v>#DIV/0!</v>
      </c>
      <c r="E68" s="88" t="e">
        <f>Calculations!BO69</f>
        <v>#DIV/0!</v>
      </c>
      <c r="F68" s="89" t="e">
        <f t="shared" ref="F68:F87" si="5">2^-D68</f>
        <v>#DIV/0!</v>
      </c>
      <c r="G68" s="89" t="e">
        <f t="shared" ref="G68:G87" si="6">2^-E68</f>
        <v>#DIV/0!</v>
      </c>
      <c r="H68" s="88" t="e">
        <f t="shared" ref="H68:H87" si="7">F68/G68</f>
        <v>#DIV/0!</v>
      </c>
      <c r="I68" s="92" t="str">
        <f>IF(OR(COUNT(Calculations!BP69:BY69)&lt;3,COUNT(Calculations!BZ69:CI69)&lt;3),"N/A",IF(ISERROR(TTEST(Calculations!BP69:BY69,Calculations!BZ69:CI69,2,2)),"N/A",TTEST(Calculations!BP69:BY69,Calculations!BZ69:CI69,2,2)))</f>
        <v>N/A</v>
      </c>
      <c r="J68" s="88" t="e">
        <f t="shared" si="4"/>
        <v>#DIV/0!</v>
      </c>
      <c r="K68" s="93"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80"/>
      <c r="B69" s="87" t="str">
        <f>IF('Gene Table'!E69="","",'Gene Table'!E69)</f>
        <v>hsa-miR-122-5p</v>
      </c>
      <c r="C69" s="87" t="str">
        <f>'Gene Table'!B69</f>
        <v>C19</v>
      </c>
      <c r="D69" s="88" t="e">
        <f>Calculations!BN70</f>
        <v>#DIV/0!</v>
      </c>
      <c r="E69" s="88" t="e">
        <f>Calculations!BO70</f>
        <v>#DIV/0!</v>
      </c>
      <c r="F69" s="89" t="e">
        <f t="shared" si="5"/>
        <v>#DIV/0!</v>
      </c>
      <c r="G69" s="89" t="e">
        <f t="shared" si="6"/>
        <v>#DIV/0!</v>
      </c>
      <c r="H69" s="88" t="e">
        <f t="shared" si="7"/>
        <v>#DIV/0!</v>
      </c>
      <c r="I69" s="92" t="str">
        <f>IF(OR(COUNT(Calculations!BP70:BY70)&lt;3,COUNT(Calculations!BZ70:CI70)&lt;3),"N/A",IF(ISERROR(TTEST(Calculations!BP70:BY70,Calculations!BZ70:CI70,2,2)),"N/A",TTEST(Calculations!BP70:BY70,Calculations!BZ70:CI70,2,2)))</f>
        <v>N/A</v>
      </c>
      <c r="J69" s="88" t="e">
        <f t="shared" si="4"/>
        <v>#DIV/0!</v>
      </c>
      <c r="K69" s="93"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80"/>
      <c r="B70" s="87" t="str">
        <f>IF('Gene Table'!E70="","",'Gene Table'!E70)</f>
        <v>hsa-miR-144-3p</v>
      </c>
      <c r="C70" s="87" t="str">
        <f>'Gene Table'!B70</f>
        <v>C20</v>
      </c>
      <c r="D70" s="88" t="e">
        <f>Calculations!BN71</f>
        <v>#DIV/0!</v>
      </c>
      <c r="E70" s="88" t="e">
        <f>Calculations!BO71</f>
        <v>#DIV/0!</v>
      </c>
      <c r="F70" s="89" t="e">
        <f t="shared" si="5"/>
        <v>#DIV/0!</v>
      </c>
      <c r="G70" s="89" t="e">
        <f t="shared" si="6"/>
        <v>#DIV/0!</v>
      </c>
      <c r="H70" s="88" t="e">
        <f t="shared" si="7"/>
        <v>#DIV/0!</v>
      </c>
      <c r="I70" s="92" t="str">
        <f>IF(OR(COUNT(Calculations!BP71:BY71)&lt;3,COUNT(Calculations!BZ71:CI71)&lt;3),"N/A",IF(ISERROR(TTEST(Calculations!BP71:BY71,Calculations!BZ71:CI71,2,2)),"N/A",TTEST(Calculations!BP71:BY71,Calculations!BZ71:CI71,2,2)))</f>
        <v>N/A</v>
      </c>
      <c r="J70" s="88" t="e">
        <f t="shared" si="4"/>
        <v>#DIV/0!</v>
      </c>
      <c r="K70" s="93"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80"/>
      <c r="B71" s="87" t="str">
        <f>IF('Gene Table'!E71="","",'Gene Table'!E71)</f>
        <v>hsa-miR-1224-3p</v>
      </c>
      <c r="C71" s="87" t="str">
        <f>'Gene Table'!B71</f>
        <v>C21</v>
      </c>
      <c r="D71" s="88" t="e">
        <f>Calculations!BN72</f>
        <v>#DIV/0!</v>
      </c>
      <c r="E71" s="88" t="e">
        <f>Calculations!BO72</f>
        <v>#DIV/0!</v>
      </c>
      <c r="F71" s="89" t="e">
        <f t="shared" si="5"/>
        <v>#DIV/0!</v>
      </c>
      <c r="G71" s="89" t="e">
        <f t="shared" si="6"/>
        <v>#DIV/0!</v>
      </c>
      <c r="H71" s="88" t="e">
        <f t="shared" si="7"/>
        <v>#DIV/0!</v>
      </c>
      <c r="I71" s="92" t="str">
        <f>IF(OR(COUNT(Calculations!BP72:BY72)&lt;3,COUNT(Calculations!BZ72:CI72)&lt;3),"N/A",IF(ISERROR(TTEST(Calculations!BP72:BY72,Calculations!BZ72:CI72,2,2)),"N/A",TTEST(Calculations!BP72:BY72,Calculations!BZ72:CI72,2,2)))</f>
        <v>N/A</v>
      </c>
      <c r="J71" s="88" t="e">
        <f t="shared" si="4"/>
        <v>#DIV/0!</v>
      </c>
      <c r="K71" s="93"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80"/>
      <c r="B72" s="87" t="str">
        <f>IF('Gene Table'!E72="","",'Gene Table'!E72)</f>
        <v>hsa-miR-34c-5p</v>
      </c>
      <c r="C72" s="87" t="str">
        <f>'Gene Table'!B72</f>
        <v>C22</v>
      </c>
      <c r="D72" s="88" t="e">
        <f>Calculations!BN73</f>
        <v>#DIV/0!</v>
      </c>
      <c r="E72" s="88" t="e">
        <f>Calculations!BO73</f>
        <v>#DIV/0!</v>
      </c>
      <c r="F72" s="89" t="e">
        <f t="shared" si="5"/>
        <v>#DIV/0!</v>
      </c>
      <c r="G72" s="89" t="e">
        <f t="shared" si="6"/>
        <v>#DIV/0!</v>
      </c>
      <c r="H72" s="88" t="e">
        <f t="shared" si="7"/>
        <v>#DIV/0!</v>
      </c>
      <c r="I72" s="92" t="str">
        <f>IF(OR(COUNT(Calculations!BP73:BY73)&lt;3,COUNT(Calculations!BZ73:CI73)&lt;3),"N/A",IF(ISERROR(TTEST(Calculations!BP73:BY73,Calculations!BZ73:CI73,2,2)),"N/A",TTEST(Calculations!BP73:BY73,Calculations!BZ73:CI73,2,2)))</f>
        <v>N/A</v>
      </c>
      <c r="J72" s="88" t="e">
        <f t="shared" si="4"/>
        <v>#DIV/0!</v>
      </c>
      <c r="K72" s="93"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80"/>
      <c r="B73" s="87" t="str">
        <f>IF('Gene Table'!E73="","",'Gene Table'!E73)</f>
        <v>hsa-miR-1224-5p</v>
      </c>
      <c r="C73" s="87" t="str">
        <f>'Gene Table'!B73</f>
        <v>C23</v>
      </c>
      <c r="D73" s="88" t="e">
        <f>Calculations!BN74</f>
        <v>#DIV/0!</v>
      </c>
      <c r="E73" s="88" t="e">
        <f>Calculations!BO74</f>
        <v>#DIV/0!</v>
      </c>
      <c r="F73" s="89" t="e">
        <f t="shared" si="5"/>
        <v>#DIV/0!</v>
      </c>
      <c r="G73" s="89" t="e">
        <f t="shared" si="6"/>
        <v>#DIV/0!</v>
      </c>
      <c r="H73" s="88" t="e">
        <f t="shared" si="7"/>
        <v>#DIV/0!</v>
      </c>
      <c r="I73" s="92" t="str">
        <f>IF(OR(COUNT(Calculations!BP74:BY74)&lt;3,COUNT(Calculations!BZ74:CI74)&lt;3),"N/A",IF(ISERROR(TTEST(Calculations!BP74:BY74,Calculations!BZ74:CI74,2,2)),"N/A",TTEST(Calculations!BP74:BY74,Calculations!BZ74:CI74,2,2)))</f>
        <v>N/A</v>
      </c>
      <c r="J73" s="88" t="e">
        <f t="shared" si="4"/>
        <v>#DIV/0!</v>
      </c>
      <c r="K73" s="93"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80"/>
      <c r="B74" s="87" t="str">
        <f>IF('Gene Table'!E74="","",'Gene Table'!E74)</f>
        <v>hsa-miR-30e-5p</v>
      </c>
      <c r="C74" s="87" t="str">
        <f>'Gene Table'!B74</f>
        <v>C24</v>
      </c>
      <c r="D74" s="88" t="e">
        <f>Calculations!BN75</f>
        <v>#DIV/0!</v>
      </c>
      <c r="E74" s="88" t="e">
        <f>Calculations!BO75</f>
        <v>#DIV/0!</v>
      </c>
      <c r="F74" s="89" t="e">
        <f t="shared" si="5"/>
        <v>#DIV/0!</v>
      </c>
      <c r="G74" s="89" t="e">
        <f t="shared" si="6"/>
        <v>#DIV/0!</v>
      </c>
      <c r="H74" s="88" t="e">
        <f t="shared" si="7"/>
        <v>#DIV/0!</v>
      </c>
      <c r="I74" s="92" t="str">
        <f>IF(OR(COUNT(Calculations!BP75:BY75)&lt;3,COUNT(Calculations!BZ75:CI75)&lt;3),"N/A",IF(ISERROR(TTEST(Calculations!BP75:BY75,Calculations!BZ75:CI75,2,2)),"N/A",TTEST(Calculations!BP75:BY75,Calculations!BZ75:CI75,2,2)))</f>
        <v>N/A</v>
      </c>
      <c r="J74" s="88" t="e">
        <f t="shared" si="4"/>
        <v>#DIV/0!</v>
      </c>
      <c r="K74" s="93"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80"/>
      <c r="B75" s="87" t="str">
        <f>IF('Gene Table'!E75="","",'Gene Table'!E75)</f>
        <v>hsa-miR-548m</v>
      </c>
      <c r="C75" s="87" t="str">
        <f>'Gene Table'!B75</f>
        <v>D01</v>
      </c>
      <c r="D75" s="88" t="e">
        <f>Calculations!BN76</f>
        <v>#DIV/0!</v>
      </c>
      <c r="E75" s="88" t="e">
        <f>Calculations!BO76</f>
        <v>#DIV/0!</v>
      </c>
      <c r="F75" s="89" t="e">
        <f t="shared" si="5"/>
        <v>#DIV/0!</v>
      </c>
      <c r="G75" s="89" t="e">
        <f t="shared" si="6"/>
        <v>#DIV/0!</v>
      </c>
      <c r="H75" s="88" t="e">
        <f t="shared" si="7"/>
        <v>#DIV/0!</v>
      </c>
      <c r="I75" s="92" t="str">
        <f>IF(OR(COUNT(Calculations!BP76:BY76)&lt;3,COUNT(Calculations!BZ76:CI76)&lt;3),"N/A",IF(ISERROR(TTEST(Calculations!BP76:BY76,Calculations!BZ76:CI76,2,2)),"N/A",TTEST(Calculations!BP76:BY76,Calculations!BZ76:CI76,2,2)))</f>
        <v>N/A</v>
      </c>
      <c r="J75" s="88" t="e">
        <f t="shared" si="4"/>
        <v>#DIV/0!</v>
      </c>
      <c r="K75" s="93"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80"/>
      <c r="B76" s="87" t="str">
        <f>IF('Gene Table'!E76="","",'Gene Table'!E76)</f>
        <v>hsa-miR-520d-5p</v>
      </c>
      <c r="C76" s="87" t="str">
        <f>'Gene Table'!B76</f>
        <v>D02</v>
      </c>
      <c r="D76" s="88" t="e">
        <f>Calculations!BN77</f>
        <v>#DIV/0!</v>
      </c>
      <c r="E76" s="88" t="e">
        <f>Calculations!BO77</f>
        <v>#DIV/0!</v>
      </c>
      <c r="F76" s="89" t="e">
        <f t="shared" si="5"/>
        <v>#DIV/0!</v>
      </c>
      <c r="G76" s="89" t="e">
        <f t="shared" si="6"/>
        <v>#DIV/0!</v>
      </c>
      <c r="H76" s="88" t="e">
        <f t="shared" si="7"/>
        <v>#DIV/0!</v>
      </c>
      <c r="I76" s="92" t="str">
        <f>IF(OR(COUNT(Calculations!BP77:BY77)&lt;3,COUNT(Calculations!BZ77:CI77)&lt;3),"N/A",IF(ISERROR(TTEST(Calculations!BP77:BY77,Calculations!BZ77:CI77,2,2)),"N/A",TTEST(Calculations!BP77:BY77,Calculations!BZ77:CI77,2,2)))</f>
        <v>N/A</v>
      </c>
      <c r="J76" s="88" t="e">
        <f t="shared" si="4"/>
        <v>#DIV/0!</v>
      </c>
      <c r="K76" s="93"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80"/>
      <c r="B77" s="87" t="str">
        <f>IF('Gene Table'!E77="","",'Gene Table'!E77)</f>
        <v>hsa-miR-593-3p</v>
      </c>
      <c r="C77" s="87" t="str">
        <f>'Gene Table'!B77</f>
        <v>D03</v>
      </c>
      <c r="D77" s="88" t="e">
        <f>Calculations!BN78</f>
        <v>#DIV/0!</v>
      </c>
      <c r="E77" s="88" t="e">
        <f>Calculations!BO78</f>
        <v>#DIV/0!</v>
      </c>
      <c r="F77" s="89" t="e">
        <f t="shared" si="5"/>
        <v>#DIV/0!</v>
      </c>
      <c r="G77" s="89" t="e">
        <f t="shared" si="6"/>
        <v>#DIV/0!</v>
      </c>
      <c r="H77" s="88" t="e">
        <f t="shared" si="7"/>
        <v>#DIV/0!</v>
      </c>
      <c r="I77" s="92" t="str">
        <f>IF(OR(COUNT(Calculations!BP78:BY78)&lt;3,COUNT(Calculations!BZ78:CI78)&lt;3),"N/A",IF(ISERROR(TTEST(Calculations!BP78:BY78,Calculations!BZ78:CI78,2,2)),"N/A",TTEST(Calculations!BP78:BY78,Calculations!BZ78:CI78,2,2)))</f>
        <v>N/A</v>
      </c>
      <c r="J77" s="88" t="e">
        <f t="shared" si="4"/>
        <v>#DIV/0!</v>
      </c>
      <c r="K77" s="93"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80"/>
      <c r="B78" s="87" t="str">
        <f>IF('Gene Table'!E78="","",'Gene Table'!E78)</f>
        <v>hsa-miR-219-2-3p</v>
      </c>
      <c r="C78" s="87" t="str">
        <f>'Gene Table'!B78</f>
        <v>D04</v>
      </c>
      <c r="D78" s="88" t="e">
        <f>Calculations!BN79</f>
        <v>#DIV/0!</v>
      </c>
      <c r="E78" s="88" t="e">
        <f>Calculations!BO79</f>
        <v>#DIV/0!</v>
      </c>
      <c r="F78" s="89" t="e">
        <f t="shared" si="5"/>
        <v>#DIV/0!</v>
      </c>
      <c r="G78" s="89" t="e">
        <f t="shared" si="6"/>
        <v>#DIV/0!</v>
      </c>
      <c r="H78" s="88" t="e">
        <f t="shared" si="7"/>
        <v>#DIV/0!</v>
      </c>
      <c r="I78" s="92" t="str">
        <f>IF(OR(COUNT(Calculations!BP79:BY79)&lt;3,COUNT(Calculations!BZ79:CI79)&lt;3),"N/A",IF(ISERROR(TTEST(Calculations!BP79:BY79,Calculations!BZ79:CI79,2,2)),"N/A",TTEST(Calculations!BP79:BY79,Calculations!BZ79:CI79,2,2)))</f>
        <v>N/A</v>
      </c>
      <c r="J78" s="88" t="e">
        <f t="shared" si="4"/>
        <v>#DIV/0!</v>
      </c>
      <c r="K78" s="93"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80"/>
      <c r="B79" s="87" t="str">
        <f>IF('Gene Table'!E79="","",'Gene Table'!E79)</f>
        <v>hsa-miR-645</v>
      </c>
      <c r="C79" s="87" t="str">
        <f>'Gene Table'!B79</f>
        <v>D05</v>
      </c>
      <c r="D79" s="88" t="e">
        <f>Calculations!BN80</f>
        <v>#DIV/0!</v>
      </c>
      <c r="E79" s="88" t="e">
        <f>Calculations!BO80</f>
        <v>#DIV/0!</v>
      </c>
      <c r="F79" s="89" t="e">
        <f t="shared" si="5"/>
        <v>#DIV/0!</v>
      </c>
      <c r="G79" s="89" t="e">
        <f t="shared" si="6"/>
        <v>#DIV/0!</v>
      </c>
      <c r="H79" s="88" t="e">
        <f t="shared" si="7"/>
        <v>#DIV/0!</v>
      </c>
      <c r="I79" s="92" t="str">
        <f>IF(OR(COUNT(Calculations!BP80:BY80)&lt;3,COUNT(Calculations!BZ80:CI80)&lt;3),"N/A",IF(ISERROR(TTEST(Calculations!BP80:BY80,Calculations!BZ80:CI80,2,2)),"N/A",TTEST(Calculations!BP80:BY80,Calculations!BZ80:CI80,2,2)))</f>
        <v>N/A</v>
      </c>
      <c r="J79" s="88" t="e">
        <f t="shared" si="4"/>
        <v>#DIV/0!</v>
      </c>
      <c r="K79" s="93"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80"/>
      <c r="B80" s="87" t="str">
        <f>IF('Gene Table'!E80="","",'Gene Table'!E80)</f>
        <v>hsa-miR-488-3p</v>
      </c>
      <c r="C80" s="87" t="str">
        <f>'Gene Table'!B80</f>
        <v>D06</v>
      </c>
      <c r="D80" s="88" t="e">
        <f>Calculations!BN81</f>
        <v>#DIV/0!</v>
      </c>
      <c r="E80" s="88" t="e">
        <f>Calculations!BO81</f>
        <v>#DIV/0!</v>
      </c>
      <c r="F80" s="89" t="e">
        <f t="shared" si="5"/>
        <v>#DIV/0!</v>
      </c>
      <c r="G80" s="89" t="e">
        <f t="shared" si="6"/>
        <v>#DIV/0!</v>
      </c>
      <c r="H80" s="88" t="e">
        <f t="shared" si="7"/>
        <v>#DIV/0!</v>
      </c>
      <c r="I80" s="92" t="str">
        <f>IF(OR(COUNT(Calculations!BP81:BY81)&lt;3,COUNT(Calculations!BZ81:CI81)&lt;3),"N/A",IF(ISERROR(TTEST(Calculations!BP81:BY81,Calculations!BZ81:CI81,2,2)),"N/A",TTEST(Calculations!BP81:BY81,Calculations!BZ81:CI81,2,2)))</f>
        <v>N/A</v>
      </c>
      <c r="J80" s="88" t="e">
        <f t="shared" si="4"/>
        <v>#DIV/0!</v>
      </c>
      <c r="K80" s="93"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80"/>
      <c r="B81" s="87" t="str">
        <f>IF('Gene Table'!E81="","",'Gene Table'!E81)</f>
        <v>hsa-miR-643</v>
      </c>
      <c r="C81" s="87" t="str">
        <f>'Gene Table'!B81</f>
        <v>D07</v>
      </c>
      <c r="D81" s="88" t="e">
        <f>Calculations!BN82</f>
        <v>#DIV/0!</v>
      </c>
      <c r="E81" s="88" t="e">
        <f>Calculations!BO82</f>
        <v>#DIV/0!</v>
      </c>
      <c r="F81" s="89" t="e">
        <f t="shared" si="5"/>
        <v>#DIV/0!</v>
      </c>
      <c r="G81" s="89" t="e">
        <f t="shared" si="6"/>
        <v>#DIV/0!</v>
      </c>
      <c r="H81" s="88" t="e">
        <f t="shared" si="7"/>
        <v>#DIV/0!</v>
      </c>
      <c r="I81" s="92" t="str">
        <f>IF(OR(COUNT(Calculations!BP82:BY82)&lt;3,COUNT(Calculations!BZ82:CI82)&lt;3),"N/A",IF(ISERROR(TTEST(Calculations!BP82:BY82,Calculations!BZ82:CI82,2,2)),"N/A",TTEST(Calculations!BP82:BY82,Calculations!BZ82:CI82,2,2)))</f>
        <v>N/A</v>
      </c>
      <c r="J81" s="88" t="e">
        <f t="shared" si="4"/>
        <v>#DIV/0!</v>
      </c>
      <c r="K81" s="93"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80"/>
      <c r="B82" s="87" t="str">
        <f>IF('Gene Table'!E82="","",'Gene Table'!E82)</f>
        <v>hsa-miR-1246</v>
      </c>
      <c r="C82" s="87" t="str">
        <f>'Gene Table'!B82</f>
        <v>D08</v>
      </c>
      <c r="D82" s="88" t="e">
        <f>Calculations!BN83</f>
        <v>#DIV/0!</v>
      </c>
      <c r="E82" s="88" t="e">
        <f>Calculations!BO83</f>
        <v>#DIV/0!</v>
      </c>
      <c r="F82" s="89" t="e">
        <f t="shared" si="5"/>
        <v>#DIV/0!</v>
      </c>
      <c r="G82" s="89" t="e">
        <f t="shared" si="6"/>
        <v>#DIV/0!</v>
      </c>
      <c r="H82" s="88" t="e">
        <f t="shared" si="7"/>
        <v>#DIV/0!</v>
      </c>
      <c r="I82" s="92" t="str">
        <f>IF(OR(COUNT(Calculations!BP83:BY83)&lt;3,COUNT(Calculations!BZ83:CI83)&lt;3),"N/A",IF(ISERROR(TTEST(Calculations!BP83:BY83,Calculations!BZ83:CI83,2,2)),"N/A",TTEST(Calculations!BP83:BY83,Calculations!BZ83:CI83,2,2)))</f>
        <v>N/A</v>
      </c>
      <c r="J82" s="88" t="e">
        <f t="shared" si="4"/>
        <v>#DIV/0!</v>
      </c>
      <c r="K82" s="93"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80"/>
      <c r="B83" s="87" t="str">
        <f>IF('Gene Table'!E83="","",'Gene Table'!E83)</f>
        <v>hsa-miR-329</v>
      </c>
      <c r="C83" s="87" t="str">
        <f>'Gene Table'!B83</f>
        <v>D09</v>
      </c>
      <c r="D83" s="88" t="e">
        <f>Calculations!BN84</f>
        <v>#DIV/0!</v>
      </c>
      <c r="E83" s="88" t="e">
        <f>Calculations!BO84</f>
        <v>#DIV/0!</v>
      </c>
      <c r="F83" s="89" t="e">
        <f t="shared" si="5"/>
        <v>#DIV/0!</v>
      </c>
      <c r="G83" s="89" t="e">
        <f t="shared" si="6"/>
        <v>#DIV/0!</v>
      </c>
      <c r="H83" s="88" t="e">
        <f t="shared" si="7"/>
        <v>#DIV/0!</v>
      </c>
      <c r="I83" s="92" t="str">
        <f>IF(OR(COUNT(Calculations!BP84:BY84)&lt;3,COUNT(Calculations!BZ84:CI84)&lt;3),"N/A",IF(ISERROR(TTEST(Calculations!BP84:BY84,Calculations!BZ84:CI84,2,2)),"N/A",TTEST(Calculations!BP84:BY84,Calculations!BZ84:CI84,2,2)))</f>
        <v>N/A</v>
      </c>
      <c r="J83" s="88" t="e">
        <f t="shared" si="4"/>
        <v>#DIV/0!</v>
      </c>
      <c r="K83" s="93"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80"/>
      <c r="B84" s="87" t="str">
        <f>IF('Gene Table'!E84="","",'Gene Table'!E84)</f>
        <v>hsa-miR-1257</v>
      </c>
      <c r="C84" s="87" t="str">
        <f>'Gene Table'!B84</f>
        <v>D10</v>
      </c>
      <c r="D84" s="88" t="e">
        <f>Calculations!BN85</f>
        <v>#DIV/0!</v>
      </c>
      <c r="E84" s="88" t="e">
        <f>Calculations!BO85</f>
        <v>#DIV/0!</v>
      </c>
      <c r="F84" s="89" t="e">
        <f t="shared" si="5"/>
        <v>#DIV/0!</v>
      </c>
      <c r="G84" s="89" t="e">
        <f t="shared" si="6"/>
        <v>#DIV/0!</v>
      </c>
      <c r="H84" s="88" t="e">
        <f t="shared" si="7"/>
        <v>#DIV/0!</v>
      </c>
      <c r="I84" s="92" t="str">
        <f>IF(OR(COUNT(Calculations!BP85:BY85)&lt;3,COUNT(Calculations!BZ85:CI85)&lt;3),"N/A",IF(ISERROR(TTEST(Calculations!BP85:BY85,Calculations!BZ85:CI85,2,2)),"N/A",TTEST(Calculations!BP85:BY85,Calculations!BZ85:CI85,2,2)))</f>
        <v>N/A</v>
      </c>
      <c r="J84" s="88" t="e">
        <f t="shared" si="4"/>
        <v>#DIV/0!</v>
      </c>
      <c r="K84" s="93"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80"/>
      <c r="B85" s="87" t="str">
        <f>IF('Gene Table'!E85="","",'Gene Table'!E85)</f>
        <v>hsa-miR-539-5p</v>
      </c>
      <c r="C85" s="87" t="str">
        <f>'Gene Table'!B85</f>
        <v>D11</v>
      </c>
      <c r="D85" s="88" t="e">
        <f>Calculations!BN86</f>
        <v>#DIV/0!</v>
      </c>
      <c r="E85" s="88" t="e">
        <f>Calculations!BO86</f>
        <v>#DIV/0!</v>
      </c>
      <c r="F85" s="89" t="e">
        <f t="shared" si="5"/>
        <v>#DIV/0!</v>
      </c>
      <c r="G85" s="89" t="e">
        <f t="shared" si="6"/>
        <v>#DIV/0!</v>
      </c>
      <c r="H85" s="88" t="e">
        <f t="shared" si="7"/>
        <v>#DIV/0!</v>
      </c>
      <c r="I85" s="92" t="str">
        <f>IF(OR(COUNT(Calculations!BP86:BY86)&lt;3,COUNT(Calculations!BZ86:CI86)&lt;3),"N/A",IF(ISERROR(TTEST(Calculations!BP86:BY86,Calculations!BZ86:CI86,2,2)),"N/A",TTEST(Calculations!BP86:BY86,Calculations!BZ86:CI86,2,2)))</f>
        <v>N/A</v>
      </c>
      <c r="J85" s="88" t="e">
        <f t="shared" si="4"/>
        <v>#DIV/0!</v>
      </c>
      <c r="K85" s="93"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80"/>
      <c r="B86" s="87" t="str">
        <f>IF('Gene Table'!E86="","",'Gene Table'!E86)</f>
        <v>hsa-miR-220c</v>
      </c>
      <c r="C86" s="87" t="str">
        <f>'Gene Table'!B86</f>
        <v>D12</v>
      </c>
      <c r="D86" s="88" t="e">
        <f>Calculations!BN87</f>
        <v>#DIV/0!</v>
      </c>
      <c r="E86" s="88" t="e">
        <f>Calculations!BO87</f>
        <v>#DIV/0!</v>
      </c>
      <c r="F86" s="89" t="e">
        <f t="shared" si="5"/>
        <v>#DIV/0!</v>
      </c>
      <c r="G86" s="89" t="e">
        <f t="shared" si="6"/>
        <v>#DIV/0!</v>
      </c>
      <c r="H86" s="88" t="e">
        <f t="shared" si="7"/>
        <v>#DIV/0!</v>
      </c>
      <c r="I86" s="92" t="str">
        <f>IF(OR(COUNT(Calculations!BP87:BY87)&lt;3,COUNT(Calculations!BZ87:CI87)&lt;3),"N/A",IF(ISERROR(TTEST(Calculations!BP87:BY87,Calculations!BZ87:CI87,2,2)),"N/A",TTEST(Calculations!BP87:BY87,Calculations!BZ87:CI87,2,2)))</f>
        <v>N/A</v>
      </c>
      <c r="J86" s="88" t="e">
        <f t="shared" si="4"/>
        <v>#DIV/0!</v>
      </c>
      <c r="K86" s="93"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80"/>
      <c r="B87" s="87" t="str">
        <f>IF('Gene Table'!E87="","",'Gene Table'!E87)</f>
        <v>hsa-miR-365a-3p</v>
      </c>
      <c r="C87" s="87" t="str">
        <f>'Gene Table'!B87</f>
        <v>D13</v>
      </c>
      <c r="D87" s="88" t="e">
        <f>Calculations!BN88</f>
        <v>#DIV/0!</v>
      </c>
      <c r="E87" s="88" t="e">
        <f>Calculations!BO88</f>
        <v>#DIV/0!</v>
      </c>
      <c r="F87" s="89" t="e">
        <f t="shared" si="5"/>
        <v>#DIV/0!</v>
      </c>
      <c r="G87" s="89" t="e">
        <f t="shared" si="6"/>
        <v>#DIV/0!</v>
      </c>
      <c r="H87" s="88" t="e">
        <f t="shared" si="7"/>
        <v>#DIV/0!</v>
      </c>
      <c r="I87" s="92" t="str">
        <f>IF(OR(COUNT(Calculations!BP88:BY88)&lt;3,COUNT(Calculations!BZ88:CI88)&lt;3),"N/A",IF(ISERROR(TTEST(Calculations!BP88:BY88,Calculations!BZ88:CI88,2,2)),"N/A",TTEST(Calculations!BP88:BY88,Calculations!BZ88:CI88,2,2)))</f>
        <v>N/A</v>
      </c>
      <c r="J87" s="88" t="e">
        <f t="shared" si="4"/>
        <v>#DIV/0!</v>
      </c>
      <c r="K87" s="93"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80"/>
      <c r="B88" s="87" t="str">
        <f>IF('Gene Table'!E88="","",'Gene Table'!E88)</f>
        <v>hsa-miR-1299</v>
      </c>
      <c r="C88" s="87" t="str">
        <f>'Gene Table'!B88</f>
        <v>D14</v>
      </c>
      <c r="D88" s="88" t="e">
        <f>Calculations!BN89</f>
        <v>#DIV/0!</v>
      </c>
      <c r="E88" s="88" t="e">
        <f>Calculations!BO89</f>
        <v>#DIV/0!</v>
      </c>
      <c r="F88" s="89" t="e">
        <f t="shared" ref="F88:F151" si="8">2^-D88</f>
        <v>#DIV/0!</v>
      </c>
      <c r="G88" s="89" t="e">
        <f t="shared" ref="G88:G151" si="9">2^-E88</f>
        <v>#DIV/0!</v>
      </c>
      <c r="H88" s="88" t="e">
        <f t="shared" ref="H88:H151" si="10">F88/G88</f>
        <v>#DIV/0!</v>
      </c>
      <c r="I88" s="92" t="str">
        <f>IF(OR(COUNT(Calculations!BP89:BY89)&lt;3,COUNT(Calculations!BZ89:CI89)&lt;3),"N/A",IF(ISERROR(TTEST(Calculations!BP89:BY89,Calculations!BZ89:CI89,2,2)),"N/A",TTEST(Calculations!BP89:BY89,Calculations!BZ89:CI89,2,2)))</f>
        <v>N/A</v>
      </c>
      <c r="J88" s="88" t="e">
        <f t="shared" ref="J88:J151" si="11">IF(H88&gt;1,H88,-1/H88)</f>
        <v>#DIV/0!</v>
      </c>
      <c r="K88" s="93"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80"/>
      <c r="B89" s="87" t="str">
        <f>IF('Gene Table'!E89="","",'Gene Table'!E89)</f>
        <v>hsa-miR-944</v>
      </c>
      <c r="C89" s="87" t="str">
        <f>'Gene Table'!B89</f>
        <v>D15</v>
      </c>
      <c r="D89" s="88" t="e">
        <f>Calculations!BN90</f>
        <v>#DIV/0!</v>
      </c>
      <c r="E89" s="88" t="e">
        <f>Calculations!BO90</f>
        <v>#DIV/0!</v>
      </c>
      <c r="F89" s="89" t="e">
        <f t="shared" si="8"/>
        <v>#DIV/0!</v>
      </c>
      <c r="G89" s="89" t="e">
        <f t="shared" si="9"/>
        <v>#DIV/0!</v>
      </c>
      <c r="H89" s="88" t="e">
        <f t="shared" si="10"/>
        <v>#DIV/0!</v>
      </c>
      <c r="I89" s="92" t="str">
        <f>IF(OR(COUNT(Calculations!BP90:BY90)&lt;3,COUNT(Calculations!BZ90:CI90)&lt;3),"N/A",IF(ISERROR(TTEST(Calculations!BP90:BY90,Calculations!BZ90:CI90,2,2)),"N/A",TTEST(Calculations!BP90:BY90,Calculations!BZ90:CI90,2,2)))</f>
        <v>N/A</v>
      </c>
      <c r="J89" s="88" t="e">
        <f t="shared" si="11"/>
        <v>#DIV/0!</v>
      </c>
      <c r="K89" s="93"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80"/>
      <c r="B90" s="87" t="str">
        <f>IF('Gene Table'!E90="","",'Gene Table'!E90)</f>
        <v>hsa-miR-1308</v>
      </c>
      <c r="C90" s="87" t="str">
        <f>'Gene Table'!B90</f>
        <v>D16</v>
      </c>
      <c r="D90" s="88" t="e">
        <f>Calculations!BN91</f>
        <v>#DIV/0!</v>
      </c>
      <c r="E90" s="88" t="e">
        <f>Calculations!BO91</f>
        <v>#DIV/0!</v>
      </c>
      <c r="F90" s="89" t="e">
        <f t="shared" si="8"/>
        <v>#DIV/0!</v>
      </c>
      <c r="G90" s="89" t="e">
        <f t="shared" si="9"/>
        <v>#DIV/0!</v>
      </c>
      <c r="H90" s="88" t="e">
        <f t="shared" si="10"/>
        <v>#DIV/0!</v>
      </c>
      <c r="I90" s="92" t="str">
        <f>IF(OR(COUNT(Calculations!BP91:BY91)&lt;3,COUNT(Calculations!BZ91:CI91)&lt;3),"N/A",IF(ISERROR(TTEST(Calculations!BP91:BY91,Calculations!BZ91:CI91,2,2)),"N/A",TTEST(Calculations!BP91:BY91,Calculations!BZ91:CI91,2,2)))</f>
        <v>N/A</v>
      </c>
      <c r="J90" s="88" t="e">
        <f t="shared" si="11"/>
        <v>#DIV/0!</v>
      </c>
      <c r="K90" s="93"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80"/>
      <c r="B91" s="87" t="str">
        <f>IF('Gene Table'!E91="","",'Gene Table'!E91)</f>
        <v>hsa-miR-1256</v>
      </c>
      <c r="C91" s="87" t="str">
        <f>'Gene Table'!B91</f>
        <v>D17</v>
      </c>
      <c r="D91" s="88" t="e">
        <f>Calculations!BN92</f>
        <v>#DIV/0!</v>
      </c>
      <c r="E91" s="88" t="e">
        <f>Calculations!BO92</f>
        <v>#DIV/0!</v>
      </c>
      <c r="F91" s="89" t="e">
        <f t="shared" si="8"/>
        <v>#DIV/0!</v>
      </c>
      <c r="G91" s="89" t="e">
        <f t="shared" si="9"/>
        <v>#DIV/0!</v>
      </c>
      <c r="H91" s="88" t="e">
        <f t="shared" si="10"/>
        <v>#DIV/0!</v>
      </c>
      <c r="I91" s="92" t="str">
        <f>IF(OR(COUNT(Calculations!BP92:BY92)&lt;3,COUNT(Calculations!BZ92:CI92)&lt;3),"N/A",IF(ISERROR(TTEST(Calculations!BP92:BY92,Calculations!BZ92:CI92,2,2)),"N/A",TTEST(Calculations!BP92:BY92,Calculations!BZ92:CI92,2,2)))</f>
        <v>N/A</v>
      </c>
      <c r="J91" s="88" t="e">
        <f t="shared" si="11"/>
        <v>#DIV/0!</v>
      </c>
      <c r="K91" s="93"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80"/>
      <c r="B92" s="87" t="str">
        <f>IF('Gene Table'!E92="","",'Gene Table'!E92)</f>
        <v>hsa-miR-509-5p</v>
      </c>
      <c r="C92" s="87" t="str">
        <f>'Gene Table'!B92</f>
        <v>D18</v>
      </c>
      <c r="D92" s="88" t="e">
        <f>Calculations!BN93</f>
        <v>#DIV/0!</v>
      </c>
      <c r="E92" s="88" t="e">
        <f>Calculations!BO93</f>
        <v>#DIV/0!</v>
      </c>
      <c r="F92" s="89" t="e">
        <f t="shared" si="8"/>
        <v>#DIV/0!</v>
      </c>
      <c r="G92" s="89" t="e">
        <f t="shared" si="9"/>
        <v>#DIV/0!</v>
      </c>
      <c r="H92" s="88" t="e">
        <f t="shared" si="10"/>
        <v>#DIV/0!</v>
      </c>
      <c r="I92" s="92" t="str">
        <f>IF(OR(COUNT(Calculations!BP93:BY93)&lt;3,COUNT(Calculations!BZ93:CI93)&lt;3),"N/A",IF(ISERROR(TTEST(Calculations!BP93:BY93,Calculations!BZ93:CI93,2,2)),"N/A",TTEST(Calculations!BP93:BY93,Calculations!BZ93:CI93,2,2)))</f>
        <v>N/A</v>
      </c>
      <c r="J92" s="88" t="e">
        <f t="shared" si="11"/>
        <v>#DIV/0!</v>
      </c>
      <c r="K92" s="93"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80"/>
      <c r="B93" s="87" t="str">
        <f>IF('Gene Table'!E93="","",'Gene Table'!E93)</f>
        <v>hsa-miR-558</v>
      </c>
      <c r="C93" s="87" t="str">
        <f>'Gene Table'!B93</f>
        <v>D19</v>
      </c>
      <c r="D93" s="88" t="e">
        <f>Calculations!BN94</f>
        <v>#DIV/0!</v>
      </c>
      <c r="E93" s="88" t="e">
        <f>Calculations!BO94</f>
        <v>#DIV/0!</v>
      </c>
      <c r="F93" s="89" t="e">
        <f t="shared" si="8"/>
        <v>#DIV/0!</v>
      </c>
      <c r="G93" s="89" t="e">
        <f t="shared" si="9"/>
        <v>#DIV/0!</v>
      </c>
      <c r="H93" s="88" t="e">
        <f t="shared" si="10"/>
        <v>#DIV/0!</v>
      </c>
      <c r="I93" s="92" t="str">
        <f>IF(OR(COUNT(Calculations!BP94:BY94)&lt;3,COUNT(Calculations!BZ94:CI94)&lt;3),"N/A",IF(ISERROR(TTEST(Calculations!BP94:BY94,Calculations!BZ94:CI94,2,2)),"N/A",TTEST(Calculations!BP94:BY94,Calculations!BZ94:CI94,2,2)))</f>
        <v>N/A</v>
      </c>
      <c r="J93" s="88" t="e">
        <f t="shared" si="11"/>
        <v>#DIV/0!</v>
      </c>
      <c r="K93" s="93"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80"/>
      <c r="B94" s="87" t="str">
        <f>IF('Gene Table'!E94="","",'Gene Table'!E94)</f>
        <v>hsa-miR-629-5p</v>
      </c>
      <c r="C94" s="87" t="str">
        <f>'Gene Table'!B94</f>
        <v>D20</v>
      </c>
      <c r="D94" s="88" t="e">
        <f>Calculations!BN95</f>
        <v>#DIV/0!</v>
      </c>
      <c r="E94" s="88" t="e">
        <f>Calculations!BO95</f>
        <v>#DIV/0!</v>
      </c>
      <c r="F94" s="89" t="e">
        <f t="shared" si="8"/>
        <v>#DIV/0!</v>
      </c>
      <c r="G94" s="89" t="e">
        <f t="shared" si="9"/>
        <v>#DIV/0!</v>
      </c>
      <c r="H94" s="88" t="e">
        <f t="shared" si="10"/>
        <v>#DIV/0!</v>
      </c>
      <c r="I94" s="92" t="str">
        <f>IF(OR(COUNT(Calculations!BP95:BY95)&lt;3,COUNT(Calculations!BZ95:CI95)&lt;3),"N/A",IF(ISERROR(TTEST(Calculations!BP95:BY95,Calculations!BZ95:CI95,2,2)),"N/A",TTEST(Calculations!BP95:BY95,Calculations!BZ95:CI95,2,2)))</f>
        <v>N/A</v>
      </c>
      <c r="J94" s="88" t="e">
        <f t="shared" si="11"/>
        <v>#DIV/0!</v>
      </c>
      <c r="K94" s="93"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customHeight="1" spans="1:11">
      <c r="A95" s="80"/>
      <c r="B95" s="87" t="str">
        <f>IF('Gene Table'!E95="","",'Gene Table'!E95)</f>
        <v>hsa-miR-362-3p</v>
      </c>
      <c r="C95" s="87" t="str">
        <f>'Gene Table'!B95</f>
        <v>D21</v>
      </c>
      <c r="D95" s="88" t="e">
        <f>Calculations!BN96</f>
        <v>#DIV/0!</v>
      </c>
      <c r="E95" s="88" t="e">
        <f>Calculations!BO96</f>
        <v>#DIV/0!</v>
      </c>
      <c r="F95" s="89" t="e">
        <f t="shared" si="8"/>
        <v>#DIV/0!</v>
      </c>
      <c r="G95" s="89" t="e">
        <f t="shared" si="9"/>
        <v>#DIV/0!</v>
      </c>
      <c r="H95" s="88" t="e">
        <f t="shared" si="10"/>
        <v>#DIV/0!</v>
      </c>
      <c r="I95" s="92" t="str">
        <f>IF(OR(COUNT(Calculations!BP96:BY96)&lt;3,COUNT(Calculations!BZ96:CI96)&lt;3),"N/A",IF(ISERROR(TTEST(Calculations!BP96:BY96,Calculations!BZ96:CI96,2,2)),"N/A",TTEST(Calculations!BP96:BY96,Calculations!BZ96:CI96,2,2)))</f>
        <v>N/A</v>
      </c>
      <c r="J95" s="88" t="e">
        <f t="shared" si="11"/>
        <v>#DIV/0!</v>
      </c>
      <c r="K95" s="93"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spans="1:11">
      <c r="A96" s="80"/>
      <c r="B96" s="87" t="str">
        <f>IF('Gene Table'!E96="","",'Gene Table'!E96)</f>
        <v>hsa-miR-1267</v>
      </c>
      <c r="C96" s="87" t="str">
        <f>'Gene Table'!B96</f>
        <v>D22</v>
      </c>
      <c r="D96" s="88" t="e">
        <f>Calculations!BN97</f>
        <v>#DIV/0!</v>
      </c>
      <c r="E96" s="88" t="e">
        <f>Calculations!BO97</f>
        <v>#DIV/0!</v>
      </c>
      <c r="F96" s="89" t="e">
        <f t="shared" si="8"/>
        <v>#DIV/0!</v>
      </c>
      <c r="G96" s="89" t="e">
        <f t="shared" si="9"/>
        <v>#DIV/0!</v>
      </c>
      <c r="H96" s="88" t="e">
        <f t="shared" si="10"/>
        <v>#DIV/0!</v>
      </c>
      <c r="I96" s="92" t="str">
        <f>IF(OR(COUNT(Calculations!BP97:BY97)&lt;3,COUNT(Calculations!BZ97:CI97)&lt;3),"N/A",IF(ISERROR(TTEST(Calculations!BP97:BY97,Calculations!BZ97:CI97,2,2)),"N/A",TTEST(Calculations!BP97:BY97,Calculations!BZ97:CI97,2,2)))</f>
        <v>N/A</v>
      </c>
      <c r="J96" s="88" t="e">
        <f t="shared" si="11"/>
        <v>#DIV/0!</v>
      </c>
      <c r="K96" s="93"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spans="1:11">
      <c r="A97" s="80"/>
      <c r="B97" s="87" t="str">
        <f>IF('Gene Table'!E97="","",'Gene Table'!E97)</f>
        <v>hsa-miR-552</v>
      </c>
      <c r="C97" s="87" t="str">
        <f>'Gene Table'!B97</f>
        <v>D23</v>
      </c>
      <c r="D97" s="88" t="e">
        <f>Calculations!BN98</f>
        <v>#DIV/0!</v>
      </c>
      <c r="E97" s="88" t="e">
        <f>Calculations!BO98</f>
        <v>#DIV/0!</v>
      </c>
      <c r="F97" s="89" t="e">
        <f t="shared" si="8"/>
        <v>#DIV/0!</v>
      </c>
      <c r="G97" s="89" t="e">
        <f t="shared" si="9"/>
        <v>#DIV/0!</v>
      </c>
      <c r="H97" s="88" t="e">
        <f t="shared" si="10"/>
        <v>#DIV/0!</v>
      </c>
      <c r="I97" s="92" t="str">
        <f>IF(OR(COUNT(Calculations!BP98:BY98)&lt;3,COUNT(Calculations!BZ98:CI98)&lt;3),"N/A",IF(ISERROR(TTEST(Calculations!BP98:BY98,Calculations!BZ98:CI98,2,2)),"N/A",TTEST(Calculations!BP98:BY98,Calculations!BZ98:CI98,2,2)))</f>
        <v>N/A</v>
      </c>
      <c r="J97" s="88" t="e">
        <f t="shared" si="11"/>
        <v>#DIV/0!</v>
      </c>
      <c r="K97" s="93"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spans="1:11">
      <c r="A98" s="80"/>
      <c r="B98" s="87" t="str">
        <f>IF('Gene Table'!E98="","",'Gene Table'!E98)</f>
        <v>hsa-miR-147a</v>
      </c>
      <c r="C98" s="87" t="str">
        <f>'Gene Table'!B98</f>
        <v>D24</v>
      </c>
      <c r="D98" s="88" t="e">
        <f>Calculations!BN99</f>
        <v>#DIV/0!</v>
      </c>
      <c r="E98" s="88" t="e">
        <f>Calculations!BO99</f>
        <v>#DIV/0!</v>
      </c>
      <c r="F98" s="89" t="e">
        <f t="shared" si="8"/>
        <v>#DIV/0!</v>
      </c>
      <c r="G98" s="89" t="e">
        <f t="shared" si="9"/>
        <v>#DIV/0!</v>
      </c>
      <c r="H98" s="88" t="e">
        <f t="shared" si="10"/>
        <v>#DIV/0!</v>
      </c>
      <c r="I98" s="92" t="str">
        <f>IF(OR(COUNT(Calculations!BP99:BY99)&lt;3,COUNT(Calculations!BZ99:CI99)&lt;3),"N/A",IF(ISERROR(TTEST(Calculations!BP99:BY99,Calculations!BZ99:CI99,2,2)),"N/A",TTEST(Calculations!BP99:BY99,Calculations!BZ99:CI99,2,2)))</f>
        <v>N/A</v>
      </c>
      <c r="J98" s="88" t="e">
        <f t="shared" si="11"/>
        <v>#DIV/0!</v>
      </c>
      <c r="K98" s="93"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spans="1:11">
      <c r="A99" s="80"/>
      <c r="B99" s="87" t="str">
        <f>IF('Gene Table'!E99="","",'Gene Table'!E99)</f>
        <v>hsa-miR-1225-3p</v>
      </c>
      <c r="C99" s="87" t="str">
        <f>'Gene Table'!B99</f>
        <v>E01</v>
      </c>
      <c r="D99" s="88" t="e">
        <f>Calculations!BN100</f>
        <v>#DIV/0!</v>
      </c>
      <c r="E99" s="88" t="e">
        <f>Calculations!BO100</f>
        <v>#DIV/0!</v>
      </c>
      <c r="F99" s="89" t="e">
        <f t="shared" si="8"/>
        <v>#DIV/0!</v>
      </c>
      <c r="G99" s="89" t="e">
        <f t="shared" si="9"/>
        <v>#DIV/0!</v>
      </c>
      <c r="H99" s="88" t="e">
        <f t="shared" si="10"/>
        <v>#DIV/0!</v>
      </c>
      <c r="I99" s="92" t="str">
        <f>IF(OR(COUNT(Calculations!BP100:BY100)&lt;3,COUNT(Calculations!BZ100:CI100)&lt;3),"N/A",IF(ISERROR(TTEST(Calculations!BP100:BY100,Calculations!BZ100:CI100,2,2)),"N/A",TTEST(Calculations!BP100:BY100,Calculations!BZ100:CI100,2,2)))</f>
        <v>N/A</v>
      </c>
      <c r="J99" s="88" t="e">
        <f t="shared" si="11"/>
        <v>#DIV/0!</v>
      </c>
      <c r="K99" s="93"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80"/>
      <c r="B100" s="87" t="str">
        <f>IF('Gene Table'!E100="","",'Gene Table'!E100)</f>
        <v>hsa-miR-199b-5p</v>
      </c>
      <c r="C100" s="87" t="str">
        <f>'Gene Table'!B100</f>
        <v>E02</v>
      </c>
      <c r="D100" s="88" t="e">
        <f>Calculations!BN101</f>
        <v>#DIV/0!</v>
      </c>
      <c r="E100" s="88" t="e">
        <f>Calculations!BO101</f>
        <v>#DIV/0!</v>
      </c>
      <c r="F100" s="89" t="e">
        <f t="shared" si="8"/>
        <v>#DIV/0!</v>
      </c>
      <c r="G100" s="89" t="e">
        <f t="shared" si="9"/>
        <v>#DIV/0!</v>
      </c>
      <c r="H100" s="88" t="e">
        <f t="shared" si="10"/>
        <v>#DIV/0!</v>
      </c>
      <c r="I100" s="92" t="str">
        <f>IF(OR(COUNT(Calculations!BP101:BY101)&lt;3,COUNT(Calculations!BZ101:CI101)&lt;3),"N/A",IF(ISERROR(TTEST(Calculations!BP101:BY101,Calculations!BZ101:CI101,2,2)),"N/A",TTEST(Calculations!BP101:BY101,Calculations!BZ101:CI101,2,2)))</f>
        <v>N/A</v>
      </c>
      <c r="J100" s="88" t="e">
        <f t="shared" si="11"/>
        <v>#DIV/0!</v>
      </c>
      <c r="K100" s="93"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80"/>
      <c r="B101" s="87" t="str">
        <f>IF('Gene Table'!E101="","",'Gene Table'!E101)</f>
        <v>hsa-miR-1226-3p</v>
      </c>
      <c r="C101" s="87" t="str">
        <f>'Gene Table'!B101</f>
        <v>E03</v>
      </c>
      <c r="D101" s="88" t="e">
        <f>Calculations!BN102</f>
        <v>#DIV/0!</v>
      </c>
      <c r="E101" s="88" t="e">
        <f>Calculations!BO102</f>
        <v>#DIV/0!</v>
      </c>
      <c r="F101" s="89" t="e">
        <f t="shared" si="8"/>
        <v>#DIV/0!</v>
      </c>
      <c r="G101" s="89" t="e">
        <f t="shared" si="9"/>
        <v>#DIV/0!</v>
      </c>
      <c r="H101" s="88" t="e">
        <f t="shared" si="10"/>
        <v>#DIV/0!</v>
      </c>
      <c r="I101" s="92" t="str">
        <f>IF(OR(COUNT(Calculations!BP102:BY102)&lt;3,COUNT(Calculations!BZ102:CI102)&lt;3),"N/A",IF(ISERROR(TTEST(Calculations!BP102:BY102,Calculations!BZ102:CI102,2,2)),"N/A",TTEST(Calculations!BP102:BY102,Calculations!BZ102:CI102,2,2)))</f>
        <v>N/A</v>
      </c>
      <c r="J101" s="88" t="e">
        <f t="shared" si="11"/>
        <v>#DIV/0!</v>
      </c>
      <c r="K101" s="93"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80"/>
      <c r="B102" s="87" t="str">
        <f>IF('Gene Table'!E102="","",'Gene Table'!E102)</f>
        <v>hsa-miR-193b-3p</v>
      </c>
      <c r="C102" s="87" t="str">
        <f>'Gene Table'!B102</f>
        <v>E04</v>
      </c>
      <c r="D102" s="88" t="e">
        <f>Calculations!BN103</f>
        <v>#DIV/0!</v>
      </c>
      <c r="E102" s="88" t="e">
        <f>Calculations!BO103</f>
        <v>#DIV/0!</v>
      </c>
      <c r="F102" s="89" t="e">
        <f t="shared" si="8"/>
        <v>#DIV/0!</v>
      </c>
      <c r="G102" s="89" t="e">
        <f t="shared" si="9"/>
        <v>#DIV/0!</v>
      </c>
      <c r="H102" s="88" t="e">
        <f t="shared" si="10"/>
        <v>#DIV/0!</v>
      </c>
      <c r="I102" s="92" t="str">
        <f>IF(OR(COUNT(Calculations!BP103:BY103)&lt;3,COUNT(Calculations!BZ103:CI103)&lt;3),"N/A",IF(ISERROR(TTEST(Calculations!BP103:BY103,Calculations!BZ103:CI103,2,2)),"N/A",TTEST(Calculations!BP103:BY103,Calculations!BZ103:CI103,2,2)))</f>
        <v>N/A</v>
      </c>
      <c r="J102" s="88" t="e">
        <f t="shared" si="11"/>
        <v>#DIV/0!</v>
      </c>
      <c r="K102" s="93"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80"/>
      <c r="B103" s="87" t="str">
        <f>IF('Gene Table'!E103="","",'Gene Table'!E103)</f>
        <v>hsa-miR-1227</v>
      </c>
      <c r="C103" s="87" t="str">
        <f>'Gene Table'!B103</f>
        <v>E05</v>
      </c>
      <c r="D103" s="88" t="e">
        <f>Calculations!BN104</f>
        <v>#DIV/0!</v>
      </c>
      <c r="E103" s="88" t="e">
        <f>Calculations!BO104</f>
        <v>#DIV/0!</v>
      </c>
      <c r="F103" s="89" t="e">
        <f t="shared" si="8"/>
        <v>#DIV/0!</v>
      </c>
      <c r="G103" s="89" t="e">
        <f t="shared" si="9"/>
        <v>#DIV/0!</v>
      </c>
      <c r="H103" s="88" t="e">
        <f t="shared" si="10"/>
        <v>#DIV/0!</v>
      </c>
      <c r="I103" s="92" t="str">
        <f>IF(OR(COUNT(Calculations!BP104:BY104)&lt;3,COUNT(Calculations!BZ104:CI104)&lt;3),"N/A",IF(ISERROR(TTEST(Calculations!BP104:BY104,Calculations!BZ104:CI104,2,2)),"N/A",TTEST(Calculations!BP104:BY104,Calculations!BZ104:CI104,2,2)))</f>
        <v>N/A</v>
      </c>
      <c r="J103" s="88" t="e">
        <f t="shared" si="11"/>
        <v>#DIV/0!</v>
      </c>
      <c r="K103" s="93"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80"/>
      <c r="B104" s="87" t="str">
        <f>IF('Gene Table'!E104="","",'Gene Table'!E104)</f>
        <v>hsa-miR-31-5p</v>
      </c>
      <c r="C104" s="87" t="str">
        <f>'Gene Table'!B104</f>
        <v>E06</v>
      </c>
      <c r="D104" s="88" t="e">
        <f>Calculations!BN105</f>
        <v>#DIV/0!</v>
      </c>
      <c r="E104" s="88" t="e">
        <f>Calculations!BO105</f>
        <v>#DIV/0!</v>
      </c>
      <c r="F104" s="89" t="e">
        <f t="shared" si="8"/>
        <v>#DIV/0!</v>
      </c>
      <c r="G104" s="89" t="e">
        <f t="shared" si="9"/>
        <v>#DIV/0!</v>
      </c>
      <c r="H104" s="88" t="e">
        <f t="shared" si="10"/>
        <v>#DIV/0!</v>
      </c>
      <c r="I104" s="92" t="str">
        <f>IF(OR(COUNT(Calculations!BP105:BY105)&lt;3,COUNT(Calculations!BZ105:CI105)&lt;3),"N/A",IF(ISERROR(TTEST(Calculations!BP105:BY105,Calculations!BZ105:CI105,2,2)),"N/A",TTEST(Calculations!BP105:BY105,Calculations!BZ105:CI105,2,2)))</f>
        <v>N/A</v>
      </c>
      <c r="J104" s="88" t="e">
        <f t="shared" si="11"/>
        <v>#DIV/0!</v>
      </c>
      <c r="K104" s="93"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80"/>
      <c r="B105" s="87" t="str">
        <f>IF('Gene Table'!E105="","",'Gene Table'!E105)</f>
        <v>hsa-miR-16-5p</v>
      </c>
      <c r="C105" s="87" t="str">
        <f>'Gene Table'!B105</f>
        <v>E07</v>
      </c>
      <c r="D105" s="88" t="e">
        <f>Calculations!BN106</f>
        <v>#DIV/0!</v>
      </c>
      <c r="E105" s="88" t="e">
        <f>Calculations!BO106</f>
        <v>#DIV/0!</v>
      </c>
      <c r="F105" s="89" t="e">
        <f t="shared" si="8"/>
        <v>#DIV/0!</v>
      </c>
      <c r="G105" s="89" t="e">
        <f t="shared" si="9"/>
        <v>#DIV/0!</v>
      </c>
      <c r="H105" s="88" t="e">
        <f t="shared" si="10"/>
        <v>#DIV/0!</v>
      </c>
      <c r="I105" s="92" t="str">
        <f>IF(OR(COUNT(Calculations!BP106:BY106)&lt;3,COUNT(Calculations!BZ106:CI106)&lt;3),"N/A",IF(ISERROR(TTEST(Calculations!BP106:BY106,Calculations!BZ106:CI106,2,2)),"N/A",TTEST(Calculations!BP106:BY106,Calculations!BZ106:CI106,2,2)))</f>
        <v>N/A</v>
      </c>
      <c r="J105" s="88" t="e">
        <f t="shared" si="11"/>
        <v>#DIV/0!</v>
      </c>
      <c r="K105" s="93"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80"/>
      <c r="B106" s="87" t="str">
        <f>IF('Gene Table'!E106="","",'Gene Table'!E106)</f>
        <v>hsa-miR-30d-5p</v>
      </c>
      <c r="C106" s="87" t="str">
        <f>'Gene Table'!B106</f>
        <v>E08</v>
      </c>
      <c r="D106" s="88" t="e">
        <f>Calculations!BN107</f>
        <v>#DIV/0!</v>
      </c>
      <c r="E106" s="88" t="e">
        <f>Calculations!BO107</f>
        <v>#DIV/0!</v>
      </c>
      <c r="F106" s="89" t="e">
        <f t="shared" si="8"/>
        <v>#DIV/0!</v>
      </c>
      <c r="G106" s="89" t="e">
        <f t="shared" si="9"/>
        <v>#DIV/0!</v>
      </c>
      <c r="H106" s="88" t="e">
        <f t="shared" si="10"/>
        <v>#DIV/0!</v>
      </c>
      <c r="I106" s="92" t="str">
        <f>IF(OR(COUNT(Calculations!BP107:BY107)&lt;3,COUNT(Calculations!BZ107:CI107)&lt;3),"N/A",IF(ISERROR(TTEST(Calculations!BP107:BY107,Calculations!BZ107:CI107,2,2)),"N/A",TTEST(Calculations!BP107:BY107,Calculations!BZ107:CI107,2,2)))</f>
        <v>N/A</v>
      </c>
      <c r="J106" s="88" t="e">
        <f t="shared" si="11"/>
        <v>#DIV/0!</v>
      </c>
      <c r="K106" s="93"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80"/>
      <c r="B107" s="87" t="str">
        <f>IF('Gene Table'!E107="","",'Gene Table'!E107)</f>
        <v>hsa-miR-124-3p</v>
      </c>
      <c r="C107" s="87" t="str">
        <f>'Gene Table'!B107</f>
        <v>E09</v>
      </c>
      <c r="D107" s="88" t="e">
        <f>Calculations!BN108</f>
        <v>#DIV/0!</v>
      </c>
      <c r="E107" s="88" t="e">
        <f>Calculations!BO108</f>
        <v>#DIV/0!</v>
      </c>
      <c r="F107" s="89" t="e">
        <f t="shared" si="8"/>
        <v>#DIV/0!</v>
      </c>
      <c r="G107" s="89" t="e">
        <f t="shared" si="9"/>
        <v>#DIV/0!</v>
      </c>
      <c r="H107" s="88" t="e">
        <f t="shared" si="10"/>
        <v>#DIV/0!</v>
      </c>
      <c r="I107" s="92" t="str">
        <f>IF(OR(COUNT(Calculations!BP108:BY108)&lt;3,COUNT(Calculations!BZ108:CI108)&lt;3),"N/A",IF(ISERROR(TTEST(Calculations!BP108:BY108,Calculations!BZ108:CI108,2,2)),"N/A",TTEST(Calculations!BP108:BY108,Calculations!BZ108:CI108,2,2)))</f>
        <v>N/A</v>
      </c>
      <c r="J107" s="88" t="e">
        <f t="shared" si="11"/>
        <v>#DIV/0!</v>
      </c>
      <c r="K107" s="93"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80"/>
      <c r="B108" s="87" t="str">
        <f>IF('Gene Table'!E108="","",'Gene Table'!E108)</f>
        <v>hsa-miR-668</v>
      </c>
      <c r="C108" s="87" t="str">
        <f>'Gene Table'!B108</f>
        <v>E10</v>
      </c>
      <c r="D108" s="88" t="e">
        <f>Calculations!BN109</f>
        <v>#DIV/0!</v>
      </c>
      <c r="E108" s="88" t="e">
        <f>Calculations!BO109</f>
        <v>#DIV/0!</v>
      </c>
      <c r="F108" s="89" t="e">
        <f t="shared" si="8"/>
        <v>#DIV/0!</v>
      </c>
      <c r="G108" s="89" t="e">
        <f t="shared" si="9"/>
        <v>#DIV/0!</v>
      </c>
      <c r="H108" s="88" t="e">
        <f t="shared" si="10"/>
        <v>#DIV/0!</v>
      </c>
      <c r="I108" s="92" t="str">
        <f>IF(OR(COUNT(Calculations!BP109:BY109)&lt;3,COUNT(Calculations!BZ109:CI109)&lt;3),"N/A",IF(ISERROR(TTEST(Calculations!BP109:BY109,Calculations!BZ109:CI109,2,2)),"N/A",TTEST(Calculations!BP109:BY109,Calculations!BZ109:CI109,2,2)))</f>
        <v>N/A</v>
      </c>
      <c r="J108" s="88" t="e">
        <f t="shared" si="11"/>
        <v>#DIV/0!</v>
      </c>
      <c r="K108" s="93"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80"/>
      <c r="B109" s="87" t="str">
        <f>IF('Gene Table'!E109="","",'Gene Table'!E109)</f>
        <v>hsa-miR-125a-5p</v>
      </c>
      <c r="C109" s="87" t="str">
        <f>'Gene Table'!B109</f>
        <v>E11</v>
      </c>
      <c r="D109" s="88" t="e">
        <f>Calculations!BN110</f>
        <v>#DIV/0!</v>
      </c>
      <c r="E109" s="88" t="e">
        <f>Calculations!BO110</f>
        <v>#DIV/0!</v>
      </c>
      <c r="F109" s="89" t="e">
        <f t="shared" si="8"/>
        <v>#DIV/0!</v>
      </c>
      <c r="G109" s="89" t="e">
        <f t="shared" si="9"/>
        <v>#DIV/0!</v>
      </c>
      <c r="H109" s="88" t="e">
        <f t="shared" si="10"/>
        <v>#DIV/0!</v>
      </c>
      <c r="I109" s="92" t="str">
        <f>IF(OR(COUNT(Calculations!BP110:BY110)&lt;3,COUNT(Calculations!BZ110:CI110)&lt;3),"N/A",IF(ISERROR(TTEST(Calculations!BP110:BY110,Calculations!BZ110:CI110,2,2)),"N/A",TTEST(Calculations!BP110:BY110,Calculations!BZ110:CI110,2,2)))</f>
        <v>N/A</v>
      </c>
      <c r="J109" s="88" t="e">
        <f t="shared" si="11"/>
        <v>#DIV/0!</v>
      </c>
      <c r="K109" s="93"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80"/>
      <c r="B110" s="87" t="str">
        <f>IF('Gene Table'!E110="","",'Gene Table'!E110)</f>
        <v>hsa-miR-1249</v>
      </c>
      <c r="C110" s="87" t="str">
        <f>'Gene Table'!B110</f>
        <v>E12</v>
      </c>
      <c r="D110" s="88" t="e">
        <f>Calculations!BN111</f>
        <v>#DIV/0!</v>
      </c>
      <c r="E110" s="88" t="e">
        <f>Calculations!BO111</f>
        <v>#DIV/0!</v>
      </c>
      <c r="F110" s="89" t="e">
        <f t="shared" si="8"/>
        <v>#DIV/0!</v>
      </c>
      <c r="G110" s="89" t="e">
        <f t="shared" si="9"/>
        <v>#DIV/0!</v>
      </c>
      <c r="H110" s="88" t="e">
        <f t="shared" si="10"/>
        <v>#DIV/0!</v>
      </c>
      <c r="I110" s="92" t="str">
        <f>IF(OR(COUNT(Calculations!BP111:BY111)&lt;3,COUNT(Calculations!BZ111:CI111)&lt;3),"N/A",IF(ISERROR(TTEST(Calculations!BP111:BY111,Calculations!BZ111:CI111,2,2)),"N/A",TTEST(Calculations!BP111:BY111,Calculations!BZ111:CI111,2,2)))</f>
        <v>N/A</v>
      </c>
      <c r="J110" s="88" t="e">
        <f t="shared" si="11"/>
        <v>#DIV/0!</v>
      </c>
      <c r="K110" s="93"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80"/>
      <c r="B111" s="87" t="str">
        <f>IF('Gene Table'!E111="","",'Gene Table'!E111)</f>
        <v>hsa-miR-125b-5p</v>
      </c>
      <c r="C111" s="87" t="str">
        <f>'Gene Table'!B111</f>
        <v>E13</v>
      </c>
      <c r="D111" s="88" t="e">
        <f>Calculations!BN112</f>
        <v>#DIV/0!</v>
      </c>
      <c r="E111" s="88" t="e">
        <f>Calculations!BO112</f>
        <v>#DIV/0!</v>
      </c>
      <c r="F111" s="89" t="e">
        <f t="shared" si="8"/>
        <v>#DIV/0!</v>
      </c>
      <c r="G111" s="89" t="e">
        <f t="shared" si="9"/>
        <v>#DIV/0!</v>
      </c>
      <c r="H111" s="88" t="e">
        <f t="shared" si="10"/>
        <v>#DIV/0!</v>
      </c>
      <c r="I111" s="92" t="str">
        <f>IF(OR(COUNT(Calculations!BP112:BY112)&lt;3,COUNT(Calculations!BZ112:CI112)&lt;3),"N/A",IF(ISERROR(TTEST(Calculations!BP112:BY112,Calculations!BZ112:CI112,2,2)),"N/A",TTEST(Calculations!BP112:BY112,Calculations!BZ112:CI112,2,2)))</f>
        <v>N/A</v>
      </c>
      <c r="J111" s="88" t="e">
        <f t="shared" si="11"/>
        <v>#DIV/0!</v>
      </c>
      <c r="K111" s="93"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80"/>
      <c r="B112" s="87" t="str">
        <f>IF('Gene Table'!E112="","",'Gene Table'!E112)</f>
        <v>hsa-miR-638</v>
      </c>
      <c r="C112" s="87" t="str">
        <f>'Gene Table'!B112</f>
        <v>E14</v>
      </c>
      <c r="D112" s="88" t="e">
        <f>Calculations!BN113</f>
        <v>#DIV/0!</v>
      </c>
      <c r="E112" s="88" t="e">
        <f>Calculations!BO113</f>
        <v>#DIV/0!</v>
      </c>
      <c r="F112" s="89" t="e">
        <f t="shared" si="8"/>
        <v>#DIV/0!</v>
      </c>
      <c r="G112" s="89" t="e">
        <f t="shared" si="9"/>
        <v>#DIV/0!</v>
      </c>
      <c r="H112" s="88" t="e">
        <f t="shared" si="10"/>
        <v>#DIV/0!</v>
      </c>
      <c r="I112" s="92" t="str">
        <f>IF(OR(COUNT(Calculations!BP113:BY113)&lt;3,COUNT(Calculations!BZ113:CI113)&lt;3),"N/A",IF(ISERROR(TTEST(Calculations!BP113:BY113,Calculations!BZ113:CI113,2,2)),"N/A",TTEST(Calculations!BP113:BY113,Calculations!BZ113:CI113,2,2)))</f>
        <v>N/A</v>
      </c>
      <c r="J112" s="88" t="e">
        <f t="shared" si="11"/>
        <v>#DIV/0!</v>
      </c>
      <c r="K112" s="93"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80"/>
      <c r="B113" s="87" t="str">
        <f>IF('Gene Table'!E113="","",'Gene Table'!E113)</f>
        <v>hsa-miR-137</v>
      </c>
      <c r="C113" s="87" t="str">
        <f>'Gene Table'!B113</f>
        <v>E15</v>
      </c>
      <c r="D113" s="88" t="e">
        <f>Calculations!BN114</f>
        <v>#DIV/0!</v>
      </c>
      <c r="E113" s="88" t="e">
        <f>Calculations!BO114</f>
        <v>#DIV/0!</v>
      </c>
      <c r="F113" s="89" t="e">
        <f t="shared" si="8"/>
        <v>#DIV/0!</v>
      </c>
      <c r="G113" s="89" t="e">
        <f t="shared" si="9"/>
        <v>#DIV/0!</v>
      </c>
      <c r="H113" s="88" t="e">
        <f t="shared" si="10"/>
        <v>#DIV/0!</v>
      </c>
      <c r="I113" s="92" t="str">
        <f>IF(OR(COUNT(Calculations!BP114:BY114)&lt;3,COUNT(Calculations!BZ114:CI114)&lt;3),"N/A",IF(ISERROR(TTEST(Calculations!BP114:BY114,Calculations!BZ114:CI114,2,2)),"N/A",TTEST(Calculations!BP114:BY114,Calculations!BZ114:CI114,2,2)))</f>
        <v>N/A</v>
      </c>
      <c r="J113" s="88" t="e">
        <f t="shared" si="11"/>
        <v>#DIV/0!</v>
      </c>
      <c r="K113" s="93"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80"/>
      <c r="B114" s="87" t="str">
        <f>IF('Gene Table'!E114="","",'Gene Table'!E114)</f>
        <v>hsa-miR-612</v>
      </c>
      <c r="C114" s="87" t="str">
        <f>'Gene Table'!B114</f>
        <v>E16</v>
      </c>
      <c r="D114" s="88" t="e">
        <f>Calculations!BN115</f>
        <v>#DIV/0!</v>
      </c>
      <c r="E114" s="88" t="e">
        <f>Calculations!BO115</f>
        <v>#DIV/0!</v>
      </c>
      <c r="F114" s="89" t="e">
        <f t="shared" si="8"/>
        <v>#DIV/0!</v>
      </c>
      <c r="G114" s="89" t="e">
        <f t="shared" si="9"/>
        <v>#DIV/0!</v>
      </c>
      <c r="H114" s="88" t="e">
        <f t="shared" si="10"/>
        <v>#DIV/0!</v>
      </c>
      <c r="I114" s="92" t="str">
        <f>IF(OR(COUNT(Calculations!BP115:BY115)&lt;3,COUNT(Calculations!BZ115:CI115)&lt;3),"N/A",IF(ISERROR(TTEST(Calculations!BP115:BY115,Calculations!BZ115:CI115,2,2)),"N/A",TTEST(Calculations!BP115:BY115,Calculations!BZ115:CI115,2,2)))</f>
        <v>N/A</v>
      </c>
      <c r="J114" s="88" t="e">
        <f t="shared" si="11"/>
        <v>#DIV/0!</v>
      </c>
      <c r="K114" s="93"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80"/>
      <c r="B115" s="87" t="str">
        <f>IF('Gene Table'!E115="","",'Gene Table'!E115)</f>
        <v>hsa-miR-139-5p</v>
      </c>
      <c r="C115" s="87" t="str">
        <f>'Gene Table'!B115</f>
        <v>E17</v>
      </c>
      <c r="D115" s="88" t="e">
        <f>Calculations!BN116</f>
        <v>#DIV/0!</v>
      </c>
      <c r="E115" s="88" t="e">
        <f>Calculations!BO116</f>
        <v>#DIV/0!</v>
      </c>
      <c r="F115" s="89" t="e">
        <f t="shared" si="8"/>
        <v>#DIV/0!</v>
      </c>
      <c r="G115" s="89" t="e">
        <f t="shared" si="9"/>
        <v>#DIV/0!</v>
      </c>
      <c r="H115" s="88" t="e">
        <f t="shared" si="10"/>
        <v>#DIV/0!</v>
      </c>
      <c r="I115" s="92" t="str">
        <f>IF(OR(COUNT(Calculations!BP116:BY116)&lt;3,COUNT(Calculations!BZ116:CI116)&lt;3),"N/A",IF(ISERROR(TTEST(Calculations!BP116:BY116,Calculations!BZ116:CI116,2,2)),"N/A",TTEST(Calculations!BP116:BY116,Calculations!BZ116:CI116,2,2)))</f>
        <v>N/A</v>
      </c>
      <c r="J115" s="88" t="e">
        <f t="shared" si="11"/>
        <v>#DIV/0!</v>
      </c>
      <c r="K115" s="93"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80"/>
      <c r="B116" s="87" t="str">
        <f>IF('Gene Table'!E116="","",'Gene Table'!E116)</f>
        <v>hsa-miR-1277-3p</v>
      </c>
      <c r="C116" s="87" t="str">
        <f>'Gene Table'!B116</f>
        <v>E18</v>
      </c>
      <c r="D116" s="88" t="e">
        <f>Calculations!BN117</f>
        <v>#DIV/0!</v>
      </c>
      <c r="E116" s="88" t="e">
        <f>Calculations!BO117</f>
        <v>#DIV/0!</v>
      </c>
      <c r="F116" s="89" t="e">
        <f t="shared" si="8"/>
        <v>#DIV/0!</v>
      </c>
      <c r="G116" s="89" t="e">
        <f t="shared" si="9"/>
        <v>#DIV/0!</v>
      </c>
      <c r="H116" s="88" t="e">
        <f t="shared" si="10"/>
        <v>#DIV/0!</v>
      </c>
      <c r="I116" s="92" t="str">
        <f>IF(OR(COUNT(Calculations!BP117:BY117)&lt;3,COUNT(Calculations!BZ117:CI117)&lt;3),"N/A",IF(ISERROR(TTEST(Calculations!BP117:BY117,Calculations!BZ117:CI117,2,2)),"N/A",TTEST(Calculations!BP117:BY117,Calculations!BZ117:CI117,2,2)))</f>
        <v>N/A</v>
      </c>
      <c r="J116" s="88" t="e">
        <f t="shared" si="11"/>
        <v>#DIV/0!</v>
      </c>
      <c r="K116" s="93"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80"/>
      <c r="B117" s="87" t="str">
        <f>IF('Gene Table'!E117="","",'Gene Table'!E117)</f>
        <v>hsa-miR-145-5p</v>
      </c>
      <c r="C117" s="87" t="str">
        <f>'Gene Table'!B117</f>
        <v>E19</v>
      </c>
      <c r="D117" s="88" t="e">
        <f>Calculations!BN118</f>
        <v>#DIV/0!</v>
      </c>
      <c r="E117" s="88" t="e">
        <f>Calculations!BO118</f>
        <v>#DIV/0!</v>
      </c>
      <c r="F117" s="89" t="e">
        <f t="shared" si="8"/>
        <v>#DIV/0!</v>
      </c>
      <c r="G117" s="89" t="e">
        <f t="shared" si="9"/>
        <v>#DIV/0!</v>
      </c>
      <c r="H117" s="88" t="e">
        <f t="shared" si="10"/>
        <v>#DIV/0!</v>
      </c>
      <c r="I117" s="92" t="str">
        <f>IF(OR(COUNT(Calculations!BP118:BY118)&lt;3,COUNT(Calculations!BZ118:CI118)&lt;3),"N/A",IF(ISERROR(TTEST(Calculations!BP118:BY118,Calculations!BZ118:CI118,2,2)),"N/A",TTEST(Calculations!BP118:BY118,Calculations!BZ118:CI118,2,2)))</f>
        <v>N/A</v>
      </c>
      <c r="J117" s="88" t="e">
        <f t="shared" si="11"/>
        <v>#DIV/0!</v>
      </c>
      <c r="K117" s="93"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80"/>
      <c r="B118" s="87" t="str">
        <f>IF('Gene Table'!E118="","",'Gene Table'!E118)</f>
        <v>hsa-miR-302f</v>
      </c>
      <c r="C118" s="87" t="str">
        <f>'Gene Table'!B118</f>
        <v>E20</v>
      </c>
      <c r="D118" s="88" t="e">
        <f>Calculations!BN119</f>
        <v>#DIV/0!</v>
      </c>
      <c r="E118" s="88" t="e">
        <f>Calculations!BO119</f>
        <v>#DIV/0!</v>
      </c>
      <c r="F118" s="89" t="e">
        <f t="shared" si="8"/>
        <v>#DIV/0!</v>
      </c>
      <c r="G118" s="89" t="e">
        <f t="shared" si="9"/>
        <v>#DIV/0!</v>
      </c>
      <c r="H118" s="88" t="e">
        <f t="shared" si="10"/>
        <v>#DIV/0!</v>
      </c>
      <c r="I118" s="92" t="str">
        <f>IF(OR(COUNT(Calculations!BP119:BY119)&lt;3,COUNT(Calculations!BZ119:CI119)&lt;3),"N/A",IF(ISERROR(TTEST(Calculations!BP119:BY119,Calculations!BZ119:CI119,2,2)),"N/A",TTEST(Calculations!BP119:BY119,Calculations!BZ119:CI119,2,2)))</f>
        <v>N/A</v>
      </c>
      <c r="J118" s="88" t="e">
        <f t="shared" si="11"/>
        <v>#DIV/0!</v>
      </c>
      <c r="K118" s="93"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80"/>
      <c r="B119" s="87" t="str">
        <f>IF('Gene Table'!E119="","",'Gene Table'!E119)</f>
        <v>hsa-miR-149-5p</v>
      </c>
      <c r="C119" s="87" t="str">
        <f>'Gene Table'!B119</f>
        <v>E21</v>
      </c>
      <c r="D119" s="88" t="e">
        <f>Calculations!BN120</f>
        <v>#DIV/0!</v>
      </c>
      <c r="E119" s="88" t="e">
        <f>Calculations!BO120</f>
        <v>#DIV/0!</v>
      </c>
      <c r="F119" s="89" t="e">
        <f t="shared" si="8"/>
        <v>#DIV/0!</v>
      </c>
      <c r="G119" s="89" t="e">
        <f t="shared" si="9"/>
        <v>#DIV/0!</v>
      </c>
      <c r="H119" s="88" t="e">
        <f t="shared" si="10"/>
        <v>#DIV/0!</v>
      </c>
      <c r="I119" s="92" t="str">
        <f>IF(OR(COUNT(Calculations!BP120:BY120)&lt;3,COUNT(Calculations!BZ120:CI120)&lt;3),"N/A",IF(ISERROR(TTEST(Calculations!BP120:BY120,Calculations!BZ120:CI120,2,2)),"N/A",TTEST(Calculations!BP120:BY120,Calculations!BZ120:CI120,2,2)))</f>
        <v>N/A</v>
      </c>
      <c r="J119" s="88" t="e">
        <f t="shared" si="11"/>
        <v>#DIV/0!</v>
      </c>
      <c r="K119" s="93"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80"/>
      <c r="B120" s="87" t="str">
        <f>IF('Gene Table'!E120="","",'Gene Table'!E120)</f>
        <v>hsa-miR-548f</v>
      </c>
      <c r="C120" s="87" t="str">
        <f>'Gene Table'!B120</f>
        <v>E22</v>
      </c>
      <c r="D120" s="88" t="e">
        <f>Calculations!BN121</f>
        <v>#DIV/0!</v>
      </c>
      <c r="E120" s="88" t="e">
        <f>Calculations!BO121</f>
        <v>#DIV/0!</v>
      </c>
      <c r="F120" s="89" t="e">
        <f t="shared" si="8"/>
        <v>#DIV/0!</v>
      </c>
      <c r="G120" s="89" t="e">
        <f t="shared" si="9"/>
        <v>#DIV/0!</v>
      </c>
      <c r="H120" s="88" t="e">
        <f t="shared" si="10"/>
        <v>#DIV/0!</v>
      </c>
      <c r="I120" s="92" t="str">
        <f>IF(OR(COUNT(Calculations!BP121:BY121)&lt;3,COUNT(Calculations!BZ121:CI121)&lt;3),"N/A",IF(ISERROR(TTEST(Calculations!BP121:BY121,Calculations!BZ121:CI121,2,2)),"N/A",TTEST(Calculations!BP121:BY121,Calculations!BZ121:CI121,2,2)))</f>
        <v>N/A</v>
      </c>
      <c r="J120" s="88" t="e">
        <f t="shared" si="11"/>
        <v>#DIV/0!</v>
      </c>
      <c r="K120" s="93"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80"/>
      <c r="B121" s="87" t="str">
        <f>IF('Gene Table'!E121="","",'Gene Table'!E121)</f>
        <v>hsa-miR-153</v>
      </c>
      <c r="C121" s="87" t="str">
        <f>'Gene Table'!B121</f>
        <v>E23</v>
      </c>
      <c r="D121" s="88" t="e">
        <f>Calculations!BN122</f>
        <v>#DIV/0!</v>
      </c>
      <c r="E121" s="88" t="e">
        <f>Calculations!BO122</f>
        <v>#DIV/0!</v>
      </c>
      <c r="F121" s="89" t="e">
        <f t="shared" si="8"/>
        <v>#DIV/0!</v>
      </c>
      <c r="G121" s="89" t="e">
        <f t="shared" si="9"/>
        <v>#DIV/0!</v>
      </c>
      <c r="H121" s="88" t="e">
        <f t="shared" si="10"/>
        <v>#DIV/0!</v>
      </c>
      <c r="I121" s="92" t="str">
        <f>IF(OR(COUNT(Calculations!BP122:BY122)&lt;3,COUNT(Calculations!BZ122:CI122)&lt;3),"N/A",IF(ISERROR(TTEST(Calculations!BP122:BY122,Calculations!BZ122:CI122,2,2)),"N/A",TTEST(Calculations!BP122:BY122,Calculations!BZ122:CI122,2,2)))</f>
        <v>N/A</v>
      </c>
      <c r="J121" s="88" t="e">
        <f t="shared" si="11"/>
        <v>#DIV/0!</v>
      </c>
      <c r="K121" s="93"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80"/>
      <c r="B122" s="87" t="str">
        <f>IF('Gene Table'!E122="","",'Gene Table'!E122)</f>
        <v>hsa-miR-548g-3p</v>
      </c>
      <c r="C122" s="87" t="str">
        <f>'Gene Table'!B122</f>
        <v>E24</v>
      </c>
      <c r="D122" s="88" t="e">
        <f>Calculations!BN123</f>
        <v>#DIV/0!</v>
      </c>
      <c r="E122" s="88" t="e">
        <f>Calculations!BO123</f>
        <v>#DIV/0!</v>
      </c>
      <c r="F122" s="89" t="e">
        <f t="shared" si="8"/>
        <v>#DIV/0!</v>
      </c>
      <c r="G122" s="89" t="e">
        <f t="shared" si="9"/>
        <v>#DIV/0!</v>
      </c>
      <c r="H122" s="88" t="e">
        <f t="shared" si="10"/>
        <v>#DIV/0!</v>
      </c>
      <c r="I122" s="92" t="str">
        <f>IF(OR(COUNT(Calculations!BP123:BY123)&lt;3,COUNT(Calculations!BZ123:CI123)&lt;3),"N/A",IF(ISERROR(TTEST(Calculations!BP123:BY123,Calculations!BZ123:CI123,2,2)),"N/A",TTEST(Calculations!BP123:BY123,Calculations!BZ123:CI123,2,2)))</f>
        <v>N/A</v>
      </c>
      <c r="J122" s="88" t="e">
        <f t="shared" si="11"/>
        <v>#DIV/0!</v>
      </c>
      <c r="K122" s="93"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80"/>
      <c r="B123" s="87" t="str">
        <f>IF('Gene Table'!E123="","",'Gene Table'!E123)</f>
        <v>hsa-miR-222-3p</v>
      </c>
      <c r="C123" s="87" t="str">
        <f>'Gene Table'!B123</f>
        <v>F01</v>
      </c>
      <c r="D123" s="88" t="e">
        <f>Calculations!BN124</f>
        <v>#DIV/0!</v>
      </c>
      <c r="E123" s="88" t="e">
        <f>Calculations!BO124</f>
        <v>#DIV/0!</v>
      </c>
      <c r="F123" s="89" t="e">
        <f t="shared" si="8"/>
        <v>#DIV/0!</v>
      </c>
      <c r="G123" s="89" t="e">
        <f t="shared" si="9"/>
        <v>#DIV/0!</v>
      </c>
      <c r="H123" s="88" t="e">
        <f t="shared" si="10"/>
        <v>#DIV/0!</v>
      </c>
      <c r="I123" s="92" t="str">
        <f>IF(OR(COUNT(Calculations!BP124:BY124)&lt;3,COUNT(Calculations!BZ124:CI124)&lt;3),"N/A",IF(ISERROR(TTEST(Calculations!BP124:BY124,Calculations!BZ124:CI124,2,2)),"N/A",TTEST(Calculations!BP124:BY124,Calculations!BZ124:CI124,2,2)))</f>
        <v>N/A</v>
      </c>
      <c r="J123" s="88" t="e">
        <f t="shared" si="11"/>
        <v>#DIV/0!</v>
      </c>
      <c r="K123" s="93"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80"/>
      <c r="B124" s="87" t="str">
        <f>IF('Gene Table'!E124="","",'Gene Table'!E124)</f>
        <v>hsa-miR-512-3p</v>
      </c>
      <c r="C124" s="87" t="str">
        <f>'Gene Table'!B124</f>
        <v>F02</v>
      </c>
      <c r="D124" s="88" t="e">
        <f>Calculations!BN125</f>
        <v>#DIV/0!</v>
      </c>
      <c r="E124" s="88" t="e">
        <f>Calculations!BO125</f>
        <v>#DIV/0!</v>
      </c>
      <c r="F124" s="89" t="e">
        <f t="shared" si="8"/>
        <v>#DIV/0!</v>
      </c>
      <c r="G124" s="89" t="e">
        <f t="shared" si="9"/>
        <v>#DIV/0!</v>
      </c>
      <c r="H124" s="88" t="e">
        <f t="shared" si="10"/>
        <v>#DIV/0!</v>
      </c>
      <c r="I124" s="92" t="str">
        <f>IF(OR(COUNT(Calculations!BP125:BY125)&lt;3,COUNT(Calculations!BZ125:CI125)&lt;3),"N/A",IF(ISERROR(TTEST(Calculations!BP125:BY125,Calculations!BZ125:CI125,2,2)),"N/A",TTEST(Calculations!BP125:BY125,Calculations!BZ125:CI125,2,2)))</f>
        <v>N/A</v>
      </c>
      <c r="J124" s="88" t="e">
        <f t="shared" si="11"/>
        <v>#DIV/0!</v>
      </c>
      <c r="K124" s="93"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80"/>
      <c r="B125" s="87" t="str">
        <f>IF('Gene Table'!E125="","",'Gene Table'!E125)</f>
        <v>hsa-miR-491-3p</v>
      </c>
      <c r="C125" s="87" t="str">
        <f>'Gene Table'!B125</f>
        <v>F03</v>
      </c>
      <c r="D125" s="88" t="e">
        <f>Calculations!BN126</f>
        <v>#DIV/0!</v>
      </c>
      <c r="E125" s="88" t="e">
        <f>Calculations!BO126</f>
        <v>#DIV/0!</v>
      </c>
      <c r="F125" s="89" t="e">
        <f t="shared" si="8"/>
        <v>#DIV/0!</v>
      </c>
      <c r="G125" s="89" t="e">
        <f t="shared" si="9"/>
        <v>#DIV/0!</v>
      </c>
      <c r="H125" s="88" t="e">
        <f t="shared" si="10"/>
        <v>#DIV/0!</v>
      </c>
      <c r="I125" s="92" t="str">
        <f>IF(OR(COUNT(Calculations!BP126:BY126)&lt;3,COUNT(Calculations!BZ126:CI126)&lt;3),"N/A",IF(ISERROR(TTEST(Calculations!BP126:BY126,Calculations!BZ126:CI126,2,2)),"N/A",TTEST(Calculations!BP126:BY126,Calculations!BZ126:CI126,2,2)))</f>
        <v>N/A</v>
      </c>
      <c r="J125" s="88" t="e">
        <f t="shared" si="11"/>
        <v>#DIV/0!</v>
      </c>
      <c r="K125" s="93"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80"/>
      <c r="B126" s="87" t="str">
        <f>IF('Gene Table'!E126="","",'Gene Table'!E126)</f>
        <v>hsa-miR-567</v>
      </c>
      <c r="C126" s="87" t="str">
        <f>'Gene Table'!B126</f>
        <v>F04</v>
      </c>
      <c r="D126" s="88" t="e">
        <f>Calculations!BN127</f>
        <v>#DIV/0!</v>
      </c>
      <c r="E126" s="88" t="e">
        <f>Calculations!BO127</f>
        <v>#DIV/0!</v>
      </c>
      <c r="F126" s="89" t="e">
        <f t="shared" si="8"/>
        <v>#DIV/0!</v>
      </c>
      <c r="G126" s="89" t="e">
        <f t="shared" si="9"/>
        <v>#DIV/0!</v>
      </c>
      <c r="H126" s="88" t="e">
        <f t="shared" si="10"/>
        <v>#DIV/0!</v>
      </c>
      <c r="I126" s="92" t="str">
        <f>IF(OR(COUNT(Calculations!BP127:BY127)&lt;3,COUNT(Calculations!BZ127:CI127)&lt;3),"N/A",IF(ISERROR(TTEST(Calculations!BP127:BY127,Calculations!BZ127:CI127,2,2)),"N/A",TTEST(Calculations!BP127:BY127,Calculations!BZ127:CI127,2,2)))</f>
        <v>N/A</v>
      </c>
      <c r="J126" s="88" t="e">
        <f t="shared" si="11"/>
        <v>#DIV/0!</v>
      </c>
      <c r="K126" s="93"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80"/>
      <c r="B127" s="87" t="str">
        <f>IF('Gene Table'!E127="","",'Gene Table'!E127)</f>
        <v>hsa-miR-553</v>
      </c>
      <c r="C127" s="87" t="str">
        <f>'Gene Table'!B127</f>
        <v>F05</v>
      </c>
      <c r="D127" s="88" t="e">
        <f>Calculations!BN128</f>
        <v>#DIV/0!</v>
      </c>
      <c r="E127" s="88" t="e">
        <f>Calculations!BO128</f>
        <v>#DIV/0!</v>
      </c>
      <c r="F127" s="89" t="e">
        <f t="shared" si="8"/>
        <v>#DIV/0!</v>
      </c>
      <c r="G127" s="89" t="e">
        <f t="shared" si="9"/>
        <v>#DIV/0!</v>
      </c>
      <c r="H127" s="88" t="e">
        <f t="shared" si="10"/>
        <v>#DIV/0!</v>
      </c>
      <c r="I127" s="92" t="str">
        <f>IF(OR(COUNT(Calculations!BP128:BY128)&lt;3,COUNT(Calculations!BZ128:CI128)&lt;3),"N/A",IF(ISERROR(TTEST(Calculations!BP128:BY128,Calculations!BZ128:CI128,2,2)),"N/A",TTEST(Calculations!BP128:BY128,Calculations!BZ128:CI128,2,2)))</f>
        <v>N/A</v>
      </c>
      <c r="J127" s="88" t="e">
        <f t="shared" si="11"/>
        <v>#DIV/0!</v>
      </c>
      <c r="K127" s="93"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80"/>
      <c r="B128" s="87" t="str">
        <f>IF('Gene Table'!E128="","",'Gene Table'!E128)</f>
        <v>hsa-miR-603</v>
      </c>
      <c r="C128" s="87" t="str">
        <f>'Gene Table'!B128</f>
        <v>F06</v>
      </c>
      <c r="D128" s="88" t="e">
        <f>Calculations!BN129</f>
        <v>#DIV/0!</v>
      </c>
      <c r="E128" s="88" t="e">
        <f>Calculations!BO129</f>
        <v>#DIV/0!</v>
      </c>
      <c r="F128" s="89" t="e">
        <f t="shared" si="8"/>
        <v>#DIV/0!</v>
      </c>
      <c r="G128" s="89" t="e">
        <f t="shared" si="9"/>
        <v>#DIV/0!</v>
      </c>
      <c r="H128" s="88" t="e">
        <f t="shared" si="10"/>
        <v>#DIV/0!</v>
      </c>
      <c r="I128" s="92" t="str">
        <f>IF(OR(COUNT(Calculations!BP129:BY129)&lt;3,COUNT(Calculations!BZ129:CI129)&lt;3),"N/A",IF(ISERROR(TTEST(Calculations!BP129:BY129,Calculations!BZ129:CI129,2,2)),"N/A",TTEST(Calculations!BP129:BY129,Calculations!BZ129:CI129,2,2)))</f>
        <v>N/A</v>
      </c>
      <c r="J128" s="88" t="e">
        <f t="shared" si="11"/>
        <v>#DIV/0!</v>
      </c>
      <c r="K128" s="93"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80"/>
      <c r="B129" s="87" t="str">
        <f>IF('Gene Table'!E129="","",'Gene Table'!E129)</f>
        <v>hsa-miR-651</v>
      </c>
      <c r="C129" s="87" t="str">
        <f>'Gene Table'!B129</f>
        <v>F07</v>
      </c>
      <c r="D129" s="88" t="e">
        <f>Calculations!BN130</f>
        <v>#DIV/0!</v>
      </c>
      <c r="E129" s="88" t="e">
        <f>Calculations!BO130</f>
        <v>#DIV/0!</v>
      </c>
      <c r="F129" s="89" t="e">
        <f t="shared" si="8"/>
        <v>#DIV/0!</v>
      </c>
      <c r="G129" s="89" t="e">
        <f t="shared" si="9"/>
        <v>#DIV/0!</v>
      </c>
      <c r="H129" s="88" t="e">
        <f t="shared" si="10"/>
        <v>#DIV/0!</v>
      </c>
      <c r="I129" s="92" t="str">
        <f>IF(OR(COUNT(Calculations!BP130:BY130)&lt;3,COUNT(Calculations!BZ130:CI130)&lt;3),"N/A",IF(ISERROR(TTEST(Calculations!BP130:BY130,Calculations!BZ130:CI130,2,2)),"N/A",TTEST(Calculations!BP130:BY130,Calculations!BZ130:CI130,2,2)))</f>
        <v>N/A</v>
      </c>
      <c r="J129" s="88" t="e">
        <f t="shared" si="11"/>
        <v>#DIV/0!</v>
      </c>
      <c r="K129" s="93"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80"/>
      <c r="B130" s="87" t="str">
        <f>IF('Gene Table'!E130="","",'Gene Table'!E130)</f>
        <v>hsa-miR-371a-5p</v>
      </c>
      <c r="C130" s="87" t="str">
        <f>'Gene Table'!B130</f>
        <v>F08</v>
      </c>
      <c r="D130" s="88" t="e">
        <f>Calculations!BN131</f>
        <v>#DIV/0!</v>
      </c>
      <c r="E130" s="88" t="e">
        <f>Calculations!BO131</f>
        <v>#DIV/0!</v>
      </c>
      <c r="F130" s="89" t="e">
        <f t="shared" si="8"/>
        <v>#DIV/0!</v>
      </c>
      <c r="G130" s="89" t="e">
        <f t="shared" si="9"/>
        <v>#DIV/0!</v>
      </c>
      <c r="H130" s="88" t="e">
        <f t="shared" si="10"/>
        <v>#DIV/0!</v>
      </c>
      <c r="I130" s="92" t="str">
        <f>IF(OR(COUNT(Calculations!BP131:BY131)&lt;3,COUNT(Calculations!BZ131:CI131)&lt;3),"N/A",IF(ISERROR(TTEST(Calculations!BP131:BY131,Calculations!BZ131:CI131,2,2)),"N/A",TTEST(Calculations!BP131:BY131,Calculations!BZ131:CI131,2,2)))</f>
        <v>N/A</v>
      </c>
      <c r="J130" s="88" t="e">
        <f t="shared" si="11"/>
        <v>#DIV/0!</v>
      </c>
      <c r="K130" s="93"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ht="12" customHeight="1" spans="1:11">
      <c r="A131" s="80"/>
      <c r="B131" s="87" t="str">
        <f>IF('Gene Table'!E131="","",'Gene Table'!E131)</f>
        <v>hsa-miR-506-3p</v>
      </c>
      <c r="C131" s="87" t="str">
        <f>'Gene Table'!B131</f>
        <v>F09</v>
      </c>
      <c r="D131" s="88" t="e">
        <f>Calculations!BN132</f>
        <v>#DIV/0!</v>
      </c>
      <c r="E131" s="88" t="e">
        <f>Calculations!BO132</f>
        <v>#DIV/0!</v>
      </c>
      <c r="F131" s="89" t="e">
        <f t="shared" si="8"/>
        <v>#DIV/0!</v>
      </c>
      <c r="G131" s="89" t="e">
        <f t="shared" si="9"/>
        <v>#DIV/0!</v>
      </c>
      <c r="H131" s="88" t="e">
        <f t="shared" si="10"/>
        <v>#DIV/0!</v>
      </c>
      <c r="I131" s="92" t="str">
        <f>IF(OR(COUNT(Calculations!BP132:BY132)&lt;3,COUNT(Calculations!BZ132:CI132)&lt;3),"N/A",IF(ISERROR(TTEST(Calculations!BP132:BY132,Calculations!BZ132:CI132,2,2)),"N/A",TTEST(Calculations!BP132:BY132,Calculations!BZ132:CI132,2,2)))</f>
        <v>N/A</v>
      </c>
      <c r="J131" s="88" t="e">
        <f t="shared" si="11"/>
        <v>#DIV/0!</v>
      </c>
      <c r="K131" s="93"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80"/>
      <c r="B132" s="87" t="str">
        <f>IF('Gene Table'!E132="","",'Gene Table'!E132)</f>
        <v>hsa-miR-367-3p</v>
      </c>
      <c r="C132" s="87" t="str">
        <f>'Gene Table'!B132</f>
        <v>F10</v>
      </c>
      <c r="D132" s="88" t="e">
        <f>Calculations!BN133</f>
        <v>#DIV/0!</v>
      </c>
      <c r="E132" s="88" t="e">
        <f>Calculations!BO133</f>
        <v>#DIV/0!</v>
      </c>
      <c r="F132" s="89" t="e">
        <f t="shared" si="8"/>
        <v>#DIV/0!</v>
      </c>
      <c r="G132" s="89" t="e">
        <f t="shared" si="9"/>
        <v>#DIV/0!</v>
      </c>
      <c r="H132" s="88" t="e">
        <f t="shared" si="10"/>
        <v>#DIV/0!</v>
      </c>
      <c r="I132" s="92" t="str">
        <f>IF(OR(COUNT(Calculations!BP133:BY133)&lt;3,COUNT(Calculations!BZ133:CI133)&lt;3),"N/A",IF(ISERROR(TTEST(Calculations!BP133:BY133,Calculations!BZ133:CI133,2,2)),"N/A",TTEST(Calculations!BP133:BY133,Calculations!BZ133:CI133,2,2)))</f>
        <v>N/A</v>
      </c>
      <c r="J132" s="88" t="e">
        <f t="shared" si="11"/>
        <v>#DIV/0!</v>
      </c>
      <c r="K132" s="93"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80"/>
      <c r="B133" s="87" t="str">
        <f>IF('Gene Table'!E133="","",'Gene Table'!E133)</f>
        <v>hsa-miR-1244</v>
      </c>
      <c r="C133" s="87" t="str">
        <f>'Gene Table'!B133</f>
        <v>F11</v>
      </c>
      <c r="D133" s="88" t="e">
        <f>Calculations!BN134</f>
        <v>#DIV/0!</v>
      </c>
      <c r="E133" s="88" t="e">
        <f>Calculations!BO134</f>
        <v>#DIV/0!</v>
      </c>
      <c r="F133" s="89" t="e">
        <f t="shared" si="8"/>
        <v>#DIV/0!</v>
      </c>
      <c r="G133" s="89" t="e">
        <f t="shared" si="9"/>
        <v>#DIV/0!</v>
      </c>
      <c r="H133" s="88" t="e">
        <f t="shared" si="10"/>
        <v>#DIV/0!</v>
      </c>
      <c r="I133" s="92" t="str">
        <f>IF(OR(COUNT(Calculations!BP134:BY134)&lt;3,COUNT(Calculations!BZ134:CI134)&lt;3),"N/A",IF(ISERROR(TTEST(Calculations!BP134:BY134,Calculations!BZ134:CI134,2,2)),"N/A",TTEST(Calculations!BP134:BY134,Calculations!BZ134:CI134,2,2)))</f>
        <v>N/A</v>
      </c>
      <c r="J133" s="88" t="e">
        <f t="shared" si="11"/>
        <v>#DIV/0!</v>
      </c>
      <c r="K133" s="93"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80"/>
      <c r="B134" s="87" t="str">
        <f>IF('Gene Table'!E134="","",'Gene Table'!E134)</f>
        <v>hsa-miR-545-3p</v>
      </c>
      <c r="C134" s="87" t="str">
        <f>'Gene Table'!B134</f>
        <v>F12</v>
      </c>
      <c r="D134" s="88" t="e">
        <f>Calculations!BN135</f>
        <v>#DIV/0!</v>
      </c>
      <c r="E134" s="88" t="e">
        <f>Calculations!BO135</f>
        <v>#DIV/0!</v>
      </c>
      <c r="F134" s="89" t="e">
        <f t="shared" si="8"/>
        <v>#DIV/0!</v>
      </c>
      <c r="G134" s="89" t="e">
        <f t="shared" si="9"/>
        <v>#DIV/0!</v>
      </c>
      <c r="H134" s="88" t="e">
        <f t="shared" si="10"/>
        <v>#DIV/0!</v>
      </c>
      <c r="I134" s="92" t="str">
        <f>IF(OR(COUNT(Calculations!BP135:BY135)&lt;3,COUNT(Calculations!BZ135:CI135)&lt;3),"N/A",IF(ISERROR(TTEST(Calculations!BP135:BY135,Calculations!BZ135:CI135,2,2)),"N/A",TTEST(Calculations!BP135:BY135,Calculations!BZ135:CI135,2,2)))</f>
        <v>N/A</v>
      </c>
      <c r="J134" s="88" t="e">
        <f t="shared" si="11"/>
        <v>#DIV/0!</v>
      </c>
      <c r="K134" s="93"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spans="1:11">
      <c r="A135" s="80"/>
      <c r="B135" s="87" t="str">
        <f>IF('Gene Table'!E135="","",'Gene Table'!E135)</f>
        <v>hsa-miR-146b-5p</v>
      </c>
      <c r="C135" s="87" t="str">
        <f>'Gene Table'!B135</f>
        <v>F13</v>
      </c>
      <c r="D135" s="88" t="e">
        <f>Calculations!BN136</f>
        <v>#DIV/0!</v>
      </c>
      <c r="E135" s="88" t="e">
        <f>Calculations!BO136</f>
        <v>#DIV/0!</v>
      </c>
      <c r="F135" s="89" t="e">
        <f t="shared" si="8"/>
        <v>#DIV/0!</v>
      </c>
      <c r="G135" s="89" t="e">
        <f t="shared" si="9"/>
        <v>#DIV/0!</v>
      </c>
      <c r="H135" s="88" t="e">
        <f t="shared" si="10"/>
        <v>#DIV/0!</v>
      </c>
      <c r="I135" s="92" t="str">
        <f>IF(OR(COUNT(Calculations!BP136:BY136)&lt;3,COUNT(Calculations!BZ136:CI136)&lt;3),"N/A",IF(ISERROR(TTEST(Calculations!BP136:BY136,Calculations!BZ136:CI136,2,2)),"N/A",TTEST(Calculations!BP136:BY136,Calculations!BZ136:CI136,2,2)))</f>
        <v>N/A</v>
      </c>
      <c r="J135" s="88" t="e">
        <f t="shared" si="11"/>
        <v>#DIV/0!</v>
      </c>
      <c r="K135" s="93"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80"/>
      <c r="B136" s="87" t="str">
        <f>IF('Gene Table'!E136="","",'Gene Table'!E136)</f>
        <v>hsa-miR-518f-3p</v>
      </c>
      <c r="C136" s="87" t="str">
        <f>'Gene Table'!B136</f>
        <v>F14</v>
      </c>
      <c r="D136" s="88" t="e">
        <f>Calculations!BN137</f>
        <v>#DIV/0!</v>
      </c>
      <c r="E136" s="88" t="e">
        <f>Calculations!BO137</f>
        <v>#DIV/0!</v>
      </c>
      <c r="F136" s="89" t="e">
        <f t="shared" si="8"/>
        <v>#DIV/0!</v>
      </c>
      <c r="G136" s="89" t="e">
        <f t="shared" si="9"/>
        <v>#DIV/0!</v>
      </c>
      <c r="H136" s="88" t="e">
        <f t="shared" si="10"/>
        <v>#DIV/0!</v>
      </c>
      <c r="I136" s="92" t="str">
        <f>IF(OR(COUNT(Calculations!BP137:BY137)&lt;3,COUNT(Calculations!BZ137:CI137)&lt;3),"N/A",IF(ISERROR(TTEST(Calculations!BP137:BY137,Calculations!BZ137:CI137,2,2)),"N/A",TTEST(Calculations!BP137:BY137,Calculations!BZ137:CI137,2,2)))</f>
        <v>N/A</v>
      </c>
      <c r="J136" s="88" t="e">
        <f t="shared" si="11"/>
        <v>#DIV/0!</v>
      </c>
      <c r="K136" s="93"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ht="13.5" customHeight="1" spans="1:11">
      <c r="A137" s="80"/>
      <c r="B137" s="87" t="str">
        <f>IF('Gene Table'!E137="","",'Gene Table'!E137)</f>
        <v>hsa-miR-151a-5p</v>
      </c>
      <c r="C137" s="87" t="str">
        <f>'Gene Table'!B137</f>
        <v>F15</v>
      </c>
      <c r="D137" s="88" t="e">
        <f>Calculations!BN138</f>
        <v>#DIV/0!</v>
      </c>
      <c r="E137" s="88" t="e">
        <f>Calculations!BO138</f>
        <v>#DIV/0!</v>
      </c>
      <c r="F137" s="89" t="e">
        <f t="shared" si="8"/>
        <v>#DIV/0!</v>
      </c>
      <c r="G137" s="89" t="e">
        <f t="shared" si="9"/>
        <v>#DIV/0!</v>
      </c>
      <c r="H137" s="88" t="e">
        <f t="shared" si="10"/>
        <v>#DIV/0!</v>
      </c>
      <c r="I137" s="92" t="str">
        <f>IF(OR(COUNT(Calculations!BP138:BY138)&lt;3,COUNT(Calculations!BZ138:CI138)&lt;3),"N/A",IF(ISERROR(TTEST(Calculations!BP138:BY138,Calculations!BZ138:CI138,2,2)),"N/A",TTEST(Calculations!BP138:BY138,Calculations!BZ138:CI138,2,2)))</f>
        <v>N/A</v>
      </c>
      <c r="J137" s="88" t="e">
        <f t="shared" si="11"/>
        <v>#DIV/0!</v>
      </c>
      <c r="K137" s="93"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80"/>
      <c r="B138" s="87" t="str">
        <f>IF('Gene Table'!E138="","",'Gene Table'!E138)</f>
        <v>hsa-miR-95</v>
      </c>
      <c r="C138" s="87" t="str">
        <f>'Gene Table'!B138</f>
        <v>F16</v>
      </c>
      <c r="D138" s="88" t="e">
        <f>Calculations!BN139</f>
        <v>#DIV/0!</v>
      </c>
      <c r="E138" s="88" t="e">
        <f>Calculations!BO139</f>
        <v>#DIV/0!</v>
      </c>
      <c r="F138" s="89" t="e">
        <f t="shared" si="8"/>
        <v>#DIV/0!</v>
      </c>
      <c r="G138" s="89" t="e">
        <f t="shared" si="9"/>
        <v>#DIV/0!</v>
      </c>
      <c r="H138" s="88" t="e">
        <f t="shared" si="10"/>
        <v>#DIV/0!</v>
      </c>
      <c r="I138" s="92" t="str">
        <f>IF(OR(COUNT(Calculations!BP139:BY139)&lt;3,COUNT(Calculations!BZ139:CI139)&lt;3),"N/A",IF(ISERROR(TTEST(Calculations!BP139:BY139,Calculations!BZ139:CI139,2,2)),"N/A",TTEST(Calculations!BP139:BY139,Calculations!BZ139:CI139,2,2)))</f>
        <v>N/A</v>
      </c>
      <c r="J138" s="88" t="e">
        <f t="shared" si="11"/>
        <v>#DIV/0!</v>
      </c>
      <c r="K138" s="93"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80"/>
      <c r="B139" s="87" t="str">
        <f>IF('Gene Table'!E139="","",'Gene Table'!E139)</f>
        <v>hsa-miR-582-5p</v>
      </c>
      <c r="C139" s="87" t="str">
        <f>'Gene Table'!B139</f>
        <v>F17</v>
      </c>
      <c r="D139" s="88" t="e">
        <f>Calculations!BN140</f>
        <v>#DIV/0!</v>
      </c>
      <c r="E139" s="88" t="e">
        <f>Calculations!BO140</f>
        <v>#DIV/0!</v>
      </c>
      <c r="F139" s="89" t="e">
        <f t="shared" si="8"/>
        <v>#DIV/0!</v>
      </c>
      <c r="G139" s="89" t="e">
        <f t="shared" si="9"/>
        <v>#DIV/0!</v>
      </c>
      <c r="H139" s="88" t="e">
        <f t="shared" si="10"/>
        <v>#DIV/0!</v>
      </c>
      <c r="I139" s="92" t="str">
        <f>IF(OR(COUNT(Calculations!BP140:BY140)&lt;3,COUNT(Calculations!BZ140:CI140)&lt;3),"N/A",IF(ISERROR(TTEST(Calculations!BP140:BY140,Calculations!BZ140:CI140,2,2)),"N/A",TTEST(Calculations!BP140:BY140,Calculations!BZ140:CI140,2,2)))</f>
        <v>N/A</v>
      </c>
      <c r="J139" s="88" t="e">
        <f t="shared" si="11"/>
        <v>#DIV/0!</v>
      </c>
      <c r="K139" s="93"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80"/>
      <c r="B140" s="87" t="str">
        <f>IF('Gene Table'!E140="","",'Gene Table'!E140)</f>
        <v>hsa-miR-510</v>
      </c>
      <c r="C140" s="87" t="str">
        <f>'Gene Table'!B140</f>
        <v>F18</v>
      </c>
      <c r="D140" s="88" t="e">
        <f>Calculations!BN141</f>
        <v>#DIV/0!</v>
      </c>
      <c r="E140" s="88" t="e">
        <f>Calculations!BO141</f>
        <v>#DIV/0!</v>
      </c>
      <c r="F140" s="89" t="e">
        <f t="shared" si="8"/>
        <v>#DIV/0!</v>
      </c>
      <c r="G140" s="89" t="e">
        <f t="shared" si="9"/>
        <v>#DIV/0!</v>
      </c>
      <c r="H140" s="88" t="e">
        <f t="shared" si="10"/>
        <v>#DIV/0!</v>
      </c>
      <c r="I140" s="92" t="str">
        <f>IF(OR(COUNT(Calculations!BP141:BY141)&lt;3,COUNT(Calculations!BZ141:CI141)&lt;3),"N/A",IF(ISERROR(TTEST(Calculations!BP141:BY141,Calculations!BZ141:CI141,2,2)),"N/A",TTEST(Calculations!BP141:BY141,Calculations!BZ141:CI141,2,2)))</f>
        <v>N/A</v>
      </c>
      <c r="J140" s="88" t="e">
        <f t="shared" si="11"/>
        <v>#DIV/0!</v>
      </c>
      <c r="K140" s="93"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spans="1:11">
      <c r="A141" s="80"/>
      <c r="B141" s="87" t="str">
        <f>IF('Gene Table'!E141="","",'Gene Table'!E141)</f>
        <v>hsa-miR-1261</v>
      </c>
      <c r="C141" s="87" t="str">
        <f>'Gene Table'!B141</f>
        <v>F19</v>
      </c>
      <c r="D141" s="88" t="e">
        <f>Calculations!BN142</f>
        <v>#DIV/0!</v>
      </c>
      <c r="E141" s="88" t="e">
        <f>Calculations!BO142</f>
        <v>#DIV/0!</v>
      </c>
      <c r="F141" s="89" t="e">
        <f t="shared" si="8"/>
        <v>#DIV/0!</v>
      </c>
      <c r="G141" s="89" t="e">
        <f t="shared" si="9"/>
        <v>#DIV/0!</v>
      </c>
      <c r="H141" s="88" t="e">
        <f t="shared" si="10"/>
        <v>#DIV/0!</v>
      </c>
      <c r="I141" s="92" t="str">
        <f>IF(OR(COUNT(Calculations!BP142:BY142)&lt;3,COUNT(Calculations!BZ142:CI142)&lt;3),"N/A",IF(ISERROR(TTEST(Calculations!BP142:BY142,Calculations!BZ142:CI142,2,2)),"N/A",TTEST(Calculations!BP142:BY142,Calculations!BZ142:CI142,2,2)))</f>
        <v>N/A</v>
      </c>
      <c r="J141" s="88" t="e">
        <f t="shared" si="11"/>
        <v>#DIV/0!</v>
      </c>
      <c r="K141" s="93"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80"/>
      <c r="B142" s="87" t="str">
        <f>IF('Gene Table'!E142="","",'Gene Table'!E142)</f>
        <v>hsa-miR-876-5p</v>
      </c>
      <c r="C142" s="87" t="str">
        <f>'Gene Table'!B142</f>
        <v>F20</v>
      </c>
      <c r="D142" s="88" t="e">
        <f>Calculations!BN143</f>
        <v>#DIV/0!</v>
      </c>
      <c r="E142" s="88" t="e">
        <f>Calculations!BO143</f>
        <v>#DIV/0!</v>
      </c>
      <c r="F142" s="89" t="e">
        <f t="shared" si="8"/>
        <v>#DIV/0!</v>
      </c>
      <c r="G142" s="89" t="e">
        <f t="shared" si="9"/>
        <v>#DIV/0!</v>
      </c>
      <c r="H142" s="88" t="e">
        <f t="shared" si="10"/>
        <v>#DIV/0!</v>
      </c>
      <c r="I142" s="92" t="str">
        <f>IF(OR(COUNT(Calculations!BP143:BY143)&lt;3,COUNT(Calculations!BZ143:CI143)&lt;3),"N/A",IF(ISERROR(TTEST(Calculations!BP143:BY143,Calculations!BZ143:CI143,2,2)),"N/A",TTEST(Calculations!BP143:BY143,Calculations!BZ143:CI143,2,2)))</f>
        <v>N/A</v>
      </c>
      <c r="J142" s="88" t="e">
        <f t="shared" si="11"/>
        <v>#DIV/0!</v>
      </c>
      <c r="K142" s="93"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80"/>
      <c r="B143" s="87" t="str">
        <f>IF('Gene Table'!E143="","",'Gene Table'!E143)</f>
        <v>hsa-miR-1302</v>
      </c>
      <c r="C143" s="87" t="str">
        <f>'Gene Table'!B143</f>
        <v>F21</v>
      </c>
      <c r="D143" s="88" t="e">
        <f>Calculations!BN144</f>
        <v>#DIV/0!</v>
      </c>
      <c r="E143" s="88" t="e">
        <f>Calculations!BO144</f>
        <v>#DIV/0!</v>
      </c>
      <c r="F143" s="89" t="e">
        <f t="shared" si="8"/>
        <v>#DIV/0!</v>
      </c>
      <c r="G143" s="89" t="e">
        <f t="shared" si="9"/>
        <v>#DIV/0!</v>
      </c>
      <c r="H143" s="88" t="e">
        <f t="shared" si="10"/>
        <v>#DIV/0!</v>
      </c>
      <c r="I143" s="92" t="str">
        <f>IF(OR(COUNT(Calculations!BP144:BY144)&lt;3,COUNT(Calculations!BZ144:CI144)&lt;3),"N/A",IF(ISERROR(TTEST(Calculations!BP144:BY144,Calculations!BZ144:CI144,2,2)),"N/A",TTEST(Calculations!BP144:BY144,Calculations!BZ144:CI144,2,2)))</f>
        <v>N/A</v>
      </c>
      <c r="J143" s="88" t="e">
        <f t="shared" si="11"/>
        <v>#DIV/0!</v>
      </c>
      <c r="K143" s="93"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80"/>
      <c r="B144" s="87" t="str">
        <f>IF('Gene Table'!E144="","",'Gene Table'!E144)</f>
        <v>hsa-miR-892a</v>
      </c>
      <c r="C144" s="87" t="str">
        <f>'Gene Table'!B144</f>
        <v>F22</v>
      </c>
      <c r="D144" s="88" t="e">
        <f>Calculations!BN145</f>
        <v>#DIV/0!</v>
      </c>
      <c r="E144" s="88" t="e">
        <f>Calculations!BO145</f>
        <v>#DIV/0!</v>
      </c>
      <c r="F144" s="89" t="e">
        <f t="shared" si="8"/>
        <v>#DIV/0!</v>
      </c>
      <c r="G144" s="89" t="e">
        <f t="shared" si="9"/>
        <v>#DIV/0!</v>
      </c>
      <c r="H144" s="88" t="e">
        <f t="shared" si="10"/>
        <v>#DIV/0!</v>
      </c>
      <c r="I144" s="92" t="str">
        <f>IF(OR(COUNT(Calculations!BP145:BY145)&lt;3,COUNT(Calculations!BZ145:CI145)&lt;3),"N/A",IF(ISERROR(TTEST(Calculations!BP145:BY145,Calculations!BZ145:CI145,2,2)),"N/A",TTEST(Calculations!BP145:BY145,Calculations!BZ145:CI145,2,2)))</f>
        <v>N/A</v>
      </c>
      <c r="J144" s="88" t="e">
        <f t="shared" si="11"/>
        <v>#DIV/0!</v>
      </c>
      <c r="K144" s="93"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80"/>
      <c r="B145" s="87" t="str">
        <f>IF('Gene Table'!E145="","",'Gene Table'!E145)</f>
        <v>hsa-miR-630</v>
      </c>
      <c r="C145" s="87" t="str">
        <f>'Gene Table'!B145</f>
        <v>F23</v>
      </c>
      <c r="D145" s="88" t="e">
        <f>Calculations!BN146</f>
        <v>#DIV/0!</v>
      </c>
      <c r="E145" s="88" t="e">
        <f>Calculations!BO146</f>
        <v>#DIV/0!</v>
      </c>
      <c r="F145" s="89" t="e">
        <f t="shared" si="8"/>
        <v>#DIV/0!</v>
      </c>
      <c r="G145" s="89" t="e">
        <f t="shared" si="9"/>
        <v>#DIV/0!</v>
      </c>
      <c r="H145" s="88" t="e">
        <f t="shared" si="10"/>
        <v>#DIV/0!</v>
      </c>
      <c r="I145" s="92" t="str">
        <f>IF(OR(COUNT(Calculations!BP146:BY146)&lt;3,COUNT(Calculations!BZ146:CI146)&lt;3),"N/A",IF(ISERROR(TTEST(Calculations!BP146:BY146,Calculations!BZ146:CI146,2,2)),"N/A",TTEST(Calculations!BP146:BY146,Calculations!BZ146:CI146,2,2)))</f>
        <v>N/A</v>
      </c>
      <c r="J145" s="88" t="e">
        <f t="shared" si="11"/>
        <v>#DIV/0!</v>
      </c>
      <c r="K145" s="93"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80"/>
      <c r="B146" s="87" t="str">
        <f>IF('Gene Table'!E146="","",'Gene Table'!E146)</f>
        <v>hsa-miR-1263</v>
      </c>
      <c r="C146" s="87" t="str">
        <f>'Gene Table'!B146</f>
        <v>F24</v>
      </c>
      <c r="D146" s="88" t="e">
        <f>Calculations!BN147</f>
        <v>#DIV/0!</v>
      </c>
      <c r="E146" s="88" t="e">
        <f>Calculations!BO147</f>
        <v>#DIV/0!</v>
      </c>
      <c r="F146" s="89" t="e">
        <f t="shared" si="8"/>
        <v>#DIV/0!</v>
      </c>
      <c r="G146" s="89" t="e">
        <f t="shared" si="9"/>
        <v>#DIV/0!</v>
      </c>
      <c r="H146" s="88" t="e">
        <f t="shared" si="10"/>
        <v>#DIV/0!</v>
      </c>
      <c r="I146" s="92" t="str">
        <f>IF(OR(COUNT(Calculations!BP147:BY147)&lt;3,COUNT(Calculations!BZ147:CI147)&lt;3),"N/A",IF(ISERROR(TTEST(Calculations!BP147:BY147,Calculations!BZ147:CI147,2,2)),"N/A",TTEST(Calculations!BP147:BY147,Calculations!BZ147:CI147,2,2)))</f>
        <v>N/A</v>
      </c>
      <c r="J146" s="88" t="e">
        <f t="shared" si="11"/>
        <v>#DIV/0!</v>
      </c>
      <c r="K146" s="93"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80"/>
      <c r="B147" s="87" t="str">
        <f>IF('Gene Table'!E147="","",'Gene Table'!E147)</f>
        <v>hsa-miR-154-5p</v>
      </c>
      <c r="C147" s="87" t="str">
        <f>'Gene Table'!B147</f>
        <v>G01</v>
      </c>
      <c r="D147" s="88" t="e">
        <f>Calculations!BN148</f>
        <v>#DIV/0!</v>
      </c>
      <c r="E147" s="88" t="e">
        <f>Calculations!BO148</f>
        <v>#DIV/0!</v>
      </c>
      <c r="F147" s="89" t="e">
        <f t="shared" si="8"/>
        <v>#DIV/0!</v>
      </c>
      <c r="G147" s="89" t="e">
        <f t="shared" si="9"/>
        <v>#DIV/0!</v>
      </c>
      <c r="H147" s="88" t="e">
        <f t="shared" si="10"/>
        <v>#DIV/0!</v>
      </c>
      <c r="I147" s="92" t="str">
        <f>IF(OR(COUNT(Calculations!BP148:BY148)&lt;3,COUNT(Calculations!BZ148:CI148)&lt;3),"N/A",IF(ISERROR(TTEST(Calculations!BP148:BY148,Calculations!BZ148:CI148,2,2)),"N/A",TTEST(Calculations!BP148:BY148,Calculations!BZ148:CI148,2,2)))</f>
        <v>N/A</v>
      </c>
      <c r="J147" s="88" t="e">
        <f t="shared" si="11"/>
        <v>#DIV/0!</v>
      </c>
      <c r="K147" s="93"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80"/>
      <c r="B148" s="87" t="str">
        <f>IF('Gene Table'!E148="","",'Gene Table'!E148)</f>
        <v>hsa-miR-568</v>
      </c>
      <c r="C148" s="87" t="str">
        <f>'Gene Table'!B148</f>
        <v>G02</v>
      </c>
      <c r="D148" s="88" t="e">
        <f>Calculations!BN149</f>
        <v>#DIV/0!</v>
      </c>
      <c r="E148" s="88" t="e">
        <f>Calculations!BO149</f>
        <v>#DIV/0!</v>
      </c>
      <c r="F148" s="89" t="e">
        <f t="shared" si="8"/>
        <v>#DIV/0!</v>
      </c>
      <c r="G148" s="89" t="e">
        <f t="shared" si="9"/>
        <v>#DIV/0!</v>
      </c>
      <c r="H148" s="88" t="e">
        <f t="shared" si="10"/>
        <v>#DIV/0!</v>
      </c>
      <c r="I148" s="92" t="str">
        <f>IF(OR(COUNT(Calculations!BP149:BY149)&lt;3,COUNT(Calculations!BZ149:CI149)&lt;3),"N/A",IF(ISERROR(TTEST(Calculations!BP149:BY149,Calculations!BZ149:CI149,2,2)),"N/A",TTEST(Calculations!BP149:BY149,Calculations!BZ149:CI149,2,2)))</f>
        <v>N/A</v>
      </c>
      <c r="J148" s="88" t="e">
        <f t="shared" si="11"/>
        <v>#DIV/0!</v>
      </c>
      <c r="K148" s="93"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80"/>
      <c r="B149" s="87" t="str">
        <f>IF('Gene Table'!E149="","",'Gene Table'!E149)</f>
        <v>hsa-miR-182-5p</v>
      </c>
      <c r="C149" s="87" t="str">
        <f>'Gene Table'!B149</f>
        <v>G03</v>
      </c>
      <c r="D149" s="88" t="e">
        <f>Calculations!BN150</f>
        <v>#DIV/0!</v>
      </c>
      <c r="E149" s="88" t="e">
        <f>Calculations!BO150</f>
        <v>#DIV/0!</v>
      </c>
      <c r="F149" s="89" t="e">
        <f t="shared" si="8"/>
        <v>#DIV/0!</v>
      </c>
      <c r="G149" s="89" t="e">
        <f t="shared" si="9"/>
        <v>#DIV/0!</v>
      </c>
      <c r="H149" s="88" t="e">
        <f t="shared" si="10"/>
        <v>#DIV/0!</v>
      </c>
      <c r="I149" s="92" t="str">
        <f>IF(OR(COUNT(Calculations!BP150:BY150)&lt;3,COUNT(Calculations!BZ150:CI150)&lt;3),"N/A",IF(ISERROR(TTEST(Calculations!BP150:BY150,Calculations!BZ150:CI150,2,2)),"N/A",TTEST(Calculations!BP150:BY150,Calculations!BZ150:CI150,2,2)))</f>
        <v>N/A</v>
      </c>
      <c r="J149" s="88" t="e">
        <f t="shared" si="11"/>
        <v>#DIV/0!</v>
      </c>
      <c r="K149" s="93"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80"/>
      <c r="B150" s="87" t="str">
        <f>IF('Gene Table'!E150="","",'Gene Table'!E150)</f>
        <v>hsa-miR-590-3p</v>
      </c>
      <c r="C150" s="87" t="str">
        <f>'Gene Table'!B150</f>
        <v>G04</v>
      </c>
      <c r="D150" s="88" t="e">
        <f>Calculations!BN151</f>
        <v>#DIV/0!</v>
      </c>
      <c r="E150" s="88" t="e">
        <f>Calculations!BO151</f>
        <v>#DIV/0!</v>
      </c>
      <c r="F150" s="89" t="e">
        <f t="shared" si="8"/>
        <v>#DIV/0!</v>
      </c>
      <c r="G150" s="89" t="e">
        <f t="shared" si="9"/>
        <v>#DIV/0!</v>
      </c>
      <c r="H150" s="88" t="e">
        <f t="shared" si="10"/>
        <v>#DIV/0!</v>
      </c>
      <c r="I150" s="92" t="str">
        <f>IF(OR(COUNT(Calculations!BP151:BY151)&lt;3,COUNT(Calculations!BZ151:CI151)&lt;3),"N/A",IF(ISERROR(TTEST(Calculations!BP151:BY151,Calculations!BZ151:CI151,2,2)),"N/A",TTEST(Calculations!BP151:BY151,Calculations!BZ151:CI151,2,2)))</f>
        <v>N/A</v>
      </c>
      <c r="J150" s="88" t="e">
        <f t="shared" si="11"/>
        <v>#DIV/0!</v>
      </c>
      <c r="K150" s="93"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80"/>
      <c r="B151" s="87" t="str">
        <f>IF('Gene Table'!E151="","",'Gene Table'!E151)</f>
        <v>hsa-miR-183-5p</v>
      </c>
      <c r="C151" s="87" t="str">
        <f>'Gene Table'!B151</f>
        <v>G05</v>
      </c>
      <c r="D151" s="88" t="e">
        <f>Calculations!BN152</f>
        <v>#DIV/0!</v>
      </c>
      <c r="E151" s="88" t="e">
        <f>Calculations!BO152</f>
        <v>#DIV/0!</v>
      </c>
      <c r="F151" s="89" t="e">
        <f t="shared" si="8"/>
        <v>#DIV/0!</v>
      </c>
      <c r="G151" s="89" t="e">
        <f t="shared" si="9"/>
        <v>#DIV/0!</v>
      </c>
      <c r="H151" s="88" t="e">
        <f t="shared" si="10"/>
        <v>#DIV/0!</v>
      </c>
      <c r="I151" s="92" t="str">
        <f>IF(OR(COUNT(Calculations!BP152:BY152)&lt;3,COUNT(Calculations!BZ152:CI152)&lt;3),"N/A",IF(ISERROR(TTEST(Calculations!BP152:BY152,Calculations!BZ152:CI152,2,2)),"N/A",TTEST(Calculations!BP152:BY152,Calculations!BZ152:CI152,2,2)))</f>
        <v>N/A</v>
      </c>
      <c r="J151" s="88" t="e">
        <f t="shared" si="11"/>
        <v>#DIV/0!</v>
      </c>
      <c r="K151" s="93"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80"/>
      <c r="B152" s="87" t="str">
        <f>IF('Gene Table'!E152="","",'Gene Table'!E152)</f>
        <v>hsa-miR-1297</v>
      </c>
      <c r="C152" s="87" t="str">
        <f>'Gene Table'!B152</f>
        <v>G06</v>
      </c>
      <c r="D152" s="88" t="e">
        <f>Calculations!BN153</f>
        <v>#DIV/0!</v>
      </c>
      <c r="E152" s="88" t="e">
        <f>Calculations!BO153</f>
        <v>#DIV/0!</v>
      </c>
      <c r="F152" s="89" t="e">
        <f t="shared" ref="F152:F215" si="12">2^-D152</f>
        <v>#DIV/0!</v>
      </c>
      <c r="G152" s="89" t="e">
        <f t="shared" ref="G152:G215" si="13">2^-E152</f>
        <v>#DIV/0!</v>
      </c>
      <c r="H152" s="88" t="e">
        <f t="shared" ref="H152:H215" si="14">F152/G152</f>
        <v>#DIV/0!</v>
      </c>
      <c r="I152" s="92" t="str">
        <f>IF(OR(COUNT(Calculations!BP153:BY153)&lt;3,COUNT(Calculations!BZ153:CI153)&lt;3),"N/A",IF(ISERROR(TTEST(Calculations!BP153:BY153,Calculations!BZ153:CI153,2,2)),"N/A",TTEST(Calculations!BP153:BY153,Calculations!BZ153:CI153,2,2)))</f>
        <v>N/A</v>
      </c>
      <c r="J152" s="88" t="e">
        <f t="shared" ref="J152:J215" si="15">IF(H152&gt;1,H152,-1/H152)</f>
        <v>#DIV/0!</v>
      </c>
      <c r="K152" s="93"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80"/>
      <c r="B153" s="87" t="str">
        <f>IF('Gene Table'!E153="","",'Gene Table'!E153)</f>
        <v>hsa-miR-190a</v>
      </c>
      <c r="C153" s="87" t="str">
        <f>'Gene Table'!B153</f>
        <v>G07</v>
      </c>
      <c r="D153" s="88" t="e">
        <f>Calculations!BN154</f>
        <v>#DIV/0!</v>
      </c>
      <c r="E153" s="88" t="e">
        <f>Calculations!BO154</f>
        <v>#DIV/0!</v>
      </c>
      <c r="F153" s="89" t="e">
        <f t="shared" si="12"/>
        <v>#DIV/0!</v>
      </c>
      <c r="G153" s="89" t="e">
        <f t="shared" si="13"/>
        <v>#DIV/0!</v>
      </c>
      <c r="H153" s="88" t="e">
        <f t="shared" si="14"/>
        <v>#DIV/0!</v>
      </c>
      <c r="I153" s="92" t="str">
        <f>IF(OR(COUNT(Calculations!BP154:BY154)&lt;3,COUNT(Calculations!BZ154:CI154)&lt;3),"N/A",IF(ISERROR(TTEST(Calculations!BP154:BY154,Calculations!BZ154:CI154,2,2)),"N/A",TTEST(Calculations!BP154:BY154,Calculations!BZ154:CI154,2,2)))</f>
        <v>N/A</v>
      </c>
      <c r="J153" s="88" t="e">
        <f t="shared" si="15"/>
        <v>#DIV/0!</v>
      </c>
      <c r="K153" s="93"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80"/>
      <c r="B154" s="87" t="str">
        <f>IF('Gene Table'!E154="","",'Gene Table'!E154)</f>
        <v>hsa-miR-1279</v>
      </c>
      <c r="C154" s="87" t="str">
        <f>'Gene Table'!B154</f>
        <v>G08</v>
      </c>
      <c r="D154" s="88" t="e">
        <f>Calculations!BN155</f>
        <v>#DIV/0!</v>
      </c>
      <c r="E154" s="88" t="e">
        <f>Calculations!BO155</f>
        <v>#DIV/0!</v>
      </c>
      <c r="F154" s="89" t="e">
        <f t="shared" si="12"/>
        <v>#DIV/0!</v>
      </c>
      <c r="G154" s="89" t="e">
        <f t="shared" si="13"/>
        <v>#DIV/0!</v>
      </c>
      <c r="H154" s="88" t="e">
        <f t="shared" si="14"/>
        <v>#DIV/0!</v>
      </c>
      <c r="I154" s="92" t="str">
        <f>IF(OR(COUNT(Calculations!BP155:BY155)&lt;3,COUNT(Calculations!BZ155:CI155)&lt;3),"N/A",IF(ISERROR(TTEST(Calculations!BP155:BY155,Calculations!BZ155:CI155,2,2)),"N/A",TTEST(Calculations!BP155:BY155,Calculations!BZ155:CI155,2,2)))</f>
        <v>N/A</v>
      </c>
      <c r="J154" s="88" t="e">
        <f t="shared" si="15"/>
        <v>#DIV/0!</v>
      </c>
      <c r="K154" s="93"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80"/>
      <c r="B155" s="87" t="str">
        <f>IF('Gene Table'!E155="","",'Gene Table'!E155)</f>
        <v>hsa-miR-219-5p</v>
      </c>
      <c r="C155" s="87" t="str">
        <f>'Gene Table'!B155</f>
        <v>G09</v>
      </c>
      <c r="D155" s="88" t="e">
        <f>Calculations!BN156</f>
        <v>#DIV/0!</v>
      </c>
      <c r="E155" s="88" t="e">
        <f>Calculations!BO156</f>
        <v>#DIV/0!</v>
      </c>
      <c r="F155" s="89" t="e">
        <f t="shared" si="12"/>
        <v>#DIV/0!</v>
      </c>
      <c r="G155" s="89" t="e">
        <f t="shared" si="13"/>
        <v>#DIV/0!</v>
      </c>
      <c r="H155" s="88" t="e">
        <f t="shared" si="14"/>
        <v>#DIV/0!</v>
      </c>
      <c r="I155" s="92" t="str">
        <f>IF(OR(COUNT(Calculations!BP156:BY156)&lt;3,COUNT(Calculations!BZ156:CI156)&lt;3),"N/A",IF(ISERROR(TTEST(Calculations!BP156:BY156,Calculations!BZ156:CI156,2,2)),"N/A",TTEST(Calculations!BP156:BY156,Calculations!BZ156:CI156,2,2)))</f>
        <v>N/A</v>
      </c>
      <c r="J155" s="88" t="e">
        <f t="shared" si="15"/>
        <v>#DIV/0!</v>
      </c>
      <c r="K155" s="93"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80"/>
      <c r="B156" s="87" t="str">
        <f>IF('Gene Table'!E156="","",'Gene Table'!E156)</f>
        <v>hsa-miR-497-5p</v>
      </c>
      <c r="C156" s="87" t="str">
        <f>'Gene Table'!B156</f>
        <v>G10</v>
      </c>
      <c r="D156" s="88" t="e">
        <f>Calculations!BN157</f>
        <v>#DIV/0!</v>
      </c>
      <c r="E156" s="88" t="e">
        <f>Calculations!BO157</f>
        <v>#DIV/0!</v>
      </c>
      <c r="F156" s="89" t="e">
        <f t="shared" si="12"/>
        <v>#DIV/0!</v>
      </c>
      <c r="G156" s="89" t="e">
        <f t="shared" si="13"/>
        <v>#DIV/0!</v>
      </c>
      <c r="H156" s="88" t="e">
        <f t="shared" si="14"/>
        <v>#DIV/0!</v>
      </c>
      <c r="I156" s="92" t="str">
        <f>IF(OR(COUNT(Calculations!BP157:BY157)&lt;3,COUNT(Calculations!BZ157:CI157)&lt;3),"N/A",IF(ISERROR(TTEST(Calculations!BP157:BY157,Calculations!BZ157:CI157,2,2)),"N/A",TTEST(Calculations!BP157:BY157,Calculations!BZ157:CI157,2,2)))</f>
        <v>N/A</v>
      </c>
      <c r="J156" s="88" t="e">
        <f t="shared" si="15"/>
        <v>#DIV/0!</v>
      </c>
      <c r="K156" s="93"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80"/>
      <c r="B157" s="87" t="str">
        <f>IF('Gene Table'!E157="","",'Gene Table'!E157)</f>
        <v>hsa-miR-22-3p</v>
      </c>
      <c r="C157" s="87" t="str">
        <f>'Gene Table'!B157</f>
        <v>G11</v>
      </c>
      <c r="D157" s="88" t="e">
        <f>Calculations!BN158</f>
        <v>#DIV/0!</v>
      </c>
      <c r="E157" s="88" t="e">
        <f>Calculations!BO158</f>
        <v>#DIV/0!</v>
      </c>
      <c r="F157" s="89" t="e">
        <f t="shared" si="12"/>
        <v>#DIV/0!</v>
      </c>
      <c r="G157" s="89" t="e">
        <f t="shared" si="13"/>
        <v>#DIV/0!</v>
      </c>
      <c r="H157" s="88" t="e">
        <f t="shared" si="14"/>
        <v>#DIV/0!</v>
      </c>
      <c r="I157" s="92" t="str">
        <f>IF(OR(COUNT(Calculations!BP158:BY158)&lt;3,COUNT(Calculations!BZ158:CI158)&lt;3),"N/A",IF(ISERROR(TTEST(Calculations!BP158:BY158,Calculations!BZ158:CI158,2,2)),"N/A",TTEST(Calculations!BP158:BY158,Calculations!BZ158:CI158,2,2)))</f>
        <v>N/A</v>
      </c>
      <c r="J157" s="88" t="e">
        <f t="shared" si="15"/>
        <v>#DIV/0!</v>
      </c>
      <c r="K157" s="93"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80"/>
      <c r="B158" s="87" t="str">
        <f>IF('Gene Table'!E158="","",'Gene Table'!E158)</f>
        <v>hsa-miR-606</v>
      </c>
      <c r="C158" s="87" t="str">
        <f>'Gene Table'!B158</f>
        <v>G12</v>
      </c>
      <c r="D158" s="88" t="e">
        <f>Calculations!BN159</f>
        <v>#DIV/0!</v>
      </c>
      <c r="E158" s="88" t="e">
        <f>Calculations!BO159</f>
        <v>#DIV/0!</v>
      </c>
      <c r="F158" s="89" t="e">
        <f t="shared" si="12"/>
        <v>#DIV/0!</v>
      </c>
      <c r="G158" s="89" t="e">
        <f t="shared" si="13"/>
        <v>#DIV/0!</v>
      </c>
      <c r="H158" s="88" t="e">
        <f t="shared" si="14"/>
        <v>#DIV/0!</v>
      </c>
      <c r="I158" s="92" t="str">
        <f>IF(OR(COUNT(Calculations!BP159:BY159)&lt;3,COUNT(Calculations!BZ159:CI159)&lt;3),"N/A",IF(ISERROR(TTEST(Calculations!BP159:BY159,Calculations!BZ159:CI159,2,2)),"N/A",TTEST(Calculations!BP159:BY159,Calculations!BZ159:CI159,2,2)))</f>
        <v>N/A</v>
      </c>
      <c r="J158" s="88" t="e">
        <f t="shared" si="15"/>
        <v>#DIV/0!</v>
      </c>
      <c r="K158" s="93"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80"/>
      <c r="B159" s="87" t="str">
        <f>IF('Gene Table'!E159="","",'Gene Table'!E159)</f>
        <v>hsa-miR-26a-5p</v>
      </c>
      <c r="C159" s="87" t="str">
        <f>'Gene Table'!B159</f>
        <v>G13</v>
      </c>
      <c r="D159" s="88" t="e">
        <f>Calculations!BN160</f>
        <v>#DIV/0!</v>
      </c>
      <c r="E159" s="88" t="e">
        <f>Calculations!BO160</f>
        <v>#DIV/0!</v>
      </c>
      <c r="F159" s="89" t="e">
        <f t="shared" si="12"/>
        <v>#DIV/0!</v>
      </c>
      <c r="G159" s="89" t="e">
        <f t="shared" si="13"/>
        <v>#DIV/0!</v>
      </c>
      <c r="H159" s="88" t="e">
        <f t="shared" si="14"/>
        <v>#DIV/0!</v>
      </c>
      <c r="I159" s="92" t="str">
        <f>IF(OR(COUNT(Calculations!BP160:BY160)&lt;3,COUNT(Calculations!BZ160:CI160)&lt;3),"N/A",IF(ISERROR(TTEST(Calculations!BP160:BY160,Calculations!BZ160:CI160,2,2)),"N/A",TTEST(Calculations!BP160:BY160,Calculations!BZ160:CI160,2,2)))</f>
        <v>N/A</v>
      </c>
      <c r="J159" s="88" t="e">
        <f t="shared" si="15"/>
        <v>#DIV/0!</v>
      </c>
      <c r="K159" s="93"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80"/>
      <c r="B160" s="87" t="str">
        <f>IF('Gene Table'!E160="","",'Gene Table'!E160)</f>
        <v>hsa-miR-1259</v>
      </c>
      <c r="C160" s="87" t="str">
        <f>'Gene Table'!B160</f>
        <v>G14</v>
      </c>
      <c r="D160" s="88" t="e">
        <f>Calculations!BN161</f>
        <v>#DIV/0!</v>
      </c>
      <c r="E160" s="88" t="e">
        <f>Calculations!BO161</f>
        <v>#DIV/0!</v>
      </c>
      <c r="F160" s="89" t="e">
        <f t="shared" si="12"/>
        <v>#DIV/0!</v>
      </c>
      <c r="G160" s="89" t="e">
        <f t="shared" si="13"/>
        <v>#DIV/0!</v>
      </c>
      <c r="H160" s="88" t="e">
        <f t="shared" si="14"/>
        <v>#DIV/0!</v>
      </c>
      <c r="I160" s="92" t="str">
        <f>IF(OR(COUNT(Calculations!BP161:BY161)&lt;3,COUNT(Calculations!BZ161:CI161)&lt;3),"N/A",IF(ISERROR(TTEST(Calculations!BP161:BY161,Calculations!BZ161:CI161,2,2)),"N/A",TTEST(Calculations!BP161:BY161,Calculations!BZ161:CI161,2,2)))</f>
        <v>N/A</v>
      </c>
      <c r="J160" s="88" t="e">
        <f t="shared" si="15"/>
        <v>#DIV/0!</v>
      </c>
      <c r="K160" s="93"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80"/>
      <c r="B161" s="87" t="str">
        <f>IF('Gene Table'!E161="","",'Gene Table'!E161)</f>
        <v>hsa-miR-29b-3p</v>
      </c>
      <c r="C161" s="87" t="str">
        <f>'Gene Table'!B161</f>
        <v>G15</v>
      </c>
      <c r="D161" s="88" t="e">
        <f>Calculations!BN162</f>
        <v>#DIV/0!</v>
      </c>
      <c r="E161" s="88" t="e">
        <f>Calculations!BO162</f>
        <v>#DIV/0!</v>
      </c>
      <c r="F161" s="89" t="e">
        <f t="shared" si="12"/>
        <v>#DIV/0!</v>
      </c>
      <c r="G161" s="89" t="e">
        <f t="shared" si="13"/>
        <v>#DIV/0!</v>
      </c>
      <c r="H161" s="88" t="e">
        <f t="shared" si="14"/>
        <v>#DIV/0!</v>
      </c>
      <c r="I161" s="92" t="str">
        <f>IF(OR(COUNT(Calculations!BP162:BY162)&lt;3,COUNT(Calculations!BZ162:CI162)&lt;3),"N/A",IF(ISERROR(TTEST(Calculations!BP162:BY162,Calculations!BZ162:CI162,2,2)),"N/A",TTEST(Calculations!BP162:BY162,Calculations!BZ162:CI162,2,2)))</f>
        <v>N/A</v>
      </c>
      <c r="J161" s="88" t="e">
        <f t="shared" si="15"/>
        <v>#DIV/0!</v>
      </c>
      <c r="K161" s="93"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80"/>
      <c r="B162" s="87" t="str">
        <f>IF('Gene Table'!E162="","",'Gene Table'!E162)</f>
        <v>hsa-miR-633</v>
      </c>
      <c r="C162" s="87" t="str">
        <f>'Gene Table'!B162</f>
        <v>G16</v>
      </c>
      <c r="D162" s="88" t="e">
        <f>Calculations!BN163</f>
        <v>#DIV/0!</v>
      </c>
      <c r="E162" s="88" t="e">
        <f>Calculations!BO163</f>
        <v>#DIV/0!</v>
      </c>
      <c r="F162" s="89" t="e">
        <f t="shared" si="12"/>
        <v>#DIV/0!</v>
      </c>
      <c r="G162" s="89" t="e">
        <f t="shared" si="13"/>
        <v>#DIV/0!</v>
      </c>
      <c r="H162" s="88" t="e">
        <f t="shared" si="14"/>
        <v>#DIV/0!</v>
      </c>
      <c r="I162" s="92" t="str">
        <f>IF(OR(COUNT(Calculations!BP163:BY163)&lt;3,COUNT(Calculations!BZ163:CI163)&lt;3),"N/A",IF(ISERROR(TTEST(Calculations!BP163:BY163,Calculations!BZ163:CI163,2,2)),"N/A",TTEST(Calculations!BP163:BY163,Calculations!BZ163:CI163,2,2)))</f>
        <v>N/A</v>
      </c>
      <c r="J162" s="88" t="e">
        <f t="shared" si="15"/>
        <v>#DIV/0!</v>
      </c>
      <c r="K162" s="93"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80"/>
      <c r="B163" s="87" t="str">
        <f>IF('Gene Table'!E163="","",'Gene Table'!E163)</f>
        <v>hsa-miR-30c-5p</v>
      </c>
      <c r="C163" s="87" t="str">
        <f>'Gene Table'!B163</f>
        <v>G17</v>
      </c>
      <c r="D163" s="88" t="e">
        <f>Calculations!BN164</f>
        <v>#DIV/0!</v>
      </c>
      <c r="E163" s="88" t="e">
        <f>Calculations!BO164</f>
        <v>#DIV/0!</v>
      </c>
      <c r="F163" s="89" t="e">
        <f t="shared" si="12"/>
        <v>#DIV/0!</v>
      </c>
      <c r="G163" s="89" t="e">
        <f t="shared" si="13"/>
        <v>#DIV/0!</v>
      </c>
      <c r="H163" s="88" t="e">
        <f t="shared" si="14"/>
        <v>#DIV/0!</v>
      </c>
      <c r="I163" s="92" t="str">
        <f>IF(OR(COUNT(Calculations!BP164:BY164)&lt;3,COUNT(Calculations!BZ164:CI164)&lt;3),"N/A",IF(ISERROR(TTEST(Calculations!BP164:BY164,Calculations!BZ164:CI164,2,2)),"N/A",TTEST(Calculations!BP164:BY164,Calculations!BZ164:CI164,2,2)))</f>
        <v>N/A</v>
      </c>
      <c r="J163" s="88" t="e">
        <f t="shared" si="15"/>
        <v>#DIV/0!</v>
      </c>
      <c r="K163" s="93"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80"/>
      <c r="B164" s="87" t="str">
        <f>IF('Gene Table'!E164="","",'Gene Table'!E164)</f>
        <v>hsa-miR-1278</v>
      </c>
      <c r="C164" s="87" t="str">
        <f>'Gene Table'!B164</f>
        <v>G18</v>
      </c>
      <c r="D164" s="88" t="e">
        <f>Calculations!BN165</f>
        <v>#DIV/0!</v>
      </c>
      <c r="E164" s="88" t="e">
        <f>Calculations!BO165</f>
        <v>#DIV/0!</v>
      </c>
      <c r="F164" s="89" t="e">
        <f t="shared" si="12"/>
        <v>#DIV/0!</v>
      </c>
      <c r="G164" s="89" t="e">
        <f t="shared" si="13"/>
        <v>#DIV/0!</v>
      </c>
      <c r="H164" s="88" t="e">
        <f t="shared" si="14"/>
        <v>#DIV/0!</v>
      </c>
      <c r="I164" s="92" t="str">
        <f>IF(OR(COUNT(Calculations!BP165:BY165)&lt;3,COUNT(Calculations!BZ165:CI165)&lt;3),"N/A",IF(ISERROR(TTEST(Calculations!BP165:BY165,Calculations!BZ165:CI165,2,2)),"N/A",TTEST(Calculations!BP165:BY165,Calculations!BZ165:CI165,2,2)))</f>
        <v>N/A</v>
      </c>
      <c r="J164" s="88" t="e">
        <f t="shared" si="15"/>
        <v>#DIV/0!</v>
      </c>
      <c r="K164" s="93"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80"/>
      <c r="B165" s="87" t="str">
        <f>IF('Gene Table'!E165="","",'Gene Table'!E165)</f>
        <v>hsa-miR-9-5p</v>
      </c>
      <c r="C165" s="87" t="str">
        <f>'Gene Table'!B165</f>
        <v>G19</v>
      </c>
      <c r="D165" s="88" t="e">
        <f>Calculations!BN166</f>
        <v>#DIV/0!</v>
      </c>
      <c r="E165" s="88" t="e">
        <f>Calculations!BO166</f>
        <v>#DIV/0!</v>
      </c>
      <c r="F165" s="89" t="e">
        <f t="shared" si="12"/>
        <v>#DIV/0!</v>
      </c>
      <c r="G165" s="89" t="e">
        <f t="shared" si="13"/>
        <v>#DIV/0!</v>
      </c>
      <c r="H165" s="88" t="e">
        <f t="shared" si="14"/>
        <v>#DIV/0!</v>
      </c>
      <c r="I165" s="92" t="str">
        <f>IF(OR(COUNT(Calculations!BP166:BY166)&lt;3,COUNT(Calculations!BZ166:CI166)&lt;3),"N/A",IF(ISERROR(TTEST(Calculations!BP166:BY166,Calculations!BZ166:CI166,2,2)),"N/A",TTEST(Calculations!BP166:BY166,Calculations!BZ166:CI166,2,2)))</f>
        <v>N/A</v>
      </c>
      <c r="J165" s="88" t="e">
        <f t="shared" si="15"/>
        <v>#DIV/0!</v>
      </c>
      <c r="K165" s="93"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80"/>
      <c r="B166" s="87" t="str">
        <f>IF('Gene Table'!E166="","",'Gene Table'!E166)</f>
        <v>hsa-miR-620</v>
      </c>
      <c r="C166" s="87" t="str">
        <f>'Gene Table'!B166</f>
        <v>G20</v>
      </c>
      <c r="D166" s="88" t="e">
        <f>Calculations!BN167</f>
        <v>#DIV/0!</v>
      </c>
      <c r="E166" s="88" t="e">
        <f>Calculations!BO167</f>
        <v>#DIV/0!</v>
      </c>
      <c r="F166" s="89" t="e">
        <f t="shared" si="12"/>
        <v>#DIV/0!</v>
      </c>
      <c r="G166" s="89" t="e">
        <f t="shared" si="13"/>
        <v>#DIV/0!</v>
      </c>
      <c r="H166" s="88" t="e">
        <f t="shared" si="14"/>
        <v>#DIV/0!</v>
      </c>
      <c r="I166" s="92" t="str">
        <f>IF(OR(COUNT(Calculations!BP167:BY167)&lt;3,COUNT(Calculations!BZ167:CI167)&lt;3),"N/A",IF(ISERROR(TTEST(Calculations!BP167:BY167,Calculations!BZ167:CI167,2,2)),"N/A",TTEST(Calculations!BP167:BY167,Calculations!BZ167:CI167,2,2)))</f>
        <v>N/A</v>
      </c>
      <c r="J166" s="88" t="e">
        <f t="shared" si="15"/>
        <v>#DIV/0!</v>
      </c>
      <c r="K166" s="93"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80"/>
      <c r="B167" s="87" t="str">
        <f>IF('Gene Table'!E167="","",'Gene Table'!E167)</f>
        <v>hsa-miR-99b-5p</v>
      </c>
      <c r="C167" s="87" t="str">
        <f>'Gene Table'!B167</f>
        <v>G21</v>
      </c>
      <c r="D167" s="88" t="e">
        <f>Calculations!BN168</f>
        <v>#DIV/0!</v>
      </c>
      <c r="E167" s="88" t="e">
        <f>Calculations!BO168</f>
        <v>#DIV/0!</v>
      </c>
      <c r="F167" s="89" t="e">
        <f t="shared" si="12"/>
        <v>#DIV/0!</v>
      </c>
      <c r="G167" s="89" t="e">
        <f t="shared" si="13"/>
        <v>#DIV/0!</v>
      </c>
      <c r="H167" s="88" t="e">
        <f t="shared" si="14"/>
        <v>#DIV/0!</v>
      </c>
      <c r="I167" s="92" t="str">
        <f>IF(OR(COUNT(Calculations!BP168:BY168)&lt;3,COUNT(Calculations!BZ168:CI168)&lt;3),"N/A",IF(ISERROR(TTEST(Calculations!BP168:BY168,Calculations!BZ168:CI168,2,2)),"N/A",TTEST(Calculations!BP168:BY168,Calculations!BZ168:CI168,2,2)))</f>
        <v>N/A</v>
      </c>
      <c r="J167" s="88" t="e">
        <f t="shared" si="15"/>
        <v>#DIV/0!</v>
      </c>
      <c r="K167" s="93"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80"/>
      <c r="B168" s="87" t="str">
        <f>IF('Gene Table'!E168="","",'Gene Table'!E168)</f>
        <v>hsa-miR-1321</v>
      </c>
      <c r="C168" s="87" t="str">
        <f>'Gene Table'!B168</f>
        <v>G22</v>
      </c>
      <c r="D168" s="88" t="e">
        <f>Calculations!BN169</f>
        <v>#DIV/0!</v>
      </c>
      <c r="E168" s="88" t="e">
        <f>Calculations!BO169</f>
        <v>#DIV/0!</v>
      </c>
      <c r="F168" s="89" t="e">
        <f t="shared" si="12"/>
        <v>#DIV/0!</v>
      </c>
      <c r="G168" s="89" t="e">
        <f t="shared" si="13"/>
        <v>#DIV/0!</v>
      </c>
      <c r="H168" s="88" t="e">
        <f t="shared" si="14"/>
        <v>#DIV/0!</v>
      </c>
      <c r="I168" s="92" t="str">
        <f>IF(OR(COUNT(Calculations!BP169:BY169)&lt;3,COUNT(Calculations!BZ169:CI169)&lt;3),"N/A",IF(ISERROR(TTEST(Calculations!BP169:BY169,Calculations!BZ169:CI169,2,2)),"N/A",TTEST(Calculations!BP169:BY169,Calculations!BZ169:CI169,2,2)))</f>
        <v>N/A</v>
      </c>
      <c r="J168" s="88" t="e">
        <f t="shared" si="15"/>
        <v>#DIV/0!</v>
      </c>
      <c r="K168" s="93"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80"/>
      <c r="B169" s="87" t="str">
        <f>IF('Gene Table'!E169="","",'Gene Table'!E169)</f>
        <v>hsa-miR-129-5p</v>
      </c>
      <c r="C169" s="87" t="str">
        <f>'Gene Table'!B169</f>
        <v>G23</v>
      </c>
      <c r="D169" s="88" t="e">
        <f>Calculations!BN170</f>
        <v>#DIV/0!</v>
      </c>
      <c r="E169" s="88" t="e">
        <f>Calculations!BO170</f>
        <v>#DIV/0!</v>
      </c>
      <c r="F169" s="89" t="e">
        <f t="shared" si="12"/>
        <v>#DIV/0!</v>
      </c>
      <c r="G169" s="89" t="e">
        <f t="shared" si="13"/>
        <v>#DIV/0!</v>
      </c>
      <c r="H169" s="88" t="e">
        <f t="shared" si="14"/>
        <v>#DIV/0!</v>
      </c>
      <c r="I169" s="92" t="str">
        <f>IF(OR(COUNT(Calculations!BP170:BY170)&lt;3,COUNT(Calculations!BZ170:CI170)&lt;3),"N/A",IF(ISERROR(TTEST(Calculations!BP170:BY170,Calculations!BZ170:CI170,2,2)),"N/A",TTEST(Calculations!BP170:BY170,Calculations!BZ170:CI170,2,2)))</f>
        <v>N/A</v>
      </c>
      <c r="J169" s="88" t="e">
        <f t="shared" si="15"/>
        <v>#DIV/0!</v>
      </c>
      <c r="K169" s="93"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80"/>
      <c r="B170" s="87" t="str">
        <f>IF('Gene Table'!E170="","",'Gene Table'!E170)</f>
        <v>hsa-miR-656</v>
      </c>
      <c r="C170" s="87" t="str">
        <f>'Gene Table'!B170</f>
        <v>G24</v>
      </c>
      <c r="D170" s="88" t="e">
        <f>Calculations!BN171</f>
        <v>#DIV/0!</v>
      </c>
      <c r="E170" s="88" t="e">
        <f>Calculations!BO171</f>
        <v>#DIV/0!</v>
      </c>
      <c r="F170" s="89" t="e">
        <f t="shared" si="12"/>
        <v>#DIV/0!</v>
      </c>
      <c r="G170" s="89" t="e">
        <f t="shared" si="13"/>
        <v>#DIV/0!</v>
      </c>
      <c r="H170" s="88" t="e">
        <f t="shared" si="14"/>
        <v>#DIV/0!</v>
      </c>
      <c r="I170" s="92" t="str">
        <f>IF(OR(COUNT(Calculations!BP171:BY171)&lt;3,COUNT(Calculations!BZ171:CI171)&lt;3),"N/A",IF(ISERROR(TTEST(Calculations!BP171:BY171,Calculations!BZ171:CI171,2,2)),"N/A",TTEST(Calculations!BP171:BY171,Calculations!BZ171:CI171,2,2)))</f>
        <v>N/A</v>
      </c>
      <c r="J170" s="88" t="e">
        <f t="shared" si="15"/>
        <v>#DIV/0!</v>
      </c>
      <c r="K170" s="93"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80"/>
      <c r="B171" s="87" t="str">
        <f>IF('Gene Table'!E171="","",'Gene Table'!E171)</f>
        <v>hsa-miR-1826</v>
      </c>
      <c r="C171" s="87" t="str">
        <f>'Gene Table'!B171</f>
        <v>H01</v>
      </c>
      <c r="D171" s="88" t="e">
        <f>Calculations!BN172</f>
        <v>#DIV/0!</v>
      </c>
      <c r="E171" s="88" t="e">
        <f>Calculations!BO172</f>
        <v>#DIV/0!</v>
      </c>
      <c r="F171" s="89" t="e">
        <f t="shared" si="12"/>
        <v>#DIV/0!</v>
      </c>
      <c r="G171" s="89" t="e">
        <f t="shared" si="13"/>
        <v>#DIV/0!</v>
      </c>
      <c r="H171" s="88" t="e">
        <f t="shared" si="14"/>
        <v>#DIV/0!</v>
      </c>
      <c r="I171" s="92" t="str">
        <f>IF(OR(COUNT(Calculations!BP172:BY172)&lt;3,COUNT(Calculations!BZ172:CI172)&lt;3),"N/A",IF(ISERROR(TTEST(Calculations!BP172:BY172,Calculations!BZ172:CI172,2,2)),"N/A",TTEST(Calculations!BP172:BY172,Calculations!BZ172:CI172,2,2)))</f>
        <v>N/A</v>
      </c>
      <c r="J171" s="88" t="e">
        <f t="shared" si="15"/>
        <v>#DIV/0!</v>
      </c>
      <c r="K171" s="93"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80"/>
      <c r="B172" s="87" t="str">
        <f>IF('Gene Table'!E172="","",'Gene Table'!E172)</f>
        <v>hsa-miR-548j</v>
      </c>
      <c r="C172" s="87" t="str">
        <f>'Gene Table'!B172</f>
        <v>H02</v>
      </c>
      <c r="D172" s="88" t="e">
        <f>Calculations!BN173</f>
        <v>#DIV/0!</v>
      </c>
      <c r="E172" s="88" t="e">
        <f>Calculations!BO173</f>
        <v>#DIV/0!</v>
      </c>
      <c r="F172" s="89" t="e">
        <f t="shared" si="12"/>
        <v>#DIV/0!</v>
      </c>
      <c r="G172" s="89" t="e">
        <f t="shared" si="13"/>
        <v>#DIV/0!</v>
      </c>
      <c r="H172" s="88" t="e">
        <f t="shared" si="14"/>
        <v>#DIV/0!</v>
      </c>
      <c r="I172" s="92" t="str">
        <f>IF(OR(COUNT(Calculations!BP173:BY173)&lt;3,COUNT(Calculations!BZ173:CI173)&lt;3),"N/A",IF(ISERROR(TTEST(Calculations!BP173:BY173,Calculations!BZ173:CI173,2,2)),"N/A",TTEST(Calculations!BP173:BY173,Calculations!BZ173:CI173,2,2)))</f>
        <v>N/A</v>
      </c>
      <c r="J172" s="88" t="e">
        <f t="shared" si="15"/>
        <v>#DIV/0!</v>
      </c>
      <c r="K172" s="93"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80"/>
      <c r="B173" s="87" t="str">
        <f>IF('Gene Table'!E173="","",'Gene Table'!E173)</f>
        <v>hsa-miR-337-5p</v>
      </c>
      <c r="C173" s="87" t="str">
        <f>'Gene Table'!B173</f>
        <v>H03</v>
      </c>
      <c r="D173" s="88" t="e">
        <f>Calculations!BN174</f>
        <v>#DIV/0!</v>
      </c>
      <c r="E173" s="88" t="e">
        <f>Calculations!BO174</f>
        <v>#DIV/0!</v>
      </c>
      <c r="F173" s="89" t="e">
        <f t="shared" si="12"/>
        <v>#DIV/0!</v>
      </c>
      <c r="G173" s="89" t="e">
        <f t="shared" si="13"/>
        <v>#DIV/0!</v>
      </c>
      <c r="H173" s="88" t="e">
        <f t="shared" si="14"/>
        <v>#DIV/0!</v>
      </c>
      <c r="I173" s="92" t="str">
        <f>IF(OR(COUNT(Calculations!BP174:BY174)&lt;3,COUNT(Calculations!BZ174:CI174)&lt;3),"N/A",IF(ISERROR(TTEST(Calculations!BP174:BY174,Calculations!BZ174:CI174,2,2)),"N/A",TTEST(Calculations!BP174:BY174,Calculations!BZ174:CI174,2,2)))</f>
        <v>N/A</v>
      </c>
      <c r="J173" s="88" t="e">
        <f t="shared" si="15"/>
        <v>#DIV/0!</v>
      </c>
      <c r="K173" s="93"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80"/>
      <c r="B174" s="87" t="str">
        <f>IF('Gene Table'!E174="","",'Gene Table'!E174)</f>
        <v>hsa-miR-875-3p</v>
      </c>
      <c r="C174" s="87" t="str">
        <f>'Gene Table'!B174</f>
        <v>H04</v>
      </c>
      <c r="D174" s="88" t="e">
        <f>Calculations!BN175</f>
        <v>#DIV/0!</v>
      </c>
      <c r="E174" s="88" t="e">
        <f>Calculations!BO175</f>
        <v>#DIV/0!</v>
      </c>
      <c r="F174" s="89" t="e">
        <f t="shared" si="12"/>
        <v>#DIV/0!</v>
      </c>
      <c r="G174" s="89" t="e">
        <f t="shared" si="13"/>
        <v>#DIV/0!</v>
      </c>
      <c r="H174" s="88" t="e">
        <f t="shared" si="14"/>
        <v>#DIV/0!</v>
      </c>
      <c r="I174" s="92" t="str">
        <f>IF(OR(COUNT(Calculations!BP175:BY175)&lt;3,COUNT(Calculations!BZ175:CI175)&lt;3),"N/A",IF(ISERROR(TTEST(Calculations!BP175:BY175,Calculations!BZ175:CI175,2,2)),"N/A",TTEST(Calculations!BP175:BY175,Calculations!BZ175:CI175,2,2)))</f>
        <v>N/A</v>
      </c>
      <c r="J174" s="88" t="e">
        <f t="shared" si="15"/>
        <v>#DIV/0!</v>
      </c>
      <c r="K174" s="93"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80"/>
      <c r="B175" s="87" t="str">
        <f>IF('Gene Table'!E175="","",'Gene Table'!E175)</f>
        <v>hsa-miR-628-3p</v>
      </c>
      <c r="C175" s="87" t="str">
        <f>'Gene Table'!B175</f>
        <v>H05</v>
      </c>
      <c r="D175" s="88" t="e">
        <f>Calculations!BN176</f>
        <v>#DIV/0!</v>
      </c>
      <c r="E175" s="88" t="e">
        <f>Calculations!BO176</f>
        <v>#DIV/0!</v>
      </c>
      <c r="F175" s="89" t="e">
        <f t="shared" si="12"/>
        <v>#DIV/0!</v>
      </c>
      <c r="G175" s="89" t="e">
        <f t="shared" si="13"/>
        <v>#DIV/0!</v>
      </c>
      <c r="H175" s="88" t="e">
        <f t="shared" si="14"/>
        <v>#DIV/0!</v>
      </c>
      <c r="I175" s="92" t="str">
        <f>IF(OR(COUNT(Calculations!BP176:BY176)&lt;3,COUNT(Calculations!BZ176:CI176)&lt;3),"N/A",IF(ISERROR(TTEST(Calculations!BP176:BY176,Calculations!BZ176:CI176,2,2)),"N/A",TTEST(Calculations!BP176:BY176,Calculations!BZ176:CI176,2,2)))</f>
        <v>N/A</v>
      </c>
      <c r="J175" s="88" t="e">
        <f t="shared" si="15"/>
        <v>#DIV/0!</v>
      </c>
      <c r="K175" s="93"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80"/>
      <c r="B176" s="87" t="str">
        <f>IF('Gene Table'!E176="","",'Gene Table'!E176)</f>
        <v>hsa-miR-33a-5p</v>
      </c>
      <c r="C176" s="87" t="str">
        <f>'Gene Table'!B176</f>
        <v>H06</v>
      </c>
      <c r="D176" s="88" t="e">
        <f>Calculations!BN177</f>
        <v>#DIV/0!</v>
      </c>
      <c r="E176" s="88" t="e">
        <f>Calculations!BO177</f>
        <v>#DIV/0!</v>
      </c>
      <c r="F176" s="89" t="e">
        <f t="shared" si="12"/>
        <v>#DIV/0!</v>
      </c>
      <c r="G176" s="89" t="e">
        <f t="shared" si="13"/>
        <v>#DIV/0!</v>
      </c>
      <c r="H176" s="88" t="e">
        <f t="shared" si="14"/>
        <v>#DIV/0!</v>
      </c>
      <c r="I176" s="92" t="str">
        <f>IF(OR(COUNT(Calculations!BP177:BY177)&lt;3,COUNT(Calculations!BZ177:CI177)&lt;3),"N/A",IF(ISERROR(TTEST(Calculations!BP177:BY177,Calculations!BZ177:CI177,2,2)),"N/A",TTEST(Calculations!BP177:BY177,Calculations!BZ177:CI177,2,2)))</f>
        <v>N/A</v>
      </c>
      <c r="J176" s="88" t="e">
        <f t="shared" si="15"/>
        <v>#DIV/0!</v>
      </c>
      <c r="K176" s="93"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80"/>
      <c r="B177" s="87" t="str">
        <f>IF('Gene Table'!E177="","",'Gene Table'!E177)</f>
        <v>hsa-miR-625-5p</v>
      </c>
      <c r="C177" s="87" t="str">
        <f>'Gene Table'!B177</f>
        <v>H07</v>
      </c>
      <c r="D177" s="88" t="e">
        <f>Calculations!BN178</f>
        <v>#DIV/0!</v>
      </c>
      <c r="E177" s="88" t="e">
        <f>Calculations!BO178</f>
        <v>#DIV/0!</v>
      </c>
      <c r="F177" s="89" t="e">
        <f t="shared" si="12"/>
        <v>#DIV/0!</v>
      </c>
      <c r="G177" s="89" t="e">
        <f t="shared" si="13"/>
        <v>#DIV/0!</v>
      </c>
      <c r="H177" s="88" t="e">
        <f t="shared" si="14"/>
        <v>#DIV/0!</v>
      </c>
      <c r="I177" s="92" t="str">
        <f>IF(OR(COUNT(Calculations!BP178:BY178)&lt;3,COUNT(Calculations!BZ178:CI178)&lt;3),"N/A",IF(ISERROR(TTEST(Calculations!BP178:BY178,Calculations!BZ178:CI178,2,2)),"N/A",TTEST(Calculations!BP178:BY178,Calculations!BZ178:CI178,2,2)))</f>
        <v>N/A</v>
      </c>
      <c r="J177" s="88" t="e">
        <f t="shared" si="15"/>
        <v>#DIV/0!</v>
      </c>
      <c r="K177" s="93"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80"/>
      <c r="B178" s="87" t="str">
        <f>IF('Gene Table'!E178="","",'Gene Table'!E178)</f>
        <v>hsa-miR-455-5p</v>
      </c>
      <c r="C178" s="87" t="str">
        <f>'Gene Table'!B178</f>
        <v>H08</v>
      </c>
      <c r="D178" s="88" t="e">
        <f>Calculations!BN179</f>
        <v>#DIV/0!</v>
      </c>
      <c r="E178" s="88" t="e">
        <f>Calculations!BO179</f>
        <v>#DIV/0!</v>
      </c>
      <c r="F178" s="89" t="e">
        <f t="shared" si="12"/>
        <v>#DIV/0!</v>
      </c>
      <c r="G178" s="89" t="e">
        <f t="shared" si="13"/>
        <v>#DIV/0!</v>
      </c>
      <c r="H178" s="88" t="e">
        <f t="shared" si="14"/>
        <v>#DIV/0!</v>
      </c>
      <c r="I178" s="92" t="str">
        <f>IF(OR(COUNT(Calculations!BP179:BY179)&lt;3,COUNT(Calculations!BZ179:CI179)&lt;3),"N/A",IF(ISERROR(TTEST(Calculations!BP179:BY179,Calculations!BZ179:CI179,2,2)),"N/A",TTEST(Calculations!BP179:BY179,Calculations!BZ179:CI179,2,2)))</f>
        <v>N/A</v>
      </c>
      <c r="J178" s="88" t="e">
        <f t="shared" si="15"/>
        <v>#DIV/0!</v>
      </c>
      <c r="K178" s="93"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customHeight="1" spans="1:11">
      <c r="A179" s="80"/>
      <c r="B179" s="87" t="str">
        <f>IF('Gene Table'!E179="","",'Gene Table'!E179)</f>
        <v>hsa-miR-381</v>
      </c>
      <c r="C179" s="87" t="str">
        <f>'Gene Table'!B179</f>
        <v>H09</v>
      </c>
      <c r="D179" s="88" t="e">
        <f>Calculations!BN180</f>
        <v>#DIV/0!</v>
      </c>
      <c r="E179" s="88" t="e">
        <f>Calculations!BO180</f>
        <v>#DIV/0!</v>
      </c>
      <c r="F179" s="89" t="e">
        <f t="shared" si="12"/>
        <v>#DIV/0!</v>
      </c>
      <c r="G179" s="89" t="e">
        <f t="shared" si="13"/>
        <v>#DIV/0!</v>
      </c>
      <c r="H179" s="88" t="e">
        <f t="shared" si="14"/>
        <v>#DIV/0!</v>
      </c>
      <c r="I179" s="92" t="str">
        <f>IF(OR(COUNT(Calculations!BP180:BY180)&lt;3,COUNT(Calculations!BZ180:CI180)&lt;3),"N/A",IF(ISERROR(TTEST(Calculations!BP180:BY180,Calculations!BZ180:CI180,2,2)),"N/A",TTEST(Calculations!BP180:BY180,Calculations!BZ180:CI180,2,2)))</f>
        <v>N/A</v>
      </c>
      <c r="J179" s="88" t="e">
        <f t="shared" si="15"/>
        <v>#DIV/0!</v>
      </c>
      <c r="K179" s="93"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80"/>
      <c r="B180" s="87" t="str">
        <f>IF('Gene Table'!E180="","",'Gene Table'!E180)</f>
        <v>hsa-miR-520d-3p</v>
      </c>
      <c r="C180" s="87" t="str">
        <f>'Gene Table'!B180</f>
        <v>H10</v>
      </c>
      <c r="D180" s="88" t="e">
        <f>Calculations!BN181</f>
        <v>#DIV/0!</v>
      </c>
      <c r="E180" s="88" t="e">
        <f>Calculations!BO181</f>
        <v>#DIV/0!</v>
      </c>
      <c r="F180" s="89" t="e">
        <f t="shared" si="12"/>
        <v>#DIV/0!</v>
      </c>
      <c r="G180" s="89" t="e">
        <f t="shared" si="13"/>
        <v>#DIV/0!</v>
      </c>
      <c r="H180" s="88" t="e">
        <f t="shared" si="14"/>
        <v>#DIV/0!</v>
      </c>
      <c r="I180" s="92" t="str">
        <f>IF(OR(COUNT(Calculations!BP181:BY181)&lt;3,COUNT(Calculations!BZ181:CI181)&lt;3),"N/A",IF(ISERROR(TTEST(Calculations!BP181:BY181,Calculations!BZ181:CI181,2,2)),"N/A",TTEST(Calculations!BP181:BY181,Calculations!BZ181:CI181,2,2)))</f>
        <v>N/A</v>
      </c>
      <c r="J180" s="88" t="e">
        <f t="shared" si="15"/>
        <v>#DIV/0!</v>
      </c>
      <c r="K180" s="93"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80"/>
      <c r="B181" s="87" t="str">
        <f>IF('Gene Table'!E181="","",'Gene Table'!E181)</f>
        <v>hsa-miR-574-5p</v>
      </c>
      <c r="C181" s="87" t="str">
        <f>'Gene Table'!B181</f>
        <v>H11</v>
      </c>
      <c r="D181" s="88" t="e">
        <f>Calculations!BN182</f>
        <v>#DIV/0!</v>
      </c>
      <c r="E181" s="88" t="e">
        <f>Calculations!BO182</f>
        <v>#DIV/0!</v>
      </c>
      <c r="F181" s="89" t="e">
        <f t="shared" si="12"/>
        <v>#DIV/0!</v>
      </c>
      <c r="G181" s="89" t="e">
        <f t="shared" si="13"/>
        <v>#DIV/0!</v>
      </c>
      <c r="H181" s="88" t="e">
        <f t="shared" si="14"/>
        <v>#DIV/0!</v>
      </c>
      <c r="I181" s="92" t="str">
        <f>IF(OR(COUNT(Calculations!BP182:BY182)&lt;3,COUNT(Calculations!BZ182:CI182)&lt;3),"N/A",IF(ISERROR(TTEST(Calculations!BP182:BY182,Calculations!BZ182:CI182,2,2)),"N/A",TTEST(Calculations!BP182:BY182,Calculations!BZ182:CI182,2,2)))</f>
        <v>N/A</v>
      </c>
      <c r="J181" s="88" t="e">
        <f t="shared" si="15"/>
        <v>#DIV/0!</v>
      </c>
      <c r="K181" s="93"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80"/>
      <c r="B182" s="87" t="str">
        <f>IF('Gene Table'!E182="","",'Gene Table'!E182)</f>
        <v>hsa-miR-1324</v>
      </c>
      <c r="C182" s="87" t="str">
        <f>'Gene Table'!B182</f>
        <v>H12</v>
      </c>
      <c r="D182" s="88" t="e">
        <f>Calculations!BN183</f>
        <v>#DIV/0!</v>
      </c>
      <c r="E182" s="88" t="e">
        <f>Calculations!BO183</f>
        <v>#DIV/0!</v>
      </c>
      <c r="F182" s="89" t="e">
        <f t="shared" si="12"/>
        <v>#DIV/0!</v>
      </c>
      <c r="G182" s="89" t="e">
        <f t="shared" si="13"/>
        <v>#DIV/0!</v>
      </c>
      <c r="H182" s="88" t="e">
        <f t="shared" si="14"/>
        <v>#DIV/0!</v>
      </c>
      <c r="I182" s="92" t="str">
        <f>IF(OR(COUNT(Calculations!BP183:BY183)&lt;3,COUNT(Calculations!BZ183:CI183)&lt;3),"N/A",IF(ISERROR(TTEST(Calculations!BP183:BY183,Calculations!BZ183:CI183,2,2)),"N/A",TTEST(Calculations!BP183:BY183,Calculations!BZ183:CI183,2,2)))</f>
        <v>N/A</v>
      </c>
      <c r="J182" s="88" t="e">
        <f t="shared" si="15"/>
        <v>#DIV/0!</v>
      </c>
      <c r="K182" s="93"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80"/>
      <c r="B183" s="87" t="str">
        <f>IF('Gene Table'!E183="","",'Gene Table'!E183)</f>
        <v>hsa-miR-592</v>
      </c>
      <c r="C183" s="87" t="str">
        <f>'Gene Table'!B183</f>
        <v>H13</v>
      </c>
      <c r="D183" s="88" t="e">
        <f>Calculations!BN184</f>
        <v>#DIV/0!</v>
      </c>
      <c r="E183" s="88" t="e">
        <f>Calculations!BO184</f>
        <v>#DIV/0!</v>
      </c>
      <c r="F183" s="89" t="e">
        <f t="shared" si="12"/>
        <v>#DIV/0!</v>
      </c>
      <c r="G183" s="89" t="e">
        <f t="shared" si="13"/>
        <v>#DIV/0!</v>
      </c>
      <c r="H183" s="88" t="e">
        <f t="shared" si="14"/>
        <v>#DIV/0!</v>
      </c>
      <c r="I183" s="92" t="str">
        <f>IF(OR(COUNT(Calculations!BP184:BY184)&lt;3,COUNT(Calculations!BZ184:CI184)&lt;3),"N/A",IF(ISERROR(TTEST(Calculations!BP184:BY184,Calculations!BZ184:CI184,2,2)),"N/A",TTEST(Calculations!BP184:BY184,Calculations!BZ184:CI184,2,2)))</f>
        <v>N/A</v>
      </c>
      <c r="J183" s="88" t="e">
        <f t="shared" si="15"/>
        <v>#DIV/0!</v>
      </c>
      <c r="K183" s="93"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80"/>
      <c r="B184" s="87" t="str">
        <f>IF('Gene Table'!E184="","",'Gene Table'!E184)</f>
        <v>hsa-miR-504</v>
      </c>
      <c r="C184" s="87" t="str">
        <f>'Gene Table'!B184</f>
        <v>H14</v>
      </c>
      <c r="D184" s="88" t="e">
        <f>Calculations!BN185</f>
        <v>#DIV/0!</v>
      </c>
      <c r="E184" s="88" t="e">
        <f>Calculations!BO185</f>
        <v>#DIV/0!</v>
      </c>
      <c r="F184" s="89" t="e">
        <f t="shared" si="12"/>
        <v>#DIV/0!</v>
      </c>
      <c r="G184" s="89" t="e">
        <f t="shared" si="13"/>
        <v>#DIV/0!</v>
      </c>
      <c r="H184" s="88" t="e">
        <f t="shared" si="14"/>
        <v>#DIV/0!</v>
      </c>
      <c r="I184" s="92" t="str">
        <f>IF(OR(COUNT(Calculations!BP185:BY185)&lt;3,COUNT(Calculations!BZ185:CI185)&lt;3),"N/A",IF(ISERROR(TTEST(Calculations!BP185:BY185,Calculations!BZ185:CI185,2,2)),"N/A",TTEST(Calculations!BP185:BY185,Calculations!BZ185:CI185,2,2)))</f>
        <v>N/A</v>
      </c>
      <c r="J184" s="88" t="e">
        <f t="shared" si="15"/>
        <v>#DIV/0!</v>
      </c>
      <c r="K184" s="93"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80"/>
      <c r="B185" s="87" t="str">
        <f>IF('Gene Table'!E185="","",'Gene Table'!E185)</f>
        <v>hsa-miR-544a</v>
      </c>
      <c r="C185" s="87" t="str">
        <f>'Gene Table'!B185</f>
        <v>H15</v>
      </c>
      <c r="D185" s="88" t="e">
        <f>Calculations!BN186</f>
        <v>#DIV/0!</v>
      </c>
      <c r="E185" s="88" t="e">
        <f>Calculations!BO186</f>
        <v>#DIV/0!</v>
      </c>
      <c r="F185" s="89" t="e">
        <f t="shared" si="12"/>
        <v>#DIV/0!</v>
      </c>
      <c r="G185" s="89" t="e">
        <f t="shared" si="13"/>
        <v>#DIV/0!</v>
      </c>
      <c r="H185" s="88" t="e">
        <f t="shared" si="14"/>
        <v>#DIV/0!</v>
      </c>
      <c r="I185" s="92" t="str">
        <f>IF(OR(COUNT(Calculations!BP186:BY186)&lt;3,COUNT(Calculations!BZ186:CI186)&lt;3),"N/A",IF(ISERROR(TTEST(Calculations!BP186:BY186,Calculations!BZ186:CI186,2,2)),"N/A",TTEST(Calculations!BP186:BY186,Calculations!BZ186:CI186,2,2)))</f>
        <v>N/A</v>
      </c>
      <c r="J185" s="88" t="e">
        <f t="shared" si="15"/>
        <v>#DIV/0!</v>
      </c>
      <c r="K185" s="93"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80"/>
      <c r="B186" s="87" t="str">
        <f>IF('Gene Table'!E186="","",'Gene Table'!E186)</f>
        <v>hsa-miR-608</v>
      </c>
      <c r="C186" s="87" t="str">
        <f>'Gene Table'!B186</f>
        <v>H16</v>
      </c>
      <c r="D186" s="88" t="e">
        <f>Calculations!BN187</f>
        <v>#DIV/0!</v>
      </c>
      <c r="E186" s="88" t="e">
        <f>Calculations!BO187</f>
        <v>#DIV/0!</v>
      </c>
      <c r="F186" s="89" t="e">
        <f t="shared" si="12"/>
        <v>#DIV/0!</v>
      </c>
      <c r="G186" s="89" t="e">
        <f t="shared" si="13"/>
        <v>#DIV/0!</v>
      </c>
      <c r="H186" s="88" t="e">
        <f t="shared" si="14"/>
        <v>#DIV/0!</v>
      </c>
      <c r="I186" s="92" t="str">
        <f>IF(OR(COUNT(Calculations!BP187:BY187)&lt;3,COUNT(Calculations!BZ187:CI187)&lt;3),"N/A",IF(ISERROR(TTEST(Calculations!BP187:BY187,Calculations!BZ187:CI187,2,2)),"N/A",TTEST(Calculations!BP187:BY187,Calculations!BZ187:CI187,2,2)))</f>
        <v>N/A</v>
      </c>
      <c r="J186" s="88" t="e">
        <f t="shared" si="15"/>
        <v>#DIV/0!</v>
      </c>
      <c r="K186" s="93"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customHeight="1" spans="1:11">
      <c r="A187" s="80"/>
      <c r="B187" s="87" t="str">
        <f>IF('Gene Table'!E187="","",'Gene Table'!E187)</f>
        <v>hsa-miR-516a-3p</v>
      </c>
      <c r="C187" s="87" t="str">
        <f>'Gene Table'!B187</f>
        <v>H17</v>
      </c>
      <c r="D187" s="88" t="e">
        <f>Calculations!BN188</f>
        <v>#DIV/0!</v>
      </c>
      <c r="E187" s="88" t="e">
        <f>Calculations!BO188</f>
        <v>#DIV/0!</v>
      </c>
      <c r="F187" s="89" t="e">
        <f t="shared" si="12"/>
        <v>#DIV/0!</v>
      </c>
      <c r="G187" s="89" t="e">
        <f t="shared" si="13"/>
        <v>#DIV/0!</v>
      </c>
      <c r="H187" s="88" t="e">
        <f t="shared" si="14"/>
        <v>#DIV/0!</v>
      </c>
      <c r="I187" s="92" t="str">
        <f>IF(OR(COUNT(Calculations!BP188:BY188)&lt;3,COUNT(Calculations!BZ188:CI188)&lt;3),"N/A",IF(ISERROR(TTEST(Calculations!BP188:BY188,Calculations!BZ188:CI188,2,2)),"N/A",TTEST(Calculations!BP188:BY188,Calculations!BZ188:CI188,2,2)))</f>
        <v>N/A</v>
      </c>
      <c r="J187" s="88" t="e">
        <f t="shared" si="15"/>
        <v>#DIV/0!</v>
      </c>
      <c r="K187" s="93"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80"/>
      <c r="B188" s="87" t="str">
        <f>IF('Gene Table'!E188="","",'Gene Table'!E188)</f>
        <v>hsa-miR-1303</v>
      </c>
      <c r="C188" s="87" t="str">
        <f>'Gene Table'!B188</f>
        <v>H18</v>
      </c>
      <c r="D188" s="88" t="e">
        <f>Calculations!BN189</f>
        <v>#DIV/0!</v>
      </c>
      <c r="E188" s="88" t="e">
        <f>Calculations!BO189</f>
        <v>#DIV/0!</v>
      </c>
      <c r="F188" s="89" t="e">
        <f t="shared" si="12"/>
        <v>#DIV/0!</v>
      </c>
      <c r="G188" s="89" t="e">
        <f t="shared" si="13"/>
        <v>#DIV/0!</v>
      </c>
      <c r="H188" s="88" t="e">
        <f t="shared" si="14"/>
        <v>#DIV/0!</v>
      </c>
      <c r="I188" s="92" t="str">
        <f>IF(OR(COUNT(Calculations!BP189:BY189)&lt;3,COUNT(Calculations!BZ189:CI189)&lt;3),"N/A",IF(ISERROR(TTEST(Calculations!BP189:BY189,Calculations!BZ189:CI189,2,2)),"N/A",TTEST(Calculations!BP189:BY189,Calculations!BZ189:CI189,2,2)))</f>
        <v>N/A</v>
      </c>
      <c r="J188" s="88" t="e">
        <f t="shared" si="15"/>
        <v>#DIV/0!</v>
      </c>
      <c r="K188" s="93"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80"/>
      <c r="B189" s="87" t="str">
        <f>IF('Gene Table'!E189="","",'Gene Table'!E189)</f>
        <v>hsa-miR-548b-3p</v>
      </c>
      <c r="C189" s="87" t="str">
        <f>'Gene Table'!B189</f>
        <v>H19</v>
      </c>
      <c r="D189" s="88" t="e">
        <f>Calculations!BN190</f>
        <v>#DIV/0!</v>
      </c>
      <c r="E189" s="88" t="e">
        <f>Calculations!BO190</f>
        <v>#DIV/0!</v>
      </c>
      <c r="F189" s="89" t="e">
        <f t="shared" si="12"/>
        <v>#DIV/0!</v>
      </c>
      <c r="G189" s="89" t="e">
        <f t="shared" si="13"/>
        <v>#DIV/0!</v>
      </c>
      <c r="H189" s="88" t="e">
        <f t="shared" si="14"/>
        <v>#DIV/0!</v>
      </c>
      <c r="I189" s="92" t="str">
        <f>IF(OR(COUNT(Calculations!BP190:BY190)&lt;3,COUNT(Calculations!BZ190:CI190)&lt;3),"N/A",IF(ISERROR(TTEST(Calculations!BP190:BY190,Calculations!BZ190:CI190,2,2)),"N/A",TTEST(Calculations!BP190:BY190,Calculations!BZ190:CI190,2,2)))</f>
        <v>N/A</v>
      </c>
      <c r="J189" s="88" t="e">
        <f t="shared" si="15"/>
        <v>#DIV/0!</v>
      </c>
      <c r="K189" s="93"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80"/>
      <c r="B190" s="87" t="str">
        <f>IF('Gene Table'!E190="","",'Gene Table'!E190)</f>
        <v>hsa-miR-362-5p</v>
      </c>
      <c r="C190" s="87" t="str">
        <f>'Gene Table'!B190</f>
        <v>H20</v>
      </c>
      <c r="D190" s="88" t="e">
        <f>Calculations!BN191</f>
        <v>#DIV/0!</v>
      </c>
      <c r="E190" s="88" t="e">
        <f>Calculations!BO191</f>
        <v>#DIV/0!</v>
      </c>
      <c r="F190" s="89" t="e">
        <f t="shared" si="12"/>
        <v>#DIV/0!</v>
      </c>
      <c r="G190" s="89" t="e">
        <f t="shared" si="13"/>
        <v>#DIV/0!</v>
      </c>
      <c r="H190" s="88" t="e">
        <f t="shared" si="14"/>
        <v>#DIV/0!</v>
      </c>
      <c r="I190" s="92" t="str">
        <f>IF(OR(COUNT(Calculations!BP191:BY191)&lt;3,COUNT(Calculations!BZ191:CI191)&lt;3),"N/A",IF(ISERROR(TTEST(Calculations!BP191:BY191,Calculations!BZ191:CI191,2,2)),"N/A",TTEST(Calculations!BP191:BY191,Calculations!BZ191:CI191,2,2)))</f>
        <v>N/A</v>
      </c>
      <c r="J190" s="88" t="e">
        <f t="shared" si="15"/>
        <v>#DIV/0!</v>
      </c>
      <c r="K190" s="93"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80"/>
      <c r="B191" s="87" t="str">
        <f>IF('Gene Table'!E191="","",'Gene Table'!E191)</f>
        <v>hsa-miR-337-3p</v>
      </c>
      <c r="C191" s="87" t="str">
        <f>'Gene Table'!B191</f>
        <v>H21</v>
      </c>
      <c r="D191" s="88" t="e">
        <f>Calculations!BN192</f>
        <v>#DIV/0!</v>
      </c>
      <c r="E191" s="88" t="e">
        <f>Calculations!BO192</f>
        <v>#DIV/0!</v>
      </c>
      <c r="F191" s="89" t="e">
        <f t="shared" si="12"/>
        <v>#DIV/0!</v>
      </c>
      <c r="G191" s="89" t="e">
        <f t="shared" si="13"/>
        <v>#DIV/0!</v>
      </c>
      <c r="H191" s="88" t="e">
        <f t="shared" si="14"/>
        <v>#DIV/0!</v>
      </c>
      <c r="I191" s="92" t="str">
        <f>IF(OR(COUNT(Calculations!BP192:BY192)&lt;3,COUNT(Calculations!BZ192:CI192)&lt;3),"N/A",IF(ISERROR(TTEST(Calculations!BP192:BY192,Calculations!BZ192:CI192,2,2)),"N/A",TTEST(Calculations!BP192:BY192,Calculations!BZ192:CI192,2,2)))</f>
        <v>N/A</v>
      </c>
      <c r="J191" s="88" t="e">
        <f t="shared" si="15"/>
        <v>#DIV/0!</v>
      </c>
      <c r="K191" s="93"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80"/>
      <c r="B192" s="87" t="str">
        <f>IF('Gene Table'!E192="","",'Gene Table'!E192)</f>
        <v>hsa-miR-483-3p</v>
      </c>
      <c r="C192" s="87" t="str">
        <f>'Gene Table'!B192</f>
        <v>H22</v>
      </c>
      <c r="D192" s="88" t="e">
        <f>Calculations!BN193</f>
        <v>#DIV/0!</v>
      </c>
      <c r="E192" s="88" t="e">
        <f>Calculations!BO193</f>
        <v>#DIV/0!</v>
      </c>
      <c r="F192" s="89" t="e">
        <f t="shared" si="12"/>
        <v>#DIV/0!</v>
      </c>
      <c r="G192" s="89" t="e">
        <f t="shared" si="13"/>
        <v>#DIV/0!</v>
      </c>
      <c r="H192" s="88" t="e">
        <f t="shared" si="14"/>
        <v>#DIV/0!</v>
      </c>
      <c r="I192" s="92" t="str">
        <f>IF(OR(COUNT(Calculations!BP193:BY193)&lt;3,COUNT(Calculations!BZ193:CI193)&lt;3),"N/A",IF(ISERROR(TTEST(Calculations!BP193:BY193,Calculations!BZ193:CI193,2,2)),"N/A",TTEST(Calculations!BP193:BY193,Calculations!BZ193:CI193,2,2)))</f>
        <v>N/A</v>
      </c>
      <c r="J192" s="88" t="e">
        <f t="shared" si="15"/>
        <v>#DIV/0!</v>
      </c>
      <c r="K192" s="93"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80"/>
      <c r="B193" s="87" t="str">
        <f>IF('Gene Table'!E193="","",'Gene Table'!E193)</f>
        <v>hsa-miR-377-3p</v>
      </c>
      <c r="C193" s="87" t="str">
        <f>'Gene Table'!B193</f>
        <v>H23</v>
      </c>
      <c r="D193" s="88" t="e">
        <f>Calculations!BN194</f>
        <v>#DIV/0!</v>
      </c>
      <c r="E193" s="88" t="e">
        <f>Calculations!BO194</f>
        <v>#DIV/0!</v>
      </c>
      <c r="F193" s="89" t="e">
        <f t="shared" si="12"/>
        <v>#DIV/0!</v>
      </c>
      <c r="G193" s="89" t="e">
        <f t="shared" si="13"/>
        <v>#DIV/0!</v>
      </c>
      <c r="H193" s="88" t="e">
        <f t="shared" si="14"/>
        <v>#DIV/0!</v>
      </c>
      <c r="I193" s="92" t="str">
        <f>IF(OR(COUNT(Calculations!BP194:BY194)&lt;3,COUNT(Calculations!BZ194:CI194)&lt;3),"N/A",IF(ISERROR(TTEST(Calculations!BP194:BY194,Calculations!BZ194:CI194,2,2)),"N/A",TTEST(Calculations!BP194:BY194,Calculations!BZ194:CI194,2,2)))</f>
        <v>N/A</v>
      </c>
      <c r="J193" s="88" t="e">
        <f t="shared" si="15"/>
        <v>#DIV/0!</v>
      </c>
      <c r="K193" s="93"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80"/>
      <c r="B194" s="87" t="str">
        <f>IF('Gene Table'!E194="","",'Gene Table'!E194)</f>
        <v>hsa-miR-571</v>
      </c>
      <c r="C194" s="87" t="str">
        <f>'Gene Table'!B194</f>
        <v>H24</v>
      </c>
      <c r="D194" s="88" t="e">
        <f>Calculations!BN195</f>
        <v>#DIV/0!</v>
      </c>
      <c r="E194" s="88" t="e">
        <f>Calculations!BO195</f>
        <v>#DIV/0!</v>
      </c>
      <c r="F194" s="89" t="e">
        <f t="shared" si="12"/>
        <v>#DIV/0!</v>
      </c>
      <c r="G194" s="89" t="e">
        <f t="shared" si="13"/>
        <v>#DIV/0!</v>
      </c>
      <c r="H194" s="88" t="e">
        <f t="shared" si="14"/>
        <v>#DIV/0!</v>
      </c>
      <c r="I194" s="92" t="str">
        <f>IF(OR(COUNT(Calculations!BP195:BY195)&lt;3,COUNT(Calculations!BZ195:CI195)&lt;3),"N/A",IF(ISERROR(TTEST(Calculations!BP195:BY195,Calculations!BZ195:CI195,2,2)),"N/A",TTEST(Calculations!BP195:BY195,Calculations!BZ195:CI195,2,2)))</f>
        <v>N/A</v>
      </c>
      <c r="J194" s="88" t="e">
        <f t="shared" si="15"/>
        <v>#DIV/0!</v>
      </c>
      <c r="K194" s="93"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row r="195" spans="1:11">
      <c r="A195" s="80"/>
      <c r="B195" s="87" t="str">
        <f>IF('Gene Table'!E195="","",'Gene Table'!E195)</f>
        <v>hsa-miR-15a-5p</v>
      </c>
      <c r="C195" s="87" t="str">
        <f>'Gene Table'!B195</f>
        <v>I01</v>
      </c>
      <c r="D195" s="88" t="e">
        <f>Calculations!BN196</f>
        <v>#DIV/0!</v>
      </c>
      <c r="E195" s="88" t="e">
        <f>Calculations!BO196</f>
        <v>#DIV/0!</v>
      </c>
      <c r="F195" s="89" t="e">
        <f t="shared" si="12"/>
        <v>#DIV/0!</v>
      </c>
      <c r="G195" s="89" t="e">
        <f t="shared" si="13"/>
        <v>#DIV/0!</v>
      </c>
      <c r="H195" s="88" t="e">
        <f t="shared" si="14"/>
        <v>#DIV/0!</v>
      </c>
      <c r="I195" s="92" t="str">
        <f>IF(OR(COUNT(Calculations!BP196:BY196)&lt;3,COUNT(Calculations!BZ196:CI196)&lt;3),"N/A",IF(ISERROR(TTEST(Calculations!BP196:BY196,Calculations!BZ196:CI196,2,2)),"N/A",TTEST(Calculations!BP196:BY196,Calculations!BZ196:CI196,2,2)))</f>
        <v>N/A</v>
      </c>
      <c r="J195" s="88" t="e">
        <f t="shared" si="15"/>
        <v>#DIV/0!</v>
      </c>
      <c r="K195" s="93" t="str">
        <f>IF(AND('Test Sample Data'!N195&gt;=35,'Control Sample Data'!N195&gt;=35),"Type 3",IF(AND('Test Sample Data'!N195&gt;=30,'Control Sample Data'!N195&gt;=30,OR(I195&gt;=0.05,I195="N/A")),"Type 2",IF(OR(AND('Test Sample Data'!N195&gt;=30,'Control Sample Data'!N195&lt;=30),AND('Test Sample Data'!N195&lt;=30,'Control Sample Data'!N195&gt;=30)),"Type 1","OKAY")))</f>
        <v>OKAY</v>
      </c>
    </row>
    <row r="196" spans="1:11">
      <c r="A196" s="80"/>
      <c r="B196" s="87" t="str">
        <f>IF('Gene Table'!E196="","",'Gene Table'!E196)</f>
        <v>hsa-miR-569</v>
      </c>
      <c r="C196" s="87" t="str">
        <f>'Gene Table'!B196</f>
        <v>I02</v>
      </c>
      <c r="D196" s="88" t="e">
        <f>Calculations!BN197</f>
        <v>#DIV/0!</v>
      </c>
      <c r="E196" s="88" t="e">
        <f>Calculations!BO197</f>
        <v>#DIV/0!</v>
      </c>
      <c r="F196" s="89" t="e">
        <f t="shared" si="12"/>
        <v>#DIV/0!</v>
      </c>
      <c r="G196" s="89" t="e">
        <f t="shared" si="13"/>
        <v>#DIV/0!</v>
      </c>
      <c r="H196" s="88" t="e">
        <f t="shared" si="14"/>
        <v>#DIV/0!</v>
      </c>
      <c r="I196" s="92" t="str">
        <f>IF(OR(COUNT(Calculations!BP197:BY197)&lt;3,COUNT(Calculations!BZ197:CI197)&lt;3),"N/A",IF(ISERROR(TTEST(Calculations!BP197:BY197,Calculations!BZ197:CI197,2,2)),"N/A",TTEST(Calculations!BP197:BY197,Calculations!BZ197:CI197,2,2)))</f>
        <v>N/A</v>
      </c>
      <c r="J196" s="88" t="e">
        <f t="shared" si="15"/>
        <v>#DIV/0!</v>
      </c>
      <c r="K196" s="93" t="str">
        <f>IF(AND('Test Sample Data'!N196&gt;=35,'Control Sample Data'!N196&gt;=35),"Type 3",IF(AND('Test Sample Data'!N196&gt;=30,'Control Sample Data'!N196&gt;=30,OR(I196&gt;=0.05,I196="N/A")),"Type 2",IF(OR(AND('Test Sample Data'!N196&gt;=30,'Control Sample Data'!N196&lt;=30),AND('Test Sample Data'!N196&lt;=30,'Control Sample Data'!N196&gt;=30)),"Type 1","OKAY")))</f>
        <v>OKAY</v>
      </c>
    </row>
    <row r="197" spans="1:11">
      <c r="A197" s="80"/>
      <c r="B197" s="87" t="str">
        <f>IF('Gene Table'!E197="","",'Gene Table'!E197)</f>
        <v>hsa-miR-15b-5p</v>
      </c>
      <c r="C197" s="87" t="str">
        <f>'Gene Table'!B197</f>
        <v>I03</v>
      </c>
      <c r="D197" s="88" t="e">
        <f>Calculations!BN198</f>
        <v>#DIV/0!</v>
      </c>
      <c r="E197" s="88" t="e">
        <f>Calculations!BO198</f>
        <v>#DIV/0!</v>
      </c>
      <c r="F197" s="89" t="e">
        <f t="shared" si="12"/>
        <v>#DIV/0!</v>
      </c>
      <c r="G197" s="89" t="e">
        <f t="shared" si="13"/>
        <v>#DIV/0!</v>
      </c>
      <c r="H197" s="88" t="e">
        <f t="shared" si="14"/>
        <v>#DIV/0!</v>
      </c>
      <c r="I197" s="92" t="str">
        <f>IF(OR(COUNT(Calculations!BP198:BY198)&lt;3,COUNT(Calculations!BZ198:CI198)&lt;3),"N/A",IF(ISERROR(TTEST(Calculations!BP198:BY198,Calculations!BZ198:CI198,2,2)),"N/A",TTEST(Calculations!BP198:BY198,Calculations!BZ198:CI198,2,2)))</f>
        <v>N/A</v>
      </c>
      <c r="J197" s="88" t="e">
        <f t="shared" si="15"/>
        <v>#DIV/0!</v>
      </c>
      <c r="K197" s="93" t="str">
        <f>IF(AND('Test Sample Data'!N197&gt;=35,'Control Sample Data'!N197&gt;=35),"Type 3",IF(AND('Test Sample Data'!N197&gt;=30,'Control Sample Data'!N197&gt;=30,OR(I197&gt;=0.05,I197="N/A")),"Type 2",IF(OR(AND('Test Sample Data'!N197&gt;=30,'Control Sample Data'!N197&lt;=30),AND('Test Sample Data'!N197&lt;=30,'Control Sample Data'!N197&gt;=30)),"Type 1","OKAY")))</f>
        <v>OKAY</v>
      </c>
    </row>
    <row r="198" spans="1:11">
      <c r="A198" s="80"/>
      <c r="B198" s="87" t="str">
        <f>IF('Gene Table'!E198="","",'Gene Table'!E198)</f>
        <v>hsa-miR-514a-3p</v>
      </c>
      <c r="C198" s="87" t="str">
        <f>'Gene Table'!B198</f>
        <v>I04</v>
      </c>
      <c r="D198" s="88" t="e">
        <f>Calculations!BN199</f>
        <v>#DIV/0!</v>
      </c>
      <c r="E198" s="88" t="e">
        <f>Calculations!BO199</f>
        <v>#DIV/0!</v>
      </c>
      <c r="F198" s="89" t="e">
        <f t="shared" si="12"/>
        <v>#DIV/0!</v>
      </c>
      <c r="G198" s="89" t="e">
        <f t="shared" si="13"/>
        <v>#DIV/0!</v>
      </c>
      <c r="H198" s="88" t="e">
        <f t="shared" si="14"/>
        <v>#DIV/0!</v>
      </c>
      <c r="I198" s="92" t="str">
        <f>IF(OR(COUNT(Calculations!BP199:BY199)&lt;3,COUNT(Calculations!BZ199:CI199)&lt;3),"N/A",IF(ISERROR(TTEST(Calculations!BP199:BY199,Calculations!BZ199:CI199,2,2)),"N/A",TTEST(Calculations!BP199:BY199,Calculations!BZ199:CI199,2,2)))</f>
        <v>N/A</v>
      </c>
      <c r="J198" s="88" t="e">
        <f t="shared" si="15"/>
        <v>#DIV/0!</v>
      </c>
      <c r="K198" s="93" t="str">
        <f>IF(AND('Test Sample Data'!N198&gt;=35,'Control Sample Data'!N198&gt;=35),"Type 3",IF(AND('Test Sample Data'!N198&gt;=30,'Control Sample Data'!N198&gt;=30,OR(I198&gt;=0.05,I198="N/A")),"Type 2",IF(OR(AND('Test Sample Data'!N198&gt;=30,'Control Sample Data'!N198&lt;=30),AND('Test Sample Data'!N198&lt;=30,'Control Sample Data'!N198&gt;=30)),"Type 1","OKAY")))</f>
        <v>OKAY</v>
      </c>
    </row>
    <row r="199" spans="1:11">
      <c r="A199" s="80"/>
      <c r="B199" s="87" t="str">
        <f>IF('Gene Table'!E199="","",'Gene Table'!E199)</f>
        <v>hsa-miR-208a</v>
      </c>
      <c r="C199" s="87" t="str">
        <f>'Gene Table'!B199</f>
        <v>I05</v>
      </c>
      <c r="D199" s="88" t="e">
        <f>Calculations!BN200</f>
        <v>#DIV/0!</v>
      </c>
      <c r="E199" s="88" t="e">
        <f>Calculations!BO200</f>
        <v>#DIV/0!</v>
      </c>
      <c r="F199" s="89" t="e">
        <f t="shared" si="12"/>
        <v>#DIV/0!</v>
      </c>
      <c r="G199" s="89" t="e">
        <f t="shared" si="13"/>
        <v>#DIV/0!</v>
      </c>
      <c r="H199" s="88" t="e">
        <f t="shared" si="14"/>
        <v>#DIV/0!</v>
      </c>
      <c r="I199" s="92" t="str">
        <f>IF(OR(COUNT(Calculations!BP200:BY200)&lt;3,COUNT(Calculations!BZ200:CI200)&lt;3),"N/A",IF(ISERROR(TTEST(Calculations!BP200:BY200,Calculations!BZ200:CI200,2,2)),"N/A",TTEST(Calculations!BP200:BY200,Calculations!BZ200:CI200,2,2)))</f>
        <v>N/A</v>
      </c>
      <c r="J199" s="88" t="e">
        <f t="shared" si="15"/>
        <v>#DIV/0!</v>
      </c>
      <c r="K199" s="93" t="str">
        <f>IF(AND('Test Sample Data'!N199&gt;=35,'Control Sample Data'!N199&gt;=35),"Type 3",IF(AND('Test Sample Data'!N199&gt;=30,'Control Sample Data'!N199&gt;=30,OR(I199&gt;=0.05,I199="N/A")),"Type 2",IF(OR(AND('Test Sample Data'!N199&gt;=30,'Control Sample Data'!N199&lt;=30),AND('Test Sample Data'!N199&lt;=30,'Control Sample Data'!N199&gt;=30)),"Type 1","OKAY")))</f>
        <v>OKAY</v>
      </c>
    </row>
    <row r="200" spans="1:11">
      <c r="A200" s="80"/>
      <c r="B200" s="87" t="str">
        <f>IF('Gene Table'!E200="","",'Gene Table'!E200)</f>
        <v>hsa-miR-369-3p</v>
      </c>
      <c r="C200" s="87" t="str">
        <f>'Gene Table'!B200</f>
        <v>I06</v>
      </c>
      <c r="D200" s="88" t="e">
        <f>Calculations!BN201</f>
        <v>#DIV/0!</v>
      </c>
      <c r="E200" s="88" t="e">
        <f>Calculations!BO201</f>
        <v>#DIV/0!</v>
      </c>
      <c r="F200" s="89" t="e">
        <f t="shared" si="12"/>
        <v>#DIV/0!</v>
      </c>
      <c r="G200" s="89" t="e">
        <f t="shared" si="13"/>
        <v>#DIV/0!</v>
      </c>
      <c r="H200" s="88" t="e">
        <f t="shared" si="14"/>
        <v>#DIV/0!</v>
      </c>
      <c r="I200" s="92" t="str">
        <f>IF(OR(COUNT(Calculations!BP201:BY201)&lt;3,COUNT(Calculations!BZ201:CI201)&lt;3),"N/A",IF(ISERROR(TTEST(Calculations!BP201:BY201,Calculations!BZ201:CI201,2,2)),"N/A",TTEST(Calculations!BP201:BY201,Calculations!BZ201:CI201,2,2)))</f>
        <v>N/A</v>
      </c>
      <c r="J200" s="88" t="e">
        <f t="shared" si="15"/>
        <v>#DIV/0!</v>
      </c>
      <c r="K200" s="93" t="str">
        <f>IF(AND('Test Sample Data'!N200&gt;=35,'Control Sample Data'!N200&gt;=35),"Type 3",IF(AND('Test Sample Data'!N200&gt;=30,'Control Sample Data'!N200&gt;=30,OR(I200&gt;=0.05,I200="N/A")),"Type 2",IF(OR(AND('Test Sample Data'!N200&gt;=30,'Control Sample Data'!N200&lt;=30),AND('Test Sample Data'!N200&lt;=30,'Control Sample Data'!N200&gt;=30)),"Type 1","OKAY")))</f>
        <v>OKAY</v>
      </c>
    </row>
    <row r="201" spans="1:11">
      <c r="A201" s="80"/>
      <c r="B201" s="87" t="str">
        <f>IF('Gene Table'!E201="","",'Gene Table'!E201)</f>
        <v>hsa-miR-208b</v>
      </c>
      <c r="C201" s="87" t="str">
        <f>'Gene Table'!B201</f>
        <v>I07</v>
      </c>
      <c r="D201" s="88" t="e">
        <f>Calculations!BN202</f>
        <v>#DIV/0!</v>
      </c>
      <c r="E201" s="88" t="e">
        <f>Calculations!BO202</f>
        <v>#DIV/0!</v>
      </c>
      <c r="F201" s="89" t="e">
        <f t="shared" si="12"/>
        <v>#DIV/0!</v>
      </c>
      <c r="G201" s="89" t="e">
        <f t="shared" si="13"/>
        <v>#DIV/0!</v>
      </c>
      <c r="H201" s="88" t="e">
        <f t="shared" si="14"/>
        <v>#DIV/0!</v>
      </c>
      <c r="I201" s="92" t="str">
        <f>IF(OR(COUNT(Calculations!BP202:BY202)&lt;3,COUNT(Calculations!BZ202:CI202)&lt;3),"N/A",IF(ISERROR(TTEST(Calculations!BP202:BY202,Calculations!BZ202:CI202,2,2)),"N/A",TTEST(Calculations!BP202:BY202,Calculations!BZ202:CI202,2,2)))</f>
        <v>N/A</v>
      </c>
      <c r="J201" s="88" t="e">
        <f t="shared" si="15"/>
        <v>#DIV/0!</v>
      </c>
      <c r="K201" s="93" t="str">
        <f>IF(AND('Test Sample Data'!N201&gt;=35,'Control Sample Data'!N201&gt;=35),"Type 3",IF(AND('Test Sample Data'!N201&gt;=30,'Control Sample Data'!N201&gt;=30,OR(I201&gt;=0.05,I201="N/A")),"Type 2",IF(OR(AND('Test Sample Data'!N201&gt;=30,'Control Sample Data'!N201&lt;=30),AND('Test Sample Data'!N201&lt;=30,'Control Sample Data'!N201&gt;=30)),"Type 1","OKAY")))</f>
        <v>OKAY</v>
      </c>
    </row>
    <row r="202" spans="1:11">
      <c r="A202" s="80"/>
      <c r="B202" s="87" t="str">
        <f>IF('Gene Table'!E202="","",'Gene Table'!E202)</f>
        <v>hsa-miR-581</v>
      </c>
      <c r="C202" s="87" t="str">
        <f>'Gene Table'!B202</f>
        <v>I08</v>
      </c>
      <c r="D202" s="88" t="e">
        <f>Calculations!BN203</f>
        <v>#DIV/0!</v>
      </c>
      <c r="E202" s="88" t="e">
        <f>Calculations!BO203</f>
        <v>#DIV/0!</v>
      </c>
      <c r="F202" s="89" t="e">
        <f t="shared" si="12"/>
        <v>#DIV/0!</v>
      </c>
      <c r="G202" s="89" t="e">
        <f t="shared" si="13"/>
        <v>#DIV/0!</v>
      </c>
      <c r="H202" s="88" t="e">
        <f t="shared" si="14"/>
        <v>#DIV/0!</v>
      </c>
      <c r="I202" s="92" t="str">
        <f>IF(OR(COUNT(Calculations!BP203:BY203)&lt;3,COUNT(Calculations!BZ203:CI203)&lt;3),"N/A",IF(ISERROR(TTEST(Calculations!BP203:BY203,Calculations!BZ203:CI203,2,2)),"N/A",TTEST(Calculations!BP203:BY203,Calculations!BZ203:CI203,2,2)))</f>
        <v>N/A</v>
      </c>
      <c r="J202" s="88" t="e">
        <f t="shared" si="15"/>
        <v>#DIV/0!</v>
      </c>
      <c r="K202" s="93" t="str">
        <f>IF(AND('Test Sample Data'!N202&gt;=35,'Control Sample Data'!N202&gt;=35),"Type 3",IF(AND('Test Sample Data'!N202&gt;=30,'Control Sample Data'!N202&gt;=30,OR(I202&gt;=0.05,I202="N/A")),"Type 2",IF(OR(AND('Test Sample Data'!N202&gt;=30,'Control Sample Data'!N202&lt;=30),AND('Test Sample Data'!N202&lt;=30,'Control Sample Data'!N202&gt;=30)),"Type 1","OKAY")))</f>
        <v>OKAY</v>
      </c>
    </row>
    <row r="203" spans="1:11">
      <c r="A203" s="80"/>
      <c r="B203" s="87" t="str">
        <f>IF('Gene Table'!E203="","",'Gene Table'!E203)</f>
        <v>hsa-miR-21-5p</v>
      </c>
      <c r="C203" s="87" t="str">
        <f>'Gene Table'!B203</f>
        <v>I09</v>
      </c>
      <c r="D203" s="88" t="e">
        <f>Calculations!BN204</f>
        <v>#DIV/0!</v>
      </c>
      <c r="E203" s="88" t="e">
        <f>Calculations!BO204</f>
        <v>#DIV/0!</v>
      </c>
      <c r="F203" s="89" t="e">
        <f t="shared" si="12"/>
        <v>#DIV/0!</v>
      </c>
      <c r="G203" s="89" t="e">
        <f t="shared" si="13"/>
        <v>#DIV/0!</v>
      </c>
      <c r="H203" s="88" t="e">
        <f t="shared" si="14"/>
        <v>#DIV/0!</v>
      </c>
      <c r="I203" s="92" t="str">
        <f>IF(OR(COUNT(Calculations!BP204:BY204)&lt;3,COUNT(Calculations!BZ204:CI204)&lt;3),"N/A",IF(ISERROR(TTEST(Calculations!BP204:BY204,Calculations!BZ204:CI204,2,2)),"N/A",TTEST(Calculations!BP204:BY204,Calculations!BZ204:CI204,2,2)))</f>
        <v>N/A</v>
      </c>
      <c r="J203" s="88" t="e">
        <f t="shared" si="15"/>
        <v>#DIV/0!</v>
      </c>
      <c r="K203" s="93" t="str">
        <f>IF(AND('Test Sample Data'!N203&gt;=35,'Control Sample Data'!N203&gt;=35),"Type 3",IF(AND('Test Sample Data'!N203&gt;=30,'Control Sample Data'!N203&gt;=30,OR(I203&gt;=0.05,I203="N/A")),"Type 2",IF(OR(AND('Test Sample Data'!N203&gt;=30,'Control Sample Data'!N203&lt;=30),AND('Test Sample Data'!N203&lt;=30,'Control Sample Data'!N203&gt;=30)),"Type 1","OKAY")))</f>
        <v>OKAY</v>
      </c>
    </row>
    <row r="204" spans="1:11">
      <c r="A204" s="80"/>
      <c r="B204" s="87" t="str">
        <f>IF('Gene Table'!E204="","",'Gene Table'!E204)</f>
        <v>hsa-miR-26b-5p</v>
      </c>
      <c r="C204" s="87" t="str">
        <f>'Gene Table'!B204</f>
        <v>I10</v>
      </c>
      <c r="D204" s="88" t="e">
        <f>Calculations!BN205</f>
        <v>#DIV/0!</v>
      </c>
      <c r="E204" s="88" t="e">
        <f>Calculations!BO205</f>
        <v>#DIV/0!</v>
      </c>
      <c r="F204" s="89" t="e">
        <f t="shared" si="12"/>
        <v>#DIV/0!</v>
      </c>
      <c r="G204" s="89" t="e">
        <f t="shared" si="13"/>
        <v>#DIV/0!</v>
      </c>
      <c r="H204" s="88" t="e">
        <f t="shared" si="14"/>
        <v>#DIV/0!</v>
      </c>
      <c r="I204" s="92" t="str">
        <f>IF(OR(COUNT(Calculations!BP205:BY205)&lt;3,COUNT(Calculations!BZ205:CI205)&lt;3),"N/A",IF(ISERROR(TTEST(Calculations!BP205:BY205,Calculations!BZ205:CI205,2,2)),"N/A",TTEST(Calculations!BP205:BY205,Calculations!BZ205:CI205,2,2)))</f>
        <v>N/A</v>
      </c>
      <c r="J204" s="88" t="e">
        <f t="shared" si="15"/>
        <v>#DIV/0!</v>
      </c>
      <c r="K204" s="93" t="str">
        <f>IF(AND('Test Sample Data'!N204&gt;=35,'Control Sample Data'!N204&gt;=35),"Type 3",IF(AND('Test Sample Data'!N204&gt;=30,'Control Sample Data'!N204&gt;=30,OR(I204&gt;=0.05,I204="N/A")),"Type 2",IF(OR(AND('Test Sample Data'!N204&gt;=30,'Control Sample Data'!N204&lt;=30),AND('Test Sample Data'!N204&lt;=30,'Control Sample Data'!N204&gt;=30)),"Type 1","OKAY")))</f>
        <v>OKAY</v>
      </c>
    </row>
    <row r="205" spans="1:11">
      <c r="A205" s="80"/>
      <c r="B205" s="87" t="str">
        <f>IF('Gene Table'!E205="","",'Gene Table'!E205)</f>
        <v>hsa-miR-210</v>
      </c>
      <c r="C205" s="87" t="str">
        <f>'Gene Table'!B205</f>
        <v>I11</v>
      </c>
      <c r="D205" s="88" t="e">
        <f>Calculations!BN206</f>
        <v>#DIV/0!</v>
      </c>
      <c r="E205" s="88" t="e">
        <f>Calculations!BO206</f>
        <v>#DIV/0!</v>
      </c>
      <c r="F205" s="89" t="e">
        <f t="shared" si="12"/>
        <v>#DIV/0!</v>
      </c>
      <c r="G205" s="89" t="e">
        <f t="shared" si="13"/>
        <v>#DIV/0!</v>
      </c>
      <c r="H205" s="88" t="e">
        <f t="shared" si="14"/>
        <v>#DIV/0!</v>
      </c>
      <c r="I205" s="92" t="str">
        <f>IF(OR(COUNT(Calculations!BP206:BY206)&lt;3,COUNT(Calculations!BZ206:CI206)&lt;3),"N/A",IF(ISERROR(TTEST(Calculations!BP206:BY206,Calculations!BZ206:CI206,2,2)),"N/A",TTEST(Calculations!BP206:BY206,Calculations!BZ206:CI206,2,2)))</f>
        <v>N/A</v>
      </c>
      <c r="J205" s="88" t="e">
        <f t="shared" si="15"/>
        <v>#DIV/0!</v>
      </c>
      <c r="K205" s="93" t="str">
        <f>IF(AND('Test Sample Data'!N205&gt;=35,'Control Sample Data'!N205&gt;=35),"Type 3",IF(AND('Test Sample Data'!N205&gt;=30,'Control Sample Data'!N205&gt;=30,OR(I205&gt;=0.05,I205="N/A")),"Type 2",IF(OR(AND('Test Sample Data'!N205&gt;=30,'Control Sample Data'!N205&lt;=30),AND('Test Sample Data'!N205&lt;=30,'Control Sample Data'!N205&gt;=30)),"Type 1","OKAY")))</f>
        <v>OKAY</v>
      </c>
    </row>
    <row r="206" spans="1:11">
      <c r="A206" s="80"/>
      <c r="B206" s="87" t="str">
        <f>IF('Gene Table'!E206="","",'Gene Table'!E206)</f>
        <v>hsa-miR-302e</v>
      </c>
      <c r="C206" s="87" t="str">
        <f>'Gene Table'!B206</f>
        <v>I12</v>
      </c>
      <c r="D206" s="88" t="e">
        <f>Calculations!BN207</f>
        <v>#DIV/0!</v>
      </c>
      <c r="E206" s="88" t="e">
        <f>Calculations!BO207</f>
        <v>#DIV/0!</v>
      </c>
      <c r="F206" s="89" t="e">
        <f t="shared" si="12"/>
        <v>#DIV/0!</v>
      </c>
      <c r="G206" s="89" t="e">
        <f t="shared" si="13"/>
        <v>#DIV/0!</v>
      </c>
      <c r="H206" s="88" t="e">
        <f t="shared" si="14"/>
        <v>#DIV/0!</v>
      </c>
      <c r="I206" s="92" t="str">
        <f>IF(OR(COUNT(Calculations!BP207:BY207)&lt;3,COUNT(Calculations!BZ207:CI207)&lt;3),"N/A",IF(ISERROR(TTEST(Calculations!BP207:BY207,Calculations!BZ207:CI207,2,2)),"N/A",TTEST(Calculations!BP207:BY207,Calculations!BZ207:CI207,2,2)))</f>
        <v>N/A</v>
      </c>
      <c r="J206" s="88" t="e">
        <f t="shared" si="15"/>
        <v>#DIV/0!</v>
      </c>
      <c r="K206" s="93" t="str">
        <f>IF(AND('Test Sample Data'!N206&gt;=35,'Control Sample Data'!N206&gt;=35),"Type 3",IF(AND('Test Sample Data'!N206&gt;=30,'Control Sample Data'!N206&gt;=30,OR(I206&gt;=0.05,I206="N/A")),"Type 2",IF(OR(AND('Test Sample Data'!N206&gt;=30,'Control Sample Data'!N206&lt;=30),AND('Test Sample Data'!N206&lt;=30,'Control Sample Data'!N206&gt;=30)),"Type 1","OKAY")))</f>
        <v>OKAY</v>
      </c>
    </row>
    <row r="207" spans="1:11">
      <c r="A207" s="80"/>
      <c r="B207" s="87" t="str">
        <f>IF('Gene Table'!E207="","",'Gene Table'!E207)</f>
        <v>hsa-miR-212-3p</v>
      </c>
      <c r="C207" s="87" t="str">
        <f>'Gene Table'!B207</f>
        <v>I13</v>
      </c>
      <c r="D207" s="88" t="e">
        <f>Calculations!BN208</f>
        <v>#DIV/0!</v>
      </c>
      <c r="E207" s="88" t="e">
        <f>Calculations!BO208</f>
        <v>#DIV/0!</v>
      </c>
      <c r="F207" s="89" t="e">
        <f t="shared" si="12"/>
        <v>#DIV/0!</v>
      </c>
      <c r="G207" s="89" t="e">
        <f t="shared" si="13"/>
        <v>#DIV/0!</v>
      </c>
      <c r="H207" s="88" t="e">
        <f t="shared" si="14"/>
        <v>#DIV/0!</v>
      </c>
      <c r="I207" s="92" t="str">
        <f>IF(OR(COUNT(Calculations!BP208:BY208)&lt;3,COUNT(Calculations!BZ208:CI208)&lt;3),"N/A",IF(ISERROR(TTEST(Calculations!BP208:BY208,Calculations!BZ208:CI208,2,2)),"N/A",TTEST(Calculations!BP208:BY208,Calculations!BZ208:CI208,2,2)))</f>
        <v>N/A</v>
      </c>
      <c r="J207" s="88" t="e">
        <f t="shared" si="15"/>
        <v>#DIV/0!</v>
      </c>
      <c r="K207" s="93" t="str">
        <f>IF(AND('Test Sample Data'!N207&gt;=35,'Control Sample Data'!N207&gt;=35),"Type 3",IF(AND('Test Sample Data'!N207&gt;=30,'Control Sample Data'!N207&gt;=30,OR(I207&gt;=0.05,I207="N/A")),"Type 2",IF(OR(AND('Test Sample Data'!N207&gt;=30,'Control Sample Data'!N207&lt;=30),AND('Test Sample Data'!N207&lt;=30,'Control Sample Data'!N207&gt;=30)),"Type 1","OKAY")))</f>
        <v>OKAY</v>
      </c>
    </row>
    <row r="208" spans="1:11">
      <c r="A208" s="80"/>
      <c r="B208" s="87" t="str">
        <f>IF('Gene Table'!E208="","",'Gene Table'!E208)</f>
        <v>hsa-miR-577</v>
      </c>
      <c r="C208" s="87" t="str">
        <f>'Gene Table'!B208</f>
        <v>I14</v>
      </c>
      <c r="D208" s="88" t="e">
        <f>Calculations!BN209</f>
        <v>#DIV/0!</v>
      </c>
      <c r="E208" s="88" t="e">
        <f>Calculations!BO209</f>
        <v>#DIV/0!</v>
      </c>
      <c r="F208" s="89" t="e">
        <f t="shared" si="12"/>
        <v>#DIV/0!</v>
      </c>
      <c r="G208" s="89" t="e">
        <f t="shared" si="13"/>
        <v>#DIV/0!</v>
      </c>
      <c r="H208" s="88" t="e">
        <f t="shared" si="14"/>
        <v>#DIV/0!</v>
      </c>
      <c r="I208" s="92" t="str">
        <f>IF(OR(COUNT(Calculations!BP209:BY209)&lt;3,COUNT(Calculations!BZ209:CI209)&lt;3),"N/A",IF(ISERROR(TTEST(Calculations!BP209:BY209,Calculations!BZ209:CI209,2,2)),"N/A",TTEST(Calculations!BP209:BY209,Calculations!BZ209:CI209,2,2)))</f>
        <v>N/A</v>
      </c>
      <c r="J208" s="88" t="e">
        <f t="shared" si="15"/>
        <v>#DIV/0!</v>
      </c>
      <c r="K208" s="93" t="str">
        <f>IF(AND('Test Sample Data'!N208&gt;=35,'Control Sample Data'!N208&gt;=35),"Type 3",IF(AND('Test Sample Data'!N208&gt;=30,'Control Sample Data'!N208&gt;=30,OR(I208&gt;=0.05,I208="N/A")),"Type 2",IF(OR(AND('Test Sample Data'!N208&gt;=30,'Control Sample Data'!N208&lt;=30),AND('Test Sample Data'!N208&lt;=30,'Control Sample Data'!N208&gt;=30)),"Type 1","OKAY")))</f>
        <v>OKAY</v>
      </c>
    </row>
    <row r="209" spans="1:11">
      <c r="A209" s="80"/>
      <c r="B209" s="87" t="str">
        <f>IF('Gene Table'!E209="","",'Gene Table'!E209)</f>
        <v>hsa-miR-24-3p</v>
      </c>
      <c r="C209" s="87" t="str">
        <f>'Gene Table'!B209</f>
        <v>I15</v>
      </c>
      <c r="D209" s="88" t="e">
        <f>Calculations!BN210</f>
        <v>#DIV/0!</v>
      </c>
      <c r="E209" s="88" t="e">
        <f>Calculations!BO210</f>
        <v>#DIV/0!</v>
      </c>
      <c r="F209" s="89" t="e">
        <f t="shared" si="12"/>
        <v>#DIV/0!</v>
      </c>
      <c r="G209" s="89" t="e">
        <f t="shared" si="13"/>
        <v>#DIV/0!</v>
      </c>
      <c r="H209" s="88" t="e">
        <f t="shared" si="14"/>
        <v>#DIV/0!</v>
      </c>
      <c r="I209" s="92" t="str">
        <f>IF(OR(COUNT(Calculations!BP210:BY210)&lt;3,COUNT(Calculations!BZ210:CI210)&lt;3),"N/A",IF(ISERROR(TTEST(Calculations!BP210:BY210,Calculations!BZ210:CI210,2,2)),"N/A",TTEST(Calculations!BP210:BY210,Calculations!BZ210:CI210,2,2)))</f>
        <v>N/A</v>
      </c>
      <c r="J209" s="88" t="e">
        <f t="shared" si="15"/>
        <v>#DIV/0!</v>
      </c>
      <c r="K209" s="93" t="str">
        <f>IF(AND('Test Sample Data'!N209&gt;=35,'Control Sample Data'!N209&gt;=35),"Type 3",IF(AND('Test Sample Data'!N209&gt;=30,'Control Sample Data'!N209&gt;=30,OR(I209&gt;=0.05,I209="N/A")),"Type 2",IF(OR(AND('Test Sample Data'!N209&gt;=30,'Control Sample Data'!N209&lt;=30),AND('Test Sample Data'!N209&lt;=30,'Control Sample Data'!N209&gt;=30)),"Type 1","OKAY")))</f>
        <v>OKAY</v>
      </c>
    </row>
    <row r="210" spans="1:11">
      <c r="A210" s="80"/>
      <c r="B210" s="87" t="str">
        <f>IF('Gene Table'!E210="","",'Gene Table'!E210)</f>
        <v>hsa-miR-380-3p</v>
      </c>
      <c r="C210" s="87" t="str">
        <f>'Gene Table'!B210</f>
        <v>I16</v>
      </c>
      <c r="D210" s="88" t="e">
        <f>Calculations!BN211</f>
        <v>#DIV/0!</v>
      </c>
      <c r="E210" s="88" t="e">
        <f>Calculations!BO211</f>
        <v>#DIV/0!</v>
      </c>
      <c r="F210" s="89" t="e">
        <f t="shared" si="12"/>
        <v>#DIV/0!</v>
      </c>
      <c r="G210" s="89" t="e">
        <f t="shared" si="13"/>
        <v>#DIV/0!</v>
      </c>
      <c r="H210" s="88" t="e">
        <f t="shared" si="14"/>
        <v>#DIV/0!</v>
      </c>
      <c r="I210" s="92" t="str">
        <f>IF(OR(COUNT(Calculations!BP211:BY211)&lt;3,COUNT(Calculations!BZ211:CI211)&lt;3),"N/A",IF(ISERROR(TTEST(Calculations!BP211:BY211,Calculations!BZ211:CI211,2,2)),"N/A",TTEST(Calculations!BP211:BY211,Calculations!BZ211:CI211,2,2)))</f>
        <v>N/A</v>
      </c>
      <c r="J210" s="88" t="e">
        <f t="shared" si="15"/>
        <v>#DIV/0!</v>
      </c>
      <c r="K210" s="93" t="str">
        <f>IF(AND('Test Sample Data'!N210&gt;=35,'Control Sample Data'!N210&gt;=35),"Type 3",IF(AND('Test Sample Data'!N210&gt;=30,'Control Sample Data'!N210&gt;=30,OR(I210&gt;=0.05,I210="N/A")),"Type 2",IF(OR(AND('Test Sample Data'!N210&gt;=30,'Control Sample Data'!N210&lt;=30),AND('Test Sample Data'!N210&lt;=30,'Control Sample Data'!N210&gt;=30)),"Type 1","OKAY")))</f>
        <v>OKAY</v>
      </c>
    </row>
    <row r="211" spans="1:11">
      <c r="A211" s="80"/>
      <c r="B211" s="87" t="str">
        <f>IF('Gene Table'!E211="","",'Gene Table'!E211)</f>
        <v>hsa-miR-30b-5p</v>
      </c>
      <c r="C211" s="87" t="str">
        <f>'Gene Table'!B211</f>
        <v>I17</v>
      </c>
      <c r="D211" s="88" t="e">
        <f>Calculations!BN212</f>
        <v>#DIV/0!</v>
      </c>
      <c r="E211" s="88" t="e">
        <f>Calculations!BO212</f>
        <v>#DIV/0!</v>
      </c>
      <c r="F211" s="89" t="e">
        <f t="shared" si="12"/>
        <v>#DIV/0!</v>
      </c>
      <c r="G211" s="89" t="e">
        <f t="shared" si="13"/>
        <v>#DIV/0!</v>
      </c>
      <c r="H211" s="88" t="e">
        <f t="shared" si="14"/>
        <v>#DIV/0!</v>
      </c>
      <c r="I211" s="92" t="str">
        <f>IF(OR(COUNT(Calculations!BP212:BY212)&lt;3,COUNT(Calculations!BZ212:CI212)&lt;3),"N/A",IF(ISERROR(TTEST(Calculations!BP212:BY212,Calculations!BZ212:CI212,2,2)),"N/A",TTEST(Calculations!BP212:BY212,Calculations!BZ212:CI212,2,2)))</f>
        <v>N/A</v>
      </c>
      <c r="J211" s="88" t="e">
        <f t="shared" si="15"/>
        <v>#DIV/0!</v>
      </c>
      <c r="K211" s="93" t="str">
        <f>IF(AND('Test Sample Data'!N211&gt;=35,'Control Sample Data'!N211&gt;=35),"Type 3",IF(AND('Test Sample Data'!N211&gt;=30,'Control Sample Data'!N211&gt;=30,OR(I211&gt;=0.05,I211="N/A")),"Type 2",IF(OR(AND('Test Sample Data'!N211&gt;=30,'Control Sample Data'!N211&lt;=30),AND('Test Sample Data'!N211&lt;=30,'Control Sample Data'!N211&gt;=30)),"Type 1","OKAY")))</f>
        <v>OKAY</v>
      </c>
    </row>
    <row r="212" spans="1:11">
      <c r="A212" s="80"/>
      <c r="B212" s="87" t="str">
        <f>IF('Gene Table'!E212="","",'Gene Table'!E212)</f>
        <v>hsa-miR-410</v>
      </c>
      <c r="C212" s="87" t="str">
        <f>'Gene Table'!B212</f>
        <v>I18</v>
      </c>
      <c r="D212" s="88" t="e">
        <f>Calculations!BN213</f>
        <v>#DIV/0!</v>
      </c>
      <c r="E212" s="88" t="e">
        <f>Calculations!BO213</f>
        <v>#DIV/0!</v>
      </c>
      <c r="F212" s="89" t="e">
        <f t="shared" si="12"/>
        <v>#DIV/0!</v>
      </c>
      <c r="G212" s="89" t="e">
        <f t="shared" si="13"/>
        <v>#DIV/0!</v>
      </c>
      <c r="H212" s="88" t="e">
        <f t="shared" si="14"/>
        <v>#DIV/0!</v>
      </c>
      <c r="I212" s="92" t="str">
        <f>IF(OR(COUNT(Calculations!BP213:BY213)&lt;3,COUNT(Calculations!BZ213:CI213)&lt;3),"N/A",IF(ISERROR(TTEST(Calculations!BP213:BY213,Calculations!BZ213:CI213,2,2)),"N/A",TTEST(Calculations!BP213:BY213,Calculations!BZ213:CI213,2,2)))</f>
        <v>N/A</v>
      </c>
      <c r="J212" s="88" t="e">
        <f t="shared" si="15"/>
        <v>#DIV/0!</v>
      </c>
      <c r="K212" s="93" t="str">
        <f>IF(AND('Test Sample Data'!N212&gt;=35,'Control Sample Data'!N212&gt;=35),"Type 3",IF(AND('Test Sample Data'!N212&gt;=30,'Control Sample Data'!N212&gt;=30,OR(I212&gt;=0.05,I212="N/A")),"Type 2",IF(OR(AND('Test Sample Data'!N212&gt;=30,'Control Sample Data'!N212&lt;=30),AND('Test Sample Data'!N212&lt;=30,'Control Sample Data'!N212&gt;=30)),"Type 1","OKAY")))</f>
        <v>OKAY</v>
      </c>
    </row>
    <row r="213" spans="1:11">
      <c r="A213" s="80"/>
      <c r="B213" s="87" t="str">
        <f>IF('Gene Table'!E213="","",'Gene Table'!E213)</f>
        <v>hsa-miR-34b-3p</v>
      </c>
      <c r="C213" s="87" t="str">
        <f>'Gene Table'!B213</f>
        <v>I19</v>
      </c>
      <c r="D213" s="88" t="e">
        <f>Calculations!BN214</f>
        <v>#DIV/0!</v>
      </c>
      <c r="E213" s="88" t="e">
        <f>Calculations!BO214</f>
        <v>#DIV/0!</v>
      </c>
      <c r="F213" s="89" t="e">
        <f t="shared" si="12"/>
        <v>#DIV/0!</v>
      </c>
      <c r="G213" s="89" t="e">
        <f t="shared" si="13"/>
        <v>#DIV/0!</v>
      </c>
      <c r="H213" s="88" t="e">
        <f t="shared" si="14"/>
        <v>#DIV/0!</v>
      </c>
      <c r="I213" s="92" t="str">
        <f>IF(OR(COUNT(Calculations!BP214:BY214)&lt;3,COUNT(Calculations!BZ214:CI214)&lt;3),"N/A",IF(ISERROR(TTEST(Calculations!BP214:BY214,Calculations!BZ214:CI214,2,2)),"N/A",TTEST(Calculations!BP214:BY214,Calculations!BZ214:CI214,2,2)))</f>
        <v>N/A</v>
      </c>
      <c r="J213" s="88" t="e">
        <f t="shared" si="15"/>
        <v>#DIV/0!</v>
      </c>
      <c r="K213" s="93" t="str">
        <f>IF(AND('Test Sample Data'!N213&gt;=35,'Control Sample Data'!N213&gt;=35),"Type 3",IF(AND('Test Sample Data'!N213&gt;=30,'Control Sample Data'!N213&gt;=30,OR(I213&gt;=0.05,I213="N/A")),"Type 2",IF(OR(AND('Test Sample Data'!N213&gt;=30,'Control Sample Data'!N213&lt;=30),AND('Test Sample Data'!N213&lt;=30,'Control Sample Data'!N213&gt;=30)),"Type 1","OKAY")))</f>
        <v>OKAY</v>
      </c>
    </row>
    <row r="214" spans="1:11">
      <c r="A214" s="80"/>
      <c r="B214" s="87" t="str">
        <f>IF('Gene Table'!E214="","",'Gene Table'!E214)</f>
        <v>hsa-miR-429</v>
      </c>
      <c r="C214" s="87" t="str">
        <f>'Gene Table'!B214</f>
        <v>I20</v>
      </c>
      <c r="D214" s="88" t="e">
        <f>Calculations!BN215</f>
        <v>#DIV/0!</v>
      </c>
      <c r="E214" s="88" t="e">
        <f>Calculations!BO215</f>
        <v>#DIV/0!</v>
      </c>
      <c r="F214" s="89" t="e">
        <f t="shared" si="12"/>
        <v>#DIV/0!</v>
      </c>
      <c r="G214" s="89" t="e">
        <f t="shared" si="13"/>
        <v>#DIV/0!</v>
      </c>
      <c r="H214" s="88" t="e">
        <f t="shared" si="14"/>
        <v>#DIV/0!</v>
      </c>
      <c r="I214" s="92" t="str">
        <f>IF(OR(COUNT(Calculations!BP215:BY215)&lt;3,COUNT(Calculations!BZ215:CI215)&lt;3),"N/A",IF(ISERROR(TTEST(Calculations!BP215:BY215,Calculations!BZ215:CI215,2,2)),"N/A",TTEST(Calculations!BP215:BY215,Calculations!BZ215:CI215,2,2)))</f>
        <v>N/A</v>
      </c>
      <c r="J214" s="88" t="e">
        <f t="shared" si="15"/>
        <v>#DIV/0!</v>
      </c>
      <c r="K214" s="93" t="str">
        <f>IF(AND('Test Sample Data'!N214&gt;=35,'Control Sample Data'!N214&gt;=35),"Type 3",IF(AND('Test Sample Data'!N214&gt;=30,'Control Sample Data'!N214&gt;=30,OR(I214&gt;=0.05,I214="N/A")),"Type 2",IF(OR(AND('Test Sample Data'!N214&gt;=30,'Control Sample Data'!N214&lt;=30),AND('Test Sample Data'!N214&lt;=30,'Control Sample Data'!N214&gt;=30)),"Type 1","OKAY")))</f>
        <v>OKAY</v>
      </c>
    </row>
    <row r="215" spans="1:11">
      <c r="A215" s="80"/>
      <c r="B215" s="87" t="str">
        <f>IF('Gene Table'!E215="","",'Gene Table'!E215)</f>
        <v>hsa-miR-372</v>
      </c>
      <c r="C215" s="87" t="str">
        <f>'Gene Table'!B215</f>
        <v>I21</v>
      </c>
      <c r="D215" s="88" t="e">
        <f>Calculations!BN216</f>
        <v>#DIV/0!</v>
      </c>
      <c r="E215" s="88" t="e">
        <f>Calculations!BO216</f>
        <v>#DIV/0!</v>
      </c>
      <c r="F215" s="89" t="e">
        <f t="shared" si="12"/>
        <v>#DIV/0!</v>
      </c>
      <c r="G215" s="89" t="e">
        <f t="shared" si="13"/>
        <v>#DIV/0!</v>
      </c>
      <c r="H215" s="88" t="e">
        <f t="shared" si="14"/>
        <v>#DIV/0!</v>
      </c>
      <c r="I215" s="92" t="str">
        <f>IF(OR(COUNT(Calculations!BP216:BY216)&lt;3,COUNT(Calculations!BZ216:CI216)&lt;3),"N/A",IF(ISERROR(TTEST(Calculations!BP216:BY216,Calculations!BZ216:CI216,2,2)),"N/A",TTEST(Calculations!BP216:BY216,Calculations!BZ216:CI216,2,2)))</f>
        <v>N/A</v>
      </c>
      <c r="J215" s="88" t="e">
        <f t="shared" si="15"/>
        <v>#DIV/0!</v>
      </c>
      <c r="K215" s="93" t="str">
        <f>IF(AND('Test Sample Data'!N215&gt;=35,'Control Sample Data'!N215&gt;=35),"Type 3",IF(AND('Test Sample Data'!N215&gt;=30,'Control Sample Data'!N215&gt;=30,OR(I215&gt;=0.05,I215="N/A")),"Type 2",IF(OR(AND('Test Sample Data'!N215&gt;=30,'Control Sample Data'!N215&lt;=30),AND('Test Sample Data'!N215&lt;=30,'Control Sample Data'!N215&gt;=30)),"Type 1","OKAY")))</f>
        <v>OKAY</v>
      </c>
    </row>
    <row r="216" spans="1:11">
      <c r="A216" s="80"/>
      <c r="B216" s="87" t="str">
        <f>IF('Gene Table'!E216="","",'Gene Table'!E216)</f>
        <v>hsa-miR-190b</v>
      </c>
      <c r="C216" s="87" t="str">
        <f>'Gene Table'!B216</f>
        <v>I22</v>
      </c>
      <c r="D216" s="88" t="e">
        <f>Calculations!BN217</f>
        <v>#DIV/0!</v>
      </c>
      <c r="E216" s="88" t="e">
        <f>Calculations!BO217</f>
        <v>#DIV/0!</v>
      </c>
      <c r="F216" s="89" t="e">
        <f t="shared" ref="F216:F279" si="16">2^-D216</f>
        <v>#DIV/0!</v>
      </c>
      <c r="G216" s="89" t="e">
        <f t="shared" ref="G216:G279" si="17">2^-E216</f>
        <v>#DIV/0!</v>
      </c>
      <c r="H216" s="88" t="e">
        <f t="shared" ref="H216:H279" si="18">F216/G216</f>
        <v>#DIV/0!</v>
      </c>
      <c r="I216" s="92" t="str">
        <f>IF(OR(COUNT(Calculations!BP217:BY217)&lt;3,COUNT(Calculations!BZ217:CI217)&lt;3),"N/A",IF(ISERROR(TTEST(Calculations!BP217:BY217,Calculations!BZ217:CI217,2,2)),"N/A",TTEST(Calculations!BP217:BY217,Calculations!BZ217:CI217,2,2)))</f>
        <v>N/A</v>
      </c>
      <c r="J216" s="88" t="e">
        <f t="shared" ref="J216:J279" si="19">IF(H216&gt;1,H216,-1/H216)</f>
        <v>#DIV/0!</v>
      </c>
      <c r="K216" s="93" t="str">
        <f>IF(AND('Test Sample Data'!N216&gt;=35,'Control Sample Data'!N216&gt;=35),"Type 3",IF(AND('Test Sample Data'!N216&gt;=30,'Control Sample Data'!N216&gt;=30,OR(I216&gt;=0.05,I216="N/A")),"Type 2",IF(OR(AND('Test Sample Data'!N216&gt;=30,'Control Sample Data'!N216&lt;=30),AND('Test Sample Data'!N216&lt;=30,'Control Sample Data'!N216&gt;=30)),"Type 1","OKAY")))</f>
        <v>OKAY</v>
      </c>
    </row>
    <row r="217" spans="1:11">
      <c r="A217" s="80"/>
      <c r="B217" s="87" t="str">
        <f>IF('Gene Table'!E217="","",'Gene Table'!E217)</f>
        <v>hsa-miR-423-3p</v>
      </c>
      <c r="C217" s="87" t="str">
        <f>'Gene Table'!B217</f>
        <v>I23</v>
      </c>
      <c r="D217" s="88" t="e">
        <f>Calculations!BN218</f>
        <v>#DIV/0!</v>
      </c>
      <c r="E217" s="88" t="e">
        <f>Calculations!BO218</f>
        <v>#DIV/0!</v>
      </c>
      <c r="F217" s="89" t="e">
        <f t="shared" si="16"/>
        <v>#DIV/0!</v>
      </c>
      <c r="G217" s="89" t="e">
        <f t="shared" si="17"/>
        <v>#DIV/0!</v>
      </c>
      <c r="H217" s="88" t="e">
        <f t="shared" si="18"/>
        <v>#DIV/0!</v>
      </c>
      <c r="I217" s="92" t="str">
        <f>IF(OR(COUNT(Calculations!BP218:BY218)&lt;3,COUNT(Calculations!BZ218:CI218)&lt;3),"N/A",IF(ISERROR(TTEST(Calculations!BP218:BY218,Calculations!BZ218:CI218,2,2)),"N/A",TTEST(Calculations!BP218:BY218,Calculations!BZ218:CI218,2,2)))</f>
        <v>N/A</v>
      </c>
      <c r="J217" s="88" t="e">
        <f t="shared" si="19"/>
        <v>#DIV/0!</v>
      </c>
      <c r="K217" s="93" t="str">
        <f>IF(AND('Test Sample Data'!N217&gt;=35,'Control Sample Data'!N217&gt;=35),"Type 3",IF(AND('Test Sample Data'!N217&gt;=30,'Control Sample Data'!N217&gt;=30,OR(I217&gt;=0.05,I217="N/A")),"Type 2",IF(OR(AND('Test Sample Data'!N217&gt;=30,'Control Sample Data'!N217&lt;=30),AND('Test Sample Data'!N217&lt;=30,'Control Sample Data'!N217&gt;=30)),"Type 1","OKAY")))</f>
        <v>OKAY</v>
      </c>
    </row>
    <row r="218" spans="1:11">
      <c r="A218" s="80"/>
      <c r="B218" s="87" t="str">
        <f>IF('Gene Table'!E218="","",'Gene Table'!E218)</f>
        <v>hsa-miR-655</v>
      </c>
      <c r="C218" s="87" t="str">
        <f>'Gene Table'!B218</f>
        <v>I24</v>
      </c>
      <c r="D218" s="88" t="e">
        <f>Calculations!BN219</f>
        <v>#DIV/0!</v>
      </c>
      <c r="E218" s="88" t="e">
        <f>Calculations!BO219</f>
        <v>#DIV/0!</v>
      </c>
      <c r="F218" s="89" t="e">
        <f t="shared" si="16"/>
        <v>#DIV/0!</v>
      </c>
      <c r="G218" s="89" t="e">
        <f t="shared" si="17"/>
        <v>#DIV/0!</v>
      </c>
      <c r="H218" s="88" t="e">
        <f t="shared" si="18"/>
        <v>#DIV/0!</v>
      </c>
      <c r="I218" s="92" t="str">
        <f>IF(OR(COUNT(Calculations!BP219:BY219)&lt;3,COUNT(Calculations!BZ219:CI219)&lt;3),"N/A",IF(ISERROR(TTEST(Calculations!BP219:BY219,Calculations!BZ219:CI219,2,2)),"N/A",TTEST(Calculations!BP219:BY219,Calculations!BZ219:CI219,2,2)))</f>
        <v>N/A</v>
      </c>
      <c r="J218" s="88" t="e">
        <f t="shared" si="19"/>
        <v>#DIV/0!</v>
      </c>
      <c r="K218" s="93" t="str">
        <f>IF(AND('Test Sample Data'!N218&gt;=35,'Control Sample Data'!N218&gt;=35),"Type 3",IF(AND('Test Sample Data'!N218&gt;=30,'Control Sample Data'!N218&gt;=30,OR(I218&gt;=0.05,I218="N/A")),"Type 2",IF(OR(AND('Test Sample Data'!N218&gt;=30,'Control Sample Data'!N218&lt;=30),AND('Test Sample Data'!N218&lt;=30,'Control Sample Data'!N218&gt;=30)),"Type 1","OKAY")))</f>
        <v>OKAY</v>
      </c>
    </row>
    <row r="219" spans="1:11">
      <c r="A219" s="80"/>
      <c r="B219" s="87" t="str">
        <f>IF('Gene Table'!E219="","",'Gene Table'!E219)</f>
        <v>hsa-miR-495</v>
      </c>
      <c r="C219" s="87" t="str">
        <f>'Gene Table'!B219</f>
        <v>J01</v>
      </c>
      <c r="D219" s="88" t="e">
        <f>Calculations!BN220</f>
        <v>#DIV/0!</v>
      </c>
      <c r="E219" s="88" t="e">
        <f>Calculations!BO220</f>
        <v>#DIV/0!</v>
      </c>
      <c r="F219" s="89" t="e">
        <f t="shared" si="16"/>
        <v>#DIV/0!</v>
      </c>
      <c r="G219" s="89" t="e">
        <f t="shared" si="17"/>
        <v>#DIV/0!</v>
      </c>
      <c r="H219" s="88" t="e">
        <f t="shared" si="18"/>
        <v>#DIV/0!</v>
      </c>
      <c r="I219" s="92" t="str">
        <f>IF(OR(COUNT(Calculations!BP220:BY220)&lt;3,COUNT(Calculations!BZ220:CI220)&lt;3),"N/A",IF(ISERROR(TTEST(Calculations!BP220:BY220,Calculations!BZ220:CI220,2,2)),"N/A",TTEST(Calculations!BP220:BY220,Calculations!BZ220:CI220,2,2)))</f>
        <v>N/A</v>
      </c>
      <c r="J219" s="88" t="e">
        <f t="shared" si="19"/>
        <v>#DIV/0!</v>
      </c>
      <c r="K219" s="93" t="str">
        <f>IF(AND('Test Sample Data'!N219&gt;=35,'Control Sample Data'!N219&gt;=35),"Type 3",IF(AND('Test Sample Data'!N219&gt;=30,'Control Sample Data'!N219&gt;=30,OR(I219&gt;=0.05,I219="N/A")),"Type 2",IF(OR(AND('Test Sample Data'!N219&gt;=30,'Control Sample Data'!N219&lt;=30),AND('Test Sample Data'!N219&lt;=30,'Control Sample Data'!N219&gt;=30)),"Type 1","OKAY")))</f>
        <v>OKAY</v>
      </c>
    </row>
    <row r="220" spans="1:11">
      <c r="A220" s="80"/>
      <c r="B220" s="87" t="str">
        <f>IF('Gene Table'!E220="","",'Gene Table'!E220)</f>
        <v>hsa-miR-1294</v>
      </c>
      <c r="C220" s="87" t="str">
        <f>'Gene Table'!B220</f>
        <v>J02</v>
      </c>
      <c r="D220" s="88" t="e">
        <f>Calculations!BN221</f>
        <v>#DIV/0!</v>
      </c>
      <c r="E220" s="88" t="e">
        <f>Calculations!BO221</f>
        <v>#DIV/0!</v>
      </c>
      <c r="F220" s="89" t="e">
        <f t="shared" si="16"/>
        <v>#DIV/0!</v>
      </c>
      <c r="G220" s="89" t="e">
        <f t="shared" si="17"/>
        <v>#DIV/0!</v>
      </c>
      <c r="H220" s="88" t="e">
        <f t="shared" si="18"/>
        <v>#DIV/0!</v>
      </c>
      <c r="I220" s="92" t="str">
        <f>IF(OR(COUNT(Calculations!BP221:BY221)&lt;3,COUNT(Calculations!BZ221:CI221)&lt;3),"N/A",IF(ISERROR(TTEST(Calculations!BP221:BY221,Calculations!BZ221:CI221,2,2)),"N/A",TTEST(Calculations!BP221:BY221,Calculations!BZ221:CI221,2,2)))</f>
        <v>N/A</v>
      </c>
      <c r="J220" s="88" t="e">
        <f t="shared" si="19"/>
        <v>#DIV/0!</v>
      </c>
      <c r="K220" s="93" t="str">
        <f>IF(AND('Test Sample Data'!N220&gt;=35,'Control Sample Data'!N220&gt;=35),"Type 3",IF(AND('Test Sample Data'!N220&gt;=30,'Control Sample Data'!N220&gt;=30,OR(I220&gt;=0.05,I220="N/A")),"Type 2",IF(OR(AND('Test Sample Data'!N220&gt;=30,'Control Sample Data'!N220&lt;=30),AND('Test Sample Data'!N220&lt;=30,'Control Sample Data'!N220&gt;=30)),"Type 1","OKAY")))</f>
        <v>OKAY</v>
      </c>
    </row>
    <row r="221" spans="1:11">
      <c r="A221" s="80"/>
      <c r="B221" s="87" t="str">
        <f>IF('Gene Table'!E221="","",'Gene Table'!E221)</f>
        <v>hsa-miR-128</v>
      </c>
      <c r="C221" s="87" t="str">
        <f>'Gene Table'!B221</f>
        <v>J03</v>
      </c>
      <c r="D221" s="88" t="e">
        <f>Calculations!BN222</f>
        <v>#DIV/0!</v>
      </c>
      <c r="E221" s="88" t="e">
        <f>Calculations!BO222</f>
        <v>#DIV/0!</v>
      </c>
      <c r="F221" s="89" t="e">
        <f t="shared" si="16"/>
        <v>#DIV/0!</v>
      </c>
      <c r="G221" s="89" t="e">
        <f t="shared" si="17"/>
        <v>#DIV/0!</v>
      </c>
      <c r="H221" s="88" t="e">
        <f t="shared" si="18"/>
        <v>#DIV/0!</v>
      </c>
      <c r="I221" s="92" t="str">
        <f>IF(OR(COUNT(Calculations!BP222:BY222)&lt;3,COUNT(Calculations!BZ222:CI222)&lt;3),"N/A",IF(ISERROR(TTEST(Calculations!BP222:BY222,Calculations!BZ222:CI222,2,2)),"N/A",TTEST(Calculations!BP222:BY222,Calculations!BZ222:CI222,2,2)))</f>
        <v>N/A</v>
      </c>
      <c r="J221" s="88" t="e">
        <f t="shared" si="19"/>
        <v>#DIV/0!</v>
      </c>
      <c r="K221" s="93" t="str">
        <f>IF(AND('Test Sample Data'!N221&gt;=35,'Control Sample Data'!N221&gt;=35),"Type 3",IF(AND('Test Sample Data'!N221&gt;=30,'Control Sample Data'!N221&gt;=30,OR(I221&gt;=0.05,I221="N/A")),"Type 2",IF(OR(AND('Test Sample Data'!N221&gt;=30,'Control Sample Data'!N221&lt;=30),AND('Test Sample Data'!N221&lt;=30,'Control Sample Data'!N221&gt;=30)),"Type 1","OKAY")))</f>
        <v>OKAY</v>
      </c>
    </row>
    <row r="222" spans="1:11">
      <c r="A222" s="80"/>
      <c r="B222" s="87" t="str">
        <f>IF('Gene Table'!E222="","",'Gene Table'!E222)</f>
        <v>hsa-miR-220b</v>
      </c>
      <c r="C222" s="87" t="str">
        <f>'Gene Table'!B222</f>
        <v>J04</v>
      </c>
      <c r="D222" s="88" t="e">
        <f>Calculations!BN223</f>
        <v>#DIV/0!</v>
      </c>
      <c r="E222" s="88" t="e">
        <f>Calculations!BO223</f>
        <v>#DIV/0!</v>
      </c>
      <c r="F222" s="89" t="e">
        <f t="shared" si="16"/>
        <v>#DIV/0!</v>
      </c>
      <c r="G222" s="89" t="e">
        <f t="shared" si="17"/>
        <v>#DIV/0!</v>
      </c>
      <c r="H222" s="88" t="e">
        <f t="shared" si="18"/>
        <v>#DIV/0!</v>
      </c>
      <c r="I222" s="92" t="str">
        <f>IF(OR(COUNT(Calculations!BP223:BY223)&lt;3,COUNT(Calculations!BZ223:CI223)&lt;3),"N/A",IF(ISERROR(TTEST(Calculations!BP223:BY223,Calculations!BZ223:CI223,2,2)),"N/A",TTEST(Calculations!BP223:BY223,Calculations!BZ223:CI223,2,2)))</f>
        <v>N/A</v>
      </c>
      <c r="J222" s="88" t="e">
        <f t="shared" si="19"/>
        <v>#DIV/0!</v>
      </c>
      <c r="K222" s="93" t="str">
        <f>IF(AND('Test Sample Data'!N222&gt;=35,'Control Sample Data'!N222&gt;=35),"Type 3",IF(AND('Test Sample Data'!N222&gt;=30,'Control Sample Data'!N222&gt;=30,OR(I222&gt;=0.05,I222="N/A")),"Type 2",IF(OR(AND('Test Sample Data'!N222&gt;=30,'Control Sample Data'!N222&lt;=30),AND('Test Sample Data'!N222&lt;=30,'Control Sample Data'!N222&gt;=30)),"Type 1","OKAY")))</f>
        <v>OKAY</v>
      </c>
    </row>
    <row r="223" spans="1:11">
      <c r="A223" s="80"/>
      <c r="B223" s="87" t="str">
        <f>IF('Gene Table'!E223="","",'Gene Table'!E223)</f>
        <v>hsa-miR-1322</v>
      </c>
      <c r="C223" s="87" t="str">
        <f>'Gene Table'!B223</f>
        <v>J05</v>
      </c>
      <c r="D223" s="88" t="e">
        <f>Calculations!BN224</f>
        <v>#DIV/0!</v>
      </c>
      <c r="E223" s="88" t="e">
        <f>Calculations!BO224</f>
        <v>#DIV/0!</v>
      </c>
      <c r="F223" s="89" t="e">
        <f t="shared" si="16"/>
        <v>#DIV/0!</v>
      </c>
      <c r="G223" s="89" t="e">
        <f t="shared" si="17"/>
        <v>#DIV/0!</v>
      </c>
      <c r="H223" s="88" t="e">
        <f t="shared" si="18"/>
        <v>#DIV/0!</v>
      </c>
      <c r="I223" s="92" t="str">
        <f>IF(OR(COUNT(Calculations!BP224:BY224)&lt;3,COUNT(Calculations!BZ224:CI224)&lt;3),"N/A",IF(ISERROR(TTEST(Calculations!BP224:BY224,Calculations!BZ224:CI224,2,2)),"N/A",TTEST(Calculations!BP224:BY224,Calculations!BZ224:CI224,2,2)))</f>
        <v>N/A</v>
      </c>
      <c r="J223" s="88" t="e">
        <f t="shared" si="19"/>
        <v>#DIV/0!</v>
      </c>
      <c r="K223" s="93" t="str">
        <f>IF(AND('Test Sample Data'!N223&gt;=35,'Control Sample Data'!N223&gt;=35),"Type 3",IF(AND('Test Sample Data'!N223&gt;=30,'Control Sample Data'!N223&gt;=30,OR(I223&gt;=0.05,I223="N/A")),"Type 2",IF(OR(AND('Test Sample Data'!N223&gt;=30,'Control Sample Data'!N223&lt;=30),AND('Test Sample Data'!N223&lt;=30,'Control Sample Data'!N223&gt;=30)),"Type 1","OKAY")))</f>
        <v>OKAY</v>
      </c>
    </row>
    <row r="224" spans="1:11">
      <c r="A224" s="80"/>
      <c r="B224" s="87" t="str">
        <f>IF('Gene Table'!E224="","",'Gene Table'!E224)</f>
        <v>hsa-miR-642a-5p</v>
      </c>
      <c r="C224" s="87" t="str">
        <f>'Gene Table'!B224</f>
        <v>J06</v>
      </c>
      <c r="D224" s="88" t="e">
        <f>Calculations!BN225</f>
        <v>#DIV/0!</v>
      </c>
      <c r="E224" s="88" t="e">
        <f>Calculations!BO225</f>
        <v>#DIV/0!</v>
      </c>
      <c r="F224" s="89" t="e">
        <f t="shared" si="16"/>
        <v>#DIV/0!</v>
      </c>
      <c r="G224" s="89" t="e">
        <f t="shared" si="17"/>
        <v>#DIV/0!</v>
      </c>
      <c r="H224" s="88" t="e">
        <f t="shared" si="18"/>
        <v>#DIV/0!</v>
      </c>
      <c r="I224" s="92" t="str">
        <f>IF(OR(COUNT(Calculations!BP225:BY225)&lt;3,COUNT(Calculations!BZ225:CI225)&lt;3),"N/A",IF(ISERROR(TTEST(Calculations!BP225:BY225,Calculations!BZ225:CI225,2,2)),"N/A",TTEST(Calculations!BP225:BY225,Calculations!BZ225:CI225,2,2)))</f>
        <v>N/A</v>
      </c>
      <c r="J224" s="88" t="e">
        <f t="shared" si="19"/>
        <v>#DIV/0!</v>
      </c>
      <c r="K224" s="93" t="str">
        <f>IF(AND('Test Sample Data'!N224&gt;=35,'Control Sample Data'!N224&gt;=35),"Type 3",IF(AND('Test Sample Data'!N224&gt;=30,'Control Sample Data'!N224&gt;=30,OR(I224&gt;=0.05,I224="N/A")),"Type 2",IF(OR(AND('Test Sample Data'!N224&gt;=30,'Control Sample Data'!N224&lt;=30),AND('Test Sample Data'!N224&lt;=30,'Control Sample Data'!N224&gt;=30)),"Type 1","OKAY")))</f>
        <v>OKAY</v>
      </c>
    </row>
    <row r="225" spans="1:11">
      <c r="A225" s="80"/>
      <c r="B225" s="87" t="str">
        <f>IF('Gene Table'!E225="","",'Gene Table'!E225)</f>
        <v>hsa-miR-587</v>
      </c>
      <c r="C225" s="87" t="str">
        <f>'Gene Table'!B225</f>
        <v>J07</v>
      </c>
      <c r="D225" s="88" t="e">
        <f>Calculations!BN226</f>
        <v>#DIV/0!</v>
      </c>
      <c r="E225" s="88" t="e">
        <f>Calculations!BO226</f>
        <v>#DIV/0!</v>
      </c>
      <c r="F225" s="89" t="e">
        <f t="shared" si="16"/>
        <v>#DIV/0!</v>
      </c>
      <c r="G225" s="89" t="e">
        <f t="shared" si="17"/>
        <v>#DIV/0!</v>
      </c>
      <c r="H225" s="88" t="e">
        <f t="shared" si="18"/>
        <v>#DIV/0!</v>
      </c>
      <c r="I225" s="92" t="str">
        <f>IF(OR(COUNT(Calculations!BP226:BY226)&lt;3,COUNT(Calculations!BZ226:CI226)&lt;3),"N/A",IF(ISERROR(TTEST(Calculations!BP226:BY226,Calculations!BZ226:CI226,2,2)),"N/A",TTEST(Calculations!BP226:BY226,Calculations!BZ226:CI226,2,2)))</f>
        <v>N/A</v>
      </c>
      <c r="J225" s="88" t="e">
        <f t="shared" si="19"/>
        <v>#DIV/0!</v>
      </c>
      <c r="K225" s="93" t="str">
        <f>IF(AND('Test Sample Data'!N225&gt;=35,'Control Sample Data'!N225&gt;=35),"Type 3",IF(AND('Test Sample Data'!N225&gt;=30,'Control Sample Data'!N225&gt;=30,OR(I225&gt;=0.05,I225="N/A")),"Type 2",IF(OR(AND('Test Sample Data'!N225&gt;=30,'Control Sample Data'!N225&lt;=30),AND('Test Sample Data'!N225&lt;=30,'Control Sample Data'!N225&gt;=30)),"Type 1","OKAY")))</f>
        <v>OKAY</v>
      </c>
    </row>
    <row r="226" spans="1:11">
      <c r="A226" s="80"/>
      <c r="B226" s="87" t="str">
        <f>IF('Gene Table'!E226="","",'Gene Table'!E226)</f>
        <v>hsa-miR-127-5p</v>
      </c>
      <c r="C226" s="87" t="str">
        <f>'Gene Table'!B226</f>
        <v>J08</v>
      </c>
      <c r="D226" s="88" t="e">
        <f>Calculations!BN227</f>
        <v>#DIV/0!</v>
      </c>
      <c r="E226" s="88" t="e">
        <f>Calculations!BO227</f>
        <v>#DIV/0!</v>
      </c>
      <c r="F226" s="89" t="e">
        <f t="shared" si="16"/>
        <v>#DIV/0!</v>
      </c>
      <c r="G226" s="89" t="e">
        <f t="shared" si="17"/>
        <v>#DIV/0!</v>
      </c>
      <c r="H226" s="88" t="e">
        <f t="shared" si="18"/>
        <v>#DIV/0!</v>
      </c>
      <c r="I226" s="92" t="str">
        <f>IF(OR(COUNT(Calculations!BP227:BY227)&lt;3,COUNT(Calculations!BZ227:CI227)&lt;3),"N/A",IF(ISERROR(TTEST(Calculations!BP227:BY227,Calculations!BZ227:CI227,2,2)),"N/A",TTEST(Calculations!BP227:BY227,Calculations!BZ227:CI227,2,2)))</f>
        <v>N/A</v>
      </c>
      <c r="J226" s="88" t="e">
        <f t="shared" si="19"/>
        <v>#DIV/0!</v>
      </c>
      <c r="K226" s="93" t="str">
        <f>IF(AND('Test Sample Data'!N226&gt;=35,'Control Sample Data'!N226&gt;=35),"Type 3",IF(AND('Test Sample Data'!N226&gt;=30,'Control Sample Data'!N226&gt;=30,OR(I226&gt;=0.05,I226="N/A")),"Type 2",IF(OR(AND('Test Sample Data'!N226&gt;=30,'Control Sample Data'!N226&lt;=30),AND('Test Sample Data'!N226&lt;=30,'Control Sample Data'!N226&gt;=30)),"Type 1","OKAY")))</f>
        <v>OKAY</v>
      </c>
    </row>
    <row r="227" spans="1:11">
      <c r="A227" s="80"/>
      <c r="B227" s="87" t="str">
        <f>IF('Gene Table'!E227="","",'Gene Table'!E227)</f>
        <v>hsa-miR-1276</v>
      </c>
      <c r="C227" s="87" t="str">
        <f>'Gene Table'!B227</f>
        <v>J09</v>
      </c>
      <c r="D227" s="88" t="e">
        <f>Calculations!BN228</f>
        <v>#DIV/0!</v>
      </c>
      <c r="E227" s="88" t="e">
        <f>Calculations!BO228</f>
        <v>#DIV/0!</v>
      </c>
      <c r="F227" s="89" t="e">
        <f t="shared" si="16"/>
        <v>#DIV/0!</v>
      </c>
      <c r="G227" s="89" t="e">
        <f t="shared" si="17"/>
        <v>#DIV/0!</v>
      </c>
      <c r="H227" s="88" t="e">
        <f t="shared" si="18"/>
        <v>#DIV/0!</v>
      </c>
      <c r="I227" s="92" t="str">
        <f>IF(OR(COUNT(Calculations!BP228:BY228)&lt;3,COUNT(Calculations!BZ228:CI228)&lt;3),"N/A",IF(ISERROR(TTEST(Calculations!BP228:BY228,Calculations!BZ228:CI228,2,2)),"N/A",TTEST(Calculations!BP228:BY228,Calculations!BZ228:CI228,2,2)))</f>
        <v>N/A</v>
      </c>
      <c r="J227" s="88" t="e">
        <f t="shared" si="19"/>
        <v>#DIV/0!</v>
      </c>
      <c r="K227" s="93" t="str">
        <f>IF(AND('Test Sample Data'!N227&gt;=35,'Control Sample Data'!N227&gt;=35),"Type 3",IF(AND('Test Sample Data'!N227&gt;=30,'Control Sample Data'!N227&gt;=30,OR(I227&gt;=0.05,I227="N/A")),"Type 2",IF(OR(AND('Test Sample Data'!N227&gt;=30,'Control Sample Data'!N227&lt;=30),AND('Test Sample Data'!N227&lt;=30,'Control Sample Data'!N227&gt;=30)),"Type 1","OKAY")))</f>
        <v>OKAY</v>
      </c>
    </row>
    <row r="228" spans="1:11">
      <c r="A228" s="80"/>
      <c r="B228" s="87" t="str">
        <f>IF('Gene Table'!E228="","",'Gene Table'!E228)</f>
        <v>hsa-miR-1825</v>
      </c>
      <c r="C228" s="87" t="str">
        <f>'Gene Table'!B228</f>
        <v>J10</v>
      </c>
      <c r="D228" s="88" t="e">
        <f>Calculations!BN229</f>
        <v>#DIV/0!</v>
      </c>
      <c r="E228" s="88" t="e">
        <f>Calculations!BO229</f>
        <v>#DIV/0!</v>
      </c>
      <c r="F228" s="89" t="e">
        <f t="shared" si="16"/>
        <v>#DIV/0!</v>
      </c>
      <c r="G228" s="89" t="e">
        <f t="shared" si="17"/>
        <v>#DIV/0!</v>
      </c>
      <c r="H228" s="88" t="e">
        <f t="shared" si="18"/>
        <v>#DIV/0!</v>
      </c>
      <c r="I228" s="92" t="str">
        <f>IF(OR(COUNT(Calculations!BP229:BY229)&lt;3,COUNT(Calculations!BZ229:CI229)&lt;3),"N/A",IF(ISERROR(TTEST(Calculations!BP229:BY229,Calculations!BZ229:CI229,2,2)),"N/A",TTEST(Calculations!BP229:BY229,Calculations!BZ229:CI229,2,2)))</f>
        <v>N/A</v>
      </c>
      <c r="J228" s="88" t="e">
        <f t="shared" si="19"/>
        <v>#DIV/0!</v>
      </c>
      <c r="K228" s="93" t="str">
        <f>IF(AND('Test Sample Data'!N228&gt;=35,'Control Sample Data'!N228&gt;=35),"Type 3",IF(AND('Test Sample Data'!N228&gt;=30,'Control Sample Data'!N228&gt;=30,OR(I228&gt;=0.05,I228="N/A")),"Type 2",IF(OR(AND('Test Sample Data'!N228&gt;=30,'Control Sample Data'!N228&lt;=30),AND('Test Sample Data'!N228&lt;=30,'Control Sample Data'!N228&gt;=30)),"Type 1","OKAY")))</f>
        <v>OKAY</v>
      </c>
    </row>
    <row r="229" spans="1:11">
      <c r="A229" s="80"/>
      <c r="B229" s="87" t="str">
        <f>IF('Gene Table'!E229="","",'Gene Table'!E229)</f>
        <v>hsa-miR-496</v>
      </c>
      <c r="C229" s="87" t="str">
        <f>'Gene Table'!B229</f>
        <v>J11</v>
      </c>
      <c r="D229" s="88" t="e">
        <f>Calculations!BN230</f>
        <v>#DIV/0!</v>
      </c>
      <c r="E229" s="88" t="e">
        <f>Calculations!BO230</f>
        <v>#DIV/0!</v>
      </c>
      <c r="F229" s="89" t="e">
        <f t="shared" si="16"/>
        <v>#DIV/0!</v>
      </c>
      <c r="G229" s="89" t="e">
        <f t="shared" si="17"/>
        <v>#DIV/0!</v>
      </c>
      <c r="H229" s="88" t="e">
        <f t="shared" si="18"/>
        <v>#DIV/0!</v>
      </c>
      <c r="I229" s="92" t="str">
        <f>IF(OR(COUNT(Calculations!BP230:BY230)&lt;3,COUNT(Calculations!BZ230:CI230)&lt;3),"N/A",IF(ISERROR(TTEST(Calculations!BP230:BY230,Calculations!BZ230:CI230,2,2)),"N/A",TTEST(Calculations!BP230:BY230,Calculations!BZ230:CI230,2,2)))</f>
        <v>N/A</v>
      </c>
      <c r="J229" s="88" t="e">
        <f t="shared" si="19"/>
        <v>#DIV/0!</v>
      </c>
      <c r="K229" s="93" t="str">
        <f>IF(AND('Test Sample Data'!N229&gt;=35,'Control Sample Data'!N229&gt;=35),"Type 3",IF(AND('Test Sample Data'!N229&gt;=30,'Control Sample Data'!N229&gt;=30,OR(I229&gt;=0.05,I229="N/A")),"Type 2",IF(OR(AND('Test Sample Data'!N229&gt;=30,'Control Sample Data'!N229&lt;=30),AND('Test Sample Data'!N229&lt;=30,'Control Sample Data'!N229&gt;=30)),"Type 1","OKAY")))</f>
        <v>OKAY</v>
      </c>
    </row>
    <row r="230" spans="1:11">
      <c r="A230" s="80"/>
      <c r="B230" s="87" t="str">
        <f>IF('Gene Table'!E230="","",'Gene Table'!E230)</f>
        <v>hsa-miR-338-5p</v>
      </c>
      <c r="C230" s="87" t="str">
        <f>'Gene Table'!B230</f>
        <v>J12</v>
      </c>
      <c r="D230" s="88" t="e">
        <f>Calculations!BN231</f>
        <v>#DIV/0!</v>
      </c>
      <c r="E230" s="88" t="e">
        <f>Calculations!BO231</f>
        <v>#DIV/0!</v>
      </c>
      <c r="F230" s="89" t="e">
        <f t="shared" si="16"/>
        <v>#DIV/0!</v>
      </c>
      <c r="G230" s="89" t="e">
        <f t="shared" si="17"/>
        <v>#DIV/0!</v>
      </c>
      <c r="H230" s="88" t="e">
        <f t="shared" si="18"/>
        <v>#DIV/0!</v>
      </c>
      <c r="I230" s="92" t="str">
        <f>IF(OR(COUNT(Calculations!BP231:BY231)&lt;3,COUNT(Calculations!BZ231:CI231)&lt;3),"N/A",IF(ISERROR(TTEST(Calculations!BP231:BY231,Calculations!BZ231:CI231,2,2)),"N/A",TTEST(Calculations!BP231:BY231,Calculations!BZ231:CI231,2,2)))</f>
        <v>N/A</v>
      </c>
      <c r="J230" s="88" t="e">
        <f t="shared" si="19"/>
        <v>#DIV/0!</v>
      </c>
      <c r="K230" s="93" t="str">
        <f>IF(AND('Test Sample Data'!N230&gt;=35,'Control Sample Data'!N230&gt;=35),"Type 3",IF(AND('Test Sample Data'!N230&gt;=30,'Control Sample Data'!N230&gt;=30,OR(I230&gt;=0.05,I230="N/A")),"Type 2",IF(OR(AND('Test Sample Data'!N230&gt;=30,'Control Sample Data'!N230&lt;=30),AND('Test Sample Data'!N230&lt;=30,'Control Sample Data'!N230&gt;=30)),"Type 1","OKAY")))</f>
        <v>OKAY</v>
      </c>
    </row>
    <row r="231" spans="1:11">
      <c r="A231" s="80"/>
      <c r="B231" s="87" t="str">
        <f>IF('Gene Table'!E231="","",'Gene Table'!E231)</f>
        <v>hsa-miR-448</v>
      </c>
      <c r="C231" s="87" t="str">
        <f>'Gene Table'!B231</f>
        <v>J13</v>
      </c>
      <c r="D231" s="88" t="e">
        <f>Calculations!BN232</f>
        <v>#DIV/0!</v>
      </c>
      <c r="E231" s="88" t="e">
        <f>Calculations!BO232</f>
        <v>#DIV/0!</v>
      </c>
      <c r="F231" s="89" t="e">
        <f t="shared" si="16"/>
        <v>#DIV/0!</v>
      </c>
      <c r="G231" s="89" t="e">
        <f t="shared" si="17"/>
        <v>#DIV/0!</v>
      </c>
      <c r="H231" s="88" t="e">
        <f t="shared" si="18"/>
        <v>#DIV/0!</v>
      </c>
      <c r="I231" s="92" t="str">
        <f>IF(OR(COUNT(Calculations!BP232:BY232)&lt;3,COUNT(Calculations!BZ232:CI232)&lt;3),"N/A",IF(ISERROR(TTEST(Calculations!BP232:BY232,Calculations!BZ232:CI232,2,2)),"N/A",TTEST(Calculations!BP232:BY232,Calculations!BZ232:CI232,2,2)))</f>
        <v>N/A</v>
      </c>
      <c r="J231" s="88" t="e">
        <f t="shared" si="19"/>
        <v>#DIV/0!</v>
      </c>
      <c r="K231" s="93" t="str">
        <f>IF(AND('Test Sample Data'!N231&gt;=35,'Control Sample Data'!N231&gt;=35),"Type 3",IF(AND('Test Sample Data'!N231&gt;=30,'Control Sample Data'!N231&gt;=30,OR(I231&gt;=0.05,I231="N/A")),"Type 2",IF(OR(AND('Test Sample Data'!N231&gt;=30,'Control Sample Data'!N231&lt;=30),AND('Test Sample Data'!N231&lt;=30,'Control Sample Data'!N231&gt;=30)),"Type 1","OKAY")))</f>
        <v>OKAY</v>
      </c>
    </row>
    <row r="232" spans="1:11">
      <c r="A232" s="80"/>
      <c r="B232" s="87" t="str">
        <f>IF('Gene Table'!E232="","",'Gene Table'!E232)</f>
        <v>hsa-miR-455-3p</v>
      </c>
      <c r="C232" s="87" t="str">
        <f>'Gene Table'!B232</f>
        <v>J14</v>
      </c>
      <c r="D232" s="88" t="e">
        <f>Calculations!BN233</f>
        <v>#DIV/0!</v>
      </c>
      <c r="E232" s="88" t="e">
        <f>Calculations!BO233</f>
        <v>#DIV/0!</v>
      </c>
      <c r="F232" s="89" t="e">
        <f t="shared" si="16"/>
        <v>#DIV/0!</v>
      </c>
      <c r="G232" s="89" t="e">
        <f t="shared" si="17"/>
        <v>#DIV/0!</v>
      </c>
      <c r="H232" s="88" t="e">
        <f t="shared" si="18"/>
        <v>#DIV/0!</v>
      </c>
      <c r="I232" s="92" t="str">
        <f>IF(OR(COUNT(Calculations!BP233:BY233)&lt;3,COUNT(Calculations!BZ233:CI233)&lt;3),"N/A",IF(ISERROR(TTEST(Calculations!BP233:BY233,Calculations!BZ233:CI233,2,2)),"N/A",TTEST(Calculations!BP233:BY233,Calculations!BZ233:CI233,2,2)))</f>
        <v>N/A</v>
      </c>
      <c r="J232" s="88" t="e">
        <f t="shared" si="19"/>
        <v>#DIV/0!</v>
      </c>
      <c r="K232" s="93" t="str">
        <f>IF(AND('Test Sample Data'!N232&gt;=35,'Control Sample Data'!N232&gt;=35),"Type 3",IF(AND('Test Sample Data'!N232&gt;=30,'Control Sample Data'!N232&gt;=30,OR(I232&gt;=0.05,I232="N/A")),"Type 2",IF(OR(AND('Test Sample Data'!N232&gt;=30,'Control Sample Data'!N232&lt;=30),AND('Test Sample Data'!N232&lt;=30,'Control Sample Data'!N232&gt;=30)),"Type 1","OKAY")))</f>
        <v>OKAY</v>
      </c>
    </row>
    <row r="233" spans="1:11">
      <c r="A233" s="80"/>
      <c r="B233" s="87" t="str">
        <f>IF('Gene Table'!E233="","",'Gene Table'!E233)</f>
        <v>hsa-miR-513a-3p</v>
      </c>
      <c r="C233" s="87" t="str">
        <f>'Gene Table'!B233</f>
        <v>J15</v>
      </c>
      <c r="D233" s="88" t="e">
        <f>Calculations!BN234</f>
        <v>#DIV/0!</v>
      </c>
      <c r="E233" s="88" t="e">
        <f>Calculations!BO234</f>
        <v>#DIV/0!</v>
      </c>
      <c r="F233" s="89" t="e">
        <f t="shared" si="16"/>
        <v>#DIV/0!</v>
      </c>
      <c r="G233" s="89" t="e">
        <f t="shared" si="17"/>
        <v>#DIV/0!</v>
      </c>
      <c r="H233" s="88" t="e">
        <f t="shared" si="18"/>
        <v>#DIV/0!</v>
      </c>
      <c r="I233" s="92" t="str">
        <f>IF(OR(COUNT(Calculations!BP234:BY234)&lt;3,COUNT(Calculations!BZ234:CI234)&lt;3),"N/A",IF(ISERROR(TTEST(Calculations!BP234:BY234,Calculations!BZ234:CI234,2,2)),"N/A",TTEST(Calculations!BP234:BY234,Calculations!BZ234:CI234,2,2)))</f>
        <v>N/A</v>
      </c>
      <c r="J233" s="88" t="e">
        <f t="shared" si="19"/>
        <v>#DIV/0!</v>
      </c>
      <c r="K233" s="93" t="str">
        <f>IF(AND('Test Sample Data'!N233&gt;=35,'Control Sample Data'!N233&gt;=35),"Type 3",IF(AND('Test Sample Data'!N233&gt;=30,'Control Sample Data'!N233&gt;=30,OR(I233&gt;=0.05,I233="N/A")),"Type 2",IF(OR(AND('Test Sample Data'!N233&gt;=30,'Control Sample Data'!N233&lt;=30),AND('Test Sample Data'!N233&lt;=30,'Control Sample Data'!N233&gt;=30)),"Type 1","OKAY")))</f>
        <v>OKAY</v>
      </c>
    </row>
    <row r="234" spans="1:11">
      <c r="A234" s="80"/>
      <c r="B234" s="87" t="str">
        <f>IF('Gene Table'!E234="","",'Gene Table'!E234)</f>
        <v>hsa-miR-613</v>
      </c>
      <c r="C234" s="87" t="str">
        <f>'Gene Table'!B234</f>
        <v>J16</v>
      </c>
      <c r="D234" s="88" t="e">
        <f>Calculations!BN235</f>
        <v>#DIV/0!</v>
      </c>
      <c r="E234" s="88" t="e">
        <f>Calculations!BO235</f>
        <v>#DIV/0!</v>
      </c>
      <c r="F234" s="89" t="e">
        <f t="shared" si="16"/>
        <v>#DIV/0!</v>
      </c>
      <c r="G234" s="89" t="e">
        <f t="shared" si="17"/>
        <v>#DIV/0!</v>
      </c>
      <c r="H234" s="88" t="e">
        <f t="shared" si="18"/>
        <v>#DIV/0!</v>
      </c>
      <c r="I234" s="92" t="str">
        <f>IF(OR(COUNT(Calculations!BP235:BY235)&lt;3,COUNT(Calculations!BZ235:CI235)&lt;3),"N/A",IF(ISERROR(TTEST(Calculations!BP235:BY235,Calculations!BZ235:CI235,2,2)),"N/A",TTEST(Calculations!BP235:BY235,Calculations!BZ235:CI235,2,2)))</f>
        <v>N/A</v>
      </c>
      <c r="J234" s="88" t="e">
        <f t="shared" si="19"/>
        <v>#DIV/0!</v>
      </c>
      <c r="K234" s="93" t="str">
        <f>IF(AND('Test Sample Data'!N234&gt;=35,'Control Sample Data'!N234&gt;=35),"Type 3",IF(AND('Test Sample Data'!N234&gt;=30,'Control Sample Data'!N234&gt;=30,OR(I234&gt;=0.05,I234="N/A")),"Type 2",IF(OR(AND('Test Sample Data'!N234&gt;=30,'Control Sample Data'!N234&lt;=30),AND('Test Sample Data'!N234&lt;=30,'Control Sample Data'!N234&gt;=30)),"Type 1","OKAY")))</f>
        <v>OKAY</v>
      </c>
    </row>
    <row r="235" spans="1:11">
      <c r="A235" s="80"/>
      <c r="B235" s="87" t="str">
        <f>IF('Gene Table'!E235="","",'Gene Table'!E235)</f>
        <v>hsa-miR-582-3p</v>
      </c>
      <c r="C235" s="87" t="str">
        <f>'Gene Table'!B235</f>
        <v>J17</v>
      </c>
      <c r="D235" s="88" t="e">
        <f>Calculations!BN236</f>
        <v>#DIV/0!</v>
      </c>
      <c r="E235" s="88" t="e">
        <f>Calculations!BO236</f>
        <v>#DIV/0!</v>
      </c>
      <c r="F235" s="89" t="e">
        <f t="shared" si="16"/>
        <v>#DIV/0!</v>
      </c>
      <c r="G235" s="89" t="e">
        <f t="shared" si="17"/>
        <v>#DIV/0!</v>
      </c>
      <c r="H235" s="88" t="e">
        <f t="shared" si="18"/>
        <v>#DIV/0!</v>
      </c>
      <c r="I235" s="92" t="str">
        <f>IF(OR(COUNT(Calculations!BP236:BY236)&lt;3,COUNT(Calculations!BZ236:CI236)&lt;3),"N/A",IF(ISERROR(TTEST(Calculations!BP236:BY236,Calculations!BZ236:CI236,2,2)),"N/A",TTEST(Calculations!BP236:BY236,Calculations!BZ236:CI236,2,2)))</f>
        <v>N/A</v>
      </c>
      <c r="J235" s="88" t="e">
        <f t="shared" si="19"/>
        <v>#DIV/0!</v>
      </c>
      <c r="K235" s="93" t="str">
        <f>IF(AND('Test Sample Data'!N235&gt;=35,'Control Sample Data'!N235&gt;=35),"Type 3",IF(AND('Test Sample Data'!N235&gt;=30,'Control Sample Data'!N235&gt;=30,OR(I235&gt;=0.05,I235="N/A")),"Type 2",IF(OR(AND('Test Sample Data'!N235&gt;=30,'Control Sample Data'!N235&lt;=30),AND('Test Sample Data'!N235&lt;=30,'Control Sample Data'!N235&gt;=30)),"Type 1","OKAY")))</f>
        <v>OKAY</v>
      </c>
    </row>
    <row r="236" spans="1:11">
      <c r="A236" s="80"/>
      <c r="B236" s="87" t="str">
        <f>IF('Gene Table'!E236="","",'Gene Table'!E236)</f>
        <v>hsa-miR-769-5p</v>
      </c>
      <c r="C236" s="87" t="str">
        <f>'Gene Table'!B236</f>
        <v>J18</v>
      </c>
      <c r="D236" s="88" t="e">
        <f>Calculations!BN237</f>
        <v>#DIV/0!</v>
      </c>
      <c r="E236" s="88" t="e">
        <f>Calculations!BO237</f>
        <v>#DIV/0!</v>
      </c>
      <c r="F236" s="89" t="e">
        <f t="shared" si="16"/>
        <v>#DIV/0!</v>
      </c>
      <c r="G236" s="89" t="e">
        <f t="shared" si="17"/>
        <v>#DIV/0!</v>
      </c>
      <c r="H236" s="88" t="e">
        <f t="shared" si="18"/>
        <v>#DIV/0!</v>
      </c>
      <c r="I236" s="92" t="str">
        <f>IF(OR(COUNT(Calculations!BP237:BY237)&lt;3,COUNT(Calculations!BZ237:CI237)&lt;3),"N/A",IF(ISERROR(TTEST(Calculations!BP237:BY237,Calculations!BZ237:CI237,2,2)),"N/A",TTEST(Calculations!BP237:BY237,Calculations!BZ237:CI237,2,2)))</f>
        <v>N/A</v>
      </c>
      <c r="J236" s="88" t="e">
        <f t="shared" si="19"/>
        <v>#DIV/0!</v>
      </c>
      <c r="K236" s="93" t="str">
        <f>IF(AND('Test Sample Data'!N236&gt;=35,'Control Sample Data'!N236&gt;=35),"Type 3",IF(AND('Test Sample Data'!N236&gt;=30,'Control Sample Data'!N236&gt;=30,OR(I236&gt;=0.05,I236="N/A")),"Type 2",IF(OR(AND('Test Sample Data'!N236&gt;=30,'Control Sample Data'!N236&lt;=30),AND('Test Sample Data'!N236&lt;=30,'Control Sample Data'!N236&gt;=30)),"Type 1","OKAY")))</f>
        <v>OKAY</v>
      </c>
    </row>
    <row r="237" spans="1:11">
      <c r="A237" s="80"/>
      <c r="B237" s="87" t="str">
        <f>IF('Gene Table'!E237="","",'Gene Table'!E237)</f>
        <v>hsa-miR-654-3p</v>
      </c>
      <c r="C237" s="87" t="str">
        <f>'Gene Table'!B237</f>
        <v>J19</v>
      </c>
      <c r="D237" s="88" t="e">
        <f>Calculations!BN238</f>
        <v>#DIV/0!</v>
      </c>
      <c r="E237" s="88" t="e">
        <f>Calculations!BO238</f>
        <v>#DIV/0!</v>
      </c>
      <c r="F237" s="89" t="e">
        <f t="shared" si="16"/>
        <v>#DIV/0!</v>
      </c>
      <c r="G237" s="89" t="e">
        <f t="shared" si="17"/>
        <v>#DIV/0!</v>
      </c>
      <c r="H237" s="88" t="e">
        <f t="shared" si="18"/>
        <v>#DIV/0!</v>
      </c>
      <c r="I237" s="92" t="str">
        <f>IF(OR(COUNT(Calculations!BP238:BY238)&lt;3,COUNT(Calculations!BZ238:CI238)&lt;3),"N/A",IF(ISERROR(TTEST(Calculations!BP238:BY238,Calculations!BZ238:CI238,2,2)),"N/A",TTEST(Calculations!BP238:BY238,Calculations!BZ238:CI238,2,2)))</f>
        <v>N/A</v>
      </c>
      <c r="J237" s="88" t="e">
        <f t="shared" si="19"/>
        <v>#DIV/0!</v>
      </c>
      <c r="K237" s="93" t="str">
        <f>IF(AND('Test Sample Data'!N237&gt;=35,'Control Sample Data'!N237&gt;=35),"Type 3",IF(AND('Test Sample Data'!N237&gt;=30,'Control Sample Data'!N237&gt;=30,OR(I237&gt;=0.05,I237="N/A")),"Type 2",IF(OR(AND('Test Sample Data'!N237&gt;=30,'Control Sample Data'!N237&lt;=30),AND('Test Sample Data'!N237&lt;=30,'Control Sample Data'!N237&gt;=30)),"Type 1","OKAY")))</f>
        <v>OKAY</v>
      </c>
    </row>
    <row r="238" spans="1:11">
      <c r="A238" s="80"/>
      <c r="B238" s="87" t="str">
        <f>IF('Gene Table'!E238="","",'Gene Table'!E238)</f>
        <v>hsa-miR-1281</v>
      </c>
      <c r="C238" s="87" t="str">
        <f>'Gene Table'!B238</f>
        <v>J20</v>
      </c>
      <c r="D238" s="88" t="e">
        <f>Calculations!BN239</f>
        <v>#DIV/0!</v>
      </c>
      <c r="E238" s="88" t="e">
        <f>Calculations!BO239</f>
        <v>#DIV/0!</v>
      </c>
      <c r="F238" s="89" t="e">
        <f t="shared" si="16"/>
        <v>#DIV/0!</v>
      </c>
      <c r="G238" s="89" t="e">
        <f t="shared" si="17"/>
        <v>#DIV/0!</v>
      </c>
      <c r="H238" s="88" t="e">
        <f t="shared" si="18"/>
        <v>#DIV/0!</v>
      </c>
      <c r="I238" s="92" t="str">
        <f>IF(OR(COUNT(Calculations!BP239:BY239)&lt;3,COUNT(Calculations!BZ239:CI239)&lt;3),"N/A",IF(ISERROR(TTEST(Calculations!BP239:BY239,Calculations!BZ239:CI239,2,2)),"N/A",TTEST(Calculations!BP239:BY239,Calculations!BZ239:CI239,2,2)))</f>
        <v>N/A</v>
      </c>
      <c r="J238" s="88" t="e">
        <f t="shared" si="19"/>
        <v>#DIV/0!</v>
      </c>
      <c r="K238" s="93" t="str">
        <f>IF(AND('Test Sample Data'!N238&gt;=35,'Control Sample Data'!N238&gt;=35),"Type 3",IF(AND('Test Sample Data'!N238&gt;=30,'Control Sample Data'!N238&gt;=30,OR(I238&gt;=0.05,I238="N/A")),"Type 2",IF(OR(AND('Test Sample Data'!N238&gt;=30,'Control Sample Data'!N238&lt;=30),AND('Test Sample Data'!N238&lt;=30,'Control Sample Data'!N238&gt;=30)),"Type 1","OKAY")))</f>
        <v>OKAY</v>
      </c>
    </row>
    <row r="239" spans="1:11">
      <c r="A239" s="80"/>
      <c r="B239" s="87" t="str">
        <f>IF('Gene Table'!E239="","",'Gene Table'!E239)</f>
        <v>hsa-miR-1290</v>
      </c>
      <c r="C239" s="87" t="str">
        <f>'Gene Table'!B239</f>
        <v>J21</v>
      </c>
      <c r="D239" s="88" t="e">
        <f>Calculations!BN240</f>
        <v>#DIV/0!</v>
      </c>
      <c r="E239" s="88" t="e">
        <f>Calculations!BO240</f>
        <v>#DIV/0!</v>
      </c>
      <c r="F239" s="89" t="e">
        <f t="shared" si="16"/>
        <v>#DIV/0!</v>
      </c>
      <c r="G239" s="89" t="e">
        <f t="shared" si="17"/>
        <v>#DIV/0!</v>
      </c>
      <c r="H239" s="88" t="e">
        <f t="shared" si="18"/>
        <v>#DIV/0!</v>
      </c>
      <c r="I239" s="92" t="str">
        <f>IF(OR(COUNT(Calculations!BP240:BY240)&lt;3,COUNT(Calculations!BZ240:CI240)&lt;3),"N/A",IF(ISERROR(TTEST(Calculations!BP240:BY240,Calculations!BZ240:CI240,2,2)),"N/A",TTEST(Calculations!BP240:BY240,Calculations!BZ240:CI240,2,2)))</f>
        <v>N/A</v>
      </c>
      <c r="J239" s="88" t="e">
        <f t="shared" si="19"/>
        <v>#DIV/0!</v>
      </c>
      <c r="K239" s="93" t="str">
        <f>IF(AND('Test Sample Data'!N239&gt;=35,'Control Sample Data'!N239&gt;=35),"Type 3",IF(AND('Test Sample Data'!N239&gt;=30,'Control Sample Data'!N239&gt;=30,OR(I239&gt;=0.05,I239="N/A")),"Type 2",IF(OR(AND('Test Sample Data'!N239&gt;=30,'Control Sample Data'!N239&lt;=30),AND('Test Sample Data'!N239&lt;=30,'Control Sample Data'!N239&gt;=30)),"Type 1","OKAY")))</f>
        <v>OKAY</v>
      </c>
    </row>
    <row r="240" spans="1:11">
      <c r="A240" s="80"/>
      <c r="B240" s="87" t="str">
        <f>IF('Gene Table'!E240="","",'Gene Table'!E240)</f>
        <v>hsa-miR-424-5p</v>
      </c>
      <c r="C240" s="87" t="str">
        <f>'Gene Table'!B240</f>
        <v>J22</v>
      </c>
      <c r="D240" s="88" t="e">
        <f>Calculations!BN241</f>
        <v>#DIV/0!</v>
      </c>
      <c r="E240" s="88" t="e">
        <f>Calculations!BO241</f>
        <v>#DIV/0!</v>
      </c>
      <c r="F240" s="89" t="e">
        <f t="shared" si="16"/>
        <v>#DIV/0!</v>
      </c>
      <c r="G240" s="89" t="e">
        <f t="shared" si="17"/>
        <v>#DIV/0!</v>
      </c>
      <c r="H240" s="88" t="e">
        <f t="shared" si="18"/>
        <v>#DIV/0!</v>
      </c>
      <c r="I240" s="92" t="str">
        <f>IF(OR(COUNT(Calculations!BP241:BY241)&lt;3,COUNT(Calculations!BZ241:CI241)&lt;3),"N/A",IF(ISERROR(TTEST(Calculations!BP241:BY241,Calculations!BZ241:CI241,2,2)),"N/A",TTEST(Calculations!BP241:BY241,Calculations!BZ241:CI241,2,2)))</f>
        <v>N/A</v>
      </c>
      <c r="J240" s="88" t="e">
        <f t="shared" si="19"/>
        <v>#DIV/0!</v>
      </c>
      <c r="K240" s="93" t="str">
        <f>IF(AND('Test Sample Data'!N240&gt;=35,'Control Sample Data'!N240&gt;=35),"Type 3",IF(AND('Test Sample Data'!N240&gt;=30,'Control Sample Data'!N240&gt;=30,OR(I240&gt;=0.05,I240="N/A")),"Type 2",IF(OR(AND('Test Sample Data'!N240&gt;=30,'Control Sample Data'!N240&lt;=30),AND('Test Sample Data'!N240&lt;=30,'Control Sample Data'!N240&gt;=30)),"Type 1","OKAY")))</f>
        <v>OKAY</v>
      </c>
    </row>
    <row r="241" spans="1:11">
      <c r="A241" s="80"/>
      <c r="B241" s="87" t="str">
        <f>IF('Gene Table'!E241="","",'Gene Table'!E241)</f>
        <v>hsa-miR-151a-3p</v>
      </c>
      <c r="C241" s="87" t="str">
        <f>'Gene Table'!B241</f>
        <v>J23</v>
      </c>
      <c r="D241" s="88" t="e">
        <f>Calculations!BN242</f>
        <v>#DIV/0!</v>
      </c>
      <c r="E241" s="88" t="e">
        <f>Calculations!BO242</f>
        <v>#DIV/0!</v>
      </c>
      <c r="F241" s="89" t="e">
        <f t="shared" si="16"/>
        <v>#DIV/0!</v>
      </c>
      <c r="G241" s="89" t="e">
        <f t="shared" si="17"/>
        <v>#DIV/0!</v>
      </c>
      <c r="H241" s="88" t="e">
        <f t="shared" si="18"/>
        <v>#DIV/0!</v>
      </c>
      <c r="I241" s="92" t="str">
        <f>IF(OR(COUNT(Calculations!BP242:BY242)&lt;3,COUNT(Calculations!BZ242:CI242)&lt;3),"N/A",IF(ISERROR(TTEST(Calculations!BP242:BY242,Calculations!BZ242:CI242,2,2)),"N/A",TTEST(Calculations!BP242:BY242,Calculations!BZ242:CI242,2,2)))</f>
        <v>N/A</v>
      </c>
      <c r="J241" s="88" t="e">
        <f t="shared" si="19"/>
        <v>#DIV/0!</v>
      </c>
      <c r="K241" s="93" t="str">
        <f>IF(AND('Test Sample Data'!N241&gt;=35,'Control Sample Data'!N241&gt;=35),"Type 3",IF(AND('Test Sample Data'!N241&gt;=30,'Control Sample Data'!N241&gt;=30,OR(I241&gt;=0.05,I241="N/A")),"Type 2",IF(OR(AND('Test Sample Data'!N241&gt;=30,'Control Sample Data'!N241&lt;=30),AND('Test Sample Data'!N241&lt;=30,'Control Sample Data'!N241&gt;=30)),"Type 1","OKAY")))</f>
        <v>OKAY</v>
      </c>
    </row>
    <row r="242" spans="1:11">
      <c r="A242" s="80"/>
      <c r="B242" s="87" t="str">
        <f>IF('Gene Table'!E242="","",'Gene Table'!E242)</f>
        <v>hsa-miR-595</v>
      </c>
      <c r="C242" s="87" t="str">
        <f>'Gene Table'!B242</f>
        <v>J24</v>
      </c>
      <c r="D242" s="88" t="e">
        <f>Calculations!BN243</f>
        <v>#DIV/0!</v>
      </c>
      <c r="E242" s="88" t="e">
        <f>Calculations!BO243</f>
        <v>#DIV/0!</v>
      </c>
      <c r="F242" s="89" t="e">
        <f t="shared" si="16"/>
        <v>#DIV/0!</v>
      </c>
      <c r="G242" s="89" t="e">
        <f t="shared" si="17"/>
        <v>#DIV/0!</v>
      </c>
      <c r="H242" s="88" t="e">
        <f t="shared" si="18"/>
        <v>#DIV/0!</v>
      </c>
      <c r="I242" s="92" t="str">
        <f>IF(OR(COUNT(Calculations!BP243:BY243)&lt;3,COUNT(Calculations!BZ243:CI243)&lt;3),"N/A",IF(ISERROR(TTEST(Calculations!BP243:BY243,Calculations!BZ243:CI243,2,2)),"N/A",TTEST(Calculations!BP243:BY243,Calculations!BZ243:CI243,2,2)))</f>
        <v>N/A</v>
      </c>
      <c r="J242" s="88" t="e">
        <f t="shared" si="19"/>
        <v>#DIV/0!</v>
      </c>
      <c r="K242" s="93" t="str">
        <f>IF(AND('Test Sample Data'!N242&gt;=35,'Control Sample Data'!N242&gt;=35),"Type 3",IF(AND('Test Sample Data'!N242&gt;=30,'Control Sample Data'!N242&gt;=30,OR(I242&gt;=0.05,I242="N/A")),"Type 2",IF(OR(AND('Test Sample Data'!N242&gt;=30,'Control Sample Data'!N242&lt;=30),AND('Test Sample Data'!N242&lt;=30,'Control Sample Data'!N242&gt;=30)),"Type 1","OKAY")))</f>
        <v>OKAY</v>
      </c>
    </row>
    <row r="243" spans="1:11">
      <c r="A243" s="80"/>
      <c r="B243" s="87" t="str">
        <f>IF('Gene Table'!E243="","",'Gene Table'!E243)</f>
        <v>hsa-miR-126-3p</v>
      </c>
      <c r="C243" s="87" t="str">
        <f>'Gene Table'!B243</f>
        <v>K01</v>
      </c>
      <c r="D243" s="88" t="e">
        <f>Calculations!BN244</f>
        <v>#DIV/0!</v>
      </c>
      <c r="E243" s="88" t="e">
        <f>Calculations!BO244</f>
        <v>#DIV/0!</v>
      </c>
      <c r="F243" s="89" t="e">
        <f t="shared" si="16"/>
        <v>#DIV/0!</v>
      </c>
      <c r="G243" s="89" t="e">
        <f t="shared" si="17"/>
        <v>#DIV/0!</v>
      </c>
      <c r="H243" s="88" t="e">
        <f t="shared" si="18"/>
        <v>#DIV/0!</v>
      </c>
      <c r="I243" s="92" t="str">
        <f>IF(OR(COUNT(Calculations!BP244:BY244)&lt;3,COUNT(Calculations!BZ244:CI244)&lt;3),"N/A",IF(ISERROR(TTEST(Calculations!BP244:BY244,Calculations!BZ244:CI244,2,2)),"N/A",TTEST(Calculations!BP244:BY244,Calculations!BZ244:CI244,2,2)))</f>
        <v>N/A</v>
      </c>
      <c r="J243" s="88" t="e">
        <f t="shared" si="19"/>
        <v>#DIV/0!</v>
      </c>
      <c r="K243" s="93" t="str">
        <f>IF(AND('Test Sample Data'!N243&gt;=35,'Control Sample Data'!N243&gt;=35),"Type 3",IF(AND('Test Sample Data'!N243&gt;=30,'Control Sample Data'!N243&gt;=30,OR(I243&gt;=0.05,I243="N/A")),"Type 2",IF(OR(AND('Test Sample Data'!N243&gt;=30,'Control Sample Data'!N243&lt;=30),AND('Test Sample Data'!N243&lt;=30,'Control Sample Data'!N243&gt;=30)),"Type 1","OKAY")))</f>
        <v>OKAY</v>
      </c>
    </row>
    <row r="244" spans="1:11">
      <c r="A244" s="80"/>
      <c r="B244" s="87" t="str">
        <f>IF('Gene Table'!E244="","",'Gene Table'!E244)</f>
        <v>hsa-miR-411-5p</v>
      </c>
      <c r="C244" s="87" t="str">
        <f>'Gene Table'!B244</f>
        <v>K02</v>
      </c>
      <c r="D244" s="88" t="e">
        <f>Calculations!BN245</f>
        <v>#DIV/0!</v>
      </c>
      <c r="E244" s="88" t="e">
        <f>Calculations!BO245</f>
        <v>#DIV/0!</v>
      </c>
      <c r="F244" s="89" t="e">
        <f t="shared" si="16"/>
        <v>#DIV/0!</v>
      </c>
      <c r="G244" s="89" t="e">
        <f t="shared" si="17"/>
        <v>#DIV/0!</v>
      </c>
      <c r="H244" s="88" t="e">
        <f t="shared" si="18"/>
        <v>#DIV/0!</v>
      </c>
      <c r="I244" s="92" t="str">
        <f>IF(OR(COUNT(Calculations!BP245:BY245)&lt;3,COUNT(Calculations!BZ245:CI245)&lt;3),"N/A",IF(ISERROR(TTEST(Calculations!BP245:BY245,Calculations!BZ245:CI245,2,2)),"N/A",TTEST(Calculations!BP245:BY245,Calculations!BZ245:CI245,2,2)))</f>
        <v>N/A</v>
      </c>
      <c r="J244" s="88" t="e">
        <f t="shared" si="19"/>
        <v>#DIV/0!</v>
      </c>
      <c r="K244" s="93" t="str">
        <f>IF(AND('Test Sample Data'!N244&gt;=35,'Control Sample Data'!N244&gt;=35),"Type 3",IF(AND('Test Sample Data'!N244&gt;=30,'Control Sample Data'!N244&gt;=30,OR(I244&gt;=0.05,I244="N/A")),"Type 2",IF(OR(AND('Test Sample Data'!N244&gt;=30,'Control Sample Data'!N244&lt;=30),AND('Test Sample Data'!N244&lt;=30,'Control Sample Data'!N244&gt;=30)),"Type 1","OKAY")))</f>
        <v>OKAY</v>
      </c>
    </row>
    <row r="245" spans="1:11">
      <c r="A245" s="80"/>
      <c r="B245" s="87" t="str">
        <f>IF('Gene Table'!E245="","",'Gene Table'!E245)</f>
        <v>hsa-miR-132-3p</v>
      </c>
      <c r="C245" s="87" t="str">
        <f>'Gene Table'!B245</f>
        <v>K03</v>
      </c>
      <c r="D245" s="88" t="e">
        <f>Calculations!BN246</f>
        <v>#DIV/0!</v>
      </c>
      <c r="E245" s="88" t="e">
        <f>Calculations!BO246</f>
        <v>#DIV/0!</v>
      </c>
      <c r="F245" s="89" t="e">
        <f t="shared" si="16"/>
        <v>#DIV/0!</v>
      </c>
      <c r="G245" s="89" t="e">
        <f t="shared" si="17"/>
        <v>#DIV/0!</v>
      </c>
      <c r="H245" s="88" t="e">
        <f t="shared" si="18"/>
        <v>#DIV/0!</v>
      </c>
      <c r="I245" s="92" t="str">
        <f>IF(OR(COUNT(Calculations!BP246:BY246)&lt;3,COUNT(Calculations!BZ246:CI246)&lt;3),"N/A",IF(ISERROR(TTEST(Calculations!BP246:BY246,Calculations!BZ246:CI246,2,2)),"N/A",TTEST(Calculations!BP246:BY246,Calculations!BZ246:CI246,2,2)))</f>
        <v>N/A</v>
      </c>
      <c r="J245" s="88" t="e">
        <f t="shared" si="19"/>
        <v>#DIV/0!</v>
      </c>
      <c r="K245" s="93" t="str">
        <f>IF(AND('Test Sample Data'!N245&gt;=35,'Control Sample Data'!N245&gt;=35),"Type 3",IF(AND('Test Sample Data'!N245&gt;=30,'Control Sample Data'!N245&gt;=30,OR(I245&gt;=0.05,I245="N/A")),"Type 2",IF(OR(AND('Test Sample Data'!N245&gt;=30,'Control Sample Data'!N245&lt;=30),AND('Test Sample Data'!N245&lt;=30,'Control Sample Data'!N245&gt;=30)),"Type 1","OKAY")))</f>
        <v>OKAY</v>
      </c>
    </row>
    <row r="246" spans="1:11">
      <c r="A246" s="80"/>
      <c r="B246" s="87" t="str">
        <f>IF('Gene Table'!E246="","",'Gene Table'!E246)</f>
        <v>hsa-miR-548p</v>
      </c>
      <c r="C246" s="87" t="str">
        <f>'Gene Table'!B246</f>
        <v>K04</v>
      </c>
      <c r="D246" s="88" t="e">
        <f>Calculations!BN247</f>
        <v>#DIV/0!</v>
      </c>
      <c r="E246" s="88" t="e">
        <f>Calculations!BO247</f>
        <v>#DIV/0!</v>
      </c>
      <c r="F246" s="89" t="e">
        <f t="shared" si="16"/>
        <v>#DIV/0!</v>
      </c>
      <c r="G246" s="89" t="e">
        <f t="shared" si="17"/>
        <v>#DIV/0!</v>
      </c>
      <c r="H246" s="88" t="e">
        <f t="shared" si="18"/>
        <v>#DIV/0!</v>
      </c>
      <c r="I246" s="92" t="str">
        <f>IF(OR(COUNT(Calculations!BP247:BY247)&lt;3,COUNT(Calculations!BZ247:CI247)&lt;3),"N/A",IF(ISERROR(TTEST(Calculations!BP247:BY247,Calculations!BZ247:CI247,2,2)),"N/A",TTEST(Calculations!BP247:BY247,Calculations!BZ247:CI247,2,2)))</f>
        <v>N/A</v>
      </c>
      <c r="J246" s="88" t="e">
        <f t="shared" si="19"/>
        <v>#DIV/0!</v>
      </c>
      <c r="K246" s="93" t="str">
        <f>IF(AND('Test Sample Data'!N246&gt;=35,'Control Sample Data'!N246&gt;=35),"Type 3",IF(AND('Test Sample Data'!N246&gt;=30,'Control Sample Data'!N246&gt;=30,OR(I246&gt;=0.05,I246="N/A")),"Type 2",IF(OR(AND('Test Sample Data'!N246&gt;=30,'Control Sample Data'!N246&lt;=30),AND('Test Sample Data'!N246&lt;=30,'Control Sample Data'!N246&gt;=30)),"Type 1","OKAY")))</f>
        <v>OKAY</v>
      </c>
    </row>
    <row r="247" spans="1:11">
      <c r="A247" s="80"/>
      <c r="B247" s="87" t="str">
        <f>IF('Gene Table'!E247="","",'Gene Table'!E247)</f>
        <v>hsa-miR-134</v>
      </c>
      <c r="C247" s="87" t="str">
        <f>'Gene Table'!B247</f>
        <v>K05</v>
      </c>
      <c r="D247" s="88" t="e">
        <f>Calculations!BN248</f>
        <v>#DIV/0!</v>
      </c>
      <c r="E247" s="88" t="e">
        <f>Calculations!BO248</f>
        <v>#DIV/0!</v>
      </c>
      <c r="F247" s="89" t="e">
        <f t="shared" si="16"/>
        <v>#DIV/0!</v>
      </c>
      <c r="G247" s="89" t="e">
        <f t="shared" si="17"/>
        <v>#DIV/0!</v>
      </c>
      <c r="H247" s="88" t="e">
        <f t="shared" si="18"/>
        <v>#DIV/0!</v>
      </c>
      <c r="I247" s="92" t="str">
        <f>IF(OR(COUNT(Calculations!BP248:BY248)&lt;3,COUNT(Calculations!BZ248:CI248)&lt;3),"N/A",IF(ISERROR(TTEST(Calculations!BP248:BY248,Calculations!BZ248:CI248,2,2)),"N/A",TTEST(Calculations!BP248:BY248,Calculations!BZ248:CI248,2,2)))</f>
        <v>N/A</v>
      </c>
      <c r="J247" s="88" t="e">
        <f t="shared" si="19"/>
        <v>#DIV/0!</v>
      </c>
      <c r="K247" s="93" t="str">
        <f>IF(AND('Test Sample Data'!N247&gt;=35,'Control Sample Data'!N247&gt;=35),"Type 3",IF(AND('Test Sample Data'!N247&gt;=30,'Control Sample Data'!N247&gt;=30,OR(I247&gt;=0.05,I247="N/A")),"Type 2",IF(OR(AND('Test Sample Data'!N247&gt;=30,'Control Sample Data'!N247&lt;=30),AND('Test Sample Data'!N247&lt;=30,'Control Sample Data'!N247&gt;=30)),"Type 1","OKAY")))</f>
        <v>OKAY</v>
      </c>
    </row>
    <row r="248" spans="1:11">
      <c r="A248" s="80"/>
      <c r="B248" s="87" t="str">
        <f>IF('Gene Table'!E248="","",'Gene Table'!E248)</f>
        <v>hsa-miR-556-3p</v>
      </c>
      <c r="C248" s="87" t="str">
        <f>'Gene Table'!B248</f>
        <v>K06</v>
      </c>
      <c r="D248" s="88" t="e">
        <f>Calculations!BN249</f>
        <v>#DIV/0!</v>
      </c>
      <c r="E248" s="88" t="e">
        <f>Calculations!BO249</f>
        <v>#DIV/0!</v>
      </c>
      <c r="F248" s="89" t="e">
        <f t="shared" si="16"/>
        <v>#DIV/0!</v>
      </c>
      <c r="G248" s="89" t="e">
        <f t="shared" si="17"/>
        <v>#DIV/0!</v>
      </c>
      <c r="H248" s="88" t="e">
        <f t="shared" si="18"/>
        <v>#DIV/0!</v>
      </c>
      <c r="I248" s="92" t="str">
        <f>IF(OR(COUNT(Calculations!BP249:BY249)&lt;3,COUNT(Calculations!BZ249:CI249)&lt;3),"N/A",IF(ISERROR(TTEST(Calculations!BP249:BY249,Calculations!BZ249:CI249,2,2)),"N/A",TTEST(Calculations!BP249:BY249,Calculations!BZ249:CI249,2,2)))</f>
        <v>N/A</v>
      </c>
      <c r="J248" s="88" t="e">
        <f t="shared" si="19"/>
        <v>#DIV/0!</v>
      </c>
      <c r="K248" s="93" t="str">
        <f>IF(AND('Test Sample Data'!N248&gt;=35,'Control Sample Data'!N248&gt;=35),"Type 3",IF(AND('Test Sample Data'!N248&gt;=30,'Control Sample Data'!N248&gt;=30,OR(I248&gt;=0.05,I248="N/A")),"Type 2",IF(OR(AND('Test Sample Data'!N248&gt;=30,'Control Sample Data'!N248&lt;=30),AND('Test Sample Data'!N248&lt;=30,'Control Sample Data'!N248&gt;=30)),"Type 1","OKAY")))</f>
        <v>OKAY</v>
      </c>
    </row>
    <row r="249" spans="1:11">
      <c r="A249" s="80"/>
      <c r="B249" s="87" t="str">
        <f>IF('Gene Table'!E249="","",'Gene Table'!E249)</f>
        <v>hsa-miR-136-5p</v>
      </c>
      <c r="C249" s="87" t="str">
        <f>'Gene Table'!B249</f>
        <v>K07</v>
      </c>
      <c r="D249" s="88" t="e">
        <f>Calculations!BN250</f>
        <v>#DIV/0!</v>
      </c>
      <c r="E249" s="88" t="e">
        <f>Calculations!BO250</f>
        <v>#DIV/0!</v>
      </c>
      <c r="F249" s="89" t="e">
        <f t="shared" si="16"/>
        <v>#DIV/0!</v>
      </c>
      <c r="G249" s="89" t="e">
        <f t="shared" si="17"/>
        <v>#DIV/0!</v>
      </c>
      <c r="H249" s="88" t="e">
        <f t="shared" si="18"/>
        <v>#DIV/0!</v>
      </c>
      <c r="I249" s="92" t="str">
        <f>IF(OR(COUNT(Calculations!BP250:BY250)&lt;3,COUNT(Calculations!BZ250:CI250)&lt;3),"N/A",IF(ISERROR(TTEST(Calculations!BP250:BY250,Calculations!BZ250:CI250,2,2)),"N/A",TTEST(Calculations!BP250:BY250,Calculations!BZ250:CI250,2,2)))</f>
        <v>N/A</v>
      </c>
      <c r="J249" s="88" t="e">
        <f t="shared" si="19"/>
        <v>#DIV/0!</v>
      </c>
      <c r="K249" s="93" t="str">
        <f>IF(AND('Test Sample Data'!N249&gt;=35,'Control Sample Data'!N249&gt;=35),"Type 3",IF(AND('Test Sample Data'!N249&gt;=30,'Control Sample Data'!N249&gt;=30,OR(I249&gt;=0.05,I249="N/A")),"Type 2",IF(OR(AND('Test Sample Data'!N249&gt;=30,'Control Sample Data'!N249&lt;=30),AND('Test Sample Data'!N249&lt;=30,'Control Sample Data'!N249&gt;=30)),"Type 1","OKAY")))</f>
        <v>OKAY</v>
      </c>
    </row>
    <row r="250" spans="1:11">
      <c r="A250" s="80"/>
      <c r="B250" s="87" t="str">
        <f>IF('Gene Table'!E250="","",'Gene Table'!E250)</f>
        <v>hsa-miR-576-5p</v>
      </c>
      <c r="C250" s="87" t="str">
        <f>'Gene Table'!B250</f>
        <v>K08</v>
      </c>
      <c r="D250" s="88" t="e">
        <f>Calculations!BN251</f>
        <v>#DIV/0!</v>
      </c>
      <c r="E250" s="88" t="e">
        <f>Calculations!BO251</f>
        <v>#DIV/0!</v>
      </c>
      <c r="F250" s="89" t="e">
        <f t="shared" si="16"/>
        <v>#DIV/0!</v>
      </c>
      <c r="G250" s="89" t="e">
        <f t="shared" si="17"/>
        <v>#DIV/0!</v>
      </c>
      <c r="H250" s="88" t="e">
        <f t="shared" si="18"/>
        <v>#DIV/0!</v>
      </c>
      <c r="I250" s="92" t="str">
        <f>IF(OR(COUNT(Calculations!BP251:BY251)&lt;3,COUNT(Calculations!BZ251:CI251)&lt;3),"N/A",IF(ISERROR(TTEST(Calculations!BP251:BY251,Calculations!BZ251:CI251,2,2)),"N/A",TTEST(Calculations!BP251:BY251,Calculations!BZ251:CI251,2,2)))</f>
        <v>N/A</v>
      </c>
      <c r="J250" s="88" t="e">
        <f t="shared" si="19"/>
        <v>#DIV/0!</v>
      </c>
      <c r="K250" s="93" t="str">
        <f>IF(AND('Test Sample Data'!N250&gt;=35,'Control Sample Data'!N250&gt;=35),"Type 3",IF(AND('Test Sample Data'!N250&gt;=30,'Control Sample Data'!N250&gt;=30,OR(I250&gt;=0.05,I250="N/A")),"Type 2",IF(OR(AND('Test Sample Data'!N250&gt;=30,'Control Sample Data'!N250&lt;=30),AND('Test Sample Data'!N250&lt;=30,'Control Sample Data'!N250&gt;=30)),"Type 1","OKAY")))</f>
        <v>OKAY</v>
      </c>
    </row>
    <row r="251" spans="1:11">
      <c r="A251" s="80"/>
      <c r="B251" s="87" t="str">
        <f>IF('Gene Table'!E251="","",'Gene Table'!E251)</f>
        <v>hsa-miR-138-5p</v>
      </c>
      <c r="C251" s="87" t="str">
        <f>'Gene Table'!B251</f>
        <v>K09</v>
      </c>
      <c r="D251" s="88" t="e">
        <f>Calculations!BN252</f>
        <v>#DIV/0!</v>
      </c>
      <c r="E251" s="88" t="e">
        <f>Calculations!BO252</f>
        <v>#DIV/0!</v>
      </c>
      <c r="F251" s="89" t="e">
        <f t="shared" si="16"/>
        <v>#DIV/0!</v>
      </c>
      <c r="G251" s="89" t="e">
        <f t="shared" si="17"/>
        <v>#DIV/0!</v>
      </c>
      <c r="H251" s="88" t="e">
        <f t="shared" si="18"/>
        <v>#DIV/0!</v>
      </c>
      <c r="I251" s="92" t="str">
        <f>IF(OR(COUNT(Calculations!BP252:BY252)&lt;3,COUNT(Calculations!BZ252:CI252)&lt;3),"N/A",IF(ISERROR(TTEST(Calculations!BP252:BY252,Calculations!BZ252:CI252,2,2)),"N/A",TTEST(Calculations!BP252:BY252,Calculations!BZ252:CI252,2,2)))</f>
        <v>N/A</v>
      </c>
      <c r="J251" s="88" t="e">
        <f t="shared" si="19"/>
        <v>#DIV/0!</v>
      </c>
      <c r="K251" s="93" t="str">
        <f>IF(AND('Test Sample Data'!N251&gt;=35,'Control Sample Data'!N251&gt;=35),"Type 3",IF(AND('Test Sample Data'!N251&gt;=30,'Control Sample Data'!N251&gt;=30,OR(I251&gt;=0.05,I251="N/A")),"Type 2",IF(OR(AND('Test Sample Data'!N251&gt;=30,'Control Sample Data'!N251&lt;=30),AND('Test Sample Data'!N251&lt;=30,'Control Sample Data'!N251&gt;=30)),"Type 1","OKAY")))</f>
        <v>OKAY</v>
      </c>
    </row>
    <row r="252" spans="1:11">
      <c r="A252" s="80"/>
      <c r="B252" s="87" t="str">
        <f>IF('Gene Table'!E252="","",'Gene Table'!E252)</f>
        <v>hsa-miR-1252</v>
      </c>
      <c r="C252" s="87" t="str">
        <f>'Gene Table'!B252</f>
        <v>K10</v>
      </c>
      <c r="D252" s="88" t="e">
        <f>Calculations!BN253</f>
        <v>#DIV/0!</v>
      </c>
      <c r="E252" s="88" t="e">
        <f>Calculations!BO253</f>
        <v>#DIV/0!</v>
      </c>
      <c r="F252" s="89" t="e">
        <f t="shared" si="16"/>
        <v>#DIV/0!</v>
      </c>
      <c r="G252" s="89" t="e">
        <f t="shared" si="17"/>
        <v>#DIV/0!</v>
      </c>
      <c r="H252" s="88" t="e">
        <f t="shared" si="18"/>
        <v>#DIV/0!</v>
      </c>
      <c r="I252" s="92" t="str">
        <f>IF(OR(COUNT(Calculations!BP253:BY253)&lt;3,COUNT(Calculations!BZ253:CI253)&lt;3),"N/A",IF(ISERROR(TTEST(Calculations!BP253:BY253,Calculations!BZ253:CI253,2,2)),"N/A",TTEST(Calculations!BP253:BY253,Calculations!BZ253:CI253,2,2)))</f>
        <v>N/A</v>
      </c>
      <c r="J252" s="88" t="e">
        <f t="shared" si="19"/>
        <v>#DIV/0!</v>
      </c>
      <c r="K252" s="93" t="str">
        <f>IF(AND('Test Sample Data'!N252&gt;=35,'Control Sample Data'!N252&gt;=35),"Type 3",IF(AND('Test Sample Data'!N252&gt;=30,'Control Sample Data'!N252&gt;=30,OR(I252&gt;=0.05,I252="N/A")),"Type 2",IF(OR(AND('Test Sample Data'!N252&gt;=30,'Control Sample Data'!N252&lt;=30),AND('Test Sample Data'!N252&lt;=30,'Control Sample Data'!N252&gt;=30)),"Type 1","OKAY")))</f>
        <v>OKAY</v>
      </c>
    </row>
    <row r="253" spans="1:11">
      <c r="A253" s="80"/>
      <c r="B253" s="87" t="str">
        <f>IF('Gene Table'!E253="","",'Gene Table'!E253)</f>
        <v>hsa-miR-140-5p</v>
      </c>
      <c r="C253" s="87" t="str">
        <f>'Gene Table'!B253</f>
        <v>K11</v>
      </c>
      <c r="D253" s="88" t="e">
        <f>Calculations!BN254</f>
        <v>#DIV/0!</v>
      </c>
      <c r="E253" s="88" t="e">
        <f>Calculations!BO254</f>
        <v>#DIV/0!</v>
      </c>
      <c r="F253" s="89" t="e">
        <f t="shared" si="16"/>
        <v>#DIV/0!</v>
      </c>
      <c r="G253" s="89" t="e">
        <f t="shared" si="17"/>
        <v>#DIV/0!</v>
      </c>
      <c r="H253" s="88" t="e">
        <f t="shared" si="18"/>
        <v>#DIV/0!</v>
      </c>
      <c r="I253" s="92" t="str">
        <f>IF(OR(COUNT(Calculations!BP254:BY254)&lt;3,COUNT(Calculations!BZ254:CI254)&lt;3),"N/A",IF(ISERROR(TTEST(Calculations!BP254:BY254,Calculations!BZ254:CI254,2,2)),"N/A",TTEST(Calculations!BP254:BY254,Calculations!BZ254:CI254,2,2)))</f>
        <v>N/A</v>
      </c>
      <c r="J253" s="88" t="e">
        <f t="shared" si="19"/>
        <v>#DIV/0!</v>
      </c>
      <c r="K253" s="93" t="str">
        <f>IF(AND('Test Sample Data'!N253&gt;=35,'Control Sample Data'!N253&gt;=35),"Type 3",IF(AND('Test Sample Data'!N253&gt;=30,'Control Sample Data'!N253&gt;=30,OR(I253&gt;=0.05,I253="N/A")),"Type 2",IF(OR(AND('Test Sample Data'!N253&gt;=30,'Control Sample Data'!N253&lt;=30),AND('Test Sample Data'!N253&lt;=30,'Control Sample Data'!N253&gt;=30)),"Type 1","OKAY")))</f>
        <v>OKAY</v>
      </c>
    </row>
    <row r="254" spans="1:11">
      <c r="A254" s="80"/>
      <c r="B254" s="87" t="str">
        <f>IF('Gene Table'!E254="","",'Gene Table'!E254)</f>
        <v>hsa-miR-628-5p</v>
      </c>
      <c r="C254" s="87" t="str">
        <f>'Gene Table'!B254</f>
        <v>K12</v>
      </c>
      <c r="D254" s="88" t="e">
        <f>Calculations!BN255</f>
        <v>#DIV/0!</v>
      </c>
      <c r="E254" s="88" t="e">
        <f>Calculations!BO255</f>
        <v>#DIV/0!</v>
      </c>
      <c r="F254" s="89" t="e">
        <f t="shared" si="16"/>
        <v>#DIV/0!</v>
      </c>
      <c r="G254" s="89" t="e">
        <f t="shared" si="17"/>
        <v>#DIV/0!</v>
      </c>
      <c r="H254" s="88" t="e">
        <f t="shared" si="18"/>
        <v>#DIV/0!</v>
      </c>
      <c r="I254" s="92" t="str">
        <f>IF(OR(COUNT(Calculations!BP255:BY255)&lt;3,COUNT(Calculations!BZ255:CI255)&lt;3),"N/A",IF(ISERROR(TTEST(Calculations!BP255:BY255,Calculations!BZ255:CI255,2,2)),"N/A",TTEST(Calculations!BP255:BY255,Calculations!BZ255:CI255,2,2)))</f>
        <v>N/A</v>
      </c>
      <c r="J254" s="88" t="e">
        <f t="shared" si="19"/>
        <v>#DIV/0!</v>
      </c>
      <c r="K254" s="93" t="str">
        <f>IF(AND('Test Sample Data'!N254&gt;=35,'Control Sample Data'!N254&gt;=35),"Type 3",IF(AND('Test Sample Data'!N254&gt;=30,'Control Sample Data'!N254&gt;=30,OR(I254&gt;=0.05,I254="N/A")),"Type 2",IF(OR(AND('Test Sample Data'!N254&gt;=30,'Control Sample Data'!N254&lt;=30),AND('Test Sample Data'!N254&lt;=30,'Control Sample Data'!N254&gt;=30)),"Type 1","OKAY")))</f>
        <v>OKAY</v>
      </c>
    </row>
    <row r="255" spans="1:11">
      <c r="A255" s="80"/>
      <c r="B255" s="87" t="str">
        <f>IF('Gene Table'!E255="","",'Gene Table'!E255)</f>
        <v>hsa-miR-142-3p</v>
      </c>
      <c r="C255" s="87" t="str">
        <f>'Gene Table'!B255</f>
        <v>K13</v>
      </c>
      <c r="D255" s="88" t="e">
        <f>Calculations!BN256</f>
        <v>#DIV/0!</v>
      </c>
      <c r="E255" s="88" t="e">
        <f>Calculations!BO256</f>
        <v>#DIV/0!</v>
      </c>
      <c r="F255" s="89" t="e">
        <f t="shared" si="16"/>
        <v>#DIV/0!</v>
      </c>
      <c r="G255" s="89" t="e">
        <f t="shared" si="17"/>
        <v>#DIV/0!</v>
      </c>
      <c r="H255" s="88" t="e">
        <f t="shared" si="18"/>
        <v>#DIV/0!</v>
      </c>
      <c r="I255" s="92" t="str">
        <f>IF(OR(COUNT(Calculations!BP256:BY256)&lt;3,COUNT(Calculations!BZ256:CI256)&lt;3),"N/A",IF(ISERROR(TTEST(Calculations!BP256:BY256,Calculations!BZ256:CI256,2,2)),"N/A",TTEST(Calculations!BP256:BY256,Calculations!BZ256:CI256,2,2)))</f>
        <v>N/A</v>
      </c>
      <c r="J255" s="88" t="e">
        <f t="shared" si="19"/>
        <v>#DIV/0!</v>
      </c>
      <c r="K255" s="93" t="str">
        <f>IF(AND('Test Sample Data'!N255&gt;=35,'Control Sample Data'!N255&gt;=35),"Type 3",IF(AND('Test Sample Data'!N255&gt;=30,'Control Sample Data'!N255&gt;=30,OR(I255&gt;=0.05,I255="N/A")),"Type 2",IF(OR(AND('Test Sample Data'!N255&gt;=30,'Control Sample Data'!N255&lt;=30),AND('Test Sample Data'!N255&lt;=30,'Control Sample Data'!N255&gt;=30)),"Type 1","OKAY")))</f>
        <v>OKAY</v>
      </c>
    </row>
    <row r="256" spans="1:11">
      <c r="A256" s="80"/>
      <c r="B256" s="87" t="str">
        <f>IF('Gene Table'!E256="","",'Gene Table'!E256)</f>
        <v>hsa-miR-519c-3p</v>
      </c>
      <c r="C256" s="87" t="str">
        <f>'Gene Table'!B256</f>
        <v>K14</v>
      </c>
      <c r="D256" s="88" t="e">
        <f>Calculations!BN257</f>
        <v>#DIV/0!</v>
      </c>
      <c r="E256" s="88" t="e">
        <f>Calculations!BO257</f>
        <v>#DIV/0!</v>
      </c>
      <c r="F256" s="89" t="e">
        <f t="shared" si="16"/>
        <v>#DIV/0!</v>
      </c>
      <c r="G256" s="89" t="e">
        <f t="shared" si="17"/>
        <v>#DIV/0!</v>
      </c>
      <c r="H256" s="88" t="e">
        <f t="shared" si="18"/>
        <v>#DIV/0!</v>
      </c>
      <c r="I256" s="92" t="str">
        <f>IF(OR(COUNT(Calculations!BP257:BY257)&lt;3,COUNT(Calculations!BZ257:CI257)&lt;3),"N/A",IF(ISERROR(TTEST(Calculations!BP257:BY257,Calculations!BZ257:CI257,2,2)),"N/A",TTEST(Calculations!BP257:BY257,Calculations!BZ257:CI257,2,2)))</f>
        <v>N/A</v>
      </c>
      <c r="J256" s="88" t="e">
        <f t="shared" si="19"/>
        <v>#DIV/0!</v>
      </c>
      <c r="K256" s="93" t="str">
        <f>IF(AND('Test Sample Data'!N256&gt;=35,'Control Sample Data'!N256&gt;=35),"Type 3",IF(AND('Test Sample Data'!N256&gt;=30,'Control Sample Data'!N256&gt;=30,OR(I256&gt;=0.05,I256="N/A")),"Type 2",IF(OR(AND('Test Sample Data'!N256&gt;=30,'Control Sample Data'!N256&lt;=30),AND('Test Sample Data'!N256&lt;=30,'Control Sample Data'!N256&gt;=30)),"Type 1","OKAY")))</f>
        <v>OKAY</v>
      </c>
    </row>
    <row r="257" spans="1:11">
      <c r="A257" s="80"/>
      <c r="B257" s="87" t="str">
        <f>IF('Gene Table'!E257="","",'Gene Table'!E257)</f>
        <v>hsa-miR-142-5p</v>
      </c>
      <c r="C257" s="87" t="str">
        <f>'Gene Table'!B257</f>
        <v>K15</v>
      </c>
      <c r="D257" s="88" t="e">
        <f>Calculations!BN258</f>
        <v>#DIV/0!</v>
      </c>
      <c r="E257" s="88" t="e">
        <f>Calculations!BO258</f>
        <v>#DIV/0!</v>
      </c>
      <c r="F257" s="89" t="e">
        <f t="shared" si="16"/>
        <v>#DIV/0!</v>
      </c>
      <c r="G257" s="89" t="e">
        <f t="shared" si="17"/>
        <v>#DIV/0!</v>
      </c>
      <c r="H257" s="88" t="e">
        <f t="shared" si="18"/>
        <v>#DIV/0!</v>
      </c>
      <c r="I257" s="92" t="str">
        <f>IF(OR(COUNT(Calculations!BP258:BY258)&lt;3,COUNT(Calculations!BZ258:CI258)&lt;3),"N/A",IF(ISERROR(TTEST(Calculations!BP258:BY258,Calculations!BZ258:CI258,2,2)),"N/A",TTEST(Calculations!BP258:BY258,Calculations!BZ258:CI258,2,2)))</f>
        <v>N/A</v>
      </c>
      <c r="J257" s="88" t="e">
        <f t="shared" si="19"/>
        <v>#DIV/0!</v>
      </c>
      <c r="K257" s="93" t="str">
        <f>IF(AND('Test Sample Data'!N257&gt;=35,'Control Sample Data'!N257&gt;=35),"Type 3",IF(AND('Test Sample Data'!N257&gt;=30,'Control Sample Data'!N257&gt;=30,OR(I257&gt;=0.05,I257="N/A")),"Type 2",IF(OR(AND('Test Sample Data'!N257&gt;=30,'Control Sample Data'!N257&lt;=30),AND('Test Sample Data'!N257&lt;=30,'Control Sample Data'!N257&gt;=30)),"Type 1","OKAY")))</f>
        <v>OKAY</v>
      </c>
    </row>
    <row r="258" spans="1:11">
      <c r="A258" s="80"/>
      <c r="B258" s="87" t="str">
        <f>IF('Gene Table'!E258="","",'Gene Table'!E258)</f>
        <v>hsa-miR-561-3p</v>
      </c>
      <c r="C258" s="87" t="str">
        <f>'Gene Table'!B258</f>
        <v>K16</v>
      </c>
      <c r="D258" s="88" t="e">
        <f>Calculations!BN259</f>
        <v>#DIV/0!</v>
      </c>
      <c r="E258" s="88" t="e">
        <f>Calculations!BO259</f>
        <v>#DIV/0!</v>
      </c>
      <c r="F258" s="89" t="e">
        <f t="shared" si="16"/>
        <v>#DIV/0!</v>
      </c>
      <c r="G258" s="89" t="e">
        <f t="shared" si="17"/>
        <v>#DIV/0!</v>
      </c>
      <c r="H258" s="88" t="e">
        <f t="shared" si="18"/>
        <v>#DIV/0!</v>
      </c>
      <c r="I258" s="92" t="str">
        <f>IF(OR(COUNT(Calculations!BP259:BY259)&lt;3,COUNT(Calculations!BZ259:CI259)&lt;3),"N/A",IF(ISERROR(TTEST(Calculations!BP259:BY259,Calculations!BZ259:CI259,2,2)),"N/A",TTEST(Calculations!BP259:BY259,Calculations!BZ259:CI259,2,2)))</f>
        <v>N/A</v>
      </c>
      <c r="J258" s="88" t="e">
        <f t="shared" si="19"/>
        <v>#DIV/0!</v>
      </c>
      <c r="K258" s="93" t="str">
        <f>IF(AND('Test Sample Data'!N258&gt;=35,'Control Sample Data'!N258&gt;=35),"Type 3",IF(AND('Test Sample Data'!N258&gt;=30,'Control Sample Data'!N258&gt;=30,OR(I258&gt;=0.05,I258="N/A")),"Type 2",IF(OR(AND('Test Sample Data'!N258&gt;=30,'Control Sample Data'!N258&lt;=30),AND('Test Sample Data'!N258&lt;=30,'Control Sample Data'!N258&gt;=30)),"Type 1","OKAY")))</f>
        <v>OKAY</v>
      </c>
    </row>
    <row r="259" spans="1:11">
      <c r="A259" s="80"/>
      <c r="B259" s="87" t="str">
        <f>IF('Gene Table'!E259="","",'Gene Table'!E259)</f>
        <v>hsa-miR-143-3p</v>
      </c>
      <c r="C259" s="87" t="str">
        <f>'Gene Table'!B259</f>
        <v>K17</v>
      </c>
      <c r="D259" s="88" t="e">
        <f>Calculations!BN260</f>
        <v>#DIV/0!</v>
      </c>
      <c r="E259" s="88" t="e">
        <f>Calculations!BO260</f>
        <v>#DIV/0!</v>
      </c>
      <c r="F259" s="89" t="e">
        <f t="shared" si="16"/>
        <v>#DIV/0!</v>
      </c>
      <c r="G259" s="89" t="e">
        <f t="shared" si="17"/>
        <v>#DIV/0!</v>
      </c>
      <c r="H259" s="88" t="e">
        <f t="shared" si="18"/>
        <v>#DIV/0!</v>
      </c>
      <c r="I259" s="92" t="str">
        <f>IF(OR(COUNT(Calculations!BP260:BY260)&lt;3,COUNT(Calculations!BZ260:CI260)&lt;3),"N/A",IF(ISERROR(TTEST(Calculations!BP260:BY260,Calculations!BZ260:CI260,2,2)),"N/A",TTEST(Calculations!BP260:BY260,Calculations!BZ260:CI260,2,2)))</f>
        <v>N/A</v>
      </c>
      <c r="J259" s="88" t="e">
        <f t="shared" si="19"/>
        <v>#DIV/0!</v>
      </c>
      <c r="K259" s="93" t="str">
        <f>IF(AND('Test Sample Data'!N259&gt;=35,'Control Sample Data'!N259&gt;=35),"Type 3",IF(AND('Test Sample Data'!N259&gt;=30,'Control Sample Data'!N259&gt;=30,OR(I259&gt;=0.05,I259="N/A")),"Type 2",IF(OR(AND('Test Sample Data'!N259&gt;=30,'Control Sample Data'!N259&lt;=30),AND('Test Sample Data'!N259&lt;=30,'Control Sample Data'!N259&gt;=30)),"Type 1","OKAY")))</f>
        <v>OKAY</v>
      </c>
    </row>
    <row r="260" spans="1:11">
      <c r="A260" s="80"/>
      <c r="B260" s="87" t="str">
        <f>IF('Gene Table'!E260="","",'Gene Table'!E260)</f>
        <v>hsa-miR-1245a</v>
      </c>
      <c r="C260" s="87" t="str">
        <f>'Gene Table'!B260</f>
        <v>K18</v>
      </c>
      <c r="D260" s="88" t="e">
        <f>Calculations!BN261</f>
        <v>#DIV/0!</v>
      </c>
      <c r="E260" s="88" t="e">
        <f>Calculations!BO261</f>
        <v>#DIV/0!</v>
      </c>
      <c r="F260" s="89" t="e">
        <f t="shared" si="16"/>
        <v>#DIV/0!</v>
      </c>
      <c r="G260" s="89" t="e">
        <f t="shared" si="17"/>
        <v>#DIV/0!</v>
      </c>
      <c r="H260" s="88" t="e">
        <f t="shared" si="18"/>
        <v>#DIV/0!</v>
      </c>
      <c r="I260" s="92" t="str">
        <f>IF(OR(COUNT(Calculations!BP261:BY261)&lt;3,COUNT(Calculations!BZ261:CI261)&lt;3),"N/A",IF(ISERROR(TTEST(Calculations!BP261:BY261,Calculations!BZ261:CI261,2,2)),"N/A",TTEST(Calculations!BP261:BY261,Calculations!BZ261:CI261,2,2)))</f>
        <v>N/A</v>
      </c>
      <c r="J260" s="88" t="e">
        <f t="shared" si="19"/>
        <v>#DIV/0!</v>
      </c>
      <c r="K260" s="93" t="str">
        <f>IF(AND('Test Sample Data'!N260&gt;=35,'Control Sample Data'!N260&gt;=35),"Type 3",IF(AND('Test Sample Data'!N260&gt;=30,'Control Sample Data'!N260&gt;=30,OR(I260&gt;=0.05,I260="N/A")),"Type 2",IF(OR(AND('Test Sample Data'!N260&gt;=30,'Control Sample Data'!N260&lt;=30),AND('Test Sample Data'!N260&lt;=30,'Control Sample Data'!N260&gt;=30)),"Type 1","OKAY")))</f>
        <v>OKAY</v>
      </c>
    </row>
    <row r="261" spans="1:11">
      <c r="A261" s="80"/>
      <c r="B261" s="87" t="str">
        <f>IF('Gene Table'!E261="","",'Gene Table'!E261)</f>
        <v>hsa-miR-152</v>
      </c>
      <c r="C261" s="87" t="str">
        <f>'Gene Table'!B261</f>
        <v>K19</v>
      </c>
      <c r="D261" s="88" t="e">
        <f>Calculations!BN262</f>
        <v>#DIV/0!</v>
      </c>
      <c r="E261" s="88" t="e">
        <f>Calculations!BO262</f>
        <v>#DIV/0!</v>
      </c>
      <c r="F261" s="89" t="e">
        <f t="shared" si="16"/>
        <v>#DIV/0!</v>
      </c>
      <c r="G261" s="89" t="e">
        <f t="shared" si="17"/>
        <v>#DIV/0!</v>
      </c>
      <c r="H261" s="88" t="e">
        <f t="shared" si="18"/>
        <v>#DIV/0!</v>
      </c>
      <c r="I261" s="92" t="str">
        <f>IF(OR(COUNT(Calculations!BP262:BY262)&lt;3,COUNT(Calculations!BZ262:CI262)&lt;3),"N/A",IF(ISERROR(TTEST(Calculations!BP262:BY262,Calculations!BZ262:CI262,2,2)),"N/A",TTEST(Calculations!BP262:BY262,Calculations!BZ262:CI262,2,2)))</f>
        <v>N/A</v>
      </c>
      <c r="J261" s="88" t="e">
        <f t="shared" si="19"/>
        <v>#DIV/0!</v>
      </c>
      <c r="K261" s="93" t="str">
        <f>IF(AND('Test Sample Data'!N261&gt;=35,'Control Sample Data'!N261&gt;=35),"Type 3",IF(AND('Test Sample Data'!N261&gt;=30,'Control Sample Data'!N261&gt;=30,OR(I261&gt;=0.05,I261="N/A")),"Type 2",IF(OR(AND('Test Sample Data'!N261&gt;=30,'Control Sample Data'!N261&lt;=30),AND('Test Sample Data'!N261&lt;=30,'Control Sample Data'!N261&gt;=30)),"Type 1","OKAY")))</f>
        <v>OKAY</v>
      </c>
    </row>
    <row r="262" spans="1:11">
      <c r="A262" s="80"/>
      <c r="B262" s="87" t="str">
        <f>IF('Gene Table'!E262="","",'Gene Table'!E262)</f>
        <v>hsa-miR-300</v>
      </c>
      <c r="C262" s="87" t="str">
        <f>'Gene Table'!B262</f>
        <v>K20</v>
      </c>
      <c r="D262" s="88" t="e">
        <f>Calculations!BN263</f>
        <v>#DIV/0!</v>
      </c>
      <c r="E262" s="88" t="e">
        <f>Calculations!BO263</f>
        <v>#DIV/0!</v>
      </c>
      <c r="F262" s="89" t="e">
        <f t="shared" si="16"/>
        <v>#DIV/0!</v>
      </c>
      <c r="G262" s="89" t="e">
        <f t="shared" si="17"/>
        <v>#DIV/0!</v>
      </c>
      <c r="H262" s="88" t="e">
        <f t="shared" si="18"/>
        <v>#DIV/0!</v>
      </c>
      <c r="I262" s="92" t="str">
        <f>IF(OR(COUNT(Calculations!BP263:BY263)&lt;3,COUNT(Calculations!BZ263:CI263)&lt;3),"N/A",IF(ISERROR(TTEST(Calculations!BP263:BY263,Calculations!BZ263:CI263,2,2)),"N/A",TTEST(Calculations!BP263:BY263,Calculations!BZ263:CI263,2,2)))</f>
        <v>N/A</v>
      </c>
      <c r="J262" s="88" t="e">
        <f t="shared" si="19"/>
        <v>#DIV/0!</v>
      </c>
      <c r="K262" s="93" t="str">
        <f>IF(AND('Test Sample Data'!N262&gt;=35,'Control Sample Data'!N262&gt;=35),"Type 3",IF(AND('Test Sample Data'!N262&gt;=30,'Control Sample Data'!N262&gt;=30,OR(I262&gt;=0.05,I262="N/A")),"Type 2",IF(OR(AND('Test Sample Data'!N262&gt;=30,'Control Sample Data'!N262&lt;=30),AND('Test Sample Data'!N262&lt;=30,'Control Sample Data'!N262&gt;=30)),"Type 1","OKAY")))</f>
        <v>OKAY</v>
      </c>
    </row>
    <row r="263" spans="1:11">
      <c r="A263" s="80"/>
      <c r="B263" s="87" t="str">
        <f>IF('Gene Table'!E263="","",'Gene Table'!E263)</f>
        <v>hsa-miR-185-5p</v>
      </c>
      <c r="C263" s="87" t="str">
        <f>'Gene Table'!B263</f>
        <v>K21</v>
      </c>
      <c r="D263" s="88" t="e">
        <f>Calculations!BN264</f>
        <v>#DIV/0!</v>
      </c>
      <c r="E263" s="88" t="e">
        <f>Calculations!BO264</f>
        <v>#DIV/0!</v>
      </c>
      <c r="F263" s="89" t="e">
        <f t="shared" si="16"/>
        <v>#DIV/0!</v>
      </c>
      <c r="G263" s="89" t="e">
        <f t="shared" si="17"/>
        <v>#DIV/0!</v>
      </c>
      <c r="H263" s="88" t="e">
        <f t="shared" si="18"/>
        <v>#DIV/0!</v>
      </c>
      <c r="I263" s="92" t="str">
        <f>IF(OR(COUNT(Calculations!BP264:BY264)&lt;3,COUNT(Calculations!BZ264:CI264)&lt;3),"N/A",IF(ISERROR(TTEST(Calculations!BP264:BY264,Calculations!BZ264:CI264,2,2)),"N/A",TTEST(Calculations!BP264:BY264,Calculations!BZ264:CI264,2,2)))</f>
        <v>N/A</v>
      </c>
      <c r="J263" s="88" t="e">
        <f t="shared" si="19"/>
        <v>#DIV/0!</v>
      </c>
      <c r="K263" s="93" t="str">
        <f>IF(AND('Test Sample Data'!N263&gt;=35,'Control Sample Data'!N263&gt;=35),"Type 3",IF(AND('Test Sample Data'!N263&gt;=30,'Control Sample Data'!N263&gt;=30,OR(I263&gt;=0.05,I263="N/A")),"Type 2",IF(OR(AND('Test Sample Data'!N263&gt;=30,'Control Sample Data'!N263&lt;=30),AND('Test Sample Data'!N263&lt;=30,'Control Sample Data'!N263&gt;=30)),"Type 1","OKAY")))</f>
        <v>OKAY</v>
      </c>
    </row>
    <row r="264" spans="1:11">
      <c r="A264" s="80"/>
      <c r="B264" s="87" t="str">
        <f>IF('Gene Table'!E264="","",'Gene Table'!E264)</f>
        <v>hsa-miR-875-5p</v>
      </c>
      <c r="C264" s="87" t="str">
        <f>'Gene Table'!B264</f>
        <v>K22</v>
      </c>
      <c r="D264" s="88" t="e">
        <f>Calculations!BN265</f>
        <v>#DIV/0!</v>
      </c>
      <c r="E264" s="88" t="e">
        <f>Calculations!BO265</f>
        <v>#DIV/0!</v>
      </c>
      <c r="F264" s="89" t="e">
        <f t="shared" si="16"/>
        <v>#DIV/0!</v>
      </c>
      <c r="G264" s="89" t="e">
        <f t="shared" si="17"/>
        <v>#DIV/0!</v>
      </c>
      <c r="H264" s="88" t="e">
        <f t="shared" si="18"/>
        <v>#DIV/0!</v>
      </c>
      <c r="I264" s="92" t="str">
        <f>IF(OR(COUNT(Calculations!BP265:BY265)&lt;3,COUNT(Calculations!BZ265:CI265)&lt;3),"N/A",IF(ISERROR(TTEST(Calculations!BP265:BY265,Calculations!BZ265:CI265,2,2)),"N/A",TTEST(Calculations!BP265:BY265,Calculations!BZ265:CI265,2,2)))</f>
        <v>N/A</v>
      </c>
      <c r="J264" s="88" t="e">
        <f t="shared" si="19"/>
        <v>#DIV/0!</v>
      </c>
      <c r="K264" s="93" t="str">
        <f>IF(AND('Test Sample Data'!N264&gt;=35,'Control Sample Data'!N264&gt;=35),"Type 3",IF(AND('Test Sample Data'!N264&gt;=30,'Control Sample Data'!N264&gt;=30,OR(I264&gt;=0.05,I264="N/A")),"Type 2",IF(OR(AND('Test Sample Data'!N264&gt;=30,'Control Sample Data'!N264&lt;=30),AND('Test Sample Data'!N264&lt;=30,'Control Sample Data'!N264&gt;=30)),"Type 1","OKAY")))</f>
        <v>OKAY</v>
      </c>
    </row>
    <row r="265" spans="1:11">
      <c r="A265" s="80"/>
      <c r="B265" s="87" t="str">
        <f>IF('Gene Table'!E265="","",'Gene Table'!E265)</f>
        <v>hsa-miR-186-5p</v>
      </c>
      <c r="C265" s="87" t="str">
        <f>'Gene Table'!B265</f>
        <v>K23</v>
      </c>
      <c r="D265" s="88" t="e">
        <f>Calculations!BN266</f>
        <v>#DIV/0!</v>
      </c>
      <c r="E265" s="88" t="e">
        <f>Calculations!BO266</f>
        <v>#DIV/0!</v>
      </c>
      <c r="F265" s="89" t="e">
        <f t="shared" si="16"/>
        <v>#DIV/0!</v>
      </c>
      <c r="G265" s="89" t="e">
        <f t="shared" si="17"/>
        <v>#DIV/0!</v>
      </c>
      <c r="H265" s="88" t="e">
        <f t="shared" si="18"/>
        <v>#DIV/0!</v>
      </c>
      <c r="I265" s="92" t="str">
        <f>IF(OR(COUNT(Calculations!BP266:BY266)&lt;3,COUNT(Calculations!BZ266:CI266)&lt;3),"N/A",IF(ISERROR(TTEST(Calculations!BP266:BY266,Calculations!BZ266:CI266,2,2)),"N/A",TTEST(Calculations!BP266:BY266,Calculations!BZ266:CI266,2,2)))</f>
        <v>N/A</v>
      </c>
      <c r="J265" s="88" t="e">
        <f t="shared" si="19"/>
        <v>#DIV/0!</v>
      </c>
      <c r="K265" s="93" t="str">
        <f>IF(AND('Test Sample Data'!N265&gt;=35,'Control Sample Data'!N265&gt;=35),"Type 3",IF(AND('Test Sample Data'!N265&gt;=30,'Control Sample Data'!N265&gt;=30,OR(I265&gt;=0.05,I265="N/A")),"Type 2",IF(OR(AND('Test Sample Data'!N265&gt;=30,'Control Sample Data'!N265&lt;=30),AND('Test Sample Data'!N265&lt;=30,'Control Sample Data'!N265&gt;=30)),"Type 1","OKAY")))</f>
        <v>OKAY</v>
      </c>
    </row>
    <row r="266" spans="1:11">
      <c r="A266" s="80"/>
      <c r="B266" s="87" t="str">
        <f>IF('Gene Table'!E266="","",'Gene Table'!E266)</f>
        <v>hsa-miR-556-5p</v>
      </c>
      <c r="C266" s="87" t="str">
        <f>'Gene Table'!B266</f>
        <v>K24</v>
      </c>
      <c r="D266" s="88" t="e">
        <f>Calculations!BN267</f>
        <v>#DIV/0!</v>
      </c>
      <c r="E266" s="88" t="e">
        <f>Calculations!BO267</f>
        <v>#DIV/0!</v>
      </c>
      <c r="F266" s="89" t="e">
        <f t="shared" si="16"/>
        <v>#DIV/0!</v>
      </c>
      <c r="G266" s="89" t="e">
        <f t="shared" si="17"/>
        <v>#DIV/0!</v>
      </c>
      <c r="H266" s="88" t="e">
        <f t="shared" si="18"/>
        <v>#DIV/0!</v>
      </c>
      <c r="I266" s="92" t="str">
        <f>IF(OR(COUNT(Calculations!BP267:BY267)&lt;3,COUNT(Calculations!BZ267:CI267)&lt;3),"N/A",IF(ISERROR(TTEST(Calculations!BP267:BY267,Calculations!BZ267:CI267,2,2)),"N/A",TTEST(Calculations!BP267:BY267,Calculations!BZ267:CI267,2,2)))</f>
        <v>N/A</v>
      </c>
      <c r="J266" s="88" t="e">
        <f t="shared" si="19"/>
        <v>#DIV/0!</v>
      </c>
      <c r="K266" s="93" t="str">
        <f>IF(AND('Test Sample Data'!N266&gt;=35,'Control Sample Data'!N266&gt;=35),"Type 3",IF(AND('Test Sample Data'!N266&gt;=30,'Control Sample Data'!N266&gt;=30,OR(I266&gt;=0.05,I266="N/A")),"Type 2",IF(OR(AND('Test Sample Data'!N266&gt;=30,'Control Sample Data'!N266&lt;=30),AND('Test Sample Data'!N266&lt;=30,'Control Sample Data'!N266&gt;=30)),"Type 1","OKAY")))</f>
        <v>OKAY</v>
      </c>
    </row>
    <row r="267" customHeight="1" spans="1:11">
      <c r="A267" s="80"/>
      <c r="B267" s="87" t="str">
        <f>IF('Gene Table'!E267="","",'Gene Table'!E267)</f>
        <v>hsa-miR-297</v>
      </c>
      <c r="C267" s="87" t="str">
        <f>'Gene Table'!B267</f>
        <v>L01</v>
      </c>
      <c r="D267" s="88" t="e">
        <f>Calculations!BN268</f>
        <v>#DIV/0!</v>
      </c>
      <c r="E267" s="88" t="e">
        <f>Calculations!BO268</f>
        <v>#DIV/0!</v>
      </c>
      <c r="F267" s="89" t="e">
        <f t="shared" si="16"/>
        <v>#DIV/0!</v>
      </c>
      <c r="G267" s="89" t="e">
        <f t="shared" si="17"/>
        <v>#DIV/0!</v>
      </c>
      <c r="H267" s="88" t="e">
        <f t="shared" si="18"/>
        <v>#DIV/0!</v>
      </c>
      <c r="I267" s="92" t="str">
        <f>IF(OR(COUNT(Calculations!BP268:BY268)&lt;3,COUNT(Calculations!BZ268:CI268)&lt;3),"N/A",IF(ISERROR(TTEST(Calculations!BP268:BY268,Calculations!BZ268:CI268,2,2)),"N/A",TTEST(Calculations!BP268:BY268,Calculations!BZ268:CI268,2,2)))</f>
        <v>N/A</v>
      </c>
      <c r="J267" s="88" t="e">
        <f t="shared" si="19"/>
        <v>#DIV/0!</v>
      </c>
      <c r="K267" s="93" t="str">
        <f>IF(AND('Test Sample Data'!N267&gt;=35,'Control Sample Data'!N267&gt;=35),"Type 3",IF(AND('Test Sample Data'!N267&gt;=30,'Control Sample Data'!N267&gt;=30,OR(I267&gt;=0.05,I267="N/A")),"Type 2",IF(OR(AND('Test Sample Data'!N267&gt;=30,'Control Sample Data'!N267&lt;=30),AND('Test Sample Data'!N267&lt;=30,'Control Sample Data'!N267&gt;=30)),"Type 1","OKAY")))</f>
        <v>OKAY</v>
      </c>
    </row>
    <row r="268" spans="1:11">
      <c r="A268" s="80"/>
      <c r="B268" s="87" t="str">
        <f>IF('Gene Table'!E268="","",'Gene Table'!E268)</f>
        <v>hsa-miR-1306-3p</v>
      </c>
      <c r="C268" s="87" t="str">
        <f>'Gene Table'!B268</f>
        <v>L02</v>
      </c>
      <c r="D268" s="88" t="e">
        <f>Calculations!BN269</f>
        <v>#DIV/0!</v>
      </c>
      <c r="E268" s="88" t="e">
        <f>Calculations!BO269</f>
        <v>#DIV/0!</v>
      </c>
      <c r="F268" s="89" t="e">
        <f t="shared" si="16"/>
        <v>#DIV/0!</v>
      </c>
      <c r="G268" s="89" t="e">
        <f t="shared" si="17"/>
        <v>#DIV/0!</v>
      </c>
      <c r="H268" s="88" t="e">
        <f t="shared" si="18"/>
        <v>#DIV/0!</v>
      </c>
      <c r="I268" s="92" t="str">
        <f>IF(OR(COUNT(Calculations!BP269:BY269)&lt;3,COUNT(Calculations!BZ269:CI269)&lt;3),"N/A",IF(ISERROR(TTEST(Calculations!BP269:BY269,Calculations!BZ269:CI269,2,2)),"N/A",TTEST(Calculations!BP269:BY269,Calculations!BZ269:CI269,2,2)))</f>
        <v>N/A</v>
      </c>
      <c r="J268" s="88" t="e">
        <f t="shared" si="19"/>
        <v>#DIV/0!</v>
      </c>
      <c r="K268" s="93" t="str">
        <f>IF(AND('Test Sample Data'!N268&gt;=35,'Control Sample Data'!N268&gt;=35),"Type 3",IF(AND('Test Sample Data'!N268&gt;=30,'Control Sample Data'!N268&gt;=30,OR(I268&gt;=0.05,I268="N/A")),"Type 2",IF(OR(AND('Test Sample Data'!N268&gt;=30,'Control Sample Data'!N268&lt;=30),AND('Test Sample Data'!N268&lt;=30,'Control Sample Data'!N268&gt;=30)),"Type 1","OKAY")))</f>
        <v>OKAY</v>
      </c>
    </row>
    <row r="269" spans="1:11">
      <c r="A269" s="80"/>
      <c r="B269" s="87" t="str">
        <f>IF('Gene Table'!E269="","",'Gene Table'!E269)</f>
        <v>hsa-miR-890</v>
      </c>
      <c r="C269" s="87" t="str">
        <f>'Gene Table'!B269</f>
        <v>L03</v>
      </c>
      <c r="D269" s="88" t="e">
        <f>Calculations!BN270</f>
        <v>#DIV/0!</v>
      </c>
      <c r="E269" s="88" t="e">
        <f>Calculations!BO270</f>
        <v>#DIV/0!</v>
      </c>
      <c r="F269" s="89" t="e">
        <f t="shared" si="16"/>
        <v>#DIV/0!</v>
      </c>
      <c r="G269" s="89" t="e">
        <f t="shared" si="17"/>
        <v>#DIV/0!</v>
      </c>
      <c r="H269" s="88" t="e">
        <f t="shared" si="18"/>
        <v>#DIV/0!</v>
      </c>
      <c r="I269" s="92" t="str">
        <f>IF(OR(COUNT(Calculations!BP270:BY270)&lt;3,COUNT(Calculations!BZ270:CI270)&lt;3),"N/A",IF(ISERROR(TTEST(Calculations!BP270:BY270,Calculations!BZ270:CI270,2,2)),"N/A",TTEST(Calculations!BP270:BY270,Calculations!BZ270:CI270,2,2)))</f>
        <v>N/A</v>
      </c>
      <c r="J269" s="88" t="e">
        <f t="shared" si="19"/>
        <v>#DIV/0!</v>
      </c>
      <c r="K269" s="93" t="str">
        <f>IF(AND('Test Sample Data'!N269&gt;=35,'Control Sample Data'!N269&gt;=35),"Type 3",IF(AND('Test Sample Data'!N269&gt;=30,'Control Sample Data'!N269&gt;=30,OR(I269&gt;=0.05,I269="N/A")),"Type 2",IF(OR(AND('Test Sample Data'!N269&gt;=30,'Control Sample Data'!N269&lt;=30),AND('Test Sample Data'!N269&lt;=30,'Control Sample Data'!N269&gt;=30)),"Type 1","OKAY")))</f>
        <v>OKAY</v>
      </c>
    </row>
    <row r="270" spans="1:11">
      <c r="A270" s="80"/>
      <c r="B270" s="87" t="str">
        <f>IF('Gene Table'!E270="","",'Gene Table'!E270)</f>
        <v>hsa-miR-1323</v>
      </c>
      <c r="C270" s="87" t="str">
        <f>'Gene Table'!B270</f>
        <v>L04</v>
      </c>
      <c r="D270" s="88" t="e">
        <f>Calculations!BN271</f>
        <v>#DIV/0!</v>
      </c>
      <c r="E270" s="88" t="e">
        <f>Calculations!BO271</f>
        <v>#DIV/0!</v>
      </c>
      <c r="F270" s="89" t="e">
        <f t="shared" si="16"/>
        <v>#DIV/0!</v>
      </c>
      <c r="G270" s="89" t="e">
        <f t="shared" si="17"/>
        <v>#DIV/0!</v>
      </c>
      <c r="H270" s="88" t="e">
        <f t="shared" si="18"/>
        <v>#DIV/0!</v>
      </c>
      <c r="I270" s="92" t="str">
        <f>IF(OR(COUNT(Calculations!BP271:BY271)&lt;3,COUNT(Calculations!BZ271:CI271)&lt;3),"N/A",IF(ISERROR(TTEST(Calculations!BP271:BY271,Calculations!BZ271:CI271,2,2)),"N/A",TTEST(Calculations!BP271:BY271,Calculations!BZ271:CI271,2,2)))</f>
        <v>N/A</v>
      </c>
      <c r="J270" s="88" t="e">
        <f t="shared" si="19"/>
        <v>#DIV/0!</v>
      </c>
      <c r="K270" s="93" t="str">
        <f>IF(AND('Test Sample Data'!N270&gt;=35,'Control Sample Data'!N270&gt;=35),"Type 3",IF(AND('Test Sample Data'!N270&gt;=30,'Control Sample Data'!N270&gt;=30,OR(I270&gt;=0.05,I270="N/A")),"Type 2",IF(OR(AND('Test Sample Data'!N270&gt;=30,'Control Sample Data'!N270&lt;=30),AND('Test Sample Data'!N270&lt;=30,'Control Sample Data'!N270&gt;=30)),"Type 1","OKAY")))</f>
        <v>OKAY</v>
      </c>
    </row>
    <row r="271" spans="1:11">
      <c r="A271" s="80"/>
      <c r="B271" s="87" t="str">
        <f>IF('Gene Table'!E271="","",'Gene Table'!E271)</f>
        <v>hsa-miR-323a-3p</v>
      </c>
      <c r="C271" s="87" t="str">
        <f>'Gene Table'!B271</f>
        <v>L05</v>
      </c>
      <c r="D271" s="88" t="e">
        <f>Calculations!BN272</f>
        <v>#DIV/0!</v>
      </c>
      <c r="E271" s="88" t="e">
        <f>Calculations!BO272</f>
        <v>#DIV/0!</v>
      </c>
      <c r="F271" s="89" t="e">
        <f t="shared" si="16"/>
        <v>#DIV/0!</v>
      </c>
      <c r="G271" s="89" t="e">
        <f t="shared" si="17"/>
        <v>#DIV/0!</v>
      </c>
      <c r="H271" s="88" t="e">
        <f t="shared" si="18"/>
        <v>#DIV/0!</v>
      </c>
      <c r="I271" s="92" t="str">
        <f>IF(OR(COUNT(Calculations!BP272:BY272)&lt;3,COUNT(Calculations!BZ272:CI272)&lt;3),"N/A",IF(ISERROR(TTEST(Calculations!BP272:BY272,Calculations!BZ272:CI272,2,2)),"N/A",TTEST(Calculations!BP272:BY272,Calculations!BZ272:CI272,2,2)))</f>
        <v>N/A</v>
      </c>
      <c r="J271" s="88" t="e">
        <f t="shared" si="19"/>
        <v>#DIV/0!</v>
      </c>
      <c r="K271" s="93" t="str">
        <f>IF(AND('Test Sample Data'!N271&gt;=35,'Control Sample Data'!N271&gt;=35),"Type 3",IF(AND('Test Sample Data'!N271&gt;=30,'Control Sample Data'!N271&gt;=30,OR(I271&gt;=0.05,I271="N/A")),"Type 2",IF(OR(AND('Test Sample Data'!N271&gt;=30,'Control Sample Data'!N271&lt;=30),AND('Test Sample Data'!N271&lt;=30,'Control Sample Data'!N271&gt;=30)),"Type 1","OKAY")))</f>
        <v>OKAY</v>
      </c>
    </row>
    <row r="272" spans="1:11">
      <c r="A272" s="80"/>
      <c r="B272" s="87" t="str">
        <f>IF('Gene Table'!E272="","",'Gene Table'!E272)</f>
        <v>hsa-miR-610</v>
      </c>
      <c r="C272" s="87" t="str">
        <f>'Gene Table'!B272</f>
        <v>L06</v>
      </c>
      <c r="D272" s="88" t="e">
        <f>Calculations!BN273</f>
        <v>#DIV/0!</v>
      </c>
      <c r="E272" s="88" t="e">
        <f>Calculations!BO273</f>
        <v>#DIV/0!</v>
      </c>
      <c r="F272" s="89" t="e">
        <f t="shared" si="16"/>
        <v>#DIV/0!</v>
      </c>
      <c r="G272" s="89" t="e">
        <f t="shared" si="17"/>
        <v>#DIV/0!</v>
      </c>
      <c r="H272" s="88" t="e">
        <f t="shared" si="18"/>
        <v>#DIV/0!</v>
      </c>
      <c r="I272" s="92" t="str">
        <f>IF(OR(COUNT(Calculations!BP273:BY273)&lt;3,COUNT(Calculations!BZ273:CI273)&lt;3),"N/A",IF(ISERROR(TTEST(Calculations!BP273:BY273,Calculations!BZ273:CI273,2,2)),"N/A",TTEST(Calculations!BP273:BY273,Calculations!BZ273:CI273,2,2)))</f>
        <v>N/A</v>
      </c>
      <c r="J272" s="88" t="e">
        <f t="shared" si="19"/>
        <v>#DIV/0!</v>
      </c>
      <c r="K272" s="93" t="str">
        <f>IF(AND('Test Sample Data'!N272&gt;=35,'Control Sample Data'!N272&gt;=35),"Type 3",IF(AND('Test Sample Data'!N272&gt;=30,'Control Sample Data'!N272&gt;=30,OR(I272&gt;=0.05,I272="N/A")),"Type 2",IF(OR(AND('Test Sample Data'!N272&gt;=30,'Control Sample Data'!N272&lt;=30),AND('Test Sample Data'!N272&lt;=30,'Control Sample Data'!N272&gt;=30)),"Type 1","OKAY")))</f>
        <v>OKAY</v>
      </c>
    </row>
    <row r="273" spans="1:11">
      <c r="A273" s="80"/>
      <c r="B273" s="87" t="str">
        <f>IF('Gene Table'!E273="","",'Gene Table'!E273)</f>
        <v>hsa-miR-378a-3p</v>
      </c>
      <c r="C273" s="87" t="str">
        <f>'Gene Table'!B273</f>
        <v>L07</v>
      </c>
      <c r="D273" s="88" t="e">
        <f>Calculations!BN274</f>
        <v>#DIV/0!</v>
      </c>
      <c r="E273" s="88" t="e">
        <f>Calculations!BO274</f>
        <v>#DIV/0!</v>
      </c>
      <c r="F273" s="89" t="e">
        <f t="shared" si="16"/>
        <v>#DIV/0!</v>
      </c>
      <c r="G273" s="89" t="e">
        <f t="shared" si="17"/>
        <v>#DIV/0!</v>
      </c>
      <c r="H273" s="88" t="e">
        <f t="shared" si="18"/>
        <v>#DIV/0!</v>
      </c>
      <c r="I273" s="92" t="str">
        <f>IF(OR(COUNT(Calculations!BP274:BY274)&lt;3,COUNT(Calculations!BZ274:CI274)&lt;3),"N/A",IF(ISERROR(TTEST(Calculations!BP274:BY274,Calculations!BZ274:CI274,2,2)),"N/A",TTEST(Calculations!BP274:BY274,Calculations!BZ274:CI274,2,2)))</f>
        <v>N/A</v>
      </c>
      <c r="J273" s="88" t="e">
        <f t="shared" si="19"/>
        <v>#DIV/0!</v>
      </c>
      <c r="K273" s="93" t="str">
        <f>IF(AND('Test Sample Data'!N273&gt;=35,'Control Sample Data'!N273&gt;=35),"Type 3",IF(AND('Test Sample Data'!N273&gt;=30,'Control Sample Data'!N273&gt;=30,OR(I273&gt;=0.05,I273="N/A")),"Type 2",IF(OR(AND('Test Sample Data'!N273&gt;=30,'Control Sample Data'!N273&lt;=30),AND('Test Sample Data'!N273&lt;=30,'Control Sample Data'!N273&gt;=30)),"Type 1","OKAY")))</f>
        <v>OKAY</v>
      </c>
    </row>
    <row r="274" spans="1:11">
      <c r="A274" s="80"/>
      <c r="B274" s="87" t="str">
        <f>IF('Gene Table'!E274="","",'Gene Table'!E274)</f>
        <v>hsa-miR-489</v>
      </c>
      <c r="C274" s="87" t="str">
        <f>'Gene Table'!B274</f>
        <v>L08</v>
      </c>
      <c r="D274" s="88" t="e">
        <f>Calculations!BN275</f>
        <v>#DIV/0!</v>
      </c>
      <c r="E274" s="88" t="e">
        <f>Calculations!BO275</f>
        <v>#DIV/0!</v>
      </c>
      <c r="F274" s="89" t="e">
        <f t="shared" si="16"/>
        <v>#DIV/0!</v>
      </c>
      <c r="G274" s="89" t="e">
        <f t="shared" si="17"/>
        <v>#DIV/0!</v>
      </c>
      <c r="H274" s="88" t="e">
        <f t="shared" si="18"/>
        <v>#DIV/0!</v>
      </c>
      <c r="I274" s="92" t="str">
        <f>IF(OR(COUNT(Calculations!BP275:BY275)&lt;3,COUNT(Calculations!BZ275:CI275)&lt;3),"N/A",IF(ISERROR(TTEST(Calculations!BP275:BY275,Calculations!BZ275:CI275,2,2)),"N/A",TTEST(Calculations!BP275:BY275,Calculations!BZ275:CI275,2,2)))</f>
        <v>N/A</v>
      </c>
      <c r="J274" s="88" t="e">
        <f t="shared" si="19"/>
        <v>#DIV/0!</v>
      </c>
      <c r="K274" s="93" t="str">
        <f>IF(AND('Test Sample Data'!N274&gt;=35,'Control Sample Data'!N274&gt;=35),"Type 3",IF(AND('Test Sample Data'!N274&gt;=30,'Control Sample Data'!N274&gt;=30,OR(I274&gt;=0.05,I274="N/A")),"Type 2",IF(OR(AND('Test Sample Data'!N274&gt;=30,'Control Sample Data'!N274&lt;=30),AND('Test Sample Data'!N274&lt;=30,'Control Sample Data'!N274&gt;=30)),"Type 1","OKAY")))</f>
        <v>OKAY</v>
      </c>
    </row>
    <row r="275" spans="1:11">
      <c r="A275" s="80"/>
      <c r="B275" s="87" t="str">
        <f>IF('Gene Table'!E275="","",'Gene Table'!E275)</f>
        <v>hsa-miR-499a-3p</v>
      </c>
      <c r="C275" s="87" t="str">
        <f>'Gene Table'!B275</f>
        <v>L09</v>
      </c>
      <c r="D275" s="88" t="e">
        <f>Calculations!BN276</f>
        <v>#DIV/0!</v>
      </c>
      <c r="E275" s="88" t="e">
        <f>Calculations!BO276</f>
        <v>#DIV/0!</v>
      </c>
      <c r="F275" s="89" t="e">
        <f t="shared" si="16"/>
        <v>#DIV/0!</v>
      </c>
      <c r="G275" s="89" t="e">
        <f t="shared" si="17"/>
        <v>#DIV/0!</v>
      </c>
      <c r="H275" s="88" t="e">
        <f t="shared" si="18"/>
        <v>#DIV/0!</v>
      </c>
      <c r="I275" s="92" t="str">
        <f>IF(OR(COUNT(Calculations!BP276:BY276)&lt;3,COUNT(Calculations!BZ276:CI276)&lt;3),"N/A",IF(ISERROR(TTEST(Calculations!BP276:BY276,Calculations!BZ276:CI276,2,2)),"N/A",TTEST(Calculations!BP276:BY276,Calculations!BZ276:CI276,2,2)))</f>
        <v>N/A</v>
      </c>
      <c r="J275" s="88" t="e">
        <f t="shared" si="19"/>
        <v>#DIV/0!</v>
      </c>
      <c r="K275" s="93" t="str">
        <f>IF(AND('Test Sample Data'!N275&gt;=35,'Control Sample Data'!N275&gt;=35),"Type 3",IF(AND('Test Sample Data'!N275&gt;=30,'Control Sample Data'!N275&gt;=30,OR(I275&gt;=0.05,I275="N/A")),"Type 2",IF(OR(AND('Test Sample Data'!N275&gt;=30,'Control Sample Data'!N275&lt;=30),AND('Test Sample Data'!N275&lt;=30,'Control Sample Data'!N275&gt;=30)),"Type 1","OKAY")))</f>
        <v>OKAY</v>
      </c>
    </row>
    <row r="276" spans="1:11">
      <c r="A276" s="80"/>
      <c r="B276" s="87" t="str">
        <f>IF('Gene Table'!E276="","",'Gene Table'!E276)</f>
        <v>hsa-miR-548l</v>
      </c>
      <c r="C276" s="87" t="str">
        <f>'Gene Table'!B276</f>
        <v>L10</v>
      </c>
      <c r="D276" s="88" t="e">
        <f>Calculations!BN277</f>
        <v>#DIV/0!</v>
      </c>
      <c r="E276" s="88" t="e">
        <f>Calculations!BO277</f>
        <v>#DIV/0!</v>
      </c>
      <c r="F276" s="89" t="e">
        <f t="shared" si="16"/>
        <v>#DIV/0!</v>
      </c>
      <c r="G276" s="89" t="e">
        <f t="shared" si="17"/>
        <v>#DIV/0!</v>
      </c>
      <c r="H276" s="88" t="e">
        <f t="shared" si="18"/>
        <v>#DIV/0!</v>
      </c>
      <c r="I276" s="92" t="str">
        <f>IF(OR(COUNT(Calculations!BP277:BY277)&lt;3,COUNT(Calculations!BZ277:CI277)&lt;3),"N/A",IF(ISERROR(TTEST(Calculations!BP277:BY277,Calculations!BZ277:CI277,2,2)),"N/A",TTEST(Calculations!BP277:BY277,Calculations!BZ277:CI277,2,2)))</f>
        <v>N/A</v>
      </c>
      <c r="J276" s="88" t="e">
        <f t="shared" si="19"/>
        <v>#DIV/0!</v>
      </c>
      <c r="K276" s="93" t="str">
        <f>IF(AND('Test Sample Data'!N276&gt;=35,'Control Sample Data'!N276&gt;=35),"Type 3",IF(AND('Test Sample Data'!N276&gt;=30,'Control Sample Data'!N276&gt;=30,OR(I276&gt;=0.05,I276="N/A")),"Type 2",IF(OR(AND('Test Sample Data'!N276&gt;=30,'Control Sample Data'!N276&lt;=30),AND('Test Sample Data'!N276&lt;=30,'Control Sample Data'!N276&gt;=30)),"Type 1","OKAY")))</f>
        <v>OKAY</v>
      </c>
    </row>
    <row r="277" spans="1:11">
      <c r="A277" s="80"/>
      <c r="B277" s="87" t="str">
        <f>IF('Gene Table'!E277="","",'Gene Table'!E277)</f>
        <v>hsa-miR-891b</v>
      </c>
      <c r="C277" s="87" t="str">
        <f>'Gene Table'!B277</f>
        <v>L11</v>
      </c>
      <c r="D277" s="88" t="e">
        <f>Calculations!BN278</f>
        <v>#DIV/0!</v>
      </c>
      <c r="E277" s="88" t="e">
        <f>Calculations!BO278</f>
        <v>#DIV/0!</v>
      </c>
      <c r="F277" s="89" t="e">
        <f t="shared" si="16"/>
        <v>#DIV/0!</v>
      </c>
      <c r="G277" s="89" t="e">
        <f t="shared" si="17"/>
        <v>#DIV/0!</v>
      </c>
      <c r="H277" s="88" t="e">
        <f t="shared" si="18"/>
        <v>#DIV/0!</v>
      </c>
      <c r="I277" s="92" t="str">
        <f>IF(OR(COUNT(Calculations!BP278:BY278)&lt;3,COUNT(Calculations!BZ278:CI278)&lt;3),"N/A",IF(ISERROR(TTEST(Calculations!BP278:BY278,Calculations!BZ278:CI278,2,2)),"N/A",TTEST(Calculations!BP278:BY278,Calculations!BZ278:CI278,2,2)))</f>
        <v>N/A</v>
      </c>
      <c r="J277" s="88" t="e">
        <f t="shared" si="19"/>
        <v>#DIV/0!</v>
      </c>
      <c r="K277" s="93" t="str">
        <f>IF(AND('Test Sample Data'!N277&gt;=35,'Control Sample Data'!N277&gt;=35),"Type 3",IF(AND('Test Sample Data'!N277&gt;=30,'Control Sample Data'!N277&gt;=30,OR(I277&gt;=0.05,I277="N/A")),"Type 2",IF(OR(AND('Test Sample Data'!N277&gt;=30,'Control Sample Data'!N277&lt;=30),AND('Test Sample Data'!N277&lt;=30,'Control Sample Data'!N277&gt;=30)),"Type 1","OKAY")))</f>
        <v>OKAY</v>
      </c>
    </row>
    <row r="278" spans="1:11">
      <c r="A278" s="80"/>
      <c r="B278" s="87" t="str">
        <f>IF('Gene Table'!E278="","",'Gene Table'!E278)</f>
        <v>hsa-miR-1265</v>
      </c>
      <c r="C278" s="87" t="str">
        <f>'Gene Table'!B278</f>
        <v>L12</v>
      </c>
      <c r="D278" s="88" t="e">
        <f>Calculations!BN279</f>
        <v>#DIV/0!</v>
      </c>
      <c r="E278" s="88" t="e">
        <f>Calculations!BO279</f>
        <v>#DIV/0!</v>
      </c>
      <c r="F278" s="89" t="e">
        <f t="shared" si="16"/>
        <v>#DIV/0!</v>
      </c>
      <c r="G278" s="89" t="e">
        <f t="shared" si="17"/>
        <v>#DIV/0!</v>
      </c>
      <c r="H278" s="88" t="e">
        <f t="shared" si="18"/>
        <v>#DIV/0!</v>
      </c>
      <c r="I278" s="92" t="str">
        <f>IF(OR(COUNT(Calculations!BP279:BY279)&lt;3,COUNT(Calculations!BZ279:CI279)&lt;3),"N/A",IF(ISERROR(TTEST(Calculations!BP279:BY279,Calculations!BZ279:CI279,2,2)),"N/A",TTEST(Calculations!BP279:BY279,Calculations!BZ279:CI279,2,2)))</f>
        <v>N/A</v>
      </c>
      <c r="J278" s="88" t="e">
        <f t="shared" si="19"/>
        <v>#DIV/0!</v>
      </c>
      <c r="K278" s="93" t="str">
        <f>IF(AND('Test Sample Data'!N278&gt;=35,'Control Sample Data'!N278&gt;=35),"Type 3",IF(AND('Test Sample Data'!N278&gt;=30,'Control Sample Data'!N278&gt;=30,OR(I278&gt;=0.05,I278="N/A")),"Type 2",IF(OR(AND('Test Sample Data'!N278&gt;=30,'Control Sample Data'!N278&lt;=30),AND('Test Sample Data'!N278&lt;=30,'Control Sample Data'!N278&gt;=30)),"Type 1","OKAY")))</f>
        <v>OKAY</v>
      </c>
    </row>
    <row r="279" customHeight="1" spans="1:11">
      <c r="A279" s="80"/>
      <c r="B279" s="87" t="str">
        <f>IF('Gene Table'!E279="","",'Gene Table'!E279)</f>
        <v>hsa-miR-299-5p</v>
      </c>
      <c r="C279" s="87" t="str">
        <f>'Gene Table'!B279</f>
        <v>L13</v>
      </c>
      <c r="D279" s="88" t="e">
        <f>Calculations!BN280</f>
        <v>#DIV/0!</v>
      </c>
      <c r="E279" s="88" t="e">
        <f>Calculations!BO280</f>
        <v>#DIV/0!</v>
      </c>
      <c r="F279" s="89" t="e">
        <f t="shared" si="16"/>
        <v>#DIV/0!</v>
      </c>
      <c r="G279" s="89" t="e">
        <f t="shared" si="17"/>
        <v>#DIV/0!</v>
      </c>
      <c r="H279" s="88" t="e">
        <f t="shared" si="18"/>
        <v>#DIV/0!</v>
      </c>
      <c r="I279" s="92" t="str">
        <f>IF(OR(COUNT(Calculations!BP280:BY280)&lt;3,COUNT(Calculations!BZ280:CI280)&lt;3),"N/A",IF(ISERROR(TTEST(Calculations!BP280:BY280,Calculations!BZ280:CI280,2,2)),"N/A",TTEST(Calculations!BP280:BY280,Calculations!BZ280:CI280,2,2)))</f>
        <v>N/A</v>
      </c>
      <c r="J279" s="88" t="e">
        <f t="shared" si="19"/>
        <v>#DIV/0!</v>
      </c>
      <c r="K279" s="93" t="str">
        <f>IF(AND('Test Sample Data'!N279&gt;=35,'Control Sample Data'!N279&gt;=35),"Type 3",IF(AND('Test Sample Data'!N279&gt;=30,'Control Sample Data'!N279&gt;=30,OR(I279&gt;=0.05,I279="N/A")),"Type 2",IF(OR(AND('Test Sample Data'!N279&gt;=30,'Control Sample Data'!N279&lt;=30),AND('Test Sample Data'!N279&lt;=30,'Control Sample Data'!N279&gt;=30)),"Type 1","OKAY")))</f>
        <v>OKAY</v>
      </c>
    </row>
    <row r="280" spans="1:11">
      <c r="A280" s="80"/>
      <c r="B280" s="87" t="str">
        <f>IF('Gene Table'!E280="","",'Gene Table'!E280)</f>
        <v>hsa-miR-708-5p</v>
      </c>
      <c r="C280" s="87" t="str">
        <f>'Gene Table'!B280</f>
        <v>L14</v>
      </c>
      <c r="D280" s="88" t="e">
        <f>Calculations!BN281</f>
        <v>#DIV/0!</v>
      </c>
      <c r="E280" s="88" t="e">
        <f>Calculations!BO281</f>
        <v>#DIV/0!</v>
      </c>
      <c r="F280" s="89" t="e">
        <f t="shared" ref="F280:F343" si="20">2^-D280</f>
        <v>#DIV/0!</v>
      </c>
      <c r="G280" s="89" t="e">
        <f t="shared" ref="G280:G343" si="21">2^-E280</f>
        <v>#DIV/0!</v>
      </c>
      <c r="H280" s="88" t="e">
        <f t="shared" ref="H280:H343" si="22">F280/G280</f>
        <v>#DIV/0!</v>
      </c>
      <c r="I280" s="92" t="str">
        <f>IF(OR(COUNT(Calculations!BP281:BY281)&lt;3,COUNT(Calculations!BZ281:CI281)&lt;3),"N/A",IF(ISERROR(TTEST(Calculations!BP281:BY281,Calculations!BZ281:CI281,2,2)),"N/A",TTEST(Calculations!BP281:BY281,Calculations!BZ281:CI281,2,2)))</f>
        <v>N/A</v>
      </c>
      <c r="J280" s="88" t="e">
        <f t="shared" ref="J280:J343" si="23">IF(H280&gt;1,H280,-1/H280)</f>
        <v>#DIV/0!</v>
      </c>
      <c r="K280" s="93" t="str">
        <f>IF(AND('Test Sample Data'!N280&gt;=35,'Control Sample Data'!N280&gt;=35),"Type 3",IF(AND('Test Sample Data'!N280&gt;=30,'Control Sample Data'!N280&gt;=30,OR(I280&gt;=0.05,I280="N/A")),"Type 2",IF(OR(AND('Test Sample Data'!N280&gt;=30,'Control Sample Data'!N280&lt;=30),AND('Test Sample Data'!N280&lt;=30,'Control Sample Data'!N280&gt;=30)),"Type 1","OKAY")))</f>
        <v>OKAY</v>
      </c>
    </row>
    <row r="281" spans="1:11">
      <c r="A281" s="80"/>
      <c r="B281" s="87" t="str">
        <f>IF('Gene Table'!E281="","",'Gene Table'!E281)</f>
        <v>hsa-miR-934</v>
      </c>
      <c r="C281" s="87" t="str">
        <f>'Gene Table'!B281</f>
        <v>L15</v>
      </c>
      <c r="D281" s="88" t="e">
        <f>Calculations!BN282</f>
        <v>#DIV/0!</v>
      </c>
      <c r="E281" s="88" t="e">
        <f>Calculations!BO282</f>
        <v>#DIV/0!</v>
      </c>
      <c r="F281" s="89" t="e">
        <f t="shared" si="20"/>
        <v>#DIV/0!</v>
      </c>
      <c r="G281" s="89" t="e">
        <f t="shared" si="21"/>
        <v>#DIV/0!</v>
      </c>
      <c r="H281" s="88" t="e">
        <f t="shared" si="22"/>
        <v>#DIV/0!</v>
      </c>
      <c r="I281" s="92" t="str">
        <f>IF(OR(COUNT(Calculations!BP282:BY282)&lt;3,COUNT(Calculations!BZ282:CI282)&lt;3),"N/A",IF(ISERROR(TTEST(Calculations!BP282:BY282,Calculations!BZ282:CI282,2,2)),"N/A",TTEST(Calculations!BP282:BY282,Calculations!BZ282:CI282,2,2)))</f>
        <v>N/A</v>
      </c>
      <c r="J281" s="88" t="e">
        <f t="shared" si="23"/>
        <v>#DIV/0!</v>
      </c>
      <c r="K281" s="93" t="str">
        <f>IF(AND('Test Sample Data'!N281&gt;=35,'Control Sample Data'!N281&gt;=35),"Type 3",IF(AND('Test Sample Data'!N281&gt;=30,'Control Sample Data'!N281&gt;=30,OR(I281&gt;=0.05,I281="N/A")),"Type 2",IF(OR(AND('Test Sample Data'!N281&gt;=30,'Control Sample Data'!N281&lt;=30),AND('Test Sample Data'!N281&lt;=30,'Control Sample Data'!N281&gt;=30)),"Type 1","OKAY")))</f>
        <v>OKAY</v>
      </c>
    </row>
    <row r="282" spans="1:11">
      <c r="A282" s="80"/>
      <c r="B282" s="87" t="str">
        <f>IF('Gene Table'!E282="","",'Gene Table'!E282)</f>
        <v>hsa-miR-202-3p</v>
      </c>
      <c r="C282" s="87" t="str">
        <f>'Gene Table'!B282</f>
        <v>L16</v>
      </c>
      <c r="D282" s="88" t="e">
        <f>Calculations!BN283</f>
        <v>#DIV/0!</v>
      </c>
      <c r="E282" s="88" t="e">
        <f>Calculations!BO283</f>
        <v>#DIV/0!</v>
      </c>
      <c r="F282" s="89" t="e">
        <f t="shared" si="20"/>
        <v>#DIV/0!</v>
      </c>
      <c r="G282" s="89" t="e">
        <f t="shared" si="21"/>
        <v>#DIV/0!</v>
      </c>
      <c r="H282" s="88" t="e">
        <f t="shared" si="22"/>
        <v>#DIV/0!</v>
      </c>
      <c r="I282" s="92" t="str">
        <f>IF(OR(COUNT(Calculations!BP283:BY283)&lt;3,COUNT(Calculations!BZ283:CI283)&lt;3),"N/A",IF(ISERROR(TTEST(Calculations!BP283:BY283,Calculations!BZ283:CI283,2,2)),"N/A",TTEST(Calculations!BP283:BY283,Calculations!BZ283:CI283,2,2)))</f>
        <v>N/A</v>
      </c>
      <c r="J282" s="88" t="e">
        <f t="shared" si="23"/>
        <v>#DIV/0!</v>
      </c>
      <c r="K282" s="93" t="str">
        <f>IF(AND('Test Sample Data'!N282&gt;=35,'Control Sample Data'!N282&gt;=35),"Type 3",IF(AND('Test Sample Data'!N282&gt;=30,'Control Sample Data'!N282&gt;=30,OR(I282&gt;=0.05,I282="N/A")),"Type 2",IF(OR(AND('Test Sample Data'!N282&gt;=30,'Control Sample Data'!N282&lt;=30),AND('Test Sample Data'!N282&lt;=30,'Control Sample Data'!N282&gt;=30)),"Type 1","OKAY")))</f>
        <v>OKAY</v>
      </c>
    </row>
    <row r="283" spans="1:11">
      <c r="A283" s="80"/>
      <c r="B283" s="87" t="str">
        <f>IF('Gene Table'!E283="","",'Gene Table'!E283)</f>
        <v>hsa-miR-632</v>
      </c>
      <c r="C283" s="87" t="str">
        <f>'Gene Table'!B283</f>
        <v>L17</v>
      </c>
      <c r="D283" s="88" t="e">
        <f>Calculations!BN284</f>
        <v>#DIV/0!</v>
      </c>
      <c r="E283" s="88" t="e">
        <f>Calculations!BO284</f>
        <v>#DIV/0!</v>
      </c>
      <c r="F283" s="89" t="e">
        <f t="shared" si="20"/>
        <v>#DIV/0!</v>
      </c>
      <c r="G283" s="89" t="e">
        <f t="shared" si="21"/>
        <v>#DIV/0!</v>
      </c>
      <c r="H283" s="88" t="e">
        <f t="shared" si="22"/>
        <v>#DIV/0!</v>
      </c>
      <c r="I283" s="92" t="str">
        <f>IF(OR(COUNT(Calculations!BP284:BY284)&lt;3,COUNT(Calculations!BZ284:CI284)&lt;3),"N/A",IF(ISERROR(TTEST(Calculations!BP284:BY284,Calculations!BZ284:CI284,2,2)),"N/A",TTEST(Calculations!BP284:BY284,Calculations!BZ284:CI284,2,2)))</f>
        <v>N/A</v>
      </c>
      <c r="J283" s="88" t="e">
        <f t="shared" si="23"/>
        <v>#DIV/0!</v>
      </c>
      <c r="K283" s="93" t="str">
        <f>IF(AND('Test Sample Data'!N283&gt;=35,'Control Sample Data'!N283&gt;=35),"Type 3",IF(AND('Test Sample Data'!N283&gt;=30,'Control Sample Data'!N283&gt;=30,OR(I283&gt;=0.05,I283="N/A")),"Type 2",IF(OR(AND('Test Sample Data'!N283&gt;=30,'Control Sample Data'!N283&lt;=30),AND('Test Sample Data'!N283&lt;=30,'Control Sample Data'!N283&gt;=30)),"Type 1","OKAY")))</f>
        <v>OKAY</v>
      </c>
    </row>
    <row r="284" spans="1:11">
      <c r="A284" s="80"/>
      <c r="B284" s="87" t="str">
        <f>IF('Gene Table'!E284="","",'Gene Table'!E284)</f>
        <v>hsa-miR-509-3p</v>
      </c>
      <c r="C284" s="87" t="str">
        <f>'Gene Table'!B284</f>
        <v>L18</v>
      </c>
      <c r="D284" s="88" t="e">
        <f>Calculations!BN285</f>
        <v>#DIV/0!</v>
      </c>
      <c r="E284" s="88" t="e">
        <f>Calculations!BO285</f>
        <v>#DIV/0!</v>
      </c>
      <c r="F284" s="89" t="e">
        <f t="shared" si="20"/>
        <v>#DIV/0!</v>
      </c>
      <c r="G284" s="89" t="e">
        <f t="shared" si="21"/>
        <v>#DIV/0!</v>
      </c>
      <c r="H284" s="88" t="e">
        <f t="shared" si="22"/>
        <v>#DIV/0!</v>
      </c>
      <c r="I284" s="92" t="str">
        <f>IF(OR(COUNT(Calculations!BP285:BY285)&lt;3,COUNT(Calculations!BZ285:CI285)&lt;3),"N/A",IF(ISERROR(TTEST(Calculations!BP285:BY285,Calculations!BZ285:CI285,2,2)),"N/A",TTEST(Calculations!BP285:BY285,Calculations!BZ285:CI285,2,2)))</f>
        <v>N/A</v>
      </c>
      <c r="J284" s="88" t="e">
        <f t="shared" si="23"/>
        <v>#DIV/0!</v>
      </c>
      <c r="K284" s="93" t="str">
        <f>IF(AND('Test Sample Data'!N284&gt;=35,'Control Sample Data'!N284&gt;=35),"Type 3",IF(AND('Test Sample Data'!N284&gt;=30,'Control Sample Data'!N284&gt;=30,OR(I284&gt;=0.05,I284="N/A")),"Type 2",IF(OR(AND('Test Sample Data'!N284&gt;=30,'Control Sample Data'!N284&lt;=30),AND('Test Sample Data'!N284&lt;=30,'Control Sample Data'!N284&gt;=30)),"Type 1","OKAY")))</f>
        <v>OKAY</v>
      </c>
    </row>
    <row r="285" spans="1:11">
      <c r="A285" s="80"/>
      <c r="B285" s="87" t="str">
        <f>IF('Gene Table'!E285="","",'Gene Table'!E285)</f>
        <v>hsa-miR-485-3p</v>
      </c>
      <c r="C285" s="87" t="str">
        <f>'Gene Table'!B285</f>
        <v>L19</v>
      </c>
      <c r="D285" s="88" t="e">
        <f>Calculations!BN286</f>
        <v>#DIV/0!</v>
      </c>
      <c r="E285" s="88" t="e">
        <f>Calculations!BO286</f>
        <v>#DIV/0!</v>
      </c>
      <c r="F285" s="89" t="e">
        <f t="shared" si="20"/>
        <v>#DIV/0!</v>
      </c>
      <c r="G285" s="89" t="e">
        <f t="shared" si="21"/>
        <v>#DIV/0!</v>
      </c>
      <c r="H285" s="88" t="e">
        <f t="shared" si="22"/>
        <v>#DIV/0!</v>
      </c>
      <c r="I285" s="92" t="str">
        <f>IF(OR(COUNT(Calculations!BP286:BY286)&lt;3,COUNT(Calculations!BZ286:CI286)&lt;3),"N/A",IF(ISERROR(TTEST(Calculations!BP286:BY286,Calculations!BZ286:CI286,2,2)),"N/A",TTEST(Calculations!BP286:BY286,Calculations!BZ286:CI286,2,2)))</f>
        <v>N/A</v>
      </c>
      <c r="J285" s="88" t="e">
        <f t="shared" si="23"/>
        <v>#DIV/0!</v>
      </c>
      <c r="K285" s="93" t="str">
        <f>IF(AND('Test Sample Data'!N285&gt;=35,'Control Sample Data'!N285&gt;=35),"Type 3",IF(AND('Test Sample Data'!N285&gt;=30,'Control Sample Data'!N285&gt;=30,OR(I285&gt;=0.05,I285="N/A")),"Type 2",IF(OR(AND('Test Sample Data'!N285&gt;=30,'Control Sample Data'!N285&lt;=30),AND('Test Sample Data'!N285&lt;=30,'Control Sample Data'!N285&gt;=30)),"Type 1","OKAY")))</f>
        <v>OKAY</v>
      </c>
    </row>
    <row r="286" spans="1:11">
      <c r="A286" s="80"/>
      <c r="B286" s="87" t="str">
        <f>IF('Gene Table'!E286="","",'Gene Table'!E286)</f>
        <v>hsa-miR-1255b-5p</v>
      </c>
      <c r="C286" s="87" t="str">
        <f>'Gene Table'!B286</f>
        <v>L20</v>
      </c>
      <c r="D286" s="88" t="e">
        <f>Calculations!BN287</f>
        <v>#DIV/0!</v>
      </c>
      <c r="E286" s="88" t="e">
        <f>Calculations!BO287</f>
        <v>#DIV/0!</v>
      </c>
      <c r="F286" s="89" t="e">
        <f t="shared" si="20"/>
        <v>#DIV/0!</v>
      </c>
      <c r="G286" s="89" t="e">
        <f t="shared" si="21"/>
        <v>#DIV/0!</v>
      </c>
      <c r="H286" s="88" t="e">
        <f t="shared" si="22"/>
        <v>#DIV/0!</v>
      </c>
      <c r="I286" s="92" t="str">
        <f>IF(OR(COUNT(Calculations!BP287:BY287)&lt;3,COUNT(Calculations!BZ287:CI287)&lt;3),"N/A",IF(ISERROR(TTEST(Calculations!BP287:BY287,Calculations!BZ287:CI287,2,2)),"N/A",TTEST(Calculations!BP287:BY287,Calculations!BZ287:CI287,2,2)))</f>
        <v>N/A</v>
      </c>
      <c r="J286" s="88" t="e">
        <f t="shared" si="23"/>
        <v>#DIV/0!</v>
      </c>
      <c r="K286" s="93" t="str">
        <f>IF(AND('Test Sample Data'!N286&gt;=35,'Control Sample Data'!N286&gt;=35),"Type 3",IF(AND('Test Sample Data'!N286&gt;=30,'Control Sample Data'!N286&gt;=30,OR(I286&gt;=0.05,I286="N/A")),"Type 2",IF(OR(AND('Test Sample Data'!N286&gt;=30,'Control Sample Data'!N286&lt;=30),AND('Test Sample Data'!N286&lt;=30,'Control Sample Data'!N286&gt;=30)),"Type 1","OKAY")))</f>
        <v>OKAY</v>
      </c>
    </row>
    <row r="287" spans="1:11">
      <c r="A287" s="80"/>
      <c r="B287" s="87" t="str">
        <f>IF('Gene Table'!E287="","",'Gene Table'!E287)</f>
        <v>hsa-miR-511</v>
      </c>
      <c r="C287" s="87" t="str">
        <f>'Gene Table'!B287</f>
        <v>L21</v>
      </c>
      <c r="D287" s="88" t="e">
        <f>Calculations!BN288</f>
        <v>#DIV/0!</v>
      </c>
      <c r="E287" s="88" t="e">
        <f>Calculations!BO288</f>
        <v>#DIV/0!</v>
      </c>
      <c r="F287" s="89" t="e">
        <f t="shared" si="20"/>
        <v>#DIV/0!</v>
      </c>
      <c r="G287" s="89" t="e">
        <f t="shared" si="21"/>
        <v>#DIV/0!</v>
      </c>
      <c r="H287" s="88" t="e">
        <f t="shared" si="22"/>
        <v>#DIV/0!</v>
      </c>
      <c r="I287" s="92" t="str">
        <f>IF(OR(COUNT(Calculations!BP288:BY288)&lt;3,COUNT(Calculations!BZ288:CI288)&lt;3),"N/A",IF(ISERROR(TTEST(Calculations!BP288:BY288,Calculations!BZ288:CI288,2,2)),"N/A",TTEST(Calculations!BP288:BY288,Calculations!BZ288:CI288,2,2)))</f>
        <v>N/A</v>
      </c>
      <c r="J287" s="88" t="e">
        <f t="shared" si="23"/>
        <v>#DIV/0!</v>
      </c>
      <c r="K287" s="93" t="str">
        <f>IF(AND('Test Sample Data'!N287&gt;=35,'Control Sample Data'!N287&gt;=35),"Type 3",IF(AND('Test Sample Data'!N287&gt;=30,'Control Sample Data'!N287&gt;=30,OR(I287&gt;=0.05,I287="N/A")),"Type 2",IF(OR(AND('Test Sample Data'!N287&gt;=30,'Control Sample Data'!N287&lt;=30),AND('Test Sample Data'!N287&lt;=30,'Control Sample Data'!N287&gt;=30)),"Type 1","OKAY")))</f>
        <v>OKAY</v>
      </c>
    </row>
    <row r="288" spans="1:11">
      <c r="A288" s="80"/>
      <c r="B288" s="87" t="str">
        <f>IF('Gene Table'!E288="","",'Gene Table'!E288)</f>
        <v>hsa-miR-598</v>
      </c>
      <c r="C288" s="87" t="str">
        <f>'Gene Table'!B288</f>
        <v>L22</v>
      </c>
      <c r="D288" s="88" t="e">
        <f>Calculations!BN289</f>
        <v>#DIV/0!</v>
      </c>
      <c r="E288" s="88" t="e">
        <f>Calculations!BO289</f>
        <v>#DIV/0!</v>
      </c>
      <c r="F288" s="89" t="e">
        <f t="shared" si="20"/>
        <v>#DIV/0!</v>
      </c>
      <c r="G288" s="89" t="e">
        <f t="shared" si="21"/>
        <v>#DIV/0!</v>
      </c>
      <c r="H288" s="88" t="e">
        <f t="shared" si="22"/>
        <v>#DIV/0!</v>
      </c>
      <c r="I288" s="92" t="str">
        <f>IF(OR(COUNT(Calculations!BP289:BY289)&lt;3,COUNT(Calculations!BZ289:CI289)&lt;3),"N/A",IF(ISERROR(TTEST(Calculations!BP289:BY289,Calculations!BZ289:CI289,2,2)),"N/A",TTEST(Calculations!BP289:BY289,Calculations!BZ289:CI289,2,2)))</f>
        <v>N/A</v>
      </c>
      <c r="J288" s="88" t="e">
        <f t="shared" si="23"/>
        <v>#DIV/0!</v>
      </c>
      <c r="K288" s="93" t="str">
        <f>IF(AND('Test Sample Data'!N288&gt;=35,'Control Sample Data'!N288&gt;=35),"Type 3",IF(AND('Test Sample Data'!N288&gt;=30,'Control Sample Data'!N288&gt;=30,OR(I288&gt;=0.05,I288="N/A")),"Type 2",IF(OR(AND('Test Sample Data'!N288&gt;=30,'Control Sample Data'!N288&lt;=30),AND('Test Sample Data'!N288&lt;=30,'Control Sample Data'!N288&gt;=30)),"Type 1","OKAY")))</f>
        <v>OKAY</v>
      </c>
    </row>
    <row r="289" spans="1:11">
      <c r="A289" s="80"/>
      <c r="B289" s="87" t="str">
        <f>IF('Gene Table'!E289="","",'Gene Table'!E289)</f>
        <v>hsa-miR-548a-5p</v>
      </c>
      <c r="C289" s="87" t="str">
        <f>'Gene Table'!B289</f>
        <v>L23</v>
      </c>
      <c r="D289" s="88" t="e">
        <f>Calculations!BN290</f>
        <v>#DIV/0!</v>
      </c>
      <c r="E289" s="88" t="e">
        <f>Calculations!BO290</f>
        <v>#DIV/0!</v>
      </c>
      <c r="F289" s="89" t="e">
        <f t="shared" si="20"/>
        <v>#DIV/0!</v>
      </c>
      <c r="G289" s="89" t="e">
        <f t="shared" si="21"/>
        <v>#DIV/0!</v>
      </c>
      <c r="H289" s="88" t="e">
        <f t="shared" si="22"/>
        <v>#DIV/0!</v>
      </c>
      <c r="I289" s="92" t="str">
        <f>IF(OR(COUNT(Calculations!BP290:BY290)&lt;3,COUNT(Calculations!BZ290:CI290)&lt;3),"N/A",IF(ISERROR(TTEST(Calculations!BP290:BY290,Calculations!BZ290:CI290,2,2)),"N/A",TTEST(Calculations!BP290:BY290,Calculations!BZ290:CI290,2,2)))</f>
        <v>N/A</v>
      </c>
      <c r="J289" s="88" t="e">
        <f t="shared" si="23"/>
        <v>#DIV/0!</v>
      </c>
      <c r="K289" s="93" t="str">
        <f>IF(AND('Test Sample Data'!N289&gt;=35,'Control Sample Data'!N289&gt;=35),"Type 3",IF(AND('Test Sample Data'!N289&gt;=30,'Control Sample Data'!N289&gt;=30,OR(I289&gt;=0.05,I289="N/A")),"Type 2",IF(OR(AND('Test Sample Data'!N289&gt;=30,'Control Sample Data'!N289&lt;=30),AND('Test Sample Data'!N289&lt;=30,'Control Sample Data'!N289&gt;=30)),"Type 1","OKAY")))</f>
        <v>OKAY</v>
      </c>
    </row>
    <row r="290" spans="1:11">
      <c r="A290" s="80"/>
      <c r="B290" s="87" t="str">
        <f>IF('Gene Table'!E290="","",'Gene Table'!E290)</f>
        <v>hsa-miR-299-3p</v>
      </c>
      <c r="C290" s="87" t="str">
        <f>'Gene Table'!B290</f>
        <v>L24</v>
      </c>
      <c r="D290" s="88" t="e">
        <f>Calculations!BN291</f>
        <v>#DIV/0!</v>
      </c>
      <c r="E290" s="88" t="e">
        <f>Calculations!BO291</f>
        <v>#DIV/0!</v>
      </c>
      <c r="F290" s="89" t="e">
        <f t="shared" si="20"/>
        <v>#DIV/0!</v>
      </c>
      <c r="G290" s="89" t="e">
        <f t="shared" si="21"/>
        <v>#DIV/0!</v>
      </c>
      <c r="H290" s="88" t="e">
        <f t="shared" si="22"/>
        <v>#DIV/0!</v>
      </c>
      <c r="I290" s="92" t="str">
        <f>IF(OR(COUNT(Calculations!BP291:BY291)&lt;3,COUNT(Calculations!BZ291:CI291)&lt;3),"N/A",IF(ISERROR(TTEST(Calculations!BP291:BY291,Calculations!BZ291:CI291,2,2)),"N/A",TTEST(Calculations!BP291:BY291,Calculations!BZ291:CI291,2,2)))</f>
        <v>N/A</v>
      </c>
      <c r="J290" s="88" t="e">
        <f t="shared" si="23"/>
        <v>#DIV/0!</v>
      </c>
      <c r="K290" s="93" t="str">
        <f>IF(AND('Test Sample Data'!N290&gt;=35,'Control Sample Data'!N290&gt;=35),"Type 3",IF(AND('Test Sample Data'!N290&gt;=30,'Control Sample Data'!N290&gt;=30,OR(I290&gt;=0.05,I290="N/A")),"Type 2",IF(OR(AND('Test Sample Data'!N290&gt;=30,'Control Sample Data'!N290&lt;=30),AND('Test Sample Data'!N290&lt;=30,'Control Sample Data'!N290&gt;=30)),"Type 1","OKAY")))</f>
        <v>OKAY</v>
      </c>
    </row>
    <row r="291" spans="1:11">
      <c r="A291" s="80"/>
      <c r="B291" s="87" t="str">
        <f>IF('Gene Table'!E291="","",'Gene Table'!E291)</f>
        <v>hsa-miR-187-3p</v>
      </c>
      <c r="C291" s="87" t="str">
        <f>'Gene Table'!B291</f>
        <v>M01</v>
      </c>
      <c r="D291" s="88" t="e">
        <f>Calculations!BN292</f>
        <v>#DIV/0!</v>
      </c>
      <c r="E291" s="88" t="e">
        <f>Calculations!BO292</f>
        <v>#DIV/0!</v>
      </c>
      <c r="F291" s="89" t="e">
        <f t="shared" si="20"/>
        <v>#DIV/0!</v>
      </c>
      <c r="G291" s="89" t="e">
        <f t="shared" si="21"/>
        <v>#DIV/0!</v>
      </c>
      <c r="H291" s="88" t="e">
        <f t="shared" si="22"/>
        <v>#DIV/0!</v>
      </c>
      <c r="I291" s="92" t="str">
        <f>IF(OR(COUNT(Calculations!BP292:BY292)&lt;3,COUNT(Calculations!BZ292:CI292)&lt;3),"N/A",IF(ISERROR(TTEST(Calculations!BP292:BY292,Calculations!BZ292:CI292,2,2)),"N/A",TTEST(Calculations!BP292:BY292,Calculations!BZ292:CI292,2,2)))</f>
        <v>N/A</v>
      </c>
      <c r="J291" s="88" t="e">
        <f t="shared" si="23"/>
        <v>#DIV/0!</v>
      </c>
      <c r="K291" s="93" t="str">
        <f>IF(AND('Test Sample Data'!N291&gt;=35,'Control Sample Data'!N291&gt;=35),"Type 3",IF(AND('Test Sample Data'!N291&gt;=30,'Control Sample Data'!N291&gt;=30,OR(I291&gt;=0.05,I291="N/A")),"Type 2",IF(OR(AND('Test Sample Data'!N291&gt;=30,'Control Sample Data'!N291&lt;=30),AND('Test Sample Data'!N291&lt;=30,'Control Sample Data'!N291&gt;=30)),"Type 1","OKAY")))</f>
        <v>OKAY</v>
      </c>
    </row>
    <row r="292" spans="1:11">
      <c r="A292" s="80"/>
      <c r="B292" s="87" t="str">
        <f>IF('Gene Table'!E292="","",'Gene Table'!E292)</f>
        <v>hsa-miR-626</v>
      </c>
      <c r="C292" s="87" t="str">
        <f>'Gene Table'!B292</f>
        <v>M02</v>
      </c>
      <c r="D292" s="88" t="e">
        <f>Calculations!BN293</f>
        <v>#DIV/0!</v>
      </c>
      <c r="E292" s="88" t="e">
        <f>Calculations!BO293</f>
        <v>#DIV/0!</v>
      </c>
      <c r="F292" s="89" t="e">
        <f t="shared" si="20"/>
        <v>#DIV/0!</v>
      </c>
      <c r="G292" s="89" t="e">
        <f t="shared" si="21"/>
        <v>#DIV/0!</v>
      </c>
      <c r="H292" s="88" t="e">
        <f t="shared" si="22"/>
        <v>#DIV/0!</v>
      </c>
      <c r="I292" s="92" t="str">
        <f>IF(OR(COUNT(Calculations!BP293:BY293)&lt;3,COUNT(Calculations!BZ293:CI293)&lt;3),"N/A",IF(ISERROR(TTEST(Calculations!BP293:BY293,Calculations!BZ293:CI293,2,2)),"N/A",TTEST(Calculations!BP293:BY293,Calculations!BZ293:CI293,2,2)))</f>
        <v>N/A</v>
      </c>
      <c r="J292" s="88" t="e">
        <f t="shared" si="23"/>
        <v>#DIV/0!</v>
      </c>
      <c r="K292" s="93" t="str">
        <f>IF(AND('Test Sample Data'!N292&gt;=35,'Control Sample Data'!N292&gt;=35),"Type 3",IF(AND('Test Sample Data'!N292&gt;=30,'Control Sample Data'!N292&gt;=30,OR(I292&gt;=0.05,I292="N/A")),"Type 2",IF(OR(AND('Test Sample Data'!N292&gt;=30,'Control Sample Data'!N292&lt;=30),AND('Test Sample Data'!N292&lt;=30,'Control Sample Data'!N292&gt;=30)),"Type 1","OKAY")))</f>
        <v>OKAY</v>
      </c>
    </row>
    <row r="293" spans="1:11">
      <c r="A293" s="80"/>
      <c r="B293" s="87" t="str">
        <f>IF('Gene Table'!E293="","",'Gene Table'!E293)</f>
        <v>hsa-miR-188-5p</v>
      </c>
      <c r="C293" s="87" t="str">
        <f>'Gene Table'!B293</f>
        <v>M03</v>
      </c>
      <c r="D293" s="88" t="e">
        <f>Calculations!BN294</f>
        <v>#DIV/0!</v>
      </c>
      <c r="E293" s="88" t="e">
        <f>Calculations!BO294</f>
        <v>#DIV/0!</v>
      </c>
      <c r="F293" s="89" t="e">
        <f t="shared" si="20"/>
        <v>#DIV/0!</v>
      </c>
      <c r="G293" s="89" t="e">
        <f t="shared" si="21"/>
        <v>#DIV/0!</v>
      </c>
      <c r="H293" s="88" t="e">
        <f t="shared" si="22"/>
        <v>#DIV/0!</v>
      </c>
      <c r="I293" s="92" t="str">
        <f>IF(OR(COUNT(Calculations!BP294:BY294)&lt;3,COUNT(Calculations!BZ294:CI294)&lt;3),"N/A",IF(ISERROR(TTEST(Calculations!BP294:BY294,Calculations!BZ294:CI294,2,2)),"N/A",TTEST(Calculations!BP294:BY294,Calculations!BZ294:CI294,2,2)))</f>
        <v>N/A</v>
      </c>
      <c r="J293" s="88" t="e">
        <f t="shared" si="23"/>
        <v>#DIV/0!</v>
      </c>
      <c r="K293" s="93" t="str">
        <f>IF(AND('Test Sample Data'!N293&gt;=35,'Control Sample Data'!N293&gt;=35),"Type 3",IF(AND('Test Sample Data'!N293&gt;=30,'Control Sample Data'!N293&gt;=30,OR(I293&gt;=0.05,I293="N/A")),"Type 2",IF(OR(AND('Test Sample Data'!N293&gt;=30,'Control Sample Data'!N293&lt;=30),AND('Test Sample Data'!N293&lt;=30,'Control Sample Data'!N293&gt;=30)),"Type 1","OKAY")))</f>
        <v>OKAY</v>
      </c>
    </row>
    <row r="294" spans="1:11">
      <c r="A294" s="80"/>
      <c r="B294" s="87" t="str">
        <f>IF('Gene Table'!E294="","",'Gene Table'!E294)</f>
        <v>hsa-miR-653</v>
      </c>
      <c r="C294" s="87" t="str">
        <f>'Gene Table'!B294</f>
        <v>M04</v>
      </c>
      <c r="D294" s="88" t="e">
        <f>Calculations!BN295</f>
        <v>#DIV/0!</v>
      </c>
      <c r="E294" s="88" t="e">
        <f>Calculations!BO295</f>
        <v>#DIV/0!</v>
      </c>
      <c r="F294" s="89" t="e">
        <f t="shared" si="20"/>
        <v>#DIV/0!</v>
      </c>
      <c r="G294" s="89" t="e">
        <f t="shared" si="21"/>
        <v>#DIV/0!</v>
      </c>
      <c r="H294" s="88" t="e">
        <f t="shared" si="22"/>
        <v>#DIV/0!</v>
      </c>
      <c r="I294" s="92" t="str">
        <f>IF(OR(COUNT(Calculations!BP295:BY295)&lt;3,COUNT(Calculations!BZ295:CI295)&lt;3),"N/A",IF(ISERROR(TTEST(Calculations!BP295:BY295,Calculations!BZ295:CI295,2,2)),"N/A",TTEST(Calculations!BP295:BY295,Calculations!BZ295:CI295,2,2)))</f>
        <v>N/A</v>
      </c>
      <c r="J294" s="88" t="e">
        <f t="shared" si="23"/>
        <v>#DIV/0!</v>
      </c>
      <c r="K294" s="93" t="str">
        <f>IF(AND('Test Sample Data'!N294&gt;=35,'Control Sample Data'!N294&gt;=35),"Type 3",IF(AND('Test Sample Data'!N294&gt;=30,'Control Sample Data'!N294&gt;=30,OR(I294&gt;=0.05,I294="N/A")),"Type 2",IF(OR(AND('Test Sample Data'!N294&gt;=30,'Control Sample Data'!N294&lt;=30),AND('Test Sample Data'!N294&lt;=30,'Control Sample Data'!N294&gt;=30)),"Type 1","OKAY")))</f>
        <v>OKAY</v>
      </c>
    </row>
    <row r="295" spans="1:11">
      <c r="A295" s="80"/>
      <c r="B295" s="87" t="str">
        <f>IF('Gene Table'!E295="","",'Gene Table'!E295)</f>
        <v>hsa-miR-191-5p</v>
      </c>
      <c r="C295" s="87" t="str">
        <f>'Gene Table'!B295</f>
        <v>M05</v>
      </c>
      <c r="D295" s="88" t="e">
        <f>Calculations!BN296</f>
        <v>#DIV/0!</v>
      </c>
      <c r="E295" s="88" t="e">
        <f>Calculations!BO296</f>
        <v>#DIV/0!</v>
      </c>
      <c r="F295" s="89" t="e">
        <f t="shared" si="20"/>
        <v>#DIV/0!</v>
      </c>
      <c r="G295" s="89" t="e">
        <f t="shared" si="21"/>
        <v>#DIV/0!</v>
      </c>
      <c r="H295" s="88" t="e">
        <f t="shared" si="22"/>
        <v>#DIV/0!</v>
      </c>
      <c r="I295" s="92" t="str">
        <f>IF(OR(COUNT(Calculations!BP296:BY296)&lt;3,COUNT(Calculations!BZ296:CI296)&lt;3),"N/A",IF(ISERROR(TTEST(Calculations!BP296:BY296,Calculations!BZ296:CI296,2,2)),"N/A",TTEST(Calculations!BP296:BY296,Calculations!BZ296:CI296,2,2)))</f>
        <v>N/A</v>
      </c>
      <c r="J295" s="88" t="e">
        <f t="shared" si="23"/>
        <v>#DIV/0!</v>
      </c>
      <c r="K295" s="93" t="str">
        <f>IF(AND('Test Sample Data'!N295&gt;=35,'Control Sample Data'!N295&gt;=35),"Type 3",IF(AND('Test Sample Data'!N295&gt;=30,'Control Sample Data'!N295&gt;=30,OR(I295&gt;=0.05,I295="N/A")),"Type 2",IF(OR(AND('Test Sample Data'!N295&gt;=30,'Control Sample Data'!N295&lt;=30),AND('Test Sample Data'!N295&lt;=30,'Control Sample Data'!N295&gt;=30)),"Type 1","OKAY")))</f>
        <v>OKAY</v>
      </c>
    </row>
    <row r="296" spans="1:11">
      <c r="A296" s="80"/>
      <c r="B296" s="87" t="str">
        <f>IF('Gene Table'!E296="","",'Gene Table'!E296)</f>
        <v>hsa-miR-548e</v>
      </c>
      <c r="C296" s="87" t="str">
        <f>'Gene Table'!B296</f>
        <v>M06</v>
      </c>
      <c r="D296" s="88" t="e">
        <f>Calculations!BN297</f>
        <v>#DIV/0!</v>
      </c>
      <c r="E296" s="88" t="e">
        <f>Calculations!BO297</f>
        <v>#DIV/0!</v>
      </c>
      <c r="F296" s="89" t="e">
        <f t="shared" si="20"/>
        <v>#DIV/0!</v>
      </c>
      <c r="G296" s="89" t="e">
        <f t="shared" si="21"/>
        <v>#DIV/0!</v>
      </c>
      <c r="H296" s="88" t="e">
        <f t="shared" si="22"/>
        <v>#DIV/0!</v>
      </c>
      <c r="I296" s="92" t="str">
        <f>IF(OR(COUNT(Calculations!BP297:BY297)&lt;3,COUNT(Calculations!BZ297:CI297)&lt;3),"N/A",IF(ISERROR(TTEST(Calculations!BP297:BY297,Calculations!BZ297:CI297,2,2)),"N/A",TTEST(Calculations!BP297:BY297,Calculations!BZ297:CI297,2,2)))</f>
        <v>N/A</v>
      </c>
      <c r="J296" s="88" t="e">
        <f t="shared" si="23"/>
        <v>#DIV/0!</v>
      </c>
      <c r="K296" s="93" t="str">
        <f>IF(AND('Test Sample Data'!N296&gt;=35,'Control Sample Data'!N296&gt;=35),"Type 3",IF(AND('Test Sample Data'!N296&gt;=30,'Control Sample Data'!N296&gt;=30,OR(I296&gt;=0.05,I296="N/A")),"Type 2",IF(OR(AND('Test Sample Data'!N296&gt;=30,'Control Sample Data'!N296&lt;=30),AND('Test Sample Data'!N296&lt;=30,'Control Sample Data'!N296&gt;=30)),"Type 1","OKAY")))</f>
        <v>OKAY</v>
      </c>
    </row>
    <row r="297" spans="1:11">
      <c r="A297" s="80"/>
      <c r="B297" s="87" t="str">
        <f>IF('Gene Table'!E297="","",'Gene Table'!E297)</f>
        <v>hsa-miR-193a-3p</v>
      </c>
      <c r="C297" s="87" t="str">
        <f>'Gene Table'!B297</f>
        <v>M07</v>
      </c>
      <c r="D297" s="88" t="e">
        <f>Calculations!BN298</f>
        <v>#DIV/0!</v>
      </c>
      <c r="E297" s="88" t="e">
        <f>Calculations!BO298</f>
        <v>#DIV/0!</v>
      </c>
      <c r="F297" s="89" t="e">
        <f t="shared" si="20"/>
        <v>#DIV/0!</v>
      </c>
      <c r="G297" s="89" t="e">
        <f t="shared" si="21"/>
        <v>#DIV/0!</v>
      </c>
      <c r="H297" s="88" t="e">
        <f t="shared" si="22"/>
        <v>#DIV/0!</v>
      </c>
      <c r="I297" s="92" t="str">
        <f>IF(OR(COUNT(Calculations!BP298:BY298)&lt;3,COUNT(Calculations!BZ298:CI298)&lt;3),"N/A",IF(ISERROR(TTEST(Calculations!BP298:BY298,Calculations!BZ298:CI298,2,2)),"N/A",TTEST(Calculations!BP298:BY298,Calculations!BZ298:CI298,2,2)))</f>
        <v>N/A</v>
      </c>
      <c r="J297" s="88" t="e">
        <f t="shared" si="23"/>
        <v>#DIV/0!</v>
      </c>
      <c r="K297" s="93" t="str">
        <f>IF(AND('Test Sample Data'!N297&gt;=35,'Control Sample Data'!N297&gt;=35),"Type 3",IF(AND('Test Sample Data'!N297&gt;=30,'Control Sample Data'!N297&gt;=30,OR(I297&gt;=0.05,I297="N/A")),"Type 2",IF(OR(AND('Test Sample Data'!N297&gt;=30,'Control Sample Data'!N297&lt;=30),AND('Test Sample Data'!N297&lt;=30,'Control Sample Data'!N297&gt;=30)),"Type 1","OKAY")))</f>
        <v>OKAY</v>
      </c>
    </row>
    <row r="298" spans="1:11">
      <c r="A298" s="80"/>
      <c r="B298" s="87" t="str">
        <f>IF('Gene Table'!E298="","",'Gene Table'!E298)</f>
        <v>hsa-miR-340-5p</v>
      </c>
      <c r="C298" s="87" t="str">
        <f>'Gene Table'!B298</f>
        <v>M08</v>
      </c>
      <c r="D298" s="88" t="e">
        <f>Calculations!BN299</f>
        <v>#DIV/0!</v>
      </c>
      <c r="E298" s="88" t="e">
        <f>Calculations!BO299</f>
        <v>#DIV/0!</v>
      </c>
      <c r="F298" s="89" t="e">
        <f t="shared" si="20"/>
        <v>#DIV/0!</v>
      </c>
      <c r="G298" s="89" t="e">
        <f t="shared" si="21"/>
        <v>#DIV/0!</v>
      </c>
      <c r="H298" s="88" t="e">
        <f t="shared" si="22"/>
        <v>#DIV/0!</v>
      </c>
      <c r="I298" s="92" t="str">
        <f>IF(OR(COUNT(Calculations!BP299:BY299)&lt;3,COUNT(Calculations!BZ299:CI299)&lt;3),"N/A",IF(ISERROR(TTEST(Calculations!BP299:BY299,Calculations!BZ299:CI299,2,2)),"N/A",TTEST(Calculations!BP299:BY299,Calculations!BZ299:CI299,2,2)))</f>
        <v>N/A</v>
      </c>
      <c r="J298" s="88" t="e">
        <f t="shared" si="23"/>
        <v>#DIV/0!</v>
      </c>
      <c r="K298" s="93" t="str">
        <f>IF(AND('Test Sample Data'!N298&gt;=35,'Control Sample Data'!N298&gt;=35),"Type 3",IF(AND('Test Sample Data'!N298&gt;=30,'Control Sample Data'!N298&gt;=30,OR(I298&gt;=0.05,I298="N/A")),"Type 2",IF(OR(AND('Test Sample Data'!N298&gt;=30,'Control Sample Data'!N298&lt;=30),AND('Test Sample Data'!N298&lt;=30,'Control Sample Data'!N298&gt;=30)),"Type 1","OKAY")))</f>
        <v>OKAY</v>
      </c>
    </row>
    <row r="299" spans="1:11">
      <c r="A299" s="80"/>
      <c r="B299" s="87" t="str">
        <f>IF('Gene Table'!E299="","",'Gene Table'!E299)</f>
        <v>hsa-miR-194-5p</v>
      </c>
      <c r="C299" s="87" t="str">
        <f>'Gene Table'!B299</f>
        <v>M09</v>
      </c>
      <c r="D299" s="88" t="e">
        <f>Calculations!BN300</f>
        <v>#DIV/0!</v>
      </c>
      <c r="E299" s="88" t="e">
        <f>Calculations!BO300</f>
        <v>#DIV/0!</v>
      </c>
      <c r="F299" s="89" t="e">
        <f t="shared" si="20"/>
        <v>#DIV/0!</v>
      </c>
      <c r="G299" s="89" t="e">
        <f t="shared" si="21"/>
        <v>#DIV/0!</v>
      </c>
      <c r="H299" s="88" t="e">
        <f t="shared" si="22"/>
        <v>#DIV/0!</v>
      </c>
      <c r="I299" s="92" t="str">
        <f>IF(OR(COUNT(Calculations!BP300:BY300)&lt;3,COUNT(Calculations!BZ300:CI300)&lt;3),"N/A",IF(ISERROR(TTEST(Calculations!BP300:BY300,Calculations!BZ300:CI300,2,2)),"N/A",TTEST(Calculations!BP300:BY300,Calculations!BZ300:CI300,2,2)))</f>
        <v>N/A</v>
      </c>
      <c r="J299" s="88" t="e">
        <f t="shared" si="23"/>
        <v>#DIV/0!</v>
      </c>
      <c r="K299" s="93" t="str">
        <f>IF(AND('Test Sample Data'!N299&gt;=35,'Control Sample Data'!N299&gt;=35),"Type 3",IF(AND('Test Sample Data'!N299&gt;=30,'Control Sample Data'!N299&gt;=30,OR(I299&gt;=0.05,I299="N/A")),"Type 2",IF(OR(AND('Test Sample Data'!N299&gt;=30,'Control Sample Data'!N299&lt;=30),AND('Test Sample Data'!N299&lt;=30,'Control Sample Data'!N299&gt;=30)),"Type 1","OKAY")))</f>
        <v>OKAY</v>
      </c>
    </row>
    <row r="300" spans="1:11">
      <c r="A300" s="80"/>
      <c r="B300" s="87" t="str">
        <f>IF('Gene Table'!E300="","",'Gene Table'!E300)</f>
        <v>hsa-miR-578</v>
      </c>
      <c r="C300" s="87" t="str">
        <f>'Gene Table'!B300</f>
        <v>M10</v>
      </c>
      <c r="D300" s="88" t="e">
        <f>Calculations!BN301</f>
        <v>#DIV/0!</v>
      </c>
      <c r="E300" s="88" t="e">
        <f>Calculations!BO301</f>
        <v>#DIV/0!</v>
      </c>
      <c r="F300" s="89" t="e">
        <f t="shared" si="20"/>
        <v>#DIV/0!</v>
      </c>
      <c r="G300" s="89" t="e">
        <f t="shared" si="21"/>
        <v>#DIV/0!</v>
      </c>
      <c r="H300" s="88" t="e">
        <f t="shared" si="22"/>
        <v>#DIV/0!</v>
      </c>
      <c r="I300" s="92" t="str">
        <f>IF(OR(COUNT(Calculations!BP301:BY301)&lt;3,COUNT(Calculations!BZ301:CI301)&lt;3),"N/A",IF(ISERROR(TTEST(Calculations!BP301:BY301,Calculations!BZ301:CI301,2,2)),"N/A",TTEST(Calculations!BP301:BY301,Calculations!BZ301:CI301,2,2)))</f>
        <v>N/A</v>
      </c>
      <c r="J300" s="88" t="e">
        <f t="shared" si="23"/>
        <v>#DIV/0!</v>
      </c>
      <c r="K300" s="93" t="str">
        <f>IF(AND('Test Sample Data'!N300&gt;=35,'Control Sample Data'!N300&gt;=35),"Type 3",IF(AND('Test Sample Data'!N300&gt;=30,'Control Sample Data'!N300&gt;=30,OR(I300&gt;=0.05,I300="N/A")),"Type 2",IF(OR(AND('Test Sample Data'!N300&gt;=30,'Control Sample Data'!N300&lt;=30),AND('Test Sample Data'!N300&lt;=30,'Control Sample Data'!N300&gt;=30)),"Type 1","OKAY")))</f>
        <v>OKAY</v>
      </c>
    </row>
    <row r="301" spans="1:11">
      <c r="A301" s="80"/>
      <c r="B301" s="87" t="str">
        <f>IF('Gene Table'!E301="","",'Gene Table'!E301)</f>
        <v>hsa-miR-195-5p</v>
      </c>
      <c r="C301" s="87" t="str">
        <f>'Gene Table'!B301</f>
        <v>M11</v>
      </c>
      <c r="D301" s="88" t="e">
        <f>Calculations!BN302</f>
        <v>#DIV/0!</v>
      </c>
      <c r="E301" s="88" t="e">
        <f>Calculations!BO302</f>
        <v>#DIV/0!</v>
      </c>
      <c r="F301" s="89" t="e">
        <f t="shared" si="20"/>
        <v>#DIV/0!</v>
      </c>
      <c r="G301" s="89" t="e">
        <f t="shared" si="21"/>
        <v>#DIV/0!</v>
      </c>
      <c r="H301" s="88" t="e">
        <f t="shared" si="22"/>
        <v>#DIV/0!</v>
      </c>
      <c r="I301" s="92" t="str">
        <f>IF(OR(COUNT(Calculations!BP302:BY302)&lt;3,COUNT(Calculations!BZ302:CI302)&lt;3),"N/A",IF(ISERROR(TTEST(Calculations!BP302:BY302,Calculations!BZ302:CI302,2,2)),"N/A",TTEST(Calculations!BP302:BY302,Calculations!BZ302:CI302,2,2)))</f>
        <v>N/A</v>
      </c>
      <c r="J301" s="88" t="e">
        <f t="shared" si="23"/>
        <v>#DIV/0!</v>
      </c>
      <c r="K301" s="93" t="str">
        <f>IF(AND('Test Sample Data'!N301&gt;=35,'Control Sample Data'!N301&gt;=35),"Type 3",IF(AND('Test Sample Data'!N301&gt;=30,'Control Sample Data'!N301&gt;=30,OR(I301&gt;=0.05,I301="N/A")),"Type 2",IF(OR(AND('Test Sample Data'!N301&gt;=30,'Control Sample Data'!N301&lt;=30),AND('Test Sample Data'!N301&lt;=30,'Control Sample Data'!N301&gt;=30)),"Type 1","OKAY")))</f>
        <v>OKAY</v>
      </c>
    </row>
    <row r="302" spans="1:11">
      <c r="A302" s="80"/>
      <c r="B302" s="87" t="str">
        <f>IF('Gene Table'!E302="","",'Gene Table'!E302)</f>
        <v>hsa-miR-618</v>
      </c>
      <c r="C302" s="87" t="str">
        <f>'Gene Table'!B302</f>
        <v>M12</v>
      </c>
      <c r="D302" s="88" t="e">
        <f>Calculations!BN303</f>
        <v>#DIV/0!</v>
      </c>
      <c r="E302" s="88" t="e">
        <f>Calculations!BO303</f>
        <v>#DIV/0!</v>
      </c>
      <c r="F302" s="89" t="e">
        <f t="shared" si="20"/>
        <v>#DIV/0!</v>
      </c>
      <c r="G302" s="89" t="e">
        <f t="shared" si="21"/>
        <v>#DIV/0!</v>
      </c>
      <c r="H302" s="88" t="e">
        <f t="shared" si="22"/>
        <v>#DIV/0!</v>
      </c>
      <c r="I302" s="92" t="str">
        <f>IF(OR(COUNT(Calculations!BP303:BY303)&lt;3,COUNT(Calculations!BZ303:CI303)&lt;3),"N/A",IF(ISERROR(TTEST(Calculations!BP303:BY303,Calculations!BZ303:CI303,2,2)),"N/A",TTEST(Calculations!BP303:BY303,Calculations!BZ303:CI303,2,2)))</f>
        <v>N/A</v>
      </c>
      <c r="J302" s="88" t="e">
        <f t="shared" si="23"/>
        <v>#DIV/0!</v>
      </c>
      <c r="K302" s="93" t="str">
        <f>IF(AND('Test Sample Data'!N302&gt;=35,'Control Sample Data'!N302&gt;=35),"Type 3",IF(AND('Test Sample Data'!N302&gt;=30,'Control Sample Data'!N302&gt;=30,OR(I302&gt;=0.05,I302="N/A")),"Type 2",IF(OR(AND('Test Sample Data'!N302&gt;=30,'Control Sample Data'!N302&lt;=30),AND('Test Sample Data'!N302&lt;=30,'Control Sample Data'!N302&gt;=30)),"Type 1","OKAY")))</f>
        <v>OKAY</v>
      </c>
    </row>
    <row r="303" spans="1:11">
      <c r="A303" s="80"/>
      <c r="B303" s="87" t="str">
        <f>IF('Gene Table'!E303="","",'Gene Table'!E303)</f>
        <v>hsa-miR-205-5p</v>
      </c>
      <c r="C303" s="87" t="str">
        <f>'Gene Table'!B303</f>
        <v>M13</v>
      </c>
      <c r="D303" s="88" t="e">
        <f>Calculations!BN304</f>
        <v>#DIV/0!</v>
      </c>
      <c r="E303" s="88" t="e">
        <f>Calculations!BO304</f>
        <v>#DIV/0!</v>
      </c>
      <c r="F303" s="89" t="e">
        <f t="shared" si="20"/>
        <v>#DIV/0!</v>
      </c>
      <c r="G303" s="89" t="e">
        <f t="shared" si="21"/>
        <v>#DIV/0!</v>
      </c>
      <c r="H303" s="88" t="e">
        <f t="shared" si="22"/>
        <v>#DIV/0!</v>
      </c>
      <c r="I303" s="92" t="str">
        <f>IF(OR(COUNT(Calculations!BP304:BY304)&lt;3,COUNT(Calculations!BZ304:CI304)&lt;3),"N/A",IF(ISERROR(TTEST(Calculations!BP304:BY304,Calculations!BZ304:CI304,2,2)),"N/A",TTEST(Calculations!BP304:BY304,Calculations!BZ304:CI304,2,2)))</f>
        <v>N/A</v>
      </c>
      <c r="J303" s="88" t="e">
        <f t="shared" si="23"/>
        <v>#DIV/0!</v>
      </c>
      <c r="K303" s="93" t="str">
        <f>IF(AND('Test Sample Data'!N303&gt;=35,'Control Sample Data'!N303&gt;=35),"Type 3",IF(AND('Test Sample Data'!N303&gt;=30,'Control Sample Data'!N303&gt;=30,OR(I303&gt;=0.05,I303="N/A")),"Type 2",IF(OR(AND('Test Sample Data'!N303&gt;=30,'Control Sample Data'!N303&lt;=30),AND('Test Sample Data'!N303&lt;=30,'Control Sample Data'!N303&gt;=30)),"Type 1","OKAY")))</f>
        <v>OKAY</v>
      </c>
    </row>
    <row r="304" spans="1:11">
      <c r="A304" s="80"/>
      <c r="B304" s="87" t="str">
        <f>IF('Gene Table'!E304="","",'Gene Table'!E304)</f>
        <v>hsa-miR-627</v>
      </c>
      <c r="C304" s="87" t="str">
        <f>'Gene Table'!B304</f>
        <v>M14</v>
      </c>
      <c r="D304" s="88" t="e">
        <f>Calculations!BN305</f>
        <v>#DIV/0!</v>
      </c>
      <c r="E304" s="88" t="e">
        <f>Calculations!BO305</f>
        <v>#DIV/0!</v>
      </c>
      <c r="F304" s="89" t="e">
        <f t="shared" si="20"/>
        <v>#DIV/0!</v>
      </c>
      <c r="G304" s="89" t="e">
        <f t="shared" si="21"/>
        <v>#DIV/0!</v>
      </c>
      <c r="H304" s="88" t="e">
        <f t="shared" si="22"/>
        <v>#DIV/0!</v>
      </c>
      <c r="I304" s="92" t="str">
        <f>IF(OR(COUNT(Calculations!BP305:BY305)&lt;3,COUNT(Calculations!BZ305:CI305)&lt;3),"N/A",IF(ISERROR(TTEST(Calculations!BP305:BY305,Calculations!BZ305:CI305,2,2)),"N/A",TTEST(Calculations!BP305:BY305,Calculations!BZ305:CI305,2,2)))</f>
        <v>N/A</v>
      </c>
      <c r="J304" s="88" t="e">
        <f t="shared" si="23"/>
        <v>#DIV/0!</v>
      </c>
      <c r="K304" s="93" t="str">
        <f>IF(AND('Test Sample Data'!N304&gt;=35,'Control Sample Data'!N304&gt;=35),"Type 3",IF(AND('Test Sample Data'!N304&gt;=30,'Control Sample Data'!N304&gt;=30,OR(I304&gt;=0.05,I304="N/A")),"Type 2",IF(OR(AND('Test Sample Data'!N304&gt;=30,'Control Sample Data'!N304&lt;=30),AND('Test Sample Data'!N304&lt;=30,'Control Sample Data'!N304&gt;=30)),"Type 1","OKAY")))</f>
        <v>OKAY</v>
      </c>
    </row>
    <row r="305" spans="1:11">
      <c r="A305" s="80"/>
      <c r="B305" s="87" t="str">
        <f>IF('Gene Table'!E305="","",'Gene Table'!E305)</f>
        <v>hsa-miR-206</v>
      </c>
      <c r="C305" s="87" t="str">
        <f>'Gene Table'!B305</f>
        <v>M15</v>
      </c>
      <c r="D305" s="88" t="e">
        <f>Calculations!BN306</f>
        <v>#DIV/0!</v>
      </c>
      <c r="E305" s="88" t="e">
        <f>Calculations!BO306</f>
        <v>#DIV/0!</v>
      </c>
      <c r="F305" s="89" t="e">
        <f t="shared" si="20"/>
        <v>#DIV/0!</v>
      </c>
      <c r="G305" s="89" t="e">
        <f t="shared" si="21"/>
        <v>#DIV/0!</v>
      </c>
      <c r="H305" s="88" t="e">
        <f t="shared" si="22"/>
        <v>#DIV/0!</v>
      </c>
      <c r="I305" s="92" t="str">
        <f>IF(OR(COUNT(Calculations!BP306:BY306)&lt;3,COUNT(Calculations!BZ306:CI306)&lt;3),"N/A",IF(ISERROR(TTEST(Calculations!BP306:BY306,Calculations!BZ306:CI306,2,2)),"N/A",TTEST(Calculations!BP306:BY306,Calculations!BZ306:CI306,2,2)))</f>
        <v>N/A</v>
      </c>
      <c r="J305" s="88" t="e">
        <f t="shared" si="23"/>
        <v>#DIV/0!</v>
      </c>
      <c r="K305" s="93" t="str">
        <f>IF(AND('Test Sample Data'!N305&gt;=35,'Control Sample Data'!N305&gt;=35),"Type 3",IF(AND('Test Sample Data'!N305&gt;=30,'Control Sample Data'!N305&gt;=30,OR(I305&gt;=0.05,I305="N/A")),"Type 2",IF(OR(AND('Test Sample Data'!N305&gt;=30,'Control Sample Data'!N305&lt;=30),AND('Test Sample Data'!N305&lt;=30,'Control Sample Data'!N305&gt;=30)),"Type 1","OKAY")))</f>
        <v>OKAY</v>
      </c>
    </row>
    <row r="306" spans="1:11">
      <c r="A306" s="80"/>
      <c r="B306" s="87" t="str">
        <f>IF('Gene Table'!E306="","",'Gene Table'!E306)</f>
        <v>hsa-miR-585</v>
      </c>
      <c r="C306" s="87" t="str">
        <f>'Gene Table'!B306</f>
        <v>M16</v>
      </c>
      <c r="D306" s="88" t="e">
        <f>Calculations!BN307</f>
        <v>#DIV/0!</v>
      </c>
      <c r="E306" s="88" t="e">
        <f>Calculations!BO307</f>
        <v>#DIV/0!</v>
      </c>
      <c r="F306" s="89" t="e">
        <f t="shared" si="20"/>
        <v>#DIV/0!</v>
      </c>
      <c r="G306" s="89" t="e">
        <f t="shared" si="21"/>
        <v>#DIV/0!</v>
      </c>
      <c r="H306" s="88" t="e">
        <f t="shared" si="22"/>
        <v>#DIV/0!</v>
      </c>
      <c r="I306" s="92" t="str">
        <f>IF(OR(COUNT(Calculations!BP307:BY307)&lt;3,COUNT(Calculations!BZ307:CI307)&lt;3),"N/A",IF(ISERROR(TTEST(Calculations!BP307:BY307,Calculations!BZ307:CI307,2,2)),"N/A",TTEST(Calculations!BP307:BY307,Calculations!BZ307:CI307,2,2)))</f>
        <v>N/A</v>
      </c>
      <c r="J306" s="88" t="e">
        <f t="shared" si="23"/>
        <v>#DIV/0!</v>
      </c>
      <c r="K306" s="93" t="str">
        <f>IF(AND('Test Sample Data'!N306&gt;=35,'Control Sample Data'!N306&gt;=35),"Type 3",IF(AND('Test Sample Data'!N306&gt;=30,'Control Sample Data'!N306&gt;=30,OR(I306&gt;=0.05,I306="N/A")),"Type 2",IF(OR(AND('Test Sample Data'!N306&gt;=30,'Control Sample Data'!N306&lt;=30),AND('Test Sample Data'!N306&lt;=30,'Control Sample Data'!N306&gt;=30)),"Type 1","OKAY")))</f>
        <v>OKAY</v>
      </c>
    </row>
    <row r="307" spans="1:11">
      <c r="A307" s="80"/>
      <c r="B307" s="87" t="str">
        <f>IF('Gene Table'!E307="","",'Gene Table'!E307)</f>
        <v>hsa-miR-216a</v>
      </c>
      <c r="C307" s="87" t="str">
        <f>'Gene Table'!B307</f>
        <v>M17</v>
      </c>
      <c r="D307" s="88" t="e">
        <f>Calculations!BN308</f>
        <v>#DIV/0!</v>
      </c>
      <c r="E307" s="88" t="e">
        <f>Calculations!BO308</f>
        <v>#DIV/0!</v>
      </c>
      <c r="F307" s="89" t="e">
        <f t="shared" si="20"/>
        <v>#DIV/0!</v>
      </c>
      <c r="G307" s="89" t="e">
        <f t="shared" si="21"/>
        <v>#DIV/0!</v>
      </c>
      <c r="H307" s="88" t="e">
        <f t="shared" si="22"/>
        <v>#DIV/0!</v>
      </c>
      <c r="I307" s="92" t="str">
        <f>IF(OR(COUNT(Calculations!BP308:BY308)&lt;3,COUNT(Calculations!BZ308:CI308)&lt;3),"N/A",IF(ISERROR(TTEST(Calculations!BP308:BY308,Calculations!BZ308:CI308,2,2)),"N/A",TTEST(Calculations!BP308:BY308,Calculations!BZ308:CI308,2,2)))</f>
        <v>N/A</v>
      </c>
      <c r="J307" s="88" t="e">
        <f t="shared" si="23"/>
        <v>#DIV/0!</v>
      </c>
      <c r="K307" s="93" t="str">
        <f>IF(AND('Test Sample Data'!N307&gt;=35,'Control Sample Data'!N307&gt;=35),"Type 3",IF(AND('Test Sample Data'!N307&gt;=30,'Control Sample Data'!N307&gt;=30,OR(I307&gt;=0.05,I307="N/A")),"Type 2",IF(OR(AND('Test Sample Data'!N307&gt;=30,'Control Sample Data'!N307&lt;=30),AND('Test Sample Data'!N307&lt;=30,'Control Sample Data'!N307&gt;=30)),"Type 1","OKAY")))</f>
        <v>OKAY</v>
      </c>
    </row>
    <row r="308" spans="1:11">
      <c r="A308" s="80"/>
      <c r="B308" s="87" t="str">
        <f>IF('Gene Table'!E308="","",'Gene Table'!E308)</f>
        <v>hsa-miR-7-5p</v>
      </c>
      <c r="C308" s="87" t="str">
        <f>'Gene Table'!B308</f>
        <v>M18</v>
      </c>
      <c r="D308" s="88" t="e">
        <f>Calculations!BN309</f>
        <v>#DIV/0!</v>
      </c>
      <c r="E308" s="88" t="e">
        <f>Calculations!BO309</f>
        <v>#DIV/0!</v>
      </c>
      <c r="F308" s="89" t="e">
        <f t="shared" si="20"/>
        <v>#DIV/0!</v>
      </c>
      <c r="G308" s="89" t="e">
        <f t="shared" si="21"/>
        <v>#DIV/0!</v>
      </c>
      <c r="H308" s="88" t="e">
        <f t="shared" si="22"/>
        <v>#DIV/0!</v>
      </c>
      <c r="I308" s="92" t="str">
        <f>IF(OR(COUNT(Calculations!BP309:BY309)&lt;3,COUNT(Calculations!BZ309:CI309)&lt;3),"N/A",IF(ISERROR(TTEST(Calculations!BP309:BY309,Calculations!BZ309:CI309,2,2)),"N/A",TTEST(Calculations!BP309:BY309,Calculations!BZ309:CI309,2,2)))</f>
        <v>N/A</v>
      </c>
      <c r="J308" s="88" t="e">
        <f t="shared" si="23"/>
        <v>#DIV/0!</v>
      </c>
      <c r="K308" s="93" t="str">
        <f>IF(AND('Test Sample Data'!N308&gt;=35,'Control Sample Data'!N308&gt;=35),"Type 3",IF(AND('Test Sample Data'!N308&gt;=30,'Control Sample Data'!N308&gt;=30,OR(I308&gt;=0.05,I308="N/A")),"Type 2",IF(OR(AND('Test Sample Data'!N308&gt;=30,'Control Sample Data'!N308&lt;=30),AND('Test Sample Data'!N308&lt;=30,'Control Sample Data'!N308&gt;=30)),"Type 1","OKAY")))</f>
        <v>OKAY</v>
      </c>
    </row>
    <row r="309" spans="1:11">
      <c r="A309" s="80"/>
      <c r="B309" s="87" t="str">
        <f>IF('Gene Table'!E309="","",'Gene Table'!E309)</f>
        <v>hsa-miR-218-5p</v>
      </c>
      <c r="C309" s="87" t="str">
        <f>'Gene Table'!B309</f>
        <v>M19</v>
      </c>
      <c r="D309" s="88" t="e">
        <f>Calculations!BN310</f>
        <v>#DIV/0!</v>
      </c>
      <c r="E309" s="88" t="e">
        <f>Calculations!BO310</f>
        <v>#DIV/0!</v>
      </c>
      <c r="F309" s="89" t="e">
        <f t="shared" si="20"/>
        <v>#DIV/0!</v>
      </c>
      <c r="G309" s="89" t="e">
        <f t="shared" si="21"/>
        <v>#DIV/0!</v>
      </c>
      <c r="H309" s="88" t="e">
        <f t="shared" si="22"/>
        <v>#DIV/0!</v>
      </c>
      <c r="I309" s="92" t="str">
        <f>IF(OR(COUNT(Calculations!BP310:BY310)&lt;3,COUNT(Calculations!BZ310:CI310)&lt;3),"N/A",IF(ISERROR(TTEST(Calculations!BP310:BY310,Calculations!BZ310:CI310,2,2)),"N/A",TTEST(Calculations!BP310:BY310,Calculations!BZ310:CI310,2,2)))</f>
        <v>N/A</v>
      </c>
      <c r="J309" s="88" t="e">
        <f t="shared" si="23"/>
        <v>#DIV/0!</v>
      </c>
      <c r="K309" s="93" t="str">
        <f>IF(AND('Test Sample Data'!N309&gt;=35,'Control Sample Data'!N309&gt;=35),"Type 3",IF(AND('Test Sample Data'!N309&gt;=30,'Control Sample Data'!N309&gt;=30,OR(I309&gt;=0.05,I309="N/A")),"Type 2",IF(OR(AND('Test Sample Data'!N309&gt;=30,'Control Sample Data'!N309&lt;=30),AND('Test Sample Data'!N309&lt;=30,'Control Sample Data'!N309&gt;=30)),"Type 1","OKAY")))</f>
        <v>OKAY</v>
      </c>
    </row>
    <row r="310" spans="1:11">
      <c r="A310" s="80"/>
      <c r="B310" s="87" t="str">
        <f>IF('Gene Table'!E310="","",'Gene Table'!E310)</f>
        <v>hsa-miR-379-5p</v>
      </c>
      <c r="C310" s="87" t="str">
        <f>'Gene Table'!B310</f>
        <v>M20</v>
      </c>
      <c r="D310" s="88" t="e">
        <f>Calculations!BN311</f>
        <v>#DIV/0!</v>
      </c>
      <c r="E310" s="88" t="e">
        <f>Calculations!BO311</f>
        <v>#DIV/0!</v>
      </c>
      <c r="F310" s="89" t="e">
        <f t="shared" si="20"/>
        <v>#DIV/0!</v>
      </c>
      <c r="G310" s="89" t="e">
        <f t="shared" si="21"/>
        <v>#DIV/0!</v>
      </c>
      <c r="H310" s="88" t="e">
        <f t="shared" si="22"/>
        <v>#DIV/0!</v>
      </c>
      <c r="I310" s="92" t="str">
        <f>IF(OR(COUNT(Calculations!BP311:BY311)&lt;3,COUNT(Calculations!BZ311:CI311)&lt;3),"N/A",IF(ISERROR(TTEST(Calculations!BP311:BY311,Calculations!BZ311:CI311,2,2)),"N/A",TTEST(Calculations!BP311:BY311,Calculations!BZ311:CI311,2,2)))</f>
        <v>N/A</v>
      </c>
      <c r="J310" s="88" t="e">
        <f t="shared" si="23"/>
        <v>#DIV/0!</v>
      </c>
      <c r="K310" s="93" t="str">
        <f>IF(AND('Test Sample Data'!N310&gt;=35,'Control Sample Data'!N310&gt;=35),"Type 3",IF(AND('Test Sample Data'!N310&gt;=30,'Control Sample Data'!N310&gt;=30,OR(I310&gt;=0.05,I310="N/A")),"Type 2",IF(OR(AND('Test Sample Data'!N310&gt;=30,'Control Sample Data'!N310&lt;=30),AND('Test Sample Data'!N310&lt;=30,'Control Sample Data'!N310&gt;=30)),"Type 1","OKAY")))</f>
        <v>OKAY</v>
      </c>
    </row>
    <row r="311" spans="1:11">
      <c r="A311" s="80"/>
      <c r="B311" s="87" t="str">
        <f>IF('Gene Table'!E311="","",'Gene Table'!E311)</f>
        <v>hsa-miR-221-3p</v>
      </c>
      <c r="C311" s="87" t="str">
        <f>'Gene Table'!B311</f>
        <v>M21</v>
      </c>
      <c r="D311" s="88" t="e">
        <f>Calculations!BN312</f>
        <v>#DIV/0!</v>
      </c>
      <c r="E311" s="88" t="e">
        <f>Calculations!BO312</f>
        <v>#DIV/0!</v>
      </c>
      <c r="F311" s="89" t="e">
        <f t="shared" si="20"/>
        <v>#DIV/0!</v>
      </c>
      <c r="G311" s="89" t="e">
        <f t="shared" si="21"/>
        <v>#DIV/0!</v>
      </c>
      <c r="H311" s="88" t="e">
        <f t="shared" si="22"/>
        <v>#DIV/0!</v>
      </c>
      <c r="I311" s="92" t="str">
        <f>IF(OR(COUNT(Calculations!BP312:BY312)&lt;3,COUNT(Calculations!BZ312:CI312)&lt;3),"N/A",IF(ISERROR(TTEST(Calculations!BP312:BY312,Calculations!BZ312:CI312,2,2)),"N/A",TTEST(Calculations!BP312:BY312,Calculations!BZ312:CI312,2,2)))</f>
        <v>N/A</v>
      </c>
      <c r="J311" s="88" t="e">
        <f t="shared" si="23"/>
        <v>#DIV/0!</v>
      </c>
      <c r="K311" s="93" t="str">
        <f>IF(AND('Test Sample Data'!N311&gt;=35,'Control Sample Data'!N311&gt;=35),"Type 3",IF(AND('Test Sample Data'!N311&gt;=30,'Control Sample Data'!N311&gt;=30,OR(I311&gt;=0.05,I311="N/A")),"Type 2",IF(OR(AND('Test Sample Data'!N311&gt;=30,'Control Sample Data'!N311&lt;=30),AND('Test Sample Data'!N311&lt;=30,'Control Sample Data'!N311&gt;=30)),"Type 1","OKAY")))</f>
        <v>OKAY</v>
      </c>
    </row>
    <row r="312" spans="1:11">
      <c r="A312" s="80"/>
      <c r="B312" s="87" t="str">
        <f>IF('Gene Table'!E312="","",'Gene Table'!E312)</f>
        <v>hsa-miR-580</v>
      </c>
      <c r="C312" s="87" t="str">
        <f>'Gene Table'!B312</f>
        <v>M22</v>
      </c>
      <c r="D312" s="88" t="e">
        <f>Calculations!BN313</f>
        <v>#DIV/0!</v>
      </c>
      <c r="E312" s="88" t="e">
        <f>Calculations!BO313</f>
        <v>#DIV/0!</v>
      </c>
      <c r="F312" s="89" t="e">
        <f t="shared" si="20"/>
        <v>#DIV/0!</v>
      </c>
      <c r="G312" s="89" t="e">
        <f t="shared" si="21"/>
        <v>#DIV/0!</v>
      </c>
      <c r="H312" s="88" t="e">
        <f t="shared" si="22"/>
        <v>#DIV/0!</v>
      </c>
      <c r="I312" s="92" t="str">
        <f>IF(OR(COUNT(Calculations!BP313:BY313)&lt;3,COUNT(Calculations!BZ313:CI313)&lt;3),"N/A",IF(ISERROR(TTEST(Calculations!BP313:BY313,Calculations!BZ313:CI313,2,2)),"N/A",TTEST(Calculations!BP313:BY313,Calculations!BZ313:CI313,2,2)))</f>
        <v>N/A</v>
      </c>
      <c r="J312" s="88" t="e">
        <f t="shared" si="23"/>
        <v>#DIV/0!</v>
      </c>
      <c r="K312" s="93" t="str">
        <f>IF(AND('Test Sample Data'!N312&gt;=35,'Control Sample Data'!N312&gt;=35),"Type 3",IF(AND('Test Sample Data'!N312&gt;=30,'Control Sample Data'!N312&gt;=30,OR(I312&gt;=0.05,I312="N/A")),"Type 2",IF(OR(AND('Test Sample Data'!N312&gt;=30,'Control Sample Data'!N312&lt;=30),AND('Test Sample Data'!N312&lt;=30,'Control Sample Data'!N312&gt;=30)),"Type 1","OKAY")))</f>
        <v>OKAY</v>
      </c>
    </row>
    <row r="313" spans="1:11">
      <c r="A313" s="80"/>
      <c r="B313" s="87" t="str">
        <f>IF('Gene Table'!E313="","",'Gene Table'!E313)</f>
        <v>hsa-miR-223-3p</v>
      </c>
      <c r="C313" s="87" t="str">
        <f>'Gene Table'!B313</f>
        <v>M23</v>
      </c>
      <c r="D313" s="88" t="e">
        <f>Calculations!BN314</f>
        <v>#DIV/0!</v>
      </c>
      <c r="E313" s="88" t="e">
        <f>Calculations!BO314</f>
        <v>#DIV/0!</v>
      </c>
      <c r="F313" s="89" t="e">
        <f t="shared" si="20"/>
        <v>#DIV/0!</v>
      </c>
      <c r="G313" s="89" t="e">
        <f t="shared" si="21"/>
        <v>#DIV/0!</v>
      </c>
      <c r="H313" s="88" t="e">
        <f t="shared" si="22"/>
        <v>#DIV/0!</v>
      </c>
      <c r="I313" s="92" t="str">
        <f>IF(OR(COUNT(Calculations!BP314:BY314)&lt;3,COUNT(Calculations!BZ314:CI314)&lt;3),"N/A",IF(ISERROR(TTEST(Calculations!BP314:BY314,Calculations!BZ314:CI314,2,2)),"N/A",TTEST(Calculations!BP314:BY314,Calculations!BZ314:CI314,2,2)))</f>
        <v>N/A</v>
      </c>
      <c r="J313" s="88" t="e">
        <f t="shared" si="23"/>
        <v>#DIV/0!</v>
      </c>
      <c r="K313" s="93" t="str">
        <f>IF(AND('Test Sample Data'!N313&gt;=35,'Control Sample Data'!N313&gt;=35),"Type 3",IF(AND('Test Sample Data'!N313&gt;=30,'Control Sample Data'!N313&gt;=30,OR(I313&gt;=0.05,I313="N/A")),"Type 2",IF(OR(AND('Test Sample Data'!N313&gt;=30,'Control Sample Data'!N313&lt;=30),AND('Test Sample Data'!N313&lt;=30,'Control Sample Data'!N313&gt;=30)),"Type 1","OKAY")))</f>
        <v>OKAY</v>
      </c>
    </row>
    <row r="314" spans="1:11">
      <c r="A314" s="80"/>
      <c r="B314" s="87" t="str">
        <f>IF('Gene Table'!E314="","",'Gene Table'!E314)</f>
        <v>hsa-miR-454-3p</v>
      </c>
      <c r="C314" s="87" t="str">
        <f>'Gene Table'!B314</f>
        <v>M24</v>
      </c>
      <c r="D314" s="88" t="e">
        <f>Calculations!BN315</f>
        <v>#DIV/0!</v>
      </c>
      <c r="E314" s="88" t="e">
        <f>Calculations!BO315</f>
        <v>#DIV/0!</v>
      </c>
      <c r="F314" s="89" t="e">
        <f t="shared" si="20"/>
        <v>#DIV/0!</v>
      </c>
      <c r="G314" s="89" t="e">
        <f t="shared" si="21"/>
        <v>#DIV/0!</v>
      </c>
      <c r="H314" s="88" t="e">
        <f t="shared" si="22"/>
        <v>#DIV/0!</v>
      </c>
      <c r="I314" s="92" t="str">
        <f>IF(OR(COUNT(Calculations!BP315:BY315)&lt;3,COUNT(Calculations!BZ315:CI315)&lt;3),"N/A",IF(ISERROR(TTEST(Calculations!BP315:BY315,Calculations!BZ315:CI315,2,2)),"N/A",TTEST(Calculations!BP315:BY315,Calculations!BZ315:CI315,2,2)))</f>
        <v>N/A</v>
      </c>
      <c r="J314" s="88" t="e">
        <f t="shared" si="23"/>
        <v>#DIV/0!</v>
      </c>
      <c r="K314" s="93" t="str">
        <f>IF(AND('Test Sample Data'!N314&gt;=35,'Control Sample Data'!N314&gt;=35),"Type 3",IF(AND('Test Sample Data'!N314&gt;=30,'Control Sample Data'!N314&gt;=30,OR(I314&gt;=0.05,I314="N/A")),"Type 2",IF(OR(AND('Test Sample Data'!N314&gt;=30,'Control Sample Data'!N314&lt;=30),AND('Test Sample Data'!N314&lt;=30,'Control Sample Data'!N314&gt;=30)),"Type 1","OKAY")))</f>
        <v>OKAY</v>
      </c>
    </row>
    <row r="315" spans="1:11">
      <c r="A315" s="80"/>
      <c r="B315" s="87" t="str">
        <f>IF('Gene Table'!E315="","",'Gene Table'!E315)</f>
        <v>hsa-miR-1275</v>
      </c>
      <c r="C315" s="87" t="str">
        <f>'Gene Table'!B315</f>
        <v>N01</v>
      </c>
      <c r="D315" s="88" t="e">
        <f>Calculations!BN316</f>
        <v>#DIV/0!</v>
      </c>
      <c r="E315" s="88" t="e">
        <f>Calculations!BO316</f>
        <v>#DIV/0!</v>
      </c>
      <c r="F315" s="89" t="e">
        <f t="shared" si="20"/>
        <v>#DIV/0!</v>
      </c>
      <c r="G315" s="89" t="e">
        <f t="shared" si="21"/>
        <v>#DIV/0!</v>
      </c>
      <c r="H315" s="88" t="e">
        <f t="shared" si="22"/>
        <v>#DIV/0!</v>
      </c>
      <c r="I315" s="92" t="str">
        <f>IF(OR(COUNT(Calculations!BP316:BY316)&lt;3,COUNT(Calculations!BZ316:CI316)&lt;3),"N/A",IF(ISERROR(TTEST(Calculations!BP316:BY316,Calculations!BZ316:CI316,2,2)),"N/A",TTEST(Calculations!BP316:BY316,Calculations!BZ316:CI316,2,2)))</f>
        <v>N/A</v>
      </c>
      <c r="J315" s="88" t="e">
        <f t="shared" si="23"/>
        <v>#DIV/0!</v>
      </c>
      <c r="K315" s="93" t="str">
        <f>IF(AND('Test Sample Data'!N315&gt;=35,'Control Sample Data'!N315&gt;=35),"Type 3",IF(AND('Test Sample Data'!N315&gt;=30,'Control Sample Data'!N315&gt;=30,OR(I315&gt;=0.05,I315="N/A")),"Type 2",IF(OR(AND('Test Sample Data'!N315&gt;=30,'Control Sample Data'!N315&lt;=30),AND('Test Sample Data'!N315&lt;=30,'Control Sample Data'!N315&gt;=30)),"Type 1","OKAY")))</f>
        <v>OKAY</v>
      </c>
    </row>
    <row r="316" spans="1:11">
      <c r="A316" s="80"/>
      <c r="B316" s="87" t="str">
        <f>IF('Gene Table'!E316="","",'Gene Table'!E316)</f>
        <v>hsa-miR-369-5p</v>
      </c>
      <c r="C316" s="87" t="str">
        <f>'Gene Table'!B316</f>
        <v>N02</v>
      </c>
      <c r="D316" s="88" t="e">
        <f>Calculations!BN317</f>
        <v>#DIV/0!</v>
      </c>
      <c r="E316" s="88" t="e">
        <f>Calculations!BO317</f>
        <v>#DIV/0!</v>
      </c>
      <c r="F316" s="89" t="e">
        <f t="shared" si="20"/>
        <v>#DIV/0!</v>
      </c>
      <c r="G316" s="89" t="e">
        <f t="shared" si="21"/>
        <v>#DIV/0!</v>
      </c>
      <c r="H316" s="88" t="e">
        <f t="shared" si="22"/>
        <v>#DIV/0!</v>
      </c>
      <c r="I316" s="92" t="str">
        <f>IF(OR(COUNT(Calculations!BP317:BY317)&lt;3,COUNT(Calculations!BZ317:CI317)&lt;3),"N/A",IF(ISERROR(TTEST(Calculations!BP317:BY317,Calculations!BZ317:CI317,2,2)),"N/A",TTEST(Calculations!BP317:BY317,Calculations!BZ317:CI317,2,2)))</f>
        <v>N/A</v>
      </c>
      <c r="J316" s="88" t="e">
        <f t="shared" si="23"/>
        <v>#DIV/0!</v>
      </c>
      <c r="K316" s="93" t="str">
        <f>IF(AND('Test Sample Data'!N316&gt;=35,'Control Sample Data'!N316&gt;=35),"Type 3",IF(AND('Test Sample Data'!N316&gt;=30,'Control Sample Data'!N316&gt;=30,OR(I316&gt;=0.05,I316="N/A")),"Type 2",IF(OR(AND('Test Sample Data'!N316&gt;=30,'Control Sample Data'!N316&lt;=30),AND('Test Sample Data'!N316&lt;=30,'Control Sample Data'!N316&gt;=30)),"Type 1","OKAY")))</f>
        <v>OKAY</v>
      </c>
    </row>
    <row r="317" spans="1:11">
      <c r="A317" s="80"/>
      <c r="B317" s="87" t="str">
        <f>IF('Gene Table'!E317="","",'Gene Table'!E317)</f>
        <v>hsa-miR-521</v>
      </c>
      <c r="C317" s="87" t="str">
        <f>'Gene Table'!B317</f>
        <v>N03</v>
      </c>
      <c r="D317" s="88" t="e">
        <f>Calculations!BN318</f>
        <v>#DIV/0!</v>
      </c>
      <c r="E317" s="88" t="e">
        <f>Calculations!BO318</f>
        <v>#DIV/0!</v>
      </c>
      <c r="F317" s="89" t="e">
        <f t="shared" si="20"/>
        <v>#DIV/0!</v>
      </c>
      <c r="G317" s="89" t="e">
        <f t="shared" si="21"/>
        <v>#DIV/0!</v>
      </c>
      <c r="H317" s="88" t="e">
        <f t="shared" si="22"/>
        <v>#DIV/0!</v>
      </c>
      <c r="I317" s="92" t="str">
        <f>IF(OR(COUNT(Calculations!BP318:BY318)&lt;3,COUNT(Calculations!BZ318:CI318)&lt;3),"N/A",IF(ISERROR(TTEST(Calculations!BP318:BY318,Calculations!BZ318:CI318,2,2)),"N/A",TTEST(Calculations!BP318:BY318,Calculations!BZ318:CI318,2,2)))</f>
        <v>N/A</v>
      </c>
      <c r="J317" s="88" t="e">
        <f t="shared" si="23"/>
        <v>#DIV/0!</v>
      </c>
      <c r="K317" s="93" t="str">
        <f>IF(AND('Test Sample Data'!N317&gt;=35,'Control Sample Data'!N317&gt;=35),"Type 3",IF(AND('Test Sample Data'!N317&gt;=30,'Control Sample Data'!N317&gt;=30,OR(I317&gt;=0.05,I317="N/A")),"Type 2",IF(OR(AND('Test Sample Data'!N317&gt;=30,'Control Sample Data'!N317&lt;=30),AND('Test Sample Data'!N317&lt;=30,'Control Sample Data'!N317&gt;=30)),"Type 1","OKAY")))</f>
        <v>OKAY</v>
      </c>
    </row>
    <row r="318" spans="1:11">
      <c r="A318" s="80"/>
      <c r="B318" s="87" t="str">
        <f>IF('Gene Table'!E318="","",'Gene Table'!E318)</f>
        <v>hsa-miR-216b</v>
      </c>
      <c r="C318" s="87" t="str">
        <f>'Gene Table'!B318</f>
        <v>N04</v>
      </c>
      <c r="D318" s="88" t="e">
        <f>Calculations!BN319</f>
        <v>#DIV/0!</v>
      </c>
      <c r="E318" s="88" t="e">
        <f>Calculations!BO319</f>
        <v>#DIV/0!</v>
      </c>
      <c r="F318" s="89" t="e">
        <f t="shared" si="20"/>
        <v>#DIV/0!</v>
      </c>
      <c r="G318" s="89" t="e">
        <f t="shared" si="21"/>
        <v>#DIV/0!</v>
      </c>
      <c r="H318" s="88" t="e">
        <f t="shared" si="22"/>
        <v>#DIV/0!</v>
      </c>
      <c r="I318" s="92" t="str">
        <f>IF(OR(COUNT(Calculations!BP319:BY319)&lt;3,COUNT(Calculations!BZ319:CI319)&lt;3),"N/A",IF(ISERROR(TTEST(Calculations!BP319:BY319,Calculations!BZ319:CI319,2,2)),"N/A",TTEST(Calculations!BP319:BY319,Calculations!BZ319:CI319,2,2)))</f>
        <v>N/A</v>
      </c>
      <c r="J318" s="88" t="e">
        <f t="shared" si="23"/>
        <v>#DIV/0!</v>
      </c>
      <c r="K318" s="93" t="str">
        <f>IF(AND('Test Sample Data'!N318&gt;=35,'Control Sample Data'!N318&gt;=35),"Type 3",IF(AND('Test Sample Data'!N318&gt;=30,'Control Sample Data'!N318&gt;=30,OR(I318&gt;=0.05,I318="N/A")),"Type 2",IF(OR(AND('Test Sample Data'!N318&gt;=30,'Control Sample Data'!N318&lt;=30),AND('Test Sample Data'!N318&lt;=30,'Control Sample Data'!N318&gt;=30)),"Type 1","OKAY")))</f>
        <v>OKAY</v>
      </c>
    </row>
    <row r="319" spans="1:11">
      <c r="A319" s="80"/>
      <c r="B319" s="87" t="str">
        <f>IF('Gene Table'!E319="","",'Gene Table'!E319)</f>
        <v>hsa-miR-591</v>
      </c>
      <c r="C319" s="87" t="str">
        <f>'Gene Table'!B319</f>
        <v>N05</v>
      </c>
      <c r="D319" s="88" t="e">
        <f>Calculations!BN320</f>
        <v>#DIV/0!</v>
      </c>
      <c r="E319" s="88" t="e">
        <f>Calculations!BO320</f>
        <v>#DIV/0!</v>
      </c>
      <c r="F319" s="89" t="e">
        <f t="shared" si="20"/>
        <v>#DIV/0!</v>
      </c>
      <c r="G319" s="89" t="e">
        <f t="shared" si="21"/>
        <v>#DIV/0!</v>
      </c>
      <c r="H319" s="88" t="e">
        <f t="shared" si="22"/>
        <v>#DIV/0!</v>
      </c>
      <c r="I319" s="92" t="str">
        <f>IF(OR(COUNT(Calculations!BP320:BY320)&lt;3,COUNT(Calculations!BZ320:CI320)&lt;3),"N/A",IF(ISERROR(TTEST(Calculations!BP320:BY320,Calculations!BZ320:CI320,2,2)),"N/A",TTEST(Calculations!BP320:BY320,Calculations!BZ320:CI320,2,2)))</f>
        <v>N/A</v>
      </c>
      <c r="J319" s="88" t="e">
        <f t="shared" si="23"/>
        <v>#DIV/0!</v>
      </c>
      <c r="K319" s="93" t="str">
        <f>IF(AND('Test Sample Data'!N319&gt;=35,'Control Sample Data'!N319&gt;=35),"Type 3",IF(AND('Test Sample Data'!N319&gt;=30,'Control Sample Data'!N319&gt;=30,OR(I319&gt;=0.05,I319="N/A")),"Type 2",IF(OR(AND('Test Sample Data'!N319&gt;=30,'Control Sample Data'!N319&lt;=30),AND('Test Sample Data'!N319&lt;=30,'Control Sample Data'!N319&gt;=30)),"Type 1","OKAY")))</f>
        <v>OKAY</v>
      </c>
    </row>
    <row r="320" spans="1:11">
      <c r="A320" s="80"/>
      <c r="B320" s="87" t="str">
        <f>IF('Gene Table'!E320="","",'Gene Table'!E320)</f>
        <v>hsa-miR-548d-3p</v>
      </c>
      <c r="C320" s="87" t="str">
        <f>'Gene Table'!B320</f>
        <v>N06</v>
      </c>
      <c r="D320" s="88" t="e">
        <f>Calculations!BN321</f>
        <v>#DIV/0!</v>
      </c>
      <c r="E320" s="88" t="e">
        <f>Calculations!BO321</f>
        <v>#DIV/0!</v>
      </c>
      <c r="F320" s="89" t="e">
        <f t="shared" si="20"/>
        <v>#DIV/0!</v>
      </c>
      <c r="G320" s="89" t="e">
        <f t="shared" si="21"/>
        <v>#DIV/0!</v>
      </c>
      <c r="H320" s="88" t="e">
        <f t="shared" si="22"/>
        <v>#DIV/0!</v>
      </c>
      <c r="I320" s="92" t="str">
        <f>IF(OR(COUNT(Calculations!BP321:BY321)&lt;3,COUNT(Calculations!BZ321:CI321)&lt;3),"N/A",IF(ISERROR(TTEST(Calculations!BP321:BY321,Calculations!BZ321:CI321,2,2)),"N/A",TTEST(Calculations!BP321:BY321,Calculations!BZ321:CI321,2,2)))</f>
        <v>N/A</v>
      </c>
      <c r="J320" s="88" t="e">
        <f t="shared" si="23"/>
        <v>#DIV/0!</v>
      </c>
      <c r="K320" s="93" t="str">
        <f>IF(AND('Test Sample Data'!N320&gt;=35,'Control Sample Data'!N320&gt;=35),"Type 3",IF(AND('Test Sample Data'!N320&gt;=30,'Control Sample Data'!N320&gt;=30,OR(I320&gt;=0.05,I320="N/A")),"Type 2",IF(OR(AND('Test Sample Data'!N320&gt;=30,'Control Sample Data'!N320&lt;=30),AND('Test Sample Data'!N320&lt;=30,'Control Sample Data'!N320&gt;=30)),"Type 1","OKAY")))</f>
        <v>OKAY</v>
      </c>
    </row>
    <row r="321" spans="1:11">
      <c r="A321" s="80"/>
      <c r="B321" s="87" t="str">
        <f>IF('Gene Table'!E321="","",'Gene Table'!E321)</f>
        <v>hsa-miR-1264</v>
      </c>
      <c r="C321" s="87" t="str">
        <f>'Gene Table'!B321</f>
        <v>N07</v>
      </c>
      <c r="D321" s="88" t="e">
        <f>Calculations!BN322</f>
        <v>#DIV/0!</v>
      </c>
      <c r="E321" s="88" t="e">
        <f>Calculations!BO322</f>
        <v>#DIV/0!</v>
      </c>
      <c r="F321" s="89" t="e">
        <f t="shared" si="20"/>
        <v>#DIV/0!</v>
      </c>
      <c r="G321" s="89" t="e">
        <f t="shared" si="21"/>
        <v>#DIV/0!</v>
      </c>
      <c r="H321" s="88" t="e">
        <f t="shared" si="22"/>
        <v>#DIV/0!</v>
      </c>
      <c r="I321" s="92" t="str">
        <f>IF(OR(COUNT(Calculations!BP322:BY322)&lt;3,COUNT(Calculations!BZ322:CI322)&lt;3),"N/A",IF(ISERROR(TTEST(Calculations!BP322:BY322,Calculations!BZ322:CI322,2,2)),"N/A",TTEST(Calculations!BP322:BY322,Calculations!BZ322:CI322,2,2)))</f>
        <v>N/A</v>
      </c>
      <c r="J321" s="88" t="e">
        <f t="shared" si="23"/>
        <v>#DIV/0!</v>
      </c>
      <c r="K321" s="93" t="str">
        <f>IF(AND('Test Sample Data'!N321&gt;=35,'Control Sample Data'!N321&gt;=35),"Type 3",IF(AND('Test Sample Data'!N321&gt;=30,'Control Sample Data'!N321&gt;=30,OR(I321&gt;=0.05,I321="N/A")),"Type 2",IF(OR(AND('Test Sample Data'!N321&gt;=30,'Control Sample Data'!N321&lt;=30),AND('Test Sample Data'!N321&lt;=30,'Control Sample Data'!N321&gt;=30)),"Type 1","OKAY")))</f>
        <v>OKAY</v>
      </c>
    </row>
    <row r="322" spans="1:11">
      <c r="A322" s="80"/>
      <c r="B322" s="87" t="str">
        <f>IF('Gene Table'!E322="","",'Gene Table'!E322)</f>
        <v>hsa-miR-490-5p</v>
      </c>
      <c r="C322" s="87" t="str">
        <f>'Gene Table'!B322</f>
        <v>N08</v>
      </c>
      <c r="D322" s="88" t="e">
        <f>Calculations!BN323</f>
        <v>#DIV/0!</v>
      </c>
      <c r="E322" s="88" t="e">
        <f>Calculations!BO323</f>
        <v>#DIV/0!</v>
      </c>
      <c r="F322" s="89" t="e">
        <f t="shared" si="20"/>
        <v>#DIV/0!</v>
      </c>
      <c r="G322" s="89" t="e">
        <f t="shared" si="21"/>
        <v>#DIV/0!</v>
      </c>
      <c r="H322" s="88" t="e">
        <f t="shared" si="22"/>
        <v>#DIV/0!</v>
      </c>
      <c r="I322" s="92" t="str">
        <f>IF(OR(COUNT(Calculations!BP323:BY323)&lt;3,COUNT(Calculations!BZ323:CI323)&lt;3),"N/A",IF(ISERROR(TTEST(Calculations!BP323:BY323,Calculations!BZ323:CI323,2,2)),"N/A",TTEST(Calculations!BP323:BY323,Calculations!BZ323:CI323,2,2)))</f>
        <v>N/A</v>
      </c>
      <c r="J322" s="88" t="e">
        <f t="shared" si="23"/>
        <v>#DIV/0!</v>
      </c>
      <c r="K322" s="93" t="str">
        <f>IF(AND('Test Sample Data'!N322&gt;=35,'Control Sample Data'!N322&gt;=35),"Type 3",IF(AND('Test Sample Data'!N322&gt;=30,'Control Sample Data'!N322&gt;=30,OR(I322&gt;=0.05,I322="N/A")),"Type 2",IF(OR(AND('Test Sample Data'!N322&gt;=30,'Control Sample Data'!N322&lt;=30),AND('Test Sample Data'!N322&lt;=30,'Control Sample Data'!N322&gt;=30)),"Type 1","OKAY")))</f>
        <v>OKAY</v>
      </c>
    </row>
    <row r="323" spans="1:11">
      <c r="A323" s="80"/>
      <c r="B323" s="87" t="str">
        <f>IF('Gene Table'!E323="","",'Gene Table'!E323)</f>
        <v>hsa-miR-1270</v>
      </c>
      <c r="C323" s="87" t="str">
        <f>'Gene Table'!B323</f>
        <v>N09</v>
      </c>
      <c r="D323" s="88" t="e">
        <f>Calculations!BN324</f>
        <v>#DIV/0!</v>
      </c>
      <c r="E323" s="88" t="e">
        <f>Calculations!BO324</f>
        <v>#DIV/0!</v>
      </c>
      <c r="F323" s="89" t="e">
        <f t="shared" si="20"/>
        <v>#DIV/0!</v>
      </c>
      <c r="G323" s="89" t="e">
        <f t="shared" si="21"/>
        <v>#DIV/0!</v>
      </c>
      <c r="H323" s="88" t="e">
        <f t="shared" si="22"/>
        <v>#DIV/0!</v>
      </c>
      <c r="I323" s="92" t="str">
        <f>IF(OR(COUNT(Calculations!BP324:BY324)&lt;3,COUNT(Calculations!BZ324:CI324)&lt;3),"N/A",IF(ISERROR(TTEST(Calculations!BP324:BY324,Calculations!BZ324:CI324,2,2)),"N/A",TTEST(Calculations!BP324:BY324,Calculations!BZ324:CI324,2,2)))</f>
        <v>N/A</v>
      </c>
      <c r="J323" s="88" t="e">
        <f t="shared" si="23"/>
        <v>#DIV/0!</v>
      </c>
      <c r="K323" s="93" t="str">
        <f>IF(AND('Test Sample Data'!N323&gt;=35,'Control Sample Data'!N323&gt;=35),"Type 3",IF(AND('Test Sample Data'!N323&gt;=30,'Control Sample Data'!N323&gt;=30,OR(I323&gt;=0.05,I323="N/A")),"Type 2",IF(OR(AND('Test Sample Data'!N323&gt;=30,'Control Sample Data'!N323&lt;=30),AND('Test Sample Data'!N323&lt;=30,'Control Sample Data'!N323&gt;=30)),"Type 1","OKAY")))</f>
        <v>OKAY</v>
      </c>
    </row>
    <row r="324" spans="1:11">
      <c r="A324" s="80"/>
      <c r="B324" s="87" t="str">
        <f>IF('Gene Table'!E324="","",'Gene Table'!E324)</f>
        <v>hsa-miR-1236</v>
      </c>
      <c r="C324" s="87" t="str">
        <f>'Gene Table'!B324</f>
        <v>N10</v>
      </c>
      <c r="D324" s="88" t="e">
        <f>Calculations!BN325</f>
        <v>#DIV/0!</v>
      </c>
      <c r="E324" s="88" t="e">
        <f>Calculations!BO325</f>
        <v>#DIV/0!</v>
      </c>
      <c r="F324" s="89" t="e">
        <f t="shared" si="20"/>
        <v>#DIV/0!</v>
      </c>
      <c r="G324" s="89" t="e">
        <f t="shared" si="21"/>
        <v>#DIV/0!</v>
      </c>
      <c r="H324" s="88" t="e">
        <f t="shared" si="22"/>
        <v>#DIV/0!</v>
      </c>
      <c r="I324" s="92" t="str">
        <f>IF(OR(COUNT(Calculations!BP325:BY325)&lt;3,COUNT(Calculations!BZ325:CI325)&lt;3),"N/A",IF(ISERROR(TTEST(Calculations!BP325:BY325,Calculations!BZ325:CI325,2,2)),"N/A",TTEST(Calculations!BP325:BY325,Calculations!BZ325:CI325,2,2)))</f>
        <v>N/A</v>
      </c>
      <c r="J324" s="88" t="e">
        <f t="shared" si="23"/>
        <v>#DIV/0!</v>
      </c>
      <c r="K324" s="93" t="str">
        <f>IF(AND('Test Sample Data'!N324&gt;=35,'Control Sample Data'!N324&gt;=35),"Type 3",IF(AND('Test Sample Data'!N324&gt;=30,'Control Sample Data'!N324&gt;=30,OR(I324&gt;=0.05,I324="N/A")),"Type 2",IF(OR(AND('Test Sample Data'!N324&gt;=30,'Control Sample Data'!N324&lt;=30),AND('Test Sample Data'!N324&lt;=30,'Control Sample Data'!N324&gt;=30)),"Type 1","OKAY")))</f>
        <v>OKAY</v>
      </c>
    </row>
    <row r="325" spans="1:11">
      <c r="A325" s="80"/>
      <c r="B325" s="87" t="str">
        <f>IF('Gene Table'!E325="","",'Gene Table'!E325)</f>
        <v>hsa-miR-361-5p</v>
      </c>
      <c r="C325" s="87" t="str">
        <f>'Gene Table'!B325</f>
        <v>N11</v>
      </c>
      <c r="D325" s="88" t="e">
        <f>Calculations!BN326</f>
        <v>#DIV/0!</v>
      </c>
      <c r="E325" s="88" t="e">
        <f>Calculations!BO326</f>
        <v>#DIV/0!</v>
      </c>
      <c r="F325" s="89" t="e">
        <f t="shared" si="20"/>
        <v>#DIV/0!</v>
      </c>
      <c r="G325" s="89" t="e">
        <f t="shared" si="21"/>
        <v>#DIV/0!</v>
      </c>
      <c r="H325" s="88" t="e">
        <f t="shared" si="22"/>
        <v>#DIV/0!</v>
      </c>
      <c r="I325" s="92" t="str">
        <f>IF(OR(COUNT(Calculations!BP326:BY326)&lt;3,COUNT(Calculations!BZ326:CI326)&lt;3),"N/A",IF(ISERROR(TTEST(Calculations!BP326:BY326,Calculations!BZ326:CI326,2,2)),"N/A",TTEST(Calculations!BP326:BY326,Calculations!BZ326:CI326,2,2)))</f>
        <v>N/A</v>
      </c>
      <c r="J325" s="88" t="e">
        <f t="shared" si="23"/>
        <v>#DIV/0!</v>
      </c>
      <c r="K325" s="93" t="str">
        <f>IF(AND('Test Sample Data'!N325&gt;=35,'Control Sample Data'!N325&gt;=35),"Type 3",IF(AND('Test Sample Data'!N325&gt;=30,'Control Sample Data'!N325&gt;=30,OR(I325&gt;=0.05,I325="N/A")),"Type 2",IF(OR(AND('Test Sample Data'!N325&gt;=30,'Control Sample Data'!N325&lt;=30),AND('Test Sample Data'!N325&lt;=30,'Control Sample Data'!N325&gt;=30)),"Type 1","OKAY")))</f>
        <v>OKAY</v>
      </c>
    </row>
    <row r="326" spans="1:11">
      <c r="A326" s="80"/>
      <c r="B326" s="87" t="str">
        <f>IF('Gene Table'!E326="","",'Gene Table'!E326)</f>
        <v>hsa-miR-507</v>
      </c>
      <c r="C326" s="87" t="str">
        <f>'Gene Table'!B326</f>
        <v>N12</v>
      </c>
      <c r="D326" s="88" t="e">
        <f>Calculations!BN327</f>
        <v>#DIV/0!</v>
      </c>
      <c r="E326" s="88" t="e">
        <f>Calculations!BO327</f>
        <v>#DIV/0!</v>
      </c>
      <c r="F326" s="89" t="e">
        <f t="shared" si="20"/>
        <v>#DIV/0!</v>
      </c>
      <c r="G326" s="89" t="e">
        <f t="shared" si="21"/>
        <v>#DIV/0!</v>
      </c>
      <c r="H326" s="88" t="e">
        <f t="shared" si="22"/>
        <v>#DIV/0!</v>
      </c>
      <c r="I326" s="92" t="str">
        <f>IF(OR(COUNT(Calculations!BP327:BY327)&lt;3,COUNT(Calculations!BZ327:CI327)&lt;3),"N/A",IF(ISERROR(TTEST(Calculations!BP327:BY327,Calculations!BZ327:CI327,2,2)),"N/A",TTEST(Calculations!BP327:BY327,Calculations!BZ327:CI327,2,2)))</f>
        <v>N/A</v>
      </c>
      <c r="J326" s="88" t="e">
        <f t="shared" si="23"/>
        <v>#DIV/0!</v>
      </c>
      <c r="K326" s="93" t="str">
        <f>IF(AND('Test Sample Data'!N326&gt;=35,'Control Sample Data'!N326&gt;=35),"Type 3",IF(AND('Test Sample Data'!N326&gt;=30,'Control Sample Data'!N326&gt;=30,OR(I326&gt;=0.05,I326="N/A")),"Type 2",IF(OR(AND('Test Sample Data'!N326&gt;=30,'Control Sample Data'!N326&lt;=30),AND('Test Sample Data'!N326&lt;=30,'Control Sample Data'!N326&gt;=30)),"Type 1","OKAY")))</f>
        <v>OKAY</v>
      </c>
    </row>
    <row r="327" spans="1:11">
      <c r="A327" s="80"/>
      <c r="B327" s="87" t="str">
        <f>IF('Gene Table'!E327="","",'Gene Table'!E327)</f>
        <v>hsa-miR-383</v>
      </c>
      <c r="C327" s="87" t="str">
        <f>'Gene Table'!B327</f>
        <v>N13</v>
      </c>
      <c r="D327" s="88" t="e">
        <f>Calculations!BN328</f>
        <v>#DIV/0!</v>
      </c>
      <c r="E327" s="88" t="e">
        <f>Calculations!BO328</f>
        <v>#DIV/0!</v>
      </c>
      <c r="F327" s="89" t="e">
        <f t="shared" si="20"/>
        <v>#DIV/0!</v>
      </c>
      <c r="G327" s="89" t="e">
        <f t="shared" si="21"/>
        <v>#DIV/0!</v>
      </c>
      <c r="H327" s="88" t="e">
        <f t="shared" si="22"/>
        <v>#DIV/0!</v>
      </c>
      <c r="I327" s="92" t="str">
        <f>IF(OR(COUNT(Calculations!BP328:BY328)&lt;3,COUNT(Calculations!BZ328:CI328)&lt;3),"N/A",IF(ISERROR(TTEST(Calculations!BP328:BY328,Calculations!BZ328:CI328,2,2)),"N/A",TTEST(Calculations!BP328:BY328,Calculations!BZ328:CI328,2,2)))</f>
        <v>N/A</v>
      </c>
      <c r="J327" s="88" t="e">
        <f t="shared" si="23"/>
        <v>#DIV/0!</v>
      </c>
      <c r="K327" s="93" t="str">
        <f>IF(AND('Test Sample Data'!N327&gt;=35,'Control Sample Data'!N327&gt;=35),"Type 3",IF(AND('Test Sample Data'!N327&gt;=30,'Control Sample Data'!N327&gt;=30,OR(I327&gt;=0.05,I327="N/A")),"Type 2",IF(OR(AND('Test Sample Data'!N327&gt;=30,'Control Sample Data'!N327&lt;=30),AND('Test Sample Data'!N327&lt;=30,'Control Sample Data'!N327&gt;=30)),"Type 1","OKAY")))</f>
        <v>OKAY</v>
      </c>
    </row>
    <row r="328" spans="1:11">
      <c r="A328" s="80"/>
      <c r="B328" s="87" t="str">
        <f>IF('Gene Table'!E328="","",'Gene Table'!E328)</f>
        <v>hsa-miR-532-5p</v>
      </c>
      <c r="C328" s="87" t="str">
        <f>'Gene Table'!B328</f>
        <v>N14</v>
      </c>
      <c r="D328" s="88" t="e">
        <f>Calculations!BN329</f>
        <v>#DIV/0!</v>
      </c>
      <c r="E328" s="88" t="e">
        <f>Calculations!BO329</f>
        <v>#DIV/0!</v>
      </c>
      <c r="F328" s="89" t="e">
        <f t="shared" si="20"/>
        <v>#DIV/0!</v>
      </c>
      <c r="G328" s="89" t="e">
        <f t="shared" si="21"/>
        <v>#DIV/0!</v>
      </c>
      <c r="H328" s="88" t="e">
        <f t="shared" si="22"/>
        <v>#DIV/0!</v>
      </c>
      <c r="I328" s="92" t="str">
        <f>IF(OR(COUNT(Calculations!BP329:BY329)&lt;3,COUNT(Calculations!BZ329:CI329)&lt;3),"N/A",IF(ISERROR(TTEST(Calculations!BP329:BY329,Calculations!BZ329:CI329,2,2)),"N/A",TTEST(Calculations!BP329:BY329,Calculations!BZ329:CI329,2,2)))</f>
        <v>N/A</v>
      </c>
      <c r="J328" s="88" t="e">
        <f t="shared" si="23"/>
        <v>#DIV/0!</v>
      </c>
      <c r="K328" s="93" t="str">
        <f>IF(AND('Test Sample Data'!N328&gt;=35,'Control Sample Data'!N328&gt;=35),"Type 3",IF(AND('Test Sample Data'!N328&gt;=30,'Control Sample Data'!N328&gt;=30,OR(I328&gt;=0.05,I328="N/A")),"Type 2",IF(OR(AND('Test Sample Data'!N328&gt;=30,'Control Sample Data'!N328&lt;=30),AND('Test Sample Data'!N328&lt;=30,'Control Sample Data'!N328&gt;=30)),"Type 1","OKAY")))</f>
        <v>OKAY</v>
      </c>
    </row>
    <row r="329" spans="1:11">
      <c r="A329" s="80"/>
      <c r="B329" s="87" t="str">
        <f>IF('Gene Table'!E329="","",'Gene Table'!E329)</f>
        <v>hsa-miR-1282</v>
      </c>
      <c r="C329" s="87" t="str">
        <f>'Gene Table'!B329</f>
        <v>N15</v>
      </c>
      <c r="D329" s="88" t="e">
        <f>Calculations!BN330</f>
        <v>#DIV/0!</v>
      </c>
      <c r="E329" s="88" t="e">
        <f>Calculations!BO330</f>
        <v>#DIV/0!</v>
      </c>
      <c r="F329" s="89" t="e">
        <f t="shared" si="20"/>
        <v>#DIV/0!</v>
      </c>
      <c r="G329" s="89" t="e">
        <f t="shared" si="21"/>
        <v>#DIV/0!</v>
      </c>
      <c r="H329" s="88" t="e">
        <f t="shared" si="22"/>
        <v>#DIV/0!</v>
      </c>
      <c r="I329" s="92" t="str">
        <f>IF(OR(COUNT(Calculations!BP330:BY330)&lt;3,COUNT(Calculations!BZ330:CI330)&lt;3),"N/A",IF(ISERROR(TTEST(Calculations!BP330:BY330,Calculations!BZ330:CI330,2,2)),"N/A",TTEST(Calculations!BP330:BY330,Calculations!BZ330:CI330,2,2)))</f>
        <v>N/A</v>
      </c>
      <c r="J329" s="88" t="e">
        <f t="shared" si="23"/>
        <v>#DIV/0!</v>
      </c>
      <c r="K329" s="93" t="str">
        <f>IF(AND('Test Sample Data'!N329&gt;=35,'Control Sample Data'!N329&gt;=35),"Type 3",IF(AND('Test Sample Data'!N329&gt;=30,'Control Sample Data'!N329&gt;=30,OR(I329&gt;=0.05,I329="N/A")),"Type 2",IF(OR(AND('Test Sample Data'!N329&gt;=30,'Control Sample Data'!N329&lt;=30),AND('Test Sample Data'!N329&lt;=30,'Control Sample Data'!N329&gt;=30)),"Type 1","OKAY")))</f>
        <v>OKAY</v>
      </c>
    </row>
    <row r="330" spans="1:11">
      <c r="A330" s="80"/>
      <c r="B330" s="87" t="str">
        <f>IF('Gene Table'!E330="","",'Gene Table'!E330)</f>
        <v>hsa-miR-548a-3p</v>
      </c>
      <c r="C330" s="87" t="str">
        <f>'Gene Table'!B330</f>
        <v>N16</v>
      </c>
      <c r="D330" s="88" t="e">
        <f>Calculations!BN331</f>
        <v>#DIV/0!</v>
      </c>
      <c r="E330" s="88" t="e">
        <f>Calculations!BO331</f>
        <v>#DIV/0!</v>
      </c>
      <c r="F330" s="89" t="e">
        <f t="shared" si="20"/>
        <v>#DIV/0!</v>
      </c>
      <c r="G330" s="89" t="e">
        <f t="shared" si="21"/>
        <v>#DIV/0!</v>
      </c>
      <c r="H330" s="88" t="e">
        <f t="shared" si="22"/>
        <v>#DIV/0!</v>
      </c>
      <c r="I330" s="92" t="str">
        <f>IF(OR(COUNT(Calculations!BP331:BY331)&lt;3,COUNT(Calculations!BZ331:CI331)&lt;3),"N/A",IF(ISERROR(TTEST(Calculations!BP331:BY331,Calculations!BZ331:CI331,2,2)),"N/A",TTEST(Calculations!BP331:BY331,Calculations!BZ331:CI331,2,2)))</f>
        <v>N/A</v>
      </c>
      <c r="J330" s="88" t="e">
        <f t="shared" si="23"/>
        <v>#DIV/0!</v>
      </c>
      <c r="K330" s="93" t="str">
        <f>IF(AND('Test Sample Data'!N330&gt;=35,'Control Sample Data'!N330&gt;=35),"Type 3",IF(AND('Test Sample Data'!N330&gt;=30,'Control Sample Data'!N330&gt;=30,OR(I330&gt;=0.05,I330="N/A")),"Type 2",IF(OR(AND('Test Sample Data'!N330&gt;=30,'Control Sample Data'!N330&lt;=30),AND('Test Sample Data'!N330&lt;=30,'Control Sample Data'!N330&gt;=30)),"Type 1","OKAY")))</f>
        <v>OKAY</v>
      </c>
    </row>
    <row r="331" spans="1:11">
      <c r="A331" s="80"/>
      <c r="B331" s="87" t="str">
        <f>IF('Gene Table'!E331="","",'Gene Table'!E331)</f>
        <v>hsa-miR-155-5p</v>
      </c>
      <c r="C331" s="87" t="str">
        <f>'Gene Table'!B331</f>
        <v>N17</v>
      </c>
      <c r="D331" s="88" t="e">
        <f>Calculations!BN332</f>
        <v>#DIV/0!</v>
      </c>
      <c r="E331" s="88" t="e">
        <f>Calculations!BO332</f>
        <v>#DIV/0!</v>
      </c>
      <c r="F331" s="89" t="e">
        <f t="shared" si="20"/>
        <v>#DIV/0!</v>
      </c>
      <c r="G331" s="89" t="e">
        <f t="shared" si="21"/>
        <v>#DIV/0!</v>
      </c>
      <c r="H331" s="88" t="e">
        <f t="shared" si="22"/>
        <v>#DIV/0!</v>
      </c>
      <c r="I331" s="92" t="str">
        <f>IF(OR(COUNT(Calculations!BP332:BY332)&lt;3,COUNT(Calculations!BZ332:CI332)&lt;3),"N/A",IF(ISERROR(TTEST(Calculations!BP332:BY332,Calculations!BZ332:CI332,2,2)),"N/A",TTEST(Calculations!BP332:BY332,Calculations!BZ332:CI332,2,2)))</f>
        <v>N/A</v>
      </c>
      <c r="J331" s="88" t="e">
        <f t="shared" si="23"/>
        <v>#DIV/0!</v>
      </c>
      <c r="K331" s="93" t="str">
        <f>IF(AND('Test Sample Data'!N331&gt;=35,'Control Sample Data'!N331&gt;=35),"Type 3",IF(AND('Test Sample Data'!N331&gt;=30,'Control Sample Data'!N331&gt;=30,OR(I331&gt;=0.05,I331="N/A")),"Type 2",IF(OR(AND('Test Sample Data'!N331&gt;=30,'Control Sample Data'!N331&lt;=30),AND('Test Sample Data'!N331&lt;=30,'Control Sample Data'!N331&gt;=30)),"Type 1","OKAY")))</f>
        <v>OKAY</v>
      </c>
    </row>
    <row r="332" spans="1:11">
      <c r="A332" s="80"/>
      <c r="B332" s="87" t="str">
        <f>IF('Gene Table'!E332="","",'Gene Table'!E332)</f>
        <v>hsa-miR-548o-3p</v>
      </c>
      <c r="C332" s="87" t="str">
        <f>'Gene Table'!B332</f>
        <v>N18</v>
      </c>
      <c r="D332" s="88" t="e">
        <f>Calculations!BN333</f>
        <v>#DIV/0!</v>
      </c>
      <c r="E332" s="88" t="e">
        <f>Calculations!BO333</f>
        <v>#DIV/0!</v>
      </c>
      <c r="F332" s="89" t="e">
        <f t="shared" si="20"/>
        <v>#DIV/0!</v>
      </c>
      <c r="G332" s="89" t="e">
        <f t="shared" si="21"/>
        <v>#DIV/0!</v>
      </c>
      <c r="H332" s="88" t="e">
        <f t="shared" si="22"/>
        <v>#DIV/0!</v>
      </c>
      <c r="I332" s="92" t="str">
        <f>IF(OR(COUNT(Calculations!BP333:BY333)&lt;3,COUNT(Calculations!BZ333:CI333)&lt;3),"N/A",IF(ISERROR(TTEST(Calculations!BP333:BY333,Calculations!BZ333:CI333,2,2)),"N/A",TTEST(Calculations!BP333:BY333,Calculations!BZ333:CI333,2,2)))</f>
        <v>N/A</v>
      </c>
      <c r="J332" s="88" t="e">
        <f t="shared" si="23"/>
        <v>#DIV/0!</v>
      </c>
      <c r="K332" s="93" t="str">
        <f>IF(AND('Test Sample Data'!N332&gt;=35,'Control Sample Data'!N332&gt;=35),"Type 3",IF(AND('Test Sample Data'!N332&gt;=30,'Control Sample Data'!N332&gt;=30,OR(I332&gt;=0.05,I332="N/A")),"Type 2",IF(OR(AND('Test Sample Data'!N332&gt;=30,'Control Sample Data'!N332&lt;=30),AND('Test Sample Data'!N332&lt;=30,'Control Sample Data'!N332&gt;=30)),"Type 1","OKAY")))</f>
        <v>OKAY</v>
      </c>
    </row>
    <row r="333" spans="1:11">
      <c r="A333" s="80"/>
      <c r="B333" s="87" t="str">
        <f>IF('Gene Table'!E333="","",'Gene Table'!E333)</f>
        <v>hsa-miR-508-3p</v>
      </c>
      <c r="C333" s="87" t="str">
        <f>'Gene Table'!B333</f>
        <v>N19</v>
      </c>
      <c r="D333" s="88" t="e">
        <f>Calculations!BN334</f>
        <v>#DIV/0!</v>
      </c>
      <c r="E333" s="88" t="e">
        <f>Calculations!BO334</f>
        <v>#DIV/0!</v>
      </c>
      <c r="F333" s="89" t="e">
        <f t="shared" si="20"/>
        <v>#DIV/0!</v>
      </c>
      <c r="G333" s="89" t="e">
        <f t="shared" si="21"/>
        <v>#DIV/0!</v>
      </c>
      <c r="H333" s="88" t="e">
        <f t="shared" si="22"/>
        <v>#DIV/0!</v>
      </c>
      <c r="I333" s="92" t="str">
        <f>IF(OR(COUNT(Calculations!BP334:BY334)&lt;3,COUNT(Calculations!BZ334:CI334)&lt;3),"N/A",IF(ISERROR(TTEST(Calculations!BP334:BY334,Calculations!BZ334:CI334,2,2)),"N/A",TTEST(Calculations!BP334:BY334,Calculations!BZ334:CI334,2,2)))</f>
        <v>N/A</v>
      </c>
      <c r="J333" s="88" t="e">
        <f t="shared" si="23"/>
        <v>#DIV/0!</v>
      </c>
      <c r="K333" s="93" t="str">
        <f>IF(AND('Test Sample Data'!N333&gt;=35,'Control Sample Data'!N333&gt;=35),"Type 3",IF(AND('Test Sample Data'!N333&gt;=30,'Control Sample Data'!N333&gt;=30,OR(I333&gt;=0.05,I333="N/A")),"Type 2",IF(OR(AND('Test Sample Data'!N333&gt;=30,'Control Sample Data'!N333&lt;=30),AND('Test Sample Data'!N333&lt;=30,'Control Sample Data'!N333&gt;=30)),"Type 1","OKAY")))</f>
        <v>OKAY</v>
      </c>
    </row>
    <row r="334" spans="1:11">
      <c r="A334" s="80"/>
      <c r="B334" s="87" t="str">
        <f>IF('Gene Table'!E334="","",'Gene Table'!E334)</f>
        <v>hsa-miR-621</v>
      </c>
      <c r="C334" s="87" t="str">
        <f>'Gene Table'!B334</f>
        <v>N20</v>
      </c>
      <c r="D334" s="88" t="e">
        <f>Calculations!BN335</f>
        <v>#DIV/0!</v>
      </c>
      <c r="E334" s="88" t="e">
        <f>Calculations!BO335</f>
        <v>#DIV/0!</v>
      </c>
      <c r="F334" s="89" t="e">
        <f t="shared" si="20"/>
        <v>#DIV/0!</v>
      </c>
      <c r="G334" s="89" t="e">
        <f t="shared" si="21"/>
        <v>#DIV/0!</v>
      </c>
      <c r="H334" s="88" t="e">
        <f t="shared" si="22"/>
        <v>#DIV/0!</v>
      </c>
      <c r="I334" s="92" t="str">
        <f>IF(OR(COUNT(Calculations!BP335:BY335)&lt;3,COUNT(Calculations!BZ335:CI335)&lt;3),"N/A",IF(ISERROR(TTEST(Calculations!BP335:BY335,Calculations!BZ335:CI335,2,2)),"N/A",TTEST(Calculations!BP335:BY335,Calculations!BZ335:CI335,2,2)))</f>
        <v>N/A</v>
      </c>
      <c r="J334" s="88" t="e">
        <f t="shared" si="23"/>
        <v>#DIV/0!</v>
      </c>
      <c r="K334" s="93" t="str">
        <f>IF(AND('Test Sample Data'!N334&gt;=35,'Control Sample Data'!N334&gt;=35),"Type 3",IF(AND('Test Sample Data'!N334&gt;=30,'Control Sample Data'!N334&gt;=30,OR(I334&gt;=0.05,I334="N/A")),"Type 2",IF(OR(AND('Test Sample Data'!N334&gt;=30,'Control Sample Data'!N334&lt;=30),AND('Test Sample Data'!N334&lt;=30,'Control Sample Data'!N334&gt;=30)),"Type 1","OKAY")))</f>
        <v>OKAY</v>
      </c>
    </row>
    <row r="335" spans="1:11">
      <c r="A335" s="80"/>
      <c r="B335" s="87" t="str">
        <f>IF('Gene Table'!E335="","",'Gene Table'!E335)</f>
        <v>hsa-miR-549</v>
      </c>
      <c r="C335" s="87" t="str">
        <f>'Gene Table'!B335</f>
        <v>N21</v>
      </c>
      <c r="D335" s="88" t="e">
        <f>Calculations!BN336</f>
        <v>#DIV/0!</v>
      </c>
      <c r="E335" s="88" t="e">
        <f>Calculations!BO336</f>
        <v>#DIV/0!</v>
      </c>
      <c r="F335" s="89" t="e">
        <f t="shared" si="20"/>
        <v>#DIV/0!</v>
      </c>
      <c r="G335" s="89" t="e">
        <f t="shared" si="21"/>
        <v>#DIV/0!</v>
      </c>
      <c r="H335" s="88" t="e">
        <f t="shared" si="22"/>
        <v>#DIV/0!</v>
      </c>
      <c r="I335" s="92" t="str">
        <f>IF(OR(COUNT(Calculations!BP336:BY336)&lt;3,COUNT(Calculations!BZ336:CI336)&lt;3),"N/A",IF(ISERROR(TTEST(Calculations!BP336:BY336,Calculations!BZ336:CI336,2,2)),"N/A",TTEST(Calculations!BP336:BY336,Calculations!BZ336:CI336,2,2)))</f>
        <v>N/A</v>
      </c>
      <c r="J335" s="88" t="e">
        <f t="shared" si="23"/>
        <v>#DIV/0!</v>
      </c>
      <c r="K335" s="93" t="str">
        <f>IF(AND('Test Sample Data'!N335&gt;=35,'Control Sample Data'!N335&gt;=35),"Type 3",IF(AND('Test Sample Data'!N335&gt;=30,'Control Sample Data'!N335&gt;=30,OR(I335&gt;=0.05,I335="N/A")),"Type 2",IF(OR(AND('Test Sample Data'!N335&gt;=30,'Control Sample Data'!N335&lt;=30),AND('Test Sample Data'!N335&lt;=30,'Control Sample Data'!N335&gt;=30)),"Type 1","OKAY")))</f>
        <v>OKAY</v>
      </c>
    </row>
    <row r="336" spans="1:11">
      <c r="A336" s="80"/>
      <c r="B336" s="87" t="str">
        <f>IF('Gene Table'!E336="","",'Gene Table'!E336)</f>
        <v>hsa-miR-640</v>
      </c>
      <c r="C336" s="87" t="str">
        <f>'Gene Table'!B336</f>
        <v>N22</v>
      </c>
      <c r="D336" s="88" t="e">
        <f>Calculations!BN337</f>
        <v>#DIV/0!</v>
      </c>
      <c r="E336" s="88" t="e">
        <f>Calculations!BO337</f>
        <v>#DIV/0!</v>
      </c>
      <c r="F336" s="89" t="e">
        <f t="shared" si="20"/>
        <v>#DIV/0!</v>
      </c>
      <c r="G336" s="89" t="e">
        <f t="shared" si="21"/>
        <v>#DIV/0!</v>
      </c>
      <c r="H336" s="88" t="e">
        <f t="shared" si="22"/>
        <v>#DIV/0!</v>
      </c>
      <c r="I336" s="92" t="str">
        <f>IF(OR(COUNT(Calculations!BP337:BY337)&lt;3,COUNT(Calculations!BZ337:CI337)&lt;3),"N/A",IF(ISERROR(TTEST(Calculations!BP337:BY337,Calculations!BZ337:CI337,2,2)),"N/A",TTEST(Calculations!BP337:BY337,Calculations!BZ337:CI337,2,2)))</f>
        <v>N/A</v>
      </c>
      <c r="J336" s="88" t="e">
        <f t="shared" si="23"/>
        <v>#DIV/0!</v>
      </c>
      <c r="K336" s="93" t="str">
        <f>IF(AND('Test Sample Data'!N336&gt;=35,'Control Sample Data'!N336&gt;=35),"Type 3",IF(AND('Test Sample Data'!N336&gt;=30,'Control Sample Data'!N336&gt;=30,OR(I336&gt;=0.05,I336="N/A")),"Type 2",IF(OR(AND('Test Sample Data'!N336&gt;=30,'Control Sample Data'!N336&lt;=30),AND('Test Sample Data'!N336&lt;=30,'Control Sample Data'!N336&gt;=30)),"Type 1","OKAY")))</f>
        <v>OKAY</v>
      </c>
    </row>
    <row r="337" spans="1:11">
      <c r="A337" s="80"/>
      <c r="B337" s="87" t="str">
        <f>IF('Gene Table'!E337="","",'Gene Table'!E337)</f>
        <v>hsa-miR-554</v>
      </c>
      <c r="C337" s="87" t="str">
        <f>'Gene Table'!B337</f>
        <v>N23</v>
      </c>
      <c r="D337" s="88" t="e">
        <f>Calculations!BN338</f>
        <v>#DIV/0!</v>
      </c>
      <c r="E337" s="88" t="e">
        <f>Calculations!BO338</f>
        <v>#DIV/0!</v>
      </c>
      <c r="F337" s="89" t="e">
        <f t="shared" si="20"/>
        <v>#DIV/0!</v>
      </c>
      <c r="G337" s="89" t="e">
        <f t="shared" si="21"/>
        <v>#DIV/0!</v>
      </c>
      <c r="H337" s="88" t="e">
        <f t="shared" si="22"/>
        <v>#DIV/0!</v>
      </c>
      <c r="I337" s="92" t="str">
        <f>IF(OR(COUNT(Calculations!BP338:BY338)&lt;3,COUNT(Calculations!BZ338:CI338)&lt;3),"N/A",IF(ISERROR(TTEST(Calculations!BP338:BY338,Calculations!BZ338:CI338,2,2)),"N/A",TTEST(Calculations!BP338:BY338,Calculations!BZ338:CI338,2,2)))</f>
        <v>N/A</v>
      </c>
      <c r="J337" s="88" t="e">
        <f t="shared" si="23"/>
        <v>#DIV/0!</v>
      </c>
      <c r="K337" s="93" t="str">
        <f>IF(AND('Test Sample Data'!N337&gt;=35,'Control Sample Data'!N337&gt;=35),"Type 3",IF(AND('Test Sample Data'!N337&gt;=30,'Control Sample Data'!N337&gt;=30,OR(I337&gt;=0.05,I337="N/A")),"Type 2",IF(OR(AND('Test Sample Data'!N337&gt;=30,'Control Sample Data'!N337&lt;=30),AND('Test Sample Data'!N337&lt;=30,'Control Sample Data'!N337&gt;=30)),"Type 1","OKAY")))</f>
        <v>OKAY</v>
      </c>
    </row>
    <row r="338" spans="1:11">
      <c r="A338" s="80"/>
      <c r="B338" s="87" t="str">
        <f>IF('Gene Table'!E338="","",'Gene Table'!E338)</f>
        <v>hsa-miR-758</v>
      </c>
      <c r="C338" s="87" t="str">
        <f>'Gene Table'!B338</f>
        <v>N24</v>
      </c>
      <c r="D338" s="88" t="e">
        <f>Calculations!BN339</f>
        <v>#DIV/0!</v>
      </c>
      <c r="E338" s="88" t="e">
        <f>Calculations!BO339</f>
        <v>#DIV/0!</v>
      </c>
      <c r="F338" s="89" t="e">
        <f t="shared" si="20"/>
        <v>#DIV/0!</v>
      </c>
      <c r="G338" s="89" t="e">
        <f t="shared" si="21"/>
        <v>#DIV/0!</v>
      </c>
      <c r="H338" s="88" t="e">
        <f t="shared" si="22"/>
        <v>#DIV/0!</v>
      </c>
      <c r="I338" s="92" t="str">
        <f>IF(OR(COUNT(Calculations!BP339:BY339)&lt;3,COUNT(Calculations!BZ339:CI339)&lt;3),"N/A",IF(ISERROR(TTEST(Calculations!BP339:BY339,Calculations!BZ339:CI339,2,2)),"N/A",TTEST(Calculations!BP339:BY339,Calculations!BZ339:CI339,2,2)))</f>
        <v>N/A</v>
      </c>
      <c r="J338" s="88" t="e">
        <f t="shared" si="23"/>
        <v>#DIV/0!</v>
      </c>
      <c r="K338" s="93" t="str">
        <f>IF(AND('Test Sample Data'!N338&gt;=35,'Control Sample Data'!N338&gt;=35),"Type 3",IF(AND('Test Sample Data'!N338&gt;=30,'Control Sample Data'!N338&gt;=30,OR(I338&gt;=0.05,I338="N/A")),"Type 2",IF(OR(AND('Test Sample Data'!N338&gt;=30,'Control Sample Data'!N338&lt;=30),AND('Test Sample Data'!N338&lt;=30,'Control Sample Data'!N338&gt;=30)),"Type 1","OKAY")))</f>
        <v>OKAY</v>
      </c>
    </row>
    <row r="339" spans="1:11">
      <c r="A339" s="80"/>
      <c r="B339" s="87" t="str">
        <f>IF('Gene Table'!E339="","",'Gene Table'!E339)</f>
        <v>hsa-miR-25-3p</v>
      </c>
      <c r="C339" s="87" t="str">
        <f>'Gene Table'!B339</f>
        <v>O01</v>
      </c>
      <c r="D339" s="88" t="e">
        <f>Calculations!BN340</f>
        <v>#DIV/0!</v>
      </c>
      <c r="E339" s="88" t="e">
        <f>Calculations!BO340</f>
        <v>#DIV/0!</v>
      </c>
      <c r="F339" s="89" t="e">
        <f t="shared" si="20"/>
        <v>#DIV/0!</v>
      </c>
      <c r="G339" s="89" t="e">
        <f t="shared" si="21"/>
        <v>#DIV/0!</v>
      </c>
      <c r="H339" s="88" t="e">
        <f t="shared" si="22"/>
        <v>#DIV/0!</v>
      </c>
      <c r="I339" s="92" t="str">
        <f>IF(OR(COUNT(Calculations!BP340:BY340)&lt;3,COUNT(Calculations!BZ340:CI340)&lt;3),"N/A",IF(ISERROR(TTEST(Calculations!BP340:BY340,Calculations!BZ340:CI340,2,2)),"N/A",TTEST(Calculations!BP340:BY340,Calculations!BZ340:CI340,2,2)))</f>
        <v>N/A</v>
      </c>
      <c r="J339" s="88" t="e">
        <f t="shared" si="23"/>
        <v>#DIV/0!</v>
      </c>
      <c r="K339" s="93" t="str">
        <f>IF(AND('Test Sample Data'!N339&gt;=35,'Control Sample Data'!N339&gt;=35),"Type 3",IF(AND('Test Sample Data'!N339&gt;=30,'Control Sample Data'!N339&gt;=30,OR(I339&gt;=0.05,I339="N/A")),"Type 2",IF(OR(AND('Test Sample Data'!N339&gt;=30,'Control Sample Data'!N339&lt;=30),AND('Test Sample Data'!N339&lt;=30,'Control Sample Data'!N339&gt;=30)),"Type 1","OKAY")))</f>
        <v>OKAY</v>
      </c>
    </row>
    <row r="340" spans="1:11">
      <c r="A340" s="80"/>
      <c r="B340" s="87" t="str">
        <f>IF('Gene Table'!E340="","",'Gene Table'!E340)</f>
        <v>hsa-miR-548n</v>
      </c>
      <c r="C340" s="87" t="str">
        <f>'Gene Table'!B340</f>
        <v>O02</v>
      </c>
      <c r="D340" s="88" t="e">
        <f>Calculations!BN341</f>
        <v>#DIV/0!</v>
      </c>
      <c r="E340" s="88" t="e">
        <f>Calculations!BO341</f>
        <v>#DIV/0!</v>
      </c>
      <c r="F340" s="89" t="e">
        <f t="shared" si="20"/>
        <v>#DIV/0!</v>
      </c>
      <c r="G340" s="89" t="e">
        <f t="shared" si="21"/>
        <v>#DIV/0!</v>
      </c>
      <c r="H340" s="88" t="e">
        <f t="shared" si="22"/>
        <v>#DIV/0!</v>
      </c>
      <c r="I340" s="92" t="str">
        <f>IF(OR(COUNT(Calculations!BP341:BY341)&lt;3,COUNT(Calculations!BZ341:CI341)&lt;3),"N/A",IF(ISERROR(TTEST(Calculations!BP341:BY341,Calculations!BZ341:CI341,2,2)),"N/A",TTEST(Calculations!BP341:BY341,Calculations!BZ341:CI341,2,2)))</f>
        <v>N/A</v>
      </c>
      <c r="J340" s="88" t="e">
        <f t="shared" si="23"/>
        <v>#DIV/0!</v>
      </c>
      <c r="K340" s="93" t="str">
        <f>IF(AND('Test Sample Data'!N340&gt;=35,'Control Sample Data'!N340&gt;=35),"Type 3",IF(AND('Test Sample Data'!N340&gt;=30,'Control Sample Data'!N340&gt;=30,OR(I340&gt;=0.05,I340="N/A")),"Type 2",IF(OR(AND('Test Sample Data'!N340&gt;=30,'Control Sample Data'!N340&lt;=30),AND('Test Sample Data'!N340&lt;=30,'Control Sample Data'!N340&gt;=30)),"Type 1","OKAY")))</f>
        <v>OKAY</v>
      </c>
    </row>
    <row r="341" spans="1:11">
      <c r="A341" s="80"/>
      <c r="B341" s="87" t="str">
        <f>IF('Gene Table'!E341="","",'Gene Table'!E341)</f>
        <v>hsa-miR-296-5p</v>
      </c>
      <c r="C341" s="87" t="str">
        <f>'Gene Table'!B341</f>
        <v>O03</v>
      </c>
      <c r="D341" s="88" t="e">
        <f>Calculations!BN342</f>
        <v>#DIV/0!</v>
      </c>
      <c r="E341" s="88" t="e">
        <f>Calculations!BO342</f>
        <v>#DIV/0!</v>
      </c>
      <c r="F341" s="89" t="e">
        <f t="shared" si="20"/>
        <v>#DIV/0!</v>
      </c>
      <c r="G341" s="89" t="e">
        <f t="shared" si="21"/>
        <v>#DIV/0!</v>
      </c>
      <c r="H341" s="88" t="e">
        <f t="shared" si="22"/>
        <v>#DIV/0!</v>
      </c>
      <c r="I341" s="92" t="str">
        <f>IF(OR(COUNT(Calculations!BP342:BY342)&lt;3,COUNT(Calculations!BZ342:CI342)&lt;3),"N/A",IF(ISERROR(TTEST(Calculations!BP342:BY342,Calculations!BZ342:CI342,2,2)),"N/A",TTEST(Calculations!BP342:BY342,Calculations!BZ342:CI342,2,2)))</f>
        <v>N/A</v>
      </c>
      <c r="J341" s="88" t="e">
        <f t="shared" si="23"/>
        <v>#DIV/0!</v>
      </c>
      <c r="K341" s="93" t="str">
        <f>IF(AND('Test Sample Data'!N341&gt;=35,'Control Sample Data'!N341&gt;=35),"Type 3",IF(AND('Test Sample Data'!N341&gt;=30,'Control Sample Data'!N341&gt;=30,OR(I341&gt;=0.05,I341="N/A")),"Type 2",IF(OR(AND('Test Sample Data'!N341&gt;=30,'Control Sample Data'!N341&lt;=30),AND('Test Sample Data'!N341&lt;=30,'Control Sample Data'!N341&gt;=30)),"Type 1","OKAY")))</f>
        <v>OKAY</v>
      </c>
    </row>
    <row r="342" spans="1:11">
      <c r="A342" s="80"/>
      <c r="B342" s="87" t="str">
        <f>IF('Gene Table'!E342="","",'Gene Table'!E342)</f>
        <v>hsa-miR-520a-5p</v>
      </c>
      <c r="C342" s="87" t="str">
        <f>'Gene Table'!B342</f>
        <v>O04</v>
      </c>
      <c r="D342" s="88" t="e">
        <f>Calculations!BN343</f>
        <v>#DIV/0!</v>
      </c>
      <c r="E342" s="88" t="e">
        <f>Calculations!BO343</f>
        <v>#DIV/0!</v>
      </c>
      <c r="F342" s="89" t="e">
        <f t="shared" si="20"/>
        <v>#DIV/0!</v>
      </c>
      <c r="G342" s="89" t="e">
        <f t="shared" si="21"/>
        <v>#DIV/0!</v>
      </c>
      <c r="H342" s="88" t="e">
        <f t="shared" si="22"/>
        <v>#DIV/0!</v>
      </c>
      <c r="I342" s="92" t="str">
        <f>IF(OR(COUNT(Calculations!BP343:BY343)&lt;3,COUNT(Calculations!BZ343:CI343)&lt;3),"N/A",IF(ISERROR(TTEST(Calculations!BP343:BY343,Calculations!BZ343:CI343,2,2)),"N/A",TTEST(Calculations!BP343:BY343,Calculations!BZ343:CI343,2,2)))</f>
        <v>N/A</v>
      </c>
      <c r="J342" s="88" t="e">
        <f t="shared" si="23"/>
        <v>#DIV/0!</v>
      </c>
      <c r="K342" s="93" t="str">
        <f>IF(AND('Test Sample Data'!N342&gt;=35,'Control Sample Data'!N342&gt;=35),"Type 3",IF(AND('Test Sample Data'!N342&gt;=30,'Control Sample Data'!N342&gt;=30,OR(I342&gt;=0.05,I342="N/A")),"Type 2",IF(OR(AND('Test Sample Data'!N342&gt;=30,'Control Sample Data'!N342&lt;=30),AND('Test Sample Data'!N342&lt;=30,'Control Sample Data'!N342&gt;=30)),"Type 1","OKAY")))</f>
        <v>OKAY</v>
      </c>
    </row>
    <row r="343" spans="1:11">
      <c r="A343" s="80"/>
      <c r="B343" s="87" t="str">
        <f>IF('Gene Table'!E343="","",'Gene Table'!E343)</f>
        <v>hsa-miR-302a-3p</v>
      </c>
      <c r="C343" s="87" t="str">
        <f>'Gene Table'!B343</f>
        <v>O05</v>
      </c>
      <c r="D343" s="88" t="e">
        <f>Calculations!BN344</f>
        <v>#DIV/0!</v>
      </c>
      <c r="E343" s="88" t="e">
        <f>Calculations!BO344</f>
        <v>#DIV/0!</v>
      </c>
      <c r="F343" s="89" t="e">
        <f t="shared" si="20"/>
        <v>#DIV/0!</v>
      </c>
      <c r="G343" s="89" t="e">
        <f t="shared" si="21"/>
        <v>#DIV/0!</v>
      </c>
      <c r="H343" s="88" t="e">
        <f t="shared" si="22"/>
        <v>#DIV/0!</v>
      </c>
      <c r="I343" s="92" t="str">
        <f>IF(OR(COUNT(Calculations!BP344:BY344)&lt;3,COUNT(Calculations!BZ344:CI344)&lt;3),"N/A",IF(ISERROR(TTEST(Calculations!BP344:BY344,Calculations!BZ344:CI344,2,2)),"N/A",TTEST(Calculations!BP344:BY344,Calculations!BZ344:CI344,2,2)))</f>
        <v>N/A</v>
      </c>
      <c r="J343" s="88" t="e">
        <f t="shared" si="23"/>
        <v>#DIV/0!</v>
      </c>
      <c r="K343" s="93" t="str">
        <f>IF(AND('Test Sample Data'!N343&gt;=35,'Control Sample Data'!N343&gt;=35),"Type 3",IF(AND('Test Sample Data'!N343&gt;=30,'Control Sample Data'!N343&gt;=30,OR(I343&gt;=0.05,I343="N/A")),"Type 2",IF(OR(AND('Test Sample Data'!N343&gt;=30,'Control Sample Data'!N343&lt;=30),AND('Test Sample Data'!N343&lt;=30,'Control Sample Data'!N343&gt;=30)),"Type 1","OKAY")))</f>
        <v>OKAY</v>
      </c>
    </row>
    <row r="344" spans="1:11">
      <c r="A344" s="80"/>
      <c r="B344" s="87" t="str">
        <f>IF('Gene Table'!E344="","",'Gene Table'!E344)</f>
        <v>hsa-miR-599</v>
      </c>
      <c r="C344" s="87" t="str">
        <f>'Gene Table'!B344</f>
        <v>O06</v>
      </c>
      <c r="D344" s="88" t="e">
        <f>Calculations!BN345</f>
        <v>#DIV/0!</v>
      </c>
      <c r="E344" s="88" t="e">
        <f>Calculations!BO345</f>
        <v>#DIV/0!</v>
      </c>
      <c r="F344" s="89" t="e">
        <f t="shared" ref="F344:F363" si="24">2^-D344</f>
        <v>#DIV/0!</v>
      </c>
      <c r="G344" s="89" t="e">
        <f t="shared" ref="G344:G363" si="25">2^-E344</f>
        <v>#DIV/0!</v>
      </c>
      <c r="H344" s="88" t="e">
        <f t="shared" ref="H344:H363" si="26">F344/G344</f>
        <v>#DIV/0!</v>
      </c>
      <c r="I344" s="92" t="str">
        <f>IF(OR(COUNT(Calculations!BP345:BY345)&lt;3,COUNT(Calculations!BZ345:CI345)&lt;3),"N/A",IF(ISERROR(TTEST(Calculations!BP345:BY345,Calculations!BZ345:CI345,2,2)),"N/A",TTEST(Calculations!BP345:BY345,Calculations!BZ345:CI345,2,2)))</f>
        <v>N/A</v>
      </c>
      <c r="J344" s="88" t="e">
        <f t="shared" ref="J344:J363" si="27">IF(H344&gt;1,H344,-1/H344)</f>
        <v>#DIV/0!</v>
      </c>
      <c r="K344" s="93" t="str">
        <f>IF(AND('Test Sample Data'!N344&gt;=35,'Control Sample Data'!N344&gt;=35),"Type 3",IF(AND('Test Sample Data'!N344&gt;=30,'Control Sample Data'!N344&gt;=30,OR(I344&gt;=0.05,I344="N/A")),"Type 2",IF(OR(AND('Test Sample Data'!N344&gt;=30,'Control Sample Data'!N344&lt;=30),AND('Test Sample Data'!N344&lt;=30,'Control Sample Data'!N344&gt;=30)),"Type 1","OKAY")))</f>
        <v>OKAY</v>
      </c>
    </row>
    <row r="345" spans="1:11">
      <c r="A345" s="80"/>
      <c r="B345" s="87" t="str">
        <f>IF('Gene Table'!E345="","",'Gene Table'!E345)</f>
        <v>hsa-miR-32-5p</v>
      </c>
      <c r="C345" s="87" t="str">
        <f>'Gene Table'!B345</f>
        <v>O07</v>
      </c>
      <c r="D345" s="88" t="e">
        <f>Calculations!BN346</f>
        <v>#DIV/0!</v>
      </c>
      <c r="E345" s="88" t="e">
        <f>Calculations!BO346</f>
        <v>#DIV/0!</v>
      </c>
      <c r="F345" s="89" t="e">
        <f t="shared" si="24"/>
        <v>#DIV/0!</v>
      </c>
      <c r="G345" s="89" t="e">
        <f t="shared" si="25"/>
        <v>#DIV/0!</v>
      </c>
      <c r="H345" s="88" t="e">
        <f t="shared" si="26"/>
        <v>#DIV/0!</v>
      </c>
      <c r="I345" s="92" t="str">
        <f>IF(OR(COUNT(Calculations!BP346:BY346)&lt;3,COUNT(Calculations!BZ346:CI346)&lt;3),"N/A",IF(ISERROR(TTEST(Calculations!BP346:BY346,Calculations!BZ346:CI346,2,2)),"N/A",TTEST(Calculations!BP346:BY346,Calculations!BZ346:CI346,2,2)))</f>
        <v>N/A</v>
      </c>
      <c r="J345" s="88" t="e">
        <f t="shared" si="27"/>
        <v>#DIV/0!</v>
      </c>
      <c r="K345" s="93" t="str">
        <f>IF(AND('Test Sample Data'!N345&gt;=35,'Control Sample Data'!N345&gt;=35),"Type 3",IF(AND('Test Sample Data'!N345&gt;=30,'Control Sample Data'!N345&gt;=30,OR(I345&gt;=0.05,I345="N/A")),"Type 2",IF(OR(AND('Test Sample Data'!N345&gt;=30,'Control Sample Data'!N345&lt;=30),AND('Test Sample Data'!N345&lt;=30,'Control Sample Data'!N345&gt;=30)),"Type 1","OKAY")))</f>
        <v>OKAY</v>
      </c>
    </row>
    <row r="346" spans="1:11">
      <c r="A346" s="80"/>
      <c r="B346" s="87" t="str">
        <f>IF('Gene Table'!E346="","",'Gene Table'!E346)</f>
        <v>hsa-miR-609</v>
      </c>
      <c r="C346" s="87" t="str">
        <f>'Gene Table'!B346</f>
        <v>O08</v>
      </c>
      <c r="D346" s="88" t="e">
        <f>Calculations!BN347</f>
        <v>#DIV/0!</v>
      </c>
      <c r="E346" s="88" t="e">
        <f>Calculations!BO347</f>
        <v>#DIV/0!</v>
      </c>
      <c r="F346" s="89" t="e">
        <f t="shared" si="24"/>
        <v>#DIV/0!</v>
      </c>
      <c r="G346" s="89" t="e">
        <f t="shared" si="25"/>
        <v>#DIV/0!</v>
      </c>
      <c r="H346" s="88" t="e">
        <f t="shared" si="26"/>
        <v>#DIV/0!</v>
      </c>
      <c r="I346" s="92" t="str">
        <f>IF(OR(COUNT(Calculations!BP347:BY347)&lt;3,COUNT(Calculations!BZ347:CI347)&lt;3),"N/A",IF(ISERROR(TTEST(Calculations!BP347:BY347,Calculations!BZ347:CI347,2,2)),"N/A",TTEST(Calculations!BP347:BY347,Calculations!BZ347:CI347,2,2)))</f>
        <v>N/A</v>
      </c>
      <c r="J346" s="88" t="e">
        <f t="shared" si="27"/>
        <v>#DIV/0!</v>
      </c>
      <c r="K346" s="93" t="str">
        <f>IF(AND('Test Sample Data'!N346&gt;=35,'Control Sample Data'!N346&gt;=35),"Type 3",IF(AND('Test Sample Data'!N346&gt;=30,'Control Sample Data'!N346&gt;=30,OR(I346&gt;=0.05,I346="N/A")),"Type 2",IF(OR(AND('Test Sample Data'!N346&gt;=30,'Control Sample Data'!N346&lt;=30),AND('Test Sample Data'!N346&lt;=30,'Control Sample Data'!N346&gt;=30)),"Type 1","OKAY")))</f>
        <v>OKAY</v>
      </c>
    </row>
    <row r="347" spans="1:11">
      <c r="A347" s="80"/>
      <c r="B347" s="87" t="str">
        <f>IF('Gene Table'!E347="","",'Gene Table'!E347)</f>
        <v>hsa-miR-335-5p</v>
      </c>
      <c r="C347" s="87" t="str">
        <f>'Gene Table'!B347</f>
        <v>O09</v>
      </c>
      <c r="D347" s="88" t="e">
        <f>Calculations!BN348</f>
        <v>#DIV/0!</v>
      </c>
      <c r="E347" s="88" t="e">
        <f>Calculations!BO348</f>
        <v>#DIV/0!</v>
      </c>
      <c r="F347" s="89" t="e">
        <f t="shared" si="24"/>
        <v>#DIV/0!</v>
      </c>
      <c r="G347" s="89" t="e">
        <f t="shared" si="25"/>
        <v>#DIV/0!</v>
      </c>
      <c r="H347" s="88" t="e">
        <f t="shared" si="26"/>
        <v>#DIV/0!</v>
      </c>
      <c r="I347" s="92" t="str">
        <f>IF(OR(COUNT(Calculations!BP348:BY348)&lt;3,COUNT(Calculations!BZ348:CI348)&lt;3),"N/A",IF(ISERROR(TTEST(Calculations!BP348:BY348,Calculations!BZ348:CI348,2,2)),"N/A",TTEST(Calculations!BP348:BY348,Calculations!BZ348:CI348,2,2)))</f>
        <v>N/A</v>
      </c>
      <c r="J347" s="88" t="e">
        <f t="shared" si="27"/>
        <v>#DIV/0!</v>
      </c>
      <c r="K347" s="93" t="str">
        <f>IF(AND('Test Sample Data'!N347&gt;=35,'Control Sample Data'!N347&gt;=35),"Type 3",IF(AND('Test Sample Data'!N347&gt;=30,'Control Sample Data'!N347&gt;=30,OR(I347&gt;=0.05,I347="N/A")),"Type 2",IF(OR(AND('Test Sample Data'!N347&gt;=30,'Control Sample Data'!N347&lt;=30),AND('Test Sample Data'!N347&lt;=30,'Control Sample Data'!N347&gt;=30)),"Type 1","OKAY")))</f>
        <v>OKAY</v>
      </c>
    </row>
    <row r="348" spans="1:11">
      <c r="A348" s="80"/>
      <c r="B348" s="87" t="str">
        <f>IF('Gene Table'!E348="","",'Gene Table'!E348)</f>
        <v>hsa-miR-1255a</v>
      </c>
      <c r="C348" s="87" t="str">
        <f>'Gene Table'!B348</f>
        <v>O10</v>
      </c>
      <c r="D348" s="88" t="e">
        <f>Calculations!BN349</f>
        <v>#DIV/0!</v>
      </c>
      <c r="E348" s="88" t="e">
        <f>Calculations!BO349</f>
        <v>#DIV/0!</v>
      </c>
      <c r="F348" s="89" t="e">
        <f t="shared" si="24"/>
        <v>#DIV/0!</v>
      </c>
      <c r="G348" s="89" t="e">
        <f t="shared" si="25"/>
        <v>#DIV/0!</v>
      </c>
      <c r="H348" s="88" t="e">
        <f t="shared" si="26"/>
        <v>#DIV/0!</v>
      </c>
      <c r="I348" s="92" t="str">
        <f>IF(OR(COUNT(Calculations!BP349:BY349)&lt;3,COUNT(Calculations!BZ349:CI349)&lt;3),"N/A",IF(ISERROR(TTEST(Calculations!BP349:BY349,Calculations!BZ349:CI349,2,2)),"N/A",TTEST(Calculations!BP349:BY349,Calculations!BZ349:CI349,2,2)))</f>
        <v>N/A</v>
      </c>
      <c r="J348" s="88" t="e">
        <f t="shared" si="27"/>
        <v>#DIV/0!</v>
      </c>
      <c r="K348" s="93" t="str">
        <f>IF(AND('Test Sample Data'!N348&gt;=35,'Control Sample Data'!N348&gt;=35),"Type 3",IF(AND('Test Sample Data'!N348&gt;=30,'Control Sample Data'!N348&gt;=30,OR(I348&gt;=0.05,I348="N/A")),"Type 2",IF(OR(AND('Test Sample Data'!N348&gt;=30,'Control Sample Data'!N348&lt;=30),AND('Test Sample Data'!N348&lt;=30,'Control Sample Data'!N348&gt;=30)),"Type 1","OKAY")))</f>
        <v>OKAY</v>
      </c>
    </row>
    <row r="349" spans="1:11">
      <c r="A349" s="80"/>
      <c r="B349" s="87" t="str">
        <f>IF('Gene Table'!E349="","",'Gene Table'!E349)</f>
        <v>hsa-miR-34a-5p</v>
      </c>
      <c r="C349" s="87" t="str">
        <f>'Gene Table'!B349</f>
        <v>O11</v>
      </c>
      <c r="D349" s="88" t="e">
        <f>Calculations!BN350</f>
        <v>#DIV/0!</v>
      </c>
      <c r="E349" s="88" t="e">
        <f>Calculations!BO350</f>
        <v>#DIV/0!</v>
      </c>
      <c r="F349" s="89" t="e">
        <f t="shared" si="24"/>
        <v>#DIV/0!</v>
      </c>
      <c r="G349" s="89" t="e">
        <f t="shared" si="25"/>
        <v>#DIV/0!</v>
      </c>
      <c r="H349" s="88" t="e">
        <f t="shared" si="26"/>
        <v>#DIV/0!</v>
      </c>
      <c r="I349" s="92" t="str">
        <f>IF(OR(COUNT(Calculations!BP350:BY350)&lt;3,COUNT(Calculations!BZ350:CI350)&lt;3),"N/A",IF(ISERROR(TTEST(Calculations!BP350:BY350,Calculations!BZ350:CI350,2,2)),"N/A",TTEST(Calculations!BP350:BY350,Calculations!BZ350:CI350,2,2)))</f>
        <v>N/A</v>
      </c>
      <c r="J349" s="88" t="e">
        <f t="shared" si="27"/>
        <v>#DIV/0!</v>
      </c>
      <c r="K349" s="93" t="str">
        <f>IF(AND('Test Sample Data'!N349&gt;=35,'Control Sample Data'!N349&gt;=35),"Type 3",IF(AND('Test Sample Data'!N349&gt;=30,'Control Sample Data'!N349&gt;=30,OR(I349&gt;=0.05,I349="N/A")),"Type 2",IF(OR(AND('Test Sample Data'!N349&gt;=30,'Control Sample Data'!N349&lt;=30),AND('Test Sample Data'!N349&lt;=30,'Control Sample Data'!N349&gt;=30)),"Type 1","OKAY")))</f>
        <v>OKAY</v>
      </c>
    </row>
    <row r="350" spans="1:11">
      <c r="A350" s="80"/>
      <c r="B350" s="87" t="str">
        <f>IF('Gene Table'!E350="","",'Gene Table'!E350)</f>
        <v>hsa-miR-224-5p</v>
      </c>
      <c r="C350" s="87" t="str">
        <f>'Gene Table'!B350</f>
        <v>O12</v>
      </c>
      <c r="D350" s="88" t="e">
        <f>Calculations!BN351</f>
        <v>#DIV/0!</v>
      </c>
      <c r="E350" s="88" t="e">
        <f>Calculations!BO351</f>
        <v>#DIV/0!</v>
      </c>
      <c r="F350" s="89" t="e">
        <f t="shared" si="24"/>
        <v>#DIV/0!</v>
      </c>
      <c r="G350" s="89" t="e">
        <f t="shared" si="25"/>
        <v>#DIV/0!</v>
      </c>
      <c r="H350" s="88" t="e">
        <f t="shared" si="26"/>
        <v>#DIV/0!</v>
      </c>
      <c r="I350" s="92" t="str">
        <f>IF(OR(COUNT(Calculations!BP351:BY351)&lt;3,COUNT(Calculations!BZ351:CI351)&lt;3),"N/A",IF(ISERROR(TTEST(Calculations!BP351:BY351,Calculations!BZ351:CI351,2,2)),"N/A",TTEST(Calculations!BP351:BY351,Calculations!BZ351:CI351,2,2)))</f>
        <v>N/A</v>
      </c>
      <c r="J350" s="88" t="e">
        <f t="shared" si="27"/>
        <v>#DIV/0!</v>
      </c>
      <c r="K350" s="93" t="str">
        <f>IF(AND('Test Sample Data'!N350&gt;=35,'Control Sample Data'!N350&gt;=35),"Type 3",IF(AND('Test Sample Data'!N350&gt;=30,'Control Sample Data'!N350&gt;=30,OR(I350&gt;=0.05,I350="N/A")),"Type 2",IF(OR(AND('Test Sample Data'!N350&gt;=30,'Control Sample Data'!N350&lt;=30),AND('Test Sample Data'!N350&lt;=30,'Control Sample Data'!N350&gt;=30)),"Type 1","OKAY")))</f>
        <v>OKAY</v>
      </c>
    </row>
    <row r="351" spans="1:11">
      <c r="A351" s="80"/>
      <c r="B351" s="87" t="str">
        <f>IF('Gene Table'!E351="","",'Gene Table'!E351)</f>
        <v>hsa-miR-373-3p</v>
      </c>
      <c r="C351" s="87" t="str">
        <f>'Gene Table'!B351</f>
        <v>O13</v>
      </c>
      <c r="D351" s="88" t="e">
        <f>Calculations!BN352</f>
        <v>#DIV/0!</v>
      </c>
      <c r="E351" s="88" t="e">
        <f>Calculations!BO352</f>
        <v>#DIV/0!</v>
      </c>
      <c r="F351" s="89" t="e">
        <f t="shared" si="24"/>
        <v>#DIV/0!</v>
      </c>
      <c r="G351" s="89" t="e">
        <f t="shared" si="25"/>
        <v>#DIV/0!</v>
      </c>
      <c r="H351" s="88" t="e">
        <f t="shared" si="26"/>
        <v>#DIV/0!</v>
      </c>
      <c r="I351" s="92" t="str">
        <f>IF(OR(COUNT(Calculations!BP352:BY352)&lt;3,COUNT(Calculations!BZ352:CI352)&lt;3),"N/A",IF(ISERROR(TTEST(Calculations!BP352:BY352,Calculations!BZ352:CI352,2,2)),"N/A",TTEST(Calculations!BP352:BY352,Calculations!BZ352:CI352,2,2)))</f>
        <v>N/A</v>
      </c>
      <c r="J351" s="88" t="e">
        <f t="shared" si="27"/>
        <v>#DIV/0!</v>
      </c>
      <c r="K351" s="93" t="str">
        <f>IF(AND('Test Sample Data'!N351&gt;=35,'Control Sample Data'!N351&gt;=35),"Type 3",IF(AND('Test Sample Data'!N351&gt;=30,'Control Sample Data'!N351&gt;=30,OR(I351&gt;=0.05,I351="N/A")),"Type 2",IF(OR(AND('Test Sample Data'!N351&gt;=30,'Control Sample Data'!N351&lt;=30),AND('Test Sample Data'!N351&lt;=30,'Control Sample Data'!N351&gt;=30)),"Type 1","OKAY")))</f>
        <v>OKAY</v>
      </c>
    </row>
    <row r="352" spans="1:11">
      <c r="A352" s="80"/>
      <c r="B352" s="87" t="str">
        <f>IF('Gene Table'!E352="","",'Gene Table'!E352)</f>
        <v>hsa-miR-924</v>
      </c>
      <c r="C352" s="87" t="str">
        <f>'Gene Table'!B352</f>
        <v>O14</v>
      </c>
      <c r="D352" s="88" t="e">
        <f>Calculations!BN353</f>
        <v>#DIV/0!</v>
      </c>
      <c r="E352" s="88" t="e">
        <f>Calculations!BO353</f>
        <v>#DIV/0!</v>
      </c>
      <c r="F352" s="89" t="e">
        <f t="shared" si="24"/>
        <v>#DIV/0!</v>
      </c>
      <c r="G352" s="89" t="e">
        <f t="shared" si="25"/>
        <v>#DIV/0!</v>
      </c>
      <c r="H352" s="88" t="e">
        <f t="shared" si="26"/>
        <v>#DIV/0!</v>
      </c>
      <c r="I352" s="92" t="str">
        <f>IF(OR(COUNT(Calculations!BP353:BY353)&lt;3,COUNT(Calculations!BZ353:CI353)&lt;3),"N/A",IF(ISERROR(TTEST(Calculations!BP353:BY353,Calculations!BZ353:CI353,2,2)),"N/A",TTEST(Calculations!BP353:BY353,Calculations!BZ353:CI353,2,2)))</f>
        <v>N/A</v>
      </c>
      <c r="J352" s="88" t="e">
        <f t="shared" si="27"/>
        <v>#DIV/0!</v>
      </c>
      <c r="K352" s="93" t="str">
        <f>IF(AND('Test Sample Data'!N352&gt;=35,'Control Sample Data'!N352&gt;=35),"Type 3",IF(AND('Test Sample Data'!N352&gt;=30,'Control Sample Data'!N352&gt;=30,OR(I352&gt;=0.05,I352="N/A")),"Type 2",IF(OR(AND('Test Sample Data'!N352&gt;=30,'Control Sample Data'!N352&lt;=30),AND('Test Sample Data'!N352&lt;=30,'Control Sample Data'!N352&gt;=30)),"Type 1","OKAY")))</f>
        <v>OKAY</v>
      </c>
    </row>
    <row r="353" spans="1:11">
      <c r="A353" s="80"/>
      <c r="B353" s="87" t="str">
        <f>IF('Gene Table'!E353="","",'Gene Table'!E353)</f>
        <v>hsa-miR-499a-5p</v>
      </c>
      <c r="C353" s="87" t="str">
        <f>'Gene Table'!B353</f>
        <v>O15</v>
      </c>
      <c r="D353" s="88" t="e">
        <f>Calculations!BN354</f>
        <v>#DIV/0!</v>
      </c>
      <c r="E353" s="88" t="e">
        <f>Calculations!BO354</f>
        <v>#DIV/0!</v>
      </c>
      <c r="F353" s="89" t="e">
        <f t="shared" si="24"/>
        <v>#DIV/0!</v>
      </c>
      <c r="G353" s="89" t="e">
        <f t="shared" si="25"/>
        <v>#DIV/0!</v>
      </c>
      <c r="H353" s="88" t="e">
        <f t="shared" si="26"/>
        <v>#DIV/0!</v>
      </c>
      <c r="I353" s="92" t="str">
        <f>IF(OR(COUNT(Calculations!BP354:BY354)&lt;3,COUNT(Calculations!BZ354:CI354)&lt;3),"N/A",IF(ISERROR(TTEST(Calculations!BP354:BY354,Calculations!BZ354:CI354,2,2)),"N/A",TTEST(Calculations!BP354:BY354,Calculations!BZ354:CI354,2,2)))</f>
        <v>N/A</v>
      </c>
      <c r="J353" s="88" t="e">
        <f t="shared" si="27"/>
        <v>#DIV/0!</v>
      </c>
      <c r="K353" s="93" t="str">
        <f>IF(AND('Test Sample Data'!N353&gt;=35,'Control Sample Data'!N353&gt;=35),"Type 3",IF(AND('Test Sample Data'!N353&gt;=30,'Control Sample Data'!N353&gt;=30,OR(I353&gt;=0.05,I353="N/A")),"Type 2",IF(OR(AND('Test Sample Data'!N353&gt;=30,'Control Sample Data'!N353&lt;=30),AND('Test Sample Data'!N353&lt;=30,'Control Sample Data'!N353&gt;=30)),"Type 1","OKAY")))</f>
        <v>OKAY</v>
      </c>
    </row>
    <row r="354" spans="1:11">
      <c r="A354" s="80"/>
      <c r="B354" s="87" t="str">
        <f>IF('Gene Table'!E354="","",'Gene Table'!E354)</f>
        <v>hsa-miR-1305</v>
      </c>
      <c r="C354" s="87" t="str">
        <f>'Gene Table'!B354</f>
        <v>O16</v>
      </c>
      <c r="D354" s="88" t="e">
        <f>Calculations!BN355</f>
        <v>#DIV/0!</v>
      </c>
      <c r="E354" s="88" t="e">
        <f>Calculations!BO355</f>
        <v>#DIV/0!</v>
      </c>
      <c r="F354" s="89" t="e">
        <f t="shared" si="24"/>
        <v>#DIV/0!</v>
      </c>
      <c r="G354" s="89" t="e">
        <f t="shared" si="25"/>
        <v>#DIV/0!</v>
      </c>
      <c r="H354" s="88" t="e">
        <f t="shared" si="26"/>
        <v>#DIV/0!</v>
      </c>
      <c r="I354" s="92" t="str">
        <f>IF(OR(COUNT(Calculations!BP355:BY355)&lt;3,COUNT(Calculations!BZ355:CI355)&lt;3),"N/A",IF(ISERROR(TTEST(Calculations!BP355:BY355,Calculations!BZ355:CI355,2,2)),"N/A",TTEST(Calculations!BP355:BY355,Calculations!BZ355:CI355,2,2)))</f>
        <v>N/A</v>
      </c>
      <c r="J354" s="88" t="e">
        <f t="shared" si="27"/>
        <v>#DIV/0!</v>
      </c>
      <c r="K354" s="93" t="str">
        <f>IF(AND('Test Sample Data'!N354&gt;=35,'Control Sample Data'!N354&gt;=35),"Type 3",IF(AND('Test Sample Data'!N354&gt;=30,'Control Sample Data'!N354&gt;=30,OR(I354&gt;=0.05,I354="N/A")),"Type 2",IF(OR(AND('Test Sample Data'!N354&gt;=30,'Control Sample Data'!N354&lt;=30),AND('Test Sample Data'!N354&lt;=30,'Control Sample Data'!N354&gt;=30)),"Type 1","OKAY")))</f>
        <v>OKAY</v>
      </c>
    </row>
    <row r="355" spans="1:11">
      <c r="A355" s="80"/>
      <c r="B355" s="87" t="str">
        <f>IF('Gene Table'!E355="","",'Gene Table'!E355)</f>
        <v>hsa-miR-92a-3p</v>
      </c>
      <c r="C355" s="87" t="str">
        <f>'Gene Table'!B355</f>
        <v>O17</v>
      </c>
      <c r="D355" s="88" t="e">
        <f>Calculations!BN356</f>
        <v>#DIV/0!</v>
      </c>
      <c r="E355" s="88" t="e">
        <f>Calculations!BO356</f>
        <v>#DIV/0!</v>
      </c>
      <c r="F355" s="89" t="e">
        <f t="shared" si="24"/>
        <v>#DIV/0!</v>
      </c>
      <c r="G355" s="89" t="e">
        <f t="shared" si="25"/>
        <v>#DIV/0!</v>
      </c>
      <c r="H355" s="88" t="e">
        <f t="shared" si="26"/>
        <v>#DIV/0!</v>
      </c>
      <c r="I355" s="92" t="str">
        <f>IF(OR(COUNT(Calculations!BP356:BY356)&lt;3,COUNT(Calculations!BZ356:CI356)&lt;3),"N/A",IF(ISERROR(TTEST(Calculations!BP356:BY356,Calculations!BZ356:CI356,2,2)),"N/A",TTEST(Calculations!BP356:BY356,Calculations!BZ356:CI356,2,2)))</f>
        <v>N/A</v>
      </c>
      <c r="J355" s="88" t="e">
        <f t="shared" si="27"/>
        <v>#DIV/0!</v>
      </c>
      <c r="K355" s="93" t="str">
        <f>IF(AND('Test Sample Data'!N355&gt;=35,'Control Sample Data'!N355&gt;=35),"Type 3",IF(AND('Test Sample Data'!N355&gt;=30,'Control Sample Data'!N355&gt;=30,OR(I355&gt;=0.05,I355="N/A")),"Type 2",IF(OR(AND('Test Sample Data'!N355&gt;=30,'Control Sample Data'!N355&lt;=30),AND('Test Sample Data'!N355&lt;=30,'Control Sample Data'!N355&gt;=30)),"Type 1","OKAY")))</f>
        <v>OKAY</v>
      </c>
    </row>
    <row r="356" spans="1:11">
      <c r="A356" s="80"/>
      <c r="B356" s="87" t="str">
        <f>IF('Gene Table'!E356="","",'Gene Table'!E356)</f>
        <v>hsa-miR-325</v>
      </c>
      <c r="C356" s="87" t="str">
        <f>'Gene Table'!B356</f>
        <v>O18</v>
      </c>
      <c r="D356" s="88" t="e">
        <f>Calculations!BN357</f>
        <v>#DIV/0!</v>
      </c>
      <c r="E356" s="88" t="e">
        <f>Calculations!BO357</f>
        <v>#DIV/0!</v>
      </c>
      <c r="F356" s="89" t="e">
        <f t="shared" si="24"/>
        <v>#DIV/0!</v>
      </c>
      <c r="G356" s="89" t="e">
        <f t="shared" si="25"/>
        <v>#DIV/0!</v>
      </c>
      <c r="H356" s="88" t="e">
        <f t="shared" si="26"/>
        <v>#DIV/0!</v>
      </c>
      <c r="I356" s="92" t="str">
        <f>IF(OR(COUNT(Calculations!BP357:BY357)&lt;3,COUNT(Calculations!BZ357:CI357)&lt;3),"N/A",IF(ISERROR(TTEST(Calculations!BP357:BY357,Calculations!BZ357:CI357,2,2)),"N/A",TTEST(Calculations!BP357:BY357,Calculations!BZ357:CI357,2,2)))</f>
        <v>N/A</v>
      </c>
      <c r="J356" s="88" t="e">
        <f t="shared" si="27"/>
        <v>#DIV/0!</v>
      </c>
      <c r="K356" s="93" t="str">
        <f>IF(AND('Test Sample Data'!N356&gt;=35,'Control Sample Data'!N356&gt;=35),"Type 3",IF(AND('Test Sample Data'!N356&gt;=30,'Control Sample Data'!N356&gt;=30,OR(I356&gt;=0.05,I356="N/A")),"Type 2",IF(OR(AND('Test Sample Data'!N356&gt;=30,'Control Sample Data'!N356&lt;=30),AND('Test Sample Data'!N356&lt;=30,'Control Sample Data'!N356&gt;=30)),"Type 1","OKAY")))</f>
        <v>OKAY</v>
      </c>
    </row>
    <row r="357" spans="1:11">
      <c r="A357" s="80"/>
      <c r="B357" s="87" t="str">
        <f>IF('Gene Table'!E357="","",'Gene Table'!E357)</f>
        <v>hsa-miR-93-5p</v>
      </c>
      <c r="C357" s="87" t="str">
        <f>'Gene Table'!B357</f>
        <v>O19</v>
      </c>
      <c r="D357" s="88" t="e">
        <f>Calculations!BN358</f>
        <v>#DIV/0!</v>
      </c>
      <c r="E357" s="88" t="e">
        <f>Calculations!BO358</f>
        <v>#DIV/0!</v>
      </c>
      <c r="F357" s="89" t="e">
        <f t="shared" si="24"/>
        <v>#DIV/0!</v>
      </c>
      <c r="G357" s="89" t="e">
        <f t="shared" si="25"/>
        <v>#DIV/0!</v>
      </c>
      <c r="H357" s="88" t="e">
        <f t="shared" si="26"/>
        <v>#DIV/0!</v>
      </c>
      <c r="I357" s="92" t="str">
        <f>IF(OR(COUNT(Calculations!BP358:BY358)&lt;3,COUNT(Calculations!BZ358:CI358)&lt;3),"N/A",IF(ISERROR(TTEST(Calculations!BP358:BY358,Calculations!BZ358:CI358,2,2)),"N/A",TTEST(Calculations!BP358:BY358,Calculations!BZ358:CI358,2,2)))</f>
        <v>N/A</v>
      </c>
      <c r="J357" s="88" t="e">
        <f t="shared" si="27"/>
        <v>#DIV/0!</v>
      </c>
      <c r="K357" s="93" t="str">
        <f>IF(AND('Test Sample Data'!N357&gt;=35,'Control Sample Data'!N357&gt;=35),"Type 3",IF(AND('Test Sample Data'!N357&gt;=30,'Control Sample Data'!N357&gt;=30,OR(I357&gt;=0.05,I357="N/A")),"Type 2",IF(OR(AND('Test Sample Data'!N357&gt;=30,'Control Sample Data'!N357&lt;=30),AND('Test Sample Data'!N357&lt;=30,'Control Sample Data'!N357&gt;=30)),"Type 1","OKAY")))</f>
        <v>OKAY</v>
      </c>
    </row>
    <row r="358" spans="1:11">
      <c r="A358" s="80"/>
      <c r="B358" s="87" t="str">
        <f>IF('Gene Table'!E358="","",'Gene Table'!E358)</f>
        <v>hsa-miR-876-3p</v>
      </c>
      <c r="C358" s="87" t="str">
        <f>'Gene Table'!B358</f>
        <v>O20</v>
      </c>
      <c r="D358" s="88" t="e">
        <f>Calculations!BN359</f>
        <v>#DIV/0!</v>
      </c>
      <c r="E358" s="88" t="e">
        <f>Calculations!BO359</f>
        <v>#DIV/0!</v>
      </c>
      <c r="F358" s="89" t="e">
        <f t="shared" si="24"/>
        <v>#DIV/0!</v>
      </c>
      <c r="G358" s="89" t="e">
        <f t="shared" si="25"/>
        <v>#DIV/0!</v>
      </c>
      <c r="H358" s="88" t="e">
        <f t="shared" si="26"/>
        <v>#DIV/0!</v>
      </c>
      <c r="I358" s="92" t="str">
        <f>IF(OR(COUNT(Calculations!BP359:BY359)&lt;3,COUNT(Calculations!BZ359:CI359)&lt;3),"N/A",IF(ISERROR(TTEST(Calculations!BP359:BY359,Calculations!BZ359:CI359,2,2)),"N/A",TTEST(Calculations!BP359:BY359,Calculations!BZ359:CI359,2,2)))</f>
        <v>N/A</v>
      </c>
      <c r="J358" s="88" t="e">
        <f t="shared" si="27"/>
        <v>#DIV/0!</v>
      </c>
      <c r="K358" s="93" t="str">
        <f>IF(AND('Test Sample Data'!N358&gt;=35,'Control Sample Data'!N358&gt;=35),"Type 3",IF(AND('Test Sample Data'!N358&gt;=30,'Control Sample Data'!N358&gt;=30,OR(I358&gt;=0.05,I358="N/A")),"Type 2",IF(OR(AND('Test Sample Data'!N358&gt;=30,'Control Sample Data'!N358&lt;=30),AND('Test Sample Data'!N358&lt;=30,'Control Sample Data'!N358&gt;=30)),"Type 1","OKAY")))</f>
        <v>OKAY</v>
      </c>
    </row>
    <row r="359" spans="1:11">
      <c r="A359" s="80"/>
      <c r="B359" s="87" t="str">
        <f>IF('Gene Table'!E359="","",'Gene Table'!E359)</f>
        <v>hsa-miR-96-5p</v>
      </c>
      <c r="C359" s="87" t="str">
        <f>'Gene Table'!B359</f>
        <v>O21</v>
      </c>
      <c r="D359" s="88" t="e">
        <f>Calculations!BN360</f>
        <v>#DIV/0!</v>
      </c>
      <c r="E359" s="88" t="e">
        <f>Calculations!BO360</f>
        <v>#DIV/0!</v>
      </c>
      <c r="F359" s="89" t="e">
        <f t="shared" si="24"/>
        <v>#DIV/0!</v>
      </c>
      <c r="G359" s="89" t="e">
        <f t="shared" si="25"/>
        <v>#DIV/0!</v>
      </c>
      <c r="H359" s="88" t="e">
        <f t="shared" si="26"/>
        <v>#DIV/0!</v>
      </c>
      <c r="I359" s="92" t="str">
        <f>IF(OR(COUNT(Calculations!BP360:BY360)&lt;3,COUNT(Calculations!BZ360:CI360)&lt;3),"N/A",IF(ISERROR(TTEST(Calculations!BP360:BY360,Calculations!BZ360:CI360,2,2)),"N/A",TTEST(Calculations!BP360:BY360,Calculations!BZ360:CI360,2,2)))</f>
        <v>N/A</v>
      </c>
      <c r="J359" s="88" t="e">
        <f t="shared" si="27"/>
        <v>#DIV/0!</v>
      </c>
      <c r="K359" s="93" t="str">
        <f>IF(AND('Test Sample Data'!N359&gt;=35,'Control Sample Data'!N359&gt;=35),"Type 3",IF(AND('Test Sample Data'!N359&gt;=30,'Control Sample Data'!N359&gt;=30,OR(I359&gt;=0.05,I359="N/A")),"Type 2",IF(OR(AND('Test Sample Data'!N359&gt;=30,'Control Sample Data'!N359&lt;=30),AND('Test Sample Data'!N359&lt;=30,'Control Sample Data'!N359&gt;=30)),"Type 1","OKAY")))</f>
        <v>OKAY</v>
      </c>
    </row>
    <row r="360" spans="1:11">
      <c r="A360" s="80"/>
      <c r="B360" s="87" t="str">
        <f>IF('Gene Table'!E360="","",'Gene Table'!E360)</f>
        <v>hsa-miR-522-3p</v>
      </c>
      <c r="C360" s="87" t="str">
        <f>'Gene Table'!B360</f>
        <v>O22</v>
      </c>
      <c r="D360" s="88" t="e">
        <f>Calculations!BN361</f>
        <v>#DIV/0!</v>
      </c>
      <c r="E360" s="88" t="e">
        <f>Calculations!BO361</f>
        <v>#DIV/0!</v>
      </c>
      <c r="F360" s="89" t="e">
        <f t="shared" si="24"/>
        <v>#DIV/0!</v>
      </c>
      <c r="G360" s="89" t="e">
        <f t="shared" si="25"/>
        <v>#DIV/0!</v>
      </c>
      <c r="H360" s="88" t="e">
        <f t="shared" si="26"/>
        <v>#DIV/0!</v>
      </c>
      <c r="I360" s="92" t="str">
        <f>IF(OR(COUNT(Calculations!BP361:BY361)&lt;3,COUNT(Calculations!BZ361:CI361)&lt;3),"N/A",IF(ISERROR(TTEST(Calculations!BP361:BY361,Calculations!BZ361:CI361,2,2)),"N/A",TTEST(Calculations!BP361:BY361,Calculations!BZ361:CI361,2,2)))</f>
        <v>N/A</v>
      </c>
      <c r="J360" s="88" t="e">
        <f t="shared" si="27"/>
        <v>#DIV/0!</v>
      </c>
      <c r="K360" s="93" t="str">
        <f>IF(AND('Test Sample Data'!N360&gt;=35,'Control Sample Data'!N360&gt;=35),"Type 3",IF(AND('Test Sample Data'!N360&gt;=30,'Control Sample Data'!N360&gt;=30,OR(I360&gt;=0.05,I360="N/A")),"Type 2",IF(OR(AND('Test Sample Data'!N360&gt;=30,'Control Sample Data'!N360&lt;=30),AND('Test Sample Data'!N360&lt;=30,'Control Sample Data'!N360&gt;=30)),"Type 1","OKAY")))</f>
        <v>OKAY</v>
      </c>
    </row>
    <row r="361" spans="1:11">
      <c r="A361" s="80"/>
      <c r="B361" s="87" t="str">
        <f>IF('Gene Table'!E361="","",'Gene Table'!E361)</f>
        <v>hsa-miR-624-3p</v>
      </c>
      <c r="C361" s="87" t="str">
        <f>'Gene Table'!B361</f>
        <v>O23</v>
      </c>
      <c r="D361" s="88" t="e">
        <f>Calculations!BN362</f>
        <v>#DIV/0!</v>
      </c>
      <c r="E361" s="88" t="e">
        <f>Calculations!BO362</f>
        <v>#DIV/0!</v>
      </c>
      <c r="F361" s="89" t="e">
        <f t="shared" si="24"/>
        <v>#DIV/0!</v>
      </c>
      <c r="G361" s="89" t="e">
        <f t="shared" si="25"/>
        <v>#DIV/0!</v>
      </c>
      <c r="H361" s="88" t="e">
        <f t="shared" si="26"/>
        <v>#DIV/0!</v>
      </c>
      <c r="I361" s="92" t="str">
        <f>IF(OR(COUNT(Calculations!BP362:BY362)&lt;3,COUNT(Calculations!BZ362:CI362)&lt;3),"N/A",IF(ISERROR(TTEST(Calculations!BP362:BY362,Calculations!BZ362:CI362,2,2)),"N/A",TTEST(Calculations!BP362:BY362,Calculations!BZ362:CI362,2,2)))</f>
        <v>N/A</v>
      </c>
      <c r="J361" s="88" t="e">
        <f t="shared" si="27"/>
        <v>#DIV/0!</v>
      </c>
      <c r="K361" s="93" t="str">
        <f>IF(AND('Test Sample Data'!N361&gt;=35,'Control Sample Data'!N361&gt;=35),"Type 3",IF(AND('Test Sample Data'!N361&gt;=30,'Control Sample Data'!N361&gt;=30,OR(I361&gt;=0.05,I361="N/A")),"Type 2",IF(OR(AND('Test Sample Data'!N361&gt;=30,'Control Sample Data'!N361&lt;=30),AND('Test Sample Data'!N361&lt;=30,'Control Sample Data'!N361&gt;=30)),"Type 1","OKAY")))</f>
        <v>OKAY</v>
      </c>
    </row>
    <row r="362" spans="1:11">
      <c r="A362" s="80"/>
      <c r="B362" s="87" t="str">
        <f>IF('Gene Table'!E362="","",'Gene Table'!E362)</f>
        <v>hsa-miR-562</v>
      </c>
      <c r="C362" s="87" t="str">
        <f>'Gene Table'!B362</f>
        <v>O24</v>
      </c>
      <c r="D362" s="88" t="e">
        <f>Calculations!BN363</f>
        <v>#DIV/0!</v>
      </c>
      <c r="E362" s="88" t="e">
        <f>Calculations!BO363</f>
        <v>#DIV/0!</v>
      </c>
      <c r="F362" s="89" t="e">
        <f t="shared" si="24"/>
        <v>#DIV/0!</v>
      </c>
      <c r="G362" s="89" t="e">
        <f t="shared" si="25"/>
        <v>#DIV/0!</v>
      </c>
      <c r="H362" s="88" t="e">
        <f t="shared" si="26"/>
        <v>#DIV/0!</v>
      </c>
      <c r="I362" s="92" t="str">
        <f>IF(OR(COUNT(Calculations!BP363:BY363)&lt;3,COUNT(Calculations!BZ363:CI363)&lt;3),"N/A",IF(ISERROR(TTEST(Calculations!BP363:BY363,Calculations!BZ363:CI363,2,2)),"N/A",TTEST(Calculations!BP363:BY363,Calculations!BZ363:CI363,2,2)))</f>
        <v>N/A</v>
      </c>
      <c r="J362" s="88" t="e">
        <f t="shared" si="27"/>
        <v>#DIV/0!</v>
      </c>
      <c r="K362" s="93" t="str">
        <f>IF(AND('Test Sample Data'!N362&gt;=35,'Control Sample Data'!N362&gt;=35),"Type 3",IF(AND('Test Sample Data'!N362&gt;=30,'Control Sample Data'!N362&gt;=30,OR(I362&gt;=0.05,I362="N/A")),"Type 2",IF(OR(AND('Test Sample Data'!N362&gt;=30,'Control Sample Data'!N362&lt;=30),AND('Test Sample Data'!N362&lt;=30,'Control Sample Data'!N362&gt;=30)),"Type 1","OKAY")))</f>
        <v>OKAY</v>
      </c>
    </row>
    <row r="363" ht="13.5" customHeight="1" spans="1:11">
      <c r="A363" s="80"/>
      <c r="B363" s="87" t="str">
        <f>IF('Gene Table'!E363="","",'Gene Table'!E363)</f>
        <v>NC</v>
      </c>
      <c r="C363" s="87" t="s">
        <v>1449</v>
      </c>
      <c r="D363" s="88" t="e">
        <f>Calculations!BN364</f>
        <v>#DIV/0!</v>
      </c>
      <c r="E363" s="88" t="e">
        <f>Calculations!BO364</f>
        <v>#DIV/0!</v>
      </c>
      <c r="F363" s="89" t="e">
        <f t="shared" ref="F363:F387" si="28">2^-D363</f>
        <v>#DIV/0!</v>
      </c>
      <c r="G363" s="89" t="e">
        <f t="shared" ref="G363:G387" si="29">2^-E363</f>
        <v>#DIV/0!</v>
      </c>
      <c r="H363" s="88" t="e">
        <f t="shared" ref="H363:H387" si="30">F363/G363</f>
        <v>#DIV/0!</v>
      </c>
      <c r="I363" s="92" t="str">
        <f>IF(OR(COUNT(Calculations!BP364:BY364)&lt;3,COUNT(Calculations!BZ364:CI364)&lt;3),"N/A",IF(ISERROR(TTEST(Calculations!BP364:BY364,Calculations!BZ364:CI364,2,2)),"N/A",TTEST(Calculations!BP364:BY364,Calculations!BZ364:CI364,2,2)))</f>
        <v>N/A</v>
      </c>
      <c r="J363" s="88" t="e">
        <f t="shared" ref="J363:J387" si="31">IF(H363&gt;1,H363,-1/H363)</f>
        <v>#DIV/0!</v>
      </c>
      <c r="K363" s="93" t="str">
        <f>IF(AND('Test Sample Data'!N363&gt;=35,'Control Sample Data'!N363&gt;=35),"Type 3",IF(AND('Test Sample Data'!N363&gt;=30,'Control Sample Data'!N363&gt;=30,OR(I363&gt;=0.05,I363="N/A")),"Type 2",IF(OR(AND('Test Sample Data'!N363&gt;=30,'Control Sample Data'!N363&lt;=30),AND('Test Sample Data'!N363&lt;=30,'Control Sample Data'!N363&gt;=30)),"Type 1","OKAY")))</f>
        <v>OKAY</v>
      </c>
    </row>
    <row r="364" spans="1:11">
      <c r="A364" s="80"/>
      <c r="B364" s="87" t="str">
        <f>IF('Gene Table'!E364="","",'Gene Table'!E364)</f>
        <v>NC</v>
      </c>
      <c r="C364" s="87" t="s">
        <v>1451</v>
      </c>
      <c r="D364" s="88" t="e">
        <f>Calculations!BN365</f>
        <v>#DIV/0!</v>
      </c>
      <c r="E364" s="88" t="e">
        <f>Calculations!BO365</f>
        <v>#DIV/0!</v>
      </c>
      <c r="F364" s="89" t="e">
        <f t="shared" si="28"/>
        <v>#DIV/0!</v>
      </c>
      <c r="G364" s="89" t="e">
        <f t="shared" si="29"/>
        <v>#DIV/0!</v>
      </c>
      <c r="H364" s="88" t="e">
        <f t="shared" si="30"/>
        <v>#DIV/0!</v>
      </c>
      <c r="I364" s="92" t="str">
        <f>IF(OR(COUNT(Calculations!BP365:BY365)&lt;3,COUNT(Calculations!BZ365:CI365)&lt;3),"N/A",IF(ISERROR(TTEST(Calculations!BP365:BY365,Calculations!BZ365:CI365,2,2)),"N/A",TTEST(Calculations!BP365:BY365,Calculations!BZ365:CI365,2,2)))</f>
        <v>N/A</v>
      </c>
      <c r="J364" s="88" t="e">
        <f t="shared" si="31"/>
        <v>#DIV/0!</v>
      </c>
      <c r="K364" s="93" t="str">
        <f>IF(AND('Test Sample Data'!N364&gt;=35,'Control Sample Data'!N364&gt;=35),"Type 3",IF(AND('Test Sample Data'!N364&gt;=30,'Control Sample Data'!N364&gt;=30,OR(I364&gt;=0.05,I364="N/A")),"Type 2",IF(OR(AND('Test Sample Data'!N364&gt;=30,'Control Sample Data'!N364&lt;=30),AND('Test Sample Data'!N364&lt;=30,'Control Sample Data'!N364&gt;=30)),"Type 1","OKAY")))</f>
        <v>OKAY</v>
      </c>
    </row>
    <row r="365" spans="1:11">
      <c r="A365" s="80"/>
      <c r="B365" s="87" t="str">
        <f>IF('Gene Table'!E365="","",'Gene Table'!E365)</f>
        <v>NC</v>
      </c>
      <c r="C365" s="87" t="s">
        <v>1452</v>
      </c>
      <c r="D365" s="88" t="e">
        <f>Calculations!BN366</f>
        <v>#DIV/0!</v>
      </c>
      <c r="E365" s="88" t="e">
        <f>Calculations!BO366</f>
        <v>#DIV/0!</v>
      </c>
      <c r="F365" s="89" t="e">
        <f t="shared" si="28"/>
        <v>#DIV/0!</v>
      </c>
      <c r="G365" s="89" t="e">
        <f t="shared" si="29"/>
        <v>#DIV/0!</v>
      </c>
      <c r="H365" s="88" t="e">
        <f t="shared" si="30"/>
        <v>#DIV/0!</v>
      </c>
      <c r="I365" s="92" t="str">
        <f>IF(OR(COUNT(Calculations!BP366:BY366)&lt;3,COUNT(Calculations!BZ366:CI366)&lt;3),"N/A",IF(ISERROR(TTEST(Calculations!BP366:BY366,Calculations!BZ366:CI366,2,2)),"N/A",TTEST(Calculations!BP366:BY366,Calculations!BZ366:CI366,2,2)))</f>
        <v>N/A</v>
      </c>
      <c r="J365" s="88" t="e">
        <f t="shared" si="31"/>
        <v>#DIV/0!</v>
      </c>
      <c r="K365" s="93" t="str">
        <f>IF(AND('Test Sample Data'!N365&gt;=35,'Control Sample Data'!N365&gt;=35),"Type 3",IF(AND('Test Sample Data'!N365&gt;=30,'Control Sample Data'!N365&gt;=30,OR(I365&gt;=0.05,I365="N/A")),"Type 2",IF(OR(AND('Test Sample Data'!N365&gt;=30,'Control Sample Data'!N365&lt;=30),AND('Test Sample Data'!N365&lt;=30,'Control Sample Data'!N365&gt;=30)),"Type 1","OKAY")))</f>
        <v>OKAY</v>
      </c>
    </row>
    <row r="366" spans="1:11">
      <c r="A366" s="80"/>
      <c r="B366" s="87" t="str">
        <f>IF('Gene Table'!E366="","",'Gene Table'!E366)</f>
        <v>NC</v>
      </c>
      <c r="C366" s="87" t="s">
        <v>1453</v>
      </c>
      <c r="D366" s="88" t="e">
        <f>Calculations!BN367</f>
        <v>#DIV/0!</v>
      </c>
      <c r="E366" s="88" t="e">
        <f>Calculations!BO367</f>
        <v>#DIV/0!</v>
      </c>
      <c r="F366" s="89" t="e">
        <f t="shared" si="28"/>
        <v>#DIV/0!</v>
      </c>
      <c r="G366" s="89" t="e">
        <f t="shared" si="29"/>
        <v>#DIV/0!</v>
      </c>
      <c r="H366" s="88" t="e">
        <f t="shared" si="30"/>
        <v>#DIV/0!</v>
      </c>
      <c r="I366" s="92" t="str">
        <f>IF(OR(COUNT(Calculations!BP367:BY367)&lt;3,COUNT(Calculations!BZ367:CI367)&lt;3),"N/A",IF(ISERROR(TTEST(Calculations!BP367:BY367,Calculations!BZ367:CI367,2,2)),"N/A",TTEST(Calculations!BP367:BY367,Calculations!BZ367:CI367,2,2)))</f>
        <v>N/A</v>
      </c>
      <c r="J366" s="88" t="e">
        <f t="shared" si="31"/>
        <v>#DIV/0!</v>
      </c>
      <c r="K366" s="93" t="str">
        <f>IF(AND('Test Sample Data'!N366&gt;=35,'Control Sample Data'!N366&gt;=35),"Type 3",IF(AND('Test Sample Data'!N366&gt;=30,'Control Sample Data'!N366&gt;=30,OR(I366&gt;=0.05,I366="N/A")),"Type 2",IF(OR(AND('Test Sample Data'!N366&gt;=30,'Control Sample Data'!N366&lt;=30),AND('Test Sample Data'!N366&lt;=30,'Control Sample Data'!N366&gt;=30)),"Type 1","OKAY")))</f>
        <v>OKAY</v>
      </c>
    </row>
    <row r="367" spans="1:11">
      <c r="A367" s="80"/>
      <c r="B367" s="87" t="str">
        <f>IF('Gene Table'!E367="","",'Gene Table'!E367)</f>
        <v>HK1</v>
      </c>
      <c r="C367" s="87" t="s">
        <v>1454</v>
      </c>
      <c r="D367" s="88" t="e">
        <f>Calculations!BN368</f>
        <v>#DIV/0!</v>
      </c>
      <c r="E367" s="88" t="e">
        <f>Calculations!BO368</f>
        <v>#DIV/0!</v>
      </c>
      <c r="F367" s="89" t="e">
        <f t="shared" si="28"/>
        <v>#DIV/0!</v>
      </c>
      <c r="G367" s="89" t="e">
        <f t="shared" si="29"/>
        <v>#DIV/0!</v>
      </c>
      <c r="H367" s="88" t="e">
        <f t="shared" si="30"/>
        <v>#DIV/0!</v>
      </c>
      <c r="I367" s="92" t="str">
        <f>IF(OR(COUNT(Calculations!BP368:BY368)&lt;3,COUNT(Calculations!BZ368:CI368)&lt;3),"N/A",IF(ISERROR(TTEST(Calculations!BP368:BY368,Calculations!BZ368:CI368,2,2)),"N/A",TTEST(Calculations!BP368:BY368,Calculations!BZ368:CI368,2,2)))</f>
        <v>N/A</v>
      </c>
      <c r="J367" s="88" t="e">
        <f t="shared" si="31"/>
        <v>#DIV/0!</v>
      </c>
      <c r="K367" s="93" t="str">
        <f>IF(AND('Test Sample Data'!N367&gt;=35,'Control Sample Data'!N367&gt;=35),"Type 3",IF(AND('Test Sample Data'!N367&gt;=30,'Control Sample Data'!N367&gt;=30,OR(I367&gt;=0.05,I367="N/A")),"Type 2",IF(OR(AND('Test Sample Data'!N367&gt;=30,'Control Sample Data'!N367&lt;=30),AND('Test Sample Data'!N367&lt;=30,'Control Sample Data'!N367&gt;=30)),"Type 1","OKAY")))</f>
        <v>OKAY</v>
      </c>
    </row>
    <row r="368" spans="1:11">
      <c r="A368" s="80"/>
      <c r="B368" s="87" t="str">
        <f>IF('Gene Table'!E368="","",'Gene Table'!E368)</f>
        <v>HK1</v>
      </c>
      <c r="C368" s="87" t="s">
        <v>1458</v>
      </c>
      <c r="D368" s="88" t="e">
        <f>Calculations!BN369</f>
        <v>#DIV/0!</v>
      </c>
      <c r="E368" s="88" t="e">
        <f>Calculations!BO369</f>
        <v>#DIV/0!</v>
      </c>
      <c r="F368" s="89" t="e">
        <f t="shared" si="28"/>
        <v>#DIV/0!</v>
      </c>
      <c r="G368" s="89" t="e">
        <f t="shared" si="29"/>
        <v>#DIV/0!</v>
      </c>
      <c r="H368" s="88" t="e">
        <f t="shared" si="30"/>
        <v>#DIV/0!</v>
      </c>
      <c r="I368" s="92" t="str">
        <f>IF(OR(COUNT(Calculations!BP369:BY369)&lt;3,COUNT(Calculations!BZ369:CI369)&lt;3),"N/A",IF(ISERROR(TTEST(Calculations!BP369:BY369,Calculations!BZ369:CI369,2,2)),"N/A",TTEST(Calculations!BP369:BY369,Calculations!BZ369:CI369,2,2)))</f>
        <v>N/A</v>
      </c>
      <c r="J368" s="88" t="e">
        <f t="shared" si="31"/>
        <v>#DIV/0!</v>
      </c>
      <c r="K368" s="93" t="str">
        <f>IF(AND('Test Sample Data'!N368&gt;=35,'Control Sample Data'!N368&gt;=35),"Type 3",IF(AND('Test Sample Data'!N368&gt;=30,'Control Sample Data'!N368&gt;=30,OR(I368&gt;=0.05,I368="N/A")),"Type 2",IF(OR(AND('Test Sample Data'!N368&gt;=30,'Control Sample Data'!N368&lt;=30),AND('Test Sample Data'!N368&lt;=30,'Control Sample Data'!N368&gt;=30)),"Type 1","OKAY")))</f>
        <v>OKAY</v>
      </c>
    </row>
    <row r="369" spans="1:11">
      <c r="A369" s="80"/>
      <c r="B369" s="87" t="str">
        <f>IF('Gene Table'!E369="","",'Gene Table'!E369)</f>
        <v>HK2</v>
      </c>
      <c r="C369" s="87" t="s">
        <v>1459</v>
      </c>
      <c r="D369" s="88" t="e">
        <f>Calculations!BN370</f>
        <v>#DIV/0!</v>
      </c>
      <c r="E369" s="88" t="e">
        <f>Calculations!BO370</f>
        <v>#DIV/0!</v>
      </c>
      <c r="F369" s="89" t="e">
        <f t="shared" si="28"/>
        <v>#DIV/0!</v>
      </c>
      <c r="G369" s="89" t="e">
        <f t="shared" si="29"/>
        <v>#DIV/0!</v>
      </c>
      <c r="H369" s="88" t="e">
        <f t="shared" si="30"/>
        <v>#DIV/0!</v>
      </c>
      <c r="I369" s="92" t="str">
        <f>IF(OR(COUNT(Calculations!BP370:BY370)&lt;3,COUNT(Calculations!BZ370:CI370)&lt;3),"N/A",IF(ISERROR(TTEST(Calculations!BP370:BY370,Calculations!BZ370:CI370,2,2)),"N/A",TTEST(Calculations!BP370:BY370,Calculations!BZ370:CI370,2,2)))</f>
        <v>N/A</v>
      </c>
      <c r="J369" s="88" t="e">
        <f t="shared" si="31"/>
        <v>#DIV/0!</v>
      </c>
      <c r="K369" s="93" t="str">
        <f>IF(AND('Test Sample Data'!N369&gt;=35,'Control Sample Data'!N369&gt;=35),"Type 3",IF(AND('Test Sample Data'!N369&gt;=30,'Control Sample Data'!N369&gt;=30,OR(I369&gt;=0.05,I369="N/A")),"Type 2",IF(OR(AND('Test Sample Data'!N369&gt;=30,'Control Sample Data'!N369&lt;=30),AND('Test Sample Data'!N369&lt;=30,'Control Sample Data'!N369&gt;=30)),"Type 1","OKAY")))</f>
        <v>OKAY</v>
      </c>
    </row>
    <row r="370" spans="1:11">
      <c r="A370" s="80"/>
      <c r="B370" s="87" t="str">
        <f>IF('Gene Table'!E370="","",'Gene Table'!E370)</f>
        <v>HK2</v>
      </c>
      <c r="C370" s="87" t="s">
        <v>1463</v>
      </c>
      <c r="D370" s="88" t="e">
        <f>Calculations!BN371</f>
        <v>#DIV/0!</v>
      </c>
      <c r="E370" s="88" t="e">
        <f>Calculations!BO371</f>
        <v>#DIV/0!</v>
      </c>
      <c r="F370" s="89" t="e">
        <f t="shared" si="28"/>
        <v>#DIV/0!</v>
      </c>
      <c r="G370" s="89" t="e">
        <f t="shared" si="29"/>
        <v>#DIV/0!</v>
      </c>
      <c r="H370" s="88" t="e">
        <f t="shared" si="30"/>
        <v>#DIV/0!</v>
      </c>
      <c r="I370" s="92" t="str">
        <f>IF(OR(COUNT(Calculations!BP371:BY371)&lt;3,COUNT(Calculations!BZ371:CI371)&lt;3),"N/A",IF(ISERROR(TTEST(Calculations!BP371:BY371,Calculations!BZ371:CI371,2,2)),"N/A",TTEST(Calculations!BP371:BY371,Calculations!BZ371:CI371,2,2)))</f>
        <v>N/A</v>
      </c>
      <c r="J370" s="88" t="e">
        <f t="shared" si="31"/>
        <v>#DIV/0!</v>
      </c>
      <c r="K370" s="93" t="str">
        <f>IF(AND('Test Sample Data'!N370&gt;=35,'Control Sample Data'!N370&gt;=35),"Type 3",IF(AND('Test Sample Data'!N370&gt;=30,'Control Sample Data'!N370&gt;=30,OR(I370&gt;=0.05,I370="N/A")),"Type 2",IF(OR(AND('Test Sample Data'!N370&gt;=30,'Control Sample Data'!N370&lt;=30),AND('Test Sample Data'!N370&lt;=30,'Control Sample Data'!N370&gt;=30)),"Type 1","OKAY")))</f>
        <v>OKAY</v>
      </c>
    </row>
    <row r="371" spans="1:11">
      <c r="A371" s="80"/>
      <c r="B371" s="87" t="str">
        <f>IF('Gene Table'!E371="","",'Gene Table'!E371)</f>
        <v>HK3</v>
      </c>
      <c r="C371" s="87" t="s">
        <v>1464</v>
      </c>
      <c r="D371" s="88" t="e">
        <f>Calculations!BN372</f>
        <v>#DIV/0!</v>
      </c>
      <c r="E371" s="88" t="e">
        <f>Calculations!BO372</f>
        <v>#DIV/0!</v>
      </c>
      <c r="F371" s="89" t="e">
        <f t="shared" si="28"/>
        <v>#DIV/0!</v>
      </c>
      <c r="G371" s="89" t="e">
        <f t="shared" si="29"/>
        <v>#DIV/0!</v>
      </c>
      <c r="H371" s="88" t="e">
        <f t="shared" si="30"/>
        <v>#DIV/0!</v>
      </c>
      <c r="I371" s="92" t="str">
        <f>IF(OR(COUNT(Calculations!BP372:BY372)&lt;3,COUNT(Calculations!BZ372:CI372)&lt;3),"N/A",IF(ISERROR(TTEST(Calculations!BP372:BY372,Calculations!BZ372:CI372,2,2)),"N/A",TTEST(Calculations!BP372:BY372,Calculations!BZ372:CI372,2,2)))</f>
        <v>N/A</v>
      </c>
      <c r="J371" s="88" t="e">
        <f t="shared" si="31"/>
        <v>#DIV/0!</v>
      </c>
      <c r="K371" s="93" t="str">
        <f>IF(AND('Test Sample Data'!N371&gt;=35,'Control Sample Data'!N371&gt;=35),"Type 3",IF(AND('Test Sample Data'!N371&gt;=30,'Control Sample Data'!N371&gt;=30,OR(I371&gt;=0.05,I371="N/A")),"Type 2",IF(OR(AND('Test Sample Data'!N371&gt;=30,'Control Sample Data'!N371&lt;=30),AND('Test Sample Data'!N371&lt;=30,'Control Sample Data'!N371&gt;=30)),"Type 1","OKAY")))</f>
        <v>OKAY</v>
      </c>
    </row>
    <row r="372" spans="1:11">
      <c r="A372" s="80"/>
      <c r="B372" s="87" t="str">
        <f>IF('Gene Table'!E372="","",'Gene Table'!E372)</f>
        <v>HK3</v>
      </c>
      <c r="C372" s="87" t="s">
        <v>1468</v>
      </c>
      <c r="D372" s="88" t="e">
        <f>Calculations!BN373</f>
        <v>#DIV/0!</v>
      </c>
      <c r="E372" s="88" t="e">
        <f>Calculations!BO373</f>
        <v>#DIV/0!</v>
      </c>
      <c r="F372" s="89" t="e">
        <f t="shared" si="28"/>
        <v>#DIV/0!</v>
      </c>
      <c r="G372" s="89" t="e">
        <f t="shared" si="29"/>
        <v>#DIV/0!</v>
      </c>
      <c r="H372" s="88" t="e">
        <f t="shared" si="30"/>
        <v>#DIV/0!</v>
      </c>
      <c r="I372" s="92" t="str">
        <f>IF(OR(COUNT(Calculations!BP373:BY373)&lt;3,COUNT(Calculations!BZ373:CI373)&lt;3),"N/A",IF(ISERROR(TTEST(Calculations!BP373:BY373,Calculations!BZ373:CI373,2,2)),"N/A",TTEST(Calculations!BP373:BY373,Calculations!BZ373:CI373,2,2)))</f>
        <v>N/A</v>
      </c>
      <c r="J372" s="88" t="e">
        <f t="shared" si="31"/>
        <v>#DIV/0!</v>
      </c>
      <c r="K372" s="93" t="str">
        <f>IF(AND('Test Sample Data'!N372&gt;=35,'Control Sample Data'!N372&gt;=35),"Type 3",IF(AND('Test Sample Data'!N372&gt;=30,'Control Sample Data'!N372&gt;=30,OR(I372&gt;=0.05,I372="N/A")),"Type 2",IF(OR(AND('Test Sample Data'!N372&gt;=30,'Control Sample Data'!N372&lt;=30),AND('Test Sample Data'!N372&lt;=30,'Control Sample Data'!N372&gt;=30)),"Type 1","OKAY")))</f>
        <v>OKAY</v>
      </c>
    </row>
    <row r="373" spans="1:11">
      <c r="A373" s="80"/>
      <c r="B373" s="87" t="str">
        <f>IF('Gene Table'!E373="","",'Gene Table'!E373)</f>
        <v>HK4</v>
      </c>
      <c r="C373" s="87" t="s">
        <v>1469</v>
      </c>
      <c r="D373" s="88" t="e">
        <f>Calculations!BN374</f>
        <v>#DIV/0!</v>
      </c>
      <c r="E373" s="88" t="e">
        <f>Calculations!BO374</f>
        <v>#DIV/0!</v>
      </c>
      <c r="F373" s="89" t="e">
        <f t="shared" si="28"/>
        <v>#DIV/0!</v>
      </c>
      <c r="G373" s="89" t="e">
        <f t="shared" si="29"/>
        <v>#DIV/0!</v>
      </c>
      <c r="H373" s="88" t="e">
        <f t="shared" si="30"/>
        <v>#DIV/0!</v>
      </c>
      <c r="I373" s="92" t="str">
        <f>IF(OR(COUNT(Calculations!BP374:BY374)&lt;3,COUNT(Calculations!BZ374:CI374)&lt;3),"N/A",IF(ISERROR(TTEST(Calculations!BP374:BY374,Calculations!BZ374:CI374,2,2)),"N/A",TTEST(Calculations!BP374:BY374,Calculations!BZ374:CI374,2,2)))</f>
        <v>N/A</v>
      </c>
      <c r="J373" s="88" t="e">
        <f t="shared" si="31"/>
        <v>#DIV/0!</v>
      </c>
      <c r="K373" s="93" t="str">
        <f>IF(AND('Test Sample Data'!N373&gt;=35,'Control Sample Data'!N373&gt;=35),"Type 3",IF(AND('Test Sample Data'!N373&gt;=30,'Control Sample Data'!N373&gt;=30,OR(I373&gt;=0.05,I373="N/A")),"Type 2",IF(OR(AND('Test Sample Data'!N373&gt;=30,'Control Sample Data'!N373&lt;=30),AND('Test Sample Data'!N373&lt;=30,'Control Sample Data'!N373&gt;=30)),"Type 1","OKAY")))</f>
        <v>OKAY</v>
      </c>
    </row>
    <row r="374" spans="1:11">
      <c r="A374" s="80"/>
      <c r="B374" s="87" t="str">
        <f>IF('Gene Table'!E374="","",'Gene Table'!E374)</f>
        <v>HK4</v>
      </c>
      <c r="C374" s="87" t="s">
        <v>1473</v>
      </c>
      <c r="D374" s="88" t="e">
        <f>Calculations!BN375</f>
        <v>#DIV/0!</v>
      </c>
      <c r="E374" s="88" t="e">
        <f>Calculations!BO375</f>
        <v>#DIV/0!</v>
      </c>
      <c r="F374" s="89" t="e">
        <f t="shared" si="28"/>
        <v>#DIV/0!</v>
      </c>
      <c r="G374" s="89" t="e">
        <f t="shared" si="29"/>
        <v>#DIV/0!</v>
      </c>
      <c r="H374" s="88" t="e">
        <f t="shared" si="30"/>
        <v>#DIV/0!</v>
      </c>
      <c r="I374" s="92" t="str">
        <f>IF(OR(COUNT(Calculations!BP375:BY375)&lt;3,COUNT(Calculations!BZ375:CI375)&lt;3),"N/A",IF(ISERROR(TTEST(Calculations!BP375:BY375,Calculations!BZ375:CI375,2,2)),"N/A",TTEST(Calculations!BP375:BY375,Calculations!BZ375:CI375,2,2)))</f>
        <v>N/A</v>
      </c>
      <c r="J374" s="88" t="e">
        <f t="shared" si="31"/>
        <v>#DIV/0!</v>
      </c>
      <c r="K374" s="93" t="str">
        <f>IF(AND('Test Sample Data'!N374&gt;=35,'Control Sample Data'!N374&gt;=35),"Type 3",IF(AND('Test Sample Data'!N374&gt;=30,'Control Sample Data'!N374&gt;=30,OR(I374&gt;=0.05,I374="N/A")),"Type 2",IF(OR(AND('Test Sample Data'!N374&gt;=30,'Control Sample Data'!N374&lt;=30),AND('Test Sample Data'!N374&lt;=30,'Control Sample Data'!N374&gt;=30)),"Type 1","OKAY")))</f>
        <v>OKAY</v>
      </c>
    </row>
    <row r="375" spans="1:11">
      <c r="A375" s="80"/>
      <c r="B375" s="87" t="str">
        <f>IF('Gene Table'!E375="","",'Gene Table'!E375)</f>
        <v>HK5</v>
      </c>
      <c r="C375" s="87" t="s">
        <v>1474</v>
      </c>
      <c r="D375" s="88" t="e">
        <f>Calculations!BN376</f>
        <v>#DIV/0!</v>
      </c>
      <c r="E375" s="88" t="e">
        <f>Calculations!BO376</f>
        <v>#DIV/0!</v>
      </c>
      <c r="F375" s="89" t="e">
        <f t="shared" si="28"/>
        <v>#DIV/0!</v>
      </c>
      <c r="G375" s="89" t="e">
        <f t="shared" si="29"/>
        <v>#DIV/0!</v>
      </c>
      <c r="H375" s="88" t="e">
        <f t="shared" si="30"/>
        <v>#DIV/0!</v>
      </c>
      <c r="I375" s="92" t="str">
        <f>IF(OR(COUNT(Calculations!BP376:BY376)&lt;3,COUNT(Calculations!BZ376:CI376)&lt;3),"N/A",IF(ISERROR(TTEST(Calculations!BP376:BY376,Calculations!BZ376:CI376,2,2)),"N/A",TTEST(Calculations!BP376:BY376,Calculations!BZ376:CI376,2,2)))</f>
        <v>N/A</v>
      </c>
      <c r="J375" s="88" t="e">
        <f t="shared" si="31"/>
        <v>#DIV/0!</v>
      </c>
      <c r="K375" s="93" t="str">
        <f>IF(AND('Test Sample Data'!N375&gt;=35,'Control Sample Data'!N375&gt;=35),"Type 3",IF(AND('Test Sample Data'!N375&gt;=30,'Control Sample Data'!N375&gt;=30,OR(I375&gt;=0.05,I375="N/A")),"Type 2",IF(OR(AND('Test Sample Data'!N375&gt;=30,'Control Sample Data'!N375&lt;=30),AND('Test Sample Data'!N375&lt;=30,'Control Sample Data'!N375&gt;=30)),"Type 1","OKAY")))</f>
        <v>OKAY</v>
      </c>
    </row>
    <row r="376" spans="1:11">
      <c r="A376" s="80"/>
      <c r="B376" s="87" t="str">
        <f>IF('Gene Table'!E376="","",'Gene Table'!E376)</f>
        <v>HK5</v>
      </c>
      <c r="C376" s="87" t="s">
        <v>1478</v>
      </c>
      <c r="D376" s="88" t="e">
        <f>Calculations!BN377</f>
        <v>#DIV/0!</v>
      </c>
      <c r="E376" s="88" t="e">
        <f>Calculations!BO377</f>
        <v>#DIV/0!</v>
      </c>
      <c r="F376" s="89" t="e">
        <f t="shared" si="28"/>
        <v>#DIV/0!</v>
      </c>
      <c r="G376" s="89" t="e">
        <f t="shared" si="29"/>
        <v>#DIV/0!</v>
      </c>
      <c r="H376" s="88" t="e">
        <f t="shared" si="30"/>
        <v>#DIV/0!</v>
      </c>
      <c r="I376" s="92" t="str">
        <f>IF(OR(COUNT(Calculations!BP377:BY377)&lt;3,COUNT(Calculations!BZ377:CI377)&lt;3),"N/A",IF(ISERROR(TTEST(Calculations!BP377:BY377,Calculations!BZ377:CI377,2,2)),"N/A",TTEST(Calculations!BP377:BY377,Calculations!BZ377:CI377,2,2)))</f>
        <v>N/A</v>
      </c>
      <c r="J376" s="88" t="e">
        <f t="shared" si="31"/>
        <v>#DIV/0!</v>
      </c>
      <c r="K376" s="93" t="str">
        <f>IF(AND('Test Sample Data'!N376&gt;=35,'Control Sample Data'!N376&gt;=35),"Type 3",IF(AND('Test Sample Data'!N376&gt;=30,'Control Sample Data'!N376&gt;=30,OR(I376&gt;=0.05,I376="N/A")),"Type 2",IF(OR(AND('Test Sample Data'!N376&gt;=30,'Control Sample Data'!N376&lt;=30),AND('Test Sample Data'!N376&lt;=30,'Control Sample Data'!N376&gt;=30)),"Type 1","OKAY")))</f>
        <v>OKAY</v>
      </c>
    </row>
    <row r="377" spans="1:11">
      <c r="A377" s="80"/>
      <c r="B377" s="87" t="str">
        <f>IF('Gene Table'!E377="","",'Gene Table'!E377)</f>
        <v>HK6</v>
      </c>
      <c r="C377" s="87" t="s">
        <v>1479</v>
      </c>
      <c r="D377" s="88" t="e">
        <f>Calculations!BN378</f>
        <v>#DIV/0!</v>
      </c>
      <c r="E377" s="88" t="e">
        <f>Calculations!BO378</f>
        <v>#DIV/0!</v>
      </c>
      <c r="F377" s="89" t="e">
        <f t="shared" si="28"/>
        <v>#DIV/0!</v>
      </c>
      <c r="G377" s="89" t="e">
        <f t="shared" si="29"/>
        <v>#DIV/0!</v>
      </c>
      <c r="H377" s="88" t="e">
        <f t="shared" si="30"/>
        <v>#DIV/0!</v>
      </c>
      <c r="I377" s="92" t="str">
        <f>IF(OR(COUNT(Calculations!BP378:BY378)&lt;3,COUNT(Calculations!BZ378:CI378)&lt;3),"N/A",IF(ISERROR(TTEST(Calculations!BP378:BY378,Calculations!BZ378:CI378,2,2)),"N/A",TTEST(Calculations!BP378:BY378,Calculations!BZ378:CI378,2,2)))</f>
        <v>N/A</v>
      </c>
      <c r="J377" s="88" t="e">
        <f t="shared" si="31"/>
        <v>#DIV/0!</v>
      </c>
      <c r="K377" s="93" t="str">
        <f>IF(AND('Test Sample Data'!N377&gt;=35,'Control Sample Data'!N377&gt;=35),"Type 3",IF(AND('Test Sample Data'!N377&gt;=30,'Control Sample Data'!N377&gt;=30,OR(I377&gt;=0.05,I377="N/A")),"Type 2",IF(OR(AND('Test Sample Data'!N377&gt;=30,'Control Sample Data'!N377&lt;=30),AND('Test Sample Data'!N377&lt;=30,'Control Sample Data'!N377&gt;=30)),"Type 1","OKAY")))</f>
        <v>OKAY</v>
      </c>
    </row>
    <row r="378" spans="1:11">
      <c r="A378" s="80"/>
      <c r="B378" s="87" t="str">
        <f>IF('Gene Table'!E378="","",'Gene Table'!E378)</f>
        <v>HK6</v>
      </c>
      <c r="C378" s="87" t="s">
        <v>1483</v>
      </c>
      <c r="D378" s="88" t="e">
        <f>Calculations!BN379</f>
        <v>#DIV/0!</v>
      </c>
      <c r="E378" s="88" t="e">
        <f>Calculations!BO379</f>
        <v>#DIV/0!</v>
      </c>
      <c r="F378" s="89" t="e">
        <f t="shared" si="28"/>
        <v>#DIV/0!</v>
      </c>
      <c r="G378" s="89" t="e">
        <f t="shared" si="29"/>
        <v>#DIV/0!</v>
      </c>
      <c r="H378" s="88" t="e">
        <f t="shared" si="30"/>
        <v>#DIV/0!</v>
      </c>
      <c r="I378" s="92" t="str">
        <f>IF(OR(COUNT(Calculations!BP379:BY379)&lt;3,COUNT(Calculations!BZ379:CI379)&lt;3),"N/A",IF(ISERROR(TTEST(Calculations!BP379:BY379,Calculations!BZ379:CI379,2,2)),"N/A",TTEST(Calculations!BP379:BY379,Calculations!BZ379:CI379,2,2)))</f>
        <v>N/A</v>
      </c>
      <c r="J378" s="88" t="e">
        <f t="shared" si="31"/>
        <v>#DIV/0!</v>
      </c>
      <c r="K378" s="93" t="str">
        <f>IF(AND('Test Sample Data'!N378&gt;=35,'Control Sample Data'!N378&gt;=35),"Type 3",IF(AND('Test Sample Data'!N378&gt;=30,'Control Sample Data'!N378&gt;=30,OR(I378&gt;=0.05,I378="N/A")),"Type 2",IF(OR(AND('Test Sample Data'!N378&gt;=30,'Control Sample Data'!N378&lt;=30),AND('Test Sample Data'!N378&lt;=30,'Control Sample Data'!N378&gt;=30)),"Type 1","OKAY")))</f>
        <v>OKAY</v>
      </c>
    </row>
    <row r="379" spans="1:11">
      <c r="A379" s="80"/>
      <c r="B379" s="87" t="str">
        <f>IF('Gene Table'!E379="","",'Gene Table'!E379)</f>
        <v>RT</v>
      </c>
      <c r="C379" s="87" t="s">
        <v>1484</v>
      </c>
      <c r="D379" s="88" t="e">
        <f>Calculations!BN380</f>
        <v>#DIV/0!</v>
      </c>
      <c r="E379" s="88" t="e">
        <f>Calculations!BO380</f>
        <v>#DIV/0!</v>
      </c>
      <c r="F379" s="89" t="e">
        <f t="shared" si="28"/>
        <v>#DIV/0!</v>
      </c>
      <c r="G379" s="89" t="e">
        <f t="shared" si="29"/>
        <v>#DIV/0!</v>
      </c>
      <c r="H379" s="88" t="e">
        <f t="shared" si="30"/>
        <v>#DIV/0!</v>
      </c>
      <c r="I379" s="92" t="str">
        <f>IF(OR(COUNT(Calculations!BP380:BY380)&lt;3,COUNT(Calculations!BZ380:CI380)&lt;3),"N/A",IF(ISERROR(TTEST(Calculations!BP380:BY380,Calculations!BZ380:CI380,2,2)),"N/A",TTEST(Calculations!BP380:BY380,Calculations!BZ380:CI380,2,2)))</f>
        <v>N/A</v>
      </c>
      <c r="J379" s="88" t="e">
        <f t="shared" si="31"/>
        <v>#DIV/0!</v>
      </c>
      <c r="K379" s="93" t="str">
        <f>IF(AND('Test Sample Data'!N379&gt;=35,'Control Sample Data'!N379&gt;=35),"Type 3",IF(AND('Test Sample Data'!N379&gt;=30,'Control Sample Data'!N379&gt;=30,OR(I379&gt;=0.05,I379="N/A")),"Type 2",IF(OR(AND('Test Sample Data'!N379&gt;=30,'Control Sample Data'!N379&lt;=30),AND('Test Sample Data'!N379&lt;=30,'Control Sample Data'!N379&gt;=30)),"Type 1","OKAY")))</f>
        <v>OKAY</v>
      </c>
    </row>
    <row r="380" spans="1:11">
      <c r="A380" s="80"/>
      <c r="B380" s="87" t="str">
        <f>IF('Gene Table'!E380="","",'Gene Table'!E380)</f>
        <v>RT</v>
      </c>
      <c r="C380" s="87" t="s">
        <v>1486</v>
      </c>
      <c r="D380" s="88" t="e">
        <f>Calculations!BN381</f>
        <v>#DIV/0!</v>
      </c>
      <c r="E380" s="88" t="e">
        <f>Calculations!BO381</f>
        <v>#DIV/0!</v>
      </c>
      <c r="F380" s="89" t="e">
        <f t="shared" si="28"/>
        <v>#DIV/0!</v>
      </c>
      <c r="G380" s="89" t="e">
        <f t="shared" si="29"/>
        <v>#DIV/0!</v>
      </c>
      <c r="H380" s="88" t="e">
        <f t="shared" si="30"/>
        <v>#DIV/0!</v>
      </c>
      <c r="I380" s="92" t="str">
        <f>IF(OR(COUNT(Calculations!BP381:BY381)&lt;3,COUNT(Calculations!BZ381:CI381)&lt;3),"N/A",IF(ISERROR(TTEST(Calculations!BP381:BY381,Calculations!BZ381:CI381,2,2)),"N/A",TTEST(Calculations!BP381:BY381,Calculations!BZ381:CI381,2,2)))</f>
        <v>N/A</v>
      </c>
      <c r="J380" s="88" t="e">
        <f t="shared" si="31"/>
        <v>#DIV/0!</v>
      </c>
      <c r="K380" s="93" t="str">
        <f>IF(AND('Test Sample Data'!N380&gt;=35,'Control Sample Data'!N380&gt;=35),"Type 3",IF(AND('Test Sample Data'!N380&gt;=30,'Control Sample Data'!N380&gt;=30,OR(I380&gt;=0.05,I380="N/A")),"Type 2",IF(OR(AND('Test Sample Data'!N380&gt;=30,'Control Sample Data'!N380&lt;=30),AND('Test Sample Data'!N380&lt;=30,'Control Sample Data'!N380&gt;=30)),"Type 1","OKAY")))</f>
        <v>OKAY</v>
      </c>
    </row>
    <row r="381" spans="1:11">
      <c r="A381" s="80"/>
      <c r="B381" s="87" t="str">
        <f>IF('Gene Table'!E381="","",'Gene Table'!E381)</f>
        <v>RT</v>
      </c>
      <c r="C381" s="87" t="s">
        <v>1487</v>
      </c>
      <c r="D381" s="88" t="e">
        <f>Calculations!BN382</f>
        <v>#DIV/0!</v>
      </c>
      <c r="E381" s="88" t="e">
        <f>Calculations!BO382</f>
        <v>#DIV/0!</v>
      </c>
      <c r="F381" s="89" t="e">
        <f t="shared" si="28"/>
        <v>#DIV/0!</v>
      </c>
      <c r="G381" s="89" t="e">
        <f t="shared" si="29"/>
        <v>#DIV/0!</v>
      </c>
      <c r="H381" s="88" t="e">
        <f t="shared" si="30"/>
        <v>#DIV/0!</v>
      </c>
      <c r="I381" s="92" t="str">
        <f>IF(OR(COUNT(Calculations!BP382:BY382)&lt;3,COUNT(Calculations!BZ382:CI382)&lt;3),"N/A",IF(ISERROR(TTEST(Calculations!BP382:BY382,Calculations!BZ382:CI382,2,2)),"N/A",TTEST(Calculations!BP382:BY382,Calculations!BZ382:CI382,2,2)))</f>
        <v>N/A</v>
      </c>
      <c r="J381" s="88" t="e">
        <f t="shared" si="31"/>
        <v>#DIV/0!</v>
      </c>
      <c r="K381" s="93" t="str">
        <f>IF(AND('Test Sample Data'!N381&gt;=35,'Control Sample Data'!N381&gt;=35),"Type 3",IF(AND('Test Sample Data'!N381&gt;=30,'Control Sample Data'!N381&gt;=30,OR(I381&gt;=0.05,I381="N/A")),"Type 2",IF(OR(AND('Test Sample Data'!N381&gt;=30,'Control Sample Data'!N381&lt;=30),AND('Test Sample Data'!N381&lt;=30,'Control Sample Data'!N381&gt;=30)),"Type 1","OKAY")))</f>
        <v>OKAY</v>
      </c>
    </row>
    <row r="382" spans="1:11">
      <c r="A382" s="80"/>
      <c r="B382" s="87" t="str">
        <f>IF('Gene Table'!E382="","",'Gene Table'!E382)</f>
        <v>RT</v>
      </c>
      <c r="C382" s="87" t="s">
        <v>1488</v>
      </c>
      <c r="D382" s="88" t="e">
        <f>Calculations!BN383</f>
        <v>#DIV/0!</v>
      </c>
      <c r="E382" s="88" t="e">
        <f>Calculations!BO383</f>
        <v>#DIV/0!</v>
      </c>
      <c r="F382" s="89" t="e">
        <f t="shared" si="28"/>
        <v>#DIV/0!</v>
      </c>
      <c r="G382" s="89" t="e">
        <f t="shared" si="29"/>
        <v>#DIV/0!</v>
      </c>
      <c r="H382" s="88" t="e">
        <f t="shared" si="30"/>
        <v>#DIV/0!</v>
      </c>
      <c r="I382" s="92" t="str">
        <f>IF(OR(COUNT(Calculations!BP383:BY383)&lt;3,COUNT(Calculations!BZ383:CI383)&lt;3),"N/A",IF(ISERROR(TTEST(Calculations!BP383:BY383,Calculations!BZ383:CI383,2,2)),"N/A",TTEST(Calculations!BP383:BY383,Calculations!BZ383:CI383,2,2)))</f>
        <v>N/A</v>
      </c>
      <c r="J382" s="88" t="e">
        <f t="shared" si="31"/>
        <v>#DIV/0!</v>
      </c>
      <c r="K382" s="93" t="str">
        <f>IF(AND('Test Sample Data'!N382&gt;=35,'Control Sample Data'!N382&gt;=35),"Type 3",IF(AND('Test Sample Data'!N382&gt;=30,'Control Sample Data'!N382&gt;=30,OR(I382&gt;=0.05,I382="N/A")),"Type 2",IF(OR(AND('Test Sample Data'!N382&gt;=30,'Control Sample Data'!N382&lt;=30),AND('Test Sample Data'!N382&lt;=30,'Control Sample Data'!N382&gt;=30)),"Type 1","OKAY")))</f>
        <v>OKAY</v>
      </c>
    </row>
    <row r="383" spans="1:11">
      <c r="A383" s="80"/>
      <c r="B383" s="87" t="str">
        <f>IF('Gene Table'!E383="","",'Gene Table'!E383)</f>
        <v>PCR</v>
      </c>
      <c r="C383" s="87" t="s">
        <v>1489</v>
      </c>
      <c r="D383" s="88" t="e">
        <f>Calculations!BN384</f>
        <v>#DIV/0!</v>
      </c>
      <c r="E383" s="88" t="e">
        <f>Calculations!BO384</f>
        <v>#DIV/0!</v>
      </c>
      <c r="F383" s="89" t="e">
        <f t="shared" si="28"/>
        <v>#DIV/0!</v>
      </c>
      <c r="G383" s="89" t="e">
        <f t="shared" si="29"/>
        <v>#DIV/0!</v>
      </c>
      <c r="H383" s="88" t="e">
        <f t="shared" si="30"/>
        <v>#DIV/0!</v>
      </c>
      <c r="I383" s="92" t="str">
        <f>IF(OR(COUNT(Calculations!BP384:BY384)&lt;3,COUNT(Calculations!BZ384:CI384)&lt;3),"N/A",IF(ISERROR(TTEST(Calculations!BP384:BY384,Calculations!BZ384:CI384,2,2)),"N/A",TTEST(Calculations!BP384:BY384,Calculations!BZ384:CI384,2,2)))</f>
        <v>N/A</v>
      </c>
      <c r="J383" s="88" t="e">
        <f t="shared" si="31"/>
        <v>#DIV/0!</v>
      </c>
      <c r="K383" s="93" t="str">
        <f>IF(AND('Test Sample Data'!N383&gt;=35,'Control Sample Data'!N383&gt;=35),"Type 3",IF(AND('Test Sample Data'!N383&gt;=30,'Control Sample Data'!N383&gt;=30,OR(I383&gt;=0.05,I383="N/A")),"Type 2",IF(OR(AND('Test Sample Data'!N383&gt;=30,'Control Sample Data'!N383&lt;=30),AND('Test Sample Data'!N383&lt;=30,'Control Sample Data'!N383&gt;=30)),"Type 1","OKAY")))</f>
        <v>OKAY</v>
      </c>
    </row>
    <row r="384" spans="1:11">
      <c r="A384" s="80"/>
      <c r="B384" s="87" t="str">
        <f>IF('Gene Table'!E384="","",'Gene Table'!E384)</f>
        <v>PCR</v>
      </c>
      <c r="C384" s="87" t="s">
        <v>1491</v>
      </c>
      <c r="D384" s="88" t="e">
        <f>Calculations!BN385</f>
        <v>#DIV/0!</v>
      </c>
      <c r="E384" s="88" t="e">
        <f>Calculations!BO385</f>
        <v>#DIV/0!</v>
      </c>
      <c r="F384" s="89" t="e">
        <f t="shared" si="28"/>
        <v>#DIV/0!</v>
      </c>
      <c r="G384" s="89" t="e">
        <f t="shared" si="29"/>
        <v>#DIV/0!</v>
      </c>
      <c r="H384" s="88" t="e">
        <f t="shared" si="30"/>
        <v>#DIV/0!</v>
      </c>
      <c r="I384" s="92" t="str">
        <f>IF(OR(COUNT(Calculations!BP385:BY385)&lt;3,COUNT(Calculations!BZ385:CI385)&lt;3),"N/A",IF(ISERROR(TTEST(Calculations!BP385:BY385,Calculations!BZ385:CI385,2,2)),"N/A",TTEST(Calculations!BP385:BY385,Calculations!BZ385:CI385,2,2)))</f>
        <v>N/A</v>
      </c>
      <c r="J384" s="88" t="e">
        <f t="shared" si="31"/>
        <v>#DIV/0!</v>
      </c>
      <c r="K384" s="93" t="str">
        <f>IF(AND('Test Sample Data'!N384&gt;=35,'Control Sample Data'!N384&gt;=35),"Type 3",IF(AND('Test Sample Data'!N384&gt;=30,'Control Sample Data'!N384&gt;=30,OR(I384&gt;=0.05,I384="N/A")),"Type 2",IF(OR(AND('Test Sample Data'!N384&gt;=30,'Control Sample Data'!N384&lt;=30),AND('Test Sample Data'!N384&lt;=30,'Control Sample Data'!N384&gt;=30)),"Type 1","OKAY")))</f>
        <v>OKAY</v>
      </c>
    </row>
    <row r="385" spans="1:11">
      <c r="A385" s="80"/>
      <c r="B385" s="87" t="str">
        <f>IF('Gene Table'!E385="","",'Gene Table'!E385)</f>
        <v>PCR</v>
      </c>
      <c r="C385" s="87" t="s">
        <v>1492</v>
      </c>
      <c r="D385" s="88" t="e">
        <f>Calculations!BN386</f>
        <v>#DIV/0!</v>
      </c>
      <c r="E385" s="88" t="e">
        <f>Calculations!BO386</f>
        <v>#DIV/0!</v>
      </c>
      <c r="F385" s="89" t="e">
        <f t="shared" si="28"/>
        <v>#DIV/0!</v>
      </c>
      <c r="G385" s="89" t="e">
        <f t="shared" si="29"/>
        <v>#DIV/0!</v>
      </c>
      <c r="H385" s="88" t="e">
        <f t="shared" si="30"/>
        <v>#DIV/0!</v>
      </c>
      <c r="I385" s="92" t="str">
        <f>IF(OR(COUNT(Calculations!BP386:BY386)&lt;3,COUNT(Calculations!BZ386:CI386)&lt;3),"N/A",IF(ISERROR(TTEST(Calculations!BP386:BY386,Calculations!BZ386:CI386,2,2)),"N/A",TTEST(Calculations!BP386:BY386,Calculations!BZ386:CI386,2,2)))</f>
        <v>N/A</v>
      </c>
      <c r="J385" s="88" t="e">
        <f t="shared" si="31"/>
        <v>#DIV/0!</v>
      </c>
      <c r="K385" s="93" t="str">
        <f>IF(AND('Test Sample Data'!N385&gt;=35,'Control Sample Data'!N385&gt;=35),"Type 3",IF(AND('Test Sample Data'!N385&gt;=30,'Control Sample Data'!N385&gt;=30,OR(I385&gt;=0.05,I385="N/A")),"Type 2",IF(OR(AND('Test Sample Data'!N385&gt;=30,'Control Sample Data'!N385&lt;=30),AND('Test Sample Data'!N385&lt;=30,'Control Sample Data'!N385&gt;=30)),"Type 1","OKAY")))</f>
        <v>OKAY</v>
      </c>
    </row>
    <row r="386" spans="1:11">
      <c r="A386" s="94"/>
      <c r="B386" s="87" t="str">
        <f>IF('Gene Table'!E386="","",'Gene Table'!E386)</f>
        <v>PCR</v>
      </c>
      <c r="C386" s="87" t="s">
        <v>1493</v>
      </c>
      <c r="D386" s="88" t="e">
        <f>Calculations!BN387</f>
        <v>#DIV/0!</v>
      </c>
      <c r="E386" s="88" t="e">
        <f>Calculations!BO387</f>
        <v>#DIV/0!</v>
      </c>
      <c r="F386" s="89" t="e">
        <f t="shared" si="28"/>
        <v>#DIV/0!</v>
      </c>
      <c r="G386" s="89" t="e">
        <f t="shared" si="29"/>
        <v>#DIV/0!</v>
      </c>
      <c r="H386" s="88" t="e">
        <f t="shared" si="30"/>
        <v>#DIV/0!</v>
      </c>
      <c r="I386" s="92" t="str">
        <f>IF(OR(COUNT(Calculations!BP387:BY387)&lt;3,COUNT(Calculations!BZ387:CI387)&lt;3),"N/A",IF(ISERROR(TTEST(Calculations!BP387:BY387,Calculations!BZ387:CI387,2,2)),"N/A",TTEST(Calculations!BP387:BY387,Calculations!BZ387:CI387,2,2)))</f>
        <v>N/A</v>
      </c>
      <c r="J386" s="88" t="e">
        <f t="shared" si="31"/>
        <v>#DIV/0!</v>
      </c>
      <c r="K386" s="93" t="str">
        <f>IF(AND('Test Sample Data'!N386&gt;=35,'Control Sample Data'!N386&gt;=35),"Type 3",IF(AND('Test Sample Data'!N386&gt;=30,'Control Sample Data'!N386&gt;=30,OR(I386&gt;=0.05,I386="N/A")),"Type 2",IF(OR(AND('Test Sample Data'!N386&gt;=30,'Control Sample Data'!N386&lt;=30),AND('Test Sample Data'!N386&lt;=30,'Control Sample Data'!N386&gt;=30)),"Type 1","OKAY")))</f>
        <v>OKAY</v>
      </c>
    </row>
    <row r="387" spans="1:11">
      <c r="A387" s="78" t="s">
        <v>1494</v>
      </c>
      <c r="B387" s="87" t="str">
        <f>IF('Gene Table'!E387="","",'Gene Table'!E387)</f>
        <v>hsa-miR-422a</v>
      </c>
      <c r="C387" s="87" t="str">
        <f>'Gene Table'!B387</f>
        <v>A01</v>
      </c>
      <c r="D387" s="88" t="e">
        <f>Calculations!BN388</f>
        <v>#DIV/0!</v>
      </c>
      <c r="E387" s="88" t="e">
        <f>Calculations!BO388</f>
        <v>#DIV/0!</v>
      </c>
      <c r="F387" s="89" t="e">
        <f t="shared" si="28"/>
        <v>#DIV/0!</v>
      </c>
      <c r="G387" s="89" t="e">
        <f t="shared" si="29"/>
        <v>#DIV/0!</v>
      </c>
      <c r="H387" s="88" t="e">
        <f t="shared" si="30"/>
        <v>#DIV/0!</v>
      </c>
      <c r="I387" s="92" t="str">
        <f>IF(OR(COUNT(Calculations!BP388:BY388)&lt;3,COUNT(Calculations!BZ388:CI388)&lt;3),"N/A",IF(ISERROR(TTEST(Calculations!BP388:BY388,Calculations!BZ388:CI388,2,2)),"N/A",TTEST(Calculations!BP388:BY388,Calculations!BZ388:CI388,2,2)))</f>
        <v>N/A</v>
      </c>
      <c r="J387" s="88" t="e">
        <f t="shared" si="31"/>
        <v>#DIV/0!</v>
      </c>
      <c r="K387" s="93" t="str">
        <f>IF(AND('Test Sample Data'!N387&gt;=35,'Control Sample Data'!N387&gt;=35),"Type 3",IF(AND('Test Sample Data'!N387&gt;=30,'Control Sample Data'!N387&gt;=30,OR(I387&gt;=0.05,I387="N/A")),"Type 2",IF(OR(AND('Test Sample Data'!N387&gt;=30,'Control Sample Data'!N387&lt;=30),AND('Test Sample Data'!N387&lt;=30,'Control Sample Data'!N387&gt;=30)),"Type 1","OKAY")))</f>
        <v>OKAY</v>
      </c>
    </row>
    <row r="388" spans="1:11">
      <c r="A388" s="80"/>
      <c r="B388" s="87" t="str">
        <f>IF('Gene Table'!E388="","",'Gene Table'!E388)</f>
        <v>hsa-miR-1274b</v>
      </c>
      <c r="C388" s="87" t="str">
        <f>'Gene Table'!B388</f>
        <v>A02</v>
      </c>
      <c r="D388" s="88" t="e">
        <f>Calculations!BN389</f>
        <v>#DIV/0!</v>
      </c>
      <c r="E388" s="88" t="e">
        <f>Calculations!BO389</f>
        <v>#DIV/0!</v>
      </c>
      <c r="F388" s="89" t="e">
        <f t="shared" ref="F388:F451" si="32">2^-D388</f>
        <v>#DIV/0!</v>
      </c>
      <c r="G388" s="89" t="e">
        <f t="shared" ref="G388:G451" si="33">2^-E388</f>
        <v>#DIV/0!</v>
      </c>
      <c r="H388" s="88" t="e">
        <f t="shared" ref="H388:H451" si="34">F388/G388</f>
        <v>#DIV/0!</v>
      </c>
      <c r="I388" s="92" t="str">
        <f>IF(OR(COUNT(Calculations!BP389:BY389)&lt;3,COUNT(Calculations!BZ389:CI389)&lt;3),"N/A",IF(ISERROR(TTEST(Calculations!BP389:BY389,Calculations!BZ389:CI389,2,2)),"N/A",TTEST(Calculations!BP389:BY389,Calculations!BZ389:CI389,2,2)))</f>
        <v>N/A</v>
      </c>
      <c r="J388" s="88" t="e">
        <f t="shared" ref="J388:J451" si="35">IF(H388&gt;1,H388,-1/H388)</f>
        <v>#DIV/0!</v>
      </c>
      <c r="K388" s="93" t="str">
        <f>IF(AND('Test Sample Data'!N388&gt;=35,'Control Sample Data'!N388&gt;=35),"Type 3",IF(AND('Test Sample Data'!N388&gt;=30,'Control Sample Data'!N388&gt;=30,OR(I388&gt;=0.05,I388="N/A")),"Type 2",IF(OR(AND('Test Sample Data'!N388&gt;=30,'Control Sample Data'!N388&lt;=30),AND('Test Sample Data'!N388&lt;=30,'Control Sample Data'!N388&gt;=30)),"Type 1","OKAY")))</f>
        <v>OKAY</v>
      </c>
    </row>
    <row r="389" spans="1:11">
      <c r="A389" s="80"/>
      <c r="B389" s="87" t="str">
        <f>IF('Gene Table'!E389="","",'Gene Table'!E389)</f>
        <v>hsa-miR-494</v>
      </c>
      <c r="C389" s="87" t="str">
        <f>'Gene Table'!B389</f>
        <v>A03</v>
      </c>
      <c r="D389" s="88" t="e">
        <f>Calculations!BN390</f>
        <v>#DIV/0!</v>
      </c>
      <c r="E389" s="88" t="e">
        <f>Calculations!BO390</f>
        <v>#DIV/0!</v>
      </c>
      <c r="F389" s="89" t="e">
        <f t="shared" si="32"/>
        <v>#DIV/0!</v>
      </c>
      <c r="G389" s="89" t="e">
        <f t="shared" si="33"/>
        <v>#DIV/0!</v>
      </c>
      <c r="H389" s="88" t="e">
        <f t="shared" si="34"/>
        <v>#DIV/0!</v>
      </c>
      <c r="I389" s="92" t="str">
        <f>IF(OR(COUNT(Calculations!BP390:BY390)&lt;3,COUNT(Calculations!BZ390:CI390)&lt;3),"N/A",IF(ISERROR(TTEST(Calculations!BP390:BY390,Calculations!BZ390:CI390,2,2)),"N/A",TTEST(Calculations!BP390:BY390,Calculations!BZ390:CI390,2,2)))</f>
        <v>N/A</v>
      </c>
      <c r="J389" s="88" t="e">
        <f t="shared" si="35"/>
        <v>#DIV/0!</v>
      </c>
      <c r="K389" s="93" t="str">
        <f>IF(AND('Test Sample Data'!N389&gt;=35,'Control Sample Data'!N389&gt;=35),"Type 3",IF(AND('Test Sample Data'!N389&gt;=30,'Control Sample Data'!N389&gt;=30,OR(I389&gt;=0.05,I389="N/A")),"Type 2",IF(OR(AND('Test Sample Data'!N389&gt;=30,'Control Sample Data'!N389&lt;=30),AND('Test Sample Data'!N389&lt;=30,'Control Sample Data'!N389&gt;=30)),"Type 1","OKAY")))</f>
        <v>OKAY</v>
      </c>
    </row>
    <row r="390" spans="1:11">
      <c r="A390" s="80"/>
      <c r="B390" s="87" t="str">
        <f>IF('Gene Table'!E390="","",'Gene Table'!E390)</f>
        <v>hsa-miR-188-3p</v>
      </c>
      <c r="C390" s="87" t="str">
        <f>'Gene Table'!B390</f>
        <v>A04</v>
      </c>
      <c r="D390" s="88" t="e">
        <f>Calculations!BN391</f>
        <v>#DIV/0!</v>
      </c>
      <c r="E390" s="88" t="e">
        <f>Calculations!BO391</f>
        <v>#DIV/0!</v>
      </c>
      <c r="F390" s="89" t="e">
        <f t="shared" si="32"/>
        <v>#DIV/0!</v>
      </c>
      <c r="G390" s="89" t="e">
        <f t="shared" si="33"/>
        <v>#DIV/0!</v>
      </c>
      <c r="H390" s="88" t="e">
        <f t="shared" si="34"/>
        <v>#DIV/0!</v>
      </c>
      <c r="I390" s="92" t="str">
        <f>IF(OR(COUNT(Calculations!BP391:BY391)&lt;3,COUNT(Calculations!BZ391:CI391)&lt;3),"N/A",IF(ISERROR(TTEST(Calculations!BP391:BY391,Calculations!BZ391:CI391,2,2)),"N/A",TTEST(Calculations!BP391:BY391,Calculations!BZ391:CI391,2,2)))</f>
        <v>N/A</v>
      </c>
      <c r="J390" s="88" t="e">
        <f t="shared" si="35"/>
        <v>#DIV/0!</v>
      </c>
      <c r="K390" s="93" t="str">
        <f>IF(AND('Test Sample Data'!N390&gt;=35,'Control Sample Data'!N390&gt;=35),"Type 3",IF(AND('Test Sample Data'!N390&gt;=30,'Control Sample Data'!N390&gt;=30,OR(I390&gt;=0.05,I390="N/A")),"Type 2",IF(OR(AND('Test Sample Data'!N390&gt;=30,'Control Sample Data'!N390&lt;=30),AND('Test Sample Data'!N390&lt;=30,'Control Sample Data'!N390&gt;=30)),"Type 1","OKAY")))</f>
        <v>OKAY</v>
      </c>
    </row>
    <row r="391" spans="1:11">
      <c r="A391" s="80"/>
      <c r="B391" s="87" t="str">
        <f>IF('Gene Table'!E391="","",'Gene Table'!E391)</f>
        <v>hsa-miR-505-3p</v>
      </c>
      <c r="C391" s="87" t="str">
        <f>'Gene Table'!B391</f>
        <v>A05</v>
      </c>
      <c r="D391" s="88" t="e">
        <f>Calculations!BN392</f>
        <v>#DIV/0!</v>
      </c>
      <c r="E391" s="88" t="e">
        <f>Calculations!BO392</f>
        <v>#DIV/0!</v>
      </c>
      <c r="F391" s="89" t="e">
        <f t="shared" si="32"/>
        <v>#DIV/0!</v>
      </c>
      <c r="G391" s="89" t="e">
        <f t="shared" si="33"/>
        <v>#DIV/0!</v>
      </c>
      <c r="H391" s="88" t="e">
        <f t="shared" si="34"/>
        <v>#DIV/0!</v>
      </c>
      <c r="I391" s="92" t="str">
        <f>IF(OR(COUNT(Calculations!BP392:BY392)&lt;3,COUNT(Calculations!BZ392:CI392)&lt;3),"N/A",IF(ISERROR(TTEST(Calculations!BP392:BY392,Calculations!BZ392:CI392,2,2)),"N/A",TTEST(Calculations!BP392:BY392,Calculations!BZ392:CI392,2,2)))</f>
        <v>N/A</v>
      </c>
      <c r="J391" s="88" t="e">
        <f t="shared" si="35"/>
        <v>#DIV/0!</v>
      </c>
      <c r="K391" s="93" t="str">
        <f>IF(AND('Test Sample Data'!N391&gt;=35,'Control Sample Data'!N391&gt;=35),"Type 3",IF(AND('Test Sample Data'!N391&gt;=30,'Control Sample Data'!N391&gt;=30,OR(I391&gt;=0.05,I391="N/A")),"Type 2",IF(OR(AND('Test Sample Data'!N391&gt;=30,'Control Sample Data'!N391&lt;=30),AND('Test Sample Data'!N391&lt;=30,'Control Sample Data'!N391&gt;=30)),"Type 1","OKAY")))</f>
        <v>OKAY</v>
      </c>
    </row>
    <row r="392" spans="1:11">
      <c r="A392" s="80"/>
      <c r="B392" s="87" t="str">
        <f>IF('Gene Table'!E392="","",'Gene Table'!E392)</f>
        <v>hsa-miR-891a</v>
      </c>
      <c r="C392" s="87" t="str">
        <f>'Gene Table'!B392</f>
        <v>A06</v>
      </c>
      <c r="D392" s="88" t="e">
        <f>Calculations!BN393</f>
        <v>#DIV/0!</v>
      </c>
      <c r="E392" s="88" t="e">
        <f>Calculations!BO393</f>
        <v>#DIV/0!</v>
      </c>
      <c r="F392" s="89" t="e">
        <f t="shared" si="32"/>
        <v>#DIV/0!</v>
      </c>
      <c r="G392" s="89" t="e">
        <f t="shared" si="33"/>
        <v>#DIV/0!</v>
      </c>
      <c r="H392" s="88" t="e">
        <f t="shared" si="34"/>
        <v>#DIV/0!</v>
      </c>
      <c r="I392" s="92" t="str">
        <f>IF(OR(COUNT(Calculations!BP393:BY393)&lt;3,COUNT(Calculations!BZ393:CI393)&lt;3),"N/A",IF(ISERROR(TTEST(Calculations!BP393:BY393,Calculations!BZ393:CI393,2,2)),"N/A",TTEST(Calculations!BP393:BY393,Calculations!BZ393:CI393,2,2)))</f>
        <v>N/A</v>
      </c>
      <c r="J392" s="88" t="e">
        <f t="shared" si="35"/>
        <v>#DIV/0!</v>
      </c>
      <c r="K392" s="93" t="str">
        <f>IF(AND('Test Sample Data'!N392&gt;=35,'Control Sample Data'!N392&gt;=35),"Type 3",IF(AND('Test Sample Data'!N392&gt;=30,'Control Sample Data'!N392&gt;=30,OR(I392&gt;=0.05,I392="N/A")),"Type 2",IF(OR(AND('Test Sample Data'!N392&gt;=30,'Control Sample Data'!N392&lt;=30),AND('Test Sample Data'!N392&lt;=30,'Control Sample Data'!N392&gt;=30)),"Type 1","OKAY")))</f>
        <v>OKAY</v>
      </c>
    </row>
    <row r="393" spans="1:11">
      <c r="A393" s="80"/>
      <c r="B393" s="87" t="str">
        <f>IF('Gene Table'!E393="","",'Gene Table'!E393)</f>
        <v>hsa-miR-515-5p</v>
      </c>
      <c r="C393" s="87" t="str">
        <f>'Gene Table'!B393</f>
        <v>A07</v>
      </c>
      <c r="D393" s="88" t="e">
        <f>Calculations!BN394</f>
        <v>#DIV/0!</v>
      </c>
      <c r="E393" s="88" t="e">
        <f>Calculations!BO394</f>
        <v>#DIV/0!</v>
      </c>
      <c r="F393" s="89" t="e">
        <f t="shared" si="32"/>
        <v>#DIV/0!</v>
      </c>
      <c r="G393" s="89" t="e">
        <f t="shared" si="33"/>
        <v>#DIV/0!</v>
      </c>
      <c r="H393" s="88" t="e">
        <f t="shared" si="34"/>
        <v>#DIV/0!</v>
      </c>
      <c r="I393" s="92" t="str">
        <f>IF(OR(COUNT(Calculations!BP394:BY394)&lt;3,COUNT(Calculations!BZ394:CI394)&lt;3),"N/A",IF(ISERROR(TTEST(Calculations!BP394:BY394,Calculations!BZ394:CI394,2,2)),"N/A",TTEST(Calculations!BP394:BY394,Calculations!BZ394:CI394,2,2)))</f>
        <v>N/A</v>
      </c>
      <c r="J393" s="88" t="e">
        <f t="shared" si="35"/>
        <v>#DIV/0!</v>
      </c>
      <c r="K393" s="93" t="str">
        <f>IF(AND('Test Sample Data'!N393&gt;=35,'Control Sample Data'!N393&gt;=35),"Type 3",IF(AND('Test Sample Data'!N393&gt;=30,'Control Sample Data'!N393&gt;=30,OR(I393&gt;=0.05,I393="N/A")),"Type 2",IF(OR(AND('Test Sample Data'!N393&gt;=30,'Control Sample Data'!N393&lt;=30),AND('Test Sample Data'!N393&lt;=30,'Control Sample Data'!N393&gt;=30)),"Type 1","OKAY")))</f>
        <v>OKAY</v>
      </c>
    </row>
    <row r="394" spans="1:11">
      <c r="A394" s="80"/>
      <c r="B394" s="87" t="str">
        <f>IF('Gene Table'!E394="","",'Gene Table'!E394)</f>
        <v>hsa-miR-512-5p</v>
      </c>
      <c r="C394" s="87" t="str">
        <f>'Gene Table'!B394</f>
        <v>A08</v>
      </c>
      <c r="D394" s="88" t="e">
        <f>Calculations!BN395</f>
        <v>#DIV/0!</v>
      </c>
      <c r="E394" s="88" t="e">
        <f>Calculations!BO395</f>
        <v>#DIV/0!</v>
      </c>
      <c r="F394" s="89" t="e">
        <f t="shared" si="32"/>
        <v>#DIV/0!</v>
      </c>
      <c r="G394" s="89" t="e">
        <f t="shared" si="33"/>
        <v>#DIV/0!</v>
      </c>
      <c r="H394" s="88" t="e">
        <f t="shared" si="34"/>
        <v>#DIV/0!</v>
      </c>
      <c r="I394" s="92" t="str">
        <f>IF(OR(COUNT(Calculations!BP395:BY395)&lt;3,COUNT(Calculations!BZ395:CI395)&lt;3),"N/A",IF(ISERROR(TTEST(Calculations!BP395:BY395,Calculations!BZ395:CI395,2,2)),"N/A",TTEST(Calculations!BP395:BY395,Calculations!BZ395:CI395,2,2)))</f>
        <v>N/A</v>
      </c>
      <c r="J394" s="88" t="e">
        <f t="shared" si="35"/>
        <v>#DIV/0!</v>
      </c>
      <c r="K394" s="93" t="str">
        <f>IF(AND('Test Sample Data'!N394&gt;=35,'Control Sample Data'!N394&gt;=35),"Type 3",IF(AND('Test Sample Data'!N394&gt;=30,'Control Sample Data'!N394&gt;=30,OR(I394&gt;=0.05,I394="N/A")),"Type 2",IF(OR(AND('Test Sample Data'!N394&gt;=30,'Control Sample Data'!N394&lt;=30),AND('Test Sample Data'!N394&lt;=30,'Control Sample Data'!N394&gt;=30)),"Type 1","OKAY")))</f>
        <v>OKAY</v>
      </c>
    </row>
    <row r="395" spans="1:11">
      <c r="A395" s="80"/>
      <c r="B395" s="87" t="str">
        <f>IF('Gene Table'!E395="","",'Gene Table'!E395)</f>
        <v>hsa-miR-184</v>
      </c>
      <c r="C395" s="87" t="str">
        <f>'Gene Table'!B395</f>
        <v>A09</v>
      </c>
      <c r="D395" s="88" t="e">
        <f>Calculations!BN396</f>
        <v>#DIV/0!</v>
      </c>
      <c r="E395" s="88" t="e">
        <f>Calculations!BO396</f>
        <v>#DIV/0!</v>
      </c>
      <c r="F395" s="89" t="e">
        <f t="shared" si="32"/>
        <v>#DIV/0!</v>
      </c>
      <c r="G395" s="89" t="e">
        <f t="shared" si="33"/>
        <v>#DIV/0!</v>
      </c>
      <c r="H395" s="88" t="e">
        <f t="shared" si="34"/>
        <v>#DIV/0!</v>
      </c>
      <c r="I395" s="92" t="str">
        <f>IF(OR(COUNT(Calculations!BP396:BY396)&lt;3,COUNT(Calculations!BZ396:CI396)&lt;3),"N/A",IF(ISERROR(TTEST(Calculations!BP396:BY396,Calculations!BZ396:CI396,2,2)),"N/A",TTEST(Calculations!BP396:BY396,Calculations!BZ396:CI396,2,2)))</f>
        <v>N/A</v>
      </c>
      <c r="J395" s="88" t="e">
        <f t="shared" si="35"/>
        <v>#DIV/0!</v>
      </c>
      <c r="K395" s="93" t="str">
        <f>IF(AND('Test Sample Data'!N395&gt;=35,'Control Sample Data'!N395&gt;=35),"Type 3",IF(AND('Test Sample Data'!N395&gt;=30,'Control Sample Data'!N395&gt;=30,OR(I395&gt;=0.05,I395="N/A")),"Type 2",IF(OR(AND('Test Sample Data'!N395&gt;=30,'Control Sample Data'!N395&lt;=30),AND('Test Sample Data'!N395&lt;=30,'Control Sample Data'!N395&gt;=30)),"Type 1","OKAY")))</f>
        <v>OKAY</v>
      </c>
    </row>
    <row r="396" spans="1:11">
      <c r="A396" s="80"/>
      <c r="B396" s="87" t="str">
        <f>IF('Gene Table'!E396="","",'Gene Table'!E396)</f>
        <v>hsa-miR-1229</v>
      </c>
      <c r="C396" s="87" t="str">
        <f>'Gene Table'!B396</f>
        <v>A10</v>
      </c>
      <c r="D396" s="88" t="e">
        <f>Calculations!BN397</f>
        <v>#DIV/0!</v>
      </c>
      <c r="E396" s="88" t="e">
        <f>Calculations!BO397</f>
        <v>#DIV/0!</v>
      </c>
      <c r="F396" s="89" t="e">
        <f t="shared" si="32"/>
        <v>#DIV/0!</v>
      </c>
      <c r="G396" s="89" t="e">
        <f t="shared" si="33"/>
        <v>#DIV/0!</v>
      </c>
      <c r="H396" s="88" t="e">
        <f t="shared" si="34"/>
        <v>#DIV/0!</v>
      </c>
      <c r="I396" s="92" t="str">
        <f>IF(OR(COUNT(Calculations!BP397:BY397)&lt;3,COUNT(Calculations!BZ397:CI397)&lt;3),"N/A",IF(ISERROR(TTEST(Calculations!BP397:BY397,Calculations!BZ397:CI397,2,2)),"N/A",TTEST(Calculations!BP397:BY397,Calculations!BZ397:CI397,2,2)))</f>
        <v>N/A</v>
      </c>
      <c r="J396" s="88" t="e">
        <f t="shared" si="35"/>
        <v>#DIV/0!</v>
      </c>
      <c r="K396" s="93" t="str">
        <f>IF(AND('Test Sample Data'!N396&gt;=35,'Control Sample Data'!N396&gt;=35),"Type 3",IF(AND('Test Sample Data'!N396&gt;=30,'Control Sample Data'!N396&gt;=30,OR(I396&gt;=0.05,I396="N/A")),"Type 2",IF(OR(AND('Test Sample Data'!N396&gt;=30,'Control Sample Data'!N396&lt;=30),AND('Test Sample Data'!N396&lt;=30,'Control Sample Data'!N396&gt;=30)),"Type 1","OKAY")))</f>
        <v>OKAY</v>
      </c>
    </row>
    <row r="397" spans="1:11">
      <c r="A397" s="80"/>
      <c r="B397" s="87" t="str">
        <f>IF('Gene Table'!E397="","",'Gene Table'!E397)</f>
        <v>hsa-miR-493-3p</v>
      </c>
      <c r="C397" s="87" t="str">
        <f>'Gene Table'!B397</f>
        <v>A11</v>
      </c>
      <c r="D397" s="88" t="e">
        <f>Calculations!BN398</f>
        <v>#DIV/0!</v>
      </c>
      <c r="E397" s="88" t="e">
        <f>Calculations!BO398</f>
        <v>#DIV/0!</v>
      </c>
      <c r="F397" s="89" t="e">
        <f t="shared" si="32"/>
        <v>#DIV/0!</v>
      </c>
      <c r="G397" s="89" t="e">
        <f t="shared" si="33"/>
        <v>#DIV/0!</v>
      </c>
      <c r="H397" s="88" t="e">
        <f t="shared" si="34"/>
        <v>#DIV/0!</v>
      </c>
      <c r="I397" s="92" t="str">
        <f>IF(OR(COUNT(Calculations!BP398:BY398)&lt;3,COUNT(Calculations!BZ398:CI398)&lt;3),"N/A",IF(ISERROR(TTEST(Calculations!BP398:BY398,Calculations!BZ398:CI398,2,2)),"N/A",TTEST(Calculations!BP398:BY398,Calculations!BZ398:CI398,2,2)))</f>
        <v>N/A</v>
      </c>
      <c r="J397" s="88" t="e">
        <f t="shared" si="35"/>
        <v>#DIV/0!</v>
      </c>
      <c r="K397" s="93" t="str">
        <f>IF(AND('Test Sample Data'!N397&gt;=35,'Control Sample Data'!N397&gt;=35),"Type 3",IF(AND('Test Sample Data'!N397&gt;=30,'Control Sample Data'!N397&gt;=30,OR(I397&gt;=0.05,I397="N/A")),"Type 2",IF(OR(AND('Test Sample Data'!N397&gt;=30,'Control Sample Data'!N397&lt;=30),AND('Test Sample Data'!N397&lt;=30,'Control Sample Data'!N397&gt;=30)),"Type 1","OKAY")))</f>
        <v>OKAY</v>
      </c>
    </row>
    <row r="398" spans="1:11">
      <c r="A398" s="80"/>
      <c r="B398" s="87" t="str">
        <f>IF('Gene Table'!E398="","",'Gene Table'!E398)</f>
        <v>hsa-miR-1233</v>
      </c>
      <c r="C398" s="87" t="str">
        <f>'Gene Table'!B398</f>
        <v>A12</v>
      </c>
      <c r="D398" s="88" t="e">
        <f>Calculations!BN399</f>
        <v>#DIV/0!</v>
      </c>
      <c r="E398" s="88" t="e">
        <f>Calculations!BO399</f>
        <v>#DIV/0!</v>
      </c>
      <c r="F398" s="89" t="e">
        <f t="shared" si="32"/>
        <v>#DIV/0!</v>
      </c>
      <c r="G398" s="89" t="e">
        <f t="shared" si="33"/>
        <v>#DIV/0!</v>
      </c>
      <c r="H398" s="88" t="e">
        <f t="shared" si="34"/>
        <v>#DIV/0!</v>
      </c>
      <c r="I398" s="92" t="str">
        <f>IF(OR(COUNT(Calculations!BP399:BY399)&lt;3,COUNT(Calculations!BZ399:CI399)&lt;3),"N/A",IF(ISERROR(TTEST(Calculations!BP399:BY399,Calculations!BZ399:CI399,2,2)),"N/A",TTEST(Calculations!BP399:BY399,Calculations!BZ399:CI399,2,2)))</f>
        <v>N/A</v>
      </c>
      <c r="J398" s="88" t="e">
        <f t="shared" si="35"/>
        <v>#DIV/0!</v>
      </c>
      <c r="K398" s="93" t="str">
        <f>IF(AND('Test Sample Data'!N398&gt;=35,'Control Sample Data'!N398&gt;=35),"Type 3",IF(AND('Test Sample Data'!N398&gt;=30,'Control Sample Data'!N398&gt;=30,OR(I398&gt;=0.05,I398="N/A")),"Type 2",IF(OR(AND('Test Sample Data'!N398&gt;=30,'Control Sample Data'!N398&lt;=30),AND('Test Sample Data'!N398&lt;=30,'Control Sample Data'!N398&gt;=30)),"Type 1","OKAY")))</f>
        <v>OKAY</v>
      </c>
    </row>
    <row r="399" spans="1:11">
      <c r="A399" s="80"/>
      <c r="B399" s="87" t="str">
        <f>IF('Gene Table'!E399="","",'Gene Table'!E399)</f>
        <v>hsa-miR-622</v>
      </c>
      <c r="C399" s="87" t="str">
        <f>'Gene Table'!B399</f>
        <v>A13</v>
      </c>
      <c r="D399" s="88" t="e">
        <f>Calculations!BN400</f>
        <v>#DIV/0!</v>
      </c>
      <c r="E399" s="88" t="e">
        <f>Calculations!BO400</f>
        <v>#DIV/0!</v>
      </c>
      <c r="F399" s="89" t="e">
        <f t="shared" si="32"/>
        <v>#DIV/0!</v>
      </c>
      <c r="G399" s="89" t="e">
        <f t="shared" si="33"/>
        <v>#DIV/0!</v>
      </c>
      <c r="H399" s="88" t="e">
        <f t="shared" si="34"/>
        <v>#DIV/0!</v>
      </c>
      <c r="I399" s="92" t="str">
        <f>IF(OR(COUNT(Calculations!BP400:BY400)&lt;3,COUNT(Calculations!BZ400:CI400)&lt;3),"N/A",IF(ISERROR(TTEST(Calculations!BP400:BY400,Calculations!BZ400:CI400,2,2)),"N/A",TTEST(Calculations!BP400:BY400,Calculations!BZ400:CI400,2,2)))</f>
        <v>N/A</v>
      </c>
      <c r="J399" s="88" t="e">
        <f t="shared" si="35"/>
        <v>#DIV/0!</v>
      </c>
      <c r="K399" s="93" t="str">
        <f>IF(AND('Test Sample Data'!N399&gt;=35,'Control Sample Data'!N399&gt;=35),"Type 3",IF(AND('Test Sample Data'!N399&gt;=30,'Control Sample Data'!N399&gt;=30,OR(I399&gt;=0.05,I399="N/A")),"Type 2",IF(OR(AND('Test Sample Data'!N399&gt;=30,'Control Sample Data'!N399&lt;=30),AND('Test Sample Data'!N399&lt;=30,'Control Sample Data'!N399&gt;=30)),"Type 1","OKAY")))</f>
        <v>OKAY</v>
      </c>
    </row>
    <row r="400" spans="1:11">
      <c r="A400" s="80"/>
      <c r="B400" s="87" t="str">
        <f>IF('Gene Table'!E400="","",'Gene Table'!E400)</f>
        <v>hsa-miR-127-3p</v>
      </c>
      <c r="C400" s="87" t="str">
        <f>'Gene Table'!B400</f>
        <v>A14</v>
      </c>
      <c r="D400" s="88" t="e">
        <f>Calculations!BN401</f>
        <v>#DIV/0!</v>
      </c>
      <c r="E400" s="88" t="e">
        <f>Calculations!BO401</f>
        <v>#DIV/0!</v>
      </c>
      <c r="F400" s="89" t="e">
        <f t="shared" si="32"/>
        <v>#DIV/0!</v>
      </c>
      <c r="G400" s="89" t="e">
        <f t="shared" si="33"/>
        <v>#DIV/0!</v>
      </c>
      <c r="H400" s="88" t="e">
        <f t="shared" si="34"/>
        <v>#DIV/0!</v>
      </c>
      <c r="I400" s="92" t="str">
        <f>IF(OR(COUNT(Calculations!BP401:BY401)&lt;3,COUNT(Calculations!BZ401:CI401)&lt;3),"N/A",IF(ISERROR(TTEST(Calculations!BP401:BY401,Calculations!BZ401:CI401,2,2)),"N/A",TTEST(Calculations!BP401:BY401,Calculations!BZ401:CI401,2,2)))</f>
        <v>N/A</v>
      </c>
      <c r="J400" s="88" t="e">
        <f t="shared" si="35"/>
        <v>#DIV/0!</v>
      </c>
      <c r="K400" s="93" t="str">
        <f>IF(AND('Test Sample Data'!N400&gt;=35,'Control Sample Data'!N400&gt;=35),"Type 3",IF(AND('Test Sample Data'!N400&gt;=30,'Control Sample Data'!N400&gt;=30,OR(I400&gt;=0.05,I400="N/A")),"Type 2",IF(OR(AND('Test Sample Data'!N400&gt;=30,'Control Sample Data'!N400&lt;=30),AND('Test Sample Data'!N400&lt;=30,'Control Sample Data'!N400&gt;=30)),"Type 1","OKAY")))</f>
        <v>OKAY</v>
      </c>
    </row>
    <row r="401" spans="1:11">
      <c r="A401" s="80"/>
      <c r="B401" s="87" t="str">
        <f>IF('Gene Table'!E401="","",'Gene Table'!E401)</f>
        <v>hsa-miR-660-5p</v>
      </c>
      <c r="C401" s="87" t="str">
        <f>'Gene Table'!B401</f>
        <v>A15</v>
      </c>
      <c r="D401" s="88" t="e">
        <f>Calculations!BN402</f>
        <v>#DIV/0!</v>
      </c>
      <c r="E401" s="88" t="e">
        <f>Calculations!BO402</f>
        <v>#DIV/0!</v>
      </c>
      <c r="F401" s="89" t="e">
        <f t="shared" si="32"/>
        <v>#DIV/0!</v>
      </c>
      <c r="G401" s="89" t="e">
        <f t="shared" si="33"/>
        <v>#DIV/0!</v>
      </c>
      <c r="H401" s="88" t="e">
        <f t="shared" si="34"/>
        <v>#DIV/0!</v>
      </c>
      <c r="I401" s="92" t="str">
        <f>IF(OR(COUNT(Calculations!BP402:BY402)&lt;3,COUNT(Calculations!BZ402:CI402)&lt;3),"N/A",IF(ISERROR(TTEST(Calculations!BP402:BY402,Calculations!BZ402:CI402,2,2)),"N/A",TTEST(Calculations!BP402:BY402,Calculations!BZ402:CI402,2,2)))</f>
        <v>N/A</v>
      </c>
      <c r="J401" s="88" t="e">
        <f t="shared" si="35"/>
        <v>#DIV/0!</v>
      </c>
      <c r="K401" s="93" t="str">
        <f>IF(AND('Test Sample Data'!N401&gt;=35,'Control Sample Data'!N401&gt;=35),"Type 3",IF(AND('Test Sample Data'!N401&gt;=30,'Control Sample Data'!N401&gt;=30,OR(I401&gt;=0.05,I401="N/A")),"Type 2",IF(OR(AND('Test Sample Data'!N401&gt;=30,'Control Sample Data'!N401&lt;=30),AND('Test Sample Data'!N401&lt;=30,'Control Sample Data'!N401&gt;=30)),"Type 1","OKAY")))</f>
        <v>OKAY</v>
      </c>
    </row>
    <row r="402" spans="1:11">
      <c r="A402" s="80"/>
      <c r="B402" s="87" t="str">
        <f>IF('Gene Table'!E402="","",'Gene Table'!E402)</f>
        <v>hsa-miR-486-5p</v>
      </c>
      <c r="C402" s="87" t="str">
        <f>'Gene Table'!B402</f>
        <v>A16</v>
      </c>
      <c r="D402" s="88" t="e">
        <f>Calculations!BN403</f>
        <v>#DIV/0!</v>
      </c>
      <c r="E402" s="88" t="e">
        <f>Calculations!BO403</f>
        <v>#DIV/0!</v>
      </c>
      <c r="F402" s="89" t="e">
        <f t="shared" si="32"/>
        <v>#DIV/0!</v>
      </c>
      <c r="G402" s="89" t="e">
        <f t="shared" si="33"/>
        <v>#DIV/0!</v>
      </c>
      <c r="H402" s="88" t="e">
        <f t="shared" si="34"/>
        <v>#DIV/0!</v>
      </c>
      <c r="I402" s="92" t="str">
        <f>IF(OR(COUNT(Calculations!BP403:BY403)&lt;3,COUNT(Calculations!BZ403:CI403)&lt;3),"N/A",IF(ISERROR(TTEST(Calculations!BP403:BY403,Calculations!BZ403:CI403,2,2)),"N/A",TTEST(Calculations!BP403:BY403,Calculations!BZ403:CI403,2,2)))</f>
        <v>N/A</v>
      </c>
      <c r="J402" s="88" t="e">
        <f t="shared" si="35"/>
        <v>#DIV/0!</v>
      </c>
      <c r="K402" s="93" t="str">
        <f>IF(AND('Test Sample Data'!N402&gt;=35,'Control Sample Data'!N402&gt;=35),"Type 3",IF(AND('Test Sample Data'!N402&gt;=30,'Control Sample Data'!N402&gt;=30,OR(I402&gt;=0.05,I402="N/A")),"Type 2",IF(OR(AND('Test Sample Data'!N402&gt;=30,'Control Sample Data'!N402&lt;=30),AND('Test Sample Data'!N402&lt;=30,'Control Sample Data'!N402&gt;=30)),"Type 1","OKAY")))</f>
        <v>OKAY</v>
      </c>
    </row>
    <row r="403" spans="1:11">
      <c r="A403" s="80"/>
      <c r="B403" s="87" t="str">
        <f>IF('Gene Table'!E403="","",'Gene Table'!E403)</f>
        <v>hsa-miR-1298</v>
      </c>
      <c r="C403" s="87" t="str">
        <f>'Gene Table'!B403</f>
        <v>A17</v>
      </c>
      <c r="D403" s="88" t="e">
        <f>Calculations!BN404</f>
        <v>#DIV/0!</v>
      </c>
      <c r="E403" s="88" t="e">
        <f>Calculations!BO404</f>
        <v>#DIV/0!</v>
      </c>
      <c r="F403" s="89" t="e">
        <f t="shared" si="32"/>
        <v>#DIV/0!</v>
      </c>
      <c r="G403" s="89" t="e">
        <f t="shared" si="33"/>
        <v>#DIV/0!</v>
      </c>
      <c r="H403" s="88" t="e">
        <f t="shared" si="34"/>
        <v>#DIV/0!</v>
      </c>
      <c r="I403" s="92" t="str">
        <f>IF(OR(COUNT(Calculations!BP404:BY404)&lt;3,COUNT(Calculations!BZ404:CI404)&lt;3),"N/A",IF(ISERROR(TTEST(Calculations!BP404:BY404,Calculations!BZ404:CI404,2,2)),"N/A",TTEST(Calculations!BP404:BY404,Calculations!BZ404:CI404,2,2)))</f>
        <v>N/A</v>
      </c>
      <c r="J403" s="88" t="e">
        <f t="shared" si="35"/>
        <v>#DIV/0!</v>
      </c>
      <c r="K403" s="93" t="str">
        <f>IF(AND('Test Sample Data'!N403&gt;=35,'Control Sample Data'!N403&gt;=35),"Type 3",IF(AND('Test Sample Data'!N403&gt;=30,'Control Sample Data'!N403&gt;=30,OR(I403&gt;=0.05,I403="N/A")),"Type 2",IF(OR(AND('Test Sample Data'!N403&gt;=30,'Control Sample Data'!N403&lt;=30),AND('Test Sample Data'!N403&lt;=30,'Control Sample Data'!N403&gt;=30)),"Type 1","OKAY")))</f>
        <v>OKAY</v>
      </c>
    </row>
    <row r="404" spans="1:11">
      <c r="A404" s="80"/>
      <c r="B404" s="87" t="str">
        <f>IF('Gene Table'!E404="","",'Gene Table'!E404)</f>
        <v>hsa-miR-619</v>
      </c>
      <c r="C404" s="87" t="str">
        <f>'Gene Table'!B404</f>
        <v>A18</v>
      </c>
      <c r="D404" s="88" t="e">
        <f>Calculations!BN405</f>
        <v>#DIV/0!</v>
      </c>
      <c r="E404" s="88" t="e">
        <f>Calculations!BO405</f>
        <v>#DIV/0!</v>
      </c>
      <c r="F404" s="89" t="e">
        <f t="shared" si="32"/>
        <v>#DIV/0!</v>
      </c>
      <c r="G404" s="89" t="e">
        <f t="shared" si="33"/>
        <v>#DIV/0!</v>
      </c>
      <c r="H404" s="88" t="e">
        <f t="shared" si="34"/>
        <v>#DIV/0!</v>
      </c>
      <c r="I404" s="92" t="str">
        <f>IF(OR(COUNT(Calculations!BP405:BY405)&lt;3,COUNT(Calculations!BZ405:CI405)&lt;3),"N/A",IF(ISERROR(TTEST(Calculations!BP405:BY405,Calculations!BZ405:CI405,2,2)),"N/A",TTEST(Calculations!BP405:BY405,Calculations!BZ405:CI405,2,2)))</f>
        <v>N/A</v>
      </c>
      <c r="J404" s="88" t="e">
        <f t="shared" si="35"/>
        <v>#DIV/0!</v>
      </c>
      <c r="K404" s="93" t="str">
        <f>IF(AND('Test Sample Data'!N404&gt;=35,'Control Sample Data'!N404&gt;=35),"Type 3",IF(AND('Test Sample Data'!N404&gt;=30,'Control Sample Data'!N404&gt;=30,OR(I404&gt;=0.05,I404="N/A")),"Type 2",IF(OR(AND('Test Sample Data'!N404&gt;=30,'Control Sample Data'!N404&lt;=30),AND('Test Sample Data'!N404&lt;=30,'Control Sample Data'!N404&gt;=30)),"Type 1","OKAY")))</f>
        <v>OKAY</v>
      </c>
    </row>
    <row r="405" spans="1:11">
      <c r="A405" s="80"/>
      <c r="B405" s="87" t="str">
        <f>IF('Gene Table'!E405="","",'Gene Table'!E405)</f>
        <v>hsa-miR-500a-5p</v>
      </c>
      <c r="C405" s="87" t="str">
        <f>'Gene Table'!B405</f>
        <v>A19</v>
      </c>
      <c r="D405" s="88" t="e">
        <f>Calculations!BN406</f>
        <v>#DIV/0!</v>
      </c>
      <c r="E405" s="88" t="e">
        <f>Calculations!BO406</f>
        <v>#DIV/0!</v>
      </c>
      <c r="F405" s="89" t="e">
        <f t="shared" si="32"/>
        <v>#DIV/0!</v>
      </c>
      <c r="G405" s="89" t="e">
        <f t="shared" si="33"/>
        <v>#DIV/0!</v>
      </c>
      <c r="H405" s="88" t="e">
        <f t="shared" si="34"/>
        <v>#DIV/0!</v>
      </c>
      <c r="I405" s="92" t="str">
        <f>IF(OR(COUNT(Calculations!BP406:BY406)&lt;3,COUNT(Calculations!BZ406:CI406)&lt;3),"N/A",IF(ISERROR(TTEST(Calculations!BP406:BY406,Calculations!BZ406:CI406,2,2)),"N/A",TTEST(Calculations!BP406:BY406,Calculations!BZ406:CI406,2,2)))</f>
        <v>N/A</v>
      </c>
      <c r="J405" s="88" t="e">
        <f t="shared" si="35"/>
        <v>#DIV/0!</v>
      </c>
      <c r="K405" s="93" t="str">
        <f>IF(AND('Test Sample Data'!N405&gt;=35,'Control Sample Data'!N405&gt;=35),"Type 3",IF(AND('Test Sample Data'!N405&gt;=30,'Control Sample Data'!N405&gt;=30,OR(I405&gt;=0.05,I405="N/A")),"Type 2",IF(OR(AND('Test Sample Data'!N405&gt;=30,'Control Sample Data'!N405&lt;=30),AND('Test Sample Data'!N405&lt;=30,'Control Sample Data'!N405&gt;=30)),"Type 1","OKAY")))</f>
        <v>OKAY</v>
      </c>
    </row>
    <row r="406" spans="1:11">
      <c r="A406" s="80"/>
      <c r="B406" s="87" t="str">
        <f>IF('Gene Table'!E406="","",'Gene Table'!E406)</f>
        <v>hsa-miR-767-5p</v>
      </c>
      <c r="C406" s="87" t="str">
        <f>'Gene Table'!B406</f>
        <v>A20</v>
      </c>
      <c r="D406" s="88" t="e">
        <f>Calculations!BN407</f>
        <v>#DIV/0!</v>
      </c>
      <c r="E406" s="88" t="e">
        <f>Calculations!BO407</f>
        <v>#DIV/0!</v>
      </c>
      <c r="F406" s="89" t="e">
        <f t="shared" si="32"/>
        <v>#DIV/0!</v>
      </c>
      <c r="G406" s="89" t="e">
        <f t="shared" si="33"/>
        <v>#DIV/0!</v>
      </c>
      <c r="H406" s="88" t="e">
        <f t="shared" si="34"/>
        <v>#DIV/0!</v>
      </c>
      <c r="I406" s="92" t="str">
        <f>IF(OR(COUNT(Calculations!BP407:BY407)&lt;3,COUNT(Calculations!BZ407:CI407)&lt;3),"N/A",IF(ISERROR(TTEST(Calculations!BP407:BY407,Calculations!BZ407:CI407,2,2)),"N/A",TTEST(Calculations!BP407:BY407,Calculations!BZ407:CI407,2,2)))</f>
        <v>N/A</v>
      </c>
      <c r="J406" s="88" t="e">
        <f t="shared" si="35"/>
        <v>#DIV/0!</v>
      </c>
      <c r="K406" s="93" t="str">
        <f>IF(AND('Test Sample Data'!N406&gt;=35,'Control Sample Data'!N406&gt;=35),"Type 3",IF(AND('Test Sample Data'!N406&gt;=30,'Control Sample Data'!N406&gt;=30,OR(I406&gt;=0.05,I406="N/A")),"Type 2",IF(OR(AND('Test Sample Data'!N406&gt;=30,'Control Sample Data'!N406&lt;=30),AND('Test Sample Data'!N406&lt;=30,'Control Sample Data'!N406&gt;=30)),"Type 1","OKAY")))</f>
        <v>OKAY</v>
      </c>
    </row>
    <row r="407" spans="1:11">
      <c r="A407" s="80"/>
      <c r="B407" s="87" t="str">
        <f>IF('Gene Table'!E407="","",'Gene Table'!E407)</f>
        <v>hsa-miR-922</v>
      </c>
      <c r="C407" s="87" t="str">
        <f>'Gene Table'!B407</f>
        <v>A21</v>
      </c>
      <c r="D407" s="88" t="e">
        <f>Calculations!BN408</f>
        <v>#DIV/0!</v>
      </c>
      <c r="E407" s="88" t="e">
        <f>Calculations!BO408</f>
        <v>#DIV/0!</v>
      </c>
      <c r="F407" s="89" t="e">
        <f t="shared" si="32"/>
        <v>#DIV/0!</v>
      </c>
      <c r="G407" s="89" t="e">
        <f t="shared" si="33"/>
        <v>#DIV/0!</v>
      </c>
      <c r="H407" s="88" t="e">
        <f t="shared" si="34"/>
        <v>#DIV/0!</v>
      </c>
      <c r="I407" s="92" t="str">
        <f>IF(OR(COUNT(Calculations!BP408:BY408)&lt;3,COUNT(Calculations!BZ408:CI408)&lt;3),"N/A",IF(ISERROR(TTEST(Calculations!BP408:BY408,Calculations!BZ408:CI408,2,2)),"N/A",TTEST(Calculations!BP408:BY408,Calculations!BZ408:CI408,2,2)))</f>
        <v>N/A</v>
      </c>
      <c r="J407" s="88" t="e">
        <f t="shared" si="35"/>
        <v>#DIV/0!</v>
      </c>
      <c r="K407" s="93" t="str">
        <f>IF(AND('Test Sample Data'!N407&gt;=35,'Control Sample Data'!N407&gt;=35),"Type 3",IF(AND('Test Sample Data'!N407&gt;=30,'Control Sample Data'!N407&gt;=30,OR(I407&gt;=0.05,I407="N/A")),"Type 2",IF(OR(AND('Test Sample Data'!N407&gt;=30,'Control Sample Data'!N407&lt;=30),AND('Test Sample Data'!N407&lt;=30,'Control Sample Data'!N407&gt;=30)),"Type 1","OKAY")))</f>
        <v>OKAY</v>
      </c>
    </row>
    <row r="408" spans="1:11">
      <c r="A408" s="80"/>
      <c r="B408" s="87" t="str">
        <f>IF('Gene Table'!E408="","",'Gene Table'!E408)</f>
        <v>hsa-miR-1237</v>
      </c>
      <c r="C408" s="87" t="str">
        <f>'Gene Table'!B408</f>
        <v>A22</v>
      </c>
      <c r="D408" s="88" t="e">
        <f>Calculations!BN409</f>
        <v>#DIV/0!</v>
      </c>
      <c r="E408" s="88" t="e">
        <f>Calculations!BO409</f>
        <v>#DIV/0!</v>
      </c>
      <c r="F408" s="89" t="e">
        <f t="shared" si="32"/>
        <v>#DIV/0!</v>
      </c>
      <c r="G408" s="89" t="e">
        <f t="shared" si="33"/>
        <v>#DIV/0!</v>
      </c>
      <c r="H408" s="88" t="e">
        <f t="shared" si="34"/>
        <v>#DIV/0!</v>
      </c>
      <c r="I408" s="92" t="str">
        <f>IF(OR(COUNT(Calculations!BP409:BY409)&lt;3,COUNT(Calculations!BZ409:CI409)&lt;3),"N/A",IF(ISERROR(TTEST(Calculations!BP409:BY409,Calculations!BZ409:CI409,2,2)),"N/A",TTEST(Calculations!BP409:BY409,Calculations!BZ409:CI409,2,2)))</f>
        <v>N/A</v>
      </c>
      <c r="J408" s="88" t="e">
        <f t="shared" si="35"/>
        <v>#DIV/0!</v>
      </c>
      <c r="K408" s="93" t="str">
        <f>IF(AND('Test Sample Data'!N408&gt;=35,'Control Sample Data'!N408&gt;=35),"Type 3",IF(AND('Test Sample Data'!N408&gt;=30,'Control Sample Data'!N408&gt;=30,OR(I408&gt;=0.05,I408="N/A")),"Type 2",IF(OR(AND('Test Sample Data'!N408&gt;=30,'Control Sample Data'!N408&lt;=30),AND('Test Sample Data'!N408&lt;=30,'Control Sample Data'!N408&gt;=30)),"Type 1","OKAY")))</f>
        <v>OKAY</v>
      </c>
    </row>
    <row r="409" spans="1:11">
      <c r="A409" s="80"/>
      <c r="B409" s="87" t="str">
        <f>IF('Gene Table'!E409="","",'Gene Table'!E409)</f>
        <v>hsa-miR-942</v>
      </c>
      <c r="C409" s="87" t="str">
        <f>'Gene Table'!B409</f>
        <v>A23</v>
      </c>
      <c r="D409" s="88" t="e">
        <f>Calculations!BN410</f>
        <v>#DIV/0!</v>
      </c>
      <c r="E409" s="88" t="e">
        <f>Calculations!BO410</f>
        <v>#DIV/0!</v>
      </c>
      <c r="F409" s="89" t="e">
        <f t="shared" si="32"/>
        <v>#DIV/0!</v>
      </c>
      <c r="G409" s="89" t="e">
        <f t="shared" si="33"/>
        <v>#DIV/0!</v>
      </c>
      <c r="H409" s="88" t="e">
        <f t="shared" si="34"/>
        <v>#DIV/0!</v>
      </c>
      <c r="I409" s="92" t="str">
        <f>IF(OR(COUNT(Calculations!BP410:BY410)&lt;3,COUNT(Calculations!BZ410:CI410)&lt;3),"N/A",IF(ISERROR(TTEST(Calculations!BP410:BY410,Calculations!BZ410:CI410,2,2)),"N/A",TTEST(Calculations!BP410:BY410,Calculations!BZ410:CI410,2,2)))</f>
        <v>N/A</v>
      </c>
      <c r="J409" s="88" t="e">
        <f t="shared" si="35"/>
        <v>#DIV/0!</v>
      </c>
      <c r="K409" s="93" t="str">
        <f>IF(AND('Test Sample Data'!N409&gt;=35,'Control Sample Data'!N409&gt;=35),"Type 3",IF(AND('Test Sample Data'!N409&gt;=30,'Control Sample Data'!N409&gt;=30,OR(I409&gt;=0.05,I409="N/A")),"Type 2",IF(OR(AND('Test Sample Data'!N409&gt;=30,'Control Sample Data'!N409&lt;=30),AND('Test Sample Data'!N409&lt;=30,'Control Sample Data'!N409&gt;=30)),"Type 1","OKAY")))</f>
        <v>OKAY</v>
      </c>
    </row>
    <row r="410" spans="1:11">
      <c r="A410" s="80"/>
      <c r="B410" s="87" t="str">
        <f>IF('Gene Table'!E410="","",'Gene Table'!E410)</f>
        <v>hsa-miR-503</v>
      </c>
      <c r="C410" s="87" t="str">
        <f>'Gene Table'!B410</f>
        <v>A24</v>
      </c>
      <c r="D410" s="88" t="e">
        <f>Calculations!BN411</f>
        <v>#DIV/0!</v>
      </c>
      <c r="E410" s="88" t="e">
        <f>Calculations!BO411</f>
        <v>#DIV/0!</v>
      </c>
      <c r="F410" s="89" t="e">
        <f t="shared" si="32"/>
        <v>#DIV/0!</v>
      </c>
      <c r="G410" s="89" t="e">
        <f t="shared" si="33"/>
        <v>#DIV/0!</v>
      </c>
      <c r="H410" s="88" t="e">
        <f t="shared" si="34"/>
        <v>#DIV/0!</v>
      </c>
      <c r="I410" s="92" t="str">
        <f>IF(OR(COUNT(Calculations!BP411:BY411)&lt;3,COUNT(Calculations!BZ411:CI411)&lt;3),"N/A",IF(ISERROR(TTEST(Calculations!BP411:BY411,Calculations!BZ411:CI411,2,2)),"N/A",TTEST(Calculations!BP411:BY411,Calculations!BZ411:CI411,2,2)))</f>
        <v>N/A</v>
      </c>
      <c r="J410" s="88" t="e">
        <f t="shared" si="35"/>
        <v>#DIV/0!</v>
      </c>
      <c r="K410" s="93" t="str">
        <f>IF(AND('Test Sample Data'!N410&gt;=35,'Control Sample Data'!N410&gt;=35),"Type 3",IF(AND('Test Sample Data'!N410&gt;=30,'Control Sample Data'!N410&gt;=30,OR(I410&gt;=0.05,I410="N/A")),"Type 2",IF(OR(AND('Test Sample Data'!N410&gt;=30,'Control Sample Data'!N410&lt;=30),AND('Test Sample Data'!N410&lt;=30,'Control Sample Data'!N410&gt;=30)),"Type 1","OKAY")))</f>
        <v>OKAY</v>
      </c>
    </row>
    <row r="411" spans="1:11">
      <c r="A411" s="80"/>
      <c r="B411" s="87" t="str">
        <f>IF('Gene Table'!E411="","",'Gene Table'!E411)</f>
        <v>hsa-miR-302b-3p</v>
      </c>
      <c r="C411" s="87" t="str">
        <f>'Gene Table'!B411</f>
        <v>B01</v>
      </c>
      <c r="D411" s="88" t="e">
        <f>Calculations!BN412</f>
        <v>#DIV/0!</v>
      </c>
      <c r="E411" s="88" t="e">
        <f>Calculations!BO412</f>
        <v>#DIV/0!</v>
      </c>
      <c r="F411" s="89" t="e">
        <f t="shared" si="32"/>
        <v>#DIV/0!</v>
      </c>
      <c r="G411" s="89" t="e">
        <f t="shared" si="33"/>
        <v>#DIV/0!</v>
      </c>
      <c r="H411" s="88" t="e">
        <f t="shared" si="34"/>
        <v>#DIV/0!</v>
      </c>
      <c r="I411" s="92" t="str">
        <f>IF(OR(COUNT(Calculations!BP412:BY412)&lt;3,COUNT(Calculations!BZ412:CI412)&lt;3),"N/A",IF(ISERROR(TTEST(Calculations!BP412:BY412,Calculations!BZ412:CI412,2,2)),"N/A",TTEST(Calculations!BP412:BY412,Calculations!BZ412:CI412,2,2)))</f>
        <v>N/A</v>
      </c>
      <c r="J411" s="88" t="e">
        <f t="shared" si="35"/>
        <v>#DIV/0!</v>
      </c>
      <c r="K411" s="93" t="str">
        <f>IF(AND('Test Sample Data'!N411&gt;=35,'Control Sample Data'!N411&gt;=35),"Type 3",IF(AND('Test Sample Data'!N411&gt;=30,'Control Sample Data'!N411&gt;=30,OR(I411&gt;=0.05,I411="N/A")),"Type 2",IF(OR(AND('Test Sample Data'!N411&gt;=30,'Control Sample Data'!N411&lt;=30),AND('Test Sample Data'!N411&lt;=30,'Control Sample Data'!N411&gt;=30)),"Type 1","OKAY")))</f>
        <v>OKAY</v>
      </c>
    </row>
    <row r="412" spans="1:11">
      <c r="A412" s="80"/>
      <c r="B412" s="87" t="str">
        <f>IF('Gene Table'!E412="","",'Gene Table'!E412)</f>
        <v>hsa-miR-1914-5p</v>
      </c>
      <c r="C412" s="87" t="str">
        <f>'Gene Table'!B412</f>
        <v>B02</v>
      </c>
      <c r="D412" s="88" t="e">
        <f>Calculations!BN413</f>
        <v>#DIV/0!</v>
      </c>
      <c r="E412" s="88" t="e">
        <f>Calculations!BO413</f>
        <v>#DIV/0!</v>
      </c>
      <c r="F412" s="89" t="e">
        <f t="shared" si="32"/>
        <v>#DIV/0!</v>
      </c>
      <c r="G412" s="89" t="e">
        <f t="shared" si="33"/>
        <v>#DIV/0!</v>
      </c>
      <c r="H412" s="88" t="e">
        <f t="shared" si="34"/>
        <v>#DIV/0!</v>
      </c>
      <c r="I412" s="92" t="str">
        <f>IF(OR(COUNT(Calculations!BP413:BY413)&lt;3,COUNT(Calculations!BZ413:CI413)&lt;3),"N/A",IF(ISERROR(TTEST(Calculations!BP413:BY413,Calculations!BZ413:CI413,2,2)),"N/A",TTEST(Calculations!BP413:BY413,Calculations!BZ413:CI413,2,2)))</f>
        <v>N/A</v>
      </c>
      <c r="J412" s="88" t="e">
        <f t="shared" si="35"/>
        <v>#DIV/0!</v>
      </c>
      <c r="K412" s="93" t="str">
        <f>IF(AND('Test Sample Data'!N412&gt;=35,'Control Sample Data'!N412&gt;=35),"Type 3",IF(AND('Test Sample Data'!N412&gt;=30,'Control Sample Data'!N412&gt;=30,OR(I412&gt;=0.05,I412="N/A")),"Type 2",IF(OR(AND('Test Sample Data'!N412&gt;=30,'Control Sample Data'!N412&lt;=30),AND('Test Sample Data'!N412&lt;=30,'Control Sample Data'!N412&gt;=30)),"Type 1","OKAY")))</f>
        <v>OKAY</v>
      </c>
    </row>
    <row r="413" spans="1:11">
      <c r="A413" s="80"/>
      <c r="B413" s="87" t="str">
        <f>IF('Gene Table'!E413="","",'Gene Table'!E413)</f>
        <v>hsa-miR-141-3p</v>
      </c>
      <c r="C413" s="87" t="str">
        <f>'Gene Table'!B413</f>
        <v>B03</v>
      </c>
      <c r="D413" s="88" t="e">
        <f>Calculations!BN414</f>
        <v>#DIV/0!</v>
      </c>
      <c r="E413" s="88" t="e">
        <f>Calculations!BO414</f>
        <v>#DIV/0!</v>
      </c>
      <c r="F413" s="89" t="e">
        <f t="shared" si="32"/>
        <v>#DIV/0!</v>
      </c>
      <c r="G413" s="89" t="e">
        <f t="shared" si="33"/>
        <v>#DIV/0!</v>
      </c>
      <c r="H413" s="88" t="e">
        <f t="shared" si="34"/>
        <v>#DIV/0!</v>
      </c>
      <c r="I413" s="92" t="str">
        <f>IF(OR(COUNT(Calculations!BP414:BY414)&lt;3,COUNT(Calculations!BZ414:CI414)&lt;3),"N/A",IF(ISERROR(TTEST(Calculations!BP414:BY414,Calculations!BZ414:CI414,2,2)),"N/A",TTEST(Calculations!BP414:BY414,Calculations!BZ414:CI414,2,2)))</f>
        <v>N/A</v>
      </c>
      <c r="J413" s="88" t="e">
        <f t="shared" si="35"/>
        <v>#DIV/0!</v>
      </c>
      <c r="K413" s="93" t="str">
        <f>IF(AND('Test Sample Data'!N413&gt;=35,'Control Sample Data'!N413&gt;=35),"Type 3",IF(AND('Test Sample Data'!N413&gt;=30,'Control Sample Data'!N413&gt;=30,OR(I413&gt;=0.05,I413="N/A")),"Type 2",IF(OR(AND('Test Sample Data'!N413&gt;=30,'Control Sample Data'!N413&lt;=30),AND('Test Sample Data'!N413&lt;=30,'Control Sample Data'!N413&gt;=30)),"Type 1","OKAY")))</f>
        <v>OKAY</v>
      </c>
    </row>
    <row r="414" spans="1:11">
      <c r="A414" s="80"/>
      <c r="B414" s="87" t="str">
        <f>IF('Gene Table'!E414="","",'Gene Table'!E414)</f>
        <v>hsa-miR-1915-3p</v>
      </c>
      <c r="C414" s="87" t="str">
        <f>'Gene Table'!B414</f>
        <v>B04</v>
      </c>
      <c r="D414" s="88" t="e">
        <f>Calculations!BN415</f>
        <v>#DIV/0!</v>
      </c>
      <c r="E414" s="88" t="e">
        <f>Calculations!BO415</f>
        <v>#DIV/0!</v>
      </c>
      <c r="F414" s="89" t="e">
        <f t="shared" si="32"/>
        <v>#DIV/0!</v>
      </c>
      <c r="G414" s="89" t="e">
        <f t="shared" si="33"/>
        <v>#DIV/0!</v>
      </c>
      <c r="H414" s="88" t="e">
        <f t="shared" si="34"/>
        <v>#DIV/0!</v>
      </c>
      <c r="I414" s="92" t="str">
        <f>IF(OR(COUNT(Calculations!BP415:BY415)&lt;3,COUNT(Calculations!BZ415:CI415)&lt;3),"N/A",IF(ISERROR(TTEST(Calculations!BP415:BY415,Calculations!BZ415:CI415,2,2)),"N/A",TTEST(Calculations!BP415:BY415,Calculations!BZ415:CI415,2,2)))</f>
        <v>N/A</v>
      </c>
      <c r="J414" s="88" t="e">
        <f t="shared" si="35"/>
        <v>#DIV/0!</v>
      </c>
      <c r="K414" s="93" t="str">
        <f>IF(AND('Test Sample Data'!N414&gt;=35,'Control Sample Data'!N414&gt;=35),"Type 3",IF(AND('Test Sample Data'!N414&gt;=30,'Control Sample Data'!N414&gt;=30,OR(I414&gt;=0.05,I414="N/A")),"Type 2",IF(OR(AND('Test Sample Data'!N414&gt;=30,'Control Sample Data'!N414&lt;=30),AND('Test Sample Data'!N414&lt;=30,'Control Sample Data'!N414&gt;=30)),"Type 1","OKAY")))</f>
        <v>OKAY</v>
      </c>
    </row>
    <row r="415" spans="1:11">
      <c r="A415" s="80"/>
      <c r="B415" s="87" t="str">
        <f>IF('Gene Table'!E415="","",'Gene Table'!E415)</f>
        <v>hsa-miR-20a-5p</v>
      </c>
      <c r="C415" s="87" t="str">
        <f>'Gene Table'!B415</f>
        <v>B05</v>
      </c>
      <c r="D415" s="88" t="e">
        <f>Calculations!BN416</f>
        <v>#DIV/0!</v>
      </c>
      <c r="E415" s="88" t="e">
        <f>Calculations!BO416</f>
        <v>#DIV/0!</v>
      </c>
      <c r="F415" s="89" t="e">
        <f t="shared" si="32"/>
        <v>#DIV/0!</v>
      </c>
      <c r="G415" s="89" t="e">
        <f t="shared" si="33"/>
        <v>#DIV/0!</v>
      </c>
      <c r="H415" s="88" t="e">
        <f t="shared" si="34"/>
        <v>#DIV/0!</v>
      </c>
      <c r="I415" s="92" t="str">
        <f>IF(OR(COUNT(Calculations!BP416:BY416)&lt;3,COUNT(Calculations!BZ416:CI416)&lt;3),"N/A",IF(ISERROR(TTEST(Calculations!BP416:BY416,Calculations!BZ416:CI416,2,2)),"N/A",TTEST(Calculations!BP416:BY416,Calculations!BZ416:CI416,2,2)))</f>
        <v>N/A</v>
      </c>
      <c r="J415" s="88" t="e">
        <f t="shared" si="35"/>
        <v>#DIV/0!</v>
      </c>
      <c r="K415" s="93" t="str">
        <f>IF(AND('Test Sample Data'!N415&gt;=35,'Control Sample Data'!N415&gt;=35),"Type 3",IF(AND('Test Sample Data'!N415&gt;=30,'Control Sample Data'!N415&gt;=30,OR(I415&gt;=0.05,I415="N/A")),"Type 2",IF(OR(AND('Test Sample Data'!N415&gt;=30,'Control Sample Data'!N415&lt;=30),AND('Test Sample Data'!N415&lt;=30,'Control Sample Data'!N415&gt;=30)),"Type 1","OKAY")))</f>
        <v>OKAY</v>
      </c>
    </row>
    <row r="416" spans="1:11">
      <c r="A416" s="80"/>
      <c r="B416" s="87" t="str">
        <f>IF('Gene Table'!E416="","",'Gene Table'!E416)</f>
        <v>hsa-miR-759</v>
      </c>
      <c r="C416" s="87" t="str">
        <f>'Gene Table'!B416</f>
        <v>B06</v>
      </c>
      <c r="D416" s="88" t="e">
        <f>Calculations!BN417</f>
        <v>#DIV/0!</v>
      </c>
      <c r="E416" s="88" t="e">
        <f>Calculations!BO417</f>
        <v>#DIV/0!</v>
      </c>
      <c r="F416" s="89" t="e">
        <f t="shared" si="32"/>
        <v>#DIV/0!</v>
      </c>
      <c r="G416" s="89" t="e">
        <f t="shared" si="33"/>
        <v>#DIV/0!</v>
      </c>
      <c r="H416" s="88" t="e">
        <f t="shared" si="34"/>
        <v>#DIV/0!</v>
      </c>
      <c r="I416" s="92" t="str">
        <f>IF(OR(COUNT(Calculations!BP417:BY417)&lt;3,COUNT(Calculations!BZ417:CI417)&lt;3),"N/A",IF(ISERROR(TTEST(Calculations!BP417:BY417,Calculations!BZ417:CI417,2,2)),"N/A",TTEST(Calculations!BP417:BY417,Calculations!BZ417:CI417,2,2)))</f>
        <v>N/A</v>
      </c>
      <c r="J416" s="88" t="e">
        <f t="shared" si="35"/>
        <v>#DIV/0!</v>
      </c>
      <c r="K416" s="93" t="str">
        <f>IF(AND('Test Sample Data'!N416&gt;=35,'Control Sample Data'!N416&gt;=35),"Type 3",IF(AND('Test Sample Data'!N416&gt;=30,'Control Sample Data'!N416&gt;=30,OR(I416&gt;=0.05,I416="N/A")),"Type 2",IF(OR(AND('Test Sample Data'!N416&gt;=30,'Control Sample Data'!N416&lt;=30),AND('Test Sample Data'!N416&lt;=30,'Control Sample Data'!N416&gt;=30)),"Type 1","OKAY")))</f>
        <v>OKAY</v>
      </c>
    </row>
    <row r="417" spans="1:11">
      <c r="A417" s="80"/>
      <c r="B417" s="87" t="str">
        <f>IF('Gene Table'!E417="","",'Gene Table'!E417)</f>
        <v>hsa-miR-513b</v>
      </c>
      <c r="C417" s="87" t="str">
        <f>'Gene Table'!B417</f>
        <v>B07</v>
      </c>
      <c r="D417" s="88" t="e">
        <f>Calculations!BN418</f>
        <v>#DIV/0!</v>
      </c>
      <c r="E417" s="88" t="e">
        <f>Calculations!BO418</f>
        <v>#DIV/0!</v>
      </c>
      <c r="F417" s="89" t="e">
        <f t="shared" si="32"/>
        <v>#DIV/0!</v>
      </c>
      <c r="G417" s="89" t="e">
        <f t="shared" si="33"/>
        <v>#DIV/0!</v>
      </c>
      <c r="H417" s="88" t="e">
        <f t="shared" si="34"/>
        <v>#DIV/0!</v>
      </c>
      <c r="I417" s="92" t="str">
        <f>IF(OR(COUNT(Calculations!BP418:BY418)&lt;3,COUNT(Calculations!BZ418:CI418)&lt;3),"N/A",IF(ISERROR(TTEST(Calculations!BP418:BY418,Calculations!BZ418:CI418,2,2)),"N/A",TTEST(Calculations!BP418:BY418,Calculations!BZ418:CI418,2,2)))</f>
        <v>N/A</v>
      </c>
      <c r="J417" s="88" t="e">
        <f t="shared" si="35"/>
        <v>#DIV/0!</v>
      </c>
      <c r="K417" s="93" t="str">
        <f>IF(AND('Test Sample Data'!N417&gt;=35,'Control Sample Data'!N417&gt;=35),"Type 3",IF(AND('Test Sample Data'!N417&gt;=30,'Control Sample Data'!N417&gt;=30,OR(I417&gt;=0.05,I417="N/A")),"Type 2",IF(OR(AND('Test Sample Data'!N417&gt;=30,'Control Sample Data'!N417&lt;=30),AND('Test Sample Data'!N417&lt;=30,'Control Sample Data'!N417&gt;=30)),"Type 1","OKAY")))</f>
        <v>OKAY</v>
      </c>
    </row>
    <row r="418" spans="1:11">
      <c r="A418" s="80"/>
      <c r="B418" s="87" t="str">
        <f>IF('Gene Table'!E418="","",'Gene Table'!E418)</f>
        <v>hsa-miR-761</v>
      </c>
      <c r="C418" s="87" t="str">
        <f>'Gene Table'!B418</f>
        <v>B08</v>
      </c>
      <c r="D418" s="88" t="e">
        <f>Calculations!BN419</f>
        <v>#DIV/0!</v>
      </c>
      <c r="E418" s="88" t="e">
        <f>Calculations!BO419</f>
        <v>#DIV/0!</v>
      </c>
      <c r="F418" s="89" t="e">
        <f t="shared" si="32"/>
        <v>#DIV/0!</v>
      </c>
      <c r="G418" s="89" t="e">
        <f t="shared" si="33"/>
        <v>#DIV/0!</v>
      </c>
      <c r="H418" s="88" t="e">
        <f t="shared" si="34"/>
        <v>#DIV/0!</v>
      </c>
      <c r="I418" s="92" t="str">
        <f>IF(OR(COUNT(Calculations!BP419:BY419)&lt;3,COUNT(Calculations!BZ419:CI419)&lt;3),"N/A",IF(ISERROR(TTEST(Calculations!BP419:BY419,Calculations!BZ419:CI419,2,2)),"N/A",TTEST(Calculations!BP419:BY419,Calculations!BZ419:CI419,2,2)))</f>
        <v>N/A</v>
      </c>
      <c r="J418" s="88" t="e">
        <f t="shared" si="35"/>
        <v>#DIV/0!</v>
      </c>
      <c r="K418" s="93" t="str">
        <f>IF(AND('Test Sample Data'!N418&gt;=35,'Control Sample Data'!N418&gt;=35),"Type 3",IF(AND('Test Sample Data'!N418&gt;=30,'Control Sample Data'!N418&gt;=30,OR(I418&gt;=0.05,I418="N/A")),"Type 2",IF(OR(AND('Test Sample Data'!N418&gt;=30,'Control Sample Data'!N418&lt;=30),AND('Test Sample Data'!N418&lt;=30,'Control Sample Data'!N418&gt;=30)),"Type 1","OKAY")))</f>
        <v>OKAY</v>
      </c>
    </row>
    <row r="419" spans="1:11">
      <c r="A419" s="80"/>
      <c r="B419" s="87" t="str">
        <f>IF('Gene Table'!E419="","",'Gene Table'!E419)</f>
        <v>hsa-miR-200b-3p</v>
      </c>
      <c r="C419" s="87" t="str">
        <f>'Gene Table'!B419</f>
        <v>B09</v>
      </c>
      <c r="D419" s="88" t="e">
        <f>Calculations!BN420</f>
        <v>#DIV/0!</v>
      </c>
      <c r="E419" s="88" t="e">
        <f>Calculations!BO420</f>
        <v>#DIV/0!</v>
      </c>
      <c r="F419" s="89" t="e">
        <f t="shared" si="32"/>
        <v>#DIV/0!</v>
      </c>
      <c r="G419" s="89" t="e">
        <f t="shared" si="33"/>
        <v>#DIV/0!</v>
      </c>
      <c r="H419" s="88" t="e">
        <f t="shared" si="34"/>
        <v>#DIV/0!</v>
      </c>
      <c r="I419" s="92" t="str">
        <f>IF(OR(COUNT(Calculations!BP420:BY420)&lt;3,COUNT(Calculations!BZ420:CI420)&lt;3),"N/A",IF(ISERROR(TTEST(Calculations!BP420:BY420,Calculations!BZ420:CI420,2,2)),"N/A",TTEST(Calculations!BP420:BY420,Calculations!BZ420:CI420,2,2)))</f>
        <v>N/A</v>
      </c>
      <c r="J419" s="88" t="e">
        <f t="shared" si="35"/>
        <v>#DIV/0!</v>
      </c>
      <c r="K419" s="93" t="str">
        <f>IF(AND('Test Sample Data'!N419&gt;=35,'Control Sample Data'!N419&gt;=35),"Type 3",IF(AND('Test Sample Data'!N419&gt;=30,'Control Sample Data'!N419&gt;=30,OR(I419&gt;=0.05,I419="N/A")),"Type 2",IF(OR(AND('Test Sample Data'!N419&gt;=30,'Control Sample Data'!N419&lt;=30),AND('Test Sample Data'!N419&lt;=30,'Control Sample Data'!N419&gt;=30)),"Type 1","OKAY")))</f>
        <v>OKAY</v>
      </c>
    </row>
    <row r="420" spans="1:11">
      <c r="A420" s="80"/>
      <c r="B420" s="87" t="str">
        <f>IF('Gene Table'!E420="","",'Gene Table'!E420)</f>
        <v>hsa-miR-1973</v>
      </c>
      <c r="C420" s="87" t="str">
        <f>'Gene Table'!B420</f>
        <v>B10</v>
      </c>
      <c r="D420" s="88" t="e">
        <f>Calculations!BN421</f>
        <v>#DIV/0!</v>
      </c>
      <c r="E420" s="88" t="e">
        <f>Calculations!BO421</f>
        <v>#DIV/0!</v>
      </c>
      <c r="F420" s="89" t="e">
        <f t="shared" si="32"/>
        <v>#DIV/0!</v>
      </c>
      <c r="G420" s="89" t="e">
        <f t="shared" si="33"/>
        <v>#DIV/0!</v>
      </c>
      <c r="H420" s="88" t="e">
        <f t="shared" si="34"/>
        <v>#DIV/0!</v>
      </c>
      <c r="I420" s="92" t="str">
        <f>IF(OR(COUNT(Calculations!BP421:BY421)&lt;3,COUNT(Calculations!BZ421:CI421)&lt;3),"N/A",IF(ISERROR(TTEST(Calculations!BP421:BY421,Calculations!BZ421:CI421,2,2)),"N/A",TTEST(Calculations!BP421:BY421,Calculations!BZ421:CI421,2,2)))</f>
        <v>N/A</v>
      </c>
      <c r="J420" s="88" t="e">
        <f t="shared" si="35"/>
        <v>#DIV/0!</v>
      </c>
      <c r="K420" s="93" t="str">
        <f>IF(AND('Test Sample Data'!N420&gt;=35,'Control Sample Data'!N420&gt;=35),"Type 3",IF(AND('Test Sample Data'!N420&gt;=30,'Control Sample Data'!N420&gt;=30,OR(I420&gt;=0.05,I420="N/A")),"Type 2",IF(OR(AND('Test Sample Data'!N420&gt;=30,'Control Sample Data'!N420&lt;=30),AND('Test Sample Data'!N420&lt;=30,'Control Sample Data'!N420&gt;=30)),"Type 1","OKAY")))</f>
        <v>OKAY</v>
      </c>
    </row>
    <row r="421" spans="1:11">
      <c r="A421" s="80"/>
      <c r="B421" s="87" t="str">
        <f>IF('Gene Table'!E421="","",'Gene Table'!E421)</f>
        <v>hsa-miR-520h</v>
      </c>
      <c r="C421" s="87" t="str">
        <f>'Gene Table'!B421</f>
        <v>B11</v>
      </c>
      <c r="D421" s="88" t="e">
        <f>Calculations!BN422</f>
        <v>#DIV/0!</v>
      </c>
      <c r="E421" s="88" t="e">
        <f>Calculations!BO422</f>
        <v>#DIV/0!</v>
      </c>
      <c r="F421" s="89" t="e">
        <f t="shared" si="32"/>
        <v>#DIV/0!</v>
      </c>
      <c r="G421" s="89" t="e">
        <f t="shared" si="33"/>
        <v>#DIV/0!</v>
      </c>
      <c r="H421" s="88" t="e">
        <f t="shared" si="34"/>
        <v>#DIV/0!</v>
      </c>
      <c r="I421" s="92" t="str">
        <f>IF(OR(COUNT(Calculations!BP422:BY422)&lt;3,COUNT(Calculations!BZ422:CI422)&lt;3),"N/A",IF(ISERROR(TTEST(Calculations!BP422:BY422,Calculations!BZ422:CI422,2,2)),"N/A",TTEST(Calculations!BP422:BY422,Calculations!BZ422:CI422,2,2)))</f>
        <v>N/A</v>
      </c>
      <c r="J421" s="88" t="e">
        <f t="shared" si="35"/>
        <v>#DIV/0!</v>
      </c>
      <c r="K421" s="93" t="str">
        <f>IF(AND('Test Sample Data'!N421&gt;=35,'Control Sample Data'!N421&gt;=35),"Type 3",IF(AND('Test Sample Data'!N421&gt;=30,'Control Sample Data'!N421&gt;=30,OR(I421&gt;=0.05,I421="N/A")),"Type 2",IF(OR(AND('Test Sample Data'!N421&gt;=30,'Control Sample Data'!N421&lt;=30),AND('Test Sample Data'!N421&lt;=30,'Control Sample Data'!N421&gt;=30)),"Type 1","OKAY")))</f>
        <v>OKAY</v>
      </c>
    </row>
    <row r="422" spans="1:11">
      <c r="A422" s="80"/>
      <c r="B422" s="87" t="str">
        <f>IF('Gene Table'!E422="","",'Gene Table'!E422)</f>
        <v>hsa-miR-2115-5p</v>
      </c>
      <c r="C422" s="87" t="str">
        <f>'Gene Table'!B422</f>
        <v>B12</v>
      </c>
      <c r="D422" s="88" t="e">
        <f>Calculations!BN423</f>
        <v>#DIV/0!</v>
      </c>
      <c r="E422" s="88" t="e">
        <f>Calculations!BO423</f>
        <v>#DIV/0!</v>
      </c>
      <c r="F422" s="89" t="e">
        <f t="shared" si="32"/>
        <v>#DIV/0!</v>
      </c>
      <c r="G422" s="89" t="e">
        <f t="shared" si="33"/>
        <v>#DIV/0!</v>
      </c>
      <c r="H422" s="88" t="e">
        <f t="shared" si="34"/>
        <v>#DIV/0!</v>
      </c>
      <c r="I422" s="92" t="str">
        <f>IF(OR(COUNT(Calculations!BP423:BY423)&lt;3,COUNT(Calculations!BZ423:CI423)&lt;3),"N/A",IF(ISERROR(TTEST(Calculations!BP423:BY423,Calculations!BZ423:CI423,2,2)),"N/A",TTEST(Calculations!BP423:BY423,Calculations!BZ423:CI423,2,2)))</f>
        <v>N/A</v>
      </c>
      <c r="J422" s="88" t="e">
        <f t="shared" si="35"/>
        <v>#DIV/0!</v>
      </c>
      <c r="K422" s="93" t="str">
        <f>IF(AND('Test Sample Data'!N422&gt;=35,'Control Sample Data'!N422&gt;=35),"Type 3",IF(AND('Test Sample Data'!N422&gt;=30,'Control Sample Data'!N422&gt;=30,OR(I422&gt;=0.05,I422="N/A")),"Type 2",IF(OR(AND('Test Sample Data'!N422&gt;=30,'Control Sample Data'!N422&lt;=30),AND('Test Sample Data'!N422&lt;=30,'Control Sample Data'!N422&gt;=30)),"Type 1","OKAY")))</f>
        <v>OKAY</v>
      </c>
    </row>
    <row r="423" spans="1:11">
      <c r="A423" s="80"/>
      <c r="B423" s="87" t="str">
        <f>IF('Gene Table'!E423="","",'Gene Table'!E423)</f>
        <v>hsa-miR-519b-3p</v>
      </c>
      <c r="C423" s="87" t="str">
        <f>'Gene Table'!B423</f>
        <v>B13</v>
      </c>
      <c r="D423" s="88" t="e">
        <f>Calculations!BN424</f>
        <v>#DIV/0!</v>
      </c>
      <c r="E423" s="88" t="e">
        <f>Calculations!BO424</f>
        <v>#DIV/0!</v>
      </c>
      <c r="F423" s="89" t="e">
        <f t="shared" si="32"/>
        <v>#DIV/0!</v>
      </c>
      <c r="G423" s="89" t="e">
        <f t="shared" si="33"/>
        <v>#DIV/0!</v>
      </c>
      <c r="H423" s="88" t="e">
        <f t="shared" si="34"/>
        <v>#DIV/0!</v>
      </c>
      <c r="I423" s="92" t="str">
        <f>IF(OR(COUNT(Calculations!BP424:BY424)&lt;3,COUNT(Calculations!BZ424:CI424)&lt;3),"N/A",IF(ISERROR(TTEST(Calculations!BP424:BY424,Calculations!BZ424:CI424,2,2)),"N/A",TTEST(Calculations!BP424:BY424,Calculations!BZ424:CI424,2,2)))</f>
        <v>N/A</v>
      </c>
      <c r="J423" s="88" t="e">
        <f t="shared" si="35"/>
        <v>#DIV/0!</v>
      </c>
      <c r="K423" s="93" t="str">
        <f>IF(AND('Test Sample Data'!N423&gt;=35,'Control Sample Data'!N423&gt;=35),"Type 3",IF(AND('Test Sample Data'!N423&gt;=30,'Control Sample Data'!N423&gt;=30,OR(I423&gt;=0.05,I423="N/A")),"Type 2",IF(OR(AND('Test Sample Data'!N423&gt;=30,'Control Sample Data'!N423&lt;=30),AND('Test Sample Data'!N423&lt;=30,'Control Sample Data'!N423&gt;=30)),"Type 1","OKAY")))</f>
        <v>OKAY</v>
      </c>
    </row>
    <row r="424" spans="1:11">
      <c r="A424" s="80"/>
      <c r="B424" s="87" t="str">
        <f>IF('Gene Table'!E424="","",'Gene Table'!E424)</f>
        <v>hsa-miR-1975</v>
      </c>
      <c r="C424" s="87" t="str">
        <f>'Gene Table'!B424</f>
        <v>B14</v>
      </c>
      <c r="D424" s="88" t="e">
        <f>Calculations!BN425</f>
        <v>#DIV/0!</v>
      </c>
      <c r="E424" s="88" t="e">
        <f>Calculations!BO425</f>
        <v>#DIV/0!</v>
      </c>
      <c r="F424" s="89" t="e">
        <f t="shared" si="32"/>
        <v>#DIV/0!</v>
      </c>
      <c r="G424" s="89" t="e">
        <f t="shared" si="33"/>
        <v>#DIV/0!</v>
      </c>
      <c r="H424" s="88" t="e">
        <f t="shared" si="34"/>
        <v>#DIV/0!</v>
      </c>
      <c r="I424" s="92" t="str">
        <f>IF(OR(COUNT(Calculations!BP425:BY425)&lt;3,COUNT(Calculations!BZ425:CI425)&lt;3),"N/A",IF(ISERROR(TTEST(Calculations!BP425:BY425,Calculations!BZ425:CI425,2,2)),"N/A",TTEST(Calculations!BP425:BY425,Calculations!BZ425:CI425,2,2)))</f>
        <v>N/A</v>
      </c>
      <c r="J424" s="88" t="e">
        <f t="shared" si="35"/>
        <v>#DIV/0!</v>
      </c>
      <c r="K424" s="93" t="str">
        <f>IF(AND('Test Sample Data'!N424&gt;=35,'Control Sample Data'!N424&gt;=35),"Type 3",IF(AND('Test Sample Data'!N424&gt;=30,'Control Sample Data'!N424&gt;=30,OR(I424&gt;=0.05,I424="N/A")),"Type 2",IF(OR(AND('Test Sample Data'!N424&gt;=30,'Control Sample Data'!N424&lt;=30),AND('Test Sample Data'!N424&lt;=30,'Control Sample Data'!N424&gt;=30)),"Type 1","OKAY")))</f>
        <v>OKAY</v>
      </c>
    </row>
    <row r="425" spans="1:11">
      <c r="A425" s="80"/>
      <c r="B425" s="87" t="str">
        <f>IF('Gene Table'!E425="","",'Gene Table'!E425)</f>
        <v>hsa-miR-148b-3p</v>
      </c>
      <c r="C425" s="87" t="str">
        <f>'Gene Table'!B425</f>
        <v>B15</v>
      </c>
      <c r="D425" s="88" t="e">
        <f>Calculations!BN426</f>
        <v>#DIV/0!</v>
      </c>
      <c r="E425" s="88" t="e">
        <f>Calculations!BO426</f>
        <v>#DIV/0!</v>
      </c>
      <c r="F425" s="89" t="e">
        <f t="shared" si="32"/>
        <v>#DIV/0!</v>
      </c>
      <c r="G425" s="89" t="e">
        <f t="shared" si="33"/>
        <v>#DIV/0!</v>
      </c>
      <c r="H425" s="88" t="e">
        <f t="shared" si="34"/>
        <v>#DIV/0!</v>
      </c>
      <c r="I425" s="92" t="str">
        <f>IF(OR(COUNT(Calculations!BP426:BY426)&lt;3,COUNT(Calculations!BZ426:CI426)&lt;3),"N/A",IF(ISERROR(TTEST(Calculations!BP426:BY426,Calculations!BZ426:CI426,2,2)),"N/A",TTEST(Calculations!BP426:BY426,Calculations!BZ426:CI426,2,2)))</f>
        <v>N/A</v>
      </c>
      <c r="J425" s="88" t="e">
        <f t="shared" si="35"/>
        <v>#DIV/0!</v>
      </c>
      <c r="K425" s="93" t="str">
        <f>IF(AND('Test Sample Data'!N425&gt;=35,'Control Sample Data'!N425&gt;=35),"Type 3",IF(AND('Test Sample Data'!N425&gt;=30,'Control Sample Data'!N425&gt;=30,OR(I425&gt;=0.05,I425="N/A")),"Type 2",IF(OR(AND('Test Sample Data'!N425&gt;=30,'Control Sample Data'!N425&lt;=30),AND('Test Sample Data'!N425&lt;=30,'Control Sample Data'!N425&gt;=30)),"Type 1","OKAY")))</f>
        <v>OKAY</v>
      </c>
    </row>
    <row r="426" spans="1:11">
      <c r="A426" s="80"/>
      <c r="B426" s="87" t="str">
        <f>IF('Gene Table'!E426="","",'Gene Table'!E426)</f>
        <v>hsa-miR-1976</v>
      </c>
      <c r="C426" s="87" t="str">
        <f>'Gene Table'!B426</f>
        <v>B16</v>
      </c>
      <c r="D426" s="88" t="e">
        <f>Calculations!BN427</f>
        <v>#DIV/0!</v>
      </c>
      <c r="E426" s="88" t="e">
        <f>Calculations!BO427</f>
        <v>#DIV/0!</v>
      </c>
      <c r="F426" s="89" t="e">
        <f t="shared" si="32"/>
        <v>#DIV/0!</v>
      </c>
      <c r="G426" s="89" t="e">
        <f t="shared" si="33"/>
        <v>#DIV/0!</v>
      </c>
      <c r="H426" s="88" t="e">
        <f t="shared" si="34"/>
        <v>#DIV/0!</v>
      </c>
      <c r="I426" s="92" t="str">
        <f>IF(OR(COUNT(Calculations!BP427:BY427)&lt;3,COUNT(Calculations!BZ427:CI427)&lt;3),"N/A",IF(ISERROR(TTEST(Calculations!BP427:BY427,Calculations!BZ427:CI427,2,2)),"N/A",TTEST(Calculations!BP427:BY427,Calculations!BZ427:CI427,2,2)))</f>
        <v>N/A</v>
      </c>
      <c r="J426" s="88" t="e">
        <f t="shared" si="35"/>
        <v>#DIV/0!</v>
      </c>
      <c r="K426" s="93" t="str">
        <f>IF(AND('Test Sample Data'!N426&gt;=35,'Control Sample Data'!N426&gt;=35),"Type 3",IF(AND('Test Sample Data'!N426&gt;=30,'Control Sample Data'!N426&gt;=30,OR(I426&gt;=0.05,I426="N/A")),"Type 2",IF(OR(AND('Test Sample Data'!N426&gt;=30,'Control Sample Data'!N426&lt;=30),AND('Test Sample Data'!N426&lt;=30,'Control Sample Data'!N426&gt;=30)),"Type 1","OKAY")))</f>
        <v>OKAY</v>
      </c>
    </row>
    <row r="427" spans="1:11">
      <c r="A427" s="80"/>
      <c r="B427" s="87" t="str">
        <f>IF('Gene Table'!E427="","",'Gene Table'!E427)</f>
        <v>hsa-miR-215</v>
      </c>
      <c r="C427" s="87" t="str">
        <f>'Gene Table'!B427</f>
        <v>B17</v>
      </c>
      <c r="D427" s="88" t="e">
        <f>Calculations!BN428</f>
        <v>#DIV/0!</v>
      </c>
      <c r="E427" s="88" t="e">
        <f>Calculations!BO428</f>
        <v>#DIV/0!</v>
      </c>
      <c r="F427" s="89" t="e">
        <f t="shared" si="32"/>
        <v>#DIV/0!</v>
      </c>
      <c r="G427" s="89" t="e">
        <f t="shared" si="33"/>
        <v>#DIV/0!</v>
      </c>
      <c r="H427" s="88" t="e">
        <f t="shared" si="34"/>
        <v>#DIV/0!</v>
      </c>
      <c r="I427" s="92" t="str">
        <f>IF(OR(COUNT(Calculations!BP428:BY428)&lt;3,COUNT(Calculations!BZ428:CI428)&lt;3),"N/A",IF(ISERROR(TTEST(Calculations!BP428:BY428,Calculations!BZ428:CI428,2,2)),"N/A",TTEST(Calculations!BP428:BY428,Calculations!BZ428:CI428,2,2)))</f>
        <v>N/A</v>
      </c>
      <c r="J427" s="88" t="e">
        <f t="shared" si="35"/>
        <v>#DIV/0!</v>
      </c>
      <c r="K427" s="93" t="str">
        <f>IF(AND('Test Sample Data'!N427&gt;=35,'Control Sample Data'!N427&gt;=35),"Type 3",IF(AND('Test Sample Data'!N427&gt;=30,'Control Sample Data'!N427&gt;=30,OR(I427&gt;=0.05,I427="N/A")),"Type 2",IF(OR(AND('Test Sample Data'!N427&gt;=30,'Control Sample Data'!N427&lt;=30),AND('Test Sample Data'!N427&lt;=30,'Control Sample Data'!N427&gt;=30)),"Type 1","OKAY")))</f>
        <v>OKAY</v>
      </c>
    </row>
    <row r="428" spans="1:11">
      <c r="A428" s="80"/>
      <c r="B428" s="87" t="str">
        <f>IF('Gene Table'!E428="","",'Gene Table'!E428)</f>
        <v>hsa-miR-1979</v>
      </c>
      <c r="C428" s="87" t="str">
        <f>'Gene Table'!B428</f>
        <v>B18</v>
      </c>
      <c r="D428" s="88" t="e">
        <f>Calculations!BN429</f>
        <v>#DIV/0!</v>
      </c>
      <c r="E428" s="88" t="e">
        <f>Calculations!BO429</f>
        <v>#DIV/0!</v>
      </c>
      <c r="F428" s="89" t="e">
        <f t="shared" si="32"/>
        <v>#DIV/0!</v>
      </c>
      <c r="G428" s="89" t="e">
        <f t="shared" si="33"/>
        <v>#DIV/0!</v>
      </c>
      <c r="H428" s="88" t="e">
        <f t="shared" si="34"/>
        <v>#DIV/0!</v>
      </c>
      <c r="I428" s="92" t="str">
        <f>IF(OR(COUNT(Calculations!BP429:BY429)&lt;3,COUNT(Calculations!BZ429:CI429)&lt;3),"N/A",IF(ISERROR(TTEST(Calculations!BP429:BY429,Calculations!BZ429:CI429,2,2)),"N/A",TTEST(Calculations!BP429:BY429,Calculations!BZ429:CI429,2,2)))</f>
        <v>N/A</v>
      </c>
      <c r="J428" s="88" t="e">
        <f t="shared" si="35"/>
        <v>#DIV/0!</v>
      </c>
      <c r="K428" s="93" t="str">
        <f>IF(AND('Test Sample Data'!N428&gt;=35,'Control Sample Data'!N428&gt;=35),"Type 3",IF(AND('Test Sample Data'!N428&gt;=30,'Control Sample Data'!N428&gt;=30,OR(I428&gt;=0.05,I428="N/A")),"Type 2",IF(OR(AND('Test Sample Data'!N428&gt;=30,'Control Sample Data'!N428&lt;=30),AND('Test Sample Data'!N428&lt;=30,'Control Sample Data'!N428&gt;=30)),"Type 1","OKAY")))</f>
        <v>OKAY</v>
      </c>
    </row>
    <row r="429" spans="1:11">
      <c r="A429" s="80"/>
      <c r="B429" s="87" t="str">
        <f>IF('Gene Table'!E429="","",'Gene Table'!E429)</f>
        <v>hsa-miR-513c-5p</v>
      </c>
      <c r="C429" s="87" t="str">
        <f>'Gene Table'!B429</f>
        <v>B19</v>
      </c>
      <c r="D429" s="88" t="e">
        <f>Calculations!BN430</f>
        <v>#DIV/0!</v>
      </c>
      <c r="E429" s="88" t="e">
        <f>Calculations!BO430</f>
        <v>#DIV/0!</v>
      </c>
      <c r="F429" s="89" t="e">
        <f t="shared" si="32"/>
        <v>#DIV/0!</v>
      </c>
      <c r="G429" s="89" t="e">
        <f t="shared" si="33"/>
        <v>#DIV/0!</v>
      </c>
      <c r="H429" s="88" t="e">
        <f t="shared" si="34"/>
        <v>#DIV/0!</v>
      </c>
      <c r="I429" s="92" t="str">
        <f>IF(OR(COUNT(Calculations!BP430:BY430)&lt;3,COUNT(Calculations!BZ430:CI430)&lt;3),"N/A",IF(ISERROR(TTEST(Calculations!BP430:BY430,Calculations!BZ430:CI430,2,2)),"N/A",TTEST(Calculations!BP430:BY430,Calculations!BZ430:CI430,2,2)))</f>
        <v>N/A</v>
      </c>
      <c r="J429" s="88" t="e">
        <f t="shared" si="35"/>
        <v>#DIV/0!</v>
      </c>
      <c r="K429" s="93" t="str">
        <f>IF(AND('Test Sample Data'!N429&gt;=35,'Control Sample Data'!N429&gt;=35),"Type 3",IF(AND('Test Sample Data'!N429&gt;=30,'Control Sample Data'!N429&gt;=30,OR(I429&gt;=0.05,I429="N/A")),"Type 2",IF(OR(AND('Test Sample Data'!N429&gt;=30,'Control Sample Data'!N429&lt;=30),AND('Test Sample Data'!N429&lt;=30,'Control Sample Data'!N429&gt;=30)),"Type 1","OKAY")))</f>
        <v>OKAY</v>
      </c>
    </row>
    <row r="430" spans="1:11">
      <c r="A430" s="80"/>
      <c r="B430" s="87" t="str">
        <f>IF('Gene Table'!E430="","",'Gene Table'!E430)</f>
        <v>hsa-miR-2054</v>
      </c>
      <c r="C430" s="87" t="str">
        <f>'Gene Table'!B430</f>
        <v>B20</v>
      </c>
      <c r="D430" s="88" t="e">
        <f>Calculations!BN431</f>
        <v>#DIV/0!</v>
      </c>
      <c r="E430" s="88" t="e">
        <f>Calculations!BO431</f>
        <v>#DIV/0!</v>
      </c>
      <c r="F430" s="89" t="e">
        <f t="shared" si="32"/>
        <v>#DIV/0!</v>
      </c>
      <c r="G430" s="89" t="e">
        <f t="shared" si="33"/>
        <v>#DIV/0!</v>
      </c>
      <c r="H430" s="88" t="e">
        <f t="shared" si="34"/>
        <v>#DIV/0!</v>
      </c>
      <c r="I430" s="92" t="str">
        <f>IF(OR(COUNT(Calculations!BP431:BY431)&lt;3,COUNT(Calculations!BZ431:CI431)&lt;3),"N/A",IF(ISERROR(TTEST(Calculations!BP431:BY431,Calculations!BZ431:CI431,2,2)),"N/A",TTEST(Calculations!BP431:BY431,Calculations!BZ431:CI431,2,2)))</f>
        <v>N/A</v>
      </c>
      <c r="J430" s="88" t="e">
        <f t="shared" si="35"/>
        <v>#DIV/0!</v>
      </c>
      <c r="K430" s="93" t="str">
        <f>IF(AND('Test Sample Data'!N430&gt;=35,'Control Sample Data'!N430&gt;=35),"Type 3",IF(AND('Test Sample Data'!N430&gt;=30,'Control Sample Data'!N430&gt;=30,OR(I430&gt;=0.05,I430="N/A")),"Type 2",IF(OR(AND('Test Sample Data'!N430&gt;=30,'Control Sample Data'!N430&lt;=30),AND('Test Sample Data'!N430&lt;=30,'Control Sample Data'!N430&gt;=30)),"Type 1","OKAY")))</f>
        <v>OKAY</v>
      </c>
    </row>
    <row r="431" spans="1:11">
      <c r="A431" s="80"/>
      <c r="B431" s="87" t="str">
        <f>IF('Gene Table'!E431="","",'Gene Table'!E431)</f>
        <v>hsa-miR-320d</v>
      </c>
      <c r="C431" s="87" t="str">
        <f>'Gene Table'!B431</f>
        <v>B21</v>
      </c>
      <c r="D431" s="88" t="e">
        <f>Calculations!BN432</f>
        <v>#DIV/0!</v>
      </c>
      <c r="E431" s="88" t="e">
        <f>Calculations!BO432</f>
        <v>#DIV/0!</v>
      </c>
      <c r="F431" s="89" t="e">
        <f t="shared" si="32"/>
        <v>#DIV/0!</v>
      </c>
      <c r="G431" s="89" t="e">
        <f t="shared" si="33"/>
        <v>#DIV/0!</v>
      </c>
      <c r="H431" s="88" t="e">
        <f t="shared" si="34"/>
        <v>#DIV/0!</v>
      </c>
      <c r="I431" s="92" t="str">
        <f>IF(OR(COUNT(Calculations!BP432:BY432)&lt;3,COUNT(Calculations!BZ432:CI432)&lt;3),"N/A",IF(ISERROR(TTEST(Calculations!BP432:BY432,Calculations!BZ432:CI432,2,2)),"N/A",TTEST(Calculations!BP432:BY432,Calculations!BZ432:CI432,2,2)))</f>
        <v>N/A</v>
      </c>
      <c r="J431" s="88" t="e">
        <f t="shared" si="35"/>
        <v>#DIV/0!</v>
      </c>
      <c r="K431" s="93" t="str">
        <f>IF(AND('Test Sample Data'!N431&gt;=35,'Control Sample Data'!N431&gt;=35),"Type 3",IF(AND('Test Sample Data'!N431&gt;=30,'Control Sample Data'!N431&gt;=30,OR(I431&gt;=0.05,I431="N/A")),"Type 2",IF(OR(AND('Test Sample Data'!N431&gt;=30,'Control Sample Data'!N431&lt;=30),AND('Test Sample Data'!N431&lt;=30,'Control Sample Data'!N431&gt;=30)),"Type 1","OKAY")))</f>
        <v>OKAY</v>
      </c>
    </row>
    <row r="432" spans="1:11">
      <c r="A432" s="80"/>
      <c r="B432" s="87" t="str">
        <f>IF('Gene Table'!E432="","",'Gene Table'!E432)</f>
        <v>hsa-miR-718</v>
      </c>
      <c r="C432" s="87" t="str">
        <f>'Gene Table'!B432</f>
        <v>B22</v>
      </c>
      <c r="D432" s="88" t="e">
        <f>Calculations!BN433</f>
        <v>#DIV/0!</v>
      </c>
      <c r="E432" s="88" t="e">
        <f>Calculations!BO433</f>
        <v>#DIV/0!</v>
      </c>
      <c r="F432" s="89" t="e">
        <f t="shared" si="32"/>
        <v>#DIV/0!</v>
      </c>
      <c r="G432" s="89" t="e">
        <f t="shared" si="33"/>
        <v>#DIV/0!</v>
      </c>
      <c r="H432" s="88" t="e">
        <f t="shared" si="34"/>
        <v>#DIV/0!</v>
      </c>
      <c r="I432" s="92" t="str">
        <f>IF(OR(COUNT(Calculations!BP433:BY433)&lt;3,COUNT(Calculations!BZ433:CI433)&lt;3),"N/A",IF(ISERROR(TTEST(Calculations!BP433:BY433,Calculations!BZ433:CI433,2,2)),"N/A",TTEST(Calculations!BP433:BY433,Calculations!BZ433:CI433,2,2)))</f>
        <v>N/A</v>
      </c>
      <c r="J432" s="88" t="e">
        <f t="shared" si="35"/>
        <v>#DIV/0!</v>
      </c>
      <c r="K432" s="93" t="str">
        <f>IF(AND('Test Sample Data'!N432&gt;=35,'Control Sample Data'!N432&gt;=35),"Type 3",IF(AND('Test Sample Data'!N432&gt;=30,'Control Sample Data'!N432&gt;=30,OR(I432&gt;=0.05,I432="N/A")),"Type 2",IF(OR(AND('Test Sample Data'!N432&gt;=30,'Control Sample Data'!N432&lt;=30),AND('Test Sample Data'!N432&lt;=30,'Control Sample Data'!N432&gt;=30)),"Type 1","OKAY")))</f>
        <v>OKAY</v>
      </c>
    </row>
    <row r="433" spans="1:11">
      <c r="A433" s="80"/>
      <c r="B433" s="87" t="str">
        <f>IF('Gene Table'!E433="","",'Gene Table'!E433)</f>
        <v>hsa-miR-519e-3p</v>
      </c>
      <c r="C433" s="87" t="str">
        <f>'Gene Table'!B433</f>
        <v>B23</v>
      </c>
      <c r="D433" s="88" t="e">
        <f>Calculations!BN434</f>
        <v>#DIV/0!</v>
      </c>
      <c r="E433" s="88" t="e">
        <f>Calculations!BO434</f>
        <v>#DIV/0!</v>
      </c>
      <c r="F433" s="89" t="e">
        <f t="shared" si="32"/>
        <v>#DIV/0!</v>
      </c>
      <c r="G433" s="89" t="e">
        <f t="shared" si="33"/>
        <v>#DIV/0!</v>
      </c>
      <c r="H433" s="88" t="e">
        <f t="shared" si="34"/>
        <v>#DIV/0!</v>
      </c>
      <c r="I433" s="92" t="str">
        <f>IF(OR(COUNT(Calculations!BP434:BY434)&lt;3,COUNT(Calculations!BZ434:CI434)&lt;3),"N/A",IF(ISERROR(TTEST(Calculations!BP434:BY434,Calculations!BZ434:CI434,2,2)),"N/A",TTEST(Calculations!BP434:BY434,Calculations!BZ434:CI434,2,2)))</f>
        <v>N/A</v>
      </c>
      <c r="J433" s="88" t="e">
        <f t="shared" si="35"/>
        <v>#DIV/0!</v>
      </c>
      <c r="K433" s="93" t="str">
        <f>IF(AND('Test Sample Data'!N433&gt;=35,'Control Sample Data'!N433&gt;=35),"Type 3",IF(AND('Test Sample Data'!N433&gt;=30,'Control Sample Data'!N433&gt;=30,OR(I433&gt;=0.05,I433="N/A")),"Type 2",IF(OR(AND('Test Sample Data'!N433&gt;=30,'Control Sample Data'!N433&lt;=30),AND('Test Sample Data'!N433&lt;=30,'Control Sample Data'!N433&gt;=30)),"Type 1","OKAY")))</f>
        <v>OKAY</v>
      </c>
    </row>
    <row r="434" spans="1:11">
      <c r="A434" s="80"/>
      <c r="B434" s="87" t="str">
        <f>IF('Gene Table'!E434="","",'Gene Table'!E434)</f>
        <v>hsa-miR-1977</v>
      </c>
      <c r="C434" s="87" t="str">
        <f>'Gene Table'!B434</f>
        <v>B24</v>
      </c>
      <c r="D434" s="88" t="e">
        <f>Calculations!BN435</f>
        <v>#DIV/0!</v>
      </c>
      <c r="E434" s="88" t="e">
        <f>Calculations!BO435</f>
        <v>#DIV/0!</v>
      </c>
      <c r="F434" s="89" t="e">
        <f t="shared" si="32"/>
        <v>#DIV/0!</v>
      </c>
      <c r="G434" s="89" t="e">
        <f t="shared" si="33"/>
        <v>#DIV/0!</v>
      </c>
      <c r="H434" s="88" t="e">
        <f t="shared" si="34"/>
        <v>#DIV/0!</v>
      </c>
      <c r="I434" s="92" t="str">
        <f>IF(OR(COUNT(Calculations!BP435:BY435)&lt;3,COUNT(Calculations!BZ435:CI435)&lt;3),"N/A",IF(ISERROR(TTEST(Calculations!BP435:BY435,Calculations!BZ435:CI435,2,2)),"N/A",TTEST(Calculations!BP435:BY435,Calculations!BZ435:CI435,2,2)))</f>
        <v>N/A</v>
      </c>
      <c r="J434" s="88" t="e">
        <f t="shared" si="35"/>
        <v>#DIV/0!</v>
      </c>
      <c r="K434" s="93" t="str">
        <f>IF(AND('Test Sample Data'!N434&gt;=35,'Control Sample Data'!N434&gt;=35),"Type 3",IF(AND('Test Sample Data'!N434&gt;=30,'Control Sample Data'!N434&gt;=30,OR(I434&gt;=0.05,I434="N/A")),"Type 2",IF(OR(AND('Test Sample Data'!N434&gt;=30,'Control Sample Data'!N434&lt;=30),AND('Test Sample Data'!N434&lt;=30,'Control Sample Data'!N434&gt;=30)),"Type 1","OKAY")))</f>
        <v>OKAY</v>
      </c>
    </row>
    <row r="435" spans="1:11">
      <c r="A435" s="80"/>
      <c r="B435" s="87" t="str">
        <f>IF('Gene Table'!E435="","",'Gene Table'!E435)</f>
        <v>hsa-miR-589-5p</v>
      </c>
      <c r="C435" s="87" t="str">
        <f>'Gene Table'!B435</f>
        <v>C01</v>
      </c>
      <c r="D435" s="88" t="e">
        <f>Calculations!BN436</f>
        <v>#DIV/0!</v>
      </c>
      <c r="E435" s="88" t="e">
        <f>Calculations!BO436</f>
        <v>#DIV/0!</v>
      </c>
      <c r="F435" s="89" t="e">
        <f t="shared" si="32"/>
        <v>#DIV/0!</v>
      </c>
      <c r="G435" s="89" t="e">
        <f t="shared" si="33"/>
        <v>#DIV/0!</v>
      </c>
      <c r="H435" s="88" t="e">
        <f t="shared" si="34"/>
        <v>#DIV/0!</v>
      </c>
      <c r="I435" s="92" t="str">
        <f>IF(OR(COUNT(Calculations!BP436:BY436)&lt;3,COUNT(Calculations!BZ436:CI436)&lt;3),"N/A",IF(ISERROR(TTEST(Calculations!BP436:BY436,Calculations!BZ436:CI436,2,2)),"N/A",TTEST(Calculations!BP436:BY436,Calculations!BZ436:CI436,2,2)))</f>
        <v>N/A</v>
      </c>
      <c r="J435" s="88" t="e">
        <f t="shared" si="35"/>
        <v>#DIV/0!</v>
      </c>
      <c r="K435" s="93" t="str">
        <f>IF(AND('Test Sample Data'!N435&gt;=35,'Control Sample Data'!N435&gt;=35),"Type 3",IF(AND('Test Sample Data'!N435&gt;=30,'Control Sample Data'!N435&gt;=30,OR(I435&gt;=0.05,I435="N/A")),"Type 2",IF(OR(AND('Test Sample Data'!N435&gt;=30,'Control Sample Data'!N435&lt;=30),AND('Test Sample Data'!N435&lt;=30,'Control Sample Data'!N435&gt;=30)),"Type 1","OKAY")))</f>
        <v>OKAY</v>
      </c>
    </row>
    <row r="436" spans="1:11">
      <c r="A436" s="80"/>
      <c r="B436" s="87" t="str">
        <f>IF('Gene Table'!E436="","",'Gene Table'!E436)</f>
        <v>hsa-miR-525-3p</v>
      </c>
      <c r="C436" s="87" t="str">
        <f>'Gene Table'!B436</f>
        <v>C02</v>
      </c>
      <c r="D436" s="88" t="e">
        <f>Calculations!BN437</f>
        <v>#DIV/0!</v>
      </c>
      <c r="E436" s="88" t="e">
        <f>Calculations!BO437</f>
        <v>#DIV/0!</v>
      </c>
      <c r="F436" s="89" t="e">
        <f t="shared" si="32"/>
        <v>#DIV/0!</v>
      </c>
      <c r="G436" s="89" t="e">
        <f t="shared" si="33"/>
        <v>#DIV/0!</v>
      </c>
      <c r="H436" s="88" t="e">
        <f t="shared" si="34"/>
        <v>#DIV/0!</v>
      </c>
      <c r="I436" s="92" t="str">
        <f>IF(OR(COUNT(Calculations!BP437:BY437)&lt;3,COUNT(Calculations!BZ437:CI437)&lt;3),"N/A",IF(ISERROR(TTEST(Calculations!BP437:BY437,Calculations!BZ437:CI437,2,2)),"N/A",TTEST(Calculations!BP437:BY437,Calculations!BZ437:CI437,2,2)))</f>
        <v>N/A</v>
      </c>
      <c r="J436" s="88" t="e">
        <f t="shared" si="35"/>
        <v>#DIV/0!</v>
      </c>
      <c r="K436" s="93" t="str">
        <f>IF(AND('Test Sample Data'!N436&gt;=35,'Control Sample Data'!N436&gt;=35),"Type 3",IF(AND('Test Sample Data'!N436&gt;=30,'Control Sample Data'!N436&gt;=30,OR(I436&gt;=0.05,I436="N/A")),"Type 2",IF(OR(AND('Test Sample Data'!N436&gt;=30,'Control Sample Data'!N436&lt;=30),AND('Test Sample Data'!N436&lt;=30,'Control Sample Data'!N436&gt;=30)),"Type 1","OKAY")))</f>
        <v>OKAY</v>
      </c>
    </row>
    <row r="437" spans="1:11">
      <c r="A437" s="80"/>
      <c r="B437" s="87" t="str">
        <f>IF('Gene Table'!E437="","",'Gene Table'!E437)</f>
        <v>hsa-miR-575</v>
      </c>
      <c r="C437" s="87" t="str">
        <f>'Gene Table'!B437</f>
        <v>C03</v>
      </c>
      <c r="D437" s="88" t="e">
        <f>Calculations!BN438</f>
        <v>#DIV/0!</v>
      </c>
      <c r="E437" s="88" t="e">
        <f>Calculations!BO438</f>
        <v>#DIV/0!</v>
      </c>
      <c r="F437" s="89" t="e">
        <f t="shared" si="32"/>
        <v>#DIV/0!</v>
      </c>
      <c r="G437" s="89" t="e">
        <f t="shared" si="33"/>
        <v>#DIV/0!</v>
      </c>
      <c r="H437" s="88" t="e">
        <f t="shared" si="34"/>
        <v>#DIV/0!</v>
      </c>
      <c r="I437" s="92" t="str">
        <f>IF(OR(COUNT(Calculations!BP438:BY438)&lt;3,COUNT(Calculations!BZ438:CI438)&lt;3),"N/A",IF(ISERROR(TTEST(Calculations!BP438:BY438,Calculations!BZ438:CI438,2,2)),"N/A",TTEST(Calculations!BP438:BY438,Calculations!BZ438:CI438,2,2)))</f>
        <v>N/A</v>
      </c>
      <c r="J437" s="88" t="e">
        <f t="shared" si="35"/>
        <v>#DIV/0!</v>
      </c>
      <c r="K437" s="93" t="str">
        <f>IF(AND('Test Sample Data'!N437&gt;=35,'Control Sample Data'!N437&gt;=35),"Type 3",IF(AND('Test Sample Data'!N437&gt;=30,'Control Sample Data'!N437&gt;=30,OR(I437&gt;=0.05,I437="N/A")),"Type 2",IF(OR(AND('Test Sample Data'!N437&gt;=30,'Control Sample Data'!N437&lt;=30),AND('Test Sample Data'!N437&lt;=30,'Control Sample Data'!N437&gt;=30)),"Type 1","OKAY")))</f>
        <v>OKAY</v>
      </c>
    </row>
    <row r="438" spans="1:11">
      <c r="A438" s="80"/>
      <c r="B438" s="87" t="str">
        <f>IF('Gene Table'!E438="","",'Gene Table'!E438)</f>
        <v>hsa-miR-542-5p</v>
      </c>
      <c r="C438" s="87" t="str">
        <f>'Gene Table'!B438</f>
        <v>C04</v>
      </c>
      <c r="D438" s="88" t="e">
        <f>Calculations!BN439</f>
        <v>#DIV/0!</v>
      </c>
      <c r="E438" s="88" t="e">
        <f>Calculations!BO439</f>
        <v>#DIV/0!</v>
      </c>
      <c r="F438" s="89" t="e">
        <f t="shared" si="32"/>
        <v>#DIV/0!</v>
      </c>
      <c r="G438" s="89" t="e">
        <f t="shared" si="33"/>
        <v>#DIV/0!</v>
      </c>
      <c r="H438" s="88" t="e">
        <f t="shared" si="34"/>
        <v>#DIV/0!</v>
      </c>
      <c r="I438" s="92" t="str">
        <f>IF(OR(COUNT(Calculations!BP439:BY439)&lt;3,COUNT(Calculations!BZ439:CI439)&lt;3),"N/A",IF(ISERROR(TTEST(Calculations!BP439:BY439,Calculations!BZ439:CI439,2,2)),"N/A",TTEST(Calculations!BP439:BY439,Calculations!BZ439:CI439,2,2)))</f>
        <v>N/A</v>
      </c>
      <c r="J438" s="88" t="e">
        <f t="shared" si="35"/>
        <v>#DIV/0!</v>
      </c>
      <c r="K438" s="93" t="str">
        <f>IF(AND('Test Sample Data'!N438&gt;=35,'Control Sample Data'!N438&gt;=35),"Type 3",IF(AND('Test Sample Data'!N438&gt;=30,'Control Sample Data'!N438&gt;=30,OR(I438&gt;=0.05,I438="N/A")),"Type 2",IF(OR(AND('Test Sample Data'!N438&gt;=30,'Control Sample Data'!N438&lt;=30),AND('Test Sample Data'!N438&lt;=30,'Control Sample Data'!N438&gt;=30)),"Type 1","OKAY")))</f>
        <v>OKAY</v>
      </c>
    </row>
    <row r="439" spans="1:11">
      <c r="A439" s="80"/>
      <c r="B439" s="87" t="str">
        <f>IF('Gene Table'!E439="","",'Gene Table'!E439)</f>
        <v>hsa-miR-1288</v>
      </c>
      <c r="C439" s="87" t="str">
        <f>'Gene Table'!B439</f>
        <v>C05</v>
      </c>
      <c r="D439" s="88" t="e">
        <f>Calculations!BN440</f>
        <v>#DIV/0!</v>
      </c>
      <c r="E439" s="88" t="e">
        <f>Calculations!BO440</f>
        <v>#DIV/0!</v>
      </c>
      <c r="F439" s="89" t="e">
        <f t="shared" si="32"/>
        <v>#DIV/0!</v>
      </c>
      <c r="G439" s="89" t="e">
        <f t="shared" si="33"/>
        <v>#DIV/0!</v>
      </c>
      <c r="H439" s="88" t="e">
        <f t="shared" si="34"/>
        <v>#DIV/0!</v>
      </c>
      <c r="I439" s="92" t="str">
        <f>IF(OR(COUNT(Calculations!BP440:BY440)&lt;3,COUNT(Calculations!BZ440:CI440)&lt;3),"N/A",IF(ISERROR(TTEST(Calculations!BP440:BY440,Calculations!BZ440:CI440,2,2)),"N/A",TTEST(Calculations!BP440:BY440,Calculations!BZ440:CI440,2,2)))</f>
        <v>N/A</v>
      </c>
      <c r="J439" s="88" t="e">
        <f t="shared" si="35"/>
        <v>#DIV/0!</v>
      </c>
      <c r="K439" s="93" t="str">
        <f>IF(AND('Test Sample Data'!N439&gt;=35,'Control Sample Data'!N439&gt;=35),"Type 3",IF(AND('Test Sample Data'!N439&gt;=30,'Control Sample Data'!N439&gt;=30,OR(I439&gt;=0.05,I439="N/A")),"Type 2",IF(OR(AND('Test Sample Data'!N439&gt;=30,'Control Sample Data'!N439&lt;=30),AND('Test Sample Data'!N439&lt;=30,'Control Sample Data'!N439&gt;=30)),"Type 1","OKAY")))</f>
        <v>OKAY</v>
      </c>
    </row>
    <row r="440" spans="1:11">
      <c r="A440" s="80"/>
      <c r="B440" s="87" t="str">
        <f>IF('Gene Table'!E440="","",'Gene Table'!E440)</f>
        <v>hsa-miR-615-3p</v>
      </c>
      <c r="C440" s="87" t="str">
        <f>'Gene Table'!B440</f>
        <v>C06</v>
      </c>
      <c r="D440" s="88" t="e">
        <f>Calculations!BN441</f>
        <v>#DIV/0!</v>
      </c>
      <c r="E440" s="88" t="e">
        <f>Calculations!BO441</f>
        <v>#DIV/0!</v>
      </c>
      <c r="F440" s="89" t="e">
        <f t="shared" si="32"/>
        <v>#DIV/0!</v>
      </c>
      <c r="G440" s="89" t="e">
        <f t="shared" si="33"/>
        <v>#DIV/0!</v>
      </c>
      <c r="H440" s="88" t="e">
        <f t="shared" si="34"/>
        <v>#DIV/0!</v>
      </c>
      <c r="I440" s="92" t="str">
        <f>IF(OR(COUNT(Calculations!BP441:BY441)&lt;3,COUNT(Calculations!BZ441:CI441)&lt;3),"N/A",IF(ISERROR(TTEST(Calculations!BP441:BY441,Calculations!BZ441:CI441,2,2)),"N/A",TTEST(Calculations!BP441:BY441,Calculations!BZ441:CI441,2,2)))</f>
        <v>N/A</v>
      </c>
      <c r="J440" s="88" t="e">
        <f t="shared" si="35"/>
        <v>#DIV/0!</v>
      </c>
      <c r="K440" s="93" t="str">
        <f>IF(AND('Test Sample Data'!N440&gt;=35,'Control Sample Data'!N440&gt;=35),"Type 3",IF(AND('Test Sample Data'!N440&gt;=30,'Control Sample Data'!N440&gt;=30,OR(I440&gt;=0.05,I440="N/A")),"Type 2",IF(OR(AND('Test Sample Data'!N440&gt;=30,'Control Sample Data'!N440&lt;=30),AND('Test Sample Data'!N440&lt;=30,'Control Sample Data'!N440&gt;=30)),"Type 1","OKAY")))</f>
        <v>OKAY</v>
      </c>
    </row>
    <row r="441" spans="1:11">
      <c r="A441" s="80"/>
      <c r="B441" s="87" t="str">
        <f>IF('Gene Table'!E441="","",'Gene Table'!E441)</f>
        <v>hsa-miR-516a-5p</v>
      </c>
      <c r="C441" s="87" t="str">
        <f>'Gene Table'!B441</f>
        <v>C07</v>
      </c>
      <c r="D441" s="88" t="e">
        <f>Calculations!BN442</f>
        <v>#DIV/0!</v>
      </c>
      <c r="E441" s="88" t="e">
        <f>Calculations!BO442</f>
        <v>#DIV/0!</v>
      </c>
      <c r="F441" s="89" t="e">
        <f t="shared" si="32"/>
        <v>#DIV/0!</v>
      </c>
      <c r="G441" s="89" t="e">
        <f t="shared" si="33"/>
        <v>#DIV/0!</v>
      </c>
      <c r="H441" s="88" t="e">
        <f t="shared" si="34"/>
        <v>#DIV/0!</v>
      </c>
      <c r="I441" s="92" t="str">
        <f>IF(OR(COUNT(Calculations!BP442:BY442)&lt;3,COUNT(Calculations!BZ442:CI442)&lt;3),"N/A",IF(ISERROR(TTEST(Calculations!BP442:BY442,Calculations!BZ442:CI442,2,2)),"N/A",TTEST(Calculations!BP442:BY442,Calculations!BZ442:CI442,2,2)))</f>
        <v>N/A</v>
      </c>
      <c r="J441" s="88" t="e">
        <f t="shared" si="35"/>
        <v>#DIV/0!</v>
      </c>
      <c r="K441" s="93" t="str">
        <f>IF(AND('Test Sample Data'!N441&gt;=35,'Control Sample Data'!N441&gt;=35),"Type 3",IF(AND('Test Sample Data'!N441&gt;=30,'Control Sample Data'!N441&gt;=30,OR(I441&gt;=0.05,I441="N/A")),"Type 2",IF(OR(AND('Test Sample Data'!N441&gt;=30,'Control Sample Data'!N441&lt;=30),AND('Test Sample Data'!N441&lt;=30,'Control Sample Data'!N441&gt;=30)),"Type 1","OKAY")))</f>
        <v>OKAY</v>
      </c>
    </row>
    <row r="442" spans="1:11">
      <c r="A442" s="80"/>
      <c r="B442" s="87" t="str">
        <f>IF('Gene Table'!E442="","",'Gene Table'!E442)</f>
        <v>hsa-miR-650</v>
      </c>
      <c r="C442" s="87" t="str">
        <f>'Gene Table'!B442</f>
        <v>C08</v>
      </c>
      <c r="D442" s="88" t="e">
        <f>Calculations!BN443</f>
        <v>#DIV/0!</v>
      </c>
      <c r="E442" s="88" t="e">
        <f>Calculations!BO443</f>
        <v>#DIV/0!</v>
      </c>
      <c r="F442" s="89" t="e">
        <f t="shared" si="32"/>
        <v>#DIV/0!</v>
      </c>
      <c r="G442" s="89" t="e">
        <f t="shared" si="33"/>
        <v>#DIV/0!</v>
      </c>
      <c r="H442" s="88" t="e">
        <f t="shared" si="34"/>
        <v>#DIV/0!</v>
      </c>
      <c r="I442" s="92" t="str">
        <f>IF(OR(COUNT(Calculations!BP443:BY443)&lt;3,COUNT(Calculations!BZ443:CI443)&lt;3),"N/A",IF(ISERROR(TTEST(Calculations!BP443:BY443,Calculations!BZ443:CI443,2,2)),"N/A",TTEST(Calculations!BP443:BY443,Calculations!BZ443:CI443,2,2)))</f>
        <v>N/A</v>
      </c>
      <c r="J442" s="88" t="e">
        <f t="shared" si="35"/>
        <v>#DIV/0!</v>
      </c>
      <c r="K442" s="93" t="str">
        <f>IF(AND('Test Sample Data'!N442&gt;=35,'Control Sample Data'!N442&gt;=35),"Type 3",IF(AND('Test Sample Data'!N442&gt;=30,'Control Sample Data'!N442&gt;=30,OR(I442&gt;=0.05,I442="N/A")),"Type 2",IF(OR(AND('Test Sample Data'!N442&gt;=30,'Control Sample Data'!N442&lt;=30),AND('Test Sample Data'!N442&lt;=30,'Control Sample Data'!N442&gt;=30)),"Type 1","OKAY")))</f>
        <v>OKAY</v>
      </c>
    </row>
    <row r="443" spans="1:11">
      <c r="A443" s="80"/>
      <c r="B443" s="87" t="str">
        <f>IF('Gene Table'!E443="","",'Gene Table'!E443)</f>
        <v>hsa-miR-579</v>
      </c>
      <c r="C443" s="87" t="str">
        <f>'Gene Table'!B443</f>
        <v>C09</v>
      </c>
      <c r="D443" s="88" t="e">
        <f>Calculations!BN444</f>
        <v>#DIV/0!</v>
      </c>
      <c r="E443" s="88" t="e">
        <f>Calculations!BO444</f>
        <v>#DIV/0!</v>
      </c>
      <c r="F443" s="89" t="e">
        <f t="shared" si="32"/>
        <v>#DIV/0!</v>
      </c>
      <c r="G443" s="89" t="e">
        <f t="shared" si="33"/>
        <v>#DIV/0!</v>
      </c>
      <c r="H443" s="88" t="e">
        <f t="shared" si="34"/>
        <v>#DIV/0!</v>
      </c>
      <c r="I443" s="92" t="str">
        <f>IF(OR(COUNT(Calculations!BP444:BY444)&lt;3,COUNT(Calculations!BZ444:CI444)&lt;3),"N/A",IF(ISERROR(TTEST(Calculations!BP444:BY444,Calculations!BZ444:CI444,2,2)),"N/A",TTEST(Calculations!BP444:BY444,Calculations!BZ444:CI444,2,2)))</f>
        <v>N/A</v>
      </c>
      <c r="J443" s="88" t="e">
        <f t="shared" si="35"/>
        <v>#DIV/0!</v>
      </c>
      <c r="K443" s="93" t="str">
        <f>IF(AND('Test Sample Data'!N443&gt;=35,'Control Sample Data'!N443&gt;=35),"Type 3",IF(AND('Test Sample Data'!N443&gt;=30,'Control Sample Data'!N443&gt;=30,OR(I443&gt;=0.05,I443="N/A")),"Type 2",IF(OR(AND('Test Sample Data'!N443&gt;=30,'Control Sample Data'!N443&lt;=30),AND('Test Sample Data'!N443&lt;=30,'Control Sample Data'!N443&gt;=30)),"Type 1","OKAY")))</f>
        <v>OKAY</v>
      </c>
    </row>
    <row r="444" spans="1:11">
      <c r="A444" s="80"/>
      <c r="B444" s="87" t="str">
        <f>IF('Gene Table'!E444="","",'Gene Table'!E444)</f>
        <v>hsa-miR-1280</v>
      </c>
      <c r="C444" s="87" t="str">
        <f>'Gene Table'!B444</f>
        <v>C10</v>
      </c>
      <c r="D444" s="88" t="e">
        <f>Calculations!BN445</f>
        <v>#DIV/0!</v>
      </c>
      <c r="E444" s="88" t="e">
        <f>Calculations!BO445</f>
        <v>#DIV/0!</v>
      </c>
      <c r="F444" s="89" t="e">
        <f t="shared" si="32"/>
        <v>#DIV/0!</v>
      </c>
      <c r="G444" s="89" t="e">
        <f t="shared" si="33"/>
        <v>#DIV/0!</v>
      </c>
      <c r="H444" s="88" t="e">
        <f t="shared" si="34"/>
        <v>#DIV/0!</v>
      </c>
      <c r="I444" s="92" t="str">
        <f>IF(OR(COUNT(Calculations!BP445:BY445)&lt;3,COUNT(Calculations!BZ445:CI445)&lt;3),"N/A",IF(ISERROR(TTEST(Calculations!BP445:BY445,Calculations!BZ445:CI445,2,2)),"N/A",TTEST(Calculations!BP445:BY445,Calculations!BZ445:CI445,2,2)))</f>
        <v>N/A</v>
      </c>
      <c r="J444" s="88" t="e">
        <f t="shared" si="35"/>
        <v>#DIV/0!</v>
      </c>
      <c r="K444" s="93" t="str">
        <f>IF(AND('Test Sample Data'!N444&gt;=35,'Control Sample Data'!N444&gt;=35),"Type 3",IF(AND('Test Sample Data'!N444&gt;=30,'Control Sample Data'!N444&gt;=30,OR(I444&gt;=0.05,I444="N/A")),"Type 2",IF(OR(AND('Test Sample Data'!N444&gt;=30,'Control Sample Data'!N444&lt;=30),AND('Test Sample Data'!N444&lt;=30,'Control Sample Data'!N444&gt;=30)),"Type 1","OKAY")))</f>
        <v>OKAY</v>
      </c>
    </row>
    <row r="445" spans="1:11">
      <c r="A445" s="80"/>
      <c r="B445" s="87" t="str">
        <f>IF('Gene Table'!E445="","",'Gene Table'!E445)</f>
        <v>hsa-miR-892b</v>
      </c>
      <c r="C445" s="87" t="str">
        <f>'Gene Table'!B445</f>
        <v>C11</v>
      </c>
      <c r="D445" s="88" t="e">
        <f>Calculations!BN446</f>
        <v>#DIV/0!</v>
      </c>
      <c r="E445" s="88" t="e">
        <f>Calculations!BO446</f>
        <v>#DIV/0!</v>
      </c>
      <c r="F445" s="89" t="e">
        <f t="shared" si="32"/>
        <v>#DIV/0!</v>
      </c>
      <c r="G445" s="89" t="e">
        <f t="shared" si="33"/>
        <v>#DIV/0!</v>
      </c>
      <c r="H445" s="88" t="e">
        <f t="shared" si="34"/>
        <v>#DIV/0!</v>
      </c>
      <c r="I445" s="92" t="str">
        <f>IF(OR(COUNT(Calculations!BP446:BY446)&lt;3,COUNT(Calculations!BZ446:CI446)&lt;3),"N/A",IF(ISERROR(TTEST(Calculations!BP446:BY446,Calculations!BZ446:CI446,2,2)),"N/A",TTEST(Calculations!BP446:BY446,Calculations!BZ446:CI446,2,2)))</f>
        <v>N/A</v>
      </c>
      <c r="J445" s="88" t="e">
        <f t="shared" si="35"/>
        <v>#DIV/0!</v>
      </c>
      <c r="K445" s="93" t="str">
        <f>IF(AND('Test Sample Data'!N445&gt;=35,'Control Sample Data'!N445&gt;=35),"Type 3",IF(AND('Test Sample Data'!N445&gt;=30,'Control Sample Data'!N445&gt;=30,OR(I445&gt;=0.05,I445="N/A")),"Type 2",IF(OR(AND('Test Sample Data'!N445&gt;=30,'Control Sample Data'!N445&lt;=30),AND('Test Sample Data'!N445&lt;=30,'Control Sample Data'!N445&gt;=30)),"Type 1","OKAY")))</f>
        <v>OKAY</v>
      </c>
    </row>
    <row r="446" spans="1:11">
      <c r="A446" s="80"/>
      <c r="B446" s="87" t="str">
        <f>IF('Gene Table'!E446="","",'Gene Table'!E446)</f>
        <v>hsa-miR-1293</v>
      </c>
      <c r="C446" s="87" t="str">
        <f>'Gene Table'!B446</f>
        <v>C12</v>
      </c>
      <c r="D446" s="88" t="e">
        <f>Calculations!BN447</f>
        <v>#DIV/0!</v>
      </c>
      <c r="E446" s="88" t="e">
        <f>Calculations!BO447</f>
        <v>#DIV/0!</v>
      </c>
      <c r="F446" s="89" t="e">
        <f t="shared" si="32"/>
        <v>#DIV/0!</v>
      </c>
      <c r="G446" s="89" t="e">
        <f t="shared" si="33"/>
        <v>#DIV/0!</v>
      </c>
      <c r="H446" s="88" t="e">
        <f t="shared" si="34"/>
        <v>#DIV/0!</v>
      </c>
      <c r="I446" s="92" t="str">
        <f>IF(OR(COUNT(Calculations!BP447:BY447)&lt;3,COUNT(Calculations!BZ447:CI447)&lt;3),"N/A",IF(ISERROR(TTEST(Calculations!BP447:BY447,Calculations!BZ447:CI447,2,2)),"N/A",TTEST(Calculations!BP447:BY447,Calculations!BZ447:CI447,2,2)))</f>
        <v>N/A</v>
      </c>
      <c r="J446" s="88" t="e">
        <f t="shared" si="35"/>
        <v>#DIV/0!</v>
      </c>
      <c r="K446" s="93" t="str">
        <f>IF(AND('Test Sample Data'!N446&gt;=35,'Control Sample Data'!N446&gt;=35),"Type 3",IF(AND('Test Sample Data'!N446&gt;=30,'Control Sample Data'!N446&gt;=30,OR(I446&gt;=0.05,I446="N/A")),"Type 2",IF(OR(AND('Test Sample Data'!N446&gt;=30,'Control Sample Data'!N446&lt;=30),AND('Test Sample Data'!N446&lt;=30,'Control Sample Data'!N446&gt;=30)),"Type 1","OKAY")))</f>
        <v>OKAY</v>
      </c>
    </row>
    <row r="447" spans="1:11">
      <c r="A447" s="80"/>
      <c r="B447" s="87" t="str">
        <f>IF('Gene Table'!E447="","",'Gene Table'!E447)</f>
        <v>hsa-miR-767-3p</v>
      </c>
      <c r="C447" s="87" t="str">
        <f>'Gene Table'!B447</f>
        <v>C13</v>
      </c>
      <c r="D447" s="88" t="e">
        <f>Calculations!BN448</f>
        <v>#DIV/0!</v>
      </c>
      <c r="E447" s="88" t="e">
        <f>Calculations!BO448</f>
        <v>#DIV/0!</v>
      </c>
      <c r="F447" s="89" t="e">
        <f t="shared" si="32"/>
        <v>#DIV/0!</v>
      </c>
      <c r="G447" s="89" t="e">
        <f t="shared" si="33"/>
        <v>#DIV/0!</v>
      </c>
      <c r="H447" s="88" t="e">
        <f t="shared" si="34"/>
        <v>#DIV/0!</v>
      </c>
      <c r="I447" s="92" t="str">
        <f>IF(OR(COUNT(Calculations!BP448:BY448)&lt;3,COUNT(Calculations!BZ448:CI448)&lt;3),"N/A",IF(ISERROR(TTEST(Calculations!BP448:BY448,Calculations!BZ448:CI448,2,2)),"N/A",TTEST(Calculations!BP448:BY448,Calculations!BZ448:CI448,2,2)))</f>
        <v>N/A</v>
      </c>
      <c r="J447" s="88" t="e">
        <f t="shared" si="35"/>
        <v>#DIV/0!</v>
      </c>
      <c r="K447" s="93" t="str">
        <f>IF(AND('Test Sample Data'!N447&gt;=35,'Control Sample Data'!N447&gt;=35),"Type 3",IF(AND('Test Sample Data'!N447&gt;=30,'Control Sample Data'!N447&gt;=30,OR(I447&gt;=0.05,I447="N/A")),"Type 2",IF(OR(AND('Test Sample Data'!N447&gt;=30,'Control Sample Data'!N447&lt;=30),AND('Test Sample Data'!N447&lt;=30,'Control Sample Data'!N447&gt;=30)),"Type 1","OKAY")))</f>
        <v>OKAY</v>
      </c>
    </row>
    <row r="448" spans="1:11">
      <c r="A448" s="80"/>
      <c r="B448" s="87" t="str">
        <f>IF('Gene Table'!E448="","",'Gene Table'!E448)</f>
        <v>hsa-miR-566</v>
      </c>
      <c r="C448" s="87" t="str">
        <f>'Gene Table'!B448</f>
        <v>C14</v>
      </c>
      <c r="D448" s="88" t="e">
        <f>Calculations!BN449</f>
        <v>#DIV/0!</v>
      </c>
      <c r="E448" s="88" t="e">
        <f>Calculations!BO449</f>
        <v>#DIV/0!</v>
      </c>
      <c r="F448" s="89" t="e">
        <f t="shared" si="32"/>
        <v>#DIV/0!</v>
      </c>
      <c r="G448" s="89" t="e">
        <f t="shared" si="33"/>
        <v>#DIV/0!</v>
      </c>
      <c r="H448" s="88" t="e">
        <f t="shared" si="34"/>
        <v>#DIV/0!</v>
      </c>
      <c r="I448" s="92" t="str">
        <f>IF(OR(COUNT(Calculations!BP449:BY449)&lt;3,COUNT(Calculations!BZ449:CI449)&lt;3),"N/A",IF(ISERROR(TTEST(Calculations!BP449:BY449,Calculations!BZ449:CI449,2,2)),"N/A",TTEST(Calculations!BP449:BY449,Calculations!BZ449:CI449,2,2)))</f>
        <v>N/A</v>
      </c>
      <c r="J448" s="88" t="e">
        <f t="shared" si="35"/>
        <v>#DIV/0!</v>
      </c>
      <c r="K448" s="93" t="str">
        <f>IF(AND('Test Sample Data'!N448&gt;=35,'Control Sample Data'!N448&gt;=35),"Type 3",IF(AND('Test Sample Data'!N448&gt;=30,'Control Sample Data'!N448&gt;=30,OR(I448&gt;=0.05,I448="N/A")),"Type 2",IF(OR(AND('Test Sample Data'!N448&gt;=30,'Control Sample Data'!N448&lt;=30),AND('Test Sample Data'!N448&lt;=30,'Control Sample Data'!N448&gt;=30)),"Type 1","OKAY")))</f>
        <v>OKAY</v>
      </c>
    </row>
    <row r="449" spans="1:11">
      <c r="A449" s="80"/>
      <c r="B449" s="87" t="str">
        <f>IF('Gene Table'!E449="","",'Gene Table'!E449)</f>
        <v>hsa-miR-938</v>
      </c>
      <c r="C449" s="87" t="str">
        <f>'Gene Table'!B449</f>
        <v>C15</v>
      </c>
      <c r="D449" s="88" t="e">
        <f>Calculations!BN450</f>
        <v>#DIV/0!</v>
      </c>
      <c r="E449" s="88" t="e">
        <f>Calculations!BO450</f>
        <v>#DIV/0!</v>
      </c>
      <c r="F449" s="89" t="e">
        <f t="shared" si="32"/>
        <v>#DIV/0!</v>
      </c>
      <c r="G449" s="89" t="e">
        <f t="shared" si="33"/>
        <v>#DIV/0!</v>
      </c>
      <c r="H449" s="88" t="e">
        <f t="shared" si="34"/>
        <v>#DIV/0!</v>
      </c>
      <c r="I449" s="92" t="str">
        <f>IF(OR(COUNT(Calculations!BP450:BY450)&lt;3,COUNT(Calculations!BZ450:CI450)&lt;3),"N/A",IF(ISERROR(TTEST(Calculations!BP450:BY450,Calculations!BZ450:CI450,2,2)),"N/A",TTEST(Calculations!BP450:BY450,Calculations!BZ450:CI450,2,2)))</f>
        <v>N/A</v>
      </c>
      <c r="J449" s="88" t="e">
        <f t="shared" si="35"/>
        <v>#DIV/0!</v>
      </c>
      <c r="K449" s="93" t="str">
        <f>IF(AND('Test Sample Data'!N449&gt;=35,'Control Sample Data'!N449&gt;=35),"Type 3",IF(AND('Test Sample Data'!N449&gt;=30,'Control Sample Data'!N449&gt;=30,OR(I449&gt;=0.05,I449="N/A")),"Type 2",IF(OR(AND('Test Sample Data'!N449&gt;=30,'Control Sample Data'!N449&lt;=30),AND('Test Sample Data'!N449&lt;=30,'Control Sample Data'!N449&gt;=30)),"Type 1","OKAY")))</f>
        <v>OKAY</v>
      </c>
    </row>
    <row r="450" spans="1:11">
      <c r="A450" s="80"/>
      <c r="B450" s="87" t="str">
        <f>IF('Gene Table'!E450="","",'Gene Table'!E450)</f>
        <v>hsa-miR-518d-3p</v>
      </c>
      <c r="C450" s="87" t="str">
        <f>'Gene Table'!B450</f>
        <v>C16</v>
      </c>
      <c r="D450" s="88" t="e">
        <f>Calculations!BN451</f>
        <v>#DIV/0!</v>
      </c>
      <c r="E450" s="88" t="e">
        <f>Calculations!BO451</f>
        <v>#DIV/0!</v>
      </c>
      <c r="F450" s="89" t="e">
        <f t="shared" si="32"/>
        <v>#DIV/0!</v>
      </c>
      <c r="G450" s="89" t="e">
        <f t="shared" si="33"/>
        <v>#DIV/0!</v>
      </c>
      <c r="H450" s="88" t="e">
        <f t="shared" si="34"/>
        <v>#DIV/0!</v>
      </c>
      <c r="I450" s="92" t="str">
        <f>IF(OR(COUNT(Calculations!BP451:BY451)&lt;3,COUNT(Calculations!BZ451:CI451)&lt;3),"N/A",IF(ISERROR(TTEST(Calculations!BP451:BY451,Calculations!BZ451:CI451,2,2)),"N/A",TTEST(Calculations!BP451:BY451,Calculations!BZ451:CI451,2,2)))</f>
        <v>N/A</v>
      </c>
      <c r="J450" s="88" t="e">
        <f t="shared" si="35"/>
        <v>#DIV/0!</v>
      </c>
      <c r="K450" s="93" t="str">
        <f>IF(AND('Test Sample Data'!N450&gt;=35,'Control Sample Data'!N450&gt;=35),"Type 3",IF(AND('Test Sample Data'!N450&gt;=30,'Control Sample Data'!N450&gt;=30,OR(I450&gt;=0.05,I450="N/A")),"Type 2",IF(OR(AND('Test Sample Data'!N450&gt;=30,'Control Sample Data'!N450&lt;=30),AND('Test Sample Data'!N450&lt;=30,'Control Sample Data'!N450&gt;=30)),"Type 1","OKAY")))</f>
        <v>OKAY</v>
      </c>
    </row>
    <row r="451" spans="1:11">
      <c r="A451" s="80"/>
      <c r="B451" s="87" t="str">
        <f>IF('Gene Table'!E451="","",'Gene Table'!E451)</f>
        <v>hsa-miR-518e-3p</v>
      </c>
      <c r="C451" s="87" t="str">
        <f>'Gene Table'!B451</f>
        <v>C17</v>
      </c>
      <c r="D451" s="88" t="e">
        <f>Calculations!BN452</f>
        <v>#DIV/0!</v>
      </c>
      <c r="E451" s="88" t="e">
        <f>Calculations!BO452</f>
        <v>#DIV/0!</v>
      </c>
      <c r="F451" s="89" t="e">
        <f t="shared" si="32"/>
        <v>#DIV/0!</v>
      </c>
      <c r="G451" s="89" t="e">
        <f t="shared" si="33"/>
        <v>#DIV/0!</v>
      </c>
      <c r="H451" s="88" t="e">
        <f t="shared" si="34"/>
        <v>#DIV/0!</v>
      </c>
      <c r="I451" s="92" t="str">
        <f>IF(OR(COUNT(Calculations!BP452:BY452)&lt;3,COUNT(Calculations!BZ452:CI452)&lt;3),"N/A",IF(ISERROR(TTEST(Calculations!BP452:BY452,Calculations!BZ452:CI452,2,2)),"N/A",TTEST(Calculations!BP452:BY452,Calculations!BZ452:CI452,2,2)))</f>
        <v>N/A</v>
      </c>
      <c r="J451" s="88" t="e">
        <f t="shared" si="35"/>
        <v>#DIV/0!</v>
      </c>
      <c r="K451" s="93" t="str">
        <f>IF(AND('Test Sample Data'!N451&gt;=35,'Control Sample Data'!N451&gt;=35),"Type 3",IF(AND('Test Sample Data'!N451&gt;=30,'Control Sample Data'!N451&gt;=30,OR(I451&gt;=0.05,I451="N/A")),"Type 2",IF(OR(AND('Test Sample Data'!N451&gt;=30,'Control Sample Data'!N451&lt;=30),AND('Test Sample Data'!N451&lt;=30,'Control Sample Data'!N451&gt;=30)),"Type 1","OKAY")))</f>
        <v>OKAY</v>
      </c>
    </row>
    <row r="452" spans="1:11">
      <c r="A452" s="80"/>
      <c r="B452" s="87" t="str">
        <f>IF('Gene Table'!E452="","",'Gene Table'!E452)</f>
        <v>hsa-miR-484</v>
      </c>
      <c r="C452" s="87" t="str">
        <f>'Gene Table'!B452</f>
        <v>C18</v>
      </c>
      <c r="D452" s="88" t="e">
        <f>Calculations!BN453</f>
        <v>#DIV/0!</v>
      </c>
      <c r="E452" s="88" t="e">
        <f>Calculations!BO453</f>
        <v>#DIV/0!</v>
      </c>
      <c r="F452" s="89" t="e">
        <f t="shared" ref="F452:F515" si="36">2^-D452</f>
        <v>#DIV/0!</v>
      </c>
      <c r="G452" s="89" t="e">
        <f t="shared" ref="G452:G515" si="37">2^-E452</f>
        <v>#DIV/0!</v>
      </c>
      <c r="H452" s="88" t="e">
        <f t="shared" ref="H452:H515" si="38">F452/G452</f>
        <v>#DIV/0!</v>
      </c>
      <c r="I452" s="92" t="str">
        <f>IF(OR(COUNT(Calculations!BP453:BY453)&lt;3,COUNT(Calculations!BZ453:CI453)&lt;3),"N/A",IF(ISERROR(TTEST(Calculations!BP453:BY453,Calculations!BZ453:CI453,2,2)),"N/A",TTEST(Calculations!BP453:BY453,Calculations!BZ453:CI453,2,2)))</f>
        <v>N/A</v>
      </c>
      <c r="J452" s="88" t="e">
        <f t="shared" ref="J452:J515" si="39">IF(H452&gt;1,H452,-1/H452)</f>
        <v>#DIV/0!</v>
      </c>
      <c r="K452" s="93" t="str">
        <f>IF(AND('Test Sample Data'!N452&gt;=35,'Control Sample Data'!N452&gt;=35),"Type 3",IF(AND('Test Sample Data'!N452&gt;=30,'Control Sample Data'!N452&gt;=30,OR(I452&gt;=0.05,I452="N/A")),"Type 2",IF(OR(AND('Test Sample Data'!N452&gt;=30,'Control Sample Data'!N452&lt;=30),AND('Test Sample Data'!N452&lt;=30,'Control Sample Data'!N452&gt;=30)),"Type 1","OKAY")))</f>
        <v>OKAY</v>
      </c>
    </row>
    <row r="453" spans="1:11">
      <c r="A453" s="80"/>
      <c r="B453" s="87" t="str">
        <f>IF('Gene Table'!E453="","",'Gene Table'!E453)</f>
        <v>hsa-miR-150-5p</v>
      </c>
      <c r="C453" s="87" t="str">
        <f>'Gene Table'!B453</f>
        <v>C19</v>
      </c>
      <c r="D453" s="88" t="e">
        <f>Calculations!BN454</f>
        <v>#DIV/0!</v>
      </c>
      <c r="E453" s="88" t="e">
        <f>Calculations!BO454</f>
        <v>#DIV/0!</v>
      </c>
      <c r="F453" s="89" t="e">
        <f t="shared" si="36"/>
        <v>#DIV/0!</v>
      </c>
      <c r="G453" s="89" t="e">
        <f t="shared" si="37"/>
        <v>#DIV/0!</v>
      </c>
      <c r="H453" s="88" t="e">
        <f t="shared" si="38"/>
        <v>#DIV/0!</v>
      </c>
      <c r="I453" s="92" t="str">
        <f>IF(OR(COUNT(Calculations!BP454:BY454)&lt;3,COUNT(Calculations!BZ454:CI454)&lt;3),"N/A",IF(ISERROR(TTEST(Calculations!BP454:BY454,Calculations!BZ454:CI454,2,2)),"N/A",TTEST(Calculations!BP454:BY454,Calculations!BZ454:CI454,2,2)))</f>
        <v>N/A</v>
      </c>
      <c r="J453" s="88" t="e">
        <f t="shared" si="39"/>
        <v>#DIV/0!</v>
      </c>
      <c r="K453" s="93" t="str">
        <f>IF(AND('Test Sample Data'!N453&gt;=35,'Control Sample Data'!N453&gt;=35),"Type 3",IF(AND('Test Sample Data'!N453&gt;=30,'Control Sample Data'!N453&gt;=30,OR(I453&gt;=0.05,I453="N/A")),"Type 2",IF(OR(AND('Test Sample Data'!N453&gt;=30,'Control Sample Data'!N453&lt;=30),AND('Test Sample Data'!N453&lt;=30,'Control Sample Data'!N453&gt;=30)),"Type 1","OKAY")))</f>
        <v>OKAY</v>
      </c>
    </row>
    <row r="454" spans="1:11">
      <c r="A454" s="80"/>
      <c r="B454" s="87" t="str">
        <f>IF('Gene Table'!E454="","",'Gene Table'!E454)</f>
        <v>hsa-miR-518a-3p</v>
      </c>
      <c r="C454" s="87" t="str">
        <f>'Gene Table'!B454</f>
        <v>C20</v>
      </c>
      <c r="D454" s="88" t="e">
        <f>Calculations!BN455</f>
        <v>#DIV/0!</v>
      </c>
      <c r="E454" s="88" t="e">
        <f>Calculations!BO455</f>
        <v>#DIV/0!</v>
      </c>
      <c r="F454" s="89" t="e">
        <f t="shared" si="36"/>
        <v>#DIV/0!</v>
      </c>
      <c r="G454" s="89" t="e">
        <f t="shared" si="37"/>
        <v>#DIV/0!</v>
      </c>
      <c r="H454" s="88" t="e">
        <f t="shared" si="38"/>
        <v>#DIV/0!</v>
      </c>
      <c r="I454" s="92" t="str">
        <f>IF(OR(COUNT(Calculations!BP455:BY455)&lt;3,COUNT(Calculations!BZ455:CI455)&lt;3),"N/A",IF(ISERROR(TTEST(Calculations!BP455:BY455,Calculations!BZ455:CI455,2,2)),"N/A",TTEST(Calculations!BP455:BY455,Calculations!BZ455:CI455,2,2)))</f>
        <v>N/A</v>
      </c>
      <c r="J454" s="88" t="e">
        <f t="shared" si="39"/>
        <v>#DIV/0!</v>
      </c>
      <c r="K454" s="93" t="str">
        <f>IF(AND('Test Sample Data'!N454&gt;=35,'Control Sample Data'!N454&gt;=35),"Type 3",IF(AND('Test Sample Data'!N454&gt;=30,'Control Sample Data'!N454&gt;=30,OR(I454&gt;=0.05,I454="N/A")),"Type 2",IF(OR(AND('Test Sample Data'!N454&gt;=30,'Control Sample Data'!N454&lt;=30),AND('Test Sample Data'!N454&lt;=30,'Control Sample Data'!N454&gt;=30)),"Type 1","OKAY")))</f>
        <v>OKAY</v>
      </c>
    </row>
    <row r="455" spans="1:11">
      <c r="A455" s="80"/>
      <c r="B455" s="87" t="str">
        <f>IF('Gene Table'!E455="","",'Gene Table'!E455)</f>
        <v>hsa-miR-181d</v>
      </c>
      <c r="C455" s="87" t="str">
        <f>'Gene Table'!B455</f>
        <v>C21</v>
      </c>
      <c r="D455" s="88" t="e">
        <f>Calculations!BN456</f>
        <v>#DIV/0!</v>
      </c>
      <c r="E455" s="88" t="e">
        <f>Calculations!BO456</f>
        <v>#DIV/0!</v>
      </c>
      <c r="F455" s="89" t="e">
        <f t="shared" si="36"/>
        <v>#DIV/0!</v>
      </c>
      <c r="G455" s="89" t="e">
        <f t="shared" si="37"/>
        <v>#DIV/0!</v>
      </c>
      <c r="H455" s="88" t="e">
        <f t="shared" si="38"/>
        <v>#DIV/0!</v>
      </c>
      <c r="I455" s="92" t="str">
        <f>IF(OR(COUNT(Calculations!BP456:BY456)&lt;3,COUNT(Calculations!BZ456:CI456)&lt;3),"N/A",IF(ISERROR(TTEST(Calculations!BP456:BY456,Calculations!BZ456:CI456,2,2)),"N/A",TTEST(Calculations!BP456:BY456,Calculations!BZ456:CI456,2,2)))</f>
        <v>N/A</v>
      </c>
      <c r="J455" s="88" t="e">
        <f t="shared" si="39"/>
        <v>#DIV/0!</v>
      </c>
      <c r="K455" s="93" t="str">
        <f>IF(AND('Test Sample Data'!N455&gt;=35,'Control Sample Data'!N455&gt;=35),"Type 3",IF(AND('Test Sample Data'!N455&gt;=30,'Control Sample Data'!N455&gt;=30,OR(I455&gt;=0.05,I455="N/A")),"Type 2",IF(OR(AND('Test Sample Data'!N455&gt;=30,'Control Sample Data'!N455&lt;=30),AND('Test Sample Data'!N455&lt;=30,'Control Sample Data'!N455&gt;=30)),"Type 1","OKAY")))</f>
        <v>OKAY</v>
      </c>
    </row>
    <row r="456" spans="1:11">
      <c r="A456" s="80"/>
      <c r="B456" s="87" t="str">
        <f>IF('Gene Table'!E456="","",'Gene Table'!E456)</f>
        <v>hsa-miR-760</v>
      </c>
      <c r="C456" s="87" t="str">
        <f>'Gene Table'!B456</f>
        <v>C22</v>
      </c>
      <c r="D456" s="88" t="e">
        <f>Calculations!BN457</f>
        <v>#DIV/0!</v>
      </c>
      <c r="E456" s="88" t="e">
        <f>Calculations!BO457</f>
        <v>#DIV/0!</v>
      </c>
      <c r="F456" s="89" t="e">
        <f t="shared" si="36"/>
        <v>#DIV/0!</v>
      </c>
      <c r="G456" s="89" t="e">
        <f t="shared" si="37"/>
        <v>#DIV/0!</v>
      </c>
      <c r="H456" s="88" t="e">
        <f t="shared" si="38"/>
        <v>#DIV/0!</v>
      </c>
      <c r="I456" s="92" t="str">
        <f>IF(OR(COUNT(Calculations!BP457:BY457)&lt;3,COUNT(Calculations!BZ457:CI457)&lt;3),"N/A",IF(ISERROR(TTEST(Calculations!BP457:BY457,Calculations!BZ457:CI457,2,2)),"N/A",TTEST(Calculations!BP457:BY457,Calculations!BZ457:CI457,2,2)))</f>
        <v>N/A</v>
      </c>
      <c r="J456" s="88" t="e">
        <f t="shared" si="39"/>
        <v>#DIV/0!</v>
      </c>
      <c r="K456" s="93" t="str">
        <f>IF(AND('Test Sample Data'!N456&gt;=35,'Control Sample Data'!N456&gt;=35),"Type 3",IF(AND('Test Sample Data'!N456&gt;=30,'Control Sample Data'!N456&gt;=30,OR(I456&gt;=0.05,I456="N/A")),"Type 2",IF(OR(AND('Test Sample Data'!N456&gt;=30,'Control Sample Data'!N456&lt;=30),AND('Test Sample Data'!N456&lt;=30,'Control Sample Data'!N456&gt;=30)),"Type 1","OKAY")))</f>
        <v>OKAY</v>
      </c>
    </row>
    <row r="457" spans="1:11">
      <c r="A457" s="80"/>
      <c r="B457" s="87" t="str">
        <f>IF('Gene Table'!E457="","",'Gene Table'!E457)</f>
        <v>hsa-miR-23b-3p</v>
      </c>
      <c r="C457" s="87" t="str">
        <f>'Gene Table'!B457</f>
        <v>C23</v>
      </c>
      <c r="D457" s="88" t="e">
        <f>Calculations!BN458</f>
        <v>#DIV/0!</v>
      </c>
      <c r="E457" s="88" t="e">
        <f>Calculations!BO458</f>
        <v>#DIV/0!</v>
      </c>
      <c r="F457" s="89" t="e">
        <f t="shared" si="36"/>
        <v>#DIV/0!</v>
      </c>
      <c r="G457" s="89" t="e">
        <f t="shared" si="37"/>
        <v>#DIV/0!</v>
      </c>
      <c r="H457" s="88" t="e">
        <f t="shared" si="38"/>
        <v>#DIV/0!</v>
      </c>
      <c r="I457" s="92" t="str">
        <f>IF(OR(COUNT(Calculations!BP458:BY458)&lt;3,COUNT(Calculations!BZ458:CI458)&lt;3),"N/A",IF(ISERROR(TTEST(Calculations!BP458:BY458,Calculations!BZ458:CI458,2,2)),"N/A",TTEST(Calculations!BP458:BY458,Calculations!BZ458:CI458,2,2)))</f>
        <v>N/A</v>
      </c>
      <c r="J457" s="88" t="e">
        <f t="shared" si="39"/>
        <v>#DIV/0!</v>
      </c>
      <c r="K457" s="93" t="str">
        <f>IF(AND('Test Sample Data'!N457&gt;=35,'Control Sample Data'!N457&gt;=35),"Type 3",IF(AND('Test Sample Data'!N457&gt;=30,'Control Sample Data'!N457&gt;=30,OR(I457&gt;=0.05,I457="N/A")),"Type 2",IF(OR(AND('Test Sample Data'!N457&gt;=30,'Control Sample Data'!N457&lt;=30),AND('Test Sample Data'!N457&lt;=30,'Control Sample Data'!N457&gt;=30)),"Type 1","OKAY")))</f>
        <v>OKAY</v>
      </c>
    </row>
    <row r="458" spans="1:11">
      <c r="A458" s="80"/>
      <c r="B458" s="87" t="str">
        <f>IF('Gene Table'!E458="","",'Gene Table'!E458)</f>
        <v>hsa-miR-1295a</v>
      </c>
      <c r="C458" s="87" t="str">
        <f>'Gene Table'!B458</f>
        <v>C24</v>
      </c>
      <c r="D458" s="88" t="e">
        <f>Calculations!BN459</f>
        <v>#DIV/0!</v>
      </c>
      <c r="E458" s="88" t="e">
        <f>Calculations!BO459</f>
        <v>#DIV/0!</v>
      </c>
      <c r="F458" s="89" t="e">
        <f t="shared" si="36"/>
        <v>#DIV/0!</v>
      </c>
      <c r="G458" s="89" t="e">
        <f t="shared" si="37"/>
        <v>#DIV/0!</v>
      </c>
      <c r="H458" s="88" t="e">
        <f t="shared" si="38"/>
        <v>#DIV/0!</v>
      </c>
      <c r="I458" s="92" t="str">
        <f>IF(OR(COUNT(Calculations!BP459:BY459)&lt;3,COUNT(Calculations!BZ459:CI459)&lt;3),"N/A",IF(ISERROR(TTEST(Calculations!BP459:BY459,Calculations!BZ459:CI459,2,2)),"N/A",TTEST(Calculations!BP459:BY459,Calculations!BZ459:CI459,2,2)))</f>
        <v>N/A</v>
      </c>
      <c r="J458" s="88" t="e">
        <f t="shared" si="39"/>
        <v>#DIV/0!</v>
      </c>
      <c r="K458" s="93" t="str">
        <f>IF(AND('Test Sample Data'!N458&gt;=35,'Control Sample Data'!N458&gt;=35),"Type 3",IF(AND('Test Sample Data'!N458&gt;=30,'Control Sample Data'!N458&gt;=30,OR(I458&gt;=0.05,I458="N/A")),"Type 2",IF(OR(AND('Test Sample Data'!N458&gt;=30,'Control Sample Data'!N458&lt;=30),AND('Test Sample Data'!N458&lt;=30,'Control Sample Data'!N458&gt;=30)),"Type 1","OKAY")))</f>
        <v>OKAY</v>
      </c>
    </row>
    <row r="459" spans="1:11">
      <c r="A459" s="80"/>
      <c r="B459" s="87" t="str">
        <f>IF('Gene Table'!E459="","",'Gene Table'!E459)</f>
        <v>hsa-miR-302d-3p</v>
      </c>
      <c r="C459" s="87" t="str">
        <f>'Gene Table'!B459</f>
        <v>D01</v>
      </c>
      <c r="D459" s="88" t="e">
        <f>Calculations!BN460</f>
        <v>#DIV/0!</v>
      </c>
      <c r="E459" s="88" t="e">
        <f>Calculations!BO460</f>
        <v>#DIV/0!</v>
      </c>
      <c r="F459" s="89" t="e">
        <f t="shared" si="36"/>
        <v>#DIV/0!</v>
      </c>
      <c r="G459" s="89" t="e">
        <f t="shared" si="37"/>
        <v>#DIV/0!</v>
      </c>
      <c r="H459" s="88" t="e">
        <f t="shared" si="38"/>
        <v>#DIV/0!</v>
      </c>
      <c r="I459" s="92" t="str">
        <f>IF(OR(COUNT(Calculations!BP460:BY460)&lt;3,COUNT(Calculations!BZ460:CI460)&lt;3),"N/A",IF(ISERROR(TTEST(Calculations!BP460:BY460,Calculations!BZ460:CI460,2,2)),"N/A",TTEST(Calculations!BP460:BY460,Calculations!BZ460:CI460,2,2)))</f>
        <v>N/A</v>
      </c>
      <c r="J459" s="88" t="e">
        <f t="shared" si="39"/>
        <v>#DIV/0!</v>
      </c>
      <c r="K459" s="93" t="str">
        <f>IF(AND('Test Sample Data'!N459&gt;=35,'Control Sample Data'!N459&gt;=35),"Type 3",IF(AND('Test Sample Data'!N459&gt;=30,'Control Sample Data'!N459&gt;=30,OR(I459&gt;=0.05,I459="N/A")),"Type 2",IF(OR(AND('Test Sample Data'!N459&gt;=30,'Control Sample Data'!N459&lt;=30),AND('Test Sample Data'!N459&lt;=30,'Control Sample Data'!N459&gt;=30)),"Type 1","OKAY")))</f>
        <v>OKAY</v>
      </c>
    </row>
    <row r="460" spans="1:11">
      <c r="A460" s="80"/>
      <c r="B460" s="87" t="str">
        <f>IF('Gene Table'!E460="","",'Gene Table'!E460)</f>
        <v>hsa-miR-764</v>
      </c>
      <c r="C460" s="87" t="str">
        <f>'Gene Table'!B460</f>
        <v>D02</v>
      </c>
      <c r="D460" s="88" t="e">
        <f>Calculations!BN461</f>
        <v>#DIV/0!</v>
      </c>
      <c r="E460" s="88" t="e">
        <f>Calculations!BO461</f>
        <v>#DIV/0!</v>
      </c>
      <c r="F460" s="89" t="e">
        <f t="shared" si="36"/>
        <v>#DIV/0!</v>
      </c>
      <c r="G460" s="89" t="e">
        <f t="shared" si="37"/>
        <v>#DIV/0!</v>
      </c>
      <c r="H460" s="88" t="e">
        <f t="shared" si="38"/>
        <v>#DIV/0!</v>
      </c>
      <c r="I460" s="92" t="str">
        <f>IF(OR(COUNT(Calculations!BP461:BY461)&lt;3,COUNT(Calculations!BZ461:CI461)&lt;3),"N/A",IF(ISERROR(TTEST(Calculations!BP461:BY461,Calculations!BZ461:CI461,2,2)),"N/A",TTEST(Calculations!BP461:BY461,Calculations!BZ461:CI461,2,2)))</f>
        <v>N/A</v>
      </c>
      <c r="J460" s="88" t="e">
        <f t="shared" si="39"/>
        <v>#DIV/0!</v>
      </c>
      <c r="K460" s="93" t="str">
        <f>IF(AND('Test Sample Data'!N460&gt;=35,'Control Sample Data'!N460&gt;=35),"Type 3",IF(AND('Test Sample Data'!N460&gt;=30,'Control Sample Data'!N460&gt;=30,OR(I460&gt;=0.05,I460="N/A")),"Type 2",IF(OR(AND('Test Sample Data'!N460&gt;=30,'Control Sample Data'!N460&lt;=30),AND('Test Sample Data'!N460&lt;=30,'Control Sample Data'!N460&gt;=30)),"Type 1","OKAY")))</f>
        <v>OKAY</v>
      </c>
    </row>
    <row r="461" spans="1:11">
      <c r="A461" s="80"/>
      <c r="B461" s="87" t="str">
        <f>IF('Gene Table'!E461="","",'Gene Table'!E461)</f>
        <v>hsa-miR-449a</v>
      </c>
      <c r="C461" s="87" t="str">
        <f>'Gene Table'!B461</f>
        <v>D03</v>
      </c>
      <c r="D461" s="88" t="e">
        <f>Calculations!BN462</f>
        <v>#DIV/0!</v>
      </c>
      <c r="E461" s="88" t="e">
        <f>Calculations!BO462</f>
        <v>#DIV/0!</v>
      </c>
      <c r="F461" s="89" t="e">
        <f t="shared" si="36"/>
        <v>#DIV/0!</v>
      </c>
      <c r="G461" s="89" t="e">
        <f t="shared" si="37"/>
        <v>#DIV/0!</v>
      </c>
      <c r="H461" s="88" t="e">
        <f t="shared" si="38"/>
        <v>#DIV/0!</v>
      </c>
      <c r="I461" s="92" t="str">
        <f>IF(OR(COUNT(Calculations!BP462:BY462)&lt;3,COUNT(Calculations!BZ462:CI462)&lt;3),"N/A",IF(ISERROR(TTEST(Calculations!BP462:BY462,Calculations!BZ462:CI462,2,2)),"N/A",TTEST(Calculations!BP462:BY462,Calculations!BZ462:CI462,2,2)))</f>
        <v>N/A</v>
      </c>
      <c r="J461" s="88" t="e">
        <f t="shared" si="39"/>
        <v>#DIV/0!</v>
      </c>
      <c r="K461" s="93" t="str">
        <f>IF(AND('Test Sample Data'!N461&gt;=35,'Control Sample Data'!N461&gt;=35),"Type 3",IF(AND('Test Sample Data'!N461&gt;=30,'Control Sample Data'!N461&gt;=30,OR(I461&gt;=0.05,I461="N/A")),"Type 2",IF(OR(AND('Test Sample Data'!N461&gt;=30,'Control Sample Data'!N461&lt;=30),AND('Test Sample Data'!N461&lt;=30,'Control Sample Data'!N461&gt;=30)),"Type 1","OKAY")))</f>
        <v>OKAY</v>
      </c>
    </row>
    <row r="462" spans="1:11">
      <c r="A462" s="80"/>
      <c r="B462" s="87" t="str">
        <f>IF('Gene Table'!E462="","",'Gene Table'!E462)</f>
        <v>hsa-miR-548q</v>
      </c>
      <c r="C462" s="87" t="str">
        <f>'Gene Table'!B462</f>
        <v>D04</v>
      </c>
      <c r="D462" s="88" t="e">
        <f>Calculations!BN463</f>
        <v>#DIV/0!</v>
      </c>
      <c r="E462" s="88" t="e">
        <f>Calculations!BO463</f>
        <v>#DIV/0!</v>
      </c>
      <c r="F462" s="89" t="e">
        <f t="shared" si="36"/>
        <v>#DIV/0!</v>
      </c>
      <c r="G462" s="89" t="e">
        <f t="shared" si="37"/>
        <v>#DIV/0!</v>
      </c>
      <c r="H462" s="88" t="e">
        <f t="shared" si="38"/>
        <v>#DIV/0!</v>
      </c>
      <c r="I462" s="92" t="str">
        <f>IF(OR(COUNT(Calculations!BP463:BY463)&lt;3,COUNT(Calculations!BZ463:CI463)&lt;3),"N/A",IF(ISERROR(TTEST(Calculations!BP463:BY463,Calculations!BZ463:CI463,2,2)),"N/A",TTEST(Calculations!BP463:BY463,Calculations!BZ463:CI463,2,2)))</f>
        <v>N/A</v>
      </c>
      <c r="J462" s="88" t="e">
        <f t="shared" si="39"/>
        <v>#DIV/0!</v>
      </c>
      <c r="K462" s="93" t="str">
        <f>IF(AND('Test Sample Data'!N462&gt;=35,'Control Sample Data'!N462&gt;=35),"Type 3",IF(AND('Test Sample Data'!N462&gt;=30,'Control Sample Data'!N462&gt;=30,OR(I462&gt;=0.05,I462="N/A")),"Type 2",IF(OR(AND('Test Sample Data'!N462&gt;=30,'Control Sample Data'!N462&lt;=30),AND('Test Sample Data'!N462&lt;=30,'Control Sample Data'!N462&gt;=30)),"Type 1","OKAY")))</f>
        <v>OKAY</v>
      </c>
    </row>
    <row r="463" spans="1:11">
      <c r="A463" s="80"/>
      <c r="B463" s="87" t="str">
        <f>IF('Gene Table'!E463="","",'Gene Table'!E463)</f>
        <v>hsa-miR-518c-3p</v>
      </c>
      <c r="C463" s="87" t="str">
        <f>'Gene Table'!B463</f>
        <v>D05</v>
      </c>
      <c r="D463" s="88" t="e">
        <f>Calculations!BN464</f>
        <v>#DIV/0!</v>
      </c>
      <c r="E463" s="88" t="e">
        <f>Calculations!BO464</f>
        <v>#DIV/0!</v>
      </c>
      <c r="F463" s="89" t="e">
        <f t="shared" si="36"/>
        <v>#DIV/0!</v>
      </c>
      <c r="G463" s="89" t="e">
        <f t="shared" si="37"/>
        <v>#DIV/0!</v>
      </c>
      <c r="H463" s="88" t="e">
        <f t="shared" si="38"/>
        <v>#DIV/0!</v>
      </c>
      <c r="I463" s="92" t="str">
        <f>IF(OR(COUNT(Calculations!BP464:BY464)&lt;3,COUNT(Calculations!BZ464:CI464)&lt;3),"N/A",IF(ISERROR(TTEST(Calculations!BP464:BY464,Calculations!BZ464:CI464,2,2)),"N/A",TTEST(Calculations!BP464:BY464,Calculations!BZ464:CI464,2,2)))</f>
        <v>N/A</v>
      </c>
      <c r="J463" s="88" t="e">
        <f t="shared" si="39"/>
        <v>#DIV/0!</v>
      </c>
      <c r="K463" s="93" t="str">
        <f>IF(AND('Test Sample Data'!N463&gt;=35,'Control Sample Data'!N463&gt;=35),"Type 3",IF(AND('Test Sample Data'!N463&gt;=30,'Control Sample Data'!N463&gt;=30,OR(I463&gt;=0.05,I463="N/A")),"Type 2",IF(OR(AND('Test Sample Data'!N463&gt;=30,'Control Sample Data'!N463&lt;=30),AND('Test Sample Data'!N463&lt;=30,'Control Sample Data'!N463&gt;=30)),"Type 1","OKAY")))</f>
        <v>OKAY</v>
      </c>
    </row>
    <row r="464" spans="1:11">
      <c r="A464" s="80"/>
      <c r="B464" s="87" t="str">
        <f>IF('Gene Table'!E464="","",'Gene Table'!E464)</f>
        <v>hsa-miR-762</v>
      </c>
      <c r="C464" s="87" t="str">
        <f>'Gene Table'!B464</f>
        <v>D06</v>
      </c>
      <c r="D464" s="88" t="e">
        <f>Calculations!BN465</f>
        <v>#DIV/0!</v>
      </c>
      <c r="E464" s="88" t="e">
        <f>Calculations!BO465</f>
        <v>#DIV/0!</v>
      </c>
      <c r="F464" s="89" t="e">
        <f t="shared" si="36"/>
        <v>#DIV/0!</v>
      </c>
      <c r="G464" s="89" t="e">
        <f t="shared" si="37"/>
        <v>#DIV/0!</v>
      </c>
      <c r="H464" s="88" t="e">
        <f t="shared" si="38"/>
        <v>#DIV/0!</v>
      </c>
      <c r="I464" s="92" t="str">
        <f>IF(OR(COUNT(Calculations!BP465:BY465)&lt;3,COUNT(Calculations!BZ465:CI465)&lt;3),"N/A",IF(ISERROR(TTEST(Calculations!BP465:BY465,Calculations!BZ465:CI465,2,2)),"N/A",TTEST(Calculations!BP465:BY465,Calculations!BZ465:CI465,2,2)))</f>
        <v>N/A</v>
      </c>
      <c r="J464" s="88" t="e">
        <f t="shared" si="39"/>
        <v>#DIV/0!</v>
      </c>
      <c r="K464" s="93" t="str">
        <f>IF(AND('Test Sample Data'!N464&gt;=35,'Control Sample Data'!N464&gt;=35),"Type 3",IF(AND('Test Sample Data'!N464&gt;=30,'Control Sample Data'!N464&gt;=30,OR(I464&gt;=0.05,I464="N/A")),"Type 2",IF(OR(AND('Test Sample Data'!N464&gt;=30,'Control Sample Data'!N464&lt;=30),AND('Test Sample Data'!N464&lt;=30,'Control Sample Data'!N464&gt;=30)),"Type 1","OKAY")))</f>
        <v>OKAY</v>
      </c>
    </row>
    <row r="465" spans="1:11">
      <c r="A465" s="80"/>
      <c r="B465" s="87" t="str">
        <f>IF('Gene Table'!E465="","",'Gene Table'!E465)</f>
        <v>hsa-miR-520f</v>
      </c>
      <c r="C465" s="87" t="str">
        <f>'Gene Table'!B465</f>
        <v>D07</v>
      </c>
      <c r="D465" s="88" t="e">
        <f>Calculations!BN466</f>
        <v>#DIV/0!</v>
      </c>
      <c r="E465" s="88" t="e">
        <f>Calculations!BO466</f>
        <v>#DIV/0!</v>
      </c>
      <c r="F465" s="89" t="e">
        <f t="shared" si="36"/>
        <v>#DIV/0!</v>
      </c>
      <c r="G465" s="89" t="e">
        <f t="shared" si="37"/>
        <v>#DIV/0!</v>
      </c>
      <c r="H465" s="88" t="e">
        <f t="shared" si="38"/>
        <v>#DIV/0!</v>
      </c>
      <c r="I465" s="92" t="str">
        <f>IF(OR(COUNT(Calculations!BP466:BY466)&lt;3,COUNT(Calculations!BZ466:CI466)&lt;3),"N/A",IF(ISERROR(TTEST(Calculations!BP466:BY466,Calculations!BZ466:CI466,2,2)),"N/A",TTEST(Calculations!BP466:BY466,Calculations!BZ466:CI466,2,2)))</f>
        <v>N/A</v>
      </c>
      <c r="J465" s="88" t="e">
        <f t="shared" si="39"/>
        <v>#DIV/0!</v>
      </c>
      <c r="K465" s="93" t="str">
        <f>IF(AND('Test Sample Data'!N465&gt;=35,'Control Sample Data'!N465&gt;=35),"Type 3",IF(AND('Test Sample Data'!N465&gt;=30,'Control Sample Data'!N465&gt;=30,OR(I465&gt;=0.05,I465="N/A")),"Type 2",IF(OR(AND('Test Sample Data'!N465&gt;=30,'Control Sample Data'!N465&lt;=30),AND('Test Sample Data'!N465&lt;=30,'Control Sample Data'!N465&gt;=30)),"Type 1","OKAY")))</f>
        <v>OKAY</v>
      </c>
    </row>
    <row r="466" spans="1:11">
      <c r="A466" s="80"/>
      <c r="B466" s="87" t="str">
        <f>IF('Gene Table'!E466="","",'Gene Table'!E466)</f>
        <v>hsa-miR-2116-5p</v>
      </c>
      <c r="C466" s="87" t="str">
        <f>'Gene Table'!B466</f>
        <v>D08</v>
      </c>
      <c r="D466" s="88" t="e">
        <f>Calculations!BN467</f>
        <v>#DIV/0!</v>
      </c>
      <c r="E466" s="88" t="e">
        <f>Calculations!BO467</f>
        <v>#DIV/0!</v>
      </c>
      <c r="F466" s="89" t="e">
        <f t="shared" si="36"/>
        <v>#DIV/0!</v>
      </c>
      <c r="G466" s="89" t="e">
        <f t="shared" si="37"/>
        <v>#DIV/0!</v>
      </c>
      <c r="H466" s="88" t="e">
        <f t="shared" si="38"/>
        <v>#DIV/0!</v>
      </c>
      <c r="I466" s="92" t="str">
        <f>IF(OR(COUNT(Calculations!BP467:BY467)&lt;3,COUNT(Calculations!BZ467:CI467)&lt;3),"N/A",IF(ISERROR(TTEST(Calculations!BP467:BY467,Calculations!BZ467:CI467,2,2)),"N/A",TTEST(Calculations!BP467:BY467,Calculations!BZ467:CI467,2,2)))</f>
        <v>N/A</v>
      </c>
      <c r="J466" s="88" t="e">
        <f t="shared" si="39"/>
        <v>#DIV/0!</v>
      </c>
      <c r="K466" s="93" t="str">
        <f>IF(AND('Test Sample Data'!N466&gt;=35,'Control Sample Data'!N466&gt;=35),"Type 3",IF(AND('Test Sample Data'!N466&gt;=30,'Control Sample Data'!N466&gt;=30,OR(I466&gt;=0.05,I466="N/A")),"Type 2",IF(OR(AND('Test Sample Data'!N466&gt;=30,'Control Sample Data'!N466&lt;=30),AND('Test Sample Data'!N466&lt;=30,'Control Sample Data'!N466&gt;=30)),"Type 1","OKAY")))</f>
        <v>OKAY</v>
      </c>
    </row>
    <row r="467" spans="1:11">
      <c r="A467" s="80"/>
      <c r="B467" s="87" t="str">
        <f>IF('Gene Table'!E467="","",'Gene Table'!E467)</f>
        <v>hsa-miR-146a-5p</v>
      </c>
      <c r="C467" s="87" t="str">
        <f>'Gene Table'!B467</f>
        <v>D09</v>
      </c>
      <c r="D467" s="88" t="e">
        <f>Calculations!BN468</f>
        <v>#DIV/0!</v>
      </c>
      <c r="E467" s="88" t="e">
        <f>Calculations!BO468</f>
        <v>#DIV/0!</v>
      </c>
      <c r="F467" s="89" t="e">
        <f t="shared" si="36"/>
        <v>#DIV/0!</v>
      </c>
      <c r="G467" s="89" t="e">
        <f t="shared" si="37"/>
        <v>#DIV/0!</v>
      </c>
      <c r="H467" s="88" t="e">
        <f t="shared" si="38"/>
        <v>#DIV/0!</v>
      </c>
      <c r="I467" s="92" t="str">
        <f>IF(OR(COUNT(Calculations!BP468:BY468)&lt;3,COUNT(Calculations!BZ468:CI468)&lt;3),"N/A",IF(ISERROR(TTEST(Calculations!BP468:BY468,Calculations!BZ468:CI468,2,2)),"N/A",TTEST(Calculations!BP468:BY468,Calculations!BZ468:CI468,2,2)))</f>
        <v>N/A</v>
      </c>
      <c r="J467" s="88" t="e">
        <f t="shared" si="39"/>
        <v>#DIV/0!</v>
      </c>
      <c r="K467" s="93" t="str">
        <f>IF(AND('Test Sample Data'!N467&gt;=35,'Control Sample Data'!N467&gt;=35),"Type 3",IF(AND('Test Sample Data'!N467&gt;=30,'Control Sample Data'!N467&gt;=30,OR(I467&gt;=0.05,I467="N/A")),"Type 2",IF(OR(AND('Test Sample Data'!N467&gt;=30,'Control Sample Data'!N467&lt;=30),AND('Test Sample Data'!N467&lt;=30,'Control Sample Data'!N467&gt;=30)),"Type 1","OKAY")))</f>
        <v>OKAY</v>
      </c>
    </row>
    <row r="468" spans="1:11">
      <c r="A468" s="80"/>
      <c r="B468" s="87" t="str">
        <f>IF('Gene Table'!E468="","",'Gene Table'!E468)</f>
        <v>hsa-miR-1978</v>
      </c>
      <c r="C468" s="87" t="str">
        <f>'Gene Table'!B468</f>
        <v>D10</v>
      </c>
      <c r="D468" s="88" t="e">
        <f>Calculations!BN469</f>
        <v>#DIV/0!</v>
      </c>
      <c r="E468" s="88" t="e">
        <f>Calculations!BO469</f>
        <v>#DIV/0!</v>
      </c>
      <c r="F468" s="89" t="e">
        <f t="shared" si="36"/>
        <v>#DIV/0!</v>
      </c>
      <c r="G468" s="89" t="e">
        <f t="shared" si="37"/>
        <v>#DIV/0!</v>
      </c>
      <c r="H468" s="88" t="e">
        <f t="shared" si="38"/>
        <v>#DIV/0!</v>
      </c>
      <c r="I468" s="92" t="str">
        <f>IF(OR(COUNT(Calculations!BP469:BY469)&lt;3,COUNT(Calculations!BZ469:CI469)&lt;3),"N/A",IF(ISERROR(TTEST(Calculations!BP469:BY469,Calculations!BZ469:CI469,2,2)),"N/A",TTEST(Calculations!BP469:BY469,Calculations!BZ469:CI469,2,2)))</f>
        <v>N/A</v>
      </c>
      <c r="J468" s="88" t="e">
        <f t="shared" si="39"/>
        <v>#DIV/0!</v>
      </c>
      <c r="K468" s="93" t="str">
        <f>IF(AND('Test Sample Data'!N468&gt;=35,'Control Sample Data'!N468&gt;=35),"Type 3",IF(AND('Test Sample Data'!N468&gt;=30,'Control Sample Data'!N468&gt;=30,OR(I468&gt;=0.05,I468="N/A")),"Type 2",IF(OR(AND('Test Sample Data'!N468&gt;=30,'Control Sample Data'!N468&lt;=30),AND('Test Sample Data'!N468&lt;=30,'Control Sample Data'!N468&gt;=30)),"Type 1","OKAY")))</f>
        <v>OKAY</v>
      </c>
    </row>
    <row r="469" spans="1:11">
      <c r="A469" s="80"/>
      <c r="B469" s="87" t="str">
        <f>IF('Gene Table'!E469="","",'Gene Table'!E469)</f>
        <v>hsa-miR-520g</v>
      </c>
      <c r="C469" s="87" t="str">
        <f>'Gene Table'!B469</f>
        <v>D11</v>
      </c>
      <c r="D469" s="88" t="e">
        <f>Calculations!BN470</f>
        <v>#DIV/0!</v>
      </c>
      <c r="E469" s="88" t="e">
        <f>Calculations!BO470</f>
        <v>#DIV/0!</v>
      </c>
      <c r="F469" s="89" t="e">
        <f t="shared" si="36"/>
        <v>#DIV/0!</v>
      </c>
      <c r="G469" s="89" t="e">
        <f t="shared" si="37"/>
        <v>#DIV/0!</v>
      </c>
      <c r="H469" s="88" t="e">
        <f t="shared" si="38"/>
        <v>#DIV/0!</v>
      </c>
      <c r="I469" s="92" t="str">
        <f>IF(OR(COUNT(Calculations!BP470:BY470)&lt;3,COUNT(Calculations!BZ470:CI470)&lt;3),"N/A",IF(ISERROR(TTEST(Calculations!BP470:BY470,Calculations!BZ470:CI470,2,2)),"N/A",TTEST(Calculations!BP470:BY470,Calculations!BZ470:CI470,2,2)))</f>
        <v>N/A</v>
      </c>
      <c r="J469" s="88" t="e">
        <f t="shared" si="39"/>
        <v>#DIV/0!</v>
      </c>
      <c r="K469" s="93" t="str">
        <f>IF(AND('Test Sample Data'!N469&gt;=35,'Control Sample Data'!N469&gt;=35),"Type 3",IF(AND('Test Sample Data'!N469&gt;=30,'Control Sample Data'!N469&gt;=30,OR(I469&gt;=0.05,I469="N/A")),"Type 2",IF(OR(AND('Test Sample Data'!N469&gt;=30,'Control Sample Data'!N469&lt;=30),AND('Test Sample Data'!N469&lt;=30,'Control Sample Data'!N469&gt;=30)),"Type 1","OKAY")))</f>
        <v>OKAY</v>
      </c>
    </row>
    <row r="470" spans="1:11">
      <c r="A470" s="80"/>
      <c r="B470" s="87" t="str">
        <f>IF('Gene Table'!E470="","",'Gene Table'!E470)</f>
        <v>hsa-miR-449c-5p</v>
      </c>
      <c r="C470" s="87" t="str">
        <f>'Gene Table'!B470</f>
        <v>D12</v>
      </c>
      <c r="D470" s="88" t="e">
        <f>Calculations!BN471</f>
        <v>#DIV/0!</v>
      </c>
      <c r="E470" s="88" t="e">
        <f>Calculations!BO471</f>
        <v>#DIV/0!</v>
      </c>
      <c r="F470" s="89" t="e">
        <f t="shared" si="36"/>
        <v>#DIV/0!</v>
      </c>
      <c r="G470" s="89" t="e">
        <f t="shared" si="37"/>
        <v>#DIV/0!</v>
      </c>
      <c r="H470" s="88" t="e">
        <f t="shared" si="38"/>
        <v>#DIV/0!</v>
      </c>
      <c r="I470" s="92" t="str">
        <f>IF(OR(COUNT(Calculations!BP471:BY471)&lt;3,COUNT(Calculations!BZ471:CI471)&lt;3),"N/A",IF(ISERROR(TTEST(Calculations!BP471:BY471,Calculations!BZ471:CI471,2,2)),"N/A",TTEST(Calculations!BP471:BY471,Calculations!BZ471:CI471,2,2)))</f>
        <v>N/A</v>
      </c>
      <c r="J470" s="88" t="e">
        <f t="shared" si="39"/>
        <v>#DIV/0!</v>
      </c>
      <c r="K470" s="93" t="str">
        <f>IF(AND('Test Sample Data'!N470&gt;=35,'Control Sample Data'!N470&gt;=35),"Type 3",IF(AND('Test Sample Data'!N470&gt;=30,'Control Sample Data'!N470&gt;=30,OR(I470&gt;=0.05,I470="N/A")),"Type 2",IF(OR(AND('Test Sample Data'!N470&gt;=30,'Control Sample Data'!N470&lt;=30),AND('Test Sample Data'!N470&lt;=30,'Control Sample Data'!N470&gt;=30)),"Type 1","OKAY")))</f>
        <v>OKAY</v>
      </c>
    </row>
    <row r="471" spans="1:11">
      <c r="A471" s="80"/>
      <c r="B471" s="87" t="str">
        <f>IF('Gene Table'!E471="","",'Gene Table'!E471)</f>
        <v>hsa-miR-20b-5p</v>
      </c>
      <c r="C471" s="87" t="str">
        <f>'Gene Table'!B471</f>
        <v>D13</v>
      </c>
      <c r="D471" s="88" t="e">
        <f>Calculations!BN472</f>
        <v>#DIV/0!</v>
      </c>
      <c r="E471" s="88" t="e">
        <f>Calculations!BO472</f>
        <v>#DIV/0!</v>
      </c>
      <c r="F471" s="89" t="e">
        <f t="shared" si="36"/>
        <v>#DIV/0!</v>
      </c>
      <c r="G471" s="89" t="e">
        <f t="shared" si="37"/>
        <v>#DIV/0!</v>
      </c>
      <c r="H471" s="88" t="e">
        <f t="shared" si="38"/>
        <v>#DIV/0!</v>
      </c>
      <c r="I471" s="92" t="str">
        <f>IF(OR(COUNT(Calculations!BP472:BY472)&lt;3,COUNT(Calculations!BZ472:CI472)&lt;3),"N/A",IF(ISERROR(TTEST(Calculations!BP472:BY472,Calculations!BZ472:CI472,2,2)),"N/A",TTEST(Calculations!BP472:BY472,Calculations!BZ472:CI472,2,2)))</f>
        <v>N/A</v>
      </c>
      <c r="J471" s="88" t="e">
        <f t="shared" si="39"/>
        <v>#DIV/0!</v>
      </c>
      <c r="K471" s="93" t="str">
        <f>IF(AND('Test Sample Data'!N471&gt;=35,'Control Sample Data'!N471&gt;=35),"Type 3",IF(AND('Test Sample Data'!N471&gt;=30,'Control Sample Data'!N471&gt;=30,OR(I471&gt;=0.05,I471="N/A")),"Type 2",IF(OR(AND('Test Sample Data'!N471&gt;=30,'Control Sample Data'!N471&lt;=30),AND('Test Sample Data'!N471&lt;=30,'Control Sample Data'!N471&gt;=30)),"Type 1","OKAY")))</f>
        <v>OKAY</v>
      </c>
    </row>
    <row r="472" spans="1:11">
      <c r="A472" s="80"/>
      <c r="B472" s="87" t="str">
        <f>IF('Gene Table'!E472="","",'Gene Table'!E472)</f>
        <v>hsa-miR-2114-5p</v>
      </c>
      <c r="C472" s="87" t="str">
        <f>'Gene Table'!B472</f>
        <v>D14</v>
      </c>
      <c r="D472" s="88" t="e">
        <f>Calculations!BN473</f>
        <v>#DIV/0!</v>
      </c>
      <c r="E472" s="88" t="e">
        <f>Calculations!BO473</f>
        <v>#DIV/0!</v>
      </c>
      <c r="F472" s="89" t="e">
        <f t="shared" si="36"/>
        <v>#DIV/0!</v>
      </c>
      <c r="G472" s="89" t="e">
        <f t="shared" si="37"/>
        <v>#DIV/0!</v>
      </c>
      <c r="H472" s="88" t="e">
        <f t="shared" si="38"/>
        <v>#DIV/0!</v>
      </c>
      <c r="I472" s="92" t="str">
        <f>IF(OR(COUNT(Calculations!BP473:BY473)&lt;3,COUNT(Calculations!BZ473:CI473)&lt;3),"N/A",IF(ISERROR(TTEST(Calculations!BP473:BY473,Calculations!BZ473:CI473,2,2)),"N/A",TTEST(Calculations!BP473:BY473,Calculations!BZ473:CI473,2,2)))</f>
        <v>N/A</v>
      </c>
      <c r="J472" s="88" t="e">
        <f t="shared" si="39"/>
        <v>#DIV/0!</v>
      </c>
      <c r="K472" s="93" t="str">
        <f>IF(AND('Test Sample Data'!N472&gt;=35,'Control Sample Data'!N472&gt;=35),"Type 3",IF(AND('Test Sample Data'!N472&gt;=30,'Control Sample Data'!N472&gt;=30,OR(I472&gt;=0.05,I472="N/A")),"Type 2",IF(OR(AND('Test Sample Data'!N472&gt;=30,'Control Sample Data'!N472&lt;=30),AND('Test Sample Data'!N472&lt;=30,'Control Sample Data'!N472&gt;=30)),"Type 1","OKAY")))</f>
        <v>OKAY</v>
      </c>
    </row>
    <row r="473" spans="1:11">
      <c r="A473" s="80"/>
      <c r="B473" s="87" t="str">
        <f>IF('Gene Table'!E473="","",'Gene Table'!E473)</f>
        <v>hsa-miR-192-5p</v>
      </c>
      <c r="C473" s="87" t="str">
        <f>'Gene Table'!B473</f>
        <v>D15</v>
      </c>
      <c r="D473" s="88" t="e">
        <f>Calculations!BN474</f>
        <v>#DIV/0!</v>
      </c>
      <c r="E473" s="88" t="e">
        <f>Calculations!BO474</f>
        <v>#DIV/0!</v>
      </c>
      <c r="F473" s="89" t="e">
        <f t="shared" si="36"/>
        <v>#DIV/0!</v>
      </c>
      <c r="G473" s="89" t="e">
        <f t="shared" si="37"/>
        <v>#DIV/0!</v>
      </c>
      <c r="H473" s="88" t="e">
        <f t="shared" si="38"/>
        <v>#DIV/0!</v>
      </c>
      <c r="I473" s="92" t="str">
        <f>IF(OR(COUNT(Calculations!BP474:BY474)&lt;3,COUNT(Calculations!BZ474:CI474)&lt;3),"N/A",IF(ISERROR(TTEST(Calculations!BP474:BY474,Calculations!BZ474:CI474,2,2)),"N/A",TTEST(Calculations!BP474:BY474,Calculations!BZ474:CI474,2,2)))</f>
        <v>N/A</v>
      </c>
      <c r="J473" s="88" t="e">
        <f t="shared" si="39"/>
        <v>#DIV/0!</v>
      </c>
      <c r="K473" s="93" t="str">
        <f>IF(AND('Test Sample Data'!N473&gt;=35,'Control Sample Data'!N473&gt;=35),"Type 3",IF(AND('Test Sample Data'!N473&gt;=30,'Control Sample Data'!N473&gt;=30,OR(I473&gt;=0.05,I473="N/A")),"Type 2",IF(OR(AND('Test Sample Data'!N473&gt;=30,'Control Sample Data'!N473&lt;=30),AND('Test Sample Data'!N473&lt;=30,'Control Sample Data'!N473&gt;=30)),"Type 1","OKAY")))</f>
        <v>OKAY</v>
      </c>
    </row>
    <row r="474" spans="1:11">
      <c r="A474" s="80"/>
      <c r="B474" s="87" t="str">
        <f>IF('Gene Table'!E474="","",'Gene Table'!E474)</f>
        <v>hsa-miR-1972</v>
      </c>
      <c r="C474" s="87" t="str">
        <f>'Gene Table'!B474</f>
        <v>D16</v>
      </c>
      <c r="D474" s="88" t="e">
        <f>Calculations!BN475</f>
        <v>#DIV/0!</v>
      </c>
      <c r="E474" s="88" t="e">
        <f>Calculations!BO475</f>
        <v>#DIV/0!</v>
      </c>
      <c r="F474" s="89" t="e">
        <f t="shared" si="36"/>
        <v>#DIV/0!</v>
      </c>
      <c r="G474" s="89" t="e">
        <f t="shared" si="37"/>
        <v>#DIV/0!</v>
      </c>
      <c r="H474" s="88" t="e">
        <f t="shared" si="38"/>
        <v>#DIV/0!</v>
      </c>
      <c r="I474" s="92" t="str">
        <f>IF(OR(COUNT(Calculations!BP475:BY475)&lt;3,COUNT(Calculations!BZ475:CI475)&lt;3),"N/A",IF(ISERROR(TTEST(Calculations!BP475:BY475,Calculations!BZ475:CI475,2,2)),"N/A",TTEST(Calculations!BP475:BY475,Calculations!BZ475:CI475,2,2)))</f>
        <v>N/A</v>
      </c>
      <c r="J474" s="88" t="e">
        <f t="shared" si="39"/>
        <v>#DIV/0!</v>
      </c>
      <c r="K474" s="93" t="str">
        <f>IF(AND('Test Sample Data'!N474&gt;=35,'Control Sample Data'!N474&gt;=35),"Type 3",IF(AND('Test Sample Data'!N474&gt;=30,'Control Sample Data'!N474&gt;=30,OR(I474&gt;=0.05,I474="N/A")),"Type 2",IF(OR(AND('Test Sample Data'!N474&gt;=30,'Control Sample Data'!N474&lt;=30),AND('Test Sample Data'!N474&lt;=30,'Control Sample Data'!N474&gt;=30)),"Type 1","OKAY")))</f>
        <v>OKAY</v>
      </c>
    </row>
    <row r="475" spans="1:11">
      <c r="A475" s="80"/>
      <c r="B475" s="87" t="str">
        <f>IF('Gene Table'!E475="","",'Gene Table'!E475)</f>
        <v>hsa-miR-301a-3p</v>
      </c>
      <c r="C475" s="87" t="str">
        <f>'Gene Table'!B475</f>
        <v>D17</v>
      </c>
      <c r="D475" s="88" t="e">
        <f>Calculations!BN476</f>
        <v>#DIV/0!</v>
      </c>
      <c r="E475" s="88" t="e">
        <f>Calculations!BO476</f>
        <v>#DIV/0!</v>
      </c>
      <c r="F475" s="89" t="e">
        <f t="shared" si="36"/>
        <v>#DIV/0!</v>
      </c>
      <c r="G475" s="89" t="e">
        <f t="shared" si="37"/>
        <v>#DIV/0!</v>
      </c>
      <c r="H475" s="88" t="e">
        <f t="shared" si="38"/>
        <v>#DIV/0!</v>
      </c>
      <c r="I475" s="92" t="str">
        <f>IF(OR(COUNT(Calculations!BP476:BY476)&lt;3,COUNT(Calculations!BZ476:CI476)&lt;3),"N/A",IF(ISERROR(TTEST(Calculations!BP476:BY476,Calculations!BZ476:CI476,2,2)),"N/A",TTEST(Calculations!BP476:BY476,Calculations!BZ476:CI476,2,2)))</f>
        <v>N/A</v>
      </c>
      <c r="J475" s="88" t="e">
        <f t="shared" si="39"/>
        <v>#DIV/0!</v>
      </c>
      <c r="K475" s="93" t="str">
        <f>IF(AND('Test Sample Data'!N475&gt;=35,'Control Sample Data'!N475&gt;=35),"Type 3",IF(AND('Test Sample Data'!N475&gt;=30,'Control Sample Data'!N475&gt;=30,OR(I475&gt;=0.05,I475="N/A")),"Type 2",IF(OR(AND('Test Sample Data'!N475&gt;=30,'Control Sample Data'!N475&lt;=30),AND('Test Sample Data'!N475&lt;=30,'Control Sample Data'!N475&gt;=30)),"Type 1","OKAY")))</f>
        <v>OKAY</v>
      </c>
    </row>
    <row r="476" spans="1:11">
      <c r="A476" s="80"/>
      <c r="B476" s="87" t="str">
        <f>IF('Gene Table'!E476="","",'Gene Table'!E476)</f>
        <v>hsa-miR-2277-3p</v>
      </c>
      <c r="C476" s="87" t="str">
        <f>'Gene Table'!B476</f>
        <v>D18</v>
      </c>
      <c r="D476" s="88" t="e">
        <f>Calculations!BN477</f>
        <v>#DIV/0!</v>
      </c>
      <c r="E476" s="88" t="e">
        <f>Calculations!BO477</f>
        <v>#DIV/0!</v>
      </c>
      <c r="F476" s="89" t="e">
        <f t="shared" si="36"/>
        <v>#DIV/0!</v>
      </c>
      <c r="G476" s="89" t="e">
        <f t="shared" si="37"/>
        <v>#DIV/0!</v>
      </c>
      <c r="H476" s="88" t="e">
        <f t="shared" si="38"/>
        <v>#DIV/0!</v>
      </c>
      <c r="I476" s="92" t="str">
        <f>IF(OR(COUNT(Calculations!BP477:BY477)&lt;3,COUNT(Calculations!BZ477:CI477)&lt;3),"N/A",IF(ISERROR(TTEST(Calculations!BP477:BY477,Calculations!BZ477:CI477,2,2)),"N/A",TTEST(Calculations!BP477:BY477,Calculations!BZ477:CI477,2,2)))</f>
        <v>N/A</v>
      </c>
      <c r="J476" s="88" t="e">
        <f t="shared" si="39"/>
        <v>#DIV/0!</v>
      </c>
      <c r="K476" s="93" t="str">
        <f>IF(AND('Test Sample Data'!N476&gt;=35,'Control Sample Data'!N476&gt;=35),"Type 3",IF(AND('Test Sample Data'!N476&gt;=30,'Control Sample Data'!N476&gt;=30,OR(I476&gt;=0.05,I476="N/A")),"Type 2",IF(OR(AND('Test Sample Data'!N476&gt;=30,'Control Sample Data'!N476&lt;=30),AND('Test Sample Data'!N476&lt;=30,'Control Sample Data'!N476&gt;=30)),"Type 1","OKAY")))</f>
        <v>OKAY</v>
      </c>
    </row>
    <row r="477" spans="1:11">
      <c r="A477" s="80"/>
      <c r="B477" s="87" t="str">
        <f>IF('Gene Table'!E477="","",'Gene Table'!E477)</f>
        <v>hsa-miR-320c</v>
      </c>
      <c r="C477" s="87" t="str">
        <f>'Gene Table'!B477</f>
        <v>D19</v>
      </c>
      <c r="D477" s="88" t="e">
        <f>Calculations!BN478</f>
        <v>#DIV/0!</v>
      </c>
      <c r="E477" s="88" t="e">
        <f>Calculations!BO478</f>
        <v>#DIV/0!</v>
      </c>
      <c r="F477" s="89" t="e">
        <f t="shared" si="36"/>
        <v>#DIV/0!</v>
      </c>
      <c r="G477" s="89" t="e">
        <f t="shared" si="37"/>
        <v>#DIV/0!</v>
      </c>
      <c r="H477" s="88" t="e">
        <f t="shared" si="38"/>
        <v>#DIV/0!</v>
      </c>
      <c r="I477" s="92" t="str">
        <f>IF(OR(COUNT(Calculations!BP478:BY478)&lt;3,COUNT(Calculations!BZ478:CI478)&lt;3),"N/A",IF(ISERROR(TTEST(Calculations!BP478:BY478,Calculations!BZ478:CI478,2,2)),"N/A",TTEST(Calculations!BP478:BY478,Calculations!BZ478:CI478,2,2)))</f>
        <v>N/A</v>
      </c>
      <c r="J477" s="88" t="e">
        <f t="shared" si="39"/>
        <v>#DIV/0!</v>
      </c>
      <c r="K477" s="93" t="str">
        <f>IF(AND('Test Sample Data'!N477&gt;=35,'Control Sample Data'!N477&gt;=35),"Type 3",IF(AND('Test Sample Data'!N477&gt;=30,'Control Sample Data'!N477&gt;=30,OR(I477&gt;=0.05,I477="N/A")),"Type 2",IF(OR(AND('Test Sample Data'!N477&gt;=30,'Control Sample Data'!N477&lt;=30),AND('Test Sample Data'!N477&lt;=30,'Control Sample Data'!N477&gt;=30)),"Type 1","OKAY")))</f>
        <v>OKAY</v>
      </c>
    </row>
    <row r="478" spans="1:11">
      <c r="A478" s="80"/>
      <c r="B478" s="87" t="str">
        <f>IF('Gene Table'!E478="","",'Gene Table'!E478)</f>
        <v>hsa-miR-1974</v>
      </c>
      <c r="C478" s="87" t="str">
        <f>'Gene Table'!B478</f>
        <v>D20</v>
      </c>
      <c r="D478" s="88" t="e">
        <f>Calculations!BN479</f>
        <v>#DIV/0!</v>
      </c>
      <c r="E478" s="88" t="e">
        <f>Calculations!BO479</f>
        <v>#DIV/0!</v>
      </c>
      <c r="F478" s="89" t="e">
        <f t="shared" si="36"/>
        <v>#DIV/0!</v>
      </c>
      <c r="G478" s="89" t="e">
        <f t="shared" si="37"/>
        <v>#DIV/0!</v>
      </c>
      <c r="H478" s="88" t="e">
        <f t="shared" si="38"/>
        <v>#DIV/0!</v>
      </c>
      <c r="I478" s="92" t="str">
        <f>IF(OR(COUNT(Calculations!BP479:BY479)&lt;3,COUNT(Calculations!BZ479:CI479)&lt;3),"N/A",IF(ISERROR(TTEST(Calculations!BP479:BY479,Calculations!BZ479:CI479,2,2)),"N/A",TTEST(Calculations!BP479:BY479,Calculations!BZ479:CI479,2,2)))</f>
        <v>N/A</v>
      </c>
      <c r="J478" s="88" t="e">
        <f t="shared" si="39"/>
        <v>#DIV/0!</v>
      </c>
      <c r="K478" s="93" t="str">
        <f>IF(AND('Test Sample Data'!N478&gt;=35,'Control Sample Data'!N478&gt;=35),"Type 3",IF(AND('Test Sample Data'!N478&gt;=30,'Control Sample Data'!N478&gt;=30,OR(I478&gt;=0.05,I478="N/A")),"Type 2",IF(OR(AND('Test Sample Data'!N478&gt;=30,'Control Sample Data'!N478&lt;=30),AND('Test Sample Data'!N478&lt;=30,'Control Sample Data'!N478&gt;=30)),"Type 1","OKAY")))</f>
        <v>OKAY</v>
      </c>
    </row>
    <row r="479" spans="1:11">
      <c r="A479" s="80"/>
      <c r="B479" s="87" t="str">
        <f>IF('Gene Table'!E479="","",'Gene Table'!E479)</f>
        <v>hsa-miR-526b-5p</v>
      </c>
      <c r="C479" s="87" t="str">
        <f>'Gene Table'!B479</f>
        <v>D21</v>
      </c>
      <c r="D479" s="88" t="e">
        <f>Calculations!BN480</f>
        <v>#DIV/0!</v>
      </c>
      <c r="E479" s="88" t="e">
        <f>Calculations!BO480</f>
        <v>#DIV/0!</v>
      </c>
      <c r="F479" s="89" t="e">
        <f t="shared" si="36"/>
        <v>#DIV/0!</v>
      </c>
      <c r="G479" s="89" t="e">
        <f t="shared" si="37"/>
        <v>#DIV/0!</v>
      </c>
      <c r="H479" s="88" t="e">
        <f t="shared" si="38"/>
        <v>#DIV/0!</v>
      </c>
      <c r="I479" s="92" t="str">
        <f>IF(OR(COUNT(Calculations!BP480:BY480)&lt;3,COUNT(Calculations!BZ480:CI480)&lt;3),"N/A",IF(ISERROR(TTEST(Calculations!BP480:BY480,Calculations!BZ480:CI480,2,2)),"N/A",TTEST(Calculations!BP480:BY480,Calculations!BZ480:CI480,2,2)))</f>
        <v>N/A</v>
      </c>
      <c r="J479" s="88" t="e">
        <f t="shared" si="39"/>
        <v>#DIV/0!</v>
      </c>
      <c r="K479" s="93" t="str">
        <f>IF(AND('Test Sample Data'!N479&gt;=35,'Control Sample Data'!N479&gt;=35),"Type 3",IF(AND('Test Sample Data'!N479&gt;=30,'Control Sample Data'!N479&gt;=30,OR(I479&gt;=0.05,I479="N/A")),"Type 2",IF(OR(AND('Test Sample Data'!N479&gt;=30,'Control Sample Data'!N479&lt;=30),AND('Test Sample Data'!N479&lt;=30,'Control Sample Data'!N479&gt;=30)),"Type 1","OKAY")))</f>
        <v>OKAY</v>
      </c>
    </row>
    <row r="480" spans="1:11">
      <c r="A480" s="80"/>
      <c r="B480" s="87" t="str">
        <f>IF('Gene Table'!E480="","",'Gene Table'!E480)</f>
        <v>hsa-miR-2052</v>
      </c>
      <c r="C480" s="87" t="str">
        <f>'Gene Table'!B480</f>
        <v>D22</v>
      </c>
      <c r="D480" s="88" t="e">
        <f>Calculations!BN481</f>
        <v>#DIV/0!</v>
      </c>
      <c r="E480" s="88" t="e">
        <f>Calculations!BO481</f>
        <v>#DIV/0!</v>
      </c>
      <c r="F480" s="89" t="e">
        <f t="shared" si="36"/>
        <v>#DIV/0!</v>
      </c>
      <c r="G480" s="89" t="e">
        <f t="shared" si="37"/>
        <v>#DIV/0!</v>
      </c>
      <c r="H480" s="88" t="e">
        <f t="shared" si="38"/>
        <v>#DIV/0!</v>
      </c>
      <c r="I480" s="92" t="str">
        <f>IF(OR(COUNT(Calculations!BP481:BY481)&lt;3,COUNT(Calculations!BZ481:CI481)&lt;3),"N/A",IF(ISERROR(TTEST(Calculations!BP481:BY481,Calculations!BZ481:CI481,2,2)),"N/A",TTEST(Calculations!BP481:BY481,Calculations!BZ481:CI481,2,2)))</f>
        <v>N/A</v>
      </c>
      <c r="J480" s="88" t="e">
        <f t="shared" si="39"/>
        <v>#DIV/0!</v>
      </c>
      <c r="K480" s="93" t="str">
        <f>IF(AND('Test Sample Data'!N480&gt;=35,'Control Sample Data'!N480&gt;=35),"Type 3",IF(AND('Test Sample Data'!N480&gt;=30,'Control Sample Data'!N480&gt;=30,OR(I480&gt;=0.05,I480="N/A")),"Type 2",IF(OR(AND('Test Sample Data'!N480&gt;=30,'Control Sample Data'!N480&lt;=30),AND('Test Sample Data'!N480&lt;=30,'Control Sample Data'!N480&gt;=30)),"Type 1","OKAY")))</f>
        <v>OKAY</v>
      </c>
    </row>
    <row r="481" spans="1:11">
      <c r="A481" s="80"/>
      <c r="B481" s="87" t="str">
        <f>IF('Gene Table'!E481="","",'Gene Table'!E481)</f>
        <v>hsa-miR-520a-3p</v>
      </c>
      <c r="C481" s="87" t="str">
        <f>'Gene Table'!B481</f>
        <v>D23</v>
      </c>
      <c r="D481" s="88" t="e">
        <f>Calculations!BN482</f>
        <v>#DIV/0!</v>
      </c>
      <c r="E481" s="88" t="e">
        <f>Calculations!BO482</f>
        <v>#DIV/0!</v>
      </c>
      <c r="F481" s="89" t="e">
        <f t="shared" si="36"/>
        <v>#DIV/0!</v>
      </c>
      <c r="G481" s="89" t="e">
        <f t="shared" si="37"/>
        <v>#DIV/0!</v>
      </c>
      <c r="H481" s="88" t="e">
        <f t="shared" si="38"/>
        <v>#DIV/0!</v>
      </c>
      <c r="I481" s="92" t="str">
        <f>IF(OR(COUNT(Calculations!BP482:BY482)&lt;3,COUNT(Calculations!BZ482:CI482)&lt;3),"N/A",IF(ISERROR(TTEST(Calculations!BP482:BY482,Calculations!BZ482:CI482,2,2)),"N/A",TTEST(Calculations!BP482:BY482,Calculations!BZ482:CI482,2,2)))</f>
        <v>N/A</v>
      </c>
      <c r="J481" s="88" t="e">
        <f t="shared" si="39"/>
        <v>#DIV/0!</v>
      </c>
      <c r="K481" s="93" t="str">
        <f>IF(AND('Test Sample Data'!N481&gt;=35,'Control Sample Data'!N481&gt;=35),"Type 3",IF(AND('Test Sample Data'!N481&gt;=30,'Control Sample Data'!N481&gt;=30,OR(I481&gt;=0.05,I481="N/A")),"Type 2",IF(OR(AND('Test Sample Data'!N481&gt;=30,'Control Sample Data'!N481&lt;=30),AND('Test Sample Data'!N481&lt;=30,'Control Sample Data'!N481&gt;=30)),"Type 1","OKAY")))</f>
        <v>OKAY</v>
      </c>
    </row>
    <row r="482" spans="1:11">
      <c r="A482" s="80"/>
      <c r="B482" s="87" t="str">
        <f>IF('Gene Table'!E482="","",'Gene Table'!E482)</f>
        <v>hsa-miR-2110</v>
      </c>
      <c r="C482" s="87" t="str">
        <f>'Gene Table'!B482</f>
        <v>D24</v>
      </c>
      <c r="D482" s="88" t="e">
        <f>Calculations!BN483</f>
        <v>#DIV/0!</v>
      </c>
      <c r="E482" s="88" t="e">
        <f>Calculations!BO483</f>
        <v>#DIV/0!</v>
      </c>
      <c r="F482" s="89" t="e">
        <f t="shared" si="36"/>
        <v>#DIV/0!</v>
      </c>
      <c r="G482" s="89" t="e">
        <f t="shared" si="37"/>
        <v>#DIV/0!</v>
      </c>
      <c r="H482" s="88" t="e">
        <f t="shared" si="38"/>
        <v>#DIV/0!</v>
      </c>
      <c r="I482" s="92" t="str">
        <f>IF(OR(COUNT(Calculations!BP483:BY483)&lt;3,COUNT(Calculations!BZ483:CI483)&lt;3),"N/A",IF(ISERROR(TTEST(Calculations!BP483:BY483,Calculations!BZ483:CI483,2,2)),"N/A",TTEST(Calculations!BP483:BY483,Calculations!BZ483:CI483,2,2)))</f>
        <v>N/A</v>
      </c>
      <c r="J482" s="88" t="e">
        <f t="shared" si="39"/>
        <v>#DIV/0!</v>
      </c>
      <c r="K482" s="93" t="str">
        <f>IF(AND('Test Sample Data'!N482&gt;=35,'Control Sample Data'!N482&gt;=35),"Type 3",IF(AND('Test Sample Data'!N482&gt;=30,'Control Sample Data'!N482&gt;=30,OR(I482&gt;=0.05,I482="N/A")),"Type 2",IF(OR(AND('Test Sample Data'!N482&gt;=30,'Control Sample Data'!N482&lt;=30),AND('Test Sample Data'!N482&lt;=30,'Control Sample Data'!N482&gt;=30)),"Type 1","OKAY")))</f>
        <v>OKAY</v>
      </c>
    </row>
    <row r="483" spans="1:11">
      <c r="A483" s="80"/>
      <c r="B483" s="87" t="str">
        <f>IF('Gene Table'!E483="","",'Gene Table'!E483)</f>
        <v>hsa-miR-551b-3p</v>
      </c>
      <c r="C483" s="87" t="str">
        <f>'Gene Table'!B483</f>
        <v>E01</v>
      </c>
      <c r="D483" s="88" t="e">
        <f>Calculations!BN484</f>
        <v>#DIV/0!</v>
      </c>
      <c r="E483" s="88" t="e">
        <f>Calculations!BO484</f>
        <v>#DIV/0!</v>
      </c>
      <c r="F483" s="89" t="e">
        <f t="shared" si="36"/>
        <v>#DIV/0!</v>
      </c>
      <c r="G483" s="89" t="e">
        <f t="shared" si="37"/>
        <v>#DIV/0!</v>
      </c>
      <c r="H483" s="88" t="e">
        <f t="shared" si="38"/>
        <v>#DIV/0!</v>
      </c>
      <c r="I483" s="92" t="str">
        <f>IF(OR(COUNT(Calculations!BP484:BY484)&lt;3,COUNT(Calculations!BZ484:CI484)&lt;3),"N/A",IF(ISERROR(TTEST(Calculations!BP484:BY484,Calculations!BZ484:CI484,2,2)),"N/A",TTEST(Calculations!BP484:BY484,Calculations!BZ484:CI484,2,2)))</f>
        <v>N/A</v>
      </c>
      <c r="J483" s="88" t="e">
        <f t="shared" si="39"/>
        <v>#DIV/0!</v>
      </c>
      <c r="K483" s="93" t="str">
        <f>IF(AND('Test Sample Data'!N483&gt;=35,'Control Sample Data'!N483&gt;=35),"Type 3",IF(AND('Test Sample Data'!N483&gt;=30,'Control Sample Data'!N483&gt;=30,OR(I483&gt;=0.05,I483="N/A")),"Type 2",IF(OR(AND('Test Sample Data'!N483&gt;=30,'Control Sample Data'!N483&lt;=30),AND('Test Sample Data'!N483&lt;=30,'Control Sample Data'!N483&gt;=30)),"Type 1","OKAY")))</f>
        <v>OKAY</v>
      </c>
    </row>
    <row r="484" spans="1:11">
      <c r="A484" s="80"/>
      <c r="B484" s="87" t="str">
        <f>IF('Gene Table'!E484="","",'Gene Table'!E484)</f>
        <v>hsa-miR-1291</v>
      </c>
      <c r="C484" s="87" t="str">
        <f>'Gene Table'!B484</f>
        <v>E02</v>
      </c>
      <c r="D484" s="88" t="e">
        <f>Calculations!BN485</f>
        <v>#DIV/0!</v>
      </c>
      <c r="E484" s="88" t="e">
        <f>Calculations!BO485</f>
        <v>#DIV/0!</v>
      </c>
      <c r="F484" s="89" t="e">
        <f t="shared" si="36"/>
        <v>#DIV/0!</v>
      </c>
      <c r="G484" s="89" t="e">
        <f t="shared" si="37"/>
        <v>#DIV/0!</v>
      </c>
      <c r="H484" s="88" t="e">
        <f t="shared" si="38"/>
        <v>#DIV/0!</v>
      </c>
      <c r="I484" s="92" t="str">
        <f>IF(OR(COUNT(Calculations!BP485:BY485)&lt;3,COUNT(Calculations!BZ485:CI485)&lt;3),"N/A",IF(ISERROR(TTEST(Calculations!BP485:BY485,Calculations!BZ485:CI485,2,2)),"N/A",TTEST(Calculations!BP485:BY485,Calculations!BZ485:CI485,2,2)))</f>
        <v>N/A</v>
      </c>
      <c r="J484" s="88" t="e">
        <f t="shared" si="39"/>
        <v>#DIV/0!</v>
      </c>
      <c r="K484" s="93" t="str">
        <f>IF(AND('Test Sample Data'!N484&gt;=35,'Control Sample Data'!N484&gt;=35),"Type 3",IF(AND('Test Sample Data'!N484&gt;=30,'Control Sample Data'!N484&gt;=30,OR(I484&gt;=0.05,I484="N/A")),"Type 2",IF(OR(AND('Test Sample Data'!N484&gt;=30,'Control Sample Data'!N484&lt;=30),AND('Test Sample Data'!N484&lt;=30,'Control Sample Data'!N484&gt;=30)),"Type 1","OKAY")))</f>
        <v>OKAY</v>
      </c>
    </row>
    <row r="485" spans="1:11">
      <c r="A485" s="80"/>
      <c r="B485" s="87" t="str">
        <f>IF('Gene Table'!E485="","",'Gene Table'!E485)</f>
        <v>hsa-miR-129-2-3p</v>
      </c>
      <c r="C485" s="87" t="str">
        <f>'Gene Table'!B485</f>
        <v>E03</v>
      </c>
      <c r="D485" s="88" t="e">
        <f>Calculations!BN486</f>
        <v>#DIV/0!</v>
      </c>
      <c r="E485" s="88" t="e">
        <f>Calculations!BO486</f>
        <v>#DIV/0!</v>
      </c>
      <c r="F485" s="89" t="e">
        <f t="shared" si="36"/>
        <v>#DIV/0!</v>
      </c>
      <c r="G485" s="89" t="e">
        <f t="shared" si="37"/>
        <v>#DIV/0!</v>
      </c>
      <c r="H485" s="88" t="e">
        <f t="shared" si="38"/>
        <v>#DIV/0!</v>
      </c>
      <c r="I485" s="92" t="str">
        <f>IF(OR(COUNT(Calculations!BP486:BY486)&lt;3,COUNT(Calculations!BZ486:CI486)&lt;3),"N/A",IF(ISERROR(TTEST(Calculations!BP486:BY486,Calculations!BZ486:CI486,2,2)),"N/A",TTEST(Calculations!BP486:BY486,Calculations!BZ486:CI486,2,2)))</f>
        <v>N/A</v>
      </c>
      <c r="J485" s="88" t="e">
        <f t="shared" si="39"/>
        <v>#DIV/0!</v>
      </c>
      <c r="K485" s="93" t="str">
        <f>IF(AND('Test Sample Data'!N485&gt;=35,'Control Sample Data'!N485&gt;=35),"Type 3",IF(AND('Test Sample Data'!N485&gt;=30,'Control Sample Data'!N485&gt;=30,OR(I485&gt;=0.05,I485="N/A")),"Type 2",IF(OR(AND('Test Sample Data'!N485&gt;=30,'Control Sample Data'!N485&lt;=30),AND('Test Sample Data'!N485&lt;=30,'Control Sample Data'!N485&gt;=30)),"Type 1","OKAY")))</f>
        <v>OKAY</v>
      </c>
    </row>
    <row r="486" spans="1:11">
      <c r="A486" s="80"/>
      <c r="B486" s="87" t="str">
        <f>IF('Gene Table'!E486="","",'Gene Table'!E486)</f>
        <v>hsa-miR-431-5p</v>
      </c>
      <c r="C486" s="87" t="str">
        <f>'Gene Table'!B486</f>
        <v>E04</v>
      </c>
      <c r="D486" s="88" t="e">
        <f>Calculations!BN487</f>
        <v>#DIV/0!</v>
      </c>
      <c r="E486" s="88" t="e">
        <f>Calculations!BO487</f>
        <v>#DIV/0!</v>
      </c>
      <c r="F486" s="89" t="e">
        <f t="shared" si="36"/>
        <v>#DIV/0!</v>
      </c>
      <c r="G486" s="89" t="e">
        <f t="shared" si="37"/>
        <v>#DIV/0!</v>
      </c>
      <c r="H486" s="88" t="e">
        <f t="shared" si="38"/>
        <v>#DIV/0!</v>
      </c>
      <c r="I486" s="92" t="str">
        <f>IF(OR(COUNT(Calculations!BP487:BY487)&lt;3,COUNT(Calculations!BZ487:CI487)&lt;3),"N/A",IF(ISERROR(TTEST(Calculations!BP487:BY487,Calculations!BZ487:CI487,2,2)),"N/A",TTEST(Calculations!BP487:BY487,Calculations!BZ487:CI487,2,2)))</f>
        <v>N/A</v>
      </c>
      <c r="J486" s="88" t="e">
        <f t="shared" si="39"/>
        <v>#DIV/0!</v>
      </c>
      <c r="K486" s="93" t="str">
        <f>IF(AND('Test Sample Data'!N486&gt;=35,'Control Sample Data'!N486&gt;=35),"Type 3",IF(AND('Test Sample Data'!N486&gt;=30,'Control Sample Data'!N486&gt;=30,OR(I486&gt;=0.05,I486="N/A")),"Type 2",IF(OR(AND('Test Sample Data'!N486&gt;=30,'Control Sample Data'!N486&lt;=30),AND('Test Sample Data'!N486&lt;=30,'Control Sample Data'!N486&gt;=30)),"Type 1","OKAY")))</f>
        <v>OKAY</v>
      </c>
    </row>
    <row r="487" spans="1:11">
      <c r="A487" s="80"/>
      <c r="B487" s="87" t="str">
        <f>IF('Gene Table'!E487="","",'Gene Table'!E487)</f>
        <v>hsa-miR-140-3p</v>
      </c>
      <c r="C487" s="87" t="str">
        <f>'Gene Table'!B487</f>
        <v>E05</v>
      </c>
      <c r="D487" s="88" t="e">
        <f>Calculations!BN488</f>
        <v>#DIV/0!</v>
      </c>
      <c r="E487" s="88" t="e">
        <f>Calculations!BO488</f>
        <v>#DIV/0!</v>
      </c>
      <c r="F487" s="89" t="e">
        <f t="shared" si="36"/>
        <v>#DIV/0!</v>
      </c>
      <c r="G487" s="89" t="e">
        <f t="shared" si="37"/>
        <v>#DIV/0!</v>
      </c>
      <c r="H487" s="88" t="e">
        <f t="shared" si="38"/>
        <v>#DIV/0!</v>
      </c>
      <c r="I487" s="92" t="str">
        <f>IF(OR(COUNT(Calculations!BP488:BY488)&lt;3,COUNT(Calculations!BZ488:CI488)&lt;3),"N/A",IF(ISERROR(TTEST(Calculations!BP488:BY488,Calculations!BZ488:CI488,2,2)),"N/A",TTEST(Calculations!BP488:BY488,Calculations!BZ488:CI488,2,2)))</f>
        <v>N/A</v>
      </c>
      <c r="J487" s="88" t="e">
        <f t="shared" si="39"/>
        <v>#DIV/0!</v>
      </c>
      <c r="K487" s="93" t="str">
        <f>IF(AND('Test Sample Data'!N487&gt;=35,'Control Sample Data'!N487&gt;=35),"Type 3",IF(AND('Test Sample Data'!N487&gt;=30,'Control Sample Data'!N487&gt;=30,OR(I487&gt;=0.05,I487="N/A")),"Type 2",IF(OR(AND('Test Sample Data'!N487&gt;=30,'Control Sample Data'!N487&lt;=30),AND('Test Sample Data'!N487&lt;=30,'Control Sample Data'!N487&gt;=30)),"Type 1","OKAY")))</f>
        <v>OKAY</v>
      </c>
    </row>
    <row r="488" spans="1:11">
      <c r="A488" s="80"/>
      <c r="B488" s="87" t="str">
        <f>IF('Gene Table'!E488="","",'Gene Table'!E488)</f>
        <v>hsa-miR-323b-5p</v>
      </c>
      <c r="C488" s="87" t="str">
        <f>'Gene Table'!B488</f>
        <v>E06</v>
      </c>
      <c r="D488" s="88" t="e">
        <f>Calculations!BN489</f>
        <v>#DIV/0!</v>
      </c>
      <c r="E488" s="88" t="e">
        <f>Calculations!BO489</f>
        <v>#DIV/0!</v>
      </c>
      <c r="F488" s="89" t="e">
        <f t="shared" si="36"/>
        <v>#DIV/0!</v>
      </c>
      <c r="G488" s="89" t="e">
        <f t="shared" si="37"/>
        <v>#DIV/0!</v>
      </c>
      <c r="H488" s="88" t="e">
        <f t="shared" si="38"/>
        <v>#DIV/0!</v>
      </c>
      <c r="I488" s="92" t="str">
        <f>IF(OR(COUNT(Calculations!BP489:BY489)&lt;3,COUNT(Calculations!BZ489:CI489)&lt;3),"N/A",IF(ISERROR(TTEST(Calculations!BP489:BY489,Calculations!BZ489:CI489,2,2)),"N/A",TTEST(Calculations!BP489:BY489,Calculations!BZ489:CI489,2,2)))</f>
        <v>N/A</v>
      </c>
      <c r="J488" s="88" t="e">
        <f t="shared" si="39"/>
        <v>#DIV/0!</v>
      </c>
      <c r="K488" s="93" t="str">
        <f>IF(AND('Test Sample Data'!N488&gt;=35,'Control Sample Data'!N488&gt;=35),"Type 3",IF(AND('Test Sample Data'!N488&gt;=30,'Control Sample Data'!N488&gt;=30,OR(I488&gt;=0.05,I488="N/A")),"Type 2",IF(OR(AND('Test Sample Data'!N488&gt;=30,'Control Sample Data'!N488&lt;=30),AND('Test Sample Data'!N488&lt;=30,'Control Sample Data'!N488&gt;=30)),"Type 1","OKAY")))</f>
        <v>OKAY</v>
      </c>
    </row>
    <row r="489" spans="1:11">
      <c r="A489" s="80"/>
      <c r="B489" s="87" t="str">
        <f>IF('Gene Table'!E489="","",'Gene Table'!E489)</f>
        <v>hsa-miR-646</v>
      </c>
      <c r="C489" s="87" t="str">
        <f>'Gene Table'!B489</f>
        <v>E07</v>
      </c>
      <c r="D489" s="88" t="e">
        <f>Calculations!BN490</f>
        <v>#DIV/0!</v>
      </c>
      <c r="E489" s="88" t="e">
        <f>Calculations!BO490</f>
        <v>#DIV/0!</v>
      </c>
      <c r="F489" s="89" t="e">
        <f t="shared" si="36"/>
        <v>#DIV/0!</v>
      </c>
      <c r="G489" s="89" t="e">
        <f t="shared" si="37"/>
        <v>#DIV/0!</v>
      </c>
      <c r="H489" s="88" t="e">
        <f t="shared" si="38"/>
        <v>#DIV/0!</v>
      </c>
      <c r="I489" s="92" t="str">
        <f>IF(OR(COUNT(Calculations!BP490:BY490)&lt;3,COUNT(Calculations!BZ490:CI490)&lt;3),"N/A",IF(ISERROR(TTEST(Calculations!BP490:BY490,Calculations!BZ490:CI490,2,2)),"N/A",TTEST(Calculations!BP490:BY490,Calculations!BZ490:CI490,2,2)))</f>
        <v>N/A</v>
      </c>
      <c r="J489" s="88" t="e">
        <f t="shared" si="39"/>
        <v>#DIV/0!</v>
      </c>
      <c r="K489" s="93" t="str">
        <f>IF(AND('Test Sample Data'!N489&gt;=35,'Control Sample Data'!N489&gt;=35),"Type 3",IF(AND('Test Sample Data'!N489&gt;=30,'Control Sample Data'!N489&gt;=30,OR(I489&gt;=0.05,I489="N/A")),"Type 2",IF(OR(AND('Test Sample Data'!N489&gt;=30,'Control Sample Data'!N489&lt;=30),AND('Test Sample Data'!N489&lt;=30,'Control Sample Data'!N489&gt;=30)),"Type 1","OKAY")))</f>
        <v>OKAY</v>
      </c>
    </row>
    <row r="490" spans="1:11">
      <c r="A490" s="80"/>
      <c r="B490" s="87" t="str">
        <f>IF('Gene Table'!E490="","",'Gene Table'!E490)</f>
        <v>hsa-miR-574-3p</v>
      </c>
      <c r="C490" s="87" t="str">
        <f>'Gene Table'!B490</f>
        <v>E08</v>
      </c>
      <c r="D490" s="88" t="e">
        <f>Calculations!BN491</f>
        <v>#DIV/0!</v>
      </c>
      <c r="E490" s="88" t="e">
        <f>Calculations!BO491</f>
        <v>#DIV/0!</v>
      </c>
      <c r="F490" s="89" t="e">
        <f t="shared" si="36"/>
        <v>#DIV/0!</v>
      </c>
      <c r="G490" s="89" t="e">
        <f t="shared" si="37"/>
        <v>#DIV/0!</v>
      </c>
      <c r="H490" s="88" t="e">
        <f t="shared" si="38"/>
        <v>#DIV/0!</v>
      </c>
      <c r="I490" s="92" t="str">
        <f>IF(OR(COUNT(Calculations!BP491:BY491)&lt;3,COUNT(Calculations!BZ491:CI491)&lt;3),"N/A",IF(ISERROR(TTEST(Calculations!BP491:BY491,Calculations!BZ491:CI491,2,2)),"N/A",TTEST(Calculations!BP491:BY491,Calculations!BZ491:CI491,2,2)))</f>
        <v>N/A</v>
      </c>
      <c r="J490" s="88" t="e">
        <f t="shared" si="39"/>
        <v>#DIV/0!</v>
      </c>
      <c r="K490" s="93" t="str">
        <f>IF(AND('Test Sample Data'!N490&gt;=35,'Control Sample Data'!N490&gt;=35),"Type 3",IF(AND('Test Sample Data'!N490&gt;=30,'Control Sample Data'!N490&gt;=30,OR(I490&gt;=0.05,I490="N/A")),"Type 2",IF(OR(AND('Test Sample Data'!N490&gt;=30,'Control Sample Data'!N490&lt;=30),AND('Test Sample Data'!N490&lt;=30,'Control Sample Data'!N490&gt;=30)),"Type 1","OKAY")))</f>
        <v>OKAY</v>
      </c>
    </row>
    <row r="491" spans="1:11">
      <c r="A491" s="80"/>
      <c r="B491" s="87" t="str">
        <f>IF('Gene Table'!E491="","",'Gene Table'!E491)</f>
        <v>hsa-miR-324-5p</v>
      </c>
      <c r="C491" s="87" t="str">
        <f>'Gene Table'!B491</f>
        <v>E09</v>
      </c>
      <c r="D491" s="88" t="e">
        <f>Calculations!BN492</f>
        <v>#DIV/0!</v>
      </c>
      <c r="E491" s="88" t="e">
        <f>Calculations!BO492</f>
        <v>#DIV/0!</v>
      </c>
      <c r="F491" s="89" t="e">
        <f t="shared" si="36"/>
        <v>#DIV/0!</v>
      </c>
      <c r="G491" s="89" t="e">
        <f t="shared" si="37"/>
        <v>#DIV/0!</v>
      </c>
      <c r="H491" s="88" t="e">
        <f t="shared" si="38"/>
        <v>#DIV/0!</v>
      </c>
      <c r="I491" s="92" t="str">
        <f>IF(OR(COUNT(Calculations!BP492:BY492)&lt;3,COUNT(Calculations!BZ492:CI492)&lt;3),"N/A",IF(ISERROR(TTEST(Calculations!BP492:BY492,Calculations!BZ492:CI492,2,2)),"N/A",TTEST(Calculations!BP492:BY492,Calculations!BZ492:CI492,2,2)))</f>
        <v>N/A</v>
      </c>
      <c r="J491" s="88" t="e">
        <f t="shared" si="39"/>
        <v>#DIV/0!</v>
      </c>
      <c r="K491" s="93" t="str">
        <f>IF(AND('Test Sample Data'!N491&gt;=35,'Control Sample Data'!N491&gt;=35),"Type 3",IF(AND('Test Sample Data'!N491&gt;=30,'Control Sample Data'!N491&gt;=30,OR(I491&gt;=0.05,I491="N/A")),"Type 2",IF(OR(AND('Test Sample Data'!N491&gt;=30,'Control Sample Data'!N491&lt;=30),AND('Test Sample Data'!N491&lt;=30,'Control Sample Data'!N491&gt;=30)),"Type 1","OKAY")))</f>
        <v>OKAY</v>
      </c>
    </row>
    <row r="492" spans="1:11">
      <c r="A492" s="80"/>
      <c r="B492" s="87" t="str">
        <f>IF('Gene Table'!E492="","",'Gene Table'!E492)</f>
        <v>hsa-miR-769-3p</v>
      </c>
      <c r="C492" s="87" t="str">
        <f>'Gene Table'!B492</f>
        <v>E10</v>
      </c>
      <c r="D492" s="88" t="e">
        <f>Calculations!BN493</f>
        <v>#DIV/0!</v>
      </c>
      <c r="E492" s="88" t="e">
        <f>Calculations!BO493</f>
        <v>#DIV/0!</v>
      </c>
      <c r="F492" s="89" t="e">
        <f t="shared" si="36"/>
        <v>#DIV/0!</v>
      </c>
      <c r="G492" s="89" t="e">
        <f t="shared" si="37"/>
        <v>#DIV/0!</v>
      </c>
      <c r="H492" s="88" t="e">
        <f t="shared" si="38"/>
        <v>#DIV/0!</v>
      </c>
      <c r="I492" s="92" t="str">
        <f>IF(OR(COUNT(Calculations!BP493:BY493)&lt;3,COUNT(Calculations!BZ493:CI493)&lt;3),"N/A",IF(ISERROR(TTEST(Calculations!BP493:BY493,Calculations!BZ493:CI493,2,2)),"N/A",TTEST(Calculations!BP493:BY493,Calculations!BZ493:CI493,2,2)))</f>
        <v>N/A</v>
      </c>
      <c r="J492" s="88" t="e">
        <f t="shared" si="39"/>
        <v>#DIV/0!</v>
      </c>
      <c r="K492" s="93" t="str">
        <f>IF(AND('Test Sample Data'!N492&gt;=35,'Control Sample Data'!N492&gt;=35),"Type 3",IF(AND('Test Sample Data'!N492&gt;=30,'Control Sample Data'!N492&gt;=30,OR(I492&gt;=0.05,I492="N/A")),"Type 2",IF(OR(AND('Test Sample Data'!N492&gt;=30,'Control Sample Data'!N492&lt;=30),AND('Test Sample Data'!N492&lt;=30,'Control Sample Data'!N492&gt;=30)),"Type 1","OKAY")))</f>
        <v>OKAY</v>
      </c>
    </row>
    <row r="493" spans="1:11">
      <c r="A493" s="80"/>
      <c r="B493" s="87" t="str">
        <f>IF('Gene Table'!E493="","",'Gene Table'!E493)</f>
        <v>hsa-miR-584-5p</v>
      </c>
      <c r="C493" s="87" t="str">
        <f>'Gene Table'!B493</f>
        <v>E11</v>
      </c>
      <c r="D493" s="88" t="e">
        <f>Calculations!BN494</f>
        <v>#DIV/0!</v>
      </c>
      <c r="E493" s="88" t="e">
        <f>Calculations!BO494</f>
        <v>#DIV/0!</v>
      </c>
      <c r="F493" s="89" t="e">
        <f t="shared" si="36"/>
        <v>#DIV/0!</v>
      </c>
      <c r="G493" s="89" t="e">
        <f t="shared" si="37"/>
        <v>#DIV/0!</v>
      </c>
      <c r="H493" s="88" t="e">
        <f t="shared" si="38"/>
        <v>#DIV/0!</v>
      </c>
      <c r="I493" s="92" t="str">
        <f>IF(OR(COUNT(Calculations!BP494:BY494)&lt;3,COUNT(Calculations!BZ494:CI494)&lt;3),"N/A",IF(ISERROR(TTEST(Calculations!BP494:BY494,Calculations!BZ494:CI494,2,2)),"N/A",TTEST(Calculations!BP494:BY494,Calculations!BZ494:CI494,2,2)))</f>
        <v>N/A</v>
      </c>
      <c r="J493" s="88" t="e">
        <f t="shared" si="39"/>
        <v>#DIV/0!</v>
      </c>
      <c r="K493" s="93" t="str">
        <f>IF(AND('Test Sample Data'!N493&gt;=35,'Control Sample Data'!N493&gt;=35),"Type 3",IF(AND('Test Sample Data'!N493&gt;=30,'Control Sample Data'!N493&gt;=30,OR(I493&gt;=0.05,I493="N/A")),"Type 2",IF(OR(AND('Test Sample Data'!N493&gt;=30,'Control Sample Data'!N493&lt;=30),AND('Test Sample Data'!N493&lt;=30,'Control Sample Data'!N493&gt;=30)),"Type 1","OKAY")))</f>
        <v>OKAY</v>
      </c>
    </row>
    <row r="494" spans="1:11">
      <c r="A494" s="80"/>
      <c r="B494" s="87" t="str">
        <f>IF('Gene Table'!E494="","",'Gene Table'!E494)</f>
        <v>hsa-miR-324-3p</v>
      </c>
      <c r="C494" s="87" t="str">
        <f>'Gene Table'!B494</f>
        <v>E12</v>
      </c>
      <c r="D494" s="88" t="e">
        <f>Calculations!BN495</f>
        <v>#DIV/0!</v>
      </c>
      <c r="E494" s="88" t="e">
        <f>Calculations!BO495</f>
        <v>#DIV/0!</v>
      </c>
      <c r="F494" s="89" t="e">
        <f t="shared" si="36"/>
        <v>#DIV/0!</v>
      </c>
      <c r="G494" s="89" t="e">
        <f t="shared" si="37"/>
        <v>#DIV/0!</v>
      </c>
      <c r="H494" s="88" t="e">
        <f t="shared" si="38"/>
        <v>#DIV/0!</v>
      </c>
      <c r="I494" s="92" t="str">
        <f>IF(OR(COUNT(Calculations!BP495:BY495)&lt;3,COUNT(Calculations!BZ495:CI495)&lt;3),"N/A",IF(ISERROR(TTEST(Calculations!BP495:BY495,Calculations!BZ495:CI495,2,2)),"N/A",TTEST(Calculations!BP495:BY495,Calculations!BZ495:CI495,2,2)))</f>
        <v>N/A</v>
      </c>
      <c r="J494" s="88" t="e">
        <f t="shared" si="39"/>
        <v>#DIV/0!</v>
      </c>
      <c r="K494" s="93" t="str">
        <f>IF(AND('Test Sample Data'!N494&gt;=35,'Control Sample Data'!N494&gt;=35),"Type 3",IF(AND('Test Sample Data'!N494&gt;=30,'Control Sample Data'!N494&gt;=30,OR(I494&gt;=0.05,I494="N/A")),"Type 2",IF(OR(AND('Test Sample Data'!N494&gt;=30,'Control Sample Data'!N494&lt;=30),AND('Test Sample Data'!N494&lt;=30,'Control Sample Data'!N494&gt;=30)),"Type 1","OKAY")))</f>
        <v>OKAY</v>
      </c>
    </row>
    <row r="495" spans="1:11">
      <c r="A495" s="80"/>
      <c r="B495" s="87" t="str">
        <f>IF('Gene Table'!E495="","",'Gene Table'!E495)</f>
        <v>hsa-miR-338-3p</v>
      </c>
      <c r="C495" s="87" t="str">
        <f>'Gene Table'!B495</f>
        <v>E13</v>
      </c>
      <c r="D495" s="88" t="e">
        <f>Calculations!BN496</f>
        <v>#DIV/0!</v>
      </c>
      <c r="E495" s="88" t="e">
        <f>Calculations!BO496</f>
        <v>#DIV/0!</v>
      </c>
      <c r="F495" s="89" t="e">
        <f t="shared" si="36"/>
        <v>#DIV/0!</v>
      </c>
      <c r="G495" s="89" t="e">
        <f t="shared" si="37"/>
        <v>#DIV/0!</v>
      </c>
      <c r="H495" s="88" t="e">
        <f t="shared" si="38"/>
        <v>#DIV/0!</v>
      </c>
      <c r="I495" s="92" t="str">
        <f>IF(OR(COUNT(Calculations!BP496:BY496)&lt;3,COUNT(Calculations!BZ496:CI496)&lt;3),"N/A",IF(ISERROR(TTEST(Calculations!BP496:BY496,Calculations!BZ496:CI496,2,2)),"N/A",TTEST(Calculations!BP496:BY496,Calculations!BZ496:CI496,2,2)))</f>
        <v>N/A</v>
      </c>
      <c r="J495" s="88" t="e">
        <f t="shared" si="39"/>
        <v>#DIV/0!</v>
      </c>
      <c r="K495" s="93" t="str">
        <f>IF(AND('Test Sample Data'!N495&gt;=35,'Control Sample Data'!N495&gt;=35),"Type 3",IF(AND('Test Sample Data'!N495&gt;=30,'Control Sample Data'!N495&gt;=30,OR(I495&gt;=0.05,I495="N/A")),"Type 2",IF(OR(AND('Test Sample Data'!N495&gt;=30,'Control Sample Data'!N495&lt;=30),AND('Test Sample Data'!N495&lt;=30,'Control Sample Data'!N495&gt;=30)),"Type 1","OKAY")))</f>
        <v>OKAY</v>
      </c>
    </row>
    <row r="496" spans="1:11">
      <c r="A496" s="80"/>
      <c r="B496" s="87" t="str">
        <f>IF('Gene Table'!E496="","",'Gene Table'!E496)</f>
        <v>hsa-miR-564</v>
      </c>
      <c r="C496" s="87" t="str">
        <f>'Gene Table'!B496</f>
        <v>E14</v>
      </c>
      <c r="D496" s="88" t="e">
        <f>Calculations!BN497</f>
        <v>#DIV/0!</v>
      </c>
      <c r="E496" s="88" t="e">
        <f>Calculations!BO497</f>
        <v>#DIV/0!</v>
      </c>
      <c r="F496" s="89" t="e">
        <f t="shared" si="36"/>
        <v>#DIV/0!</v>
      </c>
      <c r="G496" s="89" t="e">
        <f t="shared" si="37"/>
        <v>#DIV/0!</v>
      </c>
      <c r="H496" s="88" t="e">
        <f t="shared" si="38"/>
        <v>#DIV/0!</v>
      </c>
      <c r="I496" s="92" t="str">
        <f>IF(OR(COUNT(Calculations!BP497:BY497)&lt;3,COUNT(Calculations!BZ497:CI497)&lt;3),"N/A",IF(ISERROR(TTEST(Calculations!BP497:BY497,Calculations!BZ497:CI497,2,2)),"N/A",TTEST(Calculations!BP497:BY497,Calculations!BZ497:CI497,2,2)))</f>
        <v>N/A</v>
      </c>
      <c r="J496" s="88" t="e">
        <f t="shared" si="39"/>
        <v>#DIV/0!</v>
      </c>
      <c r="K496" s="93" t="str">
        <f>IF(AND('Test Sample Data'!N496&gt;=35,'Control Sample Data'!N496&gt;=35),"Type 3",IF(AND('Test Sample Data'!N496&gt;=30,'Control Sample Data'!N496&gt;=30,OR(I496&gt;=0.05,I496="N/A")),"Type 2",IF(OR(AND('Test Sample Data'!N496&gt;=30,'Control Sample Data'!N496&lt;=30),AND('Test Sample Data'!N496&lt;=30,'Control Sample Data'!N496&gt;=30)),"Type 1","OKAY")))</f>
        <v>OKAY</v>
      </c>
    </row>
    <row r="497" spans="1:11">
      <c r="A497" s="80"/>
      <c r="B497" s="87" t="str">
        <f>IF('Gene Table'!E497="","",'Gene Table'!E497)</f>
        <v>hsa-miR-570-3p</v>
      </c>
      <c r="C497" s="87" t="str">
        <f>'Gene Table'!B497</f>
        <v>E15</v>
      </c>
      <c r="D497" s="88" t="e">
        <f>Calculations!BN498</f>
        <v>#DIV/0!</v>
      </c>
      <c r="E497" s="88" t="e">
        <f>Calculations!BO498</f>
        <v>#DIV/0!</v>
      </c>
      <c r="F497" s="89" t="e">
        <f t="shared" si="36"/>
        <v>#DIV/0!</v>
      </c>
      <c r="G497" s="89" t="e">
        <f t="shared" si="37"/>
        <v>#DIV/0!</v>
      </c>
      <c r="H497" s="88" t="e">
        <f t="shared" si="38"/>
        <v>#DIV/0!</v>
      </c>
      <c r="I497" s="92" t="str">
        <f>IF(OR(COUNT(Calculations!BP498:BY498)&lt;3,COUNT(Calculations!BZ498:CI498)&lt;3),"N/A",IF(ISERROR(TTEST(Calculations!BP498:BY498,Calculations!BZ498:CI498,2,2)),"N/A",TTEST(Calculations!BP498:BY498,Calculations!BZ498:CI498,2,2)))</f>
        <v>N/A</v>
      </c>
      <c r="J497" s="88" t="e">
        <f t="shared" si="39"/>
        <v>#DIV/0!</v>
      </c>
      <c r="K497" s="93" t="str">
        <f>IF(AND('Test Sample Data'!N497&gt;=35,'Control Sample Data'!N497&gt;=35),"Type 3",IF(AND('Test Sample Data'!N497&gt;=30,'Control Sample Data'!N497&gt;=30,OR(I497&gt;=0.05,I497="N/A")),"Type 2",IF(OR(AND('Test Sample Data'!N497&gt;=30,'Control Sample Data'!N497&lt;=30),AND('Test Sample Data'!N497&lt;=30,'Control Sample Data'!N497&gt;=30)),"Type 1","OKAY")))</f>
        <v>OKAY</v>
      </c>
    </row>
    <row r="498" spans="1:11">
      <c r="A498" s="80"/>
      <c r="B498" s="87" t="str">
        <f>IF('Gene Table'!E498="","",'Gene Table'!E498)</f>
        <v>hsa-miR-197-3p</v>
      </c>
      <c r="C498" s="87" t="str">
        <f>'Gene Table'!B498</f>
        <v>E16</v>
      </c>
      <c r="D498" s="88" t="e">
        <f>Calculations!BN499</f>
        <v>#DIV/0!</v>
      </c>
      <c r="E498" s="88" t="e">
        <f>Calculations!BO499</f>
        <v>#DIV/0!</v>
      </c>
      <c r="F498" s="89" t="e">
        <f t="shared" si="36"/>
        <v>#DIV/0!</v>
      </c>
      <c r="G498" s="89" t="e">
        <f t="shared" si="37"/>
        <v>#DIV/0!</v>
      </c>
      <c r="H498" s="88" t="e">
        <f t="shared" si="38"/>
        <v>#DIV/0!</v>
      </c>
      <c r="I498" s="92" t="str">
        <f>IF(OR(COUNT(Calculations!BP499:BY499)&lt;3,COUNT(Calculations!BZ499:CI499)&lt;3),"N/A",IF(ISERROR(TTEST(Calculations!BP499:BY499,Calculations!BZ499:CI499,2,2)),"N/A",TTEST(Calculations!BP499:BY499,Calculations!BZ499:CI499,2,2)))</f>
        <v>N/A</v>
      </c>
      <c r="J498" s="88" t="e">
        <f t="shared" si="39"/>
        <v>#DIV/0!</v>
      </c>
      <c r="K498" s="93" t="str">
        <f>IF(AND('Test Sample Data'!N498&gt;=35,'Control Sample Data'!N498&gt;=35),"Type 3",IF(AND('Test Sample Data'!N498&gt;=30,'Control Sample Data'!N498&gt;=30,OR(I498&gt;=0.05,I498="N/A")),"Type 2",IF(OR(AND('Test Sample Data'!N498&gt;=30,'Control Sample Data'!N498&lt;=30),AND('Test Sample Data'!N498&lt;=30,'Control Sample Data'!N498&gt;=30)),"Type 1","OKAY")))</f>
        <v>OKAY</v>
      </c>
    </row>
    <row r="499" spans="1:11">
      <c r="A499" s="80"/>
      <c r="B499" s="87" t="str">
        <f>IF('Gene Table'!E499="","",'Gene Table'!E499)</f>
        <v>hsa-miR-382-5p</v>
      </c>
      <c r="C499" s="87" t="str">
        <f>'Gene Table'!B499</f>
        <v>E17</v>
      </c>
      <c r="D499" s="88" t="e">
        <f>Calculations!BN500</f>
        <v>#DIV/0!</v>
      </c>
      <c r="E499" s="88" t="e">
        <f>Calculations!BO500</f>
        <v>#DIV/0!</v>
      </c>
      <c r="F499" s="89" t="e">
        <f t="shared" si="36"/>
        <v>#DIV/0!</v>
      </c>
      <c r="G499" s="89" t="e">
        <f t="shared" si="37"/>
        <v>#DIV/0!</v>
      </c>
      <c r="H499" s="88" t="e">
        <f t="shared" si="38"/>
        <v>#DIV/0!</v>
      </c>
      <c r="I499" s="92" t="str">
        <f>IF(OR(COUNT(Calculations!BP500:BY500)&lt;3,COUNT(Calculations!BZ500:CI500)&lt;3),"N/A",IF(ISERROR(TTEST(Calculations!BP500:BY500,Calculations!BZ500:CI500,2,2)),"N/A",TTEST(Calculations!BP500:BY500,Calculations!BZ500:CI500,2,2)))</f>
        <v>N/A</v>
      </c>
      <c r="J499" s="88" t="e">
        <f t="shared" si="39"/>
        <v>#DIV/0!</v>
      </c>
      <c r="K499" s="93" t="str">
        <f>IF(AND('Test Sample Data'!N499&gt;=35,'Control Sample Data'!N499&gt;=35),"Type 3",IF(AND('Test Sample Data'!N499&gt;=30,'Control Sample Data'!N499&gt;=30,OR(I499&gt;=0.05,I499="N/A")),"Type 2",IF(OR(AND('Test Sample Data'!N499&gt;=30,'Control Sample Data'!N499&lt;=30),AND('Test Sample Data'!N499&lt;=30,'Control Sample Data'!N499&gt;=30)),"Type 1","OKAY")))</f>
        <v>OKAY</v>
      </c>
    </row>
    <row r="500" spans="1:11">
      <c r="A500" s="80"/>
      <c r="B500" s="87" t="str">
        <f>IF('Gene Table'!E500="","",'Gene Table'!E500)</f>
        <v>hsa-miR-1231</v>
      </c>
      <c r="C500" s="87" t="str">
        <f>'Gene Table'!B500</f>
        <v>E18</v>
      </c>
      <c r="D500" s="88" t="e">
        <f>Calculations!BN501</f>
        <v>#DIV/0!</v>
      </c>
      <c r="E500" s="88" t="e">
        <f>Calculations!BO501</f>
        <v>#DIV/0!</v>
      </c>
      <c r="F500" s="89" t="e">
        <f t="shared" si="36"/>
        <v>#DIV/0!</v>
      </c>
      <c r="G500" s="89" t="e">
        <f t="shared" si="37"/>
        <v>#DIV/0!</v>
      </c>
      <c r="H500" s="88" t="e">
        <f t="shared" si="38"/>
        <v>#DIV/0!</v>
      </c>
      <c r="I500" s="92" t="str">
        <f>IF(OR(COUNT(Calculations!BP501:BY501)&lt;3,COUNT(Calculations!BZ501:CI501)&lt;3),"N/A",IF(ISERROR(TTEST(Calculations!BP501:BY501,Calculations!BZ501:CI501,2,2)),"N/A",TTEST(Calculations!BP501:BY501,Calculations!BZ501:CI501,2,2)))</f>
        <v>N/A</v>
      </c>
      <c r="J500" s="88" t="e">
        <f t="shared" si="39"/>
        <v>#DIV/0!</v>
      </c>
      <c r="K500" s="93" t="str">
        <f>IF(AND('Test Sample Data'!N500&gt;=35,'Control Sample Data'!N500&gt;=35),"Type 3",IF(AND('Test Sample Data'!N500&gt;=30,'Control Sample Data'!N500&gt;=30,OR(I500&gt;=0.05,I500="N/A")),"Type 2",IF(OR(AND('Test Sample Data'!N500&gt;=30,'Control Sample Data'!N500&lt;=30),AND('Test Sample Data'!N500&lt;=30,'Control Sample Data'!N500&gt;=30)),"Type 1","OKAY")))</f>
        <v>OKAY</v>
      </c>
    </row>
    <row r="501" spans="1:11">
      <c r="A501" s="80"/>
      <c r="B501" s="87" t="str">
        <f>IF('Gene Table'!E501="","",'Gene Table'!E501)</f>
        <v>hsa-miR-501-5p</v>
      </c>
      <c r="C501" s="87" t="str">
        <f>'Gene Table'!B501</f>
        <v>E19</v>
      </c>
      <c r="D501" s="88" t="e">
        <f>Calculations!BN502</f>
        <v>#DIV/0!</v>
      </c>
      <c r="E501" s="88" t="e">
        <f>Calculations!BO502</f>
        <v>#DIV/0!</v>
      </c>
      <c r="F501" s="89" t="e">
        <f t="shared" si="36"/>
        <v>#DIV/0!</v>
      </c>
      <c r="G501" s="89" t="e">
        <f t="shared" si="37"/>
        <v>#DIV/0!</v>
      </c>
      <c r="H501" s="88" t="e">
        <f t="shared" si="38"/>
        <v>#DIV/0!</v>
      </c>
      <c r="I501" s="92" t="str">
        <f>IF(OR(COUNT(Calculations!BP502:BY502)&lt;3,COUNT(Calculations!BZ502:CI502)&lt;3),"N/A",IF(ISERROR(TTEST(Calculations!BP502:BY502,Calculations!BZ502:CI502,2,2)),"N/A",TTEST(Calculations!BP502:BY502,Calculations!BZ502:CI502,2,2)))</f>
        <v>N/A</v>
      </c>
      <c r="J501" s="88" t="e">
        <f t="shared" si="39"/>
        <v>#DIV/0!</v>
      </c>
      <c r="K501" s="93" t="str">
        <f>IF(AND('Test Sample Data'!N501&gt;=35,'Control Sample Data'!N501&gt;=35),"Type 3",IF(AND('Test Sample Data'!N501&gt;=30,'Control Sample Data'!N501&gt;=30,OR(I501&gt;=0.05,I501="N/A")),"Type 2",IF(OR(AND('Test Sample Data'!N501&gt;=30,'Control Sample Data'!N501&lt;=30),AND('Test Sample Data'!N501&lt;=30,'Control Sample Data'!N501&gt;=30)),"Type 1","OKAY")))</f>
        <v>OKAY</v>
      </c>
    </row>
    <row r="502" spans="1:11">
      <c r="A502" s="80"/>
      <c r="B502" s="87" t="str">
        <f>IF('Gene Table'!E502="","",'Gene Table'!E502)</f>
        <v>hsa-miR-937</v>
      </c>
      <c r="C502" s="87" t="str">
        <f>'Gene Table'!B502</f>
        <v>E20</v>
      </c>
      <c r="D502" s="88" t="e">
        <f>Calculations!BN503</f>
        <v>#DIV/0!</v>
      </c>
      <c r="E502" s="88" t="e">
        <f>Calculations!BO503</f>
        <v>#DIV/0!</v>
      </c>
      <c r="F502" s="89" t="e">
        <f t="shared" si="36"/>
        <v>#DIV/0!</v>
      </c>
      <c r="G502" s="89" t="e">
        <f t="shared" si="37"/>
        <v>#DIV/0!</v>
      </c>
      <c r="H502" s="88" t="e">
        <f t="shared" si="38"/>
        <v>#DIV/0!</v>
      </c>
      <c r="I502" s="92" t="str">
        <f>IF(OR(COUNT(Calculations!BP503:BY503)&lt;3,COUNT(Calculations!BZ503:CI503)&lt;3),"N/A",IF(ISERROR(TTEST(Calculations!BP503:BY503,Calculations!BZ503:CI503,2,2)),"N/A",TTEST(Calculations!BP503:BY503,Calculations!BZ503:CI503,2,2)))</f>
        <v>N/A</v>
      </c>
      <c r="J502" s="88" t="e">
        <f t="shared" si="39"/>
        <v>#DIV/0!</v>
      </c>
      <c r="K502" s="93" t="str">
        <f>IF(AND('Test Sample Data'!N502&gt;=35,'Control Sample Data'!N502&gt;=35),"Type 3",IF(AND('Test Sample Data'!N502&gt;=30,'Control Sample Data'!N502&gt;=30,OR(I502&gt;=0.05,I502="N/A")),"Type 2",IF(OR(AND('Test Sample Data'!N502&gt;=30,'Control Sample Data'!N502&lt;=30),AND('Test Sample Data'!N502&lt;=30,'Control Sample Data'!N502&gt;=30)),"Type 1","OKAY")))</f>
        <v>OKAY</v>
      </c>
    </row>
    <row r="503" spans="1:11">
      <c r="A503" s="80"/>
      <c r="B503" s="87" t="str">
        <f>IF('Gene Table'!E503="","",'Gene Table'!E503)</f>
        <v>hsa-miR-509-3-5p</v>
      </c>
      <c r="C503" s="87" t="str">
        <f>'Gene Table'!B503</f>
        <v>E21</v>
      </c>
      <c r="D503" s="88" t="e">
        <f>Calculations!BN504</f>
        <v>#DIV/0!</v>
      </c>
      <c r="E503" s="88" t="e">
        <f>Calculations!BO504</f>
        <v>#DIV/0!</v>
      </c>
      <c r="F503" s="89" t="e">
        <f t="shared" si="36"/>
        <v>#DIV/0!</v>
      </c>
      <c r="G503" s="89" t="e">
        <f t="shared" si="37"/>
        <v>#DIV/0!</v>
      </c>
      <c r="H503" s="88" t="e">
        <f t="shared" si="38"/>
        <v>#DIV/0!</v>
      </c>
      <c r="I503" s="92" t="str">
        <f>IF(OR(COUNT(Calculations!BP504:BY504)&lt;3,COUNT(Calculations!BZ504:CI504)&lt;3),"N/A",IF(ISERROR(TTEST(Calculations!BP504:BY504,Calculations!BZ504:CI504,2,2)),"N/A",TTEST(Calculations!BP504:BY504,Calculations!BZ504:CI504,2,2)))</f>
        <v>N/A</v>
      </c>
      <c r="J503" s="88" t="e">
        <f t="shared" si="39"/>
        <v>#DIV/0!</v>
      </c>
      <c r="K503" s="93" t="str">
        <f>IF(AND('Test Sample Data'!N503&gt;=35,'Control Sample Data'!N503&gt;=35),"Type 3",IF(AND('Test Sample Data'!N503&gt;=30,'Control Sample Data'!N503&gt;=30,OR(I503&gt;=0.05,I503="N/A")),"Type 2",IF(OR(AND('Test Sample Data'!N503&gt;=30,'Control Sample Data'!N503&lt;=30),AND('Test Sample Data'!N503&lt;=30,'Control Sample Data'!N503&gt;=30)),"Type 1","OKAY")))</f>
        <v>OKAY</v>
      </c>
    </row>
    <row r="504" spans="1:11">
      <c r="A504" s="80"/>
      <c r="B504" s="87" t="str">
        <f>IF('Gene Table'!E504="","",'Gene Table'!E504)</f>
        <v>hsa-miR-296-3p</v>
      </c>
      <c r="C504" s="87" t="str">
        <f>'Gene Table'!B504</f>
        <v>E22</v>
      </c>
      <c r="D504" s="88" t="e">
        <f>Calculations!BN505</f>
        <v>#DIV/0!</v>
      </c>
      <c r="E504" s="88" t="e">
        <f>Calculations!BO505</f>
        <v>#DIV/0!</v>
      </c>
      <c r="F504" s="89" t="e">
        <f t="shared" si="36"/>
        <v>#DIV/0!</v>
      </c>
      <c r="G504" s="89" t="e">
        <f t="shared" si="37"/>
        <v>#DIV/0!</v>
      </c>
      <c r="H504" s="88" t="e">
        <f t="shared" si="38"/>
        <v>#DIV/0!</v>
      </c>
      <c r="I504" s="92" t="str">
        <f>IF(OR(COUNT(Calculations!BP505:BY505)&lt;3,COUNT(Calculations!BZ505:CI505)&lt;3),"N/A",IF(ISERROR(TTEST(Calculations!BP505:BY505,Calculations!BZ505:CI505,2,2)),"N/A",TTEST(Calculations!BP505:BY505,Calculations!BZ505:CI505,2,2)))</f>
        <v>N/A</v>
      </c>
      <c r="J504" s="88" t="e">
        <f t="shared" si="39"/>
        <v>#DIV/0!</v>
      </c>
      <c r="K504" s="93" t="str">
        <f>IF(AND('Test Sample Data'!N504&gt;=35,'Control Sample Data'!N504&gt;=35),"Type 3",IF(AND('Test Sample Data'!N504&gt;=30,'Control Sample Data'!N504&gt;=30,OR(I504&gt;=0.05,I504="N/A")),"Type 2",IF(OR(AND('Test Sample Data'!N504&gt;=30,'Control Sample Data'!N504&lt;=30),AND('Test Sample Data'!N504&lt;=30,'Control Sample Data'!N504&gt;=30)),"Type 1","OKAY")))</f>
        <v>OKAY</v>
      </c>
    </row>
    <row r="505" spans="1:11">
      <c r="A505" s="80"/>
      <c r="B505" s="87" t="str">
        <f>IF('Gene Table'!E505="","",'Gene Table'!E505)</f>
        <v>hsa-miR-1274a</v>
      </c>
      <c r="C505" s="87" t="str">
        <f>'Gene Table'!B505</f>
        <v>E23</v>
      </c>
      <c r="D505" s="88" t="e">
        <f>Calculations!BN506</f>
        <v>#DIV/0!</v>
      </c>
      <c r="E505" s="88" t="e">
        <f>Calculations!BO506</f>
        <v>#DIV/0!</v>
      </c>
      <c r="F505" s="89" t="e">
        <f t="shared" si="36"/>
        <v>#DIV/0!</v>
      </c>
      <c r="G505" s="89" t="e">
        <f t="shared" si="37"/>
        <v>#DIV/0!</v>
      </c>
      <c r="H505" s="88" t="e">
        <f t="shared" si="38"/>
        <v>#DIV/0!</v>
      </c>
      <c r="I505" s="92" t="str">
        <f>IF(OR(COUNT(Calculations!BP506:BY506)&lt;3,COUNT(Calculations!BZ506:CI506)&lt;3),"N/A",IF(ISERROR(TTEST(Calculations!BP506:BY506,Calculations!BZ506:CI506,2,2)),"N/A",TTEST(Calculations!BP506:BY506,Calculations!BZ506:CI506,2,2)))</f>
        <v>N/A</v>
      </c>
      <c r="J505" s="88" t="e">
        <f t="shared" si="39"/>
        <v>#DIV/0!</v>
      </c>
      <c r="K505" s="93" t="str">
        <f>IF(AND('Test Sample Data'!N505&gt;=35,'Control Sample Data'!N505&gt;=35),"Type 3",IF(AND('Test Sample Data'!N505&gt;=30,'Control Sample Data'!N505&gt;=30,OR(I505&gt;=0.05,I505="N/A")),"Type 2",IF(OR(AND('Test Sample Data'!N505&gt;=30,'Control Sample Data'!N505&lt;=30),AND('Test Sample Data'!N505&lt;=30,'Control Sample Data'!N505&gt;=30)),"Type 1","OKAY")))</f>
        <v>OKAY</v>
      </c>
    </row>
    <row r="506" spans="1:11">
      <c r="A506" s="80"/>
      <c r="B506" s="87" t="str">
        <f>IF('Gene Table'!E506="","",'Gene Table'!E506)</f>
        <v>hsa-miR-770-5p</v>
      </c>
      <c r="C506" s="87" t="str">
        <f>'Gene Table'!B506</f>
        <v>E24</v>
      </c>
      <c r="D506" s="88" t="e">
        <f>Calculations!BN507</f>
        <v>#DIV/0!</v>
      </c>
      <c r="E506" s="88" t="e">
        <f>Calculations!BO507</f>
        <v>#DIV/0!</v>
      </c>
      <c r="F506" s="89" t="e">
        <f t="shared" si="36"/>
        <v>#DIV/0!</v>
      </c>
      <c r="G506" s="89" t="e">
        <f t="shared" si="37"/>
        <v>#DIV/0!</v>
      </c>
      <c r="H506" s="88" t="e">
        <f t="shared" si="38"/>
        <v>#DIV/0!</v>
      </c>
      <c r="I506" s="92" t="str">
        <f>IF(OR(COUNT(Calculations!BP507:BY507)&lt;3,COUNT(Calculations!BZ507:CI507)&lt;3),"N/A",IF(ISERROR(TTEST(Calculations!BP507:BY507,Calculations!BZ507:CI507,2,2)),"N/A",TTEST(Calculations!BP507:BY507,Calculations!BZ507:CI507,2,2)))</f>
        <v>N/A</v>
      </c>
      <c r="J506" s="88" t="e">
        <f t="shared" si="39"/>
        <v>#DIV/0!</v>
      </c>
      <c r="K506" s="93" t="str">
        <f>IF(AND('Test Sample Data'!N506&gt;=35,'Control Sample Data'!N506&gt;=35),"Type 3",IF(AND('Test Sample Data'!N506&gt;=30,'Control Sample Data'!N506&gt;=30,OR(I506&gt;=0.05,I506="N/A")),"Type 2",IF(OR(AND('Test Sample Data'!N506&gt;=30,'Control Sample Data'!N506&lt;=30),AND('Test Sample Data'!N506&lt;=30,'Control Sample Data'!N506&gt;=30)),"Type 1","OKAY")))</f>
        <v>OKAY</v>
      </c>
    </row>
    <row r="507" spans="1:11">
      <c r="A507" s="80"/>
      <c r="B507" s="87" t="str">
        <f>IF('Gene Table'!E507="","",'Gene Table'!E507)</f>
        <v>hsa-miR-519d</v>
      </c>
      <c r="C507" s="87" t="str">
        <f>'Gene Table'!B507</f>
        <v>F01</v>
      </c>
      <c r="D507" s="88" t="e">
        <f>Calculations!BN508</f>
        <v>#DIV/0!</v>
      </c>
      <c r="E507" s="88" t="e">
        <f>Calculations!BO508</f>
        <v>#DIV/0!</v>
      </c>
      <c r="F507" s="89" t="e">
        <f t="shared" si="36"/>
        <v>#DIV/0!</v>
      </c>
      <c r="G507" s="89" t="e">
        <f t="shared" si="37"/>
        <v>#DIV/0!</v>
      </c>
      <c r="H507" s="88" t="e">
        <f t="shared" si="38"/>
        <v>#DIV/0!</v>
      </c>
      <c r="I507" s="92" t="str">
        <f>IF(OR(COUNT(Calculations!BP508:BY508)&lt;3,COUNT(Calculations!BZ508:CI508)&lt;3),"N/A",IF(ISERROR(TTEST(Calculations!BP508:BY508,Calculations!BZ508:CI508,2,2)),"N/A",TTEST(Calculations!BP508:BY508,Calculations!BZ508:CI508,2,2)))</f>
        <v>N/A</v>
      </c>
      <c r="J507" s="88" t="e">
        <f t="shared" si="39"/>
        <v>#DIV/0!</v>
      </c>
      <c r="K507" s="93" t="str">
        <f>IF(AND('Test Sample Data'!N507&gt;=35,'Control Sample Data'!N507&gt;=35),"Type 3",IF(AND('Test Sample Data'!N507&gt;=30,'Control Sample Data'!N507&gt;=30,OR(I507&gt;=0.05,I507="N/A")),"Type 2",IF(OR(AND('Test Sample Data'!N507&gt;=30,'Control Sample Data'!N507&lt;=30),AND('Test Sample Data'!N507&lt;=30,'Control Sample Data'!N507&gt;=30)),"Type 1","OKAY")))</f>
        <v>OKAY</v>
      </c>
    </row>
    <row r="508" spans="1:11">
      <c r="A508" s="80"/>
      <c r="B508" s="87" t="str">
        <f>IF('Gene Table'!E508="","",'Gene Table'!E508)</f>
        <v>hsa-miR-199a-3p</v>
      </c>
      <c r="C508" s="87" t="str">
        <f>'Gene Table'!B508</f>
        <v>F02</v>
      </c>
      <c r="D508" s="88" t="e">
        <f>Calculations!BN509</f>
        <v>#DIV/0!</v>
      </c>
      <c r="E508" s="88" t="e">
        <f>Calculations!BO509</f>
        <v>#DIV/0!</v>
      </c>
      <c r="F508" s="89" t="e">
        <f t="shared" si="36"/>
        <v>#DIV/0!</v>
      </c>
      <c r="G508" s="89" t="e">
        <f t="shared" si="37"/>
        <v>#DIV/0!</v>
      </c>
      <c r="H508" s="88" t="e">
        <f t="shared" si="38"/>
        <v>#DIV/0!</v>
      </c>
      <c r="I508" s="92" t="str">
        <f>IF(OR(COUNT(Calculations!BP509:BY509)&lt;3,COUNT(Calculations!BZ509:CI509)&lt;3),"N/A",IF(ISERROR(TTEST(Calculations!BP509:BY509,Calculations!BZ509:CI509,2,2)),"N/A",TTEST(Calculations!BP509:BY509,Calculations!BZ509:CI509,2,2)))</f>
        <v>N/A</v>
      </c>
      <c r="J508" s="88" t="e">
        <f t="shared" si="39"/>
        <v>#DIV/0!</v>
      </c>
      <c r="K508" s="93" t="str">
        <f>IF(AND('Test Sample Data'!N508&gt;=35,'Control Sample Data'!N508&gt;=35),"Type 3",IF(AND('Test Sample Data'!N508&gt;=30,'Control Sample Data'!N508&gt;=30,OR(I508&gt;=0.05,I508="N/A")),"Type 2",IF(OR(AND('Test Sample Data'!N508&gt;=30,'Control Sample Data'!N508&lt;=30),AND('Test Sample Data'!N508&lt;=30,'Control Sample Data'!N508&gt;=30)),"Type 1","OKAY")))</f>
        <v>OKAY</v>
      </c>
    </row>
    <row r="509" spans="1:11">
      <c r="A509" s="80"/>
      <c r="B509" s="87" t="str">
        <f>IF('Gene Table'!E509="","",'Gene Table'!E509)</f>
        <v>hsa-miR-204-5p</v>
      </c>
      <c r="C509" s="87" t="str">
        <f>'Gene Table'!B509</f>
        <v>F03</v>
      </c>
      <c r="D509" s="88" t="e">
        <f>Calculations!BN510</f>
        <v>#DIV/0!</v>
      </c>
      <c r="E509" s="88" t="e">
        <f>Calculations!BO510</f>
        <v>#DIV/0!</v>
      </c>
      <c r="F509" s="89" t="e">
        <f t="shared" si="36"/>
        <v>#DIV/0!</v>
      </c>
      <c r="G509" s="89" t="e">
        <f t="shared" si="37"/>
        <v>#DIV/0!</v>
      </c>
      <c r="H509" s="88" t="e">
        <f t="shared" si="38"/>
        <v>#DIV/0!</v>
      </c>
      <c r="I509" s="92" t="str">
        <f>IF(OR(COUNT(Calculations!BP510:BY510)&lt;3,COUNT(Calculations!BZ510:CI510)&lt;3),"N/A",IF(ISERROR(TTEST(Calculations!BP510:BY510,Calculations!BZ510:CI510,2,2)),"N/A",TTEST(Calculations!BP510:BY510,Calculations!BZ510:CI510,2,2)))</f>
        <v>N/A</v>
      </c>
      <c r="J509" s="88" t="e">
        <f t="shared" si="39"/>
        <v>#DIV/0!</v>
      </c>
      <c r="K509" s="93" t="str">
        <f>IF(AND('Test Sample Data'!N509&gt;=35,'Control Sample Data'!N509&gt;=35),"Type 3",IF(AND('Test Sample Data'!N509&gt;=30,'Control Sample Data'!N509&gt;=30,OR(I509&gt;=0.05,I509="N/A")),"Type 2",IF(OR(AND('Test Sample Data'!N509&gt;=30,'Control Sample Data'!N509&lt;=30),AND('Test Sample Data'!N509&lt;=30,'Control Sample Data'!N509&gt;=30)),"Type 1","OKAY")))</f>
        <v>OKAY</v>
      </c>
    </row>
    <row r="510" spans="1:11">
      <c r="A510" s="80"/>
      <c r="B510" s="87" t="str">
        <f>IF('Gene Table'!E510="","",'Gene Table'!E510)</f>
        <v>hsa-miR-519b-5p</v>
      </c>
      <c r="C510" s="87" t="str">
        <f>'Gene Table'!B510</f>
        <v>F04</v>
      </c>
      <c r="D510" s="88" t="e">
        <f>Calculations!BN511</f>
        <v>#DIV/0!</v>
      </c>
      <c r="E510" s="88" t="e">
        <f>Calculations!BO511</f>
        <v>#DIV/0!</v>
      </c>
      <c r="F510" s="89" t="e">
        <f t="shared" si="36"/>
        <v>#DIV/0!</v>
      </c>
      <c r="G510" s="89" t="e">
        <f t="shared" si="37"/>
        <v>#DIV/0!</v>
      </c>
      <c r="H510" s="88" t="e">
        <f t="shared" si="38"/>
        <v>#DIV/0!</v>
      </c>
      <c r="I510" s="92" t="str">
        <f>IF(OR(COUNT(Calculations!BP511:BY511)&lt;3,COUNT(Calculations!BZ511:CI511)&lt;3),"N/A",IF(ISERROR(TTEST(Calculations!BP511:BY511,Calculations!BZ511:CI511,2,2)),"N/A",TTEST(Calculations!BP511:BY511,Calculations!BZ511:CI511,2,2)))</f>
        <v>N/A</v>
      </c>
      <c r="J510" s="88" t="e">
        <f t="shared" si="39"/>
        <v>#DIV/0!</v>
      </c>
      <c r="K510" s="93" t="str">
        <f>IF(AND('Test Sample Data'!N510&gt;=35,'Control Sample Data'!N510&gt;=35),"Type 3",IF(AND('Test Sample Data'!N510&gt;=30,'Control Sample Data'!N510&gt;=30,OR(I510&gt;=0.05,I510="N/A")),"Type 2",IF(OR(AND('Test Sample Data'!N510&gt;=30,'Control Sample Data'!N510&lt;=30),AND('Test Sample Data'!N510&lt;=30,'Control Sample Data'!N510&gt;=30)),"Type 1","OKAY")))</f>
        <v>OKAY</v>
      </c>
    </row>
    <row r="511" spans="1:11">
      <c r="A511" s="80"/>
      <c r="B511" s="87" t="str">
        <f>IF('Gene Table'!E511="","",'Gene Table'!E511)</f>
        <v>hsa-miR-517b-3p</v>
      </c>
      <c r="C511" s="87" t="str">
        <f>'Gene Table'!B511</f>
        <v>F05</v>
      </c>
      <c r="D511" s="88" t="e">
        <f>Calculations!BN512</f>
        <v>#DIV/0!</v>
      </c>
      <c r="E511" s="88" t="e">
        <f>Calculations!BO512</f>
        <v>#DIV/0!</v>
      </c>
      <c r="F511" s="89" t="e">
        <f t="shared" si="36"/>
        <v>#DIV/0!</v>
      </c>
      <c r="G511" s="89" t="e">
        <f t="shared" si="37"/>
        <v>#DIV/0!</v>
      </c>
      <c r="H511" s="88" t="e">
        <f t="shared" si="38"/>
        <v>#DIV/0!</v>
      </c>
      <c r="I511" s="92" t="str">
        <f>IF(OR(COUNT(Calculations!BP512:BY512)&lt;3,COUNT(Calculations!BZ512:CI512)&lt;3),"N/A",IF(ISERROR(TTEST(Calculations!BP512:BY512,Calculations!BZ512:CI512,2,2)),"N/A",TTEST(Calculations!BP512:BY512,Calculations!BZ512:CI512,2,2)))</f>
        <v>N/A</v>
      </c>
      <c r="J511" s="88" t="e">
        <f t="shared" si="39"/>
        <v>#DIV/0!</v>
      </c>
      <c r="K511" s="93" t="str">
        <f>IF(AND('Test Sample Data'!N511&gt;=35,'Control Sample Data'!N511&gt;=35),"Type 3",IF(AND('Test Sample Data'!N511&gt;=30,'Control Sample Data'!N511&gt;=30,OR(I511&gt;=0.05,I511="N/A")),"Type 2",IF(OR(AND('Test Sample Data'!N511&gt;=30,'Control Sample Data'!N511&lt;=30),AND('Test Sample Data'!N511&lt;=30,'Control Sample Data'!N511&gt;=30)),"Type 1","OKAY")))</f>
        <v>OKAY</v>
      </c>
    </row>
    <row r="512" spans="1:11">
      <c r="A512" s="80"/>
      <c r="B512" s="87" t="str">
        <f>IF('Gene Table'!E512="","",'Gene Table'!E512)</f>
        <v>hsa-miR-520c-5p</v>
      </c>
      <c r="C512" s="87" t="str">
        <f>'Gene Table'!B512</f>
        <v>F06</v>
      </c>
      <c r="D512" s="88" t="e">
        <f>Calculations!BN513</f>
        <v>#DIV/0!</v>
      </c>
      <c r="E512" s="88" t="e">
        <f>Calculations!BO513</f>
        <v>#DIV/0!</v>
      </c>
      <c r="F512" s="89" t="e">
        <f t="shared" si="36"/>
        <v>#DIV/0!</v>
      </c>
      <c r="G512" s="89" t="e">
        <f t="shared" si="37"/>
        <v>#DIV/0!</v>
      </c>
      <c r="H512" s="88" t="e">
        <f t="shared" si="38"/>
        <v>#DIV/0!</v>
      </c>
      <c r="I512" s="92" t="str">
        <f>IF(OR(COUNT(Calculations!BP513:BY513)&lt;3,COUNT(Calculations!BZ513:CI513)&lt;3),"N/A",IF(ISERROR(TTEST(Calculations!BP513:BY513,Calculations!BZ513:CI513,2,2)),"N/A",TTEST(Calculations!BP513:BY513,Calculations!BZ513:CI513,2,2)))</f>
        <v>N/A</v>
      </c>
      <c r="J512" s="88" t="e">
        <f t="shared" si="39"/>
        <v>#DIV/0!</v>
      </c>
      <c r="K512" s="93" t="str">
        <f>IF(AND('Test Sample Data'!N512&gt;=35,'Control Sample Data'!N512&gt;=35),"Type 3",IF(AND('Test Sample Data'!N512&gt;=30,'Control Sample Data'!N512&gt;=30,OR(I512&gt;=0.05,I512="N/A")),"Type 2",IF(OR(AND('Test Sample Data'!N512&gt;=30,'Control Sample Data'!N512&lt;=30),AND('Test Sample Data'!N512&lt;=30,'Control Sample Data'!N512&gt;=30)),"Type 1","OKAY")))</f>
        <v>OKAY</v>
      </c>
    </row>
    <row r="513" spans="1:11">
      <c r="A513" s="80"/>
      <c r="B513" s="87" t="str">
        <f>IF('Gene Table'!E513="","",'Gene Table'!E513)</f>
        <v>hsa-miR-449b-5p</v>
      </c>
      <c r="C513" s="87" t="str">
        <f>'Gene Table'!B513</f>
        <v>F07</v>
      </c>
      <c r="D513" s="88" t="e">
        <f>Calculations!BN514</f>
        <v>#DIV/0!</v>
      </c>
      <c r="E513" s="88" t="e">
        <f>Calculations!BO514</f>
        <v>#DIV/0!</v>
      </c>
      <c r="F513" s="89" t="e">
        <f t="shared" si="36"/>
        <v>#DIV/0!</v>
      </c>
      <c r="G513" s="89" t="e">
        <f t="shared" si="37"/>
        <v>#DIV/0!</v>
      </c>
      <c r="H513" s="88" t="e">
        <f t="shared" si="38"/>
        <v>#DIV/0!</v>
      </c>
      <c r="I513" s="92" t="str">
        <f>IF(OR(COUNT(Calculations!BP514:BY514)&lt;3,COUNT(Calculations!BZ514:CI514)&lt;3),"N/A",IF(ISERROR(TTEST(Calculations!BP514:BY514,Calculations!BZ514:CI514,2,2)),"N/A",TTEST(Calculations!BP514:BY514,Calculations!BZ514:CI514,2,2)))</f>
        <v>N/A</v>
      </c>
      <c r="J513" s="88" t="e">
        <f t="shared" si="39"/>
        <v>#DIV/0!</v>
      </c>
      <c r="K513" s="93" t="str">
        <f>IF(AND('Test Sample Data'!N513&gt;=35,'Control Sample Data'!N513&gt;=35),"Type 3",IF(AND('Test Sample Data'!N513&gt;=30,'Control Sample Data'!N513&gt;=30,OR(I513&gt;=0.05,I513="N/A")),"Type 2",IF(OR(AND('Test Sample Data'!N513&gt;=30,'Control Sample Data'!N513&lt;=30),AND('Test Sample Data'!N513&lt;=30,'Control Sample Data'!N513&gt;=30)),"Type 1","OKAY")))</f>
        <v>OKAY</v>
      </c>
    </row>
    <row r="514" spans="1:11">
      <c r="A514" s="80"/>
      <c r="B514" s="87" t="str">
        <f>IF('Gene Table'!E514="","",'Gene Table'!E514)</f>
        <v>hsa-miR-374a-3p</v>
      </c>
      <c r="C514" s="87" t="str">
        <f>'Gene Table'!B514</f>
        <v>F08</v>
      </c>
      <c r="D514" s="88" t="e">
        <f>Calculations!BN515</f>
        <v>#DIV/0!</v>
      </c>
      <c r="E514" s="88" t="e">
        <f>Calculations!BO515</f>
        <v>#DIV/0!</v>
      </c>
      <c r="F514" s="89" t="e">
        <f t="shared" si="36"/>
        <v>#DIV/0!</v>
      </c>
      <c r="G514" s="89" t="e">
        <f t="shared" si="37"/>
        <v>#DIV/0!</v>
      </c>
      <c r="H514" s="88" t="e">
        <f t="shared" si="38"/>
        <v>#DIV/0!</v>
      </c>
      <c r="I514" s="92" t="str">
        <f>IF(OR(COUNT(Calculations!BP515:BY515)&lt;3,COUNT(Calculations!BZ515:CI515)&lt;3),"N/A",IF(ISERROR(TTEST(Calculations!BP515:BY515,Calculations!BZ515:CI515,2,2)),"N/A",TTEST(Calculations!BP515:BY515,Calculations!BZ515:CI515,2,2)))</f>
        <v>N/A</v>
      </c>
      <c r="J514" s="88" t="e">
        <f t="shared" si="39"/>
        <v>#DIV/0!</v>
      </c>
      <c r="K514" s="93" t="str">
        <f>IF(AND('Test Sample Data'!N514&gt;=35,'Control Sample Data'!N514&gt;=35),"Type 3",IF(AND('Test Sample Data'!N514&gt;=30,'Control Sample Data'!N514&gt;=30,OR(I514&gt;=0.05,I514="N/A")),"Type 2",IF(OR(AND('Test Sample Data'!N514&gt;=30,'Control Sample Data'!N514&lt;=30),AND('Test Sample Data'!N514&lt;=30,'Control Sample Data'!N514&gt;=30)),"Type 1","OKAY")))</f>
        <v>OKAY</v>
      </c>
    </row>
    <row r="515" spans="1:11">
      <c r="A515" s="80"/>
      <c r="B515" s="87" t="str">
        <f>IF('Gene Table'!E515="","",'Gene Table'!E515)</f>
        <v>hsa-miR-301b</v>
      </c>
      <c r="C515" s="87" t="str">
        <f>'Gene Table'!B515</f>
        <v>F09</v>
      </c>
      <c r="D515" s="88" t="e">
        <f>Calculations!BN516</f>
        <v>#DIV/0!</v>
      </c>
      <c r="E515" s="88" t="e">
        <f>Calculations!BO516</f>
        <v>#DIV/0!</v>
      </c>
      <c r="F515" s="89" t="e">
        <f t="shared" si="36"/>
        <v>#DIV/0!</v>
      </c>
      <c r="G515" s="89" t="e">
        <f t="shared" si="37"/>
        <v>#DIV/0!</v>
      </c>
      <c r="H515" s="88" t="e">
        <f t="shared" si="38"/>
        <v>#DIV/0!</v>
      </c>
      <c r="I515" s="92" t="str">
        <f>IF(OR(COUNT(Calculations!BP516:BY516)&lt;3,COUNT(Calculations!BZ516:CI516)&lt;3),"N/A",IF(ISERROR(TTEST(Calculations!BP516:BY516,Calculations!BZ516:CI516,2,2)),"N/A",TTEST(Calculations!BP516:BY516,Calculations!BZ516:CI516,2,2)))</f>
        <v>N/A</v>
      </c>
      <c r="J515" s="88" t="e">
        <f t="shared" si="39"/>
        <v>#DIV/0!</v>
      </c>
      <c r="K515" s="93" t="str">
        <f>IF(AND('Test Sample Data'!N515&gt;=35,'Control Sample Data'!N515&gt;=35),"Type 3",IF(AND('Test Sample Data'!N515&gt;=30,'Control Sample Data'!N515&gt;=30,OR(I515&gt;=0.05,I515="N/A")),"Type 2",IF(OR(AND('Test Sample Data'!N515&gt;=30,'Control Sample Data'!N515&lt;=30),AND('Test Sample Data'!N515&lt;=30,'Control Sample Data'!N515&gt;=30)),"Type 1","OKAY")))</f>
        <v>OKAY</v>
      </c>
    </row>
    <row r="516" spans="1:11">
      <c r="A516" s="80"/>
      <c r="B516" s="87" t="str">
        <f>IF('Gene Table'!E516="","",'Gene Table'!E516)</f>
        <v>hsa-miR-629-3p</v>
      </c>
      <c r="C516" s="87" t="str">
        <f>'Gene Table'!B516</f>
        <v>F10</v>
      </c>
      <c r="D516" s="88" t="e">
        <f>Calculations!BN517</f>
        <v>#DIV/0!</v>
      </c>
      <c r="E516" s="88" t="e">
        <f>Calculations!BO517</f>
        <v>#DIV/0!</v>
      </c>
      <c r="F516" s="89" t="e">
        <f t="shared" ref="F516:F579" si="40">2^-D516</f>
        <v>#DIV/0!</v>
      </c>
      <c r="G516" s="89" t="e">
        <f t="shared" ref="G516:G579" si="41">2^-E516</f>
        <v>#DIV/0!</v>
      </c>
      <c r="H516" s="88" t="e">
        <f t="shared" ref="H516:H579" si="42">F516/G516</f>
        <v>#DIV/0!</v>
      </c>
      <c r="I516" s="92" t="str">
        <f>IF(OR(COUNT(Calculations!BP517:BY517)&lt;3,COUNT(Calculations!BZ517:CI517)&lt;3),"N/A",IF(ISERROR(TTEST(Calculations!BP517:BY517,Calculations!BZ517:CI517,2,2)),"N/A",TTEST(Calculations!BP517:BY517,Calculations!BZ517:CI517,2,2)))</f>
        <v>N/A</v>
      </c>
      <c r="J516" s="88" t="e">
        <f t="shared" ref="J516:J579" si="43">IF(H516&gt;1,H516,-1/H516)</f>
        <v>#DIV/0!</v>
      </c>
      <c r="K516" s="93" t="str">
        <f>IF(AND('Test Sample Data'!N516&gt;=35,'Control Sample Data'!N516&gt;=35),"Type 3",IF(AND('Test Sample Data'!N516&gt;=30,'Control Sample Data'!N516&gt;=30,OR(I516&gt;=0.05,I516="N/A")),"Type 2",IF(OR(AND('Test Sample Data'!N516&gt;=30,'Control Sample Data'!N516&lt;=30),AND('Test Sample Data'!N516&lt;=30,'Control Sample Data'!N516&gt;=30)),"Type 1","OKAY")))</f>
        <v>OKAY</v>
      </c>
    </row>
    <row r="517" spans="1:11">
      <c r="A517" s="80"/>
      <c r="B517" s="87" t="str">
        <f>IF('Gene Table'!E517="","",'Gene Table'!E517)</f>
        <v>hsa-miR-199a-5p</v>
      </c>
      <c r="C517" s="87" t="str">
        <f>'Gene Table'!B517</f>
        <v>F11</v>
      </c>
      <c r="D517" s="88" t="e">
        <f>Calculations!BN518</f>
        <v>#DIV/0!</v>
      </c>
      <c r="E517" s="88" t="e">
        <f>Calculations!BO518</f>
        <v>#DIV/0!</v>
      </c>
      <c r="F517" s="89" t="e">
        <f t="shared" si="40"/>
        <v>#DIV/0!</v>
      </c>
      <c r="G517" s="89" t="e">
        <f t="shared" si="41"/>
        <v>#DIV/0!</v>
      </c>
      <c r="H517" s="88" t="e">
        <f t="shared" si="42"/>
        <v>#DIV/0!</v>
      </c>
      <c r="I517" s="92" t="str">
        <f>IF(OR(COUNT(Calculations!BP518:BY518)&lt;3,COUNT(Calculations!BZ518:CI518)&lt;3),"N/A",IF(ISERROR(TTEST(Calculations!BP518:BY518,Calculations!BZ518:CI518,2,2)),"N/A",TTEST(Calculations!BP518:BY518,Calculations!BZ518:CI518,2,2)))</f>
        <v>N/A</v>
      </c>
      <c r="J517" s="88" t="e">
        <f t="shared" si="43"/>
        <v>#DIV/0!</v>
      </c>
      <c r="K517" s="93" t="str">
        <f>IF(AND('Test Sample Data'!N517&gt;=35,'Control Sample Data'!N517&gt;=35),"Type 3",IF(AND('Test Sample Data'!N517&gt;=30,'Control Sample Data'!N517&gt;=30,OR(I517&gt;=0.05,I517="N/A")),"Type 2",IF(OR(AND('Test Sample Data'!N517&gt;=30,'Control Sample Data'!N517&lt;=30),AND('Test Sample Data'!N517&lt;=30,'Control Sample Data'!N517&gt;=30)),"Type 1","OKAY")))</f>
        <v>OKAY</v>
      </c>
    </row>
    <row r="518" spans="1:11">
      <c r="A518" s="80"/>
      <c r="B518" s="87" t="str">
        <f>IF('Gene Table'!E518="","",'Gene Table'!E518)</f>
        <v>hsa-miR-181c-3p</v>
      </c>
      <c r="C518" s="87" t="str">
        <f>'Gene Table'!B518</f>
        <v>F12</v>
      </c>
      <c r="D518" s="88" t="e">
        <f>Calculations!BN519</f>
        <v>#DIV/0!</v>
      </c>
      <c r="E518" s="88" t="e">
        <f>Calculations!BO519</f>
        <v>#DIV/0!</v>
      </c>
      <c r="F518" s="89" t="e">
        <f t="shared" si="40"/>
        <v>#DIV/0!</v>
      </c>
      <c r="G518" s="89" t="e">
        <f t="shared" si="41"/>
        <v>#DIV/0!</v>
      </c>
      <c r="H518" s="88" t="e">
        <f t="shared" si="42"/>
        <v>#DIV/0!</v>
      </c>
      <c r="I518" s="92" t="str">
        <f>IF(OR(COUNT(Calculations!BP519:BY519)&lt;3,COUNT(Calculations!BZ519:CI519)&lt;3),"N/A",IF(ISERROR(TTEST(Calculations!BP519:BY519,Calculations!BZ519:CI519,2,2)),"N/A",TTEST(Calculations!BP519:BY519,Calculations!BZ519:CI519,2,2)))</f>
        <v>N/A</v>
      </c>
      <c r="J518" s="88" t="e">
        <f t="shared" si="43"/>
        <v>#DIV/0!</v>
      </c>
      <c r="K518" s="93" t="str">
        <f>IF(AND('Test Sample Data'!N518&gt;=35,'Control Sample Data'!N518&gt;=35),"Type 3",IF(AND('Test Sample Data'!N518&gt;=30,'Control Sample Data'!N518&gt;=30,OR(I518&gt;=0.05,I518="N/A")),"Type 2",IF(OR(AND('Test Sample Data'!N518&gt;=30,'Control Sample Data'!N518&lt;=30),AND('Test Sample Data'!N518&lt;=30,'Control Sample Data'!N518&gt;=30)),"Type 1","OKAY")))</f>
        <v>OKAY</v>
      </c>
    </row>
    <row r="519" spans="1:11">
      <c r="A519" s="80"/>
      <c r="B519" s="87" t="str">
        <f>IF('Gene Table'!E519="","",'Gene Table'!E519)</f>
        <v>hsa-miR-130b-3p</v>
      </c>
      <c r="C519" s="87" t="str">
        <f>'Gene Table'!B519</f>
        <v>F13</v>
      </c>
      <c r="D519" s="88" t="e">
        <f>Calculations!BN520</f>
        <v>#DIV/0!</v>
      </c>
      <c r="E519" s="88" t="e">
        <f>Calculations!BO520</f>
        <v>#DIV/0!</v>
      </c>
      <c r="F519" s="89" t="e">
        <f t="shared" si="40"/>
        <v>#DIV/0!</v>
      </c>
      <c r="G519" s="89" t="e">
        <f t="shared" si="41"/>
        <v>#DIV/0!</v>
      </c>
      <c r="H519" s="88" t="e">
        <f t="shared" si="42"/>
        <v>#DIV/0!</v>
      </c>
      <c r="I519" s="92" t="str">
        <f>IF(OR(COUNT(Calculations!BP520:BY520)&lt;3,COUNT(Calculations!BZ520:CI520)&lt;3),"N/A",IF(ISERROR(TTEST(Calculations!BP520:BY520,Calculations!BZ520:CI520,2,2)),"N/A",TTEST(Calculations!BP520:BY520,Calculations!BZ520:CI520,2,2)))</f>
        <v>N/A</v>
      </c>
      <c r="J519" s="88" t="e">
        <f t="shared" si="43"/>
        <v>#DIV/0!</v>
      </c>
      <c r="K519" s="93" t="str">
        <f>IF(AND('Test Sample Data'!N519&gt;=35,'Control Sample Data'!N519&gt;=35),"Type 3",IF(AND('Test Sample Data'!N519&gt;=30,'Control Sample Data'!N519&gt;=30,OR(I519&gt;=0.05,I519="N/A")),"Type 2",IF(OR(AND('Test Sample Data'!N519&gt;=30,'Control Sample Data'!N519&lt;=30),AND('Test Sample Data'!N519&lt;=30,'Control Sample Data'!N519&gt;=30)),"Type 1","OKAY")))</f>
        <v>OKAY</v>
      </c>
    </row>
    <row r="520" spans="1:11">
      <c r="A520" s="80"/>
      <c r="B520" s="87" t="str">
        <f>IF('Gene Table'!E520="","",'Gene Table'!E520)</f>
        <v>hsa-miR-136-3p</v>
      </c>
      <c r="C520" s="87" t="str">
        <f>'Gene Table'!B520</f>
        <v>F14</v>
      </c>
      <c r="D520" s="88" t="e">
        <f>Calculations!BN521</f>
        <v>#DIV/0!</v>
      </c>
      <c r="E520" s="88" t="e">
        <f>Calculations!BO521</f>
        <v>#DIV/0!</v>
      </c>
      <c r="F520" s="89" t="e">
        <f t="shared" si="40"/>
        <v>#DIV/0!</v>
      </c>
      <c r="G520" s="89" t="e">
        <f t="shared" si="41"/>
        <v>#DIV/0!</v>
      </c>
      <c r="H520" s="88" t="e">
        <f t="shared" si="42"/>
        <v>#DIV/0!</v>
      </c>
      <c r="I520" s="92" t="str">
        <f>IF(OR(COUNT(Calculations!BP521:BY521)&lt;3,COUNT(Calculations!BZ521:CI521)&lt;3),"N/A",IF(ISERROR(TTEST(Calculations!BP521:BY521,Calculations!BZ521:CI521,2,2)),"N/A",TTEST(Calculations!BP521:BY521,Calculations!BZ521:CI521,2,2)))</f>
        <v>N/A</v>
      </c>
      <c r="J520" s="88" t="e">
        <f t="shared" si="43"/>
        <v>#DIV/0!</v>
      </c>
      <c r="K520" s="93" t="str">
        <f>IF(AND('Test Sample Data'!N520&gt;=35,'Control Sample Data'!N520&gt;=35),"Type 3",IF(AND('Test Sample Data'!N520&gt;=30,'Control Sample Data'!N520&gt;=30,OR(I520&gt;=0.05,I520="N/A")),"Type 2",IF(OR(AND('Test Sample Data'!N520&gt;=30,'Control Sample Data'!N520&lt;=30),AND('Test Sample Data'!N520&lt;=30,'Control Sample Data'!N520&gt;=30)),"Type 1","OKAY")))</f>
        <v>OKAY</v>
      </c>
    </row>
    <row r="521" spans="1:11">
      <c r="A521" s="80"/>
      <c r="B521" s="87" t="str">
        <f>IF('Gene Table'!E521="","",'Gene Table'!E521)</f>
        <v>hsa-miR-548h-5p</v>
      </c>
      <c r="C521" s="87" t="str">
        <f>'Gene Table'!B521</f>
        <v>F15</v>
      </c>
      <c r="D521" s="88" t="e">
        <f>Calculations!BN522</f>
        <v>#DIV/0!</v>
      </c>
      <c r="E521" s="88" t="e">
        <f>Calculations!BO522</f>
        <v>#DIV/0!</v>
      </c>
      <c r="F521" s="89" t="e">
        <f t="shared" si="40"/>
        <v>#DIV/0!</v>
      </c>
      <c r="G521" s="89" t="e">
        <f t="shared" si="41"/>
        <v>#DIV/0!</v>
      </c>
      <c r="H521" s="88" t="e">
        <f t="shared" si="42"/>
        <v>#DIV/0!</v>
      </c>
      <c r="I521" s="92" t="str">
        <f>IF(OR(COUNT(Calculations!BP522:BY522)&lt;3,COUNT(Calculations!BZ522:CI522)&lt;3),"N/A",IF(ISERROR(TTEST(Calculations!BP522:BY522,Calculations!BZ522:CI522,2,2)),"N/A",TTEST(Calculations!BP522:BY522,Calculations!BZ522:CI522,2,2)))</f>
        <v>N/A</v>
      </c>
      <c r="J521" s="88" t="e">
        <f t="shared" si="43"/>
        <v>#DIV/0!</v>
      </c>
      <c r="K521" s="93" t="str">
        <f>IF(AND('Test Sample Data'!N521&gt;=35,'Control Sample Data'!N521&gt;=35),"Type 3",IF(AND('Test Sample Data'!N521&gt;=30,'Control Sample Data'!N521&gt;=30,OR(I521&gt;=0.05,I521="N/A")),"Type 2",IF(OR(AND('Test Sample Data'!N521&gt;=30,'Control Sample Data'!N521&lt;=30),AND('Test Sample Data'!N521&lt;=30,'Control Sample Data'!N521&gt;=30)),"Type 1","OKAY")))</f>
        <v>OKAY</v>
      </c>
    </row>
    <row r="522" spans="1:11">
      <c r="A522" s="80"/>
      <c r="B522" s="87" t="str">
        <f>IF('Gene Table'!E522="","",'Gene Table'!E522)</f>
        <v>hsa-miR-154-3p</v>
      </c>
      <c r="C522" s="87" t="str">
        <f>'Gene Table'!B522</f>
        <v>F16</v>
      </c>
      <c r="D522" s="88" t="e">
        <f>Calculations!BN523</f>
        <v>#DIV/0!</v>
      </c>
      <c r="E522" s="88" t="e">
        <f>Calculations!BO523</f>
        <v>#DIV/0!</v>
      </c>
      <c r="F522" s="89" t="e">
        <f t="shared" si="40"/>
        <v>#DIV/0!</v>
      </c>
      <c r="G522" s="89" t="e">
        <f t="shared" si="41"/>
        <v>#DIV/0!</v>
      </c>
      <c r="H522" s="88" t="e">
        <f t="shared" si="42"/>
        <v>#DIV/0!</v>
      </c>
      <c r="I522" s="92" t="str">
        <f>IF(OR(COUNT(Calculations!BP523:BY523)&lt;3,COUNT(Calculations!BZ523:CI523)&lt;3),"N/A",IF(ISERROR(TTEST(Calculations!BP523:BY523,Calculations!BZ523:CI523,2,2)),"N/A",TTEST(Calculations!BP523:BY523,Calculations!BZ523:CI523,2,2)))</f>
        <v>N/A</v>
      </c>
      <c r="J522" s="88" t="e">
        <f t="shared" si="43"/>
        <v>#DIV/0!</v>
      </c>
      <c r="K522" s="93" t="str">
        <f>IF(AND('Test Sample Data'!N522&gt;=35,'Control Sample Data'!N522&gt;=35),"Type 3",IF(AND('Test Sample Data'!N522&gt;=30,'Control Sample Data'!N522&gt;=30,OR(I522&gt;=0.05,I522="N/A")),"Type 2",IF(OR(AND('Test Sample Data'!N522&gt;=30,'Control Sample Data'!N522&lt;=30),AND('Test Sample Data'!N522&lt;=30,'Control Sample Data'!N522&gt;=30)),"Type 1","OKAY")))</f>
        <v>OKAY</v>
      </c>
    </row>
    <row r="523" spans="1:11">
      <c r="A523" s="80"/>
      <c r="B523" s="87" t="str">
        <f>IF('Gene Table'!E523="","",'Gene Table'!E523)</f>
        <v>hsa-miR-200c-3p</v>
      </c>
      <c r="C523" s="87" t="str">
        <f>'Gene Table'!B523</f>
        <v>F17</v>
      </c>
      <c r="D523" s="88" t="e">
        <f>Calculations!BN524</f>
        <v>#DIV/0!</v>
      </c>
      <c r="E523" s="88" t="e">
        <f>Calculations!BO524</f>
        <v>#DIV/0!</v>
      </c>
      <c r="F523" s="89" t="e">
        <f t="shared" si="40"/>
        <v>#DIV/0!</v>
      </c>
      <c r="G523" s="89" t="e">
        <f t="shared" si="41"/>
        <v>#DIV/0!</v>
      </c>
      <c r="H523" s="88" t="e">
        <f t="shared" si="42"/>
        <v>#DIV/0!</v>
      </c>
      <c r="I523" s="92" t="str">
        <f>IF(OR(COUNT(Calculations!BP524:BY524)&lt;3,COUNT(Calculations!BZ524:CI524)&lt;3),"N/A",IF(ISERROR(TTEST(Calculations!BP524:BY524,Calculations!BZ524:CI524,2,2)),"N/A",TTEST(Calculations!BP524:BY524,Calculations!BZ524:CI524,2,2)))</f>
        <v>N/A</v>
      </c>
      <c r="J523" s="88" t="e">
        <f t="shared" si="43"/>
        <v>#DIV/0!</v>
      </c>
      <c r="K523" s="93" t="str">
        <f>IF(AND('Test Sample Data'!N523&gt;=35,'Control Sample Data'!N523&gt;=35),"Type 3",IF(AND('Test Sample Data'!N523&gt;=30,'Control Sample Data'!N523&gt;=30,OR(I523&gt;=0.05,I523="N/A")),"Type 2",IF(OR(AND('Test Sample Data'!N523&gt;=30,'Control Sample Data'!N523&lt;=30),AND('Test Sample Data'!N523&lt;=30,'Control Sample Data'!N523&gt;=30)),"Type 1","OKAY")))</f>
        <v>OKAY</v>
      </c>
    </row>
    <row r="524" spans="1:11">
      <c r="A524" s="80"/>
      <c r="B524" s="87" t="str">
        <f>IF('Gene Table'!E524="","",'Gene Table'!E524)</f>
        <v>hsa-miR-376a-5p</v>
      </c>
      <c r="C524" s="87" t="str">
        <f>'Gene Table'!B524</f>
        <v>F18</v>
      </c>
      <c r="D524" s="88" t="e">
        <f>Calculations!BN525</f>
        <v>#DIV/0!</v>
      </c>
      <c r="E524" s="88" t="e">
        <f>Calculations!BO525</f>
        <v>#DIV/0!</v>
      </c>
      <c r="F524" s="89" t="e">
        <f t="shared" si="40"/>
        <v>#DIV/0!</v>
      </c>
      <c r="G524" s="89" t="e">
        <f t="shared" si="41"/>
        <v>#DIV/0!</v>
      </c>
      <c r="H524" s="88" t="e">
        <f t="shared" si="42"/>
        <v>#DIV/0!</v>
      </c>
      <c r="I524" s="92" t="str">
        <f>IF(OR(COUNT(Calculations!BP525:BY525)&lt;3,COUNT(Calculations!BZ525:CI525)&lt;3),"N/A",IF(ISERROR(TTEST(Calculations!BP525:BY525,Calculations!BZ525:CI525,2,2)),"N/A",TTEST(Calculations!BP525:BY525,Calculations!BZ525:CI525,2,2)))</f>
        <v>N/A</v>
      </c>
      <c r="J524" s="88" t="e">
        <f t="shared" si="43"/>
        <v>#DIV/0!</v>
      </c>
      <c r="K524" s="93" t="str">
        <f>IF(AND('Test Sample Data'!N524&gt;=35,'Control Sample Data'!N524&gt;=35),"Type 3",IF(AND('Test Sample Data'!N524&gt;=30,'Control Sample Data'!N524&gt;=30,OR(I524&gt;=0.05,I524="N/A")),"Type 2",IF(OR(AND('Test Sample Data'!N524&gt;=30,'Control Sample Data'!N524&lt;=30),AND('Test Sample Data'!N524&lt;=30,'Control Sample Data'!N524&gt;=30)),"Type 1","OKAY")))</f>
        <v>OKAY</v>
      </c>
    </row>
    <row r="525" spans="1:11">
      <c r="A525" s="80"/>
      <c r="B525" s="87" t="str">
        <f>IF('Gene Table'!E525="","",'Gene Table'!E525)</f>
        <v>hsa-miR-302c-3p</v>
      </c>
      <c r="C525" s="87" t="str">
        <f>'Gene Table'!B525</f>
        <v>F19</v>
      </c>
      <c r="D525" s="88" t="e">
        <f>Calculations!BN526</f>
        <v>#DIV/0!</v>
      </c>
      <c r="E525" s="88" t="e">
        <f>Calculations!BO526</f>
        <v>#DIV/0!</v>
      </c>
      <c r="F525" s="89" t="e">
        <f t="shared" si="40"/>
        <v>#DIV/0!</v>
      </c>
      <c r="G525" s="89" t="e">
        <f t="shared" si="41"/>
        <v>#DIV/0!</v>
      </c>
      <c r="H525" s="88" t="e">
        <f t="shared" si="42"/>
        <v>#DIV/0!</v>
      </c>
      <c r="I525" s="92" t="str">
        <f>IF(OR(COUNT(Calculations!BP526:BY526)&lt;3,COUNT(Calculations!BZ526:CI526)&lt;3),"N/A",IF(ISERROR(TTEST(Calculations!BP526:BY526,Calculations!BZ526:CI526,2,2)),"N/A",TTEST(Calculations!BP526:BY526,Calculations!BZ526:CI526,2,2)))</f>
        <v>N/A</v>
      </c>
      <c r="J525" s="88" t="e">
        <f t="shared" si="43"/>
        <v>#DIV/0!</v>
      </c>
      <c r="K525" s="93" t="str">
        <f>IF(AND('Test Sample Data'!N525&gt;=35,'Control Sample Data'!N525&gt;=35),"Type 3",IF(AND('Test Sample Data'!N525&gt;=30,'Control Sample Data'!N525&gt;=30,OR(I525&gt;=0.05,I525="N/A")),"Type 2",IF(OR(AND('Test Sample Data'!N525&gt;=30,'Control Sample Data'!N525&lt;=30),AND('Test Sample Data'!N525&lt;=30,'Control Sample Data'!N525&gt;=30)),"Type 1","OKAY")))</f>
        <v>OKAY</v>
      </c>
    </row>
    <row r="526" spans="1:11">
      <c r="A526" s="80"/>
      <c r="B526" s="87" t="str">
        <f>IF('Gene Table'!E526="","",'Gene Table'!E526)</f>
        <v>hsa-miR-377-5p</v>
      </c>
      <c r="C526" s="87" t="str">
        <f>'Gene Table'!B526</f>
        <v>F20</v>
      </c>
      <c r="D526" s="88" t="e">
        <f>Calculations!BN527</f>
        <v>#DIV/0!</v>
      </c>
      <c r="E526" s="88" t="e">
        <f>Calculations!BO527</f>
        <v>#DIV/0!</v>
      </c>
      <c r="F526" s="89" t="e">
        <f t="shared" si="40"/>
        <v>#DIV/0!</v>
      </c>
      <c r="G526" s="89" t="e">
        <f t="shared" si="41"/>
        <v>#DIV/0!</v>
      </c>
      <c r="H526" s="88" t="e">
        <f t="shared" si="42"/>
        <v>#DIV/0!</v>
      </c>
      <c r="I526" s="92" t="str">
        <f>IF(OR(COUNT(Calculations!BP527:BY527)&lt;3,COUNT(Calculations!BZ527:CI527)&lt;3),"N/A",IF(ISERROR(TTEST(Calculations!BP527:BY527,Calculations!BZ527:CI527,2,2)),"N/A",TTEST(Calculations!BP527:BY527,Calculations!BZ527:CI527,2,2)))</f>
        <v>N/A</v>
      </c>
      <c r="J526" s="88" t="e">
        <f t="shared" si="43"/>
        <v>#DIV/0!</v>
      </c>
      <c r="K526" s="93" t="str">
        <f>IF(AND('Test Sample Data'!N526&gt;=35,'Control Sample Data'!N526&gt;=35),"Type 3",IF(AND('Test Sample Data'!N526&gt;=30,'Control Sample Data'!N526&gt;=30,OR(I526&gt;=0.05,I526="N/A")),"Type 2",IF(OR(AND('Test Sample Data'!N526&gt;=30,'Control Sample Data'!N526&lt;=30),AND('Test Sample Data'!N526&lt;=30,'Control Sample Data'!N526&gt;=30)),"Type 1","OKAY")))</f>
        <v>OKAY</v>
      </c>
    </row>
    <row r="527" spans="1:11">
      <c r="A527" s="80"/>
      <c r="B527" s="87" t="str">
        <f>IF('Gene Table'!E527="","",'Gene Table'!E527)</f>
        <v>hsa-miR-211-5p</v>
      </c>
      <c r="C527" s="87" t="str">
        <f>'Gene Table'!B527</f>
        <v>F21</v>
      </c>
      <c r="D527" s="88" t="e">
        <f>Calculations!BN528</f>
        <v>#DIV/0!</v>
      </c>
      <c r="E527" s="88" t="e">
        <f>Calculations!BO528</f>
        <v>#DIV/0!</v>
      </c>
      <c r="F527" s="89" t="e">
        <f t="shared" si="40"/>
        <v>#DIV/0!</v>
      </c>
      <c r="G527" s="89" t="e">
        <f t="shared" si="41"/>
        <v>#DIV/0!</v>
      </c>
      <c r="H527" s="88" t="e">
        <f t="shared" si="42"/>
        <v>#DIV/0!</v>
      </c>
      <c r="I527" s="92" t="str">
        <f>IF(OR(COUNT(Calculations!BP528:BY528)&lt;3,COUNT(Calculations!BZ528:CI528)&lt;3),"N/A",IF(ISERROR(TTEST(Calculations!BP528:BY528,Calculations!BZ528:CI528,2,2)),"N/A",TTEST(Calculations!BP528:BY528,Calculations!BZ528:CI528,2,2)))</f>
        <v>N/A</v>
      </c>
      <c r="J527" s="88" t="e">
        <f t="shared" si="43"/>
        <v>#DIV/0!</v>
      </c>
      <c r="K527" s="93" t="str">
        <f>IF(AND('Test Sample Data'!N527&gt;=35,'Control Sample Data'!N527&gt;=35),"Type 3",IF(AND('Test Sample Data'!N527&gt;=30,'Control Sample Data'!N527&gt;=30,OR(I527&gt;=0.05,I527="N/A")),"Type 2",IF(OR(AND('Test Sample Data'!N527&gt;=30,'Control Sample Data'!N527&lt;=30),AND('Test Sample Data'!N527&lt;=30,'Control Sample Data'!N527&gt;=30)),"Type 1","OKAY")))</f>
        <v>OKAY</v>
      </c>
    </row>
    <row r="528" spans="1:11">
      <c r="A528" s="80"/>
      <c r="B528" s="87" t="str">
        <f>IF('Gene Table'!E528="","",'Gene Table'!E528)</f>
        <v>hsa-miR-379-3p</v>
      </c>
      <c r="C528" s="87" t="str">
        <f>'Gene Table'!B528</f>
        <v>F22</v>
      </c>
      <c r="D528" s="88" t="e">
        <f>Calculations!BN529</f>
        <v>#DIV/0!</v>
      </c>
      <c r="E528" s="88" t="e">
        <f>Calculations!BO529</f>
        <v>#DIV/0!</v>
      </c>
      <c r="F528" s="89" t="e">
        <f t="shared" si="40"/>
        <v>#DIV/0!</v>
      </c>
      <c r="G528" s="89" t="e">
        <f t="shared" si="41"/>
        <v>#DIV/0!</v>
      </c>
      <c r="H528" s="88" t="e">
        <f t="shared" si="42"/>
        <v>#DIV/0!</v>
      </c>
      <c r="I528" s="92" t="str">
        <f>IF(OR(COUNT(Calculations!BP529:BY529)&lt;3,COUNT(Calculations!BZ529:CI529)&lt;3),"N/A",IF(ISERROR(TTEST(Calculations!BP529:BY529,Calculations!BZ529:CI529,2,2)),"N/A",TTEST(Calculations!BP529:BY529,Calculations!BZ529:CI529,2,2)))</f>
        <v>N/A</v>
      </c>
      <c r="J528" s="88" t="e">
        <f t="shared" si="43"/>
        <v>#DIV/0!</v>
      </c>
      <c r="K528" s="93" t="str">
        <f>IF(AND('Test Sample Data'!N528&gt;=35,'Control Sample Data'!N528&gt;=35),"Type 3",IF(AND('Test Sample Data'!N528&gt;=30,'Control Sample Data'!N528&gt;=30,OR(I528&gt;=0.05,I528="N/A")),"Type 2",IF(OR(AND('Test Sample Data'!N528&gt;=30,'Control Sample Data'!N528&lt;=30),AND('Test Sample Data'!N528&lt;=30,'Control Sample Data'!N528&gt;=30)),"Type 1","OKAY")))</f>
        <v>OKAY</v>
      </c>
    </row>
    <row r="529" spans="1:11">
      <c r="A529" s="80"/>
      <c r="B529" s="87" t="str">
        <f>IF('Gene Table'!E529="","",'Gene Table'!E529)</f>
        <v>hsa-miR-502-3p</v>
      </c>
      <c r="C529" s="87" t="str">
        <f>'Gene Table'!B529</f>
        <v>F23</v>
      </c>
      <c r="D529" s="88" t="e">
        <f>Calculations!BN530</f>
        <v>#DIV/0!</v>
      </c>
      <c r="E529" s="88" t="e">
        <f>Calculations!BO530</f>
        <v>#DIV/0!</v>
      </c>
      <c r="F529" s="89" t="e">
        <f t="shared" si="40"/>
        <v>#DIV/0!</v>
      </c>
      <c r="G529" s="89" t="e">
        <f t="shared" si="41"/>
        <v>#DIV/0!</v>
      </c>
      <c r="H529" s="88" t="e">
        <f t="shared" si="42"/>
        <v>#DIV/0!</v>
      </c>
      <c r="I529" s="92" t="str">
        <f>IF(OR(COUNT(Calculations!BP530:BY530)&lt;3,COUNT(Calculations!BZ530:CI530)&lt;3),"N/A",IF(ISERROR(TTEST(Calculations!BP530:BY530,Calculations!BZ530:CI530,2,2)),"N/A",TTEST(Calculations!BP530:BY530,Calculations!BZ530:CI530,2,2)))</f>
        <v>N/A</v>
      </c>
      <c r="J529" s="88" t="e">
        <f t="shared" si="43"/>
        <v>#DIV/0!</v>
      </c>
      <c r="K529" s="93" t="str">
        <f>IF(AND('Test Sample Data'!N529&gt;=35,'Control Sample Data'!N529&gt;=35),"Type 3",IF(AND('Test Sample Data'!N529&gt;=30,'Control Sample Data'!N529&gt;=30,OR(I529&gt;=0.05,I529="N/A")),"Type 2",IF(OR(AND('Test Sample Data'!N529&gt;=30,'Control Sample Data'!N529&lt;=30),AND('Test Sample Data'!N529&lt;=30,'Control Sample Data'!N529&gt;=30)),"Type 1","OKAY")))</f>
        <v>OKAY</v>
      </c>
    </row>
    <row r="530" spans="1:11">
      <c r="A530" s="80"/>
      <c r="B530" s="87" t="str">
        <f>IF('Gene Table'!E530="","",'Gene Table'!E530)</f>
        <v>hsa-miR-380-5p</v>
      </c>
      <c r="C530" s="87" t="str">
        <f>'Gene Table'!B530</f>
        <v>F24</v>
      </c>
      <c r="D530" s="88" t="e">
        <f>Calculations!BN531</f>
        <v>#DIV/0!</v>
      </c>
      <c r="E530" s="88" t="e">
        <f>Calculations!BO531</f>
        <v>#DIV/0!</v>
      </c>
      <c r="F530" s="89" t="e">
        <f t="shared" si="40"/>
        <v>#DIV/0!</v>
      </c>
      <c r="G530" s="89" t="e">
        <f t="shared" si="41"/>
        <v>#DIV/0!</v>
      </c>
      <c r="H530" s="88" t="e">
        <f t="shared" si="42"/>
        <v>#DIV/0!</v>
      </c>
      <c r="I530" s="92" t="str">
        <f>IF(OR(COUNT(Calculations!BP531:BY531)&lt;3,COUNT(Calculations!BZ531:CI531)&lt;3),"N/A",IF(ISERROR(TTEST(Calculations!BP531:BY531,Calculations!BZ531:CI531,2,2)),"N/A",TTEST(Calculations!BP531:BY531,Calculations!BZ531:CI531,2,2)))</f>
        <v>N/A</v>
      </c>
      <c r="J530" s="88" t="e">
        <f t="shared" si="43"/>
        <v>#DIV/0!</v>
      </c>
      <c r="K530" s="93" t="str">
        <f>IF(AND('Test Sample Data'!N530&gt;=35,'Control Sample Data'!N530&gt;=35),"Type 3",IF(AND('Test Sample Data'!N530&gt;=30,'Control Sample Data'!N530&gt;=30,OR(I530&gt;=0.05,I530="N/A")),"Type 2",IF(OR(AND('Test Sample Data'!N530&gt;=30,'Control Sample Data'!N530&lt;=30),AND('Test Sample Data'!N530&lt;=30,'Control Sample Data'!N530&gt;=30)),"Type 1","OKAY")))</f>
        <v>OKAY</v>
      </c>
    </row>
    <row r="531" spans="1:11">
      <c r="A531" s="80"/>
      <c r="B531" s="87" t="str">
        <f>IF('Gene Table'!E531="","",'Gene Table'!E531)</f>
        <v>hsa-miR-543</v>
      </c>
      <c r="C531" s="87" t="str">
        <f>'Gene Table'!B531</f>
        <v>G01</v>
      </c>
      <c r="D531" s="88" t="e">
        <f>Calculations!BN532</f>
        <v>#DIV/0!</v>
      </c>
      <c r="E531" s="88" t="e">
        <f>Calculations!BO532</f>
        <v>#DIV/0!</v>
      </c>
      <c r="F531" s="89" t="e">
        <f t="shared" si="40"/>
        <v>#DIV/0!</v>
      </c>
      <c r="G531" s="89" t="e">
        <f t="shared" si="41"/>
        <v>#DIV/0!</v>
      </c>
      <c r="H531" s="88" t="e">
        <f t="shared" si="42"/>
        <v>#DIV/0!</v>
      </c>
      <c r="I531" s="92" t="str">
        <f>IF(OR(COUNT(Calculations!BP532:BY532)&lt;3,COUNT(Calculations!BZ532:CI532)&lt;3),"N/A",IF(ISERROR(TTEST(Calculations!BP532:BY532,Calculations!BZ532:CI532,2,2)),"N/A",TTEST(Calculations!BP532:BY532,Calculations!BZ532:CI532,2,2)))</f>
        <v>N/A</v>
      </c>
      <c r="J531" s="88" t="e">
        <f t="shared" si="43"/>
        <v>#DIV/0!</v>
      </c>
      <c r="K531" s="93" t="str">
        <f>IF(AND('Test Sample Data'!N531&gt;=35,'Control Sample Data'!N531&gt;=35),"Type 3",IF(AND('Test Sample Data'!N531&gt;=30,'Control Sample Data'!N531&gt;=30,OR(I531&gt;=0.05,I531="N/A")),"Type 2",IF(OR(AND('Test Sample Data'!N531&gt;=30,'Control Sample Data'!N531&lt;=30),AND('Test Sample Data'!N531&lt;=30,'Control Sample Data'!N531&gt;=30)),"Type 1","OKAY")))</f>
        <v>OKAY</v>
      </c>
    </row>
    <row r="532" spans="1:11">
      <c r="A532" s="80"/>
      <c r="B532" s="87" t="str">
        <f>IF('Gene Table'!E532="","",'Gene Table'!E532)</f>
        <v>hsa-miR-298</v>
      </c>
      <c r="C532" s="87" t="str">
        <f>'Gene Table'!B532</f>
        <v>G02</v>
      </c>
      <c r="D532" s="88" t="e">
        <f>Calculations!BN533</f>
        <v>#DIV/0!</v>
      </c>
      <c r="E532" s="88" t="e">
        <f>Calculations!BO533</f>
        <v>#DIV/0!</v>
      </c>
      <c r="F532" s="89" t="e">
        <f t="shared" si="40"/>
        <v>#DIV/0!</v>
      </c>
      <c r="G532" s="89" t="e">
        <f t="shared" si="41"/>
        <v>#DIV/0!</v>
      </c>
      <c r="H532" s="88" t="e">
        <f t="shared" si="42"/>
        <v>#DIV/0!</v>
      </c>
      <c r="I532" s="92" t="str">
        <f>IF(OR(COUNT(Calculations!BP533:BY533)&lt;3,COUNT(Calculations!BZ533:CI533)&lt;3),"N/A",IF(ISERROR(TTEST(Calculations!BP533:BY533,Calculations!BZ533:CI533,2,2)),"N/A",TTEST(Calculations!BP533:BY533,Calculations!BZ533:CI533,2,2)))</f>
        <v>N/A</v>
      </c>
      <c r="J532" s="88" t="e">
        <f t="shared" si="43"/>
        <v>#DIV/0!</v>
      </c>
      <c r="K532" s="93" t="str">
        <f>IF(AND('Test Sample Data'!N532&gt;=35,'Control Sample Data'!N532&gt;=35),"Type 3",IF(AND('Test Sample Data'!N532&gt;=30,'Control Sample Data'!N532&gt;=30,OR(I532&gt;=0.05,I532="N/A")),"Type 2",IF(OR(AND('Test Sample Data'!N532&gt;=30,'Control Sample Data'!N532&lt;=30),AND('Test Sample Data'!N532&lt;=30,'Control Sample Data'!N532&gt;=30)),"Type 1","OKAY")))</f>
        <v>OKAY</v>
      </c>
    </row>
    <row r="533" spans="1:11">
      <c r="A533" s="80"/>
      <c r="B533" s="87" t="str">
        <f>IF('Gene Table'!E533="","",'Gene Table'!E533)</f>
        <v>hsa-miR-877-5p</v>
      </c>
      <c r="C533" s="87" t="str">
        <f>'Gene Table'!B533</f>
        <v>G03</v>
      </c>
      <c r="D533" s="88" t="e">
        <f>Calculations!BN534</f>
        <v>#DIV/0!</v>
      </c>
      <c r="E533" s="88" t="e">
        <f>Calculations!BO534</f>
        <v>#DIV/0!</v>
      </c>
      <c r="F533" s="89" t="e">
        <f t="shared" si="40"/>
        <v>#DIV/0!</v>
      </c>
      <c r="G533" s="89" t="e">
        <f t="shared" si="41"/>
        <v>#DIV/0!</v>
      </c>
      <c r="H533" s="88" t="e">
        <f t="shared" si="42"/>
        <v>#DIV/0!</v>
      </c>
      <c r="I533" s="92" t="str">
        <f>IF(OR(COUNT(Calculations!BP534:BY534)&lt;3,COUNT(Calculations!BZ534:CI534)&lt;3),"N/A",IF(ISERROR(TTEST(Calculations!BP534:BY534,Calculations!BZ534:CI534,2,2)),"N/A",TTEST(Calculations!BP534:BY534,Calculations!BZ534:CI534,2,2)))</f>
        <v>N/A</v>
      </c>
      <c r="J533" s="88" t="e">
        <f t="shared" si="43"/>
        <v>#DIV/0!</v>
      </c>
      <c r="K533" s="93" t="str">
        <f>IF(AND('Test Sample Data'!N533&gt;=35,'Control Sample Data'!N533&gt;=35),"Type 3",IF(AND('Test Sample Data'!N533&gt;=30,'Control Sample Data'!N533&gt;=30,OR(I533&gt;=0.05,I533="N/A")),"Type 2",IF(OR(AND('Test Sample Data'!N533&gt;=30,'Control Sample Data'!N533&lt;=30),AND('Test Sample Data'!N533&lt;=30,'Control Sample Data'!N533&gt;=30)),"Type 1","OKAY")))</f>
        <v>OKAY</v>
      </c>
    </row>
    <row r="534" spans="1:11">
      <c r="A534" s="80"/>
      <c r="B534" s="87" t="str">
        <f>IF('Gene Table'!E534="","",'Gene Table'!E534)</f>
        <v>hsa-miR-328</v>
      </c>
      <c r="C534" s="87" t="str">
        <f>'Gene Table'!B534</f>
        <v>G04</v>
      </c>
      <c r="D534" s="88" t="e">
        <f>Calculations!BN535</f>
        <v>#DIV/0!</v>
      </c>
      <c r="E534" s="88" t="e">
        <f>Calculations!BO535</f>
        <v>#DIV/0!</v>
      </c>
      <c r="F534" s="89" t="e">
        <f t="shared" si="40"/>
        <v>#DIV/0!</v>
      </c>
      <c r="G534" s="89" t="e">
        <f t="shared" si="41"/>
        <v>#DIV/0!</v>
      </c>
      <c r="H534" s="88" t="e">
        <f t="shared" si="42"/>
        <v>#DIV/0!</v>
      </c>
      <c r="I534" s="92" t="str">
        <f>IF(OR(COUNT(Calculations!BP535:BY535)&lt;3,COUNT(Calculations!BZ535:CI535)&lt;3),"N/A",IF(ISERROR(TTEST(Calculations!BP535:BY535,Calculations!BZ535:CI535,2,2)),"N/A",TTEST(Calculations!BP535:BY535,Calculations!BZ535:CI535,2,2)))</f>
        <v>N/A</v>
      </c>
      <c r="J534" s="88" t="e">
        <f t="shared" si="43"/>
        <v>#DIV/0!</v>
      </c>
      <c r="K534" s="93" t="str">
        <f>IF(AND('Test Sample Data'!N534&gt;=35,'Control Sample Data'!N534&gt;=35),"Type 3",IF(AND('Test Sample Data'!N534&gt;=30,'Control Sample Data'!N534&gt;=30,OR(I534&gt;=0.05,I534="N/A")),"Type 2",IF(OR(AND('Test Sample Data'!N534&gt;=30,'Control Sample Data'!N534&lt;=30),AND('Test Sample Data'!N534&lt;=30,'Control Sample Data'!N534&gt;=30)),"Type 1","OKAY")))</f>
        <v>OKAY</v>
      </c>
    </row>
    <row r="535" spans="1:11">
      <c r="A535" s="80"/>
      <c r="B535" s="87" t="str">
        <f>IF('Gene Table'!E535="","",'Gene Table'!E535)</f>
        <v>hsa-miR-331-5p</v>
      </c>
      <c r="C535" s="87" t="str">
        <f>'Gene Table'!B535</f>
        <v>G05</v>
      </c>
      <c r="D535" s="88" t="e">
        <f>Calculations!BN536</f>
        <v>#DIV/0!</v>
      </c>
      <c r="E535" s="88" t="e">
        <f>Calculations!BO536</f>
        <v>#DIV/0!</v>
      </c>
      <c r="F535" s="89" t="e">
        <f t="shared" si="40"/>
        <v>#DIV/0!</v>
      </c>
      <c r="G535" s="89" t="e">
        <f t="shared" si="41"/>
        <v>#DIV/0!</v>
      </c>
      <c r="H535" s="88" t="e">
        <f t="shared" si="42"/>
        <v>#DIV/0!</v>
      </c>
      <c r="I535" s="92" t="str">
        <f>IF(OR(COUNT(Calculations!BP536:BY536)&lt;3,COUNT(Calculations!BZ536:CI536)&lt;3),"N/A",IF(ISERROR(TTEST(Calculations!BP536:BY536,Calculations!BZ536:CI536,2,2)),"N/A",TTEST(Calculations!BP536:BY536,Calculations!BZ536:CI536,2,2)))</f>
        <v>N/A</v>
      </c>
      <c r="J535" s="88" t="e">
        <f t="shared" si="43"/>
        <v>#DIV/0!</v>
      </c>
      <c r="K535" s="93" t="str">
        <f>IF(AND('Test Sample Data'!N535&gt;=35,'Control Sample Data'!N535&gt;=35),"Type 3",IF(AND('Test Sample Data'!N535&gt;=30,'Control Sample Data'!N535&gt;=30,OR(I535&gt;=0.05,I535="N/A")),"Type 2",IF(OR(AND('Test Sample Data'!N535&gt;=30,'Control Sample Data'!N535&lt;=30),AND('Test Sample Data'!N535&lt;=30,'Control Sample Data'!N535&gt;=30)),"Type 1","OKAY")))</f>
        <v>OKAY</v>
      </c>
    </row>
    <row r="536" spans="1:11">
      <c r="A536" s="80"/>
      <c r="B536" s="87" t="str">
        <f>IF('Gene Table'!E536="","",'Gene Table'!E536)</f>
        <v>hsa-miR-671-3p</v>
      </c>
      <c r="C536" s="87" t="str">
        <f>'Gene Table'!B536</f>
        <v>G06</v>
      </c>
      <c r="D536" s="88" t="e">
        <f>Calculations!BN537</f>
        <v>#DIV/0!</v>
      </c>
      <c r="E536" s="88" t="e">
        <f>Calculations!BO537</f>
        <v>#DIV/0!</v>
      </c>
      <c r="F536" s="89" t="e">
        <f t="shared" si="40"/>
        <v>#DIV/0!</v>
      </c>
      <c r="G536" s="89" t="e">
        <f t="shared" si="41"/>
        <v>#DIV/0!</v>
      </c>
      <c r="H536" s="88" t="e">
        <f t="shared" si="42"/>
        <v>#DIV/0!</v>
      </c>
      <c r="I536" s="92" t="str">
        <f>IF(OR(COUNT(Calculations!BP537:BY537)&lt;3,COUNT(Calculations!BZ537:CI537)&lt;3),"N/A",IF(ISERROR(TTEST(Calculations!BP537:BY537,Calculations!BZ537:CI537,2,2)),"N/A",TTEST(Calculations!BP537:BY537,Calculations!BZ537:CI537,2,2)))</f>
        <v>N/A</v>
      </c>
      <c r="J536" s="88" t="e">
        <f t="shared" si="43"/>
        <v>#DIV/0!</v>
      </c>
      <c r="K536" s="93" t="str">
        <f>IF(AND('Test Sample Data'!N536&gt;=35,'Control Sample Data'!N536&gt;=35),"Type 3",IF(AND('Test Sample Data'!N536&gt;=30,'Control Sample Data'!N536&gt;=30,OR(I536&gt;=0.05,I536="N/A")),"Type 2",IF(OR(AND('Test Sample Data'!N536&gt;=30,'Control Sample Data'!N536&lt;=30),AND('Test Sample Data'!N536&lt;=30,'Control Sample Data'!N536&gt;=30)),"Type 1","OKAY")))</f>
        <v>OKAY</v>
      </c>
    </row>
    <row r="537" spans="1:11">
      <c r="A537" s="80"/>
      <c r="B537" s="87" t="str">
        <f>IF('Gene Table'!E537="","",'Gene Table'!E537)</f>
        <v>hsa-miR-412</v>
      </c>
      <c r="C537" s="87" t="str">
        <f>'Gene Table'!B537</f>
        <v>G07</v>
      </c>
      <c r="D537" s="88" t="e">
        <f>Calculations!BN538</f>
        <v>#DIV/0!</v>
      </c>
      <c r="E537" s="88" t="e">
        <f>Calculations!BO538</f>
        <v>#DIV/0!</v>
      </c>
      <c r="F537" s="89" t="e">
        <f t="shared" si="40"/>
        <v>#DIV/0!</v>
      </c>
      <c r="G537" s="89" t="e">
        <f t="shared" si="41"/>
        <v>#DIV/0!</v>
      </c>
      <c r="H537" s="88" t="e">
        <f t="shared" si="42"/>
        <v>#DIV/0!</v>
      </c>
      <c r="I537" s="92" t="str">
        <f>IF(OR(COUNT(Calculations!BP538:BY538)&lt;3,COUNT(Calculations!BZ538:CI538)&lt;3),"N/A",IF(ISERROR(TTEST(Calculations!BP538:BY538,Calculations!BZ538:CI538,2,2)),"N/A",TTEST(Calculations!BP538:BY538,Calculations!BZ538:CI538,2,2)))</f>
        <v>N/A</v>
      </c>
      <c r="J537" s="88" t="e">
        <f t="shared" si="43"/>
        <v>#DIV/0!</v>
      </c>
      <c r="K537" s="93" t="str">
        <f>IF(AND('Test Sample Data'!N537&gt;=35,'Control Sample Data'!N537&gt;=35),"Type 3",IF(AND('Test Sample Data'!N537&gt;=30,'Control Sample Data'!N537&gt;=30,OR(I537&gt;=0.05,I537="N/A")),"Type 2",IF(OR(AND('Test Sample Data'!N537&gt;=30,'Control Sample Data'!N537&lt;=30),AND('Test Sample Data'!N537&lt;=30,'Control Sample Data'!N537&gt;=30)),"Type 1","OKAY")))</f>
        <v>OKAY</v>
      </c>
    </row>
    <row r="538" spans="1:11">
      <c r="A538" s="80"/>
      <c r="B538" s="87" t="str">
        <f>IF('Gene Table'!E538="","",'Gene Table'!E538)</f>
        <v>hsa-miR-1296</v>
      </c>
      <c r="C538" s="87" t="str">
        <f>'Gene Table'!B538</f>
        <v>G08</v>
      </c>
      <c r="D538" s="88" t="e">
        <f>Calculations!BN539</f>
        <v>#DIV/0!</v>
      </c>
      <c r="E538" s="88" t="e">
        <f>Calculations!BO539</f>
        <v>#DIV/0!</v>
      </c>
      <c r="F538" s="89" t="e">
        <f t="shared" si="40"/>
        <v>#DIV/0!</v>
      </c>
      <c r="G538" s="89" t="e">
        <f t="shared" si="41"/>
        <v>#DIV/0!</v>
      </c>
      <c r="H538" s="88" t="e">
        <f t="shared" si="42"/>
        <v>#DIV/0!</v>
      </c>
      <c r="I538" s="92" t="str">
        <f>IF(OR(COUNT(Calculations!BP539:BY539)&lt;3,COUNT(Calculations!BZ539:CI539)&lt;3),"N/A",IF(ISERROR(TTEST(Calculations!BP539:BY539,Calculations!BZ539:CI539,2,2)),"N/A",TTEST(Calculations!BP539:BY539,Calculations!BZ539:CI539,2,2)))</f>
        <v>N/A</v>
      </c>
      <c r="J538" s="88" t="e">
        <f t="shared" si="43"/>
        <v>#DIV/0!</v>
      </c>
      <c r="K538" s="93" t="str">
        <f>IF(AND('Test Sample Data'!N538&gt;=35,'Control Sample Data'!N538&gt;=35),"Type 3",IF(AND('Test Sample Data'!N538&gt;=30,'Control Sample Data'!N538&gt;=30,OR(I538&gt;=0.05,I538="N/A")),"Type 2",IF(OR(AND('Test Sample Data'!N538&gt;=30,'Control Sample Data'!N538&lt;=30),AND('Test Sample Data'!N538&lt;=30,'Control Sample Data'!N538&gt;=30)),"Type 1","OKAY")))</f>
        <v>OKAY</v>
      </c>
    </row>
    <row r="539" spans="1:11">
      <c r="A539" s="80"/>
      <c r="B539" s="87" t="str">
        <f>IF('Gene Table'!E539="","",'Gene Table'!E539)</f>
        <v>hsa-miR-605</v>
      </c>
      <c r="C539" s="87" t="str">
        <f>'Gene Table'!B539</f>
        <v>G09</v>
      </c>
      <c r="D539" s="88" t="e">
        <f>Calculations!BN540</f>
        <v>#DIV/0!</v>
      </c>
      <c r="E539" s="88" t="e">
        <f>Calculations!BO540</f>
        <v>#DIV/0!</v>
      </c>
      <c r="F539" s="89" t="e">
        <f t="shared" si="40"/>
        <v>#DIV/0!</v>
      </c>
      <c r="G539" s="89" t="e">
        <f t="shared" si="41"/>
        <v>#DIV/0!</v>
      </c>
      <c r="H539" s="88" t="e">
        <f t="shared" si="42"/>
        <v>#DIV/0!</v>
      </c>
      <c r="I539" s="92" t="str">
        <f>IF(OR(COUNT(Calculations!BP540:BY540)&lt;3,COUNT(Calculations!BZ540:CI540)&lt;3),"N/A",IF(ISERROR(TTEST(Calculations!BP540:BY540,Calculations!BZ540:CI540,2,2)),"N/A",TTEST(Calculations!BP540:BY540,Calculations!BZ540:CI540,2,2)))</f>
        <v>N/A</v>
      </c>
      <c r="J539" s="88" t="e">
        <f t="shared" si="43"/>
        <v>#DIV/0!</v>
      </c>
      <c r="K539" s="93" t="str">
        <f>IF(AND('Test Sample Data'!N539&gt;=35,'Control Sample Data'!N539&gt;=35),"Type 3",IF(AND('Test Sample Data'!N539&gt;=30,'Control Sample Data'!N539&gt;=30,OR(I539&gt;=0.05,I539="N/A")),"Type 2",IF(OR(AND('Test Sample Data'!N539&gt;=30,'Control Sample Data'!N539&lt;=30),AND('Test Sample Data'!N539&lt;=30,'Control Sample Data'!N539&gt;=30)),"Type 1","OKAY")))</f>
        <v>OKAY</v>
      </c>
    </row>
    <row r="540" spans="1:11">
      <c r="A540" s="80"/>
      <c r="B540" s="87" t="str">
        <f>IF('Gene Table'!E540="","",'Gene Table'!E540)</f>
        <v>hsa-miR-139-3p</v>
      </c>
      <c r="C540" s="87" t="str">
        <f>'Gene Table'!B540</f>
        <v>G10</v>
      </c>
      <c r="D540" s="88" t="e">
        <f>Calculations!BN541</f>
        <v>#DIV/0!</v>
      </c>
      <c r="E540" s="88" t="e">
        <f>Calculations!BO541</f>
        <v>#DIV/0!</v>
      </c>
      <c r="F540" s="89" t="e">
        <f t="shared" si="40"/>
        <v>#DIV/0!</v>
      </c>
      <c r="G540" s="89" t="e">
        <f t="shared" si="41"/>
        <v>#DIV/0!</v>
      </c>
      <c r="H540" s="88" t="e">
        <f t="shared" si="42"/>
        <v>#DIV/0!</v>
      </c>
      <c r="I540" s="92" t="str">
        <f>IF(OR(COUNT(Calculations!BP541:BY541)&lt;3,COUNT(Calculations!BZ541:CI541)&lt;3),"N/A",IF(ISERROR(TTEST(Calculations!BP541:BY541,Calculations!BZ541:CI541,2,2)),"N/A",TTEST(Calculations!BP541:BY541,Calculations!BZ541:CI541,2,2)))</f>
        <v>N/A</v>
      </c>
      <c r="J540" s="88" t="e">
        <f t="shared" si="43"/>
        <v>#DIV/0!</v>
      </c>
      <c r="K540" s="93" t="str">
        <f>IF(AND('Test Sample Data'!N540&gt;=35,'Control Sample Data'!N540&gt;=35),"Type 3",IF(AND('Test Sample Data'!N540&gt;=30,'Control Sample Data'!N540&gt;=30,OR(I540&gt;=0.05,I540="N/A")),"Type 2",IF(OR(AND('Test Sample Data'!N540&gt;=30,'Control Sample Data'!N540&lt;=30),AND('Test Sample Data'!N540&lt;=30,'Control Sample Data'!N540&gt;=30)),"Type 1","OKAY")))</f>
        <v>OKAY</v>
      </c>
    </row>
    <row r="541" spans="1:11">
      <c r="A541" s="80"/>
      <c r="B541" s="87" t="str">
        <f>IF('Gene Table'!E541="","",'Gene Table'!E541)</f>
        <v>hsa-miR-641</v>
      </c>
      <c r="C541" s="87" t="str">
        <f>'Gene Table'!B541</f>
        <v>G11</v>
      </c>
      <c r="D541" s="88" t="e">
        <f>Calculations!BN542</f>
        <v>#DIV/0!</v>
      </c>
      <c r="E541" s="88" t="e">
        <f>Calculations!BO542</f>
        <v>#DIV/0!</v>
      </c>
      <c r="F541" s="89" t="e">
        <f t="shared" si="40"/>
        <v>#DIV/0!</v>
      </c>
      <c r="G541" s="89" t="e">
        <f t="shared" si="41"/>
        <v>#DIV/0!</v>
      </c>
      <c r="H541" s="88" t="e">
        <f t="shared" si="42"/>
        <v>#DIV/0!</v>
      </c>
      <c r="I541" s="92" t="str">
        <f>IF(OR(COUNT(Calculations!BP542:BY542)&lt;3,COUNT(Calculations!BZ542:CI542)&lt;3),"N/A",IF(ISERROR(TTEST(Calculations!BP542:BY542,Calculations!BZ542:CI542,2,2)),"N/A",TTEST(Calculations!BP542:BY542,Calculations!BZ542:CI542,2,2)))</f>
        <v>N/A</v>
      </c>
      <c r="J541" s="88" t="e">
        <f t="shared" si="43"/>
        <v>#DIV/0!</v>
      </c>
      <c r="K541" s="93" t="str">
        <f>IF(AND('Test Sample Data'!N541&gt;=35,'Control Sample Data'!N541&gt;=35),"Type 3",IF(AND('Test Sample Data'!N541&gt;=30,'Control Sample Data'!N541&gt;=30,OR(I541&gt;=0.05,I541="N/A")),"Type 2",IF(OR(AND('Test Sample Data'!N541&gt;=30,'Control Sample Data'!N541&lt;=30),AND('Test Sample Data'!N541&lt;=30,'Control Sample Data'!N541&gt;=30)),"Type 1","OKAY")))</f>
        <v>OKAY</v>
      </c>
    </row>
    <row r="542" spans="1:11">
      <c r="A542" s="80"/>
      <c r="B542" s="87" t="str">
        <f>IF('Gene Table'!E542="","",'Gene Table'!E542)</f>
        <v>hsa-miR-339-5p</v>
      </c>
      <c r="C542" s="87" t="str">
        <f>'Gene Table'!B542</f>
        <v>G12</v>
      </c>
      <c r="D542" s="88" t="e">
        <f>Calculations!BN543</f>
        <v>#DIV/0!</v>
      </c>
      <c r="E542" s="88" t="e">
        <f>Calculations!BO543</f>
        <v>#DIV/0!</v>
      </c>
      <c r="F542" s="89" t="e">
        <f t="shared" si="40"/>
        <v>#DIV/0!</v>
      </c>
      <c r="G542" s="89" t="e">
        <f t="shared" si="41"/>
        <v>#DIV/0!</v>
      </c>
      <c r="H542" s="88" t="e">
        <f t="shared" si="42"/>
        <v>#DIV/0!</v>
      </c>
      <c r="I542" s="92" t="str">
        <f>IF(OR(COUNT(Calculations!BP543:BY543)&lt;3,COUNT(Calculations!BZ543:CI543)&lt;3),"N/A",IF(ISERROR(TTEST(Calculations!BP543:BY543,Calculations!BZ543:CI543,2,2)),"N/A",TTEST(Calculations!BP543:BY543,Calculations!BZ543:CI543,2,2)))</f>
        <v>N/A</v>
      </c>
      <c r="J542" s="88" t="e">
        <f t="shared" si="43"/>
        <v>#DIV/0!</v>
      </c>
      <c r="K542" s="93" t="str">
        <f>IF(AND('Test Sample Data'!N542&gt;=35,'Control Sample Data'!N542&gt;=35),"Type 3",IF(AND('Test Sample Data'!N542&gt;=30,'Control Sample Data'!N542&gt;=30,OR(I542&gt;=0.05,I542="N/A")),"Type 2",IF(OR(AND('Test Sample Data'!N542&gt;=30,'Control Sample Data'!N542&lt;=30),AND('Test Sample Data'!N542&lt;=30,'Control Sample Data'!N542&gt;=30)),"Type 1","OKAY")))</f>
        <v>OKAY</v>
      </c>
    </row>
    <row r="543" spans="1:11">
      <c r="A543" s="80"/>
      <c r="B543" s="87" t="str">
        <f>IF('Gene Table'!E543="","",'Gene Table'!E543)</f>
        <v>hsa-miR-647</v>
      </c>
      <c r="C543" s="87" t="str">
        <f>'Gene Table'!B543</f>
        <v>G13</v>
      </c>
      <c r="D543" s="88" t="e">
        <f>Calculations!BN544</f>
        <v>#DIV/0!</v>
      </c>
      <c r="E543" s="88" t="e">
        <f>Calculations!BO544</f>
        <v>#DIV/0!</v>
      </c>
      <c r="F543" s="89" t="e">
        <f t="shared" si="40"/>
        <v>#DIV/0!</v>
      </c>
      <c r="G543" s="89" t="e">
        <f t="shared" si="41"/>
        <v>#DIV/0!</v>
      </c>
      <c r="H543" s="88" t="e">
        <f t="shared" si="42"/>
        <v>#DIV/0!</v>
      </c>
      <c r="I543" s="92" t="str">
        <f>IF(OR(COUNT(Calculations!BP544:BY544)&lt;3,COUNT(Calculations!BZ544:CI544)&lt;3),"N/A",IF(ISERROR(TTEST(Calculations!BP544:BY544,Calculations!BZ544:CI544,2,2)),"N/A",TTEST(Calculations!BP544:BY544,Calculations!BZ544:CI544,2,2)))</f>
        <v>N/A</v>
      </c>
      <c r="J543" s="88" t="e">
        <f t="shared" si="43"/>
        <v>#DIV/0!</v>
      </c>
      <c r="K543" s="93" t="str">
        <f>IF(AND('Test Sample Data'!N543&gt;=35,'Control Sample Data'!N543&gt;=35),"Type 3",IF(AND('Test Sample Data'!N543&gt;=30,'Control Sample Data'!N543&gt;=30,OR(I543&gt;=0.05,I543="N/A")),"Type 2",IF(OR(AND('Test Sample Data'!N543&gt;=30,'Control Sample Data'!N543&lt;=30),AND('Test Sample Data'!N543&lt;=30,'Control Sample Data'!N543&gt;=30)),"Type 1","OKAY")))</f>
        <v>OKAY</v>
      </c>
    </row>
    <row r="544" spans="1:11">
      <c r="A544" s="80"/>
      <c r="B544" s="87" t="str">
        <f>IF('Gene Table'!E544="","",'Gene Table'!E544)</f>
        <v>hsa-miR-370</v>
      </c>
      <c r="C544" s="87" t="str">
        <f>'Gene Table'!B544</f>
        <v>G14</v>
      </c>
      <c r="D544" s="88" t="e">
        <f>Calculations!BN545</f>
        <v>#DIV/0!</v>
      </c>
      <c r="E544" s="88" t="e">
        <f>Calculations!BO545</f>
        <v>#DIV/0!</v>
      </c>
      <c r="F544" s="89" t="e">
        <f t="shared" si="40"/>
        <v>#DIV/0!</v>
      </c>
      <c r="G544" s="89" t="e">
        <f t="shared" si="41"/>
        <v>#DIV/0!</v>
      </c>
      <c r="H544" s="88" t="e">
        <f t="shared" si="42"/>
        <v>#DIV/0!</v>
      </c>
      <c r="I544" s="92" t="str">
        <f>IF(OR(COUNT(Calculations!BP545:BY545)&lt;3,COUNT(Calculations!BZ545:CI545)&lt;3),"N/A",IF(ISERROR(TTEST(Calculations!BP545:BY545,Calculations!BZ545:CI545,2,2)),"N/A",TTEST(Calculations!BP545:BY545,Calculations!BZ545:CI545,2,2)))</f>
        <v>N/A</v>
      </c>
      <c r="J544" s="88" t="e">
        <f t="shared" si="43"/>
        <v>#DIV/0!</v>
      </c>
      <c r="K544" s="93" t="str">
        <f>IF(AND('Test Sample Data'!N544&gt;=35,'Control Sample Data'!N544&gt;=35),"Type 3",IF(AND('Test Sample Data'!N544&gt;=30,'Control Sample Data'!N544&gt;=30,OR(I544&gt;=0.05,I544="N/A")),"Type 2",IF(OR(AND('Test Sample Data'!N544&gt;=30,'Control Sample Data'!N544&lt;=30),AND('Test Sample Data'!N544&lt;=30,'Control Sample Data'!N544&gt;=30)),"Type 1","OKAY")))</f>
        <v>OKAY</v>
      </c>
    </row>
    <row r="545" spans="1:11">
      <c r="A545" s="80"/>
      <c r="B545" s="87" t="str">
        <f>IF('Gene Table'!E545="","",'Gene Table'!E545)</f>
        <v>hsa-miR-515-3p</v>
      </c>
      <c r="C545" s="87" t="str">
        <f>'Gene Table'!B545</f>
        <v>G15</v>
      </c>
      <c r="D545" s="88" t="e">
        <f>Calculations!BN546</f>
        <v>#DIV/0!</v>
      </c>
      <c r="E545" s="88" t="e">
        <f>Calculations!BO546</f>
        <v>#DIV/0!</v>
      </c>
      <c r="F545" s="89" t="e">
        <f t="shared" si="40"/>
        <v>#DIV/0!</v>
      </c>
      <c r="G545" s="89" t="e">
        <f t="shared" si="41"/>
        <v>#DIV/0!</v>
      </c>
      <c r="H545" s="88" t="e">
        <f t="shared" si="42"/>
        <v>#DIV/0!</v>
      </c>
      <c r="I545" s="92" t="str">
        <f>IF(OR(COUNT(Calculations!BP546:BY546)&lt;3,COUNT(Calculations!BZ546:CI546)&lt;3),"N/A",IF(ISERROR(TTEST(Calculations!BP546:BY546,Calculations!BZ546:CI546,2,2)),"N/A",TTEST(Calculations!BP546:BY546,Calculations!BZ546:CI546,2,2)))</f>
        <v>N/A</v>
      </c>
      <c r="J545" s="88" t="e">
        <f t="shared" si="43"/>
        <v>#DIV/0!</v>
      </c>
      <c r="K545" s="93" t="str">
        <f>IF(AND('Test Sample Data'!N545&gt;=35,'Control Sample Data'!N545&gt;=35),"Type 3",IF(AND('Test Sample Data'!N545&gt;=30,'Control Sample Data'!N545&gt;=30,OR(I545&gt;=0.05,I545="N/A")),"Type 2",IF(OR(AND('Test Sample Data'!N545&gt;=30,'Control Sample Data'!N545&lt;=30),AND('Test Sample Data'!N545&lt;=30,'Control Sample Data'!N545&gt;=30)),"Type 1","OKAY")))</f>
        <v>OKAY</v>
      </c>
    </row>
    <row r="546" spans="1:11">
      <c r="A546" s="80"/>
      <c r="B546" s="87" t="str">
        <f>IF('Gene Table'!E546="","",'Gene Table'!E546)</f>
        <v>hsa-miR-557</v>
      </c>
      <c r="C546" s="87" t="str">
        <f>'Gene Table'!B546</f>
        <v>G16</v>
      </c>
      <c r="D546" s="88" t="e">
        <f>Calculations!BN547</f>
        <v>#DIV/0!</v>
      </c>
      <c r="E546" s="88" t="e">
        <f>Calculations!BO547</f>
        <v>#DIV/0!</v>
      </c>
      <c r="F546" s="89" t="e">
        <f t="shared" si="40"/>
        <v>#DIV/0!</v>
      </c>
      <c r="G546" s="89" t="e">
        <f t="shared" si="41"/>
        <v>#DIV/0!</v>
      </c>
      <c r="H546" s="88" t="e">
        <f t="shared" si="42"/>
        <v>#DIV/0!</v>
      </c>
      <c r="I546" s="92" t="str">
        <f>IF(OR(COUNT(Calculations!BP547:BY547)&lt;3,COUNT(Calculations!BZ547:CI547)&lt;3),"N/A",IF(ISERROR(TTEST(Calculations!BP547:BY547,Calculations!BZ547:CI547,2,2)),"N/A",TTEST(Calculations!BP547:BY547,Calculations!BZ547:CI547,2,2)))</f>
        <v>N/A</v>
      </c>
      <c r="J546" s="88" t="e">
        <f t="shared" si="43"/>
        <v>#DIV/0!</v>
      </c>
      <c r="K546" s="93" t="str">
        <f>IF(AND('Test Sample Data'!N546&gt;=35,'Control Sample Data'!N546&gt;=35),"Type 3",IF(AND('Test Sample Data'!N546&gt;=30,'Control Sample Data'!N546&gt;=30,OR(I546&gt;=0.05,I546="N/A")),"Type 2",IF(OR(AND('Test Sample Data'!N546&gt;=30,'Control Sample Data'!N546&lt;=30),AND('Test Sample Data'!N546&lt;=30,'Control Sample Data'!N546&gt;=30)),"Type 1","OKAY")))</f>
        <v>OKAY</v>
      </c>
    </row>
    <row r="547" spans="1:11">
      <c r="A547" s="80"/>
      <c r="B547" s="87" t="str">
        <f>IF('Gene Table'!E547="","",'Gene Table'!E547)</f>
        <v>hsa-miR-518b</v>
      </c>
      <c r="C547" s="87" t="str">
        <f>'Gene Table'!B547</f>
        <v>G17</v>
      </c>
      <c r="D547" s="88" t="e">
        <f>Calculations!BN548</f>
        <v>#DIV/0!</v>
      </c>
      <c r="E547" s="88" t="e">
        <f>Calculations!BO548</f>
        <v>#DIV/0!</v>
      </c>
      <c r="F547" s="89" t="e">
        <f t="shared" si="40"/>
        <v>#DIV/0!</v>
      </c>
      <c r="G547" s="89" t="e">
        <f t="shared" si="41"/>
        <v>#DIV/0!</v>
      </c>
      <c r="H547" s="88" t="e">
        <f t="shared" si="42"/>
        <v>#DIV/0!</v>
      </c>
      <c r="I547" s="92" t="str">
        <f>IF(OR(COUNT(Calculations!BP548:BY548)&lt;3,COUNT(Calculations!BZ548:CI548)&lt;3),"N/A",IF(ISERROR(TTEST(Calculations!BP548:BY548,Calculations!BZ548:CI548,2,2)),"N/A",TTEST(Calculations!BP548:BY548,Calculations!BZ548:CI548,2,2)))</f>
        <v>N/A</v>
      </c>
      <c r="J547" s="88" t="e">
        <f t="shared" si="43"/>
        <v>#DIV/0!</v>
      </c>
      <c r="K547" s="93" t="str">
        <f>IF(AND('Test Sample Data'!N547&gt;=35,'Control Sample Data'!N547&gt;=35),"Type 3",IF(AND('Test Sample Data'!N547&gt;=30,'Control Sample Data'!N547&gt;=30,OR(I547&gt;=0.05,I547="N/A")),"Type 2",IF(OR(AND('Test Sample Data'!N547&gt;=30,'Control Sample Data'!N547&lt;=30),AND('Test Sample Data'!N547&lt;=30,'Control Sample Data'!N547&gt;=30)),"Type 1","OKAY")))</f>
        <v>OKAY</v>
      </c>
    </row>
    <row r="548" spans="1:11">
      <c r="A548" s="80"/>
      <c r="B548" s="87" t="str">
        <f>IF('Gene Table'!E548="","",'Gene Table'!E548)</f>
        <v>hsa-miR-659-3p</v>
      </c>
      <c r="C548" s="87" t="str">
        <f>'Gene Table'!B548</f>
        <v>G18</v>
      </c>
      <c r="D548" s="88" t="e">
        <f>Calculations!BN549</f>
        <v>#DIV/0!</v>
      </c>
      <c r="E548" s="88" t="e">
        <f>Calculations!BO549</f>
        <v>#DIV/0!</v>
      </c>
      <c r="F548" s="89" t="e">
        <f t="shared" si="40"/>
        <v>#DIV/0!</v>
      </c>
      <c r="G548" s="89" t="e">
        <f t="shared" si="41"/>
        <v>#DIV/0!</v>
      </c>
      <c r="H548" s="88" t="e">
        <f t="shared" si="42"/>
        <v>#DIV/0!</v>
      </c>
      <c r="I548" s="92" t="str">
        <f>IF(OR(COUNT(Calculations!BP549:BY549)&lt;3,COUNT(Calculations!BZ549:CI549)&lt;3),"N/A",IF(ISERROR(TTEST(Calculations!BP549:BY549,Calculations!BZ549:CI549,2,2)),"N/A",TTEST(Calculations!BP549:BY549,Calculations!BZ549:CI549,2,2)))</f>
        <v>N/A</v>
      </c>
      <c r="J548" s="88" t="e">
        <f t="shared" si="43"/>
        <v>#DIV/0!</v>
      </c>
      <c r="K548" s="93" t="str">
        <f>IF(AND('Test Sample Data'!N548&gt;=35,'Control Sample Data'!N548&gt;=35),"Type 3",IF(AND('Test Sample Data'!N548&gt;=30,'Control Sample Data'!N548&gt;=30,OR(I548&gt;=0.05,I548="N/A")),"Type 2",IF(OR(AND('Test Sample Data'!N548&gt;=30,'Control Sample Data'!N548&lt;=30),AND('Test Sample Data'!N548&lt;=30,'Control Sample Data'!N548&gt;=30)),"Type 1","OKAY")))</f>
        <v>OKAY</v>
      </c>
    </row>
    <row r="549" spans="1:11">
      <c r="A549" s="80"/>
      <c r="B549" s="87" t="str">
        <f>IF('Gene Table'!E549="","",'Gene Table'!E549)</f>
        <v>hsa-miR-541-3p</v>
      </c>
      <c r="C549" s="87" t="str">
        <f>'Gene Table'!B549</f>
        <v>G19</v>
      </c>
      <c r="D549" s="88" t="e">
        <f>Calculations!BN550</f>
        <v>#DIV/0!</v>
      </c>
      <c r="E549" s="88" t="e">
        <f>Calculations!BO550</f>
        <v>#DIV/0!</v>
      </c>
      <c r="F549" s="89" t="e">
        <f t="shared" si="40"/>
        <v>#DIV/0!</v>
      </c>
      <c r="G549" s="89" t="e">
        <f t="shared" si="41"/>
        <v>#DIV/0!</v>
      </c>
      <c r="H549" s="88" t="e">
        <f t="shared" si="42"/>
        <v>#DIV/0!</v>
      </c>
      <c r="I549" s="92" t="str">
        <f>IF(OR(COUNT(Calculations!BP550:BY550)&lt;3,COUNT(Calculations!BZ550:CI550)&lt;3),"N/A",IF(ISERROR(TTEST(Calculations!BP550:BY550,Calculations!BZ550:CI550,2,2)),"N/A",TTEST(Calculations!BP550:BY550,Calculations!BZ550:CI550,2,2)))</f>
        <v>N/A</v>
      </c>
      <c r="J549" s="88" t="e">
        <f t="shared" si="43"/>
        <v>#DIV/0!</v>
      </c>
      <c r="K549" s="93" t="str">
        <f>IF(AND('Test Sample Data'!N549&gt;=35,'Control Sample Data'!N549&gt;=35),"Type 3",IF(AND('Test Sample Data'!N549&gt;=30,'Control Sample Data'!N549&gt;=30,OR(I549&gt;=0.05,I549="N/A")),"Type 2",IF(OR(AND('Test Sample Data'!N549&gt;=30,'Control Sample Data'!N549&lt;=30),AND('Test Sample Data'!N549&lt;=30,'Control Sample Data'!N549&gt;=30)),"Type 1","OKAY")))</f>
        <v>OKAY</v>
      </c>
    </row>
    <row r="550" spans="1:11">
      <c r="A550" s="80"/>
      <c r="B550" s="87" t="str">
        <f>IF('Gene Table'!E550="","",'Gene Table'!E550)</f>
        <v>hsa-miR-614</v>
      </c>
      <c r="C550" s="87" t="str">
        <f>'Gene Table'!B550</f>
        <v>G20</v>
      </c>
      <c r="D550" s="88" t="e">
        <f>Calculations!BN551</f>
        <v>#DIV/0!</v>
      </c>
      <c r="E550" s="88" t="e">
        <f>Calculations!BO551</f>
        <v>#DIV/0!</v>
      </c>
      <c r="F550" s="89" t="e">
        <f t="shared" si="40"/>
        <v>#DIV/0!</v>
      </c>
      <c r="G550" s="89" t="e">
        <f t="shared" si="41"/>
        <v>#DIV/0!</v>
      </c>
      <c r="H550" s="88" t="e">
        <f t="shared" si="42"/>
        <v>#DIV/0!</v>
      </c>
      <c r="I550" s="92" t="str">
        <f>IF(OR(COUNT(Calculations!BP551:BY551)&lt;3,COUNT(Calculations!BZ551:CI551)&lt;3),"N/A",IF(ISERROR(TTEST(Calculations!BP551:BY551,Calculations!BZ551:CI551,2,2)),"N/A",TTEST(Calculations!BP551:BY551,Calculations!BZ551:CI551,2,2)))</f>
        <v>N/A</v>
      </c>
      <c r="J550" s="88" t="e">
        <f t="shared" si="43"/>
        <v>#DIV/0!</v>
      </c>
      <c r="K550" s="93" t="str">
        <f>IF(AND('Test Sample Data'!N550&gt;=35,'Control Sample Data'!N550&gt;=35),"Type 3",IF(AND('Test Sample Data'!N550&gt;=30,'Control Sample Data'!N550&gt;=30,OR(I550&gt;=0.05,I550="N/A")),"Type 2",IF(OR(AND('Test Sample Data'!N550&gt;=30,'Control Sample Data'!N550&lt;=30),AND('Test Sample Data'!N550&lt;=30,'Control Sample Data'!N550&gt;=30)),"Type 1","OKAY")))</f>
        <v>OKAY</v>
      </c>
    </row>
    <row r="551" spans="1:11">
      <c r="A551" s="80"/>
      <c r="B551" s="87" t="str">
        <f>IF('Gene Table'!E551="","",'Gene Table'!E551)</f>
        <v>hsa-miR-588</v>
      </c>
      <c r="C551" s="87" t="str">
        <f>'Gene Table'!B551</f>
        <v>G21</v>
      </c>
      <c r="D551" s="88" t="e">
        <f>Calculations!BN552</f>
        <v>#DIV/0!</v>
      </c>
      <c r="E551" s="88" t="e">
        <f>Calculations!BO552</f>
        <v>#DIV/0!</v>
      </c>
      <c r="F551" s="89" t="e">
        <f t="shared" si="40"/>
        <v>#DIV/0!</v>
      </c>
      <c r="G551" s="89" t="e">
        <f t="shared" si="41"/>
        <v>#DIV/0!</v>
      </c>
      <c r="H551" s="88" t="e">
        <f t="shared" si="42"/>
        <v>#DIV/0!</v>
      </c>
      <c r="I551" s="92" t="str">
        <f>IF(OR(COUNT(Calculations!BP552:BY552)&lt;3,COUNT(Calculations!BZ552:CI552)&lt;3),"N/A",IF(ISERROR(TTEST(Calculations!BP552:BY552,Calculations!BZ552:CI552,2,2)),"N/A",TTEST(Calculations!BP552:BY552,Calculations!BZ552:CI552,2,2)))</f>
        <v>N/A</v>
      </c>
      <c r="J551" s="88" t="e">
        <f t="shared" si="43"/>
        <v>#DIV/0!</v>
      </c>
      <c r="K551" s="93" t="str">
        <f>IF(AND('Test Sample Data'!N551&gt;=35,'Control Sample Data'!N551&gt;=35),"Type 3",IF(AND('Test Sample Data'!N551&gt;=30,'Control Sample Data'!N551&gt;=30,OR(I551&gt;=0.05,I551="N/A")),"Type 2",IF(OR(AND('Test Sample Data'!N551&gt;=30,'Control Sample Data'!N551&lt;=30),AND('Test Sample Data'!N551&lt;=30,'Control Sample Data'!N551&gt;=30)),"Type 1","OKAY")))</f>
        <v>OKAY</v>
      </c>
    </row>
    <row r="552" spans="1:11">
      <c r="A552" s="80"/>
      <c r="B552" s="87" t="str">
        <f>IF('Gene Table'!E552="","",'Gene Table'!E552)</f>
        <v>hsa-miR-375</v>
      </c>
      <c r="C552" s="87" t="str">
        <f>'Gene Table'!B552</f>
        <v>G22</v>
      </c>
      <c r="D552" s="88" t="e">
        <f>Calculations!BN553</f>
        <v>#DIV/0!</v>
      </c>
      <c r="E552" s="88" t="e">
        <f>Calculations!BO553</f>
        <v>#DIV/0!</v>
      </c>
      <c r="F552" s="89" t="e">
        <f t="shared" si="40"/>
        <v>#DIV/0!</v>
      </c>
      <c r="G552" s="89" t="e">
        <f t="shared" si="41"/>
        <v>#DIV/0!</v>
      </c>
      <c r="H552" s="88" t="e">
        <f t="shared" si="42"/>
        <v>#DIV/0!</v>
      </c>
      <c r="I552" s="92" t="str">
        <f>IF(OR(COUNT(Calculations!BP553:BY553)&lt;3,COUNT(Calculations!BZ553:CI553)&lt;3),"N/A",IF(ISERROR(TTEST(Calculations!BP553:BY553,Calculations!BZ553:CI553,2,2)),"N/A",TTEST(Calculations!BP553:BY553,Calculations!BZ553:CI553,2,2)))</f>
        <v>N/A</v>
      </c>
      <c r="J552" s="88" t="e">
        <f t="shared" si="43"/>
        <v>#DIV/0!</v>
      </c>
      <c r="K552" s="93" t="str">
        <f>IF(AND('Test Sample Data'!N552&gt;=35,'Control Sample Data'!N552&gt;=35),"Type 3",IF(AND('Test Sample Data'!N552&gt;=30,'Control Sample Data'!N552&gt;=30,OR(I552&gt;=0.05,I552="N/A")),"Type 2",IF(OR(AND('Test Sample Data'!N552&gt;=30,'Control Sample Data'!N552&lt;=30),AND('Test Sample Data'!N552&lt;=30,'Control Sample Data'!N552&gt;=30)),"Type 1","OKAY")))</f>
        <v>OKAY</v>
      </c>
    </row>
    <row r="553" spans="1:11">
      <c r="A553" s="80"/>
      <c r="B553" s="87" t="str">
        <f>IF('Gene Table'!E553="","",'Gene Table'!E553)</f>
        <v>hsa-miR-616-3p</v>
      </c>
      <c r="C553" s="87" t="str">
        <f>'Gene Table'!B553</f>
        <v>G23</v>
      </c>
      <c r="D553" s="88" t="e">
        <f>Calculations!BN554</f>
        <v>#DIV/0!</v>
      </c>
      <c r="E553" s="88" t="e">
        <f>Calculations!BO554</f>
        <v>#DIV/0!</v>
      </c>
      <c r="F553" s="89" t="e">
        <f t="shared" si="40"/>
        <v>#DIV/0!</v>
      </c>
      <c r="G553" s="89" t="e">
        <f t="shared" si="41"/>
        <v>#DIV/0!</v>
      </c>
      <c r="H553" s="88" t="e">
        <f t="shared" si="42"/>
        <v>#DIV/0!</v>
      </c>
      <c r="I553" s="92" t="str">
        <f>IF(OR(COUNT(Calculations!BP554:BY554)&lt;3,COUNT(Calculations!BZ554:CI554)&lt;3),"N/A",IF(ISERROR(TTEST(Calculations!BP554:BY554,Calculations!BZ554:CI554,2,2)),"N/A",TTEST(Calculations!BP554:BY554,Calculations!BZ554:CI554,2,2)))</f>
        <v>N/A</v>
      </c>
      <c r="J553" s="88" t="e">
        <f t="shared" si="43"/>
        <v>#DIV/0!</v>
      </c>
      <c r="K553" s="93" t="str">
        <f>IF(AND('Test Sample Data'!N553&gt;=35,'Control Sample Data'!N553&gt;=35),"Type 3",IF(AND('Test Sample Data'!N553&gt;=30,'Control Sample Data'!N553&gt;=30,OR(I553&gt;=0.05,I553="N/A")),"Type 2",IF(OR(AND('Test Sample Data'!N553&gt;=30,'Control Sample Data'!N553&lt;=30),AND('Test Sample Data'!N553&lt;=30,'Control Sample Data'!N553&gt;=30)),"Type 1","OKAY")))</f>
        <v>OKAY</v>
      </c>
    </row>
    <row r="554" spans="1:11">
      <c r="A554" s="80"/>
      <c r="B554" s="87" t="str">
        <f>IF('Gene Table'!E554="","",'Gene Table'!E554)</f>
        <v>hsa-miR-623</v>
      </c>
      <c r="C554" s="87" t="str">
        <f>'Gene Table'!B554</f>
        <v>G24</v>
      </c>
      <c r="D554" s="88" t="e">
        <f>Calculations!BN555</f>
        <v>#DIV/0!</v>
      </c>
      <c r="E554" s="88" t="e">
        <f>Calculations!BO555</f>
        <v>#DIV/0!</v>
      </c>
      <c r="F554" s="89" t="e">
        <f t="shared" si="40"/>
        <v>#DIV/0!</v>
      </c>
      <c r="G554" s="89" t="e">
        <f t="shared" si="41"/>
        <v>#DIV/0!</v>
      </c>
      <c r="H554" s="88" t="e">
        <f t="shared" si="42"/>
        <v>#DIV/0!</v>
      </c>
      <c r="I554" s="92" t="str">
        <f>IF(OR(COUNT(Calculations!BP555:BY555)&lt;3,COUNT(Calculations!BZ555:CI555)&lt;3),"N/A",IF(ISERROR(TTEST(Calculations!BP555:BY555,Calculations!BZ555:CI555,2,2)),"N/A",TTEST(Calculations!BP555:BY555,Calculations!BZ555:CI555,2,2)))</f>
        <v>N/A</v>
      </c>
      <c r="J554" s="88" t="e">
        <f t="shared" si="43"/>
        <v>#DIV/0!</v>
      </c>
      <c r="K554" s="93" t="str">
        <f>IF(AND('Test Sample Data'!N554&gt;=35,'Control Sample Data'!N554&gt;=35),"Type 3",IF(AND('Test Sample Data'!N554&gt;=30,'Control Sample Data'!N554&gt;=30,OR(I554&gt;=0.05,I554="N/A")),"Type 2",IF(OR(AND('Test Sample Data'!N554&gt;=30,'Control Sample Data'!N554&lt;=30),AND('Test Sample Data'!N554&lt;=30,'Control Sample Data'!N554&gt;=30)),"Type 1","OKAY")))</f>
        <v>OKAY</v>
      </c>
    </row>
    <row r="555" spans="1:11">
      <c r="A555" s="80"/>
      <c r="B555" s="87" t="str">
        <f>IF('Gene Table'!E555="","",'Gene Table'!E555)</f>
        <v>hsa-miR-501-3p</v>
      </c>
      <c r="C555" s="87" t="str">
        <f>'Gene Table'!B555</f>
        <v>H01</v>
      </c>
      <c r="D555" s="88" t="e">
        <f>Calculations!BN556</f>
        <v>#DIV/0!</v>
      </c>
      <c r="E555" s="88" t="e">
        <f>Calculations!BO556</f>
        <v>#DIV/0!</v>
      </c>
      <c r="F555" s="89" t="e">
        <f t="shared" si="40"/>
        <v>#DIV/0!</v>
      </c>
      <c r="G555" s="89" t="e">
        <f t="shared" si="41"/>
        <v>#DIV/0!</v>
      </c>
      <c r="H555" s="88" t="e">
        <f t="shared" si="42"/>
        <v>#DIV/0!</v>
      </c>
      <c r="I555" s="92" t="str">
        <f>IF(OR(COUNT(Calculations!BP556:BY556)&lt;3,COUNT(Calculations!BZ556:CI556)&lt;3),"N/A",IF(ISERROR(TTEST(Calculations!BP556:BY556,Calculations!BZ556:CI556,2,2)),"N/A",TTEST(Calculations!BP556:BY556,Calculations!BZ556:CI556,2,2)))</f>
        <v>N/A</v>
      </c>
      <c r="J555" s="88" t="e">
        <f t="shared" si="43"/>
        <v>#DIV/0!</v>
      </c>
      <c r="K555" s="93" t="str">
        <f>IF(AND('Test Sample Data'!N555&gt;=35,'Control Sample Data'!N555&gt;=35),"Type 3",IF(AND('Test Sample Data'!N555&gt;=30,'Control Sample Data'!N555&gt;=30,OR(I555&gt;=0.05,I555="N/A")),"Type 2",IF(OR(AND('Test Sample Data'!N555&gt;=30,'Control Sample Data'!N555&lt;=30),AND('Test Sample Data'!N555&lt;=30,'Control Sample Data'!N555&gt;=30)),"Type 1","OKAY")))</f>
        <v>OKAY</v>
      </c>
    </row>
    <row r="556" spans="1:11">
      <c r="A556" s="80"/>
      <c r="B556" s="87" t="str">
        <f>IF('Gene Table'!E556="","",'Gene Table'!E556)</f>
        <v>hsa-miR-431-3p</v>
      </c>
      <c r="C556" s="87" t="str">
        <f>'Gene Table'!B556</f>
        <v>H02</v>
      </c>
      <c r="D556" s="88" t="e">
        <f>Calculations!BN557</f>
        <v>#DIV/0!</v>
      </c>
      <c r="E556" s="88" t="e">
        <f>Calculations!BO557</f>
        <v>#DIV/0!</v>
      </c>
      <c r="F556" s="89" t="e">
        <f t="shared" si="40"/>
        <v>#DIV/0!</v>
      </c>
      <c r="G556" s="89" t="e">
        <f t="shared" si="41"/>
        <v>#DIV/0!</v>
      </c>
      <c r="H556" s="88" t="e">
        <f t="shared" si="42"/>
        <v>#DIV/0!</v>
      </c>
      <c r="I556" s="92" t="str">
        <f>IF(OR(COUNT(Calculations!BP557:BY557)&lt;3,COUNT(Calculations!BZ557:CI557)&lt;3),"N/A",IF(ISERROR(TTEST(Calculations!BP557:BY557,Calculations!BZ557:CI557,2,2)),"N/A",TTEST(Calculations!BP557:BY557,Calculations!BZ557:CI557,2,2)))</f>
        <v>N/A</v>
      </c>
      <c r="J556" s="88" t="e">
        <f t="shared" si="43"/>
        <v>#DIV/0!</v>
      </c>
      <c r="K556" s="93" t="str">
        <f>IF(AND('Test Sample Data'!N556&gt;=35,'Control Sample Data'!N556&gt;=35),"Type 3",IF(AND('Test Sample Data'!N556&gt;=30,'Control Sample Data'!N556&gt;=30,OR(I556&gt;=0.05,I556="N/A")),"Type 2",IF(OR(AND('Test Sample Data'!N556&gt;=30,'Control Sample Data'!N556&lt;=30),AND('Test Sample Data'!N556&lt;=30,'Control Sample Data'!N556&gt;=30)),"Type 1","OKAY")))</f>
        <v>OKAY</v>
      </c>
    </row>
    <row r="557" spans="1:11">
      <c r="A557" s="80"/>
      <c r="B557" s="87" t="str">
        <f>IF('Gene Table'!E557="","",'Gene Table'!E557)</f>
        <v>hsa-miR-10a-5p</v>
      </c>
      <c r="C557" s="87" t="str">
        <f>'Gene Table'!B557</f>
        <v>H03</v>
      </c>
      <c r="D557" s="88" t="e">
        <f>Calculations!BN558</f>
        <v>#DIV/0!</v>
      </c>
      <c r="E557" s="88" t="e">
        <f>Calculations!BO558</f>
        <v>#DIV/0!</v>
      </c>
      <c r="F557" s="89" t="e">
        <f t="shared" si="40"/>
        <v>#DIV/0!</v>
      </c>
      <c r="G557" s="89" t="e">
        <f t="shared" si="41"/>
        <v>#DIV/0!</v>
      </c>
      <c r="H557" s="88" t="e">
        <f t="shared" si="42"/>
        <v>#DIV/0!</v>
      </c>
      <c r="I557" s="92" t="str">
        <f>IF(OR(COUNT(Calculations!BP558:BY558)&lt;3,COUNT(Calculations!BZ558:CI558)&lt;3),"N/A",IF(ISERROR(TTEST(Calculations!BP558:BY558,Calculations!BZ558:CI558,2,2)),"N/A",TTEST(Calculations!BP558:BY558,Calculations!BZ558:CI558,2,2)))</f>
        <v>N/A</v>
      </c>
      <c r="J557" s="88" t="e">
        <f t="shared" si="43"/>
        <v>#DIV/0!</v>
      </c>
      <c r="K557" s="93" t="str">
        <f>IF(AND('Test Sample Data'!N557&gt;=35,'Control Sample Data'!N557&gt;=35),"Type 3",IF(AND('Test Sample Data'!N557&gt;=30,'Control Sample Data'!N557&gt;=30,OR(I557&gt;=0.05,I557="N/A")),"Type 2",IF(OR(AND('Test Sample Data'!N557&gt;=30,'Control Sample Data'!N557&lt;=30),AND('Test Sample Data'!N557&lt;=30,'Control Sample Data'!N557&gt;=30)),"Type 1","OKAY")))</f>
        <v>OKAY</v>
      </c>
    </row>
    <row r="558" spans="1:11">
      <c r="A558" s="80"/>
      <c r="B558" s="87" t="str">
        <f>IF('Gene Table'!E558="","",'Gene Table'!E558)</f>
        <v>hsa-miR-493-5p</v>
      </c>
      <c r="C558" s="87" t="str">
        <f>'Gene Table'!B558</f>
        <v>H04</v>
      </c>
      <c r="D558" s="88" t="e">
        <f>Calculations!BN559</f>
        <v>#DIV/0!</v>
      </c>
      <c r="E558" s="88" t="e">
        <f>Calculations!BO559</f>
        <v>#DIV/0!</v>
      </c>
      <c r="F558" s="89" t="e">
        <f t="shared" si="40"/>
        <v>#DIV/0!</v>
      </c>
      <c r="G558" s="89" t="e">
        <f t="shared" si="41"/>
        <v>#DIV/0!</v>
      </c>
      <c r="H558" s="88" t="e">
        <f t="shared" si="42"/>
        <v>#DIV/0!</v>
      </c>
      <c r="I558" s="92" t="str">
        <f>IF(OR(COUNT(Calculations!BP559:BY559)&lt;3,COUNT(Calculations!BZ559:CI559)&lt;3),"N/A",IF(ISERROR(TTEST(Calculations!BP559:BY559,Calculations!BZ559:CI559,2,2)),"N/A",TTEST(Calculations!BP559:BY559,Calculations!BZ559:CI559,2,2)))</f>
        <v>N/A</v>
      </c>
      <c r="J558" s="88" t="e">
        <f t="shared" si="43"/>
        <v>#DIV/0!</v>
      </c>
      <c r="K558" s="93" t="str">
        <f>IF(AND('Test Sample Data'!N558&gt;=35,'Control Sample Data'!N558&gt;=35),"Type 3",IF(AND('Test Sample Data'!N558&gt;=30,'Control Sample Data'!N558&gt;=30,OR(I558&gt;=0.05,I558="N/A")),"Type 2",IF(OR(AND('Test Sample Data'!N558&gt;=30,'Control Sample Data'!N558&lt;=30),AND('Test Sample Data'!N558&lt;=30,'Control Sample Data'!N558&gt;=30)),"Type 1","OKAY")))</f>
        <v>OKAY</v>
      </c>
    </row>
    <row r="559" spans="1:11">
      <c r="A559" s="80"/>
      <c r="B559" s="87" t="str">
        <f>IF('Gene Table'!E559="","",'Gene Table'!E559)</f>
        <v>hsa-miR-10b-5p</v>
      </c>
      <c r="C559" s="87" t="str">
        <f>'Gene Table'!B559</f>
        <v>H05</v>
      </c>
      <c r="D559" s="88" t="e">
        <f>Calculations!BN560</f>
        <v>#DIV/0!</v>
      </c>
      <c r="E559" s="88" t="e">
        <f>Calculations!BO560</f>
        <v>#DIV/0!</v>
      </c>
      <c r="F559" s="89" t="e">
        <f t="shared" si="40"/>
        <v>#DIV/0!</v>
      </c>
      <c r="G559" s="89" t="e">
        <f t="shared" si="41"/>
        <v>#DIV/0!</v>
      </c>
      <c r="H559" s="88" t="e">
        <f t="shared" si="42"/>
        <v>#DIV/0!</v>
      </c>
      <c r="I559" s="92" t="str">
        <f>IF(OR(COUNT(Calculations!BP560:BY560)&lt;3,COUNT(Calculations!BZ560:CI560)&lt;3),"N/A",IF(ISERROR(TTEST(Calculations!BP560:BY560,Calculations!BZ560:CI560,2,2)),"N/A",TTEST(Calculations!BP560:BY560,Calculations!BZ560:CI560,2,2)))</f>
        <v>N/A</v>
      </c>
      <c r="J559" s="88" t="e">
        <f t="shared" si="43"/>
        <v>#DIV/0!</v>
      </c>
      <c r="K559" s="93" t="str">
        <f>IF(AND('Test Sample Data'!N559&gt;=35,'Control Sample Data'!N559&gt;=35),"Type 3",IF(AND('Test Sample Data'!N559&gt;=30,'Control Sample Data'!N559&gt;=30,OR(I559&gt;=0.05,I559="N/A")),"Type 2",IF(OR(AND('Test Sample Data'!N559&gt;=30,'Control Sample Data'!N559&lt;=30),AND('Test Sample Data'!N559&lt;=30,'Control Sample Data'!N559&gt;=30)),"Type 1","OKAY")))</f>
        <v>OKAY</v>
      </c>
    </row>
    <row r="560" spans="1:11">
      <c r="A560" s="80"/>
      <c r="B560" s="87" t="str">
        <f>IF('Gene Table'!E560="","",'Gene Table'!E560)</f>
        <v>hsa-miR-432-3p</v>
      </c>
      <c r="C560" s="87" t="str">
        <f>'Gene Table'!B560</f>
        <v>H06</v>
      </c>
      <c r="D560" s="88" t="e">
        <f>Calculations!BN561</f>
        <v>#DIV/0!</v>
      </c>
      <c r="E560" s="88" t="e">
        <f>Calculations!BO561</f>
        <v>#DIV/0!</v>
      </c>
      <c r="F560" s="89" t="e">
        <f t="shared" si="40"/>
        <v>#DIV/0!</v>
      </c>
      <c r="G560" s="89" t="e">
        <f t="shared" si="41"/>
        <v>#DIV/0!</v>
      </c>
      <c r="H560" s="88" t="e">
        <f t="shared" si="42"/>
        <v>#DIV/0!</v>
      </c>
      <c r="I560" s="92" t="str">
        <f>IF(OR(COUNT(Calculations!BP561:BY561)&lt;3,COUNT(Calculations!BZ561:CI561)&lt;3),"N/A",IF(ISERROR(TTEST(Calculations!BP561:BY561,Calculations!BZ561:CI561,2,2)),"N/A",TTEST(Calculations!BP561:BY561,Calculations!BZ561:CI561,2,2)))</f>
        <v>N/A</v>
      </c>
      <c r="J560" s="88" t="e">
        <f t="shared" si="43"/>
        <v>#DIV/0!</v>
      </c>
      <c r="K560" s="93" t="str">
        <f>IF(AND('Test Sample Data'!N560&gt;=35,'Control Sample Data'!N560&gt;=35),"Type 3",IF(AND('Test Sample Data'!N560&gt;=30,'Control Sample Data'!N560&gt;=30,OR(I560&gt;=0.05,I560="N/A")),"Type 2",IF(OR(AND('Test Sample Data'!N560&gt;=30,'Control Sample Data'!N560&lt;=30),AND('Test Sample Data'!N560&lt;=30,'Control Sample Data'!N560&gt;=30)),"Type 1","OKAY")))</f>
        <v>OKAY</v>
      </c>
    </row>
    <row r="561" spans="1:11">
      <c r="A561" s="80"/>
      <c r="B561" s="87" t="str">
        <f>IF('Gene Table'!E561="","",'Gene Table'!E561)</f>
        <v>hsa-let-7c</v>
      </c>
      <c r="C561" s="87" t="str">
        <f>'Gene Table'!B561</f>
        <v>H07</v>
      </c>
      <c r="D561" s="88" t="e">
        <f>Calculations!BN562</f>
        <v>#DIV/0!</v>
      </c>
      <c r="E561" s="88" t="e">
        <f>Calculations!BO562</f>
        <v>#DIV/0!</v>
      </c>
      <c r="F561" s="89" t="e">
        <f t="shared" si="40"/>
        <v>#DIV/0!</v>
      </c>
      <c r="G561" s="89" t="e">
        <f t="shared" si="41"/>
        <v>#DIV/0!</v>
      </c>
      <c r="H561" s="88" t="e">
        <f t="shared" si="42"/>
        <v>#DIV/0!</v>
      </c>
      <c r="I561" s="92" t="str">
        <f>IF(OR(COUNT(Calculations!BP562:BY562)&lt;3,COUNT(Calculations!BZ562:CI562)&lt;3),"N/A",IF(ISERROR(TTEST(Calculations!BP562:BY562,Calculations!BZ562:CI562,2,2)),"N/A",TTEST(Calculations!BP562:BY562,Calculations!BZ562:CI562,2,2)))</f>
        <v>N/A</v>
      </c>
      <c r="J561" s="88" t="e">
        <f t="shared" si="43"/>
        <v>#DIV/0!</v>
      </c>
      <c r="K561" s="93" t="str">
        <f>IF(AND('Test Sample Data'!N561&gt;=35,'Control Sample Data'!N561&gt;=35),"Type 3",IF(AND('Test Sample Data'!N561&gt;=30,'Control Sample Data'!N561&gt;=30,OR(I561&gt;=0.05,I561="N/A")),"Type 2",IF(OR(AND('Test Sample Data'!N561&gt;=30,'Control Sample Data'!N561&lt;=30),AND('Test Sample Data'!N561&lt;=30,'Control Sample Data'!N561&gt;=30)),"Type 1","OKAY")))</f>
        <v>OKAY</v>
      </c>
    </row>
    <row r="562" spans="1:11">
      <c r="A562" s="80"/>
      <c r="B562" s="87" t="str">
        <f>IF('Gene Table'!E562="","",'Gene Table'!E562)</f>
        <v>hsa-miR-411-3p</v>
      </c>
      <c r="C562" s="87" t="str">
        <f>'Gene Table'!B562</f>
        <v>H08</v>
      </c>
      <c r="D562" s="88" t="e">
        <f>Calculations!BN563</f>
        <v>#DIV/0!</v>
      </c>
      <c r="E562" s="88" t="e">
        <f>Calculations!BO563</f>
        <v>#DIV/0!</v>
      </c>
      <c r="F562" s="89" t="e">
        <f t="shared" si="40"/>
        <v>#DIV/0!</v>
      </c>
      <c r="G562" s="89" t="e">
        <f t="shared" si="41"/>
        <v>#DIV/0!</v>
      </c>
      <c r="H562" s="88" t="e">
        <f t="shared" si="42"/>
        <v>#DIV/0!</v>
      </c>
      <c r="I562" s="92" t="str">
        <f>IF(OR(COUNT(Calculations!BP563:BY563)&lt;3,COUNT(Calculations!BZ563:CI563)&lt;3),"N/A",IF(ISERROR(TTEST(Calculations!BP563:BY563,Calculations!BZ563:CI563,2,2)),"N/A",TTEST(Calculations!BP563:BY563,Calculations!BZ563:CI563,2,2)))</f>
        <v>N/A</v>
      </c>
      <c r="J562" s="88" t="e">
        <f t="shared" si="43"/>
        <v>#DIV/0!</v>
      </c>
      <c r="K562" s="93" t="str">
        <f>IF(AND('Test Sample Data'!N562&gt;=35,'Control Sample Data'!N562&gt;=35),"Type 3",IF(AND('Test Sample Data'!N562&gt;=30,'Control Sample Data'!N562&gt;=30,OR(I562&gt;=0.05,I562="N/A")),"Type 2",IF(OR(AND('Test Sample Data'!N562&gt;=30,'Control Sample Data'!N562&lt;=30),AND('Test Sample Data'!N562&lt;=30,'Control Sample Data'!N562&gt;=30)),"Type 1","OKAY")))</f>
        <v>OKAY</v>
      </c>
    </row>
    <row r="563" spans="1:11">
      <c r="A563" s="80"/>
      <c r="B563" s="87" t="str">
        <f>IF('Gene Table'!E563="","",'Gene Table'!E563)</f>
        <v>hsa-let-7b-5p</v>
      </c>
      <c r="C563" s="87" t="str">
        <f>'Gene Table'!B563</f>
        <v>H09</v>
      </c>
      <c r="D563" s="88" t="e">
        <f>Calculations!BN564</f>
        <v>#DIV/0!</v>
      </c>
      <c r="E563" s="88" t="e">
        <f>Calculations!BO564</f>
        <v>#DIV/0!</v>
      </c>
      <c r="F563" s="89" t="e">
        <f t="shared" si="40"/>
        <v>#DIV/0!</v>
      </c>
      <c r="G563" s="89" t="e">
        <f t="shared" si="41"/>
        <v>#DIV/0!</v>
      </c>
      <c r="H563" s="88" t="e">
        <f t="shared" si="42"/>
        <v>#DIV/0!</v>
      </c>
      <c r="I563" s="92" t="str">
        <f>IF(OR(COUNT(Calculations!BP564:BY564)&lt;3,COUNT(Calculations!BZ564:CI564)&lt;3),"N/A",IF(ISERROR(TTEST(Calculations!BP564:BY564,Calculations!BZ564:CI564,2,2)),"N/A",TTEST(Calculations!BP564:BY564,Calculations!BZ564:CI564,2,2)))</f>
        <v>N/A</v>
      </c>
      <c r="J563" s="88" t="e">
        <f t="shared" si="43"/>
        <v>#DIV/0!</v>
      </c>
      <c r="K563" s="93" t="str">
        <f>IF(AND('Test Sample Data'!N563&gt;=35,'Control Sample Data'!N563&gt;=35),"Type 3",IF(AND('Test Sample Data'!N563&gt;=30,'Control Sample Data'!N563&gt;=30,OR(I563&gt;=0.05,I563="N/A")),"Type 2",IF(OR(AND('Test Sample Data'!N563&gt;=30,'Control Sample Data'!N563&lt;=30),AND('Test Sample Data'!N563&lt;=30,'Control Sample Data'!N563&gt;=30)),"Type 1","OKAY")))</f>
        <v>OKAY</v>
      </c>
    </row>
    <row r="564" spans="1:11">
      <c r="A564" s="80"/>
      <c r="B564" s="87" t="str">
        <f>IF('Gene Table'!E564="","",'Gene Table'!E564)</f>
        <v>hsa-miR-541-5p</v>
      </c>
      <c r="C564" s="87" t="str">
        <f>'Gene Table'!B564</f>
        <v>H10</v>
      </c>
      <c r="D564" s="88" t="e">
        <f>Calculations!BN565</f>
        <v>#DIV/0!</v>
      </c>
      <c r="E564" s="88" t="e">
        <f>Calculations!BO565</f>
        <v>#DIV/0!</v>
      </c>
      <c r="F564" s="89" t="e">
        <f t="shared" si="40"/>
        <v>#DIV/0!</v>
      </c>
      <c r="G564" s="89" t="e">
        <f t="shared" si="41"/>
        <v>#DIV/0!</v>
      </c>
      <c r="H564" s="88" t="e">
        <f t="shared" si="42"/>
        <v>#DIV/0!</v>
      </c>
      <c r="I564" s="92" t="str">
        <f>IF(OR(COUNT(Calculations!BP565:BY565)&lt;3,COUNT(Calculations!BZ565:CI565)&lt;3),"N/A",IF(ISERROR(TTEST(Calculations!BP565:BY565,Calculations!BZ565:CI565,2,2)),"N/A",TTEST(Calculations!BP565:BY565,Calculations!BZ565:CI565,2,2)))</f>
        <v>N/A</v>
      </c>
      <c r="J564" s="88" t="e">
        <f t="shared" si="43"/>
        <v>#DIV/0!</v>
      </c>
      <c r="K564" s="93" t="str">
        <f>IF(AND('Test Sample Data'!N564&gt;=35,'Control Sample Data'!N564&gt;=35),"Type 3",IF(AND('Test Sample Data'!N564&gt;=30,'Control Sample Data'!N564&gt;=30,OR(I564&gt;=0.05,I564="N/A")),"Type 2",IF(OR(AND('Test Sample Data'!N564&gt;=30,'Control Sample Data'!N564&lt;=30),AND('Test Sample Data'!N564&lt;=30,'Control Sample Data'!N564&gt;=30)),"Type 1","OKAY")))</f>
        <v>OKAY</v>
      </c>
    </row>
    <row r="565" spans="1:11">
      <c r="A565" s="80"/>
      <c r="B565" s="87" t="str">
        <f>IF('Gene Table'!E565="","",'Gene Table'!E565)</f>
        <v>hsa-miR-135a-5p</v>
      </c>
      <c r="C565" s="87" t="str">
        <f>'Gene Table'!B565</f>
        <v>H11</v>
      </c>
      <c r="D565" s="88" t="e">
        <f>Calculations!BN566</f>
        <v>#DIV/0!</v>
      </c>
      <c r="E565" s="88" t="e">
        <f>Calculations!BO566</f>
        <v>#DIV/0!</v>
      </c>
      <c r="F565" s="89" t="e">
        <f t="shared" si="40"/>
        <v>#DIV/0!</v>
      </c>
      <c r="G565" s="89" t="e">
        <f t="shared" si="41"/>
        <v>#DIV/0!</v>
      </c>
      <c r="H565" s="88" t="e">
        <f t="shared" si="42"/>
        <v>#DIV/0!</v>
      </c>
      <c r="I565" s="92" t="str">
        <f>IF(OR(COUNT(Calculations!BP566:BY566)&lt;3,COUNT(Calculations!BZ566:CI566)&lt;3),"N/A",IF(ISERROR(TTEST(Calculations!BP566:BY566,Calculations!BZ566:CI566,2,2)),"N/A",TTEST(Calculations!BP566:BY566,Calculations!BZ566:CI566,2,2)))</f>
        <v>N/A</v>
      </c>
      <c r="J565" s="88" t="e">
        <f t="shared" si="43"/>
        <v>#DIV/0!</v>
      </c>
      <c r="K565" s="93" t="str">
        <f>IF(AND('Test Sample Data'!N565&gt;=35,'Control Sample Data'!N565&gt;=35),"Type 3",IF(AND('Test Sample Data'!N565&gt;=30,'Control Sample Data'!N565&gt;=30,OR(I565&gt;=0.05,I565="N/A")),"Type 2",IF(OR(AND('Test Sample Data'!N565&gt;=30,'Control Sample Data'!N565&lt;=30),AND('Test Sample Data'!N565&lt;=30,'Control Sample Data'!N565&gt;=30)),"Type 1","OKAY")))</f>
        <v>OKAY</v>
      </c>
    </row>
    <row r="566" spans="1:11">
      <c r="A566" s="80"/>
      <c r="B566" s="87" t="str">
        <f>IF('Gene Table'!E566="","",'Gene Table'!E566)</f>
        <v>hsa-miR-181a-3p</v>
      </c>
      <c r="C566" s="87" t="str">
        <f>'Gene Table'!B566</f>
        <v>H12</v>
      </c>
      <c r="D566" s="88" t="e">
        <f>Calculations!BN567</f>
        <v>#DIV/0!</v>
      </c>
      <c r="E566" s="88" t="e">
        <f>Calculations!BO567</f>
        <v>#DIV/0!</v>
      </c>
      <c r="F566" s="89" t="e">
        <f t="shared" si="40"/>
        <v>#DIV/0!</v>
      </c>
      <c r="G566" s="89" t="e">
        <f t="shared" si="41"/>
        <v>#DIV/0!</v>
      </c>
      <c r="H566" s="88" t="e">
        <f t="shared" si="42"/>
        <v>#DIV/0!</v>
      </c>
      <c r="I566" s="92" t="str">
        <f>IF(OR(COUNT(Calculations!BP567:BY567)&lt;3,COUNT(Calculations!BZ567:CI567)&lt;3),"N/A",IF(ISERROR(TTEST(Calculations!BP567:BY567,Calculations!BZ567:CI567,2,2)),"N/A",TTEST(Calculations!BP567:BY567,Calculations!BZ567:CI567,2,2)))</f>
        <v>N/A</v>
      </c>
      <c r="J566" s="88" t="e">
        <f t="shared" si="43"/>
        <v>#DIV/0!</v>
      </c>
      <c r="K566" s="93" t="str">
        <f>IF(AND('Test Sample Data'!N566&gt;=35,'Control Sample Data'!N566&gt;=35),"Type 3",IF(AND('Test Sample Data'!N566&gt;=30,'Control Sample Data'!N566&gt;=30,OR(I566&gt;=0.05,I566="N/A")),"Type 2",IF(OR(AND('Test Sample Data'!N566&gt;=30,'Control Sample Data'!N566&lt;=30),AND('Test Sample Data'!N566&lt;=30,'Control Sample Data'!N566&gt;=30)),"Type 1","OKAY")))</f>
        <v>OKAY</v>
      </c>
    </row>
    <row r="567" spans="1:11">
      <c r="A567" s="80"/>
      <c r="B567" s="87" t="str">
        <f>IF('Gene Table'!E567="","",'Gene Table'!E567)</f>
        <v>hsa-miR-517c-3p</v>
      </c>
      <c r="C567" s="87" t="str">
        <f>'Gene Table'!B567</f>
        <v>H13</v>
      </c>
      <c r="D567" s="88" t="e">
        <f>Calculations!BN568</f>
        <v>#DIV/0!</v>
      </c>
      <c r="E567" s="88" t="e">
        <f>Calculations!BO568</f>
        <v>#DIV/0!</v>
      </c>
      <c r="F567" s="89" t="e">
        <f t="shared" si="40"/>
        <v>#DIV/0!</v>
      </c>
      <c r="G567" s="89" t="e">
        <f t="shared" si="41"/>
        <v>#DIV/0!</v>
      </c>
      <c r="H567" s="88" t="e">
        <f t="shared" si="42"/>
        <v>#DIV/0!</v>
      </c>
      <c r="I567" s="92" t="str">
        <f>IF(OR(COUNT(Calculations!BP568:BY568)&lt;3,COUNT(Calculations!BZ568:CI568)&lt;3),"N/A",IF(ISERROR(TTEST(Calculations!BP568:BY568,Calculations!BZ568:CI568,2,2)),"N/A",TTEST(Calculations!BP568:BY568,Calculations!BZ568:CI568,2,2)))</f>
        <v>N/A</v>
      </c>
      <c r="J567" s="88" t="e">
        <f t="shared" si="43"/>
        <v>#DIV/0!</v>
      </c>
      <c r="K567" s="93" t="str">
        <f>IF(AND('Test Sample Data'!N567&gt;=35,'Control Sample Data'!N567&gt;=35),"Type 3",IF(AND('Test Sample Data'!N567&gt;=30,'Control Sample Data'!N567&gt;=30,OR(I567&gt;=0.05,I567="N/A")),"Type 2",IF(OR(AND('Test Sample Data'!N567&gt;=30,'Control Sample Data'!N567&lt;=30),AND('Test Sample Data'!N567&lt;=30,'Control Sample Data'!N567&gt;=30)),"Type 1","OKAY")))</f>
        <v>OKAY</v>
      </c>
    </row>
    <row r="568" spans="1:11">
      <c r="A568" s="80"/>
      <c r="B568" s="87" t="str">
        <f>IF('Gene Table'!E568="","",'Gene Table'!E568)</f>
        <v>hsa-miR-194-3p</v>
      </c>
      <c r="C568" s="87" t="str">
        <f>'Gene Table'!B568</f>
        <v>H14</v>
      </c>
      <c r="D568" s="88" t="e">
        <f>Calculations!BN569</f>
        <v>#DIV/0!</v>
      </c>
      <c r="E568" s="88" t="e">
        <f>Calculations!BO569</f>
        <v>#DIV/0!</v>
      </c>
      <c r="F568" s="89" t="e">
        <f t="shared" si="40"/>
        <v>#DIV/0!</v>
      </c>
      <c r="G568" s="89" t="e">
        <f t="shared" si="41"/>
        <v>#DIV/0!</v>
      </c>
      <c r="H568" s="88" t="e">
        <f t="shared" si="42"/>
        <v>#DIV/0!</v>
      </c>
      <c r="I568" s="92" t="str">
        <f>IF(OR(COUNT(Calculations!BP569:BY569)&lt;3,COUNT(Calculations!BZ569:CI569)&lt;3),"N/A",IF(ISERROR(TTEST(Calculations!BP569:BY569,Calculations!BZ569:CI569,2,2)),"N/A",TTEST(Calculations!BP569:BY569,Calculations!BZ569:CI569,2,2)))</f>
        <v>N/A</v>
      </c>
      <c r="J568" s="88" t="e">
        <f t="shared" si="43"/>
        <v>#DIV/0!</v>
      </c>
      <c r="K568" s="93" t="str">
        <f>IF(AND('Test Sample Data'!N568&gt;=35,'Control Sample Data'!N568&gt;=35),"Type 3",IF(AND('Test Sample Data'!N568&gt;=30,'Control Sample Data'!N568&gt;=30,OR(I568&gt;=0.05,I568="N/A")),"Type 2",IF(OR(AND('Test Sample Data'!N568&gt;=30,'Control Sample Data'!N568&lt;=30),AND('Test Sample Data'!N568&lt;=30,'Control Sample Data'!N568&gt;=30)),"Type 1","OKAY")))</f>
        <v>OKAY</v>
      </c>
    </row>
    <row r="569" spans="1:11">
      <c r="A569" s="80"/>
      <c r="B569" s="87" t="str">
        <f>IF('Gene Table'!E569="","",'Gene Table'!E569)</f>
        <v>hsa-miR-18a-5p</v>
      </c>
      <c r="C569" s="87" t="str">
        <f>'Gene Table'!B569</f>
        <v>H15</v>
      </c>
      <c r="D569" s="88" t="e">
        <f>Calculations!BN570</f>
        <v>#DIV/0!</v>
      </c>
      <c r="E569" s="88" t="e">
        <f>Calculations!BO570</f>
        <v>#DIV/0!</v>
      </c>
      <c r="F569" s="89" t="e">
        <f t="shared" si="40"/>
        <v>#DIV/0!</v>
      </c>
      <c r="G569" s="89" t="e">
        <f t="shared" si="41"/>
        <v>#DIV/0!</v>
      </c>
      <c r="H569" s="88" t="e">
        <f t="shared" si="42"/>
        <v>#DIV/0!</v>
      </c>
      <c r="I569" s="92" t="str">
        <f>IF(OR(COUNT(Calculations!BP570:BY570)&lt;3,COUNT(Calculations!BZ570:CI570)&lt;3),"N/A",IF(ISERROR(TTEST(Calculations!BP570:BY570,Calculations!BZ570:CI570,2,2)),"N/A",TTEST(Calculations!BP570:BY570,Calculations!BZ570:CI570,2,2)))</f>
        <v>N/A</v>
      </c>
      <c r="J569" s="88" t="e">
        <f t="shared" si="43"/>
        <v>#DIV/0!</v>
      </c>
      <c r="K569" s="93" t="str">
        <f>IF(AND('Test Sample Data'!N569&gt;=35,'Control Sample Data'!N569&gt;=35),"Type 3",IF(AND('Test Sample Data'!N569&gt;=30,'Control Sample Data'!N569&gt;=30,OR(I569&gt;=0.05,I569="N/A")),"Type 2",IF(OR(AND('Test Sample Data'!N569&gt;=30,'Control Sample Data'!N569&lt;=30),AND('Test Sample Data'!N569&lt;=30,'Control Sample Data'!N569&gt;=30)),"Type 1","OKAY")))</f>
        <v>OKAY</v>
      </c>
    </row>
    <row r="570" spans="1:11">
      <c r="A570" s="80"/>
      <c r="B570" s="87" t="str">
        <f>IF('Gene Table'!E570="","",'Gene Table'!E570)</f>
        <v>hsa-miR-192-3p</v>
      </c>
      <c r="C570" s="87" t="str">
        <f>'Gene Table'!B570</f>
        <v>H16</v>
      </c>
      <c r="D570" s="88" t="e">
        <f>Calculations!BN571</f>
        <v>#DIV/0!</v>
      </c>
      <c r="E570" s="88" t="e">
        <f>Calculations!BO571</f>
        <v>#DIV/0!</v>
      </c>
      <c r="F570" s="89" t="e">
        <f t="shared" si="40"/>
        <v>#DIV/0!</v>
      </c>
      <c r="G570" s="89" t="e">
        <f t="shared" si="41"/>
        <v>#DIV/0!</v>
      </c>
      <c r="H570" s="88" t="e">
        <f t="shared" si="42"/>
        <v>#DIV/0!</v>
      </c>
      <c r="I570" s="92" t="str">
        <f>IF(OR(COUNT(Calculations!BP571:BY571)&lt;3,COUNT(Calculations!BZ571:CI571)&lt;3),"N/A",IF(ISERROR(TTEST(Calculations!BP571:BY571,Calculations!BZ571:CI571,2,2)),"N/A",TTEST(Calculations!BP571:BY571,Calculations!BZ571:CI571,2,2)))</f>
        <v>N/A</v>
      </c>
      <c r="J570" s="88" t="e">
        <f t="shared" si="43"/>
        <v>#DIV/0!</v>
      </c>
      <c r="K570" s="93" t="str">
        <f>IF(AND('Test Sample Data'!N570&gt;=35,'Control Sample Data'!N570&gt;=35),"Type 3",IF(AND('Test Sample Data'!N570&gt;=30,'Control Sample Data'!N570&gt;=30,OR(I570&gt;=0.05,I570="N/A")),"Type 2",IF(OR(AND('Test Sample Data'!N570&gt;=30,'Control Sample Data'!N570&lt;=30),AND('Test Sample Data'!N570&lt;=30,'Control Sample Data'!N570&gt;=30)),"Type 1","OKAY")))</f>
        <v>OKAY</v>
      </c>
    </row>
    <row r="571" spans="1:11">
      <c r="A571" s="80"/>
      <c r="B571" s="87" t="str">
        <f>IF('Gene Table'!E571="","",'Gene Table'!E571)</f>
        <v>hsa-miR-196a-5p</v>
      </c>
      <c r="C571" s="87" t="str">
        <f>'Gene Table'!B571</f>
        <v>H17</v>
      </c>
      <c r="D571" s="88" t="e">
        <f>Calculations!BN572</f>
        <v>#DIV/0!</v>
      </c>
      <c r="E571" s="88" t="e">
        <f>Calculations!BO572</f>
        <v>#DIV/0!</v>
      </c>
      <c r="F571" s="89" t="e">
        <f t="shared" si="40"/>
        <v>#DIV/0!</v>
      </c>
      <c r="G571" s="89" t="e">
        <f t="shared" si="41"/>
        <v>#DIV/0!</v>
      </c>
      <c r="H571" s="88" t="e">
        <f t="shared" si="42"/>
        <v>#DIV/0!</v>
      </c>
      <c r="I571" s="92" t="str">
        <f>IF(OR(COUNT(Calculations!BP572:BY572)&lt;3,COUNT(Calculations!BZ572:CI572)&lt;3),"N/A",IF(ISERROR(TTEST(Calculations!BP572:BY572,Calculations!BZ572:CI572,2,2)),"N/A",TTEST(Calculations!BP572:BY572,Calculations!BZ572:CI572,2,2)))</f>
        <v>N/A</v>
      </c>
      <c r="J571" s="88" t="e">
        <f t="shared" si="43"/>
        <v>#DIV/0!</v>
      </c>
      <c r="K571" s="93" t="str">
        <f>IF(AND('Test Sample Data'!N571&gt;=35,'Control Sample Data'!N571&gt;=35),"Type 3",IF(AND('Test Sample Data'!N571&gt;=30,'Control Sample Data'!N571&gt;=30,OR(I571&gt;=0.05,I571="N/A")),"Type 2",IF(OR(AND('Test Sample Data'!N571&gt;=30,'Control Sample Data'!N571&lt;=30),AND('Test Sample Data'!N571&lt;=30,'Control Sample Data'!N571&gt;=30)),"Type 1","OKAY")))</f>
        <v>OKAY</v>
      </c>
    </row>
    <row r="572" spans="1:11">
      <c r="A572" s="80"/>
      <c r="B572" s="87" t="str">
        <f>IF('Gene Table'!E572="","",'Gene Table'!E572)</f>
        <v>hsa-miR-181a-2-3p</v>
      </c>
      <c r="C572" s="87" t="str">
        <f>'Gene Table'!B572</f>
        <v>H18</v>
      </c>
      <c r="D572" s="88" t="e">
        <f>Calculations!BN573</f>
        <v>#DIV/0!</v>
      </c>
      <c r="E572" s="88" t="e">
        <f>Calculations!BO573</f>
        <v>#DIV/0!</v>
      </c>
      <c r="F572" s="89" t="e">
        <f t="shared" si="40"/>
        <v>#DIV/0!</v>
      </c>
      <c r="G572" s="89" t="e">
        <f t="shared" si="41"/>
        <v>#DIV/0!</v>
      </c>
      <c r="H572" s="88" t="e">
        <f t="shared" si="42"/>
        <v>#DIV/0!</v>
      </c>
      <c r="I572" s="92" t="str">
        <f>IF(OR(COUNT(Calculations!BP573:BY573)&lt;3,COUNT(Calculations!BZ573:CI573)&lt;3),"N/A",IF(ISERROR(TTEST(Calculations!BP573:BY573,Calculations!BZ573:CI573,2,2)),"N/A",TTEST(Calculations!BP573:BY573,Calculations!BZ573:CI573,2,2)))</f>
        <v>N/A</v>
      </c>
      <c r="J572" s="88" t="e">
        <f t="shared" si="43"/>
        <v>#DIV/0!</v>
      </c>
      <c r="K572" s="93" t="str">
        <f>IF(AND('Test Sample Data'!N572&gt;=35,'Control Sample Data'!N572&gt;=35),"Type 3",IF(AND('Test Sample Data'!N572&gt;=30,'Control Sample Data'!N572&gt;=30,OR(I572&gt;=0.05,I572="N/A")),"Type 2",IF(OR(AND('Test Sample Data'!N572&gt;=30,'Control Sample Data'!N572&lt;=30),AND('Test Sample Data'!N572&lt;=30,'Control Sample Data'!N572&gt;=30)),"Type 1","OKAY")))</f>
        <v>OKAY</v>
      </c>
    </row>
    <row r="573" spans="1:11">
      <c r="A573" s="80"/>
      <c r="B573" s="87" t="str">
        <f>IF('Gene Table'!E573="","",'Gene Table'!E573)</f>
        <v>hsa-miR-18b-5p</v>
      </c>
      <c r="C573" s="87" t="str">
        <f>'Gene Table'!B573</f>
        <v>H19</v>
      </c>
      <c r="D573" s="88" t="e">
        <f>Calculations!BN574</f>
        <v>#DIV/0!</v>
      </c>
      <c r="E573" s="88" t="e">
        <f>Calculations!BO574</f>
        <v>#DIV/0!</v>
      </c>
      <c r="F573" s="89" t="e">
        <f t="shared" si="40"/>
        <v>#DIV/0!</v>
      </c>
      <c r="G573" s="89" t="e">
        <f t="shared" si="41"/>
        <v>#DIV/0!</v>
      </c>
      <c r="H573" s="88" t="e">
        <f t="shared" si="42"/>
        <v>#DIV/0!</v>
      </c>
      <c r="I573" s="92" t="str">
        <f>IF(OR(COUNT(Calculations!BP574:BY574)&lt;3,COUNT(Calculations!BZ574:CI574)&lt;3),"N/A",IF(ISERROR(TTEST(Calculations!BP574:BY574,Calculations!BZ574:CI574,2,2)),"N/A",TTEST(Calculations!BP574:BY574,Calculations!BZ574:CI574,2,2)))</f>
        <v>N/A</v>
      </c>
      <c r="J573" s="88" t="e">
        <f t="shared" si="43"/>
        <v>#DIV/0!</v>
      </c>
      <c r="K573" s="93" t="str">
        <f>IF(AND('Test Sample Data'!N573&gt;=35,'Control Sample Data'!N573&gt;=35),"Type 3",IF(AND('Test Sample Data'!N573&gt;=30,'Control Sample Data'!N573&gt;=30,OR(I573&gt;=0.05,I573="N/A")),"Type 2",IF(OR(AND('Test Sample Data'!N573&gt;=30,'Control Sample Data'!N573&lt;=30),AND('Test Sample Data'!N573&lt;=30,'Control Sample Data'!N573&gt;=30)),"Type 1","OKAY")))</f>
        <v>OKAY</v>
      </c>
    </row>
    <row r="574" spans="1:11">
      <c r="A574" s="80"/>
      <c r="B574" s="87" t="str">
        <f>IF('Gene Table'!E574="","",'Gene Table'!E574)</f>
        <v>hsa-miR-138-1-3p</v>
      </c>
      <c r="C574" s="87" t="str">
        <f>'Gene Table'!B574</f>
        <v>H20</v>
      </c>
      <c r="D574" s="88" t="e">
        <f>Calculations!BN575</f>
        <v>#DIV/0!</v>
      </c>
      <c r="E574" s="88" t="e">
        <f>Calculations!BO575</f>
        <v>#DIV/0!</v>
      </c>
      <c r="F574" s="89" t="e">
        <f t="shared" si="40"/>
        <v>#DIV/0!</v>
      </c>
      <c r="G574" s="89" t="e">
        <f t="shared" si="41"/>
        <v>#DIV/0!</v>
      </c>
      <c r="H574" s="88" t="e">
        <f t="shared" si="42"/>
        <v>#DIV/0!</v>
      </c>
      <c r="I574" s="92" t="str">
        <f>IF(OR(COUNT(Calculations!BP575:BY575)&lt;3,COUNT(Calculations!BZ575:CI575)&lt;3),"N/A",IF(ISERROR(TTEST(Calculations!BP575:BY575,Calculations!BZ575:CI575,2,2)),"N/A",TTEST(Calculations!BP575:BY575,Calculations!BZ575:CI575,2,2)))</f>
        <v>N/A</v>
      </c>
      <c r="J574" s="88" t="e">
        <f t="shared" si="43"/>
        <v>#DIV/0!</v>
      </c>
      <c r="K574" s="93" t="str">
        <f>IF(AND('Test Sample Data'!N574&gt;=35,'Control Sample Data'!N574&gt;=35),"Type 3",IF(AND('Test Sample Data'!N574&gt;=30,'Control Sample Data'!N574&gt;=30,OR(I574&gt;=0.05,I574="N/A")),"Type 2",IF(OR(AND('Test Sample Data'!N574&gt;=30,'Control Sample Data'!N574&lt;=30),AND('Test Sample Data'!N574&lt;=30,'Control Sample Data'!N574&gt;=30)),"Type 1","OKAY")))</f>
        <v>OKAY</v>
      </c>
    </row>
    <row r="575" spans="1:11">
      <c r="A575" s="80"/>
      <c r="B575" s="87" t="str">
        <f>IF('Gene Table'!E575="","",'Gene Table'!E575)</f>
        <v>hsa-miR-520c-3p</v>
      </c>
      <c r="C575" s="87" t="str">
        <f>'Gene Table'!B575</f>
        <v>H21</v>
      </c>
      <c r="D575" s="88" t="e">
        <f>Calculations!BN576</f>
        <v>#DIV/0!</v>
      </c>
      <c r="E575" s="88" t="e">
        <f>Calculations!BO576</f>
        <v>#DIV/0!</v>
      </c>
      <c r="F575" s="89" t="e">
        <f t="shared" si="40"/>
        <v>#DIV/0!</v>
      </c>
      <c r="G575" s="89" t="e">
        <f t="shared" si="41"/>
        <v>#DIV/0!</v>
      </c>
      <c r="H575" s="88" t="e">
        <f t="shared" si="42"/>
        <v>#DIV/0!</v>
      </c>
      <c r="I575" s="92" t="str">
        <f>IF(OR(COUNT(Calculations!BP576:BY576)&lt;3,COUNT(Calculations!BZ576:CI576)&lt;3),"N/A",IF(ISERROR(TTEST(Calculations!BP576:BY576,Calculations!BZ576:CI576,2,2)),"N/A",TTEST(Calculations!BP576:BY576,Calculations!BZ576:CI576,2,2)))</f>
        <v>N/A</v>
      </c>
      <c r="J575" s="88" t="e">
        <f t="shared" si="43"/>
        <v>#DIV/0!</v>
      </c>
      <c r="K575" s="93" t="str">
        <f>IF(AND('Test Sample Data'!N575&gt;=35,'Control Sample Data'!N575&gt;=35),"Type 3",IF(AND('Test Sample Data'!N575&gt;=30,'Control Sample Data'!N575&gt;=30,OR(I575&gt;=0.05,I575="N/A")),"Type 2",IF(OR(AND('Test Sample Data'!N575&gt;=30,'Control Sample Data'!N575&lt;=30),AND('Test Sample Data'!N575&lt;=30,'Control Sample Data'!N575&gt;=30)),"Type 1","OKAY")))</f>
        <v>OKAY</v>
      </c>
    </row>
    <row r="576" spans="1:11">
      <c r="A576" s="80"/>
      <c r="B576" s="87" t="str">
        <f>IF('Gene Table'!E576="","",'Gene Table'!E576)</f>
        <v>hsa-miR-34a-3p</v>
      </c>
      <c r="C576" s="87" t="str">
        <f>'Gene Table'!B576</f>
        <v>H22</v>
      </c>
      <c r="D576" s="88" t="e">
        <f>Calculations!BN577</f>
        <v>#DIV/0!</v>
      </c>
      <c r="E576" s="88" t="e">
        <f>Calculations!BO577</f>
        <v>#DIV/0!</v>
      </c>
      <c r="F576" s="89" t="e">
        <f t="shared" si="40"/>
        <v>#DIV/0!</v>
      </c>
      <c r="G576" s="89" t="e">
        <f t="shared" si="41"/>
        <v>#DIV/0!</v>
      </c>
      <c r="H576" s="88" t="e">
        <f t="shared" si="42"/>
        <v>#DIV/0!</v>
      </c>
      <c r="I576" s="92" t="str">
        <f>IF(OR(COUNT(Calculations!BP577:BY577)&lt;3,COUNT(Calculations!BZ577:CI577)&lt;3),"N/A",IF(ISERROR(TTEST(Calculations!BP577:BY577,Calculations!BZ577:CI577,2,2)),"N/A",TTEST(Calculations!BP577:BY577,Calculations!BZ577:CI577,2,2)))</f>
        <v>N/A</v>
      </c>
      <c r="J576" s="88" t="e">
        <f t="shared" si="43"/>
        <v>#DIV/0!</v>
      </c>
      <c r="K576" s="93" t="str">
        <f>IF(AND('Test Sample Data'!N576&gt;=35,'Control Sample Data'!N576&gt;=35),"Type 3",IF(AND('Test Sample Data'!N576&gt;=30,'Control Sample Data'!N576&gt;=30,OR(I576&gt;=0.05,I576="N/A")),"Type 2",IF(OR(AND('Test Sample Data'!N576&gt;=30,'Control Sample Data'!N576&lt;=30),AND('Test Sample Data'!N576&lt;=30,'Control Sample Data'!N576&gt;=30)),"Type 1","OKAY")))</f>
        <v>OKAY</v>
      </c>
    </row>
    <row r="577" spans="1:11">
      <c r="A577" s="80"/>
      <c r="B577" s="87" t="str">
        <f>IF('Gene Table'!E577="","",'Gene Table'!E577)</f>
        <v>hsa-miR-135b-5p</v>
      </c>
      <c r="C577" s="87" t="str">
        <f>'Gene Table'!B577</f>
        <v>H23</v>
      </c>
      <c r="D577" s="88" t="e">
        <f>Calculations!BN578</f>
        <v>#DIV/0!</v>
      </c>
      <c r="E577" s="88" t="e">
        <f>Calculations!BO578</f>
        <v>#DIV/0!</v>
      </c>
      <c r="F577" s="89" t="e">
        <f t="shared" si="40"/>
        <v>#DIV/0!</v>
      </c>
      <c r="G577" s="89" t="e">
        <f t="shared" si="41"/>
        <v>#DIV/0!</v>
      </c>
      <c r="H577" s="88" t="e">
        <f t="shared" si="42"/>
        <v>#DIV/0!</v>
      </c>
      <c r="I577" s="92" t="str">
        <f>IF(OR(COUNT(Calculations!BP578:BY578)&lt;3,COUNT(Calculations!BZ578:CI578)&lt;3),"N/A",IF(ISERROR(TTEST(Calculations!BP578:BY578,Calculations!BZ578:CI578,2,2)),"N/A",TTEST(Calculations!BP578:BY578,Calculations!BZ578:CI578,2,2)))</f>
        <v>N/A</v>
      </c>
      <c r="J577" s="88" t="e">
        <f t="shared" si="43"/>
        <v>#DIV/0!</v>
      </c>
      <c r="K577" s="93" t="str">
        <f>IF(AND('Test Sample Data'!N577&gt;=35,'Control Sample Data'!N577&gt;=35),"Type 3",IF(AND('Test Sample Data'!N577&gt;=30,'Control Sample Data'!N577&gt;=30,OR(I577&gt;=0.05,I577="N/A")),"Type 2",IF(OR(AND('Test Sample Data'!N577&gt;=30,'Control Sample Data'!N577&lt;=30),AND('Test Sample Data'!N577&lt;=30,'Control Sample Data'!N577&gt;=30)),"Type 1","OKAY")))</f>
        <v>OKAY</v>
      </c>
    </row>
    <row r="578" spans="1:11">
      <c r="A578" s="80"/>
      <c r="B578" s="87" t="str">
        <f>IF('Gene Table'!E578="","",'Gene Table'!E578)</f>
        <v>hsa-miR-135b-3p</v>
      </c>
      <c r="C578" s="87" t="str">
        <f>'Gene Table'!B578</f>
        <v>H24</v>
      </c>
      <c r="D578" s="88" t="e">
        <f>Calculations!BN579</f>
        <v>#DIV/0!</v>
      </c>
      <c r="E578" s="88" t="e">
        <f>Calculations!BO579</f>
        <v>#DIV/0!</v>
      </c>
      <c r="F578" s="89" t="e">
        <f t="shared" si="40"/>
        <v>#DIV/0!</v>
      </c>
      <c r="G578" s="89" t="e">
        <f t="shared" si="41"/>
        <v>#DIV/0!</v>
      </c>
      <c r="H578" s="88" t="e">
        <f t="shared" si="42"/>
        <v>#DIV/0!</v>
      </c>
      <c r="I578" s="92" t="str">
        <f>IF(OR(COUNT(Calculations!BP579:BY579)&lt;3,COUNT(Calculations!BZ579:CI579)&lt;3),"N/A",IF(ISERROR(TTEST(Calculations!BP579:BY579,Calculations!BZ579:CI579,2,2)),"N/A",TTEST(Calculations!BP579:BY579,Calculations!BZ579:CI579,2,2)))</f>
        <v>N/A</v>
      </c>
      <c r="J578" s="88" t="e">
        <f t="shared" si="43"/>
        <v>#DIV/0!</v>
      </c>
      <c r="K578" s="93" t="str">
        <f>IF(AND('Test Sample Data'!N578&gt;=35,'Control Sample Data'!N578&gt;=35),"Type 3",IF(AND('Test Sample Data'!N578&gt;=30,'Control Sample Data'!N578&gt;=30,OR(I578&gt;=0.05,I578="N/A")),"Type 2",IF(OR(AND('Test Sample Data'!N578&gt;=30,'Control Sample Data'!N578&lt;=30),AND('Test Sample Data'!N578&lt;=30,'Control Sample Data'!N578&gt;=30)),"Type 1","OKAY")))</f>
        <v>OKAY</v>
      </c>
    </row>
    <row r="579" spans="1:11">
      <c r="A579" s="80"/>
      <c r="B579" s="87" t="str">
        <f>IF('Gene Table'!E579="","",'Gene Table'!E579)</f>
        <v>hsa-miR-1289</v>
      </c>
      <c r="C579" s="87" t="str">
        <f>'Gene Table'!B579</f>
        <v>I01</v>
      </c>
      <c r="D579" s="88" t="e">
        <f>Calculations!BN580</f>
        <v>#DIV/0!</v>
      </c>
      <c r="E579" s="88" t="e">
        <f>Calculations!BO580</f>
        <v>#DIV/0!</v>
      </c>
      <c r="F579" s="89" t="e">
        <f t="shared" si="40"/>
        <v>#DIV/0!</v>
      </c>
      <c r="G579" s="89" t="e">
        <f t="shared" si="41"/>
        <v>#DIV/0!</v>
      </c>
      <c r="H579" s="88" t="e">
        <f t="shared" si="42"/>
        <v>#DIV/0!</v>
      </c>
      <c r="I579" s="92" t="str">
        <f>IF(OR(COUNT(Calculations!BP580:BY580)&lt;3,COUNT(Calculations!BZ580:CI580)&lt;3),"N/A",IF(ISERROR(TTEST(Calculations!BP580:BY580,Calculations!BZ580:CI580,2,2)),"N/A",TTEST(Calculations!BP580:BY580,Calculations!BZ580:CI580,2,2)))</f>
        <v>N/A</v>
      </c>
      <c r="J579" s="88" t="e">
        <f t="shared" si="43"/>
        <v>#DIV/0!</v>
      </c>
      <c r="K579" s="93" t="str">
        <f>IF(AND('Test Sample Data'!N579&gt;=35,'Control Sample Data'!N579&gt;=35),"Type 3",IF(AND('Test Sample Data'!N579&gt;=30,'Control Sample Data'!N579&gt;=30,OR(I579&gt;=0.05,I579="N/A")),"Type 2",IF(OR(AND('Test Sample Data'!N579&gt;=30,'Control Sample Data'!N579&lt;=30),AND('Test Sample Data'!N579&lt;=30,'Control Sample Data'!N579&gt;=30)),"Type 1","OKAY")))</f>
        <v>OKAY</v>
      </c>
    </row>
    <row r="580" spans="1:11">
      <c r="A580" s="80"/>
      <c r="B580" s="87" t="str">
        <f>IF('Gene Table'!E580="","",'Gene Table'!E580)</f>
        <v>hsa-miR-744-5p</v>
      </c>
      <c r="C580" s="87" t="str">
        <f>'Gene Table'!B580</f>
        <v>I02</v>
      </c>
      <c r="D580" s="88" t="e">
        <f>Calculations!BN581</f>
        <v>#DIV/0!</v>
      </c>
      <c r="E580" s="88" t="e">
        <f>Calculations!BO581</f>
        <v>#DIV/0!</v>
      </c>
      <c r="F580" s="89" t="e">
        <f t="shared" ref="F580:F643" si="44">2^-D580</f>
        <v>#DIV/0!</v>
      </c>
      <c r="G580" s="89" t="e">
        <f t="shared" ref="G580:G643" si="45">2^-E580</f>
        <v>#DIV/0!</v>
      </c>
      <c r="H580" s="88" t="e">
        <f t="shared" ref="H580:H643" si="46">F580/G580</f>
        <v>#DIV/0!</v>
      </c>
      <c r="I580" s="92" t="str">
        <f>IF(OR(COUNT(Calculations!BP581:BY581)&lt;3,COUNT(Calculations!BZ581:CI581)&lt;3),"N/A",IF(ISERROR(TTEST(Calculations!BP581:BY581,Calculations!BZ581:CI581,2,2)),"N/A",TTEST(Calculations!BP581:BY581,Calculations!BZ581:CI581,2,2)))</f>
        <v>N/A</v>
      </c>
      <c r="J580" s="88" t="e">
        <f t="shared" ref="J580:J643" si="47">IF(H580&gt;1,H580,-1/H580)</f>
        <v>#DIV/0!</v>
      </c>
      <c r="K580" s="93" t="str">
        <f>IF(AND('Test Sample Data'!N580&gt;=35,'Control Sample Data'!N580&gt;=35),"Type 3",IF(AND('Test Sample Data'!N580&gt;=30,'Control Sample Data'!N580&gt;=30,OR(I580&gt;=0.05,I580="N/A")),"Type 2",IF(OR(AND('Test Sample Data'!N580&gt;=30,'Control Sample Data'!N580&lt;=30),AND('Test Sample Data'!N580&lt;=30,'Control Sample Data'!N580&gt;=30)),"Type 1","OKAY")))</f>
        <v>OKAY</v>
      </c>
    </row>
    <row r="581" spans="1:11">
      <c r="A581" s="80"/>
      <c r="B581" s="87" t="str">
        <f>IF('Gene Table'!E581="","",'Gene Table'!E581)</f>
        <v>hsa-miR-604</v>
      </c>
      <c r="C581" s="87" t="str">
        <f>'Gene Table'!B581</f>
        <v>I03</v>
      </c>
      <c r="D581" s="88" t="e">
        <f>Calculations!BN582</f>
        <v>#DIV/0!</v>
      </c>
      <c r="E581" s="88" t="e">
        <f>Calculations!BO582</f>
        <v>#DIV/0!</v>
      </c>
      <c r="F581" s="89" t="e">
        <f t="shared" si="44"/>
        <v>#DIV/0!</v>
      </c>
      <c r="G581" s="89" t="e">
        <f t="shared" si="45"/>
        <v>#DIV/0!</v>
      </c>
      <c r="H581" s="88" t="e">
        <f t="shared" si="46"/>
        <v>#DIV/0!</v>
      </c>
      <c r="I581" s="92" t="str">
        <f>IF(OR(COUNT(Calculations!BP582:BY582)&lt;3,COUNT(Calculations!BZ582:CI582)&lt;3),"N/A",IF(ISERROR(TTEST(Calculations!BP582:BY582,Calculations!BZ582:CI582,2,2)),"N/A",TTEST(Calculations!BP582:BY582,Calculations!BZ582:CI582,2,2)))</f>
        <v>N/A</v>
      </c>
      <c r="J581" s="88" t="e">
        <f t="shared" si="47"/>
        <v>#DIV/0!</v>
      </c>
      <c r="K581" s="93" t="str">
        <f>IF(AND('Test Sample Data'!N581&gt;=35,'Control Sample Data'!N581&gt;=35),"Type 3",IF(AND('Test Sample Data'!N581&gt;=30,'Control Sample Data'!N581&gt;=30,OR(I581&gt;=0.05,I581="N/A")),"Type 2",IF(OR(AND('Test Sample Data'!N581&gt;=30,'Control Sample Data'!N581&lt;=30),AND('Test Sample Data'!N581&lt;=30,'Control Sample Data'!N581&gt;=30)),"Type 1","OKAY")))</f>
        <v>OKAY</v>
      </c>
    </row>
    <row r="582" spans="1:11">
      <c r="A582" s="80"/>
      <c r="B582" s="87" t="str">
        <f>IF('Gene Table'!E582="","",'Gene Table'!E582)</f>
        <v>hsa-miR-766-3p</v>
      </c>
      <c r="C582" s="87" t="str">
        <f>'Gene Table'!B582</f>
        <v>I04</v>
      </c>
      <c r="D582" s="88" t="e">
        <f>Calculations!BN583</f>
        <v>#DIV/0!</v>
      </c>
      <c r="E582" s="88" t="e">
        <f>Calculations!BO583</f>
        <v>#DIV/0!</v>
      </c>
      <c r="F582" s="89" t="e">
        <f t="shared" si="44"/>
        <v>#DIV/0!</v>
      </c>
      <c r="G582" s="89" t="e">
        <f t="shared" si="45"/>
        <v>#DIV/0!</v>
      </c>
      <c r="H582" s="88" t="e">
        <f t="shared" si="46"/>
        <v>#DIV/0!</v>
      </c>
      <c r="I582" s="92" t="str">
        <f>IF(OR(COUNT(Calculations!BP583:BY583)&lt;3,COUNT(Calculations!BZ583:CI583)&lt;3),"N/A",IF(ISERROR(TTEST(Calculations!BP583:BY583,Calculations!BZ583:CI583,2,2)),"N/A",TTEST(Calculations!BP583:BY583,Calculations!BZ583:CI583,2,2)))</f>
        <v>N/A</v>
      </c>
      <c r="J582" s="88" t="e">
        <f t="shared" si="47"/>
        <v>#DIV/0!</v>
      </c>
      <c r="K582" s="93" t="str">
        <f>IF(AND('Test Sample Data'!N582&gt;=35,'Control Sample Data'!N582&gt;=35),"Type 3",IF(AND('Test Sample Data'!N582&gt;=30,'Control Sample Data'!N582&gt;=30,OR(I582&gt;=0.05,I582="N/A")),"Type 2",IF(OR(AND('Test Sample Data'!N582&gt;=30,'Control Sample Data'!N582&lt;=30),AND('Test Sample Data'!N582&lt;=30,'Control Sample Data'!N582&gt;=30)),"Type 1","OKAY")))</f>
        <v>OKAY</v>
      </c>
    </row>
    <row r="583" spans="1:11">
      <c r="A583" s="80"/>
      <c r="B583" s="87" t="str">
        <f>IF('Gene Table'!E583="","",'Gene Table'!E583)</f>
        <v>hsa-miR-1271-5p</v>
      </c>
      <c r="C583" s="87" t="str">
        <f>'Gene Table'!B583</f>
        <v>I05</v>
      </c>
      <c r="D583" s="88" t="e">
        <f>Calculations!BN584</f>
        <v>#DIV/0!</v>
      </c>
      <c r="E583" s="88" t="e">
        <f>Calculations!BO584</f>
        <v>#DIV/0!</v>
      </c>
      <c r="F583" s="89" t="e">
        <f t="shared" si="44"/>
        <v>#DIV/0!</v>
      </c>
      <c r="G583" s="89" t="e">
        <f t="shared" si="45"/>
        <v>#DIV/0!</v>
      </c>
      <c r="H583" s="88" t="e">
        <f t="shared" si="46"/>
        <v>#DIV/0!</v>
      </c>
      <c r="I583" s="92" t="str">
        <f>IF(OR(COUNT(Calculations!BP584:BY584)&lt;3,COUNT(Calculations!BZ584:CI584)&lt;3),"N/A",IF(ISERROR(TTEST(Calculations!BP584:BY584,Calculations!BZ584:CI584,2,2)),"N/A",TTEST(Calculations!BP584:BY584,Calculations!BZ584:CI584,2,2)))</f>
        <v>N/A</v>
      </c>
      <c r="J583" s="88" t="e">
        <f t="shared" si="47"/>
        <v>#DIV/0!</v>
      </c>
      <c r="K583" s="93" t="str">
        <f>IF(AND('Test Sample Data'!N583&gt;=35,'Control Sample Data'!N583&gt;=35),"Type 3",IF(AND('Test Sample Data'!N583&gt;=30,'Control Sample Data'!N583&gt;=30,OR(I583&gt;=0.05,I583="N/A")),"Type 2",IF(OR(AND('Test Sample Data'!N583&gt;=30,'Control Sample Data'!N583&lt;=30),AND('Test Sample Data'!N583&lt;=30,'Control Sample Data'!N583&gt;=30)),"Type 1","OKAY")))</f>
        <v>OKAY</v>
      </c>
    </row>
    <row r="584" spans="1:11">
      <c r="A584" s="80"/>
      <c r="B584" s="87" t="str">
        <f>IF('Gene Table'!E584="","",'Gene Table'!E584)</f>
        <v>hsa-miR-1301</v>
      </c>
      <c r="C584" s="87" t="str">
        <f>'Gene Table'!B584</f>
        <v>I06</v>
      </c>
      <c r="D584" s="88" t="e">
        <f>Calculations!BN585</f>
        <v>#DIV/0!</v>
      </c>
      <c r="E584" s="88" t="e">
        <f>Calculations!BO585</f>
        <v>#DIV/0!</v>
      </c>
      <c r="F584" s="89" t="e">
        <f t="shared" si="44"/>
        <v>#DIV/0!</v>
      </c>
      <c r="G584" s="89" t="e">
        <f t="shared" si="45"/>
        <v>#DIV/0!</v>
      </c>
      <c r="H584" s="88" t="e">
        <f t="shared" si="46"/>
        <v>#DIV/0!</v>
      </c>
      <c r="I584" s="92" t="str">
        <f>IF(OR(COUNT(Calculations!BP585:BY585)&lt;3,COUNT(Calculations!BZ585:CI585)&lt;3),"N/A",IF(ISERROR(TTEST(Calculations!BP585:BY585,Calculations!BZ585:CI585,2,2)),"N/A",TTEST(Calculations!BP585:BY585,Calculations!BZ585:CI585,2,2)))</f>
        <v>N/A</v>
      </c>
      <c r="J584" s="88" t="e">
        <f t="shared" si="47"/>
        <v>#DIV/0!</v>
      </c>
      <c r="K584" s="93" t="str">
        <f>IF(AND('Test Sample Data'!N584&gt;=35,'Control Sample Data'!N584&gt;=35),"Type 3",IF(AND('Test Sample Data'!N584&gt;=30,'Control Sample Data'!N584&gt;=30,OR(I584&gt;=0.05,I584="N/A")),"Type 2",IF(OR(AND('Test Sample Data'!N584&gt;=30,'Control Sample Data'!N584&lt;=30),AND('Test Sample Data'!N584&lt;=30,'Control Sample Data'!N584&gt;=30)),"Type 1","OKAY")))</f>
        <v>OKAY</v>
      </c>
    </row>
    <row r="585" spans="1:11">
      <c r="A585" s="80"/>
      <c r="B585" s="87" t="str">
        <f>IF('Gene Table'!E585="","",'Gene Table'!E585)</f>
        <v>hsa-miR-1286</v>
      </c>
      <c r="C585" s="87" t="str">
        <f>'Gene Table'!B585</f>
        <v>I07</v>
      </c>
      <c r="D585" s="88" t="e">
        <f>Calculations!BN586</f>
        <v>#DIV/0!</v>
      </c>
      <c r="E585" s="88" t="e">
        <f>Calculations!BO586</f>
        <v>#DIV/0!</v>
      </c>
      <c r="F585" s="89" t="e">
        <f t="shared" si="44"/>
        <v>#DIV/0!</v>
      </c>
      <c r="G585" s="89" t="e">
        <f t="shared" si="45"/>
        <v>#DIV/0!</v>
      </c>
      <c r="H585" s="88" t="e">
        <f t="shared" si="46"/>
        <v>#DIV/0!</v>
      </c>
      <c r="I585" s="92" t="str">
        <f>IF(OR(COUNT(Calculations!BP586:BY586)&lt;3,COUNT(Calculations!BZ586:CI586)&lt;3),"N/A",IF(ISERROR(TTEST(Calculations!BP586:BY586,Calculations!BZ586:CI586,2,2)),"N/A",TTEST(Calculations!BP586:BY586,Calculations!BZ586:CI586,2,2)))</f>
        <v>N/A</v>
      </c>
      <c r="J585" s="88" t="e">
        <f t="shared" si="47"/>
        <v>#DIV/0!</v>
      </c>
      <c r="K585" s="93" t="str">
        <f>IF(AND('Test Sample Data'!N585&gt;=35,'Control Sample Data'!N585&gt;=35),"Type 3",IF(AND('Test Sample Data'!N585&gt;=30,'Control Sample Data'!N585&gt;=30,OR(I585&gt;=0.05,I585="N/A")),"Type 2",IF(OR(AND('Test Sample Data'!N585&gt;=30,'Control Sample Data'!N585&lt;=30),AND('Test Sample Data'!N585&lt;=30,'Control Sample Data'!N585&gt;=30)),"Type 1","OKAY")))</f>
        <v>OKAY</v>
      </c>
    </row>
    <row r="586" spans="1:11">
      <c r="A586" s="80"/>
      <c r="B586" s="87" t="str">
        <f>IF('Gene Table'!E586="","",'Gene Table'!E586)</f>
        <v>hsa-miR-330-3p</v>
      </c>
      <c r="C586" s="87" t="str">
        <f>'Gene Table'!B586</f>
        <v>I08</v>
      </c>
      <c r="D586" s="88" t="e">
        <f>Calculations!BN587</f>
        <v>#DIV/0!</v>
      </c>
      <c r="E586" s="88" t="e">
        <f>Calculations!BO587</f>
        <v>#DIV/0!</v>
      </c>
      <c r="F586" s="89" t="e">
        <f t="shared" si="44"/>
        <v>#DIV/0!</v>
      </c>
      <c r="G586" s="89" t="e">
        <f t="shared" si="45"/>
        <v>#DIV/0!</v>
      </c>
      <c r="H586" s="88" t="e">
        <f t="shared" si="46"/>
        <v>#DIV/0!</v>
      </c>
      <c r="I586" s="92" t="str">
        <f>IF(OR(COUNT(Calculations!BP587:BY587)&lt;3,COUNT(Calculations!BZ587:CI587)&lt;3),"N/A",IF(ISERROR(TTEST(Calculations!BP587:BY587,Calculations!BZ587:CI587,2,2)),"N/A",TTEST(Calculations!BP587:BY587,Calculations!BZ587:CI587,2,2)))</f>
        <v>N/A</v>
      </c>
      <c r="J586" s="88" t="e">
        <f t="shared" si="47"/>
        <v>#DIV/0!</v>
      </c>
      <c r="K586" s="93" t="str">
        <f>IF(AND('Test Sample Data'!N586&gt;=35,'Control Sample Data'!N586&gt;=35),"Type 3",IF(AND('Test Sample Data'!N586&gt;=30,'Control Sample Data'!N586&gt;=30,OR(I586&gt;=0.05,I586="N/A")),"Type 2",IF(OR(AND('Test Sample Data'!N586&gt;=30,'Control Sample Data'!N586&lt;=30),AND('Test Sample Data'!N586&lt;=30,'Control Sample Data'!N586&gt;=30)),"Type 1","OKAY")))</f>
        <v>OKAY</v>
      </c>
    </row>
    <row r="587" spans="1:11">
      <c r="A587" s="80"/>
      <c r="B587" s="87" t="str">
        <f>IF('Gene Table'!E587="","",'Gene Table'!E587)</f>
        <v>hsa-miR-409-5p</v>
      </c>
      <c r="C587" s="87" t="str">
        <f>'Gene Table'!B587</f>
        <v>I09</v>
      </c>
      <c r="D587" s="88" t="e">
        <f>Calculations!BN588</f>
        <v>#DIV/0!</v>
      </c>
      <c r="E587" s="88" t="e">
        <f>Calculations!BO588</f>
        <v>#DIV/0!</v>
      </c>
      <c r="F587" s="89" t="e">
        <f t="shared" si="44"/>
        <v>#DIV/0!</v>
      </c>
      <c r="G587" s="89" t="e">
        <f t="shared" si="45"/>
        <v>#DIV/0!</v>
      </c>
      <c r="H587" s="88" t="e">
        <f t="shared" si="46"/>
        <v>#DIV/0!</v>
      </c>
      <c r="I587" s="92" t="str">
        <f>IF(OR(COUNT(Calculations!BP588:BY588)&lt;3,COUNT(Calculations!BZ588:CI588)&lt;3),"N/A",IF(ISERROR(TTEST(Calculations!BP588:BY588,Calculations!BZ588:CI588,2,2)),"N/A",TTEST(Calculations!BP588:BY588,Calculations!BZ588:CI588,2,2)))</f>
        <v>N/A</v>
      </c>
      <c r="J587" s="88" t="e">
        <f t="shared" si="47"/>
        <v>#DIV/0!</v>
      </c>
      <c r="K587" s="93" t="str">
        <f>IF(AND('Test Sample Data'!N587&gt;=35,'Control Sample Data'!N587&gt;=35),"Type 3",IF(AND('Test Sample Data'!N587&gt;=30,'Control Sample Data'!N587&gt;=30,OR(I587&gt;=0.05,I587="N/A")),"Type 2",IF(OR(AND('Test Sample Data'!N587&gt;=30,'Control Sample Data'!N587&lt;=30),AND('Test Sample Data'!N587&lt;=30,'Control Sample Data'!N587&gt;=30)),"Type 1","OKAY")))</f>
        <v>OKAY</v>
      </c>
    </row>
    <row r="588" spans="1:11">
      <c r="A588" s="80"/>
      <c r="B588" s="87" t="str">
        <f>IF('Gene Table'!E588="","",'Gene Table'!E588)</f>
        <v>hsa-miR-92b-3p</v>
      </c>
      <c r="C588" s="87" t="str">
        <f>'Gene Table'!B588</f>
        <v>I10</v>
      </c>
      <c r="D588" s="88" t="e">
        <f>Calculations!BN589</f>
        <v>#DIV/0!</v>
      </c>
      <c r="E588" s="88" t="e">
        <f>Calculations!BO589</f>
        <v>#DIV/0!</v>
      </c>
      <c r="F588" s="89" t="e">
        <f t="shared" si="44"/>
        <v>#DIV/0!</v>
      </c>
      <c r="G588" s="89" t="e">
        <f t="shared" si="45"/>
        <v>#DIV/0!</v>
      </c>
      <c r="H588" s="88" t="e">
        <f t="shared" si="46"/>
        <v>#DIV/0!</v>
      </c>
      <c r="I588" s="92" t="str">
        <f>IF(OR(COUNT(Calculations!BP589:BY589)&lt;3,COUNT(Calculations!BZ589:CI589)&lt;3),"N/A",IF(ISERROR(TTEST(Calculations!BP589:BY589,Calculations!BZ589:CI589,2,2)),"N/A",TTEST(Calculations!BP589:BY589,Calculations!BZ589:CI589,2,2)))</f>
        <v>N/A</v>
      </c>
      <c r="J588" s="88" t="e">
        <f t="shared" si="47"/>
        <v>#DIV/0!</v>
      </c>
      <c r="K588" s="93" t="str">
        <f>IF(AND('Test Sample Data'!N588&gt;=35,'Control Sample Data'!N588&gt;=35),"Type 3",IF(AND('Test Sample Data'!N588&gt;=30,'Control Sample Data'!N588&gt;=30,OR(I588&gt;=0.05,I588="N/A")),"Type 2",IF(OR(AND('Test Sample Data'!N588&gt;=30,'Control Sample Data'!N588&lt;=30),AND('Test Sample Data'!N588&lt;=30,'Control Sample Data'!N588&gt;=30)),"Type 1","OKAY")))</f>
        <v>OKAY</v>
      </c>
    </row>
    <row r="589" spans="1:11">
      <c r="A589" s="80"/>
      <c r="B589" s="87" t="str">
        <f>IF('Gene Table'!E589="","",'Gene Table'!E589)</f>
        <v>hsa-miR-214-3p</v>
      </c>
      <c r="C589" s="87" t="str">
        <f>'Gene Table'!B589</f>
        <v>I11</v>
      </c>
      <c r="D589" s="88" t="e">
        <f>Calculations!BN590</f>
        <v>#DIV/0!</v>
      </c>
      <c r="E589" s="88" t="e">
        <f>Calculations!BO590</f>
        <v>#DIV/0!</v>
      </c>
      <c r="F589" s="89" t="e">
        <f t="shared" si="44"/>
        <v>#DIV/0!</v>
      </c>
      <c r="G589" s="89" t="e">
        <f t="shared" si="45"/>
        <v>#DIV/0!</v>
      </c>
      <c r="H589" s="88" t="e">
        <f t="shared" si="46"/>
        <v>#DIV/0!</v>
      </c>
      <c r="I589" s="92" t="str">
        <f>IF(OR(COUNT(Calculations!BP590:BY590)&lt;3,COUNT(Calculations!BZ590:CI590)&lt;3),"N/A",IF(ISERROR(TTEST(Calculations!BP590:BY590,Calculations!BZ590:CI590,2,2)),"N/A",TTEST(Calculations!BP590:BY590,Calculations!BZ590:CI590,2,2)))</f>
        <v>N/A</v>
      </c>
      <c r="J589" s="88" t="e">
        <f t="shared" si="47"/>
        <v>#DIV/0!</v>
      </c>
      <c r="K589" s="93" t="str">
        <f>IF(AND('Test Sample Data'!N589&gt;=35,'Control Sample Data'!N589&gt;=35),"Type 3",IF(AND('Test Sample Data'!N589&gt;=30,'Control Sample Data'!N589&gt;=30,OR(I589&gt;=0.05,I589="N/A")),"Type 2",IF(OR(AND('Test Sample Data'!N589&gt;=30,'Control Sample Data'!N589&lt;=30),AND('Test Sample Data'!N589&lt;=30,'Control Sample Data'!N589&gt;=30)),"Type 1","OKAY")))</f>
        <v>OKAY</v>
      </c>
    </row>
    <row r="590" spans="1:11">
      <c r="A590" s="80"/>
      <c r="B590" s="87" t="str">
        <f>IF('Gene Table'!E590="","",'Gene Table'!E590)</f>
        <v>hsa-miR-193a-5p</v>
      </c>
      <c r="C590" s="87" t="str">
        <f>'Gene Table'!B590</f>
        <v>I12</v>
      </c>
      <c r="D590" s="88" t="e">
        <f>Calculations!BN591</f>
        <v>#DIV/0!</v>
      </c>
      <c r="E590" s="88" t="e">
        <f>Calculations!BO591</f>
        <v>#DIV/0!</v>
      </c>
      <c r="F590" s="89" t="e">
        <f t="shared" si="44"/>
        <v>#DIV/0!</v>
      </c>
      <c r="G590" s="89" t="e">
        <f t="shared" si="45"/>
        <v>#DIV/0!</v>
      </c>
      <c r="H590" s="88" t="e">
        <f t="shared" si="46"/>
        <v>#DIV/0!</v>
      </c>
      <c r="I590" s="92" t="str">
        <f>IF(OR(COUNT(Calculations!BP591:BY591)&lt;3,COUNT(Calculations!BZ591:CI591)&lt;3),"N/A",IF(ISERROR(TTEST(Calculations!BP591:BY591,Calculations!BZ591:CI591,2,2)),"N/A",TTEST(Calculations!BP591:BY591,Calculations!BZ591:CI591,2,2)))</f>
        <v>N/A</v>
      </c>
      <c r="J590" s="88" t="e">
        <f t="shared" si="47"/>
        <v>#DIV/0!</v>
      </c>
      <c r="K590" s="93" t="str">
        <f>IF(AND('Test Sample Data'!N590&gt;=35,'Control Sample Data'!N590&gt;=35),"Type 3",IF(AND('Test Sample Data'!N590&gt;=30,'Control Sample Data'!N590&gt;=30,OR(I590&gt;=0.05,I590="N/A")),"Type 2",IF(OR(AND('Test Sample Data'!N590&gt;=30,'Control Sample Data'!N590&lt;=30),AND('Test Sample Data'!N590&lt;=30,'Control Sample Data'!N590&gt;=30)),"Type 1","OKAY")))</f>
        <v>OKAY</v>
      </c>
    </row>
    <row r="591" spans="1:11">
      <c r="A591" s="80"/>
      <c r="B591" s="87" t="str">
        <f>IF('Gene Table'!E591="","",'Gene Table'!E591)</f>
        <v>hsa-miR-345-5p</v>
      </c>
      <c r="C591" s="87" t="str">
        <f>'Gene Table'!B591</f>
        <v>I13</v>
      </c>
      <c r="D591" s="88" t="e">
        <f>Calculations!BN592</f>
        <v>#DIV/0!</v>
      </c>
      <c r="E591" s="88" t="e">
        <f>Calculations!BO592</f>
        <v>#DIV/0!</v>
      </c>
      <c r="F591" s="89" t="e">
        <f t="shared" si="44"/>
        <v>#DIV/0!</v>
      </c>
      <c r="G591" s="89" t="e">
        <f t="shared" si="45"/>
        <v>#DIV/0!</v>
      </c>
      <c r="H591" s="88" t="e">
        <f t="shared" si="46"/>
        <v>#DIV/0!</v>
      </c>
      <c r="I591" s="92" t="str">
        <f>IF(OR(COUNT(Calculations!BP592:BY592)&lt;3,COUNT(Calculations!BZ592:CI592)&lt;3),"N/A",IF(ISERROR(TTEST(Calculations!BP592:BY592,Calculations!BZ592:CI592,2,2)),"N/A",TTEST(Calculations!BP592:BY592,Calculations!BZ592:CI592,2,2)))</f>
        <v>N/A</v>
      </c>
      <c r="J591" s="88" t="e">
        <f t="shared" si="47"/>
        <v>#DIV/0!</v>
      </c>
      <c r="K591" s="93" t="str">
        <f>IF(AND('Test Sample Data'!N591&gt;=35,'Control Sample Data'!N591&gt;=35),"Type 3",IF(AND('Test Sample Data'!N591&gt;=30,'Control Sample Data'!N591&gt;=30,OR(I591&gt;=0.05,I591="N/A")),"Type 2",IF(OR(AND('Test Sample Data'!N591&gt;=30,'Control Sample Data'!N591&lt;=30),AND('Test Sample Data'!N591&lt;=30,'Control Sample Data'!N591&gt;=30)),"Type 1","OKAY")))</f>
        <v>OKAY</v>
      </c>
    </row>
    <row r="592" spans="1:11">
      <c r="A592" s="80"/>
      <c r="B592" s="87" t="str">
        <f>IF('Gene Table'!E592="","",'Gene Table'!E592)</f>
        <v>hsa-miR-498</v>
      </c>
      <c r="C592" s="87" t="str">
        <f>'Gene Table'!B592</f>
        <v>I14</v>
      </c>
      <c r="D592" s="88" t="e">
        <f>Calculations!BN593</f>
        <v>#DIV/0!</v>
      </c>
      <c r="E592" s="88" t="e">
        <f>Calculations!BO593</f>
        <v>#DIV/0!</v>
      </c>
      <c r="F592" s="89" t="e">
        <f t="shared" si="44"/>
        <v>#DIV/0!</v>
      </c>
      <c r="G592" s="89" t="e">
        <f t="shared" si="45"/>
        <v>#DIV/0!</v>
      </c>
      <c r="H592" s="88" t="e">
        <f t="shared" si="46"/>
        <v>#DIV/0!</v>
      </c>
      <c r="I592" s="92" t="str">
        <f>IF(OR(COUNT(Calculations!BP593:BY593)&lt;3,COUNT(Calculations!BZ593:CI593)&lt;3),"N/A",IF(ISERROR(TTEST(Calculations!BP593:BY593,Calculations!BZ593:CI593,2,2)),"N/A",TTEST(Calculations!BP593:BY593,Calculations!BZ593:CI593,2,2)))</f>
        <v>N/A</v>
      </c>
      <c r="J592" s="88" t="e">
        <f t="shared" si="47"/>
        <v>#DIV/0!</v>
      </c>
      <c r="K592" s="93" t="str">
        <f>IF(AND('Test Sample Data'!N592&gt;=35,'Control Sample Data'!N592&gt;=35),"Type 3",IF(AND('Test Sample Data'!N592&gt;=30,'Control Sample Data'!N592&gt;=30,OR(I592&gt;=0.05,I592="N/A")),"Type 2",IF(OR(AND('Test Sample Data'!N592&gt;=30,'Control Sample Data'!N592&lt;=30),AND('Test Sample Data'!N592&lt;=30,'Control Sample Data'!N592&gt;=30)),"Type 1","OKAY")))</f>
        <v>OKAY</v>
      </c>
    </row>
    <row r="593" spans="1:11">
      <c r="A593" s="80"/>
      <c r="B593" s="87" t="str">
        <f>IF('Gene Table'!E593="","",'Gene Table'!E593)</f>
        <v>hsa-miR-361-3p</v>
      </c>
      <c r="C593" s="87" t="str">
        <f>'Gene Table'!B593</f>
        <v>I15</v>
      </c>
      <c r="D593" s="88" t="e">
        <f>Calculations!BN594</f>
        <v>#DIV/0!</v>
      </c>
      <c r="E593" s="88" t="e">
        <f>Calculations!BO594</f>
        <v>#DIV/0!</v>
      </c>
      <c r="F593" s="89" t="e">
        <f t="shared" si="44"/>
        <v>#DIV/0!</v>
      </c>
      <c r="G593" s="89" t="e">
        <f t="shared" si="45"/>
        <v>#DIV/0!</v>
      </c>
      <c r="H593" s="88" t="e">
        <f t="shared" si="46"/>
        <v>#DIV/0!</v>
      </c>
      <c r="I593" s="92" t="str">
        <f>IF(OR(COUNT(Calculations!BP594:BY594)&lt;3,COUNT(Calculations!BZ594:CI594)&lt;3),"N/A",IF(ISERROR(TTEST(Calculations!BP594:BY594,Calculations!BZ594:CI594,2,2)),"N/A",TTEST(Calculations!BP594:BY594,Calculations!BZ594:CI594,2,2)))</f>
        <v>N/A</v>
      </c>
      <c r="J593" s="88" t="e">
        <f t="shared" si="47"/>
        <v>#DIV/0!</v>
      </c>
      <c r="K593" s="93" t="str">
        <f>IF(AND('Test Sample Data'!N593&gt;=35,'Control Sample Data'!N593&gt;=35),"Type 3",IF(AND('Test Sample Data'!N593&gt;=30,'Control Sample Data'!N593&gt;=30,OR(I593&gt;=0.05,I593="N/A")),"Type 2",IF(OR(AND('Test Sample Data'!N593&gt;=30,'Control Sample Data'!N593&lt;=30),AND('Test Sample Data'!N593&lt;=30,'Control Sample Data'!N593&gt;=30)),"Type 1","OKAY")))</f>
        <v>OKAY</v>
      </c>
    </row>
    <row r="594" spans="1:11">
      <c r="A594" s="80"/>
      <c r="B594" s="87" t="str">
        <f>IF('Gene Table'!E594="","",'Gene Table'!E594)</f>
        <v>hsa-miR-935</v>
      </c>
      <c r="C594" s="87" t="str">
        <f>'Gene Table'!B594</f>
        <v>I16</v>
      </c>
      <c r="D594" s="88" t="e">
        <f>Calculations!BN595</f>
        <v>#DIV/0!</v>
      </c>
      <c r="E594" s="88" t="e">
        <f>Calculations!BO595</f>
        <v>#DIV/0!</v>
      </c>
      <c r="F594" s="89" t="e">
        <f t="shared" si="44"/>
        <v>#DIV/0!</v>
      </c>
      <c r="G594" s="89" t="e">
        <f t="shared" si="45"/>
        <v>#DIV/0!</v>
      </c>
      <c r="H594" s="88" t="e">
        <f t="shared" si="46"/>
        <v>#DIV/0!</v>
      </c>
      <c r="I594" s="92" t="str">
        <f>IF(OR(COUNT(Calculations!BP595:BY595)&lt;3,COUNT(Calculations!BZ595:CI595)&lt;3),"N/A",IF(ISERROR(TTEST(Calculations!BP595:BY595,Calculations!BZ595:CI595,2,2)),"N/A",TTEST(Calculations!BP595:BY595,Calculations!BZ595:CI595,2,2)))</f>
        <v>N/A</v>
      </c>
      <c r="J594" s="88" t="e">
        <f t="shared" si="47"/>
        <v>#DIV/0!</v>
      </c>
      <c r="K594" s="93" t="str">
        <f>IF(AND('Test Sample Data'!N594&gt;=35,'Control Sample Data'!N594&gt;=35),"Type 3",IF(AND('Test Sample Data'!N594&gt;=30,'Control Sample Data'!N594&gt;=30,OR(I594&gt;=0.05,I594="N/A")),"Type 2",IF(OR(AND('Test Sample Data'!N594&gt;=30,'Control Sample Data'!N594&lt;=30),AND('Test Sample Data'!N594&lt;=30,'Control Sample Data'!N594&gt;=30)),"Type 1","OKAY")))</f>
        <v>OKAY</v>
      </c>
    </row>
    <row r="595" spans="1:11">
      <c r="A595" s="80"/>
      <c r="B595" s="87" t="str">
        <f>IF('Gene Table'!E595="","",'Gene Table'!E595)</f>
        <v>hsa-miR-483-5p</v>
      </c>
      <c r="C595" s="87" t="str">
        <f>'Gene Table'!B595</f>
        <v>I17</v>
      </c>
      <c r="D595" s="88" t="e">
        <f>Calculations!BN596</f>
        <v>#DIV/0!</v>
      </c>
      <c r="E595" s="88" t="e">
        <f>Calculations!BO596</f>
        <v>#DIV/0!</v>
      </c>
      <c r="F595" s="89" t="e">
        <f t="shared" si="44"/>
        <v>#DIV/0!</v>
      </c>
      <c r="G595" s="89" t="e">
        <f t="shared" si="45"/>
        <v>#DIV/0!</v>
      </c>
      <c r="H595" s="88" t="e">
        <f t="shared" si="46"/>
        <v>#DIV/0!</v>
      </c>
      <c r="I595" s="92" t="str">
        <f>IF(OR(COUNT(Calculations!BP596:BY596)&lt;3,COUNT(Calculations!BZ596:CI596)&lt;3),"N/A",IF(ISERROR(TTEST(Calculations!BP596:BY596,Calculations!BZ596:CI596,2,2)),"N/A",TTEST(Calculations!BP596:BY596,Calculations!BZ596:CI596,2,2)))</f>
        <v>N/A</v>
      </c>
      <c r="J595" s="88" t="e">
        <f t="shared" si="47"/>
        <v>#DIV/0!</v>
      </c>
      <c r="K595" s="93" t="str">
        <f>IF(AND('Test Sample Data'!N595&gt;=35,'Control Sample Data'!N595&gt;=35),"Type 3",IF(AND('Test Sample Data'!N595&gt;=30,'Control Sample Data'!N595&gt;=30,OR(I595&gt;=0.05,I595="N/A")),"Type 2",IF(OR(AND('Test Sample Data'!N595&gt;=30,'Control Sample Data'!N595&lt;=30),AND('Test Sample Data'!N595&lt;=30,'Control Sample Data'!N595&gt;=30)),"Type 1","OKAY")))</f>
        <v>OKAY</v>
      </c>
    </row>
    <row r="596" spans="1:11">
      <c r="A596" s="80"/>
      <c r="B596" s="87" t="str">
        <f>IF('Gene Table'!E596="","",'Gene Table'!E596)</f>
        <v>hsa-miR-658</v>
      </c>
      <c r="C596" s="87" t="str">
        <f>'Gene Table'!B596</f>
        <v>I18</v>
      </c>
      <c r="D596" s="88" t="e">
        <f>Calculations!BN597</f>
        <v>#DIV/0!</v>
      </c>
      <c r="E596" s="88" t="e">
        <f>Calculations!BO597</f>
        <v>#DIV/0!</v>
      </c>
      <c r="F596" s="89" t="e">
        <f t="shared" si="44"/>
        <v>#DIV/0!</v>
      </c>
      <c r="G596" s="89" t="e">
        <f t="shared" si="45"/>
        <v>#DIV/0!</v>
      </c>
      <c r="H596" s="88" t="e">
        <f t="shared" si="46"/>
        <v>#DIV/0!</v>
      </c>
      <c r="I596" s="92" t="str">
        <f>IF(OR(COUNT(Calculations!BP597:BY597)&lt;3,COUNT(Calculations!BZ597:CI597)&lt;3),"N/A",IF(ISERROR(TTEST(Calculations!BP597:BY597,Calculations!BZ597:CI597,2,2)),"N/A",TTEST(Calculations!BP597:BY597,Calculations!BZ597:CI597,2,2)))</f>
        <v>N/A</v>
      </c>
      <c r="J596" s="88" t="e">
        <f t="shared" si="47"/>
        <v>#DIV/0!</v>
      </c>
      <c r="K596" s="93" t="str">
        <f>IF(AND('Test Sample Data'!N596&gt;=35,'Control Sample Data'!N596&gt;=35),"Type 3",IF(AND('Test Sample Data'!N596&gt;=30,'Control Sample Data'!N596&gt;=30,OR(I596&gt;=0.05,I596="N/A")),"Type 2",IF(OR(AND('Test Sample Data'!N596&gt;=30,'Control Sample Data'!N596&lt;=30),AND('Test Sample Data'!N596&lt;=30,'Control Sample Data'!N596&gt;=30)),"Type 1","OKAY")))</f>
        <v>OKAY</v>
      </c>
    </row>
    <row r="597" spans="1:11">
      <c r="A597" s="80"/>
      <c r="B597" s="87" t="str">
        <f>IF('Gene Table'!E597="","",'Gene Table'!E597)</f>
        <v>hsa-miR-524-3p</v>
      </c>
      <c r="C597" s="87" t="str">
        <f>'Gene Table'!B597</f>
        <v>I19</v>
      </c>
      <c r="D597" s="88" t="e">
        <f>Calculations!BN598</f>
        <v>#DIV/0!</v>
      </c>
      <c r="E597" s="88" t="e">
        <f>Calculations!BO598</f>
        <v>#DIV/0!</v>
      </c>
      <c r="F597" s="89" t="e">
        <f t="shared" si="44"/>
        <v>#DIV/0!</v>
      </c>
      <c r="G597" s="89" t="e">
        <f t="shared" si="45"/>
        <v>#DIV/0!</v>
      </c>
      <c r="H597" s="88" t="e">
        <f t="shared" si="46"/>
        <v>#DIV/0!</v>
      </c>
      <c r="I597" s="92" t="str">
        <f>IF(OR(COUNT(Calculations!BP598:BY598)&lt;3,COUNT(Calculations!BZ598:CI598)&lt;3),"N/A",IF(ISERROR(TTEST(Calculations!BP598:BY598,Calculations!BZ598:CI598,2,2)),"N/A",TTEST(Calculations!BP598:BY598,Calculations!BZ598:CI598,2,2)))</f>
        <v>N/A</v>
      </c>
      <c r="J597" s="88" t="e">
        <f t="shared" si="47"/>
        <v>#DIV/0!</v>
      </c>
      <c r="K597" s="93" t="str">
        <f>IF(AND('Test Sample Data'!N597&gt;=35,'Control Sample Data'!N597&gt;=35),"Type 3",IF(AND('Test Sample Data'!N597&gt;=30,'Control Sample Data'!N597&gt;=30,OR(I597&gt;=0.05,I597="N/A")),"Type 2",IF(OR(AND('Test Sample Data'!N597&gt;=30,'Control Sample Data'!N597&lt;=30),AND('Test Sample Data'!N597&lt;=30,'Control Sample Data'!N597&gt;=30)),"Type 1","OKAY")))</f>
        <v>OKAY</v>
      </c>
    </row>
    <row r="598" spans="1:11">
      <c r="A598" s="80"/>
      <c r="B598" s="87" t="str">
        <f>IF('Gene Table'!E598="","",'Gene Table'!E598)</f>
        <v>hsa-miR-1268a</v>
      </c>
      <c r="C598" s="87" t="str">
        <f>'Gene Table'!B598</f>
        <v>I20</v>
      </c>
      <c r="D598" s="88" t="e">
        <f>Calculations!BN599</f>
        <v>#DIV/0!</v>
      </c>
      <c r="E598" s="88" t="e">
        <f>Calculations!BO599</f>
        <v>#DIV/0!</v>
      </c>
      <c r="F598" s="89" t="e">
        <f t="shared" si="44"/>
        <v>#DIV/0!</v>
      </c>
      <c r="G598" s="89" t="e">
        <f t="shared" si="45"/>
        <v>#DIV/0!</v>
      </c>
      <c r="H598" s="88" t="e">
        <f t="shared" si="46"/>
        <v>#DIV/0!</v>
      </c>
      <c r="I598" s="92" t="str">
        <f>IF(OR(COUNT(Calculations!BP599:BY599)&lt;3,COUNT(Calculations!BZ599:CI599)&lt;3),"N/A",IF(ISERROR(TTEST(Calculations!BP599:BY599,Calculations!BZ599:CI599,2,2)),"N/A",TTEST(Calculations!BP599:BY599,Calculations!BZ599:CI599,2,2)))</f>
        <v>N/A</v>
      </c>
      <c r="J598" s="88" t="e">
        <f t="shared" si="47"/>
        <v>#DIV/0!</v>
      </c>
      <c r="K598" s="93" t="str">
        <f>IF(AND('Test Sample Data'!N598&gt;=35,'Control Sample Data'!N598&gt;=35),"Type 3",IF(AND('Test Sample Data'!N598&gt;=30,'Control Sample Data'!N598&gt;=30,OR(I598&gt;=0.05,I598="N/A")),"Type 2",IF(OR(AND('Test Sample Data'!N598&gt;=30,'Control Sample Data'!N598&lt;=30),AND('Test Sample Data'!N598&lt;=30,'Control Sample Data'!N598&gt;=30)),"Type 1","OKAY")))</f>
        <v>OKAY</v>
      </c>
    </row>
    <row r="599" spans="1:11">
      <c r="A599" s="80"/>
      <c r="B599" s="87" t="str">
        <f>IF('Gene Table'!E599="","",'Gene Table'!E599)</f>
        <v>hsa-miR-943</v>
      </c>
      <c r="C599" s="87" t="str">
        <f>'Gene Table'!B599</f>
        <v>I21</v>
      </c>
      <c r="D599" s="88" t="e">
        <f>Calculations!BN600</f>
        <v>#DIV/0!</v>
      </c>
      <c r="E599" s="88" t="e">
        <f>Calculations!BO600</f>
        <v>#DIV/0!</v>
      </c>
      <c r="F599" s="89" t="e">
        <f t="shared" si="44"/>
        <v>#DIV/0!</v>
      </c>
      <c r="G599" s="89" t="e">
        <f t="shared" si="45"/>
        <v>#DIV/0!</v>
      </c>
      <c r="H599" s="88" t="e">
        <f t="shared" si="46"/>
        <v>#DIV/0!</v>
      </c>
      <c r="I599" s="92" t="str">
        <f>IF(OR(COUNT(Calculations!BP600:BY600)&lt;3,COUNT(Calculations!BZ600:CI600)&lt;3),"N/A",IF(ISERROR(TTEST(Calculations!BP600:BY600,Calculations!BZ600:CI600,2,2)),"N/A",TTEST(Calculations!BP600:BY600,Calculations!BZ600:CI600,2,2)))</f>
        <v>N/A</v>
      </c>
      <c r="J599" s="88" t="e">
        <f t="shared" si="47"/>
        <v>#DIV/0!</v>
      </c>
      <c r="K599" s="93" t="str">
        <f>IF(AND('Test Sample Data'!N599&gt;=35,'Control Sample Data'!N599&gt;=35),"Type 3",IF(AND('Test Sample Data'!N599&gt;=30,'Control Sample Data'!N599&gt;=30,OR(I599&gt;=0.05,I599="N/A")),"Type 2",IF(OR(AND('Test Sample Data'!N599&gt;=30,'Control Sample Data'!N599&lt;=30),AND('Test Sample Data'!N599&lt;=30,'Control Sample Data'!N599&gt;=30)),"Type 1","OKAY")))</f>
        <v>OKAY</v>
      </c>
    </row>
    <row r="600" spans="1:11">
      <c r="A600" s="80"/>
      <c r="B600" s="87" t="str">
        <f>IF('Gene Table'!E600="","",'Gene Table'!E600)</f>
        <v>hsa-miR-933</v>
      </c>
      <c r="C600" s="87" t="str">
        <f>'Gene Table'!B600</f>
        <v>I22</v>
      </c>
      <c r="D600" s="88" t="e">
        <f>Calculations!BN601</f>
        <v>#DIV/0!</v>
      </c>
      <c r="E600" s="88" t="e">
        <f>Calculations!BO601</f>
        <v>#DIV/0!</v>
      </c>
      <c r="F600" s="89" t="e">
        <f t="shared" si="44"/>
        <v>#DIV/0!</v>
      </c>
      <c r="G600" s="89" t="e">
        <f t="shared" si="45"/>
        <v>#DIV/0!</v>
      </c>
      <c r="H600" s="88" t="e">
        <f t="shared" si="46"/>
        <v>#DIV/0!</v>
      </c>
      <c r="I600" s="92" t="str">
        <f>IF(OR(COUNT(Calculations!BP601:BY601)&lt;3,COUNT(Calculations!BZ601:CI601)&lt;3),"N/A",IF(ISERROR(TTEST(Calculations!BP601:BY601,Calculations!BZ601:CI601,2,2)),"N/A",TTEST(Calculations!BP601:BY601,Calculations!BZ601:CI601,2,2)))</f>
        <v>N/A</v>
      </c>
      <c r="J600" s="88" t="e">
        <f t="shared" si="47"/>
        <v>#DIV/0!</v>
      </c>
      <c r="K600" s="93" t="str">
        <f>IF(AND('Test Sample Data'!N600&gt;=35,'Control Sample Data'!N600&gt;=35),"Type 3",IF(AND('Test Sample Data'!N600&gt;=30,'Control Sample Data'!N600&gt;=30,OR(I600&gt;=0.05,I600="N/A")),"Type 2",IF(OR(AND('Test Sample Data'!N600&gt;=30,'Control Sample Data'!N600&lt;=30),AND('Test Sample Data'!N600&lt;=30,'Control Sample Data'!N600&gt;=30)),"Type 1","OKAY")))</f>
        <v>OKAY</v>
      </c>
    </row>
    <row r="601" spans="1:11">
      <c r="A601" s="80"/>
      <c r="B601" s="87" t="str">
        <f>IF('Gene Table'!E601="","",'Gene Table'!E601)</f>
        <v>hsa-miR-921</v>
      </c>
      <c r="C601" s="87" t="str">
        <f>'Gene Table'!B601</f>
        <v>I23</v>
      </c>
      <c r="D601" s="88" t="e">
        <f>Calculations!BN602</f>
        <v>#DIV/0!</v>
      </c>
      <c r="E601" s="88" t="e">
        <f>Calculations!BO602</f>
        <v>#DIV/0!</v>
      </c>
      <c r="F601" s="89" t="e">
        <f t="shared" si="44"/>
        <v>#DIV/0!</v>
      </c>
      <c r="G601" s="89" t="e">
        <f t="shared" si="45"/>
        <v>#DIV/0!</v>
      </c>
      <c r="H601" s="88" t="e">
        <f t="shared" si="46"/>
        <v>#DIV/0!</v>
      </c>
      <c r="I601" s="92" t="str">
        <f>IF(OR(COUNT(Calculations!BP602:BY602)&lt;3,COUNT(Calculations!BZ602:CI602)&lt;3),"N/A",IF(ISERROR(TTEST(Calculations!BP602:BY602,Calculations!BZ602:CI602,2,2)),"N/A",TTEST(Calculations!BP602:BY602,Calculations!BZ602:CI602,2,2)))</f>
        <v>N/A</v>
      </c>
      <c r="J601" s="88" t="e">
        <f t="shared" si="47"/>
        <v>#DIV/0!</v>
      </c>
      <c r="K601" s="93" t="str">
        <f>IF(AND('Test Sample Data'!N601&gt;=35,'Control Sample Data'!N601&gt;=35),"Type 3",IF(AND('Test Sample Data'!N601&gt;=30,'Control Sample Data'!N601&gt;=30,OR(I601&gt;=0.05,I601="N/A")),"Type 2",IF(OR(AND('Test Sample Data'!N601&gt;=30,'Control Sample Data'!N601&lt;=30),AND('Test Sample Data'!N601&lt;=30,'Control Sample Data'!N601&gt;=30)),"Type 1","OKAY")))</f>
        <v>OKAY</v>
      </c>
    </row>
    <row r="602" spans="1:11">
      <c r="A602" s="80"/>
      <c r="B602" s="87" t="str">
        <f>IF('Gene Table'!E602="","",'Gene Table'!E602)</f>
        <v>hsa-miR-671-5p</v>
      </c>
      <c r="C602" s="87" t="str">
        <f>'Gene Table'!B602</f>
        <v>I24</v>
      </c>
      <c r="D602" s="88" t="e">
        <f>Calculations!BN603</f>
        <v>#DIV/0!</v>
      </c>
      <c r="E602" s="88" t="e">
        <f>Calculations!BO603</f>
        <v>#DIV/0!</v>
      </c>
      <c r="F602" s="89" t="e">
        <f t="shared" si="44"/>
        <v>#DIV/0!</v>
      </c>
      <c r="G602" s="89" t="e">
        <f t="shared" si="45"/>
        <v>#DIV/0!</v>
      </c>
      <c r="H602" s="88" t="e">
        <f t="shared" si="46"/>
        <v>#DIV/0!</v>
      </c>
      <c r="I602" s="92" t="str">
        <f>IF(OR(COUNT(Calculations!BP603:BY603)&lt;3,COUNT(Calculations!BZ603:CI603)&lt;3),"N/A",IF(ISERROR(TTEST(Calculations!BP603:BY603,Calculations!BZ603:CI603,2,2)),"N/A",TTEST(Calculations!BP603:BY603,Calculations!BZ603:CI603,2,2)))</f>
        <v>N/A</v>
      </c>
      <c r="J602" s="88" t="e">
        <f t="shared" si="47"/>
        <v>#DIV/0!</v>
      </c>
      <c r="K602" s="93" t="str">
        <f>IF(AND('Test Sample Data'!N602&gt;=35,'Control Sample Data'!N602&gt;=35),"Type 3",IF(AND('Test Sample Data'!N602&gt;=30,'Control Sample Data'!N602&gt;=30,OR(I602&gt;=0.05,I602="N/A")),"Type 2",IF(OR(AND('Test Sample Data'!N602&gt;=30,'Control Sample Data'!N602&lt;=30),AND('Test Sample Data'!N602&lt;=30,'Control Sample Data'!N602&gt;=30)),"Type 1","OKAY")))</f>
        <v>OKAY</v>
      </c>
    </row>
    <row r="603" spans="1:11">
      <c r="A603" s="80"/>
      <c r="B603" s="87" t="str">
        <f>IF('Gene Table'!E603="","",'Gene Table'!E603)</f>
        <v>hsa-miR-520b</v>
      </c>
      <c r="C603" s="87" t="str">
        <f>'Gene Table'!B603</f>
        <v>J01</v>
      </c>
      <c r="D603" s="88" t="e">
        <f>Calculations!BN604</f>
        <v>#DIV/0!</v>
      </c>
      <c r="E603" s="88" t="e">
        <f>Calculations!BO604</f>
        <v>#DIV/0!</v>
      </c>
      <c r="F603" s="89" t="e">
        <f t="shared" si="44"/>
        <v>#DIV/0!</v>
      </c>
      <c r="G603" s="89" t="e">
        <f t="shared" si="45"/>
        <v>#DIV/0!</v>
      </c>
      <c r="H603" s="88" t="e">
        <f t="shared" si="46"/>
        <v>#DIV/0!</v>
      </c>
      <c r="I603" s="92" t="str">
        <f>IF(OR(COUNT(Calculations!BP604:BY604)&lt;3,COUNT(Calculations!BZ604:CI604)&lt;3),"N/A",IF(ISERROR(TTEST(Calculations!BP604:BY604,Calculations!BZ604:CI604,2,2)),"N/A",TTEST(Calculations!BP604:BY604,Calculations!BZ604:CI604,2,2)))</f>
        <v>N/A</v>
      </c>
      <c r="J603" s="88" t="e">
        <f t="shared" si="47"/>
        <v>#DIV/0!</v>
      </c>
      <c r="K603" s="93" t="str">
        <f>IF(AND('Test Sample Data'!N603&gt;=35,'Control Sample Data'!N603&gt;=35),"Type 3",IF(AND('Test Sample Data'!N603&gt;=30,'Control Sample Data'!N603&gt;=30,OR(I603&gt;=0.05,I603="N/A")),"Type 2",IF(OR(AND('Test Sample Data'!N603&gt;=30,'Control Sample Data'!N603&lt;=30),AND('Test Sample Data'!N603&lt;=30,'Control Sample Data'!N603&gt;=30)),"Type 1","OKAY")))</f>
        <v>OKAY</v>
      </c>
    </row>
    <row r="604" spans="1:11">
      <c r="A604" s="80"/>
      <c r="B604" s="87" t="str">
        <f>IF('Gene Table'!E604="","",'Gene Table'!E604)</f>
        <v>hsa-miR-923</v>
      </c>
      <c r="C604" s="87" t="str">
        <f>'Gene Table'!B604</f>
        <v>J02</v>
      </c>
      <c r="D604" s="88" t="e">
        <f>Calculations!BN605</f>
        <v>#DIV/0!</v>
      </c>
      <c r="E604" s="88" t="e">
        <f>Calculations!BO605</f>
        <v>#DIV/0!</v>
      </c>
      <c r="F604" s="89" t="e">
        <f t="shared" si="44"/>
        <v>#DIV/0!</v>
      </c>
      <c r="G604" s="89" t="e">
        <f t="shared" si="45"/>
        <v>#DIV/0!</v>
      </c>
      <c r="H604" s="88" t="e">
        <f t="shared" si="46"/>
        <v>#DIV/0!</v>
      </c>
      <c r="I604" s="92" t="str">
        <f>IF(OR(COUNT(Calculations!BP605:BY605)&lt;3,COUNT(Calculations!BZ605:CI605)&lt;3),"N/A",IF(ISERROR(TTEST(Calculations!BP605:BY605,Calculations!BZ605:CI605,2,2)),"N/A",TTEST(Calculations!BP605:BY605,Calculations!BZ605:CI605,2,2)))</f>
        <v>N/A</v>
      </c>
      <c r="J604" s="88" t="e">
        <f t="shared" si="47"/>
        <v>#DIV/0!</v>
      </c>
      <c r="K604" s="93" t="str">
        <f>IF(AND('Test Sample Data'!N604&gt;=35,'Control Sample Data'!N604&gt;=35),"Type 3",IF(AND('Test Sample Data'!N604&gt;=30,'Control Sample Data'!N604&gt;=30,OR(I604&gt;=0.05,I604="N/A")),"Type 2",IF(OR(AND('Test Sample Data'!N604&gt;=30,'Control Sample Data'!N604&lt;=30),AND('Test Sample Data'!N604&lt;=30,'Control Sample Data'!N604&gt;=30)),"Type 1","OKAY")))</f>
        <v>OKAY</v>
      </c>
    </row>
    <row r="605" spans="1:11">
      <c r="A605" s="80"/>
      <c r="B605" s="87" t="str">
        <f>IF('Gene Table'!E605="","",'Gene Table'!E605)</f>
        <v>hsa-miR-106a-5p</v>
      </c>
      <c r="C605" s="87" t="str">
        <f>'Gene Table'!B605</f>
        <v>J03</v>
      </c>
      <c r="D605" s="88" t="e">
        <f>Calculations!BN606</f>
        <v>#DIV/0!</v>
      </c>
      <c r="E605" s="88" t="e">
        <f>Calculations!BO606</f>
        <v>#DIV/0!</v>
      </c>
      <c r="F605" s="89" t="e">
        <f t="shared" si="44"/>
        <v>#DIV/0!</v>
      </c>
      <c r="G605" s="89" t="e">
        <f t="shared" si="45"/>
        <v>#DIV/0!</v>
      </c>
      <c r="H605" s="88" t="e">
        <f t="shared" si="46"/>
        <v>#DIV/0!</v>
      </c>
      <c r="I605" s="92" t="str">
        <f>IF(OR(COUNT(Calculations!BP606:BY606)&lt;3,COUNT(Calculations!BZ606:CI606)&lt;3),"N/A",IF(ISERROR(TTEST(Calculations!BP606:BY606,Calculations!BZ606:CI606,2,2)),"N/A",TTEST(Calculations!BP606:BY606,Calculations!BZ606:CI606,2,2)))</f>
        <v>N/A</v>
      </c>
      <c r="J605" s="88" t="e">
        <f t="shared" si="47"/>
        <v>#DIV/0!</v>
      </c>
      <c r="K605" s="93" t="str">
        <f>IF(AND('Test Sample Data'!N605&gt;=35,'Control Sample Data'!N605&gt;=35),"Type 3",IF(AND('Test Sample Data'!N605&gt;=30,'Control Sample Data'!N605&gt;=30,OR(I605&gt;=0.05,I605="N/A")),"Type 2",IF(OR(AND('Test Sample Data'!N605&gt;=30,'Control Sample Data'!N605&lt;=30),AND('Test Sample Data'!N605&lt;=30,'Control Sample Data'!N605&gt;=30)),"Type 1","OKAY")))</f>
        <v>OKAY</v>
      </c>
    </row>
    <row r="606" spans="1:11">
      <c r="A606" s="80"/>
      <c r="B606" s="87" t="str">
        <f>IF('Gene Table'!E606="","",'Gene Table'!E606)</f>
        <v>hsa-miR-221-5p</v>
      </c>
      <c r="C606" s="87" t="str">
        <f>'Gene Table'!B606</f>
        <v>J04</v>
      </c>
      <c r="D606" s="88" t="e">
        <f>Calculations!BN607</f>
        <v>#DIV/0!</v>
      </c>
      <c r="E606" s="88" t="e">
        <f>Calculations!BO607</f>
        <v>#DIV/0!</v>
      </c>
      <c r="F606" s="89" t="e">
        <f t="shared" si="44"/>
        <v>#DIV/0!</v>
      </c>
      <c r="G606" s="89" t="e">
        <f t="shared" si="45"/>
        <v>#DIV/0!</v>
      </c>
      <c r="H606" s="88" t="e">
        <f t="shared" si="46"/>
        <v>#DIV/0!</v>
      </c>
      <c r="I606" s="92" t="str">
        <f>IF(OR(COUNT(Calculations!BP607:BY607)&lt;3,COUNT(Calculations!BZ607:CI607)&lt;3),"N/A",IF(ISERROR(TTEST(Calculations!BP607:BY607,Calculations!BZ607:CI607,2,2)),"N/A",TTEST(Calculations!BP607:BY607,Calculations!BZ607:CI607,2,2)))</f>
        <v>N/A</v>
      </c>
      <c r="J606" s="88" t="e">
        <f t="shared" si="47"/>
        <v>#DIV/0!</v>
      </c>
      <c r="K606" s="93" t="str">
        <f>IF(AND('Test Sample Data'!N606&gt;=35,'Control Sample Data'!N606&gt;=35),"Type 3",IF(AND('Test Sample Data'!N606&gt;=30,'Control Sample Data'!N606&gt;=30,OR(I606&gt;=0.05,I606="N/A")),"Type 2",IF(OR(AND('Test Sample Data'!N606&gt;=30,'Control Sample Data'!N606&lt;=30),AND('Test Sample Data'!N606&lt;=30,'Control Sample Data'!N606&gt;=30)),"Type 1","OKAY")))</f>
        <v>OKAY</v>
      </c>
    </row>
    <row r="607" spans="1:11">
      <c r="A607" s="80"/>
      <c r="B607" s="87" t="str">
        <f>IF('Gene Table'!E607="","",'Gene Table'!E607)</f>
        <v>hsa-miR-517a-3p</v>
      </c>
      <c r="C607" s="87" t="str">
        <f>'Gene Table'!B607</f>
        <v>J05</v>
      </c>
      <c r="D607" s="88" t="e">
        <f>Calculations!BN608</f>
        <v>#DIV/0!</v>
      </c>
      <c r="E607" s="88" t="e">
        <f>Calculations!BO608</f>
        <v>#DIV/0!</v>
      </c>
      <c r="F607" s="89" t="e">
        <f t="shared" si="44"/>
        <v>#DIV/0!</v>
      </c>
      <c r="G607" s="89" t="e">
        <f t="shared" si="45"/>
        <v>#DIV/0!</v>
      </c>
      <c r="H607" s="88" t="e">
        <f t="shared" si="46"/>
        <v>#DIV/0!</v>
      </c>
      <c r="I607" s="92" t="str">
        <f>IF(OR(COUNT(Calculations!BP608:BY608)&lt;3,COUNT(Calculations!BZ608:CI608)&lt;3),"N/A",IF(ISERROR(TTEST(Calculations!BP608:BY608,Calculations!BZ608:CI608,2,2)),"N/A",TTEST(Calculations!BP608:BY608,Calculations!BZ608:CI608,2,2)))</f>
        <v>N/A</v>
      </c>
      <c r="J607" s="88" t="e">
        <f t="shared" si="47"/>
        <v>#DIV/0!</v>
      </c>
      <c r="K607" s="93" t="str">
        <f>IF(AND('Test Sample Data'!N607&gt;=35,'Control Sample Data'!N607&gt;=35),"Type 3",IF(AND('Test Sample Data'!N607&gt;=30,'Control Sample Data'!N607&gt;=30,OR(I607&gt;=0.05,I607="N/A")),"Type 2",IF(OR(AND('Test Sample Data'!N607&gt;=30,'Control Sample Data'!N607&lt;=30),AND('Test Sample Data'!N607&lt;=30,'Control Sample Data'!N607&gt;=30)),"Type 1","OKAY")))</f>
        <v>OKAY</v>
      </c>
    </row>
    <row r="608" spans="1:11">
      <c r="A608" s="80"/>
      <c r="B608" s="87" t="str">
        <f>IF('Gene Table'!E608="","",'Gene Table'!E608)</f>
        <v>hsa-miR-200b-5p</v>
      </c>
      <c r="C608" s="87" t="str">
        <f>'Gene Table'!B608</f>
        <v>J06</v>
      </c>
      <c r="D608" s="88" t="e">
        <f>Calculations!BN609</f>
        <v>#DIV/0!</v>
      </c>
      <c r="E608" s="88" t="e">
        <f>Calculations!BO609</f>
        <v>#DIV/0!</v>
      </c>
      <c r="F608" s="89" t="e">
        <f t="shared" si="44"/>
        <v>#DIV/0!</v>
      </c>
      <c r="G608" s="89" t="e">
        <f t="shared" si="45"/>
        <v>#DIV/0!</v>
      </c>
      <c r="H608" s="88" t="e">
        <f t="shared" si="46"/>
        <v>#DIV/0!</v>
      </c>
      <c r="I608" s="92" t="str">
        <f>IF(OR(COUNT(Calculations!BP609:BY609)&lt;3,COUNT(Calculations!BZ609:CI609)&lt;3),"N/A",IF(ISERROR(TTEST(Calculations!BP609:BY609,Calculations!BZ609:CI609,2,2)),"N/A",TTEST(Calculations!BP609:BY609,Calculations!BZ609:CI609,2,2)))</f>
        <v>N/A</v>
      </c>
      <c r="J608" s="88" t="e">
        <f t="shared" si="47"/>
        <v>#DIV/0!</v>
      </c>
      <c r="K608" s="93" t="str">
        <f>IF(AND('Test Sample Data'!N608&gt;=35,'Control Sample Data'!N608&gt;=35),"Type 3",IF(AND('Test Sample Data'!N608&gt;=30,'Control Sample Data'!N608&gt;=30,OR(I608&gt;=0.05,I608="N/A")),"Type 2",IF(OR(AND('Test Sample Data'!N608&gt;=30,'Control Sample Data'!N608&lt;=30),AND('Test Sample Data'!N608&lt;=30,'Control Sample Data'!N608&gt;=30)),"Type 1","OKAY")))</f>
        <v>OKAY</v>
      </c>
    </row>
    <row r="609" spans="1:11">
      <c r="A609" s="80"/>
      <c r="B609" s="87" t="str">
        <f>IF('Gene Table'!E609="","",'Gene Table'!E609)</f>
        <v>hsa-miR-548k</v>
      </c>
      <c r="C609" s="87" t="str">
        <f>'Gene Table'!B609</f>
        <v>J07</v>
      </c>
      <c r="D609" s="88" t="e">
        <f>Calculations!BN610</f>
        <v>#DIV/0!</v>
      </c>
      <c r="E609" s="88" t="e">
        <f>Calculations!BO610</f>
        <v>#DIV/0!</v>
      </c>
      <c r="F609" s="89" t="e">
        <f t="shared" si="44"/>
        <v>#DIV/0!</v>
      </c>
      <c r="G609" s="89" t="e">
        <f t="shared" si="45"/>
        <v>#DIV/0!</v>
      </c>
      <c r="H609" s="88" t="e">
        <f t="shared" si="46"/>
        <v>#DIV/0!</v>
      </c>
      <c r="I609" s="92" t="str">
        <f>IF(OR(COUNT(Calculations!BP610:BY610)&lt;3,COUNT(Calculations!BZ610:CI610)&lt;3),"N/A",IF(ISERROR(TTEST(Calculations!BP610:BY610,Calculations!BZ610:CI610,2,2)),"N/A",TTEST(Calculations!BP610:BY610,Calculations!BZ610:CI610,2,2)))</f>
        <v>N/A</v>
      </c>
      <c r="J609" s="88" t="e">
        <f t="shared" si="47"/>
        <v>#DIV/0!</v>
      </c>
      <c r="K609" s="93" t="str">
        <f>IF(AND('Test Sample Data'!N609&gt;=35,'Control Sample Data'!N609&gt;=35),"Type 3",IF(AND('Test Sample Data'!N609&gt;=30,'Control Sample Data'!N609&gt;=30,OR(I609&gt;=0.05,I609="N/A")),"Type 2",IF(OR(AND('Test Sample Data'!N609&gt;=30,'Control Sample Data'!N609&lt;=30),AND('Test Sample Data'!N609&lt;=30,'Control Sample Data'!N609&gt;=30)),"Type 1","OKAY")))</f>
        <v>OKAY</v>
      </c>
    </row>
    <row r="610" spans="1:11">
      <c r="A610" s="80"/>
      <c r="B610" s="87" t="str">
        <f>IF('Gene Table'!E610="","",'Gene Table'!E610)</f>
        <v>hsa-let-7a-3p</v>
      </c>
      <c r="C610" s="87" t="str">
        <f>'Gene Table'!B610</f>
        <v>J08</v>
      </c>
      <c r="D610" s="88" t="e">
        <f>Calculations!BN611</f>
        <v>#DIV/0!</v>
      </c>
      <c r="E610" s="88" t="e">
        <f>Calculations!BO611</f>
        <v>#DIV/0!</v>
      </c>
      <c r="F610" s="89" t="e">
        <f t="shared" si="44"/>
        <v>#DIV/0!</v>
      </c>
      <c r="G610" s="89" t="e">
        <f t="shared" si="45"/>
        <v>#DIV/0!</v>
      </c>
      <c r="H610" s="88" t="e">
        <f t="shared" si="46"/>
        <v>#DIV/0!</v>
      </c>
      <c r="I610" s="92" t="str">
        <f>IF(OR(COUNT(Calculations!BP611:BY611)&lt;3,COUNT(Calculations!BZ611:CI611)&lt;3),"N/A",IF(ISERROR(TTEST(Calculations!BP611:BY611,Calculations!BZ611:CI611,2,2)),"N/A",TTEST(Calculations!BP611:BY611,Calculations!BZ611:CI611,2,2)))</f>
        <v>N/A</v>
      </c>
      <c r="J610" s="88" t="e">
        <f t="shared" si="47"/>
        <v>#DIV/0!</v>
      </c>
      <c r="K610" s="93" t="str">
        <f>IF(AND('Test Sample Data'!N610&gt;=35,'Control Sample Data'!N610&gt;=35),"Type 3",IF(AND('Test Sample Data'!N610&gt;=30,'Control Sample Data'!N610&gt;=30,OR(I610&gt;=0.05,I610="N/A")),"Type 2",IF(OR(AND('Test Sample Data'!N610&gt;=30,'Control Sample Data'!N610&lt;=30),AND('Test Sample Data'!N610&lt;=30,'Control Sample Data'!N610&gt;=30)),"Type 1","OKAY")))</f>
        <v>OKAY</v>
      </c>
    </row>
    <row r="611" spans="1:11">
      <c r="A611" s="80"/>
      <c r="B611" s="87" t="str">
        <f>IF('Gene Table'!E611="","",'Gene Table'!E611)</f>
        <v>hsa-miR-181c-5p</v>
      </c>
      <c r="C611" s="87" t="str">
        <f>'Gene Table'!B611</f>
        <v>J09</v>
      </c>
      <c r="D611" s="88" t="e">
        <f>Calculations!BN612</f>
        <v>#DIV/0!</v>
      </c>
      <c r="E611" s="88" t="e">
        <f>Calculations!BO612</f>
        <v>#DIV/0!</v>
      </c>
      <c r="F611" s="89" t="e">
        <f t="shared" si="44"/>
        <v>#DIV/0!</v>
      </c>
      <c r="G611" s="89" t="e">
        <f t="shared" si="45"/>
        <v>#DIV/0!</v>
      </c>
      <c r="H611" s="88" t="e">
        <f t="shared" si="46"/>
        <v>#DIV/0!</v>
      </c>
      <c r="I611" s="92" t="str">
        <f>IF(OR(COUNT(Calculations!BP612:BY612)&lt;3,COUNT(Calculations!BZ612:CI612)&lt;3),"N/A",IF(ISERROR(TTEST(Calculations!BP612:BY612,Calculations!BZ612:CI612,2,2)),"N/A",TTEST(Calculations!BP612:BY612,Calculations!BZ612:CI612,2,2)))</f>
        <v>N/A</v>
      </c>
      <c r="J611" s="88" t="e">
        <f t="shared" si="47"/>
        <v>#DIV/0!</v>
      </c>
      <c r="K611" s="93" t="str">
        <f>IF(AND('Test Sample Data'!N611&gt;=35,'Control Sample Data'!N611&gt;=35),"Type 3",IF(AND('Test Sample Data'!N611&gt;=30,'Control Sample Data'!N611&gt;=30,OR(I611&gt;=0.05,I611="N/A")),"Type 2",IF(OR(AND('Test Sample Data'!N611&gt;=30,'Control Sample Data'!N611&lt;=30),AND('Test Sample Data'!N611&lt;=30,'Control Sample Data'!N611&gt;=30)),"Type 1","OKAY")))</f>
        <v>OKAY</v>
      </c>
    </row>
    <row r="612" spans="1:11">
      <c r="A612" s="80"/>
      <c r="B612" s="87" t="str">
        <f>IF('Gene Table'!E612="","",'Gene Table'!E612)</f>
        <v>hsa-let-7b-3p</v>
      </c>
      <c r="C612" s="87" t="str">
        <f>'Gene Table'!B612</f>
        <v>J10</v>
      </c>
      <c r="D612" s="88" t="e">
        <f>Calculations!BN613</f>
        <v>#DIV/0!</v>
      </c>
      <c r="E612" s="88" t="e">
        <f>Calculations!BO613</f>
        <v>#DIV/0!</v>
      </c>
      <c r="F612" s="89" t="e">
        <f t="shared" si="44"/>
        <v>#DIV/0!</v>
      </c>
      <c r="G612" s="89" t="e">
        <f t="shared" si="45"/>
        <v>#DIV/0!</v>
      </c>
      <c r="H612" s="88" t="e">
        <f t="shared" si="46"/>
        <v>#DIV/0!</v>
      </c>
      <c r="I612" s="92" t="str">
        <f>IF(OR(COUNT(Calculations!BP613:BY613)&lt;3,COUNT(Calculations!BZ613:CI613)&lt;3),"N/A",IF(ISERROR(TTEST(Calculations!BP613:BY613,Calculations!BZ613:CI613,2,2)),"N/A",TTEST(Calculations!BP613:BY613,Calculations!BZ613:CI613,2,2)))</f>
        <v>N/A</v>
      </c>
      <c r="J612" s="88" t="e">
        <f t="shared" si="47"/>
        <v>#DIV/0!</v>
      </c>
      <c r="K612" s="93" t="str">
        <f>IF(AND('Test Sample Data'!N612&gt;=35,'Control Sample Data'!N612&gt;=35),"Type 3",IF(AND('Test Sample Data'!N612&gt;=30,'Control Sample Data'!N612&gt;=30,OR(I612&gt;=0.05,I612="N/A")),"Type 2",IF(OR(AND('Test Sample Data'!N612&gt;=30,'Control Sample Data'!N612&lt;=30),AND('Test Sample Data'!N612&lt;=30,'Control Sample Data'!N612&gt;=30)),"Type 1","OKAY")))</f>
        <v>OKAY</v>
      </c>
    </row>
    <row r="613" spans="1:11">
      <c r="A613" s="80"/>
      <c r="B613" s="87" t="str">
        <f>IF('Gene Table'!E613="","",'Gene Table'!E613)</f>
        <v>hsa-miR-548d-5p</v>
      </c>
      <c r="C613" s="87" t="str">
        <f>'Gene Table'!B613</f>
        <v>J11</v>
      </c>
      <c r="D613" s="88" t="e">
        <f>Calculations!BN614</f>
        <v>#DIV/0!</v>
      </c>
      <c r="E613" s="88" t="e">
        <f>Calculations!BO614</f>
        <v>#DIV/0!</v>
      </c>
      <c r="F613" s="89" t="e">
        <f t="shared" si="44"/>
        <v>#DIV/0!</v>
      </c>
      <c r="G613" s="89" t="e">
        <f t="shared" si="45"/>
        <v>#DIV/0!</v>
      </c>
      <c r="H613" s="88" t="e">
        <f t="shared" si="46"/>
        <v>#DIV/0!</v>
      </c>
      <c r="I613" s="92" t="str">
        <f>IF(OR(COUNT(Calculations!BP614:BY614)&lt;3,COUNT(Calculations!BZ614:CI614)&lt;3),"N/A",IF(ISERROR(TTEST(Calculations!BP614:BY614,Calculations!BZ614:CI614,2,2)),"N/A",TTEST(Calculations!BP614:BY614,Calculations!BZ614:CI614,2,2)))</f>
        <v>N/A</v>
      </c>
      <c r="J613" s="88" t="e">
        <f t="shared" si="47"/>
        <v>#DIV/0!</v>
      </c>
      <c r="K613" s="93" t="str">
        <f>IF(AND('Test Sample Data'!N613&gt;=35,'Control Sample Data'!N613&gt;=35),"Type 3",IF(AND('Test Sample Data'!N613&gt;=30,'Control Sample Data'!N613&gt;=30,OR(I613&gt;=0.05,I613="N/A")),"Type 2",IF(OR(AND('Test Sample Data'!N613&gt;=30,'Control Sample Data'!N613&lt;=30),AND('Test Sample Data'!N613&lt;=30,'Control Sample Data'!N613&gt;=30)),"Type 1","OKAY")))</f>
        <v>OKAY</v>
      </c>
    </row>
    <row r="614" spans="1:11">
      <c r="A614" s="80"/>
      <c r="B614" s="87" t="str">
        <f>IF('Gene Table'!E614="","",'Gene Table'!E614)</f>
        <v>hsa-let-7c*</v>
      </c>
      <c r="C614" s="87" t="str">
        <f>'Gene Table'!B614</f>
        <v>J12</v>
      </c>
      <c r="D614" s="88" t="e">
        <f>Calculations!BN615</f>
        <v>#DIV/0!</v>
      </c>
      <c r="E614" s="88" t="e">
        <f>Calculations!BO615</f>
        <v>#DIV/0!</v>
      </c>
      <c r="F614" s="89" t="e">
        <f t="shared" si="44"/>
        <v>#DIV/0!</v>
      </c>
      <c r="G614" s="89" t="e">
        <f t="shared" si="45"/>
        <v>#DIV/0!</v>
      </c>
      <c r="H614" s="88" t="e">
        <f t="shared" si="46"/>
        <v>#DIV/0!</v>
      </c>
      <c r="I614" s="92" t="str">
        <f>IF(OR(COUNT(Calculations!BP615:BY615)&lt;3,COUNT(Calculations!BZ615:CI615)&lt;3),"N/A",IF(ISERROR(TTEST(Calculations!BP615:BY615,Calculations!BZ615:CI615,2,2)),"N/A",TTEST(Calculations!BP615:BY615,Calculations!BZ615:CI615,2,2)))</f>
        <v>N/A</v>
      </c>
      <c r="J614" s="88" t="e">
        <f t="shared" si="47"/>
        <v>#DIV/0!</v>
      </c>
      <c r="K614" s="93" t="str">
        <f>IF(AND('Test Sample Data'!N614&gt;=35,'Control Sample Data'!N614&gt;=35),"Type 3",IF(AND('Test Sample Data'!N614&gt;=30,'Control Sample Data'!N614&gt;=30,OR(I614&gt;=0.05,I614="N/A")),"Type 2",IF(OR(AND('Test Sample Data'!N614&gt;=30,'Control Sample Data'!N614&lt;=30),AND('Test Sample Data'!N614&lt;=30,'Control Sample Data'!N614&gt;=30)),"Type 1","OKAY")))</f>
        <v>OKAY</v>
      </c>
    </row>
    <row r="615" spans="1:11">
      <c r="A615" s="80"/>
      <c r="B615" s="87" t="str">
        <f>IF('Gene Table'!E615="","",'Gene Table'!E615)</f>
        <v>hsa-miR-17-5p</v>
      </c>
      <c r="C615" s="87" t="str">
        <f>'Gene Table'!B615</f>
        <v>J13</v>
      </c>
      <c r="D615" s="88" t="e">
        <f>Calculations!BN616</f>
        <v>#DIV/0!</v>
      </c>
      <c r="E615" s="88" t="e">
        <f>Calculations!BO616</f>
        <v>#DIV/0!</v>
      </c>
      <c r="F615" s="89" t="e">
        <f t="shared" si="44"/>
        <v>#DIV/0!</v>
      </c>
      <c r="G615" s="89" t="e">
        <f t="shared" si="45"/>
        <v>#DIV/0!</v>
      </c>
      <c r="H615" s="88" t="e">
        <f t="shared" si="46"/>
        <v>#DIV/0!</v>
      </c>
      <c r="I615" s="92" t="str">
        <f>IF(OR(COUNT(Calculations!BP616:BY616)&lt;3,COUNT(Calculations!BZ616:CI616)&lt;3),"N/A",IF(ISERROR(TTEST(Calculations!BP616:BY616,Calculations!BZ616:CI616,2,2)),"N/A",TTEST(Calculations!BP616:BY616,Calculations!BZ616:CI616,2,2)))</f>
        <v>N/A</v>
      </c>
      <c r="J615" s="88" t="e">
        <f t="shared" si="47"/>
        <v>#DIV/0!</v>
      </c>
      <c r="K615" s="93" t="str">
        <f>IF(AND('Test Sample Data'!N615&gt;=35,'Control Sample Data'!N615&gt;=35),"Type 3",IF(AND('Test Sample Data'!N615&gt;=30,'Control Sample Data'!N615&gt;=30,OR(I615&gt;=0.05,I615="N/A")),"Type 2",IF(OR(AND('Test Sample Data'!N615&gt;=30,'Control Sample Data'!N615&lt;=30),AND('Test Sample Data'!N615&lt;=30,'Control Sample Data'!N615&gt;=30)),"Type 1","OKAY")))</f>
        <v>OKAY</v>
      </c>
    </row>
    <row r="616" spans="1:11">
      <c r="A616" s="80"/>
      <c r="B616" s="87" t="str">
        <f>IF('Gene Table'!E616="","",'Gene Table'!E616)</f>
        <v>hsa-let-7d-3p</v>
      </c>
      <c r="C616" s="87" t="str">
        <f>'Gene Table'!B616</f>
        <v>J14</v>
      </c>
      <c r="D616" s="88" t="e">
        <f>Calculations!BN617</f>
        <v>#DIV/0!</v>
      </c>
      <c r="E616" s="88" t="e">
        <f>Calculations!BO617</f>
        <v>#DIV/0!</v>
      </c>
      <c r="F616" s="89" t="e">
        <f t="shared" si="44"/>
        <v>#DIV/0!</v>
      </c>
      <c r="G616" s="89" t="e">
        <f t="shared" si="45"/>
        <v>#DIV/0!</v>
      </c>
      <c r="H616" s="88" t="e">
        <f t="shared" si="46"/>
        <v>#DIV/0!</v>
      </c>
      <c r="I616" s="92" t="str">
        <f>IF(OR(COUNT(Calculations!BP617:BY617)&lt;3,COUNT(Calculations!BZ617:CI617)&lt;3),"N/A",IF(ISERROR(TTEST(Calculations!BP617:BY617,Calculations!BZ617:CI617,2,2)),"N/A",TTEST(Calculations!BP617:BY617,Calculations!BZ617:CI617,2,2)))</f>
        <v>N/A</v>
      </c>
      <c r="J616" s="88" t="e">
        <f t="shared" si="47"/>
        <v>#DIV/0!</v>
      </c>
      <c r="K616" s="93" t="str">
        <f>IF(AND('Test Sample Data'!N616&gt;=35,'Control Sample Data'!N616&gt;=35),"Type 3",IF(AND('Test Sample Data'!N616&gt;=30,'Control Sample Data'!N616&gt;=30,OR(I616&gt;=0.05,I616="N/A")),"Type 2",IF(OR(AND('Test Sample Data'!N616&gt;=30,'Control Sample Data'!N616&lt;=30),AND('Test Sample Data'!N616&lt;=30,'Control Sample Data'!N616&gt;=30)),"Type 1","OKAY")))</f>
        <v>OKAY</v>
      </c>
    </row>
    <row r="617" spans="1:11">
      <c r="A617" s="80"/>
      <c r="B617" s="87" t="str">
        <f>IF('Gene Table'!E617="","",'Gene Table'!E617)</f>
        <v>hsa-miR-29a-3p</v>
      </c>
      <c r="C617" s="87" t="str">
        <f>'Gene Table'!B617</f>
        <v>J15</v>
      </c>
      <c r="D617" s="88" t="e">
        <f>Calculations!BN618</f>
        <v>#DIV/0!</v>
      </c>
      <c r="E617" s="88" t="e">
        <f>Calculations!BO618</f>
        <v>#DIV/0!</v>
      </c>
      <c r="F617" s="89" t="e">
        <f t="shared" si="44"/>
        <v>#DIV/0!</v>
      </c>
      <c r="G617" s="89" t="e">
        <f t="shared" si="45"/>
        <v>#DIV/0!</v>
      </c>
      <c r="H617" s="88" t="e">
        <f t="shared" si="46"/>
        <v>#DIV/0!</v>
      </c>
      <c r="I617" s="92" t="str">
        <f>IF(OR(COUNT(Calculations!BP618:BY618)&lt;3,COUNT(Calculations!BZ618:CI618)&lt;3),"N/A",IF(ISERROR(TTEST(Calculations!BP618:BY618,Calculations!BZ618:CI618,2,2)),"N/A",TTEST(Calculations!BP618:BY618,Calculations!BZ618:CI618,2,2)))</f>
        <v>N/A</v>
      </c>
      <c r="J617" s="88" t="e">
        <f t="shared" si="47"/>
        <v>#DIV/0!</v>
      </c>
      <c r="K617" s="93" t="str">
        <f>IF(AND('Test Sample Data'!N617&gt;=35,'Control Sample Data'!N617&gt;=35),"Type 3",IF(AND('Test Sample Data'!N617&gt;=30,'Control Sample Data'!N617&gt;=30,OR(I617&gt;=0.05,I617="N/A")),"Type 2",IF(OR(AND('Test Sample Data'!N617&gt;=30,'Control Sample Data'!N617&lt;=30),AND('Test Sample Data'!N617&lt;=30,'Control Sample Data'!N617&gt;=30)),"Type 1","OKAY")))</f>
        <v>OKAY</v>
      </c>
    </row>
    <row r="618" spans="1:11">
      <c r="A618" s="80"/>
      <c r="B618" s="87" t="str">
        <f>IF('Gene Table'!E618="","",'Gene Table'!E618)</f>
        <v>hsa-let-7e-3p</v>
      </c>
      <c r="C618" s="87" t="str">
        <f>'Gene Table'!B618</f>
        <v>J16</v>
      </c>
      <c r="D618" s="88" t="e">
        <f>Calculations!BN619</f>
        <v>#DIV/0!</v>
      </c>
      <c r="E618" s="88" t="e">
        <f>Calculations!BO619</f>
        <v>#DIV/0!</v>
      </c>
      <c r="F618" s="89" t="e">
        <f t="shared" si="44"/>
        <v>#DIV/0!</v>
      </c>
      <c r="G618" s="89" t="e">
        <f t="shared" si="45"/>
        <v>#DIV/0!</v>
      </c>
      <c r="H618" s="88" t="e">
        <f t="shared" si="46"/>
        <v>#DIV/0!</v>
      </c>
      <c r="I618" s="92" t="str">
        <f>IF(OR(COUNT(Calculations!BP619:BY619)&lt;3,COUNT(Calculations!BZ619:CI619)&lt;3),"N/A",IF(ISERROR(TTEST(Calculations!BP619:BY619,Calculations!BZ619:CI619,2,2)),"N/A",TTEST(Calculations!BP619:BY619,Calculations!BZ619:CI619,2,2)))</f>
        <v>N/A</v>
      </c>
      <c r="J618" s="88" t="e">
        <f t="shared" si="47"/>
        <v>#DIV/0!</v>
      </c>
      <c r="K618" s="93" t="str">
        <f>IF(AND('Test Sample Data'!N618&gt;=35,'Control Sample Data'!N618&gt;=35),"Type 3",IF(AND('Test Sample Data'!N618&gt;=30,'Control Sample Data'!N618&gt;=30,OR(I618&gt;=0.05,I618="N/A")),"Type 2",IF(OR(AND('Test Sample Data'!N618&gt;=30,'Control Sample Data'!N618&lt;=30),AND('Test Sample Data'!N618&lt;=30,'Control Sample Data'!N618&gt;=30)),"Type 1","OKAY")))</f>
        <v>OKAY</v>
      </c>
    </row>
    <row r="619" spans="1:11">
      <c r="A619" s="80"/>
      <c r="B619" s="87" t="str">
        <f>IF('Gene Table'!E619="","",'Gene Table'!E619)</f>
        <v>hsa-miR-29c-3p</v>
      </c>
      <c r="C619" s="87" t="str">
        <f>'Gene Table'!B619</f>
        <v>J17</v>
      </c>
      <c r="D619" s="88" t="e">
        <f>Calculations!BN620</f>
        <v>#DIV/0!</v>
      </c>
      <c r="E619" s="88" t="e">
        <f>Calculations!BO620</f>
        <v>#DIV/0!</v>
      </c>
      <c r="F619" s="89" t="e">
        <f t="shared" si="44"/>
        <v>#DIV/0!</v>
      </c>
      <c r="G619" s="89" t="e">
        <f t="shared" si="45"/>
        <v>#DIV/0!</v>
      </c>
      <c r="H619" s="88" t="e">
        <f t="shared" si="46"/>
        <v>#DIV/0!</v>
      </c>
      <c r="I619" s="92" t="str">
        <f>IF(OR(COUNT(Calculations!BP620:BY620)&lt;3,COUNT(Calculations!BZ620:CI620)&lt;3),"N/A",IF(ISERROR(TTEST(Calculations!BP620:BY620,Calculations!BZ620:CI620,2,2)),"N/A",TTEST(Calculations!BP620:BY620,Calculations!BZ620:CI620,2,2)))</f>
        <v>N/A</v>
      </c>
      <c r="J619" s="88" t="e">
        <f t="shared" si="47"/>
        <v>#DIV/0!</v>
      </c>
      <c r="K619" s="93" t="str">
        <f>IF(AND('Test Sample Data'!N619&gt;=35,'Control Sample Data'!N619&gt;=35),"Type 3",IF(AND('Test Sample Data'!N619&gt;=30,'Control Sample Data'!N619&gt;=30,OR(I619&gt;=0.05,I619="N/A")),"Type 2",IF(OR(AND('Test Sample Data'!N619&gt;=30,'Control Sample Data'!N619&lt;=30),AND('Test Sample Data'!N619&lt;=30,'Control Sample Data'!N619&gt;=30)),"Type 1","OKAY")))</f>
        <v>OKAY</v>
      </c>
    </row>
    <row r="620" spans="1:11">
      <c r="A620" s="80"/>
      <c r="B620" s="87" t="str">
        <f>IF('Gene Table'!E620="","",'Gene Table'!E620)</f>
        <v>hsa-let-7f-1-3p</v>
      </c>
      <c r="C620" s="87" t="str">
        <f>'Gene Table'!B620</f>
        <v>J18</v>
      </c>
      <c r="D620" s="88" t="e">
        <f>Calculations!BN621</f>
        <v>#DIV/0!</v>
      </c>
      <c r="E620" s="88" t="e">
        <f>Calculations!BO621</f>
        <v>#DIV/0!</v>
      </c>
      <c r="F620" s="89" t="e">
        <f t="shared" si="44"/>
        <v>#DIV/0!</v>
      </c>
      <c r="G620" s="89" t="e">
        <f t="shared" si="45"/>
        <v>#DIV/0!</v>
      </c>
      <c r="H620" s="88" t="e">
        <f t="shared" si="46"/>
        <v>#DIV/0!</v>
      </c>
      <c r="I620" s="92" t="str">
        <f>IF(OR(COUNT(Calculations!BP621:BY621)&lt;3,COUNT(Calculations!BZ621:CI621)&lt;3),"N/A",IF(ISERROR(TTEST(Calculations!BP621:BY621,Calculations!BZ621:CI621,2,2)),"N/A",TTEST(Calculations!BP621:BY621,Calculations!BZ621:CI621,2,2)))</f>
        <v>N/A</v>
      </c>
      <c r="J620" s="88" t="e">
        <f t="shared" si="47"/>
        <v>#DIV/0!</v>
      </c>
      <c r="K620" s="93" t="str">
        <f>IF(AND('Test Sample Data'!N620&gt;=35,'Control Sample Data'!N620&gt;=35),"Type 3",IF(AND('Test Sample Data'!N620&gt;=30,'Control Sample Data'!N620&gt;=30,OR(I620&gt;=0.05,I620="N/A")),"Type 2",IF(OR(AND('Test Sample Data'!N620&gt;=30,'Control Sample Data'!N620&lt;=30),AND('Test Sample Data'!N620&lt;=30,'Control Sample Data'!N620&gt;=30)),"Type 1","OKAY")))</f>
        <v>OKAY</v>
      </c>
    </row>
    <row r="621" spans="1:11">
      <c r="A621" s="80"/>
      <c r="B621" s="87" t="str">
        <f>IF('Gene Table'!E621="","",'Gene Table'!E621)</f>
        <v>hsa-miR-196b-5p</v>
      </c>
      <c r="C621" s="87" t="str">
        <f>'Gene Table'!B621</f>
        <v>J19</v>
      </c>
      <c r="D621" s="88" t="e">
        <f>Calculations!BN622</f>
        <v>#DIV/0!</v>
      </c>
      <c r="E621" s="88" t="e">
        <f>Calculations!BO622</f>
        <v>#DIV/0!</v>
      </c>
      <c r="F621" s="89" t="e">
        <f t="shared" si="44"/>
        <v>#DIV/0!</v>
      </c>
      <c r="G621" s="89" t="e">
        <f t="shared" si="45"/>
        <v>#DIV/0!</v>
      </c>
      <c r="H621" s="88" t="e">
        <f t="shared" si="46"/>
        <v>#DIV/0!</v>
      </c>
      <c r="I621" s="92" t="str">
        <f>IF(OR(COUNT(Calculations!BP622:BY622)&lt;3,COUNT(Calculations!BZ622:CI622)&lt;3),"N/A",IF(ISERROR(TTEST(Calculations!BP622:BY622,Calculations!BZ622:CI622,2,2)),"N/A",TTEST(Calculations!BP622:BY622,Calculations!BZ622:CI622,2,2)))</f>
        <v>N/A</v>
      </c>
      <c r="J621" s="88" t="e">
        <f t="shared" si="47"/>
        <v>#DIV/0!</v>
      </c>
      <c r="K621" s="93" t="str">
        <f>IF(AND('Test Sample Data'!N621&gt;=35,'Control Sample Data'!N621&gt;=35),"Type 3",IF(AND('Test Sample Data'!N621&gt;=30,'Control Sample Data'!N621&gt;=30,OR(I621&gt;=0.05,I621="N/A")),"Type 2",IF(OR(AND('Test Sample Data'!N621&gt;=30,'Control Sample Data'!N621&lt;=30),AND('Test Sample Data'!N621&lt;=30,'Control Sample Data'!N621&gt;=30)),"Type 1","OKAY")))</f>
        <v>OKAY</v>
      </c>
    </row>
    <row r="622" spans="1:11">
      <c r="A622" s="80"/>
      <c r="B622" s="87" t="str">
        <f>IF('Gene Table'!E622="","",'Gene Table'!E622)</f>
        <v>hsa-let-7f-2-3p</v>
      </c>
      <c r="C622" s="87" t="str">
        <f>'Gene Table'!B622</f>
        <v>J20</v>
      </c>
      <c r="D622" s="88" t="e">
        <f>Calculations!BN623</f>
        <v>#DIV/0!</v>
      </c>
      <c r="E622" s="88" t="e">
        <f>Calculations!BO623</f>
        <v>#DIV/0!</v>
      </c>
      <c r="F622" s="89" t="e">
        <f t="shared" si="44"/>
        <v>#DIV/0!</v>
      </c>
      <c r="G622" s="89" t="e">
        <f t="shared" si="45"/>
        <v>#DIV/0!</v>
      </c>
      <c r="H622" s="88" t="e">
        <f t="shared" si="46"/>
        <v>#DIV/0!</v>
      </c>
      <c r="I622" s="92" t="str">
        <f>IF(OR(COUNT(Calculations!BP623:BY623)&lt;3,COUNT(Calculations!BZ623:CI623)&lt;3),"N/A",IF(ISERROR(TTEST(Calculations!BP623:BY623,Calculations!BZ623:CI623,2,2)),"N/A",TTEST(Calculations!BP623:BY623,Calculations!BZ623:CI623,2,2)))</f>
        <v>N/A</v>
      </c>
      <c r="J622" s="88" t="e">
        <f t="shared" si="47"/>
        <v>#DIV/0!</v>
      </c>
      <c r="K622" s="93" t="str">
        <f>IF(AND('Test Sample Data'!N622&gt;=35,'Control Sample Data'!N622&gt;=35),"Type 3",IF(AND('Test Sample Data'!N622&gt;=30,'Control Sample Data'!N622&gt;=30,OR(I622&gt;=0.05,I622="N/A")),"Type 2",IF(OR(AND('Test Sample Data'!N622&gt;=30,'Control Sample Data'!N622&lt;=30),AND('Test Sample Data'!N622&lt;=30,'Control Sample Data'!N622&gt;=30)),"Type 1","OKAY")))</f>
        <v>OKAY</v>
      </c>
    </row>
    <row r="623" spans="1:11">
      <c r="A623" s="80"/>
      <c r="B623" s="87" t="str">
        <f>IF('Gene Table'!E623="","",'Gene Table'!E623)</f>
        <v>hsa-miR-520e</v>
      </c>
      <c r="C623" s="87" t="str">
        <f>'Gene Table'!B623</f>
        <v>J21</v>
      </c>
      <c r="D623" s="88" t="e">
        <f>Calculations!BN624</f>
        <v>#DIV/0!</v>
      </c>
      <c r="E623" s="88" t="e">
        <f>Calculations!BO624</f>
        <v>#DIV/0!</v>
      </c>
      <c r="F623" s="89" t="e">
        <f t="shared" si="44"/>
        <v>#DIV/0!</v>
      </c>
      <c r="G623" s="89" t="e">
        <f t="shared" si="45"/>
        <v>#DIV/0!</v>
      </c>
      <c r="H623" s="88" t="e">
        <f t="shared" si="46"/>
        <v>#DIV/0!</v>
      </c>
      <c r="I623" s="92" t="str">
        <f>IF(OR(COUNT(Calculations!BP624:BY624)&lt;3,COUNT(Calculations!BZ624:CI624)&lt;3),"N/A",IF(ISERROR(TTEST(Calculations!BP624:BY624,Calculations!BZ624:CI624,2,2)),"N/A",TTEST(Calculations!BP624:BY624,Calculations!BZ624:CI624,2,2)))</f>
        <v>N/A</v>
      </c>
      <c r="J623" s="88" t="e">
        <f t="shared" si="47"/>
        <v>#DIV/0!</v>
      </c>
      <c r="K623" s="93" t="str">
        <f>IF(AND('Test Sample Data'!N623&gt;=35,'Control Sample Data'!N623&gt;=35),"Type 3",IF(AND('Test Sample Data'!N623&gt;=30,'Control Sample Data'!N623&gt;=30,OR(I623&gt;=0.05,I623="N/A")),"Type 2",IF(OR(AND('Test Sample Data'!N623&gt;=30,'Control Sample Data'!N623&lt;=30),AND('Test Sample Data'!N623&lt;=30,'Control Sample Data'!N623&gt;=30)),"Type 1","OKAY")))</f>
        <v>OKAY</v>
      </c>
    </row>
    <row r="624" spans="1:11">
      <c r="A624" s="80"/>
      <c r="B624" s="87" t="str">
        <f>IF('Gene Table'!E624="","",'Gene Table'!E624)</f>
        <v>hsa-let-7i-3p</v>
      </c>
      <c r="C624" s="87" t="str">
        <f>'Gene Table'!B624</f>
        <v>J22</v>
      </c>
      <c r="D624" s="88" t="e">
        <f>Calculations!BN625</f>
        <v>#DIV/0!</v>
      </c>
      <c r="E624" s="88" t="e">
        <f>Calculations!BO625</f>
        <v>#DIV/0!</v>
      </c>
      <c r="F624" s="89" t="e">
        <f t="shared" si="44"/>
        <v>#DIV/0!</v>
      </c>
      <c r="G624" s="89" t="e">
        <f t="shared" si="45"/>
        <v>#DIV/0!</v>
      </c>
      <c r="H624" s="88" t="e">
        <f t="shared" si="46"/>
        <v>#DIV/0!</v>
      </c>
      <c r="I624" s="92" t="str">
        <f>IF(OR(COUNT(Calculations!BP625:BY625)&lt;3,COUNT(Calculations!BZ625:CI625)&lt;3),"N/A",IF(ISERROR(TTEST(Calculations!BP625:BY625,Calculations!BZ625:CI625,2,2)),"N/A",TTEST(Calculations!BP625:BY625,Calculations!BZ625:CI625,2,2)))</f>
        <v>N/A</v>
      </c>
      <c r="J624" s="88" t="e">
        <f t="shared" si="47"/>
        <v>#DIV/0!</v>
      </c>
      <c r="K624" s="93" t="str">
        <f>IF(AND('Test Sample Data'!N624&gt;=35,'Control Sample Data'!N624&gt;=35),"Type 3",IF(AND('Test Sample Data'!N624&gt;=30,'Control Sample Data'!N624&gt;=30,OR(I624&gt;=0.05,I624="N/A")),"Type 2",IF(OR(AND('Test Sample Data'!N624&gt;=30,'Control Sample Data'!N624&lt;=30),AND('Test Sample Data'!N624&lt;=30,'Control Sample Data'!N624&gt;=30)),"Type 1","OKAY")))</f>
        <v>OKAY</v>
      </c>
    </row>
    <row r="625" spans="1:11">
      <c r="A625" s="80"/>
      <c r="B625" s="87" t="str">
        <f>IF('Gene Table'!E625="","",'Gene Table'!E625)</f>
        <v>hsa-miR-27b-3p</v>
      </c>
      <c r="C625" s="87" t="str">
        <f>'Gene Table'!B625</f>
        <v>J23</v>
      </c>
      <c r="D625" s="88" t="e">
        <f>Calculations!BN626</f>
        <v>#DIV/0!</v>
      </c>
      <c r="E625" s="88" t="e">
        <f>Calculations!BO626</f>
        <v>#DIV/0!</v>
      </c>
      <c r="F625" s="89" t="e">
        <f t="shared" si="44"/>
        <v>#DIV/0!</v>
      </c>
      <c r="G625" s="89" t="e">
        <f t="shared" si="45"/>
        <v>#DIV/0!</v>
      </c>
      <c r="H625" s="88" t="e">
        <f t="shared" si="46"/>
        <v>#DIV/0!</v>
      </c>
      <c r="I625" s="92" t="str">
        <f>IF(OR(COUNT(Calculations!BP626:BY626)&lt;3,COUNT(Calculations!BZ626:CI626)&lt;3),"N/A",IF(ISERROR(TTEST(Calculations!BP626:BY626,Calculations!BZ626:CI626,2,2)),"N/A",TTEST(Calculations!BP626:BY626,Calculations!BZ626:CI626,2,2)))</f>
        <v>N/A</v>
      </c>
      <c r="J625" s="88" t="e">
        <f t="shared" si="47"/>
        <v>#DIV/0!</v>
      </c>
      <c r="K625" s="93" t="str">
        <f>IF(AND('Test Sample Data'!N625&gt;=35,'Control Sample Data'!N625&gt;=35),"Type 3",IF(AND('Test Sample Data'!N625&gt;=30,'Control Sample Data'!N625&gt;=30,OR(I625&gt;=0.05,I625="N/A")),"Type 2",IF(OR(AND('Test Sample Data'!N625&gt;=30,'Control Sample Data'!N625&lt;=30),AND('Test Sample Data'!N625&lt;=30,'Control Sample Data'!N625&gt;=30)),"Type 1","OKAY")))</f>
        <v>OKAY</v>
      </c>
    </row>
    <row r="626" spans="1:11">
      <c r="A626" s="80"/>
      <c r="B626" s="87" t="str">
        <f>IF('Gene Table'!E626="","",'Gene Table'!E626)</f>
        <v>hsa-miR-100-3p</v>
      </c>
      <c r="C626" s="87" t="str">
        <f>'Gene Table'!B626</f>
        <v>J24</v>
      </c>
      <c r="D626" s="88" t="e">
        <f>Calculations!BN627</f>
        <v>#DIV/0!</v>
      </c>
      <c r="E626" s="88" t="e">
        <f>Calculations!BO627</f>
        <v>#DIV/0!</v>
      </c>
      <c r="F626" s="89" t="e">
        <f t="shared" si="44"/>
        <v>#DIV/0!</v>
      </c>
      <c r="G626" s="89" t="e">
        <f t="shared" si="45"/>
        <v>#DIV/0!</v>
      </c>
      <c r="H626" s="88" t="e">
        <f t="shared" si="46"/>
        <v>#DIV/0!</v>
      </c>
      <c r="I626" s="92" t="str">
        <f>IF(OR(COUNT(Calculations!BP627:BY627)&lt;3,COUNT(Calculations!BZ627:CI627)&lt;3),"N/A",IF(ISERROR(TTEST(Calculations!BP627:BY627,Calculations!BZ627:CI627,2,2)),"N/A",TTEST(Calculations!BP627:BY627,Calculations!BZ627:CI627,2,2)))</f>
        <v>N/A</v>
      </c>
      <c r="J626" s="88" t="e">
        <f t="shared" si="47"/>
        <v>#DIV/0!</v>
      </c>
      <c r="K626" s="93" t="str">
        <f>IF(AND('Test Sample Data'!N626&gt;=35,'Control Sample Data'!N626&gt;=35),"Type 3",IF(AND('Test Sample Data'!N626&gt;=30,'Control Sample Data'!N626&gt;=30,OR(I626&gt;=0.05,I626="N/A")),"Type 2",IF(OR(AND('Test Sample Data'!N626&gt;=30,'Control Sample Data'!N626&lt;=30),AND('Test Sample Data'!N626&lt;=30,'Control Sample Data'!N626&gt;=30)),"Type 1","OKAY")))</f>
        <v>OKAY</v>
      </c>
    </row>
    <row r="627" spans="1:11">
      <c r="A627" s="80"/>
      <c r="B627" s="87" t="str">
        <f>IF('Gene Table'!E627="","",'Gene Table'!E627)</f>
        <v>hsa-miR-1287</v>
      </c>
      <c r="C627" s="87" t="str">
        <f>'Gene Table'!B627</f>
        <v>K01</v>
      </c>
      <c r="D627" s="88" t="e">
        <f>Calculations!BN628</f>
        <v>#DIV/0!</v>
      </c>
      <c r="E627" s="88" t="e">
        <f>Calculations!BO628</f>
        <v>#DIV/0!</v>
      </c>
      <c r="F627" s="89" t="e">
        <f t="shared" si="44"/>
        <v>#DIV/0!</v>
      </c>
      <c r="G627" s="89" t="e">
        <f t="shared" si="45"/>
        <v>#DIV/0!</v>
      </c>
      <c r="H627" s="88" t="e">
        <f t="shared" si="46"/>
        <v>#DIV/0!</v>
      </c>
      <c r="I627" s="92" t="str">
        <f>IF(OR(COUNT(Calculations!BP628:BY628)&lt;3,COUNT(Calculations!BZ628:CI628)&lt;3),"N/A",IF(ISERROR(TTEST(Calculations!BP628:BY628,Calculations!BZ628:CI628,2,2)),"N/A",TTEST(Calculations!BP628:BY628,Calculations!BZ628:CI628,2,2)))</f>
        <v>N/A</v>
      </c>
      <c r="J627" s="88" t="e">
        <f t="shared" si="47"/>
        <v>#DIV/0!</v>
      </c>
      <c r="K627" s="93" t="str">
        <f>IF(AND('Test Sample Data'!N627&gt;=35,'Control Sample Data'!N627&gt;=35),"Type 3",IF(AND('Test Sample Data'!N627&gt;=30,'Control Sample Data'!N627&gt;=30,OR(I627&gt;=0.05,I627="N/A")),"Type 2",IF(OR(AND('Test Sample Data'!N627&gt;=30,'Control Sample Data'!N627&lt;=30),AND('Test Sample Data'!N627&lt;=30,'Control Sample Data'!N627&gt;=30)),"Type 1","OKAY")))</f>
        <v>OKAY</v>
      </c>
    </row>
    <row r="628" spans="1:11">
      <c r="A628" s="80"/>
      <c r="B628" s="87" t="str">
        <f>IF('Gene Table'!E628="","",'Gene Table'!E628)</f>
        <v>hsa-miR-346</v>
      </c>
      <c r="C628" s="87" t="str">
        <f>'Gene Table'!B628</f>
        <v>K02</v>
      </c>
      <c r="D628" s="88" t="e">
        <f>Calculations!BN629</f>
        <v>#DIV/0!</v>
      </c>
      <c r="E628" s="88" t="e">
        <f>Calculations!BO629</f>
        <v>#DIV/0!</v>
      </c>
      <c r="F628" s="89" t="e">
        <f t="shared" si="44"/>
        <v>#DIV/0!</v>
      </c>
      <c r="G628" s="89" t="e">
        <f t="shared" si="45"/>
        <v>#DIV/0!</v>
      </c>
      <c r="H628" s="88" t="e">
        <f t="shared" si="46"/>
        <v>#DIV/0!</v>
      </c>
      <c r="I628" s="92" t="str">
        <f>IF(OR(COUNT(Calculations!BP629:BY629)&lt;3,COUNT(Calculations!BZ629:CI629)&lt;3),"N/A",IF(ISERROR(TTEST(Calculations!BP629:BY629,Calculations!BZ629:CI629,2,2)),"N/A",TTEST(Calculations!BP629:BY629,Calculations!BZ629:CI629,2,2)))</f>
        <v>N/A</v>
      </c>
      <c r="J628" s="88" t="e">
        <f t="shared" si="47"/>
        <v>#DIV/0!</v>
      </c>
      <c r="K628" s="93" t="str">
        <f>IF(AND('Test Sample Data'!N628&gt;=35,'Control Sample Data'!N628&gt;=35),"Type 3",IF(AND('Test Sample Data'!N628&gt;=30,'Control Sample Data'!N628&gt;=30,OR(I628&gt;=0.05,I628="N/A")),"Type 2",IF(OR(AND('Test Sample Data'!N628&gt;=30,'Control Sample Data'!N628&lt;=30),AND('Test Sample Data'!N628&lt;=30,'Control Sample Data'!N628&gt;=30)),"Type 1","OKAY")))</f>
        <v>OKAY</v>
      </c>
    </row>
    <row r="629" spans="1:11">
      <c r="A629" s="80"/>
      <c r="B629" s="87" t="str">
        <f>IF('Gene Table'!E629="","",'Gene Table'!E629)</f>
        <v>hsa-miR-409-3p</v>
      </c>
      <c r="C629" s="87" t="str">
        <f>'Gene Table'!B629</f>
        <v>K03</v>
      </c>
      <c r="D629" s="88" t="e">
        <f>Calculations!BN630</f>
        <v>#DIV/0!</v>
      </c>
      <c r="E629" s="88" t="e">
        <f>Calculations!BO630</f>
        <v>#DIV/0!</v>
      </c>
      <c r="F629" s="89" t="e">
        <f t="shared" si="44"/>
        <v>#DIV/0!</v>
      </c>
      <c r="G629" s="89" t="e">
        <f t="shared" si="45"/>
        <v>#DIV/0!</v>
      </c>
      <c r="H629" s="88" t="e">
        <f t="shared" si="46"/>
        <v>#DIV/0!</v>
      </c>
      <c r="I629" s="92" t="str">
        <f>IF(OR(COUNT(Calculations!BP630:BY630)&lt;3,COUNT(Calculations!BZ630:CI630)&lt;3),"N/A",IF(ISERROR(TTEST(Calculations!BP630:BY630,Calculations!BZ630:CI630,2,2)),"N/A",TTEST(Calculations!BP630:BY630,Calculations!BZ630:CI630,2,2)))</f>
        <v>N/A</v>
      </c>
      <c r="J629" s="88" t="e">
        <f t="shared" si="47"/>
        <v>#DIV/0!</v>
      </c>
      <c r="K629" s="93" t="str">
        <f>IF(AND('Test Sample Data'!N629&gt;=35,'Control Sample Data'!N629&gt;=35),"Type 3",IF(AND('Test Sample Data'!N629&gt;=30,'Control Sample Data'!N629&gt;=30,OR(I629&gt;=0.05,I629="N/A")),"Type 2",IF(OR(AND('Test Sample Data'!N629&gt;=30,'Control Sample Data'!N629&lt;=30),AND('Test Sample Data'!N629&lt;=30,'Control Sample Data'!N629&gt;=30)),"Type 1","OKAY")))</f>
        <v>OKAY</v>
      </c>
    </row>
    <row r="630" spans="1:11">
      <c r="A630" s="80"/>
      <c r="B630" s="87" t="str">
        <f>IF('Gene Table'!E630="","",'Gene Table'!E630)</f>
        <v>hsa-miR-663a</v>
      </c>
      <c r="C630" s="87" t="str">
        <f>'Gene Table'!B630</f>
        <v>K04</v>
      </c>
      <c r="D630" s="88" t="e">
        <f>Calculations!BN631</f>
        <v>#DIV/0!</v>
      </c>
      <c r="E630" s="88" t="e">
        <f>Calculations!BO631</f>
        <v>#DIV/0!</v>
      </c>
      <c r="F630" s="89" t="e">
        <f t="shared" si="44"/>
        <v>#DIV/0!</v>
      </c>
      <c r="G630" s="89" t="e">
        <f t="shared" si="45"/>
        <v>#DIV/0!</v>
      </c>
      <c r="H630" s="88" t="e">
        <f t="shared" si="46"/>
        <v>#DIV/0!</v>
      </c>
      <c r="I630" s="92" t="str">
        <f>IF(OR(COUNT(Calculations!BP631:BY631)&lt;3,COUNT(Calculations!BZ631:CI631)&lt;3),"N/A",IF(ISERROR(TTEST(Calculations!BP631:BY631,Calculations!BZ631:CI631,2,2)),"N/A",TTEST(Calculations!BP631:BY631,Calculations!BZ631:CI631,2,2)))</f>
        <v>N/A</v>
      </c>
      <c r="J630" s="88" t="e">
        <f t="shared" si="47"/>
        <v>#DIV/0!</v>
      </c>
      <c r="K630" s="93" t="str">
        <f>IF(AND('Test Sample Data'!N630&gt;=35,'Control Sample Data'!N630&gt;=35),"Type 3",IF(AND('Test Sample Data'!N630&gt;=30,'Control Sample Data'!N630&gt;=30,OR(I630&gt;=0.05,I630="N/A")),"Type 2",IF(OR(AND('Test Sample Data'!N630&gt;=30,'Control Sample Data'!N630&lt;=30),AND('Test Sample Data'!N630&lt;=30,'Control Sample Data'!N630&gt;=30)),"Type 1","OKAY")))</f>
        <v>OKAY</v>
      </c>
    </row>
    <row r="631" spans="1:11">
      <c r="A631" s="80"/>
      <c r="B631" s="87" t="str">
        <f>IF('Gene Table'!E631="","",'Gene Table'!E631)</f>
        <v>hsa-miR-657</v>
      </c>
      <c r="C631" s="87" t="str">
        <f>'Gene Table'!B631</f>
        <v>K05</v>
      </c>
      <c r="D631" s="88" t="e">
        <f>Calculations!BN632</f>
        <v>#DIV/0!</v>
      </c>
      <c r="E631" s="88" t="e">
        <f>Calculations!BO632</f>
        <v>#DIV/0!</v>
      </c>
      <c r="F631" s="89" t="e">
        <f t="shared" si="44"/>
        <v>#DIV/0!</v>
      </c>
      <c r="G631" s="89" t="e">
        <f t="shared" si="45"/>
        <v>#DIV/0!</v>
      </c>
      <c r="H631" s="88" t="e">
        <f t="shared" si="46"/>
        <v>#DIV/0!</v>
      </c>
      <c r="I631" s="92" t="str">
        <f>IF(OR(COUNT(Calculations!BP632:BY632)&lt;3,COUNT(Calculations!BZ632:CI632)&lt;3),"N/A",IF(ISERROR(TTEST(Calculations!BP632:BY632,Calculations!BZ632:CI632,2,2)),"N/A",TTEST(Calculations!BP632:BY632,Calculations!BZ632:CI632,2,2)))</f>
        <v>N/A</v>
      </c>
      <c r="J631" s="88" t="e">
        <f t="shared" si="47"/>
        <v>#DIV/0!</v>
      </c>
      <c r="K631" s="93" t="str">
        <f>IF(AND('Test Sample Data'!N631&gt;=35,'Control Sample Data'!N631&gt;=35),"Type 3",IF(AND('Test Sample Data'!N631&gt;=30,'Control Sample Data'!N631&gt;=30,OR(I631&gt;=0.05,I631="N/A")),"Type 2",IF(OR(AND('Test Sample Data'!N631&gt;=30,'Control Sample Data'!N631&lt;=30),AND('Test Sample Data'!N631&lt;=30,'Control Sample Data'!N631&gt;=30)),"Type 1","OKAY")))</f>
        <v>OKAY</v>
      </c>
    </row>
    <row r="632" spans="1:11">
      <c r="A632" s="80"/>
      <c r="B632" s="87" t="str">
        <f>IF('Gene Table'!E632="","",'Gene Table'!E632)</f>
        <v>hsa-miR-654-5p</v>
      </c>
      <c r="C632" s="87" t="str">
        <f>'Gene Table'!B632</f>
        <v>K06</v>
      </c>
      <c r="D632" s="88" t="e">
        <f>Calculations!BN633</f>
        <v>#DIV/0!</v>
      </c>
      <c r="E632" s="88" t="e">
        <f>Calculations!BO633</f>
        <v>#DIV/0!</v>
      </c>
      <c r="F632" s="89" t="e">
        <f t="shared" si="44"/>
        <v>#DIV/0!</v>
      </c>
      <c r="G632" s="89" t="e">
        <f t="shared" si="45"/>
        <v>#DIV/0!</v>
      </c>
      <c r="H632" s="88" t="e">
        <f t="shared" si="46"/>
        <v>#DIV/0!</v>
      </c>
      <c r="I632" s="92" t="str">
        <f>IF(OR(COUNT(Calculations!BP633:BY633)&lt;3,COUNT(Calculations!BZ633:CI633)&lt;3),"N/A",IF(ISERROR(TTEST(Calculations!BP633:BY633,Calculations!BZ633:CI633,2,2)),"N/A",TTEST(Calculations!BP633:BY633,Calculations!BZ633:CI633,2,2)))</f>
        <v>N/A</v>
      </c>
      <c r="J632" s="88" t="e">
        <f t="shared" si="47"/>
        <v>#DIV/0!</v>
      </c>
      <c r="K632" s="93" t="str">
        <f>IF(AND('Test Sample Data'!N632&gt;=35,'Control Sample Data'!N632&gt;=35),"Type 3",IF(AND('Test Sample Data'!N632&gt;=30,'Control Sample Data'!N632&gt;=30,OR(I632&gt;=0.05,I632="N/A")),"Type 2",IF(OR(AND('Test Sample Data'!N632&gt;=30,'Control Sample Data'!N632&lt;=30),AND('Test Sample Data'!N632&lt;=30,'Control Sample Data'!N632&gt;=30)),"Type 1","OKAY")))</f>
        <v>OKAY</v>
      </c>
    </row>
    <row r="633" spans="1:11">
      <c r="A633" s="80"/>
      <c r="B633" s="87" t="str">
        <f>IF('Gene Table'!E633="","",'Gene Table'!E633)</f>
        <v>hsa-miR-936</v>
      </c>
      <c r="C633" s="87" t="str">
        <f>'Gene Table'!B633</f>
        <v>K07</v>
      </c>
      <c r="D633" s="88" t="e">
        <f>Calculations!BN634</f>
        <v>#DIV/0!</v>
      </c>
      <c r="E633" s="88" t="e">
        <f>Calculations!BO634</f>
        <v>#DIV/0!</v>
      </c>
      <c r="F633" s="89" t="e">
        <f t="shared" si="44"/>
        <v>#DIV/0!</v>
      </c>
      <c r="G633" s="89" t="e">
        <f t="shared" si="45"/>
        <v>#DIV/0!</v>
      </c>
      <c r="H633" s="88" t="e">
        <f t="shared" si="46"/>
        <v>#DIV/0!</v>
      </c>
      <c r="I633" s="92" t="str">
        <f>IF(OR(COUNT(Calculations!BP634:BY634)&lt;3,COUNT(Calculations!BZ634:CI634)&lt;3),"N/A",IF(ISERROR(TTEST(Calculations!BP634:BY634,Calculations!BZ634:CI634,2,2)),"N/A",TTEST(Calculations!BP634:BY634,Calculations!BZ634:CI634,2,2)))</f>
        <v>N/A</v>
      </c>
      <c r="J633" s="88" t="e">
        <f t="shared" si="47"/>
        <v>#DIV/0!</v>
      </c>
      <c r="K633" s="93" t="str">
        <f>IF(AND('Test Sample Data'!N633&gt;=35,'Control Sample Data'!N633&gt;=35),"Type 3",IF(AND('Test Sample Data'!N633&gt;=30,'Control Sample Data'!N633&gt;=30,OR(I633&gt;=0.05,I633="N/A")),"Type 2",IF(OR(AND('Test Sample Data'!N633&gt;=30,'Control Sample Data'!N633&lt;=30),AND('Test Sample Data'!N633&lt;=30,'Control Sample Data'!N633&gt;=30)),"Type 1","OKAY")))</f>
        <v>OKAY</v>
      </c>
    </row>
    <row r="634" spans="1:11">
      <c r="A634" s="80"/>
      <c r="B634" s="87" t="str">
        <f>IF('Gene Table'!E634="","",'Gene Table'!E634)</f>
        <v>hsa-miR-1234</v>
      </c>
      <c r="C634" s="87" t="str">
        <f>'Gene Table'!B634</f>
        <v>K08</v>
      </c>
      <c r="D634" s="88" t="e">
        <f>Calculations!BN635</f>
        <v>#DIV/0!</v>
      </c>
      <c r="E634" s="88" t="e">
        <f>Calculations!BO635</f>
        <v>#DIV/0!</v>
      </c>
      <c r="F634" s="89" t="e">
        <f t="shared" si="44"/>
        <v>#DIV/0!</v>
      </c>
      <c r="G634" s="89" t="e">
        <f t="shared" si="45"/>
        <v>#DIV/0!</v>
      </c>
      <c r="H634" s="88" t="e">
        <f t="shared" si="46"/>
        <v>#DIV/0!</v>
      </c>
      <c r="I634" s="92" t="str">
        <f>IF(OR(COUNT(Calculations!BP635:BY635)&lt;3,COUNT(Calculations!BZ635:CI635)&lt;3),"N/A",IF(ISERROR(TTEST(Calculations!BP635:BY635,Calculations!BZ635:CI635,2,2)),"N/A",TTEST(Calculations!BP635:BY635,Calculations!BZ635:CI635,2,2)))</f>
        <v>N/A</v>
      </c>
      <c r="J634" s="88" t="e">
        <f t="shared" si="47"/>
        <v>#DIV/0!</v>
      </c>
      <c r="K634" s="93" t="str">
        <f>IF(AND('Test Sample Data'!N634&gt;=35,'Control Sample Data'!N634&gt;=35),"Type 3",IF(AND('Test Sample Data'!N634&gt;=30,'Control Sample Data'!N634&gt;=30,OR(I634&gt;=0.05,I634="N/A")),"Type 2",IF(OR(AND('Test Sample Data'!N634&gt;=30,'Control Sample Data'!N634&lt;=30),AND('Test Sample Data'!N634&lt;=30,'Control Sample Data'!N634&gt;=30)),"Type 1","OKAY")))</f>
        <v>OKAY</v>
      </c>
    </row>
    <row r="635" spans="1:11">
      <c r="A635" s="80"/>
      <c r="B635" s="87" t="str">
        <f>IF('Gene Table'!E635="","",'Gene Table'!E635)</f>
        <v>hsa-miR-1260a</v>
      </c>
      <c r="C635" s="87" t="str">
        <f>'Gene Table'!B635</f>
        <v>K09</v>
      </c>
      <c r="D635" s="88" t="e">
        <f>Calculations!BN636</f>
        <v>#DIV/0!</v>
      </c>
      <c r="E635" s="88" t="e">
        <f>Calculations!BO636</f>
        <v>#DIV/0!</v>
      </c>
      <c r="F635" s="89" t="e">
        <f t="shared" si="44"/>
        <v>#DIV/0!</v>
      </c>
      <c r="G635" s="89" t="e">
        <f t="shared" si="45"/>
        <v>#DIV/0!</v>
      </c>
      <c r="H635" s="88" t="e">
        <f t="shared" si="46"/>
        <v>#DIV/0!</v>
      </c>
      <c r="I635" s="92" t="str">
        <f>IF(OR(COUNT(Calculations!BP636:BY636)&lt;3,COUNT(Calculations!BZ636:CI636)&lt;3),"N/A",IF(ISERROR(TTEST(Calculations!BP636:BY636,Calculations!BZ636:CI636,2,2)),"N/A",TTEST(Calculations!BP636:BY636,Calculations!BZ636:CI636,2,2)))</f>
        <v>N/A</v>
      </c>
      <c r="J635" s="88" t="e">
        <f t="shared" si="47"/>
        <v>#DIV/0!</v>
      </c>
      <c r="K635" s="93" t="str">
        <f>IF(AND('Test Sample Data'!N635&gt;=35,'Control Sample Data'!N635&gt;=35),"Type 3",IF(AND('Test Sample Data'!N635&gt;=30,'Control Sample Data'!N635&gt;=30,OR(I635&gt;=0.05,I635="N/A")),"Type 2",IF(OR(AND('Test Sample Data'!N635&gt;=30,'Control Sample Data'!N635&lt;=30),AND('Test Sample Data'!N635&lt;=30,'Control Sample Data'!N635&gt;=30)),"Type 1","OKAY")))</f>
        <v>OKAY</v>
      </c>
    </row>
    <row r="636" spans="1:11">
      <c r="A636" s="80"/>
      <c r="B636" s="87" t="str">
        <f>IF('Gene Table'!E636="","",'Gene Table'!E636)</f>
        <v>hsa-miR-1228-3p</v>
      </c>
      <c r="C636" s="87" t="str">
        <f>'Gene Table'!B636</f>
        <v>K10</v>
      </c>
      <c r="D636" s="88" t="e">
        <f>Calculations!BN637</f>
        <v>#DIV/0!</v>
      </c>
      <c r="E636" s="88" t="e">
        <f>Calculations!BO637</f>
        <v>#DIV/0!</v>
      </c>
      <c r="F636" s="89" t="e">
        <f t="shared" si="44"/>
        <v>#DIV/0!</v>
      </c>
      <c r="G636" s="89" t="e">
        <f t="shared" si="45"/>
        <v>#DIV/0!</v>
      </c>
      <c r="H636" s="88" t="e">
        <f t="shared" si="46"/>
        <v>#DIV/0!</v>
      </c>
      <c r="I636" s="92" t="str">
        <f>IF(OR(COUNT(Calculations!BP637:BY637)&lt;3,COUNT(Calculations!BZ637:CI637)&lt;3),"N/A",IF(ISERROR(TTEST(Calculations!BP637:BY637,Calculations!BZ637:CI637,2,2)),"N/A",TTEST(Calculations!BP637:BY637,Calculations!BZ637:CI637,2,2)))</f>
        <v>N/A</v>
      </c>
      <c r="J636" s="88" t="e">
        <f t="shared" si="47"/>
        <v>#DIV/0!</v>
      </c>
      <c r="K636" s="93" t="str">
        <f>IF(AND('Test Sample Data'!N636&gt;=35,'Control Sample Data'!N636&gt;=35),"Type 3",IF(AND('Test Sample Data'!N636&gt;=30,'Control Sample Data'!N636&gt;=30,OR(I636&gt;=0.05,I636="N/A")),"Type 2",IF(OR(AND('Test Sample Data'!N636&gt;=30,'Control Sample Data'!N636&lt;=30),AND('Test Sample Data'!N636&lt;=30,'Control Sample Data'!N636&gt;=30)),"Type 1","OKAY")))</f>
        <v>OKAY</v>
      </c>
    </row>
    <row r="637" spans="1:11">
      <c r="A637" s="80"/>
      <c r="B637" s="87" t="str">
        <f>IF('Gene Table'!E637="","",'Gene Table'!E637)</f>
        <v>hsa-miR-371a-3p</v>
      </c>
      <c r="C637" s="87" t="str">
        <f>'Gene Table'!B637</f>
        <v>K11</v>
      </c>
      <c r="D637" s="88" t="e">
        <f>Calculations!BN638</f>
        <v>#DIV/0!</v>
      </c>
      <c r="E637" s="88" t="e">
        <f>Calculations!BO638</f>
        <v>#DIV/0!</v>
      </c>
      <c r="F637" s="89" t="e">
        <f t="shared" si="44"/>
        <v>#DIV/0!</v>
      </c>
      <c r="G637" s="89" t="e">
        <f t="shared" si="45"/>
        <v>#DIV/0!</v>
      </c>
      <c r="H637" s="88" t="e">
        <f t="shared" si="46"/>
        <v>#DIV/0!</v>
      </c>
      <c r="I637" s="92" t="str">
        <f>IF(OR(COUNT(Calculations!BP638:BY638)&lt;3,COUNT(Calculations!BZ638:CI638)&lt;3),"N/A",IF(ISERROR(TTEST(Calculations!BP638:BY638,Calculations!BZ638:CI638,2,2)),"N/A",TTEST(Calculations!BP638:BY638,Calculations!BZ638:CI638,2,2)))</f>
        <v>N/A</v>
      </c>
      <c r="J637" s="88" t="e">
        <f t="shared" si="47"/>
        <v>#DIV/0!</v>
      </c>
      <c r="K637" s="93" t="str">
        <f>IF(AND('Test Sample Data'!N637&gt;=35,'Control Sample Data'!N637&gt;=35),"Type 3",IF(AND('Test Sample Data'!N637&gt;=30,'Control Sample Data'!N637&gt;=30,OR(I637&gt;=0.05,I637="N/A")),"Type 2",IF(OR(AND('Test Sample Data'!N637&gt;=30,'Control Sample Data'!N637&lt;=30),AND('Test Sample Data'!N637&lt;=30,'Control Sample Data'!N637&gt;=30)),"Type 1","OKAY")))</f>
        <v>OKAY</v>
      </c>
    </row>
    <row r="638" spans="1:11">
      <c r="A638" s="80"/>
      <c r="B638" s="87" t="str">
        <f>IF('Gene Table'!E638="","",'Gene Table'!E638)</f>
        <v>hsa-miR-596</v>
      </c>
      <c r="C638" s="87" t="str">
        <f>'Gene Table'!B638</f>
        <v>K12</v>
      </c>
      <c r="D638" s="88" t="e">
        <f>Calculations!BN639</f>
        <v>#DIV/0!</v>
      </c>
      <c r="E638" s="88" t="e">
        <f>Calculations!BO639</f>
        <v>#DIV/0!</v>
      </c>
      <c r="F638" s="89" t="e">
        <f t="shared" si="44"/>
        <v>#DIV/0!</v>
      </c>
      <c r="G638" s="89" t="e">
        <f t="shared" si="45"/>
        <v>#DIV/0!</v>
      </c>
      <c r="H638" s="88" t="e">
        <f t="shared" si="46"/>
        <v>#DIV/0!</v>
      </c>
      <c r="I638" s="92" t="str">
        <f>IF(OR(COUNT(Calculations!BP639:BY639)&lt;3,COUNT(Calculations!BZ639:CI639)&lt;3),"N/A",IF(ISERROR(TTEST(Calculations!BP639:BY639,Calculations!BZ639:CI639,2,2)),"N/A",TTEST(Calculations!BP639:BY639,Calculations!BZ639:CI639,2,2)))</f>
        <v>N/A</v>
      </c>
      <c r="J638" s="88" t="e">
        <f t="shared" si="47"/>
        <v>#DIV/0!</v>
      </c>
      <c r="K638" s="93" t="str">
        <f>IF(AND('Test Sample Data'!N638&gt;=35,'Control Sample Data'!N638&gt;=35),"Type 3",IF(AND('Test Sample Data'!N638&gt;=30,'Control Sample Data'!N638&gt;=30,OR(I638&gt;=0.05,I638="N/A")),"Type 2",IF(OR(AND('Test Sample Data'!N638&gt;=30,'Control Sample Data'!N638&lt;=30),AND('Test Sample Data'!N638&lt;=30,'Control Sample Data'!N638&gt;=30)),"Type 1","OKAY")))</f>
        <v>OKAY</v>
      </c>
    </row>
    <row r="639" spans="1:11">
      <c r="A639" s="80"/>
      <c r="B639" s="87" t="str">
        <f>IF('Gene Table'!E639="","",'Gene Table'!E639)</f>
        <v>hsa-miR-433</v>
      </c>
      <c r="C639" s="87" t="str">
        <f>'Gene Table'!B639</f>
        <v>K13</v>
      </c>
      <c r="D639" s="88" t="e">
        <f>Calculations!BN640</f>
        <v>#DIV/0!</v>
      </c>
      <c r="E639" s="88" t="e">
        <f>Calculations!BO640</f>
        <v>#DIV/0!</v>
      </c>
      <c r="F639" s="89" t="e">
        <f t="shared" si="44"/>
        <v>#DIV/0!</v>
      </c>
      <c r="G639" s="89" t="e">
        <f t="shared" si="45"/>
        <v>#DIV/0!</v>
      </c>
      <c r="H639" s="88" t="e">
        <f t="shared" si="46"/>
        <v>#DIV/0!</v>
      </c>
      <c r="I639" s="92" t="str">
        <f>IF(OR(COUNT(Calculations!BP640:BY640)&lt;3,COUNT(Calculations!BZ640:CI640)&lt;3),"N/A",IF(ISERROR(TTEST(Calculations!BP640:BY640,Calculations!BZ640:CI640,2,2)),"N/A",TTEST(Calculations!BP640:BY640,Calculations!BZ640:CI640,2,2)))</f>
        <v>N/A</v>
      </c>
      <c r="J639" s="88" t="e">
        <f t="shared" si="47"/>
        <v>#DIV/0!</v>
      </c>
      <c r="K639" s="93" t="str">
        <f>IF(AND('Test Sample Data'!N639&gt;=35,'Control Sample Data'!N639&gt;=35),"Type 3",IF(AND('Test Sample Data'!N639&gt;=30,'Control Sample Data'!N639&gt;=30,OR(I639&gt;=0.05,I639="N/A")),"Type 2",IF(OR(AND('Test Sample Data'!N639&gt;=30,'Control Sample Data'!N639&lt;=30),AND('Test Sample Data'!N639&lt;=30,'Control Sample Data'!N639&gt;=30)),"Type 1","OKAY")))</f>
        <v>OKAY</v>
      </c>
    </row>
    <row r="640" spans="1:11">
      <c r="A640" s="80"/>
      <c r="B640" s="87" t="str">
        <f>IF('Gene Table'!E640="","",'Gene Table'!E640)</f>
        <v>hsa-miR-941</v>
      </c>
      <c r="C640" s="87" t="str">
        <f>'Gene Table'!B640</f>
        <v>K14</v>
      </c>
      <c r="D640" s="88" t="e">
        <f>Calculations!BN641</f>
        <v>#DIV/0!</v>
      </c>
      <c r="E640" s="88" t="e">
        <f>Calculations!BO641</f>
        <v>#DIV/0!</v>
      </c>
      <c r="F640" s="89" t="e">
        <f t="shared" si="44"/>
        <v>#DIV/0!</v>
      </c>
      <c r="G640" s="89" t="e">
        <f t="shared" si="45"/>
        <v>#DIV/0!</v>
      </c>
      <c r="H640" s="88" t="e">
        <f t="shared" si="46"/>
        <v>#DIV/0!</v>
      </c>
      <c r="I640" s="92" t="str">
        <f>IF(OR(COUNT(Calculations!BP641:BY641)&lt;3,COUNT(Calculations!BZ641:CI641)&lt;3),"N/A",IF(ISERROR(TTEST(Calculations!BP641:BY641,Calculations!BZ641:CI641,2,2)),"N/A",TTEST(Calculations!BP641:BY641,Calculations!BZ641:CI641,2,2)))</f>
        <v>N/A</v>
      </c>
      <c r="J640" s="88" t="e">
        <f t="shared" si="47"/>
        <v>#DIV/0!</v>
      </c>
      <c r="K640" s="93" t="str">
        <f>IF(AND('Test Sample Data'!N640&gt;=35,'Control Sample Data'!N640&gt;=35),"Type 3",IF(AND('Test Sample Data'!N640&gt;=30,'Control Sample Data'!N640&gt;=30,OR(I640&gt;=0.05,I640="N/A")),"Type 2",IF(OR(AND('Test Sample Data'!N640&gt;=30,'Control Sample Data'!N640&lt;=30),AND('Test Sample Data'!N640&lt;=30,'Control Sample Data'!N640&gt;=30)),"Type 1","OKAY")))</f>
        <v>OKAY</v>
      </c>
    </row>
    <row r="641" spans="1:11">
      <c r="A641" s="80"/>
      <c r="B641" s="87" t="str">
        <f>IF('Gene Table'!E641="","",'Gene Table'!E641)</f>
        <v>hsa-miR-523-3p</v>
      </c>
      <c r="C641" s="87" t="str">
        <f>'Gene Table'!B641</f>
        <v>K15</v>
      </c>
      <c r="D641" s="88" t="e">
        <f>Calculations!BN642</f>
        <v>#DIV/0!</v>
      </c>
      <c r="E641" s="88" t="e">
        <f>Calculations!BO642</f>
        <v>#DIV/0!</v>
      </c>
      <c r="F641" s="89" t="e">
        <f t="shared" si="44"/>
        <v>#DIV/0!</v>
      </c>
      <c r="G641" s="89" t="e">
        <f t="shared" si="45"/>
        <v>#DIV/0!</v>
      </c>
      <c r="H641" s="88" t="e">
        <f t="shared" si="46"/>
        <v>#DIV/0!</v>
      </c>
      <c r="I641" s="92" t="str">
        <f>IF(OR(COUNT(Calculations!BP642:BY642)&lt;3,COUNT(Calculations!BZ642:CI642)&lt;3),"N/A",IF(ISERROR(TTEST(Calculations!BP642:BY642,Calculations!BZ642:CI642,2,2)),"N/A",TTEST(Calculations!BP642:BY642,Calculations!BZ642:CI642,2,2)))</f>
        <v>N/A</v>
      </c>
      <c r="J641" s="88" t="e">
        <f t="shared" si="47"/>
        <v>#DIV/0!</v>
      </c>
      <c r="K641" s="93" t="str">
        <f>IF(AND('Test Sample Data'!N641&gt;=35,'Control Sample Data'!N641&gt;=35),"Type 3",IF(AND('Test Sample Data'!N641&gt;=30,'Control Sample Data'!N641&gt;=30,OR(I641&gt;=0.05,I641="N/A")),"Type 2",IF(OR(AND('Test Sample Data'!N641&gt;=30,'Control Sample Data'!N641&lt;=30),AND('Test Sample Data'!N641&lt;=30,'Control Sample Data'!N641&gt;=30)),"Type 1","OKAY")))</f>
        <v>OKAY</v>
      </c>
    </row>
    <row r="642" spans="1:11">
      <c r="A642" s="80"/>
      <c r="B642" s="87" t="str">
        <f>IF('Gene Table'!E642="","",'Gene Table'!E642)</f>
        <v>hsa-miR-611</v>
      </c>
      <c r="C642" s="87" t="str">
        <f>'Gene Table'!B642</f>
        <v>K16</v>
      </c>
      <c r="D642" s="88" t="e">
        <f>Calculations!BN643</f>
        <v>#DIV/0!</v>
      </c>
      <c r="E642" s="88" t="e">
        <f>Calculations!BO643</f>
        <v>#DIV/0!</v>
      </c>
      <c r="F642" s="89" t="e">
        <f t="shared" si="44"/>
        <v>#DIV/0!</v>
      </c>
      <c r="G642" s="89" t="e">
        <f t="shared" si="45"/>
        <v>#DIV/0!</v>
      </c>
      <c r="H642" s="88" t="e">
        <f t="shared" si="46"/>
        <v>#DIV/0!</v>
      </c>
      <c r="I642" s="92" t="str">
        <f>IF(OR(COUNT(Calculations!BP643:BY643)&lt;3,COUNT(Calculations!BZ643:CI643)&lt;3),"N/A",IF(ISERROR(TTEST(Calculations!BP643:BY643,Calculations!BZ643:CI643,2,2)),"N/A",TTEST(Calculations!BP643:BY643,Calculations!BZ643:CI643,2,2)))</f>
        <v>N/A</v>
      </c>
      <c r="J642" s="88" t="e">
        <f t="shared" si="47"/>
        <v>#DIV/0!</v>
      </c>
      <c r="K642" s="93" t="str">
        <f>IF(AND('Test Sample Data'!N642&gt;=35,'Control Sample Data'!N642&gt;=35),"Type 3",IF(AND('Test Sample Data'!N642&gt;=30,'Control Sample Data'!N642&gt;=30,OR(I642&gt;=0.05,I642="N/A")),"Type 2",IF(OR(AND('Test Sample Data'!N642&gt;=30,'Control Sample Data'!N642&lt;=30),AND('Test Sample Data'!N642&lt;=30,'Control Sample Data'!N642&gt;=30)),"Type 1","OKAY")))</f>
        <v>OKAY</v>
      </c>
    </row>
    <row r="643" spans="1:11">
      <c r="A643" s="80"/>
      <c r="B643" s="87" t="str">
        <f>IF('Gene Table'!E643="","",'Gene Table'!E643)</f>
        <v>hsa-miR-34c-3p</v>
      </c>
      <c r="C643" s="87" t="str">
        <f>'Gene Table'!B643</f>
        <v>K17</v>
      </c>
      <c r="D643" s="88" t="e">
        <f>Calculations!BN644</f>
        <v>#DIV/0!</v>
      </c>
      <c r="E643" s="88" t="e">
        <f>Calculations!BO644</f>
        <v>#DIV/0!</v>
      </c>
      <c r="F643" s="89" t="e">
        <f t="shared" si="44"/>
        <v>#DIV/0!</v>
      </c>
      <c r="G643" s="89" t="e">
        <f t="shared" si="45"/>
        <v>#DIV/0!</v>
      </c>
      <c r="H643" s="88" t="e">
        <f t="shared" si="46"/>
        <v>#DIV/0!</v>
      </c>
      <c r="I643" s="92" t="str">
        <f>IF(OR(COUNT(Calculations!BP644:BY644)&lt;3,COUNT(Calculations!BZ644:CI644)&lt;3),"N/A",IF(ISERROR(TTEST(Calculations!BP644:BY644,Calculations!BZ644:CI644,2,2)),"N/A",TTEST(Calculations!BP644:BY644,Calculations!BZ644:CI644,2,2)))</f>
        <v>N/A</v>
      </c>
      <c r="J643" s="88" t="e">
        <f t="shared" si="47"/>
        <v>#DIV/0!</v>
      </c>
      <c r="K643" s="93" t="str">
        <f>IF(AND('Test Sample Data'!N643&gt;=35,'Control Sample Data'!N643&gt;=35),"Type 3",IF(AND('Test Sample Data'!N643&gt;=30,'Control Sample Data'!N643&gt;=30,OR(I643&gt;=0.05,I643="N/A")),"Type 2",IF(OR(AND('Test Sample Data'!N643&gt;=30,'Control Sample Data'!N643&lt;=30),AND('Test Sample Data'!N643&lt;=30,'Control Sample Data'!N643&gt;=30)),"Type 1","OKAY")))</f>
        <v>OKAY</v>
      </c>
    </row>
    <row r="644" spans="1:11">
      <c r="A644" s="80"/>
      <c r="B644" s="87" t="str">
        <f>IF('Gene Table'!E644="","",'Gene Table'!E644)</f>
        <v>hsa-miR-637</v>
      </c>
      <c r="C644" s="87" t="str">
        <f>'Gene Table'!B644</f>
        <v>K18</v>
      </c>
      <c r="D644" s="88" t="e">
        <f>Calculations!BN645</f>
        <v>#DIV/0!</v>
      </c>
      <c r="E644" s="88" t="e">
        <f>Calculations!BO645</f>
        <v>#DIV/0!</v>
      </c>
      <c r="F644" s="89" t="e">
        <f t="shared" ref="F644:F707" si="48">2^-D644</f>
        <v>#DIV/0!</v>
      </c>
      <c r="G644" s="89" t="e">
        <f t="shared" ref="G644:G707" si="49">2^-E644</f>
        <v>#DIV/0!</v>
      </c>
      <c r="H644" s="88" t="e">
        <f t="shared" ref="H644:H707" si="50">F644/G644</f>
        <v>#DIV/0!</v>
      </c>
      <c r="I644" s="92" t="str">
        <f>IF(OR(COUNT(Calculations!BP645:BY645)&lt;3,COUNT(Calculations!BZ645:CI645)&lt;3),"N/A",IF(ISERROR(TTEST(Calculations!BP645:BY645,Calculations!BZ645:CI645,2,2)),"N/A",TTEST(Calculations!BP645:BY645,Calculations!BZ645:CI645,2,2)))</f>
        <v>N/A</v>
      </c>
      <c r="J644" s="88" t="e">
        <f t="shared" ref="J644:J707" si="51">IF(H644&gt;1,H644,-1/H644)</f>
        <v>#DIV/0!</v>
      </c>
      <c r="K644" s="93" t="str">
        <f>IF(AND('Test Sample Data'!N644&gt;=35,'Control Sample Data'!N644&gt;=35),"Type 3",IF(AND('Test Sample Data'!N644&gt;=30,'Control Sample Data'!N644&gt;=30,OR(I644&gt;=0.05,I644="N/A")),"Type 2",IF(OR(AND('Test Sample Data'!N644&gt;=30,'Control Sample Data'!N644&lt;=30),AND('Test Sample Data'!N644&lt;=30,'Control Sample Data'!N644&gt;=30)),"Type 1","OKAY")))</f>
        <v>OKAY</v>
      </c>
    </row>
    <row r="645" spans="1:11">
      <c r="A645" s="80"/>
      <c r="B645" s="87" t="str">
        <f>IF('Gene Table'!E645="","",'Gene Table'!E645)</f>
        <v>hsa-miR-425-5p</v>
      </c>
      <c r="C645" s="87" t="str">
        <f>'Gene Table'!B645</f>
        <v>K19</v>
      </c>
      <c r="D645" s="88" t="e">
        <f>Calculations!BN646</f>
        <v>#DIV/0!</v>
      </c>
      <c r="E645" s="88" t="e">
        <f>Calculations!BO646</f>
        <v>#DIV/0!</v>
      </c>
      <c r="F645" s="89" t="e">
        <f t="shared" si="48"/>
        <v>#DIV/0!</v>
      </c>
      <c r="G645" s="89" t="e">
        <f t="shared" si="49"/>
        <v>#DIV/0!</v>
      </c>
      <c r="H645" s="88" t="e">
        <f t="shared" si="50"/>
        <v>#DIV/0!</v>
      </c>
      <c r="I645" s="92" t="str">
        <f>IF(OR(COUNT(Calculations!BP646:BY646)&lt;3,COUNT(Calculations!BZ646:CI646)&lt;3),"N/A",IF(ISERROR(TTEST(Calculations!BP646:BY646,Calculations!BZ646:CI646,2,2)),"N/A",TTEST(Calculations!BP646:BY646,Calculations!BZ646:CI646,2,2)))</f>
        <v>N/A</v>
      </c>
      <c r="J645" s="88" t="e">
        <f t="shared" si="51"/>
        <v>#DIV/0!</v>
      </c>
      <c r="K645" s="93" t="str">
        <f>IF(AND('Test Sample Data'!N645&gt;=35,'Control Sample Data'!N645&gt;=35),"Type 3",IF(AND('Test Sample Data'!N645&gt;=30,'Control Sample Data'!N645&gt;=30,OR(I645&gt;=0.05,I645="N/A")),"Type 2",IF(OR(AND('Test Sample Data'!N645&gt;=30,'Control Sample Data'!N645&lt;=30),AND('Test Sample Data'!N645&lt;=30,'Control Sample Data'!N645&gt;=30)),"Type 1","OKAY")))</f>
        <v>OKAY</v>
      </c>
    </row>
    <row r="646" spans="1:11">
      <c r="A646" s="80"/>
      <c r="B646" s="87" t="str">
        <f>IF('Gene Table'!E646="","",'Gene Table'!E646)</f>
        <v>hsa-miR-675-5p</v>
      </c>
      <c r="C646" s="87" t="str">
        <f>'Gene Table'!B646</f>
        <v>K20</v>
      </c>
      <c r="D646" s="88" t="e">
        <f>Calculations!BN647</f>
        <v>#DIV/0!</v>
      </c>
      <c r="E646" s="88" t="e">
        <f>Calculations!BO647</f>
        <v>#DIV/0!</v>
      </c>
      <c r="F646" s="89" t="e">
        <f t="shared" si="48"/>
        <v>#DIV/0!</v>
      </c>
      <c r="G646" s="89" t="e">
        <f t="shared" si="49"/>
        <v>#DIV/0!</v>
      </c>
      <c r="H646" s="88" t="e">
        <f t="shared" si="50"/>
        <v>#DIV/0!</v>
      </c>
      <c r="I646" s="92" t="str">
        <f>IF(OR(COUNT(Calculations!BP647:BY647)&lt;3,COUNT(Calculations!BZ647:CI647)&lt;3),"N/A",IF(ISERROR(TTEST(Calculations!BP647:BY647,Calculations!BZ647:CI647,2,2)),"N/A",TTEST(Calculations!BP647:BY647,Calculations!BZ647:CI647,2,2)))</f>
        <v>N/A</v>
      </c>
      <c r="J646" s="88" t="e">
        <f t="shared" si="51"/>
        <v>#DIV/0!</v>
      </c>
      <c r="K646" s="93" t="str">
        <f>IF(AND('Test Sample Data'!N646&gt;=35,'Control Sample Data'!N646&gt;=35),"Type 3",IF(AND('Test Sample Data'!N646&gt;=30,'Control Sample Data'!N646&gt;=30,OR(I646&gt;=0.05,I646="N/A")),"Type 2",IF(OR(AND('Test Sample Data'!N646&gt;=30,'Control Sample Data'!N646&lt;=30),AND('Test Sample Data'!N646&lt;=30,'Control Sample Data'!N646&gt;=30)),"Type 1","OKAY")))</f>
        <v>OKAY</v>
      </c>
    </row>
    <row r="647" spans="1:11">
      <c r="A647" s="80"/>
      <c r="B647" s="87" t="str">
        <f>IF('Gene Table'!E647="","",'Gene Table'!E647)</f>
        <v>hsa-miR-486-3p</v>
      </c>
      <c r="C647" s="87" t="str">
        <f>'Gene Table'!B647</f>
        <v>K21</v>
      </c>
      <c r="D647" s="88" t="e">
        <f>Calculations!BN648</f>
        <v>#DIV/0!</v>
      </c>
      <c r="E647" s="88" t="e">
        <f>Calculations!BO648</f>
        <v>#DIV/0!</v>
      </c>
      <c r="F647" s="89" t="e">
        <f t="shared" si="48"/>
        <v>#DIV/0!</v>
      </c>
      <c r="G647" s="89" t="e">
        <f t="shared" si="49"/>
        <v>#DIV/0!</v>
      </c>
      <c r="H647" s="88" t="e">
        <f t="shared" si="50"/>
        <v>#DIV/0!</v>
      </c>
      <c r="I647" s="92" t="str">
        <f>IF(OR(COUNT(Calculations!BP648:BY648)&lt;3,COUNT(Calculations!BZ648:CI648)&lt;3),"N/A",IF(ISERROR(TTEST(Calculations!BP648:BY648,Calculations!BZ648:CI648,2,2)),"N/A",TTEST(Calculations!BP648:BY648,Calculations!BZ648:CI648,2,2)))</f>
        <v>N/A</v>
      </c>
      <c r="J647" s="88" t="e">
        <f t="shared" si="51"/>
        <v>#DIV/0!</v>
      </c>
      <c r="K647" s="93" t="str">
        <f>IF(AND('Test Sample Data'!N647&gt;=35,'Control Sample Data'!N647&gt;=35),"Type 3",IF(AND('Test Sample Data'!N647&gt;=30,'Control Sample Data'!N647&gt;=30,OR(I647&gt;=0.05,I647="N/A")),"Type 2",IF(OR(AND('Test Sample Data'!N647&gt;=30,'Control Sample Data'!N647&lt;=30),AND('Test Sample Data'!N647&lt;=30,'Control Sample Data'!N647&gt;=30)),"Type 1","OKAY")))</f>
        <v>OKAY</v>
      </c>
    </row>
    <row r="648" spans="1:11">
      <c r="A648" s="80"/>
      <c r="B648" s="87" t="str">
        <f>IF('Gene Table'!E648="","",'Gene Table'!E648)</f>
        <v>hsa-miR-339-3p</v>
      </c>
      <c r="C648" s="87" t="str">
        <f>'Gene Table'!B648</f>
        <v>K22</v>
      </c>
      <c r="D648" s="88" t="e">
        <f>Calculations!BN649</f>
        <v>#DIV/0!</v>
      </c>
      <c r="E648" s="88" t="e">
        <f>Calculations!BO649</f>
        <v>#DIV/0!</v>
      </c>
      <c r="F648" s="89" t="e">
        <f t="shared" si="48"/>
        <v>#DIV/0!</v>
      </c>
      <c r="G648" s="89" t="e">
        <f t="shared" si="49"/>
        <v>#DIV/0!</v>
      </c>
      <c r="H648" s="88" t="e">
        <f t="shared" si="50"/>
        <v>#DIV/0!</v>
      </c>
      <c r="I648" s="92" t="str">
        <f>IF(OR(COUNT(Calculations!BP649:BY649)&lt;3,COUNT(Calculations!BZ649:CI649)&lt;3),"N/A",IF(ISERROR(TTEST(Calculations!BP649:BY649,Calculations!BZ649:CI649,2,2)),"N/A",TTEST(Calculations!BP649:BY649,Calculations!BZ649:CI649,2,2)))</f>
        <v>N/A</v>
      </c>
      <c r="J648" s="88" t="e">
        <f t="shared" si="51"/>
        <v>#DIV/0!</v>
      </c>
      <c r="K648" s="93" t="str">
        <f>IF(AND('Test Sample Data'!N648&gt;=35,'Control Sample Data'!N648&gt;=35),"Type 3",IF(AND('Test Sample Data'!N648&gt;=30,'Control Sample Data'!N648&gt;=30,OR(I648&gt;=0.05,I648="N/A")),"Type 2",IF(OR(AND('Test Sample Data'!N648&gt;=30,'Control Sample Data'!N648&lt;=30),AND('Test Sample Data'!N648&lt;=30,'Control Sample Data'!N648&gt;=30)),"Type 1","OKAY")))</f>
        <v>OKAY</v>
      </c>
    </row>
    <row r="649" spans="1:11">
      <c r="A649" s="80"/>
      <c r="B649" s="87" t="str">
        <f>IF('Gene Table'!E649="","",'Gene Table'!E649)</f>
        <v>hsa-miR-492</v>
      </c>
      <c r="C649" s="87" t="str">
        <f>'Gene Table'!B649</f>
        <v>K23</v>
      </c>
      <c r="D649" s="88" t="e">
        <f>Calculations!BN650</f>
        <v>#DIV/0!</v>
      </c>
      <c r="E649" s="88" t="e">
        <f>Calculations!BO650</f>
        <v>#DIV/0!</v>
      </c>
      <c r="F649" s="89" t="e">
        <f t="shared" si="48"/>
        <v>#DIV/0!</v>
      </c>
      <c r="G649" s="89" t="e">
        <f t="shared" si="49"/>
        <v>#DIV/0!</v>
      </c>
      <c r="H649" s="88" t="e">
        <f t="shared" si="50"/>
        <v>#DIV/0!</v>
      </c>
      <c r="I649" s="92" t="str">
        <f>IF(OR(COUNT(Calculations!BP650:BY650)&lt;3,COUNT(Calculations!BZ650:CI650)&lt;3),"N/A",IF(ISERROR(TTEST(Calculations!BP650:BY650,Calculations!BZ650:CI650,2,2)),"N/A",TTEST(Calculations!BP650:BY650,Calculations!BZ650:CI650,2,2)))</f>
        <v>N/A</v>
      </c>
      <c r="J649" s="88" t="e">
        <f t="shared" si="51"/>
        <v>#DIV/0!</v>
      </c>
      <c r="K649" s="93" t="str">
        <f>IF(AND('Test Sample Data'!N649&gt;=35,'Control Sample Data'!N649&gt;=35),"Type 3",IF(AND('Test Sample Data'!N649&gt;=30,'Control Sample Data'!N649&gt;=30,OR(I649&gt;=0.05,I649="N/A")),"Type 2",IF(OR(AND('Test Sample Data'!N649&gt;=30,'Control Sample Data'!N649&lt;=30),AND('Test Sample Data'!N649&lt;=30,'Control Sample Data'!N649&gt;=30)),"Type 1","OKAY")))</f>
        <v>OKAY</v>
      </c>
    </row>
    <row r="650" spans="1:11">
      <c r="A650" s="80"/>
      <c r="B650" s="87" t="str">
        <f>IF('Gene Table'!E650="","",'Gene Table'!E650)</f>
        <v>hsa-miR-1247-5p</v>
      </c>
      <c r="C650" s="87" t="str">
        <f>'Gene Table'!B650</f>
        <v>K24</v>
      </c>
      <c r="D650" s="88" t="e">
        <f>Calculations!BN651</f>
        <v>#DIV/0!</v>
      </c>
      <c r="E650" s="88" t="e">
        <f>Calculations!BO651</f>
        <v>#DIV/0!</v>
      </c>
      <c r="F650" s="89" t="e">
        <f t="shared" si="48"/>
        <v>#DIV/0!</v>
      </c>
      <c r="G650" s="89" t="e">
        <f t="shared" si="49"/>
        <v>#DIV/0!</v>
      </c>
      <c r="H650" s="88" t="e">
        <f t="shared" si="50"/>
        <v>#DIV/0!</v>
      </c>
      <c r="I650" s="92" t="str">
        <f>IF(OR(COUNT(Calculations!BP651:BY651)&lt;3,COUNT(Calculations!BZ651:CI651)&lt;3),"N/A",IF(ISERROR(TTEST(Calculations!BP651:BY651,Calculations!BZ651:CI651,2,2)),"N/A",TTEST(Calculations!BP651:BY651,Calculations!BZ651:CI651,2,2)))</f>
        <v>N/A</v>
      </c>
      <c r="J650" s="88" t="e">
        <f t="shared" si="51"/>
        <v>#DIV/0!</v>
      </c>
      <c r="K650" s="93" t="str">
        <f>IF(AND('Test Sample Data'!N650&gt;=35,'Control Sample Data'!N650&gt;=35),"Type 3",IF(AND('Test Sample Data'!N650&gt;=30,'Control Sample Data'!N650&gt;=30,OR(I650&gt;=0.05,I650="N/A")),"Type 2",IF(OR(AND('Test Sample Data'!N650&gt;=30,'Control Sample Data'!N650&lt;=30),AND('Test Sample Data'!N650&lt;=30,'Control Sample Data'!N650&gt;=30)),"Type 1","OKAY")))</f>
        <v>OKAY</v>
      </c>
    </row>
    <row r="651" spans="1:11">
      <c r="A651" s="80"/>
      <c r="B651" s="87" t="str">
        <f>IF('Gene Table'!E651="","",'Gene Table'!E651)</f>
        <v>hsa-miR-19a-3p</v>
      </c>
      <c r="C651" s="87" t="str">
        <f>'Gene Table'!B651</f>
        <v>L01</v>
      </c>
      <c r="D651" s="88" t="e">
        <f>Calculations!BN652</f>
        <v>#DIV/0!</v>
      </c>
      <c r="E651" s="88" t="e">
        <f>Calculations!BO652</f>
        <v>#DIV/0!</v>
      </c>
      <c r="F651" s="89" t="e">
        <f t="shared" si="48"/>
        <v>#DIV/0!</v>
      </c>
      <c r="G651" s="89" t="e">
        <f t="shared" si="49"/>
        <v>#DIV/0!</v>
      </c>
      <c r="H651" s="88" t="e">
        <f t="shared" si="50"/>
        <v>#DIV/0!</v>
      </c>
      <c r="I651" s="92" t="str">
        <f>IF(OR(COUNT(Calculations!BP652:BY652)&lt;3,COUNT(Calculations!BZ652:CI652)&lt;3),"N/A",IF(ISERROR(TTEST(Calculations!BP652:BY652,Calculations!BZ652:CI652,2,2)),"N/A",TTEST(Calculations!BP652:BY652,Calculations!BZ652:CI652,2,2)))</f>
        <v>N/A</v>
      </c>
      <c r="J651" s="88" t="e">
        <f t="shared" si="51"/>
        <v>#DIV/0!</v>
      </c>
      <c r="K651" s="93" t="str">
        <f>IF(AND('Test Sample Data'!N651&gt;=35,'Control Sample Data'!N651&gt;=35),"Type 3",IF(AND('Test Sample Data'!N651&gt;=30,'Control Sample Data'!N651&gt;=30,OR(I651&gt;=0.05,I651="N/A")),"Type 2",IF(OR(AND('Test Sample Data'!N651&gt;=30,'Control Sample Data'!N651&lt;=30),AND('Test Sample Data'!N651&lt;=30,'Control Sample Data'!N651&gt;=30)),"Type 1","OKAY")))</f>
        <v>OKAY</v>
      </c>
    </row>
    <row r="652" spans="1:11">
      <c r="A652" s="80"/>
      <c r="B652" s="87" t="str">
        <f>IF('Gene Table'!E652="","",'Gene Table'!E652)</f>
        <v>hsa-miR-101-5p</v>
      </c>
      <c r="C652" s="87" t="str">
        <f>'Gene Table'!B652</f>
        <v>L02</v>
      </c>
      <c r="D652" s="88" t="e">
        <f>Calculations!BN653</f>
        <v>#DIV/0!</v>
      </c>
      <c r="E652" s="88" t="e">
        <f>Calculations!BO653</f>
        <v>#DIV/0!</v>
      </c>
      <c r="F652" s="89" t="e">
        <f t="shared" si="48"/>
        <v>#DIV/0!</v>
      </c>
      <c r="G652" s="89" t="e">
        <f t="shared" si="49"/>
        <v>#DIV/0!</v>
      </c>
      <c r="H652" s="88" t="e">
        <f t="shared" si="50"/>
        <v>#DIV/0!</v>
      </c>
      <c r="I652" s="92" t="str">
        <f>IF(OR(COUNT(Calculations!BP653:BY653)&lt;3,COUNT(Calculations!BZ653:CI653)&lt;3),"N/A",IF(ISERROR(TTEST(Calculations!BP653:BY653,Calculations!BZ653:CI653,2,2)),"N/A",TTEST(Calculations!BP653:BY653,Calculations!BZ653:CI653,2,2)))</f>
        <v>N/A</v>
      </c>
      <c r="J652" s="88" t="e">
        <f t="shared" si="51"/>
        <v>#DIV/0!</v>
      </c>
      <c r="K652" s="93" t="str">
        <f>IF(AND('Test Sample Data'!N652&gt;=35,'Control Sample Data'!N652&gt;=35),"Type 3",IF(AND('Test Sample Data'!N652&gt;=30,'Control Sample Data'!N652&gt;=30,OR(I652&gt;=0.05,I652="N/A")),"Type 2",IF(OR(AND('Test Sample Data'!N652&gt;=30,'Control Sample Data'!N652&lt;=30),AND('Test Sample Data'!N652&lt;=30,'Control Sample Data'!N652&gt;=30)),"Type 1","OKAY")))</f>
        <v>OKAY</v>
      </c>
    </row>
    <row r="653" spans="1:11">
      <c r="A653" s="80"/>
      <c r="B653" s="87" t="str">
        <f>IF('Gene Table'!E653="","",'Gene Table'!E653)</f>
        <v>hsa-miR-27a-3p</v>
      </c>
      <c r="C653" s="87" t="str">
        <f>'Gene Table'!B653</f>
        <v>L03</v>
      </c>
      <c r="D653" s="88" t="e">
        <f>Calculations!BN654</f>
        <v>#DIV/0!</v>
      </c>
      <c r="E653" s="88" t="e">
        <f>Calculations!BO654</f>
        <v>#DIV/0!</v>
      </c>
      <c r="F653" s="89" t="e">
        <f t="shared" si="48"/>
        <v>#DIV/0!</v>
      </c>
      <c r="G653" s="89" t="e">
        <f t="shared" si="49"/>
        <v>#DIV/0!</v>
      </c>
      <c r="H653" s="88" t="e">
        <f t="shared" si="50"/>
        <v>#DIV/0!</v>
      </c>
      <c r="I653" s="92" t="str">
        <f>IF(OR(COUNT(Calculations!BP654:BY654)&lt;3,COUNT(Calculations!BZ654:CI654)&lt;3),"N/A",IF(ISERROR(TTEST(Calculations!BP654:BY654,Calculations!BZ654:CI654,2,2)),"N/A",TTEST(Calculations!BP654:BY654,Calculations!BZ654:CI654,2,2)))</f>
        <v>N/A</v>
      </c>
      <c r="J653" s="88" t="e">
        <f t="shared" si="51"/>
        <v>#DIV/0!</v>
      </c>
      <c r="K653" s="93" t="str">
        <f>IF(AND('Test Sample Data'!N653&gt;=35,'Control Sample Data'!N653&gt;=35),"Type 3",IF(AND('Test Sample Data'!N653&gt;=30,'Control Sample Data'!N653&gt;=30,OR(I653&gt;=0.05,I653="N/A")),"Type 2",IF(OR(AND('Test Sample Data'!N653&gt;=30,'Control Sample Data'!N653&lt;=30),AND('Test Sample Data'!N653&lt;=30,'Control Sample Data'!N653&gt;=30)),"Type 1","OKAY")))</f>
        <v>OKAY</v>
      </c>
    </row>
    <row r="654" spans="1:11">
      <c r="A654" s="80"/>
      <c r="B654" s="87" t="str">
        <f>IF('Gene Table'!E654="","",'Gene Table'!E654)</f>
        <v>hsa-miR-106b-3p</v>
      </c>
      <c r="C654" s="87" t="str">
        <f>'Gene Table'!B654</f>
        <v>L04</v>
      </c>
      <c r="D654" s="88" t="e">
        <f>Calculations!BN655</f>
        <v>#DIV/0!</v>
      </c>
      <c r="E654" s="88" t="e">
        <f>Calculations!BO655</f>
        <v>#DIV/0!</v>
      </c>
      <c r="F654" s="89" t="e">
        <f t="shared" si="48"/>
        <v>#DIV/0!</v>
      </c>
      <c r="G654" s="89" t="e">
        <f t="shared" si="49"/>
        <v>#DIV/0!</v>
      </c>
      <c r="H654" s="88" t="e">
        <f t="shared" si="50"/>
        <v>#DIV/0!</v>
      </c>
      <c r="I654" s="92" t="str">
        <f>IF(OR(COUNT(Calculations!BP655:BY655)&lt;3,COUNT(Calculations!BZ655:CI655)&lt;3),"N/A",IF(ISERROR(TTEST(Calculations!BP655:BY655,Calculations!BZ655:CI655,2,2)),"N/A",TTEST(Calculations!BP655:BY655,Calculations!BZ655:CI655,2,2)))</f>
        <v>N/A</v>
      </c>
      <c r="J654" s="88" t="e">
        <f t="shared" si="51"/>
        <v>#DIV/0!</v>
      </c>
      <c r="K654" s="93" t="str">
        <f>IF(AND('Test Sample Data'!N654&gt;=35,'Control Sample Data'!N654&gt;=35),"Type 3",IF(AND('Test Sample Data'!N654&gt;=30,'Control Sample Data'!N654&gt;=30,OR(I654&gt;=0.05,I654="N/A")),"Type 2",IF(OR(AND('Test Sample Data'!N654&gt;=30,'Control Sample Data'!N654&lt;=30),AND('Test Sample Data'!N654&lt;=30,'Control Sample Data'!N654&gt;=30)),"Type 1","OKAY")))</f>
        <v>OKAY</v>
      </c>
    </row>
    <row r="655" spans="1:11">
      <c r="A655" s="80"/>
      <c r="B655" s="87" t="str">
        <f>IF('Gene Table'!E655="","",'Gene Table'!E655)</f>
        <v>hsa-miR-181a-5p</v>
      </c>
      <c r="C655" s="87" t="str">
        <f>'Gene Table'!B655</f>
        <v>L05</v>
      </c>
      <c r="D655" s="88" t="e">
        <f>Calculations!BN656</f>
        <v>#DIV/0!</v>
      </c>
      <c r="E655" s="88" t="e">
        <f>Calculations!BO656</f>
        <v>#DIV/0!</v>
      </c>
      <c r="F655" s="89" t="e">
        <f t="shared" si="48"/>
        <v>#DIV/0!</v>
      </c>
      <c r="G655" s="89" t="e">
        <f t="shared" si="49"/>
        <v>#DIV/0!</v>
      </c>
      <c r="H655" s="88" t="e">
        <f t="shared" si="50"/>
        <v>#DIV/0!</v>
      </c>
      <c r="I655" s="92" t="str">
        <f>IF(OR(COUNT(Calculations!BP656:BY656)&lt;3,COUNT(Calculations!BZ656:CI656)&lt;3),"N/A",IF(ISERROR(TTEST(Calculations!BP656:BY656,Calculations!BZ656:CI656,2,2)),"N/A",TTEST(Calculations!BP656:BY656,Calculations!BZ656:CI656,2,2)))</f>
        <v>N/A</v>
      </c>
      <c r="J655" s="88" t="e">
        <f t="shared" si="51"/>
        <v>#DIV/0!</v>
      </c>
      <c r="K655" s="93" t="str">
        <f>IF(AND('Test Sample Data'!N655&gt;=35,'Control Sample Data'!N655&gt;=35),"Type 3",IF(AND('Test Sample Data'!N655&gt;=30,'Control Sample Data'!N655&gt;=30,OR(I655&gt;=0.05,I655="N/A")),"Type 2",IF(OR(AND('Test Sample Data'!N655&gt;=30,'Control Sample Data'!N655&lt;=30),AND('Test Sample Data'!N655&lt;=30,'Control Sample Data'!N655&gt;=30)),"Type 1","OKAY")))</f>
        <v>OKAY</v>
      </c>
    </row>
    <row r="656" spans="1:11">
      <c r="A656" s="80"/>
      <c r="B656" s="87" t="str">
        <f>IF('Gene Table'!E656="","",'Gene Table'!E656)</f>
        <v>hsa-miR-10a-3p</v>
      </c>
      <c r="C656" s="87" t="str">
        <f>'Gene Table'!B656</f>
        <v>L06</v>
      </c>
      <c r="D656" s="88" t="e">
        <f>Calculations!BN657</f>
        <v>#DIV/0!</v>
      </c>
      <c r="E656" s="88" t="e">
        <f>Calculations!BO657</f>
        <v>#DIV/0!</v>
      </c>
      <c r="F656" s="89" t="e">
        <f t="shared" si="48"/>
        <v>#DIV/0!</v>
      </c>
      <c r="G656" s="89" t="e">
        <f t="shared" si="49"/>
        <v>#DIV/0!</v>
      </c>
      <c r="H656" s="88" t="e">
        <f t="shared" si="50"/>
        <v>#DIV/0!</v>
      </c>
      <c r="I656" s="92" t="str">
        <f>IF(OR(COUNT(Calculations!BP657:BY657)&lt;3,COUNT(Calculations!BZ657:CI657)&lt;3),"N/A",IF(ISERROR(TTEST(Calculations!BP657:BY657,Calculations!BZ657:CI657,2,2)),"N/A",TTEST(Calculations!BP657:BY657,Calculations!BZ657:CI657,2,2)))</f>
        <v>N/A</v>
      </c>
      <c r="J656" s="88" t="e">
        <f t="shared" si="51"/>
        <v>#DIV/0!</v>
      </c>
      <c r="K656" s="93" t="str">
        <f>IF(AND('Test Sample Data'!N656&gt;=35,'Control Sample Data'!N656&gt;=35),"Type 3",IF(AND('Test Sample Data'!N656&gt;=30,'Control Sample Data'!N656&gt;=30,OR(I656&gt;=0.05,I656="N/A")),"Type 2",IF(OR(AND('Test Sample Data'!N656&gt;=30,'Control Sample Data'!N656&lt;=30),AND('Test Sample Data'!N656&lt;=30,'Control Sample Data'!N656&gt;=30)),"Type 1","OKAY")))</f>
        <v>OKAY</v>
      </c>
    </row>
    <row r="657" spans="1:11">
      <c r="A657" s="80"/>
      <c r="B657" s="87" t="str">
        <f>IF('Gene Table'!E657="","",'Gene Table'!E657)</f>
        <v>hsa-miR-548i</v>
      </c>
      <c r="C657" s="87" t="str">
        <f>'Gene Table'!B657</f>
        <v>L07</v>
      </c>
      <c r="D657" s="88" t="e">
        <f>Calculations!BN658</f>
        <v>#DIV/0!</v>
      </c>
      <c r="E657" s="88" t="e">
        <f>Calculations!BO658</f>
        <v>#DIV/0!</v>
      </c>
      <c r="F657" s="89" t="e">
        <f t="shared" si="48"/>
        <v>#DIV/0!</v>
      </c>
      <c r="G657" s="89" t="e">
        <f t="shared" si="49"/>
        <v>#DIV/0!</v>
      </c>
      <c r="H657" s="88" t="e">
        <f t="shared" si="50"/>
        <v>#DIV/0!</v>
      </c>
      <c r="I657" s="92" t="str">
        <f>IF(OR(COUNT(Calculations!BP658:BY658)&lt;3,COUNT(Calculations!BZ658:CI658)&lt;3),"N/A",IF(ISERROR(TTEST(Calculations!BP658:BY658,Calculations!BZ658:CI658,2,2)),"N/A",TTEST(Calculations!BP658:BY658,Calculations!BZ658:CI658,2,2)))</f>
        <v>N/A</v>
      </c>
      <c r="J657" s="88" t="e">
        <f t="shared" si="51"/>
        <v>#DIV/0!</v>
      </c>
      <c r="K657" s="93" t="str">
        <f>IF(AND('Test Sample Data'!N657&gt;=35,'Control Sample Data'!N657&gt;=35),"Type 3",IF(AND('Test Sample Data'!N657&gt;=30,'Control Sample Data'!N657&gt;=30,OR(I657&gt;=0.05,I657="N/A")),"Type 2",IF(OR(AND('Test Sample Data'!N657&gt;=30,'Control Sample Data'!N657&lt;=30),AND('Test Sample Data'!N657&lt;=30,'Control Sample Data'!N657&gt;=30)),"Type 1","OKAY")))</f>
        <v>OKAY</v>
      </c>
    </row>
    <row r="658" spans="1:11">
      <c r="A658" s="80"/>
      <c r="B658" s="87" t="str">
        <f>IF('Gene Table'!E658="","",'Gene Table'!E658)</f>
        <v>hsa-miR-10b-3p</v>
      </c>
      <c r="C658" s="87" t="str">
        <f>'Gene Table'!B658</f>
        <v>L08</v>
      </c>
      <c r="D658" s="88" t="e">
        <f>Calculations!BN659</f>
        <v>#DIV/0!</v>
      </c>
      <c r="E658" s="88" t="e">
        <f>Calculations!BO659</f>
        <v>#DIV/0!</v>
      </c>
      <c r="F658" s="89" t="e">
        <f t="shared" si="48"/>
        <v>#DIV/0!</v>
      </c>
      <c r="G658" s="89" t="e">
        <f t="shared" si="49"/>
        <v>#DIV/0!</v>
      </c>
      <c r="H658" s="88" t="e">
        <f t="shared" si="50"/>
        <v>#DIV/0!</v>
      </c>
      <c r="I658" s="92" t="str">
        <f>IF(OR(COUNT(Calculations!BP659:BY659)&lt;3,COUNT(Calculations!BZ659:CI659)&lt;3),"N/A",IF(ISERROR(TTEST(Calculations!BP659:BY659,Calculations!BZ659:CI659,2,2)),"N/A",TTEST(Calculations!BP659:BY659,Calculations!BZ659:CI659,2,2)))</f>
        <v>N/A</v>
      </c>
      <c r="J658" s="88" t="e">
        <f t="shared" si="51"/>
        <v>#DIV/0!</v>
      </c>
      <c r="K658" s="93" t="str">
        <f>IF(AND('Test Sample Data'!N658&gt;=35,'Control Sample Data'!N658&gt;=35),"Type 3",IF(AND('Test Sample Data'!N658&gt;=30,'Control Sample Data'!N658&gt;=30,OR(I658&gt;=0.05,I658="N/A")),"Type 2",IF(OR(AND('Test Sample Data'!N658&gt;=30,'Control Sample Data'!N658&lt;=30),AND('Test Sample Data'!N658&lt;=30,'Control Sample Data'!N658&gt;=30)),"Type 1","OKAY")))</f>
        <v>OKAY</v>
      </c>
    </row>
    <row r="659" spans="1:11">
      <c r="A659" s="80"/>
      <c r="B659" s="87" t="str">
        <f>IF('Gene Table'!E659="","",'Gene Table'!E659)</f>
        <v>hsa-miR-103a-3p</v>
      </c>
      <c r="C659" s="87" t="str">
        <f>'Gene Table'!B659</f>
        <v>L09</v>
      </c>
      <c r="D659" s="88" t="e">
        <f>Calculations!BN660</f>
        <v>#DIV/0!</v>
      </c>
      <c r="E659" s="88" t="e">
        <f>Calculations!BO660</f>
        <v>#DIV/0!</v>
      </c>
      <c r="F659" s="89" t="e">
        <f t="shared" si="48"/>
        <v>#DIV/0!</v>
      </c>
      <c r="G659" s="89" t="e">
        <f t="shared" si="49"/>
        <v>#DIV/0!</v>
      </c>
      <c r="H659" s="88" t="e">
        <f t="shared" si="50"/>
        <v>#DIV/0!</v>
      </c>
      <c r="I659" s="92" t="str">
        <f>IF(OR(COUNT(Calculations!BP660:BY660)&lt;3,COUNT(Calculations!BZ660:CI660)&lt;3),"N/A",IF(ISERROR(TTEST(Calculations!BP660:BY660,Calculations!BZ660:CI660,2,2)),"N/A",TTEST(Calculations!BP660:BY660,Calculations!BZ660:CI660,2,2)))</f>
        <v>N/A</v>
      </c>
      <c r="J659" s="88" t="e">
        <f t="shared" si="51"/>
        <v>#DIV/0!</v>
      </c>
      <c r="K659" s="93" t="str">
        <f>IF(AND('Test Sample Data'!N659&gt;=35,'Control Sample Data'!N659&gt;=35),"Type 3",IF(AND('Test Sample Data'!N659&gt;=30,'Control Sample Data'!N659&gt;=30,OR(I659&gt;=0.05,I659="N/A")),"Type 2",IF(OR(AND('Test Sample Data'!N659&gt;=30,'Control Sample Data'!N659&lt;=30),AND('Test Sample Data'!N659&lt;=30,'Control Sample Data'!N659&gt;=30)),"Type 1","OKAY")))</f>
        <v>OKAY</v>
      </c>
    </row>
    <row r="660" spans="1:11">
      <c r="A660" s="80"/>
      <c r="B660" s="87" t="str">
        <f>IF('Gene Table'!E660="","",'Gene Table'!E660)</f>
        <v>hsa-miR-122-3p</v>
      </c>
      <c r="C660" s="87" t="str">
        <f>'Gene Table'!B660</f>
        <v>L10</v>
      </c>
      <c r="D660" s="88" t="e">
        <f>Calculations!BN661</f>
        <v>#DIV/0!</v>
      </c>
      <c r="E660" s="88" t="e">
        <f>Calculations!BO661</f>
        <v>#DIV/0!</v>
      </c>
      <c r="F660" s="89" t="e">
        <f t="shared" si="48"/>
        <v>#DIV/0!</v>
      </c>
      <c r="G660" s="89" t="e">
        <f t="shared" si="49"/>
        <v>#DIV/0!</v>
      </c>
      <c r="H660" s="88" t="e">
        <f t="shared" si="50"/>
        <v>#DIV/0!</v>
      </c>
      <c r="I660" s="92" t="str">
        <f>IF(OR(COUNT(Calculations!BP661:BY661)&lt;3,COUNT(Calculations!BZ661:CI661)&lt;3),"N/A",IF(ISERROR(TTEST(Calculations!BP661:BY661,Calculations!BZ661:CI661,2,2)),"N/A",TTEST(Calculations!BP661:BY661,Calculations!BZ661:CI661,2,2)))</f>
        <v>N/A</v>
      </c>
      <c r="J660" s="88" t="e">
        <f t="shared" si="51"/>
        <v>#DIV/0!</v>
      </c>
      <c r="K660" s="93" t="str">
        <f>IF(AND('Test Sample Data'!N660&gt;=35,'Control Sample Data'!N660&gt;=35),"Type 3",IF(AND('Test Sample Data'!N660&gt;=30,'Control Sample Data'!N660&gt;=30,OR(I660&gt;=0.05,I660="N/A")),"Type 2",IF(OR(AND('Test Sample Data'!N660&gt;=30,'Control Sample Data'!N660&lt;=30),AND('Test Sample Data'!N660&lt;=30,'Control Sample Data'!N660&gt;=30)),"Type 1","OKAY")))</f>
        <v>OKAY</v>
      </c>
    </row>
    <row r="661" spans="1:11">
      <c r="A661" s="80"/>
      <c r="B661" s="87" t="str">
        <f>IF('Gene Table'!E661="","",'Gene Table'!E661)</f>
        <v>hsa-miR-107</v>
      </c>
      <c r="C661" s="87" t="str">
        <f>'Gene Table'!B661</f>
        <v>L11</v>
      </c>
      <c r="D661" s="88" t="e">
        <f>Calculations!BN662</f>
        <v>#DIV/0!</v>
      </c>
      <c r="E661" s="88" t="e">
        <f>Calculations!BO662</f>
        <v>#DIV/0!</v>
      </c>
      <c r="F661" s="89" t="e">
        <f t="shared" si="48"/>
        <v>#DIV/0!</v>
      </c>
      <c r="G661" s="89" t="e">
        <f t="shared" si="49"/>
        <v>#DIV/0!</v>
      </c>
      <c r="H661" s="88" t="e">
        <f t="shared" si="50"/>
        <v>#DIV/0!</v>
      </c>
      <c r="I661" s="92" t="str">
        <f>IF(OR(COUNT(Calculations!BP662:BY662)&lt;3,COUNT(Calculations!BZ662:CI662)&lt;3),"N/A",IF(ISERROR(TTEST(Calculations!BP662:BY662,Calculations!BZ662:CI662,2,2)),"N/A",TTEST(Calculations!BP662:BY662,Calculations!BZ662:CI662,2,2)))</f>
        <v>N/A</v>
      </c>
      <c r="J661" s="88" t="e">
        <f t="shared" si="51"/>
        <v>#DIV/0!</v>
      </c>
      <c r="K661" s="93" t="str">
        <f>IF(AND('Test Sample Data'!N661&gt;=35,'Control Sample Data'!N661&gt;=35),"Type 3",IF(AND('Test Sample Data'!N661&gt;=30,'Control Sample Data'!N661&gt;=30,OR(I661&gt;=0.05,I661="N/A")),"Type 2",IF(OR(AND('Test Sample Data'!N661&gt;=30,'Control Sample Data'!N661&lt;=30),AND('Test Sample Data'!N661&lt;=30,'Control Sample Data'!N661&gt;=30)),"Type 1","OKAY")))</f>
        <v>OKAY</v>
      </c>
    </row>
    <row r="662" spans="1:11">
      <c r="A662" s="80"/>
      <c r="B662" s="87" t="str">
        <f>IF('Gene Table'!E662="","",'Gene Table'!E662)</f>
        <v>hsa-miR-124-5p</v>
      </c>
      <c r="C662" s="87" t="str">
        <f>'Gene Table'!B662</f>
        <v>L12</v>
      </c>
      <c r="D662" s="88" t="e">
        <f>Calculations!BN663</f>
        <v>#DIV/0!</v>
      </c>
      <c r="E662" s="88" t="e">
        <f>Calculations!BO663</f>
        <v>#DIV/0!</v>
      </c>
      <c r="F662" s="89" t="e">
        <f t="shared" si="48"/>
        <v>#DIV/0!</v>
      </c>
      <c r="G662" s="89" t="e">
        <f t="shared" si="49"/>
        <v>#DIV/0!</v>
      </c>
      <c r="H662" s="88" t="e">
        <f t="shared" si="50"/>
        <v>#DIV/0!</v>
      </c>
      <c r="I662" s="92" t="str">
        <f>IF(OR(COUNT(Calculations!BP663:BY663)&lt;3,COUNT(Calculations!BZ663:CI663)&lt;3),"N/A",IF(ISERROR(TTEST(Calculations!BP663:BY663,Calculations!BZ663:CI663,2,2)),"N/A",TTEST(Calculations!BP663:BY663,Calculations!BZ663:CI663,2,2)))</f>
        <v>N/A</v>
      </c>
      <c r="J662" s="88" t="e">
        <f t="shared" si="51"/>
        <v>#DIV/0!</v>
      </c>
      <c r="K662" s="93" t="str">
        <f>IF(AND('Test Sample Data'!N662&gt;=35,'Control Sample Data'!N662&gt;=35),"Type 3",IF(AND('Test Sample Data'!N662&gt;=30,'Control Sample Data'!N662&gt;=30,OR(I662&gt;=0.05,I662="N/A")),"Type 2",IF(OR(AND('Test Sample Data'!N662&gt;=30,'Control Sample Data'!N662&lt;=30),AND('Test Sample Data'!N662&lt;=30,'Control Sample Data'!N662&gt;=30)),"Type 1","OKAY")))</f>
        <v>OKAY</v>
      </c>
    </row>
    <row r="663" spans="1:11">
      <c r="A663" s="80"/>
      <c r="B663" s="87" t="str">
        <f>IF('Gene Table'!E663="","",'Gene Table'!E663)</f>
        <v>hsa-miR-548c-5p</v>
      </c>
      <c r="C663" s="87" t="str">
        <f>'Gene Table'!B663</f>
        <v>L13</v>
      </c>
      <c r="D663" s="88" t="e">
        <f>Calculations!BN664</f>
        <v>#DIV/0!</v>
      </c>
      <c r="E663" s="88" t="e">
        <f>Calculations!BO664</f>
        <v>#DIV/0!</v>
      </c>
      <c r="F663" s="89" t="e">
        <f t="shared" si="48"/>
        <v>#DIV/0!</v>
      </c>
      <c r="G663" s="89" t="e">
        <f t="shared" si="49"/>
        <v>#DIV/0!</v>
      </c>
      <c r="H663" s="88" t="e">
        <f t="shared" si="50"/>
        <v>#DIV/0!</v>
      </c>
      <c r="I663" s="92" t="str">
        <f>IF(OR(COUNT(Calculations!BP664:BY664)&lt;3,COUNT(Calculations!BZ664:CI664)&lt;3),"N/A",IF(ISERROR(TTEST(Calculations!BP664:BY664,Calculations!BZ664:CI664,2,2)),"N/A",TTEST(Calculations!BP664:BY664,Calculations!BZ664:CI664,2,2)))</f>
        <v>N/A</v>
      </c>
      <c r="J663" s="88" t="e">
        <f t="shared" si="51"/>
        <v>#DIV/0!</v>
      </c>
      <c r="K663" s="93" t="str">
        <f>IF(AND('Test Sample Data'!N663&gt;=35,'Control Sample Data'!N663&gt;=35),"Type 3",IF(AND('Test Sample Data'!N663&gt;=30,'Control Sample Data'!N663&gt;=30,OR(I663&gt;=0.05,I663="N/A")),"Type 2",IF(OR(AND('Test Sample Data'!N663&gt;=30,'Control Sample Data'!N663&lt;=30),AND('Test Sample Data'!N663&lt;=30,'Control Sample Data'!N663&gt;=30)),"Type 1","OKAY")))</f>
        <v>OKAY</v>
      </c>
    </row>
    <row r="664" spans="1:11">
      <c r="A664" s="80"/>
      <c r="B664" s="87" t="str">
        <f>IF('Gene Table'!E664="","",'Gene Table'!E664)</f>
        <v>hsa-miR-129-1-3p</v>
      </c>
      <c r="C664" s="87" t="str">
        <f>'Gene Table'!B664</f>
        <v>L14</v>
      </c>
      <c r="D664" s="88" t="e">
        <f>Calculations!BN665</f>
        <v>#DIV/0!</v>
      </c>
      <c r="E664" s="88" t="e">
        <f>Calculations!BO665</f>
        <v>#DIV/0!</v>
      </c>
      <c r="F664" s="89" t="e">
        <f t="shared" si="48"/>
        <v>#DIV/0!</v>
      </c>
      <c r="G664" s="89" t="e">
        <f t="shared" si="49"/>
        <v>#DIV/0!</v>
      </c>
      <c r="H664" s="88" t="e">
        <f t="shared" si="50"/>
        <v>#DIV/0!</v>
      </c>
      <c r="I664" s="92" t="str">
        <f>IF(OR(COUNT(Calculations!BP665:BY665)&lt;3,COUNT(Calculations!BZ665:CI665)&lt;3),"N/A",IF(ISERROR(TTEST(Calculations!BP665:BY665,Calculations!BZ665:CI665,2,2)),"N/A",TTEST(Calculations!BP665:BY665,Calculations!BZ665:CI665,2,2)))</f>
        <v>N/A</v>
      </c>
      <c r="J664" s="88" t="e">
        <f t="shared" si="51"/>
        <v>#DIV/0!</v>
      </c>
      <c r="K664" s="93" t="str">
        <f>IF(AND('Test Sample Data'!N664&gt;=35,'Control Sample Data'!N664&gt;=35),"Type 3",IF(AND('Test Sample Data'!N664&gt;=30,'Control Sample Data'!N664&gt;=30,OR(I664&gt;=0.05,I664="N/A")),"Type 2",IF(OR(AND('Test Sample Data'!N664&gt;=30,'Control Sample Data'!N664&lt;=30),AND('Test Sample Data'!N664&lt;=30,'Control Sample Data'!N664&gt;=30)),"Type 1","OKAY")))</f>
        <v>OKAY</v>
      </c>
    </row>
    <row r="665" spans="1:11">
      <c r="A665" s="80"/>
      <c r="B665" s="87" t="str">
        <f>IF('Gene Table'!E665="","",'Gene Table'!E665)</f>
        <v>hsa-miR-133b</v>
      </c>
      <c r="C665" s="87" t="str">
        <f>'Gene Table'!B665</f>
        <v>L15</v>
      </c>
      <c r="D665" s="88" t="e">
        <f>Calculations!BN666</f>
        <v>#DIV/0!</v>
      </c>
      <c r="E665" s="88" t="e">
        <f>Calculations!BO666</f>
        <v>#DIV/0!</v>
      </c>
      <c r="F665" s="89" t="e">
        <f t="shared" si="48"/>
        <v>#DIV/0!</v>
      </c>
      <c r="G665" s="89" t="e">
        <f t="shared" si="49"/>
        <v>#DIV/0!</v>
      </c>
      <c r="H665" s="88" t="e">
        <f t="shared" si="50"/>
        <v>#DIV/0!</v>
      </c>
      <c r="I665" s="92" t="str">
        <f>IF(OR(COUNT(Calculations!BP666:BY666)&lt;3,COUNT(Calculations!BZ666:CI666)&lt;3),"N/A",IF(ISERROR(TTEST(Calculations!BP666:BY666,Calculations!BZ666:CI666,2,2)),"N/A",TTEST(Calculations!BP666:BY666,Calculations!BZ666:CI666,2,2)))</f>
        <v>N/A</v>
      </c>
      <c r="J665" s="88" t="e">
        <f t="shared" si="51"/>
        <v>#DIV/0!</v>
      </c>
      <c r="K665" s="93" t="str">
        <f>IF(AND('Test Sample Data'!N665&gt;=35,'Control Sample Data'!N665&gt;=35),"Type 3",IF(AND('Test Sample Data'!N665&gt;=30,'Control Sample Data'!N665&gt;=30,OR(I665&gt;=0.05,I665="N/A")),"Type 2",IF(OR(AND('Test Sample Data'!N665&gt;=30,'Control Sample Data'!N665&lt;=30),AND('Test Sample Data'!N665&lt;=30,'Control Sample Data'!N665&gt;=30)),"Type 1","OKAY")))</f>
        <v>OKAY</v>
      </c>
    </row>
    <row r="666" spans="1:11">
      <c r="A666" s="80"/>
      <c r="B666" s="87" t="str">
        <f>IF('Gene Table'!E666="","",'Gene Table'!E666)</f>
        <v>hsa-miR-130b-5p</v>
      </c>
      <c r="C666" s="87" t="str">
        <f>'Gene Table'!B666</f>
        <v>L16</v>
      </c>
      <c r="D666" s="88" t="e">
        <f>Calculations!BN667</f>
        <v>#DIV/0!</v>
      </c>
      <c r="E666" s="88" t="e">
        <f>Calculations!BO667</f>
        <v>#DIV/0!</v>
      </c>
      <c r="F666" s="89" t="e">
        <f t="shared" si="48"/>
        <v>#DIV/0!</v>
      </c>
      <c r="G666" s="89" t="e">
        <f t="shared" si="49"/>
        <v>#DIV/0!</v>
      </c>
      <c r="H666" s="88" t="e">
        <f t="shared" si="50"/>
        <v>#DIV/0!</v>
      </c>
      <c r="I666" s="92" t="str">
        <f>IF(OR(COUNT(Calculations!BP667:BY667)&lt;3,COUNT(Calculations!BZ667:CI667)&lt;3),"N/A",IF(ISERROR(TTEST(Calculations!BP667:BY667,Calculations!BZ667:CI667,2,2)),"N/A",TTEST(Calculations!BP667:BY667,Calculations!BZ667:CI667,2,2)))</f>
        <v>N/A</v>
      </c>
      <c r="J666" s="88" t="e">
        <f t="shared" si="51"/>
        <v>#DIV/0!</v>
      </c>
      <c r="K666" s="93" t="str">
        <f>IF(AND('Test Sample Data'!N666&gt;=35,'Control Sample Data'!N666&gt;=35),"Type 3",IF(AND('Test Sample Data'!N666&gt;=30,'Control Sample Data'!N666&gt;=30,OR(I666&gt;=0.05,I666="N/A")),"Type 2",IF(OR(AND('Test Sample Data'!N666&gt;=30,'Control Sample Data'!N666&lt;=30),AND('Test Sample Data'!N666&lt;=30,'Control Sample Data'!N666&gt;=30)),"Type 1","OKAY")))</f>
        <v>OKAY</v>
      </c>
    </row>
    <row r="667" spans="1:11">
      <c r="A667" s="80"/>
      <c r="B667" s="87" t="str">
        <f>IF('Gene Table'!E667="","",'Gene Table'!E667)</f>
        <v>hsa-miR-19b-3p</v>
      </c>
      <c r="C667" s="87" t="str">
        <f>'Gene Table'!B667</f>
        <v>L17</v>
      </c>
      <c r="D667" s="88" t="e">
        <f>Calculations!BN668</f>
        <v>#DIV/0!</v>
      </c>
      <c r="E667" s="88" t="e">
        <f>Calculations!BO668</f>
        <v>#DIV/0!</v>
      </c>
      <c r="F667" s="89" t="e">
        <f t="shared" si="48"/>
        <v>#DIV/0!</v>
      </c>
      <c r="G667" s="89" t="e">
        <f t="shared" si="49"/>
        <v>#DIV/0!</v>
      </c>
      <c r="H667" s="88" t="e">
        <f t="shared" si="50"/>
        <v>#DIV/0!</v>
      </c>
      <c r="I667" s="92" t="str">
        <f>IF(OR(COUNT(Calculations!BP668:BY668)&lt;3,COUNT(Calculations!BZ668:CI668)&lt;3),"N/A",IF(ISERROR(TTEST(Calculations!BP668:BY668,Calculations!BZ668:CI668,2,2)),"N/A",TTEST(Calculations!BP668:BY668,Calculations!BZ668:CI668,2,2)))</f>
        <v>N/A</v>
      </c>
      <c r="J667" s="88" t="e">
        <f t="shared" si="51"/>
        <v>#DIV/0!</v>
      </c>
      <c r="K667" s="93" t="str">
        <f>IF(AND('Test Sample Data'!N667&gt;=35,'Control Sample Data'!N667&gt;=35),"Type 3",IF(AND('Test Sample Data'!N667&gt;=30,'Control Sample Data'!N667&gt;=30,OR(I667&gt;=0.05,I667="N/A")),"Type 2",IF(OR(AND('Test Sample Data'!N667&gt;=30,'Control Sample Data'!N667&lt;=30),AND('Test Sample Data'!N667&lt;=30,'Control Sample Data'!N667&gt;=30)),"Type 1","OKAY")))</f>
        <v>OKAY</v>
      </c>
    </row>
    <row r="668" spans="1:11">
      <c r="A668" s="80"/>
      <c r="B668" s="87" t="str">
        <f>IF('Gene Table'!E668="","",'Gene Table'!E668)</f>
        <v>hsa-miR-132-5p</v>
      </c>
      <c r="C668" s="87" t="str">
        <f>'Gene Table'!B668</f>
        <v>L18</v>
      </c>
      <c r="D668" s="88" t="e">
        <f>Calculations!BN669</f>
        <v>#DIV/0!</v>
      </c>
      <c r="E668" s="88" t="e">
        <f>Calculations!BO669</f>
        <v>#DIV/0!</v>
      </c>
      <c r="F668" s="89" t="e">
        <f t="shared" si="48"/>
        <v>#DIV/0!</v>
      </c>
      <c r="G668" s="89" t="e">
        <f t="shared" si="49"/>
        <v>#DIV/0!</v>
      </c>
      <c r="H668" s="88" t="e">
        <f t="shared" si="50"/>
        <v>#DIV/0!</v>
      </c>
      <c r="I668" s="92" t="str">
        <f>IF(OR(COUNT(Calculations!BP669:BY669)&lt;3,COUNT(Calculations!BZ669:CI669)&lt;3),"N/A",IF(ISERROR(TTEST(Calculations!BP669:BY669,Calculations!BZ669:CI669,2,2)),"N/A",TTEST(Calculations!BP669:BY669,Calculations!BZ669:CI669,2,2)))</f>
        <v>N/A</v>
      </c>
      <c r="J668" s="88" t="e">
        <f t="shared" si="51"/>
        <v>#DIV/0!</v>
      </c>
      <c r="K668" s="93" t="str">
        <f>IF(AND('Test Sample Data'!N668&gt;=35,'Control Sample Data'!N668&gt;=35),"Type 3",IF(AND('Test Sample Data'!N668&gt;=30,'Control Sample Data'!N668&gt;=30,OR(I668&gt;=0.05,I668="N/A")),"Type 2",IF(OR(AND('Test Sample Data'!N668&gt;=30,'Control Sample Data'!N668&lt;=30),AND('Test Sample Data'!N668&lt;=30,'Control Sample Data'!N668&gt;=30)),"Type 1","OKAY")))</f>
        <v>OKAY</v>
      </c>
    </row>
    <row r="669" spans="1:11">
      <c r="A669" s="80"/>
      <c r="B669" s="87" t="str">
        <f>IF('Gene Table'!E669="","",'Gene Table'!E669)</f>
        <v>hsa-miR-181b-5p</v>
      </c>
      <c r="C669" s="87" t="str">
        <f>'Gene Table'!B669</f>
        <v>L19</v>
      </c>
      <c r="D669" s="88" t="e">
        <f>Calculations!BN670</f>
        <v>#DIV/0!</v>
      </c>
      <c r="E669" s="88" t="e">
        <f>Calculations!BO670</f>
        <v>#DIV/0!</v>
      </c>
      <c r="F669" s="89" t="e">
        <f t="shared" si="48"/>
        <v>#DIV/0!</v>
      </c>
      <c r="G669" s="89" t="e">
        <f t="shared" si="49"/>
        <v>#DIV/0!</v>
      </c>
      <c r="H669" s="88" t="e">
        <f t="shared" si="50"/>
        <v>#DIV/0!</v>
      </c>
      <c r="I669" s="92" t="str">
        <f>IF(OR(COUNT(Calculations!BP670:BY670)&lt;3,COUNT(Calculations!BZ670:CI670)&lt;3),"N/A",IF(ISERROR(TTEST(Calculations!BP670:BY670,Calculations!BZ670:CI670,2,2)),"N/A",TTEST(Calculations!BP670:BY670,Calculations!BZ670:CI670,2,2)))</f>
        <v>N/A</v>
      </c>
      <c r="J669" s="88" t="e">
        <f t="shared" si="51"/>
        <v>#DIV/0!</v>
      </c>
      <c r="K669" s="93" t="str">
        <f>IF(AND('Test Sample Data'!N669&gt;=35,'Control Sample Data'!N669&gt;=35),"Type 3",IF(AND('Test Sample Data'!N669&gt;=30,'Control Sample Data'!N669&gt;=30,OR(I669&gt;=0.05,I669="N/A")),"Type 2",IF(OR(AND('Test Sample Data'!N669&gt;=30,'Control Sample Data'!N669&lt;=30),AND('Test Sample Data'!N669&lt;=30,'Control Sample Data'!N669&gt;=30)),"Type 1","OKAY")))</f>
        <v>OKAY</v>
      </c>
    </row>
    <row r="670" spans="1:11">
      <c r="A670" s="80"/>
      <c r="B670" s="87" t="str">
        <f>IF('Gene Table'!E670="","",'Gene Table'!E670)</f>
        <v>hsa-miR-135a-3p</v>
      </c>
      <c r="C670" s="87" t="str">
        <f>'Gene Table'!B670</f>
        <v>L20</v>
      </c>
      <c r="D670" s="88" t="e">
        <f>Calculations!BN671</f>
        <v>#DIV/0!</v>
      </c>
      <c r="E670" s="88" t="e">
        <f>Calculations!BO671</f>
        <v>#DIV/0!</v>
      </c>
      <c r="F670" s="89" t="e">
        <f t="shared" si="48"/>
        <v>#DIV/0!</v>
      </c>
      <c r="G670" s="89" t="e">
        <f t="shared" si="49"/>
        <v>#DIV/0!</v>
      </c>
      <c r="H670" s="88" t="e">
        <f t="shared" si="50"/>
        <v>#DIV/0!</v>
      </c>
      <c r="I670" s="92" t="str">
        <f>IF(OR(COUNT(Calculations!BP671:BY671)&lt;3,COUNT(Calculations!BZ671:CI671)&lt;3),"N/A",IF(ISERROR(TTEST(Calculations!BP671:BY671,Calculations!BZ671:CI671,2,2)),"N/A",TTEST(Calculations!BP671:BY671,Calculations!BZ671:CI671,2,2)))</f>
        <v>N/A</v>
      </c>
      <c r="J670" s="88" t="e">
        <f t="shared" si="51"/>
        <v>#DIV/0!</v>
      </c>
      <c r="K670" s="93" t="str">
        <f>IF(AND('Test Sample Data'!N670&gt;=35,'Control Sample Data'!N670&gt;=35),"Type 3",IF(AND('Test Sample Data'!N670&gt;=30,'Control Sample Data'!N670&gt;=30,OR(I670&gt;=0.05,I670="N/A")),"Type 2",IF(OR(AND('Test Sample Data'!N670&gt;=30,'Control Sample Data'!N670&lt;=30),AND('Test Sample Data'!N670&lt;=30,'Control Sample Data'!N670&gt;=30)),"Type 1","OKAY")))</f>
        <v>OKAY</v>
      </c>
    </row>
    <row r="671" spans="1:11">
      <c r="A671" s="80"/>
      <c r="B671" s="87" t="str">
        <f>IF('Gene Table'!E671="","",'Gene Table'!E671)</f>
        <v>hsa-miR-23a-3p</v>
      </c>
      <c r="C671" s="87" t="str">
        <f>'Gene Table'!B671</f>
        <v>L21</v>
      </c>
      <c r="D671" s="88" t="e">
        <f>Calculations!BN672</f>
        <v>#DIV/0!</v>
      </c>
      <c r="E671" s="88" t="e">
        <f>Calculations!BO672</f>
        <v>#DIV/0!</v>
      </c>
      <c r="F671" s="89" t="e">
        <f t="shared" si="48"/>
        <v>#DIV/0!</v>
      </c>
      <c r="G671" s="89" t="e">
        <f t="shared" si="49"/>
        <v>#DIV/0!</v>
      </c>
      <c r="H671" s="88" t="e">
        <f t="shared" si="50"/>
        <v>#DIV/0!</v>
      </c>
      <c r="I671" s="92" t="str">
        <f>IF(OR(COUNT(Calculations!BP672:BY672)&lt;3,COUNT(Calculations!BZ672:CI672)&lt;3),"N/A",IF(ISERROR(TTEST(Calculations!BP672:BY672,Calculations!BZ672:CI672,2,2)),"N/A",TTEST(Calculations!BP672:BY672,Calculations!BZ672:CI672,2,2)))</f>
        <v>N/A</v>
      </c>
      <c r="J671" s="88" t="e">
        <f t="shared" si="51"/>
        <v>#DIV/0!</v>
      </c>
      <c r="K671" s="93" t="str">
        <f>IF(AND('Test Sample Data'!N671&gt;=35,'Control Sample Data'!N671&gt;=35),"Type 3",IF(AND('Test Sample Data'!N671&gt;=30,'Control Sample Data'!N671&gt;=30,OR(I671&gt;=0.05,I671="N/A")),"Type 2",IF(OR(AND('Test Sample Data'!N671&gt;=30,'Control Sample Data'!N671&lt;=30),AND('Test Sample Data'!N671&lt;=30,'Control Sample Data'!N671&gt;=30)),"Type 1","OKAY")))</f>
        <v>OKAY</v>
      </c>
    </row>
    <row r="672" spans="1:11">
      <c r="A672" s="80"/>
      <c r="B672" s="87" t="str">
        <f>IF('Gene Table'!E672="","",'Gene Table'!E672)</f>
        <v>hsa-miR-138-2-3p</v>
      </c>
      <c r="C672" s="87" t="str">
        <f>'Gene Table'!B672</f>
        <v>L22</v>
      </c>
      <c r="D672" s="88" t="e">
        <f>Calculations!BN673</f>
        <v>#DIV/0!</v>
      </c>
      <c r="E672" s="88" t="e">
        <f>Calculations!BO673</f>
        <v>#DIV/0!</v>
      </c>
      <c r="F672" s="89" t="e">
        <f t="shared" si="48"/>
        <v>#DIV/0!</v>
      </c>
      <c r="G672" s="89" t="e">
        <f t="shared" si="49"/>
        <v>#DIV/0!</v>
      </c>
      <c r="H672" s="88" t="e">
        <f t="shared" si="50"/>
        <v>#DIV/0!</v>
      </c>
      <c r="I672" s="92" t="str">
        <f>IF(OR(COUNT(Calculations!BP673:BY673)&lt;3,COUNT(Calculations!BZ673:CI673)&lt;3),"N/A",IF(ISERROR(TTEST(Calculations!BP673:BY673,Calculations!BZ673:CI673,2,2)),"N/A",TTEST(Calculations!BP673:BY673,Calculations!BZ673:CI673,2,2)))</f>
        <v>N/A</v>
      </c>
      <c r="J672" s="88" t="e">
        <f t="shared" si="51"/>
        <v>#DIV/0!</v>
      </c>
      <c r="K672" s="93" t="str">
        <f>IF(AND('Test Sample Data'!N672&gt;=35,'Control Sample Data'!N672&gt;=35),"Type 3",IF(AND('Test Sample Data'!N672&gt;=30,'Control Sample Data'!N672&gt;=30,OR(I672&gt;=0.05,I672="N/A")),"Type 2",IF(OR(AND('Test Sample Data'!N672&gt;=30,'Control Sample Data'!N672&lt;=30),AND('Test Sample Data'!N672&lt;=30,'Control Sample Data'!N672&gt;=30)),"Type 1","OKAY")))</f>
        <v>OKAY</v>
      </c>
    </row>
    <row r="673" spans="1:11">
      <c r="A673" s="80"/>
      <c r="B673" s="87" t="str">
        <f>IF('Gene Table'!E673="","",'Gene Table'!E673)</f>
        <v>hsa-miR-320a</v>
      </c>
      <c r="C673" s="87" t="str">
        <f>'Gene Table'!B673</f>
        <v>L23</v>
      </c>
      <c r="D673" s="88" t="e">
        <f>Calculations!BN674</f>
        <v>#DIV/0!</v>
      </c>
      <c r="E673" s="88" t="e">
        <f>Calculations!BO674</f>
        <v>#DIV/0!</v>
      </c>
      <c r="F673" s="89" t="e">
        <f t="shared" si="48"/>
        <v>#DIV/0!</v>
      </c>
      <c r="G673" s="89" t="e">
        <f t="shared" si="49"/>
        <v>#DIV/0!</v>
      </c>
      <c r="H673" s="88" t="e">
        <f t="shared" si="50"/>
        <v>#DIV/0!</v>
      </c>
      <c r="I673" s="92" t="str">
        <f>IF(OR(COUNT(Calculations!BP674:BY674)&lt;3,COUNT(Calculations!BZ674:CI674)&lt;3),"N/A",IF(ISERROR(TTEST(Calculations!BP674:BY674,Calculations!BZ674:CI674,2,2)),"N/A",TTEST(Calculations!BP674:BY674,Calculations!BZ674:CI674,2,2)))</f>
        <v>N/A</v>
      </c>
      <c r="J673" s="88" t="e">
        <f t="shared" si="51"/>
        <v>#DIV/0!</v>
      </c>
      <c r="K673" s="93" t="str">
        <f>IF(AND('Test Sample Data'!N673&gt;=35,'Control Sample Data'!N673&gt;=35),"Type 3",IF(AND('Test Sample Data'!N673&gt;=30,'Control Sample Data'!N673&gt;=30,OR(I673&gt;=0.05,I673="N/A")),"Type 2",IF(OR(AND('Test Sample Data'!N673&gt;=30,'Control Sample Data'!N673&lt;=30),AND('Test Sample Data'!N673&lt;=30,'Control Sample Data'!N673&gt;=30)),"Type 1","OKAY")))</f>
        <v>OKAY</v>
      </c>
    </row>
    <row r="674" spans="1:11">
      <c r="A674" s="80"/>
      <c r="B674" s="87" t="str">
        <f>IF('Gene Table'!E674="","",'Gene Table'!E674)</f>
        <v>hsa-miR-143-5p</v>
      </c>
      <c r="C674" s="87" t="str">
        <f>'Gene Table'!B674</f>
        <v>L24</v>
      </c>
      <c r="D674" s="88" t="e">
        <f>Calculations!BN675</f>
        <v>#DIV/0!</v>
      </c>
      <c r="E674" s="88" t="e">
        <f>Calculations!BO675</f>
        <v>#DIV/0!</v>
      </c>
      <c r="F674" s="89" t="e">
        <f t="shared" si="48"/>
        <v>#DIV/0!</v>
      </c>
      <c r="G674" s="89" t="e">
        <f t="shared" si="49"/>
        <v>#DIV/0!</v>
      </c>
      <c r="H674" s="88" t="e">
        <f t="shared" si="50"/>
        <v>#DIV/0!</v>
      </c>
      <c r="I674" s="92" t="str">
        <f>IF(OR(COUNT(Calculations!BP675:BY675)&lt;3,COUNT(Calculations!BZ675:CI675)&lt;3),"N/A",IF(ISERROR(TTEST(Calculations!BP675:BY675,Calculations!BZ675:CI675,2,2)),"N/A",TTEST(Calculations!BP675:BY675,Calculations!BZ675:CI675,2,2)))</f>
        <v>N/A</v>
      </c>
      <c r="J674" s="88" t="e">
        <f t="shared" si="51"/>
        <v>#DIV/0!</v>
      </c>
      <c r="K674" s="93" t="str">
        <f>IF(AND('Test Sample Data'!N674&gt;=35,'Control Sample Data'!N674&gt;=35),"Type 3",IF(AND('Test Sample Data'!N674&gt;=30,'Control Sample Data'!N674&gt;=30,OR(I674&gt;=0.05,I674="N/A")),"Type 2",IF(OR(AND('Test Sample Data'!N674&gt;=30,'Control Sample Data'!N674&lt;=30),AND('Test Sample Data'!N674&lt;=30,'Control Sample Data'!N674&gt;=30)),"Type 1","OKAY")))</f>
        <v>OKAY</v>
      </c>
    </row>
    <row r="675" spans="1:11">
      <c r="A675" s="80"/>
      <c r="B675" s="87" t="str">
        <f>IF('Gene Table'!E675="","",'Gene Table'!E675)</f>
        <v>hsa-miR-421</v>
      </c>
      <c r="C675" s="87" t="str">
        <f>'Gene Table'!B675</f>
        <v>M01</v>
      </c>
      <c r="D675" s="88" t="e">
        <f>Calculations!BN676</f>
        <v>#DIV/0!</v>
      </c>
      <c r="E675" s="88" t="e">
        <f>Calculations!BO676</f>
        <v>#DIV/0!</v>
      </c>
      <c r="F675" s="89" t="e">
        <f t="shared" si="48"/>
        <v>#DIV/0!</v>
      </c>
      <c r="G675" s="89" t="e">
        <f t="shared" si="49"/>
        <v>#DIV/0!</v>
      </c>
      <c r="H675" s="88" t="e">
        <f t="shared" si="50"/>
        <v>#DIV/0!</v>
      </c>
      <c r="I675" s="92" t="str">
        <f>IF(OR(COUNT(Calculations!BP676:BY676)&lt;3,COUNT(Calculations!BZ676:CI676)&lt;3),"N/A",IF(ISERROR(TTEST(Calculations!BP676:BY676,Calculations!BZ676:CI676,2,2)),"N/A",TTEST(Calculations!BP676:BY676,Calculations!BZ676:CI676,2,2)))</f>
        <v>N/A</v>
      </c>
      <c r="J675" s="88" t="e">
        <f t="shared" si="51"/>
        <v>#DIV/0!</v>
      </c>
      <c r="K675" s="93" t="str">
        <f>IF(AND('Test Sample Data'!N675&gt;=35,'Control Sample Data'!N675&gt;=35),"Type 3",IF(AND('Test Sample Data'!N675&gt;=30,'Control Sample Data'!N675&gt;=30,OR(I675&gt;=0.05,I675="N/A")),"Type 2",IF(OR(AND('Test Sample Data'!N675&gt;=30,'Control Sample Data'!N675&lt;=30),AND('Test Sample Data'!N675&lt;=30,'Control Sample Data'!N675&gt;=30)),"Type 1","OKAY")))</f>
        <v>OKAY</v>
      </c>
    </row>
    <row r="676" spans="1:11">
      <c r="A676" s="80"/>
      <c r="B676" s="87" t="str">
        <f>IF('Gene Table'!E676="","",'Gene Table'!E676)</f>
        <v>hsa-miR-639</v>
      </c>
      <c r="C676" s="87" t="str">
        <f>'Gene Table'!B676</f>
        <v>M02</v>
      </c>
      <c r="D676" s="88" t="e">
        <f>Calculations!BN677</f>
        <v>#DIV/0!</v>
      </c>
      <c r="E676" s="88" t="e">
        <f>Calculations!BO677</f>
        <v>#DIV/0!</v>
      </c>
      <c r="F676" s="89" t="e">
        <f t="shared" si="48"/>
        <v>#DIV/0!</v>
      </c>
      <c r="G676" s="89" t="e">
        <f t="shared" si="49"/>
        <v>#DIV/0!</v>
      </c>
      <c r="H676" s="88" t="e">
        <f t="shared" si="50"/>
        <v>#DIV/0!</v>
      </c>
      <c r="I676" s="92" t="str">
        <f>IF(OR(COUNT(Calculations!BP677:BY677)&lt;3,COUNT(Calculations!BZ677:CI677)&lt;3),"N/A",IF(ISERROR(TTEST(Calculations!BP677:BY677,Calculations!BZ677:CI677,2,2)),"N/A",TTEST(Calculations!BP677:BY677,Calculations!BZ677:CI677,2,2)))</f>
        <v>N/A</v>
      </c>
      <c r="J676" s="88" t="e">
        <f t="shared" si="51"/>
        <v>#DIV/0!</v>
      </c>
      <c r="K676" s="93" t="str">
        <f>IF(AND('Test Sample Data'!N676&gt;=35,'Control Sample Data'!N676&gt;=35),"Type 3",IF(AND('Test Sample Data'!N676&gt;=30,'Control Sample Data'!N676&gt;=30,OR(I676&gt;=0.05,I676="N/A")),"Type 2",IF(OR(AND('Test Sample Data'!N676&gt;=30,'Control Sample Data'!N676&lt;=30),AND('Test Sample Data'!N676&lt;=30,'Control Sample Data'!N676&gt;=30)),"Type 1","OKAY")))</f>
        <v>OKAY</v>
      </c>
    </row>
    <row r="677" spans="1:11">
      <c r="A677" s="80"/>
      <c r="B677" s="87" t="str">
        <f>IF('Gene Table'!E677="","",'Gene Table'!E677)</f>
        <v>hsa-miR-331-3p</v>
      </c>
      <c r="C677" s="87" t="str">
        <f>'Gene Table'!B677</f>
        <v>M03</v>
      </c>
      <c r="D677" s="88" t="e">
        <f>Calculations!BN678</f>
        <v>#DIV/0!</v>
      </c>
      <c r="E677" s="88" t="e">
        <f>Calculations!BO678</f>
        <v>#DIV/0!</v>
      </c>
      <c r="F677" s="89" t="e">
        <f t="shared" si="48"/>
        <v>#DIV/0!</v>
      </c>
      <c r="G677" s="89" t="e">
        <f t="shared" si="49"/>
        <v>#DIV/0!</v>
      </c>
      <c r="H677" s="88" t="e">
        <f t="shared" si="50"/>
        <v>#DIV/0!</v>
      </c>
      <c r="I677" s="92" t="str">
        <f>IF(OR(COUNT(Calculations!BP678:BY678)&lt;3,COUNT(Calculations!BZ678:CI678)&lt;3),"N/A",IF(ISERROR(TTEST(Calculations!BP678:BY678,Calculations!BZ678:CI678,2,2)),"N/A",TTEST(Calculations!BP678:BY678,Calculations!BZ678:CI678,2,2)))</f>
        <v>N/A</v>
      </c>
      <c r="J677" s="88" t="e">
        <f t="shared" si="51"/>
        <v>#DIV/0!</v>
      </c>
      <c r="K677" s="93" t="str">
        <f>IF(AND('Test Sample Data'!N677&gt;=35,'Control Sample Data'!N677&gt;=35),"Type 3",IF(AND('Test Sample Data'!N677&gt;=30,'Control Sample Data'!N677&gt;=30,OR(I677&gt;=0.05,I677="N/A")),"Type 2",IF(OR(AND('Test Sample Data'!N677&gt;=30,'Control Sample Data'!N677&lt;=30),AND('Test Sample Data'!N677&lt;=30,'Control Sample Data'!N677&gt;=30)),"Type 1","OKAY")))</f>
        <v>OKAY</v>
      </c>
    </row>
    <row r="678" spans="1:11">
      <c r="A678" s="80"/>
      <c r="B678" s="87" t="str">
        <f>IF('Gene Table'!E678="","",'Gene Table'!E678)</f>
        <v>hsa-miR-1307-3p</v>
      </c>
      <c r="C678" s="87" t="str">
        <f>'Gene Table'!B678</f>
        <v>M04</v>
      </c>
      <c r="D678" s="88" t="e">
        <f>Calculations!BN679</f>
        <v>#DIV/0!</v>
      </c>
      <c r="E678" s="88" t="e">
        <f>Calculations!BO679</f>
        <v>#DIV/0!</v>
      </c>
      <c r="F678" s="89" t="e">
        <f t="shared" si="48"/>
        <v>#DIV/0!</v>
      </c>
      <c r="G678" s="89" t="e">
        <f t="shared" si="49"/>
        <v>#DIV/0!</v>
      </c>
      <c r="H678" s="88" t="e">
        <f t="shared" si="50"/>
        <v>#DIV/0!</v>
      </c>
      <c r="I678" s="92" t="str">
        <f>IF(OR(COUNT(Calculations!BP679:BY679)&lt;3,COUNT(Calculations!BZ679:CI679)&lt;3),"N/A",IF(ISERROR(TTEST(Calculations!BP679:BY679,Calculations!BZ679:CI679,2,2)),"N/A",TTEST(Calculations!BP679:BY679,Calculations!BZ679:CI679,2,2)))</f>
        <v>N/A</v>
      </c>
      <c r="J678" s="88" t="e">
        <f t="shared" si="51"/>
        <v>#DIV/0!</v>
      </c>
      <c r="K678" s="93" t="str">
        <f>IF(AND('Test Sample Data'!N678&gt;=35,'Control Sample Data'!N678&gt;=35),"Type 3",IF(AND('Test Sample Data'!N678&gt;=30,'Control Sample Data'!N678&gt;=30,OR(I678&gt;=0.05,I678="N/A")),"Type 2",IF(OR(AND('Test Sample Data'!N678&gt;=30,'Control Sample Data'!N678&lt;=30),AND('Test Sample Data'!N678&lt;=30,'Control Sample Data'!N678&gt;=30)),"Type 1","OKAY")))</f>
        <v>OKAY</v>
      </c>
    </row>
    <row r="679" spans="1:11">
      <c r="A679" s="80"/>
      <c r="B679" s="87" t="str">
        <f>IF('Gene Table'!E679="","",'Gene Table'!E679)</f>
        <v>hsa-miR-330-5p</v>
      </c>
      <c r="C679" s="87" t="str">
        <f>'Gene Table'!B679</f>
        <v>M05</v>
      </c>
      <c r="D679" s="88" t="e">
        <f>Calculations!BN680</f>
        <v>#DIV/0!</v>
      </c>
      <c r="E679" s="88" t="e">
        <f>Calculations!BO680</f>
        <v>#DIV/0!</v>
      </c>
      <c r="F679" s="89" t="e">
        <f t="shared" si="48"/>
        <v>#DIV/0!</v>
      </c>
      <c r="G679" s="89" t="e">
        <f t="shared" si="49"/>
        <v>#DIV/0!</v>
      </c>
      <c r="H679" s="88" t="e">
        <f t="shared" si="50"/>
        <v>#DIV/0!</v>
      </c>
      <c r="I679" s="92" t="str">
        <f>IF(OR(COUNT(Calculations!BP680:BY680)&lt;3,COUNT(Calculations!BZ680:CI680)&lt;3),"N/A",IF(ISERROR(TTEST(Calculations!BP680:BY680,Calculations!BZ680:CI680,2,2)),"N/A",TTEST(Calculations!BP680:BY680,Calculations!BZ680:CI680,2,2)))</f>
        <v>N/A</v>
      </c>
      <c r="J679" s="88" t="e">
        <f t="shared" si="51"/>
        <v>#DIV/0!</v>
      </c>
      <c r="K679" s="93" t="str">
        <f>IF(AND('Test Sample Data'!N679&gt;=35,'Control Sample Data'!N679&gt;=35),"Type 3",IF(AND('Test Sample Data'!N679&gt;=30,'Control Sample Data'!N679&gt;=30,OR(I679&gt;=0.05,I679="N/A")),"Type 2",IF(OR(AND('Test Sample Data'!N679&gt;=30,'Control Sample Data'!N679&lt;=30),AND('Test Sample Data'!N679&lt;=30,'Control Sample Data'!N679&gt;=30)),"Type 1","OKAY")))</f>
        <v>OKAY</v>
      </c>
    </row>
    <row r="680" spans="1:11">
      <c r="A680" s="80"/>
      <c r="B680" s="87" t="str">
        <f>IF('Gene Table'!E680="","",'Gene Table'!E680)</f>
        <v>hsa-miR-939</v>
      </c>
      <c r="C680" s="87" t="str">
        <f>'Gene Table'!B680</f>
        <v>M06</v>
      </c>
      <c r="D680" s="88" t="e">
        <f>Calculations!BN681</f>
        <v>#DIV/0!</v>
      </c>
      <c r="E680" s="88" t="e">
        <f>Calculations!BO681</f>
        <v>#DIV/0!</v>
      </c>
      <c r="F680" s="89" t="e">
        <f t="shared" si="48"/>
        <v>#DIV/0!</v>
      </c>
      <c r="G680" s="89" t="e">
        <f t="shared" si="49"/>
        <v>#DIV/0!</v>
      </c>
      <c r="H680" s="88" t="e">
        <f t="shared" si="50"/>
        <v>#DIV/0!</v>
      </c>
      <c r="I680" s="92" t="str">
        <f>IF(OR(COUNT(Calculations!BP681:BY681)&lt;3,COUNT(Calculations!BZ681:CI681)&lt;3),"N/A",IF(ISERROR(TTEST(Calculations!BP681:BY681,Calculations!BZ681:CI681,2,2)),"N/A",TTEST(Calculations!BP681:BY681,Calculations!BZ681:CI681,2,2)))</f>
        <v>N/A</v>
      </c>
      <c r="J680" s="88" t="e">
        <f t="shared" si="51"/>
        <v>#DIV/0!</v>
      </c>
      <c r="K680" s="93" t="str">
        <f>IF(AND('Test Sample Data'!N680&gt;=35,'Control Sample Data'!N680&gt;=35),"Type 3",IF(AND('Test Sample Data'!N680&gt;=30,'Control Sample Data'!N680&gt;=30,OR(I680&gt;=0.05,I680="N/A")),"Type 2",IF(OR(AND('Test Sample Data'!N680&gt;=30,'Control Sample Data'!N680&lt;=30),AND('Test Sample Data'!N680&lt;=30,'Control Sample Data'!N680&gt;=30)),"Type 1","OKAY")))</f>
        <v>OKAY</v>
      </c>
    </row>
    <row r="681" spans="1:11">
      <c r="A681" s="80"/>
      <c r="B681" s="87" t="str">
        <f>IF('Gene Table'!E681="","",'Gene Table'!E681)</f>
        <v>hsa-miR-432-5p</v>
      </c>
      <c r="C681" s="87" t="str">
        <f>'Gene Table'!B681</f>
        <v>M07</v>
      </c>
      <c r="D681" s="88" t="e">
        <f>Calculations!BN682</f>
        <v>#DIV/0!</v>
      </c>
      <c r="E681" s="88" t="e">
        <f>Calculations!BO682</f>
        <v>#DIV/0!</v>
      </c>
      <c r="F681" s="89" t="e">
        <f t="shared" si="48"/>
        <v>#DIV/0!</v>
      </c>
      <c r="G681" s="89" t="e">
        <f t="shared" si="49"/>
        <v>#DIV/0!</v>
      </c>
      <c r="H681" s="88" t="e">
        <f t="shared" si="50"/>
        <v>#DIV/0!</v>
      </c>
      <c r="I681" s="92" t="str">
        <f>IF(OR(COUNT(Calculations!BP682:BY682)&lt;3,COUNT(Calculations!BZ682:CI682)&lt;3),"N/A",IF(ISERROR(TTEST(Calculations!BP682:BY682,Calculations!BZ682:CI682,2,2)),"N/A",TTEST(Calculations!BP682:BY682,Calculations!BZ682:CI682,2,2)))</f>
        <v>N/A</v>
      </c>
      <c r="J681" s="88" t="e">
        <f t="shared" si="51"/>
        <v>#DIV/0!</v>
      </c>
      <c r="K681" s="93" t="str">
        <f>IF(AND('Test Sample Data'!N681&gt;=35,'Control Sample Data'!N681&gt;=35),"Type 3",IF(AND('Test Sample Data'!N681&gt;=30,'Control Sample Data'!N681&gt;=30,OR(I681&gt;=0.05,I681="N/A")),"Type 2",IF(OR(AND('Test Sample Data'!N681&gt;=30,'Control Sample Data'!N681&lt;=30),AND('Test Sample Data'!N681&lt;=30,'Control Sample Data'!N681&gt;=30)),"Type 1","OKAY")))</f>
        <v>OKAY</v>
      </c>
    </row>
    <row r="682" spans="1:11">
      <c r="A682" s="80"/>
      <c r="B682" s="87" t="str">
        <f>IF('Gene Table'!E682="","",'Gene Table'!E682)</f>
        <v>hsa-miR-887</v>
      </c>
      <c r="C682" s="87" t="str">
        <f>'Gene Table'!B682</f>
        <v>M08</v>
      </c>
      <c r="D682" s="88" t="e">
        <f>Calculations!BN683</f>
        <v>#DIV/0!</v>
      </c>
      <c r="E682" s="88" t="e">
        <f>Calculations!BO683</f>
        <v>#DIV/0!</v>
      </c>
      <c r="F682" s="89" t="e">
        <f t="shared" si="48"/>
        <v>#DIV/0!</v>
      </c>
      <c r="G682" s="89" t="e">
        <f t="shared" si="49"/>
        <v>#DIV/0!</v>
      </c>
      <c r="H682" s="88" t="e">
        <f t="shared" si="50"/>
        <v>#DIV/0!</v>
      </c>
      <c r="I682" s="92" t="str">
        <f>IF(OR(COUNT(Calculations!BP683:BY683)&lt;3,COUNT(Calculations!BZ683:CI683)&lt;3),"N/A",IF(ISERROR(TTEST(Calculations!BP683:BY683,Calculations!BZ683:CI683,2,2)),"N/A",TTEST(Calculations!BP683:BY683,Calculations!BZ683:CI683,2,2)))</f>
        <v>N/A</v>
      </c>
      <c r="J682" s="88" t="e">
        <f t="shared" si="51"/>
        <v>#DIV/0!</v>
      </c>
      <c r="K682" s="93" t="str">
        <f>IF(AND('Test Sample Data'!N682&gt;=35,'Control Sample Data'!N682&gt;=35),"Type 3",IF(AND('Test Sample Data'!N682&gt;=30,'Control Sample Data'!N682&gt;=30,OR(I682&gt;=0.05,I682="N/A")),"Type 2",IF(OR(AND('Test Sample Data'!N682&gt;=30,'Control Sample Data'!N682&lt;=30),AND('Test Sample Data'!N682&lt;=30,'Control Sample Data'!N682&gt;=30)),"Type 1","OKAY")))</f>
        <v>OKAY</v>
      </c>
    </row>
    <row r="683" spans="1:11">
      <c r="A683" s="80"/>
      <c r="B683" s="87" t="str">
        <f>IF('Gene Table'!E683="","",'Gene Table'!E683)</f>
        <v>hsa-miR-551a</v>
      </c>
      <c r="C683" s="87" t="str">
        <f>'Gene Table'!B683</f>
        <v>M09</v>
      </c>
      <c r="D683" s="88" t="e">
        <f>Calculations!BN684</f>
        <v>#DIV/0!</v>
      </c>
      <c r="E683" s="88" t="e">
        <f>Calculations!BO684</f>
        <v>#DIV/0!</v>
      </c>
      <c r="F683" s="89" t="e">
        <f t="shared" si="48"/>
        <v>#DIV/0!</v>
      </c>
      <c r="G683" s="89" t="e">
        <f t="shared" si="49"/>
        <v>#DIV/0!</v>
      </c>
      <c r="H683" s="88" t="e">
        <f t="shared" si="50"/>
        <v>#DIV/0!</v>
      </c>
      <c r="I683" s="92" t="str">
        <f>IF(OR(COUNT(Calculations!BP684:BY684)&lt;3,COUNT(Calculations!BZ684:CI684)&lt;3),"N/A",IF(ISERROR(TTEST(Calculations!BP684:BY684,Calculations!BZ684:CI684,2,2)),"N/A",TTEST(Calculations!BP684:BY684,Calculations!BZ684:CI684,2,2)))</f>
        <v>N/A</v>
      </c>
      <c r="J683" s="88" t="e">
        <f t="shared" si="51"/>
        <v>#DIV/0!</v>
      </c>
      <c r="K683" s="93" t="str">
        <f>IF(AND('Test Sample Data'!N683&gt;=35,'Control Sample Data'!N683&gt;=35),"Type 3",IF(AND('Test Sample Data'!N683&gt;=30,'Control Sample Data'!N683&gt;=30,OR(I683&gt;=0.05,I683="N/A")),"Type 2",IF(OR(AND('Test Sample Data'!N683&gt;=30,'Control Sample Data'!N683&lt;=30),AND('Test Sample Data'!N683&lt;=30,'Control Sample Data'!N683&gt;=30)),"Type 1","OKAY")))</f>
        <v>OKAY</v>
      </c>
    </row>
    <row r="684" spans="1:11">
      <c r="A684" s="80"/>
      <c r="B684" s="87" t="str">
        <f>IF('Gene Table'!E684="","",'Gene Table'!E684)</f>
        <v>hsa-miR-615-5p</v>
      </c>
      <c r="C684" s="87" t="str">
        <f>'Gene Table'!B684</f>
        <v>M10</v>
      </c>
      <c r="D684" s="88" t="e">
        <f>Calculations!BN685</f>
        <v>#DIV/0!</v>
      </c>
      <c r="E684" s="88" t="e">
        <f>Calculations!BO685</f>
        <v>#DIV/0!</v>
      </c>
      <c r="F684" s="89" t="e">
        <f t="shared" si="48"/>
        <v>#DIV/0!</v>
      </c>
      <c r="G684" s="89" t="e">
        <f t="shared" si="49"/>
        <v>#DIV/0!</v>
      </c>
      <c r="H684" s="88" t="e">
        <f t="shared" si="50"/>
        <v>#DIV/0!</v>
      </c>
      <c r="I684" s="92" t="str">
        <f>IF(OR(COUNT(Calculations!BP685:BY685)&lt;3,COUNT(Calculations!BZ685:CI685)&lt;3),"N/A",IF(ISERROR(TTEST(Calculations!BP685:BY685,Calculations!BZ685:CI685,2,2)),"N/A",TTEST(Calculations!BP685:BY685,Calculations!BZ685:CI685,2,2)))</f>
        <v>N/A</v>
      </c>
      <c r="J684" s="88" t="e">
        <f t="shared" si="51"/>
        <v>#DIV/0!</v>
      </c>
      <c r="K684" s="93" t="str">
        <f>IF(AND('Test Sample Data'!N684&gt;=35,'Control Sample Data'!N684&gt;=35),"Type 3",IF(AND('Test Sample Data'!N684&gt;=30,'Control Sample Data'!N684&gt;=30,OR(I684&gt;=0.05,I684="N/A")),"Type 2",IF(OR(AND('Test Sample Data'!N684&gt;=30,'Control Sample Data'!N684&lt;=30),AND('Test Sample Data'!N684&lt;=30,'Control Sample Data'!N684&gt;=30)),"Type 1","OKAY")))</f>
        <v>OKAY</v>
      </c>
    </row>
    <row r="685" spans="1:11">
      <c r="A685" s="80"/>
      <c r="B685" s="87" t="str">
        <f>IF('Gene Table'!E685="","",'Gene Table'!E685)</f>
        <v>hsa-miR-1266</v>
      </c>
      <c r="C685" s="87" t="str">
        <f>'Gene Table'!B685</f>
        <v>M11</v>
      </c>
      <c r="D685" s="88" t="e">
        <f>Calculations!BN686</f>
        <v>#DIV/0!</v>
      </c>
      <c r="E685" s="88" t="e">
        <f>Calculations!BO686</f>
        <v>#DIV/0!</v>
      </c>
      <c r="F685" s="89" t="e">
        <f t="shared" si="48"/>
        <v>#DIV/0!</v>
      </c>
      <c r="G685" s="89" t="e">
        <f t="shared" si="49"/>
        <v>#DIV/0!</v>
      </c>
      <c r="H685" s="88" t="e">
        <f t="shared" si="50"/>
        <v>#DIV/0!</v>
      </c>
      <c r="I685" s="92" t="str">
        <f>IF(OR(COUNT(Calculations!BP686:BY686)&lt;3,COUNT(Calculations!BZ686:CI686)&lt;3),"N/A",IF(ISERROR(TTEST(Calculations!BP686:BY686,Calculations!BZ686:CI686,2,2)),"N/A",TTEST(Calculations!BP686:BY686,Calculations!BZ686:CI686,2,2)))</f>
        <v>N/A</v>
      </c>
      <c r="J685" s="88" t="e">
        <f t="shared" si="51"/>
        <v>#DIV/0!</v>
      </c>
      <c r="K685" s="93" t="str">
        <f>IF(AND('Test Sample Data'!N685&gt;=35,'Control Sample Data'!N685&gt;=35),"Type 3",IF(AND('Test Sample Data'!N685&gt;=30,'Control Sample Data'!N685&gt;=30,OR(I685&gt;=0.05,I685="N/A")),"Type 2",IF(OR(AND('Test Sample Data'!N685&gt;=30,'Control Sample Data'!N685&lt;=30),AND('Test Sample Data'!N685&lt;=30,'Control Sample Data'!N685&gt;=30)),"Type 1","OKAY")))</f>
        <v>OKAY</v>
      </c>
    </row>
    <row r="686" spans="1:11">
      <c r="A686" s="80"/>
      <c r="B686" s="87" t="str">
        <f>IF('Gene Table'!E686="","",'Gene Table'!E686)</f>
        <v>hsa-miR-323a-5p</v>
      </c>
      <c r="C686" s="87" t="str">
        <f>'Gene Table'!B686</f>
        <v>M12</v>
      </c>
      <c r="D686" s="88" t="e">
        <f>Calculations!BN687</f>
        <v>#DIV/0!</v>
      </c>
      <c r="E686" s="88" t="e">
        <f>Calculations!BO687</f>
        <v>#DIV/0!</v>
      </c>
      <c r="F686" s="89" t="e">
        <f t="shared" si="48"/>
        <v>#DIV/0!</v>
      </c>
      <c r="G686" s="89" t="e">
        <f t="shared" si="49"/>
        <v>#DIV/0!</v>
      </c>
      <c r="H686" s="88" t="e">
        <f t="shared" si="50"/>
        <v>#DIV/0!</v>
      </c>
      <c r="I686" s="92" t="str">
        <f>IF(OR(COUNT(Calculations!BP687:BY687)&lt;3,COUNT(Calculations!BZ687:CI687)&lt;3),"N/A",IF(ISERROR(TTEST(Calculations!BP687:BY687,Calculations!BZ687:CI687,2,2)),"N/A",TTEST(Calculations!BP687:BY687,Calculations!BZ687:CI687,2,2)))</f>
        <v>N/A</v>
      </c>
      <c r="J686" s="88" t="e">
        <f t="shared" si="51"/>
        <v>#DIV/0!</v>
      </c>
      <c r="K686" s="93" t="str">
        <f>IF(AND('Test Sample Data'!N686&gt;=35,'Control Sample Data'!N686&gt;=35),"Type 3",IF(AND('Test Sample Data'!N686&gt;=30,'Control Sample Data'!N686&gt;=30,OR(I686&gt;=0.05,I686="N/A")),"Type 2",IF(OR(AND('Test Sample Data'!N686&gt;=30,'Control Sample Data'!N686&lt;=30),AND('Test Sample Data'!N686&lt;=30,'Control Sample Data'!N686&gt;=30)),"Type 1","OKAY")))</f>
        <v>OKAY</v>
      </c>
    </row>
    <row r="687" spans="1:11">
      <c r="A687" s="80"/>
      <c r="B687" s="87" t="str">
        <f>IF('Gene Table'!E687="","",'Gene Table'!E687)</f>
        <v>hsa-miR-490-3p</v>
      </c>
      <c r="C687" s="87" t="str">
        <f>'Gene Table'!B687</f>
        <v>M13</v>
      </c>
      <c r="D687" s="88" t="e">
        <f>Calculations!BN688</f>
        <v>#DIV/0!</v>
      </c>
      <c r="E687" s="88" t="e">
        <f>Calculations!BO688</f>
        <v>#DIV/0!</v>
      </c>
      <c r="F687" s="89" t="e">
        <f t="shared" si="48"/>
        <v>#DIV/0!</v>
      </c>
      <c r="G687" s="89" t="e">
        <f t="shared" si="49"/>
        <v>#DIV/0!</v>
      </c>
      <c r="H687" s="88" t="e">
        <f t="shared" si="50"/>
        <v>#DIV/0!</v>
      </c>
      <c r="I687" s="92" t="str">
        <f>IF(OR(COUNT(Calculations!BP688:BY688)&lt;3,COUNT(Calculations!BZ688:CI688)&lt;3),"N/A",IF(ISERROR(TTEST(Calculations!BP688:BY688,Calculations!BZ688:CI688,2,2)),"N/A",TTEST(Calculations!BP688:BY688,Calculations!BZ688:CI688,2,2)))</f>
        <v>N/A</v>
      </c>
      <c r="J687" s="88" t="e">
        <f t="shared" si="51"/>
        <v>#DIV/0!</v>
      </c>
      <c r="K687" s="93" t="str">
        <f>IF(AND('Test Sample Data'!N687&gt;=35,'Control Sample Data'!N687&gt;=35),"Type 3",IF(AND('Test Sample Data'!N687&gt;=30,'Control Sample Data'!N687&gt;=30,OR(I687&gt;=0.05,I687="N/A")),"Type 2",IF(OR(AND('Test Sample Data'!N687&gt;=30,'Control Sample Data'!N687&lt;=30),AND('Test Sample Data'!N687&lt;=30,'Control Sample Data'!N687&gt;=30)),"Type 1","OKAY")))</f>
        <v>OKAY</v>
      </c>
    </row>
    <row r="688" spans="1:11">
      <c r="A688" s="80"/>
      <c r="B688" s="87" t="str">
        <f>IF('Gene Table'!E688="","",'Gene Table'!E688)</f>
        <v>hsa-miR-661</v>
      </c>
      <c r="C688" s="87" t="str">
        <f>'Gene Table'!B688</f>
        <v>M14</v>
      </c>
      <c r="D688" s="88" t="e">
        <f>Calculations!BN689</f>
        <v>#DIV/0!</v>
      </c>
      <c r="E688" s="88" t="e">
        <f>Calculations!BO689</f>
        <v>#DIV/0!</v>
      </c>
      <c r="F688" s="89" t="e">
        <f t="shared" si="48"/>
        <v>#DIV/0!</v>
      </c>
      <c r="G688" s="89" t="e">
        <f t="shared" si="49"/>
        <v>#DIV/0!</v>
      </c>
      <c r="H688" s="88" t="e">
        <f t="shared" si="50"/>
        <v>#DIV/0!</v>
      </c>
      <c r="I688" s="92" t="str">
        <f>IF(OR(COUNT(Calculations!BP689:BY689)&lt;3,COUNT(Calculations!BZ689:CI689)&lt;3),"N/A",IF(ISERROR(TTEST(Calculations!BP689:BY689,Calculations!BZ689:CI689,2,2)),"N/A",TTEST(Calculations!BP689:BY689,Calculations!BZ689:CI689,2,2)))</f>
        <v>N/A</v>
      </c>
      <c r="J688" s="88" t="e">
        <f t="shared" si="51"/>
        <v>#DIV/0!</v>
      </c>
      <c r="K688" s="93" t="str">
        <f>IF(AND('Test Sample Data'!N688&gt;=35,'Control Sample Data'!N688&gt;=35),"Type 3",IF(AND('Test Sample Data'!N688&gt;=30,'Control Sample Data'!N688&gt;=30,OR(I688&gt;=0.05,I688="N/A")),"Type 2",IF(OR(AND('Test Sample Data'!N688&gt;=30,'Control Sample Data'!N688&lt;=30),AND('Test Sample Data'!N688&lt;=30,'Control Sample Data'!N688&gt;=30)),"Type 1","OKAY")))</f>
        <v>OKAY</v>
      </c>
    </row>
    <row r="689" spans="1:11">
      <c r="A689" s="80"/>
      <c r="B689" s="87" t="str">
        <f>IF('Gene Table'!E689="","",'Gene Table'!E689)</f>
        <v>hsa-miR-1238</v>
      </c>
      <c r="C689" s="87" t="str">
        <f>'Gene Table'!B689</f>
        <v>M15</v>
      </c>
      <c r="D689" s="88" t="e">
        <f>Calculations!BN690</f>
        <v>#DIV/0!</v>
      </c>
      <c r="E689" s="88" t="e">
        <f>Calculations!BO690</f>
        <v>#DIV/0!</v>
      </c>
      <c r="F689" s="89" t="e">
        <f t="shared" si="48"/>
        <v>#DIV/0!</v>
      </c>
      <c r="G689" s="89" t="e">
        <f t="shared" si="49"/>
        <v>#DIV/0!</v>
      </c>
      <c r="H689" s="88" t="e">
        <f t="shared" si="50"/>
        <v>#DIV/0!</v>
      </c>
      <c r="I689" s="92" t="str">
        <f>IF(OR(COUNT(Calculations!BP690:BY690)&lt;3,COUNT(Calculations!BZ690:CI690)&lt;3),"N/A",IF(ISERROR(TTEST(Calculations!BP690:BY690,Calculations!BZ690:CI690,2,2)),"N/A",TTEST(Calculations!BP690:BY690,Calculations!BZ690:CI690,2,2)))</f>
        <v>N/A</v>
      </c>
      <c r="J689" s="88" t="e">
        <f t="shared" si="51"/>
        <v>#DIV/0!</v>
      </c>
      <c r="K689" s="93" t="str">
        <f>IF(AND('Test Sample Data'!N689&gt;=35,'Control Sample Data'!N689&gt;=35),"Type 3",IF(AND('Test Sample Data'!N689&gt;=30,'Control Sample Data'!N689&gt;=30,OR(I689&gt;=0.05,I689="N/A")),"Type 2",IF(OR(AND('Test Sample Data'!N689&gt;=30,'Control Sample Data'!N689&lt;=30),AND('Test Sample Data'!N689&lt;=30,'Control Sample Data'!N689&gt;=30)),"Type 1","OKAY")))</f>
        <v>OKAY</v>
      </c>
    </row>
    <row r="690" spans="1:11">
      <c r="A690" s="80"/>
      <c r="B690" s="87" t="str">
        <f>IF('Gene Table'!E690="","",'Gene Table'!E690)</f>
        <v>hsa-miR-940</v>
      </c>
      <c r="C690" s="87" t="str">
        <f>'Gene Table'!B690</f>
        <v>M16</v>
      </c>
      <c r="D690" s="88" t="e">
        <f>Calculations!BN691</f>
        <v>#DIV/0!</v>
      </c>
      <c r="E690" s="88" t="e">
        <f>Calculations!BO691</f>
        <v>#DIV/0!</v>
      </c>
      <c r="F690" s="89" t="e">
        <f t="shared" si="48"/>
        <v>#DIV/0!</v>
      </c>
      <c r="G690" s="89" t="e">
        <f t="shared" si="49"/>
        <v>#DIV/0!</v>
      </c>
      <c r="H690" s="88" t="e">
        <f t="shared" si="50"/>
        <v>#DIV/0!</v>
      </c>
      <c r="I690" s="92" t="str">
        <f>IF(OR(COUNT(Calculations!BP691:BY691)&lt;3,COUNT(Calculations!BZ691:CI691)&lt;3),"N/A",IF(ISERROR(TTEST(Calculations!BP691:BY691,Calculations!BZ691:CI691,2,2)),"N/A",TTEST(Calculations!BP691:BY691,Calculations!BZ691:CI691,2,2)))</f>
        <v>N/A</v>
      </c>
      <c r="J690" s="88" t="e">
        <f t="shared" si="51"/>
        <v>#DIV/0!</v>
      </c>
      <c r="K690" s="93" t="str">
        <f>IF(AND('Test Sample Data'!N690&gt;=35,'Control Sample Data'!N690&gt;=35),"Type 3",IF(AND('Test Sample Data'!N690&gt;=30,'Control Sample Data'!N690&gt;=30,OR(I690&gt;=0.05,I690="N/A")),"Type 2",IF(OR(AND('Test Sample Data'!N690&gt;=30,'Control Sample Data'!N690&lt;=30),AND('Test Sample Data'!N690&lt;=30,'Control Sample Data'!N690&gt;=30)),"Type 1","OKAY")))</f>
        <v>OKAY</v>
      </c>
    </row>
    <row r="691" spans="1:11">
      <c r="A691" s="80"/>
      <c r="B691" s="87" t="str">
        <f>IF('Gene Table'!E691="","",'Gene Table'!E691)</f>
        <v>hsa-miR-219-1-3p</v>
      </c>
      <c r="C691" s="87" t="str">
        <f>'Gene Table'!B691</f>
        <v>M17</v>
      </c>
      <c r="D691" s="88" t="e">
        <f>Calculations!BN692</f>
        <v>#DIV/0!</v>
      </c>
      <c r="E691" s="88" t="e">
        <f>Calculations!BO692</f>
        <v>#DIV/0!</v>
      </c>
      <c r="F691" s="89" t="e">
        <f t="shared" si="48"/>
        <v>#DIV/0!</v>
      </c>
      <c r="G691" s="89" t="e">
        <f t="shared" si="49"/>
        <v>#DIV/0!</v>
      </c>
      <c r="H691" s="88" t="e">
        <f t="shared" si="50"/>
        <v>#DIV/0!</v>
      </c>
      <c r="I691" s="92" t="str">
        <f>IF(OR(COUNT(Calculations!BP692:BY692)&lt;3,COUNT(Calculations!BZ692:CI692)&lt;3),"N/A",IF(ISERROR(TTEST(Calculations!BP692:BY692,Calculations!BZ692:CI692,2,2)),"N/A",TTEST(Calculations!BP692:BY692,Calculations!BZ692:CI692,2,2)))</f>
        <v>N/A</v>
      </c>
      <c r="J691" s="88" t="e">
        <f t="shared" si="51"/>
        <v>#DIV/0!</v>
      </c>
      <c r="K691" s="93" t="str">
        <f>IF(AND('Test Sample Data'!N691&gt;=35,'Control Sample Data'!N691&gt;=35),"Type 3",IF(AND('Test Sample Data'!N691&gt;=30,'Control Sample Data'!N691&gt;=30,OR(I691&gt;=0.05,I691="N/A")),"Type 2",IF(OR(AND('Test Sample Data'!N691&gt;=30,'Control Sample Data'!N691&lt;=30),AND('Test Sample Data'!N691&lt;=30,'Control Sample Data'!N691&gt;=30)),"Type 1","OKAY")))</f>
        <v>OKAY</v>
      </c>
    </row>
    <row r="692" spans="1:11">
      <c r="A692" s="80"/>
      <c r="B692" s="87" t="str">
        <f>IF('Gene Table'!E692="","",'Gene Table'!E692)</f>
        <v>hsa-miR-636</v>
      </c>
      <c r="C692" s="87" t="str">
        <f>'Gene Table'!B692</f>
        <v>M18</v>
      </c>
      <c r="D692" s="88" t="e">
        <f>Calculations!BN693</f>
        <v>#DIV/0!</v>
      </c>
      <c r="E692" s="88" t="e">
        <f>Calculations!BO693</f>
        <v>#DIV/0!</v>
      </c>
      <c r="F692" s="89" t="e">
        <f t="shared" si="48"/>
        <v>#DIV/0!</v>
      </c>
      <c r="G692" s="89" t="e">
        <f t="shared" si="49"/>
        <v>#DIV/0!</v>
      </c>
      <c r="H692" s="88" t="e">
        <f t="shared" si="50"/>
        <v>#DIV/0!</v>
      </c>
      <c r="I692" s="92" t="str">
        <f>IF(OR(COUNT(Calculations!BP693:BY693)&lt;3,COUNT(Calculations!BZ693:CI693)&lt;3),"N/A",IF(ISERROR(TTEST(Calculations!BP693:BY693,Calculations!BZ693:CI693,2,2)),"N/A",TTEST(Calculations!BP693:BY693,Calculations!BZ693:CI693,2,2)))</f>
        <v>N/A</v>
      </c>
      <c r="J692" s="88" t="e">
        <f t="shared" si="51"/>
        <v>#DIV/0!</v>
      </c>
      <c r="K692" s="93" t="str">
        <f>IF(AND('Test Sample Data'!N692&gt;=35,'Control Sample Data'!N692&gt;=35),"Type 3",IF(AND('Test Sample Data'!N692&gt;=30,'Control Sample Data'!N692&gt;=30,OR(I692&gt;=0.05,I692="N/A")),"Type 2",IF(OR(AND('Test Sample Data'!N692&gt;=30,'Control Sample Data'!N692&lt;=30),AND('Test Sample Data'!N692&lt;=30,'Control Sample Data'!N692&gt;=30)),"Type 1","OKAY")))</f>
        <v>OKAY</v>
      </c>
    </row>
    <row r="693" spans="1:11">
      <c r="A693" s="80"/>
      <c r="B693" s="87" t="str">
        <f>IF('Gene Table'!E693="","",'Gene Table'!E693)</f>
        <v>hsa-miR-1250</v>
      </c>
      <c r="C693" s="87" t="str">
        <f>'Gene Table'!B693</f>
        <v>M19</v>
      </c>
      <c r="D693" s="88" t="e">
        <f>Calculations!BN694</f>
        <v>#DIV/0!</v>
      </c>
      <c r="E693" s="88" t="e">
        <f>Calculations!BO694</f>
        <v>#DIV/0!</v>
      </c>
      <c r="F693" s="89" t="e">
        <f t="shared" si="48"/>
        <v>#DIV/0!</v>
      </c>
      <c r="G693" s="89" t="e">
        <f t="shared" si="49"/>
        <v>#DIV/0!</v>
      </c>
      <c r="H693" s="88" t="e">
        <f t="shared" si="50"/>
        <v>#DIV/0!</v>
      </c>
      <c r="I693" s="92" t="str">
        <f>IF(OR(COUNT(Calculations!BP694:BY694)&lt;3,COUNT(Calculations!BZ694:CI694)&lt;3),"N/A",IF(ISERROR(TTEST(Calculations!BP694:BY694,Calculations!BZ694:CI694,2,2)),"N/A",TTEST(Calculations!BP694:BY694,Calculations!BZ694:CI694,2,2)))</f>
        <v>N/A</v>
      </c>
      <c r="J693" s="88" t="e">
        <f t="shared" si="51"/>
        <v>#DIV/0!</v>
      </c>
      <c r="K693" s="93" t="str">
        <f>IF(AND('Test Sample Data'!N693&gt;=35,'Control Sample Data'!N693&gt;=35),"Type 3",IF(AND('Test Sample Data'!N693&gt;=30,'Control Sample Data'!N693&gt;=30,OR(I693&gt;=0.05,I693="N/A")),"Type 2",IF(OR(AND('Test Sample Data'!N693&gt;=30,'Control Sample Data'!N693&lt;=30),AND('Test Sample Data'!N693&lt;=30,'Control Sample Data'!N693&gt;=30)),"Type 1","OKAY")))</f>
        <v>OKAY</v>
      </c>
    </row>
    <row r="694" spans="1:11">
      <c r="A694" s="80"/>
      <c r="B694" s="87" t="str">
        <f>IF('Gene Table'!E694="","",'Gene Table'!E694)</f>
        <v>hsa-miR-663b</v>
      </c>
      <c r="C694" s="87" t="str">
        <f>'Gene Table'!B694</f>
        <v>M20</v>
      </c>
      <c r="D694" s="88" t="e">
        <f>Calculations!BN695</f>
        <v>#DIV/0!</v>
      </c>
      <c r="E694" s="88" t="e">
        <f>Calculations!BO695</f>
        <v>#DIV/0!</v>
      </c>
      <c r="F694" s="89" t="e">
        <f t="shared" si="48"/>
        <v>#DIV/0!</v>
      </c>
      <c r="G694" s="89" t="e">
        <f t="shared" si="49"/>
        <v>#DIV/0!</v>
      </c>
      <c r="H694" s="88" t="e">
        <f t="shared" si="50"/>
        <v>#DIV/0!</v>
      </c>
      <c r="I694" s="92" t="str">
        <f>IF(OR(COUNT(Calculations!BP695:BY695)&lt;3,COUNT(Calculations!BZ695:CI695)&lt;3),"N/A",IF(ISERROR(TTEST(Calculations!BP695:BY695,Calculations!BZ695:CI695,2,2)),"N/A",TTEST(Calculations!BP695:BY695,Calculations!BZ695:CI695,2,2)))</f>
        <v>N/A</v>
      </c>
      <c r="J694" s="88" t="e">
        <f t="shared" si="51"/>
        <v>#DIV/0!</v>
      </c>
      <c r="K694" s="93" t="str">
        <f>IF(AND('Test Sample Data'!N694&gt;=35,'Control Sample Data'!N694&gt;=35),"Type 3",IF(AND('Test Sample Data'!N694&gt;=30,'Control Sample Data'!N694&gt;=30,OR(I694&gt;=0.05,I694="N/A")),"Type 2",IF(OR(AND('Test Sample Data'!N694&gt;=30,'Control Sample Data'!N694&lt;=30),AND('Test Sample Data'!N694&lt;=30,'Control Sample Data'!N694&gt;=30)),"Type 1","OKAY")))</f>
        <v>OKAY</v>
      </c>
    </row>
    <row r="695" spans="1:11">
      <c r="A695" s="80"/>
      <c r="B695" s="87" t="str">
        <f>IF('Gene Table'!E695="","",'Gene Table'!E695)</f>
        <v>hsa-miR-1269a</v>
      </c>
      <c r="C695" s="87" t="str">
        <f>'Gene Table'!B695</f>
        <v>M21</v>
      </c>
      <c r="D695" s="88" t="e">
        <f>Calculations!BN696</f>
        <v>#DIV/0!</v>
      </c>
      <c r="E695" s="88" t="e">
        <f>Calculations!BO696</f>
        <v>#DIV/0!</v>
      </c>
      <c r="F695" s="89" t="e">
        <f t="shared" si="48"/>
        <v>#DIV/0!</v>
      </c>
      <c r="G695" s="89" t="e">
        <f t="shared" si="49"/>
        <v>#DIV/0!</v>
      </c>
      <c r="H695" s="88" t="e">
        <f t="shared" si="50"/>
        <v>#DIV/0!</v>
      </c>
      <c r="I695" s="92" t="str">
        <f>IF(OR(COUNT(Calculations!BP696:BY696)&lt;3,COUNT(Calculations!BZ696:CI696)&lt;3),"N/A",IF(ISERROR(TTEST(Calculations!BP696:BY696,Calculations!BZ696:CI696,2,2)),"N/A",TTEST(Calculations!BP696:BY696,Calculations!BZ696:CI696,2,2)))</f>
        <v>N/A</v>
      </c>
      <c r="J695" s="88" t="e">
        <f t="shared" si="51"/>
        <v>#DIV/0!</v>
      </c>
      <c r="K695" s="93" t="str">
        <f>IF(AND('Test Sample Data'!N695&gt;=35,'Control Sample Data'!N695&gt;=35),"Type 3",IF(AND('Test Sample Data'!N695&gt;=30,'Control Sample Data'!N695&gt;=30,OR(I695&gt;=0.05,I695="N/A")),"Type 2",IF(OR(AND('Test Sample Data'!N695&gt;=30,'Control Sample Data'!N695&lt;=30),AND('Test Sample Data'!N695&lt;=30,'Control Sample Data'!N695&gt;=30)),"Type 1","OKAY")))</f>
        <v>OKAY</v>
      </c>
    </row>
    <row r="696" spans="1:11">
      <c r="A696" s="80"/>
      <c r="B696" s="87" t="str">
        <f>IF('Gene Table'!E696="","",'Gene Table'!E696)</f>
        <v>hsa-miR-487a</v>
      </c>
      <c r="C696" s="87" t="str">
        <f>'Gene Table'!B696</f>
        <v>M22</v>
      </c>
      <c r="D696" s="88" t="e">
        <f>Calculations!BN697</f>
        <v>#DIV/0!</v>
      </c>
      <c r="E696" s="88" t="e">
        <f>Calculations!BO697</f>
        <v>#DIV/0!</v>
      </c>
      <c r="F696" s="89" t="e">
        <f t="shared" si="48"/>
        <v>#DIV/0!</v>
      </c>
      <c r="G696" s="89" t="e">
        <f t="shared" si="49"/>
        <v>#DIV/0!</v>
      </c>
      <c r="H696" s="88" t="e">
        <f t="shared" si="50"/>
        <v>#DIV/0!</v>
      </c>
      <c r="I696" s="92" t="str">
        <f>IF(OR(COUNT(Calculations!BP697:BY697)&lt;3,COUNT(Calculations!BZ697:CI697)&lt;3),"N/A",IF(ISERROR(TTEST(Calculations!BP697:BY697,Calculations!BZ697:CI697,2,2)),"N/A",TTEST(Calculations!BP697:BY697,Calculations!BZ697:CI697,2,2)))</f>
        <v>N/A</v>
      </c>
      <c r="J696" s="88" t="e">
        <f t="shared" si="51"/>
        <v>#DIV/0!</v>
      </c>
      <c r="K696" s="93" t="str">
        <f>IF(AND('Test Sample Data'!N696&gt;=35,'Control Sample Data'!N696&gt;=35),"Type 3",IF(AND('Test Sample Data'!N696&gt;=30,'Control Sample Data'!N696&gt;=30,OR(I696&gt;=0.05,I696="N/A")),"Type 2",IF(OR(AND('Test Sample Data'!N696&gt;=30,'Control Sample Data'!N696&lt;=30),AND('Test Sample Data'!N696&lt;=30,'Control Sample Data'!N696&gt;=30)),"Type 1","OKAY")))</f>
        <v>OKAY</v>
      </c>
    </row>
    <row r="697" spans="1:11">
      <c r="A697" s="80"/>
      <c r="B697" s="87" t="str">
        <f>IF('Gene Table'!E697="","",'Gene Table'!E697)</f>
        <v>hsa-miR-652-3p</v>
      </c>
      <c r="C697" s="87" t="str">
        <f>'Gene Table'!B697</f>
        <v>M23</v>
      </c>
      <c r="D697" s="88" t="e">
        <f>Calculations!BN698</f>
        <v>#DIV/0!</v>
      </c>
      <c r="E697" s="88" t="e">
        <f>Calculations!BO698</f>
        <v>#DIV/0!</v>
      </c>
      <c r="F697" s="89" t="e">
        <f t="shared" si="48"/>
        <v>#DIV/0!</v>
      </c>
      <c r="G697" s="89" t="e">
        <f t="shared" si="49"/>
        <v>#DIV/0!</v>
      </c>
      <c r="H697" s="88" t="e">
        <f t="shared" si="50"/>
        <v>#DIV/0!</v>
      </c>
      <c r="I697" s="92" t="str">
        <f>IF(OR(COUNT(Calculations!BP698:BY698)&lt;3,COUNT(Calculations!BZ698:CI698)&lt;3),"N/A",IF(ISERROR(TTEST(Calculations!BP698:BY698,Calculations!BZ698:CI698,2,2)),"N/A",TTEST(Calculations!BP698:BY698,Calculations!BZ698:CI698,2,2)))</f>
        <v>N/A</v>
      </c>
      <c r="J697" s="88" t="e">
        <f t="shared" si="51"/>
        <v>#DIV/0!</v>
      </c>
      <c r="K697" s="93" t="str">
        <f>IF(AND('Test Sample Data'!N697&gt;=35,'Control Sample Data'!N697&gt;=35),"Type 3",IF(AND('Test Sample Data'!N697&gt;=30,'Control Sample Data'!N697&gt;=30,OR(I697&gt;=0.05,I697="N/A")),"Type 2",IF(OR(AND('Test Sample Data'!N697&gt;=30,'Control Sample Data'!N697&lt;=30),AND('Test Sample Data'!N697&lt;=30,'Control Sample Data'!N697&gt;=30)),"Type 1","OKAY")))</f>
        <v>OKAY</v>
      </c>
    </row>
    <row r="698" spans="1:11">
      <c r="A698" s="80"/>
      <c r="B698" s="87" t="str">
        <f>IF('Gene Table'!E698="","",'Gene Table'!E698)</f>
        <v>hsa-miR-487b</v>
      </c>
      <c r="C698" s="87" t="str">
        <f>'Gene Table'!B698</f>
        <v>M24</v>
      </c>
      <c r="D698" s="88" t="e">
        <f>Calculations!BN699</f>
        <v>#DIV/0!</v>
      </c>
      <c r="E698" s="88" t="e">
        <f>Calculations!BO699</f>
        <v>#DIV/0!</v>
      </c>
      <c r="F698" s="89" t="e">
        <f t="shared" si="48"/>
        <v>#DIV/0!</v>
      </c>
      <c r="G698" s="89" t="e">
        <f t="shared" si="49"/>
        <v>#DIV/0!</v>
      </c>
      <c r="H698" s="88" t="e">
        <f t="shared" si="50"/>
        <v>#DIV/0!</v>
      </c>
      <c r="I698" s="92" t="str">
        <f>IF(OR(COUNT(Calculations!BP699:BY699)&lt;3,COUNT(Calculations!BZ699:CI699)&lt;3),"N/A",IF(ISERROR(TTEST(Calculations!BP699:BY699,Calculations!BZ699:CI699,2,2)),"N/A",TTEST(Calculations!BP699:BY699,Calculations!BZ699:CI699,2,2)))</f>
        <v>N/A</v>
      </c>
      <c r="J698" s="88" t="e">
        <f t="shared" si="51"/>
        <v>#DIV/0!</v>
      </c>
      <c r="K698" s="93" t="str">
        <f>IF(AND('Test Sample Data'!N698&gt;=35,'Control Sample Data'!N698&gt;=35),"Type 3",IF(AND('Test Sample Data'!N698&gt;=30,'Control Sample Data'!N698&gt;=30,OR(I698&gt;=0.05,I698="N/A")),"Type 2",IF(OR(AND('Test Sample Data'!N698&gt;=30,'Control Sample Data'!N698&lt;=30),AND('Test Sample Data'!N698&lt;=30,'Control Sample Data'!N698&gt;=30)),"Type 1","OKAY")))</f>
        <v>OKAY</v>
      </c>
    </row>
    <row r="699" spans="1:11">
      <c r="A699" s="80"/>
      <c r="B699" s="87" t="str">
        <f>IF('Gene Table'!E699="","",'Gene Table'!E699)</f>
        <v>hsa-miR-320b</v>
      </c>
      <c r="C699" s="87" t="str">
        <f>'Gene Table'!B699</f>
        <v>N01</v>
      </c>
      <c r="D699" s="88" t="e">
        <f>Calculations!BN700</f>
        <v>#DIV/0!</v>
      </c>
      <c r="E699" s="88" t="e">
        <f>Calculations!BO700</f>
        <v>#DIV/0!</v>
      </c>
      <c r="F699" s="89" t="e">
        <f t="shared" si="48"/>
        <v>#DIV/0!</v>
      </c>
      <c r="G699" s="89" t="e">
        <f t="shared" si="49"/>
        <v>#DIV/0!</v>
      </c>
      <c r="H699" s="88" t="e">
        <f t="shared" si="50"/>
        <v>#DIV/0!</v>
      </c>
      <c r="I699" s="92" t="str">
        <f>IF(OR(COUNT(Calculations!BP700:BY700)&lt;3,COUNT(Calculations!BZ700:CI700)&lt;3),"N/A",IF(ISERROR(TTEST(Calculations!BP700:BY700,Calculations!BZ700:CI700,2,2)),"N/A",TTEST(Calculations!BP700:BY700,Calculations!BZ700:CI700,2,2)))</f>
        <v>N/A</v>
      </c>
      <c r="J699" s="88" t="e">
        <f t="shared" si="51"/>
        <v>#DIV/0!</v>
      </c>
      <c r="K699" s="93" t="str">
        <f>IF(AND('Test Sample Data'!N699&gt;=35,'Control Sample Data'!N699&gt;=35),"Type 3",IF(AND('Test Sample Data'!N699&gt;=30,'Control Sample Data'!N699&gt;=30,OR(I699&gt;=0.05,I699="N/A")),"Type 2",IF(OR(AND('Test Sample Data'!N699&gt;=30,'Control Sample Data'!N699&lt;=30),AND('Test Sample Data'!N699&lt;=30,'Control Sample Data'!N699&gt;=30)),"Type 1","OKAY")))</f>
        <v>OKAY</v>
      </c>
    </row>
    <row r="700" spans="1:11">
      <c r="A700" s="80"/>
      <c r="B700" s="87" t="str">
        <f>IF('Gene Table'!E700="","",'Gene Table'!E700)</f>
        <v>hsa-miR-144-5p</v>
      </c>
      <c r="C700" s="87" t="str">
        <f>'Gene Table'!B700</f>
        <v>N02</v>
      </c>
      <c r="D700" s="88" t="e">
        <f>Calculations!BN701</f>
        <v>#DIV/0!</v>
      </c>
      <c r="E700" s="88" t="e">
        <f>Calculations!BO701</f>
        <v>#DIV/0!</v>
      </c>
      <c r="F700" s="89" t="e">
        <f t="shared" si="48"/>
        <v>#DIV/0!</v>
      </c>
      <c r="G700" s="89" t="e">
        <f t="shared" si="49"/>
        <v>#DIV/0!</v>
      </c>
      <c r="H700" s="88" t="e">
        <f t="shared" si="50"/>
        <v>#DIV/0!</v>
      </c>
      <c r="I700" s="92" t="str">
        <f>IF(OR(COUNT(Calculations!BP701:BY701)&lt;3,COUNT(Calculations!BZ701:CI701)&lt;3),"N/A",IF(ISERROR(TTEST(Calculations!BP701:BY701,Calculations!BZ701:CI701,2,2)),"N/A",TTEST(Calculations!BP701:BY701,Calculations!BZ701:CI701,2,2)))</f>
        <v>N/A</v>
      </c>
      <c r="J700" s="88" t="e">
        <f t="shared" si="51"/>
        <v>#DIV/0!</v>
      </c>
      <c r="K700" s="93" t="str">
        <f>IF(AND('Test Sample Data'!N700&gt;=35,'Control Sample Data'!N700&gt;=35),"Type 3",IF(AND('Test Sample Data'!N700&gt;=30,'Control Sample Data'!N700&gt;=30,OR(I700&gt;=0.05,I700="N/A")),"Type 2",IF(OR(AND('Test Sample Data'!N700&gt;=30,'Control Sample Data'!N700&lt;=30),AND('Test Sample Data'!N700&lt;=30,'Control Sample Data'!N700&gt;=30)),"Type 1","OKAY")))</f>
        <v>OKAY</v>
      </c>
    </row>
    <row r="701" spans="1:11">
      <c r="A701" s="80"/>
      <c r="B701" s="87" t="str">
        <f>IF('Gene Table'!E701="","",'Gene Table'!E701)</f>
        <v>hsa-miR-133a</v>
      </c>
      <c r="C701" s="87" t="str">
        <f>'Gene Table'!B701</f>
        <v>N03</v>
      </c>
      <c r="D701" s="88" t="e">
        <f>Calculations!BN702</f>
        <v>#DIV/0!</v>
      </c>
      <c r="E701" s="88" t="e">
        <f>Calculations!BO702</f>
        <v>#DIV/0!</v>
      </c>
      <c r="F701" s="89" t="e">
        <f t="shared" si="48"/>
        <v>#DIV/0!</v>
      </c>
      <c r="G701" s="89" t="e">
        <f t="shared" si="49"/>
        <v>#DIV/0!</v>
      </c>
      <c r="H701" s="88" t="e">
        <f t="shared" si="50"/>
        <v>#DIV/0!</v>
      </c>
      <c r="I701" s="92" t="str">
        <f>IF(OR(COUNT(Calculations!BP702:BY702)&lt;3,COUNT(Calculations!BZ702:CI702)&lt;3),"N/A",IF(ISERROR(TTEST(Calculations!BP702:BY702,Calculations!BZ702:CI702,2,2)),"N/A",TTEST(Calculations!BP702:BY702,Calculations!BZ702:CI702,2,2)))</f>
        <v>N/A</v>
      </c>
      <c r="J701" s="88" t="e">
        <f t="shared" si="51"/>
        <v>#DIV/0!</v>
      </c>
      <c r="K701" s="93" t="str">
        <f>IF(AND('Test Sample Data'!N701&gt;=35,'Control Sample Data'!N701&gt;=35),"Type 3",IF(AND('Test Sample Data'!N701&gt;=30,'Control Sample Data'!N701&gt;=30,OR(I701&gt;=0.05,I701="N/A")),"Type 2",IF(OR(AND('Test Sample Data'!N701&gt;=30,'Control Sample Data'!N701&lt;=30),AND('Test Sample Data'!N701&lt;=30,'Control Sample Data'!N701&gt;=30)),"Type 1","OKAY")))</f>
        <v>OKAY</v>
      </c>
    </row>
    <row r="702" spans="1:11">
      <c r="A702" s="80"/>
      <c r="B702" s="87" t="str">
        <f>IF('Gene Table'!E702="","",'Gene Table'!E702)</f>
        <v>hsa-miR-145-3p</v>
      </c>
      <c r="C702" s="87" t="str">
        <f>'Gene Table'!B702</f>
        <v>N04</v>
      </c>
      <c r="D702" s="88" t="e">
        <f>Calculations!BN703</f>
        <v>#DIV/0!</v>
      </c>
      <c r="E702" s="88" t="e">
        <f>Calculations!BO703</f>
        <v>#DIV/0!</v>
      </c>
      <c r="F702" s="89" t="e">
        <f t="shared" si="48"/>
        <v>#DIV/0!</v>
      </c>
      <c r="G702" s="89" t="e">
        <f t="shared" si="49"/>
        <v>#DIV/0!</v>
      </c>
      <c r="H702" s="88" t="e">
        <f t="shared" si="50"/>
        <v>#DIV/0!</v>
      </c>
      <c r="I702" s="92" t="str">
        <f>IF(OR(COUNT(Calculations!BP703:BY703)&lt;3,COUNT(Calculations!BZ703:CI703)&lt;3),"N/A",IF(ISERROR(TTEST(Calculations!BP703:BY703,Calculations!BZ703:CI703,2,2)),"N/A",TTEST(Calculations!BP703:BY703,Calculations!BZ703:CI703,2,2)))</f>
        <v>N/A</v>
      </c>
      <c r="J702" s="88" t="e">
        <f t="shared" si="51"/>
        <v>#DIV/0!</v>
      </c>
      <c r="K702" s="93" t="str">
        <f>IF(AND('Test Sample Data'!N702&gt;=35,'Control Sample Data'!N702&gt;=35),"Type 3",IF(AND('Test Sample Data'!N702&gt;=30,'Control Sample Data'!N702&gt;=30,OR(I702&gt;=0.05,I702="N/A")),"Type 2",IF(OR(AND('Test Sample Data'!N702&gt;=30,'Control Sample Data'!N702&lt;=30),AND('Test Sample Data'!N702&lt;=30,'Control Sample Data'!N702&gt;=30)),"Type 1","OKAY")))</f>
        <v>OKAY</v>
      </c>
    </row>
    <row r="703" spans="1:11">
      <c r="A703" s="80"/>
      <c r="B703" s="87" t="str">
        <f>IF('Gene Table'!E703="","",'Gene Table'!E703)</f>
        <v>hsa-miR-1468</v>
      </c>
      <c r="C703" s="87" t="str">
        <f>'Gene Table'!B703</f>
        <v>N05</v>
      </c>
      <c r="D703" s="88" t="e">
        <f>Calculations!BN704</f>
        <v>#DIV/0!</v>
      </c>
      <c r="E703" s="88" t="e">
        <f>Calculations!BO704</f>
        <v>#DIV/0!</v>
      </c>
      <c r="F703" s="89" t="e">
        <f t="shared" si="48"/>
        <v>#DIV/0!</v>
      </c>
      <c r="G703" s="89" t="e">
        <f t="shared" si="49"/>
        <v>#DIV/0!</v>
      </c>
      <c r="H703" s="88" t="e">
        <f t="shared" si="50"/>
        <v>#DIV/0!</v>
      </c>
      <c r="I703" s="92" t="str">
        <f>IF(OR(COUNT(Calculations!BP704:BY704)&lt;3,COUNT(Calculations!BZ704:CI704)&lt;3),"N/A",IF(ISERROR(TTEST(Calculations!BP704:BY704,Calculations!BZ704:CI704,2,2)),"N/A",TTEST(Calculations!BP704:BY704,Calculations!BZ704:CI704,2,2)))</f>
        <v>N/A</v>
      </c>
      <c r="J703" s="88" t="e">
        <f t="shared" si="51"/>
        <v>#DIV/0!</v>
      </c>
      <c r="K703" s="93" t="str">
        <f>IF(AND('Test Sample Data'!N703&gt;=35,'Control Sample Data'!N703&gt;=35),"Type 3",IF(AND('Test Sample Data'!N703&gt;=30,'Control Sample Data'!N703&gt;=30,OR(I703&gt;=0.05,I703="N/A")),"Type 2",IF(OR(AND('Test Sample Data'!N703&gt;=30,'Control Sample Data'!N703&lt;=30),AND('Test Sample Data'!N703&lt;=30,'Control Sample Data'!N703&gt;=30)),"Type 1","OKAY")))</f>
        <v>OKAY</v>
      </c>
    </row>
    <row r="704" spans="1:11">
      <c r="A704" s="80"/>
      <c r="B704" s="87" t="str">
        <f>IF('Gene Table'!E704="","",'Gene Table'!E704)</f>
        <v>hsa-miR-146a-3p</v>
      </c>
      <c r="C704" s="87" t="str">
        <f>'Gene Table'!B704</f>
        <v>N06</v>
      </c>
      <c r="D704" s="88" t="e">
        <f>Calculations!BN705</f>
        <v>#DIV/0!</v>
      </c>
      <c r="E704" s="88" t="e">
        <f>Calculations!BO705</f>
        <v>#DIV/0!</v>
      </c>
      <c r="F704" s="89" t="e">
        <f t="shared" si="48"/>
        <v>#DIV/0!</v>
      </c>
      <c r="G704" s="89" t="e">
        <f t="shared" si="49"/>
        <v>#DIV/0!</v>
      </c>
      <c r="H704" s="88" t="e">
        <f t="shared" si="50"/>
        <v>#DIV/0!</v>
      </c>
      <c r="I704" s="92" t="str">
        <f>IF(OR(COUNT(Calculations!BP705:BY705)&lt;3,COUNT(Calculations!BZ705:CI705)&lt;3),"N/A",IF(ISERROR(TTEST(Calculations!BP705:BY705,Calculations!BZ705:CI705,2,2)),"N/A",TTEST(Calculations!BP705:BY705,Calculations!BZ705:CI705,2,2)))</f>
        <v>N/A</v>
      </c>
      <c r="J704" s="88" t="e">
        <f t="shared" si="51"/>
        <v>#DIV/0!</v>
      </c>
      <c r="K704" s="93" t="str">
        <f>IF(AND('Test Sample Data'!N704&gt;=35,'Control Sample Data'!N704&gt;=35),"Type 3",IF(AND('Test Sample Data'!N704&gt;=30,'Control Sample Data'!N704&gt;=30,OR(I704&gt;=0.05,I704="N/A")),"Type 2",IF(OR(AND('Test Sample Data'!N704&gt;=30,'Control Sample Data'!N704&lt;=30),AND('Test Sample Data'!N704&lt;=30,'Control Sample Data'!N704&gt;=30)),"Type 1","OKAY")))</f>
        <v>OKAY</v>
      </c>
    </row>
    <row r="705" spans="1:11">
      <c r="A705" s="80"/>
      <c r="B705" s="87" t="str">
        <f>IF('Gene Table'!E705="","",'Gene Table'!E705)</f>
        <v>hsa-miR-1469</v>
      </c>
      <c r="C705" s="87" t="str">
        <f>'Gene Table'!B705</f>
        <v>N07</v>
      </c>
      <c r="D705" s="88" t="e">
        <f>Calculations!BN706</f>
        <v>#DIV/0!</v>
      </c>
      <c r="E705" s="88" t="e">
        <f>Calculations!BO706</f>
        <v>#DIV/0!</v>
      </c>
      <c r="F705" s="89" t="e">
        <f t="shared" si="48"/>
        <v>#DIV/0!</v>
      </c>
      <c r="G705" s="89" t="e">
        <f t="shared" si="49"/>
        <v>#DIV/0!</v>
      </c>
      <c r="H705" s="88" t="e">
        <f t="shared" si="50"/>
        <v>#DIV/0!</v>
      </c>
      <c r="I705" s="92" t="str">
        <f>IF(OR(COUNT(Calculations!BP706:BY706)&lt;3,COUNT(Calculations!BZ706:CI706)&lt;3),"N/A",IF(ISERROR(TTEST(Calculations!BP706:BY706,Calculations!BZ706:CI706,2,2)),"N/A",TTEST(Calculations!BP706:BY706,Calculations!BZ706:CI706,2,2)))</f>
        <v>N/A</v>
      </c>
      <c r="J705" s="88" t="e">
        <f t="shared" si="51"/>
        <v>#DIV/0!</v>
      </c>
      <c r="K705" s="93" t="str">
        <f>IF(AND('Test Sample Data'!N705&gt;=35,'Control Sample Data'!N705&gt;=35),"Type 3",IF(AND('Test Sample Data'!N705&gt;=30,'Control Sample Data'!N705&gt;=30,OR(I705&gt;=0.05,I705="N/A")),"Type 2",IF(OR(AND('Test Sample Data'!N705&gt;=30,'Control Sample Data'!N705&lt;=30),AND('Test Sample Data'!N705&lt;=30,'Control Sample Data'!N705&gt;=30)),"Type 1","OKAY")))</f>
        <v>OKAY</v>
      </c>
    </row>
    <row r="706" spans="1:11">
      <c r="A706" s="80"/>
      <c r="B706" s="87" t="str">
        <f>IF('Gene Table'!E706="","",'Gene Table'!E706)</f>
        <v>hsa-miR-148a-5p</v>
      </c>
      <c r="C706" s="87" t="str">
        <f>'Gene Table'!B706</f>
        <v>N08</v>
      </c>
      <c r="D706" s="88" t="e">
        <f>Calculations!BN707</f>
        <v>#DIV/0!</v>
      </c>
      <c r="E706" s="88" t="e">
        <f>Calculations!BO707</f>
        <v>#DIV/0!</v>
      </c>
      <c r="F706" s="89" t="e">
        <f t="shared" si="48"/>
        <v>#DIV/0!</v>
      </c>
      <c r="G706" s="89" t="e">
        <f t="shared" si="49"/>
        <v>#DIV/0!</v>
      </c>
      <c r="H706" s="88" t="e">
        <f t="shared" si="50"/>
        <v>#DIV/0!</v>
      </c>
      <c r="I706" s="92" t="str">
        <f>IF(OR(COUNT(Calculations!BP707:BY707)&lt;3,COUNT(Calculations!BZ707:CI707)&lt;3),"N/A",IF(ISERROR(TTEST(Calculations!BP707:BY707,Calculations!BZ707:CI707,2,2)),"N/A",TTEST(Calculations!BP707:BY707,Calculations!BZ707:CI707,2,2)))</f>
        <v>N/A</v>
      </c>
      <c r="J706" s="88" t="e">
        <f t="shared" si="51"/>
        <v>#DIV/0!</v>
      </c>
      <c r="K706" s="93" t="str">
        <f>IF(AND('Test Sample Data'!N706&gt;=35,'Control Sample Data'!N706&gt;=35),"Type 3",IF(AND('Test Sample Data'!N706&gt;=30,'Control Sample Data'!N706&gt;=30,OR(I706&gt;=0.05,I706="N/A")),"Type 2",IF(OR(AND('Test Sample Data'!N706&gt;=30,'Control Sample Data'!N706&lt;=30),AND('Test Sample Data'!N706&lt;=30,'Control Sample Data'!N706&gt;=30)),"Type 1","OKAY")))</f>
        <v>OKAY</v>
      </c>
    </row>
    <row r="707" spans="1:11">
      <c r="A707" s="80"/>
      <c r="B707" s="87" t="str">
        <f>IF('Gene Table'!E707="","",'Gene Table'!E707)</f>
        <v>hsa-miR-1471</v>
      </c>
      <c r="C707" s="87" t="str">
        <f>'Gene Table'!B707</f>
        <v>N09</v>
      </c>
      <c r="D707" s="88" t="e">
        <f>Calculations!BN708</f>
        <v>#DIV/0!</v>
      </c>
      <c r="E707" s="88" t="e">
        <f>Calculations!BO708</f>
        <v>#DIV/0!</v>
      </c>
      <c r="F707" s="89" t="e">
        <f t="shared" si="48"/>
        <v>#DIV/0!</v>
      </c>
      <c r="G707" s="89" t="e">
        <f t="shared" si="49"/>
        <v>#DIV/0!</v>
      </c>
      <c r="H707" s="88" t="e">
        <f t="shared" si="50"/>
        <v>#DIV/0!</v>
      </c>
      <c r="I707" s="92" t="str">
        <f>IF(OR(COUNT(Calculations!BP708:BY708)&lt;3,COUNT(Calculations!BZ708:CI708)&lt;3),"N/A",IF(ISERROR(TTEST(Calculations!BP708:BY708,Calculations!BZ708:CI708,2,2)),"N/A",TTEST(Calculations!BP708:BY708,Calculations!BZ708:CI708,2,2)))</f>
        <v>N/A</v>
      </c>
      <c r="J707" s="88" t="e">
        <f t="shared" si="51"/>
        <v>#DIV/0!</v>
      </c>
      <c r="K707" s="93" t="str">
        <f>IF(AND('Test Sample Data'!N707&gt;=35,'Control Sample Data'!N707&gt;=35),"Type 3",IF(AND('Test Sample Data'!N707&gt;=30,'Control Sample Data'!N707&gt;=30,OR(I707&gt;=0.05,I707="N/A")),"Type 2",IF(OR(AND('Test Sample Data'!N707&gt;=30,'Control Sample Data'!N707&lt;=30),AND('Test Sample Data'!N707&lt;=30,'Control Sample Data'!N707&gt;=30)),"Type 1","OKAY")))</f>
        <v>OKAY</v>
      </c>
    </row>
    <row r="708" spans="1:11">
      <c r="A708" s="80"/>
      <c r="B708" s="87" t="str">
        <f>IF('Gene Table'!E708="","",'Gene Table'!E708)</f>
        <v>hsa-miR-155-3p</v>
      </c>
      <c r="C708" s="87" t="str">
        <f>'Gene Table'!B708</f>
        <v>N10</v>
      </c>
      <c r="D708" s="88" t="e">
        <f>Calculations!BN709</f>
        <v>#DIV/0!</v>
      </c>
      <c r="E708" s="88" t="e">
        <f>Calculations!BO709</f>
        <v>#DIV/0!</v>
      </c>
      <c r="F708" s="89" t="e">
        <f t="shared" ref="F708:F747" si="52">2^-D708</f>
        <v>#DIV/0!</v>
      </c>
      <c r="G708" s="89" t="e">
        <f t="shared" ref="G708:G747" si="53">2^-E708</f>
        <v>#DIV/0!</v>
      </c>
      <c r="H708" s="88" t="e">
        <f t="shared" ref="H708:H747" si="54">F708/G708</f>
        <v>#DIV/0!</v>
      </c>
      <c r="I708" s="92" t="str">
        <f>IF(OR(COUNT(Calculations!BP709:BY709)&lt;3,COUNT(Calculations!BZ709:CI709)&lt;3),"N/A",IF(ISERROR(TTEST(Calculations!BP709:BY709,Calculations!BZ709:CI709,2,2)),"N/A",TTEST(Calculations!BP709:BY709,Calculations!BZ709:CI709,2,2)))</f>
        <v>N/A</v>
      </c>
      <c r="J708" s="88" t="e">
        <f t="shared" ref="J708:J747" si="55">IF(H708&gt;1,H708,-1/H708)</f>
        <v>#DIV/0!</v>
      </c>
      <c r="K708" s="93" t="str">
        <f>IF(AND('Test Sample Data'!N708&gt;=35,'Control Sample Data'!N708&gt;=35),"Type 3",IF(AND('Test Sample Data'!N708&gt;=30,'Control Sample Data'!N708&gt;=30,OR(I708&gt;=0.05,I708="N/A")),"Type 2",IF(OR(AND('Test Sample Data'!N708&gt;=30,'Control Sample Data'!N708&lt;=30),AND('Test Sample Data'!N708&lt;=30,'Control Sample Data'!N708&gt;=30)),"Type 1","OKAY")))</f>
        <v>OKAY</v>
      </c>
    </row>
    <row r="709" spans="1:11">
      <c r="A709" s="80"/>
      <c r="B709" s="87" t="str">
        <f>IF('Gene Table'!E709="","",'Gene Table'!E709)</f>
        <v>hsa-miR-1537</v>
      </c>
      <c r="C709" s="87" t="str">
        <f>'Gene Table'!B709</f>
        <v>N11</v>
      </c>
      <c r="D709" s="88" t="e">
        <f>Calculations!BN710</f>
        <v>#DIV/0!</v>
      </c>
      <c r="E709" s="88" t="e">
        <f>Calculations!BO710</f>
        <v>#DIV/0!</v>
      </c>
      <c r="F709" s="89" t="e">
        <f t="shared" si="52"/>
        <v>#DIV/0!</v>
      </c>
      <c r="G709" s="89" t="e">
        <f t="shared" si="53"/>
        <v>#DIV/0!</v>
      </c>
      <c r="H709" s="88" t="e">
        <f t="shared" si="54"/>
        <v>#DIV/0!</v>
      </c>
      <c r="I709" s="92" t="str">
        <f>IF(OR(COUNT(Calculations!BP710:BY710)&lt;3,COUNT(Calculations!BZ710:CI710)&lt;3),"N/A",IF(ISERROR(TTEST(Calculations!BP710:BY710,Calculations!BZ710:CI710,2,2)),"N/A",TTEST(Calculations!BP710:BY710,Calculations!BZ710:CI710,2,2)))</f>
        <v>N/A</v>
      </c>
      <c r="J709" s="88" t="e">
        <f t="shared" si="55"/>
        <v>#DIV/0!</v>
      </c>
      <c r="K709" s="93" t="str">
        <f>IF(AND('Test Sample Data'!N709&gt;=35,'Control Sample Data'!N709&gt;=35),"Type 3",IF(AND('Test Sample Data'!N709&gt;=30,'Control Sample Data'!N709&gt;=30,OR(I709&gt;=0.05,I709="N/A")),"Type 2",IF(OR(AND('Test Sample Data'!N709&gt;=30,'Control Sample Data'!N709&lt;=30),AND('Test Sample Data'!N709&lt;=30,'Control Sample Data'!N709&gt;=30)),"Type 1","OKAY")))</f>
        <v>OKAY</v>
      </c>
    </row>
    <row r="710" spans="1:11">
      <c r="A710" s="80"/>
      <c r="B710" s="87" t="str">
        <f>IF('Gene Table'!E710="","",'Gene Table'!E710)</f>
        <v>hsa-miR-186-3p</v>
      </c>
      <c r="C710" s="87" t="str">
        <f>'Gene Table'!B710</f>
        <v>N12</v>
      </c>
      <c r="D710" s="88" t="e">
        <f>Calculations!BN711</f>
        <v>#DIV/0!</v>
      </c>
      <c r="E710" s="88" t="e">
        <f>Calculations!BO711</f>
        <v>#DIV/0!</v>
      </c>
      <c r="F710" s="89" t="e">
        <f t="shared" si="52"/>
        <v>#DIV/0!</v>
      </c>
      <c r="G710" s="89" t="e">
        <f t="shared" si="53"/>
        <v>#DIV/0!</v>
      </c>
      <c r="H710" s="88" t="e">
        <f t="shared" si="54"/>
        <v>#DIV/0!</v>
      </c>
      <c r="I710" s="92" t="str">
        <f>IF(OR(COUNT(Calculations!BP711:BY711)&lt;3,COUNT(Calculations!BZ711:CI711)&lt;3),"N/A",IF(ISERROR(TTEST(Calculations!BP711:BY711,Calculations!BZ711:CI711,2,2)),"N/A",TTEST(Calculations!BP711:BY711,Calculations!BZ711:CI711,2,2)))</f>
        <v>N/A</v>
      </c>
      <c r="J710" s="88" t="e">
        <f t="shared" si="55"/>
        <v>#DIV/0!</v>
      </c>
      <c r="K710" s="93" t="str">
        <f>IF(AND('Test Sample Data'!N710&gt;=35,'Control Sample Data'!N710&gt;=35),"Type 3",IF(AND('Test Sample Data'!N710&gt;=30,'Control Sample Data'!N710&gt;=30,OR(I710&gt;=0.05,I710="N/A")),"Type 2",IF(OR(AND('Test Sample Data'!N710&gt;=30,'Control Sample Data'!N710&lt;=30),AND('Test Sample Data'!N710&lt;=30,'Control Sample Data'!N710&gt;=30)),"Type 1","OKAY")))</f>
        <v>OKAY</v>
      </c>
    </row>
    <row r="711" spans="1:11">
      <c r="A711" s="80"/>
      <c r="B711" s="87" t="str">
        <f>IF('Gene Table'!E711="","",'Gene Table'!E711)</f>
        <v>hsa-miR-1538</v>
      </c>
      <c r="C711" s="87" t="str">
        <f>'Gene Table'!B711</f>
        <v>N13</v>
      </c>
      <c r="D711" s="88" t="e">
        <f>Calculations!BN712</f>
        <v>#DIV/0!</v>
      </c>
      <c r="E711" s="88" t="e">
        <f>Calculations!BO712</f>
        <v>#DIV/0!</v>
      </c>
      <c r="F711" s="89" t="e">
        <f t="shared" si="52"/>
        <v>#DIV/0!</v>
      </c>
      <c r="G711" s="89" t="e">
        <f t="shared" si="53"/>
        <v>#DIV/0!</v>
      </c>
      <c r="H711" s="88" t="e">
        <f t="shared" si="54"/>
        <v>#DIV/0!</v>
      </c>
      <c r="I711" s="92" t="str">
        <f>IF(OR(COUNT(Calculations!BP712:BY712)&lt;3,COUNT(Calculations!BZ712:CI712)&lt;3),"N/A",IF(ISERROR(TTEST(Calculations!BP712:BY712,Calculations!BZ712:CI712,2,2)),"N/A",TTEST(Calculations!BP712:BY712,Calculations!BZ712:CI712,2,2)))</f>
        <v>N/A</v>
      </c>
      <c r="J711" s="88" t="e">
        <f t="shared" si="55"/>
        <v>#DIV/0!</v>
      </c>
      <c r="K711" s="93" t="str">
        <f>IF(AND('Test Sample Data'!N711&gt;=35,'Control Sample Data'!N711&gt;=35),"Type 3",IF(AND('Test Sample Data'!N711&gt;=30,'Control Sample Data'!N711&gt;=30,OR(I711&gt;=0.05,I711="N/A")),"Type 2",IF(OR(AND('Test Sample Data'!N711&gt;=30,'Control Sample Data'!N711&lt;=30),AND('Test Sample Data'!N711&lt;=30,'Control Sample Data'!N711&gt;=30)),"Type 1","OKAY")))</f>
        <v>OKAY</v>
      </c>
    </row>
    <row r="712" spans="1:11">
      <c r="A712" s="80"/>
      <c r="B712" s="87" t="str">
        <f>IF('Gene Table'!E712="","",'Gene Table'!E712)</f>
        <v>hsa-miR-187-5p</v>
      </c>
      <c r="C712" s="87" t="str">
        <f>'Gene Table'!B712</f>
        <v>N14</v>
      </c>
      <c r="D712" s="88" t="e">
        <f>Calculations!BN713</f>
        <v>#DIV/0!</v>
      </c>
      <c r="E712" s="88" t="e">
        <f>Calculations!BO713</f>
        <v>#DIV/0!</v>
      </c>
      <c r="F712" s="89" t="e">
        <f t="shared" si="52"/>
        <v>#DIV/0!</v>
      </c>
      <c r="G712" s="89" t="e">
        <f t="shared" si="53"/>
        <v>#DIV/0!</v>
      </c>
      <c r="H712" s="88" t="e">
        <f t="shared" si="54"/>
        <v>#DIV/0!</v>
      </c>
      <c r="I712" s="92" t="str">
        <f>IF(OR(COUNT(Calculations!BP713:BY713)&lt;3,COUNT(Calculations!BZ713:CI713)&lt;3),"N/A",IF(ISERROR(TTEST(Calculations!BP713:BY713,Calculations!BZ713:CI713,2,2)),"N/A",TTEST(Calculations!BP713:BY713,Calculations!BZ713:CI713,2,2)))</f>
        <v>N/A</v>
      </c>
      <c r="J712" s="88" t="e">
        <f t="shared" si="55"/>
        <v>#DIV/0!</v>
      </c>
      <c r="K712" s="93" t="str">
        <f>IF(AND('Test Sample Data'!N712&gt;=35,'Control Sample Data'!N712&gt;=35),"Type 3",IF(AND('Test Sample Data'!N712&gt;=30,'Control Sample Data'!N712&gt;=30,OR(I712&gt;=0.05,I712="N/A")),"Type 2",IF(OR(AND('Test Sample Data'!N712&gt;=30,'Control Sample Data'!N712&lt;=30),AND('Test Sample Data'!N712&lt;=30,'Control Sample Data'!N712&gt;=30)),"Type 1","OKAY")))</f>
        <v>OKAY</v>
      </c>
    </row>
    <row r="713" spans="1:11">
      <c r="A713" s="80"/>
      <c r="B713" s="87" t="str">
        <f>IF('Gene Table'!E713="","",'Gene Table'!E713)</f>
        <v>hsa-miR-1908</v>
      </c>
      <c r="C713" s="87" t="str">
        <f>'Gene Table'!B713</f>
        <v>N15</v>
      </c>
      <c r="D713" s="88" t="e">
        <f>Calculations!BN714</f>
        <v>#DIV/0!</v>
      </c>
      <c r="E713" s="88" t="e">
        <f>Calculations!BO714</f>
        <v>#DIV/0!</v>
      </c>
      <c r="F713" s="89" t="e">
        <f t="shared" si="52"/>
        <v>#DIV/0!</v>
      </c>
      <c r="G713" s="89" t="e">
        <f t="shared" si="53"/>
        <v>#DIV/0!</v>
      </c>
      <c r="H713" s="88" t="e">
        <f t="shared" si="54"/>
        <v>#DIV/0!</v>
      </c>
      <c r="I713" s="92" t="str">
        <f>IF(OR(COUNT(Calculations!BP714:BY714)&lt;3,COUNT(Calculations!BZ714:CI714)&lt;3),"N/A",IF(ISERROR(TTEST(Calculations!BP714:BY714,Calculations!BZ714:CI714,2,2)),"N/A",TTEST(Calculations!BP714:BY714,Calculations!BZ714:CI714,2,2)))</f>
        <v>N/A</v>
      </c>
      <c r="J713" s="88" t="e">
        <f t="shared" si="55"/>
        <v>#DIV/0!</v>
      </c>
      <c r="K713" s="93" t="str">
        <f>IF(AND('Test Sample Data'!N713&gt;=35,'Control Sample Data'!N713&gt;=35),"Type 3",IF(AND('Test Sample Data'!N713&gt;=30,'Control Sample Data'!N713&gt;=30,OR(I713&gt;=0.05,I713="N/A")),"Type 2",IF(OR(AND('Test Sample Data'!N713&gt;=30,'Control Sample Data'!N713&lt;=30),AND('Test Sample Data'!N713&lt;=30,'Control Sample Data'!N713&gt;=30)),"Type 1","OKAY")))</f>
        <v>OKAY</v>
      </c>
    </row>
    <row r="714" spans="1:11">
      <c r="A714" s="80"/>
      <c r="B714" s="87" t="str">
        <f>IF('Gene Table'!E714="","",'Gene Table'!E714)</f>
        <v>hsa-miR-1909-5p</v>
      </c>
      <c r="C714" s="87" t="str">
        <f>'Gene Table'!B714</f>
        <v>N16</v>
      </c>
      <c r="D714" s="88" t="e">
        <f>Calculations!BN715</f>
        <v>#DIV/0!</v>
      </c>
      <c r="E714" s="88" t="e">
        <f>Calculations!BO715</f>
        <v>#DIV/0!</v>
      </c>
      <c r="F714" s="89" t="e">
        <f t="shared" si="52"/>
        <v>#DIV/0!</v>
      </c>
      <c r="G714" s="89" t="e">
        <f t="shared" si="53"/>
        <v>#DIV/0!</v>
      </c>
      <c r="H714" s="88" t="e">
        <f t="shared" si="54"/>
        <v>#DIV/0!</v>
      </c>
      <c r="I714" s="92" t="str">
        <f>IF(OR(COUNT(Calculations!BP715:BY715)&lt;3,COUNT(Calculations!BZ715:CI715)&lt;3),"N/A",IF(ISERROR(TTEST(Calculations!BP715:BY715,Calculations!BZ715:CI715,2,2)),"N/A",TTEST(Calculations!BP715:BY715,Calculations!BZ715:CI715,2,2)))</f>
        <v>N/A</v>
      </c>
      <c r="J714" s="88" t="e">
        <f t="shared" si="55"/>
        <v>#DIV/0!</v>
      </c>
      <c r="K714" s="93" t="str">
        <f>IF(AND('Test Sample Data'!N714&gt;=35,'Control Sample Data'!N714&gt;=35),"Type 3",IF(AND('Test Sample Data'!N714&gt;=30,'Control Sample Data'!N714&gt;=30,OR(I714&gt;=0.05,I714="N/A")),"Type 2",IF(OR(AND('Test Sample Data'!N714&gt;=30,'Control Sample Data'!N714&lt;=30),AND('Test Sample Data'!N714&lt;=30,'Control Sample Data'!N714&gt;=30)),"Type 1","OKAY")))</f>
        <v>OKAY</v>
      </c>
    </row>
    <row r="715" spans="1:11">
      <c r="A715" s="80"/>
      <c r="B715" s="87" t="str">
        <f>IF('Gene Table'!E715="","",'Gene Table'!E715)</f>
        <v>hsa-miR-1909-3p</v>
      </c>
      <c r="C715" s="87" t="str">
        <f>'Gene Table'!B715</f>
        <v>N17</v>
      </c>
      <c r="D715" s="88" t="e">
        <f>Calculations!BN716</f>
        <v>#DIV/0!</v>
      </c>
      <c r="E715" s="88" t="e">
        <f>Calculations!BO716</f>
        <v>#DIV/0!</v>
      </c>
      <c r="F715" s="89" t="e">
        <f t="shared" si="52"/>
        <v>#DIV/0!</v>
      </c>
      <c r="G715" s="89" t="e">
        <f t="shared" si="53"/>
        <v>#DIV/0!</v>
      </c>
      <c r="H715" s="88" t="e">
        <f t="shared" si="54"/>
        <v>#DIV/0!</v>
      </c>
      <c r="I715" s="92" t="str">
        <f>IF(OR(COUNT(Calculations!BP716:BY716)&lt;3,COUNT(Calculations!BZ716:CI716)&lt;3),"N/A",IF(ISERROR(TTEST(Calculations!BP716:BY716,Calculations!BZ716:CI716,2,2)),"N/A",TTEST(Calculations!BP716:BY716,Calculations!BZ716:CI716,2,2)))</f>
        <v>N/A</v>
      </c>
      <c r="J715" s="88" t="e">
        <f t="shared" si="55"/>
        <v>#DIV/0!</v>
      </c>
      <c r="K715" s="93" t="str">
        <f>IF(AND('Test Sample Data'!N715&gt;=35,'Control Sample Data'!N715&gt;=35),"Type 3",IF(AND('Test Sample Data'!N715&gt;=30,'Control Sample Data'!N715&gt;=30,OR(I715&gt;=0.05,I715="N/A")),"Type 2",IF(OR(AND('Test Sample Data'!N715&gt;=30,'Control Sample Data'!N715&lt;=30),AND('Test Sample Data'!N715&lt;=30,'Control Sample Data'!N715&gt;=30)),"Type 1","OKAY")))</f>
        <v>OKAY</v>
      </c>
    </row>
    <row r="716" spans="1:11">
      <c r="A716" s="80"/>
      <c r="B716" s="87" t="str">
        <f>IF('Gene Table'!E716="","",'Gene Table'!E716)</f>
        <v>hsa-miR-200c-5p</v>
      </c>
      <c r="C716" s="87" t="str">
        <f>'Gene Table'!B716</f>
        <v>N18</v>
      </c>
      <c r="D716" s="88" t="e">
        <f>Calculations!BN717</f>
        <v>#DIV/0!</v>
      </c>
      <c r="E716" s="88" t="e">
        <f>Calculations!BO717</f>
        <v>#DIV/0!</v>
      </c>
      <c r="F716" s="89" t="e">
        <f t="shared" si="52"/>
        <v>#DIV/0!</v>
      </c>
      <c r="G716" s="89" t="e">
        <f t="shared" si="53"/>
        <v>#DIV/0!</v>
      </c>
      <c r="H716" s="88" t="e">
        <f t="shared" si="54"/>
        <v>#DIV/0!</v>
      </c>
      <c r="I716" s="92" t="str">
        <f>IF(OR(COUNT(Calculations!BP717:BY717)&lt;3,COUNT(Calculations!BZ717:CI717)&lt;3),"N/A",IF(ISERROR(TTEST(Calculations!BP717:BY717,Calculations!BZ717:CI717,2,2)),"N/A",TTEST(Calculations!BP717:BY717,Calculations!BZ717:CI717,2,2)))</f>
        <v>N/A</v>
      </c>
      <c r="J716" s="88" t="e">
        <f t="shared" si="55"/>
        <v>#DIV/0!</v>
      </c>
      <c r="K716" s="93" t="str">
        <f>IF(AND('Test Sample Data'!N716&gt;=35,'Control Sample Data'!N716&gt;=35),"Type 3",IF(AND('Test Sample Data'!N716&gt;=30,'Control Sample Data'!N716&gt;=30,OR(I716&gt;=0.05,I716="N/A")),"Type 2",IF(OR(AND('Test Sample Data'!N716&gt;=30,'Control Sample Data'!N716&lt;=30),AND('Test Sample Data'!N716&lt;=30,'Control Sample Data'!N716&gt;=30)),"Type 1","OKAY")))</f>
        <v>OKAY</v>
      </c>
    </row>
    <row r="717" spans="1:11">
      <c r="A717" s="80"/>
      <c r="B717" s="87" t="str">
        <f>IF('Gene Table'!E717="","",'Gene Table'!E717)</f>
        <v>hsa-miR-1910</v>
      </c>
      <c r="C717" s="87" t="str">
        <f>'Gene Table'!B717</f>
        <v>N19</v>
      </c>
      <c r="D717" s="88" t="e">
        <f>Calculations!BN718</f>
        <v>#DIV/0!</v>
      </c>
      <c r="E717" s="88" t="e">
        <f>Calculations!BO718</f>
        <v>#DIV/0!</v>
      </c>
      <c r="F717" s="89" t="e">
        <f t="shared" si="52"/>
        <v>#DIV/0!</v>
      </c>
      <c r="G717" s="89" t="e">
        <f t="shared" si="53"/>
        <v>#DIV/0!</v>
      </c>
      <c r="H717" s="88" t="e">
        <f t="shared" si="54"/>
        <v>#DIV/0!</v>
      </c>
      <c r="I717" s="92" t="str">
        <f>IF(OR(COUNT(Calculations!BP718:BY718)&lt;3,COUNT(Calculations!BZ718:CI718)&lt;3),"N/A",IF(ISERROR(TTEST(Calculations!BP718:BY718,Calculations!BZ718:CI718,2,2)),"N/A",TTEST(Calculations!BP718:BY718,Calculations!BZ718:CI718,2,2)))</f>
        <v>N/A</v>
      </c>
      <c r="J717" s="88" t="e">
        <f t="shared" si="55"/>
        <v>#DIV/0!</v>
      </c>
      <c r="K717" s="93" t="str">
        <f>IF(AND('Test Sample Data'!N717&gt;=35,'Control Sample Data'!N717&gt;=35),"Type 3",IF(AND('Test Sample Data'!N717&gt;=30,'Control Sample Data'!N717&gt;=30,OR(I717&gt;=0.05,I717="N/A")),"Type 2",IF(OR(AND('Test Sample Data'!N717&gt;=30,'Control Sample Data'!N717&lt;=30),AND('Test Sample Data'!N717&lt;=30,'Control Sample Data'!N717&gt;=30)),"Type 1","OKAY")))</f>
        <v>OKAY</v>
      </c>
    </row>
    <row r="718" spans="1:11">
      <c r="A718" s="80"/>
      <c r="B718" s="87" t="str">
        <f>IF('Gene Table'!E718="","",'Gene Table'!E718)</f>
        <v>hsa-miR-202-5p</v>
      </c>
      <c r="C718" s="87" t="str">
        <f>'Gene Table'!B718</f>
        <v>N20</v>
      </c>
      <c r="D718" s="88" t="e">
        <f>Calculations!BN719</f>
        <v>#DIV/0!</v>
      </c>
      <c r="E718" s="88" t="e">
        <f>Calculations!BO719</f>
        <v>#DIV/0!</v>
      </c>
      <c r="F718" s="89" t="e">
        <f t="shared" si="52"/>
        <v>#DIV/0!</v>
      </c>
      <c r="G718" s="89" t="e">
        <f t="shared" si="53"/>
        <v>#DIV/0!</v>
      </c>
      <c r="H718" s="88" t="e">
        <f t="shared" si="54"/>
        <v>#DIV/0!</v>
      </c>
      <c r="I718" s="92" t="str">
        <f>IF(OR(COUNT(Calculations!BP719:BY719)&lt;3,COUNT(Calculations!BZ719:CI719)&lt;3),"N/A",IF(ISERROR(TTEST(Calculations!BP719:BY719,Calculations!BZ719:CI719,2,2)),"N/A",TTEST(Calculations!BP719:BY719,Calculations!BZ719:CI719,2,2)))</f>
        <v>N/A</v>
      </c>
      <c r="J718" s="88" t="e">
        <f t="shared" si="55"/>
        <v>#DIV/0!</v>
      </c>
      <c r="K718" s="93" t="str">
        <f>IF(AND('Test Sample Data'!N718&gt;=35,'Control Sample Data'!N718&gt;=35),"Type 3",IF(AND('Test Sample Data'!N718&gt;=30,'Control Sample Data'!N718&gt;=30,OR(I718&gt;=0.05,I718="N/A")),"Type 2",IF(OR(AND('Test Sample Data'!N718&gt;=30,'Control Sample Data'!N718&lt;=30),AND('Test Sample Data'!N718&lt;=30,'Control Sample Data'!N718&gt;=30)),"Type 1","OKAY")))</f>
        <v>OKAY</v>
      </c>
    </row>
    <row r="719" spans="1:11">
      <c r="A719" s="80"/>
      <c r="B719" s="87" t="str">
        <f>IF('Gene Table'!E719="","",'Gene Table'!E719)</f>
        <v>hsa-miR-1912</v>
      </c>
      <c r="C719" s="87" t="str">
        <f>'Gene Table'!B719</f>
        <v>N21</v>
      </c>
      <c r="D719" s="88" t="e">
        <f>Calculations!BN720</f>
        <v>#DIV/0!</v>
      </c>
      <c r="E719" s="88" t="e">
        <f>Calculations!BO720</f>
        <v>#DIV/0!</v>
      </c>
      <c r="F719" s="89" t="e">
        <f t="shared" si="52"/>
        <v>#DIV/0!</v>
      </c>
      <c r="G719" s="89" t="e">
        <f t="shared" si="53"/>
        <v>#DIV/0!</v>
      </c>
      <c r="H719" s="88" t="e">
        <f t="shared" si="54"/>
        <v>#DIV/0!</v>
      </c>
      <c r="I719" s="92" t="str">
        <f>IF(OR(COUNT(Calculations!BP720:BY720)&lt;3,COUNT(Calculations!BZ720:CI720)&lt;3),"N/A",IF(ISERROR(TTEST(Calculations!BP720:BY720,Calculations!BZ720:CI720,2,2)),"N/A",TTEST(Calculations!BP720:BY720,Calculations!BZ720:CI720,2,2)))</f>
        <v>N/A</v>
      </c>
      <c r="J719" s="88" t="e">
        <f t="shared" si="55"/>
        <v>#DIV/0!</v>
      </c>
      <c r="K719" s="93" t="str">
        <f>IF(AND('Test Sample Data'!N719&gt;=35,'Control Sample Data'!N719&gt;=35),"Type 3",IF(AND('Test Sample Data'!N719&gt;=30,'Control Sample Data'!N719&gt;=30,OR(I719&gt;=0.05,I719="N/A")),"Type 2",IF(OR(AND('Test Sample Data'!N719&gt;=30,'Control Sample Data'!N719&lt;=30),AND('Test Sample Data'!N719&lt;=30,'Control Sample Data'!N719&gt;=30)),"Type 1","OKAY")))</f>
        <v>OKAY</v>
      </c>
    </row>
    <row r="720" spans="1:11">
      <c r="A720" s="80"/>
      <c r="B720" s="87" t="str">
        <f>IF('Gene Table'!E720="","",'Gene Table'!E720)</f>
        <v>hsa-miR-20a-3p</v>
      </c>
      <c r="C720" s="87" t="str">
        <f>'Gene Table'!B720</f>
        <v>N22</v>
      </c>
      <c r="D720" s="88" t="e">
        <f>Calculations!BN721</f>
        <v>#DIV/0!</v>
      </c>
      <c r="E720" s="88" t="e">
        <f>Calculations!BO721</f>
        <v>#DIV/0!</v>
      </c>
      <c r="F720" s="89" t="e">
        <f t="shared" si="52"/>
        <v>#DIV/0!</v>
      </c>
      <c r="G720" s="89" t="e">
        <f t="shared" si="53"/>
        <v>#DIV/0!</v>
      </c>
      <c r="H720" s="88" t="e">
        <f t="shared" si="54"/>
        <v>#DIV/0!</v>
      </c>
      <c r="I720" s="92" t="str">
        <f>IF(OR(COUNT(Calculations!BP721:BY721)&lt;3,COUNT(Calculations!BZ721:CI721)&lt;3),"N/A",IF(ISERROR(TTEST(Calculations!BP721:BY721,Calculations!BZ721:CI721,2,2)),"N/A",TTEST(Calculations!BP721:BY721,Calculations!BZ721:CI721,2,2)))</f>
        <v>N/A</v>
      </c>
      <c r="J720" s="88" t="e">
        <f t="shared" si="55"/>
        <v>#DIV/0!</v>
      </c>
      <c r="K720" s="93" t="str">
        <f>IF(AND('Test Sample Data'!N720&gt;=35,'Control Sample Data'!N720&gt;=35),"Type 3",IF(AND('Test Sample Data'!N720&gt;=30,'Control Sample Data'!N720&gt;=30,OR(I720&gt;=0.05,I720="N/A")),"Type 2",IF(OR(AND('Test Sample Data'!N720&gt;=30,'Control Sample Data'!N720&lt;=30),AND('Test Sample Data'!N720&lt;=30,'Control Sample Data'!N720&gt;=30)),"Type 1","OKAY")))</f>
        <v>OKAY</v>
      </c>
    </row>
    <row r="721" spans="1:11">
      <c r="A721" s="80"/>
      <c r="B721" s="87" t="str">
        <f>IF('Gene Table'!E721="","",'Gene Table'!E721)</f>
        <v>hsa-miR-1913</v>
      </c>
      <c r="C721" s="87" t="str">
        <f>'Gene Table'!B721</f>
        <v>N23</v>
      </c>
      <c r="D721" s="88" t="e">
        <f>Calculations!BN722</f>
        <v>#DIV/0!</v>
      </c>
      <c r="E721" s="88" t="e">
        <f>Calculations!BO722</f>
        <v>#DIV/0!</v>
      </c>
      <c r="F721" s="89" t="e">
        <f t="shared" si="52"/>
        <v>#DIV/0!</v>
      </c>
      <c r="G721" s="89" t="e">
        <f t="shared" si="53"/>
        <v>#DIV/0!</v>
      </c>
      <c r="H721" s="88" t="e">
        <f t="shared" si="54"/>
        <v>#DIV/0!</v>
      </c>
      <c r="I721" s="92" t="str">
        <f>IF(OR(COUNT(Calculations!BP722:BY722)&lt;3,COUNT(Calculations!BZ722:CI722)&lt;3),"N/A",IF(ISERROR(TTEST(Calculations!BP722:BY722,Calculations!BZ722:CI722,2,2)),"N/A",TTEST(Calculations!BP722:BY722,Calculations!BZ722:CI722,2,2)))</f>
        <v>N/A</v>
      </c>
      <c r="J721" s="88" t="e">
        <f t="shared" si="55"/>
        <v>#DIV/0!</v>
      </c>
      <c r="K721" s="93" t="str">
        <f>IF(AND('Test Sample Data'!N721&gt;=35,'Control Sample Data'!N721&gt;=35),"Type 3",IF(AND('Test Sample Data'!N721&gt;=30,'Control Sample Data'!N721&gt;=30,OR(I721&gt;=0.05,I721="N/A")),"Type 2",IF(OR(AND('Test Sample Data'!N721&gt;=30,'Control Sample Data'!N721&lt;=30),AND('Test Sample Data'!N721&lt;=30,'Control Sample Data'!N721&gt;=30)),"Type 1","OKAY")))</f>
        <v>OKAY</v>
      </c>
    </row>
    <row r="722" spans="1:11">
      <c r="A722" s="80"/>
      <c r="B722" s="87" t="str">
        <f>IF('Gene Table'!E722="","",'Gene Table'!E722)</f>
        <v>hsa-miR-214-5p</v>
      </c>
      <c r="C722" s="87" t="str">
        <f>'Gene Table'!B722</f>
        <v>N24</v>
      </c>
      <c r="D722" s="88" t="e">
        <f>Calculations!BN723</f>
        <v>#DIV/0!</v>
      </c>
      <c r="E722" s="88" t="e">
        <f>Calculations!BO723</f>
        <v>#DIV/0!</v>
      </c>
      <c r="F722" s="89" t="e">
        <f t="shared" si="52"/>
        <v>#DIV/0!</v>
      </c>
      <c r="G722" s="89" t="e">
        <f t="shared" si="53"/>
        <v>#DIV/0!</v>
      </c>
      <c r="H722" s="88" t="e">
        <f t="shared" si="54"/>
        <v>#DIV/0!</v>
      </c>
      <c r="I722" s="92" t="str">
        <f>IF(OR(COUNT(Calculations!BP723:BY723)&lt;3,COUNT(Calculations!BZ723:CI723)&lt;3),"N/A",IF(ISERROR(TTEST(Calculations!BP723:BY723,Calculations!BZ723:CI723,2,2)),"N/A",TTEST(Calculations!BP723:BY723,Calculations!BZ723:CI723,2,2)))</f>
        <v>N/A</v>
      </c>
      <c r="J722" s="88" t="e">
        <f t="shared" si="55"/>
        <v>#DIV/0!</v>
      </c>
      <c r="K722" s="93" t="str">
        <f>IF(AND('Test Sample Data'!N722&gt;=35,'Control Sample Data'!N722&gt;=35),"Type 3",IF(AND('Test Sample Data'!N722&gt;=30,'Control Sample Data'!N722&gt;=30,OR(I722&gt;=0.05,I722="N/A")),"Type 2",IF(OR(AND('Test Sample Data'!N722&gt;=30,'Control Sample Data'!N722&lt;=30),AND('Test Sample Data'!N722&lt;=30,'Control Sample Data'!N722&gt;=30)),"Type 1","OKAY")))</f>
        <v>OKAY</v>
      </c>
    </row>
    <row r="723" spans="1:11">
      <c r="A723" s="80"/>
      <c r="B723" s="87" t="str">
        <f>IF('Gene Table'!E723="","",'Gene Table'!E723)</f>
        <v>hsa-miR-146b-3p</v>
      </c>
      <c r="C723" s="87" t="str">
        <f>'Gene Table'!B723</f>
        <v>O01</v>
      </c>
      <c r="D723" s="88" t="e">
        <f>Calculations!BN724</f>
        <v>#DIV/0!</v>
      </c>
      <c r="E723" s="88" t="e">
        <f>Calculations!BO724</f>
        <v>#DIV/0!</v>
      </c>
      <c r="F723" s="89" t="e">
        <f t="shared" si="52"/>
        <v>#DIV/0!</v>
      </c>
      <c r="G723" s="89" t="e">
        <f t="shared" si="53"/>
        <v>#DIV/0!</v>
      </c>
      <c r="H723" s="88" t="e">
        <f t="shared" si="54"/>
        <v>#DIV/0!</v>
      </c>
      <c r="I723" s="92" t="str">
        <f>IF(OR(COUNT(Calculations!BP724:BY724)&lt;3,COUNT(Calculations!BZ724:CI724)&lt;3),"N/A",IF(ISERROR(TTEST(Calculations!BP724:BY724,Calculations!BZ724:CI724,2,2)),"N/A",TTEST(Calculations!BP724:BY724,Calculations!BZ724:CI724,2,2)))</f>
        <v>N/A</v>
      </c>
      <c r="J723" s="88" t="e">
        <f t="shared" si="55"/>
        <v>#DIV/0!</v>
      </c>
      <c r="K723" s="93" t="str">
        <f>IF(AND('Test Sample Data'!N723&gt;=35,'Control Sample Data'!N723&gt;=35),"Type 3",IF(AND('Test Sample Data'!N723&gt;=30,'Control Sample Data'!N723&gt;=30,OR(I723&gt;=0.05,I723="N/A")),"Type 2",IF(OR(AND('Test Sample Data'!N723&gt;=30,'Control Sample Data'!N723&lt;=30),AND('Test Sample Data'!N723&lt;=30,'Control Sample Data'!N723&gt;=30)),"Type 1","OKAY")))</f>
        <v>OKAY</v>
      </c>
    </row>
    <row r="724" spans="1:11">
      <c r="A724" s="80"/>
      <c r="B724" s="87" t="str">
        <f>IF('Gene Table'!E724="","",'Gene Table'!E724)</f>
        <v>hsa-let-7g-5p</v>
      </c>
      <c r="C724" s="87" t="str">
        <f>'Gene Table'!B724</f>
        <v>O02</v>
      </c>
      <c r="D724" s="88" t="e">
        <f>Calculations!BN725</f>
        <v>#DIV/0!</v>
      </c>
      <c r="E724" s="88" t="e">
        <f>Calculations!BO725</f>
        <v>#DIV/0!</v>
      </c>
      <c r="F724" s="89" t="e">
        <f t="shared" si="52"/>
        <v>#DIV/0!</v>
      </c>
      <c r="G724" s="89" t="e">
        <f t="shared" si="53"/>
        <v>#DIV/0!</v>
      </c>
      <c r="H724" s="88" t="e">
        <f t="shared" si="54"/>
        <v>#DIV/0!</v>
      </c>
      <c r="I724" s="92" t="str">
        <f>IF(OR(COUNT(Calculations!BP725:BY725)&lt;3,COUNT(Calculations!BZ725:CI725)&lt;3),"N/A",IF(ISERROR(TTEST(Calculations!BP725:BY725,Calculations!BZ725:CI725,2,2)),"N/A",TTEST(Calculations!BP725:BY725,Calculations!BZ725:CI725,2,2)))</f>
        <v>N/A</v>
      </c>
      <c r="J724" s="88" t="e">
        <f t="shared" si="55"/>
        <v>#DIV/0!</v>
      </c>
      <c r="K724" s="93" t="str">
        <f>IF(AND('Test Sample Data'!N724&gt;=35,'Control Sample Data'!N724&gt;=35),"Type 3",IF(AND('Test Sample Data'!N724&gt;=30,'Control Sample Data'!N724&gt;=30,OR(I724&gt;=0.05,I724="N/A")),"Type 2",IF(OR(AND('Test Sample Data'!N724&gt;=30,'Control Sample Data'!N724&lt;=30),AND('Test Sample Data'!N724&lt;=30,'Control Sample Data'!N724&gt;=30)),"Type 1","OKAY")))</f>
        <v>OKAY</v>
      </c>
    </row>
    <row r="725" spans="1:11">
      <c r="A725" s="80"/>
      <c r="B725" s="87" t="str">
        <f>IF('Gene Table'!E725="","",'Gene Table'!E725)</f>
        <v>hsa-miR-342-3p</v>
      </c>
      <c r="C725" s="87" t="str">
        <f>'Gene Table'!B725</f>
        <v>O03</v>
      </c>
      <c r="D725" s="88" t="e">
        <f>Calculations!BN726</f>
        <v>#DIV/0!</v>
      </c>
      <c r="E725" s="88" t="e">
        <f>Calculations!BO726</f>
        <v>#DIV/0!</v>
      </c>
      <c r="F725" s="89" t="e">
        <f t="shared" si="52"/>
        <v>#DIV/0!</v>
      </c>
      <c r="G725" s="89" t="e">
        <f t="shared" si="53"/>
        <v>#DIV/0!</v>
      </c>
      <c r="H725" s="88" t="e">
        <f t="shared" si="54"/>
        <v>#DIV/0!</v>
      </c>
      <c r="I725" s="92" t="str">
        <f>IF(OR(COUNT(Calculations!BP726:BY726)&lt;3,COUNT(Calculations!BZ726:CI726)&lt;3),"N/A",IF(ISERROR(TTEST(Calculations!BP726:BY726,Calculations!BZ726:CI726,2,2)),"N/A",TTEST(Calculations!BP726:BY726,Calculations!BZ726:CI726,2,2)))</f>
        <v>N/A</v>
      </c>
      <c r="J725" s="88" t="e">
        <f t="shared" si="55"/>
        <v>#DIV/0!</v>
      </c>
      <c r="K725" s="93" t="str">
        <f>IF(AND('Test Sample Data'!N725&gt;=35,'Control Sample Data'!N725&gt;=35),"Type 3",IF(AND('Test Sample Data'!N725&gt;=30,'Control Sample Data'!N725&gt;=30,OR(I725&gt;=0.05,I725="N/A")),"Type 2",IF(OR(AND('Test Sample Data'!N725&gt;=30,'Control Sample Data'!N725&lt;=30),AND('Test Sample Data'!N725&lt;=30,'Control Sample Data'!N725&gt;=30)),"Type 1","OKAY")))</f>
        <v>OKAY</v>
      </c>
    </row>
    <row r="726" spans="1:11">
      <c r="A726" s="80"/>
      <c r="B726" s="87" t="str">
        <f>IF('Gene Table'!E726="","",'Gene Table'!E726)</f>
        <v>hsa-miR-374a-5p</v>
      </c>
      <c r="C726" s="87" t="str">
        <f>'Gene Table'!B726</f>
        <v>O04</v>
      </c>
      <c r="D726" s="88" t="e">
        <f>Calculations!BN727</f>
        <v>#DIV/0!</v>
      </c>
      <c r="E726" s="88" t="e">
        <f>Calculations!BO727</f>
        <v>#DIV/0!</v>
      </c>
      <c r="F726" s="89" t="e">
        <f t="shared" si="52"/>
        <v>#DIV/0!</v>
      </c>
      <c r="G726" s="89" t="e">
        <f t="shared" si="53"/>
        <v>#DIV/0!</v>
      </c>
      <c r="H726" s="88" t="e">
        <f t="shared" si="54"/>
        <v>#DIV/0!</v>
      </c>
      <c r="I726" s="92" t="str">
        <f>IF(OR(COUNT(Calculations!BP727:BY727)&lt;3,COUNT(Calculations!BZ727:CI727)&lt;3),"N/A",IF(ISERROR(TTEST(Calculations!BP727:BY727,Calculations!BZ727:CI727,2,2)),"N/A",TTEST(Calculations!BP727:BY727,Calculations!BZ727:CI727,2,2)))</f>
        <v>N/A</v>
      </c>
      <c r="J726" s="88" t="e">
        <f t="shared" si="55"/>
        <v>#DIV/0!</v>
      </c>
      <c r="K726" s="93" t="str">
        <f>IF(AND('Test Sample Data'!N726&gt;=35,'Control Sample Data'!N726&gt;=35),"Type 3",IF(AND('Test Sample Data'!N726&gt;=30,'Control Sample Data'!N726&gt;=30,OR(I726&gt;=0.05,I726="N/A")),"Type 2",IF(OR(AND('Test Sample Data'!N726&gt;=30,'Control Sample Data'!N726&lt;=30),AND('Test Sample Data'!N726&lt;=30,'Control Sample Data'!N726&gt;=30)),"Type 1","OKAY")))</f>
        <v>OKAY</v>
      </c>
    </row>
    <row r="727" spans="1:11">
      <c r="A727" s="80"/>
      <c r="B727" s="87" t="str">
        <f>IF('Gene Table'!E727="","",'Gene Table'!E727)</f>
        <v>hsa-miR-423-5p</v>
      </c>
      <c r="C727" s="87" t="str">
        <f>'Gene Table'!B727</f>
        <v>O05</v>
      </c>
      <c r="D727" s="88" t="e">
        <f>Calculations!BN728</f>
        <v>#DIV/0!</v>
      </c>
      <c r="E727" s="88" t="e">
        <f>Calculations!BO728</f>
        <v>#DIV/0!</v>
      </c>
      <c r="F727" s="89" t="e">
        <f t="shared" si="52"/>
        <v>#DIV/0!</v>
      </c>
      <c r="G727" s="89" t="e">
        <f t="shared" si="53"/>
        <v>#DIV/0!</v>
      </c>
      <c r="H727" s="88" t="e">
        <f t="shared" si="54"/>
        <v>#DIV/0!</v>
      </c>
      <c r="I727" s="92" t="str">
        <f>IF(OR(COUNT(Calculations!BP728:BY728)&lt;3,COUNT(Calculations!BZ728:CI728)&lt;3),"N/A",IF(ISERROR(TTEST(Calculations!BP728:BY728,Calculations!BZ728:CI728,2,2)),"N/A",TTEST(Calculations!BP728:BY728,Calculations!BZ728:CI728,2,2)))</f>
        <v>N/A</v>
      </c>
      <c r="J727" s="88" t="e">
        <f t="shared" si="55"/>
        <v>#DIV/0!</v>
      </c>
      <c r="K727" s="93" t="str">
        <f>IF(AND('Test Sample Data'!N727&gt;=35,'Control Sample Data'!N727&gt;=35),"Type 3",IF(AND('Test Sample Data'!N727&gt;=30,'Control Sample Data'!N727&gt;=30,OR(I727&gt;=0.05,I727="N/A")),"Type 2",IF(OR(AND('Test Sample Data'!N727&gt;=30,'Control Sample Data'!N727&lt;=30),AND('Test Sample Data'!N727&lt;=30,'Control Sample Data'!N727&gt;=30)),"Type 1","OKAY")))</f>
        <v>OKAY</v>
      </c>
    </row>
    <row r="728" spans="1:11">
      <c r="A728" s="80"/>
      <c r="B728" s="87" t="str">
        <f>IF('Gene Table'!E728="","",'Gene Table'!E728)</f>
        <v>hsa-miR-374b-5p</v>
      </c>
      <c r="C728" s="87" t="str">
        <f>'Gene Table'!B728</f>
        <v>O06</v>
      </c>
      <c r="D728" s="88" t="e">
        <f>Calculations!BN729</f>
        <v>#DIV/0!</v>
      </c>
      <c r="E728" s="88" t="e">
        <f>Calculations!BO729</f>
        <v>#DIV/0!</v>
      </c>
      <c r="F728" s="89" t="e">
        <f t="shared" si="52"/>
        <v>#DIV/0!</v>
      </c>
      <c r="G728" s="89" t="e">
        <f t="shared" si="53"/>
        <v>#DIV/0!</v>
      </c>
      <c r="H728" s="88" t="e">
        <f t="shared" si="54"/>
        <v>#DIV/0!</v>
      </c>
      <c r="I728" s="92" t="str">
        <f>IF(OR(COUNT(Calculations!BP729:BY729)&lt;3,COUNT(Calculations!BZ729:CI729)&lt;3),"N/A",IF(ISERROR(TTEST(Calculations!BP729:BY729,Calculations!BZ729:CI729,2,2)),"N/A",TTEST(Calculations!BP729:BY729,Calculations!BZ729:CI729,2,2)))</f>
        <v>N/A</v>
      </c>
      <c r="J728" s="88" t="e">
        <f t="shared" si="55"/>
        <v>#DIV/0!</v>
      </c>
      <c r="K728" s="93" t="str">
        <f>IF(AND('Test Sample Data'!N728&gt;=35,'Control Sample Data'!N728&gt;=35),"Type 3",IF(AND('Test Sample Data'!N728&gt;=30,'Control Sample Data'!N728&gt;=30,OR(I728&gt;=0.05,I728="N/A")),"Type 2",IF(OR(AND('Test Sample Data'!N728&gt;=30,'Control Sample Data'!N728&lt;=30),AND('Test Sample Data'!N728&lt;=30,'Control Sample Data'!N728&gt;=30)),"Type 1","OKAY")))</f>
        <v>OKAY</v>
      </c>
    </row>
    <row r="729" spans="1:11">
      <c r="A729" s="80"/>
      <c r="B729" s="87" t="str">
        <f>IF('Gene Table'!E729="","",'Gene Table'!E729)</f>
        <v>hsa-miR-125a-3p</v>
      </c>
      <c r="C729" s="87" t="str">
        <f>'Gene Table'!B729</f>
        <v>O07</v>
      </c>
      <c r="D729" s="88" t="e">
        <f>Calculations!BN730</f>
        <v>#DIV/0!</v>
      </c>
      <c r="E729" s="88" t="e">
        <f>Calculations!BO730</f>
        <v>#DIV/0!</v>
      </c>
      <c r="F729" s="89" t="e">
        <f t="shared" si="52"/>
        <v>#DIV/0!</v>
      </c>
      <c r="G729" s="89" t="e">
        <f t="shared" si="53"/>
        <v>#DIV/0!</v>
      </c>
      <c r="H729" s="88" t="e">
        <f t="shared" si="54"/>
        <v>#DIV/0!</v>
      </c>
      <c r="I729" s="92" t="str">
        <f>IF(OR(COUNT(Calculations!BP730:BY730)&lt;3,COUNT(Calculations!BZ730:CI730)&lt;3),"N/A",IF(ISERROR(TTEST(Calculations!BP730:BY730,Calculations!BZ730:CI730,2,2)),"N/A",TTEST(Calculations!BP730:BY730,Calculations!BZ730:CI730,2,2)))</f>
        <v>N/A</v>
      </c>
      <c r="J729" s="88" t="e">
        <f t="shared" si="55"/>
        <v>#DIV/0!</v>
      </c>
      <c r="K729" s="93" t="str">
        <f>IF(AND('Test Sample Data'!N729&gt;=35,'Control Sample Data'!N729&gt;=35),"Type 3",IF(AND('Test Sample Data'!N729&gt;=30,'Control Sample Data'!N729&gt;=30,OR(I729&gt;=0.05,I729="N/A")),"Type 2",IF(OR(AND('Test Sample Data'!N729&gt;=30,'Control Sample Data'!N729&lt;=30),AND('Test Sample Data'!N729&lt;=30,'Control Sample Data'!N729&gt;=30)),"Type 1","OKAY")))</f>
        <v>OKAY</v>
      </c>
    </row>
    <row r="730" spans="1:11">
      <c r="A730" s="80"/>
      <c r="B730" s="87" t="str">
        <f>IF('Gene Table'!E730="","",'Gene Table'!E730)</f>
        <v>hsa-let-7i-5p</v>
      </c>
      <c r="C730" s="87" t="str">
        <f>'Gene Table'!B730</f>
        <v>O08</v>
      </c>
      <c r="D730" s="88" t="e">
        <f>Calculations!BN731</f>
        <v>#DIV/0!</v>
      </c>
      <c r="E730" s="88" t="e">
        <f>Calculations!BO731</f>
        <v>#DIV/0!</v>
      </c>
      <c r="F730" s="89" t="e">
        <f t="shared" si="52"/>
        <v>#DIV/0!</v>
      </c>
      <c r="G730" s="89" t="e">
        <f t="shared" si="53"/>
        <v>#DIV/0!</v>
      </c>
      <c r="H730" s="88" t="e">
        <f t="shared" si="54"/>
        <v>#DIV/0!</v>
      </c>
      <c r="I730" s="92" t="str">
        <f>IF(OR(COUNT(Calculations!BP731:BY731)&lt;3,COUNT(Calculations!BZ731:CI731)&lt;3),"N/A",IF(ISERROR(TTEST(Calculations!BP731:BY731,Calculations!BZ731:CI731,2,2)),"N/A",TTEST(Calculations!BP731:BY731,Calculations!BZ731:CI731,2,2)))</f>
        <v>N/A</v>
      </c>
      <c r="J730" s="88" t="e">
        <f t="shared" si="55"/>
        <v>#DIV/0!</v>
      </c>
      <c r="K730" s="93" t="str">
        <f>IF(AND('Test Sample Data'!N730&gt;=35,'Control Sample Data'!N730&gt;=35),"Type 3",IF(AND('Test Sample Data'!N730&gt;=30,'Control Sample Data'!N730&gt;=30,OR(I730&gt;=0.05,I730="N/A")),"Type 2",IF(OR(AND('Test Sample Data'!N730&gt;=30,'Control Sample Data'!N730&lt;=30),AND('Test Sample Data'!N730&lt;=30,'Control Sample Data'!N730&gt;=30)),"Type 1","OKAY")))</f>
        <v>OKAY</v>
      </c>
    </row>
    <row r="731" spans="1:11">
      <c r="A731" s="80"/>
      <c r="B731" s="87" t="str">
        <f>IF('Gene Table'!E731="","",'Gene Table'!E731)</f>
        <v>hsa-miR-635</v>
      </c>
      <c r="C731" s="87" t="str">
        <f>'Gene Table'!B731</f>
        <v>O09</v>
      </c>
      <c r="D731" s="88" t="e">
        <f>Calculations!BN732</f>
        <v>#DIV/0!</v>
      </c>
      <c r="E731" s="88" t="e">
        <f>Calculations!BO732</f>
        <v>#DIV/0!</v>
      </c>
      <c r="F731" s="89" t="e">
        <f t="shared" si="52"/>
        <v>#DIV/0!</v>
      </c>
      <c r="G731" s="89" t="e">
        <f t="shared" si="53"/>
        <v>#DIV/0!</v>
      </c>
      <c r="H731" s="88" t="e">
        <f t="shared" si="54"/>
        <v>#DIV/0!</v>
      </c>
      <c r="I731" s="92" t="str">
        <f>IF(OR(COUNT(Calculations!BP732:BY732)&lt;3,COUNT(Calculations!BZ732:CI732)&lt;3),"N/A",IF(ISERROR(TTEST(Calculations!BP732:BY732,Calculations!BZ732:CI732,2,2)),"N/A",TTEST(Calculations!BP732:BY732,Calculations!BZ732:CI732,2,2)))</f>
        <v>N/A</v>
      </c>
      <c r="J731" s="88" t="e">
        <f t="shared" si="55"/>
        <v>#DIV/0!</v>
      </c>
      <c r="K731" s="93" t="str">
        <f>IF(AND('Test Sample Data'!N731&gt;=35,'Control Sample Data'!N731&gt;=35),"Type 3",IF(AND('Test Sample Data'!N731&gt;=30,'Control Sample Data'!N731&gt;=30,OR(I731&gt;=0.05,I731="N/A")),"Type 2",IF(OR(AND('Test Sample Data'!N731&gt;=30,'Control Sample Data'!N731&lt;=30),AND('Test Sample Data'!N731&lt;=30,'Control Sample Data'!N731&gt;=30)),"Type 1","OKAY")))</f>
        <v>OKAY</v>
      </c>
    </row>
    <row r="732" spans="1:11">
      <c r="A732" s="80"/>
      <c r="B732" s="87" t="str">
        <f>IF('Gene Table'!E732="","",'Gene Table'!E732)</f>
        <v>hsa-let-7d-5p</v>
      </c>
      <c r="C732" s="87" t="str">
        <f>'Gene Table'!B732</f>
        <v>O10</v>
      </c>
      <c r="D732" s="88" t="e">
        <f>Calculations!BN733</f>
        <v>#DIV/0!</v>
      </c>
      <c r="E732" s="88" t="e">
        <f>Calculations!BO733</f>
        <v>#DIV/0!</v>
      </c>
      <c r="F732" s="89" t="e">
        <f t="shared" si="52"/>
        <v>#DIV/0!</v>
      </c>
      <c r="G732" s="89" t="e">
        <f t="shared" si="53"/>
        <v>#DIV/0!</v>
      </c>
      <c r="H732" s="88" t="e">
        <f t="shared" si="54"/>
        <v>#DIV/0!</v>
      </c>
      <c r="I732" s="92" t="str">
        <f>IF(OR(COUNT(Calculations!BP733:BY733)&lt;3,COUNT(Calculations!BZ733:CI733)&lt;3),"N/A",IF(ISERROR(TTEST(Calculations!BP733:BY733,Calculations!BZ733:CI733,2,2)),"N/A",TTEST(Calculations!BP733:BY733,Calculations!BZ733:CI733,2,2)))</f>
        <v>N/A</v>
      </c>
      <c r="J732" s="88" t="e">
        <f t="shared" si="55"/>
        <v>#DIV/0!</v>
      </c>
      <c r="K732" s="93" t="str">
        <f>IF(AND('Test Sample Data'!N732&gt;=35,'Control Sample Data'!N732&gt;=35),"Type 3",IF(AND('Test Sample Data'!N732&gt;=30,'Control Sample Data'!N732&gt;=30,OR(I732&gt;=0.05,I732="N/A")),"Type 2",IF(OR(AND('Test Sample Data'!N732&gt;=30,'Control Sample Data'!N732&lt;=30),AND('Test Sample Data'!N732&lt;=30,'Control Sample Data'!N732&gt;=30)),"Type 1","OKAY")))</f>
        <v>OKAY</v>
      </c>
    </row>
    <row r="733" spans="1:11">
      <c r="A733" s="80"/>
      <c r="B733" s="87" t="str">
        <f>IF('Gene Table'!E733="","",'Gene Table'!E733)</f>
        <v>hsa-miR-665</v>
      </c>
      <c r="C733" s="87" t="str">
        <f>'Gene Table'!B733</f>
        <v>O11</v>
      </c>
      <c r="D733" s="88" t="e">
        <f>Calculations!BN734</f>
        <v>#DIV/0!</v>
      </c>
      <c r="E733" s="88" t="e">
        <f>Calculations!BO734</f>
        <v>#DIV/0!</v>
      </c>
      <c r="F733" s="89" t="e">
        <f t="shared" si="52"/>
        <v>#DIV/0!</v>
      </c>
      <c r="G733" s="89" t="e">
        <f t="shared" si="53"/>
        <v>#DIV/0!</v>
      </c>
      <c r="H733" s="88" t="e">
        <f t="shared" si="54"/>
        <v>#DIV/0!</v>
      </c>
      <c r="I733" s="92" t="str">
        <f>IF(OR(COUNT(Calculations!BP734:BY734)&lt;3,COUNT(Calculations!BZ734:CI734)&lt;3),"N/A",IF(ISERROR(TTEST(Calculations!BP734:BY734,Calculations!BZ734:CI734,2,2)),"N/A",TTEST(Calculations!BP734:BY734,Calculations!BZ734:CI734,2,2)))</f>
        <v>N/A</v>
      </c>
      <c r="J733" s="88" t="e">
        <f t="shared" si="55"/>
        <v>#DIV/0!</v>
      </c>
      <c r="K733" s="93" t="str">
        <f>IF(AND('Test Sample Data'!N733&gt;=35,'Control Sample Data'!N733&gt;=35),"Type 3",IF(AND('Test Sample Data'!N733&gt;=30,'Control Sample Data'!N733&gt;=30,OR(I733&gt;=0.05,I733="N/A")),"Type 2",IF(OR(AND('Test Sample Data'!N733&gt;=30,'Control Sample Data'!N733&lt;=30),AND('Test Sample Data'!N733&lt;=30,'Control Sample Data'!N733&gt;=30)),"Type 1","OKAY")))</f>
        <v>OKAY</v>
      </c>
    </row>
    <row r="734" spans="1:11">
      <c r="A734" s="80"/>
      <c r="B734" s="87" t="str">
        <f>IF('Gene Table'!E734="","",'Gene Table'!E734)</f>
        <v>hsa-miR-200a-3p</v>
      </c>
      <c r="C734" s="87" t="str">
        <f>'Gene Table'!B734</f>
        <v>O12</v>
      </c>
      <c r="D734" s="88" t="e">
        <f>Calculations!BN735</f>
        <v>#DIV/0!</v>
      </c>
      <c r="E734" s="88" t="e">
        <f>Calculations!BO735</f>
        <v>#DIV/0!</v>
      </c>
      <c r="F734" s="89" t="e">
        <f t="shared" si="52"/>
        <v>#DIV/0!</v>
      </c>
      <c r="G734" s="89" t="e">
        <f t="shared" si="53"/>
        <v>#DIV/0!</v>
      </c>
      <c r="H734" s="88" t="e">
        <f t="shared" si="54"/>
        <v>#DIV/0!</v>
      </c>
      <c r="I734" s="92" t="str">
        <f>IF(OR(COUNT(Calculations!BP735:BY735)&lt;3,COUNT(Calculations!BZ735:CI735)&lt;3),"N/A",IF(ISERROR(TTEST(Calculations!BP735:BY735,Calculations!BZ735:CI735,2,2)),"N/A",TTEST(Calculations!BP735:BY735,Calculations!BZ735:CI735,2,2)))</f>
        <v>N/A</v>
      </c>
      <c r="J734" s="88" t="e">
        <f t="shared" si="55"/>
        <v>#DIV/0!</v>
      </c>
      <c r="K734" s="93" t="str">
        <f>IF(AND('Test Sample Data'!N734&gt;=35,'Control Sample Data'!N734&gt;=35),"Type 3",IF(AND('Test Sample Data'!N734&gt;=30,'Control Sample Data'!N734&gt;=30,OR(I734&gt;=0.05,I734="N/A")),"Type 2",IF(OR(AND('Test Sample Data'!N734&gt;=30,'Control Sample Data'!N734&lt;=30),AND('Test Sample Data'!N734&lt;=30,'Control Sample Data'!N734&gt;=30)),"Type 1","OKAY")))</f>
        <v>OKAY</v>
      </c>
    </row>
    <row r="735" spans="1:11">
      <c r="A735" s="80"/>
      <c r="B735" s="87" t="str">
        <f>IF('Gene Table'!E735="","",'Gene Table'!E735)</f>
        <v>hsa-miR-885-3p</v>
      </c>
      <c r="C735" s="87" t="str">
        <f>'Gene Table'!B735</f>
        <v>O13</v>
      </c>
      <c r="D735" s="88" t="e">
        <f>Calculations!BN736</f>
        <v>#DIV/0!</v>
      </c>
      <c r="E735" s="88" t="e">
        <f>Calculations!BO736</f>
        <v>#DIV/0!</v>
      </c>
      <c r="F735" s="89" t="e">
        <f t="shared" si="52"/>
        <v>#DIV/0!</v>
      </c>
      <c r="G735" s="89" t="e">
        <f t="shared" si="53"/>
        <v>#DIV/0!</v>
      </c>
      <c r="H735" s="88" t="e">
        <f t="shared" si="54"/>
        <v>#DIV/0!</v>
      </c>
      <c r="I735" s="92" t="str">
        <f>IF(OR(COUNT(Calculations!BP736:BY736)&lt;3,COUNT(Calculations!BZ736:CI736)&lt;3),"N/A",IF(ISERROR(TTEST(Calculations!BP736:BY736,Calculations!BZ736:CI736,2,2)),"N/A",TTEST(Calculations!BP736:BY736,Calculations!BZ736:CI736,2,2)))</f>
        <v>N/A</v>
      </c>
      <c r="J735" s="88" t="e">
        <f t="shared" si="55"/>
        <v>#DIV/0!</v>
      </c>
      <c r="K735" s="93" t="str">
        <f>IF(AND('Test Sample Data'!N735&gt;=35,'Control Sample Data'!N735&gt;=35),"Type 3",IF(AND('Test Sample Data'!N735&gt;=30,'Control Sample Data'!N735&gt;=30,OR(I735&gt;=0.05,I735="N/A")),"Type 2",IF(OR(AND('Test Sample Data'!N735&gt;=30,'Control Sample Data'!N735&lt;=30),AND('Test Sample Data'!N735&lt;=30,'Control Sample Data'!N735&gt;=30)),"Type 1","OKAY")))</f>
        <v>OKAY</v>
      </c>
    </row>
    <row r="736" spans="1:11">
      <c r="A736" s="80"/>
      <c r="B736" s="87" t="str">
        <f>IF('Gene Table'!E736="","",'Gene Table'!E736)</f>
        <v>hsa-miR-148a-3p</v>
      </c>
      <c r="C736" s="87" t="str">
        <f>'Gene Table'!B736</f>
        <v>O14</v>
      </c>
      <c r="D736" s="88" t="e">
        <f>Calculations!BN737</f>
        <v>#DIV/0!</v>
      </c>
      <c r="E736" s="88" t="e">
        <f>Calculations!BO737</f>
        <v>#DIV/0!</v>
      </c>
      <c r="F736" s="89" t="e">
        <f t="shared" si="52"/>
        <v>#DIV/0!</v>
      </c>
      <c r="G736" s="89" t="e">
        <f t="shared" si="53"/>
        <v>#DIV/0!</v>
      </c>
      <c r="H736" s="88" t="e">
        <f t="shared" si="54"/>
        <v>#DIV/0!</v>
      </c>
      <c r="I736" s="92" t="str">
        <f>IF(OR(COUNT(Calculations!BP737:BY737)&lt;3,COUNT(Calculations!BZ737:CI737)&lt;3),"N/A",IF(ISERROR(TTEST(Calculations!BP737:BY737,Calculations!BZ737:CI737,2,2)),"N/A",TTEST(Calculations!BP737:BY737,Calculations!BZ737:CI737,2,2)))</f>
        <v>N/A</v>
      </c>
      <c r="J736" s="88" t="e">
        <f t="shared" si="55"/>
        <v>#DIV/0!</v>
      </c>
      <c r="K736" s="93" t="str">
        <f>IF(AND('Test Sample Data'!N736&gt;=35,'Control Sample Data'!N736&gt;=35),"Type 3",IF(AND('Test Sample Data'!N736&gt;=30,'Control Sample Data'!N736&gt;=30,OR(I736&gt;=0.05,I736="N/A")),"Type 2",IF(OR(AND('Test Sample Data'!N736&gt;=30,'Control Sample Data'!N736&lt;=30),AND('Test Sample Data'!N736&lt;=30,'Control Sample Data'!N736&gt;=30)),"Type 1","OKAY")))</f>
        <v>OKAY</v>
      </c>
    </row>
    <row r="737" spans="1:11">
      <c r="A737" s="80"/>
      <c r="B737" s="87" t="str">
        <f>IF('Gene Table'!E737="","",'Gene Table'!E737)</f>
        <v>hsa-miR-664-3p</v>
      </c>
      <c r="C737" s="87" t="str">
        <f>'Gene Table'!B737</f>
        <v>O15</v>
      </c>
      <c r="D737" s="88" t="e">
        <f>Calculations!BN738</f>
        <v>#DIV/0!</v>
      </c>
      <c r="E737" s="88" t="e">
        <f>Calculations!BO738</f>
        <v>#DIV/0!</v>
      </c>
      <c r="F737" s="89" t="e">
        <f t="shared" si="52"/>
        <v>#DIV/0!</v>
      </c>
      <c r="G737" s="89" t="e">
        <f t="shared" si="53"/>
        <v>#DIV/0!</v>
      </c>
      <c r="H737" s="88" t="e">
        <f t="shared" si="54"/>
        <v>#DIV/0!</v>
      </c>
      <c r="I737" s="92" t="str">
        <f>IF(OR(COUNT(Calculations!BP738:BY738)&lt;3,COUNT(Calculations!BZ738:CI738)&lt;3),"N/A",IF(ISERROR(TTEST(Calculations!BP738:BY738,Calculations!BZ738:CI738,2,2)),"N/A",TTEST(Calculations!BP738:BY738,Calculations!BZ738:CI738,2,2)))</f>
        <v>N/A</v>
      </c>
      <c r="J737" s="88" t="e">
        <f t="shared" si="55"/>
        <v>#DIV/0!</v>
      </c>
      <c r="K737" s="93" t="str">
        <f>IF(AND('Test Sample Data'!N737&gt;=35,'Control Sample Data'!N737&gt;=35),"Type 3",IF(AND('Test Sample Data'!N737&gt;=30,'Control Sample Data'!N737&gt;=30,OR(I737&gt;=0.05,I737="N/A")),"Type 2",IF(OR(AND('Test Sample Data'!N737&gt;=30,'Control Sample Data'!N737&lt;=30),AND('Test Sample Data'!N737&lt;=30,'Control Sample Data'!N737&gt;=30)),"Type 1","OKAY")))</f>
        <v>OKAY</v>
      </c>
    </row>
    <row r="738" spans="1:11">
      <c r="A738" s="80"/>
      <c r="B738" s="87" t="str">
        <f>IF('Gene Table'!E738="","",'Gene Table'!E738)</f>
        <v>hsa-miR-376b</v>
      </c>
      <c r="C738" s="87" t="str">
        <f>'Gene Table'!B738</f>
        <v>O16</v>
      </c>
      <c r="D738" s="88" t="e">
        <f>Calculations!BN739</f>
        <v>#DIV/0!</v>
      </c>
      <c r="E738" s="88" t="e">
        <f>Calculations!BO739</f>
        <v>#DIV/0!</v>
      </c>
      <c r="F738" s="89" t="e">
        <f t="shared" si="52"/>
        <v>#DIV/0!</v>
      </c>
      <c r="G738" s="89" t="e">
        <f t="shared" si="53"/>
        <v>#DIV/0!</v>
      </c>
      <c r="H738" s="88" t="e">
        <f t="shared" si="54"/>
        <v>#DIV/0!</v>
      </c>
      <c r="I738" s="92" t="str">
        <f>IF(OR(COUNT(Calculations!BP739:BY739)&lt;3,COUNT(Calculations!BZ739:CI739)&lt;3),"N/A",IF(ISERROR(TTEST(Calculations!BP739:BY739,Calculations!BZ739:CI739,2,2)),"N/A",TTEST(Calculations!BP739:BY739,Calculations!BZ739:CI739,2,2)))</f>
        <v>N/A</v>
      </c>
      <c r="J738" s="88" t="e">
        <f t="shared" si="55"/>
        <v>#DIV/0!</v>
      </c>
      <c r="K738" s="93" t="str">
        <f>IF(AND('Test Sample Data'!N738&gt;=35,'Control Sample Data'!N738&gt;=35),"Type 3",IF(AND('Test Sample Data'!N738&gt;=30,'Control Sample Data'!N738&gt;=30,OR(I738&gt;=0.05,I738="N/A")),"Type 2",IF(OR(AND('Test Sample Data'!N738&gt;=30,'Control Sample Data'!N738&lt;=30),AND('Test Sample Data'!N738&lt;=30,'Control Sample Data'!N738&gt;=30)),"Type 1","OKAY")))</f>
        <v>OKAY</v>
      </c>
    </row>
    <row r="739" spans="1:11">
      <c r="A739" s="80"/>
      <c r="B739" s="87" t="str">
        <f>IF('Gene Table'!E739="","",'Gene Table'!E739)</f>
        <v>hsa-miR-485-5p</v>
      </c>
      <c r="C739" s="87" t="str">
        <f>'Gene Table'!B739</f>
        <v>O17</v>
      </c>
      <c r="D739" s="88" t="e">
        <f>Calculations!BN740</f>
        <v>#DIV/0!</v>
      </c>
      <c r="E739" s="88" t="e">
        <f>Calculations!BO740</f>
        <v>#DIV/0!</v>
      </c>
      <c r="F739" s="89" t="e">
        <f t="shared" si="52"/>
        <v>#DIV/0!</v>
      </c>
      <c r="G739" s="89" t="e">
        <f t="shared" si="53"/>
        <v>#DIV/0!</v>
      </c>
      <c r="H739" s="88" t="e">
        <f t="shared" si="54"/>
        <v>#DIV/0!</v>
      </c>
      <c r="I739" s="92" t="str">
        <f>IF(OR(COUNT(Calculations!BP740:BY740)&lt;3,COUNT(Calculations!BZ740:CI740)&lt;3),"N/A",IF(ISERROR(TTEST(Calculations!BP740:BY740,Calculations!BZ740:CI740,2,2)),"N/A",TTEST(Calculations!BP740:BY740,Calculations!BZ740:CI740,2,2)))</f>
        <v>N/A</v>
      </c>
      <c r="J739" s="88" t="e">
        <f t="shared" si="55"/>
        <v>#DIV/0!</v>
      </c>
      <c r="K739" s="93" t="str">
        <f>IF(AND('Test Sample Data'!N739&gt;=35,'Control Sample Data'!N739&gt;=35),"Type 3",IF(AND('Test Sample Data'!N739&gt;=30,'Control Sample Data'!N739&gt;=30,OR(I739&gt;=0.05,I739="N/A")),"Type 2",IF(OR(AND('Test Sample Data'!N739&gt;=30,'Control Sample Data'!N739&lt;=30),AND('Test Sample Data'!N739&lt;=30,'Control Sample Data'!N739&gt;=30)),"Type 1","OKAY")))</f>
        <v>OKAY</v>
      </c>
    </row>
    <row r="740" spans="1:11">
      <c r="A740" s="80"/>
      <c r="B740" s="87" t="str">
        <f>IF('Gene Table'!E740="","",'Gene Table'!E740)</f>
        <v>hsa-miR-376a-3p</v>
      </c>
      <c r="C740" s="87" t="str">
        <f>'Gene Table'!B740</f>
        <v>O18</v>
      </c>
      <c r="D740" s="88" t="e">
        <f>Calculations!BN741</f>
        <v>#DIV/0!</v>
      </c>
      <c r="E740" s="88" t="e">
        <f>Calculations!BO741</f>
        <v>#DIV/0!</v>
      </c>
      <c r="F740" s="89" t="e">
        <f t="shared" si="52"/>
        <v>#DIV/0!</v>
      </c>
      <c r="G740" s="89" t="e">
        <f t="shared" si="53"/>
        <v>#DIV/0!</v>
      </c>
      <c r="H740" s="88" t="e">
        <f t="shared" si="54"/>
        <v>#DIV/0!</v>
      </c>
      <c r="I740" s="92" t="str">
        <f>IF(OR(COUNT(Calculations!BP741:BY741)&lt;3,COUNT(Calculations!BZ741:CI741)&lt;3),"N/A",IF(ISERROR(TTEST(Calculations!BP741:BY741,Calculations!BZ741:CI741,2,2)),"N/A",TTEST(Calculations!BP741:BY741,Calculations!BZ741:CI741,2,2)))</f>
        <v>N/A</v>
      </c>
      <c r="J740" s="88" t="e">
        <f t="shared" si="55"/>
        <v>#DIV/0!</v>
      </c>
      <c r="K740" s="93" t="str">
        <f>IF(AND('Test Sample Data'!N740&gt;=35,'Control Sample Data'!N740&gt;=35),"Type 3",IF(AND('Test Sample Data'!N740&gt;=30,'Control Sample Data'!N740&gt;=30,OR(I740&gt;=0.05,I740="N/A")),"Type 2",IF(OR(AND('Test Sample Data'!N740&gt;=30,'Control Sample Data'!N740&lt;=30),AND('Test Sample Data'!N740&lt;=30,'Control Sample Data'!N740&gt;=30)),"Type 1","OKAY")))</f>
        <v>OKAY</v>
      </c>
    </row>
    <row r="741" spans="1:11">
      <c r="A741" s="80"/>
      <c r="B741" s="87" t="str">
        <f>IF('Gene Table'!E741="","",'Gene Table'!E741)</f>
        <v>hsa-miR-1273a</v>
      </c>
      <c r="C741" s="87" t="str">
        <f>'Gene Table'!B741</f>
        <v>O19</v>
      </c>
      <c r="D741" s="88" t="e">
        <f>Calculations!BN742</f>
        <v>#DIV/0!</v>
      </c>
      <c r="E741" s="88" t="e">
        <f>Calculations!BO742</f>
        <v>#DIV/0!</v>
      </c>
      <c r="F741" s="89" t="e">
        <f t="shared" si="52"/>
        <v>#DIV/0!</v>
      </c>
      <c r="G741" s="89" t="e">
        <f t="shared" si="53"/>
        <v>#DIV/0!</v>
      </c>
      <c r="H741" s="88" t="e">
        <f t="shared" si="54"/>
        <v>#DIV/0!</v>
      </c>
      <c r="I741" s="92" t="str">
        <f>IF(OR(COUNT(Calculations!BP742:BY742)&lt;3,COUNT(Calculations!BZ742:CI742)&lt;3),"N/A",IF(ISERROR(TTEST(Calculations!BP742:BY742,Calculations!BZ742:CI742,2,2)),"N/A",TTEST(Calculations!BP742:BY742,Calculations!BZ742:CI742,2,2)))</f>
        <v>N/A</v>
      </c>
      <c r="J741" s="88" t="e">
        <f t="shared" si="55"/>
        <v>#DIV/0!</v>
      </c>
      <c r="K741" s="93" t="str">
        <f>IF(AND('Test Sample Data'!N741&gt;=35,'Control Sample Data'!N741&gt;=35),"Type 3",IF(AND('Test Sample Data'!N741&gt;=30,'Control Sample Data'!N741&gt;=30,OR(I741&gt;=0.05,I741="N/A")),"Type 2",IF(OR(AND('Test Sample Data'!N741&gt;=30,'Control Sample Data'!N741&lt;=30),AND('Test Sample Data'!N741&lt;=30,'Control Sample Data'!N741&gt;=30)),"Type 1","OKAY")))</f>
        <v>OKAY</v>
      </c>
    </row>
    <row r="742" spans="1:11">
      <c r="A742" s="80"/>
      <c r="B742" s="87" t="str">
        <f>IF('Gene Table'!E742="","",'Gene Table'!E742)</f>
        <v>hsa-miR-519a-3p</v>
      </c>
      <c r="C742" s="87" t="str">
        <f>'Gene Table'!B742</f>
        <v>O20</v>
      </c>
      <c r="D742" s="88" t="e">
        <f>Calculations!BN743</f>
        <v>#DIV/0!</v>
      </c>
      <c r="E742" s="88" t="e">
        <f>Calculations!BO743</f>
        <v>#DIV/0!</v>
      </c>
      <c r="F742" s="89" t="e">
        <f t="shared" si="52"/>
        <v>#DIV/0!</v>
      </c>
      <c r="G742" s="89" t="e">
        <f t="shared" si="53"/>
        <v>#DIV/0!</v>
      </c>
      <c r="H742" s="88" t="e">
        <f t="shared" si="54"/>
        <v>#DIV/0!</v>
      </c>
      <c r="I742" s="92" t="str">
        <f>IF(OR(COUNT(Calculations!BP743:BY743)&lt;3,COUNT(Calculations!BZ743:CI743)&lt;3),"N/A",IF(ISERROR(TTEST(Calculations!BP743:BY743,Calculations!BZ743:CI743,2,2)),"N/A",TTEST(Calculations!BP743:BY743,Calculations!BZ743:CI743,2,2)))</f>
        <v>N/A</v>
      </c>
      <c r="J742" s="88" t="e">
        <f t="shared" si="55"/>
        <v>#DIV/0!</v>
      </c>
      <c r="K742" s="93" t="str">
        <f>IF(AND('Test Sample Data'!N742&gt;=35,'Control Sample Data'!N742&gt;=35),"Type 3",IF(AND('Test Sample Data'!N742&gt;=30,'Control Sample Data'!N742&gt;=30,OR(I742&gt;=0.05,I742="N/A")),"Type 2",IF(OR(AND('Test Sample Data'!N742&gt;=30,'Control Sample Data'!N742&lt;=30),AND('Test Sample Data'!N742&lt;=30,'Control Sample Data'!N742&gt;=30)),"Type 1","OKAY")))</f>
        <v>OKAY</v>
      </c>
    </row>
    <row r="743" spans="1:11">
      <c r="A743" s="80"/>
      <c r="B743" s="87" t="str">
        <f>IF('Gene Table'!E743="","",'Gene Table'!E743)</f>
        <v>hsa-miR-1292</v>
      </c>
      <c r="C743" s="87" t="str">
        <f>'Gene Table'!B743</f>
        <v>O21</v>
      </c>
      <c r="D743" s="88" t="e">
        <f>Calculations!BN744</f>
        <v>#DIV/0!</v>
      </c>
      <c r="E743" s="88" t="e">
        <f>Calculations!BO744</f>
        <v>#DIV/0!</v>
      </c>
      <c r="F743" s="89" t="e">
        <f t="shared" si="52"/>
        <v>#DIV/0!</v>
      </c>
      <c r="G743" s="89" t="e">
        <f t="shared" si="53"/>
        <v>#DIV/0!</v>
      </c>
      <c r="H743" s="88" t="e">
        <f t="shared" si="54"/>
        <v>#DIV/0!</v>
      </c>
      <c r="I743" s="92" t="str">
        <f>IF(OR(COUNT(Calculations!BP744:BY744)&lt;3,COUNT(Calculations!BZ744:CI744)&lt;3),"N/A",IF(ISERROR(TTEST(Calculations!BP744:BY744,Calculations!BZ744:CI744,2,2)),"N/A",TTEST(Calculations!BP744:BY744,Calculations!BZ744:CI744,2,2)))</f>
        <v>N/A</v>
      </c>
      <c r="J743" s="88" t="e">
        <f t="shared" si="55"/>
        <v>#DIV/0!</v>
      </c>
      <c r="K743" s="93" t="str">
        <f>IF(AND('Test Sample Data'!N743&gt;=35,'Control Sample Data'!N743&gt;=35),"Type 3",IF(AND('Test Sample Data'!N743&gt;=30,'Control Sample Data'!N743&gt;=30,OR(I743&gt;=0.05,I743="N/A")),"Type 2",IF(OR(AND('Test Sample Data'!N743&gt;=30,'Control Sample Data'!N743&lt;=30),AND('Test Sample Data'!N743&lt;=30,'Control Sample Data'!N743&gt;=30)),"Type 1","OKAY")))</f>
        <v>OKAY</v>
      </c>
    </row>
    <row r="744" spans="1:11">
      <c r="A744" s="80"/>
      <c r="B744" s="87" t="str">
        <f>IF('Gene Table'!E744="","",'Gene Table'!E744)</f>
        <v>hsa-miR-376c</v>
      </c>
      <c r="C744" s="87" t="str">
        <f>'Gene Table'!B744</f>
        <v>O22</v>
      </c>
      <c r="D744" s="88" t="e">
        <f>Calculations!BN745</f>
        <v>#DIV/0!</v>
      </c>
      <c r="E744" s="88" t="e">
        <f>Calculations!BO745</f>
        <v>#DIV/0!</v>
      </c>
      <c r="F744" s="89" t="e">
        <f t="shared" si="52"/>
        <v>#DIV/0!</v>
      </c>
      <c r="G744" s="89" t="e">
        <f t="shared" si="53"/>
        <v>#DIV/0!</v>
      </c>
      <c r="H744" s="88" t="e">
        <f t="shared" si="54"/>
        <v>#DIV/0!</v>
      </c>
      <c r="I744" s="92" t="str">
        <f>IF(OR(COUNT(Calculations!BP745:BY745)&lt;3,COUNT(Calculations!BZ745:CI745)&lt;3),"N/A",IF(ISERROR(TTEST(Calculations!BP745:BY745,Calculations!BZ745:CI745,2,2)),"N/A",TTEST(Calculations!BP745:BY745,Calculations!BZ745:CI745,2,2)))</f>
        <v>N/A</v>
      </c>
      <c r="J744" s="88" t="e">
        <f t="shared" si="55"/>
        <v>#DIV/0!</v>
      </c>
      <c r="K744" s="93" t="str">
        <f>IF(AND('Test Sample Data'!N744&gt;=35,'Control Sample Data'!N744&gt;=35),"Type 3",IF(AND('Test Sample Data'!N744&gt;=30,'Control Sample Data'!N744&gt;=30,OR(I744&gt;=0.05,I744="N/A")),"Type 2",IF(OR(AND('Test Sample Data'!N744&gt;=30,'Control Sample Data'!N744&lt;=30),AND('Test Sample Data'!N744&lt;=30,'Control Sample Data'!N744&gt;=30)),"Type 1","OKAY")))</f>
        <v>OKAY</v>
      </c>
    </row>
    <row r="745" spans="1:11">
      <c r="A745" s="80"/>
      <c r="B745" s="87" t="str">
        <f>IF('Gene Table'!E745="","",'Gene Table'!E745)</f>
        <v>hsa-miR-326</v>
      </c>
      <c r="C745" s="87" t="str">
        <f>'Gene Table'!B745</f>
        <v>O23</v>
      </c>
      <c r="D745" s="88" t="e">
        <f>Calculations!BN746</f>
        <v>#DIV/0!</v>
      </c>
      <c r="E745" s="88" t="e">
        <f>Calculations!BO746</f>
        <v>#DIV/0!</v>
      </c>
      <c r="F745" s="89" t="e">
        <f t="shared" si="52"/>
        <v>#DIV/0!</v>
      </c>
      <c r="G745" s="89" t="e">
        <f t="shared" si="53"/>
        <v>#DIV/0!</v>
      </c>
      <c r="H745" s="88" t="e">
        <f t="shared" si="54"/>
        <v>#DIV/0!</v>
      </c>
      <c r="I745" s="92" t="str">
        <f>IF(OR(COUNT(Calculations!BP746:BY746)&lt;3,COUNT(Calculations!BZ746:CI746)&lt;3),"N/A",IF(ISERROR(TTEST(Calculations!BP746:BY746,Calculations!BZ746:CI746,2,2)),"N/A",TTEST(Calculations!BP746:BY746,Calculations!BZ746:CI746,2,2)))</f>
        <v>N/A</v>
      </c>
      <c r="J745" s="88" t="e">
        <f t="shared" si="55"/>
        <v>#DIV/0!</v>
      </c>
      <c r="K745" s="93" t="str">
        <f>IF(AND('Test Sample Data'!N745&gt;=35,'Control Sample Data'!N745&gt;=35),"Type 3",IF(AND('Test Sample Data'!N745&gt;=30,'Control Sample Data'!N745&gt;=30,OR(I745&gt;=0.05,I745="N/A")),"Type 2",IF(OR(AND('Test Sample Data'!N745&gt;=30,'Control Sample Data'!N745&lt;=30),AND('Test Sample Data'!N745&lt;=30,'Control Sample Data'!N745&gt;=30)),"Type 1","OKAY")))</f>
        <v>OKAY</v>
      </c>
    </row>
    <row r="746" spans="1:11">
      <c r="A746" s="80"/>
      <c r="B746" s="87" t="str">
        <f>IF('Gene Table'!E746="","",'Gene Table'!E746)</f>
        <v>hsa-miR-98</v>
      </c>
      <c r="C746" s="87" t="str">
        <f>'Gene Table'!B746</f>
        <v>O24</v>
      </c>
      <c r="D746" s="88" t="e">
        <f>Calculations!BN747</f>
        <v>#DIV/0!</v>
      </c>
      <c r="E746" s="88" t="e">
        <f>Calculations!BO747</f>
        <v>#DIV/0!</v>
      </c>
      <c r="F746" s="89" t="e">
        <f t="shared" si="52"/>
        <v>#DIV/0!</v>
      </c>
      <c r="G746" s="89" t="e">
        <f t="shared" si="53"/>
        <v>#DIV/0!</v>
      </c>
      <c r="H746" s="88" t="e">
        <f t="shared" si="54"/>
        <v>#DIV/0!</v>
      </c>
      <c r="I746" s="92" t="str">
        <f>IF(OR(COUNT(Calculations!BP747:BY747)&lt;3,COUNT(Calculations!BZ747:CI747)&lt;3),"N/A",IF(ISERROR(TTEST(Calculations!BP747:BY747,Calculations!BZ747:CI747,2,2)),"N/A",TTEST(Calculations!BP747:BY747,Calculations!BZ747:CI747,2,2)))</f>
        <v>N/A</v>
      </c>
      <c r="J746" s="88" t="e">
        <f t="shared" si="55"/>
        <v>#DIV/0!</v>
      </c>
      <c r="K746" s="93" t="str">
        <f>IF(AND('Test Sample Data'!N746&gt;=35,'Control Sample Data'!N746&gt;=35),"Type 3",IF(AND('Test Sample Data'!N746&gt;=30,'Control Sample Data'!N746&gt;=30,OR(I746&gt;=0.05,I746="N/A")),"Type 2",IF(OR(AND('Test Sample Data'!N746&gt;=30,'Control Sample Data'!N746&lt;=30),AND('Test Sample Data'!N746&lt;=30,'Control Sample Data'!N746&gt;=30)),"Type 1","OKAY")))</f>
        <v>OKAY</v>
      </c>
    </row>
    <row r="747" spans="1:11">
      <c r="A747" s="80"/>
      <c r="B747" s="87" t="str">
        <f>IF('Gene Table'!E747="","",'Gene Table'!E747)</f>
        <v>NC</v>
      </c>
      <c r="C747" s="87" t="s">
        <v>1449</v>
      </c>
      <c r="D747" s="88" t="e">
        <f>Calculations!BN748</f>
        <v>#DIV/0!</v>
      </c>
      <c r="E747" s="88" t="e">
        <f>Calculations!BO748</f>
        <v>#DIV/0!</v>
      </c>
      <c r="F747" s="89" t="e">
        <f t="shared" ref="F747:F771" si="56">2^-D747</f>
        <v>#DIV/0!</v>
      </c>
      <c r="G747" s="89" t="e">
        <f t="shared" ref="G747:G771" si="57">2^-E747</f>
        <v>#DIV/0!</v>
      </c>
      <c r="H747" s="88" t="e">
        <f t="shared" ref="H747:H771" si="58">F747/G747</f>
        <v>#DIV/0!</v>
      </c>
      <c r="I747" s="92" t="str">
        <f>IF(OR(COUNT(Calculations!BP748:BY748)&lt;3,COUNT(Calculations!BZ748:CI748)&lt;3),"N/A",IF(ISERROR(TTEST(Calculations!BP748:BY748,Calculations!BZ748:CI748,2,2)),"N/A",TTEST(Calculations!BP748:BY748,Calculations!BZ748:CI748,2,2)))</f>
        <v>N/A</v>
      </c>
      <c r="J747" s="88" t="e">
        <f t="shared" ref="J747:J771" si="59">IF(H747&gt;1,H747,-1/H747)</f>
        <v>#DIV/0!</v>
      </c>
      <c r="K747" s="93" t="str">
        <f>IF(AND('Test Sample Data'!N747&gt;=35,'Control Sample Data'!N747&gt;=35),"Type 3",IF(AND('Test Sample Data'!N747&gt;=30,'Control Sample Data'!N747&gt;=30,OR(I747&gt;=0.05,I747="N/A")),"Type 2",IF(OR(AND('Test Sample Data'!N747&gt;=30,'Control Sample Data'!N747&lt;=30),AND('Test Sample Data'!N747&lt;=30,'Control Sample Data'!N747&gt;=30)),"Type 1","OKAY")))</f>
        <v>OKAY</v>
      </c>
    </row>
    <row r="748" spans="1:11">
      <c r="A748" s="80"/>
      <c r="B748" s="87" t="str">
        <f>IF('Gene Table'!E748="","",'Gene Table'!E748)</f>
        <v>NC</v>
      </c>
      <c r="C748" s="87" t="s">
        <v>1451</v>
      </c>
      <c r="D748" s="88" t="e">
        <f>Calculations!BN749</f>
        <v>#DIV/0!</v>
      </c>
      <c r="E748" s="88" t="e">
        <f>Calculations!BO749</f>
        <v>#DIV/0!</v>
      </c>
      <c r="F748" s="89" t="e">
        <f t="shared" si="56"/>
        <v>#DIV/0!</v>
      </c>
      <c r="G748" s="89" t="e">
        <f t="shared" si="57"/>
        <v>#DIV/0!</v>
      </c>
      <c r="H748" s="88" t="e">
        <f t="shared" si="58"/>
        <v>#DIV/0!</v>
      </c>
      <c r="I748" s="92" t="str">
        <f>IF(OR(COUNT(Calculations!BP749:BY749)&lt;3,COUNT(Calculations!BZ749:CI749)&lt;3),"N/A",IF(ISERROR(TTEST(Calculations!BP749:BY749,Calculations!BZ749:CI749,2,2)),"N/A",TTEST(Calculations!BP749:BY749,Calculations!BZ749:CI749,2,2)))</f>
        <v>N/A</v>
      </c>
      <c r="J748" s="88" t="e">
        <f t="shared" si="59"/>
        <v>#DIV/0!</v>
      </c>
      <c r="K748" s="93" t="str">
        <f>IF(AND('Test Sample Data'!N748&gt;=35,'Control Sample Data'!N748&gt;=35),"Type 3",IF(AND('Test Sample Data'!N748&gt;=30,'Control Sample Data'!N748&gt;=30,OR(I748&gt;=0.05,I748="N/A")),"Type 2",IF(OR(AND('Test Sample Data'!N748&gt;=30,'Control Sample Data'!N748&lt;=30),AND('Test Sample Data'!N748&lt;=30,'Control Sample Data'!N748&gt;=30)),"Type 1","OKAY")))</f>
        <v>OKAY</v>
      </c>
    </row>
    <row r="749" spans="1:11">
      <c r="A749" s="80"/>
      <c r="B749" s="87" t="str">
        <f>IF('Gene Table'!E749="","",'Gene Table'!E749)</f>
        <v>NC</v>
      </c>
      <c r="C749" s="87" t="s">
        <v>1452</v>
      </c>
      <c r="D749" s="88" t="e">
        <f>Calculations!BN750</f>
        <v>#DIV/0!</v>
      </c>
      <c r="E749" s="88" t="e">
        <f>Calculations!BO750</f>
        <v>#DIV/0!</v>
      </c>
      <c r="F749" s="89" t="e">
        <f t="shared" si="56"/>
        <v>#DIV/0!</v>
      </c>
      <c r="G749" s="89" t="e">
        <f t="shared" si="57"/>
        <v>#DIV/0!</v>
      </c>
      <c r="H749" s="88" t="e">
        <f t="shared" si="58"/>
        <v>#DIV/0!</v>
      </c>
      <c r="I749" s="92" t="str">
        <f>IF(OR(COUNT(Calculations!BP750:BY750)&lt;3,COUNT(Calculations!BZ750:CI750)&lt;3),"N/A",IF(ISERROR(TTEST(Calculations!BP750:BY750,Calculations!BZ750:CI750,2,2)),"N/A",TTEST(Calculations!BP750:BY750,Calculations!BZ750:CI750,2,2)))</f>
        <v>N/A</v>
      </c>
      <c r="J749" s="88" t="e">
        <f t="shared" si="59"/>
        <v>#DIV/0!</v>
      </c>
      <c r="K749" s="93" t="str">
        <f>IF(AND('Test Sample Data'!N749&gt;=35,'Control Sample Data'!N749&gt;=35),"Type 3",IF(AND('Test Sample Data'!N749&gt;=30,'Control Sample Data'!N749&gt;=30,OR(I749&gt;=0.05,I749="N/A")),"Type 2",IF(OR(AND('Test Sample Data'!N749&gt;=30,'Control Sample Data'!N749&lt;=30),AND('Test Sample Data'!N749&lt;=30,'Control Sample Data'!N749&gt;=30)),"Type 1","OKAY")))</f>
        <v>OKAY</v>
      </c>
    </row>
    <row r="750" spans="1:11">
      <c r="A750" s="80"/>
      <c r="B750" s="87" t="str">
        <f>IF('Gene Table'!E750="","",'Gene Table'!E750)</f>
        <v>NC</v>
      </c>
      <c r="C750" s="87" t="s">
        <v>1453</v>
      </c>
      <c r="D750" s="88" t="e">
        <f>Calculations!BN751</f>
        <v>#DIV/0!</v>
      </c>
      <c r="E750" s="88" t="e">
        <f>Calculations!BO751</f>
        <v>#DIV/0!</v>
      </c>
      <c r="F750" s="89" t="e">
        <f t="shared" si="56"/>
        <v>#DIV/0!</v>
      </c>
      <c r="G750" s="89" t="e">
        <f t="shared" si="57"/>
        <v>#DIV/0!</v>
      </c>
      <c r="H750" s="88" t="e">
        <f t="shared" si="58"/>
        <v>#DIV/0!</v>
      </c>
      <c r="I750" s="92" t="str">
        <f>IF(OR(COUNT(Calculations!BP751:BY751)&lt;3,COUNT(Calculations!BZ751:CI751)&lt;3),"N/A",IF(ISERROR(TTEST(Calculations!BP751:BY751,Calculations!BZ751:CI751,2,2)),"N/A",TTEST(Calculations!BP751:BY751,Calculations!BZ751:CI751,2,2)))</f>
        <v>N/A</v>
      </c>
      <c r="J750" s="88" t="e">
        <f t="shared" si="59"/>
        <v>#DIV/0!</v>
      </c>
      <c r="K750" s="93" t="str">
        <f>IF(AND('Test Sample Data'!N750&gt;=35,'Control Sample Data'!N750&gt;=35),"Type 3",IF(AND('Test Sample Data'!N750&gt;=30,'Control Sample Data'!N750&gt;=30,OR(I750&gt;=0.05,I750="N/A")),"Type 2",IF(OR(AND('Test Sample Data'!N750&gt;=30,'Control Sample Data'!N750&lt;=30),AND('Test Sample Data'!N750&lt;=30,'Control Sample Data'!N750&gt;=30)),"Type 1","OKAY")))</f>
        <v>OKAY</v>
      </c>
    </row>
    <row r="751" spans="1:11">
      <c r="A751" s="80"/>
      <c r="B751" s="87" t="str">
        <f>IF('Gene Table'!E751="","",'Gene Table'!E751)</f>
        <v>HK1</v>
      </c>
      <c r="C751" s="87" t="s">
        <v>1454</v>
      </c>
      <c r="D751" s="88" t="e">
        <f>Calculations!BN752</f>
        <v>#DIV/0!</v>
      </c>
      <c r="E751" s="88" t="e">
        <f>Calculations!BO752</f>
        <v>#DIV/0!</v>
      </c>
      <c r="F751" s="89" t="e">
        <f t="shared" si="56"/>
        <v>#DIV/0!</v>
      </c>
      <c r="G751" s="89" t="e">
        <f t="shared" si="57"/>
        <v>#DIV/0!</v>
      </c>
      <c r="H751" s="88" t="e">
        <f t="shared" si="58"/>
        <v>#DIV/0!</v>
      </c>
      <c r="I751" s="92" t="str">
        <f>IF(OR(COUNT(Calculations!BP752:BY752)&lt;3,COUNT(Calculations!BZ752:CI752)&lt;3),"N/A",IF(ISERROR(TTEST(Calculations!BP752:BY752,Calculations!BZ752:CI752,2,2)),"N/A",TTEST(Calculations!BP752:BY752,Calculations!BZ752:CI752,2,2)))</f>
        <v>N/A</v>
      </c>
      <c r="J751" s="88" t="e">
        <f t="shared" si="59"/>
        <v>#DIV/0!</v>
      </c>
      <c r="K751" s="93" t="str">
        <f>IF(AND('Test Sample Data'!N751&gt;=35,'Control Sample Data'!N751&gt;=35),"Type 3",IF(AND('Test Sample Data'!N751&gt;=30,'Control Sample Data'!N751&gt;=30,OR(I751&gt;=0.05,I751="N/A")),"Type 2",IF(OR(AND('Test Sample Data'!N751&gt;=30,'Control Sample Data'!N751&lt;=30),AND('Test Sample Data'!N751&lt;=30,'Control Sample Data'!N751&gt;=30)),"Type 1","OKAY")))</f>
        <v>OKAY</v>
      </c>
    </row>
    <row r="752" spans="1:11">
      <c r="A752" s="80"/>
      <c r="B752" s="87" t="str">
        <f>IF('Gene Table'!E752="","",'Gene Table'!E752)</f>
        <v>HK1</v>
      </c>
      <c r="C752" s="87" t="s">
        <v>1458</v>
      </c>
      <c r="D752" s="88" t="e">
        <f>Calculations!BN753</f>
        <v>#DIV/0!</v>
      </c>
      <c r="E752" s="88" t="e">
        <f>Calculations!BO753</f>
        <v>#DIV/0!</v>
      </c>
      <c r="F752" s="89" t="e">
        <f t="shared" si="56"/>
        <v>#DIV/0!</v>
      </c>
      <c r="G752" s="89" t="e">
        <f t="shared" si="57"/>
        <v>#DIV/0!</v>
      </c>
      <c r="H752" s="88" t="e">
        <f t="shared" si="58"/>
        <v>#DIV/0!</v>
      </c>
      <c r="I752" s="92" t="str">
        <f>IF(OR(COUNT(Calculations!BP753:BY753)&lt;3,COUNT(Calculations!BZ753:CI753)&lt;3),"N/A",IF(ISERROR(TTEST(Calculations!BP753:BY753,Calculations!BZ753:CI753,2,2)),"N/A",TTEST(Calculations!BP753:BY753,Calculations!BZ753:CI753,2,2)))</f>
        <v>N/A</v>
      </c>
      <c r="J752" s="88" t="e">
        <f t="shared" si="59"/>
        <v>#DIV/0!</v>
      </c>
      <c r="K752" s="93" t="str">
        <f>IF(AND('Test Sample Data'!N752&gt;=35,'Control Sample Data'!N752&gt;=35),"Type 3",IF(AND('Test Sample Data'!N752&gt;=30,'Control Sample Data'!N752&gt;=30,OR(I752&gt;=0.05,I752="N/A")),"Type 2",IF(OR(AND('Test Sample Data'!N752&gt;=30,'Control Sample Data'!N752&lt;=30),AND('Test Sample Data'!N752&lt;=30,'Control Sample Data'!N752&gt;=30)),"Type 1","OKAY")))</f>
        <v>OKAY</v>
      </c>
    </row>
    <row r="753" spans="1:11">
      <c r="A753" s="80"/>
      <c r="B753" s="87" t="str">
        <f>IF('Gene Table'!E753="","",'Gene Table'!E753)</f>
        <v>HK2</v>
      </c>
      <c r="C753" s="87" t="s">
        <v>1459</v>
      </c>
      <c r="D753" s="88" t="e">
        <f>Calculations!BN754</f>
        <v>#DIV/0!</v>
      </c>
      <c r="E753" s="88" t="e">
        <f>Calculations!BO754</f>
        <v>#DIV/0!</v>
      </c>
      <c r="F753" s="89" t="e">
        <f t="shared" si="56"/>
        <v>#DIV/0!</v>
      </c>
      <c r="G753" s="89" t="e">
        <f t="shared" si="57"/>
        <v>#DIV/0!</v>
      </c>
      <c r="H753" s="88" t="e">
        <f t="shared" si="58"/>
        <v>#DIV/0!</v>
      </c>
      <c r="I753" s="92" t="str">
        <f>IF(OR(COUNT(Calculations!BP754:BY754)&lt;3,COUNT(Calculations!BZ754:CI754)&lt;3),"N/A",IF(ISERROR(TTEST(Calculations!BP754:BY754,Calculations!BZ754:CI754,2,2)),"N/A",TTEST(Calculations!BP754:BY754,Calculations!BZ754:CI754,2,2)))</f>
        <v>N/A</v>
      </c>
      <c r="J753" s="88" t="e">
        <f t="shared" si="59"/>
        <v>#DIV/0!</v>
      </c>
      <c r="K753" s="93" t="str">
        <f>IF(AND('Test Sample Data'!N753&gt;=35,'Control Sample Data'!N753&gt;=35),"Type 3",IF(AND('Test Sample Data'!N753&gt;=30,'Control Sample Data'!N753&gt;=30,OR(I753&gt;=0.05,I753="N/A")),"Type 2",IF(OR(AND('Test Sample Data'!N753&gt;=30,'Control Sample Data'!N753&lt;=30),AND('Test Sample Data'!N753&lt;=30,'Control Sample Data'!N753&gt;=30)),"Type 1","OKAY")))</f>
        <v>OKAY</v>
      </c>
    </row>
    <row r="754" spans="1:11">
      <c r="A754" s="80"/>
      <c r="B754" s="87" t="str">
        <f>IF('Gene Table'!E754="","",'Gene Table'!E754)</f>
        <v>HK2</v>
      </c>
      <c r="C754" s="87" t="s">
        <v>1463</v>
      </c>
      <c r="D754" s="88" t="e">
        <f>Calculations!BN755</f>
        <v>#DIV/0!</v>
      </c>
      <c r="E754" s="88" t="e">
        <f>Calculations!BO755</f>
        <v>#DIV/0!</v>
      </c>
      <c r="F754" s="89" t="e">
        <f t="shared" si="56"/>
        <v>#DIV/0!</v>
      </c>
      <c r="G754" s="89" t="e">
        <f t="shared" si="57"/>
        <v>#DIV/0!</v>
      </c>
      <c r="H754" s="88" t="e">
        <f t="shared" si="58"/>
        <v>#DIV/0!</v>
      </c>
      <c r="I754" s="92" t="str">
        <f>IF(OR(COUNT(Calculations!BP755:BY755)&lt;3,COUNT(Calculations!BZ755:CI755)&lt;3),"N/A",IF(ISERROR(TTEST(Calculations!BP755:BY755,Calculations!BZ755:CI755,2,2)),"N/A",TTEST(Calculations!BP755:BY755,Calculations!BZ755:CI755,2,2)))</f>
        <v>N/A</v>
      </c>
      <c r="J754" s="88" t="e">
        <f t="shared" si="59"/>
        <v>#DIV/0!</v>
      </c>
      <c r="K754" s="93" t="str">
        <f>IF(AND('Test Sample Data'!N754&gt;=35,'Control Sample Data'!N754&gt;=35),"Type 3",IF(AND('Test Sample Data'!N754&gt;=30,'Control Sample Data'!N754&gt;=30,OR(I754&gt;=0.05,I754="N/A")),"Type 2",IF(OR(AND('Test Sample Data'!N754&gt;=30,'Control Sample Data'!N754&lt;=30),AND('Test Sample Data'!N754&lt;=30,'Control Sample Data'!N754&gt;=30)),"Type 1","OKAY")))</f>
        <v>OKAY</v>
      </c>
    </row>
    <row r="755" spans="1:11">
      <c r="A755" s="80"/>
      <c r="B755" s="87" t="str">
        <f>IF('Gene Table'!E755="","",'Gene Table'!E755)</f>
        <v>HK3</v>
      </c>
      <c r="C755" s="87" t="s">
        <v>1464</v>
      </c>
      <c r="D755" s="88" t="e">
        <f>Calculations!BN756</f>
        <v>#DIV/0!</v>
      </c>
      <c r="E755" s="88" t="e">
        <f>Calculations!BO756</f>
        <v>#DIV/0!</v>
      </c>
      <c r="F755" s="89" t="e">
        <f t="shared" si="56"/>
        <v>#DIV/0!</v>
      </c>
      <c r="G755" s="89" t="e">
        <f t="shared" si="57"/>
        <v>#DIV/0!</v>
      </c>
      <c r="H755" s="88" t="e">
        <f t="shared" si="58"/>
        <v>#DIV/0!</v>
      </c>
      <c r="I755" s="92" t="str">
        <f>IF(OR(COUNT(Calculations!BP756:BY756)&lt;3,COUNT(Calculations!BZ756:CI756)&lt;3),"N/A",IF(ISERROR(TTEST(Calculations!BP756:BY756,Calculations!BZ756:CI756,2,2)),"N/A",TTEST(Calculations!BP756:BY756,Calculations!BZ756:CI756,2,2)))</f>
        <v>N/A</v>
      </c>
      <c r="J755" s="88" t="e">
        <f t="shared" si="59"/>
        <v>#DIV/0!</v>
      </c>
      <c r="K755" s="93" t="str">
        <f>IF(AND('Test Sample Data'!N755&gt;=35,'Control Sample Data'!N755&gt;=35),"Type 3",IF(AND('Test Sample Data'!N755&gt;=30,'Control Sample Data'!N755&gt;=30,OR(I755&gt;=0.05,I755="N/A")),"Type 2",IF(OR(AND('Test Sample Data'!N755&gt;=30,'Control Sample Data'!N755&lt;=30),AND('Test Sample Data'!N755&lt;=30,'Control Sample Data'!N755&gt;=30)),"Type 1","OKAY")))</f>
        <v>OKAY</v>
      </c>
    </row>
    <row r="756" spans="1:11">
      <c r="A756" s="80"/>
      <c r="B756" s="87" t="str">
        <f>IF('Gene Table'!E756="","",'Gene Table'!E756)</f>
        <v>HK3</v>
      </c>
      <c r="C756" s="87" t="s">
        <v>1468</v>
      </c>
      <c r="D756" s="88" t="e">
        <f>Calculations!BN757</f>
        <v>#DIV/0!</v>
      </c>
      <c r="E756" s="88" t="e">
        <f>Calculations!BO757</f>
        <v>#DIV/0!</v>
      </c>
      <c r="F756" s="89" t="e">
        <f t="shared" si="56"/>
        <v>#DIV/0!</v>
      </c>
      <c r="G756" s="89" t="e">
        <f t="shared" si="57"/>
        <v>#DIV/0!</v>
      </c>
      <c r="H756" s="88" t="e">
        <f t="shared" si="58"/>
        <v>#DIV/0!</v>
      </c>
      <c r="I756" s="92" t="str">
        <f>IF(OR(COUNT(Calculations!BP757:BY757)&lt;3,COUNT(Calculations!BZ757:CI757)&lt;3),"N/A",IF(ISERROR(TTEST(Calculations!BP757:BY757,Calculations!BZ757:CI757,2,2)),"N/A",TTEST(Calculations!BP757:BY757,Calculations!BZ757:CI757,2,2)))</f>
        <v>N/A</v>
      </c>
      <c r="J756" s="88" t="e">
        <f t="shared" si="59"/>
        <v>#DIV/0!</v>
      </c>
      <c r="K756" s="93" t="str">
        <f>IF(AND('Test Sample Data'!N756&gt;=35,'Control Sample Data'!N756&gt;=35),"Type 3",IF(AND('Test Sample Data'!N756&gt;=30,'Control Sample Data'!N756&gt;=30,OR(I756&gt;=0.05,I756="N/A")),"Type 2",IF(OR(AND('Test Sample Data'!N756&gt;=30,'Control Sample Data'!N756&lt;=30),AND('Test Sample Data'!N756&lt;=30,'Control Sample Data'!N756&gt;=30)),"Type 1","OKAY")))</f>
        <v>OKAY</v>
      </c>
    </row>
    <row r="757" spans="1:11">
      <c r="A757" s="80"/>
      <c r="B757" s="87" t="str">
        <f>IF('Gene Table'!E757="","",'Gene Table'!E757)</f>
        <v>HK4</v>
      </c>
      <c r="C757" s="87" t="s">
        <v>1469</v>
      </c>
      <c r="D757" s="88" t="e">
        <f>Calculations!BN758</f>
        <v>#DIV/0!</v>
      </c>
      <c r="E757" s="88" t="e">
        <f>Calculations!BO758</f>
        <v>#DIV/0!</v>
      </c>
      <c r="F757" s="89" t="e">
        <f t="shared" si="56"/>
        <v>#DIV/0!</v>
      </c>
      <c r="G757" s="89" t="e">
        <f t="shared" si="57"/>
        <v>#DIV/0!</v>
      </c>
      <c r="H757" s="88" t="e">
        <f t="shared" si="58"/>
        <v>#DIV/0!</v>
      </c>
      <c r="I757" s="92" t="str">
        <f>IF(OR(COUNT(Calculations!BP758:BY758)&lt;3,COUNT(Calculations!BZ758:CI758)&lt;3),"N/A",IF(ISERROR(TTEST(Calculations!BP758:BY758,Calculations!BZ758:CI758,2,2)),"N/A",TTEST(Calculations!BP758:BY758,Calculations!BZ758:CI758,2,2)))</f>
        <v>N/A</v>
      </c>
      <c r="J757" s="88" t="e">
        <f t="shared" si="59"/>
        <v>#DIV/0!</v>
      </c>
      <c r="K757" s="93" t="str">
        <f>IF(AND('Test Sample Data'!N757&gt;=35,'Control Sample Data'!N757&gt;=35),"Type 3",IF(AND('Test Sample Data'!N757&gt;=30,'Control Sample Data'!N757&gt;=30,OR(I757&gt;=0.05,I757="N/A")),"Type 2",IF(OR(AND('Test Sample Data'!N757&gt;=30,'Control Sample Data'!N757&lt;=30),AND('Test Sample Data'!N757&lt;=30,'Control Sample Data'!N757&gt;=30)),"Type 1","OKAY")))</f>
        <v>OKAY</v>
      </c>
    </row>
    <row r="758" spans="1:11">
      <c r="A758" s="80"/>
      <c r="B758" s="87" t="str">
        <f>IF('Gene Table'!E758="","",'Gene Table'!E758)</f>
        <v>HK4</v>
      </c>
      <c r="C758" s="87" t="s">
        <v>1473</v>
      </c>
      <c r="D758" s="88" t="e">
        <f>Calculations!BN759</f>
        <v>#DIV/0!</v>
      </c>
      <c r="E758" s="88" t="e">
        <f>Calculations!BO759</f>
        <v>#DIV/0!</v>
      </c>
      <c r="F758" s="89" t="e">
        <f t="shared" si="56"/>
        <v>#DIV/0!</v>
      </c>
      <c r="G758" s="89" t="e">
        <f t="shared" si="57"/>
        <v>#DIV/0!</v>
      </c>
      <c r="H758" s="88" t="e">
        <f t="shared" si="58"/>
        <v>#DIV/0!</v>
      </c>
      <c r="I758" s="92" t="str">
        <f>IF(OR(COUNT(Calculations!BP759:BY759)&lt;3,COUNT(Calculations!BZ759:CI759)&lt;3),"N/A",IF(ISERROR(TTEST(Calculations!BP759:BY759,Calculations!BZ759:CI759,2,2)),"N/A",TTEST(Calculations!BP759:BY759,Calculations!BZ759:CI759,2,2)))</f>
        <v>N/A</v>
      </c>
      <c r="J758" s="88" t="e">
        <f t="shared" si="59"/>
        <v>#DIV/0!</v>
      </c>
      <c r="K758" s="93" t="str">
        <f>IF(AND('Test Sample Data'!N758&gt;=35,'Control Sample Data'!N758&gt;=35),"Type 3",IF(AND('Test Sample Data'!N758&gt;=30,'Control Sample Data'!N758&gt;=30,OR(I758&gt;=0.05,I758="N/A")),"Type 2",IF(OR(AND('Test Sample Data'!N758&gt;=30,'Control Sample Data'!N758&lt;=30),AND('Test Sample Data'!N758&lt;=30,'Control Sample Data'!N758&gt;=30)),"Type 1","OKAY")))</f>
        <v>OKAY</v>
      </c>
    </row>
    <row r="759" spans="1:11">
      <c r="A759" s="80"/>
      <c r="B759" s="87" t="str">
        <f>IF('Gene Table'!E759="","",'Gene Table'!E759)</f>
        <v>HK5</v>
      </c>
      <c r="C759" s="87" t="s">
        <v>1474</v>
      </c>
      <c r="D759" s="88" t="e">
        <f>Calculations!BN760</f>
        <v>#DIV/0!</v>
      </c>
      <c r="E759" s="88" t="e">
        <f>Calculations!BO760</f>
        <v>#DIV/0!</v>
      </c>
      <c r="F759" s="89" t="e">
        <f t="shared" si="56"/>
        <v>#DIV/0!</v>
      </c>
      <c r="G759" s="89" t="e">
        <f t="shared" si="57"/>
        <v>#DIV/0!</v>
      </c>
      <c r="H759" s="88" t="e">
        <f t="shared" si="58"/>
        <v>#DIV/0!</v>
      </c>
      <c r="I759" s="92" t="str">
        <f>IF(OR(COUNT(Calculations!BP760:BY760)&lt;3,COUNT(Calculations!BZ760:CI760)&lt;3),"N/A",IF(ISERROR(TTEST(Calculations!BP760:BY760,Calculations!BZ760:CI760,2,2)),"N/A",TTEST(Calculations!BP760:BY760,Calculations!BZ760:CI760,2,2)))</f>
        <v>N/A</v>
      </c>
      <c r="J759" s="88" t="e">
        <f t="shared" si="59"/>
        <v>#DIV/0!</v>
      </c>
      <c r="K759" s="93" t="str">
        <f>IF(AND('Test Sample Data'!N759&gt;=35,'Control Sample Data'!N759&gt;=35),"Type 3",IF(AND('Test Sample Data'!N759&gt;=30,'Control Sample Data'!N759&gt;=30,OR(I759&gt;=0.05,I759="N/A")),"Type 2",IF(OR(AND('Test Sample Data'!N759&gt;=30,'Control Sample Data'!N759&lt;=30),AND('Test Sample Data'!N759&lt;=30,'Control Sample Data'!N759&gt;=30)),"Type 1","OKAY")))</f>
        <v>OKAY</v>
      </c>
    </row>
    <row r="760" spans="1:11">
      <c r="A760" s="80"/>
      <c r="B760" s="87" t="str">
        <f>IF('Gene Table'!E760="","",'Gene Table'!E760)</f>
        <v>HK5</v>
      </c>
      <c r="C760" s="87" t="s">
        <v>1478</v>
      </c>
      <c r="D760" s="88" t="e">
        <f>Calculations!BN761</f>
        <v>#DIV/0!</v>
      </c>
      <c r="E760" s="88" t="e">
        <f>Calculations!BO761</f>
        <v>#DIV/0!</v>
      </c>
      <c r="F760" s="89" t="e">
        <f t="shared" si="56"/>
        <v>#DIV/0!</v>
      </c>
      <c r="G760" s="89" t="e">
        <f t="shared" si="57"/>
        <v>#DIV/0!</v>
      </c>
      <c r="H760" s="88" t="e">
        <f t="shared" si="58"/>
        <v>#DIV/0!</v>
      </c>
      <c r="I760" s="92" t="str">
        <f>IF(OR(COUNT(Calculations!BP761:BY761)&lt;3,COUNT(Calculations!BZ761:CI761)&lt;3),"N/A",IF(ISERROR(TTEST(Calculations!BP761:BY761,Calculations!BZ761:CI761,2,2)),"N/A",TTEST(Calculations!BP761:BY761,Calculations!BZ761:CI761,2,2)))</f>
        <v>N/A</v>
      </c>
      <c r="J760" s="88" t="e">
        <f t="shared" si="59"/>
        <v>#DIV/0!</v>
      </c>
      <c r="K760" s="93" t="str">
        <f>IF(AND('Test Sample Data'!N760&gt;=35,'Control Sample Data'!N760&gt;=35),"Type 3",IF(AND('Test Sample Data'!N760&gt;=30,'Control Sample Data'!N760&gt;=30,OR(I760&gt;=0.05,I760="N/A")),"Type 2",IF(OR(AND('Test Sample Data'!N760&gt;=30,'Control Sample Data'!N760&lt;=30),AND('Test Sample Data'!N760&lt;=30,'Control Sample Data'!N760&gt;=30)),"Type 1","OKAY")))</f>
        <v>OKAY</v>
      </c>
    </row>
    <row r="761" spans="1:11">
      <c r="A761" s="80"/>
      <c r="B761" s="87" t="str">
        <f>IF('Gene Table'!E761="","",'Gene Table'!E761)</f>
        <v>HK6</v>
      </c>
      <c r="C761" s="87" t="s">
        <v>1479</v>
      </c>
      <c r="D761" s="88" t="e">
        <f>Calculations!BN762</f>
        <v>#DIV/0!</v>
      </c>
      <c r="E761" s="88" t="e">
        <f>Calculations!BO762</f>
        <v>#DIV/0!</v>
      </c>
      <c r="F761" s="89" t="e">
        <f t="shared" si="56"/>
        <v>#DIV/0!</v>
      </c>
      <c r="G761" s="89" t="e">
        <f t="shared" si="57"/>
        <v>#DIV/0!</v>
      </c>
      <c r="H761" s="88" t="e">
        <f t="shared" si="58"/>
        <v>#DIV/0!</v>
      </c>
      <c r="I761" s="92" t="str">
        <f>IF(OR(COUNT(Calculations!BP762:BY762)&lt;3,COUNT(Calculations!BZ762:CI762)&lt;3),"N/A",IF(ISERROR(TTEST(Calculations!BP762:BY762,Calculations!BZ762:CI762,2,2)),"N/A",TTEST(Calculations!BP762:BY762,Calculations!BZ762:CI762,2,2)))</f>
        <v>N/A</v>
      </c>
      <c r="J761" s="88" t="e">
        <f t="shared" si="59"/>
        <v>#DIV/0!</v>
      </c>
      <c r="K761" s="93" t="str">
        <f>IF(AND('Test Sample Data'!N761&gt;=35,'Control Sample Data'!N761&gt;=35),"Type 3",IF(AND('Test Sample Data'!N761&gt;=30,'Control Sample Data'!N761&gt;=30,OR(I761&gt;=0.05,I761="N/A")),"Type 2",IF(OR(AND('Test Sample Data'!N761&gt;=30,'Control Sample Data'!N761&lt;=30),AND('Test Sample Data'!N761&lt;=30,'Control Sample Data'!N761&gt;=30)),"Type 1","OKAY")))</f>
        <v>OKAY</v>
      </c>
    </row>
    <row r="762" spans="1:11">
      <c r="A762" s="80"/>
      <c r="B762" s="87" t="str">
        <f>IF('Gene Table'!E762="","",'Gene Table'!E762)</f>
        <v>HK6</v>
      </c>
      <c r="C762" s="87" t="s">
        <v>1483</v>
      </c>
      <c r="D762" s="88" t="e">
        <f>Calculations!BN763</f>
        <v>#DIV/0!</v>
      </c>
      <c r="E762" s="88" t="e">
        <f>Calculations!BO763</f>
        <v>#DIV/0!</v>
      </c>
      <c r="F762" s="89" t="e">
        <f t="shared" si="56"/>
        <v>#DIV/0!</v>
      </c>
      <c r="G762" s="89" t="e">
        <f t="shared" si="57"/>
        <v>#DIV/0!</v>
      </c>
      <c r="H762" s="88" t="e">
        <f t="shared" si="58"/>
        <v>#DIV/0!</v>
      </c>
      <c r="I762" s="92" t="str">
        <f>IF(OR(COUNT(Calculations!BP763:BY763)&lt;3,COUNT(Calculations!BZ763:CI763)&lt;3),"N/A",IF(ISERROR(TTEST(Calculations!BP763:BY763,Calculations!BZ763:CI763,2,2)),"N/A",TTEST(Calculations!BP763:BY763,Calculations!BZ763:CI763,2,2)))</f>
        <v>N/A</v>
      </c>
      <c r="J762" s="88" t="e">
        <f t="shared" si="59"/>
        <v>#DIV/0!</v>
      </c>
      <c r="K762" s="93" t="str">
        <f>IF(AND('Test Sample Data'!N762&gt;=35,'Control Sample Data'!N762&gt;=35),"Type 3",IF(AND('Test Sample Data'!N762&gt;=30,'Control Sample Data'!N762&gt;=30,OR(I762&gt;=0.05,I762="N/A")),"Type 2",IF(OR(AND('Test Sample Data'!N762&gt;=30,'Control Sample Data'!N762&lt;=30),AND('Test Sample Data'!N762&lt;=30,'Control Sample Data'!N762&gt;=30)),"Type 1","OKAY")))</f>
        <v>OKAY</v>
      </c>
    </row>
    <row r="763" spans="1:11">
      <c r="A763" s="80"/>
      <c r="B763" s="87" t="str">
        <f>IF('Gene Table'!E763="","",'Gene Table'!E763)</f>
        <v>RT</v>
      </c>
      <c r="C763" s="87" t="s">
        <v>1484</v>
      </c>
      <c r="D763" s="88" t="e">
        <f>Calculations!BN764</f>
        <v>#DIV/0!</v>
      </c>
      <c r="E763" s="88" t="e">
        <f>Calculations!BO764</f>
        <v>#DIV/0!</v>
      </c>
      <c r="F763" s="89" t="e">
        <f t="shared" si="56"/>
        <v>#DIV/0!</v>
      </c>
      <c r="G763" s="89" t="e">
        <f t="shared" si="57"/>
        <v>#DIV/0!</v>
      </c>
      <c r="H763" s="88" t="e">
        <f t="shared" si="58"/>
        <v>#DIV/0!</v>
      </c>
      <c r="I763" s="92" t="str">
        <f>IF(OR(COUNT(Calculations!BP764:BY764)&lt;3,COUNT(Calculations!BZ764:CI764)&lt;3),"N/A",IF(ISERROR(TTEST(Calculations!BP764:BY764,Calculations!BZ764:CI764,2,2)),"N/A",TTEST(Calculations!BP764:BY764,Calculations!BZ764:CI764,2,2)))</f>
        <v>N/A</v>
      </c>
      <c r="J763" s="88" t="e">
        <f t="shared" si="59"/>
        <v>#DIV/0!</v>
      </c>
      <c r="K763" s="93" t="str">
        <f>IF(AND('Test Sample Data'!N763&gt;=35,'Control Sample Data'!N763&gt;=35),"Type 3",IF(AND('Test Sample Data'!N763&gt;=30,'Control Sample Data'!N763&gt;=30,OR(I763&gt;=0.05,I763="N/A")),"Type 2",IF(OR(AND('Test Sample Data'!N763&gt;=30,'Control Sample Data'!N763&lt;=30),AND('Test Sample Data'!N763&lt;=30,'Control Sample Data'!N763&gt;=30)),"Type 1","OKAY")))</f>
        <v>OKAY</v>
      </c>
    </row>
    <row r="764" spans="1:11">
      <c r="A764" s="80"/>
      <c r="B764" s="87" t="str">
        <f>IF('Gene Table'!E764="","",'Gene Table'!E764)</f>
        <v>RT</v>
      </c>
      <c r="C764" s="87" t="s">
        <v>1486</v>
      </c>
      <c r="D764" s="88" t="e">
        <f>Calculations!BN765</f>
        <v>#DIV/0!</v>
      </c>
      <c r="E764" s="88" t="e">
        <f>Calculations!BO765</f>
        <v>#DIV/0!</v>
      </c>
      <c r="F764" s="89" t="e">
        <f t="shared" si="56"/>
        <v>#DIV/0!</v>
      </c>
      <c r="G764" s="89" t="e">
        <f t="shared" si="57"/>
        <v>#DIV/0!</v>
      </c>
      <c r="H764" s="88" t="e">
        <f t="shared" si="58"/>
        <v>#DIV/0!</v>
      </c>
      <c r="I764" s="92" t="str">
        <f>IF(OR(COUNT(Calculations!BP765:BY765)&lt;3,COUNT(Calculations!BZ765:CI765)&lt;3),"N/A",IF(ISERROR(TTEST(Calculations!BP765:BY765,Calculations!BZ765:CI765,2,2)),"N/A",TTEST(Calculations!BP765:BY765,Calculations!BZ765:CI765,2,2)))</f>
        <v>N/A</v>
      </c>
      <c r="J764" s="88" t="e">
        <f t="shared" si="59"/>
        <v>#DIV/0!</v>
      </c>
      <c r="K764" s="93" t="str">
        <f>IF(AND('Test Sample Data'!N764&gt;=35,'Control Sample Data'!N764&gt;=35),"Type 3",IF(AND('Test Sample Data'!N764&gt;=30,'Control Sample Data'!N764&gt;=30,OR(I764&gt;=0.05,I764="N/A")),"Type 2",IF(OR(AND('Test Sample Data'!N764&gt;=30,'Control Sample Data'!N764&lt;=30),AND('Test Sample Data'!N764&lt;=30,'Control Sample Data'!N764&gt;=30)),"Type 1","OKAY")))</f>
        <v>OKAY</v>
      </c>
    </row>
    <row r="765" spans="1:11">
      <c r="A765" s="80"/>
      <c r="B765" s="87" t="str">
        <f>IF('Gene Table'!E765="","",'Gene Table'!E765)</f>
        <v>RT</v>
      </c>
      <c r="C765" s="87" t="s">
        <v>1487</v>
      </c>
      <c r="D765" s="88" t="e">
        <f>Calculations!BN766</f>
        <v>#DIV/0!</v>
      </c>
      <c r="E765" s="88" t="e">
        <f>Calculations!BO766</f>
        <v>#DIV/0!</v>
      </c>
      <c r="F765" s="89" t="e">
        <f t="shared" si="56"/>
        <v>#DIV/0!</v>
      </c>
      <c r="G765" s="89" t="e">
        <f t="shared" si="57"/>
        <v>#DIV/0!</v>
      </c>
      <c r="H765" s="88" t="e">
        <f t="shared" si="58"/>
        <v>#DIV/0!</v>
      </c>
      <c r="I765" s="92" t="str">
        <f>IF(OR(COUNT(Calculations!BP766:BY766)&lt;3,COUNT(Calculations!BZ766:CI766)&lt;3),"N/A",IF(ISERROR(TTEST(Calculations!BP766:BY766,Calculations!BZ766:CI766,2,2)),"N/A",TTEST(Calculations!BP766:BY766,Calculations!BZ766:CI766,2,2)))</f>
        <v>N/A</v>
      </c>
      <c r="J765" s="88" t="e">
        <f t="shared" si="59"/>
        <v>#DIV/0!</v>
      </c>
      <c r="K765" s="93" t="str">
        <f>IF(AND('Test Sample Data'!N765&gt;=35,'Control Sample Data'!N765&gt;=35),"Type 3",IF(AND('Test Sample Data'!N765&gt;=30,'Control Sample Data'!N765&gt;=30,OR(I765&gt;=0.05,I765="N/A")),"Type 2",IF(OR(AND('Test Sample Data'!N765&gt;=30,'Control Sample Data'!N765&lt;=30),AND('Test Sample Data'!N765&lt;=30,'Control Sample Data'!N765&gt;=30)),"Type 1","OKAY")))</f>
        <v>OKAY</v>
      </c>
    </row>
    <row r="766" spans="1:11">
      <c r="A766" s="80"/>
      <c r="B766" s="87" t="str">
        <f>IF('Gene Table'!E766="","",'Gene Table'!E766)</f>
        <v>RT</v>
      </c>
      <c r="C766" s="87" t="s">
        <v>1488</v>
      </c>
      <c r="D766" s="88" t="e">
        <f>Calculations!BN767</f>
        <v>#DIV/0!</v>
      </c>
      <c r="E766" s="88" t="e">
        <f>Calculations!BO767</f>
        <v>#DIV/0!</v>
      </c>
      <c r="F766" s="89" t="e">
        <f t="shared" si="56"/>
        <v>#DIV/0!</v>
      </c>
      <c r="G766" s="89" t="e">
        <f t="shared" si="57"/>
        <v>#DIV/0!</v>
      </c>
      <c r="H766" s="88" t="e">
        <f t="shared" si="58"/>
        <v>#DIV/0!</v>
      </c>
      <c r="I766" s="92" t="str">
        <f>IF(OR(COUNT(Calculations!BP767:BY767)&lt;3,COUNT(Calculations!BZ767:CI767)&lt;3),"N/A",IF(ISERROR(TTEST(Calculations!BP767:BY767,Calculations!BZ767:CI767,2,2)),"N/A",TTEST(Calculations!BP767:BY767,Calculations!BZ767:CI767,2,2)))</f>
        <v>N/A</v>
      </c>
      <c r="J766" s="88" t="e">
        <f t="shared" si="59"/>
        <v>#DIV/0!</v>
      </c>
      <c r="K766" s="93" t="str">
        <f>IF(AND('Test Sample Data'!N766&gt;=35,'Control Sample Data'!N766&gt;=35),"Type 3",IF(AND('Test Sample Data'!N766&gt;=30,'Control Sample Data'!N766&gt;=30,OR(I766&gt;=0.05,I766="N/A")),"Type 2",IF(OR(AND('Test Sample Data'!N766&gt;=30,'Control Sample Data'!N766&lt;=30),AND('Test Sample Data'!N766&lt;=30,'Control Sample Data'!N766&gt;=30)),"Type 1","OKAY")))</f>
        <v>OKAY</v>
      </c>
    </row>
    <row r="767" spans="1:11">
      <c r="A767" s="80"/>
      <c r="B767" s="87" t="str">
        <f>IF('Gene Table'!E767="","",'Gene Table'!E767)</f>
        <v>PCR</v>
      </c>
      <c r="C767" s="87" t="s">
        <v>1489</v>
      </c>
      <c r="D767" s="88" t="e">
        <f>Calculations!BN768</f>
        <v>#DIV/0!</v>
      </c>
      <c r="E767" s="88" t="e">
        <f>Calculations!BO768</f>
        <v>#DIV/0!</v>
      </c>
      <c r="F767" s="89" t="e">
        <f t="shared" si="56"/>
        <v>#DIV/0!</v>
      </c>
      <c r="G767" s="89" t="e">
        <f t="shared" si="57"/>
        <v>#DIV/0!</v>
      </c>
      <c r="H767" s="88" t="e">
        <f t="shared" si="58"/>
        <v>#DIV/0!</v>
      </c>
      <c r="I767" s="92" t="str">
        <f>IF(OR(COUNT(Calculations!BP768:BY768)&lt;3,COUNT(Calculations!BZ768:CI768)&lt;3),"N/A",IF(ISERROR(TTEST(Calculations!BP768:BY768,Calculations!BZ768:CI768,2,2)),"N/A",TTEST(Calculations!BP768:BY768,Calculations!BZ768:CI768,2,2)))</f>
        <v>N/A</v>
      </c>
      <c r="J767" s="88" t="e">
        <f t="shared" si="59"/>
        <v>#DIV/0!</v>
      </c>
      <c r="K767" s="93" t="str">
        <f>IF(AND('Test Sample Data'!N767&gt;=35,'Control Sample Data'!N767&gt;=35),"Type 3",IF(AND('Test Sample Data'!N767&gt;=30,'Control Sample Data'!N767&gt;=30,OR(I767&gt;=0.05,I767="N/A")),"Type 2",IF(OR(AND('Test Sample Data'!N767&gt;=30,'Control Sample Data'!N767&lt;=30),AND('Test Sample Data'!N767&lt;=30,'Control Sample Data'!N767&gt;=30)),"Type 1","OKAY")))</f>
        <v>OKAY</v>
      </c>
    </row>
    <row r="768" spans="1:11">
      <c r="A768" s="80"/>
      <c r="B768" s="87" t="str">
        <f>IF('Gene Table'!E768="","",'Gene Table'!E768)</f>
        <v>PCR</v>
      </c>
      <c r="C768" s="87" t="s">
        <v>1491</v>
      </c>
      <c r="D768" s="88" t="e">
        <f>Calculations!BN769</f>
        <v>#DIV/0!</v>
      </c>
      <c r="E768" s="88" t="e">
        <f>Calculations!BO769</f>
        <v>#DIV/0!</v>
      </c>
      <c r="F768" s="89" t="e">
        <f t="shared" si="56"/>
        <v>#DIV/0!</v>
      </c>
      <c r="G768" s="89" t="e">
        <f t="shared" si="57"/>
        <v>#DIV/0!</v>
      </c>
      <c r="H768" s="88" t="e">
        <f t="shared" si="58"/>
        <v>#DIV/0!</v>
      </c>
      <c r="I768" s="92" t="str">
        <f>IF(OR(COUNT(Calculations!BP769:BY769)&lt;3,COUNT(Calculations!BZ769:CI769)&lt;3),"N/A",IF(ISERROR(TTEST(Calculations!BP769:BY769,Calculations!BZ769:CI769,2,2)),"N/A",TTEST(Calculations!BP769:BY769,Calculations!BZ769:CI769,2,2)))</f>
        <v>N/A</v>
      </c>
      <c r="J768" s="88" t="e">
        <f t="shared" si="59"/>
        <v>#DIV/0!</v>
      </c>
      <c r="K768" s="93" t="str">
        <f>IF(AND('Test Sample Data'!N768&gt;=35,'Control Sample Data'!N768&gt;=35),"Type 3",IF(AND('Test Sample Data'!N768&gt;=30,'Control Sample Data'!N768&gt;=30,OR(I768&gt;=0.05,I768="N/A")),"Type 2",IF(OR(AND('Test Sample Data'!N768&gt;=30,'Control Sample Data'!N768&lt;=30),AND('Test Sample Data'!N768&lt;=30,'Control Sample Data'!N768&gt;=30)),"Type 1","OKAY")))</f>
        <v>OKAY</v>
      </c>
    </row>
    <row r="769" spans="1:11">
      <c r="A769" s="80"/>
      <c r="B769" s="87" t="str">
        <f>IF('Gene Table'!E769="","",'Gene Table'!E769)</f>
        <v>PCR</v>
      </c>
      <c r="C769" s="87" t="s">
        <v>1492</v>
      </c>
      <c r="D769" s="88" t="e">
        <f>Calculations!BN770</f>
        <v>#DIV/0!</v>
      </c>
      <c r="E769" s="88" t="e">
        <f>Calculations!BO770</f>
        <v>#DIV/0!</v>
      </c>
      <c r="F769" s="89" t="e">
        <f t="shared" si="56"/>
        <v>#DIV/0!</v>
      </c>
      <c r="G769" s="89" t="e">
        <f t="shared" si="57"/>
        <v>#DIV/0!</v>
      </c>
      <c r="H769" s="88" t="e">
        <f t="shared" si="58"/>
        <v>#DIV/0!</v>
      </c>
      <c r="I769" s="92" t="str">
        <f>IF(OR(COUNT(Calculations!BP770:BY770)&lt;3,COUNT(Calculations!BZ770:CI770)&lt;3),"N/A",IF(ISERROR(TTEST(Calculations!BP770:BY770,Calculations!BZ770:CI770,2,2)),"N/A",TTEST(Calculations!BP770:BY770,Calculations!BZ770:CI770,2,2)))</f>
        <v>N/A</v>
      </c>
      <c r="J769" s="88" t="e">
        <f t="shared" si="59"/>
        <v>#DIV/0!</v>
      </c>
      <c r="K769" s="93" t="str">
        <f>IF(AND('Test Sample Data'!N769&gt;=35,'Control Sample Data'!N769&gt;=35),"Type 3",IF(AND('Test Sample Data'!N769&gt;=30,'Control Sample Data'!N769&gt;=30,OR(I769&gt;=0.05,I769="N/A")),"Type 2",IF(OR(AND('Test Sample Data'!N769&gt;=30,'Control Sample Data'!N769&lt;=30),AND('Test Sample Data'!N769&lt;=30,'Control Sample Data'!N769&gt;=30)),"Type 1","OKAY")))</f>
        <v>OKAY</v>
      </c>
    </row>
    <row r="770" spans="1:11">
      <c r="A770" s="94"/>
      <c r="B770" s="87" t="str">
        <f>IF('Gene Table'!E770="","",'Gene Table'!E770)</f>
        <v>PCR</v>
      </c>
      <c r="C770" s="87" t="s">
        <v>1493</v>
      </c>
      <c r="D770" s="88" t="e">
        <f>Calculations!BN771</f>
        <v>#DIV/0!</v>
      </c>
      <c r="E770" s="88" t="e">
        <f>Calculations!BO771</f>
        <v>#DIV/0!</v>
      </c>
      <c r="F770" s="89" t="e">
        <f t="shared" si="56"/>
        <v>#DIV/0!</v>
      </c>
      <c r="G770" s="89" t="e">
        <f t="shared" si="57"/>
        <v>#DIV/0!</v>
      </c>
      <c r="H770" s="88" t="e">
        <f t="shared" si="58"/>
        <v>#DIV/0!</v>
      </c>
      <c r="I770" s="92" t="str">
        <f>IF(OR(COUNT(Calculations!BP771:BY771)&lt;3,COUNT(Calculations!BZ771:CI771)&lt;3),"N/A",IF(ISERROR(TTEST(Calculations!BP771:BY771,Calculations!BZ771:CI771,2,2)),"N/A",TTEST(Calculations!BP771:BY771,Calculations!BZ771:CI771,2,2)))</f>
        <v>N/A</v>
      </c>
      <c r="J770" s="88" t="e">
        <f t="shared" si="59"/>
        <v>#DIV/0!</v>
      </c>
      <c r="K770" s="93" t="str">
        <f>IF(AND('Test Sample Data'!N770&gt;=35,'Control Sample Data'!N770&gt;=35),"Type 3",IF(AND('Test Sample Data'!N770&gt;=30,'Control Sample Data'!N770&gt;=30,OR(I770&gt;=0.05,I770="N/A")),"Type 2",IF(OR(AND('Test Sample Data'!N770&gt;=30,'Control Sample Data'!N770&lt;=30),AND('Test Sample Data'!N770&lt;=30,'Control Sample Data'!N770&gt;=30)),"Type 1","OKAY")))</f>
        <v>OKAY</v>
      </c>
    </row>
    <row r="771" spans="1:11">
      <c r="A771" s="78" t="s">
        <v>5572</v>
      </c>
      <c r="B771" s="87" t="str">
        <f>IF('Gene Table'!E771="","",'Gene Table'!E771)</f>
        <v>hsa-miR-218-2-3p</v>
      </c>
      <c r="C771" s="87" t="str">
        <f>'Gene Table'!B771</f>
        <v>A01</v>
      </c>
      <c r="D771" s="88" t="e">
        <f>Calculations!BN772</f>
        <v>#DIV/0!</v>
      </c>
      <c r="E771" s="88" t="e">
        <f>Calculations!BO772</f>
        <v>#DIV/0!</v>
      </c>
      <c r="F771" s="89" t="e">
        <f t="shared" si="56"/>
        <v>#DIV/0!</v>
      </c>
      <c r="G771" s="89" t="e">
        <f t="shared" si="57"/>
        <v>#DIV/0!</v>
      </c>
      <c r="H771" s="88" t="e">
        <f t="shared" si="58"/>
        <v>#DIV/0!</v>
      </c>
      <c r="I771" s="92" t="str">
        <f>IF(OR(COUNT(Calculations!BP772:BY772)&lt;3,COUNT(Calculations!BZ772:CI772)&lt;3),"N/A",IF(ISERROR(TTEST(Calculations!BP772:BY772,Calculations!BZ772:CI772,2,2)),"N/A",TTEST(Calculations!BP772:BY772,Calculations!BZ772:CI772,2,2)))</f>
        <v>N/A</v>
      </c>
      <c r="J771" s="88" t="e">
        <f t="shared" si="59"/>
        <v>#DIV/0!</v>
      </c>
      <c r="K771" s="93" t="str">
        <f>IF(AND('Test Sample Data'!N771&gt;=35,'Control Sample Data'!N771&gt;=35),"Type 3",IF(AND('Test Sample Data'!N771&gt;=30,'Control Sample Data'!N771&gt;=30,OR(I771&gt;=0.05,I771="N/A")),"Type 2",IF(OR(AND('Test Sample Data'!N771&gt;=30,'Control Sample Data'!N771&lt;=30),AND('Test Sample Data'!N771&lt;=30,'Control Sample Data'!N771&gt;=30)),"Type 1","OKAY")))</f>
        <v>OKAY</v>
      </c>
    </row>
    <row r="772" spans="1:11">
      <c r="A772" s="80"/>
      <c r="B772" s="87" t="str">
        <f>IF('Gene Table'!E772="","",'Gene Table'!E772)</f>
        <v>hsa-miR-3192</v>
      </c>
      <c r="C772" s="87" t="str">
        <f>'Gene Table'!B772</f>
        <v>A02</v>
      </c>
      <c r="D772" s="88" t="e">
        <f>Calculations!BN773</f>
        <v>#DIV/0!</v>
      </c>
      <c r="E772" s="88" t="e">
        <f>Calculations!BO773</f>
        <v>#DIV/0!</v>
      </c>
      <c r="F772" s="89" t="e">
        <f t="shared" ref="F772:F835" si="60">2^-D772</f>
        <v>#DIV/0!</v>
      </c>
      <c r="G772" s="89" t="e">
        <f t="shared" ref="G772:G835" si="61">2^-E772</f>
        <v>#DIV/0!</v>
      </c>
      <c r="H772" s="88" t="e">
        <f t="shared" ref="H772:H835" si="62">F772/G772</f>
        <v>#DIV/0!</v>
      </c>
      <c r="I772" s="92" t="str">
        <f>IF(OR(COUNT(Calculations!BP773:BY773)&lt;3,COUNT(Calculations!BZ773:CI773)&lt;3),"N/A",IF(ISERROR(TTEST(Calculations!BP773:BY773,Calculations!BZ773:CI773,2,2)),"N/A",TTEST(Calculations!BP773:BY773,Calculations!BZ773:CI773,2,2)))</f>
        <v>N/A</v>
      </c>
      <c r="J772" s="88" t="e">
        <f t="shared" ref="J772:J835" si="63">IF(H772&gt;1,H772,-1/H772)</f>
        <v>#DIV/0!</v>
      </c>
      <c r="K772" s="93" t="str">
        <f>IF(AND('Test Sample Data'!N772&gt;=35,'Control Sample Data'!N772&gt;=35),"Type 3",IF(AND('Test Sample Data'!N772&gt;=30,'Control Sample Data'!N772&gt;=30,OR(I772&gt;=0.05,I772="N/A")),"Type 2",IF(OR(AND('Test Sample Data'!N772&gt;=30,'Control Sample Data'!N772&lt;=30),AND('Test Sample Data'!N772&lt;=30,'Control Sample Data'!N772&gt;=30)),"Type 1","OKAY")))</f>
        <v>OKAY</v>
      </c>
    </row>
    <row r="773" spans="1:11">
      <c r="A773" s="80"/>
      <c r="B773" s="87" t="str">
        <f>IF('Gene Table'!E773="","",'Gene Table'!E773)</f>
        <v>hsa-miR-22-5p</v>
      </c>
      <c r="C773" s="87" t="str">
        <f>'Gene Table'!B773</f>
        <v>A03</v>
      </c>
      <c r="D773" s="88" t="e">
        <f>Calculations!BN774</f>
        <v>#DIV/0!</v>
      </c>
      <c r="E773" s="88" t="e">
        <f>Calculations!BO774</f>
        <v>#DIV/0!</v>
      </c>
      <c r="F773" s="89" t="e">
        <f t="shared" si="60"/>
        <v>#DIV/0!</v>
      </c>
      <c r="G773" s="89" t="e">
        <f t="shared" si="61"/>
        <v>#DIV/0!</v>
      </c>
      <c r="H773" s="88" t="e">
        <f t="shared" si="62"/>
        <v>#DIV/0!</v>
      </c>
      <c r="I773" s="92" t="str">
        <f>IF(OR(COUNT(Calculations!BP774:BY774)&lt;3,COUNT(Calculations!BZ774:CI774)&lt;3),"N/A",IF(ISERROR(TTEST(Calculations!BP774:BY774,Calculations!BZ774:CI774,2,2)),"N/A",TTEST(Calculations!BP774:BY774,Calculations!BZ774:CI774,2,2)))</f>
        <v>N/A</v>
      </c>
      <c r="J773" s="88" t="e">
        <f t="shared" si="63"/>
        <v>#DIV/0!</v>
      </c>
      <c r="K773" s="93" t="str">
        <f>IF(AND('Test Sample Data'!N773&gt;=35,'Control Sample Data'!N773&gt;=35),"Type 3",IF(AND('Test Sample Data'!N773&gt;=30,'Control Sample Data'!N773&gt;=30,OR(I773&gt;=0.05,I773="N/A")),"Type 2",IF(OR(AND('Test Sample Data'!N773&gt;=30,'Control Sample Data'!N773&lt;=30),AND('Test Sample Data'!N773&lt;=30,'Control Sample Data'!N773&gt;=30)),"Type 1","OKAY")))</f>
        <v>OKAY</v>
      </c>
    </row>
    <row r="774" spans="1:11">
      <c r="A774" s="80"/>
      <c r="B774" s="87" t="str">
        <f>IF('Gene Table'!E774="","",'Gene Table'!E774)</f>
        <v>hsa-miR-3195</v>
      </c>
      <c r="C774" s="87" t="str">
        <f>'Gene Table'!B774</f>
        <v>A04</v>
      </c>
      <c r="D774" s="88" t="e">
        <f>Calculations!BN775</f>
        <v>#DIV/0!</v>
      </c>
      <c r="E774" s="88" t="e">
        <f>Calculations!BO775</f>
        <v>#DIV/0!</v>
      </c>
      <c r="F774" s="89" t="e">
        <f t="shared" si="60"/>
        <v>#DIV/0!</v>
      </c>
      <c r="G774" s="89" t="e">
        <f t="shared" si="61"/>
        <v>#DIV/0!</v>
      </c>
      <c r="H774" s="88" t="e">
        <f t="shared" si="62"/>
        <v>#DIV/0!</v>
      </c>
      <c r="I774" s="92" t="str">
        <f>IF(OR(COUNT(Calculations!BP775:BY775)&lt;3,COUNT(Calculations!BZ775:CI775)&lt;3),"N/A",IF(ISERROR(TTEST(Calculations!BP775:BY775,Calculations!BZ775:CI775,2,2)),"N/A",TTEST(Calculations!BP775:BY775,Calculations!BZ775:CI775,2,2)))</f>
        <v>N/A</v>
      </c>
      <c r="J774" s="88" t="e">
        <f t="shared" si="63"/>
        <v>#DIV/0!</v>
      </c>
      <c r="K774" s="93" t="str">
        <f>IF(AND('Test Sample Data'!N774&gt;=35,'Control Sample Data'!N774&gt;=35),"Type 3",IF(AND('Test Sample Data'!N774&gt;=30,'Control Sample Data'!N774&gt;=30,OR(I774&gt;=0.05,I774="N/A")),"Type 2",IF(OR(AND('Test Sample Data'!N774&gt;=30,'Control Sample Data'!N774&lt;=30),AND('Test Sample Data'!N774&lt;=30,'Control Sample Data'!N774&gt;=30)),"Type 1","OKAY")))</f>
        <v>OKAY</v>
      </c>
    </row>
    <row r="775" spans="1:11">
      <c r="A775" s="80"/>
      <c r="B775" s="87" t="str">
        <f>IF('Gene Table'!E775="","",'Gene Table'!E775)</f>
        <v>hsa-miR-223-5p</v>
      </c>
      <c r="C775" s="87" t="str">
        <f>'Gene Table'!B775</f>
        <v>A05</v>
      </c>
      <c r="D775" s="88" t="e">
        <f>Calculations!BN776</f>
        <v>#DIV/0!</v>
      </c>
      <c r="E775" s="88" t="e">
        <f>Calculations!BO776</f>
        <v>#DIV/0!</v>
      </c>
      <c r="F775" s="89" t="e">
        <f t="shared" si="60"/>
        <v>#DIV/0!</v>
      </c>
      <c r="G775" s="89" t="e">
        <f t="shared" si="61"/>
        <v>#DIV/0!</v>
      </c>
      <c r="H775" s="88" t="e">
        <f t="shared" si="62"/>
        <v>#DIV/0!</v>
      </c>
      <c r="I775" s="92" t="str">
        <f>IF(OR(COUNT(Calculations!BP776:BY776)&lt;3,COUNT(Calculations!BZ776:CI776)&lt;3),"N/A",IF(ISERROR(TTEST(Calculations!BP776:BY776,Calculations!BZ776:CI776,2,2)),"N/A",TTEST(Calculations!BP776:BY776,Calculations!BZ776:CI776,2,2)))</f>
        <v>N/A</v>
      </c>
      <c r="J775" s="88" t="e">
        <f t="shared" si="63"/>
        <v>#DIV/0!</v>
      </c>
      <c r="K775" s="93" t="str">
        <f>IF(AND('Test Sample Data'!N775&gt;=35,'Control Sample Data'!N775&gt;=35),"Type 3",IF(AND('Test Sample Data'!N775&gt;=30,'Control Sample Data'!N775&gt;=30,OR(I775&gt;=0.05,I775="N/A")),"Type 2",IF(OR(AND('Test Sample Data'!N775&gt;=30,'Control Sample Data'!N775&lt;=30),AND('Test Sample Data'!N775&lt;=30,'Control Sample Data'!N775&gt;=30)),"Type 1","OKAY")))</f>
        <v>OKAY</v>
      </c>
    </row>
    <row r="776" spans="1:11">
      <c r="A776" s="80"/>
      <c r="B776" s="87" t="str">
        <f>IF('Gene Table'!E776="","",'Gene Table'!E776)</f>
        <v>hsa-miR-3196</v>
      </c>
      <c r="C776" s="87" t="str">
        <f>'Gene Table'!B776</f>
        <v>A06</v>
      </c>
      <c r="D776" s="88" t="e">
        <f>Calculations!BN777</f>
        <v>#DIV/0!</v>
      </c>
      <c r="E776" s="88" t="e">
        <f>Calculations!BO777</f>
        <v>#DIV/0!</v>
      </c>
      <c r="F776" s="89" t="e">
        <f t="shared" si="60"/>
        <v>#DIV/0!</v>
      </c>
      <c r="G776" s="89" t="e">
        <f t="shared" si="61"/>
        <v>#DIV/0!</v>
      </c>
      <c r="H776" s="88" t="e">
        <f t="shared" si="62"/>
        <v>#DIV/0!</v>
      </c>
      <c r="I776" s="92" t="str">
        <f>IF(OR(COUNT(Calculations!BP777:BY777)&lt;3,COUNT(Calculations!BZ777:CI777)&lt;3),"N/A",IF(ISERROR(TTEST(Calculations!BP777:BY777,Calculations!BZ777:CI777,2,2)),"N/A",TTEST(Calculations!BP777:BY777,Calculations!BZ777:CI777,2,2)))</f>
        <v>N/A</v>
      </c>
      <c r="J776" s="88" t="e">
        <f t="shared" si="63"/>
        <v>#DIV/0!</v>
      </c>
      <c r="K776" s="93" t="str">
        <f>IF(AND('Test Sample Data'!N776&gt;=35,'Control Sample Data'!N776&gt;=35),"Type 3",IF(AND('Test Sample Data'!N776&gt;=30,'Control Sample Data'!N776&gt;=30,OR(I776&gt;=0.05,I776="N/A")),"Type 2",IF(OR(AND('Test Sample Data'!N776&gt;=30,'Control Sample Data'!N776&lt;=30),AND('Test Sample Data'!N776&lt;=30,'Control Sample Data'!N776&gt;=30)),"Type 1","OKAY")))</f>
        <v>OKAY</v>
      </c>
    </row>
    <row r="777" spans="1:11">
      <c r="A777" s="80"/>
      <c r="B777" s="87" t="str">
        <f>IF('Gene Table'!E777="","",'Gene Table'!E777)</f>
        <v>hsa-miR-23a-5p</v>
      </c>
      <c r="C777" s="87" t="str">
        <f>'Gene Table'!B777</f>
        <v>A07</v>
      </c>
      <c r="D777" s="88" t="e">
        <f>Calculations!BN778</f>
        <v>#DIV/0!</v>
      </c>
      <c r="E777" s="88" t="e">
        <f>Calculations!BO778</f>
        <v>#DIV/0!</v>
      </c>
      <c r="F777" s="89" t="e">
        <f t="shared" si="60"/>
        <v>#DIV/0!</v>
      </c>
      <c r="G777" s="89" t="e">
        <f t="shared" si="61"/>
        <v>#DIV/0!</v>
      </c>
      <c r="H777" s="88" t="e">
        <f t="shared" si="62"/>
        <v>#DIV/0!</v>
      </c>
      <c r="I777" s="92" t="str">
        <f>IF(OR(COUNT(Calculations!BP778:BY778)&lt;3,COUNT(Calculations!BZ778:CI778)&lt;3),"N/A",IF(ISERROR(TTEST(Calculations!BP778:BY778,Calculations!BZ778:CI778,2,2)),"N/A",TTEST(Calculations!BP778:BY778,Calculations!BZ778:CI778,2,2)))</f>
        <v>N/A</v>
      </c>
      <c r="J777" s="88" t="e">
        <f t="shared" si="63"/>
        <v>#DIV/0!</v>
      </c>
      <c r="K777" s="93" t="str">
        <f>IF(AND('Test Sample Data'!N777&gt;=35,'Control Sample Data'!N777&gt;=35),"Type 3",IF(AND('Test Sample Data'!N777&gt;=30,'Control Sample Data'!N777&gt;=30,OR(I777&gt;=0.05,I777="N/A")),"Type 2",IF(OR(AND('Test Sample Data'!N777&gt;=30,'Control Sample Data'!N777&lt;=30),AND('Test Sample Data'!N777&lt;=30,'Control Sample Data'!N777&gt;=30)),"Type 1","OKAY")))</f>
        <v>OKAY</v>
      </c>
    </row>
    <row r="778" spans="1:11">
      <c r="A778" s="80"/>
      <c r="B778" s="87" t="str">
        <f>IF('Gene Table'!E778="","",'Gene Table'!E778)</f>
        <v>hsa-miR-3200-3p</v>
      </c>
      <c r="C778" s="87" t="str">
        <f>'Gene Table'!B778</f>
        <v>A08</v>
      </c>
      <c r="D778" s="88" t="e">
        <f>Calculations!BN779</f>
        <v>#DIV/0!</v>
      </c>
      <c r="E778" s="88" t="e">
        <f>Calculations!BO779</f>
        <v>#DIV/0!</v>
      </c>
      <c r="F778" s="89" t="e">
        <f t="shared" si="60"/>
        <v>#DIV/0!</v>
      </c>
      <c r="G778" s="89" t="e">
        <f t="shared" si="61"/>
        <v>#DIV/0!</v>
      </c>
      <c r="H778" s="88" t="e">
        <f t="shared" si="62"/>
        <v>#DIV/0!</v>
      </c>
      <c r="I778" s="92" t="str">
        <f>IF(OR(COUNT(Calculations!BP779:BY779)&lt;3,COUNT(Calculations!BZ779:CI779)&lt;3),"N/A",IF(ISERROR(TTEST(Calculations!BP779:BY779,Calculations!BZ779:CI779,2,2)),"N/A",TTEST(Calculations!BP779:BY779,Calculations!BZ779:CI779,2,2)))</f>
        <v>N/A</v>
      </c>
      <c r="J778" s="88" t="e">
        <f t="shared" si="63"/>
        <v>#DIV/0!</v>
      </c>
      <c r="K778" s="93" t="str">
        <f>IF(AND('Test Sample Data'!N778&gt;=35,'Control Sample Data'!N778&gt;=35),"Type 3",IF(AND('Test Sample Data'!N778&gt;=30,'Control Sample Data'!N778&gt;=30,OR(I778&gt;=0.05,I778="N/A")),"Type 2",IF(OR(AND('Test Sample Data'!N778&gt;=30,'Control Sample Data'!N778&lt;=30),AND('Test Sample Data'!N778&lt;=30,'Control Sample Data'!N778&gt;=30)),"Type 1","OKAY")))</f>
        <v>OKAY</v>
      </c>
    </row>
    <row r="779" spans="1:11">
      <c r="A779" s="80"/>
      <c r="B779" s="87" t="str">
        <f>IF('Gene Table'!E779="","",'Gene Table'!E779)</f>
        <v>hsa-miR-23b-5p</v>
      </c>
      <c r="C779" s="87" t="str">
        <f>'Gene Table'!B779</f>
        <v>A09</v>
      </c>
      <c r="D779" s="88" t="e">
        <f>Calculations!BN780</f>
        <v>#DIV/0!</v>
      </c>
      <c r="E779" s="88" t="e">
        <f>Calculations!BO780</f>
        <v>#DIV/0!</v>
      </c>
      <c r="F779" s="89" t="e">
        <f t="shared" si="60"/>
        <v>#DIV/0!</v>
      </c>
      <c r="G779" s="89" t="e">
        <f t="shared" si="61"/>
        <v>#DIV/0!</v>
      </c>
      <c r="H779" s="88" t="e">
        <f t="shared" si="62"/>
        <v>#DIV/0!</v>
      </c>
      <c r="I779" s="92" t="str">
        <f>IF(OR(COUNT(Calculations!BP780:BY780)&lt;3,COUNT(Calculations!BZ780:CI780)&lt;3),"N/A",IF(ISERROR(TTEST(Calculations!BP780:BY780,Calculations!BZ780:CI780,2,2)),"N/A",TTEST(Calculations!BP780:BY780,Calculations!BZ780:CI780,2,2)))</f>
        <v>N/A</v>
      </c>
      <c r="J779" s="88" t="e">
        <f t="shared" si="63"/>
        <v>#DIV/0!</v>
      </c>
      <c r="K779" s="93" t="str">
        <f>IF(AND('Test Sample Data'!N779&gt;=35,'Control Sample Data'!N779&gt;=35),"Type 3",IF(AND('Test Sample Data'!N779&gt;=30,'Control Sample Data'!N779&gt;=30,OR(I779&gt;=0.05,I779="N/A")),"Type 2",IF(OR(AND('Test Sample Data'!N779&gt;=30,'Control Sample Data'!N779&lt;=30),AND('Test Sample Data'!N779&lt;=30,'Control Sample Data'!N779&gt;=30)),"Type 1","OKAY")))</f>
        <v>OKAY</v>
      </c>
    </row>
    <row r="780" spans="1:11">
      <c r="A780" s="80"/>
      <c r="B780" s="87" t="str">
        <f>IF('Gene Table'!E780="","",'Gene Table'!E780)</f>
        <v>hsa-miR-3201</v>
      </c>
      <c r="C780" s="87" t="str">
        <f>'Gene Table'!B780</f>
        <v>A10</v>
      </c>
      <c r="D780" s="88" t="e">
        <f>Calculations!BN781</f>
        <v>#DIV/0!</v>
      </c>
      <c r="E780" s="88" t="e">
        <f>Calculations!BO781</f>
        <v>#DIV/0!</v>
      </c>
      <c r="F780" s="89" t="e">
        <f t="shared" si="60"/>
        <v>#DIV/0!</v>
      </c>
      <c r="G780" s="89" t="e">
        <f t="shared" si="61"/>
        <v>#DIV/0!</v>
      </c>
      <c r="H780" s="88" t="e">
        <f t="shared" si="62"/>
        <v>#DIV/0!</v>
      </c>
      <c r="I780" s="92" t="str">
        <f>IF(OR(COUNT(Calculations!BP781:BY781)&lt;3,COUNT(Calculations!BZ781:CI781)&lt;3),"N/A",IF(ISERROR(TTEST(Calculations!BP781:BY781,Calculations!BZ781:CI781,2,2)),"N/A",TTEST(Calculations!BP781:BY781,Calculations!BZ781:CI781,2,2)))</f>
        <v>N/A</v>
      </c>
      <c r="J780" s="88" t="e">
        <f t="shared" si="63"/>
        <v>#DIV/0!</v>
      </c>
      <c r="K780" s="93" t="str">
        <f>IF(AND('Test Sample Data'!N780&gt;=35,'Control Sample Data'!N780&gt;=35),"Type 3",IF(AND('Test Sample Data'!N780&gt;=30,'Control Sample Data'!N780&gt;=30,OR(I780&gt;=0.05,I780="N/A")),"Type 2",IF(OR(AND('Test Sample Data'!N780&gt;=30,'Control Sample Data'!N780&lt;=30),AND('Test Sample Data'!N780&lt;=30,'Control Sample Data'!N780&gt;=30)),"Type 1","OKAY")))</f>
        <v>OKAY</v>
      </c>
    </row>
    <row r="781" spans="1:11">
      <c r="A781" s="80"/>
      <c r="B781" s="87" t="str">
        <f>IF('Gene Table'!E781="","",'Gene Table'!E781)</f>
        <v>hsa-miR-24-1-5p</v>
      </c>
      <c r="C781" s="87" t="str">
        <f>'Gene Table'!B781</f>
        <v>A11</v>
      </c>
      <c r="D781" s="88" t="e">
        <f>Calculations!BN782</f>
        <v>#DIV/0!</v>
      </c>
      <c r="E781" s="88" t="e">
        <f>Calculations!BO782</f>
        <v>#DIV/0!</v>
      </c>
      <c r="F781" s="89" t="e">
        <f t="shared" si="60"/>
        <v>#DIV/0!</v>
      </c>
      <c r="G781" s="89" t="e">
        <f t="shared" si="61"/>
        <v>#DIV/0!</v>
      </c>
      <c r="H781" s="88" t="e">
        <f t="shared" si="62"/>
        <v>#DIV/0!</v>
      </c>
      <c r="I781" s="92" t="str">
        <f>IF(OR(COUNT(Calculations!BP782:BY782)&lt;3,COUNT(Calculations!BZ782:CI782)&lt;3),"N/A",IF(ISERROR(TTEST(Calculations!BP782:BY782,Calculations!BZ782:CI782,2,2)),"N/A",TTEST(Calculations!BP782:BY782,Calculations!BZ782:CI782,2,2)))</f>
        <v>N/A</v>
      </c>
      <c r="J781" s="88" t="e">
        <f t="shared" si="63"/>
        <v>#DIV/0!</v>
      </c>
      <c r="K781" s="93" t="str">
        <f>IF(AND('Test Sample Data'!N781&gt;=35,'Control Sample Data'!N781&gt;=35),"Type 3",IF(AND('Test Sample Data'!N781&gt;=30,'Control Sample Data'!N781&gt;=30,OR(I781&gt;=0.05,I781="N/A")),"Type 2",IF(OR(AND('Test Sample Data'!N781&gt;=30,'Control Sample Data'!N781&lt;=30),AND('Test Sample Data'!N781&lt;=30,'Control Sample Data'!N781&gt;=30)),"Type 1","OKAY")))</f>
        <v>OKAY</v>
      </c>
    </row>
    <row r="782" spans="1:11">
      <c r="A782" s="80"/>
      <c r="B782" s="87" t="str">
        <f>IF('Gene Table'!E782="","",'Gene Table'!E782)</f>
        <v>hsa-miR-514b-5p</v>
      </c>
      <c r="C782" s="87" t="str">
        <f>'Gene Table'!B782</f>
        <v>A12</v>
      </c>
      <c r="D782" s="88" t="e">
        <f>Calculations!BN783</f>
        <v>#DIV/0!</v>
      </c>
      <c r="E782" s="88" t="e">
        <f>Calculations!BO783</f>
        <v>#DIV/0!</v>
      </c>
      <c r="F782" s="89" t="e">
        <f t="shared" si="60"/>
        <v>#DIV/0!</v>
      </c>
      <c r="G782" s="89" t="e">
        <f t="shared" si="61"/>
        <v>#DIV/0!</v>
      </c>
      <c r="H782" s="88" t="e">
        <f t="shared" si="62"/>
        <v>#DIV/0!</v>
      </c>
      <c r="I782" s="92" t="str">
        <f>IF(OR(COUNT(Calculations!BP783:BY783)&lt;3,COUNT(Calculations!BZ783:CI783)&lt;3),"N/A",IF(ISERROR(TTEST(Calculations!BP783:BY783,Calculations!BZ783:CI783,2,2)),"N/A",TTEST(Calculations!BP783:BY783,Calculations!BZ783:CI783,2,2)))</f>
        <v>N/A</v>
      </c>
      <c r="J782" s="88" t="e">
        <f t="shared" si="63"/>
        <v>#DIV/0!</v>
      </c>
      <c r="K782" s="93" t="str">
        <f>IF(AND('Test Sample Data'!N782&gt;=35,'Control Sample Data'!N782&gt;=35),"Type 3",IF(AND('Test Sample Data'!N782&gt;=30,'Control Sample Data'!N782&gt;=30,OR(I782&gt;=0.05,I782="N/A")),"Type 2",IF(OR(AND('Test Sample Data'!N782&gt;=30,'Control Sample Data'!N782&lt;=30),AND('Test Sample Data'!N782&lt;=30,'Control Sample Data'!N782&gt;=30)),"Type 1","OKAY")))</f>
        <v>OKAY</v>
      </c>
    </row>
    <row r="783" spans="1:11">
      <c r="A783" s="80"/>
      <c r="B783" s="87" t="str">
        <f>IF('Gene Table'!E783="","",'Gene Table'!E783)</f>
        <v>hsa-miR-24-2-5p</v>
      </c>
      <c r="C783" s="87" t="str">
        <f>'Gene Table'!B783</f>
        <v>A13</v>
      </c>
      <c r="D783" s="88" t="e">
        <f>Calculations!BN784</f>
        <v>#DIV/0!</v>
      </c>
      <c r="E783" s="88" t="e">
        <f>Calculations!BO784</f>
        <v>#DIV/0!</v>
      </c>
      <c r="F783" s="89" t="e">
        <f t="shared" si="60"/>
        <v>#DIV/0!</v>
      </c>
      <c r="G783" s="89" t="e">
        <f t="shared" si="61"/>
        <v>#DIV/0!</v>
      </c>
      <c r="H783" s="88" t="e">
        <f t="shared" si="62"/>
        <v>#DIV/0!</v>
      </c>
      <c r="I783" s="92" t="str">
        <f>IF(OR(COUNT(Calculations!BP784:BY784)&lt;3,COUNT(Calculations!BZ784:CI784)&lt;3),"N/A",IF(ISERROR(TTEST(Calculations!BP784:BY784,Calculations!BZ784:CI784,2,2)),"N/A",TTEST(Calculations!BP784:BY784,Calculations!BZ784:CI784,2,2)))</f>
        <v>N/A</v>
      </c>
      <c r="J783" s="88" t="e">
        <f t="shared" si="63"/>
        <v>#DIV/0!</v>
      </c>
      <c r="K783" s="93" t="str">
        <f>IF(AND('Test Sample Data'!N783&gt;=35,'Control Sample Data'!N783&gt;=35),"Type 3",IF(AND('Test Sample Data'!N783&gt;=30,'Control Sample Data'!N783&gt;=30,OR(I783&gt;=0.05,I783="N/A")),"Type 2",IF(OR(AND('Test Sample Data'!N783&gt;=30,'Control Sample Data'!N783&lt;=30),AND('Test Sample Data'!N783&lt;=30,'Control Sample Data'!N783&gt;=30)),"Type 1","OKAY")))</f>
        <v>OKAY</v>
      </c>
    </row>
    <row r="784" spans="1:11">
      <c r="A784" s="80"/>
      <c r="B784" s="87" t="str">
        <f>IF('Gene Table'!E784="","",'Gene Table'!E784)</f>
        <v>hsa-miR-3202</v>
      </c>
      <c r="C784" s="87" t="str">
        <f>'Gene Table'!B784</f>
        <v>A14</v>
      </c>
      <c r="D784" s="88" t="e">
        <f>Calculations!BN785</f>
        <v>#DIV/0!</v>
      </c>
      <c r="E784" s="88" t="e">
        <f>Calculations!BO785</f>
        <v>#DIV/0!</v>
      </c>
      <c r="F784" s="89" t="e">
        <f t="shared" si="60"/>
        <v>#DIV/0!</v>
      </c>
      <c r="G784" s="89" t="e">
        <f t="shared" si="61"/>
        <v>#DIV/0!</v>
      </c>
      <c r="H784" s="88" t="e">
        <f t="shared" si="62"/>
        <v>#DIV/0!</v>
      </c>
      <c r="I784" s="92" t="str">
        <f>IF(OR(COUNT(Calculations!BP785:BY785)&lt;3,COUNT(Calculations!BZ785:CI785)&lt;3),"N/A",IF(ISERROR(TTEST(Calculations!BP785:BY785,Calculations!BZ785:CI785,2,2)),"N/A",TTEST(Calculations!BP785:BY785,Calculations!BZ785:CI785,2,2)))</f>
        <v>N/A</v>
      </c>
      <c r="J784" s="88" t="e">
        <f t="shared" si="63"/>
        <v>#DIV/0!</v>
      </c>
      <c r="K784" s="93" t="str">
        <f>IF(AND('Test Sample Data'!N784&gt;=35,'Control Sample Data'!N784&gt;=35),"Type 3",IF(AND('Test Sample Data'!N784&gt;=30,'Control Sample Data'!N784&gt;=30,OR(I784&gt;=0.05,I784="N/A")),"Type 2",IF(OR(AND('Test Sample Data'!N784&gt;=30,'Control Sample Data'!N784&lt;=30),AND('Test Sample Data'!N784&lt;=30,'Control Sample Data'!N784&gt;=30)),"Type 1","OKAY")))</f>
        <v>OKAY</v>
      </c>
    </row>
    <row r="785" spans="1:11">
      <c r="A785" s="80"/>
      <c r="B785" s="87" t="str">
        <f>IF('Gene Table'!E785="","",'Gene Table'!E785)</f>
        <v>hsa-miR-25-5p</v>
      </c>
      <c r="C785" s="87" t="str">
        <f>'Gene Table'!B785</f>
        <v>A15</v>
      </c>
      <c r="D785" s="88" t="e">
        <f>Calculations!BN786</f>
        <v>#DIV/0!</v>
      </c>
      <c r="E785" s="88" t="e">
        <f>Calculations!BO786</f>
        <v>#DIV/0!</v>
      </c>
      <c r="F785" s="89" t="e">
        <f t="shared" si="60"/>
        <v>#DIV/0!</v>
      </c>
      <c r="G785" s="89" t="e">
        <f t="shared" si="61"/>
        <v>#DIV/0!</v>
      </c>
      <c r="H785" s="88" t="e">
        <f t="shared" si="62"/>
        <v>#DIV/0!</v>
      </c>
      <c r="I785" s="92" t="str">
        <f>IF(OR(COUNT(Calculations!BP786:BY786)&lt;3,COUNT(Calculations!BZ786:CI786)&lt;3),"N/A",IF(ISERROR(TTEST(Calculations!BP786:BY786,Calculations!BZ786:CI786,2,2)),"N/A",TTEST(Calculations!BP786:BY786,Calculations!BZ786:CI786,2,2)))</f>
        <v>N/A</v>
      </c>
      <c r="J785" s="88" t="e">
        <f t="shared" si="63"/>
        <v>#DIV/0!</v>
      </c>
      <c r="K785" s="93" t="str">
        <f>IF(AND('Test Sample Data'!N785&gt;=35,'Control Sample Data'!N785&gt;=35),"Type 3",IF(AND('Test Sample Data'!N785&gt;=30,'Control Sample Data'!N785&gt;=30,OR(I785&gt;=0.05,I785="N/A")),"Type 2",IF(OR(AND('Test Sample Data'!N785&gt;=30,'Control Sample Data'!N785&lt;=30),AND('Test Sample Data'!N785&lt;=30,'Control Sample Data'!N785&gt;=30)),"Type 1","OKAY")))</f>
        <v>OKAY</v>
      </c>
    </row>
    <row r="786" spans="1:11">
      <c r="A786" s="80"/>
      <c r="B786" s="87" t="str">
        <f>IF('Gene Table'!E786="","",'Gene Table'!E786)</f>
        <v>hsa-miR-4297</v>
      </c>
      <c r="C786" s="87" t="str">
        <f>'Gene Table'!B786</f>
        <v>A16</v>
      </c>
      <c r="D786" s="88" t="e">
        <f>Calculations!BN787</f>
        <v>#DIV/0!</v>
      </c>
      <c r="E786" s="88" t="e">
        <f>Calculations!BO787</f>
        <v>#DIV/0!</v>
      </c>
      <c r="F786" s="89" t="e">
        <f t="shared" si="60"/>
        <v>#DIV/0!</v>
      </c>
      <c r="G786" s="89" t="e">
        <f t="shared" si="61"/>
        <v>#DIV/0!</v>
      </c>
      <c r="H786" s="88" t="e">
        <f t="shared" si="62"/>
        <v>#DIV/0!</v>
      </c>
      <c r="I786" s="92" t="str">
        <f>IF(OR(COUNT(Calculations!BP787:BY787)&lt;3,COUNT(Calculations!BZ787:CI787)&lt;3),"N/A",IF(ISERROR(TTEST(Calculations!BP787:BY787,Calculations!BZ787:CI787,2,2)),"N/A",TTEST(Calculations!BP787:BY787,Calculations!BZ787:CI787,2,2)))</f>
        <v>N/A</v>
      </c>
      <c r="J786" s="88" t="e">
        <f t="shared" si="63"/>
        <v>#DIV/0!</v>
      </c>
      <c r="K786" s="93" t="str">
        <f>IF(AND('Test Sample Data'!N786&gt;=35,'Control Sample Data'!N786&gt;=35),"Type 3",IF(AND('Test Sample Data'!N786&gt;=30,'Control Sample Data'!N786&gt;=30,OR(I786&gt;=0.05,I786="N/A")),"Type 2",IF(OR(AND('Test Sample Data'!N786&gt;=30,'Control Sample Data'!N786&lt;=30),AND('Test Sample Data'!N786&lt;=30,'Control Sample Data'!N786&gt;=30)),"Type 1","OKAY")))</f>
        <v>OKAY</v>
      </c>
    </row>
    <row r="787" spans="1:11">
      <c r="A787" s="80"/>
      <c r="B787" s="87" t="str">
        <f>IF('Gene Table'!E787="","",'Gene Table'!E787)</f>
        <v>hsa-miR-26a-1-3p</v>
      </c>
      <c r="C787" s="87" t="str">
        <f>'Gene Table'!B787</f>
        <v>A17</v>
      </c>
      <c r="D787" s="88" t="e">
        <f>Calculations!BN788</f>
        <v>#DIV/0!</v>
      </c>
      <c r="E787" s="88" t="e">
        <f>Calculations!BO788</f>
        <v>#DIV/0!</v>
      </c>
      <c r="F787" s="89" t="e">
        <f t="shared" si="60"/>
        <v>#DIV/0!</v>
      </c>
      <c r="G787" s="89" t="e">
        <f t="shared" si="61"/>
        <v>#DIV/0!</v>
      </c>
      <c r="H787" s="88" t="e">
        <f t="shared" si="62"/>
        <v>#DIV/0!</v>
      </c>
      <c r="I787" s="92" t="str">
        <f>IF(OR(COUNT(Calculations!BP788:BY788)&lt;3,COUNT(Calculations!BZ788:CI788)&lt;3),"N/A",IF(ISERROR(TTEST(Calculations!BP788:BY788,Calculations!BZ788:CI788,2,2)),"N/A",TTEST(Calculations!BP788:BY788,Calculations!BZ788:CI788,2,2)))</f>
        <v>N/A</v>
      </c>
      <c r="J787" s="88" t="e">
        <f t="shared" si="63"/>
        <v>#DIV/0!</v>
      </c>
      <c r="K787" s="93" t="str">
        <f>IF(AND('Test Sample Data'!N787&gt;=35,'Control Sample Data'!N787&gt;=35),"Type 3",IF(AND('Test Sample Data'!N787&gt;=30,'Control Sample Data'!N787&gt;=30,OR(I787&gt;=0.05,I787="N/A")),"Type 2",IF(OR(AND('Test Sample Data'!N787&gt;=30,'Control Sample Data'!N787&lt;=30),AND('Test Sample Data'!N787&lt;=30,'Control Sample Data'!N787&gt;=30)),"Type 1","OKAY")))</f>
        <v>OKAY</v>
      </c>
    </row>
    <row r="788" spans="1:11">
      <c r="A788" s="80"/>
      <c r="B788" s="87" t="str">
        <f>IF('Gene Table'!E788="","",'Gene Table'!E788)</f>
        <v>hsa-miR-4293</v>
      </c>
      <c r="C788" s="87" t="str">
        <f>'Gene Table'!B788</f>
        <v>A18</v>
      </c>
      <c r="D788" s="88" t="e">
        <f>Calculations!BN789</f>
        <v>#DIV/0!</v>
      </c>
      <c r="E788" s="88" t="e">
        <f>Calculations!BO789</f>
        <v>#DIV/0!</v>
      </c>
      <c r="F788" s="89" t="e">
        <f t="shared" si="60"/>
        <v>#DIV/0!</v>
      </c>
      <c r="G788" s="89" t="e">
        <f t="shared" si="61"/>
        <v>#DIV/0!</v>
      </c>
      <c r="H788" s="88" t="e">
        <f t="shared" si="62"/>
        <v>#DIV/0!</v>
      </c>
      <c r="I788" s="92" t="str">
        <f>IF(OR(COUNT(Calculations!BP789:BY789)&lt;3,COUNT(Calculations!BZ789:CI789)&lt;3),"N/A",IF(ISERROR(TTEST(Calculations!BP789:BY789,Calculations!BZ789:CI789,2,2)),"N/A",TTEST(Calculations!BP789:BY789,Calculations!BZ789:CI789,2,2)))</f>
        <v>N/A</v>
      </c>
      <c r="J788" s="88" t="e">
        <f t="shared" si="63"/>
        <v>#DIV/0!</v>
      </c>
      <c r="K788" s="93" t="str">
        <f>IF(AND('Test Sample Data'!N788&gt;=35,'Control Sample Data'!N788&gt;=35),"Type 3",IF(AND('Test Sample Data'!N788&gt;=30,'Control Sample Data'!N788&gt;=30,OR(I788&gt;=0.05,I788="N/A")),"Type 2",IF(OR(AND('Test Sample Data'!N788&gt;=30,'Control Sample Data'!N788&lt;=30),AND('Test Sample Data'!N788&lt;=30,'Control Sample Data'!N788&gt;=30)),"Type 1","OKAY")))</f>
        <v>OKAY</v>
      </c>
    </row>
    <row r="789" spans="1:11">
      <c r="A789" s="80"/>
      <c r="B789" s="87" t="str">
        <f>IF('Gene Table'!E789="","",'Gene Table'!E789)</f>
        <v>hsa-miR-26a-2-3p</v>
      </c>
      <c r="C789" s="87" t="str">
        <f>'Gene Table'!B789</f>
        <v>A19</v>
      </c>
      <c r="D789" s="88" t="e">
        <f>Calculations!BN790</f>
        <v>#DIV/0!</v>
      </c>
      <c r="E789" s="88" t="e">
        <f>Calculations!BO790</f>
        <v>#DIV/0!</v>
      </c>
      <c r="F789" s="89" t="e">
        <f t="shared" si="60"/>
        <v>#DIV/0!</v>
      </c>
      <c r="G789" s="89" t="e">
        <f t="shared" si="61"/>
        <v>#DIV/0!</v>
      </c>
      <c r="H789" s="88" t="e">
        <f t="shared" si="62"/>
        <v>#DIV/0!</v>
      </c>
      <c r="I789" s="92" t="str">
        <f>IF(OR(COUNT(Calculations!BP790:BY790)&lt;3,COUNT(Calculations!BZ790:CI790)&lt;3),"N/A",IF(ISERROR(TTEST(Calculations!BP790:BY790,Calculations!BZ790:CI790,2,2)),"N/A",TTEST(Calculations!BP790:BY790,Calculations!BZ790:CI790,2,2)))</f>
        <v>N/A</v>
      </c>
      <c r="J789" s="88" t="e">
        <f t="shared" si="63"/>
        <v>#DIV/0!</v>
      </c>
      <c r="K789" s="93" t="str">
        <f>IF(AND('Test Sample Data'!N789&gt;=35,'Control Sample Data'!N789&gt;=35),"Type 3",IF(AND('Test Sample Data'!N789&gt;=30,'Control Sample Data'!N789&gt;=30,OR(I789&gt;=0.05,I789="N/A")),"Type 2",IF(OR(AND('Test Sample Data'!N789&gt;=30,'Control Sample Data'!N789&lt;=30),AND('Test Sample Data'!N789&lt;=30,'Control Sample Data'!N789&gt;=30)),"Type 1","OKAY")))</f>
        <v>OKAY</v>
      </c>
    </row>
    <row r="790" spans="1:11">
      <c r="A790" s="80"/>
      <c r="B790" s="87" t="str">
        <f>IF('Gene Table'!E790="","",'Gene Table'!E790)</f>
        <v>hsa-miR-4294</v>
      </c>
      <c r="C790" s="87" t="str">
        <f>'Gene Table'!B790</f>
        <v>A20</v>
      </c>
      <c r="D790" s="88" t="e">
        <f>Calculations!BN791</f>
        <v>#DIV/0!</v>
      </c>
      <c r="E790" s="88" t="e">
        <f>Calculations!BO791</f>
        <v>#DIV/0!</v>
      </c>
      <c r="F790" s="89" t="e">
        <f t="shared" si="60"/>
        <v>#DIV/0!</v>
      </c>
      <c r="G790" s="89" t="e">
        <f t="shared" si="61"/>
        <v>#DIV/0!</v>
      </c>
      <c r="H790" s="88" t="e">
        <f t="shared" si="62"/>
        <v>#DIV/0!</v>
      </c>
      <c r="I790" s="92" t="str">
        <f>IF(OR(COUNT(Calculations!BP791:BY791)&lt;3,COUNT(Calculations!BZ791:CI791)&lt;3),"N/A",IF(ISERROR(TTEST(Calculations!BP791:BY791,Calculations!BZ791:CI791,2,2)),"N/A",TTEST(Calculations!BP791:BY791,Calculations!BZ791:CI791,2,2)))</f>
        <v>N/A</v>
      </c>
      <c r="J790" s="88" t="e">
        <f t="shared" si="63"/>
        <v>#DIV/0!</v>
      </c>
      <c r="K790" s="93" t="str">
        <f>IF(AND('Test Sample Data'!N790&gt;=35,'Control Sample Data'!N790&gt;=35),"Type 3",IF(AND('Test Sample Data'!N790&gt;=30,'Control Sample Data'!N790&gt;=30,OR(I790&gt;=0.05,I790="N/A")),"Type 2",IF(OR(AND('Test Sample Data'!N790&gt;=30,'Control Sample Data'!N790&lt;=30),AND('Test Sample Data'!N790&lt;=30,'Control Sample Data'!N790&gt;=30)),"Type 1","OKAY")))</f>
        <v>OKAY</v>
      </c>
    </row>
    <row r="791" spans="1:11">
      <c r="A791" s="80"/>
      <c r="B791" s="87" t="str">
        <f>IF('Gene Table'!E791="","",'Gene Table'!E791)</f>
        <v>hsa-miR-27b-5p</v>
      </c>
      <c r="C791" s="87" t="str">
        <f>'Gene Table'!B791</f>
        <v>A21</v>
      </c>
      <c r="D791" s="88" t="e">
        <f>Calculations!BN792</f>
        <v>#DIV/0!</v>
      </c>
      <c r="E791" s="88" t="e">
        <f>Calculations!BO792</f>
        <v>#DIV/0!</v>
      </c>
      <c r="F791" s="89" t="e">
        <f t="shared" si="60"/>
        <v>#DIV/0!</v>
      </c>
      <c r="G791" s="89" t="e">
        <f t="shared" si="61"/>
        <v>#DIV/0!</v>
      </c>
      <c r="H791" s="88" t="e">
        <f t="shared" si="62"/>
        <v>#DIV/0!</v>
      </c>
      <c r="I791" s="92" t="str">
        <f>IF(OR(COUNT(Calculations!BP792:BY792)&lt;3,COUNT(Calculations!BZ792:CI792)&lt;3),"N/A",IF(ISERROR(TTEST(Calculations!BP792:BY792,Calculations!BZ792:CI792,2,2)),"N/A",TTEST(Calculations!BP792:BY792,Calculations!BZ792:CI792,2,2)))</f>
        <v>N/A</v>
      </c>
      <c r="J791" s="88" t="e">
        <f t="shared" si="63"/>
        <v>#DIV/0!</v>
      </c>
      <c r="K791" s="93" t="str">
        <f>IF(AND('Test Sample Data'!N791&gt;=35,'Control Sample Data'!N791&gt;=35),"Type 3",IF(AND('Test Sample Data'!N791&gt;=30,'Control Sample Data'!N791&gt;=30,OR(I791&gt;=0.05,I791="N/A")),"Type 2",IF(OR(AND('Test Sample Data'!N791&gt;=30,'Control Sample Data'!N791&lt;=30),AND('Test Sample Data'!N791&lt;=30,'Control Sample Data'!N791&gt;=30)),"Type 1","OKAY")))</f>
        <v>OKAY</v>
      </c>
    </row>
    <row r="792" spans="1:11">
      <c r="A792" s="80"/>
      <c r="B792" s="87" t="str">
        <f>IF('Gene Table'!E792="","",'Gene Table'!E792)</f>
        <v>hsa-miR-4301</v>
      </c>
      <c r="C792" s="87" t="str">
        <f>'Gene Table'!B792</f>
        <v>A22</v>
      </c>
      <c r="D792" s="88" t="e">
        <f>Calculations!BN793</f>
        <v>#DIV/0!</v>
      </c>
      <c r="E792" s="88" t="e">
        <f>Calculations!BO793</f>
        <v>#DIV/0!</v>
      </c>
      <c r="F792" s="89" t="e">
        <f t="shared" si="60"/>
        <v>#DIV/0!</v>
      </c>
      <c r="G792" s="89" t="e">
        <f t="shared" si="61"/>
        <v>#DIV/0!</v>
      </c>
      <c r="H792" s="88" t="e">
        <f t="shared" si="62"/>
        <v>#DIV/0!</v>
      </c>
      <c r="I792" s="92" t="str">
        <f>IF(OR(COUNT(Calculations!BP793:BY793)&lt;3,COUNT(Calculations!BZ793:CI793)&lt;3),"N/A",IF(ISERROR(TTEST(Calculations!BP793:BY793,Calculations!BZ793:CI793,2,2)),"N/A",TTEST(Calculations!BP793:BY793,Calculations!BZ793:CI793,2,2)))</f>
        <v>N/A</v>
      </c>
      <c r="J792" s="88" t="e">
        <f t="shared" si="63"/>
        <v>#DIV/0!</v>
      </c>
      <c r="K792" s="93" t="str">
        <f>IF(AND('Test Sample Data'!N792&gt;=35,'Control Sample Data'!N792&gt;=35),"Type 3",IF(AND('Test Sample Data'!N792&gt;=30,'Control Sample Data'!N792&gt;=30,OR(I792&gt;=0.05,I792="N/A")),"Type 2",IF(OR(AND('Test Sample Data'!N792&gt;=30,'Control Sample Data'!N792&lt;=30),AND('Test Sample Data'!N792&lt;=30,'Control Sample Data'!N792&gt;=30)),"Type 1","OKAY")))</f>
        <v>OKAY</v>
      </c>
    </row>
    <row r="793" spans="1:11">
      <c r="A793" s="80"/>
      <c r="B793" s="87" t="str">
        <f>IF('Gene Table'!E793="","",'Gene Table'!E793)</f>
        <v>hsa-miR-29a-5p</v>
      </c>
      <c r="C793" s="87" t="str">
        <f>'Gene Table'!B793</f>
        <v>A23</v>
      </c>
      <c r="D793" s="88" t="e">
        <f>Calculations!BN794</f>
        <v>#DIV/0!</v>
      </c>
      <c r="E793" s="88" t="e">
        <f>Calculations!BO794</f>
        <v>#DIV/0!</v>
      </c>
      <c r="F793" s="89" t="e">
        <f t="shared" si="60"/>
        <v>#DIV/0!</v>
      </c>
      <c r="G793" s="89" t="e">
        <f t="shared" si="61"/>
        <v>#DIV/0!</v>
      </c>
      <c r="H793" s="88" t="e">
        <f t="shared" si="62"/>
        <v>#DIV/0!</v>
      </c>
      <c r="I793" s="92" t="str">
        <f>IF(OR(COUNT(Calculations!BP794:BY794)&lt;3,COUNT(Calculations!BZ794:CI794)&lt;3),"N/A",IF(ISERROR(TTEST(Calculations!BP794:BY794,Calculations!BZ794:CI794,2,2)),"N/A",TTEST(Calculations!BP794:BY794,Calculations!BZ794:CI794,2,2)))</f>
        <v>N/A</v>
      </c>
      <c r="J793" s="88" t="e">
        <f t="shared" si="63"/>
        <v>#DIV/0!</v>
      </c>
      <c r="K793" s="93" t="str">
        <f>IF(AND('Test Sample Data'!N793&gt;=35,'Control Sample Data'!N793&gt;=35),"Type 3",IF(AND('Test Sample Data'!N793&gt;=30,'Control Sample Data'!N793&gt;=30,OR(I793&gt;=0.05,I793="N/A")),"Type 2",IF(OR(AND('Test Sample Data'!N793&gt;=30,'Control Sample Data'!N793&lt;=30),AND('Test Sample Data'!N793&lt;=30,'Control Sample Data'!N793&gt;=30)),"Type 1","OKAY")))</f>
        <v>OKAY</v>
      </c>
    </row>
    <row r="794" spans="1:11">
      <c r="A794" s="80"/>
      <c r="B794" s="87" t="str">
        <f>IF('Gene Table'!E794="","",'Gene Table'!E794)</f>
        <v>hsa-miR-4300</v>
      </c>
      <c r="C794" s="87" t="str">
        <f>'Gene Table'!B794</f>
        <v>A24</v>
      </c>
      <c r="D794" s="88" t="e">
        <f>Calculations!BN795</f>
        <v>#DIV/0!</v>
      </c>
      <c r="E794" s="88" t="e">
        <f>Calculations!BO795</f>
        <v>#DIV/0!</v>
      </c>
      <c r="F794" s="89" t="e">
        <f t="shared" si="60"/>
        <v>#DIV/0!</v>
      </c>
      <c r="G794" s="89" t="e">
        <f t="shared" si="61"/>
        <v>#DIV/0!</v>
      </c>
      <c r="H794" s="88" t="e">
        <f t="shared" si="62"/>
        <v>#DIV/0!</v>
      </c>
      <c r="I794" s="92" t="str">
        <f>IF(OR(COUNT(Calculations!BP795:BY795)&lt;3,COUNT(Calculations!BZ795:CI795)&lt;3),"N/A",IF(ISERROR(TTEST(Calculations!BP795:BY795,Calculations!BZ795:CI795,2,2)),"N/A",TTEST(Calculations!BP795:BY795,Calculations!BZ795:CI795,2,2)))</f>
        <v>N/A</v>
      </c>
      <c r="J794" s="88" t="e">
        <f t="shared" si="63"/>
        <v>#DIV/0!</v>
      </c>
      <c r="K794" s="93" t="str">
        <f>IF(AND('Test Sample Data'!N794&gt;=35,'Control Sample Data'!N794&gt;=35),"Type 3",IF(AND('Test Sample Data'!N794&gt;=30,'Control Sample Data'!N794&gt;=30,OR(I794&gt;=0.05,I794="N/A")),"Type 2",IF(OR(AND('Test Sample Data'!N794&gt;=30,'Control Sample Data'!N794&lt;=30),AND('Test Sample Data'!N794&lt;=30,'Control Sample Data'!N794&gt;=30)),"Type 1","OKAY")))</f>
        <v>OKAY</v>
      </c>
    </row>
    <row r="795" spans="1:11">
      <c r="A795" s="80"/>
      <c r="B795" s="87" t="str">
        <f>IF('Gene Table'!E795="","",'Gene Table'!E795)</f>
        <v>hsa-miR-449c-3p</v>
      </c>
      <c r="C795" s="87" t="str">
        <f>'Gene Table'!B795</f>
        <v>B01</v>
      </c>
      <c r="D795" s="88" t="e">
        <f>Calculations!BN796</f>
        <v>#DIV/0!</v>
      </c>
      <c r="E795" s="88" t="e">
        <f>Calculations!BO796</f>
        <v>#DIV/0!</v>
      </c>
      <c r="F795" s="89" t="e">
        <f t="shared" si="60"/>
        <v>#DIV/0!</v>
      </c>
      <c r="G795" s="89" t="e">
        <f t="shared" si="61"/>
        <v>#DIV/0!</v>
      </c>
      <c r="H795" s="88" t="e">
        <f t="shared" si="62"/>
        <v>#DIV/0!</v>
      </c>
      <c r="I795" s="92" t="str">
        <f>IF(OR(COUNT(Calculations!BP796:BY796)&lt;3,COUNT(Calculations!BZ796:CI796)&lt;3),"N/A",IF(ISERROR(TTEST(Calculations!BP796:BY796,Calculations!BZ796:CI796,2,2)),"N/A",TTEST(Calculations!BP796:BY796,Calculations!BZ796:CI796,2,2)))</f>
        <v>N/A</v>
      </c>
      <c r="J795" s="88" t="e">
        <f t="shared" si="63"/>
        <v>#DIV/0!</v>
      </c>
      <c r="K795" s="93" t="str">
        <f>IF(AND('Test Sample Data'!N795&gt;=35,'Control Sample Data'!N795&gt;=35),"Type 3",IF(AND('Test Sample Data'!N795&gt;=30,'Control Sample Data'!N795&gt;=30,OR(I795&gt;=0.05,I795="N/A")),"Type 2",IF(OR(AND('Test Sample Data'!N795&gt;=30,'Control Sample Data'!N795&lt;=30),AND('Test Sample Data'!N795&lt;=30,'Control Sample Data'!N795&gt;=30)),"Type 1","OKAY")))</f>
        <v>OKAY</v>
      </c>
    </row>
    <row r="796" spans="1:11">
      <c r="A796" s="80"/>
      <c r="B796" s="87" t="str">
        <f>IF('Gene Table'!E796="","",'Gene Table'!E796)</f>
        <v>hsa-miR-3190-3p</v>
      </c>
      <c r="C796" s="87" t="str">
        <f>'Gene Table'!B796</f>
        <v>B02</v>
      </c>
      <c r="D796" s="88" t="e">
        <f>Calculations!BN797</f>
        <v>#DIV/0!</v>
      </c>
      <c r="E796" s="88" t="e">
        <f>Calculations!BO797</f>
        <v>#DIV/0!</v>
      </c>
      <c r="F796" s="89" t="e">
        <f t="shared" si="60"/>
        <v>#DIV/0!</v>
      </c>
      <c r="G796" s="89" t="e">
        <f t="shared" si="61"/>
        <v>#DIV/0!</v>
      </c>
      <c r="H796" s="88" t="e">
        <f t="shared" si="62"/>
        <v>#DIV/0!</v>
      </c>
      <c r="I796" s="92" t="str">
        <f>IF(OR(COUNT(Calculations!BP797:BY797)&lt;3,COUNT(Calculations!BZ797:CI797)&lt;3),"N/A",IF(ISERROR(TTEST(Calculations!BP797:BY797,Calculations!BZ797:CI797,2,2)),"N/A",TTEST(Calculations!BP797:BY797,Calculations!BZ797:CI797,2,2)))</f>
        <v>N/A</v>
      </c>
      <c r="J796" s="88" t="e">
        <f t="shared" si="63"/>
        <v>#DIV/0!</v>
      </c>
      <c r="K796" s="93" t="str">
        <f>IF(AND('Test Sample Data'!N796&gt;=35,'Control Sample Data'!N796&gt;=35),"Type 3",IF(AND('Test Sample Data'!N796&gt;=30,'Control Sample Data'!N796&gt;=30,OR(I796&gt;=0.05,I796="N/A")),"Type 2",IF(OR(AND('Test Sample Data'!N796&gt;=30,'Control Sample Data'!N796&lt;=30),AND('Test Sample Data'!N796&lt;=30,'Control Sample Data'!N796&gt;=30)),"Type 1","OKAY")))</f>
        <v>OKAY</v>
      </c>
    </row>
    <row r="797" spans="1:11">
      <c r="A797" s="80"/>
      <c r="B797" s="87" t="str">
        <f>IF('Gene Table'!E797="","",'Gene Table'!E797)</f>
        <v>hsa-miR-3117-3p</v>
      </c>
      <c r="C797" s="87" t="str">
        <f>'Gene Table'!B797</f>
        <v>B03</v>
      </c>
      <c r="D797" s="88" t="e">
        <f>Calculations!BN798</f>
        <v>#DIV/0!</v>
      </c>
      <c r="E797" s="88" t="e">
        <f>Calculations!BO798</f>
        <v>#DIV/0!</v>
      </c>
      <c r="F797" s="89" t="e">
        <f t="shared" si="60"/>
        <v>#DIV/0!</v>
      </c>
      <c r="G797" s="89" t="e">
        <f t="shared" si="61"/>
        <v>#DIV/0!</v>
      </c>
      <c r="H797" s="88" t="e">
        <f t="shared" si="62"/>
        <v>#DIV/0!</v>
      </c>
      <c r="I797" s="92" t="str">
        <f>IF(OR(COUNT(Calculations!BP798:BY798)&lt;3,COUNT(Calculations!BZ798:CI798)&lt;3),"N/A",IF(ISERROR(TTEST(Calculations!BP798:BY798,Calculations!BZ798:CI798,2,2)),"N/A",TTEST(Calculations!BP798:BY798,Calculations!BZ798:CI798,2,2)))</f>
        <v>N/A</v>
      </c>
      <c r="J797" s="88" t="e">
        <f t="shared" si="63"/>
        <v>#DIV/0!</v>
      </c>
      <c r="K797" s="93" t="str">
        <f>IF(AND('Test Sample Data'!N797&gt;=35,'Control Sample Data'!N797&gt;=35),"Type 3",IF(AND('Test Sample Data'!N797&gt;=30,'Control Sample Data'!N797&gt;=30,OR(I797&gt;=0.05,I797="N/A")),"Type 2",IF(OR(AND('Test Sample Data'!N797&gt;=30,'Control Sample Data'!N797&lt;=30),AND('Test Sample Data'!N797&lt;=30,'Control Sample Data'!N797&gt;=30)),"Type 1","OKAY")))</f>
        <v>OKAY</v>
      </c>
    </row>
    <row r="798" spans="1:11">
      <c r="A798" s="80"/>
      <c r="B798" s="87" t="str">
        <f>IF('Gene Table'!E798="","",'Gene Table'!E798)</f>
        <v>hsa-miR-106a-3p</v>
      </c>
      <c r="C798" s="87" t="str">
        <f>'Gene Table'!B798</f>
        <v>B04</v>
      </c>
      <c r="D798" s="88" t="e">
        <f>Calculations!BN799</f>
        <v>#DIV/0!</v>
      </c>
      <c r="E798" s="88" t="e">
        <f>Calculations!BO799</f>
        <v>#DIV/0!</v>
      </c>
      <c r="F798" s="89" t="e">
        <f t="shared" si="60"/>
        <v>#DIV/0!</v>
      </c>
      <c r="G798" s="89" t="e">
        <f t="shared" si="61"/>
        <v>#DIV/0!</v>
      </c>
      <c r="H798" s="88" t="e">
        <f t="shared" si="62"/>
        <v>#DIV/0!</v>
      </c>
      <c r="I798" s="92" t="str">
        <f>IF(OR(COUNT(Calculations!BP799:BY799)&lt;3,COUNT(Calculations!BZ799:CI799)&lt;3),"N/A",IF(ISERROR(TTEST(Calculations!BP799:BY799,Calculations!BZ799:CI799,2,2)),"N/A",TTEST(Calculations!BP799:BY799,Calculations!BZ799:CI799,2,2)))</f>
        <v>N/A</v>
      </c>
      <c r="J798" s="88" t="e">
        <f t="shared" si="63"/>
        <v>#DIV/0!</v>
      </c>
      <c r="K798" s="93" t="str">
        <f>IF(AND('Test Sample Data'!N798&gt;=35,'Control Sample Data'!N798&gt;=35),"Type 3",IF(AND('Test Sample Data'!N798&gt;=30,'Control Sample Data'!N798&gt;=30,OR(I798&gt;=0.05,I798="N/A")),"Type 2",IF(OR(AND('Test Sample Data'!N798&gt;=30,'Control Sample Data'!N798&lt;=30),AND('Test Sample Data'!N798&lt;=30,'Control Sample Data'!N798&gt;=30)),"Type 1","OKAY")))</f>
        <v>OKAY</v>
      </c>
    </row>
    <row r="799" spans="1:11">
      <c r="A799" s="80"/>
      <c r="B799" s="87" t="str">
        <f>IF('Gene Table'!E799="","",'Gene Table'!E799)</f>
        <v>hsa-miR-3122</v>
      </c>
      <c r="C799" s="87" t="str">
        <f>'Gene Table'!B799</f>
        <v>B05</v>
      </c>
      <c r="D799" s="88" t="e">
        <f>Calculations!BN800</f>
        <v>#DIV/0!</v>
      </c>
      <c r="E799" s="88" t="e">
        <f>Calculations!BO800</f>
        <v>#DIV/0!</v>
      </c>
      <c r="F799" s="89" t="e">
        <f t="shared" si="60"/>
        <v>#DIV/0!</v>
      </c>
      <c r="G799" s="89" t="e">
        <f t="shared" si="61"/>
        <v>#DIV/0!</v>
      </c>
      <c r="H799" s="88" t="e">
        <f t="shared" si="62"/>
        <v>#DIV/0!</v>
      </c>
      <c r="I799" s="92" t="str">
        <f>IF(OR(COUNT(Calculations!BP800:BY800)&lt;3,COUNT(Calculations!BZ800:CI800)&lt;3),"N/A",IF(ISERROR(TTEST(Calculations!BP800:BY800,Calculations!BZ800:CI800,2,2)),"N/A",TTEST(Calculations!BP800:BY800,Calculations!BZ800:CI800,2,2)))</f>
        <v>N/A</v>
      </c>
      <c r="J799" s="88" t="e">
        <f t="shared" si="63"/>
        <v>#DIV/0!</v>
      </c>
      <c r="K799" s="93" t="str">
        <f>IF(AND('Test Sample Data'!N799&gt;=35,'Control Sample Data'!N799&gt;=35),"Type 3",IF(AND('Test Sample Data'!N799&gt;=30,'Control Sample Data'!N799&gt;=30,OR(I799&gt;=0.05,I799="N/A")),"Type 2",IF(OR(AND('Test Sample Data'!N799&gt;=30,'Control Sample Data'!N799&lt;=30),AND('Test Sample Data'!N799&lt;=30,'Control Sample Data'!N799&gt;=30)),"Type 1","OKAY")))</f>
        <v>OKAY</v>
      </c>
    </row>
    <row r="800" spans="1:11">
      <c r="A800" s="80"/>
      <c r="B800" s="87" t="str">
        <f>IF('Gene Table'!E800="","",'Gene Table'!E800)</f>
        <v>hsa-miR-3118</v>
      </c>
      <c r="C800" s="87" t="str">
        <f>'Gene Table'!B800</f>
        <v>B06</v>
      </c>
      <c r="D800" s="88" t="e">
        <f>Calculations!BN801</f>
        <v>#DIV/0!</v>
      </c>
      <c r="E800" s="88" t="e">
        <f>Calculations!BO801</f>
        <v>#DIV/0!</v>
      </c>
      <c r="F800" s="89" t="e">
        <f t="shared" si="60"/>
        <v>#DIV/0!</v>
      </c>
      <c r="G800" s="89" t="e">
        <f t="shared" si="61"/>
        <v>#DIV/0!</v>
      </c>
      <c r="H800" s="88" t="e">
        <f t="shared" si="62"/>
        <v>#DIV/0!</v>
      </c>
      <c r="I800" s="92" t="str">
        <f>IF(OR(COUNT(Calculations!BP801:BY801)&lt;3,COUNT(Calculations!BZ801:CI801)&lt;3),"N/A",IF(ISERROR(TTEST(Calculations!BP801:BY801,Calculations!BZ801:CI801,2,2)),"N/A",TTEST(Calculations!BP801:BY801,Calculations!BZ801:CI801,2,2)))</f>
        <v>N/A</v>
      </c>
      <c r="J800" s="88" t="e">
        <f t="shared" si="63"/>
        <v>#DIV/0!</v>
      </c>
      <c r="K800" s="93" t="str">
        <f>IF(AND('Test Sample Data'!N800&gt;=35,'Control Sample Data'!N800&gt;=35),"Type 3",IF(AND('Test Sample Data'!N800&gt;=30,'Control Sample Data'!N800&gt;=30,OR(I800&gt;=0.05,I800="N/A")),"Type 2",IF(OR(AND('Test Sample Data'!N800&gt;=30,'Control Sample Data'!N800&lt;=30),AND('Test Sample Data'!N800&lt;=30,'Control Sample Data'!N800&gt;=30)),"Type 1","OKAY")))</f>
        <v>OKAY</v>
      </c>
    </row>
    <row r="801" spans="1:11">
      <c r="A801" s="80"/>
      <c r="B801" s="87" t="str">
        <f>IF('Gene Table'!E801="","",'Gene Table'!E801)</f>
        <v>hsa-miR-3125</v>
      </c>
      <c r="C801" s="87" t="str">
        <f>'Gene Table'!B801</f>
        <v>B07</v>
      </c>
      <c r="D801" s="88" t="e">
        <f>Calculations!BN802</f>
        <v>#DIV/0!</v>
      </c>
      <c r="E801" s="88" t="e">
        <f>Calculations!BO802</f>
        <v>#DIV/0!</v>
      </c>
      <c r="F801" s="89" t="e">
        <f t="shared" si="60"/>
        <v>#DIV/0!</v>
      </c>
      <c r="G801" s="89" t="e">
        <f t="shared" si="61"/>
        <v>#DIV/0!</v>
      </c>
      <c r="H801" s="88" t="e">
        <f t="shared" si="62"/>
        <v>#DIV/0!</v>
      </c>
      <c r="I801" s="92" t="str">
        <f>IF(OR(COUNT(Calculations!BP802:BY802)&lt;3,COUNT(Calculations!BZ802:CI802)&lt;3),"N/A",IF(ISERROR(TTEST(Calculations!BP802:BY802,Calculations!BZ802:CI802,2,2)),"N/A",TTEST(Calculations!BP802:BY802,Calculations!BZ802:CI802,2,2)))</f>
        <v>N/A</v>
      </c>
      <c r="J801" s="88" t="e">
        <f t="shared" si="63"/>
        <v>#DIV/0!</v>
      </c>
      <c r="K801" s="93" t="str">
        <f>IF(AND('Test Sample Data'!N801&gt;=35,'Control Sample Data'!N801&gt;=35),"Type 3",IF(AND('Test Sample Data'!N801&gt;=30,'Control Sample Data'!N801&gt;=30,OR(I801&gt;=0.05,I801="N/A")),"Type 2",IF(OR(AND('Test Sample Data'!N801&gt;=30,'Control Sample Data'!N801&lt;=30),AND('Test Sample Data'!N801&lt;=30,'Control Sample Data'!N801&gt;=30)),"Type 1","OKAY")))</f>
        <v>OKAY</v>
      </c>
    </row>
    <row r="802" spans="1:11">
      <c r="A802" s="80"/>
      <c r="B802" s="87" t="str">
        <f>IF('Gene Table'!E802="","",'Gene Table'!E802)</f>
        <v>hsa-miR-3123</v>
      </c>
      <c r="C802" s="87" t="str">
        <f>'Gene Table'!B802</f>
        <v>B08</v>
      </c>
      <c r="D802" s="88" t="e">
        <f>Calculations!BN803</f>
        <v>#DIV/0!</v>
      </c>
      <c r="E802" s="88" t="e">
        <f>Calculations!BO803</f>
        <v>#DIV/0!</v>
      </c>
      <c r="F802" s="89" t="e">
        <f t="shared" si="60"/>
        <v>#DIV/0!</v>
      </c>
      <c r="G802" s="89" t="e">
        <f t="shared" si="61"/>
        <v>#DIV/0!</v>
      </c>
      <c r="H802" s="88" t="e">
        <f t="shared" si="62"/>
        <v>#DIV/0!</v>
      </c>
      <c r="I802" s="92" t="str">
        <f>IF(OR(COUNT(Calculations!BP803:BY803)&lt;3,COUNT(Calculations!BZ803:CI803)&lt;3),"N/A",IF(ISERROR(TTEST(Calculations!BP803:BY803,Calculations!BZ803:CI803,2,2)),"N/A",TTEST(Calculations!BP803:BY803,Calculations!BZ803:CI803,2,2)))</f>
        <v>N/A</v>
      </c>
      <c r="J802" s="88" t="e">
        <f t="shared" si="63"/>
        <v>#DIV/0!</v>
      </c>
      <c r="K802" s="93" t="str">
        <f>IF(AND('Test Sample Data'!N802&gt;=35,'Control Sample Data'!N802&gt;=35),"Type 3",IF(AND('Test Sample Data'!N802&gt;=30,'Control Sample Data'!N802&gt;=30,OR(I802&gt;=0.05,I802="N/A")),"Type 2",IF(OR(AND('Test Sample Data'!N802&gt;=30,'Control Sample Data'!N802&lt;=30),AND('Test Sample Data'!N802&lt;=30,'Control Sample Data'!N802&gt;=30)),"Type 1","OKAY")))</f>
        <v>OKAY</v>
      </c>
    </row>
    <row r="803" spans="1:11">
      <c r="A803" s="80"/>
      <c r="B803" s="87" t="str">
        <f>IF('Gene Table'!E803="","",'Gene Table'!E803)</f>
        <v>hsa-miR-3126-5p</v>
      </c>
      <c r="C803" s="87" t="str">
        <f>'Gene Table'!B803</f>
        <v>B09</v>
      </c>
      <c r="D803" s="88" t="e">
        <f>Calculations!BN804</f>
        <v>#DIV/0!</v>
      </c>
      <c r="E803" s="88" t="e">
        <f>Calculations!BO804</f>
        <v>#DIV/0!</v>
      </c>
      <c r="F803" s="89" t="e">
        <f t="shared" si="60"/>
        <v>#DIV/0!</v>
      </c>
      <c r="G803" s="89" t="e">
        <f t="shared" si="61"/>
        <v>#DIV/0!</v>
      </c>
      <c r="H803" s="88" t="e">
        <f t="shared" si="62"/>
        <v>#DIV/0!</v>
      </c>
      <c r="I803" s="92" t="str">
        <f>IF(OR(COUNT(Calculations!BP804:BY804)&lt;3,COUNT(Calculations!BZ804:CI804)&lt;3),"N/A",IF(ISERROR(TTEST(Calculations!BP804:BY804,Calculations!BZ804:CI804,2,2)),"N/A",TTEST(Calculations!BP804:BY804,Calculations!BZ804:CI804,2,2)))</f>
        <v>N/A</v>
      </c>
      <c r="J803" s="88" t="e">
        <f t="shared" si="63"/>
        <v>#DIV/0!</v>
      </c>
      <c r="K803" s="93" t="str">
        <f>IF(AND('Test Sample Data'!N803&gt;=35,'Control Sample Data'!N803&gt;=35),"Type 3",IF(AND('Test Sample Data'!N803&gt;=30,'Control Sample Data'!N803&gt;=30,OR(I803&gt;=0.05,I803="N/A")),"Type 2",IF(OR(AND('Test Sample Data'!N803&gt;=30,'Control Sample Data'!N803&lt;=30),AND('Test Sample Data'!N803&lt;=30,'Control Sample Data'!N803&gt;=30)),"Type 1","OKAY")))</f>
        <v>OKAY</v>
      </c>
    </row>
    <row r="804" spans="1:11">
      <c r="A804" s="80"/>
      <c r="B804" s="87" t="str">
        <f>IF('Gene Table'!E804="","",'Gene Table'!E804)</f>
        <v>hsa-miR-3128</v>
      </c>
      <c r="C804" s="87" t="str">
        <f>'Gene Table'!B804</f>
        <v>B10</v>
      </c>
      <c r="D804" s="88" t="e">
        <f>Calculations!BN805</f>
        <v>#DIV/0!</v>
      </c>
      <c r="E804" s="88" t="e">
        <f>Calculations!BO805</f>
        <v>#DIV/0!</v>
      </c>
      <c r="F804" s="89" t="e">
        <f t="shared" si="60"/>
        <v>#DIV/0!</v>
      </c>
      <c r="G804" s="89" t="e">
        <f t="shared" si="61"/>
        <v>#DIV/0!</v>
      </c>
      <c r="H804" s="88" t="e">
        <f t="shared" si="62"/>
        <v>#DIV/0!</v>
      </c>
      <c r="I804" s="92" t="str">
        <f>IF(OR(COUNT(Calculations!BP805:BY805)&lt;3,COUNT(Calculations!BZ805:CI805)&lt;3),"N/A",IF(ISERROR(TTEST(Calculations!BP805:BY805,Calculations!BZ805:CI805,2,2)),"N/A",TTEST(Calculations!BP805:BY805,Calculations!BZ805:CI805,2,2)))</f>
        <v>N/A</v>
      </c>
      <c r="J804" s="88" t="e">
        <f t="shared" si="63"/>
        <v>#DIV/0!</v>
      </c>
      <c r="K804" s="93" t="str">
        <f>IF(AND('Test Sample Data'!N804&gt;=35,'Control Sample Data'!N804&gt;=35),"Type 3",IF(AND('Test Sample Data'!N804&gt;=30,'Control Sample Data'!N804&gt;=30,OR(I804&gt;=0.05,I804="N/A")),"Type 2",IF(OR(AND('Test Sample Data'!N804&gt;=30,'Control Sample Data'!N804&lt;=30),AND('Test Sample Data'!N804&lt;=30,'Control Sample Data'!N804&gt;=30)),"Type 1","OKAY")))</f>
        <v>OKAY</v>
      </c>
    </row>
    <row r="805" spans="1:11">
      <c r="A805" s="80"/>
      <c r="B805" s="87" t="str">
        <f>IF('Gene Table'!E805="","",'Gene Table'!E805)</f>
        <v>hsa-miR-3127-5p</v>
      </c>
      <c r="C805" s="87" t="str">
        <f>'Gene Table'!B805</f>
        <v>B11</v>
      </c>
      <c r="D805" s="88" t="e">
        <f>Calculations!BN806</f>
        <v>#DIV/0!</v>
      </c>
      <c r="E805" s="88" t="e">
        <f>Calculations!BO806</f>
        <v>#DIV/0!</v>
      </c>
      <c r="F805" s="89" t="e">
        <f t="shared" si="60"/>
        <v>#DIV/0!</v>
      </c>
      <c r="G805" s="89" t="e">
        <f t="shared" si="61"/>
        <v>#DIV/0!</v>
      </c>
      <c r="H805" s="88" t="e">
        <f t="shared" si="62"/>
        <v>#DIV/0!</v>
      </c>
      <c r="I805" s="92" t="str">
        <f>IF(OR(COUNT(Calculations!BP806:BY806)&lt;3,COUNT(Calculations!BZ806:CI806)&lt;3),"N/A",IF(ISERROR(TTEST(Calculations!BP806:BY806,Calculations!BZ806:CI806,2,2)),"N/A",TTEST(Calculations!BP806:BY806,Calculations!BZ806:CI806,2,2)))</f>
        <v>N/A</v>
      </c>
      <c r="J805" s="88" t="e">
        <f t="shared" si="63"/>
        <v>#DIV/0!</v>
      </c>
      <c r="K805" s="93" t="str">
        <f>IF(AND('Test Sample Data'!N805&gt;=35,'Control Sample Data'!N805&gt;=35),"Type 3",IF(AND('Test Sample Data'!N805&gt;=30,'Control Sample Data'!N805&gt;=30,OR(I805&gt;=0.05,I805="N/A")),"Type 2",IF(OR(AND('Test Sample Data'!N805&gt;=30,'Control Sample Data'!N805&lt;=30),AND('Test Sample Data'!N805&lt;=30,'Control Sample Data'!N805&gt;=30)),"Type 1","OKAY")))</f>
        <v>OKAY</v>
      </c>
    </row>
    <row r="806" spans="1:11">
      <c r="A806" s="80"/>
      <c r="B806" s="87" t="str">
        <f>IF('Gene Table'!E806="","",'Gene Table'!E806)</f>
        <v>hsa-miR-3134</v>
      </c>
      <c r="C806" s="87" t="str">
        <f>'Gene Table'!B806</f>
        <v>B12</v>
      </c>
      <c r="D806" s="88" t="e">
        <f>Calculations!BN807</f>
        <v>#DIV/0!</v>
      </c>
      <c r="E806" s="88" t="e">
        <f>Calculations!BO807</f>
        <v>#DIV/0!</v>
      </c>
      <c r="F806" s="89" t="e">
        <f t="shared" si="60"/>
        <v>#DIV/0!</v>
      </c>
      <c r="G806" s="89" t="e">
        <f t="shared" si="61"/>
        <v>#DIV/0!</v>
      </c>
      <c r="H806" s="88" t="e">
        <f t="shared" si="62"/>
        <v>#DIV/0!</v>
      </c>
      <c r="I806" s="92" t="str">
        <f>IF(OR(COUNT(Calculations!BP807:BY807)&lt;3,COUNT(Calculations!BZ807:CI807)&lt;3),"N/A",IF(ISERROR(TTEST(Calculations!BP807:BY807,Calculations!BZ807:CI807,2,2)),"N/A",TTEST(Calculations!BP807:BY807,Calculations!BZ807:CI807,2,2)))</f>
        <v>N/A</v>
      </c>
      <c r="J806" s="88" t="e">
        <f t="shared" si="63"/>
        <v>#DIV/0!</v>
      </c>
      <c r="K806" s="93" t="str">
        <f>IF(AND('Test Sample Data'!N806&gt;=35,'Control Sample Data'!N806&gt;=35),"Type 3",IF(AND('Test Sample Data'!N806&gt;=30,'Control Sample Data'!N806&gt;=30,OR(I806&gt;=0.05,I806="N/A")),"Type 2",IF(OR(AND('Test Sample Data'!N806&gt;=30,'Control Sample Data'!N806&lt;=30),AND('Test Sample Data'!N806&lt;=30,'Control Sample Data'!N806&gt;=30)),"Type 1","OKAY")))</f>
        <v>OKAY</v>
      </c>
    </row>
    <row r="807" spans="1:11">
      <c r="A807" s="80"/>
      <c r="B807" s="87" t="str">
        <f>IF('Gene Table'!E807="","",'Gene Table'!E807)</f>
        <v>hsa-miR-3130-5p</v>
      </c>
      <c r="C807" s="87" t="str">
        <f>'Gene Table'!B807</f>
        <v>B13</v>
      </c>
      <c r="D807" s="88" t="e">
        <f>Calculations!BN808</f>
        <v>#DIV/0!</v>
      </c>
      <c r="E807" s="88" t="e">
        <f>Calculations!BO808</f>
        <v>#DIV/0!</v>
      </c>
      <c r="F807" s="89" t="e">
        <f t="shared" si="60"/>
        <v>#DIV/0!</v>
      </c>
      <c r="G807" s="89" t="e">
        <f t="shared" si="61"/>
        <v>#DIV/0!</v>
      </c>
      <c r="H807" s="88" t="e">
        <f t="shared" si="62"/>
        <v>#DIV/0!</v>
      </c>
      <c r="I807" s="92" t="str">
        <f>IF(OR(COUNT(Calculations!BP808:BY808)&lt;3,COUNT(Calculations!BZ808:CI808)&lt;3),"N/A",IF(ISERROR(TTEST(Calculations!BP808:BY808,Calculations!BZ808:CI808,2,2)),"N/A",TTEST(Calculations!BP808:BY808,Calculations!BZ808:CI808,2,2)))</f>
        <v>N/A</v>
      </c>
      <c r="J807" s="88" t="e">
        <f t="shared" si="63"/>
        <v>#DIV/0!</v>
      </c>
      <c r="K807" s="93" t="str">
        <f>IF(AND('Test Sample Data'!N807&gt;=35,'Control Sample Data'!N807&gt;=35),"Type 3",IF(AND('Test Sample Data'!N807&gt;=30,'Control Sample Data'!N807&gt;=30,OR(I807&gt;=0.05,I807="N/A")),"Type 2",IF(OR(AND('Test Sample Data'!N807&gt;=30,'Control Sample Data'!N807&lt;=30),AND('Test Sample Data'!N807&lt;=30,'Control Sample Data'!N807&gt;=30)),"Type 1","OKAY")))</f>
        <v>OKAY</v>
      </c>
    </row>
    <row r="808" spans="1:11">
      <c r="A808" s="80"/>
      <c r="B808" s="87" t="str">
        <f>IF('Gene Table'!E808="","",'Gene Table'!E808)</f>
        <v>hsa-miR-3144-5p</v>
      </c>
      <c r="C808" s="87" t="str">
        <f>'Gene Table'!B808</f>
        <v>B14</v>
      </c>
      <c r="D808" s="88" t="e">
        <f>Calculations!BN809</f>
        <v>#DIV/0!</v>
      </c>
      <c r="E808" s="88" t="e">
        <f>Calculations!BO809</f>
        <v>#DIV/0!</v>
      </c>
      <c r="F808" s="89" t="e">
        <f t="shared" si="60"/>
        <v>#DIV/0!</v>
      </c>
      <c r="G808" s="89" t="e">
        <f t="shared" si="61"/>
        <v>#DIV/0!</v>
      </c>
      <c r="H808" s="88" t="e">
        <f t="shared" si="62"/>
        <v>#DIV/0!</v>
      </c>
      <c r="I808" s="92" t="str">
        <f>IF(OR(COUNT(Calculations!BP809:BY809)&lt;3,COUNT(Calculations!BZ809:CI809)&lt;3),"N/A",IF(ISERROR(TTEST(Calculations!BP809:BY809,Calculations!BZ809:CI809,2,2)),"N/A",TTEST(Calculations!BP809:BY809,Calculations!BZ809:CI809,2,2)))</f>
        <v>N/A</v>
      </c>
      <c r="J808" s="88" t="e">
        <f t="shared" si="63"/>
        <v>#DIV/0!</v>
      </c>
      <c r="K808" s="93" t="str">
        <f>IF(AND('Test Sample Data'!N808&gt;=35,'Control Sample Data'!N808&gt;=35),"Type 3",IF(AND('Test Sample Data'!N808&gt;=30,'Control Sample Data'!N808&gt;=30,OR(I808&gt;=0.05,I808="N/A")),"Type 2",IF(OR(AND('Test Sample Data'!N808&gt;=30,'Control Sample Data'!N808&lt;=30),AND('Test Sample Data'!N808&lt;=30,'Control Sample Data'!N808&gt;=30)),"Type 1","OKAY")))</f>
        <v>OKAY</v>
      </c>
    </row>
    <row r="809" spans="1:11">
      <c r="A809" s="80"/>
      <c r="B809" s="87" t="str">
        <f>IF('Gene Table'!E809="","",'Gene Table'!E809)</f>
        <v>hsa-miR-3131</v>
      </c>
      <c r="C809" s="87" t="str">
        <f>'Gene Table'!B809</f>
        <v>B15</v>
      </c>
      <c r="D809" s="88" t="e">
        <f>Calculations!BN810</f>
        <v>#DIV/0!</v>
      </c>
      <c r="E809" s="88" t="e">
        <f>Calculations!BO810</f>
        <v>#DIV/0!</v>
      </c>
      <c r="F809" s="89" t="e">
        <f t="shared" si="60"/>
        <v>#DIV/0!</v>
      </c>
      <c r="G809" s="89" t="e">
        <f t="shared" si="61"/>
        <v>#DIV/0!</v>
      </c>
      <c r="H809" s="88" t="e">
        <f t="shared" si="62"/>
        <v>#DIV/0!</v>
      </c>
      <c r="I809" s="92" t="str">
        <f>IF(OR(COUNT(Calculations!BP810:BY810)&lt;3,COUNT(Calculations!BZ810:CI810)&lt;3),"N/A",IF(ISERROR(TTEST(Calculations!BP810:BY810,Calculations!BZ810:CI810,2,2)),"N/A",TTEST(Calculations!BP810:BY810,Calculations!BZ810:CI810,2,2)))</f>
        <v>N/A</v>
      </c>
      <c r="J809" s="88" t="e">
        <f t="shared" si="63"/>
        <v>#DIV/0!</v>
      </c>
      <c r="K809" s="93" t="str">
        <f>IF(AND('Test Sample Data'!N809&gt;=35,'Control Sample Data'!N809&gt;=35),"Type 3",IF(AND('Test Sample Data'!N809&gt;=30,'Control Sample Data'!N809&gt;=30,OR(I809&gt;=0.05,I809="N/A")),"Type 2",IF(OR(AND('Test Sample Data'!N809&gt;=30,'Control Sample Data'!N809&lt;=30),AND('Test Sample Data'!N809&lt;=30,'Control Sample Data'!N809&gt;=30)),"Type 1","OKAY")))</f>
        <v>OKAY</v>
      </c>
    </row>
    <row r="810" spans="1:11">
      <c r="A810" s="80"/>
      <c r="B810" s="87" t="str">
        <f>IF('Gene Table'!E810="","",'Gene Table'!E810)</f>
        <v>hsa-miR-3171</v>
      </c>
      <c r="C810" s="87" t="str">
        <f>'Gene Table'!B810</f>
        <v>B16</v>
      </c>
      <c r="D810" s="88" t="e">
        <f>Calculations!BN811</f>
        <v>#DIV/0!</v>
      </c>
      <c r="E810" s="88" t="e">
        <f>Calculations!BO811</f>
        <v>#DIV/0!</v>
      </c>
      <c r="F810" s="89" t="e">
        <f t="shared" si="60"/>
        <v>#DIV/0!</v>
      </c>
      <c r="G810" s="89" t="e">
        <f t="shared" si="61"/>
        <v>#DIV/0!</v>
      </c>
      <c r="H810" s="88" t="e">
        <f t="shared" si="62"/>
        <v>#DIV/0!</v>
      </c>
      <c r="I810" s="92" t="str">
        <f>IF(OR(COUNT(Calculations!BP811:BY811)&lt;3,COUNT(Calculations!BZ811:CI811)&lt;3),"N/A",IF(ISERROR(TTEST(Calculations!BP811:BY811,Calculations!BZ811:CI811,2,2)),"N/A",TTEST(Calculations!BP811:BY811,Calculations!BZ811:CI811,2,2)))</f>
        <v>N/A</v>
      </c>
      <c r="J810" s="88" t="e">
        <f t="shared" si="63"/>
        <v>#DIV/0!</v>
      </c>
      <c r="K810" s="93" t="str">
        <f>IF(AND('Test Sample Data'!N810&gt;=35,'Control Sample Data'!N810&gt;=35),"Type 3",IF(AND('Test Sample Data'!N810&gt;=30,'Control Sample Data'!N810&gt;=30,OR(I810&gt;=0.05,I810="N/A")),"Type 2",IF(OR(AND('Test Sample Data'!N810&gt;=30,'Control Sample Data'!N810&lt;=30),AND('Test Sample Data'!N810&lt;=30,'Control Sample Data'!N810&gt;=30)),"Type 1","OKAY")))</f>
        <v>OKAY</v>
      </c>
    </row>
    <row r="811" spans="1:11">
      <c r="A811" s="80"/>
      <c r="B811" s="87" t="str">
        <f>IF('Gene Table'!E811="","",'Gene Table'!E811)</f>
        <v>hsa-miR-3132</v>
      </c>
      <c r="C811" s="87" t="str">
        <f>'Gene Table'!B811</f>
        <v>B17</v>
      </c>
      <c r="D811" s="88" t="e">
        <f>Calculations!BN812</f>
        <v>#DIV/0!</v>
      </c>
      <c r="E811" s="88" t="e">
        <f>Calculations!BO812</f>
        <v>#DIV/0!</v>
      </c>
      <c r="F811" s="89" t="e">
        <f t="shared" si="60"/>
        <v>#DIV/0!</v>
      </c>
      <c r="G811" s="89" t="e">
        <f t="shared" si="61"/>
        <v>#DIV/0!</v>
      </c>
      <c r="H811" s="88" t="e">
        <f t="shared" si="62"/>
        <v>#DIV/0!</v>
      </c>
      <c r="I811" s="92" t="str">
        <f>IF(OR(COUNT(Calculations!BP812:BY812)&lt;3,COUNT(Calculations!BZ812:CI812)&lt;3),"N/A",IF(ISERROR(TTEST(Calculations!BP812:BY812,Calculations!BZ812:CI812,2,2)),"N/A",TTEST(Calculations!BP812:BY812,Calculations!BZ812:CI812,2,2)))</f>
        <v>N/A</v>
      </c>
      <c r="J811" s="88" t="e">
        <f t="shared" si="63"/>
        <v>#DIV/0!</v>
      </c>
      <c r="K811" s="93" t="str">
        <f>IF(AND('Test Sample Data'!N811&gt;=35,'Control Sample Data'!N811&gt;=35),"Type 3",IF(AND('Test Sample Data'!N811&gt;=30,'Control Sample Data'!N811&gt;=30,OR(I811&gt;=0.05,I811="N/A")),"Type 2",IF(OR(AND('Test Sample Data'!N811&gt;=30,'Control Sample Data'!N811&lt;=30),AND('Test Sample Data'!N811&lt;=30,'Control Sample Data'!N811&gt;=30)),"Type 1","OKAY")))</f>
        <v>OKAY</v>
      </c>
    </row>
    <row r="812" spans="1:11">
      <c r="A812" s="80"/>
      <c r="B812" s="87" t="str">
        <f>IF('Gene Table'!E812="","",'Gene Table'!E812)</f>
        <v>hsa-miR-3605-3p</v>
      </c>
      <c r="C812" s="87" t="str">
        <f>'Gene Table'!B812</f>
        <v>B18</v>
      </c>
      <c r="D812" s="88" t="e">
        <f>Calculations!BN813</f>
        <v>#DIV/0!</v>
      </c>
      <c r="E812" s="88" t="e">
        <f>Calculations!BO813</f>
        <v>#DIV/0!</v>
      </c>
      <c r="F812" s="89" t="e">
        <f t="shared" si="60"/>
        <v>#DIV/0!</v>
      </c>
      <c r="G812" s="89" t="e">
        <f t="shared" si="61"/>
        <v>#DIV/0!</v>
      </c>
      <c r="H812" s="88" t="e">
        <f t="shared" si="62"/>
        <v>#DIV/0!</v>
      </c>
      <c r="I812" s="92" t="str">
        <f>IF(OR(COUNT(Calculations!BP813:BY813)&lt;3,COUNT(Calculations!BZ813:CI813)&lt;3),"N/A",IF(ISERROR(TTEST(Calculations!BP813:BY813,Calculations!BZ813:CI813,2,2)),"N/A",TTEST(Calculations!BP813:BY813,Calculations!BZ813:CI813,2,2)))</f>
        <v>N/A</v>
      </c>
      <c r="J812" s="88" t="e">
        <f t="shared" si="63"/>
        <v>#DIV/0!</v>
      </c>
      <c r="K812" s="93" t="str">
        <f>IF(AND('Test Sample Data'!N812&gt;=35,'Control Sample Data'!N812&gt;=35),"Type 3",IF(AND('Test Sample Data'!N812&gt;=30,'Control Sample Data'!N812&gt;=30,OR(I812&gt;=0.05,I812="N/A")),"Type 2",IF(OR(AND('Test Sample Data'!N812&gt;=30,'Control Sample Data'!N812&lt;=30),AND('Test Sample Data'!N812&lt;=30,'Control Sample Data'!N812&gt;=30)),"Type 1","OKAY")))</f>
        <v>OKAY</v>
      </c>
    </row>
    <row r="813" spans="1:11">
      <c r="A813" s="80"/>
      <c r="B813" s="87" t="str">
        <f>IF('Gene Table'!E813="","",'Gene Table'!E813)</f>
        <v>hsa-miR-3135a</v>
      </c>
      <c r="C813" s="87" t="str">
        <f>'Gene Table'!B813</f>
        <v>B19</v>
      </c>
      <c r="D813" s="88" t="e">
        <f>Calculations!BN814</f>
        <v>#DIV/0!</v>
      </c>
      <c r="E813" s="88" t="e">
        <f>Calculations!BO814</f>
        <v>#DIV/0!</v>
      </c>
      <c r="F813" s="89" t="e">
        <f t="shared" si="60"/>
        <v>#DIV/0!</v>
      </c>
      <c r="G813" s="89" t="e">
        <f t="shared" si="61"/>
        <v>#DIV/0!</v>
      </c>
      <c r="H813" s="88" t="e">
        <f t="shared" si="62"/>
        <v>#DIV/0!</v>
      </c>
      <c r="I813" s="92" t="str">
        <f>IF(OR(COUNT(Calculations!BP814:BY814)&lt;3,COUNT(Calculations!BZ814:CI814)&lt;3),"N/A",IF(ISERROR(TTEST(Calculations!BP814:BY814,Calculations!BZ814:CI814,2,2)),"N/A",TTEST(Calculations!BP814:BY814,Calculations!BZ814:CI814,2,2)))</f>
        <v>N/A</v>
      </c>
      <c r="J813" s="88" t="e">
        <f t="shared" si="63"/>
        <v>#DIV/0!</v>
      </c>
      <c r="K813" s="93" t="str">
        <f>IF(AND('Test Sample Data'!N813&gt;=35,'Control Sample Data'!N813&gt;=35),"Type 3",IF(AND('Test Sample Data'!N813&gt;=30,'Control Sample Data'!N813&gt;=30,OR(I813&gt;=0.05,I813="N/A")),"Type 2",IF(OR(AND('Test Sample Data'!N813&gt;=30,'Control Sample Data'!N813&lt;=30),AND('Test Sample Data'!N813&lt;=30,'Control Sample Data'!N813&gt;=30)),"Type 1","OKAY")))</f>
        <v>OKAY</v>
      </c>
    </row>
    <row r="814" spans="1:11">
      <c r="A814" s="80"/>
      <c r="B814" s="87" t="str">
        <f>IF('Gene Table'!E814="","",'Gene Table'!E814)</f>
        <v>hsa-miR-3606</v>
      </c>
      <c r="C814" s="87" t="str">
        <f>'Gene Table'!B814</f>
        <v>B20</v>
      </c>
      <c r="D814" s="88" t="e">
        <f>Calculations!BN815</f>
        <v>#DIV/0!</v>
      </c>
      <c r="E814" s="88" t="e">
        <f>Calculations!BO815</f>
        <v>#DIV/0!</v>
      </c>
      <c r="F814" s="89" t="e">
        <f t="shared" si="60"/>
        <v>#DIV/0!</v>
      </c>
      <c r="G814" s="89" t="e">
        <f t="shared" si="61"/>
        <v>#DIV/0!</v>
      </c>
      <c r="H814" s="88" t="e">
        <f t="shared" si="62"/>
        <v>#DIV/0!</v>
      </c>
      <c r="I814" s="92" t="str">
        <f>IF(OR(COUNT(Calculations!BP815:BY815)&lt;3,COUNT(Calculations!BZ815:CI815)&lt;3),"N/A",IF(ISERROR(TTEST(Calculations!BP815:BY815,Calculations!BZ815:CI815,2,2)),"N/A",TTEST(Calculations!BP815:BY815,Calculations!BZ815:CI815,2,2)))</f>
        <v>N/A</v>
      </c>
      <c r="J814" s="88" t="e">
        <f t="shared" si="63"/>
        <v>#DIV/0!</v>
      </c>
      <c r="K814" s="93" t="str">
        <f>IF(AND('Test Sample Data'!N814&gt;=35,'Control Sample Data'!N814&gt;=35),"Type 3",IF(AND('Test Sample Data'!N814&gt;=30,'Control Sample Data'!N814&gt;=30,OR(I814&gt;=0.05,I814="N/A")),"Type 2",IF(OR(AND('Test Sample Data'!N814&gt;=30,'Control Sample Data'!N814&lt;=30),AND('Test Sample Data'!N814&lt;=30,'Control Sample Data'!N814&gt;=30)),"Type 1","OKAY")))</f>
        <v>OKAY</v>
      </c>
    </row>
    <row r="815" spans="1:11">
      <c r="A815" s="80"/>
      <c r="B815" s="87" t="str">
        <f>IF('Gene Table'!E815="","",'Gene Table'!E815)</f>
        <v>hsa-miR-3137</v>
      </c>
      <c r="C815" s="87" t="str">
        <f>'Gene Table'!B815</f>
        <v>B21</v>
      </c>
      <c r="D815" s="88" t="e">
        <f>Calculations!BN816</f>
        <v>#DIV/0!</v>
      </c>
      <c r="E815" s="88" t="e">
        <f>Calculations!BO816</f>
        <v>#DIV/0!</v>
      </c>
      <c r="F815" s="89" t="e">
        <f t="shared" si="60"/>
        <v>#DIV/0!</v>
      </c>
      <c r="G815" s="89" t="e">
        <f t="shared" si="61"/>
        <v>#DIV/0!</v>
      </c>
      <c r="H815" s="88" t="e">
        <f t="shared" si="62"/>
        <v>#DIV/0!</v>
      </c>
      <c r="I815" s="92" t="str">
        <f>IF(OR(COUNT(Calculations!BP816:BY816)&lt;3,COUNT(Calculations!BZ816:CI816)&lt;3),"N/A",IF(ISERROR(TTEST(Calculations!BP816:BY816,Calculations!BZ816:CI816,2,2)),"N/A",TTEST(Calculations!BP816:BY816,Calculations!BZ816:CI816,2,2)))</f>
        <v>N/A</v>
      </c>
      <c r="J815" s="88" t="e">
        <f t="shared" si="63"/>
        <v>#DIV/0!</v>
      </c>
      <c r="K815" s="93" t="str">
        <f>IF(AND('Test Sample Data'!N815&gt;=35,'Control Sample Data'!N815&gt;=35),"Type 3",IF(AND('Test Sample Data'!N815&gt;=30,'Control Sample Data'!N815&gt;=30,OR(I815&gt;=0.05,I815="N/A")),"Type 2",IF(OR(AND('Test Sample Data'!N815&gt;=30,'Control Sample Data'!N815&lt;=30),AND('Test Sample Data'!N815&lt;=30,'Control Sample Data'!N815&gt;=30)),"Type 1","OKAY")))</f>
        <v>OKAY</v>
      </c>
    </row>
    <row r="816" spans="1:11">
      <c r="A816" s="80"/>
      <c r="B816" s="87" t="str">
        <f>IF('Gene Table'!E816="","",'Gene Table'!E816)</f>
        <v>hsa-miR-3607-5p</v>
      </c>
      <c r="C816" s="87" t="str">
        <f>'Gene Table'!B816</f>
        <v>B22</v>
      </c>
      <c r="D816" s="88" t="e">
        <f>Calculations!BN817</f>
        <v>#DIV/0!</v>
      </c>
      <c r="E816" s="88" t="e">
        <f>Calculations!BO817</f>
        <v>#DIV/0!</v>
      </c>
      <c r="F816" s="89" t="e">
        <f t="shared" si="60"/>
        <v>#DIV/0!</v>
      </c>
      <c r="G816" s="89" t="e">
        <f t="shared" si="61"/>
        <v>#DIV/0!</v>
      </c>
      <c r="H816" s="88" t="e">
        <f t="shared" si="62"/>
        <v>#DIV/0!</v>
      </c>
      <c r="I816" s="92" t="str">
        <f>IF(OR(COUNT(Calculations!BP817:BY817)&lt;3,COUNT(Calculations!BZ817:CI817)&lt;3),"N/A",IF(ISERROR(TTEST(Calculations!BP817:BY817,Calculations!BZ817:CI817,2,2)),"N/A",TTEST(Calculations!BP817:BY817,Calculations!BZ817:CI817,2,2)))</f>
        <v>N/A</v>
      </c>
      <c r="J816" s="88" t="e">
        <f t="shared" si="63"/>
        <v>#DIV/0!</v>
      </c>
      <c r="K816" s="93" t="str">
        <f>IF(AND('Test Sample Data'!N816&gt;=35,'Control Sample Data'!N816&gt;=35),"Type 3",IF(AND('Test Sample Data'!N816&gt;=30,'Control Sample Data'!N816&gt;=30,OR(I816&gt;=0.05,I816="N/A")),"Type 2",IF(OR(AND('Test Sample Data'!N816&gt;=30,'Control Sample Data'!N816&lt;=30),AND('Test Sample Data'!N816&lt;=30,'Control Sample Data'!N816&gt;=30)),"Type 1","OKAY")))</f>
        <v>OKAY</v>
      </c>
    </row>
    <row r="817" spans="1:11">
      <c r="A817" s="80"/>
      <c r="B817" s="87" t="str">
        <f>IF('Gene Table'!E817="","",'Gene Table'!E817)</f>
        <v>hsa-miR-3139</v>
      </c>
      <c r="C817" s="87" t="str">
        <f>'Gene Table'!B817</f>
        <v>B23</v>
      </c>
      <c r="D817" s="88" t="e">
        <f>Calculations!BN818</f>
        <v>#DIV/0!</v>
      </c>
      <c r="E817" s="88" t="e">
        <f>Calculations!BO818</f>
        <v>#DIV/0!</v>
      </c>
      <c r="F817" s="89" t="e">
        <f t="shared" si="60"/>
        <v>#DIV/0!</v>
      </c>
      <c r="G817" s="89" t="e">
        <f t="shared" si="61"/>
        <v>#DIV/0!</v>
      </c>
      <c r="H817" s="88" t="e">
        <f t="shared" si="62"/>
        <v>#DIV/0!</v>
      </c>
      <c r="I817" s="92" t="str">
        <f>IF(OR(COUNT(Calculations!BP818:BY818)&lt;3,COUNT(Calculations!BZ818:CI818)&lt;3),"N/A",IF(ISERROR(TTEST(Calculations!BP818:BY818,Calculations!BZ818:CI818,2,2)),"N/A",TTEST(Calculations!BP818:BY818,Calculations!BZ818:CI818,2,2)))</f>
        <v>N/A</v>
      </c>
      <c r="J817" s="88" t="e">
        <f t="shared" si="63"/>
        <v>#DIV/0!</v>
      </c>
      <c r="K817" s="93" t="str">
        <f>IF(AND('Test Sample Data'!N817&gt;=35,'Control Sample Data'!N817&gt;=35),"Type 3",IF(AND('Test Sample Data'!N817&gt;=30,'Control Sample Data'!N817&gt;=30,OR(I817&gt;=0.05,I817="N/A")),"Type 2",IF(OR(AND('Test Sample Data'!N817&gt;=30,'Control Sample Data'!N817&lt;=30),AND('Test Sample Data'!N817&lt;=30,'Control Sample Data'!N817&gt;=30)),"Type 1","OKAY")))</f>
        <v>OKAY</v>
      </c>
    </row>
    <row r="818" spans="1:11">
      <c r="A818" s="80"/>
      <c r="B818" s="87" t="str">
        <f>IF('Gene Table'!E818="","",'Gene Table'!E818)</f>
        <v>hsa-miR-3607-3p</v>
      </c>
      <c r="C818" s="87" t="str">
        <f>'Gene Table'!B818</f>
        <v>B24</v>
      </c>
      <c r="D818" s="88" t="e">
        <f>Calculations!BN819</f>
        <v>#DIV/0!</v>
      </c>
      <c r="E818" s="88" t="e">
        <f>Calculations!BO819</f>
        <v>#DIV/0!</v>
      </c>
      <c r="F818" s="89" t="e">
        <f t="shared" si="60"/>
        <v>#DIV/0!</v>
      </c>
      <c r="G818" s="89" t="e">
        <f t="shared" si="61"/>
        <v>#DIV/0!</v>
      </c>
      <c r="H818" s="88" t="e">
        <f t="shared" si="62"/>
        <v>#DIV/0!</v>
      </c>
      <c r="I818" s="92" t="str">
        <f>IF(OR(COUNT(Calculations!BP819:BY819)&lt;3,COUNT(Calculations!BZ819:CI819)&lt;3),"N/A",IF(ISERROR(TTEST(Calculations!BP819:BY819,Calculations!BZ819:CI819,2,2)),"N/A",TTEST(Calculations!BP819:BY819,Calculations!BZ819:CI819,2,2)))</f>
        <v>N/A</v>
      </c>
      <c r="J818" s="88" t="e">
        <f t="shared" si="63"/>
        <v>#DIV/0!</v>
      </c>
      <c r="K818" s="93" t="str">
        <f>IF(AND('Test Sample Data'!N818&gt;=35,'Control Sample Data'!N818&gt;=35),"Type 3",IF(AND('Test Sample Data'!N818&gt;=30,'Control Sample Data'!N818&gt;=30,OR(I818&gt;=0.05,I818="N/A")),"Type 2",IF(OR(AND('Test Sample Data'!N818&gt;=30,'Control Sample Data'!N818&lt;=30),AND('Test Sample Data'!N818&lt;=30,'Control Sample Data'!N818&gt;=30)),"Type 1","OKAY")))</f>
        <v>OKAY</v>
      </c>
    </row>
    <row r="819" spans="1:11">
      <c r="A819" s="80"/>
      <c r="B819" s="87" t="str">
        <f>IF('Gene Table'!E819="","",'Gene Table'!E819)</f>
        <v>hsa-miR-29b-1-5p</v>
      </c>
      <c r="C819" s="87" t="str">
        <f>'Gene Table'!B819</f>
        <v>C01</v>
      </c>
      <c r="D819" s="88" t="e">
        <f>Calculations!BN820</f>
        <v>#DIV/0!</v>
      </c>
      <c r="E819" s="88" t="e">
        <f>Calculations!BO820</f>
        <v>#DIV/0!</v>
      </c>
      <c r="F819" s="89" t="e">
        <f t="shared" si="60"/>
        <v>#DIV/0!</v>
      </c>
      <c r="G819" s="89" t="e">
        <f t="shared" si="61"/>
        <v>#DIV/0!</v>
      </c>
      <c r="H819" s="88" t="e">
        <f t="shared" si="62"/>
        <v>#DIV/0!</v>
      </c>
      <c r="I819" s="92" t="str">
        <f>IF(OR(COUNT(Calculations!BP820:BY820)&lt;3,COUNT(Calculations!BZ820:CI820)&lt;3),"N/A",IF(ISERROR(TTEST(Calculations!BP820:BY820,Calculations!BZ820:CI820,2,2)),"N/A",TTEST(Calculations!BP820:BY820,Calculations!BZ820:CI820,2,2)))</f>
        <v>N/A</v>
      </c>
      <c r="J819" s="88" t="e">
        <f t="shared" si="63"/>
        <v>#DIV/0!</v>
      </c>
      <c r="K819" s="93" t="str">
        <f>IF(AND('Test Sample Data'!N819&gt;=35,'Control Sample Data'!N819&gt;=35),"Type 3",IF(AND('Test Sample Data'!N819&gt;=30,'Control Sample Data'!N819&gt;=30,OR(I819&gt;=0.05,I819="N/A")),"Type 2",IF(OR(AND('Test Sample Data'!N819&gt;=30,'Control Sample Data'!N819&lt;=30),AND('Test Sample Data'!N819&lt;=30,'Control Sample Data'!N819&gt;=30)),"Type 1","OKAY")))</f>
        <v>OKAY</v>
      </c>
    </row>
    <row r="820" spans="1:11">
      <c r="A820" s="80"/>
      <c r="B820" s="87" t="str">
        <f>IF('Gene Table'!E820="","",'Gene Table'!E820)</f>
        <v>hsa-miR-4304</v>
      </c>
      <c r="C820" s="87" t="str">
        <f>'Gene Table'!B820</f>
        <v>C02</v>
      </c>
      <c r="D820" s="88" t="e">
        <f>Calculations!BN821</f>
        <v>#DIV/0!</v>
      </c>
      <c r="E820" s="88" t="e">
        <f>Calculations!BO821</f>
        <v>#DIV/0!</v>
      </c>
      <c r="F820" s="89" t="e">
        <f t="shared" si="60"/>
        <v>#DIV/0!</v>
      </c>
      <c r="G820" s="89" t="e">
        <f t="shared" si="61"/>
        <v>#DIV/0!</v>
      </c>
      <c r="H820" s="88" t="e">
        <f t="shared" si="62"/>
        <v>#DIV/0!</v>
      </c>
      <c r="I820" s="92" t="str">
        <f>IF(OR(COUNT(Calculations!BP821:BY821)&lt;3,COUNT(Calculations!BZ821:CI821)&lt;3),"N/A",IF(ISERROR(TTEST(Calculations!BP821:BY821,Calculations!BZ821:CI821,2,2)),"N/A",TTEST(Calculations!BP821:BY821,Calculations!BZ821:CI821,2,2)))</f>
        <v>N/A</v>
      </c>
      <c r="J820" s="88" t="e">
        <f t="shared" si="63"/>
        <v>#DIV/0!</v>
      </c>
      <c r="K820" s="93" t="str">
        <f>IF(AND('Test Sample Data'!N820&gt;=35,'Control Sample Data'!N820&gt;=35),"Type 3",IF(AND('Test Sample Data'!N820&gt;=30,'Control Sample Data'!N820&gt;=30,OR(I820&gt;=0.05,I820="N/A")),"Type 2",IF(OR(AND('Test Sample Data'!N820&gt;=30,'Control Sample Data'!N820&lt;=30),AND('Test Sample Data'!N820&lt;=30,'Control Sample Data'!N820&gt;=30)),"Type 1","OKAY")))</f>
        <v>OKAY</v>
      </c>
    </row>
    <row r="821" spans="1:11">
      <c r="A821" s="80"/>
      <c r="B821" s="87" t="str">
        <f>IF('Gene Table'!E821="","",'Gene Table'!E821)</f>
        <v>hsa-miR-29b-2-5p</v>
      </c>
      <c r="C821" s="87" t="str">
        <f>'Gene Table'!B821</f>
        <v>C03</v>
      </c>
      <c r="D821" s="88" t="e">
        <f>Calculations!BN822</f>
        <v>#DIV/0!</v>
      </c>
      <c r="E821" s="88" t="e">
        <f>Calculations!BO822</f>
        <v>#DIV/0!</v>
      </c>
      <c r="F821" s="89" t="e">
        <f t="shared" si="60"/>
        <v>#DIV/0!</v>
      </c>
      <c r="G821" s="89" t="e">
        <f t="shared" si="61"/>
        <v>#DIV/0!</v>
      </c>
      <c r="H821" s="88" t="e">
        <f t="shared" si="62"/>
        <v>#DIV/0!</v>
      </c>
      <c r="I821" s="92" t="str">
        <f>IF(OR(COUNT(Calculations!BP822:BY822)&lt;3,COUNT(Calculations!BZ822:CI822)&lt;3),"N/A",IF(ISERROR(TTEST(Calculations!BP822:BY822,Calculations!BZ822:CI822,2,2)),"N/A",TTEST(Calculations!BP822:BY822,Calculations!BZ822:CI822,2,2)))</f>
        <v>N/A</v>
      </c>
      <c r="J821" s="88" t="e">
        <f t="shared" si="63"/>
        <v>#DIV/0!</v>
      </c>
      <c r="K821" s="93" t="str">
        <f>IF(AND('Test Sample Data'!N821&gt;=35,'Control Sample Data'!N821&gt;=35),"Type 3",IF(AND('Test Sample Data'!N821&gt;=30,'Control Sample Data'!N821&gt;=30,OR(I821&gt;=0.05,I821="N/A")),"Type 2",IF(OR(AND('Test Sample Data'!N821&gt;=30,'Control Sample Data'!N821&lt;=30),AND('Test Sample Data'!N821&lt;=30,'Control Sample Data'!N821&gt;=30)),"Type 1","OKAY")))</f>
        <v>OKAY</v>
      </c>
    </row>
    <row r="822" spans="1:11">
      <c r="A822" s="80"/>
      <c r="B822" s="87" t="str">
        <f>IF('Gene Table'!E822="","",'Gene Table'!E822)</f>
        <v>hsa-miR-4302</v>
      </c>
      <c r="C822" s="87" t="str">
        <f>'Gene Table'!B822</f>
        <v>C04</v>
      </c>
      <c r="D822" s="88" t="e">
        <f>Calculations!BN823</f>
        <v>#DIV/0!</v>
      </c>
      <c r="E822" s="88" t="e">
        <f>Calculations!BO823</f>
        <v>#DIV/0!</v>
      </c>
      <c r="F822" s="89" t="e">
        <f t="shared" si="60"/>
        <v>#DIV/0!</v>
      </c>
      <c r="G822" s="89" t="e">
        <f t="shared" si="61"/>
        <v>#DIV/0!</v>
      </c>
      <c r="H822" s="88" t="e">
        <f t="shared" si="62"/>
        <v>#DIV/0!</v>
      </c>
      <c r="I822" s="92" t="str">
        <f>IF(OR(COUNT(Calculations!BP823:BY823)&lt;3,COUNT(Calculations!BZ823:CI823)&lt;3),"N/A",IF(ISERROR(TTEST(Calculations!BP823:BY823,Calculations!BZ823:CI823,2,2)),"N/A",TTEST(Calculations!BP823:BY823,Calculations!BZ823:CI823,2,2)))</f>
        <v>N/A</v>
      </c>
      <c r="J822" s="88" t="e">
        <f t="shared" si="63"/>
        <v>#DIV/0!</v>
      </c>
      <c r="K822" s="93" t="str">
        <f>IF(AND('Test Sample Data'!N822&gt;=35,'Control Sample Data'!N822&gt;=35),"Type 3",IF(AND('Test Sample Data'!N822&gt;=30,'Control Sample Data'!N822&gt;=30,OR(I822&gt;=0.05,I822="N/A")),"Type 2",IF(OR(AND('Test Sample Data'!N822&gt;=30,'Control Sample Data'!N822&lt;=30),AND('Test Sample Data'!N822&lt;=30,'Control Sample Data'!N822&gt;=30)),"Type 1","OKAY")))</f>
        <v>OKAY</v>
      </c>
    </row>
    <row r="823" spans="1:11">
      <c r="A823" s="80"/>
      <c r="B823" s="87" t="str">
        <f>IF('Gene Table'!E823="","",'Gene Table'!E823)</f>
        <v>hsa-miR-29c-5p</v>
      </c>
      <c r="C823" s="87" t="str">
        <f>'Gene Table'!B823</f>
        <v>C05</v>
      </c>
      <c r="D823" s="88" t="e">
        <f>Calculations!BN824</f>
        <v>#DIV/0!</v>
      </c>
      <c r="E823" s="88" t="e">
        <f>Calculations!BO824</f>
        <v>#DIV/0!</v>
      </c>
      <c r="F823" s="89" t="e">
        <f t="shared" si="60"/>
        <v>#DIV/0!</v>
      </c>
      <c r="G823" s="89" t="e">
        <f t="shared" si="61"/>
        <v>#DIV/0!</v>
      </c>
      <c r="H823" s="88" t="e">
        <f t="shared" si="62"/>
        <v>#DIV/0!</v>
      </c>
      <c r="I823" s="92" t="str">
        <f>IF(OR(COUNT(Calculations!BP824:BY824)&lt;3,COUNT(Calculations!BZ824:CI824)&lt;3),"N/A",IF(ISERROR(TTEST(Calculations!BP824:BY824,Calculations!BZ824:CI824,2,2)),"N/A",TTEST(Calculations!BP824:BY824,Calculations!BZ824:CI824,2,2)))</f>
        <v>N/A</v>
      </c>
      <c r="J823" s="88" t="e">
        <f t="shared" si="63"/>
        <v>#DIV/0!</v>
      </c>
      <c r="K823" s="93" t="str">
        <f>IF(AND('Test Sample Data'!N823&gt;=35,'Control Sample Data'!N823&gt;=35),"Type 3",IF(AND('Test Sample Data'!N823&gt;=30,'Control Sample Data'!N823&gt;=30,OR(I823&gt;=0.05,I823="N/A")),"Type 2",IF(OR(AND('Test Sample Data'!N823&gt;=30,'Control Sample Data'!N823&lt;=30),AND('Test Sample Data'!N823&lt;=30,'Control Sample Data'!N823&gt;=30)),"Type 1","OKAY")))</f>
        <v>OKAY</v>
      </c>
    </row>
    <row r="824" spans="1:11">
      <c r="A824" s="80"/>
      <c r="B824" s="87" t="str">
        <f>IF('Gene Table'!E824="","",'Gene Table'!E824)</f>
        <v>hsa-miR-4303</v>
      </c>
      <c r="C824" s="87" t="str">
        <f>'Gene Table'!B824</f>
        <v>C06</v>
      </c>
      <c r="D824" s="88" t="e">
        <f>Calculations!BN825</f>
        <v>#DIV/0!</v>
      </c>
      <c r="E824" s="88" t="e">
        <f>Calculations!BO825</f>
        <v>#DIV/0!</v>
      </c>
      <c r="F824" s="89" t="e">
        <f t="shared" si="60"/>
        <v>#DIV/0!</v>
      </c>
      <c r="G824" s="89" t="e">
        <f t="shared" si="61"/>
        <v>#DIV/0!</v>
      </c>
      <c r="H824" s="88" t="e">
        <f t="shared" si="62"/>
        <v>#DIV/0!</v>
      </c>
      <c r="I824" s="92" t="str">
        <f>IF(OR(COUNT(Calculations!BP825:BY825)&lt;3,COUNT(Calculations!BZ825:CI825)&lt;3),"N/A",IF(ISERROR(TTEST(Calculations!BP825:BY825,Calculations!BZ825:CI825,2,2)),"N/A",TTEST(Calculations!BP825:BY825,Calculations!BZ825:CI825,2,2)))</f>
        <v>N/A</v>
      </c>
      <c r="J824" s="88" t="e">
        <f t="shared" si="63"/>
        <v>#DIV/0!</v>
      </c>
      <c r="K824" s="93" t="str">
        <f>IF(AND('Test Sample Data'!N824&gt;=35,'Control Sample Data'!N824&gt;=35),"Type 3",IF(AND('Test Sample Data'!N824&gt;=30,'Control Sample Data'!N824&gt;=30,OR(I824&gt;=0.05,I824="N/A")),"Type 2",IF(OR(AND('Test Sample Data'!N824&gt;=30,'Control Sample Data'!N824&lt;=30),AND('Test Sample Data'!N824&lt;=30,'Control Sample Data'!N824&gt;=30)),"Type 1","OKAY")))</f>
        <v>OKAY</v>
      </c>
    </row>
    <row r="825" spans="1:11">
      <c r="A825" s="80"/>
      <c r="B825" s="87" t="str">
        <f>IF('Gene Table'!E825="","",'Gene Table'!E825)</f>
        <v>hsa-miR-30c-1-3p</v>
      </c>
      <c r="C825" s="87" t="str">
        <f>'Gene Table'!B825</f>
        <v>C07</v>
      </c>
      <c r="D825" s="88" t="e">
        <f>Calculations!BN826</f>
        <v>#DIV/0!</v>
      </c>
      <c r="E825" s="88" t="e">
        <f>Calculations!BO826</f>
        <v>#DIV/0!</v>
      </c>
      <c r="F825" s="89" t="e">
        <f t="shared" si="60"/>
        <v>#DIV/0!</v>
      </c>
      <c r="G825" s="89" t="e">
        <f t="shared" si="61"/>
        <v>#DIV/0!</v>
      </c>
      <c r="H825" s="88" t="e">
        <f t="shared" si="62"/>
        <v>#DIV/0!</v>
      </c>
      <c r="I825" s="92" t="str">
        <f>IF(OR(COUNT(Calculations!BP826:BY826)&lt;3,COUNT(Calculations!BZ826:CI826)&lt;3),"N/A",IF(ISERROR(TTEST(Calculations!BP826:BY826,Calculations!BZ826:CI826,2,2)),"N/A",TTEST(Calculations!BP826:BY826,Calculations!BZ826:CI826,2,2)))</f>
        <v>N/A</v>
      </c>
      <c r="J825" s="88" t="e">
        <f t="shared" si="63"/>
        <v>#DIV/0!</v>
      </c>
      <c r="K825" s="93" t="str">
        <f>IF(AND('Test Sample Data'!N825&gt;=35,'Control Sample Data'!N825&gt;=35),"Type 3",IF(AND('Test Sample Data'!N825&gt;=30,'Control Sample Data'!N825&gt;=30,OR(I825&gt;=0.05,I825="N/A")),"Type 2",IF(OR(AND('Test Sample Data'!N825&gt;=30,'Control Sample Data'!N825&lt;=30),AND('Test Sample Data'!N825&lt;=30,'Control Sample Data'!N825&gt;=30)),"Type 1","OKAY")))</f>
        <v>OKAY</v>
      </c>
    </row>
    <row r="826" spans="1:11">
      <c r="A826" s="80"/>
      <c r="B826" s="87" t="str">
        <f>IF('Gene Table'!E826="","",'Gene Table'!E826)</f>
        <v>hsa-miR-4309</v>
      </c>
      <c r="C826" s="87" t="str">
        <f>'Gene Table'!B826</f>
        <v>C08</v>
      </c>
      <c r="D826" s="88" t="e">
        <f>Calculations!BN827</f>
        <v>#DIV/0!</v>
      </c>
      <c r="E826" s="88" t="e">
        <f>Calculations!BO827</f>
        <v>#DIV/0!</v>
      </c>
      <c r="F826" s="89" t="e">
        <f t="shared" si="60"/>
        <v>#DIV/0!</v>
      </c>
      <c r="G826" s="89" t="e">
        <f t="shared" si="61"/>
        <v>#DIV/0!</v>
      </c>
      <c r="H826" s="88" t="e">
        <f t="shared" si="62"/>
        <v>#DIV/0!</v>
      </c>
      <c r="I826" s="92" t="str">
        <f>IF(OR(COUNT(Calculations!BP827:BY827)&lt;3,COUNT(Calculations!BZ827:CI827)&lt;3),"N/A",IF(ISERROR(TTEST(Calculations!BP827:BY827,Calculations!BZ827:CI827,2,2)),"N/A",TTEST(Calculations!BP827:BY827,Calculations!BZ827:CI827,2,2)))</f>
        <v>N/A</v>
      </c>
      <c r="J826" s="88" t="e">
        <f t="shared" si="63"/>
        <v>#DIV/0!</v>
      </c>
      <c r="K826" s="93" t="str">
        <f>IF(AND('Test Sample Data'!N826&gt;=35,'Control Sample Data'!N826&gt;=35),"Type 3",IF(AND('Test Sample Data'!N826&gt;=30,'Control Sample Data'!N826&gt;=30,OR(I826&gt;=0.05,I826="N/A")),"Type 2",IF(OR(AND('Test Sample Data'!N826&gt;=30,'Control Sample Data'!N826&lt;=30),AND('Test Sample Data'!N826&lt;=30,'Control Sample Data'!N826&gt;=30)),"Type 1","OKAY")))</f>
        <v>OKAY</v>
      </c>
    </row>
    <row r="827" spans="1:11">
      <c r="A827" s="80"/>
      <c r="B827" s="87" t="str">
        <f>IF('Gene Table'!E827="","",'Gene Table'!E827)</f>
        <v>hsa-miR-30c-2-3p</v>
      </c>
      <c r="C827" s="87" t="str">
        <f>'Gene Table'!B827</f>
        <v>C09</v>
      </c>
      <c r="D827" s="88" t="e">
        <f>Calculations!BN828</f>
        <v>#DIV/0!</v>
      </c>
      <c r="E827" s="88" t="e">
        <f>Calculations!BO828</f>
        <v>#DIV/0!</v>
      </c>
      <c r="F827" s="89" t="e">
        <f t="shared" si="60"/>
        <v>#DIV/0!</v>
      </c>
      <c r="G827" s="89" t="e">
        <f t="shared" si="61"/>
        <v>#DIV/0!</v>
      </c>
      <c r="H827" s="88" t="e">
        <f t="shared" si="62"/>
        <v>#DIV/0!</v>
      </c>
      <c r="I827" s="92" t="str">
        <f>IF(OR(COUNT(Calculations!BP828:BY828)&lt;3,COUNT(Calculations!BZ828:CI828)&lt;3),"N/A",IF(ISERROR(TTEST(Calculations!BP828:BY828,Calculations!BZ828:CI828,2,2)),"N/A",TTEST(Calculations!BP828:BY828,Calculations!BZ828:CI828,2,2)))</f>
        <v>N/A</v>
      </c>
      <c r="J827" s="88" t="e">
        <f t="shared" si="63"/>
        <v>#DIV/0!</v>
      </c>
      <c r="K827" s="93" t="str">
        <f>IF(AND('Test Sample Data'!N827&gt;=35,'Control Sample Data'!N827&gt;=35),"Type 3",IF(AND('Test Sample Data'!N827&gt;=30,'Control Sample Data'!N827&gt;=30,OR(I827&gt;=0.05,I827="N/A")),"Type 2",IF(OR(AND('Test Sample Data'!N827&gt;=30,'Control Sample Data'!N827&lt;=30),AND('Test Sample Data'!N827&lt;=30,'Control Sample Data'!N827&gt;=30)),"Type 1","OKAY")))</f>
        <v>OKAY</v>
      </c>
    </row>
    <row r="828" spans="1:11">
      <c r="A828" s="80"/>
      <c r="B828" s="87" t="str">
        <f>IF('Gene Table'!E828="","",'Gene Table'!E828)</f>
        <v>hsa-miR-4308</v>
      </c>
      <c r="C828" s="87" t="str">
        <f>'Gene Table'!B828</f>
        <v>C10</v>
      </c>
      <c r="D828" s="88" t="e">
        <f>Calculations!BN829</f>
        <v>#DIV/0!</v>
      </c>
      <c r="E828" s="88" t="e">
        <f>Calculations!BO829</f>
        <v>#DIV/0!</v>
      </c>
      <c r="F828" s="89" t="e">
        <f t="shared" si="60"/>
        <v>#DIV/0!</v>
      </c>
      <c r="G828" s="89" t="e">
        <f t="shared" si="61"/>
        <v>#DIV/0!</v>
      </c>
      <c r="H828" s="88" t="e">
        <f t="shared" si="62"/>
        <v>#DIV/0!</v>
      </c>
      <c r="I828" s="92" t="str">
        <f>IF(OR(COUNT(Calculations!BP829:BY829)&lt;3,COUNT(Calculations!BZ829:CI829)&lt;3),"N/A",IF(ISERROR(TTEST(Calculations!BP829:BY829,Calculations!BZ829:CI829,2,2)),"N/A",TTEST(Calculations!BP829:BY829,Calculations!BZ829:CI829,2,2)))</f>
        <v>N/A</v>
      </c>
      <c r="J828" s="88" t="e">
        <f t="shared" si="63"/>
        <v>#DIV/0!</v>
      </c>
      <c r="K828" s="93" t="str">
        <f>IF(AND('Test Sample Data'!N828&gt;=35,'Control Sample Data'!N828&gt;=35),"Type 3",IF(AND('Test Sample Data'!N828&gt;=30,'Control Sample Data'!N828&gt;=30,OR(I828&gt;=0.05,I828="N/A")),"Type 2",IF(OR(AND('Test Sample Data'!N828&gt;=30,'Control Sample Data'!N828&lt;=30),AND('Test Sample Data'!N828&lt;=30,'Control Sample Data'!N828&gt;=30)),"Type 1","OKAY")))</f>
        <v>OKAY</v>
      </c>
    </row>
    <row r="829" spans="1:11">
      <c r="A829" s="80"/>
      <c r="B829" s="87" t="str">
        <f>IF('Gene Table'!E829="","",'Gene Table'!E829)</f>
        <v>hsa-miR-30d-3p</v>
      </c>
      <c r="C829" s="87" t="str">
        <f>'Gene Table'!B829</f>
        <v>C11</v>
      </c>
      <c r="D829" s="88" t="e">
        <f>Calculations!BN830</f>
        <v>#DIV/0!</v>
      </c>
      <c r="E829" s="88" t="e">
        <f>Calculations!BO830</f>
        <v>#DIV/0!</v>
      </c>
      <c r="F829" s="89" t="e">
        <f t="shared" si="60"/>
        <v>#DIV/0!</v>
      </c>
      <c r="G829" s="89" t="e">
        <f t="shared" si="61"/>
        <v>#DIV/0!</v>
      </c>
      <c r="H829" s="88" t="e">
        <f t="shared" si="62"/>
        <v>#DIV/0!</v>
      </c>
      <c r="I829" s="92" t="str">
        <f>IF(OR(COUNT(Calculations!BP830:BY830)&lt;3,COUNT(Calculations!BZ830:CI830)&lt;3),"N/A",IF(ISERROR(TTEST(Calculations!BP830:BY830,Calculations!BZ830:CI830,2,2)),"N/A",TTEST(Calculations!BP830:BY830,Calculations!BZ830:CI830,2,2)))</f>
        <v>N/A</v>
      </c>
      <c r="J829" s="88" t="e">
        <f t="shared" si="63"/>
        <v>#DIV/0!</v>
      </c>
      <c r="K829" s="93" t="str">
        <f>IF(AND('Test Sample Data'!N829&gt;=35,'Control Sample Data'!N829&gt;=35),"Type 3",IF(AND('Test Sample Data'!N829&gt;=30,'Control Sample Data'!N829&gt;=30,OR(I829&gt;=0.05,I829="N/A")),"Type 2",IF(OR(AND('Test Sample Data'!N829&gt;=30,'Control Sample Data'!N829&lt;=30),AND('Test Sample Data'!N829&lt;=30,'Control Sample Data'!N829&gt;=30)),"Type 1","OKAY")))</f>
        <v>OKAY</v>
      </c>
    </row>
    <row r="830" spans="1:11">
      <c r="A830" s="80"/>
      <c r="B830" s="87" t="str">
        <f>IF('Gene Table'!E830="","",'Gene Table'!E830)</f>
        <v>hsa-miR-4310</v>
      </c>
      <c r="C830" s="87" t="str">
        <f>'Gene Table'!B830</f>
        <v>C12</v>
      </c>
      <c r="D830" s="88" t="e">
        <f>Calculations!BN831</f>
        <v>#DIV/0!</v>
      </c>
      <c r="E830" s="88" t="e">
        <f>Calculations!BO831</f>
        <v>#DIV/0!</v>
      </c>
      <c r="F830" s="89" t="e">
        <f t="shared" si="60"/>
        <v>#DIV/0!</v>
      </c>
      <c r="G830" s="89" t="e">
        <f t="shared" si="61"/>
        <v>#DIV/0!</v>
      </c>
      <c r="H830" s="88" t="e">
        <f t="shared" si="62"/>
        <v>#DIV/0!</v>
      </c>
      <c r="I830" s="92" t="str">
        <f>IF(OR(COUNT(Calculations!BP831:BY831)&lt;3,COUNT(Calculations!BZ831:CI831)&lt;3),"N/A",IF(ISERROR(TTEST(Calculations!BP831:BY831,Calculations!BZ831:CI831,2,2)),"N/A",TTEST(Calculations!BP831:BY831,Calculations!BZ831:CI831,2,2)))</f>
        <v>N/A</v>
      </c>
      <c r="J830" s="88" t="e">
        <f t="shared" si="63"/>
        <v>#DIV/0!</v>
      </c>
      <c r="K830" s="93" t="str">
        <f>IF(AND('Test Sample Data'!N830&gt;=35,'Control Sample Data'!N830&gt;=35),"Type 3",IF(AND('Test Sample Data'!N830&gt;=30,'Control Sample Data'!N830&gt;=30,OR(I830&gt;=0.05,I830="N/A")),"Type 2",IF(OR(AND('Test Sample Data'!N830&gt;=30,'Control Sample Data'!N830&lt;=30),AND('Test Sample Data'!N830&lt;=30,'Control Sample Data'!N830&gt;=30)),"Type 1","OKAY")))</f>
        <v>OKAY</v>
      </c>
    </row>
    <row r="831" spans="1:11">
      <c r="A831" s="80"/>
      <c r="B831" s="87" t="str">
        <f>IF('Gene Table'!E831="","",'Gene Table'!E831)</f>
        <v>hsa-miR-31-3p</v>
      </c>
      <c r="C831" s="87" t="str">
        <f>'Gene Table'!B831</f>
        <v>C13</v>
      </c>
      <c r="D831" s="88" t="e">
        <f>Calculations!BN832</f>
        <v>#DIV/0!</v>
      </c>
      <c r="E831" s="88" t="e">
        <f>Calculations!BO832</f>
        <v>#DIV/0!</v>
      </c>
      <c r="F831" s="89" t="e">
        <f t="shared" si="60"/>
        <v>#DIV/0!</v>
      </c>
      <c r="G831" s="89" t="e">
        <f t="shared" si="61"/>
        <v>#DIV/0!</v>
      </c>
      <c r="H831" s="88" t="e">
        <f t="shared" si="62"/>
        <v>#DIV/0!</v>
      </c>
      <c r="I831" s="92" t="str">
        <f>IF(OR(COUNT(Calculations!BP832:BY832)&lt;3,COUNT(Calculations!BZ832:CI832)&lt;3),"N/A",IF(ISERROR(TTEST(Calculations!BP832:BY832,Calculations!BZ832:CI832,2,2)),"N/A",TTEST(Calculations!BP832:BY832,Calculations!BZ832:CI832,2,2)))</f>
        <v>N/A</v>
      </c>
      <c r="J831" s="88" t="e">
        <f t="shared" si="63"/>
        <v>#DIV/0!</v>
      </c>
      <c r="K831" s="93" t="str">
        <f>IF(AND('Test Sample Data'!N831&gt;=35,'Control Sample Data'!N831&gt;=35),"Type 3",IF(AND('Test Sample Data'!N831&gt;=30,'Control Sample Data'!N831&gt;=30,OR(I831&gt;=0.05,I831="N/A")),"Type 2",IF(OR(AND('Test Sample Data'!N831&gt;=30,'Control Sample Data'!N831&lt;=30),AND('Test Sample Data'!N831&lt;=30,'Control Sample Data'!N831&gt;=30)),"Type 1","OKAY")))</f>
        <v>OKAY</v>
      </c>
    </row>
    <row r="832" spans="1:11">
      <c r="A832" s="80"/>
      <c r="B832" s="87" t="str">
        <f>IF('Gene Table'!E832="","",'Gene Table'!E832)</f>
        <v>hsa-miR-4313</v>
      </c>
      <c r="C832" s="87" t="str">
        <f>'Gene Table'!B832</f>
        <v>C14</v>
      </c>
      <c r="D832" s="88" t="e">
        <f>Calculations!BN833</f>
        <v>#DIV/0!</v>
      </c>
      <c r="E832" s="88" t="e">
        <f>Calculations!BO833</f>
        <v>#DIV/0!</v>
      </c>
      <c r="F832" s="89" t="e">
        <f t="shared" si="60"/>
        <v>#DIV/0!</v>
      </c>
      <c r="G832" s="89" t="e">
        <f t="shared" si="61"/>
        <v>#DIV/0!</v>
      </c>
      <c r="H832" s="88" t="e">
        <f t="shared" si="62"/>
        <v>#DIV/0!</v>
      </c>
      <c r="I832" s="92" t="str">
        <f>IF(OR(COUNT(Calculations!BP833:BY833)&lt;3,COUNT(Calculations!BZ833:CI833)&lt;3),"N/A",IF(ISERROR(TTEST(Calculations!BP833:BY833,Calculations!BZ833:CI833,2,2)),"N/A",TTEST(Calculations!BP833:BY833,Calculations!BZ833:CI833,2,2)))</f>
        <v>N/A</v>
      </c>
      <c r="J832" s="88" t="e">
        <f t="shared" si="63"/>
        <v>#DIV/0!</v>
      </c>
      <c r="K832" s="93" t="str">
        <f>IF(AND('Test Sample Data'!N832&gt;=35,'Control Sample Data'!N832&gt;=35),"Type 3",IF(AND('Test Sample Data'!N832&gt;=30,'Control Sample Data'!N832&gt;=30,OR(I832&gt;=0.05,I832="N/A")),"Type 2",IF(OR(AND('Test Sample Data'!N832&gt;=30,'Control Sample Data'!N832&lt;=30),AND('Test Sample Data'!N832&lt;=30,'Control Sample Data'!N832&gt;=30)),"Type 1","OKAY")))</f>
        <v>OKAY</v>
      </c>
    </row>
    <row r="833" spans="1:11">
      <c r="A833" s="80"/>
      <c r="B833" s="87" t="str">
        <f>IF('Gene Table'!E833="","",'Gene Table'!E833)</f>
        <v>hsa-miR-32-3p</v>
      </c>
      <c r="C833" s="87" t="str">
        <f>'Gene Table'!B833</f>
        <v>C15</v>
      </c>
      <c r="D833" s="88" t="e">
        <f>Calculations!BN834</f>
        <v>#DIV/0!</v>
      </c>
      <c r="E833" s="88" t="e">
        <f>Calculations!BO834</f>
        <v>#DIV/0!</v>
      </c>
      <c r="F833" s="89" t="e">
        <f t="shared" si="60"/>
        <v>#DIV/0!</v>
      </c>
      <c r="G833" s="89" t="e">
        <f t="shared" si="61"/>
        <v>#DIV/0!</v>
      </c>
      <c r="H833" s="88" t="e">
        <f t="shared" si="62"/>
        <v>#DIV/0!</v>
      </c>
      <c r="I833" s="92" t="str">
        <f>IF(OR(COUNT(Calculations!BP834:BY834)&lt;3,COUNT(Calculations!BZ834:CI834)&lt;3),"N/A",IF(ISERROR(TTEST(Calculations!BP834:BY834,Calculations!BZ834:CI834,2,2)),"N/A",TTEST(Calculations!BP834:BY834,Calculations!BZ834:CI834,2,2)))</f>
        <v>N/A</v>
      </c>
      <c r="J833" s="88" t="e">
        <f t="shared" si="63"/>
        <v>#DIV/0!</v>
      </c>
      <c r="K833" s="93" t="str">
        <f>IF(AND('Test Sample Data'!N833&gt;=35,'Control Sample Data'!N833&gt;=35),"Type 3",IF(AND('Test Sample Data'!N833&gt;=30,'Control Sample Data'!N833&gt;=30,OR(I833&gt;=0.05,I833="N/A")),"Type 2",IF(OR(AND('Test Sample Data'!N833&gt;=30,'Control Sample Data'!N833&lt;=30),AND('Test Sample Data'!N833&lt;=30,'Control Sample Data'!N833&gt;=30)),"Type 1","OKAY")))</f>
        <v>OKAY</v>
      </c>
    </row>
    <row r="834" spans="1:11">
      <c r="A834" s="80"/>
      <c r="B834" s="87" t="str">
        <f>IF('Gene Table'!E834="","",'Gene Table'!E834)</f>
        <v>hsa-miR-4314</v>
      </c>
      <c r="C834" s="87" t="str">
        <f>'Gene Table'!B834</f>
        <v>C16</v>
      </c>
      <c r="D834" s="88" t="e">
        <f>Calculations!BN835</f>
        <v>#DIV/0!</v>
      </c>
      <c r="E834" s="88" t="e">
        <f>Calculations!BO835</f>
        <v>#DIV/0!</v>
      </c>
      <c r="F834" s="89" t="e">
        <f t="shared" si="60"/>
        <v>#DIV/0!</v>
      </c>
      <c r="G834" s="89" t="e">
        <f t="shared" si="61"/>
        <v>#DIV/0!</v>
      </c>
      <c r="H834" s="88" t="e">
        <f t="shared" si="62"/>
        <v>#DIV/0!</v>
      </c>
      <c r="I834" s="92" t="str">
        <f>IF(OR(COUNT(Calculations!BP835:BY835)&lt;3,COUNT(Calculations!BZ835:CI835)&lt;3),"N/A",IF(ISERROR(TTEST(Calculations!BP835:BY835,Calculations!BZ835:CI835,2,2)),"N/A",TTEST(Calculations!BP835:BY835,Calculations!BZ835:CI835,2,2)))</f>
        <v>N/A</v>
      </c>
      <c r="J834" s="88" t="e">
        <f t="shared" si="63"/>
        <v>#DIV/0!</v>
      </c>
      <c r="K834" s="93" t="str">
        <f>IF(AND('Test Sample Data'!N834&gt;=35,'Control Sample Data'!N834&gt;=35),"Type 3",IF(AND('Test Sample Data'!N834&gt;=30,'Control Sample Data'!N834&gt;=30,OR(I834&gt;=0.05,I834="N/A")),"Type 2",IF(OR(AND('Test Sample Data'!N834&gt;=30,'Control Sample Data'!N834&lt;=30),AND('Test Sample Data'!N834&lt;=30,'Control Sample Data'!N834&gt;=30)),"Type 1","OKAY")))</f>
        <v>OKAY</v>
      </c>
    </row>
    <row r="835" spans="1:11">
      <c r="A835" s="80"/>
      <c r="B835" s="87" t="str">
        <f>IF('Gene Table'!E835="","",'Gene Table'!E835)</f>
        <v>hsa-miR-335-3p</v>
      </c>
      <c r="C835" s="87" t="str">
        <f>'Gene Table'!B835</f>
        <v>C17</v>
      </c>
      <c r="D835" s="88" t="e">
        <f>Calculations!BN836</f>
        <v>#DIV/0!</v>
      </c>
      <c r="E835" s="88" t="e">
        <f>Calculations!BO836</f>
        <v>#DIV/0!</v>
      </c>
      <c r="F835" s="89" t="e">
        <f t="shared" si="60"/>
        <v>#DIV/0!</v>
      </c>
      <c r="G835" s="89" t="e">
        <f t="shared" si="61"/>
        <v>#DIV/0!</v>
      </c>
      <c r="H835" s="88" t="e">
        <f t="shared" si="62"/>
        <v>#DIV/0!</v>
      </c>
      <c r="I835" s="92" t="str">
        <f>IF(OR(COUNT(Calculations!BP836:BY836)&lt;3,COUNT(Calculations!BZ836:CI836)&lt;3),"N/A",IF(ISERROR(TTEST(Calculations!BP836:BY836,Calculations!BZ836:CI836,2,2)),"N/A",TTEST(Calculations!BP836:BY836,Calculations!BZ836:CI836,2,2)))</f>
        <v>N/A</v>
      </c>
      <c r="J835" s="88" t="e">
        <f t="shared" si="63"/>
        <v>#DIV/0!</v>
      </c>
      <c r="K835" s="93" t="str">
        <f>IF(AND('Test Sample Data'!N835&gt;=35,'Control Sample Data'!N835&gt;=35),"Type 3",IF(AND('Test Sample Data'!N835&gt;=30,'Control Sample Data'!N835&gt;=30,OR(I835&gt;=0.05,I835="N/A")),"Type 2",IF(OR(AND('Test Sample Data'!N835&gt;=30,'Control Sample Data'!N835&lt;=30),AND('Test Sample Data'!N835&lt;=30,'Control Sample Data'!N835&gt;=30)),"Type 1","OKAY")))</f>
        <v>OKAY</v>
      </c>
    </row>
    <row r="836" spans="1:11">
      <c r="A836" s="80"/>
      <c r="B836" s="87" t="str">
        <f>IF('Gene Table'!E836="","",'Gene Table'!E836)</f>
        <v>hsa-miR-4317</v>
      </c>
      <c r="C836" s="87" t="str">
        <f>'Gene Table'!B836</f>
        <v>C18</v>
      </c>
      <c r="D836" s="88" t="e">
        <f>Calculations!BN837</f>
        <v>#DIV/0!</v>
      </c>
      <c r="E836" s="88" t="e">
        <f>Calculations!BO837</f>
        <v>#DIV/0!</v>
      </c>
      <c r="F836" s="89" t="e">
        <f t="shared" ref="F836:F899" si="64">2^-D836</f>
        <v>#DIV/0!</v>
      </c>
      <c r="G836" s="89" t="e">
        <f t="shared" ref="G836:G899" si="65">2^-E836</f>
        <v>#DIV/0!</v>
      </c>
      <c r="H836" s="88" t="e">
        <f t="shared" ref="H836:H899" si="66">F836/G836</f>
        <v>#DIV/0!</v>
      </c>
      <c r="I836" s="92" t="str">
        <f>IF(OR(COUNT(Calculations!BP837:BY837)&lt;3,COUNT(Calculations!BZ837:CI837)&lt;3),"N/A",IF(ISERROR(TTEST(Calculations!BP837:BY837,Calculations!BZ837:CI837,2,2)),"N/A",TTEST(Calculations!BP837:BY837,Calculations!BZ837:CI837,2,2)))</f>
        <v>N/A</v>
      </c>
      <c r="J836" s="88" t="e">
        <f t="shared" ref="J836:J899" si="67">IF(H836&gt;1,H836,-1/H836)</f>
        <v>#DIV/0!</v>
      </c>
      <c r="K836" s="93" t="str">
        <f>IF(AND('Test Sample Data'!N836&gt;=35,'Control Sample Data'!N836&gt;=35),"Type 3",IF(AND('Test Sample Data'!N836&gt;=30,'Control Sample Data'!N836&gt;=30,OR(I836&gt;=0.05,I836="N/A")),"Type 2",IF(OR(AND('Test Sample Data'!N836&gt;=30,'Control Sample Data'!N836&lt;=30),AND('Test Sample Data'!N836&lt;=30,'Control Sample Data'!N836&gt;=30)),"Type 1","OKAY")))</f>
        <v>OKAY</v>
      </c>
    </row>
    <row r="837" spans="1:11">
      <c r="A837" s="80"/>
      <c r="B837" s="87" t="str">
        <f>IF('Gene Table'!E837="","",'Gene Table'!E837)</f>
        <v>hsa-miR-33a-3p</v>
      </c>
      <c r="C837" s="87" t="str">
        <f>'Gene Table'!B837</f>
        <v>C19</v>
      </c>
      <c r="D837" s="88" t="e">
        <f>Calculations!BN838</f>
        <v>#DIV/0!</v>
      </c>
      <c r="E837" s="88" t="e">
        <f>Calculations!BO838</f>
        <v>#DIV/0!</v>
      </c>
      <c r="F837" s="89" t="e">
        <f t="shared" si="64"/>
        <v>#DIV/0!</v>
      </c>
      <c r="G837" s="89" t="e">
        <f t="shared" si="65"/>
        <v>#DIV/0!</v>
      </c>
      <c r="H837" s="88" t="e">
        <f t="shared" si="66"/>
        <v>#DIV/0!</v>
      </c>
      <c r="I837" s="92" t="str">
        <f>IF(OR(COUNT(Calculations!BP838:BY838)&lt;3,COUNT(Calculations!BZ838:CI838)&lt;3),"N/A",IF(ISERROR(TTEST(Calculations!BP838:BY838,Calculations!BZ838:CI838,2,2)),"N/A",TTEST(Calculations!BP838:BY838,Calculations!BZ838:CI838,2,2)))</f>
        <v>N/A</v>
      </c>
      <c r="J837" s="88" t="e">
        <f t="shared" si="67"/>
        <v>#DIV/0!</v>
      </c>
      <c r="K837" s="93" t="str">
        <f>IF(AND('Test Sample Data'!N837&gt;=35,'Control Sample Data'!N837&gt;=35),"Type 3",IF(AND('Test Sample Data'!N837&gt;=30,'Control Sample Data'!N837&gt;=30,OR(I837&gt;=0.05,I837="N/A")),"Type 2",IF(OR(AND('Test Sample Data'!N837&gt;=30,'Control Sample Data'!N837&lt;=30),AND('Test Sample Data'!N837&lt;=30,'Control Sample Data'!N837&gt;=30)),"Type 1","OKAY")))</f>
        <v>OKAY</v>
      </c>
    </row>
    <row r="838" spans="1:11">
      <c r="A838" s="80"/>
      <c r="B838" s="87" t="str">
        <f>IF('Gene Table'!E838="","",'Gene Table'!E838)</f>
        <v>hsa-miR-4321</v>
      </c>
      <c r="C838" s="87" t="str">
        <f>'Gene Table'!B838</f>
        <v>C20</v>
      </c>
      <c r="D838" s="88" t="e">
        <f>Calculations!BN839</f>
        <v>#DIV/0!</v>
      </c>
      <c r="E838" s="88" t="e">
        <f>Calculations!BO839</f>
        <v>#DIV/0!</v>
      </c>
      <c r="F838" s="89" t="e">
        <f t="shared" si="64"/>
        <v>#DIV/0!</v>
      </c>
      <c r="G838" s="89" t="e">
        <f t="shared" si="65"/>
        <v>#DIV/0!</v>
      </c>
      <c r="H838" s="88" t="e">
        <f t="shared" si="66"/>
        <v>#DIV/0!</v>
      </c>
      <c r="I838" s="92" t="str">
        <f>IF(OR(COUNT(Calculations!BP839:BY839)&lt;3,COUNT(Calculations!BZ839:CI839)&lt;3),"N/A",IF(ISERROR(TTEST(Calculations!BP839:BY839,Calculations!BZ839:CI839,2,2)),"N/A",TTEST(Calculations!BP839:BY839,Calculations!BZ839:CI839,2,2)))</f>
        <v>N/A</v>
      </c>
      <c r="J838" s="88" t="e">
        <f t="shared" si="67"/>
        <v>#DIV/0!</v>
      </c>
      <c r="K838" s="93" t="str">
        <f>IF(AND('Test Sample Data'!N838&gt;=35,'Control Sample Data'!N838&gt;=35),"Type 3",IF(AND('Test Sample Data'!N838&gt;=30,'Control Sample Data'!N838&gt;=30,OR(I838&gt;=0.05,I838="N/A")),"Type 2",IF(OR(AND('Test Sample Data'!N838&gt;=30,'Control Sample Data'!N838&lt;=30),AND('Test Sample Data'!N838&lt;=30,'Control Sample Data'!N838&gt;=30)),"Type 1","OKAY")))</f>
        <v>OKAY</v>
      </c>
    </row>
    <row r="839" spans="1:11">
      <c r="A839" s="80"/>
      <c r="B839" s="87" t="str">
        <f>IF('Gene Table'!E839="","",'Gene Table'!E839)</f>
        <v>hsa-miR-340-3p</v>
      </c>
      <c r="C839" s="87" t="str">
        <f>'Gene Table'!B839</f>
        <v>C21</v>
      </c>
      <c r="D839" s="88" t="e">
        <f>Calculations!BN840</f>
        <v>#DIV/0!</v>
      </c>
      <c r="E839" s="88" t="e">
        <f>Calculations!BO840</f>
        <v>#DIV/0!</v>
      </c>
      <c r="F839" s="89" t="e">
        <f t="shared" si="64"/>
        <v>#DIV/0!</v>
      </c>
      <c r="G839" s="89" t="e">
        <f t="shared" si="65"/>
        <v>#DIV/0!</v>
      </c>
      <c r="H839" s="88" t="e">
        <f t="shared" si="66"/>
        <v>#DIV/0!</v>
      </c>
      <c r="I839" s="92" t="str">
        <f>IF(OR(COUNT(Calculations!BP840:BY840)&lt;3,COUNT(Calculations!BZ840:CI840)&lt;3),"N/A",IF(ISERROR(TTEST(Calculations!BP840:BY840,Calculations!BZ840:CI840,2,2)),"N/A",TTEST(Calculations!BP840:BY840,Calculations!BZ840:CI840,2,2)))</f>
        <v>N/A</v>
      </c>
      <c r="J839" s="88" t="e">
        <f t="shared" si="67"/>
        <v>#DIV/0!</v>
      </c>
      <c r="K839" s="93" t="str">
        <f>IF(AND('Test Sample Data'!N839&gt;=35,'Control Sample Data'!N839&gt;=35),"Type 3",IF(AND('Test Sample Data'!N839&gt;=30,'Control Sample Data'!N839&gt;=30,OR(I839&gt;=0.05,I839="N/A")),"Type 2",IF(OR(AND('Test Sample Data'!N839&gt;=30,'Control Sample Data'!N839&lt;=30),AND('Test Sample Data'!N839&lt;=30,'Control Sample Data'!N839&gt;=30)),"Type 1","OKAY")))</f>
        <v>OKAY</v>
      </c>
    </row>
    <row r="840" spans="1:11">
      <c r="A840" s="80"/>
      <c r="B840" s="87" t="str">
        <f>IF('Gene Table'!E840="","",'Gene Table'!E840)</f>
        <v>hsa-miR-4323</v>
      </c>
      <c r="C840" s="87" t="str">
        <f>'Gene Table'!B840</f>
        <v>C22</v>
      </c>
      <c r="D840" s="88" t="e">
        <f>Calculations!BN841</f>
        <v>#DIV/0!</v>
      </c>
      <c r="E840" s="88" t="e">
        <f>Calculations!BO841</f>
        <v>#DIV/0!</v>
      </c>
      <c r="F840" s="89" t="e">
        <f t="shared" si="64"/>
        <v>#DIV/0!</v>
      </c>
      <c r="G840" s="89" t="e">
        <f t="shared" si="65"/>
        <v>#DIV/0!</v>
      </c>
      <c r="H840" s="88" t="e">
        <f t="shared" si="66"/>
        <v>#DIV/0!</v>
      </c>
      <c r="I840" s="92" t="str">
        <f>IF(OR(COUNT(Calculations!BP841:BY841)&lt;3,COUNT(Calculations!BZ841:CI841)&lt;3),"N/A",IF(ISERROR(TTEST(Calculations!BP841:BY841,Calculations!BZ841:CI841,2,2)),"N/A",TTEST(Calculations!BP841:BY841,Calculations!BZ841:CI841,2,2)))</f>
        <v>N/A</v>
      </c>
      <c r="J840" s="88" t="e">
        <f t="shared" si="67"/>
        <v>#DIV/0!</v>
      </c>
      <c r="K840" s="93" t="str">
        <f>IF(AND('Test Sample Data'!N840&gt;=35,'Control Sample Data'!N840&gt;=35),"Type 3",IF(AND('Test Sample Data'!N840&gt;=30,'Control Sample Data'!N840&gt;=30,OR(I840&gt;=0.05,I840="N/A")),"Type 2",IF(OR(AND('Test Sample Data'!N840&gt;=30,'Control Sample Data'!N840&lt;=30),AND('Test Sample Data'!N840&lt;=30,'Control Sample Data'!N840&gt;=30)),"Type 1","OKAY")))</f>
        <v>OKAY</v>
      </c>
    </row>
    <row r="841" spans="1:11">
      <c r="A841" s="80"/>
      <c r="B841" s="87" t="str">
        <f>IF('Gene Table'!E841="","",'Gene Table'!E841)</f>
        <v>hsa-miR-34b-5p</v>
      </c>
      <c r="C841" s="87" t="str">
        <f>'Gene Table'!B841</f>
        <v>C23</v>
      </c>
      <c r="D841" s="88" t="e">
        <f>Calculations!BN842</f>
        <v>#DIV/0!</v>
      </c>
      <c r="E841" s="88" t="e">
        <f>Calculations!BO842</f>
        <v>#DIV/0!</v>
      </c>
      <c r="F841" s="89" t="e">
        <f t="shared" si="64"/>
        <v>#DIV/0!</v>
      </c>
      <c r="G841" s="89" t="e">
        <f t="shared" si="65"/>
        <v>#DIV/0!</v>
      </c>
      <c r="H841" s="88" t="e">
        <f t="shared" si="66"/>
        <v>#DIV/0!</v>
      </c>
      <c r="I841" s="92" t="str">
        <f>IF(OR(COUNT(Calculations!BP842:BY842)&lt;3,COUNT(Calculations!BZ842:CI842)&lt;3),"N/A",IF(ISERROR(TTEST(Calculations!BP842:BY842,Calculations!BZ842:CI842,2,2)),"N/A",TTEST(Calculations!BP842:BY842,Calculations!BZ842:CI842,2,2)))</f>
        <v>N/A</v>
      </c>
      <c r="J841" s="88" t="e">
        <f t="shared" si="67"/>
        <v>#DIV/0!</v>
      </c>
      <c r="K841" s="93" t="str">
        <f>IF(AND('Test Sample Data'!N841&gt;=35,'Control Sample Data'!N841&gt;=35),"Type 3",IF(AND('Test Sample Data'!N841&gt;=30,'Control Sample Data'!N841&gt;=30,OR(I841&gt;=0.05,I841="N/A")),"Type 2",IF(OR(AND('Test Sample Data'!N841&gt;=30,'Control Sample Data'!N841&lt;=30),AND('Test Sample Data'!N841&lt;=30,'Control Sample Data'!N841&gt;=30)),"Type 1","OKAY")))</f>
        <v>OKAY</v>
      </c>
    </row>
    <row r="842" spans="1:11">
      <c r="A842" s="80"/>
      <c r="B842" s="87" t="str">
        <f>IF('Gene Table'!E842="","",'Gene Table'!E842)</f>
        <v>hsa-miR-4324</v>
      </c>
      <c r="C842" s="87" t="str">
        <f>'Gene Table'!B842</f>
        <v>C24</v>
      </c>
      <c r="D842" s="88" t="e">
        <f>Calculations!BN843</f>
        <v>#DIV/0!</v>
      </c>
      <c r="E842" s="88" t="e">
        <f>Calculations!BO843</f>
        <v>#DIV/0!</v>
      </c>
      <c r="F842" s="89" t="e">
        <f t="shared" si="64"/>
        <v>#DIV/0!</v>
      </c>
      <c r="G842" s="89" t="e">
        <f t="shared" si="65"/>
        <v>#DIV/0!</v>
      </c>
      <c r="H842" s="88" t="e">
        <f t="shared" si="66"/>
        <v>#DIV/0!</v>
      </c>
      <c r="I842" s="92" t="str">
        <f>IF(OR(COUNT(Calculations!BP843:BY843)&lt;3,COUNT(Calculations!BZ843:CI843)&lt;3),"N/A",IF(ISERROR(TTEST(Calculations!BP843:BY843,Calculations!BZ843:CI843,2,2)),"N/A",TTEST(Calculations!BP843:BY843,Calculations!BZ843:CI843,2,2)))</f>
        <v>N/A</v>
      </c>
      <c r="J842" s="88" t="e">
        <f t="shared" si="67"/>
        <v>#DIV/0!</v>
      </c>
      <c r="K842" s="93" t="str">
        <f>IF(AND('Test Sample Data'!N842&gt;=35,'Control Sample Data'!N842&gt;=35),"Type 3",IF(AND('Test Sample Data'!N842&gt;=30,'Control Sample Data'!N842&gt;=30,OR(I842&gt;=0.05,I842="N/A")),"Type 2",IF(OR(AND('Test Sample Data'!N842&gt;=30,'Control Sample Data'!N842&lt;=30),AND('Test Sample Data'!N842&lt;=30,'Control Sample Data'!N842&gt;=30)),"Type 1","OKAY")))</f>
        <v>OKAY</v>
      </c>
    </row>
    <row r="843" spans="1:11">
      <c r="A843" s="80"/>
      <c r="B843" s="87" t="str">
        <f>IF('Gene Table'!E843="","",'Gene Table'!E843)</f>
        <v>hsa-miR-548t-5p</v>
      </c>
      <c r="C843" s="87" t="str">
        <f>'Gene Table'!B843</f>
        <v>D01</v>
      </c>
      <c r="D843" s="88" t="e">
        <f>Calculations!BN844</f>
        <v>#DIV/0!</v>
      </c>
      <c r="E843" s="88" t="e">
        <f>Calculations!BO844</f>
        <v>#DIV/0!</v>
      </c>
      <c r="F843" s="89" t="e">
        <f t="shared" si="64"/>
        <v>#DIV/0!</v>
      </c>
      <c r="G843" s="89" t="e">
        <f t="shared" si="65"/>
        <v>#DIV/0!</v>
      </c>
      <c r="H843" s="88" t="e">
        <f t="shared" si="66"/>
        <v>#DIV/0!</v>
      </c>
      <c r="I843" s="92" t="str">
        <f>IF(OR(COUNT(Calculations!BP844:BY844)&lt;3,COUNT(Calculations!BZ844:CI844)&lt;3),"N/A",IF(ISERROR(TTEST(Calculations!BP844:BY844,Calculations!BZ844:CI844,2,2)),"N/A",TTEST(Calculations!BP844:BY844,Calculations!BZ844:CI844,2,2)))</f>
        <v>N/A</v>
      </c>
      <c r="J843" s="88" t="e">
        <f t="shared" si="67"/>
        <v>#DIV/0!</v>
      </c>
      <c r="K843" s="93" t="str">
        <f>IF(AND('Test Sample Data'!N843&gt;=35,'Control Sample Data'!N843&gt;=35),"Type 3",IF(AND('Test Sample Data'!N843&gt;=30,'Control Sample Data'!N843&gt;=30,OR(I843&gt;=0.05,I843="N/A")),"Type 2",IF(OR(AND('Test Sample Data'!N843&gt;=30,'Control Sample Data'!N843&lt;=30),AND('Test Sample Data'!N843&lt;=30,'Control Sample Data'!N843&gt;=30)),"Type 1","OKAY")))</f>
        <v>OKAY</v>
      </c>
    </row>
    <row r="844" spans="1:11">
      <c r="A844" s="80"/>
      <c r="B844" s="87" t="str">
        <f>IF('Gene Table'!E844="","",'Gene Table'!E844)</f>
        <v>hsa-miR-3609</v>
      </c>
      <c r="C844" s="87" t="str">
        <f>'Gene Table'!B844</f>
        <v>D02</v>
      </c>
      <c r="D844" s="88" t="e">
        <f>Calculations!BN845</f>
        <v>#DIV/0!</v>
      </c>
      <c r="E844" s="88" t="e">
        <f>Calculations!BO845</f>
        <v>#DIV/0!</v>
      </c>
      <c r="F844" s="89" t="e">
        <f t="shared" si="64"/>
        <v>#DIV/0!</v>
      </c>
      <c r="G844" s="89" t="e">
        <f t="shared" si="65"/>
        <v>#DIV/0!</v>
      </c>
      <c r="H844" s="88" t="e">
        <f t="shared" si="66"/>
        <v>#DIV/0!</v>
      </c>
      <c r="I844" s="92" t="str">
        <f>IF(OR(COUNT(Calculations!BP845:BY845)&lt;3,COUNT(Calculations!BZ845:CI845)&lt;3),"N/A",IF(ISERROR(TTEST(Calculations!BP845:BY845,Calculations!BZ845:CI845,2,2)),"N/A",TTEST(Calculations!BP845:BY845,Calculations!BZ845:CI845,2,2)))</f>
        <v>N/A</v>
      </c>
      <c r="J844" s="88" t="e">
        <f t="shared" si="67"/>
        <v>#DIV/0!</v>
      </c>
      <c r="K844" s="93" t="str">
        <f>IF(AND('Test Sample Data'!N844&gt;=35,'Control Sample Data'!N844&gt;=35),"Type 3",IF(AND('Test Sample Data'!N844&gt;=30,'Control Sample Data'!N844&gt;=30,OR(I844&gt;=0.05,I844="N/A")),"Type 2",IF(OR(AND('Test Sample Data'!N844&gt;=30,'Control Sample Data'!N844&lt;=30),AND('Test Sample Data'!N844&lt;=30,'Control Sample Data'!N844&gt;=30)),"Type 1","OKAY")))</f>
        <v>OKAY</v>
      </c>
    </row>
    <row r="845" spans="1:11">
      <c r="A845" s="80"/>
      <c r="B845" s="87" t="str">
        <f>IF('Gene Table'!E845="","",'Gene Table'!E845)</f>
        <v>hsa-miR-3141</v>
      </c>
      <c r="C845" s="87" t="str">
        <f>'Gene Table'!B845</f>
        <v>D03</v>
      </c>
      <c r="D845" s="88" t="e">
        <f>Calculations!BN846</f>
        <v>#DIV/0!</v>
      </c>
      <c r="E845" s="88" t="e">
        <f>Calculations!BO846</f>
        <v>#DIV/0!</v>
      </c>
      <c r="F845" s="89" t="e">
        <f t="shared" si="64"/>
        <v>#DIV/0!</v>
      </c>
      <c r="G845" s="89" t="e">
        <f t="shared" si="65"/>
        <v>#DIV/0!</v>
      </c>
      <c r="H845" s="88" t="e">
        <f t="shared" si="66"/>
        <v>#DIV/0!</v>
      </c>
      <c r="I845" s="92" t="str">
        <f>IF(OR(COUNT(Calculations!BP846:BY846)&lt;3,COUNT(Calculations!BZ846:CI846)&lt;3),"N/A",IF(ISERROR(TTEST(Calculations!BP846:BY846,Calculations!BZ846:CI846,2,2)),"N/A",TTEST(Calculations!BP846:BY846,Calculations!BZ846:CI846,2,2)))</f>
        <v>N/A</v>
      </c>
      <c r="J845" s="88" t="e">
        <f t="shared" si="67"/>
        <v>#DIV/0!</v>
      </c>
      <c r="K845" s="93" t="str">
        <f>IF(AND('Test Sample Data'!N845&gt;=35,'Control Sample Data'!N845&gt;=35),"Type 3",IF(AND('Test Sample Data'!N845&gt;=30,'Control Sample Data'!N845&gt;=30,OR(I845&gt;=0.05,I845="N/A")),"Type 2",IF(OR(AND('Test Sample Data'!N845&gt;=30,'Control Sample Data'!N845&lt;=30),AND('Test Sample Data'!N845&lt;=30,'Control Sample Data'!N845&gt;=30)),"Type 1","OKAY")))</f>
        <v>OKAY</v>
      </c>
    </row>
    <row r="846" spans="1:11">
      <c r="A846" s="80"/>
      <c r="B846" s="87" t="str">
        <f>IF('Gene Table'!E846="","",'Gene Table'!E846)</f>
        <v>hsa-miR-3610</v>
      </c>
      <c r="C846" s="87" t="str">
        <f>'Gene Table'!B846</f>
        <v>D04</v>
      </c>
      <c r="D846" s="88" t="e">
        <f>Calculations!BN847</f>
        <v>#DIV/0!</v>
      </c>
      <c r="E846" s="88" t="e">
        <f>Calculations!BO847</f>
        <v>#DIV/0!</v>
      </c>
      <c r="F846" s="89" t="e">
        <f t="shared" si="64"/>
        <v>#DIV/0!</v>
      </c>
      <c r="G846" s="89" t="e">
        <f t="shared" si="65"/>
        <v>#DIV/0!</v>
      </c>
      <c r="H846" s="88" t="e">
        <f t="shared" si="66"/>
        <v>#DIV/0!</v>
      </c>
      <c r="I846" s="92" t="str">
        <f>IF(OR(COUNT(Calculations!BP847:BY847)&lt;3,COUNT(Calculations!BZ847:CI847)&lt;3),"N/A",IF(ISERROR(TTEST(Calculations!BP847:BY847,Calculations!BZ847:CI847,2,2)),"N/A",TTEST(Calculations!BP847:BY847,Calculations!BZ847:CI847,2,2)))</f>
        <v>N/A</v>
      </c>
      <c r="J846" s="88" t="e">
        <f t="shared" si="67"/>
        <v>#DIV/0!</v>
      </c>
      <c r="K846" s="93" t="str">
        <f>IF(AND('Test Sample Data'!N846&gt;=35,'Control Sample Data'!N846&gt;=35),"Type 3",IF(AND('Test Sample Data'!N846&gt;=30,'Control Sample Data'!N846&gt;=30,OR(I846&gt;=0.05,I846="N/A")),"Type 2",IF(OR(AND('Test Sample Data'!N846&gt;=30,'Control Sample Data'!N846&lt;=30),AND('Test Sample Data'!N846&lt;=30,'Control Sample Data'!N846&gt;=30)),"Type 1","OKAY")))</f>
        <v>OKAY</v>
      </c>
    </row>
    <row r="847" spans="1:11">
      <c r="A847" s="80"/>
      <c r="B847" s="87" t="str">
        <f>IF('Gene Table'!E847="","",'Gene Table'!E847)</f>
        <v>hsa-miR-3143</v>
      </c>
      <c r="C847" s="87" t="str">
        <f>'Gene Table'!B847</f>
        <v>D05</v>
      </c>
      <c r="D847" s="88" t="e">
        <f>Calculations!BN848</f>
        <v>#DIV/0!</v>
      </c>
      <c r="E847" s="88" t="e">
        <f>Calculations!BO848</f>
        <v>#DIV/0!</v>
      </c>
      <c r="F847" s="89" t="e">
        <f t="shared" si="64"/>
        <v>#DIV/0!</v>
      </c>
      <c r="G847" s="89" t="e">
        <f t="shared" si="65"/>
        <v>#DIV/0!</v>
      </c>
      <c r="H847" s="88" t="e">
        <f t="shared" si="66"/>
        <v>#DIV/0!</v>
      </c>
      <c r="I847" s="92" t="str">
        <f>IF(OR(COUNT(Calculations!BP848:BY848)&lt;3,COUNT(Calculations!BZ848:CI848)&lt;3),"N/A",IF(ISERROR(TTEST(Calculations!BP848:BY848,Calculations!BZ848:CI848,2,2)),"N/A",TTEST(Calculations!BP848:BY848,Calculations!BZ848:CI848,2,2)))</f>
        <v>N/A</v>
      </c>
      <c r="J847" s="88" t="e">
        <f t="shared" si="67"/>
        <v>#DIV/0!</v>
      </c>
      <c r="K847" s="93" t="str">
        <f>IF(AND('Test Sample Data'!N847&gt;=35,'Control Sample Data'!N847&gt;=35),"Type 3",IF(AND('Test Sample Data'!N847&gt;=30,'Control Sample Data'!N847&gt;=30,OR(I847&gt;=0.05,I847="N/A")),"Type 2",IF(OR(AND('Test Sample Data'!N847&gt;=30,'Control Sample Data'!N847&lt;=30),AND('Test Sample Data'!N847&lt;=30,'Control Sample Data'!N847&gt;=30)),"Type 1","OKAY")))</f>
        <v>OKAY</v>
      </c>
    </row>
    <row r="848" spans="1:11">
      <c r="A848" s="80"/>
      <c r="B848" s="87" t="str">
        <f>IF('Gene Table'!E848="","",'Gene Table'!E848)</f>
        <v>hsa-miR-3611</v>
      </c>
      <c r="C848" s="87" t="str">
        <f>'Gene Table'!B848</f>
        <v>D06</v>
      </c>
      <c r="D848" s="88" t="e">
        <f>Calculations!BN849</f>
        <v>#DIV/0!</v>
      </c>
      <c r="E848" s="88" t="e">
        <f>Calculations!BO849</f>
        <v>#DIV/0!</v>
      </c>
      <c r="F848" s="89" t="e">
        <f t="shared" si="64"/>
        <v>#DIV/0!</v>
      </c>
      <c r="G848" s="89" t="e">
        <f t="shared" si="65"/>
        <v>#DIV/0!</v>
      </c>
      <c r="H848" s="88" t="e">
        <f t="shared" si="66"/>
        <v>#DIV/0!</v>
      </c>
      <c r="I848" s="92" t="str">
        <f>IF(OR(COUNT(Calculations!BP849:BY849)&lt;3,COUNT(Calculations!BZ849:CI849)&lt;3),"N/A",IF(ISERROR(TTEST(Calculations!BP849:BY849,Calculations!BZ849:CI849,2,2)),"N/A",TTEST(Calculations!BP849:BY849,Calculations!BZ849:CI849,2,2)))</f>
        <v>N/A</v>
      </c>
      <c r="J848" s="88" t="e">
        <f t="shared" si="67"/>
        <v>#DIV/0!</v>
      </c>
      <c r="K848" s="93" t="str">
        <f>IF(AND('Test Sample Data'!N848&gt;=35,'Control Sample Data'!N848&gt;=35),"Type 3",IF(AND('Test Sample Data'!N848&gt;=30,'Control Sample Data'!N848&gt;=30,OR(I848&gt;=0.05,I848="N/A")),"Type 2",IF(OR(AND('Test Sample Data'!N848&gt;=30,'Control Sample Data'!N848&lt;=30),AND('Test Sample Data'!N848&lt;=30,'Control Sample Data'!N848&gt;=30)),"Type 1","OKAY")))</f>
        <v>OKAY</v>
      </c>
    </row>
    <row r="849" spans="1:11">
      <c r="A849" s="80"/>
      <c r="B849" s="87" t="str">
        <f>IF('Gene Table'!E849="","",'Gene Table'!E849)</f>
        <v>hsa-miR-548u</v>
      </c>
      <c r="C849" s="87" t="str">
        <f>'Gene Table'!B849</f>
        <v>D07</v>
      </c>
      <c r="D849" s="88" t="e">
        <f>Calculations!BN850</f>
        <v>#DIV/0!</v>
      </c>
      <c r="E849" s="88" t="e">
        <f>Calculations!BO850</f>
        <v>#DIV/0!</v>
      </c>
      <c r="F849" s="89" t="e">
        <f t="shared" si="64"/>
        <v>#DIV/0!</v>
      </c>
      <c r="G849" s="89" t="e">
        <f t="shared" si="65"/>
        <v>#DIV/0!</v>
      </c>
      <c r="H849" s="88" t="e">
        <f t="shared" si="66"/>
        <v>#DIV/0!</v>
      </c>
      <c r="I849" s="92" t="str">
        <f>IF(OR(COUNT(Calculations!BP850:BY850)&lt;3,COUNT(Calculations!BZ850:CI850)&lt;3),"N/A",IF(ISERROR(TTEST(Calculations!BP850:BY850,Calculations!BZ850:CI850,2,2)),"N/A",TTEST(Calculations!BP850:BY850,Calculations!BZ850:CI850,2,2)))</f>
        <v>N/A</v>
      </c>
      <c r="J849" s="88" t="e">
        <f t="shared" si="67"/>
        <v>#DIV/0!</v>
      </c>
      <c r="K849" s="93" t="str">
        <f>IF(AND('Test Sample Data'!N849&gt;=35,'Control Sample Data'!N849&gt;=35),"Type 3",IF(AND('Test Sample Data'!N849&gt;=30,'Control Sample Data'!N849&gt;=30,OR(I849&gt;=0.05,I849="N/A")),"Type 2",IF(OR(AND('Test Sample Data'!N849&gt;=30,'Control Sample Data'!N849&lt;=30),AND('Test Sample Data'!N849&lt;=30,'Control Sample Data'!N849&gt;=30)),"Type 1","OKAY")))</f>
        <v>OKAY</v>
      </c>
    </row>
    <row r="850" spans="1:11">
      <c r="A850" s="80"/>
      <c r="B850" s="87" t="str">
        <f>IF('Gene Table'!E850="","",'Gene Table'!E850)</f>
        <v>hsa-miR-3612</v>
      </c>
      <c r="C850" s="87" t="str">
        <f>'Gene Table'!B850</f>
        <v>D08</v>
      </c>
      <c r="D850" s="88" t="e">
        <f>Calculations!BN851</f>
        <v>#DIV/0!</v>
      </c>
      <c r="E850" s="88" t="e">
        <f>Calculations!BO851</f>
        <v>#DIV/0!</v>
      </c>
      <c r="F850" s="89" t="e">
        <f t="shared" si="64"/>
        <v>#DIV/0!</v>
      </c>
      <c r="G850" s="89" t="e">
        <f t="shared" si="65"/>
        <v>#DIV/0!</v>
      </c>
      <c r="H850" s="88" t="e">
        <f t="shared" si="66"/>
        <v>#DIV/0!</v>
      </c>
      <c r="I850" s="92" t="str">
        <f>IF(OR(COUNT(Calculations!BP851:BY851)&lt;3,COUNT(Calculations!BZ851:CI851)&lt;3),"N/A",IF(ISERROR(TTEST(Calculations!BP851:BY851,Calculations!BZ851:CI851,2,2)),"N/A",TTEST(Calculations!BP851:BY851,Calculations!BZ851:CI851,2,2)))</f>
        <v>N/A</v>
      </c>
      <c r="J850" s="88" t="e">
        <f t="shared" si="67"/>
        <v>#DIV/0!</v>
      </c>
      <c r="K850" s="93" t="str">
        <f>IF(AND('Test Sample Data'!N850&gt;=35,'Control Sample Data'!N850&gt;=35),"Type 3",IF(AND('Test Sample Data'!N850&gt;=30,'Control Sample Data'!N850&gt;=30,OR(I850&gt;=0.05,I850="N/A")),"Type 2",IF(OR(AND('Test Sample Data'!N850&gt;=30,'Control Sample Data'!N850&lt;=30),AND('Test Sample Data'!N850&lt;=30,'Control Sample Data'!N850&gt;=30)),"Type 1","OKAY")))</f>
        <v>OKAY</v>
      </c>
    </row>
    <row r="851" spans="1:11">
      <c r="A851" s="80"/>
      <c r="B851" s="87" t="str">
        <f>IF('Gene Table'!E851="","",'Gene Table'!E851)</f>
        <v>hsa-miR-3146</v>
      </c>
      <c r="C851" s="87" t="str">
        <f>'Gene Table'!B851</f>
        <v>D09</v>
      </c>
      <c r="D851" s="88" t="e">
        <f>Calculations!BN852</f>
        <v>#DIV/0!</v>
      </c>
      <c r="E851" s="88" t="e">
        <f>Calculations!BO852</f>
        <v>#DIV/0!</v>
      </c>
      <c r="F851" s="89" t="e">
        <f t="shared" si="64"/>
        <v>#DIV/0!</v>
      </c>
      <c r="G851" s="89" t="e">
        <f t="shared" si="65"/>
        <v>#DIV/0!</v>
      </c>
      <c r="H851" s="88" t="e">
        <f t="shared" si="66"/>
        <v>#DIV/0!</v>
      </c>
      <c r="I851" s="92" t="str">
        <f>IF(OR(COUNT(Calculations!BP852:BY852)&lt;3,COUNT(Calculations!BZ852:CI852)&lt;3),"N/A",IF(ISERROR(TTEST(Calculations!BP852:BY852,Calculations!BZ852:CI852,2,2)),"N/A",TTEST(Calculations!BP852:BY852,Calculations!BZ852:CI852,2,2)))</f>
        <v>N/A</v>
      </c>
      <c r="J851" s="88" t="e">
        <f t="shared" si="67"/>
        <v>#DIV/0!</v>
      </c>
      <c r="K851" s="93" t="str">
        <f>IF(AND('Test Sample Data'!N851&gt;=35,'Control Sample Data'!N851&gt;=35),"Type 3",IF(AND('Test Sample Data'!N851&gt;=30,'Control Sample Data'!N851&gt;=30,OR(I851&gt;=0.05,I851="N/A")),"Type 2",IF(OR(AND('Test Sample Data'!N851&gt;=30,'Control Sample Data'!N851&lt;=30),AND('Test Sample Data'!N851&lt;=30,'Control Sample Data'!N851&gt;=30)),"Type 1","OKAY")))</f>
        <v>OKAY</v>
      </c>
    </row>
    <row r="852" spans="1:11">
      <c r="A852" s="80"/>
      <c r="B852" s="87" t="str">
        <f>IF('Gene Table'!E852="","",'Gene Table'!E852)</f>
        <v>hsa-miR-3613-5p</v>
      </c>
      <c r="C852" s="87" t="str">
        <f>'Gene Table'!B852</f>
        <v>D10</v>
      </c>
      <c r="D852" s="88" t="e">
        <f>Calculations!BN853</f>
        <v>#DIV/0!</v>
      </c>
      <c r="E852" s="88" t="e">
        <f>Calculations!BO853</f>
        <v>#DIV/0!</v>
      </c>
      <c r="F852" s="89" t="e">
        <f t="shared" si="64"/>
        <v>#DIV/0!</v>
      </c>
      <c r="G852" s="89" t="e">
        <f t="shared" si="65"/>
        <v>#DIV/0!</v>
      </c>
      <c r="H852" s="88" t="e">
        <f t="shared" si="66"/>
        <v>#DIV/0!</v>
      </c>
      <c r="I852" s="92" t="str">
        <f>IF(OR(COUNT(Calculations!BP853:BY853)&lt;3,COUNT(Calculations!BZ853:CI853)&lt;3),"N/A",IF(ISERROR(TTEST(Calculations!BP853:BY853,Calculations!BZ853:CI853,2,2)),"N/A",TTEST(Calculations!BP853:BY853,Calculations!BZ853:CI853,2,2)))</f>
        <v>N/A</v>
      </c>
      <c r="J852" s="88" t="e">
        <f t="shared" si="67"/>
        <v>#DIV/0!</v>
      </c>
      <c r="K852" s="93" t="str">
        <f>IF(AND('Test Sample Data'!N852&gt;=35,'Control Sample Data'!N852&gt;=35),"Type 3",IF(AND('Test Sample Data'!N852&gt;=30,'Control Sample Data'!N852&gt;=30,OR(I852&gt;=0.05,I852="N/A")),"Type 2",IF(OR(AND('Test Sample Data'!N852&gt;=30,'Control Sample Data'!N852&lt;=30),AND('Test Sample Data'!N852&lt;=30,'Control Sample Data'!N852&gt;=30)),"Type 1","OKAY")))</f>
        <v>OKAY</v>
      </c>
    </row>
    <row r="853" spans="1:11">
      <c r="A853" s="80"/>
      <c r="B853" s="87" t="str">
        <f>IF('Gene Table'!E853="","",'Gene Table'!E853)</f>
        <v>hsa-miR-3147</v>
      </c>
      <c r="C853" s="87" t="str">
        <f>'Gene Table'!B853</f>
        <v>D11</v>
      </c>
      <c r="D853" s="88" t="e">
        <f>Calculations!BN854</f>
        <v>#DIV/0!</v>
      </c>
      <c r="E853" s="88" t="e">
        <f>Calculations!BO854</f>
        <v>#DIV/0!</v>
      </c>
      <c r="F853" s="89" t="e">
        <f t="shared" si="64"/>
        <v>#DIV/0!</v>
      </c>
      <c r="G853" s="89" t="e">
        <f t="shared" si="65"/>
        <v>#DIV/0!</v>
      </c>
      <c r="H853" s="88" t="e">
        <f t="shared" si="66"/>
        <v>#DIV/0!</v>
      </c>
      <c r="I853" s="92" t="str">
        <f>IF(OR(COUNT(Calculations!BP854:BY854)&lt;3,COUNT(Calculations!BZ854:CI854)&lt;3),"N/A",IF(ISERROR(TTEST(Calculations!BP854:BY854,Calculations!BZ854:CI854,2,2)),"N/A",TTEST(Calculations!BP854:BY854,Calculations!BZ854:CI854,2,2)))</f>
        <v>N/A</v>
      </c>
      <c r="J853" s="88" t="e">
        <f t="shared" si="67"/>
        <v>#DIV/0!</v>
      </c>
      <c r="K853" s="93" t="str">
        <f>IF(AND('Test Sample Data'!N853&gt;=35,'Control Sample Data'!N853&gt;=35),"Type 3",IF(AND('Test Sample Data'!N853&gt;=30,'Control Sample Data'!N853&gt;=30,OR(I853&gt;=0.05,I853="N/A")),"Type 2",IF(OR(AND('Test Sample Data'!N853&gt;=30,'Control Sample Data'!N853&lt;=30),AND('Test Sample Data'!N853&lt;=30,'Control Sample Data'!N853&gt;=30)),"Type 1","OKAY")))</f>
        <v>OKAY</v>
      </c>
    </row>
    <row r="854" spans="1:11">
      <c r="A854" s="80"/>
      <c r="B854" s="87" t="str">
        <f>IF('Gene Table'!E854="","",'Gene Table'!E854)</f>
        <v>hsa-miR-3613-3p</v>
      </c>
      <c r="C854" s="87" t="str">
        <f>'Gene Table'!B854</f>
        <v>D12</v>
      </c>
      <c r="D854" s="88" t="e">
        <f>Calculations!BN855</f>
        <v>#DIV/0!</v>
      </c>
      <c r="E854" s="88" t="e">
        <f>Calculations!BO855</f>
        <v>#DIV/0!</v>
      </c>
      <c r="F854" s="89" t="e">
        <f t="shared" si="64"/>
        <v>#DIV/0!</v>
      </c>
      <c r="G854" s="89" t="e">
        <f t="shared" si="65"/>
        <v>#DIV/0!</v>
      </c>
      <c r="H854" s="88" t="e">
        <f t="shared" si="66"/>
        <v>#DIV/0!</v>
      </c>
      <c r="I854" s="92" t="str">
        <f>IF(OR(COUNT(Calculations!BP855:BY855)&lt;3,COUNT(Calculations!BZ855:CI855)&lt;3),"N/A",IF(ISERROR(TTEST(Calculations!BP855:BY855,Calculations!BZ855:CI855,2,2)),"N/A",TTEST(Calculations!BP855:BY855,Calculations!BZ855:CI855,2,2)))</f>
        <v>N/A</v>
      </c>
      <c r="J854" s="88" t="e">
        <f t="shared" si="67"/>
        <v>#DIV/0!</v>
      </c>
      <c r="K854" s="93" t="str">
        <f>IF(AND('Test Sample Data'!N854&gt;=35,'Control Sample Data'!N854&gt;=35),"Type 3",IF(AND('Test Sample Data'!N854&gt;=30,'Control Sample Data'!N854&gt;=30,OR(I854&gt;=0.05,I854="N/A")),"Type 2",IF(OR(AND('Test Sample Data'!N854&gt;=30,'Control Sample Data'!N854&lt;=30),AND('Test Sample Data'!N854&lt;=30,'Control Sample Data'!N854&gt;=30)),"Type 1","OKAY")))</f>
        <v>OKAY</v>
      </c>
    </row>
    <row r="855" spans="1:11">
      <c r="A855" s="80"/>
      <c r="B855" s="87" t="str">
        <f>IF('Gene Table'!E855="","",'Gene Table'!E855)</f>
        <v>hsa-miR-3148</v>
      </c>
      <c r="C855" s="87" t="str">
        <f>'Gene Table'!B855</f>
        <v>D13</v>
      </c>
      <c r="D855" s="88" t="e">
        <f>Calculations!BN856</f>
        <v>#DIV/0!</v>
      </c>
      <c r="E855" s="88" t="e">
        <f>Calculations!BO856</f>
        <v>#DIV/0!</v>
      </c>
      <c r="F855" s="89" t="e">
        <f t="shared" si="64"/>
        <v>#DIV/0!</v>
      </c>
      <c r="G855" s="89" t="e">
        <f t="shared" si="65"/>
        <v>#DIV/0!</v>
      </c>
      <c r="H855" s="88" t="e">
        <f t="shared" si="66"/>
        <v>#DIV/0!</v>
      </c>
      <c r="I855" s="92" t="str">
        <f>IF(OR(COUNT(Calculations!BP856:BY856)&lt;3,COUNT(Calculations!BZ856:CI856)&lt;3),"N/A",IF(ISERROR(TTEST(Calculations!BP856:BY856,Calculations!BZ856:CI856,2,2)),"N/A",TTEST(Calculations!BP856:BY856,Calculations!BZ856:CI856,2,2)))</f>
        <v>N/A</v>
      </c>
      <c r="J855" s="88" t="e">
        <f t="shared" si="67"/>
        <v>#DIV/0!</v>
      </c>
      <c r="K855" s="93" t="str">
        <f>IF(AND('Test Sample Data'!N855&gt;=35,'Control Sample Data'!N855&gt;=35),"Type 3",IF(AND('Test Sample Data'!N855&gt;=30,'Control Sample Data'!N855&gt;=30,OR(I855&gt;=0.05,I855="N/A")),"Type 2",IF(OR(AND('Test Sample Data'!N855&gt;=30,'Control Sample Data'!N855&lt;=30),AND('Test Sample Data'!N855&lt;=30,'Control Sample Data'!N855&gt;=30)),"Type 1","OKAY")))</f>
        <v>OKAY</v>
      </c>
    </row>
    <row r="856" spans="1:11">
      <c r="A856" s="80"/>
      <c r="B856" s="87" t="str">
        <f>IF('Gene Table'!E856="","",'Gene Table'!E856)</f>
        <v>hsa-miR-3614-3p</v>
      </c>
      <c r="C856" s="87" t="str">
        <f>'Gene Table'!B856</f>
        <v>D14</v>
      </c>
      <c r="D856" s="88" t="e">
        <f>Calculations!BN857</f>
        <v>#DIV/0!</v>
      </c>
      <c r="E856" s="88" t="e">
        <f>Calculations!BO857</f>
        <v>#DIV/0!</v>
      </c>
      <c r="F856" s="89" t="e">
        <f t="shared" si="64"/>
        <v>#DIV/0!</v>
      </c>
      <c r="G856" s="89" t="e">
        <f t="shared" si="65"/>
        <v>#DIV/0!</v>
      </c>
      <c r="H856" s="88" t="e">
        <f t="shared" si="66"/>
        <v>#DIV/0!</v>
      </c>
      <c r="I856" s="92" t="str">
        <f>IF(OR(COUNT(Calculations!BP857:BY857)&lt;3,COUNT(Calculations!BZ857:CI857)&lt;3),"N/A",IF(ISERROR(TTEST(Calculations!BP857:BY857,Calculations!BZ857:CI857,2,2)),"N/A",TTEST(Calculations!BP857:BY857,Calculations!BZ857:CI857,2,2)))</f>
        <v>N/A</v>
      </c>
      <c r="J856" s="88" t="e">
        <f t="shared" si="67"/>
        <v>#DIV/0!</v>
      </c>
      <c r="K856" s="93" t="str">
        <f>IF(AND('Test Sample Data'!N856&gt;=35,'Control Sample Data'!N856&gt;=35),"Type 3",IF(AND('Test Sample Data'!N856&gt;=30,'Control Sample Data'!N856&gt;=30,OR(I856&gt;=0.05,I856="N/A")),"Type 2",IF(OR(AND('Test Sample Data'!N856&gt;=30,'Control Sample Data'!N856&lt;=30),AND('Test Sample Data'!N856&lt;=30,'Control Sample Data'!N856&gt;=30)),"Type 1","OKAY")))</f>
        <v>OKAY</v>
      </c>
    </row>
    <row r="857" spans="1:11">
      <c r="A857" s="80"/>
      <c r="B857" s="87" t="str">
        <f>IF('Gene Table'!E857="","",'Gene Table'!E857)</f>
        <v>hsa-miR-3149</v>
      </c>
      <c r="C857" s="87" t="str">
        <f>'Gene Table'!B857</f>
        <v>D15</v>
      </c>
      <c r="D857" s="88" t="e">
        <f>Calculations!BN858</f>
        <v>#DIV/0!</v>
      </c>
      <c r="E857" s="88" t="e">
        <f>Calculations!BO858</f>
        <v>#DIV/0!</v>
      </c>
      <c r="F857" s="89" t="e">
        <f t="shared" si="64"/>
        <v>#DIV/0!</v>
      </c>
      <c r="G857" s="89" t="e">
        <f t="shared" si="65"/>
        <v>#DIV/0!</v>
      </c>
      <c r="H857" s="88" t="e">
        <f t="shared" si="66"/>
        <v>#DIV/0!</v>
      </c>
      <c r="I857" s="92" t="str">
        <f>IF(OR(COUNT(Calculations!BP858:BY858)&lt;3,COUNT(Calculations!BZ858:CI858)&lt;3),"N/A",IF(ISERROR(TTEST(Calculations!BP858:BY858,Calculations!BZ858:CI858,2,2)),"N/A",TTEST(Calculations!BP858:BY858,Calculations!BZ858:CI858,2,2)))</f>
        <v>N/A</v>
      </c>
      <c r="J857" s="88" t="e">
        <f t="shared" si="67"/>
        <v>#DIV/0!</v>
      </c>
      <c r="K857" s="93" t="str">
        <f>IF(AND('Test Sample Data'!N857&gt;=35,'Control Sample Data'!N857&gt;=35),"Type 3",IF(AND('Test Sample Data'!N857&gt;=30,'Control Sample Data'!N857&gt;=30,OR(I857&gt;=0.05,I857="N/A")),"Type 2",IF(OR(AND('Test Sample Data'!N857&gt;=30,'Control Sample Data'!N857&lt;=30),AND('Test Sample Data'!N857&lt;=30,'Control Sample Data'!N857&gt;=30)),"Type 1","OKAY")))</f>
        <v>OKAY</v>
      </c>
    </row>
    <row r="858" spans="1:11">
      <c r="A858" s="80"/>
      <c r="B858" s="87" t="str">
        <f>IF('Gene Table'!E858="","",'Gene Table'!E858)</f>
        <v>hsa-miR-3615</v>
      </c>
      <c r="C858" s="87" t="str">
        <f>'Gene Table'!B858</f>
        <v>D16</v>
      </c>
      <c r="D858" s="88" t="e">
        <f>Calculations!BN859</f>
        <v>#DIV/0!</v>
      </c>
      <c r="E858" s="88" t="e">
        <f>Calculations!BO859</f>
        <v>#DIV/0!</v>
      </c>
      <c r="F858" s="89" t="e">
        <f t="shared" si="64"/>
        <v>#DIV/0!</v>
      </c>
      <c r="G858" s="89" t="e">
        <f t="shared" si="65"/>
        <v>#DIV/0!</v>
      </c>
      <c r="H858" s="88" t="e">
        <f t="shared" si="66"/>
        <v>#DIV/0!</v>
      </c>
      <c r="I858" s="92" t="str">
        <f>IF(OR(COUNT(Calculations!BP859:BY859)&lt;3,COUNT(Calculations!BZ859:CI859)&lt;3),"N/A",IF(ISERROR(TTEST(Calculations!BP859:BY859,Calculations!BZ859:CI859,2,2)),"N/A",TTEST(Calculations!BP859:BY859,Calculations!BZ859:CI859,2,2)))</f>
        <v>N/A</v>
      </c>
      <c r="J858" s="88" t="e">
        <f t="shared" si="67"/>
        <v>#DIV/0!</v>
      </c>
      <c r="K858" s="93" t="str">
        <f>IF(AND('Test Sample Data'!N858&gt;=35,'Control Sample Data'!N858&gt;=35),"Type 3",IF(AND('Test Sample Data'!N858&gt;=30,'Control Sample Data'!N858&gt;=30,OR(I858&gt;=0.05,I858="N/A")),"Type 2",IF(OR(AND('Test Sample Data'!N858&gt;=30,'Control Sample Data'!N858&lt;=30),AND('Test Sample Data'!N858&lt;=30,'Control Sample Data'!N858&gt;=30)),"Type 1","OKAY")))</f>
        <v>OKAY</v>
      </c>
    </row>
    <row r="859" spans="1:11">
      <c r="A859" s="80"/>
      <c r="B859" s="87" t="str">
        <f>IF('Gene Table'!E859="","",'Gene Table'!E859)</f>
        <v>hsa-miR-3150a-3p</v>
      </c>
      <c r="C859" s="87" t="str">
        <f>'Gene Table'!B859</f>
        <v>D17</v>
      </c>
      <c r="D859" s="88" t="e">
        <f>Calculations!BN860</f>
        <v>#DIV/0!</v>
      </c>
      <c r="E859" s="88" t="e">
        <f>Calculations!BO860</f>
        <v>#DIV/0!</v>
      </c>
      <c r="F859" s="89" t="e">
        <f t="shared" si="64"/>
        <v>#DIV/0!</v>
      </c>
      <c r="G859" s="89" t="e">
        <f t="shared" si="65"/>
        <v>#DIV/0!</v>
      </c>
      <c r="H859" s="88" t="e">
        <f t="shared" si="66"/>
        <v>#DIV/0!</v>
      </c>
      <c r="I859" s="92" t="str">
        <f>IF(OR(COUNT(Calculations!BP860:BY860)&lt;3,COUNT(Calculations!BZ860:CI860)&lt;3),"N/A",IF(ISERROR(TTEST(Calculations!BP860:BY860,Calculations!BZ860:CI860,2,2)),"N/A",TTEST(Calculations!BP860:BY860,Calculations!BZ860:CI860,2,2)))</f>
        <v>N/A</v>
      </c>
      <c r="J859" s="88" t="e">
        <f t="shared" si="67"/>
        <v>#DIV/0!</v>
      </c>
      <c r="K859" s="93" t="str">
        <f>IF(AND('Test Sample Data'!N859&gt;=35,'Control Sample Data'!N859&gt;=35),"Type 3",IF(AND('Test Sample Data'!N859&gt;=30,'Control Sample Data'!N859&gt;=30,OR(I859&gt;=0.05,I859="N/A")),"Type 2",IF(OR(AND('Test Sample Data'!N859&gt;=30,'Control Sample Data'!N859&lt;=30),AND('Test Sample Data'!N859&lt;=30,'Control Sample Data'!N859&gt;=30)),"Type 1","OKAY")))</f>
        <v>OKAY</v>
      </c>
    </row>
    <row r="860" spans="1:11">
      <c r="A860" s="80"/>
      <c r="B860" s="87" t="str">
        <f>IF('Gene Table'!E860="","",'Gene Table'!E860)</f>
        <v>hsa-miR-3616-5p</v>
      </c>
      <c r="C860" s="87" t="str">
        <f>'Gene Table'!B860</f>
        <v>D18</v>
      </c>
      <c r="D860" s="88" t="e">
        <f>Calculations!BN861</f>
        <v>#DIV/0!</v>
      </c>
      <c r="E860" s="88" t="e">
        <f>Calculations!BO861</f>
        <v>#DIV/0!</v>
      </c>
      <c r="F860" s="89" t="e">
        <f t="shared" si="64"/>
        <v>#DIV/0!</v>
      </c>
      <c r="G860" s="89" t="e">
        <f t="shared" si="65"/>
        <v>#DIV/0!</v>
      </c>
      <c r="H860" s="88" t="e">
        <f t="shared" si="66"/>
        <v>#DIV/0!</v>
      </c>
      <c r="I860" s="92" t="str">
        <f>IF(OR(COUNT(Calculations!BP861:BY861)&lt;3,COUNT(Calculations!BZ861:CI861)&lt;3),"N/A",IF(ISERROR(TTEST(Calculations!BP861:BY861,Calculations!BZ861:CI861,2,2)),"N/A",TTEST(Calculations!BP861:BY861,Calculations!BZ861:CI861,2,2)))</f>
        <v>N/A</v>
      </c>
      <c r="J860" s="88" t="e">
        <f t="shared" si="67"/>
        <v>#DIV/0!</v>
      </c>
      <c r="K860" s="93" t="str">
        <f>IF(AND('Test Sample Data'!N860&gt;=35,'Control Sample Data'!N860&gt;=35),"Type 3",IF(AND('Test Sample Data'!N860&gt;=30,'Control Sample Data'!N860&gt;=30,OR(I860&gt;=0.05,I860="N/A")),"Type 2",IF(OR(AND('Test Sample Data'!N860&gt;=30,'Control Sample Data'!N860&lt;=30),AND('Test Sample Data'!N860&lt;=30,'Control Sample Data'!N860&gt;=30)),"Type 1","OKAY")))</f>
        <v>OKAY</v>
      </c>
    </row>
    <row r="861" spans="1:11">
      <c r="A861" s="80"/>
      <c r="B861" s="87" t="str">
        <f>IF('Gene Table'!E861="","",'Gene Table'!E861)</f>
        <v>hsa-miR-3153</v>
      </c>
      <c r="C861" s="87" t="str">
        <f>'Gene Table'!B861</f>
        <v>D19</v>
      </c>
      <c r="D861" s="88" t="e">
        <f>Calculations!BN862</f>
        <v>#DIV/0!</v>
      </c>
      <c r="E861" s="88" t="e">
        <f>Calculations!BO862</f>
        <v>#DIV/0!</v>
      </c>
      <c r="F861" s="89" t="e">
        <f t="shared" si="64"/>
        <v>#DIV/0!</v>
      </c>
      <c r="G861" s="89" t="e">
        <f t="shared" si="65"/>
        <v>#DIV/0!</v>
      </c>
      <c r="H861" s="88" t="e">
        <f t="shared" si="66"/>
        <v>#DIV/0!</v>
      </c>
      <c r="I861" s="92" t="str">
        <f>IF(OR(COUNT(Calculations!BP862:BY862)&lt;3,COUNT(Calculations!BZ862:CI862)&lt;3),"N/A",IF(ISERROR(TTEST(Calculations!BP862:BY862,Calculations!BZ862:CI862,2,2)),"N/A",TTEST(Calculations!BP862:BY862,Calculations!BZ862:CI862,2,2)))</f>
        <v>N/A</v>
      </c>
      <c r="J861" s="88" t="e">
        <f t="shared" si="67"/>
        <v>#DIV/0!</v>
      </c>
      <c r="K861" s="93" t="str">
        <f>IF(AND('Test Sample Data'!N861&gt;=35,'Control Sample Data'!N861&gt;=35),"Type 3",IF(AND('Test Sample Data'!N861&gt;=30,'Control Sample Data'!N861&gt;=30,OR(I861&gt;=0.05,I861="N/A")),"Type 2",IF(OR(AND('Test Sample Data'!N861&gt;=30,'Control Sample Data'!N861&lt;=30),AND('Test Sample Data'!N861&lt;=30,'Control Sample Data'!N861&gt;=30)),"Type 1","OKAY")))</f>
        <v>OKAY</v>
      </c>
    </row>
    <row r="862" spans="1:11">
      <c r="A862" s="80"/>
      <c r="B862" s="87" t="str">
        <f>IF('Gene Table'!E862="","",'Gene Table'!E862)</f>
        <v>hsa-miR-3617</v>
      </c>
      <c r="C862" s="87" t="str">
        <f>'Gene Table'!B862</f>
        <v>D20</v>
      </c>
      <c r="D862" s="88" t="e">
        <f>Calculations!BN863</f>
        <v>#DIV/0!</v>
      </c>
      <c r="E862" s="88" t="e">
        <f>Calculations!BO863</f>
        <v>#DIV/0!</v>
      </c>
      <c r="F862" s="89" t="e">
        <f t="shared" si="64"/>
        <v>#DIV/0!</v>
      </c>
      <c r="G862" s="89" t="e">
        <f t="shared" si="65"/>
        <v>#DIV/0!</v>
      </c>
      <c r="H862" s="88" t="e">
        <f t="shared" si="66"/>
        <v>#DIV/0!</v>
      </c>
      <c r="I862" s="92" t="str">
        <f>IF(OR(COUNT(Calculations!BP863:BY863)&lt;3,COUNT(Calculations!BZ863:CI863)&lt;3),"N/A",IF(ISERROR(TTEST(Calculations!BP863:BY863,Calculations!BZ863:CI863,2,2)),"N/A",TTEST(Calculations!BP863:BY863,Calculations!BZ863:CI863,2,2)))</f>
        <v>N/A</v>
      </c>
      <c r="J862" s="88" t="e">
        <f t="shared" si="67"/>
        <v>#DIV/0!</v>
      </c>
      <c r="K862" s="93" t="str">
        <f>IF(AND('Test Sample Data'!N862&gt;=35,'Control Sample Data'!N862&gt;=35),"Type 3",IF(AND('Test Sample Data'!N862&gt;=30,'Control Sample Data'!N862&gt;=30,OR(I862&gt;=0.05,I862="N/A")),"Type 2",IF(OR(AND('Test Sample Data'!N862&gt;=30,'Control Sample Data'!N862&lt;=30),AND('Test Sample Data'!N862&lt;=30,'Control Sample Data'!N862&gt;=30)),"Type 1","OKAY")))</f>
        <v>OKAY</v>
      </c>
    </row>
    <row r="863" spans="1:11">
      <c r="A863" s="80"/>
      <c r="B863" s="87" t="str">
        <f>IF('Gene Table'!E863="","",'Gene Table'!E863)</f>
        <v>hsa-miR-3074-3p</v>
      </c>
      <c r="C863" s="87" t="str">
        <f>'Gene Table'!B863</f>
        <v>D21</v>
      </c>
      <c r="D863" s="88" t="e">
        <f>Calculations!BN864</f>
        <v>#DIV/0!</v>
      </c>
      <c r="E863" s="88" t="e">
        <f>Calculations!BO864</f>
        <v>#DIV/0!</v>
      </c>
      <c r="F863" s="89" t="e">
        <f t="shared" si="64"/>
        <v>#DIV/0!</v>
      </c>
      <c r="G863" s="89" t="e">
        <f t="shared" si="65"/>
        <v>#DIV/0!</v>
      </c>
      <c r="H863" s="88" t="e">
        <f t="shared" si="66"/>
        <v>#DIV/0!</v>
      </c>
      <c r="I863" s="92" t="str">
        <f>IF(OR(COUNT(Calculations!BP864:BY864)&lt;3,COUNT(Calculations!BZ864:CI864)&lt;3),"N/A",IF(ISERROR(TTEST(Calculations!BP864:BY864,Calculations!BZ864:CI864,2,2)),"N/A",TTEST(Calculations!BP864:BY864,Calculations!BZ864:CI864,2,2)))</f>
        <v>N/A</v>
      </c>
      <c r="J863" s="88" t="e">
        <f t="shared" si="67"/>
        <v>#DIV/0!</v>
      </c>
      <c r="K863" s="93" t="str">
        <f>IF(AND('Test Sample Data'!N863&gt;=35,'Control Sample Data'!N863&gt;=35),"Type 3",IF(AND('Test Sample Data'!N863&gt;=30,'Control Sample Data'!N863&gt;=30,OR(I863&gt;=0.05,I863="N/A")),"Type 2",IF(OR(AND('Test Sample Data'!N863&gt;=30,'Control Sample Data'!N863&lt;=30),AND('Test Sample Data'!N863&lt;=30,'Control Sample Data'!N863&gt;=30)),"Type 1","OKAY")))</f>
        <v>OKAY</v>
      </c>
    </row>
    <row r="864" spans="1:11">
      <c r="A864" s="80"/>
      <c r="B864" s="87" t="str">
        <f>IF('Gene Table'!E864="","",'Gene Table'!E864)</f>
        <v>hsa-miR-3618</v>
      </c>
      <c r="C864" s="87" t="str">
        <f>'Gene Table'!B864</f>
        <v>D22</v>
      </c>
      <c r="D864" s="88" t="e">
        <f>Calculations!BN865</f>
        <v>#DIV/0!</v>
      </c>
      <c r="E864" s="88" t="e">
        <f>Calculations!BO865</f>
        <v>#DIV/0!</v>
      </c>
      <c r="F864" s="89" t="e">
        <f t="shared" si="64"/>
        <v>#DIV/0!</v>
      </c>
      <c r="G864" s="89" t="e">
        <f t="shared" si="65"/>
        <v>#DIV/0!</v>
      </c>
      <c r="H864" s="88" t="e">
        <f t="shared" si="66"/>
        <v>#DIV/0!</v>
      </c>
      <c r="I864" s="92" t="str">
        <f>IF(OR(COUNT(Calculations!BP865:BY865)&lt;3,COUNT(Calculations!BZ865:CI865)&lt;3),"N/A",IF(ISERROR(TTEST(Calculations!BP865:BY865,Calculations!BZ865:CI865,2,2)),"N/A",TTEST(Calculations!BP865:BY865,Calculations!BZ865:CI865,2,2)))</f>
        <v>N/A</v>
      </c>
      <c r="J864" s="88" t="e">
        <f t="shared" si="67"/>
        <v>#DIV/0!</v>
      </c>
      <c r="K864" s="93" t="str">
        <f>IF(AND('Test Sample Data'!N864&gt;=35,'Control Sample Data'!N864&gt;=35),"Type 3",IF(AND('Test Sample Data'!N864&gt;=30,'Control Sample Data'!N864&gt;=30,OR(I864&gt;=0.05,I864="N/A")),"Type 2",IF(OR(AND('Test Sample Data'!N864&gt;=30,'Control Sample Data'!N864&lt;=30),AND('Test Sample Data'!N864&lt;=30,'Control Sample Data'!N864&gt;=30)),"Type 1","OKAY")))</f>
        <v>OKAY</v>
      </c>
    </row>
    <row r="865" spans="1:11">
      <c r="A865" s="80"/>
      <c r="B865" s="87" t="str">
        <f>IF('Gene Table'!E865="","",'Gene Table'!E865)</f>
        <v>hsa-miR-3154</v>
      </c>
      <c r="C865" s="87" t="str">
        <f>'Gene Table'!B865</f>
        <v>D23</v>
      </c>
      <c r="D865" s="88" t="e">
        <f>Calculations!BN866</f>
        <v>#DIV/0!</v>
      </c>
      <c r="E865" s="88" t="e">
        <f>Calculations!BO866</f>
        <v>#DIV/0!</v>
      </c>
      <c r="F865" s="89" t="e">
        <f t="shared" si="64"/>
        <v>#DIV/0!</v>
      </c>
      <c r="G865" s="89" t="e">
        <f t="shared" si="65"/>
        <v>#DIV/0!</v>
      </c>
      <c r="H865" s="88" t="e">
        <f t="shared" si="66"/>
        <v>#DIV/0!</v>
      </c>
      <c r="I865" s="92" t="str">
        <f>IF(OR(COUNT(Calculations!BP866:BY866)&lt;3,COUNT(Calculations!BZ866:CI866)&lt;3),"N/A",IF(ISERROR(TTEST(Calculations!BP866:BY866,Calculations!BZ866:CI866,2,2)),"N/A",TTEST(Calculations!BP866:BY866,Calculations!BZ866:CI866,2,2)))</f>
        <v>N/A</v>
      </c>
      <c r="J865" s="88" t="e">
        <f t="shared" si="67"/>
        <v>#DIV/0!</v>
      </c>
      <c r="K865" s="93" t="str">
        <f>IF(AND('Test Sample Data'!N865&gt;=35,'Control Sample Data'!N865&gt;=35),"Type 3",IF(AND('Test Sample Data'!N865&gt;=30,'Control Sample Data'!N865&gt;=30,OR(I865&gt;=0.05,I865="N/A")),"Type 2",IF(OR(AND('Test Sample Data'!N865&gt;=30,'Control Sample Data'!N865&lt;=30),AND('Test Sample Data'!N865&lt;=30,'Control Sample Data'!N865&gt;=30)),"Type 1","OKAY")))</f>
        <v>OKAY</v>
      </c>
    </row>
    <row r="866" spans="1:11">
      <c r="A866" s="80"/>
      <c r="B866" s="87" t="str">
        <f>IF('Gene Table'!E866="","",'Gene Table'!E866)</f>
        <v>hsa-miR-3619-5p</v>
      </c>
      <c r="C866" s="87" t="str">
        <f>'Gene Table'!B866</f>
        <v>D24</v>
      </c>
      <c r="D866" s="88" t="e">
        <f>Calculations!BN867</f>
        <v>#DIV/0!</v>
      </c>
      <c r="E866" s="88" t="e">
        <f>Calculations!BO867</f>
        <v>#DIV/0!</v>
      </c>
      <c r="F866" s="89" t="e">
        <f t="shared" si="64"/>
        <v>#DIV/0!</v>
      </c>
      <c r="G866" s="89" t="e">
        <f t="shared" si="65"/>
        <v>#DIV/0!</v>
      </c>
      <c r="H866" s="88" t="e">
        <f t="shared" si="66"/>
        <v>#DIV/0!</v>
      </c>
      <c r="I866" s="92" t="str">
        <f>IF(OR(COUNT(Calculations!BP867:BY867)&lt;3,COUNT(Calculations!BZ867:CI867)&lt;3),"N/A",IF(ISERROR(TTEST(Calculations!BP867:BY867,Calculations!BZ867:CI867,2,2)),"N/A",TTEST(Calculations!BP867:BY867,Calculations!BZ867:CI867,2,2)))</f>
        <v>N/A</v>
      </c>
      <c r="J866" s="88" t="e">
        <f t="shared" si="67"/>
        <v>#DIV/0!</v>
      </c>
      <c r="K866" s="93" t="str">
        <f>IF(AND('Test Sample Data'!N866&gt;=35,'Control Sample Data'!N866&gt;=35),"Type 3",IF(AND('Test Sample Data'!N866&gt;=30,'Control Sample Data'!N866&gt;=30,OR(I866&gt;=0.05,I866="N/A")),"Type 2",IF(OR(AND('Test Sample Data'!N866&gt;=30,'Control Sample Data'!N866&lt;=30),AND('Test Sample Data'!N866&lt;=30,'Control Sample Data'!N866&gt;=30)),"Type 1","OKAY")))</f>
        <v>OKAY</v>
      </c>
    </row>
    <row r="867" spans="1:11">
      <c r="A867" s="80"/>
      <c r="B867" s="87" t="str">
        <f>IF('Gene Table'!E867="","",'Gene Table'!E867)</f>
        <v>hsa-miR-367-5p</v>
      </c>
      <c r="C867" s="87" t="str">
        <f>'Gene Table'!B867</f>
        <v>E01</v>
      </c>
      <c r="D867" s="88" t="e">
        <f>Calculations!BN868</f>
        <v>#DIV/0!</v>
      </c>
      <c r="E867" s="88" t="e">
        <f>Calculations!BO868</f>
        <v>#DIV/0!</v>
      </c>
      <c r="F867" s="89" t="e">
        <f t="shared" si="64"/>
        <v>#DIV/0!</v>
      </c>
      <c r="G867" s="89" t="e">
        <f t="shared" si="65"/>
        <v>#DIV/0!</v>
      </c>
      <c r="H867" s="88" t="e">
        <f t="shared" si="66"/>
        <v>#DIV/0!</v>
      </c>
      <c r="I867" s="92" t="str">
        <f>IF(OR(COUNT(Calculations!BP868:BY868)&lt;3,COUNT(Calculations!BZ868:CI868)&lt;3),"N/A",IF(ISERROR(TTEST(Calculations!BP868:BY868,Calculations!BZ868:CI868,2,2)),"N/A",TTEST(Calculations!BP868:BY868,Calculations!BZ868:CI868,2,2)))</f>
        <v>N/A</v>
      </c>
      <c r="J867" s="88" t="e">
        <f t="shared" si="67"/>
        <v>#DIV/0!</v>
      </c>
      <c r="K867" s="93" t="str">
        <f>IF(AND('Test Sample Data'!N867&gt;=35,'Control Sample Data'!N867&gt;=35),"Type 3",IF(AND('Test Sample Data'!N867&gt;=30,'Control Sample Data'!N867&gt;=30,OR(I867&gt;=0.05,I867="N/A")),"Type 2",IF(OR(AND('Test Sample Data'!N867&gt;=30,'Control Sample Data'!N867&lt;=30),AND('Test Sample Data'!N867&lt;=30,'Control Sample Data'!N867&gt;=30)),"Type 1","OKAY")))</f>
        <v>OKAY</v>
      </c>
    </row>
    <row r="868" spans="1:11">
      <c r="A868" s="80"/>
      <c r="B868" s="87" t="str">
        <f>IF('Gene Table'!E868="","",'Gene Table'!E868)</f>
        <v>hsa-miR-4258</v>
      </c>
      <c r="C868" s="87" t="str">
        <f>'Gene Table'!B868</f>
        <v>E02</v>
      </c>
      <c r="D868" s="88" t="e">
        <f>Calculations!BN869</f>
        <v>#DIV/0!</v>
      </c>
      <c r="E868" s="88" t="e">
        <f>Calculations!BO869</f>
        <v>#DIV/0!</v>
      </c>
      <c r="F868" s="89" t="e">
        <f t="shared" si="64"/>
        <v>#DIV/0!</v>
      </c>
      <c r="G868" s="89" t="e">
        <f t="shared" si="65"/>
        <v>#DIV/0!</v>
      </c>
      <c r="H868" s="88" t="e">
        <f t="shared" si="66"/>
        <v>#DIV/0!</v>
      </c>
      <c r="I868" s="92" t="str">
        <f>IF(OR(COUNT(Calculations!BP869:BY869)&lt;3,COUNT(Calculations!BZ869:CI869)&lt;3),"N/A",IF(ISERROR(TTEST(Calculations!BP869:BY869,Calculations!BZ869:CI869,2,2)),"N/A",TTEST(Calculations!BP869:BY869,Calculations!BZ869:CI869,2,2)))</f>
        <v>N/A</v>
      </c>
      <c r="J868" s="88" t="e">
        <f t="shared" si="67"/>
        <v>#DIV/0!</v>
      </c>
      <c r="K868" s="93" t="str">
        <f>IF(AND('Test Sample Data'!N868&gt;=35,'Control Sample Data'!N868&gt;=35),"Type 3",IF(AND('Test Sample Data'!N868&gt;=30,'Control Sample Data'!N868&gt;=30,OR(I868&gt;=0.05,I868="N/A")),"Type 2",IF(OR(AND('Test Sample Data'!N868&gt;=30,'Control Sample Data'!N868&lt;=30),AND('Test Sample Data'!N868&lt;=30,'Control Sample Data'!N868&gt;=30)),"Type 1","OKAY")))</f>
        <v>OKAY</v>
      </c>
    </row>
    <row r="869" spans="1:11">
      <c r="A869" s="80"/>
      <c r="B869" s="87" t="str">
        <f>IF('Gene Table'!E869="","",'Gene Table'!E869)</f>
        <v>hsa-miR-374b-3p</v>
      </c>
      <c r="C869" s="87" t="str">
        <f>'Gene Table'!B869</f>
        <v>E03</v>
      </c>
      <c r="D869" s="88" t="e">
        <f>Calculations!BN870</f>
        <v>#DIV/0!</v>
      </c>
      <c r="E869" s="88" t="e">
        <f>Calculations!BO870</f>
        <v>#DIV/0!</v>
      </c>
      <c r="F869" s="89" t="e">
        <f t="shared" si="64"/>
        <v>#DIV/0!</v>
      </c>
      <c r="G869" s="89" t="e">
        <f t="shared" si="65"/>
        <v>#DIV/0!</v>
      </c>
      <c r="H869" s="88" t="e">
        <f t="shared" si="66"/>
        <v>#DIV/0!</v>
      </c>
      <c r="I869" s="92" t="str">
        <f>IF(OR(COUNT(Calculations!BP870:BY870)&lt;3,COUNT(Calculations!BZ870:CI870)&lt;3),"N/A",IF(ISERROR(TTEST(Calculations!BP870:BY870,Calculations!BZ870:CI870,2,2)),"N/A",TTEST(Calculations!BP870:BY870,Calculations!BZ870:CI870,2,2)))</f>
        <v>N/A</v>
      </c>
      <c r="J869" s="88" t="e">
        <f t="shared" si="67"/>
        <v>#DIV/0!</v>
      </c>
      <c r="K869" s="93" t="str">
        <f>IF(AND('Test Sample Data'!N869&gt;=35,'Control Sample Data'!N869&gt;=35),"Type 3",IF(AND('Test Sample Data'!N869&gt;=30,'Control Sample Data'!N869&gt;=30,OR(I869&gt;=0.05,I869="N/A")),"Type 2",IF(OR(AND('Test Sample Data'!N869&gt;=30,'Control Sample Data'!N869&lt;=30),AND('Test Sample Data'!N869&lt;=30,'Control Sample Data'!N869&gt;=30)),"Type 1","OKAY")))</f>
        <v>OKAY</v>
      </c>
    </row>
    <row r="870" spans="1:11">
      <c r="A870" s="80"/>
      <c r="B870" s="87" t="str">
        <f>IF('Gene Table'!E870="","",'Gene Table'!E870)</f>
        <v>hsa-miR-4251</v>
      </c>
      <c r="C870" s="87" t="str">
        <f>'Gene Table'!B870</f>
        <v>E04</v>
      </c>
      <c r="D870" s="88" t="e">
        <f>Calculations!BN871</f>
        <v>#DIV/0!</v>
      </c>
      <c r="E870" s="88" t="e">
        <f>Calculations!BO871</f>
        <v>#DIV/0!</v>
      </c>
      <c r="F870" s="89" t="e">
        <f t="shared" si="64"/>
        <v>#DIV/0!</v>
      </c>
      <c r="G870" s="89" t="e">
        <f t="shared" si="65"/>
        <v>#DIV/0!</v>
      </c>
      <c r="H870" s="88" t="e">
        <f t="shared" si="66"/>
        <v>#DIV/0!</v>
      </c>
      <c r="I870" s="92" t="str">
        <f>IF(OR(COUNT(Calculations!BP871:BY871)&lt;3,COUNT(Calculations!BZ871:CI871)&lt;3),"N/A",IF(ISERROR(TTEST(Calculations!BP871:BY871,Calculations!BZ871:CI871,2,2)),"N/A",TTEST(Calculations!BP871:BY871,Calculations!BZ871:CI871,2,2)))</f>
        <v>N/A</v>
      </c>
      <c r="J870" s="88" t="e">
        <f t="shared" si="67"/>
        <v>#DIV/0!</v>
      </c>
      <c r="K870" s="93" t="str">
        <f>IF(AND('Test Sample Data'!N870&gt;=35,'Control Sample Data'!N870&gt;=35),"Type 3",IF(AND('Test Sample Data'!N870&gt;=30,'Control Sample Data'!N870&gt;=30,OR(I870&gt;=0.05,I870="N/A")),"Type 2",IF(OR(AND('Test Sample Data'!N870&gt;=30,'Control Sample Data'!N870&lt;=30),AND('Test Sample Data'!N870&lt;=30,'Control Sample Data'!N870&gt;=30)),"Type 1","OKAY")))</f>
        <v>OKAY</v>
      </c>
    </row>
    <row r="871" spans="1:11">
      <c r="A871" s="80"/>
      <c r="B871" s="87" t="str">
        <f>IF('Gene Table'!E871="","",'Gene Table'!E871)</f>
        <v>hsa-miR-378a-5p</v>
      </c>
      <c r="C871" s="87" t="str">
        <f>'Gene Table'!B871</f>
        <v>E05</v>
      </c>
      <c r="D871" s="88" t="e">
        <f>Calculations!BN872</f>
        <v>#DIV/0!</v>
      </c>
      <c r="E871" s="88" t="e">
        <f>Calculations!BO872</f>
        <v>#DIV/0!</v>
      </c>
      <c r="F871" s="89" t="e">
        <f t="shared" si="64"/>
        <v>#DIV/0!</v>
      </c>
      <c r="G871" s="89" t="e">
        <f t="shared" si="65"/>
        <v>#DIV/0!</v>
      </c>
      <c r="H871" s="88" t="e">
        <f t="shared" si="66"/>
        <v>#DIV/0!</v>
      </c>
      <c r="I871" s="92" t="str">
        <f>IF(OR(COUNT(Calculations!BP872:BY872)&lt;3,COUNT(Calculations!BZ872:CI872)&lt;3),"N/A",IF(ISERROR(TTEST(Calculations!BP872:BY872,Calculations!BZ872:CI872,2,2)),"N/A",TTEST(Calculations!BP872:BY872,Calculations!BZ872:CI872,2,2)))</f>
        <v>N/A</v>
      </c>
      <c r="J871" s="88" t="e">
        <f t="shared" si="67"/>
        <v>#DIV/0!</v>
      </c>
      <c r="K871" s="93" t="str">
        <f>IF(AND('Test Sample Data'!N871&gt;=35,'Control Sample Data'!N871&gt;=35),"Type 3",IF(AND('Test Sample Data'!N871&gt;=30,'Control Sample Data'!N871&gt;=30,OR(I871&gt;=0.05,I871="N/A")),"Type 2",IF(OR(AND('Test Sample Data'!N871&gt;=30,'Control Sample Data'!N871&lt;=30),AND('Test Sample Data'!N871&lt;=30,'Control Sample Data'!N871&gt;=30)),"Type 1","OKAY")))</f>
        <v>OKAY</v>
      </c>
    </row>
    <row r="872" spans="1:11">
      <c r="A872" s="80"/>
      <c r="B872" s="87" t="str">
        <f>IF('Gene Table'!E872="","",'Gene Table'!E872)</f>
        <v>hsa-miR-4252</v>
      </c>
      <c r="C872" s="87" t="str">
        <f>'Gene Table'!B872</f>
        <v>E06</v>
      </c>
      <c r="D872" s="88" t="e">
        <f>Calculations!BN873</f>
        <v>#DIV/0!</v>
      </c>
      <c r="E872" s="88" t="e">
        <f>Calculations!BO873</f>
        <v>#DIV/0!</v>
      </c>
      <c r="F872" s="89" t="e">
        <f t="shared" si="64"/>
        <v>#DIV/0!</v>
      </c>
      <c r="G872" s="89" t="e">
        <f t="shared" si="65"/>
        <v>#DIV/0!</v>
      </c>
      <c r="H872" s="88" t="e">
        <f t="shared" si="66"/>
        <v>#DIV/0!</v>
      </c>
      <c r="I872" s="92" t="str">
        <f>IF(OR(COUNT(Calculations!BP873:BY873)&lt;3,COUNT(Calculations!BZ873:CI873)&lt;3),"N/A",IF(ISERROR(TTEST(Calculations!BP873:BY873,Calculations!BZ873:CI873,2,2)),"N/A",TTEST(Calculations!BP873:BY873,Calculations!BZ873:CI873,2,2)))</f>
        <v>N/A</v>
      </c>
      <c r="J872" s="88" t="e">
        <f t="shared" si="67"/>
        <v>#DIV/0!</v>
      </c>
      <c r="K872" s="93" t="str">
        <f>IF(AND('Test Sample Data'!N872&gt;=35,'Control Sample Data'!N872&gt;=35),"Type 3",IF(AND('Test Sample Data'!N872&gt;=30,'Control Sample Data'!N872&gt;=30,OR(I872&gt;=0.05,I872="N/A")),"Type 2",IF(OR(AND('Test Sample Data'!N872&gt;=30,'Control Sample Data'!N872&lt;=30),AND('Test Sample Data'!N872&lt;=30,'Control Sample Data'!N872&gt;=30)),"Type 1","OKAY")))</f>
        <v>OKAY</v>
      </c>
    </row>
    <row r="873" spans="1:11">
      <c r="A873" s="80"/>
      <c r="B873" s="87" t="str">
        <f>IF('Gene Table'!E873="","",'Gene Table'!E873)</f>
        <v>hsa-miR-424-3p</v>
      </c>
      <c r="C873" s="87" t="str">
        <f>'Gene Table'!B873</f>
        <v>E07</v>
      </c>
      <c r="D873" s="88" t="e">
        <f>Calculations!BN874</f>
        <v>#DIV/0!</v>
      </c>
      <c r="E873" s="88" t="e">
        <f>Calculations!BO874</f>
        <v>#DIV/0!</v>
      </c>
      <c r="F873" s="89" t="e">
        <f t="shared" si="64"/>
        <v>#DIV/0!</v>
      </c>
      <c r="G873" s="89" t="e">
        <f t="shared" si="65"/>
        <v>#DIV/0!</v>
      </c>
      <c r="H873" s="88" t="e">
        <f t="shared" si="66"/>
        <v>#DIV/0!</v>
      </c>
      <c r="I873" s="92" t="str">
        <f>IF(OR(COUNT(Calculations!BP874:BY874)&lt;3,COUNT(Calculations!BZ874:CI874)&lt;3),"N/A",IF(ISERROR(TTEST(Calculations!BP874:BY874,Calculations!BZ874:CI874,2,2)),"N/A",TTEST(Calculations!BP874:BY874,Calculations!BZ874:CI874,2,2)))</f>
        <v>N/A</v>
      </c>
      <c r="J873" s="88" t="e">
        <f t="shared" si="67"/>
        <v>#DIV/0!</v>
      </c>
      <c r="K873" s="93" t="str">
        <f>IF(AND('Test Sample Data'!N873&gt;=35,'Control Sample Data'!N873&gt;=35),"Type 3",IF(AND('Test Sample Data'!N873&gt;=30,'Control Sample Data'!N873&gt;=30,OR(I873&gt;=0.05,I873="N/A")),"Type 2",IF(OR(AND('Test Sample Data'!N873&gt;=30,'Control Sample Data'!N873&lt;=30),AND('Test Sample Data'!N873&lt;=30,'Control Sample Data'!N873&gt;=30)),"Type 1","OKAY")))</f>
        <v>OKAY</v>
      </c>
    </row>
    <row r="874" spans="1:11">
      <c r="A874" s="80"/>
      <c r="B874" s="87" t="str">
        <f>IF('Gene Table'!E874="","",'Gene Table'!E874)</f>
        <v>hsa-miR-4261</v>
      </c>
      <c r="C874" s="87" t="str">
        <f>'Gene Table'!B874</f>
        <v>E08</v>
      </c>
      <c r="D874" s="88" t="e">
        <f>Calculations!BN875</f>
        <v>#DIV/0!</v>
      </c>
      <c r="E874" s="88" t="e">
        <f>Calculations!BO875</f>
        <v>#DIV/0!</v>
      </c>
      <c r="F874" s="89" t="e">
        <f t="shared" si="64"/>
        <v>#DIV/0!</v>
      </c>
      <c r="G874" s="89" t="e">
        <f t="shared" si="65"/>
        <v>#DIV/0!</v>
      </c>
      <c r="H874" s="88" t="e">
        <f t="shared" si="66"/>
        <v>#DIV/0!</v>
      </c>
      <c r="I874" s="92" t="str">
        <f>IF(OR(COUNT(Calculations!BP875:BY875)&lt;3,COUNT(Calculations!BZ875:CI875)&lt;3),"N/A",IF(ISERROR(TTEST(Calculations!BP875:BY875,Calculations!BZ875:CI875,2,2)),"N/A",TTEST(Calculations!BP875:BY875,Calculations!BZ875:CI875,2,2)))</f>
        <v>N/A</v>
      </c>
      <c r="J874" s="88" t="e">
        <f t="shared" si="67"/>
        <v>#DIV/0!</v>
      </c>
      <c r="K874" s="93" t="str">
        <f>IF(AND('Test Sample Data'!N874&gt;=35,'Control Sample Data'!N874&gt;=35),"Type 3",IF(AND('Test Sample Data'!N874&gt;=30,'Control Sample Data'!N874&gt;=30,OR(I874&gt;=0.05,I874="N/A")),"Type 2",IF(OR(AND('Test Sample Data'!N874&gt;=30,'Control Sample Data'!N874&lt;=30),AND('Test Sample Data'!N874&lt;=30,'Control Sample Data'!N874&gt;=30)),"Type 1","OKAY")))</f>
        <v>OKAY</v>
      </c>
    </row>
    <row r="875" spans="1:11">
      <c r="A875" s="80"/>
      <c r="B875" s="87" t="str">
        <f>IF('Gene Table'!E875="","",'Gene Table'!E875)</f>
        <v>hsa-miR-454-5p</v>
      </c>
      <c r="C875" s="87" t="str">
        <f>'Gene Table'!B875</f>
        <v>E09</v>
      </c>
      <c r="D875" s="88" t="e">
        <f>Calculations!BN876</f>
        <v>#DIV/0!</v>
      </c>
      <c r="E875" s="88" t="e">
        <f>Calculations!BO876</f>
        <v>#DIV/0!</v>
      </c>
      <c r="F875" s="89" t="e">
        <f t="shared" si="64"/>
        <v>#DIV/0!</v>
      </c>
      <c r="G875" s="89" t="e">
        <f t="shared" si="65"/>
        <v>#DIV/0!</v>
      </c>
      <c r="H875" s="88" t="e">
        <f t="shared" si="66"/>
        <v>#DIV/0!</v>
      </c>
      <c r="I875" s="92" t="str">
        <f>IF(OR(COUNT(Calculations!BP876:BY876)&lt;3,COUNT(Calculations!BZ876:CI876)&lt;3),"N/A",IF(ISERROR(TTEST(Calculations!BP876:BY876,Calculations!BZ876:CI876,2,2)),"N/A",TTEST(Calculations!BP876:BY876,Calculations!BZ876:CI876,2,2)))</f>
        <v>N/A</v>
      </c>
      <c r="J875" s="88" t="e">
        <f t="shared" si="67"/>
        <v>#DIV/0!</v>
      </c>
      <c r="K875" s="93" t="str">
        <f>IF(AND('Test Sample Data'!N875&gt;=35,'Control Sample Data'!N875&gt;=35),"Type 3",IF(AND('Test Sample Data'!N875&gt;=30,'Control Sample Data'!N875&gt;=30,OR(I875&gt;=0.05,I875="N/A")),"Type 2",IF(OR(AND('Test Sample Data'!N875&gt;=30,'Control Sample Data'!N875&lt;=30),AND('Test Sample Data'!N875&lt;=30,'Control Sample Data'!N875&gt;=30)),"Type 1","OKAY")))</f>
        <v>OKAY</v>
      </c>
    </row>
    <row r="876" spans="1:11">
      <c r="A876" s="80"/>
      <c r="B876" s="87" t="str">
        <f>IF('Gene Table'!E876="","",'Gene Table'!E876)</f>
        <v>hsa-miR-4265</v>
      </c>
      <c r="C876" s="87" t="str">
        <f>'Gene Table'!B876</f>
        <v>E10</v>
      </c>
      <c r="D876" s="88" t="e">
        <f>Calculations!BN877</f>
        <v>#DIV/0!</v>
      </c>
      <c r="E876" s="88" t="e">
        <f>Calculations!BO877</f>
        <v>#DIV/0!</v>
      </c>
      <c r="F876" s="89" t="e">
        <f t="shared" si="64"/>
        <v>#DIV/0!</v>
      </c>
      <c r="G876" s="89" t="e">
        <f t="shared" si="65"/>
        <v>#DIV/0!</v>
      </c>
      <c r="H876" s="88" t="e">
        <f t="shared" si="66"/>
        <v>#DIV/0!</v>
      </c>
      <c r="I876" s="92" t="str">
        <f>IF(OR(COUNT(Calculations!BP877:BY877)&lt;3,COUNT(Calculations!BZ877:CI877)&lt;3),"N/A",IF(ISERROR(TTEST(Calculations!BP877:BY877,Calculations!BZ877:CI877,2,2)),"N/A",TTEST(Calculations!BP877:BY877,Calculations!BZ877:CI877,2,2)))</f>
        <v>N/A</v>
      </c>
      <c r="J876" s="88" t="e">
        <f t="shared" si="67"/>
        <v>#DIV/0!</v>
      </c>
      <c r="K876" s="93" t="str">
        <f>IF(AND('Test Sample Data'!N876&gt;=35,'Control Sample Data'!N876&gt;=35),"Type 3",IF(AND('Test Sample Data'!N876&gt;=30,'Control Sample Data'!N876&gt;=30,OR(I876&gt;=0.05,I876="N/A")),"Type 2",IF(OR(AND('Test Sample Data'!N876&gt;=30,'Control Sample Data'!N876&lt;=30),AND('Test Sample Data'!N876&lt;=30,'Control Sample Data'!N876&gt;=30)),"Type 1","OKAY")))</f>
        <v>OKAY</v>
      </c>
    </row>
    <row r="877" spans="1:11">
      <c r="A877" s="80"/>
      <c r="B877" s="87" t="str">
        <f>IF('Gene Table'!E877="","",'Gene Table'!E877)</f>
        <v>hsa-miR-497-3p</v>
      </c>
      <c r="C877" s="87" t="str">
        <f>'Gene Table'!B877</f>
        <v>E11</v>
      </c>
      <c r="D877" s="88" t="e">
        <f>Calculations!BN878</f>
        <v>#DIV/0!</v>
      </c>
      <c r="E877" s="88" t="e">
        <f>Calculations!BO878</f>
        <v>#DIV/0!</v>
      </c>
      <c r="F877" s="89" t="e">
        <f t="shared" si="64"/>
        <v>#DIV/0!</v>
      </c>
      <c r="G877" s="89" t="e">
        <f t="shared" si="65"/>
        <v>#DIV/0!</v>
      </c>
      <c r="H877" s="88" t="e">
        <f t="shared" si="66"/>
        <v>#DIV/0!</v>
      </c>
      <c r="I877" s="92" t="str">
        <f>IF(OR(COUNT(Calculations!BP878:BY878)&lt;3,COUNT(Calculations!BZ878:CI878)&lt;3),"N/A",IF(ISERROR(TTEST(Calculations!BP878:BY878,Calculations!BZ878:CI878,2,2)),"N/A",TTEST(Calculations!BP878:BY878,Calculations!BZ878:CI878,2,2)))</f>
        <v>N/A</v>
      </c>
      <c r="J877" s="88" t="e">
        <f t="shared" si="67"/>
        <v>#DIV/0!</v>
      </c>
      <c r="K877" s="93" t="str">
        <f>IF(AND('Test Sample Data'!N877&gt;=35,'Control Sample Data'!N877&gt;=35),"Type 3",IF(AND('Test Sample Data'!N877&gt;=30,'Control Sample Data'!N877&gt;=30,OR(I877&gt;=0.05,I877="N/A")),"Type 2",IF(OR(AND('Test Sample Data'!N877&gt;=30,'Control Sample Data'!N877&lt;=30),AND('Test Sample Data'!N877&lt;=30,'Control Sample Data'!N877&gt;=30)),"Type 1","OKAY")))</f>
        <v>OKAY</v>
      </c>
    </row>
    <row r="878" spans="1:11">
      <c r="A878" s="80"/>
      <c r="B878" s="87" t="str">
        <f>IF('Gene Table'!E878="","",'Gene Table'!E878)</f>
        <v>hsa-miR-4267</v>
      </c>
      <c r="C878" s="87" t="str">
        <f>'Gene Table'!B878</f>
        <v>E12</v>
      </c>
      <c r="D878" s="88" t="e">
        <f>Calculations!BN879</f>
        <v>#DIV/0!</v>
      </c>
      <c r="E878" s="88" t="e">
        <f>Calculations!BO879</f>
        <v>#DIV/0!</v>
      </c>
      <c r="F878" s="89" t="e">
        <f t="shared" si="64"/>
        <v>#DIV/0!</v>
      </c>
      <c r="G878" s="89" t="e">
        <f t="shared" si="65"/>
        <v>#DIV/0!</v>
      </c>
      <c r="H878" s="88" t="e">
        <f t="shared" si="66"/>
        <v>#DIV/0!</v>
      </c>
      <c r="I878" s="92" t="str">
        <f>IF(OR(COUNT(Calculations!BP879:BY879)&lt;3,COUNT(Calculations!BZ879:CI879)&lt;3),"N/A",IF(ISERROR(TTEST(Calculations!BP879:BY879,Calculations!BZ879:CI879,2,2)),"N/A",TTEST(Calculations!BP879:BY879,Calculations!BZ879:CI879,2,2)))</f>
        <v>N/A</v>
      </c>
      <c r="J878" s="88" t="e">
        <f t="shared" si="67"/>
        <v>#DIV/0!</v>
      </c>
      <c r="K878" s="93" t="str">
        <f>IF(AND('Test Sample Data'!N878&gt;=35,'Control Sample Data'!N878&gt;=35),"Type 3",IF(AND('Test Sample Data'!N878&gt;=30,'Control Sample Data'!N878&gt;=30,OR(I878&gt;=0.05,I878="N/A")),"Type 2",IF(OR(AND('Test Sample Data'!N878&gt;=30,'Control Sample Data'!N878&lt;=30),AND('Test Sample Data'!N878&lt;=30,'Control Sample Data'!N878&gt;=30)),"Type 1","OKAY")))</f>
        <v>OKAY</v>
      </c>
    </row>
    <row r="879" spans="1:11">
      <c r="A879" s="80"/>
      <c r="B879" s="87" t="str">
        <f>IF('Gene Table'!E879="","",'Gene Table'!E879)</f>
        <v>hsa-miR-500a-3p</v>
      </c>
      <c r="C879" s="87" t="str">
        <f>'Gene Table'!B879</f>
        <v>E13</v>
      </c>
      <c r="D879" s="88" t="e">
        <f>Calculations!BN880</f>
        <v>#DIV/0!</v>
      </c>
      <c r="E879" s="88" t="e">
        <f>Calculations!BO880</f>
        <v>#DIV/0!</v>
      </c>
      <c r="F879" s="89" t="e">
        <f t="shared" si="64"/>
        <v>#DIV/0!</v>
      </c>
      <c r="G879" s="89" t="e">
        <f t="shared" si="65"/>
        <v>#DIV/0!</v>
      </c>
      <c r="H879" s="88" t="e">
        <f t="shared" si="66"/>
        <v>#DIV/0!</v>
      </c>
      <c r="I879" s="92" t="str">
        <f>IF(OR(COUNT(Calculations!BP880:BY880)&lt;3,COUNT(Calculations!BZ880:CI880)&lt;3),"N/A",IF(ISERROR(TTEST(Calculations!BP880:BY880,Calculations!BZ880:CI880,2,2)),"N/A",TTEST(Calculations!BP880:BY880,Calculations!BZ880:CI880,2,2)))</f>
        <v>N/A</v>
      </c>
      <c r="J879" s="88" t="e">
        <f t="shared" si="67"/>
        <v>#DIV/0!</v>
      </c>
      <c r="K879" s="93" t="str">
        <f>IF(AND('Test Sample Data'!N879&gt;=35,'Control Sample Data'!N879&gt;=35),"Type 3",IF(AND('Test Sample Data'!N879&gt;=30,'Control Sample Data'!N879&gt;=30,OR(I879&gt;=0.05,I879="N/A")),"Type 2",IF(OR(AND('Test Sample Data'!N879&gt;=30,'Control Sample Data'!N879&lt;=30),AND('Test Sample Data'!N879&lt;=30,'Control Sample Data'!N879&gt;=30)),"Type 1","OKAY")))</f>
        <v>OKAY</v>
      </c>
    </row>
    <row r="880" spans="1:11">
      <c r="A880" s="80"/>
      <c r="B880" s="87" t="str">
        <f>IF('Gene Table'!E880="","",'Gene Table'!E880)</f>
        <v>hsa-miR-4262</v>
      </c>
      <c r="C880" s="87" t="str">
        <f>'Gene Table'!B880</f>
        <v>E14</v>
      </c>
      <c r="D880" s="88" t="e">
        <f>Calculations!BN881</f>
        <v>#DIV/0!</v>
      </c>
      <c r="E880" s="88" t="e">
        <f>Calculations!BO881</f>
        <v>#DIV/0!</v>
      </c>
      <c r="F880" s="89" t="e">
        <f t="shared" si="64"/>
        <v>#DIV/0!</v>
      </c>
      <c r="G880" s="89" t="e">
        <f t="shared" si="65"/>
        <v>#DIV/0!</v>
      </c>
      <c r="H880" s="88" t="e">
        <f t="shared" si="66"/>
        <v>#DIV/0!</v>
      </c>
      <c r="I880" s="92" t="str">
        <f>IF(OR(COUNT(Calculations!BP881:BY881)&lt;3,COUNT(Calculations!BZ881:CI881)&lt;3),"N/A",IF(ISERROR(TTEST(Calculations!BP881:BY881,Calculations!BZ881:CI881,2,2)),"N/A",TTEST(Calculations!BP881:BY881,Calculations!BZ881:CI881,2,2)))</f>
        <v>N/A</v>
      </c>
      <c r="J880" s="88" t="e">
        <f t="shared" si="67"/>
        <v>#DIV/0!</v>
      </c>
      <c r="K880" s="93" t="str">
        <f>IF(AND('Test Sample Data'!N880&gt;=35,'Control Sample Data'!N880&gt;=35),"Type 3",IF(AND('Test Sample Data'!N880&gt;=30,'Control Sample Data'!N880&gt;=30,OR(I880&gt;=0.05,I880="N/A")),"Type 2",IF(OR(AND('Test Sample Data'!N880&gt;=30,'Control Sample Data'!N880&lt;=30),AND('Test Sample Data'!N880&lt;=30,'Control Sample Data'!N880&gt;=30)),"Type 1","OKAY")))</f>
        <v>OKAY</v>
      </c>
    </row>
    <row r="881" spans="1:11">
      <c r="A881" s="80"/>
      <c r="B881" s="87" t="str">
        <f>IF('Gene Table'!E881="","",'Gene Table'!E881)</f>
        <v>hsa-miR-505-5p</v>
      </c>
      <c r="C881" s="87" t="str">
        <f>'Gene Table'!B881</f>
        <v>E15</v>
      </c>
      <c r="D881" s="88" t="e">
        <f>Calculations!BN882</f>
        <v>#DIV/0!</v>
      </c>
      <c r="E881" s="88" t="e">
        <f>Calculations!BO882</f>
        <v>#DIV/0!</v>
      </c>
      <c r="F881" s="89" t="e">
        <f t="shared" si="64"/>
        <v>#DIV/0!</v>
      </c>
      <c r="G881" s="89" t="e">
        <f t="shared" si="65"/>
        <v>#DIV/0!</v>
      </c>
      <c r="H881" s="88" t="e">
        <f t="shared" si="66"/>
        <v>#DIV/0!</v>
      </c>
      <c r="I881" s="92" t="str">
        <f>IF(OR(COUNT(Calculations!BP882:BY882)&lt;3,COUNT(Calculations!BZ882:CI882)&lt;3),"N/A",IF(ISERROR(TTEST(Calculations!BP882:BY882,Calculations!BZ882:CI882,2,2)),"N/A",TTEST(Calculations!BP882:BY882,Calculations!BZ882:CI882,2,2)))</f>
        <v>N/A</v>
      </c>
      <c r="J881" s="88" t="e">
        <f t="shared" si="67"/>
        <v>#DIV/0!</v>
      </c>
      <c r="K881" s="93" t="str">
        <f>IF(AND('Test Sample Data'!N881&gt;=35,'Control Sample Data'!N881&gt;=35),"Type 3",IF(AND('Test Sample Data'!N881&gt;=30,'Control Sample Data'!N881&gt;=30,OR(I881&gt;=0.05,I881="N/A")),"Type 2",IF(OR(AND('Test Sample Data'!N881&gt;=30,'Control Sample Data'!N881&lt;=30),AND('Test Sample Data'!N881&lt;=30,'Control Sample Data'!N881&gt;=30)),"Type 1","OKAY")))</f>
        <v>OKAY</v>
      </c>
    </row>
    <row r="882" spans="1:11">
      <c r="A882" s="80"/>
      <c r="B882" s="87" t="str">
        <f>IF('Gene Table'!E882="","",'Gene Table'!E882)</f>
        <v>hsa-miR-2355-5p</v>
      </c>
      <c r="C882" s="87" t="str">
        <f>'Gene Table'!B882</f>
        <v>E16</v>
      </c>
      <c r="D882" s="88" t="e">
        <f>Calculations!BN883</f>
        <v>#DIV/0!</v>
      </c>
      <c r="E882" s="88" t="e">
        <f>Calculations!BO883</f>
        <v>#DIV/0!</v>
      </c>
      <c r="F882" s="89" t="e">
        <f t="shared" si="64"/>
        <v>#DIV/0!</v>
      </c>
      <c r="G882" s="89" t="e">
        <f t="shared" si="65"/>
        <v>#DIV/0!</v>
      </c>
      <c r="H882" s="88" t="e">
        <f t="shared" si="66"/>
        <v>#DIV/0!</v>
      </c>
      <c r="I882" s="92" t="str">
        <f>IF(OR(COUNT(Calculations!BP883:BY883)&lt;3,COUNT(Calculations!BZ883:CI883)&lt;3),"N/A",IF(ISERROR(TTEST(Calculations!BP883:BY883,Calculations!BZ883:CI883,2,2)),"N/A",TTEST(Calculations!BP883:BY883,Calculations!BZ883:CI883,2,2)))</f>
        <v>N/A</v>
      </c>
      <c r="J882" s="88" t="e">
        <f t="shared" si="67"/>
        <v>#DIV/0!</v>
      </c>
      <c r="K882" s="93" t="str">
        <f>IF(AND('Test Sample Data'!N882&gt;=35,'Control Sample Data'!N882&gt;=35),"Type 3",IF(AND('Test Sample Data'!N882&gt;=30,'Control Sample Data'!N882&gt;=30,OR(I882&gt;=0.05,I882="N/A")),"Type 2",IF(OR(AND('Test Sample Data'!N882&gt;=30,'Control Sample Data'!N882&lt;=30),AND('Test Sample Data'!N882&lt;=30,'Control Sample Data'!N882&gt;=30)),"Type 1","OKAY")))</f>
        <v>OKAY</v>
      </c>
    </row>
    <row r="883" spans="1:11">
      <c r="A883" s="80"/>
      <c r="B883" s="87" t="str">
        <f>IF('Gene Table'!E883="","",'Gene Table'!E883)</f>
        <v>hsa-miR-517-5p</v>
      </c>
      <c r="C883" s="87" t="str">
        <f>'Gene Table'!B883</f>
        <v>E17</v>
      </c>
      <c r="D883" s="88" t="e">
        <f>Calculations!BN884</f>
        <v>#DIV/0!</v>
      </c>
      <c r="E883" s="88" t="e">
        <f>Calculations!BO884</f>
        <v>#DIV/0!</v>
      </c>
      <c r="F883" s="89" t="e">
        <f t="shared" si="64"/>
        <v>#DIV/0!</v>
      </c>
      <c r="G883" s="89" t="e">
        <f t="shared" si="65"/>
        <v>#DIV/0!</v>
      </c>
      <c r="H883" s="88" t="e">
        <f t="shared" si="66"/>
        <v>#DIV/0!</v>
      </c>
      <c r="I883" s="92" t="str">
        <f>IF(OR(COUNT(Calculations!BP884:BY884)&lt;3,COUNT(Calculations!BZ884:CI884)&lt;3),"N/A",IF(ISERROR(TTEST(Calculations!BP884:BY884,Calculations!BZ884:CI884,2,2)),"N/A",TTEST(Calculations!BP884:BY884,Calculations!BZ884:CI884,2,2)))</f>
        <v>N/A</v>
      </c>
      <c r="J883" s="88" t="e">
        <f t="shared" si="67"/>
        <v>#DIV/0!</v>
      </c>
      <c r="K883" s="93" t="str">
        <f>IF(AND('Test Sample Data'!N883&gt;=35,'Control Sample Data'!N883&gt;=35),"Type 3",IF(AND('Test Sample Data'!N883&gt;=30,'Control Sample Data'!N883&gt;=30,OR(I883&gt;=0.05,I883="N/A")),"Type 2",IF(OR(AND('Test Sample Data'!N883&gt;=30,'Control Sample Data'!N883&lt;=30),AND('Test Sample Data'!N883&lt;=30,'Control Sample Data'!N883&gt;=30)),"Type 1","OKAY")))</f>
        <v>OKAY</v>
      </c>
    </row>
    <row r="884" spans="1:11">
      <c r="A884" s="80"/>
      <c r="B884" s="87" t="str">
        <f>IF('Gene Table'!E884="","",'Gene Table'!E884)</f>
        <v>hsa-miR-4269</v>
      </c>
      <c r="C884" s="87" t="str">
        <f>'Gene Table'!B884</f>
        <v>E18</v>
      </c>
      <c r="D884" s="88" t="e">
        <f>Calculations!BN885</f>
        <v>#DIV/0!</v>
      </c>
      <c r="E884" s="88" t="e">
        <f>Calculations!BO885</f>
        <v>#DIV/0!</v>
      </c>
      <c r="F884" s="89" t="e">
        <f t="shared" si="64"/>
        <v>#DIV/0!</v>
      </c>
      <c r="G884" s="89" t="e">
        <f t="shared" si="65"/>
        <v>#DIV/0!</v>
      </c>
      <c r="H884" s="88" t="e">
        <f t="shared" si="66"/>
        <v>#DIV/0!</v>
      </c>
      <c r="I884" s="92" t="str">
        <f>IF(OR(COUNT(Calculations!BP885:BY885)&lt;3,COUNT(Calculations!BZ885:CI885)&lt;3),"N/A",IF(ISERROR(TTEST(Calculations!BP885:BY885,Calculations!BZ885:CI885,2,2)),"N/A",TTEST(Calculations!BP885:BY885,Calculations!BZ885:CI885,2,2)))</f>
        <v>N/A</v>
      </c>
      <c r="J884" s="88" t="e">
        <f t="shared" si="67"/>
        <v>#DIV/0!</v>
      </c>
      <c r="K884" s="93" t="str">
        <f>IF(AND('Test Sample Data'!N884&gt;=35,'Control Sample Data'!N884&gt;=35),"Type 3",IF(AND('Test Sample Data'!N884&gt;=30,'Control Sample Data'!N884&gt;=30,OR(I884&gt;=0.05,I884="N/A")),"Type 2",IF(OR(AND('Test Sample Data'!N884&gt;=30,'Control Sample Data'!N884&lt;=30),AND('Test Sample Data'!N884&lt;=30,'Control Sample Data'!N884&gt;=30)),"Type 1","OKAY")))</f>
        <v>OKAY</v>
      </c>
    </row>
    <row r="885" spans="1:11">
      <c r="A885" s="80"/>
      <c r="B885" s="87" t="str">
        <f>IF('Gene Table'!E885="","",'Gene Table'!E885)</f>
        <v>hsa-miR-518c-5p</v>
      </c>
      <c r="C885" s="87" t="str">
        <f>'Gene Table'!B885</f>
        <v>E19</v>
      </c>
      <c r="D885" s="88" t="e">
        <f>Calculations!BN886</f>
        <v>#DIV/0!</v>
      </c>
      <c r="E885" s="88" t="e">
        <f>Calculations!BO886</f>
        <v>#DIV/0!</v>
      </c>
      <c r="F885" s="89" t="e">
        <f t="shared" si="64"/>
        <v>#DIV/0!</v>
      </c>
      <c r="G885" s="89" t="e">
        <f t="shared" si="65"/>
        <v>#DIV/0!</v>
      </c>
      <c r="H885" s="88" t="e">
        <f t="shared" si="66"/>
        <v>#DIV/0!</v>
      </c>
      <c r="I885" s="92" t="str">
        <f>IF(OR(COUNT(Calculations!BP886:BY886)&lt;3,COUNT(Calculations!BZ886:CI886)&lt;3),"N/A",IF(ISERROR(TTEST(Calculations!BP886:BY886,Calculations!BZ886:CI886,2,2)),"N/A",TTEST(Calculations!BP886:BY886,Calculations!BZ886:CI886,2,2)))</f>
        <v>N/A</v>
      </c>
      <c r="J885" s="88" t="e">
        <f t="shared" si="67"/>
        <v>#DIV/0!</v>
      </c>
      <c r="K885" s="93" t="str">
        <f>IF(AND('Test Sample Data'!N885&gt;=35,'Control Sample Data'!N885&gt;=35),"Type 3",IF(AND('Test Sample Data'!N885&gt;=30,'Control Sample Data'!N885&gt;=30,OR(I885&gt;=0.05,I885="N/A")),"Type 2",IF(OR(AND('Test Sample Data'!N885&gt;=30,'Control Sample Data'!N885&lt;=30),AND('Test Sample Data'!N885&lt;=30,'Control Sample Data'!N885&gt;=30)),"Type 1","OKAY")))</f>
        <v>OKAY</v>
      </c>
    </row>
    <row r="886" spans="1:11">
      <c r="A886" s="80"/>
      <c r="B886" s="87" t="str">
        <f>IF('Gene Table'!E886="","",'Gene Table'!E886)</f>
        <v>hsa-miR-4264</v>
      </c>
      <c r="C886" s="87" t="str">
        <f>'Gene Table'!B886</f>
        <v>E20</v>
      </c>
      <c r="D886" s="88" t="e">
        <f>Calculations!BN887</f>
        <v>#DIV/0!</v>
      </c>
      <c r="E886" s="88" t="e">
        <f>Calculations!BO887</f>
        <v>#DIV/0!</v>
      </c>
      <c r="F886" s="89" t="e">
        <f t="shared" si="64"/>
        <v>#DIV/0!</v>
      </c>
      <c r="G886" s="89" t="e">
        <f t="shared" si="65"/>
        <v>#DIV/0!</v>
      </c>
      <c r="H886" s="88" t="e">
        <f t="shared" si="66"/>
        <v>#DIV/0!</v>
      </c>
      <c r="I886" s="92" t="str">
        <f>IF(OR(COUNT(Calculations!BP887:BY887)&lt;3,COUNT(Calculations!BZ887:CI887)&lt;3),"N/A",IF(ISERROR(TTEST(Calculations!BP887:BY887,Calculations!BZ887:CI887,2,2)),"N/A",TTEST(Calculations!BP887:BY887,Calculations!BZ887:CI887,2,2)))</f>
        <v>N/A</v>
      </c>
      <c r="J886" s="88" t="e">
        <f t="shared" si="67"/>
        <v>#DIV/0!</v>
      </c>
      <c r="K886" s="93" t="str">
        <f>IF(AND('Test Sample Data'!N886&gt;=35,'Control Sample Data'!N886&gt;=35),"Type 3",IF(AND('Test Sample Data'!N886&gt;=30,'Control Sample Data'!N886&gt;=30,OR(I886&gt;=0.05,I886="N/A")),"Type 2",IF(OR(AND('Test Sample Data'!N886&gt;=30,'Control Sample Data'!N886&lt;=30),AND('Test Sample Data'!N886&lt;=30,'Control Sample Data'!N886&gt;=30)),"Type 1","OKAY")))</f>
        <v>OKAY</v>
      </c>
    </row>
    <row r="887" spans="1:11">
      <c r="A887" s="80"/>
      <c r="B887" s="87" t="str">
        <f>IF('Gene Table'!E887="","",'Gene Table'!E887)</f>
        <v>hsa-miR-518f-5p</v>
      </c>
      <c r="C887" s="87" t="str">
        <f>'Gene Table'!B887</f>
        <v>E21</v>
      </c>
      <c r="D887" s="88" t="e">
        <f>Calculations!BN888</f>
        <v>#DIV/0!</v>
      </c>
      <c r="E887" s="88" t="e">
        <f>Calculations!BO888</f>
        <v>#DIV/0!</v>
      </c>
      <c r="F887" s="89" t="e">
        <f t="shared" si="64"/>
        <v>#DIV/0!</v>
      </c>
      <c r="G887" s="89" t="e">
        <f t="shared" si="65"/>
        <v>#DIV/0!</v>
      </c>
      <c r="H887" s="88" t="e">
        <f t="shared" si="66"/>
        <v>#DIV/0!</v>
      </c>
      <c r="I887" s="92" t="str">
        <f>IF(OR(COUNT(Calculations!BP888:BY888)&lt;3,COUNT(Calculations!BZ888:CI888)&lt;3),"N/A",IF(ISERROR(TTEST(Calculations!BP888:BY888,Calculations!BZ888:CI888,2,2)),"N/A",TTEST(Calculations!BP888:BY888,Calculations!BZ888:CI888,2,2)))</f>
        <v>N/A</v>
      </c>
      <c r="J887" s="88" t="e">
        <f t="shared" si="67"/>
        <v>#DIV/0!</v>
      </c>
      <c r="K887" s="93" t="str">
        <f>IF(AND('Test Sample Data'!N887&gt;=35,'Control Sample Data'!N887&gt;=35),"Type 3",IF(AND('Test Sample Data'!N887&gt;=30,'Control Sample Data'!N887&gt;=30,OR(I887&gt;=0.05,I887="N/A")),"Type 2",IF(OR(AND('Test Sample Data'!N887&gt;=30,'Control Sample Data'!N887&lt;=30),AND('Test Sample Data'!N887&lt;=30,'Control Sample Data'!N887&gt;=30)),"Type 1","OKAY")))</f>
        <v>OKAY</v>
      </c>
    </row>
    <row r="888" spans="1:11">
      <c r="A888" s="80"/>
      <c r="B888" s="87" t="str">
        <f>IF('Gene Table'!E888="","",'Gene Table'!E888)</f>
        <v>hsa-miR-4270</v>
      </c>
      <c r="C888" s="87" t="str">
        <f>'Gene Table'!B888</f>
        <v>E22</v>
      </c>
      <c r="D888" s="88" t="e">
        <f>Calculations!BN889</f>
        <v>#DIV/0!</v>
      </c>
      <c r="E888" s="88" t="e">
        <f>Calculations!BO889</f>
        <v>#DIV/0!</v>
      </c>
      <c r="F888" s="89" t="e">
        <f t="shared" si="64"/>
        <v>#DIV/0!</v>
      </c>
      <c r="G888" s="89" t="e">
        <f t="shared" si="65"/>
        <v>#DIV/0!</v>
      </c>
      <c r="H888" s="88" t="e">
        <f t="shared" si="66"/>
        <v>#DIV/0!</v>
      </c>
      <c r="I888" s="92" t="str">
        <f>IF(OR(COUNT(Calculations!BP889:BY889)&lt;3,COUNT(Calculations!BZ889:CI889)&lt;3),"N/A",IF(ISERROR(TTEST(Calculations!BP889:BY889,Calculations!BZ889:CI889,2,2)),"N/A",TTEST(Calculations!BP889:BY889,Calculations!BZ889:CI889,2,2)))</f>
        <v>N/A</v>
      </c>
      <c r="J888" s="88" t="e">
        <f t="shared" si="67"/>
        <v>#DIV/0!</v>
      </c>
      <c r="K888" s="93" t="str">
        <f>IF(AND('Test Sample Data'!N888&gt;=35,'Control Sample Data'!N888&gt;=35),"Type 3",IF(AND('Test Sample Data'!N888&gt;=30,'Control Sample Data'!N888&gt;=30,OR(I888&gt;=0.05,I888="N/A")),"Type 2",IF(OR(AND('Test Sample Data'!N888&gt;=30,'Control Sample Data'!N888&lt;=30),AND('Test Sample Data'!N888&lt;=30,'Control Sample Data'!N888&gt;=30)),"Type 1","OKAY")))</f>
        <v>OKAY</v>
      </c>
    </row>
    <row r="889" spans="1:11">
      <c r="A889" s="80"/>
      <c r="B889" s="87" t="str">
        <f>IF('Gene Table'!E889="","",'Gene Table'!E889)</f>
        <v>hsa-miR-519e-5p</v>
      </c>
      <c r="C889" s="87" t="str">
        <f>'Gene Table'!B889</f>
        <v>E23</v>
      </c>
      <c r="D889" s="88" t="e">
        <f>Calculations!BN890</f>
        <v>#DIV/0!</v>
      </c>
      <c r="E889" s="88" t="e">
        <f>Calculations!BO890</f>
        <v>#DIV/0!</v>
      </c>
      <c r="F889" s="89" t="e">
        <f t="shared" si="64"/>
        <v>#DIV/0!</v>
      </c>
      <c r="G889" s="89" t="e">
        <f t="shared" si="65"/>
        <v>#DIV/0!</v>
      </c>
      <c r="H889" s="88" t="e">
        <f t="shared" si="66"/>
        <v>#DIV/0!</v>
      </c>
      <c r="I889" s="92" t="str">
        <f>IF(OR(COUNT(Calculations!BP890:BY890)&lt;3,COUNT(Calculations!BZ890:CI890)&lt;3),"N/A",IF(ISERROR(TTEST(Calculations!BP890:BY890,Calculations!BZ890:CI890,2,2)),"N/A",TTEST(Calculations!BP890:BY890,Calculations!BZ890:CI890,2,2)))</f>
        <v>N/A</v>
      </c>
      <c r="J889" s="88" t="e">
        <f t="shared" si="67"/>
        <v>#DIV/0!</v>
      </c>
      <c r="K889" s="93" t="str">
        <f>IF(AND('Test Sample Data'!N889&gt;=35,'Control Sample Data'!N889&gt;=35),"Type 3",IF(AND('Test Sample Data'!N889&gt;=30,'Control Sample Data'!N889&gt;=30,OR(I889&gt;=0.05,I889="N/A")),"Type 2",IF(OR(AND('Test Sample Data'!N889&gt;=30,'Control Sample Data'!N889&lt;=30),AND('Test Sample Data'!N889&lt;=30,'Control Sample Data'!N889&gt;=30)),"Type 1","OKAY")))</f>
        <v>OKAY</v>
      </c>
    </row>
    <row r="890" spans="1:11">
      <c r="A890" s="80"/>
      <c r="B890" s="87" t="str">
        <f>IF('Gene Table'!E890="","",'Gene Table'!E890)</f>
        <v>hsa-miR-4274</v>
      </c>
      <c r="C890" s="87" t="str">
        <f>'Gene Table'!B890</f>
        <v>E24</v>
      </c>
      <c r="D890" s="88" t="e">
        <f>Calculations!BN891</f>
        <v>#DIV/0!</v>
      </c>
      <c r="E890" s="88" t="e">
        <f>Calculations!BO891</f>
        <v>#DIV/0!</v>
      </c>
      <c r="F890" s="89" t="e">
        <f t="shared" si="64"/>
        <v>#DIV/0!</v>
      </c>
      <c r="G890" s="89" t="e">
        <f t="shared" si="65"/>
        <v>#DIV/0!</v>
      </c>
      <c r="H890" s="88" t="e">
        <f t="shared" si="66"/>
        <v>#DIV/0!</v>
      </c>
      <c r="I890" s="92" t="str">
        <f>IF(OR(COUNT(Calculations!BP891:BY891)&lt;3,COUNT(Calculations!BZ891:CI891)&lt;3),"N/A",IF(ISERROR(TTEST(Calculations!BP891:BY891,Calculations!BZ891:CI891,2,2)),"N/A",TTEST(Calculations!BP891:BY891,Calculations!BZ891:CI891,2,2)))</f>
        <v>N/A</v>
      </c>
      <c r="J890" s="88" t="e">
        <f t="shared" si="67"/>
        <v>#DIV/0!</v>
      </c>
      <c r="K890" s="93" t="str">
        <f>IF(AND('Test Sample Data'!N890&gt;=35,'Control Sample Data'!N890&gt;=35),"Type 3",IF(AND('Test Sample Data'!N890&gt;=30,'Control Sample Data'!N890&gt;=30,OR(I890&gt;=0.05,I890="N/A")),"Type 2",IF(OR(AND('Test Sample Data'!N890&gt;=30,'Control Sample Data'!N890&lt;=30),AND('Test Sample Data'!N890&lt;=30,'Control Sample Data'!N890&gt;=30)),"Type 1","OKAY")))</f>
        <v>OKAY</v>
      </c>
    </row>
    <row r="891" spans="1:11">
      <c r="A891" s="80"/>
      <c r="B891" s="87" t="str">
        <f>IF('Gene Table'!E891="","",'Gene Table'!E891)</f>
        <v>hsa-miR-3157-5p</v>
      </c>
      <c r="C891" s="87" t="str">
        <f>'Gene Table'!B891</f>
        <v>F01</v>
      </c>
      <c r="D891" s="88" t="e">
        <f>Calculations!BN892</f>
        <v>#DIV/0!</v>
      </c>
      <c r="E891" s="88" t="e">
        <f>Calculations!BO892</f>
        <v>#DIV/0!</v>
      </c>
      <c r="F891" s="89" t="e">
        <f t="shared" si="64"/>
        <v>#DIV/0!</v>
      </c>
      <c r="G891" s="89" t="e">
        <f t="shared" si="65"/>
        <v>#DIV/0!</v>
      </c>
      <c r="H891" s="88" t="e">
        <f t="shared" si="66"/>
        <v>#DIV/0!</v>
      </c>
      <c r="I891" s="92" t="str">
        <f>IF(OR(COUNT(Calculations!BP892:BY892)&lt;3,COUNT(Calculations!BZ892:CI892)&lt;3),"N/A",IF(ISERROR(TTEST(Calculations!BP892:BY892,Calculations!BZ892:CI892,2,2)),"N/A",TTEST(Calculations!BP892:BY892,Calculations!BZ892:CI892,2,2)))</f>
        <v>N/A</v>
      </c>
      <c r="J891" s="88" t="e">
        <f t="shared" si="67"/>
        <v>#DIV/0!</v>
      </c>
      <c r="K891" s="93" t="str">
        <f>IF(AND('Test Sample Data'!N891&gt;=35,'Control Sample Data'!N891&gt;=35),"Type 3",IF(AND('Test Sample Data'!N891&gt;=30,'Control Sample Data'!N891&gt;=30,OR(I891&gt;=0.05,I891="N/A")),"Type 2",IF(OR(AND('Test Sample Data'!N891&gt;=30,'Control Sample Data'!N891&lt;=30),AND('Test Sample Data'!N891&lt;=30,'Control Sample Data'!N891&gt;=30)),"Type 1","OKAY")))</f>
        <v>OKAY</v>
      </c>
    </row>
    <row r="892" spans="1:11">
      <c r="A892" s="80"/>
      <c r="B892" s="87" t="str">
        <f>IF('Gene Table'!E892="","",'Gene Table'!E892)</f>
        <v>hsa-miR-23c</v>
      </c>
      <c r="C892" s="87" t="str">
        <f>'Gene Table'!B892</f>
        <v>F02</v>
      </c>
      <c r="D892" s="88" t="e">
        <f>Calculations!BN893</f>
        <v>#DIV/0!</v>
      </c>
      <c r="E892" s="88" t="e">
        <f>Calculations!BO893</f>
        <v>#DIV/0!</v>
      </c>
      <c r="F892" s="89" t="e">
        <f t="shared" si="64"/>
        <v>#DIV/0!</v>
      </c>
      <c r="G892" s="89" t="e">
        <f t="shared" si="65"/>
        <v>#DIV/0!</v>
      </c>
      <c r="H892" s="88" t="e">
        <f t="shared" si="66"/>
        <v>#DIV/0!</v>
      </c>
      <c r="I892" s="92" t="str">
        <f>IF(OR(COUNT(Calculations!BP893:BY893)&lt;3,COUNT(Calculations!BZ893:CI893)&lt;3),"N/A",IF(ISERROR(TTEST(Calculations!BP893:BY893,Calculations!BZ893:CI893,2,2)),"N/A",TTEST(Calculations!BP893:BY893,Calculations!BZ893:CI893,2,2)))</f>
        <v>N/A</v>
      </c>
      <c r="J892" s="88" t="e">
        <f t="shared" si="67"/>
        <v>#DIV/0!</v>
      </c>
      <c r="K892" s="93" t="str">
        <f>IF(AND('Test Sample Data'!N892&gt;=35,'Control Sample Data'!N892&gt;=35),"Type 3",IF(AND('Test Sample Data'!N892&gt;=30,'Control Sample Data'!N892&gt;=30,OR(I892&gt;=0.05,I892="N/A")),"Type 2",IF(OR(AND('Test Sample Data'!N892&gt;=30,'Control Sample Data'!N892&lt;=30),AND('Test Sample Data'!N892&lt;=30,'Control Sample Data'!N892&gt;=30)),"Type 1","OKAY")))</f>
        <v>OKAY</v>
      </c>
    </row>
    <row r="893" spans="1:11">
      <c r="A893" s="80"/>
      <c r="B893" s="87" t="str">
        <f>IF('Gene Table'!E893="","",'Gene Table'!E893)</f>
        <v>hsa-miR-3159</v>
      </c>
      <c r="C893" s="87" t="str">
        <f>'Gene Table'!B893</f>
        <v>F03</v>
      </c>
      <c r="D893" s="88" t="e">
        <f>Calculations!BN894</f>
        <v>#DIV/0!</v>
      </c>
      <c r="E893" s="88" t="e">
        <f>Calculations!BO894</f>
        <v>#DIV/0!</v>
      </c>
      <c r="F893" s="89" t="e">
        <f t="shared" si="64"/>
        <v>#DIV/0!</v>
      </c>
      <c r="G893" s="89" t="e">
        <f t="shared" si="65"/>
        <v>#DIV/0!</v>
      </c>
      <c r="H893" s="88" t="e">
        <f t="shared" si="66"/>
        <v>#DIV/0!</v>
      </c>
      <c r="I893" s="92" t="str">
        <f>IF(OR(COUNT(Calculations!BP894:BY894)&lt;3,COUNT(Calculations!BZ894:CI894)&lt;3),"N/A",IF(ISERROR(TTEST(Calculations!BP894:BY894,Calculations!BZ894:CI894,2,2)),"N/A",TTEST(Calculations!BP894:BY894,Calculations!BZ894:CI894,2,2)))</f>
        <v>N/A</v>
      </c>
      <c r="J893" s="88" t="e">
        <f t="shared" si="67"/>
        <v>#DIV/0!</v>
      </c>
      <c r="K893" s="93" t="str">
        <f>IF(AND('Test Sample Data'!N893&gt;=35,'Control Sample Data'!N893&gt;=35),"Type 3",IF(AND('Test Sample Data'!N893&gt;=30,'Control Sample Data'!N893&gt;=30,OR(I893&gt;=0.05,I893="N/A")),"Type 2",IF(OR(AND('Test Sample Data'!N893&gt;=30,'Control Sample Data'!N893&lt;=30),AND('Test Sample Data'!N893&lt;=30,'Control Sample Data'!N893&gt;=30)),"Type 1","OKAY")))</f>
        <v>OKAY</v>
      </c>
    </row>
    <row r="894" spans="1:11">
      <c r="A894" s="80"/>
      <c r="B894" s="87" t="str">
        <f>IF('Gene Table'!E894="","",'Gene Table'!E894)</f>
        <v>hsa-miR-3620</v>
      </c>
      <c r="C894" s="87" t="str">
        <f>'Gene Table'!B894</f>
        <v>F04</v>
      </c>
      <c r="D894" s="88" t="e">
        <f>Calculations!BN895</f>
        <v>#DIV/0!</v>
      </c>
      <c r="E894" s="88" t="e">
        <f>Calculations!BO895</f>
        <v>#DIV/0!</v>
      </c>
      <c r="F894" s="89" t="e">
        <f t="shared" si="64"/>
        <v>#DIV/0!</v>
      </c>
      <c r="G894" s="89" t="e">
        <f t="shared" si="65"/>
        <v>#DIV/0!</v>
      </c>
      <c r="H894" s="88" t="e">
        <f t="shared" si="66"/>
        <v>#DIV/0!</v>
      </c>
      <c r="I894" s="92" t="str">
        <f>IF(OR(COUNT(Calculations!BP895:BY895)&lt;3,COUNT(Calculations!BZ895:CI895)&lt;3),"N/A",IF(ISERROR(TTEST(Calculations!BP895:BY895,Calculations!BZ895:CI895,2,2)),"N/A",TTEST(Calculations!BP895:BY895,Calculations!BZ895:CI895,2,2)))</f>
        <v>N/A</v>
      </c>
      <c r="J894" s="88" t="e">
        <f t="shared" si="67"/>
        <v>#DIV/0!</v>
      </c>
      <c r="K894" s="93" t="str">
        <f>IF(AND('Test Sample Data'!N894&gt;=35,'Control Sample Data'!N894&gt;=35),"Type 3",IF(AND('Test Sample Data'!N894&gt;=30,'Control Sample Data'!N894&gt;=30,OR(I894&gt;=0.05,I894="N/A")),"Type 2",IF(OR(AND('Test Sample Data'!N894&gt;=30,'Control Sample Data'!N894&lt;=30),AND('Test Sample Data'!N894&lt;=30,'Control Sample Data'!N894&gt;=30)),"Type 1","OKAY")))</f>
        <v>OKAY</v>
      </c>
    </row>
    <row r="895" spans="1:11">
      <c r="A895" s="80"/>
      <c r="B895" s="87" t="str">
        <f>IF('Gene Table'!E895="","",'Gene Table'!E895)</f>
        <v>hsa-miR-3160-3p</v>
      </c>
      <c r="C895" s="87" t="str">
        <f>'Gene Table'!B895</f>
        <v>F05</v>
      </c>
      <c r="D895" s="88" t="e">
        <f>Calculations!BN896</f>
        <v>#DIV/0!</v>
      </c>
      <c r="E895" s="88" t="e">
        <f>Calculations!BO896</f>
        <v>#DIV/0!</v>
      </c>
      <c r="F895" s="89" t="e">
        <f t="shared" si="64"/>
        <v>#DIV/0!</v>
      </c>
      <c r="G895" s="89" t="e">
        <f t="shared" si="65"/>
        <v>#DIV/0!</v>
      </c>
      <c r="H895" s="88" t="e">
        <f t="shared" si="66"/>
        <v>#DIV/0!</v>
      </c>
      <c r="I895" s="92" t="str">
        <f>IF(OR(COUNT(Calculations!BP896:BY896)&lt;3,COUNT(Calculations!BZ896:CI896)&lt;3),"N/A",IF(ISERROR(TTEST(Calculations!BP896:BY896,Calculations!BZ896:CI896,2,2)),"N/A",TTEST(Calculations!BP896:BY896,Calculations!BZ896:CI896,2,2)))</f>
        <v>N/A</v>
      </c>
      <c r="J895" s="88" t="e">
        <f t="shared" si="67"/>
        <v>#DIV/0!</v>
      </c>
      <c r="K895" s="93" t="str">
        <f>IF(AND('Test Sample Data'!N895&gt;=35,'Control Sample Data'!N895&gt;=35),"Type 3",IF(AND('Test Sample Data'!N895&gt;=30,'Control Sample Data'!N895&gt;=30,OR(I895&gt;=0.05,I895="N/A")),"Type 2",IF(OR(AND('Test Sample Data'!N895&gt;=30,'Control Sample Data'!N895&lt;=30),AND('Test Sample Data'!N895&lt;=30,'Control Sample Data'!N895&gt;=30)),"Type 1","OKAY")))</f>
        <v>OKAY</v>
      </c>
    </row>
    <row r="896" spans="1:11">
      <c r="A896" s="80"/>
      <c r="B896" s="87" t="str">
        <f>IF('Gene Table'!E896="","",'Gene Table'!E896)</f>
        <v>hsa-miR-3621</v>
      </c>
      <c r="C896" s="87" t="str">
        <f>'Gene Table'!B896</f>
        <v>F06</v>
      </c>
      <c r="D896" s="88" t="e">
        <f>Calculations!BN897</f>
        <v>#DIV/0!</v>
      </c>
      <c r="E896" s="88" t="e">
        <f>Calculations!BO897</f>
        <v>#DIV/0!</v>
      </c>
      <c r="F896" s="89" t="e">
        <f t="shared" si="64"/>
        <v>#DIV/0!</v>
      </c>
      <c r="G896" s="89" t="e">
        <f t="shared" si="65"/>
        <v>#DIV/0!</v>
      </c>
      <c r="H896" s="88" t="e">
        <f t="shared" si="66"/>
        <v>#DIV/0!</v>
      </c>
      <c r="I896" s="92" t="str">
        <f>IF(OR(COUNT(Calculations!BP897:BY897)&lt;3,COUNT(Calculations!BZ897:CI897)&lt;3),"N/A",IF(ISERROR(TTEST(Calculations!BP897:BY897,Calculations!BZ897:CI897,2,2)),"N/A",TTEST(Calculations!BP897:BY897,Calculations!BZ897:CI897,2,2)))</f>
        <v>N/A</v>
      </c>
      <c r="J896" s="88" t="e">
        <f t="shared" si="67"/>
        <v>#DIV/0!</v>
      </c>
      <c r="K896" s="93" t="str">
        <f>IF(AND('Test Sample Data'!N896&gt;=35,'Control Sample Data'!N896&gt;=35),"Type 3",IF(AND('Test Sample Data'!N896&gt;=30,'Control Sample Data'!N896&gt;=30,OR(I896&gt;=0.05,I896="N/A")),"Type 2",IF(OR(AND('Test Sample Data'!N896&gt;=30,'Control Sample Data'!N896&lt;=30),AND('Test Sample Data'!N896&lt;=30,'Control Sample Data'!N896&gt;=30)),"Type 1","OKAY")))</f>
        <v>OKAY</v>
      </c>
    </row>
    <row r="897" spans="1:11">
      <c r="A897" s="80"/>
      <c r="B897" s="87" t="str">
        <f>IF('Gene Table'!E897="","",'Gene Table'!E897)</f>
        <v>hsa-miR-3161</v>
      </c>
      <c r="C897" s="87" t="str">
        <f>'Gene Table'!B897</f>
        <v>F07</v>
      </c>
      <c r="D897" s="88" t="e">
        <f>Calculations!BN898</f>
        <v>#DIV/0!</v>
      </c>
      <c r="E897" s="88" t="e">
        <f>Calculations!BO898</f>
        <v>#DIV/0!</v>
      </c>
      <c r="F897" s="89" t="e">
        <f t="shared" si="64"/>
        <v>#DIV/0!</v>
      </c>
      <c r="G897" s="89" t="e">
        <f t="shared" si="65"/>
        <v>#DIV/0!</v>
      </c>
      <c r="H897" s="88" t="e">
        <f t="shared" si="66"/>
        <v>#DIV/0!</v>
      </c>
      <c r="I897" s="92" t="str">
        <f>IF(OR(COUNT(Calculations!BP898:BY898)&lt;3,COUNT(Calculations!BZ898:CI898)&lt;3),"N/A",IF(ISERROR(TTEST(Calculations!BP898:BY898,Calculations!BZ898:CI898,2,2)),"N/A",TTEST(Calculations!BP898:BY898,Calculations!BZ898:CI898,2,2)))</f>
        <v>N/A</v>
      </c>
      <c r="J897" s="88" t="e">
        <f t="shared" si="67"/>
        <v>#DIV/0!</v>
      </c>
      <c r="K897" s="93" t="str">
        <f>IF(AND('Test Sample Data'!N897&gt;=35,'Control Sample Data'!N897&gt;=35),"Type 3",IF(AND('Test Sample Data'!N897&gt;=30,'Control Sample Data'!N897&gt;=30,OR(I897&gt;=0.05,I897="N/A")),"Type 2",IF(OR(AND('Test Sample Data'!N897&gt;=30,'Control Sample Data'!N897&lt;=30),AND('Test Sample Data'!N897&lt;=30,'Control Sample Data'!N897&gt;=30)),"Type 1","OKAY")))</f>
        <v>OKAY</v>
      </c>
    </row>
    <row r="898" spans="1:11">
      <c r="A898" s="80"/>
      <c r="B898" s="87" t="str">
        <f>IF('Gene Table'!E898="","",'Gene Table'!E898)</f>
        <v>hsa-miR-3622a-5p</v>
      </c>
      <c r="C898" s="87" t="str">
        <f>'Gene Table'!B898</f>
        <v>F08</v>
      </c>
      <c r="D898" s="88" t="e">
        <f>Calculations!BN899</f>
        <v>#DIV/0!</v>
      </c>
      <c r="E898" s="88" t="e">
        <f>Calculations!BO899</f>
        <v>#DIV/0!</v>
      </c>
      <c r="F898" s="89" t="e">
        <f t="shared" si="64"/>
        <v>#DIV/0!</v>
      </c>
      <c r="G898" s="89" t="e">
        <f t="shared" si="65"/>
        <v>#DIV/0!</v>
      </c>
      <c r="H898" s="88" t="e">
        <f t="shared" si="66"/>
        <v>#DIV/0!</v>
      </c>
      <c r="I898" s="92" t="str">
        <f>IF(OR(COUNT(Calculations!BP899:BY899)&lt;3,COUNT(Calculations!BZ899:CI899)&lt;3),"N/A",IF(ISERROR(TTEST(Calculations!BP899:BY899,Calculations!BZ899:CI899,2,2)),"N/A",TTEST(Calculations!BP899:BY899,Calculations!BZ899:CI899,2,2)))</f>
        <v>N/A</v>
      </c>
      <c r="J898" s="88" t="e">
        <f t="shared" si="67"/>
        <v>#DIV/0!</v>
      </c>
      <c r="K898" s="93" t="str">
        <f>IF(AND('Test Sample Data'!N898&gt;=35,'Control Sample Data'!N898&gt;=35),"Type 3",IF(AND('Test Sample Data'!N898&gt;=30,'Control Sample Data'!N898&gt;=30,OR(I898&gt;=0.05,I898="N/A")),"Type 2",IF(OR(AND('Test Sample Data'!N898&gt;=30,'Control Sample Data'!N898&lt;=30),AND('Test Sample Data'!N898&lt;=30,'Control Sample Data'!N898&gt;=30)),"Type 1","OKAY")))</f>
        <v>OKAY</v>
      </c>
    </row>
    <row r="899" spans="1:11">
      <c r="A899" s="80"/>
      <c r="B899" s="87" t="str">
        <f>IF('Gene Table'!E899="","",'Gene Table'!E899)</f>
        <v>hsa-miR-3162-5p</v>
      </c>
      <c r="C899" s="87" t="str">
        <f>'Gene Table'!B899</f>
        <v>F09</v>
      </c>
      <c r="D899" s="88" t="e">
        <f>Calculations!BN900</f>
        <v>#DIV/0!</v>
      </c>
      <c r="E899" s="88" t="e">
        <f>Calculations!BO900</f>
        <v>#DIV/0!</v>
      </c>
      <c r="F899" s="89" t="e">
        <f t="shared" si="64"/>
        <v>#DIV/0!</v>
      </c>
      <c r="G899" s="89" t="e">
        <f t="shared" si="65"/>
        <v>#DIV/0!</v>
      </c>
      <c r="H899" s="88" t="e">
        <f t="shared" si="66"/>
        <v>#DIV/0!</v>
      </c>
      <c r="I899" s="92" t="str">
        <f>IF(OR(COUNT(Calculations!BP900:BY900)&lt;3,COUNT(Calculations!BZ900:CI900)&lt;3),"N/A",IF(ISERROR(TTEST(Calculations!BP900:BY900,Calculations!BZ900:CI900,2,2)),"N/A",TTEST(Calculations!BP900:BY900,Calculations!BZ900:CI900,2,2)))</f>
        <v>N/A</v>
      </c>
      <c r="J899" s="88" t="e">
        <f t="shared" si="67"/>
        <v>#DIV/0!</v>
      </c>
      <c r="K899" s="93" t="str">
        <f>IF(AND('Test Sample Data'!N899&gt;=35,'Control Sample Data'!N899&gt;=35),"Type 3",IF(AND('Test Sample Data'!N899&gt;=30,'Control Sample Data'!N899&gt;=30,OR(I899&gt;=0.05,I899="N/A")),"Type 2",IF(OR(AND('Test Sample Data'!N899&gt;=30,'Control Sample Data'!N899&lt;=30),AND('Test Sample Data'!N899&lt;=30,'Control Sample Data'!N899&gt;=30)),"Type 1","OKAY")))</f>
        <v>OKAY</v>
      </c>
    </row>
    <row r="900" spans="1:11">
      <c r="A900" s="80"/>
      <c r="B900" s="87" t="str">
        <f>IF('Gene Table'!E900="","",'Gene Table'!E900)</f>
        <v>hsa-miR-3622a-3p</v>
      </c>
      <c r="C900" s="87" t="str">
        <f>'Gene Table'!B900</f>
        <v>F10</v>
      </c>
      <c r="D900" s="88" t="e">
        <f>Calculations!BN901</f>
        <v>#DIV/0!</v>
      </c>
      <c r="E900" s="88" t="e">
        <f>Calculations!BO901</f>
        <v>#DIV/0!</v>
      </c>
      <c r="F900" s="89" t="e">
        <f t="shared" ref="F900:F963" si="68">2^-D900</f>
        <v>#DIV/0!</v>
      </c>
      <c r="G900" s="89" t="e">
        <f t="shared" ref="G900:G963" si="69">2^-E900</f>
        <v>#DIV/0!</v>
      </c>
      <c r="H900" s="88" t="e">
        <f t="shared" ref="H900:H963" si="70">F900/G900</f>
        <v>#DIV/0!</v>
      </c>
      <c r="I900" s="92" t="str">
        <f>IF(OR(COUNT(Calculations!BP901:BY901)&lt;3,COUNT(Calculations!BZ901:CI901)&lt;3),"N/A",IF(ISERROR(TTEST(Calculations!BP901:BY901,Calculations!BZ901:CI901,2,2)),"N/A",TTEST(Calculations!BP901:BY901,Calculations!BZ901:CI901,2,2)))</f>
        <v>N/A</v>
      </c>
      <c r="J900" s="88" t="e">
        <f t="shared" ref="J900:J963" si="71">IF(H900&gt;1,H900,-1/H900)</f>
        <v>#DIV/0!</v>
      </c>
      <c r="K900" s="93" t="str">
        <f>IF(AND('Test Sample Data'!N900&gt;=35,'Control Sample Data'!N900&gt;=35),"Type 3",IF(AND('Test Sample Data'!N900&gt;=30,'Control Sample Data'!N900&gt;=30,OR(I900&gt;=0.05,I900="N/A")),"Type 2",IF(OR(AND('Test Sample Data'!N900&gt;=30,'Control Sample Data'!N900&lt;=30),AND('Test Sample Data'!N900&lt;=30,'Control Sample Data'!N900&gt;=30)),"Type 1","OKAY")))</f>
        <v>OKAY</v>
      </c>
    </row>
    <row r="901" spans="1:11">
      <c r="A901" s="80"/>
      <c r="B901" s="87" t="str">
        <f>IF('Gene Table'!E901="","",'Gene Table'!E901)</f>
        <v>hsa-miR-3163</v>
      </c>
      <c r="C901" s="87" t="str">
        <f>'Gene Table'!B901</f>
        <v>F11</v>
      </c>
      <c r="D901" s="88" t="e">
        <f>Calculations!BN902</f>
        <v>#DIV/0!</v>
      </c>
      <c r="E901" s="88" t="e">
        <f>Calculations!BO902</f>
        <v>#DIV/0!</v>
      </c>
      <c r="F901" s="89" t="e">
        <f t="shared" si="68"/>
        <v>#DIV/0!</v>
      </c>
      <c r="G901" s="89" t="e">
        <f t="shared" si="69"/>
        <v>#DIV/0!</v>
      </c>
      <c r="H901" s="88" t="e">
        <f t="shared" si="70"/>
        <v>#DIV/0!</v>
      </c>
      <c r="I901" s="92" t="str">
        <f>IF(OR(COUNT(Calculations!BP902:BY902)&lt;3,COUNT(Calculations!BZ902:CI902)&lt;3),"N/A",IF(ISERROR(TTEST(Calculations!BP902:BY902,Calculations!BZ902:CI902,2,2)),"N/A",TTEST(Calculations!BP902:BY902,Calculations!BZ902:CI902,2,2)))</f>
        <v>N/A</v>
      </c>
      <c r="J901" s="88" t="e">
        <f t="shared" si="71"/>
        <v>#DIV/0!</v>
      </c>
      <c r="K901" s="93" t="str">
        <f>IF(AND('Test Sample Data'!N901&gt;=35,'Control Sample Data'!N901&gt;=35),"Type 3",IF(AND('Test Sample Data'!N901&gt;=30,'Control Sample Data'!N901&gt;=30,OR(I901&gt;=0.05,I901="N/A")),"Type 2",IF(OR(AND('Test Sample Data'!N901&gt;=30,'Control Sample Data'!N901&lt;=30),AND('Test Sample Data'!N901&lt;=30,'Control Sample Data'!N901&gt;=30)),"Type 1","OKAY")))</f>
        <v>OKAY</v>
      </c>
    </row>
    <row r="902" spans="1:11">
      <c r="A902" s="80"/>
      <c r="B902" s="87" t="str">
        <f>IF('Gene Table'!E902="","",'Gene Table'!E902)</f>
        <v>hsa-miR-3622b-5p</v>
      </c>
      <c r="C902" s="87" t="str">
        <f>'Gene Table'!B902</f>
        <v>F12</v>
      </c>
      <c r="D902" s="88" t="e">
        <f>Calculations!BN903</f>
        <v>#DIV/0!</v>
      </c>
      <c r="E902" s="88" t="e">
        <f>Calculations!BO903</f>
        <v>#DIV/0!</v>
      </c>
      <c r="F902" s="89" t="e">
        <f t="shared" si="68"/>
        <v>#DIV/0!</v>
      </c>
      <c r="G902" s="89" t="e">
        <f t="shared" si="69"/>
        <v>#DIV/0!</v>
      </c>
      <c r="H902" s="88" t="e">
        <f t="shared" si="70"/>
        <v>#DIV/0!</v>
      </c>
      <c r="I902" s="92" t="str">
        <f>IF(OR(COUNT(Calculations!BP903:BY903)&lt;3,COUNT(Calculations!BZ903:CI903)&lt;3),"N/A",IF(ISERROR(TTEST(Calculations!BP903:BY903,Calculations!BZ903:CI903,2,2)),"N/A",TTEST(Calculations!BP903:BY903,Calculations!BZ903:CI903,2,2)))</f>
        <v>N/A</v>
      </c>
      <c r="J902" s="88" t="e">
        <f t="shared" si="71"/>
        <v>#DIV/0!</v>
      </c>
      <c r="K902" s="93" t="str">
        <f>IF(AND('Test Sample Data'!N902&gt;=35,'Control Sample Data'!N902&gt;=35),"Type 3",IF(AND('Test Sample Data'!N902&gt;=30,'Control Sample Data'!N902&gt;=30,OR(I902&gt;=0.05,I902="N/A")),"Type 2",IF(OR(AND('Test Sample Data'!N902&gt;=30,'Control Sample Data'!N902&lt;=30),AND('Test Sample Data'!N902&lt;=30,'Control Sample Data'!N902&gt;=30)),"Type 1","OKAY")))</f>
        <v>OKAY</v>
      </c>
    </row>
    <row r="903" spans="1:11">
      <c r="A903" s="80"/>
      <c r="B903" s="87" t="str">
        <f>IF('Gene Table'!E903="","",'Gene Table'!E903)</f>
        <v>hsa-miR-3164</v>
      </c>
      <c r="C903" s="87" t="str">
        <f>'Gene Table'!B903</f>
        <v>F13</v>
      </c>
      <c r="D903" s="88" t="e">
        <f>Calculations!BN904</f>
        <v>#DIV/0!</v>
      </c>
      <c r="E903" s="88" t="e">
        <f>Calculations!BO904</f>
        <v>#DIV/0!</v>
      </c>
      <c r="F903" s="89" t="e">
        <f t="shared" si="68"/>
        <v>#DIV/0!</v>
      </c>
      <c r="G903" s="89" t="e">
        <f t="shared" si="69"/>
        <v>#DIV/0!</v>
      </c>
      <c r="H903" s="88" t="e">
        <f t="shared" si="70"/>
        <v>#DIV/0!</v>
      </c>
      <c r="I903" s="92" t="str">
        <f>IF(OR(COUNT(Calculations!BP904:BY904)&lt;3,COUNT(Calculations!BZ904:CI904)&lt;3),"N/A",IF(ISERROR(TTEST(Calculations!BP904:BY904,Calculations!BZ904:CI904,2,2)),"N/A",TTEST(Calculations!BP904:BY904,Calculations!BZ904:CI904,2,2)))</f>
        <v>N/A</v>
      </c>
      <c r="J903" s="88" t="e">
        <f t="shared" si="71"/>
        <v>#DIV/0!</v>
      </c>
      <c r="K903" s="93" t="str">
        <f>IF(AND('Test Sample Data'!N903&gt;=35,'Control Sample Data'!N903&gt;=35),"Type 3",IF(AND('Test Sample Data'!N903&gt;=30,'Control Sample Data'!N903&gt;=30,OR(I903&gt;=0.05,I903="N/A")),"Type 2",IF(OR(AND('Test Sample Data'!N903&gt;=30,'Control Sample Data'!N903&lt;=30),AND('Test Sample Data'!N903&lt;=30,'Control Sample Data'!N903&gt;=30)),"Type 1","OKAY")))</f>
        <v>OKAY</v>
      </c>
    </row>
    <row r="904" spans="1:11">
      <c r="A904" s="80"/>
      <c r="B904" s="87" t="str">
        <f>IF('Gene Table'!E904="","",'Gene Table'!E904)</f>
        <v>hsa-miR-3622b-3p</v>
      </c>
      <c r="C904" s="87" t="str">
        <f>'Gene Table'!B904</f>
        <v>F14</v>
      </c>
      <c r="D904" s="88" t="e">
        <f>Calculations!BN905</f>
        <v>#DIV/0!</v>
      </c>
      <c r="E904" s="88" t="e">
        <f>Calculations!BO905</f>
        <v>#DIV/0!</v>
      </c>
      <c r="F904" s="89" t="e">
        <f t="shared" si="68"/>
        <v>#DIV/0!</v>
      </c>
      <c r="G904" s="89" t="e">
        <f t="shared" si="69"/>
        <v>#DIV/0!</v>
      </c>
      <c r="H904" s="88" t="e">
        <f t="shared" si="70"/>
        <v>#DIV/0!</v>
      </c>
      <c r="I904" s="92" t="str">
        <f>IF(OR(COUNT(Calculations!BP905:BY905)&lt;3,COUNT(Calculations!BZ905:CI905)&lt;3),"N/A",IF(ISERROR(TTEST(Calculations!BP905:BY905,Calculations!BZ905:CI905,2,2)),"N/A",TTEST(Calculations!BP905:BY905,Calculations!BZ905:CI905,2,2)))</f>
        <v>N/A</v>
      </c>
      <c r="J904" s="88" t="e">
        <f t="shared" si="71"/>
        <v>#DIV/0!</v>
      </c>
      <c r="K904" s="93" t="str">
        <f>IF(AND('Test Sample Data'!N904&gt;=35,'Control Sample Data'!N904&gt;=35),"Type 3",IF(AND('Test Sample Data'!N904&gt;=30,'Control Sample Data'!N904&gt;=30,OR(I904&gt;=0.05,I904="N/A")),"Type 2",IF(OR(AND('Test Sample Data'!N904&gt;=30,'Control Sample Data'!N904&lt;=30),AND('Test Sample Data'!N904&lt;=30,'Control Sample Data'!N904&gt;=30)),"Type 1","OKAY")))</f>
        <v>OKAY</v>
      </c>
    </row>
    <row r="905" spans="1:11">
      <c r="A905" s="80"/>
      <c r="B905" s="87" t="str">
        <f>IF('Gene Table'!E905="","",'Gene Table'!E905)</f>
        <v>hsa-miR-3165</v>
      </c>
      <c r="C905" s="87" t="str">
        <f>'Gene Table'!B905</f>
        <v>F15</v>
      </c>
      <c r="D905" s="88" t="e">
        <f>Calculations!BN906</f>
        <v>#DIV/0!</v>
      </c>
      <c r="E905" s="88" t="e">
        <f>Calculations!BO906</f>
        <v>#DIV/0!</v>
      </c>
      <c r="F905" s="89" t="e">
        <f t="shared" si="68"/>
        <v>#DIV/0!</v>
      </c>
      <c r="G905" s="89" t="e">
        <f t="shared" si="69"/>
        <v>#DIV/0!</v>
      </c>
      <c r="H905" s="88" t="e">
        <f t="shared" si="70"/>
        <v>#DIV/0!</v>
      </c>
      <c r="I905" s="92" t="str">
        <f>IF(OR(COUNT(Calculations!BP906:BY906)&lt;3,COUNT(Calculations!BZ906:CI906)&lt;3),"N/A",IF(ISERROR(TTEST(Calculations!BP906:BY906,Calculations!BZ906:CI906,2,2)),"N/A",TTEST(Calculations!BP906:BY906,Calculations!BZ906:CI906,2,2)))</f>
        <v>N/A</v>
      </c>
      <c r="J905" s="88" t="e">
        <f t="shared" si="71"/>
        <v>#DIV/0!</v>
      </c>
      <c r="K905" s="93" t="str">
        <f>IF(AND('Test Sample Data'!N905&gt;=35,'Control Sample Data'!N905&gt;=35),"Type 3",IF(AND('Test Sample Data'!N905&gt;=30,'Control Sample Data'!N905&gt;=30,OR(I905&gt;=0.05,I905="N/A")),"Type 2",IF(OR(AND('Test Sample Data'!N905&gt;=30,'Control Sample Data'!N905&lt;=30),AND('Test Sample Data'!N905&lt;=30,'Control Sample Data'!N905&gt;=30)),"Type 1","OKAY")))</f>
        <v>OKAY</v>
      </c>
    </row>
    <row r="906" spans="1:11">
      <c r="A906" s="80"/>
      <c r="B906" s="87" t="str">
        <f>IF('Gene Table'!E906="","",'Gene Table'!E906)</f>
        <v>hsa-miR-3646</v>
      </c>
      <c r="C906" s="87" t="str">
        <f>'Gene Table'!B906</f>
        <v>F16</v>
      </c>
      <c r="D906" s="88" t="e">
        <f>Calculations!BN907</f>
        <v>#DIV/0!</v>
      </c>
      <c r="E906" s="88" t="e">
        <f>Calculations!BO907</f>
        <v>#DIV/0!</v>
      </c>
      <c r="F906" s="89" t="e">
        <f t="shared" si="68"/>
        <v>#DIV/0!</v>
      </c>
      <c r="G906" s="89" t="e">
        <f t="shared" si="69"/>
        <v>#DIV/0!</v>
      </c>
      <c r="H906" s="88" t="e">
        <f t="shared" si="70"/>
        <v>#DIV/0!</v>
      </c>
      <c r="I906" s="92" t="str">
        <f>IF(OR(COUNT(Calculations!BP907:BY907)&lt;3,COUNT(Calculations!BZ907:CI907)&lt;3),"N/A",IF(ISERROR(TTEST(Calculations!BP907:BY907,Calculations!BZ907:CI907,2,2)),"N/A",TTEST(Calculations!BP907:BY907,Calculations!BZ907:CI907,2,2)))</f>
        <v>N/A</v>
      </c>
      <c r="J906" s="88" t="e">
        <f t="shared" si="71"/>
        <v>#DIV/0!</v>
      </c>
      <c r="K906" s="93" t="str">
        <f>IF(AND('Test Sample Data'!N906&gt;=35,'Control Sample Data'!N906&gt;=35),"Type 3",IF(AND('Test Sample Data'!N906&gt;=30,'Control Sample Data'!N906&gt;=30,OR(I906&gt;=0.05,I906="N/A")),"Type 2",IF(OR(AND('Test Sample Data'!N906&gt;=30,'Control Sample Data'!N906&lt;=30),AND('Test Sample Data'!N906&lt;=30,'Control Sample Data'!N906&gt;=30)),"Type 1","OKAY")))</f>
        <v>OKAY</v>
      </c>
    </row>
    <row r="907" spans="1:11">
      <c r="A907" s="80"/>
      <c r="B907" s="87" t="str">
        <f>IF('Gene Table'!E907="","",'Gene Table'!E907)</f>
        <v>hsa-miR-3166</v>
      </c>
      <c r="C907" s="87" t="str">
        <f>'Gene Table'!B907</f>
        <v>F17</v>
      </c>
      <c r="D907" s="88" t="e">
        <f>Calculations!BN908</f>
        <v>#DIV/0!</v>
      </c>
      <c r="E907" s="88" t="e">
        <f>Calculations!BO908</f>
        <v>#DIV/0!</v>
      </c>
      <c r="F907" s="89" t="e">
        <f t="shared" si="68"/>
        <v>#DIV/0!</v>
      </c>
      <c r="G907" s="89" t="e">
        <f t="shared" si="69"/>
        <v>#DIV/0!</v>
      </c>
      <c r="H907" s="88" t="e">
        <f t="shared" si="70"/>
        <v>#DIV/0!</v>
      </c>
      <c r="I907" s="92" t="str">
        <f>IF(OR(COUNT(Calculations!BP908:BY908)&lt;3,COUNT(Calculations!BZ908:CI908)&lt;3),"N/A",IF(ISERROR(TTEST(Calculations!BP908:BY908,Calculations!BZ908:CI908,2,2)),"N/A",TTEST(Calculations!BP908:BY908,Calculations!BZ908:CI908,2,2)))</f>
        <v>N/A</v>
      </c>
      <c r="J907" s="88" t="e">
        <f t="shared" si="71"/>
        <v>#DIV/0!</v>
      </c>
      <c r="K907" s="93" t="str">
        <f>IF(AND('Test Sample Data'!N907&gt;=35,'Control Sample Data'!N907&gt;=35),"Type 3",IF(AND('Test Sample Data'!N907&gt;=30,'Control Sample Data'!N907&gt;=30,OR(I907&gt;=0.05,I907="N/A")),"Type 2",IF(OR(AND('Test Sample Data'!N907&gt;=30,'Control Sample Data'!N907&lt;=30),AND('Test Sample Data'!N907&lt;=30,'Control Sample Data'!N907&gt;=30)),"Type 1","OKAY")))</f>
        <v>OKAY</v>
      </c>
    </row>
    <row r="908" spans="1:11">
      <c r="A908" s="80"/>
      <c r="B908" s="87" t="str">
        <f>IF('Gene Table'!E908="","",'Gene Table'!E908)</f>
        <v>hsa-miR-3647-5p</v>
      </c>
      <c r="C908" s="87" t="str">
        <f>'Gene Table'!B908</f>
        <v>F18</v>
      </c>
      <c r="D908" s="88" t="e">
        <f>Calculations!BN909</f>
        <v>#DIV/0!</v>
      </c>
      <c r="E908" s="88" t="e">
        <f>Calculations!BO909</f>
        <v>#DIV/0!</v>
      </c>
      <c r="F908" s="89" t="e">
        <f t="shared" si="68"/>
        <v>#DIV/0!</v>
      </c>
      <c r="G908" s="89" t="e">
        <f t="shared" si="69"/>
        <v>#DIV/0!</v>
      </c>
      <c r="H908" s="88" t="e">
        <f t="shared" si="70"/>
        <v>#DIV/0!</v>
      </c>
      <c r="I908" s="92" t="str">
        <f>IF(OR(COUNT(Calculations!BP909:BY909)&lt;3,COUNT(Calculations!BZ909:CI909)&lt;3),"N/A",IF(ISERROR(TTEST(Calculations!BP909:BY909,Calculations!BZ909:CI909,2,2)),"N/A",TTEST(Calculations!BP909:BY909,Calculations!BZ909:CI909,2,2)))</f>
        <v>N/A</v>
      </c>
      <c r="J908" s="88" t="e">
        <f t="shared" si="71"/>
        <v>#DIV/0!</v>
      </c>
      <c r="K908" s="93" t="str">
        <f>IF(AND('Test Sample Data'!N908&gt;=35,'Control Sample Data'!N908&gt;=35),"Type 3",IF(AND('Test Sample Data'!N908&gt;=30,'Control Sample Data'!N908&gt;=30,OR(I908&gt;=0.05,I908="N/A")),"Type 2",IF(OR(AND('Test Sample Data'!N908&gt;=30,'Control Sample Data'!N908&lt;=30),AND('Test Sample Data'!N908&lt;=30,'Control Sample Data'!N908&gt;=30)),"Type 1","OKAY")))</f>
        <v>OKAY</v>
      </c>
    </row>
    <row r="909" spans="1:11">
      <c r="A909" s="80"/>
      <c r="B909" s="87" t="str">
        <f>IF('Gene Table'!E909="","",'Gene Table'!E909)</f>
        <v>hsa-miR-3168</v>
      </c>
      <c r="C909" s="87" t="str">
        <f>'Gene Table'!B909</f>
        <v>F19</v>
      </c>
      <c r="D909" s="88" t="e">
        <f>Calculations!BN910</f>
        <v>#DIV/0!</v>
      </c>
      <c r="E909" s="88" t="e">
        <f>Calculations!BO910</f>
        <v>#DIV/0!</v>
      </c>
      <c r="F909" s="89" t="e">
        <f t="shared" si="68"/>
        <v>#DIV/0!</v>
      </c>
      <c r="G909" s="89" t="e">
        <f t="shared" si="69"/>
        <v>#DIV/0!</v>
      </c>
      <c r="H909" s="88" t="e">
        <f t="shared" si="70"/>
        <v>#DIV/0!</v>
      </c>
      <c r="I909" s="92" t="str">
        <f>IF(OR(COUNT(Calculations!BP910:BY910)&lt;3,COUNT(Calculations!BZ910:CI910)&lt;3),"N/A",IF(ISERROR(TTEST(Calculations!BP910:BY910,Calculations!BZ910:CI910,2,2)),"N/A",TTEST(Calculations!BP910:BY910,Calculations!BZ910:CI910,2,2)))</f>
        <v>N/A</v>
      </c>
      <c r="J909" s="88" t="e">
        <f t="shared" si="71"/>
        <v>#DIV/0!</v>
      </c>
      <c r="K909" s="93" t="str">
        <f>IF(AND('Test Sample Data'!N909&gt;=35,'Control Sample Data'!N909&gt;=35),"Type 3",IF(AND('Test Sample Data'!N909&gt;=30,'Control Sample Data'!N909&gt;=30,OR(I909&gt;=0.05,I909="N/A")),"Type 2",IF(OR(AND('Test Sample Data'!N909&gt;=30,'Control Sample Data'!N909&lt;=30),AND('Test Sample Data'!N909&lt;=30,'Control Sample Data'!N909&gt;=30)),"Type 1","OKAY")))</f>
        <v>OKAY</v>
      </c>
    </row>
    <row r="910" spans="1:11">
      <c r="A910" s="80"/>
      <c r="B910" s="87" t="str">
        <f>IF('Gene Table'!E910="","",'Gene Table'!E910)</f>
        <v>hsa-miR-3647-3p</v>
      </c>
      <c r="C910" s="87" t="str">
        <f>'Gene Table'!B910</f>
        <v>F20</v>
      </c>
      <c r="D910" s="88" t="e">
        <f>Calculations!BN911</f>
        <v>#DIV/0!</v>
      </c>
      <c r="E910" s="88" t="e">
        <f>Calculations!BO911</f>
        <v>#DIV/0!</v>
      </c>
      <c r="F910" s="89" t="e">
        <f t="shared" si="68"/>
        <v>#DIV/0!</v>
      </c>
      <c r="G910" s="89" t="e">
        <f t="shared" si="69"/>
        <v>#DIV/0!</v>
      </c>
      <c r="H910" s="88" t="e">
        <f t="shared" si="70"/>
        <v>#DIV/0!</v>
      </c>
      <c r="I910" s="92" t="str">
        <f>IF(OR(COUNT(Calculations!BP911:BY911)&lt;3,COUNT(Calculations!BZ911:CI911)&lt;3),"N/A",IF(ISERROR(TTEST(Calculations!BP911:BY911,Calculations!BZ911:CI911,2,2)),"N/A",TTEST(Calculations!BP911:BY911,Calculations!BZ911:CI911,2,2)))</f>
        <v>N/A</v>
      </c>
      <c r="J910" s="88" t="e">
        <f t="shared" si="71"/>
        <v>#DIV/0!</v>
      </c>
      <c r="K910" s="93" t="str">
        <f>IF(AND('Test Sample Data'!N910&gt;=35,'Control Sample Data'!N910&gt;=35),"Type 3",IF(AND('Test Sample Data'!N910&gt;=30,'Control Sample Data'!N910&gt;=30,OR(I910&gt;=0.05,I910="N/A")),"Type 2",IF(OR(AND('Test Sample Data'!N910&gt;=30,'Control Sample Data'!N910&lt;=30),AND('Test Sample Data'!N910&lt;=30,'Control Sample Data'!N910&gt;=30)),"Type 1","OKAY")))</f>
        <v>OKAY</v>
      </c>
    </row>
    <row r="911" spans="1:11">
      <c r="A911" s="80"/>
      <c r="B911" s="87" t="str">
        <f>IF('Gene Table'!E911="","",'Gene Table'!E911)</f>
        <v>hsa-miR-3169</v>
      </c>
      <c r="C911" s="87" t="str">
        <f>'Gene Table'!B911</f>
        <v>F21</v>
      </c>
      <c r="D911" s="88" t="e">
        <f>Calculations!BN912</f>
        <v>#DIV/0!</v>
      </c>
      <c r="E911" s="88" t="e">
        <f>Calculations!BO912</f>
        <v>#DIV/0!</v>
      </c>
      <c r="F911" s="89" t="e">
        <f t="shared" si="68"/>
        <v>#DIV/0!</v>
      </c>
      <c r="G911" s="89" t="e">
        <f t="shared" si="69"/>
        <v>#DIV/0!</v>
      </c>
      <c r="H911" s="88" t="e">
        <f t="shared" si="70"/>
        <v>#DIV/0!</v>
      </c>
      <c r="I911" s="92" t="str">
        <f>IF(OR(COUNT(Calculations!BP912:BY912)&lt;3,COUNT(Calculations!BZ912:CI912)&lt;3),"N/A",IF(ISERROR(TTEST(Calculations!BP912:BY912,Calculations!BZ912:CI912,2,2)),"N/A",TTEST(Calculations!BP912:BY912,Calculations!BZ912:CI912,2,2)))</f>
        <v>N/A</v>
      </c>
      <c r="J911" s="88" t="e">
        <f t="shared" si="71"/>
        <v>#DIV/0!</v>
      </c>
      <c r="K911" s="93" t="str">
        <f>IF(AND('Test Sample Data'!N911&gt;=35,'Control Sample Data'!N911&gt;=35),"Type 3",IF(AND('Test Sample Data'!N911&gt;=30,'Control Sample Data'!N911&gt;=30,OR(I911&gt;=0.05,I911="N/A")),"Type 2",IF(OR(AND('Test Sample Data'!N911&gt;=30,'Control Sample Data'!N911&lt;=30),AND('Test Sample Data'!N911&lt;=30,'Control Sample Data'!N911&gt;=30)),"Type 1","OKAY")))</f>
        <v>OKAY</v>
      </c>
    </row>
    <row r="912" spans="1:11">
      <c r="A912" s="80"/>
      <c r="B912" s="87" t="str">
        <f>IF('Gene Table'!E912="","",'Gene Table'!E912)</f>
        <v>hsa-miR-3648</v>
      </c>
      <c r="C912" s="87" t="str">
        <f>'Gene Table'!B912</f>
        <v>F22</v>
      </c>
      <c r="D912" s="88" t="e">
        <f>Calculations!BN913</f>
        <v>#DIV/0!</v>
      </c>
      <c r="E912" s="88" t="e">
        <f>Calculations!BO913</f>
        <v>#DIV/0!</v>
      </c>
      <c r="F912" s="89" t="e">
        <f t="shared" si="68"/>
        <v>#DIV/0!</v>
      </c>
      <c r="G912" s="89" t="e">
        <f t="shared" si="69"/>
        <v>#DIV/0!</v>
      </c>
      <c r="H912" s="88" t="e">
        <f t="shared" si="70"/>
        <v>#DIV/0!</v>
      </c>
      <c r="I912" s="92" t="str">
        <f>IF(OR(COUNT(Calculations!BP913:BY913)&lt;3,COUNT(Calculations!BZ913:CI913)&lt;3),"N/A",IF(ISERROR(TTEST(Calculations!BP913:BY913,Calculations!BZ913:CI913,2,2)),"N/A",TTEST(Calculations!BP913:BY913,Calculations!BZ913:CI913,2,2)))</f>
        <v>N/A</v>
      </c>
      <c r="J912" s="88" t="e">
        <f t="shared" si="71"/>
        <v>#DIV/0!</v>
      </c>
      <c r="K912" s="93" t="str">
        <f>IF(AND('Test Sample Data'!N912&gt;=35,'Control Sample Data'!N912&gt;=35),"Type 3",IF(AND('Test Sample Data'!N912&gt;=30,'Control Sample Data'!N912&gt;=30,OR(I912&gt;=0.05,I912="N/A")),"Type 2",IF(OR(AND('Test Sample Data'!N912&gt;=30,'Control Sample Data'!N912&lt;=30),AND('Test Sample Data'!N912&lt;=30,'Control Sample Data'!N912&gt;=30)),"Type 1","OKAY")))</f>
        <v>OKAY</v>
      </c>
    </row>
    <row r="913" spans="1:11">
      <c r="A913" s="80"/>
      <c r="B913" s="87" t="str">
        <f>IF('Gene Table'!E913="","",'Gene Table'!E913)</f>
        <v>hsa-miR-3170</v>
      </c>
      <c r="C913" s="87" t="str">
        <f>'Gene Table'!B913</f>
        <v>F23</v>
      </c>
      <c r="D913" s="88" t="e">
        <f>Calculations!BN914</f>
        <v>#DIV/0!</v>
      </c>
      <c r="E913" s="88" t="e">
        <f>Calculations!BO914</f>
        <v>#DIV/0!</v>
      </c>
      <c r="F913" s="89" t="e">
        <f t="shared" si="68"/>
        <v>#DIV/0!</v>
      </c>
      <c r="G913" s="89" t="e">
        <f t="shared" si="69"/>
        <v>#DIV/0!</v>
      </c>
      <c r="H913" s="88" t="e">
        <f t="shared" si="70"/>
        <v>#DIV/0!</v>
      </c>
      <c r="I913" s="92" t="str">
        <f>IF(OR(COUNT(Calculations!BP914:BY914)&lt;3,COUNT(Calculations!BZ914:CI914)&lt;3),"N/A",IF(ISERROR(TTEST(Calculations!BP914:BY914,Calculations!BZ914:CI914,2,2)),"N/A",TTEST(Calculations!BP914:BY914,Calculations!BZ914:CI914,2,2)))</f>
        <v>N/A</v>
      </c>
      <c r="J913" s="88" t="e">
        <f t="shared" si="71"/>
        <v>#DIV/0!</v>
      </c>
      <c r="K913" s="93" t="str">
        <f>IF(AND('Test Sample Data'!N913&gt;=35,'Control Sample Data'!N913&gt;=35),"Type 3",IF(AND('Test Sample Data'!N913&gt;=30,'Control Sample Data'!N913&gt;=30,OR(I913&gt;=0.05,I913="N/A")),"Type 2",IF(OR(AND('Test Sample Data'!N913&gt;=30,'Control Sample Data'!N913&lt;=30),AND('Test Sample Data'!N913&lt;=30,'Control Sample Data'!N913&gt;=30)),"Type 1","OKAY")))</f>
        <v>OKAY</v>
      </c>
    </row>
    <row r="914" spans="1:11">
      <c r="A914" s="80"/>
      <c r="B914" s="87" t="str">
        <f>IF('Gene Table'!E914="","",'Gene Table'!E914)</f>
        <v>hsa-miR-3649</v>
      </c>
      <c r="C914" s="87" t="str">
        <f>'Gene Table'!B914</f>
        <v>F24</v>
      </c>
      <c r="D914" s="88" t="e">
        <f>Calculations!BN915</f>
        <v>#DIV/0!</v>
      </c>
      <c r="E914" s="88" t="e">
        <f>Calculations!BO915</f>
        <v>#DIV/0!</v>
      </c>
      <c r="F914" s="89" t="e">
        <f t="shared" si="68"/>
        <v>#DIV/0!</v>
      </c>
      <c r="G914" s="89" t="e">
        <f t="shared" si="69"/>
        <v>#DIV/0!</v>
      </c>
      <c r="H914" s="88" t="e">
        <f t="shared" si="70"/>
        <v>#DIV/0!</v>
      </c>
      <c r="I914" s="92" t="str">
        <f>IF(OR(COUNT(Calculations!BP915:BY915)&lt;3,COUNT(Calculations!BZ915:CI915)&lt;3),"N/A",IF(ISERROR(TTEST(Calculations!BP915:BY915,Calculations!BZ915:CI915,2,2)),"N/A",TTEST(Calculations!BP915:BY915,Calculations!BZ915:CI915,2,2)))</f>
        <v>N/A</v>
      </c>
      <c r="J914" s="88" t="e">
        <f t="shared" si="71"/>
        <v>#DIV/0!</v>
      </c>
      <c r="K914" s="93" t="str">
        <f>IF(AND('Test Sample Data'!N914&gt;=35,'Control Sample Data'!N914&gt;=35),"Type 3",IF(AND('Test Sample Data'!N914&gt;=30,'Control Sample Data'!N914&gt;=30,OR(I914&gt;=0.05,I914="N/A")),"Type 2",IF(OR(AND('Test Sample Data'!N914&gt;=30,'Control Sample Data'!N914&lt;=30),AND('Test Sample Data'!N914&lt;=30,'Control Sample Data'!N914&gt;=30)),"Type 1","OKAY")))</f>
        <v>OKAY</v>
      </c>
    </row>
    <row r="915" spans="1:11">
      <c r="A915" s="80"/>
      <c r="B915" s="87" t="str">
        <f>IF('Gene Table'!E915="","",'Gene Table'!E915)</f>
        <v>hsa-miR-526b-3p</v>
      </c>
      <c r="C915" s="87" t="str">
        <f>'Gene Table'!B915</f>
        <v>G01</v>
      </c>
      <c r="D915" s="88" t="e">
        <f>Calculations!BN916</f>
        <v>#DIV/0!</v>
      </c>
      <c r="E915" s="88" t="e">
        <f>Calculations!BO916</f>
        <v>#DIV/0!</v>
      </c>
      <c r="F915" s="89" t="e">
        <f t="shared" si="68"/>
        <v>#DIV/0!</v>
      </c>
      <c r="G915" s="89" t="e">
        <f t="shared" si="69"/>
        <v>#DIV/0!</v>
      </c>
      <c r="H915" s="88" t="e">
        <f t="shared" si="70"/>
        <v>#DIV/0!</v>
      </c>
      <c r="I915" s="92" t="str">
        <f>IF(OR(COUNT(Calculations!BP916:BY916)&lt;3,COUNT(Calculations!BZ916:CI916)&lt;3),"N/A",IF(ISERROR(TTEST(Calculations!BP916:BY916,Calculations!BZ916:CI916,2,2)),"N/A",TTEST(Calculations!BP916:BY916,Calculations!BZ916:CI916,2,2)))</f>
        <v>N/A</v>
      </c>
      <c r="J915" s="88" t="e">
        <f t="shared" si="71"/>
        <v>#DIV/0!</v>
      </c>
      <c r="K915" s="93" t="str">
        <f>IF(AND('Test Sample Data'!N915&gt;=35,'Control Sample Data'!N915&gt;=35),"Type 3",IF(AND('Test Sample Data'!N915&gt;=30,'Control Sample Data'!N915&gt;=30,OR(I915&gt;=0.05,I915="N/A")),"Type 2",IF(OR(AND('Test Sample Data'!N915&gt;=30,'Control Sample Data'!N915&lt;=30),AND('Test Sample Data'!N915&lt;=30,'Control Sample Data'!N915&gt;=30)),"Type 1","OKAY")))</f>
        <v>OKAY</v>
      </c>
    </row>
    <row r="916" spans="1:11">
      <c r="A916" s="80"/>
      <c r="B916" s="87" t="str">
        <f>IF('Gene Table'!E916="","",'Gene Table'!E916)</f>
        <v>hsa-miR-4277</v>
      </c>
      <c r="C916" s="87" t="str">
        <f>'Gene Table'!B916</f>
        <v>G02</v>
      </c>
      <c r="D916" s="88" t="e">
        <f>Calculations!BN917</f>
        <v>#DIV/0!</v>
      </c>
      <c r="E916" s="88" t="e">
        <f>Calculations!BO917</f>
        <v>#DIV/0!</v>
      </c>
      <c r="F916" s="89" t="e">
        <f t="shared" si="68"/>
        <v>#DIV/0!</v>
      </c>
      <c r="G916" s="89" t="e">
        <f t="shared" si="69"/>
        <v>#DIV/0!</v>
      </c>
      <c r="H916" s="88" t="e">
        <f t="shared" si="70"/>
        <v>#DIV/0!</v>
      </c>
      <c r="I916" s="92" t="str">
        <f>IF(OR(COUNT(Calculations!BP917:BY917)&lt;3,COUNT(Calculations!BZ917:CI917)&lt;3),"N/A",IF(ISERROR(TTEST(Calculations!BP917:BY917,Calculations!BZ917:CI917,2,2)),"N/A",TTEST(Calculations!BP917:BY917,Calculations!BZ917:CI917,2,2)))</f>
        <v>N/A</v>
      </c>
      <c r="J916" s="88" t="e">
        <f t="shared" si="71"/>
        <v>#DIV/0!</v>
      </c>
      <c r="K916" s="93" t="str">
        <f>IF(AND('Test Sample Data'!N916&gt;=35,'Control Sample Data'!N916&gt;=35),"Type 3",IF(AND('Test Sample Data'!N916&gt;=30,'Control Sample Data'!N916&gt;=30,OR(I916&gt;=0.05,I916="N/A")),"Type 2",IF(OR(AND('Test Sample Data'!N916&gt;=30,'Control Sample Data'!N916&lt;=30),AND('Test Sample Data'!N916&lt;=30,'Control Sample Data'!N916&gt;=30)),"Type 1","OKAY")))</f>
        <v>OKAY</v>
      </c>
    </row>
    <row r="917" spans="1:11">
      <c r="A917" s="80"/>
      <c r="B917" s="87" t="str">
        <f>IF('Gene Table'!E917="","",'Gene Table'!E917)</f>
        <v>hsa-miR-545-5p</v>
      </c>
      <c r="C917" s="87" t="str">
        <f>'Gene Table'!B917</f>
        <v>G03</v>
      </c>
      <c r="D917" s="88" t="e">
        <f>Calculations!BN918</f>
        <v>#DIV/0!</v>
      </c>
      <c r="E917" s="88" t="e">
        <f>Calculations!BO918</f>
        <v>#DIV/0!</v>
      </c>
      <c r="F917" s="89" t="e">
        <f t="shared" si="68"/>
        <v>#DIV/0!</v>
      </c>
      <c r="G917" s="89" t="e">
        <f t="shared" si="69"/>
        <v>#DIV/0!</v>
      </c>
      <c r="H917" s="88" t="e">
        <f t="shared" si="70"/>
        <v>#DIV/0!</v>
      </c>
      <c r="I917" s="92" t="str">
        <f>IF(OR(COUNT(Calculations!BP918:BY918)&lt;3,COUNT(Calculations!BZ918:CI918)&lt;3),"N/A",IF(ISERROR(TTEST(Calculations!BP918:BY918,Calculations!BZ918:CI918,2,2)),"N/A",TTEST(Calculations!BP918:BY918,Calculations!BZ918:CI918,2,2)))</f>
        <v>N/A</v>
      </c>
      <c r="J917" s="88" t="e">
        <f t="shared" si="71"/>
        <v>#DIV/0!</v>
      </c>
      <c r="K917" s="93" t="str">
        <f>IF(AND('Test Sample Data'!N917&gt;=35,'Control Sample Data'!N917&gt;=35),"Type 3",IF(AND('Test Sample Data'!N917&gt;=30,'Control Sample Data'!N917&gt;=30,OR(I917&gt;=0.05,I917="N/A")),"Type 2",IF(OR(AND('Test Sample Data'!N917&gt;=30,'Control Sample Data'!N917&lt;=30),AND('Test Sample Data'!N917&lt;=30,'Control Sample Data'!N917&gt;=30)),"Type 1","OKAY")))</f>
        <v>OKAY</v>
      </c>
    </row>
    <row r="918" spans="1:11">
      <c r="A918" s="80"/>
      <c r="B918" s="87" t="str">
        <f>IF('Gene Table'!E918="","",'Gene Table'!E918)</f>
        <v>hsa-miR-4279</v>
      </c>
      <c r="C918" s="87" t="str">
        <f>'Gene Table'!B918</f>
        <v>G04</v>
      </c>
      <c r="D918" s="88" t="e">
        <f>Calculations!BN919</f>
        <v>#DIV/0!</v>
      </c>
      <c r="E918" s="88" t="e">
        <f>Calculations!BO919</f>
        <v>#DIV/0!</v>
      </c>
      <c r="F918" s="89" t="e">
        <f t="shared" si="68"/>
        <v>#DIV/0!</v>
      </c>
      <c r="G918" s="89" t="e">
        <f t="shared" si="69"/>
        <v>#DIV/0!</v>
      </c>
      <c r="H918" s="88" t="e">
        <f t="shared" si="70"/>
        <v>#DIV/0!</v>
      </c>
      <c r="I918" s="92" t="str">
        <f>IF(OR(COUNT(Calculations!BP919:BY919)&lt;3,COUNT(Calculations!BZ919:CI919)&lt;3),"N/A",IF(ISERROR(TTEST(Calculations!BP919:BY919,Calculations!BZ919:CI919,2,2)),"N/A",TTEST(Calculations!BP919:BY919,Calculations!BZ919:CI919,2,2)))</f>
        <v>N/A</v>
      </c>
      <c r="J918" s="88" t="e">
        <f t="shared" si="71"/>
        <v>#DIV/0!</v>
      </c>
      <c r="K918" s="93" t="str">
        <f>IF(AND('Test Sample Data'!N918&gt;=35,'Control Sample Data'!N918&gt;=35),"Type 3",IF(AND('Test Sample Data'!N918&gt;=30,'Control Sample Data'!N918&gt;=30,OR(I918&gt;=0.05,I918="N/A")),"Type 2",IF(OR(AND('Test Sample Data'!N918&gt;=30,'Control Sample Data'!N918&lt;=30),AND('Test Sample Data'!N918&lt;=30,'Control Sample Data'!N918&gt;=30)),"Type 1","OKAY")))</f>
        <v>OKAY</v>
      </c>
    </row>
    <row r="919" spans="1:11">
      <c r="A919" s="80"/>
      <c r="B919" s="87" t="str">
        <f>IF('Gene Table'!E919="","",'Gene Table'!E919)</f>
        <v>hsa-miR-550a-3p</v>
      </c>
      <c r="C919" s="87" t="str">
        <f>'Gene Table'!B919</f>
        <v>G05</v>
      </c>
      <c r="D919" s="88" t="e">
        <f>Calculations!BN920</f>
        <v>#DIV/0!</v>
      </c>
      <c r="E919" s="88" t="e">
        <f>Calculations!BO920</f>
        <v>#DIV/0!</v>
      </c>
      <c r="F919" s="89" t="e">
        <f t="shared" si="68"/>
        <v>#DIV/0!</v>
      </c>
      <c r="G919" s="89" t="e">
        <f t="shared" si="69"/>
        <v>#DIV/0!</v>
      </c>
      <c r="H919" s="88" t="e">
        <f t="shared" si="70"/>
        <v>#DIV/0!</v>
      </c>
      <c r="I919" s="92" t="str">
        <f>IF(OR(COUNT(Calculations!BP920:BY920)&lt;3,COUNT(Calculations!BZ920:CI920)&lt;3),"N/A",IF(ISERROR(TTEST(Calculations!BP920:BY920,Calculations!BZ920:CI920,2,2)),"N/A",TTEST(Calculations!BP920:BY920,Calculations!BZ920:CI920,2,2)))</f>
        <v>N/A</v>
      </c>
      <c r="J919" s="88" t="e">
        <f t="shared" si="71"/>
        <v>#DIV/0!</v>
      </c>
      <c r="K919" s="93" t="str">
        <f>IF(AND('Test Sample Data'!N919&gt;=35,'Control Sample Data'!N919&gt;=35),"Type 3",IF(AND('Test Sample Data'!N919&gt;=30,'Control Sample Data'!N919&gt;=30,OR(I919&gt;=0.05,I919="N/A")),"Type 2",IF(OR(AND('Test Sample Data'!N919&gt;=30,'Control Sample Data'!N919&lt;=30),AND('Test Sample Data'!N919&lt;=30,'Control Sample Data'!N919&gt;=30)),"Type 1","OKAY")))</f>
        <v>OKAY</v>
      </c>
    </row>
    <row r="920" spans="1:11">
      <c r="A920" s="80"/>
      <c r="B920" s="87" t="str">
        <f>IF('Gene Table'!E920="","",'Gene Table'!E920)</f>
        <v>hsa-miR-4278</v>
      </c>
      <c r="C920" s="87" t="str">
        <f>'Gene Table'!B920</f>
        <v>G06</v>
      </c>
      <c r="D920" s="88" t="e">
        <f>Calculations!BN921</f>
        <v>#DIV/0!</v>
      </c>
      <c r="E920" s="88" t="e">
        <f>Calculations!BO921</f>
        <v>#DIV/0!</v>
      </c>
      <c r="F920" s="89" t="e">
        <f t="shared" si="68"/>
        <v>#DIV/0!</v>
      </c>
      <c r="G920" s="89" t="e">
        <f t="shared" si="69"/>
        <v>#DIV/0!</v>
      </c>
      <c r="H920" s="88" t="e">
        <f t="shared" si="70"/>
        <v>#DIV/0!</v>
      </c>
      <c r="I920" s="92" t="str">
        <f>IF(OR(COUNT(Calculations!BP921:BY921)&lt;3,COUNT(Calculations!BZ921:CI921)&lt;3),"N/A",IF(ISERROR(TTEST(Calculations!BP921:BY921,Calculations!BZ921:CI921,2,2)),"N/A",TTEST(Calculations!BP921:BY921,Calculations!BZ921:CI921,2,2)))</f>
        <v>N/A</v>
      </c>
      <c r="J920" s="88" t="e">
        <f t="shared" si="71"/>
        <v>#DIV/0!</v>
      </c>
      <c r="K920" s="93" t="str">
        <f>IF(AND('Test Sample Data'!N920&gt;=35,'Control Sample Data'!N920&gt;=35),"Type 3",IF(AND('Test Sample Data'!N920&gt;=30,'Control Sample Data'!N920&gt;=30,OR(I920&gt;=0.05,I920="N/A")),"Type 2",IF(OR(AND('Test Sample Data'!N920&gt;=30,'Control Sample Data'!N920&lt;=30),AND('Test Sample Data'!N920&lt;=30,'Control Sample Data'!N920&gt;=30)),"Type 1","OKAY")))</f>
        <v>OKAY</v>
      </c>
    </row>
    <row r="921" spans="1:11">
      <c r="A921" s="80"/>
      <c r="B921" s="87" t="str">
        <f>IF('Gene Table'!E921="","",'Gene Table'!E921)</f>
        <v>hsa-miR-551b-5p</v>
      </c>
      <c r="C921" s="87" t="str">
        <f>'Gene Table'!B921</f>
        <v>G07</v>
      </c>
      <c r="D921" s="88" t="e">
        <f>Calculations!BN922</f>
        <v>#DIV/0!</v>
      </c>
      <c r="E921" s="88" t="e">
        <f>Calculations!BO922</f>
        <v>#DIV/0!</v>
      </c>
      <c r="F921" s="89" t="e">
        <f t="shared" si="68"/>
        <v>#DIV/0!</v>
      </c>
      <c r="G921" s="89" t="e">
        <f t="shared" si="69"/>
        <v>#DIV/0!</v>
      </c>
      <c r="H921" s="88" t="e">
        <f t="shared" si="70"/>
        <v>#DIV/0!</v>
      </c>
      <c r="I921" s="92" t="str">
        <f>IF(OR(COUNT(Calculations!BP922:BY922)&lt;3,COUNT(Calculations!BZ922:CI922)&lt;3),"N/A",IF(ISERROR(TTEST(Calculations!BP922:BY922,Calculations!BZ922:CI922,2,2)),"N/A",TTEST(Calculations!BP922:BY922,Calculations!BZ922:CI922,2,2)))</f>
        <v>N/A</v>
      </c>
      <c r="J921" s="88" t="e">
        <f t="shared" si="71"/>
        <v>#DIV/0!</v>
      </c>
      <c r="K921" s="93" t="str">
        <f>IF(AND('Test Sample Data'!N921&gt;=35,'Control Sample Data'!N921&gt;=35),"Type 3",IF(AND('Test Sample Data'!N921&gt;=30,'Control Sample Data'!N921&gt;=30,OR(I921&gt;=0.05,I921="N/A")),"Type 2",IF(OR(AND('Test Sample Data'!N921&gt;=30,'Control Sample Data'!N921&lt;=30),AND('Test Sample Data'!N921&lt;=30,'Control Sample Data'!N921&gt;=30)),"Type 1","OKAY")))</f>
        <v>OKAY</v>
      </c>
    </row>
    <row r="922" spans="1:11">
      <c r="A922" s="80"/>
      <c r="B922" s="87" t="str">
        <f>IF('Gene Table'!E922="","",'Gene Table'!E922)</f>
        <v>hsa-miR-4286</v>
      </c>
      <c r="C922" s="87" t="str">
        <f>'Gene Table'!B922</f>
        <v>G08</v>
      </c>
      <c r="D922" s="88" t="e">
        <f>Calculations!BN923</f>
        <v>#DIV/0!</v>
      </c>
      <c r="E922" s="88" t="e">
        <f>Calculations!BO923</f>
        <v>#DIV/0!</v>
      </c>
      <c r="F922" s="89" t="e">
        <f t="shared" si="68"/>
        <v>#DIV/0!</v>
      </c>
      <c r="G922" s="89" t="e">
        <f t="shared" si="69"/>
        <v>#DIV/0!</v>
      </c>
      <c r="H922" s="88" t="e">
        <f t="shared" si="70"/>
        <v>#DIV/0!</v>
      </c>
      <c r="I922" s="92" t="str">
        <f>IF(OR(COUNT(Calculations!BP923:BY923)&lt;3,COUNT(Calculations!BZ923:CI923)&lt;3),"N/A",IF(ISERROR(TTEST(Calculations!BP923:BY923,Calculations!BZ923:CI923,2,2)),"N/A",TTEST(Calculations!BP923:BY923,Calculations!BZ923:CI923,2,2)))</f>
        <v>N/A</v>
      </c>
      <c r="J922" s="88" t="e">
        <f t="shared" si="71"/>
        <v>#DIV/0!</v>
      </c>
      <c r="K922" s="93" t="str">
        <f>IF(AND('Test Sample Data'!N922&gt;=35,'Control Sample Data'!N922&gt;=35),"Type 3",IF(AND('Test Sample Data'!N922&gt;=30,'Control Sample Data'!N922&gt;=30,OR(I922&gt;=0.05,I922="N/A")),"Type 2",IF(OR(AND('Test Sample Data'!N922&gt;=30,'Control Sample Data'!N922&lt;=30),AND('Test Sample Data'!N922&lt;=30,'Control Sample Data'!N922&gt;=30)),"Type 1","OKAY")))</f>
        <v>OKAY</v>
      </c>
    </row>
    <row r="923" spans="1:11">
      <c r="A923" s="80"/>
      <c r="B923" s="87" t="str">
        <f>IF('Gene Table'!E923="","",'Gene Table'!E923)</f>
        <v>hsa-miR-589-3p</v>
      </c>
      <c r="C923" s="87" t="str">
        <f>'Gene Table'!B923</f>
        <v>G09</v>
      </c>
      <c r="D923" s="88" t="e">
        <f>Calculations!BN924</f>
        <v>#DIV/0!</v>
      </c>
      <c r="E923" s="88" t="e">
        <f>Calculations!BO924</f>
        <v>#DIV/0!</v>
      </c>
      <c r="F923" s="89" t="e">
        <f t="shared" si="68"/>
        <v>#DIV/0!</v>
      </c>
      <c r="G923" s="89" t="e">
        <f t="shared" si="69"/>
        <v>#DIV/0!</v>
      </c>
      <c r="H923" s="88" t="e">
        <f t="shared" si="70"/>
        <v>#DIV/0!</v>
      </c>
      <c r="I923" s="92" t="str">
        <f>IF(OR(COUNT(Calculations!BP924:BY924)&lt;3,COUNT(Calculations!BZ924:CI924)&lt;3),"N/A",IF(ISERROR(TTEST(Calculations!BP924:BY924,Calculations!BZ924:CI924,2,2)),"N/A",TTEST(Calculations!BP924:BY924,Calculations!BZ924:CI924,2,2)))</f>
        <v>N/A</v>
      </c>
      <c r="J923" s="88" t="e">
        <f t="shared" si="71"/>
        <v>#DIV/0!</v>
      </c>
      <c r="K923" s="93" t="str">
        <f>IF(AND('Test Sample Data'!N923&gt;=35,'Control Sample Data'!N923&gt;=35),"Type 3",IF(AND('Test Sample Data'!N923&gt;=30,'Control Sample Data'!N923&gt;=30,OR(I923&gt;=0.05,I923="N/A")),"Type 2",IF(OR(AND('Test Sample Data'!N923&gt;=30,'Control Sample Data'!N923&lt;=30),AND('Test Sample Data'!N923&lt;=30,'Control Sample Data'!N923&gt;=30)),"Type 1","OKAY")))</f>
        <v>OKAY</v>
      </c>
    </row>
    <row r="924" spans="1:11">
      <c r="A924" s="80"/>
      <c r="B924" s="87" t="str">
        <f>IF('Gene Table'!E924="","",'Gene Table'!E924)</f>
        <v>hsa-miR-4287</v>
      </c>
      <c r="C924" s="87" t="str">
        <f>'Gene Table'!B924</f>
        <v>G10</v>
      </c>
      <c r="D924" s="88" t="e">
        <f>Calculations!BN925</f>
        <v>#DIV/0!</v>
      </c>
      <c r="E924" s="88" t="e">
        <f>Calculations!BO925</f>
        <v>#DIV/0!</v>
      </c>
      <c r="F924" s="89" t="e">
        <f t="shared" si="68"/>
        <v>#DIV/0!</v>
      </c>
      <c r="G924" s="89" t="e">
        <f t="shared" si="69"/>
        <v>#DIV/0!</v>
      </c>
      <c r="H924" s="88" t="e">
        <f t="shared" si="70"/>
        <v>#DIV/0!</v>
      </c>
      <c r="I924" s="92" t="str">
        <f>IF(OR(COUNT(Calculations!BP925:BY925)&lt;3,COUNT(Calculations!BZ925:CI925)&lt;3),"N/A",IF(ISERROR(TTEST(Calculations!BP925:BY925,Calculations!BZ925:CI925,2,2)),"N/A",TTEST(Calculations!BP925:BY925,Calculations!BZ925:CI925,2,2)))</f>
        <v>N/A</v>
      </c>
      <c r="J924" s="88" t="e">
        <f t="shared" si="71"/>
        <v>#DIV/0!</v>
      </c>
      <c r="K924" s="93" t="str">
        <f>IF(AND('Test Sample Data'!N924&gt;=35,'Control Sample Data'!N924&gt;=35),"Type 3",IF(AND('Test Sample Data'!N924&gt;=30,'Control Sample Data'!N924&gt;=30,OR(I924&gt;=0.05,I924="N/A")),"Type 2",IF(OR(AND('Test Sample Data'!N924&gt;=30,'Control Sample Data'!N924&lt;=30),AND('Test Sample Data'!N924&lt;=30,'Control Sample Data'!N924&gt;=30)),"Type 1","OKAY")))</f>
        <v>OKAY</v>
      </c>
    </row>
    <row r="925" spans="1:11">
      <c r="A925" s="80"/>
      <c r="B925" s="87" t="str">
        <f>IF('Gene Table'!E925="","",'Gene Table'!E925)</f>
        <v>hsa-miR-616-5p</v>
      </c>
      <c r="C925" s="87" t="str">
        <f>'Gene Table'!B925</f>
        <v>G11</v>
      </c>
      <c r="D925" s="88" t="e">
        <f>Calculations!BN926</f>
        <v>#DIV/0!</v>
      </c>
      <c r="E925" s="88" t="e">
        <f>Calculations!BO926</f>
        <v>#DIV/0!</v>
      </c>
      <c r="F925" s="89" t="e">
        <f t="shared" si="68"/>
        <v>#DIV/0!</v>
      </c>
      <c r="G925" s="89" t="e">
        <f t="shared" si="69"/>
        <v>#DIV/0!</v>
      </c>
      <c r="H925" s="88" t="e">
        <f t="shared" si="70"/>
        <v>#DIV/0!</v>
      </c>
      <c r="I925" s="92" t="str">
        <f>IF(OR(COUNT(Calculations!BP926:BY926)&lt;3,COUNT(Calculations!BZ926:CI926)&lt;3),"N/A",IF(ISERROR(TTEST(Calculations!BP926:BY926,Calculations!BZ926:CI926,2,2)),"N/A",TTEST(Calculations!BP926:BY926,Calculations!BZ926:CI926,2,2)))</f>
        <v>N/A</v>
      </c>
      <c r="J925" s="88" t="e">
        <f t="shared" si="71"/>
        <v>#DIV/0!</v>
      </c>
      <c r="K925" s="93" t="str">
        <f>IF(AND('Test Sample Data'!N925&gt;=35,'Control Sample Data'!N925&gt;=35),"Type 3",IF(AND('Test Sample Data'!N925&gt;=30,'Control Sample Data'!N925&gt;=30,OR(I925&gt;=0.05,I925="N/A")),"Type 2",IF(OR(AND('Test Sample Data'!N925&gt;=30,'Control Sample Data'!N925&lt;=30),AND('Test Sample Data'!N925&lt;=30,'Control Sample Data'!N925&gt;=30)),"Type 1","OKAY")))</f>
        <v>OKAY</v>
      </c>
    </row>
    <row r="926" spans="1:11">
      <c r="A926" s="80"/>
      <c r="B926" s="87" t="str">
        <f>IF('Gene Table'!E926="","",'Gene Table'!E926)</f>
        <v>hsa-miR-4288</v>
      </c>
      <c r="C926" s="87" t="str">
        <f>'Gene Table'!B926</f>
        <v>G12</v>
      </c>
      <c r="D926" s="88" t="e">
        <f>Calculations!BN927</f>
        <v>#DIV/0!</v>
      </c>
      <c r="E926" s="88" t="e">
        <f>Calculations!BO927</f>
        <v>#DIV/0!</v>
      </c>
      <c r="F926" s="89" t="e">
        <f t="shared" si="68"/>
        <v>#DIV/0!</v>
      </c>
      <c r="G926" s="89" t="e">
        <f t="shared" si="69"/>
        <v>#DIV/0!</v>
      </c>
      <c r="H926" s="88" t="e">
        <f t="shared" si="70"/>
        <v>#DIV/0!</v>
      </c>
      <c r="I926" s="92" t="str">
        <f>IF(OR(COUNT(Calculations!BP927:BY927)&lt;3,COUNT(Calculations!BZ927:CI927)&lt;3),"N/A",IF(ISERROR(TTEST(Calculations!BP927:BY927,Calculations!BZ927:CI927,2,2)),"N/A",TTEST(Calculations!BP927:BY927,Calculations!BZ927:CI927,2,2)))</f>
        <v>N/A</v>
      </c>
      <c r="J926" s="88" t="e">
        <f t="shared" si="71"/>
        <v>#DIV/0!</v>
      </c>
      <c r="K926" s="93" t="str">
        <f>IF(AND('Test Sample Data'!N926&gt;=35,'Control Sample Data'!N926&gt;=35),"Type 3",IF(AND('Test Sample Data'!N926&gt;=30,'Control Sample Data'!N926&gt;=30,OR(I926&gt;=0.05,I926="N/A")),"Type 2",IF(OR(AND('Test Sample Data'!N926&gt;=30,'Control Sample Data'!N926&lt;=30),AND('Test Sample Data'!N926&lt;=30,'Control Sample Data'!N926&gt;=30)),"Type 1","OKAY")))</f>
        <v>OKAY</v>
      </c>
    </row>
    <row r="927" spans="1:11">
      <c r="A927" s="80"/>
      <c r="B927" s="87" t="str">
        <f>IF('Gene Table'!E927="","",'Gene Table'!E927)</f>
        <v>hsa-miR-624-5p</v>
      </c>
      <c r="C927" s="87" t="str">
        <f>'Gene Table'!B927</f>
        <v>G13</v>
      </c>
      <c r="D927" s="88" t="e">
        <f>Calculations!BN928</f>
        <v>#DIV/0!</v>
      </c>
      <c r="E927" s="88" t="e">
        <f>Calculations!BO928</f>
        <v>#DIV/0!</v>
      </c>
      <c r="F927" s="89" t="e">
        <f t="shared" si="68"/>
        <v>#DIV/0!</v>
      </c>
      <c r="G927" s="89" t="e">
        <f t="shared" si="69"/>
        <v>#DIV/0!</v>
      </c>
      <c r="H927" s="88" t="e">
        <f t="shared" si="70"/>
        <v>#DIV/0!</v>
      </c>
      <c r="I927" s="92" t="str">
        <f>IF(OR(COUNT(Calculations!BP928:BY928)&lt;3,COUNT(Calculations!BZ928:CI928)&lt;3),"N/A",IF(ISERROR(TTEST(Calculations!BP928:BY928,Calculations!BZ928:CI928,2,2)),"N/A",TTEST(Calculations!BP928:BY928,Calculations!BZ928:CI928,2,2)))</f>
        <v>N/A</v>
      </c>
      <c r="J927" s="88" t="e">
        <f t="shared" si="71"/>
        <v>#DIV/0!</v>
      </c>
      <c r="K927" s="93" t="str">
        <f>IF(AND('Test Sample Data'!N927&gt;=35,'Control Sample Data'!N927&gt;=35),"Type 3",IF(AND('Test Sample Data'!N927&gt;=30,'Control Sample Data'!N927&gt;=30,OR(I927&gt;=0.05,I927="N/A")),"Type 2",IF(OR(AND('Test Sample Data'!N927&gt;=30,'Control Sample Data'!N927&lt;=30),AND('Test Sample Data'!N927&lt;=30,'Control Sample Data'!N927&gt;=30)),"Type 1","OKAY")))</f>
        <v>OKAY</v>
      </c>
    </row>
    <row r="928" spans="1:11">
      <c r="A928" s="80"/>
      <c r="B928" s="87" t="str">
        <f>IF('Gene Table'!E928="","",'Gene Table'!E928)</f>
        <v>hsa-miR-4289</v>
      </c>
      <c r="C928" s="87" t="str">
        <f>'Gene Table'!B928</f>
        <v>G14</v>
      </c>
      <c r="D928" s="88" t="e">
        <f>Calculations!BN929</f>
        <v>#DIV/0!</v>
      </c>
      <c r="E928" s="88" t="e">
        <f>Calculations!BO929</f>
        <v>#DIV/0!</v>
      </c>
      <c r="F928" s="89" t="e">
        <f t="shared" si="68"/>
        <v>#DIV/0!</v>
      </c>
      <c r="G928" s="89" t="e">
        <f t="shared" si="69"/>
        <v>#DIV/0!</v>
      </c>
      <c r="H928" s="88" t="e">
        <f t="shared" si="70"/>
        <v>#DIV/0!</v>
      </c>
      <c r="I928" s="92" t="str">
        <f>IF(OR(COUNT(Calculations!BP929:BY929)&lt;3,COUNT(Calculations!BZ929:CI929)&lt;3),"N/A",IF(ISERROR(TTEST(Calculations!BP929:BY929,Calculations!BZ929:CI929,2,2)),"N/A",TTEST(Calculations!BP929:BY929,Calculations!BZ929:CI929,2,2)))</f>
        <v>N/A</v>
      </c>
      <c r="J928" s="88" t="e">
        <f t="shared" si="71"/>
        <v>#DIV/0!</v>
      </c>
      <c r="K928" s="93" t="str">
        <f>IF(AND('Test Sample Data'!N928&gt;=35,'Control Sample Data'!N928&gt;=35),"Type 3",IF(AND('Test Sample Data'!N928&gt;=30,'Control Sample Data'!N928&gt;=30,OR(I928&gt;=0.05,I928="N/A")),"Type 2",IF(OR(AND('Test Sample Data'!N928&gt;=30,'Control Sample Data'!N928&lt;=30),AND('Test Sample Data'!N928&lt;=30,'Control Sample Data'!N928&gt;=30)),"Type 1","OKAY")))</f>
        <v>OKAY</v>
      </c>
    </row>
    <row r="929" spans="1:11">
      <c r="A929" s="80"/>
      <c r="B929" s="87" t="str">
        <f>IF('Gene Table'!E929="","",'Gene Table'!E929)</f>
        <v>hsa-miR-625-3p</v>
      </c>
      <c r="C929" s="87" t="str">
        <f>'Gene Table'!B929</f>
        <v>G15</v>
      </c>
      <c r="D929" s="88" t="e">
        <f>Calculations!BN930</f>
        <v>#DIV/0!</v>
      </c>
      <c r="E929" s="88" t="e">
        <f>Calculations!BO930</f>
        <v>#DIV/0!</v>
      </c>
      <c r="F929" s="89" t="e">
        <f t="shared" si="68"/>
        <v>#DIV/0!</v>
      </c>
      <c r="G929" s="89" t="e">
        <f t="shared" si="69"/>
        <v>#DIV/0!</v>
      </c>
      <c r="H929" s="88" t="e">
        <f t="shared" si="70"/>
        <v>#DIV/0!</v>
      </c>
      <c r="I929" s="92" t="str">
        <f>IF(OR(COUNT(Calculations!BP930:BY930)&lt;3,COUNT(Calculations!BZ930:CI930)&lt;3),"N/A",IF(ISERROR(TTEST(Calculations!BP930:BY930,Calculations!BZ930:CI930,2,2)),"N/A",TTEST(Calculations!BP930:BY930,Calculations!BZ930:CI930,2,2)))</f>
        <v>N/A</v>
      </c>
      <c r="J929" s="88" t="e">
        <f t="shared" si="71"/>
        <v>#DIV/0!</v>
      </c>
      <c r="K929" s="93" t="str">
        <f>IF(AND('Test Sample Data'!N929&gt;=35,'Control Sample Data'!N929&gt;=35),"Type 3",IF(AND('Test Sample Data'!N929&gt;=30,'Control Sample Data'!N929&gt;=30,OR(I929&gt;=0.05,I929="N/A")),"Type 2",IF(OR(AND('Test Sample Data'!N929&gt;=30,'Control Sample Data'!N929&lt;=30),AND('Test Sample Data'!N929&lt;=30,'Control Sample Data'!N929&gt;=30)),"Type 1","OKAY")))</f>
        <v>OKAY</v>
      </c>
    </row>
    <row r="930" spans="1:11">
      <c r="A930" s="80"/>
      <c r="B930" s="87" t="str">
        <f>IF('Gene Table'!E930="","",'Gene Table'!E930)</f>
        <v>hsa-miR-4290</v>
      </c>
      <c r="C930" s="87" t="str">
        <f>'Gene Table'!B930</f>
        <v>G16</v>
      </c>
      <c r="D930" s="88" t="e">
        <f>Calculations!BN931</f>
        <v>#DIV/0!</v>
      </c>
      <c r="E930" s="88" t="e">
        <f>Calculations!BO931</f>
        <v>#DIV/0!</v>
      </c>
      <c r="F930" s="89" t="e">
        <f t="shared" si="68"/>
        <v>#DIV/0!</v>
      </c>
      <c r="G930" s="89" t="e">
        <f t="shared" si="69"/>
        <v>#DIV/0!</v>
      </c>
      <c r="H930" s="88" t="e">
        <f t="shared" si="70"/>
        <v>#DIV/0!</v>
      </c>
      <c r="I930" s="92" t="str">
        <f>IF(OR(COUNT(Calculations!BP931:BY931)&lt;3,COUNT(Calculations!BZ931:CI931)&lt;3),"N/A",IF(ISERROR(TTEST(Calculations!BP931:BY931,Calculations!BZ931:CI931,2,2)),"N/A",TTEST(Calculations!BP931:BY931,Calculations!BZ931:CI931,2,2)))</f>
        <v>N/A</v>
      </c>
      <c r="J930" s="88" t="e">
        <f t="shared" si="71"/>
        <v>#DIV/0!</v>
      </c>
      <c r="K930" s="93" t="str">
        <f>IF(AND('Test Sample Data'!N930&gt;=35,'Control Sample Data'!N930&gt;=35),"Type 3",IF(AND('Test Sample Data'!N930&gt;=30,'Control Sample Data'!N930&gt;=30,OR(I930&gt;=0.05,I930="N/A")),"Type 2",IF(OR(AND('Test Sample Data'!N930&gt;=30,'Control Sample Data'!N930&lt;=30),AND('Test Sample Data'!N930&lt;=30,'Control Sample Data'!N930&gt;=30)),"Type 1","OKAY")))</f>
        <v>OKAY</v>
      </c>
    </row>
    <row r="931" spans="1:11">
      <c r="A931" s="80"/>
      <c r="B931" s="87" t="str">
        <f>IF('Gene Table'!E931="","",'Gene Table'!E931)</f>
        <v>hsa-miR-664-5p</v>
      </c>
      <c r="C931" s="87" t="str">
        <f>'Gene Table'!B931</f>
        <v>G17</v>
      </c>
      <c r="D931" s="88" t="e">
        <f>Calculations!BN932</f>
        <v>#DIV/0!</v>
      </c>
      <c r="E931" s="88" t="e">
        <f>Calculations!BO932</f>
        <v>#DIV/0!</v>
      </c>
      <c r="F931" s="89" t="e">
        <f t="shared" si="68"/>
        <v>#DIV/0!</v>
      </c>
      <c r="G931" s="89" t="e">
        <f t="shared" si="69"/>
        <v>#DIV/0!</v>
      </c>
      <c r="H931" s="88" t="e">
        <f t="shared" si="70"/>
        <v>#DIV/0!</v>
      </c>
      <c r="I931" s="92" t="str">
        <f>IF(OR(COUNT(Calculations!BP932:BY932)&lt;3,COUNT(Calculations!BZ932:CI932)&lt;3),"N/A",IF(ISERROR(TTEST(Calculations!BP932:BY932,Calculations!BZ932:CI932,2,2)),"N/A",TTEST(Calculations!BP932:BY932,Calculations!BZ932:CI932,2,2)))</f>
        <v>N/A</v>
      </c>
      <c r="J931" s="88" t="e">
        <f t="shared" si="71"/>
        <v>#DIV/0!</v>
      </c>
      <c r="K931" s="93" t="str">
        <f>IF(AND('Test Sample Data'!N931&gt;=35,'Control Sample Data'!N931&gt;=35),"Type 3",IF(AND('Test Sample Data'!N931&gt;=30,'Control Sample Data'!N931&gt;=30,OR(I931&gt;=0.05,I931="N/A")),"Type 2",IF(OR(AND('Test Sample Data'!N931&gt;=30,'Control Sample Data'!N931&lt;=30),AND('Test Sample Data'!N931&lt;=30,'Control Sample Data'!N931&gt;=30)),"Type 1","OKAY")))</f>
        <v>OKAY</v>
      </c>
    </row>
    <row r="932" spans="1:11">
      <c r="A932" s="80"/>
      <c r="B932" s="87" t="str">
        <f>IF('Gene Table'!E932="","",'Gene Table'!E932)</f>
        <v>hsa-miR-4328</v>
      </c>
      <c r="C932" s="87" t="str">
        <f>'Gene Table'!B932</f>
        <v>G18</v>
      </c>
      <c r="D932" s="88" t="e">
        <f>Calculations!BN933</f>
        <v>#DIV/0!</v>
      </c>
      <c r="E932" s="88" t="e">
        <f>Calculations!BO933</f>
        <v>#DIV/0!</v>
      </c>
      <c r="F932" s="89" t="e">
        <f t="shared" si="68"/>
        <v>#DIV/0!</v>
      </c>
      <c r="G932" s="89" t="e">
        <f t="shared" si="69"/>
        <v>#DIV/0!</v>
      </c>
      <c r="H932" s="88" t="e">
        <f t="shared" si="70"/>
        <v>#DIV/0!</v>
      </c>
      <c r="I932" s="92" t="str">
        <f>IF(OR(COUNT(Calculations!BP933:BY933)&lt;3,COUNT(Calculations!BZ933:CI933)&lt;3),"N/A",IF(ISERROR(TTEST(Calculations!BP933:BY933,Calculations!BZ933:CI933,2,2)),"N/A",TTEST(Calculations!BP933:BY933,Calculations!BZ933:CI933,2,2)))</f>
        <v>N/A</v>
      </c>
      <c r="J932" s="88" t="e">
        <f t="shared" si="71"/>
        <v>#DIV/0!</v>
      </c>
      <c r="K932" s="93" t="str">
        <f>IF(AND('Test Sample Data'!N932&gt;=35,'Control Sample Data'!N932&gt;=35),"Type 3",IF(AND('Test Sample Data'!N932&gt;=30,'Control Sample Data'!N932&gt;=30,OR(I932&gt;=0.05,I932="N/A")),"Type 2",IF(OR(AND('Test Sample Data'!N932&gt;=30,'Control Sample Data'!N932&lt;=30),AND('Test Sample Data'!N932&lt;=30,'Control Sample Data'!N932&gt;=30)),"Type 1","OKAY")))</f>
        <v>OKAY</v>
      </c>
    </row>
    <row r="933" spans="1:11">
      <c r="A933" s="80"/>
      <c r="B933" s="87" t="str">
        <f>IF('Gene Table'!E933="","",'Gene Table'!E933)</f>
        <v>hsa-miR-708-3p</v>
      </c>
      <c r="C933" s="87" t="str">
        <f>'Gene Table'!B933</f>
        <v>G19</v>
      </c>
      <c r="D933" s="88" t="e">
        <f>Calculations!BN934</f>
        <v>#DIV/0!</v>
      </c>
      <c r="E933" s="88" t="e">
        <f>Calculations!BO934</f>
        <v>#DIV/0!</v>
      </c>
      <c r="F933" s="89" t="e">
        <f t="shared" si="68"/>
        <v>#DIV/0!</v>
      </c>
      <c r="G933" s="89" t="e">
        <f t="shared" si="69"/>
        <v>#DIV/0!</v>
      </c>
      <c r="H933" s="88" t="e">
        <f t="shared" si="70"/>
        <v>#DIV/0!</v>
      </c>
      <c r="I933" s="92" t="str">
        <f>IF(OR(COUNT(Calculations!BP934:BY934)&lt;3,COUNT(Calculations!BZ934:CI934)&lt;3),"N/A",IF(ISERROR(TTEST(Calculations!BP934:BY934,Calculations!BZ934:CI934,2,2)),"N/A",TTEST(Calculations!BP934:BY934,Calculations!BZ934:CI934,2,2)))</f>
        <v>N/A</v>
      </c>
      <c r="J933" s="88" t="e">
        <f t="shared" si="71"/>
        <v>#DIV/0!</v>
      </c>
      <c r="K933" s="93" t="str">
        <f>IF(AND('Test Sample Data'!N933&gt;=35,'Control Sample Data'!N933&gt;=35),"Type 3",IF(AND('Test Sample Data'!N933&gt;=30,'Control Sample Data'!N933&gt;=30,OR(I933&gt;=0.05,I933="N/A")),"Type 2",IF(OR(AND('Test Sample Data'!N933&gt;=30,'Control Sample Data'!N933&lt;=30),AND('Test Sample Data'!N933&lt;=30,'Control Sample Data'!N933&gt;=30)),"Type 1","OKAY")))</f>
        <v>OKAY</v>
      </c>
    </row>
    <row r="934" spans="1:11">
      <c r="A934" s="80"/>
      <c r="B934" s="87" t="str">
        <f>IF('Gene Table'!E934="","",'Gene Table'!E934)</f>
        <v>hsa-miR-3126-3p</v>
      </c>
      <c r="C934" s="87" t="str">
        <f>'Gene Table'!B934</f>
        <v>G20</v>
      </c>
      <c r="D934" s="88" t="e">
        <f>Calculations!BN935</f>
        <v>#DIV/0!</v>
      </c>
      <c r="E934" s="88" t="e">
        <f>Calculations!BO935</f>
        <v>#DIV/0!</v>
      </c>
      <c r="F934" s="89" t="e">
        <f t="shared" si="68"/>
        <v>#DIV/0!</v>
      </c>
      <c r="G934" s="89" t="e">
        <f t="shared" si="69"/>
        <v>#DIV/0!</v>
      </c>
      <c r="H934" s="88" t="e">
        <f t="shared" si="70"/>
        <v>#DIV/0!</v>
      </c>
      <c r="I934" s="92" t="str">
        <f>IF(OR(COUNT(Calculations!BP935:BY935)&lt;3,COUNT(Calculations!BZ935:CI935)&lt;3),"N/A",IF(ISERROR(TTEST(Calculations!BP935:BY935,Calculations!BZ935:CI935,2,2)),"N/A",TTEST(Calculations!BP935:BY935,Calculations!BZ935:CI935,2,2)))</f>
        <v>N/A</v>
      </c>
      <c r="J934" s="88" t="e">
        <f t="shared" si="71"/>
        <v>#DIV/0!</v>
      </c>
      <c r="K934" s="93" t="str">
        <f>IF(AND('Test Sample Data'!N934&gt;=35,'Control Sample Data'!N934&gt;=35),"Type 3",IF(AND('Test Sample Data'!N934&gt;=30,'Control Sample Data'!N934&gt;=30,OR(I934&gt;=0.05,I934="N/A")),"Type 2",IF(OR(AND('Test Sample Data'!N934&gt;=30,'Control Sample Data'!N934&lt;=30),AND('Test Sample Data'!N934&lt;=30,'Control Sample Data'!N934&gt;=30)),"Type 1","OKAY")))</f>
        <v>OKAY</v>
      </c>
    </row>
    <row r="935" spans="1:11">
      <c r="A935" s="80"/>
      <c r="B935" s="87" t="str">
        <f>IF('Gene Table'!E935="","",'Gene Table'!E935)</f>
        <v>hsa-miR-7-1-3p</v>
      </c>
      <c r="C935" s="87" t="str">
        <f>'Gene Table'!B935</f>
        <v>G21</v>
      </c>
      <c r="D935" s="88" t="e">
        <f>Calculations!BN936</f>
        <v>#DIV/0!</v>
      </c>
      <c r="E935" s="88" t="e">
        <f>Calculations!BO936</f>
        <v>#DIV/0!</v>
      </c>
      <c r="F935" s="89" t="e">
        <f t="shared" si="68"/>
        <v>#DIV/0!</v>
      </c>
      <c r="G935" s="89" t="e">
        <f t="shared" si="69"/>
        <v>#DIV/0!</v>
      </c>
      <c r="H935" s="88" t="e">
        <f t="shared" si="70"/>
        <v>#DIV/0!</v>
      </c>
      <c r="I935" s="92" t="str">
        <f>IF(OR(COUNT(Calculations!BP936:BY936)&lt;3,COUNT(Calculations!BZ936:CI936)&lt;3),"N/A",IF(ISERROR(TTEST(Calculations!BP936:BY936,Calculations!BZ936:CI936,2,2)),"N/A",TTEST(Calculations!BP936:BY936,Calculations!BZ936:CI936,2,2)))</f>
        <v>N/A</v>
      </c>
      <c r="J935" s="88" t="e">
        <f t="shared" si="71"/>
        <v>#DIV/0!</v>
      </c>
      <c r="K935" s="93" t="str">
        <f>IF(AND('Test Sample Data'!N935&gt;=35,'Control Sample Data'!N935&gt;=35),"Type 3",IF(AND('Test Sample Data'!N935&gt;=30,'Control Sample Data'!N935&gt;=30,OR(I935&gt;=0.05,I935="N/A")),"Type 2",IF(OR(AND('Test Sample Data'!N935&gt;=30,'Control Sample Data'!N935&lt;=30),AND('Test Sample Data'!N935&lt;=30,'Control Sample Data'!N935&gt;=30)),"Type 1","OKAY")))</f>
        <v>OKAY</v>
      </c>
    </row>
    <row r="936" spans="1:11">
      <c r="A936" s="80"/>
      <c r="B936" s="87" t="str">
        <f>IF('Gene Table'!E936="","",'Gene Table'!E936)</f>
        <v>hsa-miR-3144-3p</v>
      </c>
      <c r="C936" s="87" t="str">
        <f>'Gene Table'!B936</f>
        <v>G22</v>
      </c>
      <c r="D936" s="88" t="e">
        <f>Calculations!BN937</f>
        <v>#DIV/0!</v>
      </c>
      <c r="E936" s="88" t="e">
        <f>Calculations!BO937</f>
        <v>#DIV/0!</v>
      </c>
      <c r="F936" s="89" t="e">
        <f t="shared" si="68"/>
        <v>#DIV/0!</v>
      </c>
      <c r="G936" s="89" t="e">
        <f t="shared" si="69"/>
        <v>#DIV/0!</v>
      </c>
      <c r="H936" s="88" t="e">
        <f t="shared" si="70"/>
        <v>#DIV/0!</v>
      </c>
      <c r="I936" s="92" t="str">
        <f>IF(OR(COUNT(Calculations!BP937:BY937)&lt;3,COUNT(Calculations!BZ937:CI937)&lt;3),"N/A",IF(ISERROR(TTEST(Calculations!BP937:BY937,Calculations!BZ937:CI937,2,2)),"N/A",TTEST(Calculations!BP937:BY937,Calculations!BZ937:CI937,2,2)))</f>
        <v>N/A</v>
      </c>
      <c r="J936" s="88" t="e">
        <f t="shared" si="71"/>
        <v>#DIV/0!</v>
      </c>
      <c r="K936" s="93" t="str">
        <f>IF(AND('Test Sample Data'!N936&gt;=35,'Control Sample Data'!N936&gt;=35),"Type 3",IF(AND('Test Sample Data'!N936&gt;=30,'Control Sample Data'!N936&gt;=30,OR(I936&gt;=0.05,I936="N/A")),"Type 2",IF(OR(AND('Test Sample Data'!N936&gt;=30,'Control Sample Data'!N936&lt;=30),AND('Test Sample Data'!N936&lt;=30,'Control Sample Data'!N936&gt;=30)),"Type 1","OKAY")))</f>
        <v>OKAY</v>
      </c>
    </row>
    <row r="937" spans="1:11">
      <c r="A937" s="80"/>
      <c r="B937" s="87" t="str">
        <f>IF('Gene Table'!E937="","",'Gene Table'!E937)</f>
        <v>hsa-miR-7-2-3p</v>
      </c>
      <c r="C937" s="87" t="str">
        <f>'Gene Table'!B937</f>
        <v>G23</v>
      </c>
      <c r="D937" s="88" t="e">
        <f>Calculations!BN938</f>
        <v>#DIV/0!</v>
      </c>
      <c r="E937" s="88" t="e">
        <f>Calculations!BO938</f>
        <v>#DIV/0!</v>
      </c>
      <c r="F937" s="89" t="e">
        <f t="shared" si="68"/>
        <v>#DIV/0!</v>
      </c>
      <c r="G937" s="89" t="e">
        <f t="shared" si="69"/>
        <v>#DIV/0!</v>
      </c>
      <c r="H937" s="88" t="e">
        <f t="shared" si="70"/>
        <v>#DIV/0!</v>
      </c>
      <c r="I937" s="92" t="str">
        <f>IF(OR(COUNT(Calculations!BP938:BY938)&lt;3,COUNT(Calculations!BZ938:CI938)&lt;3),"N/A",IF(ISERROR(TTEST(Calculations!BP938:BY938,Calculations!BZ938:CI938,2,2)),"N/A",TTEST(Calculations!BP938:BY938,Calculations!BZ938:CI938,2,2)))</f>
        <v>N/A</v>
      </c>
      <c r="J937" s="88" t="e">
        <f t="shared" si="71"/>
        <v>#DIV/0!</v>
      </c>
      <c r="K937" s="93" t="str">
        <f>IF(AND('Test Sample Data'!N937&gt;=35,'Control Sample Data'!N937&gt;=35),"Type 3",IF(AND('Test Sample Data'!N937&gt;=30,'Control Sample Data'!N937&gt;=30,OR(I937&gt;=0.05,I937="N/A")),"Type 2",IF(OR(AND('Test Sample Data'!N937&gt;=30,'Control Sample Data'!N937&lt;=30),AND('Test Sample Data'!N937&lt;=30,'Control Sample Data'!N937&gt;=30)),"Type 1","OKAY")))</f>
        <v>OKAY</v>
      </c>
    </row>
    <row r="938" spans="1:11">
      <c r="A938" s="80"/>
      <c r="B938" s="87" t="str">
        <f>IF('Gene Table'!E938="","",'Gene Table'!E938)</f>
        <v>hsa-miR-323b-3p</v>
      </c>
      <c r="C938" s="87" t="str">
        <f>'Gene Table'!B938</f>
        <v>G24</v>
      </c>
      <c r="D938" s="88" t="e">
        <f>Calculations!BN939</f>
        <v>#DIV/0!</v>
      </c>
      <c r="E938" s="88" t="e">
        <f>Calculations!BO939</f>
        <v>#DIV/0!</v>
      </c>
      <c r="F938" s="89" t="e">
        <f t="shared" si="68"/>
        <v>#DIV/0!</v>
      </c>
      <c r="G938" s="89" t="e">
        <f t="shared" si="69"/>
        <v>#DIV/0!</v>
      </c>
      <c r="H938" s="88" t="e">
        <f t="shared" si="70"/>
        <v>#DIV/0!</v>
      </c>
      <c r="I938" s="92" t="str">
        <f>IF(OR(COUNT(Calculations!BP939:BY939)&lt;3,COUNT(Calculations!BZ939:CI939)&lt;3),"N/A",IF(ISERROR(TTEST(Calculations!BP939:BY939,Calculations!BZ939:CI939,2,2)),"N/A",TTEST(Calculations!BP939:BY939,Calculations!BZ939:CI939,2,2)))</f>
        <v>N/A</v>
      </c>
      <c r="J938" s="88" t="e">
        <f t="shared" si="71"/>
        <v>#DIV/0!</v>
      </c>
      <c r="K938" s="93" t="str">
        <f>IF(AND('Test Sample Data'!N938&gt;=35,'Control Sample Data'!N938&gt;=35),"Type 3",IF(AND('Test Sample Data'!N938&gt;=30,'Control Sample Data'!N938&gt;=30,OR(I938&gt;=0.05,I938="N/A")),"Type 2",IF(OR(AND('Test Sample Data'!N938&gt;=30,'Control Sample Data'!N938&lt;=30),AND('Test Sample Data'!N938&lt;=30,'Control Sample Data'!N938&gt;=30)),"Type 1","OKAY")))</f>
        <v>OKAY</v>
      </c>
    </row>
    <row r="939" spans="1:11">
      <c r="A939" s="80"/>
      <c r="B939" s="87" t="str">
        <f>IF('Gene Table'!E939="","",'Gene Table'!E939)</f>
        <v>hsa-miR-1193</v>
      </c>
      <c r="C939" s="87" t="str">
        <f>'Gene Table'!B939</f>
        <v>H01</v>
      </c>
      <c r="D939" s="88" t="e">
        <f>Calculations!BN940</f>
        <v>#DIV/0!</v>
      </c>
      <c r="E939" s="88" t="e">
        <f>Calculations!BO940</f>
        <v>#DIV/0!</v>
      </c>
      <c r="F939" s="89" t="e">
        <f t="shared" si="68"/>
        <v>#DIV/0!</v>
      </c>
      <c r="G939" s="89" t="e">
        <f t="shared" si="69"/>
        <v>#DIV/0!</v>
      </c>
      <c r="H939" s="88" t="e">
        <f t="shared" si="70"/>
        <v>#DIV/0!</v>
      </c>
      <c r="I939" s="92" t="str">
        <f>IF(OR(COUNT(Calculations!BP940:BY940)&lt;3,COUNT(Calculations!BZ940:CI940)&lt;3),"N/A",IF(ISERROR(TTEST(Calculations!BP940:BY940,Calculations!BZ940:CI940,2,2)),"N/A",TTEST(Calculations!BP940:BY940,Calculations!BZ940:CI940,2,2)))</f>
        <v>N/A</v>
      </c>
      <c r="J939" s="88" t="e">
        <f t="shared" si="71"/>
        <v>#DIV/0!</v>
      </c>
      <c r="K939" s="93" t="str">
        <f>IF(AND('Test Sample Data'!N939&gt;=35,'Control Sample Data'!N939&gt;=35),"Type 3",IF(AND('Test Sample Data'!N939&gt;=30,'Control Sample Data'!N939&gt;=30,OR(I939&gt;=0.05,I939="N/A")),"Type 2",IF(OR(AND('Test Sample Data'!N939&gt;=30,'Control Sample Data'!N939&lt;=30),AND('Test Sample Data'!N939&lt;=30,'Control Sample Data'!N939&gt;=30)),"Type 1","OKAY")))</f>
        <v>OKAY</v>
      </c>
    </row>
    <row r="940" spans="1:11">
      <c r="A940" s="80"/>
      <c r="B940" s="87" t="str">
        <f>IF('Gene Table'!E940="","",'Gene Table'!E940)</f>
        <v>hsa-miR-3651</v>
      </c>
      <c r="C940" s="87" t="str">
        <f>'Gene Table'!B940</f>
        <v>H02</v>
      </c>
      <c r="D940" s="88" t="e">
        <f>Calculations!BN941</f>
        <v>#DIV/0!</v>
      </c>
      <c r="E940" s="88" t="e">
        <f>Calculations!BO941</f>
        <v>#DIV/0!</v>
      </c>
      <c r="F940" s="89" t="e">
        <f t="shared" si="68"/>
        <v>#DIV/0!</v>
      </c>
      <c r="G940" s="89" t="e">
        <f t="shared" si="69"/>
        <v>#DIV/0!</v>
      </c>
      <c r="H940" s="88" t="e">
        <f t="shared" si="70"/>
        <v>#DIV/0!</v>
      </c>
      <c r="I940" s="92" t="str">
        <f>IF(OR(COUNT(Calculations!BP941:BY941)&lt;3,COUNT(Calculations!BZ941:CI941)&lt;3),"N/A",IF(ISERROR(TTEST(Calculations!BP941:BY941,Calculations!BZ941:CI941,2,2)),"N/A",TTEST(Calculations!BP941:BY941,Calculations!BZ941:CI941,2,2)))</f>
        <v>N/A</v>
      </c>
      <c r="J940" s="88" t="e">
        <f t="shared" si="71"/>
        <v>#DIV/0!</v>
      </c>
      <c r="K940" s="93" t="str">
        <f>IF(AND('Test Sample Data'!N940&gt;=35,'Control Sample Data'!N940&gt;=35),"Type 3",IF(AND('Test Sample Data'!N940&gt;=30,'Control Sample Data'!N940&gt;=30,OR(I940&gt;=0.05,I940="N/A")),"Type 2",IF(OR(AND('Test Sample Data'!N940&gt;=30,'Control Sample Data'!N940&lt;=30),AND('Test Sample Data'!N940&lt;=30,'Control Sample Data'!N940&gt;=30)),"Type 1","OKAY")))</f>
        <v>OKAY</v>
      </c>
    </row>
    <row r="941" spans="1:11">
      <c r="A941" s="80"/>
      <c r="B941" s="87" t="str">
        <f>IF('Gene Table'!E941="","",'Gene Table'!E941)</f>
        <v>hsa-miR-3174</v>
      </c>
      <c r="C941" s="87" t="str">
        <f>'Gene Table'!B941</f>
        <v>H03</v>
      </c>
      <c r="D941" s="88" t="e">
        <f>Calculations!BN942</f>
        <v>#DIV/0!</v>
      </c>
      <c r="E941" s="88" t="e">
        <f>Calculations!BO942</f>
        <v>#DIV/0!</v>
      </c>
      <c r="F941" s="89" t="e">
        <f t="shared" si="68"/>
        <v>#DIV/0!</v>
      </c>
      <c r="G941" s="89" t="e">
        <f t="shared" si="69"/>
        <v>#DIV/0!</v>
      </c>
      <c r="H941" s="88" t="e">
        <f t="shared" si="70"/>
        <v>#DIV/0!</v>
      </c>
      <c r="I941" s="92" t="str">
        <f>IF(OR(COUNT(Calculations!BP942:BY942)&lt;3,COUNT(Calculations!BZ942:CI942)&lt;3),"N/A",IF(ISERROR(TTEST(Calculations!BP942:BY942,Calculations!BZ942:CI942,2,2)),"N/A",TTEST(Calculations!BP942:BY942,Calculations!BZ942:CI942,2,2)))</f>
        <v>N/A</v>
      </c>
      <c r="J941" s="88" t="e">
        <f t="shared" si="71"/>
        <v>#DIV/0!</v>
      </c>
      <c r="K941" s="93" t="str">
        <f>IF(AND('Test Sample Data'!N941&gt;=35,'Control Sample Data'!N941&gt;=35),"Type 3",IF(AND('Test Sample Data'!N941&gt;=30,'Control Sample Data'!N941&gt;=30,OR(I941&gt;=0.05,I941="N/A")),"Type 2",IF(OR(AND('Test Sample Data'!N941&gt;=30,'Control Sample Data'!N941&lt;=30),AND('Test Sample Data'!N941&lt;=30,'Control Sample Data'!N941&gt;=30)),"Type 1","OKAY")))</f>
        <v>OKAY</v>
      </c>
    </row>
    <row r="942" spans="1:11">
      <c r="A942" s="80"/>
      <c r="B942" s="87" t="str">
        <f>IF('Gene Table'!E942="","",'Gene Table'!E942)</f>
        <v>hsa-miR-3652</v>
      </c>
      <c r="C942" s="87" t="str">
        <f>'Gene Table'!B942</f>
        <v>H04</v>
      </c>
      <c r="D942" s="88" t="e">
        <f>Calculations!BN943</f>
        <v>#DIV/0!</v>
      </c>
      <c r="E942" s="88" t="e">
        <f>Calculations!BO943</f>
        <v>#DIV/0!</v>
      </c>
      <c r="F942" s="89" t="e">
        <f t="shared" si="68"/>
        <v>#DIV/0!</v>
      </c>
      <c r="G942" s="89" t="e">
        <f t="shared" si="69"/>
        <v>#DIV/0!</v>
      </c>
      <c r="H942" s="88" t="e">
        <f t="shared" si="70"/>
        <v>#DIV/0!</v>
      </c>
      <c r="I942" s="92" t="str">
        <f>IF(OR(COUNT(Calculations!BP943:BY943)&lt;3,COUNT(Calculations!BZ943:CI943)&lt;3),"N/A",IF(ISERROR(TTEST(Calculations!BP943:BY943,Calculations!BZ943:CI943,2,2)),"N/A",TTEST(Calculations!BP943:BY943,Calculations!BZ943:CI943,2,2)))</f>
        <v>N/A</v>
      </c>
      <c r="J942" s="88" t="e">
        <f t="shared" si="71"/>
        <v>#DIV/0!</v>
      </c>
      <c r="K942" s="93" t="str">
        <f>IF(AND('Test Sample Data'!N942&gt;=35,'Control Sample Data'!N942&gt;=35),"Type 3",IF(AND('Test Sample Data'!N942&gt;=30,'Control Sample Data'!N942&gt;=30,OR(I942&gt;=0.05,I942="N/A")),"Type 2",IF(OR(AND('Test Sample Data'!N942&gt;=30,'Control Sample Data'!N942&lt;=30),AND('Test Sample Data'!N942&lt;=30,'Control Sample Data'!N942&gt;=30)),"Type 1","OKAY")))</f>
        <v>OKAY</v>
      </c>
    </row>
    <row r="943" spans="1:11">
      <c r="A943" s="80"/>
      <c r="B943" s="87" t="str">
        <f>IF('Gene Table'!E943="","",'Gene Table'!E943)</f>
        <v>hsa-miR-3176</v>
      </c>
      <c r="C943" s="87" t="str">
        <f>'Gene Table'!B943</f>
        <v>H05</v>
      </c>
      <c r="D943" s="88" t="e">
        <f>Calculations!BN944</f>
        <v>#DIV/0!</v>
      </c>
      <c r="E943" s="88" t="e">
        <f>Calculations!BO944</f>
        <v>#DIV/0!</v>
      </c>
      <c r="F943" s="89" t="e">
        <f t="shared" si="68"/>
        <v>#DIV/0!</v>
      </c>
      <c r="G943" s="89" t="e">
        <f t="shared" si="69"/>
        <v>#DIV/0!</v>
      </c>
      <c r="H943" s="88" t="e">
        <f t="shared" si="70"/>
        <v>#DIV/0!</v>
      </c>
      <c r="I943" s="92" t="str">
        <f>IF(OR(COUNT(Calculations!BP944:BY944)&lt;3,COUNT(Calculations!BZ944:CI944)&lt;3),"N/A",IF(ISERROR(TTEST(Calculations!BP944:BY944,Calculations!BZ944:CI944,2,2)),"N/A",TTEST(Calculations!BP944:BY944,Calculations!BZ944:CI944,2,2)))</f>
        <v>N/A</v>
      </c>
      <c r="J943" s="88" t="e">
        <f t="shared" si="71"/>
        <v>#DIV/0!</v>
      </c>
      <c r="K943" s="93" t="str">
        <f>IF(AND('Test Sample Data'!N943&gt;=35,'Control Sample Data'!N943&gt;=35),"Type 3",IF(AND('Test Sample Data'!N943&gt;=30,'Control Sample Data'!N943&gt;=30,OR(I943&gt;=0.05,I943="N/A")),"Type 2",IF(OR(AND('Test Sample Data'!N943&gt;=30,'Control Sample Data'!N943&lt;=30),AND('Test Sample Data'!N943&lt;=30,'Control Sample Data'!N943&gt;=30)),"Type 1","OKAY")))</f>
        <v>OKAY</v>
      </c>
    </row>
    <row r="944" spans="1:11">
      <c r="A944" s="80"/>
      <c r="B944" s="87" t="str">
        <f>IF('Gene Table'!E944="","",'Gene Table'!E944)</f>
        <v>hsa-miR-3653</v>
      </c>
      <c r="C944" s="87" t="str">
        <f>'Gene Table'!B944</f>
        <v>H06</v>
      </c>
      <c r="D944" s="88" t="e">
        <f>Calculations!BN945</f>
        <v>#DIV/0!</v>
      </c>
      <c r="E944" s="88" t="e">
        <f>Calculations!BO945</f>
        <v>#DIV/0!</v>
      </c>
      <c r="F944" s="89" t="e">
        <f t="shared" si="68"/>
        <v>#DIV/0!</v>
      </c>
      <c r="G944" s="89" t="e">
        <f t="shared" si="69"/>
        <v>#DIV/0!</v>
      </c>
      <c r="H944" s="88" t="e">
        <f t="shared" si="70"/>
        <v>#DIV/0!</v>
      </c>
      <c r="I944" s="92" t="str">
        <f>IF(OR(COUNT(Calculations!BP945:BY945)&lt;3,COUNT(Calculations!BZ945:CI945)&lt;3),"N/A",IF(ISERROR(TTEST(Calculations!BP945:BY945,Calculations!BZ945:CI945,2,2)),"N/A",TTEST(Calculations!BP945:BY945,Calculations!BZ945:CI945,2,2)))</f>
        <v>N/A</v>
      </c>
      <c r="J944" s="88" t="e">
        <f t="shared" si="71"/>
        <v>#DIV/0!</v>
      </c>
      <c r="K944" s="93" t="str">
        <f>IF(AND('Test Sample Data'!N944&gt;=35,'Control Sample Data'!N944&gt;=35),"Type 3",IF(AND('Test Sample Data'!N944&gt;=30,'Control Sample Data'!N944&gt;=30,OR(I944&gt;=0.05,I944="N/A")),"Type 2",IF(OR(AND('Test Sample Data'!N944&gt;=30,'Control Sample Data'!N944&lt;=30),AND('Test Sample Data'!N944&lt;=30,'Control Sample Data'!N944&gt;=30)),"Type 1","OKAY")))</f>
        <v>OKAY</v>
      </c>
    </row>
    <row r="945" spans="1:11">
      <c r="A945" s="80"/>
      <c r="B945" s="87" t="str">
        <f>IF('Gene Table'!E945="","",'Gene Table'!E945)</f>
        <v>hsa-miR-3178</v>
      </c>
      <c r="C945" s="87" t="str">
        <f>'Gene Table'!B945</f>
        <v>H07</v>
      </c>
      <c r="D945" s="88" t="e">
        <f>Calculations!BN946</f>
        <v>#DIV/0!</v>
      </c>
      <c r="E945" s="88" t="e">
        <f>Calculations!BO946</f>
        <v>#DIV/0!</v>
      </c>
      <c r="F945" s="89" t="e">
        <f t="shared" si="68"/>
        <v>#DIV/0!</v>
      </c>
      <c r="G945" s="89" t="e">
        <f t="shared" si="69"/>
        <v>#DIV/0!</v>
      </c>
      <c r="H945" s="88" t="e">
        <f t="shared" si="70"/>
        <v>#DIV/0!</v>
      </c>
      <c r="I945" s="92" t="str">
        <f>IF(OR(COUNT(Calculations!BP946:BY946)&lt;3,COUNT(Calculations!BZ946:CI946)&lt;3),"N/A",IF(ISERROR(TTEST(Calculations!BP946:BY946,Calculations!BZ946:CI946,2,2)),"N/A",TTEST(Calculations!BP946:BY946,Calculations!BZ946:CI946,2,2)))</f>
        <v>N/A</v>
      </c>
      <c r="J945" s="88" t="e">
        <f t="shared" si="71"/>
        <v>#DIV/0!</v>
      </c>
      <c r="K945" s="93" t="str">
        <f>IF(AND('Test Sample Data'!N945&gt;=35,'Control Sample Data'!N945&gt;=35),"Type 3",IF(AND('Test Sample Data'!N945&gt;=30,'Control Sample Data'!N945&gt;=30,OR(I945&gt;=0.05,I945="N/A")),"Type 2",IF(OR(AND('Test Sample Data'!N945&gt;=30,'Control Sample Data'!N945&lt;=30),AND('Test Sample Data'!N945&lt;=30,'Control Sample Data'!N945&gt;=30)),"Type 1","OKAY")))</f>
        <v>OKAY</v>
      </c>
    </row>
    <row r="946" spans="1:11">
      <c r="A946" s="80"/>
      <c r="B946" s="87" t="str">
        <f>IF('Gene Table'!E946="","",'Gene Table'!E946)</f>
        <v>hsa-miR-3654</v>
      </c>
      <c r="C946" s="87" t="str">
        <f>'Gene Table'!B946</f>
        <v>H08</v>
      </c>
      <c r="D946" s="88" t="e">
        <f>Calculations!BN947</f>
        <v>#DIV/0!</v>
      </c>
      <c r="E946" s="88" t="e">
        <f>Calculations!BO947</f>
        <v>#DIV/0!</v>
      </c>
      <c r="F946" s="89" t="e">
        <f t="shared" si="68"/>
        <v>#DIV/0!</v>
      </c>
      <c r="G946" s="89" t="e">
        <f t="shared" si="69"/>
        <v>#DIV/0!</v>
      </c>
      <c r="H946" s="88" t="e">
        <f t="shared" si="70"/>
        <v>#DIV/0!</v>
      </c>
      <c r="I946" s="92" t="str">
        <f>IF(OR(COUNT(Calculations!BP947:BY947)&lt;3,COUNT(Calculations!BZ947:CI947)&lt;3),"N/A",IF(ISERROR(TTEST(Calculations!BP947:BY947,Calculations!BZ947:CI947,2,2)),"N/A",TTEST(Calculations!BP947:BY947,Calculations!BZ947:CI947,2,2)))</f>
        <v>N/A</v>
      </c>
      <c r="J946" s="88" t="e">
        <f t="shared" si="71"/>
        <v>#DIV/0!</v>
      </c>
      <c r="K946" s="93" t="str">
        <f>IF(AND('Test Sample Data'!N946&gt;=35,'Control Sample Data'!N946&gt;=35),"Type 3",IF(AND('Test Sample Data'!N946&gt;=30,'Control Sample Data'!N946&gt;=30,OR(I946&gt;=0.05,I946="N/A")),"Type 2",IF(OR(AND('Test Sample Data'!N946&gt;=30,'Control Sample Data'!N946&lt;=30),AND('Test Sample Data'!N946&lt;=30,'Control Sample Data'!N946&gt;=30)),"Type 1","OKAY")))</f>
        <v>OKAY</v>
      </c>
    </row>
    <row r="947" spans="1:11">
      <c r="A947" s="80"/>
      <c r="B947" s="87" t="str">
        <f>IF('Gene Table'!E947="","",'Gene Table'!E947)</f>
        <v>hsa-miR-3180-5p</v>
      </c>
      <c r="C947" s="87" t="str">
        <f>'Gene Table'!B947</f>
        <v>H09</v>
      </c>
      <c r="D947" s="88" t="e">
        <f>Calculations!BN948</f>
        <v>#DIV/0!</v>
      </c>
      <c r="E947" s="88" t="e">
        <f>Calculations!BO948</f>
        <v>#DIV/0!</v>
      </c>
      <c r="F947" s="89" t="e">
        <f t="shared" si="68"/>
        <v>#DIV/0!</v>
      </c>
      <c r="G947" s="89" t="e">
        <f t="shared" si="69"/>
        <v>#DIV/0!</v>
      </c>
      <c r="H947" s="88" t="e">
        <f t="shared" si="70"/>
        <v>#DIV/0!</v>
      </c>
      <c r="I947" s="92" t="str">
        <f>IF(OR(COUNT(Calculations!BP948:BY948)&lt;3,COUNT(Calculations!BZ948:CI948)&lt;3),"N/A",IF(ISERROR(TTEST(Calculations!BP948:BY948,Calculations!BZ948:CI948,2,2)),"N/A",TTEST(Calculations!BP948:BY948,Calculations!BZ948:CI948,2,2)))</f>
        <v>N/A</v>
      </c>
      <c r="J947" s="88" t="e">
        <f t="shared" si="71"/>
        <v>#DIV/0!</v>
      </c>
      <c r="K947" s="93" t="str">
        <f>IF(AND('Test Sample Data'!N947&gt;=35,'Control Sample Data'!N947&gt;=35),"Type 3",IF(AND('Test Sample Data'!N947&gt;=30,'Control Sample Data'!N947&gt;=30,OR(I947&gt;=0.05,I947="N/A")),"Type 2",IF(OR(AND('Test Sample Data'!N947&gt;=30,'Control Sample Data'!N947&lt;=30),AND('Test Sample Data'!N947&lt;=30,'Control Sample Data'!N947&gt;=30)),"Type 1","OKAY")))</f>
        <v>OKAY</v>
      </c>
    </row>
    <row r="948" spans="1:11">
      <c r="A948" s="80"/>
      <c r="B948" s="87" t="str">
        <f>IF('Gene Table'!E948="","",'Gene Table'!E948)</f>
        <v>hsa-miR-3655</v>
      </c>
      <c r="C948" s="87" t="str">
        <f>'Gene Table'!B948</f>
        <v>H10</v>
      </c>
      <c r="D948" s="88" t="e">
        <f>Calculations!BN949</f>
        <v>#DIV/0!</v>
      </c>
      <c r="E948" s="88" t="e">
        <f>Calculations!BO949</f>
        <v>#DIV/0!</v>
      </c>
      <c r="F948" s="89" t="e">
        <f t="shared" si="68"/>
        <v>#DIV/0!</v>
      </c>
      <c r="G948" s="89" t="e">
        <f t="shared" si="69"/>
        <v>#DIV/0!</v>
      </c>
      <c r="H948" s="88" t="e">
        <f t="shared" si="70"/>
        <v>#DIV/0!</v>
      </c>
      <c r="I948" s="92" t="str">
        <f>IF(OR(COUNT(Calculations!BP949:BY949)&lt;3,COUNT(Calculations!BZ949:CI949)&lt;3),"N/A",IF(ISERROR(TTEST(Calculations!BP949:BY949,Calculations!BZ949:CI949,2,2)),"N/A",TTEST(Calculations!BP949:BY949,Calculations!BZ949:CI949,2,2)))</f>
        <v>N/A</v>
      </c>
      <c r="J948" s="88" t="e">
        <f t="shared" si="71"/>
        <v>#DIV/0!</v>
      </c>
      <c r="K948" s="93" t="str">
        <f>IF(AND('Test Sample Data'!N948&gt;=35,'Control Sample Data'!N948&gt;=35),"Type 3",IF(AND('Test Sample Data'!N948&gt;=30,'Control Sample Data'!N948&gt;=30,OR(I948&gt;=0.05,I948="N/A")),"Type 2",IF(OR(AND('Test Sample Data'!N948&gt;=30,'Control Sample Data'!N948&lt;=30),AND('Test Sample Data'!N948&lt;=30,'Control Sample Data'!N948&gt;=30)),"Type 1","OKAY")))</f>
        <v>OKAY</v>
      </c>
    </row>
    <row r="949" spans="1:11">
      <c r="A949" s="80"/>
      <c r="B949" s="87" t="str">
        <f>IF('Gene Table'!E949="","",'Gene Table'!E949)</f>
        <v>hsa-miR-548w</v>
      </c>
      <c r="C949" s="87" t="str">
        <f>'Gene Table'!B949</f>
        <v>H11</v>
      </c>
      <c r="D949" s="88" t="e">
        <f>Calculations!BN950</f>
        <v>#DIV/0!</v>
      </c>
      <c r="E949" s="88" t="e">
        <f>Calculations!BO950</f>
        <v>#DIV/0!</v>
      </c>
      <c r="F949" s="89" t="e">
        <f t="shared" si="68"/>
        <v>#DIV/0!</v>
      </c>
      <c r="G949" s="89" t="e">
        <f t="shared" si="69"/>
        <v>#DIV/0!</v>
      </c>
      <c r="H949" s="88" t="e">
        <f t="shared" si="70"/>
        <v>#DIV/0!</v>
      </c>
      <c r="I949" s="92" t="str">
        <f>IF(OR(COUNT(Calculations!BP950:BY950)&lt;3,COUNT(Calculations!BZ950:CI950)&lt;3),"N/A",IF(ISERROR(TTEST(Calculations!BP950:BY950,Calculations!BZ950:CI950,2,2)),"N/A",TTEST(Calculations!BP950:BY950,Calculations!BZ950:CI950,2,2)))</f>
        <v>N/A</v>
      </c>
      <c r="J949" s="88" t="e">
        <f t="shared" si="71"/>
        <v>#DIV/0!</v>
      </c>
      <c r="K949" s="93" t="str">
        <f>IF(AND('Test Sample Data'!N949&gt;=35,'Control Sample Data'!N949&gt;=35),"Type 3",IF(AND('Test Sample Data'!N949&gt;=30,'Control Sample Data'!N949&gt;=30,OR(I949&gt;=0.05,I949="N/A")),"Type 2",IF(OR(AND('Test Sample Data'!N949&gt;=30,'Control Sample Data'!N949&lt;=30),AND('Test Sample Data'!N949&lt;=30,'Control Sample Data'!N949&gt;=30)),"Type 1","OKAY")))</f>
        <v>OKAY</v>
      </c>
    </row>
    <row r="950" spans="1:11">
      <c r="A950" s="80"/>
      <c r="B950" s="87" t="str">
        <f>IF('Gene Table'!E950="","",'Gene Table'!E950)</f>
        <v>hsa-miR-3656</v>
      </c>
      <c r="C950" s="87" t="str">
        <f>'Gene Table'!B950</f>
        <v>H12</v>
      </c>
      <c r="D950" s="88" t="e">
        <f>Calculations!BN951</f>
        <v>#DIV/0!</v>
      </c>
      <c r="E950" s="88" t="e">
        <f>Calculations!BO951</f>
        <v>#DIV/0!</v>
      </c>
      <c r="F950" s="89" t="e">
        <f t="shared" si="68"/>
        <v>#DIV/0!</v>
      </c>
      <c r="G950" s="89" t="e">
        <f t="shared" si="69"/>
        <v>#DIV/0!</v>
      </c>
      <c r="H950" s="88" t="e">
        <f t="shared" si="70"/>
        <v>#DIV/0!</v>
      </c>
      <c r="I950" s="92" t="str">
        <f>IF(OR(COUNT(Calculations!BP951:BY951)&lt;3,COUNT(Calculations!BZ951:CI951)&lt;3),"N/A",IF(ISERROR(TTEST(Calculations!BP951:BY951,Calculations!BZ951:CI951,2,2)),"N/A",TTEST(Calculations!BP951:BY951,Calculations!BZ951:CI951,2,2)))</f>
        <v>N/A</v>
      </c>
      <c r="J950" s="88" t="e">
        <f t="shared" si="71"/>
        <v>#DIV/0!</v>
      </c>
      <c r="K950" s="93" t="str">
        <f>IF(AND('Test Sample Data'!N950&gt;=35,'Control Sample Data'!N950&gt;=35),"Type 3",IF(AND('Test Sample Data'!N950&gt;=30,'Control Sample Data'!N950&gt;=30,OR(I950&gt;=0.05,I950="N/A")),"Type 2",IF(OR(AND('Test Sample Data'!N950&gt;=30,'Control Sample Data'!N950&lt;=30),AND('Test Sample Data'!N950&lt;=30,'Control Sample Data'!N950&gt;=30)),"Type 1","OKAY")))</f>
        <v>OKAY</v>
      </c>
    </row>
    <row r="951" spans="1:11">
      <c r="A951" s="80"/>
      <c r="B951" s="87" t="str">
        <f>IF('Gene Table'!E951="","",'Gene Table'!E951)</f>
        <v>hsa-miR-3187-3p</v>
      </c>
      <c r="C951" s="87" t="str">
        <f>'Gene Table'!B951</f>
        <v>H13</v>
      </c>
      <c r="D951" s="88" t="e">
        <f>Calculations!BN952</f>
        <v>#DIV/0!</v>
      </c>
      <c r="E951" s="88" t="e">
        <f>Calculations!BO952</f>
        <v>#DIV/0!</v>
      </c>
      <c r="F951" s="89" t="e">
        <f t="shared" si="68"/>
        <v>#DIV/0!</v>
      </c>
      <c r="G951" s="89" t="e">
        <f t="shared" si="69"/>
        <v>#DIV/0!</v>
      </c>
      <c r="H951" s="88" t="e">
        <f t="shared" si="70"/>
        <v>#DIV/0!</v>
      </c>
      <c r="I951" s="92" t="str">
        <f>IF(OR(COUNT(Calculations!BP952:BY952)&lt;3,COUNT(Calculations!BZ952:CI952)&lt;3),"N/A",IF(ISERROR(TTEST(Calculations!BP952:BY952,Calculations!BZ952:CI952,2,2)),"N/A",TTEST(Calculations!BP952:BY952,Calculations!BZ952:CI952,2,2)))</f>
        <v>N/A</v>
      </c>
      <c r="J951" s="88" t="e">
        <f t="shared" si="71"/>
        <v>#DIV/0!</v>
      </c>
      <c r="K951" s="93" t="str">
        <f>IF(AND('Test Sample Data'!N951&gt;=35,'Control Sample Data'!N951&gt;=35),"Type 3",IF(AND('Test Sample Data'!N951&gt;=30,'Control Sample Data'!N951&gt;=30,OR(I951&gt;=0.05,I951="N/A")),"Type 2",IF(OR(AND('Test Sample Data'!N951&gt;=30,'Control Sample Data'!N951&lt;=30),AND('Test Sample Data'!N951&lt;=30,'Control Sample Data'!N951&gt;=30)),"Type 1","OKAY")))</f>
        <v>OKAY</v>
      </c>
    </row>
    <row r="952" spans="1:11">
      <c r="A952" s="80"/>
      <c r="B952" s="87" t="str">
        <f>IF('Gene Table'!E952="","",'Gene Table'!E952)</f>
        <v>hsa-miR-3657</v>
      </c>
      <c r="C952" s="87" t="str">
        <f>'Gene Table'!B952</f>
        <v>H14</v>
      </c>
      <c r="D952" s="88" t="e">
        <f>Calculations!BN953</f>
        <v>#DIV/0!</v>
      </c>
      <c r="E952" s="88" t="e">
        <f>Calculations!BO953</f>
        <v>#DIV/0!</v>
      </c>
      <c r="F952" s="89" t="e">
        <f t="shared" si="68"/>
        <v>#DIV/0!</v>
      </c>
      <c r="G952" s="89" t="e">
        <f t="shared" si="69"/>
        <v>#DIV/0!</v>
      </c>
      <c r="H952" s="88" t="e">
        <f t="shared" si="70"/>
        <v>#DIV/0!</v>
      </c>
      <c r="I952" s="92" t="str">
        <f>IF(OR(COUNT(Calculations!BP953:BY953)&lt;3,COUNT(Calculations!BZ953:CI953)&lt;3),"N/A",IF(ISERROR(TTEST(Calculations!BP953:BY953,Calculations!BZ953:CI953,2,2)),"N/A",TTEST(Calculations!BP953:BY953,Calculations!BZ953:CI953,2,2)))</f>
        <v>N/A</v>
      </c>
      <c r="J952" s="88" t="e">
        <f t="shared" si="71"/>
        <v>#DIV/0!</v>
      </c>
      <c r="K952" s="93" t="str">
        <f>IF(AND('Test Sample Data'!N952&gt;=35,'Control Sample Data'!N952&gt;=35),"Type 3",IF(AND('Test Sample Data'!N952&gt;=30,'Control Sample Data'!N952&gt;=30,OR(I952&gt;=0.05,I952="N/A")),"Type 2",IF(OR(AND('Test Sample Data'!N952&gt;=30,'Control Sample Data'!N952&lt;=30),AND('Test Sample Data'!N952&lt;=30,'Control Sample Data'!N952&gt;=30)),"Type 1","OKAY")))</f>
        <v>OKAY</v>
      </c>
    </row>
    <row r="953" spans="1:11">
      <c r="A953" s="80"/>
      <c r="B953" s="87" t="str">
        <f>IF('Gene Table'!E953="","",'Gene Table'!E953)</f>
        <v>hsa-miR-3188</v>
      </c>
      <c r="C953" s="87" t="str">
        <f>'Gene Table'!B953</f>
        <v>H15</v>
      </c>
      <c r="D953" s="88" t="e">
        <f>Calculations!BN954</f>
        <v>#DIV/0!</v>
      </c>
      <c r="E953" s="88" t="e">
        <f>Calculations!BO954</f>
        <v>#DIV/0!</v>
      </c>
      <c r="F953" s="89" t="e">
        <f t="shared" si="68"/>
        <v>#DIV/0!</v>
      </c>
      <c r="G953" s="89" t="e">
        <f t="shared" si="69"/>
        <v>#DIV/0!</v>
      </c>
      <c r="H953" s="88" t="e">
        <f t="shared" si="70"/>
        <v>#DIV/0!</v>
      </c>
      <c r="I953" s="92" t="str">
        <f>IF(OR(COUNT(Calculations!BP954:BY954)&lt;3,COUNT(Calculations!BZ954:CI954)&lt;3),"N/A",IF(ISERROR(TTEST(Calculations!BP954:BY954,Calculations!BZ954:CI954,2,2)),"N/A",TTEST(Calculations!BP954:BY954,Calculations!BZ954:CI954,2,2)))</f>
        <v>N/A</v>
      </c>
      <c r="J953" s="88" t="e">
        <f t="shared" si="71"/>
        <v>#DIV/0!</v>
      </c>
      <c r="K953" s="93" t="str">
        <f>IF(AND('Test Sample Data'!N953&gt;=35,'Control Sample Data'!N953&gt;=35),"Type 3",IF(AND('Test Sample Data'!N953&gt;=30,'Control Sample Data'!N953&gt;=30,OR(I953&gt;=0.05,I953="N/A")),"Type 2",IF(OR(AND('Test Sample Data'!N953&gt;=30,'Control Sample Data'!N953&lt;=30),AND('Test Sample Data'!N953&lt;=30,'Control Sample Data'!N953&gt;=30)),"Type 1","OKAY")))</f>
        <v>OKAY</v>
      </c>
    </row>
    <row r="954" spans="1:11">
      <c r="A954" s="80"/>
      <c r="B954" s="87" t="str">
        <f>IF('Gene Table'!E954="","",'Gene Table'!E954)</f>
        <v>hsa-miR-3659</v>
      </c>
      <c r="C954" s="87" t="str">
        <f>'Gene Table'!B954</f>
        <v>H16</v>
      </c>
      <c r="D954" s="88" t="e">
        <f>Calculations!BN955</f>
        <v>#DIV/0!</v>
      </c>
      <c r="E954" s="88" t="e">
        <f>Calculations!BO955</f>
        <v>#DIV/0!</v>
      </c>
      <c r="F954" s="89" t="e">
        <f t="shared" si="68"/>
        <v>#DIV/0!</v>
      </c>
      <c r="G954" s="89" t="e">
        <f t="shared" si="69"/>
        <v>#DIV/0!</v>
      </c>
      <c r="H954" s="88" t="e">
        <f t="shared" si="70"/>
        <v>#DIV/0!</v>
      </c>
      <c r="I954" s="92" t="str">
        <f>IF(OR(COUNT(Calculations!BP955:BY955)&lt;3,COUNT(Calculations!BZ955:CI955)&lt;3),"N/A",IF(ISERROR(TTEST(Calculations!BP955:BY955,Calculations!BZ955:CI955,2,2)),"N/A",TTEST(Calculations!BP955:BY955,Calculations!BZ955:CI955,2,2)))</f>
        <v>N/A</v>
      </c>
      <c r="J954" s="88" t="e">
        <f t="shared" si="71"/>
        <v>#DIV/0!</v>
      </c>
      <c r="K954" s="93" t="str">
        <f>IF(AND('Test Sample Data'!N954&gt;=35,'Control Sample Data'!N954&gt;=35),"Type 3",IF(AND('Test Sample Data'!N954&gt;=30,'Control Sample Data'!N954&gt;=30,OR(I954&gt;=0.05,I954="N/A")),"Type 2",IF(OR(AND('Test Sample Data'!N954&gt;=30,'Control Sample Data'!N954&lt;=30),AND('Test Sample Data'!N954&lt;=30,'Control Sample Data'!N954&gt;=30)),"Type 1","OKAY")))</f>
        <v>OKAY</v>
      </c>
    </row>
    <row r="955" spans="1:11">
      <c r="A955" s="80"/>
      <c r="B955" s="87" t="str">
        <f>IF('Gene Table'!E955="","",'Gene Table'!E955)</f>
        <v>hsa-miR-3189-3p</v>
      </c>
      <c r="C955" s="87" t="str">
        <f>'Gene Table'!B955</f>
        <v>H17</v>
      </c>
      <c r="D955" s="88" t="e">
        <f>Calculations!BN956</f>
        <v>#DIV/0!</v>
      </c>
      <c r="E955" s="88" t="e">
        <f>Calculations!BO956</f>
        <v>#DIV/0!</v>
      </c>
      <c r="F955" s="89" t="e">
        <f t="shared" si="68"/>
        <v>#DIV/0!</v>
      </c>
      <c r="G955" s="89" t="e">
        <f t="shared" si="69"/>
        <v>#DIV/0!</v>
      </c>
      <c r="H955" s="88" t="e">
        <f t="shared" si="70"/>
        <v>#DIV/0!</v>
      </c>
      <c r="I955" s="92" t="str">
        <f>IF(OR(COUNT(Calculations!BP956:BY956)&lt;3,COUNT(Calculations!BZ956:CI956)&lt;3),"N/A",IF(ISERROR(TTEST(Calculations!BP956:BY956,Calculations!BZ956:CI956,2,2)),"N/A",TTEST(Calculations!BP956:BY956,Calculations!BZ956:CI956,2,2)))</f>
        <v>N/A</v>
      </c>
      <c r="J955" s="88" t="e">
        <f t="shared" si="71"/>
        <v>#DIV/0!</v>
      </c>
      <c r="K955" s="93" t="str">
        <f>IF(AND('Test Sample Data'!N955&gt;=35,'Control Sample Data'!N955&gt;=35),"Type 3",IF(AND('Test Sample Data'!N955&gt;=30,'Control Sample Data'!N955&gt;=30,OR(I955&gt;=0.05,I955="N/A")),"Type 2",IF(OR(AND('Test Sample Data'!N955&gt;=30,'Control Sample Data'!N955&lt;=30),AND('Test Sample Data'!N955&lt;=30,'Control Sample Data'!N955&gt;=30)),"Type 1","OKAY")))</f>
        <v>OKAY</v>
      </c>
    </row>
    <row r="956" spans="1:11">
      <c r="A956" s="80"/>
      <c r="B956" s="87" t="str">
        <f>IF('Gene Table'!E956="","",'Gene Table'!E956)</f>
        <v>hsa-miR-3660</v>
      </c>
      <c r="C956" s="87" t="str">
        <f>'Gene Table'!B956</f>
        <v>H18</v>
      </c>
      <c r="D956" s="88" t="e">
        <f>Calculations!BN957</f>
        <v>#DIV/0!</v>
      </c>
      <c r="E956" s="88" t="e">
        <f>Calculations!BO957</f>
        <v>#DIV/0!</v>
      </c>
      <c r="F956" s="89" t="e">
        <f t="shared" si="68"/>
        <v>#DIV/0!</v>
      </c>
      <c r="G956" s="89" t="e">
        <f t="shared" si="69"/>
        <v>#DIV/0!</v>
      </c>
      <c r="H956" s="88" t="e">
        <f t="shared" si="70"/>
        <v>#DIV/0!</v>
      </c>
      <c r="I956" s="92" t="str">
        <f>IF(OR(COUNT(Calculations!BP957:BY957)&lt;3,COUNT(Calculations!BZ957:CI957)&lt;3),"N/A",IF(ISERROR(TTEST(Calculations!BP957:BY957,Calculations!BZ957:CI957,2,2)),"N/A",TTEST(Calculations!BP957:BY957,Calculations!BZ957:CI957,2,2)))</f>
        <v>N/A</v>
      </c>
      <c r="J956" s="88" t="e">
        <f t="shared" si="71"/>
        <v>#DIV/0!</v>
      </c>
      <c r="K956" s="93" t="str">
        <f>IF(AND('Test Sample Data'!N956&gt;=35,'Control Sample Data'!N956&gt;=35),"Type 3",IF(AND('Test Sample Data'!N956&gt;=30,'Control Sample Data'!N956&gt;=30,OR(I956&gt;=0.05,I956="N/A")),"Type 2",IF(OR(AND('Test Sample Data'!N956&gt;=30,'Control Sample Data'!N956&lt;=30),AND('Test Sample Data'!N956&lt;=30,'Control Sample Data'!N956&gt;=30)),"Type 1","OKAY")))</f>
        <v>OKAY</v>
      </c>
    </row>
    <row r="957" spans="1:11">
      <c r="A957" s="80"/>
      <c r="B957" s="87" t="str">
        <f>IF('Gene Table'!E957="","",'Gene Table'!E957)</f>
        <v>hsa-miR-3190-5p</v>
      </c>
      <c r="C957" s="87" t="str">
        <f>'Gene Table'!B957</f>
        <v>H19</v>
      </c>
      <c r="D957" s="88" t="e">
        <f>Calculations!BN958</f>
        <v>#DIV/0!</v>
      </c>
      <c r="E957" s="88" t="e">
        <f>Calculations!BO958</f>
        <v>#DIV/0!</v>
      </c>
      <c r="F957" s="89" t="e">
        <f t="shared" si="68"/>
        <v>#DIV/0!</v>
      </c>
      <c r="G957" s="89" t="e">
        <f t="shared" si="69"/>
        <v>#DIV/0!</v>
      </c>
      <c r="H957" s="88" t="e">
        <f t="shared" si="70"/>
        <v>#DIV/0!</v>
      </c>
      <c r="I957" s="92" t="str">
        <f>IF(OR(COUNT(Calculations!BP958:BY958)&lt;3,COUNT(Calculations!BZ958:CI958)&lt;3),"N/A",IF(ISERROR(TTEST(Calculations!BP958:BY958,Calculations!BZ958:CI958,2,2)),"N/A",TTEST(Calculations!BP958:BY958,Calculations!BZ958:CI958,2,2)))</f>
        <v>N/A</v>
      </c>
      <c r="J957" s="88" t="e">
        <f t="shared" si="71"/>
        <v>#DIV/0!</v>
      </c>
      <c r="K957" s="93" t="str">
        <f>IF(AND('Test Sample Data'!N957&gt;=35,'Control Sample Data'!N957&gt;=35),"Type 3",IF(AND('Test Sample Data'!N957&gt;=30,'Control Sample Data'!N957&gt;=30,OR(I957&gt;=0.05,I957="N/A")),"Type 2",IF(OR(AND('Test Sample Data'!N957&gt;=30,'Control Sample Data'!N957&lt;=30),AND('Test Sample Data'!N957&lt;=30,'Control Sample Data'!N957&gt;=30)),"Type 1","OKAY")))</f>
        <v>OKAY</v>
      </c>
    </row>
    <row r="958" spans="1:11">
      <c r="A958" s="80"/>
      <c r="B958" s="87" t="str">
        <f>IF('Gene Table'!E958="","",'Gene Table'!E958)</f>
        <v>hsa-miR-3662</v>
      </c>
      <c r="C958" s="87" t="str">
        <f>'Gene Table'!B958</f>
        <v>H20</v>
      </c>
      <c r="D958" s="88" t="e">
        <f>Calculations!BN959</f>
        <v>#DIV/0!</v>
      </c>
      <c r="E958" s="88" t="e">
        <f>Calculations!BO959</f>
        <v>#DIV/0!</v>
      </c>
      <c r="F958" s="89" t="e">
        <f t="shared" si="68"/>
        <v>#DIV/0!</v>
      </c>
      <c r="G958" s="89" t="e">
        <f t="shared" si="69"/>
        <v>#DIV/0!</v>
      </c>
      <c r="H958" s="88" t="e">
        <f t="shared" si="70"/>
        <v>#DIV/0!</v>
      </c>
      <c r="I958" s="92" t="str">
        <f>IF(OR(COUNT(Calculations!BP959:BY959)&lt;3,COUNT(Calculations!BZ959:CI959)&lt;3),"N/A",IF(ISERROR(TTEST(Calculations!BP959:BY959,Calculations!BZ959:CI959,2,2)),"N/A",TTEST(Calculations!BP959:BY959,Calculations!BZ959:CI959,2,2)))</f>
        <v>N/A</v>
      </c>
      <c r="J958" s="88" t="e">
        <f t="shared" si="71"/>
        <v>#DIV/0!</v>
      </c>
      <c r="K958" s="93" t="str">
        <f>IF(AND('Test Sample Data'!N958&gt;=35,'Control Sample Data'!N958&gt;=35),"Type 3",IF(AND('Test Sample Data'!N958&gt;=30,'Control Sample Data'!N958&gt;=30,OR(I958&gt;=0.05,I958="N/A")),"Type 2",IF(OR(AND('Test Sample Data'!N958&gt;=30,'Control Sample Data'!N958&lt;=30),AND('Test Sample Data'!N958&lt;=30,'Control Sample Data'!N958&gt;=30)),"Type 1","OKAY")))</f>
        <v>OKAY</v>
      </c>
    </row>
    <row r="959" spans="1:11">
      <c r="A959" s="80"/>
      <c r="B959" s="87" t="str">
        <f>IF('Gene Table'!E959="","",'Gene Table'!E959)</f>
        <v>hsa-miR-3191-3p</v>
      </c>
      <c r="C959" s="87" t="str">
        <f>'Gene Table'!B959</f>
        <v>H21</v>
      </c>
      <c r="D959" s="88" t="e">
        <f>Calculations!BN960</f>
        <v>#DIV/0!</v>
      </c>
      <c r="E959" s="88" t="e">
        <f>Calculations!BO960</f>
        <v>#DIV/0!</v>
      </c>
      <c r="F959" s="89" t="e">
        <f t="shared" si="68"/>
        <v>#DIV/0!</v>
      </c>
      <c r="G959" s="89" t="e">
        <f t="shared" si="69"/>
        <v>#DIV/0!</v>
      </c>
      <c r="H959" s="88" t="e">
        <f t="shared" si="70"/>
        <v>#DIV/0!</v>
      </c>
      <c r="I959" s="92" t="str">
        <f>IF(OR(COUNT(Calculations!BP960:BY960)&lt;3,COUNT(Calculations!BZ960:CI960)&lt;3),"N/A",IF(ISERROR(TTEST(Calculations!BP960:BY960,Calculations!BZ960:CI960,2,2)),"N/A",TTEST(Calculations!BP960:BY960,Calculations!BZ960:CI960,2,2)))</f>
        <v>N/A</v>
      </c>
      <c r="J959" s="88" t="e">
        <f t="shared" si="71"/>
        <v>#DIV/0!</v>
      </c>
      <c r="K959" s="93" t="str">
        <f>IF(AND('Test Sample Data'!N959&gt;=35,'Control Sample Data'!N959&gt;=35),"Type 3",IF(AND('Test Sample Data'!N959&gt;=30,'Control Sample Data'!N959&gt;=30,OR(I959&gt;=0.05,I959="N/A")),"Type 2",IF(OR(AND('Test Sample Data'!N959&gt;=30,'Control Sample Data'!N959&lt;=30),AND('Test Sample Data'!N959&lt;=30,'Control Sample Data'!N959&gt;=30)),"Type 1","OKAY")))</f>
        <v>OKAY</v>
      </c>
    </row>
    <row r="960" spans="1:11">
      <c r="A960" s="80"/>
      <c r="B960" s="87" t="str">
        <f>IF('Gene Table'!E960="","",'Gene Table'!E960)</f>
        <v>hsa-miR-3663-5p</v>
      </c>
      <c r="C960" s="87" t="str">
        <f>'Gene Table'!B960</f>
        <v>H22</v>
      </c>
      <c r="D960" s="88" t="e">
        <f>Calculations!BN961</f>
        <v>#DIV/0!</v>
      </c>
      <c r="E960" s="88" t="e">
        <f>Calculations!BO961</f>
        <v>#DIV/0!</v>
      </c>
      <c r="F960" s="89" t="e">
        <f t="shared" si="68"/>
        <v>#DIV/0!</v>
      </c>
      <c r="G960" s="89" t="e">
        <f t="shared" si="69"/>
        <v>#DIV/0!</v>
      </c>
      <c r="H960" s="88" t="e">
        <f t="shared" si="70"/>
        <v>#DIV/0!</v>
      </c>
      <c r="I960" s="92" t="str">
        <f>IF(OR(COUNT(Calculations!BP961:BY961)&lt;3,COUNT(Calculations!BZ961:CI961)&lt;3),"N/A",IF(ISERROR(TTEST(Calculations!BP961:BY961,Calculations!BZ961:CI961,2,2)),"N/A",TTEST(Calculations!BP961:BY961,Calculations!BZ961:CI961,2,2)))</f>
        <v>N/A</v>
      </c>
      <c r="J960" s="88" t="e">
        <f t="shared" si="71"/>
        <v>#DIV/0!</v>
      </c>
      <c r="K960" s="93" t="str">
        <f>IF(AND('Test Sample Data'!N960&gt;=35,'Control Sample Data'!N960&gt;=35),"Type 3",IF(AND('Test Sample Data'!N960&gt;=30,'Control Sample Data'!N960&gt;=30,OR(I960&gt;=0.05,I960="N/A")),"Type 2",IF(OR(AND('Test Sample Data'!N960&gt;=30,'Control Sample Data'!N960&lt;=30),AND('Test Sample Data'!N960&lt;=30,'Control Sample Data'!N960&gt;=30)),"Type 1","OKAY")))</f>
        <v>OKAY</v>
      </c>
    </row>
    <row r="961" spans="1:11">
      <c r="A961" s="80"/>
      <c r="B961" s="87" t="str">
        <f>IF('Gene Table'!E961="","",'Gene Table'!E961)</f>
        <v>hsa-miR-3193</v>
      </c>
      <c r="C961" s="87" t="str">
        <f>'Gene Table'!B961</f>
        <v>H23</v>
      </c>
      <c r="D961" s="88" t="e">
        <f>Calculations!BN962</f>
        <v>#DIV/0!</v>
      </c>
      <c r="E961" s="88" t="e">
        <f>Calculations!BO962</f>
        <v>#DIV/0!</v>
      </c>
      <c r="F961" s="89" t="e">
        <f t="shared" si="68"/>
        <v>#DIV/0!</v>
      </c>
      <c r="G961" s="89" t="e">
        <f t="shared" si="69"/>
        <v>#DIV/0!</v>
      </c>
      <c r="H961" s="88" t="e">
        <f t="shared" si="70"/>
        <v>#DIV/0!</v>
      </c>
      <c r="I961" s="92" t="str">
        <f>IF(OR(COUNT(Calculations!BP962:BY962)&lt;3,COUNT(Calculations!BZ962:CI962)&lt;3),"N/A",IF(ISERROR(TTEST(Calculations!BP962:BY962,Calculations!BZ962:CI962,2,2)),"N/A",TTEST(Calculations!BP962:BY962,Calculations!BZ962:CI962,2,2)))</f>
        <v>N/A</v>
      </c>
      <c r="J961" s="88" t="e">
        <f t="shared" si="71"/>
        <v>#DIV/0!</v>
      </c>
      <c r="K961" s="93" t="str">
        <f>IF(AND('Test Sample Data'!N961&gt;=35,'Control Sample Data'!N961&gt;=35),"Type 3",IF(AND('Test Sample Data'!N961&gt;=30,'Control Sample Data'!N961&gt;=30,OR(I961&gt;=0.05,I961="N/A")),"Type 2",IF(OR(AND('Test Sample Data'!N961&gt;=30,'Control Sample Data'!N961&lt;=30),AND('Test Sample Data'!N961&lt;=30,'Control Sample Data'!N961&gt;=30)),"Type 1","OKAY")))</f>
        <v>OKAY</v>
      </c>
    </row>
    <row r="962" spans="1:11">
      <c r="A962" s="80"/>
      <c r="B962" s="87" t="str">
        <f>IF('Gene Table'!E962="","",'Gene Table'!E962)</f>
        <v>hsa-miR-3663-3p</v>
      </c>
      <c r="C962" s="87" t="str">
        <f>'Gene Table'!B962</f>
        <v>H24</v>
      </c>
      <c r="D962" s="88" t="e">
        <f>Calculations!BN963</f>
        <v>#DIV/0!</v>
      </c>
      <c r="E962" s="88" t="e">
        <f>Calculations!BO963</f>
        <v>#DIV/0!</v>
      </c>
      <c r="F962" s="89" t="e">
        <f t="shared" si="68"/>
        <v>#DIV/0!</v>
      </c>
      <c r="G962" s="89" t="e">
        <f t="shared" si="69"/>
        <v>#DIV/0!</v>
      </c>
      <c r="H962" s="88" t="e">
        <f t="shared" si="70"/>
        <v>#DIV/0!</v>
      </c>
      <c r="I962" s="92" t="str">
        <f>IF(OR(COUNT(Calculations!BP963:BY963)&lt;3,COUNT(Calculations!BZ963:CI963)&lt;3),"N/A",IF(ISERROR(TTEST(Calculations!BP963:BY963,Calculations!BZ963:CI963,2,2)),"N/A",TTEST(Calculations!BP963:BY963,Calculations!BZ963:CI963,2,2)))</f>
        <v>N/A</v>
      </c>
      <c r="J962" s="88" t="e">
        <f t="shared" si="71"/>
        <v>#DIV/0!</v>
      </c>
      <c r="K962" s="93" t="str">
        <f>IF(AND('Test Sample Data'!N962&gt;=35,'Control Sample Data'!N962&gt;=35),"Type 3",IF(AND('Test Sample Data'!N962&gt;=30,'Control Sample Data'!N962&gt;=30,OR(I962&gt;=0.05,I962="N/A")),"Type 2",IF(OR(AND('Test Sample Data'!N962&gt;=30,'Control Sample Data'!N962&lt;=30),AND('Test Sample Data'!N962&lt;=30,'Control Sample Data'!N962&gt;=30)),"Type 1","OKAY")))</f>
        <v>OKAY</v>
      </c>
    </row>
    <row r="963" spans="1:11">
      <c r="A963" s="80"/>
      <c r="B963" s="87" t="str">
        <f>IF('Gene Table'!E963="","",'Gene Table'!E963)</f>
        <v>hsa-miR-744-3p</v>
      </c>
      <c r="C963" s="87" t="str">
        <f>'Gene Table'!B963</f>
        <v>I01</v>
      </c>
      <c r="D963" s="88" t="e">
        <f>Calculations!BN964</f>
        <v>#DIV/0!</v>
      </c>
      <c r="E963" s="88" t="e">
        <f>Calculations!BO964</f>
        <v>#DIV/0!</v>
      </c>
      <c r="F963" s="89" t="e">
        <f t="shared" si="68"/>
        <v>#DIV/0!</v>
      </c>
      <c r="G963" s="89" t="e">
        <f t="shared" si="69"/>
        <v>#DIV/0!</v>
      </c>
      <c r="H963" s="88" t="e">
        <f t="shared" si="70"/>
        <v>#DIV/0!</v>
      </c>
      <c r="I963" s="92" t="str">
        <f>IF(OR(COUNT(Calculations!BP964:BY964)&lt;3,COUNT(Calculations!BZ964:CI964)&lt;3),"N/A",IF(ISERROR(TTEST(Calculations!BP964:BY964,Calculations!BZ964:CI964,2,2)),"N/A",TTEST(Calculations!BP964:BY964,Calculations!BZ964:CI964,2,2)))</f>
        <v>N/A</v>
      </c>
      <c r="J963" s="88" t="e">
        <f t="shared" si="71"/>
        <v>#DIV/0!</v>
      </c>
      <c r="K963" s="93" t="str">
        <f>IF(AND('Test Sample Data'!N963&gt;=35,'Control Sample Data'!N963&gt;=35),"Type 3",IF(AND('Test Sample Data'!N963&gt;=30,'Control Sample Data'!N963&gt;=30,OR(I963&gt;=0.05,I963="N/A")),"Type 2",IF(OR(AND('Test Sample Data'!N963&gt;=30,'Control Sample Data'!N963&lt;=30),AND('Test Sample Data'!N963&lt;=30,'Control Sample Data'!N963&gt;=30)),"Type 1","OKAY")))</f>
        <v>OKAY</v>
      </c>
    </row>
    <row r="964" spans="1:11">
      <c r="A964" s="80"/>
      <c r="B964" s="87" t="str">
        <f>IF('Gene Table'!E964="","",'Gene Table'!E964)</f>
        <v>hsa-miR-3065-3p</v>
      </c>
      <c r="C964" s="87" t="str">
        <f>'Gene Table'!B964</f>
        <v>I02</v>
      </c>
      <c r="D964" s="88" t="e">
        <f>Calculations!BN965</f>
        <v>#DIV/0!</v>
      </c>
      <c r="E964" s="88" t="e">
        <f>Calculations!BO965</f>
        <v>#DIV/0!</v>
      </c>
      <c r="F964" s="89" t="e">
        <f t="shared" ref="F964:F1027" si="72">2^-D964</f>
        <v>#DIV/0!</v>
      </c>
      <c r="G964" s="89" t="e">
        <f t="shared" ref="G964:G1027" si="73">2^-E964</f>
        <v>#DIV/0!</v>
      </c>
      <c r="H964" s="88" t="e">
        <f t="shared" ref="H964:H1027" si="74">F964/G964</f>
        <v>#DIV/0!</v>
      </c>
      <c r="I964" s="92" t="str">
        <f>IF(OR(COUNT(Calculations!BP965:BY965)&lt;3,COUNT(Calculations!BZ965:CI965)&lt;3),"N/A",IF(ISERROR(TTEST(Calculations!BP965:BY965,Calculations!BZ965:CI965,2,2)),"N/A",TTEST(Calculations!BP965:BY965,Calculations!BZ965:CI965,2,2)))</f>
        <v>N/A</v>
      </c>
      <c r="J964" s="88" t="e">
        <f t="shared" ref="J964:J1027" si="75">IF(H964&gt;1,H964,-1/H964)</f>
        <v>#DIV/0!</v>
      </c>
      <c r="K964" s="93" t="str">
        <f>IF(AND('Test Sample Data'!N964&gt;=35,'Control Sample Data'!N964&gt;=35),"Type 3",IF(AND('Test Sample Data'!N964&gt;=30,'Control Sample Data'!N964&gt;=30,OR(I964&gt;=0.05,I964="N/A")),"Type 2",IF(OR(AND('Test Sample Data'!N964&gt;=30,'Control Sample Data'!N964&lt;=30),AND('Test Sample Data'!N964&lt;=30,'Control Sample Data'!N964&gt;=30)),"Type 1","OKAY")))</f>
        <v>OKAY</v>
      </c>
    </row>
    <row r="965" spans="1:11">
      <c r="A965" s="80"/>
      <c r="B965" s="87" t="str">
        <f>IF('Gene Table'!E965="","",'Gene Table'!E965)</f>
        <v>hsa-miR-768-5p</v>
      </c>
      <c r="C965" s="87" t="str">
        <f>'Gene Table'!B965</f>
        <v>I03</v>
      </c>
      <c r="D965" s="88" t="e">
        <f>Calculations!BN966</f>
        <v>#DIV/0!</v>
      </c>
      <c r="E965" s="88" t="e">
        <f>Calculations!BO966</f>
        <v>#DIV/0!</v>
      </c>
      <c r="F965" s="89" t="e">
        <f t="shared" si="72"/>
        <v>#DIV/0!</v>
      </c>
      <c r="G965" s="89" t="e">
        <f t="shared" si="73"/>
        <v>#DIV/0!</v>
      </c>
      <c r="H965" s="88" t="e">
        <f t="shared" si="74"/>
        <v>#DIV/0!</v>
      </c>
      <c r="I965" s="92" t="str">
        <f>IF(OR(COUNT(Calculations!BP966:BY966)&lt;3,COUNT(Calculations!BZ966:CI966)&lt;3),"N/A",IF(ISERROR(TTEST(Calculations!BP966:BY966,Calculations!BZ966:CI966,2,2)),"N/A",TTEST(Calculations!BP966:BY966,Calculations!BZ966:CI966,2,2)))</f>
        <v>N/A</v>
      </c>
      <c r="J965" s="88" t="e">
        <f t="shared" si="75"/>
        <v>#DIV/0!</v>
      </c>
      <c r="K965" s="93" t="str">
        <f>IF(AND('Test Sample Data'!N965&gt;=35,'Control Sample Data'!N965&gt;=35),"Type 3",IF(AND('Test Sample Data'!N965&gt;=30,'Control Sample Data'!N965&gt;=30,OR(I965&gt;=0.05,I965="N/A")),"Type 2",IF(OR(AND('Test Sample Data'!N965&gt;=30,'Control Sample Data'!N965&lt;=30),AND('Test Sample Data'!N965&lt;=30,'Control Sample Data'!N965&gt;=30)),"Type 1","OKAY")))</f>
        <v>OKAY</v>
      </c>
    </row>
    <row r="966" spans="1:11">
      <c r="A966" s="80"/>
      <c r="B966" s="87" t="str">
        <f>IF('Gene Table'!E966="","",'Gene Table'!E966)</f>
        <v>hsa-miR-1226-5p</v>
      </c>
      <c r="C966" s="87" t="str">
        <f>'Gene Table'!B966</f>
        <v>I04</v>
      </c>
      <c r="D966" s="88" t="e">
        <f>Calculations!BN967</f>
        <v>#DIV/0!</v>
      </c>
      <c r="E966" s="88" t="e">
        <f>Calculations!BO967</f>
        <v>#DIV/0!</v>
      </c>
      <c r="F966" s="89" t="e">
        <f t="shared" si="72"/>
        <v>#DIV/0!</v>
      </c>
      <c r="G966" s="89" t="e">
        <f t="shared" si="73"/>
        <v>#DIV/0!</v>
      </c>
      <c r="H966" s="88" t="e">
        <f t="shared" si="74"/>
        <v>#DIV/0!</v>
      </c>
      <c r="I966" s="92" t="str">
        <f>IF(OR(COUNT(Calculations!BP967:BY967)&lt;3,COUNT(Calculations!BZ967:CI967)&lt;3),"N/A",IF(ISERROR(TTEST(Calculations!BP967:BY967,Calculations!BZ967:CI967,2,2)),"N/A",TTEST(Calculations!BP967:BY967,Calculations!BZ967:CI967,2,2)))</f>
        <v>N/A</v>
      </c>
      <c r="J966" s="88" t="e">
        <f t="shared" si="75"/>
        <v>#DIV/0!</v>
      </c>
      <c r="K966" s="93" t="str">
        <f>IF(AND('Test Sample Data'!N966&gt;=35,'Control Sample Data'!N966&gt;=35),"Type 3",IF(AND('Test Sample Data'!N966&gt;=30,'Control Sample Data'!N966&gt;=30,OR(I966&gt;=0.05,I966="N/A")),"Type 2",IF(OR(AND('Test Sample Data'!N966&gt;=30,'Control Sample Data'!N966&lt;=30),AND('Test Sample Data'!N966&lt;=30,'Control Sample Data'!N966&gt;=30)),"Type 1","OKAY")))</f>
        <v>OKAY</v>
      </c>
    </row>
    <row r="967" spans="1:11">
      <c r="A967" s="80"/>
      <c r="B967" s="87" t="str">
        <f>IF('Gene Table'!E967="","",'Gene Table'!E967)</f>
        <v>hsa-miR-768-3p</v>
      </c>
      <c r="C967" s="87" t="str">
        <f>'Gene Table'!B967</f>
        <v>I05</v>
      </c>
      <c r="D967" s="88" t="e">
        <f>Calculations!BN968</f>
        <v>#DIV/0!</v>
      </c>
      <c r="E967" s="88" t="e">
        <f>Calculations!BO968</f>
        <v>#DIV/0!</v>
      </c>
      <c r="F967" s="89" t="e">
        <f t="shared" si="72"/>
        <v>#DIV/0!</v>
      </c>
      <c r="G967" s="89" t="e">
        <f t="shared" si="73"/>
        <v>#DIV/0!</v>
      </c>
      <c r="H967" s="88" t="e">
        <f t="shared" si="74"/>
        <v>#DIV/0!</v>
      </c>
      <c r="I967" s="92" t="str">
        <f>IF(OR(COUNT(Calculations!BP968:BY968)&lt;3,COUNT(Calculations!BZ968:CI968)&lt;3),"N/A",IF(ISERROR(TTEST(Calculations!BP968:BY968,Calculations!BZ968:CI968,2,2)),"N/A",TTEST(Calculations!BP968:BY968,Calculations!BZ968:CI968,2,2)))</f>
        <v>N/A</v>
      </c>
      <c r="J967" s="88" t="e">
        <f t="shared" si="75"/>
        <v>#DIV/0!</v>
      </c>
      <c r="K967" s="93" t="str">
        <f>IF(AND('Test Sample Data'!N967&gt;=35,'Control Sample Data'!N967&gt;=35),"Type 3",IF(AND('Test Sample Data'!N967&gt;=30,'Control Sample Data'!N967&gt;=30,OR(I967&gt;=0.05,I967="N/A")),"Type 2",IF(OR(AND('Test Sample Data'!N967&gt;=30,'Control Sample Data'!N967&lt;=30),AND('Test Sample Data'!N967&lt;=30,'Control Sample Data'!N967&gt;=30)),"Type 1","OKAY")))</f>
        <v>OKAY</v>
      </c>
    </row>
    <row r="968" spans="1:11">
      <c r="A968" s="80"/>
      <c r="B968" s="87" t="str">
        <f>IF('Gene Table'!E968="","",'Gene Table'!E968)</f>
        <v>hsa-miR-1228-5p</v>
      </c>
      <c r="C968" s="87" t="str">
        <f>'Gene Table'!B968</f>
        <v>I06</v>
      </c>
      <c r="D968" s="88" t="e">
        <f>Calculations!BN969</f>
        <v>#DIV/0!</v>
      </c>
      <c r="E968" s="88" t="e">
        <f>Calculations!BO969</f>
        <v>#DIV/0!</v>
      </c>
      <c r="F968" s="89" t="e">
        <f t="shared" si="72"/>
        <v>#DIV/0!</v>
      </c>
      <c r="G968" s="89" t="e">
        <f t="shared" si="73"/>
        <v>#DIV/0!</v>
      </c>
      <c r="H968" s="88" t="e">
        <f t="shared" si="74"/>
        <v>#DIV/0!</v>
      </c>
      <c r="I968" s="92" t="str">
        <f>IF(OR(COUNT(Calculations!BP969:BY969)&lt;3,COUNT(Calculations!BZ969:CI969)&lt;3),"N/A",IF(ISERROR(TTEST(Calculations!BP969:BY969,Calculations!BZ969:CI969,2,2)),"N/A",TTEST(Calculations!BP969:BY969,Calculations!BZ969:CI969,2,2)))</f>
        <v>N/A</v>
      </c>
      <c r="J968" s="88" t="e">
        <f t="shared" si="75"/>
        <v>#DIV/0!</v>
      </c>
      <c r="K968" s="93" t="str">
        <f>IF(AND('Test Sample Data'!N968&gt;=35,'Control Sample Data'!N968&gt;=35),"Type 3",IF(AND('Test Sample Data'!N968&gt;=30,'Control Sample Data'!N968&gt;=30,OR(I968&gt;=0.05,I968="N/A")),"Type 2",IF(OR(AND('Test Sample Data'!N968&gt;=30,'Control Sample Data'!N968&lt;=30),AND('Test Sample Data'!N968&lt;=30,'Control Sample Data'!N968&gt;=30)),"Type 1","OKAY")))</f>
        <v>OKAY</v>
      </c>
    </row>
    <row r="969" spans="1:11">
      <c r="A969" s="80"/>
      <c r="B969" s="87" t="str">
        <f>IF('Gene Table'!E969="","",'Gene Table'!E969)</f>
        <v>hsa-miR-877-3p</v>
      </c>
      <c r="C969" s="87" t="str">
        <f>'Gene Table'!B969</f>
        <v>I07</v>
      </c>
      <c r="D969" s="88" t="e">
        <f>Calculations!BN970</f>
        <v>#DIV/0!</v>
      </c>
      <c r="E969" s="88" t="e">
        <f>Calculations!BO970</f>
        <v>#DIV/0!</v>
      </c>
      <c r="F969" s="89" t="e">
        <f t="shared" si="72"/>
        <v>#DIV/0!</v>
      </c>
      <c r="G969" s="89" t="e">
        <f t="shared" si="73"/>
        <v>#DIV/0!</v>
      </c>
      <c r="H969" s="88" t="e">
        <f t="shared" si="74"/>
        <v>#DIV/0!</v>
      </c>
      <c r="I969" s="92" t="str">
        <f>IF(OR(COUNT(Calculations!BP970:BY970)&lt;3,COUNT(Calculations!BZ970:CI970)&lt;3),"N/A",IF(ISERROR(TTEST(Calculations!BP970:BY970,Calculations!BZ970:CI970,2,2)),"N/A",TTEST(Calculations!BP970:BY970,Calculations!BZ970:CI970,2,2)))</f>
        <v>N/A</v>
      </c>
      <c r="J969" s="88" t="e">
        <f t="shared" si="75"/>
        <v>#DIV/0!</v>
      </c>
      <c r="K969" s="93" t="str">
        <f>IF(AND('Test Sample Data'!N969&gt;=35,'Control Sample Data'!N969&gt;=35),"Type 3",IF(AND('Test Sample Data'!N969&gt;=30,'Control Sample Data'!N969&gt;=30,OR(I969&gt;=0.05,I969="N/A")),"Type 2",IF(OR(AND('Test Sample Data'!N969&gt;=30,'Control Sample Data'!N969&lt;=30),AND('Test Sample Data'!N969&lt;=30,'Control Sample Data'!N969&gt;=30)),"Type 1","OKAY")))</f>
        <v>OKAY</v>
      </c>
    </row>
    <row r="970" spans="1:11">
      <c r="A970" s="80"/>
      <c r="B970" s="87" t="str">
        <f>IF('Gene Table'!E970="","",'Gene Table'!E970)</f>
        <v>hsa-miR-125b-1-3p</v>
      </c>
      <c r="C970" s="87" t="str">
        <f>'Gene Table'!B970</f>
        <v>I08</v>
      </c>
      <c r="D970" s="88" t="e">
        <f>Calculations!BN971</f>
        <v>#DIV/0!</v>
      </c>
      <c r="E970" s="88" t="e">
        <f>Calculations!BO971</f>
        <v>#DIV/0!</v>
      </c>
      <c r="F970" s="89" t="e">
        <f t="shared" si="72"/>
        <v>#DIV/0!</v>
      </c>
      <c r="G970" s="89" t="e">
        <f t="shared" si="73"/>
        <v>#DIV/0!</v>
      </c>
      <c r="H970" s="88" t="e">
        <f t="shared" si="74"/>
        <v>#DIV/0!</v>
      </c>
      <c r="I970" s="92" t="str">
        <f>IF(OR(COUNT(Calculations!BP971:BY971)&lt;3,COUNT(Calculations!BZ971:CI971)&lt;3),"N/A",IF(ISERROR(TTEST(Calculations!BP971:BY971,Calculations!BZ971:CI971,2,2)),"N/A",TTEST(Calculations!BP971:BY971,Calculations!BZ971:CI971,2,2)))</f>
        <v>N/A</v>
      </c>
      <c r="J970" s="88" t="e">
        <f t="shared" si="75"/>
        <v>#DIV/0!</v>
      </c>
      <c r="K970" s="93" t="str">
        <f>IF(AND('Test Sample Data'!N970&gt;=35,'Control Sample Data'!N970&gt;=35),"Type 3",IF(AND('Test Sample Data'!N970&gt;=30,'Control Sample Data'!N970&gt;=30,OR(I970&gt;=0.05,I970="N/A")),"Type 2",IF(OR(AND('Test Sample Data'!N970&gt;=30,'Control Sample Data'!N970&lt;=30),AND('Test Sample Data'!N970&lt;=30,'Control Sample Data'!N970&gt;=30)),"Type 1","OKAY")))</f>
        <v>OKAY</v>
      </c>
    </row>
    <row r="971" spans="1:11">
      <c r="A971" s="80"/>
      <c r="B971" s="87" t="str">
        <f>IF('Gene Table'!E971="","",'Gene Table'!E971)</f>
        <v>hsa-miR-888-3p</v>
      </c>
      <c r="C971" s="87" t="str">
        <f>'Gene Table'!B971</f>
        <v>I09</v>
      </c>
      <c r="D971" s="88" t="e">
        <f>Calculations!BN972</f>
        <v>#DIV/0!</v>
      </c>
      <c r="E971" s="88" t="e">
        <f>Calculations!BO972</f>
        <v>#DIV/0!</v>
      </c>
      <c r="F971" s="89" t="e">
        <f t="shared" si="72"/>
        <v>#DIV/0!</v>
      </c>
      <c r="G971" s="89" t="e">
        <f t="shared" si="73"/>
        <v>#DIV/0!</v>
      </c>
      <c r="H971" s="88" t="e">
        <f t="shared" si="74"/>
        <v>#DIV/0!</v>
      </c>
      <c r="I971" s="92" t="str">
        <f>IF(OR(COUNT(Calculations!BP972:BY972)&lt;3,COUNT(Calculations!BZ972:CI972)&lt;3),"N/A",IF(ISERROR(TTEST(Calculations!BP972:BY972,Calculations!BZ972:CI972,2,2)),"N/A",TTEST(Calculations!BP972:BY972,Calculations!BZ972:CI972,2,2)))</f>
        <v>N/A</v>
      </c>
      <c r="J971" s="88" t="e">
        <f t="shared" si="75"/>
        <v>#DIV/0!</v>
      </c>
      <c r="K971" s="93" t="str">
        <f>IF(AND('Test Sample Data'!N971&gt;=35,'Control Sample Data'!N971&gt;=35),"Type 3",IF(AND('Test Sample Data'!N971&gt;=30,'Control Sample Data'!N971&gt;=30,OR(I971&gt;=0.05,I971="N/A")),"Type 2",IF(OR(AND('Test Sample Data'!N971&gt;=30,'Control Sample Data'!N971&lt;=30),AND('Test Sample Data'!N971&lt;=30,'Control Sample Data'!N971&gt;=30)),"Type 1","OKAY")))</f>
        <v>OKAY</v>
      </c>
    </row>
    <row r="972" spans="1:11">
      <c r="A972" s="80"/>
      <c r="B972" s="87" t="str">
        <f>IF('Gene Table'!E972="","",'Gene Table'!E972)</f>
        <v>hsa-miR-125b-2-3p</v>
      </c>
      <c r="C972" s="87" t="str">
        <f>'Gene Table'!B972</f>
        <v>I10</v>
      </c>
      <c r="D972" s="88" t="e">
        <f>Calculations!BN973</f>
        <v>#DIV/0!</v>
      </c>
      <c r="E972" s="88" t="e">
        <f>Calculations!BO973</f>
        <v>#DIV/0!</v>
      </c>
      <c r="F972" s="89" t="e">
        <f t="shared" si="72"/>
        <v>#DIV/0!</v>
      </c>
      <c r="G972" s="89" t="e">
        <f t="shared" si="73"/>
        <v>#DIV/0!</v>
      </c>
      <c r="H972" s="88" t="e">
        <f t="shared" si="74"/>
        <v>#DIV/0!</v>
      </c>
      <c r="I972" s="92" t="str">
        <f>IF(OR(COUNT(Calculations!BP973:BY973)&lt;3,COUNT(Calculations!BZ973:CI973)&lt;3),"N/A",IF(ISERROR(TTEST(Calculations!BP973:BY973,Calculations!BZ973:CI973,2,2)),"N/A",TTEST(Calculations!BP973:BY973,Calculations!BZ973:CI973,2,2)))</f>
        <v>N/A</v>
      </c>
      <c r="J972" s="88" t="e">
        <f t="shared" si="75"/>
        <v>#DIV/0!</v>
      </c>
      <c r="K972" s="93" t="str">
        <f>IF(AND('Test Sample Data'!N972&gt;=35,'Control Sample Data'!N972&gt;=35),"Type 3",IF(AND('Test Sample Data'!N972&gt;=30,'Control Sample Data'!N972&gt;=30,OR(I972&gt;=0.05,I972="N/A")),"Type 2",IF(OR(AND('Test Sample Data'!N972&gt;=30,'Control Sample Data'!N972&lt;=30),AND('Test Sample Data'!N972&lt;=30,'Control Sample Data'!N972&gt;=30)),"Type 1","OKAY")))</f>
        <v>OKAY</v>
      </c>
    </row>
    <row r="973" spans="1:11">
      <c r="A973" s="80"/>
      <c r="B973" s="87" t="str">
        <f>IF('Gene Table'!E973="","",'Gene Table'!E973)</f>
        <v>hsa-miR-9-3p</v>
      </c>
      <c r="C973" s="87" t="str">
        <f>'Gene Table'!B973</f>
        <v>I11</v>
      </c>
      <c r="D973" s="88" t="e">
        <f>Calculations!BN974</f>
        <v>#DIV/0!</v>
      </c>
      <c r="E973" s="88" t="e">
        <f>Calculations!BO974</f>
        <v>#DIV/0!</v>
      </c>
      <c r="F973" s="89" t="e">
        <f t="shared" si="72"/>
        <v>#DIV/0!</v>
      </c>
      <c r="G973" s="89" t="e">
        <f t="shared" si="73"/>
        <v>#DIV/0!</v>
      </c>
      <c r="H973" s="88" t="e">
        <f t="shared" si="74"/>
        <v>#DIV/0!</v>
      </c>
      <c r="I973" s="92" t="str">
        <f>IF(OR(COUNT(Calculations!BP974:BY974)&lt;3,COUNT(Calculations!BZ974:CI974)&lt;3),"N/A",IF(ISERROR(TTEST(Calculations!BP974:BY974,Calculations!BZ974:CI974,2,2)),"N/A",TTEST(Calculations!BP974:BY974,Calculations!BZ974:CI974,2,2)))</f>
        <v>N/A</v>
      </c>
      <c r="J973" s="88" t="e">
        <f t="shared" si="75"/>
        <v>#DIV/0!</v>
      </c>
      <c r="K973" s="93" t="str">
        <f>IF(AND('Test Sample Data'!N973&gt;=35,'Control Sample Data'!N973&gt;=35),"Type 3",IF(AND('Test Sample Data'!N973&gt;=30,'Control Sample Data'!N973&gt;=30,OR(I973&gt;=0.05,I973="N/A")),"Type 2",IF(OR(AND('Test Sample Data'!N973&gt;=30,'Control Sample Data'!N973&lt;=30),AND('Test Sample Data'!N973&lt;=30,'Control Sample Data'!N973&gt;=30)),"Type 1","OKAY")))</f>
        <v>OKAY</v>
      </c>
    </row>
    <row r="974" spans="1:11">
      <c r="A974" s="80"/>
      <c r="B974" s="87" t="str">
        <f>IF('Gene Table'!E974="","",'Gene Table'!E974)</f>
        <v>hsa-miR-130a-5p</v>
      </c>
      <c r="C974" s="87" t="str">
        <f>'Gene Table'!B974</f>
        <v>I12</v>
      </c>
      <c r="D974" s="88" t="e">
        <f>Calculations!BN975</f>
        <v>#DIV/0!</v>
      </c>
      <c r="E974" s="88" t="e">
        <f>Calculations!BO975</f>
        <v>#DIV/0!</v>
      </c>
      <c r="F974" s="89" t="e">
        <f t="shared" si="72"/>
        <v>#DIV/0!</v>
      </c>
      <c r="G974" s="89" t="e">
        <f t="shared" si="73"/>
        <v>#DIV/0!</v>
      </c>
      <c r="H974" s="88" t="e">
        <f t="shared" si="74"/>
        <v>#DIV/0!</v>
      </c>
      <c r="I974" s="92" t="str">
        <f>IF(OR(COUNT(Calculations!BP975:BY975)&lt;3,COUNT(Calculations!BZ975:CI975)&lt;3),"N/A",IF(ISERROR(TTEST(Calculations!BP975:BY975,Calculations!BZ975:CI975,2,2)),"N/A",TTEST(Calculations!BP975:BY975,Calculations!BZ975:CI975,2,2)))</f>
        <v>N/A</v>
      </c>
      <c r="J974" s="88" t="e">
        <f t="shared" si="75"/>
        <v>#DIV/0!</v>
      </c>
      <c r="K974" s="93" t="str">
        <f>IF(AND('Test Sample Data'!N974&gt;=35,'Control Sample Data'!N974&gt;=35),"Type 3",IF(AND('Test Sample Data'!N974&gt;=30,'Control Sample Data'!N974&gt;=30,OR(I974&gt;=0.05,I974="N/A")),"Type 2",IF(OR(AND('Test Sample Data'!N974&gt;=30,'Control Sample Data'!N974&lt;=30),AND('Test Sample Data'!N974&lt;=30,'Control Sample Data'!N974&gt;=30)),"Type 1","OKAY")))</f>
        <v>OKAY</v>
      </c>
    </row>
    <row r="975" spans="1:11">
      <c r="A975" s="80"/>
      <c r="B975" s="87" t="str">
        <f>IF('Gene Table'!E975="","",'Gene Table'!E975)</f>
        <v>hsa-miR-92b-5p</v>
      </c>
      <c r="C975" s="87" t="str">
        <f>'Gene Table'!B975</f>
        <v>I13</v>
      </c>
      <c r="D975" s="88" t="e">
        <f>Calculations!BN976</f>
        <v>#DIV/0!</v>
      </c>
      <c r="E975" s="88" t="e">
        <f>Calculations!BO976</f>
        <v>#DIV/0!</v>
      </c>
      <c r="F975" s="89" t="e">
        <f t="shared" si="72"/>
        <v>#DIV/0!</v>
      </c>
      <c r="G975" s="89" t="e">
        <f t="shared" si="73"/>
        <v>#DIV/0!</v>
      </c>
      <c r="H975" s="88" t="e">
        <f t="shared" si="74"/>
        <v>#DIV/0!</v>
      </c>
      <c r="I975" s="92" t="str">
        <f>IF(OR(COUNT(Calculations!BP976:BY976)&lt;3,COUNT(Calculations!BZ976:CI976)&lt;3),"N/A",IF(ISERROR(TTEST(Calculations!BP976:BY976,Calculations!BZ976:CI976,2,2)),"N/A",TTEST(Calculations!BP976:BY976,Calculations!BZ976:CI976,2,2)))</f>
        <v>N/A</v>
      </c>
      <c r="J975" s="88" t="e">
        <f t="shared" si="75"/>
        <v>#DIV/0!</v>
      </c>
      <c r="K975" s="93" t="str">
        <f>IF(AND('Test Sample Data'!N975&gt;=35,'Control Sample Data'!N975&gt;=35),"Type 3",IF(AND('Test Sample Data'!N975&gt;=30,'Control Sample Data'!N975&gt;=30,OR(I975&gt;=0.05,I975="N/A")),"Type 2",IF(OR(AND('Test Sample Data'!N975&gt;=30,'Control Sample Data'!N975&lt;=30),AND('Test Sample Data'!N975&lt;=30,'Control Sample Data'!N975&gt;=30)),"Type 1","OKAY")))</f>
        <v>OKAY</v>
      </c>
    </row>
    <row r="976" spans="1:11">
      <c r="A976" s="80"/>
      <c r="B976" s="87" t="str">
        <f>IF('Gene Table'!E976="","",'Gene Table'!E976)</f>
        <v>hsa-miR-141-5p</v>
      </c>
      <c r="C976" s="87" t="str">
        <f>'Gene Table'!B976</f>
        <v>I14</v>
      </c>
      <c r="D976" s="88" t="e">
        <f>Calculations!BN977</f>
        <v>#DIV/0!</v>
      </c>
      <c r="E976" s="88" t="e">
        <f>Calculations!BO977</f>
        <v>#DIV/0!</v>
      </c>
      <c r="F976" s="89" t="e">
        <f t="shared" si="72"/>
        <v>#DIV/0!</v>
      </c>
      <c r="G976" s="89" t="e">
        <f t="shared" si="73"/>
        <v>#DIV/0!</v>
      </c>
      <c r="H976" s="88" t="e">
        <f t="shared" si="74"/>
        <v>#DIV/0!</v>
      </c>
      <c r="I976" s="92" t="str">
        <f>IF(OR(COUNT(Calculations!BP977:BY977)&lt;3,COUNT(Calculations!BZ977:CI977)&lt;3),"N/A",IF(ISERROR(TTEST(Calculations!BP977:BY977,Calculations!BZ977:CI977,2,2)),"N/A",TTEST(Calculations!BP977:BY977,Calculations!BZ977:CI977,2,2)))</f>
        <v>N/A</v>
      </c>
      <c r="J976" s="88" t="e">
        <f t="shared" si="75"/>
        <v>#DIV/0!</v>
      </c>
      <c r="K976" s="93" t="str">
        <f>IF(AND('Test Sample Data'!N976&gt;=35,'Control Sample Data'!N976&gt;=35),"Type 3",IF(AND('Test Sample Data'!N976&gt;=30,'Control Sample Data'!N976&gt;=30,OR(I976&gt;=0.05,I976="N/A")),"Type 2",IF(OR(AND('Test Sample Data'!N976&gt;=30,'Control Sample Data'!N976&lt;=30),AND('Test Sample Data'!N976&lt;=30,'Control Sample Data'!N976&gt;=30)),"Type 1","OKAY")))</f>
        <v>OKAY</v>
      </c>
    </row>
    <row r="977" spans="1:11">
      <c r="A977" s="80"/>
      <c r="B977" s="87" t="str">
        <f>IF('Gene Table'!E977="","",'Gene Table'!E977)</f>
        <v>hsa-miR-93-3p</v>
      </c>
      <c r="C977" s="87" t="str">
        <f>'Gene Table'!B977</f>
        <v>I15</v>
      </c>
      <c r="D977" s="88" t="e">
        <f>Calculations!BN978</f>
        <v>#DIV/0!</v>
      </c>
      <c r="E977" s="88" t="e">
        <f>Calculations!BO978</f>
        <v>#DIV/0!</v>
      </c>
      <c r="F977" s="89" t="e">
        <f t="shared" si="72"/>
        <v>#DIV/0!</v>
      </c>
      <c r="G977" s="89" t="e">
        <f t="shared" si="73"/>
        <v>#DIV/0!</v>
      </c>
      <c r="H977" s="88" t="e">
        <f t="shared" si="74"/>
        <v>#DIV/0!</v>
      </c>
      <c r="I977" s="92" t="str">
        <f>IF(OR(COUNT(Calculations!BP978:BY978)&lt;3,COUNT(Calculations!BZ978:CI978)&lt;3),"N/A",IF(ISERROR(TTEST(Calculations!BP978:BY978,Calculations!BZ978:CI978,2,2)),"N/A",TTEST(Calculations!BP978:BY978,Calculations!BZ978:CI978,2,2)))</f>
        <v>N/A</v>
      </c>
      <c r="J977" s="88" t="e">
        <f t="shared" si="75"/>
        <v>#DIV/0!</v>
      </c>
      <c r="K977" s="93" t="str">
        <f>IF(AND('Test Sample Data'!N977&gt;=35,'Control Sample Data'!N977&gt;=35),"Type 3",IF(AND('Test Sample Data'!N977&gt;=30,'Control Sample Data'!N977&gt;=30,OR(I977&gt;=0.05,I977="N/A")),"Type 2",IF(OR(AND('Test Sample Data'!N977&gt;=30,'Control Sample Data'!N977&lt;=30),AND('Test Sample Data'!N977&lt;=30,'Control Sample Data'!N977&gt;=30)),"Type 1","OKAY")))</f>
        <v>OKAY</v>
      </c>
    </row>
    <row r="978" spans="1:11">
      <c r="A978" s="80"/>
      <c r="B978" s="87" t="str">
        <f>IF('Gene Table'!E978="","",'Gene Table'!E978)</f>
        <v>hsa-miR-148b-5p</v>
      </c>
      <c r="C978" s="87" t="str">
        <f>'Gene Table'!B978</f>
        <v>I16</v>
      </c>
      <c r="D978" s="88" t="e">
        <f>Calculations!BN979</f>
        <v>#DIV/0!</v>
      </c>
      <c r="E978" s="88" t="e">
        <f>Calculations!BO979</f>
        <v>#DIV/0!</v>
      </c>
      <c r="F978" s="89" t="e">
        <f t="shared" si="72"/>
        <v>#DIV/0!</v>
      </c>
      <c r="G978" s="89" t="e">
        <f t="shared" si="73"/>
        <v>#DIV/0!</v>
      </c>
      <c r="H978" s="88" t="e">
        <f t="shared" si="74"/>
        <v>#DIV/0!</v>
      </c>
      <c r="I978" s="92" t="str">
        <f>IF(OR(COUNT(Calculations!BP979:BY979)&lt;3,COUNT(Calculations!BZ979:CI979)&lt;3),"N/A",IF(ISERROR(TTEST(Calculations!BP979:BY979,Calculations!BZ979:CI979,2,2)),"N/A",TTEST(Calculations!BP979:BY979,Calculations!BZ979:CI979,2,2)))</f>
        <v>N/A</v>
      </c>
      <c r="J978" s="88" t="e">
        <f t="shared" si="75"/>
        <v>#DIV/0!</v>
      </c>
      <c r="K978" s="93" t="str">
        <f>IF(AND('Test Sample Data'!N978&gt;=35,'Control Sample Data'!N978&gt;=35),"Type 3",IF(AND('Test Sample Data'!N978&gt;=30,'Control Sample Data'!N978&gt;=30,OR(I978&gt;=0.05,I978="N/A")),"Type 2",IF(OR(AND('Test Sample Data'!N978&gt;=30,'Control Sample Data'!N978&lt;=30),AND('Test Sample Data'!N978&lt;=30,'Control Sample Data'!N978&gt;=30)),"Type 1","OKAY")))</f>
        <v>OKAY</v>
      </c>
    </row>
    <row r="979" spans="1:11">
      <c r="A979" s="80"/>
      <c r="B979" s="87" t="str">
        <f>IF('Gene Table'!E979="","",'Gene Table'!E979)</f>
        <v>hsa-miR-99a-3p</v>
      </c>
      <c r="C979" s="87" t="str">
        <f>'Gene Table'!B979</f>
        <v>I17</v>
      </c>
      <c r="D979" s="88" t="e">
        <f>Calculations!BN980</f>
        <v>#DIV/0!</v>
      </c>
      <c r="E979" s="88" t="e">
        <f>Calculations!BO980</f>
        <v>#DIV/0!</v>
      </c>
      <c r="F979" s="89" t="e">
        <f t="shared" si="72"/>
        <v>#DIV/0!</v>
      </c>
      <c r="G979" s="89" t="e">
        <f t="shared" si="73"/>
        <v>#DIV/0!</v>
      </c>
      <c r="H979" s="88" t="e">
        <f t="shared" si="74"/>
        <v>#DIV/0!</v>
      </c>
      <c r="I979" s="92" t="str">
        <f>IF(OR(COUNT(Calculations!BP980:BY980)&lt;3,COUNT(Calculations!BZ980:CI980)&lt;3),"N/A",IF(ISERROR(TTEST(Calculations!BP980:BY980,Calculations!BZ980:CI980,2,2)),"N/A",TTEST(Calculations!BP980:BY980,Calculations!BZ980:CI980,2,2)))</f>
        <v>N/A</v>
      </c>
      <c r="J979" s="88" t="e">
        <f t="shared" si="75"/>
        <v>#DIV/0!</v>
      </c>
      <c r="K979" s="93" t="str">
        <f>IF(AND('Test Sample Data'!N979&gt;=35,'Control Sample Data'!N979&gt;=35),"Type 3",IF(AND('Test Sample Data'!N979&gt;=30,'Control Sample Data'!N979&gt;=30,OR(I979&gt;=0.05,I979="N/A")),"Type 2",IF(OR(AND('Test Sample Data'!N979&gt;=30,'Control Sample Data'!N979&lt;=30),AND('Test Sample Data'!N979&lt;=30,'Control Sample Data'!N979&gt;=30)),"Type 1","OKAY")))</f>
        <v>OKAY</v>
      </c>
    </row>
    <row r="980" spans="1:11">
      <c r="A980" s="80"/>
      <c r="B980" s="87" t="str">
        <f>IF('Gene Table'!E980="","",'Gene Table'!E980)</f>
        <v>hsa-miR-149-3p</v>
      </c>
      <c r="C980" s="87" t="str">
        <f>'Gene Table'!B980</f>
        <v>I18</v>
      </c>
      <c r="D980" s="88" t="e">
        <f>Calculations!BN981</f>
        <v>#DIV/0!</v>
      </c>
      <c r="E980" s="88" t="e">
        <f>Calculations!BO981</f>
        <v>#DIV/0!</v>
      </c>
      <c r="F980" s="89" t="e">
        <f t="shared" si="72"/>
        <v>#DIV/0!</v>
      </c>
      <c r="G980" s="89" t="e">
        <f t="shared" si="73"/>
        <v>#DIV/0!</v>
      </c>
      <c r="H980" s="88" t="e">
        <f t="shared" si="74"/>
        <v>#DIV/0!</v>
      </c>
      <c r="I980" s="92" t="str">
        <f>IF(OR(COUNT(Calculations!BP981:BY981)&lt;3,COUNT(Calculations!BZ981:CI981)&lt;3),"N/A",IF(ISERROR(TTEST(Calculations!BP981:BY981,Calculations!BZ981:CI981,2,2)),"N/A",TTEST(Calculations!BP981:BY981,Calculations!BZ981:CI981,2,2)))</f>
        <v>N/A</v>
      </c>
      <c r="J980" s="88" t="e">
        <f t="shared" si="75"/>
        <v>#DIV/0!</v>
      </c>
      <c r="K980" s="93" t="str">
        <f>IF(AND('Test Sample Data'!N980&gt;=35,'Control Sample Data'!N980&gt;=35),"Type 3",IF(AND('Test Sample Data'!N980&gt;=30,'Control Sample Data'!N980&gt;=30,OR(I980&gt;=0.05,I980="N/A")),"Type 2",IF(OR(AND('Test Sample Data'!N980&gt;=30,'Control Sample Data'!N980&lt;=30),AND('Test Sample Data'!N980&lt;=30,'Control Sample Data'!N980&gt;=30)),"Type 1","OKAY")))</f>
        <v>OKAY</v>
      </c>
    </row>
    <row r="981" spans="1:11">
      <c r="A981" s="80"/>
      <c r="B981" s="87" t="str">
        <f>IF('Gene Table'!E981="","",'Gene Table'!E981)</f>
        <v>hsa-miR-99b-3p</v>
      </c>
      <c r="C981" s="87" t="str">
        <f>'Gene Table'!B981</f>
        <v>I19</v>
      </c>
      <c r="D981" s="88" t="e">
        <f>Calculations!BN982</f>
        <v>#DIV/0!</v>
      </c>
      <c r="E981" s="88" t="e">
        <f>Calculations!BO982</f>
        <v>#DIV/0!</v>
      </c>
      <c r="F981" s="89" t="e">
        <f t="shared" si="72"/>
        <v>#DIV/0!</v>
      </c>
      <c r="G981" s="89" t="e">
        <f t="shared" si="73"/>
        <v>#DIV/0!</v>
      </c>
      <c r="H981" s="88" t="e">
        <f t="shared" si="74"/>
        <v>#DIV/0!</v>
      </c>
      <c r="I981" s="92" t="str">
        <f>IF(OR(COUNT(Calculations!BP982:BY982)&lt;3,COUNT(Calculations!BZ982:CI982)&lt;3),"N/A",IF(ISERROR(TTEST(Calculations!BP982:BY982,Calculations!BZ982:CI982,2,2)),"N/A",TTEST(Calculations!BP982:BY982,Calculations!BZ982:CI982,2,2)))</f>
        <v>N/A</v>
      </c>
      <c r="J981" s="88" t="e">
        <f t="shared" si="75"/>
        <v>#DIV/0!</v>
      </c>
      <c r="K981" s="93" t="str">
        <f>IF(AND('Test Sample Data'!N981&gt;=35,'Control Sample Data'!N981&gt;=35),"Type 3",IF(AND('Test Sample Data'!N981&gt;=30,'Control Sample Data'!N981&gt;=30,OR(I981&gt;=0.05,I981="N/A")),"Type 2",IF(OR(AND('Test Sample Data'!N981&gt;=30,'Control Sample Data'!N981&lt;=30),AND('Test Sample Data'!N981&lt;=30,'Control Sample Data'!N981&gt;=30)),"Type 1","OKAY")))</f>
        <v>OKAY</v>
      </c>
    </row>
    <row r="982" spans="1:11">
      <c r="A982" s="80"/>
      <c r="B982" s="87" t="str">
        <f>IF('Gene Table'!E982="","",'Gene Table'!E982)</f>
        <v>hsa-miR-150-3p</v>
      </c>
      <c r="C982" s="87" t="str">
        <f>'Gene Table'!B982</f>
        <v>I20</v>
      </c>
      <c r="D982" s="88" t="e">
        <f>Calculations!BN983</f>
        <v>#DIV/0!</v>
      </c>
      <c r="E982" s="88" t="e">
        <f>Calculations!BO983</f>
        <v>#DIV/0!</v>
      </c>
      <c r="F982" s="89" t="e">
        <f t="shared" si="72"/>
        <v>#DIV/0!</v>
      </c>
      <c r="G982" s="89" t="e">
        <f t="shared" si="73"/>
        <v>#DIV/0!</v>
      </c>
      <c r="H982" s="88" t="e">
        <f t="shared" si="74"/>
        <v>#DIV/0!</v>
      </c>
      <c r="I982" s="92" t="str">
        <f>IF(OR(COUNT(Calculations!BP983:BY983)&lt;3,COUNT(Calculations!BZ983:CI983)&lt;3),"N/A",IF(ISERROR(TTEST(Calculations!BP983:BY983,Calculations!BZ983:CI983,2,2)),"N/A",TTEST(Calculations!BP983:BY983,Calculations!BZ983:CI983,2,2)))</f>
        <v>N/A</v>
      </c>
      <c r="J982" s="88" t="e">
        <f t="shared" si="75"/>
        <v>#DIV/0!</v>
      </c>
      <c r="K982" s="93" t="str">
        <f>IF(AND('Test Sample Data'!N982&gt;=35,'Control Sample Data'!N982&gt;=35),"Type 3",IF(AND('Test Sample Data'!N982&gt;=30,'Control Sample Data'!N982&gt;=30,OR(I982&gt;=0.05,I982="N/A")),"Type 2",IF(OR(AND('Test Sample Data'!N982&gt;=30,'Control Sample Data'!N982&lt;=30),AND('Test Sample Data'!N982&lt;=30,'Control Sample Data'!N982&gt;=30)),"Type 1","OKAY")))</f>
        <v>OKAY</v>
      </c>
    </row>
    <row r="983" spans="1:11">
      <c r="A983" s="80"/>
      <c r="B983" s="87" t="str">
        <f>IF('Gene Table'!E983="","",'Gene Table'!E983)</f>
        <v>hsa-miR-224-3p</v>
      </c>
      <c r="C983" s="87" t="str">
        <f>'Gene Table'!B983</f>
        <v>I21</v>
      </c>
      <c r="D983" s="88" t="e">
        <f>Calculations!BN984</f>
        <v>#DIV/0!</v>
      </c>
      <c r="E983" s="88" t="e">
        <f>Calculations!BO984</f>
        <v>#DIV/0!</v>
      </c>
      <c r="F983" s="89" t="e">
        <f t="shared" si="72"/>
        <v>#DIV/0!</v>
      </c>
      <c r="G983" s="89" t="e">
        <f t="shared" si="73"/>
        <v>#DIV/0!</v>
      </c>
      <c r="H983" s="88" t="e">
        <f t="shared" si="74"/>
        <v>#DIV/0!</v>
      </c>
      <c r="I983" s="92" t="str">
        <f>IF(OR(COUNT(Calculations!BP984:BY984)&lt;3,COUNT(Calculations!BZ984:CI984)&lt;3),"N/A",IF(ISERROR(TTEST(Calculations!BP984:BY984,Calculations!BZ984:CI984,2,2)),"N/A",TTEST(Calculations!BP984:BY984,Calculations!BZ984:CI984,2,2)))</f>
        <v>N/A</v>
      </c>
      <c r="J983" s="88" t="e">
        <f t="shared" si="75"/>
        <v>#DIV/0!</v>
      </c>
      <c r="K983" s="93" t="str">
        <f>IF(AND('Test Sample Data'!N983&gt;=35,'Control Sample Data'!N983&gt;=35),"Type 3",IF(AND('Test Sample Data'!N983&gt;=30,'Control Sample Data'!N983&gt;=30,OR(I983&gt;=0.05,I983="N/A")),"Type 2",IF(OR(AND('Test Sample Data'!N983&gt;=30,'Control Sample Data'!N983&lt;=30),AND('Test Sample Data'!N983&lt;=30,'Control Sample Data'!N983&gt;=30)),"Type 1","OKAY")))</f>
        <v>OKAY</v>
      </c>
    </row>
    <row r="984" spans="1:11">
      <c r="A984" s="80"/>
      <c r="B984" s="87" t="str">
        <f>IF('Gene Table'!E984="","",'Gene Table'!E984)</f>
        <v>hsa-miR-15a-3p</v>
      </c>
      <c r="C984" s="87" t="str">
        <f>'Gene Table'!B984</f>
        <v>I22</v>
      </c>
      <c r="D984" s="88" t="e">
        <f>Calculations!BN985</f>
        <v>#DIV/0!</v>
      </c>
      <c r="E984" s="88" t="e">
        <f>Calculations!BO985</f>
        <v>#DIV/0!</v>
      </c>
      <c r="F984" s="89" t="e">
        <f t="shared" si="72"/>
        <v>#DIV/0!</v>
      </c>
      <c r="G984" s="89" t="e">
        <f t="shared" si="73"/>
        <v>#DIV/0!</v>
      </c>
      <c r="H984" s="88" t="e">
        <f t="shared" si="74"/>
        <v>#DIV/0!</v>
      </c>
      <c r="I984" s="92" t="str">
        <f>IF(OR(COUNT(Calculations!BP985:BY985)&lt;3,COUNT(Calculations!BZ985:CI985)&lt;3),"N/A",IF(ISERROR(TTEST(Calculations!BP985:BY985,Calculations!BZ985:CI985,2,2)),"N/A",TTEST(Calculations!BP985:BY985,Calculations!BZ985:CI985,2,2)))</f>
        <v>N/A</v>
      </c>
      <c r="J984" s="88" t="e">
        <f t="shared" si="75"/>
        <v>#DIV/0!</v>
      </c>
      <c r="K984" s="93" t="str">
        <f>IF(AND('Test Sample Data'!N984&gt;=35,'Control Sample Data'!N984&gt;=35),"Type 3",IF(AND('Test Sample Data'!N984&gt;=30,'Control Sample Data'!N984&gt;=30,OR(I984&gt;=0.05,I984="N/A")),"Type 2",IF(OR(AND('Test Sample Data'!N984&gt;=30,'Control Sample Data'!N984&lt;=30),AND('Test Sample Data'!N984&lt;=30,'Control Sample Data'!N984&gt;=30)),"Type 1","OKAY")))</f>
        <v>OKAY</v>
      </c>
    </row>
    <row r="985" spans="1:11">
      <c r="A985" s="80"/>
      <c r="B985" s="87" t="str">
        <f>IF('Gene Table'!E985="","",'Gene Table'!E985)</f>
        <v>hsa-miR-103a-2-5p</v>
      </c>
      <c r="C985" s="87" t="str">
        <f>'Gene Table'!B985</f>
        <v>I23</v>
      </c>
      <c r="D985" s="88" t="e">
        <f>Calculations!BN986</f>
        <v>#DIV/0!</v>
      </c>
      <c r="E985" s="88" t="e">
        <f>Calculations!BO986</f>
        <v>#DIV/0!</v>
      </c>
      <c r="F985" s="89" t="e">
        <f t="shared" si="72"/>
        <v>#DIV/0!</v>
      </c>
      <c r="G985" s="89" t="e">
        <f t="shared" si="73"/>
        <v>#DIV/0!</v>
      </c>
      <c r="H985" s="88" t="e">
        <f t="shared" si="74"/>
        <v>#DIV/0!</v>
      </c>
      <c r="I985" s="92" t="str">
        <f>IF(OR(COUNT(Calculations!BP986:BY986)&lt;3,COUNT(Calculations!BZ986:CI986)&lt;3),"N/A",IF(ISERROR(TTEST(Calculations!BP986:BY986,Calculations!BZ986:CI986,2,2)),"N/A",TTEST(Calculations!BP986:BY986,Calculations!BZ986:CI986,2,2)))</f>
        <v>N/A</v>
      </c>
      <c r="J985" s="88" t="e">
        <f t="shared" si="75"/>
        <v>#DIV/0!</v>
      </c>
      <c r="K985" s="93" t="str">
        <f>IF(AND('Test Sample Data'!N985&gt;=35,'Control Sample Data'!N985&gt;=35),"Type 3",IF(AND('Test Sample Data'!N985&gt;=30,'Control Sample Data'!N985&gt;=30,OR(I985&gt;=0.05,I985="N/A")),"Type 2",IF(OR(AND('Test Sample Data'!N985&gt;=30,'Control Sample Data'!N985&lt;=30),AND('Test Sample Data'!N985&lt;=30,'Control Sample Data'!N985&gt;=30)),"Type 1","OKAY")))</f>
        <v>OKAY</v>
      </c>
    </row>
    <row r="986" spans="1:11">
      <c r="A986" s="80"/>
      <c r="B986" s="87" t="str">
        <f>IF('Gene Table'!E986="","",'Gene Table'!E986)</f>
        <v>hsa-miR-15b-3p</v>
      </c>
      <c r="C986" s="87" t="str">
        <f>'Gene Table'!B986</f>
        <v>I24</v>
      </c>
      <c r="D986" s="88" t="e">
        <f>Calculations!BN987</f>
        <v>#DIV/0!</v>
      </c>
      <c r="E986" s="88" t="e">
        <f>Calculations!BO987</f>
        <v>#DIV/0!</v>
      </c>
      <c r="F986" s="89" t="e">
        <f t="shared" si="72"/>
        <v>#DIV/0!</v>
      </c>
      <c r="G986" s="89" t="e">
        <f t="shared" si="73"/>
        <v>#DIV/0!</v>
      </c>
      <c r="H986" s="88" t="e">
        <f t="shared" si="74"/>
        <v>#DIV/0!</v>
      </c>
      <c r="I986" s="92" t="str">
        <f>IF(OR(COUNT(Calculations!BP987:BY987)&lt;3,COUNT(Calculations!BZ987:CI987)&lt;3),"N/A",IF(ISERROR(TTEST(Calculations!BP987:BY987,Calculations!BZ987:CI987,2,2)),"N/A",TTEST(Calculations!BP987:BY987,Calculations!BZ987:CI987,2,2)))</f>
        <v>N/A</v>
      </c>
      <c r="J986" s="88" t="e">
        <f t="shared" si="75"/>
        <v>#DIV/0!</v>
      </c>
      <c r="K986" s="93" t="str">
        <f>IF(AND('Test Sample Data'!N986&gt;=35,'Control Sample Data'!N986&gt;=35),"Type 3",IF(AND('Test Sample Data'!N986&gt;=30,'Control Sample Data'!N986&gt;=30,OR(I986&gt;=0.05,I986="N/A")),"Type 2",IF(OR(AND('Test Sample Data'!N986&gt;=30,'Control Sample Data'!N986&lt;=30),AND('Test Sample Data'!N986&lt;=30,'Control Sample Data'!N986&gt;=30)),"Type 1","OKAY")))</f>
        <v>OKAY</v>
      </c>
    </row>
    <row r="987" spans="1:11">
      <c r="A987" s="80"/>
      <c r="B987" s="87" t="str">
        <f>IF('Gene Table'!E987="","",'Gene Table'!E987)</f>
        <v>hsa-miR-3194-5p</v>
      </c>
      <c r="C987" s="87" t="str">
        <f>'Gene Table'!B987</f>
        <v>J01</v>
      </c>
      <c r="D987" s="88" t="e">
        <f>Calculations!BN988</f>
        <v>#DIV/0!</v>
      </c>
      <c r="E987" s="88" t="e">
        <f>Calculations!BO988</f>
        <v>#DIV/0!</v>
      </c>
      <c r="F987" s="89" t="e">
        <f t="shared" si="72"/>
        <v>#DIV/0!</v>
      </c>
      <c r="G987" s="89" t="e">
        <f t="shared" si="73"/>
        <v>#DIV/0!</v>
      </c>
      <c r="H987" s="88" t="e">
        <f t="shared" si="74"/>
        <v>#DIV/0!</v>
      </c>
      <c r="I987" s="92" t="str">
        <f>IF(OR(COUNT(Calculations!BP988:BY988)&lt;3,COUNT(Calculations!BZ988:CI988)&lt;3),"N/A",IF(ISERROR(TTEST(Calculations!BP988:BY988,Calculations!BZ988:CI988,2,2)),"N/A",TTEST(Calculations!BP988:BY988,Calculations!BZ988:CI988,2,2)))</f>
        <v>N/A</v>
      </c>
      <c r="J987" s="88" t="e">
        <f t="shared" si="75"/>
        <v>#DIV/0!</v>
      </c>
      <c r="K987" s="93" t="str">
        <f>IF(AND('Test Sample Data'!N987&gt;=35,'Control Sample Data'!N987&gt;=35),"Type 3",IF(AND('Test Sample Data'!N987&gt;=30,'Control Sample Data'!N987&gt;=30,OR(I987&gt;=0.05,I987="N/A")),"Type 2",IF(OR(AND('Test Sample Data'!N987&gt;=30,'Control Sample Data'!N987&lt;=30),AND('Test Sample Data'!N987&lt;=30,'Control Sample Data'!N987&gt;=30)),"Type 1","OKAY")))</f>
        <v>OKAY</v>
      </c>
    </row>
    <row r="988" spans="1:11">
      <c r="A988" s="80"/>
      <c r="B988" s="87" t="str">
        <f>IF('Gene Table'!E988="","",'Gene Table'!E988)</f>
        <v>hsa-miR-3664-5p</v>
      </c>
      <c r="C988" s="87" t="str">
        <f>'Gene Table'!B988</f>
        <v>J02</v>
      </c>
      <c r="D988" s="88" t="e">
        <f>Calculations!BN989</f>
        <v>#DIV/0!</v>
      </c>
      <c r="E988" s="88" t="e">
        <f>Calculations!BO989</f>
        <v>#DIV/0!</v>
      </c>
      <c r="F988" s="89" t="e">
        <f t="shared" si="72"/>
        <v>#DIV/0!</v>
      </c>
      <c r="G988" s="89" t="e">
        <f t="shared" si="73"/>
        <v>#DIV/0!</v>
      </c>
      <c r="H988" s="88" t="e">
        <f t="shared" si="74"/>
        <v>#DIV/0!</v>
      </c>
      <c r="I988" s="92" t="str">
        <f>IF(OR(COUNT(Calculations!BP989:BY989)&lt;3,COUNT(Calculations!BZ989:CI989)&lt;3),"N/A",IF(ISERROR(TTEST(Calculations!BP989:BY989,Calculations!BZ989:CI989,2,2)),"N/A",TTEST(Calculations!BP989:BY989,Calculations!BZ989:CI989,2,2)))</f>
        <v>N/A</v>
      </c>
      <c r="J988" s="88" t="e">
        <f t="shared" si="75"/>
        <v>#DIV/0!</v>
      </c>
      <c r="K988" s="93" t="str">
        <f>IF(AND('Test Sample Data'!N988&gt;=35,'Control Sample Data'!N988&gt;=35),"Type 3",IF(AND('Test Sample Data'!N988&gt;=30,'Control Sample Data'!N988&gt;=30,OR(I988&gt;=0.05,I988="N/A")),"Type 2",IF(OR(AND('Test Sample Data'!N988&gt;=30,'Control Sample Data'!N988&lt;=30),AND('Test Sample Data'!N988&lt;=30,'Control Sample Data'!N988&gt;=30)),"Type 1","OKAY")))</f>
        <v>OKAY</v>
      </c>
    </row>
    <row r="989" spans="1:11">
      <c r="A989" s="80"/>
      <c r="B989" s="87" t="str">
        <f>IF('Gene Table'!E989="","",'Gene Table'!E989)</f>
        <v>hsa-miR-3197</v>
      </c>
      <c r="C989" s="87" t="str">
        <f>'Gene Table'!B989</f>
        <v>J03</v>
      </c>
      <c r="D989" s="88" t="e">
        <f>Calculations!BN990</f>
        <v>#DIV/0!</v>
      </c>
      <c r="E989" s="88" t="e">
        <f>Calculations!BO990</f>
        <v>#DIV/0!</v>
      </c>
      <c r="F989" s="89" t="e">
        <f t="shared" si="72"/>
        <v>#DIV/0!</v>
      </c>
      <c r="G989" s="89" t="e">
        <f t="shared" si="73"/>
        <v>#DIV/0!</v>
      </c>
      <c r="H989" s="88" t="e">
        <f t="shared" si="74"/>
        <v>#DIV/0!</v>
      </c>
      <c r="I989" s="92" t="str">
        <f>IF(OR(COUNT(Calculations!BP990:BY990)&lt;3,COUNT(Calculations!BZ990:CI990)&lt;3),"N/A",IF(ISERROR(TTEST(Calculations!BP990:BY990,Calculations!BZ990:CI990,2,2)),"N/A",TTEST(Calculations!BP990:BY990,Calculations!BZ990:CI990,2,2)))</f>
        <v>N/A</v>
      </c>
      <c r="J989" s="88" t="e">
        <f t="shared" si="75"/>
        <v>#DIV/0!</v>
      </c>
      <c r="K989" s="93" t="str">
        <f>IF(AND('Test Sample Data'!N989&gt;=35,'Control Sample Data'!N989&gt;=35),"Type 3",IF(AND('Test Sample Data'!N989&gt;=30,'Control Sample Data'!N989&gt;=30,OR(I989&gt;=0.05,I989="N/A")),"Type 2",IF(OR(AND('Test Sample Data'!N989&gt;=30,'Control Sample Data'!N989&lt;=30),AND('Test Sample Data'!N989&lt;=30,'Control Sample Data'!N989&gt;=30)),"Type 1","OKAY")))</f>
        <v>OKAY</v>
      </c>
    </row>
    <row r="990" spans="1:11">
      <c r="A990" s="80"/>
      <c r="B990" s="87" t="str">
        <f>IF('Gene Table'!E990="","",'Gene Table'!E990)</f>
        <v>hsa-miR-3665</v>
      </c>
      <c r="C990" s="87" t="str">
        <f>'Gene Table'!B990</f>
        <v>J04</v>
      </c>
      <c r="D990" s="88" t="e">
        <f>Calculations!BN991</f>
        <v>#DIV/0!</v>
      </c>
      <c r="E990" s="88" t="e">
        <f>Calculations!BO991</f>
        <v>#DIV/0!</v>
      </c>
      <c r="F990" s="89" t="e">
        <f t="shared" si="72"/>
        <v>#DIV/0!</v>
      </c>
      <c r="G990" s="89" t="e">
        <f t="shared" si="73"/>
        <v>#DIV/0!</v>
      </c>
      <c r="H990" s="88" t="e">
        <f t="shared" si="74"/>
        <v>#DIV/0!</v>
      </c>
      <c r="I990" s="92" t="str">
        <f>IF(OR(COUNT(Calculations!BP991:BY991)&lt;3,COUNT(Calculations!BZ991:CI991)&lt;3),"N/A",IF(ISERROR(TTEST(Calculations!BP991:BY991,Calculations!BZ991:CI991,2,2)),"N/A",TTEST(Calculations!BP991:BY991,Calculations!BZ991:CI991,2,2)))</f>
        <v>N/A</v>
      </c>
      <c r="J990" s="88" t="e">
        <f t="shared" si="75"/>
        <v>#DIV/0!</v>
      </c>
      <c r="K990" s="93" t="str">
        <f>IF(AND('Test Sample Data'!N990&gt;=35,'Control Sample Data'!N990&gt;=35),"Type 3",IF(AND('Test Sample Data'!N990&gt;=30,'Control Sample Data'!N990&gt;=30,OR(I990&gt;=0.05,I990="N/A")),"Type 2",IF(OR(AND('Test Sample Data'!N990&gt;=30,'Control Sample Data'!N990&lt;=30),AND('Test Sample Data'!N990&lt;=30,'Control Sample Data'!N990&gt;=30)),"Type 1","OKAY")))</f>
        <v>OKAY</v>
      </c>
    </row>
    <row r="991" spans="1:11">
      <c r="A991" s="80"/>
      <c r="B991" s="87" t="str">
        <f>IF('Gene Table'!E991="","",'Gene Table'!E991)</f>
        <v>hsa-miR-3199</v>
      </c>
      <c r="C991" s="87" t="str">
        <f>'Gene Table'!B991</f>
        <v>J05</v>
      </c>
      <c r="D991" s="88" t="e">
        <f>Calculations!BN992</f>
        <v>#DIV/0!</v>
      </c>
      <c r="E991" s="88" t="e">
        <f>Calculations!BO992</f>
        <v>#DIV/0!</v>
      </c>
      <c r="F991" s="89" t="e">
        <f t="shared" si="72"/>
        <v>#DIV/0!</v>
      </c>
      <c r="G991" s="89" t="e">
        <f t="shared" si="73"/>
        <v>#DIV/0!</v>
      </c>
      <c r="H991" s="88" t="e">
        <f t="shared" si="74"/>
        <v>#DIV/0!</v>
      </c>
      <c r="I991" s="92" t="str">
        <f>IF(OR(COUNT(Calculations!BP992:BY992)&lt;3,COUNT(Calculations!BZ992:CI992)&lt;3),"N/A",IF(ISERROR(TTEST(Calculations!BP992:BY992,Calculations!BZ992:CI992,2,2)),"N/A",TTEST(Calculations!BP992:BY992,Calculations!BZ992:CI992,2,2)))</f>
        <v>N/A</v>
      </c>
      <c r="J991" s="88" t="e">
        <f t="shared" si="75"/>
        <v>#DIV/0!</v>
      </c>
      <c r="K991" s="93" t="str">
        <f>IF(AND('Test Sample Data'!N991&gt;=35,'Control Sample Data'!N991&gt;=35),"Type 3",IF(AND('Test Sample Data'!N991&gt;=30,'Control Sample Data'!N991&gt;=30,OR(I991&gt;=0.05,I991="N/A")),"Type 2",IF(OR(AND('Test Sample Data'!N991&gt;=30,'Control Sample Data'!N991&lt;=30),AND('Test Sample Data'!N991&lt;=30,'Control Sample Data'!N991&gt;=30)),"Type 1","OKAY")))</f>
        <v>OKAY</v>
      </c>
    </row>
    <row r="992" spans="1:11">
      <c r="A992" s="80"/>
      <c r="B992" s="87" t="str">
        <f>IF('Gene Table'!E992="","",'Gene Table'!E992)</f>
        <v>hsa-miR-3667-5p</v>
      </c>
      <c r="C992" s="87" t="str">
        <f>'Gene Table'!B992</f>
        <v>J06</v>
      </c>
      <c r="D992" s="88" t="e">
        <f>Calculations!BN993</f>
        <v>#DIV/0!</v>
      </c>
      <c r="E992" s="88" t="e">
        <f>Calculations!BO993</f>
        <v>#DIV/0!</v>
      </c>
      <c r="F992" s="89" t="e">
        <f t="shared" si="72"/>
        <v>#DIV/0!</v>
      </c>
      <c r="G992" s="89" t="e">
        <f t="shared" si="73"/>
        <v>#DIV/0!</v>
      </c>
      <c r="H992" s="88" t="e">
        <f t="shared" si="74"/>
        <v>#DIV/0!</v>
      </c>
      <c r="I992" s="92" t="str">
        <f>IF(OR(COUNT(Calculations!BP993:BY993)&lt;3,COUNT(Calculations!BZ993:CI993)&lt;3),"N/A",IF(ISERROR(TTEST(Calculations!BP993:BY993,Calculations!BZ993:CI993,2,2)),"N/A",TTEST(Calculations!BP993:BY993,Calculations!BZ993:CI993,2,2)))</f>
        <v>N/A</v>
      </c>
      <c r="J992" s="88" t="e">
        <f t="shared" si="75"/>
        <v>#DIV/0!</v>
      </c>
      <c r="K992" s="93" t="str">
        <f>IF(AND('Test Sample Data'!N992&gt;=35,'Control Sample Data'!N992&gt;=35),"Type 3",IF(AND('Test Sample Data'!N992&gt;=30,'Control Sample Data'!N992&gt;=30,OR(I992&gt;=0.05,I992="N/A")),"Type 2",IF(OR(AND('Test Sample Data'!N992&gt;=30,'Control Sample Data'!N992&lt;=30),AND('Test Sample Data'!N992&lt;=30,'Control Sample Data'!N992&gt;=30)),"Type 1","OKAY")))</f>
        <v>OKAY</v>
      </c>
    </row>
    <row r="993" spans="1:11">
      <c r="A993" s="80"/>
      <c r="B993" s="87" t="str">
        <f>IF('Gene Table'!E993="","",'Gene Table'!E993)</f>
        <v>hsa-miR-1273d</v>
      </c>
      <c r="C993" s="87" t="str">
        <f>'Gene Table'!B993</f>
        <v>J07</v>
      </c>
      <c r="D993" s="88" t="e">
        <f>Calculations!BN994</f>
        <v>#DIV/0!</v>
      </c>
      <c r="E993" s="88" t="e">
        <f>Calculations!BO994</f>
        <v>#DIV/0!</v>
      </c>
      <c r="F993" s="89" t="e">
        <f t="shared" si="72"/>
        <v>#DIV/0!</v>
      </c>
      <c r="G993" s="89" t="e">
        <f t="shared" si="73"/>
        <v>#DIV/0!</v>
      </c>
      <c r="H993" s="88" t="e">
        <f t="shared" si="74"/>
        <v>#DIV/0!</v>
      </c>
      <c r="I993" s="92" t="str">
        <f>IF(OR(COUNT(Calculations!BP994:BY994)&lt;3,COUNT(Calculations!BZ994:CI994)&lt;3),"N/A",IF(ISERROR(TTEST(Calculations!BP994:BY994,Calculations!BZ994:CI994,2,2)),"N/A",TTEST(Calculations!BP994:BY994,Calculations!BZ994:CI994,2,2)))</f>
        <v>N/A</v>
      </c>
      <c r="J993" s="88" t="e">
        <f t="shared" si="75"/>
        <v>#DIV/0!</v>
      </c>
      <c r="K993" s="93" t="str">
        <f>IF(AND('Test Sample Data'!N993&gt;=35,'Control Sample Data'!N993&gt;=35),"Type 3",IF(AND('Test Sample Data'!N993&gt;=30,'Control Sample Data'!N993&gt;=30,OR(I993&gt;=0.05,I993="N/A")),"Type 2",IF(OR(AND('Test Sample Data'!N993&gt;=30,'Control Sample Data'!N993&lt;=30),AND('Test Sample Data'!N993&lt;=30,'Control Sample Data'!N993&gt;=30)),"Type 1","OKAY")))</f>
        <v>OKAY</v>
      </c>
    </row>
    <row r="994" spans="1:11">
      <c r="A994" s="80"/>
      <c r="B994" s="87" t="str">
        <f>IF('Gene Table'!E994="","",'Gene Table'!E994)</f>
        <v>hsa-miR-3667-3p</v>
      </c>
      <c r="C994" s="87" t="str">
        <f>'Gene Table'!B994</f>
        <v>J08</v>
      </c>
      <c r="D994" s="88" t="e">
        <f>Calculations!BN995</f>
        <v>#DIV/0!</v>
      </c>
      <c r="E994" s="88" t="e">
        <f>Calculations!BO995</f>
        <v>#DIV/0!</v>
      </c>
      <c r="F994" s="89" t="e">
        <f t="shared" si="72"/>
        <v>#DIV/0!</v>
      </c>
      <c r="G994" s="89" t="e">
        <f t="shared" si="73"/>
        <v>#DIV/0!</v>
      </c>
      <c r="H994" s="88" t="e">
        <f t="shared" si="74"/>
        <v>#DIV/0!</v>
      </c>
      <c r="I994" s="92" t="str">
        <f>IF(OR(COUNT(Calculations!BP995:BY995)&lt;3,COUNT(Calculations!BZ995:CI995)&lt;3),"N/A",IF(ISERROR(TTEST(Calculations!BP995:BY995,Calculations!BZ995:CI995,2,2)),"N/A",TTEST(Calculations!BP995:BY995,Calculations!BZ995:CI995,2,2)))</f>
        <v>N/A</v>
      </c>
      <c r="J994" s="88" t="e">
        <f t="shared" si="75"/>
        <v>#DIV/0!</v>
      </c>
      <c r="K994" s="93" t="str">
        <f>IF(AND('Test Sample Data'!N994&gt;=35,'Control Sample Data'!N994&gt;=35),"Type 3",IF(AND('Test Sample Data'!N994&gt;=30,'Control Sample Data'!N994&gt;=30,OR(I994&gt;=0.05,I994="N/A")),"Type 2",IF(OR(AND('Test Sample Data'!N994&gt;=30,'Control Sample Data'!N994&lt;=30),AND('Test Sample Data'!N994&lt;=30,'Control Sample Data'!N994&gt;=30)),"Type 1","OKAY")))</f>
        <v>OKAY</v>
      </c>
    </row>
    <row r="995" spans="1:11">
      <c r="A995" s="80"/>
      <c r="B995" s="87" t="str">
        <f>IF('Gene Table'!E995="","",'Gene Table'!E995)</f>
        <v>hsa-miR-4295</v>
      </c>
      <c r="C995" s="87" t="str">
        <f>'Gene Table'!B995</f>
        <v>J09</v>
      </c>
      <c r="D995" s="88" t="e">
        <f>Calculations!BN996</f>
        <v>#DIV/0!</v>
      </c>
      <c r="E995" s="88" t="e">
        <f>Calculations!BO996</f>
        <v>#DIV/0!</v>
      </c>
      <c r="F995" s="89" t="e">
        <f t="shared" si="72"/>
        <v>#DIV/0!</v>
      </c>
      <c r="G995" s="89" t="e">
        <f t="shared" si="73"/>
        <v>#DIV/0!</v>
      </c>
      <c r="H995" s="88" t="e">
        <f t="shared" si="74"/>
        <v>#DIV/0!</v>
      </c>
      <c r="I995" s="92" t="str">
        <f>IF(OR(COUNT(Calculations!BP996:BY996)&lt;3,COUNT(Calculations!BZ996:CI996)&lt;3),"N/A",IF(ISERROR(TTEST(Calculations!BP996:BY996,Calculations!BZ996:CI996,2,2)),"N/A",TTEST(Calculations!BP996:BY996,Calculations!BZ996:CI996,2,2)))</f>
        <v>N/A</v>
      </c>
      <c r="J995" s="88" t="e">
        <f t="shared" si="75"/>
        <v>#DIV/0!</v>
      </c>
      <c r="K995" s="93" t="str">
        <f>IF(AND('Test Sample Data'!N995&gt;=35,'Control Sample Data'!N995&gt;=35),"Type 3",IF(AND('Test Sample Data'!N995&gt;=30,'Control Sample Data'!N995&gt;=30,OR(I995&gt;=0.05,I995="N/A")),"Type 2",IF(OR(AND('Test Sample Data'!N995&gt;=30,'Control Sample Data'!N995&lt;=30),AND('Test Sample Data'!N995&lt;=30,'Control Sample Data'!N995&gt;=30)),"Type 1","OKAY")))</f>
        <v>OKAY</v>
      </c>
    </row>
    <row r="996" spans="1:11">
      <c r="A996" s="80"/>
      <c r="B996" s="87" t="str">
        <f>IF('Gene Table'!E996="","",'Gene Table'!E996)</f>
        <v>hsa-miR-3668</v>
      </c>
      <c r="C996" s="87" t="str">
        <f>'Gene Table'!B996</f>
        <v>J10</v>
      </c>
      <c r="D996" s="88" t="e">
        <f>Calculations!BN997</f>
        <v>#DIV/0!</v>
      </c>
      <c r="E996" s="88" t="e">
        <f>Calculations!BO997</f>
        <v>#DIV/0!</v>
      </c>
      <c r="F996" s="89" t="e">
        <f t="shared" si="72"/>
        <v>#DIV/0!</v>
      </c>
      <c r="G996" s="89" t="e">
        <f t="shared" si="73"/>
        <v>#DIV/0!</v>
      </c>
      <c r="H996" s="88" t="e">
        <f t="shared" si="74"/>
        <v>#DIV/0!</v>
      </c>
      <c r="I996" s="92" t="str">
        <f>IF(OR(COUNT(Calculations!BP997:BY997)&lt;3,COUNT(Calculations!BZ997:CI997)&lt;3),"N/A",IF(ISERROR(TTEST(Calculations!BP997:BY997,Calculations!BZ997:CI997,2,2)),"N/A",TTEST(Calculations!BP997:BY997,Calculations!BZ997:CI997,2,2)))</f>
        <v>N/A</v>
      </c>
      <c r="J996" s="88" t="e">
        <f t="shared" si="75"/>
        <v>#DIV/0!</v>
      </c>
      <c r="K996" s="93" t="str">
        <f>IF(AND('Test Sample Data'!N996&gt;=35,'Control Sample Data'!N996&gt;=35),"Type 3",IF(AND('Test Sample Data'!N996&gt;=30,'Control Sample Data'!N996&gt;=30,OR(I996&gt;=0.05,I996="N/A")),"Type 2",IF(OR(AND('Test Sample Data'!N996&gt;=30,'Control Sample Data'!N996&lt;=30),AND('Test Sample Data'!N996&lt;=30,'Control Sample Data'!N996&gt;=30)),"Type 1","OKAY")))</f>
        <v>OKAY</v>
      </c>
    </row>
    <row r="997" spans="1:11">
      <c r="A997" s="80"/>
      <c r="B997" s="87" t="str">
        <f>IF('Gene Table'!E997="","",'Gene Table'!E997)</f>
        <v>hsa-miR-4296</v>
      </c>
      <c r="C997" s="87" t="str">
        <f>'Gene Table'!B997</f>
        <v>J11</v>
      </c>
      <c r="D997" s="88" t="e">
        <f>Calculations!BN998</f>
        <v>#DIV/0!</v>
      </c>
      <c r="E997" s="88" t="e">
        <f>Calculations!BO998</f>
        <v>#DIV/0!</v>
      </c>
      <c r="F997" s="89" t="e">
        <f t="shared" si="72"/>
        <v>#DIV/0!</v>
      </c>
      <c r="G997" s="89" t="e">
        <f t="shared" si="73"/>
        <v>#DIV/0!</v>
      </c>
      <c r="H997" s="88" t="e">
        <f t="shared" si="74"/>
        <v>#DIV/0!</v>
      </c>
      <c r="I997" s="92" t="str">
        <f>IF(OR(COUNT(Calculations!BP998:BY998)&lt;3,COUNT(Calculations!BZ998:CI998)&lt;3),"N/A",IF(ISERROR(TTEST(Calculations!BP998:BY998,Calculations!BZ998:CI998,2,2)),"N/A",TTEST(Calculations!BP998:BY998,Calculations!BZ998:CI998,2,2)))</f>
        <v>N/A</v>
      </c>
      <c r="J997" s="88" t="e">
        <f t="shared" si="75"/>
        <v>#DIV/0!</v>
      </c>
      <c r="K997" s="93" t="str">
        <f>IF(AND('Test Sample Data'!N997&gt;=35,'Control Sample Data'!N997&gt;=35),"Type 3",IF(AND('Test Sample Data'!N997&gt;=30,'Control Sample Data'!N997&gt;=30,OR(I997&gt;=0.05,I997="N/A")),"Type 2",IF(OR(AND('Test Sample Data'!N997&gt;=30,'Control Sample Data'!N997&lt;=30),AND('Test Sample Data'!N997&lt;=30,'Control Sample Data'!N997&gt;=30)),"Type 1","OKAY")))</f>
        <v>OKAY</v>
      </c>
    </row>
    <row r="998" spans="1:11">
      <c r="A998" s="80"/>
      <c r="B998" s="87" t="str">
        <f>IF('Gene Table'!E998="","",'Gene Table'!E998)</f>
        <v>hsa-miR-3669</v>
      </c>
      <c r="C998" s="87" t="str">
        <f>'Gene Table'!B998</f>
        <v>J12</v>
      </c>
      <c r="D998" s="88" t="e">
        <f>Calculations!BN999</f>
        <v>#DIV/0!</v>
      </c>
      <c r="E998" s="88" t="e">
        <f>Calculations!BO999</f>
        <v>#DIV/0!</v>
      </c>
      <c r="F998" s="89" t="e">
        <f t="shared" si="72"/>
        <v>#DIV/0!</v>
      </c>
      <c r="G998" s="89" t="e">
        <f t="shared" si="73"/>
        <v>#DIV/0!</v>
      </c>
      <c r="H998" s="88" t="e">
        <f t="shared" si="74"/>
        <v>#DIV/0!</v>
      </c>
      <c r="I998" s="92" t="str">
        <f>IF(OR(COUNT(Calculations!BP999:BY999)&lt;3,COUNT(Calculations!BZ999:CI999)&lt;3),"N/A",IF(ISERROR(TTEST(Calculations!BP999:BY999,Calculations!BZ999:CI999,2,2)),"N/A",TTEST(Calculations!BP999:BY999,Calculations!BZ999:CI999,2,2)))</f>
        <v>N/A</v>
      </c>
      <c r="J998" s="88" t="e">
        <f t="shared" si="75"/>
        <v>#DIV/0!</v>
      </c>
      <c r="K998" s="93" t="str">
        <f>IF(AND('Test Sample Data'!N998&gt;=35,'Control Sample Data'!N998&gt;=35),"Type 3",IF(AND('Test Sample Data'!N998&gt;=30,'Control Sample Data'!N998&gt;=30,OR(I998&gt;=0.05,I998="N/A")),"Type 2",IF(OR(AND('Test Sample Data'!N998&gt;=30,'Control Sample Data'!N998&lt;=30),AND('Test Sample Data'!N998&lt;=30,'Control Sample Data'!N998&gt;=30)),"Type 1","OKAY")))</f>
        <v>OKAY</v>
      </c>
    </row>
    <row r="999" spans="1:11">
      <c r="A999" s="80"/>
      <c r="B999" s="87" t="str">
        <f>IF('Gene Table'!E999="","",'Gene Table'!E999)</f>
        <v>hsa-miR-378c</v>
      </c>
      <c r="C999" s="87" t="str">
        <f>'Gene Table'!B999</f>
        <v>J13</v>
      </c>
      <c r="D999" s="88" t="e">
        <f>Calculations!BN1000</f>
        <v>#DIV/0!</v>
      </c>
      <c r="E999" s="88" t="e">
        <f>Calculations!BO1000</f>
        <v>#DIV/0!</v>
      </c>
      <c r="F999" s="89" t="e">
        <f t="shared" si="72"/>
        <v>#DIV/0!</v>
      </c>
      <c r="G999" s="89" t="e">
        <f t="shared" si="73"/>
        <v>#DIV/0!</v>
      </c>
      <c r="H999" s="88" t="e">
        <f t="shared" si="74"/>
        <v>#DIV/0!</v>
      </c>
      <c r="I999" s="92" t="str">
        <f>IF(OR(COUNT(Calculations!BP1000:BY1000)&lt;3,COUNT(Calculations!BZ1000:CI1000)&lt;3),"N/A",IF(ISERROR(TTEST(Calculations!BP1000:BY1000,Calculations!BZ1000:CI1000,2,2)),"N/A",TTEST(Calculations!BP1000:BY1000,Calculations!BZ1000:CI1000,2,2)))</f>
        <v>N/A</v>
      </c>
      <c r="J999" s="88" t="e">
        <f t="shared" si="75"/>
        <v>#DIV/0!</v>
      </c>
      <c r="K999" s="93" t="str">
        <f>IF(AND('Test Sample Data'!N999&gt;=35,'Control Sample Data'!N999&gt;=35),"Type 3",IF(AND('Test Sample Data'!N999&gt;=30,'Control Sample Data'!N999&gt;=30,OR(I999&gt;=0.05,I999="N/A")),"Type 2",IF(OR(AND('Test Sample Data'!N999&gt;=30,'Control Sample Data'!N999&lt;=30),AND('Test Sample Data'!N999&lt;=30,'Control Sample Data'!N999&gt;=30)),"Type 1","OKAY")))</f>
        <v>OKAY</v>
      </c>
    </row>
    <row r="1000" spans="1:11">
      <c r="A1000" s="80"/>
      <c r="B1000" s="87" t="str">
        <f>IF('Gene Table'!E1000="","",'Gene Table'!E1000)</f>
        <v>hsa-miR-3670</v>
      </c>
      <c r="C1000" s="87" t="str">
        <f>'Gene Table'!B1000</f>
        <v>J14</v>
      </c>
      <c r="D1000" s="88" t="e">
        <f>Calculations!BN1001</f>
        <v>#DIV/0!</v>
      </c>
      <c r="E1000" s="88" t="e">
        <f>Calculations!BO1001</f>
        <v>#DIV/0!</v>
      </c>
      <c r="F1000" s="89" t="e">
        <f t="shared" si="72"/>
        <v>#DIV/0!</v>
      </c>
      <c r="G1000" s="89" t="e">
        <f t="shared" si="73"/>
        <v>#DIV/0!</v>
      </c>
      <c r="H1000" s="88" t="e">
        <f t="shared" si="74"/>
        <v>#DIV/0!</v>
      </c>
      <c r="I1000" s="92" t="str">
        <f>IF(OR(COUNT(Calculations!BP1001:BY1001)&lt;3,COUNT(Calculations!BZ1001:CI1001)&lt;3),"N/A",IF(ISERROR(TTEST(Calculations!BP1001:BY1001,Calculations!BZ1001:CI1001,2,2)),"N/A",TTEST(Calculations!BP1001:BY1001,Calculations!BZ1001:CI1001,2,2)))</f>
        <v>N/A</v>
      </c>
      <c r="J1000" s="88" t="e">
        <f t="shared" si="75"/>
        <v>#DIV/0!</v>
      </c>
      <c r="K1000" s="93" t="str">
        <f>IF(AND('Test Sample Data'!N1000&gt;=35,'Control Sample Data'!N1000&gt;=35),"Type 3",IF(AND('Test Sample Data'!N1000&gt;=30,'Control Sample Data'!N1000&gt;=30,OR(I1000&gt;=0.05,I1000="N/A")),"Type 2",IF(OR(AND('Test Sample Data'!N1000&gt;=30,'Control Sample Data'!N1000&lt;=30),AND('Test Sample Data'!N1000&lt;=30,'Control Sample Data'!N1000&gt;=30)),"Type 1","OKAY")))</f>
        <v>OKAY</v>
      </c>
    </row>
    <row r="1001" spans="1:11">
      <c r="A1001" s="80"/>
      <c r="B1001" s="87" t="str">
        <f>IF('Gene Table'!E1001="","",'Gene Table'!E1001)</f>
        <v>hsa-miR-4299</v>
      </c>
      <c r="C1001" s="87" t="str">
        <f>'Gene Table'!B1001</f>
        <v>J15</v>
      </c>
      <c r="D1001" s="88" t="e">
        <f>Calculations!BN1002</f>
        <v>#DIV/0!</v>
      </c>
      <c r="E1001" s="88" t="e">
        <f>Calculations!BO1002</f>
        <v>#DIV/0!</v>
      </c>
      <c r="F1001" s="89" t="e">
        <f t="shared" si="72"/>
        <v>#DIV/0!</v>
      </c>
      <c r="G1001" s="89" t="e">
        <f t="shared" si="73"/>
        <v>#DIV/0!</v>
      </c>
      <c r="H1001" s="88" t="e">
        <f t="shared" si="74"/>
        <v>#DIV/0!</v>
      </c>
      <c r="I1001" s="92" t="str">
        <f>IF(OR(COUNT(Calculations!BP1002:BY1002)&lt;3,COUNT(Calculations!BZ1002:CI1002)&lt;3),"N/A",IF(ISERROR(TTEST(Calculations!BP1002:BY1002,Calculations!BZ1002:CI1002,2,2)),"N/A",TTEST(Calculations!BP1002:BY1002,Calculations!BZ1002:CI1002,2,2)))</f>
        <v>N/A</v>
      </c>
      <c r="J1001" s="88" t="e">
        <f t="shared" si="75"/>
        <v>#DIV/0!</v>
      </c>
      <c r="K1001" s="93" t="str">
        <f>IF(AND('Test Sample Data'!N1001&gt;=35,'Control Sample Data'!N1001&gt;=35),"Type 3",IF(AND('Test Sample Data'!N1001&gt;=30,'Control Sample Data'!N1001&gt;=30,OR(I1001&gt;=0.05,I1001="N/A")),"Type 2",IF(OR(AND('Test Sample Data'!N1001&gt;=30,'Control Sample Data'!N1001&lt;=30),AND('Test Sample Data'!N1001&lt;=30,'Control Sample Data'!N1001&gt;=30)),"Type 1","OKAY")))</f>
        <v>OKAY</v>
      </c>
    </row>
    <row r="1002" spans="1:11">
      <c r="A1002" s="80"/>
      <c r="B1002" s="87" t="str">
        <f>IF('Gene Table'!E1002="","",'Gene Table'!E1002)</f>
        <v>hsa-miR-3671</v>
      </c>
      <c r="C1002" s="87" t="str">
        <f>'Gene Table'!B1002</f>
        <v>J16</v>
      </c>
      <c r="D1002" s="88" t="e">
        <f>Calculations!BN1003</f>
        <v>#DIV/0!</v>
      </c>
      <c r="E1002" s="88" t="e">
        <f>Calculations!BO1003</f>
        <v>#DIV/0!</v>
      </c>
      <c r="F1002" s="89" t="e">
        <f t="shared" si="72"/>
        <v>#DIV/0!</v>
      </c>
      <c r="G1002" s="89" t="e">
        <f t="shared" si="73"/>
        <v>#DIV/0!</v>
      </c>
      <c r="H1002" s="88" t="e">
        <f t="shared" si="74"/>
        <v>#DIV/0!</v>
      </c>
      <c r="I1002" s="92" t="str">
        <f>IF(OR(COUNT(Calculations!BP1003:BY1003)&lt;3,COUNT(Calculations!BZ1003:CI1003)&lt;3),"N/A",IF(ISERROR(TTEST(Calculations!BP1003:BY1003,Calculations!BZ1003:CI1003,2,2)),"N/A",TTEST(Calculations!BP1003:BY1003,Calculations!BZ1003:CI1003,2,2)))</f>
        <v>N/A</v>
      </c>
      <c r="J1002" s="88" t="e">
        <f t="shared" si="75"/>
        <v>#DIV/0!</v>
      </c>
      <c r="K1002" s="93" t="str">
        <f>IF(AND('Test Sample Data'!N1002&gt;=35,'Control Sample Data'!N1002&gt;=35),"Type 3",IF(AND('Test Sample Data'!N1002&gt;=30,'Control Sample Data'!N1002&gt;=30,OR(I1002&gt;=0.05,I1002="N/A")),"Type 2",IF(OR(AND('Test Sample Data'!N1002&gt;=30,'Control Sample Data'!N1002&lt;=30),AND('Test Sample Data'!N1002&lt;=30,'Control Sample Data'!N1002&gt;=30)),"Type 1","OKAY")))</f>
        <v>OKAY</v>
      </c>
    </row>
    <row r="1003" spans="1:11">
      <c r="A1003" s="80"/>
      <c r="B1003" s="87" t="str">
        <f>IF('Gene Table'!E1003="","",'Gene Table'!E1003)</f>
        <v>hsa-miR-4305</v>
      </c>
      <c r="C1003" s="87" t="str">
        <f>'Gene Table'!B1003</f>
        <v>J17</v>
      </c>
      <c r="D1003" s="88" t="e">
        <f>Calculations!BN1004</f>
        <v>#DIV/0!</v>
      </c>
      <c r="E1003" s="88" t="e">
        <f>Calculations!BO1004</f>
        <v>#DIV/0!</v>
      </c>
      <c r="F1003" s="89" t="e">
        <f t="shared" si="72"/>
        <v>#DIV/0!</v>
      </c>
      <c r="G1003" s="89" t="e">
        <f t="shared" si="73"/>
        <v>#DIV/0!</v>
      </c>
      <c r="H1003" s="88" t="e">
        <f t="shared" si="74"/>
        <v>#DIV/0!</v>
      </c>
      <c r="I1003" s="92" t="str">
        <f>IF(OR(COUNT(Calculations!BP1004:BY1004)&lt;3,COUNT(Calculations!BZ1004:CI1004)&lt;3),"N/A",IF(ISERROR(TTEST(Calculations!BP1004:BY1004,Calculations!BZ1004:CI1004,2,2)),"N/A",TTEST(Calculations!BP1004:BY1004,Calculations!BZ1004:CI1004,2,2)))</f>
        <v>N/A</v>
      </c>
      <c r="J1003" s="88" t="e">
        <f t="shared" si="75"/>
        <v>#DIV/0!</v>
      </c>
      <c r="K1003" s="93" t="str">
        <f>IF(AND('Test Sample Data'!N1003&gt;=35,'Control Sample Data'!N1003&gt;=35),"Type 3",IF(AND('Test Sample Data'!N1003&gt;=30,'Control Sample Data'!N1003&gt;=30,OR(I1003&gt;=0.05,I1003="N/A")),"Type 2",IF(OR(AND('Test Sample Data'!N1003&gt;=30,'Control Sample Data'!N1003&lt;=30),AND('Test Sample Data'!N1003&lt;=30,'Control Sample Data'!N1003&gt;=30)),"Type 1","OKAY")))</f>
        <v>OKAY</v>
      </c>
    </row>
    <row r="1004" spans="1:11">
      <c r="A1004" s="80"/>
      <c r="B1004" s="87" t="str">
        <f>IF('Gene Table'!E1004="","",'Gene Table'!E1004)</f>
        <v>hsa-miR-3672</v>
      </c>
      <c r="C1004" s="87" t="str">
        <f>'Gene Table'!B1004</f>
        <v>J18</v>
      </c>
      <c r="D1004" s="88" t="e">
        <f>Calculations!BN1005</f>
        <v>#DIV/0!</v>
      </c>
      <c r="E1004" s="88" t="e">
        <f>Calculations!BO1005</f>
        <v>#DIV/0!</v>
      </c>
      <c r="F1004" s="89" t="e">
        <f t="shared" si="72"/>
        <v>#DIV/0!</v>
      </c>
      <c r="G1004" s="89" t="e">
        <f t="shared" si="73"/>
        <v>#DIV/0!</v>
      </c>
      <c r="H1004" s="88" t="e">
        <f t="shared" si="74"/>
        <v>#DIV/0!</v>
      </c>
      <c r="I1004" s="92" t="str">
        <f>IF(OR(COUNT(Calculations!BP1005:BY1005)&lt;3,COUNT(Calculations!BZ1005:CI1005)&lt;3),"N/A",IF(ISERROR(TTEST(Calculations!BP1005:BY1005,Calculations!BZ1005:CI1005,2,2)),"N/A",TTEST(Calculations!BP1005:BY1005,Calculations!BZ1005:CI1005,2,2)))</f>
        <v>N/A</v>
      </c>
      <c r="J1004" s="88" t="e">
        <f t="shared" si="75"/>
        <v>#DIV/0!</v>
      </c>
      <c r="K1004" s="93" t="str">
        <f>IF(AND('Test Sample Data'!N1004&gt;=35,'Control Sample Data'!N1004&gt;=35),"Type 3",IF(AND('Test Sample Data'!N1004&gt;=30,'Control Sample Data'!N1004&gt;=30,OR(I1004&gt;=0.05,I1004="N/A")),"Type 2",IF(OR(AND('Test Sample Data'!N1004&gt;=30,'Control Sample Data'!N1004&lt;=30),AND('Test Sample Data'!N1004&lt;=30,'Control Sample Data'!N1004&gt;=30)),"Type 1","OKAY")))</f>
        <v>OKAY</v>
      </c>
    </row>
    <row r="1005" spans="1:11">
      <c r="A1005" s="80"/>
      <c r="B1005" s="87" t="str">
        <f>IF('Gene Table'!E1005="","",'Gene Table'!E1005)</f>
        <v>hsa-miR-4306</v>
      </c>
      <c r="C1005" s="87" t="str">
        <f>'Gene Table'!B1005</f>
        <v>J19</v>
      </c>
      <c r="D1005" s="88" t="e">
        <f>Calculations!BN1006</f>
        <v>#DIV/0!</v>
      </c>
      <c r="E1005" s="88" t="e">
        <f>Calculations!BO1006</f>
        <v>#DIV/0!</v>
      </c>
      <c r="F1005" s="89" t="e">
        <f t="shared" si="72"/>
        <v>#DIV/0!</v>
      </c>
      <c r="G1005" s="89" t="e">
        <f t="shared" si="73"/>
        <v>#DIV/0!</v>
      </c>
      <c r="H1005" s="88" t="e">
        <f t="shared" si="74"/>
        <v>#DIV/0!</v>
      </c>
      <c r="I1005" s="92" t="str">
        <f>IF(OR(COUNT(Calculations!BP1006:BY1006)&lt;3,COUNT(Calculations!BZ1006:CI1006)&lt;3),"N/A",IF(ISERROR(TTEST(Calculations!BP1006:BY1006,Calculations!BZ1006:CI1006,2,2)),"N/A",TTEST(Calculations!BP1006:BY1006,Calculations!BZ1006:CI1006,2,2)))</f>
        <v>N/A</v>
      </c>
      <c r="J1005" s="88" t="e">
        <f t="shared" si="75"/>
        <v>#DIV/0!</v>
      </c>
      <c r="K1005" s="93" t="str">
        <f>IF(AND('Test Sample Data'!N1005&gt;=35,'Control Sample Data'!N1005&gt;=35),"Type 3",IF(AND('Test Sample Data'!N1005&gt;=30,'Control Sample Data'!N1005&gt;=30,OR(I1005&gt;=0.05,I1005="N/A")),"Type 2",IF(OR(AND('Test Sample Data'!N1005&gt;=30,'Control Sample Data'!N1005&lt;=30),AND('Test Sample Data'!N1005&lt;=30,'Control Sample Data'!N1005&gt;=30)),"Type 1","OKAY")))</f>
        <v>OKAY</v>
      </c>
    </row>
    <row r="1006" spans="1:11">
      <c r="A1006" s="80"/>
      <c r="B1006" s="87" t="str">
        <f>IF('Gene Table'!E1006="","",'Gene Table'!E1006)</f>
        <v>hsa-miR-3673</v>
      </c>
      <c r="C1006" s="87" t="str">
        <f>'Gene Table'!B1006</f>
        <v>J20</v>
      </c>
      <c r="D1006" s="88" t="e">
        <f>Calculations!BN1007</f>
        <v>#DIV/0!</v>
      </c>
      <c r="E1006" s="88" t="e">
        <f>Calculations!BO1007</f>
        <v>#DIV/0!</v>
      </c>
      <c r="F1006" s="89" t="e">
        <f t="shared" si="72"/>
        <v>#DIV/0!</v>
      </c>
      <c r="G1006" s="89" t="e">
        <f t="shared" si="73"/>
        <v>#DIV/0!</v>
      </c>
      <c r="H1006" s="88" t="e">
        <f t="shared" si="74"/>
        <v>#DIV/0!</v>
      </c>
      <c r="I1006" s="92" t="str">
        <f>IF(OR(COUNT(Calculations!BP1007:BY1007)&lt;3,COUNT(Calculations!BZ1007:CI1007)&lt;3),"N/A",IF(ISERROR(TTEST(Calculations!BP1007:BY1007,Calculations!BZ1007:CI1007,2,2)),"N/A",TTEST(Calculations!BP1007:BY1007,Calculations!BZ1007:CI1007,2,2)))</f>
        <v>N/A</v>
      </c>
      <c r="J1006" s="88" t="e">
        <f t="shared" si="75"/>
        <v>#DIV/0!</v>
      </c>
      <c r="K1006" s="93" t="str">
        <f>IF(AND('Test Sample Data'!N1006&gt;=35,'Control Sample Data'!N1006&gt;=35),"Type 3",IF(AND('Test Sample Data'!N1006&gt;=30,'Control Sample Data'!N1006&gt;=30,OR(I1006&gt;=0.05,I1006="N/A")),"Type 2",IF(OR(AND('Test Sample Data'!N1006&gt;=30,'Control Sample Data'!N1006&lt;=30),AND('Test Sample Data'!N1006&lt;=30,'Control Sample Data'!N1006&gt;=30)),"Type 1","OKAY")))</f>
        <v>OKAY</v>
      </c>
    </row>
    <row r="1007" spans="1:11">
      <c r="A1007" s="80"/>
      <c r="B1007" s="87" t="str">
        <f>IF('Gene Table'!E1007="","",'Gene Table'!E1007)</f>
        <v>hsa-miR-4307</v>
      </c>
      <c r="C1007" s="87" t="str">
        <f>'Gene Table'!B1007</f>
        <v>J21</v>
      </c>
      <c r="D1007" s="88" t="e">
        <f>Calculations!BN1008</f>
        <v>#DIV/0!</v>
      </c>
      <c r="E1007" s="88" t="e">
        <f>Calculations!BO1008</f>
        <v>#DIV/0!</v>
      </c>
      <c r="F1007" s="89" t="e">
        <f t="shared" si="72"/>
        <v>#DIV/0!</v>
      </c>
      <c r="G1007" s="89" t="e">
        <f t="shared" si="73"/>
        <v>#DIV/0!</v>
      </c>
      <c r="H1007" s="88" t="e">
        <f t="shared" si="74"/>
        <v>#DIV/0!</v>
      </c>
      <c r="I1007" s="92" t="str">
        <f>IF(OR(COUNT(Calculations!BP1008:BY1008)&lt;3,COUNT(Calculations!BZ1008:CI1008)&lt;3),"N/A",IF(ISERROR(TTEST(Calculations!BP1008:BY1008,Calculations!BZ1008:CI1008,2,2)),"N/A",TTEST(Calculations!BP1008:BY1008,Calculations!BZ1008:CI1008,2,2)))</f>
        <v>N/A</v>
      </c>
      <c r="J1007" s="88" t="e">
        <f t="shared" si="75"/>
        <v>#DIV/0!</v>
      </c>
      <c r="K1007" s="93" t="str">
        <f>IF(AND('Test Sample Data'!N1007&gt;=35,'Control Sample Data'!N1007&gt;=35),"Type 3",IF(AND('Test Sample Data'!N1007&gt;=30,'Control Sample Data'!N1007&gt;=30,OR(I1007&gt;=0.05,I1007="N/A")),"Type 2",IF(OR(AND('Test Sample Data'!N1007&gt;=30,'Control Sample Data'!N1007&lt;=30),AND('Test Sample Data'!N1007&lt;=30,'Control Sample Data'!N1007&gt;=30)),"Type 1","OKAY")))</f>
        <v>OKAY</v>
      </c>
    </row>
    <row r="1008" spans="1:11">
      <c r="A1008" s="80"/>
      <c r="B1008" s="87" t="str">
        <f>IF('Gene Table'!E1008="","",'Gene Table'!E1008)</f>
        <v>hsa-miR-3674</v>
      </c>
      <c r="C1008" s="87" t="str">
        <f>'Gene Table'!B1008</f>
        <v>J22</v>
      </c>
      <c r="D1008" s="88" t="e">
        <f>Calculations!BN1009</f>
        <v>#DIV/0!</v>
      </c>
      <c r="E1008" s="88" t="e">
        <f>Calculations!BO1009</f>
        <v>#DIV/0!</v>
      </c>
      <c r="F1008" s="89" t="e">
        <f t="shared" si="72"/>
        <v>#DIV/0!</v>
      </c>
      <c r="G1008" s="89" t="e">
        <f t="shared" si="73"/>
        <v>#DIV/0!</v>
      </c>
      <c r="H1008" s="88" t="e">
        <f t="shared" si="74"/>
        <v>#DIV/0!</v>
      </c>
      <c r="I1008" s="92" t="str">
        <f>IF(OR(COUNT(Calculations!BP1009:BY1009)&lt;3,COUNT(Calculations!BZ1009:CI1009)&lt;3),"N/A",IF(ISERROR(TTEST(Calculations!BP1009:BY1009,Calculations!BZ1009:CI1009,2,2)),"N/A",TTEST(Calculations!BP1009:BY1009,Calculations!BZ1009:CI1009,2,2)))</f>
        <v>N/A</v>
      </c>
      <c r="J1008" s="88" t="e">
        <f t="shared" si="75"/>
        <v>#DIV/0!</v>
      </c>
      <c r="K1008" s="93" t="str">
        <f>IF(AND('Test Sample Data'!N1008&gt;=35,'Control Sample Data'!N1008&gt;=35),"Type 3",IF(AND('Test Sample Data'!N1008&gt;=30,'Control Sample Data'!N1008&gt;=30,OR(I1008&gt;=0.05,I1008="N/A")),"Type 2",IF(OR(AND('Test Sample Data'!N1008&gt;=30,'Control Sample Data'!N1008&lt;=30),AND('Test Sample Data'!N1008&lt;=30,'Control Sample Data'!N1008&gt;=30)),"Type 1","OKAY")))</f>
        <v>OKAY</v>
      </c>
    </row>
    <row r="1009" spans="1:11">
      <c r="A1009" s="80"/>
      <c r="B1009" s="87" t="str">
        <f>IF('Gene Table'!E1009="","",'Gene Table'!E1009)</f>
        <v>hsa-miR-4311</v>
      </c>
      <c r="C1009" s="87" t="str">
        <f>'Gene Table'!B1009</f>
        <v>J23</v>
      </c>
      <c r="D1009" s="88" t="e">
        <f>Calculations!BN1010</f>
        <v>#DIV/0!</v>
      </c>
      <c r="E1009" s="88" t="e">
        <f>Calculations!BO1010</f>
        <v>#DIV/0!</v>
      </c>
      <c r="F1009" s="89" t="e">
        <f t="shared" si="72"/>
        <v>#DIV/0!</v>
      </c>
      <c r="G1009" s="89" t="e">
        <f t="shared" si="73"/>
        <v>#DIV/0!</v>
      </c>
      <c r="H1009" s="88" t="e">
        <f t="shared" si="74"/>
        <v>#DIV/0!</v>
      </c>
      <c r="I1009" s="92" t="str">
        <f>IF(OR(COUNT(Calculations!BP1010:BY1010)&lt;3,COUNT(Calculations!BZ1010:CI1010)&lt;3),"N/A",IF(ISERROR(TTEST(Calculations!BP1010:BY1010,Calculations!BZ1010:CI1010,2,2)),"N/A",TTEST(Calculations!BP1010:BY1010,Calculations!BZ1010:CI1010,2,2)))</f>
        <v>N/A</v>
      </c>
      <c r="J1009" s="88" t="e">
        <f t="shared" si="75"/>
        <v>#DIV/0!</v>
      </c>
      <c r="K1009" s="93" t="str">
        <f>IF(AND('Test Sample Data'!N1009&gt;=35,'Control Sample Data'!N1009&gt;=35),"Type 3",IF(AND('Test Sample Data'!N1009&gt;=30,'Control Sample Data'!N1009&gt;=30,OR(I1009&gt;=0.05,I1009="N/A")),"Type 2",IF(OR(AND('Test Sample Data'!N1009&gt;=30,'Control Sample Data'!N1009&lt;=30),AND('Test Sample Data'!N1009&lt;=30,'Control Sample Data'!N1009&gt;=30)),"Type 1","OKAY")))</f>
        <v>OKAY</v>
      </c>
    </row>
    <row r="1010" spans="1:11">
      <c r="A1010" s="80"/>
      <c r="B1010" s="87" t="str">
        <f>IF('Gene Table'!E1010="","",'Gene Table'!E1010)</f>
        <v>hsa-miR-3675-5p</v>
      </c>
      <c r="C1010" s="87" t="str">
        <f>'Gene Table'!B1010</f>
        <v>J24</v>
      </c>
      <c r="D1010" s="88" t="e">
        <f>Calculations!BN1011</f>
        <v>#DIV/0!</v>
      </c>
      <c r="E1010" s="88" t="e">
        <f>Calculations!BO1011</f>
        <v>#DIV/0!</v>
      </c>
      <c r="F1010" s="89" t="e">
        <f t="shared" si="72"/>
        <v>#DIV/0!</v>
      </c>
      <c r="G1010" s="89" t="e">
        <f t="shared" si="73"/>
        <v>#DIV/0!</v>
      </c>
      <c r="H1010" s="88" t="e">
        <f t="shared" si="74"/>
        <v>#DIV/0!</v>
      </c>
      <c r="I1010" s="92" t="str">
        <f>IF(OR(COUNT(Calculations!BP1011:BY1011)&lt;3,COUNT(Calculations!BZ1011:CI1011)&lt;3),"N/A",IF(ISERROR(TTEST(Calculations!BP1011:BY1011,Calculations!BZ1011:CI1011,2,2)),"N/A",TTEST(Calculations!BP1011:BY1011,Calculations!BZ1011:CI1011,2,2)))</f>
        <v>N/A</v>
      </c>
      <c r="J1010" s="88" t="e">
        <f t="shared" si="75"/>
        <v>#DIV/0!</v>
      </c>
      <c r="K1010" s="93" t="str">
        <f>IF(AND('Test Sample Data'!N1010&gt;=35,'Control Sample Data'!N1010&gt;=35),"Type 3",IF(AND('Test Sample Data'!N1010&gt;=30,'Control Sample Data'!N1010&gt;=30,OR(I1010&gt;=0.05,I1010="N/A")),"Type 2",IF(OR(AND('Test Sample Data'!N1010&gt;=30,'Control Sample Data'!N1010&lt;=30),AND('Test Sample Data'!N1010&lt;=30,'Control Sample Data'!N1010&gt;=30)),"Type 1","OKAY")))</f>
        <v>OKAY</v>
      </c>
    </row>
    <row r="1011" spans="1:11">
      <c r="A1011" s="80"/>
      <c r="B1011" s="87" t="str">
        <f>IF('Gene Table'!E1011="","",'Gene Table'!E1011)</f>
        <v>hsa-miR-449b-3p</v>
      </c>
      <c r="C1011" s="87" t="str">
        <f>'Gene Table'!B1011</f>
        <v>K01</v>
      </c>
      <c r="D1011" s="88" t="e">
        <f>Calculations!BN1012</f>
        <v>#DIV/0!</v>
      </c>
      <c r="E1011" s="88" t="e">
        <f>Calculations!BO1012</f>
        <v>#DIV/0!</v>
      </c>
      <c r="F1011" s="89" t="e">
        <f t="shared" si="72"/>
        <v>#DIV/0!</v>
      </c>
      <c r="G1011" s="89" t="e">
        <f t="shared" si="73"/>
        <v>#DIV/0!</v>
      </c>
      <c r="H1011" s="88" t="e">
        <f t="shared" si="74"/>
        <v>#DIV/0!</v>
      </c>
      <c r="I1011" s="92" t="str">
        <f>IF(OR(COUNT(Calculations!BP1012:BY1012)&lt;3,COUNT(Calculations!BZ1012:CI1012)&lt;3),"N/A",IF(ISERROR(TTEST(Calculations!BP1012:BY1012,Calculations!BZ1012:CI1012,2,2)),"N/A",TTEST(Calculations!BP1012:BY1012,Calculations!BZ1012:CI1012,2,2)))</f>
        <v>N/A</v>
      </c>
      <c r="J1011" s="88" t="e">
        <f t="shared" si="75"/>
        <v>#DIV/0!</v>
      </c>
      <c r="K1011" s="93" t="str">
        <f>IF(AND('Test Sample Data'!N1011&gt;=35,'Control Sample Data'!N1011&gt;=35),"Type 3",IF(AND('Test Sample Data'!N1011&gt;=30,'Control Sample Data'!N1011&gt;=30,OR(I1011&gt;=0.05,I1011="N/A")),"Type 2",IF(OR(AND('Test Sample Data'!N1011&gt;=30,'Control Sample Data'!N1011&lt;=30),AND('Test Sample Data'!N1011&lt;=30,'Control Sample Data'!N1011&gt;=30)),"Type 1","OKAY")))</f>
        <v>OKAY</v>
      </c>
    </row>
    <row r="1012" spans="1:11">
      <c r="A1012" s="80"/>
      <c r="B1012" s="87" t="str">
        <f>IF('Gene Table'!E1012="","",'Gene Table'!E1012)</f>
        <v>hsa-miR-16-1-3p</v>
      </c>
      <c r="C1012" s="87" t="str">
        <f>'Gene Table'!B1012</f>
        <v>K02</v>
      </c>
      <c r="D1012" s="88" t="e">
        <f>Calculations!BN1013</f>
        <v>#DIV/0!</v>
      </c>
      <c r="E1012" s="88" t="e">
        <f>Calculations!BO1013</f>
        <v>#DIV/0!</v>
      </c>
      <c r="F1012" s="89" t="e">
        <f t="shared" si="72"/>
        <v>#DIV/0!</v>
      </c>
      <c r="G1012" s="89" t="e">
        <f t="shared" si="73"/>
        <v>#DIV/0!</v>
      </c>
      <c r="H1012" s="88" t="e">
        <f t="shared" si="74"/>
        <v>#DIV/0!</v>
      </c>
      <c r="I1012" s="92" t="str">
        <f>IF(OR(COUNT(Calculations!BP1013:BY1013)&lt;3,COUNT(Calculations!BZ1013:CI1013)&lt;3),"N/A",IF(ISERROR(TTEST(Calculations!BP1013:BY1013,Calculations!BZ1013:CI1013,2,2)),"N/A",TTEST(Calculations!BP1013:BY1013,Calculations!BZ1013:CI1013,2,2)))</f>
        <v>N/A</v>
      </c>
      <c r="J1012" s="88" t="e">
        <f t="shared" si="75"/>
        <v>#DIV/0!</v>
      </c>
      <c r="K1012" s="93" t="str">
        <f>IF(AND('Test Sample Data'!N1012&gt;=35,'Control Sample Data'!N1012&gt;=35),"Type 3",IF(AND('Test Sample Data'!N1012&gt;=30,'Control Sample Data'!N1012&gt;=30,OR(I1012&gt;=0.05,I1012="N/A")),"Type 2",IF(OR(AND('Test Sample Data'!N1012&gt;=30,'Control Sample Data'!N1012&lt;=30),AND('Test Sample Data'!N1012&lt;=30,'Control Sample Data'!N1012&gt;=30)),"Type 1","OKAY")))</f>
        <v>OKAY</v>
      </c>
    </row>
    <row r="1013" spans="1:11">
      <c r="A1013" s="80"/>
      <c r="B1013" s="87" t="str">
        <f>IF('Gene Table'!E1013="","",'Gene Table'!E1013)</f>
        <v>hsa-miR-2114-3p</v>
      </c>
      <c r="C1013" s="87" t="str">
        <f>'Gene Table'!B1013</f>
        <v>K03</v>
      </c>
      <c r="D1013" s="88" t="e">
        <f>Calculations!BN1014</f>
        <v>#DIV/0!</v>
      </c>
      <c r="E1013" s="88" t="e">
        <f>Calculations!BO1014</f>
        <v>#DIV/0!</v>
      </c>
      <c r="F1013" s="89" t="e">
        <f t="shared" si="72"/>
        <v>#DIV/0!</v>
      </c>
      <c r="G1013" s="89" t="e">
        <f t="shared" si="73"/>
        <v>#DIV/0!</v>
      </c>
      <c r="H1013" s="88" t="e">
        <f t="shared" si="74"/>
        <v>#DIV/0!</v>
      </c>
      <c r="I1013" s="92" t="str">
        <f>IF(OR(COUNT(Calculations!BP1014:BY1014)&lt;3,COUNT(Calculations!BZ1014:CI1014)&lt;3),"N/A",IF(ISERROR(TTEST(Calculations!BP1014:BY1014,Calculations!BZ1014:CI1014,2,2)),"N/A",TTEST(Calculations!BP1014:BY1014,Calculations!BZ1014:CI1014,2,2)))</f>
        <v>N/A</v>
      </c>
      <c r="J1013" s="88" t="e">
        <f t="shared" si="75"/>
        <v>#DIV/0!</v>
      </c>
      <c r="K1013" s="93" t="str">
        <f>IF(AND('Test Sample Data'!N1013&gt;=35,'Control Sample Data'!N1013&gt;=35),"Type 3",IF(AND('Test Sample Data'!N1013&gt;=30,'Control Sample Data'!N1013&gt;=30,OR(I1013&gt;=0.05,I1013="N/A")),"Type 2",IF(OR(AND('Test Sample Data'!N1013&gt;=30,'Control Sample Data'!N1013&lt;=30),AND('Test Sample Data'!N1013&lt;=30,'Control Sample Data'!N1013&gt;=30)),"Type 1","OKAY")))</f>
        <v>OKAY</v>
      </c>
    </row>
    <row r="1014" spans="1:11">
      <c r="A1014" s="80"/>
      <c r="B1014" s="87" t="str">
        <f>IF('Gene Table'!E1014="","",'Gene Table'!E1014)</f>
        <v>hsa-miR-16-2-3p</v>
      </c>
      <c r="C1014" s="87" t="str">
        <f>'Gene Table'!B1014</f>
        <v>K04</v>
      </c>
      <c r="D1014" s="88" t="e">
        <f>Calculations!BN1015</f>
        <v>#DIV/0!</v>
      </c>
      <c r="E1014" s="88" t="e">
        <f>Calculations!BO1015</f>
        <v>#DIV/0!</v>
      </c>
      <c r="F1014" s="89" t="e">
        <f t="shared" si="72"/>
        <v>#DIV/0!</v>
      </c>
      <c r="G1014" s="89" t="e">
        <f t="shared" si="73"/>
        <v>#DIV/0!</v>
      </c>
      <c r="H1014" s="88" t="e">
        <f t="shared" si="74"/>
        <v>#DIV/0!</v>
      </c>
      <c r="I1014" s="92" t="str">
        <f>IF(OR(COUNT(Calculations!BP1015:BY1015)&lt;3,COUNT(Calculations!BZ1015:CI1015)&lt;3),"N/A",IF(ISERROR(TTEST(Calculations!BP1015:BY1015,Calculations!BZ1015:CI1015,2,2)),"N/A",TTEST(Calculations!BP1015:BY1015,Calculations!BZ1015:CI1015,2,2)))</f>
        <v>N/A</v>
      </c>
      <c r="J1014" s="88" t="e">
        <f t="shared" si="75"/>
        <v>#DIV/0!</v>
      </c>
      <c r="K1014" s="93" t="str">
        <f>IF(AND('Test Sample Data'!N1014&gt;=35,'Control Sample Data'!N1014&gt;=35),"Type 3",IF(AND('Test Sample Data'!N1014&gt;=30,'Control Sample Data'!N1014&gt;=30,OR(I1014&gt;=0.05,I1014="N/A")),"Type 2",IF(OR(AND('Test Sample Data'!N1014&gt;=30,'Control Sample Data'!N1014&lt;=30),AND('Test Sample Data'!N1014&lt;=30,'Control Sample Data'!N1014&gt;=30)),"Type 1","OKAY")))</f>
        <v>OKAY</v>
      </c>
    </row>
    <row r="1015" spans="1:11">
      <c r="A1015" s="80"/>
      <c r="B1015" s="87" t="str">
        <f>IF('Gene Table'!E1015="","",'Gene Table'!E1015)</f>
        <v>hsa-let-7a-2-3p</v>
      </c>
      <c r="C1015" s="87" t="str">
        <f>'Gene Table'!B1015</f>
        <v>K05</v>
      </c>
      <c r="D1015" s="88" t="e">
        <f>Calculations!BN1016</f>
        <v>#DIV/0!</v>
      </c>
      <c r="E1015" s="88" t="e">
        <f>Calculations!BO1016</f>
        <v>#DIV/0!</v>
      </c>
      <c r="F1015" s="89" t="e">
        <f t="shared" si="72"/>
        <v>#DIV/0!</v>
      </c>
      <c r="G1015" s="89" t="e">
        <f t="shared" si="73"/>
        <v>#DIV/0!</v>
      </c>
      <c r="H1015" s="88" t="e">
        <f t="shared" si="74"/>
        <v>#DIV/0!</v>
      </c>
      <c r="I1015" s="92" t="str">
        <f>IF(OR(COUNT(Calculations!BP1016:BY1016)&lt;3,COUNT(Calculations!BZ1016:CI1016)&lt;3),"N/A",IF(ISERROR(TTEST(Calculations!BP1016:BY1016,Calculations!BZ1016:CI1016,2,2)),"N/A",TTEST(Calculations!BP1016:BY1016,Calculations!BZ1016:CI1016,2,2)))</f>
        <v>N/A</v>
      </c>
      <c r="J1015" s="88" t="e">
        <f t="shared" si="75"/>
        <v>#DIV/0!</v>
      </c>
      <c r="K1015" s="93" t="str">
        <f>IF(AND('Test Sample Data'!N1015&gt;=35,'Control Sample Data'!N1015&gt;=35),"Type 3",IF(AND('Test Sample Data'!N1015&gt;=30,'Control Sample Data'!N1015&gt;=30,OR(I1015&gt;=0.05,I1015="N/A")),"Type 2",IF(OR(AND('Test Sample Data'!N1015&gt;=30,'Control Sample Data'!N1015&lt;=30),AND('Test Sample Data'!N1015&lt;=30,'Control Sample Data'!N1015&gt;=30)),"Type 1","OKAY")))</f>
        <v>OKAY</v>
      </c>
    </row>
    <row r="1016" spans="1:11">
      <c r="A1016" s="80"/>
      <c r="B1016" s="87" t="str">
        <f>IF('Gene Table'!E1016="","",'Gene Table'!E1016)</f>
        <v>hsa-miR-17-3p</v>
      </c>
      <c r="C1016" s="87" t="str">
        <f>'Gene Table'!B1016</f>
        <v>K06</v>
      </c>
      <c r="D1016" s="88" t="e">
        <f>Calculations!BN1017</f>
        <v>#DIV/0!</v>
      </c>
      <c r="E1016" s="88" t="e">
        <f>Calculations!BO1017</f>
        <v>#DIV/0!</v>
      </c>
      <c r="F1016" s="89" t="e">
        <f t="shared" si="72"/>
        <v>#DIV/0!</v>
      </c>
      <c r="G1016" s="89" t="e">
        <f t="shared" si="73"/>
        <v>#DIV/0!</v>
      </c>
      <c r="H1016" s="88" t="e">
        <f t="shared" si="74"/>
        <v>#DIV/0!</v>
      </c>
      <c r="I1016" s="92" t="str">
        <f>IF(OR(COUNT(Calculations!BP1017:BY1017)&lt;3,COUNT(Calculations!BZ1017:CI1017)&lt;3),"N/A",IF(ISERROR(TTEST(Calculations!BP1017:BY1017,Calculations!BZ1017:CI1017,2,2)),"N/A",TTEST(Calculations!BP1017:BY1017,Calculations!BZ1017:CI1017,2,2)))</f>
        <v>N/A</v>
      </c>
      <c r="J1016" s="88" t="e">
        <f t="shared" si="75"/>
        <v>#DIV/0!</v>
      </c>
      <c r="K1016" s="93" t="str">
        <f>IF(AND('Test Sample Data'!N1016&gt;=35,'Control Sample Data'!N1016&gt;=35),"Type 3",IF(AND('Test Sample Data'!N1016&gt;=30,'Control Sample Data'!N1016&gt;=30,OR(I1016&gt;=0.05,I1016="N/A")),"Type 2",IF(OR(AND('Test Sample Data'!N1016&gt;=30,'Control Sample Data'!N1016&lt;=30),AND('Test Sample Data'!N1016&lt;=30,'Control Sample Data'!N1016&gt;=30)),"Type 1","OKAY")))</f>
        <v>OKAY</v>
      </c>
    </row>
    <row r="1017" spans="1:11">
      <c r="A1017" s="80"/>
      <c r="B1017" s="87" t="str">
        <f>IF('Gene Table'!E1017="","",'Gene Table'!E1017)</f>
        <v>hsa-miR-675-3p</v>
      </c>
      <c r="C1017" s="87" t="str">
        <f>'Gene Table'!B1017</f>
        <v>K07</v>
      </c>
      <c r="D1017" s="88" t="e">
        <f>Calculations!BN1018</f>
        <v>#DIV/0!</v>
      </c>
      <c r="E1017" s="88" t="e">
        <f>Calculations!BO1018</f>
        <v>#DIV/0!</v>
      </c>
      <c r="F1017" s="89" t="e">
        <f t="shared" si="72"/>
        <v>#DIV/0!</v>
      </c>
      <c r="G1017" s="89" t="e">
        <f t="shared" si="73"/>
        <v>#DIV/0!</v>
      </c>
      <c r="H1017" s="88" t="e">
        <f t="shared" si="74"/>
        <v>#DIV/0!</v>
      </c>
      <c r="I1017" s="92" t="str">
        <f>IF(OR(COUNT(Calculations!BP1018:BY1018)&lt;3,COUNT(Calculations!BZ1018:CI1018)&lt;3),"N/A",IF(ISERROR(TTEST(Calculations!BP1018:BY1018,Calculations!BZ1018:CI1018,2,2)),"N/A",TTEST(Calculations!BP1018:BY1018,Calculations!BZ1018:CI1018,2,2)))</f>
        <v>N/A</v>
      </c>
      <c r="J1017" s="88" t="e">
        <f t="shared" si="75"/>
        <v>#DIV/0!</v>
      </c>
      <c r="K1017" s="93" t="str">
        <f>IF(AND('Test Sample Data'!N1017&gt;=35,'Control Sample Data'!N1017&gt;=35),"Type 3",IF(AND('Test Sample Data'!N1017&gt;=30,'Control Sample Data'!N1017&gt;=30,OR(I1017&gt;=0.05,I1017="N/A")),"Type 2",IF(OR(AND('Test Sample Data'!N1017&gt;=30,'Control Sample Data'!N1017&lt;=30),AND('Test Sample Data'!N1017&lt;=30,'Control Sample Data'!N1017&gt;=30)),"Type 1","OKAY")))</f>
        <v>OKAY</v>
      </c>
    </row>
    <row r="1018" spans="1:11">
      <c r="A1018" s="80"/>
      <c r="B1018" s="87" t="str">
        <f>IF('Gene Table'!E1018="","",'Gene Table'!E1018)</f>
        <v>hsa-miR-182-3p</v>
      </c>
      <c r="C1018" s="87" t="str">
        <f>'Gene Table'!B1018</f>
        <v>K08</v>
      </c>
      <c r="D1018" s="88" t="e">
        <f>Calculations!BN1019</f>
        <v>#DIV/0!</v>
      </c>
      <c r="E1018" s="88" t="e">
        <f>Calculations!BO1019</f>
        <v>#DIV/0!</v>
      </c>
      <c r="F1018" s="89" t="e">
        <f t="shared" si="72"/>
        <v>#DIV/0!</v>
      </c>
      <c r="G1018" s="89" t="e">
        <f t="shared" si="73"/>
        <v>#DIV/0!</v>
      </c>
      <c r="H1018" s="88" t="e">
        <f t="shared" si="74"/>
        <v>#DIV/0!</v>
      </c>
      <c r="I1018" s="92" t="str">
        <f>IF(OR(COUNT(Calculations!BP1019:BY1019)&lt;3,COUNT(Calculations!BZ1019:CI1019)&lt;3),"N/A",IF(ISERROR(TTEST(Calculations!BP1019:BY1019,Calculations!BZ1019:CI1019,2,2)),"N/A",TTEST(Calculations!BP1019:BY1019,Calculations!BZ1019:CI1019,2,2)))</f>
        <v>N/A</v>
      </c>
      <c r="J1018" s="88" t="e">
        <f t="shared" si="75"/>
        <v>#DIV/0!</v>
      </c>
      <c r="K1018" s="93" t="str">
        <f>IF(AND('Test Sample Data'!N1018&gt;=35,'Control Sample Data'!N1018&gt;=35),"Type 3",IF(AND('Test Sample Data'!N1018&gt;=30,'Control Sample Data'!N1018&gt;=30,OR(I1018&gt;=0.05,I1018="N/A")),"Type 2",IF(OR(AND('Test Sample Data'!N1018&gt;=30,'Control Sample Data'!N1018&lt;=30),AND('Test Sample Data'!N1018&lt;=30,'Control Sample Data'!N1018&gt;=30)),"Type 1","OKAY")))</f>
        <v>OKAY</v>
      </c>
    </row>
    <row r="1019" spans="1:11">
      <c r="A1019" s="80"/>
      <c r="B1019" s="87" t="str">
        <f>IF('Gene Table'!E1019="","",'Gene Table'!E1019)</f>
        <v>hsa-miR-2861</v>
      </c>
      <c r="C1019" s="87" t="str">
        <f>'Gene Table'!B1019</f>
        <v>K09</v>
      </c>
      <c r="D1019" s="88" t="e">
        <f>Calculations!BN1020</f>
        <v>#DIV/0!</v>
      </c>
      <c r="E1019" s="88" t="e">
        <f>Calculations!BO1020</f>
        <v>#DIV/0!</v>
      </c>
      <c r="F1019" s="89" t="e">
        <f t="shared" si="72"/>
        <v>#DIV/0!</v>
      </c>
      <c r="G1019" s="89" t="e">
        <f t="shared" si="73"/>
        <v>#DIV/0!</v>
      </c>
      <c r="H1019" s="88" t="e">
        <f t="shared" si="74"/>
        <v>#DIV/0!</v>
      </c>
      <c r="I1019" s="92" t="str">
        <f>IF(OR(COUNT(Calculations!BP1020:BY1020)&lt;3,COUNT(Calculations!BZ1020:CI1020)&lt;3),"N/A",IF(ISERROR(TTEST(Calculations!BP1020:BY1020,Calculations!BZ1020:CI1020,2,2)),"N/A",TTEST(Calculations!BP1020:BY1020,Calculations!BZ1020:CI1020,2,2)))</f>
        <v>N/A</v>
      </c>
      <c r="J1019" s="88" t="e">
        <f t="shared" si="75"/>
        <v>#DIV/0!</v>
      </c>
      <c r="K1019" s="93" t="str">
        <f>IF(AND('Test Sample Data'!N1019&gt;=35,'Control Sample Data'!N1019&gt;=35),"Type 3",IF(AND('Test Sample Data'!N1019&gt;=30,'Control Sample Data'!N1019&gt;=30,OR(I1019&gt;=0.05,I1019="N/A")),"Type 2",IF(OR(AND('Test Sample Data'!N1019&gt;=30,'Control Sample Data'!N1019&lt;=30),AND('Test Sample Data'!N1019&lt;=30,'Control Sample Data'!N1019&gt;=30)),"Type 1","OKAY")))</f>
        <v>OKAY</v>
      </c>
    </row>
    <row r="1020" spans="1:11">
      <c r="A1020" s="80"/>
      <c r="B1020" s="87" t="str">
        <f>IF('Gene Table'!E1020="","",'Gene Table'!E1020)</f>
        <v>hsa-miR-183-3p</v>
      </c>
      <c r="C1020" s="87" t="str">
        <f>'Gene Table'!B1020</f>
        <v>K10</v>
      </c>
      <c r="D1020" s="88" t="e">
        <f>Calculations!BN1021</f>
        <v>#DIV/0!</v>
      </c>
      <c r="E1020" s="88" t="e">
        <f>Calculations!BO1021</f>
        <v>#DIV/0!</v>
      </c>
      <c r="F1020" s="89" t="e">
        <f t="shared" si="72"/>
        <v>#DIV/0!</v>
      </c>
      <c r="G1020" s="89" t="e">
        <f t="shared" si="73"/>
        <v>#DIV/0!</v>
      </c>
      <c r="H1020" s="88" t="e">
        <f t="shared" si="74"/>
        <v>#DIV/0!</v>
      </c>
      <c r="I1020" s="92" t="str">
        <f>IF(OR(COUNT(Calculations!BP1021:BY1021)&lt;3,COUNT(Calculations!BZ1021:CI1021)&lt;3),"N/A",IF(ISERROR(TTEST(Calculations!BP1021:BY1021,Calculations!BZ1021:CI1021,2,2)),"N/A",TTEST(Calculations!BP1021:BY1021,Calculations!BZ1021:CI1021,2,2)))</f>
        <v>N/A</v>
      </c>
      <c r="J1020" s="88" t="e">
        <f t="shared" si="75"/>
        <v>#DIV/0!</v>
      </c>
      <c r="K1020" s="93" t="str">
        <f>IF(AND('Test Sample Data'!N1020&gt;=35,'Control Sample Data'!N1020&gt;=35),"Type 3",IF(AND('Test Sample Data'!N1020&gt;=30,'Control Sample Data'!N1020&gt;=30,OR(I1020&gt;=0.05,I1020="N/A")),"Type 2",IF(OR(AND('Test Sample Data'!N1020&gt;=30,'Control Sample Data'!N1020&lt;=30),AND('Test Sample Data'!N1020&lt;=30,'Control Sample Data'!N1020&gt;=30)),"Type 1","OKAY")))</f>
        <v>OKAY</v>
      </c>
    </row>
    <row r="1021" spans="1:11">
      <c r="A1021" s="80"/>
      <c r="B1021" s="87" t="str">
        <f>IF('Gene Table'!E1021="","",'Gene Table'!E1021)</f>
        <v>hsa-miR-3115</v>
      </c>
      <c r="C1021" s="87" t="str">
        <f>'Gene Table'!B1021</f>
        <v>K11</v>
      </c>
      <c r="D1021" s="88" t="e">
        <f>Calculations!BN1022</f>
        <v>#DIV/0!</v>
      </c>
      <c r="E1021" s="88" t="e">
        <f>Calculations!BO1022</f>
        <v>#DIV/0!</v>
      </c>
      <c r="F1021" s="89" t="e">
        <f t="shared" si="72"/>
        <v>#DIV/0!</v>
      </c>
      <c r="G1021" s="89" t="e">
        <f t="shared" si="73"/>
        <v>#DIV/0!</v>
      </c>
      <c r="H1021" s="88" t="e">
        <f t="shared" si="74"/>
        <v>#DIV/0!</v>
      </c>
      <c r="I1021" s="92" t="str">
        <f>IF(OR(COUNT(Calculations!BP1022:BY1022)&lt;3,COUNT(Calculations!BZ1022:CI1022)&lt;3),"N/A",IF(ISERROR(TTEST(Calculations!BP1022:BY1022,Calculations!BZ1022:CI1022,2,2)),"N/A",TTEST(Calculations!BP1022:BY1022,Calculations!BZ1022:CI1022,2,2)))</f>
        <v>N/A</v>
      </c>
      <c r="J1021" s="88" t="e">
        <f t="shared" si="75"/>
        <v>#DIV/0!</v>
      </c>
      <c r="K1021" s="93" t="str">
        <f>IF(AND('Test Sample Data'!N1021&gt;=35,'Control Sample Data'!N1021&gt;=35),"Type 3",IF(AND('Test Sample Data'!N1021&gt;=30,'Control Sample Data'!N1021&gt;=30,OR(I1021&gt;=0.05,I1021="N/A")),"Type 2",IF(OR(AND('Test Sample Data'!N1021&gt;=30,'Control Sample Data'!N1021&lt;=30),AND('Test Sample Data'!N1021&lt;=30,'Control Sample Data'!N1021&gt;=30)),"Type 1","OKAY")))</f>
        <v>OKAY</v>
      </c>
    </row>
    <row r="1022" spans="1:11">
      <c r="A1022" s="80"/>
      <c r="B1022" s="87" t="str">
        <f>IF('Gene Table'!E1022="","",'Gene Table'!E1022)</f>
        <v>hsa-miR-18b-3p</v>
      </c>
      <c r="C1022" s="87" t="str">
        <f>'Gene Table'!B1022</f>
        <v>K12</v>
      </c>
      <c r="D1022" s="88" t="e">
        <f>Calculations!BN1023</f>
        <v>#DIV/0!</v>
      </c>
      <c r="E1022" s="88" t="e">
        <f>Calculations!BO1023</f>
        <v>#DIV/0!</v>
      </c>
      <c r="F1022" s="89" t="e">
        <f t="shared" si="72"/>
        <v>#DIV/0!</v>
      </c>
      <c r="G1022" s="89" t="e">
        <f t="shared" si="73"/>
        <v>#DIV/0!</v>
      </c>
      <c r="H1022" s="88" t="e">
        <f t="shared" si="74"/>
        <v>#DIV/0!</v>
      </c>
      <c r="I1022" s="92" t="str">
        <f>IF(OR(COUNT(Calculations!BP1023:BY1023)&lt;3,COUNT(Calculations!BZ1023:CI1023)&lt;3),"N/A",IF(ISERROR(TTEST(Calculations!BP1023:BY1023,Calculations!BZ1023:CI1023,2,2)),"N/A",TTEST(Calculations!BP1023:BY1023,Calculations!BZ1023:CI1023,2,2)))</f>
        <v>N/A</v>
      </c>
      <c r="J1022" s="88" t="e">
        <f t="shared" si="75"/>
        <v>#DIV/0!</v>
      </c>
      <c r="K1022" s="93" t="str">
        <f>IF(AND('Test Sample Data'!N1022&gt;=35,'Control Sample Data'!N1022&gt;=35),"Type 3",IF(AND('Test Sample Data'!N1022&gt;=30,'Control Sample Data'!N1022&gt;=30,OR(I1022&gt;=0.05,I1022="N/A")),"Type 2",IF(OR(AND('Test Sample Data'!N1022&gt;=30,'Control Sample Data'!N1022&lt;=30),AND('Test Sample Data'!N1022&lt;=30,'Control Sample Data'!N1022&gt;=30)),"Type 1","OKAY")))</f>
        <v>OKAY</v>
      </c>
    </row>
    <row r="1023" spans="1:11">
      <c r="A1023" s="80"/>
      <c r="B1023" s="87" t="str">
        <f>IF('Gene Table'!E1023="","",'Gene Table'!E1023)</f>
        <v>hsa-miR-3116</v>
      </c>
      <c r="C1023" s="87" t="str">
        <f>'Gene Table'!B1023</f>
        <v>K13</v>
      </c>
      <c r="D1023" s="88" t="e">
        <f>Calculations!BN1024</f>
        <v>#DIV/0!</v>
      </c>
      <c r="E1023" s="88" t="e">
        <f>Calculations!BO1024</f>
        <v>#DIV/0!</v>
      </c>
      <c r="F1023" s="89" t="e">
        <f t="shared" si="72"/>
        <v>#DIV/0!</v>
      </c>
      <c r="G1023" s="89" t="e">
        <f t="shared" si="73"/>
        <v>#DIV/0!</v>
      </c>
      <c r="H1023" s="88" t="e">
        <f t="shared" si="74"/>
        <v>#DIV/0!</v>
      </c>
      <c r="I1023" s="92" t="str">
        <f>IF(OR(COUNT(Calculations!BP1024:BY1024)&lt;3,COUNT(Calculations!BZ1024:CI1024)&lt;3),"N/A",IF(ISERROR(TTEST(Calculations!BP1024:BY1024,Calculations!BZ1024:CI1024,2,2)),"N/A",TTEST(Calculations!BP1024:BY1024,Calculations!BZ1024:CI1024,2,2)))</f>
        <v>N/A</v>
      </c>
      <c r="J1023" s="88" t="e">
        <f t="shared" si="75"/>
        <v>#DIV/0!</v>
      </c>
      <c r="K1023" s="93" t="str">
        <f>IF(AND('Test Sample Data'!N1023&gt;=35,'Control Sample Data'!N1023&gt;=35),"Type 3",IF(AND('Test Sample Data'!N1023&gt;=30,'Control Sample Data'!N1023&gt;=30,OR(I1023&gt;=0.05,I1023="N/A")),"Type 2",IF(OR(AND('Test Sample Data'!N1023&gt;=30,'Control Sample Data'!N1023&lt;=30),AND('Test Sample Data'!N1023&lt;=30,'Control Sample Data'!N1023&gt;=30)),"Type 1","OKAY")))</f>
        <v>OKAY</v>
      </c>
    </row>
    <row r="1024" spans="1:11">
      <c r="A1024" s="80"/>
      <c r="B1024" s="87" t="str">
        <f>IF('Gene Table'!E1024="","",'Gene Table'!E1024)</f>
        <v>hsa-miR-191-3p</v>
      </c>
      <c r="C1024" s="87" t="str">
        <f>'Gene Table'!B1024</f>
        <v>K14</v>
      </c>
      <c r="D1024" s="88" t="e">
        <f>Calculations!BN1025</f>
        <v>#DIV/0!</v>
      </c>
      <c r="E1024" s="88" t="e">
        <f>Calculations!BO1025</f>
        <v>#DIV/0!</v>
      </c>
      <c r="F1024" s="89" t="e">
        <f t="shared" si="72"/>
        <v>#DIV/0!</v>
      </c>
      <c r="G1024" s="89" t="e">
        <f t="shared" si="73"/>
        <v>#DIV/0!</v>
      </c>
      <c r="H1024" s="88" t="e">
        <f t="shared" si="74"/>
        <v>#DIV/0!</v>
      </c>
      <c r="I1024" s="92" t="str">
        <f>IF(OR(COUNT(Calculations!BP1025:BY1025)&lt;3,COUNT(Calculations!BZ1025:CI1025)&lt;3),"N/A",IF(ISERROR(TTEST(Calculations!BP1025:BY1025,Calculations!BZ1025:CI1025,2,2)),"N/A",TTEST(Calculations!BP1025:BY1025,Calculations!BZ1025:CI1025,2,2)))</f>
        <v>N/A</v>
      </c>
      <c r="J1024" s="88" t="e">
        <f t="shared" si="75"/>
        <v>#DIV/0!</v>
      </c>
      <c r="K1024" s="93" t="str">
        <f>IF(AND('Test Sample Data'!N1024&gt;=35,'Control Sample Data'!N1024&gt;=35),"Type 3",IF(AND('Test Sample Data'!N1024&gt;=30,'Control Sample Data'!N1024&gt;=30,OR(I1024&gt;=0.05,I1024="N/A")),"Type 2",IF(OR(AND('Test Sample Data'!N1024&gt;=30,'Control Sample Data'!N1024&lt;=30),AND('Test Sample Data'!N1024&lt;=30,'Control Sample Data'!N1024&gt;=30)),"Type 1","OKAY")))</f>
        <v>OKAY</v>
      </c>
    </row>
    <row r="1025" spans="1:11">
      <c r="A1025" s="80"/>
      <c r="B1025" s="87" t="str">
        <f>IF('Gene Table'!E1025="","",'Gene Table'!E1025)</f>
        <v>hsa-miR-3119</v>
      </c>
      <c r="C1025" s="87" t="str">
        <f>'Gene Table'!B1025</f>
        <v>K15</v>
      </c>
      <c r="D1025" s="88" t="e">
        <f>Calculations!BN1026</f>
        <v>#DIV/0!</v>
      </c>
      <c r="E1025" s="88" t="e">
        <f>Calculations!BO1026</f>
        <v>#DIV/0!</v>
      </c>
      <c r="F1025" s="89" t="e">
        <f t="shared" si="72"/>
        <v>#DIV/0!</v>
      </c>
      <c r="G1025" s="89" t="e">
        <f t="shared" si="73"/>
        <v>#DIV/0!</v>
      </c>
      <c r="H1025" s="88" t="e">
        <f t="shared" si="74"/>
        <v>#DIV/0!</v>
      </c>
      <c r="I1025" s="92" t="str">
        <f>IF(OR(COUNT(Calculations!BP1026:BY1026)&lt;3,COUNT(Calculations!BZ1026:CI1026)&lt;3),"N/A",IF(ISERROR(TTEST(Calculations!BP1026:BY1026,Calculations!BZ1026:CI1026,2,2)),"N/A",TTEST(Calculations!BP1026:BY1026,Calculations!BZ1026:CI1026,2,2)))</f>
        <v>N/A</v>
      </c>
      <c r="J1025" s="88" t="e">
        <f t="shared" si="75"/>
        <v>#DIV/0!</v>
      </c>
      <c r="K1025" s="93" t="str">
        <f>IF(AND('Test Sample Data'!N1025&gt;=35,'Control Sample Data'!N1025&gt;=35),"Type 3",IF(AND('Test Sample Data'!N1025&gt;=30,'Control Sample Data'!N1025&gt;=30,OR(I1025&gt;=0.05,I1025="N/A")),"Type 2",IF(OR(AND('Test Sample Data'!N1025&gt;=30,'Control Sample Data'!N1025&lt;=30),AND('Test Sample Data'!N1025&lt;=30,'Control Sample Data'!N1025&gt;=30)),"Type 1","OKAY")))</f>
        <v>OKAY</v>
      </c>
    </row>
    <row r="1026" spans="1:11">
      <c r="A1026" s="80"/>
      <c r="B1026" s="87" t="str">
        <f>IF('Gene Table'!E1026="","",'Gene Table'!E1026)</f>
        <v>hsa-miR-1911-3p</v>
      </c>
      <c r="C1026" s="87" t="str">
        <f>'Gene Table'!B1026</f>
        <v>K16</v>
      </c>
      <c r="D1026" s="88" t="e">
        <f>Calculations!BN1027</f>
        <v>#DIV/0!</v>
      </c>
      <c r="E1026" s="88" t="e">
        <f>Calculations!BO1027</f>
        <v>#DIV/0!</v>
      </c>
      <c r="F1026" s="89" t="e">
        <f t="shared" si="72"/>
        <v>#DIV/0!</v>
      </c>
      <c r="G1026" s="89" t="e">
        <f t="shared" si="73"/>
        <v>#DIV/0!</v>
      </c>
      <c r="H1026" s="88" t="e">
        <f t="shared" si="74"/>
        <v>#DIV/0!</v>
      </c>
      <c r="I1026" s="92" t="str">
        <f>IF(OR(COUNT(Calculations!BP1027:BY1027)&lt;3,COUNT(Calculations!BZ1027:CI1027)&lt;3),"N/A",IF(ISERROR(TTEST(Calculations!BP1027:BY1027,Calculations!BZ1027:CI1027,2,2)),"N/A",TTEST(Calculations!BP1027:BY1027,Calculations!BZ1027:CI1027,2,2)))</f>
        <v>N/A</v>
      </c>
      <c r="J1026" s="88" t="e">
        <f t="shared" si="75"/>
        <v>#DIV/0!</v>
      </c>
      <c r="K1026" s="93" t="str">
        <f>IF(AND('Test Sample Data'!N1026&gt;=35,'Control Sample Data'!N1026&gt;=35),"Type 3",IF(AND('Test Sample Data'!N1026&gt;=30,'Control Sample Data'!N1026&gt;=30,OR(I1026&gt;=0.05,I1026="N/A")),"Type 2",IF(OR(AND('Test Sample Data'!N1026&gt;=30,'Control Sample Data'!N1026&lt;=30),AND('Test Sample Data'!N1026&lt;=30,'Control Sample Data'!N1026&gt;=30)),"Type 1","OKAY")))</f>
        <v>OKAY</v>
      </c>
    </row>
    <row r="1027" spans="1:11">
      <c r="A1027" s="80"/>
      <c r="B1027" s="87" t="str">
        <f>IF('Gene Table'!E1027="","",'Gene Table'!E1027)</f>
        <v>hsa-miR-3120-3p</v>
      </c>
      <c r="C1027" s="87" t="str">
        <f>'Gene Table'!B1027</f>
        <v>K17</v>
      </c>
      <c r="D1027" s="88" t="e">
        <f>Calculations!BN1028</f>
        <v>#DIV/0!</v>
      </c>
      <c r="E1027" s="88" t="e">
        <f>Calculations!BO1028</f>
        <v>#DIV/0!</v>
      </c>
      <c r="F1027" s="89" t="e">
        <f t="shared" si="72"/>
        <v>#DIV/0!</v>
      </c>
      <c r="G1027" s="89" t="e">
        <f t="shared" si="73"/>
        <v>#DIV/0!</v>
      </c>
      <c r="H1027" s="88" t="e">
        <f t="shared" si="74"/>
        <v>#DIV/0!</v>
      </c>
      <c r="I1027" s="92" t="str">
        <f>IF(OR(COUNT(Calculations!BP1028:BY1028)&lt;3,COUNT(Calculations!BZ1028:CI1028)&lt;3),"N/A",IF(ISERROR(TTEST(Calculations!BP1028:BY1028,Calculations!BZ1028:CI1028,2,2)),"N/A",TTEST(Calculations!BP1028:BY1028,Calculations!BZ1028:CI1028,2,2)))</f>
        <v>N/A</v>
      </c>
      <c r="J1027" s="88" t="e">
        <f t="shared" si="75"/>
        <v>#DIV/0!</v>
      </c>
      <c r="K1027" s="93" t="str">
        <f>IF(AND('Test Sample Data'!N1027&gt;=35,'Control Sample Data'!N1027&gt;=35),"Type 3",IF(AND('Test Sample Data'!N1027&gt;=30,'Control Sample Data'!N1027&gt;=30,OR(I1027&gt;=0.05,I1027="N/A")),"Type 2",IF(OR(AND('Test Sample Data'!N1027&gt;=30,'Control Sample Data'!N1027&lt;=30),AND('Test Sample Data'!N1027&lt;=30,'Control Sample Data'!N1027&gt;=30)),"Type 1","OKAY")))</f>
        <v>OKAY</v>
      </c>
    </row>
    <row r="1028" spans="1:11">
      <c r="A1028" s="80"/>
      <c r="B1028" s="87" t="str">
        <f>IF('Gene Table'!E1028="","",'Gene Table'!E1028)</f>
        <v>hsa-miR-1915-5p</v>
      </c>
      <c r="C1028" s="87" t="str">
        <f>'Gene Table'!B1028</f>
        <v>K18</v>
      </c>
      <c r="D1028" s="88" t="e">
        <f>Calculations!BN1029</f>
        <v>#DIV/0!</v>
      </c>
      <c r="E1028" s="88" t="e">
        <f>Calculations!BO1029</f>
        <v>#DIV/0!</v>
      </c>
      <c r="F1028" s="89" t="e">
        <f t="shared" ref="F1028:F1091" si="76">2^-D1028</f>
        <v>#DIV/0!</v>
      </c>
      <c r="G1028" s="89" t="e">
        <f t="shared" ref="G1028:G1091" si="77">2^-E1028</f>
        <v>#DIV/0!</v>
      </c>
      <c r="H1028" s="88" t="e">
        <f t="shared" ref="H1028:H1091" si="78">F1028/G1028</f>
        <v>#DIV/0!</v>
      </c>
      <c r="I1028" s="92" t="str">
        <f>IF(OR(COUNT(Calculations!BP1029:BY1029)&lt;3,COUNT(Calculations!BZ1029:CI1029)&lt;3),"N/A",IF(ISERROR(TTEST(Calculations!BP1029:BY1029,Calculations!BZ1029:CI1029,2,2)),"N/A",TTEST(Calculations!BP1029:BY1029,Calculations!BZ1029:CI1029,2,2)))</f>
        <v>N/A</v>
      </c>
      <c r="J1028" s="88" t="e">
        <f t="shared" ref="J1028:J1091" si="79">IF(H1028&gt;1,H1028,-1/H1028)</f>
        <v>#DIV/0!</v>
      </c>
      <c r="K1028" s="93" t="str">
        <f>IF(AND('Test Sample Data'!N1028&gt;=35,'Control Sample Data'!N1028&gt;=35),"Type 3",IF(AND('Test Sample Data'!N1028&gt;=30,'Control Sample Data'!N1028&gt;=30,OR(I1028&gt;=0.05,I1028="N/A")),"Type 2",IF(OR(AND('Test Sample Data'!N1028&gt;=30,'Control Sample Data'!N1028&lt;=30),AND('Test Sample Data'!N1028&lt;=30,'Control Sample Data'!N1028&gt;=30)),"Type 1","OKAY")))</f>
        <v>OKAY</v>
      </c>
    </row>
    <row r="1029" spans="1:11">
      <c r="A1029" s="80"/>
      <c r="B1029" s="87" t="str">
        <f>IF('Gene Table'!E1029="","",'Gene Table'!E1029)</f>
        <v>hsa-miR-3121-3p</v>
      </c>
      <c r="C1029" s="87" t="str">
        <f>'Gene Table'!B1029</f>
        <v>K19</v>
      </c>
      <c r="D1029" s="88" t="e">
        <f>Calculations!BN1030</f>
        <v>#DIV/0!</v>
      </c>
      <c r="E1029" s="88" t="e">
        <f>Calculations!BO1030</f>
        <v>#DIV/0!</v>
      </c>
      <c r="F1029" s="89" t="e">
        <f t="shared" si="76"/>
        <v>#DIV/0!</v>
      </c>
      <c r="G1029" s="89" t="e">
        <f t="shared" si="77"/>
        <v>#DIV/0!</v>
      </c>
      <c r="H1029" s="88" t="e">
        <f t="shared" si="78"/>
        <v>#DIV/0!</v>
      </c>
      <c r="I1029" s="92" t="str">
        <f>IF(OR(COUNT(Calculations!BP1030:BY1030)&lt;3,COUNT(Calculations!BZ1030:CI1030)&lt;3),"N/A",IF(ISERROR(TTEST(Calculations!BP1030:BY1030,Calculations!BZ1030:CI1030,2,2)),"N/A",TTEST(Calculations!BP1030:BY1030,Calculations!BZ1030:CI1030,2,2)))</f>
        <v>N/A</v>
      </c>
      <c r="J1029" s="88" t="e">
        <f t="shared" si="79"/>
        <v>#DIV/0!</v>
      </c>
      <c r="K1029" s="93" t="str">
        <f>IF(AND('Test Sample Data'!N1029&gt;=35,'Control Sample Data'!N1029&gt;=35),"Type 3",IF(AND('Test Sample Data'!N1029&gt;=30,'Control Sample Data'!N1029&gt;=30,OR(I1029&gt;=0.05,I1029="N/A")),"Type 2",IF(OR(AND('Test Sample Data'!N1029&gt;=30,'Control Sample Data'!N1029&lt;=30),AND('Test Sample Data'!N1029&lt;=30,'Control Sample Data'!N1029&gt;=30)),"Type 1","OKAY")))</f>
        <v>OKAY</v>
      </c>
    </row>
    <row r="1030" spans="1:11">
      <c r="A1030" s="80"/>
      <c r="B1030" s="87" t="str">
        <f>IF('Gene Table'!E1030="","",'Gene Table'!E1030)</f>
        <v>hsa-miR-193b-5p</v>
      </c>
      <c r="C1030" s="87" t="str">
        <f>'Gene Table'!B1030</f>
        <v>K20</v>
      </c>
      <c r="D1030" s="88" t="e">
        <f>Calculations!BN1031</f>
        <v>#DIV/0!</v>
      </c>
      <c r="E1030" s="88" t="e">
        <f>Calculations!BO1031</f>
        <v>#DIV/0!</v>
      </c>
      <c r="F1030" s="89" t="e">
        <f t="shared" si="76"/>
        <v>#DIV/0!</v>
      </c>
      <c r="G1030" s="89" t="e">
        <f t="shared" si="77"/>
        <v>#DIV/0!</v>
      </c>
      <c r="H1030" s="88" t="e">
        <f t="shared" si="78"/>
        <v>#DIV/0!</v>
      </c>
      <c r="I1030" s="92" t="str">
        <f>IF(OR(COUNT(Calculations!BP1031:BY1031)&lt;3,COUNT(Calculations!BZ1031:CI1031)&lt;3),"N/A",IF(ISERROR(TTEST(Calculations!BP1031:BY1031,Calculations!BZ1031:CI1031,2,2)),"N/A",TTEST(Calculations!BP1031:BY1031,Calculations!BZ1031:CI1031,2,2)))</f>
        <v>N/A</v>
      </c>
      <c r="J1030" s="88" t="e">
        <f t="shared" si="79"/>
        <v>#DIV/0!</v>
      </c>
      <c r="K1030" s="93" t="str">
        <f>IF(AND('Test Sample Data'!N1030&gt;=35,'Control Sample Data'!N1030&gt;=35),"Type 3",IF(AND('Test Sample Data'!N1030&gt;=30,'Control Sample Data'!N1030&gt;=30,OR(I1030&gt;=0.05,I1030="N/A")),"Type 2",IF(OR(AND('Test Sample Data'!N1030&gt;=30,'Control Sample Data'!N1030&lt;=30),AND('Test Sample Data'!N1030&lt;=30,'Control Sample Data'!N1030&gt;=30)),"Type 1","OKAY")))</f>
        <v>OKAY</v>
      </c>
    </row>
    <row r="1031" spans="1:11">
      <c r="A1031" s="80"/>
      <c r="B1031" s="87" t="str">
        <f>IF('Gene Table'!E1031="","",'Gene Table'!E1031)</f>
        <v>hsa-miR-548s</v>
      </c>
      <c r="C1031" s="87" t="str">
        <f>'Gene Table'!B1031</f>
        <v>K21</v>
      </c>
      <c r="D1031" s="88" t="e">
        <f>Calculations!BN1032</f>
        <v>#DIV/0!</v>
      </c>
      <c r="E1031" s="88" t="e">
        <f>Calculations!BO1032</f>
        <v>#DIV/0!</v>
      </c>
      <c r="F1031" s="89" t="e">
        <f t="shared" si="76"/>
        <v>#DIV/0!</v>
      </c>
      <c r="G1031" s="89" t="e">
        <f t="shared" si="77"/>
        <v>#DIV/0!</v>
      </c>
      <c r="H1031" s="88" t="e">
        <f t="shared" si="78"/>
        <v>#DIV/0!</v>
      </c>
      <c r="I1031" s="92" t="str">
        <f>IF(OR(COUNT(Calculations!BP1032:BY1032)&lt;3,COUNT(Calculations!BZ1032:CI1032)&lt;3),"N/A",IF(ISERROR(TTEST(Calculations!BP1032:BY1032,Calculations!BZ1032:CI1032,2,2)),"N/A",TTEST(Calculations!BP1032:BY1032,Calculations!BZ1032:CI1032,2,2)))</f>
        <v>N/A</v>
      </c>
      <c r="J1031" s="88" t="e">
        <f t="shared" si="79"/>
        <v>#DIV/0!</v>
      </c>
      <c r="K1031" s="93" t="str">
        <f>IF(AND('Test Sample Data'!N1031&gt;=35,'Control Sample Data'!N1031&gt;=35),"Type 3",IF(AND('Test Sample Data'!N1031&gt;=30,'Control Sample Data'!N1031&gt;=30,OR(I1031&gt;=0.05,I1031="N/A")),"Type 2",IF(OR(AND('Test Sample Data'!N1031&gt;=30,'Control Sample Data'!N1031&lt;=30),AND('Test Sample Data'!N1031&lt;=30,'Control Sample Data'!N1031&gt;=30)),"Type 1","OKAY")))</f>
        <v>OKAY</v>
      </c>
    </row>
    <row r="1032" spans="1:11">
      <c r="A1032" s="80"/>
      <c r="B1032" s="87" t="str">
        <f>IF('Gene Table'!E1032="","",'Gene Table'!E1032)</f>
        <v>hsa-miR-196a-3p</v>
      </c>
      <c r="C1032" s="87" t="str">
        <f>'Gene Table'!B1032</f>
        <v>K22</v>
      </c>
      <c r="D1032" s="88" t="e">
        <f>Calculations!BN1033</f>
        <v>#DIV/0!</v>
      </c>
      <c r="E1032" s="88" t="e">
        <f>Calculations!BO1033</f>
        <v>#DIV/0!</v>
      </c>
      <c r="F1032" s="89" t="e">
        <f t="shared" si="76"/>
        <v>#DIV/0!</v>
      </c>
      <c r="G1032" s="89" t="e">
        <f t="shared" si="77"/>
        <v>#DIV/0!</v>
      </c>
      <c r="H1032" s="88" t="e">
        <f t="shared" si="78"/>
        <v>#DIV/0!</v>
      </c>
      <c r="I1032" s="92" t="str">
        <f>IF(OR(COUNT(Calculations!BP1033:BY1033)&lt;3,COUNT(Calculations!BZ1033:CI1033)&lt;3),"N/A",IF(ISERROR(TTEST(Calculations!BP1033:BY1033,Calculations!BZ1033:CI1033,2,2)),"N/A",TTEST(Calculations!BP1033:BY1033,Calculations!BZ1033:CI1033,2,2)))</f>
        <v>N/A</v>
      </c>
      <c r="J1032" s="88" t="e">
        <f t="shared" si="79"/>
        <v>#DIV/0!</v>
      </c>
      <c r="K1032" s="93" t="str">
        <f>IF(AND('Test Sample Data'!N1032&gt;=35,'Control Sample Data'!N1032&gt;=35),"Type 3",IF(AND('Test Sample Data'!N1032&gt;=30,'Control Sample Data'!N1032&gt;=30,OR(I1032&gt;=0.05,I1032="N/A")),"Type 2",IF(OR(AND('Test Sample Data'!N1032&gt;=30,'Control Sample Data'!N1032&lt;=30),AND('Test Sample Data'!N1032&lt;=30,'Control Sample Data'!N1032&gt;=30)),"Type 1","OKAY")))</f>
        <v>OKAY</v>
      </c>
    </row>
    <row r="1033" spans="1:11">
      <c r="A1033" s="80"/>
      <c r="B1033" s="87" t="str">
        <f>IF('Gene Table'!E1033="","",'Gene Table'!E1033)</f>
        <v>hsa-miR-3129-5p</v>
      </c>
      <c r="C1033" s="87" t="str">
        <f>'Gene Table'!B1033</f>
        <v>K23</v>
      </c>
      <c r="D1033" s="88" t="e">
        <f>Calculations!BN1034</f>
        <v>#DIV/0!</v>
      </c>
      <c r="E1033" s="88" t="e">
        <f>Calculations!BO1034</f>
        <v>#DIV/0!</v>
      </c>
      <c r="F1033" s="89" t="e">
        <f t="shared" si="76"/>
        <v>#DIV/0!</v>
      </c>
      <c r="G1033" s="89" t="e">
        <f t="shared" si="77"/>
        <v>#DIV/0!</v>
      </c>
      <c r="H1033" s="88" t="e">
        <f t="shared" si="78"/>
        <v>#DIV/0!</v>
      </c>
      <c r="I1033" s="92" t="str">
        <f>IF(OR(COUNT(Calculations!BP1034:BY1034)&lt;3,COUNT(Calculations!BZ1034:CI1034)&lt;3),"N/A",IF(ISERROR(TTEST(Calculations!BP1034:BY1034,Calculations!BZ1034:CI1034,2,2)),"N/A",TTEST(Calculations!BP1034:BY1034,Calculations!BZ1034:CI1034,2,2)))</f>
        <v>N/A</v>
      </c>
      <c r="J1033" s="88" t="e">
        <f t="shared" si="79"/>
        <v>#DIV/0!</v>
      </c>
      <c r="K1033" s="93" t="str">
        <f>IF(AND('Test Sample Data'!N1033&gt;=35,'Control Sample Data'!N1033&gt;=35),"Type 3",IF(AND('Test Sample Data'!N1033&gt;=30,'Control Sample Data'!N1033&gt;=30,OR(I1033&gt;=0.05,I1033="N/A")),"Type 2",IF(OR(AND('Test Sample Data'!N1033&gt;=30,'Control Sample Data'!N1033&lt;=30),AND('Test Sample Data'!N1033&lt;=30,'Control Sample Data'!N1033&gt;=30)),"Type 1","OKAY")))</f>
        <v>OKAY</v>
      </c>
    </row>
    <row r="1034" spans="1:11">
      <c r="A1034" s="80"/>
      <c r="B1034" s="87" t="str">
        <f>IF('Gene Table'!E1034="","",'Gene Table'!E1034)</f>
        <v>hsa-miR-19a-5p</v>
      </c>
      <c r="C1034" s="87" t="str">
        <f>'Gene Table'!B1034</f>
        <v>K24</v>
      </c>
      <c r="D1034" s="88" t="e">
        <f>Calculations!BN1035</f>
        <v>#DIV/0!</v>
      </c>
      <c r="E1034" s="88" t="e">
        <f>Calculations!BO1035</f>
        <v>#DIV/0!</v>
      </c>
      <c r="F1034" s="89" t="e">
        <f t="shared" si="76"/>
        <v>#DIV/0!</v>
      </c>
      <c r="G1034" s="89" t="e">
        <f t="shared" si="77"/>
        <v>#DIV/0!</v>
      </c>
      <c r="H1034" s="88" t="e">
        <f t="shared" si="78"/>
        <v>#DIV/0!</v>
      </c>
      <c r="I1034" s="92" t="str">
        <f>IF(OR(COUNT(Calculations!BP1035:BY1035)&lt;3,COUNT(Calculations!BZ1035:CI1035)&lt;3),"N/A",IF(ISERROR(TTEST(Calculations!BP1035:BY1035,Calculations!BZ1035:CI1035,2,2)),"N/A",TTEST(Calculations!BP1035:BY1035,Calculations!BZ1035:CI1035,2,2)))</f>
        <v>N/A</v>
      </c>
      <c r="J1034" s="88" t="e">
        <f t="shared" si="79"/>
        <v>#DIV/0!</v>
      </c>
      <c r="K1034" s="93" t="str">
        <f>IF(AND('Test Sample Data'!N1034&gt;=35,'Control Sample Data'!N1034&gt;=35),"Type 3",IF(AND('Test Sample Data'!N1034&gt;=30,'Control Sample Data'!N1034&gt;=30,OR(I1034&gt;=0.05,I1034="N/A")),"Type 2",IF(OR(AND('Test Sample Data'!N1034&gt;=30,'Control Sample Data'!N1034&lt;=30),AND('Test Sample Data'!N1034&lt;=30,'Control Sample Data'!N1034&gt;=30)),"Type 1","OKAY")))</f>
        <v>OKAY</v>
      </c>
    </row>
    <row r="1035" spans="1:11">
      <c r="A1035" s="80"/>
      <c r="B1035" s="87" t="str">
        <f>IF('Gene Table'!E1035="","",'Gene Table'!E1035)</f>
        <v>hsa-miR-4312</v>
      </c>
      <c r="C1035" s="87" t="str">
        <f>'Gene Table'!B1035</f>
        <v>L01</v>
      </c>
      <c r="D1035" s="88" t="e">
        <f>Calculations!BN1036</f>
        <v>#DIV/0!</v>
      </c>
      <c r="E1035" s="88" t="e">
        <f>Calculations!BO1036</f>
        <v>#DIV/0!</v>
      </c>
      <c r="F1035" s="89" t="e">
        <f t="shared" si="76"/>
        <v>#DIV/0!</v>
      </c>
      <c r="G1035" s="89" t="e">
        <f t="shared" si="77"/>
        <v>#DIV/0!</v>
      </c>
      <c r="H1035" s="88" t="e">
        <f t="shared" si="78"/>
        <v>#DIV/0!</v>
      </c>
      <c r="I1035" s="92" t="str">
        <f>IF(OR(COUNT(Calculations!BP1036:BY1036)&lt;3,COUNT(Calculations!BZ1036:CI1036)&lt;3),"N/A",IF(ISERROR(TTEST(Calculations!BP1036:BY1036,Calculations!BZ1036:CI1036,2,2)),"N/A",TTEST(Calculations!BP1036:BY1036,Calculations!BZ1036:CI1036,2,2)))</f>
        <v>N/A</v>
      </c>
      <c r="J1035" s="88" t="e">
        <f t="shared" si="79"/>
        <v>#DIV/0!</v>
      </c>
      <c r="K1035" s="93" t="str">
        <f>IF(AND('Test Sample Data'!N1035&gt;=35,'Control Sample Data'!N1035&gt;=35),"Type 3",IF(AND('Test Sample Data'!N1035&gt;=30,'Control Sample Data'!N1035&gt;=30,OR(I1035&gt;=0.05,I1035="N/A")),"Type 2",IF(OR(AND('Test Sample Data'!N1035&gt;=30,'Control Sample Data'!N1035&lt;=30),AND('Test Sample Data'!N1035&lt;=30,'Control Sample Data'!N1035&gt;=30)),"Type 1","OKAY")))</f>
        <v>OKAY</v>
      </c>
    </row>
    <row r="1036" spans="1:11">
      <c r="A1036" s="80"/>
      <c r="B1036" s="87" t="str">
        <f>IF('Gene Table'!E1036="","",'Gene Table'!E1036)</f>
        <v>hsa-miR-3675-3p</v>
      </c>
      <c r="C1036" s="87" t="str">
        <f>'Gene Table'!B1036</f>
        <v>L02</v>
      </c>
      <c r="D1036" s="88" t="e">
        <f>Calculations!BN1037</f>
        <v>#DIV/0!</v>
      </c>
      <c r="E1036" s="88" t="e">
        <f>Calculations!BO1037</f>
        <v>#DIV/0!</v>
      </c>
      <c r="F1036" s="89" t="e">
        <f t="shared" si="76"/>
        <v>#DIV/0!</v>
      </c>
      <c r="G1036" s="89" t="e">
        <f t="shared" si="77"/>
        <v>#DIV/0!</v>
      </c>
      <c r="H1036" s="88" t="e">
        <f t="shared" si="78"/>
        <v>#DIV/0!</v>
      </c>
      <c r="I1036" s="92" t="str">
        <f>IF(OR(COUNT(Calculations!BP1037:BY1037)&lt;3,COUNT(Calculations!BZ1037:CI1037)&lt;3),"N/A",IF(ISERROR(TTEST(Calculations!BP1037:BY1037,Calculations!BZ1037:CI1037,2,2)),"N/A",TTEST(Calculations!BP1037:BY1037,Calculations!BZ1037:CI1037,2,2)))</f>
        <v>N/A</v>
      </c>
      <c r="J1036" s="88" t="e">
        <f t="shared" si="79"/>
        <v>#DIV/0!</v>
      </c>
      <c r="K1036" s="93" t="str">
        <f>IF(AND('Test Sample Data'!N1036&gt;=35,'Control Sample Data'!N1036&gt;=35),"Type 3",IF(AND('Test Sample Data'!N1036&gt;=30,'Control Sample Data'!N1036&gt;=30,OR(I1036&gt;=0.05,I1036="N/A")),"Type 2",IF(OR(AND('Test Sample Data'!N1036&gt;=30,'Control Sample Data'!N1036&lt;=30),AND('Test Sample Data'!N1036&lt;=30,'Control Sample Data'!N1036&gt;=30)),"Type 1","OKAY")))</f>
        <v>OKAY</v>
      </c>
    </row>
    <row r="1037" spans="1:11">
      <c r="A1037" s="80"/>
      <c r="B1037" s="87" t="str">
        <f>IF('Gene Table'!E1037="","",'Gene Table'!E1037)</f>
        <v>hsa-miR-4315</v>
      </c>
      <c r="C1037" s="87" t="str">
        <f>'Gene Table'!B1037</f>
        <v>L03</v>
      </c>
      <c r="D1037" s="88" t="e">
        <f>Calculations!BN1038</f>
        <v>#DIV/0!</v>
      </c>
      <c r="E1037" s="88" t="e">
        <f>Calculations!BO1038</f>
        <v>#DIV/0!</v>
      </c>
      <c r="F1037" s="89" t="e">
        <f t="shared" si="76"/>
        <v>#DIV/0!</v>
      </c>
      <c r="G1037" s="89" t="e">
        <f t="shared" si="77"/>
        <v>#DIV/0!</v>
      </c>
      <c r="H1037" s="88" t="e">
        <f t="shared" si="78"/>
        <v>#DIV/0!</v>
      </c>
      <c r="I1037" s="92" t="str">
        <f>IF(OR(COUNT(Calculations!BP1038:BY1038)&lt;3,COUNT(Calculations!BZ1038:CI1038)&lt;3),"N/A",IF(ISERROR(TTEST(Calculations!BP1038:BY1038,Calculations!BZ1038:CI1038,2,2)),"N/A",TTEST(Calculations!BP1038:BY1038,Calculations!BZ1038:CI1038,2,2)))</f>
        <v>N/A</v>
      </c>
      <c r="J1037" s="88" t="e">
        <f t="shared" si="79"/>
        <v>#DIV/0!</v>
      </c>
      <c r="K1037" s="93" t="str">
        <f>IF(AND('Test Sample Data'!N1037&gt;=35,'Control Sample Data'!N1037&gt;=35),"Type 3",IF(AND('Test Sample Data'!N1037&gt;=30,'Control Sample Data'!N1037&gt;=30,OR(I1037&gt;=0.05,I1037="N/A")),"Type 2",IF(OR(AND('Test Sample Data'!N1037&gt;=30,'Control Sample Data'!N1037&lt;=30),AND('Test Sample Data'!N1037&lt;=30,'Control Sample Data'!N1037&gt;=30)),"Type 1","OKAY")))</f>
        <v>OKAY</v>
      </c>
    </row>
    <row r="1038" spans="1:11">
      <c r="A1038" s="80"/>
      <c r="B1038" s="87" t="str">
        <f>IF('Gene Table'!E1038="","",'Gene Table'!E1038)</f>
        <v>hsa-miR-3676-3p</v>
      </c>
      <c r="C1038" s="87" t="str">
        <f>'Gene Table'!B1038</f>
        <v>L04</v>
      </c>
      <c r="D1038" s="88" t="e">
        <f>Calculations!BN1039</f>
        <v>#DIV/0!</v>
      </c>
      <c r="E1038" s="88" t="e">
        <f>Calculations!BO1039</f>
        <v>#DIV/0!</v>
      </c>
      <c r="F1038" s="89" t="e">
        <f t="shared" si="76"/>
        <v>#DIV/0!</v>
      </c>
      <c r="G1038" s="89" t="e">
        <f t="shared" si="77"/>
        <v>#DIV/0!</v>
      </c>
      <c r="H1038" s="88" t="e">
        <f t="shared" si="78"/>
        <v>#DIV/0!</v>
      </c>
      <c r="I1038" s="92" t="str">
        <f>IF(OR(COUNT(Calculations!BP1039:BY1039)&lt;3,COUNT(Calculations!BZ1039:CI1039)&lt;3),"N/A",IF(ISERROR(TTEST(Calculations!BP1039:BY1039,Calculations!BZ1039:CI1039,2,2)),"N/A",TTEST(Calculations!BP1039:BY1039,Calculations!BZ1039:CI1039,2,2)))</f>
        <v>N/A</v>
      </c>
      <c r="J1038" s="88" t="e">
        <f t="shared" si="79"/>
        <v>#DIV/0!</v>
      </c>
      <c r="K1038" s="93" t="str">
        <f>IF(AND('Test Sample Data'!N1038&gt;=35,'Control Sample Data'!N1038&gt;=35),"Type 3",IF(AND('Test Sample Data'!N1038&gt;=30,'Control Sample Data'!N1038&gt;=30,OR(I1038&gt;=0.05,I1038="N/A")),"Type 2",IF(OR(AND('Test Sample Data'!N1038&gt;=30,'Control Sample Data'!N1038&lt;=30),AND('Test Sample Data'!N1038&lt;=30,'Control Sample Data'!N1038&gt;=30)),"Type 1","OKAY")))</f>
        <v>OKAY</v>
      </c>
    </row>
    <row r="1039" spans="1:11">
      <c r="A1039" s="80"/>
      <c r="B1039" s="87" t="str">
        <f>IF('Gene Table'!E1039="","",'Gene Table'!E1039)</f>
        <v>hsa-miR-4316</v>
      </c>
      <c r="C1039" s="87" t="str">
        <f>'Gene Table'!B1039</f>
        <v>L05</v>
      </c>
      <c r="D1039" s="88" t="e">
        <f>Calculations!BN1040</f>
        <v>#DIV/0!</v>
      </c>
      <c r="E1039" s="88" t="e">
        <f>Calculations!BO1040</f>
        <v>#DIV/0!</v>
      </c>
      <c r="F1039" s="89" t="e">
        <f t="shared" si="76"/>
        <v>#DIV/0!</v>
      </c>
      <c r="G1039" s="89" t="e">
        <f t="shared" si="77"/>
        <v>#DIV/0!</v>
      </c>
      <c r="H1039" s="88" t="e">
        <f t="shared" si="78"/>
        <v>#DIV/0!</v>
      </c>
      <c r="I1039" s="92" t="str">
        <f>IF(OR(COUNT(Calculations!BP1040:BY1040)&lt;3,COUNT(Calculations!BZ1040:CI1040)&lt;3),"N/A",IF(ISERROR(TTEST(Calculations!BP1040:BY1040,Calculations!BZ1040:CI1040,2,2)),"N/A",TTEST(Calculations!BP1040:BY1040,Calculations!BZ1040:CI1040,2,2)))</f>
        <v>N/A</v>
      </c>
      <c r="J1039" s="88" t="e">
        <f t="shared" si="79"/>
        <v>#DIV/0!</v>
      </c>
      <c r="K1039" s="93" t="str">
        <f>IF(AND('Test Sample Data'!N1039&gt;=35,'Control Sample Data'!N1039&gt;=35),"Type 3",IF(AND('Test Sample Data'!N1039&gt;=30,'Control Sample Data'!N1039&gt;=30,OR(I1039&gt;=0.05,I1039="N/A")),"Type 2",IF(OR(AND('Test Sample Data'!N1039&gt;=30,'Control Sample Data'!N1039&lt;=30),AND('Test Sample Data'!N1039&lt;=30,'Control Sample Data'!N1039&gt;=30)),"Type 1","OKAY")))</f>
        <v>OKAY</v>
      </c>
    </row>
    <row r="1040" spans="1:11">
      <c r="A1040" s="80"/>
      <c r="B1040" s="87" t="str">
        <f>IF('Gene Table'!E1040="","",'Gene Table'!E1040)</f>
        <v>hsa-miR-3677-3p</v>
      </c>
      <c r="C1040" s="87" t="str">
        <f>'Gene Table'!B1040</f>
        <v>L06</v>
      </c>
      <c r="D1040" s="88" t="e">
        <f>Calculations!BN1041</f>
        <v>#DIV/0!</v>
      </c>
      <c r="E1040" s="88" t="e">
        <f>Calculations!BO1041</f>
        <v>#DIV/0!</v>
      </c>
      <c r="F1040" s="89" t="e">
        <f t="shared" si="76"/>
        <v>#DIV/0!</v>
      </c>
      <c r="G1040" s="89" t="e">
        <f t="shared" si="77"/>
        <v>#DIV/0!</v>
      </c>
      <c r="H1040" s="88" t="e">
        <f t="shared" si="78"/>
        <v>#DIV/0!</v>
      </c>
      <c r="I1040" s="92" t="str">
        <f>IF(OR(COUNT(Calculations!BP1041:BY1041)&lt;3,COUNT(Calculations!BZ1041:CI1041)&lt;3),"N/A",IF(ISERROR(TTEST(Calculations!BP1041:BY1041,Calculations!BZ1041:CI1041,2,2)),"N/A",TTEST(Calculations!BP1041:BY1041,Calculations!BZ1041:CI1041,2,2)))</f>
        <v>N/A</v>
      </c>
      <c r="J1040" s="88" t="e">
        <f t="shared" si="79"/>
        <v>#DIV/0!</v>
      </c>
      <c r="K1040" s="93" t="str">
        <f>IF(AND('Test Sample Data'!N1040&gt;=35,'Control Sample Data'!N1040&gt;=35),"Type 3",IF(AND('Test Sample Data'!N1040&gt;=30,'Control Sample Data'!N1040&gt;=30,OR(I1040&gt;=0.05,I1040="N/A")),"Type 2",IF(OR(AND('Test Sample Data'!N1040&gt;=30,'Control Sample Data'!N1040&lt;=30),AND('Test Sample Data'!N1040&lt;=30,'Control Sample Data'!N1040&gt;=30)),"Type 1","OKAY")))</f>
        <v>OKAY</v>
      </c>
    </row>
    <row r="1041" spans="1:11">
      <c r="A1041" s="80"/>
      <c r="B1041" s="87" t="str">
        <f>IF('Gene Table'!E1041="","",'Gene Table'!E1041)</f>
        <v>hsa-miR-4318</v>
      </c>
      <c r="C1041" s="87" t="str">
        <f>'Gene Table'!B1041</f>
        <v>L07</v>
      </c>
      <c r="D1041" s="88" t="e">
        <f>Calculations!BN1042</f>
        <v>#DIV/0!</v>
      </c>
      <c r="E1041" s="88" t="e">
        <f>Calculations!BO1042</f>
        <v>#DIV/0!</v>
      </c>
      <c r="F1041" s="89" t="e">
        <f t="shared" si="76"/>
        <v>#DIV/0!</v>
      </c>
      <c r="G1041" s="89" t="e">
        <f t="shared" si="77"/>
        <v>#DIV/0!</v>
      </c>
      <c r="H1041" s="88" t="e">
        <f t="shared" si="78"/>
        <v>#DIV/0!</v>
      </c>
      <c r="I1041" s="92" t="str">
        <f>IF(OR(COUNT(Calculations!BP1042:BY1042)&lt;3,COUNT(Calculations!BZ1042:CI1042)&lt;3),"N/A",IF(ISERROR(TTEST(Calculations!BP1042:BY1042,Calculations!BZ1042:CI1042,2,2)),"N/A",TTEST(Calculations!BP1042:BY1042,Calculations!BZ1042:CI1042,2,2)))</f>
        <v>N/A</v>
      </c>
      <c r="J1041" s="88" t="e">
        <f t="shared" si="79"/>
        <v>#DIV/0!</v>
      </c>
      <c r="K1041" s="93" t="str">
        <f>IF(AND('Test Sample Data'!N1041&gt;=35,'Control Sample Data'!N1041&gt;=35),"Type 3",IF(AND('Test Sample Data'!N1041&gt;=30,'Control Sample Data'!N1041&gt;=30,OR(I1041&gt;=0.05,I1041="N/A")),"Type 2",IF(OR(AND('Test Sample Data'!N1041&gt;=30,'Control Sample Data'!N1041&lt;=30),AND('Test Sample Data'!N1041&lt;=30,'Control Sample Data'!N1041&gt;=30)),"Type 1","OKAY")))</f>
        <v>OKAY</v>
      </c>
    </row>
    <row r="1042" spans="1:11">
      <c r="A1042" s="80"/>
      <c r="B1042" s="87" t="str">
        <f>IF('Gene Table'!E1042="","",'Gene Table'!E1042)</f>
        <v>hsa-miR-3678-3p</v>
      </c>
      <c r="C1042" s="87" t="str">
        <f>'Gene Table'!B1042</f>
        <v>L08</v>
      </c>
      <c r="D1042" s="88" t="e">
        <f>Calculations!BN1043</f>
        <v>#DIV/0!</v>
      </c>
      <c r="E1042" s="88" t="e">
        <f>Calculations!BO1043</f>
        <v>#DIV/0!</v>
      </c>
      <c r="F1042" s="89" t="e">
        <f t="shared" si="76"/>
        <v>#DIV/0!</v>
      </c>
      <c r="G1042" s="89" t="e">
        <f t="shared" si="77"/>
        <v>#DIV/0!</v>
      </c>
      <c r="H1042" s="88" t="e">
        <f t="shared" si="78"/>
        <v>#DIV/0!</v>
      </c>
      <c r="I1042" s="92" t="str">
        <f>IF(OR(COUNT(Calculations!BP1043:BY1043)&lt;3,COUNT(Calculations!BZ1043:CI1043)&lt;3),"N/A",IF(ISERROR(TTEST(Calculations!BP1043:BY1043,Calculations!BZ1043:CI1043,2,2)),"N/A",TTEST(Calculations!BP1043:BY1043,Calculations!BZ1043:CI1043,2,2)))</f>
        <v>N/A</v>
      </c>
      <c r="J1042" s="88" t="e">
        <f t="shared" si="79"/>
        <v>#DIV/0!</v>
      </c>
      <c r="K1042" s="93" t="str">
        <f>IF(AND('Test Sample Data'!N1042&gt;=35,'Control Sample Data'!N1042&gt;=35),"Type 3",IF(AND('Test Sample Data'!N1042&gt;=30,'Control Sample Data'!N1042&gt;=30,OR(I1042&gt;=0.05,I1042="N/A")),"Type 2",IF(OR(AND('Test Sample Data'!N1042&gt;=30,'Control Sample Data'!N1042&lt;=30),AND('Test Sample Data'!N1042&lt;=30,'Control Sample Data'!N1042&gt;=30)),"Type 1","OKAY")))</f>
        <v>OKAY</v>
      </c>
    </row>
    <row r="1043" spans="1:11">
      <c r="A1043" s="80"/>
      <c r="B1043" s="87" t="str">
        <f>IF('Gene Table'!E1043="","",'Gene Table'!E1043)</f>
        <v>hsa-miR-4320</v>
      </c>
      <c r="C1043" s="87" t="str">
        <f>'Gene Table'!B1043</f>
        <v>L09</v>
      </c>
      <c r="D1043" s="88" t="e">
        <f>Calculations!BN1044</f>
        <v>#DIV/0!</v>
      </c>
      <c r="E1043" s="88" t="e">
        <f>Calculations!BO1044</f>
        <v>#DIV/0!</v>
      </c>
      <c r="F1043" s="89" t="e">
        <f t="shared" si="76"/>
        <v>#DIV/0!</v>
      </c>
      <c r="G1043" s="89" t="e">
        <f t="shared" si="77"/>
        <v>#DIV/0!</v>
      </c>
      <c r="H1043" s="88" t="e">
        <f t="shared" si="78"/>
        <v>#DIV/0!</v>
      </c>
      <c r="I1043" s="92" t="str">
        <f>IF(OR(COUNT(Calculations!BP1044:BY1044)&lt;3,COUNT(Calculations!BZ1044:CI1044)&lt;3),"N/A",IF(ISERROR(TTEST(Calculations!BP1044:BY1044,Calculations!BZ1044:CI1044,2,2)),"N/A",TTEST(Calculations!BP1044:BY1044,Calculations!BZ1044:CI1044,2,2)))</f>
        <v>N/A</v>
      </c>
      <c r="J1043" s="88" t="e">
        <f t="shared" si="79"/>
        <v>#DIV/0!</v>
      </c>
      <c r="K1043" s="93" t="str">
        <f>IF(AND('Test Sample Data'!N1043&gt;=35,'Control Sample Data'!N1043&gt;=35),"Type 3",IF(AND('Test Sample Data'!N1043&gt;=30,'Control Sample Data'!N1043&gt;=30,OR(I1043&gt;=0.05,I1043="N/A")),"Type 2",IF(OR(AND('Test Sample Data'!N1043&gt;=30,'Control Sample Data'!N1043&lt;=30),AND('Test Sample Data'!N1043&lt;=30,'Control Sample Data'!N1043&gt;=30)),"Type 1","OKAY")))</f>
        <v>OKAY</v>
      </c>
    </row>
    <row r="1044" spans="1:11">
      <c r="A1044" s="80"/>
      <c r="B1044" s="87" t="str">
        <f>IF('Gene Table'!E1044="","",'Gene Table'!E1044)</f>
        <v>hsa-miR-3679-3p</v>
      </c>
      <c r="C1044" s="87" t="str">
        <f>'Gene Table'!B1044</f>
        <v>L10</v>
      </c>
      <c r="D1044" s="88" t="e">
        <f>Calculations!BN1045</f>
        <v>#DIV/0!</v>
      </c>
      <c r="E1044" s="88" t="e">
        <f>Calculations!BO1045</f>
        <v>#DIV/0!</v>
      </c>
      <c r="F1044" s="89" t="e">
        <f t="shared" si="76"/>
        <v>#DIV/0!</v>
      </c>
      <c r="G1044" s="89" t="e">
        <f t="shared" si="77"/>
        <v>#DIV/0!</v>
      </c>
      <c r="H1044" s="88" t="e">
        <f t="shared" si="78"/>
        <v>#DIV/0!</v>
      </c>
      <c r="I1044" s="92" t="str">
        <f>IF(OR(COUNT(Calculations!BP1045:BY1045)&lt;3,COUNT(Calculations!BZ1045:CI1045)&lt;3),"N/A",IF(ISERROR(TTEST(Calculations!BP1045:BY1045,Calculations!BZ1045:CI1045,2,2)),"N/A",TTEST(Calculations!BP1045:BY1045,Calculations!BZ1045:CI1045,2,2)))</f>
        <v>N/A</v>
      </c>
      <c r="J1044" s="88" t="e">
        <f t="shared" si="79"/>
        <v>#DIV/0!</v>
      </c>
      <c r="K1044" s="93" t="str">
        <f>IF(AND('Test Sample Data'!N1044&gt;=35,'Control Sample Data'!N1044&gt;=35),"Type 3",IF(AND('Test Sample Data'!N1044&gt;=30,'Control Sample Data'!N1044&gt;=30,OR(I1044&gt;=0.05,I1044="N/A")),"Type 2",IF(OR(AND('Test Sample Data'!N1044&gt;=30,'Control Sample Data'!N1044&lt;=30),AND('Test Sample Data'!N1044&lt;=30,'Control Sample Data'!N1044&gt;=30)),"Type 1","OKAY")))</f>
        <v>OKAY</v>
      </c>
    </row>
    <row r="1045" spans="1:11">
      <c r="A1045" s="80"/>
      <c r="B1045" s="87" t="str">
        <f>IF('Gene Table'!E1045="","",'Gene Table'!E1045)</f>
        <v>hsa-miR-4322</v>
      </c>
      <c r="C1045" s="87" t="str">
        <f>'Gene Table'!B1045</f>
        <v>L11</v>
      </c>
      <c r="D1045" s="88" t="e">
        <f>Calculations!BN1046</f>
        <v>#DIV/0!</v>
      </c>
      <c r="E1045" s="88" t="e">
        <f>Calculations!BO1046</f>
        <v>#DIV/0!</v>
      </c>
      <c r="F1045" s="89" t="e">
        <f t="shared" si="76"/>
        <v>#DIV/0!</v>
      </c>
      <c r="G1045" s="89" t="e">
        <f t="shared" si="77"/>
        <v>#DIV/0!</v>
      </c>
      <c r="H1045" s="88" t="e">
        <f t="shared" si="78"/>
        <v>#DIV/0!</v>
      </c>
      <c r="I1045" s="92" t="str">
        <f>IF(OR(COUNT(Calculations!BP1046:BY1046)&lt;3,COUNT(Calculations!BZ1046:CI1046)&lt;3),"N/A",IF(ISERROR(TTEST(Calculations!BP1046:BY1046,Calculations!BZ1046:CI1046,2,2)),"N/A",TTEST(Calculations!BP1046:BY1046,Calculations!BZ1046:CI1046,2,2)))</f>
        <v>N/A</v>
      </c>
      <c r="J1045" s="88" t="e">
        <f t="shared" si="79"/>
        <v>#DIV/0!</v>
      </c>
      <c r="K1045" s="93" t="str">
        <f>IF(AND('Test Sample Data'!N1045&gt;=35,'Control Sample Data'!N1045&gt;=35),"Type 3",IF(AND('Test Sample Data'!N1045&gt;=30,'Control Sample Data'!N1045&gt;=30,OR(I1045&gt;=0.05,I1045="N/A")),"Type 2",IF(OR(AND('Test Sample Data'!N1045&gt;=30,'Control Sample Data'!N1045&lt;=30),AND('Test Sample Data'!N1045&lt;=30,'Control Sample Data'!N1045&gt;=30)),"Type 1","OKAY")))</f>
        <v>OKAY</v>
      </c>
    </row>
    <row r="1046" spans="1:11">
      <c r="A1046" s="80"/>
      <c r="B1046" s="87" t="str">
        <f>IF('Gene Table'!E1046="","",'Gene Table'!E1046)</f>
        <v>hsa-miR-3681-5p</v>
      </c>
      <c r="C1046" s="87" t="str">
        <f>'Gene Table'!B1046</f>
        <v>L12</v>
      </c>
      <c r="D1046" s="88" t="e">
        <f>Calculations!BN1047</f>
        <v>#DIV/0!</v>
      </c>
      <c r="E1046" s="88" t="e">
        <f>Calculations!BO1047</f>
        <v>#DIV/0!</v>
      </c>
      <c r="F1046" s="89" t="e">
        <f t="shared" si="76"/>
        <v>#DIV/0!</v>
      </c>
      <c r="G1046" s="89" t="e">
        <f t="shared" si="77"/>
        <v>#DIV/0!</v>
      </c>
      <c r="H1046" s="88" t="e">
        <f t="shared" si="78"/>
        <v>#DIV/0!</v>
      </c>
      <c r="I1046" s="92" t="str">
        <f>IF(OR(COUNT(Calculations!BP1047:BY1047)&lt;3,COUNT(Calculations!BZ1047:CI1047)&lt;3),"N/A",IF(ISERROR(TTEST(Calculations!BP1047:BY1047,Calculations!BZ1047:CI1047,2,2)),"N/A",TTEST(Calculations!BP1047:BY1047,Calculations!BZ1047:CI1047,2,2)))</f>
        <v>N/A</v>
      </c>
      <c r="J1046" s="88" t="e">
        <f t="shared" si="79"/>
        <v>#DIV/0!</v>
      </c>
      <c r="K1046" s="93" t="str">
        <f>IF(AND('Test Sample Data'!N1046&gt;=35,'Control Sample Data'!N1046&gt;=35),"Type 3",IF(AND('Test Sample Data'!N1046&gt;=30,'Control Sample Data'!N1046&gt;=30,OR(I1046&gt;=0.05,I1046="N/A")),"Type 2",IF(OR(AND('Test Sample Data'!N1046&gt;=30,'Control Sample Data'!N1046&lt;=30),AND('Test Sample Data'!N1046&lt;=30,'Control Sample Data'!N1046&gt;=30)),"Type 1","OKAY")))</f>
        <v>OKAY</v>
      </c>
    </row>
    <row r="1047" spans="1:11">
      <c r="A1047" s="80"/>
      <c r="B1047" s="87" t="str">
        <f>IF('Gene Table'!E1047="","",'Gene Table'!E1047)</f>
        <v>hsa-miR-4257</v>
      </c>
      <c r="C1047" s="87" t="str">
        <f>'Gene Table'!B1047</f>
        <v>L13</v>
      </c>
      <c r="D1047" s="88" t="e">
        <f>Calculations!BN1048</f>
        <v>#DIV/0!</v>
      </c>
      <c r="E1047" s="88" t="e">
        <f>Calculations!BO1048</f>
        <v>#DIV/0!</v>
      </c>
      <c r="F1047" s="89" t="e">
        <f t="shared" si="76"/>
        <v>#DIV/0!</v>
      </c>
      <c r="G1047" s="89" t="e">
        <f t="shared" si="77"/>
        <v>#DIV/0!</v>
      </c>
      <c r="H1047" s="88" t="e">
        <f t="shared" si="78"/>
        <v>#DIV/0!</v>
      </c>
      <c r="I1047" s="92" t="str">
        <f>IF(OR(COUNT(Calculations!BP1048:BY1048)&lt;3,COUNT(Calculations!BZ1048:CI1048)&lt;3),"N/A",IF(ISERROR(TTEST(Calculations!BP1048:BY1048,Calculations!BZ1048:CI1048,2,2)),"N/A",TTEST(Calculations!BP1048:BY1048,Calculations!BZ1048:CI1048,2,2)))</f>
        <v>N/A</v>
      </c>
      <c r="J1047" s="88" t="e">
        <f t="shared" si="79"/>
        <v>#DIV/0!</v>
      </c>
      <c r="K1047" s="93" t="str">
        <f>IF(AND('Test Sample Data'!N1047&gt;=35,'Control Sample Data'!N1047&gt;=35),"Type 3",IF(AND('Test Sample Data'!N1047&gt;=30,'Control Sample Data'!N1047&gt;=30,OR(I1047&gt;=0.05,I1047="N/A")),"Type 2",IF(OR(AND('Test Sample Data'!N1047&gt;=30,'Control Sample Data'!N1047&lt;=30),AND('Test Sample Data'!N1047&lt;=30,'Control Sample Data'!N1047&gt;=30)),"Type 1","OKAY")))</f>
        <v>OKAY</v>
      </c>
    </row>
    <row r="1048" spans="1:11">
      <c r="A1048" s="80"/>
      <c r="B1048" s="87" t="str">
        <f>IF('Gene Table'!E1048="","",'Gene Table'!E1048)</f>
        <v>hsa-miR-3681-3p</v>
      </c>
      <c r="C1048" s="87" t="str">
        <f>'Gene Table'!B1048</f>
        <v>L14</v>
      </c>
      <c r="D1048" s="88" t="e">
        <f>Calculations!BN1049</f>
        <v>#DIV/0!</v>
      </c>
      <c r="E1048" s="88" t="e">
        <f>Calculations!BO1049</f>
        <v>#DIV/0!</v>
      </c>
      <c r="F1048" s="89" t="e">
        <f t="shared" si="76"/>
        <v>#DIV/0!</v>
      </c>
      <c r="G1048" s="89" t="e">
        <f t="shared" si="77"/>
        <v>#DIV/0!</v>
      </c>
      <c r="H1048" s="88" t="e">
        <f t="shared" si="78"/>
        <v>#DIV/0!</v>
      </c>
      <c r="I1048" s="92" t="str">
        <f>IF(OR(COUNT(Calculations!BP1049:BY1049)&lt;3,COUNT(Calculations!BZ1049:CI1049)&lt;3),"N/A",IF(ISERROR(TTEST(Calculations!BP1049:BY1049,Calculations!BZ1049:CI1049,2,2)),"N/A",TTEST(Calculations!BP1049:BY1049,Calculations!BZ1049:CI1049,2,2)))</f>
        <v>N/A</v>
      </c>
      <c r="J1048" s="88" t="e">
        <f t="shared" si="79"/>
        <v>#DIV/0!</v>
      </c>
      <c r="K1048" s="93" t="str">
        <f>IF(AND('Test Sample Data'!N1048&gt;=35,'Control Sample Data'!N1048&gt;=35),"Type 3",IF(AND('Test Sample Data'!N1048&gt;=30,'Control Sample Data'!N1048&gt;=30,OR(I1048&gt;=0.05,I1048="N/A")),"Type 2",IF(OR(AND('Test Sample Data'!N1048&gt;=30,'Control Sample Data'!N1048&lt;=30),AND('Test Sample Data'!N1048&lt;=30,'Control Sample Data'!N1048&gt;=30)),"Type 1","OKAY")))</f>
        <v>OKAY</v>
      </c>
    </row>
    <row r="1049" spans="1:11">
      <c r="A1049" s="80"/>
      <c r="B1049" s="87" t="str">
        <f>IF('Gene Table'!E1049="","",'Gene Table'!E1049)</f>
        <v>hsa-miR-4259</v>
      </c>
      <c r="C1049" s="87" t="str">
        <f>'Gene Table'!B1049</f>
        <v>L15</v>
      </c>
      <c r="D1049" s="88" t="e">
        <f>Calculations!BN1050</f>
        <v>#DIV/0!</v>
      </c>
      <c r="E1049" s="88" t="e">
        <f>Calculations!BO1050</f>
        <v>#DIV/0!</v>
      </c>
      <c r="F1049" s="89" t="e">
        <f t="shared" si="76"/>
        <v>#DIV/0!</v>
      </c>
      <c r="G1049" s="89" t="e">
        <f t="shared" si="77"/>
        <v>#DIV/0!</v>
      </c>
      <c r="H1049" s="88" t="e">
        <f t="shared" si="78"/>
        <v>#DIV/0!</v>
      </c>
      <c r="I1049" s="92" t="str">
        <f>IF(OR(COUNT(Calculations!BP1050:BY1050)&lt;3,COUNT(Calculations!BZ1050:CI1050)&lt;3),"N/A",IF(ISERROR(TTEST(Calculations!BP1050:BY1050,Calculations!BZ1050:CI1050,2,2)),"N/A",TTEST(Calculations!BP1050:BY1050,Calculations!BZ1050:CI1050,2,2)))</f>
        <v>N/A</v>
      </c>
      <c r="J1049" s="88" t="e">
        <f t="shared" si="79"/>
        <v>#DIV/0!</v>
      </c>
      <c r="K1049" s="93" t="str">
        <f>IF(AND('Test Sample Data'!N1049&gt;=35,'Control Sample Data'!N1049&gt;=35),"Type 3",IF(AND('Test Sample Data'!N1049&gt;=30,'Control Sample Data'!N1049&gt;=30,OR(I1049&gt;=0.05,I1049="N/A")),"Type 2",IF(OR(AND('Test Sample Data'!N1049&gt;=30,'Control Sample Data'!N1049&lt;=30),AND('Test Sample Data'!N1049&lt;=30,'Control Sample Data'!N1049&gt;=30)),"Type 1","OKAY")))</f>
        <v>OKAY</v>
      </c>
    </row>
    <row r="1050" spans="1:11">
      <c r="A1050" s="80"/>
      <c r="B1050" s="87" t="str">
        <f>IF('Gene Table'!E1050="","",'Gene Table'!E1050)</f>
        <v>hsa-miR-3682-3p</v>
      </c>
      <c r="C1050" s="87" t="str">
        <f>'Gene Table'!B1050</f>
        <v>L16</v>
      </c>
      <c r="D1050" s="88" t="e">
        <f>Calculations!BN1051</f>
        <v>#DIV/0!</v>
      </c>
      <c r="E1050" s="88" t="e">
        <f>Calculations!BO1051</f>
        <v>#DIV/0!</v>
      </c>
      <c r="F1050" s="89" t="e">
        <f t="shared" si="76"/>
        <v>#DIV/0!</v>
      </c>
      <c r="G1050" s="89" t="e">
        <f t="shared" si="77"/>
        <v>#DIV/0!</v>
      </c>
      <c r="H1050" s="88" t="e">
        <f t="shared" si="78"/>
        <v>#DIV/0!</v>
      </c>
      <c r="I1050" s="92" t="str">
        <f>IF(OR(COUNT(Calculations!BP1051:BY1051)&lt;3,COUNT(Calculations!BZ1051:CI1051)&lt;3),"N/A",IF(ISERROR(TTEST(Calculations!BP1051:BY1051,Calculations!BZ1051:CI1051,2,2)),"N/A",TTEST(Calculations!BP1051:BY1051,Calculations!BZ1051:CI1051,2,2)))</f>
        <v>N/A</v>
      </c>
      <c r="J1050" s="88" t="e">
        <f t="shared" si="79"/>
        <v>#DIV/0!</v>
      </c>
      <c r="K1050" s="93" t="str">
        <f>IF(AND('Test Sample Data'!N1050&gt;=35,'Control Sample Data'!N1050&gt;=35),"Type 3",IF(AND('Test Sample Data'!N1050&gt;=30,'Control Sample Data'!N1050&gt;=30,OR(I1050&gt;=0.05,I1050="N/A")),"Type 2",IF(OR(AND('Test Sample Data'!N1050&gt;=30,'Control Sample Data'!N1050&lt;=30),AND('Test Sample Data'!N1050&lt;=30,'Control Sample Data'!N1050&gt;=30)),"Type 1","OKAY")))</f>
        <v>OKAY</v>
      </c>
    </row>
    <row r="1051" spans="1:11">
      <c r="A1051" s="80"/>
      <c r="B1051" s="87" t="str">
        <f>IF('Gene Table'!E1051="","",'Gene Table'!E1051)</f>
        <v>hsa-miR-4253</v>
      </c>
      <c r="C1051" s="87" t="str">
        <f>'Gene Table'!B1051</f>
        <v>L17</v>
      </c>
      <c r="D1051" s="88" t="e">
        <f>Calculations!BN1052</f>
        <v>#DIV/0!</v>
      </c>
      <c r="E1051" s="88" t="e">
        <f>Calculations!BO1052</f>
        <v>#DIV/0!</v>
      </c>
      <c r="F1051" s="89" t="e">
        <f t="shared" si="76"/>
        <v>#DIV/0!</v>
      </c>
      <c r="G1051" s="89" t="e">
        <f t="shared" si="77"/>
        <v>#DIV/0!</v>
      </c>
      <c r="H1051" s="88" t="e">
        <f t="shared" si="78"/>
        <v>#DIV/0!</v>
      </c>
      <c r="I1051" s="92" t="str">
        <f>IF(OR(COUNT(Calculations!BP1052:BY1052)&lt;3,COUNT(Calculations!BZ1052:CI1052)&lt;3),"N/A",IF(ISERROR(TTEST(Calculations!BP1052:BY1052,Calculations!BZ1052:CI1052,2,2)),"N/A",TTEST(Calculations!BP1052:BY1052,Calculations!BZ1052:CI1052,2,2)))</f>
        <v>N/A</v>
      </c>
      <c r="J1051" s="88" t="e">
        <f t="shared" si="79"/>
        <v>#DIV/0!</v>
      </c>
      <c r="K1051" s="93" t="str">
        <f>IF(AND('Test Sample Data'!N1051&gt;=35,'Control Sample Data'!N1051&gt;=35),"Type 3",IF(AND('Test Sample Data'!N1051&gt;=30,'Control Sample Data'!N1051&gt;=30,OR(I1051&gt;=0.05,I1051="N/A")),"Type 2",IF(OR(AND('Test Sample Data'!N1051&gt;=30,'Control Sample Data'!N1051&lt;=30),AND('Test Sample Data'!N1051&lt;=30,'Control Sample Data'!N1051&gt;=30)),"Type 1","OKAY")))</f>
        <v>OKAY</v>
      </c>
    </row>
    <row r="1052" spans="1:11">
      <c r="A1052" s="80"/>
      <c r="B1052" s="87" t="str">
        <f>IF('Gene Table'!E1052="","",'Gene Table'!E1052)</f>
        <v>hsa-miR-3683</v>
      </c>
      <c r="C1052" s="87" t="str">
        <f>'Gene Table'!B1052</f>
        <v>L18</v>
      </c>
      <c r="D1052" s="88" t="e">
        <f>Calculations!BN1053</f>
        <v>#DIV/0!</v>
      </c>
      <c r="E1052" s="88" t="e">
        <f>Calculations!BO1053</f>
        <v>#DIV/0!</v>
      </c>
      <c r="F1052" s="89" t="e">
        <f t="shared" si="76"/>
        <v>#DIV/0!</v>
      </c>
      <c r="G1052" s="89" t="e">
        <f t="shared" si="77"/>
        <v>#DIV/0!</v>
      </c>
      <c r="H1052" s="88" t="e">
        <f t="shared" si="78"/>
        <v>#DIV/0!</v>
      </c>
      <c r="I1052" s="92" t="str">
        <f>IF(OR(COUNT(Calculations!BP1053:BY1053)&lt;3,COUNT(Calculations!BZ1053:CI1053)&lt;3),"N/A",IF(ISERROR(TTEST(Calculations!BP1053:BY1053,Calculations!BZ1053:CI1053,2,2)),"N/A",TTEST(Calculations!BP1053:BY1053,Calculations!BZ1053:CI1053,2,2)))</f>
        <v>N/A</v>
      </c>
      <c r="J1052" s="88" t="e">
        <f t="shared" si="79"/>
        <v>#DIV/0!</v>
      </c>
      <c r="K1052" s="93" t="str">
        <f>IF(AND('Test Sample Data'!N1052&gt;=35,'Control Sample Data'!N1052&gt;=35),"Type 3",IF(AND('Test Sample Data'!N1052&gt;=30,'Control Sample Data'!N1052&gt;=30,OR(I1052&gt;=0.05,I1052="N/A")),"Type 2",IF(OR(AND('Test Sample Data'!N1052&gt;=30,'Control Sample Data'!N1052&lt;=30),AND('Test Sample Data'!N1052&lt;=30,'Control Sample Data'!N1052&gt;=30)),"Type 1","OKAY")))</f>
        <v>OKAY</v>
      </c>
    </row>
    <row r="1053" spans="1:11">
      <c r="A1053" s="80"/>
      <c r="B1053" s="87" t="str">
        <f>IF('Gene Table'!E1053="","",'Gene Table'!E1053)</f>
        <v>hsa-miR-4254</v>
      </c>
      <c r="C1053" s="87" t="str">
        <f>'Gene Table'!B1053</f>
        <v>L19</v>
      </c>
      <c r="D1053" s="88" t="e">
        <f>Calculations!BN1054</f>
        <v>#DIV/0!</v>
      </c>
      <c r="E1053" s="88" t="e">
        <f>Calculations!BO1054</f>
        <v>#DIV/0!</v>
      </c>
      <c r="F1053" s="89" t="e">
        <f t="shared" si="76"/>
        <v>#DIV/0!</v>
      </c>
      <c r="G1053" s="89" t="e">
        <f t="shared" si="77"/>
        <v>#DIV/0!</v>
      </c>
      <c r="H1053" s="88" t="e">
        <f t="shared" si="78"/>
        <v>#DIV/0!</v>
      </c>
      <c r="I1053" s="92" t="str">
        <f>IF(OR(COUNT(Calculations!BP1054:BY1054)&lt;3,COUNT(Calculations!BZ1054:CI1054)&lt;3),"N/A",IF(ISERROR(TTEST(Calculations!BP1054:BY1054,Calculations!BZ1054:CI1054,2,2)),"N/A",TTEST(Calculations!BP1054:BY1054,Calculations!BZ1054:CI1054,2,2)))</f>
        <v>N/A</v>
      </c>
      <c r="J1053" s="88" t="e">
        <f t="shared" si="79"/>
        <v>#DIV/0!</v>
      </c>
      <c r="K1053" s="93" t="str">
        <f>IF(AND('Test Sample Data'!N1053&gt;=35,'Control Sample Data'!N1053&gt;=35),"Type 3",IF(AND('Test Sample Data'!N1053&gt;=30,'Control Sample Data'!N1053&gt;=30,OR(I1053&gt;=0.05,I1053="N/A")),"Type 2",IF(OR(AND('Test Sample Data'!N1053&gt;=30,'Control Sample Data'!N1053&lt;=30),AND('Test Sample Data'!N1053&lt;=30,'Control Sample Data'!N1053&gt;=30)),"Type 1","OKAY")))</f>
        <v>OKAY</v>
      </c>
    </row>
    <row r="1054" spans="1:11">
      <c r="A1054" s="80"/>
      <c r="B1054" s="87" t="str">
        <f>IF('Gene Table'!E1054="","",'Gene Table'!E1054)</f>
        <v>hsa-miR-3684</v>
      </c>
      <c r="C1054" s="87" t="str">
        <f>'Gene Table'!B1054</f>
        <v>L20</v>
      </c>
      <c r="D1054" s="88" t="e">
        <f>Calculations!BN1055</f>
        <v>#DIV/0!</v>
      </c>
      <c r="E1054" s="88" t="e">
        <f>Calculations!BO1055</f>
        <v>#DIV/0!</v>
      </c>
      <c r="F1054" s="89" t="e">
        <f t="shared" si="76"/>
        <v>#DIV/0!</v>
      </c>
      <c r="G1054" s="89" t="e">
        <f t="shared" si="77"/>
        <v>#DIV/0!</v>
      </c>
      <c r="H1054" s="88" t="e">
        <f t="shared" si="78"/>
        <v>#DIV/0!</v>
      </c>
      <c r="I1054" s="92" t="str">
        <f>IF(OR(COUNT(Calculations!BP1055:BY1055)&lt;3,COUNT(Calculations!BZ1055:CI1055)&lt;3),"N/A",IF(ISERROR(TTEST(Calculations!BP1055:BY1055,Calculations!BZ1055:CI1055,2,2)),"N/A",TTEST(Calculations!BP1055:BY1055,Calculations!BZ1055:CI1055,2,2)))</f>
        <v>N/A</v>
      </c>
      <c r="J1054" s="88" t="e">
        <f t="shared" si="79"/>
        <v>#DIV/0!</v>
      </c>
      <c r="K1054" s="93" t="str">
        <f>IF(AND('Test Sample Data'!N1054&gt;=35,'Control Sample Data'!N1054&gt;=35),"Type 3",IF(AND('Test Sample Data'!N1054&gt;=30,'Control Sample Data'!N1054&gt;=30,OR(I1054&gt;=0.05,I1054="N/A")),"Type 2",IF(OR(AND('Test Sample Data'!N1054&gt;=30,'Control Sample Data'!N1054&lt;=30),AND('Test Sample Data'!N1054&lt;=30,'Control Sample Data'!N1054&gt;=30)),"Type 1","OKAY")))</f>
        <v>OKAY</v>
      </c>
    </row>
    <row r="1055" spans="1:11">
      <c r="A1055" s="80"/>
      <c r="B1055" s="87" t="str">
        <f>IF('Gene Table'!E1055="","",'Gene Table'!E1055)</f>
        <v>hsa-miR-4325</v>
      </c>
      <c r="C1055" s="87" t="str">
        <f>'Gene Table'!B1055</f>
        <v>L21</v>
      </c>
      <c r="D1055" s="88" t="e">
        <f>Calculations!BN1056</f>
        <v>#DIV/0!</v>
      </c>
      <c r="E1055" s="88" t="e">
        <f>Calculations!BO1056</f>
        <v>#DIV/0!</v>
      </c>
      <c r="F1055" s="89" t="e">
        <f t="shared" si="76"/>
        <v>#DIV/0!</v>
      </c>
      <c r="G1055" s="89" t="e">
        <f t="shared" si="77"/>
        <v>#DIV/0!</v>
      </c>
      <c r="H1055" s="88" t="e">
        <f t="shared" si="78"/>
        <v>#DIV/0!</v>
      </c>
      <c r="I1055" s="92" t="str">
        <f>IF(OR(COUNT(Calculations!BP1056:BY1056)&lt;3,COUNT(Calculations!BZ1056:CI1056)&lt;3),"N/A",IF(ISERROR(TTEST(Calculations!BP1056:BY1056,Calculations!BZ1056:CI1056,2,2)),"N/A",TTEST(Calculations!BP1056:BY1056,Calculations!BZ1056:CI1056,2,2)))</f>
        <v>N/A</v>
      </c>
      <c r="J1055" s="88" t="e">
        <f t="shared" si="79"/>
        <v>#DIV/0!</v>
      </c>
      <c r="K1055" s="93" t="str">
        <f>IF(AND('Test Sample Data'!N1055&gt;=35,'Control Sample Data'!N1055&gt;=35),"Type 3",IF(AND('Test Sample Data'!N1055&gt;=30,'Control Sample Data'!N1055&gt;=30,OR(I1055&gt;=0.05,I1055="N/A")),"Type 2",IF(OR(AND('Test Sample Data'!N1055&gt;=30,'Control Sample Data'!N1055&lt;=30),AND('Test Sample Data'!N1055&lt;=30,'Control Sample Data'!N1055&gt;=30)),"Type 1","OKAY")))</f>
        <v>OKAY</v>
      </c>
    </row>
    <row r="1056" spans="1:11">
      <c r="A1056" s="80"/>
      <c r="B1056" s="87" t="str">
        <f>IF('Gene Table'!E1056="","",'Gene Table'!E1056)</f>
        <v>hsa-miR-3685</v>
      </c>
      <c r="C1056" s="87" t="str">
        <f>'Gene Table'!B1056</f>
        <v>L22</v>
      </c>
      <c r="D1056" s="88" t="e">
        <f>Calculations!BN1057</f>
        <v>#DIV/0!</v>
      </c>
      <c r="E1056" s="88" t="e">
        <f>Calculations!BO1057</f>
        <v>#DIV/0!</v>
      </c>
      <c r="F1056" s="89" t="e">
        <f t="shared" si="76"/>
        <v>#DIV/0!</v>
      </c>
      <c r="G1056" s="89" t="e">
        <f t="shared" si="77"/>
        <v>#DIV/0!</v>
      </c>
      <c r="H1056" s="88" t="e">
        <f t="shared" si="78"/>
        <v>#DIV/0!</v>
      </c>
      <c r="I1056" s="92" t="str">
        <f>IF(OR(COUNT(Calculations!BP1057:BY1057)&lt;3,COUNT(Calculations!BZ1057:CI1057)&lt;3),"N/A",IF(ISERROR(TTEST(Calculations!BP1057:BY1057,Calculations!BZ1057:CI1057,2,2)),"N/A",TTEST(Calculations!BP1057:BY1057,Calculations!BZ1057:CI1057,2,2)))</f>
        <v>N/A</v>
      </c>
      <c r="J1056" s="88" t="e">
        <f t="shared" si="79"/>
        <v>#DIV/0!</v>
      </c>
      <c r="K1056" s="93" t="str">
        <f>IF(AND('Test Sample Data'!N1056&gt;=35,'Control Sample Data'!N1056&gt;=35),"Type 3",IF(AND('Test Sample Data'!N1056&gt;=30,'Control Sample Data'!N1056&gt;=30,OR(I1056&gt;=0.05,I1056="N/A")),"Type 2",IF(OR(AND('Test Sample Data'!N1056&gt;=30,'Control Sample Data'!N1056&lt;=30),AND('Test Sample Data'!N1056&lt;=30,'Control Sample Data'!N1056&gt;=30)),"Type 1","OKAY")))</f>
        <v>OKAY</v>
      </c>
    </row>
    <row r="1057" spans="1:11">
      <c r="A1057" s="80"/>
      <c r="B1057" s="87" t="str">
        <f>IF('Gene Table'!E1057="","",'Gene Table'!E1057)</f>
        <v>hsa-miR-4326</v>
      </c>
      <c r="C1057" s="87" t="str">
        <f>'Gene Table'!B1057</f>
        <v>L23</v>
      </c>
      <c r="D1057" s="88" t="e">
        <f>Calculations!BN1058</f>
        <v>#DIV/0!</v>
      </c>
      <c r="E1057" s="88" t="e">
        <f>Calculations!BO1058</f>
        <v>#DIV/0!</v>
      </c>
      <c r="F1057" s="89" t="e">
        <f t="shared" si="76"/>
        <v>#DIV/0!</v>
      </c>
      <c r="G1057" s="89" t="e">
        <f t="shared" si="77"/>
        <v>#DIV/0!</v>
      </c>
      <c r="H1057" s="88" t="e">
        <f t="shared" si="78"/>
        <v>#DIV/0!</v>
      </c>
      <c r="I1057" s="92" t="str">
        <f>IF(OR(COUNT(Calculations!BP1058:BY1058)&lt;3,COUNT(Calculations!BZ1058:CI1058)&lt;3),"N/A",IF(ISERROR(TTEST(Calculations!BP1058:BY1058,Calculations!BZ1058:CI1058,2,2)),"N/A",TTEST(Calculations!BP1058:BY1058,Calculations!BZ1058:CI1058,2,2)))</f>
        <v>N/A</v>
      </c>
      <c r="J1057" s="88" t="e">
        <f t="shared" si="79"/>
        <v>#DIV/0!</v>
      </c>
      <c r="K1057" s="93" t="str">
        <f>IF(AND('Test Sample Data'!N1057&gt;=35,'Control Sample Data'!N1057&gt;=35),"Type 3",IF(AND('Test Sample Data'!N1057&gt;=30,'Control Sample Data'!N1057&gt;=30,OR(I1057&gt;=0.05,I1057="N/A")),"Type 2",IF(OR(AND('Test Sample Data'!N1057&gt;=30,'Control Sample Data'!N1057&lt;=30),AND('Test Sample Data'!N1057&lt;=30,'Control Sample Data'!N1057&gt;=30)),"Type 1","OKAY")))</f>
        <v>OKAY</v>
      </c>
    </row>
    <row r="1058" spans="1:11">
      <c r="A1058" s="80"/>
      <c r="B1058" s="87" t="str">
        <f>IF('Gene Table'!E1058="","",'Gene Table'!E1058)</f>
        <v>hsa-miR-3686</v>
      </c>
      <c r="C1058" s="87" t="str">
        <f>'Gene Table'!B1058</f>
        <v>L24</v>
      </c>
      <c r="D1058" s="88" t="e">
        <f>Calculations!BN1059</f>
        <v>#DIV/0!</v>
      </c>
      <c r="E1058" s="88" t="e">
        <f>Calculations!BO1059</f>
        <v>#DIV/0!</v>
      </c>
      <c r="F1058" s="89" t="e">
        <f t="shared" si="76"/>
        <v>#DIV/0!</v>
      </c>
      <c r="G1058" s="89" t="e">
        <f t="shared" si="77"/>
        <v>#DIV/0!</v>
      </c>
      <c r="H1058" s="88" t="e">
        <f t="shared" si="78"/>
        <v>#DIV/0!</v>
      </c>
      <c r="I1058" s="92" t="str">
        <f>IF(OR(COUNT(Calculations!BP1059:BY1059)&lt;3,COUNT(Calculations!BZ1059:CI1059)&lt;3),"N/A",IF(ISERROR(TTEST(Calculations!BP1059:BY1059,Calculations!BZ1059:CI1059,2,2)),"N/A",TTEST(Calculations!BP1059:BY1059,Calculations!BZ1059:CI1059,2,2)))</f>
        <v>N/A</v>
      </c>
      <c r="J1058" s="88" t="e">
        <f t="shared" si="79"/>
        <v>#DIV/0!</v>
      </c>
      <c r="K1058" s="93" t="str">
        <f>IF(AND('Test Sample Data'!N1058&gt;=35,'Control Sample Data'!N1058&gt;=35),"Type 3",IF(AND('Test Sample Data'!N1058&gt;=30,'Control Sample Data'!N1058&gt;=30,OR(I1058&gt;=0.05,I1058="N/A")),"Type 2",IF(OR(AND('Test Sample Data'!N1058&gt;=30,'Control Sample Data'!N1058&lt;=30),AND('Test Sample Data'!N1058&lt;=30,'Control Sample Data'!N1058&gt;=30)),"Type 1","OKAY")))</f>
        <v>OKAY</v>
      </c>
    </row>
    <row r="1059" spans="1:11">
      <c r="A1059" s="80"/>
      <c r="B1059" s="87" t="str">
        <f>IF('Gene Table'!E1059="","",'Gene Table'!E1059)</f>
        <v>hsa-miR-3133</v>
      </c>
      <c r="C1059" s="87" t="str">
        <f>'Gene Table'!B1059</f>
        <v>M01</v>
      </c>
      <c r="D1059" s="88" t="e">
        <f>Calculations!BN1060</f>
        <v>#DIV/0!</v>
      </c>
      <c r="E1059" s="88" t="e">
        <f>Calculations!BO1060</f>
        <v>#DIV/0!</v>
      </c>
      <c r="F1059" s="89" t="e">
        <f t="shared" si="76"/>
        <v>#DIV/0!</v>
      </c>
      <c r="G1059" s="89" t="e">
        <f t="shared" si="77"/>
        <v>#DIV/0!</v>
      </c>
      <c r="H1059" s="88" t="e">
        <f t="shared" si="78"/>
        <v>#DIV/0!</v>
      </c>
      <c r="I1059" s="92" t="str">
        <f>IF(OR(COUNT(Calculations!BP1060:BY1060)&lt;3,COUNT(Calculations!BZ1060:CI1060)&lt;3),"N/A",IF(ISERROR(TTEST(Calculations!BP1060:BY1060,Calculations!BZ1060:CI1060,2,2)),"N/A",TTEST(Calculations!BP1060:BY1060,Calculations!BZ1060:CI1060,2,2)))</f>
        <v>N/A</v>
      </c>
      <c r="J1059" s="88" t="e">
        <f t="shared" si="79"/>
        <v>#DIV/0!</v>
      </c>
      <c r="K1059" s="93" t="str">
        <f>IF(AND('Test Sample Data'!N1059&gt;=35,'Control Sample Data'!N1059&gt;=35),"Type 3",IF(AND('Test Sample Data'!N1059&gt;=30,'Control Sample Data'!N1059&gt;=30,OR(I1059&gt;=0.05,I1059="N/A")),"Type 2",IF(OR(AND('Test Sample Data'!N1059&gt;=30,'Control Sample Data'!N1059&lt;=30),AND('Test Sample Data'!N1059&lt;=30,'Control Sample Data'!N1059&gt;=30)),"Type 1","OKAY")))</f>
        <v>OKAY</v>
      </c>
    </row>
    <row r="1060" spans="1:11">
      <c r="A1060" s="80"/>
      <c r="B1060" s="87" t="str">
        <f>IF('Gene Table'!E1060="","",'Gene Table'!E1060)</f>
        <v>hsa-miR-19b-1-5p</v>
      </c>
      <c r="C1060" s="87" t="str">
        <f>'Gene Table'!B1060</f>
        <v>M02</v>
      </c>
      <c r="D1060" s="88" t="e">
        <f>Calculations!BN1061</f>
        <v>#DIV/0!</v>
      </c>
      <c r="E1060" s="88" t="e">
        <f>Calculations!BO1061</f>
        <v>#DIV/0!</v>
      </c>
      <c r="F1060" s="89" t="e">
        <f t="shared" si="76"/>
        <v>#DIV/0!</v>
      </c>
      <c r="G1060" s="89" t="e">
        <f t="shared" si="77"/>
        <v>#DIV/0!</v>
      </c>
      <c r="H1060" s="88" t="e">
        <f t="shared" si="78"/>
        <v>#DIV/0!</v>
      </c>
      <c r="I1060" s="92" t="str">
        <f>IF(OR(COUNT(Calculations!BP1061:BY1061)&lt;3,COUNT(Calculations!BZ1061:CI1061)&lt;3),"N/A",IF(ISERROR(TTEST(Calculations!BP1061:BY1061,Calculations!BZ1061:CI1061,2,2)),"N/A",TTEST(Calculations!BP1061:BY1061,Calculations!BZ1061:CI1061,2,2)))</f>
        <v>N/A</v>
      </c>
      <c r="J1060" s="88" t="e">
        <f t="shared" si="79"/>
        <v>#DIV/0!</v>
      </c>
      <c r="K1060" s="93" t="str">
        <f>IF(AND('Test Sample Data'!N1060&gt;=35,'Control Sample Data'!N1060&gt;=35),"Type 3",IF(AND('Test Sample Data'!N1060&gt;=30,'Control Sample Data'!N1060&gt;=30,OR(I1060&gt;=0.05,I1060="N/A")),"Type 2",IF(OR(AND('Test Sample Data'!N1060&gt;=30,'Control Sample Data'!N1060&lt;=30),AND('Test Sample Data'!N1060&lt;=30,'Control Sample Data'!N1060&gt;=30)),"Type 1","OKAY")))</f>
        <v>OKAY</v>
      </c>
    </row>
    <row r="1061" spans="1:11">
      <c r="A1061" s="80"/>
      <c r="B1061" s="87" t="str">
        <f>IF('Gene Table'!E1061="","",'Gene Table'!E1061)</f>
        <v>hsa-miR-378b</v>
      </c>
      <c r="C1061" s="87" t="str">
        <f>'Gene Table'!B1061</f>
        <v>M03</v>
      </c>
      <c r="D1061" s="88" t="e">
        <f>Calculations!BN1062</f>
        <v>#DIV/0!</v>
      </c>
      <c r="E1061" s="88" t="e">
        <f>Calculations!BO1062</f>
        <v>#DIV/0!</v>
      </c>
      <c r="F1061" s="89" t="e">
        <f t="shared" si="76"/>
        <v>#DIV/0!</v>
      </c>
      <c r="G1061" s="89" t="e">
        <f t="shared" si="77"/>
        <v>#DIV/0!</v>
      </c>
      <c r="H1061" s="88" t="e">
        <f t="shared" si="78"/>
        <v>#DIV/0!</v>
      </c>
      <c r="I1061" s="92" t="str">
        <f>IF(OR(COUNT(Calculations!BP1062:BY1062)&lt;3,COUNT(Calculations!BZ1062:CI1062)&lt;3),"N/A",IF(ISERROR(TTEST(Calculations!BP1062:BY1062,Calculations!BZ1062:CI1062,2,2)),"N/A",TTEST(Calculations!BP1062:BY1062,Calculations!BZ1062:CI1062,2,2)))</f>
        <v>N/A</v>
      </c>
      <c r="J1061" s="88" t="e">
        <f t="shared" si="79"/>
        <v>#DIV/0!</v>
      </c>
      <c r="K1061" s="93" t="str">
        <f>IF(AND('Test Sample Data'!N1061&gt;=35,'Control Sample Data'!N1061&gt;=35),"Type 3",IF(AND('Test Sample Data'!N1061&gt;=30,'Control Sample Data'!N1061&gt;=30,OR(I1061&gt;=0.05,I1061="N/A")),"Type 2",IF(OR(AND('Test Sample Data'!N1061&gt;=30,'Control Sample Data'!N1061&lt;=30),AND('Test Sample Data'!N1061&lt;=30,'Control Sample Data'!N1061&gt;=30)),"Type 1","OKAY")))</f>
        <v>OKAY</v>
      </c>
    </row>
    <row r="1062" spans="1:11">
      <c r="A1062" s="80"/>
      <c r="B1062" s="87" t="str">
        <f>IF('Gene Table'!E1062="","",'Gene Table'!E1062)</f>
        <v>hsa-miR-19b-2-5p</v>
      </c>
      <c r="C1062" s="87" t="str">
        <f>'Gene Table'!B1062</f>
        <v>M04</v>
      </c>
      <c r="D1062" s="88" t="e">
        <f>Calculations!BN1063</f>
        <v>#DIV/0!</v>
      </c>
      <c r="E1062" s="88" t="e">
        <f>Calculations!BO1063</f>
        <v>#DIV/0!</v>
      </c>
      <c r="F1062" s="89" t="e">
        <f t="shared" si="76"/>
        <v>#DIV/0!</v>
      </c>
      <c r="G1062" s="89" t="e">
        <f t="shared" si="77"/>
        <v>#DIV/0!</v>
      </c>
      <c r="H1062" s="88" t="e">
        <f t="shared" si="78"/>
        <v>#DIV/0!</v>
      </c>
      <c r="I1062" s="92" t="str">
        <f>IF(OR(COUNT(Calculations!BP1063:BY1063)&lt;3,COUNT(Calculations!BZ1063:CI1063)&lt;3),"N/A",IF(ISERROR(TTEST(Calculations!BP1063:BY1063,Calculations!BZ1063:CI1063,2,2)),"N/A",TTEST(Calculations!BP1063:BY1063,Calculations!BZ1063:CI1063,2,2)))</f>
        <v>N/A</v>
      </c>
      <c r="J1062" s="88" t="e">
        <f t="shared" si="79"/>
        <v>#DIV/0!</v>
      </c>
      <c r="K1062" s="93" t="str">
        <f>IF(AND('Test Sample Data'!N1062&gt;=35,'Control Sample Data'!N1062&gt;=35),"Type 3",IF(AND('Test Sample Data'!N1062&gt;=30,'Control Sample Data'!N1062&gt;=30,OR(I1062&gt;=0.05,I1062="N/A")),"Type 2",IF(OR(AND('Test Sample Data'!N1062&gt;=30,'Control Sample Data'!N1062&lt;=30),AND('Test Sample Data'!N1062&lt;=30,'Control Sample Data'!N1062&gt;=30)),"Type 1","OKAY")))</f>
        <v>OKAY</v>
      </c>
    </row>
    <row r="1063" spans="1:11">
      <c r="A1063" s="80"/>
      <c r="B1063" s="87" t="str">
        <f>IF('Gene Table'!E1063="","",'Gene Table'!E1063)</f>
        <v>hsa-miR-3136-5p</v>
      </c>
      <c r="C1063" s="87" t="str">
        <f>'Gene Table'!B1063</f>
        <v>M05</v>
      </c>
      <c r="D1063" s="88" t="e">
        <f>Calculations!BN1064</f>
        <v>#DIV/0!</v>
      </c>
      <c r="E1063" s="88" t="e">
        <f>Calculations!BO1064</f>
        <v>#DIV/0!</v>
      </c>
      <c r="F1063" s="89" t="e">
        <f t="shared" si="76"/>
        <v>#DIV/0!</v>
      </c>
      <c r="G1063" s="89" t="e">
        <f t="shared" si="77"/>
        <v>#DIV/0!</v>
      </c>
      <c r="H1063" s="88" t="e">
        <f t="shared" si="78"/>
        <v>#DIV/0!</v>
      </c>
      <c r="I1063" s="92" t="str">
        <f>IF(OR(COUNT(Calculations!BP1064:BY1064)&lt;3,COUNT(Calculations!BZ1064:CI1064)&lt;3),"N/A",IF(ISERROR(TTEST(Calculations!BP1064:BY1064,Calculations!BZ1064:CI1064,2,2)),"N/A",TTEST(Calculations!BP1064:BY1064,Calculations!BZ1064:CI1064,2,2)))</f>
        <v>N/A</v>
      </c>
      <c r="J1063" s="88" t="e">
        <f t="shared" si="79"/>
        <v>#DIV/0!</v>
      </c>
      <c r="K1063" s="93" t="str">
        <f>IF(AND('Test Sample Data'!N1063&gt;=35,'Control Sample Data'!N1063&gt;=35),"Type 3",IF(AND('Test Sample Data'!N1063&gt;=30,'Control Sample Data'!N1063&gt;=30,OR(I1063&gt;=0.05,I1063="N/A")),"Type 2",IF(OR(AND('Test Sample Data'!N1063&gt;=30,'Control Sample Data'!N1063&lt;=30),AND('Test Sample Data'!N1063&lt;=30,'Control Sample Data'!N1063&gt;=30)),"Type 1","OKAY")))</f>
        <v>OKAY</v>
      </c>
    </row>
    <row r="1064" spans="1:11">
      <c r="A1064" s="80"/>
      <c r="B1064" s="87" t="str">
        <f>IF('Gene Table'!E1064="","",'Gene Table'!E1064)</f>
        <v>hsa-miR-20b-3p</v>
      </c>
      <c r="C1064" s="87" t="str">
        <f>'Gene Table'!B1064</f>
        <v>M06</v>
      </c>
      <c r="D1064" s="88" t="e">
        <f>Calculations!BN1065</f>
        <v>#DIV/0!</v>
      </c>
      <c r="E1064" s="88" t="e">
        <f>Calculations!BO1065</f>
        <v>#DIV/0!</v>
      </c>
      <c r="F1064" s="89" t="e">
        <f t="shared" si="76"/>
        <v>#DIV/0!</v>
      </c>
      <c r="G1064" s="89" t="e">
        <f t="shared" si="77"/>
        <v>#DIV/0!</v>
      </c>
      <c r="H1064" s="88" t="e">
        <f t="shared" si="78"/>
        <v>#DIV/0!</v>
      </c>
      <c r="I1064" s="92" t="str">
        <f>IF(OR(COUNT(Calculations!BP1065:BY1065)&lt;3,COUNT(Calculations!BZ1065:CI1065)&lt;3),"N/A",IF(ISERROR(TTEST(Calculations!BP1065:BY1065,Calculations!BZ1065:CI1065,2,2)),"N/A",TTEST(Calculations!BP1065:BY1065,Calculations!BZ1065:CI1065,2,2)))</f>
        <v>N/A</v>
      </c>
      <c r="J1064" s="88" t="e">
        <f t="shared" si="79"/>
        <v>#DIV/0!</v>
      </c>
      <c r="K1064" s="93" t="str">
        <f>IF(AND('Test Sample Data'!N1064&gt;=35,'Control Sample Data'!N1064&gt;=35),"Type 3",IF(AND('Test Sample Data'!N1064&gt;=30,'Control Sample Data'!N1064&gt;=30,OR(I1064&gt;=0.05,I1064="N/A")),"Type 2",IF(OR(AND('Test Sample Data'!N1064&gt;=30,'Control Sample Data'!N1064&lt;=30),AND('Test Sample Data'!N1064&lt;=30,'Control Sample Data'!N1064&gt;=30)),"Type 1","OKAY")))</f>
        <v>OKAY</v>
      </c>
    </row>
    <row r="1065" spans="1:11">
      <c r="A1065" s="80"/>
      <c r="B1065" s="87" t="str">
        <f>IF('Gene Table'!E1065="","",'Gene Table'!E1065)</f>
        <v>hsa-miR-544b</v>
      </c>
      <c r="C1065" s="87" t="str">
        <f>'Gene Table'!B1065</f>
        <v>M07</v>
      </c>
      <c r="D1065" s="88" t="e">
        <f>Calculations!BN1066</f>
        <v>#DIV/0!</v>
      </c>
      <c r="E1065" s="88" t="e">
        <f>Calculations!BO1066</f>
        <v>#DIV/0!</v>
      </c>
      <c r="F1065" s="89" t="e">
        <f t="shared" si="76"/>
        <v>#DIV/0!</v>
      </c>
      <c r="G1065" s="89" t="e">
        <f t="shared" si="77"/>
        <v>#DIV/0!</v>
      </c>
      <c r="H1065" s="88" t="e">
        <f t="shared" si="78"/>
        <v>#DIV/0!</v>
      </c>
      <c r="I1065" s="92" t="str">
        <f>IF(OR(COUNT(Calculations!BP1066:BY1066)&lt;3,COUNT(Calculations!BZ1066:CI1066)&lt;3),"N/A",IF(ISERROR(TTEST(Calculations!BP1066:BY1066,Calculations!BZ1066:CI1066,2,2)),"N/A",TTEST(Calculations!BP1066:BY1066,Calculations!BZ1066:CI1066,2,2)))</f>
        <v>N/A</v>
      </c>
      <c r="J1065" s="88" t="e">
        <f t="shared" si="79"/>
        <v>#DIV/0!</v>
      </c>
      <c r="K1065" s="93" t="str">
        <f>IF(AND('Test Sample Data'!N1065&gt;=35,'Control Sample Data'!N1065&gt;=35),"Type 3",IF(AND('Test Sample Data'!N1065&gt;=30,'Control Sample Data'!N1065&gt;=30,OR(I1065&gt;=0.05,I1065="N/A")),"Type 2",IF(OR(AND('Test Sample Data'!N1065&gt;=30,'Control Sample Data'!N1065&lt;=30),AND('Test Sample Data'!N1065&lt;=30,'Control Sample Data'!N1065&gt;=30)),"Type 1","OKAY")))</f>
        <v>OKAY</v>
      </c>
    </row>
    <row r="1066" spans="1:11">
      <c r="A1066" s="80"/>
      <c r="B1066" s="87" t="str">
        <f>IF('Gene Table'!E1066="","",'Gene Table'!E1066)</f>
        <v>hsa-miR-21-3p</v>
      </c>
      <c r="C1066" s="87" t="str">
        <f>'Gene Table'!B1066</f>
        <v>M08</v>
      </c>
      <c r="D1066" s="88" t="e">
        <f>Calculations!BN1067</f>
        <v>#DIV/0!</v>
      </c>
      <c r="E1066" s="88" t="e">
        <f>Calculations!BO1067</f>
        <v>#DIV/0!</v>
      </c>
      <c r="F1066" s="89" t="e">
        <f t="shared" si="76"/>
        <v>#DIV/0!</v>
      </c>
      <c r="G1066" s="89" t="e">
        <f t="shared" si="77"/>
        <v>#DIV/0!</v>
      </c>
      <c r="H1066" s="88" t="e">
        <f t="shared" si="78"/>
        <v>#DIV/0!</v>
      </c>
      <c r="I1066" s="92" t="str">
        <f>IF(OR(COUNT(Calculations!BP1067:BY1067)&lt;3,COUNT(Calculations!BZ1067:CI1067)&lt;3),"N/A",IF(ISERROR(TTEST(Calculations!BP1067:BY1067,Calculations!BZ1067:CI1067,2,2)),"N/A",TTEST(Calculations!BP1067:BY1067,Calculations!BZ1067:CI1067,2,2)))</f>
        <v>N/A</v>
      </c>
      <c r="J1066" s="88" t="e">
        <f t="shared" si="79"/>
        <v>#DIV/0!</v>
      </c>
      <c r="K1066" s="93" t="str">
        <f>IF(AND('Test Sample Data'!N1066&gt;=35,'Control Sample Data'!N1066&gt;=35),"Type 3",IF(AND('Test Sample Data'!N1066&gt;=30,'Control Sample Data'!N1066&gt;=30,OR(I1066&gt;=0.05,I1066="N/A")),"Type 2",IF(OR(AND('Test Sample Data'!N1066&gt;=30,'Control Sample Data'!N1066&lt;=30),AND('Test Sample Data'!N1066&lt;=30,'Control Sample Data'!N1066&gt;=30)),"Type 1","OKAY")))</f>
        <v>OKAY</v>
      </c>
    </row>
    <row r="1067" spans="1:11">
      <c r="A1067" s="80"/>
      <c r="B1067" s="87" t="str">
        <f>IF('Gene Table'!E1067="","",'Gene Table'!E1067)</f>
        <v>hsa-miR-3140-3p</v>
      </c>
      <c r="C1067" s="87" t="str">
        <f>'Gene Table'!B1067</f>
        <v>M09</v>
      </c>
      <c r="D1067" s="88" t="e">
        <f>Calculations!BN1068</f>
        <v>#DIV/0!</v>
      </c>
      <c r="E1067" s="88" t="e">
        <f>Calculations!BO1068</f>
        <v>#DIV/0!</v>
      </c>
      <c r="F1067" s="89" t="e">
        <f t="shared" si="76"/>
        <v>#DIV/0!</v>
      </c>
      <c r="G1067" s="89" t="e">
        <f t="shared" si="77"/>
        <v>#DIV/0!</v>
      </c>
      <c r="H1067" s="88" t="e">
        <f t="shared" si="78"/>
        <v>#DIV/0!</v>
      </c>
      <c r="I1067" s="92" t="str">
        <f>IF(OR(COUNT(Calculations!BP1068:BY1068)&lt;3,COUNT(Calculations!BZ1068:CI1068)&lt;3),"N/A",IF(ISERROR(TTEST(Calculations!BP1068:BY1068,Calculations!BZ1068:CI1068,2,2)),"N/A",TTEST(Calculations!BP1068:BY1068,Calculations!BZ1068:CI1068,2,2)))</f>
        <v>N/A</v>
      </c>
      <c r="J1067" s="88" t="e">
        <f t="shared" si="79"/>
        <v>#DIV/0!</v>
      </c>
      <c r="K1067" s="93" t="str">
        <f>IF(AND('Test Sample Data'!N1067&gt;=35,'Control Sample Data'!N1067&gt;=35),"Type 3",IF(AND('Test Sample Data'!N1067&gt;=30,'Control Sample Data'!N1067&gt;=30,OR(I1067&gt;=0.05,I1067="N/A")),"Type 2",IF(OR(AND('Test Sample Data'!N1067&gt;=30,'Control Sample Data'!N1067&lt;=30),AND('Test Sample Data'!N1067&lt;=30,'Control Sample Data'!N1067&gt;=30)),"Type 1","OKAY")))</f>
        <v>OKAY</v>
      </c>
    </row>
    <row r="1068" spans="1:11">
      <c r="A1068" s="80"/>
      <c r="B1068" s="87" t="str">
        <f>IF('Gene Table'!E1068="","",'Gene Table'!E1068)</f>
        <v>hsa-miR-218-1-3p</v>
      </c>
      <c r="C1068" s="87" t="str">
        <f>'Gene Table'!B1068</f>
        <v>M10</v>
      </c>
      <c r="D1068" s="88" t="e">
        <f>Calculations!BN1069</f>
        <v>#DIV/0!</v>
      </c>
      <c r="E1068" s="88" t="e">
        <f>Calculations!BO1069</f>
        <v>#DIV/0!</v>
      </c>
      <c r="F1068" s="89" t="e">
        <f t="shared" si="76"/>
        <v>#DIV/0!</v>
      </c>
      <c r="G1068" s="89" t="e">
        <f t="shared" si="77"/>
        <v>#DIV/0!</v>
      </c>
      <c r="H1068" s="88" t="e">
        <f t="shared" si="78"/>
        <v>#DIV/0!</v>
      </c>
      <c r="I1068" s="92" t="str">
        <f>IF(OR(COUNT(Calculations!BP1069:BY1069)&lt;3,COUNT(Calculations!BZ1069:CI1069)&lt;3),"N/A",IF(ISERROR(TTEST(Calculations!BP1069:BY1069,Calculations!BZ1069:CI1069,2,2)),"N/A",TTEST(Calculations!BP1069:BY1069,Calculations!BZ1069:CI1069,2,2)))</f>
        <v>N/A</v>
      </c>
      <c r="J1068" s="88" t="e">
        <f t="shared" si="79"/>
        <v>#DIV/0!</v>
      </c>
      <c r="K1068" s="93" t="str">
        <f>IF(AND('Test Sample Data'!N1068&gt;=35,'Control Sample Data'!N1068&gt;=35),"Type 3",IF(AND('Test Sample Data'!N1068&gt;=30,'Control Sample Data'!N1068&gt;=30,OR(I1068&gt;=0.05,I1068="N/A")),"Type 2",IF(OR(AND('Test Sample Data'!N1068&gt;=30,'Control Sample Data'!N1068&lt;=30),AND('Test Sample Data'!N1068&lt;=30,'Control Sample Data'!N1068&gt;=30)),"Type 1","OKAY")))</f>
        <v>OKAY</v>
      </c>
    </row>
    <row r="1069" spans="1:11">
      <c r="A1069" s="80"/>
      <c r="B1069" s="87" t="str">
        <f>IF('Gene Table'!E1069="","",'Gene Table'!E1069)</f>
        <v>hsa-miR-3145-3p</v>
      </c>
      <c r="C1069" s="87" t="str">
        <f>'Gene Table'!B1069</f>
        <v>M11</v>
      </c>
      <c r="D1069" s="88" t="e">
        <f>Calculations!BN1070</f>
        <v>#DIV/0!</v>
      </c>
      <c r="E1069" s="88" t="e">
        <f>Calculations!BO1070</f>
        <v>#DIV/0!</v>
      </c>
      <c r="F1069" s="89" t="e">
        <f t="shared" si="76"/>
        <v>#DIV/0!</v>
      </c>
      <c r="G1069" s="89" t="e">
        <f t="shared" si="77"/>
        <v>#DIV/0!</v>
      </c>
      <c r="H1069" s="88" t="e">
        <f t="shared" si="78"/>
        <v>#DIV/0!</v>
      </c>
      <c r="I1069" s="92" t="str">
        <f>IF(OR(COUNT(Calculations!BP1070:BY1070)&lt;3,COUNT(Calculations!BZ1070:CI1070)&lt;3),"N/A",IF(ISERROR(TTEST(Calculations!BP1070:BY1070,Calculations!BZ1070:CI1070,2,2)),"N/A",TTEST(Calculations!BP1070:BY1070,Calculations!BZ1070:CI1070,2,2)))</f>
        <v>N/A</v>
      </c>
      <c r="J1069" s="88" t="e">
        <f t="shared" si="79"/>
        <v>#DIV/0!</v>
      </c>
      <c r="K1069" s="93" t="str">
        <f>IF(AND('Test Sample Data'!N1069&gt;=35,'Control Sample Data'!N1069&gt;=35),"Type 3",IF(AND('Test Sample Data'!N1069&gt;=30,'Control Sample Data'!N1069&gt;=30,OR(I1069&gt;=0.05,I1069="N/A")),"Type 2",IF(OR(AND('Test Sample Data'!N1069&gt;=30,'Control Sample Data'!N1069&lt;=30),AND('Test Sample Data'!N1069&lt;=30,'Control Sample Data'!N1069&gt;=30)),"Type 1","OKAY")))</f>
        <v>OKAY</v>
      </c>
    </row>
    <row r="1070" spans="1:11">
      <c r="A1070" s="80"/>
      <c r="B1070" s="87" t="str">
        <f>IF('Gene Table'!E1070="","",'Gene Table'!E1070)</f>
        <v>hsa-miR-222-5p</v>
      </c>
      <c r="C1070" s="87" t="str">
        <f>'Gene Table'!B1070</f>
        <v>M12</v>
      </c>
      <c r="D1070" s="88" t="e">
        <f>Calculations!BN1071</f>
        <v>#DIV/0!</v>
      </c>
      <c r="E1070" s="88" t="e">
        <f>Calculations!BO1071</f>
        <v>#DIV/0!</v>
      </c>
      <c r="F1070" s="89" t="e">
        <f t="shared" si="76"/>
        <v>#DIV/0!</v>
      </c>
      <c r="G1070" s="89" t="e">
        <f t="shared" si="77"/>
        <v>#DIV/0!</v>
      </c>
      <c r="H1070" s="88" t="e">
        <f t="shared" si="78"/>
        <v>#DIV/0!</v>
      </c>
      <c r="I1070" s="92" t="str">
        <f>IF(OR(COUNT(Calculations!BP1071:BY1071)&lt;3,COUNT(Calculations!BZ1071:CI1071)&lt;3),"N/A",IF(ISERROR(TTEST(Calculations!BP1071:BY1071,Calculations!BZ1071:CI1071,2,2)),"N/A",TTEST(Calculations!BP1071:BY1071,Calculations!BZ1071:CI1071,2,2)))</f>
        <v>N/A</v>
      </c>
      <c r="J1070" s="88" t="e">
        <f t="shared" si="79"/>
        <v>#DIV/0!</v>
      </c>
      <c r="K1070" s="93" t="str">
        <f>IF(AND('Test Sample Data'!N1070&gt;=35,'Control Sample Data'!N1070&gt;=35),"Type 3",IF(AND('Test Sample Data'!N1070&gt;=30,'Control Sample Data'!N1070&gt;=30,OR(I1070&gt;=0.05,I1070="N/A")),"Type 2",IF(OR(AND('Test Sample Data'!N1070&gt;=30,'Control Sample Data'!N1070&lt;=30),AND('Test Sample Data'!N1070&lt;=30,'Control Sample Data'!N1070&gt;=30)),"Type 1","OKAY")))</f>
        <v>OKAY</v>
      </c>
    </row>
    <row r="1071" spans="1:11">
      <c r="A1071" s="80"/>
      <c r="B1071" s="87" t="str">
        <f>IF('Gene Table'!E1071="","",'Gene Table'!E1071)</f>
        <v>hsa-miR-1273c</v>
      </c>
      <c r="C1071" s="87" t="str">
        <f>'Gene Table'!B1071</f>
        <v>M13</v>
      </c>
      <c r="D1071" s="88" t="e">
        <f>Calculations!BN1072</f>
        <v>#DIV/0!</v>
      </c>
      <c r="E1071" s="88" t="e">
        <f>Calculations!BO1072</f>
        <v>#DIV/0!</v>
      </c>
      <c r="F1071" s="89" t="e">
        <f t="shared" si="76"/>
        <v>#DIV/0!</v>
      </c>
      <c r="G1071" s="89" t="e">
        <f t="shared" si="77"/>
        <v>#DIV/0!</v>
      </c>
      <c r="H1071" s="88" t="e">
        <f t="shared" si="78"/>
        <v>#DIV/0!</v>
      </c>
      <c r="I1071" s="92" t="str">
        <f>IF(OR(COUNT(Calculations!BP1072:BY1072)&lt;3,COUNT(Calculations!BZ1072:CI1072)&lt;3),"N/A",IF(ISERROR(TTEST(Calculations!BP1072:BY1072,Calculations!BZ1072:CI1072,2,2)),"N/A",TTEST(Calculations!BP1072:BY1072,Calculations!BZ1072:CI1072,2,2)))</f>
        <v>N/A</v>
      </c>
      <c r="J1071" s="88" t="e">
        <f t="shared" si="79"/>
        <v>#DIV/0!</v>
      </c>
      <c r="K1071" s="93" t="str">
        <f>IF(AND('Test Sample Data'!N1071&gt;=35,'Control Sample Data'!N1071&gt;=35),"Type 3",IF(AND('Test Sample Data'!N1071&gt;=30,'Control Sample Data'!N1071&gt;=30,OR(I1071&gt;=0.05,I1071="N/A")),"Type 2",IF(OR(AND('Test Sample Data'!N1071&gt;=30,'Control Sample Data'!N1071&lt;=30),AND('Test Sample Data'!N1071&lt;=30,'Control Sample Data'!N1071&gt;=30)),"Type 1","OKAY")))</f>
        <v>OKAY</v>
      </c>
    </row>
    <row r="1072" spans="1:11">
      <c r="A1072" s="80"/>
      <c r="B1072" s="87" t="str">
        <f>IF('Gene Table'!E1072="","",'Gene Table'!E1072)</f>
        <v>hsa-miR-26b-3p</v>
      </c>
      <c r="C1072" s="87" t="str">
        <f>'Gene Table'!B1072</f>
        <v>M14</v>
      </c>
      <c r="D1072" s="88" t="e">
        <f>Calculations!BN1073</f>
        <v>#DIV/0!</v>
      </c>
      <c r="E1072" s="88" t="e">
        <f>Calculations!BO1073</f>
        <v>#DIV/0!</v>
      </c>
      <c r="F1072" s="89" t="e">
        <f t="shared" si="76"/>
        <v>#DIV/0!</v>
      </c>
      <c r="G1072" s="89" t="e">
        <f t="shared" si="77"/>
        <v>#DIV/0!</v>
      </c>
      <c r="H1072" s="88" t="e">
        <f t="shared" si="78"/>
        <v>#DIV/0!</v>
      </c>
      <c r="I1072" s="92" t="str">
        <f>IF(OR(COUNT(Calculations!BP1073:BY1073)&lt;3,COUNT(Calculations!BZ1073:CI1073)&lt;3),"N/A",IF(ISERROR(TTEST(Calculations!BP1073:BY1073,Calculations!BZ1073:CI1073,2,2)),"N/A",TTEST(Calculations!BP1073:BY1073,Calculations!BZ1073:CI1073,2,2)))</f>
        <v>N/A</v>
      </c>
      <c r="J1072" s="88" t="e">
        <f t="shared" si="79"/>
        <v>#DIV/0!</v>
      </c>
      <c r="K1072" s="93" t="str">
        <f>IF(AND('Test Sample Data'!N1072&gt;=35,'Control Sample Data'!N1072&gt;=35),"Type 3",IF(AND('Test Sample Data'!N1072&gt;=30,'Control Sample Data'!N1072&gt;=30,OR(I1072&gt;=0.05,I1072="N/A")),"Type 2",IF(OR(AND('Test Sample Data'!N1072&gt;=30,'Control Sample Data'!N1072&lt;=30),AND('Test Sample Data'!N1072&lt;=30,'Control Sample Data'!N1072&gt;=30)),"Type 1","OKAY")))</f>
        <v>OKAY</v>
      </c>
    </row>
    <row r="1073" spans="1:11">
      <c r="A1073" s="80"/>
      <c r="B1073" s="87" t="str">
        <f>IF('Gene Table'!E1073="","",'Gene Table'!E1073)</f>
        <v>hsa-miR-548v</v>
      </c>
      <c r="C1073" s="87" t="str">
        <f>'Gene Table'!B1073</f>
        <v>M15</v>
      </c>
      <c r="D1073" s="88" t="e">
        <f>Calculations!BN1074</f>
        <v>#DIV/0!</v>
      </c>
      <c r="E1073" s="88" t="e">
        <f>Calculations!BO1074</f>
        <v>#DIV/0!</v>
      </c>
      <c r="F1073" s="89" t="e">
        <f t="shared" si="76"/>
        <v>#DIV/0!</v>
      </c>
      <c r="G1073" s="89" t="e">
        <f t="shared" si="77"/>
        <v>#DIV/0!</v>
      </c>
      <c r="H1073" s="88" t="e">
        <f t="shared" si="78"/>
        <v>#DIV/0!</v>
      </c>
      <c r="I1073" s="92" t="str">
        <f>IF(OR(COUNT(Calculations!BP1074:BY1074)&lt;3,COUNT(Calculations!BZ1074:CI1074)&lt;3),"N/A",IF(ISERROR(TTEST(Calculations!BP1074:BY1074,Calculations!BZ1074:CI1074,2,2)),"N/A",TTEST(Calculations!BP1074:BY1074,Calculations!BZ1074:CI1074,2,2)))</f>
        <v>N/A</v>
      </c>
      <c r="J1073" s="88" t="e">
        <f t="shared" si="79"/>
        <v>#DIV/0!</v>
      </c>
      <c r="K1073" s="93" t="str">
        <f>IF(AND('Test Sample Data'!N1073&gt;=35,'Control Sample Data'!N1073&gt;=35),"Type 3",IF(AND('Test Sample Data'!N1073&gt;=30,'Control Sample Data'!N1073&gt;=30,OR(I1073&gt;=0.05,I1073="N/A")),"Type 2",IF(OR(AND('Test Sample Data'!N1073&gt;=30,'Control Sample Data'!N1073&lt;=30),AND('Test Sample Data'!N1073&lt;=30,'Control Sample Data'!N1073&gt;=30)),"Type 1","OKAY")))</f>
        <v>OKAY</v>
      </c>
    </row>
    <row r="1074" spans="1:11">
      <c r="A1074" s="80"/>
      <c r="B1074" s="87" t="str">
        <f>IF('Gene Table'!E1074="","",'Gene Table'!E1074)</f>
        <v>hsa-miR-27a-5p</v>
      </c>
      <c r="C1074" s="87" t="str">
        <f>'Gene Table'!B1074</f>
        <v>M16</v>
      </c>
      <c r="D1074" s="88" t="e">
        <f>Calculations!BN1075</f>
        <v>#DIV/0!</v>
      </c>
      <c r="E1074" s="88" t="e">
        <f>Calculations!BO1075</f>
        <v>#DIV/0!</v>
      </c>
      <c r="F1074" s="89" t="e">
        <f t="shared" si="76"/>
        <v>#DIV/0!</v>
      </c>
      <c r="G1074" s="89" t="e">
        <f t="shared" si="77"/>
        <v>#DIV/0!</v>
      </c>
      <c r="H1074" s="88" t="e">
        <f t="shared" si="78"/>
        <v>#DIV/0!</v>
      </c>
      <c r="I1074" s="92" t="str">
        <f>IF(OR(COUNT(Calculations!BP1075:BY1075)&lt;3,COUNT(Calculations!BZ1075:CI1075)&lt;3),"N/A",IF(ISERROR(TTEST(Calculations!BP1075:BY1075,Calculations!BZ1075:CI1075,2,2)),"N/A",TTEST(Calculations!BP1075:BY1075,Calculations!BZ1075:CI1075,2,2)))</f>
        <v>N/A</v>
      </c>
      <c r="J1074" s="88" t="e">
        <f t="shared" si="79"/>
        <v>#DIV/0!</v>
      </c>
      <c r="K1074" s="93" t="str">
        <f>IF(AND('Test Sample Data'!N1074&gt;=35,'Control Sample Data'!N1074&gt;=35),"Type 3",IF(AND('Test Sample Data'!N1074&gt;=30,'Control Sample Data'!N1074&gt;=30,OR(I1074&gt;=0.05,I1074="N/A")),"Type 2",IF(OR(AND('Test Sample Data'!N1074&gt;=30,'Control Sample Data'!N1074&lt;=30),AND('Test Sample Data'!N1074&lt;=30,'Control Sample Data'!N1074&gt;=30)),"Type 1","OKAY")))</f>
        <v>OKAY</v>
      </c>
    </row>
    <row r="1075" spans="1:11">
      <c r="A1075" s="80"/>
      <c r="B1075" s="87" t="str">
        <f>IF('Gene Table'!E1075="","",'Gene Table'!E1075)</f>
        <v>hsa-miR-3152-3p</v>
      </c>
      <c r="C1075" s="87" t="str">
        <f>'Gene Table'!B1075</f>
        <v>M17</v>
      </c>
      <c r="D1075" s="88" t="e">
        <f>Calculations!BN1076</f>
        <v>#DIV/0!</v>
      </c>
      <c r="E1075" s="88" t="e">
        <f>Calculations!BO1076</f>
        <v>#DIV/0!</v>
      </c>
      <c r="F1075" s="89" t="e">
        <f t="shared" si="76"/>
        <v>#DIV/0!</v>
      </c>
      <c r="G1075" s="89" t="e">
        <f t="shared" si="77"/>
        <v>#DIV/0!</v>
      </c>
      <c r="H1075" s="88" t="e">
        <f t="shared" si="78"/>
        <v>#DIV/0!</v>
      </c>
      <c r="I1075" s="92" t="str">
        <f>IF(OR(COUNT(Calculations!BP1076:BY1076)&lt;3,COUNT(Calculations!BZ1076:CI1076)&lt;3),"N/A",IF(ISERROR(TTEST(Calculations!BP1076:BY1076,Calculations!BZ1076:CI1076,2,2)),"N/A",TTEST(Calculations!BP1076:BY1076,Calculations!BZ1076:CI1076,2,2)))</f>
        <v>N/A</v>
      </c>
      <c r="J1075" s="88" t="e">
        <f t="shared" si="79"/>
        <v>#DIV/0!</v>
      </c>
      <c r="K1075" s="93" t="str">
        <f>IF(AND('Test Sample Data'!N1075&gt;=35,'Control Sample Data'!N1075&gt;=35),"Type 3",IF(AND('Test Sample Data'!N1075&gt;=30,'Control Sample Data'!N1075&gt;=30,OR(I1075&gt;=0.05,I1075="N/A")),"Type 2",IF(OR(AND('Test Sample Data'!N1075&gt;=30,'Control Sample Data'!N1075&lt;=30),AND('Test Sample Data'!N1075&lt;=30,'Control Sample Data'!N1075&gt;=30)),"Type 1","OKAY")))</f>
        <v>OKAY</v>
      </c>
    </row>
    <row r="1076" spans="1:11">
      <c r="A1076" s="80"/>
      <c r="B1076" s="87" t="str">
        <f>IF('Gene Table'!E1076="","",'Gene Table'!E1076)</f>
        <v>hsa-miR-302a-5p</v>
      </c>
      <c r="C1076" s="87" t="str">
        <f>'Gene Table'!B1076</f>
        <v>M18</v>
      </c>
      <c r="D1076" s="88" t="e">
        <f>Calculations!BN1077</f>
        <v>#DIV/0!</v>
      </c>
      <c r="E1076" s="88" t="e">
        <f>Calculations!BO1077</f>
        <v>#DIV/0!</v>
      </c>
      <c r="F1076" s="89" t="e">
        <f t="shared" si="76"/>
        <v>#DIV/0!</v>
      </c>
      <c r="G1076" s="89" t="e">
        <f t="shared" si="77"/>
        <v>#DIV/0!</v>
      </c>
      <c r="H1076" s="88" t="e">
        <f t="shared" si="78"/>
        <v>#DIV/0!</v>
      </c>
      <c r="I1076" s="92" t="str">
        <f>IF(OR(COUNT(Calculations!BP1077:BY1077)&lt;3,COUNT(Calculations!BZ1077:CI1077)&lt;3),"N/A",IF(ISERROR(TTEST(Calculations!BP1077:BY1077,Calculations!BZ1077:CI1077,2,2)),"N/A",TTEST(Calculations!BP1077:BY1077,Calculations!BZ1077:CI1077,2,2)))</f>
        <v>N/A</v>
      </c>
      <c r="J1076" s="88" t="e">
        <f t="shared" si="79"/>
        <v>#DIV/0!</v>
      </c>
      <c r="K1076" s="93" t="str">
        <f>IF(AND('Test Sample Data'!N1076&gt;=35,'Control Sample Data'!N1076&gt;=35),"Type 3",IF(AND('Test Sample Data'!N1076&gt;=30,'Control Sample Data'!N1076&gt;=30,OR(I1076&gt;=0.05,I1076="N/A")),"Type 2",IF(OR(AND('Test Sample Data'!N1076&gt;=30,'Control Sample Data'!N1076&lt;=30),AND('Test Sample Data'!N1076&lt;=30,'Control Sample Data'!N1076&gt;=30)),"Type 1","OKAY")))</f>
        <v>OKAY</v>
      </c>
    </row>
    <row r="1077" spans="1:11">
      <c r="A1077" s="80"/>
      <c r="B1077" s="87" t="str">
        <f>IF('Gene Table'!E1077="","",'Gene Table'!E1077)</f>
        <v>hsa-miR-3155a</v>
      </c>
      <c r="C1077" s="87" t="str">
        <f>'Gene Table'!B1077</f>
        <v>M19</v>
      </c>
      <c r="D1077" s="88" t="e">
        <f>Calculations!BN1078</f>
        <v>#DIV/0!</v>
      </c>
      <c r="E1077" s="88" t="e">
        <f>Calculations!BO1078</f>
        <v>#DIV/0!</v>
      </c>
      <c r="F1077" s="89" t="e">
        <f t="shared" si="76"/>
        <v>#DIV/0!</v>
      </c>
      <c r="G1077" s="89" t="e">
        <f t="shared" si="77"/>
        <v>#DIV/0!</v>
      </c>
      <c r="H1077" s="88" t="e">
        <f t="shared" si="78"/>
        <v>#DIV/0!</v>
      </c>
      <c r="I1077" s="92" t="str">
        <f>IF(OR(COUNT(Calculations!BP1078:BY1078)&lt;3,COUNT(Calculations!BZ1078:CI1078)&lt;3),"N/A",IF(ISERROR(TTEST(Calculations!BP1078:BY1078,Calculations!BZ1078:CI1078,2,2)),"N/A",TTEST(Calculations!BP1078:BY1078,Calculations!BZ1078:CI1078,2,2)))</f>
        <v>N/A</v>
      </c>
      <c r="J1077" s="88" t="e">
        <f t="shared" si="79"/>
        <v>#DIV/0!</v>
      </c>
      <c r="K1077" s="93" t="str">
        <f>IF(AND('Test Sample Data'!N1077&gt;=35,'Control Sample Data'!N1077&gt;=35),"Type 3",IF(AND('Test Sample Data'!N1077&gt;=30,'Control Sample Data'!N1077&gt;=30,OR(I1077&gt;=0.05,I1077="N/A")),"Type 2",IF(OR(AND('Test Sample Data'!N1077&gt;=30,'Control Sample Data'!N1077&lt;=30),AND('Test Sample Data'!N1077&lt;=30,'Control Sample Data'!N1077&gt;=30)),"Type 1","OKAY")))</f>
        <v>OKAY</v>
      </c>
    </row>
    <row r="1078" spans="1:11">
      <c r="A1078" s="80"/>
      <c r="B1078" s="87" t="str">
        <f>IF('Gene Table'!E1078="","",'Gene Table'!E1078)</f>
        <v>hsa-miR-302c-5p</v>
      </c>
      <c r="C1078" s="87" t="str">
        <f>'Gene Table'!B1078</f>
        <v>M20</v>
      </c>
      <c r="D1078" s="88" t="e">
        <f>Calculations!BN1079</f>
        <v>#DIV/0!</v>
      </c>
      <c r="E1078" s="88" t="e">
        <f>Calculations!BO1079</f>
        <v>#DIV/0!</v>
      </c>
      <c r="F1078" s="89" t="e">
        <f t="shared" si="76"/>
        <v>#DIV/0!</v>
      </c>
      <c r="G1078" s="89" t="e">
        <f t="shared" si="77"/>
        <v>#DIV/0!</v>
      </c>
      <c r="H1078" s="88" t="e">
        <f t="shared" si="78"/>
        <v>#DIV/0!</v>
      </c>
      <c r="I1078" s="92" t="str">
        <f>IF(OR(COUNT(Calculations!BP1079:BY1079)&lt;3,COUNT(Calculations!BZ1079:CI1079)&lt;3),"N/A",IF(ISERROR(TTEST(Calculations!BP1079:BY1079,Calculations!BZ1079:CI1079,2,2)),"N/A",TTEST(Calculations!BP1079:BY1079,Calculations!BZ1079:CI1079,2,2)))</f>
        <v>N/A</v>
      </c>
      <c r="J1078" s="88" t="e">
        <f t="shared" si="79"/>
        <v>#DIV/0!</v>
      </c>
      <c r="K1078" s="93" t="str">
        <f>IF(AND('Test Sample Data'!N1078&gt;=35,'Control Sample Data'!N1078&gt;=35),"Type 3",IF(AND('Test Sample Data'!N1078&gt;=30,'Control Sample Data'!N1078&gt;=30,OR(I1078&gt;=0.05,I1078="N/A")),"Type 2",IF(OR(AND('Test Sample Data'!N1078&gt;=30,'Control Sample Data'!N1078&lt;=30),AND('Test Sample Data'!N1078&lt;=30,'Control Sample Data'!N1078&gt;=30)),"Type 1","OKAY")))</f>
        <v>OKAY</v>
      </c>
    </row>
    <row r="1079" spans="1:11">
      <c r="A1079" s="80"/>
      <c r="B1079" s="87" t="str">
        <f>IF('Gene Table'!E1079="","",'Gene Table'!E1079)</f>
        <v>hsa-miR-3156-5p</v>
      </c>
      <c r="C1079" s="87" t="str">
        <f>'Gene Table'!B1079</f>
        <v>M21</v>
      </c>
      <c r="D1079" s="88" t="e">
        <f>Calculations!BN1080</f>
        <v>#DIV/0!</v>
      </c>
      <c r="E1079" s="88" t="e">
        <f>Calculations!BO1080</f>
        <v>#DIV/0!</v>
      </c>
      <c r="F1079" s="89" t="e">
        <f t="shared" si="76"/>
        <v>#DIV/0!</v>
      </c>
      <c r="G1079" s="89" t="e">
        <f t="shared" si="77"/>
        <v>#DIV/0!</v>
      </c>
      <c r="H1079" s="88" t="e">
        <f t="shared" si="78"/>
        <v>#DIV/0!</v>
      </c>
      <c r="I1079" s="92" t="str">
        <f>IF(OR(COUNT(Calculations!BP1080:BY1080)&lt;3,COUNT(Calculations!BZ1080:CI1080)&lt;3),"N/A",IF(ISERROR(TTEST(Calculations!BP1080:BY1080,Calculations!BZ1080:CI1080,2,2)),"N/A",TTEST(Calculations!BP1080:BY1080,Calculations!BZ1080:CI1080,2,2)))</f>
        <v>N/A</v>
      </c>
      <c r="J1079" s="88" t="e">
        <f t="shared" si="79"/>
        <v>#DIV/0!</v>
      </c>
      <c r="K1079" s="93" t="str">
        <f>IF(AND('Test Sample Data'!N1079&gt;=35,'Control Sample Data'!N1079&gt;=35),"Type 3",IF(AND('Test Sample Data'!N1079&gt;=30,'Control Sample Data'!N1079&gt;=30,OR(I1079&gt;=0.05,I1079="N/A")),"Type 2",IF(OR(AND('Test Sample Data'!N1079&gt;=30,'Control Sample Data'!N1079&lt;=30),AND('Test Sample Data'!N1079&lt;=30,'Control Sample Data'!N1079&gt;=30)),"Type 1","OKAY")))</f>
        <v>OKAY</v>
      </c>
    </row>
    <row r="1080" spans="1:11">
      <c r="A1080" s="80"/>
      <c r="B1080" s="87" t="str">
        <f>IF('Gene Table'!E1080="","",'Gene Table'!E1080)</f>
        <v>hsa-miR-302d-5p</v>
      </c>
      <c r="C1080" s="87" t="str">
        <f>'Gene Table'!B1080</f>
        <v>M22</v>
      </c>
      <c r="D1080" s="88" t="e">
        <f>Calculations!BN1081</f>
        <v>#DIV/0!</v>
      </c>
      <c r="E1080" s="88" t="e">
        <f>Calculations!BO1081</f>
        <v>#DIV/0!</v>
      </c>
      <c r="F1080" s="89" t="e">
        <f t="shared" si="76"/>
        <v>#DIV/0!</v>
      </c>
      <c r="G1080" s="89" t="e">
        <f t="shared" si="77"/>
        <v>#DIV/0!</v>
      </c>
      <c r="H1080" s="88" t="e">
        <f t="shared" si="78"/>
        <v>#DIV/0!</v>
      </c>
      <c r="I1080" s="92" t="str">
        <f>IF(OR(COUNT(Calculations!BP1081:BY1081)&lt;3,COUNT(Calculations!BZ1081:CI1081)&lt;3),"N/A",IF(ISERROR(TTEST(Calculations!BP1081:BY1081,Calculations!BZ1081:CI1081,2,2)),"N/A",TTEST(Calculations!BP1081:BY1081,Calculations!BZ1081:CI1081,2,2)))</f>
        <v>N/A</v>
      </c>
      <c r="J1080" s="88" t="e">
        <f t="shared" si="79"/>
        <v>#DIV/0!</v>
      </c>
      <c r="K1080" s="93" t="str">
        <f>IF(AND('Test Sample Data'!N1080&gt;=35,'Control Sample Data'!N1080&gt;=35),"Type 3",IF(AND('Test Sample Data'!N1080&gt;=30,'Control Sample Data'!N1080&gt;=30,OR(I1080&gt;=0.05,I1080="N/A")),"Type 2",IF(OR(AND('Test Sample Data'!N1080&gt;=30,'Control Sample Data'!N1080&lt;=30),AND('Test Sample Data'!N1080&lt;=30,'Control Sample Data'!N1080&gt;=30)),"Type 1","OKAY")))</f>
        <v>OKAY</v>
      </c>
    </row>
    <row r="1081" spans="1:11">
      <c r="A1081" s="80"/>
      <c r="B1081" s="87" t="str">
        <f>IF('Gene Table'!E1081="","",'Gene Table'!E1081)</f>
        <v>hsa-miR-3158-3p</v>
      </c>
      <c r="C1081" s="87" t="str">
        <f>'Gene Table'!B1081</f>
        <v>M23</v>
      </c>
      <c r="D1081" s="88" t="e">
        <f>Calculations!BN1082</f>
        <v>#DIV/0!</v>
      </c>
      <c r="E1081" s="88" t="e">
        <f>Calculations!BO1082</f>
        <v>#DIV/0!</v>
      </c>
      <c r="F1081" s="89" t="e">
        <f t="shared" si="76"/>
        <v>#DIV/0!</v>
      </c>
      <c r="G1081" s="89" t="e">
        <f t="shared" si="77"/>
        <v>#DIV/0!</v>
      </c>
      <c r="H1081" s="88" t="e">
        <f t="shared" si="78"/>
        <v>#DIV/0!</v>
      </c>
      <c r="I1081" s="92" t="str">
        <f>IF(OR(COUNT(Calculations!BP1082:BY1082)&lt;3,COUNT(Calculations!BZ1082:CI1082)&lt;3),"N/A",IF(ISERROR(TTEST(Calculations!BP1082:BY1082,Calculations!BZ1082:CI1082,2,2)),"N/A",TTEST(Calculations!BP1082:BY1082,Calculations!BZ1082:CI1082,2,2)))</f>
        <v>N/A</v>
      </c>
      <c r="J1081" s="88" t="e">
        <f t="shared" si="79"/>
        <v>#DIV/0!</v>
      </c>
      <c r="K1081" s="93" t="str">
        <f>IF(AND('Test Sample Data'!N1081&gt;=35,'Control Sample Data'!N1081&gt;=35),"Type 3",IF(AND('Test Sample Data'!N1081&gt;=30,'Control Sample Data'!N1081&gt;=30,OR(I1081&gt;=0.05,I1081="N/A")),"Type 2",IF(OR(AND('Test Sample Data'!N1081&gt;=30,'Control Sample Data'!N1081&lt;=30),AND('Test Sample Data'!N1081&lt;=30,'Control Sample Data'!N1081&gt;=30)),"Type 1","OKAY")))</f>
        <v>OKAY</v>
      </c>
    </row>
    <row r="1082" spans="1:11">
      <c r="A1082" s="80"/>
      <c r="B1082" s="87" t="str">
        <f>IF('Gene Table'!E1082="","",'Gene Table'!E1082)</f>
        <v>hsa-miR-30a-3p</v>
      </c>
      <c r="C1082" s="87" t="str">
        <f>'Gene Table'!B1082</f>
        <v>M24</v>
      </c>
      <c r="D1082" s="88" t="e">
        <f>Calculations!BN1083</f>
        <v>#DIV/0!</v>
      </c>
      <c r="E1082" s="88" t="e">
        <f>Calculations!BO1083</f>
        <v>#DIV/0!</v>
      </c>
      <c r="F1082" s="89" t="e">
        <f t="shared" si="76"/>
        <v>#DIV/0!</v>
      </c>
      <c r="G1082" s="89" t="e">
        <f t="shared" si="77"/>
        <v>#DIV/0!</v>
      </c>
      <c r="H1082" s="88" t="e">
        <f t="shared" si="78"/>
        <v>#DIV/0!</v>
      </c>
      <c r="I1082" s="92" t="str">
        <f>IF(OR(COUNT(Calculations!BP1083:BY1083)&lt;3,COUNT(Calculations!BZ1083:CI1083)&lt;3),"N/A",IF(ISERROR(TTEST(Calculations!BP1083:BY1083,Calculations!BZ1083:CI1083,2,2)),"N/A",TTEST(Calculations!BP1083:BY1083,Calculations!BZ1083:CI1083,2,2)))</f>
        <v>N/A</v>
      </c>
      <c r="J1082" s="88" t="e">
        <f t="shared" si="79"/>
        <v>#DIV/0!</v>
      </c>
      <c r="K1082" s="93" t="str">
        <f>IF(AND('Test Sample Data'!N1082&gt;=35,'Control Sample Data'!N1082&gt;=35),"Type 3",IF(AND('Test Sample Data'!N1082&gt;=30,'Control Sample Data'!N1082&gt;=30,OR(I1082&gt;=0.05,I1082="N/A")),"Type 2",IF(OR(AND('Test Sample Data'!N1082&gt;=30,'Control Sample Data'!N1082&lt;=30),AND('Test Sample Data'!N1082&lt;=30,'Control Sample Data'!N1082&gt;=30)),"Type 1","OKAY")))</f>
        <v>OKAY</v>
      </c>
    </row>
    <row r="1083" spans="1:11">
      <c r="A1083" s="80"/>
      <c r="B1083" s="87" t="str">
        <f>IF('Gene Table'!E1083="","",'Gene Table'!E1083)</f>
        <v>hsa-miR-4327</v>
      </c>
      <c r="C1083" s="87" t="str">
        <f>'Gene Table'!B1083</f>
        <v>N01</v>
      </c>
      <c r="D1083" s="88" t="e">
        <f>Calculations!BN1084</f>
        <v>#DIV/0!</v>
      </c>
      <c r="E1083" s="88" t="e">
        <f>Calculations!BO1084</f>
        <v>#DIV/0!</v>
      </c>
      <c r="F1083" s="89" t="e">
        <f t="shared" si="76"/>
        <v>#DIV/0!</v>
      </c>
      <c r="G1083" s="89" t="e">
        <f t="shared" si="77"/>
        <v>#DIV/0!</v>
      </c>
      <c r="H1083" s="88" t="e">
        <f t="shared" si="78"/>
        <v>#DIV/0!</v>
      </c>
      <c r="I1083" s="92" t="str">
        <f>IF(OR(COUNT(Calculations!BP1084:BY1084)&lt;3,COUNT(Calculations!BZ1084:CI1084)&lt;3),"N/A",IF(ISERROR(TTEST(Calculations!BP1084:BY1084,Calculations!BZ1084:CI1084,2,2)),"N/A",TTEST(Calculations!BP1084:BY1084,Calculations!BZ1084:CI1084,2,2)))</f>
        <v>N/A</v>
      </c>
      <c r="J1083" s="88" t="e">
        <f t="shared" si="79"/>
        <v>#DIV/0!</v>
      </c>
      <c r="K1083" s="93" t="str">
        <f>IF(AND('Test Sample Data'!N1083&gt;=35,'Control Sample Data'!N1083&gt;=35),"Type 3",IF(AND('Test Sample Data'!N1083&gt;=30,'Control Sample Data'!N1083&gt;=30,OR(I1083&gt;=0.05,I1083="N/A")),"Type 2",IF(OR(AND('Test Sample Data'!N1083&gt;=30,'Control Sample Data'!N1083&lt;=30),AND('Test Sample Data'!N1083&lt;=30,'Control Sample Data'!N1083&gt;=30)),"Type 1","OKAY")))</f>
        <v>OKAY</v>
      </c>
    </row>
    <row r="1084" spans="1:11">
      <c r="A1084" s="80"/>
      <c r="B1084" s="87" t="str">
        <f>IF('Gene Table'!E1084="","",'Gene Table'!E1084)</f>
        <v>hsa-miR-3687</v>
      </c>
      <c r="C1084" s="87" t="str">
        <f>'Gene Table'!B1084</f>
        <v>N02</v>
      </c>
      <c r="D1084" s="88" t="e">
        <f>Calculations!BN1085</f>
        <v>#DIV/0!</v>
      </c>
      <c r="E1084" s="88" t="e">
        <f>Calculations!BO1085</f>
        <v>#DIV/0!</v>
      </c>
      <c r="F1084" s="89" t="e">
        <f t="shared" si="76"/>
        <v>#DIV/0!</v>
      </c>
      <c r="G1084" s="89" t="e">
        <f t="shared" si="77"/>
        <v>#DIV/0!</v>
      </c>
      <c r="H1084" s="88" t="e">
        <f t="shared" si="78"/>
        <v>#DIV/0!</v>
      </c>
      <c r="I1084" s="92" t="str">
        <f>IF(OR(COUNT(Calculations!BP1085:BY1085)&lt;3,COUNT(Calculations!BZ1085:CI1085)&lt;3),"N/A",IF(ISERROR(TTEST(Calculations!BP1085:BY1085,Calculations!BZ1085:CI1085,2,2)),"N/A",TTEST(Calculations!BP1085:BY1085,Calculations!BZ1085:CI1085,2,2)))</f>
        <v>N/A</v>
      </c>
      <c r="J1084" s="88" t="e">
        <f t="shared" si="79"/>
        <v>#DIV/0!</v>
      </c>
      <c r="K1084" s="93" t="str">
        <f>IF(AND('Test Sample Data'!N1084&gt;=35,'Control Sample Data'!N1084&gt;=35),"Type 3",IF(AND('Test Sample Data'!N1084&gt;=30,'Control Sample Data'!N1084&gt;=30,OR(I1084&gt;=0.05,I1084="N/A")),"Type 2",IF(OR(AND('Test Sample Data'!N1084&gt;=30,'Control Sample Data'!N1084&lt;=30),AND('Test Sample Data'!N1084&lt;=30,'Control Sample Data'!N1084&gt;=30)),"Type 1","OKAY")))</f>
        <v>OKAY</v>
      </c>
    </row>
    <row r="1085" spans="1:11">
      <c r="A1085" s="80"/>
      <c r="B1085" s="87" t="str">
        <f>IF('Gene Table'!E1085="","",'Gene Table'!E1085)</f>
        <v>hsa-miR-4266</v>
      </c>
      <c r="C1085" s="87" t="str">
        <f>'Gene Table'!B1085</f>
        <v>N03</v>
      </c>
      <c r="D1085" s="88" t="e">
        <f>Calculations!BN1086</f>
        <v>#DIV/0!</v>
      </c>
      <c r="E1085" s="88" t="e">
        <f>Calculations!BO1086</f>
        <v>#DIV/0!</v>
      </c>
      <c r="F1085" s="89" t="e">
        <f t="shared" si="76"/>
        <v>#DIV/0!</v>
      </c>
      <c r="G1085" s="89" t="e">
        <f t="shared" si="77"/>
        <v>#DIV/0!</v>
      </c>
      <c r="H1085" s="88" t="e">
        <f t="shared" si="78"/>
        <v>#DIV/0!</v>
      </c>
      <c r="I1085" s="92" t="str">
        <f>IF(OR(COUNT(Calculations!BP1086:BY1086)&lt;3,COUNT(Calculations!BZ1086:CI1086)&lt;3),"N/A",IF(ISERROR(TTEST(Calculations!BP1086:BY1086,Calculations!BZ1086:CI1086,2,2)),"N/A",TTEST(Calculations!BP1086:BY1086,Calculations!BZ1086:CI1086,2,2)))</f>
        <v>N/A</v>
      </c>
      <c r="J1085" s="88" t="e">
        <f t="shared" si="79"/>
        <v>#DIV/0!</v>
      </c>
      <c r="K1085" s="93" t="str">
        <f>IF(AND('Test Sample Data'!N1085&gt;=35,'Control Sample Data'!N1085&gt;=35),"Type 3",IF(AND('Test Sample Data'!N1085&gt;=30,'Control Sample Data'!N1085&gt;=30,OR(I1085&gt;=0.05,I1085="N/A")),"Type 2",IF(OR(AND('Test Sample Data'!N1085&gt;=30,'Control Sample Data'!N1085&lt;=30),AND('Test Sample Data'!N1085&lt;=30,'Control Sample Data'!N1085&gt;=30)),"Type 1","OKAY")))</f>
        <v>OKAY</v>
      </c>
    </row>
    <row r="1086" spans="1:11">
      <c r="A1086" s="80"/>
      <c r="B1086" s="87" t="str">
        <f>IF('Gene Table'!E1086="","",'Gene Table'!E1086)</f>
        <v>hsa-miR-3688-3p</v>
      </c>
      <c r="C1086" s="87" t="str">
        <f>'Gene Table'!B1086</f>
        <v>N04</v>
      </c>
      <c r="D1086" s="88" t="e">
        <f>Calculations!BN1087</f>
        <v>#DIV/0!</v>
      </c>
      <c r="E1086" s="88" t="e">
        <f>Calculations!BO1087</f>
        <v>#DIV/0!</v>
      </c>
      <c r="F1086" s="89" t="e">
        <f t="shared" si="76"/>
        <v>#DIV/0!</v>
      </c>
      <c r="G1086" s="89" t="e">
        <f t="shared" si="77"/>
        <v>#DIV/0!</v>
      </c>
      <c r="H1086" s="88" t="e">
        <f t="shared" si="78"/>
        <v>#DIV/0!</v>
      </c>
      <c r="I1086" s="92" t="str">
        <f>IF(OR(COUNT(Calculations!BP1087:BY1087)&lt;3,COUNT(Calculations!BZ1087:CI1087)&lt;3),"N/A",IF(ISERROR(TTEST(Calculations!BP1087:BY1087,Calculations!BZ1087:CI1087,2,2)),"N/A",TTEST(Calculations!BP1087:BY1087,Calculations!BZ1087:CI1087,2,2)))</f>
        <v>N/A</v>
      </c>
      <c r="J1086" s="88" t="e">
        <f t="shared" si="79"/>
        <v>#DIV/0!</v>
      </c>
      <c r="K1086" s="93" t="str">
        <f>IF(AND('Test Sample Data'!N1086&gt;=35,'Control Sample Data'!N1086&gt;=35),"Type 3",IF(AND('Test Sample Data'!N1086&gt;=30,'Control Sample Data'!N1086&gt;=30,OR(I1086&gt;=0.05,I1086="N/A")),"Type 2",IF(OR(AND('Test Sample Data'!N1086&gt;=30,'Control Sample Data'!N1086&lt;=30),AND('Test Sample Data'!N1086&lt;=30,'Control Sample Data'!N1086&gt;=30)),"Type 1","OKAY")))</f>
        <v>OKAY</v>
      </c>
    </row>
    <row r="1087" spans="1:11">
      <c r="A1087" s="80"/>
      <c r="B1087" s="87" t="str">
        <f>IF('Gene Table'!E1087="","",'Gene Table'!E1087)</f>
        <v>hsa-miR-4263</v>
      </c>
      <c r="C1087" s="87" t="str">
        <f>'Gene Table'!B1087</f>
        <v>N05</v>
      </c>
      <c r="D1087" s="88" t="e">
        <f>Calculations!BN1088</f>
        <v>#DIV/0!</v>
      </c>
      <c r="E1087" s="88" t="e">
        <f>Calculations!BO1088</f>
        <v>#DIV/0!</v>
      </c>
      <c r="F1087" s="89" t="e">
        <f t="shared" si="76"/>
        <v>#DIV/0!</v>
      </c>
      <c r="G1087" s="89" t="e">
        <f t="shared" si="77"/>
        <v>#DIV/0!</v>
      </c>
      <c r="H1087" s="88" t="e">
        <f t="shared" si="78"/>
        <v>#DIV/0!</v>
      </c>
      <c r="I1087" s="92" t="str">
        <f>IF(OR(COUNT(Calculations!BP1088:BY1088)&lt;3,COUNT(Calculations!BZ1088:CI1088)&lt;3),"N/A",IF(ISERROR(TTEST(Calculations!BP1088:BY1088,Calculations!BZ1088:CI1088,2,2)),"N/A",TTEST(Calculations!BP1088:BY1088,Calculations!BZ1088:CI1088,2,2)))</f>
        <v>N/A</v>
      </c>
      <c r="J1087" s="88" t="e">
        <f t="shared" si="79"/>
        <v>#DIV/0!</v>
      </c>
      <c r="K1087" s="93" t="str">
        <f>IF(AND('Test Sample Data'!N1087&gt;=35,'Control Sample Data'!N1087&gt;=35),"Type 3",IF(AND('Test Sample Data'!N1087&gt;=30,'Control Sample Data'!N1087&gt;=30,OR(I1087&gt;=0.05,I1087="N/A")),"Type 2",IF(OR(AND('Test Sample Data'!N1087&gt;=30,'Control Sample Data'!N1087&lt;=30),AND('Test Sample Data'!N1087&lt;=30,'Control Sample Data'!N1087&gt;=30)),"Type 1","OKAY")))</f>
        <v>OKAY</v>
      </c>
    </row>
    <row r="1088" spans="1:11">
      <c r="A1088" s="80"/>
      <c r="B1088" s="87" t="str">
        <f>IF('Gene Table'!E1088="","",'Gene Table'!E1088)</f>
        <v>hsa-miR-3689a-5p</v>
      </c>
      <c r="C1088" s="87" t="str">
        <f>'Gene Table'!B1088</f>
        <v>N06</v>
      </c>
      <c r="D1088" s="88" t="e">
        <f>Calculations!BN1089</f>
        <v>#DIV/0!</v>
      </c>
      <c r="E1088" s="88" t="e">
        <f>Calculations!BO1089</f>
        <v>#DIV/0!</v>
      </c>
      <c r="F1088" s="89" t="e">
        <f t="shared" si="76"/>
        <v>#DIV/0!</v>
      </c>
      <c r="G1088" s="89" t="e">
        <f t="shared" si="77"/>
        <v>#DIV/0!</v>
      </c>
      <c r="H1088" s="88" t="e">
        <f t="shared" si="78"/>
        <v>#DIV/0!</v>
      </c>
      <c r="I1088" s="92" t="str">
        <f>IF(OR(COUNT(Calculations!BP1089:BY1089)&lt;3,COUNT(Calculations!BZ1089:CI1089)&lt;3),"N/A",IF(ISERROR(TTEST(Calculations!BP1089:BY1089,Calculations!BZ1089:CI1089,2,2)),"N/A",TTEST(Calculations!BP1089:BY1089,Calculations!BZ1089:CI1089,2,2)))</f>
        <v>N/A</v>
      </c>
      <c r="J1088" s="88" t="e">
        <f t="shared" si="79"/>
        <v>#DIV/0!</v>
      </c>
      <c r="K1088" s="93" t="str">
        <f>IF(AND('Test Sample Data'!N1088&gt;=35,'Control Sample Data'!N1088&gt;=35),"Type 3",IF(AND('Test Sample Data'!N1088&gt;=30,'Control Sample Data'!N1088&gt;=30,OR(I1088&gt;=0.05,I1088="N/A")),"Type 2",IF(OR(AND('Test Sample Data'!N1088&gt;=30,'Control Sample Data'!N1088&lt;=30),AND('Test Sample Data'!N1088&lt;=30,'Control Sample Data'!N1088&gt;=30)),"Type 1","OKAY")))</f>
        <v>OKAY</v>
      </c>
    </row>
    <row r="1089" spans="1:11">
      <c r="A1089" s="80"/>
      <c r="B1089" s="87" t="str">
        <f>IF('Gene Table'!E1089="","",'Gene Table'!E1089)</f>
        <v>hsa-miR-4271</v>
      </c>
      <c r="C1089" s="87" t="str">
        <f>'Gene Table'!B1089</f>
        <v>N07</v>
      </c>
      <c r="D1089" s="88" t="e">
        <f>Calculations!BN1090</f>
        <v>#DIV/0!</v>
      </c>
      <c r="E1089" s="88" t="e">
        <f>Calculations!BO1090</f>
        <v>#DIV/0!</v>
      </c>
      <c r="F1089" s="89" t="e">
        <f t="shared" si="76"/>
        <v>#DIV/0!</v>
      </c>
      <c r="G1089" s="89" t="e">
        <f t="shared" si="77"/>
        <v>#DIV/0!</v>
      </c>
      <c r="H1089" s="88" t="e">
        <f t="shared" si="78"/>
        <v>#DIV/0!</v>
      </c>
      <c r="I1089" s="92" t="str">
        <f>IF(OR(COUNT(Calculations!BP1090:BY1090)&lt;3,COUNT(Calculations!BZ1090:CI1090)&lt;3),"N/A",IF(ISERROR(TTEST(Calculations!BP1090:BY1090,Calculations!BZ1090:CI1090,2,2)),"N/A",TTEST(Calculations!BP1090:BY1090,Calculations!BZ1090:CI1090,2,2)))</f>
        <v>N/A</v>
      </c>
      <c r="J1089" s="88" t="e">
        <f t="shared" si="79"/>
        <v>#DIV/0!</v>
      </c>
      <c r="K1089" s="93" t="str">
        <f>IF(AND('Test Sample Data'!N1089&gt;=35,'Control Sample Data'!N1089&gt;=35),"Type 3",IF(AND('Test Sample Data'!N1089&gt;=30,'Control Sample Data'!N1089&gt;=30,OR(I1089&gt;=0.05,I1089="N/A")),"Type 2",IF(OR(AND('Test Sample Data'!N1089&gt;=30,'Control Sample Data'!N1089&lt;=30),AND('Test Sample Data'!N1089&lt;=30,'Control Sample Data'!N1089&gt;=30)),"Type 1","OKAY")))</f>
        <v>OKAY</v>
      </c>
    </row>
    <row r="1090" spans="1:11">
      <c r="A1090" s="80"/>
      <c r="B1090" s="87" t="str">
        <f>IF('Gene Table'!E1090="","",'Gene Table'!E1090)</f>
        <v>hsa-miR-3689a-3p</v>
      </c>
      <c r="C1090" s="87" t="str">
        <f>'Gene Table'!B1090</f>
        <v>N08</v>
      </c>
      <c r="D1090" s="88" t="e">
        <f>Calculations!BN1091</f>
        <v>#DIV/0!</v>
      </c>
      <c r="E1090" s="88" t="e">
        <f>Calculations!BO1091</f>
        <v>#DIV/0!</v>
      </c>
      <c r="F1090" s="89" t="e">
        <f t="shared" si="76"/>
        <v>#DIV/0!</v>
      </c>
      <c r="G1090" s="89" t="e">
        <f t="shared" si="77"/>
        <v>#DIV/0!</v>
      </c>
      <c r="H1090" s="88" t="e">
        <f t="shared" si="78"/>
        <v>#DIV/0!</v>
      </c>
      <c r="I1090" s="92" t="str">
        <f>IF(OR(COUNT(Calculations!BP1091:BY1091)&lt;3,COUNT(Calculations!BZ1091:CI1091)&lt;3),"N/A",IF(ISERROR(TTEST(Calculations!BP1091:BY1091,Calculations!BZ1091:CI1091,2,2)),"N/A",TTEST(Calculations!BP1091:BY1091,Calculations!BZ1091:CI1091,2,2)))</f>
        <v>N/A</v>
      </c>
      <c r="J1090" s="88" t="e">
        <f t="shared" si="79"/>
        <v>#DIV/0!</v>
      </c>
      <c r="K1090" s="93" t="str">
        <f>IF(AND('Test Sample Data'!N1090&gt;=35,'Control Sample Data'!N1090&gt;=35),"Type 3",IF(AND('Test Sample Data'!N1090&gt;=30,'Control Sample Data'!N1090&gt;=30,OR(I1090&gt;=0.05,I1090="N/A")),"Type 2",IF(OR(AND('Test Sample Data'!N1090&gt;=30,'Control Sample Data'!N1090&lt;=30),AND('Test Sample Data'!N1090&lt;=30,'Control Sample Data'!N1090&gt;=30)),"Type 1","OKAY")))</f>
        <v>OKAY</v>
      </c>
    </row>
    <row r="1091" spans="1:11">
      <c r="A1091" s="80"/>
      <c r="B1091" s="87" t="str">
        <f>IF('Gene Table'!E1091="","",'Gene Table'!E1091)</f>
        <v>hsa-miR-4281</v>
      </c>
      <c r="C1091" s="87" t="str">
        <f>'Gene Table'!B1091</f>
        <v>N09</v>
      </c>
      <c r="D1091" s="88" t="e">
        <f>Calculations!BN1092</f>
        <v>#DIV/0!</v>
      </c>
      <c r="E1091" s="88" t="e">
        <f>Calculations!BO1092</f>
        <v>#DIV/0!</v>
      </c>
      <c r="F1091" s="89" t="e">
        <f t="shared" si="76"/>
        <v>#DIV/0!</v>
      </c>
      <c r="G1091" s="89" t="e">
        <f t="shared" si="77"/>
        <v>#DIV/0!</v>
      </c>
      <c r="H1091" s="88" t="e">
        <f t="shared" si="78"/>
        <v>#DIV/0!</v>
      </c>
      <c r="I1091" s="92" t="str">
        <f>IF(OR(COUNT(Calculations!BP1092:BY1092)&lt;3,COUNT(Calculations!BZ1092:CI1092)&lt;3),"N/A",IF(ISERROR(TTEST(Calculations!BP1092:BY1092,Calculations!BZ1092:CI1092,2,2)),"N/A",TTEST(Calculations!BP1092:BY1092,Calculations!BZ1092:CI1092,2,2)))</f>
        <v>N/A</v>
      </c>
      <c r="J1091" s="88" t="e">
        <f t="shared" si="79"/>
        <v>#DIV/0!</v>
      </c>
      <c r="K1091" s="93" t="str">
        <f>IF(AND('Test Sample Data'!N1091&gt;=35,'Control Sample Data'!N1091&gt;=35),"Type 3",IF(AND('Test Sample Data'!N1091&gt;=30,'Control Sample Data'!N1091&gt;=30,OR(I1091&gt;=0.05,I1091="N/A")),"Type 2",IF(OR(AND('Test Sample Data'!N1091&gt;=30,'Control Sample Data'!N1091&lt;=30),AND('Test Sample Data'!N1091&lt;=30,'Control Sample Data'!N1091&gt;=30)),"Type 1","OKAY")))</f>
        <v>OKAY</v>
      </c>
    </row>
    <row r="1092" spans="1:11">
      <c r="A1092" s="80"/>
      <c r="B1092" s="87" t="str">
        <f>IF('Gene Table'!E1092="","",'Gene Table'!E1092)</f>
        <v>hsa-miR-3690</v>
      </c>
      <c r="C1092" s="87" t="str">
        <f>'Gene Table'!B1092</f>
        <v>N10</v>
      </c>
      <c r="D1092" s="88" t="e">
        <f>Calculations!BN1093</f>
        <v>#DIV/0!</v>
      </c>
      <c r="E1092" s="88" t="e">
        <f>Calculations!BO1093</f>
        <v>#DIV/0!</v>
      </c>
      <c r="F1092" s="89" t="e">
        <f t="shared" ref="F1092:F1130" si="80">2^-D1092</f>
        <v>#DIV/0!</v>
      </c>
      <c r="G1092" s="89" t="e">
        <f t="shared" ref="G1092:G1130" si="81">2^-E1092</f>
        <v>#DIV/0!</v>
      </c>
      <c r="H1092" s="88" t="e">
        <f t="shared" ref="H1092:H1130" si="82">F1092/G1092</f>
        <v>#DIV/0!</v>
      </c>
      <c r="I1092" s="92" t="str">
        <f>IF(OR(COUNT(Calculations!BP1093:BY1093)&lt;3,COUNT(Calculations!BZ1093:CI1093)&lt;3),"N/A",IF(ISERROR(TTEST(Calculations!BP1093:BY1093,Calculations!BZ1093:CI1093,2,2)),"N/A",TTEST(Calculations!BP1093:BY1093,Calculations!BZ1093:CI1093,2,2)))</f>
        <v>N/A</v>
      </c>
      <c r="J1092" s="88" t="e">
        <f t="shared" ref="J1092:J1130" si="83">IF(H1092&gt;1,H1092,-1/H1092)</f>
        <v>#DIV/0!</v>
      </c>
      <c r="K1092" s="93" t="str">
        <f>IF(AND('Test Sample Data'!N1092&gt;=35,'Control Sample Data'!N1092&gt;=35),"Type 3",IF(AND('Test Sample Data'!N1092&gt;=30,'Control Sample Data'!N1092&gt;=30,OR(I1092&gt;=0.05,I1092="N/A")),"Type 2",IF(OR(AND('Test Sample Data'!N1092&gt;=30,'Control Sample Data'!N1092&lt;=30),AND('Test Sample Data'!N1092&lt;=30,'Control Sample Data'!N1092&gt;=30)),"Type 1","OKAY")))</f>
        <v>OKAY</v>
      </c>
    </row>
    <row r="1093" spans="1:11">
      <c r="A1093" s="80"/>
      <c r="B1093" s="87" t="str">
        <f>IF('Gene Table'!E1093="","",'Gene Table'!E1093)</f>
        <v>hsa-miR-4280</v>
      </c>
      <c r="C1093" s="87" t="str">
        <f>'Gene Table'!B1093</f>
        <v>N11</v>
      </c>
      <c r="D1093" s="88" t="e">
        <f>Calculations!BN1094</f>
        <v>#DIV/0!</v>
      </c>
      <c r="E1093" s="88" t="e">
        <f>Calculations!BO1094</f>
        <v>#DIV/0!</v>
      </c>
      <c r="F1093" s="89" t="e">
        <f t="shared" si="80"/>
        <v>#DIV/0!</v>
      </c>
      <c r="G1093" s="89" t="e">
        <f t="shared" si="81"/>
        <v>#DIV/0!</v>
      </c>
      <c r="H1093" s="88" t="e">
        <f t="shared" si="82"/>
        <v>#DIV/0!</v>
      </c>
      <c r="I1093" s="92" t="str">
        <f>IF(OR(COUNT(Calculations!BP1094:BY1094)&lt;3,COUNT(Calculations!BZ1094:CI1094)&lt;3),"N/A",IF(ISERROR(TTEST(Calculations!BP1094:BY1094,Calculations!BZ1094:CI1094,2,2)),"N/A",TTEST(Calculations!BP1094:BY1094,Calculations!BZ1094:CI1094,2,2)))</f>
        <v>N/A</v>
      </c>
      <c r="J1093" s="88" t="e">
        <f t="shared" si="83"/>
        <v>#DIV/0!</v>
      </c>
      <c r="K1093" s="93" t="str">
        <f>IF(AND('Test Sample Data'!N1093&gt;=35,'Control Sample Data'!N1093&gt;=35),"Type 3",IF(AND('Test Sample Data'!N1093&gt;=30,'Control Sample Data'!N1093&gt;=30,OR(I1093&gt;=0.05,I1093="N/A")),"Type 2",IF(OR(AND('Test Sample Data'!N1093&gt;=30,'Control Sample Data'!N1093&lt;=30),AND('Test Sample Data'!N1093&lt;=30,'Control Sample Data'!N1093&gt;=30)),"Type 1","OKAY")))</f>
        <v>OKAY</v>
      </c>
    </row>
    <row r="1094" spans="1:11">
      <c r="A1094" s="80"/>
      <c r="B1094" s="87" t="str">
        <f>IF('Gene Table'!E1094="","",'Gene Table'!E1094)</f>
        <v>hsa-miR-3691-5p</v>
      </c>
      <c r="C1094" s="87" t="str">
        <f>'Gene Table'!B1094</f>
        <v>N12</v>
      </c>
      <c r="D1094" s="88" t="e">
        <f>Calculations!BN1095</f>
        <v>#DIV/0!</v>
      </c>
      <c r="E1094" s="88" t="e">
        <f>Calculations!BO1095</f>
        <v>#DIV/0!</v>
      </c>
      <c r="F1094" s="89" t="e">
        <f t="shared" si="80"/>
        <v>#DIV/0!</v>
      </c>
      <c r="G1094" s="89" t="e">
        <f t="shared" si="81"/>
        <v>#DIV/0!</v>
      </c>
      <c r="H1094" s="88" t="e">
        <f t="shared" si="82"/>
        <v>#DIV/0!</v>
      </c>
      <c r="I1094" s="92" t="str">
        <f>IF(OR(COUNT(Calculations!BP1095:BY1095)&lt;3,COUNT(Calculations!BZ1095:CI1095)&lt;3),"N/A",IF(ISERROR(TTEST(Calculations!BP1095:BY1095,Calculations!BZ1095:CI1095,2,2)),"N/A",TTEST(Calculations!BP1095:BY1095,Calculations!BZ1095:CI1095,2,2)))</f>
        <v>N/A</v>
      </c>
      <c r="J1094" s="88" t="e">
        <f t="shared" si="83"/>
        <v>#DIV/0!</v>
      </c>
      <c r="K1094" s="93" t="str">
        <f>IF(AND('Test Sample Data'!N1094&gt;=35,'Control Sample Data'!N1094&gt;=35),"Type 3",IF(AND('Test Sample Data'!N1094&gt;=30,'Control Sample Data'!N1094&gt;=30,OR(I1094&gt;=0.05,I1094="N/A")),"Type 2",IF(OR(AND('Test Sample Data'!N1094&gt;=30,'Control Sample Data'!N1094&lt;=30),AND('Test Sample Data'!N1094&lt;=30,'Control Sample Data'!N1094&gt;=30)),"Type 1","OKAY")))</f>
        <v>OKAY</v>
      </c>
    </row>
    <row r="1095" spans="1:11">
      <c r="A1095" s="80"/>
      <c r="B1095" s="87" t="str">
        <f>IF('Gene Table'!E1095="","",'Gene Table'!E1095)</f>
        <v>hsa-miR-4285</v>
      </c>
      <c r="C1095" s="87" t="str">
        <f>'Gene Table'!B1095</f>
        <v>N13</v>
      </c>
      <c r="D1095" s="88" t="e">
        <f>Calculations!BN1096</f>
        <v>#DIV/0!</v>
      </c>
      <c r="E1095" s="88" t="e">
        <f>Calculations!BO1096</f>
        <v>#DIV/0!</v>
      </c>
      <c r="F1095" s="89" t="e">
        <f t="shared" si="80"/>
        <v>#DIV/0!</v>
      </c>
      <c r="G1095" s="89" t="e">
        <f t="shared" si="81"/>
        <v>#DIV/0!</v>
      </c>
      <c r="H1095" s="88" t="e">
        <f t="shared" si="82"/>
        <v>#DIV/0!</v>
      </c>
      <c r="I1095" s="92" t="str">
        <f>IF(OR(COUNT(Calculations!BP1096:BY1096)&lt;3,COUNT(Calculations!BZ1096:CI1096)&lt;3),"N/A",IF(ISERROR(TTEST(Calculations!BP1096:BY1096,Calculations!BZ1096:CI1096,2,2)),"N/A",TTEST(Calculations!BP1096:BY1096,Calculations!BZ1096:CI1096,2,2)))</f>
        <v>N/A</v>
      </c>
      <c r="J1095" s="88" t="e">
        <f t="shared" si="83"/>
        <v>#DIV/0!</v>
      </c>
      <c r="K1095" s="93" t="str">
        <f>IF(AND('Test Sample Data'!N1095&gt;=35,'Control Sample Data'!N1095&gt;=35),"Type 3",IF(AND('Test Sample Data'!N1095&gt;=30,'Control Sample Data'!N1095&gt;=30,OR(I1095&gt;=0.05,I1095="N/A")),"Type 2",IF(OR(AND('Test Sample Data'!N1095&gt;=30,'Control Sample Data'!N1095&lt;=30),AND('Test Sample Data'!N1095&lt;=30,'Control Sample Data'!N1095&gt;=30)),"Type 1","OKAY")))</f>
        <v>OKAY</v>
      </c>
    </row>
    <row r="1096" spans="1:11">
      <c r="A1096" s="80"/>
      <c r="B1096" s="87" t="str">
        <f>IF('Gene Table'!E1096="","",'Gene Table'!E1096)</f>
        <v>hsa-miR-3180</v>
      </c>
      <c r="C1096" s="87" t="str">
        <f>'Gene Table'!B1096</f>
        <v>N14</v>
      </c>
      <c r="D1096" s="88" t="e">
        <f>Calculations!BN1097</f>
        <v>#DIV/0!</v>
      </c>
      <c r="E1096" s="88" t="e">
        <f>Calculations!BO1097</f>
        <v>#DIV/0!</v>
      </c>
      <c r="F1096" s="89" t="e">
        <f t="shared" si="80"/>
        <v>#DIV/0!</v>
      </c>
      <c r="G1096" s="89" t="e">
        <f t="shared" si="81"/>
        <v>#DIV/0!</v>
      </c>
      <c r="H1096" s="88" t="e">
        <f t="shared" si="82"/>
        <v>#DIV/0!</v>
      </c>
      <c r="I1096" s="92" t="str">
        <f>IF(OR(COUNT(Calculations!BP1097:BY1097)&lt;3,COUNT(Calculations!BZ1097:CI1097)&lt;3),"N/A",IF(ISERROR(TTEST(Calculations!BP1097:BY1097,Calculations!BZ1097:CI1097,2,2)),"N/A",TTEST(Calculations!BP1097:BY1097,Calculations!BZ1097:CI1097,2,2)))</f>
        <v>N/A</v>
      </c>
      <c r="J1096" s="88" t="e">
        <f t="shared" si="83"/>
        <v>#DIV/0!</v>
      </c>
      <c r="K1096" s="93" t="str">
        <f>IF(AND('Test Sample Data'!N1096&gt;=35,'Control Sample Data'!N1096&gt;=35),"Type 3",IF(AND('Test Sample Data'!N1096&gt;=30,'Control Sample Data'!N1096&gt;=30,OR(I1096&gt;=0.05,I1096="N/A")),"Type 2",IF(OR(AND('Test Sample Data'!N1096&gt;=30,'Control Sample Data'!N1096&lt;=30),AND('Test Sample Data'!N1096&lt;=30,'Control Sample Data'!N1096&gt;=30)),"Type 1","OKAY")))</f>
        <v>OKAY</v>
      </c>
    </row>
    <row r="1097" spans="1:11">
      <c r="A1097" s="80"/>
      <c r="B1097" s="87" t="str">
        <f>IF('Gene Table'!E1097="","",'Gene Table'!E1097)</f>
        <v>hsa-miR-4283</v>
      </c>
      <c r="C1097" s="87" t="str">
        <f>'Gene Table'!B1097</f>
        <v>N15</v>
      </c>
      <c r="D1097" s="88" t="e">
        <f>Calculations!BN1098</f>
        <v>#DIV/0!</v>
      </c>
      <c r="E1097" s="88" t="e">
        <f>Calculations!BO1098</f>
        <v>#DIV/0!</v>
      </c>
      <c r="F1097" s="89" t="e">
        <f t="shared" si="80"/>
        <v>#DIV/0!</v>
      </c>
      <c r="G1097" s="89" t="e">
        <f t="shared" si="81"/>
        <v>#DIV/0!</v>
      </c>
      <c r="H1097" s="88" t="e">
        <f t="shared" si="82"/>
        <v>#DIV/0!</v>
      </c>
      <c r="I1097" s="92" t="str">
        <f>IF(OR(COUNT(Calculations!BP1098:BY1098)&lt;3,COUNT(Calculations!BZ1098:CI1098)&lt;3),"N/A",IF(ISERROR(TTEST(Calculations!BP1098:BY1098,Calculations!BZ1098:CI1098,2,2)),"N/A",TTEST(Calculations!BP1098:BY1098,Calculations!BZ1098:CI1098,2,2)))</f>
        <v>N/A</v>
      </c>
      <c r="J1097" s="88" t="e">
        <f t="shared" si="83"/>
        <v>#DIV/0!</v>
      </c>
      <c r="K1097" s="93" t="str">
        <f>IF(AND('Test Sample Data'!N1097&gt;=35,'Control Sample Data'!N1097&gt;=35),"Type 3",IF(AND('Test Sample Data'!N1097&gt;=30,'Control Sample Data'!N1097&gt;=30,OR(I1097&gt;=0.05,I1097="N/A")),"Type 2",IF(OR(AND('Test Sample Data'!N1097&gt;=30,'Control Sample Data'!N1097&lt;=30),AND('Test Sample Data'!N1097&lt;=30,'Control Sample Data'!N1097&gt;=30)),"Type 1","OKAY")))</f>
        <v>OKAY</v>
      </c>
    </row>
    <row r="1098" spans="1:11">
      <c r="A1098" s="80"/>
      <c r="B1098" s="87" t="str">
        <f>IF('Gene Table'!E1098="","",'Gene Table'!E1098)</f>
        <v>hsa-miR-3908</v>
      </c>
      <c r="C1098" s="87" t="str">
        <f>'Gene Table'!B1098</f>
        <v>N16</v>
      </c>
      <c r="D1098" s="88" t="e">
        <f>Calculations!BN1099</f>
        <v>#DIV/0!</v>
      </c>
      <c r="E1098" s="88" t="e">
        <f>Calculations!BO1099</f>
        <v>#DIV/0!</v>
      </c>
      <c r="F1098" s="89" t="e">
        <f t="shared" si="80"/>
        <v>#DIV/0!</v>
      </c>
      <c r="G1098" s="89" t="e">
        <f t="shared" si="81"/>
        <v>#DIV/0!</v>
      </c>
      <c r="H1098" s="88" t="e">
        <f t="shared" si="82"/>
        <v>#DIV/0!</v>
      </c>
      <c r="I1098" s="92" t="str">
        <f>IF(OR(COUNT(Calculations!BP1099:BY1099)&lt;3,COUNT(Calculations!BZ1099:CI1099)&lt;3),"N/A",IF(ISERROR(TTEST(Calculations!BP1099:BY1099,Calculations!BZ1099:CI1099,2,2)),"N/A",TTEST(Calculations!BP1099:BY1099,Calculations!BZ1099:CI1099,2,2)))</f>
        <v>N/A</v>
      </c>
      <c r="J1098" s="88" t="e">
        <f t="shared" si="83"/>
        <v>#DIV/0!</v>
      </c>
      <c r="K1098" s="93" t="str">
        <f>IF(AND('Test Sample Data'!N1098&gt;=35,'Control Sample Data'!N1098&gt;=35),"Type 3",IF(AND('Test Sample Data'!N1098&gt;=30,'Control Sample Data'!N1098&gt;=30,OR(I1098&gt;=0.05,I1098="N/A")),"Type 2",IF(OR(AND('Test Sample Data'!N1098&gt;=30,'Control Sample Data'!N1098&lt;=30),AND('Test Sample Data'!N1098&lt;=30,'Control Sample Data'!N1098&gt;=30)),"Type 1","OKAY")))</f>
        <v>OKAY</v>
      </c>
    </row>
    <row r="1099" spans="1:11">
      <c r="A1099" s="80"/>
      <c r="B1099" s="87" t="str">
        <f>IF('Gene Table'!E1099="","",'Gene Table'!E1099)</f>
        <v>hsa-miR-4291</v>
      </c>
      <c r="C1099" s="87" t="str">
        <f>'Gene Table'!B1099</f>
        <v>N17</v>
      </c>
      <c r="D1099" s="88" t="e">
        <f>Calculations!BN1100</f>
        <v>#DIV/0!</v>
      </c>
      <c r="E1099" s="88" t="e">
        <f>Calculations!BO1100</f>
        <v>#DIV/0!</v>
      </c>
      <c r="F1099" s="89" t="e">
        <f t="shared" si="80"/>
        <v>#DIV/0!</v>
      </c>
      <c r="G1099" s="89" t="e">
        <f t="shared" si="81"/>
        <v>#DIV/0!</v>
      </c>
      <c r="H1099" s="88" t="e">
        <f t="shared" si="82"/>
        <v>#DIV/0!</v>
      </c>
      <c r="I1099" s="92" t="str">
        <f>IF(OR(COUNT(Calculations!BP1100:BY1100)&lt;3,COUNT(Calculations!BZ1100:CI1100)&lt;3),"N/A",IF(ISERROR(TTEST(Calculations!BP1100:BY1100,Calculations!BZ1100:CI1100,2,2)),"N/A",TTEST(Calculations!BP1100:BY1100,Calculations!BZ1100:CI1100,2,2)))</f>
        <v>N/A</v>
      </c>
      <c r="J1099" s="88" t="e">
        <f t="shared" si="83"/>
        <v>#DIV/0!</v>
      </c>
      <c r="K1099" s="93" t="str">
        <f>IF(AND('Test Sample Data'!N1099&gt;=35,'Control Sample Data'!N1099&gt;=35),"Type 3",IF(AND('Test Sample Data'!N1099&gt;=30,'Control Sample Data'!N1099&gt;=30,OR(I1099&gt;=0.05,I1099="N/A")),"Type 2",IF(OR(AND('Test Sample Data'!N1099&gt;=30,'Control Sample Data'!N1099&lt;=30),AND('Test Sample Data'!N1099&lt;=30,'Control Sample Data'!N1099&gt;=30)),"Type 1","OKAY")))</f>
        <v>OKAY</v>
      </c>
    </row>
    <row r="1100" spans="1:11">
      <c r="A1100" s="80"/>
      <c r="B1100" s="87" t="str">
        <f>IF('Gene Table'!E1100="","",'Gene Table'!E1100)</f>
        <v>hsa-miR-3909</v>
      </c>
      <c r="C1100" s="87" t="str">
        <f>'Gene Table'!B1100</f>
        <v>N18</v>
      </c>
      <c r="D1100" s="88" t="e">
        <f>Calculations!BN1101</f>
        <v>#DIV/0!</v>
      </c>
      <c r="E1100" s="88" t="e">
        <f>Calculations!BO1101</f>
        <v>#DIV/0!</v>
      </c>
      <c r="F1100" s="89" t="e">
        <f t="shared" si="80"/>
        <v>#DIV/0!</v>
      </c>
      <c r="G1100" s="89" t="e">
        <f t="shared" si="81"/>
        <v>#DIV/0!</v>
      </c>
      <c r="H1100" s="88" t="e">
        <f t="shared" si="82"/>
        <v>#DIV/0!</v>
      </c>
      <c r="I1100" s="92" t="str">
        <f>IF(OR(COUNT(Calculations!BP1101:BY1101)&lt;3,COUNT(Calculations!BZ1101:CI1101)&lt;3),"N/A",IF(ISERROR(TTEST(Calculations!BP1101:BY1101,Calculations!BZ1101:CI1101,2,2)),"N/A",TTEST(Calculations!BP1101:BY1101,Calculations!BZ1101:CI1101,2,2)))</f>
        <v>N/A</v>
      </c>
      <c r="J1100" s="88" t="e">
        <f t="shared" si="83"/>
        <v>#DIV/0!</v>
      </c>
      <c r="K1100" s="93" t="str">
        <f>IF(AND('Test Sample Data'!N1100&gt;=35,'Control Sample Data'!N1100&gt;=35),"Type 3",IF(AND('Test Sample Data'!N1100&gt;=30,'Control Sample Data'!N1100&gt;=30,OR(I1100&gt;=0.05,I1100="N/A")),"Type 2",IF(OR(AND('Test Sample Data'!N1100&gt;=30,'Control Sample Data'!N1100&lt;=30),AND('Test Sample Data'!N1100&lt;=30,'Control Sample Data'!N1100&gt;=30)),"Type 1","OKAY")))</f>
        <v>OKAY</v>
      </c>
    </row>
    <row r="1101" spans="1:11">
      <c r="A1101" s="80"/>
      <c r="B1101" s="87" t="str">
        <f>IF('Gene Table'!E1101="","",'Gene Table'!E1101)</f>
        <v>hsa-miR-4329</v>
      </c>
      <c r="C1101" s="87" t="str">
        <f>'Gene Table'!B1101</f>
        <v>N19</v>
      </c>
      <c r="D1101" s="88" t="e">
        <f>Calculations!BN1102</f>
        <v>#DIV/0!</v>
      </c>
      <c r="E1101" s="88" t="e">
        <f>Calculations!BO1102</f>
        <v>#DIV/0!</v>
      </c>
      <c r="F1101" s="89" t="e">
        <f t="shared" si="80"/>
        <v>#DIV/0!</v>
      </c>
      <c r="G1101" s="89" t="e">
        <f t="shared" si="81"/>
        <v>#DIV/0!</v>
      </c>
      <c r="H1101" s="88" t="e">
        <f t="shared" si="82"/>
        <v>#DIV/0!</v>
      </c>
      <c r="I1101" s="92" t="str">
        <f>IF(OR(COUNT(Calculations!BP1102:BY1102)&lt;3,COUNT(Calculations!BZ1102:CI1102)&lt;3),"N/A",IF(ISERROR(TTEST(Calculations!BP1102:BY1102,Calculations!BZ1102:CI1102,2,2)),"N/A",TTEST(Calculations!BP1102:BY1102,Calculations!BZ1102:CI1102,2,2)))</f>
        <v>N/A</v>
      </c>
      <c r="J1101" s="88" t="e">
        <f t="shared" si="83"/>
        <v>#DIV/0!</v>
      </c>
      <c r="K1101" s="93" t="str">
        <f>IF(AND('Test Sample Data'!N1101&gt;=35,'Control Sample Data'!N1101&gt;=35),"Type 3",IF(AND('Test Sample Data'!N1101&gt;=30,'Control Sample Data'!N1101&gt;=30,OR(I1101&gt;=0.05,I1101="N/A")),"Type 2",IF(OR(AND('Test Sample Data'!N1101&gt;=30,'Control Sample Data'!N1101&lt;=30),AND('Test Sample Data'!N1101&lt;=30,'Control Sample Data'!N1101&gt;=30)),"Type 1","OKAY")))</f>
        <v>OKAY</v>
      </c>
    </row>
    <row r="1102" spans="1:11">
      <c r="A1102" s="80"/>
      <c r="B1102" s="87" t="str">
        <f>IF('Gene Table'!E1102="","",'Gene Table'!E1102)</f>
        <v>hsa-miR-3910</v>
      </c>
      <c r="C1102" s="87" t="str">
        <f>'Gene Table'!B1102</f>
        <v>N20</v>
      </c>
      <c r="D1102" s="88" t="e">
        <f>Calculations!BN1103</f>
        <v>#DIV/0!</v>
      </c>
      <c r="E1102" s="88" t="e">
        <f>Calculations!BO1103</f>
        <v>#DIV/0!</v>
      </c>
      <c r="F1102" s="89" t="e">
        <f t="shared" si="80"/>
        <v>#DIV/0!</v>
      </c>
      <c r="G1102" s="89" t="e">
        <f t="shared" si="81"/>
        <v>#DIV/0!</v>
      </c>
      <c r="H1102" s="88" t="e">
        <f t="shared" si="82"/>
        <v>#DIV/0!</v>
      </c>
      <c r="I1102" s="92" t="str">
        <f>IF(OR(COUNT(Calculations!BP1103:BY1103)&lt;3,COUNT(Calculations!BZ1103:CI1103)&lt;3),"N/A",IF(ISERROR(TTEST(Calculations!BP1103:BY1103,Calculations!BZ1103:CI1103,2,2)),"N/A",TTEST(Calculations!BP1103:BY1103,Calculations!BZ1103:CI1103,2,2)))</f>
        <v>N/A</v>
      </c>
      <c r="J1102" s="88" t="e">
        <f t="shared" si="83"/>
        <v>#DIV/0!</v>
      </c>
      <c r="K1102" s="93" t="str">
        <f>IF(AND('Test Sample Data'!N1102&gt;=35,'Control Sample Data'!N1102&gt;=35),"Type 3",IF(AND('Test Sample Data'!N1102&gt;=30,'Control Sample Data'!N1102&gt;=30,OR(I1102&gt;=0.05,I1102="N/A")),"Type 2",IF(OR(AND('Test Sample Data'!N1102&gt;=30,'Control Sample Data'!N1102&lt;=30),AND('Test Sample Data'!N1102&lt;=30,'Control Sample Data'!N1102&gt;=30)),"Type 1","OKAY")))</f>
        <v>OKAY</v>
      </c>
    </row>
    <row r="1103" spans="1:11">
      <c r="A1103" s="80"/>
      <c r="B1103" s="87" t="str">
        <f>IF('Gene Table'!E1103="","",'Gene Table'!E1103)</f>
        <v>hsa-miR-4330</v>
      </c>
      <c r="C1103" s="87" t="str">
        <f>'Gene Table'!B1103</f>
        <v>N21</v>
      </c>
      <c r="D1103" s="88" t="e">
        <f>Calculations!BN1104</f>
        <v>#DIV/0!</v>
      </c>
      <c r="E1103" s="88" t="e">
        <f>Calculations!BO1104</f>
        <v>#DIV/0!</v>
      </c>
      <c r="F1103" s="89" t="e">
        <f t="shared" si="80"/>
        <v>#DIV/0!</v>
      </c>
      <c r="G1103" s="89" t="e">
        <f t="shared" si="81"/>
        <v>#DIV/0!</v>
      </c>
      <c r="H1103" s="88" t="e">
        <f t="shared" si="82"/>
        <v>#DIV/0!</v>
      </c>
      <c r="I1103" s="92" t="str">
        <f>IF(OR(COUNT(Calculations!BP1104:BY1104)&lt;3,COUNT(Calculations!BZ1104:CI1104)&lt;3),"N/A",IF(ISERROR(TTEST(Calculations!BP1104:BY1104,Calculations!BZ1104:CI1104,2,2)),"N/A",TTEST(Calculations!BP1104:BY1104,Calculations!BZ1104:CI1104,2,2)))</f>
        <v>N/A</v>
      </c>
      <c r="J1103" s="88" t="e">
        <f t="shared" si="83"/>
        <v>#DIV/0!</v>
      </c>
      <c r="K1103" s="93" t="str">
        <f>IF(AND('Test Sample Data'!N1103&gt;=35,'Control Sample Data'!N1103&gt;=35),"Type 3",IF(AND('Test Sample Data'!N1103&gt;=30,'Control Sample Data'!N1103&gt;=30,OR(I1103&gt;=0.05,I1103="N/A")),"Type 2",IF(OR(AND('Test Sample Data'!N1103&gt;=30,'Control Sample Data'!N1103&lt;=30),AND('Test Sample Data'!N1103&lt;=30,'Control Sample Data'!N1103&gt;=30)),"Type 1","OKAY")))</f>
        <v>OKAY</v>
      </c>
    </row>
    <row r="1104" spans="1:11">
      <c r="A1104" s="80"/>
      <c r="B1104" s="87" t="str">
        <f>IF('Gene Table'!E1104="","",'Gene Table'!E1104)</f>
        <v>hsa-miR-3911</v>
      </c>
      <c r="C1104" s="87" t="str">
        <f>'Gene Table'!B1104</f>
        <v>N22</v>
      </c>
      <c r="D1104" s="88" t="e">
        <f>Calculations!BN1105</f>
        <v>#DIV/0!</v>
      </c>
      <c r="E1104" s="88" t="e">
        <f>Calculations!BO1105</f>
        <v>#DIV/0!</v>
      </c>
      <c r="F1104" s="89" t="e">
        <f t="shared" si="80"/>
        <v>#DIV/0!</v>
      </c>
      <c r="G1104" s="89" t="e">
        <f t="shared" si="81"/>
        <v>#DIV/0!</v>
      </c>
      <c r="H1104" s="88" t="e">
        <f t="shared" si="82"/>
        <v>#DIV/0!</v>
      </c>
      <c r="I1104" s="92" t="str">
        <f>IF(OR(COUNT(Calculations!BP1105:BY1105)&lt;3,COUNT(Calculations!BZ1105:CI1105)&lt;3),"N/A",IF(ISERROR(TTEST(Calculations!BP1105:BY1105,Calculations!BZ1105:CI1105,2,2)),"N/A",TTEST(Calculations!BP1105:BY1105,Calculations!BZ1105:CI1105,2,2)))</f>
        <v>N/A</v>
      </c>
      <c r="J1104" s="88" t="e">
        <f t="shared" si="83"/>
        <v>#DIV/0!</v>
      </c>
      <c r="K1104" s="93" t="str">
        <f>IF(AND('Test Sample Data'!N1104&gt;=35,'Control Sample Data'!N1104&gt;=35),"Type 3",IF(AND('Test Sample Data'!N1104&gt;=30,'Control Sample Data'!N1104&gt;=30,OR(I1104&gt;=0.05,I1104="N/A")),"Type 2",IF(OR(AND('Test Sample Data'!N1104&gt;=30,'Control Sample Data'!N1104&lt;=30),AND('Test Sample Data'!N1104&lt;=30,'Control Sample Data'!N1104&gt;=30)),"Type 1","OKAY")))</f>
        <v>OKAY</v>
      </c>
    </row>
    <row r="1105" spans="1:11">
      <c r="A1105" s="80"/>
      <c r="B1105" s="87" t="str">
        <f>IF('Gene Table'!E1105="","",'Gene Table'!E1105)</f>
        <v>hsa-miR-3186-3p</v>
      </c>
      <c r="C1105" s="87" t="str">
        <f>'Gene Table'!B1105</f>
        <v>N23</v>
      </c>
      <c r="D1105" s="88" t="e">
        <f>Calculations!BN1106</f>
        <v>#DIV/0!</v>
      </c>
      <c r="E1105" s="88" t="e">
        <f>Calculations!BO1106</f>
        <v>#DIV/0!</v>
      </c>
      <c r="F1105" s="89" t="e">
        <f t="shared" si="80"/>
        <v>#DIV/0!</v>
      </c>
      <c r="G1105" s="89" t="e">
        <f t="shared" si="81"/>
        <v>#DIV/0!</v>
      </c>
      <c r="H1105" s="88" t="e">
        <f t="shared" si="82"/>
        <v>#DIV/0!</v>
      </c>
      <c r="I1105" s="92" t="str">
        <f>IF(OR(COUNT(Calculations!BP1106:BY1106)&lt;3,COUNT(Calculations!BZ1106:CI1106)&lt;3),"N/A",IF(ISERROR(TTEST(Calculations!BP1106:BY1106,Calculations!BZ1106:CI1106,2,2)),"N/A",TTEST(Calculations!BP1106:BY1106,Calculations!BZ1106:CI1106,2,2)))</f>
        <v>N/A</v>
      </c>
      <c r="J1105" s="88" t="e">
        <f t="shared" si="83"/>
        <v>#DIV/0!</v>
      </c>
      <c r="K1105" s="93" t="str">
        <f>IF(AND('Test Sample Data'!N1105&gt;=35,'Control Sample Data'!N1105&gt;=35),"Type 3",IF(AND('Test Sample Data'!N1105&gt;=30,'Control Sample Data'!N1105&gt;=30,OR(I1105&gt;=0.05,I1105="N/A")),"Type 2",IF(OR(AND('Test Sample Data'!N1105&gt;=30,'Control Sample Data'!N1105&lt;=30),AND('Test Sample Data'!N1105&lt;=30,'Control Sample Data'!N1105&gt;=30)),"Type 1","OKAY")))</f>
        <v>OKAY</v>
      </c>
    </row>
    <row r="1106" spans="1:11">
      <c r="A1106" s="80"/>
      <c r="B1106" s="87" t="str">
        <f>IF('Gene Table'!E1106="","",'Gene Table'!E1106)</f>
        <v>hsa-miR-3912</v>
      </c>
      <c r="C1106" s="87" t="str">
        <f>'Gene Table'!B1106</f>
        <v>N24</v>
      </c>
      <c r="D1106" s="88" t="e">
        <f>Calculations!BN1107</f>
        <v>#DIV/0!</v>
      </c>
      <c r="E1106" s="88" t="e">
        <f>Calculations!BO1107</f>
        <v>#DIV/0!</v>
      </c>
      <c r="F1106" s="89" t="e">
        <f t="shared" si="80"/>
        <v>#DIV/0!</v>
      </c>
      <c r="G1106" s="89" t="e">
        <f t="shared" si="81"/>
        <v>#DIV/0!</v>
      </c>
      <c r="H1106" s="88" t="e">
        <f t="shared" si="82"/>
        <v>#DIV/0!</v>
      </c>
      <c r="I1106" s="92" t="str">
        <f>IF(OR(COUNT(Calculations!BP1107:BY1107)&lt;3,COUNT(Calculations!BZ1107:CI1107)&lt;3),"N/A",IF(ISERROR(TTEST(Calculations!BP1107:BY1107,Calculations!BZ1107:CI1107,2,2)),"N/A",TTEST(Calculations!BP1107:BY1107,Calculations!BZ1107:CI1107,2,2)))</f>
        <v>N/A</v>
      </c>
      <c r="J1106" s="88" t="e">
        <f t="shared" si="83"/>
        <v>#DIV/0!</v>
      </c>
      <c r="K1106" s="93" t="str">
        <f>IF(AND('Test Sample Data'!N1106&gt;=35,'Control Sample Data'!N1106&gt;=35),"Type 3",IF(AND('Test Sample Data'!N1106&gt;=30,'Control Sample Data'!N1106&gt;=30,OR(I1106&gt;=0.05,I1106="N/A")),"Type 2",IF(OR(AND('Test Sample Data'!N1106&gt;=30,'Control Sample Data'!N1106&lt;=30),AND('Test Sample Data'!N1106&lt;=30,'Control Sample Data'!N1106&gt;=30)),"Type 1","OKAY")))</f>
        <v>OKAY</v>
      </c>
    </row>
    <row r="1107" spans="1:11">
      <c r="A1107" s="80"/>
      <c r="B1107" s="87" t="str">
        <f>IF('Gene Table'!E1107="","",'Gene Table'!E1107)</f>
        <v>hsa-miR-1260b</v>
      </c>
      <c r="C1107" s="87" t="str">
        <f>'Gene Table'!B1107</f>
        <v>O01</v>
      </c>
      <c r="D1107" s="88" t="e">
        <f>Calculations!BN1108</f>
        <v>#DIV/0!</v>
      </c>
      <c r="E1107" s="88" t="e">
        <f>Calculations!BO1108</f>
        <v>#DIV/0!</v>
      </c>
      <c r="F1107" s="89" t="e">
        <f t="shared" si="80"/>
        <v>#DIV/0!</v>
      </c>
      <c r="G1107" s="89" t="e">
        <f t="shared" si="81"/>
        <v>#DIV/0!</v>
      </c>
      <c r="H1107" s="88" t="e">
        <f t="shared" si="82"/>
        <v>#DIV/0!</v>
      </c>
      <c r="I1107" s="92" t="str">
        <f>IF(OR(COUNT(Calculations!BP1108:BY1108)&lt;3,COUNT(Calculations!BZ1108:CI1108)&lt;3),"N/A",IF(ISERROR(TTEST(Calculations!BP1108:BY1108,Calculations!BZ1108:CI1108,2,2)),"N/A",TTEST(Calculations!BP1108:BY1108,Calculations!BZ1108:CI1108,2,2)))</f>
        <v>N/A</v>
      </c>
      <c r="J1107" s="88" t="e">
        <f t="shared" si="83"/>
        <v>#DIV/0!</v>
      </c>
      <c r="K1107" s="93" t="str">
        <f>IF(AND('Test Sample Data'!N1107&gt;=35,'Control Sample Data'!N1107&gt;=35),"Type 3",IF(AND('Test Sample Data'!N1107&gt;=30,'Control Sample Data'!N1107&gt;=30,OR(I1107&gt;=0.05,I1107="N/A")),"Type 2",IF(OR(AND('Test Sample Data'!N1107&gt;=30,'Control Sample Data'!N1107&lt;=30),AND('Test Sample Data'!N1107&lt;=30,'Control Sample Data'!N1107&gt;=30)),"Type 1","OKAY")))</f>
        <v>OKAY</v>
      </c>
    </row>
    <row r="1108" spans="1:11">
      <c r="A1108" s="80"/>
      <c r="B1108" s="87" t="str">
        <f>IF('Gene Table'!E1108="","",'Gene Table'!E1108)</f>
        <v>hsa-miR-30b-3p</v>
      </c>
      <c r="C1108" s="87" t="str">
        <f>'Gene Table'!B1108</f>
        <v>O02</v>
      </c>
      <c r="D1108" s="88" t="e">
        <f>Calculations!BN1109</f>
        <v>#DIV/0!</v>
      </c>
      <c r="E1108" s="88" t="e">
        <f>Calculations!BO1109</f>
        <v>#DIV/0!</v>
      </c>
      <c r="F1108" s="89" t="e">
        <f t="shared" si="80"/>
        <v>#DIV/0!</v>
      </c>
      <c r="G1108" s="89" t="e">
        <f t="shared" si="81"/>
        <v>#DIV/0!</v>
      </c>
      <c r="H1108" s="88" t="e">
        <f t="shared" si="82"/>
        <v>#DIV/0!</v>
      </c>
      <c r="I1108" s="92" t="str">
        <f>IF(OR(COUNT(Calculations!BP1109:BY1109)&lt;3,COUNT(Calculations!BZ1109:CI1109)&lt;3),"N/A",IF(ISERROR(TTEST(Calculations!BP1109:BY1109,Calculations!BZ1109:CI1109,2,2)),"N/A",TTEST(Calculations!BP1109:BY1109,Calculations!BZ1109:CI1109,2,2)))</f>
        <v>N/A</v>
      </c>
      <c r="J1108" s="88" t="e">
        <f t="shared" si="83"/>
        <v>#DIV/0!</v>
      </c>
      <c r="K1108" s="93" t="str">
        <f>IF(AND('Test Sample Data'!N1108&gt;=35,'Control Sample Data'!N1108&gt;=35),"Type 3",IF(AND('Test Sample Data'!N1108&gt;=30,'Control Sample Data'!N1108&gt;=30,OR(I1108&gt;=0.05,I1108="N/A")),"Type 2",IF(OR(AND('Test Sample Data'!N1108&gt;=30,'Control Sample Data'!N1108&lt;=30),AND('Test Sample Data'!N1108&lt;=30,'Control Sample Data'!N1108&gt;=30)),"Type 1","OKAY")))</f>
        <v>OKAY</v>
      </c>
    </row>
    <row r="1109" spans="1:11">
      <c r="A1109" s="80"/>
      <c r="B1109" s="87" t="str">
        <f>IF('Gene Table'!E1109="","",'Gene Table'!E1109)</f>
        <v>hsa-miR-3167</v>
      </c>
      <c r="C1109" s="87" t="str">
        <f>'Gene Table'!B1109</f>
        <v>O03</v>
      </c>
      <c r="D1109" s="88" t="e">
        <f>Calculations!BN1110</f>
        <v>#DIV/0!</v>
      </c>
      <c r="E1109" s="88" t="e">
        <f>Calculations!BO1110</f>
        <v>#DIV/0!</v>
      </c>
      <c r="F1109" s="89" t="e">
        <f t="shared" si="80"/>
        <v>#DIV/0!</v>
      </c>
      <c r="G1109" s="89" t="e">
        <f t="shared" si="81"/>
        <v>#DIV/0!</v>
      </c>
      <c r="H1109" s="88" t="e">
        <f t="shared" si="82"/>
        <v>#DIV/0!</v>
      </c>
      <c r="I1109" s="92" t="str">
        <f>IF(OR(COUNT(Calculations!BP1110:BY1110)&lt;3,COUNT(Calculations!BZ1110:CI1110)&lt;3),"N/A",IF(ISERROR(TTEST(Calculations!BP1110:BY1110,Calculations!BZ1110:CI1110,2,2)),"N/A",TTEST(Calculations!BP1110:BY1110,Calculations!BZ1110:CI1110,2,2)))</f>
        <v>N/A</v>
      </c>
      <c r="J1109" s="88" t="e">
        <f t="shared" si="83"/>
        <v>#DIV/0!</v>
      </c>
      <c r="K1109" s="93" t="str">
        <f>IF(AND('Test Sample Data'!N1109&gt;=35,'Control Sample Data'!N1109&gt;=35),"Type 3",IF(AND('Test Sample Data'!N1109&gt;=30,'Control Sample Data'!N1109&gt;=30,OR(I1109&gt;=0.05,I1109="N/A")),"Type 2",IF(OR(AND('Test Sample Data'!N1109&gt;=30,'Control Sample Data'!N1109&lt;=30),AND('Test Sample Data'!N1109&lt;=30,'Control Sample Data'!N1109&gt;=30)),"Type 1","OKAY")))</f>
        <v>OKAY</v>
      </c>
    </row>
    <row r="1110" spans="1:11">
      <c r="A1110" s="80"/>
      <c r="B1110" s="87" t="str">
        <f>IF('Gene Table'!E1110="","",'Gene Table'!E1110)</f>
        <v>hsa-miR-363-5p</v>
      </c>
      <c r="C1110" s="87" t="str">
        <f>'Gene Table'!B1110</f>
        <v>O04</v>
      </c>
      <c r="D1110" s="88" t="e">
        <f>Calculations!BN1111</f>
        <v>#DIV/0!</v>
      </c>
      <c r="E1110" s="88" t="e">
        <f>Calculations!BO1111</f>
        <v>#DIV/0!</v>
      </c>
      <c r="F1110" s="89" t="e">
        <f t="shared" si="80"/>
        <v>#DIV/0!</v>
      </c>
      <c r="G1110" s="89" t="e">
        <f t="shared" si="81"/>
        <v>#DIV/0!</v>
      </c>
      <c r="H1110" s="88" t="e">
        <f t="shared" si="82"/>
        <v>#DIV/0!</v>
      </c>
      <c r="I1110" s="92" t="str">
        <f>IF(OR(COUNT(Calculations!BP1111:BY1111)&lt;3,COUNT(Calculations!BZ1111:CI1111)&lt;3),"N/A",IF(ISERROR(TTEST(Calculations!BP1111:BY1111,Calculations!BZ1111:CI1111,2,2)),"N/A",TTEST(Calculations!BP1111:BY1111,Calculations!BZ1111:CI1111,2,2)))</f>
        <v>N/A</v>
      </c>
      <c r="J1110" s="88" t="e">
        <f t="shared" si="83"/>
        <v>#DIV/0!</v>
      </c>
      <c r="K1110" s="93" t="str">
        <f>IF(AND('Test Sample Data'!N1110&gt;=35,'Control Sample Data'!N1110&gt;=35),"Type 3",IF(AND('Test Sample Data'!N1110&gt;=30,'Control Sample Data'!N1110&gt;=30,OR(I1110&gt;=0.05,I1110="N/A")),"Type 2",IF(OR(AND('Test Sample Data'!N1110&gt;=30,'Control Sample Data'!N1110&lt;=30),AND('Test Sample Data'!N1110&lt;=30,'Control Sample Data'!N1110&gt;=30)),"Type 1","OKAY")))</f>
        <v>OKAY</v>
      </c>
    </row>
    <row r="1111" spans="1:11">
      <c r="A1111" s="80"/>
      <c r="B1111" s="87" t="str">
        <f>IF('Gene Table'!E1111="","",'Gene Table'!E1111)</f>
        <v>hsa-miR-3172</v>
      </c>
      <c r="C1111" s="87" t="str">
        <f>'Gene Table'!B1111</f>
        <v>O05</v>
      </c>
      <c r="D1111" s="88" t="e">
        <f>Calculations!BN1112</f>
        <v>#DIV/0!</v>
      </c>
      <c r="E1111" s="88" t="e">
        <f>Calculations!BO1112</f>
        <v>#DIV/0!</v>
      </c>
      <c r="F1111" s="89" t="e">
        <f t="shared" si="80"/>
        <v>#DIV/0!</v>
      </c>
      <c r="G1111" s="89" t="e">
        <f t="shared" si="81"/>
        <v>#DIV/0!</v>
      </c>
      <c r="H1111" s="88" t="e">
        <f t="shared" si="82"/>
        <v>#DIV/0!</v>
      </c>
      <c r="I1111" s="92" t="str">
        <f>IF(OR(COUNT(Calculations!BP1112:BY1112)&lt;3,COUNT(Calculations!BZ1112:CI1112)&lt;3),"N/A",IF(ISERROR(TTEST(Calculations!BP1112:BY1112,Calculations!BZ1112:CI1112,2,2)),"N/A",TTEST(Calculations!BP1112:BY1112,Calculations!BZ1112:CI1112,2,2)))</f>
        <v>N/A</v>
      </c>
      <c r="J1111" s="88" t="e">
        <f t="shared" si="83"/>
        <v>#DIV/0!</v>
      </c>
      <c r="K1111" s="93" t="str">
        <f>IF(AND('Test Sample Data'!N1111&gt;=35,'Control Sample Data'!N1111&gt;=35),"Type 3",IF(AND('Test Sample Data'!N1111&gt;=30,'Control Sample Data'!N1111&gt;=30,OR(I1111&gt;=0.05,I1111="N/A")),"Type 2",IF(OR(AND('Test Sample Data'!N1111&gt;=30,'Control Sample Data'!N1111&lt;=30),AND('Test Sample Data'!N1111&lt;=30,'Control Sample Data'!N1111&gt;=30)),"Type 1","OKAY")))</f>
        <v>OKAY</v>
      </c>
    </row>
    <row r="1112" spans="1:11">
      <c r="A1112" s="80"/>
      <c r="B1112" s="87" t="str">
        <f>IF('Gene Table'!E1112="","",'Gene Table'!E1112)</f>
        <v>hsa-miR-425-3p</v>
      </c>
      <c r="C1112" s="87" t="str">
        <f>'Gene Table'!B1112</f>
        <v>O06</v>
      </c>
      <c r="D1112" s="88" t="e">
        <f>Calculations!BN1113</f>
        <v>#DIV/0!</v>
      </c>
      <c r="E1112" s="88" t="e">
        <f>Calculations!BO1113</f>
        <v>#DIV/0!</v>
      </c>
      <c r="F1112" s="89" t="e">
        <f t="shared" si="80"/>
        <v>#DIV/0!</v>
      </c>
      <c r="G1112" s="89" t="e">
        <f t="shared" si="81"/>
        <v>#DIV/0!</v>
      </c>
      <c r="H1112" s="88" t="e">
        <f t="shared" si="82"/>
        <v>#DIV/0!</v>
      </c>
      <c r="I1112" s="92" t="str">
        <f>IF(OR(COUNT(Calculations!BP1113:BY1113)&lt;3,COUNT(Calculations!BZ1113:CI1113)&lt;3),"N/A",IF(ISERROR(TTEST(Calculations!BP1113:BY1113,Calculations!BZ1113:CI1113,2,2)),"N/A",TTEST(Calculations!BP1113:BY1113,Calculations!BZ1113:CI1113,2,2)))</f>
        <v>N/A</v>
      </c>
      <c r="J1112" s="88" t="e">
        <f t="shared" si="83"/>
        <v>#DIV/0!</v>
      </c>
      <c r="K1112" s="93" t="str">
        <f>IF(AND('Test Sample Data'!N1112&gt;=35,'Control Sample Data'!N1112&gt;=35),"Type 3",IF(AND('Test Sample Data'!N1112&gt;=30,'Control Sample Data'!N1112&gt;=30,OR(I1112&gt;=0.05,I1112="N/A")),"Type 2",IF(OR(AND('Test Sample Data'!N1112&gt;=30,'Control Sample Data'!N1112&lt;=30),AND('Test Sample Data'!N1112&lt;=30,'Control Sample Data'!N1112&gt;=30)),"Type 1","OKAY")))</f>
        <v>OKAY</v>
      </c>
    </row>
    <row r="1113" spans="1:11">
      <c r="A1113" s="80"/>
      <c r="B1113" s="87" t="str">
        <f>IF('Gene Table'!E1113="","",'Gene Table'!E1113)</f>
        <v>hsa-miR-3175</v>
      </c>
      <c r="C1113" s="87" t="str">
        <f>'Gene Table'!B1113</f>
        <v>O07</v>
      </c>
      <c r="D1113" s="88" t="e">
        <f>Calculations!BN1114</f>
        <v>#DIV/0!</v>
      </c>
      <c r="E1113" s="88" t="e">
        <f>Calculations!BO1114</f>
        <v>#DIV/0!</v>
      </c>
      <c r="F1113" s="89" t="e">
        <f t="shared" si="80"/>
        <v>#DIV/0!</v>
      </c>
      <c r="G1113" s="89" t="e">
        <f t="shared" si="81"/>
        <v>#DIV/0!</v>
      </c>
      <c r="H1113" s="88" t="e">
        <f t="shared" si="82"/>
        <v>#DIV/0!</v>
      </c>
      <c r="I1113" s="92" t="str">
        <f>IF(OR(COUNT(Calculations!BP1114:BY1114)&lt;3,COUNT(Calculations!BZ1114:CI1114)&lt;3),"N/A",IF(ISERROR(TTEST(Calculations!BP1114:BY1114,Calculations!BZ1114:CI1114,2,2)),"N/A",TTEST(Calculations!BP1114:BY1114,Calculations!BZ1114:CI1114,2,2)))</f>
        <v>N/A</v>
      </c>
      <c r="J1113" s="88" t="e">
        <f t="shared" si="83"/>
        <v>#DIV/0!</v>
      </c>
      <c r="K1113" s="93" t="str">
        <f>IF(AND('Test Sample Data'!N1113&gt;=35,'Control Sample Data'!N1113&gt;=35),"Type 3",IF(AND('Test Sample Data'!N1113&gt;=30,'Control Sample Data'!N1113&gt;=30,OR(I1113&gt;=0.05,I1113="N/A")),"Type 2",IF(OR(AND('Test Sample Data'!N1113&gt;=30,'Control Sample Data'!N1113&lt;=30),AND('Test Sample Data'!N1113&lt;=30,'Control Sample Data'!N1113&gt;=30)),"Type 1","OKAY")))</f>
        <v>OKAY</v>
      </c>
    </row>
    <row r="1114" spans="1:11">
      <c r="A1114" s="80"/>
      <c r="B1114" s="87" t="str">
        <f>IF('Gene Table'!E1114="","",'Gene Table'!E1114)</f>
        <v>hsa-miR-452-3p</v>
      </c>
      <c r="C1114" s="87" t="str">
        <f>'Gene Table'!B1114</f>
        <v>O08</v>
      </c>
      <c r="D1114" s="88" t="e">
        <f>Calculations!BN1115</f>
        <v>#DIV/0!</v>
      </c>
      <c r="E1114" s="88" t="e">
        <f>Calculations!BO1115</f>
        <v>#DIV/0!</v>
      </c>
      <c r="F1114" s="89" t="e">
        <f t="shared" si="80"/>
        <v>#DIV/0!</v>
      </c>
      <c r="G1114" s="89" t="e">
        <f t="shared" si="81"/>
        <v>#DIV/0!</v>
      </c>
      <c r="H1114" s="88" t="e">
        <f t="shared" si="82"/>
        <v>#DIV/0!</v>
      </c>
      <c r="I1114" s="92" t="str">
        <f>IF(OR(COUNT(Calculations!BP1115:BY1115)&lt;3,COUNT(Calculations!BZ1115:CI1115)&lt;3),"N/A",IF(ISERROR(TTEST(Calculations!BP1115:BY1115,Calculations!BZ1115:CI1115,2,2)),"N/A",TTEST(Calculations!BP1115:BY1115,Calculations!BZ1115:CI1115,2,2)))</f>
        <v>N/A</v>
      </c>
      <c r="J1114" s="88" t="e">
        <f t="shared" si="83"/>
        <v>#DIV/0!</v>
      </c>
      <c r="K1114" s="93" t="str">
        <f>IF(AND('Test Sample Data'!N1114&gt;=35,'Control Sample Data'!N1114&gt;=35),"Type 3",IF(AND('Test Sample Data'!N1114&gt;=30,'Control Sample Data'!N1114&gt;=30,OR(I1114&gt;=0.05,I1114="N/A")),"Type 2",IF(OR(AND('Test Sample Data'!N1114&gt;=30,'Control Sample Data'!N1114&lt;=30),AND('Test Sample Data'!N1114&lt;=30,'Control Sample Data'!N1114&gt;=30)),"Type 1","OKAY")))</f>
        <v>OKAY</v>
      </c>
    </row>
    <row r="1115" spans="1:11">
      <c r="A1115" s="80"/>
      <c r="B1115" s="87" t="str">
        <f>IF('Gene Table'!E1115="","",'Gene Table'!E1115)</f>
        <v>hsa-miR-3177-3p</v>
      </c>
      <c r="C1115" s="87" t="str">
        <f>'Gene Table'!B1115</f>
        <v>O09</v>
      </c>
      <c r="D1115" s="88" t="e">
        <f>Calculations!BN1116</f>
        <v>#DIV/0!</v>
      </c>
      <c r="E1115" s="88" t="e">
        <f>Calculations!BO1116</f>
        <v>#DIV/0!</v>
      </c>
      <c r="F1115" s="89" t="e">
        <f t="shared" si="80"/>
        <v>#DIV/0!</v>
      </c>
      <c r="G1115" s="89" t="e">
        <f t="shared" si="81"/>
        <v>#DIV/0!</v>
      </c>
      <c r="H1115" s="88" t="e">
        <f t="shared" si="82"/>
        <v>#DIV/0!</v>
      </c>
      <c r="I1115" s="92" t="str">
        <f>IF(OR(COUNT(Calculations!BP1116:BY1116)&lt;3,COUNT(Calculations!BZ1116:CI1116)&lt;3),"N/A",IF(ISERROR(TTEST(Calculations!BP1116:BY1116,Calculations!BZ1116:CI1116,2,2)),"N/A",TTEST(Calculations!BP1116:BY1116,Calculations!BZ1116:CI1116,2,2)))</f>
        <v>N/A</v>
      </c>
      <c r="J1115" s="88" t="e">
        <f t="shared" si="83"/>
        <v>#DIV/0!</v>
      </c>
      <c r="K1115" s="93" t="str">
        <f>IF(AND('Test Sample Data'!N1115&gt;=35,'Control Sample Data'!N1115&gt;=35),"Type 3",IF(AND('Test Sample Data'!N1115&gt;=30,'Control Sample Data'!N1115&gt;=30,OR(I1115&gt;=0.05,I1115="N/A")),"Type 2",IF(OR(AND('Test Sample Data'!N1115&gt;=30,'Control Sample Data'!N1115&lt;=30),AND('Test Sample Data'!N1115&lt;=30,'Control Sample Data'!N1115&gt;=30)),"Type 1","OKAY")))</f>
        <v>OKAY</v>
      </c>
    </row>
    <row r="1116" spans="1:11">
      <c r="A1116" s="80"/>
      <c r="B1116" s="87" t="str">
        <f>IF('Gene Table'!E1116="","",'Gene Table'!E1116)</f>
        <v>hsa-miR-488-5p</v>
      </c>
      <c r="C1116" s="87" t="str">
        <f>'Gene Table'!B1116</f>
        <v>O10</v>
      </c>
      <c r="D1116" s="88" t="e">
        <f>Calculations!BN1117</f>
        <v>#DIV/0!</v>
      </c>
      <c r="E1116" s="88" t="e">
        <f>Calculations!BO1117</f>
        <v>#DIV/0!</v>
      </c>
      <c r="F1116" s="89" t="e">
        <f t="shared" si="80"/>
        <v>#DIV/0!</v>
      </c>
      <c r="G1116" s="89" t="e">
        <f t="shared" si="81"/>
        <v>#DIV/0!</v>
      </c>
      <c r="H1116" s="88" t="e">
        <f t="shared" si="82"/>
        <v>#DIV/0!</v>
      </c>
      <c r="I1116" s="92" t="str">
        <f>IF(OR(COUNT(Calculations!BP1117:BY1117)&lt;3,COUNT(Calculations!BZ1117:CI1117)&lt;3),"N/A",IF(ISERROR(TTEST(Calculations!BP1117:BY1117,Calculations!BZ1117:CI1117,2,2)),"N/A",TTEST(Calculations!BP1117:BY1117,Calculations!BZ1117:CI1117,2,2)))</f>
        <v>N/A</v>
      </c>
      <c r="J1116" s="88" t="e">
        <f t="shared" si="83"/>
        <v>#DIV/0!</v>
      </c>
      <c r="K1116" s="93" t="str">
        <f>IF(AND('Test Sample Data'!N1116&gt;=35,'Control Sample Data'!N1116&gt;=35),"Type 3",IF(AND('Test Sample Data'!N1116&gt;=30,'Control Sample Data'!N1116&gt;=30,OR(I1116&gt;=0.05,I1116="N/A")),"Type 2",IF(OR(AND('Test Sample Data'!N1116&gt;=30,'Control Sample Data'!N1116&lt;=30),AND('Test Sample Data'!N1116&lt;=30,'Control Sample Data'!N1116&gt;=30)),"Type 1","OKAY")))</f>
        <v>OKAY</v>
      </c>
    </row>
    <row r="1117" spans="1:11">
      <c r="A1117" s="80"/>
      <c r="B1117" s="87" t="str">
        <f>IF('Gene Table'!E1117="","",'Gene Table'!E1117)</f>
        <v>hsa-miR-3179</v>
      </c>
      <c r="C1117" s="87" t="str">
        <f>'Gene Table'!B1117</f>
        <v>O11</v>
      </c>
      <c r="D1117" s="88" t="e">
        <f>Calculations!BN1118</f>
        <v>#DIV/0!</v>
      </c>
      <c r="E1117" s="88" t="e">
        <f>Calculations!BO1118</f>
        <v>#DIV/0!</v>
      </c>
      <c r="F1117" s="89" t="e">
        <f t="shared" si="80"/>
        <v>#DIV/0!</v>
      </c>
      <c r="G1117" s="89" t="e">
        <f t="shared" si="81"/>
        <v>#DIV/0!</v>
      </c>
      <c r="H1117" s="88" t="e">
        <f t="shared" si="82"/>
        <v>#DIV/0!</v>
      </c>
      <c r="I1117" s="92" t="str">
        <f>IF(OR(COUNT(Calculations!BP1118:BY1118)&lt;3,COUNT(Calculations!BZ1118:CI1118)&lt;3),"N/A",IF(ISERROR(TTEST(Calculations!BP1118:BY1118,Calculations!BZ1118:CI1118,2,2)),"N/A",TTEST(Calculations!BP1118:BY1118,Calculations!BZ1118:CI1118,2,2)))</f>
        <v>N/A</v>
      </c>
      <c r="J1117" s="88" t="e">
        <f t="shared" si="83"/>
        <v>#DIV/0!</v>
      </c>
      <c r="K1117" s="93" t="str">
        <f>IF(AND('Test Sample Data'!N1117&gt;=35,'Control Sample Data'!N1117&gt;=35),"Type 3",IF(AND('Test Sample Data'!N1117&gt;=30,'Control Sample Data'!N1117&gt;=30,OR(I1117&gt;=0.05,I1117="N/A")),"Type 2",IF(OR(AND('Test Sample Data'!N1117&gt;=30,'Control Sample Data'!N1117&lt;=30),AND('Test Sample Data'!N1117&lt;=30,'Control Sample Data'!N1117&gt;=30)),"Type 1","OKAY")))</f>
        <v>OKAY</v>
      </c>
    </row>
    <row r="1118" spans="1:11">
      <c r="A1118" s="80"/>
      <c r="B1118" s="87" t="str">
        <f>IF('Gene Table'!E1118="","",'Gene Table'!E1118)</f>
        <v>hsa-miR-593-5p</v>
      </c>
      <c r="C1118" s="87" t="str">
        <f>'Gene Table'!B1118</f>
        <v>O12</v>
      </c>
      <c r="D1118" s="88" t="e">
        <f>Calculations!BN1119</f>
        <v>#DIV/0!</v>
      </c>
      <c r="E1118" s="88" t="e">
        <f>Calculations!BO1119</f>
        <v>#DIV/0!</v>
      </c>
      <c r="F1118" s="89" t="e">
        <f t="shared" si="80"/>
        <v>#DIV/0!</v>
      </c>
      <c r="G1118" s="89" t="e">
        <f t="shared" si="81"/>
        <v>#DIV/0!</v>
      </c>
      <c r="H1118" s="88" t="e">
        <f t="shared" si="82"/>
        <v>#DIV/0!</v>
      </c>
      <c r="I1118" s="92" t="str">
        <f>IF(OR(COUNT(Calculations!BP1119:BY1119)&lt;3,COUNT(Calculations!BZ1119:CI1119)&lt;3),"N/A",IF(ISERROR(TTEST(Calculations!BP1119:BY1119,Calculations!BZ1119:CI1119,2,2)),"N/A",TTEST(Calculations!BP1119:BY1119,Calculations!BZ1119:CI1119,2,2)))</f>
        <v>N/A</v>
      </c>
      <c r="J1118" s="88" t="e">
        <f t="shared" si="83"/>
        <v>#DIV/0!</v>
      </c>
      <c r="K1118" s="93" t="str">
        <f>IF(AND('Test Sample Data'!N1118&gt;=35,'Control Sample Data'!N1118&gt;=35),"Type 3",IF(AND('Test Sample Data'!N1118&gt;=30,'Control Sample Data'!N1118&gt;=30,OR(I1118&gt;=0.05,I1118="N/A")),"Type 2",IF(OR(AND('Test Sample Data'!N1118&gt;=30,'Control Sample Data'!N1118&lt;=30),AND('Test Sample Data'!N1118&lt;=30,'Control Sample Data'!N1118&gt;=30)),"Type 1","OKAY")))</f>
        <v>OKAY</v>
      </c>
    </row>
    <row r="1119" spans="1:11">
      <c r="A1119" s="80"/>
      <c r="B1119" s="87" t="str">
        <f>IF('Gene Table'!E1119="","",'Gene Table'!E1119)</f>
        <v>hsa-miR-3181</v>
      </c>
      <c r="C1119" s="87" t="str">
        <f>'Gene Table'!B1119</f>
        <v>O13</v>
      </c>
      <c r="D1119" s="88" t="e">
        <f>Calculations!BN1120</f>
        <v>#DIV/0!</v>
      </c>
      <c r="E1119" s="88" t="e">
        <f>Calculations!BO1120</f>
        <v>#DIV/0!</v>
      </c>
      <c r="F1119" s="89" t="e">
        <f t="shared" si="80"/>
        <v>#DIV/0!</v>
      </c>
      <c r="G1119" s="89" t="e">
        <f t="shared" si="81"/>
        <v>#DIV/0!</v>
      </c>
      <c r="H1119" s="88" t="e">
        <f t="shared" si="82"/>
        <v>#DIV/0!</v>
      </c>
      <c r="I1119" s="92" t="str">
        <f>IF(OR(COUNT(Calculations!BP1120:BY1120)&lt;3,COUNT(Calculations!BZ1120:CI1120)&lt;3),"N/A",IF(ISERROR(TTEST(Calculations!BP1120:BY1120,Calculations!BZ1120:CI1120,2,2)),"N/A",TTEST(Calculations!BP1120:BY1120,Calculations!BZ1120:CI1120,2,2)))</f>
        <v>N/A</v>
      </c>
      <c r="J1119" s="88" t="e">
        <f t="shared" si="83"/>
        <v>#DIV/0!</v>
      </c>
      <c r="K1119" s="93" t="str">
        <f>IF(AND('Test Sample Data'!N1119&gt;=35,'Control Sample Data'!N1119&gt;=35),"Type 3",IF(AND('Test Sample Data'!N1119&gt;=30,'Control Sample Data'!N1119&gt;=30,OR(I1119&gt;=0.05,I1119="N/A")),"Type 2",IF(OR(AND('Test Sample Data'!N1119&gt;=30,'Control Sample Data'!N1119&lt;=30),AND('Test Sample Data'!N1119&lt;=30,'Control Sample Data'!N1119&gt;=30)),"Type 1","OKAY")))</f>
        <v>OKAY</v>
      </c>
    </row>
    <row r="1120" spans="1:11">
      <c r="A1120" s="80"/>
      <c r="B1120" s="87" t="str">
        <f>IF('Gene Table'!E1120="","",'Gene Table'!E1120)</f>
        <v>hsa-miR-92a-1-5p</v>
      </c>
      <c r="C1120" s="87" t="str">
        <f>'Gene Table'!B1120</f>
        <v>O14</v>
      </c>
      <c r="D1120" s="88" t="e">
        <f>Calculations!BN1121</f>
        <v>#DIV/0!</v>
      </c>
      <c r="E1120" s="88" t="e">
        <f>Calculations!BO1121</f>
        <v>#DIV/0!</v>
      </c>
      <c r="F1120" s="89" t="e">
        <f t="shared" si="80"/>
        <v>#DIV/0!</v>
      </c>
      <c r="G1120" s="89" t="e">
        <f t="shared" si="81"/>
        <v>#DIV/0!</v>
      </c>
      <c r="H1120" s="88" t="e">
        <f t="shared" si="82"/>
        <v>#DIV/0!</v>
      </c>
      <c r="I1120" s="92" t="str">
        <f>IF(OR(COUNT(Calculations!BP1121:BY1121)&lt;3,COUNT(Calculations!BZ1121:CI1121)&lt;3),"N/A",IF(ISERROR(TTEST(Calculations!BP1121:BY1121,Calculations!BZ1121:CI1121,2,2)),"N/A",TTEST(Calculations!BP1121:BY1121,Calculations!BZ1121:CI1121,2,2)))</f>
        <v>N/A</v>
      </c>
      <c r="J1120" s="88" t="e">
        <f t="shared" si="83"/>
        <v>#DIV/0!</v>
      </c>
      <c r="K1120" s="93" t="str">
        <f>IF(AND('Test Sample Data'!N1120&gt;=35,'Control Sample Data'!N1120&gt;=35),"Type 3",IF(AND('Test Sample Data'!N1120&gt;=30,'Control Sample Data'!N1120&gt;=30,OR(I1120&gt;=0.05,I1120="N/A")),"Type 2",IF(OR(AND('Test Sample Data'!N1120&gt;=30,'Control Sample Data'!N1120&lt;=30),AND('Test Sample Data'!N1120&lt;=30,'Control Sample Data'!N1120&gt;=30)),"Type 1","OKAY")))</f>
        <v>OKAY</v>
      </c>
    </row>
    <row r="1121" spans="1:11">
      <c r="A1121" s="80"/>
      <c r="B1121" s="87" t="str">
        <f>IF('Gene Table'!E1121="","",'Gene Table'!E1121)</f>
        <v>hsa-miR-3182</v>
      </c>
      <c r="C1121" s="87" t="str">
        <f>'Gene Table'!B1121</f>
        <v>O15</v>
      </c>
      <c r="D1121" s="88" t="e">
        <f>Calculations!BN1122</f>
        <v>#DIV/0!</v>
      </c>
      <c r="E1121" s="88" t="e">
        <f>Calculations!BO1122</f>
        <v>#DIV/0!</v>
      </c>
      <c r="F1121" s="89" t="e">
        <f t="shared" si="80"/>
        <v>#DIV/0!</v>
      </c>
      <c r="G1121" s="89" t="e">
        <f t="shared" si="81"/>
        <v>#DIV/0!</v>
      </c>
      <c r="H1121" s="88" t="e">
        <f t="shared" si="82"/>
        <v>#DIV/0!</v>
      </c>
      <c r="I1121" s="92" t="str">
        <f>IF(OR(COUNT(Calculations!BP1122:BY1122)&lt;3,COUNT(Calculations!BZ1122:CI1122)&lt;3),"N/A",IF(ISERROR(TTEST(Calculations!BP1122:BY1122,Calculations!BZ1122:CI1122,2,2)),"N/A",TTEST(Calculations!BP1122:BY1122,Calculations!BZ1122:CI1122,2,2)))</f>
        <v>N/A</v>
      </c>
      <c r="J1121" s="88" t="e">
        <f t="shared" si="83"/>
        <v>#DIV/0!</v>
      </c>
      <c r="K1121" s="93" t="str">
        <f>IF(AND('Test Sample Data'!N1121&gt;=35,'Control Sample Data'!N1121&gt;=35),"Type 3",IF(AND('Test Sample Data'!N1121&gt;=30,'Control Sample Data'!N1121&gt;=30,OR(I1121&gt;=0.05,I1121="N/A")),"Type 2",IF(OR(AND('Test Sample Data'!N1121&gt;=30,'Control Sample Data'!N1121&lt;=30),AND('Test Sample Data'!N1121&lt;=30,'Control Sample Data'!N1121&gt;=30)),"Type 1","OKAY")))</f>
        <v>OKAY</v>
      </c>
    </row>
    <row r="1122" spans="1:11">
      <c r="A1122" s="80"/>
      <c r="B1122" s="87" t="str">
        <f>IF('Gene Table'!E1122="","",'Gene Table'!E1122)</f>
        <v>hsa-miR-92a-2-5p</v>
      </c>
      <c r="C1122" s="87" t="str">
        <f>'Gene Table'!B1122</f>
        <v>O16</v>
      </c>
      <c r="D1122" s="88" t="e">
        <f>Calculations!BN1123</f>
        <v>#DIV/0!</v>
      </c>
      <c r="E1122" s="88" t="e">
        <f>Calculations!BO1123</f>
        <v>#DIV/0!</v>
      </c>
      <c r="F1122" s="89" t="e">
        <f t="shared" si="80"/>
        <v>#DIV/0!</v>
      </c>
      <c r="G1122" s="89" t="e">
        <f t="shared" si="81"/>
        <v>#DIV/0!</v>
      </c>
      <c r="H1122" s="88" t="e">
        <f t="shared" si="82"/>
        <v>#DIV/0!</v>
      </c>
      <c r="I1122" s="92" t="str">
        <f>IF(OR(COUNT(Calculations!BP1123:BY1123)&lt;3,COUNT(Calculations!BZ1123:CI1123)&lt;3),"N/A",IF(ISERROR(TTEST(Calculations!BP1123:BY1123,Calculations!BZ1123:CI1123,2,2)),"N/A",TTEST(Calculations!BP1123:BY1123,Calculations!BZ1123:CI1123,2,2)))</f>
        <v>N/A</v>
      </c>
      <c r="J1122" s="88" t="e">
        <f t="shared" si="83"/>
        <v>#DIV/0!</v>
      </c>
      <c r="K1122" s="93" t="str">
        <f>IF(AND('Test Sample Data'!N1122&gt;=35,'Control Sample Data'!N1122&gt;=35),"Type 3",IF(AND('Test Sample Data'!N1122&gt;=30,'Control Sample Data'!N1122&gt;=30,OR(I1122&gt;=0.05,I1122="N/A")),"Type 2",IF(OR(AND('Test Sample Data'!N1122&gt;=30,'Control Sample Data'!N1122&lt;=30),AND('Test Sample Data'!N1122&lt;=30,'Control Sample Data'!N1122&gt;=30)),"Type 1","OKAY")))</f>
        <v>OKAY</v>
      </c>
    </row>
    <row r="1123" spans="1:11">
      <c r="A1123" s="80"/>
      <c r="B1123" s="87" t="str">
        <f>IF('Gene Table'!E1123="","",'Gene Table'!E1123)</f>
        <v>hsa-miR-3183</v>
      </c>
      <c r="C1123" s="87" t="str">
        <f>'Gene Table'!B1123</f>
        <v>O17</v>
      </c>
      <c r="D1123" s="88" t="e">
        <f>Calculations!BN1124</f>
        <v>#DIV/0!</v>
      </c>
      <c r="E1123" s="88" t="e">
        <f>Calculations!BO1124</f>
        <v>#DIV/0!</v>
      </c>
      <c r="F1123" s="89" t="e">
        <f t="shared" si="80"/>
        <v>#DIV/0!</v>
      </c>
      <c r="G1123" s="89" t="e">
        <f t="shared" si="81"/>
        <v>#DIV/0!</v>
      </c>
      <c r="H1123" s="88" t="e">
        <f t="shared" si="82"/>
        <v>#DIV/0!</v>
      </c>
      <c r="I1123" s="92" t="str">
        <f>IF(OR(COUNT(Calculations!BP1124:BY1124)&lt;3,COUNT(Calculations!BZ1124:CI1124)&lt;3),"N/A",IF(ISERROR(TTEST(Calculations!BP1124:BY1124,Calculations!BZ1124:CI1124,2,2)),"N/A",TTEST(Calculations!BP1124:BY1124,Calculations!BZ1124:CI1124,2,2)))</f>
        <v>N/A</v>
      </c>
      <c r="J1123" s="88" t="e">
        <f t="shared" si="83"/>
        <v>#DIV/0!</v>
      </c>
      <c r="K1123" s="93" t="str">
        <f>IF(AND('Test Sample Data'!N1123&gt;=35,'Control Sample Data'!N1123&gt;=35),"Type 3",IF(AND('Test Sample Data'!N1123&gt;=30,'Control Sample Data'!N1123&gt;=30,OR(I1123&gt;=0.05,I1123="N/A")),"Type 2",IF(OR(AND('Test Sample Data'!N1123&gt;=30,'Control Sample Data'!N1123&lt;=30),AND('Test Sample Data'!N1123&lt;=30,'Control Sample Data'!N1123&gt;=30)),"Type 1","OKAY")))</f>
        <v>OKAY</v>
      </c>
    </row>
    <row r="1124" spans="1:11">
      <c r="A1124" s="80"/>
      <c r="B1124" s="87" t="str">
        <f>IF('Gene Table'!E1124="","",'Gene Table'!E1124)</f>
        <v>hsa-miR-96-3p</v>
      </c>
      <c r="C1124" s="87" t="str">
        <f>'Gene Table'!B1124</f>
        <v>O18</v>
      </c>
      <c r="D1124" s="88" t="e">
        <f>Calculations!BN1125</f>
        <v>#DIV/0!</v>
      </c>
      <c r="E1124" s="88" t="e">
        <f>Calculations!BO1125</f>
        <v>#DIV/0!</v>
      </c>
      <c r="F1124" s="89" t="e">
        <f t="shared" si="80"/>
        <v>#DIV/0!</v>
      </c>
      <c r="G1124" s="89" t="e">
        <f t="shared" si="81"/>
        <v>#DIV/0!</v>
      </c>
      <c r="H1124" s="88" t="e">
        <f t="shared" si="82"/>
        <v>#DIV/0!</v>
      </c>
      <c r="I1124" s="92" t="str">
        <f>IF(OR(COUNT(Calculations!BP1125:BY1125)&lt;3,COUNT(Calculations!BZ1125:CI1125)&lt;3),"N/A",IF(ISERROR(TTEST(Calculations!BP1125:BY1125,Calculations!BZ1125:CI1125,2,2)),"N/A",TTEST(Calculations!BP1125:BY1125,Calculations!BZ1125:CI1125,2,2)))</f>
        <v>N/A</v>
      </c>
      <c r="J1124" s="88" t="e">
        <f t="shared" si="83"/>
        <v>#DIV/0!</v>
      </c>
      <c r="K1124" s="93" t="str">
        <f>IF(AND('Test Sample Data'!N1124&gt;=35,'Control Sample Data'!N1124&gt;=35),"Type 3",IF(AND('Test Sample Data'!N1124&gt;=30,'Control Sample Data'!N1124&gt;=30,OR(I1124&gt;=0.05,I1124="N/A")),"Type 2",IF(OR(AND('Test Sample Data'!N1124&gt;=30,'Control Sample Data'!N1124&lt;=30),AND('Test Sample Data'!N1124&lt;=30,'Control Sample Data'!N1124&gt;=30)),"Type 1","OKAY")))</f>
        <v>OKAY</v>
      </c>
    </row>
    <row r="1125" spans="1:11">
      <c r="A1125" s="80"/>
      <c r="B1125" s="87" t="str">
        <f>IF('Gene Table'!E1125="","",'Gene Table'!E1125)</f>
        <v>hsa-miR-3065-5p</v>
      </c>
      <c r="C1125" s="87" t="str">
        <f>'Gene Table'!B1125</f>
        <v>O19</v>
      </c>
      <c r="D1125" s="88" t="e">
        <f>Calculations!BN1126</f>
        <v>#DIV/0!</v>
      </c>
      <c r="E1125" s="88" t="e">
        <f>Calculations!BO1126</f>
        <v>#DIV/0!</v>
      </c>
      <c r="F1125" s="89" t="e">
        <f t="shared" si="80"/>
        <v>#DIV/0!</v>
      </c>
      <c r="G1125" s="89" t="e">
        <f t="shared" si="81"/>
        <v>#DIV/0!</v>
      </c>
      <c r="H1125" s="88" t="e">
        <f t="shared" si="82"/>
        <v>#DIV/0!</v>
      </c>
      <c r="I1125" s="92" t="str">
        <f>IF(OR(COUNT(Calculations!BP1126:BY1126)&lt;3,COUNT(Calculations!BZ1126:CI1126)&lt;3),"N/A",IF(ISERROR(TTEST(Calculations!BP1126:BY1126,Calculations!BZ1126:CI1126,2,2)),"N/A",TTEST(Calculations!BP1126:BY1126,Calculations!BZ1126:CI1126,2,2)))</f>
        <v>N/A</v>
      </c>
      <c r="J1125" s="88" t="e">
        <f t="shared" si="83"/>
        <v>#DIV/0!</v>
      </c>
      <c r="K1125" s="93" t="str">
        <f>IF(AND('Test Sample Data'!N1125&gt;=35,'Control Sample Data'!N1125&gt;=35),"Type 3",IF(AND('Test Sample Data'!N1125&gt;=30,'Control Sample Data'!N1125&gt;=30,OR(I1125&gt;=0.05,I1125="N/A")),"Type 2",IF(OR(AND('Test Sample Data'!N1125&gt;=30,'Control Sample Data'!N1125&lt;=30),AND('Test Sample Data'!N1125&lt;=30,'Control Sample Data'!N1125&gt;=30)),"Type 1","OKAY")))</f>
        <v>OKAY</v>
      </c>
    </row>
    <row r="1126" spans="1:11">
      <c r="A1126" s="80"/>
      <c r="B1126" s="87" t="str">
        <f>IF('Gene Table'!E1126="","",'Gene Table'!E1126)</f>
        <v>hsa-miR-365a-5p</v>
      </c>
      <c r="C1126" s="87" t="str">
        <f>'Gene Table'!B1126</f>
        <v>O20</v>
      </c>
      <c r="D1126" s="88" t="e">
        <f>Calculations!BN1127</f>
        <v>#DIV/0!</v>
      </c>
      <c r="E1126" s="88" t="e">
        <f>Calculations!BO1127</f>
        <v>#DIV/0!</v>
      </c>
      <c r="F1126" s="89" t="e">
        <f t="shared" si="80"/>
        <v>#DIV/0!</v>
      </c>
      <c r="G1126" s="89" t="e">
        <f t="shared" si="81"/>
        <v>#DIV/0!</v>
      </c>
      <c r="H1126" s="88" t="e">
        <f t="shared" si="82"/>
        <v>#DIV/0!</v>
      </c>
      <c r="I1126" s="92" t="str">
        <f>IF(OR(COUNT(Calculations!BP1127:BY1127)&lt;3,COUNT(Calculations!BZ1127:CI1127)&lt;3),"N/A",IF(ISERROR(TTEST(Calculations!BP1127:BY1127,Calculations!BZ1127:CI1127,2,2)),"N/A",TTEST(Calculations!BP1127:BY1127,Calculations!BZ1127:CI1127,2,2)))</f>
        <v>N/A</v>
      </c>
      <c r="J1126" s="88" t="e">
        <f t="shared" si="83"/>
        <v>#DIV/0!</v>
      </c>
      <c r="K1126" s="93" t="str">
        <f>IF(AND('Test Sample Data'!N1126&gt;=35,'Control Sample Data'!N1126&gt;=35),"Type 3",IF(AND('Test Sample Data'!N1126&gt;=30,'Control Sample Data'!N1126&gt;=30,OR(I1126&gt;=0.05,I1126="N/A")),"Type 2",IF(OR(AND('Test Sample Data'!N1126&gt;=30,'Control Sample Data'!N1126&lt;=30),AND('Test Sample Data'!N1126&lt;=30,'Control Sample Data'!N1126&gt;=30)),"Type 1","OKAY")))</f>
        <v>OKAY</v>
      </c>
    </row>
    <row r="1127" spans="1:11">
      <c r="A1127" s="80"/>
      <c r="B1127" s="87" t="str">
        <f>IF('Gene Table'!E1127="","",'Gene Table'!E1127)</f>
        <v>hsa-miR-3186-5p</v>
      </c>
      <c r="C1127" s="87" t="str">
        <f>'Gene Table'!B1127</f>
        <v>O21</v>
      </c>
      <c r="D1127" s="88" t="e">
        <f>Calculations!BN1128</f>
        <v>#DIV/0!</v>
      </c>
      <c r="E1127" s="88" t="e">
        <f>Calculations!BO1128</f>
        <v>#DIV/0!</v>
      </c>
      <c r="F1127" s="89" t="e">
        <f t="shared" si="80"/>
        <v>#DIV/0!</v>
      </c>
      <c r="G1127" s="89" t="e">
        <f t="shared" si="81"/>
        <v>#DIV/0!</v>
      </c>
      <c r="H1127" s="88" t="e">
        <f t="shared" si="82"/>
        <v>#DIV/0!</v>
      </c>
      <c r="I1127" s="92" t="str">
        <f>IF(OR(COUNT(Calculations!BP1128:BY1128)&lt;3,COUNT(Calculations!BZ1128:CI1128)&lt;3),"N/A",IF(ISERROR(TTEST(Calculations!BP1128:BY1128,Calculations!BZ1128:CI1128,2,2)),"N/A",TTEST(Calculations!BP1128:BY1128,Calculations!BZ1128:CI1128,2,2)))</f>
        <v>N/A</v>
      </c>
      <c r="J1127" s="88" t="e">
        <f t="shared" si="83"/>
        <v>#DIV/0!</v>
      </c>
      <c r="K1127" s="93" t="str">
        <f>IF(AND('Test Sample Data'!N1127&gt;=35,'Control Sample Data'!N1127&gt;=35),"Type 3",IF(AND('Test Sample Data'!N1127&gt;=30,'Control Sample Data'!N1127&gt;=30,OR(I1127&gt;=0.05,I1127="N/A")),"Type 2",IF(OR(AND('Test Sample Data'!N1127&gt;=30,'Control Sample Data'!N1127&lt;=30),AND('Test Sample Data'!N1127&lt;=30,'Control Sample Data'!N1127&gt;=30)),"Type 1","OKAY")))</f>
        <v>OKAY</v>
      </c>
    </row>
    <row r="1128" spans="1:11">
      <c r="A1128" s="80"/>
      <c r="B1128" s="87" t="str">
        <f>IF('Gene Table'!E1128="","",'Gene Table'!E1128)</f>
        <v>hsa-miR-2115-3p</v>
      </c>
      <c r="C1128" s="87" t="str">
        <f>'Gene Table'!B1128</f>
        <v>O22</v>
      </c>
      <c r="D1128" s="88" t="e">
        <f>Calculations!BN1129</f>
        <v>#DIV/0!</v>
      </c>
      <c r="E1128" s="88" t="e">
        <f>Calculations!BO1129</f>
        <v>#DIV/0!</v>
      </c>
      <c r="F1128" s="89" t="e">
        <f t="shared" si="80"/>
        <v>#DIV/0!</v>
      </c>
      <c r="G1128" s="89" t="e">
        <f t="shared" si="81"/>
        <v>#DIV/0!</v>
      </c>
      <c r="H1128" s="88" t="e">
        <f t="shared" si="82"/>
        <v>#DIV/0!</v>
      </c>
      <c r="I1128" s="92" t="str">
        <f>IF(OR(COUNT(Calculations!BP1129:BY1129)&lt;3,COUNT(Calculations!BZ1129:CI1129)&lt;3),"N/A",IF(ISERROR(TTEST(Calculations!BP1129:BY1129,Calculations!BZ1129:CI1129,2,2)),"N/A",TTEST(Calculations!BP1129:BY1129,Calculations!BZ1129:CI1129,2,2)))</f>
        <v>N/A</v>
      </c>
      <c r="J1128" s="88" t="e">
        <f t="shared" si="83"/>
        <v>#DIV/0!</v>
      </c>
      <c r="K1128" s="93" t="str">
        <f>IF(AND('Test Sample Data'!N1128&gt;=35,'Control Sample Data'!N1128&gt;=35),"Type 3",IF(AND('Test Sample Data'!N1128&gt;=30,'Control Sample Data'!N1128&gt;=30,OR(I1128&gt;=0.05,I1128="N/A")),"Type 2",IF(OR(AND('Test Sample Data'!N1128&gt;=30,'Control Sample Data'!N1128&lt;=30),AND('Test Sample Data'!N1128&lt;=30,'Control Sample Data'!N1128&gt;=30)),"Type 1","OKAY")))</f>
        <v>OKAY</v>
      </c>
    </row>
    <row r="1129" spans="1:11">
      <c r="A1129" s="80"/>
      <c r="B1129" s="87" t="str">
        <f>IF('Gene Table'!E1129="","",'Gene Table'!E1129)</f>
        <v>hsa-miR-320e</v>
      </c>
      <c r="C1129" s="87" t="str">
        <f>'Gene Table'!B1129</f>
        <v>O23</v>
      </c>
      <c r="D1129" s="88" t="e">
        <f>Calculations!BN1130</f>
        <v>#DIV/0!</v>
      </c>
      <c r="E1129" s="88" t="e">
        <f>Calculations!BO1130</f>
        <v>#DIV/0!</v>
      </c>
      <c r="F1129" s="89" t="e">
        <f t="shared" si="80"/>
        <v>#DIV/0!</v>
      </c>
      <c r="G1129" s="89" t="e">
        <f t="shared" si="81"/>
        <v>#DIV/0!</v>
      </c>
      <c r="H1129" s="88" t="e">
        <f t="shared" si="82"/>
        <v>#DIV/0!</v>
      </c>
      <c r="I1129" s="92" t="str">
        <f>IF(OR(COUNT(Calculations!BP1130:BY1130)&lt;3,COUNT(Calculations!BZ1130:CI1130)&lt;3),"N/A",IF(ISERROR(TTEST(Calculations!BP1130:BY1130,Calculations!BZ1130:CI1130,2,2)),"N/A",TTEST(Calculations!BP1130:BY1130,Calculations!BZ1130:CI1130,2,2)))</f>
        <v>N/A</v>
      </c>
      <c r="J1129" s="88" t="e">
        <f t="shared" si="83"/>
        <v>#DIV/0!</v>
      </c>
      <c r="K1129" s="93" t="str">
        <f>IF(AND('Test Sample Data'!N1129&gt;=35,'Control Sample Data'!N1129&gt;=35),"Type 3",IF(AND('Test Sample Data'!N1129&gt;=30,'Control Sample Data'!N1129&gt;=30,OR(I1129&gt;=0.05,I1129="N/A")),"Type 2",IF(OR(AND('Test Sample Data'!N1129&gt;=30,'Control Sample Data'!N1129&lt;=30),AND('Test Sample Data'!N1129&lt;=30,'Control Sample Data'!N1129&gt;=30)),"Type 1","OKAY")))</f>
        <v>OKAY</v>
      </c>
    </row>
    <row r="1130" spans="1:11">
      <c r="A1130" s="80"/>
      <c r="B1130" s="87" t="str">
        <f>IF('Gene Table'!E1130="","",'Gene Table'!E1130)</f>
        <v>hsa-miR-2116-3p</v>
      </c>
      <c r="C1130" s="87" t="str">
        <f>'Gene Table'!B1130</f>
        <v>O24</v>
      </c>
      <c r="D1130" s="88" t="e">
        <f>Calculations!BN1131</f>
        <v>#DIV/0!</v>
      </c>
      <c r="E1130" s="88" t="e">
        <f>Calculations!BO1131</f>
        <v>#DIV/0!</v>
      </c>
      <c r="F1130" s="89" t="e">
        <f t="shared" si="80"/>
        <v>#DIV/0!</v>
      </c>
      <c r="G1130" s="89" t="e">
        <f t="shared" si="81"/>
        <v>#DIV/0!</v>
      </c>
      <c r="H1130" s="88" t="e">
        <f t="shared" si="82"/>
        <v>#DIV/0!</v>
      </c>
      <c r="I1130" s="92" t="str">
        <f>IF(OR(COUNT(Calculations!BP1131:BY1131)&lt;3,COUNT(Calculations!BZ1131:CI1131)&lt;3),"N/A",IF(ISERROR(TTEST(Calculations!BP1131:BY1131,Calculations!BZ1131:CI1131,2,2)),"N/A",TTEST(Calculations!BP1131:BY1131,Calculations!BZ1131:CI1131,2,2)))</f>
        <v>N/A</v>
      </c>
      <c r="J1130" s="88" t="e">
        <f t="shared" si="83"/>
        <v>#DIV/0!</v>
      </c>
      <c r="K1130" s="93" t="str">
        <f>IF(AND('Test Sample Data'!N1130&gt;=35,'Control Sample Data'!N1130&gt;=35),"Type 3",IF(AND('Test Sample Data'!N1130&gt;=30,'Control Sample Data'!N1130&gt;=30,OR(I1130&gt;=0.05,I1130="N/A")),"Type 2",IF(OR(AND('Test Sample Data'!N1130&gt;=30,'Control Sample Data'!N1130&lt;=30),AND('Test Sample Data'!N1130&lt;=30,'Control Sample Data'!N1130&gt;=30)),"Type 1","OKAY")))</f>
        <v>OKAY</v>
      </c>
    </row>
    <row r="1131" spans="1:11">
      <c r="A1131" s="80"/>
      <c r="B1131" s="87" t="str">
        <f>IF('Gene Table'!E1131="","",'Gene Table'!E1131)</f>
        <v>NC</v>
      </c>
      <c r="C1131" s="87" t="s">
        <v>1449</v>
      </c>
      <c r="D1131" s="88" t="e">
        <f>Calculations!BN1132</f>
        <v>#DIV/0!</v>
      </c>
      <c r="E1131" s="88" t="e">
        <f>Calculations!BO1132</f>
        <v>#DIV/0!</v>
      </c>
      <c r="F1131" s="89" t="e">
        <f t="shared" ref="F1131:F1154" si="84">2^-D1131</f>
        <v>#DIV/0!</v>
      </c>
      <c r="G1131" s="89" t="e">
        <f t="shared" ref="G1131:G1154" si="85">2^-E1131</f>
        <v>#DIV/0!</v>
      </c>
      <c r="H1131" s="88" t="e">
        <f t="shared" ref="H1131:H1154" si="86">F1131/G1131</f>
        <v>#DIV/0!</v>
      </c>
      <c r="I1131" s="92" t="str">
        <f>IF(OR(COUNT(Calculations!BP1132:BY1132)&lt;3,COUNT(Calculations!BZ1132:CI1132)&lt;3),"N/A",IF(ISERROR(TTEST(Calculations!BP1132:BY1132,Calculations!BZ1132:CI1132,2,2)),"N/A",TTEST(Calculations!BP1132:BY1132,Calculations!BZ1132:CI1132,2,2)))</f>
        <v>N/A</v>
      </c>
      <c r="J1131" s="88" t="e">
        <f t="shared" ref="J1131:J1154" si="87">IF(H1131&gt;1,H1131,-1/H1131)</f>
        <v>#DIV/0!</v>
      </c>
      <c r="K1131" s="93" t="str">
        <f>IF(AND('Test Sample Data'!N1131&gt;=35,'Control Sample Data'!N1131&gt;=35),"Type 3",IF(AND('Test Sample Data'!N1131&gt;=30,'Control Sample Data'!N1131&gt;=30,OR(I1131&gt;=0.05,I1131="N/A")),"Type 2",IF(OR(AND('Test Sample Data'!N1131&gt;=30,'Control Sample Data'!N1131&lt;=30),AND('Test Sample Data'!N1131&lt;=30,'Control Sample Data'!N1131&gt;=30)),"Type 1","OKAY")))</f>
        <v>OKAY</v>
      </c>
    </row>
    <row r="1132" spans="1:11">
      <c r="A1132" s="80"/>
      <c r="B1132" s="87" t="str">
        <f>IF('Gene Table'!E1132="","",'Gene Table'!E1132)</f>
        <v>NC</v>
      </c>
      <c r="C1132" s="87" t="s">
        <v>1451</v>
      </c>
      <c r="D1132" s="88" t="e">
        <f>Calculations!BN1133</f>
        <v>#DIV/0!</v>
      </c>
      <c r="E1132" s="88" t="e">
        <f>Calculations!BO1133</f>
        <v>#DIV/0!</v>
      </c>
      <c r="F1132" s="89" t="e">
        <f t="shared" si="84"/>
        <v>#DIV/0!</v>
      </c>
      <c r="G1132" s="89" t="e">
        <f t="shared" si="85"/>
        <v>#DIV/0!</v>
      </c>
      <c r="H1132" s="88" t="e">
        <f t="shared" si="86"/>
        <v>#DIV/0!</v>
      </c>
      <c r="I1132" s="92" t="str">
        <f>IF(OR(COUNT(Calculations!BP1133:BY1133)&lt;3,COUNT(Calculations!BZ1133:CI1133)&lt;3),"N/A",IF(ISERROR(TTEST(Calculations!BP1133:BY1133,Calculations!BZ1133:CI1133,2,2)),"N/A",TTEST(Calculations!BP1133:BY1133,Calculations!BZ1133:CI1133,2,2)))</f>
        <v>N/A</v>
      </c>
      <c r="J1132" s="88" t="e">
        <f t="shared" si="87"/>
        <v>#DIV/0!</v>
      </c>
      <c r="K1132" s="93" t="str">
        <f>IF(AND('Test Sample Data'!N1132&gt;=35,'Control Sample Data'!N1132&gt;=35),"Type 3",IF(AND('Test Sample Data'!N1132&gt;=30,'Control Sample Data'!N1132&gt;=30,OR(I1132&gt;=0.05,I1132="N/A")),"Type 2",IF(OR(AND('Test Sample Data'!N1132&gt;=30,'Control Sample Data'!N1132&lt;=30),AND('Test Sample Data'!N1132&lt;=30,'Control Sample Data'!N1132&gt;=30)),"Type 1","OKAY")))</f>
        <v>OKAY</v>
      </c>
    </row>
    <row r="1133" spans="1:11">
      <c r="A1133" s="80"/>
      <c r="B1133" s="87" t="str">
        <f>IF('Gene Table'!E1133="","",'Gene Table'!E1133)</f>
        <v>NC</v>
      </c>
      <c r="C1133" s="87" t="s">
        <v>1452</v>
      </c>
      <c r="D1133" s="88" t="e">
        <f>Calculations!BN1134</f>
        <v>#DIV/0!</v>
      </c>
      <c r="E1133" s="88" t="e">
        <f>Calculations!BO1134</f>
        <v>#DIV/0!</v>
      </c>
      <c r="F1133" s="89" t="e">
        <f t="shared" si="84"/>
        <v>#DIV/0!</v>
      </c>
      <c r="G1133" s="89" t="e">
        <f t="shared" si="85"/>
        <v>#DIV/0!</v>
      </c>
      <c r="H1133" s="88" t="e">
        <f t="shared" si="86"/>
        <v>#DIV/0!</v>
      </c>
      <c r="I1133" s="92" t="str">
        <f>IF(OR(COUNT(Calculations!BP1134:BY1134)&lt;3,COUNT(Calculations!BZ1134:CI1134)&lt;3),"N/A",IF(ISERROR(TTEST(Calculations!BP1134:BY1134,Calculations!BZ1134:CI1134,2,2)),"N/A",TTEST(Calculations!BP1134:BY1134,Calculations!BZ1134:CI1134,2,2)))</f>
        <v>N/A</v>
      </c>
      <c r="J1133" s="88" t="e">
        <f t="shared" si="87"/>
        <v>#DIV/0!</v>
      </c>
      <c r="K1133" s="93" t="str">
        <f>IF(AND('Test Sample Data'!N1133&gt;=35,'Control Sample Data'!N1133&gt;=35),"Type 3",IF(AND('Test Sample Data'!N1133&gt;=30,'Control Sample Data'!N1133&gt;=30,OR(I1133&gt;=0.05,I1133="N/A")),"Type 2",IF(OR(AND('Test Sample Data'!N1133&gt;=30,'Control Sample Data'!N1133&lt;=30),AND('Test Sample Data'!N1133&lt;=30,'Control Sample Data'!N1133&gt;=30)),"Type 1","OKAY")))</f>
        <v>OKAY</v>
      </c>
    </row>
    <row r="1134" spans="1:11">
      <c r="A1134" s="80"/>
      <c r="B1134" s="87" t="str">
        <f>IF('Gene Table'!E1134="","",'Gene Table'!E1134)</f>
        <v>NC</v>
      </c>
      <c r="C1134" s="87" t="s">
        <v>1453</v>
      </c>
      <c r="D1134" s="88" t="e">
        <f>Calculations!BN1135</f>
        <v>#DIV/0!</v>
      </c>
      <c r="E1134" s="88" t="e">
        <f>Calculations!BO1135</f>
        <v>#DIV/0!</v>
      </c>
      <c r="F1134" s="89" t="e">
        <f t="shared" si="84"/>
        <v>#DIV/0!</v>
      </c>
      <c r="G1134" s="89" t="e">
        <f t="shared" si="85"/>
        <v>#DIV/0!</v>
      </c>
      <c r="H1134" s="88" t="e">
        <f t="shared" si="86"/>
        <v>#DIV/0!</v>
      </c>
      <c r="I1134" s="92" t="str">
        <f>IF(OR(COUNT(Calculations!BP1135:BY1135)&lt;3,COUNT(Calculations!BZ1135:CI1135)&lt;3),"N/A",IF(ISERROR(TTEST(Calculations!BP1135:BY1135,Calculations!BZ1135:CI1135,2,2)),"N/A",TTEST(Calculations!BP1135:BY1135,Calculations!BZ1135:CI1135,2,2)))</f>
        <v>N/A</v>
      </c>
      <c r="J1134" s="88" t="e">
        <f t="shared" si="87"/>
        <v>#DIV/0!</v>
      </c>
      <c r="K1134" s="93" t="str">
        <f>IF(AND('Test Sample Data'!N1134&gt;=35,'Control Sample Data'!N1134&gt;=35),"Type 3",IF(AND('Test Sample Data'!N1134&gt;=30,'Control Sample Data'!N1134&gt;=30,OR(I1134&gt;=0.05,I1134="N/A")),"Type 2",IF(OR(AND('Test Sample Data'!N1134&gt;=30,'Control Sample Data'!N1134&lt;=30),AND('Test Sample Data'!N1134&lt;=30,'Control Sample Data'!N1134&gt;=30)),"Type 1","OKAY")))</f>
        <v>OKAY</v>
      </c>
    </row>
    <row r="1135" spans="1:11">
      <c r="A1135" s="80"/>
      <c r="B1135" s="87" t="str">
        <f>IF('Gene Table'!E1135="","",'Gene Table'!E1135)</f>
        <v>HK1</v>
      </c>
      <c r="C1135" s="87" t="s">
        <v>1454</v>
      </c>
      <c r="D1135" s="88" t="e">
        <f>Calculations!BN1136</f>
        <v>#DIV/0!</v>
      </c>
      <c r="E1135" s="88" t="e">
        <f>Calculations!BO1136</f>
        <v>#DIV/0!</v>
      </c>
      <c r="F1135" s="89" t="e">
        <f t="shared" si="84"/>
        <v>#DIV/0!</v>
      </c>
      <c r="G1135" s="89" t="e">
        <f t="shared" si="85"/>
        <v>#DIV/0!</v>
      </c>
      <c r="H1135" s="88" t="e">
        <f t="shared" si="86"/>
        <v>#DIV/0!</v>
      </c>
      <c r="I1135" s="92" t="str">
        <f>IF(OR(COUNT(Calculations!BP1136:BY1136)&lt;3,COUNT(Calculations!BZ1136:CI1136)&lt;3),"N/A",IF(ISERROR(TTEST(Calculations!BP1136:BY1136,Calculations!BZ1136:CI1136,2,2)),"N/A",TTEST(Calculations!BP1136:BY1136,Calculations!BZ1136:CI1136,2,2)))</f>
        <v>N/A</v>
      </c>
      <c r="J1135" s="88" t="e">
        <f t="shared" si="87"/>
        <v>#DIV/0!</v>
      </c>
      <c r="K1135" s="93" t="str">
        <f>IF(AND('Test Sample Data'!N1135&gt;=35,'Control Sample Data'!N1135&gt;=35),"Type 3",IF(AND('Test Sample Data'!N1135&gt;=30,'Control Sample Data'!N1135&gt;=30,OR(I1135&gt;=0.05,I1135="N/A")),"Type 2",IF(OR(AND('Test Sample Data'!N1135&gt;=30,'Control Sample Data'!N1135&lt;=30),AND('Test Sample Data'!N1135&lt;=30,'Control Sample Data'!N1135&gt;=30)),"Type 1","OKAY")))</f>
        <v>OKAY</v>
      </c>
    </row>
    <row r="1136" spans="1:11">
      <c r="A1136" s="80"/>
      <c r="B1136" s="87" t="str">
        <f>IF('Gene Table'!E1136="","",'Gene Table'!E1136)</f>
        <v>HK1</v>
      </c>
      <c r="C1136" s="87" t="s">
        <v>1458</v>
      </c>
      <c r="D1136" s="88" t="e">
        <f>Calculations!BN1137</f>
        <v>#DIV/0!</v>
      </c>
      <c r="E1136" s="88" t="e">
        <f>Calculations!BO1137</f>
        <v>#DIV/0!</v>
      </c>
      <c r="F1136" s="89" t="e">
        <f t="shared" si="84"/>
        <v>#DIV/0!</v>
      </c>
      <c r="G1136" s="89" t="e">
        <f t="shared" si="85"/>
        <v>#DIV/0!</v>
      </c>
      <c r="H1136" s="88" t="e">
        <f t="shared" si="86"/>
        <v>#DIV/0!</v>
      </c>
      <c r="I1136" s="92" t="str">
        <f>IF(OR(COUNT(Calculations!BP1137:BY1137)&lt;3,COUNT(Calculations!BZ1137:CI1137)&lt;3),"N/A",IF(ISERROR(TTEST(Calculations!BP1137:BY1137,Calculations!BZ1137:CI1137,2,2)),"N/A",TTEST(Calculations!BP1137:BY1137,Calculations!BZ1137:CI1137,2,2)))</f>
        <v>N/A</v>
      </c>
      <c r="J1136" s="88" t="e">
        <f t="shared" si="87"/>
        <v>#DIV/0!</v>
      </c>
      <c r="K1136" s="93" t="str">
        <f>IF(AND('Test Sample Data'!N1136&gt;=35,'Control Sample Data'!N1136&gt;=35),"Type 3",IF(AND('Test Sample Data'!N1136&gt;=30,'Control Sample Data'!N1136&gt;=30,OR(I1136&gt;=0.05,I1136="N/A")),"Type 2",IF(OR(AND('Test Sample Data'!N1136&gt;=30,'Control Sample Data'!N1136&lt;=30),AND('Test Sample Data'!N1136&lt;=30,'Control Sample Data'!N1136&gt;=30)),"Type 1","OKAY")))</f>
        <v>OKAY</v>
      </c>
    </row>
    <row r="1137" spans="1:11">
      <c r="A1137" s="80"/>
      <c r="B1137" s="87" t="str">
        <f>IF('Gene Table'!E1137="","",'Gene Table'!E1137)</f>
        <v>HK2</v>
      </c>
      <c r="C1137" s="87" t="s">
        <v>1459</v>
      </c>
      <c r="D1137" s="88" t="e">
        <f>Calculations!BN1138</f>
        <v>#DIV/0!</v>
      </c>
      <c r="E1137" s="88" t="e">
        <f>Calculations!BO1138</f>
        <v>#DIV/0!</v>
      </c>
      <c r="F1137" s="89" t="e">
        <f t="shared" si="84"/>
        <v>#DIV/0!</v>
      </c>
      <c r="G1137" s="89" t="e">
        <f t="shared" si="85"/>
        <v>#DIV/0!</v>
      </c>
      <c r="H1137" s="88" t="e">
        <f t="shared" si="86"/>
        <v>#DIV/0!</v>
      </c>
      <c r="I1137" s="92" t="str">
        <f>IF(OR(COUNT(Calculations!BP1138:BY1138)&lt;3,COUNT(Calculations!BZ1138:CI1138)&lt;3),"N/A",IF(ISERROR(TTEST(Calculations!BP1138:BY1138,Calculations!BZ1138:CI1138,2,2)),"N/A",TTEST(Calculations!BP1138:BY1138,Calculations!BZ1138:CI1138,2,2)))</f>
        <v>N/A</v>
      </c>
      <c r="J1137" s="88" t="e">
        <f t="shared" si="87"/>
        <v>#DIV/0!</v>
      </c>
      <c r="K1137" s="93" t="str">
        <f>IF(AND('Test Sample Data'!N1137&gt;=35,'Control Sample Data'!N1137&gt;=35),"Type 3",IF(AND('Test Sample Data'!N1137&gt;=30,'Control Sample Data'!N1137&gt;=30,OR(I1137&gt;=0.05,I1137="N/A")),"Type 2",IF(OR(AND('Test Sample Data'!N1137&gt;=30,'Control Sample Data'!N1137&lt;=30),AND('Test Sample Data'!N1137&lt;=30,'Control Sample Data'!N1137&gt;=30)),"Type 1","OKAY")))</f>
        <v>OKAY</v>
      </c>
    </row>
    <row r="1138" spans="1:11">
      <c r="A1138" s="80"/>
      <c r="B1138" s="87" t="str">
        <f>IF('Gene Table'!E1138="","",'Gene Table'!E1138)</f>
        <v>HK2</v>
      </c>
      <c r="C1138" s="87" t="s">
        <v>1463</v>
      </c>
      <c r="D1138" s="88" t="e">
        <f>Calculations!BN1139</f>
        <v>#DIV/0!</v>
      </c>
      <c r="E1138" s="88" t="e">
        <f>Calculations!BO1139</f>
        <v>#DIV/0!</v>
      </c>
      <c r="F1138" s="89" t="e">
        <f t="shared" si="84"/>
        <v>#DIV/0!</v>
      </c>
      <c r="G1138" s="89" t="e">
        <f t="shared" si="85"/>
        <v>#DIV/0!</v>
      </c>
      <c r="H1138" s="88" t="e">
        <f t="shared" si="86"/>
        <v>#DIV/0!</v>
      </c>
      <c r="I1138" s="92" t="str">
        <f>IF(OR(COUNT(Calculations!BP1139:BY1139)&lt;3,COUNT(Calculations!BZ1139:CI1139)&lt;3),"N/A",IF(ISERROR(TTEST(Calculations!BP1139:BY1139,Calculations!BZ1139:CI1139,2,2)),"N/A",TTEST(Calculations!BP1139:BY1139,Calculations!BZ1139:CI1139,2,2)))</f>
        <v>N/A</v>
      </c>
      <c r="J1138" s="88" t="e">
        <f t="shared" si="87"/>
        <v>#DIV/0!</v>
      </c>
      <c r="K1138" s="93" t="str">
        <f>IF(AND('Test Sample Data'!N1138&gt;=35,'Control Sample Data'!N1138&gt;=35),"Type 3",IF(AND('Test Sample Data'!N1138&gt;=30,'Control Sample Data'!N1138&gt;=30,OR(I1138&gt;=0.05,I1138="N/A")),"Type 2",IF(OR(AND('Test Sample Data'!N1138&gt;=30,'Control Sample Data'!N1138&lt;=30),AND('Test Sample Data'!N1138&lt;=30,'Control Sample Data'!N1138&gt;=30)),"Type 1","OKAY")))</f>
        <v>OKAY</v>
      </c>
    </row>
    <row r="1139" spans="1:11">
      <c r="A1139" s="80"/>
      <c r="B1139" s="87" t="str">
        <f>IF('Gene Table'!E1139="","",'Gene Table'!E1139)</f>
        <v>HK3</v>
      </c>
      <c r="C1139" s="87" t="s">
        <v>1464</v>
      </c>
      <c r="D1139" s="88" t="e">
        <f>Calculations!BN1140</f>
        <v>#DIV/0!</v>
      </c>
      <c r="E1139" s="88" t="e">
        <f>Calculations!BO1140</f>
        <v>#DIV/0!</v>
      </c>
      <c r="F1139" s="89" t="e">
        <f t="shared" si="84"/>
        <v>#DIV/0!</v>
      </c>
      <c r="G1139" s="89" t="e">
        <f t="shared" si="85"/>
        <v>#DIV/0!</v>
      </c>
      <c r="H1139" s="88" t="e">
        <f t="shared" si="86"/>
        <v>#DIV/0!</v>
      </c>
      <c r="I1139" s="92" t="str">
        <f>IF(OR(COUNT(Calculations!BP1140:BY1140)&lt;3,COUNT(Calculations!BZ1140:CI1140)&lt;3),"N/A",IF(ISERROR(TTEST(Calculations!BP1140:BY1140,Calculations!BZ1140:CI1140,2,2)),"N/A",TTEST(Calculations!BP1140:BY1140,Calculations!BZ1140:CI1140,2,2)))</f>
        <v>N/A</v>
      </c>
      <c r="J1139" s="88" t="e">
        <f t="shared" si="87"/>
        <v>#DIV/0!</v>
      </c>
      <c r="K1139" s="93" t="str">
        <f>IF(AND('Test Sample Data'!N1139&gt;=35,'Control Sample Data'!N1139&gt;=35),"Type 3",IF(AND('Test Sample Data'!N1139&gt;=30,'Control Sample Data'!N1139&gt;=30,OR(I1139&gt;=0.05,I1139="N/A")),"Type 2",IF(OR(AND('Test Sample Data'!N1139&gt;=30,'Control Sample Data'!N1139&lt;=30),AND('Test Sample Data'!N1139&lt;=30,'Control Sample Data'!N1139&gt;=30)),"Type 1","OKAY")))</f>
        <v>OKAY</v>
      </c>
    </row>
    <row r="1140" spans="1:11">
      <c r="A1140" s="80"/>
      <c r="B1140" s="87" t="str">
        <f>IF('Gene Table'!E1140="","",'Gene Table'!E1140)</f>
        <v>HK3</v>
      </c>
      <c r="C1140" s="87" t="s">
        <v>1468</v>
      </c>
      <c r="D1140" s="88" t="e">
        <f>Calculations!BN1141</f>
        <v>#DIV/0!</v>
      </c>
      <c r="E1140" s="88" t="e">
        <f>Calculations!BO1141</f>
        <v>#DIV/0!</v>
      </c>
      <c r="F1140" s="89" t="e">
        <f t="shared" si="84"/>
        <v>#DIV/0!</v>
      </c>
      <c r="G1140" s="89" t="e">
        <f t="shared" si="85"/>
        <v>#DIV/0!</v>
      </c>
      <c r="H1140" s="88" t="e">
        <f t="shared" si="86"/>
        <v>#DIV/0!</v>
      </c>
      <c r="I1140" s="92" t="str">
        <f>IF(OR(COUNT(Calculations!BP1141:BY1141)&lt;3,COUNT(Calculations!BZ1141:CI1141)&lt;3),"N/A",IF(ISERROR(TTEST(Calculations!BP1141:BY1141,Calculations!BZ1141:CI1141,2,2)),"N/A",TTEST(Calculations!BP1141:BY1141,Calculations!BZ1141:CI1141,2,2)))</f>
        <v>N/A</v>
      </c>
      <c r="J1140" s="88" t="e">
        <f t="shared" si="87"/>
        <v>#DIV/0!</v>
      </c>
      <c r="K1140" s="93" t="str">
        <f>IF(AND('Test Sample Data'!N1140&gt;=35,'Control Sample Data'!N1140&gt;=35),"Type 3",IF(AND('Test Sample Data'!N1140&gt;=30,'Control Sample Data'!N1140&gt;=30,OR(I1140&gt;=0.05,I1140="N/A")),"Type 2",IF(OR(AND('Test Sample Data'!N1140&gt;=30,'Control Sample Data'!N1140&lt;=30),AND('Test Sample Data'!N1140&lt;=30,'Control Sample Data'!N1140&gt;=30)),"Type 1","OKAY")))</f>
        <v>OKAY</v>
      </c>
    </row>
    <row r="1141" spans="1:11">
      <c r="A1141" s="80"/>
      <c r="B1141" s="87" t="str">
        <f>IF('Gene Table'!E1141="","",'Gene Table'!E1141)</f>
        <v>HK4</v>
      </c>
      <c r="C1141" s="87" t="s">
        <v>1469</v>
      </c>
      <c r="D1141" s="88" t="e">
        <f>Calculations!BN1142</f>
        <v>#DIV/0!</v>
      </c>
      <c r="E1141" s="88" t="e">
        <f>Calculations!BO1142</f>
        <v>#DIV/0!</v>
      </c>
      <c r="F1141" s="89" t="e">
        <f t="shared" si="84"/>
        <v>#DIV/0!</v>
      </c>
      <c r="G1141" s="89" t="e">
        <f t="shared" si="85"/>
        <v>#DIV/0!</v>
      </c>
      <c r="H1141" s="88" t="e">
        <f t="shared" si="86"/>
        <v>#DIV/0!</v>
      </c>
      <c r="I1141" s="92" t="str">
        <f>IF(OR(COUNT(Calculations!BP1142:BY1142)&lt;3,COUNT(Calculations!BZ1142:CI1142)&lt;3),"N/A",IF(ISERROR(TTEST(Calculations!BP1142:BY1142,Calculations!BZ1142:CI1142,2,2)),"N/A",TTEST(Calculations!BP1142:BY1142,Calculations!BZ1142:CI1142,2,2)))</f>
        <v>N/A</v>
      </c>
      <c r="J1141" s="88" t="e">
        <f t="shared" si="87"/>
        <v>#DIV/0!</v>
      </c>
      <c r="K1141" s="93" t="str">
        <f>IF(AND('Test Sample Data'!N1141&gt;=35,'Control Sample Data'!N1141&gt;=35),"Type 3",IF(AND('Test Sample Data'!N1141&gt;=30,'Control Sample Data'!N1141&gt;=30,OR(I1141&gt;=0.05,I1141="N/A")),"Type 2",IF(OR(AND('Test Sample Data'!N1141&gt;=30,'Control Sample Data'!N1141&lt;=30),AND('Test Sample Data'!N1141&lt;=30,'Control Sample Data'!N1141&gt;=30)),"Type 1","OKAY")))</f>
        <v>OKAY</v>
      </c>
    </row>
    <row r="1142" spans="1:11">
      <c r="A1142" s="80"/>
      <c r="B1142" s="87" t="str">
        <f>IF('Gene Table'!E1142="","",'Gene Table'!E1142)</f>
        <v>HK4</v>
      </c>
      <c r="C1142" s="87" t="s">
        <v>1473</v>
      </c>
      <c r="D1142" s="88" t="e">
        <f>Calculations!BN1143</f>
        <v>#DIV/0!</v>
      </c>
      <c r="E1142" s="88" t="e">
        <f>Calculations!BO1143</f>
        <v>#DIV/0!</v>
      </c>
      <c r="F1142" s="89" t="e">
        <f t="shared" si="84"/>
        <v>#DIV/0!</v>
      </c>
      <c r="G1142" s="89" t="e">
        <f t="shared" si="85"/>
        <v>#DIV/0!</v>
      </c>
      <c r="H1142" s="88" t="e">
        <f t="shared" si="86"/>
        <v>#DIV/0!</v>
      </c>
      <c r="I1142" s="92" t="str">
        <f>IF(OR(COUNT(Calculations!BP1143:BY1143)&lt;3,COUNT(Calculations!BZ1143:CI1143)&lt;3),"N/A",IF(ISERROR(TTEST(Calculations!BP1143:BY1143,Calculations!BZ1143:CI1143,2,2)),"N/A",TTEST(Calculations!BP1143:BY1143,Calculations!BZ1143:CI1143,2,2)))</f>
        <v>N/A</v>
      </c>
      <c r="J1142" s="88" t="e">
        <f t="shared" si="87"/>
        <v>#DIV/0!</v>
      </c>
      <c r="K1142" s="93" t="str">
        <f>IF(AND('Test Sample Data'!N1142&gt;=35,'Control Sample Data'!N1142&gt;=35),"Type 3",IF(AND('Test Sample Data'!N1142&gt;=30,'Control Sample Data'!N1142&gt;=30,OR(I1142&gt;=0.05,I1142="N/A")),"Type 2",IF(OR(AND('Test Sample Data'!N1142&gt;=30,'Control Sample Data'!N1142&lt;=30),AND('Test Sample Data'!N1142&lt;=30,'Control Sample Data'!N1142&gt;=30)),"Type 1","OKAY")))</f>
        <v>OKAY</v>
      </c>
    </row>
    <row r="1143" spans="1:11">
      <c r="A1143" s="80"/>
      <c r="B1143" s="87" t="str">
        <f>IF('Gene Table'!E1143="","",'Gene Table'!E1143)</f>
        <v>HK5</v>
      </c>
      <c r="C1143" s="87" t="s">
        <v>1474</v>
      </c>
      <c r="D1143" s="88" t="e">
        <f>Calculations!BN1144</f>
        <v>#DIV/0!</v>
      </c>
      <c r="E1143" s="88" t="e">
        <f>Calculations!BO1144</f>
        <v>#DIV/0!</v>
      </c>
      <c r="F1143" s="89" t="e">
        <f t="shared" si="84"/>
        <v>#DIV/0!</v>
      </c>
      <c r="G1143" s="89" t="e">
        <f t="shared" si="85"/>
        <v>#DIV/0!</v>
      </c>
      <c r="H1143" s="88" t="e">
        <f t="shared" si="86"/>
        <v>#DIV/0!</v>
      </c>
      <c r="I1143" s="92" t="str">
        <f>IF(OR(COUNT(Calculations!BP1144:BY1144)&lt;3,COUNT(Calculations!BZ1144:CI1144)&lt;3),"N/A",IF(ISERROR(TTEST(Calculations!BP1144:BY1144,Calculations!BZ1144:CI1144,2,2)),"N/A",TTEST(Calculations!BP1144:BY1144,Calculations!BZ1144:CI1144,2,2)))</f>
        <v>N/A</v>
      </c>
      <c r="J1143" s="88" t="e">
        <f t="shared" si="87"/>
        <v>#DIV/0!</v>
      </c>
      <c r="K1143" s="93" t="str">
        <f>IF(AND('Test Sample Data'!N1143&gt;=35,'Control Sample Data'!N1143&gt;=35),"Type 3",IF(AND('Test Sample Data'!N1143&gt;=30,'Control Sample Data'!N1143&gt;=30,OR(I1143&gt;=0.05,I1143="N/A")),"Type 2",IF(OR(AND('Test Sample Data'!N1143&gt;=30,'Control Sample Data'!N1143&lt;=30),AND('Test Sample Data'!N1143&lt;=30,'Control Sample Data'!N1143&gt;=30)),"Type 1","OKAY")))</f>
        <v>OKAY</v>
      </c>
    </row>
    <row r="1144" spans="1:11">
      <c r="A1144" s="80"/>
      <c r="B1144" s="87" t="str">
        <f>IF('Gene Table'!E1144="","",'Gene Table'!E1144)</f>
        <v>HK5</v>
      </c>
      <c r="C1144" s="87" t="s">
        <v>1478</v>
      </c>
      <c r="D1144" s="88" t="e">
        <f>Calculations!BN1145</f>
        <v>#DIV/0!</v>
      </c>
      <c r="E1144" s="88" t="e">
        <f>Calculations!BO1145</f>
        <v>#DIV/0!</v>
      </c>
      <c r="F1144" s="89" t="e">
        <f t="shared" si="84"/>
        <v>#DIV/0!</v>
      </c>
      <c r="G1144" s="89" t="e">
        <f t="shared" si="85"/>
        <v>#DIV/0!</v>
      </c>
      <c r="H1144" s="88" t="e">
        <f t="shared" si="86"/>
        <v>#DIV/0!</v>
      </c>
      <c r="I1144" s="92" t="str">
        <f>IF(OR(COUNT(Calculations!BP1145:BY1145)&lt;3,COUNT(Calculations!BZ1145:CI1145)&lt;3),"N/A",IF(ISERROR(TTEST(Calculations!BP1145:BY1145,Calculations!BZ1145:CI1145,2,2)),"N/A",TTEST(Calculations!BP1145:BY1145,Calculations!BZ1145:CI1145,2,2)))</f>
        <v>N/A</v>
      </c>
      <c r="J1144" s="88" t="e">
        <f t="shared" si="87"/>
        <v>#DIV/0!</v>
      </c>
      <c r="K1144" s="93" t="str">
        <f>IF(AND('Test Sample Data'!N1144&gt;=35,'Control Sample Data'!N1144&gt;=35),"Type 3",IF(AND('Test Sample Data'!N1144&gt;=30,'Control Sample Data'!N1144&gt;=30,OR(I1144&gt;=0.05,I1144="N/A")),"Type 2",IF(OR(AND('Test Sample Data'!N1144&gt;=30,'Control Sample Data'!N1144&lt;=30),AND('Test Sample Data'!N1144&lt;=30,'Control Sample Data'!N1144&gt;=30)),"Type 1","OKAY")))</f>
        <v>OKAY</v>
      </c>
    </row>
    <row r="1145" spans="1:11">
      <c r="A1145" s="80"/>
      <c r="B1145" s="87" t="str">
        <f>IF('Gene Table'!E1145="","",'Gene Table'!E1145)</f>
        <v>HK6</v>
      </c>
      <c r="C1145" s="87" t="s">
        <v>1479</v>
      </c>
      <c r="D1145" s="88" t="e">
        <f>Calculations!BN1146</f>
        <v>#DIV/0!</v>
      </c>
      <c r="E1145" s="88" t="e">
        <f>Calculations!BO1146</f>
        <v>#DIV/0!</v>
      </c>
      <c r="F1145" s="89" t="e">
        <f t="shared" si="84"/>
        <v>#DIV/0!</v>
      </c>
      <c r="G1145" s="89" t="e">
        <f t="shared" si="85"/>
        <v>#DIV/0!</v>
      </c>
      <c r="H1145" s="88" t="e">
        <f t="shared" si="86"/>
        <v>#DIV/0!</v>
      </c>
      <c r="I1145" s="92" t="str">
        <f>IF(OR(COUNT(Calculations!BP1146:BY1146)&lt;3,COUNT(Calculations!BZ1146:CI1146)&lt;3),"N/A",IF(ISERROR(TTEST(Calculations!BP1146:BY1146,Calculations!BZ1146:CI1146,2,2)),"N/A",TTEST(Calculations!BP1146:BY1146,Calculations!BZ1146:CI1146,2,2)))</f>
        <v>N/A</v>
      </c>
      <c r="J1145" s="88" t="e">
        <f t="shared" si="87"/>
        <v>#DIV/0!</v>
      </c>
      <c r="K1145" s="93" t="str">
        <f>IF(AND('Test Sample Data'!N1145&gt;=35,'Control Sample Data'!N1145&gt;=35),"Type 3",IF(AND('Test Sample Data'!N1145&gt;=30,'Control Sample Data'!N1145&gt;=30,OR(I1145&gt;=0.05,I1145="N/A")),"Type 2",IF(OR(AND('Test Sample Data'!N1145&gt;=30,'Control Sample Data'!N1145&lt;=30),AND('Test Sample Data'!N1145&lt;=30,'Control Sample Data'!N1145&gt;=30)),"Type 1","OKAY")))</f>
        <v>OKAY</v>
      </c>
    </row>
    <row r="1146" spans="1:11">
      <c r="A1146" s="80"/>
      <c r="B1146" s="87" t="str">
        <f>IF('Gene Table'!E1146="","",'Gene Table'!E1146)</f>
        <v>HK6</v>
      </c>
      <c r="C1146" s="87" t="s">
        <v>1483</v>
      </c>
      <c r="D1146" s="88" t="e">
        <f>Calculations!BN1147</f>
        <v>#DIV/0!</v>
      </c>
      <c r="E1146" s="88" t="e">
        <f>Calculations!BO1147</f>
        <v>#DIV/0!</v>
      </c>
      <c r="F1146" s="89" t="e">
        <f t="shared" si="84"/>
        <v>#DIV/0!</v>
      </c>
      <c r="G1146" s="89" t="e">
        <f t="shared" si="85"/>
        <v>#DIV/0!</v>
      </c>
      <c r="H1146" s="88" t="e">
        <f t="shared" si="86"/>
        <v>#DIV/0!</v>
      </c>
      <c r="I1146" s="92" t="str">
        <f>IF(OR(COUNT(Calculations!BP1147:BY1147)&lt;3,COUNT(Calculations!BZ1147:CI1147)&lt;3),"N/A",IF(ISERROR(TTEST(Calculations!BP1147:BY1147,Calculations!BZ1147:CI1147,2,2)),"N/A",TTEST(Calculations!BP1147:BY1147,Calculations!BZ1147:CI1147,2,2)))</f>
        <v>N/A</v>
      </c>
      <c r="J1146" s="88" t="e">
        <f t="shared" si="87"/>
        <v>#DIV/0!</v>
      </c>
      <c r="K1146" s="93" t="str">
        <f>IF(AND('Test Sample Data'!N1146&gt;=35,'Control Sample Data'!N1146&gt;=35),"Type 3",IF(AND('Test Sample Data'!N1146&gt;=30,'Control Sample Data'!N1146&gt;=30,OR(I1146&gt;=0.05,I1146="N/A")),"Type 2",IF(OR(AND('Test Sample Data'!N1146&gt;=30,'Control Sample Data'!N1146&lt;=30),AND('Test Sample Data'!N1146&lt;=30,'Control Sample Data'!N1146&gt;=30)),"Type 1","OKAY")))</f>
        <v>OKAY</v>
      </c>
    </row>
    <row r="1147" spans="1:11">
      <c r="A1147" s="80"/>
      <c r="B1147" s="87" t="str">
        <f>IF('Gene Table'!E1147="","",'Gene Table'!E1147)</f>
        <v>RT</v>
      </c>
      <c r="C1147" s="87" t="s">
        <v>1484</v>
      </c>
      <c r="D1147" s="88" t="e">
        <f>Calculations!BN1148</f>
        <v>#DIV/0!</v>
      </c>
      <c r="E1147" s="88" t="e">
        <f>Calculations!BO1148</f>
        <v>#DIV/0!</v>
      </c>
      <c r="F1147" s="89" t="e">
        <f t="shared" si="84"/>
        <v>#DIV/0!</v>
      </c>
      <c r="G1147" s="89" t="e">
        <f t="shared" si="85"/>
        <v>#DIV/0!</v>
      </c>
      <c r="H1147" s="88" t="e">
        <f t="shared" si="86"/>
        <v>#DIV/0!</v>
      </c>
      <c r="I1147" s="92" t="str">
        <f>IF(OR(COUNT(Calculations!BP1148:BY1148)&lt;3,COUNT(Calculations!BZ1148:CI1148)&lt;3),"N/A",IF(ISERROR(TTEST(Calculations!BP1148:BY1148,Calculations!BZ1148:CI1148,2,2)),"N/A",TTEST(Calculations!BP1148:BY1148,Calculations!BZ1148:CI1148,2,2)))</f>
        <v>N/A</v>
      </c>
      <c r="J1147" s="88" t="e">
        <f t="shared" si="87"/>
        <v>#DIV/0!</v>
      </c>
      <c r="K1147" s="93" t="str">
        <f>IF(AND('Test Sample Data'!N1147&gt;=35,'Control Sample Data'!N1147&gt;=35),"Type 3",IF(AND('Test Sample Data'!N1147&gt;=30,'Control Sample Data'!N1147&gt;=30,OR(I1147&gt;=0.05,I1147="N/A")),"Type 2",IF(OR(AND('Test Sample Data'!N1147&gt;=30,'Control Sample Data'!N1147&lt;=30),AND('Test Sample Data'!N1147&lt;=30,'Control Sample Data'!N1147&gt;=30)),"Type 1","OKAY")))</f>
        <v>OKAY</v>
      </c>
    </row>
    <row r="1148" spans="1:11">
      <c r="A1148" s="80"/>
      <c r="B1148" s="87" t="str">
        <f>IF('Gene Table'!E1148="","",'Gene Table'!E1148)</f>
        <v>RT</v>
      </c>
      <c r="C1148" s="87" t="s">
        <v>1486</v>
      </c>
      <c r="D1148" s="88" t="e">
        <f>Calculations!BN1149</f>
        <v>#DIV/0!</v>
      </c>
      <c r="E1148" s="88" t="e">
        <f>Calculations!BO1149</f>
        <v>#DIV/0!</v>
      </c>
      <c r="F1148" s="89" t="e">
        <f t="shared" si="84"/>
        <v>#DIV/0!</v>
      </c>
      <c r="G1148" s="89" t="e">
        <f t="shared" si="85"/>
        <v>#DIV/0!</v>
      </c>
      <c r="H1148" s="88" t="e">
        <f t="shared" si="86"/>
        <v>#DIV/0!</v>
      </c>
      <c r="I1148" s="92" t="str">
        <f>IF(OR(COUNT(Calculations!BP1149:BY1149)&lt;3,COUNT(Calculations!BZ1149:CI1149)&lt;3),"N/A",IF(ISERROR(TTEST(Calculations!BP1149:BY1149,Calculations!BZ1149:CI1149,2,2)),"N/A",TTEST(Calculations!BP1149:BY1149,Calculations!BZ1149:CI1149,2,2)))</f>
        <v>N/A</v>
      </c>
      <c r="J1148" s="88" t="e">
        <f t="shared" si="87"/>
        <v>#DIV/0!</v>
      </c>
      <c r="K1148" s="93" t="str">
        <f>IF(AND('Test Sample Data'!N1148&gt;=35,'Control Sample Data'!N1148&gt;=35),"Type 3",IF(AND('Test Sample Data'!N1148&gt;=30,'Control Sample Data'!N1148&gt;=30,OR(I1148&gt;=0.05,I1148="N/A")),"Type 2",IF(OR(AND('Test Sample Data'!N1148&gt;=30,'Control Sample Data'!N1148&lt;=30),AND('Test Sample Data'!N1148&lt;=30,'Control Sample Data'!N1148&gt;=30)),"Type 1","OKAY")))</f>
        <v>OKAY</v>
      </c>
    </row>
    <row r="1149" spans="1:11">
      <c r="A1149" s="80"/>
      <c r="B1149" s="87" t="str">
        <f>IF('Gene Table'!E1149="","",'Gene Table'!E1149)</f>
        <v>RT</v>
      </c>
      <c r="C1149" s="87" t="s">
        <v>1487</v>
      </c>
      <c r="D1149" s="88" t="e">
        <f>Calculations!BN1150</f>
        <v>#DIV/0!</v>
      </c>
      <c r="E1149" s="88" t="e">
        <f>Calculations!BO1150</f>
        <v>#DIV/0!</v>
      </c>
      <c r="F1149" s="89" t="e">
        <f t="shared" si="84"/>
        <v>#DIV/0!</v>
      </c>
      <c r="G1149" s="89" t="e">
        <f t="shared" si="85"/>
        <v>#DIV/0!</v>
      </c>
      <c r="H1149" s="88" t="e">
        <f t="shared" si="86"/>
        <v>#DIV/0!</v>
      </c>
      <c r="I1149" s="92" t="str">
        <f>IF(OR(COUNT(Calculations!BP1150:BY1150)&lt;3,COUNT(Calculations!BZ1150:CI1150)&lt;3),"N/A",IF(ISERROR(TTEST(Calculations!BP1150:BY1150,Calculations!BZ1150:CI1150,2,2)),"N/A",TTEST(Calculations!BP1150:BY1150,Calculations!BZ1150:CI1150,2,2)))</f>
        <v>N/A</v>
      </c>
      <c r="J1149" s="88" t="e">
        <f t="shared" si="87"/>
        <v>#DIV/0!</v>
      </c>
      <c r="K1149" s="93" t="str">
        <f>IF(AND('Test Sample Data'!N1149&gt;=35,'Control Sample Data'!N1149&gt;=35),"Type 3",IF(AND('Test Sample Data'!N1149&gt;=30,'Control Sample Data'!N1149&gt;=30,OR(I1149&gt;=0.05,I1149="N/A")),"Type 2",IF(OR(AND('Test Sample Data'!N1149&gt;=30,'Control Sample Data'!N1149&lt;=30),AND('Test Sample Data'!N1149&lt;=30,'Control Sample Data'!N1149&gt;=30)),"Type 1","OKAY")))</f>
        <v>OKAY</v>
      </c>
    </row>
    <row r="1150" spans="1:11">
      <c r="A1150" s="80"/>
      <c r="B1150" s="87" t="str">
        <f>IF('Gene Table'!E1150="","",'Gene Table'!E1150)</f>
        <v>RT</v>
      </c>
      <c r="C1150" s="87" t="s">
        <v>1488</v>
      </c>
      <c r="D1150" s="88" t="e">
        <f>Calculations!BN1151</f>
        <v>#DIV/0!</v>
      </c>
      <c r="E1150" s="88" t="e">
        <f>Calculations!BO1151</f>
        <v>#DIV/0!</v>
      </c>
      <c r="F1150" s="89" t="e">
        <f t="shared" si="84"/>
        <v>#DIV/0!</v>
      </c>
      <c r="G1150" s="89" t="e">
        <f t="shared" si="85"/>
        <v>#DIV/0!</v>
      </c>
      <c r="H1150" s="88" t="e">
        <f t="shared" si="86"/>
        <v>#DIV/0!</v>
      </c>
      <c r="I1150" s="92" t="str">
        <f>IF(OR(COUNT(Calculations!BP1151:BY1151)&lt;3,COUNT(Calculations!BZ1151:CI1151)&lt;3),"N/A",IF(ISERROR(TTEST(Calculations!BP1151:BY1151,Calculations!BZ1151:CI1151,2,2)),"N/A",TTEST(Calculations!BP1151:BY1151,Calculations!BZ1151:CI1151,2,2)))</f>
        <v>N/A</v>
      </c>
      <c r="J1150" s="88" t="e">
        <f t="shared" si="87"/>
        <v>#DIV/0!</v>
      </c>
      <c r="K1150" s="93" t="str">
        <f>IF(AND('Test Sample Data'!N1150&gt;=35,'Control Sample Data'!N1150&gt;=35),"Type 3",IF(AND('Test Sample Data'!N1150&gt;=30,'Control Sample Data'!N1150&gt;=30,OR(I1150&gt;=0.05,I1150="N/A")),"Type 2",IF(OR(AND('Test Sample Data'!N1150&gt;=30,'Control Sample Data'!N1150&lt;=30),AND('Test Sample Data'!N1150&lt;=30,'Control Sample Data'!N1150&gt;=30)),"Type 1","OKAY")))</f>
        <v>OKAY</v>
      </c>
    </row>
    <row r="1151" spans="1:11">
      <c r="A1151" s="80"/>
      <c r="B1151" s="87" t="str">
        <f>IF('Gene Table'!E1151="","",'Gene Table'!E1151)</f>
        <v>PCR</v>
      </c>
      <c r="C1151" s="87" t="s">
        <v>1489</v>
      </c>
      <c r="D1151" s="88" t="e">
        <f>Calculations!BN1152</f>
        <v>#DIV/0!</v>
      </c>
      <c r="E1151" s="88" t="e">
        <f>Calculations!BO1152</f>
        <v>#DIV/0!</v>
      </c>
      <c r="F1151" s="89" t="e">
        <f t="shared" si="84"/>
        <v>#DIV/0!</v>
      </c>
      <c r="G1151" s="89" t="e">
        <f t="shared" si="85"/>
        <v>#DIV/0!</v>
      </c>
      <c r="H1151" s="88" t="e">
        <f t="shared" si="86"/>
        <v>#DIV/0!</v>
      </c>
      <c r="I1151" s="92" t="str">
        <f>IF(OR(COUNT(Calculations!BP1152:BY1152)&lt;3,COUNT(Calculations!BZ1152:CI1152)&lt;3),"N/A",IF(ISERROR(TTEST(Calculations!BP1152:BY1152,Calculations!BZ1152:CI1152,2,2)),"N/A",TTEST(Calculations!BP1152:BY1152,Calculations!BZ1152:CI1152,2,2)))</f>
        <v>N/A</v>
      </c>
      <c r="J1151" s="88" t="e">
        <f t="shared" si="87"/>
        <v>#DIV/0!</v>
      </c>
      <c r="K1151" s="93" t="str">
        <f>IF(AND('Test Sample Data'!N1151&gt;=35,'Control Sample Data'!N1151&gt;=35),"Type 3",IF(AND('Test Sample Data'!N1151&gt;=30,'Control Sample Data'!N1151&gt;=30,OR(I1151&gt;=0.05,I1151="N/A")),"Type 2",IF(OR(AND('Test Sample Data'!N1151&gt;=30,'Control Sample Data'!N1151&lt;=30),AND('Test Sample Data'!N1151&lt;=30,'Control Sample Data'!N1151&gt;=30)),"Type 1","OKAY")))</f>
        <v>OKAY</v>
      </c>
    </row>
    <row r="1152" spans="1:11">
      <c r="A1152" s="80"/>
      <c r="B1152" s="87" t="str">
        <f>IF('Gene Table'!E1152="","",'Gene Table'!E1152)</f>
        <v>PCR</v>
      </c>
      <c r="C1152" s="87" t="s">
        <v>1491</v>
      </c>
      <c r="D1152" s="88" t="e">
        <f>Calculations!BN1153</f>
        <v>#DIV/0!</v>
      </c>
      <c r="E1152" s="88" t="e">
        <f>Calculations!BO1153</f>
        <v>#DIV/0!</v>
      </c>
      <c r="F1152" s="89" t="e">
        <f t="shared" si="84"/>
        <v>#DIV/0!</v>
      </c>
      <c r="G1152" s="89" t="e">
        <f t="shared" si="85"/>
        <v>#DIV/0!</v>
      </c>
      <c r="H1152" s="88" t="e">
        <f t="shared" si="86"/>
        <v>#DIV/0!</v>
      </c>
      <c r="I1152" s="92" t="str">
        <f>IF(OR(COUNT(Calculations!BP1153:BY1153)&lt;3,COUNT(Calculations!BZ1153:CI1153)&lt;3),"N/A",IF(ISERROR(TTEST(Calculations!BP1153:BY1153,Calculations!BZ1153:CI1153,2,2)),"N/A",TTEST(Calculations!BP1153:BY1153,Calculations!BZ1153:CI1153,2,2)))</f>
        <v>N/A</v>
      </c>
      <c r="J1152" s="88" t="e">
        <f t="shared" si="87"/>
        <v>#DIV/0!</v>
      </c>
      <c r="K1152" s="93" t="str">
        <f>IF(AND('Test Sample Data'!N1152&gt;=35,'Control Sample Data'!N1152&gt;=35),"Type 3",IF(AND('Test Sample Data'!N1152&gt;=30,'Control Sample Data'!N1152&gt;=30,OR(I1152&gt;=0.05,I1152="N/A")),"Type 2",IF(OR(AND('Test Sample Data'!N1152&gt;=30,'Control Sample Data'!N1152&lt;=30),AND('Test Sample Data'!N1152&lt;=30,'Control Sample Data'!N1152&gt;=30)),"Type 1","OKAY")))</f>
        <v>OKAY</v>
      </c>
    </row>
    <row r="1153" spans="1:11">
      <c r="A1153" s="80"/>
      <c r="B1153" s="87" t="str">
        <f>IF('Gene Table'!E1153="","",'Gene Table'!E1153)</f>
        <v>PCR</v>
      </c>
      <c r="C1153" s="87" t="s">
        <v>1492</v>
      </c>
      <c r="D1153" s="88" t="e">
        <f>Calculations!BN1154</f>
        <v>#DIV/0!</v>
      </c>
      <c r="E1153" s="88" t="e">
        <f>Calculations!BO1154</f>
        <v>#DIV/0!</v>
      </c>
      <c r="F1153" s="89" t="e">
        <f t="shared" si="84"/>
        <v>#DIV/0!</v>
      </c>
      <c r="G1153" s="89" t="e">
        <f t="shared" si="85"/>
        <v>#DIV/0!</v>
      </c>
      <c r="H1153" s="88" t="e">
        <f t="shared" si="86"/>
        <v>#DIV/0!</v>
      </c>
      <c r="I1153" s="92" t="str">
        <f>IF(OR(COUNT(Calculations!BP1154:BY1154)&lt;3,COUNT(Calculations!BZ1154:CI1154)&lt;3),"N/A",IF(ISERROR(TTEST(Calculations!BP1154:BY1154,Calculations!BZ1154:CI1154,2,2)),"N/A",TTEST(Calculations!BP1154:BY1154,Calculations!BZ1154:CI1154,2,2)))</f>
        <v>N/A</v>
      </c>
      <c r="J1153" s="88" t="e">
        <f t="shared" si="87"/>
        <v>#DIV/0!</v>
      </c>
      <c r="K1153" s="93" t="str">
        <f>IF(AND('Test Sample Data'!N1153&gt;=35,'Control Sample Data'!N1153&gt;=35),"Type 3",IF(AND('Test Sample Data'!N1153&gt;=30,'Control Sample Data'!N1153&gt;=30,OR(I1153&gt;=0.05,I1153="N/A")),"Type 2",IF(OR(AND('Test Sample Data'!N1153&gt;=30,'Control Sample Data'!N1153&lt;=30),AND('Test Sample Data'!N1153&lt;=30,'Control Sample Data'!N1153&gt;=30)),"Type 1","OKAY")))</f>
        <v>OKAY</v>
      </c>
    </row>
    <row r="1154" spans="1:11">
      <c r="A1154" s="94"/>
      <c r="B1154" s="87" t="str">
        <f>IF('Gene Table'!E1154="","",'Gene Table'!E1154)</f>
        <v>PCR</v>
      </c>
      <c r="C1154" s="87" t="s">
        <v>1493</v>
      </c>
      <c r="D1154" s="88" t="e">
        <f>Calculations!BN1155</f>
        <v>#DIV/0!</v>
      </c>
      <c r="E1154" s="88" t="e">
        <f>Calculations!BO1155</f>
        <v>#DIV/0!</v>
      </c>
      <c r="F1154" s="89" t="e">
        <f t="shared" si="84"/>
        <v>#DIV/0!</v>
      </c>
      <c r="G1154" s="89" t="e">
        <f t="shared" si="85"/>
        <v>#DIV/0!</v>
      </c>
      <c r="H1154" s="88" t="e">
        <f t="shared" si="86"/>
        <v>#DIV/0!</v>
      </c>
      <c r="I1154" s="92" t="str">
        <f>IF(OR(COUNT(Calculations!BP1155:BY1155)&lt;3,COUNT(Calculations!BZ1155:CI1155)&lt;3),"N/A",IF(ISERROR(TTEST(Calculations!BP1155:BY1155,Calculations!BZ1155:CI1155,2,2)),"N/A",TTEST(Calculations!BP1155:BY1155,Calculations!BZ1155:CI1155,2,2)))</f>
        <v>N/A</v>
      </c>
      <c r="J1154" s="88" t="e">
        <f t="shared" si="87"/>
        <v>#DIV/0!</v>
      </c>
      <c r="K1154" s="93" t="str">
        <f>IF(AND('Test Sample Data'!N1154&gt;=35,'Control Sample Data'!N1154&gt;=35),"Type 3",IF(AND('Test Sample Data'!N1154&gt;=30,'Control Sample Data'!N1154&gt;=30,OR(I1154&gt;=0.05,I1154="N/A")),"Type 2",IF(OR(AND('Test Sample Data'!N1154&gt;=30,'Control Sample Data'!N1154&lt;=30),AND('Test Sample Data'!N1154&lt;=30,'Control Sample Data'!N1154&gt;=30)),"Type 1","OKAY")))</f>
        <v>OKAY</v>
      </c>
    </row>
    <row r="1155" spans="1:11">
      <c r="A1155" s="78" t="s">
        <v>5573</v>
      </c>
      <c r="B1155" s="87" t="str">
        <f>IF('Gene Table'!E1155="","",'Gene Table'!E1155)</f>
        <v>hsa-miR-3913-5p</v>
      </c>
      <c r="C1155" s="87" t="str">
        <f>'Gene Table'!B1155</f>
        <v>A01</v>
      </c>
      <c r="D1155" s="88" t="e">
        <f>Calculations!BN1156</f>
        <v>#DIV/0!</v>
      </c>
      <c r="E1155" s="88" t="e">
        <f>Calculations!BO1156</f>
        <v>#DIV/0!</v>
      </c>
      <c r="F1155" s="89" t="e">
        <f t="shared" ref="F1155:F1215" si="88">2^-D1155</f>
        <v>#DIV/0!</v>
      </c>
      <c r="G1155" s="89" t="e">
        <f t="shared" ref="G1155:G1215" si="89">2^-E1155</f>
        <v>#DIV/0!</v>
      </c>
      <c r="H1155" s="88" t="e">
        <f t="shared" ref="H1155:H1215" si="90">F1155/G1155</f>
        <v>#DIV/0!</v>
      </c>
      <c r="I1155" s="92" t="str">
        <f>IF(OR(COUNT(Calculations!BP1156:BY1156)&lt;3,COUNT(Calculations!BZ1156:CI1156)&lt;3),"N/A",IF(ISERROR(TTEST(Calculations!BP1156:BY1156,Calculations!BZ1156:CI1156,2,2)),"N/A",TTEST(Calculations!BP1156:BY1156,Calculations!BZ1156:CI1156,2,2)))</f>
        <v>N/A</v>
      </c>
      <c r="J1155" s="88" t="e">
        <f t="shared" ref="J1155:J1215" si="91">IF(H1155&gt;1,H1155,-1/H1155)</f>
        <v>#DIV/0!</v>
      </c>
      <c r="K1155" s="93" t="str">
        <f>IF(AND('Test Sample Data'!N1155&gt;=35,'Control Sample Data'!N1155&gt;=35),"Type 3",IF(AND('Test Sample Data'!N1155&gt;=30,'Control Sample Data'!N1155&gt;=30,OR(I1155&gt;=0.05,I1155="N/A")),"Type 2",IF(OR(AND('Test Sample Data'!N1155&gt;=30,'Control Sample Data'!N1155&lt;=30),AND('Test Sample Data'!N1155&lt;=30,'Control Sample Data'!N1155&gt;=30)),"Type 1","OKAY")))</f>
        <v>OKAY</v>
      </c>
    </row>
    <row r="1156" spans="1:11">
      <c r="A1156" s="80"/>
      <c r="B1156" s="87" t="str">
        <f>IF('Gene Table'!E1156="","",'Gene Table'!E1156)</f>
        <v>hsa-miR-3135b</v>
      </c>
      <c r="C1156" s="87" t="str">
        <f>'Gene Table'!B1156</f>
        <v>A02</v>
      </c>
      <c r="D1156" s="88" t="e">
        <f>Calculations!BN1157</f>
        <v>#DIV/0!</v>
      </c>
      <c r="E1156" s="88" t="e">
        <f>Calculations!BO1157</f>
        <v>#DIV/0!</v>
      </c>
      <c r="F1156" s="89" t="e">
        <f t="shared" si="88"/>
        <v>#DIV/0!</v>
      </c>
      <c r="G1156" s="89" t="e">
        <f t="shared" si="89"/>
        <v>#DIV/0!</v>
      </c>
      <c r="H1156" s="88" t="e">
        <f t="shared" si="90"/>
        <v>#DIV/0!</v>
      </c>
      <c r="I1156" s="92" t="str">
        <f>IF(OR(COUNT(Calculations!BP1157:BY1157)&lt;3,COUNT(Calculations!BZ1157:CI1157)&lt;3),"N/A",IF(ISERROR(TTEST(Calculations!BP1157:BY1157,Calculations!BZ1157:CI1157,2,2)),"N/A",TTEST(Calculations!BP1157:BY1157,Calculations!BZ1157:CI1157,2,2)))</f>
        <v>N/A</v>
      </c>
      <c r="J1156" s="88" t="e">
        <f t="shared" si="91"/>
        <v>#DIV/0!</v>
      </c>
      <c r="K1156" s="93" t="str">
        <f>IF(AND('Test Sample Data'!N1156&gt;=35,'Control Sample Data'!N1156&gt;=35),"Type 3",IF(AND('Test Sample Data'!N1156&gt;=30,'Control Sample Data'!N1156&gt;=30,OR(I1156&gt;=0.05,I1156="N/A")),"Type 2",IF(OR(AND('Test Sample Data'!N1156&gt;=30,'Control Sample Data'!N1156&lt;=30),AND('Test Sample Data'!N1156&lt;=30,'Control Sample Data'!N1156&gt;=30)),"Type 1","OKAY")))</f>
        <v>OKAY</v>
      </c>
    </row>
    <row r="1157" spans="1:11">
      <c r="A1157" s="80"/>
      <c r="B1157" s="87" t="str">
        <f>IF('Gene Table'!E1157="","",'Gene Table'!E1157)</f>
        <v>hsa-miR-3914</v>
      </c>
      <c r="C1157" s="87" t="str">
        <f>'Gene Table'!B1157</f>
        <v>A03</v>
      </c>
      <c r="D1157" s="88" t="e">
        <f>Calculations!BN1158</f>
        <v>#DIV/0!</v>
      </c>
      <c r="E1157" s="88" t="e">
        <f>Calculations!BO1158</f>
        <v>#DIV/0!</v>
      </c>
      <c r="F1157" s="89" t="e">
        <f t="shared" si="88"/>
        <v>#DIV/0!</v>
      </c>
      <c r="G1157" s="89" t="e">
        <f t="shared" si="89"/>
        <v>#DIV/0!</v>
      </c>
      <c r="H1157" s="88" t="e">
        <f t="shared" si="90"/>
        <v>#DIV/0!</v>
      </c>
      <c r="I1157" s="92" t="str">
        <f>IF(OR(COUNT(Calculations!BP1158:BY1158)&lt;3,COUNT(Calculations!BZ1158:CI1158)&lt;3),"N/A",IF(ISERROR(TTEST(Calculations!BP1158:BY1158,Calculations!BZ1158:CI1158,2,2)),"N/A",TTEST(Calculations!BP1158:BY1158,Calculations!BZ1158:CI1158,2,2)))</f>
        <v>N/A</v>
      </c>
      <c r="J1157" s="88" t="e">
        <f t="shared" si="91"/>
        <v>#DIV/0!</v>
      </c>
      <c r="K1157" s="93" t="str">
        <f>IF(AND('Test Sample Data'!N1157&gt;=35,'Control Sample Data'!N1157&gt;=35),"Type 3",IF(AND('Test Sample Data'!N1157&gt;=30,'Control Sample Data'!N1157&gt;=30,OR(I1157&gt;=0.05,I1157="N/A")),"Type 2",IF(OR(AND('Test Sample Data'!N1157&gt;=30,'Control Sample Data'!N1157&lt;=30),AND('Test Sample Data'!N1157&lt;=30,'Control Sample Data'!N1157&gt;=30)),"Type 1","OKAY")))</f>
        <v>OKAY</v>
      </c>
    </row>
    <row r="1158" spans="1:11">
      <c r="A1158" s="80"/>
      <c r="B1158" s="87" t="str">
        <f>IF('Gene Table'!E1158="","",'Gene Table'!E1158)</f>
        <v>hsa-miR-4462</v>
      </c>
      <c r="C1158" s="87" t="str">
        <f>'Gene Table'!B1158</f>
        <v>A04</v>
      </c>
      <c r="D1158" s="88" t="e">
        <f>Calculations!BN1159</f>
        <v>#DIV/0!</v>
      </c>
      <c r="E1158" s="88" t="e">
        <f>Calculations!BO1159</f>
        <v>#DIV/0!</v>
      </c>
      <c r="F1158" s="89" t="e">
        <f t="shared" si="88"/>
        <v>#DIV/0!</v>
      </c>
      <c r="G1158" s="89" t="e">
        <f t="shared" si="89"/>
        <v>#DIV/0!</v>
      </c>
      <c r="H1158" s="88" t="e">
        <f t="shared" si="90"/>
        <v>#DIV/0!</v>
      </c>
      <c r="I1158" s="92" t="str">
        <f>IF(OR(COUNT(Calculations!BP1159:BY1159)&lt;3,COUNT(Calculations!BZ1159:CI1159)&lt;3),"N/A",IF(ISERROR(TTEST(Calculations!BP1159:BY1159,Calculations!BZ1159:CI1159,2,2)),"N/A",TTEST(Calculations!BP1159:BY1159,Calculations!BZ1159:CI1159,2,2)))</f>
        <v>N/A</v>
      </c>
      <c r="J1158" s="88" t="e">
        <f t="shared" si="91"/>
        <v>#DIV/0!</v>
      </c>
      <c r="K1158" s="93" t="str">
        <f>IF(AND('Test Sample Data'!N1158&gt;=35,'Control Sample Data'!N1158&gt;=35),"Type 3",IF(AND('Test Sample Data'!N1158&gt;=30,'Control Sample Data'!N1158&gt;=30,OR(I1158&gt;=0.05,I1158="N/A")),"Type 2",IF(OR(AND('Test Sample Data'!N1158&gt;=30,'Control Sample Data'!N1158&lt;=30),AND('Test Sample Data'!N1158&lt;=30,'Control Sample Data'!N1158&gt;=30)),"Type 1","OKAY")))</f>
        <v>OKAY</v>
      </c>
    </row>
    <row r="1159" spans="1:11">
      <c r="A1159" s="80"/>
      <c r="B1159" s="87" t="str">
        <f>IF('Gene Table'!E1159="","",'Gene Table'!E1159)</f>
        <v>hsa-miR-3915</v>
      </c>
      <c r="C1159" s="87" t="str">
        <f>'Gene Table'!B1159</f>
        <v>A05</v>
      </c>
      <c r="D1159" s="88" t="e">
        <f>Calculations!BN1160</f>
        <v>#DIV/0!</v>
      </c>
      <c r="E1159" s="88" t="e">
        <f>Calculations!BO1160</f>
        <v>#DIV/0!</v>
      </c>
      <c r="F1159" s="89" t="e">
        <f t="shared" si="88"/>
        <v>#DIV/0!</v>
      </c>
      <c r="G1159" s="89" t="e">
        <f t="shared" si="89"/>
        <v>#DIV/0!</v>
      </c>
      <c r="H1159" s="88" t="e">
        <f t="shared" si="90"/>
        <v>#DIV/0!</v>
      </c>
      <c r="I1159" s="92" t="str">
        <f>IF(OR(COUNT(Calculations!BP1160:BY1160)&lt;3,COUNT(Calculations!BZ1160:CI1160)&lt;3),"N/A",IF(ISERROR(TTEST(Calculations!BP1160:BY1160,Calculations!BZ1160:CI1160,2,2)),"N/A",TTEST(Calculations!BP1160:BY1160,Calculations!BZ1160:CI1160,2,2)))</f>
        <v>N/A</v>
      </c>
      <c r="J1159" s="88" t="e">
        <f t="shared" si="91"/>
        <v>#DIV/0!</v>
      </c>
      <c r="K1159" s="93" t="str">
        <f>IF(AND('Test Sample Data'!N1159&gt;=35,'Control Sample Data'!N1159&gt;=35),"Type 3",IF(AND('Test Sample Data'!N1159&gt;=30,'Control Sample Data'!N1159&gt;=30,OR(I1159&gt;=0.05,I1159="N/A")),"Type 2",IF(OR(AND('Test Sample Data'!N1159&gt;=30,'Control Sample Data'!N1159&lt;=30),AND('Test Sample Data'!N1159&lt;=30,'Control Sample Data'!N1159&gt;=30)),"Type 1","OKAY")))</f>
        <v>OKAY</v>
      </c>
    </row>
    <row r="1160" spans="1:11">
      <c r="A1160" s="80"/>
      <c r="B1160" s="87" t="str">
        <f>IF('Gene Table'!E1160="","",'Gene Table'!E1160)</f>
        <v>hsa-miR-4463</v>
      </c>
      <c r="C1160" s="87" t="str">
        <f>'Gene Table'!B1160</f>
        <v>A06</v>
      </c>
      <c r="D1160" s="88" t="e">
        <f>Calculations!BN1161</f>
        <v>#DIV/0!</v>
      </c>
      <c r="E1160" s="88" t="e">
        <f>Calculations!BO1161</f>
        <v>#DIV/0!</v>
      </c>
      <c r="F1160" s="89" t="e">
        <f t="shared" si="88"/>
        <v>#DIV/0!</v>
      </c>
      <c r="G1160" s="89" t="e">
        <f t="shared" si="89"/>
        <v>#DIV/0!</v>
      </c>
      <c r="H1160" s="88" t="e">
        <f t="shared" si="90"/>
        <v>#DIV/0!</v>
      </c>
      <c r="I1160" s="92" t="str">
        <f>IF(OR(COUNT(Calculations!BP1161:BY1161)&lt;3,COUNT(Calculations!BZ1161:CI1161)&lt;3),"N/A",IF(ISERROR(TTEST(Calculations!BP1161:BY1161,Calculations!BZ1161:CI1161,2,2)),"N/A",TTEST(Calculations!BP1161:BY1161,Calculations!BZ1161:CI1161,2,2)))</f>
        <v>N/A</v>
      </c>
      <c r="J1160" s="88" t="e">
        <f t="shared" si="91"/>
        <v>#DIV/0!</v>
      </c>
      <c r="K1160" s="93" t="str">
        <f>IF(AND('Test Sample Data'!N1160&gt;=35,'Control Sample Data'!N1160&gt;=35),"Type 3",IF(AND('Test Sample Data'!N1160&gt;=30,'Control Sample Data'!N1160&gt;=30,OR(I1160&gt;=0.05,I1160="N/A")),"Type 2",IF(OR(AND('Test Sample Data'!N1160&gt;=30,'Control Sample Data'!N1160&lt;=30),AND('Test Sample Data'!N1160&lt;=30,'Control Sample Data'!N1160&gt;=30)),"Type 1","OKAY")))</f>
        <v>OKAY</v>
      </c>
    </row>
    <row r="1161" spans="1:11">
      <c r="A1161" s="80"/>
      <c r="B1161" s="87" t="str">
        <f>IF('Gene Table'!E1161="","",'Gene Table'!E1161)</f>
        <v>hsa-miR-3916</v>
      </c>
      <c r="C1161" s="87" t="str">
        <f>'Gene Table'!B1161</f>
        <v>A07</v>
      </c>
      <c r="D1161" s="88" t="e">
        <f>Calculations!BN1162</f>
        <v>#DIV/0!</v>
      </c>
      <c r="E1161" s="88" t="e">
        <f>Calculations!BO1162</f>
        <v>#DIV/0!</v>
      </c>
      <c r="F1161" s="89" t="e">
        <f t="shared" si="88"/>
        <v>#DIV/0!</v>
      </c>
      <c r="G1161" s="89" t="e">
        <f t="shared" si="89"/>
        <v>#DIV/0!</v>
      </c>
      <c r="H1161" s="88" t="e">
        <f t="shared" si="90"/>
        <v>#DIV/0!</v>
      </c>
      <c r="I1161" s="92" t="str">
        <f>IF(OR(COUNT(Calculations!BP1162:BY1162)&lt;3,COUNT(Calculations!BZ1162:CI1162)&lt;3),"N/A",IF(ISERROR(TTEST(Calculations!BP1162:BY1162,Calculations!BZ1162:CI1162,2,2)),"N/A",TTEST(Calculations!BP1162:BY1162,Calculations!BZ1162:CI1162,2,2)))</f>
        <v>N/A</v>
      </c>
      <c r="J1161" s="88" t="e">
        <f t="shared" si="91"/>
        <v>#DIV/0!</v>
      </c>
      <c r="K1161" s="93" t="str">
        <f>IF(AND('Test Sample Data'!N1161&gt;=35,'Control Sample Data'!N1161&gt;=35),"Type 3",IF(AND('Test Sample Data'!N1161&gt;=30,'Control Sample Data'!N1161&gt;=30,OR(I1161&gt;=0.05,I1161="N/A")),"Type 2",IF(OR(AND('Test Sample Data'!N1161&gt;=30,'Control Sample Data'!N1161&lt;=30),AND('Test Sample Data'!N1161&lt;=30,'Control Sample Data'!N1161&gt;=30)),"Type 1","OKAY")))</f>
        <v>OKAY</v>
      </c>
    </row>
    <row r="1162" spans="1:11">
      <c r="A1162" s="80"/>
      <c r="B1162" s="87" t="str">
        <f>IF('Gene Table'!E1162="","",'Gene Table'!E1162)</f>
        <v>hsa-miR-4464</v>
      </c>
      <c r="C1162" s="87" t="str">
        <f>'Gene Table'!B1162</f>
        <v>A08</v>
      </c>
      <c r="D1162" s="88" t="e">
        <f>Calculations!BN1163</f>
        <v>#DIV/0!</v>
      </c>
      <c r="E1162" s="88" t="e">
        <f>Calculations!BO1163</f>
        <v>#DIV/0!</v>
      </c>
      <c r="F1162" s="89" t="e">
        <f t="shared" si="88"/>
        <v>#DIV/0!</v>
      </c>
      <c r="G1162" s="89" t="e">
        <f t="shared" si="89"/>
        <v>#DIV/0!</v>
      </c>
      <c r="H1162" s="88" t="e">
        <f t="shared" si="90"/>
        <v>#DIV/0!</v>
      </c>
      <c r="I1162" s="92" t="str">
        <f>IF(OR(COUNT(Calculations!BP1163:BY1163)&lt;3,COUNT(Calculations!BZ1163:CI1163)&lt;3),"N/A",IF(ISERROR(TTEST(Calculations!BP1163:BY1163,Calculations!BZ1163:CI1163,2,2)),"N/A",TTEST(Calculations!BP1163:BY1163,Calculations!BZ1163:CI1163,2,2)))</f>
        <v>N/A</v>
      </c>
      <c r="J1162" s="88" t="e">
        <f t="shared" si="91"/>
        <v>#DIV/0!</v>
      </c>
      <c r="K1162" s="93" t="str">
        <f>IF(AND('Test Sample Data'!N1162&gt;=35,'Control Sample Data'!N1162&gt;=35),"Type 3",IF(AND('Test Sample Data'!N1162&gt;=30,'Control Sample Data'!N1162&gt;=30,OR(I1162&gt;=0.05,I1162="N/A")),"Type 2",IF(OR(AND('Test Sample Data'!N1162&gt;=30,'Control Sample Data'!N1162&lt;=30),AND('Test Sample Data'!N1162&lt;=30,'Control Sample Data'!N1162&gt;=30)),"Type 1","OKAY")))</f>
        <v>OKAY</v>
      </c>
    </row>
    <row r="1163" spans="1:11">
      <c r="A1163" s="80"/>
      <c r="B1163" s="87" t="str">
        <f>IF('Gene Table'!E1163="","",'Gene Table'!E1163)</f>
        <v>hsa-miR-3918</v>
      </c>
      <c r="C1163" s="87" t="str">
        <f>'Gene Table'!B1163</f>
        <v>A09</v>
      </c>
      <c r="D1163" s="88" t="e">
        <f>Calculations!BN1164</f>
        <v>#DIV/0!</v>
      </c>
      <c r="E1163" s="88" t="e">
        <f>Calculations!BO1164</f>
        <v>#DIV/0!</v>
      </c>
      <c r="F1163" s="89" t="e">
        <f t="shared" si="88"/>
        <v>#DIV/0!</v>
      </c>
      <c r="G1163" s="89" t="e">
        <f t="shared" si="89"/>
        <v>#DIV/0!</v>
      </c>
      <c r="H1163" s="88" t="e">
        <f t="shared" si="90"/>
        <v>#DIV/0!</v>
      </c>
      <c r="I1163" s="92" t="str">
        <f>IF(OR(COUNT(Calculations!BP1164:BY1164)&lt;3,COUNT(Calculations!BZ1164:CI1164)&lt;3),"N/A",IF(ISERROR(TTEST(Calculations!BP1164:BY1164,Calculations!BZ1164:CI1164,2,2)),"N/A",TTEST(Calculations!BP1164:BY1164,Calculations!BZ1164:CI1164,2,2)))</f>
        <v>N/A</v>
      </c>
      <c r="J1163" s="88" t="e">
        <f t="shared" si="91"/>
        <v>#DIV/0!</v>
      </c>
      <c r="K1163" s="93" t="str">
        <f>IF(AND('Test Sample Data'!N1163&gt;=35,'Control Sample Data'!N1163&gt;=35),"Type 3",IF(AND('Test Sample Data'!N1163&gt;=30,'Control Sample Data'!N1163&gt;=30,OR(I1163&gt;=0.05,I1163="N/A")),"Type 2",IF(OR(AND('Test Sample Data'!N1163&gt;=30,'Control Sample Data'!N1163&lt;=30),AND('Test Sample Data'!N1163&lt;=30,'Control Sample Data'!N1163&gt;=30)),"Type 1","OKAY")))</f>
        <v>OKAY</v>
      </c>
    </row>
    <row r="1164" spans="1:11">
      <c r="A1164" s="80"/>
      <c r="B1164" s="87" t="str">
        <f>IF('Gene Table'!E1164="","",'Gene Table'!E1164)</f>
        <v>hsa-miR-548ai</v>
      </c>
      <c r="C1164" s="87" t="str">
        <f>'Gene Table'!B1164</f>
        <v>A10</v>
      </c>
      <c r="D1164" s="88" t="e">
        <f>Calculations!BN1165</f>
        <v>#DIV/0!</v>
      </c>
      <c r="E1164" s="88" t="e">
        <f>Calculations!BO1165</f>
        <v>#DIV/0!</v>
      </c>
      <c r="F1164" s="89" t="e">
        <f t="shared" si="88"/>
        <v>#DIV/0!</v>
      </c>
      <c r="G1164" s="89" t="e">
        <f t="shared" si="89"/>
        <v>#DIV/0!</v>
      </c>
      <c r="H1164" s="88" t="e">
        <f t="shared" si="90"/>
        <v>#DIV/0!</v>
      </c>
      <c r="I1164" s="92" t="str">
        <f>IF(OR(COUNT(Calculations!BP1165:BY1165)&lt;3,COUNT(Calculations!BZ1165:CI1165)&lt;3),"N/A",IF(ISERROR(TTEST(Calculations!BP1165:BY1165,Calculations!BZ1165:CI1165,2,2)),"N/A",TTEST(Calculations!BP1165:BY1165,Calculations!BZ1165:CI1165,2,2)))</f>
        <v>N/A</v>
      </c>
      <c r="J1164" s="88" t="e">
        <f t="shared" si="91"/>
        <v>#DIV/0!</v>
      </c>
      <c r="K1164" s="93" t="str">
        <f>IF(AND('Test Sample Data'!N1164&gt;=35,'Control Sample Data'!N1164&gt;=35),"Type 3",IF(AND('Test Sample Data'!N1164&gt;=30,'Control Sample Data'!N1164&gt;=30,OR(I1164&gt;=0.05,I1164="N/A")),"Type 2",IF(OR(AND('Test Sample Data'!N1164&gt;=30,'Control Sample Data'!N1164&lt;=30),AND('Test Sample Data'!N1164&lt;=30,'Control Sample Data'!N1164&gt;=30)),"Type 1","OKAY")))</f>
        <v>OKAY</v>
      </c>
    </row>
    <row r="1165" spans="1:11">
      <c r="A1165" s="80"/>
      <c r="B1165" s="87" t="str">
        <f>IF('Gene Table'!E1165="","",'Gene Table'!E1165)</f>
        <v>hsa-miR-3919</v>
      </c>
      <c r="C1165" s="87" t="str">
        <f>'Gene Table'!B1165</f>
        <v>A11</v>
      </c>
      <c r="D1165" s="88" t="e">
        <f>Calculations!BN1166</f>
        <v>#DIV/0!</v>
      </c>
      <c r="E1165" s="88" t="e">
        <f>Calculations!BO1166</f>
        <v>#DIV/0!</v>
      </c>
      <c r="F1165" s="89" t="e">
        <f t="shared" si="88"/>
        <v>#DIV/0!</v>
      </c>
      <c r="G1165" s="89" t="e">
        <f t="shared" si="89"/>
        <v>#DIV/0!</v>
      </c>
      <c r="H1165" s="88" t="e">
        <f t="shared" si="90"/>
        <v>#DIV/0!</v>
      </c>
      <c r="I1165" s="92" t="str">
        <f>IF(OR(COUNT(Calculations!BP1166:BY1166)&lt;3,COUNT(Calculations!BZ1166:CI1166)&lt;3),"N/A",IF(ISERROR(TTEST(Calculations!BP1166:BY1166,Calculations!BZ1166:CI1166,2,2)),"N/A",TTEST(Calculations!BP1166:BY1166,Calculations!BZ1166:CI1166,2,2)))</f>
        <v>N/A</v>
      </c>
      <c r="J1165" s="88" t="e">
        <f t="shared" si="91"/>
        <v>#DIV/0!</v>
      </c>
      <c r="K1165" s="93" t="str">
        <f>IF(AND('Test Sample Data'!N1165&gt;=35,'Control Sample Data'!N1165&gt;=35),"Type 3",IF(AND('Test Sample Data'!N1165&gt;=30,'Control Sample Data'!N1165&gt;=30,OR(I1165&gt;=0.05,I1165="N/A")),"Type 2",IF(OR(AND('Test Sample Data'!N1165&gt;=30,'Control Sample Data'!N1165&lt;=30),AND('Test Sample Data'!N1165&lt;=30,'Control Sample Data'!N1165&gt;=30)),"Type 1","OKAY")))</f>
        <v>OKAY</v>
      </c>
    </row>
    <row r="1166" spans="1:11">
      <c r="A1166" s="80"/>
      <c r="B1166" s="87" t="str">
        <f>IF('Gene Table'!E1166="","",'Gene Table'!E1166)</f>
        <v>hsa-miR-548aj-3p</v>
      </c>
      <c r="C1166" s="87" t="str">
        <f>'Gene Table'!B1166</f>
        <v>A12</v>
      </c>
      <c r="D1166" s="88" t="e">
        <f>Calculations!BN1167</f>
        <v>#DIV/0!</v>
      </c>
      <c r="E1166" s="88" t="e">
        <f>Calculations!BO1167</f>
        <v>#DIV/0!</v>
      </c>
      <c r="F1166" s="89" t="e">
        <f t="shared" si="88"/>
        <v>#DIV/0!</v>
      </c>
      <c r="G1166" s="89" t="e">
        <f t="shared" si="89"/>
        <v>#DIV/0!</v>
      </c>
      <c r="H1166" s="88" t="e">
        <f t="shared" si="90"/>
        <v>#DIV/0!</v>
      </c>
      <c r="I1166" s="92" t="str">
        <f>IF(OR(COUNT(Calculations!BP1167:BY1167)&lt;3,COUNT(Calculations!BZ1167:CI1167)&lt;3),"N/A",IF(ISERROR(TTEST(Calculations!BP1167:BY1167,Calculations!BZ1167:CI1167,2,2)),"N/A",TTEST(Calculations!BP1167:BY1167,Calculations!BZ1167:CI1167,2,2)))</f>
        <v>N/A</v>
      </c>
      <c r="J1166" s="88" t="e">
        <f t="shared" si="91"/>
        <v>#DIV/0!</v>
      </c>
      <c r="K1166" s="93" t="str">
        <f>IF(AND('Test Sample Data'!N1166&gt;=35,'Control Sample Data'!N1166&gt;=35),"Type 3",IF(AND('Test Sample Data'!N1166&gt;=30,'Control Sample Data'!N1166&gt;=30,OR(I1166&gt;=0.05,I1166="N/A")),"Type 2",IF(OR(AND('Test Sample Data'!N1166&gt;=30,'Control Sample Data'!N1166&lt;=30),AND('Test Sample Data'!N1166&lt;=30,'Control Sample Data'!N1166&gt;=30)),"Type 1","OKAY")))</f>
        <v>OKAY</v>
      </c>
    </row>
    <row r="1167" spans="1:11">
      <c r="A1167" s="80"/>
      <c r="B1167" s="87" t="str">
        <f>IF('Gene Table'!E1167="","",'Gene Table'!E1167)</f>
        <v>hsa-miR-3920</v>
      </c>
      <c r="C1167" s="87" t="str">
        <f>'Gene Table'!B1167</f>
        <v>A13</v>
      </c>
      <c r="D1167" s="88" t="e">
        <f>Calculations!BN1168</f>
        <v>#DIV/0!</v>
      </c>
      <c r="E1167" s="88" t="e">
        <f>Calculations!BO1168</f>
        <v>#DIV/0!</v>
      </c>
      <c r="F1167" s="89" t="e">
        <f t="shared" si="88"/>
        <v>#DIV/0!</v>
      </c>
      <c r="G1167" s="89" t="e">
        <f t="shared" si="89"/>
        <v>#DIV/0!</v>
      </c>
      <c r="H1167" s="88" t="e">
        <f t="shared" si="90"/>
        <v>#DIV/0!</v>
      </c>
      <c r="I1167" s="92" t="str">
        <f>IF(OR(COUNT(Calculations!BP1168:BY1168)&lt;3,COUNT(Calculations!BZ1168:CI1168)&lt;3),"N/A",IF(ISERROR(TTEST(Calculations!BP1168:BY1168,Calculations!BZ1168:CI1168,2,2)),"N/A",TTEST(Calculations!BP1168:BY1168,Calculations!BZ1168:CI1168,2,2)))</f>
        <v>N/A</v>
      </c>
      <c r="J1167" s="88" t="e">
        <f t="shared" si="91"/>
        <v>#DIV/0!</v>
      </c>
      <c r="K1167" s="93" t="str">
        <f>IF(AND('Test Sample Data'!N1167&gt;=35,'Control Sample Data'!N1167&gt;=35),"Type 3",IF(AND('Test Sample Data'!N1167&gt;=30,'Control Sample Data'!N1167&gt;=30,OR(I1167&gt;=0.05,I1167="N/A")),"Type 2",IF(OR(AND('Test Sample Data'!N1167&gt;=30,'Control Sample Data'!N1167&lt;=30),AND('Test Sample Data'!N1167&lt;=30,'Control Sample Data'!N1167&gt;=30)),"Type 1","OKAY")))</f>
        <v>OKAY</v>
      </c>
    </row>
    <row r="1168" spans="1:11">
      <c r="A1168" s="80"/>
      <c r="B1168" s="87" t="str">
        <f>IF('Gene Table'!E1168="","",'Gene Table'!E1168)</f>
        <v>hsa-miR-4465</v>
      </c>
      <c r="C1168" s="87" t="str">
        <f>'Gene Table'!B1168</f>
        <v>A14</v>
      </c>
      <c r="D1168" s="88" t="e">
        <f>Calculations!BN1169</f>
        <v>#DIV/0!</v>
      </c>
      <c r="E1168" s="88" t="e">
        <f>Calculations!BO1169</f>
        <v>#DIV/0!</v>
      </c>
      <c r="F1168" s="89" t="e">
        <f t="shared" si="88"/>
        <v>#DIV/0!</v>
      </c>
      <c r="G1168" s="89" t="e">
        <f t="shared" si="89"/>
        <v>#DIV/0!</v>
      </c>
      <c r="H1168" s="88" t="e">
        <f t="shared" si="90"/>
        <v>#DIV/0!</v>
      </c>
      <c r="I1168" s="92" t="str">
        <f>IF(OR(COUNT(Calculations!BP1169:BY1169)&lt;3,COUNT(Calculations!BZ1169:CI1169)&lt;3),"N/A",IF(ISERROR(TTEST(Calculations!BP1169:BY1169,Calculations!BZ1169:CI1169,2,2)),"N/A",TTEST(Calculations!BP1169:BY1169,Calculations!BZ1169:CI1169,2,2)))</f>
        <v>N/A</v>
      </c>
      <c r="J1168" s="88" t="e">
        <f t="shared" si="91"/>
        <v>#DIV/0!</v>
      </c>
      <c r="K1168" s="93" t="str">
        <f>IF(AND('Test Sample Data'!N1168&gt;=35,'Control Sample Data'!N1168&gt;=35),"Type 3",IF(AND('Test Sample Data'!N1168&gt;=30,'Control Sample Data'!N1168&gt;=30,OR(I1168&gt;=0.05,I1168="N/A")),"Type 2",IF(OR(AND('Test Sample Data'!N1168&gt;=30,'Control Sample Data'!N1168&lt;=30),AND('Test Sample Data'!N1168&lt;=30,'Control Sample Data'!N1168&gt;=30)),"Type 1","OKAY")))</f>
        <v>OKAY</v>
      </c>
    </row>
    <row r="1169" spans="1:11">
      <c r="A1169" s="80"/>
      <c r="B1169" s="87" t="str">
        <f>IF('Gene Table'!E1169="","",'Gene Table'!E1169)</f>
        <v>hsa-miR-3921</v>
      </c>
      <c r="C1169" s="87" t="str">
        <f>'Gene Table'!B1169</f>
        <v>A15</v>
      </c>
      <c r="D1169" s="88" t="e">
        <f>Calculations!BN1170</f>
        <v>#DIV/0!</v>
      </c>
      <c r="E1169" s="88" t="e">
        <f>Calculations!BO1170</f>
        <v>#DIV/0!</v>
      </c>
      <c r="F1169" s="89" t="e">
        <f t="shared" si="88"/>
        <v>#DIV/0!</v>
      </c>
      <c r="G1169" s="89" t="e">
        <f t="shared" si="89"/>
        <v>#DIV/0!</v>
      </c>
      <c r="H1169" s="88" t="e">
        <f t="shared" si="90"/>
        <v>#DIV/0!</v>
      </c>
      <c r="I1169" s="92" t="str">
        <f>IF(OR(COUNT(Calculations!BP1170:BY1170)&lt;3,COUNT(Calculations!BZ1170:CI1170)&lt;3),"N/A",IF(ISERROR(TTEST(Calculations!BP1170:BY1170,Calculations!BZ1170:CI1170,2,2)),"N/A",TTEST(Calculations!BP1170:BY1170,Calculations!BZ1170:CI1170,2,2)))</f>
        <v>N/A</v>
      </c>
      <c r="J1169" s="88" t="e">
        <f t="shared" si="91"/>
        <v>#DIV/0!</v>
      </c>
      <c r="K1169" s="93" t="str">
        <f>IF(AND('Test Sample Data'!N1169&gt;=35,'Control Sample Data'!N1169&gt;=35),"Type 3",IF(AND('Test Sample Data'!N1169&gt;=30,'Control Sample Data'!N1169&gt;=30,OR(I1169&gt;=0.05,I1169="N/A")),"Type 2",IF(OR(AND('Test Sample Data'!N1169&gt;=30,'Control Sample Data'!N1169&lt;=30),AND('Test Sample Data'!N1169&lt;=30,'Control Sample Data'!N1169&gt;=30)),"Type 1","OKAY")))</f>
        <v>OKAY</v>
      </c>
    </row>
    <row r="1170" spans="1:11">
      <c r="A1170" s="80"/>
      <c r="B1170" s="87" t="str">
        <f>IF('Gene Table'!E1170="","",'Gene Table'!E1170)</f>
        <v>hsa-miR-4466</v>
      </c>
      <c r="C1170" s="87" t="str">
        <f>'Gene Table'!B1170</f>
        <v>A16</v>
      </c>
      <c r="D1170" s="88" t="e">
        <f>Calculations!BN1171</f>
        <v>#DIV/0!</v>
      </c>
      <c r="E1170" s="88" t="e">
        <f>Calculations!BO1171</f>
        <v>#DIV/0!</v>
      </c>
      <c r="F1170" s="89" t="e">
        <f t="shared" si="88"/>
        <v>#DIV/0!</v>
      </c>
      <c r="G1170" s="89" t="e">
        <f t="shared" si="89"/>
        <v>#DIV/0!</v>
      </c>
      <c r="H1170" s="88" t="e">
        <f t="shared" si="90"/>
        <v>#DIV/0!</v>
      </c>
      <c r="I1170" s="92" t="str">
        <f>IF(OR(COUNT(Calculations!BP1171:BY1171)&lt;3,COUNT(Calculations!BZ1171:CI1171)&lt;3),"N/A",IF(ISERROR(TTEST(Calculations!BP1171:BY1171,Calculations!BZ1171:CI1171,2,2)),"N/A",TTEST(Calculations!BP1171:BY1171,Calculations!BZ1171:CI1171,2,2)))</f>
        <v>N/A</v>
      </c>
      <c r="J1170" s="88" t="e">
        <f t="shared" si="91"/>
        <v>#DIV/0!</v>
      </c>
      <c r="K1170" s="93" t="str">
        <f>IF(AND('Test Sample Data'!N1170&gt;=35,'Control Sample Data'!N1170&gt;=35),"Type 3",IF(AND('Test Sample Data'!N1170&gt;=30,'Control Sample Data'!N1170&gt;=30,OR(I1170&gt;=0.05,I1170="N/A")),"Type 2",IF(OR(AND('Test Sample Data'!N1170&gt;=30,'Control Sample Data'!N1170&lt;=30),AND('Test Sample Data'!N1170&lt;=30,'Control Sample Data'!N1170&gt;=30)),"Type 1","OKAY")))</f>
        <v>OKAY</v>
      </c>
    </row>
    <row r="1171" spans="1:11">
      <c r="A1171" s="80"/>
      <c r="B1171" s="87" t="str">
        <f>IF('Gene Table'!E1171="","",'Gene Table'!E1171)</f>
        <v>hsa-miR-3922-3p</v>
      </c>
      <c r="C1171" s="87" t="str">
        <f>'Gene Table'!B1171</f>
        <v>A17</v>
      </c>
      <c r="D1171" s="88" t="e">
        <f>Calculations!BN1172</f>
        <v>#DIV/0!</v>
      </c>
      <c r="E1171" s="88" t="e">
        <f>Calculations!BO1172</f>
        <v>#DIV/0!</v>
      </c>
      <c r="F1171" s="89" t="e">
        <f t="shared" si="88"/>
        <v>#DIV/0!</v>
      </c>
      <c r="G1171" s="89" t="e">
        <f t="shared" si="89"/>
        <v>#DIV/0!</v>
      </c>
      <c r="H1171" s="88" t="e">
        <f t="shared" si="90"/>
        <v>#DIV/0!</v>
      </c>
      <c r="I1171" s="92" t="str">
        <f>IF(OR(COUNT(Calculations!BP1172:BY1172)&lt;3,COUNT(Calculations!BZ1172:CI1172)&lt;3),"N/A",IF(ISERROR(TTEST(Calculations!BP1172:BY1172,Calculations!BZ1172:CI1172,2,2)),"N/A",TTEST(Calculations!BP1172:BY1172,Calculations!BZ1172:CI1172,2,2)))</f>
        <v>N/A</v>
      </c>
      <c r="J1171" s="88" t="e">
        <f t="shared" si="91"/>
        <v>#DIV/0!</v>
      </c>
      <c r="K1171" s="93" t="str">
        <f>IF(AND('Test Sample Data'!N1171&gt;=35,'Control Sample Data'!N1171&gt;=35),"Type 3",IF(AND('Test Sample Data'!N1171&gt;=30,'Control Sample Data'!N1171&gt;=30,OR(I1171&gt;=0.05,I1171="N/A")),"Type 2",IF(OR(AND('Test Sample Data'!N1171&gt;=30,'Control Sample Data'!N1171&lt;=30),AND('Test Sample Data'!N1171&lt;=30,'Control Sample Data'!N1171&gt;=30)),"Type 1","OKAY")))</f>
        <v>OKAY</v>
      </c>
    </row>
    <row r="1172" spans="1:11">
      <c r="A1172" s="80"/>
      <c r="B1172" s="87" t="str">
        <f>IF('Gene Table'!E1172="","",'Gene Table'!E1172)</f>
        <v>hsa-miR-4467</v>
      </c>
      <c r="C1172" s="87" t="str">
        <f>'Gene Table'!B1172</f>
        <v>A18</v>
      </c>
      <c r="D1172" s="88" t="e">
        <f>Calculations!BN1173</f>
        <v>#DIV/0!</v>
      </c>
      <c r="E1172" s="88" t="e">
        <f>Calculations!BO1173</f>
        <v>#DIV/0!</v>
      </c>
      <c r="F1172" s="89" t="e">
        <f t="shared" si="88"/>
        <v>#DIV/0!</v>
      </c>
      <c r="G1172" s="89" t="e">
        <f t="shared" si="89"/>
        <v>#DIV/0!</v>
      </c>
      <c r="H1172" s="88" t="e">
        <f t="shared" si="90"/>
        <v>#DIV/0!</v>
      </c>
      <c r="I1172" s="92" t="str">
        <f>IF(OR(COUNT(Calculations!BP1173:BY1173)&lt;3,COUNT(Calculations!BZ1173:CI1173)&lt;3),"N/A",IF(ISERROR(TTEST(Calculations!BP1173:BY1173,Calculations!BZ1173:CI1173,2,2)),"N/A",TTEST(Calculations!BP1173:BY1173,Calculations!BZ1173:CI1173,2,2)))</f>
        <v>N/A</v>
      </c>
      <c r="J1172" s="88" t="e">
        <f t="shared" si="91"/>
        <v>#DIV/0!</v>
      </c>
      <c r="K1172" s="93" t="str">
        <f>IF(AND('Test Sample Data'!N1172&gt;=35,'Control Sample Data'!N1172&gt;=35),"Type 3",IF(AND('Test Sample Data'!N1172&gt;=30,'Control Sample Data'!N1172&gt;=30,OR(I1172&gt;=0.05,I1172="N/A")),"Type 2",IF(OR(AND('Test Sample Data'!N1172&gt;=30,'Control Sample Data'!N1172&lt;=30),AND('Test Sample Data'!N1172&lt;=30,'Control Sample Data'!N1172&gt;=30)),"Type 1","OKAY")))</f>
        <v>OKAY</v>
      </c>
    </row>
    <row r="1173" spans="1:11">
      <c r="A1173" s="80"/>
      <c r="B1173" s="87" t="str">
        <f>IF('Gene Table'!E1173="","",'Gene Table'!E1173)</f>
        <v>hsa-miR-3923</v>
      </c>
      <c r="C1173" s="87" t="str">
        <f>'Gene Table'!B1173</f>
        <v>A19</v>
      </c>
      <c r="D1173" s="88" t="e">
        <f>Calculations!BN1174</f>
        <v>#DIV/0!</v>
      </c>
      <c r="E1173" s="88" t="e">
        <f>Calculations!BO1174</f>
        <v>#DIV/0!</v>
      </c>
      <c r="F1173" s="89" t="e">
        <f t="shared" si="88"/>
        <v>#DIV/0!</v>
      </c>
      <c r="G1173" s="89" t="e">
        <f t="shared" si="89"/>
        <v>#DIV/0!</v>
      </c>
      <c r="H1173" s="88" t="e">
        <f t="shared" si="90"/>
        <v>#DIV/0!</v>
      </c>
      <c r="I1173" s="92" t="str">
        <f>IF(OR(COUNT(Calculations!BP1174:BY1174)&lt;3,COUNT(Calculations!BZ1174:CI1174)&lt;3),"N/A",IF(ISERROR(TTEST(Calculations!BP1174:BY1174,Calculations!BZ1174:CI1174,2,2)),"N/A",TTEST(Calculations!BP1174:BY1174,Calculations!BZ1174:CI1174,2,2)))</f>
        <v>N/A</v>
      </c>
      <c r="J1173" s="88" t="e">
        <f t="shared" si="91"/>
        <v>#DIV/0!</v>
      </c>
      <c r="K1173" s="93" t="str">
        <f>IF(AND('Test Sample Data'!N1173&gt;=35,'Control Sample Data'!N1173&gt;=35),"Type 3",IF(AND('Test Sample Data'!N1173&gt;=30,'Control Sample Data'!N1173&gt;=30,OR(I1173&gt;=0.05,I1173="N/A")),"Type 2",IF(OR(AND('Test Sample Data'!N1173&gt;=30,'Control Sample Data'!N1173&lt;=30),AND('Test Sample Data'!N1173&lt;=30,'Control Sample Data'!N1173&gt;=30)),"Type 1","OKAY")))</f>
        <v>OKAY</v>
      </c>
    </row>
    <row r="1174" spans="1:11">
      <c r="A1174" s="80"/>
      <c r="B1174" s="87" t="str">
        <f>IF('Gene Table'!E1174="","",'Gene Table'!E1174)</f>
        <v>hsa-miR-4468</v>
      </c>
      <c r="C1174" s="87" t="str">
        <f>'Gene Table'!B1174</f>
        <v>A20</v>
      </c>
      <c r="D1174" s="88" t="e">
        <f>Calculations!BN1175</f>
        <v>#DIV/0!</v>
      </c>
      <c r="E1174" s="88" t="e">
        <f>Calculations!BO1175</f>
        <v>#DIV/0!</v>
      </c>
      <c r="F1174" s="89" t="e">
        <f t="shared" si="88"/>
        <v>#DIV/0!</v>
      </c>
      <c r="G1174" s="89" t="e">
        <f t="shared" si="89"/>
        <v>#DIV/0!</v>
      </c>
      <c r="H1174" s="88" t="e">
        <f t="shared" si="90"/>
        <v>#DIV/0!</v>
      </c>
      <c r="I1174" s="92" t="str">
        <f>IF(OR(COUNT(Calculations!BP1175:BY1175)&lt;3,COUNT(Calculations!BZ1175:CI1175)&lt;3),"N/A",IF(ISERROR(TTEST(Calculations!BP1175:BY1175,Calculations!BZ1175:CI1175,2,2)),"N/A",TTEST(Calculations!BP1175:BY1175,Calculations!BZ1175:CI1175,2,2)))</f>
        <v>N/A</v>
      </c>
      <c r="J1174" s="88" t="e">
        <f t="shared" si="91"/>
        <v>#DIV/0!</v>
      </c>
      <c r="K1174" s="93" t="str">
        <f>IF(AND('Test Sample Data'!N1174&gt;=35,'Control Sample Data'!N1174&gt;=35),"Type 3",IF(AND('Test Sample Data'!N1174&gt;=30,'Control Sample Data'!N1174&gt;=30,OR(I1174&gt;=0.05,I1174="N/A")),"Type 2",IF(OR(AND('Test Sample Data'!N1174&gt;=30,'Control Sample Data'!N1174&lt;=30),AND('Test Sample Data'!N1174&lt;=30,'Control Sample Data'!N1174&gt;=30)),"Type 1","OKAY")))</f>
        <v>OKAY</v>
      </c>
    </row>
    <row r="1175" spans="1:11">
      <c r="A1175" s="80"/>
      <c r="B1175" s="87" t="str">
        <f>IF('Gene Table'!E1175="","",'Gene Table'!E1175)</f>
        <v>hsa-miR-3924</v>
      </c>
      <c r="C1175" s="87" t="str">
        <f>'Gene Table'!B1175</f>
        <v>A21</v>
      </c>
      <c r="D1175" s="88" t="e">
        <f>Calculations!BN1176</f>
        <v>#DIV/0!</v>
      </c>
      <c r="E1175" s="88" t="e">
        <f>Calculations!BO1176</f>
        <v>#DIV/0!</v>
      </c>
      <c r="F1175" s="89" t="e">
        <f t="shared" si="88"/>
        <v>#DIV/0!</v>
      </c>
      <c r="G1175" s="89" t="e">
        <f t="shared" si="89"/>
        <v>#DIV/0!</v>
      </c>
      <c r="H1175" s="88" t="e">
        <f t="shared" si="90"/>
        <v>#DIV/0!</v>
      </c>
      <c r="I1175" s="92" t="str">
        <f>IF(OR(COUNT(Calculations!BP1176:BY1176)&lt;3,COUNT(Calculations!BZ1176:CI1176)&lt;3),"N/A",IF(ISERROR(TTEST(Calculations!BP1176:BY1176,Calculations!BZ1176:CI1176,2,2)),"N/A",TTEST(Calculations!BP1176:BY1176,Calculations!BZ1176:CI1176,2,2)))</f>
        <v>N/A</v>
      </c>
      <c r="J1175" s="88" t="e">
        <f t="shared" si="91"/>
        <v>#DIV/0!</v>
      </c>
      <c r="K1175" s="93" t="str">
        <f>IF(AND('Test Sample Data'!N1175&gt;=35,'Control Sample Data'!N1175&gt;=35),"Type 3",IF(AND('Test Sample Data'!N1175&gt;=30,'Control Sample Data'!N1175&gt;=30,OR(I1175&gt;=0.05,I1175="N/A")),"Type 2",IF(OR(AND('Test Sample Data'!N1175&gt;=30,'Control Sample Data'!N1175&lt;=30),AND('Test Sample Data'!N1175&lt;=30,'Control Sample Data'!N1175&gt;=30)),"Type 1","OKAY")))</f>
        <v>OKAY</v>
      </c>
    </row>
    <row r="1176" spans="1:11">
      <c r="A1176" s="80"/>
      <c r="B1176" s="87" t="str">
        <f>IF('Gene Table'!E1176="","",'Gene Table'!E1176)</f>
        <v>hsa-miR-4470</v>
      </c>
      <c r="C1176" s="87" t="str">
        <f>'Gene Table'!B1176</f>
        <v>A22</v>
      </c>
      <c r="D1176" s="88" t="e">
        <f>Calculations!BN1177</f>
        <v>#DIV/0!</v>
      </c>
      <c r="E1176" s="88" t="e">
        <f>Calculations!BO1177</f>
        <v>#DIV/0!</v>
      </c>
      <c r="F1176" s="89" t="e">
        <f t="shared" si="88"/>
        <v>#DIV/0!</v>
      </c>
      <c r="G1176" s="89" t="e">
        <f t="shared" si="89"/>
        <v>#DIV/0!</v>
      </c>
      <c r="H1176" s="88" t="e">
        <f t="shared" si="90"/>
        <v>#DIV/0!</v>
      </c>
      <c r="I1176" s="92" t="str">
        <f>IF(OR(COUNT(Calculations!BP1177:BY1177)&lt;3,COUNT(Calculations!BZ1177:CI1177)&lt;3),"N/A",IF(ISERROR(TTEST(Calculations!BP1177:BY1177,Calculations!BZ1177:CI1177,2,2)),"N/A",TTEST(Calculations!BP1177:BY1177,Calculations!BZ1177:CI1177,2,2)))</f>
        <v>N/A</v>
      </c>
      <c r="J1176" s="88" t="e">
        <f t="shared" si="91"/>
        <v>#DIV/0!</v>
      </c>
      <c r="K1176" s="93" t="str">
        <f>IF(AND('Test Sample Data'!N1176&gt;=35,'Control Sample Data'!N1176&gt;=35),"Type 3",IF(AND('Test Sample Data'!N1176&gt;=30,'Control Sample Data'!N1176&gt;=30,OR(I1176&gt;=0.05,I1176="N/A")),"Type 2",IF(OR(AND('Test Sample Data'!N1176&gt;=30,'Control Sample Data'!N1176&lt;=30),AND('Test Sample Data'!N1176&lt;=30,'Control Sample Data'!N1176&gt;=30)),"Type 1","OKAY")))</f>
        <v>OKAY</v>
      </c>
    </row>
    <row r="1177" spans="1:11">
      <c r="A1177" s="80"/>
      <c r="B1177" s="87" t="str">
        <f>IF('Gene Table'!E1177="","",'Gene Table'!E1177)</f>
        <v>hsa-miR-3925-5p</v>
      </c>
      <c r="C1177" s="87" t="str">
        <f>'Gene Table'!B1177</f>
        <v>A23</v>
      </c>
      <c r="D1177" s="88" t="e">
        <f>Calculations!BN1178</f>
        <v>#DIV/0!</v>
      </c>
      <c r="E1177" s="88" t="e">
        <f>Calculations!BO1178</f>
        <v>#DIV/0!</v>
      </c>
      <c r="F1177" s="89" t="e">
        <f t="shared" si="88"/>
        <v>#DIV/0!</v>
      </c>
      <c r="G1177" s="89" t="e">
        <f t="shared" si="89"/>
        <v>#DIV/0!</v>
      </c>
      <c r="H1177" s="88" t="e">
        <f t="shared" si="90"/>
        <v>#DIV/0!</v>
      </c>
      <c r="I1177" s="92" t="str">
        <f>IF(OR(COUNT(Calculations!BP1178:BY1178)&lt;3,COUNT(Calculations!BZ1178:CI1178)&lt;3),"N/A",IF(ISERROR(TTEST(Calculations!BP1178:BY1178,Calculations!BZ1178:CI1178,2,2)),"N/A",TTEST(Calculations!BP1178:BY1178,Calculations!BZ1178:CI1178,2,2)))</f>
        <v>N/A</v>
      </c>
      <c r="J1177" s="88" t="e">
        <f t="shared" si="91"/>
        <v>#DIV/0!</v>
      </c>
      <c r="K1177" s="93" t="str">
        <f>IF(AND('Test Sample Data'!N1177&gt;=35,'Control Sample Data'!N1177&gt;=35),"Type 3",IF(AND('Test Sample Data'!N1177&gt;=30,'Control Sample Data'!N1177&gt;=30,OR(I1177&gt;=0.05,I1177="N/A")),"Type 2",IF(OR(AND('Test Sample Data'!N1177&gt;=30,'Control Sample Data'!N1177&lt;=30),AND('Test Sample Data'!N1177&lt;=30,'Control Sample Data'!N1177&gt;=30)),"Type 1","OKAY")))</f>
        <v>OKAY</v>
      </c>
    </row>
    <row r="1178" spans="1:11">
      <c r="A1178" s="80"/>
      <c r="B1178" s="87" t="str">
        <f>IF('Gene Table'!E1178="","",'Gene Table'!E1178)</f>
        <v>hsa-miR-4471</v>
      </c>
      <c r="C1178" s="87" t="str">
        <f>'Gene Table'!B1178</f>
        <v>A24</v>
      </c>
      <c r="D1178" s="88" t="e">
        <f>Calculations!BN1179</f>
        <v>#DIV/0!</v>
      </c>
      <c r="E1178" s="88" t="e">
        <f>Calculations!BO1179</f>
        <v>#DIV/0!</v>
      </c>
      <c r="F1178" s="89" t="e">
        <f t="shared" si="88"/>
        <v>#DIV/0!</v>
      </c>
      <c r="G1178" s="89" t="e">
        <f t="shared" si="89"/>
        <v>#DIV/0!</v>
      </c>
      <c r="H1178" s="88" t="e">
        <f t="shared" si="90"/>
        <v>#DIV/0!</v>
      </c>
      <c r="I1178" s="92" t="str">
        <f>IF(OR(COUNT(Calculations!BP1179:BY1179)&lt;3,COUNT(Calculations!BZ1179:CI1179)&lt;3),"N/A",IF(ISERROR(TTEST(Calculations!BP1179:BY1179,Calculations!BZ1179:CI1179,2,2)),"N/A",TTEST(Calculations!BP1179:BY1179,Calculations!BZ1179:CI1179,2,2)))</f>
        <v>N/A</v>
      </c>
      <c r="J1178" s="88" t="e">
        <f t="shared" si="91"/>
        <v>#DIV/0!</v>
      </c>
      <c r="K1178" s="93" t="str">
        <f>IF(AND('Test Sample Data'!N1178&gt;=35,'Control Sample Data'!N1178&gt;=35),"Type 3",IF(AND('Test Sample Data'!N1178&gt;=30,'Control Sample Data'!N1178&gt;=30,OR(I1178&gt;=0.05,I1178="N/A")),"Type 2",IF(OR(AND('Test Sample Data'!N1178&gt;=30,'Control Sample Data'!N1178&lt;=30),AND('Test Sample Data'!N1178&lt;=30,'Control Sample Data'!N1178&gt;=30)),"Type 1","OKAY")))</f>
        <v>OKAY</v>
      </c>
    </row>
    <row r="1179" spans="1:11">
      <c r="A1179" s="80"/>
      <c r="B1179" s="87" t="str">
        <f>IF('Gene Table'!E1179="","",'Gene Table'!E1179)</f>
        <v>hsa-miR-3975</v>
      </c>
      <c r="C1179" s="87" t="str">
        <f>'Gene Table'!B1179</f>
        <v>B01</v>
      </c>
      <c r="D1179" s="88" t="e">
        <f>Calculations!BN1180</f>
        <v>#DIV/0!</v>
      </c>
      <c r="E1179" s="88" t="e">
        <f>Calculations!BO1180</f>
        <v>#DIV/0!</v>
      </c>
      <c r="F1179" s="89" t="e">
        <f t="shared" si="88"/>
        <v>#DIV/0!</v>
      </c>
      <c r="G1179" s="89" t="e">
        <f t="shared" si="89"/>
        <v>#DIV/0!</v>
      </c>
      <c r="H1179" s="88" t="e">
        <f t="shared" si="90"/>
        <v>#DIV/0!</v>
      </c>
      <c r="I1179" s="92" t="str">
        <f>IF(OR(COUNT(Calculations!BP1180:BY1180)&lt;3,COUNT(Calculations!BZ1180:CI1180)&lt;3),"N/A",IF(ISERROR(TTEST(Calculations!BP1180:BY1180,Calculations!BZ1180:CI1180,2,2)),"N/A",TTEST(Calculations!BP1180:BY1180,Calculations!BZ1180:CI1180,2,2)))</f>
        <v>N/A</v>
      </c>
      <c r="J1179" s="88" t="e">
        <f t="shared" si="91"/>
        <v>#DIV/0!</v>
      </c>
      <c r="K1179" s="93" t="str">
        <f>IF(AND('Test Sample Data'!N1179&gt;=35,'Control Sample Data'!N1179&gt;=35),"Type 3",IF(AND('Test Sample Data'!N1179&gt;=30,'Control Sample Data'!N1179&gt;=30,OR(I1179&gt;=0.05,I1179="N/A")),"Type 2",IF(OR(AND('Test Sample Data'!N1179&gt;=30,'Control Sample Data'!N1179&lt;=30),AND('Test Sample Data'!N1179&lt;=30,'Control Sample Data'!N1179&gt;=30)),"Type 1","OKAY")))</f>
        <v>OKAY</v>
      </c>
    </row>
    <row r="1180" spans="1:11">
      <c r="A1180" s="80"/>
      <c r="B1180" s="87" t="str">
        <f>IF('Gene Table'!E1180="","",'Gene Table'!E1180)</f>
        <v>hsa-miR-4686</v>
      </c>
      <c r="C1180" s="87" t="str">
        <f>'Gene Table'!B1180</f>
        <v>B02</v>
      </c>
      <c r="D1180" s="88" t="e">
        <f>Calculations!BN1181</f>
        <v>#DIV/0!</v>
      </c>
      <c r="E1180" s="88" t="e">
        <f>Calculations!BO1181</f>
        <v>#DIV/0!</v>
      </c>
      <c r="F1180" s="89" t="e">
        <f t="shared" si="88"/>
        <v>#DIV/0!</v>
      </c>
      <c r="G1180" s="89" t="e">
        <f t="shared" si="89"/>
        <v>#DIV/0!</v>
      </c>
      <c r="H1180" s="88" t="e">
        <f t="shared" si="90"/>
        <v>#DIV/0!</v>
      </c>
      <c r="I1180" s="92" t="str">
        <f>IF(OR(COUNT(Calculations!BP1181:BY1181)&lt;3,COUNT(Calculations!BZ1181:CI1181)&lt;3),"N/A",IF(ISERROR(TTEST(Calculations!BP1181:BY1181,Calculations!BZ1181:CI1181,2,2)),"N/A",TTEST(Calculations!BP1181:BY1181,Calculations!BZ1181:CI1181,2,2)))</f>
        <v>N/A</v>
      </c>
      <c r="J1180" s="88" t="e">
        <f t="shared" si="91"/>
        <v>#DIV/0!</v>
      </c>
      <c r="K1180" s="93" t="str">
        <f>IF(AND('Test Sample Data'!N1180&gt;=35,'Control Sample Data'!N1180&gt;=35),"Type 3",IF(AND('Test Sample Data'!N1180&gt;=30,'Control Sample Data'!N1180&gt;=30,OR(I1180&gt;=0.05,I1180="N/A")),"Type 2",IF(OR(AND('Test Sample Data'!N1180&gt;=30,'Control Sample Data'!N1180&lt;=30),AND('Test Sample Data'!N1180&lt;=30,'Control Sample Data'!N1180&gt;=30)),"Type 1","OKAY")))</f>
        <v>OKAY</v>
      </c>
    </row>
    <row r="1181" spans="1:11">
      <c r="A1181" s="80"/>
      <c r="B1181" s="87" t="str">
        <f>IF('Gene Table'!E1181="","",'Gene Table'!E1181)</f>
        <v>hsa-miR-3977</v>
      </c>
      <c r="C1181" s="87" t="str">
        <f>'Gene Table'!B1181</f>
        <v>B03</v>
      </c>
      <c r="D1181" s="88" t="e">
        <f>Calculations!BN1182</f>
        <v>#DIV/0!</v>
      </c>
      <c r="E1181" s="88" t="e">
        <f>Calculations!BO1182</f>
        <v>#DIV/0!</v>
      </c>
      <c r="F1181" s="89" t="e">
        <f t="shared" si="88"/>
        <v>#DIV/0!</v>
      </c>
      <c r="G1181" s="89" t="e">
        <f t="shared" si="89"/>
        <v>#DIV/0!</v>
      </c>
      <c r="H1181" s="88" t="e">
        <f t="shared" si="90"/>
        <v>#DIV/0!</v>
      </c>
      <c r="I1181" s="92" t="str">
        <f>IF(OR(COUNT(Calculations!BP1182:BY1182)&lt;3,COUNT(Calculations!BZ1182:CI1182)&lt;3),"N/A",IF(ISERROR(TTEST(Calculations!BP1182:BY1182,Calculations!BZ1182:CI1182,2,2)),"N/A",TTEST(Calculations!BP1182:BY1182,Calculations!BZ1182:CI1182,2,2)))</f>
        <v>N/A</v>
      </c>
      <c r="J1181" s="88" t="e">
        <f t="shared" si="91"/>
        <v>#DIV/0!</v>
      </c>
      <c r="K1181" s="93" t="str">
        <f>IF(AND('Test Sample Data'!N1181&gt;=35,'Control Sample Data'!N1181&gt;=35),"Type 3",IF(AND('Test Sample Data'!N1181&gt;=30,'Control Sample Data'!N1181&gt;=30,OR(I1181&gt;=0.05,I1181="N/A")),"Type 2",IF(OR(AND('Test Sample Data'!N1181&gt;=30,'Control Sample Data'!N1181&lt;=30),AND('Test Sample Data'!N1181&lt;=30,'Control Sample Data'!N1181&gt;=30)),"Type 1","OKAY")))</f>
        <v>OKAY</v>
      </c>
    </row>
    <row r="1182" spans="1:11">
      <c r="A1182" s="80"/>
      <c r="B1182" s="87" t="str">
        <f>IF('Gene Table'!E1182="","",'Gene Table'!E1182)</f>
        <v>hsa-miR-4687-5p</v>
      </c>
      <c r="C1182" s="87" t="str">
        <f>'Gene Table'!B1182</f>
        <v>B04</v>
      </c>
      <c r="D1182" s="88" t="e">
        <f>Calculations!BN1183</f>
        <v>#DIV/0!</v>
      </c>
      <c r="E1182" s="88" t="e">
        <f>Calculations!BO1183</f>
        <v>#DIV/0!</v>
      </c>
      <c r="F1182" s="89" t="e">
        <f t="shared" si="88"/>
        <v>#DIV/0!</v>
      </c>
      <c r="G1182" s="89" t="e">
        <f t="shared" si="89"/>
        <v>#DIV/0!</v>
      </c>
      <c r="H1182" s="88" t="e">
        <f t="shared" si="90"/>
        <v>#DIV/0!</v>
      </c>
      <c r="I1182" s="92" t="str">
        <f>IF(OR(COUNT(Calculations!BP1183:BY1183)&lt;3,COUNT(Calculations!BZ1183:CI1183)&lt;3),"N/A",IF(ISERROR(TTEST(Calculations!BP1183:BY1183,Calculations!BZ1183:CI1183,2,2)),"N/A",TTEST(Calculations!BP1183:BY1183,Calculations!BZ1183:CI1183,2,2)))</f>
        <v>N/A</v>
      </c>
      <c r="J1182" s="88" t="e">
        <f t="shared" si="91"/>
        <v>#DIV/0!</v>
      </c>
      <c r="K1182" s="93" t="str">
        <f>IF(AND('Test Sample Data'!N1182&gt;=35,'Control Sample Data'!N1182&gt;=35),"Type 3",IF(AND('Test Sample Data'!N1182&gt;=30,'Control Sample Data'!N1182&gt;=30,OR(I1182&gt;=0.05,I1182="N/A")),"Type 2",IF(OR(AND('Test Sample Data'!N1182&gt;=30,'Control Sample Data'!N1182&lt;=30),AND('Test Sample Data'!N1182&lt;=30,'Control Sample Data'!N1182&gt;=30)),"Type 1","OKAY")))</f>
        <v>OKAY</v>
      </c>
    </row>
    <row r="1183" spans="1:11">
      <c r="A1183" s="80"/>
      <c r="B1183" s="87" t="str">
        <f>IF('Gene Table'!E1183="","",'Gene Table'!E1183)</f>
        <v>hsa-miR-3978</v>
      </c>
      <c r="C1183" s="87" t="str">
        <f>'Gene Table'!B1183</f>
        <v>B05</v>
      </c>
      <c r="D1183" s="88" t="e">
        <f>Calculations!BN1184</f>
        <v>#DIV/0!</v>
      </c>
      <c r="E1183" s="88" t="e">
        <f>Calculations!BO1184</f>
        <v>#DIV/0!</v>
      </c>
      <c r="F1183" s="89" t="e">
        <f t="shared" si="88"/>
        <v>#DIV/0!</v>
      </c>
      <c r="G1183" s="89" t="e">
        <f t="shared" si="89"/>
        <v>#DIV/0!</v>
      </c>
      <c r="H1183" s="88" t="e">
        <f t="shared" si="90"/>
        <v>#DIV/0!</v>
      </c>
      <c r="I1183" s="92" t="str">
        <f>IF(OR(COUNT(Calculations!BP1184:BY1184)&lt;3,COUNT(Calculations!BZ1184:CI1184)&lt;3),"N/A",IF(ISERROR(TTEST(Calculations!BP1184:BY1184,Calculations!BZ1184:CI1184,2,2)),"N/A",TTEST(Calculations!BP1184:BY1184,Calculations!BZ1184:CI1184,2,2)))</f>
        <v>N/A</v>
      </c>
      <c r="J1183" s="88" t="e">
        <f t="shared" si="91"/>
        <v>#DIV/0!</v>
      </c>
      <c r="K1183" s="93" t="str">
        <f>IF(AND('Test Sample Data'!N1183&gt;=35,'Control Sample Data'!N1183&gt;=35),"Type 3",IF(AND('Test Sample Data'!N1183&gt;=30,'Control Sample Data'!N1183&gt;=30,OR(I1183&gt;=0.05,I1183="N/A")),"Type 2",IF(OR(AND('Test Sample Data'!N1183&gt;=30,'Control Sample Data'!N1183&lt;=30),AND('Test Sample Data'!N1183&lt;=30,'Control Sample Data'!N1183&gt;=30)),"Type 1","OKAY")))</f>
        <v>OKAY</v>
      </c>
    </row>
    <row r="1184" spans="1:11">
      <c r="A1184" s="80"/>
      <c r="B1184" s="87" t="str">
        <f>IF('Gene Table'!E1184="","",'Gene Table'!E1184)</f>
        <v>hsa-miR-4687-3p</v>
      </c>
      <c r="C1184" s="87" t="str">
        <f>'Gene Table'!B1184</f>
        <v>B06</v>
      </c>
      <c r="D1184" s="88" t="e">
        <f>Calculations!BN1185</f>
        <v>#DIV/0!</v>
      </c>
      <c r="E1184" s="88" t="e">
        <f>Calculations!BO1185</f>
        <v>#DIV/0!</v>
      </c>
      <c r="F1184" s="89" t="e">
        <f t="shared" si="88"/>
        <v>#DIV/0!</v>
      </c>
      <c r="G1184" s="89" t="e">
        <f t="shared" si="89"/>
        <v>#DIV/0!</v>
      </c>
      <c r="H1184" s="88" t="e">
        <f t="shared" si="90"/>
        <v>#DIV/0!</v>
      </c>
      <c r="I1184" s="92" t="str">
        <f>IF(OR(COUNT(Calculations!BP1185:BY1185)&lt;3,COUNT(Calculations!BZ1185:CI1185)&lt;3),"N/A",IF(ISERROR(TTEST(Calculations!BP1185:BY1185,Calculations!BZ1185:CI1185,2,2)),"N/A",TTEST(Calculations!BP1185:BY1185,Calculations!BZ1185:CI1185,2,2)))</f>
        <v>N/A</v>
      </c>
      <c r="J1184" s="88" t="e">
        <f t="shared" si="91"/>
        <v>#DIV/0!</v>
      </c>
      <c r="K1184" s="93" t="str">
        <f>IF(AND('Test Sample Data'!N1184&gt;=35,'Control Sample Data'!N1184&gt;=35),"Type 3",IF(AND('Test Sample Data'!N1184&gt;=30,'Control Sample Data'!N1184&gt;=30,OR(I1184&gt;=0.05,I1184="N/A")),"Type 2",IF(OR(AND('Test Sample Data'!N1184&gt;=30,'Control Sample Data'!N1184&lt;=30),AND('Test Sample Data'!N1184&lt;=30,'Control Sample Data'!N1184&gt;=30)),"Type 1","OKAY")))</f>
        <v>OKAY</v>
      </c>
    </row>
    <row r="1185" spans="1:11">
      <c r="A1185" s="80"/>
      <c r="B1185" s="87" t="str">
        <f>IF('Gene Table'!E1185="","",'Gene Table'!E1185)</f>
        <v>hsa-miR-4632</v>
      </c>
      <c r="C1185" s="87" t="str">
        <f>'Gene Table'!B1185</f>
        <v>B07</v>
      </c>
      <c r="D1185" s="88" t="e">
        <f>Calculations!BN1186</f>
        <v>#DIV/0!</v>
      </c>
      <c r="E1185" s="88" t="e">
        <f>Calculations!BO1186</f>
        <v>#DIV/0!</v>
      </c>
      <c r="F1185" s="89" t="e">
        <f t="shared" si="88"/>
        <v>#DIV/0!</v>
      </c>
      <c r="G1185" s="89" t="e">
        <f t="shared" si="89"/>
        <v>#DIV/0!</v>
      </c>
      <c r="H1185" s="88" t="e">
        <f t="shared" si="90"/>
        <v>#DIV/0!</v>
      </c>
      <c r="I1185" s="92" t="str">
        <f>IF(OR(COUNT(Calculations!BP1186:BY1186)&lt;3,COUNT(Calculations!BZ1186:CI1186)&lt;3),"N/A",IF(ISERROR(TTEST(Calculations!BP1186:BY1186,Calculations!BZ1186:CI1186,2,2)),"N/A",TTEST(Calculations!BP1186:BY1186,Calculations!BZ1186:CI1186,2,2)))</f>
        <v>N/A</v>
      </c>
      <c r="J1185" s="88" t="e">
        <f t="shared" si="91"/>
        <v>#DIV/0!</v>
      </c>
      <c r="K1185" s="93" t="str">
        <f>IF(AND('Test Sample Data'!N1185&gt;=35,'Control Sample Data'!N1185&gt;=35),"Type 3",IF(AND('Test Sample Data'!N1185&gt;=30,'Control Sample Data'!N1185&gt;=30,OR(I1185&gt;=0.05,I1185="N/A")),"Type 2",IF(OR(AND('Test Sample Data'!N1185&gt;=30,'Control Sample Data'!N1185&lt;=30),AND('Test Sample Data'!N1185&lt;=30,'Control Sample Data'!N1185&gt;=30)),"Type 1","OKAY")))</f>
        <v>OKAY</v>
      </c>
    </row>
    <row r="1186" spans="1:11">
      <c r="A1186" s="80"/>
      <c r="B1186" s="87" t="str">
        <f>IF('Gene Table'!E1186="","",'Gene Table'!E1186)</f>
        <v>hsa-miR-1343</v>
      </c>
      <c r="C1186" s="87" t="str">
        <f>'Gene Table'!B1186</f>
        <v>B08</v>
      </c>
      <c r="D1186" s="88" t="e">
        <f>Calculations!BN1187</f>
        <v>#DIV/0!</v>
      </c>
      <c r="E1186" s="88" t="e">
        <f>Calculations!BO1187</f>
        <v>#DIV/0!</v>
      </c>
      <c r="F1186" s="89" t="e">
        <f t="shared" si="88"/>
        <v>#DIV/0!</v>
      </c>
      <c r="G1186" s="89" t="e">
        <f t="shared" si="89"/>
        <v>#DIV/0!</v>
      </c>
      <c r="H1186" s="88" t="e">
        <f t="shared" si="90"/>
        <v>#DIV/0!</v>
      </c>
      <c r="I1186" s="92" t="str">
        <f>IF(OR(COUNT(Calculations!BP1187:BY1187)&lt;3,COUNT(Calculations!BZ1187:CI1187)&lt;3),"N/A",IF(ISERROR(TTEST(Calculations!BP1187:BY1187,Calculations!BZ1187:CI1187,2,2)),"N/A",TTEST(Calculations!BP1187:BY1187,Calculations!BZ1187:CI1187,2,2)))</f>
        <v>N/A</v>
      </c>
      <c r="J1186" s="88" t="e">
        <f t="shared" si="91"/>
        <v>#DIV/0!</v>
      </c>
      <c r="K1186" s="93" t="str">
        <f>IF(AND('Test Sample Data'!N1186&gt;=35,'Control Sample Data'!N1186&gt;=35),"Type 3",IF(AND('Test Sample Data'!N1186&gt;=30,'Control Sample Data'!N1186&gt;=30,OR(I1186&gt;=0.05,I1186="N/A")),"Type 2",IF(OR(AND('Test Sample Data'!N1186&gt;=30,'Control Sample Data'!N1186&lt;=30),AND('Test Sample Data'!N1186&lt;=30,'Control Sample Data'!N1186&gt;=30)),"Type 1","OKAY")))</f>
        <v>OKAY</v>
      </c>
    </row>
    <row r="1187" spans="1:11">
      <c r="A1187" s="80"/>
      <c r="B1187" s="87" t="str">
        <f>IF('Gene Table'!E1187="","",'Gene Table'!E1187)</f>
        <v>hsa-miR-4633-3p</v>
      </c>
      <c r="C1187" s="87" t="str">
        <f>'Gene Table'!B1187</f>
        <v>B09</v>
      </c>
      <c r="D1187" s="88" t="e">
        <f>Calculations!BN1188</f>
        <v>#DIV/0!</v>
      </c>
      <c r="E1187" s="88" t="e">
        <f>Calculations!BO1188</f>
        <v>#DIV/0!</v>
      </c>
      <c r="F1187" s="89" t="e">
        <f t="shared" si="88"/>
        <v>#DIV/0!</v>
      </c>
      <c r="G1187" s="89" t="e">
        <f t="shared" si="89"/>
        <v>#DIV/0!</v>
      </c>
      <c r="H1187" s="88" t="e">
        <f t="shared" si="90"/>
        <v>#DIV/0!</v>
      </c>
      <c r="I1187" s="92" t="str">
        <f>IF(OR(COUNT(Calculations!BP1188:BY1188)&lt;3,COUNT(Calculations!BZ1188:CI1188)&lt;3),"N/A",IF(ISERROR(TTEST(Calculations!BP1188:BY1188,Calculations!BZ1188:CI1188,2,2)),"N/A",TTEST(Calculations!BP1188:BY1188,Calculations!BZ1188:CI1188,2,2)))</f>
        <v>N/A</v>
      </c>
      <c r="J1187" s="88" t="e">
        <f t="shared" si="91"/>
        <v>#DIV/0!</v>
      </c>
      <c r="K1187" s="93" t="str">
        <f>IF(AND('Test Sample Data'!N1187&gt;=35,'Control Sample Data'!N1187&gt;=35),"Type 3",IF(AND('Test Sample Data'!N1187&gt;=30,'Control Sample Data'!N1187&gt;=30,OR(I1187&gt;=0.05,I1187="N/A")),"Type 2",IF(OR(AND('Test Sample Data'!N1187&gt;=30,'Control Sample Data'!N1187&lt;=30),AND('Test Sample Data'!N1187&lt;=30,'Control Sample Data'!N1187&gt;=30)),"Type 1","OKAY")))</f>
        <v>OKAY</v>
      </c>
    </row>
    <row r="1188" spans="1:11">
      <c r="A1188" s="80"/>
      <c r="B1188" s="87" t="str">
        <f>IF('Gene Table'!E1188="","",'Gene Table'!E1188)</f>
        <v>hsa-miR-4688</v>
      </c>
      <c r="C1188" s="87" t="str">
        <f>'Gene Table'!B1188</f>
        <v>B10</v>
      </c>
      <c r="D1188" s="88" t="e">
        <f>Calculations!BN1189</f>
        <v>#DIV/0!</v>
      </c>
      <c r="E1188" s="88" t="e">
        <f>Calculations!BO1189</f>
        <v>#DIV/0!</v>
      </c>
      <c r="F1188" s="89" t="e">
        <f t="shared" si="88"/>
        <v>#DIV/0!</v>
      </c>
      <c r="G1188" s="89" t="e">
        <f t="shared" si="89"/>
        <v>#DIV/0!</v>
      </c>
      <c r="H1188" s="88" t="e">
        <f t="shared" si="90"/>
        <v>#DIV/0!</v>
      </c>
      <c r="I1188" s="92" t="str">
        <f>IF(OR(COUNT(Calculations!BP1189:BY1189)&lt;3,COUNT(Calculations!BZ1189:CI1189)&lt;3),"N/A",IF(ISERROR(TTEST(Calculations!BP1189:BY1189,Calculations!BZ1189:CI1189,2,2)),"N/A",TTEST(Calculations!BP1189:BY1189,Calculations!BZ1189:CI1189,2,2)))</f>
        <v>N/A</v>
      </c>
      <c r="J1188" s="88" t="e">
        <f t="shared" si="91"/>
        <v>#DIV/0!</v>
      </c>
      <c r="K1188" s="93" t="str">
        <f>IF(AND('Test Sample Data'!N1188&gt;=35,'Control Sample Data'!N1188&gt;=35),"Type 3",IF(AND('Test Sample Data'!N1188&gt;=30,'Control Sample Data'!N1188&gt;=30,OR(I1188&gt;=0.05,I1188="N/A")),"Type 2",IF(OR(AND('Test Sample Data'!N1188&gt;=30,'Control Sample Data'!N1188&lt;=30),AND('Test Sample Data'!N1188&lt;=30,'Control Sample Data'!N1188&gt;=30)),"Type 1","OKAY")))</f>
        <v>OKAY</v>
      </c>
    </row>
    <row r="1189" spans="1:11">
      <c r="A1189" s="80"/>
      <c r="B1189" s="87" t="str">
        <f>IF('Gene Table'!E1189="","",'Gene Table'!E1189)</f>
        <v>hsa-miR-4634</v>
      </c>
      <c r="C1189" s="87" t="str">
        <f>'Gene Table'!B1189</f>
        <v>B11</v>
      </c>
      <c r="D1189" s="88" t="e">
        <f>Calculations!BN1190</f>
        <v>#DIV/0!</v>
      </c>
      <c r="E1189" s="88" t="e">
        <f>Calculations!BO1190</f>
        <v>#DIV/0!</v>
      </c>
      <c r="F1189" s="89" t="e">
        <f t="shared" si="88"/>
        <v>#DIV/0!</v>
      </c>
      <c r="G1189" s="89" t="e">
        <f t="shared" si="89"/>
        <v>#DIV/0!</v>
      </c>
      <c r="H1189" s="88" t="e">
        <f t="shared" si="90"/>
        <v>#DIV/0!</v>
      </c>
      <c r="I1189" s="92" t="str">
        <f>IF(OR(COUNT(Calculations!BP1190:BY1190)&lt;3,COUNT(Calculations!BZ1190:CI1190)&lt;3),"N/A",IF(ISERROR(TTEST(Calculations!BP1190:BY1190,Calculations!BZ1190:CI1190,2,2)),"N/A",TTEST(Calculations!BP1190:BY1190,Calculations!BZ1190:CI1190,2,2)))</f>
        <v>N/A</v>
      </c>
      <c r="J1189" s="88" t="e">
        <f t="shared" si="91"/>
        <v>#DIV/0!</v>
      </c>
      <c r="K1189" s="93" t="str">
        <f>IF(AND('Test Sample Data'!N1189&gt;=35,'Control Sample Data'!N1189&gt;=35),"Type 3",IF(AND('Test Sample Data'!N1189&gt;=30,'Control Sample Data'!N1189&gt;=30,OR(I1189&gt;=0.05,I1189="N/A")),"Type 2",IF(OR(AND('Test Sample Data'!N1189&gt;=30,'Control Sample Data'!N1189&lt;=30),AND('Test Sample Data'!N1189&lt;=30,'Control Sample Data'!N1189&gt;=30)),"Type 1","OKAY")))</f>
        <v>OKAY</v>
      </c>
    </row>
    <row r="1190" spans="1:11">
      <c r="A1190" s="80"/>
      <c r="B1190" s="87" t="str">
        <f>IF('Gene Table'!E1190="","",'Gene Table'!E1190)</f>
        <v>hsa-miR-4689</v>
      </c>
      <c r="C1190" s="87" t="str">
        <f>'Gene Table'!B1190</f>
        <v>B12</v>
      </c>
      <c r="D1190" s="88" t="e">
        <f>Calculations!BN1191</f>
        <v>#DIV/0!</v>
      </c>
      <c r="E1190" s="88" t="e">
        <f>Calculations!BO1191</f>
        <v>#DIV/0!</v>
      </c>
      <c r="F1190" s="89" t="e">
        <f t="shared" si="88"/>
        <v>#DIV/0!</v>
      </c>
      <c r="G1190" s="89" t="e">
        <f t="shared" si="89"/>
        <v>#DIV/0!</v>
      </c>
      <c r="H1190" s="88" t="e">
        <f t="shared" si="90"/>
        <v>#DIV/0!</v>
      </c>
      <c r="I1190" s="92" t="str">
        <f>IF(OR(COUNT(Calculations!BP1191:BY1191)&lt;3,COUNT(Calculations!BZ1191:CI1191)&lt;3),"N/A",IF(ISERROR(TTEST(Calculations!BP1191:BY1191,Calculations!BZ1191:CI1191,2,2)),"N/A",TTEST(Calculations!BP1191:BY1191,Calculations!BZ1191:CI1191,2,2)))</f>
        <v>N/A</v>
      </c>
      <c r="J1190" s="88" t="e">
        <f t="shared" si="91"/>
        <v>#DIV/0!</v>
      </c>
      <c r="K1190" s="93" t="str">
        <f>IF(AND('Test Sample Data'!N1190&gt;=35,'Control Sample Data'!N1190&gt;=35),"Type 3",IF(AND('Test Sample Data'!N1190&gt;=30,'Control Sample Data'!N1190&gt;=30,OR(I1190&gt;=0.05,I1190="N/A")),"Type 2",IF(OR(AND('Test Sample Data'!N1190&gt;=30,'Control Sample Data'!N1190&lt;=30),AND('Test Sample Data'!N1190&lt;=30,'Control Sample Data'!N1190&gt;=30)),"Type 1","OKAY")))</f>
        <v>OKAY</v>
      </c>
    </row>
    <row r="1191" spans="1:11">
      <c r="A1191" s="80"/>
      <c r="B1191" s="87" t="str">
        <f>IF('Gene Table'!E1191="","",'Gene Table'!E1191)</f>
        <v>hsa-miR-4635</v>
      </c>
      <c r="C1191" s="87" t="str">
        <f>'Gene Table'!B1191</f>
        <v>B13</v>
      </c>
      <c r="D1191" s="88" t="e">
        <f>Calculations!BN1192</f>
        <v>#DIV/0!</v>
      </c>
      <c r="E1191" s="88" t="e">
        <f>Calculations!BO1192</f>
        <v>#DIV/0!</v>
      </c>
      <c r="F1191" s="89" t="e">
        <f t="shared" si="88"/>
        <v>#DIV/0!</v>
      </c>
      <c r="G1191" s="89" t="e">
        <f t="shared" si="89"/>
        <v>#DIV/0!</v>
      </c>
      <c r="H1191" s="88" t="e">
        <f t="shared" si="90"/>
        <v>#DIV/0!</v>
      </c>
      <c r="I1191" s="92" t="str">
        <f>IF(OR(COUNT(Calculations!BP1192:BY1192)&lt;3,COUNT(Calculations!BZ1192:CI1192)&lt;3),"N/A",IF(ISERROR(TTEST(Calculations!BP1192:BY1192,Calculations!BZ1192:CI1192,2,2)),"N/A",TTEST(Calculations!BP1192:BY1192,Calculations!BZ1192:CI1192,2,2)))</f>
        <v>N/A</v>
      </c>
      <c r="J1191" s="88" t="e">
        <f t="shared" si="91"/>
        <v>#DIV/0!</v>
      </c>
      <c r="K1191" s="93" t="str">
        <f>IF(AND('Test Sample Data'!N1191&gt;=35,'Control Sample Data'!N1191&gt;=35),"Type 3",IF(AND('Test Sample Data'!N1191&gt;=30,'Control Sample Data'!N1191&gt;=30,OR(I1191&gt;=0.05,I1191="N/A")),"Type 2",IF(OR(AND('Test Sample Data'!N1191&gt;=30,'Control Sample Data'!N1191&lt;=30),AND('Test Sample Data'!N1191&lt;=30,'Control Sample Data'!N1191&gt;=30)),"Type 1","OKAY")))</f>
        <v>OKAY</v>
      </c>
    </row>
    <row r="1192" spans="1:11">
      <c r="A1192" s="80"/>
      <c r="B1192" s="87" t="str">
        <f>IF('Gene Table'!E1192="","",'Gene Table'!E1192)</f>
        <v>hsa-miR-4690-5p</v>
      </c>
      <c r="C1192" s="87" t="str">
        <f>'Gene Table'!B1192</f>
        <v>B14</v>
      </c>
      <c r="D1192" s="88" t="e">
        <f>Calculations!BN1193</f>
        <v>#DIV/0!</v>
      </c>
      <c r="E1192" s="88" t="e">
        <f>Calculations!BO1193</f>
        <v>#DIV/0!</v>
      </c>
      <c r="F1192" s="89" t="e">
        <f t="shared" si="88"/>
        <v>#DIV/0!</v>
      </c>
      <c r="G1192" s="89" t="e">
        <f t="shared" si="89"/>
        <v>#DIV/0!</v>
      </c>
      <c r="H1192" s="88" t="e">
        <f t="shared" si="90"/>
        <v>#DIV/0!</v>
      </c>
      <c r="I1192" s="92" t="str">
        <f>IF(OR(COUNT(Calculations!BP1193:BY1193)&lt;3,COUNT(Calculations!BZ1193:CI1193)&lt;3),"N/A",IF(ISERROR(TTEST(Calculations!BP1193:BY1193,Calculations!BZ1193:CI1193,2,2)),"N/A",TTEST(Calculations!BP1193:BY1193,Calculations!BZ1193:CI1193,2,2)))</f>
        <v>N/A</v>
      </c>
      <c r="J1192" s="88" t="e">
        <f t="shared" si="91"/>
        <v>#DIV/0!</v>
      </c>
      <c r="K1192" s="93" t="str">
        <f>IF(AND('Test Sample Data'!N1192&gt;=35,'Control Sample Data'!N1192&gt;=35),"Type 3",IF(AND('Test Sample Data'!N1192&gt;=30,'Control Sample Data'!N1192&gt;=30,OR(I1192&gt;=0.05,I1192="N/A")),"Type 2",IF(OR(AND('Test Sample Data'!N1192&gt;=30,'Control Sample Data'!N1192&lt;=30),AND('Test Sample Data'!N1192&lt;=30,'Control Sample Data'!N1192&gt;=30)),"Type 1","OKAY")))</f>
        <v>OKAY</v>
      </c>
    </row>
    <row r="1193" spans="1:11">
      <c r="A1193" s="80"/>
      <c r="B1193" s="87" t="str">
        <f>IF('Gene Table'!E1193="","",'Gene Table'!E1193)</f>
        <v>hsa-miR-4636</v>
      </c>
      <c r="C1193" s="87" t="str">
        <f>'Gene Table'!B1193</f>
        <v>B15</v>
      </c>
      <c r="D1193" s="88" t="e">
        <f>Calculations!BN1194</f>
        <v>#DIV/0!</v>
      </c>
      <c r="E1193" s="88" t="e">
        <f>Calculations!BO1194</f>
        <v>#DIV/0!</v>
      </c>
      <c r="F1193" s="89" t="e">
        <f t="shared" si="88"/>
        <v>#DIV/0!</v>
      </c>
      <c r="G1193" s="89" t="e">
        <f t="shared" si="89"/>
        <v>#DIV/0!</v>
      </c>
      <c r="H1193" s="88" t="e">
        <f t="shared" si="90"/>
        <v>#DIV/0!</v>
      </c>
      <c r="I1193" s="92" t="str">
        <f>IF(OR(COUNT(Calculations!BP1194:BY1194)&lt;3,COUNT(Calculations!BZ1194:CI1194)&lt;3),"N/A",IF(ISERROR(TTEST(Calculations!BP1194:BY1194,Calculations!BZ1194:CI1194,2,2)),"N/A",TTEST(Calculations!BP1194:BY1194,Calculations!BZ1194:CI1194,2,2)))</f>
        <v>N/A</v>
      </c>
      <c r="J1193" s="88" t="e">
        <f t="shared" si="91"/>
        <v>#DIV/0!</v>
      </c>
      <c r="K1193" s="93" t="str">
        <f>IF(AND('Test Sample Data'!N1193&gt;=35,'Control Sample Data'!N1193&gt;=35),"Type 3",IF(AND('Test Sample Data'!N1193&gt;=30,'Control Sample Data'!N1193&gt;=30,OR(I1193&gt;=0.05,I1193="N/A")),"Type 2",IF(OR(AND('Test Sample Data'!N1193&gt;=30,'Control Sample Data'!N1193&lt;=30),AND('Test Sample Data'!N1193&lt;=30,'Control Sample Data'!N1193&gt;=30)),"Type 1","OKAY")))</f>
        <v>OKAY</v>
      </c>
    </row>
    <row r="1194" spans="1:11">
      <c r="A1194" s="80"/>
      <c r="B1194" s="87" t="str">
        <f>IF('Gene Table'!E1194="","",'Gene Table'!E1194)</f>
        <v>hsa-miR-4690-3p</v>
      </c>
      <c r="C1194" s="87" t="str">
        <f>'Gene Table'!B1194</f>
        <v>B16</v>
      </c>
      <c r="D1194" s="88" t="e">
        <f>Calculations!BN1195</f>
        <v>#DIV/0!</v>
      </c>
      <c r="E1194" s="88" t="e">
        <f>Calculations!BO1195</f>
        <v>#DIV/0!</v>
      </c>
      <c r="F1194" s="89" t="e">
        <f t="shared" si="88"/>
        <v>#DIV/0!</v>
      </c>
      <c r="G1194" s="89" t="e">
        <f t="shared" si="89"/>
        <v>#DIV/0!</v>
      </c>
      <c r="H1194" s="88" t="e">
        <f t="shared" si="90"/>
        <v>#DIV/0!</v>
      </c>
      <c r="I1194" s="92" t="str">
        <f>IF(OR(COUNT(Calculations!BP1195:BY1195)&lt;3,COUNT(Calculations!BZ1195:CI1195)&lt;3),"N/A",IF(ISERROR(TTEST(Calculations!BP1195:BY1195,Calculations!BZ1195:CI1195,2,2)),"N/A",TTEST(Calculations!BP1195:BY1195,Calculations!BZ1195:CI1195,2,2)))</f>
        <v>N/A</v>
      </c>
      <c r="J1194" s="88" t="e">
        <f t="shared" si="91"/>
        <v>#DIV/0!</v>
      </c>
      <c r="K1194" s="93" t="str">
        <f>IF(AND('Test Sample Data'!N1194&gt;=35,'Control Sample Data'!N1194&gt;=35),"Type 3",IF(AND('Test Sample Data'!N1194&gt;=30,'Control Sample Data'!N1194&gt;=30,OR(I1194&gt;=0.05,I1194="N/A")),"Type 2",IF(OR(AND('Test Sample Data'!N1194&gt;=30,'Control Sample Data'!N1194&lt;=30),AND('Test Sample Data'!N1194&lt;=30,'Control Sample Data'!N1194&gt;=30)),"Type 1","OKAY")))</f>
        <v>OKAY</v>
      </c>
    </row>
    <row r="1195" spans="1:11">
      <c r="A1195" s="80"/>
      <c r="B1195" s="87" t="str">
        <f>IF('Gene Table'!E1195="","",'Gene Table'!E1195)</f>
        <v>hsa-miR-4637</v>
      </c>
      <c r="C1195" s="87" t="str">
        <f>'Gene Table'!B1195</f>
        <v>B17</v>
      </c>
      <c r="D1195" s="88" t="e">
        <f>Calculations!BN1196</f>
        <v>#DIV/0!</v>
      </c>
      <c r="E1195" s="88" t="e">
        <f>Calculations!BO1196</f>
        <v>#DIV/0!</v>
      </c>
      <c r="F1195" s="89" t="e">
        <f t="shared" si="88"/>
        <v>#DIV/0!</v>
      </c>
      <c r="G1195" s="89" t="e">
        <f t="shared" si="89"/>
        <v>#DIV/0!</v>
      </c>
      <c r="H1195" s="88" t="e">
        <f t="shared" si="90"/>
        <v>#DIV/0!</v>
      </c>
      <c r="I1195" s="92" t="str">
        <f>IF(OR(COUNT(Calculations!BP1196:BY1196)&lt;3,COUNT(Calculations!BZ1196:CI1196)&lt;3),"N/A",IF(ISERROR(TTEST(Calculations!BP1196:BY1196,Calculations!BZ1196:CI1196,2,2)),"N/A",TTEST(Calculations!BP1196:BY1196,Calculations!BZ1196:CI1196,2,2)))</f>
        <v>N/A</v>
      </c>
      <c r="J1195" s="88" t="e">
        <f t="shared" si="91"/>
        <v>#DIV/0!</v>
      </c>
      <c r="K1195" s="93" t="str">
        <f>IF(AND('Test Sample Data'!N1195&gt;=35,'Control Sample Data'!N1195&gt;=35),"Type 3",IF(AND('Test Sample Data'!N1195&gt;=30,'Control Sample Data'!N1195&gt;=30,OR(I1195&gt;=0.05,I1195="N/A")),"Type 2",IF(OR(AND('Test Sample Data'!N1195&gt;=30,'Control Sample Data'!N1195&lt;=30),AND('Test Sample Data'!N1195&lt;=30,'Control Sample Data'!N1195&gt;=30)),"Type 1","OKAY")))</f>
        <v>OKAY</v>
      </c>
    </row>
    <row r="1196" spans="1:11">
      <c r="A1196" s="80"/>
      <c r="B1196" s="87" t="str">
        <f>IF('Gene Table'!E1196="","",'Gene Table'!E1196)</f>
        <v>hsa-miR-4691-5p</v>
      </c>
      <c r="C1196" s="87" t="str">
        <f>'Gene Table'!B1196</f>
        <v>B18</v>
      </c>
      <c r="D1196" s="88" t="e">
        <f>Calculations!BN1197</f>
        <v>#DIV/0!</v>
      </c>
      <c r="E1196" s="88" t="e">
        <f>Calculations!BO1197</f>
        <v>#DIV/0!</v>
      </c>
      <c r="F1196" s="89" t="e">
        <f t="shared" si="88"/>
        <v>#DIV/0!</v>
      </c>
      <c r="G1196" s="89" t="e">
        <f t="shared" si="89"/>
        <v>#DIV/0!</v>
      </c>
      <c r="H1196" s="88" t="e">
        <f t="shared" si="90"/>
        <v>#DIV/0!</v>
      </c>
      <c r="I1196" s="92" t="str">
        <f>IF(OR(COUNT(Calculations!BP1197:BY1197)&lt;3,COUNT(Calculations!BZ1197:CI1197)&lt;3),"N/A",IF(ISERROR(TTEST(Calculations!BP1197:BY1197,Calculations!BZ1197:CI1197,2,2)),"N/A",TTEST(Calculations!BP1197:BY1197,Calculations!BZ1197:CI1197,2,2)))</f>
        <v>N/A</v>
      </c>
      <c r="J1196" s="88" t="e">
        <f t="shared" si="91"/>
        <v>#DIV/0!</v>
      </c>
      <c r="K1196" s="93" t="str">
        <f>IF(AND('Test Sample Data'!N1196&gt;=35,'Control Sample Data'!N1196&gt;=35),"Type 3",IF(AND('Test Sample Data'!N1196&gt;=30,'Control Sample Data'!N1196&gt;=30,OR(I1196&gt;=0.05,I1196="N/A")),"Type 2",IF(OR(AND('Test Sample Data'!N1196&gt;=30,'Control Sample Data'!N1196&lt;=30),AND('Test Sample Data'!N1196&lt;=30,'Control Sample Data'!N1196&gt;=30)),"Type 1","OKAY")))</f>
        <v>OKAY</v>
      </c>
    </row>
    <row r="1197" spans="1:11">
      <c r="A1197" s="80"/>
      <c r="B1197" s="87" t="str">
        <f>IF('Gene Table'!E1197="","",'Gene Table'!E1197)</f>
        <v>hsa-miR-4638-5p</v>
      </c>
      <c r="C1197" s="87" t="str">
        <f>'Gene Table'!B1197</f>
        <v>B19</v>
      </c>
      <c r="D1197" s="88" t="e">
        <f>Calculations!BN1198</f>
        <v>#DIV/0!</v>
      </c>
      <c r="E1197" s="88" t="e">
        <f>Calculations!BO1198</f>
        <v>#DIV/0!</v>
      </c>
      <c r="F1197" s="89" t="e">
        <f t="shared" si="88"/>
        <v>#DIV/0!</v>
      </c>
      <c r="G1197" s="89" t="e">
        <f t="shared" si="89"/>
        <v>#DIV/0!</v>
      </c>
      <c r="H1197" s="88" t="e">
        <f t="shared" si="90"/>
        <v>#DIV/0!</v>
      </c>
      <c r="I1197" s="92" t="str">
        <f>IF(OR(COUNT(Calculations!BP1198:BY1198)&lt;3,COUNT(Calculations!BZ1198:CI1198)&lt;3),"N/A",IF(ISERROR(TTEST(Calculations!BP1198:BY1198,Calculations!BZ1198:CI1198,2,2)),"N/A",TTEST(Calculations!BP1198:BY1198,Calculations!BZ1198:CI1198,2,2)))</f>
        <v>N/A</v>
      </c>
      <c r="J1197" s="88" t="e">
        <f t="shared" si="91"/>
        <v>#DIV/0!</v>
      </c>
      <c r="K1197" s="93" t="str">
        <f>IF(AND('Test Sample Data'!N1197&gt;=35,'Control Sample Data'!N1197&gt;=35),"Type 3",IF(AND('Test Sample Data'!N1197&gt;=30,'Control Sample Data'!N1197&gt;=30,OR(I1197&gt;=0.05,I1197="N/A")),"Type 2",IF(OR(AND('Test Sample Data'!N1197&gt;=30,'Control Sample Data'!N1197&lt;=30),AND('Test Sample Data'!N1197&lt;=30,'Control Sample Data'!N1197&gt;=30)),"Type 1","OKAY")))</f>
        <v>OKAY</v>
      </c>
    </row>
    <row r="1198" spans="1:11">
      <c r="A1198" s="80"/>
      <c r="B1198" s="87" t="str">
        <f>IF('Gene Table'!E1198="","",'Gene Table'!E1198)</f>
        <v>hsa-miR-4691-3p</v>
      </c>
      <c r="C1198" s="87" t="str">
        <f>'Gene Table'!B1198</f>
        <v>B20</v>
      </c>
      <c r="D1198" s="88" t="e">
        <f>Calculations!BN1199</f>
        <v>#DIV/0!</v>
      </c>
      <c r="E1198" s="88" t="e">
        <f>Calculations!BO1199</f>
        <v>#DIV/0!</v>
      </c>
      <c r="F1198" s="89" t="e">
        <f t="shared" si="88"/>
        <v>#DIV/0!</v>
      </c>
      <c r="G1198" s="89" t="e">
        <f t="shared" si="89"/>
        <v>#DIV/0!</v>
      </c>
      <c r="H1198" s="88" t="e">
        <f t="shared" si="90"/>
        <v>#DIV/0!</v>
      </c>
      <c r="I1198" s="92" t="str">
        <f>IF(OR(COUNT(Calculations!BP1199:BY1199)&lt;3,COUNT(Calculations!BZ1199:CI1199)&lt;3),"N/A",IF(ISERROR(TTEST(Calculations!BP1199:BY1199,Calculations!BZ1199:CI1199,2,2)),"N/A",TTEST(Calculations!BP1199:BY1199,Calculations!BZ1199:CI1199,2,2)))</f>
        <v>N/A</v>
      </c>
      <c r="J1198" s="88" t="e">
        <f t="shared" si="91"/>
        <v>#DIV/0!</v>
      </c>
      <c r="K1198" s="93" t="str">
        <f>IF(AND('Test Sample Data'!N1198&gt;=35,'Control Sample Data'!N1198&gt;=35),"Type 3",IF(AND('Test Sample Data'!N1198&gt;=30,'Control Sample Data'!N1198&gt;=30,OR(I1198&gt;=0.05,I1198="N/A")),"Type 2",IF(OR(AND('Test Sample Data'!N1198&gt;=30,'Control Sample Data'!N1198&lt;=30),AND('Test Sample Data'!N1198&lt;=30,'Control Sample Data'!N1198&gt;=30)),"Type 1","OKAY")))</f>
        <v>OKAY</v>
      </c>
    </row>
    <row r="1199" spans="1:11">
      <c r="A1199" s="80"/>
      <c r="B1199" s="87" t="str">
        <f>IF('Gene Table'!E1199="","",'Gene Table'!E1199)</f>
        <v>hsa-miR-4638-3p</v>
      </c>
      <c r="C1199" s="87" t="str">
        <f>'Gene Table'!B1199</f>
        <v>B21</v>
      </c>
      <c r="D1199" s="88" t="e">
        <f>Calculations!BN1200</f>
        <v>#DIV/0!</v>
      </c>
      <c r="E1199" s="88" t="e">
        <f>Calculations!BO1200</f>
        <v>#DIV/0!</v>
      </c>
      <c r="F1199" s="89" t="e">
        <f t="shared" si="88"/>
        <v>#DIV/0!</v>
      </c>
      <c r="G1199" s="89" t="e">
        <f t="shared" si="89"/>
        <v>#DIV/0!</v>
      </c>
      <c r="H1199" s="88" t="e">
        <f t="shared" si="90"/>
        <v>#DIV/0!</v>
      </c>
      <c r="I1199" s="92" t="str">
        <f>IF(OR(COUNT(Calculations!BP1200:BY1200)&lt;3,COUNT(Calculations!BZ1200:CI1200)&lt;3),"N/A",IF(ISERROR(TTEST(Calculations!BP1200:BY1200,Calculations!BZ1200:CI1200,2,2)),"N/A",TTEST(Calculations!BP1200:BY1200,Calculations!BZ1200:CI1200,2,2)))</f>
        <v>N/A</v>
      </c>
      <c r="J1199" s="88" t="e">
        <f t="shared" si="91"/>
        <v>#DIV/0!</v>
      </c>
      <c r="K1199" s="93" t="str">
        <f>IF(AND('Test Sample Data'!N1199&gt;=35,'Control Sample Data'!N1199&gt;=35),"Type 3",IF(AND('Test Sample Data'!N1199&gt;=30,'Control Sample Data'!N1199&gt;=30,OR(I1199&gt;=0.05,I1199="N/A")),"Type 2",IF(OR(AND('Test Sample Data'!N1199&gt;=30,'Control Sample Data'!N1199&lt;=30),AND('Test Sample Data'!N1199&lt;=30,'Control Sample Data'!N1199&gt;=30)),"Type 1","OKAY")))</f>
        <v>OKAY</v>
      </c>
    </row>
    <row r="1200" spans="1:11">
      <c r="A1200" s="80"/>
      <c r="B1200" s="87" t="str">
        <f>IF('Gene Table'!E1200="","",'Gene Table'!E1200)</f>
        <v>hsa-miR-4692</v>
      </c>
      <c r="C1200" s="87" t="str">
        <f>'Gene Table'!B1200</f>
        <v>B22</v>
      </c>
      <c r="D1200" s="88" t="e">
        <f>Calculations!BN1201</f>
        <v>#DIV/0!</v>
      </c>
      <c r="E1200" s="88" t="e">
        <f>Calculations!BO1201</f>
        <v>#DIV/0!</v>
      </c>
      <c r="F1200" s="89" t="e">
        <f t="shared" si="88"/>
        <v>#DIV/0!</v>
      </c>
      <c r="G1200" s="89" t="e">
        <f t="shared" si="89"/>
        <v>#DIV/0!</v>
      </c>
      <c r="H1200" s="88" t="e">
        <f t="shared" si="90"/>
        <v>#DIV/0!</v>
      </c>
      <c r="I1200" s="92" t="str">
        <f>IF(OR(COUNT(Calculations!BP1201:BY1201)&lt;3,COUNT(Calculations!BZ1201:CI1201)&lt;3),"N/A",IF(ISERROR(TTEST(Calculations!BP1201:BY1201,Calculations!BZ1201:CI1201,2,2)),"N/A",TTEST(Calculations!BP1201:BY1201,Calculations!BZ1201:CI1201,2,2)))</f>
        <v>N/A</v>
      </c>
      <c r="J1200" s="88" t="e">
        <f t="shared" si="91"/>
        <v>#DIV/0!</v>
      </c>
      <c r="K1200" s="93" t="str">
        <f>IF(AND('Test Sample Data'!N1200&gt;=35,'Control Sample Data'!N1200&gt;=35),"Type 3",IF(AND('Test Sample Data'!N1200&gt;=30,'Control Sample Data'!N1200&gt;=30,OR(I1200&gt;=0.05,I1200="N/A")),"Type 2",IF(OR(AND('Test Sample Data'!N1200&gt;=30,'Control Sample Data'!N1200&lt;=30),AND('Test Sample Data'!N1200&lt;=30,'Control Sample Data'!N1200&gt;=30)),"Type 1","OKAY")))</f>
        <v>OKAY</v>
      </c>
    </row>
    <row r="1201" spans="1:11">
      <c r="A1201" s="80"/>
      <c r="B1201" s="87" t="str">
        <f>IF('Gene Table'!E1201="","",'Gene Table'!E1201)</f>
        <v>hsa-miR-4639-5p</v>
      </c>
      <c r="C1201" s="87" t="str">
        <f>'Gene Table'!B1201</f>
        <v>B23</v>
      </c>
      <c r="D1201" s="88" t="e">
        <f>Calculations!BN1202</f>
        <v>#DIV/0!</v>
      </c>
      <c r="E1201" s="88" t="e">
        <f>Calculations!BO1202</f>
        <v>#DIV/0!</v>
      </c>
      <c r="F1201" s="89" t="e">
        <f t="shared" si="88"/>
        <v>#DIV/0!</v>
      </c>
      <c r="G1201" s="89" t="e">
        <f t="shared" si="89"/>
        <v>#DIV/0!</v>
      </c>
      <c r="H1201" s="88" t="e">
        <f t="shared" si="90"/>
        <v>#DIV/0!</v>
      </c>
      <c r="I1201" s="92" t="str">
        <f>IF(OR(COUNT(Calculations!BP1202:BY1202)&lt;3,COUNT(Calculations!BZ1202:CI1202)&lt;3),"N/A",IF(ISERROR(TTEST(Calculations!BP1202:BY1202,Calculations!BZ1202:CI1202,2,2)),"N/A",TTEST(Calculations!BP1202:BY1202,Calculations!BZ1202:CI1202,2,2)))</f>
        <v>N/A</v>
      </c>
      <c r="J1201" s="88" t="e">
        <f t="shared" si="91"/>
        <v>#DIV/0!</v>
      </c>
      <c r="K1201" s="93" t="str">
        <f>IF(AND('Test Sample Data'!N1201&gt;=35,'Control Sample Data'!N1201&gt;=35),"Type 3",IF(AND('Test Sample Data'!N1201&gt;=30,'Control Sample Data'!N1201&gt;=30,OR(I1201&gt;=0.05,I1201="N/A")),"Type 2",IF(OR(AND('Test Sample Data'!N1201&gt;=30,'Control Sample Data'!N1201&lt;=30),AND('Test Sample Data'!N1201&lt;=30,'Control Sample Data'!N1201&gt;=30)),"Type 1","OKAY")))</f>
        <v>OKAY</v>
      </c>
    </row>
    <row r="1202" spans="1:11">
      <c r="A1202" s="80"/>
      <c r="B1202" s="87" t="str">
        <f>IF('Gene Table'!E1202="","",'Gene Table'!E1202)</f>
        <v>hsa-miR-4693-5p</v>
      </c>
      <c r="C1202" s="87" t="str">
        <f>'Gene Table'!B1202</f>
        <v>B24</v>
      </c>
      <c r="D1202" s="88" t="e">
        <f>Calculations!BN1203</f>
        <v>#DIV/0!</v>
      </c>
      <c r="E1202" s="88" t="e">
        <f>Calculations!BO1203</f>
        <v>#DIV/0!</v>
      </c>
      <c r="F1202" s="89" t="e">
        <f t="shared" si="88"/>
        <v>#DIV/0!</v>
      </c>
      <c r="G1202" s="89" t="e">
        <f t="shared" si="89"/>
        <v>#DIV/0!</v>
      </c>
      <c r="H1202" s="88" t="e">
        <f t="shared" si="90"/>
        <v>#DIV/0!</v>
      </c>
      <c r="I1202" s="92" t="str">
        <f>IF(OR(COUNT(Calculations!BP1203:BY1203)&lt;3,COUNT(Calculations!BZ1203:CI1203)&lt;3),"N/A",IF(ISERROR(TTEST(Calculations!BP1203:BY1203,Calculations!BZ1203:CI1203,2,2)),"N/A",TTEST(Calculations!BP1203:BY1203,Calculations!BZ1203:CI1203,2,2)))</f>
        <v>N/A</v>
      </c>
      <c r="J1202" s="88" t="e">
        <f t="shared" si="91"/>
        <v>#DIV/0!</v>
      </c>
      <c r="K1202" s="93" t="str">
        <f>IF(AND('Test Sample Data'!N1202&gt;=35,'Control Sample Data'!N1202&gt;=35),"Type 3",IF(AND('Test Sample Data'!N1202&gt;=30,'Control Sample Data'!N1202&gt;=30,OR(I1202&gt;=0.05,I1202="N/A")),"Type 2",IF(OR(AND('Test Sample Data'!N1202&gt;=30,'Control Sample Data'!N1202&lt;=30),AND('Test Sample Data'!N1202&lt;=30,'Control Sample Data'!N1202&gt;=30)),"Type 1","OKAY")))</f>
        <v>OKAY</v>
      </c>
    </row>
    <row r="1203" spans="1:11">
      <c r="A1203" s="80"/>
      <c r="B1203" s="87" t="str">
        <f>IF('Gene Table'!E1203="","",'Gene Table'!E1203)</f>
        <v>hsa-miR-3926</v>
      </c>
      <c r="C1203" s="87" t="str">
        <f>'Gene Table'!B1203</f>
        <v>C01</v>
      </c>
      <c r="D1203" s="88" t="e">
        <f>Calculations!BN1204</f>
        <v>#DIV/0!</v>
      </c>
      <c r="E1203" s="88" t="e">
        <f>Calculations!BO1204</f>
        <v>#DIV/0!</v>
      </c>
      <c r="F1203" s="89" t="e">
        <f t="shared" si="88"/>
        <v>#DIV/0!</v>
      </c>
      <c r="G1203" s="89" t="e">
        <f t="shared" si="89"/>
        <v>#DIV/0!</v>
      </c>
      <c r="H1203" s="88" t="e">
        <f t="shared" si="90"/>
        <v>#DIV/0!</v>
      </c>
      <c r="I1203" s="92" t="str">
        <f>IF(OR(COUNT(Calculations!BP1204:BY1204)&lt;3,COUNT(Calculations!BZ1204:CI1204)&lt;3),"N/A",IF(ISERROR(TTEST(Calculations!BP1204:BY1204,Calculations!BZ1204:CI1204,2,2)),"N/A",TTEST(Calculations!BP1204:BY1204,Calculations!BZ1204:CI1204,2,2)))</f>
        <v>N/A</v>
      </c>
      <c r="J1203" s="88" t="e">
        <f t="shared" si="91"/>
        <v>#DIV/0!</v>
      </c>
      <c r="K1203" s="93" t="str">
        <f>IF(AND('Test Sample Data'!N1203&gt;=35,'Control Sample Data'!N1203&gt;=35),"Type 3",IF(AND('Test Sample Data'!N1203&gt;=30,'Control Sample Data'!N1203&gt;=30,OR(I1203&gt;=0.05,I1203="N/A")),"Type 2",IF(OR(AND('Test Sample Data'!N1203&gt;=30,'Control Sample Data'!N1203&lt;=30),AND('Test Sample Data'!N1203&lt;=30,'Control Sample Data'!N1203&gt;=30)),"Type 1","OKAY")))</f>
        <v>OKAY</v>
      </c>
    </row>
    <row r="1204" spans="1:11">
      <c r="A1204" s="80"/>
      <c r="B1204" s="87" t="str">
        <f>IF('Gene Table'!E1204="","",'Gene Table'!E1204)</f>
        <v>hsa-miR-4472</v>
      </c>
      <c r="C1204" s="87" t="str">
        <f>'Gene Table'!B1204</f>
        <v>C02</v>
      </c>
      <c r="D1204" s="88" t="e">
        <f>Calculations!BN1205</f>
        <v>#DIV/0!</v>
      </c>
      <c r="E1204" s="88" t="e">
        <f>Calculations!BO1205</f>
        <v>#DIV/0!</v>
      </c>
      <c r="F1204" s="89" t="e">
        <f t="shared" si="88"/>
        <v>#DIV/0!</v>
      </c>
      <c r="G1204" s="89" t="e">
        <f t="shared" si="89"/>
        <v>#DIV/0!</v>
      </c>
      <c r="H1204" s="88" t="e">
        <f t="shared" si="90"/>
        <v>#DIV/0!</v>
      </c>
      <c r="I1204" s="92" t="str">
        <f>IF(OR(COUNT(Calculations!BP1205:BY1205)&lt;3,COUNT(Calculations!BZ1205:CI1205)&lt;3),"N/A",IF(ISERROR(TTEST(Calculations!BP1205:BY1205,Calculations!BZ1205:CI1205,2,2)),"N/A",TTEST(Calculations!BP1205:BY1205,Calculations!BZ1205:CI1205,2,2)))</f>
        <v>N/A</v>
      </c>
      <c r="J1204" s="88" t="e">
        <f t="shared" si="91"/>
        <v>#DIV/0!</v>
      </c>
      <c r="K1204" s="93" t="str">
        <f>IF(AND('Test Sample Data'!N1204&gt;=35,'Control Sample Data'!N1204&gt;=35),"Type 3",IF(AND('Test Sample Data'!N1204&gt;=30,'Control Sample Data'!N1204&gt;=30,OR(I1204&gt;=0.05,I1204="N/A")),"Type 2",IF(OR(AND('Test Sample Data'!N1204&gt;=30,'Control Sample Data'!N1204&lt;=30),AND('Test Sample Data'!N1204&lt;=30,'Control Sample Data'!N1204&gt;=30)),"Type 1","OKAY")))</f>
        <v>OKAY</v>
      </c>
    </row>
    <row r="1205" spans="1:11">
      <c r="A1205" s="80"/>
      <c r="B1205" s="87" t="str">
        <f>IF('Gene Table'!E1205="","",'Gene Table'!E1205)</f>
        <v>hsa-miR-3927</v>
      </c>
      <c r="C1205" s="87" t="str">
        <f>'Gene Table'!B1205</f>
        <v>C03</v>
      </c>
      <c r="D1205" s="88" t="e">
        <f>Calculations!BN1206</f>
        <v>#DIV/0!</v>
      </c>
      <c r="E1205" s="88" t="e">
        <f>Calculations!BO1206</f>
        <v>#DIV/0!</v>
      </c>
      <c r="F1205" s="89" t="e">
        <f t="shared" si="88"/>
        <v>#DIV/0!</v>
      </c>
      <c r="G1205" s="89" t="e">
        <f t="shared" si="89"/>
        <v>#DIV/0!</v>
      </c>
      <c r="H1205" s="88" t="e">
        <f t="shared" si="90"/>
        <v>#DIV/0!</v>
      </c>
      <c r="I1205" s="92" t="str">
        <f>IF(OR(COUNT(Calculations!BP1206:BY1206)&lt;3,COUNT(Calculations!BZ1206:CI1206)&lt;3),"N/A",IF(ISERROR(TTEST(Calculations!BP1206:BY1206,Calculations!BZ1206:CI1206,2,2)),"N/A",TTEST(Calculations!BP1206:BY1206,Calculations!BZ1206:CI1206,2,2)))</f>
        <v>N/A</v>
      </c>
      <c r="J1205" s="88" t="e">
        <f t="shared" si="91"/>
        <v>#DIV/0!</v>
      </c>
      <c r="K1205" s="93" t="str">
        <f>IF(AND('Test Sample Data'!N1205&gt;=35,'Control Sample Data'!N1205&gt;=35),"Type 3",IF(AND('Test Sample Data'!N1205&gt;=30,'Control Sample Data'!N1205&gt;=30,OR(I1205&gt;=0.05,I1205="N/A")),"Type 2",IF(OR(AND('Test Sample Data'!N1205&gt;=30,'Control Sample Data'!N1205&lt;=30),AND('Test Sample Data'!N1205&lt;=30,'Control Sample Data'!N1205&gt;=30)),"Type 1","OKAY")))</f>
        <v>OKAY</v>
      </c>
    </row>
    <row r="1206" spans="1:11">
      <c r="A1206" s="80"/>
      <c r="B1206" s="87" t="str">
        <f>IF('Gene Table'!E1206="","",'Gene Table'!E1206)</f>
        <v>hsa-miR-4473</v>
      </c>
      <c r="C1206" s="87" t="str">
        <f>'Gene Table'!B1206</f>
        <v>C04</v>
      </c>
      <c r="D1206" s="88" t="e">
        <f>Calculations!BN1207</f>
        <v>#DIV/0!</v>
      </c>
      <c r="E1206" s="88" t="e">
        <f>Calculations!BO1207</f>
        <v>#DIV/0!</v>
      </c>
      <c r="F1206" s="89" t="e">
        <f t="shared" si="88"/>
        <v>#DIV/0!</v>
      </c>
      <c r="G1206" s="89" t="e">
        <f t="shared" si="89"/>
        <v>#DIV/0!</v>
      </c>
      <c r="H1206" s="88" t="e">
        <f t="shared" si="90"/>
        <v>#DIV/0!</v>
      </c>
      <c r="I1206" s="92" t="str">
        <f>IF(OR(COUNT(Calculations!BP1207:BY1207)&lt;3,COUNT(Calculations!BZ1207:CI1207)&lt;3),"N/A",IF(ISERROR(TTEST(Calculations!BP1207:BY1207,Calculations!BZ1207:CI1207,2,2)),"N/A",TTEST(Calculations!BP1207:BY1207,Calculations!BZ1207:CI1207,2,2)))</f>
        <v>N/A</v>
      </c>
      <c r="J1206" s="88" t="e">
        <f t="shared" si="91"/>
        <v>#DIV/0!</v>
      </c>
      <c r="K1206" s="93" t="str">
        <f>IF(AND('Test Sample Data'!N1206&gt;=35,'Control Sample Data'!N1206&gt;=35),"Type 3",IF(AND('Test Sample Data'!N1206&gt;=30,'Control Sample Data'!N1206&gt;=30,OR(I1206&gt;=0.05,I1206="N/A")),"Type 2",IF(OR(AND('Test Sample Data'!N1206&gt;=30,'Control Sample Data'!N1206&lt;=30),AND('Test Sample Data'!N1206&lt;=30,'Control Sample Data'!N1206&gt;=30)),"Type 1","OKAY")))</f>
        <v>OKAY</v>
      </c>
    </row>
    <row r="1207" spans="1:11">
      <c r="A1207" s="80"/>
      <c r="B1207" s="87" t="str">
        <f>IF('Gene Table'!E1207="","",'Gene Table'!E1207)</f>
        <v>hsa-miR-676-5p</v>
      </c>
      <c r="C1207" s="87" t="str">
        <f>'Gene Table'!B1207</f>
        <v>C05</v>
      </c>
      <c r="D1207" s="88" t="e">
        <f>Calculations!BN1208</f>
        <v>#DIV/0!</v>
      </c>
      <c r="E1207" s="88" t="e">
        <f>Calculations!BO1208</f>
        <v>#DIV/0!</v>
      </c>
      <c r="F1207" s="89" t="e">
        <f t="shared" si="88"/>
        <v>#DIV/0!</v>
      </c>
      <c r="G1207" s="89" t="e">
        <f t="shared" si="89"/>
        <v>#DIV/0!</v>
      </c>
      <c r="H1207" s="88" t="e">
        <f t="shared" si="90"/>
        <v>#DIV/0!</v>
      </c>
      <c r="I1207" s="92" t="str">
        <f>IF(OR(COUNT(Calculations!BP1208:BY1208)&lt;3,COUNT(Calculations!BZ1208:CI1208)&lt;3),"N/A",IF(ISERROR(TTEST(Calculations!BP1208:BY1208,Calculations!BZ1208:CI1208,2,2)),"N/A",TTEST(Calculations!BP1208:BY1208,Calculations!BZ1208:CI1208,2,2)))</f>
        <v>N/A</v>
      </c>
      <c r="J1207" s="88" t="e">
        <f t="shared" si="91"/>
        <v>#DIV/0!</v>
      </c>
      <c r="K1207" s="93" t="str">
        <f>IF(AND('Test Sample Data'!N1207&gt;=35,'Control Sample Data'!N1207&gt;=35),"Type 3",IF(AND('Test Sample Data'!N1207&gt;=30,'Control Sample Data'!N1207&gt;=30,OR(I1207&gt;=0.05,I1207="N/A")),"Type 2",IF(OR(AND('Test Sample Data'!N1207&gt;=30,'Control Sample Data'!N1207&lt;=30),AND('Test Sample Data'!N1207&lt;=30,'Control Sample Data'!N1207&gt;=30)),"Type 1","OKAY")))</f>
        <v>OKAY</v>
      </c>
    </row>
    <row r="1208" spans="1:11">
      <c r="A1208" s="80"/>
      <c r="B1208" s="87" t="str">
        <f>IF('Gene Table'!E1208="","",'Gene Table'!E1208)</f>
        <v>hsa-miR-4474-5p</v>
      </c>
      <c r="C1208" s="87" t="str">
        <f>'Gene Table'!B1208</f>
        <v>C06</v>
      </c>
      <c r="D1208" s="88" t="e">
        <f>Calculations!BN1209</f>
        <v>#DIV/0!</v>
      </c>
      <c r="E1208" s="88" t="e">
        <f>Calculations!BO1209</f>
        <v>#DIV/0!</v>
      </c>
      <c r="F1208" s="89" t="e">
        <f t="shared" si="88"/>
        <v>#DIV/0!</v>
      </c>
      <c r="G1208" s="89" t="e">
        <f t="shared" si="89"/>
        <v>#DIV/0!</v>
      </c>
      <c r="H1208" s="88" t="e">
        <f t="shared" si="90"/>
        <v>#DIV/0!</v>
      </c>
      <c r="I1208" s="92" t="str">
        <f>IF(OR(COUNT(Calculations!BP1209:BY1209)&lt;3,COUNT(Calculations!BZ1209:CI1209)&lt;3),"N/A",IF(ISERROR(TTEST(Calculations!BP1209:BY1209,Calculations!BZ1209:CI1209,2,2)),"N/A",TTEST(Calculations!BP1209:BY1209,Calculations!BZ1209:CI1209,2,2)))</f>
        <v>N/A</v>
      </c>
      <c r="J1208" s="88" t="e">
        <f t="shared" si="91"/>
        <v>#DIV/0!</v>
      </c>
      <c r="K1208" s="93" t="str">
        <f>IF(AND('Test Sample Data'!N1208&gt;=35,'Control Sample Data'!N1208&gt;=35),"Type 3",IF(AND('Test Sample Data'!N1208&gt;=30,'Control Sample Data'!N1208&gt;=30,OR(I1208&gt;=0.05,I1208="N/A")),"Type 2",IF(OR(AND('Test Sample Data'!N1208&gt;=30,'Control Sample Data'!N1208&lt;=30),AND('Test Sample Data'!N1208&lt;=30,'Control Sample Data'!N1208&gt;=30)),"Type 1","OKAY")))</f>
        <v>OKAY</v>
      </c>
    </row>
    <row r="1209" spans="1:11">
      <c r="A1209" s="80"/>
      <c r="B1209" s="87" t="str">
        <f>IF('Gene Table'!E1209="","",'Gene Table'!E1209)</f>
        <v>hsa-miR-676-3p</v>
      </c>
      <c r="C1209" s="87" t="str">
        <f>'Gene Table'!B1209</f>
        <v>C07</v>
      </c>
      <c r="D1209" s="88" t="e">
        <f>Calculations!BN1210</f>
        <v>#DIV/0!</v>
      </c>
      <c r="E1209" s="88" t="e">
        <f>Calculations!BO1210</f>
        <v>#DIV/0!</v>
      </c>
      <c r="F1209" s="89" t="e">
        <f t="shared" si="88"/>
        <v>#DIV/0!</v>
      </c>
      <c r="G1209" s="89" t="e">
        <f t="shared" si="89"/>
        <v>#DIV/0!</v>
      </c>
      <c r="H1209" s="88" t="e">
        <f t="shared" si="90"/>
        <v>#DIV/0!</v>
      </c>
      <c r="I1209" s="92" t="str">
        <f>IF(OR(COUNT(Calculations!BP1210:BY1210)&lt;3,COUNT(Calculations!BZ1210:CI1210)&lt;3),"N/A",IF(ISERROR(TTEST(Calculations!BP1210:BY1210,Calculations!BZ1210:CI1210,2,2)),"N/A",TTEST(Calculations!BP1210:BY1210,Calculations!BZ1210:CI1210,2,2)))</f>
        <v>N/A</v>
      </c>
      <c r="J1209" s="88" t="e">
        <f t="shared" si="91"/>
        <v>#DIV/0!</v>
      </c>
      <c r="K1209" s="93" t="str">
        <f>IF(AND('Test Sample Data'!N1209&gt;=35,'Control Sample Data'!N1209&gt;=35),"Type 3",IF(AND('Test Sample Data'!N1209&gt;=30,'Control Sample Data'!N1209&gt;=30,OR(I1209&gt;=0.05,I1209="N/A")),"Type 2",IF(OR(AND('Test Sample Data'!N1209&gt;=30,'Control Sample Data'!N1209&lt;=30),AND('Test Sample Data'!N1209&lt;=30,'Control Sample Data'!N1209&gt;=30)),"Type 1","OKAY")))</f>
        <v>OKAY</v>
      </c>
    </row>
    <row r="1210" spans="1:11">
      <c r="A1210" s="80"/>
      <c r="B1210" s="87" t="str">
        <f>IF('Gene Table'!E1210="","",'Gene Table'!E1210)</f>
        <v>hsa-miR-4474-3p</v>
      </c>
      <c r="C1210" s="87" t="str">
        <f>'Gene Table'!B1210</f>
        <v>C08</v>
      </c>
      <c r="D1210" s="88" t="e">
        <f>Calculations!BN1211</f>
        <v>#DIV/0!</v>
      </c>
      <c r="E1210" s="88" t="e">
        <f>Calculations!BO1211</f>
        <v>#DIV/0!</v>
      </c>
      <c r="F1210" s="89" t="e">
        <f t="shared" si="88"/>
        <v>#DIV/0!</v>
      </c>
      <c r="G1210" s="89" t="e">
        <f t="shared" si="89"/>
        <v>#DIV/0!</v>
      </c>
      <c r="H1210" s="88" t="e">
        <f t="shared" si="90"/>
        <v>#DIV/0!</v>
      </c>
      <c r="I1210" s="92" t="str">
        <f>IF(OR(COUNT(Calculations!BP1211:BY1211)&lt;3,COUNT(Calculations!BZ1211:CI1211)&lt;3),"N/A",IF(ISERROR(TTEST(Calculations!BP1211:BY1211,Calculations!BZ1211:CI1211,2,2)),"N/A",TTEST(Calculations!BP1211:BY1211,Calculations!BZ1211:CI1211,2,2)))</f>
        <v>N/A</v>
      </c>
      <c r="J1210" s="88" t="e">
        <f t="shared" si="91"/>
        <v>#DIV/0!</v>
      </c>
      <c r="K1210" s="93" t="str">
        <f>IF(AND('Test Sample Data'!N1210&gt;=35,'Control Sample Data'!N1210&gt;=35),"Type 3",IF(AND('Test Sample Data'!N1210&gt;=30,'Control Sample Data'!N1210&gt;=30,OR(I1210&gt;=0.05,I1210="N/A")),"Type 2",IF(OR(AND('Test Sample Data'!N1210&gt;=30,'Control Sample Data'!N1210&lt;=30),AND('Test Sample Data'!N1210&lt;=30,'Control Sample Data'!N1210&gt;=30)),"Type 1","OKAY")))</f>
        <v>OKAY</v>
      </c>
    </row>
    <row r="1211" spans="1:11">
      <c r="A1211" s="80"/>
      <c r="B1211" s="87" t="str">
        <f>IF('Gene Table'!E1211="","",'Gene Table'!E1211)</f>
        <v>hsa-miR-3929</v>
      </c>
      <c r="C1211" s="87" t="str">
        <f>'Gene Table'!B1211</f>
        <v>C09</v>
      </c>
      <c r="D1211" s="88" t="e">
        <f>Calculations!BN1212</f>
        <v>#DIV/0!</v>
      </c>
      <c r="E1211" s="88" t="e">
        <f>Calculations!BO1212</f>
        <v>#DIV/0!</v>
      </c>
      <c r="F1211" s="89" t="e">
        <f t="shared" si="88"/>
        <v>#DIV/0!</v>
      </c>
      <c r="G1211" s="89" t="e">
        <f t="shared" si="89"/>
        <v>#DIV/0!</v>
      </c>
      <c r="H1211" s="88" t="e">
        <f t="shared" si="90"/>
        <v>#DIV/0!</v>
      </c>
      <c r="I1211" s="92" t="str">
        <f>IF(OR(COUNT(Calculations!BP1212:BY1212)&lt;3,COUNT(Calculations!BZ1212:CI1212)&lt;3),"N/A",IF(ISERROR(TTEST(Calculations!BP1212:BY1212,Calculations!BZ1212:CI1212,2,2)),"N/A",TTEST(Calculations!BP1212:BY1212,Calculations!BZ1212:CI1212,2,2)))</f>
        <v>N/A</v>
      </c>
      <c r="J1211" s="88" t="e">
        <f t="shared" si="91"/>
        <v>#DIV/0!</v>
      </c>
      <c r="K1211" s="93" t="str">
        <f>IF(AND('Test Sample Data'!N1211&gt;=35,'Control Sample Data'!N1211&gt;=35),"Type 3",IF(AND('Test Sample Data'!N1211&gt;=30,'Control Sample Data'!N1211&gt;=30,OR(I1211&gt;=0.05,I1211="N/A")),"Type 2",IF(OR(AND('Test Sample Data'!N1211&gt;=30,'Control Sample Data'!N1211&lt;=30),AND('Test Sample Data'!N1211&lt;=30,'Control Sample Data'!N1211&gt;=30)),"Type 1","OKAY")))</f>
        <v>OKAY</v>
      </c>
    </row>
    <row r="1212" spans="1:11">
      <c r="A1212" s="80"/>
      <c r="B1212" s="87" t="str">
        <f>IF('Gene Table'!E1212="","",'Gene Table'!E1212)</f>
        <v>hsa-miR-4475</v>
      </c>
      <c r="C1212" s="87" t="str">
        <f>'Gene Table'!B1212</f>
        <v>C10</v>
      </c>
      <c r="D1212" s="88" t="e">
        <f>Calculations!BN1213</f>
        <v>#DIV/0!</v>
      </c>
      <c r="E1212" s="88" t="e">
        <f>Calculations!BO1213</f>
        <v>#DIV/0!</v>
      </c>
      <c r="F1212" s="89" t="e">
        <f t="shared" si="88"/>
        <v>#DIV/0!</v>
      </c>
      <c r="G1212" s="89" t="e">
        <f t="shared" si="89"/>
        <v>#DIV/0!</v>
      </c>
      <c r="H1212" s="88" t="e">
        <f t="shared" si="90"/>
        <v>#DIV/0!</v>
      </c>
      <c r="I1212" s="92" t="str">
        <f>IF(OR(COUNT(Calculations!BP1213:BY1213)&lt;3,COUNT(Calculations!BZ1213:CI1213)&lt;3),"N/A",IF(ISERROR(TTEST(Calculations!BP1213:BY1213,Calculations!BZ1213:CI1213,2,2)),"N/A",TTEST(Calculations!BP1213:BY1213,Calculations!BZ1213:CI1213,2,2)))</f>
        <v>N/A</v>
      </c>
      <c r="J1212" s="88" t="e">
        <f t="shared" si="91"/>
        <v>#DIV/0!</v>
      </c>
      <c r="K1212" s="93" t="str">
        <f>IF(AND('Test Sample Data'!N1212&gt;=35,'Control Sample Data'!N1212&gt;=35),"Type 3",IF(AND('Test Sample Data'!N1212&gt;=30,'Control Sample Data'!N1212&gt;=30,OR(I1212&gt;=0.05,I1212="N/A")),"Type 2",IF(OR(AND('Test Sample Data'!N1212&gt;=30,'Control Sample Data'!N1212&lt;=30),AND('Test Sample Data'!N1212&lt;=30,'Control Sample Data'!N1212&gt;=30)),"Type 1","OKAY")))</f>
        <v>OKAY</v>
      </c>
    </row>
    <row r="1213" spans="1:11">
      <c r="A1213" s="80"/>
      <c r="B1213" s="87" t="str">
        <f>IF('Gene Table'!E1213="","",'Gene Table'!E1213)</f>
        <v>hsa-miR-3935</v>
      </c>
      <c r="C1213" s="87" t="str">
        <f>'Gene Table'!B1213</f>
        <v>C11</v>
      </c>
      <c r="D1213" s="88" t="e">
        <f>Calculations!BN1214</f>
        <v>#DIV/0!</v>
      </c>
      <c r="E1213" s="88" t="e">
        <f>Calculations!BO1214</f>
        <v>#DIV/0!</v>
      </c>
      <c r="F1213" s="89" t="e">
        <f t="shared" si="88"/>
        <v>#DIV/0!</v>
      </c>
      <c r="G1213" s="89" t="e">
        <f t="shared" si="89"/>
        <v>#DIV/0!</v>
      </c>
      <c r="H1213" s="88" t="e">
        <f t="shared" si="90"/>
        <v>#DIV/0!</v>
      </c>
      <c r="I1213" s="92" t="str">
        <f>IF(OR(COUNT(Calculations!BP1214:BY1214)&lt;3,COUNT(Calculations!BZ1214:CI1214)&lt;3),"N/A",IF(ISERROR(TTEST(Calculations!BP1214:BY1214,Calculations!BZ1214:CI1214,2,2)),"N/A",TTEST(Calculations!BP1214:BY1214,Calculations!BZ1214:CI1214,2,2)))</f>
        <v>N/A</v>
      </c>
      <c r="J1213" s="88" t="e">
        <f t="shared" si="91"/>
        <v>#DIV/0!</v>
      </c>
      <c r="K1213" s="93" t="str">
        <f>IF(AND('Test Sample Data'!N1213&gt;=35,'Control Sample Data'!N1213&gt;=35),"Type 3",IF(AND('Test Sample Data'!N1213&gt;=30,'Control Sample Data'!N1213&gt;=30,OR(I1213&gt;=0.05,I1213="N/A")),"Type 2",IF(OR(AND('Test Sample Data'!N1213&gt;=30,'Control Sample Data'!N1213&lt;=30),AND('Test Sample Data'!N1213&lt;=30,'Control Sample Data'!N1213&gt;=30)),"Type 1","OKAY")))</f>
        <v>OKAY</v>
      </c>
    </row>
    <row r="1214" spans="1:11">
      <c r="A1214" s="80"/>
      <c r="B1214" s="87" t="str">
        <f>IF('Gene Table'!E1214="","",'Gene Table'!E1214)</f>
        <v>hsa-miR-4476</v>
      </c>
      <c r="C1214" s="87" t="str">
        <f>'Gene Table'!B1214</f>
        <v>C12</v>
      </c>
      <c r="D1214" s="88" t="e">
        <f>Calculations!BN1215</f>
        <v>#DIV/0!</v>
      </c>
      <c r="E1214" s="88" t="e">
        <f>Calculations!BO1215</f>
        <v>#DIV/0!</v>
      </c>
      <c r="F1214" s="89" t="e">
        <f t="shared" si="88"/>
        <v>#DIV/0!</v>
      </c>
      <c r="G1214" s="89" t="e">
        <f t="shared" si="89"/>
        <v>#DIV/0!</v>
      </c>
      <c r="H1214" s="88" t="e">
        <f t="shared" si="90"/>
        <v>#DIV/0!</v>
      </c>
      <c r="I1214" s="92" t="str">
        <f>IF(OR(COUNT(Calculations!BP1215:BY1215)&lt;3,COUNT(Calculations!BZ1215:CI1215)&lt;3),"N/A",IF(ISERROR(TTEST(Calculations!BP1215:BY1215,Calculations!BZ1215:CI1215,2,2)),"N/A",TTEST(Calculations!BP1215:BY1215,Calculations!BZ1215:CI1215,2,2)))</f>
        <v>N/A</v>
      </c>
      <c r="J1214" s="88" t="e">
        <f t="shared" si="91"/>
        <v>#DIV/0!</v>
      </c>
      <c r="K1214" s="93" t="str">
        <f>IF(AND('Test Sample Data'!N1214&gt;=35,'Control Sample Data'!N1214&gt;=35),"Type 3",IF(AND('Test Sample Data'!N1214&gt;=30,'Control Sample Data'!N1214&gt;=30,OR(I1214&gt;=0.05,I1214="N/A")),"Type 2",IF(OR(AND('Test Sample Data'!N1214&gt;=30,'Control Sample Data'!N1214&lt;=30),AND('Test Sample Data'!N1214&lt;=30,'Control Sample Data'!N1214&gt;=30)),"Type 1","OKAY")))</f>
        <v>OKAY</v>
      </c>
    </row>
    <row r="1215" spans="1:11">
      <c r="A1215" s="80"/>
      <c r="B1215" s="87" t="str">
        <f>IF('Gene Table'!E1215="","",'Gene Table'!E1215)</f>
        <v>hsa-miR-3936</v>
      </c>
      <c r="C1215" s="87" t="str">
        <f>'Gene Table'!B1215</f>
        <v>C13</v>
      </c>
      <c r="D1215" s="88" t="e">
        <f>Calculations!BN1216</f>
        <v>#DIV/0!</v>
      </c>
      <c r="E1215" s="88" t="e">
        <f>Calculations!BO1216</f>
        <v>#DIV/0!</v>
      </c>
      <c r="F1215" s="89" t="e">
        <f t="shared" si="88"/>
        <v>#DIV/0!</v>
      </c>
      <c r="G1215" s="89" t="e">
        <f t="shared" si="89"/>
        <v>#DIV/0!</v>
      </c>
      <c r="H1215" s="88" t="e">
        <f t="shared" si="90"/>
        <v>#DIV/0!</v>
      </c>
      <c r="I1215" s="92" t="str">
        <f>IF(OR(COUNT(Calculations!BP1216:BY1216)&lt;3,COUNT(Calculations!BZ1216:CI1216)&lt;3),"N/A",IF(ISERROR(TTEST(Calculations!BP1216:BY1216,Calculations!BZ1216:CI1216,2,2)),"N/A",TTEST(Calculations!BP1216:BY1216,Calculations!BZ1216:CI1216,2,2)))</f>
        <v>N/A</v>
      </c>
      <c r="J1215" s="88" t="e">
        <f t="shared" si="91"/>
        <v>#DIV/0!</v>
      </c>
      <c r="K1215" s="93" t="str">
        <f>IF(AND('Test Sample Data'!N1215&gt;=35,'Control Sample Data'!N1215&gt;=35),"Type 3",IF(AND('Test Sample Data'!N1215&gt;=30,'Control Sample Data'!N1215&gt;=30,OR(I1215&gt;=0.05,I1215="N/A")),"Type 2",IF(OR(AND('Test Sample Data'!N1215&gt;=30,'Control Sample Data'!N1215&lt;=30),AND('Test Sample Data'!N1215&lt;=30,'Control Sample Data'!N1215&gt;=30)),"Type 1","OKAY")))</f>
        <v>OKAY</v>
      </c>
    </row>
    <row r="1216" spans="1:11">
      <c r="A1216" s="80"/>
      <c r="B1216" s="87" t="str">
        <f>IF('Gene Table'!E1216="","",'Gene Table'!E1216)</f>
        <v>hsa-miR-4477a</v>
      </c>
      <c r="C1216" s="87" t="str">
        <f>'Gene Table'!B1216</f>
        <v>C14</v>
      </c>
      <c r="D1216" s="88" t="e">
        <f>Calculations!BN1217</f>
        <v>#DIV/0!</v>
      </c>
      <c r="E1216" s="88" t="e">
        <f>Calculations!BO1217</f>
        <v>#DIV/0!</v>
      </c>
      <c r="F1216" s="89" t="e">
        <f t="shared" ref="F1216:F1279" si="92">2^-D1216</f>
        <v>#DIV/0!</v>
      </c>
      <c r="G1216" s="89" t="e">
        <f t="shared" ref="G1216:G1279" si="93">2^-E1216</f>
        <v>#DIV/0!</v>
      </c>
      <c r="H1216" s="88" t="e">
        <f t="shared" ref="H1216:H1279" si="94">F1216/G1216</f>
        <v>#DIV/0!</v>
      </c>
      <c r="I1216" s="92" t="str">
        <f>IF(OR(COUNT(Calculations!BP1217:BY1217)&lt;3,COUNT(Calculations!BZ1217:CI1217)&lt;3),"N/A",IF(ISERROR(TTEST(Calculations!BP1217:BY1217,Calculations!BZ1217:CI1217,2,2)),"N/A",TTEST(Calculations!BP1217:BY1217,Calculations!BZ1217:CI1217,2,2)))</f>
        <v>N/A</v>
      </c>
      <c r="J1216" s="88" t="e">
        <f t="shared" ref="J1216:J1279" si="95">IF(H1216&gt;1,H1216,-1/H1216)</f>
        <v>#DIV/0!</v>
      </c>
      <c r="K1216" s="93" t="str">
        <f>IF(AND('Test Sample Data'!N1216&gt;=35,'Control Sample Data'!N1216&gt;=35),"Type 3",IF(AND('Test Sample Data'!N1216&gt;=30,'Control Sample Data'!N1216&gt;=30,OR(I1216&gt;=0.05,I1216="N/A")),"Type 2",IF(OR(AND('Test Sample Data'!N1216&gt;=30,'Control Sample Data'!N1216&lt;=30),AND('Test Sample Data'!N1216&lt;=30,'Control Sample Data'!N1216&gt;=30)),"Type 1","OKAY")))</f>
        <v>OKAY</v>
      </c>
    </row>
    <row r="1217" spans="1:11">
      <c r="A1217" s="80"/>
      <c r="B1217" s="87" t="str">
        <f>IF('Gene Table'!E1217="","",'Gene Table'!E1217)</f>
        <v>hsa-miR-3937</v>
      </c>
      <c r="C1217" s="87" t="str">
        <f>'Gene Table'!B1217</f>
        <v>C15</v>
      </c>
      <c r="D1217" s="88" t="e">
        <f>Calculations!BN1218</f>
        <v>#DIV/0!</v>
      </c>
      <c r="E1217" s="88" t="e">
        <f>Calculations!BO1218</f>
        <v>#DIV/0!</v>
      </c>
      <c r="F1217" s="89" t="e">
        <f t="shared" si="92"/>
        <v>#DIV/0!</v>
      </c>
      <c r="G1217" s="89" t="e">
        <f t="shared" si="93"/>
        <v>#DIV/0!</v>
      </c>
      <c r="H1217" s="88" t="e">
        <f t="shared" si="94"/>
        <v>#DIV/0!</v>
      </c>
      <c r="I1217" s="92" t="str">
        <f>IF(OR(COUNT(Calculations!BP1218:BY1218)&lt;3,COUNT(Calculations!BZ1218:CI1218)&lt;3),"N/A",IF(ISERROR(TTEST(Calculations!BP1218:BY1218,Calculations!BZ1218:CI1218,2,2)),"N/A",TTEST(Calculations!BP1218:BY1218,Calculations!BZ1218:CI1218,2,2)))</f>
        <v>N/A</v>
      </c>
      <c r="J1217" s="88" t="e">
        <f t="shared" si="95"/>
        <v>#DIV/0!</v>
      </c>
      <c r="K1217" s="93" t="str">
        <f>IF(AND('Test Sample Data'!N1217&gt;=35,'Control Sample Data'!N1217&gt;=35),"Type 3",IF(AND('Test Sample Data'!N1217&gt;=30,'Control Sample Data'!N1217&gt;=30,OR(I1217&gt;=0.05,I1217="N/A")),"Type 2",IF(OR(AND('Test Sample Data'!N1217&gt;=30,'Control Sample Data'!N1217&lt;=30),AND('Test Sample Data'!N1217&lt;=30,'Control Sample Data'!N1217&gt;=30)),"Type 1","OKAY")))</f>
        <v>OKAY</v>
      </c>
    </row>
    <row r="1218" spans="1:11">
      <c r="A1218" s="80"/>
      <c r="B1218" s="87" t="str">
        <f>IF('Gene Table'!E1218="","",'Gene Table'!E1218)</f>
        <v>hsa-miR-4477b</v>
      </c>
      <c r="C1218" s="87" t="str">
        <f>'Gene Table'!B1218</f>
        <v>C16</v>
      </c>
      <c r="D1218" s="88" t="e">
        <f>Calculations!BN1219</f>
        <v>#DIV/0!</v>
      </c>
      <c r="E1218" s="88" t="e">
        <f>Calculations!BO1219</f>
        <v>#DIV/0!</v>
      </c>
      <c r="F1218" s="89" t="e">
        <f t="shared" si="92"/>
        <v>#DIV/0!</v>
      </c>
      <c r="G1218" s="89" t="e">
        <f t="shared" si="93"/>
        <v>#DIV/0!</v>
      </c>
      <c r="H1218" s="88" t="e">
        <f t="shared" si="94"/>
        <v>#DIV/0!</v>
      </c>
      <c r="I1218" s="92" t="str">
        <f>IF(OR(COUNT(Calculations!BP1219:BY1219)&lt;3,COUNT(Calculations!BZ1219:CI1219)&lt;3),"N/A",IF(ISERROR(TTEST(Calculations!BP1219:BY1219,Calculations!BZ1219:CI1219,2,2)),"N/A",TTEST(Calculations!BP1219:BY1219,Calculations!BZ1219:CI1219,2,2)))</f>
        <v>N/A</v>
      </c>
      <c r="J1218" s="88" t="e">
        <f t="shared" si="95"/>
        <v>#DIV/0!</v>
      </c>
      <c r="K1218" s="93" t="str">
        <f>IF(AND('Test Sample Data'!N1218&gt;=35,'Control Sample Data'!N1218&gt;=35),"Type 3",IF(AND('Test Sample Data'!N1218&gt;=30,'Control Sample Data'!N1218&gt;=30,OR(I1218&gt;=0.05,I1218="N/A")),"Type 2",IF(OR(AND('Test Sample Data'!N1218&gt;=30,'Control Sample Data'!N1218&lt;=30),AND('Test Sample Data'!N1218&lt;=30,'Control Sample Data'!N1218&gt;=30)),"Type 1","OKAY")))</f>
        <v>OKAY</v>
      </c>
    </row>
    <row r="1219" spans="1:11">
      <c r="A1219" s="80"/>
      <c r="B1219" s="87" t="str">
        <f>IF('Gene Table'!E1219="","",'Gene Table'!E1219)</f>
        <v>hsa-miR-3938</v>
      </c>
      <c r="C1219" s="87" t="str">
        <f>'Gene Table'!B1219</f>
        <v>C17</v>
      </c>
      <c r="D1219" s="88" t="e">
        <f>Calculations!BN1220</f>
        <v>#DIV/0!</v>
      </c>
      <c r="E1219" s="88" t="e">
        <f>Calculations!BO1220</f>
        <v>#DIV/0!</v>
      </c>
      <c r="F1219" s="89" t="e">
        <f t="shared" si="92"/>
        <v>#DIV/0!</v>
      </c>
      <c r="G1219" s="89" t="e">
        <f t="shared" si="93"/>
        <v>#DIV/0!</v>
      </c>
      <c r="H1219" s="88" t="e">
        <f t="shared" si="94"/>
        <v>#DIV/0!</v>
      </c>
      <c r="I1219" s="92" t="str">
        <f>IF(OR(COUNT(Calculations!BP1220:BY1220)&lt;3,COUNT(Calculations!BZ1220:CI1220)&lt;3),"N/A",IF(ISERROR(TTEST(Calculations!BP1220:BY1220,Calculations!BZ1220:CI1220,2,2)),"N/A",TTEST(Calculations!BP1220:BY1220,Calculations!BZ1220:CI1220,2,2)))</f>
        <v>N/A</v>
      </c>
      <c r="J1219" s="88" t="e">
        <f t="shared" si="95"/>
        <v>#DIV/0!</v>
      </c>
      <c r="K1219" s="93" t="str">
        <f>IF(AND('Test Sample Data'!N1219&gt;=35,'Control Sample Data'!N1219&gt;=35),"Type 3",IF(AND('Test Sample Data'!N1219&gt;=30,'Control Sample Data'!N1219&gt;=30,OR(I1219&gt;=0.05,I1219="N/A")),"Type 2",IF(OR(AND('Test Sample Data'!N1219&gt;=30,'Control Sample Data'!N1219&lt;=30),AND('Test Sample Data'!N1219&lt;=30,'Control Sample Data'!N1219&gt;=30)),"Type 1","OKAY")))</f>
        <v>OKAY</v>
      </c>
    </row>
    <row r="1220" spans="1:11">
      <c r="A1220" s="80"/>
      <c r="B1220" s="87" t="str">
        <f>IF('Gene Table'!E1220="","",'Gene Table'!E1220)</f>
        <v>hsa-miR-4478</v>
      </c>
      <c r="C1220" s="87" t="str">
        <f>'Gene Table'!B1220</f>
        <v>C18</v>
      </c>
      <c r="D1220" s="88" t="e">
        <f>Calculations!BN1221</f>
        <v>#DIV/0!</v>
      </c>
      <c r="E1220" s="88" t="e">
        <f>Calculations!BO1221</f>
        <v>#DIV/0!</v>
      </c>
      <c r="F1220" s="89" t="e">
        <f t="shared" si="92"/>
        <v>#DIV/0!</v>
      </c>
      <c r="G1220" s="89" t="e">
        <f t="shared" si="93"/>
        <v>#DIV/0!</v>
      </c>
      <c r="H1220" s="88" t="e">
        <f t="shared" si="94"/>
        <v>#DIV/0!</v>
      </c>
      <c r="I1220" s="92" t="str">
        <f>IF(OR(COUNT(Calculations!BP1221:BY1221)&lt;3,COUNT(Calculations!BZ1221:CI1221)&lt;3),"N/A",IF(ISERROR(TTEST(Calculations!BP1221:BY1221,Calculations!BZ1221:CI1221,2,2)),"N/A",TTEST(Calculations!BP1221:BY1221,Calculations!BZ1221:CI1221,2,2)))</f>
        <v>N/A</v>
      </c>
      <c r="J1220" s="88" t="e">
        <f t="shared" si="95"/>
        <v>#DIV/0!</v>
      </c>
      <c r="K1220" s="93" t="str">
        <f>IF(AND('Test Sample Data'!N1220&gt;=35,'Control Sample Data'!N1220&gt;=35),"Type 3",IF(AND('Test Sample Data'!N1220&gt;=30,'Control Sample Data'!N1220&gt;=30,OR(I1220&gt;=0.05,I1220="N/A")),"Type 2",IF(OR(AND('Test Sample Data'!N1220&gt;=30,'Control Sample Data'!N1220&lt;=30),AND('Test Sample Data'!N1220&lt;=30,'Control Sample Data'!N1220&gt;=30)),"Type 1","OKAY")))</f>
        <v>OKAY</v>
      </c>
    </row>
    <row r="1221" spans="1:11">
      <c r="A1221" s="80"/>
      <c r="B1221" s="87" t="str">
        <f>IF('Gene Table'!E1221="","",'Gene Table'!E1221)</f>
        <v>hsa-miR-548y</v>
      </c>
      <c r="C1221" s="87" t="str">
        <f>'Gene Table'!B1221</f>
        <v>C19</v>
      </c>
      <c r="D1221" s="88" t="e">
        <f>Calculations!BN1222</f>
        <v>#DIV/0!</v>
      </c>
      <c r="E1221" s="88" t="e">
        <f>Calculations!BO1222</f>
        <v>#DIV/0!</v>
      </c>
      <c r="F1221" s="89" t="e">
        <f t="shared" si="92"/>
        <v>#DIV/0!</v>
      </c>
      <c r="G1221" s="89" t="e">
        <f t="shared" si="93"/>
        <v>#DIV/0!</v>
      </c>
      <c r="H1221" s="88" t="e">
        <f t="shared" si="94"/>
        <v>#DIV/0!</v>
      </c>
      <c r="I1221" s="92" t="str">
        <f>IF(OR(COUNT(Calculations!BP1222:BY1222)&lt;3,COUNT(Calculations!BZ1222:CI1222)&lt;3),"N/A",IF(ISERROR(TTEST(Calculations!BP1222:BY1222,Calculations!BZ1222:CI1222,2,2)),"N/A",TTEST(Calculations!BP1222:BY1222,Calculations!BZ1222:CI1222,2,2)))</f>
        <v>N/A</v>
      </c>
      <c r="J1221" s="88" t="e">
        <f t="shared" si="95"/>
        <v>#DIV/0!</v>
      </c>
      <c r="K1221" s="93" t="str">
        <f>IF(AND('Test Sample Data'!N1221&gt;=35,'Control Sample Data'!N1221&gt;=35),"Type 3",IF(AND('Test Sample Data'!N1221&gt;=30,'Control Sample Data'!N1221&gt;=30,OR(I1221&gt;=0.05,I1221="N/A")),"Type 2",IF(OR(AND('Test Sample Data'!N1221&gt;=30,'Control Sample Data'!N1221&lt;=30),AND('Test Sample Data'!N1221&lt;=30,'Control Sample Data'!N1221&gt;=30)),"Type 1","OKAY")))</f>
        <v>OKAY</v>
      </c>
    </row>
    <row r="1222" spans="1:11">
      <c r="A1222" s="80"/>
      <c r="B1222" s="87" t="str">
        <f>IF('Gene Table'!E1222="","",'Gene Table'!E1222)</f>
        <v>hsa-miR-548x-3p</v>
      </c>
      <c r="C1222" s="87" t="str">
        <f>'Gene Table'!B1222</f>
        <v>C20</v>
      </c>
      <c r="D1222" s="88" t="e">
        <f>Calculations!BN1223</f>
        <v>#DIV/0!</v>
      </c>
      <c r="E1222" s="88" t="e">
        <f>Calculations!BO1223</f>
        <v>#DIV/0!</v>
      </c>
      <c r="F1222" s="89" t="e">
        <f t="shared" si="92"/>
        <v>#DIV/0!</v>
      </c>
      <c r="G1222" s="89" t="e">
        <f t="shared" si="93"/>
        <v>#DIV/0!</v>
      </c>
      <c r="H1222" s="88" t="e">
        <f t="shared" si="94"/>
        <v>#DIV/0!</v>
      </c>
      <c r="I1222" s="92" t="str">
        <f>IF(OR(COUNT(Calculations!BP1223:BY1223)&lt;3,COUNT(Calculations!BZ1223:CI1223)&lt;3),"N/A",IF(ISERROR(TTEST(Calculations!BP1223:BY1223,Calculations!BZ1223:CI1223,2,2)),"N/A",TTEST(Calculations!BP1223:BY1223,Calculations!BZ1223:CI1223,2,2)))</f>
        <v>N/A</v>
      </c>
      <c r="J1222" s="88" t="e">
        <f t="shared" si="95"/>
        <v>#DIV/0!</v>
      </c>
      <c r="K1222" s="93" t="str">
        <f>IF(AND('Test Sample Data'!N1222&gt;=35,'Control Sample Data'!N1222&gt;=35),"Type 3",IF(AND('Test Sample Data'!N1222&gt;=30,'Control Sample Data'!N1222&gt;=30,OR(I1222&gt;=0.05,I1222="N/A")),"Type 2",IF(OR(AND('Test Sample Data'!N1222&gt;=30,'Control Sample Data'!N1222&lt;=30),AND('Test Sample Data'!N1222&lt;=30,'Control Sample Data'!N1222&gt;=30)),"Type 1","OKAY")))</f>
        <v>OKAY</v>
      </c>
    </row>
    <row r="1223" spans="1:11">
      <c r="A1223" s="80"/>
      <c r="B1223" s="87" t="str">
        <f>IF('Gene Table'!E1223="","",'Gene Table'!E1223)</f>
        <v>hsa-miR-3940-3p</v>
      </c>
      <c r="C1223" s="87" t="str">
        <f>'Gene Table'!B1223</f>
        <v>C21</v>
      </c>
      <c r="D1223" s="88" t="e">
        <f>Calculations!BN1224</f>
        <v>#DIV/0!</v>
      </c>
      <c r="E1223" s="88" t="e">
        <f>Calculations!BO1224</f>
        <v>#DIV/0!</v>
      </c>
      <c r="F1223" s="89" t="e">
        <f t="shared" si="92"/>
        <v>#DIV/0!</v>
      </c>
      <c r="G1223" s="89" t="e">
        <f t="shared" si="93"/>
        <v>#DIV/0!</v>
      </c>
      <c r="H1223" s="88" t="e">
        <f t="shared" si="94"/>
        <v>#DIV/0!</v>
      </c>
      <c r="I1223" s="92" t="str">
        <f>IF(OR(COUNT(Calculations!BP1224:BY1224)&lt;3,COUNT(Calculations!BZ1224:CI1224)&lt;3),"N/A",IF(ISERROR(TTEST(Calculations!BP1224:BY1224,Calculations!BZ1224:CI1224,2,2)),"N/A",TTEST(Calculations!BP1224:BY1224,Calculations!BZ1224:CI1224,2,2)))</f>
        <v>N/A</v>
      </c>
      <c r="J1223" s="88" t="e">
        <f t="shared" si="95"/>
        <v>#DIV/0!</v>
      </c>
      <c r="K1223" s="93" t="str">
        <f>IF(AND('Test Sample Data'!N1223&gt;=35,'Control Sample Data'!N1223&gt;=35),"Type 3",IF(AND('Test Sample Data'!N1223&gt;=30,'Control Sample Data'!N1223&gt;=30,OR(I1223&gt;=0.05,I1223="N/A")),"Type 2",IF(OR(AND('Test Sample Data'!N1223&gt;=30,'Control Sample Data'!N1223&lt;=30),AND('Test Sample Data'!N1223&lt;=30,'Control Sample Data'!N1223&gt;=30)),"Type 1","OKAY")))</f>
        <v>OKAY</v>
      </c>
    </row>
    <row r="1224" spans="1:11">
      <c r="A1224" s="80"/>
      <c r="B1224" s="87" t="str">
        <f>IF('Gene Table'!E1224="","",'Gene Table'!E1224)</f>
        <v>hsa-miR-3689d</v>
      </c>
      <c r="C1224" s="87" t="str">
        <f>'Gene Table'!B1224</f>
        <v>C22</v>
      </c>
      <c r="D1224" s="88" t="e">
        <f>Calculations!BN1225</f>
        <v>#DIV/0!</v>
      </c>
      <c r="E1224" s="88" t="e">
        <f>Calculations!BO1225</f>
        <v>#DIV/0!</v>
      </c>
      <c r="F1224" s="89" t="e">
        <f t="shared" si="92"/>
        <v>#DIV/0!</v>
      </c>
      <c r="G1224" s="89" t="e">
        <f t="shared" si="93"/>
        <v>#DIV/0!</v>
      </c>
      <c r="H1224" s="88" t="e">
        <f t="shared" si="94"/>
        <v>#DIV/0!</v>
      </c>
      <c r="I1224" s="92" t="str">
        <f>IF(OR(COUNT(Calculations!BP1225:BY1225)&lt;3,COUNT(Calculations!BZ1225:CI1225)&lt;3),"N/A",IF(ISERROR(TTEST(Calculations!BP1225:BY1225,Calculations!BZ1225:CI1225,2,2)),"N/A",TTEST(Calculations!BP1225:BY1225,Calculations!BZ1225:CI1225,2,2)))</f>
        <v>N/A</v>
      </c>
      <c r="J1224" s="88" t="e">
        <f t="shared" si="95"/>
        <v>#DIV/0!</v>
      </c>
      <c r="K1224" s="93" t="str">
        <f>IF(AND('Test Sample Data'!N1224&gt;=35,'Control Sample Data'!N1224&gt;=35),"Type 3",IF(AND('Test Sample Data'!N1224&gt;=30,'Control Sample Data'!N1224&gt;=30,OR(I1224&gt;=0.05,I1224="N/A")),"Type 2",IF(OR(AND('Test Sample Data'!N1224&gt;=30,'Control Sample Data'!N1224&lt;=30),AND('Test Sample Data'!N1224&lt;=30,'Control Sample Data'!N1224&gt;=30)),"Type 1","OKAY")))</f>
        <v>OKAY</v>
      </c>
    </row>
    <row r="1225" spans="1:11">
      <c r="A1225" s="80"/>
      <c r="B1225" s="87" t="str">
        <f>IF('Gene Table'!E1225="","",'Gene Table'!E1225)</f>
        <v>hsa-miR-3941</v>
      </c>
      <c r="C1225" s="87" t="str">
        <f>'Gene Table'!B1225</f>
        <v>C23</v>
      </c>
      <c r="D1225" s="88" t="e">
        <f>Calculations!BN1226</f>
        <v>#DIV/0!</v>
      </c>
      <c r="E1225" s="88" t="e">
        <f>Calculations!BO1226</f>
        <v>#DIV/0!</v>
      </c>
      <c r="F1225" s="89" t="e">
        <f t="shared" si="92"/>
        <v>#DIV/0!</v>
      </c>
      <c r="G1225" s="89" t="e">
        <f t="shared" si="93"/>
        <v>#DIV/0!</v>
      </c>
      <c r="H1225" s="88" t="e">
        <f t="shared" si="94"/>
        <v>#DIV/0!</v>
      </c>
      <c r="I1225" s="92" t="str">
        <f>IF(OR(COUNT(Calculations!BP1226:BY1226)&lt;3,COUNT(Calculations!BZ1226:CI1226)&lt;3),"N/A",IF(ISERROR(TTEST(Calculations!BP1226:BY1226,Calculations!BZ1226:CI1226,2,2)),"N/A",TTEST(Calculations!BP1226:BY1226,Calculations!BZ1226:CI1226,2,2)))</f>
        <v>N/A</v>
      </c>
      <c r="J1225" s="88" t="e">
        <f t="shared" si="95"/>
        <v>#DIV/0!</v>
      </c>
      <c r="K1225" s="93" t="str">
        <f>IF(AND('Test Sample Data'!N1225&gt;=35,'Control Sample Data'!N1225&gt;=35),"Type 3",IF(AND('Test Sample Data'!N1225&gt;=30,'Control Sample Data'!N1225&gt;=30,OR(I1225&gt;=0.05,I1225="N/A")),"Type 2",IF(OR(AND('Test Sample Data'!N1225&gt;=30,'Control Sample Data'!N1225&lt;=30),AND('Test Sample Data'!N1225&lt;=30,'Control Sample Data'!N1225&gt;=30)),"Type 1","OKAY")))</f>
        <v>OKAY</v>
      </c>
    </row>
    <row r="1226" spans="1:11">
      <c r="A1226" s="80"/>
      <c r="B1226" s="87" t="str">
        <f>IF('Gene Table'!E1226="","",'Gene Table'!E1226)</f>
        <v>hsa-miR-3689f</v>
      </c>
      <c r="C1226" s="87" t="str">
        <f>'Gene Table'!B1226</f>
        <v>C24</v>
      </c>
      <c r="D1226" s="88" t="e">
        <f>Calculations!BN1227</f>
        <v>#DIV/0!</v>
      </c>
      <c r="E1226" s="88" t="e">
        <f>Calculations!BO1227</f>
        <v>#DIV/0!</v>
      </c>
      <c r="F1226" s="89" t="e">
        <f t="shared" si="92"/>
        <v>#DIV/0!</v>
      </c>
      <c r="G1226" s="89" t="e">
        <f t="shared" si="93"/>
        <v>#DIV/0!</v>
      </c>
      <c r="H1226" s="88" t="e">
        <f t="shared" si="94"/>
        <v>#DIV/0!</v>
      </c>
      <c r="I1226" s="92" t="str">
        <f>IF(OR(COUNT(Calculations!BP1227:BY1227)&lt;3,COUNT(Calculations!BZ1227:CI1227)&lt;3),"N/A",IF(ISERROR(TTEST(Calculations!BP1227:BY1227,Calculations!BZ1227:CI1227,2,2)),"N/A",TTEST(Calculations!BP1227:BY1227,Calculations!BZ1227:CI1227,2,2)))</f>
        <v>N/A</v>
      </c>
      <c r="J1226" s="88" t="e">
        <f t="shared" si="95"/>
        <v>#DIV/0!</v>
      </c>
      <c r="K1226" s="93" t="str">
        <f>IF(AND('Test Sample Data'!N1226&gt;=35,'Control Sample Data'!N1226&gt;=35),"Type 3",IF(AND('Test Sample Data'!N1226&gt;=30,'Control Sample Data'!N1226&gt;=30,OR(I1226&gt;=0.05,I1226="N/A")),"Type 2",IF(OR(AND('Test Sample Data'!N1226&gt;=30,'Control Sample Data'!N1226&lt;=30),AND('Test Sample Data'!N1226&lt;=30,'Control Sample Data'!N1226&gt;=30)),"Type 1","OKAY")))</f>
        <v>OKAY</v>
      </c>
    </row>
    <row r="1227" spans="1:11">
      <c r="A1227" s="80"/>
      <c r="B1227" s="87" t="str">
        <f>IF('Gene Table'!E1227="","",'Gene Table'!E1227)</f>
        <v>hsa-miR-4639-3p</v>
      </c>
      <c r="C1227" s="87" t="str">
        <f>'Gene Table'!B1227</f>
        <v>D01</v>
      </c>
      <c r="D1227" s="88" t="e">
        <f>Calculations!BN1228</f>
        <v>#DIV/0!</v>
      </c>
      <c r="E1227" s="88" t="e">
        <f>Calculations!BO1228</f>
        <v>#DIV/0!</v>
      </c>
      <c r="F1227" s="89" t="e">
        <f t="shared" si="92"/>
        <v>#DIV/0!</v>
      </c>
      <c r="G1227" s="89" t="e">
        <f t="shared" si="93"/>
        <v>#DIV/0!</v>
      </c>
      <c r="H1227" s="88" t="e">
        <f t="shared" si="94"/>
        <v>#DIV/0!</v>
      </c>
      <c r="I1227" s="92" t="str">
        <f>IF(OR(COUNT(Calculations!BP1228:BY1228)&lt;3,COUNT(Calculations!BZ1228:CI1228)&lt;3),"N/A",IF(ISERROR(TTEST(Calculations!BP1228:BY1228,Calculations!BZ1228:CI1228,2,2)),"N/A",TTEST(Calculations!BP1228:BY1228,Calculations!BZ1228:CI1228,2,2)))</f>
        <v>N/A</v>
      </c>
      <c r="J1227" s="88" t="e">
        <f t="shared" si="95"/>
        <v>#DIV/0!</v>
      </c>
      <c r="K1227" s="93" t="str">
        <f>IF(AND('Test Sample Data'!N1227&gt;=35,'Control Sample Data'!N1227&gt;=35),"Type 3",IF(AND('Test Sample Data'!N1227&gt;=30,'Control Sample Data'!N1227&gt;=30,OR(I1227&gt;=0.05,I1227="N/A")),"Type 2",IF(OR(AND('Test Sample Data'!N1227&gt;=30,'Control Sample Data'!N1227&lt;=30),AND('Test Sample Data'!N1227&lt;=30,'Control Sample Data'!N1227&gt;=30)),"Type 1","OKAY")))</f>
        <v>OKAY</v>
      </c>
    </row>
    <row r="1228" spans="1:11">
      <c r="A1228" s="80"/>
      <c r="B1228" s="87" t="str">
        <f>IF('Gene Table'!E1228="","",'Gene Table'!E1228)</f>
        <v>hsa-miR-4693-3p</v>
      </c>
      <c r="C1228" s="87" t="str">
        <f>'Gene Table'!B1228</f>
        <v>D02</v>
      </c>
      <c r="D1228" s="88" t="e">
        <f>Calculations!BN1229</f>
        <v>#DIV/0!</v>
      </c>
      <c r="E1228" s="88" t="e">
        <f>Calculations!BO1229</f>
        <v>#DIV/0!</v>
      </c>
      <c r="F1228" s="89" t="e">
        <f t="shared" si="92"/>
        <v>#DIV/0!</v>
      </c>
      <c r="G1228" s="89" t="e">
        <f t="shared" si="93"/>
        <v>#DIV/0!</v>
      </c>
      <c r="H1228" s="88" t="e">
        <f t="shared" si="94"/>
        <v>#DIV/0!</v>
      </c>
      <c r="I1228" s="92" t="str">
        <f>IF(OR(COUNT(Calculations!BP1229:BY1229)&lt;3,COUNT(Calculations!BZ1229:CI1229)&lt;3),"N/A",IF(ISERROR(TTEST(Calculations!BP1229:BY1229,Calculations!BZ1229:CI1229,2,2)),"N/A",TTEST(Calculations!BP1229:BY1229,Calculations!BZ1229:CI1229,2,2)))</f>
        <v>N/A</v>
      </c>
      <c r="J1228" s="88" t="e">
        <f t="shared" si="95"/>
        <v>#DIV/0!</v>
      </c>
      <c r="K1228" s="93" t="str">
        <f>IF(AND('Test Sample Data'!N1228&gt;=35,'Control Sample Data'!N1228&gt;=35),"Type 3",IF(AND('Test Sample Data'!N1228&gt;=30,'Control Sample Data'!N1228&gt;=30,OR(I1228&gt;=0.05,I1228="N/A")),"Type 2",IF(OR(AND('Test Sample Data'!N1228&gt;=30,'Control Sample Data'!N1228&lt;=30),AND('Test Sample Data'!N1228&lt;=30,'Control Sample Data'!N1228&gt;=30)),"Type 1","OKAY")))</f>
        <v>OKAY</v>
      </c>
    </row>
    <row r="1229" spans="1:11">
      <c r="A1229" s="80"/>
      <c r="B1229" s="87" t="str">
        <f>IF('Gene Table'!E1229="","",'Gene Table'!E1229)</f>
        <v>hsa-miR-4640-5p</v>
      </c>
      <c r="C1229" s="87" t="str">
        <f>'Gene Table'!B1229</f>
        <v>D03</v>
      </c>
      <c r="D1229" s="88" t="e">
        <f>Calculations!BN1230</f>
        <v>#DIV/0!</v>
      </c>
      <c r="E1229" s="88" t="e">
        <f>Calculations!BO1230</f>
        <v>#DIV/0!</v>
      </c>
      <c r="F1229" s="89" t="e">
        <f t="shared" si="92"/>
        <v>#DIV/0!</v>
      </c>
      <c r="G1229" s="89" t="e">
        <f t="shared" si="93"/>
        <v>#DIV/0!</v>
      </c>
      <c r="H1229" s="88" t="e">
        <f t="shared" si="94"/>
        <v>#DIV/0!</v>
      </c>
      <c r="I1229" s="92" t="str">
        <f>IF(OR(COUNT(Calculations!BP1230:BY1230)&lt;3,COUNT(Calculations!BZ1230:CI1230)&lt;3),"N/A",IF(ISERROR(TTEST(Calculations!BP1230:BY1230,Calculations!BZ1230:CI1230,2,2)),"N/A",TTEST(Calculations!BP1230:BY1230,Calculations!BZ1230:CI1230,2,2)))</f>
        <v>N/A</v>
      </c>
      <c r="J1229" s="88" t="e">
        <f t="shared" si="95"/>
        <v>#DIV/0!</v>
      </c>
      <c r="K1229" s="93" t="str">
        <f>IF(AND('Test Sample Data'!N1229&gt;=35,'Control Sample Data'!N1229&gt;=35),"Type 3",IF(AND('Test Sample Data'!N1229&gt;=30,'Control Sample Data'!N1229&gt;=30,OR(I1229&gt;=0.05,I1229="N/A")),"Type 2",IF(OR(AND('Test Sample Data'!N1229&gt;=30,'Control Sample Data'!N1229&lt;=30),AND('Test Sample Data'!N1229&lt;=30,'Control Sample Data'!N1229&gt;=30)),"Type 1","OKAY")))</f>
        <v>OKAY</v>
      </c>
    </row>
    <row r="1230" spans="1:11">
      <c r="A1230" s="80"/>
      <c r="B1230" s="87" t="str">
        <f>IF('Gene Table'!E1230="","",'Gene Table'!E1230)</f>
        <v>hsa-miR-4694-5p</v>
      </c>
      <c r="C1230" s="87" t="str">
        <f>'Gene Table'!B1230</f>
        <v>D04</v>
      </c>
      <c r="D1230" s="88" t="e">
        <f>Calculations!BN1231</f>
        <v>#DIV/0!</v>
      </c>
      <c r="E1230" s="88" t="e">
        <f>Calculations!BO1231</f>
        <v>#DIV/0!</v>
      </c>
      <c r="F1230" s="89" t="e">
        <f t="shared" si="92"/>
        <v>#DIV/0!</v>
      </c>
      <c r="G1230" s="89" t="e">
        <f t="shared" si="93"/>
        <v>#DIV/0!</v>
      </c>
      <c r="H1230" s="88" t="e">
        <f t="shared" si="94"/>
        <v>#DIV/0!</v>
      </c>
      <c r="I1230" s="92" t="str">
        <f>IF(OR(COUNT(Calculations!BP1231:BY1231)&lt;3,COUNT(Calculations!BZ1231:CI1231)&lt;3),"N/A",IF(ISERROR(TTEST(Calculations!BP1231:BY1231,Calculations!BZ1231:CI1231,2,2)),"N/A",TTEST(Calculations!BP1231:BY1231,Calculations!BZ1231:CI1231,2,2)))</f>
        <v>N/A</v>
      </c>
      <c r="J1230" s="88" t="e">
        <f t="shared" si="95"/>
        <v>#DIV/0!</v>
      </c>
      <c r="K1230" s="93" t="str">
        <f>IF(AND('Test Sample Data'!N1230&gt;=35,'Control Sample Data'!N1230&gt;=35),"Type 3",IF(AND('Test Sample Data'!N1230&gt;=30,'Control Sample Data'!N1230&gt;=30,OR(I1230&gt;=0.05,I1230="N/A")),"Type 2",IF(OR(AND('Test Sample Data'!N1230&gt;=30,'Control Sample Data'!N1230&lt;=30),AND('Test Sample Data'!N1230&lt;=30,'Control Sample Data'!N1230&gt;=30)),"Type 1","OKAY")))</f>
        <v>OKAY</v>
      </c>
    </row>
    <row r="1231" spans="1:11">
      <c r="A1231" s="80"/>
      <c r="B1231" s="87" t="str">
        <f>IF('Gene Table'!E1231="","",'Gene Table'!E1231)</f>
        <v>hsa-miR-4640-3p</v>
      </c>
      <c r="C1231" s="87" t="str">
        <f>'Gene Table'!B1231</f>
        <v>D05</v>
      </c>
      <c r="D1231" s="88" t="e">
        <f>Calculations!BN1232</f>
        <v>#DIV/0!</v>
      </c>
      <c r="E1231" s="88" t="e">
        <f>Calculations!BO1232</f>
        <v>#DIV/0!</v>
      </c>
      <c r="F1231" s="89" t="e">
        <f t="shared" si="92"/>
        <v>#DIV/0!</v>
      </c>
      <c r="G1231" s="89" t="e">
        <f t="shared" si="93"/>
        <v>#DIV/0!</v>
      </c>
      <c r="H1231" s="88" t="e">
        <f t="shared" si="94"/>
        <v>#DIV/0!</v>
      </c>
      <c r="I1231" s="92" t="str">
        <f>IF(OR(COUNT(Calculations!BP1232:BY1232)&lt;3,COUNT(Calculations!BZ1232:CI1232)&lt;3),"N/A",IF(ISERROR(TTEST(Calculations!BP1232:BY1232,Calculations!BZ1232:CI1232,2,2)),"N/A",TTEST(Calculations!BP1232:BY1232,Calculations!BZ1232:CI1232,2,2)))</f>
        <v>N/A</v>
      </c>
      <c r="J1231" s="88" t="e">
        <f t="shared" si="95"/>
        <v>#DIV/0!</v>
      </c>
      <c r="K1231" s="93" t="str">
        <f>IF(AND('Test Sample Data'!N1231&gt;=35,'Control Sample Data'!N1231&gt;=35),"Type 3",IF(AND('Test Sample Data'!N1231&gt;=30,'Control Sample Data'!N1231&gt;=30,OR(I1231&gt;=0.05,I1231="N/A")),"Type 2",IF(OR(AND('Test Sample Data'!N1231&gt;=30,'Control Sample Data'!N1231&lt;=30),AND('Test Sample Data'!N1231&lt;=30,'Control Sample Data'!N1231&gt;=30)),"Type 1","OKAY")))</f>
        <v>OKAY</v>
      </c>
    </row>
    <row r="1232" spans="1:11">
      <c r="A1232" s="80"/>
      <c r="B1232" s="87" t="str">
        <f>IF('Gene Table'!E1232="","",'Gene Table'!E1232)</f>
        <v>hsa-miR-4694-3p</v>
      </c>
      <c r="C1232" s="87" t="str">
        <f>'Gene Table'!B1232</f>
        <v>D06</v>
      </c>
      <c r="D1232" s="88" t="e">
        <f>Calculations!BN1233</f>
        <v>#DIV/0!</v>
      </c>
      <c r="E1232" s="88" t="e">
        <f>Calculations!BO1233</f>
        <v>#DIV/0!</v>
      </c>
      <c r="F1232" s="89" t="e">
        <f t="shared" si="92"/>
        <v>#DIV/0!</v>
      </c>
      <c r="G1232" s="89" t="e">
        <f t="shared" si="93"/>
        <v>#DIV/0!</v>
      </c>
      <c r="H1232" s="88" t="e">
        <f t="shared" si="94"/>
        <v>#DIV/0!</v>
      </c>
      <c r="I1232" s="92" t="str">
        <f>IF(OR(COUNT(Calculations!BP1233:BY1233)&lt;3,COUNT(Calculations!BZ1233:CI1233)&lt;3),"N/A",IF(ISERROR(TTEST(Calculations!BP1233:BY1233,Calculations!BZ1233:CI1233,2,2)),"N/A",TTEST(Calculations!BP1233:BY1233,Calculations!BZ1233:CI1233,2,2)))</f>
        <v>N/A</v>
      </c>
      <c r="J1232" s="88" t="e">
        <f t="shared" si="95"/>
        <v>#DIV/0!</v>
      </c>
      <c r="K1232" s="93" t="str">
        <f>IF(AND('Test Sample Data'!N1232&gt;=35,'Control Sample Data'!N1232&gt;=35),"Type 3",IF(AND('Test Sample Data'!N1232&gt;=30,'Control Sample Data'!N1232&gt;=30,OR(I1232&gt;=0.05,I1232="N/A")),"Type 2",IF(OR(AND('Test Sample Data'!N1232&gt;=30,'Control Sample Data'!N1232&lt;=30),AND('Test Sample Data'!N1232&lt;=30,'Control Sample Data'!N1232&gt;=30)),"Type 1","OKAY")))</f>
        <v>OKAY</v>
      </c>
    </row>
    <row r="1233" spans="1:11">
      <c r="A1233" s="80"/>
      <c r="B1233" s="87" t="str">
        <f>IF('Gene Table'!E1233="","",'Gene Table'!E1233)</f>
        <v>hsa-miR-4641</v>
      </c>
      <c r="C1233" s="87" t="str">
        <f>'Gene Table'!B1233</f>
        <v>D07</v>
      </c>
      <c r="D1233" s="88" t="e">
        <f>Calculations!BN1234</f>
        <v>#DIV/0!</v>
      </c>
      <c r="E1233" s="88" t="e">
        <f>Calculations!BO1234</f>
        <v>#DIV/0!</v>
      </c>
      <c r="F1233" s="89" t="e">
        <f t="shared" si="92"/>
        <v>#DIV/0!</v>
      </c>
      <c r="G1233" s="89" t="e">
        <f t="shared" si="93"/>
        <v>#DIV/0!</v>
      </c>
      <c r="H1233" s="88" t="e">
        <f t="shared" si="94"/>
        <v>#DIV/0!</v>
      </c>
      <c r="I1233" s="92" t="str">
        <f>IF(OR(COUNT(Calculations!BP1234:BY1234)&lt;3,COUNT(Calculations!BZ1234:CI1234)&lt;3),"N/A",IF(ISERROR(TTEST(Calculations!BP1234:BY1234,Calculations!BZ1234:CI1234,2,2)),"N/A",TTEST(Calculations!BP1234:BY1234,Calculations!BZ1234:CI1234,2,2)))</f>
        <v>N/A</v>
      </c>
      <c r="J1233" s="88" t="e">
        <f t="shared" si="95"/>
        <v>#DIV/0!</v>
      </c>
      <c r="K1233" s="93" t="str">
        <f>IF(AND('Test Sample Data'!N1233&gt;=35,'Control Sample Data'!N1233&gt;=35),"Type 3",IF(AND('Test Sample Data'!N1233&gt;=30,'Control Sample Data'!N1233&gt;=30,OR(I1233&gt;=0.05,I1233="N/A")),"Type 2",IF(OR(AND('Test Sample Data'!N1233&gt;=30,'Control Sample Data'!N1233&lt;=30),AND('Test Sample Data'!N1233&lt;=30,'Control Sample Data'!N1233&gt;=30)),"Type 1","OKAY")))</f>
        <v>OKAY</v>
      </c>
    </row>
    <row r="1234" spans="1:11">
      <c r="A1234" s="80"/>
      <c r="B1234" s="87" t="str">
        <f>IF('Gene Table'!E1234="","",'Gene Table'!E1234)</f>
        <v>hsa-miR-4695-5p</v>
      </c>
      <c r="C1234" s="87" t="str">
        <f>'Gene Table'!B1234</f>
        <v>D08</v>
      </c>
      <c r="D1234" s="88" t="e">
        <f>Calculations!BN1235</f>
        <v>#DIV/0!</v>
      </c>
      <c r="E1234" s="88" t="e">
        <f>Calculations!BO1235</f>
        <v>#DIV/0!</v>
      </c>
      <c r="F1234" s="89" t="e">
        <f t="shared" si="92"/>
        <v>#DIV/0!</v>
      </c>
      <c r="G1234" s="89" t="e">
        <f t="shared" si="93"/>
        <v>#DIV/0!</v>
      </c>
      <c r="H1234" s="88" t="e">
        <f t="shared" si="94"/>
        <v>#DIV/0!</v>
      </c>
      <c r="I1234" s="92" t="str">
        <f>IF(OR(COUNT(Calculations!BP1235:BY1235)&lt;3,COUNT(Calculations!BZ1235:CI1235)&lt;3),"N/A",IF(ISERROR(TTEST(Calculations!BP1235:BY1235,Calculations!BZ1235:CI1235,2,2)),"N/A",TTEST(Calculations!BP1235:BY1235,Calculations!BZ1235:CI1235,2,2)))</f>
        <v>N/A</v>
      </c>
      <c r="J1234" s="88" t="e">
        <f t="shared" si="95"/>
        <v>#DIV/0!</v>
      </c>
      <c r="K1234" s="93" t="str">
        <f>IF(AND('Test Sample Data'!N1234&gt;=35,'Control Sample Data'!N1234&gt;=35),"Type 3",IF(AND('Test Sample Data'!N1234&gt;=30,'Control Sample Data'!N1234&gt;=30,OR(I1234&gt;=0.05,I1234="N/A")),"Type 2",IF(OR(AND('Test Sample Data'!N1234&gt;=30,'Control Sample Data'!N1234&lt;=30),AND('Test Sample Data'!N1234&lt;=30,'Control Sample Data'!N1234&gt;=30)),"Type 1","OKAY")))</f>
        <v>OKAY</v>
      </c>
    </row>
    <row r="1235" spans="1:11">
      <c r="A1235" s="80"/>
      <c r="B1235" s="87" t="str">
        <f>IF('Gene Table'!E1235="","",'Gene Table'!E1235)</f>
        <v>hsa-miR-4642</v>
      </c>
      <c r="C1235" s="87" t="str">
        <f>'Gene Table'!B1235</f>
        <v>D09</v>
      </c>
      <c r="D1235" s="88" t="e">
        <f>Calculations!BN1236</f>
        <v>#DIV/0!</v>
      </c>
      <c r="E1235" s="88" t="e">
        <f>Calculations!BO1236</f>
        <v>#DIV/0!</v>
      </c>
      <c r="F1235" s="89" t="e">
        <f t="shared" si="92"/>
        <v>#DIV/0!</v>
      </c>
      <c r="G1235" s="89" t="e">
        <f t="shared" si="93"/>
        <v>#DIV/0!</v>
      </c>
      <c r="H1235" s="88" t="e">
        <f t="shared" si="94"/>
        <v>#DIV/0!</v>
      </c>
      <c r="I1235" s="92" t="str">
        <f>IF(OR(COUNT(Calculations!BP1236:BY1236)&lt;3,COUNT(Calculations!BZ1236:CI1236)&lt;3),"N/A",IF(ISERROR(TTEST(Calculations!BP1236:BY1236,Calculations!BZ1236:CI1236,2,2)),"N/A",TTEST(Calculations!BP1236:BY1236,Calculations!BZ1236:CI1236,2,2)))</f>
        <v>N/A</v>
      </c>
      <c r="J1235" s="88" t="e">
        <f t="shared" si="95"/>
        <v>#DIV/0!</v>
      </c>
      <c r="K1235" s="93" t="str">
        <f>IF(AND('Test Sample Data'!N1235&gt;=35,'Control Sample Data'!N1235&gt;=35),"Type 3",IF(AND('Test Sample Data'!N1235&gt;=30,'Control Sample Data'!N1235&gt;=30,OR(I1235&gt;=0.05,I1235="N/A")),"Type 2",IF(OR(AND('Test Sample Data'!N1235&gt;=30,'Control Sample Data'!N1235&lt;=30),AND('Test Sample Data'!N1235&lt;=30,'Control Sample Data'!N1235&gt;=30)),"Type 1","OKAY")))</f>
        <v>OKAY</v>
      </c>
    </row>
    <row r="1236" spans="1:11">
      <c r="A1236" s="80"/>
      <c r="B1236" s="87" t="str">
        <f>IF('Gene Table'!E1236="","",'Gene Table'!E1236)</f>
        <v>hsa-miR-4695-3p</v>
      </c>
      <c r="C1236" s="87" t="str">
        <f>'Gene Table'!B1236</f>
        <v>D10</v>
      </c>
      <c r="D1236" s="88" t="e">
        <f>Calculations!BN1237</f>
        <v>#DIV/0!</v>
      </c>
      <c r="E1236" s="88" t="e">
        <f>Calculations!BO1237</f>
        <v>#DIV/0!</v>
      </c>
      <c r="F1236" s="89" t="e">
        <f t="shared" si="92"/>
        <v>#DIV/0!</v>
      </c>
      <c r="G1236" s="89" t="e">
        <f t="shared" si="93"/>
        <v>#DIV/0!</v>
      </c>
      <c r="H1236" s="88" t="e">
        <f t="shared" si="94"/>
        <v>#DIV/0!</v>
      </c>
      <c r="I1236" s="92" t="str">
        <f>IF(OR(COUNT(Calculations!BP1237:BY1237)&lt;3,COUNT(Calculations!BZ1237:CI1237)&lt;3),"N/A",IF(ISERROR(TTEST(Calculations!BP1237:BY1237,Calculations!BZ1237:CI1237,2,2)),"N/A",TTEST(Calculations!BP1237:BY1237,Calculations!BZ1237:CI1237,2,2)))</f>
        <v>N/A</v>
      </c>
      <c r="J1236" s="88" t="e">
        <f t="shared" si="95"/>
        <v>#DIV/0!</v>
      </c>
      <c r="K1236" s="93" t="str">
        <f>IF(AND('Test Sample Data'!N1236&gt;=35,'Control Sample Data'!N1236&gt;=35),"Type 3",IF(AND('Test Sample Data'!N1236&gt;=30,'Control Sample Data'!N1236&gt;=30,OR(I1236&gt;=0.05,I1236="N/A")),"Type 2",IF(OR(AND('Test Sample Data'!N1236&gt;=30,'Control Sample Data'!N1236&lt;=30),AND('Test Sample Data'!N1236&lt;=30,'Control Sample Data'!N1236&gt;=30)),"Type 1","OKAY")))</f>
        <v>OKAY</v>
      </c>
    </row>
    <row r="1237" spans="1:11">
      <c r="A1237" s="80"/>
      <c r="B1237" s="87" t="str">
        <f>IF('Gene Table'!E1237="","",'Gene Table'!E1237)</f>
        <v>hsa-miR-4643</v>
      </c>
      <c r="C1237" s="87" t="str">
        <f>'Gene Table'!B1237</f>
        <v>D11</v>
      </c>
      <c r="D1237" s="88" t="e">
        <f>Calculations!BN1238</f>
        <v>#DIV/0!</v>
      </c>
      <c r="E1237" s="88" t="e">
        <f>Calculations!BO1238</f>
        <v>#DIV/0!</v>
      </c>
      <c r="F1237" s="89" t="e">
        <f t="shared" si="92"/>
        <v>#DIV/0!</v>
      </c>
      <c r="G1237" s="89" t="e">
        <f t="shared" si="93"/>
        <v>#DIV/0!</v>
      </c>
      <c r="H1237" s="88" t="e">
        <f t="shared" si="94"/>
        <v>#DIV/0!</v>
      </c>
      <c r="I1237" s="92" t="str">
        <f>IF(OR(COUNT(Calculations!BP1238:BY1238)&lt;3,COUNT(Calculations!BZ1238:CI1238)&lt;3),"N/A",IF(ISERROR(TTEST(Calculations!BP1238:BY1238,Calculations!BZ1238:CI1238,2,2)),"N/A",TTEST(Calculations!BP1238:BY1238,Calculations!BZ1238:CI1238,2,2)))</f>
        <v>N/A</v>
      </c>
      <c r="J1237" s="88" t="e">
        <f t="shared" si="95"/>
        <v>#DIV/0!</v>
      </c>
      <c r="K1237" s="93" t="str">
        <f>IF(AND('Test Sample Data'!N1237&gt;=35,'Control Sample Data'!N1237&gt;=35),"Type 3",IF(AND('Test Sample Data'!N1237&gt;=30,'Control Sample Data'!N1237&gt;=30,OR(I1237&gt;=0.05,I1237="N/A")),"Type 2",IF(OR(AND('Test Sample Data'!N1237&gt;=30,'Control Sample Data'!N1237&lt;=30),AND('Test Sample Data'!N1237&lt;=30,'Control Sample Data'!N1237&gt;=30)),"Type 1","OKAY")))</f>
        <v>OKAY</v>
      </c>
    </row>
    <row r="1238" spans="1:11">
      <c r="A1238" s="80"/>
      <c r="B1238" s="87" t="str">
        <f>IF('Gene Table'!E1238="","",'Gene Table'!E1238)</f>
        <v>hsa-miR-4696</v>
      </c>
      <c r="C1238" s="87" t="str">
        <f>'Gene Table'!B1238</f>
        <v>D12</v>
      </c>
      <c r="D1238" s="88" t="e">
        <f>Calculations!BN1239</f>
        <v>#DIV/0!</v>
      </c>
      <c r="E1238" s="88" t="e">
        <f>Calculations!BO1239</f>
        <v>#DIV/0!</v>
      </c>
      <c r="F1238" s="89" t="e">
        <f t="shared" si="92"/>
        <v>#DIV/0!</v>
      </c>
      <c r="G1238" s="89" t="e">
        <f t="shared" si="93"/>
        <v>#DIV/0!</v>
      </c>
      <c r="H1238" s="88" t="e">
        <f t="shared" si="94"/>
        <v>#DIV/0!</v>
      </c>
      <c r="I1238" s="92" t="str">
        <f>IF(OR(COUNT(Calculations!BP1239:BY1239)&lt;3,COUNT(Calculations!BZ1239:CI1239)&lt;3),"N/A",IF(ISERROR(TTEST(Calculations!BP1239:BY1239,Calculations!BZ1239:CI1239,2,2)),"N/A",TTEST(Calculations!BP1239:BY1239,Calculations!BZ1239:CI1239,2,2)))</f>
        <v>N/A</v>
      </c>
      <c r="J1238" s="88" t="e">
        <f t="shared" si="95"/>
        <v>#DIV/0!</v>
      </c>
      <c r="K1238" s="93" t="str">
        <f>IF(AND('Test Sample Data'!N1238&gt;=35,'Control Sample Data'!N1238&gt;=35),"Type 3",IF(AND('Test Sample Data'!N1238&gt;=30,'Control Sample Data'!N1238&gt;=30,OR(I1238&gt;=0.05,I1238="N/A")),"Type 2",IF(OR(AND('Test Sample Data'!N1238&gt;=30,'Control Sample Data'!N1238&lt;=30),AND('Test Sample Data'!N1238&lt;=30,'Control Sample Data'!N1238&gt;=30)),"Type 1","OKAY")))</f>
        <v>OKAY</v>
      </c>
    </row>
    <row r="1239" spans="1:11">
      <c r="A1239" s="80"/>
      <c r="B1239" s="87" t="str">
        <f>IF('Gene Table'!E1239="","",'Gene Table'!E1239)</f>
        <v>hsa-miR-4644</v>
      </c>
      <c r="C1239" s="87" t="str">
        <f>'Gene Table'!B1239</f>
        <v>D13</v>
      </c>
      <c r="D1239" s="88" t="e">
        <f>Calculations!BN1240</f>
        <v>#DIV/0!</v>
      </c>
      <c r="E1239" s="88" t="e">
        <f>Calculations!BO1240</f>
        <v>#DIV/0!</v>
      </c>
      <c r="F1239" s="89" t="e">
        <f t="shared" si="92"/>
        <v>#DIV/0!</v>
      </c>
      <c r="G1239" s="89" t="e">
        <f t="shared" si="93"/>
        <v>#DIV/0!</v>
      </c>
      <c r="H1239" s="88" t="e">
        <f t="shared" si="94"/>
        <v>#DIV/0!</v>
      </c>
      <c r="I1239" s="92" t="str">
        <f>IF(OR(COUNT(Calculations!BP1240:BY1240)&lt;3,COUNT(Calculations!BZ1240:CI1240)&lt;3),"N/A",IF(ISERROR(TTEST(Calculations!BP1240:BY1240,Calculations!BZ1240:CI1240,2,2)),"N/A",TTEST(Calculations!BP1240:BY1240,Calculations!BZ1240:CI1240,2,2)))</f>
        <v>N/A</v>
      </c>
      <c r="J1239" s="88" t="e">
        <f t="shared" si="95"/>
        <v>#DIV/0!</v>
      </c>
      <c r="K1239" s="93" t="str">
        <f>IF(AND('Test Sample Data'!N1239&gt;=35,'Control Sample Data'!N1239&gt;=35),"Type 3",IF(AND('Test Sample Data'!N1239&gt;=30,'Control Sample Data'!N1239&gt;=30,OR(I1239&gt;=0.05,I1239="N/A")),"Type 2",IF(OR(AND('Test Sample Data'!N1239&gt;=30,'Control Sample Data'!N1239&lt;=30),AND('Test Sample Data'!N1239&lt;=30,'Control Sample Data'!N1239&gt;=30)),"Type 1","OKAY")))</f>
        <v>OKAY</v>
      </c>
    </row>
    <row r="1240" spans="1:11">
      <c r="A1240" s="80"/>
      <c r="B1240" s="87" t="str">
        <f>IF('Gene Table'!E1240="","",'Gene Table'!E1240)</f>
        <v>hsa-miR-4697-5p</v>
      </c>
      <c r="C1240" s="87" t="str">
        <f>'Gene Table'!B1240</f>
        <v>D14</v>
      </c>
      <c r="D1240" s="88" t="e">
        <f>Calculations!BN1241</f>
        <v>#DIV/0!</v>
      </c>
      <c r="E1240" s="88" t="e">
        <f>Calculations!BO1241</f>
        <v>#DIV/0!</v>
      </c>
      <c r="F1240" s="89" t="e">
        <f t="shared" si="92"/>
        <v>#DIV/0!</v>
      </c>
      <c r="G1240" s="89" t="e">
        <f t="shared" si="93"/>
        <v>#DIV/0!</v>
      </c>
      <c r="H1240" s="88" t="e">
        <f t="shared" si="94"/>
        <v>#DIV/0!</v>
      </c>
      <c r="I1240" s="92" t="str">
        <f>IF(OR(COUNT(Calculations!BP1241:BY1241)&lt;3,COUNT(Calculations!BZ1241:CI1241)&lt;3),"N/A",IF(ISERROR(TTEST(Calculations!BP1241:BY1241,Calculations!BZ1241:CI1241,2,2)),"N/A",TTEST(Calculations!BP1241:BY1241,Calculations!BZ1241:CI1241,2,2)))</f>
        <v>N/A</v>
      </c>
      <c r="J1240" s="88" t="e">
        <f t="shared" si="95"/>
        <v>#DIV/0!</v>
      </c>
      <c r="K1240" s="93" t="str">
        <f>IF(AND('Test Sample Data'!N1240&gt;=35,'Control Sample Data'!N1240&gt;=35),"Type 3",IF(AND('Test Sample Data'!N1240&gt;=30,'Control Sample Data'!N1240&gt;=30,OR(I1240&gt;=0.05,I1240="N/A")),"Type 2",IF(OR(AND('Test Sample Data'!N1240&gt;=30,'Control Sample Data'!N1240&lt;=30),AND('Test Sample Data'!N1240&lt;=30,'Control Sample Data'!N1240&gt;=30)),"Type 1","OKAY")))</f>
        <v>OKAY</v>
      </c>
    </row>
    <row r="1241" spans="1:11">
      <c r="A1241" s="80"/>
      <c r="B1241" s="87" t="str">
        <f>IF('Gene Table'!E1241="","",'Gene Table'!E1241)</f>
        <v>hsa-miR-4645-5p</v>
      </c>
      <c r="C1241" s="87" t="str">
        <f>'Gene Table'!B1241</f>
        <v>D15</v>
      </c>
      <c r="D1241" s="88" t="e">
        <f>Calculations!BN1242</f>
        <v>#DIV/0!</v>
      </c>
      <c r="E1241" s="88" t="e">
        <f>Calculations!BO1242</f>
        <v>#DIV/0!</v>
      </c>
      <c r="F1241" s="89" t="e">
        <f t="shared" si="92"/>
        <v>#DIV/0!</v>
      </c>
      <c r="G1241" s="89" t="e">
        <f t="shared" si="93"/>
        <v>#DIV/0!</v>
      </c>
      <c r="H1241" s="88" t="e">
        <f t="shared" si="94"/>
        <v>#DIV/0!</v>
      </c>
      <c r="I1241" s="92" t="str">
        <f>IF(OR(COUNT(Calculations!BP1242:BY1242)&lt;3,COUNT(Calculations!BZ1242:CI1242)&lt;3),"N/A",IF(ISERROR(TTEST(Calculations!BP1242:BY1242,Calculations!BZ1242:CI1242,2,2)),"N/A",TTEST(Calculations!BP1242:BY1242,Calculations!BZ1242:CI1242,2,2)))</f>
        <v>N/A</v>
      </c>
      <c r="J1241" s="88" t="e">
        <f t="shared" si="95"/>
        <v>#DIV/0!</v>
      </c>
      <c r="K1241" s="93" t="str">
        <f>IF(AND('Test Sample Data'!N1241&gt;=35,'Control Sample Data'!N1241&gt;=35),"Type 3",IF(AND('Test Sample Data'!N1241&gt;=30,'Control Sample Data'!N1241&gt;=30,OR(I1241&gt;=0.05,I1241="N/A")),"Type 2",IF(OR(AND('Test Sample Data'!N1241&gt;=30,'Control Sample Data'!N1241&lt;=30),AND('Test Sample Data'!N1241&lt;=30,'Control Sample Data'!N1241&gt;=30)),"Type 1","OKAY")))</f>
        <v>OKAY</v>
      </c>
    </row>
    <row r="1242" spans="1:11">
      <c r="A1242" s="80"/>
      <c r="B1242" s="87" t="str">
        <f>IF('Gene Table'!E1242="","",'Gene Table'!E1242)</f>
        <v>hsa-miR-4697-3p</v>
      </c>
      <c r="C1242" s="87" t="str">
        <f>'Gene Table'!B1242</f>
        <v>D16</v>
      </c>
      <c r="D1242" s="88" t="e">
        <f>Calculations!BN1243</f>
        <v>#DIV/0!</v>
      </c>
      <c r="E1242" s="88" t="e">
        <f>Calculations!BO1243</f>
        <v>#DIV/0!</v>
      </c>
      <c r="F1242" s="89" t="e">
        <f t="shared" si="92"/>
        <v>#DIV/0!</v>
      </c>
      <c r="G1242" s="89" t="e">
        <f t="shared" si="93"/>
        <v>#DIV/0!</v>
      </c>
      <c r="H1242" s="88" t="e">
        <f t="shared" si="94"/>
        <v>#DIV/0!</v>
      </c>
      <c r="I1242" s="92" t="str">
        <f>IF(OR(COUNT(Calculations!BP1243:BY1243)&lt;3,COUNT(Calculations!BZ1243:CI1243)&lt;3),"N/A",IF(ISERROR(TTEST(Calculations!BP1243:BY1243,Calculations!BZ1243:CI1243,2,2)),"N/A",TTEST(Calculations!BP1243:BY1243,Calculations!BZ1243:CI1243,2,2)))</f>
        <v>N/A</v>
      </c>
      <c r="J1242" s="88" t="e">
        <f t="shared" si="95"/>
        <v>#DIV/0!</v>
      </c>
      <c r="K1242" s="93" t="str">
        <f>IF(AND('Test Sample Data'!N1242&gt;=35,'Control Sample Data'!N1242&gt;=35),"Type 3",IF(AND('Test Sample Data'!N1242&gt;=30,'Control Sample Data'!N1242&gt;=30,OR(I1242&gt;=0.05,I1242="N/A")),"Type 2",IF(OR(AND('Test Sample Data'!N1242&gt;=30,'Control Sample Data'!N1242&lt;=30),AND('Test Sample Data'!N1242&lt;=30,'Control Sample Data'!N1242&gt;=30)),"Type 1","OKAY")))</f>
        <v>OKAY</v>
      </c>
    </row>
    <row r="1243" spans="1:11">
      <c r="A1243" s="80"/>
      <c r="B1243" s="87" t="str">
        <f>IF('Gene Table'!E1243="","",'Gene Table'!E1243)</f>
        <v>hsa-miR-4645-3p</v>
      </c>
      <c r="C1243" s="87" t="str">
        <f>'Gene Table'!B1243</f>
        <v>D17</v>
      </c>
      <c r="D1243" s="88" t="e">
        <f>Calculations!BN1244</f>
        <v>#DIV/0!</v>
      </c>
      <c r="E1243" s="88" t="e">
        <f>Calculations!BO1244</f>
        <v>#DIV/0!</v>
      </c>
      <c r="F1243" s="89" t="e">
        <f t="shared" si="92"/>
        <v>#DIV/0!</v>
      </c>
      <c r="G1243" s="89" t="e">
        <f t="shared" si="93"/>
        <v>#DIV/0!</v>
      </c>
      <c r="H1243" s="88" t="e">
        <f t="shared" si="94"/>
        <v>#DIV/0!</v>
      </c>
      <c r="I1243" s="92" t="str">
        <f>IF(OR(COUNT(Calculations!BP1244:BY1244)&lt;3,COUNT(Calculations!BZ1244:CI1244)&lt;3),"N/A",IF(ISERROR(TTEST(Calculations!BP1244:BY1244,Calculations!BZ1244:CI1244,2,2)),"N/A",TTEST(Calculations!BP1244:BY1244,Calculations!BZ1244:CI1244,2,2)))</f>
        <v>N/A</v>
      </c>
      <c r="J1243" s="88" t="e">
        <f t="shared" si="95"/>
        <v>#DIV/0!</v>
      </c>
      <c r="K1243" s="93" t="str">
        <f>IF(AND('Test Sample Data'!N1243&gt;=35,'Control Sample Data'!N1243&gt;=35),"Type 3",IF(AND('Test Sample Data'!N1243&gt;=30,'Control Sample Data'!N1243&gt;=30,OR(I1243&gt;=0.05,I1243="N/A")),"Type 2",IF(OR(AND('Test Sample Data'!N1243&gt;=30,'Control Sample Data'!N1243&lt;=30),AND('Test Sample Data'!N1243&lt;=30,'Control Sample Data'!N1243&gt;=30)),"Type 1","OKAY")))</f>
        <v>OKAY</v>
      </c>
    </row>
    <row r="1244" spans="1:11">
      <c r="A1244" s="80"/>
      <c r="B1244" s="87" t="str">
        <f>IF('Gene Table'!E1244="","",'Gene Table'!E1244)</f>
        <v>hsa-miR-4699-5p</v>
      </c>
      <c r="C1244" s="87" t="str">
        <f>'Gene Table'!B1244</f>
        <v>D18</v>
      </c>
      <c r="D1244" s="88" t="e">
        <f>Calculations!BN1245</f>
        <v>#DIV/0!</v>
      </c>
      <c r="E1244" s="88" t="e">
        <f>Calculations!BO1245</f>
        <v>#DIV/0!</v>
      </c>
      <c r="F1244" s="89" t="e">
        <f t="shared" si="92"/>
        <v>#DIV/0!</v>
      </c>
      <c r="G1244" s="89" t="e">
        <f t="shared" si="93"/>
        <v>#DIV/0!</v>
      </c>
      <c r="H1244" s="88" t="e">
        <f t="shared" si="94"/>
        <v>#DIV/0!</v>
      </c>
      <c r="I1244" s="92" t="str">
        <f>IF(OR(COUNT(Calculations!BP1245:BY1245)&lt;3,COUNT(Calculations!BZ1245:CI1245)&lt;3),"N/A",IF(ISERROR(TTEST(Calculations!BP1245:BY1245,Calculations!BZ1245:CI1245,2,2)),"N/A",TTEST(Calculations!BP1245:BY1245,Calculations!BZ1245:CI1245,2,2)))</f>
        <v>N/A</v>
      </c>
      <c r="J1244" s="88" t="e">
        <f t="shared" si="95"/>
        <v>#DIV/0!</v>
      </c>
      <c r="K1244" s="93" t="str">
        <f>IF(AND('Test Sample Data'!N1244&gt;=35,'Control Sample Data'!N1244&gt;=35),"Type 3",IF(AND('Test Sample Data'!N1244&gt;=30,'Control Sample Data'!N1244&gt;=30,OR(I1244&gt;=0.05,I1244="N/A")),"Type 2",IF(OR(AND('Test Sample Data'!N1244&gt;=30,'Control Sample Data'!N1244&lt;=30),AND('Test Sample Data'!N1244&lt;=30,'Control Sample Data'!N1244&gt;=30)),"Type 1","OKAY")))</f>
        <v>OKAY</v>
      </c>
    </row>
    <row r="1245" spans="1:11">
      <c r="A1245" s="80"/>
      <c r="B1245" s="87" t="str">
        <f>IF('Gene Table'!E1245="","",'Gene Table'!E1245)</f>
        <v>hsa-miR-4646-5p</v>
      </c>
      <c r="C1245" s="87" t="str">
        <f>'Gene Table'!B1245</f>
        <v>D19</v>
      </c>
      <c r="D1245" s="88" t="e">
        <f>Calculations!BN1246</f>
        <v>#DIV/0!</v>
      </c>
      <c r="E1245" s="88" t="e">
        <f>Calculations!BO1246</f>
        <v>#DIV/0!</v>
      </c>
      <c r="F1245" s="89" t="e">
        <f t="shared" si="92"/>
        <v>#DIV/0!</v>
      </c>
      <c r="G1245" s="89" t="e">
        <f t="shared" si="93"/>
        <v>#DIV/0!</v>
      </c>
      <c r="H1245" s="88" t="e">
        <f t="shared" si="94"/>
        <v>#DIV/0!</v>
      </c>
      <c r="I1245" s="92" t="str">
        <f>IF(OR(COUNT(Calculations!BP1246:BY1246)&lt;3,COUNT(Calculations!BZ1246:CI1246)&lt;3),"N/A",IF(ISERROR(TTEST(Calculations!BP1246:BY1246,Calculations!BZ1246:CI1246,2,2)),"N/A",TTEST(Calculations!BP1246:BY1246,Calculations!BZ1246:CI1246,2,2)))</f>
        <v>N/A</v>
      </c>
      <c r="J1245" s="88" t="e">
        <f t="shared" si="95"/>
        <v>#DIV/0!</v>
      </c>
      <c r="K1245" s="93" t="str">
        <f>IF(AND('Test Sample Data'!N1245&gt;=35,'Control Sample Data'!N1245&gt;=35),"Type 3",IF(AND('Test Sample Data'!N1245&gt;=30,'Control Sample Data'!N1245&gt;=30,OR(I1245&gt;=0.05,I1245="N/A")),"Type 2",IF(OR(AND('Test Sample Data'!N1245&gt;=30,'Control Sample Data'!N1245&lt;=30),AND('Test Sample Data'!N1245&lt;=30,'Control Sample Data'!N1245&gt;=30)),"Type 1","OKAY")))</f>
        <v>OKAY</v>
      </c>
    </row>
    <row r="1246" spans="1:11">
      <c r="A1246" s="80"/>
      <c r="B1246" s="87" t="str">
        <f>IF('Gene Table'!E1246="","",'Gene Table'!E1246)</f>
        <v>hsa-miR-4699-3p</v>
      </c>
      <c r="C1246" s="87" t="str">
        <f>'Gene Table'!B1246</f>
        <v>D20</v>
      </c>
      <c r="D1246" s="88" t="e">
        <f>Calculations!BN1247</f>
        <v>#DIV/0!</v>
      </c>
      <c r="E1246" s="88" t="e">
        <f>Calculations!BO1247</f>
        <v>#DIV/0!</v>
      </c>
      <c r="F1246" s="89" t="e">
        <f t="shared" si="92"/>
        <v>#DIV/0!</v>
      </c>
      <c r="G1246" s="89" t="e">
        <f t="shared" si="93"/>
        <v>#DIV/0!</v>
      </c>
      <c r="H1246" s="88" t="e">
        <f t="shared" si="94"/>
        <v>#DIV/0!</v>
      </c>
      <c r="I1246" s="92" t="str">
        <f>IF(OR(COUNT(Calculations!BP1247:BY1247)&lt;3,COUNT(Calculations!BZ1247:CI1247)&lt;3),"N/A",IF(ISERROR(TTEST(Calculations!BP1247:BY1247,Calculations!BZ1247:CI1247,2,2)),"N/A",TTEST(Calculations!BP1247:BY1247,Calculations!BZ1247:CI1247,2,2)))</f>
        <v>N/A</v>
      </c>
      <c r="J1246" s="88" t="e">
        <f t="shared" si="95"/>
        <v>#DIV/0!</v>
      </c>
      <c r="K1246" s="93" t="str">
        <f>IF(AND('Test Sample Data'!N1246&gt;=35,'Control Sample Data'!N1246&gt;=35),"Type 3",IF(AND('Test Sample Data'!N1246&gt;=30,'Control Sample Data'!N1246&gt;=30,OR(I1246&gt;=0.05,I1246="N/A")),"Type 2",IF(OR(AND('Test Sample Data'!N1246&gt;=30,'Control Sample Data'!N1246&lt;=30),AND('Test Sample Data'!N1246&lt;=30,'Control Sample Data'!N1246&gt;=30)),"Type 1","OKAY")))</f>
        <v>OKAY</v>
      </c>
    </row>
    <row r="1247" spans="1:11">
      <c r="A1247" s="80"/>
      <c r="B1247" s="87" t="str">
        <f>IF('Gene Table'!E1247="","",'Gene Table'!E1247)</f>
        <v>hsa-miR-4646-3p</v>
      </c>
      <c r="C1247" s="87" t="str">
        <f>'Gene Table'!B1247</f>
        <v>D21</v>
      </c>
      <c r="D1247" s="88" t="e">
        <f>Calculations!BN1248</f>
        <v>#DIV/0!</v>
      </c>
      <c r="E1247" s="88" t="e">
        <f>Calculations!BO1248</f>
        <v>#DIV/0!</v>
      </c>
      <c r="F1247" s="89" t="e">
        <f t="shared" si="92"/>
        <v>#DIV/0!</v>
      </c>
      <c r="G1247" s="89" t="e">
        <f t="shared" si="93"/>
        <v>#DIV/0!</v>
      </c>
      <c r="H1247" s="88" t="e">
        <f t="shared" si="94"/>
        <v>#DIV/0!</v>
      </c>
      <c r="I1247" s="92" t="str">
        <f>IF(OR(COUNT(Calculations!BP1248:BY1248)&lt;3,COUNT(Calculations!BZ1248:CI1248)&lt;3),"N/A",IF(ISERROR(TTEST(Calculations!BP1248:BY1248,Calculations!BZ1248:CI1248,2,2)),"N/A",TTEST(Calculations!BP1248:BY1248,Calculations!BZ1248:CI1248,2,2)))</f>
        <v>N/A</v>
      </c>
      <c r="J1247" s="88" t="e">
        <f t="shared" si="95"/>
        <v>#DIV/0!</v>
      </c>
      <c r="K1247" s="93" t="str">
        <f>IF(AND('Test Sample Data'!N1247&gt;=35,'Control Sample Data'!N1247&gt;=35),"Type 3",IF(AND('Test Sample Data'!N1247&gt;=30,'Control Sample Data'!N1247&gt;=30,OR(I1247&gt;=0.05,I1247="N/A")),"Type 2",IF(OR(AND('Test Sample Data'!N1247&gt;=30,'Control Sample Data'!N1247&lt;=30),AND('Test Sample Data'!N1247&lt;=30,'Control Sample Data'!N1247&gt;=30)),"Type 1","OKAY")))</f>
        <v>OKAY</v>
      </c>
    </row>
    <row r="1248" spans="1:11">
      <c r="A1248" s="80"/>
      <c r="B1248" s="87" t="str">
        <f>IF('Gene Table'!E1248="","",'Gene Table'!E1248)</f>
        <v>hsa-miR-4700-5p</v>
      </c>
      <c r="C1248" s="87" t="str">
        <f>'Gene Table'!B1248</f>
        <v>D22</v>
      </c>
      <c r="D1248" s="88" t="e">
        <f>Calculations!BN1249</f>
        <v>#DIV/0!</v>
      </c>
      <c r="E1248" s="88" t="e">
        <f>Calculations!BO1249</f>
        <v>#DIV/0!</v>
      </c>
      <c r="F1248" s="89" t="e">
        <f t="shared" si="92"/>
        <v>#DIV/0!</v>
      </c>
      <c r="G1248" s="89" t="e">
        <f t="shared" si="93"/>
        <v>#DIV/0!</v>
      </c>
      <c r="H1248" s="88" t="e">
        <f t="shared" si="94"/>
        <v>#DIV/0!</v>
      </c>
      <c r="I1248" s="92" t="str">
        <f>IF(OR(COUNT(Calculations!BP1249:BY1249)&lt;3,COUNT(Calculations!BZ1249:CI1249)&lt;3),"N/A",IF(ISERROR(TTEST(Calculations!BP1249:BY1249,Calculations!BZ1249:CI1249,2,2)),"N/A",TTEST(Calculations!BP1249:BY1249,Calculations!BZ1249:CI1249,2,2)))</f>
        <v>N/A</v>
      </c>
      <c r="J1248" s="88" t="e">
        <f t="shared" si="95"/>
        <v>#DIV/0!</v>
      </c>
      <c r="K1248" s="93" t="str">
        <f>IF(AND('Test Sample Data'!N1248&gt;=35,'Control Sample Data'!N1248&gt;=35),"Type 3",IF(AND('Test Sample Data'!N1248&gt;=30,'Control Sample Data'!N1248&gt;=30,OR(I1248&gt;=0.05,I1248="N/A")),"Type 2",IF(OR(AND('Test Sample Data'!N1248&gt;=30,'Control Sample Data'!N1248&lt;=30),AND('Test Sample Data'!N1248&lt;=30,'Control Sample Data'!N1248&gt;=30)),"Type 1","OKAY")))</f>
        <v>OKAY</v>
      </c>
    </row>
    <row r="1249" spans="1:11">
      <c r="A1249" s="80"/>
      <c r="B1249" s="87" t="str">
        <f>IF('Gene Table'!E1249="","",'Gene Table'!E1249)</f>
        <v>hsa-miR-4647</v>
      </c>
      <c r="C1249" s="87" t="str">
        <f>'Gene Table'!B1249</f>
        <v>D23</v>
      </c>
      <c r="D1249" s="88" t="e">
        <f>Calculations!BN1250</f>
        <v>#DIV/0!</v>
      </c>
      <c r="E1249" s="88" t="e">
        <f>Calculations!BO1250</f>
        <v>#DIV/0!</v>
      </c>
      <c r="F1249" s="89" t="e">
        <f t="shared" si="92"/>
        <v>#DIV/0!</v>
      </c>
      <c r="G1249" s="89" t="e">
        <f t="shared" si="93"/>
        <v>#DIV/0!</v>
      </c>
      <c r="H1249" s="88" t="e">
        <f t="shared" si="94"/>
        <v>#DIV/0!</v>
      </c>
      <c r="I1249" s="92" t="str">
        <f>IF(OR(COUNT(Calculations!BP1250:BY1250)&lt;3,COUNT(Calculations!BZ1250:CI1250)&lt;3),"N/A",IF(ISERROR(TTEST(Calculations!BP1250:BY1250,Calculations!BZ1250:CI1250,2,2)),"N/A",TTEST(Calculations!BP1250:BY1250,Calculations!BZ1250:CI1250,2,2)))</f>
        <v>N/A</v>
      </c>
      <c r="J1249" s="88" t="e">
        <f t="shared" si="95"/>
        <v>#DIV/0!</v>
      </c>
      <c r="K1249" s="93" t="str">
        <f>IF(AND('Test Sample Data'!N1249&gt;=35,'Control Sample Data'!N1249&gt;=35),"Type 3",IF(AND('Test Sample Data'!N1249&gt;=30,'Control Sample Data'!N1249&gt;=30,OR(I1249&gt;=0.05,I1249="N/A")),"Type 2",IF(OR(AND('Test Sample Data'!N1249&gt;=30,'Control Sample Data'!N1249&lt;=30),AND('Test Sample Data'!N1249&lt;=30,'Control Sample Data'!N1249&gt;=30)),"Type 1","OKAY")))</f>
        <v>OKAY</v>
      </c>
    </row>
    <row r="1250" spans="1:11">
      <c r="A1250" s="80"/>
      <c r="B1250" s="87" t="str">
        <f>IF('Gene Table'!E1250="","",'Gene Table'!E1250)</f>
        <v>hsa-miR-4701-5p</v>
      </c>
      <c r="C1250" s="87" t="str">
        <f>'Gene Table'!B1250</f>
        <v>D24</v>
      </c>
      <c r="D1250" s="88" t="e">
        <f>Calculations!BN1251</f>
        <v>#DIV/0!</v>
      </c>
      <c r="E1250" s="88" t="e">
        <f>Calculations!BO1251</f>
        <v>#DIV/0!</v>
      </c>
      <c r="F1250" s="89" t="e">
        <f t="shared" si="92"/>
        <v>#DIV/0!</v>
      </c>
      <c r="G1250" s="89" t="e">
        <f t="shared" si="93"/>
        <v>#DIV/0!</v>
      </c>
      <c r="H1250" s="88" t="e">
        <f t="shared" si="94"/>
        <v>#DIV/0!</v>
      </c>
      <c r="I1250" s="92" t="str">
        <f>IF(OR(COUNT(Calculations!BP1251:BY1251)&lt;3,COUNT(Calculations!BZ1251:CI1251)&lt;3),"N/A",IF(ISERROR(TTEST(Calculations!BP1251:BY1251,Calculations!BZ1251:CI1251,2,2)),"N/A",TTEST(Calculations!BP1251:BY1251,Calculations!BZ1251:CI1251,2,2)))</f>
        <v>N/A</v>
      </c>
      <c r="J1250" s="88" t="e">
        <f t="shared" si="95"/>
        <v>#DIV/0!</v>
      </c>
      <c r="K1250" s="93" t="str">
        <f>IF(AND('Test Sample Data'!N1250&gt;=35,'Control Sample Data'!N1250&gt;=35),"Type 3",IF(AND('Test Sample Data'!N1250&gt;=30,'Control Sample Data'!N1250&gt;=30,OR(I1250&gt;=0.05,I1250="N/A")),"Type 2",IF(OR(AND('Test Sample Data'!N1250&gt;=30,'Control Sample Data'!N1250&lt;=30),AND('Test Sample Data'!N1250&lt;=30,'Control Sample Data'!N1250&gt;=30)),"Type 1","OKAY")))</f>
        <v>OKAY</v>
      </c>
    </row>
    <row r="1251" spans="1:11">
      <c r="A1251" s="80"/>
      <c r="B1251" s="87" t="str">
        <f>IF('Gene Table'!E1251="","",'Gene Table'!E1251)</f>
        <v>hsa-miR-3942-5p</v>
      </c>
      <c r="C1251" s="87" t="str">
        <f>'Gene Table'!B1251</f>
        <v>E01</v>
      </c>
      <c r="D1251" s="88" t="e">
        <f>Calculations!BN1252</f>
        <v>#DIV/0!</v>
      </c>
      <c r="E1251" s="88" t="e">
        <f>Calculations!BO1252</f>
        <v>#DIV/0!</v>
      </c>
      <c r="F1251" s="89" t="e">
        <f t="shared" si="92"/>
        <v>#DIV/0!</v>
      </c>
      <c r="G1251" s="89" t="e">
        <f t="shared" si="93"/>
        <v>#DIV/0!</v>
      </c>
      <c r="H1251" s="88" t="e">
        <f t="shared" si="94"/>
        <v>#DIV/0!</v>
      </c>
      <c r="I1251" s="92" t="str">
        <f>IF(OR(COUNT(Calculations!BP1252:BY1252)&lt;3,COUNT(Calculations!BZ1252:CI1252)&lt;3),"N/A",IF(ISERROR(TTEST(Calculations!BP1252:BY1252,Calculations!BZ1252:CI1252,2,2)),"N/A",TTEST(Calculations!BP1252:BY1252,Calculations!BZ1252:CI1252,2,2)))</f>
        <v>N/A</v>
      </c>
      <c r="J1251" s="88" t="e">
        <f t="shared" si="95"/>
        <v>#DIV/0!</v>
      </c>
      <c r="K1251" s="93" t="str">
        <f>IF(AND('Test Sample Data'!N1251&gt;=35,'Control Sample Data'!N1251&gt;=35),"Type 3",IF(AND('Test Sample Data'!N1251&gt;=30,'Control Sample Data'!N1251&gt;=30,OR(I1251&gt;=0.05,I1251="N/A")),"Type 2",IF(OR(AND('Test Sample Data'!N1251&gt;=30,'Control Sample Data'!N1251&lt;=30),AND('Test Sample Data'!N1251&lt;=30,'Control Sample Data'!N1251&gt;=30)),"Type 1","OKAY")))</f>
        <v>OKAY</v>
      </c>
    </row>
    <row r="1252" spans="1:11">
      <c r="A1252" s="80"/>
      <c r="B1252" s="87" t="str">
        <f>IF('Gene Table'!E1252="","",'Gene Table'!E1252)</f>
        <v>hsa-miR-4479</v>
      </c>
      <c r="C1252" s="87" t="str">
        <f>'Gene Table'!B1252</f>
        <v>E02</v>
      </c>
      <c r="D1252" s="88" t="e">
        <f>Calculations!BN1253</f>
        <v>#DIV/0!</v>
      </c>
      <c r="E1252" s="88" t="e">
        <f>Calculations!BO1253</f>
        <v>#DIV/0!</v>
      </c>
      <c r="F1252" s="89" t="e">
        <f t="shared" si="92"/>
        <v>#DIV/0!</v>
      </c>
      <c r="G1252" s="89" t="e">
        <f t="shared" si="93"/>
        <v>#DIV/0!</v>
      </c>
      <c r="H1252" s="88" t="e">
        <f t="shared" si="94"/>
        <v>#DIV/0!</v>
      </c>
      <c r="I1252" s="92" t="str">
        <f>IF(OR(COUNT(Calculations!BP1253:BY1253)&lt;3,COUNT(Calculations!BZ1253:CI1253)&lt;3),"N/A",IF(ISERROR(TTEST(Calculations!BP1253:BY1253,Calculations!BZ1253:CI1253,2,2)),"N/A",TTEST(Calculations!BP1253:BY1253,Calculations!BZ1253:CI1253,2,2)))</f>
        <v>N/A</v>
      </c>
      <c r="J1252" s="88" t="e">
        <f t="shared" si="95"/>
        <v>#DIV/0!</v>
      </c>
      <c r="K1252" s="93" t="str">
        <f>IF(AND('Test Sample Data'!N1252&gt;=35,'Control Sample Data'!N1252&gt;=35),"Type 3",IF(AND('Test Sample Data'!N1252&gt;=30,'Control Sample Data'!N1252&gt;=30,OR(I1252&gt;=0.05,I1252="N/A")),"Type 2",IF(OR(AND('Test Sample Data'!N1252&gt;=30,'Control Sample Data'!N1252&lt;=30),AND('Test Sample Data'!N1252&lt;=30,'Control Sample Data'!N1252&gt;=30)),"Type 1","OKAY")))</f>
        <v>OKAY</v>
      </c>
    </row>
    <row r="1253" spans="1:11">
      <c r="A1253" s="80"/>
      <c r="B1253" s="87" t="str">
        <f>IF('Gene Table'!E1253="","",'Gene Table'!E1253)</f>
        <v>hsa-miR-3944-3p</v>
      </c>
      <c r="C1253" s="87" t="str">
        <f>'Gene Table'!B1253</f>
        <v>E03</v>
      </c>
      <c r="D1253" s="88" t="e">
        <f>Calculations!BN1254</f>
        <v>#DIV/0!</v>
      </c>
      <c r="E1253" s="88" t="e">
        <f>Calculations!BO1254</f>
        <v>#DIV/0!</v>
      </c>
      <c r="F1253" s="89" t="e">
        <f t="shared" si="92"/>
        <v>#DIV/0!</v>
      </c>
      <c r="G1253" s="89" t="e">
        <f t="shared" si="93"/>
        <v>#DIV/0!</v>
      </c>
      <c r="H1253" s="88" t="e">
        <f t="shared" si="94"/>
        <v>#DIV/0!</v>
      </c>
      <c r="I1253" s="92" t="str">
        <f>IF(OR(COUNT(Calculations!BP1254:BY1254)&lt;3,COUNT(Calculations!BZ1254:CI1254)&lt;3),"N/A",IF(ISERROR(TTEST(Calculations!BP1254:BY1254,Calculations!BZ1254:CI1254,2,2)),"N/A",TTEST(Calculations!BP1254:BY1254,Calculations!BZ1254:CI1254,2,2)))</f>
        <v>N/A</v>
      </c>
      <c r="J1253" s="88" t="e">
        <f t="shared" si="95"/>
        <v>#DIV/0!</v>
      </c>
      <c r="K1253" s="93" t="str">
        <f>IF(AND('Test Sample Data'!N1253&gt;=35,'Control Sample Data'!N1253&gt;=35),"Type 3",IF(AND('Test Sample Data'!N1253&gt;=30,'Control Sample Data'!N1253&gt;=30,OR(I1253&gt;=0.05,I1253="N/A")),"Type 2",IF(OR(AND('Test Sample Data'!N1253&gt;=30,'Control Sample Data'!N1253&lt;=30),AND('Test Sample Data'!N1253&lt;=30,'Control Sample Data'!N1253&gt;=30)),"Type 1","OKAY")))</f>
        <v>OKAY</v>
      </c>
    </row>
    <row r="1254" spans="1:11">
      <c r="A1254" s="80"/>
      <c r="B1254" s="87" t="str">
        <f>IF('Gene Table'!E1254="","",'Gene Table'!E1254)</f>
        <v>hsa-miR-548ak</v>
      </c>
      <c r="C1254" s="87" t="str">
        <f>'Gene Table'!B1254</f>
        <v>E04</v>
      </c>
      <c r="D1254" s="88" t="e">
        <f>Calculations!BN1255</f>
        <v>#DIV/0!</v>
      </c>
      <c r="E1254" s="88" t="e">
        <f>Calculations!BO1255</f>
        <v>#DIV/0!</v>
      </c>
      <c r="F1254" s="89" t="e">
        <f t="shared" si="92"/>
        <v>#DIV/0!</v>
      </c>
      <c r="G1254" s="89" t="e">
        <f t="shared" si="93"/>
        <v>#DIV/0!</v>
      </c>
      <c r="H1254" s="88" t="e">
        <f t="shared" si="94"/>
        <v>#DIV/0!</v>
      </c>
      <c r="I1254" s="92" t="str">
        <f>IF(OR(COUNT(Calculations!BP1255:BY1255)&lt;3,COUNT(Calculations!BZ1255:CI1255)&lt;3),"N/A",IF(ISERROR(TTEST(Calculations!BP1255:BY1255,Calculations!BZ1255:CI1255,2,2)),"N/A",TTEST(Calculations!BP1255:BY1255,Calculations!BZ1255:CI1255,2,2)))</f>
        <v>N/A</v>
      </c>
      <c r="J1254" s="88" t="e">
        <f t="shared" si="95"/>
        <v>#DIV/0!</v>
      </c>
      <c r="K1254" s="93" t="str">
        <f>IF(AND('Test Sample Data'!N1254&gt;=35,'Control Sample Data'!N1254&gt;=35),"Type 3",IF(AND('Test Sample Data'!N1254&gt;=30,'Control Sample Data'!N1254&gt;=30,OR(I1254&gt;=0.05,I1254="N/A")),"Type 2",IF(OR(AND('Test Sample Data'!N1254&gt;=30,'Control Sample Data'!N1254&lt;=30),AND('Test Sample Data'!N1254&lt;=30,'Control Sample Data'!N1254&gt;=30)),"Type 1","OKAY")))</f>
        <v>OKAY</v>
      </c>
    </row>
    <row r="1255" spans="1:11">
      <c r="A1255" s="80"/>
      <c r="B1255" s="87" t="str">
        <f>IF('Gene Table'!E1255="","",'Gene Table'!E1255)</f>
        <v>hsa-miR-374c-5p</v>
      </c>
      <c r="C1255" s="87" t="str">
        <f>'Gene Table'!B1255</f>
        <v>E05</v>
      </c>
      <c r="D1255" s="88" t="e">
        <f>Calculations!BN1256</f>
        <v>#DIV/0!</v>
      </c>
      <c r="E1255" s="88" t="e">
        <f>Calculations!BO1256</f>
        <v>#DIV/0!</v>
      </c>
      <c r="F1255" s="89" t="e">
        <f t="shared" si="92"/>
        <v>#DIV/0!</v>
      </c>
      <c r="G1255" s="89" t="e">
        <f t="shared" si="93"/>
        <v>#DIV/0!</v>
      </c>
      <c r="H1255" s="88" t="e">
        <f t="shared" si="94"/>
        <v>#DIV/0!</v>
      </c>
      <c r="I1255" s="92" t="str">
        <f>IF(OR(COUNT(Calculations!BP1256:BY1256)&lt;3,COUNT(Calculations!BZ1256:CI1256)&lt;3),"N/A",IF(ISERROR(TTEST(Calculations!BP1256:BY1256,Calculations!BZ1256:CI1256,2,2)),"N/A",TTEST(Calculations!BP1256:BY1256,Calculations!BZ1256:CI1256,2,2)))</f>
        <v>N/A</v>
      </c>
      <c r="J1255" s="88" t="e">
        <f t="shared" si="95"/>
        <v>#DIV/0!</v>
      </c>
      <c r="K1255" s="93" t="str">
        <f>IF(AND('Test Sample Data'!N1255&gt;=35,'Control Sample Data'!N1255&gt;=35),"Type 3",IF(AND('Test Sample Data'!N1255&gt;=30,'Control Sample Data'!N1255&gt;=30,OR(I1255&gt;=0.05,I1255="N/A")),"Type 2",IF(OR(AND('Test Sample Data'!N1255&gt;=30,'Control Sample Data'!N1255&lt;=30),AND('Test Sample Data'!N1255&lt;=30,'Control Sample Data'!N1255&gt;=30)),"Type 1","OKAY")))</f>
        <v>OKAY</v>
      </c>
    </row>
    <row r="1256" spans="1:11">
      <c r="A1256" s="80"/>
      <c r="B1256" s="87" t="str">
        <f>IF('Gene Table'!E1256="","",'Gene Table'!E1256)</f>
        <v>hsa-miR-4480</v>
      </c>
      <c r="C1256" s="87" t="str">
        <f>'Gene Table'!B1256</f>
        <v>E06</v>
      </c>
      <c r="D1256" s="88" t="e">
        <f>Calculations!BN1257</f>
        <v>#DIV/0!</v>
      </c>
      <c r="E1256" s="88" t="e">
        <f>Calculations!BO1257</f>
        <v>#DIV/0!</v>
      </c>
      <c r="F1256" s="89" t="e">
        <f t="shared" si="92"/>
        <v>#DIV/0!</v>
      </c>
      <c r="G1256" s="89" t="e">
        <f t="shared" si="93"/>
        <v>#DIV/0!</v>
      </c>
      <c r="H1256" s="88" t="e">
        <f t="shared" si="94"/>
        <v>#DIV/0!</v>
      </c>
      <c r="I1256" s="92" t="str">
        <f>IF(OR(COUNT(Calculations!BP1257:BY1257)&lt;3,COUNT(Calculations!BZ1257:CI1257)&lt;3),"N/A",IF(ISERROR(TTEST(Calculations!BP1257:BY1257,Calculations!BZ1257:CI1257,2,2)),"N/A",TTEST(Calculations!BP1257:BY1257,Calculations!BZ1257:CI1257,2,2)))</f>
        <v>N/A</v>
      </c>
      <c r="J1256" s="88" t="e">
        <f t="shared" si="95"/>
        <v>#DIV/0!</v>
      </c>
      <c r="K1256" s="93" t="str">
        <f>IF(AND('Test Sample Data'!N1256&gt;=35,'Control Sample Data'!N1256&gt;=35),"Type 3",IF(AND('Test Sample Data'!N1256&gt;=30,'Control Sample Data'!N1256&gt;=30,OR(I1256&gt;=0.05,I1256="N/A")),"Type 2",IF(OR(AND('Test Sample Data'!N1256&gt;=30,'Control Sample Data'!N1256&lt;=30),AND('Test Sample Data'!N1256&lt;=30,'Control Sample Data'!N1256&gt;=30)),"Type 1","OKAY")))</f>
        <v>OKAY</v>
      </c>
    </row>
    <row r="1257" spans="1:11">
      <c r="A1257" s="80"/>
      <c r="B1257" s="87" t="str">
        <f>IF('Gene Table'!E1257="","",'Gene Table'!E1257)</f>
        <v>hsa-miR-642b-3p</v>
      </c>
      <c r="C1257" s="87" t="str">
        <f>'Gene Table'!B1257</f>
        <v>E07</v>
      </c>
      <c r="D1257" s="88" t="e">
        <f>Calculations!BN1258</f>
        <v>#DIV/0!</v>
      </c>
      <c r="E1257" s="88" t="e">
        <f>Calculations!BO1258</f>
        <v>#DIV/0!</v>
      </c>
      <c r="F1257" s="89" t="e">
        <f t="shared" si="92"/>
        <v>#DIV/0!</v>
      </c>
      <c r="G1257" s="89" t="e">
        <f t="shared" si="93"/>
        <v>#DIV/0!</v>
      </c>
      <c r="H1257" s="88" t="e">
        <f t="shared" si="94"/>
        <v>#DIV/0!</v>
      </c>
      <c r="I1257" s="92" t="str">
        <f>IF(OR(COUNT(Calculations!BP1258:BY1258)&lt;3,COUNT(Calculations!BZ1258:CI1258)&lt;3),"N/A",IF(ISERROR(TTEST(Calculations!BP1258:BY1258,Calculations!BZ1258:CI1258,2,2)),"N/A",TTEST(Calculations!BP1258:BY1258,Calculations!BZ1258:CI1258,2,2)))</f>
        <v>N/A</v>
      </c>
      <c r="J1257" s="88" t="e">
        <f t="shared" si="95"/>
        <v>#DIV/0!</v>
      </c>
      <c r="K1257" s="93" t="str">
        <f>IF(AND('Test Sample Data'!N1257&gt;=35,'Control Sample Data'!N1257&gt;=35),"Type 3",IF(AND('Test Sample Data'!N1257&gt;=30,'Control Sample Data'!N1257&gt;=30,OR(I1257&gt;=0.05,I1257="N/A")),"Type 2",IF(OR(AND('Test Sample Data'!N1257&gt;=30,'Control Sample Data'!N1257&lt;=30),AND('Test Sample Data'!N1257&lt;=30,'Control Sample Data'!N1257&gt;=30)),"Type 1","OKAY")))</f>
        <v>OKAY</v>
      </c>
    </row>
    <row r="1258" spans="1:11">
      <c r="A1258" s="80"/>
      <c r="B1258" s="87" t="str">
        <f>IF('Gene Table'!E1258="","",'Gene Table'!E1258)</f>
        <v>hsa-miR-4481</v>
      </c>
      <c r="C1258" s="87" t="str">
        <f>'Gene Table'!B1258</f>
        <v>E08</v>
      </c>
      <c r="D1258" s="88" t="e">
        <f>Calculations!BN1259</f>
        <v>#DIV/0!</v>
      </c>
      <c r="E1258" s="88" t="e">
        <f>Calculations!BO1259</f>
        <v>#DIV/0!</v>
      </c>
      <c r="F1258" s="89" t="e">
        <f t="shared" si="92"/>
        <v>#DIV/0!</v>
      </c>
      <c r="G1258" s="89" t="e">
        <f t="shared" si="93"/>
        <v>#DIV/0!</v>
      </c>
      <c r="H1258" s="88" t="e">
        <f t="shared" si="94"/>
        <v>#DIV/0!</v>
      </c>
      <c r="I1258" s="92" t="str">
        <f>IF(OR(COUNT(Calculations!BP1259:BY1259)&lt;3,COUNT(Calculations!BZ1259:CI1259)&lt;3),"N/A",IF(ISERROR(TTEST(Calculations!BP1259:BY1259,Calculations!BZ1259:CI1259,2,2)),"N/A",TTEST(Calculations!BP1259:BY1259,Calculations!BZ1259:CI1259,2,2)))</f>
        <v>N/A</v>
      </c>
      <c r="J1258" s="88" t="e">
        <f t="shared" si="95"/>
        <v>#DIV/0!</v>
      </c>
      <c r="K1258" s="93" t="str">
        <f>IF(AND('Test Sample Data'!N1258&gt;=35,'Control Sample Data'!N1258&gt;=35),"Type 3",IF(AND('Test Sample Data'!N1258&gt;=30,'Control Sample Data'!N1258&gt;=30,OR(I1258&gt;=0.05,I1258="N/A")),"Type 2",IF(OR(AND('Test Sample Data'!N1258&gt;=30,'Control Sample Data'!N1258&lt;=30),AND('Test Sample Data'!N1258&lt;=30,'Control Sample Data'!N1258&gt;=30)),"Type 1","OKAY")))</f>
        <v>OKAY</v>
      </c>
    </row>
    <row r="1259" spans="1:11">
      <c r="A1259" s="80"/>
      <c r="B1259" s="87" t="str">
        <f>IF('Gene Table'!E1259="","",'Gene Table'!E1259)</f>
        <v>hsa-miR-548z</v>
      </c>
      <c r="C1259" s="87" t="str">
        <f>'Gene Table'!B1259</f>
        <v>E09</v>
      </c>
      <c r="D1259" s="88" t="e">
        <f>Calculations!BN1260</f>
        <v>#DIV/0!</v>
      </c>
      <c r="E1259" s="88" t="e">
        <f>Calculations!BO1260</f>
        <v>#DIV/0!</v>
      </c>
      <c r="F1259" s="89" t="e">
        <f t="shared" si="92"/>
        <v>#DIV/0!</v>
      </c>
      <c r="G1259" s="89" t="e">
        <f t="shared" si="93"/>
        <v>#DIV/0!</v>
      </c>
      <c r="H1259" s="88" t="e">
        <f t="shared" si="94"/>
        <v>#DIV/0!</v>
      </c>
      <c r="I1259" s="92" t="str">
        <f>IF(OR(COUNT(Calculations!BP1260:BY1260)&lt;3,COUNT(Calculations!BZ1260:CI1260)&lt;3),"N/A",IF(ISERROR(TTEST(Calculations!BP1260:BY1260,Calculations!BZ1260:CI1260,2,2)),"N/A",TTEST(Calculations!BP1260:BY1260,Calculations!BZ1260:CI1260,2,2)))</f>
        <v>N/A</v>
      </c>
      <c r="J1259" s="88" t="e">
        <f t="shared" si="95"/>
        <v>#DIV/0!</v>
      </c>
      <c r="K1259" s="93" t="str">
        <f>IF(AND('Test Sample Data'!N1259&gt;=35,'Control Sample Data'!N1259&gt;=35),"Type 3",IF(AND('Test Sample Data'!N1259&gt;=30,'Control Sample Data'!N1259&gt;=30,OR(I1259&gt;=0.05,I1259="N/A")),"Type 2",IF(OR(AND('Test Sample Data'!N1259&gt;=30,'Control Sample Data'!N1259&lt;=30),AND('Test Sample Data'!N1259&lt;=30,'Control Sample Data'!N1259&gt;=30)),"Type 1","OKAY")))</f>
        <v>OKAY</v>
      </c>
    </row>
    <row r="1260" spans="1:11">
      <c r="A1260" s="80"/>
      <c r="B1260" s="87" t="str">
        <f>IF('Gene Table'!E1260="","",'Gene Table'!E1260)</f>
        <v>hsa-miR-4482-5p</v>
      </c>
      <c r="C1260" s="87" t="str">
        <f>'Gene Table'!B1260</f>
        <v>E10</v>
      </c>
      <c r="D1260" s="88" t="e">
        <f>Calculations!BN1261</f>
        <v>#DIV/0!</v>
      </c>
      <c r="E1260" s="88" t="e">
        <f>Calculations!BO1261</f>
        <v>#DIV/0!</v>
      </c>
      <c r="F1260" s="89" t="e">
        <f t="shared" si="92"/>
        <v>#DIV/0!</v>
      </c>
      <c r="G1260" s="89" t="e">
        <f t="shared" si="93"/>
        <v>#DIV/0!</v>
      </c>
      <c r="H1260" s="88" t="e">
        <f t="shared" si="94"/>
        <v>#DIV/0!</v>
      </c>
      <c r="I1260" s="92" t="str">
        <f>IF(OR(COUNT(Calculations!BP1261:BY1261)&lt;3,COUNT(Calculations!BZ1261:CI1261)&lt;3),"N/A",IF(ISERROR(TTEST(Calculations!BP1261:BY1261,Calculations!BZ1261:CI1261,2,2)),"N/A",TTEST(Calculations!BP1261:BY1261,Calculations!BZ1261:CI1261,2,2)))</f>
        <v>N/A</v>
      </c>
      <c r="J1260" s="88" t="e">
        <f t="shared" si="95"/>
        <v>#DIV/0!</v>
      </c>
      <c r="K1260" s="93" t="str">
        <f>IF(AND('Test Sample Data'!N1260&gt;=35,'Control Sample Data'!N1260&gt;=35),"Type 3",IF(AND('Test Sample Data'!N1260&gt;=30,'Control Sample Data'!N1260&gt;=30,OR(I1260&gt;=0.05,I1260="N/A")),"Type 2",IF(OR(AND('Test Sample Data'!N1260&gt;=30,'Control Sample Data'!N1260&lt;=30),AND('Test Sample Data'!N1260&lt;=30,'Control Sample Data'!N1260&gt;=30)),"Type 1","OKAY")))</f>
        <v>OKAY</v>
      </c>
    </row>
    <row r="1261" spans="1:11">
      <c r="A1261" s="80"/>
      <c r="B1261" s="87" t="str">
        <f>IF('Gene Table'!E1261="","",'Gene Table'!E1261)</f>
        <v>hsa-miR-548aa</v>
      </c>
      <c r="C1261" s="87" t="str">
        <f>'Gene Table'!B1261</f>
        <v>E11</v>
      </c>
      <c r="D1261" s="88" t="e">
        <f>Calculations!BN1262</f>
        <v>#DIV/0!</v>
      </c>
      <c r="E1261" s="88" t="e">
        <f>Calculations!BO1262</f>
        <v>#DIV/0!</v>
      </c>
      <c r="F1261" s="89" t="e">
        <f t="shared" si="92"/>
        <v>#DIV/0!</v>
      </c>
      <c r="G1261" s="89" t="e">
        <f t="shared" si="93"/>
        <v>#DIV/0!</v>
      </c>
      <c r="H1261" s="88" t="e">
        <f t="shared" si="94"/>
        <v>#DIV/0!</v>
      </c>
      <c r="I1261" s="92" t="str">
        <f>IF(OR(COUNT(Calculations!BP1262:BY1262)&lt;3,COUNT(Calculations!BZ1262:CI1262)&lt;3),"N/A",IF(ISERROR(TTEST(Calculations!BP1262:BY1262,Calculations!BZ1262:CI1262,2,2)),"N/A",TTEST(Calculations!BP1262:BY1262,Calculations!BZ1262:CI1262,2,2)))</f>
        <v>N/A</v>
      </c>
      <c r="J1261" s="88" t="e">
        <f t="shared" si="95"/>
        <v>#DIV/0!</v>
      </c>
      <c r="K1261" s="93" t="str">
        <f>IF(AND('Test Sample Data'!N1261&gt;=35,'Control Sample Data'!N1261&gt;=35),"Type 3",IF(AND('Test Sample Data'!N1261&gt;=30,'Control Sample Data'!N1261&gt;=30,OR(I1261&gt;=0.05,I1261="N/A")),"Type 2",IF(OR(AND('Test Sample Data'!N1261&gt;=30,'Control Sample Data'!N1261&lt;=30),AND('Test Sample Data'!N1261&lt;=30,'Control Sample Data'!N1261&gt;=30)),"Type 1","OKAY")))</f>
        <v>OKAY</v>
      </c>
    </row>
    <row r="1262" spans="1:11">
      <c r="A1262" s="80"/>
      <c r="B1262" s="87" t="str">
        <f>IF('Gene Table'!E1262="","",'Gene Table'!E1262)</f>
        <v>hsa-miR-4483</v>
      </c>
      <c r="C1262" s="87" t="str">
        <f>'Gene Table'!B1262</f>
        <v>E12</v>
      </c>
      <c r="D1262" s="88" t="e">
        <f>Calculations!BN1263</f>
        <v>#DIV/0!</v>
      </c>
      <c r="E1262" s="88" t="e">
        <f>Calculations!BO1263</f>
        <v>#DIV/0!</v>
      </c>
      <c r="F1262" s="89" t="e">
        <f t="shared" si="92"/>
        <v>#DIV/0!</v>
      </c>
      <c r="G1262" s="89" t="e">
        <f t="shared" si="93"/>
        <v>#DIV/0!</v>
      </c>
      <c r="H1262" s="88" t="e">
        <f t="shared" si="94"/>
        <v>#DIV/0!</v>
      </c>
      <c r="I1262" s="92" t="str">
        <f>IF(OR(COUNT(Calculations!BP1263:BY1263)&lt;3,COUNT(Calculations!BZ1263:CI1263)&lt;3),"N/A",IF(ISERROR(TTEST(Calculations!BP1263:BY1263,Calculations!BZ1263:CI1263,2,2)),"N/A",TTEST(Calculations!BP1263:BY1263,Calculations!BZ1263:CI1263,2,2)))</f>
        <v>N/A</v>
      </c>
      <c r="J1262" s="88" t="e">
        <f t="shared" si="95"/>
        <v>#DIV/0!</v>
      </c>
      <c r="K1262" s="93" t="str">
        <f>IF(AND('Test Sample Data'!N1262&gt;=35,'Control Sample Data'!N1262&gt;=35),"Type 3",IF(AND('Test Sample Data'!N1262&gt;=30,'Control Sample Data'!N1262&gt;=30,OR(I1262&gt;=0.05,I1262="N/A")),"Type 2",IF(OR(AND('Test Sample Data'!N1262&gt;=30,'Control Sample Data'!N1262&lt;=30),AND('Test Sample Data'!N1262&lt;=30,'Control Sample Data'!N1262&gt;=30)),"Type 1","OKAY")))</f>
        <v>OKAY</v>
      </c>
    </row>
    <row r="1263" spans="1:11">
      <c r="A1263" s="80"/>
      <c r="B1263" s="87" t="str">
        <f>IF('Gene Table'!E1263="","",'Gene Table'!E1263)</f>
        <v>hsa-miR-5047</v>
      </c>
      <c r="C1263" s="87" t="str">
        <f>'Gene Table'!B1263</f>
        <v>E13</v>
      </c>
      <c r="D1263" s="88" t="e">
        <f>Calculations!BN1264</f>
        <v>#DIV/0!</v>
      </c>
      <c r="E1263" s="88" t="e">
        <f>Calculations!BO1264</f>
        <v>#DIV/0!</v>
      </c>
      <c r="F1263" s="89" t="e">
        <f t="shared" si="92"/>
        <v>#DIV/0!</v>
      </c>
      <c r="G1263" s="89" t="e">
        <f t="shared" si="93"/>
        <v>#DIV/0!</v>
      </c>
      <c r="H1263" s="88" t="e">
        <f t="shared" si="94"/>
        <v>#DIV/0!</v>
      </c>
      <c r="I1263" s="92" t="str">
        <f>IF(OR(COUNT(Calculations!BP1264:BY1264)&lt;3,COUNT(Calculations!BZ1264:CI1264)&lt;3),"N/A",IF(ISERROR(TTEST(Calculations!BP1264:BY1264,Calculations!BZ1264:CI1264,2,2)),"N/A",TTEST(Calculations!BP1264:BY1264,Calculations!BZ1264:CI1264,2,2)))</f>
        <v>N/A</v>
      </c>
      <c r="J1263" s="88" t="e">
        <f t="shared" si="95"/>
        <v>#DIV/0!</v>
      </c>
      <c r="K1263" s="93" t="str">
        <f>IF(AND('Test Sample Data'!N1263&gt;=35,'Control Sample Data'!N1263&gt;=35),"Type 3",IF(AND('Test Sample Data'!N1263&gt;=30,'Control Sample Data'!N1263&gt;=30,OR(I1263&gt;=0.05,I1263="N/A")),"Type 2",IF(OR(AND('Test Sample Data'!N1263&gt;=30,'Control Sample Data'!N1263&lt;=30),AND('Test Sample Data'!N1263&lt;=30,'Control Sample Data'!N1263&gt;=30)),"Type 1","OKAY")))</f>
        <v>OKAY</v>
      </c>
    </row>
    <row r="1264" spans="1:11">
      <c r="A1264" s="80"/>
      <c r="B1264" s="87" t="str">
        <f>IF('Gene Table'!E1264="","",'Gene Table'!E1264)</f>
        <v>hsa-miR-4484</v>
      </c>
      <c r="C1264" s="87" t="str">
        <f>'Gene Table'!B1264</f>
        <v>E14</v>
      </c>
      <c r="D1264" s="88" t="e">
        <f>Calculations!BN1265</f>
        <v>#DIV/0!</v>
      </c>
      <c r="E1264" s="88" t="e">
        <f>Calculations!BO1265</f>
        <v>#DIV/0!</v>
      </c>
      <c r="F1264" s="89" t="e">
        <f t="shared" si="92"/>
        <v>#DIV/0!</v>
      </c>
      <c r="G1264" s="89" t="e">
        <f t="shared" si="93"/>
        <v>#DIV/0!</v>
      </c>
      <c r="H1264" s="88" t="e">
        <f t="shared" si="94"/>
        <v>#DIV/0!</v>
      </c>
      <c r="I1264" s="92" t="str">
        <f>IF(OR(COUNT(Calculations!BP1265:BY1265)&lt;3,COUNT(Calculations!BZ1265:CI1265)&lt;3),"N/A",IF(ISERROR(TTEST(Calculations!BP1265:BY1265,Calculations!BZ1265:CI1265,2,2)),"N/A",TTEST(Calculations!BP1265:BY1265,Calculations!BZ1265:CI1265,2,2)))</f>
        <v>N/A</v>
      </c>
      <c r="J1264" s="88" t="e">
        <f t="shared" si="95"/>
        <v>#DIV/0!</v>
      </c>
      <c r="K1264" s="93" t="str">
        <f>IF(AND('Test Sample Data'!N1264&gt;=35,'Control Sample Data'!N1264&gt;=35),"Type 3",IF(AND('Test Sample Data'!N1264&gt;=30,'Control Sample Data'!N1264&gt;=30,OR(I1264&gt;=0.05,I1264="N/A")),"Type 2",IF(OR(AND('Test Sample Data'!N1264&gt;=30,'Control Sample Data'!N1264&lt;=30),AND('Test Sample Data'!N1264&lt;=30,'Control Sample Data'!N1264&gt;=30)),"Type 1","OKAY")))</f>
        <v>OKAY</v>
      </c>
    </row>
    <row r="1265" spans="1:11">
      <c r="A1265" s="80"/>
      <c r="B1265" s="87" t="str">
        <f>IF('Gene Table'!E1265="","",'Gene Table'!E1265)</f>
        <v>hsa-miR-3064-3p</v>
      </c>
      <c r="C1265" s="87" t="str">
        <f>'Gene Table'!B1265</f>
        <v>E15</v>
      </c>
      <c r="D1265" s="88" t="e">
        <f>Calculations!BN1266</f>
        <v>#DIV/0!</v>
      </c>
      <c r="E1265" s="88" t="e">
        <f>Calculations!BO1266</f>
        <v>#DIV/0!</v>
      </c>
      <c r="F1265" s="89" t="e">
        <f t="shared" si="92"/>
        <v>#DIV/0!</v>
      </c>
      <c r="G1265" s="89" t="e">
        <f t="shared" si="93"/>
        <v>#DIV/0!</v>
      </c>
      <c r="H1265" s="88" t="e">
        <f t="shared" si="94"/>
        <v>#DIV/0!</v>
      </c>
      <c r="I1265" s="92" t="str">
        <f>IF(OR(COUNT(Calculations!BP1266:BY1266)&lt;3,COUNT(Calculations!BZ1266:CI1266)&lt;3),"N/A",IF(ISERROR(TTEST(Calculations!BP1266:BY1266,Calculations!BZ1266:CI1266,2,2)),"N/A",TTEST(Calculations!BP1266:BY1266,Calculations!BZ1266:CI1266,2,2)))</f>
        <v>N/A</v>
      </c>
      <c r="J1265" s="88" t="e">
        <f t="shared" si="95"/>
        <v>#DIV/0!</v>
      </c>
      <c r="K1265" s="93" t="str">
        <f>IF(AND('Test Sample Data'!N1265&gt;=35,'Control Sample Data'!N1265&gt;=35),"Type 3",IF(AND('Test Sample Data'!N1265&gt;=30,'Control Sample Data'!N1265&gt;=30,OR(I1265&gt;=0.05,I1265="N/A")),"Type 2",IF(OR(AND('Test Sample Data'!N1265&gt;=30,'Control Sample Data'!N1265&lt;=30),AND('Test Sample Data'!N1265&lt;=30,'Control Sample Data'!N1265&gt;=30)),"Type 1","OKAY")))</f>
        <v>OKAY</v>
      </c>
    </row>
    <row r="1266" spans="1:11">
      <c r="A1266" s="80"/>
      <c r="B1266" s="87" t="str">
        <f>IF('Gene Table'!E1266="","",'Gene Table'!E1266)</f>
        <v>hsa-miR-4485</v>
      </c>
      <c r="C1266" s="87" t="str">
        <f>'Gene Table'!B1266</f>
        <v>E16</v>
      </c>
      <c r="D1266" s="88" t="e">
        <f>Calculations!BN1267</f>
        <v>#DIV/0!</v>
      </c>
      <c r="E1266" s="88" t="e">
        <f>Calculations!BO1267</f>
        <v>#DIV/0!</v>
      </c>
      <c r="F1266" s="89" t="e">
        <f t="shared" si="92"/>
        <v>#DIV/0!</v>
      </c>
      <c r="G1266" s="89" t="e">
        <f t="shared" si="93"/>
        <v>#DIV/0!</v>
      </c>
      <c r="H1266" s="88" t="e">
        <f t="shared" si="94"/>
        <v>#DIV/0!</v>
      </c>
      <c r="I1266" s="92" t="str">
        <f>IF(OR(COUNT(Calculations!BP1267:BY1267)&lt;3,COUNT(Calculations!BZ1267:CI1267)&lt;3),"N/A",IF(ISERROR(TTEST(Calculations!BP1267:BY1267,Calculations!BZ1267:CI1267,2,2)),"N/A",TTEST(Calculations!BP1267:BY1267,Calculations!BZ1267:CI1267,2,2)))</f>
        <v>N/A</v>
      </c>
      <c r="J1266" s="88" t="e">
        <f t="shared" si="95"/>
        <v>#DIV/0!</v>
      </c>
      <c r="K1266" s="93" t="str">
        <f>IF(AND('Test Sample Data'!N1266&gt;=35,'Control Sample Data'!N1266&gt;=35),"Type 3",IF(AND('Test Sample Data'!N1266&gt;=30,'Control Sample Data'!N1266&gt;=30,OR(I1266&gt;=0.05,I1266="N/A")),"Type 2",IF(OR(AND('Test Sample Data'!N1266&gt;=30,'Control Sample Data'!N1266&lt;=30),AND('Test Sample Data'!N1266&lt;=30,'Control Sample Data'!N1266&gt;=30)),"Type 1","OKAY")))</f>
        <v>OKAY</v>
      </c>
    </row>
    <row r="1267" spans="1:11">
      <c r="A1267" s="80"/>
      <c r="B1267" s="87" t="str">
        <f>IF('Gene Table'!E1267="","",'Gene Table'!E1267)</f>
        <v>hsa-miR-3064-5p</v>
      </c>
      <c r="C1267" s="87" t="str">
        <f>'Gene Table'!B1267</f>
        <v>E17</v>
      </c>
      <c r="D1267" s="88" t="e">
        <f>Calculations!BN1268</f>
        <v>#DIV/0!</v>
      </c>
      <c r="E1267" s="88" t="e">
        <f>Calculations!BO1268</f>
        <v>#DIV/0!</v>
      </c>
      <c r="F1267" s="89" t="e">
        <f t="shared" si="92"/>
        <v>#DIV/0!</v>
      </c>
      <c r="G1267" s="89" t="e">
        <f t="shared" si="93"/>
        <v>#DIV/0!</v>
      </c>
      <c r="H1267" s="88" t="e">
        <f t="shared" si="94"/>
        <v>#DIV/0!</v>
      </c>
      <c r="I1267" s="92" t="str">
        <f>IF(OR(COUNT(Calculations!BP1268:BY1268)&lt;3,COUNT(Calculations!BZ1268:CI1268)&lt;3),"N/A",IF(ISERROR(TTEST(Calculations!BP1268:BY1268,Calculations!BZ1268:CI1268,2,2)),"N/A",TTEST(Calculations!BP1268:BY1268,Calculations!BZ1268:CI1268,2,2)))</f>
        <v>N/A</v>
      </c>
      <c r="J1267" s="88" t="e">
        <f t="shared" si="95"/>
        <v>#DIV/0!</v>
      </c>
      <c r="K1267" s="93" t="str">
        <f>IF(AND('Test Sample Data'!N1267&gt;=35,'Control Sample Data'!N1267&gt;=35),"Type 3",IF(AND('Test Sample Data'!N1267&gt;=30,'Control Sample Data'!N1267&gt;=30,OR(I1267&gt;=0.05,I1267="N/A")),"Type 2",IF(OR(AND('Test Sample Data'!N1267&gt;=30,'Control Sample Data'!N1267&lt;=30),AND('Test Sample Data'!N1267&lt;=30,'Control Sample Data'!N1267&gt;=30)),"Type 1","OKAY")))</f>
        <v>OKAY</v>
      </c>
    </row>
    <row r="1268" spans="1:11">
      <c r="A1268" s="80"/>
      <c r="B1268" s="87" t="str">
        <f>IF('Gene Table'!E1268="","",'Gene Table'!E1268)</f>
        <v>hsa-miR-4486</v>
      </c>
      <c r="C1268" s="87" t="str">
        <f>'Gene Table'!B1268</f>
        <v>E18</v>
      </c>
      <c r="D1268" s="88" t="e">
        <f>Calculations!BN1269</f>
        <v>#DIV/0!</v>
      </c>
      <c r="E1268" s="88" t="e">
        <f>Calculations!BO1269</f>
        <v>#DIV/0!</v>
      </c>
      <c r="F1268" s="89" t="e">
        <f t="shared" si="92"/>
        <v>#DIV/0!</v>
      </c>
      <c r="G1268" s="89" t="e">
        <f t="shared" si="93"/>
        <v>#DIV/0!</v>
      </c>
      <c r="H1268" s="88" t="e">
        <f t="shared" si="94"/>
        <v>#DIV/0!</v>
      </c>
      <c r="I1268" s="92" t="str">
        <f>IF(OR(COUNT(Calculations!BP1269:BY1269)&lt;3,COUNT(Calculations!BZ1269:CI1269)&lt;3),"N/A",IF(ISERROR(TTEST(Calculations!BP1269:BY1269,Calculations!BZ1269:CI1269,2,2)),"N/A",TTEST(Calculations!BP1269:BY1269,Calculations!BZ1269:CI1269,2,2)))</f>
        <v>N/A</v>
      </c>
      <c r="J1268" s="88" t="e">
        <f t="shared" si="95"/>
        <v>#DIV/0!</v>
      </c>
      <c r="K1268" s="93" t="str">
        <f>IF(AND('Test Sample Data'!N1268&gt;=35,'Control Sample Data'!N1268&gt;=35),"Type 3",IF(AND('Test Sample Data'!N1268&gt;=30,'Control Sample Data'!N1268&gt;=30,OR(I1268&gt;=0.05,I1268="N/A")),"Type 2",IF(OR(AND('Test Sample Data'!N1268&gt;=30,'Control Sample Data'!N1268&lt;=30),AND('Test Sample Data'!N1268&lt;=30,'Control Sample Data'!N1268&gt;=30)),"Type 1","OKAY")))</f>
        <v>OKAY</v>
      </c>
    </row>
    <row r="1269" spans="1:11">
      <c r="A1269" s="80"/>
      <c r="B1269" s="87" t="str">
        <f>IF('Gene Table'!E1269="","",'Gene Table'!E1269)</f>
        <v>hsa-miR-5094</v>
      </c>
      <c r="C1269" s="87" t="str">
        <f>'Gene Table'!B1269</f>
        <v>E19</v>
      </c>
      <c r="D1269" s="88" t="e">
        <f>Calculations!BN1270</f>
        <v>#DIV/0!</v>
      </c>
      <c r="E1269" s="88" t="e">
        <f>Calculations!BO1270</f>
        <v>#DIV/0!</v>
      </c>
      <c r="F1269" s="89" t="e">
        <f t="shared" si="92"/>
        <v>#DIV/0!</v>
      </c>
      <c r="G1269" s="89" t="e">
        <f t="shared" si="93"/>
        <v>#DIV/0!</v>
      </c>
      <c r="H1269" s="88" t="e">
        <f t="shared" si="94"/>
        <v>#DIV/0!</v>
      </c>
      <c r="I1269" s="92" t="str">
        <f>IF(OR(COUNT(Calculations!BP1270:BY1270)&lt;3,COUNT(Calculations!BZ1270:CI1270)&lt;3),"N/A",IF(ISERROR(TTEST(Calculations!BP1270:BY1270,Calculations!BZ1270:CI1270,2,2)),"N/A",TTEST(Calculations!BP1270:BY1270,Calculations!BZ1270:CI1270,2,2)))</f>
        <v>N/A</v>
      </c>
      <c r="J1269" s="88" t="e">
        <f t="shared" si="95"/>
        <v>#DIV/0!</v>
      </c>
      <c r="K1269" s="93" t="str">
        <f>IF(AND('Test Sample Data'!N1269&gt;=35,'Control Sample Data'!N1269&gt;=35),"Type 3",IF(AND('Test Sample Data'!N1269&gt;=30,'Control Sample Data'!N1269&gt;=30,OR(I1269&gt;=0.05,I1269="N/A")),"Type 2",IF(OR(AND('Test Sample Data'!N1269&gt;=30,'Control Sample Data'!N1269&lt;=30),AND('Test Sample Data'!N1269&lt;=30,'Control Sample Data'!N1269&gt;=30)),"Type 1","OKAY")))</f>
        <v>OKAY</v>
      </c>
    </row>
    <row r="1270" spans="1:11">
      <c r="A1270" s="80"/>
      <c r="B1270" s="87" t="str">
        <f>IF('Gene Table'!E1270="","",'Gene Table'!E1270)</f>
        <v>hsa-miR-4487</v>
      </c>
      <c r="C1270" s="87" t="str">
        <f>'Gene Table'!B1270</f>
        <v>E20</v>
      </c>
      <c r="D1270" s="88" t="e">
        <f>Calculations!BN1271</f>
        <v>#DIV/0!</v>
      </c>
      <c r="E1270" s="88" t="e">
        <f>Calculations!BO1271</f>
        <v>#DIV/0!</v>
      </c>
      <c r="F1270" s="89" t="e">
        <f t="shared" si="92"/>
        <v>#DIV/0!</v>
      </c>
      <c r="G1270" s="89" t="e">
        <f t="shared" si="93"/>
        <v>#DIV/0!</v>
      </c>
      <c r="H1270" s="88" t="e">
        <f t="shared" si="94"/>
        <v>#DIV/0!</v>
      </c>
      <c r="I1270" s="92" t="str">
        <f>IF(OR(COUNT(Calculations!BP1271:BY1271)&lt;3,COUNT(Calculations!BZ1271:CI1271)&lt;3),"N/A",IF(ISERROR(TTEST(Calculations!BP1271:BY1271,Calculations!BZ1271:CI1271,2,2)),"N/A",TTEST(Calculations!BP1271:BY1271,Calculations!BZ1271:CI1271,2,2)))</f>
        <v>N/A</v>
      </c>
      <c r="J1270" s="88" t="e">
        <f t="shared" si="95"/>
        <v>#DIV/0!</v>
      </c>
      <c r="K1270" s="93" t="str">
        <f>IF(AND('Test Sample Data'!N1270&gt;=35,'Control Sample Data'!N1270&gt;=35),"Type 3",IF(AND('Test Sample Data'!N1270&gt;=30,'Control Sample Data'!N1270&gt;=30,OR(I1270&gt;=0.05,I1270="N/A")),"Type 2",IF(OR(AND('Test Sample Data'!N1270&gt;=30,'Control Sample Data'!N1270&lt;=30),AND('Test Sample Data'!N1270&lt;=30,'Control Sample Data'!N1270&gt;=30)),"Type 1","OKAY")))</f>
        <v>OKAY</v>
      </c>
    </row>
    <row r="1271" spans="1:11">
      <c r="A1271" s="80"/>
      <c r="B1271" s="87" t="str">
        <f>IF('Gene Table'!E1271="","",'Gene Table'!E1271)</f>
        <v>hsa-miR-4469</v>
      </c>
      <c r="C1271" s="87" t="str">
        <f>'Gene Table'!B1271</f>
        <v>E21</v>
      </c>
      <c r="D1271" s="88" t="e">
        <f>Calculations!BN1272</f>
        <v>#DIV/0!</v>
      </c>
      <c r="E1271" s="88" t="e">
        <f>Calculations!BO1272</f>
        <v>#DIV/0!</v>
      </c>
      <c r="F1271" s="89" t="e">
        <f t="shared" si="92"/>
        <v>#DIV/0!</v>
      </c>
      <c r="G1271" s="89" t="e">
        <f t="shared" si="93"/>
        <v>#DIV/0!</v>
      </c>
      <c r="H1271" s="88" t="e">
        <f t="shared" si="94"/>
        <v>#DIV/0!</v>
      </c>
      <c r="I1271" s="92" t="str">
        <f>IF(OR(COUNT(Calculations!BP1272:BY1272)&lt;3,COUNT(Calculations!BZ1272:CI1272)&lt;3),"N/A",IF(ISERROR(TTEST(Calculations!BP1272:BY1272,Calculations!BZ1272:CI1272,2,2)),"N/A",TTEST(Calculations!BP1272:BY1272,Calculations!BZ1272:CI1272,2,2)))</f>
        <v>N/A</v>
      </c>
      <c r="J1271" s="88" t="e">
        <f t="shared" si="95"/>
        <v>#DIV/0!</v>
      </c>
      <c r="K1271" s="93" t="str">
        <f>IF(AND('Test Sample Data'!N1271&gt;=35,'Control Sample Data'!N1271&gt;=35),"Type 3",IF(AND('Test Sample Data'!N1271&gt;=30,'Control Sample Data'!N1271&gt;=30,OR(I1271&gt;=0.05,I1271="N/A")),"Type 2",IF(OR(AND('Test Sample Data'!N1271&gt;=30,'Control Sample Data'!N1271&lt;=30),AND('Test Sample Data'!N1271&lt;=30,'Control Sample Data'!N1271&gt;=30)),"Type 1","OKAY")))</f>
        <v>OKAY</v>
      </c>
    </row>
    <row r="1272" spans="1:11">
      <c r="A1272" s="80"/>
      <c r="B1272" s="87" t="str">
        <f>IF('Gene Table'!E1272="","",'Gene Table'!E1272)</f>
        <v>hsa-miR-4488</v>
      </c>
      <c r="C1272" s="87" t="str">
        <f>'Gene Table'!B1272</f>
        <v>E22</v>
      </c>
      <c r="D1272" s="88" t="e">
        <f>Calculations!BN1273</f>
        <v>#DIV/0!</v>
      </c>
      <c r="E1272" s="88" t="e">
        <f>Calculations!BO1273</f>
        <v>#DIV/0!</v>
      </c>
      <c r="F1272" s="89" t="e">
        <f t="shared" si="92"/>
        <v>#DIV/0!</v>
      </c>
      <c r="G1272" s="89" t="e">
        <f t="shared" si="93"/>
        <v>#DIV/0!</v>
      </c>
      <c r="H1272" s="88" t="e">
        <f t="shared" si="94"/>
        <v>#DIV/0!</v>
      </c>
      <c r="I1272" s="92" t="str">
        <f>IF(OR(COUNT(Calculations!BP1273:BY1273)&lt;3,COUNT(Calculations!BZ1273:CI1273)&lt;3),"N/A",IF(ISERROR(TTEST(Calculations!BP1273:BY1273,Calculations!BZ1273:CI1273,2,2)),"N/A",TTEST(Calculations!BP1273:BY1273,Calculations!BZ1273:CI1273,2,2)))</f>
        <v>N/A</v>
      </c>
      <c r="J1272" s="88" t="e">
        <f t="shared" si="95"/>
        <v>#DIV/0!</v>
      </c>
      <c r="K1272" s="93" t="str">
        <f>IF(AND('Test Sample Data'!N1272&gt;=35,'Control Sample Data'!N1272&gt;=35),"Type 3",IF(AND('Test Sample Data'!N1272&gt;=30,'Control Sample Data'!N1272&gt;=30,OR(I1272&gt;=0.05,I1272="N/A")),"Type 2",IF(OR(AND('Test Sample Data'!N1272&gt;=30,'Control Sample Data'!N1272&lt;=30),AND('Test Sample Data'!N1272&lt;=30,'Control Sample Data'!N1272&gt;=30)),"Type 1","OKAY")))</f>
        <v>OKAY</v>
      </c>
    </row>
    <row r="1273" spans="1:11">
      <c r="A1273" s="80"/>
      <c r="B1273" s="87" t="str">
        <f>IF('Gene Table'!E1273="","",'Gene Table'!E1273)</f>
        <v>hsa-miR-151b</v>
      </c>
      <c r="C1273" s="87" t="str">
        <f>'Gene Table'!B1273</f>
        <v>E23</v>
      </c>
      <c r="D1273" s="88" t="e">
        <f>Calculations!BN1274</f>
        <v>#DIV/0!</v>
      </c>
      <c r="E1273" s="88" t="e">
        <f>Calculations!BO1274</f>
        <v>#DIV/0!</v>
      </c>
      <c r="F1273" s="89" t="e">
        <f t="shared" si="92"/>
        <v>#DIV/0!</v>
      </c>
      <c r="G1273" s="89" t="e">
        <f t="shared" si="93"/>
        <v>#DIV/0!</v>
      </c>
      <c r="H1273" s="88" t="e">
        <f t="shared" si="94"/>
        <v>#DIV/0!</v>
      </c>
      <c r="I1273" s="92" t="str">
        <f>IF(OR(COUNT(Calculations!BP1274:BY1274)&lt;3,COUNT(Calculations!BZ1274:CI1274)&lt;3),"N/A",IF(ISERROR(TTEST(Calculations!BP1274:BY1274,Calculations!BZ1274:CI1274,2,2)),"N/A",TTEST(Calculations!BP1274:BY1274,Calculations!BZ1274:CI1274,2,2)))</f>
        <v>N/A</v>
      </c>
      <c r="J1273" s="88" t="e">
        <f t="shared" si="95"/>
        <v>#DIV/0!</v>
      </c>
      <c r="K1273" s="93" t="str">
        <f>IF(AND('Test Sample Data'!N1273&gt;=35,'Control Sample Data'!N1273&gt;=35),"Type 3",IF(AND('Test Sample Data'!N1273&gt;=30,'Control Sample Data'!N1273&gt;=30,OR(I1273&gt;=0.05,I1273="N/A")),"Type 2",IF(OR(AND('Test Sample Data'!N1273&gt;=30,'Control Sample Data'!N1273&lt;=30),AND('Test Sample Data'!N1273&lt;=30,'Control Sample Data'!N1273&gt;=30)),"Type 1","OKAY")))</f>
        <v>OKAY</v>
      </c>
    </row>
    <row r="1274" spans="1:11">
      <c r="A1274" s="80"/>
      <c r="B1274" s="87" t="str">
        <f>IF('Gene Table'!E1274="","",'Gene Table'!E1274)</f>
        <v>hsa-miR-4489</v>
      </c>
      <c r="C1274" s="87" t="str">
        <f>'Gene Table'!B1274</f>
        <v>E24</v>
      </c>
      <c r="D1274" s="88" t="e">
        <f>Calculations!BN1275</f>
        <v>#DIV/0!</v>
      </c>
      <c r="E1274" s="88" t="e">
        <f>Calculations!BO1275</f>
        <v>#DIV/0!</v>
      </c>
      <c r="F1274" s="89" t="e">
        <f t="shared" si="92"/>
        <v>#DIV/0!</v>
      </c>
      <c r="G1274" s="89" t="e">
        <f t="shared" si="93"/>
        <v>#DIV/0!</v>
      </c>
      <c r="H1274" s="88" t="e">
        <f t="shared" si="94"/>
        <v>#DIV/0!</v>
      </c>
      <c r="I1274" s="92" t="str">
        <f>IF(OR(COUNT(Calculations!BP1275:BY1275)&lt;3,COUNT(Calculations!BZ1275:CI1275)&lt;3),"N/A",IF(ISERROR(TTEST(Calculations!BP1275:BY1275,Calculations!BZ1275:CI1275,2,2)),"N/A",TTEST(Calculations!BP1275:BY1275,Calculations!BZ1275:CI1275,2,2)))</f>
        <v>N/A</v>
      </c>
      <c r="J1274" s="88" t="e">
        <f t="shared" si="95"/>
        <v>#DIV/0!</v>
      </c>
      <c r="K1274" s="93" t="str">
        <f>IF(AND('Test Sample Data'!N1274&gt;=35,'Control Sample Data'!N1274&gt;=35),"Type 3",IF(AND('Test Sample Data'!N1274&gt;=30,'Control Sample Data'!N1274&gt;=30,OR(I1274&gt;=0.05,I1274="N/A")),"Type 2",IF(OR(AND('Test Sample Data'!N1274&gt;=30,'Control Sample Data'!N1274&lt;=30),AND('Test Sample Data'!N1274&lt;=30,'Control Sample Data'!N1274&gt;=30)),"Type 1","OKAY")))</f>
        <v>OKAY</v>
      </c>
    </row>
    <row r="1275" spans="1:11">
      <c r="A1275" s="80"/>
      <c r="B1275" s="87" t="str">
        <f>IF('Gene Table'!E1275="","",'Gene Table'!E1275)</f>
        <v>hsa-miR-4648</v>
      </c>
      <c r="C1275" s="87" t="str">
        <f>'Gene Table'!B1275</f>
        <v>F01</v>
      </c>
      <c r="D1275" s="88" t="e">
        <f>Calculations!BN1276</f>
        <v>#DIV/0!</v>
      </c>
      <c r="E1275" s="88" t="e">
        <f>Calculations!BO1276</f>
        <v>#DIV/0!</v>
      </c>
      <c r="F1275" s="89" t="e">
        <f t="shared" si="92"/>
        <v>#DIV/0!</v>
      </c>
      <c r="G1275" s="89" t="e">
        <f t="shared" si="93"/>
        <v>#DIV/0!</v>
      </c>
      <c r="H1275" s="88" t="e">
        <f t="shared" si="94"/>
        <v>#DIV/0!</v>
      </c>
      <c r="I1275" s="92" t="str">
        <f>IF(OR(COUNT(Calculations!BP1276:BY1276)&lt;3,COUNT(Calculations!BZ1276:CI1276)&lt;3),"N/A",IF(ISERROR(TTEST(Calculations!BP1276:BY1276,Calculations!BZ1276:CI1276,2,2)),"N/A",TTEST(Calculations!BP1276:BY1276,Calculations!BZ1276:CI1276,2,2)))</f>
        <v>N/A</v>
      </c>
      <c r="J1275" s="88" t="e">
        <f t="shared" si="95"/>
        <v>#DIV/0!</v>
      </c>
      <c r="K1275" s="93" t="str">
        <f>IF(AND('Test Sample Data'!N1275&gt;=35,'Control Sample Data'!N1275&gt;=35),"Type 3",IF(AND('Test Sample Data'!N1275&gt;=30,'Control Sample Data'!N1275&gt;=30,OR(I1275&gt;=0.05,I1275="N/A")),"Type 2",IF(OR(AND('Test Sample Data'!N1275&gt;=30,'Control Sample Data'!N1275&lt;=30),AND('Test Sample Data'!N1275&lt;=30,'Control Sample Data'!N1275&gt;=30)),"Type 1","OKAY")))</f>
        <v>OKAY</v>
      </c>
    </row>
    <row r="1276" spans="1:11">
      <c r="A1276" s="80"/>
      <c r="B1276" s="87" t="str">
        <f>IF('Gene Table'!E1276="","",'Gene Table'!E1276)</f>
        <v>hsa-miR-4701-3p</v>
      </c>
      <c r="C1276" s="87" t="str">
        <f>'Gene Table'!B1276</f>
        <v>F02</v>
      </c>
      <c r="D1276" s="88" t="e">
        <f>Calculations!BN1277</f>
        <v>#DIV/0!</v>
      </c>
      <c r="E1276" s="88" t="e">
        <f>Calculations!BO1277</f>
        <v>#DIV/0!</v>
      </c>
      <c r="F1276" s="89" t="e">
        <f t="shared" si="92"/>
        <v>#DIV/0!</v>
      </c>
      <c r="G1276" s="89" t="e">
        <f t="shared" si="93"/>
        <v>#DIV/0!</v>
      </c>
      <c r="H1276" s="88" t="e">
        <f t="shared" si="94"/>
        <v>#DIV/0!</v>
      </c>
      <c r="I1276" s="92" t="str">
        <f>IF(OR(COUNT(Calculations!BP1277:BY1277)&lt;3,COUNT(Calculations!BZ1277:CI1277)&lt;3),"N/A",IF(ISERROR(TTEST(Calculations!BP1277:BY1277,Calculations!BZ1277:CI1277,2,2)),"N/A",TTEST(Calculations!BP1277:BY1277,Calculations!BZ1277:CI1277,2,2)))</f>
        <v>N/A</v>
      </c>
      <c r="J1276" s="88" t="e">
        <f t="shared" si="95"/>
        <v>#DIV/0!</v>
      </c>
      <c r="K1276" s="93" t="str">
        <f>IF(AND('Test Sample Data'!N1276&gt;=35,'Control Sample Data'!N1276&gt;=35),"Type 3",IF(AND('Test Sample Data'!N1276&gt;=30,'Control Sample Data'!N1276&gt;=30,OR(I1276&gt;=0.05,I1276="N/A")),"Type 2",IF(OR(AND('Test Sample Data'!N1276&gt;=30,'Control Sample Data'!N1276&lt;=30),AND('Test Sample Data'!N1276&lt;=30,'Control Sample Data'!N1276&gt;=30)),"Type 1","OKAY")))</f>
        <v>OKAY</v>
      </c>
    </row>
    <row r="1277" spans="1:11">
      <c r="A1277" s="80"/>
      <c r="B1277" s="87" t="str">
        <f>IF('Gene Table'!E1277="","",'Gene Table'!E1277)</f>
        <v>hsa-miR-4649-5p</v>
      </c>
      <c r="C1277" s="87" t="str">
        <f>'Gene Table'!B1277</f>
        <v>F03</v>
      </c>
      <c r="D1277" s="88" t="e">
        <f>Calculations!BN1278</f>
        <v>#DIV/0!</v>
      </c>
      <c r="E1277" s="88" t="e">
        <f>Calculations!BO1278</f>
        <v>#DIV/0!</v>
      </c>
      <c r="F1277" s="89" t="e">
        <f t="shared" si="92"/>
        <v>#DIV/0!</v>
      </c>
      <c r="G1277" s="89" t="e">
        <f t="shared" si="93"/>
        <v>#DIV/0!</v>
      </c>
      <c r="H1277" s="88" t="e">
        <f t="shared" si="94"/>
        <v>#DIV/0!</v>
      </c>
      <c r="I1277" s="92" t="str">
        <f>IF(OR(COUNT(Calculations!BP1278:BY1278)&lt;3,COUNT(Calculations!BZ1278:CI1278)&lt;3),"N/A",IF(ISERROR(TTEST(Calculations!BP1278:BY1278,Calculations!BZ1278:CI1278,2,2)),"N/A",TTEST(Calculations!BP1278:BY1278,Calculations!BZ1278:CI1278,2,2)))</f>
        <v>N/A</v>
      </c>
      <c r="J1277" s="88" t="e">
        <f t="shared" si="95"/>
        <v>#DIV/0!</v>
      </c>
      <c r="K1277" s="93" t="str">
        <f>IF(AND('Test Sample Data'!N1277&gt;=35,'Control Sample Data'!N1277&gt;=35),"Type 3",IF(AND('Test Sample Data'!N1277&gt;=30,'Control Sample Data'!N1277&gt;=30,OR(I1277&gt;=0.05,I1277="N/A")),"Type 2",IF(OR(AND('Test Sample Data'!N1277&gt;=30,'Control Sample Data'!N1277&lt;=30),AND('Test Sample Data'!N1277&lt;=30,'Control Sample Data'!N1277&gt;=30)),"Type 1","OKAY")))</f>
        <v>OKAY</v>
      </c>
    </row>
    <row r="1278" spans="1:11">
      <c r="A1278" s="80"/>
      <c r="B1278" s="87" t="str">
        <f>IF('Gene Table'!E1278="","",'Gene Table'!E1278)</f>
        <v>hsa-miR-4703-5p</v>
      </c>
      <c r="C1278" s="87" t="str">
        <f>'Gene Table'!B1278</f>
        <v>F04</v>
      </c>
      <c r="D1278" s="88" t="e">
        <f>Calculations!BN1279</f>
        <v>#DIV/0!</v>
      </c>
      <c r="E1278" s="88" t="e">
        <f>Calculations!BO1279</f>
        <v>#DIV/0!</v>
      </c>
      <c r="F1278" s="89" t="e">
        <f t="shared" si="92"/>
        <v>#DIV/0!</v>
      </c>
      <c r="G1278" s="89" t="e">
        <f t="shared" si="93"/>
        <v>#DIV/0!</v>
      </c>
      <c r="H1278" s="88" t="e">
        <f t="shared" si="94"/>
        <v>#DIV/0!</v>
      </c>
      <c r="I1278" s="92" t="str">
        <f>IF(OR(COUNT(Calculations!BP1279:BY1279)&lt;3,COUNT(Calculations!BZ1279:CI1279)&lt;3),"N/A",IF(ISERROR(TTEST(Calculations!BP1279:BY1279,Calculations!BZ1279:CI1279,2,2)),"N/A",TTEST(Calculations!BP1279:BY1279,Calculations!BZ1279:CI1279,2,2)))</f>
        <v>N/A</v>
      </c>
      <c r="J1278" s="88" t="e">
        <f t="shared" si="95"/>
        <v>#DIV/0!</v>
      </c>
      <c r="K1278" s="93" t="str">
        <f>IF(AND('Test Sample Data'!N1278&gt;=35,'Control Sample Data'!N1278&gt;=35),"Type 3",IF(AND('Test Sample Data'!N1278&gt;=30,'Control Sample Data'!N1278&gt;=30,OR(I1278&gt;=0.05,I1278="N/A")),"Type 2",IF(OR(AND('Test Sample Data'!N1278&gt;=30,'Control Sample Data'!N1278&lt;=30),AND('Test Sample Data'!N1278&lt;=30,'Control Sample Data'!N1278&gt;=30)),"Type 1","OKAY")))</f>
        <v>OKAY</v>
      </c>
    </row>
    <row r="1279" spans="1:11">
      <c r="A1279" s="80"/>
      <c r="B1279" s="87" t="str">
        <f>IF('Gene Table'!E1279="","",'Gene Table'!E1279)</f>
        <v>hsa-miR-4649-3p</v>
      </c>
      <c r="C1279" s="87" t="str">
        <f>'Gene Table'!B1279</f>
        <v>F05</v>
      </c>
      <c r="D1279" s="88" t="e">
        <f>Calculations!BN1280</f>
        <v>#DIV/0!</v>
      </c>
      <c r="E1279" s="88" t="e">
        <f>Calculations!BO1280</f>
        <v>#DIV/0!</v>
      </c>
      <c r="F1279" s="89" t="e">
        <f t="shared" si="92"/>
        <v>#DIV/0!</v>
      </c>
      <c r="G1279" s="89" t="e">
        <f t="shared" si="93"/>
        <v>#DIV/0!</v>
      </c>
      <c r="H1279" s="88" t="e">
        <f t="shared" si="94"/>
        <v>#DIV/0!</v>
      </c>
      <c r="I1279" s="92" t="str">
        <f>IF(OR(COUNT(Calculations!BP1280:BY1280)&lt;3,COUNT(Calculations!BZ1280:CI1280)&lt;3),"N/A",IF(ISERROR(TTEST(Calculations!BP1280:BY1280,Calculations!BZ1280:CI1280,2,2)),"N/A",TTEST(Calculations!BP1280:BY1280,Calculations!BZ1280:CI1280,2,2)))</f>
        <v>N/A</v>
      </c>
      <c r="J1279" s="88" t="e">
        <f t="shared" si="95"/>
        <v>#DIV/0!</v>
      </c>
      <c r="K1279" s="93" t="str">
        <f>IF(AND('Test Sample Data'!N1279&gt;=35,'Control Sample Data'!N1279&gt;=35),"Type 3",IF(AND('Test Sample Data'!N1279&gt;=30,'Control Sample Data'!N1279&gt;=30,OR(I1279&gt;=0.05,I1279="N/A")),"Type 2",IF(OR(AND('Test Sample Data'!N1279&gt;=30,'Control Sample Data'!N1279&lt;=30),AND('Test Sample Data'!N1279&lt;=30,'Control Sample Data'!N1279&gt;=30)),"Type 1","OKAY")))</f>
        <v>OKAY</v>
      </c>
    </row>
    <row r="1280" spans="1:11">
      <c r="A1280" s="80"/>
      <c r="B1280" s="87" t="str">
        <f>IF('Gene Table'!E1280="","",'Gene Table'!E1280)</f>
        <v>hsa-miR-4703-3p</v>
      </c>
      <c r="C1280" s="87" t="str">
        <f>'Gene Table'!B1280</f>
        <v>F06</v>
      </c>
      <c r="D1280" s="88" t="e">
        <f>Calculations!BN1281</f>
        <v>#DIV/0!</v>
      </c>
      <c r="E1280" s="88" t="e">
        <f>Calculations!BO1281</f>
        <v>#DIV/0!</v>
      </c>
      <c r="F1280" s="89" t="e">
        <f t="shared" ref="F1280:F1343" si="96">2^-D1280</f>
        <v>#DIV/0!</v>
      </c>
      <c r="G1280" s="89" t="e">
        <f t="shared" ref="G1280:G1343" si="97">2^-E1280</f>
        <v>#DIV/0!</v>
      </c>
      <c r="H1280" s="88" t="e">
        <f t="shared" ref="H1280:H1343" si="98">F1280/G1280</f>
        <v>#DIV/0!</v>
      </c>
      <c r="I1280" s="92" t="str">
        <f>IF(OR(COUNT(Calculations!BP1281:BY1281)&lt;3,COUNT(Calculations!BZ1281:CI1281)&lt;3),"N/A",IF(ISERROR(TTEST(Calculations!BP1281:BY1281,Calculations!BZ1281:CI1281,2,2)),"N/A",TTEST(Calculations!BP1281:BY1281,Calculations!BZ1281:CI1281,2,2)))</f>
        <v>N/A</v>
      </c>
      <c r="J1280" s="88" t="e">
        <f t="shared" ref="J1280:J1343" si="99">IF(H1280&gt;1,H1280,-1/H1280)</f>
        <v>#DIV/0!</v>
      </c>
      <c r="K1280" s="93" t="str">
        <f>IF(AND('Test Sample Data'!N1280&gt;=35,'Control Sample Data'!N1280&gt;=35),"Type 3",IF(AND('Test Sample Data'!N1280&gt;=30,'Control Sample Data'!N1280&gt;=30,OR(I1280&gt;=0.05,I1280="N/A")),"Type 2",IF(OR(AND('Test Sample Data'!N1280&gt;=30,'Control Sample Data'!N1280&lt;=30),AND('Test Sample Data'!N1280&lt;=30,'Control Sample Data'!N1280&gt;=30)),"Type 1","OKAY")))</f>
        <v>OKAY</v>
      </c>
    </row>
    <row r="1281" spans="1:11">
      <c r="A1281" s="80"/>
      <c r="B1281" s="87" t="str">
        <f>IF('Gene Table'!E1281="","",'Gene Table'!E1281)</f>
        <v>hsa-miR-4650-5p</v>
      </c>
      <c r="C1281" s="87" t="str">
        <f>'Gene Table'!B1281</f>
        <v>F07</v>
      </c>
      <c r="D1281" s="88" t="e">
        <f>Calculations!BN1282</f>
        <v>#DIV/0!</v>
      </c>
      <c r="E1281" s="88" t="e">
        <f>Calculations!BO1282</f>
        <v>#DIV/0!</v>
      </c>
      <c r="F1281" s="89" t="e">
        <f t="shared" si="96"/>
        <v>#DIV/0!</v>
      </c>
      <c r="G1281" s="89" t="e">
        <f t="shared" si="97"/>
        <v>#DIV/0!</v>
      </c>
      <c r="H1281" s="88" t="e">
        <f t="shared" si="98"/>
        <v>#DIV/0!</v>
      </c>
      <c r="I1281" s="92" t="str">
        <f>IF(OR(COUNT(Calculations!BP1282:BY1282)&lt;3,COUNT(Calculations!BZ1282:CI1282)&lt;3),"N/A",IF(ISERROR(TTEST(Calculations!BP1282:BY1282,Calculations!BZ1282:CI1282,2,2)),"N/A",TTEST(Calculations!BP1282:BY1282,Calculations!BZ1282:CI1282,2,2)))</f>
        <v>N/A</v>
      </c>
      <c r="J1281" s="88" t="e">
        <f t="shared" si="99"/>
        <v>#DIV/0!</v>
      </c>
      <c r="K1281" s="93" t="str">
        <f>IF(AND('Test Sample Data'!N1281&gt;=35,'Control Sample Data'!N1281&gt;=35),"Type 3",IF(AND('Test Sample Data'!N1281&gt;=30,'Control Sample Data'!N1281&gt;=30,OR(I1281&gt;=0.05,I1281="N/A")),"Type 2",IF(OR(AND('Test Sample Data'!N1281&gt;=30,'Control Sample Data'!N1281&lt;=30),AND('Test Sample Data'!N1281&lt;=30,'Control Sample Data'!N1281&gt;=30)),"Type 1","OKAY")))</f>
        <v>OKAY</v>
      </c>
    </row>
    <row r="1282" spans="1:11">
      <c r="A1282" s="80"/>
      <c r="B1282" s="87" t="str">
        <f>IF('Gene Table'!E1282="","",'Gene Table'!E1282)</f>
        <v>hsa-miR-4704-5p</v>
      </c>
      <c r="C1282" s="87" t="str">
        <f>'Gene Table'!B1282</f>
        <v>F08</v>
      </c>
      <c r="D1282" s="88" t="e">
        <f>Calculations!BN1283</f>
        <v>#DIV/0!</v>
      </c>
      <c r="E1282" s="88" t="e">
        <f>Calculations!BO1283</f>
        <v>#DIV/0!</v>
      </c>
      <c r="F1282" s="89" t="e">
        <f t="shared" si="96"/>
        <v>#DIV/0!</v>
      </c>
      <c r="G1282" s="89" t="e">
        <f t="shared" si="97"/>
        <v>#DIV/0!</v>
      </c>
      <c r="H1282" s="88" t="e">
        <f t="shared" si="98"/>
        <v>#DIV/0!</v>
      </c>
      <c r="I1282" s="92" t="str">
        <f>IF(OR(COUNT(Calculations!BP1283:BY1283)&lt;3,COUNT(Calculations!BZ1283:CI1283)&lt;3),"N/A",IF(ISERROR(TTEST(Calculations!BP1283:BY1283,Calculations!BZ1283:CI1283,2,2)),"N/A",TTEST(Calculations!BP1283:BY1283,Calculations!BZ1283:CI1283,2,2)))</f>
        <v>N/A</v>
      </c>
      <c r="J1282" s="88" t="e">
        <f t="shared" si="99"/>
        <v>#DIV/0!</v>
      </c>
      <c r="K1282" s="93" t="str">
        <f>IF(AND('Test Sample Data'!N1282&gt;=35,'Control Sample Data'!N1282&gt;=35),"Type 3",IF(AND('Test Sample Data'!N1282&gt;=30,'Control Sample Data'!N1282&gt;=30,OR(I1282&gt;=0.05,I1282="N/A")),"Type 2",IF(OR(AND('Test Sample Data'!N1282&gt;=30,'Control Sample Data'!N1282&lt;=30),AND('Test Sample Data'!N1282&lt;=30,'Control Sample Data'!N1282&gt;=30)),"Type 1","OKAY")))</f>
        <v>OKAY</v>
      </c>
    </row>
    <row r="1283" spans="1:11">
      <c r="A1283" s="80"/>
      <c r="B1283" s="87" t="str">
        <f>IF('Gene Table'!E1283="","",'Gene Table'!E1283)</f>
        <v>hsa-miR-4650-3p</v>
      </c>
      <c r="C1283" s="87" t="str">
        <f>'Gene Table'!B1283</f>
        <v>F09</v>
      </c>
      <c r="D1283" s="88" t="e">
        <f>Calculations!BN1284</f>
        <v>#DIV/0!</v>
      </c>
      <c r="E1283" s="88" t="e">
        <f>Calculations!BO1284</f>
        <v>#DIV/0!</v>
      </c>
      <c r="F1283" s="89" t="e">
        <f t="shared" si="96"/>
        <v>#DIV/0!</v>
      </c>
      <c r="G1283" s="89" t="e">
        <f t="shared" si="97"/>
        <v>#DIV/0!</v>
      </c>
      <c r="H1283" s="88" t="e">
        <f t="shared" si="98"/>
        <v>#DIV/0!</v>
      </c>
      <c r="I1283" s="92" t="str">
        <f>IF(OR(COUNT(Calculations!BP1284:BY1284)&lt;3,COUNT(Calculations!BZ1284:CI1284)&lt;3),"N/A",IF(ISERROR(TTEST(Calculations!BP1284:BY1284,Calculations!BZ1284:CI1284,2,2)),"N/A",TTEST(Calculations!BP1284:BY1284,Calculations!BZ1284:CI1284,2,2)))</f>
        <v>N/A</v>
      </c>
      <c r="J1283" s="88" t="e">
        <f t="shared" si="99"/>
        <v>#DIV/0!</v>
      </c>
      <c r="K1283" s="93" t="str">
        <f>IF(AND('Test Sample Data'!N1283&gt;=35,'Control Sample Data'!N1283&gt;=35),"Type 3",IF(AND('Test Sample Data'!N1283&gt;=30,'Control Sample Data'!N1283&gt;=30,OR(I1283&gt;=0.05,I1283="N/A")),"Type 2",IF(OR(AND('Test Sample Data'!N1283&gt;=30,'Control Sample Data'!N1283&lt;=30),AND('Test Sample Data'!N1283&lt;=30,'Control Sample Data'!N1283&gt;=30)),"Type 1","OKAY")))</f>
        <v>OKAY</v>
      </c>
    </row>
    <row r="1284" spans="1:11">
      <c r="A1284" s="80"/>
      <c r="B1284" s="87" t="str">
        <f>IF('Gene Table'!E1284="","",'Gene Table'!E1284)</f>
        <v>hsa-miR-4704-3p</v>
      </c>
      <c r="C1284" s="87" t="str">
        <f>'Gene Table'!B1284</f>
        <v>F10</v>
      </c>
      <c r="D1284" s="88" t="e">
        <f>Calculations!BN1285</f>
        <v>#DIV/0!</v>
      </c>
      <c r="E1284" s="88" t="e">
        <f>Calculations!BO1285</f>
        <v>#DIV/0!</v>
      </c>
      <c r="F1284" s="89" t="e">
        <f t="shared" si="96"/>
        <v>#DIV/0!</v>
      </c>
      <c r="G1284" s="89" t="e">
        <f t="shared" si="97"/>
        <v>#DIV/0!</v>
      </c>
      <c r="H1284" s="88" t="e">
        <f t="shared" si="98"/>
        <v>#DIV/0!</v>
      </c>
      <c r="I1284" s="92" t="str">
        <f>IF(OR(COUNT(Calculations!BP1285:BY1285)&lt;3,COUNT(Calculations!BZ1285:CI1285)&lt;3),"N/A",IF(ISERROR(TTEST(Calculations!BP1285:BY1285,Calculations!BZ1285:CI1285,2,2)),"N/A",TTEST(Calculations!BP1285:BY1285,Calculations!BZ1285:CI1285,2,2)))</f>
        <v>N/A</v>
      </c>
      <c r="J1284" s="88" t="e">
        <f t="shared" si="99"/>
        <v>#DIV/0!</v>
      </c>
      <c r="K1284" s="93" t="str">
        <f>IF(AND('Test Sample Data'!N1284&gt;=35,'Control Sample Data'!N1284&gt;=35),"Type 3",IF(AND('Test Sample Data'!N1284&gt;=30,'Control Sample Data'!N1284&gt;=30,OR(I1284&gt;=0.05,I1284="N/A")),"Type 2",IF(OR(AND('Test Sample Data'!N1284&gt;=30,'Control Sample Data'!N1284&lt;=30),AND('Test Sample Data'!N1284&lt;=30,'Control Sample Data'!N1284&gt;=30)),"Type 1","OKAY")))</f>
        <v>OKAY</v>
      </c>
    </row>
    <row r="1285" spans="1:11">
      <c r="A1285" s="80"/>
      <c r="B1285" s="87" t="str">
        <f>IF('Gene Table'!E1285="","",'Gene Table'!E1285)</f>
        <v>hsa-miR-4651</v>
      </c>
      <c r="C1285" s="87" t="str">
        <f>'Gene Table'!B1285</f>
        <v>F11</v>
      </c>
      <c r="D1285" s="88" t="e">
        <f>Calculations!BN1286</f>
        <v>#DIV/0!</v>
      </c>
      <c r="E1285" s="88" t="e">
        <f>Calculations!BO1286</f>
        <v>#DIV/0!</v>
      </c>
      <c r="F1285" s="89" t="e">
        <f t="shared" si="96"/>
        <v>#DIV/0!</v>
      </c>
      <c r="G1285" s="89" t="e">
        <f t="shared" si="97"/>
        <v>#DIV/0!</v>
      </c>
      <c r="H1285" s="88" t="e">
        <f t="shared" si="98"/>
        <v>#DIV/0!</v>
      </c>
      <c r="I1285" s="92" t="str">
        <f>IF(OR(COUNT(Calculations!BP1286:BY1286)&lt;3,COUNT(Calculations!BZ1286:CI1286)&lt;3),"N/A",IF(ISERROR(TTEST(Calculations!BP1286:BY1286,Calculations!BZ1286:CI1286,2,2)),"N/A",TTEST(Calculations!BP1286:BY1286,Calculations!BZ1286:CI1286,2,2)))</f>
        <v>N/A</v>
      </c>
      <c r="J1285" s="88" t="e">
        <f t="shared" si="99"/>
        <v>#DIV/0!</v>
      </c>
      <c r="K1285" s="93" t="str">
        <f>IF(AND('Test Sample Data'!N1285&gt;=35,'Control Sample Data'!N1285&gt;=35),"Type 3",IF(AND('Test Sample Data'!N1285&gt;=30,'Control Sample Data'!N1285&gt;=30,OR(I1285&gt;=0.05,I1285="N/A")),"Type 2",IF(OR(AND('Test Sample Data'!N1285&gt;=30,'Control Sample Data'!N1285&lt;=30),AND('Test Sample Data'!N1285&lt;=30,'Control Sample Data'!N1285&gt;=30)),"Type 1","OKAY")))</f>
        <v>OKAY</v>
      </c>
    </row>
    <row r="1286" spans="1:11">
      <c r="A1286" s="80"/>
      <c r="B1286" s="87" t="str">
        <f>IF('Gene Table'!E1286="","",'Gene Table'!E1286)</f>
        <v>hsa-miR-4705</v>
      </c>
      <c r="C1286" s="87" t="str">
        <f>'Gene Table'!B1286</f>
        <v>F12</v>
      </c>
      <c r="D1286" s="88" t="e">
        <f>Calculations!BN1287</f>
        <v>#DIV/0!</v>
      </c>
      <c r="E1286" s="88" t="e">
        <f>Calculations!BO1287</f>
        <v>#DIV/0!</v>
      </c>
      <c r="F1286" s="89" t="e">
        <f t="shared" si="96"/>
        <v>#DIV/0!</v>
      </c>
      <c r="G1286" s="89" t="e">
        <f t="shared" si="97"/>
        <v>#DIV/0!</v>
      </c>
      <c r="H1286" s="88" t="e">
        <f t="shared" si="98"/>
        <v>#DIV/0!</v>
      </c>
      <c r="I1286" s="92" t="str">
        <f>IF(OR(COUNT(Calculations!BP1287:BY1287)&lt;3,COUNT(Calculations!BZ1287:CI1287)&lt;3),"N/A",IF(ISERROR(TTEST(Calculations!BP1287:BY1287,Calculations!BZ1287:CI1287,2,2)),"N/A",TTEST(Calculations!BP1287:BY1287,Calculations!BZ1287:CI1287,2,2)))</f>
        <v>N/A</v>
      </c>
      <c r="J1286" s="88" t="e">
        <f t="shared" si="99"/>
        <v>#DIV/0!</v>
      </c>
      <c r="K1286" s="93" t="str">
        <f>IF(AND('Test Sample Data'!N1286&gt;=35,'Control Sample Data'!N1286&gt;=35),"Type 3",IF(AND('Test Sample Data'!N1286&gt;=30,'Control Sample Data'!N1286&gt;=30,OR(I1286&gt;=0.05,I1286="N/A")),"Type 2",IF(OR(AND('Test Sample Data'!N1286&gt;=30,'Control Sample Data'!N1286&lt;=30),AND('Test Sample Data'!N1286&lt;=30,'Control Sample Data'!N1286&gt;=30)),"Type 1","OKAY")))</f>
        <v>OKAY</v>
      </c>
    </row>
    <row r="1287" spans="1:11">
      <c r="A1287" s="80"/>
      <c r="B1287" s="87" t="str">
        <f>IF('Gene Table'!E1287="","",'Gene Table'!E1287)</f>
        <v>hsa-miR-4652-5p</v>
      </c>
      <c r="C1287" s="87" t="str">
        <f>'Gene Table'!B1287</f>
        <v>F13</v>
      </c>
      <c r="D1287" s="88" t="e">
        <f>Calculations!BN1288</f>
        <v>#DIV/0!</v>
      </c>
      <c r="E1287" s="88" t="e">
        <f>Calculations!BO1288</f>
        <v>#DIV/0!</v>
      </c>
      <c r="F1287" s="89" t="e">
        <f t="shared" si="96"/>
        <v>#DIV/0!</v>
      </c>
      <c r="G1287" s="89" t="e">
        <f t="shared" si="97"/>
        <v>#DIV/0!</v>
      </c>
      <c r="H1287" s="88" t="e">
        <f t="shared" si="98"/>
        <v>#DIV/0!</v>
      </c>
      <c r="I1287" s="92" t="str">
        <f>IF(OR(COUNT(Calculations!BP1288:BY1288)&lt;3,COUNT(Calculations!BZ1288:CI1288)&lt;3),"N/A",IF(ISERROR(TTEST(Calculations!BP1288:BY1288,Calculations!BZ1288:CI1288,2,2)),"N/A",TTEST(Calculations!BP1288:BY1288,Calculations!BZ1288:CI1288,2,2)))</f>
        <v>N/A</v>
      </c>
      <c r="J1287" s="88" t="e">
        <f t="shared" si="99"/>
        <v>#DIV/0!</v>
      </c>
      <c r="K1287" s="93" t="str">
        <f>IF(AND('Test Sample Data'!N1287&gt;=35,'Control Sample Data'!N1287&gt;=35),"Type 3",IF(AND('Test Sample Data'!N1287&gt;=30,'Control Sample Data'!N1287&gt;=30,OR(I1287&gt;=0.05,I1287="N/A")),"Type 2",IF(OR(AND('Test Sample Data'!N1287&gt;=30,'Control Sample Data'!N1287&lt;=30),AND('Test Sample Data'!N1287&lt;=30,'Control Sample Data'!N1287&gt;=30)),"Type 1","OKAY")))</f>
        <v>OKAY</v>
      </c>
    </row>
    <row r="1288" spans="1:11">
      <c r="A1288" s="80"/>
      <c r="B1288" s="87" t="str">
        <f>IF('Gene Table'!E1288="","",'Gene Table'!E1288)</f>
        <v>hsa-miR-4706</v>
      </c>
      <c r="C1288" s="87" t="str">
        <f>'Gene Table'!B1288</f>
        <v>F14</v>
      </c>
      <c r="D1288" s="88" t="e">
        <f>Calculations!BN1289</f>
        <v>#DIV/0!</v>
      </c>
      <c r="E1288" s="88" t="e">
        <f>Calculations!BO1289</f>
        <v>#DIV/0!</v>
      </c>
      <c r="F1288" s="89" t="e">
        <f t="shared" si="96"/>
        <v>#DIV/0!</v>
      </c>
      <c r="G1288" s="89" t="e">
        <f t="shared" si="97"/>
        <v>#DIV/0!</v>
      </c>
      <c r="H1288" s="88" t="e">
        <f t="shared" si="98"/>
        <v>#DIV/0!</v>
      </c>
      <c r="I1288" s="92" t="str">
        <f>IF(OR(COUNT(Calculations!BP1289:BY1289)&lt;3,COUNT(Calculations!BZ1289:CI1289)&lt;3),"N/A",IF(ISERROR(TTEST(Calculations!BP1289:BY1289,Calculations!BZ1289:CI1289,2,2)),"N/A",TTEST(Calculations!BP1289:BY1289,Calculations!BZ1289:CI1289,2,2)))</f>
        <v>N/A</v>
      </c>
      <c r="J1288" s="88" t="e">
        <f t="shared" si="99"/>
        <v>#DIV/0!</v>
      </c>
      <c r="K1288" s="93" t="str">
        <f>IF(AND('Test Sample Data'!N1288&gt;=35,'Control Sample Data'!N1288&gt;=35),"Type 3",IF(AND('Test Sample Data'!N1288&gt;=30,'Control Sample Data'!N1288&gt;=30,OR(I1288&gt;=0.05,I1288="N/A")),"Type 2",IF(OR(AND('Test Sample Data'!N1288&gt;=30,'Control Sample Data'!N1288&lt;=30),AND('Test Sample Data'!N1288&lt;=30,'Control Sample Data'!N1288&gt;=30)),"Type 1","OKAY")))</f>
        <v>OKAY</v>
      </c>
    </row>
    <row r="1289" spans="1:11">
      <c r="A1289" s="80"/>
      <c r="B1289" s="87" t="str">
        <f>IF('Gene Table'!E1289="","",'Gene Table'!E1289)</f>
        <v>hsa-miR-4652-3p</v>
      </c>
      <c r="C1289" s="87" t="str">
        <f>'Gene Table'!B1289</f>
        <v>F15</v>
      </c>
      <c r="D1289" s="88" t="e">
        <f>Calculations!BN1290</f>
        <v>#DIV/0!</v>
      </c>
      <c r="E1289" s="88" t="e">
        <f>Calculations!BO1290</f>
        <v>#DIV/0!</v>
      </c>
      <c r="F1289" s="89" t="e">
        <f t="shared" si="96"/>
        <v>#DIV/0!</v>
      </c>
      <c r="G1289" s="89" t="e">
        <f t="shared" si="97"/>
        <v>#DIV/0!</v>
      </c>
      <c r="H1289" s="88" t="e">
        <f t="shared" si="98"/>
        <v>#DIV/0!</v>
      </c>
      <c r="I1289" s="92" t="str">
        <f>IF(OR(COUNT(Calculations!BP1290:BY1290)&lt;3,COUNT(Calculations!BZ1290:CI1290)&lt;3),"N/A",IF(ISERROR(TTEST(Calculations!BP1290:BY1290,Calculations!BZ1290:CI1290,2,2)),"N/A",TTEST(Calculations!BP1290:BY1290,Calculations!BZ1290:CI1290,2,2)))</f>
        <v>N/A</v>
      </c>
      <c r="J1289" s="88" t="e">
        <f t="shared" si="99"/>
        <v>#DIV/0!</v>
      </c>
      <c r="K1289" s="93" t="str">
        <f>IF(AND('Test Sample Data'!N1289&gt;=35,'Control Sample Data'!N1289&gt;=35),"Type 3",IF(AND('Test Sample Data'!N1289&gt;=30,'Control Sample Data'!N1289&gt;=30,OR(I1289&gt;=0.05,I1289="N/A")),"Type 2",IF(OR(AND('Test Sample Data'!N1289&gt;=30,'Control Sample Data'!N1289&lt;=30),AND('Test Sample Data'!N1289&lt;=30,'Control Sample Data'!N1289&gt;=30)),"Type 1","OKAY")))</f>
        <v>OKAY</v>
      </c>
    </row>
    <row r="1290" spans="1:11">
      <c r="A1290" s="80"/>
      <c r="B1290" s="87" t="str">
        <f>IF('Gene Table'!E1290="","",'Gene Table'!E1290)</f>
        <v>hsa-miR-4707-5p</v>
      </c>
      <c r="C1290" s="87" t="str">
        <f>'Gene Table'!B1290</f>
        <v>F16</v>
      </c>
      <c r="D1290" s="88" t="e">
        <f>Calculations!BN1291</f>
        <v>#DIV/0!</v>
      </c>
      <c r="E1290" s="88" t="e">
        <f>Calculations!BO1291</f>
        <v>#DIV/0!</v>
      </c>
      <c r="F1290" s="89" t="e">
        <f t="shared" si="96"/>
        <v>#DIV/0!</v>
      </c>
      <c r="G1290" s="89" t="e">
        <f t="shared" si="97"/>
        <v>#DIV/0!</v>
      </c>
      <c r="H1290" s="88" t="e">
        <f t="shared" si="98"/>
        <v>#DIV/0!</v>
      </c>
      <c r="I1290" s="92" t="str">
        <f>IF(OR(COUNT(Calculations!BP1291:BY1291)&lt;3,COUNT(Calculations!BZ1291:CI1291)&lt;3),"N/A",IF(ISERROR(TTEST(Calculations!BP1291:BY1291,Calculations!BZ1291:CI1291,2,2)),"N/A",TTEST(Calculations!BP1291:BY1291,Calculations!BZ1291:CI1291,2,2)))</f>
        <v>N/A</v>
      </c>
      <c r="J1290" s="88" t="e">
        <f t="shared" si="99"/>
        <v>#DIV/0!</v>
      </c>
      <c r="K1290" s="93" t="str">
        <f>IF(AND('Test Sample Data'!N1290&gt;=35,'Control Sample Data'!N1290&gt;=35),"Type 3",IF(AND('Test Sample Data'!N1290&gt;=30,'Control Sample Data'!N1290&gt;=30,OR(I1290&gt;=0.05,I1290="N/A")),"Type 2",IF(OR(AND('Test Sample Data'!N1290&gt;=30,'Control Sample Data'!N1290&lt;=30),AND('Test Sample Data'!N1290&lt;=30,'Control Sample Data'!N1290&gt;=30)),"Type 1","OKAY")))</f>
        <v>OKAY</v>
      </c>
    </row>
    <row r="1291" spans="1:11">
      <c r="A1291" s="80"/>
      <c r="B1291" s="87" t="str">
        <f>IF('Gene Table'!E1291="","",'Gene Table'!E1291)</f>
        <v>hsa-miR-4653-5p</v>
      </c>
      <c r="C1291" s="87" t="str">
        <f>'Gene Table'!B1291</f>
        <v>F17</v>
      </c>
      <c r="D1291" s="88" t="e">
        <f>Calculations!BN1292</f>
        <v>#DIV/0!</v>
      </c>
      <c r="E1291" s="88" t="e">
        <f>Calculations!BO1292</f>
        <v>#DIV/0!</v>
      </c>
      <c r="F1291" s="89" t="e">
        <f t="shared" si="96"/>
        <v>#DIV/0!</v>
      </c>
      <c r="G1291" s="89" t="e">
        <f t="shared" si="97"/>
        <v>#DIV/0!</v>
      </c>
      <c r="H1291" s="88" t="e">
        <f t="shared" si="98"/>
        <v>#DIV/0!</v>
      </c>
      <c r="I1291" s="92" t="str">
        <f>IF(OR(COUNT(Calculations!BP1292:BY1292)&lt;3,COUNT(Calculations!BZ1292:CI1292)&lt;3),"N/A",IF(ISERROR(TTEST(Calculations!BP1292:BY1292,Calculations!BZ1292:CI1292,2,2)),"N/A",TTEST(Calculations!BP1292:BY1292,Calculations!BZ1292:CI1292,2,2)))</f>
        <v>N/A</v>
      </c>
      <c r="J1291" s="88" t="e">
        <f t="shared" si="99"/>
        <v>#DIV/0!</v>
      </c>
      <c r="K1291" s="93" t="str">
        <f>IF(AND('Test Sample Data'!N1291&gt;=35,'Control Sample Data'!N1291&gt;=35),"Type 3",IF(AND('Test Sample Data'!N1291&gt;=30,'Control Sample Data'!N1291&gt;=30,OR(I1291&gt;=0.05,I1291="N/A")),"Type 2",IF(OR(AND('Test Sample Data'!N1291&gt;=30,'Control Sample Data'!N1291&lt;=30),AND('Test Sample Data'!N1291&lt;=30,'Control Sample Data'!N1291&gt;=30)),"Type 1","OKAY")))</f>
        <v>OKAY</v>
      </c>
    </row>
    <row r="1292" spans="1:11">
      <c r="A1292" s="80"/>
      <c r="B1292" s="87" t="str">
        <f>IF('Gene Table'!E1292="","",'Gene Table'!E1292)</f>
        <v>hsa-miR-4707-3p</v>
      </c>
      <c r="C1292" s="87" t="str">
        <f>'Gene Table'!B1292</f>
        <v>F18</v>
      </c>
      <c r="D1292" s="88" t="e">
        <f>Calculations!BN1293</f>
        <v>#DIV/0!</v>
      </c>
      <c r="E1292" s="88" t="e">
        <f>Calculations!BO1293</f>
        <v>#DIV/0!</v>
      </c>
      <c r="F1292" s="89" t="e">
        <f t="shared" si="96"/>
        <v>#DIV/0!</v>
      </c>
      <c r="G1292" s="89" t="e">
        <f t="shared" si="97"/>
        <v>#DIV/0!</v>
      </c>
      <c r="H1292" s="88" t="e">
        <f t="shared" si="98"/>
        <v>#DIV/0!</v>
      </c>
      <c r="I1292" s="92" t="str">
        <f>IF(OR(COUNT(Calculations!BP1293:BY1293)&lt;3,COUNT(Calculations!BZ1293:CI1293)&lt;3),"N/A",IF(ISERROR(TTEST(Calculations!BP1293:BY1293,Calculations!BZ1293:CI1293,2,2)),"N/A",TTEST(Calculations!BP1293:BY1293,Calculations!BZ1293:CI1293,2,2)))</f>
        <v>N/A</v>
      </c>
      <c r="J1292" s="88" t="e">
        <f t="shared" si="99"/>
        <v>#DIV/0!</v>
      </c>
      <c r="K1292" s="93" t="str">
        <f>IF(AND('Test Sample Data'!N1292&gt;=35,'Control Sample Data'!N1292&gt;=35),"Type 3",IF(AND('Test Sample Data'!N1292&gt;=30,'Control Sample Data'!N1292&gt;=30,OR(I1292&gt;=0.05,I1292="N/A")),"Type 2",IF(OR(AND('Test Sample Data'!N1292&gt;=30,'Control Sample Data'!N1292&lt;=30),AND('Test Sample Data'!N1292&lt;=30,'Control Sample Data'!N1292&gt;=30)),"Type 1","OKAY")))</f>
        <v>OKAY</v>
      </c>
    </row>
    <row r="1293" spans="1:11">
      <c r="A1293" s="80"/>
      <c r="B1293" s="87" t="str">
        <f>IF('Gene Table'!E1293="","",'Gene Table'!E1293)</f>
        <v>hsa-miR-4653-3p</v>
      </c>
      <c r="C1293" s="87" t="str">
        <f>'Gene Table'!B1293</f>
        <v>F19</v>
      </c>
      <c r="D1293" s="88" t="e">
        <f>Calculations!BN1294</f>
        <v>#DIV/0!</v>
      </c>
      <c r="E1293" s="88" t="e">
        <f>Calculations!BO1294</f>
        <v>#DIV/0!</v>
      </c>
      <c r="F1293" s="89" t="e">
        <f t="shared" si="96"/>
        <v>#DIV/0!</v>
      </c>
      <c r="G1293" s="89" t="e">
        <f t="shared" si="97"/>
        <v>#DIV/0!</v>
      </c>
      <c r="H1293" s="88" t="e">
        <f t="shared" si="98"/>
        <v>#DIV/0!</v>
      </c>
      <c r="I1293" s="92" t="str">
        <f>IF(OR(COUNT(Calculations!BP1294:BY1294)&lt;3,COUNT(Calculations!BZ1294:CI1294)&lt;3),"N/A",IF(ISERROR(TTEST(Calculations!BP1294:BY1294,Calculations!BZ1294:CI1294,2,2)),"N/A",TTEST(Calculations!BP1294:BY1294,Calculations!BZ1294:CI1294,2,2)))</f>
        <v>N/A</v>
      </c>
      <c r="J1293" s="88" t="e">
        <f t="shared" si="99"/>
        <v>#DIV/0!</v>
      </c>
      <c r="K1293" s="93" t="str">
        <f>IF(AND('Test Sample Data'!N1293&gt;=35,'Control Sample Data'!N1293&gt;=35),"Type 3",IF(AND('Test Sample Data'!N1293&gt;=30,'Control Sample Data'!N1293&gt;=30,OR(I1293&gt;=0.05,I1293="N/A")),"Type 2",IF(OR(AND('Test Sample Data'!N1293&gt;=30,'Control Sample Data'!N1293&lt;=30),AND('Test Sample Data'!N1293&lt;=30,'Control Sample Data'!N1293&gt;=30)),"Type 1","OKAY")))</f>
        <v>OKAY</v>
      </c>
    </row>
    <row r="1294" spans="1:11">
      <c r="A1294" s="80"/>
      <c r="B1294" s="87" t="str">
        <f>IF('Gene Table'!E1294="","",'Gene Table'!E1294)</f>
        <v>hsa-miR-4708-5p</v>
      </c>
      <c r="C1294" s="87" t="str">
        <f>'Gene Table'!B1294</f>
        <v>F20</v>
      </c>
      <c r="D1294" s="88" t="e">
        <f>Calculations!BN1295</f>
        <v>#DIV/0!</v>
      </c>
      <c r="E1294" s="88" t="e">
        <f>Calculations!BO1295</f>
        <v>#DIV/0!</v>
      </c>
      <c r="F1294" s="89" t="e">
        <f t="shared" si="96"/>
        <v>#DIV/0!</v>
      </c>
      <c r="G1294" s="89" t="e">
        <f t="shared" si="97"/>
        <v>#DIV/0!</v>
      </c>
      <c r="H1294" s="88" t="e">
        <f t="shared" si="98"/>
        <v>#DIV/0!</v>
      </c>
      <c r="I1294" s="92" t="str">
        <f>IF(OR(COUNT(Calculations!BP1295:BY1295)&lt;3,COUNT(Calculations!BZ1295:CI1295)&lt;3),"N/A",IF(ISERROR(TTEST(Calculations!BP1295:BY1295,Calculations!BZ1295:CI1295,2,2)),"N/A",TTEST(Calculations!BP1295:BY1295,Calculations!BZ1295:CI1295,2,2)))</f>
        <v>N/A</v>
      </c>
      <c r="J1294" s="88" t="e">
        <f t="shared" si="99"/>
        <v>#DIV/0!</v>
      </c>
      <c r="K1294" s="93" t="str">
        <f>IF(AND('Test Sample Data'!N1294&gt;=35,'Control Sample Data'!N1294&gt;=35),"Type 3",IF(AND('Test Sample Data'!N1294&gt;=30,'Control Sample Data'!N1294&gt;=30,OR(I1294&gt;=0.05,I1294="N/A")),"Type 2",IF(OR(AND('Test Sample Data'!N1294&gt;=30,'Control Sample Data'!N1294&lt;=30),AND('Test Sample Data'!N1294&lt;=30,'Control Sample Data'!N1294&gt;=30)),"Type 1","OKAY")))</f>
        <v>OKAY</v>
      </c>
    </row>
    <row r="1295" spans="1:11">
      <c r="A1295" s="80"/>
      <c r="B1295" s="87" t="str">
        <f>IF('Gene Table'!E1295="","",'Gene Table'!E1295)</f>
        <v>hsa-miR-4654</v>
      </c>
      <c r="C1295" s="87" t="str">
        <f>'Gene Table'!B1295</f>
        <v>F21</v>
      </c>
      <c r="D1295" s="88" t="e">
        <f>Calculations!BN1296</f>
        <v>#DIV/0!</v>
      </c>
      <c r="E1295" s="88" t="e">
        <f>Calculations!BO1296</f>
        <v>#DIV/0!</v>
      </c>
      <c r="F1295" s="89" t="e">
        <f t="shared" si="96"/>
        <v>#DIV/0!</v>
      </c>
      <c r="G1295" s="89" t="e">
        <f t="shared" si="97"/>
        <v>#DIV/0!</v>
      </c>
      <c r="H1295" s="88" t="e">
        <f t="shared" si="98"/>
        <v>#DIV/0!</v>
      </c>
      <c r="I1295" s="92" t="str">
        <f>IF(OR(COUNT(Calculations!BP1296:BY1296)&lt;3,COUNT(Calculations!BZ1296:CI1296)&lt;3),"N/A",IF(ISERROR(TTEST(Calculations!BP1296:BY1296,Calculations!BZ1296:CI1296,2,2)),"N/A",TTEST(Calculations!BP1296:BY1296,Calculations!BZ1296:CI1296,2,2)))</f>
        <v>N/A</v>
      </c>
      <c r="J1295" s="88" t="e">
        <f t="shared" si="99"/>
        <v>#DIV/0!</v>
      </c>
      <c r="K1295" s="93" t="str">
        <f>IF(AND('Test Sample Data'!N1295&gt;=35,'Control Sample Data'!N1295&gt;=35),"Type 3",IF(AND('Test Sample Data'!N1295&gt;=30,'Control Sample Data'!N1295&gt;=30,OR(I1295&gt;=0.05,I1295="N/A")),"Type 2",IF(OR(AND('Test Sample Data'!N1295&gt;=30,'Control Sample Data'!N1295&lt;=30),AND('Test Sample Data'!N1295&lt;=30,'Control Sample Data'!N1295&gt;=30)),"Type 1","OKAY")))</f>
        <v>OKAY</v>
      </c>
    </row>
    <row r="1296" spans="1:11">
      <c r="A1296" s="80"/>
      <c r="B1296" s="87" t="str">
        <f>IF('Gene Table'!E1296="","",'Gene Table'!E1296)</f>
        <v>hsa-miR-4708-3p</v>
      </c>
      <c r="C1296" s="87" t="str">
        <f>'Gene Table'!B1296</f>
        <v>F22</v>
      </c>
      <c r="D1296" s="88" t="e">
        <f>Calculations!BN1297</f>
        <v>#DIV/0!</v>
      </c>
      <c r="E1296" s="88" t="e">
        <f>Calculations!BO1297</f>
        <v>#DIV/0!</v>
      </c>
      <c r="F1296" s="89" t="e">
        <f t="shared" si="96"/>
        <v>#DIV/0!</v>
      </c>
      <c r="G1296" s="89" t="e">
        <f t="shared" si="97"/>
        <v>#DIV/0!</v>
      </c>
      <c r="H1296" s="88" t="e">
        <f t="shared" si="98"/>
        <v>#DIV/0!</v>
      </c>
      <c r="I1296" s="92" t="str">
        <f>IF(OR(COUNT(Calculations!BP1297:BY1297)&lt;3,COUNT(Calculations!BZ1297:CI1297)&lt;3),"N/A",IF(ISERROR(TTEST(Calculations!BP1297:BY1297,Calculations!BZ1297:CI1297,2,2)),"N/A",TTEST(Calculations!BP1297:BY1297,Calculations!BZ1297:CI1297,2,2)))</f>
        <v>N/A</v>
      </c>
      <c r="J1296" s="88" t="e">
        <f t="shared" si="99"/>
        <v>#DIV/0!</v>
      </c>
      <c r="K1296" s="93" t="str">
        <f>IF(AND('Test Sample Data'!N1296&gt;=35,'Control Sample Data'!N1296&gt;=35),"Type 3",IF(AND('Test Sample Data'!N1296&gt;=30,'Control Sample Data'!N1296&gt;=30,OR(I1296&gt;=0.05,I1296="N/A")),"Type 2",IF(OR(AND('Test Sample Data'!N1296&gt;=30,'Control Sample Data'!N1296&lt;=30),AND('Test Sample Data'!N1296&lt;=30,'Control Sample Data'!N1296&gt;=30)),"Type 1","OKAY")))</f>
        <v>OKAY</v>
      </c>
    </row>
    <row r="1297" spans="1:11">
      <c r="A1297" s="80"/>
      <c r="B1297" s="87" t="str">
        <f>IF('Gene Table'!E1297="","",'Gene Table'!E1297)</f>
        <v>hsa-miR-4655-5p</v>
      </c>
      <c r="C1297" s="87" t="str">
        <f>'Gene Table'!B1297</f>
        <v>F23</v>
      </c>
      <c r="D1297" s="88" t="e">
        <f>Calculations!BN1298</f>
        <v>#DIV/0!</v>
      </c>
      <c r="E1297" s="88" t="e">
        <f>Calculations!BO1298</f>
        <v>#DIV/0!</v>
      </c>
      <c r="F1297" s="89" t="e">
        <f t="shared" si="96"/>
        <v>#DIV/0!</v>
      </c>
      <c r="G1297" s="89" t="e">
        <f t="shared" si="97"/>
        <v>#DIV/0!</v>
      </c>
      <c r="H1297" s="88" t="e">
        <f t="shared" si="98"/>
        <v>#DIV/0!</v>
      </c>
      <c r="I1297" s="92" t="str">
        <f>IF(OR(COUNT(Calculations!BP1298:BY1298)&lt;3,COUNT(Calculations!BZ1298:CI1298)&lt;3),"N/A",IF(ISERROR(TTEST(Calculations!BP1298:BY1298,Calculations!BZ1298:CI1298,2,2)),"N/A",TTEST(Calculations!BP1298:BY1298,Calculations!BZ1298:CI1298,2,2)))</f>
        <v>N/A</v>
      </c>
      <c r="J1297" s="88" t="e">
        <f t="shared" si="99"/>
        <v>#DIV/0!</v>
      </c>
      <c r="K1297" s="93" t="str">
        <f>IF(AND('Test Sample Data'!N1297&gt;=35,'Control Sample Data'!N1297&gt;=35),"Type 3",IF(AND('Test Sample Data'!N1297&gt;=30,'Control Sample Data'!N1297&gt;=30,OR(I1297&gt;=0.05,I1297="N/A")),"Type 2",IF(OR(AND('Test Sample Data'!N1297&gt;=30,'Control Sample Data'!N1297&lt;=30),AND('Test Sample Data'!N1297&lt;=30,'Control Sample Data'!N1297&gt;=30)),"Type 1","OKAY")))</f>
        <v>OKAY</v>
      </c>
    </row>
    <row r="1298" spans="1:11">
      <c r="A1298" s="80"/>
      <c r="B1298" s="87" t="str">
        <f>IF('Gene Table'!E1298="","",'Gene Table'!E1298)</f>
        <v>hsa-miR-4709-5p</v>
      </c>
      <c r="C1298" s="87" t="str">
        <f>'Gene Table'!B1298</f>
        <v>F24</v>
      </c>
      <c r="D1298" s="88" t="e">
        <f>Calculations!BN1299</f>
        <v>#DIV/0!</v>
      </c>
      <c r="E1298" s="88" t="e">
        <f>Calculations!BO1299</f>
        <v>#DIV/0!</v>
      </c>
      <c r="F1298" s="89" t="e">
        <f t="shared" si="96"/>
        <v>#DIV/0!</v>
      </c>
      <c r="G1298" s="89" t="e">
        <f t="shared" si="97"/>
        <v>#DIV/0!</v>
      </c>
      <c r="H1298" s="88" t="e">
        <f t="shared" si="98"/>
        <v>#DIV/0!</v>
      </c>
      <c r="I1298" s="92" t="str">
        <f>IF(OR(COUNT(Calculations!BP1299:BY1299)&lt;3,COUNT(Calculations!BZ1299:CI1299)&lt;3),"N/A",IF(ISERROR(TTEST(Calculations!BP1299:BY1299,Calculations!BZ1299:CI1299,2,2)),"N/A",TTEST(Calculations!BP1299:BY1299,Calculations!BZ1299:CI1299,2,2)))</f>
        <v>N/A</v>
      </c>
      <c r="J1298" s="88" t="e">
        <f t="shared" si="99"/>
        <v>#DIV/0!</v>
      </c>
      <c r="K1298" s="93" t="str">
        <f>IF(AND('Test Sample Data'!N1298&gt;=35,'Control Sample Data'!N1298&gt;=35),"Type 3",IF(AND('Test Sample Data'!N1298&gt;=30,'Control Sample Data'!N1298&gt;=30,OR(I1298&gt;=0.05,I1298="N/A")),"Type 2",IF(OR(AND('Test Sample Data'!N1298&gt;=30,'Control Sample Data'!N1298&lt;=30),AND('Test Sample Data'!N1298&lt;=30,'Control Sample Data'!N1298&gt;=30)),"Type 1","OKAY")))</f>
        <v>OKAY</v>
      </c>
    </row>
    <row r="1299" spans="1:11">
      <c r="A1299" s="80"/>
      <c r="B1299" s="87" t="str">
        <f>IF('Gene Table'!E1299="","",'Gene Table'!E1299)</f>
        <v>hsa-miR-378d</v>
      </c>
      <c r="C1299" s="87" t="str">
        <f>'Gene Table'!B1299</f>
        <v>G01</v>
      </c>
      <c r="D1299" s="88" t="e">
        <f>Calculations!BN1300</f>
        <v>#DIV/0!</v>
      </c>
      <c r="E1299" s="88" t="e">
        <f>Calculations!BO1300</f>
        <v>#DIV/0!</v>
      </c>
      <c r="F1299" s="89" t="e">
        <f t="shared" si="96"/>
        <v>#DIV/0!</v>
      </c>
      <c r="G1299" s="89" t="e">
        <f t="shared" si="97"/>
        <v>#DIV/0!</v>
      </c>
      <c r="H1299" s="88" t="e">
        <f t="shared" si="98"/>
        <v>#DIV/0!</v>
      </c>
      <c r="I1299" s="92" t="str">
        <f>IF(OR(COUNT(Calculations!BP1300:BY1300)&lt;3,COUNT(Calculations!BZ1300:CI1300)&lt;3),"N/A",IF(ISERROR(TTEST(Calculations!BP1300:BY1300,Calculations!BZ1300:CI1300,2,2)),"N/A",TTEST(Calculations!BP1300:BY1300,Calculations!BZ1300:CI1300,2,2)))</f>
        <v>N/A</v>
      </c>
      <c r="J1299" s="88" t="e">
        <f t="shared" si="99"/>
        <v>#DIV/0!</v>
      </c>
      <c r="K1299" s="93" t="str">
        <f>IF(AND('Test Sample Data'!N1299&gt;=35,'Control Sample Data'!N1299&gt;=35),"Type 3",IF(AND('Test Sample Data'!N1299&gt;=30,'Control Sample Data'!N1299&gt;=30,OR(I1299&gt;=0.05,I1299="N/A")),"Type 2",IF(OR(AND('Test Sample Data'!N1299&gt;=30,'Control Sample Data'!N1299&lt;=30),AND('Test Sample Data'!N1299&lt;=30,'Control Sample Data'!N1299&gt;=30)),"Type 1","OKAY")))</f>
        <v>OKAY</v>
      </c>
    </row>
    <row r="1300" spans="1:11">
      <c r="A1300" s="80"/>
      <c r="B1300" s="87" t="str">
        <f>IF('Gene Table'!E1300="","",'Gene Table'!E1300)</f>
        <v>hsa-miR-548al</v>
      </c>
      <c r="C1300" s="87" t="str">
        <f>'Gene Table'!B1300</f>
        <v>G02</v>
      </c>
      <c r="D1300" s="88" t="e">
        <f>Calculations!BN1301</f>
        <v>#DIV/0!</v>
      </c>
      <c r="E1300" s="88" t="e">
        <f>Calculations!BO1301</f>
        <v>#DIV/0!</v>
      </c>
      <c r="F1300" s="89" t="e">
        <f t="shared" si="96"/>
        <v>#DIV/0!</v>
      </c>
      <c r="G1300" s="89" t="e">
        <f t="shared" si="97"/>
        <v>#DIV/0!</v>
      </c>
      <c r="H1300" s="88" t="e">
        <f t="shared" si="98"/>
        <v>#DIV/0!</v>
      </c>
      <c r="I1300" s="92" t="str">
        <f>IF(OR(COUNT(Calculations!BP1301:BY1301)&lt;3,COUNT(Calculations!BZ1301:CI1301)&lt;3),"N/A",IF(ISERROR(TTEST(Calculations!BP1301:BY1301,Calculations!BZ1301:CI1301,2,2)),"N/A",TTEST(Calculations!BP1301:BY1301,Calculations!BZ1301:CI1301,2,2)))</f>
        <v>N/A</v>
      </c>
      <c r="J1300" s="88" t="e">
        <f t="shared" si="99"/>
        <v>#DIV/0!</v>
      </c>
      <c r="K1300" s="93" t="str">
        <f>IF(AND('Test Sample Data'!N1300&gt;=35,'Control Sample Data'!N1300&gt;=35),"Type 3",IF(AND('Test Sample Data'!N1300&gt;=30,'Control Sample Data'!N1300&gt;=30,OR(I1300&gt;=0.05,I1300="N/A")),"Type 2",IF(OR(AND('Test Sample Data'!N1300&gt;=30,'Control Sample Data'!N1300&lt;=30),AND('Test Sample Data'!N1300&lt;=30,'Control Sample Data'!N1300&gt;=30)),"Type 1","OKAY")))</f>
        <v>OKAY</v>
      </c>
    </row>
    <row r="1301" spans="1:11">
      <c r="A1301" s="80"/>
      <c r="B1301" s="87" t="str">
        <f>IF('Gene Table'!E1301="","",'Gene Table'!E1301)</f>
        <v>hsa-miR-2681-5p</v>
      </c>
      <c r="C1301" s="87" t="str">
        <f>'Gene Table'!B1301</f>
        <v>G03</v>
      </c>
      <c r="D1301" s="88" t="e">
        <f>Calculations!BN1302</f>
        <v>#DIV/0!</v>
      </c>
      <c r="E1301" s="88" t="e">
        <f>Calculations!BO1302</f>
        <v>#DIV/0!</v>
      </c>
      <c r="F1301" s="89" t="e">
        <f t="shared" si="96"/>
        <v>#DIV/0!</v>
      </c>
      <c r="G1301" s="89" t="e">
        <f t="shared" si="97"/>
        <v>#DIV/0!</v>
      </c>
      <c r="H1301" s="88" t="e">
        <f t="shared" si="98"/>
        <v>#DIV/0!</v>
      </c>
      <c r="I1301" s="92" t="str">
        <f>IF(OR(COUNT(Calculations!BP1302:BY1302)&lt;3,COUNT(Calculations!BZ1302:CI1302)&lt;3),"N/A",IF(ISERROR(TTEST(Calculations!BP1302:BY1302,Calculations!BZ1302:CI1302,2,2)),"N/A",TTEST(Calculations!BP1302:BY1302,Calculations!BZ1302:CI1302,2,2)))</f>
        <v>N/A</v>
      </c>
      <c r="J1301" s="88" t="e">
        <f t="shared" si="99"/>
        <v>#DIV/0!</v>
      </c>
      <c r="K1301" s="93" t="str">
        <f>IF(AND('Test Sample Data'!N1301&gt;=35,'Control Sample Data'!N1301&gt;=35),"Type 3",IF(AND('Test Sample Data'!N1301&gt;=30,'Control Sample Data'!N1301&gt;=30,OR(I1301&gt;=0.05,I1301="N/A")),"Type 2",IF(OR(AND('Test Sample Data'!N1301&gt;=30,'Control Sample Data'!N1301&lt;=30),AND('Test Sample Data'!N1301&lt;=30,'Control Sample Data'!N1301&gt;=30)),"Type 1","OKAY")))</f>
        <v>OKAY</v>
      </c>
    </row>
    <row r="1302" spans="1:11">
      <c r="A1302" s="80"/>
      <c r="B1302" s="87" t="str">
        <f>IF('Gene Table'!E1302="","",'Gene Table'!E1302)</f>
        <v>hsa-miR-4490</v>
      </c>
      <c r="C1302" s="87" t="str">
        <f>'Gene Table'!B1302</f>
        <v>G04</v>
      </c>
      <c r="D1302" s="88" t="e">
        <f>Calculations!BN1303</f>
        <v>#DIV/0!</v>
      </c>
      <c r="E1302" s="88" t="e">
        <f>Calculations!BO1303</f>
        <v>#DIV/0!</v>
      </c>
      <c r="F1302" s="89" t="e">
        <f t="shared" si="96"/>
        <v>#DIV/0!</v>
      </c>
      <c r="G1302" s="89" t="e">
        <f t="shared" si="97"/>
        <v>#DIV/0!</v>
      </c>
      <c r="H1302" s="88" t="e">
        <f t="shared" si="98"/>
        <v>#DIV/0!</v>
      </c>
      <c r="I1302" s="92" t="str">
        <f>IF(OR(COUNT(Calculations!BP1303:BY1303)&lt;3,COUNT(Calculations!BZ1303:CI1303)&lt;3),"N/A",IF(ISERROR(TTEST(Calculations!BP1303:BY1303,Calculations!BZ1303:CI1303,2,2)),"N/A",TTEST(Calculations!BP1303:BY1303,Calculations!BZ1303:CI1303,2,2)))</f>
        <v>N/A</v>
      </c>
      <c r="J1302" s="88" t="e">
        <f t="shared" si="99"/>
        <v>#DIV/0!</v>
      </c>
      <c r="K1302" s="93" t="str">
        <f>IF(AND('Test Sample Data'!N1302&gt;=35,'Control Sample Data'!N1302&gt;=35),"Type 3",IF(AND('Test Sample Data'!N1302&gt;=30,'Control Sample Data'!N1302&gt;=30,OR(I1302&gt;=0.05,I1302="N/A")),"Type 2",IF(OR(AND('Test Sample Data'!N1302&gt;=30,'Control Sample Data'!N1302&lt;=30),AND('Test Sample Data'!N1302&lt;=30,'Control Sample Data'!N1302&gt;=30)),"Type 1","OKAY")))</f>
        <v>OKAY</v>
      </c>
    </row>
    <row r="1303" spans="1:11">
      <c r="A1303" s="80"/>
      <c r="B1303" s="87" t="str">
        <f>IF('Gene Table'!E1303="","",'Gene Table'!E1303)</f>
        <v>hsa-miR-2681-3p</v>
      </c>
      <c r="C1303" s="87" t="str">
        <f>'Gene Table'!B1303</f>
        <v>G05</v>
      </c>
      <c r="D1303" s="88" t="e">
        <f>Calculations!BN1304</f>
        <v>#DIV/0!</v>
      </c>
      <c r="E1303" s="88" t="e">
        <f>Calculations!BO1304</f>
        <v>#DIV/0!</v>
      </c>
      <c r="F1303" s="89" t="e">
        <f t="shared" si="96"/>
        <v>#DIV/0!</v>
      </c>
      <c r="G1303" s="89" t="e">
        <f t="shared" si="97"/>
        <v>#DIV/0!</v>
      </c>
      <c r="H1303" s="88" t="e">
        <f t="shared" si="98"/>
        <v>#DIV/0!</v>
      </c>
      <c r="I1303" s="92" t="str">
        <f>IF(OR(COUNT(Calculations!BP1304:BY1304)&lt;3,COUNT(Calculations!BZ1304:CI1304)&lt;3),"N/A",IF(ISERROR(TTEST(Calculations!BP1304:BY1304,Calculations!BZ1304:CI1304,2,2)),"N/A",TTEST(Calculations!BP1304:BY1304,Calculations!BZ1304:CI1304,2,2)))</f>
        <v>N/A</v>
      </c>
      <c r="J1303" s="88" t="e">
        <f t="shared" si="99"/>
        <v>#DIV/0!</v>
      </c>
      <c r="K1303" s="93" t="str">
        <f>IF(AND('Test Sample Data'!N1303&gt;=35,'Control Sample Data'!N1303&gt;=35),"Type 3",IF(AND('Test Sample Data'!N1303&gt;=30,'Control Sample Data'!N1303&gt;=30,OR(I1303&gt;=0.05,I1303="N/A")),"Type 2",IF(OR(AND('Test Sample Data'!N1303&gt;=30,'Control Sample Data'!N1303&lt;=30),AND('Test Sample Data'!N1303&lt;=30,'Control Sample Data'!N1303&gt;=30)),"Type 1","OKAY")))</f>
        <v>OKAY</v>
      </c>
    </row>
    <row r="1304" spans="1:11">
      <c r="A1304" s="80"/>
      <c r="B1304" s="87" t="str">
        <f>IF('Gene Table'!E1304="","",'Gene Table'!E1304)</f>
        <v>hsa-miR-4491</v>
      </c>
      <c r="C1304" s="87" t="str">
        <f>'Gene Table'!B1304</f>
        <v>G06</v>
      </c>
      <c r="D1304" s="88" t="e">
        <f>Calculations!BN1305</f>
        <v>#DIV/0!</v>
      </c>
      <c r="E1304" s="88" t="e">
        <f>Calculations!BO1305</f>
        <v>#DIV/0!</v>
      </c>
      <c r="F1304" s="89" t="e">
        <f t="shared" si="96"/>
        <v>#DIV/0!</v>
      </c>
      <c r="G1304" s="89" t="e">
        <f t="shared" si="97"/>
        <v>#DIV/0!</v>
      </c>
      <c r="H1304" s="88" t="e">
        <f t="shared" si="98"/>
        <v>#DIV/0!</v>
      </c>
      <c r="I1304" s="92" t="str">
        <f>IF(OR(COUNT(Calculations!BP1305:BY1305)&lt;3,COUNT(Calculations!BZ1305:CI1305)&lt;3),"N/A",IF(ISERROR(TTEST(Calculations!BP1305:BY1305,Calculations!BZ1305:CI1305,2,2)),"N/A",TTEST(Calculations!BP1305:BY1305,Calculations!BZ1305:CI1305,2,2)))</f>
        <v>N/A</v>
      </c>
      <c r="J1304" s="88" t="e">
        <f t="shared" si="99"/>
        <v>#DIV/0!</v>
      </c>
      <c r="K1304" s="93" t="str">
        <f>IF(AND('Test Sample Data'!N1304&gt;=35,'Control Sample Data'!N1304&gt;=35),"Type 3",IF(AND('Test Sample Data'!N1304&gt;=30,'Control Sample Data'!N1304&gt;=30,OR(I1304&gt;=0.05,I1304="N/A")),"Type 2",IF(OR(AND('Test Sample Data'!N1304&gt;=30,'Control Sample Data'!N1304&lt;=30),AND('Test Sample Data'!N1304&lt;=30,'Control Sample Data'!N1304&gt;=30)),"Type 1","OKAY")))</f>
        <v>OKAY</v>
      </c>
    </row>
    <row r="1305" spans="1:11">
      <c r="A1305" s="80"/>
      <c r="B1305" s="87" t="str">
        <f>IF('Gene Table'!E1305="","",'Gene Table'!E1305)</f>
        <v>hsa-miR-2682-5p</v>
      </c>
      <c r="C1305" s="87" t="str">
        <f>'Gene Table'!B1305</f>
        <v>G07</v>
      </c>
      <c r="D1305" s="88" t="e">
        <f>Calculations!BN1306</f>
        <v>#DIV/0!</v>
      </c>
      <c r="E1305" s="88" t="e">
        <f>Calculations!BO1306</f>
        <v>#DIV/0!</v>
      </c>
      <c r="F1305" s="89" t="e">
        <f t="shared" si="96"/>
        <v>#DIV/0!</v>
      </c>
      <c r="G1305" s="89" t="e">
        <f t="shared" si="97"/>
        <v>#DIV/0!</v>
      </c>
      <c r="H1305" s="88" t="e">
        <f t="shared" si="98"/>
        <v>#DIV/0!</v>
      </c>
      <c r="I1305" s="92" t="str">
        <f>IF(OR(COUNT(Calculations!BP1306:BY1306)&lt;3,COUNT(Calculations!BZ1306:CI1306)&lt;3),"N/A",IF(ISERROR(TTEST(Calculations!BP1306:BY1306,Calculations!BZ1306:CI1306,2,2)),"N/A",TTEST(Calculations!BP1306:BY1306,Calculations!BZ1306:CI1306,2,2)))</f>
        <v>N/A</v>
      </c>
      <c r="J1305" s="88" t="e">
        <f t="shared" si="99"/>
        <v>#DIV/0!</v>
      </c>
      <c r="K1305" s="93" t="str">
        <f>IF(AND('Test Sample Data'!N1305&gt;=35,'Control Sample Data'!N1305&gt;=35),"Type 3",IF(AND('Test Sample Data'!N1305&gt;=30,'Control Sample Data'!N1305&gt;=30,OR(I1305&gt;=0.05,I1305="N/A")),"Type 2",IF(OR(AND('Test Sample Data'!N1305&gt;=30,'Control Sample Data'!N1305&lt;=30),AND('Test Sample Data'!N1305&lt;=30,'Control Sample Data'!N1305&gt;=30)),"Type 1","OKAY")))</f>
        <v>OKAY</v>
      </c>
    </row>
    <row r="1306" spans="1:11">
      <c r="A1306" s="80"/>
      <c r="B1306" s="87" t="str">
        <f>IF('Gene Table'!E1306="","",'Gene Table'!E1306)</f>
        <v>hsa-miR-4492</v>
      </c>
      <c r="C1306" s="87" t="str">
        <f>'Gene Table'!B1306</f>
        <v>G08</v>
      </c>
      <c r="D1306" s="88" t="e">
        <f>Calculations!BN1307</f>
        <v>#DIV/0!</v>
      </c>
      <c r="E1306" s="88" t="e">
        <f>Calculations!BO1307</f>
        <v>#DIV/0!</v>
      </c>
      <c r="F1306" s="89" t="e">
        <f t="shared" si="96"/>
        <v>#DIV/0!</v>
      </c>
      <c r="G1306" s="89" t="e">
        <f t="shared" si="97"/>
        <v>#DIV/0!</v>
      </c>
      <c r="H1306" s="88" t="e">
        <f t="shared" si="98"/>
        <v>#DIV/0!</v>
      </c>
      <c r="I1306" s="92" t="str">
        <f>IF(OR(COUNT(Calculations!BP1307:BY1307)&lt;3,COUNT(Calculations!BZ1307:CI1307)&lt;3),"N/A",IF(ISERROR(TTEST(Calculations!BP1307:BY1307,Calculations!BZ1307:CI1307,2,2)),"N/A",TTEST(Calculations!BP1307:BY1307,Calculations!BZ1307:CI1307,2,2)))</f>
        <v>N/A</v>
      </c>
      <c r="J1306" s="88" t="e">
        <f t="shared" si="99"/>
        <v>#DIV/0!</v>
      </c>
      <c r="K1306" s="93" t="str">
        <f>IF(AND('Test Sample Data'!N1306&gt;=35,'Control Sample Data'!N1306&gt;=35),"Type 3",IF(AND('Test Sample Data'!N1306&gt;=30,'Control Sample Data'!N1306&gt;=30,OR(I1306&gt;=0.05,I1306="N/A")),"Type 2",IF(OR(AND('Test Sample Data'!N1306&gt;=30,'Control Sample Data'!N1306&lt;=30),AND('Test Sample Data'!N1306&lt;=30,'Control Sample Data'!N1306&gt;=30)),"Type 1","OKAY")))</f>
        <v>OKAY</v>
      </c>
    </row>
    <row r="1307" spans="1:11">
      <c r="A1307" s="80"/>
      <c r="B1307" s="87" t="str">
        <f>IF('Gene Table'!E1307="","",'Gene Table'!E1307)</f>
        <v>hsa-miR-2682-3p</v>
      </c>
      <c r="C1307" s="87" t="str">
        <f>'Gene Table'!B1307</f>
        <v>G09</v>
      </c>
      <c r="D1307" s="88" t="e">
        <f>Calculations!BN1308</f>
        <v>#DIV/0!</v>
      </c>
      <c r="E1307" s="88" t="e">
        <f>Calculations!BO1308</f>
        <v>#DIV/0!</v>
      </c>
      <c r="F1307" s="89" t="e">
        <f t="shared" si="96"/>
        <v>#DIV/0!</v>
      </c>
      <c r="G1307" s="89" t="e">
        <f t="shared" si="97"/>
        <v>#DIV/0!</v>
      </c>
      <c r="H1307" s="88" t="e">
        <f t="shared" si="98"/>
        <v>#DIV/0!</v>
      </c>
      <c r="I1307" s="92" t="str">
        <f>IF(OR(COUNT(Calculations!BP1308:BY1308)&lt;3,COUNT(Calculations!BZ1308:CI1308)&lt;3),"N/A",IF(ISERROR(TTEST(Calculations!BP1308:BY1308,Calculations!BZ1308:CI1308,2,2)),"N/A",TTEST(Calculations!BP1308:BY1308,Calculations!BZ1308:CI1308,2,2)))</f>
        <v>N/A</v>
      </c>
      <c r="J1307" s="88" t="e">
        <f t="shared" si="99"/>
        <v>#DIV/0!</v>
      </c>
      <c r="K1307" s="93" t="str">
        <f>IF(AND('Test Sample Data'!N1307&gt;=35,'Control Sample Data'!N1307&gt;=35),"Type 3",IF(AND('Test Sample Data'!N1307&gt;=30,'Control Sample Data'!N1307&gt;=30,OR(I1307&gt;=0.05,I1307="N/A")),"Type 2",IF(OR(AND('Test Sample Data'!N1307&gt;=30,'Control Sample Data'!N1307&lt;=30),AND('Test Sample Data'!N1307&lt;=30,'Control Sample Data'!N1307&gt;=30)),"Type 1","OKAY")))</f>
        <v>OKAY</v>
      </c>
    </row>
    <row r="1308" spans="1:11">
      <c r="A1308" s="80"/>
      <c r="B1308" s="87" t="str">
        <f>IF('Gene Table'!E1308="","",'Gene Table'!E1308)</f>
        <v>hsa-miR-4493</v>
      </c>
      <c r="C1308" s="87" t="str">
        <f>'Gene Table'!B1308</f>
        <v>G10</v>
      </c>
      <c r="D1308" s="88" t="e">
        <f>Calculations!BN1309</f>
        <v>#DIV/0!</v>
      </c>
      <c r="E1308" s="88" t="e">
        <f>Calculations!BO1309</f>
        <v>#DIV/0!</v>
      </c>
      <c r="F1308" s="89" t="e">
        <f t="shared" si="96"/>
        <v>#DIV/0!</v>
      </c>
      <c r="G1308" s="89" t="e">
        <f t="shared" si="97"/>
        <v>#DIV/0!</v>
      </c>
      <c r="H1308" s="88" t="e">
        <f t="shared" si="98"/>
        <v>#DIV/0!</v>
      </c>
      <c r="I1308" s="92" t="str">
        <f>IF(OR(COUNT(Calculations!BP1309:BY1309)&lt;3,COUNT(Calculations!BZ1309:CI1309)&lt;3),"N/A",IF(ISERROR(TTEST(Calculations!BP1309:BY1309,Calculations!BZ1309:CI1309,2,2)),"N/A",TTEST(Calculations!BP1309:BY1309,Calculations!BZ1309:CI1309,2,2)))</f>
        <v>N/A</v>
      </c>
      <c r="J1308" s="88" t="e">
        <f t="shared" si="99"/>
        <v>#DIV/0!</v>
      </c>
      <c r="K1308" s="93" t="str">
        <f>IF(AND('Test Sample Data'!N1308&gt;=35,'Control Sample Data'!N1308&gt;=35),"Type 3",IF(AND('Test Sample Data'!N1308&gt;=30,'Control Sample Data'!N1308&gt;=30,OR(I1308&gt;=0.05,I1308="N/A")),"Type 2",IF(OR(AND('Test Sample Data'!N1308&gt;=30,'Control Sample Data'!N1308&lt;=30),AND('Test Sample Data'!N1308&lt;=30,'Control Sample Data'!N1308&gt;=30)),"Type 1","OKAY")))</f>
        <v>OKAY</v>
      </c>
    </row>
    <row r="1309" spans="1:11">
      <c r="A1309" s="80"/>
      <c r="B1309" s="87" t="str">
        <f>IF('Gene Table'!E1309="","",'Gene Table'!E1309)</f>
        <v>hsa-miR-1268b</v>
      </c>
      <c r="C1309" s="87" t="str">
        <f>'Gene Table'!B1309</f>
        <v>G11</v>
      </c>
      <c r="D1309" s="88" t="e">
        <f>Calculations!BN1310</f>
        <v>#DIV/0!</v>
      </c>
      <c r="E1309" s="88" t="e">
        <f>Calculations!BO1310</f>
        <v>#DIV/0!</v>
      </c>
      <c r="F1309" s="89" t="e">
        <f t="shared" si="96"/>
        <v>#DIV/0!</v>
      </c>
      <c r="G1309" s="89" t="e">
        <f t="shared" si="97"/>
        <v>#DIV/0!</v>
      </c>
      <c r="H1309" s="88" t="e">
        <f t="shared" si="98"/>
        <v>#DIV/0!</v>
      </c>
      <c r="I1309" s="92" t="str">
        <f>IF(OR(COUNT(Calculations!BP1310:BY1310)&lt;3,COUNT(Calculations!BZ1310:CI1310)&lt;3),"N/A",IF(ISERROR(TTEST(Calculations!BP1310:BY1310,Calculations!BZ1310:CI1310,2,2)),"N/A",TTEST(Calculations!BP1310:BY1310,Calculations!BZ1310:CI1310,2,2)))</f>
        <v>N/A</v>
      </c>
      <c r="J1309" s="88" t="e">
        <f t="shared" si="99"/>
        <v>#DIV/0!</v>
      </c>
      <c r="K1309" s="93" t="str">
        <f>IF(AND('Test Sample Data'!N1309&gt;=35,'Control Sample Data'!N1309&gt;=35),"Type 3",IF(AND('Test Sample Data'!N1309&gt;=30,'Control Sample Data'!N1309&gt;=30,OR(I1309&gt;=0.05,I1309="N/A")),"Type 2",IF(OR(AND('Test Sample Data'!N1309&gt;=30,'Control Sample Data'!N1309&lt;=30),AND('Test Sample Data'!N1309&lt;=30,'Control Sample Data'!N1309&gt;=30)),"Type 1","OKAY")))</f>
        <v>OKAY</v>
      </c>
    </row>
    <row r="1310" spans="1:11">
      <c r="A1310" s="80"/>
      <c r="B1310" s="87" t="str">
        <f>IF('Gene Table'!E1310="","",'Gene Table'!E1310)</f>
        <v>hsa-miR-4495</v>
      </c>
      <c r="C1310" s="87" t="str">
        <f>'Gene Table'!B1310</f>
        <v>G12</v>
      </c>
      <c r="D1310" s="88" t="e">
        <f>Calculations!BN1311</f>
        <v>#DIV/0!</v>
      </c>
      <c r="E1310" s="88" t="e">
        <f>Calculations!BO1311</f>
        <v>#DIV/0!</v>
      </c>
      <c r="F1310" s="89" t="e">
        <f t="shared" si="96"/>
        <v>#DIV/0!</v>
      </c>
      <c r="G1310" s="89" t="e">
        <f t="shared" si="97"/>
        <v>#DIV/0!</v>
      </c>
      <c r="H1310" s="88" t="e">
        <f t="shared" si="98"/>
        <v>#DIV/0!</v>
      </c>
      <c r="I1310" s="92" t="str">
        <f>IF(OR(COUNT(Calculations!BP1311:BY1311)&lt;3,COUNT(Calculations!BZ1311:CI1311)&lt;3),"N/A",IF(ISERROR(TTEST(Calculations!BP1311:BY1311,Calculations!BZ1311:CI1311,2,2)),"N/A",TTEST(Calculations!BP1311:BY1311,Calculations!BZ1311:CI1311,2,2)))</f>
        <v>N/A</v>
      </c>
      <c r="J1310" s="88" t="e">
        <f t="shared" si="99"/>
        <v>#DIV/0!</v>
      </c>
      <c r="K1310" s="93" t="str">
        <f>IF(AND('Test Sample Data'!N1310&gt;=35,'Control Sample Data'!N1310&gt;=35),"Type 3",IF(AND('Test Sample Data'!N1310&gt;=30,'Control Sample Data'!N1310&gt;=30,OR(I1310&gt;=0.05,I1310="N/A")),"Type 2",IF(OR(AND('Test Sample Data'!N1310&gt;=30,'Control Sample Data'!N1310&lt;=30),AND('Test Sample Data'!N1310&lt;=30,'Control Sample Data'!N1310&gt;=30)),"Type 1","OKAY")))</f>
        <v>OKAY</v>
      </c>
    </row>
    <row r="1311" spans="1:11">
      <c r="A1311" s="80"/>
      <c r="B1311" s="87" t="str">
        <f>IF('Gene Table'!E1311="","",'Gene Table'!E1311)</f>
        <v>hsa-miR-378e</v>
      </c>
      <c r="C1311" s="87" t="str">
        <f>'Gene Table'!B1311</f>
        <v>G13</v>
      </c>
      <c r="D1311" s="88" t="e">
        <f>Calculations!BN1312</f>
        <v>#DIV/0!</v>
      </c>
      <c r="E1311" s="88" t="e">
        <f>Calculations!BO1312</f>
        <v>#DIV/0!</v>
      </c>
      <c r="F1311" s="89" t="e">
        <f t="shared" si="96"/>
        <v>#DIV/0!</v>
      </c>
      <c r="G1311" s="89" t="e">
        <f t="shared" si="97"/>
        <v>#DIV/0!</v>
      </c>
      <c r="H1311" s="88" t="e">
        <f t="shared" si="98"/>
        <v>#DIV/0!</v>
      </c>
      <c r="I1311" s="92" t="str">
        <f>IF(OR(COUNT(Calculations!BP1312:BY1312)&lt;3,COUNT(Calculations!BZ1312:CI1312)&lt;3),"N/A",IF(ISERROR(TTEST(Calculations!BP1312:BY1312,Calculations!BZ1312:CI1312,2,2)),"N/A",TTEST(Calculations!BP1312:BY1312,Calculations!BZ1312:CI1312,2,2)))</f>
        <v>N/A</v>
      </c>
      <c r="J1311" s="88" t="e">
        <f t="shared" si="99"/>
        <v>#DIV/0!</v>
      </c>
      <c r="K1311" s="93" t="str">
        <f>IF(AND('Test Sample Data'!N1311&gt;=35,'Control Sample Data'!N1311&gt;=35),"Type 3",IF(AND('Test Sample Data'!N1311&gt;=30,'Control Sample Data'!N1311&gt;=30,OR(I1311&gt;=0.05,I1311="N/A")),"Type 2",IF(OR(AND('Test Sample Data'!N1311&gt;=30,'Control Sample Data'!N1311&lt;=30),AND('Test Sample Data'!N1311&lt;=30,'Control Sample Data'!N1311&gt;=30)),"Type 1","OKAY")))</f>
        <v>OKAY</v>
      </c>
    </row>
    <row r="1312" spans="1:11">
      <c r="A1312" s="80"/>
      <c r="B1312" s="87" t="str">
        <f>IF('Gene Table'!E1312="","",'Gene Table'!E1312)</f>
        <v>hsa-miR-4496</v>
      </c>
      <c r="C1312" s="87" t="str">
        <f>'Gene Table'!B1312</f>
        <v>G14</v>
      </c>
      <c r="D1312" s="88" t="e">
        <f>Calculations!BN1313</f>
        <v>#DIV/0!</v>
      </c>
      <c r="E1312" s="88" t="e">
        <f>Calculations!BO1313</f>
        <v>#DIV/0!</v>
      </c>
      <c r="F1312" s="89" t="e">
        <f t="shared" si="96"/>
        <v>#DIV/0!</v>
      </c>
      <c r="G1312" s="89" t="e">
        <f t="shared" si="97"/>
        <v>#DIV/0!</v>
      </c>
      <c r="H1312" s="88" t="e">
        <f t="shared" si="98"/>
        <v>#DIV/0!</v>
      </c>
      <c r="I1312" s="92" t="str">
        <f>IF(OR(COUNT(Calculations!BP1313:BY1313)&lt;3,COUNT(Calculations!BZ1313:CI1313)&lt;3),"N/A",IF(ISERROR(TTEST(Calculations!BP1313:BY1313,Calculations!BZ1313:CI1313,2,2)),"N/A",TTEST(Calculations!BP1313:BY1313,Calculations!BZ1313:CI1313,2,2)))</f>
        <v>N/A</v>
      </c>
      <c r="J1312" s="88" t="e">
        <f t="shared" si="99"/>
        <v>#DIV/0!</v>
      </c>
      <c r="K1312" s="93" t="str">
        <f>IF(AND('Test Sample Data'!N1312&gt;=35,'Control Sample Data'!N1312&gt;=35),"Type 3",IF(AND('Test Sample Data'!N1312&gt;=30,'Control Sample Data'!N1312&gt;=30,OR(I1312&gt;=0.05,I1312="N/A")),"Type 2",IF(OR(AND('Test Sample Data'!N1312&gt;=30,'Control Sample Data'!N1312&lt;=30),AND('Test Sample Data'!N1312&lt;=30,'Control Sample Data'!N1312&gt;=30)),"Type 1","OKAY")))</f>
        <v>OKAY</v>
      </c>
    </row>
    <row r="1313" spans="1:11">
      <c r="A1313" s="80"/>
      <c r="B1313" s="87" t="str">
        <f>IF('Gene Table'!E1313="","",'Gene Table'!E1313)</f>
        <v>hsa-miR-548ab</v>
      </c>
      <c r="C1313" s="87" t="str">
        <f>'Gene Table'!B1313</f>
        <v>G15</v>
      </c>
      <c r="D1313" s="88" t="e">
        <f>Calculations!BN1314</f>
        <v>#DIV/0!</v>
      </c>
      <c r="E1313" s="88" t="e">
        <f>Calculations!BO1314</f>
        <v>#DIV/0!</v>
      </c>
      <c r="F1313" s="89" t="e">
        <f t="shared" si="96"/>
        <v>#DIV/0!</v>
      </c>
      <c r="G1313" s="89" t="e">
        <f t="shared" si="97"/>
        <v>#DIV/0!</v>
      </c>
      <c r="H1313" s="88" t="e">
        <f t="shared" si="98"/>
        <v>#DIV/0!</v>
      </c>
      <c r="I1313" s="92" t="str">
        <f>IF(OR(COUNT(Calculations!BP1314:BY1314)&lt;3,COUNT(Calculations!BZ1314:CI1314)&lt;3),"N/A",IF(ISERROR(TTEST(Calculations!BP1314:BY1314,Calculations!BZ1314:CI1314,2,2)),"N/A",TTEST(Calculations!BP1314:BY1314,Calculations!BZ1314:CI1314,2,2)))</f>
        <v>N/A</v>
      </c>
      <c r="J1313" s="88" t="e">
        <f t="shared" si="99"/>
        <v>#DIV/0!</v>
      </c>
      <c r="K1313" s="93" t="str">
        <f>IF(AND('Test Sample Data'!N1313&gt;=35,'Control Sample Data'!N1313&gt;=35),"Type 3",IF(AND('Test Sample Data'!N1313&gt;=30,'Control Sample Data'!N1313&gt;=30,OR(I1313&gt;=0.05,I1313="N/A")),"Type 2",IF(OR(AND('Test Sample Data'!N1313&gt;=30,'Control Sample Data'!N1313&lt;=30),AND('Test Sample Data'!N1313&lt;=30,'Control Sample Data'!N1313&gt;=30)),"Type 1","OKAY")))</f>
        <v>OKAY</v>
      </c>
    </row>
    <row r="1314" spans="1:11">
      <c r="A1314" s="80"/>
      <c r="B1314" s="87" t="str">
        <f>IF('Gene Table'!E1314="","",'Gene Table'!E1314)</f>
        <v>hsa-miR-4497</v>
      </c>
      <c r="C1314" s="87" t="str">
        <f>'Gene Table'!B1314</f>
        <v>G16</v>
      </c>
      <c r="D1314" s="88" t="e">
        <f>Calculations!BN1315</f>
        <v>#DIV/0!</v>
      </c>
      <c r="E1314" s="88" t="e">
        <f>Calculations!BO1315</f>
        <v>#DIV/0!</v>
      </c>
      <c r="F1314" s="89" t="e">
        <f t="shared" si="96"/>
        <v>#DIV/0!</v>
      </c>
      <c r="G1314" s="89" t="e">
        <f t="shared" si="97"/>
        <v>#DIV/0!</v>
      </c>
      <c r="H1314" s="88" t="e">
        <f t="shared" si="98"/>
        <v>#DIV/0!</v>
      </c>
      <c r="I1314" s="92" t="str">
        <f>IF(OR(COUNT(Calculations!BP1315:BY1315)&lt;3,COUNT(Calculations!BZ1315:CI1315)&lt;3),"N/A",IF(ISERROR(TTEST(Calculations!BP1315:BY1315,Calculations!BZ1315:CI1315,2,2)),"N/A",TTEST(Calculations!BP1315:BY1315,Calculations!BZ1315:CI1315,2,2)))</f>
        <v>N/A</v>
      </c>
      <c r="J1314" s="88" t="e">
        <f t="shared" si="99"/>
        <v>#DIV/0!</v>
      </c>
      <c r="K1314" s="93" t="str">
        <f>IF(AND('Test Sample Data'!N1314&gt;=35,'Control Sample Data'!N1314&gt;=35),"Type 3",IF(AND('Test Sample Data'!N1314&gt;=30,'Control Sample Data'!N1314&gt;=30,OR(I1314&gt;=0.05,I1314="N/A")),"Type 2",IF(OR(AND('Test Sample Data'!N1314&gt;=30,'Control Sample Data'!N1314&lt;=30),AND('Test Sample Data'!N1314&lt;=30,'Control Sample Data'!N1314&gt;=30)),"Type 1","OKAY")))</f>
        <v>OKAY</v>
      </c>
    </row>
    <row r="1315" spans="1:11">
      <c r="A1315" s="80"/>
      <c r="B1315" s="87" t="str">
        <f>IF('Gene Table'!E1315="","",'Gene Table'!E1315)</f>
        <v>hsa-miR-4417</v>
      </c>
      <c r="C1315" s="87" t="str">
        <f>'Gene Table'!B1315</f>
        <v>G17</v>
      </c>
      <c r="D1315" s="88" t="e">
        <f>Calculations!BN1316</f>
        <v>#DIV/0!</v>
      </c>
      <c r="E1315" s="88" t="e">
        <f>Calculations!BO1316</f>
        <v>#DIV/0!</v>
      </c>
      <c r="F1315" s="89" t="e">
        <f t="shared" si="96"/>
        <v>#DIV/0!</v>
      </c>
      <c r="G1315" s="89" t="e">
        <f t="shared" si="97"/>
        <v>#DIV/0!</v>
      </c>
      <c r="H1315" s="88" t="e">
        <f t="shared" si="98"/>
        <v>#DIV/0!</v>
      </c>
      <c r="I1315" s="92" t="str">
        <f>IF(OR(COUNT(Calculations!BP1316:BY1316)&lt;3,COUNT(Calculations!BZ1316:CI1316)&lt;3),"N/A",IF(ISERROR(TTEST(Calculations!BP1316:BY1316,Calculations!BZ1316:CI1316,2,2)),"N/A",TTEST(Calculations!BP1316:BY1316,Calculations!BZ1316:CI1316,2,2)))</f>
        <v>N/A</v>
      </c>
      <c r="J1315" s="88" t="e">
        <f t="shared" si="99"/>
        <v>#DIV/0!</v>
      </c>
      <c r="K1315" s="93" t="str">
        <f>IF(AND('Test Sample Data'!N1315&gt;=35,'Control Sample Data'!N1315&gt;=35),"Type 3",IF(AND('Test Sample Data'!N1315&gt;=30,'Control Sample Data'!N1315&gt;=30,OR(I1315&gt;=0.05,I1315="N/A")),"Type 2",IF(OR(AND('Test Sample Data'!N1315&gt;=30,'Control Sample Data'!N1315&lt;=30),AND('Test Sample Data'!N1315&lt;=30,'Control Sample Data'!N1315&gt;=30)),"Type 1","OKAY")))</f>
        <v>OKAY</v>
      </c>
    </row>
    <row r="1316" spans="1:11">
      <c r="A1316" s="80"/>
      <c r="B1316" s="87" t="str">
        <f>IF('Gene Table'!E1316="","",'Gene Table'!E1316)</f>
        <v>hsa-miR-4419b</v>
      </c>
      <c r="C1316" s="87" t="str">
        <f>'Gene Table'!B1316</f>
        <v>G18</v>
      </c>
      <c r="D1316" s="88" t="e">
        <f>Calculations!BN1317</f>
        <v>#DIV/0!</v>
      </c>
      <c r="E1316" s="88" t="e">
        <f>Calculations!BO1317</f>
        <v>#DIV/0!</v>
      </c>
      <c r="F1316" s="89" t="e">
        <f t="shared" si="96"/>
        <v>#DIV/0!</v>
      </c>
      <c r="G1316" s="89" t="e">
        <f t="shared" si="97"/>
        <v>#DIV/0!</v>
      </c>
      <c r="H1316" s="88" t="e">
        <f t="shared" si="98"/>
        <v>#DIV/0!</v>
      </c>
      <c r="I1316" s="92" t="str">
        <f>IF(OR(COUNT(Calculations!BP1317:BY1317)&lt;3,COUNT(Calculations!BZ1317:CI1317)&lt;3),"N/A",IF(ISERROR(TTEST(Calculations!BP1317:BY1317,Calculations!BZ1317:CI1317,2,2)),"N/A",TTEST(Calculations!BP1317:BY1317,Calculations!BZ1317:CI1317,2,2)))</f>
        <v>N/A</v>
      </c>
      <c r="J1316" s="88" t="e">
        <f t="shared" si="99"/>
        <v>#DIV/0!</v>
      </c>
      <c r="K1316" s="93" t="str">
        <f>IF(AND('Test Sample Data'!N1316&gt;=35,'Control Sample Data'!N1316&gt;=35),"Type 3",IF(AND('Test Sample Data'!N1316&gt;=30,'Control Sample Data'!N1316&gt;=30,OR(I1316&gt;=0.05,I1316="N/A")),"Type 2",IF(OR(AND('Test Sample Data'!N1316&gt;=30,'Control Sample Data'!N1316&lt;=30),AND('Test Sample Data'!N1316&lt;=30,'Control Sample Data'!N1316&gt;=30)),"Type 1","OKAY")))</f>
        <v>OKAY</v>
      </c>
    </row>
    <row r="1317" spans="1:11">
      <c r="A1317" s="80"/>
      <c r="B1317" s="87" t="str">
        <f>IF('Gene Table'!E1317="","",'Gene Table'!E1317)</f>
        <v>hsa-miR-4418</v>
      </c>
      <c r="C1317" s="87" t="str">
        <f>'Gene Table'!B1317</f>
        <v>G19</v>
      </c>
      <c r="D1317" s="88" t="e">
        <f>Calculations!BN1318</f>
        <v>#DIV/0!</v>
      </c>
      <c r="E1317" s="88" t="e">
        <f>Calculations!BO1318</f>
        <v>#DIV/0!</v>
      </c>
      <c r="F1317" s="89" t="e">
        <f t="shared" si="96"/>
        <v>#DIV/0!</v>
      </c>
      <c r="G1317" s="89" t="e">
        <f t="shared" si="97"/>
        <v>#DIV/0!</v>
      </c>
      <c r="H1317" s="88" t="e">
        <f t="shared" si="98"/>
        <v>#DIV/0!</v>
      </c>
      <c r="I1317" s="92" t="str">
        <f>IF(OR(COUNT(Calculations!BP1318:BY1318)&lt;3,COUNT(Calculations!BZ1318:CI1318)&lt;3),"N/A",IF(ISERROR(TTEST(Calculations!BP1318:BY1318,Calculations!BZ1318:CI1318,2,2)),"N/A",TTEST(Calculations!BP1318:BY1318,Calculations!BZ1318:CI1318,2,2)))</f>
        <v>N/A</v>
      </c>
      <c r="J1317" s="88" t="e">
        <f t="shared" si="99"/>
        <v>#DIV/0!</v>
      </c>
      <c r="K1317" s="93" t="str">
        <f>IF(AND('Test Sample Data'!N1317&gt;=35,'Control Sample Data'!N1317&gt;=35),"Type 3",IF(AND('Test Sample Data'!N1317&gt;=30,'Control Sample Data'!N1317&gt;=30,OR(I1317&gt;=0.05,I1317="N/A")),"Type 2",IF(OR(AND('Test Sample Data'!N1317&gt;=30,'Control Sample Data'!N1317&lt;=30),AND('Test Sample Data'!N1317&lt;=30,'Control Sample Data'!N1317&gt;=30)),"Type 1","OKAY")))</f>
        <v>OKAY</v>
      </c>
    </row>
    <row r="1318" spans="1:11">
      <c r="A1318" s="80"/>
      <c r="B1318" s="87" t="str">
        <f>IF('Gene Table'!E1318="","",'Gene Table'!E1318)</f>
        <v>hsa-miR-4499</v>
      </c>
      <c r="C1318" s="87" t="str">
        <f>'Gene Table'!B1318</f>
        <v>G20</v>
      </c>
      <c r="D1318" s="88" t="e">
        <f>Calculations!BN1319</f>
        <v>#DIV/0!</v>
      </c>
      <c r="E1318" s="88" t="e">
        <f>Calculations!BO1319</f>
        <v>#DIV/0!</v>
      </c>
      <c r="F1318" s="89" t="e">
        <f t="shared" si="96"/>
        <v>#DIV/0!</v>
      </c>
      <c r="G1318" s="89" t="e">
        <f t="shared" si="97"/>
        <v>#DIV/0!</v>
      </c>
      <c r="H1318" s="88" t="e">
        <f t="shared" si="98"/>
        <v>#DIV/0!</v>
      </c>
      <c r="I1318" s="92" t="str">
        <f>IF(OR(COUNT(Calculations!BP1319:BY1319)&lt;3,COUNT(Calculations!BZ1319:CI1319)&lt;3),"N/A",IF(ISERROR(TTEST(Calculations!BP1319:BY1319,Calculations!BZ1319:CI1319,2,2)),"N/A",TTEST(Calculations!BP1319:BY1319,Calculations!BZ1319:CI1319,2,2)))</f>
        <v>N/A</v>
      </c>
      <c r="J1318" s="88" t="e">
        <f t="shared" si="99"/>
        <v>#DIV/0!</v>
      </c>
      <c r="K1318" s="93" t="str">
        <f>IF(AND('Test Sample Data'!N1318&gt;=35,'Control Sample Data'!N1318&gt;=35),"Type 3",IF(AND('Test Sample Data'!N1318&gt;=30,'Control Sample Data'!N1318&gt;=30,OR(I1318&gt;=0.05,I1318="N/A")),"Type 2",IF(OR(AND('Test Sample Data'!N1318&gt;=30,'Control Sample Data'!N1318&lt;=30),AND('Test Sample Data'!N1318&lt;=30,'Control Sample Data'!N1318&gt;=30)),"Type 1","OKAY")))</f>
        <v>OKAY</v>
      </c>
    </row>
    <row r="1319" spans="1:11">
      <c r="A1319" s="80"/>
      <c r="B1319" s="87" t="str">
        <f>IF('Gene Table'!E1319="","",'Gene Table'!E1319)</f>
        <v>hsa-miR-4419a</v>
      </c>
      <c r="C1319" s="87" t="str">
        <f>'Gene Table'!B1319</f>
        <v>G21</v>
      </c>
      <c r="D1319" s="88" t="e">
        <f>Calculations!BN1320</f>
        <v>#DIV/0!</v>
      </c>
      <c r="E1319" s="88" t="e">
        <f>Calculations!BO1320</f>
        <v>#DIV/0!</v>
      </c>
      <c r="F1319" s="89" t="e">
        <f t="shared" si="96"/>
        <v>#DIV/0!</v>
      </c>
      <c r="G1319" s="89" t="e">
        <f t="shared" si="97"/>
        <v>#DIV/0!</v>
      </c>
      <c r="H1319" s="88" t="e">
        <f t="shared" si="98"/>
        <v>#DIV/0!</v>
      </c>
      <c r="I1319" s="92" t="str">
        <f>IF(OR(COUNT(Calculations!BP1320:BY1320)&lt;3,COUNT(Calculations!BZ1320:CI1320)&lt;3),"N/A",IF(ISERROR(TTEST(Calculations!BP1320:BY1320,Calculations!BZ1320:CI1320,2,2)),"N/A",TTEST(Calculations!BP1320:BY1320,Calculations!BZ1320:CI1320,2,2)))</f>
        <v>N/A</v>
      </c>
      <c r="J1319" s="88" t="e">
        <f t="shared" si="99"/>
        <v>#DIV/0!</v>
      </c>
      <c r="K1319" s="93" t="str">
        <f>IF(AND('Test Sample Data'!N1319&gt;=35,'Control Sample Data'!N1319&gt;=35),"Type 3",IF(AND('Test Sample Data'!N1319&gt;=30,'Control Sample Data'!N1319&gt;=30,OR(I1319&gt;=0.05,I1319="N/A")),"Type 2",IF(OR(AND('Test Sample Data'!N1319&gt;=30,'Control Sample Data'!N1319&lt;=30),AND('Test Sample Data'!N1319&lt;=30,'Control Sample Data'!N1319&gt;=30)),"Type 1","OKAY")))</f>
        <v>OKAY</v>
      </c>
    </row>
    <row r="1320" spans="1:11">
      <c r="A1320" s="80"/>
      <c r="B1320" s="87" t="str">
        <f>IF('Gene Table'!E1320="","",'Gene Table'!E1320)</f>
        <v>hsa-miR-4500</v>
      </c>
      <c r="C1320" s="87" t="str">
        <f>'Gene Table'!B1320</f>
        <v>G22</v>
      </c>
      <c r="D1320" s="88" t="e">
        <f>Calculations!BN1321</f>
        <v>#DIV/0!</v>
      </c>
      <c r="E1320" s="88" t="e">
        <f>Calculations!BO1321</f>
        <v>#DIV/0!</v>
      </c>
      <c r="F1320" s="89" t="e">
        <f t="shared" si="96"/>
        <v>#DIV/0!</v>
      </c>
      <c r="G1320" s="89" t="e">
        <f t="shared" si="97"/>
        <v>#DIV/0!</v>
      </c>
      <c r="H1320" s="88" t="e">
        <f t="shared" si="98"/>
        <v>#DIV/0!</v>
      </c>
      <c r="I1320" s="92" t="str">
        <f>IF(OR(COUNT(Calculations!BP1321:BY1321)&lt;3,COUNT(Calculations!BZ1321:CI1321)&lt;3),"N/A",IF(ISERROR(TTEST(Calculations!BP1321:BY1321,Calculations!BZ1321:CI1321,2,2)),"N/A",TTEST(Calculations!BP1321:BY1321,Calculations!BZ1321:CI1321,2,2)))</f>
        <v>N/A</v>
      </c>
      <c r="J1320" s="88" t="e">
        <f t="shared" si="99"/>
        <v>#DIV/0!</v>
      </c>
      <c r="K1320" s="93" t="str">
        <f>IF(AND('Test Sample Data'!N1320&gt;=35,'Control Sample Data'!N1320&gt;=35),"Type 3",IF(AND('Test Sample Data'!N1320&gt;=30,'Control Sample Data'!N1320&gt;=30,OR(I1320&gt;=0.05,I1320="N/A")),"Type 2",IF(OR(AND('Test Sample Data'!N1320&gt;=30,'Control Sample Data'!N1320&lt;=30),AND('Test Sample Data'!N1320&lt;=30,'Control Sample Data'!N1320&gt;=30)),"Type 1","OKAY")))</f>
        <v>OKAY</v>
      </c>
    </row>
    <row r="1321" spans="1:11">
      <c r="A1321" s="80"/>
      <c r="B1321" s="87" t="str">
        <f>IF('Gene Table'!E1321="","",'Gene Table'!E1321)</f>
        <v>hsa-miR-378f</v>
      </c>
      <c r="C1321" s="87" t="str">
        <f>'Gene Table'!B1321</f>
        <v>G23</v>
      </c>
      <c r="D1321" s="88" t="e">
        <f>Calculations!BN1322</f>
        <v>#DIV/0!</v>
      </c>
      <c r="E1321" s="88" t="e">
        <f>Calculations!BO1322</f>
        <v>#DIV/0!</v>
      </c>
      <c r="F1321" s="89" t="e">
        <f t="shared" si="96"/>
        <v>#DIV/0!</v>
      </c>
      <c r="G1321" s="89" t="e">
        <f t="shared" si="97"/>
        <v>#DIV/0!</v>
      </c>
      <c r="H1321" s="88" t="e">
        <f t="shared" si="98"/>
        <v>#DIV/0!</v>
      </c>
      <c r="I1321" s="92" t="str">
        <f>IF(OR(COUNT(Calculations!BP1322:BY1322)&lt;3,COUNT(Calculations!BZ1322:CI1322)&lt;3),"N/A",IF(ISERROR(TTEST(Calculations!BP1322:BY1322,Calculations!BZ1322:CI1322,2,2)),"N/A",TTEST(Calculations!BP1322:BY1322,Calculations!BZ1322:CI1322,2,2)))</f>
        <v>N/A</v>
      </c>
      <c r="J1321" s="88" t="e">
        <f t="shared" si="99"/>
        <v>#DIV/0!</v>
      </c>
      <c r="K1321" s="93" t="str">
        <f>IF(AND('Test Sample Data'!N1321&gt;=35,'Control Sample Data'!N1321&gt;=35),"Type 3",IF(AND('Test Sample Data'!N1321&gt;=30,'Control Sample Data'!N1321&gt;=30,OR(I1321&gt;=0.05,I1321="N/A")),"Type 2",IF(OR(AND('Test Sample Data'!N1321&gt;=30,'Control Sample Data'!N1321&lt;=30),AND('Test Sample Data'!N1321&lt;=30,'Control Sample Data'!N1321&gt;=30)),"Type 1","OKAY")))</f>
        <v>OKAY</v>
      </c>
    </row>
    <row r="1322" spans="1:11">
      <c r="A1322" s="80"/>
      <c r="B1322" s="87" t="str">
        <f>IF('Gene Table'!E1322="","",'Gene Table'!E1322)</f>
        <v>hsa-miR-4501</v>
      </c>
      <c r="C1322" s="87" t="str">
        <f>'Gene Table'!B1322</f>
        <v>G24</v>
      </c>
      <c r="D1322" s="88" t="e">
        <f>Calculations!BN1323</f>
        <v>#DIV/0!</v>
      </c>
      <c r="E1322" s="88" t="e">
        <f>Calculations!BO1323</f>
        <v>#DIV/0!</v>
      </c>
      <c r="F1322" s="89" t="e">
        <f t="shared" si="96"/>
        <v>#DIV/0!</v>
      </c>
      <c r="G1322" s="89" t="e">
        <f t="shared" si="97"/>
        <v>#DIV/0!</v>
      </c>
      <c r="H1322" s="88" t="e">
        <f t="shared" si="98"/>
        <v>#DIV/0!</v>
      </c>
      <c r="I1322" s="92" t="str">
        <f>IF(OR(COUNT(Calculations!BP1323:BY1323)&lt;3,COUNT(Calculations!BZ1323:CI1323)&lt;3),"N/A",IF(ISERROR(TTEST(Calculations!BP1323:BY1323,Calculations!BZ1323:CI1323,2,2)),"N/A",TTEST(Calculations!BP1323:BY1323,Calculations!BZ1323:CI1323,2,2)))</f>
        <v>N/A</v>
      </c>
      <c r="J1322" s="88" t="e">
        <f t="shared" si="99"/>
        <v>#DIV/0!</v>
      </c>
      <c r="K1322" s="93" t="str">
        <f>IF(AND('Test Sample Data'!N1322&gt;=35,'Control Sample Data'!N1322&gt;=35),"Type 3",IF(AND('Test Sample Data'!N1322&gt;=30,'Control Sample Data'!N1322&gt;=30,OR(I1322&gt;=0.05,I1322="N/A")),"Type 2",IF(OR(AND('Test Sample Data'!N1322&gt;=30,'Control Sample Data'!N1322&lt;=30),AND('Test Sample Data'!N1322&lt;=30,'Control Sample Data'!N1322&gt;=30)),"Type 1","OKAY")))</f>
        <v>OKAY</v>
      </c>
    </row>
    <row r="1323" spans="1:11">
      <c r="A1323" s="80"/>
      <c r="B1323" s="87" t="str">
        <f>IF('Gene Table'!E1323="","",'Gene Table'!E1323)</f>
        <v>hsa-miR-4655-3p</v>
      </c>
      <c r="C1323" s="87" t="str">
        <f>'Gene Table'!B1323</f>
        <v>H01</v>
      </c>
      <c r="D1323" s="88" t="e">
        <f>Calculations!BN1324</f>
        <v>#DIV/0!</v>
      </c>
      <c r="E1323" s="88" t="e">
        <f>Calculations!BO1324</f>
        <v>#DIV/0!</v>
      </c>
      <c r="F1323" s="89" t="e">
        <f t="shared" si="96"/>
        <v>#DIV/0!</v>
      </c>
      <c r="G1323" s="89" t="e">
        <f t="shared" si="97"/>
        <v>#DIV/0!</v>
      </c>
      <c r="H1323" s="88" t="e">
        <f t="shared" si="98"/>
        <v>#DIV/0!</v>
      </c>
      <c r="I1323" s="92" t="str">
        <f>IF(OR(COUNT(Calculations!BP1324:BY1324)&lt;3,COUNT(Calculations!BZ1324:CI1324)&lt;3),"N/A",IF(ISERROR(TTEST(Calculations!BP1324:BY1324,Calculations!BZ1324:CI1324,2,2)),"N/A",TTEST(Calculations!BP1324:BY1324,Calculations!BZ1324:CI1324,2,2)))</f>
        <v>N/A</v>
      </c>
      <c r="J1323" s="88" t="e">
        <f t="shared" si="99"/>
        <v>#DIV/0!</v>
      </c>
      <c r="K1323" s="93" t="str">
        <f>IF(AND('Test Sample Data'!N1323&gt;=35,'Control Sample Data'!N1323&gt;=35),"Type 3",IF(AND('Test Sample Data'!N1323&gt;=30,'Control Sample Data'!N1323&gt;=30,OR(I1323&gt;=0.05,I1323="N/A")),"Type 2",IF(OR(AND('Test Sample Data'!N1323&gt;=30,'Control Sample Data'!N1323&lt;=30),AND('Test Sample Data'!N1323&lt;=30,'Control Sample Data'!N1323&gt;=30)),"Type 1","OKAY")))</f>
        <v>OKAY</v>
      </c>
    </row>
    <row r="1324" spans="1:11">
      <c r="A1324" s="80"/>
      <c r="B1324" s="87" t="str">
        <f>IF('Gene Table'!E1324="","",'Gene Table'!E1324)</f>
        <v>hsa-miR-4709-3p</v>
      </c>
      <c r="C1324" s="87" t="str">
        <f>'Gene Table'!B1324</f>
        <v>H02</v>
      </c>
      <c r="D1324" s="88" t="e">
        <f>Calculations!BN1325</f>
        <v>#DIV/0!</v>
      </c>
      <c r="E1324" s="88" t="e">
        <f>Calculations!BO1325</f>
        <v>#DIV/0!</v>
      </c>
      <c r="F1324" s="89" t="e">
        <f t="shared" si="96"/>
        <v>#DIV/0!</v>
      </c>
      <c r="G1324" s="89" t="e">
        <f t="shared" si="97"/>
        <v>#DIV/0!</v>
      </c>
      <c r="H1324" s="88" t="e">
        <f t="shared" si="98"/>
        <v>#DIV/0!</v>
      </c>
      <c r="I1324" s="92" t="str">
        <f>IF(OR(COUNT(Calculations!BP1325:BY1325)&lt;3,COUNT(Calculations!BZ1325:CI1325)&lt;3),"N/A",IF(ISERROR(TTEST(Calculations!BP1325:BY1325,Calculations!BZ1325:CI1325,2,2)),"N/A",TTEST(Calculations!BP1325:BY1325,Calculations!BZ1325:CI1325,2,2)))</f>
        <v>N/A</v>
      </c>
      <c r="J1324" s="88" t="e">
        <f t="shared" si="99"/>
        <v>#DIV/0!</v>
      </c>
      <c r="K1324" s="93" t="str">
        <f>IF(AND('Test Sample Data'!N1324&gt;=35,'Control Sample Data'!N1324&gt;=35),"Type 3",IF(AND('Test Sample Data'!N1324&gt;=30,'Control Sample Data'!N1324&gt;=30,OR(I1324&gt;=0.05,I1324="N/A")),"Type 2",IF(OR(AND('Test Sample Data'!N1324&gt;=30,'Control Sample Data'!N1324&lt;=30),AND('Test Sample Data'!N1324&lt;=30,'Control Sample Data'!N1324&gt;=30)),"Type 1","OKAY")))</f>
        <v>OKAY</v>
      </c>
    </row>
    <row r="1325" spans="1:11">
      <c r="A1325" s="80"/>
      <c r="B1325" s="87" t="str">
        <f>IF('Gene Table'!E1325="","",'Gene Table'!E1325)</f>
        <v>hsa-miR-4656</v>
      </c>
      <c r="C1325" s="87" t="str">
        <f>'Gene Table'!B1325</f>
        <v>H03</v>
      </c>
      <c r="D1325" s="88" t="e">
        <f>Calculations!BN1326</f>
        <v>#DIV/0!</v>
      </c>
      <c r="E1325" s="88" t="e">
        <f>Calculations!BO1326</f>
        <v>#DIV/0!</v>
      </c>
      <c r="F1325" s="89" t="e">
        <f t="shared" si="96"/>
        <v>#DIV/0!</v>
      </c>
      <c r="G1325" s="89" t="e">
        <f t="shared" si="97"/>
        <v>#DIV/0!</v>
      </c>
      <c r="H1325" s="88" t="e">
        <f t="shared" si="98"/>
        <v>#DIV/0!</v>
      </c>
      <c r="I1325" s="92" t="str">
        <f>IF(OR(COUNT(Calculations!BP1326:BY1326)&lt;3,COUNT(Calculations!BZ1326:CI1326)&lt;3),"N/A",IF(ISERROR(TTEST(Calculations!BP1326:BY1326,Calculations!BZ1326:CI1326,2,2)),"N/A",TTEST(Calculations!BP1326:BY1326,Calculations!BZ1326:CI1326,2,2)))</f>
        <v>N/A</v>
      </c>
      <c r="J1325" s="88" t="e">
        <f t="shared" si="99"/>
        <v>#DIV/0!</v>
      </c>
      <c r="K1325" s="93" t="str">
        <f>IF(AND('Test Sample Data'!N1325&gt;=35,'Control Sample Data'!N1325&gt;=35),"Type 3",IF(AND('Test Sample Data'!N1325&gt;=30,'Control Sample Data'!N1325&gt;=30,OR(I1325&gt;=0.05,I1325="N/A")),"Type 2",IF(OR(AND('Test Sample Data'!N1325&gt;=30,'Control Sample Data'!N1325&lt;=30),AND('Test Sample Data'!N1325&lt;=30,'Control Sample Data'!N1325&gt;=30)),"Type 1","OKAY")))</f>
        <v>OKAY</v>
      </c>
    </row>
    <row r="1326" spans="1:11">
      <c r="A1326" s="80"/>
      <c r="B1326" s="87" t="str">
        <f>IF('Gene Table'!E1326="","",'Gene Table'!E1326)</f>
        <v>hsa-miR-3545-5p</v>
      </c>
      <c r="C1326" s="87" t="str">
        <f>'Gene Table'!B1326</f>
        <v>H04</v>
      </c>
      <c r="D1326" s="88" t="e">
        <f>Calculations!BN1327</f>
        <v>#DIV/0!</v>
      </c>
      <c r="E1326" s="88" t="e">
        <f>Calculations!BO1327</f>
        <v>#DIV/0!</v>
      </c>
      <c r="F1326" s="89" t="e">
        <f t="shared" si="96"/>
        <v>#DIV/0!</v>
      </c>
      <c r="G1326" s="89" t="e">
        <f t="shared" si="97"/>
        <v>#DIV/0!</v>
      </c>
      <c r="H1326" s="88" t="e">
        <f t="shared" si="98"/>
        <v>#DIV/0!</v>
      </c>
      <c r="I1326" s="92" t="str">
        <f>IF(OR(COUNT(Calculations!BP1327:BY1327)&lt;3,COUNT(Calculations!BZ1327:CI1327)&lt;3),"N/A",IF(ISERROR(TTEST(Calculations!BP1327:BY1327,Calculations!BZ1327:CI1327,2,2)),"N/A",TTEST(Calculations!BP1327:BY1327,Calculations!BZ1327:CI1327,2,2)))</f>
        <v>N/A</v>
      </c>
      <c r="J1326" s="88" t="e">
        <f t="shared" si="99"/>
        <v>#DIV/0!</v>
      </c>
      <c r="K1326" s="93" t="str">
        <f>IF(AND('Test Sample Data'!N1326&gt;=35,'Control Sample Data'!N1326&gt;=35),"Type 3",IF(AND('Test Sample Data'!N1326&gt;=30,'Control Sample Data'!N1326&gt;=30,OR(I1326&gt;=0.05,I1326="N/A")),"Type 2",IF(OR(AND('Test Sample Data'!N1326&gt;=30,'Control Sample Data'!N1326&lt;=30),AND('Test Sample Data'!N1326&lt;=30,'Control Sample Data'!N1326&gt;=30)),"Type 1","OKAY")))</f>
        <v>OKAY</v>
      </c>
    </row>
    <row r="1327" spans="1:11">
      <c r="A1327" s="80"/>
      <c r="B1327" s="87" t="str">
        <f>IF('Gene Table'!E1327="","",'Gene Table'!E1327)</f>
        <v>hsa-miR-4657</v>
      </c>
      <c r="C1327" s="87" t="str">
        <f>'Gene Table'!B1327</f>
        <v>H05</v>
      </c>
      <c r="D1327" s="88" t="e">
        <f>Calculations!BN1328</f>
        <v>#DIV/0!</v>
      </c>
      <c r="E1327" s="88" t="e">
        <f>Calculations!BO1328</f>
        <v>#DIV/0!</v>
      </c>
      <c r="F1327" s="89" t="e">
        <f t="shared" si="96"/>
        <v>#DIV/0!</v>
      </c>
      <c r="G1327" s="89" t="e">
        <f t="shared" si="97"/>
        <v>#DIV/0!</v>
      </c>
      <c r="H1327" s="88" t="e">
        <f t="shared" si="98"/>
        <v>#DIV/0!</v>
      </c>
      <c r="I1327" s="92" t="str">
        <f>IF(OR(COUNT(Calculations!BP1328:BY1328)&lt;3,COUNT(Calculations!BZ1328:CI1328)&lt;3),"N/A",IF(ISERROR(TTEST(Calculations!BP1328:BY1328,Calculations!BZ1328:CI1328,2,2)),"N/A",TTEST(Calculations!BP1328:BY1328,Calculations!BZ1328:CI1328,2,2)))</f>
        <v>N/A</v>
      </c>
      <c r="J1327" s="88" t="e">
        <f t="shared" si="99"/>
        <v>#DIV/0!</v>
      </c>
      <c r="K1327" s="93" t="str">
        <f>IF(AND('Test Sample Data'!N1327&gt;=35,'Control Sample Data'!N1327&gt;=35),"Type 3",IF(AND('Test Sample Data'!N1327&gt;=30,'Control Sample Data'!N1327&gt;=30,OR(I1327&gt;=0.05,I1327="N/A")),"Type 2",IF(OR(AND('Test Sample Data'!N1327&gt;=30,'Control Sample Data'!N1327&lt;=30),AND('Test Sample Data'!N1327&lt;=30,'Control Sample Data'!N1327&gt;=30)),"Type 1","OKAY")))</f>
        <v>OKAY</v>
      </c>
    </row>
    <row r="1328" spans="1:11">
      <c r="A1328" s="80"/>
      <c r="B1328" s="87" t="str">
        <f>IF('Gene Table'!E1328="","",'Gene Table'!E1328)</f>
        <v>hsa-miR-3545-3p</v>
      </c>
      <c r="C1328" s="87" t="str">
        <f>'Gene Table'!B1328</f>
        <v>H06</v>
      </c>
      <c r="D1328" s="88" t="e">
        <f>Calculations!BN1329</f>
        <v>#DIV/0!</v>
      </c>
      <c r="E1328" s="88" t="e">
        <f>Calculations!BO1329</f>
        <v>#DIV/0!</v>
      </c>
      <c r="F1328" s="89" t="e">
        <f t="shared" si="96"/>
        <v>#DIV/0!</v>
      </c>
      <c r="G1328" s="89" t="e">
        <f t="shared" si="97"/>
        <v>#DIV/0!</v>
      </c>
      <c r="H1328" s="88" t="e">
        <f t="shared" si="98"/>
        <v>#DIV/0!</v>
      </c>
      <c r="I1328" s="92" t="str">
        <f>IF(OR(COUNT(Calculations!BP1329:BY1329)&lt;3,COUNT(Calculations!BZ1329:CI1329)&lt;3),"N/A",IF(ISERROR(TTEST(Calculations!BP1329:BY1329,Calculations!BZ1329:CI1329,2,2)),"N/A",TTEST(Calculations!BP1329:BY1329,Calculations!BZ1329:CI1329,2,2)))</f>
        <v>N/A</v>
      </c>
      <c r="J1328" s="88" t="e">
        <f t="shared" si="99"/>
        <v>#DIV/0!</v>
      </c>
      <c r="K1328" s="93" t="str">
        <f>IF(AND('Test Sample Data'!N1328&gt;=35,'Control Sample Data'!N1328&gt;=35),"Type 3",IF(AND('Test Sample Data'!N1328&gt;=30,'Control Sample Data'!N1328&gt;=30,OR(I1328&gt;=0.05,I1328="N/A")),"Type 2",IF(OR(AND('Test Sample Data'!N1328&gt;=30,'Control Sample Data'!N1328&lt;=30),AND('Test Sample Data'!N1328&lt;=30,'Control Sample Data'!N1328&gt;=30)),"Type 1","OKAY")))</f>
        <v>OKAY</v>
      </c>
    </row>
    <row r="1329" spans="1:11">
      <c r="A1329" s="80"/>
      <c r="B1329" s="87" t="str">
        <f>IF('Gene Table'!E1329="","",'Gene Table'!E1329)</f>
        <v>hsa-miR-4658</v>
      </c>
      <c r="C1329" s="87" t="str">
        <f>'Gene Table'!B1329</f>
        <v>H07</v>
      </c>
      <c r="D1329" s="88" t="e">
        <f>Calculations!BN1330</f>
        <v>#DIV/0!</v>
      </c>
      <c r="E1329" s="88" t="e">
        <f>Calculations!BO1330</f>
        <v>#DIV/0!</v>
      </c>
      <c r="F1329" s="89" t="e">
        <f t="shared" si="96"/>
        <v>#DIV/0!</v>
      </c>
      <c r="G1329" s="89" t="e">
        <f t="shared" si="97"/>
        <v>#DIV/0!</v>
      </c>
      <c r="H1329" s="88" t="e">
        <f t="shared" si="98"/>
        <v>#DIV/0!</v>
      </c>
      <c r="I1329" s="92" t="str">
        <f>IF(OR(COUNT(Calculations!BP1330:BY1330)&lt;3,COUNT(Calculations!BZ1330:CI1330)&lt;3),"N/A",IF(ISERROR(TTEST(Calculations!BP1330:BY1330,Calculations!BZ1330:CI1330,2,2)),"N/A",TTEST(Calculations!BP1330:BY1330,Calculations!BZ1330:CI1330,2,2)))</f>
        <v>N/A</v>
      </c>
      <c r="J1329" s="88" t="e">
        <f t="shared" si="99"/>
        <v>#DIV/0!</v>
      </c>
      <c r="K1329" s="93" t="str">
        <f>IF(AND('Test Sample Data'!N1329&gt;=35,'Control Sample Data'!N1329&gt;=35),"Type 3",IF(AND('Test Sample Data'!N1329&gt;=30,'Control Sample Data'!N1329&gt;=30,OR(I1329&gt;=0.05,I1329="N/A")),"Type 2",IF(OR(AND('Test Sample Data'!N1329&gt;=30,'Control Sample Data'!N1329&lt;=30),AND('Test Sample Data'!N1329&lt;=30,'Control Sample Data'!N1329&gt;=30)),"Type 1","OKAY")))</f>
        <v>OKAY</v>
      </c>
    </row>
    <row r="1330" spans="1:11">
      <c r="A1330" s="80"/>
      <c r="B1330" s="87" t="str">
        <f>IF('Gene Table'!E1330="","",'Gene Table'!E1330)</f>
        <v>hsa-miR-4710</v>
      </c>
      <c r="C1330" s="87" t="str">
        <f>'Gene Table'!B1330</f>
        <v>H08</v>
      </c>
      <c r="D1330" s="88" t="e">
        <f>Calculations!BN1331</f>
        <v>#DIV/0!</v>
      </c>
      <c r="E1330" s="88" t="e">
        <f>Calculations!BO1331</f>
        <v>#DIV/0!</v>
      </c>
      <c r="F1330" s="89" t="e">
        <f t="shared" si="96"/>
        <v>#DIV/0!</v>
      </c>
      <c r="G1330" s="89" t="e">
        <f t="shared" si="97"/>
        <v>#DIV/0!</v>
      </c>
      <c r="H1330" s="88" t="e">
        <f t="shared" si="98"/>
        <v>#DIV/0!</v>
      </c>
      <c r="I1330" s="92" t="str">
        <f>IF(OR(COUNT(Calculations!BP1331:BY1331)&lt;3,COUNT(Calculations!BZ1331:CI1331)&lt;3),"N/A",IF(ISERROR(TTEST(Calculations!BP1331:BY1331,Calculations!BZ1331:CI1331,2,2)),"N/A",TTEST(Calculations!BP1331:BY1331,Calculations!BZ1331:CI1331,2,2)))</f>
        <v>N/A</v>
      </c>
      <c r="J1330" s="88" t="e">
        <f t="shared" si="99"/>
        <v>#DIV/0!</v>
      </c>
      <c r="K1330" s="93" t="str">
        <f>IF(AND('Test Sample Data'!N1330&gt;=35,'Control Sample Data'!N1330&gt;=35),"Type 3",IF(AND('Test Sample Data'!N1330&gt;=30,'Control Sample Data'!N1330&gt;=30,OR(I1330&gt;=0.05,I1330="N/A")),"Type 2",IF(OR(AND('Test Sample Data'!N1330&gt;=30,'Control Sample Data'!N1330&lt;=30),AND('Test Sample Data'!N1330&lt;=30,'Control Sample Data'!N1330&gt;=30)),"Type 1","OKAY")))</f>
        <v>OKAY</v>
      </c>
    </row>
    <row r="1331" spans="1:11">
      <c r="A1331" s="80"/>
      <c r="B1331" s="87" t="str">
        <f>IF('Gene Table'!E1331="","",'Gene Table'!E1331)</f>
        <v>hsa-miR-4659a-5p</v>
      </c>
      <c r="C1331" s="87" t="str">
        <f>'Gene Table'!B1331</f>
        <v>H09</v>
      </c>
      <c r="D1331" s="88" t="e">
        <f>Calculations!BN1332</f>
        <v>#DIV/0!</v>
      </c>
      <c r="E1331" s="88" t="e">
        <f>Calculations!BO1332</f>
        <v>#DIV/0!</v>
      </c>
      <c r="F1331" s="89" t="e">
        <f t="shared" si="96"/>
        <v>#DIV/0!</v>
      </c>
      <c r="G1331" s="89" t="e">
        <f t="shared" si="97"/>
        <v>#DIV/0!</v>
      </c>
      <c r="H1331" s="88" t="e">
        <f t="shared" si="98"/>
        <v>#DIV/0!</v>
      </c>
      <c r="I1331" s="92" t="str">
        <f>IF(OR(COUNT(Calculations!BP1332:BY1332)&lt;3,COUNT(Calculations!BZ1332:CI1332)&lt;3),"N/A",IF(ISERROR(TTEST(Calculations!BP1332:BY1332,Calculations!BZ1332:CI1332,2,2)),"N/A",TTEST(Calculations!BP1332:BY1332,Calculations!BZ1332:CI1332,2,2)))</f>
        <v>N/A</v>
      </c>
      <c r="J1331" s="88" t="e">
        <f t="shared" si="99"/>
        <v>#DIV/0!</v>
      </c>
      <c r="K1331" s="93" t="str">
        <f>IF(AND('Test Sample Data'!N1331&gt;=35,'Control Sample Data'!N1331&gt;=35),"Type 3",IF(AND('Test Sample Data'!N1331&gt;=30,'Control Sample Data'!N1331&gt;=30,OR(I1331&gt;=0.05,I1331="N/A")),"Type 2",IF(OR(AND('Test Sample Data'!N1331&gt;=30,'Control Sample Data'!N1331&lt;=30),AND('Test Sample Data'!N1331&lt;=30,'Control Sample Data'!N1331&gt;=30)),"Type 1","OKAY")))</f>
        <v>OKAY</v>
      </c>
    </row>
    <row r="1332" spans="1:11">
      <c r="A1332" s="80"/>
      <c r="B1332" s="87" t="str">
        <f>IF('Gene Table'!E1332="","",'Gene Table'!E1332)</f>
        <v>hsa-miR-4711-5p</v>
      </c>
      <c r="C1332" s="87" t="str">
        <f>'Gene Table'!B1332</f>
        <v>H10</v>
      </c>
      <c r="D1332" s="88" t="e">
        <f>Calculations!BN1333</f>
        <v>#DIV/0!</v>
      </c>
      <c r="E1332" s="88" t="e">
        <f>Calculations!BO1333</f>
        <v>#DIV/0!</v>
      </c>
      <c r="F1332" s="89" t="e">
        <f t="shared" si="96"/>
        <v>#DIV/0!</v>
      </c>
      <c r="G1332" s="89" t="e">
        <f t="shared" si="97"/>
        <v>#DIV/0!</v>
      </c>
      <c r="H1332" s="88" t="e">
        <f t="shared" si="98"/>
        <v>#DIV/0!</v>
      </c>
      <c r="I1332" s="92" t="str">
        <f>IF(OR(COUNT(Calculations!BP1333:BY1333)&lt;3,COUNT(Calculations!BZ1333:CI1333)&lt;3),"N/A",IF(ISERROR(TTEST(Calculations!BP1333:BY1333,Calculations!BZ1333:CI1333,2,2)),"N/A",TTEST(Calculations!BP1333:BY1333,Calculations!BZ1333:CI1333,2,2)))</f>
        <v>N/A</v>
      </c>
      <c r="J1332" s="88" t="e">
        <f t="shared" si="99"/>
        <v>#DIV/0!</v>
      </c>
      <c r="K1332" s="93" t="str">
        <f>IF(AND('Test Sample Data'!N1332&gt;=35,'Control Sample Data'!N1332&gt;=35),"Type 3",IF(AND('Test Sample Data'!N1332&gt;=30,'Control Sample Data'!N1332&gt;=30,OR(I1332&gt;=0.05,I1332="N/A")),"Type 2",IF(OR(AND('Test Sample Data'!N1332&gt;=30,'Control Sample Data'!N1332&lt;=30),AND('Test Sample Data'!N1332&lt;=30,'Control Sample Data'!N1332&gt;=30)),"Type 1","OKAY")))</f>
        <v>OKAY</v>
      </c>
    </row>
    <row r="1333" spans="1:11">
      <c r="A1333" s="80"/>
      <c r="B1333" s="87" t="str">
        <f>IF('Gene Table'!E1333="","",'Gene Table'!E1333)</f>
        <v>hsa-miR-4659a-3p</v>
      </c>
      <c r="C1333" s="87" t="str">
        <f>'Gene Table'!B1333</f>
        <v>H11</v>
      </c>
      <c r="D1333" s="88" t="e">
        <f>Calculations!BN1334</f>
        <v>#DIV/0!</v>
      </c>
      <c r="E1333" s="88" t="e">
        <f>Calculations!BO1334</f>
        <v>#DIV/0!</v>
      </c>
      <c r="F1333" s="89" t="e">
        <f t="shared" si="96"/>
        <v>#DIV/0!</v>
      </c>
      <c r="G1333" s="89" t="e">
        <f t="shared" si="97"/>
        <v>#DIV/0!</v>
      </c>
      <c r="H1333" s="88" t="e">
        <f t="shared" si="98"/>
        <v>#DIV/0!</v>
      </c>
      <c r="I1333" s="92" t="str">
        <f>IF(OR(COUNT(Calculations!BP1334:BY1334)&lt;3,COUNT(Calculations!BZ1334:CI1334)&lt;3),"N/A",IF(ISERROR(TTEST(Calculations!BP1334:BY1334,Calculations!BZ1334:CI1334,2,2)),"N/A",TTEST(Calculations!BP1334:BY1334,Calculations!BZ1334:CI1334,2,2)))</f>
        <v>N/A</v>
      </c>
      <c r="J1333" s="88" t="e">
        <f t="shared" si="99"/>
        <v>#DIV/0!</v>
      </c>
      <c r="K1333" s="93" t="str">
        <f>IF(AND('Test Sample Data'!N1333&gt;=35,'Control Sample Data'!N1333&gt;=35),"Type 3",IF(AND('Test Sample Data'!N1333&gt;=30,'Control Sample Data'!N1333&gt;=30,OR(I1333&gt;=0.05,I1333="N/A")),"Type 2",IF(OR(AND('Test Sample Data'!N1333&gt;=30,'Control Sample Data'!N1333&lt;=30),AND('Test Sample Data'!N1333&lt;=30,'Control Sample Data'!N1333&gt;=30)),"Type 1","OKAY")))</f>
        <v>OKAY</v>
      </c>
    </row>
    <row r="1334" spans="1:11">
      <c r="A1334" s="80"/>
      <c r="B1334" s="87" t="str">
        <f>IF('Gene Table'!E1334="","",'Gene Table'!E1334)</f>
        <v>hsa-miR-4711-3p</v>
      </c>
      <c r="C1334" s="87" t="str">
        <f>'Gene Table'!B1334</f>
        <v>H12</v>
      </c>
      <c r="D1334" s="88" t="e">
        <f>Calculations!BN1335</f>
        <v>#DIV/0!</v>
      </c>
      <c r="E1334" s="88" t="e">
        <f>Calculations!BO1335</f>
        <v>#DIV/0!</v>
      </c>
      <c r="F1334" s="89" t="e">
        <f t="shared" si="96"/>
        <v>#DIV/0!</v>
      </c>
      <c r="G1334" s="89" t="e">
        <f t="shared" si="97"/>
        <v>#DIV/0!</v>
      </c>
      <c r="H1334" s="88" t="e">
        <f t="shared" si="98"/>
        <v>#DIV/0!</v>
      </c>
      <c r="I1334" s="92" t="str">
        <f>IF(OR(COUNT(Calculations!BP1335:BY1335)&lt;3,COUNT(Calculations!BZ1335:CI1335)&lt;3),"N/A",IF(ISERROR(TTEST(Calculations!BP1335:BY1335,Calculations!BZ1335:CI1335,2,2)),"N/A",TTEST(Calculations!BP1335:BY1335,Calculations!BZ1335:CI1335,2,2)))</f>
        <v>N/A</v>
      </c>
      <c r="J1334" s="88" t="e">
        <f t="shared" si="99"/>
        <v>#DIV/0!</v>
      </c>
      <c r="K1334" s="93" t="str">
        <f>IF(AND('Test Sample Data'!N1334&gt;=35,'Control Sample Data'!N1334&gt;=35),"Type 3",IF(AND('Test Sample Data'!N1334&gt;=30,'Control Sample Data'!N1334&gt;=30,OR(I1334&gt;=0.05,I1334="N/A")),"Type 2",IF(OR(AND('Test Sample Data'!N1334&gt;=30,'Control Sample Data'!N1334&lt;=30),AND('Test Sample Data'!N1334&lt;=30,'Control Sample Data'!N1334&gt;=30)),"Type 1","OKAY")))</f>
        <v>OKAY</v>
      </c>
    </row>
    <row r="1335" spans="1:11">
      <c r="A1335" s="80"/>
      <c r="B1335" s="87" t="str">
        <f>IF('Gene Table'!E1335="","",'Gene Table'!E1335)</f>
        <v>hsa-miR-4660</v>
      </c>
      <c r="C1335" s="87" t="str">
        <f>'Gene Table'!B1335</f>
        <v>H13</v>
      </c>
      <c r="D1335" s="88" t="e">
        <f>Calculations!BN1336</f>
        <v>#DIV/0!</v>
      </c>
      <c r="E1335" s="88" t="e">
        <f>Calculations!BO1336</f>
        <v>#DIV/0!</v>
      </c>
      <c r="F1335" s="89" t="e">
        <f t="shared" si="96"/>
        <v>#DIV/0!</v>
      </c>
      <c r="G1335" s="89" t="e">
        <f t="shared" si="97"/>
        <v>#DIV/0!</v>
      </c>
      <c r="H1335" s="88" t="e">
        <f t="shared" si="98"/>
        <v>#DIV/0!</v>
      </c>
      <c r="I1335" s="92" t="str">
        <f>IF(OR(COUNT(Calculations!BP1336:BY1336)&lt;3,COUNT(Calculations!BZ1336:CI1336)&lt;3),"N/A",IF(ISERROR(TTEST(Calculations!BP1336:BY1336,Calculations!BZ1336:CI1336,2,2)),"N/A",TTEST(Calculations!BP1336:BY1336,Calculations!BZ1336:CI1336,2,2)))</f>
        <v>N/A</v>
      </c>
      <c r="J1335" s="88" t="e">
        <f t="shared" si="99"/>
        <v>#DIV/0!</v>
      </c>
      <c r="K1335" s="93" t="str">
        <f>IF(AND('Test Sample Data'!N1335&gt;=35,'Control Sample Data'!N1335&gt;=35),"Type 3",IF(AND('Test Sample Data'!N1335&gt;=30,'Control Sample Data'!N1335&gt;=30,OR(I1335&gt;=0.05,I1335="N/A")),"Type 2",IF(OR(AND('Test Sample Data'!N1335&gt;=30,'Control Sample Data'!N1335&lt;=30),AND('Test Sample Data'!N1335&lt;=30,'Control Sample Data'!N1335&gt;=30)),"Type 1","OKAY")))</f>
        <v>OKAY</v>
      </c>
    </row>
    <row r="1336" spans="1:11">
      <c r="A1336" s="80"/>
      <c r="B1336" s="87" t="str">
        <f>IF('Gene Table'!E1336="","",'Gene Table'!E1336)</f>
        <v>hsa-miR-4712-5p</v>
      </c>
      <c r="C1336" s="87" t="str">
        <f>'Gene Table'!B1336</f>
        <v>H14</v>
      </c>
      <c r="D1336" s="88" t="e">
        <f>Calculations!BN1337</f>
        <v>#DIV/0!</v>
      </c>
      <c r="E1336" s="88" t="e">
        <f>Calculations!BO1337</f>
        <v>#DIV/0!</v>
      </c>
      <c r="F1336" s="89" t="e">
        <f t="shared" si="96"/>
        <v>#DIV/0!</v>
      </c>
      <c r="G1336" s="89" t="e">
        <f t="shared" si="97"/>
        <v>#DIV/0!</v>
      </c>
      <c r="H1336" s="88" t="e">
        <f t="shared" si="98"/>
        <v>#DIV/0!</v>
      </c>
      <c r="I1336" s="92" t="str">
        <f>IF(OR(COUNT(Calculations!BP1337:BY1337)&lt;3,COUNT(Calculations!BZ1337:CI1337)&lt;3),"N/A",IF(ISERROR(TTEST(Calculations!BP1337:BY1337,Calculations!BZ1337:CI1337,2,2)),"N/A",TTEST(Calculations!BP1337:BY1337,Calculations!BZ1337:CI1337,2,2)))</f>
        <v>N/A</v>
      </c>
      <c r="J1336" s="88" t="e">
        <f t="shared" si="99"/>
        <v>#DIV/0!</v>
      </c>
      <c r="K1336" s="93" t="str">
        <f>IF(AND('Test Sample Data'!N1336&gt;=35,'Control Sample Data'!N1336&gt;=35),"Type 3",IF(AND('Test Sample Data'!N1336&gt;=30,'Control Sample Data'!N1336&gt;=30,OR(I1336&gt;=0.05,I1336="N/A")),"Type 2",IF(OR(AND('Test Sample Data'!N1336&gt;=30,'Control Sample Data'!N1336&lt;=30),AND('Test Sample Data'!N1336&lt;=30,'Control Sample Data'!N1336&gt;=30)),"Type 1","OKAY")))</f>
        <v>OKAY</v>
      </c>
    </row>
    <row r="1337" spans="1:11">
      <c r="A1337" s="80"/>
      <c r="B1337" s="87" t="str">
        <f>IF('Gene Table'!E1337="","",'Gene Table'!E1337)</f>
        <v>hsa-miR-4661-5p</v>
      </c>
      <c r="C1337" s="87" t="str">
        <f>'Gene Table'!B1337</f>
        <v>H15</v>
      </c>
      <c r="D1337" s="88" t="e">
        <f>Calculations!BN1338</f>
        <v>#DIV/0!</v>
      </c>
      <c r="E1337" s="88" t="e">
        <f>Calculations!BO1338</f>
        <v>#DIV/0!</v>
      </c>
      <c r="F1337" s="89" t="e">
        <f t="shared" si="96"/>
        <v>#DIV/0!</v>
      </c>
      <c r="G1337" s="89" t="e">
        <f t="shared" si="97"/>
        <v>#DIV/0!</v>
      </c>
      <c r="H1337" s="88" t="e">
        <f t="shared" si="98"/>
        <v>#DIV/0!</v>
      </c>
      <c r="I1337" s="92" t="str">
        <f>IF(OR(COUNT(Calculations!BP1338:BY1338)&lt;3,COUNT(Calculations!BZ1338:CI1338)&lt;3),"N/A",IF(ISERROR(TTEST(Calculations!BP1338:BY1338,Calculations!BZ1338:CI1338,2,2)),"N/A",TTEST(Calculations!BP1338:BY1338,Calculations!BZ1338:CI1338,2,2)))</f>
        <v>N/A</v>
      </c>
      <c r="J1337" s="88" t="e">
        <f t="shared" si="99"/>
        <v>#DIV/0!</v>
      </c>
      <c r="K1337" s="93" t="str">
        <f>IF(AND('Test Sample Data'!N1337&gt;=35,'Control Sample Data'!N1337&gt;=35),"Type 3",IF(AND('Test Sample Data'!N1337&gt;=30,'Control Sample Data'!N1337&gt;=30,OR(I1337&gt;=0.05,I1337="N/A")),"Type 2",IF(OR(AND('Test Sample Data'!N1337&gt;=30,'Control Sample Data'!N1337&lt;=30),AND('Test Sample Data'!N1337&lt;=30,'Control Sample Data'!N1337&gt;=30)),"Type 1","OKAY")))</f>
        <v>OKAY</v>
      </c>
    </row>
    <row r="1338" spans="1:11">
      <c r="A1338" s="80"/>
      <c r="B1338" s="87" t="str">
        <f>IF('Gene Table'!E1338="","",'Gene Table'!E1338)</f>
        <v>hsa-miR-4712-3p</v>
      </c>
      <c r="C1338" s="87" t="str">
        <f>'Gene Table'!B1338</f>
        <v>H16</v>
      </c>
      <c r="D1338" s="88" t="e">
        <f>Calculations!BN1339</f>
        <v>#DIV/0!</v>
      </c>
      <c r="E1338" s="88" t="e">
        <f>Calculations!BO1339</f>
        <v>#DIV/0!</v>
      </c>
      <c r="F1338" s="89" t="e">
        <f t="shared" si="96"/>
        <v>#DIV/0!</v>
      </c>
      <c r="G1338" s="89" t="e">
        <f t="shared" si="97"/>
        <v>#DIV/0!</v>
      </c>
      <c r="H1338" s="88" t="e">
        <f t="shared" si="98"/>
        <v>#DIV/0!</v>
      </c>
      <c r="I1338" s="92" t="str">
        <f>IF(OR(COUNT(Calculations!BP1339:BY1339)&lt;3,COUNT(Calculations!BZ1339:CI1339)&lt;3),"N/A",IF(ISERROR(TTEST(Calculations!BP1339:BY1339,Calculations!BZ1339:CI1339,2,2)),"N/A",TTEST(Calculations!BP1339:BY1339,Calculations!BZ1339:CI1339,2,2)))</f>
        <v>N/A</v>
      </c>
      <c r="J1338" s="88" t="e">
        <f t="shared" si="99"/>
        <v>#DIV/0!</v>
      </c>
      <c r="K1338" s="93" t="str">
        <f>IF(AND('Test Sample Data'!N1338&gt;=35,'Control Sample Data'!N1338&gt;=35),"Type 3",IF(AND('Test Sample Data'!N1338&gt;=30,'Control Sample Data'!N1338&gt;=30,OR(I1338&gt;=0.05,I1338="N/A")),"Type 2",IF(OR(AND('Test Sample Data'!N1338&gt;=30,'Control Sample Data'!N1338&lt;=30),AND('Test Sample Data'!N1338&lt;=30,'Control Sample Data'!N1338&gt;=30)),"Type 1","OKAY")))</f>
        <v>OKAY</v>
      </c>
    </row>
    <row r="1339" spans="1:11">
      <c r="A1339" s="80"/>
      <c r="B1339" s="87" t="str">
        <f>IF('Gene Table'!E1339="","",'Gene Table'!E1339)</f>
        <v>hsa-miR-4661-3p</v>
      </c>
      <c r="C1339" s="87" t="str">
        <f>'Gene Table'!B1339</f>
        <v>H17</v>
      </c>
      <c r="D1339" s="88" t="e">
        <f>Calculations!BN1340</f>
        <v>#DIV/0!</v>
      </c>
      <c r="E1339" s="88" t="e">
        <f>Calculations!BO1340</f>
        <v>#DIV/0!</v>
      </c>
      <c r="F1339" s="89" t="e">
        <f t="shared" si="96"/>
        <v>#DIV/0!</v>
      </c>
      <c r="G1339" s="89" t="e">
        <f t="shared" si="97"/>
        <v>#DIV/0!</v>
      </c>
      <c r="H1339" s="88" t="e">
        <f t="shared" si="98"/>
        <v>#DIV/0!</v>
      </c>
      <c r="I1339" s="92" t="str">
        <f>IF(OR(COUNT(Calculations!BP1340:BY1340)&lt;3,COUNT(Calculations!BZ1340:CI1340)&lt;3),"N/A",IF(ISERROR(TTEST(Calculations!BP1340:BY1340,Calculations!BZ1340:CI1340,2,2)),"N/A",TTEST(Calculations!BP1340:BY1340,Calculations!BZ1340:CI1340,2,2)))</f>
        <v>N/A</v>
      </c>
      <c r="J1339" s="88" t="e">
        <f t="shared" si="99"/>
        <v>#DIV/0!</v>
      </c>
      <c r="K1339" s="93" t="str">
        <f>IF(AND('Test Sample Data'!N1339&gt;=35,'Control Sample Data'!N1339&gt;=35),"Type 3",IF(AND('Test Sample Data'!N1339&gt;=30,'Control Sample Data'!N1339&gt;=30,OR(I1339&gt;=0.05,I1339="N/A")),"Type 2",IF(OR(AND('Test Sample Data'!N1339&gt;=30,'Control Sample Data'!N1339&lt;=30),AND('Test Sample Data'!N1339&lt;=30,'Control Sample Data'!N1339&gt;=30)),"Type 1","OKAY")))</f>
        <v>OKAY</v>
      </c>
    </row>
    <row r="1340" spans="1:11">
      <c r="A1340" s="80"/>
      <c r="B1340" s="87" t="str">
        <f>IF('Gene Table'!E1340="","",'Gene Table'!E1340)</f>
        <v>hsa-miR-4713-5p</v>
      </c>
      <c r="C1340" s="87" t="str">
        <f>'Gene Table'!B1340</f>
        <v>H18</v>
      </c>
      <c r="D1340" s="88" t="e">
        <f>Calculations!BN1341</f>
        <v>#DIV/0!</v>
      </c>
      <c r="E1340" s="88" t="e">
        <f>Calculations!BO1341</f>
        <v>#DIV/0!</v>
      </c>
      <c r="F1340" s="89" t="e">
        <f t="shared" si="96"/>
        <v>#DIV/0!</v>
      </c>
      <c r="G1340" s="89" t="e">
        <f t="shared" si="97"/>
        <v>#DIV/0!</v>
      </c>
      <c r="H1340" s="88" t="e">
        <f t="shared" si="98"/>
        <v>#DIV/0!</v>
      </c>
      <c r="I1340" s="92" t="str">
        <f>IF(OR(COUNT(Calculations!BP1341:BY1341)&lt;3,COUNT(Calculations!BZ1341:CI1341)&lt;3),"N/A",IF(ISERROR(TTEST(Calculations!BP1341:BY1341,Calculations!BZ1341:CI1341,2,2)),"N/A",TTEST(Calculations!BP1341:BY1341,Calculations!BZ1341:CI1341,2,2)))</f>
        <v>N/A</v>
      </c>
      <c r="J1340" s="88" t="e">
        <f t="shared" si="99"/>
        <v>#DIV/0!</v>
      </c>
      <c r="K1340" s="93" t="str">
        <f>IF(AND('Test Sample Data'!N1340&gt;=35,'Control Sample Data'!N1340&gt;=35),"Type 3",IF(AND('Test Sample Data'!N1340&gt;=30,'Control Sample Data'!N1340&gt;=30,OR(I1340&gt;=0.05,I1340="N/A")),"Type 2",IF(OR(AND('Test Sample Data'!N1340&gt;=30,'Control Sample Data'!N1340&lt;=30),AND('Test Sample Data'!N1340&lt;=30,'Control Sample Data'!N1340&gt;=30)),"Type 1","OKAY")))</f>
        <v>OKAY</v>
      </c>
    </row>
    <row r="1341" spans="1:11">
      <c r="A1341" s="80"/>
      <c r="B1341" s="87" t="str">
        <f>IF('Gene Table'!E1341="","",'Gene Table'!E1341)</f>
        <v>hsa-miR-4662a-5p</v>
      </c>
      <c r="C1341" s="87" t="str">
        <f>'Gene Table'!B1341</f>
        <v>H19</v>
      </c>
      <c r="D1341" s="88" t="e">
        <f>Calculations!BN1342</f>
        <v>#DIV/0!</v>
      </c>
      <c r="E1341" s="88" t="e">
        <f>Calculations!BO1342</f>
        <v>#DIV/0!</v>
      </c>
      <c r="F1341" s="89" t="e">
        <f t="shared" si="96"/>
        <v>#DIV/0!</v>
      </c>
      <c r="G1341" s="89" t="e">
        <f t="shared" si="97"/>
        <v>#DIV/0!</v>
      </c>
      <c r="H1341" s="88" t="e">
        <f t="shared" si="98"/>
        <v>#DIV/0!</v>
      </c>
      <c r="I1341" s="92" t="str">
        <f>IF(OR(COUNT(Calculations!BP1342:BY1342)&lt;3,COUNT(Calculations!BZ1342:CI1342)&lt;3),"N/A",IF(ISERROR(TTEST(Calculations!BP1342:BY1342,Calculations!BZ1342:CI1342,2,2)),"N/A",TTEST(Calculations!BP1342:BY1342,Calculations!BZ1342:CI1342,2,2)))</f>
        <v>N/A</v>
      </c>
      <c r="J1341" s="88" t="e">
        <f t="shared" si="99"/>
        <v>#DIV/0!</v>
      </c>
      <c r="K1341" s="93" t="str">
        <f>IF(AND('Test Sample Data'!N1341&gt;=35,'Control Sample Data'!N1341&gt;=35),"Type 3",IF(AND('Test Sample Data'!N1341&gt;=30,'Control Sample Data'!N1341&gt;=30,OR(I1341&gt;=0.05,I1341="N/A")),"Type 2",IF(OR(AND('Test Sample Data'!N1341&gt;=30,'Control Sample Data'!N1341&lt;=30),AND('Test Sample Data'!N1341&lt;=30,'Control Sample Data'!N1341&gt;=30)),"Type 1","OKAY")))</f>
        <v>OKAY</v>
      </c>
    </row>
    <row r="1342" spans="1:11">
      <c r="A1342" s="80"/>
      <c r="B1342" s="87" t="str">
        <f>IF('Gene Table'!E1342="","",'Gene Table'!E1342)</f>
        <v>hsa-miR-4713-3p</v>
      </c>
      <c r="C1342" s="87" t="str">
        <f>'Gene Table'!B1342</f>
        <v>H20</v>
      </c>
      <c r="D1342" s="88" t="e">
        <f>Calculations!BN1343</f>
        <v>#DIV/0!</v>
      </c>
      <c r="E1342" s="88" t="e">
        <f>Calculations!BO1343</f>
        <v>#DIV/0!</v>
      </c>
      <c r="F1342" s="89" t="e">
        <f t="shared" si="96"/>
        <v>#DIV/0!</v>
      </c>
      <c r="G1342" s="89" t="e">
        <f t="shared" si="97"/>
        <v>#DIV/0!</v>
      </c>
      <c r="H1342" s="88" t="e">
        <f t="shared" si="98"/>
        <v>#DIV/0!</v>
      </c>
      <c r="I1342" s="92" t="str">
        <f>IF(OR(COUNT(Calculations!BP1343:BY1343)&lt;3,COUNT(Calculations!BZ1343:CI1343)&lt;3),"N/A",IF(ISERROR(TTEST(Calculations!BP1343:BY1343,Calculations!BZ1343:CI1343,2,2)),"N/A",TTEST(Calculations!BP1343:BY1343,Calculations!BZ1343:CI1343,2,2)))</f>
        <v>N/A</v>
      </c>
      <c r="J1342" s="88" t="e">
        <f t="shared" si="99"/>
        <v>#DIV/0!</v>
      </c>
      <c r="K1342" s="93" t="str">
        <f>IF(AND('Test Sample Data'!N1342&gt;=35,'Control Sample Data'!N1342&gt;=35),"Type 3",IF(AND('Test Sample Data'!N1342&gt;=30,'Control Sample Data'!N1342&gt;=30,OR(I1342&gt;=0.05,I1342="N/A")),"Type 2",IF(OR(AND('Test Sample Data'!N1342&gt;=30,'Control Sample Data'!N1342&lt;=30),AND('Test Sample Data'!N1342&lt;=30,'Control Sample Data'!N1342&gt;=30)),"Type 1","OKAY")))</f>
        <v>OKAY</v>
      </c>
    </row>
    <row r="1343" spans="1:11">
      <c r="A1343" s="80"/>
      <c r="B1343" s="87" t="str">
        <f>IF('Gene Table'!E1343="","",'Gene Table'!E1343)</f>
        <v>hsa-miR-4662a-3p</v>
      </c>
      <c r="C1343" s="87" t="str">
        <f>'Gene Table'!B1343</f>
        <v>H21</v>
      </c>
      <c r="D1343" s="88" t="e">
        <f>Calculations!BN1344</f>
        <v>#DIV/0!</v>
      </c>
      <c r="E1343" s="88" t="e">
        <f>Calculations!BO1344</f>
        <v>#DIV/0!</v>
      </c>
      <c r="F1343" s="89" t="e">
        <f t="shared" si="96"/>
        <v>#DIV/0!</v>
      </c>
      <c r="G1343" s="89" t="e">
        <f t="shared" si="97"/>
        <v>#DIV/0!</v>
      </c>
      <c r="H1343" s="88" t="e">
        <f t="shared" si="98"/>
        <v>#DIV/0!</v>
      </c>
      <c r="I1343" s="92" t="str">
        <f>IF(OR(COUNT(Calculations!BP1344:BY1344)&lt;3,COUNT(Calculations!BZ1344:CI1344)&lt;3),"N/A",IF(ISERROR(TTEST(Calculations!BP1344:BY1344,Calculations!BZ1344:CI1344,2,2)),"N/A",TTEST(Calculations!BP1344:BY1344,Calculations!BZ1344:CI1344,2,2)))</f>
        <v>N/A</v>
      </c>
      <c r="J1343" s="88" t="e">
        <f t="shared" si="99"/>
        <v>#DIV/0!</v>
      </c>
      <c r="K1343" s="93" t="str">
        <f>IF(AND('Test Sample Data'!N1343&gt;=35,'Control Sample Data'!N1343&gt;=35),"Type 3",IF(AND('Test Sample Data'!N1343&gt;=30,'Control Sample Data'!N1343&gt;=30,OR(I1343&gt;=0.05,I1343="N/A")),"Type 2",IF(OR(AND('Test Sample Data'!N1343&gt;=30,'Control Sample Data'!N1343&lt;=30),AND('Test Sample Data'!N1343&lt;=30,'Control Sample Data'!N1343&gt;=30)),"Type 1","OKAY")))</f>
        <v>OKAY</v>
      </c>
    </row>
    <row r="1344" spans="1:11">
      <c r="A1344" s="80"/>
      <c r="B1344" s="87" t="str">
        <f>IF('Gene Table'!E1344="","",'Gene Table'!E1344)</f>
        <v>hsa-miR-4714-5p</v>
      </c>
      <c r="C1344" s="87" t="str">
        <f>'Gene Table'!B1344</f>
        <v>H22</v>
      </c>
      <c r="D1344" s="88" t="e">
        <f>Calculations!BN1345</f>
        <v>#DIV/0!</v>
      </c>
      <c r="E1344" s="88" t="e">
        <f>Calculations!BO1345</f>
        <v>#DIV/0!</v>
      </c>
      <c r="F1344" s="89" t="e">
        <f t="shared" ref="F1344:F1407" si="100">2^-D1344</f>
        <v>#DIV/0!</v>
      </c>
      <c r="G1344" s="89" t="e">
        <f t="shared" ref="G1344:G1407" si="101">2^-E1344</f>
        <v>#DIV/0!</v>
      </c>
      <c r="H1344" s="88" t="e">
        <f t="shared" ref="H1344:H1407" si="102">F1344/G1344</f>
        <v>#DIV/0!</v>
      </c>
      <c r="I1344" s="92" t="str">
        <f>IF(OR(COUNT(Calculations!BP1345:BY1345)&lt;3,COUNT(Calculations!BZ1345:CI1345)&lt;3),"N/A",IF(ISERROR(TTEST(Calculations!BP1345:BY1345,Calculations!BZ1345:CI1345,2,2)),"N/A",TTEST(Calculations!BP1345:BY1345,Calculations!BZ1345:CI1345,2,2)))</f>
        <v>N/A</v>
      </c>
      <c r="J1344" s="88" t="e">
        <f t="shared" ref="J1344:J1407" si="103">IF(H1344&gt;1,H1344,-1/H1344)</f>
        <v>#DIV/0!</v>
      </c>
      <c r="K1344" s="93" t="str">
        <f>IF(AND('Test Sample Data'!N1344&gt;=35,'Control Sample Data'!N1344&gt;=35),"Type 3",IF(AND('Test Sample Data'!N1344&gt;=30,'Control Sample Data'!N1344&gt;=30,OR(I1344&gt;=0.05,I1344="N/A")),"Type 2",IF(OR(AND('Test Sample Data'!N1344&gt;=30,'Control Sample Data'!N1344&lt;=30),AND('Test Sample Data'!N1344&lt;=30,'Control Sample Data'!N1344&gt;=30)),"Type 1","OKAY")))</f>
        <v>OKAY</v>
      </c>
    </row>
    <row r="1345" spans="1:11">
      <c r="A1345" s="80"/>
      <c r="B1345" s="87" t="str">
        <f>IF('Gene Table'!E1345="","",'Gene Table'!E1345)</f>
        <v>hsa-miR-4659b-5p</v>
      </c>
      <c r="C1345" s="87" t="str">
        <f>'Gene Table'!B1345</f>
        <v>H23</v>
      </c>
      <c r="D1345" s="88" t="e">
        <f>Calculations!BN1346</f>
        <v>#DIV/0!</v>
      </c>
      <c r="E1345" s="88" t="e">
        <f>Calculations!BO1346</f>
        <v>#DIV/0!</v>
      </c>
      <c r="F1345" s="89" t="e">
        <f t="shared" si="100"/>
        <v>#DIV/0!</v>
      </c>
      <c r="G1345" s="89" t="e">
        <f t="shared" si="101"/>
        <v>#DIV/0!</v>
      </c>
      <c r="H1345" s="88" t="e">
        <f t="shared" si="102"/>
        <v>#DIV/0!</v>
      </c>
      <c r="I1345" s="92" t="str">
        <f>IF(OR(COUNT(Calculations!BP1346:BY1346)&lt;3,COUNT(Calculations!BZ1346:CI1346)&lt;3),"N/A",IF(ISERROR(TTEST(Calculations!BP1346:BY1346,Calculations!BZ1346:CI1346,2,2)),"N/A",TTEST(Calculations!BP1346:BY1346,Calculations!BZ1346:CI1346,2,2)))</f>
        <v>N/A</v>
      </c>
      <c r="J1345" s="88" t="e">
        <f t="shared" si="103"/>
        <v>#DIV/0!</v>
      </c>
      <c r="K1345" s="93" t="str">
        <f>IF(AND('Test Sample Data'!N1345&gt;=35,'Control Sample Data'!N1345&gt;=35),"Type 3",IF(AND('Test Sample Data'!N1345&gt;=30,'Control Sample Data'!N1345&gt;=30,OR(I1345&gt;=0.05,I1345="N/A")),"Type 2",IF(OR(AND('Test Sample Data'!N1345&gt;=30,'Control Sample Data'!N1345&lt;=30),AND('Test Sample Data'!N1345&lt;=30,'Control Sample Data'!N1345&gt;=30)),"Type 1","OKAY")))</f>
        <v>OKAY</v>
      </c>
    </row>
    <row r="1346" spans="1:11">
      <c r="A1346" s="80"/>
      <c r="B1346" s="87" t="str">
        <f>IF('Gene Table'!E1346="","",'Gene Table'!E1346)</f>
        <v>hsa-miR-4714-3p</v>
      </c>
      <c r="C1346" s="87" t="str">
        <f>'Gene Table'!B1346</f>
        <v>H24</v>
      </c>
      <c r="D1346" s="88" t="e">
        <f>Calculations!BN1347</f>
        <v>#DIV/0!</v>
      </c>
      <c r="E1346" s="88" t="e">
        <f>Calculations!BO1347</f>
        <v>#DIV/0!</v>
      </c>
      <c r="F1346" s="89" t="e">
        <f t="shared" si="100"/>
        <v>#DIV/0!</v>
      </c>
      <c r="G1346" s="89" t="e">
        <f t="shared" si="101"/>
        <v>#DIV/0!</v>
      </c>
      <c r="H1346" s="88" t="e">
        <f t="shared" si="102"/>
        <v>#DIV/0!</v>
      </c>
      <c r="I1346" s="92" t="str">
        <f>IF(OR(COUNT(Calculations!BP1347:BY1347)&lt;3,COUNT(Calculations!BZ1347:CI1347)&lt;3),"N/A",IF(ISERROR(TTEST(Calculations!BP1347:BY1347,Calculations!BZ1347:CI1347,2,2)),"N/A",TTEST(Calculations!BP1347:BY1347,Calculations!BZ1347:CI1347,2,2)))</f>
        <v>N/A</v>
      </c>
      <c r="J1346" s="88" t="e">
        <f t="shared" si="103"/>
        <v>#DIV/0!</v>
      </c>
      <c r="K1346" s="93" t="str">
        <f>IF(AND('Test Sample Data'!N1346&gt;=35,'Control Sample Data'!N1346&gt;=35),"Type 3",IF(AND('Test Sample Data'!N1346&gt;=30,'Control Sample Data'!N1346&gt;=30,OR(I1346&gt;=0.05,I1346="N/A")),"Type 2",IF(OR(AND('Test Sample Data'!N1346&gt;=30,'Control Sample Data'!N1346&lt;=30),AND('Test Sample Data'!N1346&lt;=30,'Control Sample Data'!N1346&gt;=30)),"Type 1","OKAY")))</f>
        <v>OKAY</v>
      </c>
    </row>
    <row r="1347" spans="1:11">
      <c r="A1347" s="80"/>
      <c r="B1347" s="87" t="str">
        <f>IF('Gene Table'!E1347="","",'Gene Table'!E1347)</f>
        <v>hsa-miR-4420</v>
      </c>
      <c r="C1347" s="87" t="str">
        <f>'Gene Table'!B1347</f>
        <v>I01</v>
      </c>
      <c r="D1347" s="88" t="e">
        <f>Calculations!BN1348</f>
        <v>#DIV/0!</v>
      </c>
      <c r="E1347" s="88" t="e">
        <f>Calculations!BO1348</f>
        <v>#DIV/0!</v>
      </c>
      <c r="F1347" s="89" t="e">
        <f t="shared" si="100"/>
        <v>#DIV/0!</v>
      </c>
      <c r="G1347" s="89" t="e">
        <f t="shared" si="101"/>
        <v>#DIV/0!</v>
      </c>
      <c r="H1347" s="88" t="e">
        <f t="shared" si="102"/>
        <v>#DIV/0!</v>
      </c>
      <c r="I1347" s="92" t="str">
        <f>IF(OR(COUNT(Calculations!BP1348:BY1348)&lt;3,COUNT(Calculations!BZ1348:CI1348)&lt;3),"N/A",IF(ISERROR(TTEST(Calculations!BP1348:BY1348,Calculations!BZ1348:CI1348,2,2)),"N/A",TTEST(Calculations!BP1348:BY1348,Calculations!BZ1348:CI1348,2,2)))</f>
        <v>N/A</v>
      </c>
      <c r="J1347" s="88" t="e">
        <f t="shared" si="103"/>
        <v>#DIV/0!</v>
      </c>
      <c r="K1347" s="93" t="str">
        <f>IF(AND('Test Sample Data'!N1347&gt;=35,'Control Sample Data'!N1347&gt;=35),"Type 3",IF(AND('Test Sample Data'!N1347&gt;=30,'Control Sample Data'!N1347&gt;=30,OR(I1347&gt;=0.05,I1347="N/A")),"Type 2",IF(OR(AND('Test Sample Data'!N1347&gt;=30,'Control Sample Data'!N1347&lt;=30),AND('Test Sample Data'!N1347&lt;=30,'Control Sample Data'!N1347&gt;=30)),"Type 1","OKAY")))</f>
        <v>OKAY</v>
      </c>
    </row>
    <row r="1348" spans="1:11">
      <c r="A1348" s="80"/>
      <c r="B1348" s="87" t="str">
        <f>IF('Gene Table'!E1348="","",'Gene Table'!E1348)</f>
        <v>hsa-miR-4502</v>
      </c>
      <c r="C1348" s="87" t="str">
        <f>'Gene Table'!B1348</f>
        <v>I02</v>
      </c>
      <c r="D1348" s="88" t="e">
        <f>Calculations!BN1349</f>
        <v>#DIV/0!</v>
      </c>
      <c r="E1348" s="88" t="e">
        <f>Calculations!BO1349</f>
        <v>#DIV/0!</v>
      </c>
      <c r="F1348" s="89" t="e">
        <f t="shared" si="100"/>
        <v>#DIV/0!</v>
      </c>
      <c r="G1348" s="89" t="e">
        <f t="shared" si="101"/>
        <v>#DIV/0!</v>
      </c>
      <c r="H1348" s="88" t="e">
        <f t="shared" si="102"/>
        <v>#DIV/0!</v>
      </c>
      <c r="I1348" s="92" t="str">
        <f>IF(OR(COUNT(Calculations!BP1349:BY1349)&lt;3,COUNT(Calculations!BZ1349:CI1349)&lt;3),"N/A",IF(ISERROR(TTEST(Calculations!BP1349:BY1349,Calculations!BZ1349:CI1349,2,2)),"N/A",TTEST(Calculations!BP1349:BY1349,Calculations!BZ1349:CI1349,2,2)))</f>
        <v>N/A</v>
      </c>
      <c r="J1348" s="88" t="e">
        <f t="shared" si="103"/>
        <v>#DIV/0!</v>
      </c>
      <c r="K1348" s="93" t="str">
        <f>IF(AND('Test Sample Data'!N1348&gt;=35,'Control Sample Data'!N1348&gt;=35),"Type 3",IF(AND('Test Sample Data'!N1348&gt;=30,'Control Sample Data'!N1348&gt;=30,OR(I1348&gt;=0.05,I1348="N/A")),"Type 2",IF(OR(AND('Test Sample Data'!N1348&gt;=30,'Control Sample Data'!N1348&lt;=30),AND('Test Sample Data'!N1348&lt;=30,'Control Sample Data'!N1348&gt;=30)),"Type 1","OKAY")))</f>
        <v>OKAY</v>
      </c>
    </row>
    <row r="1349" spans="1:11">
      <c r="A1349" s="80"/>
      <c r="B1349" s="87" t="str">
        <f>IF('Gene Table'!E1349="","",'Gene Table'!E1349)</f>
        <v>hsa-miR-4421</v>
      </c>
      <c r="C1349" s="87" t="str">
        <f>'Gene Table'!B1349</f>
        <v>I03</v>
      </c>
      <c r="D1349" s="88" t="e">
        <f>Calculations!BN1350</f>
        <v>#DIV/0!</v>
      </c>
      <c r="E1349" s="88" t="e">
        <f>Calculations!BO1350</f>
        <v>#DIV/0!</v>
      </c>
      <c r="F1349" s="89" t="e">
        <f t="shared" si="100"/>
        <v>#DIV/0!</v>
      </c>
      <c r="G1349" s="89" t="e">
        <f t="shared" si="101"/>
        <v>#DIV/0!</v>
      </c>
      <c r="H1349" s="88" t="e">
        <f t="shared" si="102"/>
        <v>#DIV/0!</v>
      </c>
      <c r="I1349" s="92" t="str">
        <f>IF(OR(COUNT(Calculations!BP1350:BY1350)&lt;3,COUNT(Calculations!BZ1350:CI1350)&lt;3),"N/A",IF(ISERROR(TTEST(Calculations!BP1350:BY1350,Calculations!BZ1350:CI1350,2,2)),"N/A",TTEST(Calculations!BP1350:BY1350,Calculations!BZ1350:CI1350,2,2)))</f>
        <v>N/A</v>
      </c>
      <c r="J1349" s="88" t="e">
        <f t="shared" si="103"/>
        <v>#DIV/0!</v>
      </c>
      <c r="K1349" s="93" t="str">
        <f>IF(AND('Test Sample Data'!N1349&gt;=35,'Control Sample Data'!N1349&gt;=35),"Type 3",IF(AND('Test Sample Data'!N1349&gt;=30,'Control Sample Data'!N1349&gt;=30,OR(I1349&gt;=0.05,I1349="N/A")),"Type 2",IF(OR(AND('Test Sample Data'!N1349&gt;=30,'Control Sample Data'!N1349&lt;=30),AND('Test Sample Data'!N1349&lt;=30,'Control Sample Data'!N1349&gt;=30)),"Type 1","OKAY")))</f>
        <v>OKAY</v>
      </c>
    </row>
    <row r="1350" spans="1:11">
      <c r="A1350" s="80"/>
      <c r="B1350" s="87" t="str">
        <f>IF('Gene Table'!E1350="","",'Gene Table'!E1350)</f>
        <v>hsa-miR-4503</v>
      </c>
      <c r="C1350" s="87" t="str">
        <f>'Gene Table'!B1350</f>
        <v>I04</v>
      </c>
      <c r="D1350" s="88" t="e">
        <f>Calculations!BN1351</f>
        <v>#DIV/0!</v>
      </c>
      <c r="E1350" s="88" t="e">
        <f>Calculations!BO1351</f>
        <v>#DIV/0!</v>
      </c>
      <c r="F1350" s="89" t="e">
        <f t="shared" si="100"/>
        <v>#DIV/0!</v>
      </c>
      <c r="G1350" s="89" t="e">
        <f t="shared" si="101"/>
        <v>#DIV/0!</v>
      </c>
      <c r="H1350" s="88" t="e">
        <f t="shared" si="102"/>
        <v>#DIV/0!</v>
      </c>
      <c r="I1350" s="92" t="str">
        <f>IF(OR(COUNT(Calculations!BP1351:BY1351)&lt;3,COUNT(Calculations!BZ1351:CI1351)&lt;3),"N/A",IF(ISERROR(TTEST(Calculations!BP1351:BY1351,Calculations!BZ1351:CI1351,2,2)),"N/A",TTEST(Calculations!BP1351:BY1351,Calculations!BZ1351:CI1351,2,2)))</f>
        <v>N/A</v>
      </c>
      <c r="J1350" s="88" t="e">
        <f t="shared" si="103"/>
        <v>#DIV/0!</v>
      </c>
      <c r="K1350" s="93" t="str">
        <f>IF(AND('Test Sample Data'!N1350&gt;=35,'Control Sample Data'!N1350&gt;=35),"Type 3",IF(AND('Test Sample Data'!N1350&gt;=30,'Control Sample Data'!N1350&gt;=30,OR(I1350&gt;=0.05,I1350="N/A")),"Type 2",IF(OR(AND('Test Sample Data'!N1350&gt;=30,'Control Sample Data'!N1350&lt;=30),AND('Test Sample Data'!N1350&lt;=30,'Control Sample Data'!N1350&gt;=30)),"Type 1","OKAY")))</f>
        <v>OKAY</v>
      </c>
    </row>
    <row r="1351" spans="1:11">
      <c r="A1351" s="80"/>
      <c r="B1351" s="87" t="str">
        <f>IF('Gene Table'!E1351="","",'Gene Table'!E1351)</f>
        <v>hsa-miR-4422</v>
      </c>
      <c r="C1351" s="87" t="str">
        <f>'Gene Table'!B1351</f>
        <v>I05</v>
      </c>
      <c r="D1351" s="88" t="e">
        <f>Calculations!BN1352</f>
        <v>#DIV/0!</v>
      </c>
      <c r="E1351" s="88" t="e">
        <f>Calculations!BO1352</f>
        <v>#DIV/0!</v>
      </c>
      <c r="F1351" s="89" t="e">
        <f t="shared" si="100"/>
        <v>#DIV/0!</v>
      </c>
      <c r="G1351" s="89" t="e">
        <f t="shared" si="101"/>
        <v>#DIV/0!</v>
      </c>
      <c r="H1351" s="88" t="e">
        <f t="shared" si="102"/>
        <v>#DIV/0!</v>
      </c>
      <c r="I1351" s="92" t="str">
        <f>IF(OR(COUNT(Calculations!BP1352:BY1352)&lt;3,COUNT(Calculations!BZ1352:CI1352)&lt;3),"N/A",IF(ISERROR(TTEST(Calculations!BP1352:BY1352,Calculations!BZ1352:CI1352,2,2)),"N/A",TTEST(Calculations!BP1352:BY1352,Calculations!BZ1352:CI1352,2,2)))</f>
        <v>N/A</v>
      </c>
      <c r="J1351" s="88" t="e">
        <f t="shared" si="103"/>
        <v>#DIV/0!</v>
      </c>
      <c r="K1351" s="93" t="str">
        <f>IF(AND('Test Sample Data'!N1351&gt;=35,'Control Sample Data'!N1351&gt;=35),"Type 3",IF(AND('Test Sample Data'!N1351&gt;=30,'Control Sample Data'!N1351&gt;=30,OR(I1351&gt;=0.05,I1351="N/A")),"Type 2",IF(OR(AND('Test Sample Data'!N1351&gt;=30,'Control Sample Data'!N1351&lt;=30),AND('Test Sample Data'!N1351&lt;=30,'Control Sample Data'!N1351&gt;=30)),"Type 1","OKAY")))</f>
        <v>OKAY</v>
      </c>
    </row>
    <row r="1352" spans="1:11">
      <c r="A1352" s="80"/>
      <c r="B1352" s="87" t="str">
        <f>IF('Gene Table'!E1352="","",'Gene Table'!E1352)</f>
        <v>hsa-miR-4504</v>
      </c>
      <c r="C1352" s="87" t="str">
        <f>'Gene Table'!B1352</f>
        <v>I06</v>
      </c>
      <c r="D1352" s="88" t="e">
        <f>Calculations!BN1353</f>
        <v>#DIV/0!</v>
      </c>
      <c r="E1352" s="88" t="e">
        <f>Calculations!BO1353</f>
        <v>#DIV/0!</v>
      </c>
      <c r="F1352" s="89" t="e">
        <f t="shared" si="100"/>
        <v>#DIV/0!</v>
      </c>
      <c r="G1352" s="89" t="e">
        <f t="shared" si="101"/>
        <v>#DIV/0!</v>
      </c>
      <c r="H1352" s="88" t="e">
        <f t="shared" si="102"/>
        <v>#DIV/0!</v>
      </c>
      <c r="I1352" s="92" t="str">
        <f>IF(OR(COUNT(Calculations!BP1353:BY1353)&lt;3,COUNT(Calculations!BZ1353:CI1353)&lt;3),"N/A",IF(ISERROR(TTEST(Calculations!BP1353:BY1353,Calculations!BZ1353:CI1353,2,2)),"N/A",TTEST(Calculations!BP1353:BY1353,Calculations!BZ1353:CI1353,2,2)))</f>
        <v>N/A</v>
      </c>
      <c r="J1352" s="88" t="e">
        <f t="shared" si="103"/>
        <v>#DIV/0!</v>
      </c>
      <c r="K1352" s="93" t="str">
        <f>IF(AND('Test Sample Data'!N1352&gt;=35,'Control Sample Data'!N1352&gt;=35),"Type 3",IF(AND('Test Sample Data'!N1352&gt;=30,'Control Sample Data'!N1352&gt;=30,OR(I1352&gt;=0.05,I1352="N/A")),"Type 2",IF(OR(AND('Test Sample Data'!N1352&gt;=30,'Control Sample Data'!N1352&lt;=30),AND('Test Sample Data'!N1352&lt;=30,'Control Sample Data'!N1352&gt;=30)),"Type 1","OKAY")))</f>
        <v>OKAY</v>
      </c>
    </row>
    <row r="1353" spans="1:11">
      <c r="A1353" s="80"/>
      <c r="B1353" s="87" t="str">
        <f>IF('Gene Table'!E1353="","",'Gene Table'!E1353)</f>
        <v>hsa-miR-4423-5p</v>
      </c>
      <c r="C1353" s="87" t="str">
        <f>'Gene Table'!B1353</f>
        <v>I07</v>
      </c>
      <c r="D1353" s="88" t="e">
        <f>Calculations!BN1354</f>
        <v>#DIV/0!</v>
      </c>
      <c r="E1353" s="88" t="e">
        <f>Calculations!BO1354</f>
        <v>#DIV/0!</v>
      </c>
      <c r="F1353" s="89" t="e">
        <f t="shared" si="100"/>
        <v>#DIV/0!</v>
      </c>
      <c r="G1353" s="89" t="e">
        <f t="shared" si="101"/>
        <v>#DIV/0!</v>
      </c>
      <c r="H1353" s="88" t="e">
        <f t="shared" si="102"/>
        <v>#DIV/0!</v>
      </c>
      <c r="I1353" s="92" t="str">
        <f>IF(OR(COUNT(Calculations!BP1354:BY1354)&lt;3,COUNT(Calculations!BZ1354:CI1354)&lt;3),"N/A",IF(ISERROR(TTEST(Calculations!BP1354:BY1354,Calculations!BZ1354:CI1354,2,2)),"N/A",TTEST(Calculations!BP1354:BY1354,Calculations!BZ1354:CI1354,2,2)))</f>
        <v>N/A</v>
      </c>
      <c r="J1353" s="88" t="e">
        <f t="shared" si="103"/>
        <v>#DIV/0!</v>
      </c>
      <c r="K1353" s="93" t="str">
        <f>IF(AND('Test Sample Data'!N1353&gt;=35,'Control Sample Data'!N1353&gt;=35),"Type 3",IF(AND('Test Sample Data'!N1353&gt;=30,'Control Sample Data'!N1353&gt;=30,OR(I1353&gt;=0.05,I1353="N/A")),"Type 2",IF(OR(AND('Test Sample Data'!N1353&gt;=30,'Control Sample Data'!N1353&lt;=30),AND('Test Sample Data'!N1353&lt;=30,'Control Sample Data'!N1353&gt;=30)),"Type 1","OKAY")))</f>
        <v>OKAY</v>
      </c>
    </row>
    <row r="1354" spans="1:11">
      <c r="A1354" s="80"/>
      <c r="B1354" s="87" t="str">
        <f>IF('Gene Table'!E1354="","",'Gene Table'!E1354)</f>
        <v>hsa-miR-4505</v>
      </c>
      <c r="C1354" s="87" t="str">
        <f>'Gene Table'!B1354</f>
        <v>I08</v>
      </c>
      <c r="D1354" s="88" t="e">
        <f>Calculations!BN1355</f>
        <v>#DIV/0!</v>
      </c>
      <c r="E1354" s="88" t="e">
        <f>Calculations!BO1355</f>
        <v>#DIV/0!</v>
      </c>
      <c r="F1354" s="89" t="e">
        <f t="shared" si="100"/>
        <v>#DIV/0!</v>
      </c>
      <c r="G1354" s="89" t="e">
        <f t="shared" si="101"/>
        <v>#DIV/0!</v>
      </c>
      <c r="H1354" s="88" t="e">
        <f t="shared" si="102"/>
        <v>#DIV/0!</v>
      </c>
      <c r="I1354" s="92" t="str">
        <f>IF(OR(COUNT(Calculations!BP1355:BY1355)&lt;3,COUNT(Calculations!BZ1355:CI1355)&lt;3),"N/A",IF(ISERROR(TTEST(Calculations!BP1355:BY1355,Calculations!BZ1355:CI1355,2,2)),"N/A",TTEST(Calculations!BP1355:BY1355,Calculations!BZ1355:CI1355,2,2)))</f>
        <v>N/A</v>
      </c>
      <c r="J1354" s="88" t="e">
        <f t="shared" si="103"/>
        <v>#DIV/0!</v>
      </c>
      <c r="K1354" s="93" t="str">
        <f>IF(AND('Test Sample Data'!N1354&gt;=35,'Control Sample Data'!N1354&gt;=35),"Type 3",IF(AND('Test Sample Data'!N1354&gt;=30,'Control Sample Data'!N1354&gt;=30,OR(I1354&gt;=0.05,I1354="N/A")),"Type 2",IF(OR(AND('Test Sample Data'!N1354&gt;=30,'Control Sample Data'!N1354&lt;=30),AND('Test Sample Data'!N1354&lt;=30,'Control Sample Data'!N1354&gt;=30)),"Type 1","OKAY")))</f>
        <v>OKAY</v>
      </c>
    </row>
    <row r="1355" spans="1:11">
      <c r="A1355" s="80"/>
      <c r="B1355" s="87" t="str">
        <f>IF('Gene Table'!E1355="","",'Gene Table'!E1355)</f>
        <v>hsa-miR-4423-3p</v>
      </c>
      <c r="C1355" s="87" t="str">
        <f>'Gene Table'!B1355</f>
        <v>I09</v>
      </c>
      <c r="D1355" s="88" t="e">
        <f>Calculations!BN1356</f>
        <v>#DIV/0!</v>
      </c>
      <c r="E1355" s="88" t="e">
        <f>Calculations!BO1356</f>
        <v>#DIV/0!</v>
      </c>
      <c r="F1355" s="89" t="e">
        <f t="shared" si="100"/>
        <v>#DIV/0!</v>
      </c>
      <c r="G1355" s="89" t="e">
        <f t="shared" si="101"/>
        <v>#DIV/0!</v>
      </c>
      <c r="H1355" s="88" t="e">
        <f t="shared" si="102"/>
        <v>#DIV/0!</v>
      </c>
      <c r="I1355" s="92" t="str">
        <f>IF(OR(COUNT(Calculations!BP1356:BY1356)&lt;3,COUNT(Calculations!BZ1356:CI1356)&lt;3),"N/A",IF(ISERROR(TTEST(Calculations!BP1356:BY1356,Calculations!BZ1356:CI1356,2,2)),"N/A",TTEST(Calculations!BP1356:BY1356,Calculations!BZ1356:CI1356,2,2)))</f>
        <v>N/A</v>
      </c>
      <c r="J1355" s="88" t="e">
        <f t="shared" si="103"/>
        <v>#DIV/0!</v>
      </c>
      <c r="K1355" s="93" t="str">
        <f>IF(AND('Test Sample Data'!N1355&gt;=35,'Control Sample Data'!N1355&gt;=35),"Type 3",IF(AND('Test Sample Data'!N1355&gt;=30,'Control Sample Data'!N1355&gt;=30,OR(I1355&gt;=0.05,I1355="N/A")),"Type 2",IF(OR(AND('Test Sample Data'!N1355&gt;=30,'Control Sample Data'!N1355&lt;=30),AND('Test Sample Data'!N1355&lt;=30,'Control Sample Data'!N1355&gt;=30)),"Type 1","OKAY")))</f>
        <v>OKAY</v>
      </c>
    </row>
    <row r="1356" spans="1:11">
      <c r="A1356" s="80"/>
      <c r="B1356" s="87" t="str">
        <f>IF('Gene Table'!E1356="","",'Gene Table'!E1356)</f>
        <v>hsa-miR-4506</v>
      </c>
      <c r="C1356" s="87" t="str">
        <f>'Gene Table'!B1356</f>
        <v>I10</v>
      </c>
      <c r="D1356" s="88" t="e">
        <f>Calculations!BN1357</f>
        <v>#DIV/0!</v>
      </c>
      <c r="E1356" s="88" t="e">
        <f>Calculations!BO1357</f>
        <v>#DIV/0!</v>
      </c>
      <c r="F1356" s="89" t="e">
        <f t="shared" si="100"/>
        <v>#DIV/0!</v>
      </c>
      <c r="G1356" s="89" t="e">
        <f t="shared" si="101"/>
        <v>#DIV/0!</v>
      </c>
      <c r="H1356" s="88" t="e">
        <f t="shared" si="102"/>
        <v>#DIV/0!</v>
      </c>
      <c r="I1356" s="92" t="str">
        <f>IF(OR(COUNT(Calculations!BP1357:BY1357)&lt;3,COUNT(Calculations!BZ1357:CI1357)&lt;3),"N/A",IF(ISERROR(TTEST(Calculations!BP1357:BY1357,Calculations!BZ1357:CI1357,2,2)),"N/A",TTEST(Calculations!BP1357:BY1357,Calculations!BZ1357:CI1357,2,2)))</f>
        <v>N/A</v>
      </c>
      <c r="J1356" s="88" t="e">
        <f t="shared" si="103"/>
        <v>#DIV/0!</v>
      </c>
      <c r="K1356" s="93" t="str">
        <f>IF(AND('Test Sample Data'!N1356&gt;=35,'Control Sample Data'!N1356&gt;=35),"Type 3",IF(AND('Test Sample Data'!N1356&gt;=30,'Control Sample Data'!N1356&gt;=30,OR(I1356&gt;=0.05,I1356="N/A")),"Type 2",IF(OR(AND('Test Sample Data'!N1356&gt;=30,'Control Sample Data'!N1356&lt;=30),AND('Test Sample Data'!N1356&lt;=30,'Control Sample Data'!N1356&gt;=30)),"Type 1","OKAY")))</f>
        <v>OKAY</v>
      </c>
    </row>
    <row r="1357" spans="1:11">
      <c r="A1357" s="80"/>
      <c r="B1357" s="87" t="str">
        <f>IF('Gene Table'!E1357="","",'Gene Table'!E1357)</f>
        <v>hsa-miR-378g</v>
      </c>
      <c r="C1357" s="87" t="str">
        <f>'Gene Table'!B1357</f>
        <v>I11</v>
      </c>
      <c r="D1357" s="88" t="e">
        <f>Calculations!BN1358</f>
        <v>#DIV/0!</v>
      </c>
      <c r="E1357" s="88" t="e">
        <f>Calculations!BO1358</f>
        <v>#DIV/0!</v>
      </c>
      <c r="F1357" s="89" t="e">
        <f t="shared" si="100"/>
        <v>#DIV/0!</v>
      </c>
      <c r="G1357" s="89" t="e">
        <f t="shared" si="101"/>
        <v>#DIV/0!</v>
      </c>
      <c r="H1357" s="88" t="e">
        <f t="shared" si="102"/>
        <v>#DIV/0!</v>
      </c>
      <c r="I1357" s="92" t="str">
        <f>IF(OR(COUNT(Calculations!BP1358:BY1358)&lt;3,COUNT(Calculations!BZ1358:CI1358)&lt;3),"N/A",IF(ISERROR(TTEST(Calculations!BP1358:BY1358,Calculations!BZ1358:CI1358,2,2)),"N/A",TTEST(Calculations!BP1358:BY1358,Calculations!BZ1358:CI1358,2,2)))</f>
        <v>N/A</v>
      </c>
      <c r="J1357" s="88" t="e">
        <f t="shared" si="103"/>
        <v>#DIV/0!</v>
      </c>
      <c r="K1357" s="93" t="str">
        <f>IF(AND('Test Sample Data'!N1357&gt;=35,'Control Sample Data'!N1357&gt;=35),"Type 3",IF(AND('Test Sample Data'!N1357&gt;=30,'Control Sample Data'!N1357&gt;=30,OR(I1357&gt;=0.05,I1357="N/A")),"Type 2",IF(OR(AND('Test Sample Data'!N1357&gt;=30,'Control Sample Data'!N1357&lt;=30),AND('Test Sample Data'!N1357&lt;=30,'Control Sample Data'!N1357&gt;=30)),"Type 1","OKAY")))</f>
        <v>OKAY</v>
      </c>
    </row>
    <row r="1358" spans="1:11">
      <c r="A1358" s="80"/>
      <c r="B1358" s="87" t="str">
        <f>IF('Gene Table'!E1358="","",'Gene Table'!E1358)</f>
        <v>hsa-miR-2392</v>
      </c>
      <c r="C1358" s="87" t="str">
        <f>'Gene Table'!B1358</f>
        <v>I12</v>
      </c>
      <c r="D1358" s="88" t="e">
        <f>Calculations!BN1359</f>
        <v>#DIV/0!</v>
      </c>
      <c r="E1358" s="88" t="e">
        <f>Calculations!BO1359</f>
        <v>#DIV/0!</v>
      </c>
      <c r="F1358" s="89" t="e">
        <f t="shared" si="100"/>
        <v>#DIV/0!</v>
      </c>
      <c r="G1358" s="89" t="e">
        <f t="shared" si="101"/>
        <v>#DIV/0!</v>
      </c>
      <c r="H1358" s="88" t="e">
        <f t="shared" si="102"/>
        <v>#DIV/0!</v>
      </c>
      <c r="I1358" s="92" t="str">
        <f>IF(OR(COUNT(Calculations!BP1359:BY1359)&lt;3,COUNT(Calculations!BZ1359:CI1359)&lt;3),"N/A",IF(ISERROR(TTEST(Calculations!BP1359:BY1359,Calculations!BZ1359:CI1359,2,2)),"N/A",TTEST(Calculations!BP1359:BY1359,Calculations!BZ1359:CI1359,2,2)))</f>
        <v>N/A</v>
      </c>
      <c r="J1358" s="88" t="e">
        <f t="shared" si="103"/>
        <v>#DIV/0!</v>
      </c>
      <c r="K1358" s="93" t="str">
        <f>IF(AND('Test Sample Data'!N1358&gt;=35,'Control Sample Data'!N1358&gt;=35),"Type 3",IF(AND('Test Sample Data'!N1358&gt;=30,'Control Sample Data'!N1358&gt;=30,OR(I1358&gt;=0.05,I1358="N/A")),"Type 2",IF(OR(AND('Test Sample Data'!N1358&gt;=30,'Control Sample Data'!N1358&lt;=30),AND('Test Sample Data'!N1358&lt;=30,'Control Sample Data'!N1358&gt;=30)),"Type 1","OKAY")))</f>
        <v>OKAY</v>
      </c>
    </row>
    <row r="1359" spans="1:11">
      <c r="A1359" s="80"/>
      <c r="B1359" s="87" t="str">
        <f>IF('Gene Table'!E1359="","",'Gene Table'!E1359)</f>
        <v>hsa-miR-548ac</v>
      </c>
      <c r="C1359" s="87" t="str">
        <f>'Gene Table'!B1359</f>
        <v>I13</v>
      </c>
      <c r="D1359" s="88" t="e">
        <f>Calculations!BN1360</f>
        <v>#DIV/0!</v>
      </c>
      <c r="E1359" s="88" t="e">
        <f>Calculations!BO1360</f>
        <v>#DIV/0!</v>
      </c>
      <c r="F1359" s="89" t="e">
        <f t="shared" si="100"/>
        <v>#DIV/0!</v>
      </c>
      <c r="G1359" s="89" t="e">
        <f t="shared" si="101"/>
        <v>#DIV/0!</v>
      </c>
      <c r="H1359" s="88" t="e">
        <f t="shared" si="102"/>
        <v>#DIV/0!</v>
      </c>
      <c r="I1359" s="92" t="str">
        <f>IF(OR(COUNT(Calculations!BP1360:BY1360)&lt;3,COUNT(Calculations!BZ1360:CI1360)&lt;3),"N/A",IF(ISERROR(TTEST(Calculations!BP1360:BY1360,Calculations!BZ1360:CI1360,2,2)),"N/A",TTEST(Calculations!BP1360:BY1360,Calculations!BZ1360:CI1360,2,2)))</f>
        <v>N/A</v>
      </c>
      <c r="J1359" s="88" t="e">
        <f t="shared" si="103"/>
        <v>#DIV/0!</v>
      </c>
      <c r="K1359" s="93" t="str">
        <f>IF(AND('Test Sample Data'!N1359&gt;=35,'Control Sample Data'!N1359&gt;=35),"Type 3",IF(AND('Test Sample Data'!N1359&gt;=30,'Control Sample Data'!N1359&gt;=30,OR(I1359&gt;=0.05,I1359="N/A")),"Type 2",IF(OR(AND('Test Sample Data'!N1359&gt;=30,'Control Sample Data'!N1359&lt;=30),AND('Test Sample Data'!N1359&lt;=30,'Control Sample Data'!N1359&gt;=30)),"Type 1","OKAY")))</f>
        <v>OKAY</v>
      </c>
    </row>
    <row r="1360" spans="1:11">
      <c r="A1360" s="80"/>
      <c r="B1360" s="87" t="str">
        <f>IF('Gene Table'!E1360="","",'Gene Table'!E1360)</f>
        <v>hsa-miR-4507</v>
      </c>
      <c r="C1360" s="87" t="str">
        <f>'Gene Table'!B1360</f>
        <v>I14</v>
      </c>
      <c r="D1360" s="88" t="e">
        <f>Calculations!BN1361</f>
        <v>#DIV/0!</v>
      </c>
      <c r="E1360" s="88" t="e">
        <f>Calculations!BO1361</f>
        <v>#DIV/0!</v>
      </c>
      <c r="F1360" s="89" t="e">
        <f t="shared" si="100"/>
        <v>#DIV/0!</v>
      </c>
      <c r="G1360" s="89" t="e">
        <f t="shared" si="101"/>
        <v>#DIV/0!</v>
      </c>
      <c r="H1360" s="88" t="e">
        <f t="shared" si="102"/>
        <v>#DIV/0!</v>
      </c>
      <c r="I1360" s="92" t="str">
        <f>IF(OR(COUNT(Calculations!BP1361:BY1361)&lt;3,COUNT(Calculations!BZ1361:CI1361)&lt;3),"N/A",IF(ISERROR(TTEST(Calculations!BP1361:BY1361,Calculations!BZ1361:CI1361,2,2)),"N/A",TTEST(Calculations!BP1361:BY1361,Calculations!BZ1361:CI1361,2,2)))</f>
        <v>N/A</v>
      </c>
      <c r="J1360" s="88" t="e">
        <f t="shared" si="103"/>
        <v>#DIV/0!</v>
      </c>
      <c r="K1360" s="93" t="str">
        <f>IF(AND('Test Sample Data'!N1360&gt;=35,'Control Sample Data'!N1360&gt;=35),"Type 3",IF(AND('Test Sample Data'!N1360&gt;=30,'Control Sample Data'!N1360&gt;=30,OR(I1360&gt;=0.05,I1360="N/A")),"Type 2",IF(OR(AND('Test Sample Data'!N1360&gt;=30,'Control Sample Data'!N1360&lt;=30),AND('Test Sample Data'!N1360&lt;=30,'Control Sample Data'!N1360&gt;=30)),"Type 1","OKAY")))</f>
        <v>OKAY</v>
      </c>
    </row>
    <row r="1361" spans="1:11">
      <c r="A1361" s="80"/>
      <c r="B1361" s="87" t="str">
        <f>IF('Gene Table'!E1361="","",'Gene Table'!E1361)</f>
        <v>hsa-miR-4424</v>
      </c>
      <c r="C1361" s="87" t="str">
        <f>'Gene Table'!B1361</f>
        <v>I15</v>
      </c>
      <c r="D1361" s="88" t="e">
        <f>Calculations!BN1362</f>
        <v>#DIV/0!</v>
      </c>
      <c r="E1361" s="88" t="e">
        <f>Calculations!BO1362</f>
        <v>#DIV/0!</v>
      </c>
      <c r="F1361" s="89" t="e">
        <f t="shared" si="100"/>
        <v>#DIV/0!</v>
      </c>
      <c r="G1361" s="89" t="e">
        <f t="shared" si="101"/>
        <v>#DIV/0!</v>
      </c>
      <c r="H1361" s="88" t="e">
        <f t="shared" si="102"/>
        <v>#DIV/0!</v>
      </c>
      <c r="I1361" s="92" t="str">
        <f>IF(OR(COUNT(Calculations!BP1362:BY1362)&lt;3,COUNT(Calculations!BZ1362:CI1362)&lt;3),"N/A",IF(ISERROR(TTEST(Calculations!BP1362:BY1362,Calculations!BZ1362:CI1362,2,2)),"N/A",TTEST(Calculations!BP1362:BY1362,Calculations!BZ1362:CI1362,2,2)))</f>
        <v>N/A</v>
      </c>
      <c r="J1361" s="88" t="e">
        <f t="shared" si="103"/>
        <v>#DIV/0!</v>
      </c>
      <c r="K1361" s="93" t="str">
        <f>IF(AND('Test Sample Data'!N1361&gt;=35,'Control Sample Data'!N1361&gt;=35),"Type 3",IF(AND('Test Sample Data'!N1361&gt;=30,'Control Sample Data'!N1361&gt;=30,OR(I1361&gt;=0.05,I1361="N/A")),"Type 2",IF(OR(AND('Test Sample Data'!N1361&gt;=30,'Control Sample Data'!N1361&lt;=30),AND('Test Sample Data'!N1361&lt;=30,'Control Sample Data'!N1361&gt;=30)),"Type 1","OKAY")))</f>
        <v>OKAY</v>
      </c>
    </row>
    <row r="1362" spans="1:11">
      <c r="A1362" s="80"/>
      <c r="B1362" s="87" t="str">
        <f>IF('Gene Table'!E1362="","",'Gene Table'!E1362)</f>
        <v>hsa-miR-4508</v>
      </c>
      <c r="C1362" s="87" t="str">
        <f>'Gene Table'!B1362</f>
        <v>I16</v>
      </c>
      <c r="D1362" s="88" t="e">
        <f>Calculations!BN1363</f>
        <v>#DIV/0!</v>
      </c>
      <c r="E1362" s="88" t="e">
        <f>Calculations!BO1363</f>
        <v>#DIV/0!</v>
      </c>
      <c r="F1362" s="89" t="e">
        <f t="shared" si="100"/>
        <v>#DIV/0!</v>
      </c>
      <c r="G1362" s="89" t="e">
        <f t="shared" si="101"/>
        <v>#DIV/0!</v>
      </c>
      <c r="H1362" s="88" t="e">
        <f t="shared" si="102"/>
        <v>#DIV/0!</v>
      </c>
      <c r="I1362" s="92" t="str">
        <f>IF(OR(COUNT(Calculations!BP1363:BY1363)&lt;3,COUNT(Calculations!BZ1363:CI1363)&lt;3),"N/A",IF(ISERROR(TTEST(Calculations!BP1363:BY1363,Calculations!BZ1363:CI1363,2,2)),"N/A",TTEST(Calculations!BP1363:BY1363,Calculations!BZ1363:CI1363,2,2)))</f>
        <v>N/A</v>
      </c>
      <c r="J1362" s="88" t="e">
        <f t="shared" si="103"/>
        <v>#DIV/0!</v>
      </c>
      <c r="K1362" s="93" t="str">
        <f>IF(AND('Test Sample Data'!N1362&gt;=35,'Control Sample Data'!N1362&gt;=35),"Type 3",IF(AND('Test Sample Data'!N1362&gt;=30,'Control Sample Data'!N1362&gt;=30,OR(I1362&gt;=0.05,I1362="N/A")),"Type 2",IF(OR(AND('Test Sample Data'!N1362&gt;=30,'Control Sample Data'!N1362&lt;=30),AND('Test Sample Data'!N1362&lt;=30,'Control Sample Data'!N1362&gt;=30)),"Type 1","OKAY")))</f>
        <v>OKAY</v>
      </c>
    </row>
    <row r="1363" spans="1:11">
      <c r="A1363" s="80"/>
      <c r="B1363" s="87" t="str">
        <f>IF('Gene Table'!E1363="","",'Gene Table'!E1363)</f>
        <v>hsa-miR-4425</v>
      </c>
      <c r="C1363" s="87" t="str">
        <f>'Gene Table'!B1363</f>
        <v>I17</v>
      </c>
      <c r="D1363" s="88" t="e">
        <f>Calculations!BN1364</f>
        <v>#DIV/0!</v>
      </c>
      <c r="E1363" s="88" t="e">
        <f>Calculations!BO1364</f>
        <v>#DIV/0!</v>
      </c>
      <c r="F1363" s="89" t="e">
        <f t="shared" si="100"/>
        <v>#DIV/0!</v>
      </c>
      <c r="G1363" s="89" t="e">
        <f t="shared" si="101"/>
        <v>#DIV/0!</v>
      </c>
      <c r="H1363" s="88" t="e">
        <f t="shared" si="102"/>
        <v>#DIV/0!</v>
      </c>
      <c r="I1363" s="92" t="str">
        <f>IF(OR(COUNT(Calculations!BP1364:BY1364)&lt;3,COUNT(Calculations!BZ1364:CI1364)&lt;3),"N/A",IF(ISERROR(TTEST(Calculations!BP1364:BY1364,Calculations!BZ1364:CI1364,2,2)),"N/A",TTEST(Calculations!BP1364:BY1364,Calculations!BZ1364:CI1364,2,2)))</f>
        <v>N/A</v>
      </c>
      <c r="J1363" s="88" t="e">
        <f t="shared" si="103"/>
        <v>#DIV/0!</v>
      </c>
      <c r="K1363" s="93" t="str">
        <f>IF(AND('Test Sample Data'!N1363&gt;=35,'Control Sample Data'!N1363&gt;=35),"Type 3",IF(AND('Test Sample Data'!N1363&gt;=30,'Control Sample Data'!N1363&gt;=30,OR(I1363&gt;=0.05,I1363="N/A")),"Type 2",IF(OR(AND('Test Sample Data'!N1363&gt;=30,'Control Sample Data'!N1363&lt;=30),AND('Test Sample Data'!N1363&lt;=30,'Control Sample Data'!N1363&gt;=30)),"Type 1","OKAY")))</f>
        <v>OKAY</v>
      </c>
    </row>
    <row r="1364" spans="1:11">
      <c r="A1364" s="80"/>
      <c r="B1364" s="87" t="str">
        <f>IF('Gene Table'!E1364="","",'Gene Table'!E1364)</f>
        <v>hsa-miR-4509</v>
      </c>
      <c r="C1364" s="87" t="str">
        <f>'Gene Table'!B1364</f>
        <v>I18</v>
      </c>
      <c r="D1364" s="88" t="e">
        <f>Calculations!BN1365</f>
        <v>#DIV/0!</v>
      </c>
      <c r="E1364" s="88" t="e">
        <f>Calculations!BO1365</f>
        <v>#DIV/0!</v>
      </c>
      <c r="F1364" s="89" t="e">
        <f t="shared" si="100"/>
        <v>#DIV/0!</v>
      </c>
      <c r="G1364" s="89" t="e">
        <f t="shared" si="101"/>
        <v>#DIV/0!</v>
      </c>
      <c r="H1364" s="88" t="e">
        <f t="shared" si="102"/>
        <v>#DIV/0!</v>
      </c>
      <c r="I1364" s="92" t="str">
        <f>IF(OR(COUNT(Calculations!BP1365:BY1365)&lt;3,COUNT(Calculations!BZ1365:CI1365)&lt;3),"N/A",IF(ISERROR(TTEST(Calculations!BP1365:BY1365,Calculations!BZ1365:CI1365,2,2)),"N/A",TTEST(Calculations!BP1365:BY1365,Calculations!BZ1365:CI1365,2,2)))</f>
        <v>N/A</v>
      </c>
      <c r="J1364" s="88" t="e">
        <f t="shared" si="103"/>
        <v>#DIV/0!</v>
      </c>
      <c r="K1364" s="93" t="str">
        <f>IF(AND('Test Sample Data'!N1364&gt;=35,'Control Sample Data'!N1364&gt;=35),"Type 3",IF(AND('Test Sample Data'!N1364&gt;=30,'Control Sample Data'!N1364&gt;=30,OR(I1364&gt;=0.05,I1364="N/A")),"Type 2",IF(OR(AND('Test Sample Data'!N1364&gt;=30,'Control Sample Data'!N1364&lt;=30),AND('Test Sample Data'!N1364&lt;=30,'Control Sample Data'!N1364&gt;=30)),"Type 1","OKAY")))</f>
        <v>OKAY</v>
      </c>
    </row>
    <row r="1365" spans="1:11">
      <c r="A1365" s="80"/>
      <c r="B1365" s="87" t="str">
        <f>IF('Gene Table'!E1365="","",'Gene Table'!E1365)</f>
        <v>hsa-miR-4426</v>
      </c>
      <c r="C1365" s="87" t="str">
        <f>'Gene Table'!B1365</f>
        <v>I19</v>
      </c>
      <c r="D1365" s="88" t="e">
        <f>Calculations!BN1366</f>
        <v>#DIV/0!</v>
      </c>
      <c r="E1365" s="88" t="e">
        <f>Calculations!BO1366</f>
        <v>#DIV/0!</v>
      </c>
      <c r="F1365" s="89" t="e">
        <f t="shared" si="100"/>
        <v>#DIV/0!</v>
      </c>
      <c r="G1365" s="89" t="e">
        <f t="shared" si="101"/>
        <v>#DIV/0!</v>
      </c>
      <c r="H1365" s="88" t="e">
        <f t="shared" si="102"/>
        <v>#DIV/0!</v>
      </c>
      <c r="I1365" s="92" t="str">
        <f>IF(OR(COUNT(Calculations!BP1366:BY1366)&lt;3,COUNT(Calculations!BZ1366:CI1366)&lt;3),"N/A",IF(ISERROR(TTEST(Calculations!BP1366:BY1366,Calculations!BZ1366:CI1366,2,2)),"N/A",TTEST(Calculations!BP1366:BY1366,Calculations!BZ1366:CI1366,2,2)))</f>
        <v>N/A</v>
      </c>
      <c r="J1365" s="88" t="e">
        <f t="shared" si="103"/>
        <v>#DIV/0!</v>
      </c>
      <c r="K1365" s="93" t="str">
        <f>IF(AND('Test Sample Data'!N1365&gt;=35,'Control Sample Data'!N1365&gt;=35),"Type 3",IF(AND('Test Sample Data'!N1365&gt;=30,'Control Sample Data'!N1365&gt;=30,OR(I1365&gt;=0.05,I1365="N/A")),"Type 2",IF(OR(AND('Test Sample Data'!N1365&gt;=30,'Control Sample Data'!N1365&lt;=30),AND('Test Sample Data'!N1365&lt;=30,'Control Sample Data'!N1365&gt;=30)),"Type 1","OKAY")))</f>
        <v>OKAY</v>
      </c>
    </row>
    <row r="1366" spans="1:11">
      <c r="A1366" s="80"/>
      <c r="B1366" s="87" t="str">
        <f>IF('Gene Table'!E1366="","",'Gene Table'!E1366)</f>
        <v>hsa-miR-4510</v>
      </c>
      <c r="C1366" s="87" t="str">
        <f>'Gene Table'!B1366</f>
        <v>I20</v>
      </c>
      <c r="D1366" s="88" t="e">
        <f>Calculations!BN1367</f>
        <v>#DIV/0!</v>
      </c>
      <c r="E1366" s="88" t="e">
        <f>Calculations!BO1367</f>
        <v>#DIV/0!</v>
      </c>
      <c r="F1366" s="89" t="e">
        <f t="shared" si="100"/>
        <v>#DIV/0!</v>
      </c>
      <c r="G1366" s="89" t="e">
        <f t="shared" si="101"/>
        <v>#DIV/0!</v>
      </c>
      <c r="H1366" s="88" t="e">
        <f t="shared" si="102"/>
        <v>#DIV/0!</v>
      </c>
      <c r="I1366" s="92" t="str">
        <f>IF(OR(COUNT(Calculations!BP1367:BY1367)&lt;3,COUNT(Calculations!BZ1367:CI1367)&lt;3),"N/A",IF(ISERROR(TTEST(Calculations!BP1367:BY1367,Calculations!BZ1367:CI1367,2,2)),"N/A",TTEST(Calculations!BP1367:BY1367,Calculations!BZ1367:CI1367,2,2)))</f>
        <v>N/A</v>
      </c>
      <c r="J1366" s="88" t="e">
        <f t="shared" si="103"/>
        <v>#DIV/0!</v>
      </c>
      <c r="K1366" s="93" t="str">
        <f>IF(AND('Test Sample Data'!N1366&gt;=35,'Control Sample Data'!N1366&gt;=35),"Type 3",IF(AND('Test Sample Data'!N1366&gt;=30,'Control Sample Data'!N1366&gt;=30,OR(I1366&gt;=0.05,I1366="N/A")),"Type 2",IF(OR(AND('Test Sample Data'!N1366&gt;=30,'Control Sample Data'!N1366&lt;=30),AND('Test Sample Data'!N1366&lt;=30,'Control Sample Data'!N1366&gt;=30)),"Type 1","OKAY")))</f>
        <v>OKAY</v>
      </c>
    </row>
    <row r="1367" spans="1:11">
      <c r="A1367" s="80"/>
      <c r="B1367" s="87" t="str">
        <f>IF('Gene Table'!E1367="","",'Gene Table'!E1367)</f>
        <v>hsa-miR-4427</v>
      </c>
      <c r="C1367" s="87" t="str">
        <f>'Gene Table'!B1367</f>
        <v>I21</v>
      </c>
      <c r="D1367" s="88" t="e">
        <f>Calculations!BN1368</f>
        <v>#DIV/0!</v>
      </c>
      <c r="E1367" s="88" t="e">
        <f>Calculations!BO1368</f>
        <v>#DIV/0!</v>
      </c>
      <c r="F1367" s="89" t="e">
        <f t="shared" si="100"/>
        <v>#DIV/0!</v>
      </c>
      <c r="G1367" s="89" t="e">
        <f t="shared" si="101"/>
        <v>#DIV/0!</v>
      </c>
      <c r="H1367" s="88" t="e">
        <f t="shared" si="102"/>
        <v>#DIV/0!</v>
      </c>
      <c r="I1367" s="92" t="str">
        <f>IF(OR(COUNT(Calculations!BP1368:BY1368)&lt;3,COUNT(Calculations!BZ1368:CI1368)&lt;3),"N/A",IF(ISERROR(TTEST(Calculations!BP1368:BY1368,Calculations!BZ1368:CI1368,2,2)),"N/A",TTEST(Calculations!BP1368:BY1368,Calculations!BZ1368:CI1368,2,2)))</f>
        <v>N/A</v>
      </c>
      <c r="J1367" s="88" t="e">
        <f t="shared" si="103"/>
        <v>#DIV/0!</v>
      </c>
      <c r="K1367" s="93" t="str">
        <f>IF(AND('Test Sample Data'!N1367&gt;=35,'Control Sample Data'!N1367&gt;=35),"Type 3",IF(AND('Test Sample Data'!N1367&gt;=30,'Control Sample Data'!N1367&gt;=30,OR(I1367&gt;=0.05,I1367="N/A")),"Type 2",IF(OR(AND('Test Sample Data'!N1367&gt;=30,'Control Sample Data'!N1367&lt;=30),AND('Test Sample Data'!N1367&lt;=30,'Control Sample Data'!N1367&gt;=30)),"Type 1","OKAY")))</f>
        <v>OKAY</v>
      </c>
    </row>
    <row r="1368" spans="1:11">
      <c r="A1368" s="80"/>
      <c r="B1368" s="87" t="str">
        <f>IF('Gene Table'!E1368="","",'Gene Table'!E1368)</f>
        <v>hsa-miR-4511</v>
      </c>
      <c r="C1368" s="87" t="str">
        <f>'Gene Table'!B1368</f>
        <v>I22</v>
      </c>
      <c r="D1368" s="88" t="e">
        <f>Calculations!BN1369</f>
        <v>#DIV/0!</v>
      </c>
      <c r="E1368" s="88" t="e">
        <f>Calculations!BO1369</f>
        <v>#DIV/0!</v>
      </c>
      <c r="F1368" s="89" t="e">
        <f t="shared" si="100"/>
        <v>#DIV/0!</v>
      </c>
      <c r="G1368" s="89" t="e">
        <f t="shared" si="101"/>
        <v>#DIV/0!</v>
      </c>
      <c r="H1368" s="88" t="e">
        <f t="shared" si="102"/>
        <v>#DIV/0!</v>
      </c>
      <c r="I1368" s="92" t="str">
        <f>IF(OR(COUNT(Calculations!BP1369:BY1369)&lt;3,COUNT(Calculations!BZ1369:CI1369)&lt;3),"N/A",IF(ISERROR(TTEST(Calculations!BP1369:BY1369,Calculations!BZ1369:CI1369,2,2)),"N/A",TTEST(Calculations!BP1369:BY1369,Calculations!BZ1369:CI1369,2,2)))</f>
        <v>N/A</v>
      </c>
      <c r="J1368" s="88" t="e">
        <f t="shared" si="103"/>
        <v>#DIV/0!</v>
      </c>
      <c r="K1368" s="93" t="str">
        <f>IF(AND('Test Sample Data'!N1368&gt;=35,'Control Sample Data'!N1368&gt;=35),"Type 3",IF(AND('Test Sample Data'!N1368&gt;=30,'Control Sample Data'!N1368&gt;=30,OR(I1368&gt;=0.05,I1368="N/A")),"Type 2",IF(OR(AND('Test Sample Data'!N1368&gt;=30,'Control Sample Data'!N1368&lt;=30),AND('Test Sample Data'!N1368&lt;=30,'Control Sample Data'!N1368&gt;=30)),"Type 1","OKAY")))</f>
        <v>OKAY</v>
      </c>
    </row>
    <row r="1369" spans="1:11">
      <c r="A1369" s="80"/>
      <c r="B1369" s="87" t="str">
        <f>IF('Gene Table'!E1369="","",'Gene Table'!E1369)</f>
        <v>hsa-miR-4429</v>
      </c>
      <c r="C1369" s="87" t="str">
        <f>'Gene Table'!B1369</f>
        <v>I23</v>
      </c>
      <c r="D1369" s="88" t="e">
        <f>Calculations!BN1370</f>
        <v>#DIV/0!</v>
      </c>
      <c r="E1369" s="88" t="e">
        <f>Calculations!BO1370</f>
        <v>#DIV/0!</v>
      </c>
      <c r="F1369" s="89" t="e">
        <f t="shared" si="100"/>
        <v>#DIV/0!</v>
      </c>
      <c r="G1369" s="89" t="e">
        <f t="shared" si="101"/>
        <v>#DIV/0!</v>
      </c>
      <c r="H1369" s="88" t="e">
        <f t="shared" si="102"/>
        <v>#DIV/0!</v>
      </c>
      <c r="I1369" s="92" t="str">
        <f>IF(OR(COUNT(Calculations!BP1370:BY1370)&lt;3,COUNT(Calculations!BZ1370:CI1370)&lt;3),"N/A",IF(ISERROR(TTEST(Calculations!BP1370:BY1370,Calculations!BZ1370:CI1370,2,2)),"N/A",TTEST(Calculations!BP1370:BY1370,Calculations!BZ1370:CI1370,2,2)))</f>
        <v>N/A</v>
      </c>
      <c r="J1369" s="88" t="e">
        <f t="shared" si="103"/>
        <v>#DIV/0!</v>
      </c>
      <c r="K1369" s="93" t="str">
        <f>IF(AND('Test Sample Data'!N1369&gt;=35,'Control Sample Data'!N1369&gt;=35),"Type 3",IF(AND('Test Sample Data'!N1369&gt;=30,'Control Sample Data'!N1369&gt;=30,OR(I1369&gt;=0.05,I1369="N/A")),"Type 2",IF(OR(AND('Test Sample Data'!N1369&gt;=30,'Control Sample Data'!N1369&lt;=30),AND('Test Sample Data'!N1369&lt;=30,'Control Sample Data'!N1369&gt;=30)),"Type 1","OKAY")))</f>
        <v>OKAY</v>
      </c>
    </row>
    <row r="1370" spans="1:11">
      <c r="A1370" s="80"/>
      <c r="B1370" s="87" t="str">
        <f>IF('Gene Table'!E1370="","",'Gene Table'!E1370)</f>
        <v>hsa-miR-4512</v>
      </c>
      <c r="C1370" s="87" t="str">
        <f>'Gene Table'!B1370</f>
        <v>I24</v>
      </c>
      <c r="D1370" s="88" t="e">
        <f>Calculations!BN1371</f>
        <v>#DIV/0!</v>
      </c>
      <c r="E1370" s="88" t="e">
        <f>Calculations!BO1371</f>
        <v>#DIV/0!</v>
      </c>
      <c r="F1370" s="89" t="e">
        <f t="shared" si="100"/>
        <v>#DIV/0!</v>
      </c>
      <c r="G1370" s="89" t="e">
        <f t="shared" si="101"/>
        <v>#DIV/0!</v>
      </c>
      <c r="H1370" s="88" t="e">
        <f t="shared" si="102"/>
        <v>#DIV/0!</v>
      </c>
      <c r="I1370" s="92" t="str">
        <f>IF(OR(COUNT(Calculations!BP1371:BY1371)&lt;3,COUNT(Calculations!BZ1371:CI1371)&lt;3),"N/A",IF(ISERROR(TTEST(Calculations!BP1371:BY1371,Calculations!BZ1371:CI1371,2,2)),"N/A",TTEST(Calculations!BP1371:BY1371,Calculations!BZ1371:CI1371,2,2)))</f>
        <v>N/A</v>
      </c>
      <c r="J1370" s="88" t="e">
        <f t="shared" si="103"/>
        <v>#DIV/0!</v>
      </c>
      <c r="K1370" s="93" t="str">
        <f>IF(AND('Test Sample Data'!N1370&gt;=35,'Control Sample Data'!N1370&gt;=35),"Type 3",IF(AND('Test Sample Data'!N1370&gt;=30,'Control Sample Data'!N1370&gt;=30,OR(I1370&gt;=0.05,I1370="N/A")),"Type 2",IF(OR(AND('Test Sample Data'!N1370&gt;=30,'Control Sample Data'!N1370&lt;=30),AND('Test Sample Data'!N1370&lt;=30,'Control Sample Data'!N1370&gt;=30)),"Type 1","OKAY")))</f>
        <v>OKAY</v>
      </c>
    </row>
    <row r="1371" spans="1:11">
      <c r="A1371" s="80"/>
      <c r="B1371" s="87" t="str">
        <f>IF('Gene Table'!E1371="","",'Gene Table'!E1371)</f>
        <v>hsa-miR-4659b-3p</v>
      </c>
      <c r="C1371" s="87" t="str">
        <f>'Gene Table'!B1371</f>
        <v>J01</v>
      </c>
      <c r="D1371" s="88" t="e">
        <f>Calculations!BN1372</f>
        <v>#DIV/0!</v>
      </c>
      <c r="E1371" s="88" t="e">
        <f>Calculations!BO1372</f>
        <v>#DIV/0!</v>
      </c>
      <c r="F1371" s="89" t="e">
        <f t="shared" si="100"/>
        <v>#DIV/0!</v>
      </c>
      <c r="G1371" s="89" t="e">
        <f t="shared" si="101"/>
        <v>#DIV/0!</v>
      </c>
      <c r="H1371" s="88" t="e">
        <f t="shared" si="102"/>
        <v>#DIV/0!</v>
      </c>
      <c r="I1371" s="92" t="str">
        <f>IF(OR(COUNT(Calculations!BP1372:BY1372)&lt;3,COUNT(Calculations!BZ1372:CI1372)&lt;3),"N/A",IF(ISERROR(TTEST(Calculations!BP1372:BY1372,Calculations!BZ1372:CI1372,2,2)),"N/A",TTEST(Calculations!BP1372:BY1372,Calculations!BZ1372:CI1372,2,2)))</f>
        <v>N/A</v>
      </c>
      <c r="J1371" s="88" t="e">
        <f t="shared" si="103"/>
        <v>#DIV/0!</v>
      </c>
      <c r="K1371" s="93" t="str">
        <f>IF(AND('Test Sample Data'!N1371&gt;=35,'Control Sample Data'!N1371&gt;=35),"Type 3",IF(AND('Test Sample Data'!N1371&gt;=30,'Control Sample Data'!N1371&gt;=30,OR(I1371&gt;=0.05,I1371="N/A")),"Type 2",IF(OR(AND('Test Sample Data'!N1371&gt;=30,'Control Sample Data'!N1371&lt;=30),AND('Test Sample Data'!N1371&lt;=30,'Control Sample Data'!N1371&gt;=30)),"Type 1","OKAY")))</f>
        <v>OKAY</v>
      </c>
    </row>
    <row r="1372" spans="1:11">
      <c r="A1372" s="80"/>
      <c r="B1372" s="87" t="str">
        <f>IF('Gene Table'!E1372="","",'Gene Table'!E1372)</f>
        <v>hsa-miR-4715-5p</v>
      </c>
      <c r="C1372" s="87" t="str">
        <f>'Gene Table'!B1372</f>
        <v>J02</v>
      </c>
      <c r="D1372" s="88" t="e">
        <f>Calculations!BN1373</f>
        <v>#DIV/0!</v>
      </c>
      <c r="E1372" s="88" t="e">
        <f>Calculations!BO1373</f>
        <v>#DIV/0!</v>
      </c>
      <c r="F1372" s="89" t="e">
        <f t="shared" si="100"/>
        <v>#DIV/0!</v>
      </c>
      <c r="G1372" s="89" t="e">
        <f t="shared" si="101"/>
        <v>#DIV/0!</v>
      </c>
      <c r="H1372" s="88" t="e">
        <f t="shared" si="102"/>
        <v>#DIV/0!</v>
      </c>
      <c r="I1372" s="92" t="str">
        <f>IF(OR(COUNT(Calculations!BP1373:BY1373)&lt;3,COUNT(Calculations!BZ1373:CI1373)&lt;3),"N/A",IF(ISERROR(TTEST(Calculations!BP1373:BY1373,Calculations!BZ1373:CI1373,2,2)),"N/A",TTEST(Calculations!BP1373:BY1373,Calculations!BZ1373:CI1373,2,2)))</f>
        <v>N/A</v>
      </c>
      <c r="J1372" s="88" t="e">
        <f t="shared" si="103"/>
        <v>#DIV/0!</v>
      </c>
      <c r="K1372" s="93" t="str">
        <f>IF(AND('Test Sample Data'!N1372&gt;=35,'Control Sample Data'!N1372&gt;=35),"Type 3",IF(AND('Test Sample Data'!N1372&gt;=30,'Control Sample Data'!N1372&gt;=30,OR(I1372&gt;=0.05,I1372="N/A")),"Type 2",IF(OR(AND('Test Sample Data'!N1372&gt;=30,'Control Sample Data'!N1372&lt;=30),AND('Test Sample Data'!N1372&lt;=30,'Control Sample Data'!N1372&gt;=30)),"Type 1","OKAY")))</f>
        <v>OKAY</v>
      </c>
    </row>
    <row r="1373" spans="1:11">
      <c r="A1373" s="80"/>
      <c r="B1373" s="87" t="str">
        <f>IF('Gene Table'!E1373="","",'Gene Table'!E1373)</f>
        <v>hsa-miR-4663</v>
      </c>
      <c r="C1373" s="87" t="str">
        <f>'Gene Table'!B1373</f>
        <v>J03</v>
      </c>
      <c r="D1373" s="88" t="e">
        <f>Calculations!BN1374</f>
        <v>#DIV/0!</v>
      </c>
      <c r="E1373" s="88" t="e">
        <f>Calculations!BO1374</f>
        <v>#DIV/0!</v>
      </c>
      <c r="F1373" s="89" t="e">
        <f t="shared" si="100"/>
        <v>#DIV/0!</v>
      </c>
      <c r="G1373" s="89" t="e">
        <f t="shared" si="101"/>
        <v>#DIV/0!</v>
      </c>
      <c r="H1373" s="88" t="e">
        <f t="shared" si="102"/>
        <v>#DIV/0!</v>
      </c>
      <c r="I1373" s="92" t="str">
        <f>IF(OR(COUNT(Calculations!BP1374:BY1374)&lt;3,COUNT(Calculations!BZ1374:CI1374)&lt;3),"N/A",IF(ISERROR(TTEST(Calculations!BP1374:BY1374,Calculations!BZ1374:CI1374,2,2)),"N/A",TTEST(Calculations!BP1374:BY1374,Calculations!BZ1374:CI1374,2,2)))</f>
        <v>N/A</v>
      </c>
      <c r="J1373" s="88" t="e">
        <f t="shared" si="103"/>
        <v>#DIV/0!</v>
      </c>
      <c r="K1373" s="93" t="str">
        <f>IF(AND('Test Sample Data'!N1373&gt;=35,'Control Sample Data'!N1373&gt;=35),"Type 3",IF(AND('Test Sample Data'!N1373&gt;=30,'Control Sample Data'!N1373&gt;=30,OR(I1373&gt;=0.05,I1373="N/A")),"Type 2",IF(OR(AND('Test Sample Data'!N1373&gt;=30,'Control Sample Data'!N1373&lt;=30),AND('Test Sample Data'!N1373&lt;=30,'Control Sample Data'!N1373&gt;=30)),"Type 1","OKAY")))</f>
        <v>OKAY</v>
      </c>
    </row>
    <row r="1374" spans="1:11">
      <c r="A1374" s="80"/>
      <c r="B1374" s="87" t="str">
        <f>IF('Gene Table'!E1374="","",'Gene Table'!E1374)</f>
        <v>hsa-miR-4715-3p</v>
      </c>
      <c r="C1374" s="87" t="str">
        <f>'Gene Table'!B1374</f>
        <v>J04</v>
      </c>
      <c r="D1374" s="88" t="e">
        <f>Calculations!BN1375</f>
        <v>#DIV/0!</v>
      </c>
      <c r="E1374" s="88" t="e">
        <f>Calculations!BO1375</f>
        <v>#DIV/0!</v>
      </c>
      <c r="F1374" s="89" t="e">
        <f t="shared" si="100"/>
        <v>#DIV/0!</v>
      </c>
      <c r="G1374" s="89" t="e">
        <f t="shared" si="101"/>
        <v>#DIV/0!</v>
      </c>
      <c r="H1374" s="88" t="e">
        <f t="shared" si="102"/>
        <v>#DIV/0!</v>
      </c>
      <c r="I1374" s="92" t="str">
        <f>IF(OR(COUNT(Calculations!BP1375:BY1375)&lt;3,COUNT(Calculations!BZ1375:CI1375)&lt;3),"N/A",IF(ISERROR(TTEST(Calculations!BP1375:BY1375,Calculations!BZ1375:CI1375,2,2)),"N/A",TTEST(Calculations!BP1375:BY1375,Calculations!BZ1375:CI1375,2,2)))</f>
        <v>N/A</v>
      </c>
      <c r="J1374" s="88" t="e">
        <f t="shared" si="103"/>
        <v>#DIV/0!</v>
      </c>
      <c r="K1374" s="93" t="str">
        <f>IF(AND('Test Sample Data'!N1374&gt;=35,'Control Sample Data'!N1374&gt;=35),"Type 3",IF(AND('Test Sample Data'!N1374&gt;=30,'Control Sample Data'!N1374&gt;=30,OR(I1374&gt;=0.05,I1374="N/A")),"Type 2",IF(OR(AND('Test Sample Data'!N1374&gt;=30,'Control Sample Data'!N1374&lt;=30),AND('Test Sample Data'!N1374&lt;=30,'Control Sample Data'!N1374&gt;=30)),"Type 1","OKAY")))</f>
        <v>OKAY</v>
      </c>
    </row>
    <row r="1375" spans="1:11">
      <c r="A1375" s="80"/>
      <c r="B1375" s="87" t="str">
        <f>IF('Gene Table'!E1375="","",'Gene Table'!E1375)</f>
        <v>hsa-miR-4662b</v>
      </c>
      <c r="C1375" s="87" t="str">
        <f>'Gene Table'!B1375</f>
        <v>J05</v>
      </c>
      <c r="D1375" s="88" t="e">
        <f>Calculations!BN1376</f>
        <v>#DIV/0!</v>
      </c>
      <c r="E1375" s="88" t="e">
        <f>Calculations!BO1376</f>
        <v>#DIV/0!</v>
      </c>
      <c r="F1375" s="89" t="e">
        <f t="shared" si="100"/>
        <v>#DIV/0!</v>
      </c>
      <c r="G1375" s="89" t="e">
        <f t="shared" si="101"/>
        <v>#DIV/0!</v>
      </c>
      <c r="H1375" s="88" t="e">
        <f t="shared" si="102"/>
        <v>#DIV/0!</v>
      </c>
      <c r="I1375" s="92" t="str">
        <f>IF(OR(COUNT(Calculations!BP1376:BY1376)&lt;3,COUNT(Calculations!BZ1376:CI1376)&lt;3),"N/A",IF(ISERROR(TTEST(Calculations!BP1376:BY1376,Calculations!BZ1376:CI1376,2,2)),"N/A",TTEST(Calculations!BP1376:BY1376,Calculations!BZ1376:CI1376,2,2)))</f>
        <v>N/A</v>
      </c>
      <c r="J1375" s="88" t="e">
        <f t="shared" si="103"/>
        <v>#DIV/0!</v>
      </c>
      <c r="K1375" s="93" t="str">
        <f>IF(AND('Test Sample Data'!N1375&gt;=35,'Control Sample Data'!N1375&gt;=35),"Type 3",IF(AND('Test Sample Data'!N1375&gt;=30,'Control Sample Data'!N1375&gt;=30,OR(I1375&gt;=0.05,I1375="N/A")),"Type 2",IF(OR(AND('Test Sample Data'!N1375&gt;=30,'Control Sample Data'!N1375&lt;=30),AND('Test Sample Data'!N1375&lt;=30,'Control Sample Data'!N1375&gt;=30)),"Type 1","OKAY")))</f>
        <v>OKAY</v>
      </c>
    </row>
    <row r="1376" spans="1:11">
      <c r="A1376" s="80"/>
      <c r="B1376" s="87" t="str">
        <f>IF('Gene Table'!E1376="","",'Gene Table'!E1376)</f>
        <v>hsa-miR-4716-5p</v>
      </c>
      <c r="C1376" s="87" t="str">
        <f>'Gene Table'!B1376</f>
        <v>J06</v>
      </c>
      <c r="D1376" s="88" t="e">
        <f>Calculations!BN1377</f>
        <v>#DIV/0!</v>
      </c>
      <c r="E1376" s="88" t="e">
        <f>Calculations!BO1377</f>
        <v>#DIV/0!</v>
      </c>
      <c r="F1376" s="89" t="e">
        <f t="shared" si="100"/>
        <v>#DIV/0!</v>
      </c>
      <c r="G1376" s="89" t="e">
        <f t="shared" si="101"/>
        <v>#DIV/0!</v>
      </c>
      <c r="H1376" s="88" t="e">
        <f t="shared" si="102"/>
        <v>#DIV/0!</v>
      </c>
      <c r="I1376" s="92" t="str">
        <f>IF(OR(COUNT(Calculations!BP1377:BY1377)&lt;3,COUNT(Calculations!BZ1377:CI1377)&lt;3),"N/A",IF(ISERROR(TTEST(Calculations!BP1377:BY1377,Calculations!BZ1377:CI1377,2,2)),"N/A",TTEST(Calculations!BP1377:BY1377,Calculations!BZ1377:CI1377,2,2)))</f>
        <v>N/A</v>
      </c>
      <c r="J1376" s="88" t="e">
        <f t="shared" si="103"/>
        <v>#DIV/0!</v>
      </c>
      <c r="K1376" s="93" t="str">
        <f>IF(AND('Test Sample Data'!N1376&gt;=35,'Control Sample Data'!N1376&gt;=35),"Type 3",IF(AND('Test Sample Data'!N1376&gt;=30,'Control Sample Data'!N1376&gt;=30,OR(I1376&gt;=0.05,I1376="N/A")),"Type 2",IF(OR(AND('Test Sample Data'!N1376&gt;=30,'Control Sample Data'!N1376&lt;=30),AND('Test Sample Data'!N1376&lt;=30,'Control Sample Data'!N1376&gt;=30)),"Type 1","OKAY")))</f>
        <v>OKAY</v>
      </c>
    </row>
    <row r="1377" spans="1:11">
      <c r="A1377" s="80"/>
      <c r="B1377" s="87" t="str">
        <f>IF('Gene Table'!E1377="","",'Gene Table'!E1377)</f>
        <v>hsa-miR-4664-5p</v>
      </c>
      <c r="C1377" s="87" t="str">
        <f>'Gene Table'!B1377</f>
        <v>J07</v>
      </c>
      <c r="D1377" s="88" t="e">
        <f>Calculations!BN1378</f>
        <v>#DIV/0!</v>
      </c>
      <c r="E1377" s="88" t="e">
        <f>Calculations!BO1378</f>
        <v>#DIV/0!</v>
      </c>
      <c r="F1377" s="89" t="e">
        <f t="shared" si="100"/>
        <v>#DIV/0!</v>
      </c>
      <c r="G1377" s="89" t="e">
        <f t="shared" si="101"/>
        <v>#DIV/0!</v>
      </c>
      <c r="H1377" s="88" t="e">
        <f t="shared" si="102"/>
        <v>#DIV/0!</v>
      </c>
      <c r="I1377" s="92" t="str">
        <f>IF(OR(COUNT(Calculations!BP1378:BY1378)&lt;3,COUNT(Calculations!BZ1378:CI1378)&lt;3),"N/A",IF(ISERROR(TTEST(Calculations!BP1378:BY1378,Calculations!BZ1378:CI1378,2,2)),"N/A",TTEST(Calculations!BP1378:BY1378,Calculations!BZ1378:CI1378,2,2)))</f>
        <v>N/A</v>
      </c>
      <c r="J1377" s="88" t="e">
        <f t="shared" si="103"/>
        <v>#DIV/0!</v>
      </c>
      <c r="K1377" s="93" t="str">
        <f>IF(AND('Test Sample Data'!N1377&gt;=35,'Control Sample Data'!N1377&gt;=35),"Type 3",IF(AND('Test Sample Data'!N1377&gt;=30,'Control Sample Data'!N1377&gt;=30,OR(I1377&gt;=0.05,I1377="N/A")),"Type 2",IF(OR(AND('Test Sample Data'!N1377&gt;=30,'Control Sample Data'!N1377&lt;=30),AND('Test Sample Data'!N1377&lt;=30,'Control Sample Data'!N1377&gt;=30)),"Type 1","OKAY")))</f>
        <v>OKAY</v>
      </c>
    </row>
    <row r="1378" spans="1:11">
      <c r="A1378" s="80"/>
      <c r="B1378" s="87" t="str">
        <f>IF('Gene Table'!E1378="","",'Gene Table'!E1378)</f>
        <v>hsa-miR-4716-3p</v>
      </c>
      <c r="C1378" s="87" t="str">
        <f>'Gene Table'!B1378</f>
        <v>J08</v>
      </c>
      <c r="D1378" s="88" t="e">
        <f>Calculations!BN1379</f>
        <v>#DIV/0!</v>
      </c>
      <c r="E1378" s="88" t="e">
        <f>Calculations!BO1379</f>
        <v>#DIV/0!</v>
      </c>
      <c r="F1378" s="89" t="e">
        <f t="shared" si="100"/>
        <v>#DIV/0!</v>
      </c>
      <c r="G1378" s="89" t="e">
        <f t="shared" si="101"/>
        <v>#DIV/0!</v>
      </c>
      <c r="H1378" s="88" t="e">
        <f t="shared" si="102"/>
        <v>#DIV/0!</v>
      </c>
      <c r="I1378" s="92" t="str">
        <f>IF(OR(COUNT(Calculations!BP1379:BY1379)&lt;3,COUNT(Calculations!BZ1379:CI1379)&lt;3),"N/A",IF(ISERROR(TTEST(Calculations!BP1379:BY1379,Calculations!BZ1379:CI1379,2,2)),"N/A",TTEST(Calculations!BP1379:BY1379,Calculations!BZ1379:CI1379,2,2)))</f>
        <v>N/A</v>
      </c>
      <c r="J1378" s="88" t="e">
        <f t="shared" si="103"/>
        <v>#DIV/0!</v>
      </c>
      <c r="K1378" s="93" t="str">
        <f>IF(AND('Test Sample Data'!N1378&gt;=35,'Control Sample Data'!N1378&gt;=35),"Type 3",IF(AND('Test Sample Data'!N1378&gt;=30,'Control Sample Data'!N1378&gt;=30,OR(I1378&gt;=0.05,I1378="N/A")),"Type 2",IF(OR(AND('Test Sample Data'!N1378&gt;=30,'Control Sample Data'!N1378&lt;=30),AND('Test Sample Data'!N1378&lt;=30,'Control Sample Data'!N1378&gt;=30)),"Type 1","OKAY")))</f>
        <v>OKAY</v>
      </c>
    </row>
    <row r="1379" spans="1:11">
      <c r="A1379" s="80"/>
      <c r="B1379" s="87" t="str">
        <f>IF('Gene Table'!E1379="","",'Gene Table'!E1379)</f>
        <v>hsa-miR-4664-3p</v>
      </c>
      <c r="C1379" s="87" t="str">
        <f>'Gene Table'!B1379</f>
        <v>J09</v>
      </c>
      <c r="D1379" s="88" t="e">
        <f>Calculations!BN1380</f>
        <v>#DIV/0!</v>
      </c>
      <c r="E1379" s="88" t="e">
        <f>Calculations!BO1380</f>
        <v>#DIV/0!</v>
      </c>
      <c r="F1379" s="89" t="e">
        <f t="shared" si="100"/>
        <v>#DIV/0!</v>
      </c>
      <c r="G1379" s="89" t="e">
        <f t="shared" si="101"/>
        <v>#DIV/0!</v>
      </c>
      <c r="H1379" s="88" t="e">
        <f t="shared" si="102"/>
        <v>#DIV/0!</v>
      </c>
      <c r="I1379" s="92" t="str">
        <f>IF(OR(COUNT(Calculations!BP1380:BY1380)&lt;3,COUNT(Calculations!BZ1380:CI1380)&lt;3),"N/A",IF(ISERROR(TTEST(Calculations!BP1380:BY1380,Calculations!BZ1380:CI1380,2,2)),"N/A",TTEST(Calculations!BP1380:BY1380,Calculations!BZ1380:CI1380,2,2)))</f>
        <v>N/A</v>
      </c>
      <c r="J1379" s="88" t="e">
        <f t="shared" si="103"/>
        <v>#DIV/0!</v>
      </c>
      <c r="K1379" s="93" t="str">
        <f>IF(AND('Test Sample Data'!N1379&gt;=35,'Control Sample Data'!N1379&gt;=35),"Type 3",IF(AND('Test Sample Data'!N1379&gt;=30,'Control Sample Data'!N1379&gt;=30,OR(I1379&gt;=0.05,I1379="N/A")),"Type 2",IF(OR(AND('Test Sample Data'!N1379&gt;=30,'Control Sample Data'!N1379&lt;=30),AND('Test Sample Data'!N1379&lt;=30,'Control Sample Data'!N1379&gt;=30)),"Type 1","OKAY")))</f>
        <v>OKAY</v>
      </c>
    </row>
    <row r="1380" spans="1:11">
      <c r="A1380" s="80"/>
      <c r="B1380" s="87" t="str">
        <f>IF('Gene Table'!E1380="","",'Gene Table'!E1380)</f>
        <v>hsa-miR-3529-5p</v>
      </c>
      <c r="C1380" s="87" t="str">
        <f>'Gene Table'!B1380</f>
        <v>J10</v>
      </c>
      <c r="D1380" s="88" t="e">
        <f>Calculations!BN1381</f>
        <v>#DIV/0!</v>
      </c>
      <c r="E1380" s="88" t="e">
        <f>Calculations!BO1381</f>
        <v>#DIV/0!</v>
      </c>
      <c r="F1380" s="89" t="e">
        <f t="shared" si="100"/>
        <v>#DIV/0!</v>
      </c>
      <c r="G1380" s="89" t="e">
        <f t="shared" si="101"/>
        <v>#DIV/0!</v>
      </c>
      <c r="H1380" s="88" t="e">
        <f t="shared" si="102"/>
        <v>#DIV/0!</v>
      </c>
      <c r="I1380" s="92" t="str">
        <f>IF(OR(COUNT(Calculations!BP1381:BY1381)&lt;3,COUNT(Calculations!BZ1381:CI1381)&lt;3),"N/A",IF(ISERROR(TTEST(Calculations!BP1381:BY1381,Calculations!BZ1381:CI1381,2,2)),"N/A",TTEST(Calculations!BP1381:BY1381,Calculations!BZ1381:CI1381,2,2)))</f>
        <v>N/A</v>
      </c>
      <c r="J1380" s="88" t="e">
        <f t="shared" si="103"/>
        <v>#DIV/0!</v>
      </c>
      <c r="K1380" s="93" t="str">
        <f>IF(AND('Test Sample Data'!N1380&gt;=35,'Control Sample Data'!N1380&gt;=35),"Type 3",IF(AND('Test Sample Data'!N1380&gt;=30,'Control Sample Data'!N1380&gt;=30,OR(I1380&gt;=0.05,I1380="N/A")),"Type 2",IF(OR(AND('Test Sample Data'!N1380&gt;=30,'Control Sample Data'!N1380&lt;=30),AND('Test Sample Data'!N1380&lt;=30,'Control Sample Data'!N1380&gt;=30)),"Type 1","OKAY")))</f>
        <v>OKAY</v>
      </c>
    </row>
    <row r="1381" spans="1:11">
      <c r="A1381" s="80"/>
      <c r="B1381" s="87" t="str">
        <f>IF('Gene Table'!E1381="","",'Gene Table'!E1381)</f>
        <v>hsa-miR-4665-5p</v>
      </c>
      <c r="C1381" s="87" t="str">
        <f>'Gene Table'!B1381</f>
        <v>J11</v>
      </c>
      <c r="D1381" s="88" t="e">
        <f>Calculations!BN1382</f>
        <v>#DIV/0!</v>
      </c>
      <c r="E1381" s="88" t="e">
        <f>Calculations!BO1382</f>
        <v>#DIV/0!</v>
      </c>
      <c r="F1381" s="89" t="e">
        <f t="shared" si="100"/>
        <v>#DIV/0!</v>
      </c>
      <c r="G1381" s="89" t="e">
        <f t="shared" si="101"/>
        <v>#DIV/0!</v>
      </c>
      <c r="H1381" s="88" t="e">
        <f t="shared" si="102"/>
        <v>#DIV/0!</v>
      </c>
      <c r="I1381" s="92" t="str">
        <f>IF(OR(COUNT(Calculations!BP1382:BY1382)&lt;3,COUNT(Calculations!BZ1382:CI1382)&lt;3),"N/A",IF(ISERROR(TTEST(Calculations!BP1382:BY1382,Calculations!BZ1382:CI1382,2,2)),"N/A",TTEST(Calculations!BP1382:BY1382,Calculations!BZ1382:CI1382,2,2)))</f>
        <v>N/A</v>
      </c>
      <c r="J1381" s="88" t="e">
        <f t="shared" si="103"/>
        <v>#DIV/0!</v>
      </c>
      <c r="K1381" s="93" t="str">
        <f>IF(AND('Test Sample Data'!N1381&gt;=35,'Control Sample Data'!N1381&gt;=35),"Type 3",IF(AND('Test Sample Data'!N1381&gt;=30,'Control Sample Data'!N1381&gt;=30,OR(I1381&gt;=0.05,I1381="N/A")),"Type 2",IF(OR(AND('Test Sample Data'!N1381&gt;=30,'Control Sample Data'!N1381&lt;=30),AND('Test Sample Data'!N1381&lt;=30,'Control Sample Data'!N1381&gt;=30)),"Type 1","OKAY")))</f>
        <v>OKAY</v>
      </c>
    </row>
    <row r="1382" spans="1:11">
      <c r="A1382" s="80"/>
      <c r="B1382" s="87" t="str">
        <f>IF('Gene Table'!E1382="","",'Gene Table'!E1382)</f>
        <v>hsa-miR-4717-5p</v>
      </c>
      <c r="C1382" s="87" t="str">
        <f>'Gene Table'!B1382</f>
        <v>J12</v>
      </c>
      <c r="D1382" s="88" t="e">
        <f>Calculations!BN1383</f>
        <v>#DIV/0!</v>
      </c>
      <c r="E1382" s="88" t="e">
        <f>Calculations!BO1383</f>
        <v>#DIV/0!</v>
      </c>
      <c r="F1382" s="89" t="e">
        <f t="shared" si="100"/>
        <v>#DIV/0!</v>
      </c>
      <c r="G1382" s="89" t="e">
        <f t="shared" si="101"/>
        <v>#DIV/0!</v>
      </c>
      <c r="H1382" s="88" t="e">
        <f t="shared" si="102"/>
        <v>#DIV/0!</v>
      </c>
      <c r="I1382" s="92" t="str">
        <f>IF(OR(COUNT(Calculations!BP1383:BY1383)&lt;3,COUNT(Calculations!BZ1383:CI1383)&lt;3),"N/A",IF(ISERROR(TTEST(Calculations!BP1383:BY1383,Calculations!BZ1383:CI1383,2,2)),"N/A",TTEST(Calculations!BP1383:BY1383,Calculations!BZ1383:CI1383,2,2)))</f>
        <v>N/A</v>
      </c>
      <c r="J1382" s="88" t="e">
        <f t="shared" si="103"/>
        <v>#DIV/0!</v>
      </c>
      <c r="K1382" s="93" t="str">
        <f>IF(AND('Test Sample Data'!N1382&gt;=35,'Control Sample Data'!N1382&gt;=35),"Type 3",IF(AND('Test Sample Data'!N1382&gt;=30,'Control Sample Data'!N1382&gt;=30,OR(I1382&gt;=0.05,I1382="N/A")),"Type 2",IF(OR(AND('Test Sample Data'!N1382&gt;=30,'Control Sample Data'!N1382&lt;=30),AND('Test Sample Data'!N1382&lt;=30,'Control Sample Data'!N1382&gt;=30)),"Type 1","OKAY")))</f>
        <v>OKAY</v>
      </c>
    </row>
    <row r="1383" spans="1:11">
      <c r="A1383" s="80"/>
      <c r="B1383" s="87" t="str">
        <f>IF('Gene Table'!E1383="","",'Gene Table'!E1383)</f>
        <v>hsa-miR-4665-3p</v>
      </c>
      <c r="C1383" s="87" t="str">
        <f>'Gene Table'!B1383</f>
        <v>J13</v>
      </c>
      <c r="D1383" s="88" t="e">
        <f>Calculations!BN1384</f>
        <v>#DIV/0!</v>
      </c>
      <c r="E1383" s="88" t="e">
        <f>Calculations!BO1384</f>
        <v>#DIV/0!</v>
      </c>
      <c r="F1383" s="89" t="e">
        <f t="shared" si="100"/>
        <v>#DIV/0!</v>
      </c>
      <c r="G1383" s="89" t="e">
        <f t="shared" si="101"/>
        <v>#DIV/0!</v>
      </c>
      <c r="H1383" s="88" t="e">
        <f t="shared" si="102"/>
        <v>#DIV/0!</v>
      </c>
      <c r="I1383" s="92" t="str">
        <f>IF(OR(COUNT(Calculations!BP1384:BY1384)&lt;3,COUNT(Calculations!BZ1384:CI1384)&lt;3),"N/A",IF(ISERROR(TTEST(Calculations!BP1384:BY1384,Calculations!BZ1384:CI1384,2,2)),"N/A",TTEST(Calculations!BP1384:BY1384,Calculations!BZ1384:CI1384,2,2)))</f>
        <v>N/A</v>
      </c>
      <c r="J1383" s="88" t="e">
        <f t="shared" si="103"/>
        <v>#DIV/0!</v>
      </c>
      <c r="K1383" s="93" t="str">
        <f>IF(AND('Test Sample Data'!N1383&gt;=35,'Control Sample Data'!N1383&gt;=35),"Type 3",IF(AND('Test Sample Data'!N1383&gt;=30,'Control Sample Data'!N1383&gt;=30,OR(I1383&gt;=0.05,I1383="N/A")),"Type 2",IF(OR(AND('Test Sample Data'!N1383&gt;=30,'Control Sample Data'!N1383&lt;=30),AND('Test Sample Data'!N1383&lt;=30,'Control Sample Data'!N1383&gt;=30)),"Type 1","OKAY")))</f>
        <v>OKAY</v>
      </c>
    </row>
    <row r="1384" spans="1:11">
      <c r="A1384" s="80"/>
      <c r="B1384" s="87" t="str">
        <f>IF('Gene Table'!E1384="","",'Gene Table'!E1384)</f>
        <v>hsa-miR-4717-3p</v>
      </c>
      <c r="C1384" s="87" t="str">
        <f>'Gene Table'!B1384</f>
        <v>J14</v>
      </c>
      <c r="D1384" s="88" t="e">
        <f>Calculations!BN1385</f>
        <v>#DIV/0!</v>
      </c>
      <c r="E1384" s="88" t="e">
        <f>Calculations!BO1385</f>
        <v>#DIV/0!</v>
      </c>
      <c r="F1384" s="89" t="e">
        <f t="shared" si="100"/>
        <v>#DIV/0!</v>
      </c>
      <c r="G1384" s="89" t="e">
        <f t="shared" si="101"/>
        <v>#DIV/0!</v>
      </c>
      <c r="H1384" s="88" t="e">
        <f t="shared" si="102"/>
        <v>#DIV/0!</v>
      </c>
      <c r="I1384" s="92" t="str">
        <f>IF(OR(COUNT(Calculations!BP1385:BY1385)&lt;3,COUNT(Calculations!BZ1385:CI1385)&lt;3),"N/A",IF(ISERROR(TTEST(Calculations!BP1385:BY1385,Calculations!BZ1385:CI1385,2,2)),"N/A",TTEST(Calculations!BP1385:BY1385,Calculations!BZ1385:CI1385,2,2)))</f>
        <v>N/A</v>
      </c>
      <c r="J1384" s="88" t="e">
        <f t="shared" si="103"/>
        <v>#DIV/0!</v>
      </c>
      <c r="K1384" s="93" t="str">
        <f>IF(AND('Test Sample Data'!N1384&gt;=35,'Control Sample Data'!N1384&gt;=35),"Type 3",IF(AND('Test Sample Data'!N1384&gt;=30,'Control Sample Data'!N1384&gt;=30,OR(I1384&gt;=0.05,I1384="N/A")),"Type 2",IF(OR(AND('Test Sample Data'!N1384&gt;=30,'Control Sample Data'!N1384&lt;=30),AND('Test Sample Data'!N1384&lt;=30,'Control Sample Data'!N1384&gt;=30)),"Type 1","OKAY")))</f>
        <v>OKAY</v>
      </c>
    </row>
    <row r="1385" spans="1:11">
      <c r="A1385" s="80"/>
      <c r="B1385" s="87" t="str">
        <f>IF('Gene Table'!E1385="","",'Gene Table'!E1385)</f>
        <v>hsa-miR-4666a-5p</v>
      </c>
      <c r="C1385" s="87" t="str">
        <f>'Gene Table'!B1385</f>
        <v>J15</v>
      </c>
      <c r="D1385" s="88" t="e">
        <f>Calculations!BN1386</f>
        <v>#DIV/0!</v>
      </c>
      <c r="E1385" s="88" t="e">
        <f>Calculations!BO1386</f>
        <v>#DIV/0!</v>
      </c>
      <c r="F1385" s="89" t="e">
        <f t="shared" si="100"/>
        <v>#DIV/0!</v>
      </c>
      <c r="G1385" s="89" t="e">
        <f t="shared" si="101"/>
        <v>#DIV/0!</v>
      </c>
      <c r="H1385" s="88" t="e">
        <f t="shared" si="102"/>
        <v>#DIV/0!</v>
      </c>
      <c r="I1385" s="92" t="str">
        <f>IF(OR(COUNT(Calculations!BP1386:BY1386)&lt;3,COUNT(Calculations!BZ1386:CI1386)&lt;3),"N/A",IF(ISERROR(TTEST(Calculations!BP1386:BY1386,Calculations!BZ1386:CI1386,2,2)),"N/A",TTEST(Calculations!BP1386:BY1386,Calculations!BZ1386:CI1386,2,2)))</f>
        <v>N/A</v>
      </c>
      <c r="J1385" s="88" t="e">
        <f t="shared" si="103"/>
        <v>#DIV/0!</v>
      </c>
      <c r="K1385" s="93" t="str">
        <f>IF(AND('Test Sample Data'!N1385&gt;=35,'Control Sample Data'!N1385&gt;=35),"Type 3",IF(AND('Test Sample Data'!N1385&gt;=30,'Control Sample Data'!N1385&gt;=30,OR(I1385&gt;=0.05,I1385="N/A")),"Type 2",IF(OR(AND('Test Sample Data'!N1385&gt;=30,'Control Sample Data'!N1385&lt;=30),AND('Test Sample Data'!N1385&lt;=30,'Control Sample Data'!N1385&gt;=30)),"Type 1","OKAY")))</f>
        <v>OKAY</v>
      </c>
    </row>
    <row r="1386" spans="1:11">
      <c r="A1386" s="80"/>
      <c r="B1386" s="87" t="str">
        <f>IF('Gene Table'!E1386="","",'Gene Table'!E1386)</f>
        <v>hsa-miR-4718</v>
      </c>
      <c r="C1386" s="87" t="str">
        <f>'Gene Table'!B1386</f>
        <v>J16</v>
      </c>
      <c r="D1386" s="88" t="e">
        <f>Calculations!BN1387</f>
        <v>#DIV/0!</v>
      </c>
      <c r="E1386" s="88" t="e">
        <f>Calculations!BO1387</f>
        <v>#DIV/0!</v>
      </c>
      <c r="F1386" s="89" t="e">
        <f t="shared" si="100"/>
        <v>#DIV/0!</v>
      </c>
      <c r="G1386" s="89" t="e">
        <f t="shared" si="101"/>
        <v>#DIV/0!</v>
      </c>
      <c r="H1386" s="88" t="e">
        <f t="shared" si="102"/>
        <v>#DIV/0!</v>
      </c>
      <c r="I1386" s="92" t="str">
        <f>IF(OR(COUNT(Calculations!BP1387:BY1387)&lt;3,COUNT(Calculations!BZ1387:CI1387)&lt;3),"N/A",IF(ISERROR(TTEST(Calculations!BP1387:BY1387,Calculations!BZ1387:CI1387,2,2)),"N/A",TTEST(Calculations!BP1387:BY1387,Calculations!BZ1387:CI1387,2,2)))</f>
        <v>N/A</v>
      </c>
      <c r="J1386" s="88" t="e">
        <f t="shared" si="103"/>
        <v>#DIV/0!</v>
      </c>
      <c r="K1386" s="93" t="str">
        <f>IF(AND('Test Sample Data'!N1386&gt;=35,'Control Sample Data'!N1386&gt;=35),"Type 3",IF(AND('Test Sample Data'!N1386&gt;=30,'Control Sample Data'!N1386&gt;=30,OR(I1386&gt;=0.05,I1386="N/A")),"Type 2",IF(OR(AND('Test Sample Data'!N1386&gt;=30,'Control Sample Data'!N1386&lt;=30),AND('Test Sample Data'!N1386&lt;=30,'Control Sample Data'!N1386&gt;=30)),"Type 1","OKAY")))</f>
        <v>OKAY</v>
      </c>
    </row>
    <row r="1387" spans="1:11">
      <c r="A1387" s="80"/>
      <c r="B1387" s="87" t="str">
        <f>IF('Gene Table'!E1387="","",'Gene Table'!E1387)</f>
        <v>hsa-miR-4666a-3p</v>
      </c>
      <c r="C1387" s="87" t="str">
        <f>'Gene Table'!B1387</f>
        <v>J17</v>
      </c>
      <c r="D1387" s="88" t="e">
        <f>Calculations!BN1388</f>
        <v>#DIV/0!</v>
      </c>
      <c r="E1387" s="88" t="e">
        <f>Calculations!BO1388</f>
        <v>#DIV/0!</v>
      </c>
      <c r="F1387" s="89" t="e">
        <f t="shared" si="100"/>
        <v>#DIV/0!</v>
      </c>
      <c r="G1387" s="89" t="e">
        <f t="shared" si="101"/>
        <v>#DIV/0!</v>
      </c>
      <c r="H1387" s="88" t="e">
        <f t="shared" si="102"/>
        <v>#DIV/0!</v>
      </c>
      <c r="I1387" s="92" t="str">
        <f>IF(OR(COUNT(Calculations!BP1388:BY1388)&lt;3,COUNT(Calculations!BZ1388:CI1388)&lt;3),"N/A",IF(ISERROR(TTEST(Calculations!BP1388:BY1388,Calculations!BZ1388:CI1388,2,2)),"N/A",TTEST(Calculations!BP1388:BY1388,Calculations!BZ1388:CI1388,2,2)))</f>
        <v>N/A</v>
      </c>
      <c r="J1387" s="88" t="e">
        <f t="shared" si="103"/>
        <v>#DIV/0!</v>
      </c>
      <c r="K1387" s="93" t="str">
        <f>IF(AND('Test Sample Data'!N1387&gt;=35,'Control Sample Data'!N1387&gt;=35),"Type 3",IF(AND('Test Sample Data'!N1387&gt;=30,'Control Sample Data'!N1387&gt;=30,OR(I1387&gt;=0.05,I1387="N/A")),"Type 2",IF(OR(AND('Test Sample Data'!N1387&gt;=30,'Control Sample Data'!N1387&lt;=30),AND('Test Sample Data'!N1387&lt;=30,'Control Sample Data'!N1387&gt;=30)),"Type 1","OKAY")))</f>
        <v>OKAY</v>
      </c>
    </row>
    <row r="1388" spans="1:11">
      <c r="A1388" s="80"/>
      <c r="B1388" s="87" t="str">
        <f>IF('Gene Table'!E1388="","",'Gene Table'!E1388)</f>
        <v>hsa-miR-4719</v>
      </c>
      <c r="C1388" s="87" t="str">
        <f>'Gene Table'!B1388</f>
        <v>J18</v>
      </c>
      <c r="D1388" s="88" t="e">
        <f>Calculations!BN1389</f>
        <v>#DIV/0!</v>
      </c>
      <c r="E1388" s="88" t="e">
        <f>Calculations!BO1389</f>
        <v>#DIV/0!</v>
      </c>
      <c r="F1388" s="89" t="e">
        <f t="shared" si="100"/>
        <v>#DIV/0!</v>
      </c>
      <c r="G1388" s="89" t="e">
        <f t="shared" si="101"/>
        <v>#DIV/0!</v>
      </c>
      <c r="H1388" s="88" t="e">
        <f t="shared" si="102"/>
        <v>#DIV/0!</v>
      </c>
      <c r="I1388" s="92" t="str">
        <f>IF(OR(COUNT(Calculations!BP1389:BY1389)&lt;3,COUNT(Calculations!BZ1389:CI1389)&lt;3),"N/A",IF(ISERROR(TTEST(Calculations!BP1389:BY1389,Calculations!BZ1389:CI1389,2,2)),"N/A",TTEST(Calculations!BP1389:BY1389,Calculations!BZ1389:CI1389,2,2)))</f>
        <v>N/A</v>
      </c>
      <c r="J1388" s="88" t="e">
        <f t="shared" si="103"/>
        <v>#DIV/0!</v>
      </c>
      <c r="K1388" s="93" t="str">
        <f>IF(AND('Test Sample Data'!N1388&gt;=35,'Control Sample Data'!N1388&gt;=35),"Type 3",IF(AND('Test Sample Data'!N1388&gt;=30,'Control Sample Data'!N1388&gt;=30,OR(I1388&gt;=0.05,I1388="N/A")),"Type 2",IF(OR(AND('Test Sample Data'!N1388&gt;=30,'Control Sample Data'!N1388&lt;=30),AND('Test Sample Data'!N1388&lt;=30,'Control Sample Data'!N1388&gt;=30)),"Type 1","OKAY")))</f>
        <v>OKAY</v>
      </c>
    </row>
    <row r="1389" spans="1:11">
      <c r="A1389" s="80"/>
      <c r="B1389" s="87" t="str">
        <f>IF('Gene Table'!E1389="","",'Gene Table'!E1389)</f>
        <v>hsa-miR-4667-5p</v>
      </c>
      <c r="C1389" s="87" t="str">
        <f>'Gene Table'!B1389</f>
        <v>J19</v>
      </c>
      <c r="D1389" s="88" t="e">
        <f>Calculations!BN1390</f>
        <v>#DIV/0!</v>
      </c>
      <c r="E1389" s="88" t="e">
        <f>Calculations!BO1390</f>
        <v>#DIV/0!</v>
      </c>
      <c r="F1389" s="89" t="e">
        <f t="shared" si="100"/>
        <v>#DIV/0!</v>
      </c>
      <c r="G1389" s="89" t="e">
        <f t="shared" si="101"/>
        <v>#DIV/0!</v>
      </c>
      <c r="H1389" s="88" t="e">
        <f t="shared" si="102"/>
        <v>#DIV/0!</v>
      </c>
      <c r="I1389" s="92" t="str">
        <f>IF(OR(COUNT(Calculations!BP1390:BY1390)&lt;3,COUNT(Calculations!BZ1390:CI1390)&lt;3),"N/A",IF(ISERROR(TTEST(Calculations!BP1390:BY1390,Calculations!BZ1390:CI1390,2,2)),"N/A",TTEST(Calculations!BP1390:BY1390,Calculations!BZ1390:CI1390,2,2)))</f>
        <v>N/A</v>
      </c>
      <c r="J1389" s="88" t="e">
        <f t="shared" si="103"/>
        <v>#DIV/0!</v>
      </c>
      <c r="K1389" s="93" t="str">
        <f>IF(AND('Test Sample Data'!N1389&gt;=35,'Control Sample Data'!N1389&gt;=35),"Type 3",IF(AND('Test Sample Data'!N1389&gt;=30,'Control Sample Data'!N1389&gt;=30,OR(I1389&gt;=0.05,I1389="N/A")),"Type 2",IF(OR(AND('Test Sample Data'!N1389&gt;=30,'Control Sample Data'!N1389&lt;=30),AND('Test Sample Data'!N1389&lt;=30,'Control Sample Data'!N1389&gt;=30)),"Type 1","OKAY")))</f>
        <v>OKAY</v>
      </c>
    </row>
    <row r="1390" spans="1:11">
      <c r="A1390" s="80"/>
      <c r="B1390" s="87" t="str">
        <f>IF('Gene Table'!E1390="","",'Gene Table'!E1390)</f>
        <v>hsa-miR-4720-5p</v>
      </c>
      <c r="C1390" s="87" t="str">
        <f>'Gene Table'!B1390</f>
        <v>J20</v>
      </c>
      <c r="D1390" s="88" t="e">
        <f>Calculations!BN1391</f>
        <v>#DIV/0!</v>
      </c>
      <c r="E1390" s="88" t="e">
        <f>Calculations!BO1391</f>
        <v>#DIV/0!</v>
      </c>
      <c r="F1390" s="89" t="e">
        <f t="shared" si="100"/>
        <v>#DIV/0!</v>
      </c>
      <c r="G1390" s="89" t="e">
        <f t="shared" si="101"/>
        <v>#DIV/0!</v>
      </c>
      <c r="H1390" s="88" t="e">
        <f t="shared" si="102"/>
        <v>#DIV/0!</v>
      </c>
      <c r="I1390" s="92" t="str">
        <f>IF(OR(COUNT(Calculations!BP1391:BY1391)&lt;3,COUNT(Calculations!BZ1391:CI1391)&lt;3),"N/A",IF(ISERROR(TTEST(Calculations!BP1391:BY1391,Calculations!BZ1391:CI1391,2,2)),"N/A",TTEST(Calculations!BP1391:BY1391,Calculations!BZ1391:CI1391,2,2)))</f>
        <v>N/A</v>
      </c>
      <c r="J1390" s="88" t="e">
        <f t="shared" si="103"/>
        <v>#DIV/0!</v>
      </c>
      <c r="K1390" s="93" t="str">
        <f>IF(AND('Test Sample Data'!N1390&gt;=35,'Control Sample Data'!N1390&gt;=35),"Type 3",IF(AND('Test Sample Data'!N1390&gt;=30,'Control Sample Data'!N1390&gt;=30,OR(I1390&gt;=0.05,I1390="N/A")),"Type 2",IF(OR(AND('Test Sample Data'!N1390&gt;=30,'Control Sample Data'!N1390&lt;=30),AND('Test Sample Data'!N1390&lt;=30,'Control Sample Data'!N1390&gt;=30)),"Type 1","OKAY")))</f>
        <v>OKAY</v>
      </c>
    </row>
    <row r="1391" spans="1:11">
      <c r="A1391" s="80"/>
      <c r="B1391" s="87" t="str">
        <f>IF('Gene Table'!E1391="","",'Gene Table'!E1391)</f>
        <v>hsa-miR-4667-3p</v>
      </c>
      <c r="C1391" s="87" t="str">
        <f>'Gene Table'!B1391</f>
        <v>J21</v>
      </c>
      <c r="D1391" s="88" t="e">
        <f>Calculations!BN1392</f>
        <v>#DIV/0!</v>
      </c>
      <c r="E1391" s="88" t="e">
        <f>Calculations!BO1392</f>
        <v>#DIV/0!</v>
      </c>
      <c r="F1391" s="89" t="e">
        <f t="shared" si="100"/>
        <v>#DIV/0!</v>
      </c>
      <c r="G1391" s="89" t="e">
        <f t="shared" si="101"/>
        <v>#DIV/0!</v>
      </c>
      <c r="H1391" s="88" t="e">
        <f t="shared" si="102"/>
        <v>#DIV/0!</v>
      </c>
      <c r="I1391" s="92" t="str">
        <f>IF(OR(COUNT(Calculations!BP1392:BY1392)&lt;3,COUNT(Calculations!BZ1392:CI1392)&lt;3),"N/A",IF(ISERROR(TTEST(Calculations!BP1392:BY1392,Calculations!BZ1392:CI1392,2,2)),"N/A",TTEST(Calculations!BP1392:BY1392,Calculations!BZ1392:CI1392,2,2)))</f>
        <v>N/A</v>
      </c>
      <c r="J1391" s="88" t="e">
        <f t="shared" si="103"/>
        <v>#DIV/0!</v>
      </c>
      <c r="K1391" s="93" t="str">
        <f>IF(AND('Test Sample Data'!N1391&gt;=35,'Control Sample Data'!N1391&gt;=35),"Type 3",IF(AND('Test Sample Data'!N1391&gt;=30,'Control Sample Data'!N1391&gt;=30,OR(I1391&gt;=0.05,I1391="N/A")),"Type 2",IF(OR(AND('Test Sample Data'!N1391&gt;=30,'Control Sample Data'!N1391&lt;=30),AND('Test Sample Data'!N1391&lt;=30,'Control Sample Data'!N1391&gt;=30)),"Type 1","OKAY")))</f>
        <v>OKAY</v>
      </c>
    </row>
    <row r="1392" spans="1:11">
      <c r="A1392" s="80"/>
      <c r="B1392" s="87" t="str">
        <f>IF('Gene Table'!E1392="","",'Gene Table'!E1392)</f>
        <v>hsa-miR-4720-3p</v>
      </c>
      <c r="C1392" s="87" t="str">
        <f>'Gene Table'!B1392</f>
        <v>J22</v>
      </c>
      <c r="D1392" s="88" t="e">
        <f>Calculations!BN1393</f>
        <v>#DIV/0!</v>
      </c>
      <c r="E1392" s="88" t="e">
        <f>Calculations!BO1393</f>
        <v>#DIV/0!</v>
      </c>
      <c r="F1392" s="89" t="e">
        <f t="shared" si="100"/>
        <v>#DIV/0!</v>
      </c>
      <c r="G1392" s="89" t="e">
        <f t="shared" si="101"/>
        <v>#DIV/0!</v>
      </c>
      <c r="H1392" s="88" t="e">
        <f t="shared" si="102"/>
        <v>#DIV/0!</v>
      </c>
      <c r="I1392" s="92" t="str">
        <f>IF(OR(COUNT(Calculations!BP1393:BY1393)&lt;3,COUNT(Calculations!BZ1393:CI1393)&lt;3),"N/A",IF(ISERROR(TTEST(Calculations!BP1393:BY1393,Calculations!BZ1393:CI1393,2,2)),"N/A",TTEST(Calculations!BP1393:BY1393,Calculations!BZ1393:CI1393,2,2)))</f>
        <v>N/A</v>
      </c>
      <c r="J1392" s="88" t="e">
        <f t="shared" si="103"/>
        <v>#DIV/0!</v>
      </c>
      <c r="K1392" s="93" t="str">
        <f>IF(AND('Test Sample Data'!N1392&gt;=35,'Control Sample Data'!N1392&gt;=35),"Type 3",IF(AND('Test Sample Data'!N1392&gt;=30,'Control Sample Data'!N1392&gt;=30,OR(I1392&gt;=0.05,I1392="N/A")),"Type 2",IF(OR(AND('Test Sample Data'!N1392&gt;=30,'Control Sample Data'!N1392&lt;=30),AND('Test Sample Data'!N1392&lt;=30,'Control Sample Data'!N1392&gt;=30)),"Type 1","OKAY")))</f>
        <v>OKAY</v>
      </c>
    </row>
    <row r="1393" spans="1:11">
      <c r="A1393" s="80"/>
      <c r="B1393" s="87" t="str">
        <f>IF('Gene Table'!E1393="","",'Gene Table'!E1393)</f>
        <v>hsa-miR-4668-5p</v>
      </c>
      <c r="C1393" s="87" t="str">
        <f>'Gene Table'!B1393</f>
        <v>J23</v>
      </c>
      <c r="D1393" s="88" t="e">
        <f>Calculations!BN1394</f>
        <v>#DIV/0!</v>
      </c>
      <c r="E1393" s="88" t="e">
        <f>Calculations!BO1394</f>
        <v>#DIV/0!</v>
      </c>
      <c r="F1393" s="89" t="e">
        <f t="shared" si="100"/>
        <v>#DIV/0!</v>
      </c>
      <c r="G1393" s="89" t="e">
        <f t="shared" si="101"/>
        <v>#DIV/0!</v>
      </c>
      <c r="H1393" s="88" t="e">
        <f t="shared" si="102"/>
        <v>#DIV/0!</v>
      </c>
      <c r="I1393" s="92" t="str">
        <f>IF(OR(COUNT(Calculations!BP1394:BY1394)&lt;3,COUNT(Calculations!BZ1394:CI1394)&lt;3),"N/A",IF(ISERROR(TTEST(Calculations!BP1394:BY1394,Calculations!BZ1394:CI1394,2,2)),"N/A",TTEST(Calculations!BP1394:BY1394,Calculations!BZ1394:CI1394,2,2)))</f>
        <v>N/A</v>
      </c>
      <c r="J1393" s="88" t="e">
        <f t="shared" si="103"/>
        <v>#DIV/0!</v>
      </c>
      <c r="K1393" s="93" t="str">
        <f>IF(AND('Test Sample Data'!N1393&gt;=35,'Control Sample Data'!N1393&gt;=35),"Type 3",IF(AND('Test Sample Data'!N1393&gt;=30,'Control Sample Data'!N1393&gt;=30,OR(I1393&gt;=0.05,I1393="N/A")),"Type 2",IF(OR(AND('Test Sample Data'!N1393&gt;=30,'Control Sample Data'!N1393&lt;=30),AND('Test Sample Data'!N1393&lt;=30,'Control Sample Data'!N1393&gt;=30)),"Type 1","OKAY")))</f>
        <v>OKAY</v>
      </c>
    </row>
    <row r="1394" spans="1:11">
      <c r="A1394" s="80"/>
      <c r="B1394" s="87" t="str">
        <f>IF('Gene Table'!E1394="","",'Gene Table'!E1394)</f>
        <v>hsa-miR-4721</v>
      </c>
      <c r="C1394" s="87" t="str">
        <f>'Gene Table'!B1394</f>
        <v>J24</v>
      </c>
      <c r="D1394" s="88" t="e">
        <f>Calculations!BN1395</f>
        <v>#DIV/0!</v>
      </c>
      <c r="E1394" s="88" t="e">
        <f>Calculations!BO1395</f>
        <v>#DIV/0!</v>
      </c>
      <c r="F1394" s="89" t="e">
        <f t="shared" si="100"/>
        <v>#DIV/0!</v>
      </c>
      <c r="G1394" s="89" t="e">
        <f t="shared" si="101"/>
        <v>#DIV/0!</v>
      </c>
      <c r="H1394" s="88" t="e">
        <f t="shared" si="102"/>
        <v>#DIV/0!</v>
      </c>
      <c r="I1394" s="92" t="str">
        <f>IF(OR(COUNT(Calculations!BP1395:BY1395)&lt;3,COUNT(Calculations!BZ1395:CI1395)&lt;3),"N/A",IF(ISERROR(TTEST(Calculations!BP1395:BY1395,Calculations!BZ1395:CI1395,2,2)),"N/A",TTEST(Calculations!BP1395:BY1395,Calculations!BZ1395:CI1395,2,2)))</f>
        <v>N/A</v>
      </c>
      <c r="J1394" s="88" t="e">
        <f t="shared" si="103"/>
        <v>#DIV/0!</v>
      </c>
      <c r="K1394" s="93" t="str">
        <f>IF(AND('Test Sample Data'!N1394&gt;=35,'Control Sample Data'!N1394&gt;=35),"Type 3",IF(AND('Test Sample Data'!N1394&gt;=30,'Control Sample Data'!N1394&gt;=30,OR(I1394&gt;=0.05,I1394="N/A")),"Type 2",IF(OR(AND('Test Sample Data'!N1394&gt;=30,'Control Sample Data'!N1394&lt;=30),AND('Test Sample Data'!N1394&lt;=30,'Control Sample Data'!N1394&gt;=30)),"Type 1","OKAY")))</f>
        <v>OKAY</v>
      </c>
    </row>
    <row r="1395" spans="1:11">
      <c r="A1395" s="80"/>
      <c r="B1395" s="87" t="str">
        <f>IF('Gene Table'!E1395="","",'Gene Table'!E1395)</f>
        <v>hsa-miR-4430</v>
      </c>
      <c r="C1395" s="87" t="str">
        <f>'Gene Table'!B1395</f>
        <v>K01</v>
      </c>
      <c r="D1395" s="88" t="e">
        <f>Calculations!BN1396</f>
        <v>#DIV/0!</v>
      </c>
      <c r="E1395" s="88" t="e">
        <f>Calculations!BO1396</f>
        <v>#DIV/0!</v>
      </c>
      <c r="F1395" s="89" t="e">
        <f t="shared" si="100"/>
        <v>#DIV/0!</v>
      </c>
      <c r="G1395" s="89" t="e">
        <f t="shared" si="101"/>
        <v>#DIV/0!</v>
      </c>
      <c r="H1395" s="88" t="e">
        <f t="shared" si="102"/>
        <v>#DIV/0!</v>
      </c>
      <c r="I1395" s="92" t="str">
        <f>IF(OR(COUNT(Calculations!BP1396:BY1396)&lt;3,COUNT(Calculations!BZ1396:CI1396)&lt;3),"N/A",IF(ISERROR(TTEST(Calculations!BP1396:BY1396,Calculations!BZ1396:CI1396,2,2)),"N/A",TTEST(Calculations!BP1396:BY1396,Calculations!BZ1396:CI1396,2,2)))</f>
        <v>N/A</v>
      </c>
      <c r="J1395" s="88" t="e">
        <f t="shared" si="103"/>
        <v>#DIV/0!</v>
      </c>
      <c r="K1395" s="93" t="str">
        <f>IF(AND('Test Sample Data'!N1395&gt;=35,'Control Sample Data'!N1395&gt;=35),"Type 3",IF(AND('Test Sample Data'!N1395&gt;=30,'Control Sample Data'!N1395&gt;=30,OR(I1395&gt;=0.05,I1395="N/A")),"Type 2",IF(OR(AND('Test Sample Data'!N1395&gt;=30,'Control Sample Data'!N1395&lt;=30),AND('Test Sample Data'!N1395&lt;=30,'Control Sample Data'!N1395&gt;=30)),"Type 1","OKAY")))</f>
        <v>OKAY</v>
      </c>
    </row>
    <row r="1396" spans="1:11">
      <c r="A1396" s="80"/>
      <c r="B1396" s="87" t="str">
        <f>IF('Gene Table'!E1396="","",'Gene Table'!E1396)</f>
        <v>hsa-miR-4513</v>
      </c>
      <c r="C1396" s="87" t="str">
        <f>'Gene Table'!B1396</f>
        <v>K02</v>
      </c>
      <c r="D1396" s="88" t="e">
        <f>Calculations!BN1397</f>
        <v>#DIV/0!</v>
      </c>
      <c r="E1396" s="88" t="e">
        <f>Calculations!BO1397</f>
        <v>#DIV/0!</v>
      </c>
      <c r="F1396" s="89" t="e">
        <f t="shared" si="100"/>
        <v>#DIV/0!</v>
      </c>
      <c r="G1396" s="89" t="e">
        <f t="shared" si="101"/>
        <v>#DIV/0!</v>
      </c>
      <c r="H1396" s="88" t="e">
        <f t="shared" si="102"/>
        <v>#DIV/0!</v>
      </c>
      <c r="I1396" s="92" t="str">
        <f>IF(OR(COUNT(Calculations!BP1397:BY1397)&lt;3,COUNT(Calculations!BZ1397:CI1397)&lt;3),"N/A",IF(ISERROR(TTEST(Calculations!BP1397:BY1397,Calculations!BZ1397:CI1397,2,2)),"N/A",TTEST(Calculations!BP1397:BY1397,Calculations!BZ1397:CI1397,2,2)))</f>
        <v>N/A</v>
      </c>
      <c r="J1396" s="88" t="e">
        <f t="shared" si="103"/>
        <v>#DIV/0!</v>
      </c>
      <c r="K1396" s="93" t="str">
        <f>IF(AND('Test Sample Data'!N1396&gt;=35,'Control Sample Data'!N1396&gt;=35),"Type 3",IF(AND('Test Sample Data'!N1396&gt;=30,'Control Sample Data'!N1396&gt;=30,OR(I1396&gt;=0.05,I1396="N/A")),"Type 2",IF(OR(AND('Test Sample Data'!N1396&gt;=30,'Control Sample Data'!N1396&lt;=30),AND('Test Sample Data'!N1396&lt;=30,'Control Sample Data'!N1396&gt;=30)),"Type 1","OKAY")))</f>
        <v>OKAY</v>
      </c>
    </row>
    <row r="1397" spans="1:11">
      <c r="A1397" s="80"/>
      <c r="B1397" s="87" t="str">
        <f>IF('Gene Table'!E1397="","",'Gene Table'!E1397)</f>
        <v>hsa-miR-548ad</v>
      </c>
      <c r="C1397" s="87" t="str">
        <f>'Gene Table'!B1397</f>
        <v>K03</v>
      </c>
      <c r="D1397" s="88" t="e">
        <f>Calculations!BN1398</f>
        <v>#DIV/0!</v>
      </c>
      <c r="E1397" s="88" t="e">
        <f>Calculations!BO1398</f>
        <v>#DIV/0!</v>
      </c>
      <c r="F1397" s="89" t="e">
        <f t="shared" si="100"/>
        <v>#DIV/0!</v>
      </c>
      <c r="G1397" s="89" t="e">
        <f t="shared" si="101"/>
        <v>#DIV/0!</v>
      </c>
      <c r="H1397" s="88" t="e">
        <f t="shared" si="102"/>
        <v>#DIV/0!</v>
      </c>
      <c r="I1397" s="92" t="str">
        <f>IF(OR(COUNT(Calculations!BP1398:BY1398)&lt;3,COUNT(Calculations!BZ1398:CI1398)&lt;3),"N/A",IF(ISERROR(TTEST(Calculations!BP1398:BY1398,Calculations!BZ1398:CI1398,2,2)),"N/A",TTEST(Calculations!BP1398:BY1398,Calculations!BZ1398:CI1398,2,2)))</f>
        <v>N/A</v>
      </c>
      <c r="J1397" s="88" t="e">
        <f t="shared" si="103"/>
        <v>#DIV/0!</v>
      </c>
      <c r="K1397" s="93" t="str">
        <f>IF(AND('Test Sample Data'!N1397&gt;=35,'Control Sample Data'!N1397&gt;=35),"Type 3",IF(AND('Test Sample Data'!N1397&gt;=30,'Control Sample Data'!N1397&gt;=30,OR(I1397&gt;=0.05,I1397="N/A")),"Type 2",IF(OR(AND('Test Sample Data'!N1397&gt;=30,'Control Sample Data'!N1397&lt;=30),AND('Test Sample Data'!N1397&lt;=30,'Control Sample Data'!N1397&gt;=30)),"Type 1","OKAY")))</f>
        <v>OKAY</v>
      </c>
    </row>
    <row r="1398" spans="1:11">
      <c r="A1398" s="80"/>
      <c r="B1398" s="87" t="str">
        <f>IF('Gene Table'!E1398="","",'Gene Table'!E1398)</f>
        <v>hsa-miR-4514</v>
      </c>
      <c r="C1398" s="87" t="str">
        <f>'Gene Table'!B1398</f>
        <v>K04</v>
      </c>
      <c r="D1398" s="88" t="e">
        <f>Calculations!BN1399</f>
        <v>#DIV/0!</v>
      </c>
      <c r="E1398" s="88" t="e">
        <f>Calculations!BO1399</f>
        <v>#DIV/0!</v>
      </c>
      <c r="F1398" s="89" t="e">
        <f t="shared" si="100"/>
        <v>#DIV/0!</v>
      </c>
      <c r="G1398" s="89" t="e">
        <f t="shared" si="101"/>
        <v>#DIV/0!</v>
      </c>
      <c r="H1398" s="88" t="e">
        <f t="shared" si="102"/>
        <v>#DIV/0!</v>
      </c>
      <c r="I1398" s="92" t="str">
        <f>IF(OR(COUNT(Calculations!BP1399:BY1399)&lt;3,COUNT(Calculations!BZ1399:CI1399)&lt;3),"N/A",IF(ISERROR(TTEST(Calculations!BP1399:BY1399,Calculations!BZ1399:CI1399,2,2)),"N/A",TTEST(Calculations!BP1399:BY1399,Calculations!BZ1399:CI1399,2,2)))</f>
        <v>N/A</v>
      </c>
      <c r="J1398" s="88" t="e">
        <f t="shared" si="103"/>
        <v>#DIV/0!</v>
      </c>
      <c r="K1398" s="93" t="str">
        <f>IF(AND('Test Sample Data'!N1398&gt;=35,'Control Sample Data'!N1398&gt;=35),"Type 3",IF(AND('Test Sample Data'!N1398&gt;=30,'Control Sample Data'!N1398&gt;=30,OR(I1398&gt;=0.05,I1398="N/A")),"Type 2",IF(OR(AND('Test Sample Data'!N1398&gt;=30,'Control Sample Data'!N1398&lt;=30),AND('Test Sample Data'!N1398&lt;=30,'Control Sample Data'!N1398&gt;=30)),"Type 1","OKAY")))</f>
        <v>OKAY</v>
      </c>
    </row>
    <row r="1399" spans="1:11">
      <c r="A1399" s="80"/>
      <c r="B1399" s="87" t="str">
        <f>IF('Gene Table'!E1399="","",'Gene Table'!E1399)</f>
        <v>hsa-miR-4431</v>
      </c>
      <c r="C1399" s="87" t="str">
        <f>'Gene Table'!B1399</f>
        <v>K05</v>
      </c>
      <c r="D1399" s="88" t="e">
        <f>Calculations!BN1400</f>
        <v>#DIV/0!</v>
      </c>
      <c r="E1399" s="88" t="e">
        <f>Calculations!BO1400</f>
        <v>#DIV/0!</v>
      </c>
      <c r="F1399" s="89" t="e">
        <f t="shared" si="100"/>
        <v>#DIV/0!</v>
      </c>
      <c r="G1399" s="89" t="e">
        <f t="shared" si="101"/>
        <v>#DIV/0!</v>
      </c>
      <c r="H1399" s="88" t="e">
        <f t="shared" si="102"/>
        <v>#DIV/0!</v>
      </c>
      <c r="I1399" s="92" t="str">
        <f>IF(OR(COUNT(Calculations!BP1400:BY1400)&lt;3,COUNT(Calculations!BZ1400:CI1400)&lt;3),"N/A",IF(ISERROR(TTEST(Calculations!BP1400:BY1400,Calculations!BZ1400:CI1400,2,2)),"N/A",TTEST(Calculations!BP1400:BY1400,Calculations!BZ1400:CI1400,2,2)))</f>
        <v>N/A</v>
      </c>
      <c r="J1399" s="88" t="e">
        <f t="shared" si="103"/>
        <v>#DIV/0!</v>
      </c>
      <c r="K1399" s="93" t="str">
        <f>IF(AND('Test Sample Data'!N1399&gt;=35,'Control Sample Data'!N1399&gt;=35),"Type 3",IF(AND('Test Sample Data'!N1399&gt;=30,'Control Sample Data'!N1399&gt;=30,OR(I1399&gt;=0.05,I1399="N/A")),"Type 2",IF(OR(AND('Test Sample Data'!N1399&gt;=30,'Control Sample Data'!N1399&lt;=30),AND('Test Sample Data'!N1399&lt;=30,'Control Sample Data'!N1399&gt;=30)),"Type 1","OKAY")))</f>
        <v>OKAY</v>
      </c>
    </row>
    <row r="1400" spans="1:11">
      <c r="A1400" s="80"/>
      <c r="B1400" s="87" t="str">
        <f>IF('Gene Table'!E1400="","",'Gene Table'!E1400)</f>
        <v>hsa-miR-4515</v>
      </c>
      <c r="C1400" s="87" t="str">
        <f>'Gene Table'!B1400</f>
        <v>K06</v>
      </c>
      <c r="D1400" s="88" t="e">
        <f>Calculations!BN1401</f>
        <v>#DIV/0!</v>
      </c>
      <c r="E1400" s="88" t="e">
        <f>Calculations!BO1401</f>
        <v>#DIV/0!</v>
      </c>
      <c r="F1400" s="89" t="e">
        <f t="shared" si="100"/>
        <v>#DIV/0!</v>
      </c>
      <c r="G1400" s="89" t="e">
        <f t="shared" si="101"/>
        <v>#DIV/0!</v>
      </c>
      <c r="H1400" s="88" t="e">
        <f t="shared" si="102"/>
        <v>#DIV/0!</v>
      </c>
      <c r="I1400" s="92" t="str">
        <f>IF(OR(COUNT(Calculations!BP1401:BY1401)&lt;3,COUNT(Calculations!BZ1401:CI1401)&lt;3),"N/A",IF(ISERROR(TTEST(Calculations!BP1401:BY1401,Calculations!BZ1401:CI1401,2,2)),"N/A",TTEST(Calculations!BP1401:BY1401,Calculations!BZ1401:CI1401,2,2)))</f>
        <v>N/A</v>
      </c>
      <c r="J1400" s="88" t="e">
        <f t="shared" si="103"/>
        <v>#DIV/0!</v>
      </c>
      <c r="K1400" s="93" t="str">
        <f>IF(AND('Test Sample Data'!N1400&gt;=35,'Control Sample Data'!N1400&gt;=35),"Type 3",IF(AND('Test Sample Data'!N1400&gt;=30,'Control Sample Data'!N1400&gt;=30,OR(I1400&gt;=0.05,I1400="N/A")),"Type 2",IF(OR(AND('Test Sample Data'!N1400&gt;=30,'Control Sample Data'!N1400&lt;=30),AND('Test Sample Data'!N1400&lt;=30,'Control Sample Data'!N1400&gt;=30)),"Type 1","OKAY")))</f>
        <v>OKAY</v>
      </c>
    </row>
    <row r="1401" spans="1:11">
      <c r="A1401" s="80"/>
      <c r="B1401" s="87" t="str">
        <f>IF('Gene Table'!E1401="","",'Gene Table'!E1401)</f>
        <v>hsa-miR-4432</v>
      </c>
      <c r="C1401" s="87" t="str">
        <f>'Gene Table'!B1401</f>
        <v>K07</v>
      </c>
      <c r="D1401" s="88" t="e">
        <f>Calculations!BN1402</f>
        <v>#DIV/0!</v>
      </c>
      <c r="E1401" s="88" t="e">
        <f>Calculations!BO1402</f>
        <v>#DIV/0!</v>
      </c>
      <c r="F1401" s="89" t="e">
        <f t="shared" si="100"/>
        <v>#DIV/0!</v>
      </c>
      <c r="G1401" s="89" t="e">
        <f t="shared" si="101"/>
        <v>#DIV/0!</v>
      </c>
      <c r="H1401" s="88" t="e">
        <f t="shared" si="102"/>
        <v>#DIV/0!</v>
      </c>
      <c r="I1401" s="92" t="str">
        <f>IF(OR(COUNT(Calculations!BP1402:BY1402)&lt;3,COUNT(Calculations!BZ1402:CI1402)&lt;3),"N/A",IF(ISERROR(TTEST(Calculations!BP1402:BY1402,Calculations!BZ1402:CI1402,2,2)),"N/A",TTEST(Calculations!BP1402:BY1402,Calculations!BZ1402:CI1402,2,2)))</f>
        <v>N/A</v>
      </c>
      <c r="J1401" s="88" t="e">
        <f t="shared" si="103"/>
        <v>#DIV/0!</v>
      </c>
      <c r="K1401" s="93" t="str">
        <f>IF(AND('Test Sample Data'!N1401&gt;=35,'Control Sample Data'!N1401&gt;=35),"Type 3",IF(AND('Test Sample Data'!N1401&gt;=30,'Control Sample Data'!N1401&gt;=30,OR(I1401&gt;=0.05,I1401="N/A")),"Type 2",IF(OR(AND('Test Sample Data'!N1401&gt;=30,'Control Sample Data'!N1401&lt;=30),AND('Test Sample Data'!N1401&lt;=30,'Control Sample Data'!N1401&gt;=30)),"Type 1","OKAY")))</f>
        <v>OKAY</v>
      </c>
    </row>
    <row r="1402" spans="1:11">
      <c r="A1402" s="80"/>
      <c r="B1402" s="87" t="str">
        <f>IF('Gene Table'!E1402="","",'Gene Table'!E1402)</f>
        <v>hsa-miR-4516</v>
      </c>
      <c r="C1402" s="87" t="str">
        <f>'Gene Table'!B1402</f>
        <v>K08</v>
      </c>
      <c r="D1402" s="88" t="e">
        <f>Calculations!BN1403</f>
        <v>#DIV/0!</v>
      </c>
      <c r="E1402" s="88" t="e">
        <f>Calculations!BO1403</f>
        <v>#DIV/0!</v>
      </c>
      <c r="F1402" s="89" t="e">
        <f t="shared" si="100"/>
        <v>#DIV/0!</v>
      </c>
      <c r="G1402" s="89" t="e">
        <f t="shared" si="101"/>
        <v>#DIV/0!</v>
      </c>
      <c r="H1402" s="88" t="e">
        <f t="shared" si="102"/>
        <v>#DIV/0!</v>
      </c>
      <c r="I1402" s="92" t="str">
        <f>IF(OR(COUNT(Calculations!BP1403:BY1403)&lt;3,COUNT(Calculations!BZ1403:CI1403)&lt;3),"N/A",IF(ISERROR(TTEST(Calculations!BP1403:BY1403,Calculations!BZ1403:CI1403,2,2)),"N/A",TTEST(Calculations!BP1403:BY1403,Calculations!BZ1403:CI1403,2,2)))</f>
        <v>N/A</v>
      </c>
      <c r="J1402" s="88" t="e">
        <f t="shared" si="103"/>
        <v>#DIV/0!</v>
      </c>
      <c r="K1402" s="93" t="str">
        <f>IF(AND('Test Sample Data'!N1402&gt;=35,'Control Sample Data'!N1402&gt;=35),"Type 3",IF(AND('Test Sample Data'!N1402&gt;=30,'Control Sample Data'!N1402&gt;=30,OR(I1402&gt;=0.05,I1402="N/A")),"Type 2",IF(OR(AND('Test Sample Data'!N1402&gt;=30,'Control Sample Data'!N1402&lt;=30),AND('Test Sample Data'!N1402&lt;=30,'Control Sample Data'!N1402&gt;=30)),"Type 1","OKAY")))</f>
        <v>OKAY</v>
      </c>
    </row>
    <row r="1403" spans="1:11">
      <c r="A1403" s="80"/>
      <c r="B1403" s="87" t="str">
        <f>IF('Gene Table'!E1403="","",'Gene Table'!E1403)</f>
        <v>hsa-miR-4433-3p</v>
      </c>
      <c r="C1403" s="87" t="str">
        <f>'Gene Table'!B1403</f>
        <v>K09</v>
      </c>
      <c r="D1403" s="88" t="e">
        <f>Calculations!BN1404</f>
        <v>#DIV/0!</v>
      </c>
      <c r="E1403" s="88" t="e">
        <f>Calculations!BO1404</f>
        <v>#DIV/0!</v>
      </c>
      <c r="F1403" s="89" t="e">
        <f t="shared" si="100"/>
        <v>#DIV/0!</v>
      </c>
      <c r="G1403" s="89" t="e">
        <f t="shared" si="101"/>
        <v>#DIV/0!</v>
      </c>
      <c r="H1403" s="88" t="e">
        <f t="shared" si="102"/>
        <v>#DIV/0!</v>
      </c>
      <c r="I1403" s="92" t="str">
        <f>IF(OR(COUNT(Calculations!BP1404:BY1404)&lt;3,COUNT(Calculations!BZ1404:CI1404)&lt;3),"N/A",IF(ISERROR(TTEST(Calculations!BP1404:BY1404,Calculations!BZ1404:CI1404,2,2)),"N/A",TTEST(Calculations!BP1404:BY1404,Calculations!BZ1404:CI1404,2,2)))</f>
        <v>N/A</v>
      </c>
      <c r="J1403" s="88" t="e">
        <f t="shared" si="103"/>
        <v>#DIV/0!</v>
      </c>
      <c r="K1403" s="93" t="str">
        <f>IF(AND('Test Sample Data'!N1403&gt;=35,'Control Sample Data'!N1403&gt;=35),"Type 3",IF(AND('Test Sample Data'!N1403&gt;=30,'Control Sample Data'!N1403&gt;=30,OR(I1403&gt;=0.05,I1403="N/A")),"Type 2",IF(OR(AND('Test Sample Data'!N1403&gt;=30,'Control Sample Data'!N1403&lt;=30),AND('Test Sample Data'!N1403&lt;=30,'Control Sample Data'!N1403&gt;=30)),"Type 1","OKAY")))</f>
        <v>OKAY</v>
      </c>
    </row>
    <row r="1404" spans="1:11">
      <c r="A1404" s="80"/>
      <c r="B1404" s="87" t="str">
        <f>IF('Gene Table'!E1404="","",'Gene Table'!E1404)</f>
        <v>hsa-miR-4518</v>
      </c>
      <c r="C1404" s="87" t="str">
        <f>'Gene Table'!B1404</f>
        <v>K10</v>
      </c>
      <c r="D1404" s="88" t="e">
        <f>Calculations!BN1405</f>
        <v>#DIV/0!</v>
      </c>
      <c r="E1404" s="88" t="e">
        <f>Calculations!BO1405</f>
        <v>#DIV/0!</v>
      </c>
      <c r="F1404" s="89" t="e">
        <f t="shared" si="100"/>
        <v>#DIV/0!</v>
      </c>
      <c r="G1404" s="89" t="e">
        <f t="shared" si="101"/>
        <v>#DIV/0!</v>
      </c>
      <c r="H1404" s="88" t="e">
        <f t="shared" si="102"/>
        <v>#DIV/0!</v>
      </c>
      <c r="I1404" s="92" t="str">
        <f>IF(OR(COUNT(Calculations!BP1405:BY1405)&lt;3,COUNT(Calculations!BZ1405:CI1405)&lt;3),"N/A",IF(ISERROR(TTEST(Calculations!BP1405:BY1405,Calculations!BZ1405:CI1405,2,2)),"N/A",TTEST(Calculations!BP1405:BY1405,Calculations!BZ1405:CI1405,2,2)))</f>
        <v>N/A</v>
      </c>
      <c r="J1404" s="88" t="e">
        <f t="shared" si="103"/>
        <v>#DIV/0!</v>
      </c>
      <c r="K1404" s="93" t="str">
        <f>IF(AND('Test Sample Data'!N1404&gt;=35,'Control Sample Data'!N1404&gt;=35),"Type 3",IF(AND('Test Sample Data'!N1404&gt;=30,'Control Sample Data'!N1404&gt;=30,OR(I1404&gt;=0.05,I1404="N/A")),"Type 2",IF(OR(AND('Test Sample Data'!N1404&gt;=30,'Control Sample Data'!N1404&lt;=30),AND('Test Sample Data'!N1404&lt;=30,'Control Sample Data'!N1404&gt;=30)),"Type 1","OKAY")))</f>
        <v>OKAY</v>
      </c>
    </row>
    <row r="1405" spans="1:11">
      <c r="A1405" s="80"/>
      <c r="B1405" s="87" t="str">
        <f>IF('Gene Table'!E1405="","",'Gene Table'!E1405)</f>
        <v>hsa-miR-4434</v>
      </c>
      <c r="C1405" s="87" t="str">
        <f>'Gene Table'!B1405</f>
        <v>K11</v>
      </c>
      <c r="D1405" s="88" t="e">
        <f>Calculations!BN1406</f>
        <v>#DIV/0!</v>
      </c>
      <c r="E1405" s="88" t="e">
        <f>Calculations!BO1406</f>
        <v>#DIV/0!</v>
      </c>
      <c r="F1405" s="89" t="e">
        <f t="shared" si="100"/>
        <v>#DIV/0!</v>
      </c>
      <c r="G1405" s="89" t="e">
        <f t="shared" si="101"/>
        <v>#DIV/0!</v>
      </c>
      <c r="H1405" s="88" t="e">
        <f t="shared" si="102"/>
        <v>#DIV/0!</v>
      </c>
      <c r="I1405" s="92" t="str">
        <f>IF(OR(COUNT(Calculations!BP1406:BY1406)&lt;3,COUNT(Calculations!BZ1406:CI1406)&lt;3),"N/A",IF(ISERROR(TTEST(Calculations!BP1406:BY1406,Calculations!BZ1406:CI1406,2,2)),"N/A",TTEST(Calculations!BP1406:BY1406,Calculations!BZ1406:CI1406,2,2)))</f>
        <v>N/A</v>
      </c>
      <c r="J1405" s="88" t="e">
        <f t="shared" si="103"/>
        <v>#DIV/0!</v>
      </c>
      <c r="K1405" s="93" t="str">
        <f>IF(AND('Test Sample Data'!N1405&gt;=35,'Control Sample Data'!N1405&gt;=35),"Type 3",IF(AND('Test Sample Data'!N1405&gt;=30,'Control Sample Data'!N1405&gt;=30,OR(I1405&gt;=0.05,I1405="N/A")),"Type 2",IF(OR(AND('Test Sample Data'!N1405&gt;=30,'Control Sample Data'!N1405&lt;=30),AND('Test Sample Data'!N1405&lt;=30,'Control Sample Data'!N1405&gt;=30)),"Type 1","OKAY")))</f>
        <v>OKAY</v>
      </c>
    </row>
    <row r="1406" spans="1:11">
      <c r="A1406" s="80"/>
      <c r="B1406" s="87" t="str">
        <f>IF('Gene Table'!E1406="","",'Gene Table'!E1406)</f>
        <v>hsa-miR-4519</v>
      </c>
      <c r="C1406" s="87" t="str">
        <f>'Gene Table'!B1406</f>
        <v>K12</v>
      </c>
      <c r="D1406" s="88" t="e">
        <f>Calculations!BN1407</f>
        <v>#DIV/0!</v>
      </c>
      <c r="E1406" s="88" t="e">
        <f>Calculations!BO1407</f>
        <v>#DIV/0!</v>
      </c>
      <c r="F1406" s="89" t="e">
        <f t="shared" si="100"/>
        <v>#DIV/0!</v>
      </c>
      <c r="G1406" s="89" t="e">
        <f t="shared" si="101"/>
        <v>#DIV/0!</v>
      </c>
      <c r="H1406" s="88" t="e">
        <f t="shared" si="102"/>
        <v>#DIV/0!</v>
      </c>
      <c r="I1406" s="92" t="str">
        <f>IF(OR(COUNT(Calculations!BP1407:BY1407)&lt;3,COUNT(Calculations!BZ1407:CI1407)&lt;3),"N/A",IF(ISERROR(TTEST(Calculations!BP1407:BY1407,Calculations!BZ1407:CI1407,2,2)),"N/A",TTEST(Calculations!BP1407:BY1407,Calculations!BZ1407:CI1407,2,2)))</f>
        <v>N/A</v>
      </c>
      <c r="J1406" s="88" t="e">
        <f t="shared" si="103"/>
        <v>#DIV/0!</v>
      </c>
      <c r="K1406" s="93" t="str">
        <f>IF(AND('Test Sample Data'!N1406&gt;=35,'Control Sample Data'!N1406&gt;=35),"Type 3",IF(AND('Test Sample Data'!N1406&gt;=30,'Control Sample Data'!N1406&gt;=30,OR(I1406&gt;=0.05,I1406="N/A")),"Type 2",IF(OR(AND('Test Sample Data'!N1406&gt;=30,'Control Sample Data'!N1406&lt;=30),AND('Test Sample Data'!N1406&lt;=30,'Control Sample Data'!N1406&gt;=30)),"Type 1","OKAY")))</f>
        <v>OKAY</v>
      </c>
    </row>
    <row r="1407" spans="1:11">
      <c r="A1407" s="80"/>
      <c r="B1407" s="87" t="str">
        <f>IF('Gene Table'!E1407="","",'Gene Table'!E1407)</f>
        <v>hsa-miR-4435</v>
      </c>
      <c r="C1407" s="87" t="str">
        <f>'Gene Table'!B1407</f>
        <v>K13</v>
      </c>
      <c r="D1407" s="88" t="e">
        <f>Calculations!BN1408</f>
        <v>#DIV/0!</v>
      </c>
      <c r="E1407" s="88" t="e">
        <f>Calculations!BO1408</f>
        <v>#DIV/0!</v>
      </c>
      <c r="F1407" s="89" t="e">
        <f t="shared" si="100"/>
        <v>#DIV/0!</v>
      </c>
      <c r="G1407" s="89" t="e">
        <f t="shared" si="101"/>
        <v>#DIV/0!</v>
      </c>
      <c r="H1407" s="88" t="e">
        <f t="shared" si="102"/>
        <v>#DIV/0!</v>
      </c>
      <c r="I1407" s="92" t="str">
        <f>IF(OR(COUNT(Calculations!BP1408:BY1408)&lt;3,COUNT(Calculations!BZ1408:CI1408)&lt;3),"N/A",IF(ISERROR(TTEST(Calculations!BP1408:BY1408,Calculations!BZ1408:CI1408,2,2)),"N/A",TTEST(Calculations!BP1408:BY1408,Calculations!BZ1408:CI1408,2,2)))</f>
        <v>N/A</v>
      </c>
      <c r="J1407" s="88" t="e">
        <f t="shared" si="103"/>
        <v>#DIV/0!</v>
      </c>
      <c r="K1407" s="93" t="str">
        <f>IF(AND('Test Sample Data'!N1407&gt;=35,'Control Sample Data'!N1407&gt;=35),"Type 3",IF(AND('Test Sample Data'!N1407&gt;=30,'Control Sample Data'!N1407&gt;=30,OR(I1407&gt;=0.05,I1407="N/A")),"Type 2",IF(OR(AND('Test Sample Data'!N1407&gt;=30,'Control Sample Data'!N1407&lt;=30),AND('Test Sample Data'!N1407&lt;=30,'Control Sample Data'!N1407&gt;=30)),"Type 1","OKAY")))</f>
        <v>OKAY</v>
      </c>
    </row>
    <row r="1408" spans="1:11">
      <c r="A1408" s="80"/>
      <c r="B1408" s="87" t="str">
        <f>IF('Gene Table'!E1408="","",'Gene Table'!E1408)</f>
        <v>hsa-miR-4520a-5p</v>
      </c>
      <c r="C1408" s="87" t="str">
        <f>'Gene Table'!B1408</f>
        <v>K14</v>
      </c>
      <c r="D1408" s="88" t="e">
        <f>Calculations!BN1409</f>
        <v>#DIV/0!</v>
      </c>
      <c r="E1408" s="88" t="e">
        <f>Calculations!BO1409</f>
        <v>#DIV/0!</v>
      </c>
      <c r="F1408" s="89" t="e">
        <f t="shared" ref="F1408:F1471" si="104">2^-D1408</f>
        <v>#DIV/0!</v>
      </c>
      <c r="G1408" s="89" t="e">
        <f t="shared" ref="G1408:G1471" si="105">2^-E1408</f>
        <v>#DIV/0!</v>
      </c>
      <c r="H1408" s="88" t="e">
        <f t="shared" ref="H1408:H1471" si="106">F1408/G1408</f>
        <v>#DIV/0!</v>
      </c>
      <c r="I1408" s="92" t="str">
        <f>IF(OR(COUNT(Calculations!BP1409:BY1409)&lt;3,COUNT(Calculations!BZ1409:CI1409)&lt;3),"N/A",IF(ISERROR(TTEST(Calculations!BP1409:BY1409,Calculations!BZ1409:CI1409,2,2)),"N/A",TTEST(Calculations!BP1409:BY1409,Calculations!BZ1409:CI1409,2,2)))</f>
        <v>N/A</v>
      </c>
      <c r="J1408" s="88" t="e">
        <f t="shared" ref="J1408:J1471" si="107">IF(H1408&gt;1,H1408,-1/H1408)</f>
        <v>#DIV/0!</v>
      </c>
      <c r="K1408" s="93" t="str">
        <f>IF(AND('Test Sample Data'!N1408&gt;=35,'Control Sample Data'!N1408&gt;=35),"Type 3",IF(AND('Test Sample Data'!N1408&gt;=30,'Control Sample Data'!N1408&gt;=30,OR(I1408&gt;=0.05,I1408="N/A")),"Type 2",IF(OR(AND('Test Sample Data'!N1408&gt;=30,'Control Sample Data'!N1408&lt;=30),AND('Test Sample Data'!N1408&lt;=30,'Control Sample Data'!N1408&gt;=30)),"Type 1","OKAY")))</f>
        <v>OKAY</v>
      </c>
    </row>
    <row r="1409" spans="1:11">
      <c r="A1409" s="80"/>
      <c r="B1409" s="87" t="str">
        <f>IF('Gene Table'!E1409="","",'Gene Table'!E1409)</f>
        <v>hsa-miR-4436a</v>
      </c>
      <c r="C1409" s="87" t="str">
        <f>'Gene Table'!B1409</f>
        <v>K15</v>
      </c>
      <c r="D1409" s="88" t="e">
        <f>Calculations!BN1410</f>
        <v>#DIV/0!</v>
      </c>
      <c r="E1409" s="88" t="e">
        <f>Calculations!BO1410</f>
        <v>#DIV/0!</v>
      </c>
      <c r="F1409" s="89" t="e">
        <f t="shared" si="104"/>
        <v>#DIV/0!</v>
      </c>
      <c r="G1409" s="89" t="e">
        <f t="shared" si="105"/>
        <v>#DIV/0!</v>
      </c>
      <c r="H1409" s="88" t="e">
        <f t="shared" si="106"/>
        <v>#DIV/0!</v>
      </c>
      <c r="I1409" s="92" t="str">
        <f>IF(OR(COUNT(Calculations!BP1410:BY1410)&lt;3,COUNT(Calculations!BZ1410:CI1410)&lt;3),"N/A",IF(ISERROR(TTEST(Calculations!BP1410:BY1410,Calculations!BZ1410:CI1410,2,2)),"N/A",TTEST(Calculations!BP1410:BY1410,Calculations!BZ1410:CI1410,2,2)))</f>
        <v>N/A</v>
      </c>
      <c r="J1409" s="88" t="e">
        <f t="shared" si="107"/>
        <v>#DIV/0!</v>
      </c>
      <c r="K1409" s="93" t="str">
        <f>IF(AND('Test Sample Data'!N1409&gt;=35,'Control Sample Data'!N1409&gt;=35),"Type 3",IF(AND('Test Sample Data'!N1409&gt;=30,'Control Sample Data'!N1409&gt;=30,OR(I1409&gt;=0.05,I1409="N/A")),"Type 2",IF(OR(AND('Test Sample Data'!N1409&gt;=30,'Control Sample Data'!N1409&lt;=30),AND('Test Sample Data'!N1409&lt;=30,'Control Sample Data'!N1409&gt;=30)),"Type 1","OKAY")))</f>
        <v>OKAY</v>
      </c>
    </row>
    <row r="1410" spans="1:11">
      <c r="A1410" s="80"/>
      <c r="B1410" s="87" t="str">
        <f>IF('Gene Table'!E1410="","",'Gene Table'!E1410)</f>
        <v>hsa-miR-4520a-3p</v>
      </c>
      <c r="C1410" s="87" t="str">
        <f>'Gene Table'!B1410</f>
        <v>K16</v>
      </c>
      <c r="D1410" s="88" t="e">
        <f>Calculations!BN1411</f>
        <v>#DIV/0!</v>
      </c>
      <c r="E1410" s="88" t="e">
        <f>Calculations!BO1411</f>
        <v>#DIV/0!</v>
      </c>
      <c r="F1410" s="89" t="e">
        <f t="shared" si="104"/>
        <v>#DIV/0!</v>
      </c>
      <c r="G1410" s="89" t="e">
        <f t="shared" si="105"/>
        <v>#DIV/0!</v>
      </c>
      <c r="H1410" s="88" t="e">
        <f t="shared" si="106"/>
        <v>#DIV/0!</v>
      </c>
      <c r="I1410" s="92" t="str">
        <f>IF(OR(COUNT(Calculations!BP1411:BY1411)&lt;3,COUNT(Calculations!BZ1411:CI1411)&lt;3),"N/A",IF(ISERROR(TTEST(Calculations!BP1411:BY1411,Calculations!BZ1411:CI1411,2,2)),"N/A",TTEST(Calculations!BP1411:BY1411,Calculations!BZ1411:CI1411,2,2)))</f>
        <v>N/A</v>
      </c>
      <c r="J1410" s="88" t="e">
        <f t="shared" si="107"/>
        <v>#DIV/0!</v>
      </c>
      <c r="K1410" s="93" t="str">
        <f>IF(AND('Test Sample Data'!N1410&gt;=35,'Control Sample Data'!N1410&gt;=35),"Type 3",IF(AND('Test Sample Data'!N1410&gt;=30,'Control Sample Data'!N1410&gt;=30,OR(I1410&gt;=0.05,I1410="N/A")),"Type 2",IF(OR(AND('Test Sample Data'!N1410&gt;=30,'Control Sample Data'!N1410&lt;=30),AND('Test Sample Data'!N1410&lt;=30,'Control Sample Data'!N1410&gt;=30)),"Type 1","OKAY")))</f>
        <v>OKAY</v>
      </c>
    </row>
    <row r="1411" spans="1:11">
      <c r="A1411" s="80"/>
      <c r="B1411" s="87" t="str">
        <f>IF('Gene Table'!E1411="","",'Gene Table'!E1411)</f>
        <v>hsa-miR-4437</v>
      </c>
      <c r="C1411" s="87" t="str">
        <f>'Gene Table'!B1411</f>
        <v>K17</v>
      </c>
      <c r="D1411" s="88" t="e">
        <f>Calculations!BN1412</f>
        <v>#DIV/0!</v>
      </c>
      <c r="E1411" s="88" t="e">
        <f>Calculations!BO1412</f>
        <v>#DIV/0!</v>
      </c>
      <c r="F1411" s="89" t="e">
        <f t="shared" si="104"/>
        <v>#DIV/0!</v>
      </c>
      <c r="G1411" s="89" t="e">
        <f t="shared" si="105"/>
        <v>#DIV/0!</v>
      </c>
      <c r="H1411" s="88" t="e">
        <f t="shared" si="106"/>
        <v>#DIV/0!</v>
      </c>
      <c r="I1411" s="92" t="str">
        <f>IF(OR(COUNT(Calculations!BP1412:BY1412)&lt;3,COUNT(Calculations!BZ1412:CI1412)&lt;3),"N/A",IF(ISERROR(TTEST(Calculations!BP1412:BY1412,Calculations!BZ1412:CI1412,2,2)),"N/A",TTEST(Calculations!BP1412:BY1412,Calculations!BZ1412:CI1412,2,2)))</f>
        <v>N/A</v>
      </c>
      <c r="J1411" s="88" t="e">
        <f t="shared" si="107"/>
        <v>#DIV/0!</v>
      </c>
      <c r="K1411" s="93" t="str">
        <f>IF(AND('Test Sample Data'!N1411&gt;=35,'Control Sample Data'!N1411&gt;=35),"Type 3",IF(AND('Test Sample Data'!N1411&gt;=30,'Control Sample Data'!N1411&gt;=30,OR(I1411&gt;=0.05,I1411="N/A")),"Type 2",IF(OR(AND('Test Sample Data'!N1411&gt;=30,'Control Sample Data'!N1411&lt;=30),AND('Test Sample Data'!N1411&lt;=30,'Control Sample Data'!N1411&gt;=30)),"Type 1","OKAY")))</f>
        <v>OKAY</v>
      </c>
    </row>
    <row r="1412" spans="1:11">
      <c r="A1412" s="80"/>
      <c r="B1412" s="87" t="str">
        <f>IF('Gene Table'!E1412="","",'Gene Table'!E1412)</f>
        <v>hsa-miR-4521</v>
      </c>
      <c r="C1412" s="87" t="str">
        <f>'Gene Table'!B1412</f>
        <v>K18</v>
      </c>
      <c r="D1412" s="88" t="e">
        <f>Calculations!BN1413</f>
        <v>#DIV/0!</v>
      </c>
      <c r="E1412" s="88" t="e">
        <f>Calculations!BO1413</f>
        <v>#DIV/0!</v>
      </c>
      <c r="F1412" s="89" t="e">
        <f t="shared" si="104"/>
        <v>#DIV/0!</v>
      </c>
      <c r="G1412" s="89" t="e">
        <f t="shared" si="105"/>
        <v>#DIV/0!</v>
      </c>
      <c r="H1412" s="88" t="e">
        <f t="shared" si="106"/>
        <v>#DIV/0!</v>
      </c>
      <c r="I1412" s="92" t="str">
        <f>IF(OR(COUNT(Calculations!BP1413:BY1413)&lt;3,COUNT(Calculations!BZ1413:CI1413)&lt;3),"N/A",IF(ISERROR(TTEST(Calculations!BP1413:BY1413,Calculations!BZ1413:CI1413,2,2)),"N/A",TTEST(Calculations!BP1413:BY1413,Calculations!BZ1413:CI1413,2,2)))</f>
        <v>N/A</v>
      </c>
      <c r="J1412" s="88" t="e">
        <f t="shared" si="107"/>
        <v>#DIV/0!</v>
      </c>
      <c r="K1412" s="93" t="str">
        <f>IF(AND('Test Sample Data'!N1412&gt;=35,'Control Sample Data'!N1412&gt;=35),"Type 3",IF(AND('Test Sample Data'!N1412&gt;=30,'Control Sample Data'!N1412&gt;=30,OR(I1412&gt;=0.05,I1412="N/A")),"Type 2",IF(OR(AND('Test Sample Data'!N1412&gt;=30,'Control Sample Data'!N1412&lt;=30),AND('Test Sample Data'!N1412&lt;=30,'Control Sample Data'!N1412&gt;=30)),"Type 1","OKAY")))</f>
        <v>OKAY</v>
      </c>
    </row>
    <row r="1413" spans="1:11">
      <c r="A1413" s="80"/>
      <c r="B1413" s="87" t="str">
        <f>IF('Gene Table'!E1413="","",'Gene Table'!E1413)</f>
        <v>hsa-miR-548ae</v>
      </c>
      <c r="C1413" s="87" t="str">
        <f>'Gene Table'!B1413</f>
        <v>K19</v>
      </c>
      <c r="D1413" s="88" t="e">
        <f>Calculations!BN1414</f>
        <v>#DIV/0!</v>
      </c>
      <c r="E1413" s="88" t="e">
        <f>Calculations!BO1414</f>
        <v>#DIV/0!</v>
      </c>
      <c r="F1413" s="89" t="e">
        <f t="shared" si="104"/>
        <v>#DIV/0!</v>
      </c>
      <c r="G1413" s="89" t="e">
        <f t="shared" si="105"/>
        <v>#DIV/0!</v>
      </c>
      <c r="H1413" s="88" t="e">
        <f t="shared" si="106"/>
        <v>#DIV/0!</v>
      </c>
      <c r="I1413" s="92" t="str">
        <f>IF(OR(COUNT(Calculations!BP1414:BY1414)&lt;3,COUNT(Calculations!BZ1414:CI1414)&lt;3),"N/A",IF(ISERROR(TTEST(Calculations!BP1414:BY1414,Calculations!BZ1414:CI1414,2,2)),"N/A",TTEST(Calculations!BP1414:BY1414,Calculations!BZ1414:CI1414,2,2)))</f>
        <v>N/A</v>
      </c>
      <c r="J1413" s="88" t="e">
        <f t="shared" si="107"/>
        <v>#DIV/0!</v>
      </c>
      <c r="K1413" s="93" t="str">
        <f>IF(AND('Test Sample Data'!N1413&gt;=35,'Control Sample Data'!N1413&gt;=35),"Type 3",IF(AND('Test Sample Data'!N1413&gt;=30,'Control Sample Data'!N1413&gt;=30,OR(I1413&gt;=0.05,I1413="N/A")),"Type 2",IF(OR(AND('Test Sample Data'!N1413&gt;=30,'Control Sample Data'!N1413&lt;=30),AND('Test Sample Data'!N1413&lt;=30,'Control Sample Data'!N1413&gt;=30)),"Type 1","OKAY")))</f>
        <v>OKAY</v>
      </c>
    </row>
    <row r="1414" spans="1:11">
      <c r="A1414" s="80"/>
      <c r="B1414" s="87" t="str">
        <f>IF('Gene Table'!E1414="","",'Gene Table'!E1414)</f>
        <v>hsa-miR-1269b</v>
      </c>
      <c r="C1414" s="87" t="str">
        <f>'Gene Table'!B1414</f>
        <v>K20</v>
      </c>
      <c r="D1414" s="88" t="e">
        <f>Calculations!BN1415</f>
        <v>#DIV/0!</v>
      </c>
      <c r="E1414" s="88" t="e">
        <f>Calculations!BO1415</f>
        <v>#DIV/0!</v>
      </c>
      <c r="F1414" s="89" t="e">
        <f t="shared" si="104"/>
        <v>#DIV/0!</v>
      </c>
      <c r="G1414" s="89" t="e">
        <f t="shared" si="105"/>
        <v>#DIV/0!</v>
      </c>
      <c r="H1414" s="88" t="e">
        <f t="shared" si="106"/>
        <v>#DIV/0!</v>
      </c>
      <c r="I1414" s="92" t="str">
        <f>IF(OR(COUNT(Calculations!BP1415:BY1415)&lt;3,COUNT(Calculations!BZ1415:CI1415)&lt;3),"N/A",IF(ISERROR(TTEST(Calculations!BP1415:BY1415,Calculations!BZ1415:CI1415,2,2)),"N/A",TTEST(Calculations!BP1415:BY1415,Calculations!BZ1415:CI1415,2,2)))</f>
        <v>N/A</v>
      </c>
      <c r="J1414" s="88" t="e">
        <f t="shared" si="107"/>
        <v>#DIV/0!</v>
      </c>
      <c r="K1414" s="93" t="str">
        <f>IF(AND('Test Sample Data'!N1414&gt;=35,'Control Sample Data'!N1414&gt;=35),"Type 3",IF(AND('Test Sample Data'!N1414&gt;=30,'Control Sample Data'!N1414&gt;=30,OR(I1414&gt;=0.05,I1414="N/A")),"Type 2",IF(OR(AND('Test Sample Data'!N1414&gt;=30,'Control Sample Data'!N1414&lt;=30),AND('Test Sample Data'!N1414&lt;=30,'Control Sample Data'!N1414&gt;=30)),"Type 1","OKAY")))</f>
        <v>OKAY</v>
      </c>
    </row>
    <row r="1415" spans="1:11">
      <c r="A1415" s="80"/>
      <c r="B1415" s="87" t="str">
        <f>IF('Gene Table'!E1415="","",'Gene Table'!E1415)</f>
        <v>hsa-miR-4438</v>
      </c>
      <c r="C1415" s="87" t="str">
        <f>'Gene Table'!B1415</f>
        <v>K21</v>
      </c>
      <c r="D1415" s="88" t="e">
        <f>Calculations!BN1416</f>
        <v>#DIV/0!</v>
      </c>
      <c r="E1415" s="88" t="e">
        <f>Calculations!BO1416</f>
        <v>#DIV/0!</v>
      </c>
      <c r="F1415" s="89" t="e">
        <f t="shared" si="104"/>
        <v>#DIV/0!</v>
      </c>
      <c r="G1415" s="89" t="e">
        <f t="shared" si="105"/>
        <v>#DIV/0!</v>
      </c>
      <c r="H1415" s="88" t="e">
        <f t="shared" si="106"/>
        <v>#DIV/0!</v>
      </c>
      <c r="I1415" s="92" t="str">
        <f>IF(OR(COUNT(Calculations!BP1416:BY1416)&lt;3,COUNT(Calculations!BZ1416:CI1416)&lt;3),"N/A",IF(ISERROR(TTEST(Calculations!BP1416:BY1416,Calculations!BZ1416:CI1416,2,2)),"N/A",TTEST(Calculations!BP1416:BY1416,Calculations!BZ1416:CI1416,2,2)))</f>
        <v>N/A</v>
      </c>
      <c r="J1415" s="88" t="e">
        <f t="shared" si="107"/>
        <v>#DIV/0!</v>
      </c>
      <c r="K1415" s="93" t="str">
        <f>IF(AND('Test Sample Data'!N1415&gt;=35,'Control Sample Data'!N1415&gt;=35),"Type 3",IF(AND('Test Sample Data'!N1415&gt;=30,'Control Sample Data'!N1415&gt;=30,OR(I1415&gt;=0.05,I1415="N/A")),"Type 2",IF(OR(AND('Test Sample Data'!N1415&gt;=30,'Control Sample Data'!N1415&lt;=30),AND('Test Sample Data'!N1415&lt;=30,'Control Sample Data'!N1415&gt;=30)),"Type 1","OKAY")))</f>
        <v>OKAY</v>
      </c>
    </row>
    <row r="1416" spans="1:11">
      <c r="A1416" s="80"/>
      <c r="B1416" s="87" t="str">
        <f>IF('Gene Table'!E1416="","",'Gene Table'!E1416)</f>
        <v>hsa-miR-4522</v>
      </c>
      <c r="C1416" s="87" t="str">
        <f>'Gene Table'!B1416</f>
        <v>K22</v>
      </c>
      <c r="D1416" s="88" t="e">
        <f>Calculations!BN1417</f>
        <v>#DIV/0!</v>
      </c>
      <c r="E1416" s="88" t="e">
        <f>Calculations!BO1417</f>
        <v>#DIV/0!</v>
      </c>
      <c r="F1416" s="89" t="e">
        <f t="shared" si="104"/>
        <v>#DIV/0!</v>
      </c>
      <c r="G1416" s="89" t="e">
        <f t="shared" si="105"/>
        <v>#DIV/0!</v>
      </c>
      <c r="H1416" s="88" t="e">
        <f t="shared" si="106"/>
        <v>#DIV/0!</v>
      </c>
      <c r="I1416" s="92" t="str">
        <f>IF(OR(COUNT(Calculations!BP1417:BY1417)&lt;3,COUNT(Calculations!BZ1417:CI1417)&lt;3),"N/A",IF(ISERROR(TTEST(Calculations!BP1417:BY1417,Calculations!BZ1417:CI1417,2,2)),"N/A",TTEST(Calculations!BP1417:BY1417,Calculations!BZ1417:CI1417,2,2)))</f>
        <v>N/A</v>
      </c>
      <c r="J1416" s="88" t="e">
        <f t="shared" si="107"/>
        <v>#DIV/0!</v>
      </c>
      <c r="K1416" s="93" t="str">
        <f>IF(AND('Test Sample Data'!N1416&gt;=35,'Control Sample Data'!N1416&gt;=35),"Type 3",IF(AND('Test Sample Data'!N1416&gt;=30,'Control Sample Data'!N1416&gt;=30,OR(I1416&gt;=0.05,I1416="N/A")),"Type 2",IF(OR(AND('Test Sample Data'!N1416&gt;=30,'Control Sample Data'!N1416&lt;=30),AND('Test Sample Data'!N1416&lt;=30,'Control Sample Data'!N1416&gt;=30)),"Type 1","OKAY")))</f>
        <v>OKAY</v>
      </c>
    </row>
    <row r="1417" spans="1:11">
      <c r="A1417" s="80"/>
      <c r="B1417" s="87" t="str">
        <f>IF('Gene Table'!E1417="","",'Gene Table'!E1417)</f>
        <v>hsa-miR-4439</v>
      </c>
      <c r="C1417" s="87" t="str">
        <f>'Gene Table'!B1417</f>
        <v>K23</v>
      </c>
      <c r="D1417" s="88" t="e">
        <f>Calculations!BN1418</f>
        <v>#DIV/0!</v>
      </c>
      <c r="E1417" s="88" t="e">
        <f>Calculations!BO1418</f>
        <v>#DIV/0!</v>
      </c>
      <c r="F1417" s="89" t="e">
        <f t="shared" si="104"/>
        <v>#DIV/0!</v>
      </c>
      <c r="G1417" s="89" t="e">
        <f t="shared" si="105"/>
        <v>#DIV/0!</v>
      </c>
      <c r="H1417" s="88" t="e">
        <f t="shared" si="106"/>
        <v>#DIV/0!</v>
      </c>
      <c r="I1417" s="92" t="str">
        <f>IF(OR(COUNT(Calculations!BP1418:BY1418)&lt;3,COUNT(Calculations!BZ1418:CI1418)&lt;3),"N/A",IF(ISERROR(TTEST(Calculations!BP1418:BY1418,Calculations!BZ1418:CI1418,2,2)),"N/A",TTEST(Calculations!BP1418:BY1418,Calculations!BZ1418:CI1418,2,2)))</f>
        <v>N/A</v>
      </c>
      <c r="J1417" s="88" t="e">
        <f t="shared" si="107"/>
        <v>#DIV/0!</v>
      </c>
      <c r="K1417" s="93" t="str">
        <f>IF(AND('Test Sample Data'!N1417&gt;=35,'Control Sample Data'!N1417&gt;=35),"Type 3",IF(AND('Test Sample Data'!N1417&gt;=30,'Control Sample Data'!N1417&gt;=30,OR(I1417&gt;=0.05,I1417="N/A")),"Type 2",IF(OR(AND('Test Sample Data'!N1417&gt;=30,'Control Sample Data'!N1417&lt;=30),AND('Test Sample Data'!N1417&lt;=30,'Control Sample Data'!N1417&gt;=30)),"Type 1","OKAY")))</f>
        <v>OKAY</v>
      </c>
    </row>
    <row r="1418" spans="1:11">
      <c r="A1418" s="80"/>
      <c r="B1418" s="87" t="str">
        <f>IF('Gene Table'!E1418="","",'Gene Table'!E1418)</f>
        <v>hsa-miR-4523</v>
      </c>
      <c r="C1418" s="87" t="str">
        <f>'Gene Table'!B1418</f>
        <v>K24</v>
      </c>
      <c r="D1418" s="88" t="e">
        <f>Calculations!BN1419</f>
        <v>#DIV/0!</v>
      </c>
      <c r="E1418" s="88" t="e">
        <f>Calculations!BO1419</f>
        <v>#DIV/0!</v>
      </c>
      <c r="F1418" s="89" t="e">
        <f t="shared" si="104"/>
        <v>#DIV/0!</v>
      </c>
      <c r="G1418" s="89" t="e">
        <f t="shared" si="105"/>
        <v>#DIV/0!</v>
      </c>
      <c r="H1418" s="88" t="e">
        <f t="shared" si="106"/>
        <v>#DIV/0!</v>
      </c>
      <c r="I1418" s="92" t="str">
        <f>IF(OR(COUNT(Calculations!BP1419:BY1419)&lt;3,COUNT(Calculations!BZ1419:CI1419)&lt;3),"N/A",IF(ISERROR(TTEST(Calculations!BP1419:BY1419,Calculations!BZ1419:CI1419,2,2)),"N/A",TTEST(Calculations!BP1419:BY1419,Calculations!BZ1419:CI1419,2,2)))</f>
        <v>N/A</v>
      </c>
      <c r="J1418" s="88" t="e">
        <f t="shared" si="107"/>
        <v>#DIV/0!</v>
      </c>
      <c r="K1418" s="93" t="str">
        <f>IF(AND('Test Sample Data'!N1418&gt;=35,'Control Sample Data'!N1418&gt;=35),"Type 3",IF(AND('Test Sample Data'!N1418&gt;=30,'Control Sample Data'!N1418&gt;=30,OR(I1418&gt;=0.05,I1418="N/A")),"Type 2",IF(OR(AND('Test Sample Data'!N1418&gt;=30,'Control Sample Data'!N1418&lt;=30),AND('Test Sample Data'!N1418&lt;=30,'Control Sample Data'!N1418&gt;=30)),"Type 1","OKAY")))</f>
        <v>OKAY</v>
      </c>
    </row>
    <row r="1419" spans="1:11">
      <c r="A1419" s="80"/>
      <c r="B1419" s="87" t="str">
        <f>IF('Gene Table'!E1419="","",'Gene Table'!E1419)</f>
        <v>hsa-miR-4668-3p</v>
      </c>
      <c r="C1419" s="87" t="str">
        <f>'Gene Table'!B1419</f>
        <v>L01</v>
      </c>
      <c r="D1419" s="88" t="e">
        <f>Calculations!BN1420</f>
        <v>#DIV/0!</v>
      </c>
      <c r="E1419" s="88" t="e">
        <f>Calculations!BO1420</f>
        <v>#DIV/0!</v>
      </c>
      <c r="F1419" s="89" t="e">
        <f t="shared" si="104"/>
        <v>#DIV/0!</v>
      </c>
      <c r="G1419" s="89" t="e">
        <f t="shared" si="105"/>
        <v>#DIV/0!</v>
      </c>
      <c r="H1419" s="88" t="e">
        <f t="shared" si="106"/>
        <v>#DIV/0!</v>
      </c>
      <c r="I1419" s="92" t="str">
        <f>IF(OR(COUNT(Calculations!BP1420:BY1420)&lt;3,COUNT(Calculations!BZ1420:CI1420)&lt;3),"N/A",IF(ISERROR(TTEST(Calculations!BP1420:BY1420,Calculations!BZ1420:CI1420,2,2)),"N/A",TTEST(Calculations!BP1420:BY1420,Calculations!BZ1420:CI1420,2,2)))</f>
        <v>N/A</v>
      </c>
      <c r="J1419" s="88" t="e">
        <f t="shared" si="107"/>
        <v>#DIV/0!</v>
      </c>
      <c r="K1419" s="93" t="str">
        <f>IF(AND('Test Sample Data'!N1419&gt;=35,'Control Sample Data'!N1419&gt;=35),"Type 3",IF(AND('Test Sample Data'!N1419&gt;=30,'Control Sample Data'!N1419&gt;=30,OR(I1419&gt;=0.05,I1419="N/A")),"Type 2",IF(OR(AND('Test Sample Data'!N1419&gt;=30,'Control Sample Data'!N1419&lt;=30),AND('Test Sample Data'!N1419&lt;=30,'Control Sample Data'!N1419&gt;=30)),"Type 1","OKAY")))</f>
        <v>OKAY</v>
      </c>
    </row>
    <row r="1420" spans="1:11">
      <c r="A1420" s="80"/>
      <c r="B1420" s="87" t="str">
        <f>IF('Gene Table'!E1420="","",'Gene Table'!E1420)</f>
        <v>hsa-miR-4722-5p</v>
      </c>
      <c r="C1420" s="87" t="str">
        <f>'Gene Table'!B1420</f>
        <v>L02</v>
      </c>
      <c r="D1420" s="88" t="e">
        <f>Calculations!BN1421</f>
        <v>#DIV/0!</v>
      </c>
      <c r="E1420" s="88" t="e">
        <f>Calculations!BO1421</f>
        <v>#DIV/0!</v>
      </c>
      <c r="F1420" s="89" t="e">
        <f t="shared" si="104"/>
        <v>#DIV/0!</v>
      </c>
      <c r="G1420" s="89" t="e">
        <f t="shared" si="105"/>
        <v>#DIV/0!</v>
      </c>
      <c r="H1420" s="88" t="e">
        <f t="shared" si="106"/>
        <v>#DIV/0!</v>
      </c>
      <c r="I1420" s="92" t="str">
        <f>IF(OR(COUNT(Calculations!BP1421:BY1421)&lt;3,COUNT(Calculations!BZ1421:CI1421)&lt;3),"N/A",IF(ISERROR(TTEST(Calculations!BP1421:BY1421,Calculations!BZ1421:CI1421,2,2)),"N/A",TTEST(Calculations!BP1421:BY1421,Calculations!BZ1421:CI1421,2,2)))</f>
        <v>N/A</v>
      </c>
      <c r="J1420" s="88" t="e">
        <f t="shared" si="107"/>
        <v>#DIV/0!</v>
      </c>
      <c r="K1420" s="93" t="str">
        <f>IF(AND('Test Sample Data'!N1420&gt;=35,'Control Sample Data'!N1420&gt;=35),"Type 3",IF(AND('Test Sample Data'!N1420&gt;=30,'Control Sample Data'!N1420&gt;=30,OR(I1420&gt;=0.05,I1420="N/A")),"Type 2",IF(OR(AND('Test Sample Data'!N1420&gt;=30,'Control Sample Data'!N1420&lt;=30),AND('Test Sample Data'!N1420&lt;=30,'Control Sample Data'!N1420&gt;=30)),"Type 1","OKAY")))</f>
        <v>OKAY</v>
      </c>
    </row>
    <row r="1421" spans="1:11">
      <c r="A1421" s="80"/>
      <c r="B1421" s="87" t="str">
        <f>IF('Gene Table'!E1421="","",'Gene Table'!E1421)</f>
        <v>hsa-miR-4669</v>
      </c>
      <c r="C1421" s="87" t="str">
        <f>'Gene Table'!B1421</f>
        <v>L03</v>
      </c>
      <c r="D1421" s="88" t="e">
        <f>Calculations!BN1422</f>
        <v>#DIV/0!</v>
      </c>
      <c r="E1421" s="88" t="e">
        <f>Calculations!BO1422</f>
        <v>#DIV/0!</v>
      </c>
      <c r="F1421" s="89" t="e">
        <f t="shared" si="104"/>
        <v>#DIV/0!</v>
      </c>
      <c r="G1421" s="89" t="e">
        <f t="shared" si="105"/>
        <v>#DIV/0!</v>
      </c>
      <c r="H1421" s="88" t="e">
        <f t="shared" si="106"/>
        <v>#DIV/0!</v>
      </c>
      <c r="I1421" s="92" t="str">
        <f>IF(OR(COUNT(Calculations!BP1422:BY1422)&lt;3,COUNT(Calculations!BZ1422:CI1422)&lt;3),"N/A",IF(ISERROR(TTEST(Calculations!BP1422:BY1422,Calculations!BZ1422:CI1422,2,2)),"N/A",TTEST(Calculations!BP1422:BY1422,Calculations!BZ1422:CI1422,2,2)))</f>
        <v>N/A</v>
      </c>
      <c r="J1421" s="88" t="e">
        <f t="shared" si="107"/>
        <v>#DIV/0!</v>
      </c>
      <c r="K1421" s="93" t="str">
        <f>IF(AND('Test Sample Data'!N1421&gt;=35,'Control Sample Data'!N1421&gt;=35),"Type 3",IF(AND('Test Sample Data'!N1421&gt;=30,'Control Sample Data'!N1421&gt;=30,OR(I1421&gt;=0.05,I1421="N/A")),"Type 2",IF(OR(AND('Test Sample Data'!N1421&gt;=30,'Control Sample Data'!N1421&lt;=30),AND('Test Sample Data'!N1421&lt;=30,'Control Sample Data'!N1421&gt;=30)),"Type 1","OKAY")))</f>
        <v>OKAY</v>
      </c>
    </row>
    <row r="1422" spans="1:11">
      <c r="A1422" s="80"/>
      <c r="B1422" s="87" t="str">
        <f>IF('Gene Table'!E1422="","",'Gene Table'!E1422)</f>
        <v>hsa-miR-4722-3p</v>
      </c>
      <c r="C1422" s="87" t="str">
        <f>'Gene Table'!B1422</f>
        <v>L04</v>
      </c>
      <c r="D1422" s="88" t="e">
        <f>Calculations!BN1423</f>
        <v>#DIV/0!</v>
      </c>
      <c r="E1422" s="88" t="e">
        <f>Calculations!BO1423</f>
        <v>#DIV/0!</v>
      </c>
      <c r="F1422" s="89" t="e">
        <f t="shared" si="104"/>
        <v>#DIV/0!</v>
      </c>
      <c r="G1422" s="89" t="e">
        <f t="shared" si="105"/>
        <v>#DIV/0!</v>
      </c>
      <c r="H1422" s="88" t="e">
        <f t="shared" si="106"/>
        <v>#DIV/0!</v>
      </c>
      <c r="I1422" s="92" t="str">
        <f>IF(OR(COUNT(Calculations!BP1423:BY1423)&lt;3,COUNT(Calculations!BZ1423:CI1423)&lt;3),"N/A",IF(ISERROR(TTEST(Calculations!BP1423:BY1423,Calculations!BZ1423:CI1423,2,2)),"N/A",TTEST(Calculations!BP1423:BY1423,Calculations!BZ1423:CI1423,2,2)))</f>
        <v>N/A</v>
      </c>
      <c r="J1422" s="88" t="e">
        <f t="shared" si="107"/>
        <v>#DIV/0!</v>
      </c>
      <c r="K1422" s="93" t="str">
        <f>IF(AND('Test Sample Data'!N1422&gt;=35,'Control Sample Data'!N1422&gt;=35),"Type 3",IF(AND('Test Sample Data'!N1422&gt;=30,'Control Sample Data'!N1422&gt;=30,OR(I1422&gt;=0.05,I1422="N/A")),"Type 2",IF(OR(AND('Test Sample Data'!N1422&gt;=30,'Control Sample Data'!N1422&lt;=30),AND('Test Sample Data'!N1422&lt;=30,'Control Sample Data'!N1422&gt;=30)),"Type 1","OKAY")))</f>
        <v>OKAY</v>
      </c>
    </row>
    <row r="1423" spans="1:11">
      <c r="A1423" s="80"/>
      <c r="B1423" s="87" t="str">
        <f>IF('Gene Table'!E1423="","",'Gene Table'!E1423)</f>
        <v>hsa-miR-4670-5p</v>
      </c>
      <c r="C1423" s="87" t="str">
        <f>'Gene Table'!B1423</f>
        <v>L05</v>
      </c>
      <c r="D1423" s="88" t="e">
        <f>Calculations!BN1424</f>
        <v>#DIV/0!</v>
      </c>
      <c r="E1423" s="88" t="e">
        <f>Calculations!BO1424</f>
        <v>#DIV/0!</v>
      </c>
      <c r="F1423" s="89" t="e">
        <f t="shared" si="104"/>
        <v>#DIV/0!</v>
      </c>
      <c r="G1423" s="89" t="e">
        <f t="shared" si="105"/>
        <v>#DIV/0!</v>
      </c>
      <c r="H1423" s="88" t="e">
        <f t="shared" si="106"/>
        <v>#DIV/0!</v>
      </c>
      <c r="I1423" s="92" t="str">
        <f>IF(OR(COUNT(Calculations!BP1424:BY1424)&lt;3,COUNT(Calculations!BZ1424:CI1424)&lt;3),"N/A",IF(ISERROR(TTEST(Calculations!BP1424:BY1424,Calculations!BZ1424:CI1424,2,2)),"N/A",TTEST(Calculations!BP1424:BY1424,Calculations!BZ1424:CI1424,2,2)))</f>
        <v>N/A</v>
      </c>
      <c r="J1423" s="88" t="e">
        <f t="shared" si="107"/>
        <v>#DIV/0!</v>
      </c>
      <c r="K1423" s="93" t="str">
        <f>IF(AND('Test Sample Data'!N1423&gt;=35,'Control Sample Data'!N1423&gt;=35),"Type 3",IF(AND('Test Sample Data'!N1423&gt;=30,'Control Sample Data'!N1423&gt;=30,OR(I1423&gt;=0.05,I1423="N/A")),"Type 2",IF(OR(AND('Test Sample Data'!N1423&gt;=30,'Control Sample Data'!N1423&lt;=30),AND('Test Sample Data'!N1423&lt;=30,'Control Sample Data'!N1423&gt;=30)),"Type 1","OKAY")))</f>
        <v>OKAY</v>
      </c>
    </row>
    <row r="1424" spans="1:11">
      <c r="A1424" s="80"/>
      <c r="B1424" s="87" t="str">
        <f>IF('Gene Table'!E1424="","",'Gene Table'!E1424)</f>
        <v>hsa-miR-4520b-3p</v>
      </c>
      <c r="C1424" s="87" t="str">
        <f>'Gene Table'!B1424</f>
        <v>L06</v>
      </c>
      <c r="D1424" s="88" t="e">
        <f>Calculations!BN1425</f>
        <v>#DIV/0!</v>
      </c>
      <c r="E1424" s="88" t="e">
        <f>Calculations!BO1425</f>
        <v>#DIV/0!</v>
      </c>
      <c r="F1424" s="89" t="e">
        <f t="shared" si="104"/>
        <v>#DIV/0!</v>
      </c>
      <c r="G1424" s="89" t="e">
        <f t="shared" si="105"/>
        <v>#DIV/0!</v>
      </c>
      <c r="H1424" s="88" t="e">
        <f t="shared" si="106"/>
        <v>#DIV/0!</v>
      </c>
      <c r="I1424" s="92" t="str">
        <f>IF(OR(COUNT(Calculations!BP1425:BY1425)&lt;3,COUNT(Calculations!BZ1425:CI1425)&lt;3),"N/A",IF(ISERROR(TTEST(Calculations!BP1425:BY1425,Calculations!BZ1425:CI1425,2,2)),"N/A",TTEST(Calculations!BP1425:BY1425,Calculations!BZ1425:CI1425,2,2)))</f>
        <v>N/A</v>
      </c>
      <c r="J1424" s="88" t="e">
        <f t="shared" si="107"/>
        <v>#DIV/0!</v>
      </c>
      <c r="K1424" s="93" t="str">
        <f>IF(AND('Test Sample Data'!N1424&gt;=35,'Control Sample Data'!N1424&gt;=35),"Type 3",IF(AND('Test Sample Data'!N1424&gt;=30,'Control Sample Data'!N1424&gt;=30,OR(I1424&gt;=0.05,I1424="N/A")),"Type 2",IF(OR(AND('Test Sample Data'!N1424&gt;=30,'Control Sample Data'!N1424&lt;=30),AND('Test Sample Data'!N1424&lt;=30,'Control Sample Data'!N1424&gt;=30)),"Type 1","OKAY")))</f>
        <v>OKAY</v>
      </c>
    </row>
    <row r="1425" spans="1:11">
      <c r="A1425" s="80"/>
      <c r="B1425" s="87" t="str">
        <f>IF('Gene Table'!E1425="","",'Gene Table'!E1425)</f>
        <v>hsa-miR-4671-5p</v>
      </c>
      <c r="C1425" s="87" t="str">
        <f>'Gene Table'!B1425</f>
        <v>L07</v>
      </c>
      <c r="D1425" s="88" t="e">
        <f>Calculations!BN1426</f>
        <v>#DIV/0!</v>
      </c>
      <c r="E1425" s="88" t="e">
        <f>Calculations!BO1426</f>
        <v>#DIV/0!</v>
      </c>
      <c r="F1425" s="89" t="e">
        <f t="shared" si="104"/>
        <v>#DIV/0!</v>
      </c>
      <c r="G1425" s="89" t="e">
        <f t="shared" si="105"/>
        <v>#DIV/0!</v>
      </c>
      <c r="H1425" s="88" t="e">
        <f t="shared" si="106"/>
        <v>#DIV/0!</v>
      </c>
      <c r="I1425" s="92" t="str">
        <f>IF(OR(COUNT(Calculations!BP1426:BY1426)&lt;3,COUNT(Calculations!BZ1426:CI1426)&lt;3),"N/A",IF(ISERROR(TTEST(Calculations!BP1426:BY1426,Calculations!BZ1426:CI1426,2,2)),"N/A",TTEST(Calculations!BP1426:BY1426,Calculations!BZ1426:CI1426,2,2)))</f>
        <v>N/A</v>
      </c>
      <c r="J1425" s="88" t="e">
        <f t="shared" si="107"/>
        <v>#DIV/0!</v>
      </c>
      <c r="K1425" s="93" t="str">
        <f>IF(AND('Test Sample Data'!N1425&gt;=35,'Control Sample Data'!N1425&gt;=35),"Type 3",IF(AND('Test Sample Data'!N1425&gt;=30,'Control Sample Data'!N1425&gt;=30,OR(I1425&gt;=0.05,I1425="N/A")),"Type 2",IF(OR(AND('Test Sample Data'!N1425&gt;=30,'Control Sample Data'!N1425&lt;=30),AND('Test Sample Data'!N1425&lt;=30,'Control Sample Data'!N1425&gt;=30)),"Type 1","OKAY")))</f>
        <v>OKAY</v>
      </c>
    </row>
    <row r="1426" spans="1:11">
      <c r="A1426" s="80"/>
      <c r="B1426" s="87" t="str">
        <f>IF('Gene Table'!E1426="","",'Gene Table'!E1426)</f>
        <v>hsa-miR-4723-5p</v>
      </c>
      <c r="C1426" s="87" t="str">
        <f>'Gene Table'!B1426</f>
        <v>L08</v>
      </c>
      <c r="D1426" s="88" t="e">
        <f>Calculations!BN1427</f>
        <v>#DIV/0!</v>
      </c>
      <c r="E1426" s="88" t="e">
        <f>Calculations!BO1427</f>
        <v>#DIV/0!</v>
      </c>
      <c r="F1426" s="89" t="e">
        <f t="shared" si="104"/>
        <v>#DIV/0!</v>
      </c>
      <c r="G1426" s="89" t="e">
        <f t="shared" si="105"/>
        <v>#DIV/0!</v>
      </c>
      <c r="H1426" s="88" t="e">
        <f t="shared" si="106"/>
        <v>#DIV/0!</v>
      </c>
      <c r="I1426" s="92" t="str">
        <f>IF(OR(COUNT(Calculations!BP1427:BY1427)&lt;3,COUNT(Calculations!BZ1427:CI1427)&lt;3),"N/A",IF(ISERROR(TTEST(Calculations!BP1427:BY1427,Calculations!BZ1427:CI1427,2,2)),"N/A",TTEST(Calculations!BP1427:BY1427,Calculations!BZ1427:CI1427,2,2)))</f>
        <v>N/A</v>
      </c>
      <c r="J1426" s="88" t="e">
        <f t="shared" si="107"/>
        <v>#DIV/0!</v>
      </c>
      <c r="K1426" s="93" t="str">
        <f>IF(AND('Test Sample Data'!N1426&gt;=35,'Control Sample Data'!N1426&gt;=35),"Type 3",IF(AND('Test Sample Data'!N1426&gt;=30,'Control Sample Data'!N1426&gt;=30,OR(I1426&gt;=0.05,I1426="N/A")),"Type 2",IF(OR(AND('Test Sample Data'!N1426&gt;=30,'Control Sample Data'!N1426&lt;=30),AND('Test Sample Data'!N1426&lt;=30,'Control Sample Data'!N1426&gt;=30)),"Type 1","OKAY")))</f>
        <v>OKAY</v>
      </c>
    </row>
    <row r="1427" spans="1:11">
      <c r="A1427" s="80"/>
      <c r="B1427" s="87" t="str">
        <f>IF('Gene Table'!E1427="","",'Gene Table'!E1427)</f>
        <v>hsa-miR-4671-3p</v>
      </c>
      <c r="C1427" s="87" t="str">
        <f>'Gene Table'!B1427</f>
        <v>L09</v>
      </c>
      <c r="D1427" s="88" t="e">
        <f>Calculations!BN1428</f>
        <v>#DIV/0!</v>
      </c>
      <c r="E1427" s="88" t="e">
        <f>Calculations!BO1428</f>
        <v>#DIV/0!</v>
      </c>
      <c r="F1427" s="89" t="e">
        <f t="shared" si="104"/>
        <v>#DIV/0!</v>
      </c>
      <c r="G1427" s="89" t="e">
        <f t="shared" si="105"/>
        <v>#DIV/0!</v>
      </c>
      <c r="H1427" s="88" t="e">
        <f t="shared" si="106"/>
        <v>#DIV/0!</v>
      </c>
      <c r="I1427" s="92" t="str">
        <f>IF(OR(COUNT(Calculations!BP1428:BY1428)&lt;3,COUNT(Calculations!BZ1428:CI1428)&lt;3),"N/A",IF(ISERROR(TTEST(Calculations!BP1428:BY1428,Calculations!BZ1428:CI1428,2,2)),"N/A",TTEST(Calculations!BP1428:BY1428,Calculations!BZ1428:CI1428,2,2)))</f>
        <v>N/A</v>
      </c>
      <c r="J1427" s="88" t="e">
        <f t="shared" si="107"/>
        <v>#DIV/0!</v>
      </c>
      <c r="K1427" s="93" t="str">
        <f>IF(AND('Test Sample Data'!N1427&gt;=35,'Control Sample Data'!N1427&gt;=35),"Type 3",IF(AND('Test Sample Data'!N1427&gt;=30,'Control Sample Data'!N1427&gt;=30,OR(I1427&gt;=0.05,I1427="N/A")),"Type 2",IF(OR(AND('Test Sample Data'!N1427&gt;=30,'Control Sample Data'!N1427&lt;=30),AND('Test Sample Data'!N1427&lt;=30,'Control Sample Data'!N1427&gt;=30)),"Type 1","OKAY")))</f>
        <v>OKAY</v>
      </c>
    </row>
    <row r="1428" spans="1:11">
      <c r="A1428" s="80"/>
      <c r="B1428" s="87" t="str">
        <f>IF('Gene Table'!E1428="","",'Gene Table'!E1428)</f>
        <v>hsa-miR-4723-3p</v>
      </c>
      <c r="C1428" s="87" t="str">
        <f>'Gene Table'!B1428</f>
        <v>L10</v>
      </c>
      <c r="D1428" s="88" t="e">
        <f>Calculations!BN1429</f>
        <v>#DIV/0!</v>
      </c>
      <c r="E1428" s="88" t="e">
        <f>Calculations!BO1429</f>
        <v>#DIV/0!</v>
      </c>
      <c r="F1428" s="89" t="e">
        <f t="shared" si="104"/>
        <v>#DIV/0!</v>
      </c>
      <c r="G1428" s="89" t="e">
        <f t="shared" si="105"/>
        <v>#DIV/0!</v>
      </c>
      <c r="H1428" s="88" t="e">
        <f t="shared" si="106"/>
        <v>#DIV/0!</v>
      </c>
      <c r="I1428" s="92" t="str">
        <f>IF(OR(COUNT(Calculations!BP1429:BY1429)&lt;3,COUNT(Calculations!BZ1429:CI1429)&lt;3),"N/A",IF(ISERROR(TTEST(Calculations!BP1429:BY1429,Calculations!BZ1429:CI1429,2,2)),"N/A",TTEST(Calculations!BP1429:BY1429,Calculations!BZ1429:CI1429,2,2)))</f>
        <v>N/A</v>
      </c>
      <c r="J1428" s="88" t="e">
        <f t="shared" si="107"/>
        <v>#DIV/0!</v>
      </c>
      <c r="K1428" s="93" t="str">
        <f>IF(AND('Test Sample Data'!N1428&gt;=35,'Control Sample Data'!N1428&gt;=35),"Type 3",IF(AND('Test Sample Data'!N1428&gt;=30,'Control Sample Data'!N1428&gt;=30,OR(I1428&gt;=0.05,I1428="N/A")),"Type 2",IF(OR(AND('Test Sample Data'!N1428&gt;=30,'Control Sample Data'!N1428&lt;=30),AND('Test Sample Data'!N1428&lt;=30,'Control Sample Data'!N1428&gt;=30)),"Type 1","OKAY")))</f>
        <v>OKAY</v>
      </c>
    </row>
    <row r="1429" spans="1:11">
      <c r="A1429" s="80"/>
      <c r="B1429" s="87" t="str">
        <f>IF('Gene Table'!E1429="","",'Gene Table'!E1429)</f>
        <v>hsa-miR-4672</v>
      </c>
      <c r="C1429" s="87" t="str">
        <f>'Gene Table'!B1429</f>
        <v>L11</v>
      </c>
      <c r="D1429" s="88" t="e">
        <f>Calculations!BN1430</f>
        <v>#DIV/0!</v>
      </c>
      <c r="E1429" s="88" t="e">
        <f>Calculations!BO1430</f>
        <v>#DIV/0!</v>
      </c>
      <c r="F1429" s="89" t="e">
        <f t="shared" si="104"/>
        <v>#DIV/0!</v>
      </c>
      <c r="G1429" s="89" t="e">
        <f t="shared" si="105"/>
        <v>#DIV/0!</v>
      </c>
      <c r="H1429" s="88" t="e">
        <f t="shared" si="106"/>
        <v>#DIV/0!</v>
      </c>
      <c r="I1429" s="92" t="str">
        <f>IF(OR(COUNT(Calculations!BP1430:BY1430)&lt;3,COUNT(Calculations!BZ1430:CI1430)&lt;3),"N/A",IF(ISERROR(TTEST(Calculations!BP1430:BY1430,Calculations!BZ1430:CI1430,2,2)),"N/A",TTEST(Calculations!BP1430:BY1430,Calculations!BZ1430:CI1430,2,2)))</f>
        <v>N/A</v>
      </c>
      <c r="J1429" s="88" t="e">
        <f t="shared" si="107"/>
        <v>#DIV/0!</v>
      </c>
      <c r="K1429" s="93" t="str">
        <f>IF(AND('Test Sample Data'!N1429&gt;=35,'Control Sample Data'!N1429&gt;=35),"Type 3",IF(AND('Test Sample Data'!N1429&gt;=30,'Control Sample Data'!N1429&gt;=30,OR(I1429&gt;=0.05,I1429="N/A")),"Type 2",IF(OR(AND('Test Sample Data'!N1429&gt;=30,'Control Sample Data'!N1429&lt;=30),AND('Test Sample Data'!N1429&lt;=30,'Control Sample Data'!N1429&gt;=30)),"Type 1","OKAY")))</f>
        <v>OKAY</v>
      </c>
    </row>
    <row r="1430" spans="1:11">
      <c r="A1430" s="80"/>
      <c r="B1430" s="87" t="str">
        <f>IF('Gene Table'!E1430="","",'Gene Table'!E1430)</f>
        <v>hsa-miR-451b</v>
      </c>
      <c r="C1430" s="87" t="str">
        <f>'Gene Table'!B1430</f>
        <v>L12</v>
      </c>
      <c r="D1430" s="88" t="e">
        <f>Calculations!BN1431</f>
        <v>#DIV/0!</v>
      </c>
      <c r="E1430" s="88" t="e">
        <f>Calculations!BO1431</f>
        <v>#DIV/0!</v>
      </c>
      <c r="F1430" s="89" t="e">
        <f t="shared" si="104"/>
        <v>#DIV/0!</v>
      </c>
      <c r="G1430" s="89" t="e">
        <f t="shared" si="105"/>
        <v>#DIV/0!</v>
      </c>
      <c r="H1430" s="88" t="e">
        <f t="shared" si="106"/>
        <v>#DIV/0!</v>
      </c>
      <c r="I1430" s="92" t="str">
        <f>IF(OR(COUNT(Calculations!BP1431:BY1431)&lt;3,COUNT(Calculations!BZ1431:CI1431)&lt;3),"N/A",IF(ISERROR(TTEST(Calculations!BP1431:BY1431,Calculations!BZ1431:CI1431,2,2)),"N/A",TTEST(Calculations!BP1431:BY1431,Calculations!BZ1431:CI1431,2,2)))</f>
        <v>N/A</v>
      </c>
      <c r="J1430" s="88" t="e">
        <f t="shared" si="107"/>
        <v>#DIV/0!</v>
      </c>
      <c r="K1430" s="93" t="str">
        <f>IF(AND('Test Sample Data'!N1430&gt;=35,'Control Sample Data'!N1430&gt;=35),"Type 3",IF(AND('Test Sample Data'!N1430&gt;=30,'Control Sample Data'!N1430&gt;=30,OR(I1430&gt;=0.05,I1430="N/A")),"Type 2",IF(OR(AND('Test Sample Data'!N1430&gt;=30,'Control Sample Data'!N1430&lt;=30),AND('Test Sample Data'!N1430&lt;=30,'Control Sample Data'!N1430&gt;=30)),"Type 1","OKAY")))</f>
        <v>OKAY</v>
      </c>
    </row>
    <row r="1431" spans="1:11">
      <c r="A1431" s="80"/>
      <c r="B1431" s="87" t="str">
        <f>IF('Gene Table'!E1431="","",'Gene Table'!E1431)</f>
        <v>hsa-miR-4673</v>
      </c>
      <c r="C1431" s="87" t="str">
        <f>'Gene Table'!B1431</f>
        <v>L13</v>
      </c>
      <c r="D1431" s="88" t="e">
        <f>Calculations!BN1432</f>
        <v>#DIV/0!</v>
      </c>
      <c r="E1431" s="88" t="e">
        <f>Calculations!BO1432</f>
        <v>#DIV/0!</v>
      </c>
      <c r="F1431" s="89" t="e">
        <f t="shared" si="104"/>
        <v>#DIV/0!</v>
      </c>
      <c r="G1431" s="89" t="e">
        <f t="shared" si="105"/>
        <v>#DIV/0!</v>
      </c>
      <c r="H1431" s="88" t="e">
        <f t="shared" si="106"/>
        <v>#DIV/0!</v>
      </c>
      <c r="I1431" s="92" t="str">
        <f>IF(OR(COUNT(Calculations!BP1432:BY1432)&lt;3,COUNT(Calculations!BZ1432:CI1432)&lt;3),"N/A",IF(ISERROR(TTEST(Calculations!BP1432:BY1432,Calculations!BZ1432:CI1432,2,2)),"N/A",TTEST(Calculations!BP1432:BY1432,Calculations!BZ1432:CI1432,2,2)))</f>
        <v>N/A</v>
      </c>
      <c r="J1431" s="88" t="e">
        <f t="shared" si="107"/>
        <v>#DIV/0!</v>
      </c>
      <c r="K1431" s="93" t="str">
        <f>IF(AND('Test Sample Data'!N1431&gt;=35,'Control Sample Data'!N1431&gt;=35),"Type 3",IF(AND('Test Sample Data'!N1431&gt;=30,'Control Sample Data'!N1431&gt;=30,OR(I1431&gt;=0.05,I1431="N/A")),"Type 2",IF(OR(AND('Test Sample Data'!N1431&gt;=30,'Control Sample Data'!N1431&lt;=30),AND('Test Sample Data'!N1431&lt;=30,'Control Sample Data'!N1431&gt;=30)),"Type 1","OKAY")))</f>
        <v>OKAY</v>
      </c>
    </row>
    <row r="1432" spans="1:11">
      <c r="A1432" s="80"/>
      <c r="B1432" s="87" t="str">
        <f>IF('Gene Table'!E1432="","",'Gene Table'!E1432)</f>
        <v>hsa-miR-4724-5p</v>
      </c>
      <c r="C1432" s="87" t="str">
        <f>'Gene Table'!B1432</f>
        <v>L14</v>
      </c>
      <c r="D1432" s="88" t="e">
        <f>Calculations!BN1433</f>
        <v>#DIV/0!</v>
      </c>
      <c r="E1432" s="88" t="e">
        <f>Calculations!BO1433</f>
        <v>#DIV/0!</v>
      </c>
      <c r="F1432" s="89" t="e">
        <f t="shared" si="104"/>
        <v>#DIV/0!</v>
      </c>
      <c r="G1432" s="89" t="e">
        <f t="shared" si="105"/>
        <v>#DIV/0!</v>
      </c>
      <c r="H1432" s="88" t="e">
        <f t="shared" si="106"/>
        <v>#DIV/0!</v>
      </c>
      <c r="I1432" s="92" t="str">
        <f>IF(OR(COUNT(Calculations!BP1433:BY1433)&lt;3,COUNT(Calculations!BZ1433:CI1433)&lt;3),"N/A",IF(ISERROR(TTEST(Calculations!BP1433:BY1433,Calculations!BZ1433:CI1433,2,2)),"N/A",TTEST(Calculations!BP1433:BY1433,Calculations!BZ1433:CI1433,2,2)))</f>
        <v>N/A</v>
      </c>
      <c r="J1432" s="88" t="e">
        <f t="shared" si="107"/>
        <v>#DIV/0!</v>
      </c>
      <c r="K1432" s="93" t="str">
        <f>IF(AND('Test Sample Data'!N1432&gt;=35,'Control Sample Data'!N1432&gt;=35),"Type 3",IF(AND('Test Sample Data'!N1432&gt;=30,'Control Sample Data'!N1432&gt;=30,OR(I1432&gt;=0.05,I1432="N/A")),"Type 2",IF(OR(AND('Test Sample Data'!N1432&gt;=30,'Control Sample Data'!N1432&lt;=30),AND('Test Sample Data'!N1432&lt;=30,'Control Sample Data'!N1432&gt;=30)),"Type 1","OKAY")))</f>
        <v>OKAY</v>
      </c>
    </row>
    <row r="1433" spans="1:11">
      <c r="A1433" s="80"/>
      <c r="B1433" s="87" t="str">
        <f>IF('Gene Table'!E1433="","",'Gene Table'!E1433)</f>
        <v>hsa-miR-4674</v>
      </c>
      <c r="C1433" s="87" t="str">
        <f>'Gene Table'!B1433</f>
        <v>L15</v>
      </c>
      <c r="D1433" s="88" t="e">
        <f>Calculations!BN1434</f>
        <v>#DIV/0!</v>
      </c>
      <c r="E1433" s="88" t="e">
        <f>Calculations!BO1434</f>
        <v>#DIV/0!</v>
      </c>
      <c r="F1433" s="89" t="e">
        <f t="shared" si="104"/>
        <v>#DIV/0!</v>
      </c>
      <c r="G1433" s="89" t="e">
        <f t="shared" si="105"/>
        <v>#DIV/0!</v>
      </c>
      <c r="H1433" s="88" t="e">
        <f t="shared" si="106"/>
        <v>#DIV/0!</v>
      </c>
      <c r="I1433" s="92" t="str">
        <f>IF(OR(COUNT(Calculations!BP1434:BY1434)&lt;3,COUNT(Calculations!BZ1434:CI1434)&lt;3),"N/A",IF(ISERROR(TTEST(Calculations!BP1434:BY1434,Calculations!BZ1434:CI1434,2,2)),"N/A",TTEST(Calculations!BP1434:BY1434,Calculations!BZ1434:CI1434,2,2)))</f>
        <v>N/A</v>
      </c>
      <c r="J1433" s="88" t="e">
        <f t="shared" si="107"/>
        <v>#DIV/0!</v>
      </c>
      <c r="K1433" s="93" t="str">
        <f>IF(AND('Test Sample Data'!N1433&gt;=35,'Control Sample Data'!N1433&gt;=35),"Type 3",IF(AND('Test Sample Data'!N1433&gt;=30,'Control Sample Data'!N1433&gt;=30,OR(I1433&gt;=0.05,I1433="N/A")),"Type 2",IF(OR(AND('Test Sample Data'!N1433&gt;=30,'Control Sample Data'!N1433&lt;=30),AND('Test Sample Data'!N1433&lt;=30,'Control Sample Data'!N1433&gt;=30)),"Type 1","OKAY")))</f>
        <v>OKAY</v>
      </c>
    </row>
    <row r="1434" spans="1:11">
      <c r="A1434" s="80"/>
      <c r="B1434" s="87" t="str">
        <f>IF('Gene Table'!E1434="","",'Gene Table'!E1434)</f>
        <v>hsa-miR-4724-3p</v>
      </c>
      <c r="C1434" s="87" t="str">
        <f>'Gene Table'!B1434</f>
        <v>L16</v>
      </c>
      <c r="D1434" s="88" t="e">
        <f>Calculations!BN1435</f>
        <v>#DIV/0!</v>
      </c>
      <c r="E1434" s="88" t="e">
        <f>Calculations!BO1435</f>
        <v>#DIV/0!</v>
      </c>
      <c r="F1434" s="89" t="e">
        <f t="shared" si="104"/>
        <v>#DIV/0!</v>
      </c>
      <c r="G1434" s="89" t="e">
        <f t="shared" si="105"/>
        <v>#DIV/0!</v>
      </c>
      <c r="H1434" s="88" t="e">
        <f t="shared" si="106"/>
        <v>#DIV/0!</v>
      </c>
      <c r="I1434" s="92" t="str">
        <f>IF(OR(COUNT(Calculations!BP1435:BY1435)&lt;3,COUNT(Calculations!BZ1435:CI1435)&lt;3),"N/A",IF(ISERROR(TTEST(Calculations!BP1435:BY1435,Calculations!BZ1435:CI1435,2,2)),"N/A",TTEST(Calculations!BP1435:BY1435,Calculations!BZ1435:CI1435,2,2)))</f>
        <v>N/A</v>
      </c>
      <c r="J1434" s="88" t="e">
        <f t="shared" si="107"/>
        <v>#DIV/0!</v>
      </c>
      <c r="K1434" s="93" t="str">
        <f>IF(AND('Test Sample Data'!N1434&gt;=35,'Control Sample Data'!N1434&gt;=35),"Type 3",IF(AND('Test Sample Data'!N1434&gt;=30,'Control Sample Data'!N1434&gt;=30,OR(I1434&gt;=0.05,I1434="N/A")),"Type 2",IF(OR(AND('Test Sample Data'!N1434&gt;=30,'Control Sample Data'!N1434&lt;=30),AND('Test Sample Data'!N1434&lt;=30,'Control Sample Data'!N1434&gt;=30)),"Type 1","OKAY")))</f>
        <v>OKAY</v>
      </c>
    </row>
    <row r="1435" spans="1:11">
      <c r="A1435" s="80"/>
      <c r="B1435" s="87" t="str">
        <f>IF('Gene Table'!E1435="","",'Gene Table'!E1435)</f>
        <v>hsa-miR-4675</v>
      </c>
      <c r="C1435" s="87" t="str">
        <f>'Gene Table'!B1435</f>
        <v>L17</v>
      </c>
      <c r="D1435" s="88" t="e">
        <f>Calculations!BN1436</f>
        <v>#DIV/0!</v>
      </c>
      <c r="E1435" s="88" t="e">
        <f>Calculations!BO1436</f>
        <v>#DIV/0!</v>
      </c>
      <c r="F1435" s="89" t="e">
        <f t="shared" si="104"/>
        <v>#DIV/0!</v>
      </c>
      <c r="G1435" s="89" t="e">
        <f t="shared" si="105"/>
        <v>#DIV/0!</v>
      </c>
      <c r="H1435" s="88" t="e">
        <f t="shared" si="106"/>
        <v>#DIV/0!</v>
      </c>
      <c r="I1435" s="92" t="str">
        <f>IF(OR(COUNT(Calculations!BP1436:BY1436)&lt;3,COUNT(Calculations!BZ1436:CI1436)&lt;3),"N/A",IF(ISERROR(TTEST(Calculations!BP1436:BY1436,Calculations!BZ1436:CI1436,2,2)),"N/A",TTEST(Calculations!BP1436:BY1436,Calculations!BZ1436:CI1436,2,2)))</f>
        <v>N/A</v>
      </c>
      <c r="J1435" s="88" t="e">
        <f t="shared" si="107"/>
        <v>#DIV/0!</v>
      </c>
      <c r="K1435" s="93" t="str">
        <f>IF(AND('Test Sample Data'!N1435&gt;=35,'Control Sample Data'!N1435&gt;=35),"Type 3",IF(AND('Test Sample Data'!N1435&gt;=30,'Control Sample Data'!N1435&gt;=30,OR(I1435&gt;=0.05,I1435="N/A")),"Type 2",IF(OR(AND('Test Sample Data'!N1435&gt;=30,'Control Sample Data'!N1435&lt;=30),AND('Test Sample Data'!N1435&lt;=30,'Control Sample Data'!N1435&gt;=30)),"Type 1","OKAY")))</f>
        <v>OKAY</v>
      </c>
    </row>
    <row r="1436" spans="1:11">
      <c r="A1436" s="80"/>
      <c r="B1436" s="87" t="str">
        <f>IF('Gene Table'!E1436="","",'Gene Table'!E1436)</f>
        <v>hsa-miR-4725-5p</v>
      </c>
      <c r="C1436" s="87" t="str">
        <f>'Gene Table'!B1436</f>
        <v>L18</v>
      </c>
      <c r="D1436" s="88" t="e">
        <f>Calculations!BN1437</f>
        <v>#DIV/0!</v>
      </c>
      <c r="E1436" s="88" t="e">
        <f>Calculations!BO1437</f>
        <v>#DIV/0!</v>
      </c>
      <c r="F1436" s="89" t="e">
        <f t="shared" si="104"/>
        <v>#DIV/0!</v>
      </c>
      <c r="G1436" s="89" t="e">
        <f t="shared" si="105"/>
        <v>#DIV/0!</v>
      </c>
      <c r="H1436" s="88" t="e">
        <f t="shared" si="106"/>
        <v>#DIV/0!</v>
      </c>
      <c r="I1436" s="92" t="str">
        <f>IF(OR(COUNT(Calculations!BP1437:BY1437)&lt;3,COUNT(Calculations!BZ1437:CI1437)&lt;3),"N/A",IF(ISERROR(TTEST(Calculations!BP1437:BY1437,Calculations!BZ1437:CI1437,2,2)),"N/A",TTEST(Calculations!BP1437:BY1437,Calculations!BZ1437:CI1437,2,2)))</f>
        <v>N/A</v>
      </c>
      <c r="J1436" s="88" t="e">
        <f t="shared" si="107"/>
        <v>#DIV/0!</v>
      </c>
      <c r="K1436" s="93" t="str">
        <f>IF(AND('Test Sample Data'!N1436&gt;=35,'Control Sample Data'!N1436&gt;=35),"Type 3",IF(AND('Test Sample Data'!N1436&gt;=30,'Control Sample Data'!N1436&gt;=30,OR(I1436&gt;=0.05,I1436="N/A")),"Type 2",IF(OR(AND('Test Sample Data'!N1436&gt;=30,'Control Sample Data'!N1436&lt;=30),AND('Test Sample Data'!N1436&lt;=30,'Control Sample Data'!N1436&gt;=30)),"Type 1","OKAY")))</f>
        <v>OKAY</v>
      </c>
    </row>
    <row r="1437" spans="1:11">
      <c r="A1437" s="80"/>
      <c r="B1437" s="87" t="str">
        <f>IF('Gene Table'!E1437="","",'Gene Table'!E1437)</f>
        <v>hsa-miR-4676-5p</v>
      </c>
      <c r="C1437" s="87" t="str">
        <f>'Gene Table'!B1437</f>
        <v>L19</v>
      </c>
      <c r="D1437" s="88" t="e">
        <f>Calculations!BN1438</f>
        <v>#DIV/0!</v>
      </c>
      <c r="E1437" s="88" t="e">
        <f>Calculations!BO1438</f>
        <v>#DIV/0!</v>
      </c>
      <c r="F1437" s="89" t="e">
        <f t="shared" si="104"/>
        <v>#DIV/0!</v>
      </c>
      <c r="G1437" s="89" t="e">
        <f t="shared" si="105"/>
        <v>#DIV/0!</v>
      </c>
      <c r="H1437" s="88" t="e">
        <f t="shared" si="106"/>
        <v>#DIV/0!</v>
      </c>
      <c r="I1437" s="92" t="str">
        <f>IF(OR(COUNT(Calculations!BP1438:BY1438)&lt;3,COUNT(Calculations!BZ1438:CI1438)&lt;3),"N/A",IF(ISERROR(TTEST(Calculations!BP1438:BY1438,Calculations!BZ1438:CI1438,2,2)),"N/A",TTEST(Calculations!BP1438:BY1438,Calculations!BZ1438:CI1438,2,2)))</f>
        <v>N/A</v>
      </c>
      <c r="J1437" s="88" t="e">
        <f t="shared" si="107"/>
        <v>#DIV/0!</v>
      </c>
      <c r="K1437" s="93" t="str">
        <f>IF(AND('Test Sample Data'!N1437&gt;=35,'Control Sample Data'!N1437&gt;=35),"Type 3",IF(AND('Test Sample Data'!N1437&gt;=30,'Control Sample Data'!N1437&gt;=30,OR(I1437&gt;=0.05,I1437="N/A")),"Type 2",IF(OR(AND('Test Sample Data'!N1437&gt;=30,'Control Sample Data'!N1437&lt;=30),AND('Test Sample Data'!N1437&lt;=30,'Control Sample Data'!N1437&gt;=30)),"Type 1","OKAY")))</f>
        <v>OKAY</v>
      </c>
    </row>
    <row r="1438" spans="1:11">
      <c r="A1438" s="80"/>
      <c r="B1438" s="87" t="str">
        <f>IF('Gene Table'!E1438="","",'Gene Table'!E1438)</f>
        <v>hsa-miR-4725-3p</v>
      </c>
      <c r="C1438" s="87" t="str">
        <f>'Gene Table'!B1438</f>
        <v>L20</v>
      </c>
      <c r="D1438" s="88" t="e">
        <f>Calculations!BN1439</f>
        <v>#DIV/0!</v>
      </c>
      <c r="E1438" s="88" t="e">
        <f>Calculations!BO1439</f>
        <v>#DIV/0!</v>
      </c>
      <c r="F1438" s="89" t="e">
        <f t="shared" si="104"/>
        <v>#DIV/0!</v>
      </c>
      <c r="G1438" s="89" t="e">
        <f t="shared" si="105"/>
        <v>#DIV/0!</v>
      </c>
      <c r="H1438" s="88" t="e">
        <f t="shared" si="106"/>
        <v>#DIV/0!</v>
      </c>
      <c r="I1438" s="92" t="str">
        <f>IF(OR(COUNT(Calculations!BP1439:BY1439)&lt;3,COUNT(Calculations!BZ1439:CI1439)&lt;3),"N/A",IF(ISERROR(TTEST(Calculations!BP1439:BY1439,Calculations!BZ1439:CI1439,2,2)),"N/A",TTEST(Calculations!BP1439:BY1439,Calculations!BZ1439:CI1439,2,2)))</f>
        <v>N/A</v>
      </c>
      <c r="J1438" s="88" t="e">
        <f t="shared" si="107"/>
        <v>#DIV/0!</v>
      </c>
      <c r="K1438" s="93" t="str">
        <f>IF(AND('Test Sample Data'!N1438&gt;=35,'Control Sample Data'!N1438&gt;=35),"Type 3",IF(AND('Test Sample Data'!N1438&gt;=30,'Control Sample Data'!N1438&gt;=30,OR(I1438&gt;=0.05,I1438="N/A")),"Type 2",IF(OR(AND('Test Sample Data'!N1438&gt;=30,'Control Sample Data'!N1438&lt;=30),AND('Test Sample Data'!N1438&lt;=30,'Control Sample Data'!N1438&gt;=30)),"Type 1","OKAY")))</f>
        <v>OKAY</v>
      </c>
    </row>
    <row r="1439" spans="1:11">
      <c r="A1439" s="80"/>
      <c r="B1439" s="87" t="str">
        <f>IF('Gene Table'!E1439="","",'Gene Table'!E1439)</f>
        <v>hsa-miR-4676-3p</v>
      </c>
      <c r="C1439" s="87" t="str">
        <f>'Gene Table'!B1439</f>
        <v>L21</v>
      </c>
      <c r="D1439" s="88" t="e">
        <f>Calculations!BN1440</f>
        <v>#DIV/0!</v>
      </c>
      <c r="E1439" s="88" t="e">
        <f>Calculations!BO1440</f>
        <v>#DIV/0!</v>
      </c>
      <c r="F1439" s="89" t="e">
        <f t="shared" si="104"/>
        <v>#DIV/0!</v>
      </c>
      <c r="G1439" s="89" t="e">
        <f t="shared" si="105"/>
        <v>#DIV/0!</v>
      </c>
      <c r="H1439" s="88" t="e">
        <f t="shared" si="106"/>
        <v>#DIV/0!</v>
      </c>
      <c r="I1439" s="92" t="str">
        <f>IF(OR(COUNT(Calculations!BP1440:BY1440)&lt;3,COUNT(Calculations!BZ1440:CI1440)&lt;3),"N/A",IF(ISERROR(TTEST(Calculations!BP1440:BY1440,Calculations!BZ1440:CI1440,2,2)),"N/A",TTEST(Calculations!BP1440:BY1440,Calculations!BZ1440:CI1440,2,2)))</f>
        <v>N/A</v>
      </c>
      <c r="J1439" s="88" t="e">
        <f t="shared" si="107"/>
        <v>#DIV/0!</v>
      </c>
      <c r="K1439" s="93" t="str">
        <f>IF(AND('Test Sample Data'!N1439&gt;=35,'Control Sample Data'!N1439&gt;=35),"Type 3",IF(AND('Test Sample Data'!N1439&gt;=30,'Control Sample Data'!N1439&gt;=30,OR(I1439&gt;=0.05,I1439="N/A")),"Type 2",IF(OR(AND('Test Sample Data'!N1439&gt;=30,'Control Sample Data'!N1439&lt;=30),AND('Test Sample Data'!N1439&lt;=30,'Control Sample Data'!N1439&gt;=30)),"Type 1","OKAY")))</f>
        <v>OKAY</v>
      </c>
    </row>
    <row r="1440" spans="1:11">
      <c r="A1440" s="80"/>
      <c r="B1440" s="87" t="str">
        <f>IF('Gene Table'!E1440="","",'Gene Table'!E1440)</f>
        <v>hsa-miR-4726-3p</v>
      </c>
      <c r="C1440" s="87" t="str">
        <f>'Gene Table'!B1440</f>
        <v>L22</v>
      </c>
      <c r="D1440" s="88" t="e">
        <f>Calculations!BN1441</f>
        <v>#DIV/0!</v>
      </c>
      <c r="E1440" s="88" t="e">
        <f>Calculations!BO1441</f>
        <v>#DIV/0!</v>
      </c>
      <c r="F1440" s="89" t="e">
        <f t="shared" si="104"/>
        <v>#DIV/0!</v>
      </c>
      <c r="G1440" s="89" t="e">
        <f t="shared" si="105"/>
        <v>#DIV/0!</v>
      </c>
      <c r="H1440" s="88" t="e">
        <f t="shared" si="106"/>
        <v>#DIV/0!</v>
      </c>
      <c r="I1440" s="92" t="str">
        <f>IF(OR(COUNT(Calculations!BP1441:BY1441)&lt;3,COUNT(Calculations!BZ1441:CI1441)&lt;3),"N/A",IF(ISERROR(TTEST(Calculations!BP1441:BY1441,Calculations!BZ1441:CI1441,2,2)),"N/A",TTEST(Calculations!BP1441:BY1441,Calculations!BZ1441:CI1441,2,2)))</f>
        <v>N/A</v>
      </c>
      <c r="J1440" s="88" t="e">
        <f t="shared" si="107"/>
        <v>#DIV/0!</v>
      </c>
      <c r="K1440" s="93" t="str">
        <f>IF(AND('Test Sample Data'!N1440&gt;=35,'Control Sample Data'!N1440&gt;=35),"Type 3",IF(AND('Test Sample Data'!N1440&gt;=30,'Control Sample Data'!N1440&gt;=30,OR(I1440&gt;=0.05,I1440="N/A")),"Type 2",IF(OR(AND('Test Sample Data'!N1440&gt;=30,'Control Sample Data'!N1440&lt;=30),AND('Test Sample Data'!N1440&lt;=30,'Control Sample Data'!N1440&gt;=30)),"Type 1","OKAY")))</f>
        <v>OKAY</v>
      </c>
    </row>
    <row r="1441" spans="1:11">
      <c r="A1441" s="80"/>
      <c r="B1441" s="87" t="str">
        <f>IF('Gene Table'!E1441="","",'Gene Table'!E1441)</f>
        <v>hsa-miR-4677-5p</v>
      </c>
      <c r="C1441" s="87" t="str">
        <f>'Gene Table'!B1441</f>
        <v>L23</v>
      </c>
      <c r="D1441" s="88" t="e">
        <f>Calculations!BN1442</f>
        <v>#DIV/0!</v>
      </c>
      <c r="E1441" s="88" t="e">
        <f>Calculations!BO1442</f>
        <v>#DIV/0!</v>
      </c>
      <c r="F1441" s="89" t="e">
        <f t="shared" si="104"/>
        <v>#DIV/0!</v>
      </c>
      <c r="G1441" s="89" t="e">
        <f t="shared" si="105"/>
        <v>#DIV/0!</v>
      </c>
      <c r="H1441" s="88" t="e">
        <f t="shared" si="106"/>
        <v>#DIV/0!</v>
      </c>
      <c r="I1441" s="92" t="str">
        <f>IF(OR(COUNT(Calculations!BP1442:BY1442)&lt;3,COUNT(Calculations!BZ1442:CI1442)&lt;3),"N/A",IF(ISERROR(TTEST(Calculations!BP1442:BY1442,Calculations!BZ1442:CI1442,2,2)),"N/A",TTEST(Calculations!BP1442:BY1442,Calculations!BZ1442:CI1442,2,2)))</f>
        <v>N/A</v>
      </c>
      <c r="J1441" s="88" t="e">
        <f t="shared" si="107"/>
        <v>#DIV/0!</v>
      </c>
      <c r="K1441" s="93" t="str">
        <f>IF(AND('Test Sample Data'!N1441&gt;=35,'Control Sample Data'!N1441&gt;=35),"Type 3",IF(AND('Test Sample Data'!N1441&gt;=30,'Control Sample Data'!N1441&gt;=30,OR(I1441&gt;=0.05,I1441="N/A")),"Type 2",IF(OR(AND('Test Sample Data'!N1441&gt;=30,'Control Sample Data'!N1441&lt;=30),AND('Test Sample Data'!N1441&lt;=30,'Control Sample Data'!N1441&gt;=30)),"Type 1","OKAY")))</f>
        <v>OKAY</v>
      </c>
    </row>
    <row r="1442" spans="1:11">
      <c r="A1442" s="80"/>
      <c r="B1442" s="87" t="str">
        <f>IF('Gene Table'!E1442="","",'Gene Table'!E1442)</f>
        <v>hsa-miR-4727-5p</v>
      </c>
      <c r="C1442" s="87" t="str">
        <f>'Gene Table'!B1442</f>
        <v>L24</v>
      </c>
      <c r="D1442" s="88" t="e">
        <f>Calculations!BN1443</f>
        <v>#DIV/0!</v>
      </c>
      <c r="E1442" s="88" t="e">
        <f>Calculations!BO1443</f>
        <v>#DIV/0!</v>
      </c>
      <c r="F1442" s="89" t="e">
        <f t="shared" si="104"/>
        <v>#DIV/0!</v>
      </c>
      <c r="G1442" s="89" t="e">
        <f t="shared" si="105"/>
        <v>#DIV/0!</v>
      </c>
      <c r="H1442" s="88" t="e">
        <f t="shared" si="106"/>
        <v>#DIV/0!</v>
      </c>
      <c r="I1442" s="92" t="str">
        <f>IF(OR(COUNT(Calculations!BP1443:BY1443)&lt;3,COUNT(Calculations!BZ1443:CI1443)&lt;3),"N/A",IF(ISERROR(TTEST(Calculations!BP1443:BY1443,Calculations!BZ1443:CI1443,2,2)),"N/A",TTEST(Calculations!BP1443:BY1443,Calculations!BZ1443:CI1443,2,2)))</f>
        <v>N/A</v>
      </c>
      <c r="J1442" s="88" t="e">
        <f t="shared" si="107"/>
        <v>#DIV/0!</v>
      </c>
      <c r="K1442" s="93" t="str">
        <f>IF(AND('Test Sample Data'!N1442&gt;=35,'Control Sample Data'!N1442&gt;=35),"Type 3",IF(AND('Test Sample Data'!N1442&gt;=30,'Control Sample Data'!N1442&gt;=30,OR(I1442&gt;=0.05,I1442="N/A")),"Type 2",IF(OR(AND('Test Sample Data'!N1442&gt;=30,'Control Sample Data'!N1442&lt;=30),AND('Test Sample Data'!N1442&lt;=30,'Control Sample Data'!N1442&gt;=30)),"Type 1","OKAY")))</f>
        <v>OKAY</v>
      </c>
    </row>
    <row r="1443" spans="1:11">
      <c r="A1443" s="80"/>
      <c r="B1443" s="87" t="str">
        <f>IF('Gene Table'!E1443="","",'Gene Table'!E1443)</f>
        <v>hsa-miR-4440</v>
      </c>
      <c r="C1443" s="87" t="str">
        <f>'Gene Table'!B1443</f>
        <v>M01</v>
      </c>
      <c r="D1443" s="88" t="e">
        <f>Calculations!BN1444</f>
        <v>#DIV/0!</v>
      </c>
      <c r="E1443" s="88" t="e">
        <f>Calculations!BO1444</f>
        <v>#DIV/0!</v>
      </c>
      <c r="F1443" s="89" t="e">
        <f t="shared" si="104"/>
        <v>#DIV/0!</v>
      </c>
      <c r="G1443" s="89" t="e">
        <f t="shared" si="105"/>
        <v>#DIV/0!</v>
      </c>
      <c r="H1443" s="88" t="e">
        <f t="shared" si="106"/>
        <v>#DIV/0!</v>
      </c>
      <c r="I1443" s="92" t="str">
        <f>IF(OR(COUNT(Calculations!BP1444:BY1444)&lt;3,COUNT(Calculations!BZ1444:CI1444)&lt;3),"N/A",IF(ISERROR(TTEST(Calculations!BP1444:BY1444,Calculations!BZ1444:CI1444,2,2)),"N/A",TTEST(Calculations!BP1444:BY1444,Calculations!BZ1444:CI1444,2,2)))</f>
        <v>N/A</v>
      </c>
      <c r="J1443" s="88" t="e">
        <f t="shared" si="107"/>
        <v>#DIV/0!</v>
      </c>
      <c r="K1443" s="93" t="str">
        <f>IF(AND('Test Sample Data'!N1443&gt;=35,'Control Sample Data'!N1443&gt;=35),"Type 3",IF(AND('Test Sample Data'!N1443&gt;=30,'Control Sample Data'!N1443&gt;=30,OR(I1443&gt;=0.05,I1443="N/A")),"Type 2",IF(OR(AND('Test Sample Data'!N1443&gt;=30,'Control Sample Data'!N1443&lt;=30),AND('Test Sample Data'!N1443&lt;=30,'Control Sample Data'!N1443&gt;=30)),"Type 1","OKAY")))</f>
        <v>OKAY</v>
      </c>
    </row>
    <row r="1444" spans="1:11">
      <c r="A1444" s="80"/>
      <c r="B1444" s="87" t="str">
        <f>IF('Gene Table'!E1444="","",'Gene Table'!E1444)</f>
        <v>hsa-miR-4524a-5p</v>
      </c>
      <c r="C1444" s="87" t="str">
        <f>'Gene Table'!B1444</f>
        <v>M02</v>
      </c>
      <c r="D1444" s="88" t="e">
        <f>Calculations!BN1445</f>
        <v>#DIV/0!</v>
      </c>
      <c r="E1444" s="88" t="e">
        <f>Calculations!BO1445</f>
        <v>#DIV/0!</v>
      </c>
      <c r="F1444" s="89" t="e">
        <f t="shared" si="104"/>
        <v>#DIV/0!</v>
      </c>
      <c r="G1444" s="89" t="e">
        <f t="shared" si="105"/>
        <v>#DIV/0!</v>
      </c>
      <c r="H1444" s="88" t="e">
        <f t="shared" si="106"/>
        <v>#DIV/0!</v>
      </c>
      <c r="I1444" s="92" t="str">
        <f>IF(OR(COUNT(Calculations!BP1445:BY1445)&lt;3,COUNT(Calculations!BZ1445:CI1445)&lt;3),"N/A",IF(ISERROR(TTEST(Calculations!BP1445:BY1445,Calculations!BZ1445:CI1445,2,2)),"N/A",TTEST(Calculations!BP1445:BY1445,Calculations!BZ1445:CI1445,2,2)))</f>
        <v>N/A</v>
      </c>
      <c r="J1444" s="88" t="e">
        <f t="shared" si="107"/>
        <v>#DIV/0!</v>
      </c>
      <c r="K1444" s="93" t="str">
        <f>IF(AND('Test Sample Data'!N1444&gt;=35,'Control Sample Data'!N1444&gt;=35),"Type 3",IF(AND('Test Sample Data'!N1444&gt;=30,'Control Sample Data'!N1444&gt;=30,OR(I1444&gt;=0.05,I1444="N/A")),"Type 2",IF(OR(AND('Test Sample Data'!N1444&gt;=30,'Control Sample Data'!N1444&lt;=30),AND('Test Sample Data'!N1444&lt;=30,'Control Sample Data'!N1444&gt;=30)),"Type 1","OKAY")))</f>
        <v>OKAY</v>
      </c>
    </row>
    <row r="1445" spans="1:11">
      <c r="A1445" s="80"/>
      <c r="B1445" s="87" t="str">
        <f>IF('Gene Table'!E1445="","",'Gene Table'!E1445)</f>
        <v>hsa-miR-4441</v>
      </c>
      <c r="C1445" s="87" t="str">
        <f>'Gene Table'!B1445</f>
        <v>M03</v>
      </c>
      <c r="D1445" s="88" t="e">
        <f>Calculations!BN1446</f>
        <v>#DIV/0!</v>
      </c>
      <c r="E1445" s="88" t="e">
        <f>Calculations!BO1446</f>
        <v>#DIV/0!</v>
      </c>
      <c r="F1445" s="89" t="e">
        <f t="shared" si="104"/>
        <v>#DIV/0!</v>
      </c>
      <c r="G1445" s="89" t="e">
        <f t="shared" si="105"/>
        <v>#DIV/0!</v>
      </c>
      <c r="H1445" s="88" t="e">
        <f t="shared" si="106"/>
        <v>#DIV/0!</v>
      </c>
      <c r="I1445" s="92" t="str">
        <f>IF(OR(COUNT(Calculations!BP1446:BY1446)&lt;3,COUNT(Calculations!BZ1446:CI1446)&lt;3),"N/A",IF(ISERROR(TTEST(Calculations!BP1446:BY1446,Calculations!BZ1446:CI1446,2,2)),"N/A",TTEST(Calculations!BP1446:BY1446,Calculations!BZ1446:CI1446,2,2)))</f>
        <v>N/A</v>
      </c>
      <c r="J1445" s="88" t="e">
        <f t="shared" si="107"/>
        <v>#DIV/0!</v>
      </c>
      <c r="K1445" s="93" t="str">
        <f>IF(AND('Test Sample Data'!N1445&gt;=35,'Control Sample Data'!N1445&gt;=35),"Type 3",IF(AND('Test Sample Data'!N1445&gt;=30,'Control Sample Data'!N1445&gt;=30,OR(I1445&gt;=0.05,I1445="N/A")),"Type 2",IF(OR(AND('Test Sample Data'!N1445&gt;=30,'Control Sample Data'!N1445&lt;=30),AND('Test Sample Data'!N1445&lt;=30,'Control Sample Data'!N1445&gt;=30)),"Type 1","OKAY")))</f>
        <v>OKAY</v>
      </c>
    </row>
    <row r="1446" spans="1:11">
      <c r="A1446" s="80"/>
      <c r="B1446" s="87" t="str">
        <f>IF('Gene Table'!E1446="","",'Gene Table'!E1446)</f>
        <v>hsa-miR-4524a-3p</v>
      </c>
      <c r="C1446" s="87" t="str">
        <f>'Gene Table'!B1446</f>
        <v>M04</v>
      </c>
      <c r="D1446" s="88" t="e">
        <f>Calculations!BN1447</f>
        <v>#DIV/0!</v>
      </c>
      <c r="E1446" s="88" t="e">
        <f>Calculations!BO1447</f>
        <v>#DIV/0!</v>
      </c>
      <c r="F1446" s="89" t="e">
        <f t="shared" si="104"/>
        <v>#DIV/0!</v>
      </c>
      <c r="G1446" s="89" t="e">
        <f t="shared" si="105"/>
        <v>#DIV/0!</v>
      </c>
      <c r="H1446" s="88" t="e">
        <f t="shared" si="106"/>
        <v>#DIV/0!</v>
      </c>
      <c r="I1446" s="92" t="str">
        <f>IF(OR(COUNT(Calculations!BP1447:BY1447)&lt;3,COUNT(Calculations!BZ1447:CI1447)&lt;3),"N/A",IF(ISERROR(TTEST(Calculations!BP1447:BY1447,Calculations!BZ1447:CI1447,2,2)),"N/A",TTEST(Calculations!BP1447:BY1447,Calculations!BZ1447:CI1447,2,2)))</f>
        <v>N/A</v>
      </c>
      <c r="J1446" s="88" t="e">
        <f t="shared" si="107"/>
        <v>#DIV/0!</v>
      </c>
      <c r="K1446" s="93" t="str">
        <f>IF(AND('Test Sample Data'!N1446&gt;=35,'Control Sample Data'!N1446&gt;=35),"Type 3",IF(AND('Test Sample Data'!N1446&gt;=30,'Control Sample Data'!N1446&gt;=30,OR(I1446&gt;=0.05,I1446="N/A")),"Type 2",IF(OR(AND('Test Sample Data'!N1446&gt;=30,'Control Sample Data'!N1446&lt;=30),AND('Test Sample Data'!N1446&lt;=30,'Control Sample Data'!N1446&gt;=30)),"Type 1","OKAY")))</f>
        <v>OKAY</v>
      </c>
    </row>
    <row r="1447" spans="1:11">
      <c r="A1447" s="80"/>
      <c r="B1447" s="87" t="str">
        <f>IF('Gene Table'!E1447="","",'Gene Table'!E1447)</f>
        <v>hsa-miR-4442</v>
      </c>
      <c r="C1447" s="87" t="str">
        <f>'Gene Table'!B1447</f>
        <v>M05</v>
      </c>
      <c r="D1447" s="88" t="e">
        <f>Calculations!BN1448</f>
        <v>#DIV/0!</v>
      </c>
      <c r="E1447" s="88" t="e">
        <f>Calculations!BO1448</f>
        <v>#DIV/0!</v>
      </c>
      <c r="F1447" s="89" t="e">
        <f t="shared" si="104"/>
        <v>#DIV/0!</v>
      </c>
      <c r="G1447" s="89" t="e">
        <f t="shared" si="105"/>
        <v>#DIV/0!</v>
      </c>
      <c r="H1447" s="88" t="e">
        <f t="shared" si="106"/>
        <v>#DIV/0!</v>
      </c>
      <c r="I1447" s="92" t="str">
        <f>IF(OR(COUNT(Calculations!BP1448:BY1448)&lt;3,COUNT(Calculations!BZ1448:CI1448)&lt;3),"N/A",IF(ISERROR(TTEST(Calculations!BP1448:BY1448,Calculations!BZ1448:CI1448,2,2)),"N/A",TTEST(Calculations!BP1448:BY1448,Calculations!BZ1448:CI1448,2,2)))</f>
        <v>N/A</v>
      </c>
      <c r="J1447" s="88" t="e">
        <f t="shared" si="107"/>
        <v>#DIV/0!</v>
      </c>
      <c r="K1447" s="93" t="str">
        <f>IF(AND('Test Sample Data'!N1447&gt;=35,'Control Sample Data'!N1447&gt;=35),"Type 3",IF(AND('Test Sample Data'!N1447&gt;=30,'Control Sample Data'!N1447&gt;=30,OR(I1447&gt;=0.05,I1447="N/A")),"Type 2",IF(OR(AND('Test Sample Data'!N1447&gt;=30,'Control Sample Data'!N1447&lt;=30),AND('Test Sample Data'!N1447&lt;=30,'Control Sample Data'!N1447&gt;=30)),"Type 1","OKAY")))</f>
        <v>OKAY</v>
      </c>
    </row>
    <row r="1448" spans="1:11">
      <c r="A1448" s="80"/>
      <c r="B1448" s="87" t="str">
        <f>IF('Gene Table'!E1448="","",'Gene Table'!E1448)</f>
        <v>hsa-miR-4525</v>
      </c>
      <c r="C1448" s="87" t="str">
        <f>'Gene Table'!B1448</f>
        <v>M06</v>
      </c>
      <c r="D1448" s="88" t="e">
        <f>Calculations!BN1449</f>
        <v>#DIV/0!</v>
      </c>
      <c r="E1448" s="88" t="e">
        <f>Calculations!BO1449</f>
        <v>#DIV/0!</v>
      </c>
      <c r="F1448" s="89" t="e">
        <f t="shared" si="104"/>
        <v>#DIV/0!</v>
      </c>
      <c r="G1448" s="89" t="e">
        <f t="shared" si="105"/>
        <v>#DIV/0!</v>
      </c>
      <c r="H1448" s="88" t="e">
        <f t="shared" si="106"/>
        <v>#DIV/0!</v>
      </c>
      <c r="I1448" s="92" t="str">
        <f>IF(OR(COUNT(Calculations!BP1449:BY1449)&lt;3,COUNT(Calculations!BZ1449:CI1449)&lt;3),"N/A",IF(ISERROR(TTEST(Calculations!BP1449:BY1449,Calculations!BZ1449:CI1449,2,2)),"N/A",TTEST(Calculations!BP1449:BY1449,Calculations!BZ1449:CI1449,2,2)))</f>
        <v>N/A</v>
      </c>
      <c r="J1448" s="88" t="e">
        <f t="shared" si="107"/>
        <v>#DIV/0!</v>
      </c>
      <c r="K1448" s="93" t="str">
        <f>IF(AND('Test Sample Data'!N1448&gt;=35,'Control Sample Data'!N1448&gt;=35),"Type 3",IF(AND('Test Sample Data'!N1448&gt;=30,'Control Sample Data'!N1448&gt;=30,OR(I1448&gt;=0.05,I1448="N/A")),"Type 2",IF(OR(AND('Test Sample Data'!N1448&gt;=30,'Control Sample Data'!N1448&lt;=30),AND('Test Sample Data'!N1448&lt;=30,'Control Sample Data'!N1448&gt;=30)),"Type 1","OKAY")))</f>
        <v>OKAY</v>
      </c>
    </row>
    <row r="1449" spans="1:11">
      <c r="A1449" s="80"/>
      <c r="B1449" s="87" t="str">
        <f>IF('Gene Table'!E1449="","",'Gene Table'!E1449)</f>
        <v>hsa-miR-4443</v>
      </c>
      <c r="C1449" s="87" t="str">
        <f>'Gene Table'!B1449</f>
        <v>M07</v>
      </c>
      <c r="D1449" s="88" t="e">
        <f>Calculations!BN1450</f>
        <v>#DIV/0!</v>
      </c>
      <c r="E1449" s="88" t="e">
        <f>Calculations!BO1450</f>
        <v>#DIV/0!</v>
      </c>
      <c r="F1449" s="89" t="e">
        <f t="shared" si="104"/>
        <v>#DIV/0!</v>
      </c>
      <c r="G1449" s="89" t="e">
        <f t="shared" si="105"/>
        <v>#DIV/0!</v>
      </c>
      <c r="H1449" s="88" t="e">
        <f t="shared" si="106"/>
        <v>#DIV/0!</v>
      </c>
      <c r="I1449" s="92" t="str">
        <f>IF(OR(COUNT(Calculations!BP1450:BY1450)&lt;3,COUNT(Calculations!BZ1450:CI1450)&lt;3),"N/A",IF(ISERROR(TTEST(Calculations!BP1450:BY1450,Calculations!BZ1450:CI1450,2,2)),"N/A",TTEST(Calculations!BP1450:BY1450,Calculations!BZ1450:CI1450,2,2)))</f>
        <v>N/A</v>
      </c>
      <c r="J1449" s="88" t="e">
        <f t="shared" si="107"/>
        <v>#DIV/0!</v>
      </c>
      <c r="K1449" s="93" t="str">
        <f>IF(AND('Test Sample Data'!N1449&gt;=35,'Control Sample Data'!N1449&gt;=35),"Type 3",IF(AND('Test Sample Data'!N1449&gt;=30,'Control Sample Data'!N1449&gt;=30,OR(I1449&gt;=0.05,I1449="N/A")),"Type 2",IF(OR(AND('Test Sample Data'!N1449&gt;=30,'Control Sample Data'!N1449&lt;=30),AND('Test Sample Data'!N1449&lt;=30,'Control Sample Data'!N1449&gt;=30)),"Type 1","OKAY")))</f>
        <v>OKAY</v>
      </c>
    </row>
    <row r="1450" spans="1:11">
      <c r="A1450" s="80"/>
      <c r="B1450" s="87" t="str">
        <f>IF('Gene Table'!E1450="","",'Gene Table'!E1450)</f>
        <v>hsa-miR-4526</v>
      </c>
      <c r="C1450" s="87" t="str">
        <f>'Gene Table'!B1450</f>
        <v>M08</v>
      </c>
      <c r="D1450" s="88" t="e">
        <f>Calculations!BN1451</f>
        <v>#DIV/0!</v>
      </c>
      <c r="E1450" s="88" t="e">
        <f>Calculations!BO1451</f>
        <v>#DIV/0!</v>
      </c>
      <c r="F1450" s="89" t="e">
        <f t="shared" si="104"/>
        <v>#DIV/0!</v>
      </c>
      <c r="G1450" s="89" t="e">
        <f t="shared" si="105"/>
        <v>#DIV/0!</v>
      </c>
      <c r="H1450" s="88" t="e">
        <f t="shared" si="106"/>
        <v>#DIV/0!</v>
      </c>
      <c r="I1450" s="92" t="str">
        <f>IF(OR(COUNT(Calculations!BP1451:BY1451)&lt;3,COUNT(Calculations!BZ1451:CI1451)&lt;3),"N/A",IF(ISERROR(TTEST(Calculations!BP1451:BY1451,Calculations!BZ1451:CI1451,2,2)),"N/A",TTEST(Calculations!BP1451:BY1451,Calculations!BZ1451:CI1451,2,2)))</f>
        <v>N/A</v>
      </c>
      <c r="J1450" s="88" t="e">
        <f t="shared" si="107"/>
        <v>#DIV/0!</v>
      </c>
      <c r="K1450" s="93" t="str">
        <f>IF(AND('Test Sample Data'!N1450&gt;=35,'Control Sample Data'!N1450&gt;=35),"Type 3",IF(AND('Test Sample Data'!N1450&gt;=30,'Control Sample Data'!N1450&gt;=30,OR(I1450&gt;=0.05,I1450="N/A")),"Type 2",IF(OR(AND('Test Sample Data'!N1450&gt;=30,'Control Sample Data'!N1450&lt;=30),AND('Test Sample Data'!N1450&lt;=30,'Control Sample Data'!N1450&gt;=30)),"Type 1","OKAY")))</f>
        <v>OKAY</v>
      </c>
    </row>
    <row r="1451" spans="1:11">
      <c r="A1451" s="80"/>
      <c r="B1451" s="87" t="str">
        <f>IF('Gene Table'!E1451="","",'Gene Table'!E1451)</f>
        <v>hsa-miR-4444</v>
      </c>
      <c r="C1451" s="87" t="str">
        <f>'Gene Table'!B1451</f>
        <v>M09</v>
      </c>
      <c r="D1451" s="88" t="e">
        <f>Calculations!BN1452</f>
        <v>#DIV/0!</v>
      </c>
      <c r="E1451" s="88" t="e">
        <f>Calculations!BO1452</f>
        <v>#DIV/0!</v>
      </c>
      <c r="F1451" s="89" t="e">
        <f t="shared" si="104"/>
        <v>#DIV/0!</v>
      </c>
      <c r="G1451" s="89" t="e">
        <f t="shared" si="105"/>
        <v>#DIV/0!</v>
      </c>
      <c r="H1451" s="88" t="e">
        <f t="shared" si="106"/>
        <v>#DIV/0!</v>
      </c>
      <c r="I1451" s="92" t="str">
        <f>IF(OR(COUNT(Calculations!BP1452:BY1452)&lt;3,COUNT(Calculations!BZ1452:CI1452)&lt;3),"N/A",IF(ISERROR(TTEST(Calculations!BP1452:BY1452,Calculations!BZ1452:CI1452,2,2)),"N/A",TTEST(Calculations!BP1452:BY1452,Calculations!BZ1452:CI1452,2,2)))</f>
        <v>N/A</v>
      </c>
      <c r="J1451" s="88" t="e">
        <f t="shared" si="107"/>
        <v>#DIV/0!</v>
      </c>
      <c r="K1451" s="93" t="str">
        <f>IF(AND('Test Sample Data'!N1451&gt;=35,'Control Sample Data'!N1451&gt;=35),"Type 3",IF(AND('Test Sample Data'!N1451&gt;=30,'Control Sample Data'!N1451&gt;=30,OR(I1451&gt;=0.05,I1451="N/A")),"Type 2",IF(OR(AND('Test Sample Data'!N1451&gt;=30,'Control Sample Data'!N1451&lt;=30),AND('Test Sample Data'!N1451&lt;=30,'Control Sample Data'!N1451&gt;=30)),"Type 1","OKAY")))</f>
        <v>OKAY</v>
      </c>
    </row>
    <row r="1452" spans="1:11">
      <c r="A1452" s="80"/>
      <c r="B1452" s="87" t="str">
        <f>IF('Gene Table'!E1452="","",'Gene Table'!E1452)</f>
        <v>hsa-miR-4527</v>
      </c>
      <c r="C1452" s="87" t="str">
        <f>'Gene Table'!B1452</f>
        <v>M10</v>
      </c>
      <c r="D1452" s="88" t="e">
        <f>Calculations!BN1453</f>
        <v>#DIV/0!</v>
      </c>
      <c r="E1452" s="88" t="e">
        <f>Calculations!BO1453</f>
        <v>#DIV/0!</v>
      </c>
      <c r="F1452" s="89" t="e">
        <f t="shared" si="104"/>
        <v>#DIV/0!</v>
      </c>
      <c r="G1452" s="89" t="e">
        <f t="shared" si="105"/>
        <v>#DIV/0!</v>
      </c>
      <c r="H1452" s="88" t="e">
        <f t="shared" si="106"/>
        <v>#DIV/0!</v>
      </c>
      <c r="I1452" s="92" t="str">
        <f>IF(OR(COUNT(Calculations!BP1453:BY1453)&lt;3,COUNT(Calculations!BZ1453:CI1453)&lt;3),"N/A",IF(ISERROR(TTEST(Calculations!BP1453:BY1453,Calculations!BZ1453:CI1453,2,2)),"N/A",TTEST(Calculations!BP1453:BY1453,Calculations!BZ1453:CI1453,2,2)))</f>
        <v>N/A</v>
      </c>
      <c r="J1452" s="88" t="e">
        <f t="shared" si="107"/>
        <v>#DIV/0!</v>
      </c>
      <c r="K1452" s="93" t="str">
        <f>IF(AND('Test Sample Data'!N1452&gt;=35,'Control Sample Data'!N1452&gt;=35),"Type 3",IF(AND('Test Sample Data'!N1452&gt;=30,'Control Sample Data'!N1452&gt;=30,OR(I1452&gt;=0.05,I1452="N/A")),"Type 2",IF(OR(AND('Test Sample Data'!N1452&gt;=30,'Control Sample Data'!N1452&lt;=30),AND('Test Sample Data'!N1452&lt;=30,'Control Sample Data'!N1452&gt;=30)),"Type 1","OKAY")))</f>
        <v>OKAY</v>
      </c>
    </row>
    <row r="1453" spans="1:11">
      <c r="A1453" s="80"/>
      <c r="B1453" s="87" t="str">
        <f>IF('Gene Table'!E1453="","",'Gene Table'!E1453)</f>
        <v>hsa-miR-4445-5p</v>
      </c>
      <c r="C1453" s="87" t="str">
        <f>'Gene Table'!B1453</f>
        <v>M11</v>
      </c>
      <c r="D1453" s="88" t="e">
        <f>Calculations!BN1454</f>
        <v>#DIV/0!</v>
      </c>
      <c r="E1453" s="88" t="e">
        <f>Calculations!BO1454</f>
        <v>#DIV/0!</v>
      </c>
      <c r="F1453" s="89" t="e">
        <f t="shared" si="104"/>
        <v>#DIV/0!</v>
      </c>
      <c r="G1453" s="89" t="e">
        <f t="shared" si="105"/>
        <v>#DIV/0!</v>
      </c>
      <c r="H1453" s="88" t="e">
        <f t="shared" si="106"/>
        <v>#DIV/0!</v>
      </c>
      <c r="I1453" s="92" t="str">
        <f>IF(OR(COUNT(Calculations!BP1454:BY1454)&lt;3,COUNT(Calculations!BZ1454:CI1454)&lt;3),"N/A",IF(ISERROR(TTEST(Calculations!BP1454:BY1454,Calculations!BZ1454:CI1454,2,2)),"N/A",TTEST(Calculations!BP1454:BY1454,Calculations!BZ1454:CI1454,2,2)))</f>
        <v>N/A</v>
      </c>
      <c r="J1453" s="88" t="e">
        <f t="shared" si="107"/>
        <v>#DIV/0!</v>
      </c>
      <c r="K1453" s="93" t="str">
        <f>IF(AND('Test Sample Data'!N1453&gt;=35,'Control Sample Data'!N1453&gt;=35),"Type 3",IF(AND('Test Sample Data'!N1453&gt;=30,'Control Sample Data'!N1453&gt;=30,OR(I1453&gt;=0.05,I1453="N/A")),"Type 2",IF(OR(AND('Test Sample Data'!N1453&gt;=30,'Control Sample Data'!N1453&lt;=30),AND('Test Sample Data'!N1453&lt;=30,'Control Sample Data'!N1453&gt;=30)),"Type 1","OKAY")))</f>
        <v>OKAY</v>
      </c>
    </row>
    <row r="1454" spans="1:11">
      <c r="A1454" s="80"/>
      <c r="B1454" s="87" t="str">
        <f>IF('Gene Table'!E1454="","",'Gene Table'!E1454)</f>
        <v>hsa-miR-4528</v>
      </c>
      <c r="C1454" s="87" t="str">
        <f>'Gene Table'!B1454</f>
        <v>M12</v>
      </c>
      <c r="D1454" s="88" t="e">
        <f>Calculations!BN1455</f>
        <v>#DIV/0!</v>
      </c>
      <c r="E1454" s="88" t="e">
        <f>Calculations!BO1455</f>
        <v>#DIV/0!</v>
      </c>
      <c r="F1454" s="89" t="e">
        <f t="shared" si="104"/>
        <v>#DIV/0!</v>
      </c>
      <c r="G1454" s="89" t="e">
        <f t="shared" si="105"/>
        <v>#DIV/0!</v>
      </c>
      <c r="H1454" s="88" t="e">
        <f t="shared" si="106"/>
        <v>#DIV/0!</v>
      </c>
      <c r="I1454" s="92" t="str">
        <f>IF(OR(COUNT(Calculations!BP1455:BY1455)&lt;3,COUNT(Calculations!BZ1455:CI1455)&lt;3),"N/A",IF(ISERROR(TTEST(Calculations!BP1455:BY1455,Calculations!BZ1455:CI1455,2,2)),"N/A",TTEST(Calculations!BP1455:BY1455,Calculations!BZ1455:CI1455,2,2)))</f>
        <v>N/A</v>
      </c>
      <c r="J1454" s="88" t="e">
        <f t="shared" si="107"/>
        <v>#DIV/0!</v>
      </c>
      <c r="K1454" s="93" t="str">
        <f>IF(AND('Test Sample Data'!N1454&gt;=35,'Control Sample Data'!N1454&gt;=35),"Type 3",IF(AND('Test Sample Data'!N1454&gt;=30,'Control Sample Data'!N1454&gt;=30,OR(I1454&gt;=0.05,I1454="N/A")),"Type 2",IF(OR(AND('Test Sample Data'!N1454&gt;=30,'Control Sample Data'!N1454&lt;=30),AND('Test Sample Data'!N1454&lt;=30,'Control Sample Data'!N1454&gt;=30)),"Type 1","OKAY")))</f>
        <v>OKAY</v>
      </c>
    </row>
    <row r="1455" spans="1:11">
      <c r="A1455" s="80"/>
      <c r="B1455" s="87" t="str">
        <f>IF('Gene Table'!E1455="","",'Gene Table'!E1455)</f>
        <v>hsa-miR-4445-3p</v>
      </c>
      <c r="C1455" s="87" t="str">
        <f>'Gene Table'!B1455</f>
        <v>M13</v>
      </c>
      <c r="D1455" s="88" t="e">
        <f>Calculations!BN1456</f>
        <v>#DIV/0!</v>
      </c>
      <c r="E1455" s="88" t="e">
        <f>Calculations!BO1456</f>
        <v>#DIV/0!</v>
      </c>
      <c r="F1455" s="89" t="e">
        <f t="shared" si="104"/>
        <v>#DIV/0!</v>
      </c>
      <c r="G1455" s="89" t="e">
        <f t="shared" si="105"/>
        <v>#DIV/0!</v>
      </c>
      <c r="H1455" s="88" t="e">
        <f t="shared" si="106"/>
        <v>#DIV/0!</v>
      </c>
      <c r="I1455" s="92" t="str">
        <f>IF(OR(COUNT(Calculations!BP1456:BY1456)&lt;3,COUNT(Calculations!BZ1456:CI1456)&lt;3),"N/A",IF(ISERROR(TTEST(Calculations!BP1456:BY1456,Calculations!BZ1456:CI1456,2,2)),"N/A",TTEST(Calculations!BP1456:BY1456,Calculations!BZ1456:CI1456,2,2)))</f>
        <v>N/A</v>
      </c>
      <c r="J1455" s="88" t="e">
        <f t="shared" si="107"/>
        <v>#DIV/0!</v>
      </c>
      <c r="K1455" s="93" t="str">
        <f>IF(AND('Test Sample Data'!N1455&gt;=35,'Control Sample Data'!N1455&gt;=35),"Type 3",IF(AND('Test Sample Data'!N1455&gt;=30,'Control Sample Data'!N1455&gt;=30,OR(I1455&gt;=0.05,I1455="N/A")),"Type 2",IF(OR(AND('Test Sample Data'!N1455&gt;=30,'Control Sample Data'!N1455&lt;=30),AND('Test Sample Data'!N1455&lt;=30,'Control Sample Data'!N1455&gt;=30)),"Type 1","OKAY")))</f>
        <v>OKAY</v>
      </c>
    </row>
    <row r="1456" spans="1:11">
      <c r="A1456" s="80"/>
      <c r="B1456" s="87" t="str">
        <f>IF('Gene Table'!E1456="","",'Gene Table'!E1456)</f>
        <v>hsa-miR-4529-5p</v>
      </c>
      <c r="C1456" s="87" t="str">
        <f>'Gene Table'!B1456</f>
        <v>M14</v>
      </c>
      <c r="D1456" s="88" t="e">
        <f>Calculations!BN1457</f>
        <v>#DIV/0!</v>
      </c>
      <c r="E1456" s="88" t="e">
        <f>Calculations!BO1457</f>
        <v>#DIV/0!</v>
      </c>
      <c r="F1456" s="89" t="e">
        <f t="shared" si="104"/>
        <v>#DIV/0!</v>
      </c>
      <c r="G1456" s="89" t="e">
        <f t="shared" si="105"/>
        <v>#DIV/0!</v>
      </c>
      <c r="H1456" s="88" t="e">
        <f t="shared" si="106"/>
        <v>#DIV/0!</v>
      </c>
      <c r="I1456" s="92" t="str">
        <f>IF(OR(COUNT(Calculations!BP1457:BY1457)&lt;3,COUNT(Calculations!BZ1457:CI1457)&lt;3),"N/A",IF(ISERROR(TTEST(Calculations!BP1457:BY1457,Calculations!BZ1457:CI1457,2,2)),"N/A",TTEST(Calculations!BP1457:BY1457,Calculations!BZ1457:CI1457,2,2)))</f>
        <v>N/A</v>
      </c>
      <c r="J1456" s="88" t="e">
        <f t="shared" si="107"/>
        <v>#DIV/0!</v>
      </c>
      <c r="K1456" s="93" t="str">
        <f>IF(AND('Test Sample Data'!N1456&gt;=35,'Control Sample Data'!N1456&gt;=35),"Type 3",IF(AND('Test Sample Data'!N1456&gt;=30,'Control Sample Data'!N1456&gt;=30,OR(I1456&gt;=0.05,I1456="N/A")),"Type 2",IF(OR(AND('Test Sample Data'!N1456&gt;=30,'Control Sample Data'!N1456&lt;=30),AND('Test Sample Data'!N1456&lt;=30,'Control Sample Data'!N1456&gt;=30)),"Type 1","OKAY")))</f>
        <v>OKAY</v>
      </c>
    </row>
    <row r="1457" spans="1:11">
      <c r="A1457" s="80"/>
      <c r="B1457" s="87" t="str">
        <f>IF('Gene Table'!E1457="","",'Gene Table'!E1457)</f>
        <v>hsa-miR-4446-3p</v>
      </c>
      <c r="C1457" s="87" t="str">
        <f>'Gene Table'!B1457</f>
        <v>M15</v>
      </c>
      <c r="D1457" s="88" t="e">
        <f>Calculations!BN1458</f>
        <v>#DIV/0!</v>
      </c>
      <c r="E1457" s="88" t="e">
        <f>Calculations!BO1458</f>
        <v>#DIV/0!</v>
      </c>
      <c r="F1457" s="89" t="e">
        <f t="shared" si="104"/>
        <v>#DIV/0!</v>
      </c>
      <c r="G1457" s="89" t="e">
        <f t="shared" si="105"/>
        <v>#DIV/0!</v>
      </c>
      <c r="H1457" s="88" t="e">
        <f t="shared" si="106"/>
        <v>#DIV/0!</v>
      </c>
      <c r="I1457" s="92" t="str">
        <f>IF(OR(COUNT(Calculations!BP1458:BY1458)&lt;3,COUNT(Calculations!BZ1458:CI1458)&lt;3),"N/A",IF(ISERROR(TTEST(Calculations!BP1458:BY1458,Calculations!BZ1458:CI1458,2,2)),"N/A",TTEST(Calculations!BP1458:BY1458,Calculations!BZ1458:CI1458,2,2)))</f>
        <v>N/A</v>
      </c>
      <c r="J1457" s="88" t="e">
        <f t="shared" si="107"/>
        <v>#DIV/0!</v>
      </c>
      <c r="K1457" s="93" t="str">
        <f>IF(AND('Test Sample Data'!N1457&gt;=35,'Control Sample Data'!N1457&gt;=35),"Type 3",IF(AND('Test Sample Data'!N1457&gt;=30,'Control Sample Data'!N1457&gt;=30,OR(I1457&gt;=0.05,I1457="N/A")),"Type 2",IF(OR(AND('Test Sample Data'!N1457&gt;=30,'Control Sample Data'!N1457&lt;=30),AND('Test Sample Data'!N1457&lt;=30,'Control Sample Data'!N1457&gt;=30)),"Type 1","OKAY")))</f>
        <v>OKAY</v>
      </c>
    </row>
    <row r="1458" spans="1:11">
      <c r="A1458" s="80"/>
      <c r="B1458" s="87" t="str">
        <f>IF('Gene Table'!E1458="","",'Gene Table'!E1458)</f>
        <v>hsa-miR-4530</v>
      </c>
      <c r="C1458" s="87" t="str">
        <f>'Gene Table'!B1458</f>
        <v>M16</v>
      </c>
      <c r="D1458" s="88" t="e">
        <f>Calculations!BN1459</f>
        <v>#DIV/0!</v>
      </c>
      <c r="E1458" s="88" t="e">
        <f>Calculations!BO1459</f>
        <v>#DIV/0!</v>
      </c>
      <c r="F1458" s="89" t="e">
        <f t="shared" si="104"/>
        <v>#DIV/0!</v>
      </c>
      <c r="G1458" s="89" t="e">
        <f t="shared" si="105"/>
        <v>#DIV/0!</v>
      </c>
      <c r="H1458" s="88" t="e">
        <f t="shared" si="106"/>
        <v>#DIV/0!</v>
      </c>
      <c r="I1458" s="92" t="str">
        <f>IF(OR(COUNT(Calculations!BP1459:BY1459)&lt;3,COUNT(Calculations!BZ1459:CI1459)&lt;3),"N/A",IF(ISERROR(TTEST(Calculations!BP1459:BY1459,Calculations!BZ1459:CI1459,2,2)),"N/A",TTEST(Calculations!BP1459:BY1459,Calculations!BZ1459:CI1459,2,2)))</f>
        <v>N/A</v>
      </c>
      <c r="J1458" s="88" t="e">
        <f t="shared" si="107"/>
        <v>#DIV/0!</v>
      </c>
      <c r="K1458" s="93" t="str">
        <f>IF(AND('Test Sample Data'!N1458&gt;=35,'Control Sample Data'!N1458&gt;=35),"Type 3",IF(AND('Test Sample Data'!N1458&gt;=30,'Control Sample Data'!N1458&gt;=30,OR(I1458&gt;=0.05,I1458="N/A")),"Type 2",IF(OR(AND('Test Sample Data'!N1458&gt;=30,'Control Sample Data'!N1458&lt;=30),AND('Test Sample Data'!N1458&lt;=30,'Control Sample Data'!N1458&gt;=30)),"Type 1","OKAY")))</f>
        <v>OKAY</v>
      </c>
    </row>
    <row r="1459" spans="1:11">
      <c r="A1459" s="80"/>
      <c r="B1459" s="87" t="str">
        <f>IF('Gene Table'!E1459="","",'Gene Table'!E1459)</f>
        <v>hsa-miR-4447</v>
      </c>
      <c r="C1459" s="87" t="str">
        <f>'Gene Table'!B1459</f>
        <v>M17</v>
      </c>
      <c r="D1459" s="88" t="e">
        <f>Calculations!BN1460</f>
        <v>#DIV/0!</v>
      </c>
      <c r="E1459" s="88" t="e">
        <f>Calculations!BO1460</f>
        <v>#DIV/0!</v>
      </c>
      <c r="F1459" s="89" t="e">
        <f t="shared" si="104"/>
        <v>#DIV/0!</v>
      </c>
      <c r="G1459" s="89" t="e">
        <f t="shared" si="105"/>
        <v>#DIV/0!</v>
      </c>
      <c r="H1459" s="88" t="e">
        <f t="shared" si="106"/>
        <v>#DIV/0!</v>
      </c>
      <c r="I1459" s="92" t="str">
        <f>IF(OR(COUNT(Calculations!BP1460:BY1460)&lt;3,COUNT(Calculations!BZ1460:CI1460)&lt;3),"N/A",IF(ISERROR(TTEST(Calculations!BP1460:BY1460,Calculations!BZ1460:CI1460,2,2)),"N/A",TTEST(Calculations!BP1460:BY1460,Calculations!BZ1460:CI1460,2,2)))</f>
        <v>N/A</v>
      </c>
      <c r="J1459" s="88" t="e">
        <f t="shared" si="107"/>
        <v>#DIV/0!</v>
      </c>
      <c r="K1459" s="93" t="str">
        <f>IF(AND('Test Sample Data'!N1459&gt;=35,'Control Sample Data'!N1459&gt;=35),"Type 3",IF(AND('Test Sample Data'!N1459&gt;=30,'Control Sample Data'!N1459&gt;=30,OR(I1459&gt;=0.05,I1459="N/A")),"Type 2",IF(OR(AND('Test Sample Data'!N1459&gt;=30,'Control Sample Data'!N1459&lt;=30),AND('Test Sample Data'!N1459&lt;=30,'Control Sample Data'!N1459&gt;=30)),"Type 1","OKAY")))</f>
        <v>OKAY</v>
      </c>
    </row>
    <row r="1460" spans="1:11">
      <c r="A1460" s="80"/>
      <c r="B1460" s="87" t="str">
        <f>IF('Gene Table'!E1460="","",'Gene Table'!E1460)</f>
        <v>hsa-miR-4531</v>
      </c>
      <c r="C1460" s="87" t="str">
        <f>'Gene Table'!B1460</f>
        <v>M18</v>
      </c>
      <c r="D1460" s="88" t="e">
        <f>Calculations!BN1461</f>
        <v>#DIV/0!</v>
      </c>
      <c r="E1460" s="88" t="e">
        <f>Calculations!BO1461</f>
        <v>#DIV/0!</v>
      </c>
      <c r="F1460" s="89" t="e">
        <f t="shared" si="104"/>
        <v>#DIV/0!</v>
      </c>
      <c r="G1460" s="89" t="e">
        <f t="shared" si="105"/>
        <v>#DIV/0!</v>
      </c>
      <c r="H1460" s="88" t="e">
        <f t="shared" si="106"/>
        <v>#DIV/0!</v>
      </c>
      <c r="I1460" s="92" t="str">
        <f>IF(OR(COUNT(Calculations!BP1461:BY1461)&lt;3,COUNT(Calculations!BZ1461:CI1461)&lt;3),"N/A",IF(ISERROR(TTEST(Calculations!BP1461:BY1461,Calculations!BZ1461:CI1461,2,2)),"N/A",TTEST(Calculations!BP1461:BY1461,Calculations!BZ1461:CI1461,2,2)))</f>
        <v>N/A</v>
      </c>
      <c r="J1460" s="88" t="e">
        <f t="shared" si="107"/>
        <v>#DIV/0!</v>
      </c>
      <c r="K1460" s="93" t="str">
        <f>IF(AND('Test Sample Data'!N1460&gt;=35,'Control Sample Data'!N1460&gt;=35),"Type 3",IF(AND('Test Sample Data'!N1460&gt;=30,'Control Sample Data'!N1460&gt;=30,OR(I1460&gt;=0.05,I1460="N/A")),"Type 2",IF(OR(AND('Test Sample Data'!N1460&gt;=30,'Control Sample Data'!N1460&lt;=30),AND('Test Sample Data'!N1460&lt;=30,'Control Sample Data'!N1460&gt;=30)),"Type 1","OKAY")))</f>
        <v>OKAY</v>
      </c>
    </row>
    <row r="1461" spans="1:11">
      <c r="A1461" s="80"/>
      <c r="B1461" s="87" t="str">
        <f>IF('Gene Table'!E1461="","",'Gene Table'!E1461)</f>
        <v>hsa-miR-4448</v>
      </c>
      <c r="C1461" s="87" t="str">
        <f>'Gene Table'!B1461</f>
        <v>M19</v>
      </c>
      <c r="D1461" s="88" t="e">
        <f>Calculations!BN1462</f>
        <v>#DIV/0!</v>
      </c>
      <c r="E1461" s="88" t="e">
        <f>Calculations!BO1462</f>
        <v>#DIV/0!</v>
      </c>
      <c r="F1461" s="89" t="e">
        <f t="shared" si="104"/>
        <v>#DIV/0!</v>
      </c>
      <c r="G1461" s="89" t="e">
        <f t="shared" si="105"/>
        <v>#DIV/0!</v>
      </c>
      <c r="H1461" s="88" t="e">
        <f t="shared" si="106"/>
        <v>#DIV/0!</v>
      </c>
      <c r="I1461" s="92" t="str">
        <f>IF(OR(COUNT(Calculations!BP1462:BY1462)&lt;3,COUNT(Calculations!BZ1462:CI1462)&lt;3),"N/A",IF(ISERROR(TTEST(Calculations!BP1462:BY1462,Calculations!BZ1462:CI1462,2,2)),"N/A",TTEST(Calculations!BP1462:BY1462,Calculations!BZ1462:CI1462,2,2)))</f>
        <v>N/A</v>
      </c>
      <c r="J1461" s="88" t="e">
        <f t="shared" si="107"/>
        <v>#DIV/0!</v>
      </c>
      <c r="K1461" s="93" t="str">
        <f>IF(AND('Test Sample Data'!N1461&gt;=35,'Control Sample Data'!N1461&gt;=35),"Type 3",IF(AND('Test Sample Data'!N1461&gt;=30,'Control Sample Data'!N1461&gt;=30,OR(I1461&gt;=0.05,I1461="N/A")),"Type 2",IF(OR(AND('Test Sample Data'!N1461&gt;=30,'Control Sample Data'!N1461&lt;=30),AND('Test Sample Data'!N1461&lt;=30,'Control Sample Data'!N1461&gt;=30)),"Type 1","OKAY")))</f>
        <v>OKAY</v>
      </c>
    </row>
    <row r="1462" spans="1:11">
      <c r="A1462" s="80"/>
      <c r="B1462" s="87" t="str">
        <f>IF('Gene Table'!E1462="","",'Gene Table'!E1462)</f>
        <v>hsa-miR-4532</v>
      </c>
      <c r="C1462" s="87" t="str">
        <f>'Gene Table'!B1462</f>
        <v>M20</v>
      </c>
      <c r="D1462" s="88" t="e">
        <f>Calculations!BN1463</f>
        <v>#DIV/0!</v>
      </c>
      <c r="E1462" s="88" t="e">
        <f>Calculations!BO1463</f>
        <v>#DIV/0!</v>
      </c>
      <c r="F1462" s="89" t="e">
        <f t="shared" si="104"/>
        <v>#DIV/0!</v>
      </c>
      <c r="G1462" s="89" t="e">
        <f t="shared" si="105"/>
        <v>#DIV/0!</v>
      </c>
      <c r="H1462" s="88" t="e">
        <f t="shared" si="106"/>
        <v>#DIV/0!</v>
      </c>
      <c r="I1462" s="92" t="str">
        <f>IF(OR(COUNT(Calculations!BP1463:BY1463)&lt;3,COUNT(Calculations!BZ1463:CI1463)&lt;3),"N/A",IF(ISERROR(TTEST(Calculations!BP1463:BY1463,Calculations!BZ1463:CI1463,2,2)),"N/A",TTEST(Calculations!BP1463:BY1463,Calculations!BZ1463:CI1463,2,2)))</f>
        <v>N/A</v>
      </c>
      <c r="J1462" s="88" t="e">
        <f t="shared" si="107"/>
        <v>#DIV/0!</v>
      </c>
      <c r="K1462" s="93" t="str">
        <f>IF(AND('Test Sample Data'!N1462&gt;=35,'Control Sample Data'!N1462&gt;=35),"Type 3",IF(AND('Test Sample Data'!N1462&gt;=30,'Control Sample Data'!N1462&gt;=30,OR(I1462&gt;=0.05,I1462="N/A")),"Type 2",IF(OR(AND('Test Sample Data'!N1462&gt;=30,'Control Sample Data'!N1462&lt;=30),AND('Test Sample Data'!N1462&lt;=30,'Control Sample Data'!N1462&gt;=30)),"Type 1","OKAY")))</f>
        <v>OKAY</v>
      </c>
    </row>
    <row r="1463" spans="1:11">
      <c r="A1463" s="80"/>
      <c r="B1463" s="87" t="str">
        <f>IF('Gene Table'!E1463="","",'Gene Table'!E1463)</f>
        <v>hsa-miR-4449</v>
      </c>
      <c r="C1463" s="87" t="str">
        <f>'Gene Table'!B1463</f>
        <v>M21</v>
      </c>
      <c r="D1463" s="88" t="e">
        <f>Calculations!BN1464</f>
        <v>#DIV/0!</v>
      </c>
      <c r="E1463" s="88" t="e">
        <f>Calculations!BO1464</f>
        <v>#DIV/0!</v>
      </c>
      <c r="F1463" s="89" t="e">
        <f t="shared" si="104"/>
        <v>#DIV/0!</v>
      </c>
      <c r="G1463" s="89" t="e">
        <f t="shared" si="105"/>
        <v>#DIV/0!</v>
      </c>
      <c r="H1463" s="88" t="e">
        <f t="shared" si="106"/>
        <v>#DIV/0!</v>
      </c>
      <c r="I1463" s="92" t="str">
        <f>IF(OR(COUNT(Calculations!BP1464:BY1464)&lt;3,COUNT(Calculations!BZ1464:CI1464)&lt;3),"N/A",IF(ISERROR(TTEST(Calculations!BP1464:BY1464,Calculations!BZ1464:CI1464,2,2)),"N/A",TTEST(Calculations!BP1464:BY1464,Calculations!BZ1464:CI1464,2,2)))</f>
        <v>N/A</v>
      </c>
      <c r="J1463" s="88" t="e">
        <f t="shared" si="107"/>
        <v>#DIV/0!</v>
      </c>
      <c r="K1463" s="93" t="str">
        <f>IF(AND('Test Sample Data'!N1463&gt;=35,'Control Sample Data'!N1463&gt;=35),"Type 3",IF(AND('Test Sample Data'!N1463&gt;=30,'Control Sample Data'!N1463&gt;=30,OR(I1463&gt;=0.05,I1463="N/A")),"Type 2",IF(OR(AND('Test Sample Data'!N1463&gt;=30,'Control Sample Data'!N1463&lt;=30),AND('Test Sample Data'!N1463&lt;=30,'Control Sample Data'!N1463&gt;=30)),"Type 1","OKAY")))</f>
        <v>OKAY</v>
      </c>
    </row>
    <row r="1464" spans="1:11">
      <c r="A1464" s="80"/>
      <c r="B1464" s="87" t="str">
        <f>IF('Gene Table'!E1464="","",'Gene Table'!E1464)</f>
        <v>hsa-miR-4533</v>
      </c>
      <c r="C1464" s="87" t="str">
        <f>'Gene Table'!B1464</f>
        <v>M22</v>
      </c>
      <c r="D1464" s="88" t="e">
        <f>Calculations!BN1465</f>
        <v>#DIV/0!</v>
      </c>
      <c r="E1464" s="88" t="e">
        <f>Calculations!BO1465</f>
        <v>#DIV/0!</v>
      </c>
      <c r="F1464" s="89" t="e">
        <f t="shared" si="104"/>
        <v>#DIV/0!</v>
      </c>
      <c r="G1464" s="89" t="e">
        <f t="shared" si="105"/>
        <v>#DIV/0!</v>
      </c>
      <c r="H1464" s="88" t="e">
        <f t="shared" si="106"/>
        <v>#DIV/0!</v>
      </c>
      <c r="I1464" s="92" t="str">
        <f>IF(OR(COUNT(Calculations!BP1465:BY1465)&lt;3,COUNT(Calculations!BZ1465:CI1465)&lt;3),"N/A",IF(ISERROR(TTEST(Calculations!BP1465:BY1465,Calculations!BZ1465:CI1465,2,2)),"N/A",TTEST(Calculations!BP1465:BY1465,Calculations!BZ1465:CI1465,2,2)))</f>
        <v>N/A</v>
      </c>
      <c r="J1464" s="88" t="e">
        <f t="shared" si="107"/>
        <v>#DIV/0!</v>
      </c>
      <c r="K1464" s="93" t="str">
        <f>IF(AND('Test Sample Data'!N1464&gt;=35,'Control Sample Data'!N1464&gt;=35),"Type 3",IF(AND('Test Sample Data'!N1464&gt;=30,'Control Sample Data'!N1464&gt;=30,OR(I1464&gt;=0.05,I1464="N/A")),"Type 2",IF(OR(AND('Test Sample Data'!N1464&gt;=30,'Control Sample Data'!N1464&lt;=30),AND('Test Sample Data'!N1464&lt;=30,'Control Sample Data'!N1464&gt;=30)),"Type 1","OKAY")))</f>
        <v>OKAY</v>
      </c>
    </row>
    <row r="1465" spans="1:11">
      <c r="A1465" s="80"/>
      <c r="B1465" s="87" t="str">
        <f>IF('Gene Table'!E1465="","",'Gene Table'!E1465)</f>
        <v>hsa-miR-548ag</v>
      </c>
      <c r="C1465" s="87" t="str">
        <f>'Gene Table'!B1465</f>
        <v>M23</v>
      </c>
      <c r="D1465" s="88" t="e">
        <f>Calculations!BN1466</f>
        <v>#DIV/0!</v>
      </c>
      <c r="E1465" s="88" t="e">
        <f>Calculations!BO1466</f>
        <v>#DIV/0!</v>
      </c>
      <c r="F1465" s="89" t="e">
        <f t="shared" si="104"/>
        <v>#DIV/0!</v>
      </c>
      <c r="G1465" s="89" t="e">
        <f t="shared" si="105"/>
        <v>#DIV/0!</v>
      </c>
      <c r="H1465" s="88" t="e">
        <f t="shared" si="106"/>
        <v>#DIV/0!</v>
      </c>
      <c r="I1465" s="92" t="str">
        <f>IF(OR(COUNT(Calculations!BP1466:BY1466)&lt;3,COUNT(Calculations!BZ1466:CI1466)&lt;3),"N/A",IF(ISERROR(TTEST(Calculations!BP1466:BY1466,Calculations!BZ1466:CI1466,2,2)),"N/A",TTEST(Calculations!BP1466:BY1466,Calculations!BZ1466:CI1466,2,2)))</f>
        <v>N/A</v>
      </c>
      <c r="J1465" s="88" t="e">
        <f t="shared" si="107"/>
        <v>#DIV/0!</v>
      </c>
      <c r="K1465" s="93" t="str">
        <f>IF(AND('Test Sample Data'!N1465&gt;=35,'Control Sample Data'!N1465&gt;=35),"Type 3",IF(AND('Test Sample Data'!N1465&gt;=30,'Control Sample Data'!N1465&gt;=30,OR(I1465&gt;=0.05,I1465="N/A")),"Type 2",IF(OR(AND('Test Sample Data'!N1465&gt;=30,'Control Sample Data'!N1465&lt;=30),AND('Test Sample Data'!N1465&lt;=30,'Control Sample Data'!N1465&gt;=30)),"Type 1","OKAY")))</f>
        <v>OKAY</v>
      </c>
    </row>
    <row r="1466" spans="1:11">
      <c r="A1466" s="80"/>
      <c r="B1466" s="87" t="str">
        <f>IF('Gene Table'!E1466="","",'Gene Table'!E1466)</f>
        <v>hsa-miR-4534</v>
      </c>
      <c r="C1466" s="87" t="str">
        <f>'Gene Table'!B1466</f>
        <v>M24</v>
      </c>
      <c r="D1466" s="88" t="e">
        <f>Calculations!BN1467</f>
        <v>#DIV/0!</v>
      </c>
      <c r="E1466" s="88" t="e">
        <f>Calculations!BO1467</f>
        <v>#DIV/0!</v>
      </c>
      <c r="F1466" s="89" t="e">
        <f t="shared" si="104"/>
        <v>#DIV/0!</v>
      </c>
      <c r="G1466" s="89" t="e">
        <f t="shared" si="105"/>
        <v>#DIV/0!</v>
      </c>
      <c r="H1466" s="88" t="e">
        <f t="shared" si="106"/>
        <v>#DIV/0!</v>
      </c>
      <c r="I1466" s="92" t="str">
        <f>IF(OR(COUNT(Calculations!BP1467:BY1467)&lt;3,COUNT(Calculations!BZ1467:CI1467)&lt;3),"N/A",IF(ISERROR(TTEST(Calculations!BP1467:BY1467,Calculations!BZ1467:CI1467,2,2)),"N/A",TTEST(Calculations!BP1467:BY1467,Calculations!BZ1467:CI1467,2,2)))</f>
        <v>N/A</v>
      </c>
      <c r="J1466" s="88" t="e">
        <f t="shared" si="107"/>
        <v>#DIV/0!</v>
      </c>
      <c r="K1466" s="93" t="str">
        <f>IF(AND('Test Sample Data'!N1466&gt;=35,'Control Sample Data'!N1466&gt;=35),"Type 3",IF(AND('Test Sample Data'!N1466&gt;=30,'Control Sample Data'!N1466&gt;=30,OR(I1466&gt;=0.05,I1466="N/A")),"Type 2",IF(OR(AND('Test Sample Data'!N1466&gt;=30,'Control Sample Data'!N1466&lt;=30),AND('Test Sample Data'!N1466&lt;=30,'Control Sample Data'!N1466&gt;=30)),"Type 1","OKAY")))</f>
        <v>OKAY</v>
      </c>
    </row>
    <row r="1467" spans="1:11">
      <c r="A1467" s="80"/>
      <c r="B1467" s="87" t="str">
        <f>IF('Gene Table'!E1467="","",'Gene Table'!E1467)</f>
        <v>hsa-miR-4677-3p</v>
      </c>
      <c r="C1467" s="87" t="str">
        <f>'Gene Table'!B1467</f>
        <v>N01</v>
      </c>
      <c r="D1467" s="88" t="e">
        <f>Calculations!BN1468</f>
        <v>#DIV/0!</v>
      </c>
      <c r="E1467" s="88" t="e">
        <f>Calculations!BO1468</f>
        <v>#DIV/0!</v>
      </c>
      <c r="F1467" s="89" t="e">
        <f t="shared" si="104"/>
        <v>#DIV/0!</v>
      </c>
      <c r="G1467" s="89" t="e">
        <f t="shared" si="105"/>
        <v>#DIV/0!</v>
      </c>
      <c r="H1467" s="88" t="e">
        <f t="shared" si="106"/>
        <v>#DIV/0!</v>
      </c>
      <c r="I1467" s="92" t="str">
        <f>IF(OR(COUNT(Calculations!BP1468:BY1468)&lt;3,COUNT(Calculations!BZ1468:CI1468)&lt;3),"N/A",IF(ISERROR(TTEST(Calculations!BP1468:BY1468,Calculations!BZ1468:CI1468,2,2)),"N/A",TTEST(Calculations!BP1468:BY1468,Calculations!BZ1468:CI1468,2,2)))</f>
        <v>N/A</v>
      </c>
      <c r="J1467" s="88" t="e">
        <f t="shared" si="107"/>
        <v>#DIV/0!</v>
      </c>
      <c r="K1467" s="93" t="str">
        <f>IF(AND('Test Sample Data'!N1467&gt;=35,'Control Sample Data'!N1467&gt;=35),"Type 3",IF(AND('Test Sample Data'!N1467&gt;=30,'Control Sample Data'!N1467&gt;=30,OR(I1467&gt;=0.05,I1467="N/A")),"Type 2",IF(OR(AND('Test Sample Data'!N1467&gt;=30,'Control Sample Data'!N1467&lt;=30),AND('Test Sample Data'!N1467&lt;=30,'Control Sample Data'!N1467&gt;=30)),"Type 1","OKAY")))</f>
        <v>OKAY</v>
      </c>
    </row>
    <row r="1468" spans="1:11">
      <c r="A1468" s="80"/>
      <c r="B1468" s="87" t="str">
        <f>IF('Gene Table'!E1468="","",'Gene Table'!E1468)</f>
        <v>hsa-miR-4727-3p</v>
      </c>
      <c r="C1468" s="87" t="str">
        <f>'Gene Table'!B1468</f>
        <v>N02</v>
      </c>
      <c r="D1468" s="88" t="e">
        <f>Calculations!BN1469</f>
        <v>#DIV/0!</v>
      </c>
      <c r="E1468" s="88" t="e">
        <f>Calculations!BO1469</f>
        <v>#DIV/0!</v>
      </c>
      <c r="F1468" s="89" t="e">
        <f t="shared" si="104"/>
        <v>#DIV/0!</v>
      </c>
      <c r="G1468" s="89" t="e">
        <f t="shared" si="105"/>
        <v>#DIV/0!</v>
      </c>
      <c r="H1468" s="88" t="e">
        <f t="shared" si="106"/>
        <v>#DIV/0!</v>
      </c>
      <c r="I1468" s="92" t="str">
        <f>IF(OR(COUNT(Calculations!BP1469:BY1469)&lt;3,COUNT(Calculations!BZ1469:CI1469)&lt;3),"N/A",IF(ISERROR(TTEST(Calculations!BP1469:BY1469,Calculations!BZ1469:CI1469,2,2)),"N/A",TTEST(Calculations!BP1469:BY1469,Calculations!BZ1469:CI1469,2,2)))</f>
        <v>N/A</v>
      </c>
      <c r="J1468" s="88" t="e">
        <f t="shared" si="107"/>
        <v>#DIV/0!</v>
      </c>
      <c r="K1468" s="93" t="str">
        <f>IF(AND('Test Sample Data'!N1468&gt;=35,'Control Sample Data'!N1468&gt;=35),"Type 3",IF(AND('Test Sample Data'!N1468&gt;=30,'Control Sample Data'!N1468&gt;=30,OR(I1468&gt;=0.05,I1468="N/A")),"Type 2",IF(OR(AND('Test Sample Data'!N1468&gt;=30,'Control Sample Data'!N1468&lt;=30),AND('Test Sample Data'!N1468&lt;=30,'Control Sample Data'!N1468&gt;=30)),"Type 1","OKAY")))</f>
        <v>OKAY</v>
      </c>
    </row>
    <row r="1469" spans="1:11">
      <c r="A1469" s="80"/>
      <c r="B1469" s="87" t="str">
        <f>IF('Gene Table'!E1469="","",'Gene Table'!E1469)</f>
        <v>hsa-miR-4678</v>
      </c>
      <c r="C1469" s="87" t="str">
        <f>'Gene Table'!B1469</f>
        <v>N03</v>
      </c>
      <c r="D1469" s="88" t="e">
        <f>Calculations!BN1470</f>
        <v>#DIV/0!</v>
      </c>
      <c r="E1469" s="88" t="e">
        <f>Calculations!BO1470</f>
        <v>#DIV/0!</v>
      </c>
      <c r="F1469" s="89" t="e">
        <f t="shared" si="104"/>
        <v>#DIV/0!</v>
      </c>
      <c r="G1469" s="89" t="e">
        <f t="shared" si="105"/>
        <v>#DIV/0!</v>
      </c>
      <c r="H1469" s="88" t="e">
        <f t="shared" si="106"/>
        <v>#DIV/0!</v>
      </c>
      <c r="I1469" s="92" t="str">
        <f>IF(OR(COUNT(Calculations!BP1470:BY1470)&lt;3,COUNT(Calculations!BZ1470:CI1470)&lt;3),"N/A",IF(ISERROR(TTEST(Calculations!BP1470:BY1470,Calculations!BZ1470:CI1470,2,2)),"N/A",TTEST(Calculations!BP1470:BY1470,Calculations!BZ1470:CI1470,2,2)))</f>
        <v>N/A</v>
      </c>
      <c r="J1469" s="88" t="e">
        <f t="shared" si="107"/>
        <v>#DIV/0!</v>
      </c>
      <c r="K1469" s="93" t="str">
        <f>IF(AND('Test Sample Data'!N1469&gt;=35,'Control Sample Data'!N1469&gt;=35),"Type 3",IF(AND('Test Sample Data'!N1469&gt;=30,'Control Sample Data'!N1469&gt;=30,OR(I1469&gt;=0.05,I1469="N/A")),"Type 2",IF(OR(AND('Test Sample Data'!N1469&gt;=30,'Control Sample Data'!N1469&lt;=30),AND('Test Sample Data'!N1469&lt;=30,'Control Sample Data'!N1469&gt;=30)),"Type 1","OKAY")))</f>
        <v>OKAY</v>
      </c>
    </row>
    <row r="1470" spans="1:11">
      <c r="A1470" s="80"/>
      <c r="B1470" s="87" t="str">
        <f>IF('Gene Table'!E1470="","",'Gene Table'!E1470)</f>
        <v>hsa-miR-4728-5p</v>
      </c>
      <c r="C1470" s="87" t="str">
        <f>'Gene Table'!B1470</f>
        <v>N04</v>
      </c>
      <c r="D1470" s="88" t="e">
        <f>Calculations!BN1471</f>
        <v>#DIV/0!</v>
      </c>
      <c r="E1470" s="88" t="e">
        <f>Calculations!BO1471</f>
        <v>#DIV/0!</v>
      </c>
      <c r="F1470" s="89" t="e">
        <f t="shared" si="104"/>
        <v>#DIV/0!</v>
      </c>
      <c r="G1470" s="89" t="e">
        <f t="shared" si="105"/>
        <v>#DIV/0!</v>
      </c>
      <c r="H1470" s="88" t="e">
        <f t="shared" si="106"/>
        <v>#DIV/0!</v>
      </c>
      <c r="I1470" s="92" t="str">
        <f>IF(OR(COUNT(Calculations!BP1471:BY1471)&lt;3,COUNT(Calculations!BZ1471:CI1471)&lt;3),"N/A",IF(ISERROR(TTEST(Calculations!BP1471:BY1471,Calculations!BZ1471:CI1471,2,2)),"N/A",TTEST(Calculations!BP1471:BY1471,Calculations!BZ1471:CI1471,2,2)))</f>
        <v>N/A</v>
      </c>
      <c r="J1470" s="88" t="e">
        <f t="shared" si="107"/>
        <v>#DIV/0!</v>
      </c>
      <c r="K1470" s="93" t="str">
        <f>IF(AND('Test Sample Data'!N1470&gt;=35,'Control Sample Data'!N1470&gt;=35),"Type 3",IF(AND('Test Sample Data'!N1470&gt;=30,'Control Sample Data'!N1470&gt;=30,OR(I1470&gt;=0.05,I1470="N/A")),"Type 2",IF(OR(AND('Test Sample Data'!N1470&gt;=30,'Control Sample Data'!N1470&lt;=30),AND('Test Sample Data'!N1470&lt;=30,'Control Sample Data'!N1470&gt;=30)),"Type 1","OKAY")))</f>
        <v>OKAY</v>
      </c>
    </row>
    <row r="1471" spans="1:11">
      <c r="A1471" s="80"/>
      <c r="B1471" s="87" t="str">
        <f>IF('Gene Table'!E1471="","",'Gene Table'!E1471)</f>
        <v>hsa-miR-4679</v>
      </c>
      <c r="C1471" s="87" t="str">
        <f>'Gene Table'!B1471</f>
        <v>N05</v>
      </c>
      <c r="D1471" s="88" t="e">
        <f>Calculations!BN1472</f>
        <v>#DIV/0!</v>
      </c>
      <c r="E1471" s="88" t="e">
        <f>Calculations!BO1472</f>
        <v>#DIV/0!</v>
      </c>
      <c r="F1471" s="89" t="e">
        <f t="shared" si="104"/>
        <v>#DIV/0!</v>
      </c>
      <c r="G1471" s="89" t="e">
        <f t="shared" si="105"/>
        <v>#DIV/0!</v>
      </c>
      <c r="H1471" s="88" t="e">
        <f t="shared" si="106"/>
        <v>#DIV/0!</v>
      </c>
      <c r="I1471" s="92" t="str">
        <f>IF(OR(COUNT(Calculations!BP1472:BY1472)&lt;3,COUNT(Calculations!BZ1472:CI1472)&lt;3),"N/A",IF(ISERROR(TTEST(Calculations!BP1472:BY1472,Calculations!BZ1472:CI1472,2,2)),"N/A",TTEST(Calculations!BP1472:BY1472,Calculations!BZ1472:CI1472,2,2)))</f>
        <v>N/A</v>
      </c>
      <c r="J1471" s="88" t="e">
        <f t="shared" si="107"/>
        <v>#DIV/0!</v>
      </c>
      <c r="K1471" s="93" t="str">
        <f>IF(AND('Test Sample Data'!N1471&gt;=35,'Control Sample Data'!N1471&gt;=35),"Type 3",IF(AND('Test Sample Data'!N1471&gt;=30,'Control Sample Data'!N1471&gt;=30,OR(I1471&gt;=0.05,I1471="N/A")),"Type 2",IF(OR(AND('Test Sample Data'!N1471&gt;=30,'Control Sample Data'!N1471&lt;=30),AND('Test Sample Data'!N1471&lt;=30,'Control Sample Data'!N1471&gt;=30)),"Type 1","OKAY")))</f>
        <v>OKAY</v>
      </c>
    </row>
    <row r="1472" spans="1:11">
      <c r="A1472" s="80"/>
      <c r="B1472" s="87" t="str">
        <f>IF('Gene Table'!E1472="","",'Gene Table'!E1472)</f>
        <v>hsa-miR-4728-3p</v>
      </c>
      <c r="C1472" s="87" t="str">
        <f>'Gene Table'!B1472</f>
        <v>N06</v>
      </c>
      <c r="D1472" s="88" t="e">
        <f>Calculations!BN1473</f>
        <v>#DIV/0!</v>
      </c>
      <c r="E1472" s="88" t="e">
        <f>Calculations!BO1473</f>
        <v>#DIV/0!</v>
      </c>
      <c r="F1472" s="89" t="e">
        <f t="shared" ref="F1472:F1514" si="108">2^-D1472</f>
        <v>#DIV/0!</v>
      </c>
      <c r="G1472" s="89" t="e">
        <f t="shared" ref="G1472:G1514" si="109">2^-E1472</f>
        <v>#DIV/0!</v>
      </c>
      <c r="H1472" s="88" t="e">
        <f t="shared" ref="H1472:H1514" si="110">F1472/G1472</f>
        <v>#DIV/0!</v>
      </c>
      <c r="I1472" s="92" t="str">
        <f>IF(OR(COUNT(Calculations!BP1473:BY1473)&lt;3,COUNT(Calculations!BZ1473:CI1473)&lt;3),"N/A",IF(ISERROR(TTEST(Calculations!BP1473:BY1473,Calculations!BZ1473:CI1473,2,2)),"N/A",TTEST(Calculations!BP1473:BY1473,Calculations!BZ1473:CI1473,2,2)))</f>
        <v>N/A</v>
      </c>
      <c r="J1472" s="88" t="e">
        <f t="shared" ref="J1472:J1514" si="111">IF(H1472&gt;1,H1472,-1/H1472)</f>
        <v>#DIV/0!</v>
      </c>
      <c r="K1472" s="93" t="str">
        <f>IF(AND('Test Sample Data'!N1472&gt;=35,'Control Sample Data'!N1472&gt;=35),"Type 3",IF(AND('Test Sample Data'!N1472&gt;=30,'Control Sample Data'!N1472&gt;=30,OR(I1472&gt;=0.05,I1472="N/A")),"Type 2",IF(OR(AND('Test Sample Data'!N1472&gt;=30,'Control Sample Data'!N1472&lt;=30),AND('Test Sample Data'!N1472&lt;=30,'Control Sample Data'!N1472&gt;=30)),"Type 1","OKAY")))</f>
        <v>OKAY</v>
      </c>
    </row>
    <row r="1473" spans="1:11">
      <c r="A1473" s="80"/>
      <c r="B1473" s="87" t="str">
        <f>IF('Gene Table'!E1473="","",'Gene Table'!E1473)</f>
        <v>hsa-miR-4680-5p</v>
      </c>
      <c r="C1473" s="87" t="str">
        <f>'Gene Table'!B1473</f>
        <v>N07</v>
      </c>
      <c r="D1473" s="88" t="e">
        <f>Calculations!BN1474</f>
        <v>#DIV/0!</v>
      </c>
      <c r="E1473" s="88" t="e">
        <f>Calculations!BO1474</f>
        <v>#DIV/0!</v>
      </c>
      <c r="F1473" s="89" t="e">
        <f t="shared" si="108"/>
        <v>#DIV/0!</v>
      </c>
      <c r="G1473" s="89" t="e">
        <f t="shared" si="109"/>
        <v>#DIV/0!</v>
      </c>
      <c r="H1473" s="88" t="e">
        <f t="shared" si="110"/>
        <v>#DIV/0!</v>
      </c>
      <c r="I1473" s="92" t="str">
        <f>IF(OR(COUNT(Calculations!BP1474:BY1474)&lt;3,COUNT(Calculations!BZ1474:CI1474)&lt;3),"N/A",IF(ISERROR(TTEST(Calculations!BP1474:BY1474,Calculations!BZ1474:CI1474,2,2)),"N/A",TTEST(Calculations!BP1474:BY1474,Calculations!BZ1474:CI1474,2,2)))</f>
        <v>N/A</v>
      </c>
      <c r="J1473" s="88" t="e">
        <f t="shared" si="111"/>
        <v>#DIV/0!</v>
      </c>
      <c r="K1473" s="93" t="str">
        <f>IF(AND('Test Sample Data'!N1473&gt;=35,'Control Sample Data'!N1473&gt;=35),"Type 3",IF(AND('Test Sample Data'!N1473&gt;=30,'Control Sample Data'!N1473&gt;=30,OR(I1473&gt;=0.05,I1473="N/A")),"Type 2",IF(OR(AND('Test Sample Data'!N1473&gt;=30,'Control Sample Data'!N1473&lt;=30),AND('Test Sample Data'!N1473&lt;=30,'Control Sample Data'!N1473&gt;=30)),"Type 1","OKAY")))</f>
        <v>OKAY</v>
      </c>
    </row>
    <row r="1474" spans="1:11">
      <c r="A1474" s="80"/>
      <c r="B1474" s="87" t="str">
        <f>IF('Gene Table'!E1474="","",'Gene Table'!E1474)</f>
        <v>hsa-miR-4729</v>
      </c>
      <c r="C1474" s="87" t="str">
        <f>'Gene Table'!B1474</f>
        <v>N08</v>
      </c>
      <c r="D1474" s="88" t="e">
        <f>Calculations!BN1475</f>
        <v>#DIV/0!</v>
      </c>
      <c r="E1474" s="88" t="e">
        <f>Calculations!BO1475</f>
        <v>#DIV/0!</v>
      </c>
      <c r="F1474" s="89" t="e">
        <f t="shared" si="108"/>
        <v>#DIV/0!</v>
      </c>
      <c r="G1474" s="89" t="e">
        <f t="shared" si="109"/>
        <v>#DIV/0!</v>
      </c>
      <c r="H1474" s="88" t="e">
        <f t="shared" si="110"/>
        <v>#DIV/0!</v>
      </c>
      <c r="I1474" s="92" t="str">
        <f>IF(OR(COUNT(Calculations!BP1475:BY1475)&lt;3,COUNT(Calculations!BZ1475:CI1475)&lt;3),"N/A",IF(ISERROR(TTEST(Calculations!BP1475:BY1475,Calculations!BZ1475:CI1475,2,2)),"N/A",TTEST(Calculations!BP1475:BY1475,Calculations!BZ1475:CI1475,2,2)))</f>
        <v>N/A</v>
      </c>
      <c r="J1474" s="88" t="e">
        <f t="shared" si="111"/>
        <v>#DIV/0!</v>
      </c>
      <c r="K1474" s="93" t="str">
        <f>IF(AND('Test Sample Data'!N1474&gt;=35,'Control Sample Data'!N1474&gt;=35),"Type 3",IF(AND('Test Sample Data'!N1474&gt;=30,'Control Sample Data'!N1474&gt;=30,OR(I1474&gt;=0.05,I1474="N/A")),"Type 2",IF(OR(AND('Test Sample Data'!N1474&gt;=30,'Control Sample Data'!N1474&lt;=30),AND('Test Sample Data'!N1474&lt;=30,'Control Sample Data'!N1474&gt;=30)),"Type 1","OKAY")))</f>
        <v>OKAY</v>
      </c>
    </row>
    <row r="1475" spans="1:11">
      <c r="A1475" s="80"/>
      <c r="B1475" s="87" t="str">
        <f>IF('Gene Table'!E1475="","",'Gene Table'!E1475)</f>
        <v>hsa-miR-4680-3p</v>
      </c>
      <c r="C1475" s="87" t="str">
        <f>'Gene Table'!B1475</f>
        <v>N09</v>
      </c>
      <c r="D1475" s="88" t="e">
        <f>Calculations!BN1476</f>
        <v>#DIV/0!</v>
      </c>
      <c r="E1475" s="88" t="e">
        <f>Calculations!BO1476</f>
        <v>#DIV/0!</v>
      </c>
      <c r="F1475" s="89" t="e">
        <f t="shared" si="108"/>
        <v>#DIV/0!</v>
      </c>
      <c r="G1475" s="89" t="e">
        <f t="shared" si="109"/>
        <v>#DIV/0!</v>
      </c>
      <c r="H1475" s="88" t="e">
        <f t="shared" si="110"/>
        <v>#DIV/0!</v>
      </c>
      <c r="I1475" s="92" t="str">
        <f>IF(OR(COUNT(Calculations!BP1476:BY1476)&lt;3,COUNT(Calculations!BZ1476:CI1476)&lt;3),"N/A",IF(ISERROR(TTEST(Calculations!BP1476:BY1476,Calculations!BZ1476:CI1476,2,2)),"N/A",TTEST(Calculations!BP1476:BY1476,Calculations!BZ1476:CI1476,2,2)))</f>
        <v>N/A</v>
      </c>
      <c r="J1475" s="88" t="e">
        <f t="shared" si="111"/>
        <v>#DIV/0!</v>
      </c>
      <c r="K1475" s="93" t="str">
        <f>IF(AND('Test Sample Data'!N1475&gt;=35,'Control Sample Data'!N1475&gt;=35),"Type 3",IF(AND('Test Sample Data'!N1475&gt;=30,'Control Sample Data'!N1475&gt;=30,OR(I1475&gt;=0.05,I1475="N/A")),"Type 2",IF(OR(AND('Test Sample Data'!N1475&gt;=30,'Control Sample Data'!N1475&lt;=30),AND('Test Sample Data'!N1475&lt;=30,'Control Sample Data'!N1475&gt;=30)),"Type 1","OKAY")))</f>
        <v>OKAY</v>
      </c>
    </row>
    <row r="1476" spans="1:11">
      <c r="A1476" s="80"/>
      <c r="B1476" s="87" t="str">
        <f>IF('Gene Table'!E1476="","",'Gene Table'!E1476)</f>
        <v>hsa-miR-4730</v>
      </c>
      <c r="C1476" s="87" t="str">
        <f>'Gene Table'!B1476</f>
        <v>N10</v>
      </c>
      <c r="D1476" s="88" t="e">
        <f>Calculations!BN1477</f>
        <v>#DIV/0!</v>
      </c>
      <c r="E1476" s="88" t="e">
        <f>Calculations!BO1477</f>
        <v>#DIV/0!</v>
      </c>
      <c r="F1476" s="89" t="e">
        <f t="shared" si="108"/>
        <v>#DIV/0!</v>
      </c>
      <c r="G1476" s="89" t="e">
        <f t="shared" si="109"/>
        <v>#DIV/0!</v>
      </c>
      <c r="H1476" s="88" t="e">
        <f t="shared" si="110"/>
        <v>#DIV/0!</v>
      </c>
      <c r="I1476" s="92" t="str">
        <f>IF(OR(COUNT(Calculations!BP1477:BY1477)&lt;3,COUNT(Calculations!BZ1477:CI1477)&lt;3),"N/A",IF(ISERROR(TTEST(Calculations!BP1477:BY1477,Calculations!BZ1477:CI1477,2,2)),"N/A",TTEST(Calculations!BP1477:BY1477,Calculations!BZ1477:CI1477,2,2)))</f>
        <v>N/A</v>
      </c>
      <c r="J1476" s="88" t="e">
        <f t="shared" si="111"/>
        <v>#DIV/0!</v>
      </c>
      <c r="K1476" s="93" t="str">
        <f>IF(AND('Test Sample Data'!N1476&gt;=35,'Control Sample Data'!N1476&gt;=35),"Type 3",IF(AND('Test Sample Data'!N1476&gt;=30,'Control Sample Data'!N1476&gt;=30,OR(I1476&gt;=0.05,I1476="N/A")),"Type 2",IF(OR(AND('Test Sample Data'!N1476&gt;=30,'Control Sample Data'!N1476&lt;=30),AND('Test Sample Data'!N1476&lt;=30,'Control Sample Data'!N1476&gt;=30)),"Type 1","OKAY")))</f>
        <v>OKAY</v>
      </c>
    </row>
    <row r="1477" spans="1:11">
      <c r="A1477" s="80"/>
      <c r="B1477" s="87" t="str">
        <f>IF('Gene Table'!E1477="","",'Gene Table'!E1477)</f>
        <v>hsa-miR-4681</v>
      </c>
      <c r="C1477" s="87" t="str">
        <f>'Gene Table'!B1477</f>
        <v>N11</v>
      </c>
      <c r="D1477" s="88" t="e">
        <f>Calculations!BN1478</f>
        <v>#DIV/0!</v>
      </c>
      <c r="E1477" s="88" t="e">
        <f>Calculations!BO1478</f>
        <v>#DIV/0!</v>
      </c>
      <c r="F1477" s="89" t="e">
        <f t="shared" si="108"/>
        <v>#DIV/0!</v>
      </c>
      <c r="G1477" s="89" t="e">
        <f t="shared" si="109"/>
        <v>#DIV/0!</v>
      </c>
      <c r="H1477" s="88" t="e">
        <f t="shared" si="110"/>
        <v>#DIV/0!</v>
      </c>
      <c r="I1477" s="92" t="str">
        <f>IF(OR(COUNT(Calculations!BP1478:BY1478)&lt;3,COUNT(Calculations!BZ1478:CI1478)&lt;3),"N/A",IF(ISERROR(TTEST(Calculations!BP1478:BY1478,Calculations!BZ1478:CI1478,2,2)),"N/A",TTEST(Calculations!BP1478:BY1478,Calculations!BZ1478:CI1478,2,2)))</f>
        <v>N/A</v>
      </c>
      <c r="J1477" s="88" t="e">
        <f t="shared" si="111"/>
        <v>#DIV/0!</v>
      </c>
      <c r="K1477" s="93" t="str">
        <f>IF(AND('Test Sample Data'!N1477&gt;=35,'Control Sample Data'!N1477&gt;=35),"Type 3",IF(AND('Test Sample Data'!N1477&gt;=30,'Control Sample Data'!N1477&gt;=30,OR(I1477&gt;=0.05,I1477="N/A")),"Type 2",IF(OR(AND('Test Sample Data'!N1477&gt;=30,'Control Sample Data'!N1477&lt;=30),AND('Test Sample Data'!N1477&lt;=30,'Control Sample Data'!N1477&gt;=30)),"Type 1","OKAY")))</f>
        <v>OKAY</v>
      </c>
    </row>
    <row r="1478" spans="1:11">
      <c r="A1478" s="80"/>
      <c r="B1478" s="87" t="str">
        <f>IF('Gene Table'!E1478="","",'Gene Table'!E1478)</f>
        <v>hsa-miR-4731-3p</v>
      </c>
      <c r="C1478" s="87" t="str">
        <f>'Gene Table'!B1478</f>
        <v>N12</v>
      </c>
      <c r="D1478" s="88" t="e">
        <f>Calculations!BN1479</f>
        <v>#DIV/0!</v>
      </c>
      <c r="E1478" s="88" t="e">
        <f>Calculations!BO1479</f>
        <v>#DIV/0!</v>
      </c>
      <c r="F1478" s="89" t="e">
        <f t="shared" si="108"/>
        <v>#DIV/0!</v>
      </c>
      <c r="G1478" s="89" t="e">
        <f t="shared" si="109"/>
        <v>#DIV/0!</v>
      </c>
      <c r="H1478" s="88" t="e">
        <f t="shared" si="110"/>
        <v>#DIV/0!</v>
      </c>
      <c r="I1478" s="92" t="str">
        <f>IF(OR(COUNT(Calculations!BP1479:BY1479)&lt;3,COUNT(Calculations!BZ1479:CI1479)&lt;3),"N/A",IF(ISERROR(TTEST(Calculations!BP1479:BY1479,Calculations!BZ1479:CI1479,2,2)),"N/A",TTEST(Calculations!BP1479:BY1479,Calculations!BZ1479:CI1479,2,2)))</f>
        <v>N/A</v>
      </c>
      <c r="J1478" s="88" t="e">
        <f t="shared" si="111"/>
        <v>#DIV/0!</v>
      </c>
      <c r="K1478" s="93" t="str">
        <f>IF(AND('Test Sample Data'!N1478&gt;=35,'Control Sample Data'!N1478&gt;=35),"Type 3",IF(AND('Test Sample Data'!N1478&gt;=30,'Control Sample Data'!N1478&gt;=30,OR(I1478&gt;=0.05,I1478="N/A")),"Type 2",IF(OR(AND('Test Sample Data'!N1478&gt;=30,'Control Sample Data'!N1478&lt;=30),AND('Test Sample Data'!N1478&lt;=30,'Control Sample Data'!N1478&gt;=30)),"Type 1","OKAY")))</f>
        <v>OKAY</v>
      </c>
    </row>
    <row r="1479" spans="1:11">
      <c r="A1479" s="80"/>
      <c r="B1479" s="87" t="str">
        <f>IF('Gene Table'!E1479="","",'Gene Table'!E1479)</f>
        <v>hsa-miR-4682</v>
      </c>
      <c r="C1479" s="87" t="str">
        <f>'Gene Table'!B1479</f>
        <v>N13</v>
      </c>
      <c r="D1479" s="88" t="e">
        <f>Calculations!BN1480</f>
        <v>#DIV/0!</v>
      </c>
      <c r="E1479" s="88" t="e">
        <f>Calculations!BO1480</f>
        <v>#DIV/0!</v>
      </c>
      <c r="F1479" s="89" t="e">
        <f t="shared" si="108"/>
        <v>#DIV/0!</v>
      </c>
      <c r="G1479" s="89" t="e">
        <f t="shared" si="109"/>
        <v>#DIV/0!</v>
      </c>
      <c r="H1479" s="88" t="e">
        <f t="shared" si="110"/>
        <v>#DIV/0!</v>
      </c>
      <c r="I1479" s="92" t="str">
        <f>IF(OR(COUNT(Calculations!BP1480:BY1480)&lt;3,COUNT(Calculations!BZ1480:CI1480)&lt;3),"N/A",IF(ISERROR(TTEST(Calculations!BP1480:BY1480,Calculations!BZ1480:CI1480,2,2)),"N/A",TTEST(Calculations!BP1480:BY1480,Calculations!BZ1480:CI1480,2,2)))</f>
        <v>N/A</v>
      </c>
      <c r="J1479" s="88" t="e">
        <f t="shared" si="111"/>
        <v>#DIV/0!</v>
      </c>
      <c r="K1479" s="93" t="str">
        <f>IF(AND('Test Sample Data'!N1479&gt;=35,'Control Sample Data'!N1479&gt;=35),"Type 3",IF(AND('Test Sample Data'!N1479&gt;=30,'Control Sample Data'!N1479&gt;=30,OR(I1479&gt;=0.05,I1479="N/A")),"Type 2",IF(OR(AND('Test Sample Data'!N1479&gt;=30,'Control Sample Data'!N1479&lt;=30),AND('Test Sample Data'!N1479&lt;=30,'Control Sample Data'!N1479&gt;=30)),"Type 1","OKAY")))</f>
        <v>OKAY</v>
      </c>
    </row>
    <row r="1480" spans="1:11">
      <c r="A1480" s="80"/>
      <c r="B1480" s="87" t="str">
        <f>IF('Gene Table'!E1480="","",'Gene Table'!E1480)</f>
        <v>hsa-miR-4732-5p</v>
      </c>
      <c r="C1480" s="87" t="str">
        <f>'Gene Table'!B1480</f>
        <v>N14</v>
      </c>
      <c r="D1480" s="88" t="e">
        <f>Calculations!BN1481</f>
        <v>#DIV/0!</v>
      </c>
      <c r="E1480" s="88" t="e">
        <f>Calculations!BO1481</f>
        <v>#DIV/0!</v>
      </c>
      <c r="F1480" s="89" t="e">
        <f t="shared" si="108"/>
        <v>#DIV/0!</v>
      </c>
      <c r="G1480" s="89" t="e">
        <f t="shared" si="109"/>
        <v>#DIV/0!</v>
      </c>
      <c r="H1480" s="88" t="e">
        <f t="shared" si="110"/>
        <v>#DIV/0!</v>
      </c>
      <c r="I1480" s="92" t="str">
        <f>IF(OR(COUNT(Calculations!BP1481:BY1481)&lt;3,COUNT(Calculations!BZ1481:CI1481)&lt;3),"N/A",IF(ISERROR(TTEST(Calculations!BP1481:BY1481,Calculations!BZ1481:CI1481,2,2)),"N/A",TTEST(Calculations!BP1481:BY1481,Calculations!BZ1481:CI1481,2,2)))</f>
        <v>N/A</v>
      </c>
      <c r="J1480" s="88" t="e">
        <f t="shared" si="111"/>
        <v>#DIV/0!</v>
      </c>
      <c r="K1480" s="93" t="str">
        <f>IF(AND('Test Sample Data'!N1480&gt;=35,'Control Sample Data'!N1480&gt;=35),"Type 3",IF(AND('Test Sample Data'!N1480&gt;=30,'Control Sample Data'!N1480&gt;=30,OR(I1480&gt;=0.05,I1480="N/A")),"Type 2",IF(OR(AND('Test Sample Data'!N1480&gt;=30,'Control Sample Data'!N1480&lt;=30),AND('Test Sample Data'!N1480&lt;=30,'Control Sample Data'!N1480&gt;=30)),"Type 1","OKAY")))</f>
        <v>OKAY</v>
      </c>
    </row>
    <row r="1481" spans="1:11">
      <c r="A1481" s="80"/>
      <c r="B1481" s="87" t="str">
        <f>IF('Gene Table'!E1481="","",'Gene Table'!E1481)</f>
        <v>hsa-miR-4683</v>
      </c>
      <c r="C1481" s="87" t="str">
        <f>'Gene Table'!B1481</f>
        <v>N15</v>
      </c>
      <c r="D1481" s="88" t="e">
        <f>Calculations!BN1482</f>
        <v>#DIV/0!</v>
      </c>
      <c r="E1481" s="88" t="e">
        <f>Calculations!BO1482</f>
        <v>#DIV/0!</v>
      </c>
      <c r="F1481" s="89" t="e">
        <f t="shared" si="108"/>
        <v>#DIV/0!</v>
      </c>
      <c r="G1481" s="89" t="e">
        <f t="shared" si="109"/>
        <v>#DIV/0!</v>
      </c>
      <c r="H1481" s="88" t="e">
        <f t="shared" si="110"/>
        <v>#DIV/0!</v>
      </c>
      <c r="I1481" s="92" t="str">
        <f>IF(OR(COUNT(Calculations!BP1482:BY1482)&lt;3,COUNT(Calculations!BZ1482:CI1482)&lt;3),"N/A",IF(ISERROR(TTEST(Calculations!BP1482:BY1482,Calculations!BZ1482:CI1482,2,2)),"N/A",TTEST(Calculations!BP1482:BY1482,Calculations!BZ1482:CI1482,2,2)))</f>
        <v>N/A</v>
      </c>
      <c r="J1481" s="88" t="e">
        <f t="shared" si="111"/>
        <v>#DIV/0!</v>
      </c>
      <c r="K1481" s="93" t="str">
        <f>IF(AND('Test Sample Data'!N1481&gt;=35,'Control Sample Data'!N1481&gt;=35),"Type 3",IF(AND('Test Sample Data'!N1481&gt;=30,'Control Sample Data'!N1481&gt;=30,OR(I1481&gt;=0.05,I1481="N/A")),"Type 2",IF(OR(AND('Test Sample Data'!N1481&gt;=30,'Control Sample Data'!N1481&lt;=30),AND('Test Sample Data'!N1481&lt;=30,'Control Sample Data'!N1481&gt;=30)),"Type 1","OKAY")))</f>
        <v>OKAY</v>
      </c>
    </row>
    <row r="1482" spans="1:11">
      <c r="A1482" s="80"/>
      <c r="B1482" s="87" t="str">
        <f>IF('Gene Table'!E1482="","",'Gene Table'!E1482)</f>
        <v>hsa-miR-4732-3p</v>
      </c>
      <c r="C1482" s="87" t="str">
        <f>'Gene Table'!B1482</f>
        <v>N16</v>
      </c>
      <c r="D1482" s="88" t="e">
        <f>Calculations!BN1483</f>
        <v>#DIV/0!</v>
      </c>
      <c r="E1482" s="88" t="e">
        <f>Calculations!BO1483</f>
        <v>#DIV/0!</v>
      </c>
      <c r="F1482" s="89" t="e">
        <f t="shared" si="108"/>
        <v>#DIV/0!</v>
      </c>
      <c r="G1482" s="89" t="e">
        <f t="shared" si="109"/>
        <v>#DIV/0!</v>
      </c>
      <c r="H1482" s="88" t="e">
        <f t="shared" si="110"/>
        <v>#DIV/0!</v>
      </c>
      <c r="I1482" s="92" t="str">
        <f>IF(OR(COUNT(Calculations!BP1483:BY1483)&lt;3,COUNT(Calculations!BZ1483:CI1483)&lt;3),"N/A",IF(ISERROR(TTEST(Calculations!BP1483:BY1483,Calculations!BZ1483:CI1483,2,2)),"N/A",TTEST(Calculations!BP1483:BY1483,Calculations!BZ1483:CI1483,2,2)))</f>
        <v>N/A</v>
      </c>
      <c r="J1482" s="88" t="e">
        <f t="shared" si="111"/>
        <v>#DIV/0!</v>
      </c>
      <c r="K1482" s="93" t="str">
        <f>IF(AND('Test Sample Data'!N1482&gt;=35,'Control Sample Data'!N1482&gt;=35),"Type 3",IF(AND('Test Sample Data'!N1482&gt;=30,'Control Sample Data'!N1482&gt;=30,OR(I1482&gt;=0.05,I1482="N/A")),"Type 2",IF(OR(AND('Test Sample Data'!N1482&gt;=30,'Control Sample Data'!N1482&lt;=30),AND('Test Sample Data'!N1482&lt;=30,'Control Sample Data'!N1482&gt;=30)),"Type 1","OKAY")))</f>
        <v>OKAY</v>
      </c>
    </row>
    <row r="1483" spans="1:11">
      <c r="A1483" s="80"/>
      <c r="B1483" s="87" t="str">
        <f>IF('Gene Table'!E1483="","",'Gene Table'!E1483)</f>
        <v>hsa-miR-4684-5p</v>
      </c>
      <c r="C1483" s="87" t="str">
        <f>'Gene Table'!B1483</f>
        <v>N17</v>
      </c>
      <c r="D1483" s="88" t="e">
        <f>Calculations!BN1484</f>
        <v>#DIV/0!</v>
      </c>
      <c r="E1483" s="88" t="e">
        <f>Calculations!BO1484</f>
        <v>#DIV/0!</v>
      </c>
      <c r="F1483" s="89" t="e">
        <f t="shared" si="108"/>
        <v>#DIV/0!</v>
      </c>
      <c r="G1483" s="89" t="e">
        <f t="shared" si="109"/>
        <v>#DIV/0!</v>
      </c>
      <c r="H1483" s="88" t="e">
        <f t="shared" si="110"/>
        <v>#DIV/0!</v>
      </c>
      <c r="I1483" s="92" t="str">
        <f>IF(OR(COUNT(Calculations!BP1484:BY1484)&lt;3,COUNT(Calculations!BZ1484:CI1484)&lt;3),"N/A",IF(ISERROR(TTEST(Calculations!BP1484:BY1484,Calculations!BZ1484:CI1484,2,2)),"N/A",TTEST(Calculations!BP1484:BY1484,Calculations!BZ1484:CI1484,2,2)))</f>
        <v>N/A</v>
      </c>
      <c r="J1483" s="88" t="e">
        <f t="shared" si="111"/>
        <v>#DIV/0!</v>
      </c>
      <c r="K1483" s="93" t="str">
        <f>IF(AND('Test Sample Data'!N1483&gt;=35,'Control Sample Data'!N1483&gt;=35),"Type 3",IF(AND('Test Sample Data'!N1483&gt;=30,'Control Sample Data'!N1483&gt;=30,OR(I1483&gt;=0.05,I1483="N/A")),"Type 2",IF(OR(AND('Test Sample Data'!N1483&gt;=30,'Control Sample Data'!N1483&lt;=30),AND('Test Sample Data'!N1483&lt;=30,'Control Sample Data'!N1483&gt;=30)),"Type 1","OKAY")))</f>
        <v>OKAY</v>
      </c>
    </row>
    <row r="1484" spans="1:11">
      <c r="A1484" s="80"/>
      <c r="B1484" s="87" t="str">
        <f>IF('Gene Table'!E1484="","",'Gene Table'!E1484)</f>
        <v>hsa-miR-4733-5p</v>
      </c>
      <c r="C1484" s="87" t="str">
        <f>'Gene Table'!B1484</f>
        <v>N18</v>
      </c>
      <c r="D1484" s="88" t="e">
        <f>Calculations!BN1485</f>
        <v>#DIV/0!</v>
      </c>
      <c r="E1484" s="88" t="e">
        <f>Calculations!BO1485</f>
        <v>#DIV/0!</v>
      </c>
      <c r="F1484" s="89" t="e">
        <f t="shared" si="108"/>
        <v>#DIV/0!</v>
      </c>
      <c r="G1484" s="89" t="e">
        <f t="shared" si="109"/>
        <v>#DIV/0!</v>
      </c>
      <c r="H1484" s="88" t="e">
        <f t="shared" si="110"/>
        <v>#DIV/0!</v>
      </c>
      <c r="I1484" s="92" t="str">
        <f>IF(OR(COUNT(Calculations!BP1485:BY1485)&lt;3,COUNT(Calculations!BZ1485:CI1485)&lt;3),"N/A",IF(ISERROR(TTEST(Calculations!BP1485:BY1485,Calculations!BZ1485:CI1485,2,2)),"N/A",TTEST(Calculations!BP1485:BY1485,Calculations!BZ1485:CI1485,2,2)))</f>
        <v>N/A</v>
      </c>
      <c r="J1484" s="88" t="e">
        <f t="shared" si="111"/>
        <v>#DIV/0!</v>
      </c>
      <c r="K1484" s="93" t="str">
        <f>IF(AND('Test Sample Data'!N1484&gt;=35,'Control Sample Data'!N1484&gt;=35),"Type 3",IF(AND('Test Sample Data'!N1484&gt;=30,'Control Sample Data'!N1484&gt;=30,OR(I1484&gt;=0.05,I1484="N/A")),"Type 2",IF(OR(AND('Test Sample Data'!N1484&gt;=30,'Control Sample Data'!N1484&lt;=30),AND('Test Sample Data'!N1484&lt;=30,'Control Sample Data'!N1484&gt;=30)),"Type 1","OKAY")))</f>
        <v>OKAY</v>
      </c>
    </row>
    <row r="1485" spans="1:11">
      <c r="A1485" s="80"/>
      <c r="B1485" s="87" t="str">
        <f>IF('Gene Table'!E1485="","",'Gene Table'!E1485)</f>
        <v>hsa-miR-4684-3p</v>
      </c>
      <c r="C1485" s="87" t="str">
        <f>'Gene Table'!B1485</f>
        <v>N19</v>
      </c>
      <c r="D1485" s="88" t="e">
        <f>Calculations!BN1486</f>
        <v>#DIV/0!</v>
      </c>
      <c r="E1485" s="88" t="e">
        <f>Calculations!BO1486</f>
        <v>#DIV/0!</v>
      </c>
      <c r="F1485" s="89" t="e">
        <f t="shared" si="108"/>
        <v>#DIV/0!</v>
      </c>
      <c r="G1485" s="89" t="e">
        <f t="shared" si="109"/>
        <v>#DIV/0!</v>
      </c>
      <c r="H1485" s="88" t="e">
        <f t="shared" si="110"/>
        <v>#DIV/0!</v>
      </c>
      <c r="I1485" s="92" t="str">
        <f>IF(OR(COUNT(Calculations!BP1486:BY1486)&lt;3,COUNT(Calculations!BZ1486:CI1486)&lt;3),"N/A",IF(ISERROR(TTEST(Calculations!BP1486:BY1486,Calculations!BZ1486:CI1486,2,2)),"N/A",TTEST(Calculations!BP1486:BY1486,Calculations!BZ1486:CI1486,2,2)))</f>
        <v>N/A</v>
      </c>
      <c r="J1485" s="88" t="e">
        <f t="shared" si="111"/>
        <v>#DIV/0!</v>
      </c>
      <c r="K1485" s="93" t="str">
        <f>IF(AND('Test Sample Data'!N1485&gt;=35,'Control Sample Data'!N1485&gt;=35),"Type 3",IF(AND('Test Sample Data'!N1485&gt;=30,'Control Sample Data'!N1485&gt;=30,OR(I1485&gt;=0.05,I1485="N/A")),"Type 2",IF(OR(AND('Test Sample Data'!N1485&gt;=30,'Control Sample Data'!N1485&lt;=30),AND('Test Sample Data'!N1485&lt;=30,'Control Sample Data'!N1485&gt;=30)),"Type 1","OKAY")))</f>
        <v>OKAY</v>
      </c>
    </row>
    <row r="1486" spans="1:11">
      <c r="A1486" s="80"/>
      <c r="B1486" s="87" t="str">
        <f>IF('Gene Table'!E1486="","",'Gene Table'!E1486)</f>
        <v>hsa-miR-4733-3p</v>
      </c>
      <c r="C1486" s="87" t="str">
        <f>'Gene Table'!B1486</f>
        <v>N20</v>
      </c>
      <c r="D1486" s="88" t="e">
        <f>Calculations!BN1487</f>
        <v>#DIV/0!</v>
      </c>
      <c r="E1486" s="88" t="e">
        <f>Calculations!BO1487</f>
        <v>#DIV/0!</v>
      </c>
      <c r="F1486" s="89" t="e">
        <f t="shared" si="108"/>
        <v>#DIV/0!</v>
      </c>
      <c r="G1486" s="89" t="e">
        <f t="shared" si="109"/>
        <v>#DIV/0!</v>
      </c>
      <c r="H1486" s="88" t="e">
        <f t="shared" si="110"/>
        <v>#DIV/0!</v>
      </c>
      <c r="I1486" s="92" t="str">
        <f>IF(OR(COUNT(Calculations!BP1487:BY1487)&lt;3,COUNT(Calculations!BZ1487:CI1487)&lt;3),"N/A",IF(ISERROR(TTEST(Calculations!BP1487:BY1487,Calculations!BZ1487:CI1487,2,2)),"N/A",TTEST(Calculations!BP1487:BY1487,Calculations!BZ1487:CI1487,2,2)))</f>
        <v>N/A</v>
      </c>
      <c r="J1486" s="88" t="e">
        <f t="shared" si="111"/>
        <v>#DIV/0!</v>
      </c>
      <c r="K1486" s="93" t="str">
        <f>IF(AND('Test Sample Data'!N1486&gt;=35,'Control Sample Data'!N1486&gt;=35),"Type 3",IF(AND('Test Sample Data'!N1486&gt;=30,'Control Sample Data'!N1486&gt;=30,OR(I1486&gt;=0.05,I1486="N/A")),"Type 2",IF(OR(AND('Test Sample Data'!N1486&gt;=30,'Control Sample Data'!N1486&lt;=30),AND('Test Sample Data'!N1486&lt;=30,'Control Sample Data'!N1486&gt;=30)),"Type 1","OKAY")))</f>
        <v>OKAY</v>
      </c>
    </row>
    <row r="1487" spans="1:11">
      <c r="A1487" s="80"/>
      <c r="B1487" s="87" t="str">
        <f>IF('Gene Table'!E1487="","",'Gene Table'!E1487)</f>
        <v>hsa-miR-4685-5p</v>
      </c>
      <c r="C1487" s="87" t="str">
        <f>'Gene Table'!B1487</f>
        <v>N21</v>
      </c>
      <c r="D1487" s="88" t="e">
        <f>Calculations!BN1488</f>
        <v>#DIV/0!</v>
      </c>
      <c r="E1487" s="88" t="e">
        <f>Calculations!BO1488</f>
        <v>#DIV/0!</v>
      </c>
      <c r="F1487" s="89" t="e">
        <f t="shared" si="108"/>
        <v>#DIV/0!</v>
      </c>
      <c r="G1487" s="89" t="e">
        <f t="shared" si="109"/>
        <v>#DIV/0!</v>
      </c>
      <c r="H1487" s="88" t="e">
        <f t="shared" si="110"/>
        <v>#DIV/0!</v>
      </c>
      <c r="I1487" s="92" t="str">
        <f>IF(OR(COUNT(Calculations!BP1488:BY1488)&lt;3,COUNT(Calculations!BZ1488:CI1488)&lt;3),"N/A",IF(ISERROR(TTEST(Calculations!BP1488:BY1488,Calculations!BZ1488:CI1488,2,2)),"N/A",TTEST(Calculations!BP1488:BY1488,Calculations!BZ1488:CI1488,2,2)))</f>
        <v>N/A</v>
      </c>
      <c r="J1487" s="88" t="e">
        <f t="shared" si="111"/>
        <v>#DIV/0!</v>
      </c>
      <c r="K1487" s="93" t="str">
        <f>IF(AND('Test Sample Data'!N1487&gt;=35,'Control Sample Data'!N1487&gt;=35),"Type 3",IF(AND('Test Sample Data'!N1487&gt;=30,'Control Sample Data'!N1487&gt;=30,OR(I1487&gt;=0.05,I1487="N/A")),"Type 2",IF(OR(AND('Test Sample Data'!N1487&gt;=30,'Control Sample Data'!N1487&lt;=30),AND('Test Sample Data'!N1487&lt;=30,'Control Sample Data'!N1487&gt;=30)),"Type 1","OKAY")))</f>
        <v>OKAY</v>
      </c>
    </row>
    <row r="1488" spans="1:11">
      <c r="A1488" s="80"/>
      <c r="B1488" s="87" t="str">
        <f>IF('Gene Table'!E1488="","",'Gene Table'!E1488)</f>
        <v>hsa-miR-4734</v>
      </c>
      <c r="C1488" s="87" t="str">
        <f>'Gene Table'!B1488</f>
        <v>N22</v>
      </c>
      <c r="D1488" s="88" t="e">
        <f>Calculations!BN1489</f>
        <v>#DIV/0!</v>
      </c>
      <c r="E1488" s="88" t="e">
        <f>Calculations!BO1489</f>
        <v>#DIV/0!</v>
      </c>
      <c r="F1488" s="89" t="e">
        <f t="shared" si="108"/>
        <v>#DIV/0!</v>
      </c>
      <c r="G1488" s="89" t="e">
        <f t="shared" si="109"/>
        <v>#DIV/0!</v>
      </c>
      <c r="H1488" s="88" t="e">
        <f t="shared" si="110"/>
        <v>#DIV/0!</v>
      </c>
      <c r="I1488" s="92" t="str">
        <f>IF(OR(COUNT(Calculations!BP1489:BY1489)&lt;3,COUNT(Calculations!BZ1489:CI1489)&lt;3),"N/A",IF(ISERROR(TTEST(Calculations!BP1489:BY1489,Calculations!BZ1489:CI1489,2,2)),"N/A",TTEST(Calculations!BP1489:BY1489,Calculations!BZ1489:CI1489,2,2)))</f>
        <v>N/A</v>
      </c>
      <c r="J1488" s="88" t="e">
        <f t="shared" si="111"/>
        <v>#DIV/0!</v>
      </c>
      <c r="K1488" s="93" t="str">
        <f>IF(AND('Test Sample Data'!N1488&gt;=35,'Control Sample Data'!N1488&gt;=35),"Type 3",IF(AND('Test Sample Data'!N1488&gt;=30,'Control Sample Data'!N1488&gt;=30,OR(I1488&gt;=0.05,I1488="N/A")),"Type 2",IF(OR(AND('Test Sample Data'!N1488&gt;=30,'Control Sample Data'!N1488&lt;=30),AND('Test Sample Data'!N1488&lt;=30,'Control Sample Data'!N1488&gt;=30)),"Type 1","OKAY")))</f>
        <v>OKAY</v>
      </c>
    </row>
    <row r="1489" spans="1:11">
      <c r="A1489" s="80"/>
      <c r="B1489" s="87" t="str">
        <f>IF('Gene Table'!E1489="","",'Gene Table'!E1489)</f>
        <v>hsa-miR-4685-3p</v>
      </c>
      <c r="C1489" s="87" t="str">
        <f>'Gene Table'!B1489</f>
        <v>N23</v>
      </c>
      <c r="D1489" s="88" t="e">
        <f>Calculations!BN1490</f>
        <v>#DIV/0!</v>
      </c>
      <c r="E1489" s="88" t="e">
        <f>Calculations!BO1490</f>
        <v>#DIV/0!</v>
      </c>
      <c r="F1489" s="89" t="e">
        <f t="shared" si="108"/>
        <v>#DIV/0!</v>
      </c>
      <c r="G1489" s="89" t="e">
        <f t="shared" si="109"/>
        <v>#DIV/0!</v>
      </c>
      <c r="H1489" s="88" t="e">
        <f t="shared" si="110"/>
        <v>#DIV/0!</v>
      </c>
      <c r="I1489" s="92" t="str">
        <f>IF(OR(COUNT(Calculations!BP1490:BY1490)&lt;3,COUNT(Calculations!BZ1490:CI1490)&lt;3),"N/A",IF(ISERROR(TTEST(Calculations!BP1490:BY1490,Calculations!BZ1490:CI1490,2,2)),"N/A",TTEST(Calculations!BP1490:BY1490,Calculations!BZ1490:CI1490,2,2)))</f>
        <v>N/A</v>
      </c>
      <c r="J1489" s="88" t="e">
        <f t="shared" si="111"/>
        <v>#DIV/0!</v>
      </c>
      <c r="K1489" s="93" t="str">
        <f>IF(AND('Test Sample Data'!N1489&gt;=35,'Control Sample Data'!N1489&gt;=35),"Type 3",IF(AND('Test Sample Data'!N1489&gt;=30,'Control Sample Data'!N1489&gt;=30,OR(I1489&gt;=0.05,I1489="N/A")),"Type 2",IF(OR(AND('Test Sample Data'!N1489&gt;=30,'Control Sample Data'!N1489&lt;=30),AND('Test Sample Data'!N1489&lt;=30,'Control Sample Data'!N1489&gt;=30)),"Type 1","OKAY")))</f>
        <v>OKAY</v>
      </c>
    </row>
    <row r="1490" spans="1:11">
      <c r="A1490" s="80"/>
      <c r="B1490" s="87" t="str">
        <f>IF('Gene Table'!E1490="","",'Gene Table'!E1490)</f>
        <v>hsa-miR-4735-5p</v>
      </c>
      <c r="C1490" s="87" t="str">
        <f>'Gene Table'!B1490</f>
        <v>N24</v>
      </c>
      <c r="D1490" s="88" t="e">
        <f>Calculations!BN1491</f>
        <v>#DIV/0!</v>
      </c>
      <c r="E1490" s="88" t="e">
        <f>Calculations!BO1491</f>
        <v>#DIV/0!</v>
      </c>
      <c r="F1490" s="89" t="e">
        <f t="shared" si="108"/>
        <v>#DIV/0!</v>
      </c>
      <c r="G1490" s="89" t="e">
        <f t="shared" si="109"/>
        <v>#DIV/0!</v>
      </c>
      <c r="H1490" s="88" t="e">
        <f t="shared" si="110"/>
        <v>#DIV/0!</v>
      </c>
      <c r="I1490" s="92" t="str">
        <f>IF(OR(COUNT(Calculations!BP1491:BY1491)&lt;3,COUNT(Calculations!BZ1491:CI1491)&lt;3),"N/A",IF(ISERROR(TTEST(Calculations!BP1491:BY1491,Calculations!BZ1491:CI1491,2,2)),"N/A",TTEST(Calculations!BP1491:BY1491,Calculations!BZ1491:CI1491,2,2)))</f>
        <v>N/A</v>
      </c>
      <c r="J1490" s="88" t="e">
        <f t="shared" si="111"/>
        <v>#DIV/0!</v>
      </c>
      <c r="K1490" s="93" t="str">
        <f>IF(AND('Test Sample Data'!N1490&gt;=35,'Control Sample Data'!N1490&gt;=35),"Type 3",IF(AND('Test Sample Data'!N1490&gt;=30,'Control Sample Data'!N1490&gt;=30,OR(I1490&gt;=0.05,I1490="N/A")),"Type 2",IF(OR(AND('Test Sample Data'!N1490&gt;=30,'Control Sample Data'!N1490&lt;=30),AND('Test Sample Data'!N1490&lt;=30,'Control Sample Data'!N1490&gt;=30)),"Type 1","OKAY")))</f>
        <v>OKAY</v>
      </c>
    </row>
    <row r="1491" spans="1:11">
      <c r="A1491" s="80"/>
      <c r="B1491" s="87" t="str">
        <f>IF('Gene Table'!E1491="","",'Gene Table'!E1491)</f>
        <v>hsa-miR-548ah-5p</v>
      </c>
      <c r="C1491" s="87" t="str">
        <f>'Gene Table'!B1491</f>
        <v>O01</v>
      </c>
      <c r="D1491" s="88" t="e">
        <f>Calculations!BN1492</f>
        <v>#DIV/0!</v>
      </c>
      <c r="E1491" s="88" t="e">
        <f>Calculations!BO1492</f>
        <v>#DIV/0!</v>
      </c>
      <c r="F1491" s="89" t="e">
        <f t="shared" si="108"/>
        <v>#DIV/0!</v>
      </c>
      <c r="G1491" s="89" t="e">
        <f t="shared" si="109"/>
        <v>#DIV/0!</v>
      </c>
      <c r="H1491" s="88" t="e">
        <f t="shared" si="110"/>
        <v>#DIV/0!</v>
      </c>
      <c r="I1491" s="92" t="str">
        <f>IF(OR(COUNT(Calculations!BP1492:BY1492)&lt;3,COUNT(Calculations!BZ1492:CI1492)&lt;3),"N/A",IF(ISERROR(TTEST(Calculations!BP1492:BY1492,Calculations!BZ1492:CI1492,2,2)),"N/A",TTEST(Calculations!BP1492:BY1492,Calculations!BZ1492:CI1492,2,2)))</f>
        <v>N/A</v>
      </c>
      <c r="J1491" s="88" t="e">
        <f t="shared" si="111"/>
        <v>#DIV/0!</v>
      </c>
      <c r="K1491" s="93" t="str">
        <f>IF(AND('Test Sample Data'!N1491&gt;=35,'Control Sample Data'!N1491&gt;=35),"Type 3",IF(AND('Test Sample Data'!N1491&gt;=30,'Control Sample Data'!N1491&gt;=30,OR(I1491&gt;=0.05,I1491="N/A")),"Type 2",IF(OR(AND('Test Sample Data'!N1491&gt;=30,'Control Sample Data'!N1491&lt;=30),AND('Test Sample Data'!N1491&lt;=30,'Control Sample Data'!N1491&gt;=30)),"Type 1","OKAY")))</f>
        <v>OKAY</v>
      </c>
    </row>
    <row r="1492" spans="1:11">
      <c r="A1492" s="80"/>
      <c r="B1492" s="87" t="str">
        <f>IF('Gene Table'!E1492="","",'Gene Table'!E1492)</f>
        <v>hsa-miR-378i</v>
      </c>
      <c r="C1492" s="87" t="str">
        <f>'Gene Table'!B1492</f>
        <v>O02</v>
      </c>
      <c r="D1492" s="88" t="e">
        <f>Calculations!BN1493</f>
        <v>#DIV/0!</v>
      </c>
      <c r="E1492" s="88" t="e">
        <f>Calculations!BO1493</f>
        <v>#DIV/0!</v>
      </c>
      <c r="F1492" s="89" t="e">
        <f t="shared" si="108"/>
        <v>#DIV/0!</v>
      </c>
      <c r="G1492" s="89" t="e">
        <f t="shared" si="109"/>
        <v>#DIV/0!</v>
      </c>
      <c r="H1492" s="88" t="e">
        <f t="shared" si="110"/>
        <v>#DIV/0!</v>
      </c>
      <c r="I1492" s="92" t="str">
        <f>IF(OR(COUNT(Calculations!BP1493:BY1493)&lt;3,COUNT(Calculations!BZ1493:CI1493)&lt;3),"N/A",IF(ISERROR(TTEST(Calculations!BP1493:BY1493,Calculations!BZ1493:CI1493,2,2)),"N/A",TTEST(Calculations!BP1493:BY1493,Calculations!BZ1493:CI1493,2,2)))</f>
        <v>N/A</v>
      </c>
      <c r="J1492" s="88" t="e">
        <f t="shared" si="111"/>
        <v>#DIV/0!</v>
      </c>
      <c r="K1492" s="93" t="str">
        <f>IF(AND('Test Sample Data'!N1492&gt;=35,'Control Sample Data'!N1492&gt;=35),"Type 3",IF(AND('Test Sample Data'!N1492&gt;=30,'Control Sample Data'!N1492&gt;=30,OR(I1492&gt;=0.05,I1492="N/A")),"Type 2",IF(OR(AND('Test Sample Data'!N1492&gt;=30,'Control Sample Data'!N1492&lt;=30),AND('Test Sample Data'!N1492&lt;=30,'Control Sample Data'!N1492&gt;=30)),"Type 1","OKAY")))</f>
        <v>OKAY</v>
      </c>
    </row>
    <row r="1493" spans="1:11">
      <c r="A1493" s="80"/>
      <c r="B1493" s="87" t="str">
        <f>IF('Gene Table'!E1493="","",'Gene Table'!E1493)</f>
        <v>hsa-miR-4451</v>
      </c>
      <c r="C1493" s="87" t="str">
        <f>'Gene Table'!B1493</f>
        <v>O03</v>
      </c>
      <c r="D1493" s="88" t="e">
        <f>Calculations!BN1494</f>
        <v>#DIV/0!</v>
      </c>
      <c r="E1493" s="88" t="e">
        <f>Calculations!BO1494</f>
        <v>#DIV/0!</v>
      </c>
      <c r="F1493" s="89" t="e">
        <f t="shared" si="108"/>
        <v>#DIV/0!</v>
      </c>
      <c r="G1493" s="89" t="e">
        <f t="shared" si="109"/>
        <v>#DIV/0!</v>
      </c>
      <c r="H1493" s="88" t="e">
        <f t="shared" si="110"/>
        <v>#DIV/0!</v>
      </c>
      <c r="I1493" s="92" t="str">
        <f>IF(OR(COUNT(Calculations!BP1494:BY1494)&lt;3,COUNT(Calculations!BZ1494:CI1494)&lt;3),"N/A",IF(ISERROR(TTEST(Calculations!BP1494:BY1494,Calculations!BZ1494:CI1494,2,2)),"N/A",TTEST(Calculations!BP1494:BY1494,Calculations!BZ1494:CI1494,2,2)))</f>
        <v>N/A</v>
      </c>
      <c r="J1493" s="88" t="e">
        <f t="shared" si="111"/>
        <v>#DIV/0!</v>
      </c>
      <c r="K1493" s="93" t="str">
        <f>IF(AND('Test Sample Data'!N1493&gt;=35,'Control Sample Data'!N1493&gt;=35),"Type 3",IF(AND('Test Sample Data'!N1493&gt;=30,'Control Sample Data'!N1493&gt;=30,OR(I1493&gt;=0.05,I1493="N/A")),"Type 2",IF(OR(AND('Test Sample Data'!N1493&gt;=30,'Control Sample Data'!N1493&lt;=30),AND('Test Sample Data'!N1493&lt;=30,'Control Sample Data'!N1493&gt;=30)),"Type 1","OKAY")))</f>
        <v>OKAY</v>
      </c>
    </row>
    <row r="1494" spans="1:11">
      <c r="A1494" s="80"/>
      <c r="B1494" s="87" t="str">
        <f>IF('Gene Table'!E1494="","",'Gene Table'!E1494)</f>
        <v>hsa-miR-4535</v>
      </c>
      <c r="C1494" s="87" t="str">
        <f>'Gene Table'!B1494</f>
        <v>O04</v>
      </c>
      <c r="D1494" s="88" t="e">
        <f>Calculations!BN1495</f>
        <v>#DIV/0!</v>
      </c>
      <c r="E1494" s="88" t="e">
        <f>Calculations!BO1495</f>
        <v>#DIV/0!</v>
      </c>
      <c r="F1494" s="89" t="e">
        <f t="shared" si="108"/>
        <v>#DIV/0!</v>
      </c>
      <c r="G1494" s="89" t="e">
        <f t="shared" si="109"/>
        <v>#DIV/0!</v>
      </c>
      <c r="H1494" s="88" t="e">
        <f t="shared" si="110"/>
        <v>#DIV/0!</v>
      </c>
      <c r="I1494" s="92" t="str">
        <f>IF(OR(COUNT(Calculations!BP1495:BY1495)&lt;3,COUNT(Calculations!BZ1495:CI1495)&lt;3),"N/A",IF(ISERROR(TTEST(Calculations!BP1495:BY1495,Calculations!BZ1495:CI1495,2,2)),"N/A",TTEST(Calculations!BP1495:BY1495,Calculations!BZ1495:CI1495,2,2)))</f>
        <v>N/A</v>
      </c>
      <c r="J1494" s="88" t="e">
        <f t="shared" si="111"/>
        <v>#DIV/0!</v>
      </c>
      <c r="K1494" s="93" t="str">
        <f>IF(AND('Test Sample Data'!N1494&gt;=35,'Control Sample Data'!N1494&gt;=35),"Type 3",IF(AND('Test Sample Data'!N1494&gt;=30,'Control Sample Data'!N1494&gt;=30,OR(I1494&gt;=0.05,I1494="N/A")),"Type 2",IF(OR(AND('Test Sample Data'!N1494&gt;=30,'Control Sample Data'!N1494&lt;=30),AND('Test Sample Data'!N1494&lt;=30,'Control Sample Data'!N1494&gt;=30)),"Type 1","OKAY")))</f>
        <v>OKAY</v>
      </c>
    </row>
    <row r="1495" spans="1:11">
      <c r="A1495" s="80"/>
      <c r="B1495" s="87" t="str">
        <f>IF('Gene Table'!E1495="","",'Gene Table'!E1495)</f>
        <v>hsa-miR-4453</v>
      </c>
      <c r="C1495" s="87" t="str">
        <f>'Gene Table'!B1495</f>
        <v>O05</v>
      </c>
      <c r="D1495" s="88" t="e">
        <f>Calculations!BN1496</f>
        <v>#DIV/0!</v>
      </c>
      <c r="E1495" s="88" t="e">
        <f>Calculations!BO1496</f>
        <v>#DIV/0!</v>
      </c>
      <c r="F1495" s="89" t="e">
        <f t="shared" si="108"/>
        <v>#DIV/0!</v>
      </c>
      <c r="G1495" s="89" t="e">
        <f t="shared" si="109"/>
        <v>#DIV/0!</v>
      </c>
      <c r="H1495" s="88" t="e">
        <f t="shared" si="110"/>
        <v>#DIV/0!</v>
      </c>
      <c r="I1495" s="92" t="str">
        <f>IF(OR(COUNT(Calculations!BP1496:BY1496)&lt;3,COUNT(Calculations!BZ1496:CI1496)&lt;3),"N/A",IF(ISERROR(TTEST(Calculations!BP1496:BY1496,Calculations!BZ1496:CI1496,2,2)),"N/A",TTEST(Calculations!BP1496:BY1496,Calculations!BZ1496:CI1496,2,2)))</f>
        <v>N/A</v>
      </c>
      <c r="J1495" s="88" t="e">
        <f t="shared" si="111"/>
        <v>#DIV/0!</v>
      </c>
      <c r="K1495" s="93" t="str">
        <f>IF(AND('Test Sample Data'!N1495&gt;=35,'Control Sample Data'!N1495&gt;=35),"Type 3",IF(AND('Test Sample Data'!N1495&gt;=30,'Control Sample Data'!N1495&gt;=30,OR(I1495&gt;=0.05,I1495="N/A")),"Type 2",IF(OR(AND('Test Sample Data'!N1495&gt;=30,'Control Sample Data'!N1495&lt;=30),AND('Test Sample Data'!N1495&lt;=30,'Control Sample Data'!N1495&gt;=30)),"Type 1","OKAY")))</f>
        <v>OKAY</v>
      </c>
    </row>
    <row r="1496" spans="1:11">
      <c r="A1496" s="80"/>
      <c r="B1496" s="87" t="str">
        <f>IF('Gene Table'!E1496="","",'Gene Table'!E1496)</f>
        <v>hsa-miR-548am-3p</v>
      </c>
      <c r="C1496" s="87" t="str">
        <f>'Gene Table'!B1496</f>
        <v>O06</v>
      </c>
      <c r="D1496" s="88" t="e">
        <f>Calculations!BN1497</f>
        <v>#DIV/0!</v>
      </c>
      <c r="E1496" s="88" t="e">
        <f>Calculations!BO1497</f>
        <v>#DIV/0!</v>
      </c>
      <c r="F1496" s="89" t="e">
        <f t="shared" si="108"/>
        <v>#DIV/0!</v>
      </c>
      <c r="G1496" s="89" t="e">
        <f t="shared" si="109"/>
        <v>#DIV/0!</v>
      </c>
      <c r="H1496" s="88" t="e">
        <f t="shared" si="110"/>
        <v>#DIV/0!</v>
      </c>
      <c r="I1496" s="92" t="str">
        <f>IF(OR(COUNT(Calculations!BP1497:BY1497)&lt;3,COUNT(Calculations!BZ1497:CI1497)&lt;3),"N/A",IF(ISERROR(TTEST(Calculations!BP1497:BY1497,Calculations!BZ1497:CI1497,2,2)),"N/A",TTEST(Calculations!BP1497:BY1497,Calculations!BZ1497:CI1497,2,2)))</f>
        <v>N/A</v>
      </c>
      <c r="J1496" s="88" t="e">
        <f t="shared" si="111"/>
        <v>#DIV/0!</v>
      </c>
      <c r="K1496" s="93" t="str">
        <f>IF(AND('Test Sample Data'!N1496&gt;=35,'Control Sample Data'!N1496&gt;=35),"Type 3",IF(AND('Test Sample Data'!N1496&gt;=30,'Control Sample Data'!N1496&gt;=30,OR(I1496&gt;=0.05,I1496="N/A")),"Type 2",IF(OR(AND('Test Sample Data'!N1496&gt;=30,'Control Sample Data'!N1496&lt;=30),AND('Test Sample Data'!N1496&lt;=30,'Control Sample Data'!N1496&gt;=30)),"Type 1","OKAY")))</f>
        <v>OKAY</v>
      </c>
    </row>
    <row r="1497" spans="1:11">
      <c r="A1497" s="80"/>
      <c r="B1497" s="87" t="str">
        <f>IF('Gene Table'!E1497="","",'Gene Table'!E1497)</f>
        <v>hsa-miR-4454</v>
      </c>
      <c r="C1497" s="87" t="str">
        <f>'Gene Table'!B1497</f>
        <v>O07</v>
      </c>
      <c r="D1497" s="88" t="e">
        <f>Calculations!BN1498</f>
        <v>#DIV/0!</v>
      </c>
      <c r="E1497" s="88" t="e">
        <f>Calculations!BO1498</f>
        <v>#DIV/0!</v>
      </c>
      <c r="F1497" s="89" t="e">
        <f t="shared" si="108"/>
        <v>#DIV/0!</v>
      </c>
      <c r="G1497" s="89" t="e">
        <f t="shared" si="109"/>
        <v>#DIV/0!</v>
      </c>
      <c r="H1497" s="88" t="e">
        <f t="shared" si="110"/>
        <v>#DIV/0!</v>
      </c>
      <c r="I1497" s="92" t="str">
        <f>IF(OR(COUNT(Calculations!BP1498:BY1498)&lt;3,COUNT(Calculations!BZ1498:CI1498)&lt;3),"N/A",IF(ISERROR(TTEST(Calculations!BP1498:BY1498,Calculations!BZ1498:CI1498,2,2)),"N/A",TTEST(Calculations!BP1498:BY1498,Calculations!BZ1498:CI1498,2,2)))</f>
        <v>N/A</v>
      </c>
      <c r="J1497" s="88" t="e">
        <f t="shared" si="111"/>
        <v>#DIV/0!</v>
      </c>
      <c r="K1497" s="93" t="str">
        <f>IF(AND('Test Sample Data'!N1497&gt;=35,'Control Sample Data'!N1497&gt;=35),"Type 3",IF(AND('Test Sample Data'!N1497&gt;=30,'Control Sample Data'!N1497&gt;=30,OR(I1497&gt;=0.05,I1497="N/A")),"Type 2",IF(OR(AND('Test Sample Data'!N1497&gt;=30,'Control Sample Data'!N1497&lt;=30),AND('Test Sample Data'!N1497&lt;=30,'Control Sample Data'!N1497&gt;=30)),"Type 1","OKAY")))</f>
        <v>OKAY</v>
      </c>
    </row>
    <row r="1498" spans="1:11">
      <c r="A1498" s="80"/>
      <c r="B1498" s="87" t="str">
        <f>IF('Gene Table'!E1498="","",'Gene Table'!E1498)</f>
        <v>hsa-miR-1587</v>
      </c>
      <c r="C1498" s="87" t="str">
        <f>'Gene Table'!B1498</f>
        <v>O08</v>
      </c>
      <c r="D1498" s="88" t="e">
        <f>Calculations!BN1499</f>
        <v>#DIV/0!</v>
      </c>
      <c r="E1498" s="88" t="e">
        <f>Calculations!BO1499</f>
        <v>#DIV/0!</v>
      </c>
      <c r="F1498" s="89" t="e">
        <f t="shared" si="108"/>
        <v>#DIV/0!</v>
      </c>
      <c r="G1498" s="89" t="e">
        <f t="shared" si="109"/>
        <v>#DIV/0!</v>
      </c>
      <c r="H1498" s="88" t="e">
        <f t="shared" si="110"/>
        <v>#DIV/0!</v>
      </c>
      <c r="I1498" s="92" t="str">
        <f>IF(OR(COUNT(Calculations!BP1499:BY1499)&lt;3,COUNT(Calculations!BZ1499:CI1499)&lt;3),"N/A",IF(ISERROR(TTEST(Calculations!BP1499:BY1499,Calculations!BZ1499:CI1499,2,2)),"N/A",TTEST(Calculations!BP1499:BY1499,Calculations!BZ1499:CI1499,2,2)))</f>
        <v>N/A</v>
      </c>
      <c r="J1498" s="88" t="e">
        <f t="shared" si="111"/>
        <v>#DIV/0!</v>
      </c>
      <c r="K1498" s="93" t="str">
        <f>IF(AND('Test Sample Data'!N1498&gt;=35,'Control Sample Data'!N1498&gt;=35),"Type 3",IF(AND('Test Sample Data'!N1498&gt;=30,'Control Sample Data'!N1498&gt;=30,OR(I1498&gt;=0.05,I1498="N/A")),"Type 2",IF(OR(AND('Test Sample Data'!N1498&gt;=30,'Control Sample Data'!N1498&lt;=30),AND('Test Sample Data'!N1498&lt;=30,'Control Sample Data'!N1498&gt;=30)),"Type 1","OKAY")))</f>
        <v>OKAY</v>
      </c>
    </row>
    <row r="1499" spans="1:11">
      <c r="A1499" s="80"/>
      <c r="B1499" s="87" t="str">
        <f>IF('Gene Table'!E1499="","",'Gene Table'!E1499)</f>
        <v>hsa-miR-4455</v>
      </c>
      <c r="C1499" s="87" t="str">
        <f>'Gene Table'!B1499</f>
        <v>O09</v>
      </c>
      <c r="D1499" s="88" t="e">
        <f>Calculations!BN1500</f>
        <v>#DIV/0!</v>
      </c>
      <c r="E1499" s="88" t="e">
        <f>Calculations!BO1500</f>
        <v>#DIV/0!</v>
      </c>
      <c r="F1499" s="89" t="e">
        <f t="shared" si="108"/>
        <v>#DIV/0!</v>
      </c>
      <c r="G1499" s="89" t="e">
        <f t="shared" si="109"/>
        <v>#DIV/0!</v>
      </c>
      <c r="H1499" s="88" t="e">
        <f t="shared" si="110"/>
        <v>#DIV/0!</v>
      </c>
      <c r="I1499" s="92" t="str">
        <f>IF(OR(COUNT(Calculations!BP1500:BY1500)&lt;3,COUNT(Calculations!BZ1500:CI1500)&lt;3),"N/A",IF(ISERROR(TTEST(Calculations!BP1500:BY1500,Calculations!BZ1500:CI1500,2,2)),"N/A",TTEST(Calculations!BP1500:BY1500,Calculations!BZ1500:CI1500,2,2)))</f>
        <v>N/A</v>
      </c>
      <c r="J1499" s="88" t="e">
        <f t="shared" si="111"/>
        <v>#DIV/0!</v>
      </c>
      <c r="K1499" s="93" t="str">
        <f>IF(AND('Test Sample Data'!N1499&gt;=35,'Control Sample Data'!N1499&gt;=35),"Type 3",IF(AND('Test Sample Data'!N1499&gt;=30,'Control Sample Data'!N1499&gt;=30,OR(I1499&gt;=0.05,I1499="N/A")),"Type 2",IF(OR(AND('Test Sample Data'!N1499&gt;=30,'Control Sample Data'!N1499&lt;=30),AND('Test Sample Data'!N1499&lt;=30,'Control Sample Data'!N1499&gt;=30)),"Type 1","OKAY")))</f>
        <v>OKAY</v>
      </c>
    </row>
    <row r="1500" spans="1:11">
      <c r="A1500" s="80"/>
      <c r="B1500" s="87" t="str">
        <f>IF('Gene Table'!E1500="","",'Gene Table'!E1500)</f>
        <v>hsa-miR-4536-5p</v>
      </c>
      <c r="C1500" s="87" t="str">
        <f>'Gene Table'!B1500</f>
        <v>O10</v>
      </c>
      <c r="D1500" s="88" t="e">
        <f>Calculations!BN1501</f>
        <v>#DIV/0!</v>
      </c>
      <c r="E1500" s="88" t="e">
        <f>Calculations!BO1501</f>
        <v>#DIV/0!</v>
      </c>
      <c r="F1500" s="89" t="e">
        <f t="shared" si="108"/>
        <v>#DIV/0!</v>
      </c>
      <c r="G1500" s="89" t="e">
        <f t="shared" si="109"/>
        <v>#DIV/0!</v>
      </c>
      <c r="H1500" s="88" t="e">
        <f t="shared" si="110"/>
        <v>#DIV/0!</v>
      </c>
      <c r="I1500" s="92" t="str">
        <f>IF(OR(COUNT(Calculations!BP1501:BY1501)&lt;3,COUNT(Calculations!BZ1501:CI1501)&lt;3),"N/A",IF(ISERROR(TTEST(Calculations!BP1501:BY1501,Calculations!BZ1501:CI1501,2,2)),"N/A",TTEST(Calculations!BP1501:BY1501,Calculations!BZ1501:CI1501,2,2)))</f>
        <v>N/A</v>
      </c>
      <c r="J1500" s="88" t="e">
        <f t="shared" si="111"/>
        <v>#DIV/0!</v>
      </c>
      <c r="K1500" s="93" t="str">
        <f>IF(AND('Test Sample Data'!N1500&gt;=35,'Control Sample Data'!N1500&gt;=35),"Type 3",IF(AND('Test Sample Data'!N1500&gt;=30,'Control Sample Data'!N1500&gt;=30,OR(I1500&gt;=0.05,I1500="N/A")),"Type 2",IF(OR(AND('Test Sample Data'!N1500&gt;=30,'Control Sample Data'!N1500&lt;=30),AND('Test Sample Data'!N1500&lt;=30,'Control Sample Data'!N1500&gt;=30)),"Type 1","OKAY")))</f>
        <v>OKAY</v>
      </c>
    </row>
    <row r="1501" spans="1:11">
      <c r="A1501" s="80"/>
      <c r="B1501" s="87" t="str">
        <f>IF('Gene Table'!E1501="","",'Gene Table'!E1501)</f>
        <v>hsa-miR-4456</v>
      </c>
      <c r="C1501" s="87" t="str">
        <f>'Gene Table'!B1501</f>
        <v>O11</v>
      </c>
      <c r="D1501" s="88" t="e">
        <f>Calculations!BN1502</f>
        <v>#DIV/0!</v>
      </c>
      <c r="E1501" s="88" t="e">
        <f>Calculations!BO1502</f>
        <v>#DIV/0!</v>
      </c>
      <c r="F1501" s="89" t="e">
        <f t="shared" si="108"/>
        <v>#DIV/0!</v>
      </c>
      <c r="G1501" s="89" t="e">
        <f t="shared" si="109"/>
        <v>#DIV/0!</v>
      </c>
      <c r="H1501" s="88" t="e">
        <f t="shared" si="110"/>
        <v>#DIV/0!</v>
      </c>
      <c r="I1501" s="92" t="str">
        <f>IF(OR(COUNT(Calculations!BP1502:BY1502)&lt;3,COUNT(Calculations!BZ1502:CI1502)&lt;3),"N/A",IF(ISERROR(TTEST(Calculations!BP1502:BY1502,Calculations!BZ1502:CI1502,2,2)),"N/A",TTEST(Calculations!BP1502:BY1502,Calculations!BZ1502:CI1502,2,2)))</f>
        <v>N/A</v>
      </c>
      <c r="J1501" s="88" t="e">
        <f t="shared" si="111"/>
        <v>#DIV/0!</v>
      </c>
      <c r="K1501" s="93" t="str">
        <f>IF(AND('Test Sample Data'!N1501&gt;=35,'Control Sample Data'!N1501&gt;=35),"Type 3",IF(AND('Test Sample Data'!N1501&gt;=30,'Control Sample Data'!N1501&gt;=30,OR(I1501&gt;=0.05,I1501="N/A")),"Type 2",IF(OR(AND('Test Sample Data'!N1501&gt;=30,'Control Sample Data'!N1501&lt;=30),AND('Test Sample Data'!N1501&lt;=30,'Control Sample Data'!N1501&gt;=30)),"Type 1","OKAY")))</f>
        <v>OKAY</v>
      </c>
    </row>
    <row r="1502" spans="1:11">
      <c r="A1502" s="80"/>
      <c r="B1502" s="87" t="str">
        <f>IF('Gene Table'!E1502="","",'Gene Table'!E1502)</f>
        <v>hsa-miR-548an</v>
      </c>
      <c r="C1502" s="87" t="str">
        <f>'Gene Table'!B1502</f>
        <v>O12</v>
      </c>
      <c r="D1502" s="88" t="e">
        <f>Calculations!BN1503</f>
        <v>#DIV/0!</v>
      </c>
      <c r="E1502" s="88" t="e">
        <f>Calculations!BO1503</f>
        <v>#DIV/0!</v>
      </c>
      <c r="F1502" s="89" t="e">
        <f t="shared" si="108"/>
        <v>#DIV/0!</v>
      </c>
      <c r="G1502" s="89" t="e">
        <f t="shared" si="109"/>
        <v>#DIV/0!</v>
      </c>
      <c r="H1502" s="88" t="e">
        <f t="shared" si="110"/>
        <v>#DIV/0!</v>
      </c>
      <c r="I1502" s="92" t="str">
        <f>IF(OR(COUNT(Calculations!BP1503:BY1503)&lt;3,COUNT(Calculations!BZ1503:CI1503)&lt;3),"N/A",IF(ISERROR(TTEST(Calculations!BP1503:BY1503,Calculations!BZ1503:CI1503,2,2)),"N/A",TTEST(Calculations!BP1503:BY1503,Calculations!BZ1503:CI1503,2,2)))</f>
        <v>N/A</v>
      </c>
      <c r="J1502" s="88" t="e">
        <f t="shared" si="111"/>
        <v>#DIV/0!</v>
      </c>
      <c r="K1502" s="93" t="str">
        <f>IF(AND('Test Sample Data'!N1502&gt;=35,'Control Sample Data'!N1502&gt;=35),"Type 3",IF(AND('Test Sample Data'!N1502&gt;=30,'Control Sample Data'!N1502&gt;=30,OR(I1502&gt;=0.05,I1502="N/A")),"Type 2",IF(OR(AND('Test Sample Data'!N1502&gt;=30,'Control Sample Data'!N1502&lt;=30),AND('Test Sample Data'!N1502&lt;=30,'Control Sample Data'!N1502&gt;=30)),"Type 1","OKAY")))</f>
        <v>OKAY</v>
      </c>
    </row>
    <row r="1503" spans="1:11">
      <c r="A1503" s="80"/>
      <c r="B1503" s="87" t="str">
        <f>IF('Gene Table'!E1503="","",'Gene Table'!E1503)</f>
        <v>hsa-miR-4457</v>
      </c>
      <c r="C1503" s="87" t="str">
        <f>'Gene Table'!B1503</f>
        <v>O13</v>
      </c>
      <c r="D1503" s="88" t="e">
        <f>Calculations!BN1504</f>
        <v>#DIV/0!</v>
      </c>
      <c r="E1503" s="88" t="e">
        <f>Calculations!BO1504</f>
        <v>#DIV/0!</v>
      </c>
      <c r="F1503" s="89" t="e">
        <f t="shared" si="108"/>
        <v>#DIV/0!</v>
      </c>
      <c r="G1503" s="89" t="e">
        <f t="shared" si="109"/>
        <v>#DIV/0!</v>
      </c>
      <c r="H1503" s="88" t="e">
        <f t="shared" si="110"/>
        <v>#DIV/0!</v>
      </c>
      <c r="I1503" s="92" t="str">
        <f>IF(OR(COUNT(Calculations!BP1504:BY1504)&lt;3,COUNT(Calculations!BZ1504:CI1504)&lt;3),"N/A",IF(ISERROR(TTEST(Calculations!BP1504:BY1504,Calculations!BZ1504:CI1504,2,2)),"N/A",TTEST(Calculations!BP1504:BY1504,Calculations!BZ1504:CI1504,2,2)))</f>
        <v>N/A</v>
      </c>
      <c r="J1503" s="88" t="e">
        <f t="shared" si="111"/>
        <v>#DIV/0!</v>
      </c>
      <c r="K1503" s="93" t="str">
        <f>IF(AND('Test Sample Data'!N1503&gt;=35,'Control Sample Data'!N1503&gt;=35),"Type 3",IF(AND('Test Sample Data'!N1503&gt;=30,'Control Sample Data'!N1503&gt;=30,OR(I1503&gt;=0.05,I1503="N/A")),"Type 2",IF(OR(AND('Test Sample Data'!N1503&gt;=30,'Control Sample Data'!N1503&lt;=30),AND('Test Sample Data'!N1503&lt;=30,'Control Sample Data'!N1503&gt;=30)),"Type 1","OKAY")))</f>
        <v>OKAY</v>
      </c>
    </row>
    <row r="1504" spans="1:11">
      <c r="A1504" s="80"/>
      <c r="B1504" s="87" t="str">
        <f>IF('Gene Table'!E1504="","",'Gene Table'!E1504)</f>
        <v>hsa-miR-4537</v>
      </c>
      <c r="C1504" s="87" t="str">
        <f>'Gene Table'!B1504</f>
        <v>O14</v>
      </c>
      <c r="D1504" s="88" t="e">
        <f>Calculations!BN1505</f>
        <v>#DIV/0!</v>
      </c>
      <c r="E1504" s="88" t="e">
        <f>Calculations!BO1505</f>
        <v>#DIV/0!</v>
      </c>
      <c r="F1504" s="89" t="e">
        <f t="shared" si="108"/>
        <v>#DIV/0!</v>
      </c>
      <c r="G1504" s="89" t="e">
        <f t="shared" si="109"/>
        <v>#DIV/0!</v>
      </c>
      <c r="H1504" s="88" t="e">
        <f t="shared" si="110"/>
        <v>#DIV/0!</v>
      </c>
      <c r="I1504" s="92" t="str">
        <f>IF(OR(COUNT(Calculations!BP1505:BY1505)&lt;3,COUNT(Calculations!BZ1505:CI1505)&lt;3),"N/A",IF(ISERROR(TTEST(Calculations!BP1505:BY1505,Calculations!BZ1505:CI1505,2,2)),"N/A",TTEST(Calculations!BP1505:BY1505,Calculations!BZ1505:CI1505,2,2)))</f>
        <v>N/A</v>
      </c>
      <c r="J1504" s="88" t="e">
        <f t="shared" si="111"/>
        <v>#DIV/0!</v>
      </c>
      <c r="K1504" s="93" t="str">
        <f>IF(AND('Test Sample Data'!N1504&gt;=35,'Control Sample Data'!N1504&gt;=35),"Type 3",IF(AND('Test Sample Data'!N1504&gt;=30,'Control Sample Data'!N1504&gt;=30,OR(I1504&gt;=0.05,I1504="N/A")),"Type 2",IF(OR(AND('Test Sample Data'!N1504&gt;=30,'Control Sample Data'!N1504&lt;=30),AND('Test Sample Data'!N1504&lt;=30,'Control Sample Data'!N1504&gt;=30)),"Type 1","OKAY")))</f>
        <v>OKAY</v>
      </c>
    </row>
    <row r="1505" spans="1:11">
      <c r="A1505" s="80"/>
      <c r="B1505" s="87" t="str">
        <f>IF('Gene Table'!E1505="","",'Gene Table'!E1505)</f>
        <v>hsa-miR-4458</v>
      </c>
      <c r="C1505" s="87" t="str">
        <f>'Gene Table'!B1505</f>
        <v>O15</v>
      </c>
      <c r="D1505" s="88" t="e">
        <f>Calculations!BN1506</f>
        <v>#DIV/0!</v>
      </c>
      <c r="E1505" s="88" t="e">
        <f>Calculations!BO1506</f>
        <v>#DIV/0!</v>
      </c>
      <c r="F1505" s="89" t="e">
        <f t="shared" si="108"/>
        <v>#DIV/0!</v>
      </c>
      <c r="G1505" s="89" t="e">
        <f t="shared" si="109"/>
        <v>#DIV/0!</v>
      </c>
      <c r="H1505" s="88" t="e">
        <f t="shared" si="110"/>
        <v>#DIV/0!</v>
      </c>
      <c r="I1505" s="92" t="str">
        <f>IF(OR(COUNT(Calculations!BP1506:BY1506)&lt;3,COUNT(Calculations!BZ1506:CI1506)&lt;3),"N/A",IF(ISERROR(TTEST(Calculations!BP1506:BY1506,Calculations!BZ1506:CI1506,2,2)),"N/A",TTEST(Calculations!BP1506:BY1506,Calculations!BZ1506:CI1506,2,2)))</f>
        <v>N/A</v>
      </c>
      <c r="J1505" s="88" t="e">
        <f t="shared" si="111"/>
        <v>#DIV/0!</v>
      </c>
      <c r="K1505" s="93" t="str">
        <f>IF(AND('Test Sample Data'!N1505&gt;=35,'Control Sample Data'!N1505&gt;=35),"Type 3",IF(AND('Test Sample Data'!N1505&gt;=30,'Control Sample Data'!N1505&gt;=30,OR(I1505&gt;=0.05,I1505="N/A")),"Type 2",IF(OR(AND('Test Sample Data'!N1505&gt;=30,'Control Sample Data'!N1505&lt;=30),AND('Test Sample Data'!N1505&lt;=30,'Control Sample Data'!N1505&gt;=30)),"Type 1","OKAY")))</f>
        <v>OKAY</v>
      </c>
    </row>
    <row r="1506" spans="1:11">
      <c r="A1506" s="80"/>
      <c r="B1506" s="87" t="str">
        <f>IF('Gene Table'!E1506="","",'Gene Table'!E1506)</f>
        <v>hsa-miR-4538</v>
      </c>
      <c r="C1506" s="87" t="str">
        <f>'Gene Table'!B1506</f>
        <v>O16</v>
      </c>
      <c r="D1506" s="88" t="e">
        <f>Calculations!BN1507</f>
        <v>#DIV/0!</v>
      </c>
      <c r="E1506" s="88" t="e">
        <f>Calculations!BO1507</f>
        <v>#DIV/0!</v>
      </c>
      <c r="F1506" s="89" t="e">
        <f t="shared" si="108"/>
        <v>#DIV/0!</v>
      </c>
      <c r="G1506" s="89" t="e">
        <f t="shared" si="109"/>
        <v>#DIV/0!</v>
      </c>
      <c r="H1506" s="88" t="e">
        <f t="shared" si="110"/>
        <v>#DIV/0!</v>
      </c>
      <c r="I1506" s="92" t="str">
        <f>IF(OR(COUNT(Calculations!BP1507:BY1507)&lt;3,COUNT(Calculations!BZ1507:CI1507)&lt;3),"N/A",IF(ISERROR(TTEST(Calculations!BP1507:BY1507,Calculations!BZ1507:CI1507,2,2)),"N/A",TTEST(Calculations!BP1507:BY1507,Calculations!BZ1507:CI1507,2,2)))</f>
        <v>N/A</v>
      </c>
      <c r="J1506" s="88" t="e">
        <f t="shared" si="111"/>
        <v>#DIV/0!</v>
      </c>
      <c r="K1506" s="93" t="str">
        <f>IF(AND('Test Sample Data'!N1506&gt;=35,'Control Sample Data'!N1506&gt;=35),"Type 3",IF(AND('Test Sample Data'!N1506&gt;=30,'Control Sample Data'!N1506&gt;=30,OR(I1506&gt;=0.05,I1506="N/A")),"Type 2",IF(OR(AND('Test Sample Data'!N1506&gt;=30,'Control Sample Data'!N1506&lt;=30),AND('Test Sample Data'!N1506&lt;=30,'Control Sample Data'!N1506&gt;=30)),"Type 1","OKAY")))</f>
        <v>OKAY</v>
      </c>
    </row>
    <row r="1507" spans="1:11">
      <c r="A1507" s="80"/>
      <c r="B1507" s="87" t="str">
        <f>IF('Gene Table'!E1507="","",'Gene Table'!E1507)</f>
        <v>hsa-miR-4459</v>
      </c>
      <c r="C1507" s="87" t="str">
        <f>'Gene Table'!B1507</f>
        <v>O17</v>
      </c>
      <c r="D1507" s="88" t="e">
        <f>Calculations!BN1508</f>
        <v>#DIV/0!</v>
      </c>
      <c r="E1507" s="88" t="e">
        <f>Calculations!BO1508</f>
        <v>#DIV/0!</v>
      </c>
      <c r="F1507" s="89" t="e">
        <f t="shared" si="108"/>
        <v>#DIV/0!</v>
      </c>
      <c r="G1507" s="89" t="e">
        <f t="shared" si="109"/>
        <v>#DIV/0!</v>
      </c>
      <c r="H1507" s="88" t="e">
        <f t="shared" si="110"/>
        <v>#DIV/0!</v>
      </c>
      <c r="I1507" s="92" t="str">
        <f>IF(OR(COUNT(Calculations!BP1508:BY1508)&lt;3,COUNT(Calculations!BZ1508:CI1508)&lt;3),"N/A",IF(ISERROR(TTEST(Calculations!BP1508:BY1508,Calculations!BZ1508:CI1508,2,2)),"N/A",TTEST(Calculations!BP1508:BY1508,Calculations!BZ1508:CI1508,2,2)))</f>
        <v>N/A</v>
      </c>
      <c r="J1507" s="88" t="e">
        <f t="shared" si="111"/>
        <v>#DIV/0!</v>
      </c>
      <c r="K1507" s="93" t="str">
        <f>IF(AND('Test Sample Data'!N1507&gt;=35,'Control Sample Data'!N1507&gt;=35),"Type 3",IF(AND('Test Sample Data'!N1507&gt;=30,'Control Sample Data'!N1507&gt;=30,OR(I1507&gt;=0.05,I1507="N/A")),"Type 2",IF(OR(AND('Test Sample Data'!N1507&gt;=30,'Control Sample Data'!N1507&lt;=30),AND('Test Sample Data'!N1507&lt;=30,'Control Sample Data'!N1507&gt;=30)),"Type 1","OKAY")))</f>
        <v>OKAY</v>
      </c>
    </row>
    <row r="1508" spans="1:11">
      <c r="A1508" s="80"/>
      <c r="B1508" s="87" t="str">
        <f>IF('Gene Table'!E1508="","",'Gene Table'!E1508)</f>
        <v>hsa-miR-4539</v>
      </c>
      <c r="C1508" s="87" t="str">
        <f>'Gene Table'!B1508</f>
        <v>O18</v>
      </c>
      <c r="D1508" s="88" t="e">
        <f>Calculations!BN1509</f>
        <v>#DIV/0!</v>
      </c>
      <c r="E1508" s="88" t="e">
        <f>Calculations!BO1509</f>
        <v>#DIV/0!</v>
      </c>
      <c r="F1508" s="89" t="e">
        <f t="shared" si="108"/>
        <v>#DIV/0!</v>
      </c>
      <c r="G1508" s="89" t="e">
        <f t="shared" si="109"/>
        <v>#DIV/0!</v>
      </c>
      <c r="H1508" s="88" t="e">
        <f t="shared" si="110"/>
        <v>#DIV/0!</v>
      </c>
      <c r="I1508" s="92" t="str">
        <f>IF(OR(COUNT(Calculations!BP1509:BY1509)&lt;3,COUNT(Calculations!BZ1509:CI1509)&lt;3),"N/A",IF(ISERROR(TTEST(Calculations!BP1509:BY1509,Calculations!BZ1509:CI1509,2,2)),"N/A",TTEST(Calculations!BP1509:BY1509,Calculations!BZ1509:CI1509,2,2)))</f>
        <v>N/A</v>
      </c>
      <c r="J1508" s="88" t="e">
        <f t="shared" si="111"/>
        <v>#DIV/0!</v>
      </c>
      <c r="K1508" s="93" t="str">
        <f>IF(AND('Test Sample Data'!N1508&gt;=35,'Control Sample Data'!N1508&gt;=35),"Type 3",IF(AND('Test Sample Data'!N1508&gt;=30,'Control Sample Data'!N1508&gt;=30,OR(I1508&gt;=0.05,I1508="N/A")),"Type 2",IF(OR(AND('Test Sample Data'!N1508&gt;=30,'Control Sample Data'!N1508&lt;=30),AND('Test Sample Data'!N1508&lt;=30,'Control Sample Data'!N1508&gt;=30)),"Type 1","OKAY")))</f>
        <v>OKAY</v>
      </c>
    </row>
    <row r="1509" spans="1:11">
      <c r="A1509" s="80"/>
      <c r="B1509" s="87" t="str">
        <f>IF('Gene Table'!E1509="","",'Gene Table'!E1509)</f>
        <v>hsa-miR-4460</v>
      </c>
      <c r="C1509" s="87" t="str">
        <f>'Gene Table'!B1509</f>
        <v>O19</v>
      </c>
      <c r="D1509" s="88" t="e">
        <f>Calculations!BN1510</f>
        <v>#DIV/0!</v>
      </c>
      <c r="E1509" s="88" t="e">
        <f>Calculations!BO1510</f>
        <v>#DIV/0!</v>
      </c>
      <c r="F1509" s="89" t="e">
        <f t="shared" si="108"/>
        <v>#DIV/0!</v>
      </c>
      <c r="G1509" s="89" t="e">
        <f t="shared" si="109"/>
        <v>#DIV/0!</v>
      </c>
      <c r="H1509" s="88" t="e">
        <f t="shared" si="110"/>
        <v>#DIV/0!</v>
      </c>
      <c r="I1509" s="92" t="str">
        <f>IF(OR(COUNT(Calculations!BP1510:BY1510)&lt;3,COUNT(Calculations!BZ1510:CI1510)&lt;3),"N/A",IF(ISERROR(TTEST(Calculations!BP1510:BY1510,Calculations!BZ1510:CI1510,2,2)),"N/A",TTEST(Calculations!BP1510:BY1510,Calculations!BZ1510:CI1510,2,2)))</f>
        <v>N/A</v>
      </c>
      <c r="J1509" s="88" t="e">
        <f t="shared" si="111"/>
        <v>#DIV/0!</v>
      </c>
      <c r="K1509" s="93" t="str">
        <f>IF(AND('Test Sample Data'!N1509&gt;=35,'Control Sample Data'!N1509&gt;=35),"Type 3",IF(AND('Test Sample Data'!N1509&gt;=30,'Control Sample Data'!N1509&gt;=30,OR(I1509&gt;=0.05,I1509="N/A")),"Type 2",IF(OR(AND('Test Sample Data'!N1509&gt;=30,'Control Sample Data'!N1509&lt;=30),AND('Test Sample Data'!N1509&lt;=30,'Control Sample Data'!N1509&gt;=30)),"Type 1","OKAY")))</f>
        <v>OKAY</v>
      </c>
    </row>
    <row r="1510" spans="1:11">
      <c r="A1510" s="80"/>
      <c r="B1510" s="87" t="str">
        <f>IF('Gene Table'!E1510="","",'Gene Table'!E1510)</f>
        <v>hsa-miR-4540</v>
      </c>
      <c r="C1510" s="87" t="str">
        <f>'Gene Table'!B1510</f>
        <v>O20</v>
      </c>
      <c r="D1510" s="88" t="e">
        <f>Calculations!BN1511</f>
        <v>#DIV/0!</v>
      </c>
      <c r="E1510" s="88" t="e">
        <f>Calculations!BO1511</f>
        <v>#DIV/0!</v>
      </c>
      <c r="F1510" s="89" t="e">
        <f t="shared" si="108"/>
        <v>#DIV/0!</v>
      </c>
      <c r="G1510" s="89" t="e">
        <f t="shared" si="109"/>
        <v>#DIV/0!</v>
      </c>
      <c r="H1510" s="88" t="e">
        <f t="shared" si="110"/>
        <v>#DIV/0!</v>
      </c>
      <c r="I1510" s="92" t="str">
        <f>IF(OR(COUNT(Calculations!BP1511:BY1511)&lt;3,COUNT(Calculations!BZ1511:CI1511)&lt;3),"N/A",IF(ISERROR(TTEST(Calculations!BP1511:BY1511,Calculations!BZ1511:CI1511,2,2)),"N/A",TTEST(Calculations!BP1511:BY1511,Calculations!BZ1511:CI1511,2,2)))</f>
        <v>N/A</v>
      </c>
      <c r="J1510" s="88" t="e">
        <f t="shared" si="111"/>
        <v>#DIV/0!</v>
      </c>
      <c r="K1510" s="93" t="str">
        <f>IF(AND('Test Sample Data'!N1510&gt;=35,'Control Sample Data'!N1510&gt;=35),"Type 3",IF(AND('Test Sample Data'!N1510&gt;=30,'Control Sample Data'!N1510&gt;=30,OR(I1510&gt;=0.05,I1510="N/A")),"Type 2",IF(OR(AND('Test Sample Data'!N1510&gt;=30,'Control Sample Data'!N1510&lt;=30),AND('Test Sample Data'!N1510&lt;=30,'Control Sample Data'!N1510&gt;=30)),"Type 1","OKAY")))</f>
        <v>OKAY</v>
      </c>
    </row>
    <row r="1511" spans="1:11">
      <c r="A1511" s="80"/>
      <c r="B1511" s="87" t="str">
        <f>IF('Gene Table'!E1511="","",'Gene Table'!E1511)</f>
        <v>hsa-miR-4461</v>
      </c>
      <c r="C1511" s="87" t="str">
        <f>'Gene Table'!B1511</f>
        <v>O21</v>
      </c>
      <c r="D1511" s="88" t="e">
        <f>Calculations!BN1512</f>
        <v>#DIV/0!</v>
      </c>
      <c r="E1511" s="88" t="e">
        <f>Calculations!BO1512</f>
        <v>#DIV/0!</v>
      </c>
      <c r="F1511" s="89" t="e">
        <f t="shared" si="108"/>
        <v>#DIV/0!</v>
      </c>
      <c r="G1511" s="89" t="e">
        <f t="shared" si="109"/>
        <v>#DIV/0!</v>
      </c>
      <c r="H1511" s="88" t="e">
        <f t="shared" si="110"/>
        <v>#DIV/0!</v>
      </c>
      <c r="I1511" s="92" t="str">
        <f>IF(OR(COUNT(Calculations!BP1512:BY1512)&lt;3,COUNT(Calculations!BZ1512:CI1512)&lt;3),"N/A",IF(ISERROR(TTEST(Calculations!BP1512:BY1512,Calculations!BZ1512:CI1512,2,2)),"N/A",TTEST(Calculations!BP1512:BY1512,Calculations!BZ1512:CI1512,2,2)))</f>
        <v>N/A</v>
      </c>
      <c r="J1511" s="88" t="e">
        <f t="shared" si="111"/>
        <v>#DIV/0!</v>
      </c>
      <c r="K1511" s="93" t="str">
        <f>IF(AND('Test Sample Data'!N1511&gt;=35,'Control Sample Data'!N1511&gt;=35),"Type 3",IF(AND('Test Sample Data'!N1511&gt;=30,'Control Sample Data'!N1511&gt;=30,OR(I1511&gt;=0.05,I1511="N/A")),"Type 2",IF(OR(AND('Test Sample Data'!N1511&gt;=30,'Control Sample Data'!N1511&lt;=30),AND('Test Sample Data'!N1511&lt;=30,'Control Sample Data'!N1511&gt;=30)),"Type 1","OKAY")))</f>
        <v>OKAY</v>
      </c>
    </row>
    <row r="1512" spans="1:11">
      <c r="A1512" s="80"/>
      <c r="B1512" s="87" t="str">
        <f>IF('Gene Table'!E1512="","",'Gene Table'!E1512)</f>
        <v>hsa-miR-3972</v>
      </c>
      <c r="C1512" s="87" t="str">
        <f>'Gene Table'!B1512</f>
        <v>O22</v>
      </c>
      <c r="D1512" s="88" t="e">
        <f>Calculations!BN1513</f>
        <v>#DIV/0!</v>
      </c>
      <c r="E1512" s="88" t="e">
        <f>Calculations!BO1513</f>
        <v>#DIV/0!</v>
      </c>
      <c r="F1512" s="89" t="e">
        <f t="shared" si="108"/>
        <v>#DIV/0!</v>
      </c>
      <c r="G1512" s="89" t="e">
        <f t="shared" si="109"/>
        <v>#DIV/0!</v>
      </c>
      <c r="H1512" s="88" t="e">
        <f t="shared" si="110"/>
        <v>#DIV/0!</v>
      </c>
      <c r="I1512" s="92" t="str">
        <f>IF(OR(COUNT(Calculations!BP1513:BY1513)&lt;3,COUNT(Calculations!BZ1513:CI1513)&lt;3),"N/A",IF(ISERROR(TTEST(Calculations!BP1513:BY1513,Calculations!BZ1513:CI1513,2,2)),"N/A",TTEST(Calculations!BP1513:BY1513,Calculations!BZ1513:CI1513,2,2)))</f>
        <v>N/A</v>
      </c>
      <c r="J1512" s="88" t="e">
        <f t="shared" si="111"/>
        <v>#DIV/0!</v>
      </c>
      <c r="K1512" s="93" t="str">
        <f>IF(AND('Test Sample Data'!N1512&gt;=35,'Control Sample Data'!N1512&gt;=35),"Type 3",IF(AND('Test Sample Data'!N1512&gt;=30,'Control Sample Data'!N1512&gt;=30,OR(I1512&gt;=0.05,I1512="N/A")),"Type 2",IF(OR(AND('Test Sample Data'!N1512&gt;=30,'Control Sample Data'!N1512&lt;=30),AND('Test Sample Data'!N1512&lt;=30,'Control Sample Data'!N1512&gt;=30)),"Type 1","OKAY")))</f>
        <v>OKAY</v>
      </c>
    </row>
    <row r="1513" spans="1:11">
      <c r="A1513" s="80"/>
      <c r="B1513" s="87" t="str">
        <f>IF('Gene Table'!E1513="","",'Gene Table'!E1513)</f>
        <v>hsa-miR-378h</v>
      </c>
      <c r="C1513" s="87" t="str">
        <f>'Gene Table'!B1513</f>
        <v>O23</v>
      </c>
      <c r="D1513" s="88" t="e">
        <f>Calculations!BN1514</f>
        <v>#DIV/0!</v>
      </c>
      <c r="E1513" s="88" t="e">
        <f>Calculations!BO1514</f>
        <v>#DIV/0!</v>
      </c>
      <c r="F1513" s="89" t="e">
        <f t="shared" si="108"/>
        <v>#DIV/0!</v>
      </c>
      <c r="G1513" s="89" t="e">
        <f t="shared" si="109"/>
        <v>#DIV/0!</v>
      </c>
      <c r="H1513" s="88" t="e">
        <f t="shared" si="110"/>
        <v>#DIV/0!</v>
      </c>
      <c r="I1513" s="92" t="str">
        <f>IF(OR(COUNT(Calculations!BP1514:BY1514)&lt;3,COUNT(Calculations!BZ1514:CI1514)&lt;3),"N/A",IF(ISERROR(TTEST(Calculations!BP1514:BY1514,Calculations!BZ1514:CI1514,2,2)),"N/A",TTEST(Calculations!BP1514:BY1514,Calculations!BZ1514:CI1514,2,2)))</f>
        <v>N/A</v>
      </c>
      <c r="J1513" s="88" t="e">
        <f t="shared" si="111"/>
        <v>#DIV/0!</v>
      </c>
      <c r="K1513" s="93" t="str">
        <f>IF(AND('Test Sample Data'!N1513&gt;=35,'Control Sample Data'!N1513&gt;=35),"Type 3",IF(AND('Test Sample Data'!N1513&gt;=30,'Control Sample Data'!N1513&gt;=30,OR(I1513&gt;=0.05,I1513="N/A")),"Type 2",IF(OR(AND('Test Sample Data'!N1513&gt;=30,'Control Sample Data'!N1513&lt;=30),AND('Test Sample Data'!N1513&lt;=30,'Control Sample Data'!N1513&gt;=30)),"Type 1","OKAY")))</f>
        <v>OKAY</v>
      </c>
    </row>
    <row r="1514" spans="1:11">
      <c r="A1514" s="80"/>
      <c r="B1514" s="87" t="str">
        <f>IF('Gene Table'!E1514="","",'Gene Table'!E1514)</f>
        <v>hsa-miR-3973</v>
      </c>
      <c r="C1514" s="87" t="str">
        <f>'Gene Table'!B1514</f>
        <v>O24</v>
      </c>
      <c r="D1514" s="88" t="e">
        <f>Calculations!BN1515</f>
        <v>#DIV/0!</v>
      </c>
      <c r="E1514" s="88" t="e">
        <f>Calculations!BO1515</f>
        <v>#DIV/0!</v>
      </c>
      <c r="F1514" s="89" t="e">
        <f t="shared" si="108"/>
        <v>#DIV/0!</v>
      </c>
      <c r="G1514" s="89" t="e">
        <f t="shared" si="109"/>
        <v>#DIV/0!</v>
      </c>
      <c r="H1514" s="88" t="e">
        <f t="shared" si="110"/>
        <v>#DIV/0!</v>
      </c>
      <c r="I1514" s="92" t="str">
        <f>IF(OR(COUNT(Calculations!BP1515:BY1515)&lt;3,COUNT(Calculations!BZ1515:CI1515)&lt;3),"N/A",IF(ISERROR(TTEST(Calculations!BP1515:BY1515,Calculations!BZ1515:CI1515,2,2)),"N/A",TTEST(Calculations!BP1515:BY1515,Calculations!BZ1515:CI1515,2,2)))</f>
        <v>N/A</v>
      </c>
      <c r="J1514" s="88" t="e">
        <f t="shared" si="111"/>
        <v>#DIV/0!</v>
      </c>
      <c r="K1514" s="93" t="str">
        <f>IF(AND('Test Sample Data'!N1514&gt;=35,'Control Sample Data'!N1514&gt;=35),"Type 3",IF(AND('Test Sample Data'!N1514&gt;=30,'Control Sample Data'!N1514&gt;=30,OR(I1514&gt;=0.05,I1514="N/A")),"Type 2",IF(OR(AND('Test Sample Data'!N1514&gt;=30,'Control Sample Data'!N1514&lt;=30),AND('Test Sample Data'!N1514&lt;=30,'Control Sample Data'!N1514&gt;=30)),"Type 1","OKAY")))</f>
        <v>OKAY</v>
      </c>
    </row>
    <row r="1515" spans="1:11">
      <c r="A1515" s="80"/>
      <c r="B1515" s="87" t="str">
        <f>IF('Gene Table'!E1515="","",'Gene Table'!E1515)</f>
        <v>NC</v>
      </c>
      <c r="C1515" s="87" t="s">
        <v>1449</v>
      </c>
      <c r="D1515" s="88" t="e">
        <f>Calculations!BN1516</f>
        <v>#DIV/0!</v>
      </c>
      <c r="E1515" s="88" t="e">
        <f>Calculations!BO1516</f>
        <v>#DIV/0!</v>
      </c>
      <c r="F1515" s="89" t="e">
        <f t="shared" ref="F1515:F1538" si="112">2^-D1515</f>
        <v>#DIV/0!</v>
      </c>
      <c r="G1515" s="89" t="e">
        <f t="shared" ref="G1515:G1538" si="113">2^-E1515</f>
        <v>#DIV/0!</v>
      </c>
      <c r="H1515" s="88" t="e">
        <f t="shared" ref="H1515:H1538" si="114">F1515/G1515</f>
        <v>#DIV/0!</v>
      </c>
      <c r="I1515" s="92" t="str">
        <f>IF(OR(COUNT(Calculations!BP1516:BY1516)&lt;3,COUNT(Calculations!BZ1516:CI1516)&lt;3),"N/A",IF(ISERROR(TTEST(Calculations!BP1516:BY1516,Calculations!BZ1516:CI1516,2,2)),"N/A",TTEST(Calculations!BP1516:BY1516,Calculations!BZ1516:CI1516,2,2)))</f>
        <v>N/A</v>
      </c>
      <c r="J1515" s="88" t="e">
        <f t="shared" ref="J1515:J1538" si="115">IF(H1515&gt;1,H1515,-1/H1515)</f>
        <v>#DIV/0!</v>
      </c>
      <c r="K1515" s="93" t="str">
        <f>IF(AND('Test Sample Data'!N1515&gt;=35,'Control Sample Data'!N1515&gt;=35),"Type 3",IF(AND('Test Sample Data'!N1515&gt;=30,'Control Sample Data'!N1515&gt;=30,OR(I1515&gt;=0.05,I1515="N/A")),"Type 2",IF(OR(AND('Test Sample Data'!N1515&gt;=30,'Control Sample Data'!N1515&lt;=30),AND('Test Sample Data'!N1515&lt;=30,'Control Sample Data'!N1515&gt;=30)),"Type 1","OKAY")))</f>
        <v>OKAY</v>
      </c>
    </row>
    <row r="1516" spans="1:11">
      <c r="A1516" s="80"/>
      <c r="B1516" s="87" t="str">
        <f>IF('Gene Table'!E1516="","",'Gene Table'!E1516)</f>
        <v>NC</v>
      </c>
      <c r="C1516" s="87" t="s">
        <v>1451</v>
      </c>
      <c r="D1516" s="88" t="e">
        <f>Calculations!BN1517</f>
        <v>#DIV/0!</v>
      </c>
      <c r="E1516" s="88" t="e">
        <f>Calculations!BO1517</f>
        <v>#DIV/0!</v>
      </c>
      <c r="F1516" s="89" t="e">
        <f t="shared" si="112"/>
        <v>#DIV/0!</v>
      </c>
      <c r="G1516" s="89" t="e">
        <f t="shared" si="113"/>
        <v>#DIV/0!</v>
      </c>
      <c r="H1516" s="88" t="e">
        <f t="shared" si="114"/>
        <v>#DIV/0!</v>
      </c>
      <c r="I1516" s="92" t="str">
        <f>IF(OR(COUNT(Calculations!BP1517:BY1517)&lt;3,COUNT(Calculations!BZ1517:CI1517)&lt;3),"N/A",IF(ISERROR(TTEST(Calculations!BP1517:BY1517,Calculations!BZ1517:CI1517,2,2)),"N/A",TTEST(Calculations!BP1517:BY1517,Calculations!BZ1517:CI1517,2,2)))</f>
        <v>N/A</v>
      </c>
      <c r="J1516" s="88" t="e">
        <f t="shared" si="115"/>
        <v>#DIV/0!</v>
      </c>
      <c r="K1516" s="93" t="str">
        <f>IF(AND('Test Sample Data'!N1516&gt;=35,'Control Sample Data'!N1516&gt;=35),"Type 3",IF(AND('Test Sample Data'!N1516&gt;=30,'Control Sample Data'!N1516&gt;=30,OR(I1516&gt;=0.05,I1516="N/A")),"Type 2",IF(OR(AND('Test Sample Data'!N1516&gt;=30,'Control Sample Data'!N1516&lt;=30),AND('Test Sample Data'!N1516&lt;=30,'Control Sample Data'!N1516&gt;=30)),"Type 1","OKAY")))</f>
        <v>OKAY</v>
      </c>
    </row>
    <row r="1517" spans="1:11">
      <c r="A1517" s="80"/>
      <c r="B1517" s="87" t="str">
        <f>IF('Gene Table'!E1517="","",'Gene Table'!E1517)</f>
        <v>NC</v>
      </c>
      <c r="C1517" s="87" t="s">
        <v>1452</v>
      </c>
      <c r="D1517" s="88" t="e">
        <f>Calculations!BN1518</f>
        <v>#DIV/0!</v>
      </c>
      <c r="E1517" s="88" t="e">
        <f>Calculations!BO1518</f>
        <v>#DIV/0!</v>
      </c>
      <c r="F1517" s="89" t="e">
        <f t="shared" si="112"/>
        <v>#DIV/0!</v>
      </c>
      <c r="G1517" s="89" t="e">
        <f t="shared" si="113"/>
        <v>#DIV/0!</v>
      </c>
      <c r="H1517" s="88" t="e">
        <f t="shared" si="114"/>
        <v>#DIV/0!</v>
      </c>
      <c r="I1517" s="92" t="str">
        <f>IF(OR(COUNT(Calculations!BP1518:BY1518)&lt;3,COUNT(Calculations!BZ1518:CI1518)&lt;3),"N/A",IF(ISERROR(TTEST(Calculations!BP1518:BY1518,Calculations!BZ1518:CI1518,2,2)),"N/A",TTEST(Calculations!BP1518:BY1518,Calculations!BZ1518:CI1518,2,2)))</f>
        <v>N/A</v>
      </c>
      <c r="J1517" s="88" t="e">
        <f t="shared" si="115"/>
        <v>#DIV/0!</v>
      </c>
      <c r="K1517" s="93" t="str">
        <f>IF(AND('Test Sample Data'!N1517&gt;=35,'Control Sample Data'!N1517&gt;=35),"Type 3",IF(AND('Test Sample Data'!N1517&gt;=30,'Control Sample Data'!N1517&gt;=30,OR(I1517&gt;=0.05,I1517="N/A")),"Type 2",IF(OR(AND('Test Sample Data'!N1517&gt;=30,'Control Sample Data'!N1517&lt;=30),AND('Test Sample Data'!N1517&lt;=30,'Control Sample Data'!N1517&gt;=30)),"Type 1","OKAY")))</f>
        <v>OKAY</v>
      </c>
    </row>
    <row r="1518" spans="1:11">
      <c r="A1518" s="80"/>
      <c r="B1518" s="87" t="str">
        <f>IF('Gene Table'!E1518="","",'Gene Table'!E1518)</f>
        <v>NC</v>
      </c>
      <c r="C1518" s="87" t="s">
        <v>1453</v>
      </c>
      <c r="D1518" s="88" t="e">
        <f>Calculations!BN1519</f>
        <v>#DIV/0!</v>
      </c>
      <c r="E1518" s="88" t="e">
        <f>Calculations!BO1519</f>
        <v>#DIV/0!</v>
      </c>
      <c r="F1518" s="89" t="e">
        <f t="shared" si="112"/>
        <v>#DIV/0!</v>
      </c>
      <c r="G1518" s="89" t="e">
        <f t="shared" si="113"/>
        <v>#DIV/0!</v>
      </c>
      <c r="H1518" s="88" t="e">
        <f t="shared" si="114"/>
        <v>#DIV/0!</v>
      </c>
      <c r="I1518" s="92" t="str">
        <f>IF(OR(COUNT(Calculations!BP1519:BY1519)&lt;3,COUNT(Calculations!BZ1519:CI1519)&lt;3),"N/A",IF(ISERROR(TTEST(Calculations!BP1519:BY1519,Calculations!BZ1519:CI1519,2,2)),"N/A",TTEST(Calculations!BP1519:BY1519,Calculations!BZ1519:CI1519,2,2)))</f>
        <v>N/A</v>
      </c>
      <c r="J1518" s="88" t="e">
        <f t="shared" si="115"/>
        <v>#DIV/0!</v>
      </c>
      <c r="K1518" s="93" t="str">
        <f>IF(AND('Test Sample Data'!N1518&gt;=35,'Control Sample Data'!N1518&gt;=35),"Type 3",IF(AND('Test Sample Data'!N1518&gt;=30,'Control Sample Data'!N1518&gt;=30,OR(I1518&gt;=0.05,I1518="N/A")),"Type 2",IF(OR(AND('Test Sample Data'!N1518&gt;=30,'Control Sample Data'!N1518&lt;=30),AND('Test Sample Data'!N1518&lt;=30,'Control Sample Data'!N1518&gt;=30)),"Type 1","OKAY")))</f>
        <v>OKAY</v>
      </c>
    </row>
    <row r="1519" spans="1:11">
      <c r="A1519" s="80"/>
      <c r="B1519" s="87" t="str">
        <f>IF('Gene Table'!E1519="","",'Gene Table'!E1519)</f>
        <v>HK1</v>
      </c>
      <c r="C1519" s="87" t="s">
        <v>1454</v>
      </c>
      <c r="D1519" s="88" t="e">
        <f>Calculations!BN1520</f>
        <v>#DIV/0!</v>
      </c>
      <c r="E1519" s="88" t="e">
        <f>Calculations!BO1520</f>
        <v>#DIV/0!</v>
      </c>
      <c r="F1519" s="89" t="e">
        <f t="shared" si="112"/>
        <v>#DIV/0!</v>
      </c>
      <c r="G1519" s="89" t="e">
        <f t="shared" si="113"/>
        <v>#DIV/0!</v>
      </c>
      <c r="H1519" s="88" t="e">
        <f t="shared" si="114"/>
        <v>#DIV/0!</v>
      </c>
      <c r="I1519" s="92" t="str">
        <f>IF(OR(COUNT(Calculations!BP1520:BY1520)&lt;3,COUNT(Calculations!BZ1520:CI1520)&lt;3),"N/A",IF(ISERROR(TTEST(Calculations!BP1520:BY1520,Calculations!BZ1520:CI1520,2,2)),"N/A",TTEST(Calculations!BP1520:BY1520,Calculations!BZ1520:CI1520,2,2)))</f>
        <v>N/A</v>
      </c>
      <c r="J1519" s="88" t="e">
        <f t="shared" si="115"/>
        <v>#DIV/0!</v>
      </c>
      <c r="K1519" s="93" t="str">
        <f>IF(AND('Test Sample Data'!N1519&gt;=35,'Control Sample Data'!N1519&gt;=35),"Type 3",IF(AND('Test Sample Data'!N1519&gt;=30,'Control Sample Data'!N1519&gt;=30,OR(I1519&gt;=0.05,I1519="N/A")),"Type 2",IF(OR(AND('Test Sample Data'!N1519&gt;=30,'Control Sample Data'!N1519&lt;=30),AND('Test Sample Data'!N1519&lt;=30,'Control Sample Data'!N1519&gt;=30)),"Type 1","OKAY")))</f>
        <v>OKAY</v>
      </c>
    </row>
    <row r="1520" spans="1:11">
      <c r="A1520" s="80"/>
      <c r="B1520" s="87" t="str">
        <f>IF('Gene Table'!E1520="","",'Gene Table'!E1520)</f>
        <v>HK1</v>
      </c>
      <c r="C1520" s="87" t="s">
        <v>1458</v>
      </c>
      <c r="D1520" s="88" t="e">
        <f>Calculations!BN1521</f>
        <v>#DIV/0!</v>
      </c>
      <c r="E1520" s="88" t="e">
        <f>Calculations!BO1521</f>
        <v>#DIV/0!</v>
      </c>
      <c r="F1520" s="89" t="e">
        <f t="shared" si="112"/>
        <v>#DIV/0!</v>
      </c>
      <c r="G1520" s="89" t="e">
        <f t="shared" si="113"/>
        <v>#DIV/0!</v>
      </c>
      <c r="H1520" s="88" t="e">
        <f t="shared" si="114"/>
        <v>#DIV/0!</v>
      </c>
      <c r="I1520" s="92" t="str">
        <f>IF(OR(COUNT(Calculations!BP1521:BY1521)&lt;3,COUNT(Calculations!BZ1521:CI1521)&lt;3),"N/A",IF(ISERROR(TTEST(Calculations!BP1521:BY1521,Calculations!BZ1521:CI1521,2,2)),"N/A",TTEST(Calculations!BP1521:BY1521,Calculations!BZ1521:CI1521,2,2)))</f>
        <v>N/A</v>
      </c>
      <c r="J1520" s="88" t="e">
        <f t="shared" si="115"/>
        <v>#DIV/0!</v>
      </c>
      <c r="K1520" s="93" t="str">
        <f>IF(AND('Test Sample Data'!N1520&gt;=35,'Control Sample Data'!N1520&gt;=35),"Type 3",IF(AND('Test Sample Data'!N1520&gt;=30,'Control Sample Data'!N1520&gt;=30,OR(I1520&gt;=0.05,I1520="N/A")),"Type 2",IF(OR(AND('Test Sample Data'!N1520&gt;=30,'Control Sample Data'!N1520&lt;=30),AND('Test Sample Data'!N1520&lt;=30,'Control Sample Data'!N1520&gt;=30)),"Type 1","OKAY")))</f>
        <v>OKAY</v>
      </c>
    </row>
    <row r="1521" spans="1:11">
      <c r="A1521" s="80"/>
      <c r="B1521" s="87" t="str">
        <f>IF('Gene Table'!E1521="","",'Gene Table'!E1521)</f>
        <v>HK2</v>
      </c>
      <c r="C1521" s="87" t="s">
        <v>1459</v>
      </c>
      <c r="D1521" s="88" t="e">
        <f>Calculations!BN1522</f>
        <v>#DIV/0!</v>
      </c>
      <c r="E1521" s="88" t="e">
        <f>Calculations!BO1522</f>
        <v>#DIV/0!</v>
      </c>
      <c r="F1521" s="89" t="e">
        <f t="shared" si="112"/>
        <v>#DIV/0!</v>
      </c>
      <c r="G1521" s="89" t="e">
        <f t="shared" si="113"/>
        <v>#DIV/0!</v>
      </c>
      <c r="H1521" s="88" t="e">
        <f t="shared" si="114"/>
        <v>#DIV/0!</v>
      </c>
      <c r="I1521" s="92" t="str">
        <f>IF(OR(COUNT(Calculations!BP1522:BY1522)&lt;3,COUNT(Calculations!BZ1522:CI1522)&lt;3),"N/A",IF(ISERROR(TTEST(Calculations!BP1522:BY1522,Calculations!BZ1522:CI1522,2,2)),"N/A",TTEST(Calculations!BP1522:BY1522,Calculations!BZ1522:CI1522,2,2)))</f>
        <v>N/A</v>
      </c>
      <c r="J1521" s="88" t="e">
        <f t="shared" si="115"/>
        <v>#DIV/0!</v>
      </c>
      <c r="K1521" s="93" t="str">
        <f>IF(AND('Test Sample Data'!N1521&gt;=35,'Control Sample Data'!N1521&gt;=35),"Type 3",IF(AND('Test Sample Data'!N1521&gt;=30,'Control Sample Data'!N1521&gt;=30,OR(I1521&gt;=0.05,I1521="N/A")),"Type 2",IF(OR(AND('Test Sample Data'!N1521&gt;=30,'Control Sample Data'!N1521&lt;=30),AND('Test Sample Data'!N1521&lt;=30,'Control Sample Data'!N1521&gt;=30)),"Type 1","OKAY")))</f>
        <v>OKAY</v>
      </c>
    </row>
    <row r="1522" spans="1:11">
      <c r="A1522" s="80"/>
      <c r="B1522" s="87" t="str">
        <f>IF('Gene Table'!E1522="","",'Gene Table'!E1522)</f>
        <v>HK2</v>
      </c>
      <c r="C1522" s="87" t="s">
        <v>1463</v>
      </c>
      <c r="D1522" s="88" t="e">
        <f>Calculations!BN1523</f>
        <v>#DIV/0!</v>
      </c>
      <c r="E1522" s="88" t="e">
        <f>Calculations!BO1523</f>
        <v>#DIV/0!</v>
      </c>
      <c r="F1522" s="89" t="e">
        <f t="shared" si="112"/>
        <v>#DIV/0!</v>
      </c>
      <c r="G1522" s="89" t="e">
        <f t="shared" si="113"/>
        <v>#DIV/0!</v>
      </c>
      <c r="H1522" s="88" t="e">
        <f t="shared" si="114"/>
        <v>#DIV/0!</v>
      </c>
      <c r="I1522" s="92" t="str">
        <f>IF(OR(COUNT(Calculations!BP1523:BY1523)&lt;3,COUNT(Calculations!BZ1523:CI1523)&lt;3),"N/A",IF(ISERROR(TTEST(Calculations!BP1523:BY1523,Calculations!BZ1523:CI1523,2,2)),"N/A",TTEST(Calculations!BP1523:BY1523,Calculations!BZ1523:CI1523,2,2)))</f>
        <v>N/A</v>
      </c>
      <c r="J1522" s="88" t="e">
        <f t="shared" si="115"/>
        <v>#DIV/0!</v>
      </c>
      <c r="K1522" s="93" t="str">
        <f>IF(AND('Test Sample Data'!N1522&gt;=35,'Control Sample Data'!N1522&gt;=35),"Type 3",IF(AND('Test Sample Data'!N1522&gt;=30,'Control Sample Data'!N1522&gt;=30,OR(I1522&gt;=0.05,I1522="N/A")),"Type 2",IF(OR(AND('Test Sample Data'!N1522&gt;=30,'Control Sample Data'!N1522&lt;=30),AND('Test Sample Data'!N1522&lt;=30,'Control Sample Data'!N1522&gt;=30)),"Type 1","OKAY")))</f>
        <v>OKAY</v>
      </c>
    </row>
    <row r="1523" spans="1:11">
      <c r="A1523" s="80"/>
      <c r="B1523" s="87" t="str">
        <f>IF('Gene Table'!E1523="","",'Gene Table'!E1523)</f>
        <v>HK3</v>
      </c>
      <c r="C1523" s="87" t="s">
        <v>1464</v>
      </c>
      <c r="D1523" s="88" t="e">
        <f>Calculations!BN1524</f>
        <v>#DIV/0!</v>
      </c>
      <c r="E1523" s="88" t="e">
        <f>Calculations!BO1524</f>
        <v>#DIV/0!</v>
      </c>
      <c r="F1523" s="89" t="e">
        <f t="shared" si="112"/>
        <v>#DIV/0!</v>
      </c>
      <c r="G1523" s="89" t="e">
        <f t="shared" si="113"/>
        <v>#DIV/0!</v>
      </c>
      <c r="H1523" s="88" t="e">
        <f t="shared" si="114"/>
        <v>#DIV/0!</v>
      </c>
      <c r="I1523" s="92" t="str">
        <f>IF(OR(COUNT(Calculations!BP1524:BY1524)&lt;3,COUNT(Calculations!BZ1524:CI1524)&lt;3),"N/A",IF(ISERROR(TTEST(Calculations!BP1524:BY1524,Calculations!BZ1524:CI1524,2,2)),"N/A",TTEST(Calculations!BP1524:BY1524,Calculations!BZ1524:CI1524,2,2)))</f>
        <v>N/A</v>
      </c>
      <c r="J1523" s="88" t="e">
        <f t="shared" si="115"/>
        <v>#DIV/0!</v>
      </c>
      <c r="K1523" s="93" t="str">
        <f>IF(AND('Test Sample Data'!N1523&gt;=35,'Control Sample Data'!N1523&gt;=35),"Type 3",IF(AND('Test Sample Data'!N1523&gt;=30,'Control Sample Data'!N1523&gt;=30,OR(I1523&gt;=0.05,I1523="N/A")),"Type 2",IF(OR(AND('Test Sample Data'!N1523&gt;=30,'Control Sample Data'!N1523&lt;=30),AND('Test Sample Data'!N1523&lt;=30,'Control Sample Data'!N1523&gt;=30)),"Type 1","OKAY")))</f>
        <v>OKAY</v>
      </c>
    </row>
    <row r="1524" spans="1:11">
      <c r="A1524" s="80"/>
      <c r="B1524" s="87" t="str">
        <f>IF('Gene Table'!E1524="","",'Gene Table'!E1524)</f>
        <v>HK3</v>
      </c>
      <c r="C1524" s="87" t="s">
        <v>1468</v>
      </c>
      <c r="D1524" s="88" t="e">
        <f>Calculations!BN1525</f>
        <v>#DIV/0!</v>
      </c>
      <c r="E1524" s="88" t="e">
        <f>Calculations!BO1525</f>
        <v>#DIV/0!</v>
      </c>
      <c r="F1524" s="89" t="e">
        <f t="shared" si="112"/>
        <v>#DIV/0!</v>
      </c>
      <c r="G1524" s="89" t="e">
        <f t="shared" si="113"/>
        <v>#DIV/0!</v>
      </c>
      <c r="H1524" s="88" t="e">
        <f t="shared" si="114"/>
        <v>#DIV/0!</v>
      </c>
      <c r="I1524" s="92" t="str">
        <f>IF(OR(COUNT(Calculations!BP1525:BY1525)&lt;3,COUNT(Calculations!BZ1525:CI1525)&lt;3),"N/A",IF(ISERROR(TTEST(Calculations!BP1525:BY1525,Calculations!BZ1525:CI1525,2,2)),"N/A",TTEST(Calculations!BP1525:BY1525,Calculations!BZ1525:CI1525,2,2)))</f>
        <v>N/A</v>
      </c>
      <c r="J1524" s="88" t="e">
        <f t="shared" si="115"/>
        <v>#DIV/0!</v>
      </c>
      <c r="K1524" s="93" t="str">
        <f>IF(AND('Test Sample Data'!N1524&gt;=35,'Control Sample Data'!N1524&gt;=35),"Type 3",IF(AND('Test Sample Data'!N1524&gt;=30,'Control Sample Data'!N1524&gt;=30,OR(I1524&gt;=0.05,I1524="N/A")),"Type 2",IF(OR(AND('Test Sample Data'!N1524&gt;=30,'Control Sample Data'!N1524&lt;=30),AND('Test Sample Data'!N1524&lt;=30,'Control Sample Data'!N1524&gt;=30)),"Type 1","OKAY")))</f>
        <v>OKAY</v>
      </c>
    </row>
    <row r="1525" spans="1:11">
      <c r="A1525" s="80"/>
      <c r="B1525" s="87" t="str">
        <f>IF('Gene Table'!E1525="","",'Gene Table'!E1525)</f>
        <v>HK4</v>
      </c>
      <c r="C1525" s="87" t="s">
        <v>1469</v>
      </c>
      <c r="D1525" s="88" t="e">
        <f>Calculations!BN1526</f>
        <v>#DIV/0!</v>
      </c>
      <c r="E1525" s="88" t="e">
        <f>Calculations!BO1526</f>
        <v>#DIV/0!</v>
      </c>
      <c r="F1525" s="89" t="e">
        <f t="shared" si="112"/>
        <v>#DIV/0!</v>
      </c>
      <c r="G1525" s="89" t="e">
        <f t="shared" si="113"/>
        <v>#DIV/0!</v>
      </c>
      <c r="H1525" s="88" t="e">
        <f t="shared" si="114"/>
        <v>#DIV/0!</v>
      </c>
      <c r="I1525" s="92" t="str">
        <f>IF(OR(COUNT(Calculations!BP1526:BY1526)&lt;3,COUNT(Calculations!BZ1526:CI1526)&lt;3),"N/A",IF(ISERROR(TTEST(Calculations!BP1526:BY1526,Calculations!BZ1526:CI1526,2,2)),"N/A",TTEST(Calculations!BP1526:BY1526,Calculations!BZ1526:CI1526,2,2)))</f>
        <v>N/A</v>
      </c>
      <c r="J1525" s="88" t="e">
        <f t="shared" si="115"/>
        <v>#DIV/0!</v>
      </c>
      <c r="K1525" s="93" t="str">
        <f>IF(AND('Test Sample Data'!N1525&gt;=35,'Control Sample Data'!N1525&gt;=35),"Type 3",IF(AND('Test Sample Data'!N1525&gt;=30,'Control Sample Data'!N1525&gt;=30,OR(I1525&gt;=0.05,I1525="N/A")),"Type 2",IF(OR(AND('Test Sample Data'!N1525&gt;=30,'Control Sample Data'!N1525&lt;=30),AND('Test Sample Data'!N1525&lt;=30,'Control Sample Data'!N1525&gt;=30)),"Type 1","OKAY")))</f>
        <v>OKAY</v>
      </c>
    </row>
    <row r="1526" spans="1:11">
      <c r="A1526" s="80"/>
      <c r="B1526" s="87" t="str">
        <f>IF('Gene Table'!E1526="","",'Gene Table'!E1526)</f>
        <v>HK4</v>
      </c>
      <c r="C1526" s="87" t="s">
        <v>1473</v>
      </c>
      <c r="D1526" s="88" t="e">
        <f>Calculations!BN1527</f>
        <v>#DIV/0!</v>
      </c>
      <c r="E1526" s="88" t="e">
        <f>Calculations!BO1527</f>
        <v>#DIV/0!</v>
      </c>
      <c r="F1526" s="89" t="e">
        <f t="shared" si="112"/>
        <v>#DIV/0!</v>
      </c>
      <c r="G1526" s="89" t="e">
        <f t="shared" si="113"/>
        <v>#DIV/0!</v>
      </c>
      <c r="H1526" s="88" t="e">
        <f t="shared" si="114"/>
        <v>#DIV/0!</v>
      </c>
      <c r="I1526" s="92" t="str">
        <f>IF(OR(COUNT(Calculations!BP1527:BY1527)&lt;3,COUNT(Calculations!BZ1527:CI1527)&lt;3),"N/A",IF(ISERROR(TTEST(Calculations!BP1527:BY1527,Calculations!BZ1527:CI1527,2,2)),"N/A",TTEST(Calculations!BP1527:BY1527,Calculations!BZ1527:CI1527,2,2)))</f>
        <v>N/A</v>
      </c>
      <c r="J1526" s="88" t="e">
        <f t="shared" si="115"/>
        <v>#DIV/0!</v>
      </c>
      <c r="K1526" s="93" t="str">
        <f>IF(AND('Test Sample Data'!N1526&gt;=35,'Control Sample Data'!N1526&gt;=35),"Type 3",IF(AND('Test Sample Data'!N1526&gt;=30,'Control Sample Data'!N1526&gt;=30,OR(I1526&gt;=0.05,I1526="N/A")),"Type 2",IF(OR(AND('Test Sample Data'!N1526&gt;=30,'Control Sample Data'!N1526&lt;=30),AND('Test Sample Data'!N1526&lt;=30,'Control Sample Data'!N1526&gt;=30)),"Type 1","OKAY")))</f>
        <v>OKAY</v>
      </c>
    </row>
    <row r="1527" spans="1:11">
      <c r="A1527" s="80"/>
      <c r="B1527" s="87" t="str">
        <f>IF('Gene Table'!E1527="","",'Gene Table'!E1527)</f>
        <v>HK5</v>
      </c>
      <c r="C1527" s="87" t="s">
        <v>1474</v>
      </c>
      <c r="D1527" s="88" t="e">
        <f>Calculations!BN1528</f>
        <v>#DIV/0!</v>
      </c>
      <c r="E1527" s="88" t="e">
        <f>Calculations!BO1528</f>
        <v>#DIV/0!</v>
      </c>
      <c r="F1527" s="89" t="e">
        <f t="shared" si="112"/>
        <v>#DIV/0!</v>
      </c>
      <c r="G1527" s="89" t="e">
        <f t="shared" si="113"/>
        <v>#DIV/0!</v>
      </c>
      <c r="H1527" s="88" t="e">
        <f t="shared" si="114"/>
        <v>#DIV/0!</v>
      </c>
      <c r="I1527" s="92" t="str">
        <f>IF(OR(COUNT(Calculations!BP1528:BY1528)&lt;3,COUNT(Calculations!BZ1528:CI1528)&lt;3),"N/A",IF(ISERROR(TTEST(Calculations!BP1528:BY1528,Calculations!BZ1528:CI1528,2,2)),"N/A",TTEST(Calculations!BP1528:BY1528,Calculations!BZ1528:CI1528,2,2)))</f>
        <v>N/A</v>
      </c>
      <c r="J1527" s="88" t="e">
        <f t="shared" si="115"/>
        <v>#DIV/0!</v>
      </c>
      <c r="K1527" s="93" t="str">
        <f>IF(AND('Test Sample Data'!N1527&gt;=35,'Control Sample Data'!N1527&gt;=35),"Type 3",IF(AND('Test Sample Data'!N1527&gt;=30,'Control Sample Data'!N1527&gt;=30,OR(I1527&gt;=0.05,I1527="N/A")),"Type 2",IF(OR(AND('Test Sample Data'!N1527&gt;=30,'Control Sample Data'!N1527&lt;=30),AND('Test Sample Data'!N1527&lt;=30,'Control Sample Data'!N1527&gt;=30)),"Type 1","OKAY")))</f>
        <v>OKAY</v>
      </c>
    </row>
    <row r="1528" spans="1:11">
      <c r="A1528" s="80"/>
      <c r="B1528" s="87" t="str">
        <f>IF('Gene Table'!E1528="","",'Gene Table'!E1528)</f>
        <v>HK5</v>
      </c>
      <c r="C1528" s="87" t="s">
        <v>1478</v>
      </c>
      <c r="D1528" s="88" t="e">
        <f>Calculations!BN1529</f>
        <v>#DIV/0!</v>
      </c>
      <c r="E1528" s="88" t="e">
        <f>Calculations!BO1529</f>
        <v>#DIV/0!</v>
      </c>
      <c r="F1528" s="89" t="e">
        <f t="shared" si="112"/>
        <v>#DIV/0!</v>
      </c>
      <c r="G1528" s="89" t="e">
        <f t="shared" si="113"/>
        <v>#DIV/0!</v>
      </c>
      <c r="H1528" s="88" t="e">
        <f t="shared" si="114"/>
        <v>#DIV/0!</v>
      </c>
      <c r="I1528" s="92" t="str">
        <f>IF(OR(COUNT(Calculations!BP1529:BY1529)&lt;3,COUNT(Calculations!BZ1529:CI1529)&lt;3),"N/A",IF(ISERROR(TTEST(Calculations!BP1529:BY1529,Calculations!BZ1529:CI1529,2,2)),"N/A",TTEST(Calculations!BP1529:BY1529,Calculations!BZ1529:CI1529,2,2)))</f>
        <v>N/A</v>
      </c>
      <c r="J1528" s="88" t="e">
        <f t="shared" si="115"/>
        <v>#DIV/0!</v>
      </c>
      <c r="K1528" s="93" t="str">
        <f>IF(AND('Test Sample Data'!N1528&gt;=35,'Control Sample Data'!N1528&gt;=35),"Type 3",IF(AND('Test Sample Data'!N1528&gt;=30,'Control Sample Data'!N1528&gt;=30,OR(I1528&gt;=0.05,I1528="N/A")),"Type 2",IF(OR(AND('Test Sample Data'!N1528&gt;=30,'Control Sample Data'!N1528&lt;=30),AND('Test Sample Data'!N1528&lt;=30,'Control Sample Data'!N1528&gt;=30)),"Type 1","OKAY")))</f>
        <v>OKAY</v>
      </c>
    </row>
    <row r="1529" spans="1:11">
      <c r="A1529" s="80"/>
      <c r="B1529" s="87" t="str">
        <f>IF('Gene Table'!E1529="","",'Gene Table'!E1529)</f>
        <v>HK6</v>
      </c>
      <c r="C1529" s="87" t="s">
        <v>1479</v>
      </c>
      <c r="D1529" s="88" t="e">
        <f>Calculations!BN1530</f>
        <v>#DIV/0!</v>
      </c>
      <c r="E1529" s="88" t="e">
        <f>Calculations!BO1530</f>
        <v>#DIV/0!</v>
      </c>
      <c r="F1529" s="89" t="e">
        <f t="shared" si="112"/>
        <v>#DIV/0!</v>
      </c>
      <c r="G1529" s="89" t="e">
        <f t="shared" si="113"/>
        <v>#DIV/0!</v>
      </c>
      <c r="H1529" s="88" t="e">
        <f t="shared" si="114"/>
        <v>#DIV/0!</v>
      </c>
      <c r="I1529" s="92" t="str">
        <f>IF(OR(COUNT(Calculations!BP1530:BY1530)&lt;3,COUNT(Calculations!BZ1530:CI1530)&lt;3),"N/A",IF(ISERROR(TTEST(Calculations!BP1530:BY1530,Calculations!BZ1530:CI1530,2,2)),"N/A",TTEST(Calculations!BP1530:BY1530,Calculations!BZ1530:CI1530,2,2)))</f>
        <v>N/A</v>
      </c>
      <c r="J1529" s="88" t="e">
        <f t="shared" si="115"/>
        <v>#DIV/0!</v>
      </c>
      <c r="K1529" s="93" t="str">
        <f>IF(AND('Test Sample Data'!N1529&gt;=35,'Control Sample Data'!N1529&gt;=35),"Type 3",IF(AND('Test Sample Data'!N1529&gt;=30,'Control Sample Data'!N1529&gt;=30,OR(I1529&gt;=0.05,I1529="N/A")),"Type 2",IF(OR(AND('Test Sample Data'!N1529&gt;=30,'Control Sample Data'!N1529&lt;=30),AND('Test Sample Data'!N1529&lt;=30,'Control Sample Data'!N1529&gt;=30)),"Type 1","OKAY")))</f>
        <v>OKAY</v>
      </c>
    </row>
    <row r="1530" spans="1:11">
      <c r="A1530" s="80"/>
      <c r="B1530" s="87" t="str">
        <f>IF('Gene Table'!E1530="","",'Gene Table'!E1530)</f>
        <v>HK6</v>
      </c>
      <c r="C1530" s="87" t="s">
        <v>1483</v>
      </c>
      <c r="D1530" s="88" t="e">
        <f>Calculations!BN1531</f>
        <v>#DIV/0!</v>
      </c>
      <c r="E1530" s="88" t="e">
        <f>Calculations!BO1531</f>
        <v>#DIV/0!</v>
      </c>
      <c r="F1530" s="89" t="e">
        <f t="shared" si="112"/>
        <v>#DIV/0!</v>
      </c>
      <c r="G1530" s="89" t="e">
        <f t="shared" si="113"/>
        <v>#DIV/0!</v>
      </c>
      <c r="H1530" s="88" t="e">
        <f t="shared" si="114"/>
        <v>#DIV/0!</v>
      </c>
      <c r="I1530" s="92" t="str">
        <f>IF(OR(COUNT(Calculations!BP1531:BY1531)&lt;3,COUNT(Calculations!BZ1531:CI1531)&lt;3),"N/A",IF(ISERROR(TTEST(Calculations!BP1531:BY1531,Calculations!BZ1531:CI1531,2,2)),"N/A",TTEST(Calculations!BP1531:BY1531,Calculations!BZ1531:CI1531,2,2)))</f>
        <v>N/A</v>
      </c>
      <c r="J1530" s="88" t="e">
        <f t="shared" si="115"/>
        <v>#DIV/0!</v>
      </c>
      <c r="K1530" s="93" t="str">
        <f>IF(AND('Test Sample Data'!N1530&gt;=35,'Control Sample Data'!N1530&gt;=35),"Type 3",IF(AND('Test Sample Data'!N1530&gt;=30,'Control Sample Data'!N1530&gt;=30,OR(I1530&gt;=0.05,I1530="N/A")),"Type 2",IF(OR(AND('Test Sample Data'!N1530&gt;=30,'Control Sample Data'!N1530&lt;=30),AND('Test Sample Data'!N1530&lt;=30,'Control Sample Data'!N1530&gt;=30)),"Type 1","OKAY")))</f>
        <v>OKAY</v>
      </c>
    </row>
    <row r="1531" spans="1:11">
      <c r="A1531" s="80"/>
      <c r="B1531" s="87" t="str">
        <f>IF('Gene Table'!E1531="","",'Gene Table'!E1531)</f>
        <v>RT</v>
      </c>
      <c r="C1531" s="87" t="s">
        <v>1484</v>
      </c>
      <c r="D1531" s="88" t="e">
        <f>Calculations!BN1532</f>
        <v>#DIV/0!</v>
      </c>
      <c r="E1531" s="88" t="e">
        <f>Calculations!BO1532</f>
        <v>#DIV/0!</v>
      </c>
      <c r="F1531" s="89" t="e">
        <f t="shared" si="112"/>
        <v>#DIV/0!</v>
      </c>
      <c r="G1531" s="89" t="e">
        <f t="shared" si="113"/>
        <v>#DIV/0!</v>
      </c>
      <c r="H1531" s="88" t="e">
        <f t="shared" si="114"/>
        <v>#DIV/0!</v>
      </c>
      <c r="I1531" s="92" t="str">
        <f>IF(OR(COUNT(Calculations!BP1532:BY1532)&lt;3,COUNT(Calculations!BZ1532:CI1532)&lt;3),"N/A",IF(ISERROR(TTEST(Calculations!BP1532:BY1532,Calculations!BZ1532:CI1532,2,2)),"N/A",TTEST(Calculations!BP1532:BY1532,Calculations!BZ1532:CI1532,2,2)))</f>
        <v>N/A</v>
      </c>
      <c r="J1531" s="88" t="e">
        <f t="shared" si="115"/>
        <v>#DIV/0!</v>
      </c>
      <c r="K1531" s="93" t="str">
        <f>IF(AND('Test Sample Data'!N1531&gt;=35,'Control Sample Data'!N1531&gt;=35),"Type 3",IF(AND('Test Sample Data'!N1531&gt;=30,'Control Sample Data'!N1531&gt;=30,OR(I1531&gt;=0.05,I1531="N/A")),"Type 2",IF(OR(AND('Test Sample Data'!N1531&gt;=30,'Control Sample Data'!N1531&lt;=30),AND('Test Sample Data'!N1531&lt;=30,'Control Sample Data'!N1531&gt;=30)),"Type 1","OKAY")))</f>
        <v>OKAY</v>
      </c>
    </row>
    <row r="1532" spans="1:11">
      <c r="A1532" s="80"/>
      <c r="B1532" s="87" t="str">
        <f>IF('Gene Table'!E1532="","",'Gene Table'!E1532)</f>
        <v>RT</v>
      </c>
      <c r="C1532" s="87" t="s">
        <v>1486</v>
      </c>
      <c r="D1532" s="88" t="e">
        <f>Calculations!BN1533</f>
        <v>#DIV/0!</v>
      </c>
      <c r="E1532" s="88" t="e">
        <f>Calculations!BO1533</f>
        <v>#DIV/0!</v>
      </c>
      <c r="F1532" s="89" t="e">
        <f t="shared" si="112"/>
        <v>#DIV/0!</v>
      </c>
      <c r="G1532" s="89" t="e">
        <f t="shared" si="113"/>
        <v>#DIV/0!</v>
      </c>
      <c r="H1532" s="88" t="e">
        <f t="shared" si="114"/>
        <v>#DIV/0!</v>
      </c>
      <c r="I1532" s="92" t="str">
        <f>IF(OR(COUNT(Calculations!BP1533:BY1533)&lt;3,COUNT(Calculations!BZ1533:CI1533)&lt;3),"N/A",IF(ISERROR(TTEST(Calculations!BP1533:BY1533,Calculations!BZ1533:CI1533,2,2)),"N/A",TTEST(Calculations!BP1533:BY1533,Calculations!BZ1533:CI1533,2,2)))</f>
        <v>N/A</v>
      </c>
      <c r="J1532" s="88" t="e">
        <f t="shared" si="115"/>
        <v>#DIV/0!</v>
      </c>
      <c r="K1532" s="93" t="str">
        <f>IF(AND('Test Sample Data'!N1532&gt;=35,'Control Sample Data'!N1532&gt;=35),"Type 3",IF(AND('Test Sample Data'!N1532&gt;=30,'Control Sample Data'!N1532&gt;=30,OR(I1532&gt;=0.05,I1532="N/A")),"Type 2",IF(OR(AND('Test Sample Data'!N1532&gt;=30,'Control Sample Data'!N1532&lt;=30),AND('Test Sample Data'!N1532&lt;=30,'Control Sample Data'!N1532&gt;=30)),"Type 1","OKAY")))</f>
        <v>OKAY</v>
      </c>
    </row>
    <row r="1533" spans="1:11">
      <c r="A1533" s="80"/>
      <c r="B1533" s="87" t="str">
        <f>IF('Gene Table'!E1533="","",'Gene Table'!E1533)</f>
        <v>RT</v>
      </c>
      <c r="C1533" s="87" t="s">
        <v>1487</v>
      </c>
      <c r="D1533" s="88" t="e">
        <f>Calculations!BN1534</f>
        <v>#DIV/0!</v>
      </c>
      <c r="E1533" s="88" t="e">
        <f>Calculations!BO1534</f>
        <v>#DIV/0!</v>
      </c>
      <c r="F1533" s="89" t="e">
        <f t="shared" si="112"/>
        <v>#DIV/0!</v>
      </c>
      <c r="G1533" s="89" t="e">
        <f t="shared" si="113"/>
        <v>#DIV/0!</v>
      </c>
      <c r="H1533" s="88" t="e">
        <f t="shared" si="114"/>
        <v>#DIV/0!</v>
      </c>
      <c r="I1533" s="92" t="str">
        <f>IF(OR(COUNT(Calculations!BP1534:BY1534)&lt;3,COUNT(Calculations!BZ1534:CI1534)&lt;3),"N/A",IF(ISERROR(TTEST(Calculations!BP1534:BY1534,Calculations!BZ1534:CI1534,2,2)),"N/A",TTEST(Calculations!BP1534:BY1534,Calculations!BZ1534:CI1534,2,2)))</f>
        <v>N/A</v>
      </c>
      <c r="J1533" s="88" t="e">
        <f t="shared" si="115"/>
        <v>#DIV/0!</v>
      </c>
      <c r="K1533" s="93" t="str">
        <f>IF(AND('Test Sample Data'!N1533&gt;=35,'Control Sample Data'!N1533&gt;=35),"Type 3",IF(AND('Test Sample Data'!N1533&gt;=30,'Control Sample Data'!N1533&gt;=30,OR(I1533&gt;=0.05,I1533="N/A")),"Type 2",IF(OR(AND('Test Sample Data'!N1533&gt;=30,'Control Sample Data'!N1533&lt;=30),AND('Test Sample Data'!N1533&lt;=30,'Control Sample Data'!N1533&gt;=30)),"Type 1","OKAY")))</f>
        <v>OKAY</v>
      </c>
    </row>
    <row r="1534" spans="1:11">
      <c r="A1534" s="80"/>
      <c r="B1534" s="87" t="str">
        <f>IF('Gene Table'!E1534="","",'Gene Table'!E1534)</f>
        <v>RT</v>
      </c>
      <c r="C1534" s="87" t="s">
        <v>1488</v>
      </c>
      <c r="D1534" s="88" t="e">
        <f>Calculations!BN1535</f>
        <v>#DIV/0!</v>
      </c>
      <c r="E1534" s="88" t="e">
        <f>Calculations!BO1535</f>
        <v>#DIV/0!</v>
      </c>
      <c r="F1534" s="89" t="e">
        <f t="shared" si="112"/>
        <v>#DIV/0!</v>
      </c>
      <c r="G1534" s="89" t="e">
        <f t="shared" si="113"/>
        <v>#DIV/0!</v>
      </c>
      <c r="H1534" s="88" t="e">
        <f t="shared" si="114"/>
        <v>#DIV/0!</v>
      </c>
      <c r="I1534" s="92" t="str">
        <f>IF(OR(COUNT(Calculations!BP1535:BY1535)&lt;3,COUNT(Calculations!BZ1535:CI1535)&lt;3),"N/A",IF(ISERROR(TTEST(Calculations!BP1535:BY1535,Calculations!BZ1535:CI1535,2,2)),"N/A",TTEST(Calculations!BP1535:BY1535,Calculations!BZ1535:CI1535,2,2)))</f>
        <v>N/A</v>
      </c>
      <c r="J1534" s="88" t="e">
        <f t="shared" si="115"/>
        <v>#DIV/0!</v>
      </c>
      <c r="K1534" s="93" t="str">
        <f>IF(AND('Test Sample Data'!N1534&gt;=35,'Control Sample Data'!N1534&gt;=35),"Type 3",IF(AND('Test Sample Data'!N1534&gt;=30,'Control Sample Data'!N1534&gt;=30,OR(I1534&gt;=0.05,I1534="N/A")),"Type 2",IF(OR(AND('Test Sample Data'!N1534&gt;=30,'Control Sample Data'!N1534&lt;=30),AND('Test Sample Data'!N1534&lt;=30,'Control Sample Data'!N1534&gt;=30)),"Type 1","OKAY")))</f>
        <v>OKAY</v>
      </c>
    </row>
    <row r="1535" spans="1:11">
      <c r="A1535" s="80"/>
      <c r="B1535" s="87" t="str">
        <f>IF('Gene Table'!E1535="","",'Gene Table'!E1535)</f>
        <v>PCR</v>
      </c>
      <c r="C1535" s="87" t="s">
        <v>1489</v>
      </c>
      <c r="D1535" s="88" t="e">
        <f>Calculations!BN1536</f>
        <v>#DIV/0!</v>
      </c>
      <c r="E1535" s="88" t="e">
        <f>Calculations!BO1536</f>
        <v>#DIV/0!</v>
      </c>
      <c r="F1535" s="89" t="e">
        <f t="shared" si="112"/>
        <v>#DIV/0!</v>
      </c>
      <c r="G1535" s="89" t="e">
        <f t="shared" si="113"/>
        <v>#DIV/0!</v>
      </c>
      <c r="H1535" s="88" t="e">
        <f t="shared" si="114"/>
        <v>#DIV/0!</v>
      </c>
      <c r="I1535" s="92" t="str">
        <f>IF(OR(COUNT(Calculations!BP1536:BY1536)&lt;3,COUNT(Calculations!BZ1536:CI1536)&lt;3),"N/A",IF(ISERROR(TTEST(Calculations!BP1536:BY1536,Calculations!BZ1536:CI1536,2,2)),"N/A",TTEST(Calculations!BP1536:BY1536,Calculations!BZ1536:CI1536,2,2)))</f>
        <v>N/A</v>
      </c>
      <c r="J1535" s="88" t="e">
        <f t="shared" si="115"/>
        <v>#DIV/0!</v>
      </c>
      <c r="K1535" s="93" t="str">
        <f>IF(AND('Test Sample Data'!N1535&gt;=35,'Control Sample Data'!N1535&gt;=35),"Type 3",IF(AND('Test Sample Data'!N1535&gt;=30,'Control Sample Data'!N1535&gt;=30,OR(I1535&gt;=0.05,I1535="N/A")),"Type 2",IF(OR(AND('Test Sample Data'!N1535&gt;=30,'Control Sample Data'!N1535&lt;=30),AND('Test Sample Data'!N1535&lt;=30,'Control Sample Data'!N1535&gt;=30)),"Type 1","OKAY")))</f>
        <v>OKAY</v>
      </c>
    </row>
    <row r="1536" spans="1:11">
      <c r="A1536" s="80"/>
      <c r="B1536" s="87" t="str">
        <f>IF('Gene Table'!E1536="","",'Gene Table'!E1536)</f>
        <v>PCR</v>
      </c>
      <c r="C1536" s="87" t="s">
        <v>1491</v>
      </c>
      <c r="D1536" s="88" t="e">
        <f>Calculations!BN1537</f>
        <v>#DIV/0!</v>
      </c>
      <c r="E1536" s="88" t="e">
        <f>Calculations!BO1537</f>
        <v>#DIV/0!</v>
      </c>
      <c r="F1536" s="89" t="e">
        <f t="shared" si="112"/>
        <v>#DIV/0!</v>
      </c>
      <c r="G1536" s="89" t="e">
        <f t="shared" si="113"/>
        <v>#DIV/0!</v>
      </c>
      <c r="H1536" s="88" t="e">
        <f t="shared" si="114"/>
        <v>#DIV/0!</v>
      </c>
      <c r="I1536" s="92" t="str">
        <f>IF(OR(COUNT(Calculations!BP1537:BY1537)&lt;3,COUNT(Calculations!BZ1537:CI1537)&lt;3),"N/A",IF(ISERROR(TTEST(Calculations!BP1537:BY1537,Calculations!BZ1537:CI1537,2,2)),"N/A",TTEST(Calculations!BP1537:BY1537,Calculations!BZ1537:CI1537,2,2)))</f>
        <v>N/A</v>
      </c>
      <c r="J1536" s="88" t="e">
        <f t="shared" si="115"/>
        <v>#DIV/0!</v>
      </c>
      <c r="K1536" s="93" t="str">
        <f>IF(AND('Test Sample Data'!N1536&gt;=35,'Control Sample Data'!N1536&gt;=35),"Type 3",IF(AND('Test Sample Data'!N1536&gt;=30,'Control Sample Data'!N1536&gt;=30,OR(I1536&gt;=0.05,I1536="N/A")),"Type 2",IF(OR(AND('Test Sample Data'!N1536&gt;=30,'Control Sample Data'!N1536&lt;=30),AND('Test Sample Data'!N1536&lt;=30,'Control Sample Data'!N1536&gt;=30)),"Type 1","OKAY")))</f>
        <v>OKAY</v>
      </c>
    </row>
    <row r="1537" spans="1:11">
      <c r="A1537" s="80"/>
      <c r="B1537" s="87" t="str">
        <f>IF('Gene Table'!E1537="","",'Gene Table'!E1537)</f>
        <v>PCR</v>
      </c>
      <c r="C1537" s="87" t="s">
        <v>1492</v>
      </c>
      <c r="D1537" s="88" t="e">
        <f>Calculations!BN1538</f>
        <v>#DIV/0!</v>
      </c>
      <c r="E1537" s="88" t="e">
        <f>Calculations!BO1538</f>
        <v>#DIV/0!</v>
      </c>
      <c r="F1537" s="89" t="e">
        <f t="shared" si="112"/>
        <v>#DIV/0!</v>
      </c>
      <c r="G1537" s="89" t="e">
        <f t="shared" si="113"/>
        <v>#DIV/0!</v>
      </c>
      <c r="H1537" s="88" t="e">
        <f t="shared" si="114"/>
        <v>#DIV/0!</v>
      </c>
      <c r="I1537" s="92" t="str">
        <f>IF(OR(COUNT(Calculations!BP1538:BY1538)&lt;3,COUNT(Calculations!BZ1538:CI1538)&lt;3),"N/A",IF(ISERROR(TTEST(Calculations!BP1538:BY1538,Calculations!BZ1538:CI1538,2,2)),"N/A",TTEST(Calculations!BP1538:BY1538,Calculations!BZ1538:CI1538,2,2)))</f>
        <v>N/A</v>
      </c>
      <c r="J1537" s="88" t="e">
        <f t="shared" si="115"/>
        <v>#DIV/0!</v>
      </c>
      <c r="K1537" s="93" t="str">
        <f>IF(AND('Test Sample Data'!N1537&gt;=35,'Control Sample Data'!N1537&gt;=35),"Type 3",IF(AND('Test Sample Data'!N1537&gt;=30,'Control Sample Data'!N1537&gt;=30,OR(I1537&gt;=0.05,I1537="N/A")),"Type 2",IF(OR(AND('Test Sample Data'!N1537&gt;=30,'Control Sample Data'!N1537&lt;=30),AND('Test Sample Data'!N1537&lt;=30,'Control Sample Data'!N1537&gt;=30)),"Type 1","OKAY")))</f>
        <v>OKAY</v>
      </c>
    </row>
    <row r="1538" spans="1:11">
      <c r="A1538" s="94"/>
      <c r="B1538" s="87" t="str">
        <f>IF('Gene Table'!E1538="","",'Gene Table'!E1538)</f>
        <v>PCR</v>
      </c>
      <c r="C1538" s="87" t="s">
        <v>1493</v>
      </c>
      <c r="D1538" s="88" t="e">
        <f>Calculations!BN1539</f>
        <v>#DIV/0!</v>
      </c>
      <c r="E1538" s="88" t="e">
        <f>Calculations!BO1539</f>
        <v>#DIV/0!</v>
      </c>
      <c r="F1538" s="89" t="e">
        <f t="shared" si="112"/>
        <v>#DIV/0!</v>
      </c>
      <c r="G1538" s="89" t="e">
        <f t="shared" si="113"/>
        <v>#DIV/0!</v>
      </c>
      <c r="H1538" s="88" t="e">
        <f t="shared" si="114"/>
        <v>#DIV/0!</v>
      </c>
      <c r="I1538" s="92" t="str">
        <f>IF(OR(COUNT(Calculations!BP1539:BY1539)&lt;3,COUNT(Calculations!BZ1539:CI1539)&lt;3),"N/A",IF(ISERROR(TTEST(Calculations!BP1539:BY1539,Calculations!BZ1539:CI1539,2,2)),"N/A",TTEST(Calculations!BP1539:BY1539,Calculations!BZ1539:CI1539,2,2)))</f>
        <v>N/A</v>
      </c>
      <c r="J1538" s="88" t="e">
        <f t="shared" si="115"/>
        <v>#DIV/0!</v>
      </c>
      <c r="K1538" s="93" t="str">
        <f>IF(AND('Test Sample Data'!N1538&gt;=35,'Control Sample Data'!N1538&gt;=35),"Type 3",IF(AND('Test Sample Data'!N1538&gt;=30,'Control Sample Data'!N1538&gt;=30,OR(I1538&gt;=0.05,I1538="N/A")),"Type 2",IF(OR(AND('Test Sample Data'!N1538&gt;=30,'Control Sample Data'!N1538&lt;=30),AND('Test Sample Data'!N1538&lt;=30,'Control Sample Data'!N1538&gt;=30)),"Type 1","OKAY")))</f>
        <v>OKAY</v>
      </c>
    </row>
    <row r="1539" spans="1:11">
      <c r="A1539" s="68" t="s">
        <v>5574</v>
      </c>
      <c r="B1539" s="95" t="str">
        <f>IF('Gene Table'!E1539="","",'Gene Table'!E1539)</f>
        <v>hsa-miR-4735-3p</v>
      </c>
      <c r="C1539" s="87" t="str">
        <f>'Gene Table'!B1539</f>
        <v>A01</v>
      </c>
      <c r="D1539" s="88" t="e">
        <f>Calculations!BN1540</f>
        <v>#DIV/0!</v>
      </c>
      <c r="E1539" s="88" t="e">
        <f>Calculations!BO1540</f>
        <v>#DIV/0!</v>
      </c>
      <c r="F1539" s="89" t="e">
        <f t="shared" ref="F1539:F1595" si="116">2^-D1539</f>
        <v>#DIV/0!</v>
      </c>
      <c r="G1539" s="89" t="e">
        <f t="shared" ref="G1539:G1595" si="117">2^-E1539</f>
        <v>#DIV/0!</v>
      </c>
      <c r="H1539" s="88" t="e">
        <f t="shared" ref="H1539:H1595" si="118">F1539/G1539</f>
        <v>#DIV/0!</v>
      </c>
      <c r="I1539" s="92" t="str">
        <f>IF(OR(COUNT(Calculations!BP1540:BY1540)&lt;3,COUNT(Calculations!BZ1540:CI1540)&lt;3),"N/A",IF(ISERROR(TTEST(Calculations!BP1540:BY1540,Calculations!BZ1540:CI1540,2,2)),"N/A",TTEST(Calculations!BP1540:BY1540,Calculations!BZ1540:CI1540,2,2)))</f>
        <v>N/A</v>
      </c>
      <c r="J1539" s="88" t="e">
        <f t="shared" ref="J1539:J1595" si="119">IF(H1539&gt;1,H1539,-1/H1539)</f>
        <v>#DIV/0!</v>
      </c>
      <c r="K1539" s="93" t="str">
        <f>IF(AND('Test Sample Data'!N1539&gt;=35,'Control Sample Data'!N1539&gt;=35),"Type 3",IF(AND('Test Sample Data'!N1539&gt;=30,'Control Sample Data'!N1539&gt;=30,OR(I1539&gt;=0.05,I1539="N/A")),"Type 2",IF(OR(AND('Test Sample Data'!N1539&gt;=30,'Control Sample Data'!N1539&lt;=30),AND('Test Sample Data'!N1539&lt;=30,'Control Sample Data'!N1539&gt;=30)),"Type 1","OKAY")))</f>
        <v>OKAY</v>
      </c>
    </row>
    <row r="1540" spans="1:11">
      <c r="A1540" s="68"/>
      <c r="B1540" s="95" t="str">
        <f>IF('Gene Table'!E1540="","",'Gene Table'!E1540)</f>
        <v>hsa-miR-4790-3p</v>
      </c>
      <c r="C1540" s="87" t="str">
        <f>'Gene Table'!B1540</f>
        <v>A02</v>
      </c>
      <c r="D1540" s="88" t="e">
        <f>Calculations!BN1541</f>
        <v>#DIV/0!</v>
      </c>
      <c r="E1540" s="88" t="e">
        <f>Calculations!BO1541</f>
        <v>#DIV/0!</v>
      </c>
      <c r="F1540" s="89" t="e">
        <f t="shared" si="116"/>
        <v>#DIV/0!</v>
      </c>
      <c r="G1540" s="89" t="e">
        <f t="shared" si="117"/>
        <v>#DIV/0!</v>
      </c>
      <c r="H1540" s="88" t="e">
        <f t="shared" si="118"/>
        <v>#DIV/0!</v>
      </c>
      <c r="I1540" s="92" t="str">
        <f>IF(OR(COUNT(Calculations!BP1541:BY1541)&lt;3,COUNT(Calculations!BZ1541:CI1541)&lt;3),"N/A",IF(ISERROR(TTEST(Calculations!BP1541:BY1541,Calculations!BZ1541:CI1541,2,2)),"N/A",TTEST(Calculations!BP1541:BY1541,Calculations!BZ1541:CI1541,2,2)))</f>
        <v>N/A</v>
      </c>
      <c r="J1540" s="88" t="e">
        <f t="shared" si="119"/>
        <v>#DIV/0!</v>
      </c>
      <c r="K1540" s="93" t="str">
        <f>IF(AND('Test Sample Data'!N1540&gt;=35,'Control Sample Data'!N1540&gt;=35),"Type 3",IF(AND('Test Sample Data'!N1540&gt;=30,'Control Sample Data'!N1540&gt;=30,OR(I1540&gt;=0.05,I1540="N/A")),"Type 2",IF(OR(AND('Test Sample Data'!N1540&gt;=30,'Control Sample Data'!N1540&lt;=30),AND('Test Sample Data'!N1540&lt;=30,'Control Sample Data'!N1540&gt;=30)),"Type 1","OKAY")))</f>
        <v>OKAY</v>
      </c>
    </row>
    <row r="1541" spans="1:11">
      <c r="A1541" s="68"/>
      <c r="B1541" s="95" t="str">
        <f>IF('Gene Table'!E1541="","",'Gene Table'!E1541)</f>
        <v>hsa-miR-4736</v>
      </c>
      <c r="C1541" s="87" t="str">
        <f>'Gene Table'!B1541</f>
        <v>A03</v>
      </c>
      <c r="D1541" s="88" t="e">
        <f>Calculations!BN1542</f>
        <v>#DIV/0!</v>
      </c>
      <c r="E1541" s="88" t="e">
        <f>Calculations!BO1542</f>
        <v>#DIV/0!</v>
      </c>
      <c r="F1541" s="89" t="e">
        <f t="shared" si="116"/>
        <v>#DIV/0!</v>
      </c>
      <c r="G1541" s="89" t="e">
        <f t="shared" si="117"/>
        <v>#DIV/0!</v>
      </c>
      <c r="H1541" s="88" t="e">
        <f t="shared" si="118"/>
        <v>#DIV/0!</v>
      </c>
      <c r="I1541" s="92" t="str">
        <f>IF(OR(COUNT(Calculations!BP1542:BY1542)&lt;3,COUNT(Calculations!BZ1542:CI1542)&lt;3),"N/A",IF(ISERROR(TTEST(Calculations!BP1542:BY1542,Calculations!BZ1542:CI1542,2,2)),"N/A",TTEST(Calculations!BP1542:BY1542,Calculations!BZ1542:CI1542,2,2)))</f>
        <v>N/A</v>
      </c>
      <c r="J1541" s="88" t="e">
        <f t="shared" si="119"/>
        <v>#DIV/0!</v>
      </c>
      <c r="K1541" s="93" t="str">
        <f>IF(AND('Test Sample Data'!N1541&gt;=35,'Control Sample Data'!N1541&gt;=35),"Type 3",IF(AND('Test Sample Data'!N1541&gt;=30,'Control Sample Data'!N1541&gt;=30,OR(I1541&gt;=0.05,I1541="N/A")),"Type 2",IF(OR(AND('Test Sample Data'!N1541&gt;=30,'Control Sample Data'!N1541&lt;=30),AND('Test Sample Data'!N1541&lt;=30,'Control Sample Data'!N1541&gt;=30)),"Type 1","OKAY")))</f>
        <v>OKAY</v>
      </c>
    </row>
    <row r="1542" spans="1:11">
      <c r="A1542" s="68"/>
      <c r="B1542" s="95" t="str">
        <f>IF('Gene Table'!E1542="","",'Gene Table'!E1542)</f>
        <v>hsa-miR-4791</v>
      </c>
      <c r="C1542" s="87" t="str">
        <f>'Gene Table'!B1542</f>
        <v>A04</v>
      </c>
      <c r="D1542" s="88" t="e">
        <f>Calculations!BN1543</f>
        <v>#DIV/0!</v>
      </c>
      <c r="E1542" s="88" t="e">
        <f>Calculations!BO1543</f>
        <v>#DIV/0!</v>
      </c>
      <c r="F1542" s="89" t="e">
        <f t="shared" si="116"/>
        <v>#DIV/0!</v>
      </c>
      <c r="G1542" s="89" t="e">
        <f t="shared" si="117"/>
        <v>#DIV/0!</v>
      </c>
      <c r="H1542" s="88" t="e">
        <f t="shared" si="118"/>
        <v>#DIV/0!</v>
      </c>
      <c r="I1542" s="92" t="str">
        <f>IF(OR(COUNT(Calculations!BP1543:BY1543)&lt;3,COUNT(Calculations!BZ1543:CI1543)&lt;3),"N/A",IF(ISERROR(TTEST(Calculations!BP1543:BY1543,Calculations!BZ1543:CI1543,2,2)),"N/A",TTEST(Calculations!BP1543:BY1543,Calculations!BZ1543:CI1543,2,2)))</f>
        <v>N/A</v>
      </c>
      <c r="J1542" s="88" t="e">
        <f t="shared" si="119"/>
        <v>#DIV/0!</v>
      </c>
      <c r="K1542" s="93" t="str">
        <f>IF(AND('Test Sample Data'!N1542&gt;=35,'Control Sample Data'!N1542&gt;=35),"Type 3",IF(AND('Test Sample Data'!N1542&gt;=30,'Control Sample Data'!N1542&gt;=30,OR(I1542&gt;=0.05,I1542="N/A")),"Type 2",IF(OR(AND('Test Sample Data'!N1542&gt;=30,'Control Sample Data'!N1542&lt;=30),AND('Test Sample Data'!N1542&lt;=30,'Control Sample Data'!N1542&gt;=30)),"Type 1","OKAY")))</f>
        <v>OKAY</v>
      </c>
    </row>
    <row r="1543" spans="1:11">
      <c r="A1543" s="68"/>
      <c r="B1543" s="95" t="str">
        <f>IF('Gene Table'!E1543="","",'Gene Table'!E1543)</f>
        <v>hsa-miR-4737</v>
      </c>
      <c r="C1543" s="87" t="str">
        <f>'Gene Table'!B1543</f>
        <v>A05</v>
      </c>
      <c r="D1543" s="88" t="e">
        <f>Calculations!BN1544</f>
        <v>#DIV/0!</v>
      </c>
      <c r="E1543" s="88" t="e">
        <f>Calculations!BO1544</f>
        <v>#DIV/0!</v>
      </c>
      <c r="F1543" s="89" t="e">
        <f t="shared" si="116"/>
        <v>#DIV/0!</v>
      </c>
      <c r="G1543" s="89" t="e">
        <f t="shared" si="117"/>
        <v>#DIV/0!</v>
      </c>
      <c r="H1543" s="88" t="e">
        <f t="shared" si="118"/>
        <v>#DIV/0!</v>
      </c>
      <c r="I1543" s="92" t="str">
        <f>IF(OR(COUNT(Calculations!BP1544:BY1544)&lt;3,COUNT(Calculations!BZ1544:CI1544)&lt;3),"N/A",IF(ISERROR(TTEST(Calculations!BP1544:BY1544,Calculations!BZ1544:CI1544,2,2)),"N/A",TTEST(Calculations!BP1544:BY1544,Calculations!BZ1544:CI1544,2,2)))</f>
        <v>N/A</v>
      </c>
      <c r="J1543" s="88" t="e">
        <f t="shared" si="119"/>
        <v>#DIV/0!</v>
      </c>
      <c r="K1543" s="93" t="str">
        <f>IF(AND('Test Sample Data'!N1543&gt;=35,'Control Sample Data'!N1543&gt;=35),"Type 3",IF(AND('Test Sample Data'!N1543&gt;=30,'Control Sample Data'!N1543&gt;=30,OR(I1543&gt;=0.05,I1543="N/A")),"Type 2",IF(OR(AND('Test Sample Data'!N1543&gt;=30,'Control Sample Data'!N1543&lt;=30),AND('Test Sample Data'!N1543&lt;=30,'Control Sample Data'!N1543&gt;=30)),"Type 1","OKAY")))</f>
        <v>OKAY</v>
      </c>
    </row>
    <row r="1544" spans="1:11">
      <c r="A1544" s="68"/>
      <c r="B1544" s="95" t="str">
        <f>IF('Gene Table'!E1544="","",'Gene Table'!E1544)</f>
        <v>hsa-miR-4792</v>
      </c>
      <c r="C1544" s="87" t="str">
        <f>'Gene Table'!B1544</f>
        <v>A06</v>
      </c>
      <c r="D1544" s="88" t="e">
        <f>Calculations!BN1545</f>
        <v>#DIV/0!</v>
      </c>
      <c r="E1544" s="88" t="e">
        <f>Calculations!BO1545</f>
        <v>#DIV/0!</v>
      </c>
      <c r="F1544" s="89" t="e">
        <f t="shared" si="116"/>
        <v>#DIV/0!</v>
      </c>
      <c r="G1544" s="89" t="e">
        <f t="shared" si="117"/>
        <v>#DIV/0!</v>
      </c>
      <c r="H1544" s="88" t="e">
        <f t="shared" si="118"/>
        <v>#DIV/0!</v>
      </c>
      <c r="I1544" s="92" t="str">
        <f>IF(OR(COUNT(Calculations!BP1545:BY1545)&lt;3,COUNT(Calculations!BZ1545:CI1545)&lt;3),"N/A",IF(ISERROR(TTEST(Calculations!BP1545:BY1545,Calculations!BZ1545:CI1545,2,2)),"N/A",TTEST(Calculations!BP1545:BY1545,Calculations!BZ1545:CI1545,2,2)))</f>
        <v>N/A</v>
      </c>
      <c r="J1544" s="88" t="e">
        <f t="shared" si="119"/>
        <v>#DIV/0!</v>
      </c>
      <c r="K1544" s="93" t="str">
        <f>IF(AND('Test Sample Data'!N1544&gt;=35,'Control Sample Data'!N1544&gt;=35),"Type 3",IF(AND('Test Sample Data'!N1544&gt;=30,'Control Sample Data'!N1544&gt;=30,OR(I1544&gt;=0.05,I1544="N/A")),"Type 2",IF(OR(AND('Test Sample Data'!N1544&gt;=30,'Control Sample Data'!N1544&lt;=30),AND('Test Sample Data'!N1544&lt;=30,'Control Sample Data'!N1544&gt;=30)),"Type 1","OKAY")))</f>
        <v>OKAY</v>
      </c>
    </row>
    <row r="1545" spans="1:11">
      <c r="A1545" s="68"/>
      <c r="B1545" s="95" t="str">
        <f>IF('Gene Table'!E1545="","",'Gene Table'!E1545)</f>
        <v>hsa-miR-4738-5p</v>
      </c>
      <c r="C1545" s="87" t="str">
        <f>'Gene Table'!B1545</f>
        <v>A07</v>
      </c>
      <c r="D1545" s="88" t="e">
        <f>Calculations!BN1546</f>
        <v>#DIV/0!</v>
      </c>
      <c r="E1545" s="88" t="e">
        <f>Calculations!BO1546</f>
        <v>#DIV/0!</v>
      </c>
      <c r="F1545" s="89" t="e">
        <f t="shared" si="116"/>
        <v>#DIV/0!</v>
      </c>
      <c r="G1545" s="89" t="e">
        <f t="shared" si="117"/>
        <v>#DIV/0!</v>
      </c>
      <c r="H1545" s="88" t="e">
        <f t="shared" si="118"/>
        <v>#DIV/0!</v>
      </c>
      <c r="I1545" s="92" t="str">
        <f>IF(OR(COUNT(Calculations!BP1546:BY1546)&lt;3,COUNT(Calculations!BZ1546:CI1546)&lt;3),"N/A",IF(ISERROR(TTEST(Calculations!BP1546:BY1546,Calculations!BZ1546:CI1546,2,2)),"N/A",TTEST(Calculations!BP1546:BY1546,Calculations!BZ1546:CI1546,2,2)))</f>
        <v>N/A</v>
      </c>
      <c r="J1545" s="88" t="e">
        <f t="shared" si="119"/>
        <v>#DIV/0!</v>
      </c>
      <c r="K1545" s="93" t="str">
        <f>IF(AND('Test Sample Data'!N1545&gt;=35,'Control Sample Data'!N1545&gt;=35),"Type 3",IF(AND('Test Sample Data'!N1545&gt;=30,'Control Sample Data'!N1545&gt;=30,OR(I1545&gt;=0.05,I1545="N/A")),"Type 2",IF(OR(AND('Test Sample Data'!N1545&gt;=30,'Control Sample Data'!N1545&lt;=30),AND('Test Sample Data'!N1545&lt;=30,'Control Sample Data'!N1545&gt;=30)),"Type 1","OKAY")))</f>
        <v>OKAY</v>
      </c>
    </row>
    <row r="1546" spans="1:11">
      <c r="A1546" s="68"/>
      <c r="B1546" s="95" t="str">
        <f>IF('Gene Table'!E1546="","",'Gene Table'!E1546)</f>
        <v>hsa-miR-4793-5p</v>
      </c>
      <c r="C1546" s="87" t="str">
        <f>'Gene Table'!B1546</f>
        <v>A08</v>
      </c>
      <c r="D1546" s="88" t="e">
        <f>Calculations!BN1547</f>
        <v>#DIV/0!</v>
      </c>
      <c r="E1546" s="88" t="e">
        <f>Calculations!BO1547</f>
        <v>#DIV/0!</v>
      </c>
      <c r="F1546" s="89" t="e">
        <f t="shared" si="116"/>
        <v>#DIV/0!</v>
      </c>
      <c r="G1546" s="89" t="e">
        <f t="shared" si="117"/>
        <v>#DIV/0!</v>
      </c>
      <c r="H1546" s="88" t="e">
        <f t="shared" si="118"/>
        <v>#DIV/0!</v>
      </c>
      <c r="I1546" s="92" t="str">
        <f>IF(OR(COUNT(Calculations!BP1547:BY1547)&lt;3,COUNT(Calculations!BZ1547:CI1547)&lt;3),"N/A",IF(ISERROR(TTEST(Calculations!BP1547:BY1547,Calculations!BZ1547:CI1547,2,2)),"N/A",TTEST(Calculations!BP1547:BY1547,Calculations!BZ1547:CI1547,2,2)))</f>
        <v>N/A</v>
      </c>
      <c r="J1546" s="88" t="e">
        <f t="shared" si="119"/>
        <v>#DIV/0!</v>
      </c>
      <c r="K1546" s="93" t="str">
        <f>IF(AND('Test Sample Data'!N1546&gt;=35,'Control Sample Data'!N1546&gt;=35),"Type 3",IF(AND('Test Sample Data'!N1546&gt;=30,'Control Sample Data'!N1546&gt;=30,OR(I1546&gt;=0.05,I1546="N/A")),"Type 2",IF(OR(AND('Test Sample Data'!N1546&gt;=30,'Control Sample Data'!N1546&lt;=30),AND('Test Sample Data'!N1546&lt;=30,'Control Sample Data'!N1546&gt;=30)),"Type 1","OKAY")))</f>
        <v>OKAY</v>
      </c>
    </row>
    <row r="1547" spans="1:11">
      <c r="A1547" s="68"/>
      <c r="B1547" s="95" t="str">
        <f>IF('Gene Table'!E1547="","",'Gene Table'!E1547)</f>
        <v>hsa-miR-4738-3p</v>
      </c>
      <c r="C1547" s="87" t="str">
        <f>'Gene Table'!B1547</f>
        <v>A09</v>
      </c>
      <c r="D1547" s="88" t="e">
        <f>Calculations!BN1548</f>
        <v>#DIV/0!</v>
      </c>
      <c r="E1547" s="88" t="e">
        <f>Calculations!BO1548</f>
        <v>#DIV/0!</v>
      </c>
      <c r="F1547" s="89" t="e">
        <f t="shared" si="116"/>
        <v>#DIV/0!</v>
      </c>
      <c r="G1547" s="89" t="e">
        <f t="shared" si="117"/>
        <v>#DIV/0!</v>
      </c>
      <c r="H1547" s="88" t="e">
        <f t="shared" si="118"/>
        <v>#DIV/0!</v>
      </c>
      <c r="I1547" s="92" t="str">
        <f>IF(OR(COUNT(Calculations!BP1548:BY1548)&lt;3,COUNT(Calculations!BZ1548:CI1548)&lt;3),"N/A",IF(ISERROR(TTEST(Calculations!BP1548:BY1548,Calculations!BZ1548:CI1548,2,2)),"N/A",TTEST(Calculations!BP1548:BY1548,Calculations!BZ1548:CI1548,2,2)))</f>
        <v>N/A</v>
      </c>
      <c r="J1547" s="88" t="e">
        <f t="shared" si="119"/>
        <v>#DIV/0!</v>
      </c>
      <c r="K1547" s="93" t="str">
        <f>IF(AND('Test Sample Data'!N1547&gt;=35,'Control Sample Data'!N1547&gt;=35),"Type 3",IF(AND('Test Sample Data'!N1547&gt;=30,'Control Sample Data'!N1547&gt;=30,OR(I1547&gt;=0.05,I1547="N/A")),"Type 2",IF(OR(AND('Test Sample Data'!N1547&gt;=30,'Control Sample Data'!N1547&lt;=30),AND('Test Sample Data'!N1547&lt;=30,'Control Sample Data'!N1547&gt;=30)),"Type 1","OKAY")))</f>
        <v>OKAY</v>
      </c>
    </row>
    <row r="1548" spans="1:11">
      <c r="A1548" s="68"/>
      <c r="B1548" s="95" t="str">
        <f>IF('Gene Table'!E1548="","",'Gene Table'!E1548)</f>
        <v>hsa-miR-4793-3p</v>
      </c>
      <c r="C1548" s="87" t="str">
        <f>'Gene Table'!B1548</f>
        <v>A10</v>
      </c>
      <c r="D1548" s="88" t="e">
        <f>Calculations!BN1549</f>
        <v>#DIV/0!</v>
      </c>
      <c r="E1548" s="88" t="e">
        <f>Calculations!BO1549</f>
        <v>#DIV/0!</v>
      </c>
      <c r="F1548" s="89" t="e">
        <f t="shared" si="116"/>
        <v>#DIV/0!</v>
      </c>
      <c r="G1548" s="89" t="e">
        <f t="shared" si="117"/>
        <v>#DIV/0!</v>
      </c>
      <c r="H1548" s="88" t="e">
        <f t="shared" si="118"/>
        <v>#DIV/0!</v>
      </c>
      <c r="I1548" s="92" t="str">
        <f>IF(OR(COUNT(Calculations!BP1549:BY1549)&lt;3,COUNT(Calculations!BZ1549:CI1549)&lt;3),"N/A",IF(ISERROR(TTEST(Calculations!BP1549:BY1549,Calculations!BZ1549:CI1549,2,2)),"N/A",TTEST(Calculations!BP1549:BY1549,Calculations!BZ1549:CI1549,2,2)))</f>
        <v>N/A</v>
      </c>
      <c r="J1548" s="88" t="e">
        <f t="shared" si="119"/>
        <v>#DIV/0!</v>
      </c>
      <c r="K1548" s="93" t="str">
        <f>IF(AND('Test Sample Data'!N1548&gt;=35,'Control Sample Data'!N1548&gt;=35),"Type 3",IF(AND('Test Sample Data'!N1548&gt;=30,'Control Sample Data'!N1548&gt;=30,OR(I1548&gt;=0.05,I1548="N/A")),"Type 2",IF(OR(AND('Test Sample Data'!N1548&gt;=30,'Control Sample Data'!N1548&lt;=30),AND('Test Sample Data'!N1548&lt;=30,'Control Sample Data'!N1548&gt;=30)),"Type 1","OKAY")))</f>
        <v>OKAY</v>
      </c>
    </row>
    <row r="1549" spans="1:11">
      <c r="A1549" s="68"/>
      <c r="B1549" s="95" t="str">
        <f>IF('Gene Table'!E1549="","",'Gene Table'!E1549)</f>
        <v>hsa-miR-4739</v>
      </c>
      <c r="C1549" s="87" t="str">
        <f>'Gene Table'!B1549</f>
        <v>A11</v>
      </c>
      <c r="D1549" s="88" t="e">
        <f>Calculations!BN1550</f>
        <v>#DIV/0!</v>
      </c>
      <c r="E1549" s="88" t="e">
        <f>Calculations!BO1550</f>
        <v>#DIV/0!</v>
      </c>
      <c r="F1549" s="89" t="e">
        <f t="shared" si="116"/>
        <v>#DIV/0!</v>
      </c>
      <c r="G1549" s="89" t="e">
        <f t="shared" si="117"/>
        <v>#DIV/0!</v>
      </c>
      <c r="H1549" s="88" t="e">
        <f t="shared" si="118"/>
        <v>#DIV/0!</v>
      </c>
      <c r="I1549" s="92" t="str">
        <f>IF(OR(COUNT(Calculations!BP1550:BY1550)&lt;3,COUNT(Calculations!BZ1550:CI1550)&lt;3),"N/A",IF(ISERROR(TTEST(Calculations!BP1550:BY1550,Calculations!BZ1550:CI1550,2,2)),"N/A",TTEST(Calculations!BP1550:BY1550,Calculations!BZ1550:CI1550,2,2)))</f>
        <v>N/A</v>
      </c>
      <c r="J1549" s="88" t="e">
        <f t="shared" si="119"/>
        <v>#DIV/0!</v>
      </c>
      <c r="K1549" s="93" t="str">
        <f>IF(AND('Test Sample Data'!N1549&gt;=35,'Control Sample Data'!N1549&gt;=35),"Type 3",IF(AND('Test Sample Data'!N1549&gt;=30,'Control Sample Data'!N1549&gt;=30,OR(I1549&gt;=0.05,I1549="N/A")),"Type 2",IF(OR(AND('Test Sample Data'!N1549&gt;=30,'Control Sample Data'!N1549&lt;=30),AND('Test Sample Data'!N1549&lt;=30,'Control Sample Data'!N1549&gt;=30)),"Type 1","OKAY")))</f>
        <v>OKAY</v>
      </c>
    </row>
    <row r="1550" spans="1:11">
      <c r="A1550" s="68"/>
      <c r="B1550" s="95" t="str">
        <f>IF('Gene Table'!E1550="","",'Gene Table'!E1550)</f>
        <v>hsa-miR-4794</v>
      </c>
      <c r="C1550" s="87" t="str">
        <f>'Gene Table'!B1550</f>
        <v>A12</v>
      </c>
      <c r="D1550" s="88" t="e">
        <f>Calculations!BN1551</f>
        <v>#DIV/0!</v>
      </c>
      <c r="E1550" s="88" t="e">
        <f>Calculations!BO1551</f>
        <v>#DIV/0!</v>
      </c>
      <c r="F1550" s="89" t="e">
        <f t="shared" si="116"/>
        <v>#DIV/0!</v>
      </c>
      <c r="G1550" s="89" t="e">
        <f t="shared" si="117"/>
        <v>#DIV/0!</v>
      </c>
      <c r="H1550" s="88" t="e">
        <f t="shared" si="118"/>
        <v>#DIV/0!</v>
      </c>
      <c r="I1550" s="92" t="str">
        <f>IF(OR(COUNT(Calculations!BP1551:BY1551)&lt;3,COUNT(Calculations!BZ1551:CI1551)&lt;3),"N/A",IF(ISERROR(TTEST(Calculations!BP1551:BY1551,Calculations!BZ1551:CI1551,2,2)),"N/A",TTEST(Calculations!BP1551:BY1551,Calculations!BZ1551:CI1551,2,2)))</f>
        <v>N/A</v>
      </c>
      <c r="J1550" s="88" t="e">
        <f t="shared" si="119"/>
        <v>#DIV/0!</v>
      </c>
      <c r="K1550" s="93" t="str">
        <f>IF(AND('Test Sample Data'!N1550&gt;=35,'Control Sample Data'!N1550&gt;=35),"Type 3",IF(AND('Test Sample Data'!N1550&gt;=30,'Control Sample Data'!N1550&gt;=30,OR(I1550&gt;=0.05,I1550="N/A")),"Type 2",IF(OR(AND('Test Sample Data'!N1550&gt;=30,'Control Sample Data'!N1550&lt;=30),AND('Test Sample Data'!N1550&lt;=30,'Control Sample Data'!N1550&gt;=30)),"Type 1","OKAY")))</f>
        <v>OKAY</v>
      </c>
    </row>
    <row r="1551" spans="1:11">
      <c r="A1551" s="68"/>
      <c r="B1551" s="95" t="str">
        <f>IF('Gene Table'!E1551="","",'Gene Table'!E1551)</f>
        <v>hsa-miR-4740-5p</v>
      </c>
      <c r="C1551" s="87" t="str">
        <f>'Gene Table'!B1551</f>
        <v>A13</v>
      </c>
      <c r="D1551" s="88" t="e">
        <f>Calculations!BN1552</f>
        <v>#DIV/0!</v>
      </c>
      <c r="E1551" s="88" t="e">
        <f>Calculations!BO1552</f>
        <v>#DIV/0!</v>
      </c>
      <c r="F1551" s="89" t="e">
        <f t="shared" si="116"/>
        <v>#DIV/0!</v>
      </c>
      <c r="G1551" s="89" t="e">
        <f t="shared" si="117"/>
        <v>#DIV/0!</v>
      </c>
      <c r="H1551" s="88" t="e">
        <f t="shared" si="118"/>
        <v>#DIV/0!</v>
      </c>
      <c r="I1551" s="92" t="str">
        <f>IF(OR(COUNT(Calculations!BP1552:BY1552)&lt;3,COUNT(Calculations!BZ1552:CI1552)&lt;3),"N/A",IF(ISERROR(TTEST(Calculations!BP1552:BY1552,Calculations!BZ1552:CI1552,2,2)),"N/A",TTEST(Calculations!BP1552:BY1552,Calculations!BZ1552:CI1552,2,2)))</f>
        <v>N/A</v>
      </c>
      <c r="J1551" s="88" t="e">
        <f t="shared" si="119"/>
        <v>#DIV/0!</v>
      </c>
      <c r="K1551" s="93" t="str">
        <f>IF(AND('Test Sample Data'!N1551&gt;=35,'Control Sample Data'!N1551&gt;=35),"Type 3",IF(AND('Test Sample Data'!N1551&gt;=30,'Control Sample Data'!N1551&gt;=30,OR(I1551&gt;=0.05,I1551="N/A")),"Type 2",IF(OR(AND('Test Sample Data'!N1551&gt;=30,'Control Sample Data'!N1551&lt;=30),AND('Test Sample Data'!N1551&lt;=30,'Control Sample Data'!N1551&gt;=30)),"Type 1","OKAY")))</f>
        <v>OKAY</v>
      </c>
    </row>
    <row r="1552" spans="1:11">
      <c r="A1552" s="68"/>
      <c r="B1552" s="95" t="str">
        <f>IF('Gene Table'!E1552="","",'Gene Table'!E1552)</f>
        <v>hsa-miR-4795-5p</v>
      </c>
      <c r="C1552" s="87" t="str">
        <f>'Gene Table'!B1552</f>
        <v>A14</v>
      </c>
      <c r="D1552" s="88" t="e">
        <f>Calculations!BN1553</f>
        <v>#DIV/0!</v>
      </c>
      <c r="E1552" s="88" t="e">
        <f>Calculations!BO1553</f>
        <v>#DIV/0!</v>
      </c>
      <c r="F1552" s="89" t="e">
        <f t="shared" si="116"/>
        <v>#DIV/0!</v>
      </c>
      <c r="G1552" s="89" t="e">
        <f t="shared" si="117"/>
        <v>#DIV/0!</v>
      </c>
      <c r="H1552" s="88" t="e">
        <f t="shared" si="118"/>
        <v>#DIV/0!</v>
      </c>
      <c r="I1552" s="92" t="str">
        <f>IF(OR(COUNT(Calculations!BP1553:BY1553)&lt;3,COUNT(Calculations!BZ1553:CI1553)&lt;3),"N/A",IF(ISERROR(TTEST(Calculations!BP1553:BY1553,Calculations!BZ1553:CI1553,2,2)),"N/A",TTEST(Calculations!BP1553:BY1553,Calculations!BZ1553:CI1553,2,2)))</f>
        <v>N/A</v>
      </c>
      <c r="J1552" s="88" t="e">
        <f t="shared" si="119"/>
        <v>#DIV/0!</v>
      </c>
      <c r="K1552" s="93" t="str">
        <f>IF(AND('Test Sample Data'!N1552&gt;=35,'Control Sample Data'!N1552&gt;=35),"Type 3",IF(AND('Test Sample Data'!N1552&gt;=30,'Control Sample Data'!N1552&gt;=30,OR(I1552&gt;=0.05,I1552="N/A")),"Type 2",IF(OR(AND('Test Sample Data'!N1552&gt;=30,'Control Sample Data'!N1552&lt;=30),AND('Test Sample Data'!N1552&lt;=30,'Control Sample Data'!N1552&gt;=30)),"Type 1","OKAY")))</f>
        <v>OKAY</v>
      </c>
    </row>
    <row r="1553" spans="1:11">
      <c r="A1553" s="68"/>
      <c r="B1553" s="95" t="str">
        <f>IF('Gene Table'!E1553="","",'Gene Table'!E1553)</f>
        <v>hsa-miR-4740-3p</v>
      </c>
      <c r="C1553" s="87" t="str">
        <f>'Gene Table'!B1553</f>
        <v>A15</v>
      </c>
      <c r="D1553" s="88" t="e">
        <f>Calculations!BN1554</f>
        <v>#DIV/0!</v>
      </c>
      <c r="E1553" s="88" t="e">
        <f>Calculations!BO1554</f>
        <v>#DIV/0!</v>
      </c>
      <c r="F1553" s="89" t="e">
        <f t="shared" si="116"/>
        <v>#DIV/0!</v>
      </c>
      <c r="G1553" s="89" t="e">
        <f t="shared" si="117"/>
        <v>#DIV/0!</v>
      </c>
      <c r="H1553" s="88" t="e">
        <f t="shared" si="118"/>
        <v>#DIV/0!</v>
      </c>
      <c r="I1553" s="92" t="str">
        <f>IF(OR(COUNT(Calculations!BP1554:BY1554)&lt;3,COUNT(Calculations!BZ1554:CI1554)&lt;3),"N/A",IF(ISERROR(TTEST(Calculations!BP1554:BY1554,Calculations!BZ1554:CI1554,2,2)),"N/A",TTEST(Calculations!BP1554:BY1554,Calculations!BZ1554:CI1554,2,2)))</f>
        <v>N/A</v>
      </c>
      <c r="J1553" s="88" t="e">
        <f t="shared" si="119"/>
        <v>#DIV/0!</v>
      </c>
      <c r="K1553" s="93" t="str">
        <f>IF(AND('Test Sample Data'!N1553&gt;=35,'Control Sample Data'!N1553&gt;=35),"Type 3",IF(AND('Test Sample Data'!N1553&gt;=30,'Control Sample Data'!N1553&gt;=30,OR(I1553&gt;=0.05,I1553="N/A")),"Type 2",IF(OR(AND('Test Sample Data'!N1553&gt;=30,'Control Sample Data'!N1553&lt;=30),AND('Test Sample Data'!N1553&lt;=30,'Control Sample Data'!N1553&gt;=30)),"Type 1","OKAY")))</f>
        <v>OKAY</v>
      </c>
    </row>
    <row r="1554" spans="1:11">
      <c r="A1554" s="68"/>
      <c r="B1554" s="95" t="str">
        <f>IF('Gene Table'!E1554="","",'Gene Table'!E1554)</f>
        <v>hsa-miR-4795-3p</v>
      </c>
      <c r="C1554" s="87" t="str">
        <f>'Gene Table'!B1554</f>
        <v>A16</v>
      </c>
      <c r="D1554" s="88" t="e">
        <f>Calculations!BN1555</f>
        <v>#DIV/0!</v>
      </c>
      <c r="E1554" s="88" t="e">
        <f>Calculations!BO1555</f>
        <v>#DIV/0!</v>
      </c>
      <c r="F1554" s="89" t="e">
        <f t="shared" si="116"/>
        <v>#DIV/0!</v>
      </c>
      <c r="G1554" s="89" t="e">
        <f t="shared" si="117"/>
        <v>#DIV/0!</v>
      </c>
      <c r="H1554" s="88" t="e">
        <f t="shared" si="118"/>
        <v>#DIV/0!</v>
      </c>
      <c r="I1554" s="92" t="str">
        <f>IF(OR(COUNT(Calculations!BP1555:BY1555)&lt;3,COUNT(Calculations!BZ1555:CI1555)&lt;3),"N/A",IF(ISERROR(TTEST(Calculations!BP1555:BY1555,Calculations!BZ1555:CI1555,2,2)),"N/A",TTEST(Calculations!BP1555:BY1555,Calculations!BZ1555:CI1555,2,2)))</f>
        <v>N/A</v>
      </c>
      <c r="J1554" s="88" t="e">
        <f t="shared" si="119"/>
        <v>#DIV/0!</v>
      </c>
      <c r="K1554" s="93" t="str">
        <f>IF(AND('Test Sample Data'!N1554&gt;=35,'Control Sample Data'!N1554&gt;=35),"Type 3",IF(AND('Test Sample Data'!N1554&gt;=30,'Control Sample Data'!N1554&gt;=30,OR(I1554&gt;=0.05,I1554="N/A")),"Type 2",IF(OR(AND('Test Sample Data'!N1554&gt;=30,'Control Sample Data'!N1554&lt;=30),AND('Test Sample Data'!N1554&lt;=30,'Control Sample Data'!N1554&gt;=30)),"Type 1","OKAY")))</f>
        <v>OKAY</v>
      </c>
    </row>
    <row r="1555" spans="1:11">
      <c r="A1555" s="68"/>
      <c r="B1555" s="95" t="str">
        <f>IF('Gene Table'!E1555="","",'Gene Table'!E1555)</f>
        <v>hsa-miR-4741</v>
      </c>
      <c r="C1555" s="87" t="str">
        <f>'Gene Table'!B1555</f>
        <v>A17</v>
      </c>
      <c r="D1555" s="88" t="e">
        <f>Calculations!BN1556</f>
        <v>#DIV/0!</v>
      </c>
      <c r="E1555" s="88" t="e">
        <f>Calculations!BO1556</f>
        <v>#DIV/0!</v>
      </c>
      <c r="F1555" s="89" t="e">
        <f t="shared" si="116"/>
        <v>#DIV/0!</v>
      </c>
      <c r="G1555" s="89" t="e">
        <f t="shared" si="117"/>
        <v>#DIV/0!</v>
      </c>
      <c r="H1555" s="88" t="e">
        <f t="shared" si="118"/>
        <v>#DIV/0!</v>
      </c>
      <c r="I1555" s="92" t="str">
        <f>IF(OR(COUNT(Calculations!BP1556:BY1556)&lt;3,COUNT(Calculations!BZ1556:CI1556)&lt;3),"N/A",IF(ISERROR(TTEST(Calculations!BP1556:BY1556,Calculations!BZ1556:CI1556,2,2)),"N/A",TTEST(Calculations!BP1556:BY1556,Calculations!BZ1556:CI1556,2,2)))</f>
        <v>N/A</v>
      </c>
      <c r="J1555" s="88" t="e">
        <f t="shared" si="119"/>
        <v>#DIV/0!</v>
      </c>
      <c r="K1555" s="93" t="str">
        <f>IF(AND('Test Sample Data'!N1555&gt;=35,'Control Sample Data'!N1555&gt;=35),"Type 3",IF(AND('Test Sample Data'!N1555&gt;=30,'Control Sample Data'!N1555&gt;=30,OR(I1555&gt;=0.05,I1555="N/A")),"Type 2",IF(OR(AND('Test Sample Data'!N1555&gt;=30,'Control Sample Data'!N1555&lt;=30),AND('Test Sample Data'!N1555&lt;=30,'Control Sample Data'!N1555&gt;=30)),"Type 1","OKAY")))</f>
        <v>OKAY</v>
      </c>
    </row>
    <row r="1556" spans="1:11">
      <c r="A1556" s="68"/>
      <c r="B1556" s="95" t="str">
        <f>IF('Gene Table'!E1556="","",'Gene Table'!E1556)</f>
        <v>hsa-miR-4796-5p</v>
      </c>
      <c r="C1556" s="87" t="str">
        <f>'Gene Table'!B1556</f>
        <v>A18</v>
      </c>
      <c r="D1556" s="88" t="e">
        <f>Calculations!BN1557</f>
        <v>#DIV/0!</v>
      </c>
      <c r="E1556" s="88" t="e">
        <f>Calculations!BO1557</f>
        <v>#DIV/0!</v>
      </c>
      <c r="F1556" s="89" t="e">
        <f t="shared" si="116"/>
        <v>#DIV/0!</v>
      </c>
      <c r="G1556" s="89" t="e">
        <f t="shared" si="117"/>
        <v>#DIV/0!</v>
      </c>
      <c r="H1556" s="88" t="e">
        <f t="shared" si="118"/>
        <v>#DIV/0!</v>
      </c>
      <c r="I1556" s="92" t="str">
        <f>IF(OR(COUNT(Calculations!BP1557:BY1557)&lt;3,COUNT(Calculations!BZ1557:CI1557)&lt;3),"N/A",IF(ISERROR(TTEST(Calculations!BP1557:BY1557,Calculations!BZ1557:CI1557,2,2)),"N/A",TTEST(Calculations!BP1557:BY1557,Calculations!BZ1557:CI1557,2,2)))</f>
        <v>N/A</v>
      </c>
      <c r="J1556" s="88" t="e">
        <f t="shared" si="119"/>
        <v>#DIV/0!</v>
      </c>
      <c r="K1556" s="93" t="str">
        <f>IF(AND('Test Sample Data'!N1556&gt;=35,'Control Sample Data'!N1556&gt;=35),"Type 3",IF(AND('Test Sample Data'!N1556&gt;=30,'Control Sample Data'!N1556&gt;=30,OR(I1556&gt;=0.05,I1556="N/A")),"Type 2",IF(OR(AND('Test Sample Data'!N1556&gt;=30,'Control Sample Data'!N1556&lt;=30),AND('Test Sample Data'!N1556&lt;=30,'Control Sample Data'!N1556&gt;=30)),"Type 1","OKAY")))</f>
        <v>OKAY</v>
      </c>
    </row>
    <row r="1557" spans="1:11">
      <c r="A1557" s="68"/>
      <c r="B1557" s="95" t="str">
        <f>IF('Gene Table'!E1557="","",'Gene Table'!E1557)</f>
        <v>hsa-miR-4742-5p</v>
      </c>
      <c r="C1557" s="87" t="str">
        <f>'Gene Table'!B1557</f>
        <v>A19</v>
      </c>
      <c r="D1557" s="88" t="e">
        <f>Calculations!BN1558</f>
        <v>#DIV/0!</v>
      </c>
      <c r="E1557" s="88" t="e">
        <f>Calculations!BO1558</f>
        <v>#DIV/0!</v>
      </c>
      <c r="F1557" s="89" t="e">
        <f t="shared" si="116"/>
        <v>#DIV/0!</v>
      </c>
      <c r="G1557" s="89" t="e">
        <f t="shared" si="117"/>
        <v>#DIV/0!</v>
      </c>
      <c r="H1557" s="88" t="e">
        <f t="shared" si="118"/>
        <v>#DIV/0!</v>
      </c>
      <c r="I1557" s="92" t="str">
        <f>IF(OR(COUNT(Calculations!BP1558:BY1558)&lt;3,COUNT(Calculations!BZ1558:CI1558)&lt;3),"N/A",IF(ISERROR(TTEST(Calculations!BP1558:BY1558,Calculations!BZ1558:CI1558,2,2)),"N/A",TTEST(Calculations!BP1558:BY1558,Calculations!BZ1558:CI1558,2,2)))</f>
        <v>N/A</v>
      </c>
      <c r="J1557" s="88" t="e">
        <f t="shared" si="119"/>
        <v>#DIV/0!</v>
      </c>
      <c r="K1557" s="93" t="str">
        <f>IF(AND('Test Sample Data'!N1557&gt;=35,'Control Sample Data'!N1557&gt;=35),"Type 3",IF(AND('Test Sample Data'!N1557&gt;=30,'Control Sample Data'!N1557&gt;=30,OR(I1557&gt;=0.05,I1557="N/A")),"Type 2",IF(OR(AND('Test Sample Data'!N1557&gt;=30,'Control Sample Data'!N1557&lt;=30),AND('Test Sample Data'!N1557&lt;=30,'Control Sample Data'!N1557&gt;=30)),"Type 1","OKAY")))</f>
        <v>OKAY</v>
      </c>
    </row>
    <row r="1558" spans="1:11">
      <c r="A1558" s="68"/>
      <c r="B1558" s="95" t="str">
        <f>IF('Gene Table'!E1558="","",'Gene Table'!E1558)</f>
        <v>hsa-miR-4796-3p</v>
      </c>
      <c r="C1558" s="87" t="str">
        <f>'Gene Table'!B1558</f>
        <v>A20</v>
      </c>
      <c r="D1558" s="88" t="e">
        <f>Calculations!BN1559</f>
        <v>#DIV/0!</v>
      </c>
      <c r="E1558" s="88" t="e">
        <f>Calculations!BO1559</f>
        <v>#DIV/0!</v>
      </c>
      <c r="F1558" s="89" t="e">
        <f t="shared" si="116"/>
        <v>#DIV/0!</v>
      </c>
      <c r="G1558" s="89" t="e">
        <f t="shared" si="117"/>
        <v>#DIV/0!</v>
      </c>
      <c r="H1558" s="88" t="e">
        <f t="shared" si="118"/>
        <v>#DIV/0!</v>
      </c>
      <c r="I1558" s="92" t="str">
        <f>IF(OR(COUNT(Calculations!BP1559:BY1559)&lt;3,COUNT(Calculations!BZ1559:CI1559)&lt;3),"N/A",IF(ISERROR(TTEST(Calculations!BP1559:BY1559,Calculations!BZ1559:CI1559,2,2)),"N/A",TTEST(Calculations!BP1559:BY1559,Calculations!BZ1559:CI1559,2,2)))</f>
        <v>N/A</v>
      </c>
      <c r="J1558" s="88" t="e">
        <f t="shared" si="119"/>
        <v>#DIV/0!</v>
      </c>
      <c r="K1558" s="93" t="str">
        <f>IF(AND('Test Sample Data'!N1558&gt;=35,'Control Sample Data'!N1558&gt;=35),"Type 3",IF(AND('Test Sample Data'!N1558&gt;=30,'Control Sample Data'!N1558&gt;=30,OR(I1558&gt;=0.05,I1558="N/A")),"Type 2",IF(OR(AND('Test Sample Data'!N1558&gt;=30,'Control Sample Data'!N1558&lt;=30),AND('Test Sample Data'!N1558&lt;=30,'Control Sample Data'!N1558&gt;=30)),"Type 1","OKAY")))</f>
        <v>OKAY</v>
      </c>
    </row>
    <row r="1559" spans="1:11">
      <c r="A1559" s="68"/>
      <c r="B1559" s="95" t="str">
        <f>IF('Gene Table'!E1559="","",'Gene Table'!E1559)</f>
        <v>hsa-miR-4742-3p</v>
      </c>
      <c r="C1559" s="87" t="str">
        <f>'Gene Table'!B1559</f>
        <v>A21</v>
      </c>
      <c r="D1559" s="88" t="e">
        <f>Calculations!BN1560</f>
        <v>#DIV/0!</v>
      </c>
      <c r="E1559" s="88" t="e">
        <f>Calculations!BO1560</f>
        <v>#DIV/0!</v>
      </c>
      <c r="F1559" s="89" t="e">
        <f t="shared" si="116"/>
        <v>#DIV/0!</v>
      </c>
      <c r="G1559" s="89" t="e">
        <f t="shared" si="117"/>
        <v>#DIV/0!</v>
      </c>
      <c r="H1559" s="88" t="e">
        <f t="shared" si="118"/>
        <v>#DIV/0!</v>
      </c>
      <c r="I1559" s="92" t="str">
        <f>IF(OR(COUNT(Calculations!BP1560:BY1560)&lt;3,COUNT(Calculations!BZ1560:CI1560)&lt;3),"N/A",IF(ISERROR(TTEST(Calculations!BP1560:BY1560,Calculations!BZ1560:CI1560,2,2)),"N/A",TTEST(Calculations!BP1560:BY1560,Calculations!BZ1560:CI1560,2,2)))</f>
        <v>N/A</v>
      </c>
      <c r="J1559" s="88" t="e">
        <f t="shared" si="119"/>
        <v>#DIV/0!</v>
      </c>
      <c r="K1559" s="93" t="str">
        <f>IF(AND('Test Sample Data'!N1559&gt;=35,'Control Sample Data'!N1559&gt;=35),"Type 3",IF(AND('Test Sample Data'!N1559&gt;=30,'Control Sample Data'!N1559&gt;=30,OR(I1559&gt;=0.05,I1559="N/A")),"Type 2",IF(OR(AND('Test Sample Data'!N1559&gt;=30,'Control Sample Data'!N1559&lt;=30),AND('Test Sample Data'!N1559&lt;=30,'Control Sample Data'!N1559&gt;=30)),"Type 1","OKAY")))</f>
        <v>OKAY</v>
      </c>
    </row>
    <row r="1560" spans="1:11">
      <c r="A1560" s="68"/>
      <c r="B1560" s="95" t="str">
        <f>IF('Gene Table'!E1560="","",'Gene Table'!E1560)</f>
        <v>hsa-miR-4797-5p</v>
      </c>
      <c r="C1560" s="87" t="str">
        <f>'Gene Table'!B1560</f>
        <v>A22</v>
      </c>
      <c r="D1560" s="88" t="e">
        <f>Calculations!BN1561</f>
        <v>#DIV/0!</v>
      </c>
      <c r="E1560" s="88" t="e">
        <f>Calculations!BO1561</f>
        <v>#DIV/0!</v>
      </c>
      <c r="F1560" s="89" t="e">
        <f t="shared" si="116"/>
        <v>#DIV/0!</v>
      </c>
      <c r="G1560" s="89" t="e">
        <f t="shared" si="117"/>
        <v>#DIV/0!</v>
      </c>
      <c r="H1560" s="88" t="e">
        <f t="shared" si="118"/>
        <v>#DIV/0!</v>
      </c>
      <c r="I1560" s="92" t="str">
        <f>IF(OR(COUNT(Calculations!BP1561:BY1561)&lt;3,COUNT(Calculations!BZ1561:CI1561)&lt;3),"N/A",IF(ISERROR(TTEST(Calculations!BP1561:BY1561,Calculations!BZ1561:CI1561,2,2)),"N/A",TTEST(Calculations!BP1561:BY1561,Calculations!BZ1561:CI1561,2,2)))</f>
        <v>N/A</v>
      </c>
      <c r="J1560" s="88" t="e">
        <f t="shared" si="119"/>
        <v>#DIV/0!</v>
      </c>
      <c r="K1560" s="93" t="str">
        <f>IF(AND('Test Sample Data'!N1560&gt;=35,'Control Sample Data'!N1560&gt;=35),"Type 3",IF(AND('Test Sample Data'!N1560&gt;=30,'Control Sample Data'!N1560&gt;=30,OR(I1560&gt;=0.05,I1560="N/A")),"Type 2",IF(OR(AND('Test Sample Data'!N1560&gt;=30,'Control Sample Data'!N1560&lt;=30),AND('Test Sample Data'!N1560&lt;=30,'Control Sample Data'!N1560&gt;=30)),"Type 1","OKAY")))</f>
        <v>OKAY</v>
      </c>
    </row>
    <row r="1561" spans="1:11">
      <c r="A1561" s="68"/>
      <c r="B1561" s="95" t="str">
        <f>IF('Gene Table'!E1561="","",'Gene Table'!E1561)</f>
        <v>hsa-miR-4743</v>
      </c>
      <c r="C1561" s="87" t="str">
        <f>'Gene Table'!B1561</f>
        <v>A23</v>
      </c>
      <c r="D1561" s="88" t="e">
        <f>Calculations!BN1562</f>
        <v>#DIV/0!</v>
      </c>
      <c r="E1561" s="88" t="e">
        <f>Calculations!BO1562</f>
        <v>#DIV/0!</v>
      </c>
      <c r="F1561" s="89" t="e">
        <f t="shared" si="116"/>
        <v>#DIV/0!</v>
      </c>
      <c r="G1561" s="89" t="e">
        <f t="shared" si="117"/>
        <v>#DIV/0!</v>
      </c>
      <c r="H1561" s="88" t="e">
        <f t="shared" si="118"/>
        <v>#DIV/0!</v>
      </c>
      <c r="I1561" s="92" t="str">
        <f>IF(OR(COUNT(Calculations!BP1562:BY1562)&lt;3,COUNT(Calculations!BZ1562:CI1562)&lt;3),"N/A",IF(ISERROR(TTEST(Calculations!BP1562:BY1562,Calculations!BZ1562:CI1562,2,2)),"N/A",TTEST(Calculations!BP1562:BY1562,Calculations!BZ1562:CI1562,2,2)))</f>
        <v>N/A</v>
      </c>
      <c r="J1561" s="88" t="e">
        <f t="shared" si="119"/>
        <v>#DIV/0!</v>
      </c>
      <c r="K1561" s="93" t="str">
        <f>IF(AND('Test Sample Data'!N1561&gt;=35,'Control Sample Data'!N1561&gt;=35),"Type 3",IF(AND('Test Sample Data'!N1561&gt;=30,'Control Sample Data'!N1561&gt;=30,OR(I1561&gt;=0.05,I1561="N/A")),"Type 2",IF(OR(AND('Test Sample Data'!N1561&gt;=30,'Control Sample Data'!N1561&lt;=30),AND('Test Sample Data'!N1561&lt;=30,'Control Sample Data'!N1561&gt;=30)),"Type 1","OKAY")))</f>
        <v>OKAY</v>
      </c>
    </row>
    <row r="1562" spans="1:11">
      <c r="A1562" s="68"/>
      <c r="B1562" s="95" t="str">
        <f>IF('Gene Table'!E1562="","",'Gene Table'!E1562)</f>
        <v>hsa-miR-4797-3p</v>
      </c>
      <c r="C1562" s="87" t="str">
        <f>'Gene Table'!B1562</f>
        <v>A24</v>
      </c>
      <c r="D1562" s="88" t="e">
        <f>Calculations!BN1563</f>
        <v>#DIV/0!</v>
      </c>
      <c r="E1562" s="88" t="e">
        <f>Calculations!BO1563</f>
        <v>#DIV/0!</v>
      </c>
      <c r="F1562" s="89" t="e">
        <f t="shared" si="116"/>
        <v>#DIV/0!</v>
      </c>
      <c r="G1562" s="89" t="e">
        <f t="shared" si="117"/>
        <v>#DIV/0!</v>
      </c>
      <c r="H1562" s="88" t="e">
        <f t="shared" si="118"/>
        <v>#DIV/0!</v>
      </c>
      <c r="I1562" s="92" t="str">
        <f>IF(OR(COUNT(Calculations!BP1563:BY1563)&lt;3,COUNT(Calculations!BZ1563:CI1563)&lt;3),"N/A",IF(ISERROR(TTEST(Calculations!BP1563:BY1563,Calculations!BZ1563:CI1563,2,2)),"N/A",TTEST(Calculations!BP1563:BY1563,Calculations!BZ1563:CI1563,2,2)))</f>
        <v>N/A</v>
      </c>
      <c r="J1562" s="88" t="e">
        <f t="shared" si="119"/>
        <v>#DIV/0!</v>
      </c>
      <c r="K1562" s="93" t="str">
        <f>IF(AND('Test Sample Data'!N1562&gt;=35,'Control Sample Data'!N1562&gt;=35),"Type 3",IF(AND('Test Sample Data'!N1562&gt;=30,'Control Sample Data'!N1562&gt;=30,OR(I1562&gt;=0.05,I1562="N/A")),"Type 2",IF(OR(AND('Test Sample Data'!N1562&gt;=30,'Control Sample Data'!N1562&lt;=30),AND('Test Sample Data'!N1562&lt;=30,'Control Sample Data'!N1562&gt;=30)),"Type 1","OKAY")))</f>
        <v>OKAY</v>
      </c>
    </row>
    <row r="1563" spans="1:11">
      <c r="A1563" s="68"/>
      <c r="B1563" s="95" t="str">
        <f>IF('Gene Table'!E1563="","",'Gene Table'!E1563)</f>
        <v>hsa-miR-548as-5p</v>
      </c>
      <c r="C1563" s="87" t="str">
        <f>'Gene Table'!B1563</f>
        <v>B01</v>
      </c>
      <c r="D1563" s="88" t="e">
        <f>Calculations!BN1564</f>
        <v>#DIV/0!</v>
      </c>
      <c r="E1563" s="88" t="e">
        <f>Calculations!BO1564</f>
        <v>#DIV/0!</v>
      </c>
      <c r="F1563" s="89" t="e">
        <f t="shared" si="116"/>
        <v>#DIV/0!</v>
      </c>
      <c r="G1563" s="89" t="e">
        <f t="shared" si="117"/>
        <v>#DIV/0!</v>
      </c>
      <c r="H1563" s="88" t="e">
        <f t="shared" si="118"/>
        <v>#DIV/0!</v>
      </c>
      <c r="I1563" s="92" t="str">
        <f>IF(OR(COUNT(Calculations!BP1564:BY1564)&lt;3,COUNT(Calculations!BZ1564:CI1564)&lt;3),"N/A",IF(ISERROR(TTEST(Calculations!BP1564:BY1564,Calculations!BZ1564:CI1564,2,2)),"N/A",TTEST(Calculations!BP1564:BY1564,Calculations!BZ1564:CI1564,2,2)))</f>
        <v>N/A</v>
      </c>
      <c r="J1563" s="88" t="e">
        <f t="shared" si="119"/>
        <v>#DIV/0!</v>
      </c>
      <c r="K1563" s="93" t="str">
        <f>IF(AND('Test Sample Data'!N1563&gt;=35,'Control Sample Data'!N1563&gt;=35),"Type 3",IF(AND('Test Sample Data'!N1563&gt;=30,'Control Sample Data'!N1563&gt;=30,OR(I1563&gt;=0.05,I1563="N/A")),"Type 2",IF(OR(AND('Test Sample Data'!N1563&gt;=30,'Control Sample Data'!N1563&lt;=30),AND('Test Sample Data'!N1563&lt;=30,'Control Sample Data'!N1563&gt;=30)),"Type 1","OKAY")))</f>
        <v>OKAY</v>
      </c>
    </row>
    <row r="1564" spans="1:11">
      <c r="A1564" s="68"/>
      <c r="B1564" s="95" t="str">
        <f>IF('Gene Table'!E1564="","",'Gene Table'!E1564)</f>
        <v/>
      </c>
      <c r="C1564" s="87" t="str">
        <f>'Gene Table'!B1564</f>
        <v>B02</v>
      </c>
      <c r="D1564" s="88" t="e">
        <f>Calculations!BN1565</f>
        <v>#DIV/0!</v>
      </c>
      <c r="E1564" s="88" t="e">
        <f>Calculations!BO1565</f>
        <v>#DIV/0!</v>
      </c>
      <c r="F1564" s="89" t="e">
        <f t="shared" si="116"/>
        <v>#DIV/0!</v>
      </c>
      <c r="G1564" s="89" t="e">
        <f t="shared" si="117"/>
        <v>#DIV/0!</v>
      </c>
      <c r="H1564" s="88" t="e">
        <f t="shared" si="118"/>
        <v>#DIV/0!</v>
      </c>
      <c r="I1564" s="92" t="str">
        <f>IF(OR(COUNT(Calculations!BP1565:BY1565)&lt;3,COUNT(Calculations!BZ1565:CI1565)&lt;3),"N/A",IF(ISERROR(TTEST(Calculations!BP1565:BY1565,Calculations!BZ1565:CI1565,2,2)),"N/A",TTEST(Calculations!BP1565:BY1565,Calculations!BZ1565:CI1565,2,2)))</f>
        <v>N/A</v>
      </c>
      <c r="J1564" s="88" t="e">
        <f t="shared" si="119"/>
        <v>#DIV/0!</v>
      </c>
      <c r="K1564" s="93" t="str">
        <f>IF(AND('Test Sample Data'!N1564&gt;=35,'Control Sample Data'!N1564&gt;=35),"Type 3",IF(AND('Test Sample Data'!N1564&gt;=30,'Control Sample Data'!N1564&gt;=30,OR(I1564&gt;=0.05,I1564="N/A")),"Type 2",IF(OR(AND('Test Sample Data'!N1564&gt;=30,'Control Sample Data'!N1564&lt;=30),AND('Test Sample Data'!N1564&lt;=30,'Control Sample Data'!N1564&gt;=30)),"Type 1","OKAY")))</f>
        <v>OKAY</v>
      </c>
    </row>
    <row r="1565" spans="1:11">
      <c r="A1565" s="68"/>
      <c r="B1565" s="95" t="str">
        <f>IF('Gene Table'!E1565="","",'Gene Table'!E1565)</f>
        <v>hsa-miR-548as-3p</v>
      </c>
      <c r="C1565" s="87" t="str">
        <f>'Gene Table'!B1565</f>
        <v>B03</v>
      </c>
      <c r="D1565" s="88" t="e">
        <f>Calculations!BN1566</f>
        <v>#DIV/0!</v>
      </c>
      <c r="E1565" s="88" t="e">
        <f>Calculations!BO1566</f>
        <v>#DIV/0!</v>
      </c>
      <c r="F1565" s="89" t="e">
        <f t="shared" si="116"/>
        <v>#DIV/0!</v>
      </c>
      <c r="G1565" s="89" t="e">
        <f t="shared" si="117"/>
        <v>#DIV/0!</v>
      </c>
      <c r="H1565" s="88" t="e">
        <f t="shared" si="118"/>
        <v>#DIV/0!</v>
      </c>
      <c r="I1565" s="92" t="str">
        <f>IF(OR(COUNT(Calculations!BP1566:BY1566)&lt;3,COUNT(Calculations!BZ1566:CI1566)&lt;3),"N/A",IF(ISERROR(TTEST(Calculations!BP1566:BY1566,Calculations!BZ1566:CI1566,2,2)),"N/A",TTEST(Calculations!BP1566:BY1566,Calculations!BZ1566:CI1566,2,2)))</f>
        <v>N/A</v>
      </c>
      <c r="J1565" s="88" t="e">
        <f t="shared" si="119"/>
        <v>#DIV/0!</v>
      </c>
      <c r="K1565" s="93" t="str">
        <f>IF(AND('Test Sample Data'!N1565&gt;=35,'Control Sample Data'!N1565&gt;=35),"Type 3",IF(AND('Test Sample Data'!N1565&gt;=30,'Control Sample Data'!N1565&gt;=30,OR(I1565&gt;=0.05,I1565="N/A")),"Type 2",IF(OR(AND('Test Sample Data'!N1565&gt;=30,'Control Sample Data'!N1565&lt;=30),AND('Test Sample Data'!N1565&lt;=30,'Control Sample Data'!N1565&gt;=30)),"Type 1","OKAY")))</f>
        <v>OKAY</v>
      </c>
    </row>
    <row r="1566" spans="1:11">
      <c r="A1566" s="68"/>
      <c r="B1566" s="95" t="str">
        <f>IF('Gene Table'!E1566="","",'Gene Table'!E1566)</f>
        <v/>
      </c>
      <c r="C1566" s="87" t="str">
        <f>'Gene Table'!B1566</f>
        <v>B04</v>
      </c>
      <c r="D1566" s="88" t="e">
        <f>Calculations!BN1567</f>
        <v>#DIV/0!</v>
      </c>
      <c r="E1566" s="88" t="e">
        <f>Calculations!BO1567</f>
        <v>#DIV/0!</v>
      </c>
      <c r="F1566" s="89" t="e">
        <f t="shared" si="116"/>
        <v>#DIV/0!</v>
      </c>
      <c r="G1566" s="89" t="e">
        <f t="shared" si="117"/>
        <v>#DIV/0!</v>
      </c>
      <c r="H1566" s="88" t="e">
        <f t="shared" si="118"/>
        <v>#DIV/0!</v>
      </c>
      <c r="I1566" s="92" t="str">
        <f>IF(OR(COUNT(Calculations!BP1567:BY1567)&lt;3,COUNT(Calculations!BZ1567:CI1567)&lt;3),"N/A",IF(ISERROR(TTEST(Calculations!BP1567:BY1567,Calculations!BZ1567:CI1567,2,2)),"N/A",TTEST(Calculations!BP1567:BY1567,Calculations!BZ1567:CI1567,2,2)))</f>
        <v>N/A</v>
      </c>
      <c r="J1566" s="88" t="e">
        <f t="shared" si="119"/>
        <v>#DIV/0!</v>
      </c>
      <c r="K1566" s="93" t="str">
        <f>IF(AND('Test Sample Data'!N1566&gt;=35,'Control Sample Data'!N1566&gt;=35),"Type 3",IF(AND('Test Sample Data'!N1566&gt;=30,'Control Sample Data'!N1566&gt;=30,OR(I1566&gt;=0.05,I1566="N/A")),"Type 2",IF(OR(AND('Test Sample Data'!N1566&gt;=30,'Control Sample Data'!N1566&lt;=30),AND('Test Sample Data'!N1566&lt;=30,'Control Sample Data'!N1566&gt;=30)),"Type 1","OKAY")))</f>
        <v>OKAY</v>
      </c>
    </row>
    <row r="1567" spans="1:11">
      <c r="A1567" s="68"/>
      <c r="B1567" s="95" t="str">
        <f>IF('Gene Table'!E1567="","",'Gene Table'!E1567)</f>
        <v>hsa-miR-5579-5p</v>
      </c>
      <c r="C1567" s="87" t="str">
        <f>'Gene Table'!B1567</f>
        <v>B05</v>
      </c>
      <c r="D1567" s="88" t="e">
        <f>Calculations!BN1568</f>
        <v>#DIV/0!</v>
      </c>
      <c r="E1567" s="88" t="e">
        <f>Calculations!BO1568</f>
        <v>#DIV/0!</v>
      </c>
      <c r="F1567" s="89" t="e">
        <f t="shared" si="116"/>
        <v>#DIV/0!</v>
      </c>
      <c r="G1567" s="89" t="e">
        <f t="shared" si="117"/>
        <v>#DIV/0!</v>
      </c>
      <c r="H1567" s="88" t="e">
        <f t="shared" si="118"/>
        <v>#DIV/0!</v>
      </c>
      <c r="I1567" s="92" t="str">
        <f>IF(OR(COUNT(Calculations!BP1568:BY1568)&lt;3,COUNT(Calculations!BZ1568:CI1568)&lt;3),"N/A",IF(ISERROR(TTEST(Calculations!BP1568:BY1568,Calculations!BZ1568:CI1568,2,2)),"N/A",TTEST(Calculations!BP1568:BY1568,Calculations!BZ1568:CI1568,2,2)))</f>
        <v>N/A</v>
      </c>
      <c r="J1567" s="88" t="e">
        <f t="shared" si="119"/>
        <v>#DIV/0!</v>
      </c>
      <c r="K1567" s="93" t="str">
        <f>IF(AND('Test Sample Data'!N1567&gt;=35,'Control Sample Data'!N1567&gt;=35),"Type 3",IF(AND('Test Sample Data'!N1567&gt;=30,'Control Sample Data'!N1567&gt;=30,OR(I1567&gt;=0.05,I1567="N/A")),"Type 2",IF(OR(AND('Test Sample Data'!N1567&gt;=30,'Control Sample Data'!N1567&lt;=30),AND('Test Sample Data'!N1567&lt;=30,'Control Sample Data'!N1567&gt;=30)),"Type 1","OKAY")))</f>
        <v>OKAY</v>
      </c>
    </row>
    <row r="1568" spans="1:11">
      <c r="A1568" s="68"/>
      <c r="B1568" s="95" t="str">
        <f>IF('Gene Table'!E1568="","",'Gene Table'!E1568)</f>
        <v/>
      </c>
      <c r="C1568" s="87" t="str">
        <f>'Gene Table'!B1568</f>
        <v>B06</v>
      </c>
      <c r="D1568" s="88" t="e">
        <f>Calculations!BN1569</f>
        <v>#DIV/0!</v>
      </c>
      <c r="E1568" s="88" t="e">
        <f>Calculations!BO1569</f>
        <v>#DIV/0!</v>
      </c>
      <c r="F1568" s="89" t="e">
        <f t="shared" si="116"/>
        <v>#DIV/0!</v>
      </c>
      <c r="G1568" s="89" t="e">
        <f t="shared" si="117"/>
        <v>#DIV/0!</v>
      </c>
      <c r="H1568" s="88" t="e">
        <f t="shared" si="118"/>
        <v>#DIV/0!</v>
      </c>
      <c r="I1568" s="92" t="str">
        <f>IF(OR(COUNT(Calculations!BP1569:BY1569)&lt;3,COUNT(Calculations!BZ1569:CI1569)&lt;3),"N/A",IF(ISERROR(TTEST(Calculations!BP1569:BY1569,Calculations!BZ1569:CI1569,2,2)),"N/A",TTEST(Calculations!BP1569:BY1569,Calculations!BZ1569:CI1569,2,2)))</f>
        <v>N/A</v>
      </c>
      <c r="J1568" s="88" t="e">
        <f t="shared" si="119"/>
        <v>#DIV/0!</v>
      </c>
      <c r="K1568" s="93" t="str">
        <f>IF(AND('Test Sample Data'!N1568&gt;=35,'Control Sample Data'!N1568&gt;=35),"Type 3",IF(AND('Test Sample Data'!N1568&gt;=30,'Control Sample Data'!N1568&gt;=30,OR(I1568&gt;=0.05,I1568="N/A")),"Type 2",IF(OR(AND('Test Sample Data'!N1568&gt;=30,'Control Sample Data'!N1568&lt;=30),AND('Test Sample Data'!N1568&lt;=30,'Control Sample Data'!N1568&gt;=30)),"Type 1","OKAY")))</f>
        <v>OKAY</v>
      </c>
    </row>
    <row r="1569" spans="1:11">
      <c r="A1569" s="68"/>
      <c r="B1569" s="95" t="str">
        <f>IF('Gene Table'!E1569="","",'Gene Table'!E1569)</f>
        <v>hsa-miR-5579-3p</v>
      </c>
      <c r="C1569" s="87" t="str">
        <f>'Gene Table'!B1569</f>
        <v>B07</v>
      </c>
      <c r="D1569" s="88" t="e">
        <f>Calculations!BN1570</f>
        <v>#DIV/0!</v>
      </c>
      <c r="E1569" s="88" t="e">
        <f>Calculations!BO1570</f>
        <v>#DIV/0!</v>
      </c>
      <c r="F1569" s="89" t="e">
        <f t="shared" si="116"/>
        <v>#DIV/0!</v>
      </c>
      <c r="G1569" s="89" t="e">
        <f t="shared" si="117"/>
        <v>#DIV/0!</v>
      </c>
      <c r="H1569" s="88" t="e">
        <f t="shared" si="118"/>
        <v>#DIV/0!</v>
      </c>
      <c r="I1569" s="92" t="str">
        <f>IF(OR(COUNT(Calculations!BP1570:BY1570)&lt;3,COUNT(Calculations!BZ1570:CI1570)&lt;3),"N/A",IF(ISERROR(TTEST(Calculations!BP1570:BY1570,Calculations!BZ1570:CI1570,2,2)),"N/A",TTEST(Calculations!BP1570:BY1570,Calculations!BZ1570:CI1570,2,2)))</f>
        <v>N/A</v>
      </c>
      <c r="J1569" s="88" t="e">
        <f t="shared" si="119"/>
        <v>#DIV/0!</v>
      </c>
      <c r="K1569" s="93" t="str">
        <f>IF(AND('Test Sample Data'!N1569&gt;=35,'Control Sample Data'!N1569&gt;=35),"Type 3",IF(AND('Test Sample Data'!N1569&gt;=30,'Control Sample Data'!N1569&gt;=30,OR(I1569&gt;=0.05,I1569="N/A")),"Type 2",IF(OR(AND('Test Sample Data'!N1569&gt;=30,'Control Sample Data'!N1569&lt;=30),AND('Test Sample Data'!N1569&lt;=30,'Control Sample Data'!N1569&gt;=30)),"Type 1","OKAY")))</f>
        <v>OKAY</v>
      </c>
    </row>
    <row r="1570" spans="1:11">
      <c r="A1570" s="68"/>
      <c r="B1570" s="95" t="str">
        <f>IF('Gene Table'!E1570="","",'Gene Table'!E1570)</f>
        <v/>
      </c>
      <c r="C1570" s="87" t="str">
        <f>'Gene Table'!B1570</f>
        <v>B08</v>
      </c>
      <c r="D1570" s="88" t="e">
        <f>Calculations!BN1571</f>
        <v>#DIV/0!</v>
      </c>
      <c r="E1570" s="88" t="e">
        <f>Calculations!BO1571</f>
        <v>#DIV/0!</v>
      </c>
      <c r="F1570" s="89" t="e">
        <f t="shared" si="116"/>
        <v>#DIV/0!</v>
      </c>
      <c r="G1570" s="89" t="e">
        <f t="shared" si="117"/>
        <v>#DIV/0!</v>
      </c>
      <c r="H1570" s="88" t="e">
        <f t="shared" si="118"/>
        <v>#DIV/0!</v>
      </c>
      <c r="I1570" s="92" t="str">
        <f>IF(OR(COUNT(Calculations!BP1571:BY1571)&lt;3,COUNT(Calculations!BZ1571:CI1571)&lt;3),"N/A",IF(ISERROR(TTEST(Calculations!BP1571:BY1571,Calculations!BZ1571:CI1571,2,2)),"N/A",TTEST(Calculations!BP1571:BY1571,Calculations!BZ1571:CI1571,2,2)))</f>
        <v>N/A</v>
      </c>
      <c r="J1570" s="88" t="e">
        <f t="shared" si="119"/>
        <v>#DIV/0!</v>
      </c>
      <c r="K1570" s="93" t="str">
        <f>IF(AND('Test Sample Data'!N1570&gt;=35,'Control Sample Data'!N1570&gt;=35),"Type 3",IF(AND('Test Sample Data'!N1570&gt;=30,'Control Sample Data'!N1570&gt;=30,OR(I1570&gt;=0.05,I1570="N/A")),"Type 2",IF(OR(AND('Test Sample Data'!N1570&gt;=30,'Control Sample Data'!N1570&lt;=30),AND('Test Sample Data'!N1570&lt;=30,'Control Sample Data'!N1570&gt;=30)),"Type 1","OKAY")))</f>
        <v>OKAY</v>
      </c>
    </row>
    <row r="1571" spans="1:11">
      <c r="A1571" s="68"/>
      <c r="B1571" s="95" t="str">
        <f>IF('Gene Table'!E1571="","",'Gene Table'!E1571)</f>
        <v>hsa-miR-644b-5p</v>
      </c>
      <c r="C1571" s="87" t="str">
        <f>'Gene Table'!B1571</f>
        <v>B09</v>
      </c>
      <c r="D1571" s="88" t="e">
        <f>Calculations!BN1572</f>
        <v>#DIV/0!</v>
      </c>
      <c r="E1571" s="88" t="e">
        <f>Calculations!BO1572</f>
        <v>#DIV/0!</v>
      </c>
      <c r="F1571" s="89" t="e">
        <f t="shared" si="116"/>
        <v>#DIV/0!</v>
      </c>
      <c r="G1571" s="89" t="e">
        <f t="shared" si="117"/>
        <v>#DIV/0!</v>
      </c>
      <c r="H1571" s="88" t="e">
        <f t="shared" si="118"/>
        <v>#DIV/0!</v>
      </c>
      <c r="I1571" s="92" t="str">
        <f>IF(OR(COUNT(Calculations!BP1572:BY1572)&lt;3,COUNT(Calculations!BZ1572:CI1572)&lt;3),"N/A",IF(ISERROR(TTEST(Calculations!BP1572:BY1572,Calculations!BZ1572:CI1572,2,2)),"N/A",TTEST(Calculations!BP1572:BY1572,Calculations!BZ1572:CI1572,2,2)))</f>
        <v>N/A</v>
      </c>
      <c r="J1571" s="88" t="e">
        <f t="shared" si="119"/>
        <v>#DIV/0!</v>
      </c>
      <c r="K1571" s="93" t="str">
        <f>IF(AND('Test Sample Data'!N1571&gt;=35,'Control Sample Data'!N1571&gt;=35),"Type 3",IF(AND('Test Sample Data'!N1571&gt;=30,'Control Sample Data'!N1571&gt;=30,OR(I1571&gt;=0.05,I1571="N/A")),"Type 2",IF(OR(AND('Test Sample Data'!N1571&gt;=30,'Control Sample Data'!N1571&lt;=30),AND('Test Sample Data'!N1571&lt;=30,'Control Sample Data'!N1571&gt;=30)),"Type 1","OKAY")))</f>
        <v>OKAY</v>
      </c>
    </row>
    <row r="1572" spans="1:11">
      <c r="A1572" s="68"/>
      <c r="B1572" s="95" t="str">
        <f>IF('Gene Table'!E1572="","",'Gene Table'!E1572)</f>
        <v/>
      </c>
      <c r="C1572" s="87" t="str">
        <f>'Gene Table'!B1572</f>
        <v>B10</v>
      </c>
      <c r="D1572" s="88" t="e">
        <f>Calculations!BN1573</f>
        <v>#DIV/0!</v>
      </c>
      <c r="E1572" s="88" t="e">
        <f>Calculations!BO1573</f>
        <v>#DIV/0!</v>
      </c>
      <c r="F1572" s="89" t="e">
        <f t="shared" si="116"/>
        <v>#DIV/0!</v>
      </c>
      <c r="G1572" s="89" t="e">
        <f t="shared" si="117"/>
        <v>#DIV/0!</v>
      </c>
      <c r="H1572" s="88" t="e">
        <f t="shared" si="118"/>
        <v>#DIV/0!</v>
      </c>
      <c r="I1572" s="92" t="str">
        <f>IF(OR(COUNT(Calculations!BP1573:BY1573)&lt;3,COUNT(Calculations!BZ1573:CI1573)&lt;3),"N/A",IF(ISERROR(TTEST(Calculations!BP1573:BY1573,Calculations!BZ1573:CI1573,2,2)),"N/A",TTEST(Calculations!BP1573:BY1573,Calculations!BZ1573:CI1573,2,2)))</f>
        <v>N/A</v>
      </c>
      <c r="J1572" s="88" t="e">
        <f t="shared" si="119"/>
        <v>#DIV/0!</v>
      </c>
      <c r="K1572" s="93" t="str">
        <f>IF(AND('Test Sample Data'!N1572&gt;=35,'Control Sample Data'!N1572&gt;=35),"Type 3",IF(AND('Test Sample Data'!N1572&gt;=30,'Control Sample Data'!N1572&gt;=30,OR(I1572&gt;=0.05,I1572="N/A")),"Type 2",IF(OR(AND('Test Sample Data'!N1572&gt;=30,'Control Sample Data'!N1572&lt;=30),AND('Test Sample Data'!N1572&lt;=30,'Control Sample Data'!N1572&gt;=30)),"Type 1","OKAY")))</f>
        <v>OKAY</v>
      </c>
    </row>
    <row r="1573" spans="1:11">
      <c r="A1573" s="68"/>
      <c r="B1573" s="95" t="str">
        <f>IF('Gene Table'!E1573="","",'Gene Table'!E1573)</f>
        <v>hsa-miR-644b-3p</v>
      </c>
      <c r="C1573" s="87" t="str">
        <f>'Gene Table'!B1573</f>
        <v>B11</v>
      </c>
      <c r="D1573" s="88" t="e">
        <f>Calculations!BN1574</f>
        <v>#DIV/0!</v>
      </c>
      <c r="E1573" s="88" t="e">
        <f>Calculations!BO1574</f>
        <v>#DIV/0!</v>
      </c>
      <c r="F1573" s="89" t="e">
        <f t="shared" si="116"/>
        <v>#DIV/0!</v>
      </c>
      <c r="G1573" s="89" t="e">
        <f t="shared" si="117"/>
        <v>#DIV/0!</v>
      </c>
      <c r="H1573" s="88" t="e">
        <f t="shared" si="118"/>
        <v>#DIV/0!</v>
      </c>
      <c r="I1573" s="92" t="str">
        <f>IF(OR(COUNT(Calculations!BP1574:BY1574)&lt;3,COUNT(Calculations!BZ1574:CI1574)&lt;3),"N/A",IF(ISERROR(TTEST(Calculations!BP1574:BY1574,Calculations!BZ1574:CI1574,2,2)),"N/A",TTEST(Calculations!BP1574:BY1574,Calculations!BZ1574:CI1574,2,2)))</f>
        <v>N/A</v>
      </c>
      <c r="J1573" s="88" t="e">
        <f t="shared" si="119"/>
        <v>#DIV/0!</v>
      </c>
      <c r="K1573" s="93" t="str">
        <f>IF(AND('Test Sample Data'!N1573&gt;=35,'Control Sample Data'!N1573&gt;=35),"Type 3",IF(AND('Test Sample Data'!N1573&gt;=30,'Control Sample Data'!N1573&gt;=30,OR(I1573&gt;=0.05,I1573="N/A")),"Type 2",IF(OR(AND('Test Sample Data'!N1573&gt;=30,'Control Sample Data'!N1573&lt;=30),AND('Test Sample Data'!N1573&lt;=30,'Control Sample Data'!N1573&gt;=30)),"Type 1","OKAY")))</f>
        <v>OKAY</v>
      </c>
    </row>
    <row r="1574" spans="1:11">
      <c r="A1574" s="68"/>
      <c r="B1574" s="95" t="str">
        <f>IF('Gene Table'!E1574="","",'Gene Table'!E1574)</f>
        <v/>
      </c>
      <c r="C1574" s="87" t="str">
        <f>'Gene Table'!B1574</f>
        <v>B12</v>
      </c>
      <c r="D1574" s="88" t="e">
        <f>Calculations!BN1575</f>
        <v>#DIV/0!</v>
      </c>
      <c r="E1574" s="88" t="e">
        <f>Calculations!BO1575</f>
        <v>#DIV/0!</v>
      </c>
      <c r="F1574" s="89" t="e">
        <f t="shared" si="116"/>
        <v>#DIV/0!</v>
      </c>
      <c r="G1574" s="89" t="e">
        <f t="shared" si="117"/>
        <v>#DIV/0!</v>
      </c>
      <c r="H1574" s="88" t="e">
        <f t="shared" si="118"/>
        <v>#DIV/0!</v>
      </c>
      <c r="I1574" s="92" t="str">
        <f>IF(OR(COUNT(Calculations!BP1575:BY1575)&lt;3,COUNT(Calculations!BZ1575:CI1575)&lt;3),"N/A",IF(ISERROR(TTEST(Calculations!BP1575:BY1575,Calculations!BZ1575:CI1575,2,2)),"N/A",TTEST(Calculations!BP1575:BY1575,Calculations!BZ1575:CI1575,2,2)))</f>
        <v>N/A</v>
      </c>
      <c r="J1574" s="88" t="e">
        <f t="shared" si="119"/>
        <v>#DIV/0!</v>
      </c>
      <c r="K1574" s="93" t="str">
        <f>IF(AND('Test Sample Data'!N1574&gt;=35,'Control Sample Data'!N1574&gt;=35),"Type 3",IF(AND('Test Sample Data'!N1574&gt;=30,'Control Sample Data'!N1574&gt;=30,OR(I1574&gt;=0.05,I1574="N/A")),"Type 2",IF(OR(AND('Test Sample Data'!N1574&gt;=30,'Control Sample Data'!N1574&lt;=30),AND('Test Sample Data'!N1574&lt;=30,'Control Sample Data'!N1574&gt;=30)),"Type 1","OKAY")))</f>
        <v>OKAY</v>
      </c>
    </row>
    <row r="1575" spans="1:11">
      <c r="A1575" s="68"/>
      <c r="B1575" s="95" t="str">
        <f>IF('Gene Table'!E1575="","",'Gene Table'!E1575)</f>
        <v>hsa-miR-5580-5p</v>
      </c>
      <c r="C1575" s="87" t="str">
        <f>'Gene Table'!B1575</f>
        <v>B13</v>
      </c>
      <c r="D1575" s="88" t="e">
        <f>Calculations!BN1576</f>
        <v>#DIV/0!</v>
      </c>
      <c r="E1575" s="88" t="e">
        <f>Calculations!BO1576</f>
        <v>#DIV/0!</v>
      </c>
      <c r="F1575" s="89" t="e">
        <f t="shared" si="116"/>
        <v>#DIV/0!</v>
      </c>
      <c r="G1575" s="89" t="e">
        <f t="shared" si="117"/>
        <v>#DIV/0!</v>
      </c>
      <c r="H1575" s="88" t="e">
        <f t="shared" si="118"/>
        <v>#DIV/0!</v>
      </c>
      <c r="I1575" s="92" t="str">
        <f>IF(OR(COUNT(Calculations!BP1576:BY1576)&lt;3,COUNT(Calculations!BZ1576:CI1576)&lt;3),"N/A",IF(ISERROR(TTEST(Calculations!BP1576:BY1576,Calculations!BZ1576:CI1576,2,2)),"N/A",TTEST(Calculations!BP1576:BY1576,Calculations!BZ1576:CI1576,2,2)))</f>
        <v>N/A</v>
      </c>
      <c r="J1575" s="88" t="e">
        <f t="shared" si="119"/>
        <v>#DIV/0!</v>
      </c>
      <c r="K1575" s="93" t="str">
        <f>IF(AND('Test Sample Data'!N1575&gt;=35,'Control Sample Data'!N1575&gt;=35),"Type 3",IF(AND('Test Sample Data'!N1575&gt;=30,'Control Sample Data'!N1575&gt;=30,OR(I1575&gt;=0.05,I1575="N/A")),"Type 2",IF(OR(AND('Test Sample Data'!N1575&gt;=30,'Control Sample Data'!N1575&lt;=30),AND('Test Sample Data'!N1575&lt;=30,'Control Sample Data'!N1575&gt;=30)),"Type 1","OKAY")))</f>
        <v>OKAY</v>
      </c>
    </row>
    <row r="1576" spans="1:11">
      <c r="A1576" s="68"/>
      <c r="B1576" s="95" t="str">
        <f>IF('Gene Table'!E1576="","",'Gene Table'!E1576)</f>
        <v/>
      </c>
      <c r="C1576" s="87" t="str">
        <f>'Gene Table'!B1576</f>
        <v>B14</v>
      </c>
      <c r="D1576" s="88" t="e">
        <f>Calculations!BN1577</f>
        <v>#DIV/0!</v>
      </c>
      <c r="E1576" s="88" t="e">
        <f>Calculations!BO1577</f>
        <v>#DIV/0!</v>
      </c>
      <c r="F1576" s="89" t="e">
        <f t="shared" si="116"/>
        <v>#DIV/0!</v>
      </c>
      <c r="G1576" s="89" t="e">
        <f t="shared" si="117"/>
        <v>#DIV/0!</v>
      </c>
      <c r="H1576" s="88" t="e">
        <f t="shared" si="118"/>
        <v>#DIV/0!</v>
      </c>
      <c r="I1576" s="92" t="str">
        <f>IF(OR(COUNT(Calculations!BP1577:BY1577)&lt;3,COUNT(Calculations!BZ1577:CI1577)&lt;3),"N/A",IF(ISERROR(TTEST(Calculations!BP1577:BY1577,Calculations!BZ1577:CI1577,2,2)),"N/A",TTEST(Calculations!BP1577:BY1577,Calculations!BZ1577:CI1577,2,2)))</f>
        <v>N/A</v>
      </c>
      <c r="J1576" s="88" t="e">
        <f t="shared" si="119"/>
        <v>#DIV/0!</v>
      </c>
      <c r="K1576" s="93" t="str">
        <f>IF(AND('Test Sample Data'!N1576&gt;=35,'Control Sample Data'!N1576&gt;=35),"Type 3",IF(AND('Test Sample Data'!N1576&gt;=30,'Control Sample Data'!N1576&gt;=30,OR(I1576&gt;=0.05,I1576="N/A")),"Type 2",IF(OR(AND('Test Sample Data'!N1576&gt;=30,'Control Sample Data'!N1576&lt;=30),AND('Test Sample Data'!N1576&lt;=30,'Control Sample Data'!N1576&gt;=30)),"Type 1","OKAY")))</f>
        <v>OKAY</v>
      </c>
    </row>
    <row r="1577" spans="1:11">
      <c r="A1577" s="68"/>
      <c r="B1577" s="95" t="str">
        <f>IF('Gene Table'!E1577="","",'Gene Table'!E1577)</f>
        <v>hsa-miR-5580-3p</v>
      </c>
      <c r="C1577" s="87" t="str">
        <f>'Gene Table'!B1577</f>
        <v>B15</v>
      </c>
      <c r="D1577" s="88" t="e">
        <f>Calculations!BN1578</f>
        <v>#DIV/0!</v>
      </c>
      <c r="E1577" s="88" t="e">
        <f>Calculations!BO1578</f>
        <v>#DIV/0!</v>
      </c>
      <c r="F1577" s="89" t="e">
        <f t="shared" si="116"/>
        <v>#DIV/0!</v>
      </c>
      <c r="G1577" s="89" t="e">
        <f t="shared" si="117"/>
        <v>#DIV/0!</v>
      </c>
      <c r="H1577" s="88" t="e">
        <f t="shared" si="118"/>
        <v>#DIV/0!</v>
      </c>
      <c r="I1577" s="92" t="str">
        <f>IF(OR(COUNT(Calculations!BP1578:BY1578)&lt;3,COUNT(Calculations!BZ1578:CI1578)&lt;3),"N/A",IF(ISERROR(TTEST(Calculations!BP1578:BY1578,Calculations!BZ1578:CI1578,2,2)),"N/A",TTEST(Calculations!BP1578:BY1578,Calculations!BZ1578:CI1578,2,2)))</f>
        <v>N/A</v>
      </c>
      <c r="J1577" s="88" t="e">
        <f t="shared" si="119"/>
        <v>#DIV/0!</v>
      </c>
      <c r="K1577" s="93" t="str">
        <f>IF(AND('Test Sample Data'!N1577&gt;=35,'Control Sample Data'!N1577&gt;=35),"Type 3",IF(AND('Test Sample Data'!N1577&gt;=30,'Control Sample Data'!N1577&gt;=30,OR(I1577&gt;=0.05,I1577="N/A")),"Type 2",IF(OR(AND('Test Sample Data'!N1577&gt;=30,'Control Sample Data'!N1577&lt;=30),AND('Test Sample Data'!N1577&lt;=30,'Control Sample Data'!N1577&gt;=30)),"Type 1","OKAY")))</f>
        <v>OKAY</v>
      </c>
    </row>
    <row r="1578" spans="1:11">
      <c r="A1578" s="68"/>
      <c r="B1578" s="95" t="str">
        <f>IF('Gene Table'!E1578="","",'Gene Table'!E1578)</f>
        <v/>
      </c>
      <c r="C1578" s="87" t="str">
        <f>'Gene Table'!B1578</f>
        <v>B16</v>
      </c>
      <c r="D1578" s="88" t="e">
        <f>Calculations!BN1579</f>
        <v>#DIV/0!</v>
      </c>
      <c r="E1578" s="88" t="e">
        <f>Calculations!BO1579</f>
        <v>#DIV/0!</v>
      </c>
      <c r="F1578" s="89" t="e">
        <f t="shared" si="116"/>
        <v>#DIV/0!</v>
      </c>
      <c r="G1578" s="89" t="e">
        <f t="shared" si="117"/>
        <v>#DIV/0!</v>
      </c>
      <c r="H1578" s="88" t="e">
        <f t="shared" si="118"/>
        <v>#DIV/0!</v>
      </c>
      <c r="I1578" s="92" t="str">
        <f>IF(OR(COUNT(Calculations!BP1579:BY1579)&lt;3,COUNT(Calculations!BZ1579:CI1579)&lt;3),"N/A",IF(ISERROR(TTEST(Calculations!BP1579:BY1579,Calculations!BZ1579:CI1579,2,2)),"N/A",TTEST(Calculations!BP1579:BY1579,Calculations!BZ1579:CI1579,2,2)))</f>
        <v>N/A</v>
      </c>
      <c r="J1578" s="88" t="e">
        <f t="shared" si="119"/>
        <v>#DIV/0!</v>
      </c>
      <c r="K1578" s="93" t="str">
        <f>IF(AND('Test Sample Data'!N1578&gt;=35,'Control Sample Data'!N1578&gt;=35),"Type 3",IF(AND('Test Sample Data'!N1578&gt;=30,'Control Sample Data'!N1578&gt;=30,OR(I1578&gt;=0.05,I1578="N/A")),"Type 2",IF(OR(AND('Test Sample Data'!N1578&gt;=30,'Control Sample Data'!N1578&lt;=30),AND('Test Sample Data'!N1578&lt;=30,'Control Sample Data'!N1578&gt;=30)),"Type 1","OKAY")))</f>
        <v>OKAY</v>
      </c>
    </row>
    <row r="1579" spans="1:11">
      <c r="A1579" s="68"/>
      <c r="B1579" s="95" t="str">
        <f>IF('Gene Table'!E1579="","",'Gene Table'!E1579)</f>
        <v>hsa-miR-5581-5p</v>
      </c>
      <c r="C1579" s="87" t="str">
        <f>'Gene Table'!B1579</f>
        <v>B17</v>
      </c>
      <c r="D1579" s="88" t="e">
        <f>Calculations!BN1580</f>
        <v>#DIV/0!</v>
      </c>
      <c r="E1579" s="88" t="e">
        <f>Calculations!BO1580</f>
        <v>#DIV/0!</v>
      </c>
      <c r="F1579" s="89" t="e">
        <f t="shared" si="116"/>
        <v>#DIV/0!</v>
      </c>
      <c r="G1579" s="89" t="e">
        <f t="shared" si="117"/>
        <v>#DIV/0!</v>
      </c>
      <c r="H1579" s="88" t="e">
        <f t="shared" si="118"/>
        <v>#DIV/0!</v>
      </c>
      <c r="I1579" s="92" t="str">
        <f>IF(OR(COUNT(Calculations!BP1580:BY1580)&lt;3,COUNT(Calculations!BZ1580:CI1580)&lt;3),"N/A",IF(ISERROR(TTEST(Calculations!BP1580:BY1580,Calculations!BZ1580:CI1580,2,2)),"N/A",TTEST(Calculations!BP1580:BY1580,Calculations!BZ1580:CI1580,2,2)))</f>
        <v>N/A</v>
      </c>
      <c r="J1579" s="88" t="e">
        <f t="shared" si="119"/>
        <v>#DIV/0!</v>
      </c>
      <c r="K1579" s="93" t="str">
        <f>IF(AND('Test Sample Data'!N1579&gt;=35,'Control Sample Data'!N1579&gt;=35),"Type 3",IF(AND('Test Sample Data'!N1579&gt;=30,'Control Sample Data'!N1579&gt;=30,OR(I1579&gt;=0.05,I1579="N/A")),"Type 2",IF(OR(AND('Test Sample Data'!N1579&gt;=30,'Control Sample Data'!N1579&lt;=30),AND('Test Sample Data'!N1579&lt;=30,'Control Sample Data'!N1579&gt;=30)),"Type 1","OKAY")))</f>
        <v>OKAY</v>
      </c>
    </row>
    <row r="1580" spans="1:11">
      <c r="A1580" s="68"/>
      <c r="B1580" s="95" t="str">
        <f>IF('Gene Table'!E1580="","",'Gene Table'!E1580)</f>
        <v/>
      </c>
      <c r="C1580" s="87" t="str">
        <f>'Gene Table'!B1580</f>
        <v>B18</v>
      </c>
      <c r="D1580" s="88" t="e">
        <f>Calculations!BN1581</f>
        <v>#DIV/0!</v>
      </c>
      <c r="E1580" s="88" t="e">
        <f>Calculations!BO1581</f>
        <v>#DIV/0!</v>
      </c>
      <c r="F1580" s="89" t="e">
        <f t="shared" si="116"/>
        <v>#DIV/0!</v>
      </c>
      <c r="G1580" s="89" t="e">
        <f t="shared" si="117"/>
        <v>#DIV/0!</v>
      </c>
      <c r="H1580" s="88" t="e">
        <f t="shared" si="118"/>
        <v>#DIV/0!</v>
      </c>
      <c r="I1580" s="92" t="str">
        <f>IF(OR(COUNT(Calculations!BP1581:BY1581)&lt;3,COUNT(Calculations!BZ1581:CI1581)&lt;3),"N/A",IF(ISERROR(TTEST(Calculations!BP1581:BY1581,Calculations!BZ1581:CI1581,2,2)),"N/A",TTEST(Calculations!BP1581:BY1581,Calculations!BZ1581:CI1581,2,2)))</f>
        <v>N/A</v>
      </c>
      <c r="J1580" s="88" t="e">
        <f t="shared" si="119"/>
        <v>#DIV/0!</v>
      </c>
      <c r="K1580" s="93" t="str">
        <f>IF(AND('Test Sample Data'!N1580&gt;=35,'Control Sample Data'!N1580&gt;=35),"Type 3",IF(AND('Test Sample Data'!N1580&gt;=30,'Control Sample Data'!N1580&gt;=30,OR(I1580&gt;=0.05,I1580="N/A")),"Type 2",IF(OR(AND('Test Sample Data'!N1580&gt;=30,'Control Sample Data'!N1580&lt;=30),AND('Test Sample Data'!N1580&lt;=30,'Control Sample Data'!N1580&gt;=30)),"Type 1","OKAY")))</f>
        <v>OKAY</v>
      </c>
    </row>
    <row r="1581" spans="1:11">
      <c r="A1581" s="68"/>
      <c r="B1581" s="95" t="str">
        <f>IF('Gene Table'!E1581="","",'Gene Table'!E1581)</f>
        <v>hsa-miR-5581-3p</v>
      </c>
      <c r="C1581" s="87" t="str">
        <f>'Gene Table'!B1581</f>
        <v>B19</v>
      </c>
      <c r="D1581" s="88" t="e">
        <f>Calculations!BN1582</f>
        <v>#DIV/0!</v>
      </c>
      <c r="E1581" s="88" t="e">
        <f>Calculations!BO1582</f>
        <v>#DIV/0!</v>
      </c>
      <c r="F1581" s="89" t="e">
        <f t="shared" si="116"/>
        <v>#DIV/0!</v>
      </c>
      <c r="G1581" s="89" t="e">
        <f t="shared" si="117"/>
        <v>#DIV/0!</v>
      </c>
      <c r="H1581" s="88" t="e">
        <f t="shared" si="118"/>
        <v>#DIV/0!</v>
      </c>
      <c r="I1581" s="92" t="str">
        <f>IF(OR(COUNT(Calculations!BP1582:BY1582)&lt;3,COUNT(Calculations!BZ1582:CI1582)&lt;3),"N/A",IF(ISERROR(TTEST(Calculations!BP1582:BY1582,Calculations!BZ1582:CI1582,2,2)),"N/A",TTEST(Calculations!BP1582:BY1582,Calculations!BZ1582:CI1582,2,2)))</f>
        <v>N/A</v>
      </c>
      <c r="J1581" s="88" t="e">
        <f t="shared" si="119"/>
        <v>#DIV/0!</v>
      </c>
      <c r="K1581" s="93" t="str">
        <f>IF(AND('Test Sample Data'!N1581&gt;=35,'Control Sample Data'!N1581&gt;=35),"Type 3",IF(AND('Test Sample Data'!N1581&gt;=30,'Control Sample Data'!N1581&gt;=30,OR(I1581&gt;=0.05,I1581="N/A")),"Type 2",IF(OR(AND('Test Sample Data'!N1581&gt;=30,'Control Sample Data'!N1581&lt;=30),AND('Test Sample Data'!N1581&lt;=30,'Control Sample Data'!N1581&gt;=30)),"Type 1","OKAY")))</f>
        <v>OKAY</v>
      </c>
    </row>
    <row r="1582" spans="1:11">
      <c r="A1582" s="68"/>
      <c r="B1582" s="95" t="str">
        <f>IF('Gene Table'!E1582="","",'Gene Table'!E1582)</f>
        <v/>
      </c>
      <c r="C1582" s="87" t="str">
        <f>'Gene Table'!B1582</f>
        <v>B20</v>
      </c>
      <c r="D1582" s="88" t="e">
        <f>Calculations!BN1583</f>
        <v>#DIV/0!</v>
      </c>
      <c r="E1582" s="88" t="e">
        <f>Calculations!BO1583</f>
        <v>#DIV/0!</v>
      </c>
      <c r="F1582" s="89" t="e">
        <f t="shared" si="116"/>
        <v>#DIV/0!</v>
      </c>
      <c r="G1582" s="89" t="e">
        <f t="shared" si="117"/>
        <v>#DIV/0!</v>
      </c>
      <c r="H1582" s="88" t="e">
        <f t="shared" si="118"/>
        <v>#DIV/0!</v>
      </c>
      <c r="I1582" s="92" t="str">
        <f>IF(OR(COUNT(Calculations!BP1583:BY1583)&lt;3,COUNT(Calculations!BZ1583:CI1583)&lt;3),"N/A",IF(ISERROR(TTEST(Calculations!BP1583:BY1583,Calculations!BZ1583:CI1583,2,2)),"N/A",TTEST(Calculations!BP1583:BY1583,Calculations!BZ1583:CI1583,2,2)))</f>
        <v>N/A</v>
      </c>
      <c r="J1582" s="88" t="e">
        <f t="shared" si="119"/>
        <v>#DIV/0!</v>
      </c>
      <c r="K1582" s="93" t="str">
        <f>IF(AND('Test Sample Data'!N1582&gt;=35,'Control Sample Data'!N1582&gt;=35),"Type 3",IF(AND('Test Sample Data'!N1582&gt;=30,'Control Sample Data'!N1582&gt;=30,OR(I1582&gt;=0.05,I1582="N/A")),"Type 2",IF(OR(AND('Test Sample Data'!N1582&gt;=30,'Control Sample Data'!N1582&lt;=30),AND('Test Sample Data'!N1582&lt;=30,'Control Sample Data'!N1582&gt;=30)),"Type 1","OKAY")))</f>
        <v>OKAY</v>
      </c>
    </row>
    <row r="1583" spans="1:11">
      <c r="A1583" s="68"/>
      <c r="B1583" s="95" t="str">
        <f>IF('Gene Table'!E1583="","",'Gene Table'!E1583)</f>
        <v>hsa-miR-548at-5p</v>
      </c>
      <c r="C1583" s="87" t="str">
        <f>'Gene Table'!B1583</f>
        <v>B21</v>
      </c>
      <c r="D1583" s="88" t="e">
        <f>Calculations!BN1584</f>
        <v>#DIV/0!</v>
      </c>
      <c r="E1583" s="88" t="e">
        <f>Calculations!BO1584</f>
        <v>#DIV/0!</v>
      </c>
      <c r="F1583" s="89" t="e">
        <f t="shared" si="116"/>
        <v>#DIV/0!</v>
      </c>
      <c r="G1583" s="89" t="e">
        <f t="shared" si="117"/>
        <v>#DIV/0!</v>
      </c>
      <c r="H1583" s="88" t="e">
        <f t="shared" si="118"/>
        <v>#DIV/0!</v>
      </c>
      <c r="I1583" s="92" t="str">
        <f>IF(OR(COUNT(Calculations!BP1584:BY1584)&lt;3,COUNT(Calculations!BZ1584:CI1584)&lt;3),"N/A",IF(ISERROR(TTEST(Calculations!BP1584:BY1584,Calculations!BZ1584:CI1584,2,2)),"N/A",TTEST(Calculations!BP1584:BY1584,Calculations!BZ1584:CI1584,2,2)))</f>
        <v>N/A</v>
      </c>
      <c r="J1583" s="88" t="e">
        <f t="shared" si="119"/>
        <v>#DIV/0!</v>
      </c>
      <c r="K1583" s="93" t="str">
        <f>IF(AND('Test Sample Data'!N1583&gt;=35,'Control Sample Data'!N1583&gt;=35),"Type 3",IF(AND('Test Sample Data'!N1583&gt;=30,'Control Sample Data'!N1583&gt;=30,OR(I1583&gt;=0.05,I1583="N/A")),"Type 2",IF(OR(AND('Test Sample Data'!N1583&gt;=30,'Control Sample Data'!N1583&lt;=30),AND('Test Sample Data'!N1583&lt;=30,'Control Sample Data'!N1583&gt;=30)),"Type 1","OKAY")))</f>
        <v>OKAY</v>
      </c>
    </row>
    <row r="1584" spans="1:11">
      <c r="A1584" s="68"/>
      <c r="B1584" s="95" t="str">
        <f>IF('Gene Table'!E1584="","",'Gene Table'!E1584)</f>
        <v/>
      </c>
      <c r="C1584" s="87" t="str">
        <f>'Gene Table'!B1584</f>
        <v>B22</v>
      </c>
      <c r="D1584" s="88" t="e">
        <f>Calculations!BN1585</f>
        <v>#DIV/0!</v>
      </c>
      <c r="E1584" s="88" t="e">
        <f>Calculations!BO1585</f>
        <v>#DIV/0!</v>
      </c>
      <c r="F1584" s="89" t="e">
        <f t="shared" si="116"/>
        <v>#DIV/0!</v>
      </c>
      <c r="G1584" s="89" t="e">
        <f t="shared" si="117"/>
        <v>#DIV/0!</v>
      </c>
      <c r="H1584" s="88" t="e">
        <f t="shared" si="118"/>
        <v>#DIV/0!</v>
      </c>
      <c r="I1584" s="92" t="str">
        <f>IF(OR(COUNT(Calculations!BP1585:BY1585)&lt;3,COUNT(Calculations!BZ1585:CI1585)&lt;3),"N/A",IF(ISERROR(TTEST(Calculations!BP1585:BY1585,Calculations!BZ1585:CI1585,2,2)),"N/A",TTEST(Calculations!BP1585:BY1585,Calculations!BZ1585:CI1585,2,2)))</f>
        <v>N/A</v>
      </c>
      <c r="J1584" s="88" t="e">
        <f t="shared" si="119"/>
        <v>#DIV/0!</v>
      </c>
      <c r="K1584" s="93" t="str">
        <f>IF(AND('Test Sample Data'!N1584&gt;=35,'Control Sample Data'!N1584&gt;=35),"Type 3",IF(AND('Test Sample Data'!N1584&gt;=30,'Control Sample Data'!N1584&gt;=30,OR(I1584&gt;=0.05,I1584="N/A")),"Type 2",IF(OR(AND('Test Sample Data'!N1584&gt;=30,'Control Sample Data'!N1584&lt;=30),AND('Test Sample Data'!N1584&lt;=30,'Control Sample Data'!N1584&gt;=30)),"Type 1","OKAY")))</f>
        <v>OKAY</v>
      </c>
    </row>
    <row r="1585" spans="1:11">
      <c r="A1585" s="68"/>
      <c r="B1585" s="95" t="str">
        <f>IF('Gene Table'!E1585="","",'Gene Table'!E1585)</f>
        <v>hsa-miR-548at-3p</v>
      </c>
      <c r="C1585" s="87" t="str">
        <f>'Gene Table'!B1585</f>
        <v>B23</v>
      </c>
      <c r="D1585" s="88" t="e">
        <f>Calculations!BN1586</f>
        <v>#DIV/0!</v>
      </c>
      <c r="E1585" s="88" t="e">
        <f>Calculations!BO1586</f>
        <v>#DIV/0!</v>
      </c>
      <c r="F1585" s="89" t="e">
        <f t="shared" si="116"/>
        <v>#DIV/0!</v>
      </c>
      <c r="G1585" s="89" t="e">
        <f t="shared" si="117"/>
        <v>#DIV/0!</v>
      </c>
      <c r="H1585" s="88" t="e">
        <f t="shared" si="118"/>
        <v>#DIV/0!</v>
      </c>
      <c r="I1585" s="92" t="str">
        <f>IF(OR(COUNT(Calculations!BP1586:BY1586)&lt;3,COUNT(Calculations!BZ1586:CI1586)&lt;3),"N/A",IF(ISERROR(TTEST(Calculations!BP1586:BY1586,Calculations!BZ1586:CI1586,2,2)),"N/A",TTEST(Calculations!BP1586:BY1586,Calculations!BZ1586:CI1586,2,2)))</f>
        <v>N/A</v>
      </c>
      <c r="J1585" s="88" t="e">
        <f t="shared" si="119"/>
        <v>#DIV/0!</v>
      </c>
      <c r="K1585" s="93" t="str">
        <f>IF(AND('Test Sample Data'!N1585&gt;=35,'Control Sample Data'!N1585&gt;=35),"Type 3",IF(AND('Test Sample Data'!N1585&gt;=30,'Control Sample Data'!N1585&gt;=30,OR(I1585&gt;=0.05,I1585="N/A")),"Type 2",IF(OR(AND('Test Sample Data'!N1585&gt;=30,'Control Sample Data'!N1585&lt;=30),AND('Test Sample Data'!N1585&lt;=30,'Control Sample Data'!N1585&gt;=30)),"Type 1","OKAY")))</f>
        <v>OKAY</v>
      </c>
    </row>
    <row r="1586" spans="1:11">
      <c r="A1586" s="68"/>
      <c r="B1586" s="95" t="str">
        <f>IF('Gene Table'!E1586="","",'Gene Table'!E1586)</f>
        <v/>
      </c>
      <c r="C1586" s="87" t="str">
        <f>'Gene Table'!B1586</f>
        <v>B24</v>
      </c>
      <c r="D1586" s="88" t="e">
        <f>Calculations!BN1587</f>
        <v>#DIV/0!</v>
      </c>
      <c r="E1586" s="88" t="e">
        <f>Calculations!BO1587</f>
        <v>#DIV/0!</v>
      </c>
      <c r="F1586" s="89" t="e">
        <f t="shared" si="116"/>
        <v>#DIV/0!</v>
      </c>
      <c r="G1586" s="89" t="e">
        <f t="shared" si="117"/>
        <v>#DIV/0!</v>
      </c>
      <c r="H1586" s="88" t="e">
        <f t="shared" si="118"/>
        <v>#DIV/0!</v>
      </c>
      <c r="I1586" s="92" t="str">
        <f>IF(OR(COUNT(Calculations!BP1587:BY1587)&lt;3,COUNT(Calculations!BZ1587:CI1587)&lt;3),"N/A",IF(ISERROR(TTEST(Calculations!BP1587:BY1587,Calculations!BZ1587:CI1587,2,2)),"N/A",TTEST(Calculations!BP1587:BY1587,Calculations!BZ1587:CI1587,2,2)))</f>
        <v>N/A</v>
      </c>
      <c r="J1586" s="88" t="e">
        <f t="shared" si="119"/>
        <v>#DIV/0!</v>
      </c>
      <c r="K1586" s="93" t="str">
        <f>IF(AND('Test Sample Data'!N1586&gt;=35,'Control Sample Data'!N1586&gt;=35),"Type 3",IF(AND('Test Sample Data'!N1586&gt;=30,'Control Sample Data'!N1586&gt;=30,OR(I1586&gt;=0.05,I1586="N/A")),"Type 2",IF(OR(AND('Test Sample Data'!N1586&gt;=30,'Control Sample Data'!N1586&lt;=30),AND('Test Sample Data'!N1586&lt;=30,'Control Sample Data'!N1586&gt;=30)),"Type 1","OKAY")))</f>
        <v>OKAY</v>
      </c>
    </row>
    <row r="1587" spans="1:11">
      <c r="A1587" s="68"/>
      <c r="B1587" s="95" t="str">
        <f>IF('Gene Table'!E1587="","",'Gene Table'!E1587)</f>
        <v>hsa-miR-4744</v>
      </c>
      <c r="C1587" s="87" t="str">
        <f>'Gene Table'!B1587</f>
        <v>C01</v>
      </c>
      <c r="D1587" s="88" t="e">
        <f>Calculations!BN1588</f>
        <v>#DIV/0!</v>
      </c>
      <c r="E1587" s="88" t="e">
        <f>Calculations!BO1588</f>
        <v>#DIV/0!</v>
      </c>
      <c r="F1587" s="89" t="e">
        <f t="shared" si="116"/>
        <v>#DIV/0!</v>
      </c>
      <c r="G1587" s="89" t="e">
        <f t="shared" si="117"/>
        <v>#DIV/0!</v>
      </c>
      <c r="H1587" s="88" t="e">
        <f t="shared" si="118"/>
        <v>#DIV/0!</v>
      </c>
      <c r="I1587" s="92" t="str">
        <f>IF(OR(COUNT(Calculations!BP1588:BY1588)&lt;3,COUNT(Calculations!BZ1588:CI1588)&lt;3),"N/A",IF(ISERROR(TTEST(Calculations!BP1588:BY1588,Calculations!BZ1588:CI1588,2,2)),"N/A",TTEST(Calculations!BP1588:BY1588,Calculations!BZ1588:CI1588,2,2)))</f>
        <v>N/A</v>
      </c>
      <c r="J1587" s="88" t="e">
        <f t="shared" si="119"/>
        <v>#DIV/0!</v>
      </c>
      <c r="K1587" s="93" t="str">
        <f>IF(AND('Test Sample Data'!N1587&gt;=35,'Control Sample Data'!N1587&gt;=35),"Type 3",IF(AND('Test Sample Data'!N1587&gt;=30,'Control Sample Data'!N1587&gt;=30,OR(I1587&gt;=0.05,I1587="N/A")),"Type 2",IF(OR(AND('Test Sample Data'!N1587&gt;=30,'Control Sample Data'!N1587&lt;=30),AND('Test Sample Data'!N1587&lt;=30,'Control Sample Data'!N1587&gt;=30)),"Type 1","OKAY")))</f>
        <v>OKAY</v>
      </c>
    </row>
    <row r="1588" spans="1:11">
      <c r="A1588" s="68"/>
      <c r="B1588" s="95" t="str">
        <f>IF('Gene Table'!E1588="","",'Gene Table'!E1588)</f>
        <v>hsa-miR-4798-5p</v>
      </c>
      <c r="C1588" s="87" t="str">
        <f>'Gene Table'!B1588</f>
        <v>C02</v>
      </c>
      <c r="D1588" s="88" t="e">
        <f>Calculations!BN1589</f>
        <v>#DIV/0!</v>
      </c>
      <c r="E1588" s="88" t="e">
        <f>Calculations!BO1589</f>
        <v>#DIV/0!</v>
      </c>
      <c r="F1588" s="89" t="e">
        <f t="shared" si="116"/>
        <v>#DIV/0!</v>
      </c>
      <c r="G1588" s="89" t="e">
        <f t="shared" si="117"/>
        <v>#DIV/0!</v>
      </c>
      <c r="H1588" s="88" t="e">
        <f t="shared" si="118"/>
        <v>#DIV/0!</v>
      </c>
      <c r="I1588" s="92" t="str">
        <f>IF(OR(COUNT(Calculations!BP1589:BY1589)&lt;3,COUNT(Calculations!BZ1589:CI1589)&lt;3),"N/A",IF(ISERROR(TTEST(Calculations!BP1589:BY1589,Calculations!BZ1589:CI1589,2,2)),"N/A",TTEST(Calculations!BP1589:BY1589,Calculations!BZ1589:CI1589,2,2)))</f>
        <v>N/A</v>
      </c>
      <c r="J1588" s="88" t="e">
        <f t="shared" si="119"/>
        <v>#DIV/0!</v>
      </c>
      <c r="K1588" s="93" t="str">
        <f>IF(AND('Test Sample Data'!N1588&gt;=35,'Control Sample Data'!N1588&gt;=35),"Type 3",IF(AND('Test Sample Data'!N1588&gt;=30,'Control Sample Data'!N1588&gt;=30,OR(I1588&gt;=0.05,I1588="N/A")),"Type 2",IF(OR(AND('Test Sample Data'!N1588&gt;=30,'Control Sample Data'!N1588&lt;=30),AND('Test Sample Data'!N1588&lt;=30,'Control Sample Data'!N1588&gt;=30)),"Type 1","OKAY")))</f>
        <v>OKAY</v>
      </c>
    </row>
    <row r="1589" spans="1:11">
      <c r="A1589" s="68"/>
      <c r="B1589" s="95" t="str">
        <f>IF('Gene Table'!E1589="","",'Gene Table'!E1589)</f>
        <v>hsa-miR-3591-5p</v>
      </c>
      <c r="C1589" s="87" t="str">
        <f>'Gene Table'!B1589</f>
        <v>C03</v>
      </c>
      <c r="D1589" s="88" t="e">
        <f>Calculations!BN1590</f>
        <v>#DIV/0!</v>
      </c>
      <c r="E1589" s="88" t="e">
        <f>Calculations!BO1590</f>
        <v>#DIV/0!</v>
      </c>
      <c r="F1589" s="89" t="e">
        <f t="shared" si="116"/>
        <v>#DIV/0!</v>
      </c>
      <c r="G1589" s="89" t="e">
        <f t="shared" si="117"/>
        <v>#DIV/0!</v>
      </c>
      <c r="H1589" s="88" t="e">
        <f t="shared" si="118"/>
        <v>#DIV/0!</v>
      </c>
      <c r="I1589" s="92" t="str">
        <f>IF(OR(COUNT(Calculations!BP1590:BY1590)&lt;3,COUNT(Calculations!BZ1590:CI1590)&lt;3),"N/A",IF(ISERROR(TTEST(Calculations!BP1590:BY1590,Calculations!BZ1590:CI1590,2,2)),"N/A",TTEST(Calculations!BP1590:BY1590,Calculations!BZ1590:CI1590,2,2)))</f>
        <v>N/A</v>
      </c>
      <c r="J1589" s="88" t="e">
        <f t="shared" si="119"/>
        <v>#DIV/0!</v>
      </c>
      <c r="K1589" s="93" t="str">
        <f>IF(AND('Test Sample Data'!N1589&gt;=35,'Control Sample Data'!N1589&gt;=35),"Type 3",IF(AND('Test Sample Data'!N1589&gt;=30,'Control Sample Data'!N1589&gt;=30,OR(I1589&gt;=0.05,I1589="N/A")),"Type 2",IF(OR(AND('Test Sample Data'!N1589&gt;=30,'Control Sample Data'!N1589&lt;=30),AND('Test Sample Data'!N1589&lt;=30,'Control Sample Data'!N1589&gt;=30)),"Type 1","OKAY")))</f>
        <v>OKAY</v>
      </c>
    </row>
    <row r="1590" spans="1:11">
      <c r="A1590" s="68"/>
      <c r="B1590" s="95" t="str">
        <f>IF('Gene Table'!E1590="","",'Gene Table'!E1590)</f>
        <v>hsa-miR-4798-3p</v>
      </c>
      <c r="C1590" s="87" t="str">
        <f>'Gene Table'!B1590</f>
        <v>C04</v>
      </c>
      <c r="D1590" s="88" t="e">
        <f>Calculations!BN1591</f>
        <v>#DIV/0!</v>
      </c>
      <c r="E1590" s="88" t="e">
        <f>Calculations!BO1591</f>
        <v>#DIV/0!</v>
      </c>
      <c r="F1590" s="89" t="e">
        <f t="shared" si="116"/>
        <v>#DIV/0!</v>
      </c>
      <c r="G1590" s="89" t="e">
        <f t="shared" si="117"/>
        <v>#DIV/0!</v>
      </c>
      <c r="H1590" s="88" t="e">
        <f t="shared" si="118"/>
        <v>#DIV/0!</v>
      </c>
      <c r="I1590" s="92" t="str">
        <f>IF(OR(COUNT(Calculations!BP1591:BY1591)&lt;3,COUNT(Calculations!BZ1591:CI1591)&lt;3),"N/A",IF(ISERROR(TTEST(Calculations!BP1591:BY1591,Calculations!BZ1591:CI1591,2,2)),"N/A",TTEST(Calculations!BP1591:BY1591,Calculations!BZ1591:CI1591,2,2)))</f>
        <v>N/A</v>
      </c>
      <c r="J1590" s="88" t="e">
        <f t="shared" si="119"/>
        <v>#DIV/0!</v>
      </c>
      <c r="K1590" s="93" t="str">
        <f>IF(AND('Test Sample Data'!N1590&gt;=35,'Control Sample Data'!N1590&gt;=35),"Type 3",IF(AND('Test Sample Data'!N1590&gt;=30,'Control Sample Data'!N1590&gt;=30,OR(I1590&gt;=0.05,I1590="N/A")),"Type 2",IF(OR(AND('Test Sample Data'!N1590&gt;=30,'Control Sample Data'!N1590&lt;=30),AND('Test Sample Data'!N1590&lt;=30,'Control Sample Data'!N1590&gt;=30)),"Type 1","OKAY")))</f>
        <v>OKAY</v>
      </c>
    </row>
    <row r="1591" spans="1:11">
      <c r="A1591" s="68"/>
      <c r="B1591" s="95" t="str">
        <f>IF('Gene Table'!E1591="","",'Gene Table'!E1591)</f>
        <v>hsa-miR-3591-3p</v>
      </c>
      <c r="C1591" s="87" t="str">
        <f>'Gene Table'!B1591</f>
        <v>C05</v>
      </c>
      <c r="D1591" s="88" t="e">
        <f>Calculations!BN1592</f>
        <v>#DIV/0!</v>
      </c>
      <c r="E1591" s="88" t="e">
        <f>Calculations!BO1592</f>
        <v>#DIV/0!</v>
      </c>
      <c r="F1591" s="89" t="e">
        <f t="shared" si="116"/>
        <v>#DIV/0!</v>
      </c>
      <c r="G1591" s="89" t="e">
        <f t="shared" si="117"/>
        <v>#DIV/0!</v>
      </c>
      <c r="H1591" s="88" t="e">
        <f t="shared" si="118"/>
        <v>#DIV/0!</v>
      </c>
      <c r="I1591" s="92" t="str">
        <f>IF(OR(COUNT(Calculations!BP1592:BY1592)&lt;3,COUNT(Calculations!BZ1592:CI1592)&lt;3),"N/A",IF(ISERROR(TTEST(Calculations!BP1592:BY1592,Calculations!BZ1592:CI1592,2,2)),"N/A",TTEST(Calculations!BP1592:BY1592,Calculations!BZ1592:CI1592,2,2)))</f>
        <v>N/A</v>
      </c>
      <c r="J1591" s="88" t="e">
        <f t="shared" si="119"/>
        <v>#DIV/0!</v>
      </c>
      <c r="K1591" s="93" t="str">
        <f>IF(AND('Test Sample Data'!N1591&gt;=35,'Control Sample Data'!N1591&gt;=35),"Type 3",IF(AND('Test Sample Data'!N1591&gt;=30,'Control Sample Data'!N1591&gt;=30,OR(I1591&gt;=0.05,I1591="N/A")),"Type 2",IF(OR(AND('Test Sample Data'!N1591&gt;=30,'Control Sample Data'!N1591&lt;=30),AND('Test Sample Data'!N1591&lt;=30,'Control Sample Data'!N1591&gt;=30)),"Type 1","OKAY")))</f>
        <v>OKAY</v>
      </c>
    </row>
    <row r="1592" spans="1:11">
      <c r="A1592" s="68"/>
      <c r="B1592" s="95" t="str">
        <f>IF('Gene Table'!E1592="","",'Gene Table'!E1592)</f>
        <v>hsa-miR-4799-5p</v>
      </c>
      <c r="C1592" s="87" t="str">
        <f>'Gene Table'!B1592</f>
        <v>C06</v>
      </c>
      <c r="D1592" s="88" t="e">
        <f>Calculations!BN1593</f>
        <v>#DIV/0!</v>
      </c>
      <c r="E1592" s="88" t="e">
        <f>Calculations!BO1593</f>
        <v>#DIV/0!</v>
      </c>
      <c r="F1592" s="89" t="e">
        <f t="shared" si="116"/>
        <v>#DIV/0!</v>
      </c>
      <c r="G1592" s="89" t="e">
        <f t="shared" si="117"/>
        <v>#DIV/0!</v>
      </c>
      <c r="H1592" s="88" t="e">
        <f t="shared" si="118"/>
        <v>#DIV/0!</v>
      </c>
      <c r="I1592" s="92" t="str">
        <f>IF(OR(COUNT(Calculations!BP1593:BY1593)&lt;3,COUNT(Calculations!BZ1593:CI1593)&lt;3),"N/A",IF(ISERROR(TTEST(Calculations!BP1593:BY1593,Calculations!BZ1593:CI1593,2,2)),"N/A",TTEST(Calculations!BP1593:BY1593,Calculations!BZ1593:CI1593,2,2)))</f>
        <v>N/A</v>
      </c>
      <c r="J1592" s="88" t="e">
        <f t="shared" si="119"/>
        <v>#DIV/0!</v>
      </c>
      <c r="K1592" s="93" t="str">
        <f>IF(AND('Test Sample Data'!N1592&gt;=35,'Control Sample Data'!N1592&gt;=35),"Type 3",IF(AND('Test Sample Data'!N1592&gt;=30,'Control Sample Data'!N1592&gt;=30,OR(I1592&gt;=0.05,I1592="N/A")),"Type 2",IF(OR(AND('Test Sample Data'!N1592&gt;=30,'Control Sample Data'!N1592&lt;=30),AND('Test Sample Data'!N1592&lt;=30,'Control Sample Data'!N1592&gt;=30)),"Type 1","OKAY")))</f>
        <v>OKAY</v>
      </c>
    </row>
    <row r="1593" spans="1:11">
      <c r="A1593" s="68"/>
      <c r="B1593" s="95" t="str">
        <f>IF('Gene Table'!E1593="","",'Gene Table'!E1593)</f>
        <v>hsa-miR-4745-5p</v>
      </c>
      <c r="C1593" s="87" t="str">
        <f>'Gene Table'!B1593</f>
        <v>C07</v>
      </c>
      <c r="D1593" s="88" t="e">
        <f>Calculations!BN1594</f>
        <v>#DIV/0!</v>
      </c>
      <c r="E1593" s="88" t="e">
        <f>Calculations!BO1594</f>
        <v>#DIV/0!</v>
      </c>
      <c r="F1593" s="89" t="e">
        <f t="shared" si="116"/>
        <v>#DIV/0!</v>
      </c>
      <c r="G1593" s="89" t="e">
        <f t="shared" si="117"/>
        <v>#DIV/0!</v>
      </c>
      <c r="H1593" s="88" t="e">
        <f t="shared" si="118"/>
        <v>#DIV/0!</v>
      </c>
      <c r="I1593" s="92" t="str">
        <f>IF(OR(COUNT(Calculations!BP1594:BY1594)&lt;3,COUNT(Calculations!BZ1594:CI1594)&lt;3),"N/A",IF(ISERROR(TTEST(Calculations!BP1594:BY1594,Calculations!BZ1594:CI1594,2,2)),"N/A",TTEST(Calculations!BP1594:BY1594,Calculations!BZ1594:CI1594,2,2)))</f>
        <v>N/A</v>
      </c>
      <c r="J1593" s="88" t="e">
        <f t="shared" si="119"/>
        <v>#DIV/0!</v>
      </c>
      <c r="K1593" s="93" t="str">
        <f>IF(AND('Test Sample Data'!N1593&gt;=35,'Control Sample Data'!N1593&gt;=35),"Type 3",IF(AND('Test Sample Data'!N1593&gt;=30,'Control Sample Data'!N1593&gt;=30,OR(I1593&gt;=0.05,I1593="N/A")),"Type 2",IF(OR(AND('Test Sample Data'!N1593&gt;=30,'Control Sample Data'!N1593&lt;=30),AND('Test Sample Data'!N1593&lt;=30,'Control Sample Data'!N1593&gt;=30)),"Type 1","OKAY")))</f>
        <v>OKAY</v>
      </c>
    </row>
    <row r="1594" spans="1:11">
      <c r="A1594" s="68"/>
      <c r="B1594" s="95" t="str">
        <f>IF('Gene Table'!E1594="","",'Gene Table'!E1594)</f>
        <v>hsa-miR-4799-3p</v>
      </c>
      <c r="C1594" s="87" t="str">
        <f>'Gene Table'!B1594</f>
        <v>C08</v>
      </c>
      <c r="D1594" s="88" t="e">
        <f>Calculations!BN1595</f>
        <v>#DIV/0!</v>
      </c>
      <c r="E1594" s="88" t="e">
        <f>Calculations!BO1595</f>
        <v>#DIV/0!</v>
      </c>
      <c r="F1594" s="89" t="e">
        <f t="shared" si="116"/>
        <v>#DIV/0!</v>
      </c>
      <c r="G1594" s="89" t="e">
        <f t="shared" si="117"/>
        <v>#DIV/0!</v>
      </c>
      <c r="H1594" s="88" t="e">
        <f t="shared" si="118"/>
        <v>#DIV/0!</v>
      </c>
      <c r="I1594" s="92" t="str">
        <f>IF(OR(COUNT(Calculations!BP1595:BY1595)&lt;3,COUNT(Calculations!BZ1595:CI1595)&lt;3),"N/A",IF(ISERROR(TTEST(Calculations!BP1595:BY1595,Calculations!BZ1595:CI1595,2,2)),"N/A",TTEST(Calculations!BP1595:BY1595,Calculations!BZ1595:CI1595,2,2)))</f>
        <v>N/A</v>
      </c>
      <c r="J1594" s="88" t="e">
        <f t="shared" si="119"/>
        <v>#DIV/0!</v>
      </c>
      <c r="K1594" s="93" t="str">
        <f>IF(AND('Test Sample Data'!N1594&gt;=35,'Control Sample Data'!N1594&gt;=35),"Type 3",IF(AND('Test Sample Data'!N1594&gt;=30,'Control Sample Data'!N1594&gt;=30,OR(I1594&gt;=0.05,I1594="N/A")),"Type 2",IF(OR(AND('Test Sample Data'!N1594&gt;=30,'Control Sample Data'!N1594&lt;=30),AND('Test Sample Data'!N1594&lt;=30,'Control Sample Data'!N1594&gt;=30)),"Type 1","OKAY")))</f>
        <v>OKAY</v>
      </c>
    </row>
    <row r="1595" spans="1:11">
      <c r="A1595" s="68"/>
      <c r="B1595" s="95" t="str">
        <f>IF('Gene Table'!E1595="","",'Gene Table'!E1595)</f>
        <v>hsa-miR-4745-3p</v>
      </c>
      <c r="C1595" s="87" t="str">
        <f>'Gene Table'!B1595</f>
        <v>C09</v>
      </c>
      <c r="D1595" s="88" t="e">
        <f>Calculations!BN1596</f>
        <v>#DIV/0!</v>
      </c>
      <c r="E1595" s="88" t="e">
        <f>Calculations!BO1596</f>
        <v>#DIV/0!</v>
      </c>
      <c r="F1595" s="89" t="e">
        <f t="shared" si="116"/>
        <v>#DIV/0!</v>
      </c>
      <c r="G1595" s="89" t="e">
        <f t="shared" si="117"/>
        <v>#DIV/0!</v>
      </c>
      <c r="H1595" s="88" t="e">
        <f t="shared" si="118"/>
        <v>#DIV/0!</v>
      </c>
      <c r="I1595" s="92" t="str">
        <f>IF(OR(COUNT(Calculations!BP1596:BY1596)&lt;3,COUNT(Calculations!BZ1596:CI1596)&lt;3),"N/A",IF(ISERROR(TTEST(Calculations!BP1596:BY1596,Calculations!BZ1596:CI1596,2,2)),"N/A",TTEST(Calculations!BP1596:BY1596,Calculations!BZ1596:CI1596,2,2)))</f>
        <v>N/A</v>
      </c>
      <c r="J1595" s="88" t="e">
        <f t="shared" si="119"/>
        <v>#DIV/0!</v>
      </c>
      <c r="K1595" s="93" t="str">
        <f>IF(AND('Test Sample Data'!N1595&gt;=35,'Control Sample Data'!N1595&gt;=35),"Type 3",IF(AND('Test Sample Data'!N1595&gt;=30,'Control Sample Data'!N1595&gt;=30,OR(I1595&gt;=0.05,I1595="N/A")),"Type 2",IF(OR(AND('Test Sample Data'!N1595&gt;=30,'Control Sample Data'!N1595&lt;=30),AND('Test Sample Data'!N1595&lt;=30,'Control Sample Data'!N1595&gt;=30)),"Type 1","OKAY")))</f>
        <v>OKAY</v>
      </c>
    </row>
    <row r="1596" spans="1:11">
      <c r="A1596" s="68"/>
      <c r="B1596" s="95" t="str">
        <f>IF('Gene Table'!E1596="","",'Gene Table'!E1596)</f>
        <v>hsa-miR-3688-5p</v>
      </c>
      <c r="C1596" s="87" t="str">
        <f>'Gene Table'!B1596</f>
        <v>C10</v>
      </c>
      <c r="D1596" s="88" t="e">
        <f>Calculations!BN1597</f>
        <v>#DIV/0!</v>
      </c>
      <c r="E1596" s="88" t="e">
        <f>Calculations!BO1597</f>
        <v>#DIV/0!</v>
      </c>
      <c r="F1596" s="89" t="e">
        <f t="shared" ref="F1596:F1659" si="120">2^-D1596</f>
        <v>#DIV/0!</v>
      </c>
      <c r="G1596" s="89" t="e">
        <f t="shared" ref="G1596:G1659" si="121">2^-E1596</f>
        <v>#DIV/0!</v>
      </c>
      <c r="H1596" s="88" t="e">
        <f t="shared" ref="H1596:H1659" si="122">F1596/G1596</f>
        <v>#DIV/0!</v>
      </c>
      <c r="I1596" s="92" t="str">
        <f>IF(OR(COUNT(Calculations!BP1597:BY1597)&lt;3,COUNT(Calculations!BZ1597:CI1597)&lt;3),"N/A",IF(ISERROR(TTEST(Calculations!BP1597:BY1597,Calculations!BZ1597:CI1597,2,2)),"N/A",TTEST(Calculations!BP1597:BY1597,Calculations!BZ1597:CI1597,2,2)))</f>
        <v>N/A</v>
      </c>
      <c r="J1596" s="88" t="e">
        <f t="shared" ref="J1596:J1659" si="123">IF(H1596&gt;1,H1596,-1/H1596)</f>
        <v>#DIV/0!</v>
      </c>
      <c r="K1596" s="93" t="str">
        <f>IF(AND('Test Sample Data'!N1596&gt;=35,'Control Sample Data'!N1596&gt;=35),"Type 3",IF(AND('Test Sample Data'!N1596&gt;=30,'Control Sample Data'!N1596&gt;=30,OR(I1596&gt;=0.05,I1596="N/A")),"Type 2",IF(OR(AND('Test Sample Data'!N1596&gt;=30,'Control Sample Data'!N1596&lt;=30),AND('Test Sample Data'!N1596&lt;=30,'Control Sample Data'!N1596&gt;=30)),"Type 1","OKAY")))</f>
        <v>OKAY</v>
      </c>
    </row>
    <row r="1597" spans="1:11">
      <c r="A1597" s="68"/>
      <c r="B1597" s="95" t="str">
        <f>IF('Gene Table'!E1597="","",'Gene Table'!E1597)</f>
        <v>hsa-miR-4746-5p</v>
      </c>
      <c r="C1597" s="87" t="str">
        <f>'Gene Table'!B1597</f>
        <v>C11</v>
      </c>
      <c r="D1597" s="88" t="e">
        <f>Calculations!BN1598</f>
        <v>#DIV/0!</v>
      </c>
      <c r="E1597" s="88" t="e">
        <f>Calculations!BO1598</f>
        <v>#DIV/0!</v>
      </c>
      <c r="F1597" s="89" t="e">
        <f t="shared" si="120"/>
        <v>#DIV/0!</v>
      </c>
      <c r="G1597" s="89" t="e">
        <f t="shared" si="121"/>
        <v>#DIV/0!</v>
      </c>
      <c r="H1597" s="88" t="e">
        <f t="shared" si="122"/>
        <v>#DIV/0!</v>
      </c>
      <c r="I1597" s="92" t="str">
        <f>IF(OR(COUNT(Calculations!BP1598:BY1598)&lt;3,COUNT(Calculations!BZ1598:CI1598)&lt;3),"N/A",IF(ISERROR(TTEST(Calculations!BP1598:BY1598,Calculations!BZ1598:CI1598,2,2)),"N/A",TTEST(Calculations!BP1598:BY1598,Calculations!BZ1598:CI1598,2,2)))</f>
        <v>N/A</v>
      </c>
      <c r="J1597" s="88" t="e">
        <f t="shared" si="123"/>
        <v>#DIV/0!</v>
      </c>
      <c r="K1597" s="93" t="str">
        <f>IF(AND('Test Sample Data'!N1597&gt;=35,'Control Sample Data'!N1597&gt;=35),"Type 3",IF(AND('Test Sample Data'!N1597&gt;=30,'Control Sample Data'!N1597&gt;=30,OR(I1597&gt;=0.05,I1597="N/A")),"Type 2",IF(OR(AND('Test Sample Data'!N1597&gt;=30,'Control Sample Data'!N1597&lt;=30),AND('Test Sample Data'!N1597&lt;=30,'Control Sample Data'!N1597&gt;=30)),"Type 1","OKAY")))</f>
        <v>OKAY</v>
      </c>
    </row>
    <row r="1598" spans="1:11">
      <c r="A1598" s="68"/>
      <c r="B1598" s="95" t="str">
        <f>IF('Gene Table'!E1598="","",'Gene Table'!E1598)</f>
        <v>hsa-miR-4800-5p</v>
      </c>
      <c r="C1598" s="87" t="str">
        <f>'Gene Table'!B1598</f>
        <v>C12</v>
      </c>
      <c r="D1598" s="88" t="e">
        <f>Calculations!BN1599</f>
        <v>#DIV/0!</v>
      </c>
      <c r="E1598" s="88" t="e">
        <f>Calculations!BO1599</f>
        <v>#DIV/0!</v>
      </c>
      <c r="F1598" s="89" t="e">
        <f t="shared" si="120"/>
        <v>#DIV/0!</v>
      </c>
      <c r="G1598" s="89" t="e">
        <f t="shared" si="121"/>
        <v>#DIV/0!</v>
      </c>
      <c r="H1598" s="88" t="e">
        <f t="shared" si="122"/>
        <v>#DIV/0!</v>
      </c>
      <c r="I1598" s="92" t="str">
        <f>IF(OR(COUNT(Calculations!BP1599:BY1599)&lt;3,COUNT(Calculations!BZ1599:CI1599)&lt;3),"N/A",IF(ISERROR(TTEST(Calculations!BP1599:BY1599,Calculations!BZ1599:CI1599,2,2)),"N/A",TTEST(Calculations!BP1599:BY1599,Calculations!BZ1599:CI1599,2,2)))</f>
        <v>N/A</v>
      </c>
      <c r="J1598" s="88" t="e">
        <f t="shared" si="123"/>
        <v>#DIV/0!</v>
      </c>
      <c r="K1598" s="93" t="str">
        <f>IF(AND('Test Sample Data'!N1598&gt;=35,'Control Sample Data'!N1598&gt;=35),"Type 3",IF(AND('Test Sample Data'!N1598&gt;=30,'Control Sample Data'!N1598&gt;=30,OR(I1598&gt;=0.05,I1598="N/A")),"Type 2",IF(OR(AND('Test Sample Data'!N1598&gt;=30,'Control Sample Data'!N1598&lt;=30),AND('Test Sample Data'!N1598&lt;=30,'Control Sample Data'!N1598&gt;=30)),"Type 1","OKAY")))</f>
        <v>OKAY</v>
      </c>
    </row>
    <row r="1599" spans="1:11">
      <c r="A1599" s="68"/>
      <c r="B1599" s="95" t="str">
        <f>IF('Gene Table'!E1599="","",'Gene Table'!E1599)</f>
        <v>hsa-miR-4746-3p</v>
      </c>
      <c r="C1599" s="87" t="str">
        <f>'Gene Table'!B1599</f>
        <v>C13</v>
      </c>
      <c r="D1599" s="88" t="e">
        <f>Calculations!BN1600</f>
        <v>#DIV/0!</v>
      </c>
      <c r="E1599" s="88" t="e">
        <f>Calculations!BO1600</f>
        <v>#DIV/0!</v>
      </c>
      <c r="F1599" s="89" t="e">
        <f t="shared" si="120"/>
        <v>#DIV/0!</v>
      </c>
      <c r="G1599" s="89" t="e">
        <f t="shared" si="121"/>
        <v>#DIV/0!</v>
      </c>
      <c r="H1599" s="88" t="e">
        <f t="shared" si="122"/>
        <v>#DIV/0!</v>
      </c>
      <c r="I1599" s="92" t="str">
        <f>IF(OR(COUNT(Calculations!BP1600:BY1600)&lt;3,COUNT(Calculations!BZ1600:CI1600)&lt;3),"N/A",IF(ISERROR(TTEST(Calculations!BP1600:BY1600,Calculations!BZ1600:CI1600,2,2)),"N/A",TTEST(Calculations!BP1600:BY1600,Calculations!BZ1600:CI1600,2,2)))</f>
        <v>N/A</v>
      </c>
      <c r="J1599" s="88" t="e">
        <f t="shared" si="123"/>
        <v>#DIV/0!</v>
      </c>
      <c r="K1599" s="93" t="str">
        <f>IF(AND('Test Sample Data'!N1599&gt;=35,'Control Sample Data'!N1599&gt;=35),"Type 3",IF(AND('Test Sample Data'!N1599&gt;=30,'Control Sample Data'!N1599&gt;=30,OR(I1599&gt;=0.05,I1599="N/A")),"Type 2",IF(OR(AND('Test Sample Data'!N1599&gt;=30,'Control Sample Data'!N1599&lt;=30),AND('Test Sample Data'!N1599&lt;=30,'Control Sample Data'!N1599&gt;=30)),"Type 1","OKAY")))</f>
        <v>OKAY</v>
      </c>
    </row>
    <row r="1600" spans="1:11">
      <c r="A1600" s="68"/>
      <c r="B1600" s="95" t="str">
        <f>IF('Gene Table'!E1600="","",'Gene Table'!E1600)</f>
        <v>hsa-miR-4800-3p</v>
      </c>
      <c r="C1600" s="87" t="str">
        <f>'Gene Table'!B1600</f>
        <v>C14</v>
      </c>
      <c r="D1600" s="88" t="e">
        <f>Calculations!BN1601</f>
        <v>#DIV/0!</v>
      </c>
      <c r="E1600" s="88" t="e">
        <f>Calculations!BO1601</f>
        <v>#DIV/0!</v>
      </c>
      <c r="F1600" s="89" t="e">
        <f t="shared" si="120"/>
        <v>#DIV/0!</v>
      </c>
      <c r="G1600" s="89" t="e">
        <f t="shared" si="121"/>
        <v>#DIV/0!</v>
      </c>
      <c r="H1600" s="88" t="e">
        <f t="shared" si="122"/>
        <v>#DIV/0!</v>
      </c>
      <c r="I1600" s="92" t="str">
        <f>IF(OR(COUNT(Calculations!BP1601:BY1601)&lt;3,COUNT(Calculations!BZ1601:CI1601)&lt;3),"N/A",IF(ISERROR(TTEST(Calculations!BP1601:BY1601,Calculations!BZ1601:CI1601,2,2)),"N/A",TTEST(Calculations!BP1601:BY1601,Calculations!BZ1601:CI1601,2,2)))</f>
        <v>N/A</v>
      </c>
      <c r="J1600" s="88" t="e">
        <f t="shared" si="123"/>
        <v>#DIV/0!</v>
      </c>
      <c r="K1600" s="93" t="str">
        <f>IF(AND('Test Sample Data'!N1600&gt;=35,'Control Sample Data'!N1600&gt;=35),"Type 3",IF(AND('Test Sample Data'!N1600&gt;=30,'Control Sample Data'!N1600&gt;=30,OR(I1600&gt;=0.05,I1600="N/A")),"Type 2",IF(OR(AND('Test Sample Data'!N1600&gt;=30,'Control Sample Data'!N1600&lt;=30),AND('Test Sample Data'!N1600&lt;=30,'Control Sample Data'!N1600&gt;=30)),"Type 1","OKAY")))</f>
        <v>OKAY</v>
      </c>
    </row>
    <row r="1601" spans="1:11">
      <c r="A1601" s="68"/>
      <c r="B1601" s="95" t="str">
        <f>IF('Gene Table'!E1601="","",'Gene Table'!E1601)</f>
        <v>hsa-miR-4747-5p</v>
      </c>
      <c r="C1601" s="87" t="str">
        <f>'Gene Table'!B1601</f>
        <v>C15</v>
      </c>
      <c r="D1601" s="88" t="e">
        <f>Calculations!BN1602</f>
        <v>#DIV/0!</v>
      </c>
      <c r="E1601" s="88" t="e">
        <f>Calculations!BO1602</f>
        <v>#DIV/0!</v>
      </c>
      <c r="F1601" s="89" t="e">
        <f t="shared" si="120"/>
        <v>#DIV/0!</v>
      </c>
      <c r="G1601" s="89" t="e">
        <f t="shared" si="121"/>
        <v>#DIV/0!</v>
      </c>
      <c r="H1601" s="88" t="e">
        <f t="shared" si="122"/>
        <v>#DIV/0!</v>
      </c>
      <c r="I1601" s="92" t="str">
        <f>IF(OR(COUNT(Calculations!BP1602:BY1602)&lt;3,COUNT(Calculations!BZ1602:CI1602)&lt;3),"N/A",IF(ISERROR(TTEST(Calculations!BP1602:BY1602,Calculations!BZ1602:CI1602,2,2)),"N/A",TTEST(Calculations!BP1602:BY1602,Calculations!BZ1602:CI1602,2,2)))</f>
        <v>N/A</v>
      </c>
      <c r="J1601" s="88" t="e">
        <f t="shared" si="123"/>
        <v>#DIV/0!</v>
      </c>
      <c r="K1601" s="93" t="str">
        <f>IF(AND('Test Sample Data'!N1601&gt;=35,'Control Sample Data'!N1601&gt;=35),"Type 3",IF(AND('Test Sample Data'!N1601&gt;=30,'Control Sample Data'!N1601&gt;=30,OR(I1601&gt;=0.05,I1601="N/A")),"Type 2",IF(OR(AND('Test Sample Data'!N1601&gt;=30,'Control Sample Data'!N1601&lt;=30),AND('Test Sample Data'!N1601&lt;=30,'Control Sample Data'!N1601&gt;=30)),"Type 1","OKAY")))</f>
        <v>OKAY</v>
      </c>
    </row>
    <row r="1602" spans="1:11">
      <c r="A1602" s="68"/>
      <c r="B1602" s="95" t="str">
        <f>IF('Gene Table'!E1602="","",'Gene Table'!E1602)</f>
        <v>hsa-miR-4801</v>
      </c>
      <c r="C1602" s="87" t="str">
        <f>'Gene Table'!B1602</f>
        <v>C16</v>
      </c>
      <c r="D1602" s="88" t="e">
        <f>Calculations!BN1603</f>
        <v>#DIV/0!</v>
      </c>
      <c r="E1602" s="88" t="e">
        <f>Calculations!BO1603</f>
        <v>#DIV/0!</v>
      </c>
      <c r="F1602" s="89" t="e">
        <f t="shared" si="120"/>
        <v>#DIV/0!</v>
      </c>
      <c r="G1602" s="89" t="e">
        <f t="shared" si="121"/>
        <v>#DIV/0!</v>
      </c>
      <c r="H1602" s="88" t="e">
        <f t="shared" si="122"/>
        <v>#DIV/0!</v>
      </c>
      <c r="I1602" s="92" t="str">
        <f>IF(OR(COUNT(Calculations!BP1603:BY1603)&lt;3,COUNT(Calculations!BZ1603:CI1603)&lt;3),"N/A",IF(ISERROR(TTEST(Calculations!BP1603:BY1603,Calculations!BZ1603:CI1603,2,2)),"N/A",TTEST(Calculations!BP1603:BY1603,Calculations!BZ1603:CI1603,2,2)))</f>
        <v>N/A</v>
      </c>
      <c r="J1602" s="88" t="e">
        <f t="shared" si="123"/>
        <v>#DIV/0!</v>
      </c>
      <c r="K1602" s="93" t="str">
        <f>IF(AND('Test Sample Data'!N1602&gt;=35,'Control Sample Data'!N1602&gt;=35),"Type 3",IF(AND('Test Sample Data'!N1602&gt;=30,'Control Sample Data'!N1602&gt;=30,OR(I1602&gt;=0.05,I1602="N/A")),"Type 2",IF(OR(AND('Test Sample Data'!N1602&gt;=30,'Control Sample Data'!N1602&lt;=30),AND('Test Sample Data'!N1602&lt;=30,'Control Sample Data'!N1602&gt;=30)),"Type 1","OKAY")))</f>
        <v>OKAY</v>
      </c>
    </row>
    <row r="1603" spans="1:11">
      <c r="A1603" s="68"/>
      <c r="B1603" s="95" t="str">
        <f>IF('Gene Table'!E1603="","",'Gene Table'!E1603)</f>
        <v>hsa-miR-4747-3p</v>
      </c>
      <c r="C1603" s="87" t="str">
        <f>'Gene Table'!B1603</f>
        <v>C17</v>
      </c>
      <c r="D1603" s="88" t="e">
        <f>Calculations!BN1604</f>
        <v>#DIV/0!</v>
      </c>
      <c r="E1603" s="88" t="e">
        <f>Calculations!BO1604</f>
        <v>#DIV/0!</v>
      </c>
      <c r="F1603" s="89" t="e">
        <f t="shared" si="120"/>
        <v>#DIV/0!</v>
      </c>
      <c r="G1603" s="89" t="e">
        <f t="shared" si="121"/>
        <v>#DIV/0!</v>
      </c>
      <c r="H1603" s="88" t="e">
        <f t="shared" si="122"/>
        <v>#DIV/0!</v>
      </c>
      <c r="I1603" s="92" t="str">
        <f>IF(OR(COUNT(Calculations!BP1604:BY1604)&lt;3,COUNT(Calculations!BZ1604:CI1604)&lt;3),"N/A",IF(ISERROR(TTEST(Calculations!BP1604:BY1604,Calculations!BZ1604:CI1604,2,2)),"N/A",TTEST(Calculations!BP1604:BY1604,Calculations!BZ1604:CI1604,2,2)))</f>
        <v>N/A</v>
      </c>
      <c r="J1603" s="88" t="e">
        <f t="shared" si="123"/>
        <v>#DIV/0!</v>
      </c>
      <c r="K1603" s="93" t="str">
        <f>IF(AND('Test Sample Data'!N1603&gt;=35,'Control Sample Data'!N1603&gt;=35),"Type 3",IF(AND('Test Sample Data'!N1603&gt;=30,'Control Sample Data'!N1603&gt;=30,OR(I1603&gt;=0.05,I1603="N/A")),"Type 2",IF(OR(AND('Test Sample Data'!N1603&gt;=30,'Control Sample Data'!N1603&lt;=30),AND('Test Sample Data'!N1603&lt;=30,'Control Sample Data'!N1603&gt;=30)),"Type 1","OKAY")))</f>
        <v>OKAY</v>
      </c>
    </row>
    <row r="1604" spans="1:11">
      <c r="A1604" s="68"/>
      <c r="B1604" s="95" t="str">
        <f>IF('Gene Table'!E1604="","",'Gene Table'!E1604)</f>
        <v>hsa-miR-4802-5p</v>
      </c>
      <c r="C1604" s="87" t="str">
        <f>'Gene Table'!B1604</f>
        <v>C18</v>
      </c>
      <c r="D1604" s="88" t="e">
        <f>Calculations!BN1605</f>
        <v>#DIV/0!</v>
      </c>
      <c r="E1604" s="88" t="e">
        <f>Calculations!BO1605</f>
        <v>#DIV/0!</v>
      </c>
      <c r="F1604" s="89" t="e">
        <f t="shared" si="120"/>
        <v>#DIV/0!</v>
      </c>
      <c r="G1604" s="89" t="e">
        <f t="shared" si="121"/>
        <v>#DIV/0!</v>
      </c>
      <c r="H1604" s="88" t="e">
        <f t="shared" si="122"/>
        <v>#DIV/0!</v>
      </c>
      <c r="I1604" s="92" t="str">
        <f>IF(OR(COUNT(Calculations!BP1605:BY1605)&lt;3,COUNT(Calculations!BZ1605:CI1605)&lt;3),"N/A",IF(ISERROR(TTEST(Calculations!BP1605:BY1605,Calculations!BZ1605:CI1605,2,2)),"N/A",TTEST(Calculations!BP1605:BY1605,Calculations!BZ1605:CI1605,2,2)))</f>
        <v>N/A</v>
      </c>
      <c r="J1604" s="88" t="e">
        <f t="shared" si="123"/>
        <v>#DIV/0!</v>
      </c>
      <c r="K1604" s="93" t="str">
        <f>IF(AND('Test Sample Data'!N1604&gt;=35,'Control Sample Data'!N1604&gt;=35),"Type 3",IF(AND('Test Sample Data'!N1604&gt;=30,'Control Sample Data'!N1604&gt;=30,OR(I1604&gt;=0.05,I1604="N/A")),"Type 2",IF(OR(AND('Test Sample Data'!N1604&gt;=30,'Control Sample Data'!N1604&lt;=30),AND('Test Sample Data'!N1604&lt;=30,'Control Sample Data'!N1604&gt;=30)),"Type 1","OKAY")))</f>
        <v>OKAY</v>
      </c>
    </row>
    <row r="1605" spans="1:11">
      <c r="A1605" s="68"/>
      <c r="B1605" s="95" t="str">
        <f>IF('Gene Table'!E1605="","",'Gene Table'!E1605)</f>
        <v>hsa-miR-4748</v>
      </c>
      <c r="C1605" s="87" t="str">
        <f>'Gene Table'!B1605</f>
        <v>C19</v>
      </c>
      <c r="D1605" s="88" t="e">
        <f>Calculations!BN1606</f>
        <v>#DIV/0!</v>
      </c>
      <c r="E1605" s="88" t="e">
        <f>Calculations!BO1606</f>
        <v>#DIV/0!</v>
      </c>
      <c r="F1605" s="89" t="e">
        <f t="shared" si="120"/>
        <v>#DIV/0!</v>
      </c>
      <c r="G1605" s="89" t="e">
        <f t="shared" si="121"/>
        <v>#DIV/0!</v>
      </c>
      <c r="H1605" s="88" t="e">
        <f t="shared" si="122"/>
        <v>#DIV/0!</v>
      </c>
      <c r="I1605" s="92" t="str">
        <f>IF(OR(COUNT(Calculations!BP1606:BY1606)&lt;3,COUNT(Calculations!BZ1606:CI1606)&lt;3),"N/A",IF(ISERROR(TTEST(Calculations!BP1606:BY1606,Calculations!BZ1606:CI1606,2,2)),"N/A",TTEST(Calculations!BP1606:BY1606,Calculations!BZ1606:CI1606,2,2)))</f>
        <v>N/A</v>
      </c>
      <c r="J1605" s="88" t="e">
        <f t="shared" si="123"/>
        <v>#DIV/0!</v>
      </c>
      <c r="K1605" s="93" t="str">
        <f>IF(AND('Test Sample Data'!N1605&gt;=35,'Control Sample Data'!N1605&gt;=35),"Type 3",IF(AND('Test Sample Data'!N1605&gt;=30,'Control Sample Data'!N1605&gt;=30,OR(I1605&gt;=0.05,I1605="N/A")),"Type 2",IF(OR(AND('Test Sample Data'!N1605&gt;=30,'Control Sample Data'!N1605&lt;=30),AND('Test Sample Data'!N1605&lt;=30,'Control Sample Data'!N1605&gt;=30)),"Type 1","OKAY")))</f>
        <v>OKAY</v>
      </c>
    </row>
    <row r="1606" spans="1:11">
      <c r="A1606" s="68"/>
      <c r="B1606" s="95" t="str">
        <f>IF('Gene Table'!E1606="","",'Gene Table'!E1606)</f>
        <v>hsa-miR-4802-3p</v>
      </c>
      <c r="C1606" s="87" t="str">
        <f>'Gene Table'!B1606</f>
        <v>C20</v>
      </c>
      <c r="D1606" s="88" t="e">
        <f>Calculations!BN1607</f>
        <v>#DIV/0!</v>
      </c>
      <c r="E1606" s="88" t="e">
        <f>Calculations!BO1607</f>
        <v>#DIV/0!</v>
      </c>
      <c r="F1606" s="89" t="e">
        <f t="shared" si="120"/>
        <v>#DIV/0!</v>
      </c>
      <c r="G1606" s="89" t="e">
        <f t="shared" si="121"/>
        <v>#DIV/0!</v>
      </c>
      <c r="H1606" s="88" t="e">
        <f t="shared" si="122"/>
        <v>#DIV/0!</v>
      </c>
      <c r="I1606" s="92" t="str">
        <f>IF(OR(COUNT(Calculations!BP1607:BY1607)&lt;3,COUNT(Calculations!BZ1607:CI1607)&lt;3),"N/A",IF(ISERROR(TTEST(Calculations!BP1607:BY1607,Calculations!BZ1607:CI1607,2,2)),"N/A",TTEST(Calculations!BP1607:BY1607,Calculations!BZ1607:CI1607,2,2)))</f>
        <v>N/A</v>
      </c>
      <c r="J1606" s="88" t="e">
        <f t="shared" si="123"/>
        <v>#DIV/0!</v>
      </c>
      <c r="K1606" s="93" t="str">
        <f>IF(AND('Test Sample Data'!N1606&gt;=35,'Control Sample Data'!N1606&gt;=35),"Type 3",IF(AND('Test Sample Data'!N1606&gt;=30,'Control Sample Data'!N1606&gt;=30,OR(I1606&gt;=0.05,I1606="N/A")),"Type 2",IF(OR(AND('Test Sample Data'!N1606&gt;=30,'Control Sample Data'!N1606&lt;=30),AND('Test Sample Data'!N1606&lt;=30,'Control Sample Data'!N1606&gt;=30)),"Type 1","OKAY")))</f>
        <v>OKAY</v>
      </c>
    </row>
    <row r="1607" spans="1:11">
      <c r="A1607" s="68"/>
      <c r="B1607" s="95" t="str">
        <f>IF('Gene Table'!E1607="","",'Gene Table'!E1607)</f>
        <v>hsa-miR-4749-5p</v>
      </c>
      <c r="C1607" s="87" t="str">
        <f>'Gene Table'!B1607</f>
        <v>C21</v>
      </c>
      <c r="D1607" s="88" t="e">
        <f>Calculations!BN1608</f>
        <v>#DIV/0!</v>
      </c>
      <c r="E1607" s="88" t="e">
        <f>Calculations!BO1608</f>
        <v>#DIV/0!</v>
      </c>
      <c r="F1607" s="89" t="e">
        <f t="shared" si="120"/>
        <v>#DIV/0!</v>
      </c>
      <c r="G1607" s="89" t="e">
        <f t="shared" si="121"/>
        <v>#DIV/0!</v>
      </c>
      <c r="H1607" s="88" t="e">
        <f t="shared" si="122"/>
        <v>#DIV/0!</v>
      </c>
      <c r="I1607" s="92" t="str">
        <f>IF(OR(COUNT(Calculations!BP1608:BY1608)&lt;3,COUNT(Calculations!BZ1608:CI1608)&lt;3),"N/A",IF(ISERROR(TTEST(Calculations!BP1608:BY1608,Calculations!BZ1608:CI1608,2,2)),"N/A",TTEST(Calculations!BP1608:BY1608,Calculations!BZ1608:CI1608,2,2)))</f>
        <v>N/A</v>
      </c>
      <c r="J1607" s="88" t="e">
        <f t="shared" si="123"/>
        <v>#DIV/0!</v>
      </c>
      <c r="K1607" s="93" t="str">
        <f>IF(AND('Test Sample Data'!N1607&gt;=35,'Control Sample Data'!N1607&gt;=35),"Type 3",IF(AND('Test Sample Data'!N1607&gt;=30,'Control Sample Data'!N1607&gt;=30,OR(I1607&gt;=0.05,I1607="N/A")),"Type 2",IF(OR(AND('Test Sample Data'!N1607&gt;=30,'Control Sample Data'!N1607&lt;=30),AND('Test Sample Data'!N1607&lt;=30,'Control Sample Data'!N1607&gt;=30)),"Type 1","OKAY")))</f>
        <v>OKAY</v>
      </c>
    </row>
    <row r="1608" spans="1:11">
      <c r="A1608" s="68"/>
      <c r="B1608" s="95" t="str">
        <f>IF('Gene Table'!E1608="","",'Gene Table'!E1608)</f>
        <v>hsa-miR-4803</v>
      </c>
      <c r="C1608" s="87" t="str">
        <f>'Gene Table'!B1608</f>
        <v>C22</v>
      </c>
      <c r="D1608" s="88" t="e">
        <f>Calculations!BN1609</f>
        <v>#DIV/0!</v>
      </c>
      <c r="E1608" s="88" t="e">
        <f>Calculations!BO1609</f>
        <v>#DIV/0!</v>
      </c>
      <c r="F1608" s="89" t="e">
        <f t="shared" si="120"/>
        <v>#DIV/0!</v>
      </c>
      <c r="G1608" s="89" t="e">
        <f t="shared" si="121"/>
        <v>#DIV/0!</v>
      </c>
      <c r="H1608" s="88" t="e">
        <f t="shared" si="122"/>
        <v>#DIV/0!</v>
      </c>
      <c r="I1608" s="92" t="str">
        <f>IF(OR(COUNT(Calculations!BP1609:BY1609)&lt;3,COUNT(Calculations!BZ1609:CI1609)&lt;3),"N/A",IF(ISERROR(TTEST(Calculations!BP1609:BY1609,Calculations!BZ1609:CI1609,2,2)),"N/A",TTEST(Calculations!BP1609:BY1609,Calculations!BZ1609:CI1609,2,2)))</f>
        <v>N/A</v>
      </c>
      <c r="J1608" s="88" t="e">
        <f t="shared" si="123"/>
        <v>#DIV/0!</v>
      </c>
      <c r="K1608" s="93" t="str">
        <f>IF(AND('Test Sample Data'!N1608&gt;=35,'Control Sample Data'!N1608&gt;=35),"Type 3",IF(AND('Test Sample Data'!N1608&gt;=30,'Control Sample Data'!N1608&gt;=30,OR(I1608&gt;=0.05,I1608="N/A")),"Type 2",IF(OR(AND('Test Sample Data'!N1608&gt;=30,'Control Sample Data'!N1608&lt;=30),AND('Test Sample Data'!N1608&lt;=30,'Control Sample Data'!N1608&gt;=30)),"Type 1","OKAY")))</f>
        <v>OKAY</v>
      </c>
    </row>
    <row r="1609" spans="1:11">
      <c r="A1609" s="68"/>
      <c r="B1609" s="95" t="str">
        <f>IF('Gene Table'!E1609="","",'Gene Table'!E1609)</f>
        <v>hsa-miR-4749-3p</v>
      </c>
      <c r="C1609" s="87" t="str">
        <f>'Gene Table'!B1609</f>
        <v>C23</v>
      </c>
      <c r="D1609" s="88" t="e">
        <f>Calculations!BN1610</f>
        <v>#DIV/0!</v>
      </c>
      <c r="E1609" s="88" t="e">
        <f>Calculations!BO1610</f>
        <v>#DIV/0!</v>
      </c>
      <c r="F1609" s="89" t="e">
        <f t="shared" si="120"/>
        <v>#DIV/0!</v>
      </c>
      <c r="G1609" s="89" t="e">
        <f t="shared" si="121"/>
        <v>#DIV/0!</v>
      </c>
      <c r="H1609" s="88" t="e">
        <f t="shared" si="122"/>
        <v>#DIV/0!</v>
      </c>
      <c r="I1609" s="92" t="str">
        <f>IF(OR(COUNT(Calculations!BP1610:BY1610)&lt;3,COUNT(Calculations!BZ1610:CI1610)&lt;3),"N/A",IF(ISERROR(TTEST(Calculations!BP1610:BY1610,Calculations!BZ1610:CI1610,2,2)),"N/A",TTEST(Calculations!BP1610:BY1610,Calculations!BZ1610:CI1610,2,2)))</f>
        <v>N/A</v>
      </c>
      <c r="J1609" s="88" t="e">
        <f t="shared" si="123"/>
        <v>#DIV/0!</v>
      </c>
      <c r="K1609" s="93" t="str">
        <f>IF(AND('Test Sample Data'!N1609&gt;=35,'Control Sample Data'!N1609&gt;=35),"Type 3",IF(AND('Test Sample Data'!N1609&gt;=30,'Control Sample Data'!N1609&gt;=30,OR(I1609&gt;=0.05,I1609="N/A")),"Type 2",IF(OR(AND('Test Sample Data'!N1609&gt;=30,'Control Sample Data'!N1609&lt;=30),AND('Test Sample Data'!N1609&lt;=30,'Control Sample Data'!N1609&gt;=30)),"Type 1","OKAY")))</f>
        <v>OKAY</v>
      </c>
    </row>
    <row r="1610" spans="1:11">
      <c r="A1610" s="68"/>
      <c r="B1610" s="95" t="str">
        <f>IF('Gene Table'!E1610="","",'Gene Table'!E1610)</f>
        <v>hsa-miR-4804-5p</v>
      </c>
      <c r="C1610" s="87" t="str">
        <f>'Gene Table'!B1610</f>
        <v>C24</v>
      </c>
      <c r="D1610" s="88" t="e">
        <f>Calculations!BN1611</f>
        <v>#DIV/0!</v>
      </c>
      <c r="E1610" s="88" t="e">
        <f>Calculations!BO1611</f>
        <v>#DIV/0!</v>
      </c>
      <c r="F1610" s="89" t="e">
        <f t="shared" si="120"/>
        <v>#DIV/0!</v>
      </c>
      <c r="G1610" s="89" t="e">
        <f t="shared" si="121"/>
        <v>#DIV/0!</v>
      </c>
      <c r="H1610" s="88" t="e">
        <f t="shared" si="122"/>
        <v>#DIV/0!</v>
      </c>
      <c r="I1610" s="92" t="str">
        <f>IF(OR(COUNT(Calculations!BP1611:BY1611)&lt;3,COUNT(Calculations!BZ1611:CI1611)&lt;3),"N/A",IF(ISERROR(TTEST(Calculations!BP1611:BY1611,Calculations!BZ1611:CI1611,2,2)),"N/A",TTEST(Calculations!BP1611:BY1611,Calculations!BZ1611:CI1611,2,2)))</f>
        <v>N/A</v>
      </c>
      <c r="J1610" s="88" t="e">
        <f t="shared" si="123"/>
        <v>#DIV/0!</v>
      </c>
      <c r="K1610" s="93" t="str">
        <f>IF(AND('Test Sample Data'!N1610&gt;=35,'Control Sample Data'!N1610&gt;=35),"Type 3",IF(AND('Test Sample Data'!N1610&gt;=30,'Control Sample Data'!N1610&gt;=30,OR(I1610&gt;=0.05,I1610="N/A")),"Type 2",IF(OR(AND('Test Sample Data'!N1610&gt;=30,'Control Sample Data'!N1610&lt;=30),AND('Test Sample Data'!N1610&lt;=30,'Control Sample Data'!N1610&gt;=30)),"Type 1","OKAY")))</f>
        <v>OKAY</v>
      </c>
    </row>
    <row r="1611" spans="1:11">
      <c r="A1611" s="68"/>
      <c r="B1611" s="95" t="str">
        <f>IF('Gene Table'!E1611="","",'Gene Table'!E1611)</f>
        <v>hsa-miR-5582-5p</v>
      </c>
      <c r="C1611" s="87" t="str">
        <f>'Gene Table'!B1611</f>
        <v>D01</v>
      </c>
      <c r="D1611" s="88" t="e">
        <f>Calculations!BN1612</f>
        <v>#DIV/0!</v>
      </c>
      <c r="E1611" s="88" t="e">
        <f>Calculations!BO1612</f>
        <v>#DIV/0!</v>
      </c>
      <c r="F1611" s="89" t="e">
        <f t="shared" si="120"/>
        <v>#DIV/0!</v>
      </c>
      <c r="G1611" s="89" t="e">
        <f t="shared" si="121"/>
        <v>#DIV/0!</v>
      </c>
      <c r="H1611" s="88" t="e">
        <f t="shared" si="122"/>
        <v>#DIV/0!</v>
      </c>
      <c r="I1611" s="92" t="str">
        <f>IF(OR(COUNT(Calculations!BP1612:BY1612)&lt;3,COUNT(Calculations!BZ1612:CI1612)&lt;3),"N/A",IF(ISERROR(TTEST(Calculations!BP1612:BY1612,Calculations!BZ1612:CI1612,2,2)),"N/A",TTEST(Calculations!BP1612:BY1612,Calculations!BZ1612:CI1612,2,2)))</f>
        <v>N/A</v>
      </c>
      <c r="J1611" s="88" t="e">
        <f t="shared" si="123"/>
        <v>#DIV/0!</v>
      </c>
      <c r="K1611" s="93" t="str">
        <f>IF(AND('Test Sample Data'!N1611&gt;=35,'Control Sample Data'!N1611&gt;=35),"Type 3",IF(AND('Test Sample Data'!N1611&gt;=30,'Control Sample Data'!N1611&gt;=30,OR(I1611&gt;=0.05,I1611="N/A")),"Type 2",IF(OR(AND('Test Sample Data'!N1611&gt;=30,'Control Sample Data'!N1611&lt;=30),AND('Test Sample Data'!N1611&lt;=30,'Control Sample Data'!N1611&gt;=30)),"Type 1","OKAY")))</f>
        <v>OKAY</v>
      </c>
    </row>
    <row r="1612" spans="1:11">
      <c r="A1612" s="68"/>
      <c r="B1612" s="95" t="str">
        <f>IF('Gene Table'!E1612="","",'Gene Table'!E1612)</f>
        <v/>
      </c>
      <c r="C1612" s="87" t="str">
        <f>'Gene Table'!B1612</f>
        <v>D02</v>
      </c>
      <c r="D1612" s="88" t="e">
        <f>Calculations!BN1613</f>
        <v>#DIV/0!</v>
      </c>
      <c r="E1612" s="88" t="e">
        <f>Calculations!BO1613</f>
        <v>#DIV/0!</v>
      </c>
      <c r="F1612" s="89" t="e">
        <f t="shared" si="120"/>
        <v>#DIV/0!</v>
      </c>
      <c r="G1612" s="89" t="e">
        <f t="shared" si="121"/>
        <v>#DIV/0!</v>
      </c>
      <c r="H1612" s="88" t="e">
        <f t="shared" si="122"/>
        <v>#DIV/0!</v>
      </c>
      <c r="I1612" s="92" t="str">
        <f>IF(OR(COUNT(Calculations!BP1613:BY1613)&lt;3,COUNT(Calculations!BZ1613:CI1613)&lt;3),"N/A",IF(ISERROR(TTEST(Calculations!BP1613:BY1613,Calculations!BZ1613:CI1613,2,2)),"N/A",TTEST(Calculations!BP1613:BY1613,Calculations!BZ1613:CI1613,2,2)))</f>
        <v>N/A</v>
      </c>
      <c r="J1612" s="88" t="e">
        <f t="shared" si="123"/>
        <v>#DIV/0!</v>
      </c>
      <c r="K1612" s="93" t="str">
        <f>IF(AND('Test Sample Data'!N1612&gt;=35,'Control Sample Data'!N1612&gt;=35),"Type 3",IF(AND('Test Sample Data'!N1612&gt;=30,'Control Sample Data'!N1612&gt;=30,OR(I1612&gt;=0.05,I1612="N/A")),"Type 2",IF(OR(AND('Test Sample Data'!N1612&gt;=30,'Control Sample Data'!N1612&lt;=30),AND('Test Sample Data'!N1612&lt;=30,'Control Sample Data'!N1612&gt;=30)),"Type 1","OKAY")))</f>
        <v>OKAY</v>
      </c>
    </row>
    <row r="1613" spans="1:11">
      <c r="A1613" s="68"/>
      <c r="B1613" s="95" t="str">
        <f>IF('Gene Table'!E1613="","",'Gene Table'!E1613)</f>
        <v>hsa-miR-5583-5p</v>
      </c>
      <c r="C1613" s="87" t="str">
        <f>'Gene Table'!B1613</f>
        <v>D03</v>
      </c>
      <c r="D1613" s="88" t="e">
        <f>Calculations!BN1614</f>
        <v>#DIV/0!</v>
      </c>
      <c r="E1613" s="88" t="e">
        <f>Calculations!BO1614</f>
        <v>#DIV/0!</v>
      </c>
      <c r="F1613" s="89" t="e">
        <f t="shared" si="120"/>
        <v>#DIV/0!</v>
      </c>
      <c r="G1613" s="89" t="e">
        <f t="shared" si="121"/>
        <v>#DIV/0!</v>
      </c>
      <c r="H1613" s="88" t="e">
        <f t="shared" si="122"/>
        <v>#DIV/0!</v>
      </c>
      <c r="I1613" s="92" t="str">
        <f>IF(OR(COUNT(Calculations!BP1614:BY1614)&lt;3,COUNT(Calculations!BZ1614:CI1614)&lt;3),"N/A",IF(ISERROR(TTEST(Calculations!BP1614:BY1614,Calculations!BZ1614:CI1614,2,2)),"N/A",TTEST(Calculations!BP1614:BY1614,Calculations!BZ1614:CI1614,2,2)))</f>
        <v>N/A</v>
      </c>
      <c r="J1613" s="88" t="e">
        <f t="shared" si="123"/>
        <v>#DIV/0!</v>
      </c>
      <c r="K1613" s="93" t="str">
        <f>IF(AND('Test Sample Data'!N1613&gt;=35,'Control Sample Data'!N1613&gt;=35),"Type 3",IF(AND('Test Sample Data'!N1613&gt;=30,'Control Sample Data'!N1613&gt;=30,OR(I1613&gt;=0.05,I1613="N/A")),"Type 2",IF(OR(AND('Test Sample Data'!N1613&gt;=30,'Control Sample Data'!N1613&lt;=30),AND('Test Sample Data'!N1613&lt;=30,'Control Sample Data'!N1613&gt;=30)),"Type 1","OKAY")))</f>
        <v>OKAY</v>
      </c>
    </row>
    <row r="1614" spans="1:11">
      <c r="A1614" s="68"/>
      <c r="B1614" s="95" t="str">
        <f>IF('Gene Table'!E1614="","",'Gene Table'!E1614)</f>
        <v/>
      </c>
      <c r="C1614" s="87" t="str">
        <f>'Gene Table'!B1614</f>
        <v>D04</v>
      </c>
      <c r="D1614" s="88" t="e">
        <f>Calculations!BN1615</f>
        <v>#DIV/0!</v>
      </c>
      <c r="E1614" s="88" t="e">
        <f>Calculations!BO1615</f>
        <v>#DIV/0!</v>
      </c>
      <c r="F1614" s="89" t="e">
        <f t="shared" si="120"/>
        <v>#DIV/0!</v>
      </c>
      <c r="G1614" s="89" t="e">
        <f t="shared" si="121"/>
        <v>#DIV/0!</v>
      </c>
      <c r="H1614" s="88" t="e">
        <f t="shared" si="122"/>
        <v>#DIV/0!</v>
      </c>
      <c r="I1614" s="92" t="str">
        <f>IF(OR(COUNT(Calculations!BP1615:BY1615)&lt;3,COUNT(Calculations!BZ1615:CI1615)&lt;3),"N/A",IF(ISERROR(TTEST(Calculations!BP1615:BY1615,Calculations!BZ1615:CI1615,2,2)),"N/A",TTEST(Calculations!BP1615:BY1615,Calculations!BZ1615:CI1615,2,2)))</f>
        <v>N/A</v>
      </c>
      <c r="J1614" s="88" t="e">
        <f t="shared" si="123"/>
        <v>#DIV/0!</v>
      </c>
      <c r="K1614" s="93" t="str">
        <f>IF(AND('Test Sample Data'!N1614&gt;=35,'Control Sample Data'!N1614&gt;=35),"Type 3",IF(AND('Test Sample Data'!N1614&gt;=30,'Control Sample Data'!N1614&gt;=30,OR(I1614&gt;=0.05,I1614="N/A")),"Type 2",IF(OR(AND('Test Sample Data'!N1614&gt;=30,'Control Sample Data'!N1614&lt;=30),AND('Test Sample Data'!N1614&lt;=30,'Control Sample Data'!N1614&gt;=30)),"Type 1","OKAY")))</f>
        <v>OKAY</v>
      </c>
    </row>
    <row r="1615" spans="1:11">
      <c r="A1615" s="68"/>
      <c r="B1615" s="95" t="str">
        <f>IF('Gene Table'!E1615="","",'Gene Table'!E1615)</f>
        <v>hsa-miR-5583-3p</v>
      </c>
      <c r="C1615" s="87" t="str">
        <f>'Gene Table'!B1615</f>
        <v>D05</v>
      </c>
      <c r="D1615" s="88" t="e">
        <f>Calculations!BN1616</f>
        <v>#DIV/0!</v>
      </c>
      <c r="E1615" s="88" t="e">
        <f>Calculations!BO1616</f>
        <v>#DIV/0!</v>
      </c>
      <c r="F1615" s="89" t="e">
        <f t="shared" si="120"/>
        <v>#DIV/0!</v>
      </c>
      <c r="G1615" s="89" t="e">
        <f t="shared" si="121"/>
        <v>#DIV/0!</v>
      </c>
      <c r="H1615" s="88" t="e">
        <f t="shared" si="122"/>
        <v>#DIV/0!</v>
      </c>
      <c r="I1615" s="92" t="str">
        <f>IF(OR(COUNT(Calculations!BP1616:BY1616)&lt;3,COUNT(Calculations!BZ1616:CI1616)&lt;3),"N/A",IF(ISERROR(TTEST(Calculations!BP1616:BY1616,Calculations!BZ1616:CI1616,2,2)),"N/A",TTEST(Calculations!BP1616:BY1616,Calculations!BZ1616:CI1616,2,2)))</f>
        <v>N/A</v>
      </c>
      <c r="J1615" s="88" t="e">
        <f t="shared" si="123"/>
        <v>#DIV/0!</v>
      </c>
      <c r="K1615" s="93" t="str">
        <f>IF(AND('Test Sample Data'!N1615&gt;=35,'Control Sample Data'!N1615&gt;=35),"Type 3",IF(AND('Test Sample Data'!N1615&gt;=30,'Control Sample Data'!N1615&gt;=30,OR(I1615&gt;=0.05,I1615="N/A")),"Type 2",IF(OR(AND('Test Sample Data'!N1615&gt;=30,'Control Sample Data'!N1615&lt;=30),AND('Test Sample Data'!N1615&lt;=30,'Control Sample Data'!N1615&gt;=30)),"Type 1","OKAY")))</f>
        <v>OKAY</v>
      </c>
    </row>
    <row r="1616" spans="1:11">
      <c r="A1616" s="68"/>
      <c r="B1616" s="95" t="str">
        <f>IF('Gene Table'!E1616="","",'Gene Table'!E1616)</f>
        <v/>
      </c>
      <c r="C1616" s="87" t="str">
        <f>'Gene Table'!B1616</f>
        <v>D06</v>
      </c>
      <c r="D1616" s="88" t="e">
        <f>Calculations!BN1617</f>
        <v>#DIV/0!</v>
      </c>
      <c r="E1616" s="88" t="e">
        <f>Calculations!BO1617</f>
        <v>#DIV/0!</v>
      </c>
      <c r="F1616" s="89" t="e">
        <f t="shared" si="120"/>
        <v>#DIV/0!</v>
      </c>
      <c r="G1616" s="89" t="e">
        <f t="shared" si="121"/>
        <v>#DIV/0!</v>
      </c>
      <c r="H1616" s="88" t="e">
        <f t="shared" si="122"/>
        <v>#DIV/0!</v>
      </c>
      <c r="I1616" s="92" t="str">
        <f>IF(OR(COUNT(Calculations!BP1617:BY1617)&lt;3,COUNT(Calculations!BZ1617:CI1617)&lt;3),"N/A",IF(ISERROR(TTEST(Calculations!BP1617:BY1617,Calculations!BZ1617:CI1617,2,2)),"N/A",TTEST(Calculations!BP1617:BY1617,Calculations!BZ1617:CI1617,2,2)))</f>
        <v>N/A</v>
      </c>
      <c r="J1616" s="88" t="e">
        <f t="shared" si="123"/>
        <v>#DIV/0!</v>
      </c>
      <c r="K1616" s="93" t="str">
        <f>IF(AND('Test Sample Data'!N1616&gt;=35,'Control Sample Data'!N1616&gt;=35),"Type 3",IF(AND('Test Sample Data'!N1616&gt;=30,'Control Sample Data'!N1616&gt;=30,OR(I1616&gt;=0.05,I1616="N/A")),"Type 2",IF(OR(AND('Test Sample Data'!N1616&gt;=30,'Control Sample Data'!N1616&lt;=30),AND('Test Sample Data'!N1616&lt;=30,'Control Sample Data'!N1616&gt;=30)),"Type 1","OKAY")))</f>
        <v>OKAY</v>
      </c>
    </row>
    <row r="1617" spans="1:11">
      <c r="A1617" s="68"/>
      <c r="B1617" s="95" t="str">
        <f>IF('Gene Table'!E1617="","",'Gene Table'!E1617)</f>
        <v>hsa-miR-5584-5p</v>
      </c>
      <c r="C1617" s="87" t="str">
        <f>'Gene Table'!B1617</f>
        <v>D07</v>
      </c>
      <c r="D1617" s="88" t="e">
        <f>Calculations!BN1618</f>
        <v>#DIV/0!</v>
      </c>
      <c r="E1617" s="88" t="e">
        <f>Calculations!BO1618</f>
        <v>#DIV/0!</v>
      </c>
      <c r="F1617" s="89" t="e">
        <f t="shared" si="120"/>
        <v>#DIV/0!</v>
      </c>
      <c r="G1617" s="89" t="e">
        <f t="shared" si="121"/>
        <v>#DIV/0!</v>
      </c>
      <c r="H1617" s="88" t="e">
        <f t="shared" si="122"/>
        <v>#DIV/0!</v>
      </c>
      <c r="I1617" s="92" t="str">
        <f>IF(OR(COUNT(Calculations!BP1618:BY1618)&lt;3,COUNT(Calculations!BZ1618:CI1618)&lt;3),"N/A",IF(ISERROR(TTEST(Calculations!BP1618:BY1618,Calculations!BZ1618:CI1618,2,2)),"N/A",TTEST(Calculations!BP1618:BY1618,Calculations!BZ1618:CI1618,2,2)))</f>
        <v>N/A</v>
      </c>
      <c r="J1617" s="88" t="e">
        <f t="shared" si="123"/>
        <v>#DIV/0!</v>
      </c>
      <c r="K1617" s="93" t="str">
        <f>IF(AND('Test Sample Data'!N1617&gt;=35,'Control Sample Data'!N1617&gt;=35),"Type 3",IF(AND('Test Sample Data'!N1617&gt;=30,'Control Sample Data'!N1617&gt;=30,OR(I1617&gt;=0.05,I1617="N/A")),"Type 2",IF(OR(AND('Test Sample Data'!N1617&gt;=30,'Control Sample Data'!N1617&lt;=30),AND('Test Sample Data'!N1617&lt;=30,'Control Sample Data'!N1617&gt;=30)),"Type 1","OKAY")))</f>
        <v>OKAY</v>
      </c>
    </row>
    <row r="1618" spans="1:11">
      <c r="A1618" s="68"/>
      <c r="B1618" s="95" t="str">
        <f>IF('Gene Table'!E1618="","",'Gene Table'!E1618)</f>
        <v/>
      </c>
      <c r="C1618" s="87" t="str">
        <f>'Gene Table'!B1618</f>
        <v>D08</v>
      </c>
      <c r="D1618" s="88" t="e">
        <f>Calculations!BN1619</f>
        <v>#DIV/0!</v>
      </c>
      <c r="E1618" s="88" t="e">
        <f>Calculations!BO1619</f>
        <v>#DIV/0!</v>
      </c>
      <c r="F1618" s="89" t="e">
        <f t="shared" si="120"/>
        <v>#DIV/0!</v>
      </c>
      <c r="G1618" s="89" t="e">
        <f t="shared" si="121"/>
        <v>#DIV/0!</v>
      </c>
      <c r="H1618" s="88" t="e">
        <f t="shared" si="122"/>
        <v>#DIV/0!</v>
      </c>
      <c r="I1618" s="92" t="str">
        <f>IF(OR(COUNT(Calculations!BP1619:BY1619)&lt;3,COUNT(Calculations!BZ1619:CI1619)&lt;3),"N/A",IF(ISERROR(TTEST(Calculations!BP1619:BY1619,Calculations!BZ1619:CI1619,2,2)),"N/A",TTEST(Calculations!BP1619:BY1619,Calculations!BZ1619:CI1619,2,2)))</f>
        <v>N/A</v>
      </c>
      <c r="J1618" s="88" t="e">
        <f t="shared" si="123"/>
        <v>#DIV/0!</v>
      </c>
      <c r="K1618" s="93" t="str">
        <f>IF(AND('Test Sample Data'!N1618&gt;=35,'Control Sample Data'!N1618&gt;=35),"Type 3",IF(AND('Test Sample Data'!N1618&gt;=30,'Control Sample Data'!N1618&gt;=30,OR(I1618&gt;=0.05,I1618="N/A")),"Type 2",IF(OR(AND('Test Sample Data'!N1618&gt;=30,'Control Sample Data'!N1618&lt;=30),AND('Test Sample Data'!N1618&lt;=30,'Control Sample Data'!N1618&gt;=30)),"Type 1","OKAY")))</f>
        <v>OKAY</v>
      </c>
    </row>
    <row r="1619" spans="1:11">
      <c r="A1619" s="68"/>
      <c r="B1619" s="95" t="str">
        <f>IF('Gene Table'!E1619="","",'Gene Table'!E1619)</f>
        <v>hsa-miR-5584-3p</v>
      </c>
      <c r="C1619" s="87" t="str">
        <f>'Gene Table'!B1619</f>
        <v>D09</v>
      </c>
      <c r="D1619" s="88" t="e">
        <f>Calculations!BN1620</f>
        <v>#DIV/0!</v>
      </c>
      <c r="E1619" s="88" t="e">
        <f>Calculations!BO1620</f>
        <v>#DIV/0!</v>
      </c>
      <c r="F1619" s="89" t="e">
        <f t="shared" si="120"/>
        <v>#DIV/0!</v>
      </c>
      <c r="G1619" s="89" t="e">
        <f t="shared" si="121"/>
        <v>#DIV/0!</v>
      </c>
      <c r="H1619" s="88" t="e">
        <f t="shared" si="122"/>
        <v>#DIV/0!</v>
      </c>
      <c r="I1619" s="92" t="str">
        <f>IF(OR(COUNT(Calculations!BP1620:BY1620)&lt;3,COUNT(Calculations!BZ1620:CI1620)&lt;3),"N/A",IF(ISERROR(TTEST(Calculations!BP1620:BY1620,Calculations!BZ1620:CI1620,2,2)),"N/A",TTEST(Calculations!BP1620:BY1620,Calculations!BZ1620:CI1620,2,2)))</f>
        <v>N/A</v>
      </c>
      <c r="J1619" s="88" t="e">
        <f t="shared" si="123"/>
        <v>#DIV/0!</v>
      </c>
      <c r="K1619" s="93" t="str">
        <f>IF(AND('Test Sample Data'!N1619&gt;=35,'Control Sample Data'!N1619&gt;=35),"Type 3",IF(AND('Test Sample Data'!N1619&gt;=30,'Control Sample Data'!N1619&gt;=30,OR(I1619&gt;=0.05,I1619="N/A")),"Type 2",IF(OR(AND('Test Sample Data'!N1619&gt;=30,'Control Sample Data'!N1619&lt;=30),AND('Test Sample Data'!N1619&lt;=30,'Control Sample Data'!N1619&gt;=30)),"Type 1","OKAY")))</f>
        <v>OKAY</v>
      </c>
    </row>
    <row r="1620" spans="1:11">
      <c r="A1620" s="68"/>
      <c r="B1620" s="95" t="str">
        <f>IF('Gene Table'!E1620="","",'Gene Table'!E1620)</f>
        <v/>
      </c>
      <c r="C1620" s="87" t="str">
        <f>'Gene Table'!B1620</f>
        <v>D10</v>
      </c>
      <c r="D1620" s="88" t="e">
        <f>Calculations!BN1621</f>
        <v>#DIV/0!</v>
      </c>
      <c r="E1620" s="88" t="e">
        <f>Calculations!BO1621</f>
        <v>#DIV/0!</v>
      </c>
      <c r="F1620" s="89" t="e">
        <f t="shared" si="120"/>
        <v>#DIV/0!</v>
      </c>
      <c r="G1620" s="89" t="e">
        <f t="shared" si="121"/>
        <v>#DIV/0!</v>
      </c>
      <c r="H1620" s="88" t="e">
        <f t="shared" si="122"/>
        <v>#DIV/0!</v>
      </c>
      <c r="I1620" s="92" t="str">
        <f>IF(OR(COUNT(Calculations!BP1621:BY1621)&lt;3,COUNT(Calculations!BZ1621:CI1621)&lt;3),"N/A",IF(ISERROR(TTEST(Calculations!BP1621:BY1621,Calculations!BZ1621:CI1621,2,2)),"N/A",TTEST(Calculations!BP1621:BY1621,Calculations!BZ1621:CI1621,2,2)))</f>
        <v>N/A</v>
      </c>
      <c r="J1620" s="88" t="e">
        <f t="shared" si="123"/>
        <v>#DIV/0!</v>
      </c>
      <c r="K1620" s="93" t="str">
        <f>IF(AND('Test Sample Data'!N1620&gt;=35,'Control Sample Data'!N1620&gt;=35),"Type 3",IF(AND('Test Sample Data'!N1620&gt;=30,'Control Sample Data'!N1620&gt;=30,OR(I1620&gt;=0.05,I1620="N/A")),"Type 2",IF(OR(AND('Test Sample Data'!N1620&gt;=30,'Control Sample Data'!N1620&lt;=30),AND('Test Sample Data'!N1620&lt;=30,'Control Sample Data'!N1620&gt;=30)),"Type 1","OKAY")))</f>
        <v>OKAY</v>
      </c>
    </row>
    <row r="1621" spans="1:11">
      <c r="A1621" s="68"/>
      <c r="B1621" s="95" t="str">
        <f>IF('Gene Table'!E1621="","",'Gene Table'!E1621)</f>
        <v>hsa-miR-5585-5p</v>
      </c>
      <c r="C1621" s="87" t="str">
        <f>'Gene Table'!B1621</f>
        <v>D11</v>
      </c>
      <c r="D1621" s="88" t="e">
        <f>Calculations!BN1622</f>
        <v>#DIV/0!</v>
      </c>
      <c r="E1621" s="88" t="e">
        <f>Calculations!BO1622</f>
        <v>#DIV/0!</v>
      </c>
      <c r="F1621" s="89" t="e">
        <f t="shared" si="120"/>
        <v>#DIV/0!</v>
      </c>
      <c r="G1621" s="89" t="e">
        <f t="shared" si="121"/>
        <v>#DIV/0!</v>
      </c>
      <c r="H1621" s="88" t="e">
        <f t="shared" si="122"/>
        <v>#DIV/0!</v>
      </c>
      <c r="I1621" s="92" t="str">
        <f>IF(OR(COUNT(Calculations!BP1622:BY1622)&lt;3,COUNT(Calculations!BZ1622:CI1622)&lt;3),"N/A",IF(ISERROR(TTEST(Calculations!BP1622:BY1622,Calculations!BZ1622:CI1622,2,2)),"N/A",TTEST(Calculations!BP1622:BY1622,Calculations!BZ1622:CI1622,2,2)))</f>
        <v>N/A</v>
      </c>
      <c r="J1621" s="88" t="e">
        <f t="shared" si="123"/>
        <v>#DIV/0!</v>
      </c>
      <c r="K1621" s="93" t="str">
        <f>IF(AND('Test Sample Data'!N1621&gt;=35,'Control Sample Data'!N1621&gt;=35),"Type 3",IF(AND('Test Sample Data'!N1621&gt;=30,'Control Sample Data'!N1621&gt;=30,OR(I1621&gt;=0.05,I1621="N/A")),"Type 2",IF(OR(AND('Test Sample Data'!N1621&gt;=30,'Control Sample Data'!N1621&lt;=30),AND('Test Sample Data'!N1621&lt;=30,'Control Sample Data'!N1621&gt;=30)),"Type 1","OKAY")))</f>
        <v>OKAY</v>
      </c>
    </row>
    <row r="1622" spans="1:11">
      <c r="A1622" s="68"/>
      <c r="B1622" s="95" t="str">
        <f>IF('Gene Table'!E1622="","",'Gene Table'!E1622)</f>
        <v/>
      </c>
      <c r="C1622" s="87" t="str">
        <f>'Gene Table'!B1622</f>
        <v>D12</v>
      </c>
      <c r="D1622" s="88" t="e">
        <f>Calculations!BN1623</f>
        <v>#DIV/0!</v>
      </c>
      <c r="E1622" s="88" t="e">
        <f>Calculations!BO1623</f>
        <v>#DIV/0!</v>
      </c>
      <c r="F1622" s="89" t="e">
        <f t="shared" si="120"/>
        <v>#DIV/0!</v>
      </c>
      <c r="G1622" s="89" t="e">
        <f t="shared" si="121"/>
        <v>#DIV/0!</v>
      </c>
      <c r="H1622" s="88" t="e">
        <f t="shared" si="122"/>
        <v>#DIV/0!</v>
      </c>
      <c r="I1622" s="92" t="str">
        <f>IF(OR(COUNT(Calculations!BP1623:BY1623)&lt;3,COUNT(Calculations!BZ1623:CI1623)&lt;3),"N/A",IF(ISERROR(TTEST(Calculations!BP1623:BY1623,Calculations!BZ1623:CI1623,2,2)),"N/A",TTEST(Calculations!BP1623:BY1623,Calculations!BZ1623:CI1623,2,2)))</f>
        <v>N/A</v>
      </c>
      <c r="J1622" s="88" t="e">
        <f t="shared" si="123"/>
        <v>#DIV/0!</v>
      </c>
      <c r="K1622" s="93" t="str">
        <f>IF(AND('Test Sample Data'!N1622&gt;=35,'Control Sample Data'!N1622&gt;=35),"Type 3",IF(AND('Test Sample Data'!N1622&gt;=30,'Control Sample Data'!N1622&gt;=30,OR(I1622&gt;=0.05,I1622="N/A")),"Type 2",IF(OR(AND('Test Sample Data'!N1622&gt;=30,'Control Sample Data'!N1622&lt;=30),AND('Test Sample Data'!N1622&lt;=30,'Control Sample Data'!N1622&gt;=30)),"Type 1","OKAY")))</f>
        <v>OKAY</v>
      </c>
    </row>
    <row r="1623" spans="1:11">
      <c r="A1623" s="68"/>
      <c r="B1623" s="95" t="str">
        <f>IF('Gene Table'!E1623="","",'Gene Table'!E1623)</f>
        <v>hsa-miR-5585-3p</v>
      </c>
      <c r="C1623" s="87" t="str">
        <f>'Gene Table'!B1623</f>
        <v>D13</v>
      </c>
      <c r="D1623" s="88" t="e">
        <f>Calculations!BN1624</f>
        <v>#DIV/0!</v>
      </c>
      <c r="E1623" s="88" t="e">
        <f>Calculations!BO1624</f>
        <v>#DIV/0!</v>
      </c>
      <c r="F1623" s="89" t="e">
        <f t="shared" si="120"/>
        <v>#DIV/0!</v>
      </c>
      <c r="G1623" s="89" t="e">
        <f t="shared" si="121"/>
        <v>#DIV/0!</v>
      </c>
      <c r="H1623" s="88" t="e">
        <f t="shared" si="122"/>
        <v>#DIV/0!</v>
      </c>
      <c r="I1623" s="92" t="str">
        <f>IF(OR(COUNT(Calculations!BP1624:BY1624)&lt;3,COUNT(Calculations!BZ1624:CI1624)&lt;3),"N/A",IF(ISERROR(TTEST(Calculations!BP1624:BY1624,Calculations!BZ1624:CI1624,2,2)),"N/A",TTEST(Calculations!BP1624:BY1624,Calculations!BZ1624:CI1624,2,2)))</f>
        <v>N/A</v>
      </c>
      <c r="J1623" s="88" t="e">
        <f t="shared" si="123"/>
        <v>#DIV/0!</v>
      </c>
      <c r="K1623" s="93" t="str">
        <f>IF(AND('Test Sample Data'!N1623&gt;=35,'Control Sample Data'!N1623&gt;=35),"Type 3",IF(AND('Test Sample Data'!N1623&gt;=30,'Control Sample Data'!N1623&gt;=30,OR(I1623&gt;=0.05,I1623="N/A")),"Type 2",IF(OR(AND('Test Sample Data'!N1623&gt;=30,'Control Sample Data'!N1623&lt;=30),AND('Test Sample Data'!N1623&lt;=30,'Control Sample Data'!N1623&gt;=30)),"Type 1","OKAY")))</f>
        <v>OKAY</v>
      </c>
    </row>
    <row r="1624" spans="1:11">
      <c r="A1624" s="68"/>
      <c r="B1624" s="95" t="str">
        <f>IF('Gene Table'!E1624="","",'Gene Table'!E1624)</f>
        <v/>
      </c>
      <c r="C1624" s="87" t="str">
        <f>'Gene Table'!B1624</f>
        <v>D14</v>
      </c>
      <c r="D1624" s="88" t="e">
        <f>Calculations!BN1625</f>
        <v>#DIV/0!</v>
      </c>
      <c r="E1624" s="88" t="e">
        <f>Calculations!BO1625</f>
        <v>#DIV/0!</v>
      </c>
      <c r="F1624" s="89" t="e">
        <f t="shared" si="120"/>
        <v>#DIV/0!</v>
      </c>
      <c r="G1624" s="89" t="e">
        <f t="shared" si="121"/>
        <v>#DIV/0!</v>
      </c>
      <c r="H1624" s="88" t="e">
        <f t="shared" si="122"/>
        <v>#DIV/0!</v>
      </c>
      <c r="I1624" s="92" t="str">
        <f>IF(OR(COUNT(Calculations!BP1625:BY1625)&lt;3,COUNT(Calculations!BZ1625:CI1625)&lt;3),"N/A",IF(ISERROR(TTEST(Calculations!BP1625:BY1625,Calculations!BZ1625:CI1625,2,2)),"N/A",TTEST(Calculations!BP1625:BY1625,Calculations!BZ1625:CI1625,2,2)))</f>
        <v>N/A</v>
      </c>
      <c r="J1624" s="88" t="e">
        <f t="shared" si="123"/>
        <v>#DIV/0!</v>
      </c>
      <c r="K1624" s="93" t="str">
        <f>IF(AND('Test Sample Data'!N1624&gt;=35,'Control Sample Data'!N1624&gt;=35),"Type 3",IF(AND('Test Sample Data'!N1624&gt;=30,'Control Sample Data'!N1624&gt;=30,OR(I1624&gt;=0.05,I1624="N/A")),"Type 2",IF(OR(AND('Test Sample Data'!N1624&gt;=30,'Control Sample Data'!N1624&lt;=30),AND('Test Sample Data'!N1624&lt;=30,'Control Sample Data'!N1624&gt;=30)),"Type 1","OKAY")))</f>
        <v>OKAY</v>
      </c>
    </row>
    <row r="1625" spans="1:11">
      <c r="A1625" s="68"/>
      <c r="B1625" s="95" t="str">
        <f>IF('Gene Table'!E1625="","",'Gene Table'!E1625)</f>
        <v>hsa-miR-5586-5p</v>
      </c>
      <c r="C1625" s="87" t="str">
        <f>'Gene Table'!B1625</f>
        <v>D15</v>
      </c>
      <c r="D1625" s="88" t="e">
        <f>Calculations!BN1626</f>
        <v>#DIV/0!</v>
      </c>
      <c r="E1625" s="88" t="e">
        <f>Calculations!BO1626</f>
        <v>#DIV/0!</v>
      </c>
      <c r="F1625" s="89" t="e">
        <f t="shared" si="120"/>
        <v>#DIV/0!</v>
      </c>
      <c r="G1625" s="89" t="e">
        <f t="shared" si="121"/>
        <v>#DIV/0!</v>
      </c>
      <c r="H1625" s="88" t="e">
        <f t="shared" si="122"/>
        <v>#DIV/0!</v>
      </c>
      <c r="I1625" s="92" t="str">
        <f>IF(OR(COUNT(Calculations!BP1626:BY1626)&lt;3,COUNT(Calculations!BZ1626:CI1626)&lt;3),"N/A",IF(ISERROR(TTEST(Calculations!BP1626:BY1626,Calculations!BZ1626:CI1626,2,2)),"N/A",TTEST(Calculations!BP1626:BY1626,Calculations!BZ1626:CI1626,2,2)))</f>
        <v>N/A</v>
      </c>
      <c r="J1625" s="88" t="e">
        <f t="shared" si="123"/>
        <v>#DIV/0!</v>
      </c>
      <c r="K1625" s="93" t="str">
        <f>IF(AND('Test Sample Data'!N1625&gt;=35,'Control Sample Data'!N1625&gt;=35),"Type 3",IF(AND('Test Sample Data'!N1625&gt;=30,'Control Sample Data'!N1625&gt;=30,OR(I1625&gt;=0.05,I1625="N/A")),"Type 2",IF(OR(AND('Test Sample Data'!N1625&gt;=30,'Control Sample Data'!N1625&lt;=30),AND('Test Sample Data'!N1625&lt;=30,'Control Sample Data'!N1625&gt;=30)),"Type 1","OKAY")))</f>
        <v>OKAY</v>
      </c>
    </row>
    <row r="1626" spans="1:11">
      <c r="A1626" s="68"/>
      <c r="B1626" s="95" t="str">
        <f>IF('Gene Table'!E1626="","",'Gene Table'!E1626)</f>
        <v/>
      </c>
      <c r="C1626" s="87" t="str">
        <f>'Gene Table'!B1626</f>
        <v>D16</v>
      </c>
      <c r="D1626" s="88" t="e">
        <f>Calculations!BN1627</f>
        <v>#DIV/0!</v>
      </c>
      <c r="E1626" s="88" t="e">
        <f>Calculations!BO1627</f>
        <v>#DIV/0!</v>
      </c>
      <c r="F1626" s="89" t="e">
        <f t="shared" si="120"/>
        <v>#DIV/0!</v>
      </c>
      <c r="G1626" s="89" t="e">
        <f t="shared" si="121"/>
        <v>#DIV/0!</v>
      </c>
      <c r="H1626" s="88" t="e">
        <f t="shared" si="122"/>
        <v>#DIV/0!</v>
      </c>
      <c r="I1626" s="92" t="str">
        <f>IF(OR(COUNT(Calculations!BP1627:BY1627)&lt;3,COUNT(Calculations!BZ1627:CI1627)&lt;3),"N/A",IF(ISERROR(TTEST(Calculations!BP1627:BY1627,Calculations!BZ1627:CI1627,2,2)),"N/A",TTEST(Calculations!BP1627:BY1627,Calculations!BZ1627:CI1627,2,2)))</f>
        <v>N/A</v>
      </c>
      <c r="J1626" s="88" t="e">
        <f t="shared" si="123"/>
        <v>#DIV/0!</v>
      </c>
      <c r="K1626" s="93" t="str">
        <f>IF(AND('Test Sample Data'!N1626&gt;=35,'Control Sample Data'!N1626&gt;=35),"Type 3",IF(AND('Test Sample Data'!N1626&gt;=30,'Control Sample Data'!N1626&gt;=30,OR(I1626&gt;=0.05,I1626="N/A")),"Type 2",IF(OR(AND('Test Sample Data'!N1626&gt;=30,'Control Sample Data'!N1626&lt;=30),AND('Test Sample Data'!N1626&lt;=30,'Control Sample Data'!N1626&gt;=30)),"Type 1","OKAY")))</f>
        <v>OKAY</v>
      </c>
    </row>
    <row r="1627" spans="1:11">
      <c r="A1627" s="68"/>
      <c r="B1627" s="95" t="str">
        <f>IF('Gene Table'!E1627="","",'Gene Table'!E1627)</f>
        <v>hsa-miR-5586-3p</v>
      </c>
      <c r="C1627" s="87" t="str">
        <f>'Gene Table'!B1627</f>
        <v>D17</v>
      </c>
      <c r="D1627" s="88" t="e">
        <f>Calculations!BN1628</f>
        <v>#DIV/0!</v>
      </c>
      <c r="E1627" s="88" t="e">
        <f>Calculations!BO1628</f>
        <v>#DIV/0!</v>
      </c>
      <c r="F1627" s="89" t="e">
        <f t="shared" si="120"/>
        <v>#DIV/0!</v>
      </c>
      <c r="G1627" s="89" t="e">
        <f t="shared" si="121"/>
        <v>#DIV/0!</v>
      </c>
      <c r="H1627" s="88" t="e">
        <f t="shared" si="122"/>
        <v>#DIV/0!</v>
      </c>
      <c r="I1627" s="92" t="str">
        <f>IF(OR(COUNT(Calculations!BP1628:BY1628)&lt;3,COUNT(Calculations!BZ1628:CI1628)&lt;3),"N/A",IF(ISERROR(TTEST(Calculations!BP1628:BY1628,Calculations!BZ1628:CI1628,2,2)),"N/A",TTEST(Calculations!BP1628:BY1628,Calculations!BZ1628:CI1628,2,2)))</f>
        <v>N/A</v>
      </c>
      <c r="J1627" s="88" t="e">
        <f t="shared" si="123"/>
        <v>#DIV/0!</v>
      </c>
      <c r="K1627" s="93" t="str">
        <f>IF(AND('Test Sample Data'!N1627&gt;=35,'Control Sample Data'!N1627&gt;=35),"Type 3",IF(AND('Test Sample Data'!N1627&gt;=30,'Control Sample Data'!N1627&gt;=30,OR(I1627&gt;=0.05,I1627="N/A")),"Type 2",IF(OR(AND('Test Sample Data'!N1627&gt;=30,'Control Sample Data'!N1627&lt;=30),AND('Test Sample Data'!N1627&lt;=30,'Control Sample Data'!N1627&gt;=30)),"Type 1","OKAY")))</f>
        <v>OKAY</v>
      </c>
    </row>
    <row r="1628" spans="1:11">
      <c r="A1628" s="68"/>
      <c r="B1628" s="95" t="str">
        <f>IF('Gene Table'!E1628="","",'Gene Table'!E1628)</f>
        <v/>
      </c>
      <c r="C1628" s="87" t="str">
        <f>'Gene Table'!B1628</f>
        <v>D18</v>
      </c>
      <c r="D1628" s="88" t="e">
        <f>Calculations!BN1629</f>
        <v>#DIV/0!</v>
      </c>
      <c r="E1628" s="88" t="e">
        <f>Calculations!BO1629</f>
        <v>#DIV/0!</v>
      </c>
      <c r="F1628" s="89" t="e">
        <f t="shared" si="120"/>
        <v>#DIV/0!</v>
      </c>
      <c r="G1628" s="89" t="e">
        <f t="shared" si="121"/>
        <v>#DIV/0!</v>
      </c>
      <c r="H1628" s="88" t="e">
        <f t="shared" si="122"/>
        <v>#DIV/0!</v>
      </c>
      <c r="I1628" s="92" t="str">
        <f>IF(OR(COUNT(Calculations!BP1629:BY1629)&lt;3,COUNT(Calculations!BZ1629:CI1629)&lt;3),"N/A",IF(ISERROR(TTEST(Calculations!BP1629:BY1629,Calculations!BZ1629:CI1629,2,2)),"N/A",TTEST(Calculations!BP1629:BY1629,Calculations!BZ1629:CI1629,2,2)))</f>
        <v>N/A</v>
      </c>
      <c r="J1628" s="88" t="e">
        <f t="shared" si="123"/>
        <v>#DIV/0!</v>
      </c>
      <c r="K1628" s="93" t="str">
        <f>IF(AND('Test Sample Data'!N1628&gt;=35,'Control Sample Data'!N1628&gt;=35),"Type 3",IF(AND('Test Sample Data'!N1628&gt;=30,'Control Sample Data'!N1628&gt;=30,OR(I1628&gt;=0.05,I1628="N/A")),"Type 2",IF(OR(AND('Test Sample Data'!N1628&gt;=30,'Control Sample Data'!N1628&lt;=30),AND('Test Sample Data'!N1628&lt;=30,'Control Sample Data'!N1628&gt;=30)),"Type 1","OKAY")))</f>
        <v>OKAY</v>
      </c>
    </row>
    <row r="1629" spans="1:11">
      <c r="A1629" s="68"/>
      <c r="B1629" s="95" t="str">
        <f>IF('Gene Table'!E1629="","",'Gene Table'!E1629)</f>
        <v>hsa-miR-5587-5p</v>
      </c>
      <c r="C1629" s="87" t="str">
        <f>'Gene Table'!B1629</f>
        <v>D19</v>
      </c>
      <c r="D1629" s="88" t="e">
        <f>Calculations!BN1630</f>
        <v>#DIV/0!</v>
      </c>
      <c r="E1629" s="88" t="e">
        <f>Calculations!BO1630</f>
        <v>#DIV/0!</v>
      </c>
      <c r="F1629" s="89" t="e">
        <f t="shared" si="120"/>
        <v>#DIV/0!</v>
      </c>
      <c r="G1629" s="89" t="e">
        <f t="shared" si="121"/>
        <v>#DIV/0!</v>
      </c>
      <c r="H1629" s="88" t="e">
        <f t="shared" si="122"/>
        <v>#DIV/0!</v>
      </c>
      <c r="I1629" s="92" t="str">
        <f>IF(OR(COUNT(Calculations!BP1630:BY1630)&lt;3,COUNT(Calculations!BZ1630:CI1630)&lt;3),"N/A",IF(ISERROR(TTEST(Calculations!BP1630:BY1630,Calculations!BZ1630:CI1630,2,2)),"N/A",TTEST(Calculations!BP1630:BY1630,Calculations!BZ1630:CI1630,2,2)))</f>
        <v>N/A</v>
      </c>
      <c r="J1629" s="88" t="e">
        <f t="shared" si="123"/>
        <v>#DIV/0!</v>
      </c>
      <c r="K1629" s="93" t="str">
        <f>IF(AND('Test Sample Data'!N1629&gt;=35,'Control Sample Data'!N1629&gt;=35),"Type 3",IF(AND('Test Sample Data'!N1629&gt;=30,'Control Sample Data'!N1629&gt;=30,OR(I1629&gt;=0.05,I1629="N/A")),"Type 2",IF(OR(AND('Test Sample Data'!N1629&gt;=30,'Control Sample Data'!N1629&lt;=30),AND('Test Sample Data'!N1629&lt;=30,'Control Sample Data'!N1629&gt;=30)),"Type 1","OKAY")))</f>
        <v>OKAY</v>
      </c>
    </row>
    <row r="1630" spans="1:11">
      <c r="A1630" s="68"/>
      <c r="B1630" s="95" t="str">
        <f>IF('Gene Table'!E1630="","",'Gene Table'!E1630)</f>
        <v/>
      </c>
      <c r="C1630" s="87" t="str">
        <f>'Gene Table'!B1630</f>
        <v>D20</v>
      </c>
      <c r="D1630" s="88" t="e">
        <f>Calculations!BN1631</f>
        <v>#DIV/0!</v>
      </c>
      <c r="E1630" s="88" t="e">
        <f>Calculations!BO1631</f>
        <v>#DIV/0!</v>
      </c>
      <c r="F1630" s="89" t="e">
        <f t="shared" si="120"/>
        <v>#DIV/0!</v>
      </c>
      <c r="G1630" s="89" t="e">
        <f t="shared" si="121"/>
        <v>#DIV/0!</v>
      </c>
      <c r="H1630" s="88" t="e">
        <f t="shared" si="122"/>
        <v>#DIV/0!</v>
      </c>
      <c r="I1630" s="92" t="str">
        <f>IF(OR(COUNT(Calculations!BP1631:BY1631)&lt;3,COUNT(Calculations!BZ1631:CI1631)&lt;3),"N/A",IF(ISERROR(TTEST(Calculations!BP1631:BY1631,Calculations!BZ1631:CI1631,2,2)),"N/A",TTEST(Calculations!BP1631:BY1631,Calculations!BZ1631:CI1631,2,2)))</f>
        <v>N/A</v>
      </c>
      <c r="J1630" s="88" t="e">
        <f t="shared" si="123"/>
        <v>#DIV/0!</v>
      </c>
      <c r="K1630" s="93" t="str">
        <f>IF(AND('Test Sample Data'!N1630&gt;=35,'Control Sample Data'!N1630&gt;=35),"Type 3",IF(AND('Test Sample Data'!N1630&gt;=30,'Control Sample Data'!N1630&gt;=30,OR(I1630&gt;=0.05,I1630="N/A")),"Type 2",IF(OR(AND('Test Sample Data'!N1630&gt;=30,'Control Sample Data'!N1630&lt;=30),AND('Test Sample Data'!N1630&lt;=30,'Control Sample Data'!N1630&gt;=30)),"Type 1","OKAY")))</f>
        <v>OKAY</v>
      </c>
    </row>
    <row r="1631" spans="1:11">
      <c r="A1631" s="68"/>
      <c r="B1631" s="95" t="str">
        <f>IF('Gene Table'!E1631="","",'Gene Table'!E1631)</f>
        <v>hsa-miR-5587-3p</v>
      </c>
      <c r="C1631" s="87" t="str">
        <f>'Gene Table'!B1631</f>
        <v>D21</v>
      </c>
      <c r="D1631" s="88" t="e">
        <f>Calculations!BN1632</f>
        <v>#DIV/0!</v>
      </c>
      <c r="E1631" s="88" t="e">
        <f>Calculations!BO1632</f>
        <v>#DIV/0!</v>
      </c>
      <c r="F1631" s="89" t="e">
        <f t="shared" si="120"/>
        <v>#DIV/0!</v>
      </c>
      <c r="G1631" s="89" t="e">
        <f t="shared" si="121"/>
        <v>#DIV/0!</v>
      </c>
      <c r="H1631" s="88" t="e">
        <f t="shared" si="122"/>
        <v>#DIV/0!</v>
      </c>
      <c r="I1631" s="92" t="str">
        <f>IF(OR(COUNT(Calculations!BP1632:BY1632)&lt;3,COUNT(Calculations!BZ1632:CI1632)&lt;3),"N/A",IF(ISERROR(TTEST(Calculations!BP1632:BY1632,Calculations!BZ1632:CI1632,2,2)),"N/A",TTEST(Calculations!BP1632:BY1632,Calculations!BZ1632:CI1632,2,2)))</f>
        <v>N/A</v>
      </c>
      <c r="J1631" s="88" t="e">
        <f t="shared" si="123"/>
        <v>#DIV/0!</v>
      </c>
      <c r="K1631" s="93" t="str">
        <f>IF(AND('Test Sample Data'!N1631&gt;=35,'Control Sample Data'!N1631&gt;=35),"Type 3",IF(AND('Test Sample Data'!N1631&gt;=30,'Control Sample Data'!N1631&gt;=30,OR(I1631&gt;=0.05,I1631="N/A")),"Type 2",IF(OR(AND('Test Sample Data'!N1631&gt;=30,'Control Sample Data'!N1631&lt;=30),AND('Test Sample Data'!N1631&lt;=30,'Control Sample Data'!N1631&gt;=30)),"Type 1","OKAY")))</f>
        <v>OKAY</v>
      </c>
    </row>
    <row r="1632" spans="1:11">
      <c r="A1632" s="68"/>
      <c r="B1632" s="95" t="str">
        <f>IF('Gene Table'!E1632="","",'Gene Table'!E1632)</f>
        <v/>
      </c>
      <c r="C1632" s="87" t="str">
        <f>'Gene Table'!B1632</f>
        <v>D22</v>
      </c>
      <c r="D1632" s="88" t="e">
        <f>Calculations!BN1633</f>
        <v>#DIV/0!</v>
      </c>
      <c r="E1632" s="88" t="e">
        <f>Calculations!BO1633</f>
        <v>#DIV/0!</v>
      </c>
      <c r="F1632" s="89" t="e">
        <f t="shared" si="120"/>
        <v>#DIV/0!</v>
      </c>
      <c r="G1632" s="89" t="e">
        <f t="shared" si="121"/>
        <v>#DIV/0!</v>
      </c>
      <c r="H1632" s="88" t="e">
        <f t="shared" si="122"/>
        <v>#DIV/0!</v>
      </c>
      <c r="I1632" s="92" t="str">
        <f>IF(OR(COUNT(Calculations!BP1633:BY1633)&lt;3,COUNT(Calculations!BZ1633:CI1633)&lt;3),"N/A",IF(ISERROR(TTEST(Calculations!BP1633:BY1633,Calculations!BZ1633:CI1633,2,2)),"N/A",TTEST(Calculations!BP1633:BY1633,Calculations!BZ1633:CI1633,2,2)))</f>
        <v>N/A</v>
      </c>
      <c r="J1632" s="88" t="e">
        <f t="shared" si="123"/>
        <v>#DIV/0!</v>
      </c>
      <c r="K1632" s="93" t="str">
        <f>IF(AND('Test Sample Data'!N1632&gt;=35,'Control Sample Data'!N1632&gt;=35),"Type 3",IF(AND('Test Sample Data'!N1632&gt;=30,'Control Sample Data'!N1632&gt;=30,OR(I1632&gt;=0.05,I1632="N/A")),"Type 2",IF(OR(AND('Test Sample Data'!N1632&gt;=30,'Control Sample Data'!N1632&lt;=30),AND('Test Sample Data'!N1632&lt;=30,'Control Sample Data'!N1632&gt;=30)),"Type 1","OKAY")))</f>
        <v>OKAY</v>
      </c>
    </row>
    <row r="1633" spans="1:11">
      <c r="A1633" s="68"/>
      <c r="B1633" s="95" t="str">
        <f>IF('Gene Table'!E1633="","",'Gene Table'!E1633)</f>
        <v>hsa-miR-548au-5p</v>
      </c>
      <c r="C1633" s="87" t="str">
        <f>'Gene Table'!B1633</f>
        <v>D23</v>
      </c>
      <c r="D1633" s="88" t="e">
        <f>Calculations!BN1634</f>
        <v>#DIV/0!</v>
      </c>
      <c r="E1633" s="88" t="e">
        <f>Calculations!BO1634</f>
        <v>#DIV/0!</v>
      </c>
      <c r="F1633" s="89" t="e">
        <f t="shared" si="120"/>
        <v>#DIV/0!</v>
      </c>
      <c r="G1633" s="89" t="e">
        <f t="shared" si="121"/>
        <v>#DIV/0!</v>
      </c>
      <c r="H1633" s="88" t="e">
        <f t="shared" si="122"/>
        <v>#DIV/0!</v>
      </c>
      <c r="I1633" s="92" t="str">
        <f>IF(OR(COUNT(Calculations!BP1634:BY1634)&lt;3,COUNT(Calculations!BZ1634:CI1634)&lt;3),"N/A",IF(ISERROR(TTEST(Calculations!BP1634:BY1634,Calculations!BZ1634:CI1634,2,2)),"N/A",TTEST(Calculations!BP1634:BY1634,Calculations!BZ1634:CI1634,2,2)))</f>
        <v>N/A</v>
      </c>
      <c r="J1633" s="88" t="e">
        <f t="shared" si="123"/>
        <v>#DIV/0!</v>
      </c>
      <c r="K1633" s="93" t="str">
        <f>IF(AND('Test Sample Data'!N1633&gt;=35,'Control Sample Data'!N1633&gt;=35),"Type 3",IF(AND('Test Sample Data'!N1633&gt;=30,'Control Sample Data'!N1633&gt;=30,OR(I1633&gt;=0.05,I1633="N/A")),"Type 2",IF(OR(AND('Test Sample Data'!N1633&gt;=30,'Control Sample Data'!N1633&lt;=30),AND('Test Sample Data'!N1633&lt;=30,'Control Sample Data'!N1633&gt;=30)),"Type 1","OKAY")))</f>
        <v>OKAY</v>
      </c>
    </row>
    <row r="1634" spans="1:11">
      <c r="A1634" s="68"/>
      <c r="B1634" s="95" t="str">
        <f>IF('Gene Table'!E1634="","",'Gene Table'!E1634)</f>
        <v/>
      </c>
      <c r="C1634" s="87" t="str">
        <f>'Gene Table'!B1634</f>
        <v>D24</v>
      </c>
      <c r="D1634" s="88" t="e">
        <f>Calculations!BN1635</f>
        <v>#DIV/0!</v>
      </c>
      <c r="E1634" s="88" t="e">
        <f>Calculations!BO1635</f>
        <v>#DIV/0!</v>
      </c>
      <c r="F1634" s="89" t="e">
        <f t="shared" si="120"/>
        <v>#DIV/0!</v>
      </c>
      <c r="G1634" s="89" t="e">
        <f t="shared" si="121"/>
        <v>#DIV/0!</v>
      </c>
      <c r="H1634" s="88" t="e">
        <f t="shared" si="122"/>
        <v>#DIV/0!</v>
      </c>
      <c r="I1634" s="92" t="str">
        <f>IF(OR(COUNT(Calculations!BP1635:BY1635)&lt;3,COUNT(Calculations!BZ1635:CI1635)&lt;3),"N/A",IF(ISERROR(TTEST(Calculations!BP1635:BY1635,Calculations!BZ1635:CI1635,2,2)),"N/A",TTEST(Calculations!BP1635:BY1635,Calculations!BZ1635:CI1635,2,2)))</f>
        <v>N/A</v>
      </c>
      <c r="J1634" s="88" t="e">
        <f t="shared" si="123"/>
        <v>#DIV/0!</v>
      </c>
      <c r="K1634" s="93" t="str">
        <f>IF(AND('Test Sample Data'!N1634&gt;=35,'Control Sample Data'!N1634&gt;=35),"Type 3",IF(AND('Test Sample Data'!N1634&gt;=30,'Control Sample Data'!N1634&gt;=30,OR(I1634&gt;=0.05,I1634="N/A")),"Type 2",IF(OR(AND('Test Sample Data'!N1634&gt;=30,'Control Sample Data'!N1634&lt;=30),AND('Test Sample Data'!N1634&lt;=30,'Control Sample Data'!N1634&gt;=30)),"Type 1","OKAY")))</f>
        <v>OKAY</v>
      </c>
    </row>
    <row r="1635" spans="1:11">
      <c r="A1635" s="68"/>
      <c r="B1635" s="95" t="str">
        <f>IF('Gene Table'!E1635="","",'Gene Table'!E1635)</f>
        <v>hsa-miR-4751</v>
      </c>
      <c r="C1635" s="87" t="str">
        <f>'Gene Table'!B1635</f>
        <v>E01</v>
      </c>
      <c r="D1635" s="88" t="e">
        <f>Calculations!BN1636</f>
        <v>#DIV/0!</v>
      </c>
      <c r="E1635" s="88" t="e">
        <f>Calculations!BO1636</f>
        <v>#DIV/0!</v>
      </c>
      <c r="F1635" s="89" t="e">
        <f t="shared" si="120"/>
        <v>#DIV/0!</v>
      </c>
      <c r="G1635" s="89" t="e">
        <f t="shared" si="121"/>
        <v>#DIV/0!</v>
      </c>
      <c r="H1635" s="88" t="e">
        <f t="shared" si="122"/>
        <v>#DIV/0!</v>
      </c>
      <c r="I1635" s="92" t="str">
        <f>IF(OR(COUNT(Calculations!BP1636:BY1636)&lt;3,COUNT(Calculations!BZ1636:CI1636)&lt;3),"N/A",IF(ISERROR(TTEST(Calculations!BP1636:BY1636,Calculations!BZ1636:CI1636,2,2)),"N/A",TTEST(Calculations!BP1636:BY1636,Calculations!BZ1636:CI1636,2,2)))</f>
        <v>N/A</v>
      </c>
      <c r="J1635" s="88" t="e">
        <f t="shared" si="123"/>
        <v>#DIV/0!</v>
      </c>
      <c r="K1635" s="93" t="str">
        <f>IF(AND('Test Sample Data'!N1635&gt;=35,'Control Sample Data'!N1635&gt;=35),"Type 3",IF(AND('Test Sample Data'!N1635&gt;=30,'Control Sample Data'!N1635&gt;=30,OR(I1635&gt;=0.05,I1635="N/A")),"Type 2",IF(OR(AND('Test Sample Data'!N1635&gt;=30,'Control Sample Data'!N1635&lt;=30),AND('Test Sample Data'!N1635&lt;=30,'Control Sample Data'!N1635&gt;=30)),"Type 1","OKAY")))</f>
        <v>OKAY</v>
      </c>
    </row>
    <row r="1636" spans="1:11">
      <c r="A1636" s="68"/>
      <c r="B1636" s="95" t="str">
        <f>IF('Gene Table'!E1636="","",'Gene Table'!E1636)</f>
        <v>hsa-miR-4804-3p</v>
      </c>
      <c r="C1636" s="87" t="str">
        <f>'Gene Table'!B1636</f>
        <v>E02</v>
      </c>
      <c r="D1636" s="88" t="e">
        <f>Calculations!BN1637</f>
        <v>#DIV/0!</v>
      </c>
      <c r="E1636" s="88" t="e">
        <f>Calculations!BO1637</f>
        <v>#DIV/0!</v>
      </c>
      <c r="F1636" s="89" t="e">
        <f t="shared" si="120"/>
        <v>#DIV/0!</v>
      </c>
      <c r="G1636" s="89" t="e">
        <f t="shared" si="121"/>
        <v>#DIV/0!</v>
      </c>
      <c r="H1636" s="88" t="e">
        <f t="shared" si="122"/>
        <v>#DIV/0!</v>
      </c>
      <c r="I1636" s="92" t="str">
        <f>IF(OR(COUNT(Calculations!BP1637:BY1637)&lt;3,COUNT(Calculations!BZ1637:CI1637)&lt;3),"N/A",IF(ISERROR(TTEST(Calculations!BP1637:BY1637,Calculations!BZ1637:CI1637,2,2)),"N/A",TTEST(Calculations!BP1637:BY1637,Calculations!BZ1637:CI1637,2,2)))</f>
        <v>N/A</v>
      </c>
      <c r="J1636" s="88" t="e">
        <f t="shared" si="123"/>
        <v>#DIV/0!</v>
      </c>
      <c r="K1636" s="93" t="str">
        <f>IF(AND('Test Sample Data'!N1636&gt;=35,'Control Sample Data'!N1636&gt;=35),"Type 3",IF(AND('Test Sample Data'!N1636&gt;=30,'Control Sample Data'!N1636&gt;=30,OR(I1636&gt;=0.05,I1636="N/A")),"Type 2",IF(OR(AND('Test Sample Data'!N1636&gt;=30,'Control Sample Data'!N1636&lt;=30),AND('Test Sample Data'!N1636&lt;=30,'Control Sample Data'!N1636&gt;=30)),"Type 1","OKAY")))</f>
        <v>OKAY</v>
      </c>
    </row>
    <row r="1637" spans="1:11">
      <c r="A1637" s="68"/>
      <c r="B1637" s="95" t="str">
        <f>IF('Gene Table'!E1637="","",'Gene Table'!E1637)</f>
        <v>hsa-miR-4752</v>
      </c>
      <c r="C1637" s="87" t="str">
        <f>'Gene Table'!B1637</f>
        <v>E03</v>
      </c>
      <c r="D1637" s="88" t="e">
        <f>Calculations!BN1638</f>
        <v>#DIV/0!</v>
      </c>
      <c r="E1637" s="88" t="e">
        <f>Calculations!BO1638</f>
        <v>#DIV/0!</v>
      </c>
      <c r="F1637" s="89" t="e">
        <f t="shared" si="120"/>
        <v>#DIV/0!</v>
      </c>
      <c r="G1637" s="89" t="e">
        <f t="shared" si="121"/>
        <v>#DIV/0!</v>
      </c>
      <c r="H1637" s="88" t="e">
        <f t="shared" si="122"/>
        <v>#DIV/0!</v>
      </c>
      <c r="I1637" s="92" t="str">
        <f>IF(OR(COUNT(Calculations!BP1638:BY1638)&lt;3,COUNT(Calculations!BZ1638:CI1638)&lt;3),"N/A",IF(ISERROR(TTEST(Calculations!BP1638:BY1638,Calculations!BZ1638:CI1638,2,2)),"N/A",TTEST(Calculations!BP1638:BY1638,Calculations!BZ1638:CI1638,2,2)))</f>
        <v>N/A</v>
      </c>
      <c r="J1637" s="88" t="e">
        <f t="shared" si="123"/>
        <v>#DIV/0!</v>
      </c>
      <c r="K1637" s="93" t="str">
        <f>IF(AND('Test Sample Data'!N1637&gt;=35,'Control Sample Data'!N1637&gt;=35),"Type 3",IF(AND('Test Sample Data'!N1637&gt;=30,'Control Sample Data'!N1637&gt;=30,OR(I1637&gt;=0.05,I1637="N/A")),"Type 2",IF(OR(AND('Test Sample Data'!N1637&gt;=30,'Control Sample Data'!N1637&lt;=30),AND('Test Sample Data'!N1637&lt;=30,'Control Sample Data'!N1637&gt;=30)),"Type 1","OKAY")))</f>
        <v>OKAY</v>
      </c>
    </row>
    <row r="1638" spans="1:11">
      <c r="A1638" s="68"/>
      <c r="B1638" s="95" t="str">
        <f>IF('Gene Table'!E1638="","",'Gene Table'!E1638)</f>
        <v>hsa-miR-5095</v>
      </c>
      <c r="C1638" s="87" t="str">
        <f>'Gene Table'!B1638</f>
        <v>E04</v>
      </c>
      <c r="D1638" s="88" t="e">
        <f>Calculations!BN1639</f>
        <v>#DIV/0!</v>
      </c>
      <c r="E1638" s="88" t="e">
        <f>Calculations!BO1639</f>
        <v>#DIV/0!</v>
      </c>
      <c r="F1638" s="89" t="e">
        <f t="shared" si="120"/>
        <v>#DIV/0!</v>
      </c>
      <c r="G1638" s="89" t="e">
        <f t="shared" si="121"/>
        <v>#DIV/0!</v>
      </c>
      <c r="H1638" s="88" t="e">
        <f t="shared" si="122"/>
        <v>#DIV/0!</v>
      </c>
      <c r="I1638" s="92" t="str">
        <f>IF(OR(COUNT(Calculations!BP1639:BY1639)&lt;3,COUNT(Calculations!BZ1639:CI1639)&lt;3),"N/A",IF(ISERROR(TTEST(Calculations!BP1639:BY1639,Calculations!BZ1639:CI1639,2,2)),"N/A",TTEST(Calculations!BP1639:BY1639,Calculations!BZ1639:CI1639,2,2)))</f>
        <v>N/A</v>
      </c>
      <c r="J1638" s="88" t="e">
        <f t="shared" si="123"/>
        <v>#DIV/0!</v>
      </c>
      <c r="K1638" s="93" t="str">
        <f>IF(AND('Test Sample Data'!N1638&gt;=35,'Control Sample Data'!N1638&gt;=35),"Type 3",IF(AND('Test Sample Data'!N1638&gt;=30,'Control Sample Data'!N1638&gt;=30,OR(I1638&gt;=0.05,I1638="N/A")),"Type 2",IF(OR(AND('Test Sample Data'!N1638&gt;=30,'Control Sample Data'!N1638&lt;=30),AND('Test Sample Data'!N1638&lt;=30,'Control Sample Data'!N1638&gt;=30)),"Type 1","OKAY")))</f>
        <v>OKAY</v>
      </c>
    </row>
    <row r="1639" spans="1:11">
      <c r="A1639" s="68"/>
      <c r="B1639" s="95" t="str">
        <f>IF('Gene Table'!E1639="","",'Gene Table'!E1639)</f>
        <v>hsa-miR-4753-5p</v>
      </c>
      <c r="C1639" s="87" t="str">
        <f>'Gene Table'!B1639</f>
        <v>E05</v>
      </c>
      <c r="D1639" s="88" t="e">
        <f>Calculations!BN1640</f>
        <v>#DIV/0!</v>
      </c>
      <c r="E1639" s="88" t="e">
        <f>Calculations!BO1640</f>
        <v>#DIV/0!</v>
      </c>
      <c r="F1639" s="89" t="e">
        <f t="shared" si="120"/>
        <v>#DIV/0!</v>
      </c>
      <c r="G1639" s="89" t="e">
        <f t="shared" si="121"/>
        <v>#DIV/0!</v>
      </c>
      <c r="H1639" s="88" t="e">
        <f t="shared" si="122"/>
        <v>#DIV/0!</v>
      </c>
      <c r="I1639" s="92" t="str">
        <f>IF(OR(COUNT(Calculations!BP1640:BY1640)&lt;3,COUNT(Calculations!BZ1640:CI1640)&lt;3),"N/A",IF(ISERROR(TTEST(Calculations!BP1640:BY1640,Calculations!BZ1640:CI1640,2,2)),"N/A",TTEST(Calculations!BP1640:BY1640,Calculations!BZ1640:CI1640,2,2)))</f>
        <v>N/A</v>
      </c>
      <c r="J1639" s="88" t="e">
        <f t="shared" si="123"/>
        <v>#DIV/0!</v>
      </c>
      <c r="K1639" s="93" t="str">
        <f>IF(AND('Test Sample Data'!N1639&gt;=35,'Control Sample Data'!N1639&gt;=35),"Type 3",IF(AND('Test Sample Data'!N1639&gt;=30,'Control Sample Data'!N1639&gt;=30,OR(I1639&gt;=0.05,I1639="N/A")),"Type 2",IF(OR(AND('Test Sample Data'!N1639&gt;=30,'Control Sample Data'!N1639&lt;=30),AND('Test Sample Data'!N1639&lt;=30,'Control Sample Data'!N1639&gt;=30)),"Type 1","OKAY")))</f>
        <v>OKAY</v>
      </c>
    </row>
    <row r="1640" spans="1:11">
      <c r="A1640" s="68"/>
      <c r="B1640" s="95" t="str">
        <f>IF('Gene Table'!E1640="","",'Gene Table'!E1640)</f>
        <v>hsa-miR-1273f</v>
      </c>
      <c r="C1640" s="87" t="str">
        <f>'Gene Table'!B1640</f>
        <v>E06</v>
      </c>
      <c r="D1640" s="88" t="e">
        <f>Calculations!BN1641</f>
        <v>#DIV/0!</v>
      </c>
      <c r="E1640" s="88" t="e">
        <f>Calculations!BO1641</f>
        <v>#DIV/0!</v>
      </c>
      <c r="F1640" s="89" t="e">
        <f t="shared" si="120"/>
        <v>#DIV/0!</v>
      </c>
      <c r="G1640" s="89" t="e">
        <f t="shared" si="121"/>
        <v>#DIV/0!</v>
      </c>
      <c r="H1640" s="88" t="e">
        <f t="shared" si="122"/>
        <v>#DIV/0!</v>
      </c>
      <c r="I1640" s="92" t="str">
        <f>IF(OR(COUNT(Calculations!BP1641:BY1641)&lt;3,COUNT(Calculations!BZ1641:CI1641)&lt;3),"N/A",IF(ISERROR(TTEST(Calculations!BP1641:BY1641,Calculations!BZ1641:CI1641,2,2)),"N/A",TTEST(Calculations!BP1641:BY1641,Calculations!BZ1641:CI1641,2,2)))</f>
        <v>N/A</v>
      </c>
      <c r="J1640" s="88" t="e">
        <f t="shared" si="123"/>
        <v>#DIV/0!</v>
      </c>
      <c r="K1640" s="93" t="str">
        <f>IF(AND('Test Sample Data'!N1640&gt;=35,'Control Sample Data'!N1640&gt;=35),"Type 3",IF(AND('Test Sample Data'!N1640&gt;=30,'Control Sample Data'!N1640&gt;=30,OR(I1640&gt;=0.05,I1640="N/A")),"Type 2",IF(OR(AND('Test Sample Data'!N1640&gt;=30,'Control Sample Data'!N1640&lt;=30),AND('Test Sample Data'!N1640&lt;=30,'Control Sample Data'!N1640&gt;=30)),"Type 1","OKAY")))</f>
        <v>OKAY</v>
      </c>
    </row>
    <row r="1641" spans="1:11">
      <c r="A1641" s="68"/>
      <c r="B1641" s="95" t="str">
        <f>IF('Gene Table'!E1641="","",'Gene Table'!E1641)</f>
        <v>hsa-miR-4753-3p</v>
      </c>
      <c r="C1641" s="87" t="str">
        <f>'Gene Table'!B1641</f>
        <v>E07</v>
      </c>
      <c r="D1641" s="88" t="e">
        <f>Calculations!BN1642</f>
        <v>#DIV/0!</v>
      </c>
      <c r="E1641" s="88" t="e">
        <f>Calculations!BO1642</f>
        <v>#DIV/0!</v>
      </c>
      <c r="F1641" s="89" t="e">
        <f t="shared" si="120"/>
        <v>#DIV/0!</v>
      </c>
      <c r="G1641" s="89" t="e">
        <f t="shared" si="121"/>
        <v>#DIV/0!</v>
      </c>
      <c r="H1641" s="88" t="e">
        <f t="shared" si="122"/>
        <v>#DIV/0!</v>
      </c>
      <c r="I1641" s="92" t="str">
        <f>IF(OR(COUNT(Calculations!BP1642:BY1642)&lt;3,COUNT(Calculations!BZ1642:CI1642)&lt;3),"N/A",IF(ISERROR(TTEST(Calculations!BP1642:BY1642,Calculations!BZ1642:CI1642,2,2)),"N/A",TTEST(Calculations!BP1642:BY1642,Calculations!BZ1642:CI1642,2,2)))</f>
        <v>N/A</v>
      </c>
      <c r="J1641" s="88" t="e">
        <f t="shared" si="123"/>
        <v>#DIV/0!</v>
      </c>
      <c r="K1641" s="93" t="str">
        <f>IF(AND('Test Sample Data'!N1641&gt;=35,'Control Sample Data'!N1641&gt;=35),"Type 3",IF(AND('Test Sample Data'!N1641&gt;=30,'Control Sample Data'!N1641&gt;=30,OR(I1641&gt;=0.05,I1641="N/A")),"Type 2",IF(OR(AND('Test Sample Data'!N1641&gt;=30,'Control Sample Data'!N1641&lt;=30),AND('Test Sample Data'!N1641&lt;=30,'Control Sample Data'!N1641&gt;=30)),"Type 1","OKAY")))</f>
        <v>OKAY</v>
      </c>
    </row>
    <row r="1642" spans="1:11">
      <c r="A1642" s="68"/>
      <c r="B1642" s="95" t="str">
        <f>IF('Gene Table'!E1642="","",'Gene Table'!E1642)</f>
        <v>hsa-miR-1273g-5p</v>
      </c>
      <c r="C1642" s="87" t="str">
        <f>'Gene Table'!B1642</f>
        <v>E08</v>
      </c>
      <c r="D1642" s="88" t="e">
        <f>Calculations!BN1643</f>
        <v>#DIV/0!</v>
      </c>
      <c r="E1642" s="88" t="e">
        <f>Calculations!BO1643</f>
        <v>#DIV/0!</v>
      </c>
      <c r="F1642" s="89" t="e">
        <f t="shared" si="120"/>
        <v>#DIV/0!</v>
      </c>
      <c r="G1642" s="89" t="e">
        <f t="shared" si="121"/>
        <v>#DIV/0!</v>
      </c>
      <c r="H1642" s="88" t="e">
        <f t="shared" si="122"/>
        <v>#DIV/0!</v>
      </c>
      <c r="I1642" s="92" t="str">
        <f>IF(OR(COUNT(Calculations!BP1643:BY1643)&lt;3,COUNT(Calculations!BZ1643:CI1643)&lt;3),"N/A",IF(ISERROR(TTEST(Calculations!BP1643:BY1643,Calculations!BZ1643:CI1643,2,2)),"N/A",TTEST(Calculations!BP1643:BY1643,Calculations!BZ1643:CI1643,2,2)))</f>
        <v>N/A</v>
      </c>
      <c r="J1642" s="88" t="e">
        <f t="shared" si="123"/>
        <v>#DIV/0!</v>
      </c>
      <c r="K1642" s="93" t="str">
        <f>IF(AND('Test Sample Data'!N1642&gt;=35,'Control Sample Data'!N1642&gt;=35),"Type 3",IF(AND('Test Sample Data'!N1642&gt;=30,'Control Sample Data'!N1642&gt;=30,OR(I1642&gt;=0.05,I1642="N/A")),"Type 2",IF(OR(AND('Test Sample Data'!N1642&gt;=30,'Control Sample Data'!N1642&lt;=30),AND('Test Sample Data'!N1642&lt;=30,'Control Sample Data'!N1642&gt;=30)),"Type 1","OKAY")))</f>
        <v>OKAY</v>
      </c>
    </row>
    <row r="1643" spans="1:11">
      <c r="A1643" s="68"/>
      <c r="B1643" s="95" t="str">
        <f>IF('Gene Table'!E1643="","",'Gene Table'!E1643)</f>
        <v>hsa-miR-371b-5p</v>
      </c>
      <c r="C1643" s="87" t="str">
        <f>'Gene Table'!B1643</f>
        <v>E09</v>
      </c>
      <c r="D1643" s="88" t="e">
        <f>Calculations!BN1644</f>
        <v>#DIV/0!</v>
      </c>
      <c r="E1643" s="88" t="e">
        <f>Calculations!BO1644</f>
        <v>#DIV/0!</v>
      </c>
      <c r="F1643" s="89" t="e">
        <f t="shared" si="120"/>
        <v>#DIV/0!</v>
      </c>
      <c r="G1643" s="89" t="e">
        <f t="shared" si="121"/>
        <v>#DIV/0!</v>
      </c>
      <c r="H1643" s="88" t="e">
        <f t="shared" si="122"/>
        <v>#DIV/0!</v>
      </c>
      <c r="I1643" s="92" t="str">
        <f>IF(OR(COUNT(Calculations!BP1644:BY1644)&lt;3,COUNT(Calculations!BZ1644:CI1644)&lt;3),"N/A",IF(ISERROR(TTEST(Calculations!BP1644:BY1644,Calculations!BZ1644:CI1644,2,2)),"N/A",TTEST(Calculations!BP1644:BY1644,Calculations!BZ1644:CI1644,2,2)))</f>
        <v>N/A</v>
      </c>
      <c r="J1643" s="88" t="e">
        <f t="shared" si="123"/>
        <v>#DIV/0!</v>
      </c>
      <c r="K1643" s="93" t="str">
        <f>IF(AND('Test Sample Data'!N1643&gt;=35,'Control Sample Data'!N1643&gt;=35),"Type 3",IF(AND('Test Sample Data'!N1643&gt;=30,'Control Sample Data'!N1643&gt;=30,OR(I1643&gt;=0.05,I1643="N/A")),"Type 2",IF(OR(AND('Test Sample Data'!N1643&gt;=30,'Control Sample Data'!N1643&lt;=30),AND('Test Sample Data'!N1643&lt;=30,'Control Sample Data'!N1643&gt;=30)),"Type 1","OKAY")))</f>
        <v>OKAY</v>
      </c>
    </row>
    <row r="1644" spans="1:11">
      <c r="A1644" s="68"/>
      <c r="B1644" s="95" t="str">
        <f>IF('Gene Table'!E1644="","",'Gene Table'!E1644)</f>
        <v>hsa-miR-5096</v>
      </c>
      <c r="C1644" s="87" t="str">
        <f>'Gene Table'!B1644</f>
        <v>E10</v>
      </c>
      <c r="D1644" s="88" t="e">
        <f>Calculations!BN1645</f>
        <v>#DIV/0!</v>
      </c>
      <c r="E1644" s="88" t="e">
        <f>Calculations!BO1645</f>
        <v>#DIV/0!</v>
      </c>
      <c r="F1644" s="89" t="e">
        <f t="shared" si="120"/>
        <v>#DIV/0!</v>
      </c>
      <c r="G1644" s="89" t="e">
        <f t="shared" si="121"/>
        <v>#DIV/0!</v>
      </c>
      <c r="H1644" s="88" t="e">
        <f t="shared" si="122"/>
        <v>#DIV/0!</v>
      </c>
      <c r="I1644" s="92" t="str">
        <f>IF(OR(COUNT(Calculations!BP1645:BY1645)&lt;3,COUNT(Calculations!BZ1645:CI1645)&lt;3),"N/A",IF(ISERROR(TTEST(Calculations!BP1645:BY1645,Calculations!BZ1645:CI1645,2,2)),"N/A",TTEST(Calculations!BP1645:BY1645,Calculations!BZ1645:CI1645,2,2)))</f>
        <v>N/A</v>
      </c>
      <c r="J1644" s="88" t="e">
        <f t="shared" si="123"/>
        <v>#DIV/0!</v>
      </c>
      <c r="K1644" s="93" t="str">
        <f>IF(AND('Test Sample Data'!N1644&gt;=35,'Control Sample Data'!N1644&gt;=35),"Type 3",IF(AND('Test Sample Data'!N1644&gt;=30,'Control Sample Data'!N1644&gt;=30,OR(I1644&gt;=0.05,I1644="N/A")),"Type 2",IF(OR(AND('Test Sample Data'!N1644&gt;=30,'Control Sample Data'!N1644&lt;=30),AND('Test Sample Data'!N1644&lt;=30,'Control Sample Data'!N1644&gt;=30)),"Type 1","OKAY")))</f>
        <v>OKAY</v>
      </c>
    </row>
    <row r="1645" spans="1:11">
      <c r="A1645" s="68"/>
      <c r="B1645" s="95" t="str">
        <f>IF('Gene Table'!E1645="","",'Gene Table'!E1645)</f>
        <v>hsa-miR-371b-3p</v>
      </c>
      <c r="C1645" s="87" t="str">
        <f>'Gene Table'!B1645</f>
        <v>E11</v>
      </c>
      <c r="D1645" s="88" t="e">
        <f>Calculations!BN1646</f>
        <v>#DIV/0!</v>
      </c>
      <c r="E1645" s="88" t="e">
        <f>Calculations!BO1646</f>
        <v>#DIV/0!</v>
      </c>
      <c r="F1645" s="89" t="e">
        <f t="shared" si="120"/>
        <v>#DIV/0!</v>
      </c>
      <c r="G1645" s="89" t="e">
        <f t="shared" si="121"/>
        <v>#DIV/0!</v>
      </c>
      <c r="H1645" s="88" t="e">
        <f t="shared" si="122"/>
        <v>#DIV/0!</v>
      </c>
      <c r="I1645" s="92" t="str">
        <f>IF(OR(COUNT(Calculations!BP1646:BY1646)&lt;3,COUNT(Calculations!BZ1646:CI1646)&lt;3),"N/A",IF(ISERROR(TTEST(Calculations!BP1646:BY1646,Calculations!BZ1646:CI1646,2,2)),"N/A",TTEST(Calculations!BP1646:BY1646,Calculations!BZ1646:CI1646,2,2)))</f>
        <v>N/A</v>
      </c>
      <c r="J1645" s="88" t="e">
        <f t="shared" si="123"/>
        <v>#DIV/0!</v>
      </c>
      <c r="K1645" s="93" t="str">
        <f>IF(AND('Test Sample Data'!N1645&gt;=35,'Control Sample Data'!N1645&gt;=35),"Type 3",IF(AND('Test Sample Data'!N1645&gt;=30,'Control Sample Data'!N1645&gt;=30,OR(I1645&gt;=0.05,I1645="N/A")),"Type 2",IF(OR(AND('Test Sample Data'!N1645&gt;=30,'Control Sample Data'!N1645&lt;=30),AND('Test Sample Data'!N1645&lt;=30,'Control Sample Data'!N1645&gt;=30)),"Type 1","OKAY")))</f>
        <v>OKAY</v>
      </c>
    </row>
    <row r="1646" spans="1:11">
      <c r="A1646" s="68"/>
      <c r="B1646" s="95" t="str">
        <f>IF('Gene Table'!E1646="","",'Gene Table'!E1646)</f>
        <v>hsa-miR-126-5p</v>
      </c>
      <c r="C1646" s="87" t="str">
        <f>'Gene Table'!B1646</f>
        <v>E12</v>
      </c>
      <c r="D1646" s="88" t="e">
        <f>Calculations!BN1647</f>
        <v>#DIV/0!</v>
      </c>
      <c r="E1646" s="88" t="e">
        <f>Calculations!BO1647</f>
        <v>#DIV/0!</v>
      </c>
      <c r="F1646" s="89" t="e">
        <f t="shared" si="120"/>
        <v>#DIV/0!</v>
      </c>
      <c r="G1646" s="89" t="e">
        <f t="shared" si="121"/>
        <v>#DIV/0!</v>
      </c>
      <c r="H1646" s="88" t="e">
        <f t="shared" si="122"/>
        <v>#DIV/0!</v>
      </c>
      <c r="I1646" s="92" t="str">
        <f>IF(OR(COUNT(Calculations!BP1647:BY1647)&lt;3,COUNT(Calculations!BZ1647:CI1647)&lt;3),"N/A",IF(ISERROR(TTEST(Calculations!BP1647:BY1647,Calculations!BZ1647:CI1647,2,2)),"N/A",TTEST(Calculations!BP1647:BY1647,Calculations!BZ1647:CI1647,2,2)))</f>
        <v>N/A</v>
      </c>
      <c r="J1646" s="88" t="e">
        <f t="shared" si="123"/>
        <v>#DIV/0!</v>
      </c>
      <c r="K1646" s="93" t="str">
        <f>IF(AND('Test Sample Data'!N1646&gt;=35,'Control Sample Data'!N1646&gt;=35),"Type 3",IF(AND('Test Sample Data'!N1646&gt;=30,'Control Sample Data'!N1646&gt;=30,OR(I1646&gt;=0.05,I1646="N/A")),"Type 2",IF(OR(AND('Test Sample Data'!N1646&gt;=30,'Control Sample Data'!N1646&lt;=30),AND('Test Sample Data'!N1646&lt;=30,'Control Sample Data'!N1646&gt;=30)),"Type 1","OKAY")))</f>
        <v>OKAY</v>
      </c>
    </row>
    <row r="1647" spans="1:11">
      <c r="A1647" s="68"/>
      <c r="B1647" s="95" t="str">
        <f>IF('Gene Table'!E1647="","",'Gene Table'!E1647)</f>
        <v>hsa-miR-4754</v>
      </c>
      <c r="C1647" s="87" t="str">
        <f>'Gene Table'!B1647</f>
        <v>E13</v>
      </c>
      <c r="D1647" s="88" t="e">
        <f>Calculations!BN1648</f>
        <v>#DIV/0!</v>
      </c>
      <c r="E1647" s="88" t="e">
        <f>Calculations!BO1648</f>
        <v>#DIV/0!</v>
      </c>
      <c r="F1647" s="89" t="e">
        <f t="shared" si="120"/>
        <v>#DIV/0!</v>
      </c>
      <c r="G1647" s="89" t="e">
        <f t="shared" si="121"/>
        <v>#DIV/0!</v>
      </c>
      <c r="H1647" s="88" t="e">
        <f t="shared" si="122"/>
        <v>#DIV/0!</v>
      </c>
      <c r="I1647" s="92" t="str">
        <f>IF(OR(COUNT(Calculations!BP1648:BY1648)&lt;3,COUNT(Calculations!BZ1648:CI1648)&lt;3),"N/A",IF(ISERROR(TTEST(Calculations!BP1648:BY1648,Calculations!BZ1648:CI1648,2,2)),"N/A",TTEST(Calculations!BP1648:BY1648,Calculations!BZ1648:CI1648,2,2)))</f>
        <v>N/A</v>
      </c>
      <c r="J1647" s="88" t="e">
        <f t="shared" si="123"/>
        <v>#DIV/0!</v>
      </c>
      <c r="K1647" s="93" t="str">
        <f>IF(AND('Test Sample Data'!N1647&gt;=35,'Control Sample Data'!N1647&gt;=35),"Type 3",IF(AND('Test Sample Data'!N1647&gt;=30,'Control Sample Data'!N1647&gt;=30,OR(I1647&gt;=0.05,I1647="N/A")),"Type 2",IF(OR(AND('Test Sample Data'!N1647&gt;=30,'Control Sample Data'!N1647&lt;=30),AND('Test Sample Data'!N1647&lt;=30,'Control Sample Data'!N1647&gt;=30)),"Type 1","OKAY")))</f>
        <v>OKAY</v>
      </c>
    </row>
    <row r="1648" spans="1:11">
      <c r="A1648" s="68"/>
      <c r="B1648" s="95" t="str">
        <f>IF('Gene Table'!E1648="","",'Gene Table'!E1648)</f>
        <v>hsa-miR-302b-5p</v>
      </c>
      <c r="C1648" s="87" t="str">
        <f>'Gene Table'!B1648</f>
        <v>E14</v>
      </c>
      <c r="D1648" s="88" t="e">
        <f>Calculations!BN1649</f>
        <v>#DIV/0!</v>
      </c>
      <c r="E1648" s="88" t="e">
        <f>Calculations!BO1649</f>
        <v>#DIV/0!</v>
      </c>
      <c r="F1648" s="89" t="e">
        <f t="shared" si="120"/>
        <v>#DIV/0!</v>
      </c>
      <c r="G1648" s="89" t="e">
        <f t="shared" si="121"/>
        <v>#DIV/0!</v>
      </c>
      <c r="H1648" s="88" t="e">
        <f t="shared" si="122"/>
        <v>#DIV/0!</v>
      </c>
      <c r="I1648" s="92" t="str">
        <f>IF(OR(COUNT(Calculations!BP1649:BY1649)&lt;3,COUNT(Calculations!BZ1649:CI1649)&lt;3),"N/A",IF(ISERROR(TTEST(Calculations!BP1649:BY1649,Calculations!BZ1649:CI1649,2,2)),"N/A",TTEST(Calculations!BP1649:BY1649,Calculations!BZ1649:CI1649,2,2)))</f>
        <v>N/A</v>
      </c>
      <c r="J1648" s="88" t="e">
        <f t="shared" si="123"/>
        <v>#DIV/0!</v>
      </c>
      <c r="K1648" s="93" t="str">
        <f>IF(AND('Test Sample Data'!N1648&gt;=35,'Control Sample Data'!N1648&gt;=35),"Type 3",IF(AND('Test Sample Data'!N1648&gt;=30,'Control Sample Data'!N1648&gt;=30,OR(I1648&gt;=0.05,I1648="N/A")),"Type 2",IF(OR(AND('Test Sample Data'!N1648&gt;=30,'Control Sample Data'!N1648&lt;=30),AND('Test Sample Data'!N1648&lt;=30,'Control Sample Data'!N1648&gt;=30)),"Type 1","OKAY")))</f>
        <v>OKAY</v>
      </c>
    </row>
    <row r="1649" spans="1:11">
      <c r="A1649" s="68"/>
      <c r="B1649" s="95" t="str">
        <f>IF('Gene Table'!E1649="","",'Gene Table'!E1649)</f>
        <v>hsa-miR-4755-5p</v>
      </c>
      <c r="C1649" s="87" t="str">
        <f>'Gene Table'!B1649</f>
        <v>E15</v>
      </c>
      <c r="D1649" s="88" t="e">
        <f>Calculations!BN1650</f>
        <v>#DIV/0!</v>
      </c>
      <c r="E1649" s="88" t="e">
        <f>Calculations!BO1650</f>
        <v>#DIV/0!</v>
      </c>
      <c r="F1649" s="89" t="e">
        <f t="shared" si="120"/>
        <v>#DIV/0!</v>
      </c>
      <c r="G1649" s="89" t="e">
        <f t="shared" si="121"/>
        <v>#DIV/0!</v>
      </c>
      <c r="H1649" s="88" t="e">
        <f t="shared" si="122"/>
        <v>#DIV/0!</v>
      </c>
      <c r="I1649" s="92" t="str">
        <f>IF(OR(COUNT(Calculations!BP1650:BY1650)&lt;3,COUNT(Calculations!BZ1650:CI1650)&lt;3),"N/A",IF(ISERROR(TTEST(Calculations!BP1650:BY1650,Calculations!BZ1650:CI1650,2,2)),"N/A",TTEST(Calculations!BP1650:BY1650,Calculations!BZ1650:CI1650,2,2)))</f>
        <v>N/A</v>
      </c>
      <c r="J1649" s="88" t="e">
        <f t="shared" si="123"/>
        <v>#DIV/0!</v>
      </c>
      <c r="K1649" s="93" t="str">
        <f>IF(AND('Test Sample Data'!N1649&gt;=35,'Control Sample Data'!N1649&gt;=35),"Type 3",IF(AND('Test Sample Data'!N1649&gt;=30,'Control Sample Data'!N1649&gt;=30,OR(I1649&gt;=0.05,I1649="N/A")),"Type 2",IF(OR(AND('Test Sample Data'!N1649&gt;=30,'Control Sample Data'!N1649&lt;=30),AND('Test Sample Data'!N1649&lt;=30,'Control Sample Data'!N1649&gt;=30)),"Type 1","OKAY")))</f>
        <v>OKAY</v>
      </c>
    </row>
    <row r="1650" spans="1:11">
      <c r="A1650" s="68"/>
      <c r="B1650" s="95" t="str">
        <f>IF('Gene Table'!E1650="","",'Gene Table'!E1650)</f>
        <v>hsa-miR-373-5p</v>
      </c>
      <c r="C1650" s="87" t="str">
        <f>'Gene Table'!B1650</f>
        <v>E16</v>
      </c>
      <c r="D1650" s="88" t="e">
        <f>Calculations!BN1651</f>
        <v>#DIV/0!</v>
      </c>
      <c r="E1650" s="88" t="e">
        <f>Calculations!BO1651</f>
        <v>#DIV/0!</v>
      </c>
      <c r="F1650" s="89" t="e">
        <f t="shared" si="120"/>
        <v>#DIV/0!</v>
      </c>
      <c r="G1650" s="89" t="e">
        <f t="shared" si="121"/>
        <v>#DIV/0!</v>
      </c>
      <c r="H1650" s="88" t="e">
        <f t="shared" si="122"/>
        <v>#DIV/0!</v>
      </c>
      <c r="I1650" s="92" t="str">
        <f>IF(OR(COUNT(Calculations!BP1651:BY1651)&lt;3,COUNT(Calculations!BZ1651:CI1651)&lt;3),"N/A",IF(ISERROR(TTEST(Calculations!BP1651:BY1651,Calculations!BZ1651:CI1651,2,2)),"N/A",TTEST(Calculations!BP1651:BY1651,Calculations!BZ1651:CI1651,2,2)))</f>
        <v>N/A</v>
      </c>
      <c r="J1650" s="88" t="e">
        <f t="shared" si="123"/>
        <v>#DIV/0!</v>
      </c>
      <c r="K1650" s="93" t="str">
        <f>IF(AND('Test Sample Data'!N1650&gt;=35,'Control Sample Data'!N1650&gt;=35),"Type 3",IF(AND('Test Sample Data'!N1650&gt;=30,'Control Sample Data'!N1650&gt;=30,OR(I1650&gt;=0.05,I1650="N/A")),"Type 2",IF(OR(AND('Test Sample Data'!N1650&gt;=30,'Control Sample Data'!N1650&lt;=30),AND('Test Sample Data'!N1650&lt;=30,'Control Sample Data'!N1650&gt;=30)),"Type 1","OKAY")))</f>
        <v>OKAY</v>
      </c>
    </row>
    <row r="1651" spans="1:11">
      <c r="A1651" s="68"/>
      <c r="B1651" s="95" t="str">
        <f>IF('Gene Table'!E1651="","",'Gene Table'!E1651)</f>
        <v>hsa-miR-4755-3p</v>
      </c>
      <c r="C1651" s="87" t="str">
        <f>'Gene Table'!B1651</f>
        <v>E17</v>
      </c>
      <c r="D1651" s="88" t="e">
        <f>Calculations!BN1652</f>
        <v>#DIV/0!</v>
      </c>
      <c r="E1651" s="88" t="e">
        <f>Calculations!BO1652</f>
        <v>#DIV/0!</v>
      </c>
      <c r="F1651" s="89" t="e">
        <f t="shared" si="120"/>
        <v>#DIV/0!</v>
      </c>
      <c r="G1651" s="89" t="e">
        <f t="shared" si="121"/>
        <v>#DIV/0!</v>
      </c>
      <c r="H1651" s="88" t="e">
        <f t="shared" si="122"/>
        <v>#DIV/0!</v>
      </c>
      <c r="I1651" s="92" t="str">
        <f>IF(OR(COUNT(Calculations!BP1652:BY1652)&lt;3,COUNT(Calculations!BZ1652:CI1652)&lt;3),"N/A",IF(ISERROR(TTEST(Calculations!BP1652:BY1652,Calculations!BZ1652:CI1652,2,2)),"N/A",TTEST(Calculations!BP1652:BY1652,Calculations!BZ1652:CI1652,2,2)))</f>
        <v>N/A</v>
      </c>
      <c r="J1651" s="88" t="e">
        <f t="shared" si="123"/>
        <v>#DIV/0!</v>
      </c>
      <c r="K1651" s="93" t="str">
        <f>IF(AND('Test Sample Data'!N1651&gt;=35,'Control Sample Data'!N1651&gt;=35),"Type 3",IF(AND('Test Sample Data'!N1651&gt;=30,'Control Sample Data'!N1651&gt;=30,OR(I1651&gt;=0.05,I1651="N/A")),"Type 2",IF(OR(AND('Test Sample Data'!N1651&gt;=30,'Control Sample Data'!N1651&lt;=30),AND('Test Sample Data'!N1651&lt;=30,'Control Sample Data'!N1651&gt;=30)),"Type 1","OKAY")))</f>
        <v>OKAY</v>
      </c>
    </row>
    <row r="1652" spans="1:11">
      <c r="A1652" s="68"/>
      <c r="B1652" s="95" t="str">
        <f>IF('Gene Table'!E1652="","",'Gene Table'!E1652)</f>
        <v>hsa-miR-3142</v>
      </c>
      <c r="C1652" s="87" t="str">
        <f>'Gene Table'!B1652</f>
        <v>E18</v>
      </c>
      <c r="D1652" s="88" t="e">
        <f>Calculations!BN1653</f>
        <v>#DIV/0!</v>
      </c>
      <c r="E1652" s="88" t="e">
        <f>Calculations!BO1653</f>
        <v>#DIV/0!</v>
      </c>
      <c r="F1652" s="89" t="e">
        <f t="shared" si="120"/>
        <v>#DIV/0!</v>
      </c>
      <c r="G1652" s="89" t="e">
        <f t="shared" si="121"/>
        <v>#DIV/0!</v>
      </c>
      <c r="H1652" s="88" t="e">
        <f t="shared" si="122"/>
        <v>#DIV/0!</v>
      </c>
      <c r="I1652" s="92" t="str">
        <f>IF(OR(COUNT(Calculations!BP1653:BY1653)&lt;3,COUNT(Calculations!BZ1653:CI1653)&lt;3),"N/A",IF(ISERROR(TTEST(Calculations!BP1653:BY1653,Calculations!BZ1653:CI1653,2,2)),"N/A",TTEST(Calculations!BP1653:BY1653,Calculations!BZ1653:CI1653,2,2)))</f>
        <v>N/A</v>
      </c>
      <c r="J1652" s="88" t="e">
        <f t="shared" si="123"/>
        <v>#DIV/0!</v>
      </c>
      <c r="K1652" s="93" t="str">
        <f>IF(AND('Test Sample Data'!N1652&gt;=35,'Control Sample Data'!N1652&gt;=35),"Type 3",IF(AND('Test Sample Data'!N1652&gt;=30,'Control Sample Data'!N1652&gt;=30,OR(I1652&gt;=0.05,I1652="N/A")),"Type 2",IF(OR(AND('Test Sample Data'!N1652&gt;=30,'Control Sample Data'!N1652&lt;=30),AND('Test Sample Data'!N1652&lt;=30,'Control Sample Data'!N1652&gt;=30)),"Type 1","OKAY")))</f>
        <v>OKAY</v>
      </c>
    </row>
    <row r="1653" spans="1:11">
      <c r="A1653" s="68"/>
      <c r="B1653" s="95" t="str">
        <f>IF('Gene Table'!E1653="","",'Gene Table'!E1653)</f>
        <v>hsa-miR-499b-5p</v>
      </c>
      <c r="C1653" s="87" t="str">
        <f>'Gene Table'!B1653</f>
        <v>E19</v>
      </c>
      <c r="D1653" s="88" t="e">
        <f>Calculations!BN1654</f>
        <v>#DIV/0!</v>
      </c>
      <c r="E1653" s="88" t="e">
        <f>Calculations!BO1654</f>
        <v>#DIV/0!</v>
      </c>
      <c r="F1653" s="89" t="e">
        <f t="shared" si="120"/>
        <v>#DIV/0!</v>
      </c>
      <c r="G1653" s="89" t="e">
        <f t="shared" si="121"/>
        <v>#DIV/0!</v>
      </c>
      <c r="H1653" s="88" t="e">
        <f t="shared" si="122"/>
        <v>#DIV/0!</v>
      </c>
      <c r="I1653" s="92" t="str">
        <f>IF(OR(COUNT(Calculations!BP1654:BY1654)&lt;3,COUNT(Calculations!BZ1654:CI1654)&lt;3),"N/A",IF(ISERROR(TTEST(Calculations!BP1654:BY1654,Calculations!BZ1654:CI1654,2,2)),"N/A",TTEST(Calculations!BP1654:BY1654,Calculations!BZ1654:CI1654,2,2)))</f>
        <v>N/A</v>
      </c>
      <c r="J1653" s="88" t="e">
        <f t="shared" si="123"/>
        <v>#DIV/0!</v>
      </c>
      <c r="K1653" s="93" t="str">
        <f>IF(AND('Test Sample Data'!N1653&gt;=35,'Control Sample Data'!N1653&gt;=35),"Type 3",IF(AND('Test Sample Data'!N1653&gt;=30,'Control Sample Data'!N1653&gt;=30,OR(I1653&gt;=0.05,I1653="N/A")),"Type 2",IF(OR(AND('Test Sample Data'!N1653&gt;=30,'Control Sample Data'!N1653&lt;=30),AND('Test Sample Data'!N1653&lt;=30,'Control Sample Data'!N1653&gt;=30)),"Type 1","OKAY")))</f>
        <v>OKAY</v>
      </c>
    </row>
    <row r="1654" spans="1:11">
      <c r="A1654" s="68"/>
      <c r="B1654" s="95" t="str">
        <f>IF('Gene Table'!E1654="","",'Gene Table'!E1654)</f>
        <v>hsa-miR-3185</v>
      </c>
      <c r="C1654" s="87" t="str">
        <f>'Gene Table'!B1654</f>
        <v>E20</v>
      </c>
      <c r="D1654" s="88" t="e">
        <f>Calculations!BN1655</f>
        <v>#DIV/0!</v>
      </c>
      <c r="E1654" s="88" t="e">
        <f>Calculations!BO1655</f>
        <v>#DIV/0!</v>
      </c>
      <c r="F1654" s="89" t="e">
        <f t="shared" si="120"/>
        <v>#DIV/0!</v>
      </c>
      <c r="G1654" s="89" t="e">
        <f t="shared" si="121"/>
        <v>#DIV/0!</v>
      </c>
      <c r="H1654" s="88" t="e">
        <f t="shared" si="122"/>
        <v>#DIV/0!</v>
      </c>
      <c r="I1654" s="92" t="str">
        <f>IF(OR(COUNT(Calculations!BP1655:BY1655)&lt;3,COUNT(Calculations!BZ1655:CI1655)&lt;3),"N/A",IF(ISERROR(TTEST(Calculations!BP1655:BY1655,Calculations!BZ1655:CI1655,2,2)),"N/A",TTEST(Calculations!BP1655:BY1655,Calculations!BZ1655:CI1655,2,2)))</f>
        <v>N/A</v>
      </c>
      <c r="J1654" s="88" t="e">
        <f t="shared" si="123"/>
        <v>#DIV/0!</v>
      </c>
      <c r="K1654" s="93" t="str">
        <f>IF(AND('Test Sample Data'!N1654&gt;=35,'Control Sample Data'!N1654&gt;=35),"Type 3",IF(AND('Test Sample Data'!N1654&gt;=30,'Control Sample Data'!N1654&gt;=30,OR(I1654&gt;=0.05,I1654="N/A")),"Type 2",IF(OR(AND('Test Sample Data'!N1654&gt;=30,'Control Sample Data'!N1654&lt;=30),AND('Test Sample Data'!N1654&lt;=30,'Control Sample Data'!N1654&gt;=30)),"Type 1","OKAY")))</f>
        <v>OKAY</v>
      </c>
    </row>
    <row r="1655" spans="1:11">
      <c r="A1655" s="68"/>
      <c r="B1655" s="95" t="str">
        <f>IF('Gene Table'!E1655="","",'Gene Table'!E1655)</f>
        <v>hsa-miR-499b-3p</v>
      </c>
      <c r="C1655" s="87" t="str">
        <f>'Gene Table'!B1655</f>
        <v>E21</v>
      </c>
      <c r="D1655" s="88" t="e">
        <f>Calculations!BN1656</f>
        <v>#DIV/0!</v>
      </c>
      <c r="E1655" s="88" t="e">
        <f>Calculations!BO1656</f>
        <v>#DIV/0!</v>
      </c>
      <c r="F1655" s="89" t="e">
        <f t="shared" si="120"/>
        <v>#DIV/0!</v>
      </c>
      <c r="G1655" s="89" t="e">
        <f t="shared" si="121"/>
        <v>#DIV/0!</v>
      </c>
      <c r="H1655" s="88" t="e">
        <f t="shared" si="122"/>
        <v>#DIV/0!</v>
      </c>
      <c r="I1655" s="92" t="str">
        <f>IF(OR(COUNT(Calculations!BP1656:BY1656)&lt;3,COUNT(Calculations!BZ1656:CI1656)&lt;3),"N/A",IF(ISERROR(TTEST(Calculations!BP1656:BY1656,Calculations!BZ1656:CI1656,2,2)),"N/A",TTEST(Calculations!BP1656:BY1656,Calculations!BZ1656:CI1656,2,2)))</f>
        <v>N/A</v>
      </c>
      <c r="J1655" s="88" t="e">
        <f t="shared" si="123"/>
        <v>#DIV/0!</v>
      </c>
      <c r="K1655" s="93" t="str">
        <f>IF(AND('Test Sample Data'!N1655&gt;=35,'Control Sample Data'!N1655&gt;=35),"Type 3",IF(AND('Test Sample Data'!N1655&gt;=30,'Control Sample Data'!N1655&gt;=30,OR(I1655&gt;=0.05,I1655="N/A")),"Type 2",IF(OR(AND('Test Sample Data'!N1655&gt;=30,'Control Sample Data'!N1655&lt;=30),AND('Test Sample Data'!N1655&lt;=30,'Control Sample Data'!N1655&gt;=30)),"Type 1","OKAY")))</f>
        <v>OKAY</v>
      </c>
    </row>
    <row r="1656" spans="1:11">
      <c r="A1656" s="68"/>
      <c r="B1656" s="95" t="str">
        <f>IF('Gene Table'!E1656="","",'Gene Table'!E1656)</f>
        <v>hsa-miR-2964a-5p</v>
      </c>
      <c r="C1656" s="87" t="str">
        <f>'Gene Table'!B1656</f>
        <v>E22</v>
      </c>
      <c r="D1656" s="88" t="e">
        <f>Calculations!BN1657</f>
        <v>#DIV/0!</v>
      </c>
      <c r="E1656" s="88" t="e">
        <f>Calculations!BO1657</f>
        <v>#DIV/0!</v>
      </c>
      <c r="F1656" s="89" t="e">
        <f t="shared" si="120"/>
        <v>#DIV/0!</v>
      </c>
      <c r="G1656" s="89" t="e">
        <f t="shared" si="121"/>
        <v>#DIV/0!</v>
      </c>
      <c r="H1656" s="88" t="e">
        <f t="shared" si="122"/>
        <v>#DIV/0!</v>
      </c>
      <c r="I1656" s="92" t="str">
        <f>IF(OR(COUNT(Calculations!BP1657:BY1657)&lt;3,COUNT(Calculations!BZ1657:CI1657)&lt;3),"N/A",IF(ISERROR(TTEST(Calculations!BP1657:BY1657,Calculations!BZ1657:CI1657,2,2)),"N/A",TTEST(Calculations!BP1657:BY1657,Calculations!BZ1657:CI1657,2,2)))</f>
        <v>N/A</v>
      </c>
      <c r="J1656" s="88" t="e">
        <f t="shared" si="123"/>
        <v>#DIV/0!</v>
      </c>
      <c r="K1656" s="93" t="str">
        <f>IF(AND('Test Sample Data'!N1656&gt;=35,'Control Sample Data'!N1656&gt;=35),"Type 3",IF(AND('Test Sample Data'!N1656&gt;=30,'Control Sample Data'!N1656&gt;=30,OR(I1656&gt;=0.05,I1656="N/A")),"Type 2",IF(OR(AND('Test Sample Data'!N1656&gt;=30,'Control Sample Data'!N1656&lt;=30),AND('Test Sample Data'!N1656&lt;=30,'Control Sample Data'!N1656&gt;=30)),"Type 1","OKAY")))</f>
        <v>OKAY</v>
      </c>
    </row>
    <row r="1657" spans="1:11">
      <c r="A1657" s="68"/>
      <c r="B1657" s="95" t="str">
        <f>IF('Gene Table'!E1657="","",'Gene Table'!E1657)</f>
        <v>hsa-miR-4756-5p</v>
      </c>
      <c r="C1657" s="87" t="str">
        <f>'Gene Table'!B1657</f>
        <v>E23</v>
      </c>
      <c r="D1657" s="88" t="e">
        <f>Calculations!BN1658</f>
        <v>#DIV/0!</v>
      </c>
      <c r="E1657" s="88" t="e">
        <f>Calculations!BO1658</f>
        <v>#DIV/0!</v>
      </c>
      <c r="F1657" s="89" t="e">
        <f t="shared" si="120"/>
        <v>#DIV/0!</v>
      </c>
      <c r="G1657" s="89" t="e">
        <f t="shared" si="121"/>
        <v>#DIV/0!</v>
      </c>
      <c r="H1657" s="88" t="e">
        <f t="shared" si="122"/>
        <v>#DIV/0!</v>
      </c>
      <c r="I1657" s="92" t="str">
        <f>IF(OR(COUNT(Calculations!BP1658:BY1658)&lt;3,COUNT(Calculations!BZ1658:CI1658)&lt;3),"N/A",IF(ISERROR(TTEST(Calculations!BP1658:BY1658,Calculations!BZ1658:CI1658,2,2)),"N/A",TTEST(Calculations!BP1658:BY1658,Calculations!BZ1658:CI1658,2,2)))</f>
        <v>N/A</v>
      </c>
      <c r="J1657" s="88" t="e">
        <f t="shared" si="123"/>
        <v>#DIV/0!</v>
      </c>
      <c r="K1657" s="93" t="str">
        <f>IF(AND('Test Sample Data'!N1657&gt;=35,'Control Sample Data'!N1657&gt;=35),"Type 3",IF(AND('Test Sample Data'!N1657&gt;=30,'Control Sample Data'!N1657&gt;=30,OR(I1657&gt;=0.05,I1657="N/A")),"Type 2",IF(OR(AND('Test Sample Data'!N1657&gt;=30,'Control Sample Data'!N1657&lt;=30),AND('Test Sample Data'!N1657&lt;=30,'Control Sample Data'!N1657&gt;=30)),"Type 1","OKAY")))</f>
        <v>OKAY</v>
      </c>
    </row>
    <row r="1658" spans="1:11">
      <c r="A1658" s="68"/>
      <c r="B1658" s="95" t="str">
        <f>IF('Gene Table'!E1658="","",'Gene Table'!E1658)</f>
        <v>hsa-miR-3960</v>
      </c>
      <c r="C1658" s="87" t="str">
        <f>'Gene Table'!B1658</f>
        <v>E24</v>
      </c>
      <c r="D1658" s="88" t="e">
        <f>Calculations!BN1659</f>
        <v>#DIV/0!</v>
      </c>
      <c r="E1658" s="88" t="e">
        <f>Calculations!BO1659</f>
        <v>#DIV/0!</v>
      </c>
      <c r="F1658" s="89" t="e">
        <f t="shared" si="120"/>
        <v>#DIV/0!</v>
      </c>
      <c r="G1658" s="89" t="e">
        <f t="shared" si="121"/>
        <v>#DIV/0!</v>
      </c>
      <c r="H1658" s="88" t="e">
        <f t="shared" si="122"/>
        <v>#DIV/0!</v>
      </c>
      <c r="I1658" s="92" t="str">
        <f>IF(OR(COUNT(Calculations!BP1659:BY1659)&lt;3,COUNT(Calculations!BZ1659:CI1659)&lt;3),"N/A",IF(ISERROR(TTEST(Calculations!BP1659:BY1659,Calculations!BZ1659:CI1659,2,2)),"N/A",TTEST(Calculations!BP1659:BY1659,Calculations!BZ1659:CI1659,2,2)))</f>
        <v>N/A</v>
      </c>
      <c r="J1658" s="88" t="e">
        <f t="shared" si="123"/>
        <v>#DIV/0!</v>
      </c>
      <c r="K1658" s="93" t="str">
        <f>IF(AND('Test Sample Data'!N1658&gt;=35,'Control Sample Data'!N1658&gt;=35),"Type 3",IF(AND('Test Sample Data'!N1658&gt;=30,'Control Sample Data'!N1658&gt;=30,OR(I1658&gt;=0.05,I1658="N/A")),"Type 2",IF(OR(AND('Test Sample Data'!N1658&gt;=30,'Control Sample Data'!N1658&lt;=30),AND('Test Sample Data'!N1658&lt;=30,'Control Sample Data'!N1658&gt;=30)),"Type 1","OKAY")))</f>
        <v>OKAY</v>
      </c>
    </row>
    <row r="1659" spans="1:11">
      <c r="A1659" s="68"/>
      <c r="B1659" s="95" t="str">
        <f>IF('Gene Table'!E1659="","",'Gene Table'!E1659)</f>
        <v>hsa-miR-1295b-5p</v>
      </c>
      <c r="C1659" s="87" t="str">
        <f>'Gene Table'!B1659</f>
        <v>F01</v>
      </c>
      <c r="D1659" s="88" t="e">
        <f>Calculations!BN1660</f>
        <v>#DIV/0!</v>
      </c>
      <c r="E1659" s="88" t="e">
        <f>Calculations!BO1660</f>
        <v>#DIV/0!</v>
      </c>
      <c r="F1659" s="89" t="e">
        <f t="shared" si="120"/>
        <v>#DIV/0!</v>
      </c>
      <c r="G1659" s="89" t="e">
        <f t="shared" si="121"/>
        <v>#DIV/0!</v>
      </c>
      <c r="H1659" s="88" t="e">
        <f t="shared" si="122"/>
        <v>#DIV/0!</v>
      </c>
      <c r="I1659" s="92" t="str">
        <f>IF(OR(COUNT(Calculations!BP1660:BY1660)&lt;3,COUNT(Calculations!BZ1660:CI1660)&lt;3),"N/A",IF(ISERROR(TTEST(Calculations!BP1660:BY1660,Calculations!BZ1660:CI1660,2,2)),"N/A",TTEST(Calculations!BP1660:BY1660,Calculations!BZ1660:CI1660,2,2)))</f>
        <v>N/A</v>
      </c>
      <c r="J1659" s="88" t="e">
        <f t="shared" si="123"/>
        <v>#DIV/0!</v>
      </c>
      <c r="K1659" s="93" t="str">
        <f>IF(AND('Test Sample Data'!N1659&gt;=35,'Control Sample Data'!N1659&gt;=35),"Type 3",IF(AND('Test Sample Data'!N1659&gt;=30,'Control Sample Data'!N1659&gt;=30,OR(I1659&gt;=0.05,I1659="N/A")),"Type 2",IF(OR(AND('Test Sample Data'!N1659&gt;=30,'Control Sample Data'!N1659&lt;=30),AND('Test Sample Data'!N1659&lt;=30,'Control Sample Data'!N1659&gt;=30)),"Type 1","OKAY")))</f>
        <v>OKAY</v>
      </c>
    </row>
    <row r="1660" spans="1:11">
      <c r="A1660" s="68"/>
      <c r="B1660" s="95" t="str">
        <f>IF('Gene Table'!E1660="","",'Gene Table'!E1660)</f>
        <v/>
      </c>
      <c r="C1660" s="87" t="str">
        <f>'Gene Table'!B1660</f>
        <v>F02</v>
      </c>
      <c r="D1660" s="88" t="e">
        <f>Calculations!BN1661</f>
        <v>#DIV/0!</v>
      </c>
      <c r="E1660" s="88" t="e">
        <f>Calculations!BO1661</f>
        <v>#DIV/0!</v>
      </c>
      <c r="F1660" s="89" t="e">
        <f t="shared" ref="F1660:F1723" si="124">2^-D1660</f>
        <v>#DIV/0!</v>
      </c>
      <c r="G1660" s="89" t="e">
        <f t="shared" ref="G1660:G1723" si="125">2^-E1660</f>
        <v>#DIV/0!</v>
      </c>
      <c r="H1660" s="88" t="e">
        <f t="shared" ref="H1660:H1723" si="126">F1660/G1660</f>
        <v>#DIV/0!</v>
      </c>
      <c r="I1660" s="92" t="str">
        <f>IF(OR(COUNT(Calculations!BP1661:BY1661)&lt;3,COUNT(Calculations!BZ1661:CI1661)&lt;3),"N/A",IF(ISERROR(TTEST(Calculations!BP1661:BY1661,Calculations!BZ1661:CI1661,2,2)),"N/A",TTEST(Calculations!BP1661:BY1661,Calculations!BZ1661:CI1661,2,2)))</f>
        <v>N/A</v>
      </c>
      <c r="J1660" s="88" t="e">
        <f t="shared" ref="J1660:J1723" si="127">IF(H1660&gt;1,H1660,-1/H1660)</f>
        <v>#DIV/0!</v>
      </c>
      <c r="K1660" s="93" t="str">
        <f>IF(AND('Test Sample Data'!N1660&gt;=35,'Control Sample Data'!N1660&gt;=35),"Type 3",IF(AND('Test Sample Data'!N1660&gt;=30,'Control Sample Data'!N1660&gt;=30,OR(I1660&gt;=0.05,I1660="N/A")),"Type 2",IF(OR(AND('Test Sample Data'!N1660&gt;=30,'Control Sample Data'!N1660&lt;=30),AND('Test Sample Data'!N1660&lt;=30,'Control Sample Data'!N1660&gt;=30)),"Type 1","OKAY")))</f>
        <v>OKAY</v>
      </c>
    </row>
    <row r="1661" spans="1:11">
      <c r="A1661" s="68"/>
      <c r="B1661" s="95" t="str">
        <f>IF('Gene Table'!E1661="","",'Gene Table'!E1661)</f>
        <v>hsa-miR-1295b-3p</v>
      </c>
      <c r="C1661" s="87" t="str">
        <f>'Gene Table'!B1661</f>
        <v>F03</v>
      </c>
      <c r="D1661" s="88" t="e">
        <f>Calculations!BN1662</f>
        <v>#DIV/0!</v>
      </c>
      <c r="E1661" s="88" t="e">
        <f>Calculations!BO1662</f>
        <v>#DIV/0!</v>
      </c>
      <c r="F1661" s="89" t="e">
        <f t="shared" si="124"/>
        <v>#DIV/0!</v>
      </c>
      <c r="G1661" s="89" t="e">
        <f t="shared" si="125"/>
        <v>#DIV/0!</v>
      </c>
      <c r="H1661" s="88" t="e">
        <f t="shared" si="126"/>
        <v>#DIV/0!</v>
      </c>
      <c r="I1661" s="92" t="str">
        <f>IF(OR(COUNT(Calculations!BP1662:BY1662)&lt;3,COUNT(Calculations!BZ1662:CI1662)&lt;3),"N/A",IF(ISERROR(TTEST(Calculations!BP1662:BY1662,Calculations!BZ1662:CI1662,2,2)),"N/A",TTEST(Calculations!BP1662:BY1662,Calculations!BZ1662:CI1662,2,2)))</f>
        <v>N/A</v>
      </c>
      <c r="J1661" s="88" t="e">
        <f t="shared" si="127"/>
        <v>#DIV/0!</v>
      </c>
      <c r="K1661" s="93" t="str">
        <f>IF(AND('Test Sample Data'!N1661&gt;=35,'Control Sample Data'!N1661&gt;=35),"Type 3",IF(AND('Test Sample Data'!N1661&gt;=30,'Control Sample Data'!N1661&gt;=30,OR(I1661&gt;=0.05,I1661="N/A")),"Type 2",IF(OR(AND('Test Sample Data'!N1661&gt;=30,'Control Sample Data'!N1661&lt;=30),AND('Test Sample Data'!N1661&lt;=30,'Control Sample Data'!N1661&gt;=30)),"Type 1","OKAY")))</f>
        <v>OKAY</v>
      </c>
    </row>
    <row r="1662" spans="1:11">
      <c r="A1662" s="68"/>
      <c r="B1662" s="95" t="str">
        <f>IF('Gene Table'!E1662="","",'Gene Table'!E1662)</f>
        <v/>
      </c>
      <c r="C1662" s="87" t="str">
        <f>'Gene Table'!B1662</f>
        <v>F04</v>
      </c>
      <c r="D1662" s="88" t="e">
        <f>Calculations!BN1663</f>
        <v>#DIV/0!</v>
      </c>
      <c r="E1662" s="88" t="e">
        <f>Calculations!BO1663</f>
        <v>#DIV/0!</v>
      </c>
      <c r="F1662" s="89" t="e">
        <f t="shared" si="124"/>
        <v>#DIV/0!</v>
      </c>
      <c r="G1662" s="89" t="e">
        <f t="shared" si="125"/>
        <v>#DIV/0!</v>
      </c>
      <c r="H1662" s="88" t="e">
        <f t="shared" si="126"/>
        <v>#DIV/0!</v>
      </c>
      <c r="I1662" s="92" t="str">
        <f>IF(OR(COUNT(Calculations!BP1663:BY1663)&lt;3,COUNT(Calculations!BZ1663:CI1663)&lt;3),"N/A",IF(ISERROR(TTEST(Calculations!BP1663:BY1663,Calculations!BZ1663:CI1663,2,2)),"N/A",TTEST(Calculations!BP1663:BY1663,Calculations!BZ1663:CI1663,2,2)))</f>
        <v>N/A</v>
      </c>
      <c r="J1662" s="88" t="e">
        <f t="shared" si="127"/>
        <v>#DIV/0!</v>
      </c>
      <c r="K1662" s="93" t="str">
        <f>IF(AND('Test Sample Data'!N1662&gt;=35,'Control Sample Data'!N1662&gt;=35),"Type 3",IF(AND('Test Sample Data'!N1662&gt;=30,'Control Sample Data'!N1662&gt;=30,OR(I1662&gt;=0.05,I1662="N/A")),"Type 2",IF(OR(AND('Test Sample Data'!N1662&gt;=30,'Control Sample Data'!N1662&lt;=30),AND('Test Sample Data'!N1662&lt;=30,'Control Sample Data'!N1662&gt;=30)),"Type 1","OKAY")))</f>
        <v>OKAY</v>
      </c>
    </row>
    <row r="1663" spans="1:11">
      <c r="A1663" s="68"/>
      <c r="B1663" s="95" t="str">
        <f>IF('Gene Table'!E1663="","",'Gene Table'!E1663)</f>
        <v>hsa-miR-5588-5p</v>
      </c>
      <c r="C1663" s="87" t="str">
        <f>'Gene Table'!B1663</f>
        <v>F05</v>
      </c>
      <c r="D1663" s="88" t="e">
        <f>Calculations!BN1664</f>
        <v>#DIV/0!</v>
      </c>
      <c r="E1663" s="88" t="e">
        <f>Calculations!BO1664</f>
        <v>#DIV/0!</v>
      </c>
      <c r="F1663" s="89" t="e">
        <f t="shared" si="124"/>
        <v>#DIV/0!</v>
      </c>
      <c r="G1663" s="89" t="e">
        <f t="shared" si="125"/>
        <v>#DIV/0!</v>
      </c>
      <c r="H1663" s="88" t="e">
        <f t="shared" si="126"/>
        <v>#DIV/0!</v>
      </c>
      <c r="I1663" s="92" t="str">
        <f>IF(OR(COUNT(Calculations!BP1664:BY1664)&lt;3,COUNT(Calculations!BZ1664:CI1664)&lt;3),"N/A",IF(ISERROR(TTEST(Calculations!BP1664:BY1664,Calculations!BZ1664:CI1664,2,2)),"N/A",TTEST(Calculations!BP1664:BY1664,Calculations!BZ1664:CI1664,2,2)))</f>
        <v>N/A</v>
      </c>
      <c r="J1663" s="88" t="e">
        <f t="shared" si="127"/>
        <v>#DIV/0!</v>
      </c>
      <c r="K1663" s="93" t="str">
        <f>IF(AND('Test Sample Data'!N1663&gt;=35,'Control Sample Data'!N1663&gt;=35),"Type 3",IF(AND('Test Sample Data'!N1663&gt;=30,'Control Sample Data'!N1663&gt;=30,OR(I1663&gt;=0.05,I1663="N/A")),"Type 2",IF(OR(AND('Test Sample Data'!N1663&gt;=30,'Control Sample Data'!N1663&lt;=30),AND('Test Sample Data'!N1663&lt;=30,'Control Sample Data'!N1663&gt;=30)),"Type 1","OKAY")))</f>
        <v>OKAY</v>
      </c>
    </row>
    <row r="1664" spans="1:11">
      <c r="A1664" s="68"/>
      <c r="B1664" s="95" t="str">
        <f>IF('Gene Table'!E1664="","",'Gene Table'!E1664)</f>
        <v/>
      </c>
      <c r="C1664" s="87" t="str">
        <f>'Gene Table'!B1664</f>
        <v>F06</v>
      </c>
      <c r="D1664" s="88" t="e">
        <f>Calculations!BN1665</f>
        <v>#DIV/0!</v>
      </c>
      <c r="E1664" s="88" t="e">
        <f>Calculations!BO1665</f>
        <v>#DIV/0!</v>
      </c>
      <c r="F1664" s="89" t="e">
        <f t="shared" si="124"/>
        <v>#DIV/0!</v>
      </c>
      <c r="G1664" s="89" t="e">
        <f t="shared" si="125"/>
        <v>#DIV/0!</v>
      </c>
      <c r="H1664" s="88" t="e">
        <f t="shared" si="126"/>
        <v>#DIV/0!</v>
      </c>
      <c r="I1664" s="92" t="str">
        <f>IF(OR(COUNT(Calculations!BP1665:BY1665)&lt;3,COUNT(Calculations!BZ1665:CI1665)&lt;3),"N/A",IF(ISERROR(TTEST(Calculations!BP1665:BY1665,Calculations!BZ1665:CI1665,2,2)),"N/A",TTEST(Calculations!BP1665:BY1665,Calculations!BZ1665:CI1665,2,2)))</f>
        <v>N/A</v>
      </c>
      <c r="J1664" s="88" t="e">
        <f t="shared" si="127"/>
        <v>#DIV/0!</v>
      </c>
      <c r="K1664" s="93" t="str">
        <f>IF(AND('Test Sample Data'!N1664&gt;=35,'Control Sample Data'!N1664&gt;=35),"Type 3",IF(AND('Test Sample Data'!N1664&gt;=30,'Control Sample Data'!N1664&gt;=30,OR(I1664&gt;=0.05,I1664="N/A")),"Type 2",IF(OR(AND('Test Sample Data'!N1664&gt;=30,'Control Sample Data'!N1664&lt;=30),AND('Test Sample Data'!N1664&lt;=30,'Control Sample Data'!N1664&gt;=30)),"Type 1","OKAY")))</f>
        <v>OKAY</v>
      </c>
    </row>
    <row r="1665" spans="1:11">
      <c r="A1665" s="68"/>
      <c r="B1665" s="95" t="str">
        <f>IF('Gene Table'!E1665="","",'Gene Table'!E1665)</f>
        <v>hsa-miR-5588-3p</v>
      </c>
      <c r="C1665" s="87" t="str">
        <f>'Gene Table'!B1665</f>
        <v>F07</v>
      </c>
      <c r="D1665" s="88" t="e">
        <f>Calculations!BN1666</f>
        <v>#DIV/0!</v>
      </c>
      <c r="E1665" s="88" t="e">
        <f>Calculations!BO1666</f>
        <v>#DIV/0!</v>
      </c>
      <c r="F1665" s="89" t="e">
        <f t="shared" si="124"/>
        <v>#DIV/0!</v>
      </c>
      <c r="G1665" s="89" t="e">
        <f t="shared" si="125"/>
        <v>#DIV/0!</v>
      </c>
      <c r="H1665" s="88" t="e">
        <f t="shared" si="126"/>
        <v>#DIV/0!</v>
      </c>
      <c r="I1665" s="92" t="str">
        <f>IF(OR(COUNT(Calculations!BP1666:BY1666)&lt;3,COUNT(Calculations!BZ1666:CI1666)&lt;3),"N/A",IF(ISERROR(TTEST(Calculations!BP1666:BY1666,Calculations!BZ1666:CI1666,2,2)),"N/A",TTEST(Calculations!BP1666:BY1666,Calculations!BZ1666:CI1666,2,2)))</f>
        <v>N/A</v>
      </c>
      <c r="J1665" s="88" t="e">
        <f t="shared" si="127"/>
        <v>#DIV/0!</v>
      </c>
      <c r="K1665" s="93" t="str">
        <f>IF(AND('Test Sample Data'!N1665&gt;=35,'Control Sample Data'!N1665&gt;=35),"Type 3",IF(AND('Test Sample Data'!N1665&gt;=30,'Control Sample Data'!N1665&gt;=30,OR(I1665&gt;=0.05,I1665="N/A")),"Type 2",IF(OR(AND('Test Sample Data'!N1665&gt;=30,'Control Sample Data'!N1665&lt;=30),AND('Test Sample Data'!N1665&lt;=30,'Control Sample Data'!N1665&gt;=30)),"Type 1","OKAY")))</f>
        <v>OKAY</v>
      </c>
    </row>
    <row r="1666" spans="1:11">
      <c r="A1666" s="68"/>
      <c r="B1666" s="95" t="str">
        <f>IF('Gene Table'!E1666="","",'Gene Table'!E1666)</f>
        <v/>
      </c>
      <c r="C1666" s="87" t="str">
        <f>'Gene Table'!B1666</f>
        <v>F08</v>
      </c>
      <c r="D1666" s="88" t="e">
        <f>Calculations!BN1667</f>
        <v>#DIV/0!</v>
      </c>
      <c r="E1666" s="88" t="e">
        <f>Calculations!BO1667</f>
        <v>#DIV/0!</v>
      </c>
      <c r="F1666" s="89" t="e">
        <f t="shared" si="124"/>
        <v>#DIV/0!</v>
      </c>
      <c r="G1666" s="89" t="e">
        <f t="shared" si="125"/>
        <v>#DIV/0!</v>
      </c>
      <c r="H1666" s="88" t="e">
        <f t="shared" si="126"/>
        <v>#DIV/0!</v>
      </c>
      <c r="I1666" s="92" t="str">
        <f>IF(OR(COUNT(Calculations!BP1667:BY1667)&lt;3,COUNT(Calculations!BZ1667:CI1667)&lt;3),"N/A",IF(ISERROR(TTEST(Calculations!BP1667:BY1667,Calculations!BZ1667:CI1667,2,2)),"N/A",TTEST(Calculations!BP1667:BY1667,Calculations!BZ1667:CI1667,2,2)))</f>
        <v>N/A</v>
      </c>
      <c r="J1666" s="88" t="e">
        <f t="shared" si="127"/>
        <v>#DIV/0!</v>
      </c>
      <c r="K1666" s="93" t="str">
        <f>IF(AND('Test Sample Data'!N1666&gt;=35,'Control Sample Data'!N1666&gt;=35),"Type 3",IF(AND('Test Sample Data'!N1666&gt;=30,'Control Sample Data'!N1666&gt;=30,OR(I1666&gt;=0.05,I1666="N/A")),"Type 2",IF(OR(AND('Test Sample Data'!N1666&gt;=30,'Control Sample Data'!N1666&lt;=30),AND('Test Sample Data'!N1666&lt;=30,'Control Sample Data'!N1666&gt;=30)),"Type 1","OKAY")))</f>
        <v>OKAY</v>
      </c>
    </row>
    <row r="1667" spans="1:11">
      <c r="A1667" s="68"/>
      <c r="B1667" s="95" t="str">
        <f>IF('Gene Table'!E1667="","",'Gene Table'!E1667)</f>
        <v>hsa-miR-5589-5p</v>
      </c>
      <c r="C1667" s="87" t="str">
        <f>'Gene Table'!B1667</f>
        <v>F09</v>
      </c>
      <c r="D1667" s="88" t="e">
        <f>Calculations!BN1668</f>
        <v>#DIV/0!</v>
      </c>
      <c r="E1667" s="88" t="e">
        <f>Calculations!BO1668</f>
        <v>#DIV/0!</v>
      </c>
      <c r="F1667" s="89" t="e">
        <f t="shared" si="124"/>
        <v>#DIV/0!</v>
      </c>
      <c r="G1667" s="89" t="e">
        <f t="shared" si="125"/>
        <v>#DIV/0!</v>
      </c>
      <c r="H1667" s="88" t="e">
        <f t="shared" si="126"/>
        <v>#DIV/0!</v>
      </c>
      <c r="I1667" s="92" t="str">
        <f>IF(OR(COUNT(Calculations!BP1668:BY1668)&lt;3,COUNT(Calculations!BZ1668:CI1668)&lt;3),"N/A",IF(ISERROR(TTEST(Calculations!BP1668:BY1668,Calculations!BZ1668:CI1668,2,2)),"N/A",TTEST(Calculations!BP1668:BY1668,Calculations!BZ1668:CI1668,2,2)))</f>
        <v>N/A</v>
      </c>
      <c r="J1667" s="88" t="e">
        <f t="shared" si="127"/>
        <v>#DIV/0!</v>
      </c>
      <c r="K1667" s="93" t="str">
        <f>IF(AND('Test Sample Data'!N1667&gt;=35,'Control Sample Data'!N1667&gt;=35),"Type 3",IF(AND('Test Sample Data'!N1667&gt;=30,'Control Sample Data'!N1667&gt;=30,OR(I1667&gt;=0.05,I1667="N/A")),"Type 2",IF(OR(AND('Test Sample Data'!N1667&gt;=30,'Control Sample Data'!N1667&lt;=30),AND('Test Sample Data'!N1667&lt;=30,'Control Sample Data'!N1667&gt;=30)),"Type 1","OKAY")))</f>
        <v>OKAY</v>
      </c>
    </row>
    <row r="1668" spans="1:11">
      <c r="A1668" s="68"/>
      <c r="B1668" s="95" t="str">
        <f>IF('Gene Table'!E1668="","",'Gene Table'!E1668)</f>
        <v/>
      </c>
      <c r="C1668" s="87" t="str">
        <f>'Gene Table'!B1668</f>
        <v>F10</v>
      </c>
      <c r="D1668" s="88" t="e">
        <f>Calculations!BN1669</f>
        <v>#DIV/0!</v>
      </c>
      <c r="E1668" s="88" t="e">
        <f>Calculations!BO1669</f>
        <v>#DIV/0!</v>
      </c>
      <c r="F1668" s="89" t="e">
        <f t="shared" si="124"/>
        <v>#DIV/0!</v>
      </c>
      <c r="G1668" s="89" t="e">
        <f t="shared" si="125"/>
        <v>#DIV/0!</v>
      </c>
      <c r="H1668" s="88" t="e">
        <f t="shared" si="126"/>
        <v>#DIV/0!</v>
      </c>
      <c r="I1668" s="92" t="str">
        <f>IF(OR(COUNT(Calculations!BP1669:BY1669)&lt;3,COUNT(Calculations!BZ1669:CI1669)&lt;3),"N/A",IF(ISERROR(TTEST(Calculations!BP1669:BY1669,Calculations!BZ1669:CI1669,2,2)),"N/A",TTEST(Calculations!BP1669:BY1669,Calculations!BZ1669:CI1669,2,2)))</f>
        <v>N/A</v>
      </c>
      <c r="J1668" s="88" t="e">
        <f t="shared" si="127"/>
        <v>#DIV/0!</v>
      </c>
      <c r="K1668" s="93" t="str">
        <f>IF(AND('Test Sample Data'!N1668&gt;=35,'Control Sample Data'!N1668&gt;=35),"Type 3",IF(AND('Test Sample Data'!N1668&gt;=30,'Control Sample Data'!N1668&gt;=30,OR(I1668&gt;=0.05,I1668="N/A")),"Type 2",IF(OR(AND('Test Sample Data'!N1668&gt;=30,'Control Sample Data'!N1668&lt;=30),AND('Test Sample Data'!N1668&lt;=30,'Control Sample Data'!N1668&gt;=30)),"Type 1","OKAY")))</f>
        <v>OKAY</v>
      </c>
    </row>
    <row r="1669" spans="1:11">
      <c r="A1669" s="68"/>
      <c r="B1669" s="95" t="str">
        <f>IF('Gene Table'!E1669="","",'Gene Table'!E1669)</f>
        <v>hsa-miR-5589-3p</v>
      </c>
      <c r="C1669" s="87" t="str">
        <f>'Gene Table'!B1669</f>
        <v>F11</v>
      </c>
      <c r="D1669" s="88" t="e">
        <f>Calculations!BN1670</f>
        <v>#DIV/0!</v>
      </c>
      <c r="E1669" s="88" t="e">
        <f>Calculations!BO1670</f>
        <v>#DIV/0!</v>
      </c>
      <c r="F1669" s="89" t="e">
        <f t="shared" si="124"/>
        <v>#DIV/0!</v>
      </c>
      <c r="G1669" s="89" t="e">
        <f t="shared" si="125"/>
        <v>#DIV/0!</v>
      </c>
      <c r="H1669" s="88" t="e">
        <f t="shared" si="126"/>
        <v>#DIV/0!</v>
      </c>
      <c r="I1669" s="92" t="str">
        <f>IF(OR(COUNT(Calculations!BP1670:BY1670)&lt;3,COUNT(Calculations!BZ1670:CI1670)&lt;3),"N/A",IF(ISERROR(TTEST(Calculations!BP1670:BY1670,Calculations!BZ1670:CI1670,2,2)),"N/A",TTEST(Calculations!BP1670:BY1670,Calculations!BZ1670:CI1670,2,2)))</f>
        <v>N/A</v>
      </c>
      <c r="J1669" s="88" t="e">
        <f t="shared" si="127"/>
        <v>#DIV/0!</v>
      </c>
      <c r="K1669" s="93" t="str">
        <f>IF(AND('Test Sample Data'!N1669&gt;=35,'Control Sample Data'!N1669&gt;=35),"Type 3",IF(AND('Test Sample Data'!N1669&gt;=30,'Control Sample Data'!N1669&gt;=30,OR(I1669&gt;=0.05,I1669="N/A")),"Type 2",IF(OR(AND('Test Sample Data'!N1669&gt;=30,'Control Sample Data'!N1669&lt;=30),AND('Test Sample Data'!N1669&lt;=30,'Control Sample Data'!N1669&gt;=30)),"Type 1","OKAY")))</f>
        <v>OKAY</v>
      </c>
    </row>
    <row r="1670" spans="1:11">
      <c r="A1670" s="68"/>
      <c r="B1670" s="95" t="str">
        <f>IF('Gene Table'!E1670="","",'Gene Table'!E1670)</f>
        <v/>
      </c>
      <c r="C1670" s="87" t="str">
        <f>'Gene Table'!B1670</f>
        <v>F12</v>
      </c>
      <c r="D1670" s="88" t="e">
        <f>Calculations!BN1671</f>
        <v>#DIV/0!</v>
      </c>
      <c r="E1670" s="88" t="e">
        <f>Calculations!BO1671</f>
        <v>#DIV/0!</v>
      </c>
      <c r="F1670" s="89" t="e">
        <f t="shared" si="124"/>
        <v>#DIV/0!</v>
      </c>
      <c r="G1670" s="89" t="e">
        <f t="shared" si="125"/>
        <v>#DIV/0!</v>
      </c>
      <c r="H1670" s="88" t="e">
        <f t="shared" si="126"/>
        <v>#DIV/0!</v>
      </c>
      <c r="I1670" s="92" t="str">
        <f>IF(OR(COUNT(Calculations!BP1671:BY1671)&lt;3,COUNT(Calculations!BZ1671:CI1671)&lt;3),"N/A",IF(ISERROR(TTEST(Calculations!BP1671:BY1671,Calculations!BZ1671:CI1671,2,2)),"N/A",TTEST(Calculations!BP1671:BY1671,Calculations!BZ1671:CI1671,2,2)))</f>
        <v>N/A</v>
      </c>
      <c r="J1670" s="88" t="e">
        <f t="shared" si="127"/>
        <v>#DIV/0!</v>
      </c>
      <c r="K1670" s="93" t="str">
        <f>IF(AND('Test Sample Data'!N1670&gt;=35,'Control Sample Data'!N1670&gt;=35),"Type 3",IF(AND('Test Sample Data'!N1670&gt;=30,'Control Sample Data'!N1670&gt;=30,OR(I1670&gt;=0.05,I1670="N/A")),"Type 2",IF(OR(AND('Test Sample Data'!N1670&gt;=30,'Control Sample Data'!N1670&lt;=30),AND('Test Sample Data'!N1670&lt;=30,'Control Sample Data'!N1670&gt;=30)),"Type 1","OKAY")))</f>
        <v>OKAY</v>
      </c>
    </row>
    <row r="1671" spans="1:11">
      <c r="A1671" s="68"/>
      <c r="B1671" s="95" t="str">
        <f>IF('Gene Table'!E1671="","",'Gene Table'!E1671)</f>
        <v>hsa-miR-4536-3p</v>
      </c>
      <c r="C1671" s="87" t="str">
        <f>'Gene Table'!B1671</f>
        <v>F13</v>
      </c>
      <c r="D1671" s="88" t="e">
        <f>Calculations!BN1672</f>
        <v>#DIV/0!</v>
      </c>
      <c r="E1671" s="88" t="e">
        <f>Calculations!BO1672</f>
        <v>#DIV/0!</v>
      </c>
      <c r="F1671" s="89" t="e">
        <f t="shared" si="124"/>
        <v>#DIV/0!</v>
      </c>
      <c r="G1671" s="89" t="e">
        <f t="shared" si="125"/>
        <v>#DIV/0!</v>
      </c>
      <c r="H1671" s="88" t="e">
        <f t="shared" si="126"/>
        <v>#DIV/0!</v>
      </c>
      <c r="I1671" s="92" t="str">
        <f>IF(OR(COUNT(Calculations!BP1672:BY1672)&lt;3,COUNT(Calculations!BZ1672:CI1672)&lt;3),"N/A",IF(ISERROR(TTEST(Calculations!BP1672:BY1672,Calculations!BZ1672:CI1672,2,2)),"N/A",TTEST(Calculations!BP1672:BY1672,Calculations!BZ1672:CI1672,2,2)))</f>
        <v>N/A</v>
      </c>
      <c r="J1671" s="88" t="e">
        <f t="shared" si="127"/>
        <v>#DIV/0!</v>
      </c>
      <c r="K1671" s="93" t="str">
        <f>IF(AND('Test Sample Data'!N1671&gt;=35,'Control Sample Data'!N1671&gt;=35),"Type 3",IF(AND('Test Sample Data'!N1671&gt;=30,'Control Sample Data'!N1671&gt;=30,OR(I1671&gt;=0.05,I1671="N/A")),"Type 2",IF(OR(AND('Test Sample Data'!N1671&gt;=30,'Control Sample Data'!N1671&lt;=30),AND('Test Sample Data'!N1671&lt;=30,'Control Sample Data'!N1671&gt;=30)),"Type 1","OKAY")))</f>
        <v>OKAY</v>
      </c>
    </row>
    <row r="1672" spans="1:11">
      <c r="A1672" s="68"/>
      <c r="B1672" s="95" t="str">
        <f>IF('Gene Table'!E1672="","",'Gene Table'!E1672)</f>
        <v/>
      </c>
      <c r="C1672" s="87" t="str">
        <f>'Gene Table'!B1672</f>
        <v>F14</v>
      </c>
      <c r="D1672" s="88" t="e">
        <f>Calculations!BN1673</f>
        <v>#DIV/0!</v>
      </c>
      <c r="E1672" s="88" t="e">
        <f>Calculations!BO1673</f>
        <v>#DIV/0!</v>
      </c>
      <c r="F1672" s="89" t="e">
        <f t="shared" si="124"/>
        <v>#DIV/0!</v>
      </c>
      <c r="G1672" s="89" t="e">
        <f t="shared" si="125"/>
        <v>#DIV/0!</v>
      </c>
      <c r="H1672" s="88" t="e">
        <f t="shared" si="126"/>
        <v>#DIV/0!</v>
      </c>
      <c r="I1672" s="92" t="str">
        <f>IF(OR(COUNT(Calculations!BP1673:BY1673)&lt;3,COUNT(Calculations!BZ1673:CI1673)&lt;3),"N/A",IF(ISERROR(TTEST(Calculations!BP1673:BY1673,Calculations!BZ1673:CI1673,2,2)),"N/A",TTEST(Calculations!BP1673:BY1673,Calculations!BZ1673:CI1673,2,2)))</f>
        <v>N/A</v>
      </c>
      <c r="J1672" s="88" t="e">
        <f t="shared" si="127"/>
        <v>#DIV/0!</v>
      </c>
      <c r="K1672" s="93" t="str">
        <f>IF(AND('Test Sample Data'!N1672&gt;=35,'Control Sample Data'!N1672&gt;=35),"Type 3",IF(AND('Test Sample Data'!N1672&gt;=30,'Control Sample Data'!N1672&gt;=30,OR(I1672&gt;=0.05,I1672="N/A")),"Type 2",IF(OR(AND('Test Sample Data'!N1672&gt;=30,'Control Sample Data'!N1672&lt;=30),AND('Test Sample Data'!N1672&lt;=30,'Control Sample Data'!N1672&gt;=30)),"Type 1","OKAY")))</f>
        <v>OKAY</v>
      </c>
    </row>
    <row r="1673" spans="1:11">
      <c r="A1673" s="68"/>
      <c r="B1673" s="95" t="str">
        <f>IF('Gene Table'!E1673="","",'Gene Table'!E1673)</f>
        <v>hsa-miR-5590-5p</v>
      </c>
      <c r="C1673" s="87" t="str">
        <f>'Gene Table'!B1673</f>
        <v>F15</v>
      </c>
      <c r="D1673" s="88" t="e">
        <f>Calculations!BN1674</f>
        <v>#DIV/0!</v>
      </c>
      <c r="E1673" s="88" t="e">
        <f>Calculations!BO1674</f>
        <v>#DIV/0!</v>
      </c>
      <c r="F1673" s="89" t="e">
        <f t="shared" si="124"/>
        <v>#DIV/0!</v>
      </c>
      <c r="G1673" s="89" t="e">
        <f t="shared" si="125"/>
        <v>#DIV/0!</v>
      </c>
      <c r="H1673" s="88" t="e">
        <f t="shared" si="126"/>
        <v>#DIV/0!</v>
      </c>
      <c r="I1673" s="92" t="str">
        <f>IF(OR(COUNT(Calculations!BP1674:BY1674)&lt;3,COUNT(Calculations!BZ1674:CI1674)&lt;3),"N/A",IF(ISERROR(TTEST(Calculations!BP1674:BY1674,Calculations!BZ1674:CI1674,2,2)),"N/A",TTEST(Calculations!BP1674:BY1674,Calculations!BZ1674:CI1674,2,2)))</f>
        <v>N/A</v>
      </c>
      <c r="J1673" s="88" t="e">
        <f t="shared" si="127"/>
        <v>#DIV/0!</v>
      </c>
      <c r="K1673" s="93" t="str">
        <f>IF(AND('Test Sample Data'!N1673&gt;=35,'Control Sample Data'!N1673&gt;=35),"Type 3",IF(AND('Test Sample Data'!N1673&gt;=30,'Control Sample Data'!N1673&gt;=30,OR(I1673&gt;=0.05,I1673="N/A")),"Type 2",IF(OR(AND('Test Sample Data'!N1673&gt;=30,'Control Sample Data'!N1673&lt;=30),AND('Test Sample Data'!N1673&lt;=30,'Control Sample Data'!N1673&gt;=30)),"Type 1","OKAY")))</f>
        <v>OKAY</v>
      </c>
    </row>
    <row r="1674" spans="1:11">
      <c r="A1674" s="68"/>
      <c r="B1674" s="95" t="str">
        <f>IF('Gene Table'!E1674="","",'Gene Table'!E1674)</f>
        <v/>
      </c>
      <c r="C1674" s="87" t="str">
        <f>'Gene Table'!B1674</f>
        <v>F16</v>
      </c>
      <c r="D1674" s="88" t="e">
        <f>Calculations!BN1675</f>
        <v>#DIV/0!</v>
      </c>
      <c r="E1674" s="88" t="e">
        <f>Calculations!BO1675</f>
        <v>#DIV/0!</v>
      </c>
      <c r="F1674" s="89" t="e">
        <f t="shared" si="124"/>
        <v>#DIV/0!</v>
      </c>
      <c r="G1674" s="89" t="e">
        <f t="shared" si="125"/>
        <v>#DIV/0!</v>
      </c>
      <c r="H1674" s="88" t="e">
        <f t="shared" si="126"/>
        <v>#DIV/0!</v>
      </c>
      <c r="I1674" s="92" t="str">
        <f>IF(OR(COUNT(Calculations!BP1675:BY1675)&lt;3,COUNT(Calculations!BZ1675:CI1675)&lt;3),"N/A",IF(ISERROR(TTEST(Calculations!BP1675:BY1675,Calculations!BZ1675:CI1675,2,2)),"N/A",TTEST(Calculations!BP1675:BY1675,Calculations!BZ1675:CI1675,2,2)))</f>
        <v>N/A</v>
      </c>
      <c r="J1674" s="88" t="e">
        <f t="shared" si="127"/>
        <v>#DIV/0!</v>
      </c>
      <c r="K1674" s="93" t="str">
        <f>IF(AND('Test Sample Data'!N1674&gt;=35,'Control Sample Data'!N1674&gt;=35),"Type 3",IF(AND('Test Sample Data'!N1674&gt;=30,'Control Sample Data'!N1674&gt;=30,OR(I1674&gt;=0.05,I1674="N/A")),"Type 2",IF(OR(AND('Test Sample Data'!N1674&gt;=30,'Control Sample Data'!N1674&lt;=30),AND('Test Sample Data'!N1674&lt;=30,'Control Sample Data'!N1674&gt;=30)),"Type 1","OKAY")))</f>
        <v>OKAY</v>
      </c>
    </row>
    <row r="1675" spans="1:11">
      <c r="A1675" s="68"/>
      <c r="B1675" s="95" t="str">
        <f>IF('Gene Table'!E1675="","",'Gene Table'!E1675)</f>
        <v>hsa-miR-5590-3p</v>
      </c>
      <c r="C1675" s="87" t="str">
        <f>'Gene Table'!B1675</f>
        <v>F17</v>
      </c>
      <c r="D1675" s="88" t="e">
        <f>Calculations!BN1676</f>
        <v>#DIV/0!</v>
      </c>
      <c r="E1675" s="88" t="e">
        <f>Calculations!BO1676</f>
        <v>#DIV/0!</v>
      </c>
      <c r="F1675" s="89" t="e">
        <f t="shared" si="124"/>
        <v>#DIV/0!</v>
      </c>
      <c r="G1675" s="89" t="e">
        <f t="shared" si="125"/>
        <v>#DIV/0!</v>
      </c>
      <c r="H1675" s="88" t="e">
        <f t="shared" si="126"/>
        <v>#DIV/0!</v>
      </c>
      <c r="I1675" s="92" t="str">
        <f>IF(OR(COUNT(Calculations!BP1676:BY1676)&lt;3,COUNT(Calculations!BZ1676:CI1676)&lt;3),"N/A",IF(ISERROR(TTEST(Calculations!BP1676:BY1676,Calculations!BZ1676:CI1676,2,2)),"N/A",TTEST(Calculations!BP1676:BY1676,Calculations!BZ1676:CI1676,2,2)))</f>
        <v>N/A</v>
      </c>
      <c r="J1675" s="88" t="e">
        <f t="shared" si="127"/>
        <v>#DIV/0!</v>
      </c>
      <c r="K1675" s="93" t="str">
        <f>IF(AND('Test Sample Data'!N1675&gt;=35,'Control Sample Data'!N1675&gt;=35),"Type 3",IF(AND('Test Sample Data'!N1675&gt;=30,'Control Sample Data'!N1675&gt;=30,OR(I1675&gt;=0.05,I1675="N/A")),"Type 2",IF(OR(AND('Test Sample Data'!N1675&gt;=30,'Control Sample Data'!N1675&lt;=30),AND('Test Sample Data'!N1675&lt;=30,'Control Sample Data'!N1675&gt;=30)),"Type 1","OKAY")))</f>
        <v>OKAY</v>
      </c>
    </row>
    <row r="1676" spans="1:11">
      <c r="A1676" s="68"/>
      <c r="B1676" s="95" t="str">
        <f>IF('Gene Table'!E1676="","",'Gene Table'!E1676)</f>
        <v/>
      </c>
      <c r="C1676" s="87" t="str">
        <f>'Gene Table'!B1676</f>
        <v>F18</v>
      </c>
      <c r="D1676" s="88" t="e">
        <f>Calculations!BN1677</f>
        <v>#DIV/0!</v>
      </c>
      <c r="E1676" s="88" t="e">
        <f>Calculations!BO1677</f>
        <v>#DIV/0!</v>
      </c>
      <c r="F1676" s="89" t="e">
        <f t="shared" si="124"/>
        <v>#DIV/0!</v>
      </c>
      <c r="G1676" s="89" t="e">
        <f t="shared" si="125"/>
        <v>#DIV/0!</v>
      </c>
      <c r="H1676" s="88" t="e">
        <f t="shared" si="126"/>
        <v>#DIV/0!</v>
      </c>
      <c r="I1676" s="92" t="str">
        <f>IF(OR(COUNT(Calculations!BP1677:BY1677)&lt;3,COUNT(Calculations!BZ1677:CI1677)&lt;3),"N/A",IF(ISERROR(TTEST(Calculations!BP1677:BY1677,Calculations!BZ1677:CI1677,2,2)),"N/A",TTEST(Calculations!BP1677:BY1677,Calculations!BZ1677:CI1677,2,2)))</f>
        <v>N/A</v>
      </c>
      <c r="J1676" s="88" t="e">
        <f t="shared" si="127"/>
        <v>#DIV/0!</v>
      </c>
      <c r="K1676" s="93" t="str">
        <f>IF(AND('Test Sample Data'!N1676&gt;=35,'Control Sample Data'!N1676&gt;=35),"Type 3",IF(AND('Test Sample Data'!N1676&gt;=30,'Control Sample Data'!N1676&gt;=30,OR(I1676&gt;=0.05,I1676="N/A")),"Type 2",IF(OR(AND('Test Sample Data'!N1676&gt;=30,'Control Sample Data'!N1676&lt;=30),AND('Test Sample Data'!N1676&lt;=30,'Control Sample Data'!N1676&gt;=30)),"Type 1","OKAY")))</f>
        <v>OKAY</v>
      </c>
    </row>
    <row r="1677" spans="1:11">
      <c r="A1677" s="68"/>
      <c r="B1677" s="95" t="str">
        <f>IF('Gene Table'!E1677="","",'Gene Table'!E1677)</f>
        <v>hsa-miR-5591-5p</v>
      </c>
      <c r="C1677" s="87" t="str">
        <f>'Gene Table'!B1677</f>
        <v>F19</v>
      </c>
      <c r="D1677" s="88" t="e">
        <f>Calculations!BN1678</f>
        <v>#DIV/0!</v>
      </c>
      <c r="E1677" s="88" t="e">
        <f>Calculations!BO1678</f>
        <v>#DIV/0!</v>
      </c>
      <c r="F1677" s="89" t="e">
        <f t="shared" si="124"/>
        <v>#DIV/0!</v>
      </c>
      <c r="G1677" s="89" t="e">
        <f t="shared" si="125"/>
        <v>#DIV/0!</v>
      </c>
      <c r="H1677" s="88" t="e">
        <f t="shared" si="126"/>
        <v>#DIV/0!</v>
      </c>
      <c r="I1677" s="92" t="str">
        <f>IF(OR(COUNT(Calculations!BP1678:BY1678)&lt;3,COUNT(Calculations!BZ1678:CI1678)&lt;3),"N/A",IF(ISERROR(TTEST(Calculations!BP1678:BY1678,Calculations!BZ1678:CI1678,2,2)),"N/A",TTEST(Calculations!BP1678:BY1678,Calculations!BZ1678:CI1678,2,2)))</f>
        <v>N/A</v>
      </c>
      <c r="J1677" s="88" t="e">
        <f t="shared" si="127"/>
        <v>#DIV/0!</v>
      </c>
      <c r="K1677" s="93" t="str">
        <f>IF(AND('Test Sample Data'!N1677&gt;=35,'Control Sample Data'!N1677&gt;=35),"Type 3",IF(AND('Test Sample Data'!N1677&gt;=30,'Control Sample Data'!N1677&gt;=30,OR(I1677&gt;=0.05,I1677="N/A")),"Type 2",IF(OR(AND('Test Sample Data'!N1677&gt;=30,'Control Sample Data'!N1677&lt;=30),AND('Test Sample Data'!N1677&lt;=30,'Control Sample Data'!N1677&gt;=30)),"Type 1","OKAY")))</f>
        <v>OKAY</v>
      </c>
    </row>
    <row r="1678" spans="1:11">
      <c r="A1678" s="68"/>
      <c r="B1678" s="95" t="str">
        <f>IF('Gene Table'!E1678="","",'Gene Table'!E1678)</f>
        <v/>
      </c>
      <c r="C1678" s="87" t="str">
        <f>'Gene Table'!B1678</f>
        <v>F20</v>
      </c>
      <c r="D1678" s="88" t="e">
        <f>Calculations!BN1679</f>
        <v>#DIV/0!</v>
      </c>
      <c r="E1678" s="88" t="e">
        <f>Calculations!BO1679</f>
        <v>#DIV/0!</v>
      </c>
      <c r="F1678" s="89" t="e">
        <f t="shared" si="124"/>
        <v>#DIV/0!</v>
      </c>
      <c r="G1678" s="89" t="e">
        <f t="shared" si="125"/>
        <v>#DIV/0!</v>
      </c>
      <c r="H1678" s="88" t="e">
        <f t="shared" si="126"/>
        <v>#DIV/0!</v>
      </c>
      <c r="I1678" s="92" t="str">
        <f>IF(OR(COUNT(Calculations!BP1679:BY1679)&lt;3,COUNT(Calculations!BZ1679:CI1679)&lt;3),"N/A",IF(ISERROR(TTEST(Calculations!BP1679:BY1679,Calculations!BZ1679:CI1679,2,2)),"N/A",TTEST(Calculations!BP1679:BY1679,Calculations!BZ1679:CI1679,2,2)))</f>
        <v>N/A</v>
      </c>
      <c r="J1678" s="88" t="e">
        <f t="shared" si="127"/>
        <v>#DIV/0!</v>
      </c>
      <c r="K1678" s="93" t="str">
        <f>IF(AND('Test Sample Data'!N1678&gt;=35,'Control Sample Data'!N1678&gt;=35),"Type 3",IF(AND('Test Sample Data'!N1678&gt;=30,'Control Sample Data'!N1678&gt;=30,OR(I1678&gt;=0.05,I1678="N/A")),"Type 2",IF(OR(AND('Test Sample Data'!N1678&gt;=30,'Control Sample Data'!N1678&lt;=30),AND('Test Sample Data'!N1678&lt;=30,'Control Sample Data'!N1678&gt;=30)),"Type 1","OKAY")))</f>
        <v>OKAY</v>
      </c>
    </row>
    <row r="1679" spans="1:11">
      <c r="A1679" s="68"/>
      <c r="B1679" s="95" t="str">
        <f>IF('Gene Table'!E1679="","",'Gene Table'!E1679)</f>
        <v>hsa-miR-5591-3p</v>
      </c>
      <c r="C1679" s="87" t="str">
        <f>'Gene Table'!B1679</f>
        <v>F21</v>
      </c>
      <c r="D1679" s="88" t="e">
        <f>Calculations!BN1680</f>
        <v>#DIV/0!</v>
      </c>
      <c r="E1679" s="88" t="e">
        <f>Calculations!BO1680</f>
        <v>#DIV/0!</v>
      </c>
      <c r="F1679" s="89" t="e">
        <f t="shared" si="124"/>
        <v>#DIV/0!</v>
      </c>
      <c r="G1679" s="89" t="e">
        <f t="shared" si="125"/>
        <v>#DIV/0!</v>
      </c>
      <c r="H1679" s="88" t="e">
        <f t="shared" si="126"/>
        <v>#DIV/0!</v>
      </c>
      <c r="I1679" s="92" t="str">
        <f>IF(OR(COUNT(Calculations!BP1680:BY1680)&lt;3,COUNT(Calculations!BZ1680:CI1680)&lt;3),"N/A",IF(ISERROR(TTEST(Calculations!BP1680:BY1680,Calculations!BZ1680:CI1680,2,2)),"N/A",TTEST(Calculations!BP1680:BY1680,Calculations!BZ1680:CI1680,2,2)))</f>
        <v>N/A</v>
      </c>
      <c r="J1679" s="88" t="e">
        <f t="shared" si="127"/>
        <v>#DIV/0!</v>
      </c>
      <c r="K1679" s="93" t="str">
        <f>IF(AND('Test Sample Data'!N1679&gt;=35,'Control Sample Data'!N1679&gt;=35),"Type 3",IF(AND('Test Sample Data'!N1679&gt;=30,'Control Sample Data'!N1679&gt;=30,OR(I1679&gt;=0.05,I1679="N/A")),"Type 2",IF(OR(AND('Test Sample Data'!N1679&gt;=30,'Control Sample Data'!N1679&lt;=30),AND('Test Sample Data'!N1679&lt;=30,'Control Sample Data'!N1679&gt;=30)),"Type 1","OKAY")))</f>
        <v>OKAY</v>
      </c>
    </row>
    <row r="1680" spans="1:11">
      <c r="A1680" s="68"/>
      <c r="B1680" s="95" t="str">
        <f>IF('Gene Table'!E1680="","",'Gene Table'!E1680)</f>
        <v/>
      </c>
      <c r="C1680" s="87" t="str">
        <f>'Gene Table'!B1680</f>
        <v>F22</v>
      </c>
      <c r="D1680" s="88" t="e">
        <f>Calculations!BN1681</f>
        <v>#DIV/0!</v>
      </c>
      <c r="E1680" s="88" t="e">
        <f>Calculations!BO1681</f>
        <v>#DIV/0!</v>
      </c>
      <c r="F1680" s="89" t="e">
        <f t="shared" si="124"/>
        <v>#DIV/0!</v>
      </c>
      <c r="G1680" s="89" t="e">
        <f t="shared" si="125"/>
        <v>#DIV/0!</v>
      </c>
      <c r="H1680" s="88" t="e">
        <f t="shared" si="126"/>
        <v>#DIV/0!</v>
      </c>
      <c r="I1680" s="92" t="str">
        <f>IF(OR(COUNT(Calculations!BP1681:BY1681)&lt;3,COUNT(Calculations!BZ1681:CI1681)&lt;3),"N/A",IF(ISERROR(TTEST(Calculations!BP1681:BY1681,Calculations!BZ1681:CI1681,2,2)),"N/A",TTEST(Calculations!BP1681:BY1681,Calculations!BZ1681:CI1681,2,2)))</f>
        <v>N/A</v>
      </c>
      <c r="J1680" s="88" t="e">
        <f t="shared" si="127"/>
        <v>#DIV/0!</v>
      </c>
      <c r="K1680" s="93" t="str">
        <f>IF(AND('Test Sample Data'!N1680&gt;=35,'Control Sample Data'!N1680&gt;=35),"Type 3",IF(AND('Test Sample Data'!N1680&gt;=30,'Control Sample Data'!N1680&gt;=30,OR(I1680&gt;=0.05,I1680="N/A")),"Type 2",IF(OR(AND('Test Sample Data'!N1680&gt;=30,'Control Sample Data'!N1680&lt;=30),AND('Test Sample Data'!N1680&lt;=30,'Control Sample Data'!N1680&gt;=30)),"Type 1","OKAY")))</f>
        <v>OKAY</v>
      </c>
    </row>
    <row r="1681" spans="1:11">
      <c r="A1681" s="68"/>
      <c r="B1681" s="95" t="str">
        <f>IF('Gene Table'!E1681="","",'Gene Table'!E1681)</f>
        <v>hsa-miR-548av-5p</v>
      </c>
      <c r="C1681" s="87" t="str">
        <f>'Gene Table'!B1681</f>
        <v>F23</v>
      </c>
      <c r="D1681" s="88" t="e">
        <f>Calculations!BN1682</f>
        <v>#DIV/0!</v>
      </c>
      <c r="E1681" s="88" t="e">
        <f>Calculations!BO1682</f>
        <v>#DIV/0!</v>
      </c>
      <c r="F1681" s="89" t="e">
        <f t="shared" si="124"/>
        <v>#DIV/0!</v>
      </c>
      <c r="G1681" s="89" t="e">
        <f t="shared" si="125"/>
        <v>#DIV/0!</v>
      </c>
      <c r="H1681" s="88" t="e">
        <f t="shared" si="126"/>
        <v>#DIV/0!</v>
      </c>
      <c r="I1681" s="92" t="str">
        <f>IF(OR(COUNT(Calculations!BP1682:BY1682)&lt;3,COUNT(Calculations!BZ1682:CI1682)&lt;3),"N/A",IF(ISERROR(TTEST(Calculations!BP1682:BY1682,Calculations!BZ1682:CI1682,2,2)),"N/A",TTEST(Calculations!BP1682:BY1682,Calculations!BZ1682:CI1682,2,2)))</f>
        <v>N/A</v>
      </c>
      <c r="J1681" s="88" t="e">
        <f t="shared" si="127"/>
        <v>#DIV/0!</v>
      </c>
      <c r="K1681" s="93" t="str">
        <f>IF(AND('Test Sample Data'!N1681&gt;=35,'Control Sample Data'!N1681&gt;=35),"Type 3",IF(AND('Test Sample Data'!N1681&gt;=30,'Control Sample Data'!N1681&gt;=30,OR(I1681&gt;=0.05,I1681="N/A")),"Type 2",IF(OR(AND('Test Sample Data'!N1681&gt;=30,'Control Sample Data'!N1681&lt;=30),AND('Test Sample Data'!N1681&lt;=30,'Control Sample Data'!N1681&gt;=30)),"Type 1","OKAY")))</f>
        <v>OKAY</v>
      </c>
    </row>
    <row r="1682" spans="1:11">
      <c r="A1682" s="68"/>
      <c r="B1682" s="95" t="str">
        <f>IF('Gene Table'!E1682="","",'Gene Table'!E1682)</f>
        <v/>
      </c>
      <c r="C1682" s="87" t="str">
        <f>'Gene Table'!B1682</f>
        <v>F24</v>
      </c>
      <c r="D1682" s="88" t="e">
        <f>Calculations!BN1683</f>
        <v>#DIV/0!</v>
      </c>
      <c r="E1682" s="88" t="e">
        <f>Calculations!BO1683</f>
        <v>#DIV/0!</v>
      </c>
      <c r="F1682" s="89" t="e">
        <f t="shared" si="124"/>
        <v>#DIV/0!</v>
      </c>
      <c r="G1682" s="89" t="e">
        <f t="shared" si="125"/>
        <v>#DIV/0!</v>
      </c>
      <c r="H1682" s="88" t="e">
        <f t="shared" si="126"/>
        <v>#DIV/0!</v>
      </c>
      <c r="I1682" s="92" t="str">
        <f>IF(OR(COUNT(Calculations!BP1683:BY1683)&lt;3,COUNT(Calculations!BZ1683:CI1683)&lt;3),"N/A",IF(ISERROR(TTEST(Calculations!BP1683:BY1683,Calculations!BZ1683:CI1683,2,2)),"N/A",TTEST(Calculations!BP1683:BY1683,Calculations!BZ1683:CI1683,2,2)))</f>
        <v>N/A</v>
      </c>
      <c r="J1682" s="88" t="e">
        <f t="shared" si="127"/>
        <v>#DIV/0!</v>
      </c>
      <c r="K1682" s="93" t="str">
        <f>IF(AND('Test Sample Data'!N1682&gt;=35,'Control Sample Data'!N1682&gt;=35),"Type 3",IF(AND('Test Sample Data'!N1682&gt;=30,'Control Sample Data'!N1682&gt;=30,OR(I1682&gt;=0.05,I1682="N/A")),"Type 2",IF(OR(AND('Test Sample Data'!N1682&gt;=30,'Control Sample Data'!N1682&lt;=30),AND('Test Sample Data'!N1682&lt;=30,'Control Sample Data'!N1682&gt;=30)),"Type 1","OKAY")))</f>
        <v>OKAY</v>
      </c>
    </row>
    <row r="1683" spans="1:11">
      <c r="A1683" s="68"/>
      <c r="B1683" s="95" t="str">
        <f>IF('Gene Table'!E1683="","",'Gene Table'!E1683)</f>
        <v>hsa-miR-4756-3p</v>
      </c>
      <c r="C1683" s="87" t="str">
        <f>'Gene Table'!B1683</f>
        <v>G01</v>
      </c>
      <c r="D1683" s="88" t="e">
        <f>Calculations!BN1684</f>
        <v>#DIV/0!</v>
      </c>
      <c r="E1683" s="88" t="e">
        <f>Calculations!BO1684</f>
        <v>#DIV/0!</v>
      </c>
      <c r="F1683" s="89" t="e">
        <f t="shared" si="124"/>
        <v>#DIV/0!</v>
      </c>
      <c r="G1683" s="89" t="e">
        <f t="shared" si="125"/>
        <v>#DIV/0!</v>
      </c>
      <c r="H1683" s="88" t="e">
        <f t="shared" si="126"/>
        <v>#DIV/0!</v>
      </c>
      <c r="I1683" s="92" t="str">
        <f>IF(OR(COUNT(Calculations!BP1684:BY1684)&lt;3,COUNT(Calculations!BZ1684:CI1684)&lt;3),"N/A",IF(ISERROR(TTEST(Calculations!BP1684:BY1684,Calculations!BZ1684:CI1684,2,2)),"N/A",TTEST(Calculations!BP1684:BY1684,Calculations!BZ1684:CI1684,2,2)))</f>
        <v>N/A</v>
      </c>
      <c r="J1683" s="88" t="e">
        <f t="shared" si="127"/>
        <v>#DIV/0!</v>
      </c>
      <c r="K1683" s="93" t="str">
        <f>IF(AND('Test Sample Data'!N1683&gt;=35,'Control Sample Data'!N1683&gt;=35),"Type 3",IF(AND('Test Sample Data'!N1683&gt;=30,'Control Sample Data'!N1683&gt;=30,OR(I1683&gt;=0.05,I1683="N/A")),"Type 2",IF(OR(AND('Test Sample Data'!N1683&gt;=30,'Control Sample Data'!N1683&lt;=30),AND('Test Sample Data'!N1683&lt;=30,'Control Sample Data'!N1683&gt;=30)),"Type 1","OKAY")))</f>
        <v>OKAY</v>
      </c>
    </row>
    <row r="1684" spans="1:11">
      <c r="A1684" s="68"/>
      <c r="B1684" s="95" t="str">
        <f>IF('Gene Table'!E1684="","",'Gene Table'!E1684)</f>
        <v>hsa-miR-4999-5p</v>
      </c>
      <c r="C1684" s="87" t="str">
        <f>'Gene Table'!B1684</f>
        <v>G02</v>
      </c>
      <c r="D1684" s="88" t="e">
        <f>Calculations!BN1685</f>
        <v>#DIV/0!</v>
      </c>
      <c r="E1684" s="88" t="e">
        <f>Calculations!BO1685</f>
        <v>#DIV/0!</v>
      </c>
      <c r="F1684" s="89" t="e">
        <f t="shared" si="124"/>
        <v>#DIV/0!</v>
      </c>
      <c r="G1684" s="89" t="e">
        <f t="shared" si="125"/>
        <v>#DIV/0!</v>
      </c>
      <c r="H1684" s="88" t="e">
        <f t="shared" si="126"/>
        <v>#DIV/0!</v>
      </c>
      <c r="I1684" s="92" t="str">
        <f>IF(OR(COUNT(Calculations!BP1685:BY1685)&lt;3,COUNT(Calculations!BZ1685:CI1685)&lt;3),"N/A",IF(ISERROR(TTEST(Calculations!BP1685:BY1685,Calculations!BZ1685:CI1685,2,2)),"N/A",TTEST(Calculations!BP1685:BY1685,Calculations!BZ1685:CI1685,2,2)))</f>
        <v>N/A</v>
      </c>
      <c r="J1684" s="88" t="e">
        <f t="shared" si="127"/>
        <v>#DIV/0!</v>
      </c>
      <c r="K1684" s="93" t="str">
        <f>IF(AND('Test Sample Data'!N1684&gt;=35,'Control Sample Data'!N1684&gt;=35),"Type 3",IF(AND('Test Sample Data'!N1684&gt;=30,'Control Sample Data'!N1684&gt;=30,OR(I1684&gt;=0.05,I1684="N/A")),"Type 2",IF(OR(AND('Test Sample Data'!N1684&gt;=30,'Control Sample Data'!N1684&lt;=30),AND('Test Sample Data'!N1684&lt;=30,'Control Sample Data'!N1684&gt;=30)),"Type 1","OKAY")))</f>
        <v>OKAY</v>
      </c>
    </row>
    <row r="1685" spans="1:11">
      <c r="A1685" s="68"/>
      <c r="B1685" s="95" t="str">
        <f>IF('Gene Table'!E1685="","",'Gene Table'!E1685)</f>
        <v>hsa-miR-4757-5p</v>
      </c>
      <c r="C1685" s="87" t="str">
        <f>'Gene Table'!B1685</f>
        <v>G03</v>
      </c>
      <c r="D1685" s="88" t="e">
        <f>Calculations!BN1686</f>
        <v>#DIV/0!</v>
      </c>
      <c r="E1685" s="88" t="e">
        <f>Calculations!BO1686</f>
        <v>#DIV/0!</v>
      </c>
      <c r="F1685" s="89" t="e">
        <f t="shared" si="124"/>
        <v>#DIV/0!</v>
      </c>
      <c r="G1685" s="89" t="e">
        <f t="shared" si="125"/>
        <v>#DIV/0!</v>
      </c>
      <c r="H1685" s="88" t="e">
        <f t="shared" si="126"/>
        <v>#DIV/0!</v>
      </c>
      <c r="I1685" s="92" t="str">
        <f>IF(OR(COUNT(Calculations!BP1686:BY1686)&lt;3,COUNT(Calculations!BZ1686:CI1686)&lt;3),"N/A",IF(ISERROR(TTEST(Calculations!BP1686:BY1686,Calculations!BZ1686:CI1686,2,2)),"N/A",TTEST(Calculations!BP1686:BY1686,Calculations!BZ1686:CI1686,2,2)))</f>
        <v>N/A</v>
      </c>
      <c r="J1685" s="88" t="e">
        <f t="shared" si="127"/>
        <v>#DIV/0!</v>
      </c>
      <c r="K1685" s="93" t="str">
        <f>IF(AND('Test Sample Data'!N1685&gt;=35,'Control Sample Data'!N1685&gt;=35),"Type 3",IF(AND('Test Sample Data'!N1685&gt;=30,'Control Sample Data'!N1685&gt;=30,OR(I1685&gt;=0.05,I1685="N/A")),"Type 2",IF(OR(AND('Test Sample Data'!N1685&gt;=30,'Control Sample Data'!N1685&lt;=30),AND('Test Sample Data'!N1685&lt;=30,'Control Sample Data'!N1685&gt;=30)),"Type 1","OKAY")))</f>
        <v>OKAY</v>
      </c>
    </row>
    <row r="1686" spans="1:11">
      <c r="A1686" s="68"/>
      <c r="B1686" s="95" t="str">
        <f>IF('Gene Table'!E1686="","",'Gene Table'!E1686)</f>
        <v>hsa-miR-4999-3p</v>
      </c>
      <c r="C1686" s="87" t="str">
        <f>'Gene Table'!B1686</f>
        <v>G04</v>
      </c>
      <c r="D1686" s="88" t="e">
        <f>Calculations!BN1687</f>
        <v>#DIV/0!</v>
      </c>
      <c r="E1686" s="88" t="e">
        <f>Calculations!BO1687</f>
        <v>#DIV/0!</v>
      </c>
      <c r="F1686" s="89" t="e">
        <f t="shared" si="124"/>
        <v>#DIV/0!</v>
      </c>
      <c r="G1686" s="89" t="e">
        <f t="shared" si="125"/>
        <v>#DIV/0!</v>
      </c>
      <c r="H1686" s="88" t="e">
        <f t="shared" si="126"/>
        <v>#DIV/0!</v>
      </c>
      <c r="I1686" s="92" t="str">
        <f>IF(OR(COUNT(Calculations!BP1687:BY1687)&lt;3,COUNT(Calculations!BZ1687:CI1687)&lt;3),"N/A",IF(ISERROR(TTEST(Calculations!BP1687:BY1687,Calculations!BZ1687:CI1687,2,2)),"N/A",TTEST(Calculations!BP1687:BY1687,Calculations!BZ1687:CI1687,2,2)))</f>
        <v>N/A</v>
      </c>
      <c r="J1686" s="88" t="e">
        <f t="shared" si="127"/>
        <v>#DIV/0!</v>
      </c>
      <c r="K1686" s="93" t="str">
        <f>IF(AND('Test Sample Data'!N1686&gt;=35,'Control Sample Data'!N1686&gt;=35),"Type 3",IF(AND('Test Sample Data'!N1686&gt;=30,'Control Sample Data'!N1686&gt;=30,OR(I1686&gt;=0.05,I1686="N/A")),"Type 2",IF(OR(AND('Test Sample Data'!N1686&gt;=30,'Control Sample Data'!N1686&lt;=30),AND('Test Sample Data'!N1686&lt;=30,'Control Sample Data'!N1686&gt;=30)),"Type 1","OKAY")))</f>
        <v>OKAY</v>
      </c>
    </row>
    <row r="1687" spans="1:11">
      <c r="A1687" s="68"/>
      <c r="B1687" s="95" t="str">
        <f>IF('Gene Table'!E1687="","",'Gene Table'!E1687)</f>
        <v>hsa-miR-4757-3p</v>
      </c>
      <c r="C1687" s="87" t="str">
        <f>'Gene Table'!B1687</f>
        <v>G05</v>
      </c>
      <c r="D1687" s="88" t="e">
        <f>Calculations!BN1688</f>
        <v>#DIV/0!</v>
      </c>
      <c r="E1687" s="88" t="e">
        <f>Calculations!BO1688</f>
        <v>#DIV/0!</v>
      </c>
      <c r="F1687" s="89" t="e">
        <f t="shared" si="124"/>
        <v>#DIV/0!</v>
      </c>
      <c r="G1687" s="89" t="e">
        <f t="shared" si="125"/>
        <v>#DIV/0!</v>
      </c>
      <c r="H1687" s="88" t="e">
        <f t="shared" si="126"/>
        <v>#DIV/0!</v>
      </c>
      <c r="I1687" s="92" t="str">
        <f>IF(OR(COUNT(Calculations!BP1688:BY1688)&lt;3,COUNT(Calculations!BZ1688:CI1688)&lt;3),"N/A",IF(ISERROR(TTEST(Calculations!BP1688:BY1688,Calculations!BZ1688:CI1688,2,2)),"N/A",TTEST(Calculations!BP1688:BY1688,Calculations!BZ1688:CI1688,2,2)))</f>
        <v>N/A</v>
      </c>
      <c r="J1687" s="88" t="e">
        <f t="shared" si="127"/>
        <v>#DIV/0!</v>
      </c>
      <c r="K1687" s="93" t="str">
        <f>IF(AND('Test Sample Data'!N1687&gt;=35,'Control Sample Data'!N1687&gt;=35),"Type 3",IF(AND('Test Sample Data'!N1687&gt;=30,'Control Sample Data'!N1687&gt;=30,OR(I1687&gt;=0.05,I1687="N/A")),"Type 2",IF(OR(AND('Test Sample Data'!N1687&gt;=30,'Control Sample Data'!N1687&lt;=30),AND('Test Sample Data'!N1687&lt;=30,'Control Sample Data'!N1687&gt;=30)),"Type 1","OKAY")))</f>
        <v>OKAY</v>
      </c>
    </row>
    <row r="1688" spans="1:11">
      <c r="A1688" s="68"/>
      <c r="B1688" s="95" t="str">
        <f>IF('Gene Table'!E1688="","",'Gene Table'!E1688)</f>
        <v>hsa-miR-5000-5p</v>
      </c>
      <c r="C1688" s="87" t="str">
        <f>'Gene Table'!B1688</f>
        <v>G06</v>
      </c>
      <c r="D1688" s="88" t="e">
        <f>Calculations!BN1689</f>
        <v>#DIV/0!</v>
      </c>
      <c r="E1688" s="88" t="e">
        <f>Calculations!BO1689</f>
        <v>#DIV/0!</v>
      </c>
      <c r="F1688" s="89" t="e">
        <f t="shared" si="124"/>
        <v>#DIV/0!</v>
      </c>
      <c r="G1688" s="89" t="e">
        <f t="shared" si="125"/>
        <v>#DIV/0!</v>
      </c>
      <c r="H1688" s="88" t="e">
        <f t="shared" si="126"/>
        <v>#DIV/0!</v>
      </c>
      <c r="I1688" s="92" t="str">
        <f>IF(OR(COUNT(Calculations!BP1689:BY1689)&lt;3,COUNT(Calculations!BZ1689:CI1689)&lt;3),"N/A",IF(ISERROR(TTEST(Calculations!BP1689:BY1689,Calculations!BZ1689:CI1689,2,2)),"N/A",TTEST(Calculations!BP1689:BY1689,Calculations!BZ1689:CI1689,2,2)))</f>
        <v>N/A</v>
      </c>
      <c r="J1688" s="88" t="e">
        <f t="shared" si="127"/>
        <v>#DIV/0!</v>
      </c>
      <c r="K1688" s="93" t="str">
        <f>IF(AND('Test Sample Data'!N1688&gt;=35,'Control Sample Data'!N1688&gt;=35),"Type 3",IF(AND('Test Sample Data'!N1688&gt;=30,'Control Sample Data'!N1688&gt;=30,OR(I1688&gt;=0.05,I1688="N/A")),"Type 2",IF(OR(AND('Test Sample Data'!N1688&gt;=30,'Control Sample Data'!N1688&lt;=30),AND('Test Sample Data'!N1688&lt;=30,'Control Sample Data'!N1688&gt;=30)),"Type 1","OKAY")))</f>
        <v>OKAY</v>
      </c>
    </row>
    <row r="1689" spans="1:11">
      <c r="A1689" s="68"/>
      <c r="B1689" s="95" t="str">
        <f>IF('Gene Table'!E1689="","",'Gene Table'!E1689)</f>
        <v>hsa-miR-4758-5p</v>
      </c>
      <c r="C1689" s="87" t="str">
        <f>'Gene Table'!B1689</f>
        <v>G07</v>
      </c>
      <c r="D1689" s="88" t="e">
        <f>Calculations!BN1690</f>
        <v>#DIV/0!</v>
      </c>
      <c r="E1689" s="88" t="e">
        <f>Calculations!BO1690</f>
        <v>#DIV/0!</v>
      </c>
      <c r="F1689" s="89" t="e">
        <f t="shared" si="124"/>
        <v>#DIV/0!</v>
      </c>
      <c r="G1689" s="89" t="e">
        <f t="shared" si="125"/>
        <v>#DIV/0!</v>
      </c>
      <c r="H1689" s="88" t="e">
        <f t="shared" si="126"/>
        <v>#DIV/0!</v>
      </c>
      <c r="I1689" s="92" t="str">
        <f>IF(OR(COUNT(Calculations!BP1690:BY1690)&lt;3,COUNT(Calculations!BZ1690:CI1690)&lt;3),"N/A",IF(ISERROR(TTEST(Calculations!BP1690:BY1690,Calculations!BZ1690:CI1690,2,2)),"N/A",TTEST(Calculations!BP1690:BY1690,Calculations!BZ1690:CI1690,2,2)))</f>
        <v>N/A</v>
      </c>
      <c r="J1689" s="88" t="e">
        <f t="shared" si="127"/>
        <v>#DIV/0!</v>
      </c>
      <c r="K1689" s="93" t="str">
        <f>IF(AND('Test Sample Data'!N1689&gt;=35,'Control Sample Data'!N1689&gt;=35),"Type 3",IF(AND('Test Sample Data'!N1689&gt;=30,'Control Sample Data'!N1689&gt;=30,OR(I1689&gt;=0.05,I1689="N/A")),"Type 2",IF(OR(AND('Test Sample Data'!N1689&gt;=30,'Control Sample Data'!N1689&lt;=30),AND('Test Sample Data'!N1689&lt;=30,'Control Sample Data'!N1689&gt;=30)),"Type 1","OKAY")))</f>
        <v>OKAY</v>
      </c>
    </row>
    <row r="1690" spans="1:11">
      <c r="A1690" s="68"/>
      <c r="B1690" s="95" t="str">
        <f>IF('Gene Table'!E1690="","",'Gene Table'!E1690)</f>
        <v>hsa-miR-5000-3p</v>
      </c>
      <c r="C1690" s="87" t="str">
        <f>'Gene Table'!B1690</f>
        <v>G08</v>
      </c>
      <c r="D1690" s="88" t="e">
        <f>Calculations!BN1691</f>
        <v>#DIV/0!</v>
      </c>
      <c r="E1690" s="88" t="e">
        <f>Calculations!BO1691</f>
        <v>#DIV/0!</v>
      </c>
      <c r="F1690" s="89" t="e">
        <f t="shared" si="124"/>
        <v>#DIV/0!</v>
      </c>
      <c r="G1690" s="89" t="e">
        <f t="shared" si="125"/>
        <v>#DIV/0!</v>
      </c>
      <c r="H1690" s="88" t="e">
        <f t="shared" si="126"/>
        <v>#DIV/0!</v>
      </c>
      <c r="I1690" s="92" t="str">
        <f>IF(OR(COUNT(Calculations!BP1691:BY1691)&lt;3,COUNT(Calculations!BZ1691:CI1691)&lt;3),"N/A",IF(ISERROR(TTEST(Calculations!BP1691:BY1691,Calculations!BZ1691:CI1691,2,2)),"N/A",TTEST(Calculations!BP1691:BY1691,Calculations!BZ1691:CI1691,2,2)))</f>
        <v>N/A</v>
      </c>
      <c r="J1690" s="88" t="e">
        <f t="shared" si="127"/>
        <v>#DIV/0!</v>
      </c>
      <c r="K1690" s="93" t="str">
        <f>IF(AND('Test Sample Data'!N1690&gt;=35,'Control Sample Data'!N1690&gt;=35),"Type 3",IF(AND('Test Sample Data'!N1690&gt;=30,'Control Sample Data'!N1690&gt;=30,OR(I1690&gt;=0.05,I1690="N/A")),"Type 2",IF(OR(AND('Test Sample Data'!N1690&gt;=30,'Control Sample Data'!N1690&lt;=30),AND('Test Sample Data'!N1690&lt;=30,'Control Sample Data'!N1690&gt;=30)),"Type 1","OKAY")))</f>
        <v>OKAY</v>
      </c>
    </row>
    <row r="1691" spans="1:11">
      <c r="A1691" s="68"/>
      <c r="B1691" s="95" t="str">
        <f>IF('Gene Table'!E1691="","",'Gene Table'!E1691)</f>
        <v>hsa-miR-4758-3p</v>
      </c>
      <c r="C1691" s="87" t="str">
        <f>'Gene Table'!B1691</f>
        <v>G09</v>
      </c>
      <c r="D1691" s="88" t="e">
        <f>Calculations!BN1692</f>
        <v>#DIV/0!</v>
      </c>
      <c r="E1691" s="88" t="e">
        <f>Calculations!BO1692</f>
        <v>#DIV/0!</v>
      </c>
      <c r="F1691" s="89" t="e">
        <f t="shared" si="124"/>
        <v>#DIV/0!</v>
      </c>
      <c r="G1691" s="89" t="e">
        <f t="shared" si="125"/>
        <v>#DIV/0!</v>
      </c>
      <c r="H1691" s="88" t="e">
        <f t="shared" si="126"/>
        <v>#DIV/0!</v>
      </c>
      <c r="I1691" s="92" t="str">
        <f>IF(OR(COUNT(Calculations!BP1692:BY1692)&lt;3,COUNT(Calculations!BZ1692:CI1692)&lt;3),"N/A",IF(ISERROR(TTEST(Calculations!BP1692:BY1692,Calculations!BZ1692:CI1692,2,2)),"N/A",TTEST(Calculations!BP1692:BY1692,Calculations!BZ1692:CI1692,2,2)))</f>
        <v>N/A</v>
      </c>
      <c r="J1691" s="88" t="e">
        <f t="shared" si="127"/>
        <v>#DIV/0!</v>
      </c>
      <c r="K1691" s="93" t="str">
        <f>IF(AND('Test Sample Data'!N1691&gt;=35,'Control Sample Data'!N1691&gt;=35),"Type 3",IF(AND('Test Sample Data'!N1691&gt;=30,'Control Sample Data'!N1691&gt;=30,OR(I1691&gt;=0.05,I1691="N/A")),"Type 2",IF(OR(AND('Test Sample Data'!N1691&gt;=30,'Control Sample Data'!N1691&lt;=30),AND('Test Sample Data'!N1691&lt;=30,'Control Sample Data'!N1691&gt;=30)),"Type 1","OKAY")))</f>
        <v>OKAY</v>
      </c>
    </row>
    <row r="1692" spans="1:11">
      <c r="A1692" s="68"/>
      <c r="B1692" s="95" t="str">
        <f>IF('Gene Table'!E1692="","",'Gene Table'!E1692)</f>
        <v>hsa-miR-5001-5p</v>
      </c>
      <c r="C1692" s="87" t="str">
        <f>'Gene Table'!B1692</f>
        <v>G10</v>
      </c>
      <c r="D1692" s="88" t="e">
        <f>Calculations!BN1693</f>
        <v>#DIV/0!</v>
      </c>
      <c r="E1692" s="88" t="e">
        <f>Calculations!BO1693</f>
        <v>#DIV/0!</v>
      </c>
      <c r="F1692" s="89" t="e">
        <f t="shared" si="124"/>
        <v>#DIV/0!</v>
      </c>
      <c r="G1692" s="89" t="e">
        <f t="shared" si="125"/>
        <v>#DIV/0!</v>
      </c>
      <c r="H1692" s="88" t="e">
        <f t="shared" si="126"/>
        <v>#DIV/0!</v>
      </c>
      <c r="I1692" s="92" t="str">
        <f>IF(OR(COUNT(Calculations!BP1693:BY1693)&lt;3,COUNT(Calculations!BZ1693:CI1693)&lt;3),"N/A",IF(ISERROR(TTEST(Calculations!BP1693:BY1693,Calculations!BZ1693:CI1693,2,2)),"N/A",TTEST(Calculations!BP1693:BY1693,Calculations!BZ1693:CI1693,2,2)))</f>
        <v>N/A</v>
      </c>
      <c r="J1692" s="88" t="e">
        <f t="shared" si="127"/>
        <v>#DIV/0!</v>
      </c>
      <c r="K1692" s="93" t="str">
        <f>IF(AND('Test Sample Data'!N1692&gt;=35,'Control Sample Data'!N1692&gt;=35),"Type 3",IF(AND('Test Sample Data'!N1692&gt;=30,'Control Sample Data'!N1692&gt;=30,OR(I1692&gt;=0.05,I1692="N/A")),"Type 2",IF(OR(AND('Test Sample Data'!N1692&gt;=30,'Control Sample Data'!N1692&lt;=30),AND('Test Sample Data'!N1692&lt;=30,'Control Sample Data'!N1692&gt;=30)),"Type 1","OKAY")))</f>
        <v>OKAY</v>
      </c>
    </row>
    <row r="1693" spans="1:11">
      <c r="A1693" s="68"/>
      <c r="B1693" s="95" t="str">
        <f>IF('Gene Table'!E1693="","",'Gene Table'!E1693)</f>
        <v>hsa-miR-4759</v>
      </c>
      <c r="C1693" s="87" t="str">
        <f>'Gene Table'!B1693</f>
        <v>G11</v>
      </c>
      <c r="D1693" s="88" t="e">
        <f>Calculations!BN1694</f>
        <v>#DIV/0!</v>
      </c>
      <c r="E1693" s="88" t="e">
        <f>Calculations!BO1694</f>
        <v>#DIV/0!</v>
      </c>
      <c r="F1693" s="89" t="e">
        <f t="shared" si="124"/>
        <v>#DIV/0!</v>
      </c>
      <c r="G1693" s="89" t="e">
        <f t="shared" si="125"/>
        <v>#DIV/0!</v>
      </c>
      <c r="H1693" s="88" t="e">
        <f t="shared" si="126"/>
        <v>#DIV/0!</v>
      </c>
      <c r="I1693" s="92" t="str">
        <f>IF(OR(COUNT(Calculations!BP1694:BY1694)&lt;3,COUNT(Calculations!BZ1694:CI1694)&lt;3),"N/A",IF(ISERROR(TTEST(Calculations!BP1694:BY1694,Calculations!BZ1694:CI1694,2,2)),"N/A",TTEST(Calculations!BP1694:BY1694,Calculations!BZ1694:CI1694,2,2)))</f>
        <v>N/A</v>
      </c>
      <c r="J1693" s="88" t="e">
        <f t="shared" si="127"/>
        <v>#DIV/0!</v>
      </c>
      <c r="K1693" s="93" t="str">
        <f>IF(AND('Test Sample Data'!N1693&gt;=35,'Control Sample Data'!N1693&gt;=35),"Type 3",IF(AND('Test Sample Data'!N1693&gt;=30,'Control Sample Data'!N1693&gt;=30,OR(I1693&gt;=0.05,I1693="N/A")),"Type 2",IF(OR(AND('Test Sample Data'!N1693&gt;=30,'Control Sample Data'!N1693&lt;=30),AND('Test Sample Data'!N1693&lt;=30,'Control Sample Data'!N1693&gt;=30)),"Type 1","OKAY")))</f>
        <v>OKAY</v>
      </c>
    </row>
    <row r="1694" spans="1:11">
      <c r="A1694" s="68"/>
      <c r="B1694" s="95" t="str">
        <f>IF('Gene Table'!E1694="","",'Gene Table'!E1694)</f>
        <v>hsa-miR-5001-3p</v>
      </c>
      <c r="C1694" s="87" t="str">
        <f>'Gene Table'!B1694</f>
        <v>G12</v>
      </c>
      <c r="D1694" s="88" t="e">
        <f>Calculations!BN1695</f>
        <v>#DIV/0!</v>
      </c>
      <c r="E1694" s="88" t="e">
        <f>Calculations!BO1695</f>
        <v>#DIV/0!</v>
      </c>
      <c r="F1694" s="89" t="e">
        <f t="shared" si="124"/>
        <v>#DIV/0!</v>
      </c>
      <c r="G1694" s="89" t="e">
        <f t="shared" si="125"/>
        <v>#DIV/0!</v>
      </c>
      <c r="H1694" s="88" t="e">
        <f t="shared" si="126"/>
        <v>#DIV/0!</v>
      </c>
      <c r="I1694" s="92" t="str">
        <f>IF(OR(COUNT(Calculations!BP1695:BY1695)&lt;3,COUNT(Calculations!BZ1695:CI1695)&lt;3),"N/A",IF(ISERROR(TTEST(Calculations!BP1695:BY1695,Calculations!BZ1695:CI1695,2,2)),"N/A",TTEST(Calculations!BP1695:BY1695,Calculations!BZ1695:CI1695,2,2)))</f>
        <v>N/A</v>
      </c>
      <c r="J1694" s="88" t="e">
        <f t="shared" si="127"/>
        <v>#DIV/0!</v>
      </c>
      <c r="K1694" s="93" t="str">
        <f>IF(AND('Test Sample Data'!N1694&gt;=35,'Control Sample Data'!N1694&gt;=35),"Type 3",IF(AND('Test Sample Data'!N1694&gt;=30,'Control Sample Data'!N1694&gt;=30,OR(I1694&gt;=0.05,I1694="N/A")),"Type 2",IF(OR(AND('Test Sample Data'!N1694&gt;=30,'Control Sample Data'!N1694&lt;=30),AND('Test Sample Data'!N1694&lt;=30,'Control Sample Data'!N1694&gt;=30)),"Type 1","OKAY")))</f>
        <v>OKAY</v>
      </c>
    </row>
    <row r="1695" spans="1:11">
      <c r="A1695" s="68"/>
      <c r="B1695" s="95" t="str">
        <f>IF('Gene Table'!E1695="","",'Gene Table'!E1695)</f>
        <v>hsa-miR-4760-5p</v>
      </c>
      <c r="C1695" s="87" t="str">
        <f>'Gene Table'!B1695</f>
        <v>G13</v>
      </c>
      <c r="D1695" s="88" t="e">
        <f>Calculations!BN1696</f>
        <v>#DIV/0!</v>
      </c>
      <c r="E1695" s="88" t="e">
        <f>Calculations!BO1696</f>
        <v>#DIV/0!</v>
      </c>
      <c r="F1695" s="89" t="e">
        <f t="shared" si="124"/>
        <v>#DIV/0!</v>
      </c>
      <c r="G1695" s="89" t="e">
        <f t="shared" si="125"/>
        <v>#DIV/0!</v>
      </c>
      <c r="H1695" s="88" t="e">
        <f t="shared" si="126"/>
        <v>#DIV/0!</v>
      </c>
      <c r="I1695" s="92" t="str">
        <f>IF(OR(COUNT(Calculations!BP1696:BY1696)&lt;3,COUNT(Calculations!BZ1696:CI1696)&lt;3),"N/A",IF(ISERROR(TTEST(Calculations!BP1696:BY1696,Calculations!BZ1696:CI1696,2,2)),"N/A",TTEST(Calculations!BP1696:BY1696,Calculations!BZ1696:CI1696,2,2)))</f>
        <v>N/A</v>
      </c>
      <c r="J1695" s="88" t="e">
        <f t="shared" si="127"/>
        <v>#DIV/0!</v>
      </c>
      <c r="K1695" s="93" t="str">
        <f>IF(AND('Test Sample Data'!N1695&gt;=35,'Control Sample Data'!N1695&gt;=35),"Type 3",IF(AND('Test Sample Data'!N1695&gt;=30,'Control Sample Data'!N1695&gt;=30,OR(I1695&gt;=0.05,I1695="N/A")),"Type 2",IF(OR(AND('Test Sample Data'!N1695&gt;=30,'Control Sample Data'!N1695&lt;=30),AND('Test Sample Data'!N1695&lt;=30,'Control Sample Data'!N1695&gt;=30)),"Type 1","OKAY")))</f>
        <v>OKAY</v>
      </c>
    </row>
    <row r="1696" spans="1:11">
      <c r="A1696" s="68"/>
      <c r="B1696" s="95" t="str">
        <f>IF('Gene Table'!E1696="","",'Gene Table'!E1696)</f>
        <v>hsa-miR-5002-5p</v>
      </c>
      <c r="C1696" s="87" t="str">
        <f>'Gene Table'!B1696</f>
        <v>G14</v>
      </c>
      <c r="D1696" s="88" t="e">
        <f>Calculations!BN1697</f>
        <v>#DIV/0!</v>
      </c>
      <c r="E1696" s="88" t="e">
        <f>Calculations!BO1697</f>
        <v>#DIV/0!</v>
      </c>
      <c r="F1696" s="89" t="e">
        <f t="shared" si="124"/>
        <v>#DIV/0!</v>
      </c>
      <c r="G1696" s="89" t="e">
        <f t="shared" si="125"/>
        <v>#DIV/0!</v>
      </c>
      <c r="H1696" s="88" t="e">
        <f t="shared" si="126"/>
        <v>#DIV/0!</v>
      </c>
      <c r="I1696" s="92" t="str">
        <f>IF(OR(COUNT(Calculations!BP1697:BY1697)&lt;3,COUNT(Calculations!BZ1697:CI1697)&lt;3),"N/A",IF(ISERROR(TTEST(Calculations!BP1697:BY1697,Calculations!BZ1697:CI1697,2,2)),"N/A",TTEST(Calculations!BP1697:BY1697,Calculations!BZ1697:CI1697,2,2)))</f>
        <v>N/A</v>
      </c>
      <c r="J1696" s="88" t="e">
        <f t="shared" si="127"/>
        <v>#DIV/0!</v>
      </c>
      <c r="K1696" s="93" t="str">
        <f>IF(AND('Test Sample Data'!N1696&gt;=35,'Control Sample Data'!N1696&gt;=35),"Type 3",IF(AND('Test Sample Data'!N1696&gt;=30,'Control Sample Data'!N1696&gt;=30,OR(I1696&gt;=0.05,I1696="N/A")),"Type 2",IF(OR(AND('Test Sample Data'!N1696&gt;=30,'Control Sample Data'!N1696&lt;=30),AND('Test Sample Data'!N1696&lt;=30,'Control Sample Data'!N1696&gt;=30)),"Type 1","OKAY")))</f>
        <v>OKAY</v>
      </c>
    </row>
    <row r="1697" spans="1:11">
      <c r="A1697" s="68"/>
      <c r="B1697" s="95" t="str">
        <f>IF('Gene Table'!E1697="","",'Gene Table'!E1697)</f>
        <v>hsa-miR-4760-3p</v>
      </c>
      <c r="C1697" s="87" t="str">
        <f>'Gene Table'!B1697</f>
        <v>G15</v>
      </c>
      <c r="D1697" s="88" t="e">
        <f>Calculations!BN1698</f>
        <v>#DIV/0!</v>
      </c>
      <c r="E1697" s="88" t="e">
        <f>Calculations!BO1698</f>
        <v>#DIV/0!</v>
      </c>
      <c r="F1697" s="89" t="e">
        <f t="shared" si="124"/>
        <v>#DIV/0!</v>
      </c>
      <c r="G1697" s="89" t="e">
        <f t="shared" si="125"/>
        <v>#DIV/0!</v>
      </c>
      <c r="H1697" s="88" t="e">
        <f t="shared" si="126"/>
        <v>#DIV/0!</v>
      </c>
      <c r="I1697" s="92" t="str">
        <f>IF(OR(COUNT(Calculations!BP1698:BY1698)&lt;3,COUNT(Calculations!BZ1698:CI1698)&lt;3),"N/A",IF(ISERROR(TTEST(Calculations!BP1698:BY1698,Calculations!BZ1698:CI1698,2,2)),"N/A",TTEST(Calculations!BP1698:BY1698,Calculations!BZ1698:CI1698,2,2)))</f>
        <v>N/A</v>
      </c>
      <c r="J1697" s="88" t="e">
        <f t="shared" si="127"/>
        <v>#DIV/0!</v>
      </c>
      <c r="K1697" s="93" t="str">
        <f>IF(AND('Test Sample Data'!N1697&gt;=35,'Control Sample Data'!N1697&gt;=35),"Type 3",IF(AND('Test Sample Data'!N1697&gt;=30,'Control Sample Data'!N1697&gt;=30,OR(I1697&gt;=0.05,I1697="N/A")),"Type 2",IF(OR(AND('Test Sample Data'!N1697&gt;=30,'Control Sample Data'!N1697&lt;=30),AND('Test Sample Data'!N1697&lt;=30,'Control Sample Data'!N1697&gt;=30)),"Type 1","OKAY")))</f>
        <v>OKAY</v>
      </c>
    </row>
    <row r="1698" spans="1:11">
      <c r="A1698" s="68"/>
      <c r="B1698" s="95" t="str">
        <f>IF('Gene Table'!E1698="","",'Gene Table'!E1698)</f>
        <v>hsa-miR-5002-3p</v>
      </c>
      <c r="C1698" s="87" t="str">
        <f>'Gene Table'!B1698</f>
        <v>G16</v>
      </c>
      <c r="D1698" s="88" t="e">
        <f>Calculations!BN1699</f>
        <v>#DIV/0!</v>
      </c>
      <c r="E1698" s="88" t="e">
        <f>Calculations!BO1699</f>
        <v>#DIV/0!</v>
      </c>
      <c r="F1698" s="89" t="e">
        <f t="shared" si="124"/>
        <v>#DIV/0!</v>
      </c>
      <c r="G1698" s="89" t="e">
        <f t="shared" si="125"/>
        <v>#DIV/0!</v>
      </c>
      <c r="H1698" s="88" t="e">
        <f t="shared" si="126"/>
        <v>#DIV/0!</v>
      </c>
      <c r="I1698" s="92" t="str">
        <f>IF(OR(COUNT(Calculations!BP1699:BY1699)&lt;3,COUNT(Calculations!BZ1699:CI1699)&lt;3),"N/A",IF(ISERROR(TTEST(Calculations!BP1699:BY1699,Calculations!BZ1699:CI1699,2,2)),"N/A",TTEST(Calculations!BP1699:BY1699,Calculations!BZ1699:CI1699,2,2)))</f>
        <v>N/A</v>
      </c>
      <c r="J1698" s="88" t="e">
        <f t="shared" si="127"/>
        <v>#DIV/0!</v>
      </c>
      <c r="K1698" s="93" t="str">
        <f>IF(AND('Test Sample Data'!N1698&gt;=35,'Control Sample Data'!N1698&gt;=35),"Type 3",IF(AND('Test Sample Data'!N1698&gt;=30,'Control Sample Data'!N1698&gt;=30,OR(I1698&gt;=0.05,I1698="N/A")),"Type 2",IF(OR(AND('Test Sample Data'!N1698&gt;=30,'Control Sample Data'!N1698&lt;=30),AND('Test Sample Data'!N1698&lt;=30,'Control Sample Data'!N1698&gt;=30)),"Type 1","OKAY")))</f>
        <v>OKAY</v>
      </c>
    </row>
    <row r="1699" spans="1:11">
      <c r="A1699" s="68"/>
      <c r="B1699" s="95" t="str">
        <f>IF('Gene Table'!E1699="","",'Gene Table'!E1699)</f>
        <v>hsa-miR-4761-5p</v>
      </c>
      <c r="C1699" s="87" t="str">
        <f>'Gene Table'!B1699</f>
        <v>G17</v>
      </c>
      <c r="D1699" s="88" t="e">
        <f>Calculations!BN1700</f>
        <v>#DIV/0!</v>
      </c>
      <c r="E1699" s="88" t="e">
        <f>Calculations!BO1700</f>
        <v>#DIV/0!</v>
      </c>
      <c r="F1699" s="89" t="e">
        <f t="shared" si="124"/>
        <v>#DIV/0!</v>
      </c>
      <c r="G1699" s="89" t="e">
        <f t="shared" si="125"/>
        <v>#DIV/0!</v>
      </c>
      <c r="H1699" s="88" t="e">
        <f t="shared" si="126"/>
        <v>#DIV/0!</v>
      </c>
      <c r="I1699" s="92" t="str">
        <f>IF(OR(COUNT(Calculations!BP1700:BY1700)&lt;3,COUNT(Calculations!BZ1700:CI1700)&lt;3),"N/A",IF(ISERROR(TTEST(Calculations!BP1700:BY1700,Calculations!BZ1700:CI1700,2,2)),"N/A",TTEST(Calculations!BP1700:BY1700,Calculations!BZ1700:CI1700,2,2)))</f>
        <v>N/A</v>
      </c>
      <c r="J1699" s="88" t="e">
        <f t="shared" si="127"/>
        <v>#DIV/0!</v>
      </c>
      <c r="K1699" s="93" t="str">
        <f>IF(AND('Test Sample Data'!N1699&gt;=35,'Control Sample Data'!N1699&gt;=35),"Type 3",IF(AND('Test Sample Data'!N1699&gt;=30,'Control Sample Data'!N1699&gt;=30,OR(I1699&gt;=0.05,I1699="N/A")),"Type 2",IF(OR(AND('Test Sample Data'!N1699&gt;=30,'Control Sample Data'!N1699&lt;=30),AND('Test Sample Data'!N1699&lt;=30,'Control Sample Data'!N1699&gt;=30)),"Type 1","OKAY")))</f>
        <v>OKAY</v>
      </c>
    </row>
    <row r="1700" spans="1:11">
      <c r="A1700" s="68"/>
      <c r="B1700" s="95" t="str">
        <f>IF('Gene Table'!E1700="","",'Gene Table'!E1700)</f>
        <v>hsa-miR-5003-5p</v>
      </c>
      <c r="C1700" s="87" t="str">
        <f>'Gene Table'!B1700</f>
        <v>G18</v>
      </c>
      <c r="D1700" s="88" t="e">
        <f>Calculations!BN1701</f>
        <v>#DIV/0!</v>
      </c>
      <c r="E1700" s="88" t="e">
        <f>Calculations!BO1701</f>
        <v>#DIV/0!</v>
      </c>
      <c r="F1700" s="89" t="e">
        <f t="shared" si="124"/>
        <v>#DIV/0!</v>
      </c>
      <c r="G1700" s="89" t="e">
        <f t="shared" si="125"/>
        <v>#DIV/0!</v>
      </c>
      <c r="H1700" s="88" t="e">
        <f t="shared" si="126"/>
        <v>#DIV/0!</v>
      </c>
      <c r="I1700" s="92" t="str">
        <f>IF(OR(COUNT(Calculations!BP1701:BY1701)&lt;3,COUNT(Calculations!BZ1701:CI1701)&lt;3),"N/A",IF(ISERROR(TTEST(Calculations!BP1701:BY1701,Calculations!BZ1701:CI1701,2,2)),"N/A",TTEST(Calculations!BP1701:BY1701,Calculations!BZ1701:CI1701,2,2)))</f>
        <v>N/A</v>
      </c>
      <c r="J1700" s="88" t="e">
        <f t="shared" si="127"/>
        <v>#DIV/0!</v>
      </c>
      <c r="K1700" s="93" t="str">
        <f>IF(AND('Test Sample Data'!N1700&gt;=35,'Control Sample Data'!N1700&gt;=35),"Type 3",IF(AND('Test Sample Data'!N1700&gt;=30,'Control Sample Data'!N1700&gt;=30,OR(I1700&gt;=0.05,I1700="N/A")),"Type 2",IF(OR(AND('Test Sample Data'!N1700&gt;=30,'Control Sample Data'!N1700&lt;=30),AND('Test Sample Data'!N1700&lt;=30,'Control Sample Data'!N1700&gt;=30)),"Type 1","OKAY")))</f>
        <v>OKAY</v>
      </c>
    </row>
    <row r="1701" spans="1:11">
      <c r="A1701" s="68"/>
      <c r="B1701" s="95" t="str">
        <f>IF('Gene Table'!E1701="","",'Gene Table'!E1701)</f>
        <v>hsa-miR-4761-3p</v>
      </c>
      <c r="C1701" s="87" t="str">
        <f>'Gene Table'!B1701</f>
        <v>G19</v>
      </c>
      <c r="D1701" s="88" t="e">
        <f>Calculations!BN1702</f>
        <v>#DIV/0!</v>
      </c>
      <c r="E1701" s="88" t="e">
        <f>Calculations!BO1702</f>
        <v>#DIV/0!</v>
      </c>
      <c r="F1701" s="89" t="e">
        <f t="shared" si="124"/>
        <v>#DIV/0!</v>
      </c>
      <c r="G1701" s="89" t="e">
        <f t="shared" si="125"/>
        <v>#DIV/0!</v>
      </c>
      <c r="H1701" s="88" t="e">
        <f t="shared" si="126"/>
        <v>#DIV/0!</v>
      </c>
      <c r="I1701" s="92" t="str">
        <f>IF(OR(COUNT(Calculations!BP1702:BY1702)&lt;3,COUNT(Calculations!BZ1702:CI1702)&lt;3),"N/A",IF(ISERROR(TTEST(Calculations!BP1702:BY1702,Calculations!BZ1702:CI1702,2,2)),"N/A",TTEST(Calculations!BP1702:BY1702,Calculations!BZ1702:CI1702,2,2)))</f>
        <v>N/A</v>
      </c>
      <c r="J1701" s="88" t="e">
        <f t="shared" si="127"/>
        <v>#DIV/0!</v>
      </c>
      <c r="K1701" s="93" t="str">
        <f>IF(AND('Test Sample Data'!N1701&gt;=35,'Control Sample Data'!N1701&gt;=35),"Type 3",IF(AND('Test Sample Data'!N1701&gt;=30,'Control Sample Data'!N1701&gt;=30,OR(I1701&gt;=0.05,I1701="N/A")),"Type 2",IF(OR(AND('Test Sample Data'!N1701&gt;=30,'Control Sample Data'!N1701&lt;=30),AND('Test Sample Data'!N1701&lt;=30,'Control Sample Data'!N1701&gt;=30)),"Type 1","OKAY")))</f>
        <v>OKAY</v>
      </c>
    </row>
    <row r="1702" spans="1:11">
      <c r="A1702" s="68"/>
      <c r="B1702" s="95" t="str">
        <f>IF('Gene Table'!E1702="","",'Gene Table'!E1702)</f>
        <v>hsa-miR-5003-3p</v>
      </c>
      <c r="C1702" s="87" t="str">
        <f>'Gene Table'!B1702</f>
        <v>G20</v>
      </c>
      <c r="D1702" s="88" t="e">
        <f>Calculations!BN1703</f>
        <v>#DIV/0!</v>
      </c>
      <c r="E1702" s="88" t="e">
        <f>Calculations!BO1703</f>
        <v>#DIV/0!</v>
      </c>
      <c r="F1702" s="89" t="e">
        <f t="shared" si="124"/>
        <v>#DIV/0!</v>
      </c>
      <c r="G1702" s="89" t="e">
        <f t="shared" si="125"/>
        <v>#DIV/0!</v>
      </c>
      <c r="H1702" s="88" t="e">
        <f t="shared" si="126"/>
        <v>#DIV/0!</v>
      </c>
      <c r="I1702" s="92" t="str">
        <f>IF(OR(COUNT(Calculations!BP1703:BY1703)&lt;3,COUNT(Calculations!BZ1703:CI1703)&lt;3),"N/A",IF(ISERROR(TTEST(Calculations!BP1703:BY1703,Calculations!BZ1703:CI1703,2,2)),"N/A",TTEST(Calculations!BP1703:BY1703,Calculations!BZ1703:CI1703,2,2)))</f>
        <v>N/A</v>
      </c>
      <c r="J1702" s="88" t="e">
        <f t="shared" si="127"/>
        <v>#DIV/0!</v>
      </c>
      <c r="K1702" s="93" t="str">
        <f>IF(AND('Test Sample Data'!N1702&gt;=35,'Control Sample Data'!N1702&gt;=35),"Type 3",IF(AND('Test Sample Data'!N1702&gt;=30,'Control Sample Data'!N1702&gt;=30,OR(I1702&gt;=0.05,I1702="N/A")),"Type 2",IF(OR(AND('Test Sample Data'!N1702&gt;=30,'Control Sample Data'!N1702&lt;=30),AND('Test Sample Data'!N1702&lt;=30,'Control Sample Data'!N1702&gt;=30)),"Type 1","OKAY")))</f>
        <v>OKAY</v>
      </c>
    </row>
    <row r="1703" spans="1:11">
      <c r="A1703" s="68"/>
      <c r="B1703" s="95" t="str">
        <f>IF('Gene Table'!E1703="","",'Gene Table'!E1703)</f>
        <v>hsa-miR-4762-5p</v>
      </c>
      <c r="C1703" s="87" t="str">
        <f>'Gene Table'!B1703</f>
        <v>G21</v>
      </c>
      <c r="D1703" s="88" t="e">
        <f>Calculations!BN1704</f>
        <v>#DIV/0!</v>
      </c>
      <c r="E1703" s="88" t="e">
        <f>Calculations!BO1704</f>
        <v>#DIV/0!</v>
      </c>
      <c r="F1703" s="89" t="e">
        <f t="shared" si="124"/>
        <v>#DIV/0!</v>
      </c>
      <c r="G1703" s="89" t="e">
        <f t="shared" si="125"/>
        <v>#DIV/0!</v>
      </c>
      <c r="H1703" s="88" t="e">
        <f t="shared" si="126"/>
        <v>#DIV/0!</v>
      </c>
      <c r="I1703" s="92" t="str">
        <f>IF(OR(COUNT(Calculations!BP1704:BY1704)&lt;3,COUNT(Calculations!BZ1704:CI1704)&lt;3),"N/A",IF(ISERROR(TTEST(Calculations!BP1704:BY1704,Calculations!BZ1704:CI1704,2,2)),"N/A",TTEST(Calculations!BP1704:BY1704,Calculations!BZ1704:CI1704,2,2)))</f>
        <v>N/A</v>
      </c>
      <c r="J1703" s="88" t="e">
        <f t="shared" si="127"/>
        <v>#DIV/0!</v>
      </c>
      <c r="K1703" s="93" t="str">
        <f>IF(AND('Test Sample Data'!N1703&gt;=35,'Control Sample Data'!N1703&gt;=35),"Type 3",IF(AND('Test Sample Data'!N1703&gt;=30,'Control Sample Data'!N1703&gt;=30,OR(I1703&gt;=0.05,I1703="N/A")),"Type 2",IF(OR(AND('Test Sample Data'!N1703&gt;=30,'Control Sample Data'!N1703&lt;=30),AND('Test Sample Data'!N1703&lt;=30,'Control Sample Data'!N1703&gt;=30)),"Type 1","OKAY")))</f>
        <v>OKAY</v>
      </c>
    </row>
    <row r="1704" spans="1:11">
      <c r="A1704" s="68"/>
      <c r="B1704" s="95" t="str">
        <f>IF('Gene Table'!E1704="","",'Gene Table'!E1704)</f>
        <v>hsa-miR-5004-5p</v>
      </c>
      <c r="C1704" s="87" t="str">
        <f>'Gene Table'!B1704</f>
        <v>G22</v>
      </c>
      <c r="D1704" s="88" t="e">
        <f>Calculations!BN1705</f>
        <v>#DIV/0!</v>
      </c>
      <c r="E1704" s="88" t="e">
        <f>Calculations!BO1705</f>
        <v>#DIV/0!</v>
      </c>
      <c r="F1704" s="89" t="e">
        <f t="shared" si="124"/>
        <v>#DIV/0!</v>
      </c>
      <c r="G1704" s="89" t="e">
        <f t="shared" si="125"/>
        <v>#DIV/0!</v>
      </c>
      <c r="H1704" s="88" t="e">
        <f t="shared" si="126"/>
        <v>#DIV/0!</v>
      </c>
      <c r="I1704" s="92" t="str">
        <f>IF(OR(COUNT(Calculations!BP1705:BY1705)&lt;3,COUNT(Calculations!BZ1705:CI1705)&lt;3),"N/A",IF(ISERROR(TTEST(Calculations!BP1705:BY1705,Calculations!BZ1705:CI1705,2,2)),"N/A",TTEST(Calculations!BP1705:BY1705,Calculations!BZ1705:CI1705,2,2)))</f>
        <v>N/A</v>
      </c>
      <c r="J1704" s="88" t="e">
        <f t="shared" si="127"/>
        <v>#DIV/0!</v>
      </c>
      <c r="K1704" s="93" t="str">
        <f>IF(AND('Test Sample Data'!N1704&gt;=35,'Control Sample Data'!N1704&gt;=35),"Type 3",IF(AND('Test Sample Data'!N1704&gt;=30,'Control Sample Data'!N1704&gt;=30,OR(I1704&gt;=0.05,I1704="N/A")),"Type 2",IF(OR(AND('Test Sample Data'!N1704&gt;=30,'Control Sample Data'!N1704&lt;=30),AND('Test Sample Data'!N1704&lt;=30,'Control Sample Data'!N1704&gt;=30)),"Type 1","OKAY")))</f>
        <v>OKAY</v>
      </c>
    </row>
    <row r="1705" spans="1:11">
      <c r="A1705" s="68"/>
      <c r="B1705" s="95" t="str">
        <f>IF('Gene Table'!E1705="","",'Gene Table'!E1705)</f>
        <v>hsa-miR-4762-3p</v>
      </c>
      <c r="C1705" s="87" t="str">
        <f>'Gene Table'!B1705</f>
        <v>G23</v>
      </c>
      <c r="D1705" s="88" t="e">
        <f>Calculations!BN1706</f>
        <v>#DIV/0!</v>
      </c>
      <c r="E1705" s="88" t="e">
        <f>Calculations!BO1706</f>
        <v>#DIV/0!</v>
      </c>
      <c r="F1705" s="89" t="e">
        <f t="shared" si="124"/>
        <v>#DIV/0!</v>
      </c>
      <c r="G1705" s="89" t="e">
        <f t="shared" si="125"/>
        <v>#DIV/0!</v>
      </c>
      <c r="H1705" s="88" t="e">
        <f t="shared" si="126"/>
        <v>#DIV/0!</v>
      </c>
      <c r="I1705" s="92" t="str">
        <f>IF(OR(COUNT(Calculations!BP1706:BY1706)&lt;3,COUNT(Calculations!BZ1706:CI1706)&lt;3),"N/A",IF(ISERROR(TTEST(Calculations!BP1706:BY1706,Calculations!BZ1706:CI1706,2,2)),"N/A",TTEST(Calculations!BP1706:BY1706,Calculations!BZ1706:CI1706,2,2)))</f>
        <v>N/A</v>
      </c>
      <c r="J1705" s="88" t="e">
        <f t="shared" si="127"/>
        <v>#DIV/0!</v>
      </c>
      <c r="K1705" s="93" t="str">
        <f>IF(AND('Test Sample Data'!N1705&gt;=35,'Control Sample Data'!N1705&gt;=35),"Type 3",IF(AND('Test Sample Data'!N1705&gt;=30,'Control Sample Data'!N1705&gt;=30,OR(I1705&gt;=0.05,I1705="N/A")),"Type 2",IF(OR(AND('Test Sample Data'!N1705&gt;=30,'Control Sample Data'!N1705&lt;=30),AND('Test Sample Data'!N1705&lt;=30,'Control Sample Data'!N1705&gt;=30)),"Type 1","OKAY")))</f>
        <v>OKAY</v>
      </c>
    </row>
    <row r="1706" spans="1:11">
      <c r="A1706" s="68"/>
      <c r="B1706" s="95" t="str">
        <f>IF('Gene Table'!E1706="","",'Gene Table'!E1706)</f>
        <v>hsa-miR-5004-3p</v>
      </c>
      <c r="C1706" s="87" t="str">
        <f>'Gene Table'!B1706</f>
        <v>G24</v>
      </c>
      <c r="D1706" s="88" t="e">
        <f>Calculations!BN1707</f>
        <v>#DIV/0!</v>
      </c>
      <c r="E1706" s="88" t="e">
        <f>Calculations!BO1707</f>
        <v>#DIV/0!</v>
      </c>
      <c r="F1706" s="89" t="e">
        <f t="shared" si="124"/>
        <v>#DIV/0!</v>
      </c>
      <c r="G1706" s="89" t="e">
        <f t="shared" si="125"/>
        <v>#DIV/0!</v>
      </c>
      <c r="H1706" s="88" t="e">
        <f t="shared" si="126"/>
        <v>#DIV/0!</v>
      </c>
      <c r="I1706" s="92" t="str">
        <f>IF(OR(COUNT(Calculations!BP1707:BY1707)&lt;3,COUNT(Calculations!BZ1707:CI1707)&lt;3),"N/A",IF(ISERROR(TTEST(Calculations!BP1707:BY1707,Calculations!BZ1707:CI1707,2,2)),"N/A",TTEST(Calculations!BP1707:BY1707,Calculations!BZ1707:CI1707,2,2)))</f>
        <v>N/A</v>
      </c>
      <c r="J1706" s="88" t="e">
        <f t="shared" si="127"/>
        <v>#DIV/0!</v>
      </c>
      <c r="K1706" s="93" t="str">
        <f>IF(AND('Test Sample Data'!N1706&gt;=35,'Control Sample Data'!N1706&gt;=35),"Type 3",IF(AND('Test Sample Data'!N1706&gt;=30,'Control Sample Data'!N1706&gt;=30,OR(I1706&gt;=0.05,I1706="N/A")),"Type 2",IF(OR(AND('Test Sample Data'!N1706&gt;=30,'Control Sample Data'!N1706&lt;=30),AND('Test Sample Data'!N1706&lt;=30,'Control Sample Data'!N1706&gt;=30)),"Type 1","OKAY")))</f>
        <v>OKAY</v>
      </c>
    </row>
    <row r="1707" spans="1:11">
      <c r="A1707" s="68"/>
      <c r="B1707" s="95" t="str">
        <f>IF('Gene Table'!E1707="","",'Gene Table'!E1707)</f>
        <v>hsa-miR-548av-3p</v>
      </c>
      <c r="C1707" s="87" t="str">
        <f>'Gene Table'!B1707</f>
        <v>H01</v>
      </c>
      <c r="D1707" s="88" t="e">
        <f>Calculations!BN1708</f>
        <v>#DIV/0!</v>
      </c>
      <c r="E1707" s="88" t="e">
        <f>Calculations!BO1708</f>
        <v>#DIV/0!</v>
      </c>
      <c r="F1707" s="89" t="e">
        <f t="shared" si="124"/>
        <v>#DIV/0!</v>
      </c>
      <c r="G1707" s="89" t="e">
        <f t="shared" si="125"/>
        <v>#DIV/0!</v>
      </c>
      <c r="H1707" s="88" t="e">
        <f t="shared" si="126"/>
        <v>#DIV/0!</v>
      </c>
      <c r="I1707" s="92" t="str">
        <f>IF(OR(COUNT(Calculations!BP1708:BY1708)&lt;3,COUNT(Calculations!BZ1708:CI1708)&lt;3),"N/A",IF(ISERROR(TTEST(Calculations!BP1708:BY1708,Calculations!BZ1708:CI1708,2,2)),"N/A",TTEST(Calculations!BP1708:BY1708,Calculations!BZ1708:CI1708,2,2)))</f>
        <v>N/A</v>
      </c>
      <c r="J1707" s="88" t="e">
        <f t="shared" si="127"/>
        <v>#DIV/0!</v>
      </c>
      <c r="K1707" s="93" t="str">
        <f>IF(AND('Test Sample Data'!N1707&gt;=35,'Control Sample Data'!N1707&gt;=35),"Type 3",IF(AND('Test Sample Data'!N1707&gt;=30,'Control Sample Data'!N1707&gt;=30,OR(I1707&gt;=0.05,I1707="N/A")),"Type 2",IF(OR(AND('Test Sample Data'!N1707&gt;=30,'Control Sample Data'!N1707&lt;=30),AND('Test Sample Data'!N1707&lt;=30,'Control Sample Data'!N1707&gt;=30)),"Type 1","OKAY")))</f>
        <v>OKAY</v>
      </c>
    </row>
    <row r="1708" spans="1:11">
      <c r="A1708" s="68"/>
      <c r="B1708" s="95" t="str">
        <f>IF('Gene Table'!E1708="","",'Gene Table'!E1708)</f>
        <v/>
      </c>
      <c r="C1708" s="87" t="str">
        <f>'Gene Table'!B1708</f>
        <v>H02</v>
      </c>
      <c r="D1708" s="88" t="e">
        <f>Calculations!BN1709</f>
        <v>#DIV/0!</v>
      </c>
      <c r="E1708" s="88" t="e">
        <f>Calculations!BO1709</f>
        <v>#DIV/0!</v>
      </c>
      <c r="F1708" s="89" t="e">
        <f t="shared" si="124"/>
        <v>#DIV/0!</v>
      </c>
      <c r="G1708" s="89" t="e">
        <f t="shared" si="125"/>
        <v>#DIV/0!</v>
      </c>
      <c r="H1708" s="88" t="e">
        <f t="shared" si="126"/>
        <v>#DIV/0!</v>
      </c>
      <c r="I1708" s="92" t="str">
        <f>IF(OR(COUNT(Calculations!BP1709:BY1709)&lt;3,COUNT(Calculations!BZ1709:CI1709)&lt;3),"N/A",IF(ISERROR(TTEST(Calculations!BP1709:BY1709,Calculations!BZ1709:CI1709,2,2)),"N/A",TTEST(Calculations!BP1709:BY1709,Calculations!BZ1709:CI1709,2,2)))</f>
        <v>N/A</v>
      </c>
      <c r="J1708" s="88" t="e">
        <f t="shared" si="127"/>
        <v>#DIV/0!</v>
      </c>
      <c r="K1708" s="93" t="str">
        <f>IF(AND('Test Sample Data'!N1708&gt;=35,'Control Sample Data'!N1708&gt;=35),"Type 3",IF(AND('Test Sample Data'!N1708&gt;=30,'Control Sample Data'!N1708&gt;=30,OR(I1708&gt;=0.05,I1708="N/A")),"Type 2",IF(OR(AND('Test Sample Data'!N1708&gt;=30,'Control Sample Data'!N1708&lt;=30),AND('Test Sample Data'!N1708&lt;=30,'Control Sample Data'!N1708&gt;=30)),"Type 1","OKAY")))</f>
        <v>OKAY</v>
      </c>
    </row>
    <row r="1709" spans="1:11">
      <c r="A1709" s="68"/>
      <c r="B1709" s="95" t="str">
        <f>IF('Gene Table'!E1709="","",'Gene Table'!E1709)</f>
        <v>hsa-miR-5681a</v>
      </c>
      <c r="C1709" s="87" t="str">
        <f>'Gene Table'!B1709</f>
        <v>H03</v>
      </c>
      <c r="D1709" s="88" t="e">
        <f>Calculations!BN1710</f>
        <v>#DIV/0!</v>
      </c>
      <c r="E1709" s="88" t="e">
        <f>Calculations!BO1710</f>
        <v>#DIV/0!</v>
      </c>
      <c r="F1709" s="89" t="e">
        <f t="shared" si="124"/>
        <v>#DIV/0!</v>
      </c>
      <c r="G1709" s="89" t="e">
        <f t="shared" si="125"/>
        <v>#DIV/0!</v>
      </c>
      <c r="H1709" s="88" t="e">
        <f t="shared" si="126"/>
        <v>#DIV/0!</v>
      </c>
      <c r="I1709" s="92" t="str">
        <f>IF(OR(COUNT(Calculations!BP1710:BY1710)&lt;3,COUNT(Calculations!BZ1710:CI1710)&lt;3),"N/A",IF(ISERROR(TTEST(Calculations!BP1710:BY1710,Calculations!BZ1710:CI1710,2,2)),"N/A",TTEST(Calculations!BP1710:BY1710,Calculations!BZ1710:CI1710,2,2)))</f>
        <v>N/A</v>
      </c>
      <c r="J1709" s="88" t="e">
        <f t="shared" si="127"/>
        <v>#DIV/0!</v>
      </c>
      <c r="K1709" s="93" t="str">
        <f>IF(AND('Test Sample Data'!N1709&gt;=35,'Control Sample Data'!N1709&gt;=35),"Type 3",IF(AND('Test Sample Data'!N1709&gt;=30,'Control Sample Data'!N1709&gt;=30,OR(I1709&gt;=0.05,I1709="N/A")),"Type 2",IF(OR(AND('Test Sample Data'!N1709&gt;=30,'Control Sample Data'!N1709&lt;=30),AND('Test Sample Data'!N1709&lt;=30,'Control Sample Data'!N1709&gt;=30)),"Type 1","OKAY")))</f>
        <v>OKAY</v>
      </c>
    </row>
    <row r="1710" spans="1:11">
      <c r="A1710" s="68"/>
      <c r="B1710" s="95" t="str">
        <f>IF('Gene Table'!E1710="","",'Gene Table'!E1710)</f>
        <v/>
      </c>
      <c r="C1710" s="87" t="str">
        <f>'Gene Table'!B1710</f>
        <v>H04</v>
      </c>
      <c r="D1710" s="88" t="e">
        <f>Calculations!BN1711</f>
        <v>#DIV/0!</v>
      </c>
      <c r="E1710" s="88" t="e">
        <f>Calculations!BO1711</f>
        <v>#DIV/0!</v>
      </c>
      <c r="F1710" s="89" t="e">
        <f t="shared" si="124"/>
        <v>#DIV/0!</v>
      </c>
      <c r="G1710" s="89" t="e">
        <f t="shared" si="125"/>
        <v>#DIV/0!</v>
      </c>
      <c r="H1710" s="88" t="e">
        <f t="shared" si="126"/>
        <v>#DIV/0!</v>
      </c>
      <c r="I1710" s="92" t="str">
        <f>IF(OR(COUNT(Calculations!BP1711:BY1711)&lt;3,COUNT(Calculations!BZ1711:CI1711)&lt;3),"N/A",IF(ISERROR(TTEST(Calculations!BP1711:BY1711,Calculations!BZ1711:CI1711,2,2)),"N/A",TTEST(Calculations!BP1711:BY1711,Calculations!BZ1711:CI1711,2,2)))</f>
        <v>N/A</v>
      </c>
      <c r="J1710" s="88" t="e">
        <f t="shared" si="127"/>
        <v>#DIV/0!</v>
      </c>
      <c r="K1710" s="93" t="str">
        <f>IF(AND('Test Sample Data'!N1710&gt;=35,'Control Sample Data'!N1710&gt;=35),"Type 3",IF(AND('Test Sample Data'!N1710&gt;=30,'Control Sample Data'!N1710&gt;=30,OR(I1710&gt;=0.05,I1710="N/A")),"Type 2",IF(OR(AND('Test Sample Data'!N1710&gt;=30,'Control Sample Data'!N1710&lt;=30),AND('Test Sample Data'!N1710&lt;=30,'Control Sample Data'!N1710&gt;=30)),"Type 1","OKAY")))</f>
        <v>OKAY</v>
      </c>
    </row>
    <row r="1711" spans="1:11">
      <c r="A1711" s="68"/>
      <c r="B1711" s="95" t="str">
        <f>IF('Gene Table'!E1711="","",'Gene Table'!E1711)</f>
        <v>hsa-miR-5682</v>
      </c>
      <c r="C1711" s="87" t="str">
        <f>'Gene Table'!B1711</f>
        <v>H05</v>
      </c>
      <c r="D1711" s="88" t="e">
        <f>Calculations!BN1712</f>
        <v>#DIV/0!</v>
      </c>
      <c r="E1711" s="88" t="e">
        <f>Calculations!BO1712</f>
        <v>#DIV/0!</v>
      </c>
      <c r="F1711" s="89" t="e">
        <f t="shared" si="124"/>
        <v>#DIV/0!</v>
      </c>
      <c r="G1711" s="89" t="e">
        <f t="shared" si="125"/>
        <v>#DIV/0!</v>
      </c>
      <c r="H1711" s="88" t="e">
        <f t="shared" si="126"/>
        <v>#DIV/0!</v>
      </c>
      <c r="I1711" s="92" t="str">
        <f>IF(OR(COUNT(Calculations!BP1712:BY1712)&lt;3,COUNT(Calculations!BZ1712:CI1712)&lt;3),"N/A",IF(ISERROR(TTEST(Calculations!BP1712:BY1712,Calculations!BZ1712:CI1712,2,2)),"N/A",TTEST(Calculations!BP1712:BY1712,Calculations!BZ1712:CI1712,2,2)))</f>
        <v>N/A</v>
      </c>
      <c r="J1711" s="88" t="e">
        <f t="shared" si="127"/>
        <v>#DIV/0!</v>
      </c>
      <c r="K1711" s="93" t="str">
        <f>IF(AND('Test Sample Data'!N1711&gt;=35,'Control Sample Data'!N1711&gt;=35),"Type 3",IF(AND('Test Sample Data'!N1711&gt;=30,'Control Sample Data'!N1711&gt;=30,OR(I1711&gt;=0.05,I1711="N/A")),"Type 2",IF(OR(AND('Test Sample Data'!N1711&gt;=30,'Control Sample Data'!N1711&lt;=30),AND('Test Sample Data'!N1711&lt;=30,'Control Sample Data'!N1711&gt;=30)),"Type 1","OKAY")))</f>
        <v>OKAY</v>
      </c>
    </row>
    <row r="1712" spans="1:11">
      <c r="A1712" s="68"/>
      <c r="B1712" s="95" t="str">
        <f>IF('Gene Table'!E1712="","",'Gene Table'!E1712)</f>
        <v/>
      </c>
      <c r="C1712" s="87" t="str">
        <f>'Gene Table'!B1712</f>
        <v>H06</v>
      </c>
      <c r="D1712" s="88" t="e">
        <f>Calculations!BN1713</f>
        <v>#DIV/0!</v>
      </c>
      <c r="E1712" s="88" t="e">
        <f>Calculations!BO1713</f>
        <v>#DIV/0!</v>
      </c>
      <c r="F1712" s="89" t="e">
        <f t="shared" si="124"/>
        <v>#DIV/0!</v>
      </c>
      <c r="G1712" s="89" t="e">
        <f t="shared" si="125"/>
        <v>#DIV/0!</v>
      </c>
      <c r="H1712" s="88" t="e">
        <f t="shared" si="126"/>
        <v>#DIV/0!</v>
      </c>
      <c r="I1712" s="92" t="str">
        <f>IF(OR(COUNT(Calculations!BP1713:BY1713)&lt;3,COUNT(Calculations!BZ1713:CI1713)&lt;3),"N/A",IF(ISERROR(TTEST(Calculations!BP1713:BY1713,Calculations!BZ1713:CI1713,2,2)),"N/A",TTEST(Calculations!BP1713:BY1713,Calculations!BZ1713:CI1713,2,2)))</f>
        <v>N/A</v>
      </c>
      <c r="J1712" s="88" t="e">
        <f t="shared" si="127"/>
        <v>#DIV/0!</v>
      </c>
      <c r="K1712" s="93" t="str">
        <f>IF(AND('Test Sample Data'!N1712&gt;=35,'Control Sample Data'!N1712&gt;=35),"Type 3",IF(AND('Test Sample Data'!N1712&gt;=30,'Control Sample Data'!N1712&gt;=30,OR(I1712&gt;=0.05,I1712="N/A")),"Type 2",IF(OR(AND('Test Sample Data'!N1712&gt;=30,'Control Sample Data'!N1712&lt;=30),AND('Test Sample Data'!N1712&lt;=30,'Control Sample Data'!N1712&gt;=30)),"Type 1","OKAY")))</f>
        <v>OKAY</v>
      </c>
    </row>
    <row r="1713" spans="1:11">
      <c r="A1713" s="68"/>
      <c r="B1713" s="95" t="str">
        <f>IF('Gene Table'!E1713="","",'Gene Table'!E1713)</f>
        <v>hsa-miR-548aw</v>
      </c>
      <c r="C1713" s="87" t="str">
        <f>'Gene Table'!B1713</f>
        <v>H07</v>
      </c>
      <c r="D1713" s="88" t="e">
        <f>Calculations!BN1714</f>
        <v>#DIV/0!</v>
      </c>
      <c r="E1713" s="88" t="e">
        <f>Calculations!BO1714</f>
        <v>#DIV/0!</v>
      </c>
      <c r="F1713" s="89" t="e">
        <f t="shared" si="124"/>
        <v>#DIV/0!</v>
      </c>
      <c r="G1713" s="89" t="e">
        <f t="shared" si="125"/>
        <v>#DIV/0!</v>
      </c>
      <c r="H1713" s="88" t="e">
        <f t="shared" si="126"/>
        <v>#DIV/0!</v>
      </c>
      <c r="I1713" s="92" t="str">
        <f>IF(OR(COUNT(Calculations!BP1714:BY1714)&lt;3,COUNT(Calculations!BZ1714:CI1714)&lt;3),"N/A",IF(ISERROR(TTEST(Calculations!BP1714:BY1714,Calculations!BZ1714:CI1714,2,2)),"N/A",TTEST(Calculations!BP1714:BY1714,Calculations!BZ1714:CI1714,2,2)))</f>
        <v>N/A</v>
      </c>
      <c r="J1713" s="88" t="e">
        <f t="shared" si="127"/>
        <v>#DIV/0!</v>
      </c>
      <c r="K1713" s="93" t="str">
        <f>IF(AND('Test Sample Data'!N1713&gt;=35,'Control Sample Data'!N1713&gt;=35),"Type 3",IF(AND('Test Sample Data'!N1713&gt;=30,'Control Sample Data'!N1713&gt;=30,OR(I1713&gt;=0.05,I1713="N/A")),"Type 2",IF(OR(AND('Test Sample Data'!N1713&gt;=30,'Control Sample Data'!N1713&lt;=30),AND('Test Sample Data'!N1713&lt;=30,'Control Sample Data'!N1713&gt;=30)),"Type 1","OKAY")))</f>
        <v>OKAY</v>
      </c>
    </row>
    <row r="1714" spans="1:11">
      <c r="A1714" s="68"/>
      <c r="B1714" s="95" t="str">
        <f>IF('Gene Table'!E1714="","",'Gene Table'!E1714)</f>
        <v/>
      </c>
      <c r="C1714" s="87" t="str">
        <f>'Gene Table'!B1714</f>
        <v>H08</v>
      </c>
      <c r="D1714" s="88" t="e">
        <f>Calculations!BN1715</f>
        <v>#DIV/0!</v>
      </c>
      <c r="E1714" s="88" t="e">
        <f>Calculations!BO1715</f>
        <v>#DIV/0!</v>
      </c>
      <c r="F1714" s="89" t="e">
        <f t="shared" si="124"/>
        <v>#DIV/0!</v>
      </c>
      <c r="G1714" s="89" t="e">
        <f t="shared" si="125"/>
        <v>#DIV/0!</v>
      </c>
      <c r="H1714" s="88" t="e">
        <f t="shared" si="126"/>
        <v>#DIV/0!</v>
      </c>
      <c r="I1714" s="92" t="str">
        <f>IF(OR(COUNT(Calculations!BP1715:BY1715)&lt;3,COUNT(Calculations!BZ1715:CI1715)&lt;3),"N/A",IF(ISERROR(TTEST(Calculations!BP1715:BY1715,Calculations!BZ1715:CI1715,2,2)),"N/A",TTEST(Calculations!BP1715:BY1715,Calculations!BZ1715:CI1715,2,2)))</f>
        <v>N/A</v>
      </c>
      <c r="J1714" s="88" t="e">
        <f t="shared" si="127"/>
        <v>#DIV/0!</v>
      </c>
      <c r="K1714" s="93" t="str">
        <f>IF(AND('Test Sample Data'!N1714&gt;=35,'Control Sample Data'!N1714&gt;=35),"Type 3",IF(AND('Test Sample Data'!N1714&gt;=30,'Control Sample Data'!N1714&gt;=30,OR(I1714&gt;=0.05,I1714="N/A")),"Type 2",IF(OR(AND('Test Sample Data'!N1714&gt;=30,'Control Sample Data'!N1714&lt;=30),AND('Test Sample Data'!N1714&lt;=30,'Control Sample Data'!N1714&gt;=30)),"Type 1","OKAY")))</f>
        <v>OKAY</v>
      </c>
    </row>
    <row r="1715" spans="1:11">
      <c r="A1715" s="68"/>
      <c r="B1715" s="95" t="str">
        <f>IF('Gene Table'!E1715="","",'Gene Table'!E1715)</f>
        <v>hsa-miR-5683</v>
      </c>
      <c r="C1715" s="87" t="str">
        <f>'Gene Table'!B1715</f>
        <v>H09</v>
      </c>
      <c r="D1715" s="88" t="e">
        <f>Calculations!BN1716</f>
        <v>#DIV/0!</v>
      </c>
      <c r="E1715" s="88" t="e">
        <f>Calculations!BO1716</f>
        <v>#DIV/0!</v>
      </c>
      <c r="F1715" s="89" t="e">
        <f t="shared" si="124"/>
        <v>#DIV/0!</v>
      </c>
      <c r="G1715" s="89" t="e">
        <f t="shared" si="125"/>
        <v>#DIV/0!</v>
      </c>
      <c r="H1715" s="88" t="e">
        <f t="shared" si="126"/>
        <v>#DIV/0!</v>
      </c>
      <c r="I1715" s="92" t="str">
        <f>IF(OR(COUNT(Calculations!BP1716:BY1716)&lt;3,COUNT(Calculations!BZ1716:CI1716)&lt;3),"N/A",IF(ISERROR(TTEST(Calculations!BP1716:BY1716,Calculations!BZ1716:CI1716,2,2)),"N/A",TTEST(Calculations!BP1716:BY1716,Calculations!BZ1716:CI1716,2,2)))</f>
        <v>N/A</v>
      </c>
      <c r="J1715" s="88" t="e">
        <f t="shared" si="127"/>
        <v>#DIV/0!</v>
      </c>
      <c r="K1715" s="93" t="str">
        <f>IF(AND('Test Sample Data'!N1715&gt;=35,'Control Sample Data'!N1715&gt;=35),"Type 3",IF(AND('Test Sample Data'!N1715&gt;=30,'Control Sample Data'!N1715&gt;=30,OR(I1715&gt;=0.05,I1715="N/A")),"Type 2",IF(OR(AND('Test Sample Data'!N1715&gt;=30,'Control Sample Data'!N1715&lt;=30),AND('Test Sample Data'!N1715&lt;=30,'Control Sample Data'!N1715&gt;=30)),"Type 1","OKAY")))</f>
        <v>OKAY</v>
      </c>
    </row>
    <row r="1716" spans="1:11">
      <c r="A1716" s="68"/>
      <c r="B1716" s="95" t="str">
        <f>IF('Gene Table'!E1716="","",'Gene Table'!E1716)</f>
        <v/>
      </c>
      <c r="C1716" s="87" t="str">
        <f>'Gene Table'!B1716</f>
        <v>H10</v>
      </c>
      <c r="D1716" s="88" t="e">
        <f>Calculations!BN1717</f>
        <v>#DIV/0!</v>
      </c>
      <c r="E1716" s="88" t="e">
        <f>Calculations!BO1717</f>
        <v>#DIV/0!</v>
      </c>
      <c r="F1716" s="89" t="e">
        <f t="shared" si="124"/>
        <v>#DIV/0!</v>
      </c>
      <c r="G1716" s="89" t="e">
        <f t="shared" si="125"/>
        <v>#DIV/0!</v>
      </c>
      <c r="H1716" s="88" t="e">
        <f t="shared" si="126"/>
        <v>#DIV/0!</v>
      </c>
      <c r="I1716" s="92" t="str">
        <f>IF(OR(COUNT(Calculations!BP1717:BY1717)&lt;3,COUNT(Calculations!BZ1717:CI1717)&lt;3),"N/A",IF(ISERROR(TTEST(Calculations!BP1717:BY1717,Calculations!BZ1717:CI1717,2,2)),"N/A",TTEST(Calculations!BP1717:BY1717,Calculations!BZ1717:CI1717,2,2)))</f>
        <v>N/A</v>
      </c>
      <c r="J1716" s="88" t="e">
        <f t="shared" si="127"/>
        <v>#DIV/0!</v>
      </c>
      <c r="K1716" s="93" t="str">
        <f>IF(AND('Test Sample Data'!N1716&gt;=35,'Control Sample Data'!N1716&gt;=35),"Type 3",IF(AND('Test Sample Data'!N1716&gt;=30,'Control Sample Data'!N1716&gt;=30,OR(I1716&gt;=0.05,I1716="N/A")),"Type 2",IF(OR(AND('Test Sample Data'!N1716&gt;=30,'Control Sample Data'!N1716&lt;=30),AND('Test Sample Data'!N1716&lt;=30,'Control Sample Data'!N1716&gt;=30)),"Type 1","OKAY")))</f>
        <v>OKAY</v>
      </c>
    </row>
    <row r="1717" spans="1:11">
      <c r="A1717" s="68"/>
      <c r="B1717" s="95" t="str">
        <f>IF('Gene Table'!E1717="","",'Gene Table'!E1717)</f>
        <v>hsa-miR-5684</v>
      </c>
      <c r="C1717" s="87" t="str">
        <f>'Gene Table'!B1717</f>
        <v>H11</v>
      </c>
      <c r="D1717" s="88" t="e">
        <f>Calculations!BN1718</f>
        <v>#DIV/0!</v>
      </c>
      <c r="E1717" s="88" t="e">
        <f>Calculations!BO1718</f>
        <v>#DIV/0!</v>
      </c>
      <c r="F1717" s="89" t="e">
        <f t="shared" si="124"/>
        <v>#DIV/0!</v>
      </c>
      <c r="G1717" s="89" t="e">
        <f t="shared" si="125"/>
        <v>#DIV/0!</v>
      </c>
      <c r="H1717" s="88" t="e">
        <f t="shared" si="126"/>
        <v>#DIV/0!</v>
      </c>
      <c r="I1717" s="92" t="str">
        <f>IF(OR(COUNT(Calculations!BP1718:BY1718)&lt;3,COUNT(Calculations!BZ1718:CI1718)&lt;3),"N/A",IF(ISERROR(TTEST(Calculations!BP1718:BY1718,Calculations!BZ1718:CI1718,2,2)),"N/A",TTEST(Calculations!BP1718:BY1718,Calculations!BZ1718:CI1718,2,2)))</f>
        <v>N/A</v>
      </c>
      <c r="J1717" s="88" t="e">
        <f t="shared" si="127"/>
        <v>#DIV/0!</v>
      </c>
      <c r="K1717" s="93" t="str">
        <f>IF(AND('Test Sample Data'!N1717&gt;=35,'Control Sample Data'!N1717&gt;=35),"Type 3",IF(AND('Test Sample Data'!N1717&gt;=30,'Control Sample Data'!N1717&gt;=30,OR(I1717&gt;=0.05,I1717="N/A")),"Type 2",IF(OR(AND('Test Sample Data'!N1717&gt;=30,'Control Sample Data'!N1717&lt;=30),AND('Test Sample Data'!N1717&lt;=30,'Control Sample Data'!N1717&gt;=30)),"Type 1","OKAY")))</f>
        <v>OKAY</v>
      </c>
    </row>
    <row r="1718" spans="1:11">
      <c r="A1718" s="68"/>
      <c r="B1718" s="95" t="str">
        <f>IF('Gene Table'!E1718="","",'Gene Table'!E1718)</f>
        <v/>
      </c>
      <c r="C1718" s="87" t="str">
        <f>'Gene Table'!B1718</f>
        <v>H12</v>
      </c>
      <c r="D1718" s="88" t="e">
        <f>Calculations!BN1719</f>
        <v>#DIV/0!</v>
      </c>
      <c r="E1718" s="88" t="e">
        <f>Calculations!BO1719</f>
        <v>#DIV/0!</v>
      </c>
      <c r="F1718" s="89" t="e">
        <f t="shared" si="124"/>
        <v>#DIV/0!</v>
      </c>
      <c r="G1718" s="89" t="e">
        <f t="shared" si="125"/>
        <v>#DIV/0!</v>
      </c>
      <c r="H1718" s="88" t="e">
        <f t="shared" si="126"/>
        <v>#DIV/0!</v>
      </c>
      <c r="I1718" s="92" t="str">
        <f>IF(OR(COUNT(Calculations!BP1719:BY1719)&lt;3,COUNT(Calculations!BZ1719:CI1719)&lt;3),"N/A",IF(ISERROR(TTEST(Calculations!BP1719:BY1719,Calculations!BZ1719:CI1719,2,2)),"N/A",TTEST(Calculations!BP1719:BY1719,Calculations!BZ1719:CI1719,2,2)))</f>
        <v>N/A</v>
      </c>
      <c r="J1718" s="88" t="e">
        <f t="shared" si="127"/>
        <v>#DIV/0!</v>
      </c>
      <c r="K1718" s="93" t="str">
        <f>IF(AND('Test Sample Data'!N1718&gt;=35,'Control Sample Data'!N1718&gt;=35),"Type 3",IF(AND('Test Sample Data'!N1718&gt;=30,'Control Sample Data'!N1718&gt;=30,OR(I1718&gt;=0.05,I1718="N/A")),"Type 2",IF(OR(AND('Test Sample Data'!N1718&gt;=30,'Control Sample Data'!N1718&lt;=30),AND('Test Sample Data'!N1718&lt;=30,'Control Sample Data'!N1718&gt;=30)),"Type 1","OKAY")))</f>
        <v>OKAY</v>
      </c>
    </row>
    <row r="1719" spans="1:11">
      <c r="A1719" s="68"/>
      <c r="B1719" s="95" t="str">
        <f>IF('Gene Table'!E1719="","",'Gene Table'!E1719)</f>
        <v>hsa-miR-548ax</v>
      </c>
      <c r="C1719" s="87" t="str">
        <f>'Gene Table'!B1719</f>
        <v>H13</v>
      </c>
      <c r="D1719" s="88" t="e">
        <f>Calculations!BN1720</f>
        <v>#DIV/0!</v>
      </c>
      <c r="E1719" s="88" t="e">
        <f>Calculations!BO1720</f>
        <v>#DIV/0!</v>
      </c>
      <c r="F1719" s="89" t="e">
        <f t="shared" si="124"/>
        <v>#DIV/0!</v>
      </c>
      <c r="G1719" s="89" t="e">
        <f t="shared" si="125"/>
        <v>#DIV/0!</v>
      </c>
      <c r="H1719" s="88" t="e">
        <f t="shared" si="126"/>
        <v>#DIV/0!</v>
      </c>
      <c r="I1719" s="92" t="str">
        <f>IF(OR(COUNT(Calculations!BP1720:BY1720)&lt;3,COUNT(Calculations!BZ1720:CI1720)&lt;3),"N/A",IF(ISERROR(TTEST(Calculations!BP1720:BY1720,Calculations!BZ1720:CI1720,2,2)),"N/A",TTEST(Calculations!BP1720:BY1720,Calculations!BZ1720:CI1720,2,2)))</f>
        <v>N/A</v>
      </c>
      <c r="J1719" s="88" t="e">
        <f t="shared" si="127"/>
        <v>#DIV/0!</v>
      </c>
      <c r="K1719" s="93" t="str">
        <f>IF(AND('Test Sample Data'!N1719&gt;=35,'Control Sample Data'!N1719&gt;=35),"Type 3",IF(AND('Test Sample Data'!N1719&gt;=30,'Control Sample Data'!N1719&gt;=30,OR(I1719&gt;=0.05,I1719="N/A")),"Type 2",IF(OR(AND('Test Sample Data'!N1719&gt;=30,'Control Sample Data'!N1719&lt;=30),AND('Test Sample Data'!N1719&lt;=30,'Control Sample Data'!N1719&gt;=30)),"Type 1","OKAY")))</f>
        <v>OKAY</v>
      </c>
    </row>
    <row r="1720" spans="1:11">
      <c r="A1720" s="68"/>
      <c r="B1720" s="95" t="str">
        <f>IF('Gene Table'!E1720="","",'Gene Table'!E1720)</f>
        <v/>
      </c>
      <c r="C1720" s="87" t="str">
        <f>'Gene Table'!B1720</f>
        <v>H14</v>
      </c>
      <c r="D1720" s="88" t="e">
        <f>Calculations!BN1721</f>
        <v>#DIV/0!</v>
      </c>
      <c r="E1720" s="88" t="e">
        <f>Calculations!BO1721</f>
        <v>#DIV/0!</v>
      </c>
      <c r="F1720" s="89" t="e">
        <f t="shared" si="124"/>
        <v>#DIV/0!</v>
      </c>
      <c r="G1720" s="89" t="e">
        <f t="shared" si="125"/>
        <v>#DIV/0!</v>
      </c>
      <c r="H1720" s="88" t="e">
        <f t="shared" si="126"/>
        <v>#DIV/0!</v>
      </c>
      <c r="I1720" s="92" t="str">
        <f>IF(OR(COUNT(Calculations!BP1721:BY1721)&lt;3,COUNT(Calculations!BZ1721:CI1721)&lt;3),"N/A",IF(ISERROR(TTEST(Calculations!BP1721:BY1721,Calculations!BZ1721:CI1721,2,2)),"N/A",TTEST(Calculations!BP1721:BY1721,Calculations!BZ1721:CI1721,2,2)))</f>
        <v>N/A</v>
      </c>
      <c r="J1720" s="88" t="e">
        <f t="shared" si="127"/>
        <v>#DIV/0!</v>
      </c>
      <c r="K1720" s="93" t="str">
        <f>IF(AND('Test Sample Data'!N1720&gt;=35,'Control Sample Data'!N1720&gt;=35),"Type 3",IF(AND('Test Sample Data'!N1720&gt;=30,'Control Sample Data'!N1720&gt;=30,OR(I1720&gt;=0.05,I1720="N/A")),"Type 2",IF(OR(AND('Test Sample Data'!N1720&gt;=30,'Control Sample Data'!N1720&lt;=30),AND('Test Sample Data'!N1720&lt;=30,'Control Sample Data'!N1720&gt;=30)),"Type 1","OKAY")))</f>
        <v>OKAY</v>
      </c>
    </row>
    <row r="1721" spans="1:11">
      <c r="A1721" s="68"/>
      <c r="B1721" s="95" t="str">
        <f>IF('Gene Table'!E1721="","",'Gene Table'!E1721)</f>
        <v>hsa-miR-5685</v>
      </c>
      <c r="C1721" s="87" t="str">
        <f>'Gene Table'!B1721</f>
        <v>H15</v>
      </c>
      <c r="D1721" s="88" t="e">
        <f>Calculations!BN1722</f>
        <v>#DIV/0!</v>
      </c>
      <c r="E1721" s="88" t="e">
        <f>Calculations!BO1722</f>
        <v>#DIV/0!</v>
      </c>
      <c r="F1721" s="89" t="e">
        <f t="shared" si="124"/>
        <v>#DIV/0!</v>
      </c>
      <c r="G1721" s="89" t="e">
        <f t="shared" si="125"/>
        <v>#DIV/0!</v>
      </c>
      <c r="H1721" s="88" t="e">
        <f t="shared" si="126"/>
        <v>#DIV/0!</v>
      </c>
      <c r="I1721" s="92" t="str">
        <f>IF(OR(COUNT(Calculations!BP1722:BY1722)&lt;3,COUNT(Calculations!BZ1722:CI1722)&lt;3),"N/A",IF(ISERROR(TTEST(Calculations!BP1722:BY1722,Calculations!BZ1722:CI1722,2,2)),"N/A",TTEST(Calculations!BP1722:BY1722,Calculations!BZ1722:CI1722,2,2)))</f>
        <v>N/A</v>
      </c>
      <c r="J1721" s="88" t="e">
        <f t="shared" si="127"/>
        <v>#DIV/0!</v>
      </c>
      <c r="K1721" s="93" t="str">
        <f>IF(AND('Test Sample Data'!N1721&gt;=35,'Control Sample Data'!N1721&gt;=35),"Type 3",IF(AND('Test Sample Data'!N1721&gt;=30,'Control Sample Data'!N1721&gt;=30,OR(I1721&gt;=0.05,I1721="N/A")),"Type 2",IF(OR(AND('Test Sample Data'!N1721&gt;=30,'Control Sample Data'!N1721&lt;=30),AND('Test Sample Data'!N1721&lt;=30,'Control Sample Data'!N1721&gt;=30)),"Type 1","OKAY")))</f>
        <v>OKAY</v>
      </c>
    </row>
    <row r="1722" spans="1:11">
      <c r="A1722" s="68"/>
      <c r="B1722" s="95" t="str">
        <f>IF('Gene Table'!E1722="","",'Gene Table'!E1722)</f>
        <v/>
      </c>
      <c r="C1722" s="87" t="str">
        <f>'Gene Table'!B1722</f>
        <v>H16</v>
      </c>
      <c r="D1722" s="88" t="e">
        <f>Calculations!BN1723</f>
        <v>#DIV/0!</v>
      </c>
      <c r="E1722" s="88" t="e">
        <f>Calculations!BO1723</f>
        <v>#DIV/0!</v>
      </c>
      <c r="F1722" s="89" t="e">
        <f t="shared" si="124"/>
        <v>#DIV/0!</v>
      </c>
      <c r="G1722" s="89" t="e">
        <f t="shared" si="125"/>
        <v>#DIV/0!</v>
      </c>
      <c r="H1722" s="88" t="e">
        <f t="shared" si="126"/>
        <v>#DIV/0!</v>
      </c>
      <c r="I1722" s="92" t="str">
        <f>IF(OR(COUNT(Calculations!BP1723:BY1723)&lt;3,COUNT(Calculations!BZ1723:CI1723)&lt;3),"N/A",IF(ISERROR(TTEST(Calculations!BP1723:BY1723,Calculations!BZ1723:CI1723,2,2)),"N/A",TTEST(Calculations!BP1723:BY1723,Calculations!BZ1723:CI1723,2,2)))</f>
        <v>N/A</v>
      </c>
      <c r="J1722" s="88" t="e">
        <f t="shared" si="127"/>
        <v>#DIV/0!</v>
      </c>
      <c r="K1722" s="93" t="str">
        <f>IF(AND('Test Sample Data'!N1722&gt;=35,'Control Sample Data'!N1722&gt;=35),"Type 3",IF(AND('Test Sample Data'!N1722&gt;=30,'Control Sample Data'!N1722&gt;=30,OR(I1722&gt;=0.05,I1722="N/A")),"Type 2",IF(OR(AND('Test Sample Data'!N1722&gt;=30,'Control Sample Data'!N1722&lt;=30),AND('Test Sample Data'!N1722&lt;=30,'Control Sample Data'!N1722&gt;=30)),"Type 1","OKAY")))</f>
        <v>OKAY</v>
      </c>
    </row>
    <row r="1723" spans="1:11">
      <c r="A1723" s="68"/>
      <c r="B1723" s="95" t="str">
        <f>IF('Gene Table'!E1723="","",'Gene Table'!E1723)</f>
        <v>hsa-miR-5692c</v>
      </c>
      <c r="C1723" s="87" t="str">
        <f>'Gene Table'!B1723</f>
        <v>H17</v>
      </c>
      <c r="D1723" s="88" t="e">
        <f>Calculations!BN1724</f>
        <v>#DIV/0!</v>
      </c>
      <c r="E1723" s="88" t="e">
        <f>Calculations!BO1724</f>
        <v>#DIV/0!</v>
      </c>
      <c r="F1723" s="89" t="e">
        <f t="shared" si="124"/>
        <v>#DIV/0!</v>
      </c>
      <c r="G1723" s="89" t="e">
        <f t="shared" si="125"/>
        <v>#DIV/0!</v>
      </c>
      <c r="H1723" s="88" t="e">
        <f t="shared" si="126"/>
        <v>#DIV/0!</v>
      </c>
      <c r="I1723" s="92" t="str">
        <f>IF(OR(COUNT(Calculations!BP1724:BY1724)&lt;3,COUNT(Calculations!BZ1724:CI1724)&lt;3),"N/A",IF(ISERROR(TTEST(Calculations!BP1724:BY1724,Calculations!BZ1724:CI1724,2,2)),"N/A",TTEST(Calculations!BP1724:BY1724,Calculations!BZ1724:CI1724,2,2)))</f>
        <v>N/A</v>
      </c>
      <c r="J1723" s="88" t="e">
        <f t="shared" si="127"/>
        <v>#DIV/0!</v>
      </c>
      <c r="K1723" s="93" t="str">
        <f>IF(AND('Test Sample Data'!N1723&gt;=35,'Control Sample Data'!N1723&gt;=35),"Type 3",IF(AND('Test Sample Data'!N1723&gt;=30,'Control Sample Data'!N1723&gt;=30,OR(I1723&gt;=0.05,I1723="N/A")),"Type 2",IF(OR(AND('Test Sample Data'!N1723&gt;=30,'Control Sample Data'!N1723&lt;=30),AND('Test Sample Data'!N1723&lt;=30,'Control Sample Data'!N1723&gt;=30)),"Type 1","OKAY")))</f>
        <v>OKAY</v>
      </c>
    </row>
    <row r="1724" spans="1:11">
      <c r="A1724" s="68"/>
      <c r="B1724" s="95" t="str">
        <f>IF('Gene Table'!E1724="","",'Gene Table'!E1724)</f>
        <v/>
      </c>
      <c r="C1724" s="87" t="str">
        <f>'Gene Table'!B1724</f>
        <v>H18</v>
      </c>
      <c r="D1724" s="88" t="e">
        <f>Calculations!BN1725</f>
        <v>#DIV/0!</v>
      </c>
      <c r="E1724" s="88" t="e">
        <f>Calculations!BO1725</f>
        <v>#DIV/0!</v>
      </c>
      <c r="F1724" s="89" t="e">
        <f t="shared" ref="F1724:F1787" si="128">2^-D1724</f>
        <v>#DIV/0!</v>
      </c>
      <c r="G1724" s="89" t="e">
        <f t="shared" ref="G1724:G1787" si="129">2^-E1724</f>
        <v>#DIV/0!</v>
      </c>
      <c r="H1724" s="88" t="e">
        <f t="shared" ref="H1724:H1787" si="130">F1724/G1724</f>
        <v>#DIV/0!</v>
      </c>
      <c r="I1724" s="92" t="str">
        <f>IF(OR(COUNT(Calculations!BP1725:BY1725)&lt;3,COUNT(Calculations!BZ1725:CI1725)&lt;3),"N/A",IF(ISERROR(TTEST(Calculations!BP1725:BY1725,Calculations!BZ1725:CI1725,2,2)),"N/A",TTEST(Calculations!BP1725:BY1725,Calculations!BZ1725:CI1725,2,2)))</f>
        <v>N/A</v>
      </c>
      <c r="J1724" s="88" t="e">
        <f t="shared" ref="J1724:J1787" si="131">IF(H1724&gt;1,H1724,-1/H1724)</f>
        <v>#DIV/0!</v>
      </c>
      <c r="K1724" s="93" t="str">
        <f>IF(AND('Test Sample Data'!N1724&gt;=35,'Control Sample Data'!N1724&gt;=35),"Type 3",IF(AND('Test Sample Data'!N1724&gt;=30,'Control Sample Data'!N1724&gt;=30,OR(I1724&gt;=0.05,I1724="N/A")),"Type 2",IF(OR(AND('Test Sample Data'!N1724&gt;=30,'Control Sample Data'!N1724&lt;=30),AND('Test Sample Data'!N1724&lt;=30,'Control Sample Data'!N1724&gt;=30)),"Type 1","OKAY")))</f>
        <v>OKAY</v>
      </c>
    </row>
    <row r="1725" spans="1:11">
      <c r="A1725" s="68"/>
      <c r="B1725" s="95" t="str">
        <f>IF('Gene Table'!E1725="","",'Gene Table'!E1725)</f>
        <v>hsa-miR-5686</v>
      </c>
      <c r="C1725" s="87" t="str">
        <f>'Gene Table'!B1725</f>
        <v>H19</v>
      </c>
      <c r="D1725" s="88" t="e">
        <f>Calculations!BN1726</f>
        <v>#DIV/0!</v>
      </c>
      <c r="E1725" s="88" t="e">
        <f>Calculations!BO1726</f>
        <v>#DIV/0!</v>
      </c>
      <c r="F1725" s="89" t="e">
        <f t="shared" si="128"/>
        <v>#DIV/0!</v>
      </c>
      <c r="G1725" s="89" t="e">
        <f t="shared" si="129"/>
        <v>#DIV/0!</v>
      </c>
      <c r="H1725" s="88" t="e">
        <f t="shared" si="130"/>
        <v>#DIV/0!</v>
      </c>
      <c r="I1725" s="92" t="str">
        <f>IF(OR(COUNT(Calculations!BP1726:BY1726)&lt;3,COUNT(Calculations!BZ1726:CI1726)&lt;3),"N/A",IF(ISERROR(TTEST(Calculations!BP1726:BY1726,Calculations!BZ1726:CI1726,2,2)),"N/A",TTEST(Calculations!BP1726:BY1726,Calculations!BZ1726:CI1726,2,2)))</f>
        <v>N/A</v>
      </c>
      <c r="J1725" s="88" t="e">
        <f t="shared" si="131"/>
        <v>#DIV/0!</v>
      </c>
      <c r="K1725" s="93" t="str">
        <f>IF(AND('Test Sample Data'!N1725&gt;=35,'Control Sample Data'!N1725&gt;=35),"Type 3",IF(AND('Test Sample Data'!N1725&gt;=30,'Control Sample Data'!N1725&gt;=30,OR(I1725&gt;=0.05,I1725="N/A")),"Type 2",IF(OR(AND('Test Sample Data'!N1725&gt;=30,'Control Sample Data'!N1725&lt;=30),AND('Test Sample Data'!N1725&lt;=30,'Control Sample Data'!N1725&gt;=30)),"Type 1","OKAY")))</f>
        <v>OKAY</v>
      </c>
    </row>
    <row r="1726" spans="1:11">
      <c r="A1726" s="68"/>
      <c r="B1726" s="95" t="str">
        <f>IF('Gene Table'!E1726="","",'Gene Table'!E1726)</f>
        <v/>
      </c>
      <c r="C1726" s="87" t="str">
        <f>'Gene Table'!B1726</f>
        <v>H20</v>
      </c>
      <c r="D1726" s="88" t="e">
        <f>Calculations!BN1727</f>
        <v>#DIV/0!</v>
      </c>
      <c r="E1726" s="88" t="e">
        <f>Calculations!BO1727</f>
        <v>#DIV/0!</v>
      </c>
      <c r="F1726" s="89" t="e">
        <f t="shared" si="128"/>
        <v>#DIV/0!</v>
      </c>
      <c r="G1726" s="89" t="e">
        <f t="shared" si="129"/>
        <v>#DIV/0!</v>
      </c>
      <c r="H1726" s="88" t="e">
        <f t="shared" si="130"/>
        <v>#DIV/0!</v>
      </c>
      <c r="I1726" s="92" t="str">
        <f>IF(OR(COUNT(Calculations!BP1727:BY1727)&lt;3,COUNT(Calculations!BZ1727:CI1727)&lt;3),"N/A",IF(ISERROR(TTEST(Calculations!BP1727:BY1727,Calculations!BZ1727:CI1727,2,2)),"N/A",TTEST(Calculations!BP1727:BY1727,Calculations!BZ1727:CI1727,2,2)))</f>
        <v>N/A</v>
      </c>
      <c r="J1726" s="88" t="e">
        <f t="shared" si="131"/>
        <v>#DIV/0!</v>
      </c>
      <c r="K1726" s="93" t="str">
        <f>IF(AND('Test Sample Data'!N1726&gt;=35,'Control Sample Data'!N1726&gt;=35),"Type 3",IF(AND('Test Sample Data'!N1726&gt;=30,'Control Sample Data'!N1726&gt;=30,OR(I1726&gt;=0.05,I1726="N/A")),"Type 2",IF(OR(AND('Test Sample Data'!N1726&gt;=30,'Control Sample Data'!N1726&lt;=30),AND('Test Sample Data'!N1726&lt;=30,'Control Sample Data'!N1726&gt;=30)),"Type 1","OKAY")))</f>
        <v>OKAY</v>
      </c>
    </row>
    <row r="1727" spans="1:11">
      <c r="A1727" s="68"/>
      <c r="B1727" s="95" t="str">
        <f>IF('Gene Table'!E1727="","",'Gene Table'!E1727)</f>
        <v>hsa-miR-5687</v>
      </c>
      <c r="C1727" s="87" t="str">
        <f>'Gene Table'!B1727</f>
        <v>H21</v>
      </c>
      <c r="D1727" s="88" t="e">
        <f>Calculations!BN1728</f>
        <v>#DIV/0!</v>
      </c>
      <c r="E1727" s="88" t="e">
        <f>Calculations!BO1728</f>
        <v>#DIV/0!</v>
      </c>
      <c r="F1727" s="89" t="e">
        <f t="shared" si="128"/>
        <v>#DIV/0!</v>
      </c>
      <c r="G1727" s="89" t="e">
        <f t="shared" si="129"/>
        <v>#DIV/0!</v>
      </c>
      <c r="H1727" s="88" t="e">
        <f t="shared" si="130"/>
        <v>#DIV/0!</v>
      </c>
      <c r="I1727" s="92" t="str">
        <f>IF(OR(COUNT(Calculations!BP1728:BY1728)&lt;3,COUNT(Calculations!BZ1728:CI1728)&lt;3),"N/A",IF(ISERROR(TTEST(Calculations!BP1728:BY1728,Calculations!BZ1728:CI1728,2,2)),"N/A",TTEST(Calculations!BP1728:BY1728,Calculations!BZ1728:CI1728,2,2)))</f>
        <v>N/A</v>
      </c>
      <c r="J1727" s="88" t="e">
        <f t="shared" si="131"/>
        <v>#DIV/0!</v>
      </c>
      <c r="K1727" s="93" t="str">
        <f>IF(AND('Test Sample Data'!N1727&gt;=35,'Control Sample Data'!N1727&gt;=35),"Type 3",IF(AND('Test Sample Data'!N1727&gt;=30,'Control Sample Data'!N1727&gt;=30,OR(I1727&gt;=0.05,I1727="N/A")),"Type 2",IF(OR(AND('Test Sample Data'!N1727&gt;=30,'Control Sample Data'!N1727&lt;=30),AND('Test Sample Data'!N1727&lt;=30,'Control Sample Data'!N1727&gt;=30)),"Type 1","OKAY")))</f>
        <v>OKAY</v>
      </c>
    </row>
    <row r="1728" spans="1:11">
      <c r="A1728" s="68"/>
      <c r="B1728" s="95" t="str">
        <f>IF('Gene Table'!E1728="","",'Gene Table'!E1728)</f>
        <v/>
      </c>
      <c r="C1728" s="87" t="str">
        <f>'Gene Table'!B1728</f>
        <v>H22</v>
      </c>
      <c r="D1728" s="88" t="e">
        <f>Calculations!BN1729</f>
        <v>#DIV/0!</v>
      </c>
      <c r="E1728" s="88" t="e">
        <f>Calculations!BO1729</f>
        <v>#DIV/0!</v>
      </c>
      <c r="F1728" s="89" t="e">
        <f t="shared" si="128"/>
        <v>#DIV/0!</v>
      </c>
      <c r="G1728" s="89" t="e">
        <f t="shared" si="129"/>
        <v>#DIV/0!</v>
      </c>
      <c r="H1728" s="88" t="e">
        <f t="shared" si="130"/>
        <v>#DIV/0!</v>
      </c>
      <c r="I1728" s="92" t="str">
        <f>IF(OR(COUNT(Calculations!BP1729:BY1729)&lt;3,COUNT(Calculations!BZ1729:CI1729)&lt;3),"N/A",IF(ISERROR(TTEST(Calculations!BP1729:BY1729,Calculations!BZ1729:CI1729,2,2)),"N/A",TTEST(Calculations!BP1729:BY1729,Calculations!BZ1729:CI1729,2,2)))</f>
        <v>N/A</v>
      </c>
      <c r="J1728" s="88" t="e">
        <f t="shared" si="131"/>
        <v>#DIV/0!</v>
      </c>
      <c r="K1728" s="93" t="str">
        <f>IF(AND('Test Sample Data'!N1728&gt;=35,'Control Sample Data'!N1728&gt;=35),"Type 3",IF(AND('Test Sample Data'!N1728&gt;=30,'Control Sample Data'!N1728&gt;=30,OR(I1728&gt;=0.05,I1728="N/A")),"Type 2",IF(OR(AND('Test Sample Data'!N1728&gt;=30,'Control Sample Data'!N1728&lt;=30),AND('Test Sample Data'!N1728&lt;=30,'Control Sample Data'!N1728&gt;=30)),"Type 1","OKAY")))</f>
        <v>OKAY</v>
      </c>
    </row>
    <row r="1729" spans="1:11">
      <c r="A1729" s="68"/>
      <c r="B1729" s="95" t="str">
        <f>IF('Gene Table'!E1729="","",'Gene Table'!E1729)</f>
        <v>hsa-miR-5688</v>
      </c>
      <c r="C1729" s="87" t="str">
        <f>'Gene Table'!B1729</f>
        <v>H23</v>
      </c>
      <c r="D1729" s="88" t="e">
        <f>Calculations!BN1730</f>
        <v>#DIV/0!</v>
      </c>
      <c r="E1729" s="88" t="e">
        <f>Calculations!BO1730</f>
        <v>#DIV/0!</v>
      </c>
      <c r="F1729" s="89" t="e">
        <f t="shared" si="128"/>
        <v>#DIV/0!</v>
      </c>
      <c r="G1729" s="89" t="e">
        <f t="shared" si="129"/>
        <v>#DIV/0!</v>
      </c>
      <c r="H1729" s="88" t="e">
        <f t="shared" si="130"/>
        <v>#DIV/0!</v>
      </c>
      <c r="I1729" s="92" t="str">
        <f>IF(OR(COUNT(Calculations!BP1730:BY1730)&lt;3,COUNT(Calculations!BZ1730:CI1730)&lt;3),"N/A",IF(ISERROR(TTEST(Calculations!BP1730:BY1730,Calculations!BZ1730:CI1730,2,2)),"N/A",TTEST(Calculations!BP1730:BY1730,Calculations!BZ1730:CI1730,2,2)))</f>
        <v>N/A</v>
      </c>
      <c r="J1729" s="88" t="e">
        <f t="shared" si="131"/>
        <v>#DIV/0!</v>
      </c>
      <c r="K1729" s="93" t="str">
        <f>IF(AND('Test Sample Data'!N1729&gt;=35,'Control Sample Data'!N1729&gt;=35),"Type 3",IF(AND('Test Sample Data'!N1729&gt;=30,'Control Sample Data'!N1729&gt;=30,OR(I1729&gt;=0.05,I1729="N/A")),"Type 2",IF(OR(AND('Test Sample Data'!N1729&gt;=30,'Control Sample Data'!N1729&lt;=30),AND('Test Sample Data'!N1729&lt;=30,'Control Sample Data'!N1729&gt;=30)),"Type 1","OKAY")))</f>
        <v>OKAY</v>
      </c>
    </row>
    <row r="1730" spans="1:11">
      <c r="A1730" s="68"/>
      <c r="B1730" s="95" t="str">
        <f>IF('Gene Table'!E1730="","",'Gene Table'!E1730)</f>
        <v/>
      </c>
      <c r="C1730" s="87" t="str">
        <f>'Gene Table'!B1730</f>
        <v>H24</v>
      </c>
      <c r="D1730" s="88" t="e">
        <f>Calculations!BN1731</f>
        <v>#DIV/0!</v>
      </c>
      <c r="E1730" s="88" t="e">
        <f>Calculations!BO1731</f>
        <v>#DIV/0!</v>
      </c>
      <c r="F1730" s="89" t="e">
        <f t="shared" si="128"/>
        <v>#DIV/0!</v>
      </c>
      <c r="G1730" s="89" t="e">
        <f t="shared" si="129"/>
        <v>#DIV/0!</v>
      </c>
      <c r="H1730" s="88" t="e">
        <f t="shared" si="130"/>
        <v>#DIV/0!</v>
      </c>
      <c r="I1730" s="92" t="str">
        <f>IF(OR(COUNT(Calculations!BP1731:BY1731)&lt;3,COUNT(Calculations!BZ1731:CI1731)&lt;3),"N/A",IF(ISERROR(TTEST(Calculations!BP1731:BY1731,Calculations!BZ1731:CI1731,2,2)),"N/A",TTEST(Calculations!BP1731:BY1731,Calculations!BZ1731:CI1731,2,2)))</f>
        <v>N/A</v>
      </c>
      <c r="J1730" s="88" t="e">
        <f t="shared" si="131"/>
        <v>#DIV/0!</v>
      </c>
      <c r="K1730" s="93" t="str">
        <f>IF(AND('Test Sample Data'!N1730&gt;=35,'Control Sample Data'!N1730&gt;=35),"Type 3",IF(AND('Test Sample Data'!N1730&gt;=30,'Control Sample Data'!N1730&gt;=30,OR(I1730&gt;=0.05,I1730="N/A")),"Type 2",IF(OR(AND('Test Sample Data'!N1730&gt;=30,'Control Sample Data'!N1730&lt;=30),AND('Test Sample Data'!N1730&lt;=30,'Control Sample Data'!N1730&gt;=30)),"Type 1","OKAY")))</f>
        <v>OKAY</v>
      </c>
    </row>
    <row r="1731" spans="1:11">
      <c r="A1731" s="68"/>
      <c r="B1731" s="95" t="str">
        <f>IF('Gene Table'!E1731="","",'Gene Table'!E1731)</f>
        <v>hsa-miR-4763-5p</v>
      </c>
      <c r="C1731" s="87" t="str">
        <f>'Gene Table'!B1731</f>
        <v>I01</v>
      </c>
      <c r="D1731" s="88" t="e">
        <f>Calculations!BN1732</f>
        <v>#DIV/0!</v>
      </c>
      <c r="E1731" s="88" t="e">
        <f>Calculations!BO1732</f>
        <v>#DIV/0!</v>
      </c>
      <c r="F1731" s="89" t="e">
        <f t="shared" si="128"/>
        <v>#DIV/0!</v>
      </c>
      <c r="G1731" s="89" t="e">
        <f t="shared" si="129"/>
        <v>#DIV/0!</v>
      </c>
      <c r="H1731" s="88" t="e">
        <f t="shared" si="130"/>
        <v>#DIV/0!</v>
      </c>
      <c r="I1731" s="92" t="str">
        <f>IF(OR(COUNT(Calculations!BP1732:BY1732)&lt;3,COUNT(Calculations!BZ1732:CI1732)&lt;3),"N/A",IF(ISERROR(TTEST(Calculations!BP1732:BY1732,Calculations!BZ1732:CI1732,2,2)),"N/A",TTEST(Calculations!BP1732:BY1732,Calculations!BZ1732:CI1732,2,2)))</f>
        <v>N/A</v>
      </c>
      <c r="J1731" s="88" t="e">
        <f t="shared" si="131"/>
        <v>#DIV/0!</v>
      </c>
      <c r="K1731" s="93" t="str">
        <f>IF(AND('Test Sample Data'!N1731&gt;=35,'Control Sample Data'!N1731&gt;=35),"Type 3",IF(AND('Test Sample Data'!N1731&gt;=30,'Control Sample Data'!N1731&gt;=30,OR(I1731&gt;=0.05,I1731="N/A")),"Type 2",IF(OR(AND('Test Sample Data'!N1731&gt;=30,'Control Sample Data'!N1731&lt;=30),AND('Test Sample Data'!N1731&lt;=30,'Control Sample Data'!N1731&gt;=30)),"Type 1","OKAY")))</f>
        <v>OKAY</v>
      </c>
    </row>
    <row r="1732" spans="1:11">
      <c r="A1732" s="68"/>
      <c r="B1732" s="95" t="str">
        <f>IF('Gene Table'!E1732="","",'Gene Table'!E1732)</f>
        <v>hsa-miR-548ao-5p</v>
      </c>
      <c r="C1732" s="87" t="str">
        <f>'Gene Table'!B1732</f>
        <v>I02</v>
      </c>
      <c r="D1732" s="88" t="e">
        <f>Calculations!BN1733</f>
        <v>#DIV/0!</v>
      </c>
      <c r="E1732" s="88" t="e">
        <f>Calculations!BO1733</f>
        <v>#DIV/0!</v>
      </c>
      <c r="F1732" s="89" t="e">
        <f t="shared" si="128"/>
        <v>#DIV/0!</v>
      </c>
      <c r="G1732" s="89" t="e">
        <f t="shared" si="129"/>
        <v>#DIV/0!</v>
      </c>
      <c r="H1732" s="88" t="e">
        <f t="shared" si="130"/>
        <v>#DIV/0!</v>
      </c>
      <c r="I1732" s="92" t="str">
        <f>IF(OR(COUNT(Calculations!BP1733:BY1733)&lt;3,COUNT(Calculations!BZ1733:CI1733)&lt;3),"N/A",IF(ISERROR(TTEST(Calculations!BP1733:BY1733,Calculations!BZ1733:CI1733,2,2)),"N/A",TTEST(Calculations!BP1733:BY1733,Calculations!BZ1733:CI1733,2,2)))</f>
        <v>N/A</v>
      </c>
      <c r="J1732" s="88" t="e">
        <f t="shared" si="131"/>
        <v>#DIV/0!</v>
      </c>
      <c r="K1732" s="93" t="str">
        <f>IF(AND('Test Sample Data'!N1732&gt;=35,'Control Sample Data'!N1732&gt;=35),"Type 3",IF(AND('Test Sample Data'!N1732&gt;=30,'Control Sample Data'!N1732&gt;=30,OR(I1732&gt;=0.05,I1732="N/A")),"Type 2",IF(OR(AND('Test Sample Data'!N1732&gt;=30,'Control Sample Data'!N1732&lt;=30),AND('Test Sample Data'!N1732&lt;=30,'Control Sample Data'!N1732&gt;=30)),"Type 1","OKAY")))</f>
        <v>OKAY</v>
      </c>
    </row>
    <row r="1733" spans="1:11">
      <c r="A1733" s="68"/>
      <c r="B1733" s="95" t="str">
        <f>IF('Gene Table'!E1733="","",'Gene Table'!E1733)</f>
        <v>hsa-miR-4763-3p</v>
      </c>
      <c r="C1733" s="87" t="str">
        <f>'Gene Table'!B1733</f>
        <v>I03</v>
      </c>
      <c r="D1733" s="88" t="e">
        <f>Calculations!BN1734</f>
        <v>#DIV/0!</v>
      </c>
      <c r="E1733" s="88" t="e">
        <f>Calculations!BO1734</f>
        <v>#DIV/0!</v>
      </c>
      <c r="F1733" s="89" t="e">
        <f t="shared" si="128"/>
        <v>#DIV/0!</v>
      </c>
      <c r="G1733" s="89" t="e">
        <f t="shared" si="129"/>
        <v>#DIV/0!</v>
      </c>
      <c r="H1733" s="88" t="e">
        <f t="shared" si="130"/>
        <v>#DIV/0!</v>
      </c>
      <c r="I1733" s="92" t="str">
        <f>IF(OR(COUNT(Calculations!BP1734:BY1734)&lt;3,COUNT(Calculations!BZ1734:CI1734)&lt;3),"N/A",IF(ISERROR(TTEST(Calculations!BP1734:BY1734,Calculations!BZ1734:CI1734,2,2)),"N/A",TTEST(Calculations!BP1734:BY1734,Calculations!BZ1734:CI1734,2,2)))</f>
        <v>N/A</v>
      </c>
      <c r="J1733" s="88" t="e">
        <f t="shared" si="131"/>
        <v>#DIV/0!</v>
      </c>
      <c r="K1733" s="93" t="str">
        <f>IF(AND('Test Sample Data'!N1733&gt;=35,'Control Sample Data'!N1733&gt;=35),"Type 3",IF(AND('Test Sample Data'!N1733&gt;=30,'Control Sample Data'!N1733&gt;=30,OR(I1733&gt;=0.05,I1733="N/A")),"Type 2",IF(OR(AND('Test Sample Data'!N1733&gt;=30,'Control Sample Data'!N1733&lt;=30),AND('Test Sample Data'!N1733&lt;=30,'Control Sample Data'!N1733&gt;=30)),"Type 1","OKAY")))</f>
        <v>OKAY</v>
      </c>
    </row>
    <row r="1734" spans="1:11">
      <c r="A1734" s="68"/>
      <c r="B1734" s="95" t="str">
        <f>IF('Gene Table'!E1734="","",'Gene Table'!E1734)</f>
        <v>hsa-miR-548ao-3p</v>
      </c>
      <c r="C1734" s="87" t="str">
        <f>'Gene Table'!B1734</f>
        <v>I04</v>
      </c>
      <c r="D1734" s="88" t="e">
        <f>Calculations!BN1735</f>
        <v>#DIV/0!</v>
      </c>
      <c r="E1734" s="88" t="e">
        <f>Calculations!BO1735</f>
        <v>#DIV/0!</v>
      </c>
      <c r="F1734" s="89" t="e">
        <f t="shared" si="128"/>
        <v>#DIV/0!</v>
      </c>
      <c r="G1734" s="89" t="e">
        <f t="shared" si="129"/>
        <v>#DIV/0!</v>
      </c>
      <c r="H1734" s="88" t="e">
        <f t="shared" si="130"/>
        <v>#DIV/0!</v>
      </c>
      <c r="I1734" s="92" t="str">
        <f>IF(OR(COUNT(Calculations!BP1735:BY1735)&lt;3,COUNT(Calculations!BZ1735:CI1735)&lt;3),"N/A",IF(ISERROR(TTEST(Calculations!BP1735:BY1735,Calculations!BZ1735:CI1735,2,2)),"N/A",TTEST(Calculations!BP1735:BY1735,Calculations!BZ1735:CI1735,2,2)))</f>
        <v>N/A</v>
      </c>
      <c r="J1734" s="88" t="e">
        <f t="shared" si="131"/>
        <v>#DIV/0!</v>
      </c>
      <c r="K1734" s="93" t="str">
        <f>IF(AND('Test Sample Data'!N1734&gt;=35,'Control Sample Data'!N1734&gt;=35),"Type 3",IF(AND('Test Sample Data'!N1734&gt;=30,'Control Sample Data'!N1734&gt;=30,OR(I1734&gt;=0.05,I1734="N/A")),"Type 2",IF(OR(AND('Test Sample Data'!N1734&gt;=30,'Control Sample Data'!N1734&lt;=30),AND('Test Sample Data'!N1734&lt;=30,'Control Sample Data'!N1734&gt;=30)),"Type 1","OKAY")))</f>
        <v>OKAY</v>
      </c>
    </row>
    <row r="1735" spans="1:11">
      <c r="A1735" s="68"/>
      <c r="B1735" s="95" t="str">
        <f>IF('Gene Table'!E1735="","",'Gene Table'!E1735)</f>
        <v>hsa-miR-4764-5p</v>
      </c>
      <c r="C1735" s="87" t="str">
        <f>'Gene Table'!B1735</f>
        <v>I05</v>
      </c>
      <c r="D1735" s="88" t="e">
        <f>Calculations!BN1736</f>
        <v>#DIV/0!</v>
      </c>
      <c r="E1735" s="88" t="e">
        <f>Calculations!BO1736</f>
        <v>#DIV/0!</v>
      </c>
      <c r="F1735" s="89" t="e">
        <f t="shared" si="128"/>
        <v>#DIV/0!</v>
      </c>
      <c r="G1735" s="89" t="e">
        <f t="shared" si="129"/>
        <v>#DIV/0!</v>
      </c>
      <c r="H1735" s="88" t="e">
        <f t="shared" si="130"/>
        <v>#DIV/0!</v>
      </c>
      <c r="I1735" s="92" t="str">
        <f>IF(OR(COUNT(Calculations!BP1736:BY1736)&lt;3,COUNT(Calculations!BZ1736:CI1736)&lt;3),"N/A",IF(ISERROR(TTEST(Calculations!BP1736:BY1736,Calculations!BZ1736:CI1736,2,2)),"N/A",TTEST(Calculations!BP1736:BY1736,Calculations!BZ1736:CI1736,2,2)))</f>
        <v>N/A</v>
      </c>
      <c r="J1735" s="88" t="e">
        <f t="shared" si="131"/>
        <v>#DIV/0!</v>
      </c>
      <c r="K1735" s="93" t="str">
        <f>IF(AND('Test Sample Data'!N1735&gt;=35,'Control Sample Data'!N1735&gt;=35),"Type 3",IF(AND('Test Sample Data'!N1735&gt;=30,'Control Sample Data'!N1735&gt;=30,OR(I1735&gt;=0.05,I1735="N/A")),"Type 2",IF(OR(AND('Test Sample Data'!N1735&gt;=30,'Control Sample Data'!N1735&lt;=30),AND('Test Sample Data'!N1735&lt;=30,'Control Sample Data'!N1735&gt;=30)),"Type 1","OKAY")))</f>
        <v>OKAY</v>
      </c>
    </row>
    <row r="1736" spans="1:11">
      <c r="A1736" s="68"/>
      <c r="B1736" s="95" t="str">
        <f>IF('Gene Table'!E1736="","",'Gene Table'!E1736)</f>
        <v>hsa-miR-5006-5p</v>
      </c>
      <c r="C1736" s="87" t="str">
        <f>'Gene Table'!B1736</f>
        <v>I06</v>
      </c>
      <c r="D1736" s="88" t="e">
        <f>Calculations!BN1737</f>
        <v>#DIV/0!</v>
      </c>
      <c r="E1736" s="88" t="e">
        <f>Calculations!BO1737</f>
        <v>#DIV/0!</v>
      </c>
      <c r="F1736" s="89" t="e">
        <f t="shared" si="128"/>
        <v>#DIV/0!</v>
      </c>
      <c r="G1736" s="89" t="e">
        <f t="shared" si="129"/>
        <v>#DIV/0!</v>
      </c>
      <c r="H1736" s="88" t="e">
        <f t="shared" si="130"/>
        <v>#DIV/0!</v>
      </c>
      <c r="I1736" s="92" t="str">
        <f>IF(OR(COUNT(Calculations!BP1737:BY1737)&lt;3,COUNT(Calculations!BZ1737:CI1737)&lt;3),"N/A",IF(ISERROR(TTEST(Calculations!BP1737:BY1737,Calculations!BZ1737:CI1737,2,2)),"N/A",TTEST(Calculations!BP1737:BY1737,Calculations!BZ1737:CI1737,2,2)))</f>
        <v>N/A</v>
      </c>
      <c r="J1736" s="88" t="e">
        <f t="shared" si="131"/>
        <v>#DIV/0!</v>
      </c>
      <c r="K1736" s="93" t="str">
        <f>IF(AND('Test Sample Data'!N1736&gt;=35,'Control Sample Data'!N1736&gt;=35),"Type 3",IF(AND('Test Sample Data'!N1736&gt;=30,'Control Sample Data'!N1736&gt;=30,OR(I1736&gt;=0.05,I1736="N/A")),"Type 2",IF(OR(AND('Test Sample Data'!N1736&gt;=30,'Control Sample Data'!N1736&lt;=30),AND('Test Sample Data'!N1736&lt;=30,'Control Sample Data'!N1736&gt;=30)),"Type 1","OKAY")))</f>
        <v>OKAY</v>
      </c>
    </row>
    <row r="1737" spans="1:11">
      <c r="A1737" s="68"/>
      <c r="B1737" s="95" t="str">
        <f>IF('Gene Table'!E1737="","",'Gene Table'!E1737)</f>
        <v>hsa-miR-4764-3p</v>
      </c>
      <c r="C1737" s="87" t="str">
        <f>'Gene Table'!B1737</f>
        <v>I07</v>
      </c>
      <c r="D1737" s="88" t="e">
        <f>Calculations!BN1738</f>
        <v>#DIV/0!</v>
      </c>
      <c r="E1737" s="88" t="e">
        <f>Calculations!BO1738</f>
        <v>#DIV/0!</v>
      </c>
      <c r="F1737" s="89" t="e">
        <f t="shared" si="128"/>
        <v>#DIV/0!</v>
      </c>
      <c r="G1737" s="89" t="e">
        <f t="shared" si="129"/>
        <v>#DIV/0!</v>
      </c>
      <c r="H1737" s="88" t="e">
        <f t="shared" si="130"/>
        <v>#DIV/0!</v>
      </c>
      <c r="I1737" s="92" t="str">
        <f>IF(OR(COUNT(Calculations!BP1738:BY1738)&lt;3,COUNT(Calculations!BZ1738:CI1738)&lt;3),"N/A",IF(ISERROR(TTEST(Calculations!BP1738:BY1738,Calculations!BZ1738:CI1738,2,2)),"N/A",TTEST(Calculations!BP1738:BY1738,Calculations!BZ1738:CI1738,2,2)))</f>
        <v>N/A</v>
      </c>
      <c r="J1737" s="88" t="e">
        <f t="shared" si="131"/>
        <v>#DIV/0!</v>
      </c>
      <c r="K1737" s="93" t="str">
        <f>IF(AND('Test Sample Data'!N1737&gt;=35,'Control Sample Data'!N1737&gt;=35),"Type 3",IF(AND('Test Sample Data'!N1737&gt;=30,'Control Sample Data'!N1737&gt;=30,OR(I1737&gt;=0.05,I1737="N/A")),"Type 2",IF(OR(AND('Test Sample Data'!N1737&gt;=30,'Control Sample Data'!N1737&lt;=30),AND('Test Sample Data'!N1737&lt;=30,'Control Sample Data'!N1737&gt;=30)),"Type 1","OKAY")))</f>
        <v>OKAY</v>
      </c>
    </row>
    <row r="1738" spans="1:11">
      <c r="A1738" s="68"/>
      <c r="B1738" s="95" t="str">
        <f>IF('Gene Table'!E1738="","",'Gene Table'!E1738)</f>
        <v>hsa-miR-5006-3p</v>
      </c>
      <c r="C1738" s="87" t="str">
        <f>'Gene Table'!B1738</f>
        <v>I08</v>
      </c>
      <c r="D1738" s="88" t="e">
        <f>Calculations!BN1739</f>
        <v>#DIV/0!</v>
      </c>
      <c r="E1738" s="88" t="e">
        <f>Calculations!BO1739</f>
        <v>#DIV/0!</v>
      </c>
      <c r="F1738" s="89" t="e">
        <f t="shared" si="128"/>
        <v>#DIV/0!</v>
      </c>
      <c r="G1738" s="89" t="e">
        <f t="shared" si="129"/>
        <v>#DIV/0!</v>
      </c>
      <c r="H1738" s="88" t="e">
        <f t="shared" si="130"/>
        <v>#DIV/0!</v>
      </c>
      <c r="I1738" s="92" t="str">
        <f>IF(OR(COUNT(Calculations!BP1739:BY1739)&lt;3,COUNT(Calculations!BZ1739:CI1739)&lt;3),"N/A",IF(ISERROR(TTEST(Calculations!BP1739:BY1739,Calculations!BZ1739:CI1739,2,2)),"N/A",TTEST(Calculations!BP1739:BY1739,Calculations!BZ1739:CI1739,2,2)))</f>
        <v>N/A</v>
      </c>
      <c r="J1738" s="88" t="e">
        <f t="shared" si="131"/>
        <v>#DIV/0!</v>
      </c>
      <c r="K1738" s="93" t="str">
        <f>IF(AND('Test Sample Data'!N1738&gt;=35,'Control Sample Data'!N1738&gt;=35),"Type 3",IF(AND('Test Sample Data'!N1738&gt;=30,'Control Sample Data'!N1738&gt;=30,OR(I1738&gt;=0.05,I1738="N/A")),"Type 2",IF(OR(AND('Test Sample Data'!N1738&gt;=30,'Control Sample Data'!N1738&lt;=30),AND('Test Sample Data'!N1738&lt;=30,'Control Sample Data'!N1738&gt;=30)),"Type 1","OKAY")))</f>
        <v>OKAY</v>
      </c>
    </row>
    <row r="1739" spans="1:11">
      <c r="A1739" s="68"/>
      <c r="B1739" s="95" t="str">
        <f>IF('Gene Table'!E1739="","",'Gene Table'!E1739)</f>
        <v>hsa-miR-4766-5p</v>
      </c>
      <c r="C1739" s="87" t="str">
        <f>'Gene Table'!B1739</f>
        <v>I09</v>
      </c>
      <c r="D1739" s="88" t="e">
        <f>Calculations!BN1740</f>
        <v>#DIV/0!</v>
      </c>
      <c r="E1739" s="88" t="e">
        <f>Calculations!BO1740</f>
        <v>#DIV/0!</v>
      </c>
      <c r="F1739" s="89" t="e">
        <f t="shared" si="128"/>
        <v>#DIV/0!</v>
      </c>
      <c r="G1739" s="89" t="e">
        <f t="shared" si="129"/>
        <v>#DIV/0!</v>
      </c>
      <c r="H1739" s="88" t="e">
        <f t="shared" si="130"/>
        <v>#DIV/0!</v>
      </c>
      <c r="I1739" s="92" t="str">
        <f>IF(OR(COUNT(Calculations!BP1740:BY1740)&lt;3,COUNT(Calculations!BZ1740:CI1740)&lt;3),"N/A",IF(ISERROR(TTEST(Calculations!BP1740:BY1740,Calculations!BZ1740:CI1740,2,2)),"N/A",TTEST(Calculations!BP1740:BY1740,Calculations!BZ1740:CI1740,2,2)))</f>
        <v>N/A</v>
      </c>
      <c r="J1739" s="88" t="e">
        <f t="shared" si="131"/>
        <v>#DIV/0!</v>
      </c>
      <c r="K1739" s="93" t="str">
        <f>IF(AND('Test Sample Data'!N1739&gt;=35,'Control Sample Data'!N1739&gt;=35),"Type 3",IF(AND('Test Sample Data'!N1739&gt;=30,'Control Sample Data'!N1739&gt;=30,OR(I1739&gt;=0.05,I1739="N/A")),"Type 2",IF(OR(AND('Test Sample Data'!N1739&gt;=30,'Control Sample Data'!N1739&lt;=30),AND('Test Sample Data'!N1739&lt;=30,'Control Sample Data'!N1739&gt;=30)),"Type 1","OKAY")))</f>
        <v>OKAY</v>
      </c>
    </row>
    <row r="1740" spans="1:11">
      <c r="A1740" s="68"/>
      <c r="B1740" s="95" t="str">
        <f>IF('Gene Table'!E1740="","",'Gene Table'!E1740)</f>
        <v>hsa-miR-5007-5p</v>
      </c>
      <c r="C1740" s="87" t="str">
        <f>'Gene Table'!B1740</f>
        <v>I10</v>
      </c>
      <c r="D1740" s="88" t="e">
        <f>Calculations!BN1741</f>
        <v>#DIV/0!</v>
      </c>
      <c r="E1740" s="88" t="e">
        <f>Calculations!BO1741</f>
        <v>#DIV/0!</v>
      </c>
      <c r="F1740" s="89" t="e">
        <f t="shared" si="128"/>
        <v>#DIV/0!</v>
      </c>
      <c r="G1740" s="89" t="e">
        <f t="shared" si="129"/>
        <v>#DIV/0!</v>
      </c>
      <c r="H1740" s="88" t="e">
        <f t="shared" si="130"/>
        <v>#DIV/0!</v>
      </c>
      <c r="I1740" s="92" t="str">
        <f>IF(OR(COUNT(Calculations!BP1741:BY1741)&lt;3,COUNT(Calculations!BZ1741:CI1741)&lt;3),"N/A",IF(ISERROR(TTEST(Calculations!BP1741:BY1741,Calculations!BZ1741:CI1741,2,2)),"N/A",TTEST(Calculations!BP1741:BY1741,Calculations!BZ1741:CI1741,2,2)))</f>
        <v>N/A</v>
      </c>
      <c r="J1740" s="88" t="e">
        <f t="shared" si="131"/>
        <v>#DIV/0!</v>
      </c>
      <c r="K1740" s="93" t="str">
        <f>IF(AND('Test Sample Data'!N1740&gt;=35,'Control Sample Data'!N1740&gt;=35),"Type 3",IF(AND('Test Sample Data'!N1740&gt;=30,'Control Sample Data'!N1740&gt;=30,OR(I1740&gt;=0.05,I1740="N/A")),"Type 2",IF(OR(AND('Test Sample Data'!N1740&gt;=30,'Control Sample Data'!N1740&lt;=30),AND('Test Sample Data'!N1740&lt;=30,'Control Sample Data'!N1740&gt;=30)),"Type 1","OKAY")))</f>
        <v>OKAY</v>
      </c>
    </row>
    <row r="1741" spans="1:11">
      <c r="A1741" s="68"/>
      <c r="B1741" s="95" t="str">
        <f>IF('Gene Table'!E1741="","",'Gene Table'!E1741)</f>
        <v>hsa-miR-4766-3p</v>
      </c>
      <c r="C1741" s="87" t="str">
        <f>'Gene Table'!B1741</f>
        <v>I11</v>
      </c>
      <c r="D1741" s="88" t="e">
        <f>Calculations!BN1742</f>
        <v>#DIV/0!</v>
      </c>
      <c r="E1741" s="88" t="e">
        <f>Calculations!BO1742</f>
        <v>#DIV/0!</v>
      </c>
      <c r="F1741" s="89" t="e">
        <f t="shared" si="128"/>
        <v>#DIV/0!</v>
      </c>
      <c r="G1741" s="89" t="e">
        <f t="shared" si="129"/>
        <v>#DIV/0!</v>
      </c>
      <c r="H1741" s="88" t="e">
        <f t="shared" si="130"/>
        <v>#DIV/0!</v>
      </c>
      <c r="I1741" s="92" t="str">
        <f>IF(OR(COUNT(Calculations!BP1742:BY1742)&lt;3,COUNT(Calculations!BZ1742:CI1742)&lt;3),"N/A",IF(ISERROR(TTEST(Calculations!BP1742:BY1742,Calculations!BZ1742:CI1742,2,2)),"N/A",TTEST(Calculations!BP1742:BY1742,Calculations!BZ1742:CI1742,2,2)))</f>
        <v>N/A</v>
      </c>
      <c r="J1741" s="88" t="e">
        <f t="shared" si="131"/>
        <v>#DIV/0!</v>
      </c>
      <c r="K1741" s="93" t="str">
        <f>IF(AND('Test Sample Data'!N1741&gt;=35,'Control Sample Data'!N1741&gt;=35),"Type 3",IF(AND('Test Sample Data'!N1741&gt;=30,'Control Sample Data'!N1741&gt;=30,OR(I1741&gt;=0.05,I1741="N/A")),"Type 2",IF(OR(AND('Test Sample Data'!N1741&gt;=30,'Control Sample Data'!N1741&lt;=30),AND('Test Sample Data'!N1741&lt;=30,'Control Sample Data'!N1741&gt;=30)),"Type 1","OKAY")))</f>
        <v>OKAY</v>
      </c>
    </row>
    <row r="1742" spans="1:11">
      <c r="A1742" s="68"/>
      <c r="B1742" s="95" t="str">
        <f>IF('Gene Table'!E1742="","",'Gene Table'!E1742)</f>
        <v>hsa-miR-5007-3p</v>
      </c>
      <c r="C1742" s="87" t="str">
        <f>'Gene Table'!B1742</f>
        <v>I12</v>
      </c>
      <c r="D1742" s="88" t="e">
        <f>Calculations!BN1743</f>
        <v>#DIV/0!</v>
      </c>
      <c r="E1742" s="88" t="e">
        <f>Calculations!BO1743</f>
        <v>#DIV/0!</v>
      </c>
      <c r="F1742" s="89" t="e">
        <f t="shared" si="128"/>
        <v>#DIV/0!</v>
      </c>
      <c r="G1742" s="89" t="e">
        <f t="shared" si="129"/>
        <v>#DIV/0!</v>
      </c>
      <c r="H1742" s="88" t="e">
        <f t="shared" si="130"/>
        <v>#DIV/0!</v>
      </c>
      <c r="I1742" s="92" t="str">
        <f>IF(OR(COUNT(Calculations!BP1743:BY1743)&lt;3,COUNT(Calculations!BZ1743:CI1743)&lt;3),"N/A",IF(ISERROR(TTEST(Calculations!BP1743:BY1743,Calculations!BZ1743:CI1743,2,2)),"N/A",TTEST(Calculations!BP1743:BY1743,Calculations!BZ1743:CI1743,2,2)))</f>
        <v>N/A</v>
      </c>
      <c r="J1742" s="88" t="e">
        <f t="shared" si="131"/>
        <v>#DIV/0!</v>
      </c>
      <c r="K1742" s="93" t="str">
        <f>IF(AND('Test Sample Data'!N1742&gt;=35,'Control Sample Data'!N1742&gt;=35),"Type 3",IF(AND('Test Sample Data'!N1742&gt;=30,'Control Sample Data'!N1742&gt;=30,OR(I1742&gt;=0.05,I1742="N/A")),"Type 2",IF(OR(AND('Test Sample Data'!N1742&gt;=30,'Control Sample Data'!N1742&lt;=30),AND('Test Sample Data'!N1742&lt;=30,'Control Sample Data'!N1742&gt;=30)),"Type 1","OKAY")))</f>
        <v>OKAY</v>
      </c>
    </row>
    <row r="1743" spans="1:11">
      <c r="A1743" s="68"/>
      <c r="B1743" s="95" t="str">
        <f>IF('Gene Table'!E1743="","",'Gene Table'!E1743)</f>
        <v>hsa-miR-4767</v>
      </c>
      <c r="C1743" s="87" t="str">
        <f>'Gene Table'!B1743</f>
        <v>I13</v>
      </c>
      <c r="D1743" s="88" t="e">
        <f>Calculations!BN1744</f>
        <v>#DIV/0!</v>
      </c>
      <c r="E1743" s="88" t="e">
        <f>Calculations!BO1744</f>
        <v>#DIV/0!</v>
      </c>
      <c r="F1743" s="89" t="e">
        <f t="shared" si="128"/>
        <v>#DIV/0!</v>
      </c>
      <c r="G1743" s="89" t="e">
        <f t="shared" si="129"/>
        <v>#DIV/0!</v>
      </c>
      <c r="H1743" s="88" t="e">
        <f t="shared" si="130"/>
        <v>#DIV/0!</v>
      </c>
      <c r="I1743" s="92" t="str">
        <f>IF(OR(COUNT(Calculations!BP1744:BY1744)&lt;3,COUNT(Calculations!BZ1744:CI1744)&lt;3),"N/A",IF(ISERROR(TTEST(Calculations!BP1744:BY1744,Calculations!BZ1744:CI1744,2,2)),"N/A",TTEST(Calculations!BP1744:BY1744,Calculations!BZ1744:CI1744,2,2)))</f>
        <v>N/A</v>
      </c>
      <c r="J1743" s="88" t="e">
        <f t="shared" si="131"/>
        <v>#DIV/0!</v>
      </c>
      <c r="K1743" s="93" t="str">
        <f>IF(AND('Test Sample Data'!N1743&gt;=35,'Control Sample Data'!N1743&gt;=35),"Type 3",IF(AND('Test Sample Data'!N1743&gt;=30,'Control Sample Data'!N1743&gt;=30,OR(I1743&gt;=0.05,I1743="N/A")),"Type 2",IF(OR(AND('Test Sample Data'!N1743&gt;=30,'Control Sample Data'!N1743&lt;=30),AND('Test Sample Data'!N1743&lt;=30,'Control Sample Data'!N1743&gt;=30)),"Type 1","OKAY")))</f>
        <v>OKAY</v>
      </c>
    </row>
    <row r="1744" spans="1:11">
      <c r="A1744" s="68"/>
      <c r="B1744" s="95" t="str">
        <f>IF('Gene Table'!E1744="","",'Gene Table'!E1744)</f>
        <v>hsa-miR-548ap-5p</v>
      </c>
      <c r="C1744" s="87" t="str">
        <f>'Gene Table'!B1744</f>
        <v>I14</v>
      </c>
      <c r="D1744" s="88" t="e">
        <f>Calculations!BN1745</f>
        <v>#DIV/0!</v>
      </c>
      <c r="E1744" s="88" t="e">
        <f>Calculations!BO1745</f>
        <v>#DIV/0!</v>
      </c>
      <c r="F1744" s="89" t="e">
        <f t="shared" si="128"/>
        <v>#DIV/0!</v>
      </c>
      <c r="G1744" s="89" t="e">
        <f t="shared" si="129"/>
        <v>#DIV/0!</v>
      </c>
      <c r="H1744" s="88" t="e">
        <f t="shared" si="130"/>
        <v>#DIV/0!</v>
      </c>
      <c r="I1744" s="92" t="str">
        <f>IF(OR(COUNT(Calculations!BP1745:BY1745)&lt;3,COUNT(Calculations!BZ1745:CI1745)&lt;3),"N/A",IF(ISERROR(TTEST(Calculations!BP1745:BY1745,Calculations!BZ1745:CI1745,2,2)),"N/A",TTEST(Calculations!BP1745:BY1745,Calculations!BZ1745:CI1745,2,2)))</f>
        <v>N/A</v>
      </c>
      <c r="J1744" s="88" t="e">
        <f t="shared" si="131"/>
        <v>#DIV/0!</v>
      </c>
      <c r="K1744" s="93" t="str">
        <f>IF(AND('Test Sample Data'!N1744&gt;=35,'Control Sample Data'!N1744&gt;=35),"Type 3",IF(AND('Test Sample Data'!N1744&gt;=30,'Control Sample Data'!N1744&gt;=30,OR(I1744&gt;=0.05,I1744="N/A")),"Type 2",IF(OR(AND('Test Sample Data'!N1744&gt;=30,'Control Sample Data'!N1744&lt;=30),AND('Test Sample Data'!N1744&lt;=30,'Control Sample Data'!N1744&gt;=30)),"Type 1","OKAY")))</f>
        <v>OKAY</v>
      </c>
    </row>
    <row r="1745" spans="1:11">
      <c r="A1745" s="68"/>
      <c r="B1745" s="95" t="str">
        <f>IF('Gene Table'!E1745="","",'Gene Table'!E1745)</f>
        <v>hsa-miR-4768-5p</v>
      </c>
      <c r="C1745" s="87" t="str">
        <f>'Gene Table'!B1745</f>
        <v>I15</v>
      </c>
      <c r="D1745" s="88" t="e">
        <f>Calculations!BN1746</f>
        <v>#DIV/0!</v>
      </c>
      <c r="E1745" s="88" t="e">
        <f>Calculations!BO1746</f>
        <v>#DIV/0!</v>
      </c>
      <c r="F1745" s="89" t="e">
        <f t="shared" si="128"/>
        <v>#DIV/0!</v>
      </c>
      <c r="G1745" s="89" t="e">
        <f t="shared" si="129"/>
        <v>#DIV/0!</v>
      </c>
      <c r="H1745" s="88" t="e">
        <f t="shared" si="130"/>
        <v>#DIV/0!</v>
      </c>
      <c r="I1745" s="92" t="str">
        <f>IF(OR(COUNT(Calculations!BP1746:BY1746)&lt;3,COUNT(Calculations!BZ1746:CI1746)&lt;3),"N/A",IF(ISERROR(TTEST(Calculations!BP1746:BY1746,Calculations!BZ1746:CI1746,2,2)),"N/A",TTEST(Calculations!BP1746:BY1746,Calculations!BZ1746:CI1746,2,2)))</f>
        <v>N/A</v>
      </c>
      <c r="J1745" s="88" t="e">
        <f t="shared" si="131"/>
        <v>#DIV/0!</v>
      </c>
      <c r="K1745" s="93" t="str">
        <f>IF(AND('Test Sample Data'!N1745&gt;=35,'Control Sample Data'!N1745&gt;=35),"Type 3",IF(AND('Test Sample Data'!N1745&gt;=30,'Control Sample Data'!N1745&gt;=30,OR(I1745&gt;=0.05,I1745="N/A")),"Type 2",IF(OR(AND('Test Sample Data'!N1745&gt;=30,'Control Sample Data'!N1745&lt;=30),AND('Test Sample Data'!N1745&lt;=30,'Control Sample Data'!N1745&gt;=30)),"Type 1","OKAY")))</f>
        <v>OKAY</v>
      </c>
    </row>
    <row r="1746" spans="1:11">
      <c r="A1746" s="68"/>
      <c r="B1746" s="95" t="str">
        <f>IF('Gene Table'!E1746="","",'Gene Table'!E1746)</f>
        <v>hsa-miR-548ap-3p</v>
      </c>
      <c r="C1746" s="87" t="str">
        <f>'Gene Table'!B1746</f>
        <v>I16</v>
      </c>
      <c r="D1746" s="88" t="e">
        <f>Calculations!BN1747</f>
        <v>#DIV/0!</v>
      </c>
      <c r="E1746" s="88" t="e">
        <f>Calculations!BO1747</f>
        <v>#DIV/0!</v>
      </c>
      <c r="F1746" s="89" t="e">
        <f t="shared" si="128"/>
        <v>#DIV/0!</v>
      </c>
      <c r="G1746" s="89" t="e">
        <f t="shared" si="129"/>
        <v>#DIV/0!</v>
      </c>
      <c r="H1746" s="88" t="e">
        <f t="shared" si="130"/>
        <v>#DIV/0!</v>
      </c>
      <c r="I1746" s="92" t="str">
        <f>IF(OR(COUNT(Calculations!BP1747:BY1747)&lt;3,COUNT(Calculations!BZ1747:CI1747)&lt;3),"N/A",IF(ISERROR(TTEST(Calculations!BP1747:BY1747,Calculations!BZ1747:CI1747,2,2)),"N/A",TTEST(Calculations!BP1747:BY1747,Calculations!BZ1747:CI1747,2,2)))</f>
        <v>N/A</v>
      </c>
      <c r="J1746" s="88" t="e">
        <f t="shared" si="131"/>
        <v>#DIV/0!</v>
      </c>
      <c r="K1746" s="93" t="str">
        <f>IF(AND('Test Sample Data'!N1746&gt;=35,'Control Sample Data'!N1746&gt;=35),"Type 3",IF(AND('Test Sample Data'!N1746&gt;=30,'Control Sample Data'!N1746&gt;=30,OR(I1746&gt;=0.05,I1746="N/A")),"Type 2",IF(OR(AND('Test Sample Data'!N1746&gt;=30,'Control Sample Data'!N1746&lt;=30),AND('Test Sample Data'!N1746&lt;=30,'Control Sample Data'!N1746&gt;=30)),"Type 1","OKAY")))</f>
        <v>OKAY</v>
      </c>
    </row>
    <row r="1747" spans="1:11">
      <c r="A1747" s="68"/>
      <c r="B1747" s="95" t="str">
        <f>IF('Gene Table'!E1747="","",'Gene Table'!E1747)</f>
        <v>hsa-miR-4768-3p</v>
      </c>
      <c r="C1747" s="87" t="str">
        <f>'Gene Table'!B1747</f>
        <v>I17</v>
      </c>
      <c r="D1747" s="88" t="e">
        <f>Calculations!BN1748</f>
        <v>#DIV/0!</v>
      </c>
      <c r="E1747" s="88" t="e">
        <f>Calculations!BO1748</f>
        <v>#DIV/0!</v>
      </c>
      <c r="F1747" s="89" t="e">
        <f t="shared" si="128"/>
        <v>#DIV/0!</v>
      </c>
      <c r="G1747" s="89" t="e">
        <f t="shared" si="129"/>
        <v>#DIV/0!</v>
      </c>
      <c r="H1747" s="88" t="e">
        <f t="shared" si="130"/>
        <v>#DIV/0!</v>
      </c>
      <c r="I1747" s="92" t="str">
        <f>IF(OR(COUNT(Calculations!BP1748:BY1748)&lt;3,COUNT(Calculations!BZ1748:CI1748)&lt;3),"N/A",IF(ISERROR(TTEST(Calculations!BP1748:BY1748,Calculations!BZ1748:CI1748,2,2)),"N/A",TTEST(Calculations!BP1748:BY1748,Calculations!BZ1748:CI1748,2,2)))</f>
        <v>N/A</v>
      </c>
      <c r="J1747" s="88" t="e">
        <f t="shared" si="131"/>
        <v>#DIV/0!</v>
      </c>
      <c r="K1747" s="93" t="str">
        <f>IF(AND('Test Sample Data'!N1747&gt;=35,'Control Sample Data'!N1747&gt;=35),"Type 3",IF(AND('Test Sample Data'!N1747&gt;=30,'Control Sample Data'!N1747&gt;=30,OR(I1747&gt;=0.05,I1747="N/A")),"Type 2",IF(OR(AND('Test Sample Data'!N1747&gt;=30,'Control Sample Data'!N1747&lt;=30),AND('Test Sample Data'!N1747&lt;=30,'Control Sample Data'!N1747&gt;=30)),"Type 1","OKAY")))</f>
        <v>OKAY</v>
      </c>
    </row>
    <row r="1748" spans="1:11">
      <c r="A1748" s="68"/>
      <c r="B1748" s="95" t="str">
        <f>IF('Gene Table'!E1748="","",'Gene Table'!E1748)</f>
        <v>hsa-miR-5008-5p</v>
      </c>
      <c r="C1748" s="87" t="str">
        <f>'Gene Table'!B1748</f>
        <v>I18</v>
      </c>
      <c r="D1748" s="88" t="e">
        <f>Calculations!BN1749</f>
        <v>#DIV/0!</v>
      </c>
      <c r="E1748" s="88" t="e">
        <f>Calculations!BO1749</f>
        <v>#DIV/0!</v>
      </c>
      <c r="F1748" s="89" t="e">
        <f t="shared" si="128"/>
        <v>#DIV/0!</v>
      </c>
      <c r="G1748" s="89" t="e">
        <f t="shared" si="129"/>
        <v>#DIV/0!</v>
      </c>
      <c r="H1748" s="88" t="e">
        <f t="shared" si="130"/>
        <v>#DIV/0!</v>
      </c>
      <c r="I1748" s="92" t="str">
        <f>IF(OR(COUNT(Calculations!BP1749:BY1749)&lt;3,COUNT(Calculations!BZ1749:CI1749)&lt;3),"N/A",IF(ISERROR(TTEST(Calculations!BP1749:BY1749,Calculations!BZ1749:CI1749,2,2)),"N/A",TTEST(Calculations!BP1749:BY1749,Calculations!BZ1749:CI1749,2,2)))</f>
        <v>N/A</v>
      </c>
      <c r="J1748" s="88" t="e">
        <f t="shared" si="131"/>
        <v>#DIV/0!</v>
      </c>
      <c r="K1748" s="93" t="str">
        <f>IF(AND('Test Sample Data'!N1748&gt;=35,'Control Sample Data'!N1748&gt;=35),"Type 3",IF(AND('Test Sample Data'!N1748&gt;=30,'Control Sample Data'!N1748&gt;=30,OR(I1748&gt;=0.05,I1748="N/A")),"Type 2",IF(OR(AND('Test Sample Data'!N1748&gt;=30,'Control Sample Data'!N1748&lt;=30),AND('Test Sample Data'!N1748&lt;=30,'Control Sample Data'!N1748&gt;=30)),"Type 1","OKAY")))</f>
        <v>OKAY</v>
      </c>
    </row>
    <row r="1749" spans="1:11">
      <c r="A1749" s="68"/>
      <c r="B1749" s="95" t="str">
        <f>IF('Gene Table'!E1749="","",'Gene Table'!E1749)</f>
        <v>hsa-miR-4769-5p</v>
      </c>
      <c r="C1749" s="87" t="str">
        <f>'Gene Table'!B1749</f>
        <v>I19</v>
      </c>
      <c r="D1749" s="88" t="e">
        <f>Calculations!BN1750</f>
        <v>#DIV/0!</v>
      </c>
      <c r="E1749" s="88" t="e">
        <f>Calculations!BO1750</f>
        <v>#DIV/0!</v>
      </c>
      <c r="F1749" s="89" t="e">
        <f t="shared" si="128"/>
        <v>#DIV/0!</v>
      </c>
      <c r="G1749" s="89" t="e">
        <f t="shared" si="129"/>
        <v>#DIV/0!</v>
      </c>
      <c r="H1749" s="88" t="e">
        <f t="shared" si="130"/>
        <v>#DIV/0!</v>
      </c>
      <c r="I1749" s="92" t="str">
        <f>IF(OR(COUNT(Calculations!BP1750:BY1750)&lt;3,COUNT(Calculations!BZ1750:CI1750)&lt;3),"N/A",IF(ISERROR(TTEST(Calculations!BP1750:BY1750,Calculations!BZ1750:CI1750,2,2)),"N/A",TTEST(Calculations!BP1750:BY1750,Calculations!BZ1750:CI1750,2,2)))</f>
        <v>N/A</v>
      </c>
      <c r="J1749" s="88" t="e">
        <f t="shared" si="131"/>
        <v>#DIV/0!</v>
      </c>
      <c r="K1749" s="93" t="str">
        <f>IF(AND('Test Sample Data'!N1749&gt;=35,'Control Sample Data'!N1749&gt;=35),"Type 3",IF(AND('Test Sample Data'!N1749&gt;=30,'Control Sample Data'!N1749&gt;=30,OR(I1749&gt;=0.05,I1749="N/A")),"Type 2",IF(OR(AND('Test Sample Data'!N1749&gt;=30,'Control Sample Data'!N1749&lt;=30),AND('Test Sample Data'!N1749&lt;=30,'Control Sample Data'!N1749&gt;=30)),"Type 1","OKAY")))</f>
        <v>OKAY</v>
      </c>
    </row>
    <row r="1750" spans="1:11">
      <c r="A1750" s="68"/>
      <c r="B1750" s="95" t="str">
        <f>IF('Gene Table'!E1750="","",'Gene Table'!E1750)</f>
        <v>hsa-miR-5008-3p</v>
      </c>
      <c r="C1750" s="87" t="str">
        <f>'Gene Table'!B1750</f>
        <v>I20</v>
      </c>
      <c r="D1750" s="88" t="e">
        <f>Calculations!BN1751</f>
        <v>#DIV/0!</v>
      </c>
      <c r="E1750" s="88" t="e">
        <f>Calculations!BO1751</f>
        <v>#DIV/0!</v>
      </c>
      <c r="F1750" s="89" t="e">
        <f t="shared" si="128"/>
        <v>#DIV/0!</v>
      </c>
      <c r="G1750" s="89" t="e">
        <f t="shared" si="129"/>
        <v>#DIV/0!</v>
      </c>
      <c r="H1750" s="88" t="e">
        <f t="shared" si="130"/>
        <v>#DIV/0!</v>
      </c>
      <c r="I1750" s="92" t="str">
        <f>IF(OR(COUNT(Calculations!BP1751:BY1751)&lt;3,COUNT(Calculations!BZ1751:CI1751)&lt;3),"N/A",IF(ISERROR(TTEST(Calculations!BP1751:BY1751,Calculations!BZ1751:CI1751,2,2)),"N/A",TTEST(Calculations!BP1751:BY1751,Calculations!BZ1751:CI1751,2,2)))</f>
        <v>N/A</v>
      </c>
      <c r="J1750" s="88" t="e">
        <f t="shared" si="131"/>
        <v>#DIV/0!</v>
      </c>
      <c r="K1750" s="93" t="str">
        <f>IF(AND('Test Sample Data'!N1750&gt;=35,'Control Sample Data'!N1750&gt;=35),"Type 3",IF(AND('Test Sample Data'!N1750&gt;=30,'Control Sample Data'!N1750&gt;=30,OR(I1750&gt;=0.05,I1750="N/A")),"Type 2",IF(OR(AND('Test Sample Data'!N1750&gt;=30,'Control Sample Data'!N1750&lt;=30),AND('Test Sample Data'!N1750&lt;=30,'Control Sample Data'!N1750&gt;=30)),"Type 1","OKAY")))</f>
        <v>OKAY</v>
      </c>
    </row>
    <row r="1751" spans="1:11">
      <c r="A1751" s="68"/>
      <c r="B1751" s="95" t="str">
        <f>IF('Gene Table'!E1751="","",'Gene Table'!E1751)</f>
        <v>hsa-miR-4770</v>
      </c>
      <c r="C1751" s="87" t="str">
        <f>'Gene Table'!B1751</f>
        <v>I21</v>
      </c>
      <c r="D1751" s="88" t="e">
        <f>Calculations!BN1752</f>
        <v>#DIV/0!</v>
      </c>
      <c r="E1751" s="88" t="e">
        <f>Calculations!BO1752</f>
        <v>#DIV/0!</v>
      </c>
      <c r="F1751" s="89" t="e">
        <f t="shared" si="128"/>
        <v>#DIV/0!</v>
      </c>
      <c r="G1751" s="89" t="e">
        <f t="shared" si="129"/>
        <v>#DIV/0!</v>
      </c>
      <c r="H1751" s="88" t="e">
        <f t="shared" si="130"/>
        <v>#DIV/0!</v>
      </c>
      <c r="I1751" s="92" t="str">
        <f>IF(OR(COUNT(Calculations!BP1752:BY1752)&lt;3,COUNT(Calculations!BZ1752:CI1752)&lt;3),"N/A",IF(ISERROR(TTEST(Calculations!BP1752:BY1752,Calculations!BZ1752:CI1752,2,2)),"N/A",TTEST(Calculations!BP1752:BY1752,Calculations!BZ1752:CI1752,2,2)))</f>
        <v>N/A</v>
      </c>
      <c r="J1751" s="88" t="e">
        <f t="shared" si="131"/>
        <v>#DIV/0!</v>
      </c>
      <c r="K1751" s="93" t="str">
        <f>IF(AND('Test Sample Data'!N1751&gt;=35,'Control Sample Data'!N1751&gt;=35),"Type 3",IF(AND('Test Sample Data'!N1751&gt;=30,'Control Sample Data'!N1751&gt;=30,OR(I1751&gt;=0.05,I1751="N/A")),"Type 2",IF(OR(AND('Test Sample Data'!N1751&gt;=30,'Control Sample Data'!N1751&lt;=30),AND('Test Sample Data'!N1751&lt;=30,'Control Sample Data'!N1751&gt;=30)),"Type 1","OKAY")))</f>
        <v>OKAY</v>
      </c>
    </row>
    <row r="1752" spans="1:11">
      <c r="A1752" s="68"/>
      <c r="B1752" s="95" t="str">
        <f>IF('Gene Table'!E1752="","",'Gene Table'!E1752)</f>
        <v>hsa-miR-5009-5p</v>
      </c>
      <c r="C1752" s="87" t="str">
        <f>'Gene Table'!B1752</f>
        <v>I22</v>
      </c>
      <c r="D1752" s="88" t="e">
        <f>Calculations!BN1753</f>
        <v>#DIV/0!</v>
      </c>
      <c r="E1752" s="88" t="e">
        <f>Calculations!BO1753</f>
        <v>#DIV/0!</v>
      </c>
      <c r="F1752" s="89" t="e">
        <f t="shared" si="128"/>
        <v>#DIV/0!</v>
      </c>
      <c r="G1752" s="89" t="e">
        <f t="shared" si="129"/>
        <v>#DIV/0!</v>
      </c>
      <c r="H1752" s="88" t="e">
        <f t="shared" si="130"/>
        <v>#DIV/0!</v>
      </c>
      <c r="I1752" s="92" t="str">
        <f>IF(OR(COUNT(Calculations!BP1753:BY1753)&lt;3,COUNT(Calculations!BZ1753:CI1753)&lt;3),"N/A",IF(ISERROR(TTEST(Calculations!BP1753:BY1753,Calculations!BZ1753:CI1753,2,2)),"N/A",TTEST(Calculations!BP1753:BY1753,Calculations!BZ1753:CI1753,2,2)))</f>
        <v>N/A</v>
      </c>
      <c r="J1752" s="88" t="e">
        <f t="shared" si="131"/>
        <v>#DIV/0!</v>
      </c>
      <c r="K1752" s="93" t="str">
        <f>IF(AND('Test Sample Data'!N1752&gt;=35,'Control Sample Data'!N1752&gt;=35),"Type 3",IF(AND('Test Sample Data'!N1752&gt;=30,'Control Sample Data'!N1752&gt;=30,OR(I1752&gt;=0.05,I1752="N/A")),"Type 2",IF(OR(AND('Test Sample Data'!N1752&gt;=30,'Control Sample Data'!N1752&lt;=30),AND('Test Sample Data'!N1752&lt;=30,'Control Sample Data'!N1752&gt;=30)),"Type 1","OKAY")))</f>
        <v>OKAY</v>
      </c>
    </row>
    <row r="1753" spans="1:11">
      <c r="A1753" s="68"/>
      <c r="B1753" s="95" t="str">
        <f>IF('Gene Table'!E1753="","",'Gene Table'!E1753)</f>
        <v>hsa-miR-4771</v>
      </c>
      <c r="C1753" s="87" t="str">
        <f>'Gene Table'!B1753</f>
        <v>I23</v>
      </c>
      <c r="D1753" s="88" t="e">
        <f>Calculations!BN1754</f>
        <v>#DIV/0!</v>
      </c>
      <c r="E1753" s="88" t="e">
        <f>Calculations!BO1754</f>
        <v>#DIV/0!</v>
      </c>
      <c r="F1753" s="89" t="e">
        <f t="shared" si="128"/>
        <v>#DIV/0!</v>
      </c>
      <c r="G1753" s="89" t="e">
        <f t="shared" si="129"/>
        <v>#DIV/0!</v>
      </c>
      <c r="H1753" s="88" t="e">
        <f t="shared" si="130"/>
        <v>#DIV/0!</v>
      </c>
      <c r="I1753" s="92" t="str">
        <f>IF(OR(COUNT(Calculations!BP1754:BY1754)&lt;3,COUNT(Calculations!BZ1754:CI1754)&lt;3),"N/A",IF(ISERROR(TTEST(Calculations!BP1754:BY1754,Calculations!BZ1754:CI1754,2,2)),"N/A",TTEST(Calculations!BP1754:BY1754,Calculations!BZ1754:CI1754,2,2)))</f>
        <v>N/A</v>
      </c>
      <c r="J1753" s="88" t="e">
        <f t="shared" si="131"/>
        <v>#DIV/0!</v>
      </c>
      <c r="K1753" s="93" t="str">
        <f>IF(AND('Test Sample Data'!N1753&gt;=35,'Control Sample Data'!N1753&gt;=35),"Type 3",IF(AND('Test Sample Data'!N1753&gt;=30,'Control Sample Data'!N1753&gt;=30,OR(I1753&gt;=0.05,I1753="N/A")),"Type 2",IF(OR(AND('Test Sample Data'!N1753&gt;=30,'Control Sample Data'!N1753&lt;=30),AND('Test Sample Data'!N1753&lt;=30,'Control Sample Data'!N1753&gt;=30)),"Type 1","OKAY")))</f>
        <v>OKAY</v>
      </c>
    </row>
    <row r="1754" spans="1:11">
      <c r="A1754" s="68"/>
      <c r="B1754" s="95" t="str">
        <f>IF('Gene Table'!E1754="","",'Gene Table'!E1754)</f>
        <v>hsa-miR-5009-3p</v>
      </c>
      <c r="C1754" s="87" t="str">
        <f>'Gene Table'!B1754</f>
        <v>I24</v>
      </c>
      <c r="D1754" s="88" t="e">
        <f>Calculations!BN1755</f>
        <v>#DIV/0!</v>
      </c>
      <c r="E1754" s="88" t="e">
        <f>Calculations!BO1755</f>
        <v>#DIV/0!</v>
      </c>
      <c r="F1754" s="89" t="e">
        <f t="shared" si="128"/>
        <v>#DIV/0!</v>
      </c>
      <c r="G1754" s="89" t="e">
        <f t="shared" si="129"/>
        <v>#DIV/0!</v>
      </c>
      <c r="H1754" s="88" t="e">
        <f t="shared" si="130"/>
        <v>#DIV/0!</v>
      </c>
      <c r="I1754" s="92" t="str">
        <f>IF(OR(COUNT(Calculations!BP1755:BY1755)&lt;3,COUNT(Calculations!BZ1755:CI1755)&lt;3),"N/A",IF(ISERROR(TTEST(Calculations!BP1755:BY1755,Calculations!BZ1755:CI1755,2,2)),"N/A",TTEST(Calculations!BP1755:BY1755,Calculations!BZ1755:CI1755,2,2)))</f>
        <v>N/A</v>
      </c>
      <c r="J1754" s="88" t="e">
        <f t="shared" si="131"/>
        <v>#DIV/0!</v>
      </c>
      <c r="K1754" s="93" t="str">
        <f>IF(AND('Test Sample Data'!N1754&gt;=35,'Control Sample Data'!N1754&gt;=35),"Type 3",IF(AND('Test Sample Data'!N1754&gt;=30,'Control Sample Data'!N1754&gt;=30,OR(I1754&gt;=0.05,I1754="N/A")),"Type 2",IF(OR(AND('Test Sample Data'!N1754&gt;=30,'Control Sample Data'!N1754&lt;=30),AND('Test Sample Data'!N1754&lt;=30,'Control Sample Data'!N1754&gt;=30)),"Type 1","OKAY")))</f>
        <v>OKAY</v>
      </c>
    </row>
    <row r="1755" spans="1:11">
      <c r="A1755" s="68"/>
      <c r="B1755" s="95" t="str">
        <f>IF('Gene Table'!E1755="","",'Gene Table'!E1755)</f>
        <v>hsa-miR-5681b</v>
      </c>
      <c r="C1755" s="87" t="str">
        <f>'Gene Table'!B1755</f>
        <v>J01</v>
      </c>
      <c r="D1755" s="88" t="e">
        <f>Calculations!BN1756</f>
        <v>#DIV/0!</v>
      </c>
      <c r="E1755" s="88" t="e">
        <f>Calculations!BO1756</f>
        <v>#DIV/0!</v>
      </c>
      <c r="F1755" s="89" t="e">
        <f t="shared" si="128"/>
        <v>#DIV/0!</v>
      </c>
      <c r="G1755" s="89" t="e">
        <f t="shared" si="129"/>
        <v>#DIV/0!</v>
      </c>
      <c r="H1755" s="88" t="e">
        <f t="shared" si="130"/>
        <v>#DIV/0!</v>
      </c>
      <c r="I1755" s="92" t="str">
        <f>IF(OR(COUNT(Calculations!BP1756:BY1756)&lt;3,COUNT(Calculations!BZ1756:CI1756)&lt;3),"N/A",IF(ISERROR(TTEST(Calculations!BP1756:BY1756,Calculations!BZ1756:CI1756,2,2)),"N/A",TTEST(Calculations!BP1756:BY1756,Calculations!BZ1756:CI1756,2,2)))</f>
        <v>N/A</v>
      </c>
      <c r="J1755" s="88" t="e">
        <f t="shared" si="131"/>
        <v>#DIV/0!</v>
      </c>
      <c r="K1755" s="93" t="str">
        <f>IF(AND('Test Sample Data'!N1755&gt;=35,'Control Sample Data'!N1755&gt;=35),"Type 3",IF(AND('Test Sample Data'!N1755&gt;=30,'Control Sample Data'!N1755&gt;=30,OR(I1755&gt;=0.05,I1755="N/A")),"Type 2",IF(OR(AND('Test Sample Data'!N1755&gt;=30,'Control Sample Data'!N1755&lt;=30),AND('Test Sample Data'!N1755&lt;=30,'Control Sample Data'!N1755&gt;=30)),"Type 1","OKAY")))</f>
        <v>OKAY</v>
      </c>
    </row>
    <row r="1756" spans="1:11">
      <c r="A1756" s="68"/>
      <c r="B1756" s="95" t="str">
        <f>IF('Gene Table'!E1756="","",'Gene Table'!E1756)</f>
        <v/>
      </c>
      <c r="C1756" s="87" t="str">
        <f>'Gene Table'!B1756</f>
        <v>J02</v>
      </c>
      <c r="D1756" s="88" t="e">
        <f>Calculations!BN1757</f>
        <v>#DIV/0!</v>
      </c>
      <c r="E1756" s="88" t="e">
        <f>Calculations!BO1757</f>
        <v>#DIV/0!</v>
      </c>
      <c r="F1756" s="89" t="e">
        <f t="shared" si="128"/>
        <v>#DIV/0!</v>
      </c>
      <c r="G1756" s="89" t="e">
        <f t="shared" si="129"/>
        <v>#DIV/0!</v>
      </c>
      <c r="H1756" s="88" t="e">
        <f t="shared" si="130"/>
        <v>#DIV/0!</v>
      </c>
      <c r="I1756" s="92" t="str">
        <f>IF(OR(COUNT(Calculations!BP1757:BY1757)&lt;3,COUNT(Calculations!BZ1757:CI1757)&lt;3),"N/A",IF(ISERROR(TTEST(Calculations!BP1757:BY1757,Calculations!BZ1757:CI1757,2,2)),"N/A",TTEST(Calculations!BP1757:BY1757,Calculations!BZ1757:CI1757,2,2)))</f>
        <v>N/A</v>
      </c>
      <c r="J1756" s="88" t="e">
        <f t="shared" si="131"/>
        <v>#DIV/0!</v>
      </c>
      <c r="K1756" s="93" t="str">
        <f>IF(AND('Test Sample Data'!N1756&gt;=35,'Control Sample Data'!N1756&gt;=35),"Type 3",IF(AND('Test Sample Data'!N1756&gt;=30,'Control Sample Data'!N1756&gt;=30,OR(I1756&gt;=0.05,I1756="N/A")),"Type 2",IF(OR(AND('Test Sample Data'!N1756&gt;=30,'Control Sample Data'!N1756&lt;=30),AND('Test Sample Data'!N1756&lt;=30,'Control Sample Data'!N1756&gt;=30)),"Type 1","OKAY")))</f>
        <v>OKAY</v>
      </c>
    </row>
    <row r="1757" spans="1:11">
      <c r="A1757" s="68"/>
      <c r="B1757" s="95" t="str">
        <f>IF('Gene Table'!E1757="","",'Gene Table'!E1757)</f>
        <v>hsa-miR-5689</v>
      </c>
      <c r="C1757" s="87" t="str">
        <f>'Gene Table'!B1757</f>
        <v>J03</v>
      </c>
      <c r="D1757" s="88" t="e">
        <f>Calculations!BN1758</f>
        <v>#DIV/0!</v>
      </c>
      <c r="E1757" s="88" t="e">
        <f>Calculations!BO1758</f>
        <v>#DIV/0!</v>
      </c>
      <c r="F1757" s="89" t="e">
        <f t="shared" si="128"/>
        <v>#DIV/0!</v>
      </c>
      <c r="G1757" s="89" t="e">
        <f t="shared" si="129"/>
        <v>#DIV/0!</v>
      </c>
      <c r="H1757" s="88" t="e">
        <f t="shared" si="130"/>
        <v>#DIV/0!</v>
      </c>
      <c r="I1757" s="92" t="str">
        <f>IF(OR(COUNT(Calculations!BP1758:BY1758)&lt;3,COUNT(Calculations!BZ1758:CI1758)&lt;3),"N/A",IF(ISERROR(TTEST(Calculations!BP1758:BY1758,Calculations!BZ1758:CI1758,2,2)),"N/A",TTEST(Calculations!BP1758:BY1758,Calculations!BZ1758:CI1758,2,2)))</f>
        <v>N/A</v>
      </c>
      <c r="J1757" s="88" t="e">
        <f t="shared" si="131"/>
        <v>#DIV/0!</v>
      </c>
      <c r="K1757" s="93" t="str">
        <f>IF(AND('Test Sample Data'!N1757&gt;=35,'Control Sample Data'!N1757&gt;=35),"Type 3",IF(AND('Test Sample Data'!N1757&gt;=30,'Control Sample Data'!N1757&gt;=30,OR(I1757&gt;=0.05,I1757="N/A")),"Type 2",IF(OR(AND('Test Sample Data'!N1757&gt;=30,'Control Sample Data'!N1757&lt;=30),AND('Test Sample Data'!N1757&lt;=30,'Control Sample Data'!N1757&gt;=30)),"Type 1","OKAY")))</f>
        <v>OKAY</v>
      </c>
    </row>
    <row r="1758" spans="1:11">
      <c r="A1758" s="68"/>
      <c r="B1758" s="95" t="str">
        <f>IF('Gene Table'!E1758="","",'Gene Table'!E1758)</f>
        <v/>
      </c>
      <c r="C1758" s="87" t="str">
        <f>'Gene Table'!B1758</f>
        <v>J04</v>
      </c>
      <c r="D1758" s="88" t="e">
        <f>Calculations!BN1759</f>
        <v>#DIV/0!</v>
      </c>
      <c r="E1758" s="88" t="e">
        <f>Calculations!BO1759</f>
        <v>#DIV/0!</v>
      </c>
      <c r="F1758" s="89" t="e">
        <f t="shared" si="128"/>
        <v>#DIV/0!</v>
      </c>
      <c r="G1758" s="89" t="e">
        <f t="shared" si="129"/>
        <v>#DIV/0!</v>
      </c>
      <c r="H1758" s="88" t="e">
        <f t="shared" si="130"/>
        <v>#DIV/0!</v>
      </c>
      <c r="I1758" s="92" t="str">
        <f>IF(OR(COUNT(Calculations!BP1759:BY1759)&lt;3,COUNT(Calculations!BZ1759:CI1759)&lt;3),"N/A",IF(ISERROR(TTEST(Calculations!BP1759:BY1759,Calculations!BZ1759:CI1759,2,2)),"N/A",TTEST(Calculations!BP1759:BY1759,Calculations!BZ1759:CI1759,2,2)))</f>
        <v>N/A</v>
      </c>
      <c r="J1758" s="88" t="e">
        <f t="shared" si="131"/>
        <v>#DIV/0!</v>
      </c>
      <c r="K1758" s="93" t="str">
        <f>IF(AND('Test Sample Data'!N1758&gt;=35,'Control Sample Data'!N1758&gt;=35),"Type 3",IF(AND('Test Sample Data'!N1758&gt;=30,'Control Sample Data'!N1758&gt;=30,OR(I1758&gt;=0.05,I1758="N/A")),"Type 2",IF(OR(AND('Test Sample Data'!N1758&gt;=30,'Control Sample Data'!N1758&lt;=30),AND('Test Sample Data'!N1758&lt;=30,'Control Sample Data'!N1758&gt;=30)),"Type 1","OKAY")))</f>
        <v>OKAY</v>
      </c>
    </row>
    <row r="1759" spans="1:11">
      <c r="A1759" s="68"/>
      <c r="B1759" s="95" t="str">
        <f>IF('Gene Table'!E1759="","",'Gene Table'!E1759)</f>
        <v>hsa-miR-5691</v>
      </c>
      <c r="C1759" s="87" t="str">
        <f>'Gene Table'!B1759</f>
        <v>J05</v>
      </c>
      <c r="D1759" s="88" t="e">
        <f>Calculations!BN1760</f>
        <v>#DIV/0!</v>
      </c>
      <c r="E1759" s="88" t="e">
        <f>Calculations!BO1760</f>
        <v>#DIV/0!</v>
      </c>
      <c r="F1759" s="89" t="e">
        <f t="shared" si="128"/>
        <v>#DIV/0!</v>
      </c>
      <c r="G1759" s="89" t="e">
        <f t="shared" si="129"/>
        <v>#DIV/0!</v>
      </c>
      <c r="H1759" s="88" t="e">
        <f t="shared" si="130"/>
        <v>#DIV/0!</v>
      </c>
      <c r="I1759" s="92" t="str">
        <f>IF(OR(COUNT(Calculations!BP1760:BY1760)&lt;3,COUNT(Calculations!BZ1760:CI1760)&lt;3),"N/A",IF(ISERROR(TTEST(Calculations!BP1760:BY1760,Calculations!BZ1760:CI1760,2,2)),"N/A",TTEST(Calculations!BP1760:BY1760,Calculations!BZ1760:CI1760,2,2)))</f>
        <v>N/A</v>
      </c>
      <c r="J1759" s="88" t="e">
        <f t="shared" si="131"/>
        <v>#DIV/0!</v>
      </c>
      <c r="K1759" s="93" t="str">
        <f>IF(AND('Test Sample Data'!N1759&gt;=35,'Control Sample Data'!N1759&gt;=35),"Type 3",IF(AND('Test Sample Data'!N1759&gt;=30,'Control Sample Data'!N1759&gt;=30,OR(I1759&gt;=0.05,I1759="N/A")),"Type 2",IF(OR(AND('Test Sample Data'!N1759&gt;=30,'Control Sample Data'!N1759&lt;=30),AND('Test Sample Data'!N1759&lt;=30,'Control Sample Data'!N1759&gt;=30)),"Type 1","OKAY")))</f>
        <v>OKAY</v>
      </c>
    </row>
    <row r="1760" spans="1:11">
      <c r="A1760" s="68"/>
      <c r="B1760" s="95" t="str">
        <f>IF('Gene Table'!E1760="","",'Gene Table'!E1760)</f>
        <v/>
      </c>
      <c r="C1760" s="87" t="str">
        <f>'Gene Table'!B1760</f>
        <v>J06</v>
      </c>
      <c r="D1760" s="88" t="e">
        <f>Calculations!BN1761</f>
        <v>#DIV/0!</v>
      </c>
      <c r="E1760" s="88" t="e">
        <f>Calculations!BO1761</f>
        <v>#DIV/0!</v>
      </c>
      <c r="F1760" s="89" t="e">
        <f t="shared" si="128"/>
        <v>#DIV/0!</v>
      </c>
      <c r="G1760" s="89" t="e">
        <f t="shared" si="129"/>
        <v>#DIV/0!</v>
      </c>
      <c r="H1760" s="88" t="e">
        <f t="shared" si="130"/>
        <v>#DIV/0!</v>
      </c>
      <c r="I1760" s="92" t="str">
        <f>IF(OR(COUNT(Calculations!BP1761:BY1761)&lt;3,COUNT(Calculations!BZ1761:CI1761)&lt;3),"N/A",IF(ISERROR(TTEST(Calculations!BP1761:BY1761,Calculations!BZ1761:CI1761,2,2)),"N/A",TTEST(Calculations!BP1761:BY1761,Calculations!BZ1761:CI1761,2,2)))</f>
        <v>N/A</v>
      </c>
      <c r="J1760" s="88" t="e">
        <f t="shared" si="131"/>
        <v>#DIV/0!</v>
      </c>
      <c r="K1760" s="93" t="str">
        <f>IF(AND('Test Sample Data'!N1760&gt;=35,'Control Sample Data'!N1760&gt;=35),"Type 3",IF(AND('Test Sample Data'!N1760&gt;=30,'Control Sample Data'!N1760&gt;=30,OR(I1760&gt;=0.05,I1760="N/A")),"Type 2",IF(OR(AND('Test Sample Data'!N1760&gt;=30,'Control Sample Data'!N1760&lt;=30),AND('Test Sample Data'!N1760&lt;=30,'Control Sample Data'!N1760&gt;=30)),"Type 1","OKAY")))</f>
        <v>OKAY</v>
      </c>
    </row>
    <row r="1761" spans="1:11">
      <c r="A1761" s="68"/>
      <c r="B1761" s="95" t="str">
        <f>IF('Gene Table'!E1761="","",'Gene Table'!E1761)</f>
        <v>hsa-miR-4666b</v>
      </c>
      <c r="C1761" s="87" t="str">
        <f>'Gene Table'!B1761</f>
        <v>J07</v>
      </c>
      <c r="D1761" s="88" t="e">
        <f>Calculations!BN1762</f>
        <v>#DIV/0!</v>
      </c>
      <c r="E1761" s="88" t="e">
        <f>Calculations!BO1762</f>
        <v>#DIV/0!</v>
      </c>
      <c r="F1761" s="89" t="e">
        <f t="shared" si="128"/>
        <v>#DIV/0!</v>
      </c>
      <c r="G1761" s="89" t="e">
        <f t="shared" si="129"/>
        <v>#DIV/0!</v>
      </c>
      <c r="H1761" s="88" t="e">
        <f t="shared" si="130"/>
        <v>#DIV/0!</v>
      </c>
      <c r="I1761" s="92" t="str">
        <f>IF(OR(COUNT(Calculations!BP1762:BY1762)&lt;3,COUNT(Calculations!BZ1762:CI1762)&lt;3),"N/A",IF(ISERROR(TTEST(Calculations!BP1762:BY1762,Calculations!BZ1762:CI1762,2,2)),"N/A",TTEST(Calculations!BP1762:BY1762,Calculations!BZ1762:CI1762,2,2)))</f>
        <v>N/A</v>
      </c>
      <c r="J1761" s="88" t="e">
        <f t="shared" si="131"/>
        <v>#DIV/0!</v>
      </c>
      <c r="K1761" s="93" t="str">
        <f>IF(AND('Test Sample Data'!N1761&gt;=35,'Control Sample Data'!N1761&gt;=35),"Type 3",IF(AND('Test Sample Data'!N1761&gt;=30,'Control Sample Data'!N1761&gt;=30,OR(I1761&gt;=0.05,I1761="N/A")),"Type 2",IF(OR(AND('Test Sample Data'!N1761&gt;=30,'Control Sample Data'!N1761&lt;=30),AND('Test Sample Data'!N1761&lt;=30,'Control Sample Data'!N1761&gt;=30)),"Type 1","OKAY")))</f>
        <v>OKAY</v>
      </c>
    </row>
    <row r="1762" spans="1:11">
      <c r="A1762" s="68"/>
      <c r="B1762" s="95" t="str">
        <f>IF('Gene Table'!E1762="","",'Gene Table'!E1762)</f>
        <v/>
      </c>
      <c r="C1762" s="87" t="str">
        <f>'Gene Table'!B1762</f>
        <v>J08</v>
      </c>
      <c r="D1762" s="88" t="e">
        <f>Calculations!BN1763</f>
        <v>#DIV/0!</v>
      </c>
      <c r="E1762" s="88" t="e">
        <f>Calculations!BO1763</f>
        <v>#DIV/0!</v>
      </c>
      <c r="F1762" s="89" t="e">
        <f t="shared" si="128"/>
        <v>#DIV/0!</v>
      </c>
      <c r="G1762" s="89" t="e">
        <f t="shared" si="129"/>
        <v>#DIV/0!</v>
      </c>
      <c r="H1762" s="88" t="e">
        <f t="shared" si="130"/>
        <v>#DIV/0!</v>
      </c>
      <c r="I1762" s="92" t="str">
        <f>IF(OR(COUNT(Calculations!BP1763:BY1763)&lt;3,COUNT(Calculations!BZ1763:CI1763)&lt;3),"N/A",IF(ISERROR(TTEST(Calculations!BP1763:BY1763,Calculations!BZ1763:CI1763,2,2)),"N/A",TTEST(Calculations!BP1763:BY1763,Calculations!BZ1763:CI1763,2,2)))</f>
        <v>N/A</v>
      </c>
      <c r="J1762" s="88" t="e">
        <f t="shared" si="131"/>
        <v>#DIV/0!</v>
      </c>
      <c r="K1762" s="93" t="str">
        <f>IF(AND('Test Sample Data'!N1762&gt;=35,'Control Sample Data'!N1762&gt;=35),"Type 3",IF(AND('Test Sample Data'!N1762&gt;=30,'Control Sample Data'!N1762&gt;=30,OR(I1762&gt;=0.05,I1762="N/A")),"Type 2",IF(OR(AND('Test Sample Data'!N1762&gt;=30,'Control Sample Data'!N1762&lt;=30),AND('Test Sample Data'!N1762&lt;=30,'Control Sample Data'!N1762&gt;=30)),"Type 1","OKAY")))</f>
        <v>OKAY</v>
      </c>
    </row>
    <row r="1763" spans="1:11">
      <c r="A1763" s="68"/>
      <c r="B1763" s="95" t="str">
        <f>IF('Gene Table'!E1763="","",'Gene Table'!E1763)</f>
        <v>hsa-miR-5693</v>
      </c>
      <c r="C1763" s="87" t="str">
        <f>'Gene Table'!B1763</f>
        <v>J09</v>
      </c>
      <c r="D1763" s="88" t="e">
        <f>Calculations!BN1764</f>
        <v>#DIV/0!</v>
      </c>
      <c r="E1763" s="88" t="e">
        <f>Calculations!BO1764</f>
        <v>#DIV/0!</v>
      </c>
      <c r="F1763" s="89" t="e">
        <f t="shared" si="128"/>
        <v>#DIV/0!</v>
      </c>
      <c r="G1763" s="89" t="e">
        <f t="shared" si="129"/>
        <v>#DIV/0!</v>
      </c>
      <c r="H1763" s="88" t="e">
        <f t="shared" si="130"/>
        <v>#DIV/0!</v>
      </c>
      <c r="I1763" s="92" t="str">
        <f>IF(OR(COUNT(Calculations!BP1764:BY1764)&lt;3,COUNT(Calculations!BZ1764:CI1764)&lt;3),"N/A",IF(ISERROR(TTEST(Calculations!BP1764:BY1764,Calculations!BZ1764:CI1764,2,2)),"N/A",TTEST(Calculations!BP1764:BY1764,Calculations!BZ1764:CI1764,2,2)))</f>
        <v>N/A</v>
      </c>
      <c r="J1763" s="88" t="e">
        <f t="shared" si="131"/>
        <v>#DIV/0!</v>
      </c>
      <c r="K1763" s="93" t="str">
        <f>IF(AND('Test Sample Data'!N1763&gt;=35,'Control Sample Data'!N1763&gt;=35),"Type 3",IF(AND('Test Sample Data'!N1763&gt;=30,'Control Sample Data'!N1763&gt;=30,OR(I1763&gt;=0.05,I1763="N/A")),"Type 2",IF(OR(AND('Test Sample Data'!N1763&gt;=30,'Control Sample Data'!N1763&lt;=30),AND('Test Sample Data'!N1763&lt;=30,'Control Sample Data'!N1763&gt;=30)),"Type 1","OKAY")))</f>
        <v>OKAY</v>
      </c>
    </row>
    <row r="1764" spans="1:11">
      <c r="A1764" s="68"/>
      <c r="B1764" s="95" t="str">
        <f>IF('Gene Table'!E1764="","",'Gene Table'!E1764)</f>
        <v/>
      </c>
      <c r="C1764" s="87" t="str">
        <f>'Gene Table'!B1764</f>
        <v>J10</v>
      </c>
      <c r="D1764" s="88" t="e">
        <f>Calculations!BN1765</f>
        <v>#DIV/0!</v>
      </c>
      <c r="E1764" s="88" t="e">
        <f>Calculations!BO1765</f>
        <v>#DIV/0!</v>
      </c>
      <c r="F1764" s="89" t="e">
        <f t="shared" si="128"/>
        <v>#DIV/0!</v>
      </c>
      <c r="G1764" s="89" t="e">
        <f t="shared" si="129"/>
        <v>#DIV/0!</v>
      </c>
      <c r="H1764" s="88" t="e">
        <f t="shared" si="130"/>
        <v>#DIV/0!</v>
      </c>
      <c r="I1764" s="92" t="str">
        <f>IF(OR(COUNT(Calculations!BP1765:BY1765)&lt;3,COUNT(Calculations!BZ1765:CI1765)&lt;3),"N/A",IF(ISERROR(TTEST(Calculations!BP1765:BY1765,Calculations!BZ1765:CI1765,2,2)),"N/A",TTEST(Calculations!BP1765:BY1765,Calculations!BZ1765:CI1765,2,2)))</f>
        <v>N/A</v>
      </c>
      <c r="J1764" s="88" t="e">
        <f t="shared" si="131"/>
        <v>#DIV/0!</v>
      </c>
      <c r="K1764" s="93" t="str">
        <f>IF(AND('Test Sample Data'!N1764&gt;=35,'Control Sample Data'!N1764&gt;=35),"Type 3",IF(AND('Test Sample Data'!N1764&gt;=30,'Control Sample Data'!N1764&gt;=30,OR(I1764&gt;=0.05,I1764="N/A")),"Type 2",IF(OR(AND('Test Sample Data'!N1764&gt;=30,'Control Sample Data'!N1764&lt;=30),AND('Test Sample Data'!N1764&lt;=30,'Control Sample Data'!N1764&gt;=30)),"Type 1","OKAY")))</f>
        <v>OKAY</v>
      </c>
    </row>
    <row r="1765" spans="1:11">
      <c r="A1765" s="68"/>
      <c r="B1765" s="95" t="str">
        <f>IF('Gene Table'!E1765="","",'Gene Table'!E1765)</f>
        <v>hsa-miR-5694</v>
      </c>
      <c r="C1765" s="87" t="str">
        <f>'Gene Table'!B1765</f>
        <v>J11</v>
      </c>
      <c r="D1765" s="88" t="e">
        <f>Calculations!BN1766</f>
        <v>#DIV/0!</v>
      </c>
      <c r="E1765" s="88" t="e">
        <f>Calculations!BO1766</f>
        <v>#DIV/0!</v>
      </c>
      <c r="F1765" s="89" t="e">
        <f t="shared" si="128"/>
        <v>#DIV/0!</v>
      </c>
      <c r="G1765" s="89" t="e">
        <f t="shared" si="129"/>
        <v>#DIV/0!</v>
      </c>
      <c r="H1765" s="88" t="e">
        <f t="shared" si="130"/>
        <v>#DIV/0!</v>
      </c>
      <c r="I1765" s="92" t="str">
        <f>IF(OR(COUNT(Calculations!BP1766:BY1766)&lt;3,COUNT(Calculations!BZ1766:CI1766)&lt;3),"N/A",IF(ISERROR(TTEST(Calculations!BP1766:BY1766,Calculations!BZ1766:CI1766,2,2)),"N/A",TTEST(Calculations!BP1766:BY1766,Calculations!BZ1766:CI1766,2,2)))</f>
        <v>N/A</v>
      </c>
      <c r="J1765" s="88" t="e">
        <f t="shared" si="131"/>
        <v>#DIV/0!</v>
      </c>
      <c r="K1765" s="93" t="str">
        <f>IF(AND('Test Sample Data'!N1765&gt;=35,'Control Sample Data'!N1765&gt;=35),"Type 3",IF(AND('Test Sample Data'!N1765&gt;=30,'Control Sample Data'!N1765&gt;=30,OR(I1765&gt;=0.05,I1765="N/A")),"Type 2",IF(OR(AND('Test Sample Data'!N1765&gt;=30,'Control Sample Data'!N1765&lt;=30),AND('Test Sample Data'!N1765&lt;=30,'Control Sample Data'!N1765&gt;=30)),"Type 1","OKAY")))</f>
        <v>OKAY</v>
      </c>
    </row>
    <row r="1766" spans="1:11">
      <c r="A1766" s="68"/>
      <c r="B1766" s="95" t="str">
        <f>IF('Gene Table'!E1766="","",'Gene Table'!E1766)</f>
        <v/>
      </c>
      <c r="C1766" s="87" t="str">
        <f>'Gene Table'!B1766</f>
        <v>J12</v>
      </c>
      <c r="D1766" s="88" t="e">
        <f>Calculations!BN1767</f>
        <v>#DIV/0!</v>
      </c>
      <c r="E1766" s="88" t="e">
        <f>Calculations!BO1767</f>
        <v>#DIV/0!</v>
      </c>
      <c r="F1766" s="89" t="e">
        <f t="shared" si="128"/>
        <v>#DIV/0!</v>
      </c>
      <c r="G1766" s="89" t="e">
        <f t="shared" si="129"/>
        <v>#DIV/0!</v>
      </c>
      <c r="H1766" s="88" t="e">
        <f t="shared" si="130"/>
        <v>#DIV/0!</v>
      </c>
      <c r="I1766" s="92" t="str">
        <f>IF(OR(COUNT(Calculations!BP1767:BY1767)&lt;3,COUNT(Calculations!BZ1767:CI1767)&lt;3),"N/A",IF(ISERROR(TTEST(Calculations!BP1767:BY1767,Calculations!BZ1767:CI1767,2,2)),"N/A",TTEST(Calculations!BP1767:BY1767,Calculations!BZ1767:CI1767,2,2)))</f>
        <v>N/A</v>
      </c>
      <c r="J1766" s="88" t="e">
        <f t="shared" si="131"/>
        <v>#DIV/0!</v>
      </c>
      <c r="K1766" s="93" t="str">
        <f>IF(AND('Test Sample Data'!N1766&gt;=35,'Control Sample Data'!N1766&gt;=35),"Type 3",IF(AND('Test Sample Data'!N1766&gt;=30,'Control Sample Data'!N1766&gt;=30,OR(I1766&gt;=0.05,I1766="N/A")),"Type 2",IF(OR(AND('Test Sample Data'!N1766&gt;=30,'Control Sample Data'!N1766&lt;=30),AND('Test Sample Data'!N1766&lt;=30,'Control Sample Data'!N1766&gt;=30)),"Type 1","OKAY")))</f>
        <v>OKAY</v>
      </c>
    </row>
    <row r="1767" spans="1:11">
      <c r="A1767" s="68"/>
      <c r="B1767" s="95" t="str">
        <f>IF('Gene Table'!E1767="","",'Gene Table'!E1767)</f>
        <v>hsa-miR-5695</v>
      </c>
      <c r="C1767" s="87" t="str">
        <f>'Gene Table'!B1767</f>
        <v>J13</v>
      </c>
      <c r="D1767" s="88" t="e">
        <f>Calculations!BN1768</f>
        <v>#DIV/0!</v>
      </c>
      <c r="E1767" s="88" t="e">
        <f>Calculations!BO1768</f>
        <v>#DIV/0!</v>
      </c>
      <c r="F1767" s="89" t="e">
        <f t="shared" si="128"/>
        <v>#DIV/0!</v>
      </c>
      <c r="G1767" s="89" t="e">
        <f t="shared" si="129"/>
        <v>#DIV/0!</v>
      </c>
      <c r="H1767" s="88" t="e">
        <f t="shared" si="130"/>
        <v>#DIV/0!</v>
      </c>
      <c r="I1767" s="92" t="str">
        <f>IF(OR(COUNT(Calculations!BP1768:BY1768)&lt;3,COUNT(Calculations!BZ1768:CI1768)&lt;3),"N/A",IF(ISERROR(TTEST(Calculations!BP1768:BY1768,Calculations!BZ1768:CI1768,2,2)),"N/A",TTEST(Calculations!BP1768:BY1768,Calculations!BZ1768:CI1768,2,2)))</f>
        <v>N/A</v>
      </c>
      <c r="J1767" s="88" t="e">
        <f t="shared" si="131"/>
        <v>#DIV/0!</v>
      </c>
      <c r="K1767" s="93" t="str">
        <f>IF(AND('Test Sample Data'!N1767&gt;=35,'Control Sample Data'!N1767&gt;=35),"Type 3",IF(AND('Test Sample Data'!N1767&gt;=30,'Control Sample Data'!N1767&gt;=30,OR(I1767&gt;=0.05,I1767="N/A")),"Type 2",IF(OR(AND('Test Sample Data'!N1767&gt;=30,'Control Sample Data'!N1767&lt;=30),AND('Test Sample Data'!N1767&lt;=30,'Control Sample Data'!N1767&gt;=30)),"Type 1","OKAY")))</f>
        <v>OKAY</v>
      </c>
    </row>
    <row r="1768" spans="1:11">
      <c r="A1768" s="68"/>
      <c r="B1768" s="95" t="str">
        <f>IF('Gene Table'!E1768="","",'Gene Table'!E1768)</f>
        <v/>
      </c>
      <c r="C1768" s="87" t="str">
        <f>'Gene Table'!B1768</f>
        <v>J14</v>
      </c>
      <c r="D1768" s="88" t="e">
        <f>Calculations!BN1769</f>
        <v>#DIV/0!</v>
      </c>
      <c r="E1768" s="88" t="e">
        <f>Calculations!BO1769</f>
        <v>#DIV/0!</v>
      </c>
      <c r="F1768" s="89" t="e">
        <f t="shared" si="128"/>
        <v>#DIV/0!</v>
      </c>
      <c r="G1768" s="89" t="e">
        <f t="shared" si="129"/>
        <v>#DIV/0!</v>
      </c>
      <c r="H1768" s="88" t="e">
        <f t="shared" si="130"/>
        <v>#DIV/0!</v>
      </c>
      <c r="I1768" s="92" t="str">
        <f>IF(OR(COUNT(Calculations!BP1769:BY1769)&lt;3,COUNT(Calculations!BZ1769:CI1769)&lt;3),"N/A",IF(ISERROR(TTEST(Calculations!BP1769:BY1769,Calculations!BZ1769:CI1769,2,2)),"N/A",TTEST(Calculations!BP1769:BY1769,Calculations!BZ1769:CI1769,2,2)))</f>
        <v>N/A</v>
      </c>
      <c r="J1768" s="88" t="e">
        <f t="shared" si="131"/>
        <v>#DIV/0!</v>
      </c>
      <c r="K1768" s="93" t="str">
        <f>IF(AND('Test Sample Data'!N1768&gt;=35,'Control Sample Data'!N1768&gt;=35),"Type 3",IF(AND('Test Sample Data'!N1768&gt;=30,'Control Sample Data'!N1768&gt;=30,OR(I1768&gt;=0.05,I1768="N/A")),"Type 2",IF(OR(AND('Test Sample Data'!N1768&gt;=30,'Control Sample Data'!N1768&lt;=30),AND('Test Sample Data'!N1768&lt;=30,'Control Sample Data'!N1768&gt;=30)),"Type 1","OKAY")))</f>
        <v>OKAY</v>
      </c>
    </row>
    <row r="1769" spans="1:11">
      <c r="A1769" s="68"/>
      <c r="B1769" s="95" t="str">
        <f>IF('Gene Table'!E1769="","",'Gene Table'!E1769)</f>
        <v>hsa-miR-5696</v>
      </c>
      <c r="C1769" s="87" t="str">
        <f>'Gene Table'!B1769</f>
        <v>J15</v>
      </c>
      <c r="D1769" s="88" t="e">
        <f>Calculations!BN1770</f>
        <v>#DIV/0!</v>
      </c>
      <c r="E1769" s="88" t="e">
        <f>Calculations!BO1770</f>
        <v>#DIV/0!</v>
      </c>
      <c r="F1769" s="89" t="e">
        <f t="shared" si="128"/>
        <v>#DIV/0!</v>
      </c>
      <c r="G1769" s="89" t="e">
        <f t="shared" si="129"/>
        <v>#DIV/0!</v>
      </c>
      <c r="H1769" s="88" t="e">
        <f t="shared" si="130"/>
        <v>#DIV/0!</v>
      </c>
      <c r="I1769" s="92" t="str">
        <f>IF(OR(COUNT(Calculations!BP1770:BY1770)&lt;3,COUNT(Calculations!BZ1770:CI1770)&lt;3),"N/A",IF(ISERROR(TTEST(Calculations!BP1770:BY1770,Calculations!BZ1770:CI1770,2,2)),"N/A",TTEST(Calculations!BP1770:BY1770,Calculations!BZ1770:CI1770,2,2)))</f>
        <v>N/A</v>
      </c>
      <c r="J1769" s="88" t="e">
        <f t="shared" si="131"/>
        <v>#DIV/0!</v>
      </c>
      <c r="K1769" s="93" t="str">
        <f>IF(AND('Test Sample Data'!N1769&gt;=35,'Control Sample Data'!N1769&gt;=35),"Type 3",IF(AND('Test Sample Data'!N1769&gt;=30,'Control Sample Data'!N1769&gt;=30,OR(I1769&gt;=0.05,I1769="N/A")),"Type 2",IF(OR(AND('Test Sample Data'!N1769&gt;=30,'Control Sample Data'!N1769&lt;=30),AND('Test Sample Data'!N1769&lt;=30,'Control Sample Data'!N1769&gt;=30)),"Type 1","OKAY")))</f>
        <v>OKAY</v>
      </c>
    </row>
    <row r="1770" spans="1:11">
      <c r="A1770" s="68"/>
      <c r="B1770" s="95" t="str">
        <f>IF('Gene Table'!E1770="","",'Gene Table'!E1770)</f>
        <v/>
      </c>
      <c r="C1770" s="87" t="str">
        <f>'Gene Table'!B1770</f>
        <v>J16</v>
      </c>
      <c r="D1770" s="88" t="e">
        <f>Calculations!BN1771</f>
        <v>#DIV/0!</v>
      </c>
      <c r="E1770" s="88" t="e">
        <f>Calculations!BO1771</f>
        <v>#DIV/0!</v>
      </c>
      <c r="F1770" s="89" t="e">
        <f t="shared" si="128"/>
        <v>#DIV/0!</v>
      </c>
      <c r="G1770" s="89" t="e">
        <f t="shared" si="129"/>
        <v>#DIV/0!</v>
      </c>
      <c r="H1770" s="88" t="e">
        <f t="shared" si="130"/>
        <v>#DIV/0!</v>
      </c>
      <c r="I1770" s="92" t="str">
        <f>IF(OR(COUNT(Calculations!BP1771:BY1771)&lt;3,COUNT(Calculations!BZ1771:CI1771)&lt;3),"N/A",IF(ISERROR(TTEST(Calculations!BP1771:BY1771,Calculations!BZ1771:CI1771,2,2)),"N/A",TTEST(Calculations!BP1771:BY1771,Calculations!BZ1771:CI1771,2,2)))</f>
        <v>N/A</v>
      </c>
      <c r="J1770" s="88" t="e">
        <f t="shared" si="131"/>
        <v>#DIV/0!</v>
      </c>
      <c r="K1770" s="93" t="str">
        <f>IF(AND('Test Sample Data'!N1770&gt;=35,'Control Sample Data'!N1770&gt;=35),"Type 3",IF(AND('Test Sample Data'!N1770&gt;=30,'Control Sample Data'!N1770&gt;=30,OR(I1770&gt;=0.05,I1770="N/A")),"Type 2",IF(OR(AND('Test Sample Data'!N1770&gt;=30,'Control Sample Data'!N1770&lt;=30),AND('Test Sample Data'!N1770&lt;=30,'Control Sample Data'!N1770&gt;=30)),"Type 1","OKAY")))</f>
        <v>OKAY</v>
      </c>
    </row>
    <row r="1771" spans="1:11">
      <c r="A1771" s="68"/>
      <c r="B1771" s="95" t="str">
        <f>IF('Gene Table'!E1771="","",'Gene Table'!E1771)</f>
        <v>hsa-miR-5697</v>
      </c>
      <c r="C1771" s="87" t="str">
        <f>'Gene Table'!B1771</f>
        <v>J17</v>
      </c>
      <c r="D1771" s="88" t="e">
        <f>Calculations!BN1772</f>
        <v>#DIV/0!</v>
      </c>
      <c r="E1771" s="88" t="e">
        <f>Calculations!BO1772</f>
        <v>#DIV/0!</v>
      </c>
      <c r="F1771" s="89" t="e">
        <f t="shared" si="128"/>
        <v>#DIV/0!</v>
      </c>
      <c r="G1771" s="89" t="e">
        <f t="shared" si="129"/>
        <v>#DIV/0!</v>
      </c>
      <c r="H1771" s="88" t="e">
        <f t="shared" si="130"/>
        <v>#DIV/0!</v>
      </c>
      <c r="I1771" s="92" t="str">
        <f>IF(OR(COUNT(Calculations!BP1772:BY1772)&lt;3,COUNT(Calculations!BZ1772:CI1772)&lt;3),"N/A",IF(ISERROR(TTEST(Calculations!BP1772:BY1772,Calculations!BZ1772:CI1772,2,2)),"N/A",TTEST(Calculations!BP1772:BY1772,Calculations!BZ1772:CI1772,2,2)))</f>
        <v>N/A</v>
      </c>
      <c r="J1771" s="88" t="e">
        <f t="shared" si="131"/>
        <v>#DIV/0!</v>
      </c>
      <c r="K1771" s="93" t="str">
        <f>IF(AND('Test Sample Data'!N1771&gt;=35,'Control Sample Data'!N1771&gt;=35),"Type 3",IF(AND('Test Sample Data'!N1771&gt;=30,'Control Sample Data'!N1771&gt;=30,OR(I1771&gt;=0.05,I1771="N/A")),"Type 2",IF(OR(AND('Test Sample Data'!N1771&gt;=30,'Control Sample Data'!N1771&lt;=30),AND('Test Sample Data'!N1771&lt;=30,'Control Sample Data'!N1771&gt;=30)),"Type 1","OKAY")))</f>
        <v>OKAY</v>
      </c>
    </row>
    <row r="1772" spans="1:11">
      <c r="A1772" s="68"/>
      <c r="B1772" s="95" t="str">
        <f>IF('Gene Table'!E1772="","",'Gene Table'!E1772)</f>
        <v/>
      </c>
      <c r="C1772" s="87" t="str">
        <f>'Gene Table'!B1772</f>
        <v>J18</v>
      </c>
      <c r="D1772" s="88" t="e">
        <f>Calculations!BN1773</f>
        <v>#DIV/0!</v>
      </c>
      <c r="E1772" s="88" t="e">
        <f>Calculations!BO1773</f>
        <v>#DIV/0!</v>
      </c>
      <c r="F1772" s="89" t="e">
        <f t="shared" si="128"/>
        <v>#DIV/0!</v>
      </c>
      <c r="G1772" s="89" t="e">
        <f t="shared" si="129"/>
        <v>#DIV/0!</v>
      </c>
      <c r="H1772" s="88" t="e">
        <f t="shared" si="130"/>
        <v>#DIV/0!</v>
      </c>
      <c r="I1772" s="92" t="str">
        <f>IF(OR(COUNT(Calculations!BP1773:BY1773)&lt;3,COUNT(Calculations!BZ1773:CI1773)&lt;3),"N/A",IF(ISERROR(TTEST(Calculations!BP1773:BY1773,Calculations!BZ1773:CI1773,2,2)),"N/A",TTEST(Calculations!BP1773:BY1773,Calculations!BZ1773:CI1773,2,2)))</f>
        <v>N/A</v>
      </c>
      <c r="J1772" s="88" t="e">
        <f t="shared" si="131"/>
        <v>#DIV/0!</v>
      </c>
      <c r="K1772" s="93" t="str">
        <f>IF(AND('Test Sample Data'!N1772&gt;=35,'Control Sample Data'!N1772&gt;=35),"Type 3",IF(AND('Test Sample Data'!N1772&gt;=30,'Control Sample Data'!N1772&gt;=30,OR(I1772&gt;=0.05,I1772="N/A")),"Type 2",IF(OR(AND('Test Sample Data'!N1772&gt;=30,'Control Sample Data'!N1772&lt;=30),AND('Test Sample Data'!N1772&lt;=30,'Control Sample Data'!N1772&gt;=30)),"Type 1","OKAY")))</f>
        <v>OKAY</v>
      </c>
    </row>
    <row r="1773" spans="1:11">
      <c r="A1773" s="68"/>
      <c r="B1773" s="95" t="str">
        <f>IF('Gene Table'!E1773="","",'Gene Table'!E1773)</f>
        <v>hsa-miR-5698</v>
      </c>
      <c r="C1773" s="87" t="str">
        <f>'Gene Table'!B1773</f>
        <v>J19</v>
      </c>
      <c r="D1773" s="88" t="e">
        <f>Calculations!BN1774</f>
        <v>#DIV/0!</v>
      </c>
      <c r="E1773" s="88" t="e">
        <f>Calculations!BO1774</f>
        <v>#DIV/0!</v>
      </c>
      <c r="F1773" s="89" t="e">
        <f t="shared" si="128"/>
        <v>#DIV/0!</v>
      </c>
      <c r="G1773" s="89" t="e">
        <f t="shared" si="129"/>
        <v>#DIV/0!</v>
      </c>
      <c r="H1773" s="88" t="e">
        <f t="shared" si="130"/>
        <v>#DIV/0!</v>
      </c>
      <c r="I1773" s="92" t="str">
        <f>IF(OR(COUNT(Calculations!BP1774:BY1774)&lt;3,COUNT(Calculations!BZ1774:CI1774)&lt;3),"N/A",IF(ISERROR(TTEST(Calculations!BP1774:BY1774,Calculations!BZ1774:CI1774,2,2)),"N/A",TTEST(Calculations!BP1774:BY1774,Calculations!BZ1774:CI1774,2,2)))</f>
        <v>N/A</v>
      </c>
      <c r="J1773" s="88" t="e">
        <f t="shared" si="131"/>
        <v>#DIV/0!</v>
      </c>
      <c r="K1773" s="93" t="str">
        <f>IF(AND('Test Sample Data'!N1773&gt;=35,'Control Sample Data'!N1773&gt;=35),"Type 3",IF(AND('Test Sample Data'!N1773&gt;=30,'Control Sample Data'!N1773&gt;=30,OR(I1773&gt;=0.05,I1773="N/A")),"Type 2",IF(OR(AND('Test Sample Data'!N1773&gt;=30,'Control Sample Data'!N1773&lt;=30),AND('Test Sample Data'!N1773&lt;=30,'Control Sample Data'!N1773&gt;=30)),"Type 1","OKAY")))</f>
        <v>OKAY</v>
      </c>
    </row>
    <row r="1774" spans="1:11">
      <c r="A1774" s="68"/>
      <c r="B1774" s="95" t="str">
        <f>IF('Gene Table'!E1774="","",'Gene Table'!E1774)</f>
        <v/>
      </c>
      <c r="C1774" s="87" t="str">
        <f>'Gene Table'!B1774</f>
        <v>J20</v>
      </c>
      <c r="D1774" s="88" t="e">
        <f>Calculations!BN1775</f>
        <v>#DIV/0!</v>
      </c>
      <c r="E1774" s="88" t="e">
        <f>Calculations!BO1775</f>
        <v>#DIV/0!</v>
      </c>
      <c r="F1774" s="89" t="e">
        <f t="shared" si="128"/>
        <v>#DIV/0!</v>
      </c>
      <c r="G1774" s="89" t="e">
        <f t="shared" si="129"/>
        <v>#DIV/0!</v>
      </c>
      <c r="H1774" s="88" t="e">
        <f t="shared" si="130"/>
        <v>#DIV/0!</v>
      </c>
      <c r="I1774" s="92" t="str">
        <f>IF(OR(COUNT(Calculations!BP1775:BY1775)&lt;3,COUNT(Calculations!BZ1775:CI1775)&lt;3),"N/A",IF(ISERROR(TTEST(Calculations!BP1775:BY1775,Calculations!BZ1775:CI1775,2,2)),"N/A",TTEST(Calculations!BP1775:BY1775,Calculations!BZ1775:CI1775,2,2)))</f>
        <v>N/A</v>
      </c>
      <c r="J1774" s="88" t="e">
        <f t="shared" si="131"/>
        <v>#DIV/0!</v>
      </c>
      <c r="K1774" s="93" t="str">
        <f>IF(AND('Test Sample Data'!N1774&gt;=35,'Control Sample Data'!N1774&gt;=35),"Type 3",IF(AND('Test Sample Data'!N1774&gt;=30,'Control Sample Data'!N1774&gt;=30,OR(I1774&gt;=0.05,I1774="N/A")),"Type 2",IF(OR(AND('Test Sample Data'!N1774&gt;=30,'Control Sample Data'!N1774&lt;=30),AND('Test Sample Data'!N1774&lt;=30,'Control Sample Data'!N1774&gt;=30)),"Type 1","OKAY")))</f>
        <v>OKAY</v>
      </c>
    </row>
    <row r="1775" spans="1:11">
      <c r="A1775" s="68"/>
      <c r="B1775" s="95" t="str">
        <f>IF('Gene Table'!E1775="","",'Gene Table'!E1775)</f>
        <v>hsa-miR-5699</v>
      </c>
      <c r="C1775" s="87" t="str">
        <f>'Gene Table'!B1775</f>
        <v>J21</v>
      </c>
      <c r="D1775" s="88" t="e">
        <f>Calculations!BN1776</f>
        <v>#DIV/0!</v>
      </c>
      <c r="E1775" s="88" t="e">
        <f>Calculations!BO1776</f>
        <v>#DIV/0!</v>
      </c>
      <c r="F1775" s="89" t="e">
        <f t="shared" si="128"/>
        <v>#DIV/0!</v>
      </c>
      <c r="G1775" s="89" t="e">
        <f t="shared" si="129"/>
        <v>#DIV/0!</v>
      </c>
      <c r="H1775" s="88" t="e">
        <f t="shared" si="130"/>
        <v>#DIV/0!</v>
      </c>
      <c r="I1775" s="92" t="str">
        <f>IF(OR(COUNT(Calculations!BP1776:BY1776)&lt;3,COUNT(Calculations!BZ1776:CI1776)&lt;3),"N/A",IF(ISERROR(TTEST(Calculations!BP1776:BY1776,Calculations!BZ1776:CI1776,2,2)),"N/A",TTEST(Calculations!BP1776:BY1776,Calculations!BZ1776:CI1776,2,2)))</f>
        <v>N/A</v>
      </c>
      <c r="J1775" s="88" t="e">
        <f t="shared" si="131"/>
        <v>#DIV/0!</v>
      </c>
      <c r="K1775" s="93" t="str">
        <f>IF(AND('Test Sample Data'!N1775&gt;=35,'Control Sample Data'!N1775&gt;=35),"Type 3",IF(AND('Test Sample Data'!N1775&gt;=30,'Control Sample Data'!N1775&gt;=30,OR(I1775&gt;=0.05,I1775="N/A")),"Type 2",IF(OR(AND('Test Sample Data'!N1775&gt;=30,'Control Sample Data'!N1775&lt;=30),AND('Test Sample Data'!N1775&lt;=30,'Control Sample Data'!N1775&gt;=30)),"Type 1","OKAY")))</f>
        <v>OKAY</v>
      </c>
    </row>
    <row r="1776" spans="1:11">
      <c r="A1776" s="68"/>
      <c r="B1776" s="95" t="str">
        <f>IF('Gene Table'!E1776="","",'Gene Table'!E1776)</f>
        <v/>
      </c>
      <c r="C1776" s="87" t="str">
        <f>'Gene Table'!B1776</f>
        <v>J22</v>
      </c>
      <c r="D1776" s="88" t="e">
        <f>Calculations!BN1777</f>
        <v>#DIV/0!</v>
      </c>
      <c r="E1776" s="88" t="e">
        <f>Calculations!BO1777</f>
        <v>#DIV/0!</v>
      </c>
      <c r="F1776" s="89" t="e">
        <f t="shared" si="128"/>
        <v>#DIV/0!</v>
      </c>
      <c r="G1776" s="89" t="e">
        <f t="shared" si="129"/>
        <v>#DIV/0!</v>
      </c>
      <c r="H1776" s="88" t="e">
        <f t="shared" si="130"/>
        <v>#DIV/0!</v>
      </c>
      <c r="I1776" s="92" t="str">
        <f>IF(OR(COUNT(Calculations!BP1777:BY1777)&lt;3,COUNT(Calculations!BZ1777:CI1777)&lt;3),"N/A",IF(ISERROR(TTEST(Calculations!BP1777:BY1777,Calculations!BZ1777:CI1777,2,2)),"N/A",TTEST(Calculations!BP1777:BY1777,Calculations!BZ1777:CI1777,2,2)))</f>
        <v>N/A</v>
      </c>
      <c r="J1776" s="88" t="e">
        <f t="shared" si="131"/>
        <v>#DIV/0!</v>
      </c>
      <c r="K1776" s="93" t="str">
        <f>IF(AND('Test Sample Data'!N1776&gt;=35,'Control Sample Data'!N1776&gt;=35),"Type 3",IF(AND('Test Sample Data'!N1776&gt;=30,'Control Sample Data'!N1776&gt;=30,OR(I1776&gt;=0.05,I1776="N/A")),"Type 2",IF(OR(AND('Test Sample Data'!N1776&gt;=30,'Control Sample Data'!N1776&lt;=30),AND('Test Sample Data'!N1776&lt;=30,'Control Sample Data'!N1776&gt;=30)),"Type 1","OKAY")))</f>
        <v>OKAY</v>
      </c>
    </row>
    <row r="1777" spans="1:11">
      <c r="A1777" s="68"/>
      <c r="B1777" s="95" t="str">
        <f>IF('Gene Table'!E1777="","",'Gene Table'!E1777)</f>
        <v>hsa-miR-5700</v>
      </c>
      <c r="C1777" s="87" t="str">
        <f>'Gene Table'!B1777</f>
        <v>J23</v>
      </c>
      <c r="D1777" s="88" t="e">
        <f>Calculations!BN1778</f>
        <v>#DIV/0!</v>
      </c>
      <c r="E1777" s="88" t="e">
        <f>Calculations!BO1778</f>
        <v>#DIV/0!</v>
      </c>
      <c r="F1777" s="89" t="e">
        <f t="shared" si="128"/>
        <v>#DIV/0!</v>
      </c>
      <c r="G1777" s="89" t="e">
        <f t="shared" si="129"/>
        <v>#DIV/0!</v>
      </c>
      <c r="H1777" s="88" t="e">
        <f t="shared" si="130"/>
        <v>#DIV/0!</v>
      </c>
      <c r="I1777" s="92" t="str">
        <f>IF(OR(COUNT(Calculations!BP1778:BY1778)&lt;3,COUNT(Calculations!BZ1778:CI1778)&lt;3),"N/A",IF(ISERROR(TTEST(Calculations!BP1778:BY1778,Calculations!BZ1778:CI1778,2,2)),"N/A",TTEST(Calculations!BP1778:BY1778,Calculations!BZ1778:CI1778,2,2)))</f>
        <v>N/A</v>
      </c>
      <c r="J1777" s="88" t="e">
        <f t="shared" si="131"/>
        <v>#DIV/0!</v>
      </c>
      <c r="K1777" s="93" t="str">
        <f>IF(AND('Test Sample Data'!N1777&gt;=35,'Control Sample Data'!N1777&gt;=35),"Type 3",IF(AND('Test Sample Data'!N1777&gt;=30,'Control Sample Data'!N1777&gt;=30,OR(I1777&gt;=0.05,I1777="N/A")),"Type 2",IF(OR(AND('Test Sample Data'!N1777&gt;=30,'Control Sample Data'!N1777&lt;=30),AND('Test Sample Data'!N1777&lt;=30,'Control Sample Data'!N1777&gt;=30)),"Type 1","OKAY")))</f>
        <v>OKAY</v>
      </c>
    </row>
    <row r="1778" spans="1:11">
      <c r="A1778" s="68"/>
      <c r="B1778" s="95" t="str">
        <f>IF('Gene Table'!E1778="","",'Gene Table'!E1778)</f>
        <v/>
      </c>
      <c r="C1778" s="87" t="str">
        <f>'Gene Table'!B1778</f>
        <v>J24</v>
      </c>
      <c r="D1778" s="88" t="e">
        <f>Calculations!BN1779</f>
        <v>#DIV/0!</v>
      </c>
      <c r="E1778" s="88" t="e">
        <f>Calculations!BO1779</f>
        <v>#DIV/0!</v>
      </c>
      <c r="F1778" s="89" t="e">
        <f t="shared" si="128"/>
        <v>#DIV/0!</v>
      </c>
      <c r="G1778" s="89" t="e">
        <f t="shared" si="129"/>
        <v>#DIV/0!</v>
      </c>
      <c r="H1778" s="88" t="e">
        <f t="shared" si="130"/>
        <v>#DIV/0!</v>
      </c>
      <c r="I1778" s="92" t="str">
        <f>IF(OR(COUNT(Calculations!BP1779:BY1779)&lt;3,COUNT(Calculations!BZ1779:CI1779)&lt;3),"N/A",IF(ISERROR(TTEST(Calculations!BP1779:BY1779,Calculations!BZ1779:CI1779,2,2)),"N/A",TTEST(Calculations!BP1779:BY1779,Calculations!BZ1779:CI1779,2,2)))</f>
        <v>N/A</v>
      </c>
      <c r="J1778" s="88" t="e">
        <f t="shared" si="131"/>
        <v>#DIV/0!</v>
      </c>
      <c r="K1778" s="93" t="str">
        <f>IF(AND('Test Sample Data'!N1778&gt;=35,'Control Sample Data'!N1778&gt;=35),"Type 3",IF(AND('Test Sample Data'!N1778&gt;=30,'Control Sample Data'!N1778&gt;=30,OR(I1778&gt;=0.05,I1778="N/A")),"Type 2",IF(OR(AND('Test Sample Data'!N1778&gt;=30,'Control Sample Data'!N1778&lt;=30),AND('Test Sample Data'!N1778&lt;=30,'Control Sample Data'!N1778&gt;=30)),"Type 1","OKAY")))</f>
        <v>OKAY</v>
      </c>
    </row>
    <row r="1779" spans="1:11">
      <c r="A1779" s="68"/>
      <c r="B1779" s="95" t="str">
        <f>IF('Gene Table'!E1779="","",'Gene Table'!E1779)</f>
        <v>hsa-miR-4772-5p</v>
      </c>
      <c r="C1779" s="87" t="str">
        <f>'Gene Table'!B1779</f>
        <v>K01</v>
      </c>
      <c r="D1779" s="88" t="e">
        <f>Calculations!BN1780</f>
        <v>#DIV/0!</v>
      </c>
      <c r="E1779" s="88" t="e">
        <f>Calculations!BO1780</f>
        <v>#DIV/0!</v>
      </c>
      <c r="F1779" s="89" t="e">
        <f t="shared" si="128"/>
        <v>#DIV/0!</v>
      </c>
      <c r="G1779" s="89" t="e">
        <f t="shared" si="129"/>
        <v>#DIV/0!</v>
      </c>
      <c r="H1779" s="88" t="e">
        <f t="shared" si="130"/>
        <v>#DIV/0!</v>
      </c>
      <c r="I1779" s="92" t="str">
        <f>IF(OR(COUNT(Calculations!BP1780:BY1780)&lt;3,COUNT(Calculations!BZ1780:CI1780)&lt;3),"N/A",IF(ISERROR(TTEST(Calculations!BP1780:BY1780,Calculations!BZ1780:CI1780,2,2)),"N/A",TTEST(Calculations!BP1780:BY1780,Calculations!BZ1780:CI1780,2,2)))</f>
        <v>N/A</v>
      </c>
      <c r="J1779" s="88" t="e">
        <f t="shared" si="131"/>
        <v>#DIV/0!</v>
      </c>
      <c r="K1779" s="93" t="str">
        <f>IF(AND('Test Sample Data'!N1779&gt;=35,'Control Sample Data'!N1779&gt;=35),"Type 3",IF(AND('Test Sample Data'!N1779&gt;=30,'Control Sample Data'!N1779&gt;=30,OR(I1779&gt;=0.05,I1779="N/A")),"Type 2",IF(OR(AND('Test Sample Data'!N1779&gt;=30,'Control Sample Data'!N1779&lt;=30),AND('Test Sample Data'!N1779&lt;=30,'Control Sample Data'!N1779&gt;=30)),"Type 1","OKAY")))</f>
        <v>OKAY</v>
      </c>
    </row>
    <row r="1780" spans="1:11">
      <c r="A1780" s="68"/>
      <c r="B1780" s="95" t="str">
        <f>IF('Gene Table'!E1780="","",'Gene Table'!E1780)</f>
        <v>hsa-miR-5010-5p</v>
      </c>
      <c r="C1780" s="87" t="str">
        <f>'Gene Table'!B1780</f>
        <v>K02</v>
      </c>
      <c r="D1780" s="88" t="e">
        <f>Calculations!BN1781</f>
        <v>#DIV/0!</v>
      </c>
      <c r="E1780" s="88" t="e">
        <f>Calculations!BO1781</f>
        <v>#DIV/0!</v>
      </c>
      <c r="F1780" s="89" t="e">
        <f t="shared" si="128"/>
        <v>#DIV/0!</v>
      </c>
      <c r="G1780" s="89" t="e">
        <f t="shared" si="129"/>
        <v>#DIV/0!</v>
      </c>
      <c r="H1780" s="88" t="e">
        <f t="shared" si="130"/>
        <v>#DIV/0!</v>
      </c>
      <c r="I1780" s="92" t="str">
        <f>IF(OR(COUNT(Calculations!BP1781:BY1781)&lt;3,COUNT(Calculations!BZ1781:CI1781)&lt;3),"N/A",IF(ISERROR(TTEST(Calculations!BP1781:BY1781,Calculations!BZ1781:CI1781,2,2)),"N/A",TTEST(Calculations!BP1781:BY1781,Calculations!BZ1781:CI1781,2,2)))</f>
        <v>N/A</v>
      </c>
      <c r="J1780" s="88" t="e">
        <f t="shared" si="131"/>
        <v>#DIV/0!</v>
      </c>
      <c r="K1780" s="93" t="str">
        <f>IF(AND('Test Sample Data'!N1780&gt;=35,'Control Sample Data'!N1780&gt;=35),"Type 3",IF(AND('Test Sample Data'!N1780&gt;=30,'Control Sample Data'!N1780&gt;=30,OR(I1780&gt;=0.05,I1780="N/A")),"Type 2",IF(OR(AND('Test Sample Data'!N1780&gt;=30,'Control Sample Data'!N1780&lt;=30),AND('Test Sample Data'!N1780&lt;=30,'Control Sample Data'!N1780&gt;=30)),"Type 1","OKAY")))</f>
        <v>OKAY</v>
      </c>
    </row>
    <row r="1781" spans="1:11">
      <c r="A1781" s="68"/>
      <c r="B1781" s="95" t="str">
        <f>IF('Gene Table'!E1781="","",'Gene Table'!E1781)</f>
        <v>hsa-miR-4772-3p</v>
      </c>
      <c r="C1781" s="87" t="str">
        <f>'Gene Table'!B1781</f>
        <v>K03</v>
      </c>
      <c r="D1781" s="88" t="e">
        <f>Calculations!BN1782</f>
        <v>#DIV/0!</v>
      </c>
      <c r="E1781" s="88" t="e">
        <f>Calculations!BO1782</f>
        <v>#DIV/0!</v>
      </c>
      <c r="F1781" s="89" t="e">
        <f t="shared" si="128"/>
        <v>#DIV/0!</v>
      </c>
      <c r="G1781" s="89" t="e">
        <f t="shared" si="129"/>
        <v>#DIV/0!</v>
      </c>
      <c r="H1781" s="88" t="e">
        <f t="shared" si="130"/>
        <v>#DIV/0!</v>
      </c>
      <c r="I1781" s="92" t="str">
        <f>IF(OR(COUNT(Calculations!BP1782:BY1782)&lt;3,COUNT(Calculations!BZ1782:CI1782)&lt;3),"N/A",IF(ISERROR(TTEST(Calculations!BP1782:BY1782,Calculations!BZ1782:CI1782,2,2)),"N/A",TTEST(Calculations!BP1782:BY1782,Calculations!BZ1782:CI1782,2,2)))</f>
        <v>N/A</v>
      </c>
      <c r="J1781" s="88" t="e">
        <f t="shared" si="131"/>
        <v>#DIV/0!</v>
      </c>
      <c r="K1781" s="93" t="str">
        <f>IF(AND('Test Sample Data'!N1781&gt;=35,'Control Sample Data'!N1781&gt;=35),"Type 3",IF(AND('Test Sample Data'!N1781&gt;=30,'Control Sample Data'!N1781&gt;=30,OR(I1781&gt;=0.05,I1781="N/A")),"Type 2",IF(OR(AND('Test Sample Data'!N1781&gt;=30,'Control Sample Data'!N1781&lt;=30),AND('Test Sample Data'!N1781&lt;=30,'Control Sample Data'!N1781&gt;=30)),"Type 1","OKAY")))</f>
        <v>OKAY</v>
      </c>
    </row>
    <row r="1782" spans="1:11">
      <c r="A1782" s="68"/>
      <c r="B1782" s="95" t="str">
        <f>IF('Gene Table'!E1782="","",'Gene Table'!E1782)</f>
        <v>hsa-miR-5010-3p</v>
      </c>
      <c r="C1782" s="87" t="str">
        <f>'Gene Table'!B1782</f>
        <v>K04</v>
      </c>
      <c r="D1782" s="88" t="e">
        <f>Calculations!BN1783</f>
        <v>#DIV/0!</v>
      </c>
      <c r="E1782" s="88" t="e">
        <f>Calculations!BO1783</f>
        <v>#DIV/0!</v>
      </c>
      <c r="F1782" s="89" t="e">
        <f t="shared" si="128"/>
        <v>#DIV/0!</v>
      </c>
      <c r="G1782" s="89" t="e">
        <f t="shared" si="129"/>
        <v>#DIV/0!</v>
      </c>
      <c r="H1782" s="88" t="e">
        <f t="shared" si="130"/>
        <v>#DIV/0!</v>
      </c>
      <c r="I1782" s="92" t="str">
        <f>IF(OR(COUNT(Calculations!BP1783:BY1783)&lt;3,COUNT(Calculations!BZ1783:CI1783)&lt;3),"N/A",IF(ISERROR(TTEST(Calculations!BP1783:BY1783,Calculations!BZ1783:CI1783,2,2)),"N/A",TTEST(Calculations!BP1783:BY1783,Calculations!BZ1783:CI1783,2,2)))</f>
        <v>N/A</v>
      </c>
      <c r="J1782" s="88" t="e">
        <f t="shared" si="131"/>
        <v>#DIV/0!</v>
      </c>
      <c r="K1782" s="93" t="str">
        <f>IF(AND('Test Sample Data'!N1782&gt;=35,'Control Sample Data'!N1782&gt;=35),"Type 3",IF(AND('Test Sample Data'!N1782&gt;=30,'Control Sample Data'!N1782&gt;=30,OR(I1782&gt;=0.05,I1782="N/A")),"Type 2",IF(OR(AND('Test Sample Data'!N1782&gt;=30,'Control Sample Data'!N1782&lt;=30),AND('Test Sample Data'!N1782&lt;=30,'Control Sample Data'!N1782&gt;=30)),"Type 1","OKAY")))</f>
        <v>OKAY</v>
      </c>
    </row>
    <row r="1783" spans="1:11">
      <c r="A1783" s="68"/>
      <c r="B1783" s="95" t="str">
        <f>IF('Gene Table'!E1783="","",'Gene Table'!E1783)</f>
        <v>hsa-miR-4773</v>
      </c>
      <c r="C1783" s="87" t="str">
        <f>'Gene Table'!B1783</f>
        <v>K05</v>
      </c>
      <c r="D1783" s="88" t="e">
        <f>Calculations!BN1784</f>
        <v>#DIV/0!</v>
      </c>
      <c r="E1783" s="88" t="e">
        <f>Calculations!BO1784</f>
        <v>#DIV/0!</v>
      </c>
      <c r="F1783" s="89" t="e">
        <f t="shared" si="128"/>
        <v>#DIV/0!</v>
      </c>
      <c r="G1783" s="89" t="e">
        <f t="shared" si="129"/>
        <v>#DIV/0!</v>
      </c>
      <c r="H1783" s="88" t="e">
        <f t="shared" si="130"/>
        <v>#DIV/0!</v>
      </c>
      <c r="I1783" s="92" t="str">
        <f>IF(OR(COUNT(Calculations!BP1784:BY1784)&lt;3,COUNT(Calculations!BZ1784:CI1784)&lt;3),"N/A",IF(ISERROR(TTEST(Calculations!BP1784:BY1784,Calculations!BZ1784:CI1784,2,2)),"N/A",TTEST(Calculations!BP1784:BY1784,Calculations!BZ1784:CI1784,2,2)))</f>
        <v>N/A</v>
      </c>
      <c r="J1783" s="88" t="e">
        <f t="shared" si="131"/>
        <v>#DIV/0!</v>
      </c>
      <c r="K1783" s="93" t="str">
        <f>IF(AND('Test Sample Data'!N1783&gt;=35,'Control Sample Data'!N1783&gt;=35),"Type 3",IF(AND('Test Sample Data'!N1783&gt;=30,'Control Sample Data'!N1783&gt;=30,OR(I1783&gt;=0.05,I1783="N/A")),"Type 2",IF(OR(AND('Test Sample Data'!N1783&gt;=30,'Control Sample Data'!N1783&lt;=30),AND('Test Sample Data'!N1783&lt;=30,'Control Sample Data'!N1783&gt;=30)),"Type 1","OKAY")))</f>
        <v>OKAY</v>
      </c>
    </row>
    <row r="1784" spans="1:11">
      <c r="A1784" s="68"/>
      <c r="B1784" s="95" t="str">
        <f>IF('Gene Table'!E1784="","",'Gene Table'!E1784)</f>
        <v>hsa-miR-5011-5p</v>
      </c>
      <c r="C1784" s="87" t="str">
        <f>'Gene Table'!B1784</f>
        <v>K06</v>
      </c>
      <c r="D1784" s="88" t="e">
        <f>Calculations!BN1785</f>
        <v>#DIV/0!</v>
      </c>
      <c r="E1784" s="88" t="e">
        <f>Calculations!BO1785</f>
        <v>#DIV/0!</v>
      </c>
      <c r="F1784" s="89" t="e">
        <f t="shared" si="128"/>
        <v>#DIV/0!</v>
      </c>
      <c r="G1784" s="89" t="e">
        <f t="shared" si="129"/>
        <v>#DIV/0!</v>
      </c>
      <c r="H1784" s="88" t="e">
        <f t="shared" si="130"/>
        <v>#DIV/0!</v>
      </c>
      <c r="I1784" s="92" t="str">
        <f>IF(OR(COUNT(Calculations!BP1785:BY1785)&lt;3,COUNT(Calculations!BZ1785:CI1785)&lt;3),"N/A",IF(ISERROR(TTEST(Calculations!BP1785:BY1785,Calculations!BZ1785:CI1785,2,2)),"N/A",TTEST(Calculations!BP1785:BY1785,Calculations!BZ1785:CI1785,2,2)))</f>
        <v>N/A</v>
      </c>
      <c r="J1784" s="88" t="e">
        <f t="shared" si="131"/>
        <v>#DIV/0!</v>
      </c>
      <c r="K1784" s="93" t="str">
        <f>IF(AND('Test Sample Data'!N1784&gt;=35,'Control Sample Data'!N1784&gt;=35),"Type 3",IF(AND('Test Sample Data'!N1784&gt;=30,'Control Sample Data'!N1784&gt;=30,OR(I1784&gt;=0.05,I1784="N/A")),"Type 2",IF(OR(AND('Test Sample Data'!N1784&gt;=30,'Control Sample Data'!N1784&lt;=30),AND('Test Sample Data'!N1784&lt;=30,'Control Sample Data'!N1784&gt;=30)),"Type 1","OKAY")))</f>
        <v>OKAY</v>
      </c>
    </row>
    <row r="1785" spans="1:11">
      <c r="A1785" s="68"/>
      <c r="B1785" s="95" t="str">
        <f>IF('Gene Table'!E1785="","",'Gene Table'!E1785)</f>
        <v>hsa-miR-4774-5p</v>
      </c>
      <c r="C1785" s="87" t="str">
        <f>'Gene Table'!B1785</f>
        <v>K07</v>
      </c>
      <c r="D1785" s="88" t="e">
        <f>Calculations!BN1786</f>
        <v>#DIV/0!</v>
      </c>
      <c r="E1785" s="88" t="e">
        <f>Calculations!BO1786</f>
        <v>#DIV/0!</v>
      </c>
      <c r="F1785" s="89" t="e">
        <f t="shared" si="128"/>
        <v>#DIV/0!</v>
      </c>
      <c r="G1785" s="89" t="e">
        <f t="shared" si="129"/>
        <v>#DIV/0!</v>
      </c>
      <c r="H1785" s="88" t="e">
        <f t="shared" si="130"/>
        <v>#DIV/0!</v>
      </c>
      <c r="I1785" s="92" t="str">
        <f>IF(OR(COUNT(Calculations!BP1786:BY1786)&lt;3,COUNT(Calculations!BZ1786:CI1786)&lt;3),"N/A",IF(ISERROR(TTEST(Calculations!BP1786:BY1786,Calculations!BZ1786:CI1786,2,2)),"N/A",TTEST(Calculations!BP1786:BY1786,Calculations!BZ1786:CI1786,2,2)))</f>
        <v>N/A</v>
      </c>
      <c r="J1785" s="88" t="e">
        <f t="shared" si="131"/>
        <v>#DIV/0!</v>
      </c>
      <c r="K1785" s="93" t="str">
        <f>IF(AND('Test Sample Data'!N1785&gt;=35,'Control Sample Data'!N1785&gt;=35),"Type 3",IF(AND('Test Sample Data'!N1785&gt;=30,'Control Sample Data'!N1785&gt;=30,OR(I1785&gt;=0.05,I1785="N/A")),"Type 2",IF(OR(AND('Test Sample Data'!N1785&gt;=30,'Control Sample Data'!N1785&lt;=30),AND('Test Sample Data'!N1785&lt;=30,'Control Sample Data'!N1785&gt;=30)),"Type 1","OKAY")))</f>
        <v>OKAY</v>
      </c>
    </row>
    <row r="1786" spans="1:11">
      <c r="A1786" s="68"/>
      <c r="B1786" s="95" t="str">
        <f>IF('Gene Table'!E1786="","",'Gene Table'!E1786)</f>
        <v>hsa-miR-5011-3p</v>
      </c>
      <c r="C1786" s="87" t="str">
        <f>'Gene Table'!B1786</f>
        <v>K08</v>
      </c>
      <c r="D1786" s="88" t="e">
        <f>Calculations!BN1787</f>
        <v>#DIV/0!</v>
      </c>
      <c r="E1786" s="88" t="e">
        <f>Calculations!BO1787</f>
        <v>#DIV/0!</v>
      </c>
      <c r="F1786" s="89" t="e">
        <f t="shared" si="128"/>
        <v>#DIV/0!</v>
      </c>
      <c r="G1786" s="89" t="e">
        <f t="shared" si="129"/>
        <v>#DIV/0!</v>
      </c>
      <c r="H1786" s="88" t="e">
        <f t="shared" si="130"/>
        <v>#DIV/0!</v>
      </c>
      <c r="I1786" s="92" t="str">
        <f>IF(OR(COUNT(Calculations!BP1787:BY1787)&lt;3,COUNT(Calculations!BZ1787:CI1787)&lt;3),"N/A",IF(ISERROR(TTEST(Calculations!BP1787:BY1787,Calculations!BZ1787:CI1787,2,2)),"N/A",TTEST(Calculations!BP1787:BY1787,Calculations!BZ1787:CI1787,2,2)))</f>
        <v>N/A</v>
      </c>
      <c r="J1786" s="88" t="e">
        <f t="shared" si="131"/>
        <v>#DIV/0!</v>
      </c>
      <c r="K1786" s="93" t="str">
        <f>IF(AND('Test Sample Data'!N1786&gt;=35,'Control Sample Data'!N1786&gt;=35),"Type 3",IF(AND('Test Sample Data'!N1786&gt;=30,'Control Sample Data'!N1786&gt;=30,OR(I1786&gt;=0.05,I1786="N/A")),"Type 2",IF(OR(AND('Test Sample Data'!N1786&gt;=30,'Control Sample Data'!N1786&lt;=30),AND('Test Sample Data'!N1786&lt;=30,'Control Sample Data'!N1786&gt;=30)),"Type 1","OKAY")))</f>
        <v>OKAY</v>
      </c>
    </row>
    <row r="1787" spans="1:11">
      <c r="A1787" s="68"/>
      <c r="B1787" s="95" t="str">
        <f>IF('Gene Table'!E1787="","",'Gene Table'!E1787)</f>
        <v>hsa-miR-4774-3p</v>
      </c>
      <c r="C1787" s="87" t="str">
        <f>'Gene Table'!B1787</f>
        <v>K09</v>
      </c>
      <c r="D1787" s="88" t="e">
        <f>Calculations!BN1788</f>
        <v>#DIV/0!</v>
      </c>
      <c r="E1787" s="88" t="e">
        <f>Calculations!BO1788</f>
        <v>#DIV/0!</v>
      </c>
      <c r="F1787" s="89" t="e">
        <f t="shared" si="128"/>
        <v>#DIV/0!</v>
      </c>
      <c r="G1787" s="89" t="e">
        <f t="shared" si="129"/>
        <v>#DIV/0!</v>
      </c>
      <c r="H1787" s="88" t="e">
        <f t="shared" si="130"/>
        <v>#DIV/0!</v>
      </c>
      <c r="I1787" s="92" t="str">
        <f>IF(OR(COUNT(Calculations!BP1788:BY1788)&lt;3,COUNT(Calculations!BZ1788:CI1788)&lt;3),"N/A",IF(ISERROR(TTEST(Calculations!BP1788:BY1788,Calculations!BZ1788:CI1788,2,2)),"N/A",TTEST(Calculations!BP1788:BY1788,Calculations!BZ1788:CI1788,2,2)))</f>
        <v>N/A</v>
      </c>
      <c r="J1787" s="88" t="e">
        <f t="shared" si="131"/>
        <v>#DIV/0!</v>
      </c>
      <c r="K1787" s="93" t="str">
        <f>IF(AND('Test Sample Data'!N1787&gt;=35,'Control Sample Data'!N1787&gt;=35),"Type 3",IF(AND('Test Sample Data'!N1787&gt;=30,'Control Sample Data'!N1787&gt;=30,OR(I1787&gt;=0.05,I1787="N/A")),"Type 2",IF(OR(AND('Test Sample Data'!N1787&gt;=30,'Control Sample Data'!N1787&lt;=30),AND('Test Sample Data'!N1787&lt;=30,'Control Sample Data'!N1787&gt;=30)),"Type 1","OKAY")))</f>
        <v>OKAY</v>
      </c>
    </row>
    <row r="1788" spans="1:11">
      <c r="A1788" s="68"/>
      <c r="B1788" s="95" t="str">
        <f>IF('Gene Table'!E1788="","",'Gene Table'!E1788)</f>
        <v>hsa-miR-5087</v>
      </c>
      <c r="C1788" s="87" t="str">
        <f>'Gene Table'!B1788</f>
        <v>K10</v>
      </c>
      <c r="D1788" s="88" t="e">
        <f>Calculations!BN1789</f>
        <v>#DIV/0!</v>
      </c>
      <c r="E1788" s="88" t="e">
        <f>Calculations!BO1789</f>
        <v>#DIV/0!</v>
      </c>
      <c r="F1788" s="89" t="e">
        <f t="shared" ref="F1788:F1851" si="132">2^-D1788</f>
        <v>#DIV/0!</v>
      </c>
      <c r="G1788" s="89" t="e">
        <f t="shared" ref="G1788:G1851" si="133">2^-E1788</f>
        <v>#DIV/0!</v>
      </c>
      <c r="H1788" s="88" t="e">
        <f t="shared" ref="H1788:H1851" si="134">F1788/G1788</f>
        <v>#DIV/0!</v>
      </c>
      <c r="I1788" s="92" t="str">
        <f>IF(OR(COUNT(Calculations!BP1789:BY1789)&lt;3,COUNT(Calculations!BZ1789:CI1789)&lt;3),"N/A",IF(ISERROR(TTEST(Calculations!BP1789:BY1789,Calculations!BZ1789:CI1789,2,2)),"N/A",TTEST(Calculations!BP1789:BY1789,Calculations!BZ1789:CI1789,2,2)))</f>
        <v>N/A</v>
      </c>
      <c r="J1788" s="88" t="e">
        <f t="shared" ref="J1788:J1851" si="135">IF(H1788&gt;1,H1788,-1/H1788)</f>
        <v>#DIV/0!</v>
      </c>
      <c r="K1788" s="93" t="str">
        <f>IF(AND('Test Sample Data'!N1788&gt;=35,'Control Sample Data'!N1788&gt;=35),"Type 3",IF(AND('Test Sample Data'!N1788&gt;=30,'Control Sample Data'!N1788&gt;=30,OR(I1788&gt;=0.05,I1788="N/A")),"Type 2",IF(OR(AND('Test Sample Data'!N1788&gt;=30,'Control Sample Data'!N1788&lt;=30),AND('Test Sample Data'!N1788&lt;=30,'Control Sample Data'!N1788&gt;=30)),"Type 1","OKAY")))</f>
        <v>OKAY</v>
      </c>
    </row>
    <row r="1789" spans="1:11">
      <c r="A1789" s="68"/>
      <c r="B1789" s="95" t="str">
        <f>IF('Gene Table'!E1789="","",'Gene Table'!E1789)</f>
        <v>hsa-miR-4775</v>
      </c>
      <c r="C1789" s="87" t="str">
        <f>'Gene Table'!B1789</f>
        <v>K11</v>
      </c>
      <c r="D1789" s="88" t="e">
        <f>Calculations!BN1790</f>
        <v>#DIV/0!</v>
      </c>
      <c r="E1789" s="88" t="e">
        <f>Calculations!BO1790</f>
        <v>#DIV/0!</v>
      </c>
      <c r="F1789" s="89" t="e">
        <f t="shared" si="132"/>
        <v>#DIV/0!</v>
      </c>
      <c r="G1789" s="89" t="e">
        <f t="shared" si="133"/>
        <v>#DIV/0!</v>
      </c>
      <c r="H1789" s="88" t="e">
        <f t="shared" si="134"/>
        <v>#DIV/0!</v>
      </c>
      <c r="I1789" s="92" t="str">
        <f>IF(OR(COUNT(Calculations!BP1790:BY1790)&lt;3,COUNT(Calculations!BZ1790:CI1790)&lt;3),"N/A",IF(ISERROR(TTEST(Calculations!BP1790:BY1790,Calculations!BZ1790:CI1790,2,2)),"N/A",TTEST(Calculations!BP1790:BY1790,Calculations!BZ1790:CI1790,2,2)))</f>
        <v>N/A</v>
      </c>
      <c r="J1789" s="88" t="e">
        <f t="shared" si="135"/>
        <v>#DIV/0!</v>
      </c>
      <c r="K1789" s="93" t="str">
        <f>IF(AND('Test Sample Data'!N1789&gt;=35,'Control Sample Data'!N1789&gt;=35),"Type 3",IF(AND('Test Sample Data'!N1789&gt;=30,'Control Sample Data'!N1789&gt;=30,OR(I1789&gt;=0.05,I1789="N/A")),"Type 2",IF(OR(AND('Test Sample Data'!N1789&gt;=30,'Control Sample Data'!N1789&lt;=30),AND('Test Sample Data'!N1789&lt;=30,'Control Sample Data'!N1789&gt;=30)),"Type 1","OKAY")))</f>
        <v>OKAY</v>
      </c>
    </row>
    <row r="1790" spans="1:11">
      <c r="A1790" s="68"/>
      <c r="B1790" s="95" t="str">
        <f>IF('Gene Table'!E1790="","",'Gene Table'!E1790)</f>
        <v>hsa-miR-5088</v>
      </c>
      <c r="C1790" s="87" t="str">
        <f>'Gene Table'!B1790</f>
        <v>K12</v>
      </c>
      <c r="D1790" s="88" t="e">
        <f>Calculations!BN1791</f>
        <v>#DIV/0!</v>
      </c>
      <c r="E1790" s="88" t="e">
        <f>Calculations!BO1791</f>
        <v>#DIV/0!</v>
      </c>
      <c r="F1790" s="89" t="e">
        <f t="shared" si="132"/>
        <v>#DIV/0!</v>
      </c>
      <c r="G1790" s="89" t="e">
        <f t="shared" si="133"/>
        <v>#DIV/0!</v>
      </c>
      <c r="H1790" s="88" t="e">
        <f t="shared" si="134"/>
        <v>#DIV/0!</v>
      </c>
      <c r="I1790" s="92" t="str">
        <f>IF(OR(COUNT(Calculations!BP1791:BY1791)&lt;3,COUNT(Calculations!BZ1791:CI1791)&lt;3),"N/A",IF(ISERROR(TTEST(Calculations!BP1791:BY1791,Calculations!BZ1791:CI1791,2,2)),"N/A",TTEST(Calculations!BP1791:BY1791,Calculations!BZ1791:CI1791,2,2)))</f>
        <v>N/A</v>
      </c>
      <c r="J1790" s="88" t="e">
        <f t="shared" si="135"/>
        <v>#DIV/0!</v>
      </c>
      <c r="K1790" s="93" t="str">
        <f>IF(AND('Test Sample Data'!N1790&gt;=35,'Control Sample Data'!N1790&gt;=35),"Type 3",IF(AND('Test Sample Data'!N1790&gt;=30,'Control Sample Data'!N1790&gt;=30,OR(I1790&gt;=0.05,I1790="N/A")),"Type 2",IF(OR(AND('Test Sample Data'!N1790&gt;=30,'Control Sample Data'!N1790&lt;=30),AND('Test Sample Data'!N1790&lt;=30,'Control Sample Data'!N1790&gt;=30)),"Type 1","OKAY")))</f>
        <v>OKAY</v>
      </c>
    </row>
    <row r="1791" spans="1:11">
      <c r="A1791" s="68"/>
      <c r="B1791" s="95" t="str">
        <f>IF('Gene Table'!E1791="","",'Gene Table'!E1791)</f>
        <v>hsa-miR-4776-5p</v>
      </c>
      <c r="C1791" s="87" t="str">
        <f>'Gene Table'!B1791</f>
        <v>K13</v>
      </c>
      <c r="D1791" s="88" t="e">
        <f>Calculations!BN1792</f>
        <v>#DIV/0!</v>
      </c>
      <c r="E1791" s="88" t="e">
        <f>Calculations!BO1792</f>
        <v>#DIV/0!</v>
      </c>
      <c r="F1791" s="89" t="e">
        <f t="shared" si="132"/>
        <v>#DIV/0!</v>
      </c>
      <c r="G1791" s="89" t="e">
        <f t="shared" si="133"/>
        <v>#DIV/0!</v>
      </c>
      <c r="H1791" s="88" t="e">
        <f t="shared" si="134"/>
        <v>#DIV/0!</v>
      </c>
      <c r="I1791" s="92" t="str">
        <f>IF(OR(COUNT(Calculations!BP1792:BY1792)&lt;3,COUNT(Calculations!BZ1792:CI1792)&lt;3),"N/A",IF(ISERROR(TTEST(Calculations!BP1792:BY1792,Calculations!BZ1792:CI1792,2,2)),"N/A",TTEST(Calculations!BP1792:BY1792,Calculations!BZ1792:CI1792,2,2)))</f>
        <v>N/A</v>
      </c>
      <c r="J1791" s="88" t="e">
        <f t="shared" si="135"/>
        <v>#DIV/0!</v>
      </c>
      <c r="K1791" s="93" t="str">
        <f>IF(AND('Test Sample Data'!N1791&gt;=35,'Control Sample Data'!N1791&gt;=35),"Type 3",IF(AND('Test Sample Data'!N1791&gt;=30,'Control Sample Data'!N1791&gt;=30,OR(I1791&gt;=0.05,I1791="N/A")),"Type 2",IF(OR(AND('Test Sample Data'!N1791&gt;=30,'Control Sample Data'!N1791&lt;=30),AND('Test Sample Data'!N1791&lt;=30,'Control Sample Data'!N1791&gt;=30)),"Type 1","OKAY")))</f>
        <v>OKAY</v>
      </c>
    </row>
    <row r="1792" spans="1:11">
      <c r="A1792" s="68"/>
      <c r="B1792" s="95" t="str">
        <f>IF('Gene Table'!E1792="","",'Gene Table'!E1792)</f>
        <v>hsa-miR-5089</v>
      </c>
      <c r="C1792" s="87" t="str">
        <f>'Gene Table'!B1792</f>
        <v>K14</v>
      </c>
      <c r="D1792" s="88" t="e">
        <f>Calculations!BN1793</f>
        <v>#DIV/0!</v>
      </c>
      <c r="E1792" s="88" t="e">
        <f>Calculations!BO1793</f>
        <v>#DIV/0!</v>
      </c>
      <c r="F1792" s="89" t="e">
        <f t="shared" si="132"/>
        <v>#DIV/0!</v>
      </c>
      <c r="G1792" s="89" t="e">
        <f t="shared" si="133"/>
        <v>#DIV/0!</v>
      </c>
      <c r="H1792" s="88" t="e">
        <f t="shared" si="134"/>
        <v>#DIV/0!</v>
      </c>
      <c r="I1792" s="92" t="str">
        <f>IF(OR(COUNT(Calculations!BP1793:BY1793)&lt;3,COUNT(Calculations!BZ1793:CI1793)&lt;3),"N/A",IF(ISERROR(TTEST(Calculations!BP1793:BY1793,Calculations!BZ1793:CI1793,2,2)),"N/A",TTEST(Calculations!BP1793:BY1793,Calculations!BZ1793:CI1793,2,2)))</f>
        <v>N/A</v>
      </c>
      <c r="J1792" s="88" t="e">
        <f t="shared" si="135"/>
        <v>#DIV/0!</v>
      </c>
      <c r="K1792" s="93" t="str">
        <f>IF(AND('Test Sample Data'!N1792&gt;=35,'Control Sample Data'!N1792&gt;=35),"Type 3",IF(AND('Test Sample Data'!N1792&gt;=30,'Control Sample Data'!N1792&gt;=30,OR(I1792&gt;=0.05,I1792="N/A")),"Type 2",IF(OR(AND('Test Sample Data'!N1792&gt;=30,'Control Sample Data'!N1792&lt;=30),AND('Test Sample Data'!N1792&lt;=30,'Control Sample Data'!N1792&gt;=30)),"Type 1","OKAY")))</f>
        <v>OKAY</v>
      </c>
    </row>
    <row r="1793" spans="1:11">
      <c r="A1793" s="68"/>
      <c r="B1793" s="95" t="str">
        <f>IF('Gene Table'!E1793="","",'Gene Table'!E1793)</f>
        <v>hsa-miR-4776-3p</v>
      </c>
      <c r="C1793" s="87" t="str">
        <f>'Gene Table'!B1793</f>
        <v>K15</v>
      </c>
      <c r="D1793" s="88" t="e">
        <f>Calculations!BN1794</f>
        <v>#DIV/0!</v>
      </c>
      <c r="E1793" s="88" t="e">
        <f>Calculations!BO1794</f>
        <v>#DIV/0!</v>
      </c>
      <c r="F1793" s="89" t="e">
        <f t="shared" si="132"/>
        <v>#DIV/0!</v>
      </c>
      <c r="G1793" s="89" t="e">
        <f t="shared" si="133"/>
        <v>#DIV/0!</v>
      </c>
      <c r="H1793" s="88" t="e">
        <f t="shared" si="134"/>
        <v>#DIV/0!</v>
      </c>
      <c r="I1793" s="92" t="str">
        <f>IF(OR(COUNT(Calculations!BP1794:BY1794)&lt;3,COUNT(Calculations!BZ1794:CI1794)&lt;3),"N/A",IF(ISERROR(TTEST(Calculations!BP1794:BY1794,Calculations!BZ1794:CI1794,2,2)),"N/A",TTEST(Calculations!BP1794:BY1794,Calculations!BZ1794:CI1794,2,2)))</f>
        <v>N/A</v>
      </c>
      <c r="J1793" s="88" t="e">
        <f t="shared" si="135"/>
        <v>#DIV/0!</v>
      </c>
      <c r="K1793" s="93" t="str">
        <f>IF(AND('Test Sample Data'!N1793&gt;=35,'Control Sample Data'!N1793&gt;=35),"Type 3",IF(AND('Test Sample Data'!N1793&gt;=30,'Control Sample Data'!N1793&gt;=30,OR(I1793&gt;=0.05,I1793="N/A")),"Type 2",IF(OR(AND('Test Sample Data'!N1793&gt;=30,'Control Sample Data'!N1793&lt;=30),AND('Test Sample Data'!N1793&lt;=30,'Control Sample Data'!N1793&gt;=30)),"Type 1","OKAY")))</f>
        <v>OKAY</v>
      </c>
    </row>
    <row r="1794" spans="1:11">
      <c r="A1794" s="68"/>
      <c r="B1794" s="95" t="str">
        <f>IF('Gene Table'!E1794="","",'Gene Table'!E1794)</f>
        <v>hsa-miR-5090</v>
      </c>
      <c r="C1794" s="87" t="str">
        <f>'Gene Table'!B1794</f>
        <v>K16</v>
      </c>
      <c r="D1794" s="88" t="e">
        <f>Calculations!BN1795</f>
        <v>#DIV/0!</v>
      </c>
      <c r="E1794" s="88" t="e">
        <f>Calculations!BO1795</f>
        <v>#DIV/0!</v>
      </c>
      <c r="F1794" s="89" t="e">
        <f t="shared" si="132"/>
        <v>#DIV/0!</v>
      </c>
      <c r="G1794" s="89" t="e">
        <f t="shared" si="133"/>
        <v>#DIV/0!</v>
      </c>
      <c r="H1794" s="88" t="e">
        <f t="shared" si="134"/>
        <v>#DIV/0!</v>
      </c>
      <c r="I1794" s="92" t="str">
        <f>IF(OR(COUNT(Calculations!BP1795:BY1795)&lt;3,COUNT(Calculations!BZ1795:CI1795)&lt;3),"N/A",IF(ISERROR(TTEST(Calculations!BP1795:BY1795,Calculations!BZ1795:CI1795,2,2)),"N/A",TTEST(Calculations!BP1795:BY1795,Calculations!BZ1795:CI1795,2,2)))</f>
        <v>N/A</v>
      </c>
      <c r="J1794" s="88" t="e">
        <f t="shared" si="135"/>
        <v>#DIV/0!</v>
      </c>
      <c r="K1794" s="93" t="str">
        <f>IF(AND('Test Sample Data'!N1794&gt;=35,'Control Sample Data'!N1794&gt;=35),"Type 3",IF(AND('Test Sample Data'!N1794&gt;=30,'Control Sample Data'!N1794&gt;=30,OR(I1794&gt;=0.05,I1794="N/A")),"Type 2",IF(OR(AND('Test Sample Data'!N1794&gt;=30,'Control Sample Data'!N1794&lt;=30),AND('Test Sample Data'!N1794&lt;=30,'Control Sample Data'!N1794&gt;=30)),"Type 1","OKAY")))</f>
        <v>OKAY</v>
      </c>
    </row>
    <row r="1795" spans="1:11">
      <c r="A1795" s="68"/>
      <c r="B1795" s="95" t="str">
        <f>IF('Gene Table'!E1795="","",'Gene Table'!E1795)</f>
        <v>hsa-miR-4777-5p</v>
      </c>
      <c r="C1795" s="87" t="str">
        <f>'Gene Table'!B1795</f>
        <v>K17</v>
      </c>
      <c r="D1795" s="88" t="e">
        <f>Calculations!BN1796</f>
        <v>#DIV/0!</v>
      </c>
      <c r="E1795" s="88" t="e">
        <f>Calculations!BO1796</f>
        <v>#DIV/0!</v>
      </c>
      <c r="F1795" s="89" t="e">
        <f t="shared" si="132"/>
        <v>#DIV/0!</v>
      </c>
      <c r="G1795" s="89" t="e">
        <f t="shared" si="133"/>
        <v>#DIV/0!</v>
      </c>
      <c r="H1795" s="88" t="e">
        <f t="shared" si="134"/>
        <v>#DIV/0!</v>
      </c>
      <c r="I1795" s="92" t="str">
        <f>IF(OR(COUNT(Calculations!BP1796:BY1796)&lt;3,COUNT(Calculations!BZ1796:CI1796)&lt;3),"N/A",IF(ISERROR(TTEST(Calculations!BP1796:BY1796,Calculations!BZ1796:CI1796,2,2)),"N/A",TTEST(Calculations!BP1796:BY1796,Calculations!BZ1796:CI1796,2,2)))</f>
        <v>N/A</v>
      </c>
      <c r="J1795" s="88" t="e">
        <f t="shared" si="135"/>
        <v>#DIV/0!</v>
      </c>
      <c r="K1795" s="93" t="str">
        <f>IF(AND('Test Sample Data'!N1795&gt;=35,'Control Sample Data'!N1795&gt;=35),"Type 3",IF(AND('Test Sample Data'!N1795&gt;=30,'Control Sample Data'!N1795&gt;=30,OR(I1795&gt;=0.05,I1795="N/A")),"Type 2",IF(OR(AND('Test Sample Data'!N1795&gt;=30,'Control Sample Data'!N1795&lt;=30),AND('Test Sample Data'!N1795&lt;=30,'Control Sample Data'!N1795&gt;=30)),"Type 1","OKAY")))</f>
        <v>OKAY</v>
      </c>
    </row>
    <row r="1796" spans="1:11">
      <c r="A1796" s="68"/>
      <c r="B1796" s="95" t="str">
        <f>IF('Gene Table'!E1796="","",'Gene Table'!E1796)</f>
        <v>hsa-miR-5091</v>
      </c>
      <c r="C1796" s="87" t="str">
        <f>'Gene Table'!B1796</f>
        <v>K18</v>
      </c>
      <c r="D1796" s="88" t="e">
        <f>Calculations!BN1797</f>
        <v>#DIV/0!</v>
      </c>
      <c r="E1796" s="88" t="e">
        <f>Calculations!BO1797</f>
        <v>#DIV/0!</v>
      </c>
      <c r="F1796" s="89" t="e">
        <f t="shared" si="132"/>
        <v>#DIV/0!</v>
      </c>
      <c r="G1796" s="89" t="e">
        <f t="shared" si="133"/>
        <v>#DIV/0!</v>
      </c>
      <c r="H1796" s="88" t="e">
        <f t="shared" si="134"/>
        <v>#DIV/0!</v>
      </c>
      <c r="I1796" s="92" t="str">
        <f>IF(OR(COUNT(Calculations!BP1797:BY1797)&lt;3,COUNT(Calculations!BZ1797:CI1797)&lt;3),"N/A",IF(ISERROR(TTEST(Calculations!BP1797:BY1797,Calculations!BZ1797:CI1797,2,2)),"N/A",TTEST(Calculations!BP1797:BY1797,Calculations!BZ1797:CI1797,2,2)))</f>
        <v>N/A</v>
      </c>
      <c r="J1796" s="88" t="e">
        <f t="shared" si="135"/>
        <v>#DIV/0!</v>
      </c>
      <c r="K1796" s="93" t="str">
        <f>IF(AND('Test Sample Data'!N1796&gt;=35,'Control Sample Data'!N1796&gt;=35),"Type 3",IF(AND('Test Sample Data'!N1796&gt;=30,'Control Sample Data'!N1796&gt;=30,OR(I1796&gt;=0.05,I1796="N/A")),"Type 2",IF(OR(AND('Test Sample Data'!N1796&gt;=30,'Control Sample Data'!N1796&lt;=30),AND('Test Sample Data'!N1796&lt;=30,'Control Sample Data'!N1796&gt;=30)),"Type 1","OKAY")))</f>
        <v>OKAY</v>
      </c>
    </row>
    <row r="1797" spans="1:11">
      <c r="A1797" s="68"/>
      <c r="B1797" s="95" t="str">
        <f>IF('Gene Table'!E1797="","",'Gene Table'!E1797)</f>
        <v>hsa-miR-4777-3p</v>
      </c>
      <c r="C1797" s="87" t="str">
        <f>'Gene Table'!B1797</f>
        <v>K19</v>
      </c>
      <c r="D1797" s="88" t="e">
        <f>Calculations!BN1798</f>
        <v>#DIV/0!</v>
      </c>
      <c r="E1797" s="88" t="e">
        <f>Calculations!BO1798</f>
        <v>#DIV/0!</v>
      </c>
      <c r="F1797" s="89" t="e">
        <f t="shared" si="132"/>
        <v>#DIV/0!</v>
      </c>
      <c r="G1797" s="89" t="e">
        <f t="shared" si="133"/>
        <v>#DIV/0!</v>
      </c>
      <c r="H1797" s="88" t="e">
        <f t="shared" si="134"/>
        <v>#DIV/0!</v>
      </c>
      <c r="I1797" s="92" t="str">
        <f>IF(OR(COUNT(Calculations!BP1798:BY1798)&lt;3,COUNT(Calculations!BZ1798:CI1798)&lt;3),"N/A",IF(ISERROR(TTEST(Calculations!BP1798:BY1798,Calculations!BZ1798:CI1798,2,2)),"N/A",TTEST(Calculations!BP1798:BY1798,Calculations!BZ1798:CI1798,2,2)))</f>
        <v>N/A</v>
      </c>
      <c r="J1797" s="88" t="e">
        <f t="shared" si="135"/>
        <v>#DIV/0!</v>
      </c>
      <c r="K1797" s="93" t="str">
        <f>IF(AND('Test Sample Data'!N1797&gt;=35,'Control Sample Data'!N1797&gt;=35),"Type 3",IF(AND('Test Sample Data'!N1797&gt;=30,'Control Sample Data'!N1797&gt;=30,OR(I1797&gt;=0.05,I1797="N/A")),"Type 2",IF(OR(AND('Test Sample Data'!N1797&gt;=30,'Control Sample Data'!N1797&lt;=30),AND('Test Sample Data'!N1797&lt;=30,'Control Sample Data'!N1797&gt;=30)),"Type 1","OKAY")))</f>
        <v>OKAY</v>
      </c>
    </row>
    <row r="1798" spans="1:11">
      <c r="A1798" s="68"/>
      <c r="B1798" s="95" t="str">
        <f>IF('Gene Table'!E1798="","",'Gene Table'!E1798)</f>
        <v>hsa-miR-5092</v>
      </c>
      <c r="C1798" s="87" t="str">
        <f>'Gene Table'!B1798</f>
        <v>K20</v>
      </c>
      <c r="D1798" s="88" t="e">
        <f>Calculations!BN1799</f>
        <v>#DIV/0!</v>
      </c>
      <c r="E1798" s="88" t="e">
        <f>Calculations!BO1799</f>
        <v>#DIV/0!</v>
      </c>
      <c r="F1798" s="89" t="e">
        <f t="shared" si="132"/>
        <v>#DIV/0!</v>
      </c>
      <c r="G1798" s="89" t="e">
        <f t="shared" si="133"/>
        <v>#DIV/0!</v>
      </c>
      <c r="H1798" s="88" t="e">
        <f t="shared" si="134"/>
        <v>#DIV/0!</v>
      </c>
      <c r="I1798" s="92" t="str">
        <f>IF(OR(COUNT(Calculations!BP1799:BY1799)&lt;3,COUNT(Calculations!BZ1799:CI1799)&lt;3),"N/A",IF(ISERROR(TTEST(Calculations!BP1799:BY1799,Calculations!BZ1799:CI1799,2,2)),"N/A",TTEST(Calculations!BP1799:BY1799,Calculations!BZ1799:CI1799,2,2)))</f>
        <v>N/A</v>
      </c>
      <c r="J1798" s="88" t="e">
        <f t="shared" si="135"/>
        <v>#DIV/0!</v>
      </c>
      <c r="K1798" s="93" t="str">
        <f>IF(AND('Test Sample Data'!N1798&gt;=35,'Control Sample Data'!N1798&gt;=35),"Type 3",IF(AND('Test Sample Data'!N1798&gt;=30,'Control Sample Data'!N1798&gt;=30,OR(I1798&gt;=0.05,I1798="N/A")),"Type 2",IF(OR(AND('Test Sample Data'!N1798&gt;=30,'Control Sample Data'!N1798&lt;=30),AND('Test Sample Data'!N1798&lt;=30,'Control Sample Data'!N1798&gt;=30)),"Type 1","OKAY")))</f>
        <v>OKAY</v>
      </c>
    </row>
    <row r="1799" spans="1:11">
      <c r="A1799" s="68"/>
      <c r="B1799" s="95" t="str">
        <f>IF('Gene Table'!E1799="","",'Gene Table'!E1799)</f>
        <v>hsa-miR-4778-5p</v>
      </c>
      <c r="C1799" s="87" t="str">
        <f>'Gene Table'!B1799</f>
        <v>K21</v>
      </c>
      <c r="D1799" s="88" t="e">
        <f>Calculations!BN1800</f>
        <v>#DIV/0!</v>
      </c>
      <c r="E1799" s="88" t="e">
        <f>Calculations!BO1800</f>
        <v>#DIV/0!</v>
      </c>
      <c r="F1799" s="89" t="e">
        <f t="shared" si="132"/>
        <v>#DIV/0!</v>
      </c>
      <c r="G1799" s="89" t="e">
        <f t="shared" si="133"/>
        <v>#DIV/0!</v>
      </c>
      <c r="H1799" s="88" t="e">
        <f t="shared" si="134"/>
        <v>#DIV/0!</v>
      </c>
      <c r="I1799" s="92" t="str">
        <f>IF(OR(COUNT(Calculations!BP1800:BY1800)&lt;3,COUNT(Calculations!BZ1800:CI1800)&lt;3),"N/A",IF(ISERROR(TTEST(Calculations!BP1800:BY1800,Calculations!BZ1800:CI1800,2,2)),"N/A",TTEST(Calculations!BP1800:BY1800,Calculations!BZ1800:CI1800,2,2)))</f>
        <v>N/A</v>
      </c>
      <c r="J1799" s="88" t="e">
        <f t="shared" si="135"/>
        <v>#DIV/0!</v>
      </c>
      <c r="K1799" s="93" t="str">
        <f>IF(AND('Test Sample Data'!N1799&gt;=35,'Control Sample Data'!N1799&gt;=35),"Type 3",IF(AND('Test Sample Data'!N1799&gt;=30,'Control Sample Data'!N1799&gt;=30,OR(I1799&gt;=0.05,I1799="N/A")),"Type 2",IF(OR(AND('Test Sample Data'!N1799&gt;=30,'Control Sample Data'!N1799&lt;=30),AND('Test Sample Data'!N1799&lt;=30,'Control Sample Data'!N1799&gt;=30)),"Type 1","OKAY")))</f>
        <v>OKAY</v>
      </c>
    </row>
    <row r="1800" spans="1:11">
      <c r="A1800" s="68"/>
      <c r="B1800" s="95" t="str">
        <f>IF('Gene Table'!E1800="","",'Gene Table'!E1800)</f>
        <v>hsa-miR-5093</v>
      </c>
      <c r="C1800" s="87" t="str">
        <f>'Gene Table'!B1800</f>
        <v>K22</v>
      </c>
      <c r="D1800" s="88" t="e">
        <f>Calculations!BN1801</f>
        <v>#DIV/0!</v>
      </c>
      <c r="E1800" s="88" t="e">
        <f>Calculations!BO1801</f>
        <v>#DIV/0!</v>
      </c>
      <c r="F1800" s="89" t="e">
        <f t="shared" si="132"/>
        <v>#DIV/0!</v>
      </c>
      <c r="G1800" s="89" t="e">
        <f t="shared" si="133"/>
        <v>#DIV/0!</v>
      </c>
      <c r="H1800" s="88" t="e">
        <f t="shared" si="134"/>
        <v>#DIV/0!</v>
      </c>
      <c r="I1800" s="92" t="str">
        <f>IF(OR(COUNT(Calculations!BP1801:BY1801)&lt;3,COUNT(Calculations!BZ1801:CI1801)&lt;3),"N/A",IF(ISERROR(TTEST(Calculations!BP1801:BY1801,Calculations!BZ1801:CI1801,2,2)),"N/A",TTEST(Calculations!BP1801:BY1801,Calculations!BZ1801:CI1801,2,2)))</f>
        <v>N/A</v>
      </c>
      <c r="J1800" s="88" t="e">
        <f t="shared" si="135"/>
        <v>#DIV/0!</v>
      </c>
      <c r="K1800" s="93" t="str">
        <f>IF(AND('Test Sample Data'!N1800&gt;=35,'Control Sample Data'!N1800&gt;=35),"Type 3",IF(AND('Test Sample Data'!N1800&gt;=30,'Control Sample Data'!N1800&gt;=30,OR(I1800&gt;=0.05,I1800="N/A")),"Type 2",IF(OR(AND('Test Sample Data'!N1800&gt;=30,'Control Sample Data'!N1800&lt;=30),AND('Test Sample Data'!N1800&lt;=30,'Control Sample Data'!N1800&gt;=30)),"Type 1","OKAY")))</f>
        <v>OKAY</v>
      </c>
    </row>
    <row r="1801" spans="1:11">
      <c r="A1801" s="68"/>
      <c r="B1801" s="95" t="str">
        <f>IF('Gene Table'!E1801="","",'Gene Table'!E1801)</f>
        <v>hsa-miR-4778-3p</v>
      </c>
      <c r="C1801" s="87" t="str">
        <f>'Gene Table'!B1801</f>
        <v>K23</v>
      </c>
      <c r="D1801" s="88" t="e">
        <f>Calculations!BN1802</f>
        <v>#DIV/0!</v>
      </c>
      <c r="E1801" s="88" t="e">
        <f>Calculations!BO1802</f>
        <v>#DIV/0!</v>
      </c>
      <c r="F1801" s="89" t="e">
        <f t="shared" si="132"/>
        <v>#DIV/0!</v>
      </c>
      <c r="G1801" s="89" t="e">
        <f t="shared" si="133"/>
        <v>#DIV/0!</v>
      </c>
      <c r="H1801" s="88" t="e">
        <f t="shared" si="134"/>
        <v>#DIV/0!</v>
      </c>
      <c r="I1801" s="92" t="str">
        <f>IF(OR(COUNT(Calculations!BP1802:BY1802)&lt;3,COUNT(Calculations!BZ1802:CI1802)&lt;3),"N/A",IF(ISERROR(TTEST(Calculations!BP1802:BY1802,Calculations!BZ1802:CI1802,2,2)),"N/A",TTEST(Calculations!BP1802:BY1802,Calculations!BZ1802:CI1802,2,2)))</f>
        <v>N/A</v>
      </c>
      <c r="J1801" s="88" t="e">
        <f t="shared" si="135"/>
        <v>#DIV/0!</v>
      </c>
      <c r="K1801" s="93" t="str">
        <f>IF(AND('Test Sample Data'!N1801&gt;=35,'Control Sample Data'!N1801&gt;=35),"Type 3",IF(AND('Test Sample Data'!N1801&gt;=30,'Control Sample Data'!N1801&gt;=30,OR(I1801&gt;=0.05,I1801="N/A")),"Type 2",IF(OR(AND('Test Sample Data'!N1801&gt;=30,'Control Sample Data'!N1801&lt;=30),AND('Test Sample Data'!N1801&lt;=30,'Control Sample Data'!N1801&gt;=30)),"Type 1","OKAY")))</f>
        <v>OKAY</v>
      </c>
    </row>
    <row r="1802" spans="1:11">
      <c r="A1802" s="68"/>
      <c r="B1802" s="95" t="str">
        <f>IF('Gene Table'!E1802="","",'Gene Table'!E1802)</f>
        <v>hsa-miR-5186</v>
      </c>
      <c r="C1802" s="87" t="str">
        <f>'Gene Table'!B1802</f>
        <v>K24</v>
      </c>
      <c r="D1802" s="88" t="e">
        <f>Calculations!BN1803</f>
        <v>#DIV/0!</v>
      </c>
      <c r="E1802" s="88" t="e">
        <f>Calculations!BO1803</f>
        <v>#DIV/0!</v>
      </c>
      <c r="F1802" s="89" t="e">
        <f t="shared" si="132"/>
        <v>#DIV/0!</v>
      </c>
      <c r="G1802" s="89" t="e">
        <f t="shared" si="133"/>
        <v>#DIV/0!</v>
      </c>
      <c r="H1802" s="88" t="e">
        <f t="shared" si="134"/>
        <v>#DIV/0!</v>
      </c>
      <c r="I1802" s="92" t="str">
        <f>IF(OR(COUNT(Calculations!BP1803:BY1803)&lt;3,COUNT(Calculations!BZ1803:CI1803)&lt;3),"N/A",IF(ISERROR(TTEST(Calculations!BP1803:BY1803,Calculations!BZ1803:CI1803,2,2)),"N/A",TTEST(Calculations!BP1803:BY1803,Calculations!BZ1803:CI1803,2,2)))</f>
        <v>N/A</v>
      </c>
      <c r="J1802" s="88" t="e">
        <f t="shared" si="135"/>
        <v>#DIV/0!</v>
      </c>
      <c r="K1802" s="93" t="str">
        <f>IF(AND('Test Sample Data'!N1802&gt;=35,'Control Sample Data'!N1802&gt;=35),"Type 3",IF(AND('Test Sample Data'!N1802&gt;=30,'Control Sample Data'!N1802&gt;=30,OR(I1802&gt;=0.05,I1802="N/A")),"Type 2",IF(OR(AND('Test Sample Data'!N1802&gt;=30,'Control Sample Data'!N1802&lt;=30),AND('Test Sample Data'!N1802&lt;=30,'Control Sample Data'!N1802&gt;=30)),"Type 1","OKAY")))</f>
        <v>OKAY</v>
      </c>
    </row>
    <row r="1803" spans="1:11">
      <c r="A1803" s="68"/>
      <c r="B1803" s="95" t="str">
        <f>IF('Gene Table'!E1803="","",'Gene Table'!E1803)</f>
        <v>hsa-miR-5701</v>
      </c>
      <c r="C1803" s="87" t="str">
        <f>'Gene Table'!B1803</f>
        <v>L01</v>
      </c>
      <c r="D1803" s="88" t="e">
        <f>Calculations!BN1804</f>
        <v>#DIV/0!</v>
      </c>
      <c r="E1803" s="88" t="e">
        <f>Calculations!BO1804</f>
        <v>#DIV/0!</v>
      </c>
      <c r="F1803" s="89" t="e">
        <f t="shared" si="132"/>
        <v>#DIV/0!</v>
      </c>
      <c r="G1803" s="89" t="e">
        <f t="shared" si="133"/>
        <v>#DIV/0!</v>
      </c>
      <c r="H1803" s="88" t="e">
        <f t="shared" si="134"/>
        <v>#DIV/0!</v>
      </c>
      <c r="I1803" s="92" t="str">
        <f>IF(OR(COUNT(Calculations!BP1804:BY1804)&lt;3,COUNT(Calculations!BZ1804:CI1804)&lt;3),"N/A",IF(ISERROR(TTEST(Calculations!BP1804:BY1804,Calculations!BZ1804:CI1804,2,2)),"N/A",TTEST(Calculations!BP1804:BY1804,Calculations!BZ1804:CI1804,2,2)))</f>
        <v>N/A</v>
      </c>
      <c r="J1803" s="88" t="e">
        <f t="shared" si="135"/>
        <v>#DIV/0!</v>
      </c>
      <c r="K1803" s="93" t="str">
        <f>IF(AND('Test Sample Data'!N1803&gt;=35,'Control Sample Data'!N1803&gt;=35),"Type 3",IF(AND('Test Sample Data'!N1803&gt;=30,'Control Sample Data'!N1803&gt;=30,OR(I1803&gt;=0.05,I1803="N/A")),"Type 2",IF(OR(AND('Test Sample Data'!N1803&gt;=30,'Control Sample Data'!N1803&lt;=30),AND('Test Sample Data'!N1803&lt;=30,'Control Sample Data'!N1803&gt;=30)),"Type 1","OKAY")))</f>
        <v>OKAY</v>
      </c>
    </row>
    <row r="1804" spans="1:11">
      <c r="A1804" s="68"/>
      <c r="B1804" s="95" t="str">
        <f>IF('Gene Table'!E1804="","",'Gene Table'!E1804)</f>
        <v/>
      </c>
      <c r="C1804" s="87" t="str">
        <f>'Gene Table'!B1804</f>
        <v>L02</v>
      </c>
      <c r="D1804" s="88" t="e">
        <f>Calculations!BN1805</f>
        <v>#DIV/0!</v>
      </c>
      <c r="E1804" s="88" t="e">
        <f>Calculations!BO1805</f>
        <v>#DIV/0!</v>
      </c>
      <c r="F1804" s="89" t="e">
        <f t="shared" si="132"/>
        <v>#DIV/0!</v>
      </c>
      <c r="G1804" s="89" t="e">
        <f t="shared" si="133"/>
        <v>#DIV/0!</v>
      </c>
      <c r="H1804" s="88" t="e">
        <f t="shared" si="134"/>
        <v>#DIV/0!</v>
      </c>
      <c r="I1804" s="92" t="str">
        <f>IF(OR(COUNT(Calculations!BP1805:BY1805)&lt;3,COUNT(Calculations!BZ1805:CI1805)&lt;3),"N/A",IF(ISERROR(TTEST(Calculations!BP1805:BY1805,Calculations!BZ1805:CI1805,2,2)),"N/A",TTEST(Calculations!BP1805:BY1805,Calculations!BZ1805:CI1805,2,2)))</f>
        <v>N/A</v>
      </c>
      <c r="J1804" s="88" t="e">
        <f t="shared" si="135"/>
        <v>#DIV/0!</v>
      </c>
      <c r="K1804" s="93" t="str">
        <f>IF(AND('Test Sample Data'!N1804&gt;=35,'Control Sample Data'!N1804&gt;=35),"Type 3",IF(AND('Test Sample Data'!N1804&gt;=30,'Control Sample Data'!N1804&gt;=30,OR(I1804&gt;=0.05,I1804="N/A")),"Type 2",IF(OR(AND('Test Sample Data'!N1804&gt;=30,'Control Sample Data'!N1804&lt;=30),AND('Test Sample Data'!N1804&lt;=30,'Control Sample Data'!N1804&gt;=30)),"Type 1","OKAY")))</f>
        <v>OKAY</v>
      </c>
    </row>
    <row r="1805" spans="1:11">
      <c r="A1805" s="68"/>
      <c r="B1805" s="95" t="str">
        <f>IF('Gene Table'!E1805="","",'Gene Table'!E1805)</f>
        <v>hsa-miR-5703</v>
      </c>
      <c r="C1805" s="87" t="str">
        <f>'Gene Table'!B1805</f>
        <v>L03</v>
      </c>
      <c r="D1805" s="88" t="e">
        <f>Calculations!BN1806</f>
        <v>#DIV/0!</v>
      </c>
      <c r="E1805" s="88" t="e">
        <f>Calculations!BO1806</f>
        <v>#DIV/0!</v>
      </c>
      <c r="F1805" s="89" t="e">
        <f t="shared" si="132"/>
        <v>#DIV/0!</v>
      </c>
      <c r="G1805" s="89" t="e">
        <f t="shared" si="133"/>
        <v>#DIV/0!</v>
      </c>
      <c r="H1805" s="88" t="e">
        <f t="shared" si="134"/>
        <v>#DIV/0!</v>
      </c>
      <c r="I1805" s="92" t="str">
        <f>IF(OR(COUNT(Calculations!BP1806:BY1806)&lt;3,COUNT(Calculations!BZ1806:CI1806)&lt;3),"N/A",IF(ISERROR(TTEST(Calculations!BP1806:BY1806,Calculations!BZ1806:CI1806,2,2)),"N/A",TTEST(Calculations!BP1806:BY1806,Calculations!BZ1806:CI1806,2,2)))</f>
        <v>N/A</v>
      </c>
      <c r="J1805" s="88" t="e">
        <f t="shared" si="135"/>
        <v>#DIV/0!</v>
      </c>
      <c r="K1805" s="93" t="str">
        <f>IF(AND('Test Sample Data'!N1805&gt;=35,'Control Sample Data'!N1805&gt;=35),"Type 3",IF(AND('Test Sample Data'!N1805&gt;=30,'Control Sample Data'!N1805&gt;=30,OR(I1805&gt;=0.05,I1805="N/A")),"Type 2",IF(OR(AND('Test Sample Data'!N1805&gt;=30,'Control Sample Data'!N1805&lt;=30),AND('Test Sample Data'!N1805&lt;=30,'Control Sample Data'!N1805&gt;=30)),"Type 1","OKAY")))</f>
        <v>OKAY</v>
      </c>
    </row>
    <row r="1806" spans="1:11">
      <c r="A1806" s="68"/>
      <c r="B1806" s="95" t="str">
        <f>IF('Gene Table'!E1806="","",'Gene Table'!E1806)</f>
        <v/>
      </c>
      <c r="C1806" s="87" t="str">
        <f>'Gene Table'!B1806</f>
        <v>L04</v>
      </c>
      <c r="D1806" s="88" t="e">
        <f>Calculations!BN1807</f>
        <v>#DIV/0!</v>
      </c>
      <c r="E1806" s="88" t="e">
        <f>Calculations!BO1807</f>
        <v>#DIV/0!</v>
      </c>
      <c r="F1806" s="89" t="e">
        <f t="shared" si="132"/>
        <v>#DIV/0!</v>
      </c>
      <c r="G1806" s="89" t="e">
        <f t="shared" si="133"/>
        <v>#DIV/0!</v>
      </c>
      <c r="H1806" s="88" t="e">
        <f t="shared" si="134"/>
        <v>#DIV/0!</v>
      </c>
      <c r="I1806" s="92" t="str">
        <f>IF(OR(COUNT(Calculations!BP1807:BY1807)&lt;3,COUNT(Calculations!BZ1807:CI1807)&lt;3),"N/A",IF(ISERROR(TTEST(Calculations!BP1807:BY1807,Calculations!BZ1807:CI1807,2,2)),"N/A",TTEST(Calculations!BP1807:BY1807,Calculations!BZ1807:CI1807,2,2)))</f>
        <v>N/A</v>
      </c>
      <c r="J1806" s="88" t="e">
        <f t="shared" si="135"/>
        <v>#DIV/0!</v>
      </c>
      <c r="K1806" s="93" t="str">
        <f>IF(AND('Test Sample Data'!N1806&gt;=35,'Control Sample Data'!N1806&gt;=35),"Type 3",IF(AND('Test Sample Data'!N1806&gt;=30,'Control Sample Data'!N1806&gt;=30,OR(I1806&gt;=0.05,I1806="N/A")),"Type 2",IF(OR(AND('Test Sample Data'!N1806&gt;=30,'Control Sample Data'!N1806&lt;=30),AND('Test Sample Data'!N1806&lt;=30,'Control Sample Data'!N1806&gt;=30)),"Type 1","OKAY")))</f>
        <v>OKAY</v>
      </c>
    </row>
    <row r="1807" spans="1:11">
      <c r="A1807" s="68"/>
      <c r="B1807" s="95" t="str">
        <f>IF('Gene Table'!E1807="","",'Gene Table'!E1807)</f>
        <v>hsa-miR-5692b</v>
      </c>
      <c r="C1807" s="87" t="str">
        <f>'Gene Table'!B1807</f>
        <v>L05</v>
      </c>
      <c r="D1807" s="88" t="e">
        <f>Calculations!BN1808</f>
        <v>#DIV/0!</v>
      </c>
      <c r="E1807" s="88" t="e">
        <f>Calculations!BO1808</f>
        <v>#DIV/0!</v>
      </c>
      <c r="F1807" s="89" t="e">
        <f t="shared" si="132"/>
        <v>#DIV/0!</v>
      </c>
      <c r="G1807" s="89" t="e">
        <f t="shared" si="133"/>
        <v>#DIV/0!</v>
      </c>
      <c r="H1807" s="88" t="e">
        <f t="shared" si="134"/>
        <v>#DIV/0!</v>
      </c>
      <c r="I1807" s="92" t="str">
        <f>IF(OR(COUNT(Calculations!BP1808:BY1808)&lt;3,COUNT(Calculations!BZ1808:CI1808)&lt;3),"N/A",IF(ISERROR(TTEST(Calculations!BP1808:BY1808,Calculations!BZ1808:CI1808,2,2)),"N/A",TTEST(Calculations!BP1808:BY1808,Calculations!BZ1808:CI1808,2,2)))</f>
        <v>N/A</v>
      </c>
      <c r="J1807" s="88" t="e">
        <f t="shared" si="135"/>
        <v>#DIV/0!</v>
      </c>
      <c r="K1807" s="93" t="str">
        <f>IF(AND('Test Sample Data'!N1807&gt;=35,'Control Sample Data'!N1807&gt;=35),"Type 3",IF(AND('Test Sample Data'!N1807&gt;=30,'Control Sample Data'!N1807&gt;=30,OR(I1807&gt;=0.05,I1807="N/A")),"Type 2",IF(OR(AND('Test Sample Data'!N1807&gt;=30,'Control Sample Data'!N1807&lt;=30),AND('Test Sample Data'!N1807&lt;=30,'Control Sample Data'!N1807&gt;=30)),"Type 1","OKAY")))</f>
        <v>OKAY</v>
      </c>
    </row>
    <row r="1808" spans="1:11">
      <c r="A1808" s="68"/>
      <c r="B1808" s="95" t="str">
        <f>IF('Gene Table'!E1808="","",'Gene Table'!E1808)</f>
        <v/>
      </c>
      <c r="C1808" s="87" t="str">
        <f>'Gene Table'!B1808</f>
        <v>L06</v>
      </c>
      <c r="D1808" s="88" t="e">
        <f>Calculations!BN1809</f>
        <v>#DIV/0!</v>
      </c>
      <c r="E1808" s="88" t="e">
        <f>Calculations!BO1809</f>
        <v>#DIV/0!</v>
      </c>
      <c r="F1808" s="89" t="e">
        <f t="shared" si="132"/>
        <v>#DIV/0!</v>
      </c>
      <c r="G1808" s="89" t="e">
        <f t="shared" si="133"/>
        <v>#DIV/0!</v>
      </c>
      <c r="H1808" s="88" t="e">
        <f t="shared" si="134"/>
        <v>#DIV/0!</v>
      </c>
      <c r="I1808" s="92" t="str">
        <f>IF(OR(COUNT(Calculations!BP1809:BY1809)&lt;3,COUNT(Calculations!BZ1809:CI1809)&lt;3),"N/A",IF(ISERROR(TTEST(Calculations!BP1809:BY1809,Calculations!BZ1809:CI1809,2,2)),"N/A",TTEST(Calculations!BP1809:BY1809,Calculations!BZ1809:CI1809,2,2)))</f>
        <v>N/A</v>
      </c>
      <c r="J1808" s="88" t="e">
        <f t="shared" si="135"/>
        <v>#DIV/0!</v>
      </c>
      <c r="K1808" s="93" t="str">
        <f>IF(AND('Test Sample Data'!N1808&gt;=35,'Control Sample Data'!N1808&gt;=35),"Type 3",IF(AND('Test Sample Data'!N1808&gt;=30,'Control Sample Data'!N1808&gt;=30,OR(I1808&gt;=0.05,I1808="N/A")),"Type 2",IF(OR(AND('Test Sample Data'!N1808&gt;=30,'Control Sample Data'!N1808&lt;=30),AND('Test Sample Data'!N1808&lt;=30,'Control Sample Data'!N1808&gt;=30)),"Type 1","OKAY")))</f>
        <v>OKAY</v>
      </c>
    </row>
    <row r="1809" spans="1:11">
      <c r="A1809" s="68"/>
      <c r="B1809" s="95" t="str">
        <f>IF('Gene Table'!E1809="","",'Gene Table'!E1809)</f>
        <v>hsa-miR-5704</v>
      </c>
      <c r="C1809" s="87" t="str">
        <f>'Gene Table'!B1809</f>
        <v>L07</v>
      </c>
      <c r="D1809" s="88" t="e">
        <f>Calculations!BN1810</f>
        <v>#DIV/0!</v>
      </c>
      <c r="E1809" s="88" t="e">
        <f>Calculations!BO1810</f>
        <v>#DIV/0!</v>
      </c>
      <c r="F1809" s="89" t="e">
        <f t="shared" si="132"/>
        <v>#DIV/0!</v>
      </c>
      <c r="G1809" s="89" t="e">
        <f t="shared" si="133"/>
        <v>#DIV/0!</v>
      </c>
      <c r="H1809" s="88" t="e">
        <f t="shared" si="134"/>
        <v>#DIV/0!</v>
      </c>
      <c r="I1809" s="92" t="str">
        <f>IF(OR(COUNT(Calculations!BP1810:BY1810)&lt;3,COUNT(Calculations!BZ1810:CI1810)&lt;3),"N/A",IF(ISERROR(TTEST(Calculations!BP1810:BY1810,Calculations!BZ1810:CI1810,2,2)),"N/A",TTEST(Calculations!BP1810:BY1810,Calculations!BZ1810:CI1810,2,2)))</f>
        <v>N/A</v>
      </c>
      <c r="J1809" s="88" t="e">
        <f t="shared" si="135"/>
        <v>#DIV/0!</v>
      </c>
      <c r="K1809" s="93" t="str">
        <f>IF(AND('Test Sample Data'!N1809&gt;=35,'Control Sample Data'!N1809&gt;=35),"Type 3",IF(AND('Test Sample Data'!N1809&gt;=30,'Control Sample Data'!N1809&gt;=30,OR(I1809&gt;=0.05,I1809="N/A")),"Type 2",IF(OR(AND('Test Sample Data'!N1809&gt;=30,'Control Sample Data'!N1809&lt;=30),AND('Test Sample Data'!N1809&lt;=30,'Control Sample Data'!N1809&gt;=30)),"Type 1","OKAY")))</f>
        <v>OKAY</v>
      </c>
    </row>
    <row r="1810" spans="1:11">
      <c r="A1810" s="68"/>
      <c r="B1810" s="95" t="str">
        <f>IF('Gene Table'!E1810="","",'Gene Table'!E1810)</f>
        <v/>
      </c>
      <c r="C1810" s="87" t="str">
        <f>'Gene Table'!B1810</f>
        <v>L08</v>
      </c>
      <c r="D1810" s="88" t="e">
        <f>Calculations!BN1811</f>
        <v>#DIV/0!</v>
      </c>
      <c r="E1810" s="88" t="e">
        <f>Calculations!BO1811</f>
        <v>#DIV/0!</v>
      </c>
      <c r="F1810" s="89" t="e">
        <f t="shared" si="132"/>
        <v>#DIV/0!</v>
      </c>
      <c r="G1810" s="89" t="e">
        <f t="shared" si="133"/>
        <v>#DIV/0!</v>
      </c>
      <c r="H1810" s="88" t="e">
        <f t="shared" si="134"/>
        <v>#DIV/0!</v>
      </c>
      <c r="I1810" s="92" t="str">
        <f>IF(OR(COUNT(Calculations!BP1811:BY1811)&lt;3,COUNT(Calculations!BZ1811:CI1811)&lt;3),"N/A",IF(ISERROR(TTEST(Calculations!BP1811:BY1811,Calculations!BZ1811:CI1811,2,2)),"N/A",TTEST(Calculations!BP1811:BY1811,Calculations!BZ1811:CI1811,2,2)))</f>
        <v>N/A</v>
      </c>
      <c r="J1810" s="88" t="e">
        <f t="shared" si="135"/>
        <v>#DIV/0!</v>
      </c>
      <c r="K1810" s="93" t="str">
        <f>IF(AND('Test Sample Data'!N1810&gt;=35,'Control Sample Data'!N1810&gt;=35),"Type 3",IF(AND('Test Sample Data'!N1810&gt;=30,'Control Sample Data'!N1810&gt;=30,OR(I1810&gt;=0.05,I1810="N/A")),"Type 2",IF(OR(AND('Test Sample Data'!N1810&gt;=30,'Control Sample Data'!N1810&lt;=30),AND('Test Sample Data'!N1810&lt;=30,'Control Sample Data'!N1810&gt;=30)),"Type 1","OKAY")))</f>
        <v>OKAY</v>
      </c>
    </row>
    <row r="1811" spans="1:11">
      <c r="A1811" s="68"/>
      <c r="B1811" s="95" t="str">
        <f>IF('Gene Table'!E1811="","",'Gene Table'!E1811)</f>
        <v>hsa-miR-5705</v>
      </c>
      <c r="C1811" s="87" t="str">
        <f>'Gene Table'!B1811</f>
        <v>L09</v>
      </c>
      <c r="D1811" s="88" t="e">
        <f>Calculations!BN1812</f>
        <v>#DIV/0!</v>
      </c>
      <c r="E1811" s="88" t="e">
        <f>Calculations!BO1812</f>
        <v>#DIV/0!</v>
      </c>
      <c r="F1811" s="89" t="e">
        <f t="shared" si="132"/>
        <v>#DIV/0!</v>
      </c>
      <c r="G1811" s="89" t="e">
        <f t="shared" si="133"/>
        <v>#DIV/0!</v>
      </c>
      <c r="H1811" s="88" t="e">
        <f t="shared" si="134"/>
        <v>#DIV/0!</v>
      </c>
      <c r="I1811" s="92" t="str">
        <f>IF(OR(COUNT(Calculations!BP1812:BY1812)&lt;3,COUNT(Calculations!BZ1812:CI1812)&lt;3),"N/A",IF(ISERROR(TTEST(Calculations!BP1812:BY1812,Calculations!BZ1812:CI1812,2,2)),"N/A",TTEST(Calculations!BP1812:BY1812,Calculations!BZ1812:CI1812,2,2)))</f>
        <v>N/A</v>
      </c>
      <c r="J1811" s="88" t="e">
        <f t="shared" si="135"/>
        <v>#DIV/0!</v>
      </c>
      <c r="K1811" s="93" t="str">
        <f>IF(AND('Test Sample Data'!N1811&gt;=35,'Control Sample Data'!N1811&gt;=35),"Type 3",IF(AND('Test Sample Data'!N1811&gt;=30,'Control Sample Data'!N1811&gt;=30,OR(I1811&gt;=0.05,I1811="N/A")),"Type 2",IF(OR(AND('Test Sample Data'!N1811&gt;=30,'Control Sample Data'!N1811&lt;=30),AND('Test Sample Data'!N1811&lt;=30,'Control Sample Data'!N1811&gt;=30)),"Type 1","OKAY")))</f>
        <v>OKAY</v>
      </c>
    </row>
    <row r="1812" spans="1:11">
      <c r="A1812" s="68"/>
      <c r="B1812" s="95" t="str">
        <f>IF('Gene Table'!E1812="","",'Gene Table'!E1812)</f>
        <v/>
      </c>
      <c r="C1812" s="87" t="str">
        <f>'Gene Table'!B1812</f>
        <v>L10</v>
      </c>
      <c r="D1812" s="88" t="e">
        <f>Calculations!BN1813</f>
        <v>#DIV/0!</v>
      </c>
      <c r="E1812" s="88" t="e">
        <f>Calculations!BO1813</f>
        <v>#DIV/0!</v>
      </c>
      <c r="F1812" s="89" t="e">
        <f t="shared" si="132"/>
        <v>#DIV/0!</v>
      </c>
      <c r="G1812" s="89" t="e">
        <f t="shared" si="133"/>
        <v>#DIV/0!</v>
      </c>
      <c r="H1812" s="88" t="e">
        <f t="shared" si="134"/>
        <v>#DIV/0!</v>
      </c>
      <c r="I1812" s="92" t="str">
        <f>IF(OR(COUNT(Calculations!BP1813:BY1813)&lt;3,COUNT(Calculations!BZ1813:CI1813)&lt;3),"N/A",IF(ISERROR(TTEST(Calculations!BP1813:BY1813,Calculations!BZ1813:CI1813,2,2)),"N/A",TTEST(Calculations!BP1813:BY1813,Calculations!BZ1813:CI1813,2,2)))</f>
        <v>N/A</v>
      </c>
      <c r="J1812" s="88" t="e">
        <f t="shared" si="135"/>
        <v>#DIV/0!</v>
      </c>
      <c r="K1812" s="93" t="str">
        <f>IF(AND('Test Sample Data'!N1812&gt;=35,'Control Sample Data'!N1812&gt;=35),"Type 3",IF(AND('Test Sample Data'!N1812&gt;=30,'Control Sample Data'!N1812&gt;=30,OR(I1812&gt;=0.05,I1812="N/A")),"Type 2",IF(OR(AND('Test Sample Data'!N1812&gt;=30,'Control Sample Data'!N1812&lt;=30),AND('Test Sample Data'!N1812&lt;=30,'Control Sample Data'!N1812&gt;=30)),"Type 1","OKAY")))</f>
        <v>OKAY</v>
      </c>
    </row>
    <row r="1813" spans="1:11">
      <c r="A1813" s="68"/>
      <c r="B1813" s="95" t="str">
        <f>IF('Gene Table'!E1813="","",'Gene Table'!E1813)</f>
        <v>hsa-miR-5706</v>
      </c>
      <c r="C1813" s="87" t="str">
        <f>'Gene Table'!B1813</f>
        <v>L11</v>
      </c>
      <c r="D1813" s="88" t="e">
        <f>Calculations!BN1814</f>
        <v>#DIV/0!</v>
      </c>
      <c r="E1813" s="88" t="e">
        <f>Calculations!BO1814</f>
        <v>#DIV/0!</v>
      </c>
      <c r="F1813" s="89" t="e">
        <f t="shared" si="132"/>
        <v>#DIV/0!</v>
      </c>
      <c r="G1813" s="89" t="e">
        <f t="shared" si="133"/>
        <v>#DIV/0!</v>
      </c>
      <c r="H1813" s="88" t="e">
        <f t="shared" si="134"/>
        <v>#DIV/0!</v>
      </c>
      <c r="I1813" s="92" t="str">
        <f>IF(OR(COUNT(Calculations!BP1814:BY1814)&lt;3,COUNT(Calculations!BZ1814:CI1814)&lt;3),"N/A",IF(ISERROR(TTEST(Calculations!BP1814:BY1814,Calculations!BZ1814:CI1814,2,2)),"N/A",TTEST(Calculations!BP1814:BY1814,Calculations!BZ1814:CI1814,2,2)))</f>
        <v>N/A</v>
      </c>
      <c r="J1813" s="88" t="e">
        <f t="shared" si="135"/>
        <v>#DIV/0!</v>
      </c>
      <c r="K1813" s="93" t="str">
        <f>IF(AND('Test Sample Data'!N1813&gt;=35,'Control Sample Data'!N1813&gt;=35),"Type 3",IF(AND('Test Sample Data'!N1813&gt;=30,'Control Sample Data'!N1813&gt;=30,OR(I1813&gt;=0.05,I1813="N/A")),"Type 2",IF(OR(AND('Test Sample Data'!N1813&gt;=30,'Control Sample Data'!N1813&lt;=30),AND('Test Sample Data'!N1813&lt;=30,'Control Sample Data'!N1813&gt;=30)),"Type 1","OKAY")))</f>
        <v>OKAY</v>
      </c>
    </row>
    <row r="1814" spans="1:11">
      <c r="A1814" s="68"/>
      <c r="B1814" s="95" t="str">
        <f>IF('Gene Table'!E1814="","",'Gene Table'!E1814)</f>
        <v/>
      </c>
      <c r="C1814" s="87" t="str">
        <f>'Gene Table'!B1814</f>
        <v>L12</v>
      </c>
      <c r="D1814" s="88" t="e">
        <f>Calculations!BN1815</f>
        <v>#DIV/0!</v>
      </c>
      <c r="E1814" s="88" t="e">
        <f>Calculations!BO1815</f>
        <v>#DIV/0!</v>
      </c>
      <c r="F1814" s="89" t="e">
        <f t="shared" si="132"/>
        <v>#DIV/0!</v>
      </c>
      <c r="G1814" s="89" t="e">
        <f t="shared" si="133"/>
        <v>#DIV/0!</v>
      </c>
      <c r="H1814" s="88" t="e">
        <f t="shared" si="134"/>
        <v>#DIV/0!</v>
      </c>
      <c r="I1814" s="92" t="str">
        <f>IF(OR(COUNT(Calculations!BP1815:BY1815)&lt;3,COUNT(Calculations!BZ1815:CI1815)&lt;3),"N/A",IF(ISERROR(TTEST(Calculations!BP1815:BY1815,Calculations!BZ1815:CI1815,2,2)),"N/A",TTEST(Calculations!BP1815:BY1815,Calculations!BZ1815:CI1815,2,2)))</f>
        <v>N/A</v>
      </c>
      <c r="J1814" s="88" t="e">
        <f t="shared" si="135"/>
        <v>#DIV/0!</v>
      </c>
      <c r="K1814" s="93" t="str">
        <f>IF(AND('Test Sample Data'!N1814&gt;=35,'Control Sample Data'!N1814&gt;=35),"Type 3",IF(AND('Test Sample Data'!N1814&gt;=30,'Control Sample Data'!N1814&gt;=30,OR(I1814&gt;=0.05,I1814="N/A")),"Type 2",IF(OR(AND('Test Sample Data'!N1814&gt;=30,'Control Sample Data'!N1814&lt;=30),AND('Test Sample Data'!N1814&lt;=30,'Control Sample Data'!N1814&gt;=30)),"Type 1","OKAY")))</f>
        <v>OKAY</v>
      </c>
    </row>
    <row r="1815" spans="1:11">
      <c r="A1815" s="68"/>
      <c r="B1815" s="95" t="str">
        <f>IF('Gene Table'!E1815="","",'Gene Table'!E1815)</f>
        <v>hsa-miR-5707</v>
      </c>
      <c r="C1815" s="87" t="str">
        <f>'Gene Table'!B1815</f>
        <v>L13</v>
      </c>
      <c r="D1815" s="88" t="e">
        <f>Calculations!BN1816</f>
        <v>#DIV/0!</v>
      </c>
      <c r="E1815" s="88" t="e">
        <f>Calculations!BO1816</f>
        <v>#DIV/0!</v>
      </c>
      <c r="F1815" s="89" t="e">
        <f t="shared" si="132"/>
        <v>#DIV/0!</v>
      </c>
      <c r="G1815" s="89" t="e">
        <f t="shared" si="133"/>
        <v>#DIV/0!</v>
      </c>
      <c r="H1815" s="88" t="e">
        <f t="shared" si="134"/>
        <v>#DIV/0!</v>
      </c>
      <c r="I1815" s="92" t="str">
        <f>IF(OR(COUNT(Calculations!BP1816:BY1816)&lt;3,COUNT(Calculations!BZ1816:CI1816)&lt;3),"N/A",IF(ISERROR(TTEST(Calculations!BP1816:BY1816,Calculations!BZ1816:CI1816,2,2)),"N/A",TTEST(Calculations!BP1816:BY1816,Calculations!BZ1816:CI1816,2,2)))</f>
        <v>N/A</v>
      </c>
      <c r="J1815" s="88" t="e">
        <f t="shared" si="135"/>
        <v>#DIV/0!</v>
      </c>
      <c r="K1815" s="93" t="str">
        <f>IF(AND('Test Sample Data'!N1815&gt;=35,'Control Sample Data'!N1815&gt;=35),"Type 3",IF(AND('Test Sample Data'!N1815&gt;=30,'Control Sample Data'!N1815&gt;=30,OR(I1815&gt;=0.05,I1815="N/A")),"Type 2",IF(OR(AND('Test Sample Data'!N1815&gt;=30,'Control Sample Data'!N1815&lt;=30),AND('Test Sample Data'!N1815&lt;=30,'Control Sample Data'!N1815&gt;=30)),"Type 1","OKAY")))</f>
        <v>OKAY</v>
      </c>
    </row>
    <row r="1816" spans="1:11">
      <c r="A1816" s="68"/>
      <c r="B1816" s="95" t="str">
        <f>IF('Gene Table'!E1816="","",'Gene Table'!E1816)</f>
        <v/>
      </c>
      <c r="C1816" s="87" t="str">
        <f>'Gene Table'!B1816</f>
        <v>L14</v>
      </c>
      <c r="D1816" s="88" t="e">
        <f>Calculations!BN1817</f>
        <v>#DIV/0!</v>
      </c>
      <c r="E1816" s="88" t="e">
        <f>Calculations!BO1817</f>
        <v>#DIV/0!</v>
      </c>
      <c r="F1816" s="89" t="e">
        <f t="shared" si="132"/>
        <v>#DIV/0!</v>
      </c>
      <c r="G1816" s="89" t="e">
        <f t="shared" si="133"/>
        <v>#DIV/0!</v>
      </c>
      <c r="H1816" s="88" t="e">
        <f t="shared" si="134"/>
        <v>#DIV/0!</v>
      </c>
      <c r="I1816" s="92" t="str">
        <f>IF(OR(COUNT(Calculations!BP1817:BY1817)&lt;3,COUNT(Calculations!BZ1817:CI1817)&lt;3),"N/A",IF(ISERROR(TTEST(Calculations!BP1817:BY1817,Calculations!BZ1817:CI1817,2,2)),"N/A",TTEST(Calculations!BP1817:BY1817,Calculations!BZ1817:CI1817,2,2)))</f>
        <v>N/A</v>
      </c>
      <c r="J1816" s="88" t="e">
        <f t="shared" si="135"/>
        <v>#DIV/0!</v>
      </c>
      <c r="K1816" s="93" t="str">
        <f>IF(AND('Test Sample Data'!N1816&gt;=35,'Control Sample Data'!N1816&gt;=35),"Type 3",IF(AND('Test Sample Data'!N1816&gt;=30,'Control Sample Data'!N1816&gt;=30,OR(I1816&gt;=0.05,I1816="N/A")),"Type 2",IF(OR(AND('Test Sample Data'!N1816&gt;=30,'Control Sample Data'!N1816&lt;=30),AND('Test Sample Data'!N1816&lt;=30,'Control Sample Data'!N1816&gt;=30)),"Type 1","OKAY")))</f>
        <v>OKAY</v>
      </c>
    </row>
    <row r="1817" spans="1:11">
      <c r="A1817" s="68"/>
      <c r="B1817" s="95" t="str">
        <f>IF('Gene Table'!E1817="","",'Gene Table'!E1817)</f>
        <v>hsa-miR-5708</v>
      </c>
      <c r="C1817" s="87" t="str">
        <f>'Gene Table'!B1817</f>
        <v>L15</v>
      </c>
      <c r="D1817" s="88" t="e">
        <f>Calculations!BN1818</f>
        <v>#DIV/0!</v>
      </c>
      <c r="E1817" s="88" t="e">
        <f>Calculations!BO1818</f>
        <v>#DIV/0!</v>
      </c>
      <c r="F1817" s="89" t="e">
        <f t="shared" si="132"/>
        <v>#DIV/0!</v>
      </c>
      <c r="G1817" s="89" t="e">
        <f t="shared" si="133"/>
        <v>#DIV/0!</v>
      </c>
      <c r="H1817" s="88" t="e">
        <f t="shared" si="134"/>
        <v>#DIV/0!</v>
      </c>
      <c r="I1817" s="92" t="str">
        <f>IF(OR(COUNT(Calculations!BP1818:BY1818)&lt;3,COUNT(Calculations!BZ1818:CI1818)&lt;3),"N/A",IF(ISERROR(TTEST(Calculations!BP1818:BY1818,Calculations!BZ1818:CI1818,2,2)),"N/A",TTEST(Calculations!BP1818:BY1818,Calculations!BZ1818:CI1818,2,2)))</f>
        <v>N/A</v>
      </c>
      <c r="J1817" s="88" t="e">
        <f t="shared" si="135"/>
        <v>#DIV/0!</v>
      </c>
      <c r="K1817" s="93" t="str">
        <f>IF(AND('Test Sample Data'!N1817&gt;=35,'Control Sample Data'!N1817&gt;=35),"Type 3",IF(AND('Test Sample Data'!N1817&gt;=30,'Control Sample Data'!N1817&gt;=30,OR(I1817&gt;=0.05,I1817="N/A")),"Type 2",IF(OR(AND('Test Sample Data'!N1817&gt;=30,'Control Sample Data'!N1817&lt;=30),AND('Test Sample Data'!N1817&lt;=30,'Control Sample Data'!N1817&gt;=30)),"Type 1","OKAY")))</f>
        <v>OKAY</v>
      </c>
    </row>
    <row r="1818" spans="1:11">
      <c r="A1818" s="68"/>
      <c r="B1818" s="95" t="str">
        <f>IF('Gene Table'!E1818="","",'Gene Table'!E1818)</f>
        <v/>
      </c>
      <c r="C1818" s="87" t="str">
        <f>'Gene Table'!B1818</f>
        <v>L16</v>
      </c>
      <c r="D1818" s="88" t="e">
        <f>Calculations!BN1819</f>
        <v>#DIV/0!</v>
      </c>
      <c r="E1818" s="88" t="e">
        <f>Calculations!BO1819</f>
        <v>#DIV/0!</v>
      </c>
      <c r="F1818" s="89" t="e">
        <f t="shared" si="132"/>
        <v>#DIV/0!</v>
      </c>
      <c r="G1818" s="89" t="e">
        <f t="shared" si="133"/>
        <v>#DIV/0!</v>
      </c>
      <c r="H1818" s="88" t="e">
        <f t="shared" si="134"/>
        <v>#DIV/0!</v>
      </c>
      <c r="I1818" s="92" t="str">
        <f>IF(OR(COUNT(Calculations!BP1819:BY1819)&lt;3,COUNT(Calculations!BZ1819:CI1819)&lt;3),"N/A",IF(ISERROR(TTEST(Calculations!BP1819:BY1819,Calculations!BZ1819:CI1819,2,2)),"N/A",TTEST(Calculations!BP1819:BY1819,Calculations!BZ1819:CI1819,2,2)))</f>
        <v>N/A</v>
      </c>
      <c r="J1818" s="88" t="e">
        <f t="shared" si="135"/>
        <v>#DIV/0!</v>
      </c>
      <c r="K1818" s="93" t="str">
        <f>IF(AND('Test Sample Data'!N1818&gt;=35,'Control Sample Data'!N1818&gt;=35),"Type 3",IF(AND('Test Sample Data'!N1818&gt;=30,'Control Sample Data'!N1818&gt;=30,OR(I1818&gt;=0.05,I1818="N/A")),"Type 2",IF(OR(AND('Test Sample Data'!N1818&gt;=30,'Control Sample Data'!N1818&lt;=30),AND('Test Sample Data'!N1818&lt;=30,'Control Sample Data'!N1818&gt;=30)),"Type 1","OKAY")))</f>
        <v>OKAY</v>
      </c>
    </row>
    <row r="1819" spans="1:11">
      <c r="A1819" s="68"/>
      <c r="B1819" s="95" t="str">
        <f>IF('Gene Table'!E1819="","",'Gene Table'!E1819)</f>
        <v/>
      </c>
      <c r="C1819" s="87" t="str">
        <f>'Gene Table'!B1819</f>
        <v>L17</v>
      </c>
      <c r="D1819" s="88" t="e">
        <f>Calculations!BN1820</f>
        <v>#DIV/0!</v>
      </c>
      <c r="E1819" s="88" t="e">
        <f>Calculations!BO1820</f>
        <v>#DIV/0!</v>
      </c>
      <c r="F1819" s="89" t="e">
        <f t="shared" si="132"/>
        <v>#DIV/0!</v>
      </c>
      <c r="G1819" s="89" t="e">
        <f t="shared" si="133"/>
        <v>#DIV/0!</v>
      </c>
      <c r="H1819" s="88" t="e">
        <f t="shared" si="134"/>
        <v>#DIV/0!</v>
      </c>
      <c r="I1819" s="92" t="str">
        <f>IF(OR(COUNT(Calculations!BP1820:BY1820)&lt;3,COUNT(Calculations!BZ1820:CI1820)&lt;3),"N/A",IF(ISERROR(TTEST(Calculations!BP1820:BY1820,Calculations!BZ1820:CI1820,2,2)),"N/A",TTEST(Calculations!BP1820:BY1820,Calculations!BZ1820:CI1820,2,2)))</f>
        <v>N/A</v>
      </c>
      <c r="J1819" s="88" t="e">
        <f t="shared" si="135"/>
        <v>#DIV/0!</v>
      </c>
      <c r="K1819" s="93" t="str">
        <f>IF(AND('Test Sample Data'!N1819&gt;=35,'Control Sample Data'!N1819&gt;=35),"Type 3",IF(AND('Test Sample Data'!N1819&gt;=30,'Control Sample Data'!N1819&gt;=30,OR(I1819&gt;=0.05,I1819="N/A")),"Type 2",IF(OR(AND('Test Sample Data'!N1819&gt;=30,'Control Sample Data'!N1819&lt;=30),AND('Test Sample Data'!N1819&lt;=30,'Control Sample Data'!N1819&gt;=30)),"Type 1","OKAY")))</f>
        <v>OKAY</v>
      </c>
    </row>
    <row r="1820" spans="1:11">
      <c r="A1820" s="68"/>
      <c r="B1820" s="95" t="str">
        <f>IF('Gene Table'!E1820="","",'Gene Table'!E1820)</f>
        <v/>
      </c>
      <c r="C1820" s="87" t="str">
        <f>'Gene Table'!B1820</f>
        <v>L18</v>
      </c>
      <c r="D1820" s="88" t="e">
        <f>Calculations!BN1821</f>
        <v>#DIV/0!</v>
      </c>
      <c r="E1820" s="88" t="e">
        <f>Calculations!BO1821</f>
        <v>#DIV/0!</v>
      </c>
      <c r="F1820" s="89" t="e">
        <f t="shared" si="132"/>
        <v>#DIV/0!</v>
      </c>
      <c r="G1820" s="89" t="e">
        <f t="shared" si="133"/>
        <v>#DIV/0!</v>
      </c>
      <c r="H1820" s="88" t="e">
        <f t="shared" si="134"/>
        <v>#DIV/0!</v>
      </c>
      <c r="I1820" s="92" t="str">
        <f>IF(OR(COUNT(Calculations!BP1821:BY1821)&lt;3,COUNT(Calculations!BZ1821:CI1821)&lt;3),"N/A",IF(ISERROR(TTEST(Calculations!BP1821:BY1821,Calculations!BZ1821:CI1821,2,2)),"N/A",TTEST(Calculations!BP1821:BY1821,Calculations!BZ1821:CI1821,2,2)))</f>
        <v>N/A</v>
      </c>
      <c r="J1820" s="88" t="e">
        <f t="shared" si="135"/>
        <v>#DIV/0!</v>
      </c>
      <c r="K1820" s="93" t="str">
        <f>IF(AND('Test Sample Data'!N1820&gt;=35,'Control Sample Data'!N1820&gt;=35),"Type 3",IF(AND('Test Sample Data'!N1820&gt;=30,'Control Sample Data'!N1820&gt;=30,OR(I1820&gt;=0.05,I1820="N/A")),"Type 2",IF(OR(AND('Test Sample Data'!N1820&gt;=30,'Control Sample Data'!N1820&lt;=30),AND('Test Sample Data'!N1820&lt;=30,'Control Sample Data'!N1820&gt;=30)),"Type 1","OKAY")))</f>
        <v>OKAY</v>
      </c>
    </row>
    <row r="1821" spans="1:11">
      <c r="A1821" s="68"/>
      <c r="B1821" s="95" t="str">
        <f>IF('Gene Table'!E1821="","",'Gene Table'!E1821)</f>
        <v/>
      </c>
      <c r="C1821" s="87" t="str">
        <f>'Gene Table'!B1821</f>
        <v>L19</v>
      </c>
      <c r="D1821" s="88" t="e">
        <f>Calculations!BN1822</f>
        <v>#DIV/0!</v>
      </c>
      <c r="E1821" s="88" t="e">
        <f>Calculations!BO1822</f>
        <v>#DIV/0!</v>
      </c>
      <c r="F1821" s="89" t="e">
        <f t="shared" si="132"/>
        <v>#DIV/0!</v>
      </c>
      <c r="G1821" s="89" t="e">
        <f t="shared" si="133"/>
        <v>#DIV/0!</v>
      </c>
      <c r="H1821" s="88" t="e">
        <f t="shared" si="134"/>
        <v>#DIV/0!</v>
      </c>
      <c r="I1821" s="92" t="str">
        <f>IF(OR(COUNT(Calculations!BP1822:BY1822)&lt;3,COUNT(Calculations!BZ1822:CI1822)&lt;3),"N/A",IF(ISERROR(TTEST(Calculations!BP1822:BY1822,Calculations!BZ1822:CI1822,2,2)),"N/A",TTEST(Calculations!BP1822:BY1822,Calculations!BZ1822:CI1822,2,2)))</f>
        <v>N/A</v>
      </c>
      <c r="J1821" s="88" t="e">
        <f t="shared" si="135"/>
        <v>#DIV/0!</v>
      </c>
      <c r="K1821" s="93" t="str">
        <f>IF(AND('Test Sample Data'!N1821&gt;=35,'Control Sample Data'!N1821&gt;=35),"Type 3",IF(AND('Test Sample Data'!N1821&gt;=30,'Control Sample Data'!N1821&gt;=30,OR(I1821&gt;=0.05,I1821="N/A")),"Type 2",IF(OR(AND('Test Sample Data'!N1821&gt;=30,'Control Sample Data'!N1821&lt;=30),AND('Test Sample Data'!N1821&lt;=30,'Control Sample Data'!N1821&gt;=30)),"Type 1","OKAY")))</f>
        <v>OKAY</v>
      </c>
    </row>
    <row r="1822" spans="1:11">
      <c r="A1822" s="68"/>
      <c r="B1822" s="95" t="str">
        <f>IF('Gene Table'!E1822="","",'Gene Table'!E1822)</f>
        <v/>
      </c>
      <c r="C1822" s="87" t="str">
        <f>'Gene Table'!B1822</f>
        <v>L20</v>
      </c>
      <c r="D1822" s="88" t="e">
        <f>Calculations!BN1823</f>
        <v>#DIV/0!</v>
      </c>
      <c r="E1822" s="88" t="e">
        <f>Calculations!BO1823</f>
        <v>#DIV/0!</v>
      </c>
      <c r="F1822" s="89" t="e">
        <f t="shared" si="132"/>
        <v>#DIV/0!</v>
      </c>
      <c r="G1822" s="89" t="e">
        <f t="shared" si="133"/>
        <v>#DIV/0!</v>
      </c>
      <c r="H1822" s="88" t="e">
        <f t="shared" si="134"/>
        <v>#DIV/0!</v>
      </c>
      <c r="I1822" s="92" t="str">
        <f>IF(OR(COUNT(Calculations!BP1823:BY1823)&lt;3,COUNT(Calculations!BZ1823:CI1823)&lt;3),"N/A",IF(ISERROR(TTEST(Calculations!BP1823:BY1823,Calculations!BZ1823:CI1823,2,2)),"N/A",TTEST(Calculations!BP1823:BY1823,Calculations!BZ1823:CI1823,2,2)))</f>
        <v>N/A</v>
      </c>
      <c r="J1822" s="88" t="e">
        <f t="shared" si="135"/>
        <v>#DIV/0!</v>
      </c>
      <c r="K1822" s="93" t="str">
        <f>IF(AND('Test Sample Data'!N1822&gt;=35,'Control Sample Data'!N1822&gt;=35),"Type 3",IF(AND('Test Sample Data'!N1822&gt;=30,'Control Sample Data'!N1822&gt;=30,OR(I1822&gt;=0.05,I1822="N/A")),"Type 2",IF(OR(AND('Test Sample Data'!N1822&gt;=30,'Control Sample Data'!N1822&lt;=30),AND('Test Sample Data'!N1822&lt;=30,'Control Sample Data'!N1822&gt;=30)),"Type 1","OKAY")))</f>
        <v>OKAY</v>
      </c>
    </row>
    <row r="1823" spans="1:11">
      <c r="A1823" s="68"/>
      <c r="B1823" s="95" t="str">
        <f>IF('Gene Table'!E1823="","",'Gene Table'!E1823)</f>
        <v/>
      </c>
      <c r="C1823" s="87" t="str">
        <f>'Gene Table'!B1823</f>
        <v>L21</v>
      </c>
      <c r="D1823" s="88" t="e">
        <f>Calculations!BN1824</f>
        <v>#DIV/0!</v>
      </c>
      <c r="E1823" s="88" t="e">
        <f>Calculations!BO1824</f>
        <v>#DIV/0!</v>
      </c>
      <c r="F1823" s="89" t="e">
        <f t="shared" si="132"/>
        <v>#DIV/0!</v>
      </c>
      <c r="G1823" s="89" t="e">
        <f t="shared" si="133"/>
        <v>#DIV/0!</v>
      </c>
      <c r="H1823" s="88" t="e">
        <f t="shared" si="134"/>
        <v>#DIV/0!</v>
      </c>
      <c r="I1823" s="92" t="str">
        <f>IF(OR(COUNT(Calculations!BP1824:BY1824)&lt;3,COUNT(Calculations!BZ1824:CI1824)&lt;3),"N/A",IF(ISERROR(TTEST(Calculations!BP1824:BY1824,Calculations!BZ1824:CI1824,2,2)),"N/A",TTEST(Calculations!BP1824:BY1824,Calculations!BZ1824:CI1824,2,2)))</f>
        <v>N/A</v>
      </c>
      <c r="J1823" s="88" t="e">
        <f t="shared" si="135"/>
        <v>#DIV/0!</v>
      </c>
      <c r="K1823" s="93" t="str">
        <f>IF(AND('Test Sample Data'!N1823&gt;=35,'Control Sample Data'!N1823&gt;=35),"Type 3",IF(AND('Test Sample Data'!N1823&gt;=30,'Control Sample Data'!N1823&gt;=30,OR(I1823&gt;=0.05,I1823="N/A")),"Type 2",IF(OR(AND('Test Sample Data'!N1823&gt;=30,'Control Sample Data'!N1823&lt;=30),AND('Test Sample Data'!N1823&lt;=30,'Control Sample Data'!N1823&gt;=30)),"Type 1","OKAY")))</f>
        <v>OKAY</v>
      </c>
    </row>
    <row r="1824" spans="1:11">
      <c r="A1824" s="68"/>
      <c r="B1824" s="95" t="str">
        <f>IF('Gene Table'!E1824="","",'Gene Table'!E1824)</f>
        <v/>
      </c>
      <c r="C1824" s="87" t="str">
        <f>'Gene Table'!B1824</f>
        <v>L22</v>
      </c>
      <c r="D1824" s="88" t="e">
        <f>Calculations!BN1825</f>
        <v>#DIV/0!</v>
      </c>
      <c r="E1824" s="88" t="e">
        <f>Calculations!BO1825</f>
        <v>#DIV/0!</v>
      </c>
      <c r="F1824" s="89" t="e">
        <f t="shared" si="132"/>
        <v>#DIV/0!</v>
      </c>
      <c r="G1824" s="89" t="e">
        <f t="shared" si="133"/>
        <v>#DIV/0!</v>
      </c>
      <c r="H1824" s="88" t="e">
        <f t="shared" si="134"/>
        <v>#DIV/0!</v>
      </c>
      <c r="I1824" s="92" t="str">
        <f>IF(OR(COUNT(Calculations!BP1825:BY1825)&lt;3,COUNT(Calculations!BZ1825:CI1825)&lt;3),"N/A",IF(ISERROR(TTEST(Calculations!BP1825:BY1825,Calculations!BZ1825:CI1825,2,2)),"N/A",TTEST(Calculations!BP1825:BY1825,Calculations!BZ1825:CI1825,2,2)))</f>
        <v>N/A</v>
      </c>
      <c r="J1824" s="88" t="e">
        <f t="shared" si="135"/>
        <v>#DIV/0!</v>
      </c>
      <c r="K1824" s="93" t="str">
        <f>IF(AND('Test Sample Data'!N1824&gt;=35,'Control Sample Data'!N1824&gt;=35),"Type 3",IF(AND('Test Sample Data'!N1824&gt;=30,'Control Sample Data'!N1824&gt;=30,OR(I1824&gt;=0.05,I1824="N/A")),"Type 2",IF(OR(AND('Test Sample Data'!N1824&gt;=30,'Control Sample Data'!N1824&lt;=30),AND('Test Sample Data'!N1824&lt;=30,'Control Sample Data'!N1824&gt;=30)),"Type 1","OKAY")))</f>
        <v>OKAY</v>
      </c>
    </row>
    <row r="1825" spans="1:11">
      <c r="A1825" s="68"/>
      <c r="B1825" s="95" t="str">
        <f>IF('Gene Table'!E1825="","",'Gene Table'!E1825)</f>
        <v/>
      </c>
      <c r="C1825" s="87" t="str">
        <f>'Gene Table'!B1825</f>
        <v>L23</v>
      </c>
      <c r="D1825" s="88" t="e">
        <f>Calculations!BN1826</f>
        <v>#DIV/0!</v>
      </c>
      <c r="E1825" s="88" t="e">
        <f>Calculations!BO1826</f>
        <v>#DIV/0!</v>
      </c>
      <c r="F1825" s="89" t="e">
        <f t="shared" si="132"/>
        <v>#DIV/0!</v>
      </c>
      <c r="G1825" s="89" t="e">
        <f t="shared" si="133"/>
        <v>#DIV/0!</v>
      </c>
      <c r="H1825" s="88" t="e">
        <f t="shared" si="134"/>
        <v>#DIV/0!</v>
      </c>
      <c r="I1825" s="92" t="str">
        <f>IF(OR(COUNT(Calculations!BP1826:BY1826)&lt;3,COUNT(Calculations!BZ1826:CI1826)&lt;3),"N/A",IF(ISERROR(TTEST(Calculations!BP1826:BY1826,Calculations!BZ1826:CI1826,2,2)),"N/A",TTEST(Calculations!BP1826:BY1826,Calculations!BZ1826:CI1826,2,2)))</f>
        <v>N/A</v>
      </c>
      <c r="J1825" s="88" t="e">
        <f t="shared" si="135"/>
        <v>#DIV/0!</v>
      </c>
      <c r="K1825" s="93" t="str">
        <f>IF(AND('Test Sample Data'!N1825&gt;=35,'Control Sample Data'!N1825&gt;=35),"Type 3",IF(AND('Test Sample Data'!N1825&gt;=30,'Control Sample Data'!N1825&gt;=30,OR(I1825&gt;=0.05,I1825="N/A")),"Type 2",IF(OR(AND('Test Sample Data'!N1825&gt;=30,'Control Sample Data'!N1825&lt;=30),AND('Test Sample Data'!N1825&lt;=30,'Control Sample Data'!N1825&gt;=30)),"Type 1","OKAY")))</f>
        <v>OKAY</v>
      </c>
    </row>
    <row r="1826" spans="1:11">
      <c r="A1826" s="68"/>
      <c r="B1826" s="95" t="str">
        <f>IF('Gene Table'!E1826="","",'Gene Table'!E1826)</f>
        <v/>
      </c>
      <c r="C1826" s="87" t="str">
        <f>'Gene Table'!B1826</f>
        <v>L24</v>
      </c>
      <c r="D1826" s="88" t="e">
        <f>Calculations!BN1827</f>
        <v>#DIV/0!</v>
      </c>
      <c r="E1826" s="88" t="e">
        <f>Calculations!BO1827</f>
        <v>#DIV/0!</v>
      </c>
      <c r="F1826" s="89" t="e">
        <f t="shared" si="132"/>
        <v>#DIV/0!</v>
      </c>
      <c r="G1826" s="89" t="e">
        <f t="shared" si="133"/>
        <v>#DIV/0!</v>
      </c>
      <c r="H1826" s="88" t="e">
        <f t="shared" si="134"/>
        <v>#DIV/0!</v>
      </c>
      <c r="I1826" s="92" t="str">
        <f>IF(OR(COUNT(Calculations!BP1827:BY1827)&lt;3,COUNT(Calculations!BZ1827:CI1827)&lt;3),"N/A",IF(ISERROR(TTEST(Calculations!BP1827:BY1827,Calculations!BZ1827:CI1827,2,2)),"N/A",TTEST(Calculations!BP1827:BY1827,Calculations!BZ1827:CI1827,2,2)))</f>
        <v>N/A</v>
      </c>
      <c r="J1826" s="88" t="e">
        <f t="shared" si="135"/>
        <v>#DIV/0!</v>
      </c>
      <c r="K1826" s="93" t="str">
        <f>IF(AND('Test Sample Data'!N1826&gt;=35,'Control Sample Data'!N1826&gt;=35),"Type 3",IF(AND('Test Sample Data'!N1826&gt;=30,'Control Sample Data'!N1826&gt;=30,OR(I1826&gt;=0.05,I1826="N/A")),"Type 2",IF(OR(AND('Test Sample Data'!N1826&gt;=30,'Control Sample Data'!N1826&lt;=30),AND('Test Sample Data'!N1826&lt;=30,'Control Sample Data'!N1826&gt;=30)),"Type 1","OKAY")))</f>
        <v>OKAY</v>
      </c>
    </row>
    <row r="1827" spans="1:11">
      <c r="A1827" s="68"/>
      <c r="B1827" s="95" t="str">
        <f>IF('Gene Table'!E1827="","",'Gene Table'!E1827)</f>
        <v>hsa-miR-4779</v>
      </c>
      <c r="C1827" s="87" t="str">
        <f>'Gene Table'!B1827</f>
        <v>M01</v>
      </c>
      <c r="D1827" s="88" t="e">
        <f>Calculations!BN1828</f>
        <v>#DIV/0!</v>
      </c>
      <c r="E1827" s="88" t="e">
        <f>Calculations!BO1828</f>
        <v>#DIV/0!</v>
      </c>
      <c r="F1827" s="89" t="e">
        <f t="shared" si="132"/>
        <v>#DIV/0!</v>
      </c>
      <c r="G1827" s="89" t="e">
        <f t="shared" si="133"/>
        <v>#DIV/0!</v>
      </c>
      <c r="H1827" s="88" t="e">
        <f t="shared" si="134"/>
        <v>#DIV/0!</v>
      </c>
      <c r="I1827" s="92" t="str">
        <f>IF(OR(COUNT(Calculations!BP1828:BY1828)&lt;3,COUNT(Calculations!BZ1828:CI1828)&lt;3),"N/A",IF(ISERROR(TTEST(Calculations!BP1828:BY1828,Calculations!BZ1828:CI1828,2,2)),"N/A",TTEST(Calculations!BP1828:BY1828,Calculations!BZ1828:CI1828,2,2)))</f>
        <v>N/A</v>
      </c>
      <c r="J1827" s="88" t="e">
        <f t="shared" si="135"/>
        <v>#DIV/0!</v>
      </c>
      <c r="K1827" s="93" t="str">
        <f>IF(AND('Test Sample Data'!N1827&gt;=35,'Control Sample Data'!N1827&gt;=35),"Type 3",IF(AND('Test Sample Data'!N1827&gt;=30,'Control Sample Data'!N1827&gt;=30,OR(I1827&gt;=0.05,I1827="N/A")),"Type 2",IF(OR(AND('Test Sample Data'!N1827&gt;=30,'Control Sample Data'!N1827&lt;=30),AND('Test Sample Data'!N1827&lt;=30,'Control Sample Data'!N1827&gt;=30)),"Type 1","OKAY")))</f>
        <v>OKAY</v>
      </c>
    </row>
    <row r="1828" spans="1:11">
      <c r="A1828" s="68"/>
      <c r="B1828" s="95" t="str">
        <f>IF('Gene Table'!E1828="","",'Gene Table'!E1828)</f>
        <v>hsa-miR-5187-5p</v>
      </c>
      <c r="C1828" s="87" t="str">
        <f>'Gene Table'!B1828</f>
        <v>M02</v>
      </c>
      <c r="D1828" s="88" t="e">
        <f>Calculations!BN1829</f>
        <v>#DIV/0!</v>
      </c>
      <c r="E1828" s="88" t="e">
        <f>Calculations!BO1829</f>
        <v>#DIV/0!</v>
      </c>
      <c r="F1828" s="89" t="e">
        <f t="shared" si="132"/>
        <v>#DIV/0!</v>
      </c>
      <c r="G1828" s="89" t="e">
        <f t="shared" si="133"/>
        <v>#DIV/0!</v>
      </c>
      <c r="H1828" s="88" t="e">
        <f t="shared" si="134"/>
        <v>#DIV/0!</v>
      </c>
      <c r="I1828" s="92" t="str">
        <f>IF(OR(COUNT(Calculations!BP1829:BY1829)&lt;3,COUNT(Calculations!BZ1829:CI1829)&lt;3),"N/A",IF(ISERROR(TTEST(Calculations!BP1829:BY1829,Calculations!BZ1829:CI1829,2,2)),"N/A",TTEST(Calculations!BP1829:BY1829,Calculations!BZ1829:CI1829,2,2)))</f>
        <v>N/A</v>
      </c>
      <c r="J1828" s="88" t="e">
        <f t="shared" si="135"/>
        <v>#DIV/0!</v>
      </c>
      <c r="K1828" s="93" t="str">
        <f>IF(AND('Test Sample Data'!N1828&gt;=35,'Control Sample Data'!N1828&gt;=35),"Type 3",IF(AND('Test Sample Data'!N1828&gt;=30,'Control Sample Data'!N1828&gt;=30,OR(I1828&gt;=0.05,I1828="N/A")),"Type 2",IF(OR(AND('Test Sample Data'!N1828&gt;=30,'Control Sample Data'!N1828&lt;=30),AND('Test Sample Data'!N1828&lt;=30,'Control Sample Data'!N1828&gt;=30)),"Type 1","OKAY")))</f>
        <v>OKAY</v>
      </c>
    </row>
    <row r="1829" spans="1:11">
      <c r="A1829" s="68"/>
      <c r="B1829" s="95" t="str">
        <f>IF('Gene Table'!E1829="","",'Gene Table'!E1829)</f>
        <v>hsa-miR-4780</v>
      </c>
      <c r="C1829" s="87" t="str">
        <f>'Gene Table'!B1829</f>
        <v>M03</v>
      </c>
      <c r="D1829" s="88" t="e">
        <f>Calculations!BN1830</f>
        <v>#DIV/0!</v>
      </c>
      <c r="E1829" s="88" t="e">
        <f>Calculations!BO1830</f>
        <v>#DIV/0!</v>
      </c>
      <c r="F1829" s="89" t="e">
        <f t="shared" si="132"/>
        <v>#DIV/0!</v>
      </c>
      <c r="G1829" s="89" t="e">
        <f t="shared" si="133"/>
        <v>#DIV/0!</v>
      </c>
      <c r="H1829" s="88" t="e">
        <f t="shared" si="134"/>
        <v>#DIV/0!</v>
      </c>
      <c r="I1829" s="92" t="str">
        <f>IF(OR(COUNT(Calculations!BP1830:BY1830)&lt;3,COUNT(Calculations!BZ1830:CI1830)&lt;3),"N/A",IF(ISERROR(TTEST(Calculations!BP1830:BY1830,Calculations!BZ1830:CI1830,2,2)),"N/A",TTEST(Calculations!BP1830:BY1830,Calculations!BZ1830:CI1830,2,2)))</f>
        <v>N/A</v>
      </c>
      <c r="J1829" s="88" t="e">
        <f t="shared" si="135"/>
        <v>#DIV/0!</v>
      </c>
      <c r="K1829" s="93" t="str">
        <f>IF(AND('Test Sample Data'!N1829&gt;=35,'Control Sample Data'!N1829&gt;=35),"Type 3",IF(AND('Test Sample Data'!N1829&gt;=30,'Control Sample Data'!N1829&gt;=30,OR(I1829&gt;=0.05,I1829="N/A")),"Type 2",IF(OR(AND('Test Sample Data'!N1829&gt;=30,'Control Sample Data'!N1829&lt;=30),AND('Test Sample Data'!N1829&lt;=30,'Control Sample Data'!N1829&gt;=30)),"Type 1","OKAY")))</f>
        <v>OKAY</v>
      </c>
    </row>
    <row r="1830" spans="1:11">
      <c r="A1830" s="68"/>
      <c r="B1830" s="95" t="str">
        <f>IF('Gene Table'!E1830="","",'Gene Table'!E1830)</f>
        <v>hsa-miR-5187-3p</v>
      </c>
      <c r="C1830" s="87" t="str">
        <f>'Gene Table'!B1830</f>
        <v>M04</v>
      </c>
      <c r="D1830" s="88" t="e">
        <f>Calculations!BN1831</f>
        <v>#DIV/0!</v>
      </c>
      <c r="E1830" s="88" t="e">
        <f>Calculations!BO1831</f>
        <v>#DIV/0!</v>
      </c>
      <c r="F1830" s="89" t="e">
        <f t="shared" si="132"/>
        <v>#DIV/0!</v>
      </c>
      <c r="G1830" s="89" t="e">
        <f t="shared" si="133"/>
        <v>#DIV/0!</v>
      </c>
      <c r="H1830" s="88" t="e">
        <f t="shared" si="134"/>
        <v>#DIV/0!</v>
      </c>
      <c r="I1830" s="92" t="str">
        <f>IF(OR(COUNT(Calculations!BP1831:BY1831)&lt;3,COUNT(Calculations!BZ1831:CI1831)&lt;3),"N/A",IF(ISERROR(TTEST(Calculations!BP1831:BY1831,Calculations!BZ1831:CI1831,2,2)),"N/A",TTEST(Calculations!BP1831:BY1831,Calculations!BZ1831:CI1831,2,2)))</f>
        <v>N/A</v>
      </c>
      <c r="J1830" s="88" t="e">
        <f t="shared" si="135"/>
        <v>#DIV/0!</v>
      </c>
      <c r="K1830" s="93" t="str">
        <f>IF(AND('Test Sample Data'!N1830&gt;=35,'Control Sample Data'!N1830&gt;=35),"Type 3",IF(AND('Test Sample Data'!N1830&gt;=30,'Control Sample Data'!N1830&gt;=30,OR(I1830&gt;=0.05,I1830="N/A")),"Type 2",IF(OR(AND('Test Sample Data'!N1830&gt;=30,'Control Sample Data'!N1830&lt;=30),AND('Test Sample Data'!N1830&lt;=30,'Control Sample Data'!N1830&gt;=30)),"Type 1","OKAY")))</f>
        <v>OKAY</v>
      </c>
    </row>
    <row r="1831" spans="1:11">
      <c r="A1831" s="68"/>
      <c r="B1831" s="95" t="str">
        <f>IF('Gene Table'!E1831="","",'Gene Table'!E1831)</f>
        <v>hsa-miR-4436b-5p</v>
      </c>
      <c r="C1831" s="87" t="str">
        <f>'Gene Table'!B1831</f>
        <v>M05</v>
      </c>
      <c r="D1831" s="88" t="e">
        <f>Calculations!BN1832</f>
        <v>#DIV/0!</v>
      </c>
      <c r="E1831" s="88" t="e">
        <f>Calculations!BO1832</f>
        <v>#DIV/0!</v>
      </c>
      <c r="F1831" s="89" t="e">
        <f t="shared" si="132"/>
        <v>#DIV/0!</v>
      </c>
      <c r="G1831" s="89" t="e">
        <f t="shared" si="133"/>
        <v>#DIV/0!</v>
      </c>
      <c r="H1831" s="88" t="e">
        <f t="shared" si="134"/>
        <v>#DIV/0!</v>
      </c>
      <c r="I1831" s="92" t="str">
        <f>IF(OR(COUNT(Calculations!BP1832:BY1832)&lt;3,COUNT(Calculations!BZ1832:CI1832)&lt;3),"N/A",IF(ISERROR(TTEST(Calculations!BP1832:BY1832,Calculations!BZ1832:CI1832,2,2)),"N/A",TTEST(Calculations!BP1832:BY1832,Calculations!BZ1832:CI1832,2,2)))</f>
        <v>N/A</v>
      </c>
      <c r="J1831" s="88" t="e">
        <f t="shared" si="135"/>
        <v>#DIV/0!</v>
      </c>
      <c r="K1831" s="93" t="str">
        <f>IF(AND('Test Sample Data'!N1831&gt;=35,'Control Sample Data'!N1831&gt;=35),"Type 3",IF(AND('Test Sample Data'!N1831&gt;=30,'Control Sample Data'!N1831&gt;=30,OR(I1831&gt;=0.05,I1831="N/A")),"Type 2",IF(OR(AND('Test Sample Data'!N1831&gt;=30,'Control Sample Data'!N1831&lt;=30),AND('Test Sample Data'!N1831&lt;=30,'Control Sample Data'!N1831&gt;=30)),"Type 1","OKAY")))</f>
        <v>OKAY</v>
      </c>
    </row>
    <row r="1832" spans="1:11">
      <c r="A1832" s="68"/>
      <c r="B1832" s="95" t="str">
        <f>IF('Gene Table'!E1832="","",'Gene Table'!E1832)</f>
        <v>hsa-miR-5188</v>
      </c>
      <c r="C1832" s="87" t="str">
        <f>'Gene Table'!B1832</f>
        <v>M06</v>
      </c>
      <c r="D1832" s="88" t="e">
        <f>Calculations!BN1833</f>
        <v>#DIV/0!</v>
      </c>
      <c r="E1832" s="88" t="e">
        <f>Calculations!BO1833</f>
        <v>#DIV/0!</v>
      </c>
      <c r="F1832" s="89" t="e">
        <f t="shared" si="132"/>
        <v>#DIV/0!</v>
      </c>
      <c r="G1832" s="89" t="e">
        <f t="shared" si="133"/>
        <v>#DIV/0!</v>
      </c>
      <c r="H1832" s="88" t="e">
        <f t="shared" si="134"/>
        <v>#DIV/0!</v>
      </c>
      <c r="I1832" s="92" t="str">
        <f>IF(OR(COUNT(Calculations!BP1833:BY1833)&lt;3,COUNT(Calculations!BZ1833:CI1833)&lt;3),"N/A",IF(ISERROR(TTEST(Calculations!BP1833:BY1833,Calculations!BZ1833:CI1833,2,2)),"N/A",TTEST(Calculations!BP1833:BY1833,Calculations!BZ1833:CI1833,2,2)))</f>
        <v>N/A</v>
      </c>
      <c r="J1832" s="88" t="e">
        <f t="shared" si="135"/>
        <v>#DIV/0!</v>
      </c>
      <c r="K1832" s="93" t="str">
        <f>IF(AND('Test Sample Data'!N1832&gt;=35,'Control Sample Data'!N1832&gt;=35),"Type 3",IF(AND('Test Sample Data'!N1832&gt;=30,'Control Sample Data'!N1832&gt;=30,OR(I1832&gt;=0.05,I1832="N/A")),"Type 2",IF(OR(AND('Test Sample Data'!N1832&gt;=30,'Control Sample Data'!N1832&lt;=30),AND('Test Sample Data'!N1832&lt;=30,'Control Sample Data'!N1832&gt;=30)),"Type 1","OKAY")))</f>
        <v>OKAY</v>
      </c>
    </row>
    <row r="1833" spans="1:11">
      <c r="A1833" s="68"/>
      <c r="B1833" s="95" t="str">
        <f>IF('Gene Table'!E1833="","",'Gene Table'!E1833)</f>
        <v>hsa-miR-4436b-3p</v>
      </c>
      <c r="C1833" s="87" t="str">
        <f>'Gene Table'!B1833</f>
        <v>M07</v>
      </c>
      <c r="D1833" s="88" t="e">
        <f>Calculations!BN1834</f>
        <v>#DIV/0!</v>
      </c>
      <c r="E1833" s="88" t="e">
        <f>Calculations!BO1834</f>
        <v>#DIV/0!</v>
      </c>
      <c r="F1833" s="89" t="e">
        <f t="shared" si="132"/>
        <v>#DIV/0!</v>
      </c>
      <c r="G1833" s="89" t="e">
        <f t="shared" si="133"/>
        <v>#DIV/0!</v>
      </c>
      <c r="H1833" s="88" t="e">
        <f t="shared" si="134"/>
        <v>#DIV/0!</v>
      </c>
      <c r="I1833" s="92" t="str">
        <f>IF(OR(COUNT(Calculations!BP1834:BY1834)&lt;3,COUNT(Calculations!BZ1834:CI1834)&lt;3),"N/A",IF(ISERROR(TTEST(Calculations!BP1834:BY1834,Calculations!BZ1834:CI1834,2,2)),"N/A",TTEST(Calculations!BP1834:BY1834,Calculations!BZ1834:CI1834,2,2)))</f>
        <v>N/A</v>
      </c>
      <c r="J1833" s="88" t="e">
        <f t="shared" si="135"/>
        <v>#DIV/0!</v>
      </c>
      <c r="K1833" s="93" t="str">
        <f>IF(AND('Test Sample Data'!N1833&gt;=35,'Control Sample Data'!N1833&gt;=35),"Type 3",IF(AND('Test Sample Data'!N1833&gt;=30,'Control Sample Data'!N1833&gt;=30,OR(I1833&gt;=0.05,I1833="N/A")),"Type 2",IF(OR(AND('Test Sample Data'!N1833&gt;=30,'Control Sample Data'!N1833&lt;=30),AND('Test Sample Data'!N1833&lt;=30,'Control Sample Data'!N1833&gt;=30)),"Type 1","OKAY")))</f>
        <v>OKAY</v>
      </c>
    </row>
    <row r="1834" spans="1:11">
      <c r="A1834" s="68"/>
      <c r="B1834" s="95" t="str">
        <f>IF('Gene Table'!E1834="","",'Gene Table'!E1834)</f>
        <v>hsa-miR-5189</v>
      </c>
      <c r="C1834" s="87" t="str">
        <f>'Gene Table'!B1834</f>
        <v>M08</v>
      </c>
      <c r="D1834" s="88" t="e">
        <f>Calculations!BN1835</f>
        <v>#DIV/0!</v>
      </c>
      <c r="E1834" s="88" t="e">
        <f>Calculations!BO1835</f>
        <v>#DIV/0!</v>
      </c>
      <c r="F1834" s="89" t="e">
        <f t="shared" si="132"/>
        <v>#DIV/0!</v>
      </c>
      <c r="G1834" s="89" t="e">
        <f t="shared" si="133"/>
        <v>#DIV/0!</v>
      </c>
      <c r="H1834" s="88" t="e">
        <f t="shared" si="134"/>
        <v>#DIV/0!</v>
      </c>
      <c r="I1834" s="92" t="str">
        <f>IF(OR(COUNT(Calculations!BP1835:BY1835)&lt;3,COUNT(Calculations!BZ1835:CI1835)&lt;3),"N/A",IF(ISERROR(TTEST(Calculations!BP1835:BY1835,Calculations!BZ1835:CI1835,2,2)),"N/A",TTEST(Calculations!BP1835:BY1835,Calculations!BZ1835:CI1835,2,2)))</f>
        <v>N/A</v>
      </c>
      <c r="J1834" s="88" t="e">
        <f t="shared" si="135"/>
        <v>#DIV/0!</v>
      </c>
      <c r="K1834" s="93" t="str">
        <f>IF(AND('Test Sample Data'!N1834&gt;=35,'Control Sample Data'!N1834&gt;=35),"Type 3",IF(AND('Test Sample Data'!N1834&gt;=30,'Control Sample Data'!N1834&gt;=30,OR(I1834&gt;=0.05,I1834="N/A")),"Type 2",IF(OR(AND('Test Sample Data'!N1834&gt;=30,'Control Sample Data'!N1834&lt;=30),AND('Test Sample Data'!N1834&lt;=30,'Control Sample Data'!N1834&gt;=30)),"Type 1","OKAY")))</f>
        <v>OKAY</v>
      </c>
    </row>
    <row r="1835" spans="1:11">
      <c r="A1835" s="68"/>
      <c r="B1835" s="95" t="str">
        <f>IF('Gene Table'!E1835="","",'Gene Table'!E1835)</f>
        <v>hsa-miR-4781-5p</v>
      </c>
      <c r="C1835" s="87" t="str">
        <f>'Gene Table'!B1835</f>
        <v>M09</v>
      </c>
      <c r="D1835" s="88" t="e">
        <f>Calculations!BN1836</f>
        <v>#DIV/0!</v>
      </c>
      <c r="E1835" s="88" t="e">
        <f>Calculations!BO1836</f>
        <v>#DIV/0!</v>
      </c>
      <c r="F1835" s="89" t="e">
        <f t="shared" si="132"/>
        <v>#DIV/0!</v>
      </c>
      <c r="G1835" s="89" t="e">
        <f t="shared" si="133"/>
        <v>#DIV/0!</v>
      </c>
      <c r="H1835" s="88" t="e">
        <f t="shared" si="134"/>
        <v>#DIV/0!</v>
      </c>
      <c r="I1835" s="92" t="str">
        <f>IF(OR(COUNT(Calculations!BP1836:BY1836)&lt;3,COUNT(Calculations!BZ1836:CI1836)&lt;3),"N/A",IF(ISERROR(TTEST(Calculations!BP1836:BY1836,Calculations!BZ1836:CI1836,2,2)),"N/A",TTEST(Calculations!BP1836:BY1836,Calculations!BZ1836:CI1836,2,2)))</f>
        <v>N/A</v>
      </c>
      <c r="J1835" s="88" t="e">
        <f t="shared" si="135"/>
        <v>#DIV/0!</v>
      </c>
      <c r="K1835" s="93" t="str">
        <f>IF(AND('Test Sample Data'!N1835&gt;=35,'Control Sample Data'!N1835&gt;=35),"Type 3",IF(AND('Test Sample Data'!N1835&gt;=30,'Control Sample Data'!N1835&gt;=30,OR(I1835&gt;=0.05,I1835="N/A")),"Type 2",IF(OR(AND('Test Sample Data'!N1835&gt;=30,'Control Sample Data'!N1835&lt;=30),AND('Test Sample Data'!N1835&lt;=30,'Control Sample Data'!N1835&gt;=30)),"Type 1","OKAY")))</f>
        <v>OKAY</v>
      </c>
    </row>
    <row r="1836" spans="1:11">
      <c r="A1836" s="68"/>
      <c r="B1836" s="95" t="str">
        <f>IF('Gene Table'!E1836="","",'Gene Table'!E1836)</f>
        <v>hsa-miR-5190</v>
      </c>
      <c r="C1836" s="87" t="str">
        <f>'Gene Table'!B1836</f>
        <v>M10</v>
      </c>
      <c r="D1836" s="88" t="e">
        <f>Calculations!BN1837</f>
        <v>#DIV/0!</v>
      </c>
      <c r="E1836" s="88" t="e">
        <f>Calculations!BO1837</f>
        <v>#DIV/0!</v>
      </c>
      <c r="F1836" s="89" t="e">
        <f t="shared" si="132"/>
        <v>#DIV/0!</v>
      </c>
      <c r="G1836" s="89" t="e">
        <f t="shared" si="133"/>
        <v>#DIV/0!</v>
      </c>
      <c r="H1836" s="88" t="e">
        <f t="shared" si="134"/>
        <v>#DIV/0!</v>
      </c>
      <c r="I1836" s="92" t="str">
        <f>IF(OR(COUNT(Calculations!BP1837:BY1837)&lt;3,COUNT(Calculations!BZ1837:CI1837)&lt;3),"N/A",IF(ISERROR(TTEST(Calculations!BP1837:BY1837,Calculations!BZ1837:CI1837,2,2)),"N/A",TTEST(Calculations!BP1837:BY1837,Calculations!BZ1837:CI1837,2,2)))</f>
        <v>N/A</v>
      </c>
      <c r="J1836" s="88" t="e">
        <f t="shared" si="135"/>
        <v>#DIV/0!</v>
      </c>
      <c r="K1836" s="93" t="str">
        <f>IF(AND('Test Sample Data'!N1836&gt;=35,'Control Sample Data'!N1836&gt;=35),"Type 3",IF(AND('Test Sample Data'!N1836&gt;=30,'Control Sample Data'!N1836&gt;=30,OR(I1836&gt;=0.05,I1836="N/A")),"Type 2",IF(OR(AND('Test Sample Data'!N1836&gt;=30,'Control Sample Data'!N1836&lt;=30),AND('Test Sample Data'!N1836&lt;=30,'Control Sample Data'!N1836&gt;=30)),"Type 1","OKAY")))</f>
        <v>OKAY</v>
      </c>
    </row>
    <row r="1837" spans="1:11">
      <c r="A1837" s="68"/>
      <c r="B1837" s="95" t="str">
        <f>IF('Gene Table'!E1837="","",'Gene Table'!E1837)</f>
        <v>hsa-miR-4781-3p</v>
      </c>
      <c r="C1837" s="87" t="str">
        <f>'Gene Table'!B1837</f>
        <v>M11</v>
      </c>
      <c r="D1837" s="88" t="e">
        <f>Calculations!BN1838</f>
        <v>#DIV/0!</v>
      </c>
      <c r="E1837" s="88" t="e">
        <f>Calculations!BO1838</f>
        <v>#DIV/0!</v>
      </c>
      <c r="F1837" s="89" t="e">
        <f t="shared" si="132"/>
        <v>#DIV/0!</v>
      </c>
      <c r="G1837" s="89" t="e">
        <f t="shared" si="133"/>
        <v>#DIV/0!</v>
      </c>
      <c r="H1837" s="88" t="e">
        <f t="shared" si="134"/>
        <v>#DIV/0!</v>
      </c>
      <c r="I1837" s="92" t="str">
        <f>IF(OR(COUNT(Calculations!BP1838:BY1838)&lt;3,COUNT(Calculations!BZ1838:CI1838)&lt;3),"N/A",IF(ISERROR(TTEST(Calculations!BP1838:BY1838,Calculations!BZ1838:CI1838,2,2)),"N/A",TTEST(Calculations!BP1838:BY1838,Calculations!BZ1838:CI1838,2,2)))</f>
        <v>N/A</v>
      </c>
      <c r="J1837" s="88" t="e">
        <f t="shared" si="135"/>
        <v>#DIV/0!</v>
      </c>
      <c r="K1837" s="93" t="str">
        <f>IF(AND('Test Sample Data'!N1837&gt;=35,'Control Sample Data'!N1837&gt;=35),"Type 3",IF(AND('Test Sample Data'!N1837&gt;=30,'Control Sample Data'!N1837&gt;=30,OR(I1837&gt;=0.05,I1837="N/A")),"Type 2",IF(OR(AND('Test Sample Data'!N1837&gt;=30,'Control Sample Data'!N1837&lt;=30),AND('Test Sample Data'!N1837&lt;=30,'Control Sample Data'!N1837&gt;=30)),"Type 1","OKAY")))</f>
        <v>OKAY</v>
      </c>
    </row>
    <row r="1838" spans="1:11">
      <c r="A1838" s="68"/>
      <c r="B1838" s="95" t="str">
        <f>IF('Gene Table'!E1838="","",'Gene Table'!E1838)</f>
        <v>hsa-miR-5191</v>
      </c>
      <c r="C1838" s="87" t="str">
        <f>'Gene Table'!B1838</f>
        <v>M12</v>
      </c>
      <c r="D1838" s="88" t="e">
        <f>Calculations!BN1839</f>
        <v>#DIV/0!</v>
      </c>
      <c r="E1838" s="88" t="e">
        <f>Calculations!BO1839</f>
        <v>#DIV/0!</v>
      </c>
      <c r="F1838" s="89" t="e">
        <f t="shared" si="132"/>
        <v>#DIV/0!</v>
      </c>
      <c r="G1838" s="89" t="e">
        <f t="shared" si="133"/>
        <v>#DIV/0!</v>
      </c>
      <c r="H1838" s="88" t="e">
        <f t="shared" si="134"/>
        <v>#DIV/0!</v>
      </c>
      <c r="I1838" s="92" t="str">
        <f>IF(OR(COUNT(Calculations!BP1839:BY1839)&lt;3,COUNT(Calculations!BZ1839:CI1839)&lt;3),"N/A",IF(ISERROR(TTEST(Calculations!BP1839:BY1839,Calculations!BZ1839:CI1839,2,2)),"N/A",TTEST(Calculations!BP1839:BY1839,Calculations!BZ1839:CI1839,2,2)))</f>
        <v>N/A</v>
      </c>
      <c r="J1838" s="88" t="e">
        <f t="shared" si="135"/>
        <v>#DIV/0!</v>
      </c>
      <c r="K1838" s="93" t="str">
        <f>IF(AND('Test Sample Data'!N1838&gt;=35,'Control Sample Data'!N1838&gt;=35),"Type 3",IF(AND('Test Sample Data'!N1838&gt;=30,'Control Sample Data'!N1838&gt;=30,OR(I1838&gt;=0.05,I1838="N/A")),"Type 2",IF(OR(AND('Test Sample Data'!N1838&gt;=30,'Control Sample Data'!N1838&lt;=30),AND('Test Sample Data'!N1838&lt;=30,'Control Sample Data'!N1838&gt;=30)),"Type 1","OKAY")))</f>
        <v>OKAY</v>
      </c>
    </row>
    <row r="1839" spans="1:11">
      <c r="A1839" s="68"/>
      <c r="B1839" s="95" t="str">
        <f>IF('Gene Table'!E1839="","",'Gene Table'!E1839)</f>
        <v>hsa-miR-4782-5p</v>
      </c>
      <c r="C1839" s="87" t="str">
        <f>'Gene Table'!B1839</f>
        <v>M13</v>
      </c>
      <c r="D1839" s="88" t="e">
        <f>Calculations!BN1840</f>
        <v>#DIV/0!</v>
      </c>
      <c r="E1839" s="88" t="e">
        <f>Calculations!BO1840</f>
        <v>#DIV/0!</v>
      </c>
      <c r="F1839" s="89" t="e">
        <f t="shared" si="132"/>
        <v>#DIV/0!</v>
      </c>
      <c r="G1839" s="89" t="e">
        <f t="shared" si="133"/>
        <v>#DIV/0!</v>
      </c>
      <c r="H1839" s="88" t="e">
        <f t="shared" si="134"/>
        <v>#DIV/0!</v>
      </c>
      <c r="I1839" s="92" t="str">
        <f>IF(OR(COUNT(Calculations!BP1840:BY1840)&lt;3,COUNT(Calculations!BZ1840:CI1840)&lt;3),"N/A",IF(ISERROR(TTEST(Calculations!BP1840:BY1840,Calculations!BZ1840:CI1840,2,2)),"N/A",TTEST(Calculations!BP1840:BY1840,Calculations!BZ1840:CI1840,2,2)))</f>
        <v>N/A</v>
      </c>
      <c r="J1839" s="88" t="e">
        <f t="shared" si="135"/>
        <v>#DIV/0!</v>
      </c>
      <c r="K1839" s="93" t="str">
        <f>IF(AND('Test Sample Data'!N1839&gt;=35,'Control Sample Data'!N1839&gt;=35),"Type 3",IF(AND('Test Sample Data'!N1839&gt;=30,'Control Sample Data'!N1839&gt;=30,OR(I1839&gt;=0.05,I1839="N/A")),"Type 2",IF(OR(AND('Test Sample Data'!N1839&gt;=30,'Control Sample Data'!N1839&lt;=30),AND('Test Sample Data'!N1839&lt;=30,'Control Sample Data'!N1839&gt;=30)),"Type 1","OKAY")))</f>
        <v>OKAY</v>
      </c>
    </row>
    <row r="1840" spans="1:11">
      <c r="A1840" s="68"/>
      <c r="B1840" s="95" t="str">
        <f>IF('Gene Table'!E1840="","",'Gene Table'!E1840)</f>
        <v>hsa-miR-5192</v>
      </c>
      <c r="C1840" s="87" t="str">
        <f>'Gene Table'!B1840</f>
        <v>M14</v>
      </c>
      <c r="D1840" s="88" t="e">
        <f>Calculations!BN1841</f>
        <v>#DIV/0!</v>
      </c>
      <c r="E1840" s="88" t="e">
        <f>Calculations!BO1841</f>
        <v>#DIV/0!</v>
      </c>
      <c r="F1840" s="89" t="e">
        <f t="shared" si="132"/>
        <v>#DIV/0!</v>
      </c>
      <c r="G1840" s="89" t="e">
        <f t="shared" si="133"/>
        <v>#DIV/0!</v>
      </c>
      <c r="H1840" s="88" t="e">
        <f t="shared" si="134"/>
        <v>#DIV/0!</v>
      </c>
      <c r="I1840" s="92" t="str">
        <f>IF(OR(COUNT(Calculations!BP1841:BY1841)&lt;3,COUNT(Calculations!BZ1841:CI1841)&lt;3),"N/A",IF(ISERROR(TTEST(Calculations!BP1841:BY1841,Calculations!BZ1841:CI1841,2,2)),"N/A",TTEST(Calculations!BP1841:BY1841,Calculations!BZ1841:CI1841,2,2)))</f>
        <v>N/A</v>
      </c>
      <c r="J1840" s="88" t="e">
        <f t="shared" si="135"/>
        <v>#DIV/0!</v>
      </c>
      <c r="K1840" s="93" t="str">
        <f>IF(AND('Test Sample Data'!N1840&gt;=35,'Control Sample Data'!N1840&gt;=35),"Type 3",IF(AND('Test Sample Data'!N1840&gt;=30,'Control Sample Data'!N1840&gt;=30,OR(I1840&gt;=0.05,I1840="N/A")),"Type 2",IF(OR(AND('Test Sample Data'!N1840&gt;=30,'Control Sample Data'!N1840&lt;=30),AND('Test Sample Data'!N1840&lt;=30,'Control Sample Data'!N1840&gt;=30)),"Type 1","OKAY")))</f>
        <v>OKAY</v>
      </c>
    </row>
    <row r="1841" spans="1:11">
      <c r="A1841" s="68"/>
      <c r="B1841" s="95" t="str">
        <f>IF('Gene Table'!E1841="","",'Gene Table'!E1841)</f>
        <v>hsa-miR-4782-3p</v>
      </c>
      <c r="C1841" s="87" t="str">
        <f>'Gene Table'!B1841</f>
        <v>M15</v>
      </c>
      <c r="D1841" s="88" t="e">
        <f>Calculations!BN1842</f>
        <v>#DIV/0!</v>
      </c>
      <c r="E1841" s="88" t="e">
        <f>Calculations!BO1842</f>
        <v>#DIV/0!</v>
      </c>
      <c r="F1841" s="89" t="e">
        <f t="shared" si="132"/>
        <v>#DIV/0!</v>
      </c>
      <c r="G1841" s="89" t="e">
        <f t="shared" si="133"/>
        <v>#DIV/0!</v>
      </c>
      <c r="H1841" s="88" t="e">
        <f t="shared" si="134"/>
        <v>#DIV/0!</v>
      </c>
      <c r="I1841" s="92" t="str">
        <f>IF(OR(COUNT(Calculations!BP1842:BY1842)&lt;3,COUNT(Calculations!BZ1842:CI1842)&lt;3),"N/A",IF(ISERROR(TTEST(Calculations!BP1842:BY1842,Calculations!BZ1842:CI1842,2,2)),"N/A",TTEST(Calculations!BP1842:BY1842,Calculations!BZ1842:CI1842,2,2)))</f>
        <v>N/A</v>
      </c>
      <c r="J1841" s="88" t="e">
        <f t="shared" si="135"/>
        <v>#DIV/0!</v>
      </c>
      <c r="K1841" s="93" t="str">
        <f>IF(AND('Test Sample Data'!N1841&gt;=35,'Control Sample Data'!N1841&gt;=35),"Type 3",IF(AND('Test Sample Data'!N1841&gt;=30,'Control Sample Data'!N1841&gt;=30,OR(I1841&gt;=0.05,I1841="N/A")),"Type 2",IF(OR(AND('Test Sample Data'!N1841&gt;=30,'Control Sample Data'!N1841&lt;=30),AND('Test Sample Data'!N1841&lt;=30,'Control Sample Data'!N1841&gt;=30)),"Type 1","OKAY")))</f>
        <v>OKAY</v>
      </c>
    </row>
    <row r="1842" spans="1:11">
      <c r="A1842" s="68"/>
      <c r="B1842" s="95" t="str">
        <f>IF('Gene Table'!E1842="","",'Gene Table'!E1842)</f>
        <v>hsa-miR-5193</v>
      </c>
      <c r="C1842" s="87" t="str">
        <f>'Gene Table'!B1842</f>
        <v>M16</v>
      </c>
      <c r="D1842" s="88" t="e">
        <f>Calculations!BN1843</f>
        <v>#DIV/0!</v>
      </c>
      <c r="E1842" s="88" t="e">
        <f>Calculations!BO1843</f>
        <v>#DIV/0!</v>
      </c>
      <c r="F1842" s="89" t="e">
        <f t="shared" si="132"/>
        <v>#DIV/0!</v>
      </c>
      <c r="G1842" s="89" t="e">
        <f t="shared" si="133"/>
        <v>#DIV/0!</v>
      </c>
      <c r="H1842" s="88" t="e">
        <f t="shared" si="134"/>
        <v>#DIV/0!</v>
      </c>
      <c r="I1842" s="92" t="str">
        <f>IF(OR(COUNT(Calculations!BP1843:BY1843)&lt;3,COUNT(Calculations!BZ1843:CI1843)&lt;3),"N/A",IF(ISERROR(TTEST(Calculations!BP1843:BY1843,Calculations!BZ1843:CI1843,2,2)),"N/A",TTEST(Calculations!BP1843:BY1843,Calculations!BZ1843:CI1843,2,2)))</f>
        <v>N/A</v>
      </c>
      <c r="J1842" s="88" t="e">
        <f t="shared" si="135"/>
        <v>#DIV/0!</v>
      </c>
      <c r="K1842" s="93" t="str">
        <f>IF(AND('Test Sample Data'!N1842&gt;=35,'Control Sample Data'!N1842&gt;=35),"Type 3",IF(AND('Test Sample Data'!N1842&gt;=30,'Control Sample Data'!N1842&gt;=30,OR(I1842&gt;=0.05,I1842="N/A")),"Type 2",IF(OR(AND('Test Sample Data'!N1842&gt;=30,'Control Sample Data'!N1842&lt;=30),AND('Test Sample Data'!N1842&lt;=30,'Control Sample Data'!N1842&gt;=30)),"Type 1","OKAY")))</f>
        <v>OKAY</v>
      </c>
    </row>
    <row r="1843" spans="1:11">
      <c r="A1843" s="68"/>
      <c r="B1843" s="95" t="str">
        <f>IF('Gene Table'!E1843="","",'Gene Table'!E1843)</f>
        <v>hsa-miR-4783-5p</v>
      </c>
      <c r="C1843" s="87" t="str">
        <f>'Gene Table'!B1843</f>
        <v>M17</v>
      </c>
      <c r="D1843" s="88" t="e">
        <f>Calculations!BN1844</f>
        <v>#DIV/0!</v>
      </c>
      <c r="E1843" s="88" t="e">
        <f>Calculations!BO1844</f>
        <v>#DIV/0!</v>
      </c>
      <c r="F1843" s="89" t="e">
        <f t="shared" si="132"/>
        <v>#DIV/0!</v>
      </c>
      <c r="G1843" s="89" t="e">
        <f t="shared" si="133"/>
        <v>#DIV/0!</v>
      </c>
      <c r="H1843" s="88" t="e">
        <f t="shared" si="134"/>
        <v>#DIV/0!</v>
      </c>
      <c r="I1843" s="92" t="str">
        <f>IF(OR(COUNT(Calculations!BP1844:BY1844)&lt;3,COUNT(Calculations!BZ1844:CI1844)&lt;3),"N/A",IF(ISERROR(TTEST(Calculations!BP1844:BY1844,Calculations!BZ1844:CI1844,2,2)),"N/A",TTEST(Calculations!BP1844:BY1844,Calculations!BZ1844:CI1844,2,2)))</f>
        <v>N/A</v>
      </c>
      <c r="J1843" s="88" t="e">
        <f t="shared" si="135"/>
        <v>#DIV/0!</v>
      </c>
      <c r="K1843" s="93" t="str">
        <f>IF(AND('Test Sample Data'!N1843&gt;=35,'Control Sample Data'!N1843&gt;=35),"Type 3",IF(AND('Test Sample Data'!N1843&gt;=30,'Control Sample Data'!N1843&gt;=30,OR(I1843&gt;=0.05,I1843="N/A")),"Type 2",IF(OR(AND('Test Sample Data'!N1843&gt;=30,'Control Sample Data'!N1843&lt;=30),AND('Test Sample Data'!N1843&lt;=30,'Control Sample Data'!N1843&gt;=30)),"Type 1","OKAY")))</f>
        <v>OKAY</v>
      </c>
    </row>
    <row r="1844" spans="1:11">
      <c r="A1844" s="68"/>
      <c r="B1844" s="95" t="str">
        <f>IF('Gene Table'!E1844="","",'Gene Table'!E1844)</f>
        <v>hsa-miR-5194</v>
      </c>
      <c r="C1844" s="87" t="str">
        <f>'Gene Table'!B1844</f>
        <v>M18</v>
      </c>
      <c r="D1844" s="88" t="e">
        <f>Calculations!BN1845</f>
        <v>#DIV/0!</v>
      </c>
      <c r="E1844" s="88" t="e">
        <f>Calculations!BO1845</f>
        <v>#DIV/0!</v>
      </c>
      <c r="F1844" s="89" t="e">
        <f t="shared" si="132"/>
        <v>#DIV/0!</v>
      </c>
      <c r="G1844" s="89" t="e">
        <f t="shared" si="133"/>
        <v>#DIV/0!</v>
      </c>
      <c r="H1844" s="88" t="e">
        <f t="shared" si="134"/>
        <v>#DIV/0!</v>
      </c>
      <c r="I1844" s="92" t="str">
        <f>IF(OR(COUNT(Calculations!BP1845:BY1845)&lt;3,COUNT(Calculations!BZ1845:CI1845)&lt;3),"N/A",IF(ISERROR(TTEST(Calculations!BP1845:BY1845,Calculations!BZ1845:CI1845,2,2)),"N/A",TTEST(Calculations!BP1845:BY1845,Calculations!BZ1845:CI1845,2,2)))</f>
        <v>N/A</v>
      </c>
      <c r="J1844" s="88" t="e">
        <f t="shared" si="135"/>
        <v>#DIV/0!</v>
      </c>
      <c r="K1844" s="93" t="str">
        <f>IF(AND('Test Sample Data'!N1844&gt;=35,'Control Sample Data'!N1844&gt;=35),"Type 3",IF(AND('Test Sample Data'!N1844&gt;=30,'Control Sample Data'!N1844&gt;=30,OR(I1844&gt;=0.05,I1844="N/A")),"Type 2",IF(OR(AND('Test Sample Data'!N1844&gt;=30,'Control Sample Data'!N1844&lt;=30),AND('Test Sample Data'!N1844&lt;=30,'Control Sample Data'!N1844&gt;=30)),"Type 1","OKAY")))</f>
        <v>OKAY</v>
      </c>
    </row>
    <row r="1845" spans="1:11">
      <c r="A1845" s="68"/>
      <c r="B1845" s="95" t="str">
        <f>IF('Gene Table'!E1845="","",'Gene Table'!E1845)</f>
        <v>hsa-miR-4783-3p</v>
      </c>
      <c r="C1845" s="87" t="str">
        <f>'Gene Table'!B1845</f>
        <v>M19</v>
      </c>
      <c r="D1845" s="88" t="e">
        <f>Calculations!BN1846</f>
        <v>#DIV/0!</v>
      </c>
      <c r="E1845" s="88" t="e">
        <f>Calculations!BO1846</f>
        <v>#DIV/0!</v>
      </c>
      <c r="F1845" s="89" t="e">
        <f t="shared" si="132"/>
        <v>#DIV/0!</v>
      </c>
      <c r="G1845" s="89" t="e">
        <f t="shared" si="133"/>
        <v>#DIV/0!</v>
      </c>
      <c r="H1845" s="88" t="e">
        <f t="shared" si="134"/>
        <v>#DIV/0!</v>
      </c>
      <c r="I1845" s="92" t="str">
        <f>IF(OR(COUNT(Calculations!BP1846:BY1846)&lt;3,COUNT(Calculations!BZ1846:CI1846)&lt;3),"N/A",IF(ISERROR(TTEST(Calculations!BP1846:BY1846,Calculations!BZ1846:CI1846,2,2)),"N/A",TTEST(Calculations!BP1846:BY1846,Calculations!BZ1846:CI1846,2,2)))</f>
        <v>N/A</v>
      </c>
      <c r="J1845" s="88" t="e">
        <f t="shared" si="135"/>
        <v>#DIV/0!</v>
      </c>
      <c r="K1845" s="93" t="str">
        <f>IF(AND('Test Sample Data'!N1845&gt;=35,'Control Sample Data'!N1845&gt;=35),"Type 3",IF(AND('Test Sample Data'!N1845&gt;=30,'Control Sample Data'!N1845&gt;=30,OR(I1845&gt;=0.05,I1845="N/A")),"Type 2",IF(OR(AND('Test Sample Data'!N1845&gt;=30,'Control Sample Data'!N1845&lt;=30),AND('Test Sample Data'!N1845&lt;=30,'Control Sample Data'!N1845&gt;=30)),"Type 1","OKAY")))</f>
        <v>OKAY</v>
      </c>
    </row>
    <row r="1846" spans="1:11">
      <c r="A1846" s="68"/>
      <c r="B1846" s="95" t="str">
        <f>IF('Gene Table'!E1846="","",'Gene Table'!E1846)</f>
        <v>hsa-miR-5195-5p</v>
      </c>
      <c r="C1846" s="87" t="str">
        <f>'Gene Table'!B1846</f>
        <v>M20</v>
      </c>
      <c r="D1846" s="88" t="e">
        <f>Calculations!BN1847</f>
        <v>#DIV/0!</v>
      </c>
      <c r="E1846" s="88" t="e">
        <f>Calculations!BO1847</f>
        <v>#DIV/0!</v>
      </c>
      <c r="F1846" s="89" t="e">
        <f t="shared" si="132"/>
        <v>#DIV/0!</v>
      </c>
      <c r="G1846" s="89" t="e">
        <f t="shared" si="133"/>
        <v>#DIV/0!</v>
      </c>
      <c r="H1846" s="88" t="e">
        <f t="shared" si="134"/>
        <v>#DIV/0!</v>
      </c>
      <c r="I1846" s="92" t="str">
        <f>IF(OR(COUNT(Calculations!BP1847:BY1847)&lt;3,COUNT(Calculations!BZ1847:CI1847)&lt;3),"N/A",IF(ISERROR(TTEST(Calculations!BP1847:BY1847,Calculations!BZ1847:CI1847,2,2)),"N/A",TTEST(Calculations!BP1847:BY1847,Calculations!BZ1847:CI1847,2,2)))</f>
        <v>N/A</v>
      </c>
      <c r="J1846" s="88" t="e">
        <f t="shared" si="135"/>
        <v>#DIV/0!</v>
      </c>
      <c r="K1846" s="93" t="str">
        <f>IF(AND('Test Sample Data'!N1846&gt;=35,'Control Sample Data'!N1846&gt;=35),"Type 3",IF(AND('Test Sample Data'!N1846&gt;=30,'Control Sample Data'!N1846&gt;=30,OR(I1846&gt;=0.05,I1846="N/A")),"Type 2",IF(OR(AND('Test Sample Data'!N1846&gt;=30,'Control Sample Data'!N1846&lt;=30),AND('Test Sample Data'!N1846&lt;=30,'Control Sample Data'!N1846&gt;=30)),"Type 1","OKAY")))</f>
        <v>OKAY</v>
      </c>
    </row>
    <row r="1847" spans="1:11">
      <c r="A1847" s="68"/>
      <c r="B1847" s="95" t="str">
        <f>IF('Gene Table'!E1847="","",'Gene Table'!E1847)</f>
        <v>hsa-miR-4784</v>
      </c>
      <c r="C1847" s="87" t="str">
        <f>'Gene Table'!B1847</f>
        <v>M21</v>
      </c>
      <c r="D1847" s="88" t="e">
        <f>Calculations!BN1848</f>
        <v>#DIV/0!</v>
      </c>
      <c r="E1847" s="88" t="e">
        <f>Calculations!BO1848</f>
        <v>#DIV/0!</v>
      </c>
      <c r="F1847" s="89" t="e">
        <f t="shared" si="132"/>
        <v>#DIV/0!</v>
      </c>
      <c r="G1847" s="89" t="e">
        <f t="shared" si="133"/>
        <v>#DIV/0!</v>
      </c>
      <c r="H1847" s="88" t="e">
        <f t="shared" si="134"/>
        <v>#DIV/0!</v>
      </c>
      <c r="I1847" s="92" t="str">
        <f>IF(OR(COUNT(Calculations!BP1848:BY1848)&lt;3,COUNT(Calculations!BZ1848:CI1848)&lt;3),"N/A",IF(ISERROR(TTEST(Calculations!BP1848:BY1848,Calculations!BZ1848:CI1848,2,2)),"N/A",TTEST(Calculations!BP1848:BY1848,Calculations!BZ1848:CI1848,2,2)))</f>
        <v>N/A</v>
      </c>
      <c r="J1847" s="88" t="e">
        <f t="shared" si="135"/>
        <v>#DIV/0!</v>
      </c>
      <c r="K1847" s="93" t="str">
        <f>IF(AND('Test Sample Data'!N1847&gt;=35,'Control Sample Data'!N1847&gt;=35),"Type 3",IF(AND('Test Sample Data'!N1847&gt;=30,'Control Sample Data'!N1847&gt;=30,OR(I1847&gt;=0.05,I1847="N/A")),"Type 2",IF(OR(AND('Test Sample Data'!N1847&gt;=30,'Control Sample Data'!N1847&lt;=30),AND('Test Sample Data'!N1847&lt;=30,'Control Sample Data'!N1847&gt;=30)),"Type 1","OKAY")))</f>
        <v>OKAY</v>
      </c>
    </row>
    <row r="1848" spans="1:11">
      <c r="A1848" s="68"/>
      <c r="B1848" s="95" t="str">
        <f>IF('Gene Table'!E1848="","",'Gene Table'!E1848)</f>
        <v>hsa-miR-5195-3p</v>
      </c>
      <c r="C1848" s="87" t="str">
        <f>'Gene Table'!B1848</f>
        <v>M22</v>
      </c>
      <c r="D1848" s="88" t="e">
        <f>Calculations!BN1849</f>
        <v>#DIV/0!</v>
      </c>
      <c r="E1848" s="88" t="e">
        <f>Calculations!BO1849</f>
        <v>#DIV/0!</v>
      </c>
      <c r="F1848" s="89" t="e">
        <f t="shared" si="132"/>
        <v>#DIV/0!</v>
      </c>
      <c r="G1848" s="89" t="e">
        <f t="shared" si="133"/>
        <v>#DIV/0!</v>
      </c>
      <c r="H1848" s="88" t="e">
        <f t="shared" si="134"/>
        <v>#DIV/0!</v>
      </c>
      <c r="I1848" s="92" t="str">
        <f>IF(OR(COUNT(Calculations!BP1849:BY1849)&lt;3,COUNT(Calculations!BZ1849:CI1849)&lt;3),"N/A",IF(ISERROR(TTEST(Calculations!BP1849:BY1849,Calculations!BZ1849:CI1849,2,2)),"N/A",TTEST(Calculations!BP1849:BY1849,Calculations!BZ1849:CI1849,2,2)))</f>
        <v>N/A</v>
      </c>
      <c r="J1848" s="88" t="e">
        <f t="shared" si="135"/>
        <v>#DIV/0!</v>
      </c>
      <c r="K1848" s="93" t="str">
        <f>IF(AND('Test Sample Data'!N1848&gt;=35,'Control Sample Data'!N1848&gt;=35),"Type 3",IF(AND('Test Sample Data'!N1848&gt;=30,'Control Sample Data'!N1848&gt;=30,OR(I1848&gt;=0.05,I1848="N/A")),"Type 2",IF(OR(AND('Test Sample Data'!N1848&gt;=30,'Control Sample Data'!N1848&lt;=30),AND('Test Sample Data'!N1848&lt;=30,'Control Sample Data'!N1848&gt;=30)),"Type 1","OKAY")))</f>
        <v>OKAY</v>
      </c>
    </row>
    <row r="1849" spans="1:11">
      <c r="A1849" s="68"/>
      <c r="B1849" s="95" t="str">
        <f>IF('Gene Table'!E1849="","",'Gene Table'!E1849)</f>
        <v>hsa-miR-4785</v>
      </c>
      <c r="C1849" s="87" t="str">
        <f>'Gene Table'!B1849</f>
        <v>M23</v>
      </c>
      <c r="D1849" s="88" t="e">
        <f>Calculations!BN1850</f>
        <v>#DIV/0!</v>
      </c>
      <c r="E1849" s="88" t="e">
        <f>Calculations!BO1850</f>
        <v>#DIV/0!</v>
      </c>
      <c r="F1849" s="89" t="e">
        <f t="shared" si="132"/>
        <v>#DIV/0!</v>
      </c>
      <c r="G1849" s="89" t="e">
        <f t="shared" si="133"/>
        <v>#DIV/0!</v>
      </c>
      <c r="H1849" s="88" t="e">
        <f t="shared" si="134"/>
        <v>#DIV/0!</v>
      </c>
      <c r="I1849" s="92" t="str">
        <f>IF(OR(COUNT(Calculations!BP1850:BY1850)&lt;3,COUNT(Calculations!BZ1850:CI1850)&lt;3),"N/A",IF(ISERROR(TTEST(Calculations!BP1850:BY1850,Calculations!BZ1850:CI1850,2,2)),"N/A",TTEST(Calculations!BP1850:BY1850,Calculations!BZ1850:CI1850,2,2)))</f>
        <v>N/A</v>
      </c>
      <c r="J1849" s="88" t="e">
        <f t="shared" si="135"/>
        <v>#DIV/0!</v>
      </c>
      <c r="K1849" s="93" t="str">
        <f>IF(AND('Test Sample Data'!N1849&gt;=35,'Control Sample Data'!N1849&gt;=35),"Type 3",IF(AND('Test Sample Data'!N1849&gt;=30,'Control Sample Data'!N1849&gt;=30,OR(I1849&gt;=0.05,I1849="N/A")),"Type 2",IF(OR(AND('Test Sample Data'!N1849&gt;=30,'Control Sample Data'!N1849&lt;=30),AND('Test Sample Data'!N1849&lt;=30,'Control Sample Data'!N1849&gt;=30)),"Type 1","OKAY")))</f>
        <v>OKAY</v>
      </c>
    </row>
    <row r="1850" spans="1:11">
      <c r="A1850" s="68"/>
      <c r="B1850" s="95" t="str">
        <f>IF('Gene Table'!E1850="","",'Gene Table'!E1850)</f>
        <v>hsa-miR-5196-5p</v>
      </c>
      <c r="C1850" s="87" t="str">
        <f>'Gene Table'!B1850</f>
        <v>M24</v>
      </c>
      <c r="D1850" s="88" t="e">
        <f>Calculations!BN1851</f>
        <v>#DIV/0!</v>
      </c>
      <c r="E1850" s="88" t="e">
        <f>Calculations!BO1851</f>
        <v>#DIV/0!</v>
      </c>
      <c r="F1850" s="89" t="e">
        <f t="shared" si="132"/>
        <v>#DIV/0!</v>
      </c>
      <c r="G1850" s="89" t="e">
        <f t="shared" si="133"/>
        <v>#DIV/0!</v>
      </c>
      <c r="H1850" s="88" t="e">
        <f t="shared" si="134"/>
        <v>#DIV/0!</v>
      </c>
      <c r="I1850" s="92" t="str">
        <f>IF(OR(COUNT(Calculations!BP1851:BY1851)&lt;3,COUNT(Calculations!BZ1851:CI1851)&lt;3),"N/A",IF(ISERROR(TTEST(Calculations!BP1851:BY1851,Calculations!BZ1851:CI1851,2,2)),"N/A",TTEST(Calculations!BP1851:BY1851,Calculations!BZ1851:CI1851,2,2)))</f>
        <v>N/A</v>
      </c>
      <c r="J1850" s="88" t="e">
        <f t="shared" si="135"/>
        <v>#DIV/0!</v>
      </c>
      <c r="K1850" s="93" t="str">
        <f>IF(AND('Test Sample Data'!N1850&gt;=35,'Control Sample Data'!N1850&gt;=35),"Type 3",IF(AND('Test Sample Data'!N1850&gt;=30,'Control Sample Data'!N1850&gt;=30,OR(I1850&gt;=0.05,I1850="N/A")),"Type 2",IF(OR(AND('Test Sample Data'!N1850&gt;=30,'Control Sample Data'!N1850&lt;=30),AND('Test Sample Data'!N1850&lt;=30,'Control Sample Data'!N1850&gt;=30)),"Type 1","OKAY")))</f>
        <v>OKAY</v>
      </c>
    </row>
    <row r="1851" spans="1:11">
      <c r="A1851" s="68"/>
      <c r="B1851" s="95" t="str">
        <f>IF('Gene Table'!E1851="","",'Gene Table'!E1851)</f>
        <v/>
      </c>
      <c r="C1851" s="87" t="str">
        <f>'Gene Table'!B1851</f>
        <v>N01</v>
      </c>
      <c r="D1851" s="88" t="e">
        <f>Calculations!BN1852</f>
        <v>#DIV/0!</v>
      </c>
      <c r="E1851" s="88" t="e">
        <f>Calculations!BO1852</f>
        <v>#DIV/0!</v>
      </c>
      <c r="F1851" s="89" t="e">
        <f t="shared" si="132"/>
        <v>#DIV/0!</v>
      </c>
      <c r="G1851" s="89" t="e">
        <f t="shared" si="133"/>
        <v>#DIV/0!</v>
      </c>
      <c r="H1851" s="88" t="e">
        <f t="shared" si="134"/>
        <v>#DIV/0!</v>
      </c>
      <c r="I1851" s="92" t="str">
        <f>IF(OR(COUNT(Calculations!BP1852:BY1852)&lt;3,COUNT(Calculations!BZ1852:CI1852)&lt;3),"N/A",IF(ISERROR(TTEST(Calculations!BP1852:BY1852,Calculations!BZ1852:CI1852,2,2)),"N/A",TTEST(Calculations!BP1852:BY1852,Calculations!BZ1852:CI1852,2,2)))</f>
        <v>N/A</v>
      </c>
      <c r="J1851" s="88" t="e">
        <f t="shared" si="135"/>
        <v>#DIV/0!</v>
      </c>
      <c r="K1851" s="93" t="str">
        <f>IF(AND('Test Sample Data'!N1851&gt;=35,'Control Sample Data'!N1851&gt;=35),"Type 3",IF(AND('Test Sample Data'!N1851&gt;=30,'Control Sample Data'!N1851&gt;=30,OR(I1851&gt;=0.05,I1851="N/A")),"Type 2",IF(OR(AND('Test Sample Data'!N1851&gt;=30,'Control Sample Data'!N1851&lt;=30),AND('Test Sample Data'!N1851&lt;=30,'Control Sample Data'!N1851&gt;=30)),"Type 1","OKAY")))</f>
        <v>OKAY</v>
      </c>
    </row>
    <row r="1852" spans="1:11">
      <c r="A1852" s="68"/>
      <c r="B1852" s="95" t="str">
        <f>IF('Gene Table'!E1852="","",'Gene Table'!E1852)</f>
        <v/>
      </c>
      <c r="C1852" s="87" t="str">
        <f>'Gene Table'!B1852</f>
        <v>N02</v>
      </c>
      <c r="D1852" s="88" t="e">
        <f>Calculations!BN1853</f>
        <v>#DIV/0!</v>
      </c>
      <c r="E1852" s="88" t="e">
        <f>Calculations!BO1853</f>
        <v>#DIV/0!</v>
      </c>
      <c r="F1852" s="89" t="e">
        <f t="shared" ref="F1852:F1898" si="136">2^-D1852</f>
        <v>#DIV/0!</v>
      </c>
      <c r="G1852" s="89" t="e">
        <f t="shared" ref="G1852:G1898" si="137">2^-E1852</f>
        <v>#DIV/0!</v>
      </c>
      <c r="H1852" s="88" t="e">
        <f t="shared" ref="H1852:H1898" si="138">F1852/G1852</f>
        <v>#DIV/0!</v>
      </c>
      <c r="I1852" s="92" t="str">
        <f>IF(OR(COUNT(Calculations!BP1853:BY1853)&lt;3,COUNT(Calculations!BZ1853:CI1853)&lt;3),"N/A",IF(ISERROR(TTEST(Calculations!BP1853:BY1853,Calculations!BZ1853:CI1853,2,2)),"N/A",TTEST(Calculations!BP1853:BY1853,Calculations!BZ1853:CI1853,2,2)))</f>
        <v>N/A</v>
      </c>
      <c r="J1852" s="88" t="e">
        <f t="shared" ref="J1852:J1898" si="139">IF(H1852&gt;1,H1852,-1/H1852)</f>
        <v>#DIV/0!</v>
      </c>
      <c r="K1852" s="93" t="str">
        <f>IF(AND('Test Sample Data'!N1852&gt;=35,'Control Sample Data'!N1852&gt;=35),"Type 3",IF(AND('Test Sample Data'!N1852&gt;=30,'Control Sample Data'!N1852&gt;=30,OR(I1852&gt;=0.05,I1852="N/A")),"Type 2",IF(OR(AND('Test Sample Data'!N1852&gt;=30,'Control Sample Data'!N1852&lt;=30),AND('Test Sample Data'!N1852&lt;=30,'Control Sample Data'!N1852&gt;=30)),"Type 1","OKAY")))</f>
        <v>OKAY</v>
      </c>
    </row>
    <row r="1853" spans="1:11">
      <c r="A1853" s="68"/>
      <c r="B1853" s="95" t="str">
        <f>IF('Gene Table'!E1853="","",'Gene Table'!E1853)</f>
        <v/>
      </c>
      <c r="C1853" s="87" t="str">
        <f>'Gene Table'!B1853</f>
        <v>N03</v>
      </c>
      <c r="D1853" s="88" t="e">
        <f>Calculations!BN1854</f>
        <v>#DIV/0!</v>
      </c>
      <c r="E1853" s="88" t="e">
        <f>Calculations!BO1854</f>
        <v>#DIV/0!</v>
      </c>
      <c r="F1853" s="89" t="e">
        <f t="shared" si="136"/>
        <v>#DIV/0!</v>
      </c>
      <c r="G1853" s="89" t="e">
        <f t="shared" si="137"/>
        <v>#DIV/0!</v>
      </c>
      <c r="H1853" s="88" t="e">
        <f t="shared" si="138"/>
        <v>#DIV/0!</v>
      </c>
      <c r="I1853" s="92" t="str">
        <f>IF(OR(COUNT(Calculations!BP1854:BY1854)&lt;3,COUNT(Calculations!BZ1854:CI1854)&lt;3),"N/A",IF(ISERROR(TTEST(Calculations!BP1854:BY1854,Calculations!BZ1854:CI1854,2,2)),"N/A",TTEST(Calculations!BP1854:BY1854,Calculations!BZ1854:CI1854,2,2)))</f>
        <v>N/A</v>
      </c>
      <c r="J1853" s="88" t="e">
        <f t="shared" si="139"/>
        <v>#DIV/0!</v>
      </c>
      <c r="K1853" s="93" t="str">
        <f>IF(AND('Test Sample Data'!N1853&gt;=35,'Control Sample Data'!N1853&gt;=35),"Type 3",IF(AND('Test Sample Data'!N1853&gt;=30,'Control Sample Data'!N1853&gt;=30,OR(I1853&gt;=0.05,I1853="N/A")),"Type 2",IF(OR(AND('Test Sample Data'!N1853&gt;=30,'Control Sample Data'!N1853&lt;=30),AND('Test Sample Data'!N1853&lt;=30,'Control Sample Data'!N1853&gt;=30)),"Type 1","OKAY")))</f>
        <v>OKAY</v>
      </c>
    </row>
    <row r="1854" spans="1:11">
      <c r="A1854" s="68"/>
      <c r="B1854" s="95" t="str">
        <f>IF('Gene Table'!E1854="","",'Gene Table'!E1854)</f>
        <v/>
      </c>
      <c r="C1854" s="87" t="str">
        <f>'Gene Table'!B1854</f>
        <v>N04</v>
      </c>
      <c r="D1854" s="88" t="e">
        <f>Calculations!BN1855</f>
        <v>#DIV/0!</v>
      </c>
      <c r="E1854" s="88" t="e">
        <f>Calculations!BO1855</f>
        <v>#DIV/0!</v>
      </c>
      <c r="F1854" s="89" t="e">
        <f t="shared" si="136"/>
        <v>#DIV/0!</v>
      </c>
      <c r="G1854" s="89" t="e">
        <f t="shared" si="137"/>
        <v>#DIV/0!</v>
      </c>
      <c r="H1854" s="88" t="e">
        <f t="shared" si="138"/>
        <v>#DIV/0!</v>
      </c>
      <c r="I1854" s="92" t="str">
        <f>IF(OR(COUNT(Calculations!BP1855:BY1855)&lt;3,COUNT(Calculations!BZ1855:CI1855)&lt;3),"N/A",IF(ISERROR(TTEST(Calculations!BP1855:BY1855,Calculations!BZ1855:CI1855,2,2)),"N/A",TTEST(Calculations!BP1855:BY1855,Calculations!BZ1855:CI1855,2,2)))</f>
        <v>N/A</v>
      </c>
      <c r="J1854" s="88" t="e">
        <f t="shared" si="139"/>
        <v>#DIV/0!</v>
      </c>
      <c r="K1854" s="93" t="str">
        <f>IF(AND('Test Sample Data'!N1854&gt;=35,'Control Sample Data'!N1854&gt;=35),"Type 3",IF(AND('Test Sample Data'!N1854&gt;=30,'Control Sample Data'!N1854&gt;=30,OR(I1854&gt;=0.05,I1854="N/A")),"Type 2",IF(OR(AND('Test Sample Data'!N1854&gt;=30,'Control Sample Data'!N1854&lt;=30),AND('Test Sample Data'!N1854&lt;=30,'Control Sample Data'!N1854&gt;=30)),"Type 1","OKAY")))</f>
        <v>OKAY</v>
      </c>
    </row>
    <row r="1855" spans="1:11">
      <c r="A1855" s="68"/>
      <c r="B1855" s="95" t="str">
        <f>IF('Gene Table'!E1855="","",'Gene Table'!E1855)</f>
        <v/>
      </c>
      <c r="C1855" s="87" t="str">
        <f>'Gene Table'!B1855</f>
        <v>N05</v>
      </c>
      <c r="D1855" s="88" t="e">
        <f>Calculations!BN1856</f>
        <v>#DIV/0!</v>
      </c>
      <c r="E1855" s="88" t="e">
        <f>Calculations!BO1856</f>
        <v>#DIV/0!</v>
      </c>
      <c r="F1855" s="89" t="e">
        <f t="shared" si="136"/>
        <v>#DIV/0!</v>
      </c>
      <c r="G1855" s="89" t="e">
        <f t="shared" si="137"/>
        <v>#DIV/0!</v>
      </c>
      <c r="H1855" s="88" t="e">
        <f t="shared" si="138"/>
        <v>#DIV/0!</v>
      </c>
      <c r="I1855" s="92" t="str">
        <f>IF(OR(COUNT(Calculations!BP1856:BY1856)&lt;3,COUNT(Calculations!BZ1856:CI1856)&lt;3),"N/A",IF(ISERROR(TTEST(Calculations!BP1856:BY1856,Calculations!BZ1856:CI1856,2,2)),"N/A",TTEST(Calculations!BP1856:BY1856,Calculations!BZ1856:CI1856,2,2)))</f>
        <v>N/A</v>
      </c>
      <c r="J1855" s="88" t="e">
        <f t="shared" si="139"/>
        <v>#DIV/0!</v>
      </c>
      <c r="K1855" s="93" t="str">
        <f>IF(AND('Test Sample Data'!N1855&gt;=35,'Control Sample Data'!N1855&gt;=35),"Type 3",IF(AND('Test Sample Data'!N1855&gt;=30,'Control Sample Data'!N1855&gt;=30,OR(I1855&gt;=0.05,I1855="N/A")),"Type 2",IF(OR(AND('Test Sample Data'!N1855&gt;=30,'Control Sample Data'!N1855&lt;=30),AND('Test Sample Data'!N1855&lt;=30,'Control Sample Data'!N1855&gt;=30)),"Type 1","OKAY")))</f>
        <v>OKAY</v>
      </c>
    </row>
    <row r="1856" spans="1:11">
      <c r="A1856" s="68"/>
      <c r="B1856" s="95" t="str">
        <f>IF('Gene Table'!E1856="","",'Gene Table'!E1856)</f>
        <v/>
      </c>
      <c r="C1856" s="87" t="str">
        <f>'Gene Table'!B1856</f>
        <v>N06</v>
      </c>
      <c r="D1856" s="88" t="e">
        <f>Calculations!BN1857</f>
        <v>#DIV/0!</v>
      </c>
      <c r="E1856" s="88" t="e">
        <f>Calculations!BO1857</f>
        <v>#DIV/0!</v>
      </c>
      <c r="F1856" s="89" t="e">
        <f t="shared" si="136"/>
        <v>#DIV/0!</v>
      </c>
      <c r="G1856" s="89" t="e">
        <f t="shared" si="137"/>
        <v>#DIV/0!</v>
      </c>
      <c r="H1856" s="88" t="e">
        <f t="shared" si="138"/>
        <v>#DIV/0!</v>
      </c>
      <c r="I1856" s="92" t="str">
        <f>IF(OR(COUNT(Calculations!BP1857:BY1857)&lt;3,COUNT(Calculations!BZ1857:CI1857)&lt;3),"N/A",IF(ISERROR(TTEST(Calculations!BP1857:BY1857,Calculations!BZ1857:CI1857,2,2)),"N/A",TTEST(Calculations!BP1857:BY1857,Calculations!BZ1857:CI1857,2,2)))</f>
        <v>N/A</v>
      </c>
      <c r="J1856" s="88" t="e">
        <f t="shared" si="139"/>
        <v>#DIV/0!</v>
      </c>
      <c r="K1856" s="93" t="str">
        <f>IF(AND('Test Sample Data'!N1856&gt;=35,'Control Sample Data'!N1856&gt;=35),"Type 3",IF(AND('Test Sample Data'!N1856&gt;=30,'Control Sample Data'!N1856&gt;=30,OR(I1856&gt;=0.05,I1856="N/A")),"Type 2",IF(OR(AND('Test Sample Data'!N1856&gt;=30,'Control Sample Data'!N1856&lt;=30),AND('Test Sample Data'!N1856&lt;=30,'Control Sample Data'!N1856&gt;=30)),"Type 1","OKAY")))</f>
        <v>OKAY</v>
      </c>
    </row>
    <row r="1857" spans="1:11">
      <c r="A1857" s="68"/>
      <c r="B1857" s="95" t="str">
        <f>IF('Gene Table'!E1857="","",'Gene Table'!E1857)</f>
        <v/>
      </c>
      <c r="C1857" s="87" t="str">
        <f>'Gene Table'!B1857</f>
        <v>N07</v>
      </c>
      <c r="D1857" s="88" t="e">
        <f>Calculations!BN1858</f>
        <v>#DIV/0!</v>
      </c>
      <c r="E1857" s="88" t="e">
        <f>Calculations!BO1858</f>
        <v>#DIV/0!</v>
      </c>
      <c r="F1857" s="89" t="e">
        <f t="shared" si="136"/>
        <v>#DIV/0!</v>
      </c>
      <c r="G1857" s="89" t="e">
        <f t="shared" si="137"/>
        <v>#DIV/0!</v>
      </c>
      <c r="H1857" s="88" t="e">
        <f t="shared" si="138"/>
        <v>#DIV/0!</v>
      </c>
      <c r="I1857" s="92" t="str">
        <f>IF(OR(COUNT(Calculations!BP1858:BY1858)&lt;3,COUNT(Calculations!BZ1858:CI1858)&lt;3),"N/A",IF(ISERROR(TTEST(Calculations!BP1858:BY1858,Calculations!BZ1858:CI1858,2,2)),"N/A",TTEST(Calculations!BP1858:BY1858,Calculations!BZ1858:CI1858,2,2)))</f>
        <v>N/A</v>
      </c>
      <c r="J1857" s="88" t="e">
        <f t="shared" si="139"/>
        <v>#DIV/0!</v>
      </c>
      <c r="K1857" s="93" t="str">
        <f>IF(AND('Test Sample Data'!N1857&gt;=35,'Control Sample Data'!N1857&gt;=35),"Type 3",IF(AND('Test Sample Data'!N1857&gt;=30,'Control Sample Data'!N1857&gt;=30,OR(I1857&gt;=0.05,I1857="N/A")),"Type 2",IF(OR(AND('Test Sample Data'!N1857&gt;=30,'Control Sample Data'!N1857&lt;=30),AND('Test Sample Data'!N1857&lt;=30,'Control Sample Data'!N1857&gt;=30)),"Type 1","OKAY")))</f>
        <v>OKAY</v>
      </c>
    </row>
    <row r="1858" spans="1:11">
      <c r="A1858" s="68"/>
      <c r="B1858" s="95" t="str">
        <f>IF('Gene Table'!E1858="","",'Gene Table'!E1858)</f>
        <v/>
      </c>
      <c r="C1858" s="87" t="str">
        <f>'Gene Table'!B1858</f>
        <v>N08</v>
      </c>
      <c r="D1858" s="88" t="e">
        <f>Calculations!BN1859</f>
        <v>#DIV/0!</v>
      </c>
      <c r="E1858" s="88" t="e">
        <f>Calculations!BO1859</f>
        <v>#DIV/0!</v>
      </c>
      <c r="F1858" s="89" t="e">
        <f t="shared" si="136"/>
        <v>#DIV/0!</v>
      </c>
      <c r="G1858" s="89" t="e">
        <f t="shared" si="137"/>
        <v>#DIV/0!</v>
      </c>
      <c r="H1858" s="88" t="e">
        <f t="shared" si="138"/>
        <v>#DIV/0!</v>
      </c>
      <c r="I1858" s="92" t="str">
        <f>IF(OR(COUNT(Calculations!BP1859:BY1859)&lt;3,COUNT(Calculations!BZ1859:CI1859)&lt;3),"N/A",IF(ISERROR(TTEST(Calculations!BP1859:BY1859,Calculations!BZ1859:CI1859,2,2)),"N/A",TTEST(Calculations!BP1859:BY1859,Calculations!BZ1859:CI1859,2,2)))</f>
        <v>N/A</v>
      </c>
      <c r="J1858" s="88" t="e">
        <f t="shared" si="139"/>
        <v>#DIV/0!</v>
      </c>
      <c r="K1858" s="93" t="str">
        <f>IF(AND('Test Sample Data'!N1858&gt;=35,'Control Sample Data'!N1858&gt;=35),"Type 3",IF(AND('Test Sample Data'!N1858&gt;=30,'Control Sample Data'!N1858&gt;=30,OR(I1858&gt;=0.05,I1858="N/A")),"Type 2",IF(OR(AND('Test Sample Data'!N1858&gt;=30,'Control Sample Data'!N1858&lt;=30),AND('Test Sample Data'!N1858&lt;=30,'Control Sample Data'!N1858&gt;=30)),"Type 1","OKAY")))</f>
        <v>OKAY</v>
      </c>
    </row>
    <row r="1859" spans="1:11">
      <c r="A1859" s="68"/>
      <c r="B1859" s="95" t="str">
        <f>IF('Gene Table'!E1859="","",'Gene Table'!E1859)</f>
        <v/>
      </c>
      <c r="C1859" s="87" t="str">
        <f>'Gene Table'!B1859</f>
        <v>N09</v>
      </c>
      <c r="D1859" s="88" t="e">
        <f>Calculations!BN1860</f>
        <v>#DIV/0!</v>
      </c>
      <c r="E1859" s="88" t="e">
        <f>Calculations!BO1860</f>
        <v>#DIV/0!</v>
      </c>
      <c r="F1859" s="89" t="e">
        <f t="shared" si="136"/>
        <v>#DIV/0!</v>
      </c>
      <c r="G1859" s="89" t="e">
        <f t="shared" si="137"/>
        <v>#DIV/0!</v>
      </c>
      <c r="H1859" s="88" t="e">
        <f t="shared" si="138"/>
        <v>#DIV/0!</v>
      </c>
      <c r="I1859" s="92" t="str">
        <f>IF(OR(COUNT(Calculations!BP1860:BY1860)&lt;3,COUNT(Calculations!BZ1860:CI1860)&lt;3),"N/A",IF(ISERROR(TTEST(Calculations!BP1860:BY1860,Calculations!BZ1860:CI1860,2,2)),"N/A",TTEST(Calculations!BP1860:BY1860,Calculations!BZ1860:CI1860,2,2)))</f>
        <v>N/A</v>
      </c>
      <c r="J1859" s="88" t="e">
        <f t="shared" si="139"/>
        <v>#DIV/0!</v>
      </c>
      <c r="K1859" s="93" t="str">
        <f>IF(AND('Test Sample Data'!N1859&gt;=35,'Control Sample Data'!N1859&gt;=35),"Type 3",IF(AND('Test Sample Data'!N1859&gt;=30,'Control Sample Data'!N1859&gt;=30,OR(I1859&gt;=0.05,I1859="N/A")),"Type 2",IF(OR(AND('Test Sample Data'!N1859&gt;=30,'Control Sample Data'!N1859&lt;=30),AND('Test Sample Data'!N1859&lt;=30,'Control Sample Data'!N1859&gt;=30)),"Type 1","OKAY")))</f>
        <v>OKAY</v>
      </c>
    </row>
    <row r="1860" spans="1:11">
      <c r="A1860" s="68"/>
      <c r="B1860" s="95" t="str">
        <f>IF('Gene Table'!E1860="","",'Gene Table'!E1860)</f>
        <v/>
      </c>
      <c r="C1860" s="87" t="str">
        <f>'Gene Table'!B1860</f>
        <v>N10</v>
      </c>
      <c r="D1860" s="88" t="e">
        <f>Calculations!BN1861</f>
        <v>#DIV/0!</v>
      </c>
      <c r="E1860" s="88" t="e">
        <f>Calculations!BO1861</f>
        <v>#DIV/0!</v>
      </c>
      <c r="F1860" s="89" t="e">
        <f t="shared" si="136"/>
        <v>#DIV/0!</v>
      </c>
      <c r="G1860" s="89" t="e">
        <f t="shared" si="137"/>
        <v>#DIV/0!</v>
      </c>
      <c r="H1860" s="88" t="e">
        <f t="shared" si="138"/>
        <v>#DIV/0!</v>
      </c>
      <c r="I1860" s="92" t="str">
        <f>IF(OR(COUNT(Calculations!BP1861:BY1861)&lt;3,COUNT(Calculations!BZ1861:CI1861)&lt;3),"N/A",IF(ISERROR(TTEST(Calculations!BP1861:BY1861,Calculations!BZ1861:CI1861,2,2)),"N/A",TTEST(Calculations!BP1861:BY1861,Calculations!BZ1861:CI1861,2,2)))</f>
        <v>N/A</v>
      </c>
      <c r="J1860" s="88" t="e">
        <f t="shared" si="139"/>
        <v>#DIV/0!</v>
      </c>
      <c r="K1860" s="93" t="str">
        <f>IF(AND('Test Sample Data'!N1860&gt;=35,'Control Sample Data'!N1860&gt;=35),"Type 3",IF(AND('Test Sample Data'!N1860&gt;=30,'Control Sample Data'!N1860&gt;=30,OR(I1860&gt;=0.05,I1860="N/A")),"Type 2",IF(OR(AND('Test Sample Data'!N1860&gt;=30,'Control Sample Data'!N1860&lt;=30),AND('Test Sample Data'!N1860&lt;=30,'Control Sample Data'!N1860&gt;=30)),"Type 1","OKAY")))</f>
        <v>OKAY</v>
      </c>
    </row>
    <row r="1861" spans="1:11">
      <c r="A1861" s="68"/>
      <c r="B1861" s="95" t="str">
        <f>IF('Gene Table'!E1861="","",'Gene Table'!E1861)</f>
        <v/>
      </c>
      <c r="C1861" s="87" t="str">
        <f>'Gene Table'!B1861</f>
        <v>N11</v>
      </c>
      <c r="D1861" s="88" t="e">
        <f>Calculations!BN1862</f>
        <v>#DIV/0!</v>
      </c>
      <c r="E1861" s="88" t="e">
        <f>Calculations!BO1862</f>
        <v>#DIV/0!</v>
      </c>
      <c r="F1861" s="89" t="e">
        <f t="shared" si="136"/>
        <v>#DIV/0!</v>
      </c>
      <c r="G1861" s="89" t="e">
        <f t="shared" si="137"/>
        <v>#DIV/0!</v>
      </c>
      <c r="H1861" s="88" t="e">
        <f t="shared" si="138"/>
        <v>#DIV/0!</v>
      </c>
      <c r="I1861" s="92" t="str">
        <f>IF(OR(COUNT(Calculations!BP1862:BY1862)&lt;3,COUNT(Calculations!BZ1862:CI1862)&lt;3),"N/A",IF(ISERROR(TTEST(Calculations!BP1862:BY1862,Calculations!BZ1862:CI1862,2,2)),"N/A",TTEST(Calculations!BP1862:BY1862,Calculations!BZ1862:CI1862,2,2)))</f>
        <v>N/A</v>
      </c>
      <c r="J1861" s="88" t="e">
        <f t="shared" si="139"/>
        <v>#DIV/0!</v>
      </c>
      <c r="K1861" s="93" t="str">
        <f>IF(AND('Test Sample Data'!N1861&gt;=35,'Control Sample Data'!N1861&gt;=35),"Type 3",IF(AND('Test Sample Data'!N1861&gt;=30,'Control Sample Data'!N1861&gt;=30,OR(I1861&gt;=0.05,I1861="N/A")),"Type 2",IF(OR(AND('Test Sample Data'!N1861&gt;=30,'Control Sample Data'!N1861&lt;=30),AND('Test Sample Data'!N1861&lt;=30,'Control Sample Data'!N1861&gt;=30)),"Type 1","OKAY")))</f>
        <v>OKAY</v>
      </c>
    </row>
    <row r="1862" spans="1:11">
      <c r="A1862" s="68"/>
      <c r="B1862" s="95" t="str">
        <f>IF('Gene Table'!E1862="","",'Gene Table'!E1862)</f>
        <v/>
      </c>
      <c r="C1862" s="87" t="str">
        <f>'Gene Table'!B1862</f>
        <v>N12</v>
      </c>
      <c r="D1862" s="88" t="e">
        <f>Calculations!BN1863</f>
        <v>#DIV/0!</v>
      </c>
      <c r="E1862" s="88" t="e">
        <f>Calculations!BO1863</f>
        <v>#DIV/0!</v>
      </c>
      <c r="F1862" s="89" t="e">
        <f t="shared" si="136"/>
        <v>#DIV/0!</v>
      </c>
      <c r="G1862" s="89" t="e">
        <f t="shared" si="137"/>
        <v>#DIV/0!</v>
      </c>
      <c r="H1862" s="88" t="e">
        <f t="shared" si="138"/>
        <v>#DIV/0!</v>
      </c>
      <c r="I1862" s="92" t="str">
        <f>IF(OR(COUNT(Calculations!BP1863:BY1863)&lt;3,COUNT(Calculations!BZ1863:CI1863)&lt;3),"N/A",IF(ISERROR(TTEST(Calculations!BP1863:BY1863,Calculations!BZ1863:CI1863,2,2)),"N/A",TTEST(Calculations!BP1863:BY1863,Calculations!BZ1863:CI1863,2,2)))</f>
        <v>N/A</v>
      </c>
      <c r="J1862" s="88" t="e">
        <f t="shared" si="139"/>
        <v>#DIV/0!</v>
      </c>
      <c r="K1862" s="93" t="str">
        <f>IF(AND('Test Sample Data'!N1862&gt;=35,'Control Sample Data'!N1862&gt;=35),"Type 3",IF(AND('Test Sample Data'!N1862&gt;=30,'Control Sample Data'!N1862&gt;=30,OR(I1862&gt;=0.05,I1862="N/A")),"Type 2",IF(OR(AND('Test Sample Data'!N1862&gt;=30,'Control Sample Data'!N1862&lt;=30),AND('Test Sample Data'!N1862&lt;=30,'Control Sample Data'!N1862&gt;=30)),"Type 1","OKAY")))</f>
        <v>OKAY</v>
      </c>
    </row>
    <row r="1863" spans="1:11">
      <c r="A1863" s="68"/>
      <c r="B1863" s="95" t="str">
        <f>IF('Gene Table'!E1863="","",'Gene Table'!E1863)</f>
        <v/>
      </c>
      <c r="C1863" s="87" t="str">
        <f>'Gene Table'!B1863</f>
        <v>N13</v>
      </c>
      <c r="D1863" s="88" t="e">
        <f>Calculations!BN1864</f>
        <v>#DIV/0!</v>
      </c>
      <c r="E1863" s="88" t="e">
        <f>Calculations!BO1864</f>
        <v>#DIV/0!</v>
      </c>
      <c r="F1863" s="89" t="e">
        <f t="shared" si="136"/>
        <v>#DIV/0!</v>
      </c>
      <c r="G1863" s="89" t="e">
        <f t="shared" si="137"/>
        <v>#DIV/0!</v>
      </c>
      <c r="H1863" s="88" t="e">
        <f t="shared" si="138"/>
        <v>#DIV/0!</v>
      </c>
      <c r="I1863" s="92" t="str">
        <f>IF(OR(COUNT(Calculations!BP1864:BY1864)&lt;3,COUNT(Calculations!BZ1864:CI1864)&lt;3),"N/A",IF(ISERROR(TTEST(Calculations!BP1864:BY1864,Calculations!BZ1864:CI1864,2,2)),"N/A",TTEST(Calculations!BP1864:BY1864,Calculations!BZ1864:CI1864,2,2)))</f>
        <v>N/A</v>
      </c>
      <c r="J1863" s="88" t="e">
        <f t="shared" si="139"/>
        <v>#DIV/0!</v>
      </c>
      <c r="K1863" s="93" t="str">
        <f>IF(AND('Test Sample Data'!N1863&gt;=35,'Control Sample Data'!N1863&gt;=35),"Type 3",IF(AND('Test Sample Data'!N1863&gt;=30,'Control Sample Data'!N1863&gt;=30,OR(I1863&gt;=0.05,I1863="N/A")),"Type 2",IF(OR(AND('Test Sample Data'!N1863&gt;=30,'Control Sample Data'!N1863&lt;=30),AND('Test Sample Data'!N1863&lt;=30,'Control Sample Data'!N1863&gt;=30)),"Type 1","OKAY")))</f>
        <v>OKAY</v>
      </c>
    </row>
    <row r="1864" spans="1:11">
      <c r="A1864" s="68"/>
      <c r="B1864" s="95" t="str">
        <f>IF('Gene Table'!E1864="","",'Gene Table'!E1864)</f>
        <v/>
      </c>
      <c r="C1864" s="87" t="str">
        <f>'Gene Table'!B1864</f>
        <v>N14</v>
      </c>
      <c r="D1864" s="88" t="e">
        <f>Calculations!BN1865</f>
        <v>#DIV/0!</v>
      </c>
      <c r="E1864" s="88" t="e">
        <f>Calculations!BO1865</f>
        <v>#DIV/0!</v>
      </c>
      <c r="F1864" s="89" t="e">
        <f t="shared" si="136"/>
        <v>#DIV/0!</v>
      </c>
      <c r="G1864" s="89" t="e">
        <f t="shared" si="137"/>
        <v>#DIV/0!</v>
      </c>
      <c r="H1864" s="88" t="e">
        <f t="shared" si="138"/>
        <v>#DIV/0!</v>
      </c>
      <c r="I1864" s="92" t="str">
        <f>IF(OR(COUNT(Calculations!BP1865:BY1865)&lt;3,COUNT(Calculations!BZ1865:CI1865)&lt;3),"N/A",IF(ISERROR(TTEST(Calculations!BP1865:BY1865,Calculations!BZ1865:CI1865,2,2)),"N/A",TTEST(Calculations!BP1865:BY1865,Calculations!BZ1865:CI1865,2,2)))</f>
        <v>N/A</v>
      </c>
      <c r="J1864" s="88" t="e">
        <f t="shared" si="139"/>
        <v>#DIV/0!</v>
      </c>
      <c r="K1864" s="93" t="str">
        <f>IF(AND('Test Sample Data'!N1864&gt;=35,'Control Sample Data'!N1864&gt;=35),"Type 3",IF(AND('Test Sample Data'!N1864&gt;=30,'Control Sample Data'!N1864&gt;=30,OR(I1864&gt;=0.05,I1864="N/A")),"Type 2",IF(OR(AND('Test Sample Data'!N1864&gt;=30,'Control Sample Data'!N1864&lt;=30),AND('Test Sample Data'!N1864&lt;=30,'Control Sample Data'!N1864&gt;=30)),"Type 1","OKAY")))</f>
        <v>OKAY</v>
      </c>
    </row>
    <row r="1865" spans="1:11">
      <c r="A1865" s="68"/>
      <c r="B1865" s="95" t="str">
        <f>IF('Gene Table'!E1865="","",'Gene Table'!E1865)</f>
        <v/>
      </c>
      <c r="C1865" s="87" t="str">
        <f>'Gene Table'!B1865</f>
        <v>N15</v>
      </c>
      <c r="D1865" s="88" t="e">
        <f>Calculations!BN1866</f>
        <v>#DIV/0!</v>
      </c>
      <c r="E1865" s="88" t="e">
        <f>Calculations!BO1866</f>
        <v>#DIV/0!</v>
      </c>
      <c r="F1865" s="89" t="e">
        <f t="shared" si="136"/>
        <v>#DIV/0!</v>
      </c>
      <c r="G1865" s="89" t="e">
        <f t="shared" si="137"/>
        <v>#DIV/0!</v>
      </c>
      <c r="H1865" s="88" t="e">
        <f t="shared" si="138"/>
        <v>#DIV/0!</v>
      </c>
      <c r="I1865" s="92" t="str">
        <f>IF(OR(COUNT(Calculations!BP1866:BY1866)&lt;3,COUNT(Calculations!BZ1866:CI1866)&lt;3),"N/A",IF(ISERROR(TTEST(Calculations!BP1866:BY1866,Calculations!BZ1866:CI1866,2,2)),"N/A",TTEST(Calculations!BP1866:BY1866,Calculations!BZ1866:CI1866,2,2)))</f>
        <v>N/A</v>
      </c>
      <c r="J1865" s="88" t="e">
        <f t="shared" si="139"/>
        <v>#DIV/0!</v>
      </c>
      <c r="K1865" s="93" t="str">
        <f>IF(AND('Test Sample Data'!N1865&gt;=35,'Control Sample Data'!N1865&gt;=35),"Type 3",IF(AND('Test Sample Data'!N1865&gt;=30,'Control Sample Data'!N1865&gt;=30,OR(I1865&gt;=0.05,I1865="N/A")),"Type 2",IF(OR(AND('Test Sample Data'!N1865&gt;=30,'Control Sample Data'!N1865&lt;=30),AND('Test Sample Data'!N1865&lt;=30,'Control Sample Data'!N1865&gt;=30)),"Type 1","OKAY")))</f>
        <v>OKAY</v>
      </c>
    </row>
    <row r="1866" spans="1:11">
      <c r="A1866" s="68"/>
      <c r="B1866" s="95" t="str">
        <f>IF('Gene Table'!E1866="","",'Gene Table'!E1866)</f>
        <v/>
      </c>
      <c r="C1866" s="87" t="str">
        <f>'Gene Table'!B1866</f>
        <v>N16</v>
      </c>
      <c r="D1866" s="88" t="e">
        <f>Calculations!BN1867</f>
        <v>#DIV/0!</v>
      </c>
      <c r="E1866" s="88" t="e">
        <f>Calculations!BO1867</f>
        <v>#DIV/0!</v>
      </c>
      <c r="F1866" s="89" t="e">
        <f t="shared" si="136"/>
        <v>#DIV/0!</v>
      </c>
      <c r="G1866" s="89" t="e">
        <f t="shared" si="137"/>
        <v>#DIV/0!</v>
      </c>
      <c r="H1866" s="88" t="e">
        <f t="shared" si="138"/>
        <v>#DIV/0!</v>
      </c>
      <c r="I1866" s="92" t="str">
        <f>IF(OR(COUNT(Calculations!BP1867:BY1867)&lt;3,COUNT(Calculations!BZ1867:CI1867)&lt;3),"N/A",IF(ISERROR(TTEST(Calculations!BP1867:BY1867,Calculations!BZ1867:CI1867,2,2)),"N/A",TTEST(Calculations!BP1867:BY1867,Calculations!BZ1867:CI1867,2,2)))</f>
        <v>N/A</v>
      </c>
      <c r="J1866" s="88" t="e">
        <f t="shared" si="139"/>
        <v>#DIV/0!</v>
      </c>
      <c r="K1866" s="93" t="str">
        <f>IF(AND('Test Sample Data'!N1866&gt;=35,'Control Sample Data'!N1866&gt;=35),"Type 3",IF(AND('Test Sample Data'!N1866&gt;=30,'Control Sample Data'!N1866&gt;=30,OR(I1866&gt;=0.05,I1866="N/A")),"Type 2",IF(OR(AND('Test Sample Data'!N1866&gt;=30,'Control Sample Data'!N1866&lt;=30),AND('Test Sample Data'!N1866&lt;=30,'Control Sample Data'!N1866&gt;=30)),"Type 1","OKAY")))</f>
        <v>OKAY</v>
      </c>
    </row>
    <row r="1867" spans="1:11">
      <c r="A1867" s="68"/>
      <c r="B1867" s="95" t="str">
        <f>IF('Gene Table'!E1867="","",'Gene Table'!E1867)</f>
        <v/>
      </c>
      <c r="C1867" s="87" t="str">
        <f>'Gene Table'!B1867</f>
        <v>N17</v>
      </c>
      <c r="D1867" s="88" t="e">
        <f>Calculations!BN1868</f>
        <v>#DIV/0!</v>
      </c>
      <c r="E1867" s="88" t="e">
        <f>Calculations!BO1868</f>
        <v>#DIV/0!</v>
      </c>
      <c r="F1867" s="89" t="e">
        <f t="shared" si="136"/>
        <v>#DIV/0!</v>
      </c>
      <c r="G1867" s="89" t="e">
        <f t="shared" si="137"/>
        <v>#DIV/0!</v>
      </c>
      <c r="H1867" s="88" t="e">
        <f t="shared" si="138"/>
        <v>#DIV/0!</v>
      </c>
      <c r="I1867" s="92" t="str">
        <f>IF(OR(COUNT(Calculations!BP1868:BY1868)&lt;3,COUNT(Calculations!BZ1868:CI1868)&lt;3),"N/A",IF(ISERROR(TTEST(Calculations!BP1868:BY1868,Calculations!BZ1868:CI1868,2,2)),"N/A",TTEST(Calculations!BP1868:BY1868,Calculations!BZ1868:CI1868,2,2)))</f>
        <v>N/A</v>
      </c>
      <c r="J1867" s="88" t="e">
        <f t="shared" si="139"/>
        <v>#DIV/0!</v>
      </c>
      <c r="K1867" s="93" t="str">
        <f>IF(AND('Test Sample Data'!N1867&gt;=35,'Control Sample Data'!N1867&gt;=35),"Type 3",IF(AND('Test Sample Data'!N1867&gt;=30,'Control Sample Data'!N1867&gt;=30,OR(I1867&gt;=0.05,I1867="N/A")),"Type 2",IF(OR(AND('Test Sample Data'!N1867&gt;=30,'Control Sample Data'!N1867&lt;=30),AND('Test Sample Data'!N1867&lt;=30,'Control Sample Data'!N1867&gt;=30)),"Type 1","OKAY")))</f>
        <v>OKAY</v>
      </c>
    </row>
    <row r="1868" spans="1:11">
      <c r="A1868" s="68"/>
      <c r="B1868" s="95" t="str">
        <f>IF('Gene Table'!E1868="","",'Gene Table'!E1868)</f>
        <v/>
      </c>
      <c r="C1868" s="87" t="str">
        <f>'Gene Table'!B1868</f>
        <v>N18</v>
      </c>
      <c r="D1868" s="88" t="e">
        <f>Calculations!BN1869</f>
        <v>#DIV/0!</v>
      </c>
      <c r="E1868" s="88" t="e">
        <f>Calculations!BO1869</f>
        <v>#DIV/0!</v>
      </c>
      <c r="F1868" s="89" t="e">
        <f t="shared" si="136"/>
        <v>#DIV/0!</v>
      </c>
      <c r="G1868" s="89" t="e">
        <f t="shared" si="137"/>
        <v>#DIV/0!</v>
      </c>
      <c r="H1868" s="88" t="e">
        <f t="shared" si="138"/>
        <v>#DIV/0!</v>
      </c>
      <c r="I1868" s="92" t="str">
        <f>IF(OR(COUNT(Calculations!BP1869:BY1869)&lt;3,COUNT(Calculations!BZ1869:CI1869)&lt;3),"N/A",IF(ISERROR(TTEST(Calculations!BP1869:BY1869,Calculations!BZ1869:CI1869,2,2)),"N/A",TTEST(Calculations!BP1869:BY1869,Calculations!BZ1869:CI1869,2,2)))</f>
        <v>N/A</v>
      </c>
      <c r="J1868" s="88" t="e">
        <f t="shared" si="139"/>
        <v>#DIV/0!</v>
      </c>
      <c r="K1868" s="93" t="str">
        <f>IF(AND('Test Sample Data'!N1868&gt;=35,'Control Sample Data'!N1868&gt;=35),"Type 3",IF(AND('Test Sample Data'!N1868&gt;=30,'Control Sample Data'!N1868&gt;=30,OR(I1868&gt;=0.05,I1868="N/A")),"Type 2",IF(OR(AND('Test Sample Data'!N1868&gt;=30,'Control Sample Data'!N1868&lt;=30),AND('Test Sample Data'!N1868&lt;=30,'Control Sample Data'!N1868&gt;=30)),"Type 1","OKAY")))</f>
        <v>OKAY</v>
      </c>
    </row>
    <row r="1869" spans="1:11">
      <c r="A1869" s="68"/>
      <c r="B1869" s="95" t="str">
        <f>IF('Gene Table'!E1869="","",'Gene Table'!E1869)</f>
        <v/>
      </c>
      <c r="C1869" s="87" t="str">
        <f>'Gene Table'!B1869</f>
        <v>N19</v>
      </c>
      <c r="D1869" s="88" t="e">
        <f>Calculations!BN1870</f>
        <v>#DIV/0!</v>
      </c>
      <c r="E1869" s="88" t="e">
        <f>Calculations!BO1870</f>
        <v>#DIV/0!</v>
      </c>
      <c r="F1869" s="89" t="e">
        <f t="shared" si="136"/>
        <v>#DIV/0!</v>
      </c>
      <c r="G1869" s="89" t="e">
        <f t="shared" si="137"/>
        <v>#DIV/0!</v>
      </c>
      <c r="H1869" s="88" t="e">
        <f t="shared" si="138"/>
        <v>#DIV/0!</v>
      </c>
      <c r="I1869" s="92" t="str">
        <f>IF(OR(COUNT(Calculations!BP1870:BY1870)&lt;3,COUNT(Calculations!BZ1870:CI1870)&lt;3),"N/A",IF(ISERROR(TTEST(Calculations!BP1870:BY1870,Calculations!BZ1870:CI1870,2,2)),"N/A",TTEST(Calculations!BP1870:BY1870,Calculations!BZ1870:CI1870,2,2)))</f>
        <v>N/A</v>
      </c>
      <c r="J1869" s="88" t="e">
        <f t="shared" si="139"/>
        <v>#DIV/0!</v>
      </c>
      <c r="K1869" s="93" t="str">
        <f>IF(AND('Test Sample Data'!N1869&gt;=35,'Control Sample Data'!N1869&gt;=35),"Type 3",IF(AND('Test Sample Data'!N1869&gt;=30,'Control Sample Data'!N1869&gt;=30,OR(I1869&gt;=0.05,I1869="N/A")),"Type 2",IF(OR(AND('Test Sample Data'!N1869&gt;=30,'Control Sample Data'!N1869&lt;=30),AND('Test Sample Data'!N1869&lt;=30,'Control Sample Data'!N1869&gt;=30)),"Type 1","OKAY")))</f>
        <v>OKAY</v>
      </c>
    </row>
    <row r="1870" spans="1:11">
      <c r="A1870" s="68"/>
      <c r="B1870" s="95" t="str">
        <f>IF('Gene Table'!E1870="","",'Gene Table'!E1870)</f>
        <v/>
      </c>
      <c r="C1870" s="87" t="str">
        <f>'Gene Table'!B1870</f>
        <v>N20</v>
      </c>
      <c r="D1870" s="88" t="e">
        <f>Calculations!BN1871</f>
        <v>#DIV/0!</v>
      </c>
      <c r="E1870" s="88" t="e">
        <f>Calculations!BO1871</f>
        <v>#DIV/0!</v>
      </c>
      <c r="F1870" s="89" t="e">
        <f t="shared" si="136"/>
        <v>#DIV/0!</v>
      </c>
      <c r="G1870" s="89" t="e">
        <f t="shared" si="137"/>
        <v>#DIV/0!</v>
      </c>
      <c r="H1870" s="88" t="e">
        <f t="shared" si="138"/>
        <v>#DIV/0!</v>
      </c>
      <c r="I1870" s="92" t="str">
        <f>IF(OR(COUNT(Calculations!BP1871:BY1871)&lt;3,COUNT(Calculations!BZ1871:CI1871)&lt;3),"N/A",IF(ISERROR(TTEST(Calculations!BP1871:BY1871,Calculations!BZ1871:CI1871,2,2)),"N/A",TTEST(Calculations!BP1871:BY1871,Calculations!BZ1871:CI1871,2,2)))</f>
        <v>N/A</v>
      </c>
      <c r="J1870" s="88" t="e">
        <f t="shared" si="139"/>
        <v>#DIV/0!</v>
      </c>
      <c r="K1870" s="93" t="str">
        <f>IF(AND('Test Sample Data'!N1870&gt;=35,'Control Sample Data'!N1870&gt;=35),"Type 3",IF(AND('Test Sample Data'!N1870&gt;=30,'Control Sample Data'!N1870&gt;=30,OR(I1870&gt;=0.05,I1870="N/A")),"Type 2",IF(OR(AND('Test Sample Data'!N1870&gt;=30,'Control Sample Data'!N1870&lt;=30),AND('Test Sample Data'!N1870&lt;=30,'Control Sample Data'!N1870&gt;=30)),"Type 1","OKAY")))</f>
        <v>OKAY</v>
      </c>
    </row>
    <row r="1871" spans="1:11">
      <c r="A1871" s="68"/>
      <c r="B1871" s="95" t="str">
        <f>IF('Gene Table'!E1871="","",'Gene Table'!E1871)</f>
        <v/>
      </c>
      <c r="C1871" s="87" t="str">
        <f>'Gene Table'!B1871</f>
        <v>N21</v>
      </c>
      <c r="D1871" s="88" t="e">
        <f>Calculations!BN1872</f>
        <v>#DIV/0!</v>
      </c>
      <c r="E1871" s="88" t="e">
        <f>Calculations!BO1872</f>
        <v>#DIV/0!</v>
      </c>
      <c r="F1871" s="89" t="e">
        <f t="shared" si="136"/>
        <v>#DIV/0!</v>
      </c>
      <c r="G1871" s="89" t="e">
        <f t="shared" si="137"/>
        <v>#DIV/0!</v>
      </c>
      <c r="H1871" s="88" t="e">
        <f t="shared" si="138"/>
        <v>#DIV/0!</v>
      </c>
      <c r="I1871" s="92" t="str">
        <f>IF(OR(COUNT(Calculations!BP1872:BY1872)&lt;3,COUNT(Calculations!BZ1872:CI1872)&lt;3),"N/A",IF(ISERROR(TTEST(Calculations!BP1872:BY1872,Calculations!BZ1872:CI1872,2,2)),"N/A",TTEST(Calculations!BP1872:BY1872,Calculations!BZ1872:CI1872,2,2)))</f>
        <v>N/A</v>
      </c>
      <c r="J1871" s="88" t="e">
        <f t="shared" si="139"/>
        <v>#DIV/0!</v>
      </c>
      <c r="K1871" s="93" t="str">
        <f>IF(AND('Test Sample Data'!N1871&gt;=35,'Control Sample Data'!N1871&gt;=35),"Type 3",IF(AND('Test Sample Data'!N1871&gt;=30,'Control Sample Data'!N1871&gt;=30,OR(I1871&gt;=0.05,I1871="N/A")),"Type 2",IF(OR(AND('Test Sample Data'!N1871&gt;=30,'Control Sample Data'!N1871&lt;=30),AND('Test Sample Data'!N1871&lt;=30,'Control Sample Data'!N1871&gt;=30)),"Type 1","OKAY")))</f>
        <v>OKAY</v>
      </c>
    </row>
    <row r="1872" spans="1:11">
      <c r="A1872" s="68"/>
      <c r="B1872" s="95" t="str">
        <f>IF('Gene Table'!E1872="","",'Gene Table'!E1872)</f>
        <v/>
      </c>
      <c r="C1872" s="87" t="str">
        <f>'Gene Table'!B1872</f>
        <v>N22</v>
      </c>
      <c r="D1872" s="88" t="e">
        <f>Calculations!BN1873</f>
        <v>#DIV/0!</v>
      </c>
      <c r="E1872" s="88" t="e">
        <f>Calculations!BO1873</f>
        <v>#DIV/0!</v>
      </c>
      <c r="F1872" s="89" t="e">
        <f t="shared" si="136"/>
        <v>#DIV/0!</v>
      </c>
      <c r="G1872" s="89" t="e">
        <f t="shared" si="137"/>
        <v>#DIV/0!</v>
      </c>
      <c r="H1872" s="88" t="e">
        <f t="shared" si="138"/>
        <v>#DIV/0!</v>
      </c>
      <c r="I1872" s="92" t="str">
        <f>IF(OR(COUNT(Calculations!BP1873:BY1873)&lt;3,COUNT(Calculations!BZ1873:CI1873)&lt;3),"N/A",IF(ISERROR(TTEST(Calculations!BP1873:BY1873,Calculations!BZ1873:CI1873,2,2)),"N/A",TTEST(Calculations!BP1873:BY1873,Calculations!BZ1873:CI1873,2,2)))</f>
        <v>N/A</v>
      </c>
      <c r="J1872" s="88" t="e">
        <f t="shared" si="139"/>
        <v>#DIV/0!</v>
      </c>
      <c r="K1872" s="93" t="str">
        <f>IF(AND('Test Sample Data'!N1872&gt;=35,'Control Sample Data'!N1872&gt;=35),"Type 3",IF(AND('Test Sample Data'!N1872&gt;=30,'Control Sample Data'!N1872&gt;=30,OR(I1872&gt;=0.05,I1872="N/A")),"Type 2",IF(OR(AND('Test Sample Data'!N1872&gt;=30,'Control Sample Data'!N1872&lt;=30),AND('Test Sample Data'!N1872&lt;=30,'Control Sample Data'!N1872&gt;=30)),"Type 1","OKAY")))</f>
        <v>OKAY</v>
      </c>
    </row>
    <row r="1873" spans="1:11">
      <c r="A1873" s="68"/>
      <c r="B1873" s="95" t="str">
        <f>IF('Gene Table'!E1873="","",'Gene Table'!E1873)</f>
        <v/>
      </c>
      <c r="C1873" s="87" t="str">
        <f>'Gene Table'!B1873</f>
        <v>N23</v>
      </c>
      <c r="D1873" s="88" t="e">
        <f>Calculations!BN1874</f>
        <v>#DIV/0!</v>
      </c>
      <c r="E1873" s="88" t="e">
        <f>Calculations!BO1874</f>
        <v>#DIV/0!</v>
      </c>
      <c r="F1873" s="89" t="e">
        <f t="shared" si="136"/>
        <v>#DIV/0!</v>
      </c>
      <c r="G1873" s="89" t="e">
        <f t="shared" si="137"/>
        <v>#DIV/0!</v>
      </c>
      <c r="H1873" s="88" t="e">
        <f t="shared" si="138"/>
        <v>#DIV/0!</v>
      </c>
      <c r="I1873" s="92" t="str">
        <f>IF(OR(COUNT(Calculations!BP1874:BY1874)&lt;3,COUNT(Calculations!BZ1874:CI1874)&lt;3),"N/A",IF(ISERROR(TTEST(Calculations!BP1874:BY1874,Calculations!BZ1874:CI1874,2,2)),"N/A",TTEST(Calculations!BP1874:BY1874,Calculations!BZ1874:CI1874,2,2)))</f>
        <v>N/A</v>
      </c>
      <c r="J1873" s="88" t="e">
        <f t="shared" si="139"/>
        <v>#DIV/0!</v>
      </c>
      <c r="K1873" s="93" t="str">
        <f>IF(AND('Test Sample Data'!N1873&gt;=35,'Control Sample Data'!N1873&gt;=35),"Type 3",IF(AND('Test Sample Data'!N1873&gt;=30,'Control Sample Data'!N1873&gt;=30,OR(I1873&gt;=0.05,I1873="N/A")),"Type 2",IF(OR(AND('Test Sample Data'!N1873&gt;=30,'Control Sample Data'!N1873&lt;=30),AND('Test Sample Data'!N1873&lt;=30,'Control Sample Data'!N1873&gt;=30)),"Type 1","OKAY")))</f>
        <v>OKAY</v>
      </c>
    </row>
    <row r="1874" spans="1:11">
      <c r="A1874" s="68"/>
      <c r="B1874" s="95" t="str">
        <f>IF('Gene Table'!E1874="","",'Gene Table'!E1874)</f>
        <v/>
      </c>
      <c r="C1874" s="87" t="str">
        <f>'Gene Table'!B1874</f>
        <v>N24</v>
      </c>
      <c r="D1874" s="88" t="e">
        <f>Calculations!BN1875</f>
        <v>#DIV/0!</v>
      </c>
      <c r="E1874" s="88" t="e">
        <f>Calculations!BO1875</f>
        <v>#DIV/0!</v>
      </c>
      <c r="F1874" s="89" t="e">
        <f t="shared" si="136"/>
        <v>#DIV/0!</v>
      </c>
      <c r="G1874" s="89" t="e">
        <f t="shared" si="137"/>
        <v>#DIV/0!</v>
      </c>
      <c r="H1874" s="88" t="e">
        <f t="shared" si="138"/>
        <v>#DIV/0!</v>
      </c>
      <c r="I1874" s="92" t="str">
        <f>IF(OR(COUNT(Calculations!BP1875:BY1875)&lt;3,COUNT(Calculations!BZ1875:CI1875)&lt;3),"N/A",IF(ISERROR(TTEST(Calculations!BP1875:BY1875,Calculations!BZ1875:CI1875,2,2)),"N/A",TTEST(Calculations!BP1875:BY1875,Calculations!BZ1875:CI1875,2,2)))</f>
        <v>N/A</v>
      </c>
      <c r="J1874" s="88" t="e">
        <f t="shared" si="139"/>
        <v>#DIV/0!</v>
      </c>
      <c r="K1874" s="93" t="str">
        <f>IF(AND('Test Sample Data'!N1874&gt;=35,'Control Sample Data'!N1874&gt;=35),"Type 3",IF(AND('Test Sample Data'!N1874&gt;=30,'Control Sample Data'!N1874&gt;=30,OR(I1874&gt;=0.05,I1874="N/A")),"Type 2",IF(OR(AND('Test Sample Data'!N1874&gt;=30,'Control Sample Data'!N1874&lt;=30),AND('Test Sample Data'!N1874&lt;=30,'Control Sample Data'!N1874&gt;=30)),"Type 1","OKAY")))</f>
        <v>OKAY</v>
      </c>
    </row>
    <row r="1875" spans="1:11">
      <c r="A1875" s="68"/>
      <c r="B1875" s="95" t="str">
        <f>IF('Gene Table'!E1875="","",'Gene Table'!E1875)</f>
        <v>hsa-miR-1245b-5p</v>
      </c>
      <c r="C1875" s="87" t="str">
        <f>'Gene Table'!B1875</f>
        <v>O01</v>
      </c>
      <c r="D1875" s="88" t="e">
        <f>Calculations!BN1876</f>
        <v>#DIV/0!</v>
      </c>
      <c r="E1875" s="88" t="e">
        <f>Calculations!BO1876</f>
        <v>#DIV/0!</v>
      </c>
      <c r="F1875" s="89" t="e">
        <f t="shared" si="136"/>
        <v>#DIV/0!</v>
      </c>
      <c r="G1875" s="89" t="e">
        <f t="shared" si="137"/>
        <v>#DIV/0!</v>
      </c>
      <c r="H1875" s="88" t="e">
        <f t="shared" si="138"/>
        <v>#DIV/0!</v>
      </c>
      <c r="I1875" s="92" t="str">
        <f>IF(OR(COUNT(Calculations!BP1876:BY1876)&lt;3,COUNT(Calculations!BZ1876:CI1876)&lt;3),"N/A",IF(ISERROR(TTEST(Calculations!BP1876:BY1876,Calculations!BZ1876:CI1876,2,2)),"N/A",TTEST(Calculations!BP1876:BY1876,Calculations!BZ1876:CI1876,2,2)))</f>
        <v>N/A</v>
      </c>
      <c r="J1875" s="88" t="e">
        <f t="shared" si="139"/>
        <v>#DIV/0!</v>
      </c>
      <c r="K1875" s="93" t="str">
        <f>IF(AND('Test Sample Data'!N1875&gt;=35,'Control Sample Data'!N1875&gt;=35),"Type 3",IF(AND('Test Sample Data'!N1875&gt;=30,'Control Sample Data'!N1875&gt;=30,OR(I1875&gt;=0.05,I1875="N/A")),"Type 2",IF(OR(AND('Test Sample Data'!N1875&gt;=30,'Control Sample Data'!N1875&lt;=30),AND('Test Sample Data'!N1875&lt;=30,'Control Sample Data'!N1875&gt;=30)),"Type 1","OKAY")))</f>
        <v>OKAY</v>
      </c>
    </row>
    <row r="1876" spans="1:11">
      <c r="A1876" s="68"/>
      <c r="B1876" s="95" t="str">
        <f>IF('Gene Table'!E1876="","",'Gene Table'!E1876)</f>
        <v>hsa-miR-5196-3p</v>
      </c>
      <c r="C1876" s="87" t="str">
        <f>'Gene Table'!B1876</f>
        <v>O02</v>
      </c>
      <c r="D1876" s="88" t="e">
        <f>Calculations!BN1877</f>
        <v>#DIV/0!</v>
      </c>
      <c r="E1876" s="88" t="e">
        <f>Calculations!BO1877</f>
        <v>#DIV/0!</v>
      </c>
      <c r="F1876" s="89" t="e">
        <f t="shared" si="136"/>
        <v>#DIV/0!</v>
      </c>
      <c r="G1876" s="89" t="e">
        <f t="shared" si="137"/>
        <v>#DIV/0!</v>
      </c>
      <c r="H1876" s="88" t="e">
        <f t="shared" si="138"/>
        <v>#DIV/0!</v>
      </c>
      <c r="I1876" s="92" t="str">
        <f>IF(OR(COUNT(Calculations!BP1877:BY1877)&lt;3,COUNT(Calculations!BZ1877:CI1877)&lt;3),"N/A",IF(ISERROR(TTEST(Calculations!BP1877:BY1877,Calculations!BZ1877:CI1877,2,2)),"N/A",TTEST(Calculations!BP1877:BY1877,Calculations!BZ1877:CI1877,2,2)))</f>
        <v>N/A</v>
      </c>
      <c r="J1876" s="88" t="e">
        <f t="shared" si="139"/>
        <v>#DIV/0!</v>
      </c>
      <c r="K1876" s="93" t="str">
        <f>IF(AND('Test Sample Data'!N1876&gt;=35,'Control Sample Data'!N1876&gt;=35),"Type 3",IF(AND('Test Sample Data'!N1876&gt;=30,'Control Sample Data'!N1876&gt;=30,OR(I1876&gt;=0.05,I1876="N/A")),"Type 2",IF(OR(AND('Test Sample Data'!N1876&gt;=30,'Control Sample Data'!N1876&lt;=30),AND('Test Sample Data'!N1876&lt;=30,'Control Sample Data'!N1876&gt;=30)),"Type 1","OKAY")))</f>
        <v>OKAY</v>
      </c>
    </row>
    <row r="1877" spans="1:11">
      <c r="A1877" s="68"/>
      <c r="B1877" s="95" t="str">
        <f>IF('Gene Table'!E1877="","",'Gene Table'!E1877)</f>
        <v>hsa-miR-1245b-3p</v>
      </c>
      <c r="C1877" s="87" t="str">
        <f>'Gene Table'!B1877</f>
        <v>O03</v>
      </c>
      <c r="D1877" s="88" t="e">
        <f>Calculations!BN1878</f>
        <v>#DIV/0!</v>
      </c>
      <c r="E1877" s="88" t="e">
        <f>Calculations!BO1878</f>
        <v>#DIV/0!</v>
      </c>
      <c r="F1877" s="89" t="e">
        <f t="shared" si="136"/>
        <v>#DIV/0!</v>
      </c>
      <c r="G1877" s="89" t="e">
        <f t="shared" si="137"/>
        <v>#DIV/0!</v>
      </c>
      <c r="H1877" s="88" t="e">
        <f t="shared" si="138"/>
        <v>#DIV/0!</v>
      </c>
      <c r="I1877" s="92" t="str">
        <f>IF(OR(COUNT(Calculations!BP1878:BY1878)&lt;3,COUNT(Calculations!BZ1878:CI1878)&lt;3),"N/A",IF(ISERROR(TTEST(Calculations!BP1878:BY1878,Calculations!BZ1878:CI1878,2,2)),"N/A",TTEST(Calculations!BP1878:BY1878,Calculations!BZ1878:CI1878,2,2)))</f>
        <v>N/A</v>
      </c>
      <c r="J1877" s="88" t="e">
        <f t="shared" si="139"/>
        <v>#DIV/0!</v>
      </c>
      <c r="K1877" s="93" t="str">
        <f>IF(AND('Test Sample Data'!N1877&gt;=35,'Control Sample Data'!N1877&gt;=35),"Type 3",IF(AND('Test Sample Data'!N1877&gt;=30,'Control Sample Data'!N1877&gt;=30,OR(I1877&gt;=0.05,I1877="N/A")),"Type 2",IF(OR(AND('Test Sample Data'!N1877&gt;=30,'Control Sample Data'!N1877&lt;=30),AND('Test Sample Data'!N1877&lt;=30,'Control Sample Data'!N1877&gt;=30)),"Type 1","OKAY")))</f>
        <v>OKAY</v>
      </c>
    </row>
    <row r="1878" spans="1:11">
      <c r="A1878" s="68"/>
      <c r="B1878" s="95" t="str">
        <f>IF('Gene Table'!E1878="","",'Gene Table'!E1878)</f>
        <v>hsa-miR-5197-5p</v>
      </c>
      <c r="C1878" s="87" t="str">
        <f>'Gene Table'!B1878</f>
        <v>O04</v>
      </c>
      <c r="D1878" s="88" t="e">
        <f>Calculations!BN1879</f>
        <v>#DIV/0!</v>
      </c>
      <c r="E1878" s="88" t="e">
        <f>Calculations!BO1879</f>
        <v>#DIV/0!</v>
      </c>
      <c r="F1878" s="89" t="e">
        <f t="shared" si="136"/>
        <v>#DIV/0!</v>
      </c>
      <c r="G1878" s="89" t="e">
        <f t="shared" si="137"/>
        <v>#DIV/0!</v>
      </c>
      <c r="H1878" s="88" t="e">
        <f t="shared" si="138"/>
        <v>#DIV/0!</v>
      </c>
      <c r="I1878" s="92" t="str">
        <f>IF(OR(COUNT(Calculations!BP1879:BY1879)&lt;3,COUNT(Calculations!BZ1879:CI1879)&lt;3),"N/A",IF(ISERROR(TTEST(Calculations!BP1879:BY1879,Calculations!BZ1879:CI1879,2,2)),"N/A",TTEST(Calculations!BP1879:BY1879,Calculations!BZ1879:CI1879,2,2)))</f>
        <v>N/A</v>
      </c>
      <c r="J1878" s="88" t="e">
        <f t="shared" si="139"/>
        <v>#DIV/0!</v>
      </c>
      <c r="K1878" s="93" t="str">
        <f>IF(AND('Test Sample Data'!N1878&gt;=35,'Control Sample Data'!N1878&gt;=35),"Type 3",IF(AND('Test Sample Data'!N1878&gt;=30,'Control Sample Data'!N1878&gt;=30,OR(I1878&gt;=0.05,I1878="N/A")),"Type 2",IF(OR(AND('Test Sample Data'!N1878&gt;=30,'Control Sample Data'!N1878&lt;=30),AND('Test Sample Data'!N1878&lt;=30,'Control Sample Data'!N1878&gt;=30)),"Type 1","OKAY")))</f>
        <v>OKAY</v>
      </c>
    </row>
    <row r="1879" spans="1:11">
      <c r="A1879" s="68"/>
      <c r="B1879" s="95" t="str">
        <f>IF('Gene Table'!E1879="","",'Gene Table'!E1879)</f>
        <v>hsa-miR-2467-5p</v>
      </c>
      <c r="C1879" s="87" t="str">
        <f>'Gene Table'!B1879</f>
        <v>O05</v>
      </c>
      <c r="D1879" s="88" t="e">
        <f>Calculations!BN1880</f>
        <v>#DIV/0!</v>
      </c>
      <c r="E1879" s="88" t="e">
        <f>Calculations!BO1880</f>
        <v>#DIV/0!</v>
      </c>
      <c r="F1879" s="89" t="e">
        <f t="shared" si="136"/>
        <v>#DIV/0!</v>
      </c>
      <c r="G1879" s="89" t="e">
        <f t="shared" si="137"/>
        <v>#DIV/0!</v>
      </c>
      <c r="H1879" s="88" t="e">
        <f t="shared" si="138"/>
        <v>#DIV/0!</v>
      </c>
      <c r="I1879" s="92" t="str">
        <f>IF(OR(COUNT(Calculations!BP1880:BY1880)&lt;3,COUNT(Calculations!BZ1880:CI1880)&lt;3),"N/A",IF(ISERROR(TTEST(Calculations!BP1880:BY1880,Calculations!BZ1880:CI1880,2,2)),"N/A",TTEST(Calculations!BP1880:BY1880,Calculations!BZ1880:CI1880,2,2)))</f>
        <v>N/A</v>
      </c>
      <c r="J1879" s="88" t="e">
        <f t="shared" si="139"/>
        <v>#DIV/0!</v>
      </c>
      <c r="K1879" s="93" t="str">
        <f>IF(AND('Test Sample Data'!N1879&gt;=35,'Control Sample Data'!N1879&gt;=35),"Type 3",IF(AND('Test Sample Data'!N1879&gt;=30,'Control Sample Data'!N1879&gt;=30,OR(I1879&gt;=0.05,I1879="N/A")),"Type 2",IF(OR(AND('Test Sample Data'!N1879&gt;=30,'Control Sample Data'!N1879&lt;=30),AND('Test Sample Data'!N1879&lt;=30,'Control Sample Data'!N1879&gt;=30)),"Type 1","OKAY")))</f>
        <v>OKAY</v>
      </c>
    </row>
    <row r="1880" spans="1:11">
      <c r="A1880" s="68"/>
      <c r="B1880" s="95" t="str">
        <f>IF('Gene Table'!E1880="","",'Gene Table'!E1880)</f>
        <v>hsa-miR-5197-3p</v>
      </c>
      <c r="C1880" s="87" t="str">
        <f>'Gene Table'!B1880</f>
        <v>O06</v>
      </c>
      <c r="D1880" s="88" t="e">
        <f>Calculations!BN1881</f>
        <v>#DIV/0!</v>
      </c>
      <c r="E1880" s="88" t="e">
        <f>Calculations!BO1881</f>
        <v>#DIV/0!</v>
      </c>
      <c r="F1880" s="89" t="e">
        <f t="shared" si="136"/>
        <v>#DIV/0!</v>
      </c>
      <c r="G1880" s="89" t="e">
        <f t="shared" si="137"/>
        <v>#DIV/0!</v>
      </c>
      <c r="H1880" s="88" t="e">
        <f t="shared" si="138"/>
        <v>#DIV/0!</v>
      </c>
      <c r="I1880" s="92" t="str">
        <f>IF(OR(COUNT(Calculations!BP1881:BY1881)&lt;3,COUNT(Calculations!BZ1881:CI1881)&lt;3),"N/A",IF(ISERROR(TTEST(Calculations!BP1881:BY1881,Calculations!BZ1881:CI1881,2,2)),"N/A",TTEST(Calculations!BP1881:BY1881,Calculations!BZ1881:CI1881,2,2)))</f>
        <v>N/A</v>
      </c>
      <c r="J1880" s="88" t="e">
        <f t="shared" si="139"/>
        <v>#DIV/0!</v>
      </c>
      <c r="K1880" s="93" t="str">
        <f>IF(AND('Test Sample Data'!N1880&gt;=35,'Control Sample Data'!N1880&gt;=35),"Type 3",IF(AND('Test Sample Data'!N1880&gt;=30,'Control Sample Data'!N1880&gt;=30,OR(I1880&gt;=0.05,I1880="N/A")),"Type 2",IF(OR(AND('Test Sample Data'!N1880&gt;=30,'Control Sample Data'!N1880&lt;=30),AND('Test Sample Data'!N1880&lt;=30,'Control Sample Data'!N1880&gt;=30)),"Type 1","OKAY")))</f>
        <v>OKAY</v>
      </c>
    </row>
    <row r="1881" spans="1:11">
      <c r="A1881" s="68"/>
      <c r="B1881" s="95" t="str">
        <f>IF('Gene Table'!E1881="","",'Gene Table'!E1881)</f>
        <v>hsa-miR-2467-3p</v>
      </c>
      <c r="C1881" s="87" t="str">
        <f>'Gene Table'!B1881</f>
        <v>O07</v>
      </c>
      <c r="D1881" s="88" t="e">
        <f>Calculations!BN1882</f>
        <v>#DIV/0!</v>
      </c>
      <c r="E1881" s="88" t="e">
        <f>Calculations!BO1882</f>
        <v>#DIV/0!</v>
      </c>
      <c r="F1881" s="89" t="e">
        <f t="shared" si="136"/>
        <v>#DIV/0!</v>
      </c>
      <c r="G1881" s="89" t="e">
        <f t="shared" si="137"/>
        <v>#DIV/0!</v>
      </c>
      <c r="H1881" s="88" t="e">
        <f t="shared" si="138"/>
        <v>#DIV/0!</v>
      </c>
      <c r="I1881" s="92" t="str">
        <f>IF(OR(COUNT(Calculations!BP1882:BY1882)&lt;3,COUNT(Calculations!BZ1882:CI1882)&lt;3),"N/A",IF(ISERROR(TTEST(Calculations!BP1882:BY1882,Calculations!BZ1882:CI1882,2,2)),"N/A",TTEST(Calculations!BP1882:BY1882,Calculations!BZ1882:CI1882,2,2)))</f>
        <v>N/A</v>
      </c>
      <c r="J1881" s="88" t="e">
        <f t="shared" si="139"/>
        <v>#DIV/0!</v>
      </c>
      <c r="K1881" s="93" t="str">
        <f>IF(AND('Test Sample Data'!N1881&gt;=35,'Control Sample Data'!N1881&gt;=35),"Type 3",IF(AND('Test Sample Data'!N1881&gt;=30,'Control Sample Data'!N1881&gt;=30,OR(I1881&gt;=0.05,I1881="N/A")),"Type 2",IF(OR(AND('Test Sample Data'!N1881&gt;=30,'Control Sample Data'!N1881&lt;=30),AND('Test Sample Data'!N1881&lt;=30,'Control Sample Data'!N1881&gt;=30)),"Type 1","OKAY")))</f>
        <v>OKAY</v>
      </c>
    </row>
    <row r="1882" spans="1:11">
      <c r="A1882" s="68"/>
      <c r="B1882" s="95" t="str">
        <f>IF('Gene Table'!E1882="","",'Gene Table'!E1882)</f>
        <v>hsa-miR-4524b-5p</v>
      </c>
      <c r="C1882" s="87" t="str">
        <f>'Gene Table'!B1882</f>
        <v>O08</v>
      </c>
      <c r="D1882" s="88" t="e">
        <f>Calculations!BN1883</f>
        <v>#DIV/0!</v>
      </c>
      <c r="E1882" s="88" t="e">
        <f>Calculations!BO1883</f>
        <v>#DIV/0!</v>
      </c>
      <c r="F1882" s="89" t="e">
        <f t="shared" si="136"/>
        <v>#DIV/0!</v>
      </c>
      <c r="G1882" s="89" t="e">
        <f t="shared" si="137"/>
        <v>#DIV/0!</v>
      </c>
      <c r="H1882" s="88" t="e">
        <f t="shared" si="138"/>
        <v>#DIV/0!</v>
      </c>
      <c r="I1882" s="92" t="str">
        <f>IF(OR(COUNT(Calculations!BP1883:BY1883)&lt;3,COUNT(Calculations!BZ1883:CI1883)&lt;3),"N/A",IF(ISERROR(TTEST(Calculations!BP1883:BY1883,Calculations!BZ1883:CI1883,2,2)),"N/A",TTEST(Calculations!BP1883:BY1883,Calculations!BZ1883:CI1883,2,2)))</f>
        <v>N/A</v>
      </c>
      <c r="J1882" s="88" t="e">
        <f t="shared" si="139"/>
        <v>#DIV/0!</v>
      </c>
      <c r="K1882" s="93" t="str">
        <f>IF(AND('Test Sample Data'!N1882&gt;=35,'Control Sample Data'!N1882&gt;=35),"Type 3",IF(AND('Test Sample Data'!N1882&gt;=30,'Control Sample Data'!N1882&gt;=30,OR(I1882&gt;=0.05,I1882="N/A")),"Type 2",IF(OR(AND('Test Sample Data'!N1882&gt;=30,'Control Sample Data'!N1882&lt;=30),AND('Test Sample Data'!N1882&lt;=30,'Control Sample Data'!N1882&gt;=30)),"Type 1","OKAY")))</f>
        <v>OKAY</v>
      </c>
    </row>
    <row r="1883" spans="1:11">
      <c r="A1883" s="68"/>
      <c r="B1883" s="95" t="str">
        <f>IF('Gene Table'!E1883="","",'Gene Table'!E1883)</f>
        <v>hsa-miR-4786-5p</v>
      </c>
      <c r="C1883" s="87" t="str">
        <f>'Gene Table'!B1883</f>
        <v>O09</v>
      </c>
      <c r="D1883" s="88" t="e">
        <f>Calculations!BN1884</f>
        <v>#DIV/0!</v>
      </c>
      <c r="E1883" s="88" t="e">
        <f>Calculations!BO1884</f>
        <v>#DIV/0!</v>
      </c>
      <c r="F1883" s="89" t="e">
        <f t="shared" si="136"/>
        <v>#DIV/0!</v>
      </c>
      <c r="G1883" s="89" t="e">
        <f t="shared" si="137"/>
        <v>#DIV/0!</v>
      </c>
      <c r="H1883" s="88" t="e">
        <f t="shared" si="138"/>
        <v>#DIV/0!</v>
      </c>
      <c r="I1883" s="92" t="str">
        <f>IF(OR(COUNT(Calculations!BP1884:BY1884)&lt;3,COUNT(Calculations!BZ1884:CI1884)&lt;3),"N/A",IF(ISERROR(TTEST(Calculations!BP1884:BY1884,Calculations!BZ1884:CI1884,2,2)),"N/A",TTEST(Calculations!BP1884:BY1884,Calculations!BZ1884:CI1884,2,2)))</f>
        <v>N/A</v>
      </c>
      <c r="J1883" s="88" t="e">
        <f t="shared" si="139"/>
        <v>#DIV/0!</v>
      </c>
      <c r="K1883" s="93" t="str">
        <f>IF(AND('Test Sample Data'!N1883&gt;=35,'Control Sample Data'!N1883&gt;=35),"Type 3",IF(AND('Test Sample Data'!N1883&gt;=30,'Control Sample Data'!N1883&gt;=30,OR(I1883&gt;=0.05,I1883="N/A")),"Type 2",IF(OR(AND('Test Sample Data'!N1883&gt;=30,'Control Sample Data'!N1883&lt;=30),AND('Test Sample Data'!N1883&lt;=30,'Control Sample Data'!N1883&gt;=30)),"Type 1","OKAY")))</f>
        <v>OKAY</v>
      </c>
    </row>
    <row r="1884" spans="1:11">
      <c r="A1884" s="68"/>
      <c r="B1884" s="95" t="str">
        <f>IF('Gene Table'!E1884="","",'Gene Table'!E1884)</f>
        <v>hsa-miR-4524b-3p</v>
      </c>
      <c r="C1884" s="87" t="str">
        <f>'Gene Table'!B1884</f>
        <v>O10</v>
      </c>
      <c r="D1884" s="88" t="e">
        <f>Calculations!BN1885</f>
        <v>#DIV/0!</v>
      </c>
      <c r="E1884" s="88" t="e">
        <f>Calculations!BO1885</f>
        <v>#DIV/0!</v>
      </c>
      <c r="F1884" s="89" t="e">
        <f t="shared" si="136"/>
        <v>#DIV/0!</v>
      </c>
      <c r="G1884" s="89" t="e">
        <f t="shared" si="137"/>
        <v>#DIV/0!</v>
      </c>
      <c r="H1884" s="88" t="e">
        <f t="shared" si="138"/>
        <v>#DIV/0!</v>
      </c>
      <c r="I1884" s="92" t="str">
        <f>IF(OR(COUNT(Calculations!BP1885:BY1885)&lt;3,COUNT(Calculations!BZ1885:CI1885)&lt;3),"N/A",IF(ISERROR(TTEST(Calculations!BP1885:BY1885,Calculations!BZ1885:CI1885,2,2)),"N/A",TTEST(Calculations!BP1885:BY1885,Calculations!BZ1885:CI1885,2,2)))</f>
        <v>N/A</v>
      </c>
      <c r="J1884" s="88" t="e">
        <f t="shared" si="139"/>
        <v>#DIV/0!</v>
      </c>
      <c r="K1884" s="93" t="str">
        <f>IF(AND('Test Sample Data'!N1884&gt;=35,'Control Sample Data'!N1884&gt;=35),"Type 3",IF(AND('Test Sample Data'!N1884&gt;=30,'Control Sample Data'!N1884&gt;=30,OR(I1884&gt;=0.05,I1884="N/A")),"Type 2",IF(OR(AND('Test Sample Data'!N1884&gt;=30,'Control Sample Data'!N1884&lt;=30),AND('Test Sample Data'!N1884&lt;=30,'Control Sample Data'!N1884&gt;=30)),"Type 1","OKAY")))</f>
        <v>OKAY</v>
      </c>
    </row>
    <row r="1885" spans="1:11">
      <c r="A1885" s="68"/>
      <c r="B1885" s="95" t="str">
        <f>IF('Gene Table'!E1885="","",'Gene Table'!E1885)</f>
        <v>hsa-miR-4786-3p</v>
      </c>
      <c r="C1885" s="87" t="str">
        <f>'Gene Table'!B1885</f>
        <v>O11</v>
      </c>
      <c r="D1885" s="88" t="e">
        <f>Calculations!BN1886</f>
        <v>#DIV/0!</v>
      </c>
      <c r="E1885" s="88" t="e">
        <f>Calculations!BO1886</f>
        <v>#DIV/0!</v>
      </c>
      <c r="F1885" s="89" t="e">
        <f t="shared" si="136"/>
        <v>#DIV/0!</v>
      </c>
      <c r="G1885" s="89" t="e">
        <f t="shared" si="137"/>
        <v>#DIV/0!</v>
      </c>
      <c r="H1885" s="88" t="e">
        <f t="shared" si="138"/>
        <v>#DIV/0!</v>
      </c>
      <c r="I1885" s="92" t="str">
        <f>IF(OR(COUNT(Calculations!BP1886:BY1886)&lt;3,COUNT(Calculations!BZ1886:CI1886)&lt;3),"N/A",IF(ISERROR(TTEST(Calculations!BP1886:BY1886,Calculations!BZ1886:CI1886,2,2)),"N/A",TTEST(Calculations!BP1886:BY1886,Calculations!BZ1886:CI1886,2,2)))</f>
        <v>N/A</v>
      </c>
      <c r="J1885" s="88" t="e">
        <f t="shared" si="139"/>
        <v>#DIV/0!</v>
      </c>
      <c r="K1885" s="93" t="str">
        <f>IF(AND('Test Sample Data'!N1885&gt;=35,'Control Sample Data'!N1885&gt;=35),"Type 3",IF(AND('Test Sample Data'!N1885&gt;=30,'Control Sample Data'!N1885&gt;=30,OR(I1885&gt;=0.05,I1885="N/A")),"Type 2",IF(OR(AND('Test Sample Data'!N1885&gt;=30,'Control Sample Data'!N1885&lt;=30),AND('Test Sample Data'!N1885&lt;=30,'Control Sample Data'!N1885&gt;=30)),"Type 1","OKAY")))</f>
        <v>OKAY</v>
      </c>
    </row>
    <row r="1886" spans="1:11">
      <c r="A1886" s="68"/>
      <c r="B1886" s="95" t="str">
        <f>IF('Gene Table'!E1886="","",'Gene Table'!E1886)</f>
        <v>hsa-miR-5571-5p</v>
      </c>
      <c r="C1886" s="87" t="str">
        <f>'Gene Table'!B1886</f>
        <v>O12</v>
      </c>
      <c r="D1886" s="88" t="e">
        <f>Calculations!BN1887</f>
        <v>#DIV/0!</v>
      </c>
      <c r="E1886" s="88" t="e">
        <f>Calculations!BO1887</f>
        <v>#DIV/0!</v>
      </c>
      <c r="F1886" s="89" t="e">
        <f t="shared" si="136"/>
        <v>#DIV/0!</v>
      </c>
      <c r="G1886" s="89" t="e">
        <f t="shared" si="137"/>
        <v>#DIV/0!</v>
      </c>
      <c r="H1886" s="88" t="e">
        <f t="shared" si="138"/>
        <v>#DIV/0!</v>
      </c>
      <c r="I1886" s="92" t="str">
        <f>IF(OR(COUNT(Calculations!BP1887:BY1887)&lt;3,COUNT(Calculations!BZ1887:CI1887)&lt;3),"N/A",IF(ISERROR(TTEST(Calculations!BP1887:BY1887,Calculations!BZ1887:CI1887,2,2)),"N/A",TTEST(Calculations!BP1887:BY1887,Calculations!BZ1887:CI1887,2,2)))</f>
        <v>N/A</v>
      </c>
      <c r="J1886" s="88" t="e">
        <f t="shared" si="139"/>
        <v>#DIV/0!</v>
      </c>
      <c r="K1886" s="93" t="str">
        <f>IF(AND('Test Sample Data'!N1886&gt;=35,'Control Sample Data'!N1886&gt;=35),"Type 3",IF(AND('Test Sample Data'!N1886&gt;=30,'Control Sample Data'!N1886&gt;=30,OR(I1886&gt;=0.05,I1886="N/A")),"Type 2",IF(OR(AND('Test Sample Data'!N1886&gt;=30,'Control Sample Data'!N1886&lt;=30),AND('Test Sample Data'!N1886&lt;=30,'Control Sample Data'!N1886&gt;=30)),"Type 1","OKAY")))</f>
        <v>OKAY</v>
      </c>
    </row>
    <row r="1887" spans="1:11">
      <c r="A1887" s="68"/>
      <c r="B1887" s="95" t="str">
        <f>IF('Gene Table'!E1887="","",'Gene Table'!E1887)</f>
        <v>hsa-miR-4787-5p</v>
      </c>
      <c r="C1887" s="87" t="str">
        <f>'Gene Table'!B1887</f>
        <v>O13</v>
      </c>
      <c r="D1887" s="88" t="e">
        <f>Calculations!BN1888</f>
        <v>#DIV/0!</v>
      </c>
      <c r="E1887" s="88" t="e">
        <f>Calculations!BO1888</f>
        <v>#DIV/0!</v>
      </c>
      <c r="F1887" s="89" t="e">
        <f t="shared" si="136"/>
        <v>#DIV/0!</v>
      </c>
      <c r="G1887" s="89" t="e">
        <f t="shared" si="137"/>
        <v>#DIV/0!</v>
      </c>
      <c r="H1887" s="88" t="e">
        <f t="shared" si="138"/>
        <v>#DIV/0!</v>
      </c>
      <c r="I1887" s="92" t="str">
        <f>IF(OR(COUNT(Calculations!BP1888:BY1888)&lt;3,COUNT(Calculations!BZ1888:CI1888)&lt;3),"N/A",IF(ISERROR(TTEST(Calculations!BP1888:BY1888,Calculations!BZ1888:CI1888,2,2)),"N/A",TTEST(Calculations!BP1888:BY1888,Calculations!BZ1888:CI1888,2,2)))</f>
        <v>N/A</v>
      </c>
      <c r="J1887" s="88" t="e">
        <f t="shared" si="139"/>
        <v>#DIV/0!</v>
      </c>
      <c r="K1887" s="93" t="str">
        <f>IF(AND('Test Sample Data'!N1887&gt;=35,'Control Sample Data'!N1887&gt;=35),"Type 3",IF(AND('Test Sample Data'!N1887&gt;=30,'Control Sample Data'!N1887&gt;=30,OR(I1887&gt;=0.05,I1887="N/A")),"Type 2",IF(OR(AND('Test Sample Data'!N1887&gt;=30,'Control Sample Data'!N1887&lt;=30),AND('Test Sample Data'!N1887&lt;=30,'Control Sample Data'!N1887&gt;=30)),"Type 1","OKAY")))</f>
        <v>OKAY</v>
      </c>
    </row>
    <row r="1888" spans="1:11">
      <c r="A1888" s="68"/>
      <c r="B1888" s="95" t="str">
        <f>IF('Gene Table'!E1888="","",'Gene Table'!E1888)</f>
        <v>hsa-miR-5571-3p</v>
      </c>
      <c r="C1888" s="87" t="str">
        <f>'Gene Table'!B1888</f>
        <v>O14</v>
      </c>
      <c r="D1888" s="88" t="e">
        <f>Calculations!BN1889</f>
        <v>#DIV/0!</v>
      </c>
      <c r="E1888" s="88" t="e">
        <f>Calculations!BO1889</f>
        <v>#DIV/0!</v>
      </c>
      <c r="F1888" s="89" t="e">
        <f t="shared" si="136"/>
        <v>#DIV/0!</v>
      </c>
      <c r="G1888" s="89" t="e">
        <f t="shared" si="137"/>
        <v>#DIV/0!</v>
      </c>
      <c r="H1888" s="88" t="e">
        <f t="shared" si="138"/>
        <v>#DIV/0!</v>
      </c>
      <c r="I1888" s="92" t="str">
        <f>IF(OR(COUNT(Calculations!BP1889:BY1889)&lt;3,COUNT(Calculations!BZ1889:CI1889)&lt;3),"N/A",IF(ISERROR(TTEST(Calculations!BP1889:BY1889,Calculations!BZ1889:CI1889,2,2)),"N/A",TTEST(Calculations!BP1889:BY1889,Calculations!BZ1889:CI1889,2,2)))</f>
        <v>N/A</v>
      </c>
      <c r="J1888" s="88" t="e">
        <f t="shared" si="139"/>
        <v>#DIV/0!</v>
      </c>
      <c r="K1888" s="93" t="str">
        <f>IF(AND('Test Sample Data'!N1888&gt;=35,'Control Sample Data'!N1888&gt;=35),"Type 3",IF(AND('Test Sample Data'!N1888&gt;=30,'Control Sample Data'!N1888&gt;=30,OR(I1888&gt;=0.05,I1888="N/A")),"Type 2",IF(OR(AND('Test Sample Data'!N1888&gt;=30,'Control Sample Data'!N1888&lt;=30),AND('Test Sample Data'!N1888&lt;=30,'Control Sample Data'!N1888&gt;=30)),"Type 1","OKAY")))</f>
        <v>OKAY</v>
      </c>
    </row>
    <row r="1889" spans="1:11">
      <c r="A1889" s="68"/>
      <c r="B1889" s="95" t="str">
        <f>IF('Gene Table'!E1889="","",'Gene Table'!E1889)</f>
        <v>hsa-miR-4787-3p</v>
      </c>
      <c r="C1889" s="87" t="str">
        <f>'Gene Table'!B1889</f>
        <v>O15</v>
      </c>
      <c r="D1889" s="88" t="e">
        <f>Calculations!BN1890</f>
        <v>#DIV/0!</v>
      </c>
      <c r="E1889" s="88" t="e">
        <f>Calculations!BO1890</f>
        <v>#DIV/0!</v>
      </c>
      <c r="F1889" s="89" t="e">
        <f t="shared" si="136"/>
        <v>#DIV/0!</v>
      </c>
      <c r="G1889" s="89" t="e">
        <f t="shared" si="137"/>
        <v>#DIV/0!</v>
      </c>
      <c r="H1889" s="88" t="e">
        <f t="shared" si="138"/>
        <v>#DIV/0!</v>
      </c>
      <c r="I1889" s="92" t="str">
        <f>IF(OR(COUNT(Calculations!BP1890:BY1890)&lt;3,COUNT(Calculations!BZ1890:CI1890)&lt;3),"N/A",IF(ISERROR(TTEST(Calculations!BP1890:BY1890,Calculations!BZ1890:CI1890,2,2)),"N/A",TTEST(Calculations!BP1890:BY1890,Calculations!BZ1890:CI1890,2,2)))</f>
        <v>N/A</v>
      </c>
      <c r="J1889" s="88" t="e">
        <f t="shared" si="139"/>
        <v>#DIV/0!</v>
      </c>
      <c r="K1889" s="93" t="str">
        <f>IF(AND('Test Sample Data'!N1889&gt;=35,'Control Sample Data'!N1889&gt;=35),"Type 3",IF(AND('Test Sample Data'!N1889&gt;=30,'Control Sample Data'!N1889&gt;=30,OR(I1889&gt;=0.05,I1889="N/A")),"Type 2",IF(OR(AND('Test Sample Data'!N1889&gt;=30,'Control Sample Data'!N1889&lt;=30),AND('Test Sample Data'!N1889&lt;=30,'Control Sample Data'!N1889&gt;=30)),"Type 1","OKAY")))</f>
        <v>OKAY</v>
      </c>
    </row>
    <row r="1890" spans="1:11">
      <c r="A1890" s="68"/>
      <c r="B1890" s="95" t="str">
        <f>IF('Gene Table'!E1890="","",'Gene Table'!E1890)</f>
        <v>hsa-miR-5100</v>
      </c>
      <c r="C1890" s="87" t="str">
        <f>'Gene Table'!B1890</f>
        <v>O16</v>
      </c>
      <c r="D1890" s="88" t="e">
        <f>Calculations!BN1891</f>
        <v>#DIV/0!</v>
      </c>
      <c r="E1890" s="88" t="e">
        <f>Calculations!BO1891</f>
        <v>#DIV/0!</v>
      </c>
      <c r="F1890" s="89" t="e">
        <f t="shared" si="136"/>
        <v>#DIV/0!</v>
      </c>
      <c r="G1890" s="89" t="e">
        <f t="shared" si="137"/>
        <v>#DIV/0!</v>
      </c>
      <c r="H1890" s="88" t="e">
        <f t="shared" si="138"/>
        <v>#DIV/0!</v>
      </c>
      <c r="I1890" s="92" t="str">
        <f>IF(OR(COUNT(Calculations!BP1891:BY1891)&lt;3,COUNT(Calculations!BZ1891:CI1891)&lt;3),"N/A",IF(ISERROR(TTEST(Calculations!BP1891:BY1891,Calculations!BZ1891:CI1891,2,2)),"N/A",TTEST(Calculations!BP1891:BY1891,Calculations!BZ1891:CI1891,2,2)))</f>
        <v>N/A</v>
      </c>
      <c r="J1890" s="88" t="e">
        <f t="shared" si="139"/>
        <v>#DIV/0!</v>
      </c>
      <c r="K1890" s="93" t="str">
        <f>IF(AND('Test Sample Data'!N1890&gt;=35,'Control Sample Data'!N1890&gt;=35),"Type 3",IF(AND('Test Sample Data'!N1890&gt;=30,'Control Sample Data'!N1890&gt;=30,OR(I1890&gt;=0.05,I1890="N/A")),"Type 2",IF(OR(AND('Test Sample Data'!N1890&gt;=30,'Control Sample Data'!N1890&lt;=30),AND('Test Sample Data'!N1890&lt;=30,'Control Sample Data'!N1890&gt;=30)),"Type 1","OKAY")))</f>
        <v>OKAY</v>
      </c>
    </row>
    <row r="1891" spans="1:11">
      <c r="A1891" s="68"/>
      <c r="B1891" s="95" t="str">
        <f>IF('Gene Table'!E1891="","",'Gene Table'!E1891)</f>
        <v>hsa-miR-4788</v>
      </c>
      <c r="C1891" s="87" t="str">
        <f>'Gene Table'!B1891</f>
        <v>O17</v>
      </c>
      <c r="D1891" s="88" t="e">
        <f>Calculations!BN1892</f>
        <v>#DIV/0!</v>
      </c>
      <c r="E1891" s="88" t="e">
        <f>Calculations!BO1892</f>
        <v>#DIV/0!</v>
      </c>
      <c r="F1891" s="89" t="e">
        <f t="shared" si="136"/>
        <v>#DIV/0!</v>
      </c>
      <c r="G1891" s="89" t="e">
        <f t="shared" si="137"/>
        <v>#DIV/0!</v>
      </c>
      <c r="H1891" s="88" t="e">
        <f t="shared" si="138"/>
        <v>#DIV/0!</v>
      </c>
      <c r="I1891" s="92" t="str">
        <f>IF(OR(COUNT(Calculations!BP1892:BY1892)&lt;3,COUNT(Calculations!BZ1892:CI1892)&lt;3),"N/A",IF(ISERROR(TTEST(Calculations!BP1892:BY1892,Calculations!BZ1892:CI1892,2,2)),"N/A",TTEST(Calculations!BP1892:BY1892,Calculations!BZ1892:CI1892,2,2)))</f>
        <v>N/A</v>
      </c>
      <c r="J1891" s="88" t="e">
        <f t="shared" si="139"/>
        <v>#DIV/0!</v>
      </c>
      <c r="K1891" s="93" t="str">
        <f>IF(AND('Test Sample Data'!N1891&gt;=35,'Control Sample Data'!N1891&gt;=35),"Type 3",IF(AND('Test Sample Data'!N1891&gt;=30,'Control Sample Data'!N1891&gt;=30,OR(I1891&gt;=0.05,I1891="N/A")),"Type 2",IF(OR(AND('Test Sample Data'!N1891&gt;=30,'Control Sample Data'!N1891&lt;=30),AND('Test Sample Data'!N1891&lt;=30,'Control Sample Data'!N1891&gt;=30)),"Type 1","OKAY")))</f>
        <v>OKAY</v>
      </c>
    </row>
    <row r="1892" spans="1:11">
      <c r="A1892" s="68"/>
      <c r="B1892" s="95" t="str">
        <f>IF('Gene Table'!E1892="","",'Gene Table'!E1892)</f>
        <v>hsa-miR-548aq-5p</v>
      </c>
      <c r="C1892" s="87" t="str">
        <f>'Gene Table'!B1892</f>
        <v>O18</v>
      </c>
      <c r="D1892" s="88" t="e">
        <f>Calculations!BN1893</f>
        <v>#DIV/0!</v>
      </c>
      <c r="E1892" s="88" t="e">
        <f>Calculations!BO1893</f>
        <v>#DIV/0!</v>
      </c>
      <c r="F1892" s="89" t="e">
        <f t="shared" si="136"/>
        <v>#DIV/0!</v>
      </c>
      <c r="G1892" s="89" t="e">
        <f t="shared" si="137"/>
        <v>#DIV/0!</v>
      </c>
      <c r="H1892" s="88" t="e">
        <f t="shared" si="138"/>
        <v>#DIV/0!</v>
      </c>
      <c r="I1892" s="92" t="str">
        <f>IF(OR(COUNT(Calculations!BP1893:BY1893)&lt;3,COUNT(Calculations!BZ1893:CI1893)&lt;3),"N/A",IF(ISERROR(TTEST(Calculations!BP1893:BY1893,Calculations!BZ1893:CI1893,2,2)),"N/A",TTEST(Calculations!BP1893:BY1893,Calculations!BZ1893:CI1893,2,2)))</f>
        <v>N/A</v>
      </c>
      <c r="J1892" s="88" t="e">
        <f t="shared" si="139"/>
        <v>#DIV/0!</v>
      </c>
      <c r="K1892" s="93" t="str">
        <f>IF(AND('Test Sample Data'!N1892&gt;=35,'Control Sample Data'!N1892&gt;=35),"Type 3",IF(AND('Test Sample Data'!N1892&gt;=30,'Control Sample Data'!N1892&gt;=30,OR(I1892&gt;=0.05,I1892="N/A")),"Type 2",IF(OR(AND('Test Sample Data'!N1892&gt;=30,'Control Sample Data'!N1892&lt;=30),AND('Test Sample Data'!N1892&lt;=30,'Control Sample Data'!N1892&gt;=30)),"Type 1","OKAY")))</f>
        <v>OKAY</v>
      </c>
    </row>
    <row r="1893" spans="1:11">
      <c r="A1893" s="68"/>
      <c r="B1893" s="95" t="str">
        <f>IF('Gene Table'!E1893="","",'Gene Table'!E1893)</f>
        <v>hsa-miR-4789-5p</v>
      </c>
      <c r="C1893" s="87" t="str">
        <f>'Gene Table'!B1893</f>
        <v>O19</v>
      </c>
      <c r="D1893" s="88" t="e">
        <f>Calculations!BN1894</f>
        <v>#DIV/0!</v>
      </c>
      <c r="E1893" s="88" t="e">
        <f>Calculations!BO1894</f>
        <v>#DIV/0!</v>
      </c>
      <c r="F1893" s="89" t="e">
        <f t="shared" si="136"/>
        <v>#DIV/0!</v>
      </c>
      <c r="G1893" s="89" t="e">
        <f t="shared" si="137"/>
        <v>#DIV/0!</v>
      </c>
      <c r="H1893" s="88" t="e">
        <f t="shared" si="138"/>
        <v>#DIV/0!</v>
      </c>
      <c r="I1893" s="92" t="str">
        <f>IF(OR(COUNT(Calculations!BP1894:BY1894)&lt;3,COUNT(Calculations!BZ1894:CI1894)&lt;3),"N/A",IF(ISERROR(TTEST(Calculations!BP1894:BY1894,Calculations!BZ1894:CI1894,2,2)),"N/A",TTEST(Calculations!BP1894:BY1894,Calculations!BZ1894:CI1894,2,2)))</f>
        <v>N/A</v>
      </c>
      <c r="J1893" s="88" t="e">
        <f t="shared" si="139"/>
        <v>#DIV/0!</v>
      </c>
      <c r="K1893" s="93" t="str">
        <f>IF(AND('Test Sample Data'!N1893&gt;=35,'Control Sample Data'!N1893&gt;=35),"Type 3",IF(AND('Test Sample Data'!N1893&gt;=30,'Control Sample Data'!N1893&gt;=30,OR(I1893&gt;=0.05,I1893="N/A")),"Type 2",IF(OR(AND('Test Sample Data'!N1893&gt;=30,'Control Sample Data'!N1893&lt;=30),AND('Test Sample Data'!N1893&lt;=30,'Control Sample Data'!N1893&gt;=30)),"Type 1","OKAY")))</f>
        <v>OKAY</v>
      </c>
    </row>
    <row r="1894" spans="1:11">
      <c r="A1894" s="68"/>
      <c r="B1894" s="95" t="str">
        <f>IF('Gene Table'!E1894="","",'Gene Table'!E1894)</f>
        <v>hsa-miR-548aq-3p</v>
      </c>
      <c r="C1894" s="87" t="str">
        <f>'Gene Table'!B1894</f>
        <v>O20</v>
      </c>
      <c r="D1894" s="88" t="e">
        <f>Calculations!BN1895</f>
        <v>#DIV/0!</v>
      </c>
      <c r="E1894" s="88" t="e">
        <f>Calculations!BO1895</f>
        <v>#DIV/0!</v>
      </c>
      <c r="F1894" s="89" t="e">
        <f t="shared" si="136"/>
        <v>#DIV/0!</v>
      </c>
      <c r="G1894" s="89" t="e">
        <f t="shared" si="137"/>
        <v>#DIV/0!</v>
      </c>
      <c r="H1894" s="88" t="e">
        <f t="shared" si="138"/>
        <v>#DIV/0!</v>
      </c>
      <c r="I1894" s="92" t="str">
        <f>IF(OR(COUNT(Calculations!BP1895:BY1895)&lt;3,COUNT(Calculations!BZ1895:CI1895)&lt;3),"N/A",IF(ISERROR(TTEST(Calculations!BP1895:BY1895,Calculations!BZ1895:CI1895,2,2)),"N/A",TTEST(Calculations!BP1895:BY1895,Calculations!BZ1895:CI1895,2,2)))</f>
        <v>N/A</v>
      </c>
      <c r="J1894" s="88" t="e">
        <f t="shared" si="139"/>
        <v>#DIV/0!</v>
      </c>
      <c r="K1894" s="93" t="str">
        <f>IF(AND('Test Sample Data'!N1894&gt;=35,'Control Sample Data'!N1894&gt;=35),"Type 3",IF(AND('Test Sample Data'!N1894&gt;=30,'Control Sample Data'!N1894&gt;=30,OR(I1894&gt;=0.05,I1894="N/A")),"Type 2",IF(OR(AND('Test Sample Data'!N1894&gt;=30,'Control Sample Data'!N1894&lt;=30),AND('Test Sample Data'!N1894&lt;=30,'Control Sample Data'!N1894&gt;=30)),"Type 1","OKAY")))</f>
        <v>OKAY</v>
      </c>
    </row>
    <row r="1895" spans="1:11">
      <c r="A1895" s="68"/>
      <c r="B1895" s="95" t="str">
        <f>IF('Gene Table'!E1895="","",'Gene Table'!E1895)</f>
        <v>hsa-miR-4789-3p</v>
      </c>
      <c r="C1895" s="87" t="str">
        <f>'Gene Table'!B1895</f>
        <v>O21</v>
      </c>
      <c r="D1895" s="88" t="e">
        <f>Calculations!BN1896</f>
        <v>#DIV/0!</v>
      </c>
      <c r="E1895" s="88" t="e">
        <f>Calculations!BO1896</f>
        <v>#DIV/0!</v>
      </c>
      <c r="F1895" s="89" t="e">
        <f t="shared" si="136"/>
        <v>#DIV/0!</v>
      </c>
      <c r="G1895" s="89" t="e">
        <f t="shared" si="137"/>
        <v>#DIV/0!</v>
      </c>
      <c r="H1895" s="88" t="e">
        <f t="shared" si="138"/>
        <v>#DIV/0!</v>
      </c>
      <c r="I1895" s="92" t="str">
        <f>IF(OR(COUNT(Calculations!BP1896:BY1896)&lt;3,COUNT(Calculations!BZ1896:CI1896)&lt;3),"N/A",IF(ISERROR(TTEST(Calculations!BP1896:BY1896,Calculations!BZ1896:CI1896,2,2)),"N/A",TTEST(Calculations!BP1896:BY1896,Calculations!BZ1896:CI1896,2,2)))</f>
        <v>N/A</v>
      </c>
      <c r="J1895" s="88" t="e">
        <f t="shared" si="139"/>
        <v>#DIV/0!</v>
      </c>
      <c r="K1895" s="93" t="str">
        <f>IF(AND('Test Sample Data'!N1895&gt;=35,'Control Sample Data'!N1895&gt;=35),"Type 3",IF(AND('Test Sample Data'!N1895&gt;=30,'Control Sample Data'!N1895&gt;=30,OR(I1895&gt;=0.05,I1895="N/A")),"Type 2",IF(OR(AND('Test Sample Data'!N1895&gt;=30,'Control Sample Data'!N1895&lt;=30),AND('Test Sample Data'!N1895&lt;=30,'Control Sample Data'!N1895&gt;=30)),"Type 1","OKAY")))</f>
        <v>OKAY</v>
      </c>
    </row>
    <row r="1896" spans="1:11">
      <c r="A1896" s="68"/>
      <c r="B1896" s="95" t="str">
        <f>IF('Gene Table'!E1896="","",'Gene Table'!E1896)</f>
        <v>hsa-miR-548ar-5p</v>
      </c>
      <c r="C1896" s="87" t="str">
        <f>'Gene Table'!B1896</f>
        <v>O22</v>
      </c>
      <c r="D1896" s="88" t="e">
        <f>Calculations!BN1897</f>
        <v>#DIV/0!</v>
      </c>
      <c r="E1896" s="88" t="e">
        <f>Calculations!BO1897</f>
        <v>#DIV/0!</v>
      </c>
      <c r="F1896" s="89" t="e">
        <f t="shared" si="136"/>
        <v>#DIV/0!</v>
      </c>
      <c r="G1896" s="89" t="e">
        <f t="shared" si="137"/>
        <v>#DIV/0!</v>
      </c>
      <c r="H1896" s="88" t="e">
        <f t="shared" si="138"/>
        <v>#DIV/0!</v>
      </c>
      <c r="I1896" s="92" t="str">
        <f>IF(OR(COUNT(Calculations!BP1897:BY1897)&lt;3,COUNT(Calculations!BZ1897:CI1897)&lt;3),"N/A",IF(ISERROR(TTEST(Calculations!BP1897:BY1897,Calculations!BZ1897:CI1897,2,2)),"N/A",TTEST(Calculations!BP1897:BY1897,Calculations!BZ1897:CI1897,2,2)))</f>
        <v>N/A</v>
      </c>
      <c r="J1896" s="88" t="e">
        <f t="shared" si="139"/>
        <v>#DIV/0!</v>
      </c>
      <c r="K1896" s="93" t="str">
        <f>IF(AND('Test Sample Data'!N1896&gt;=35,'Control Sample Data'!N1896&gt;=35),"Type 3",IF(AND('Test Sample Data'!N1896&gt;=30,'Control Sample Data'!N1896&gt;=30,OR(I1896&gt;=0.05,I1896="N/A")),"Type 2",IF(OR(AND('Test Sample Data'!N1896&gt;=30,'Control Sample Data'!N1896&lt;=30),AND('Test Sample Data'!N1896&lt;=30,'Control Sample Data'!N1896&gt;=30)),"Type 1","OKAY")))</f>
        <v>OKAY</v>
      </c>
    </row>
    <row r="1897" spans="1:11">
      <c r="A1897" s="68"/>
      <c r="B1897" s="95" t="str">
        <f>IF('Gene Table'!E1897="","",'Gene Table'!E1897)</f>
        <v>hsa-miR-4790-5p</v>
      </c>
      <c r="C1897" s="87" t="str">
        <f>'Gene Table'!B1897</f>
        <v>O23</v>
      </c>
      <c r="D1897" s="88" t="e">
        <f>Calculations!BN1898</f>
        <v>#DIV/0!</v>
      </c>
      <c r="E1897" s="88" t="e">
        <f>Calculations!BO1898</f>
        <v>#DIV/0!</v>
      </c>
      <c r="F1897" s="89" t="e">
        <f t="shared" si="136"/>
        <v>#DIV/0!</v>
      </c>
      <c r="G1897" s="89" t="e">
        <f t="shared" si="137"/>
        <v>#DIV/0!</v>
      </c>
      <c r="H1897" s="88" t="e">
        <f t="shared" si="138"/>
        <v>#DIV/0!</v>
      </c>
      <c r="I1897" s="92" t="str">
        <f>IF(OR(COUNT(Calculations!BP1898:BY1898)&lt;3,COUNT(Calculations!BZ1898:CI1898)&lt;3),"N/A",IF(ISERROR(TTEST(Calculations!BP1898:BY1898,Calculations!BZ1898:CI1898,2,2)),"N/A",TTEST(Calculations!BP1898:BY1898,Calculations!BZ1898:CI1898,2,2)))</f>
        <v>N/A</v>
      </c>
      <c r="J1897" s="88" t="e">
        <f t="shared" si="139"/>
        <v>#DIV/0!</v>
      </c>
      <c r="K1897" s="93" t="str">
        <f>IF(AND('Test Sample Data'!N1897&gt;=35,'Control Sample Data'!N1897&gt;=35),"Type 3",IF(AND('Test Sample Data'!N1897&gt;=30,'Control Sample Data'!N1897&gt;=30,OR(I1897&gt;=0.05,I1897="N/A")),"Type 2",IF(OR(AND('Test Sample Data'!N1897&gt;=30,'Control Sample Data'!N1897&lt;=30),AND('Test Sample Data'!N1897&lt;=30,'Control Sample Data'!N1897&gt;=30)),"Type 1","OKAY")))</f>
        <v>OKAY</v>
      </c>
    </row>
    <row r="1898" spans="1:11">
      <c r="A1898" s="68"/>
      <c r="B1898" s="95" t="str">
        <f>IF('Gene Table'!E1898="","",'Gene Table'!E1898)</f>
        <v>hsa-miR-548ar-3p</v>
      </c>
      <c r="C1898" s="87" t="str">
        <f>'Gene Table'!B1898</f>
        <v>O24</v>
      </c>
      <c r="D1898" s="88" t="e">
        <f>Calculations!BN1899</f>
        <v>#DIV/0!</v>
      </c>
      <c r="E1898" s="88" t="e">
        <f>Calculations!BO1899</f>
        <v>#DIV/0!</v>
      </c>
      <c r="F1898" s="89" t="e">
        <f t="shared" si="136"/>
        <v>#DIV/0!</v>
      </c>
      <c r="G1898" s="89" t="e">
        <f t="shared" si="137"/>
        <v>#DIV/0!</v>
      </c>
      <c r="H1898" s="88" t="e">
        <f t="shared" si="138"/>
        <v>#DIV/0!</v>
      </c>
      <c r="I1898" s="92" t="str">
        <f>IF(OR(COUNT(Calculations!BP1899:BY1899)&lt;3,COUNT(Calculations!BZ1899:CI1899)&lt;3),"N/A",IF(ISERROR(TTEST(Calculations!BP1899:BY1899,Calculations!BZ1899:CI1899,2,2)),"N/A",TTEST(Calculations!BP1899:BY1899,Calculations!BZ1899:CI1899,2,2)))</f>
        <v>N/A</v>
      </c>
      <c r="J1898" s="88" t="e">
        <f t="shared" si="139"/>
        <v>#DIV/0!</v>
      </c>
      <c r="K1898" s="93" t="str">
        <f>IF(AND('Test Sample Data'!N1898&gt;=35,'Control Sample Data'!N1898&gt;=35),"Type 3",IF(AND('Test Sample Data'!N1898&gt;=30,'Control Sample Data'!N1898&gt;=30,OR(I1898&gt;=0.05,I1898="N/A")),"Type 2",IF(OR(AND('Test Sample Data'!N1898&gt;=30,'Control Sample Data'!N1898&lt;=30),AND('Test Sample Data'!N1898&lt;=30,'Control Sample Data'!N1898&gt;=30)),"Type 1","OKAY")))</f>
        <v>OKAY</v>
      </c>
    </row>
    <row r="1899" spans="1:11">
      <c r="A1899" s="68"/>
      <c r="B1899" s="95" t="str">
        <f>IF('Gene Table'!E1899="","",'Gene Table'!E1899)</f>
        <v>NC</v>
      </c>
      <c r="C1899" s="96" t="s">
        <v>1449</v>
      </c>
      <c r="D1899" s="88" t="e">
        <f>Calculations!BN1900</f>
        <v>#DIV/0!</v>
      </c>
      <c r="E1899" s="88" t="e">
        <f>Calculations!BO1900</f>
        <v>#DIV/0!</v>
      </c>
      <c r="F1899" s="89" t="e">
        <f t="shared" ref="F1899:F1922" si="140">2^-D1899</f>
        <v>#DIV/0!</v>
      </c>
      <c r="G1899" s="89" t="e">
        <f t="shared" ref="G1899:G1922" si="141">2^-E1899</f>
        <v>#DIV/0!</v>
      </c>
      <c r="H1899" s="88" t="e">
        <f t="shared" ref="H1899:H1922" si="142">F1899/G1899</f>
        <v>#DIV/0!</v>
      </c>
      <c r="I1899" s="92" t="str">
        <f>IF(OR(COUNT(Calculations!BP1900:BY1900)&lt;3,COUNT(Calculations!BZ1900:CI1900)&lt;3),"N/A",IF(ISERROR(TTEST(Calculations!BP1900:BY1900,Calculations!BZ1900:CI1900,2,2)),"N/A",TTEST(Calculations!BP1900:BY1900,Calculations!BZ1900:CI1900,2,2)))</f>
        <v>N/A</v>
      </c>
      <c r="J1899" s="88" t="e">
        <f t="shared" ref="J1899:J1922" si="143">IF(H1899&gt;1,H1899,-1/H1899)</f>
        <v>#DIV/0!</v>
      </c>
      <c r="K1899" s="93" t="str">
        <f>IF(AND('Test Sample Data'!N1899&gt;=35,'Control Sample Data'!N1899&gt;=35),"Type 3",IF(AND('Test Sample Data'!N1899&gt;=30,'Control Sample Data'!N1899&gt;=30,OR(I1899&gt;=0.05,I1899="N/A")),"Type 2",IF(OR(AND('Test Sample Data'!N1899&gt;=30,'Control Sample Data'!N1899&lt;=30),AND('Test Sample Data'!N1899&lt;=30,'Control Sample Data'!N1899&gt;=30)),"Type 1","OKAY")))</f>
        <v>OKAY</v>
      </c>
    </row>
    <row r="1900" spans="1:11">
      <c r="A1900" s="68"/>
      <c r="B1900" s="95" t="str">
        <f>IF('Gene Table'!E1900="","",'Gene Table'!E1900)</f>
        <v>NC</v>
      </c>
      <c r="C1900" s="96" t="s">
        <v>1451</v>
      </c>
      <c r="D1900" s="88" t="e">
        <f>Calculations!BN1901</f>
        <v>#DIV/0!</v>
      </c>
      <c r="E1900" s="88" t="e">
        <f>Calculations!BO1901</f>
        <v>#DIV/0!</v>
      </c>
      <c r="F1900" s="89" t="e">
        <f t="shared" si="140"/>
        <v>#DIV/0!</v>
      </c>
      <c r="G1900" s="89" t="e">
        <f t="shared" si="141"/>
        <v>#DIV/0!</v>
      </c>
      <c r="H1900" s="88" t="e">
        <f t="shared" si="142"/>
        <v>#DIV/0!</v>
      </c>
      <c r="I1900" s="92" t="str">
        <f>IF(OR(COUNT(Calculations!BP1901:BY1901)&lt;3,COUNT(Calculations!BZ1901:CI1901)&lt;3),"N/A",IF(ISERROR(TTEST(Calculations!BP1901:BY1901,Calculations!BZ1901:CI1901,2,2)),"N/A",TTEST(Calculations!BP1901:BY1901,Calculations!BZ1901:CI1901,2,2)))</f>
        <v>N/A</v>
      </c>
      <c r="J1900" s="88" t="e">
        <f t="shared" si="143"/>
        <v>#DIV/0!</v>
      </c>
      <c r="K1900" s="93" t="str">
        <f>IF(AND('Test Sample Data'!N1900&gt;=35,'Control Sample Data'!N1900&gt;=35),"Type 3",IF(AND('Test Sample Data'!N1900&gt;=30,'Control Sample Data'!N1900&gt;=30,OR(I1900&gt;=0.05,I1900="N/A")),"Type 2",IF(OR(AND('Test Sample Data'!N1900&gt;=30,'Control Sample Data'!N1900&lt;=30),AND('Test Sample Data'!N1900&lt;=30,'Control Sample Data'!N1900&gt;=30)),"Type 1","OKAY")))</f>
        <v>OKAY</v>
      </c>
    </row>
    <row r="1901" spans="1:11">
      <c r="A1901" s="68"/>
      <c r="B1901" s="95" t="str">
        <f>IF('Gene Table'!E1901="","",'Gene Table'!E1901)</f>
        <v>NC</v>
      </c>
      <c r="C1901" s="96" t="s">
        <v>1452</v>
      </c>
      <c r="D1901" s="88" t="e">
        <f>Calculations!BN1902</f>
        <v>#DIV/0!</v>
      </c>
      <c r="E1901" s="88" t="e">
        <f>Calculations!BO1902</f>
        <v>#DIV/0!</v>
      </c>
      <c r="F1901" s="89" t="e">
        <f t="shared" si="140"/>
        <v>#DIV/0!</v>
      </c>
      <c r="G1901" s="89" t="e">
        <f t="shared" si="141"/>
        <v>#DIV/0!</v>
      </c>
      <c r="H1901" s="88" t="e">
        <f t="shared" si="142"/>
        <v>#DIV/0!</v>
      </c>
      <c r="I1901" s="92" t="str">
        <f>IF(OR(COUNT(Calculations!BP1902:BY1902)&lt;3,COUNT(Calculations!BZ1902:CI1902)&lt;3),"N/A",IF(ISERROR(TTEST(Calculations!BP1902:BY1902,Calculations!BZ1902:CI1902,2,2)),"N/A",TTEST(Calculations!BP1902:BY1902,Calculations!BZ1902:CI1902,2,2)))</f>
        <v>N/A</v>
      </c>
      <c r="J1901" s="88" t="e">
        <f t="shared" si="143"/>
        <v>#DIV/0!</v>
      </c>
      <c r="K1901" s="93" t="str">
        <f>IF(AND('Test Sample Data'!N1901&gt;=35,'Control Sample Data'!N1901&gt;=35),"Type 3",IF(AND('Test Sample Data'!N1901&gt;=30,'Control Sample Data'!N1901&gt;=30,OR(I1901&gt;=0.05,I1901="N/A")),"Type 2",IF(OR(AND('Test Sample Data'!N1901&gt;=30,'Control Sample Data'!N1901&lt;=30),AND('Test Sample Data'!N1901&lt;=30,'Control Sample Data'!N1901&gt;=30)),"Type 1","OKAY")))</f>
        <v>OKAY</v>
      </c>
    </row>
    <row r="1902" spans="1:11">
      <c r="A1902" s="68"/>
      <c r="B1902" s="95" t="str">
        <f>IF('Gene Table'!E1902="","",'Gene Table'!E1902)</f>
        <v>NC</v>
      </c>
      <c r="C1902" s="96" t="s">
        <v>1453</v>
      </c>
      <c r="D1902" s="88" t="e">
        <f>Calculations!BN1903</f>
        <v>#DIV/0!</v>
      </c>
      <c r="E1902" s="88" t="e">
        <f>Calculations!BO1903</f>
        <v>#DIV/0!</v>
      </c>
      <c r="F1902" s="89" t="e">
        <f t="shared" si="140"/>
        <v>#DIV/0!</v>
      </c>
      <c r="G1902" s="89" t="e">
        <f t="shared" si="141"/>
        <v>#DIV/0!</v>
      </c>
      <c r="H1902" s="88" t="e">
        <f t="shared" si="142"/>
        <v>#DIV/0!</v>
      </c>
      <c r="I1902" s="92" t="str">
        <f>IF(OR(COUNT(Calculations!BP1903:BY1903)&lt;3,COUNT(Calculations!BZ1903:CI1903)&lt;3),"N/A",IF(ISERROR(TTEST(Calculations!BP1903:BY1903,Calculations!BZ1903:CI1903,2,2)),"N/A",TTEST(Calculations!BP1903:BY1903,Calculations!BZ1903:CI1903,2,2)))</f>
        <v>N/A</v>
      </c>
      <c r="J1902" s="88" t="e">
        <f t="shared" si="143"/>
        <v>#DIV/0!</v>
      </c>
      <c r="K1902" s="93" t="str">
        <f>IF(AND('Test Sample Data'!N1902&gt;=35,'Control Sample Data'!N1902&gt;=35),"Type 3",IF(AND('Test Sample Data'!N1902&gt;=30,'Control Sample Data'!N1902&gt;=30,OR(I1902&gt;=0.05,I1902="N/A")),"Type 2",IF(OR(AND('Test Sample Data'!N1902&gt;=30,'Control Sample Data'!N1902&lt;=30),AND('Test Sample Data'!N1902&lt;=30,'Control Sample Data'!N1902&gt;=30)),"Type 1","OKAY")))</f>
        <v>OKAY</v>
      </c>
    </row>
    <row r="1903" spans="1:11">
      <c r="A1903" s="68"/>
      <c r="B1903" s="95" t="str">
        <f>IF('Gene Table'!E1903="","",'Gene Table'!E1903)</f>
        <v>HK1</v>
      </c>
      <c r="C1903" s="96" t="s">
        <v>1454</v>
      </c>
      <c r="D1903" s="88" t="e">
        <f>Calculations!BN1904</f>
        <v>#DIV/0!</v>
      </c>
      <c r="E1903" s="88" t="e">
        <f>Calculations!BO1904</f>
        <v>#DIV/0!</v>
      </c>
      <c r="F1903" s="89" t="e">
        <f t="shared" si="140"/>
        <v>#DIV/0!</v>
      </c>
      <c r="G1903" s="89" t="e">
        <f t="shared" si="141"/>
        <v>#DIV/0!</v>
      </c>
      <c r="H1903" s="88" t="e">
        <f t="shared" si="142"/>
        <v>#DIV/0!</v>
      </c>
      <c r="I1903" s="92" t="str">
        <f>IF(OR(COUNT(Calculations!BP1904:BY1904)&lt;3,COUNT(Calculations!BZ1904:CI1904)&lt;3),"N/A",IF(ISERROR(TTEST(Calculations!BP1904:BY1904,Calculations!BZ1904:CI1904,2,2)),"N/A",TTEST(Calculations!BP1904:BY1904,Calculations!BZ1904:CI1904,2,2)))</f>
        <v>N/A</v>
      </c>
      <c r="J1903" s="88" t="e">
        <f t="shared" si="143"/>
        <v>#DIV/0!</v>
      </c>
      <c r="K1903" s="93" t="str">
        <f>IF(AND('Test Sample Data'!N1903&gt;=35,'Control Sample Data'!N1903&gt;=35),"Type 3",IF(AND('Test Sample Data'!N1903&gt;=30,'Control Sample Data'!N1903&gt;=30,OR(I1903&gt;=0.05,I1903="N/A")),"Type 2",IF(OR(AND('Test Sample Data'!N1903&gt;=30,'Control Sample Data'!N1903&lt;=30),AND('Test Sample Data'!N1903&lt;=30,'Control Sample Data'!N1903&gt;=30)),"Type 1","OKAY")))</f>
        <v>OKAY</v>
      </c>
    </row>
    <row r="1904" spans="1:11">
      <c r="A1904" s="68"/>
      <c r="B1904" s="95" t="str">
        <f>IF('Gene Table'!E1904="","",'Gene Table'!E1904)</f>
        <v>HK1</v>
      </c>
      <c r="C1904" s="96" t="s">
        <v>1458</v>
      </c>
      <c r="D1904" s="88" t="e">
        <f>Calculations!BN1905</f>
        <v>#DIV/0!</v>
      </c>
      <c r="E1904" s="88" t="e">
        <f>Calculations!BO1905</f>
        <v>#DIV/0!</v>
      </c>
      <c r="F1904" s="89" t="e">
        <f t="shared" si="140"/>
        <v>#DIV/0!</v>
      </c>
      <c r="G1904" s="89" t="e">
        <f t="shared" si="141"/>
        <v>#DIV/0!</v>
      </c>
      <c r="H1904" s="88" t="e">
        <f t="shared" si="142"/>
        <v>#DIV/0!</v>
      </c>
      <c r="I1904" s="92" t="str">
        <f>IF(OR(COUNT(Calculations!BP1905:BY1905)&lt;3,COUNT(Calculations!BZ1905:CI1905)&lt;3),"N/A",IF(ISERROR(TTEST(Calculations!BP1905:BY1905,Calculations!BZ1905:CI1905,2,2)),"N/A",TTEST(Calculations!BP1905:BY1905,Calculations!BZ1905:CI1905,2,2)))</f>
        <v>N/A</v>
      </c>
      <c r="J1904" s="88" t="e">
        <f t="shared" si="143"/>
        <v>#DIV/0!</v>
      </c>
      <c r="K1904" s="93" t="str">
        <f>IF(AND('Test Sample Data'!N1904&gt;=35,'Control Sample Data'!N1904&gt;=35),"Type 3",IF(AND('Test Sample Data'!N1904&gt;=30,'Control Sample Data'!N1904&gt;=30,OR(I1904&gt;=0.05,I1904="N/A")),"Type 2",IF(OR(AND('Test Sample Data'!N1904&gt;=30,'Control Sample Data'!N1904&lt;=30),AND('Test Sample Data'!N1904&lt;=30,'Control Sample Data'!N1904&gt;=30)),"Type 1","OKAY")))</f>
        <v>OKAY</v>
      </c>
    </row>
    <row r="1905" spans="1:11">
      <c r="A1905" s="68"/>
      <c r="B1905" s="95" t="str">
        <f>IF('Gene Table'!E1905="","",'Gene Table'!E1905)</f>
        <v>HK2</v>
      </c>
      <c r="C1905" s="96" t="s">
        <v>1459</v>
      </c>
      <c r="D1905" s="88" t="e">
        <f>Calculations!BN1906</f>
        <v>#DIV/0!</v>
      </c>
      <c r="E1905" s="88" t="e">
        <f>Calculations!BO1906</f>
        <v>#DIV/0!</v>
      </c>
      <c r="F1905" s="89" t="e">
        <f t="shared" si="140"/>
        <v>#DIV/0!</v>
      </c>
      <c r="G1905" s="89" t="e">
        <f t="shared" si="141"/>
        <v>#DIV/0!</v>
      </c>
      <c r="H1905" s="88" t="e">
        <f t="shared" si="142"/>
        <v>#DIV/0!</v>
      </c>
      <c r="I1905" s="92" t="str">
        <f>IF(OR(COUNT(Calculations!BP1906:BY1906)&lt;3,COUNT(Calculations!BZ1906:CI1906)&lt;3),"N/A",IF(ISERROR(TTEST(Calculations!BP1906:BY1906,Calculations!BZ1906:CI1906,2,2)),"N/A",TTEST(Calculations!BP1906:BY1906,Calculations!BZ1906:CI1906,2,2)))</f>
        <v>N/A</v>
      </c>
      <c r="J1905" s="88" t="e">
        <f t="shared" si="143"/>
        <v>#DIV/0!</v>
      </c>
      <c r="K1905" s="93" t="str">
        <f>IF(AND('Test Sample Data'!N1905&gt;=35,'Control Sample Data'!N1905&gt;=35),"Type 3",IF(AND('Test Sample Data'!N1905&gt;=30,'Control Sample Data'!N1905&gt;=30,OR(I1905&gt;=0.05,I1905="N/A")),"Type 2",IF(OR(AND('Test Sample Data'!N1905&gt;=30,'Control Sample Data'!N1905&lt;=30),AND('Test Sample Data'!N1905&lt;=30,'Control Sample Data'!N1905&gt;=30)),"Type 1","OKAY")))</f>
        <v>OKAY</v>
      </c>
    </row>
    <row r="1906" spans="1:11">
      <c r="A1906" s="68"/>
      <c r="B1906" s="95" t="str">
        <f>IF('Gene Table'!E1906="","",'Gene Table'!E1906)</f>
        <v>HK2</v>
      </c>
      <c r="C1906" s="96" t="s">
        <v>1463</v>
      </c>
      <c r="D1906" s="88" t="e">
        <f>Calculations!BN1907</f>
        <v>#DIV/0!</v>
      </c>
      <c r="E1906" s="88" t="e">
        <f>Calculations!BO1907</f>
        <v>#DIV/0!</v>
      </c>
      <c r="F1906" s="89" t="e">
        <f t="shared" si="140"/>
        <v>#DIV/0!</v>
      </c>
      <c r="G1906" s="89" t="e">
        <f t="shared" si="141"/>
        <v>#DIV/0!</v>
      </c>
      <c r="H1906" s="88" t="e">
        <f t="shared" si="142"/>
        <v>#DIV/0!</v>
      </c>
      <c r="I1906" s="92" t="str">
        <f>IF(OR(COUNT(Calculations!BP1907:BY1907)&lt;3,COUNT(Calculations!BZ1907:CI1907)&lt;3),"N/A",IF(ISERROR(TTEST(Calculations!BP1907:BY1907,Calculations!BZ1907:CI1907,2,2)),"N/A",TTEST(Calculations!BP1907:BY1907,Calculations!BZ1907:CI1907,2,2)))</f>
        <v>N/A</v>
      </c>
      <c r="J1906" s="88" t="e">
        <f t="shared" si="143"/>
        <v>#DIV/0!</v>
      </c>
      <c r="K1906" s="93" t="str">
        <f>IF(AND('Test Sample Data'!N1906&gt;=35,'Control Sample Data'!N1906&gt;=35),"Type 3",IF(AND('Test Sample Data'!N1906&gt;=30,'Control Sample Data'!N1906&gt;=30,OR(I1906&gt;=0.05,I1906="N/A")),"Type 2",IF(OR(AND('Test Sample Data'!N1906&gt;=30,'Control Sample Data'!N1906&lt;=30),AND('Test Sample Data'!N1906&lt;=30,'Control Sample Data'!N1906&gt;=30)),"Type 1","OKAY")))</f>
        <v>OKAY</v>
      </c>
    </row>
    <row r="1907" spans="1:11">
      <c r="A1907" s="68"/>
      <c r="B1907" s="95" t="str">
        <f>IF('Gene Table'!E1907="","",'Gene Table'!E1907)</f>
        <v>HK3</v>
      </c>
      <c r="C1907" s="96" t="s">
        <v>1464</v>
      </c>
      <c r="D1907" s="88" t="e">
        <f>Calculations!BN1908</f>
        <v>#DIV/0!</v>
      </c>
      <c r="E1907" s="88" t="e">
        <f>Calculations!BO1908</f>
        <v>#DIV/0!</v>
      </c>
      <c r="F1907" s="89" t="e">
        <f t="shared" si="140"/>
        <v>#DIV/0!</v>
      </c>
      <c r="G1907" s="89" t="e">
        <f t="shared" si="141"/>
        <v>#DIV/0!</v>
      </c>
      <c r="H1907" s="88" t="e">
        <f t="shared" si="142"/>
        <v>#DIV/0!</v>
      </c>
      <c r="I1907" s="92" t="str">
        <f>IF(OR(COUNT(Calculations!BP1908:BY1908)&lt;3,COUNT(Calculations!BZ1908:CI1908)&lt;3),"N/A",IF(ISERROR(TTEST(Calculations!BP1908:BY1908,Calculations!BZ1908:CI1908,2,2)),"N/A",TTEST(Calculations!BP1908:BY1908,Calculations!BZ1908:CI1908,2,2)))</f>
        <v>N/A</v>
      </c>
      <c r="J1907" s="88" t="e">
        <f t="shared" si="143"/>
        <v>#DIV/0!</v>
      </c>
      <c r="K1907" s="93" t="str">
        <f>IF(AND('Test Sample Data'!N1907&gt;=35,'Control Sample Data'!N1907&gt;=35),"Type 3",IF(AND('Test Sample Data'!N1907&gt;=30,'Control Sample Data'!N1907&gt;=30,OR(I1907&gt;=0.05,I1907="N/A")),"Type 2",IF(OR(AND('Test Sample Data'!N1907&gt;=30,'Control Sample Data'!N1907&lt;=30),AND('Test Sample Data'!N1907&lt;=30,'Control Sample Data'!N1907&gt;=30)),"Type 1","OKAY")))</f>
        <v>OKAY</v>
      </c>
    </row>
    <row r="1908" spans="1:11">
      <c r="A1908" s="68"/>
      <c r="B1908" s="95" t="str">
        <f>IF('Gene Table'!E1908="","",'Gene Table'!E1908)</f>
        <v>HK3</v>
      </c>
      <c r="C1908" s="96" t="s">
        <v>1468</v>
      </c>
      <c r="D1908" s="88" t="e">
        <f>Calculations!BN1909</f>
        <v>#DIV/0!</v>
      </c>
      <c r="E1908" s="88" t="e">
        <f>Calculations!BO1909</f>
        <v>#DIV/0!</v>
      </c>
      <c r="F1908" s="89" t="e">
        <f t="shared" si="140"/>
        <v>#DIV/0!</v>
      </c>
      <c r="G1908" s="89" t="e">
        <f t="shared" si="141"/>
        <v>#DIV/0!</v>
      </c>
      <c r="H1908" s="88" t="e">
        <f t="shared" si="142"/>
        <v>#DIV/0!</v>
      </c>
      <c r="I1908" s="92" t="str">
        <f>IF(OR(COUNT(Calculations!BP1909:BY1909)&lt;3,COUNT(Calculations!BZ1909:CI1909)&lt;3),"N/A",IF(ISERROR(TTEST(Calculations!BP1909:BY1909,Calculations!BZ1909:CI1909,2,2)),"N/A",TTEST(Calculations!BP1909:BY1909,Calculations!BZ1909:CI1909,2,2)))</f>
        <v>N/A</v>
      </c>
      <c r="J1908" s="88" t="e">
        <f t="shared" si="143"/>
        <v>#DIV/0!</v>
      </c>
      <c r="K1908" s="93" t="str">
        <f>IF(AND('Test Sample Data'!N1908&gt;=35,'Control Sample Data'!N1908&gt;=35),"Type 3",IF(AND('Test Sample Data'!N1908&gt;=30,'Control Sample Data'!N1908&gt;=30,OR(I1908&gt;=0.05,I1908="N/A")),"Type 2",IF(OR(AND('Test Sample Data'!N1908&gt;=30,'Control Sample Data'!N1908&lt;=30),AND('Test Sample Data'!N1908&lt;=30,'Control Sample Data'!N1908&gt;=30)),"Type 1","OKAY")))</f>
        <v>OKAY</v>
      </c>
    </row>
    <row r="1909" spans="1:11">
      <c r="A1909" s="68"/>
      <c r="B1909" s="95" t="str">
        <f>IF('Gene Table'!E1909="","",'Gene Table'!E1909)</f>
        <v>HK4</v>
      </c>
      <c r="C1909" s="96" t="s">
        <v>1469</v>
      </c>
      <c r="D1909" s="88" t="e">
        <f>Calculations!BN1910</f>
        <v>#DIV/0!</v>
      </c>
      <c r="E1909" s="88" t="e">
        <f>Calculations!BO1910</f>
        <v>#DIV/0!</v>
      </c>
      <c r="F1909" s="89" t="e">
        <f t="shared" si="140"/>
        <v>#DIV/0!</v>
      </c>
      <c r="G1909" s="89" t="e">
        <f t="shared" si="141"/>
        <v>#DIV/0!</v>
      </c>
      <c r="H1909" s="88" t="e">
        <f t="shared" si="142"/>
        <v>#DIV/0!</v>
      </c>
      <c r="I1909" s="92" t="str">
        <f>IF(OR(COUNT(Calculations!BP1910:BY1910)&lt;3,COUNT(Calculations!BZ1910:CI1910)&lt;3),"N/A",IF(ISERROR(TTEST(Calculations!BP1910:BY1910,Calculations!BZ1910:CI1910,2,2)),"N/A",TTEST(Calculations!BP1910:BY1910,Calculations!BZ1910:CI1910,2,2)))</f>
        <v>N/A</v>
      </c>
      <c r="J1909" s="88" t="e">
        <f t="shared" si="143"/>
        <v>#DIV/0!</v>
      </c>
      <c r="K1909" s="93" t="str">
        <f>IF(AND('Test Sample Data'!N1909&gt;=35,'Control Sample Data'!N1909&gt;=35),"Type 3",IF(AND('Test Sample Data'!N1909&gt;=30,'Control Sample Data'!N1909&gt;=30,OR(I1909&gt;=0.05,I1909="N/A")),"Type 2",IF(OR(AND('Test Sample Data'!N1909&gt;=30,'Control Sample Data'!N1909&lt;=30),AND('Test Sample Data'!N1909&lt;=30,'Control Sample Data'!N1909&gt;=30)),"Type 1","OKAY")))</f>
        <v>OKAY</v>
      </c>
    </row>
    <row r="1910" spans="1:11">
      <c r="A1910" s="68"/>
      <c r="B1910" s="95" t="str">
        <f>IF('Gene Table'!E1910="","",'Gene Table'!E1910)</f>
        <v>HK4</v>
      </c>
      <c r="C1910" s="96" t="s">
        <v>1473</v>
      </c>
      <c r="D1910" s="88" t="e">
        <f>Calculations!BN1911</f>
        <v>#DIV/0!</v>
      </c>
      <c r="E1910" s="88" t="e">
        <f>Calculations!BO1911</f>
        <v>#DIV/0!</v>
      </c>
      <c r="F1910" s="89" t="e">
        <f t="shared" si="140"/>
        <v>#DIV/0!</v>
      </c>
      <c r="G1910" s="89" t="e">
        <f t="shared" si="141"/>
        <v>#DIV/0!</v>
      </c>
      <c r="H1910" s="88" t="e">
        <f t="shared" si="142"/>
        <v>#DIV/0!</v>
      </c>
      <c r="I1910" s="92" t="str">
        <f>IF(OR(COUNT(Calculations!BP1911:BY1911)&lt;3,COUNT(Calculations!BZ1911:CI1911)&lt;3),"N/A",IF(ISERROR(TTEST(Calculations!BP1911:BY1911,Calculations!BZ1911:CI1911,2,2)),"N/A",TTEST(Calculations!BP1911:BY1911,Calculations!BZ1911:CI1911,2,2)))</f>
        <v>N/A</v>
      </c>
      <c r="J1910" s="88" t="e">
        <f t="shared" si="143"/>
        <v>#DIV/0!</v>
      </c>
      <c r="K1910" s="93" t="str">
        <f>IF(AND('Test Sample Data'!N1910&gt;=35,'Control Sample Data'!N1910&gt;=35),"Type 3",IF(AND('Test Sample Data'!N1910&gt;=30,'Control Sample Data'!N1910&gt;=30,OR(I1910&gt;=0.05,I1910="N/A")),"Type 2",IF(OR(AND('Test Sample Data'!N1910&gt;=30,'Control Sample Data'!N1910&lt;=30),AND('Test Sample Data'!N1910&lt;=30,'Control Sample Data'!N1910&gt;=30)),"Type 1","OKAY")))</f>
        <v>OKAY</v>
      </c>
    </row>
    <row r="1911" spans="1:11">
      <c r="A1911" s="68"/>
      <c r="B1911" s="95" t="str">
        <f>IF('Gene Table'!E1911="","",'Gene Table'!E1911)</f>
        <v>HK5</v>
      </c>
      <c r="C1911" s="96" t="s">
        <v>1474</v>
      </c>
      <c r="D1911" s="88" t="e">
        <f>Calculations!BN1912</f>
        <v>#DIV/0!</v>
      </c>
      <c r="E1911" s="88" t="e">
        <f>Calculations!BO1912</f>
        <v>#DIV/0!</v>
      </c>
      <c r="F1911" s="89" t="e">
        <f t="shared" si="140"/>
        <v>#DIV/0!</v>
      </c>
      <c r="G1911" s="89" t="e">
        <f t="shared" si="141"/>
        <v>#DIV/0!</v>
      </c>
      <c r="H1911" s="88" t="e">
        <f t="shared" si="142"/>
        <v>#DIV/0!</v>
      </c>
      <c r="I1911" s="92" t="str">
        <f>IF(OR(COUNT(Calculations!BP1912:BY1912)&lt;3,COUNT(Calculations!BZ1912:CI1912)&lt;3),"N/A",IF(ISERROR(TTEST(Calculations!BP1912:BY1912,Calculations!BZ1912:CI1912,2,2)),"N/A",TTEST(Calculations!BP1912:BY1912,Calculations!BZ1912:CI1912,2,2)))</f>
        <v>N/A</v>
      </c>
      <c r="J1911" s="88" t="e">
        <f t="shared" si="143"/>
        <v>#DIV/0!</v>
      </c>
      <c r="K1911" s="93" t="str">
        <f>IF(AND('Test Sample Data'!N1911&gt;=35,'Control Sample Data'!N1911&gt;=35),"Type 3",IF(AND('Test Sample Data'!N1911&gt;=30,'Control Sample Data'!N1911&gt;=30,OR(I1911&gt;=0.05,I1911="N/A")),"Type 2",IF(OR(AND('Test Sample Data'!N1911&gt;=30,'Control Sample Data'!N1911&lt;=30),AND('Test Sample Data'!N1911&lt;=30,'Control Sample Data'!N1911&gt;=30)),"Type 1","OKAY")))</f>
        <v>OKAY</v>
      </c>
    </row>
    <row r="1912" spans="1:11">
      <c r="A1912" s="68"/>
      <c r="B1912" s="95" t="str">
        <f>IF('Gene Table'!E1912="","",'Gene Table'!E1912)</f>
        <v>HK5</v>
      </c>
      <c r="C1912" s="96" t="s">
        <v>1478</v>
      </c>
      <c r="D1912" s="88" t="e">
        <f>Calculations!BN1913</f>
        <v>#DIV/0!</v>
      </c>
      <c r="E1912" s="88" t="e">
        <f>Calculations!BO1913</f>
        <v>#DIV/0!</v>
      </c>
      <c r="F1912" s="89" t="e">
        <f t="shared" si="140"/>
        <v>#DIV/0!</v>
      </c>
      <c r="G1912" s="89" t="e">
        <f t="shared" si="141"/>
        <v>#DIV/0!</v>
      </c>
      <c r="H1912" s="88" t="e">
        <f t="shared" si="142"/>
        <v>#DIV/0!</v>
      </c>
      <c r="I1912" s="92" t="str">
        <f>IF(OR(COUNT(Calculations!BP1913:BY1913)&lt;3,COUNT(Calculations!BZ1913:CI1913)&lt;3),"N/A",IF(ISERROR(TTEST(Calculations!BP1913:BY1913,Calculations!BZ1913:CI1913,2,2)),"N/A",TTEST(Calculations!BP1913:BY1913,Calculations!BZ1913:CI1913,2,2)))</f>
        <v>N/A</v>
      </c>
      <c r="J1912" s="88" t="e">
        <f t="shared" si="143"/>
        <v>#DIV/0!</v>
      </c>
      <c r="K1912" s="93" t="str">
        <f>IF(AND('Test Sample Data'!N1912&gt;=35,'Control Sample Data'!N1912&gt;=35),"Type 3",IF(AND('Test Sample Data'!N1912&gt;=30,'Control Sample Data'!N1912&gt;=30,OR(I1912&gt;=0.05,I1912="N/A")),"Type 2",IF(OR(AND('Test Sample Data'!N1912&gt;=30,'Control Sample Data'!N1912&lt;=30),AND('Test Sample Data'!N1912&lt;=30,'Control Sample Data'!N1912&gt;=30)),"Type 1","OKAY")))</f>
        <v>OKAY</v>
      </c>
    </row>
    <row r="1913" spans="1:11">
      <c r="A1913" s="68"/>
      <c r="B1913" s="95" t="str">
        <f>IF('Gene Table'!E1913="","",'Gene Table'!E1913)</f>
        <v>HK6</v>
      </c>
      <c r="C1913" s="96" t="s">
        <v>1479</v>
      </c>
      <c r="D1913" s="88" t="e">
        <f>Calculations!BN1914</f>
        <v>#DIV/0!</v>
      </c>
      <c r="E1913" s="88" t="e">
        <f>Calculations!BO1914</f>
        <v>#DIV/0!</v>
      </c>
      <c r="F1913" s="89" t="e">
        <f t="shared" si="140"/>
        <v>#DIV/0!</v>
      </c>
      <c r="G1913" s="89" t="e">
        <f t="shared" si="141"/>
        <v>#DIV/0!</v>
      </c>
      <c r="H1913" s="88" t="e">
        <f t="shared" si="142"/>
        <v>#DIV/0!</v>
      </c>
      <c r="I1913" s="92" t="str">
        <f>IF(OR(COUNT(Calculations!BP1914:BY1914)&lt;3,COUNT(Calculations!BZ1914:CI1914)&lt;3),"N/A",IF(ISERROR(TTEST(Calculations!BP1914:BY1914,Calculations!BZ1914:CI1914,2,2)),"N/A",TTEST(Calculations!BP1914:BY1914,Calculations!BZ1914:CI1914,2,2)))</f>
        <v>N/A</v>
      </c>
      <c r="J1913" s="88" t="e">
        <f t="shared" si="143"/>
        <v>#DIV/0!</v>
      </c>
      <c r="K1913" s="93" t="str">
        <f>IF(AND('Test Sample Data'!N1913&gt;=35,'Control Sample Data'!N1913&gt;=35),"Type 3",IF(AND('Test Sample Data'!N1913&gt;=30,'Control Sample Data'!N1913&gt;=30,OR(I1913&gt;=0.05,I1913="N/A")),"Type 2",IF(OR(AND('Test Sample Data'!N1913&gt;=30,'Control Sample Data'!N1913&lt;=30),AND('Test Sample Data'!N1913&lt;=30,'Control Sample Data'!N1913&gt;=30)),"Type 1","OKAY")))</f>
        <v>OKAY</v>
      </c>
    </row>
    <row r="1914" spans="1:11">
      <c r="A1914" s="68"/>
      <c r="B1914" s="95" t="str">
        <f>IF('Gene Table'!E1914="","",'Gene Table'!E1914)</f>
        <v>HK6</v>
      </c>
      <c r="C1914" s="96" t="s">
        <v>1483</v>
      </c>
      <c r="D1914" s="88" t="e">
        <f>Calculations!BN1915</f>
        <v>#DIV/0!</v>
      </c>
      <c r="E1914" s="88" t="e">
        <f>Calculations!BO1915</f>
        <v>#DIV/0!</v>
      </c>
      <c r="F1914" s="89" t="e">
        <f t="shared" si="140"/>
        <v>#DIV/0!</v>
      </c>
      <c r="G1914" s="89" t="e">
        <f t="shared" si="141"/>
        <v>#DIV/0!</v>
      </c>
      <c r="H1914" s="88" t="e">
        <f t="shared" si="142"/>
        <v>#DIV/0!</v>
      </c>
      <c r="I1914" s="92" t="str">
        <f>IF(OR(COUNT(Calculations!BP1915:BY1915)&lt;3,COUNT(Calculations!BZ1915:CI1915)&lt;3),"N/A",IF(ISERROR(TTEST(Calculations!BP1915:BY1915,Calculations!BZ1915:CI1915,2,2)),"N/A",TTEST(Calculations!BP1915:BY1915,Calculations!BZ1915:CI1915,2,2)))</f>
        <v>N/A</v>
      </c>
      <c r="J1914" s="88" t="e">
        <f t="shared" si="143"/>
        <v>#DIV/0!</v>
      </c>
      <c r="K1914" s="93" t="str">
        <f>IF(AND('Test Sample Data'!N1914&gt;=35,'Control Sample Data'!N1914&gt;=35),"Type 3",IF(AND('Test Sample Data'!N1914&gt;=30,'Control Sample Data'!N1914&gt;=30,OR(I1914&gt;=0.05,I1914="N/A")),"Type 2",IF(OR(AND('Test Sample Data'!N1914&gt;=30,'Control Sample Data'!N1914&lt;=30),AND('Test Sample Data'!N1914&lt;=30,'Control Sample Data'!N1914&gt;=30)),"Type 1","OKAY")))</f>
        <v>OKAY</v>
      </c>
    </row>
    <row r="1915" spans="1:11">
      <c r="A1915" s="68"/>
      <c r="B1915" s="95" t="str">
        <f>IF('Gene Table'!E1915="","",'Gene Table'!E1915)</f>
        <v>RT</v>
      </c>
      <c r="C1915" s="96" t="s">
        <v>1484</v>
      </c>
      <c r="D1915" s="88" t="e">
        <f>Calculations!BN1916</f>
        <v>#DIV/0!</v>
      </c>
      <c r="E1915" s="88" t="e">
        <f>Calculations!BO1916</f>
        <v>#DIV/0!</v>
      </c>
      <c r="F1915" s="89" t="e">
        <f t="shared" si="140"/>
        <v>#DIV/0!</v>
      </c>
      <c r="G1915" s="89" t="e">
        <f t="shared" si="141"/>
        <v>#DIV/0!</v>
      </c>
      <c r="H1915" s="88" t="e">
        <f t="shared" si="142"/>
        <v>#DIV/0!</v>
      </c>
      <c r="I1915" s="92" t="str">
        <f>IF(OR(COUNT(Calculations!BP1916:BY1916)&lt;3,COUNT(Calculations!BZ1916:CI1916)&lt;3),"N/A",IF(ISERROR(TTEST(Calculations!BP1916:BY1916,Calculations!BZ1916:CI1916,2,2)),"N/A",TTEST(Calculations!BP1916:BY1916,Calculations!BZ1916:CI1916,2,2)))</f>
        <v>N/A</v>
      </c>
      <c r="J1915" s="88" t="e">
        <f t="shared" si="143"/>
        <v>#DIV/0!</v>
      </c>
      <c r="K1915" s="93" t="str">
        <f>IF(AND('Test Sample Data'!N1915&gt;=35,'Control Sample Data'!N1915&gt;=35),"Type 3",IF(AND('Test Sample Data'!N1915&gt;=30,'Control Sample Data'!N1915&gt;=30,OR(I1915&gt;=0.05,I1915="N/A")),"Type 2",IF(OR(AND('Test Sample Data'!N1915&gt;=30,'Control Sample Data'!N1915&lt;=30),AND('Test Sample Data'!N1915&lt;=30,'Control Sample Data'!N1915&gt;=30)),"Type 1","OKAY")))</f>
        <v>OKAY</v>
      </c>
    </row>
    <row r="1916" spans="1:11">
      <c r="A1916" s="68"/>
      <c r="B1916" s="95" t="str">
        <f>IF('Gene Table'!E1916="","",'Gene Table'!E1916)</f>
        <v>RT</v>
      </c>
      <c r="C1916" s="96" t="s">
        <v>1486</v>
      </c>
      <c r="D1916" s="88" t="e">
        <f>Calculations!BN1917</f>
        <v>#DIV/0!</v>
      </c>
      <c r="E1916" s="88" t="e">
        <f>Calculations!BO1917</f>
        <v>#DIV/0!</v>
      </c>
      <c r="F1916" s="89" t="e">
        <f t="shared" si="140"/>
        <v>#DIV/0!</v>
      </c>
      <c r="G1916" s="89" t="e">
        <f t="shared" si="141"/>
        <v>#DIV/0!</v>
      </c>
      <c r="H1916" s="88" t="e">
        <f t="shared" si="142"/>
        <v>#DIV/0!</v>
      </c>
      <c r="I1916" s="92" t="str">
        <f>IF(OR(COUNT(Calculations!BP1917:BY1917)&lt;3,COUNT(Calculations!BZ1917:CI1917)&lt;3),"N/A",IF(ISERROR(TTEST(Calculations!BP1917:BY1917,Calculations!BZ1917:CI1917,2,2)),"N/A",TTEST(Calculations!BP1917:BY1917,Calculations!BZ1917:CI1917,2,2)))</f>
        <v>N/A</v>
      </c>
      <c r="J1916" s="88" t="e">
        <f t="shared" si="143"/>
        <v>#DIV/0!</v>
      </c>
      <c r="K1916" s="93" t="str">
        <f>IF(AND('Test Sample Data'!N1916&gt;=35,'Control Sample Data'!N1916&gt;=35),"Type 3",IF(AND('Test Sample Data'!N1916&gt;=30,'Control Sample Data'!N1916&gt;=30,OR(I1916&gt;=0.05,I1916="N/A")),"Type 2",IF(OR(AND('Test Sample Data'!N1916&gt;=30,'Control Sample Data'!N1916&lt;=30),AND('Test Sample Data'!N1916&lt;=30,'Control Sample Data'!N1916&gt;=30)),"Type 1","OKAY")))</f>
        <v>OKAY</v>
      </c>
    </row>
    <row r="1917" spans="1:11">
      <c r="A1917" s="68"/>
      <c r="B1917" s="95" t="str">
        <f>IF('Gene Table'!E1917="","",'Gene Table'!E1917)</f>
        <v>RT</v>
      </c>
      <c r="C1917" s="96" t="s">
        <v>1487</v>
      </c>
      <c r="D1917" s="88" t="e">
        <f>Calculations!BN1918</f>
        <v>#DIV/0!</v>
      </c>
      <c r="E1917" s="88" t="e">
        <f>Calculations!BO1918</f>
        <v>#DIV/0!</v>
      </c>
      <c r="F1917" s="89" t="e">
        <f t="shared" si="140"/>
        <v>#DIV/0!</v>
      </c>
      <c r="G1917" s="89" t="e">
        <f t="shared" si="141"/>
        <v>#DIV/0!</v>
      </c>
      <c r="H1917" s="88" t="e">
        <f t="shared" si="142"/>
        <v>#DIV/0!</v>
      </c>
      <c r="I1917" s="92" t="str">
        <f>IF(OR(COUNT(Calculations!BP1918:BY1918)&lt;3,COUNT(Calculations!BZ1918:CI1918)&lt;3),"N/A",IF(ISERROR(TTEST(Calculations!BP1918:BY1918,Calculations!BZ1918:CI1918,2,2)),"N/A",TTEST(Calculations!BP1918:BY1918,Calculations!BZ1918:CI1918,2,2)))</f>
        <v>N/A</v>
      </c>
      <c r="J1917" s="88" t="e">
        <f t="shared" si="143"/>
        <v>#DIV/0!</v>
      </c>
      <c r="K1917" s="93" t="str">
        <f>IF(AND('Test Sample Data'!N1917&gt;=35,'Control Sample Data'!N1917&gt;=35),"Type 3",IF(AND('Test Sample Data'!N1917&gt;=30,'Control Sample Data'!N1917&gt;=30,OR(I1917&gt;=0.05,I1917="N/A")),"Type 2",IF(OR(AND('Test Sample Data'!N1917&gt;=30,'Control Sample Data'!N1917&lt;=30),AND('Test Sample Data'!N1917&lt;=30,'Control Sample Data'!N1917&gt;=30)),"Type 1","OKAY")))</f>
        <v>OKAY</v>
      </c>
    </row>
    <row r="1918" spans="1:11">
      <c r="A1918" s="68"/>
      <c r="B1918" s="95" t="str">
        <f>IF('Gene Table'!E1918="","",'Gene Table'!E1918)</f>
        <v>RT</v>
      </c>
      <c r="C1918" s="96" t="s">
        <v>1488</v>
      </c>
      <c r="D1918" s="88" t="e">
        <f>Calculations!BN1919</f>
        <v>#DIV/0!</v>
      </c>
      <c r="E1918" s="88" t="e">
        <f>Calculations!BO1919</f>
        <v>#DIV/0!</v>
      </c>
      <c r="F1918" s="89" t="e">
        <f t="shared" si="140"/>
        <v>#DIV/0!</v>
      </c>
      <c r="G1918" s="89" t="e">
        <f t="shared" si="141"/>
        <v>#DIV/0!</v>
      </c>
      <c r="H1918" s="88" t="e">
        <f t="shared" si="142"/>
        <v>#DIV/0!</v>
      </c>
      <c r="I1918" s="92" t="str">
        <f>IF(OR(COUNT(Calculations!BP1919:BY1919)&lt;3,COUNT(Calculations!BZ1919:CI1919)&lt;3),"N/A",IF(ISERROR(TTEST(Calculations!BP1919:BY1919,Calculations!BZ1919:CI1919,2,2)),"N/A",TTEST(Calculations!BP1919:BY1919,Calculations!BZ1919:CI1919,2,2)))</f>
        <v>N/A</v>
      </c>
      <c r="J1918" s="88" t="e">
        <f t="shared" si="143"/>
        <v>#DIV/0!</v>
      </c>
      <c r="K1918" s="93" t="str">
        <f>IF(AND('Test Sample Data'!N1918&gt;=35,'Control Sample Data'!N1918&gt;=35),"Type 3",IF(AND('Test Sample Data'!N1918&gt;=30,'Control Sample Data'!N1918&gt;=30,OR(I1918&gt;=0.05,I1918="N/A")),"Type 2",IF(OR(AND('Test Sample Data'!N1918&gt;=30,'Control Sample Data'!N1918&lt;=30),AND('Test Sample Data'!N1918&lt;=30,'Control Sample Data'!N1918&gt;=30)),"Type 1","OKAY")))</f>
        <v>OKAY</v>
      </c>
    </row>
    <row r="1919" spans="1:11">
      <c r="A1919" s="68"/>
      <c r="B1919" s="95" t="str">
        <f>IF('Gene Table'!E1919="","",'Gene Table'!E1919)</f>
        <v>PCR</v>
      </c>
      <c r="C1919" s="96" t="s">
        <v>1489</v>
      </c>
      <c r="D1919" s="88" t="e">
        <f>Calculations!BN1920</f>
        <v>#DIV/0!</v>
      </c>
      <c r="E1919" s="88" t="e">
        <f>Calculations!BO1920</f>
        <v>#DIV/0!</v>
      </c>
      <c r="F1919" s="89" t="e">
        <f t="shared" si="140"/>
        <v>#DIV/0!</v>
      </c>
      <c r="G1919" s="89" t="e">
        <f t="shared" si="141"/>
        <v>#DIV/0!</v>
      </c>
      <c r="H1919" s="88" t="e">
        <f t="shared" si="142"/>
        <v>#DIV/0!</v>
      </c>
      <c r="I1919" s="92" t="str">
        <f>IF(OR(COUNT(Calculations!BP1920:BY1920)&lt;3,COUNT(Calculations!BZ1920:CI1920)&lt;3),"N/A",IF(ISERROR(TTEST(Calculations!BP1920:BY1920,Calculations!BZ1920:CI1920,2,2)),"N/A",TTEST(Calculations!BP1920:BY1920,Calculations!BZ1920:CI1920,2,2)))</f>
        <v>N/A</v>
      </c>
      <c r="J1919" s="88" t="e">
        <f t="shared" si="143"/>
        <v>#DIV/0!</v>
      </c>
      <c r="K1919" s="93" t="str">
        <f>IF(AND('Test Sample Data'!N1919&gt;=35,'Control Sample Data'!N1919&gt;=35),"Type 3",IF(AND('Test Sample Data'!N1919&gt;=30,'Control Sample Data'!N1919&gt;=30,OR(I1919&gt;=0.05,I1919="N/A")),"Type 2",IF(OR(AND('Test Sample Data'!N1919&gt;=30,'Control Sample Data'!N1919&lt;=30),AND('Test Sample Data'!N1919&lt;=30,'Control Sample Data'!N1919&gt;=30)),"Type 1","OKAY")))</f>
        <v>OKAY</v>
      </c>
    </row>
    <row r="1920" spans="1:11">
      <c r="A1920" s="68"/>
      <c r="B1920" s="95" t="str">
        <f>IF('Gene Table'!E1920="","",'Gene Table'!E1920)</f>
        <v>PCR</v>
      </c>
      <c r="C1920" s="96" t="s">
        <v>1491</v>
      </c>
      <c r="D1920" s="88" t="e">
        <f>Calculations!BN1921</f>
        <v>#DIV/0!</v>
      </c>
      <c r="E1920" s="88" t="e">
        <f>Calculations!BO1921</f>
        <v>#DIV/0!</v>
      </c>
      <c r="F1920" s="89" t="e">
        <f t="shared" si="140"/>
        <v>#DIV/0!</v>
      </c>
      <c r="G1920" s="89" t="e">
        <f t="shared" si="141"/>
        <v>#DIV/0!</v>
      </c>
      <c r="H1920" s="88" t="e">
        <f t="shared" si="142"/>
        <v>#DIV/0!</v>
      </c>
      <c r="I1920" s="92" t="str">
        <f>IF(OR(COUNT(Calculations!BP1921:BY1921)&lt;3,COUNT(Calculations!BZ1921:CI1921)&lt;3),"N/A",IF(ISERROR(TTEST(Calculations!BP1921:BY1921,Calculations!BZ1921:CI1921,2,2)),"N/A",TTEST(Calculations!BP1921:BY1921,Calculations!BZ1921:CI1921,2,2)))</f>
        <v>N/A</v>
      </c>
      <c r="J1920" s="88" t="e">
        <f t="shared" si="143"/>
        <v>#DIV/0!</v>
      </c>
      <c r="K1920" s="93" t="str">
        <f>IF(AND('Test Sample Data'!N1920&gt;=35,'Control Sample Data'!N1920&gt;=35),"Type 3",IF(AND('Test Sample Data'!N1920&gt;=30,'Control Sample Data'!N1920&gt;=30,OR(I1920&gt;=0.05,I1920="N/A")),"Type 2",IF(OR(AND('Test Sample Data'!N1920&gt;=30,'Control Sample Data'!N1920&lt;=30),AND('Test Sample Data'!N1920&lt;=30,'Control Sample Data'!N1920&gt;=30)),"Type 1","OKAY")))</f>
        <v>OKAY</v>
      </c>
    </row>
    <row r="1921" spans="1:11">
      <c r="A1921" s="68"/>
      <c r="B1921" s="95" t="str">
        <f>IF('Gene Table'!E1921="","",'Gene Table'!E1921)</f>
        <v>PCR</v>
      </c>
      <c r="C1921" s="96" t="s">
        <v>1492</v>
      </c>
      <c r="D1921" s="88" t="e">
        <f>Calculations!BN1922</f>
        <v>#DIV/0!</v>
      </c>
      <c r="E1921" s="88" t="e">
        <f>Calculations!BO1922</f>
        <v>#DIV/0!</v>
      </c>
      <c r="F1921" s="89" t="e">
        <f t="shared" si="140"/>
        <v>#DIV/0!</v>
      </c>
      <c r="G1921" s="89" t="e">
        <f t="shared" si="141"/>
        <v>#DIV/0!</v>
      </c>
      <c r="H1921" s="88" t="e">
        <f t="shared" si="142"/>
        <v>#DIV/0!</v>
      </c>
      <c r="I1921" s="92" t="str">
        <f>IF(OR(COUNT(Calculations!BP1922:BY1922)&lt;3,COUNT(Calculations!BZ1922:CI1922)&lt;3),"N/A",IF(ISERROR(TTEST(Calculations!BP1922:BY1922,Calculations!BZ1922:CI1922,2,2)),"N/A",TTEST(Calculations!BP1922:BY1922,Calculations!BZ1922:CI1922,2,2)))</f>
        <v>N/A</v>
      </c>
      <c r="J1921" s="88" t="e">
        <f t="shared" si="143"/>
        <v>#DIV/0!</v>
      </c>
      <c r="K1921" s="93" t="str">
        <f>IF(AND('Test Sample Data'!N1921&gt;=35,'Control Sample Data'!N1921&gt;=35),"Type 3",IF(AND('Test Sample Data'!N1921&gt;=30,'Control Sample Data'!N1921&gt;=30,OR(I1921&gt;=0.05,I1921="N/A")),"Type 2",IF(OR(AND('Test Sample Data'!N1921&gt;=30,'Control Sample Data'!N1921&lt;=30),AND('Test Sample Data'!N1921&lt;=30,'Control Sample Data'!N1921&gt;=30)),"Type 1","OKAY")))</f>
        <v>OKAY</v>
      </c>
    </row>
    <row r="1922" spans="1:11">
      <c r="A1922" s="68"/>
      <c r="B1922" s="95" t="str">
        <f>IF('Gene Table'!E1922="","",'Gene Table'!E1922)</f>
        <v>PCR</v>
      </c>
      <c r="C1922" s="96" t="s">
        <v>1493</v>
      </c>
      <c r="D1922" s="88" t="e">
        <f>Calculations!BN1923</f>
        <v>#DIV/0!</v>
      </c>
      <c r="E1922" s="88" t="e">
        <f>Calculations!BO1923</f>
        <v>#DIV/0!</v>
      </c>
      <c r="F1922" s="89" t="e">
        <f t="shared" si="140"/>
        <v>#DIV/0!</v>
      </c>
      <c r="G1922" s="89" t="e">
        <f t="shared" si="141"/>
        <v>#DIV/0!</v>
      </c>
      <c r="H1922" s="88" t="e">
        <f t="shared" si="142"/>
        <v>#DIV/0!</v>
      </c>
      <c r="I1922" s="92" t="str">
        <f>IF(OR(COUNT(Calculations!BP1923:BY1923)&lt;3,COUNT(Calculations!BZ1923:CI1923)&lt;3),"N/A",IF(ISERROR(TTEST(Calculations!BP1923:BY1923,Calculations!BZ1923:CI1923,2,2)),"N/A",TTEST(Calculations!BP1923:BY1923,Calculations!BZ1923:CI1923,2,2)))</f>
        <v>N/A</v>
      </c>
      <c r="J1922" s="88" t="e">
        <f t="shared" si="143"/>
        <v>#DIV/0!</v>
      </c>
      <c r="K1922" s="93" t="str">
        <f>IF(AND('Test Sample Data'!N1922&gt;=35,'Control Sample Data'!N1922&gt;=35),"Type 3",IF(AND('Test Sample Data'!N1922&gt;=30,'Control Sample Data'!N1922&gt;=30,OR(I1922&gt;=0.05,I1922="N/A")),"Type 2",IF(OR(AND('Test Sample Data'!N1922&gt;=30,'Control Sample Data'!N1922&lt;=30),AND('Test Sample Data'!N1922&lt;=30,'Control Sample Data'!N1922&gt;=30)),"Type 1","OKAY")))</f>
        <v>OKAY</v>
      </c>
    </row>
  </sheetData>
  <mergeCells count="11">
    <mergeCell ref="D1:E1"/>
    <mergeCell ref="F1:G1"/>
    <mergeCell ref="A1:A2"/>
    <mergeCell ref="A3:A386"/>
    <mergeCell ref="A387:A770"/>
    <mergeCell ref="A771:A1154"/>
    <mergeCell ref="A1155:A1538"/>
    <mergeCell ref="A1539:A1922"/>
    <mergeCell ref="B1:B2"/>
    <mergeCell ref="C1:C2"/>
    <mergeCell ref="K1:K2"/>
  </mergeCells>
  <conditionalFormatting sqref="H3:H1922">
    <cfRule type="cellIs" dxfId="0" priority="14" stopIfTrue="1" operator="greaterThan">
      <formula>2</formula>
    </cfRule>
    <cfRule type="cellIs" dxfId="1" priority="15" stopIfTrue="1" operator="lessThan">
      <formula>0.33</formula>
    </cfRule>
  </conditionalFormatting>
  <conditionalFormatting sqref="I3:I1922">
    <cfRule type="cellIs" dxfId="0" priority="11" stopIfTrue="1" operator="lessThanOrEqual">
      <formula>0.05</formula>
    </cfRule>
  </conditionalFormatting>
  <conditionalFormatting sqref="J3:J1922">
    <cfRule type="cellIs" dxfId="2" priority="12" stopIfTrue="1" operator="greaterThan">
      <formula>2</formula>
    </cfRule>
    <cfRule type="cellIs" dxfId="3" priority="1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1"/>
  <sheetViews>
    <sheetView workbookViewId="0">
      <selection activeCell="K10" sqref="K10"/>
    </sheetView>
  </sheetViews>
  <sheetFormatPr defaultColWidth="9" defaultRowHeight="11.25"/>
  <cols>
    <col min="1" max="5" width="8.71428571428571" style="81" customWidth="1"/>
    <col min="6" max="6" width="11.1428571428571" style="81" customWidth="1"/>
    <col min="7" max="11" width="8.71428571428571" style="81" customWidth="1"/>
    <col min="12" max="12" width="10.1428571428571" style="81" customWidth="1"/>
    <col min="13" max="16" width="8.71428571428571" style="81" customWidth="1"/>
    <col min="17" max="16384" width="9.14285714285714" style="81"/>
  </cols>
  <sheetData>
    <row r="1" ht="15" customHeight="1" spans="1:16">
      <c r="A1" s="82" t="s">
        <v>5575</v>
      </c>
      <c r="B1" s="82" t="s">
        <v>5576</v>
      </c>
      <c r="C1" s="82" t="s">
        <v>5577</v>
      </c>
      <c r="D1" s="82" t="s">
        <v>5578</v>
      </c>
      <c r="E1" s="82" t="s">
        <v>5579</v>
      </c>
      <c r="F1" s="82" t="s">
        <v>5580</v>
      </c>
      <c r="G1" s="82" t="s">
        <v>5581</v>
      </c>
      <c r="H1" s="82" t="s">
        <v>5582</v>
      </c>
      <c r="I1" s="82" t="s">
        <v>5583</v>
      </c>
      <c r="J1" s="82" t="s">
        <v>5584</v>
      </c>
      <c r="K1" s="82" t="s">
        <v>5585</v>
      </c>
      <c r="L1" s="82" t="s">
        <v>5586</v>
      </c>
      <c r="M1" s="82" t="s">
        <v>5587</v>
      </c>
      <c r="N1" s="82" t="s">
        <v>5588</v>
      </c>
      <c r="O1" s="82" t="s">
        <v>5589</v>
      </c>
      <c r="P1" s="82" t="s">
        <v>5590</v>
      </c>
    </row>
    <row r="2" ht="15" customHeight="1" spans="1:16">
      <c r="A2" s="82">
        <v>1</v>
      </c>
      <c r="B2" s="83" t="e">
        <f>Results!H3</f>
        <v>#DIV/0!</v>
      </c>
      <c r="C2" s="83" t="e">
        <f>Results!H27</f>
        <v>#DIV/0!</v>
      </c>
      <c r="D2" s="83" t="e">
        <f>Results!H51</f>
        <v>#DIV/0!</v>
      </c>
      <c r="E2" s="83" t="e">
        <f>Results!H75</f>
        <v>#DIV/0!</v>
      </c>
      <c r="F2" s="83" t="e">
        <f>Results!H99</f>
        <v>#DIV/0!</v>
      </c>
      <c r="G2" s="83" t="e">
        <f>Results!H123</f>
        <v>#DIV/0!</v>
      </c>
      <c r="H2" s="83" t="e">
        <f>Results!H147</f>
        <v>#DIV/0!</v>
      </c>
      <c r="I2" s="83" t="e">
        <f>Results!H171</f>
        <v>#DIV/0!</v>
      </c>
      <c r="J2" s="83" t="e">
        <f>Results!H195</f>
        <v>#DIV/0!</v>
      </c>
      <c r="K2" s="83" t="e">
        <f>Results!H219</f>
        <v>#DIV/0!</v>
      </c>
      <c r="L2" s="83" t="e">
        <f>Results!H243</f>
        <v>#DIV/0!</v>
      </c>
      <c r="M2" s="83" t="e">
        <f>Results!H267</f>
        <v>#DIV/0!</v>
      </c>
      <c r="N2" s="83" t="e">
        <f>Results!H291</f>
        <v>#DIV/0!</v>
      </c>
      <c r="O2" s="83" t="e">
        <f>Results!H315</f>
        <v>#DIV/0!</v>
      </c>
      <c r="P2" s="83" t="e">
        <f>Results!H339</f>
        <v>#DIV/0!</v>
      </c>
    </row>
    <row r="3" ht="15" customHeight="1" spans="1:16">
      <c r="A3" s="82">
        <v>2</v>
      </c>
      <c r="B3" s="83" t="e">
        <f>Results!H4</f>
        <v>#DIV/0!</v>
      </c>
      <c r="C3" s="83" t="e">
        <f>Results!H28</f>
        <v>#DIV/0!</v>
      </c>
      <c r="D3" s="83" t="e">
        <f>Results!H52</f>
        <v>#DIV/0!</v>
      </c>
      <c r="E3" s="83" t="e">
        <f>Results!H76</f>
        <v>#DIV/0!</v>
      </c>
      <c r="F3" s="83" t="e">
        <f>Results!H100</f>
        <v>#DIV/0!</v>
      </c>
      <c r="G3" s="83" t="e">
        <f>Results!H124</f>
        <v>#DIV/0!</v>
      </c>
      <c r="H3" s="83" t="e">
        <f>Results!H148</f>
        <v>#DIV/0!</v>
      </c>
      <c r="I3" s="83" t="e">
        <f>Results!H172</f>
        <v>#DIV/0!</v>
      </c>
      <c r="J3" s="83" t="e">
        <f>Results!H196</f>
        <v>#DIV/0!</v>
      </c>
      <c r="K3" s="83" t="e">
        <f>Results!H220</f>
        <v>#DIV/0!</v>
      </c>
      <c r="L3" s="83" t="e">
        <f>Results!H244</f>
        <v>#DIV/0!</v>
      </c>
      <c r="M3" s="83" t="e">
        <f>Results!H268</f>
        <v>#DIV/0!</v>
      </c>
      <c r="N3" s="83" t="e">
        <f>Results!H292</f>
        <v>#DIV/0!</v>
      </c>
      <c r="O3" s="83" t="e">
        <f>Results!H316</f>
        <v>#DIV/0!</v>
      </c>
      <c r="P3" s="83" t="e">
        <f>Results!H340</f>
        <v>#DIV/0!</v>
      </c>
    </row>
    <row r="4" ht="15" customHeight="1" spans="1:16">
      <c r="A4" s="82">
        <v>3</v>
      </c>
      <c r="B4" s="83" t="e">
        <f>Results!H5</f>
        <v>#DIV/0!</v>
      </c>
      <c r="C4" s="83" t="e">
        <f>Results!H29</f>
        <v>#DIV/0!</v>
      </c>
      <c r="D4" s="83" t="e">
        <f>Results!H53</f>
        <v>#DIV/0!</v>
      </c>
      <c r="E4" s="83" t="e">
        <f>Results!H77</f>
        <v>#DIV/0!</v>
      </c>
      <c r="F4" s="83" t="e">
        <f>Results!H101</f>
        <v>#DIV/0!</v>
      </c>
      <c r="G4" s="83" t="e">
        <f>Results!H125</f>
        <v>#DIV/0!</v>
      </c>
      <c r="H4" s="83" t="e">
        <f>Results!H149</f>
        <v>#DIV/0!</v>
      </c>
      <c r="I4" s="83" t="e">
        <f>Results!H173</f>
        <v>#DIV/0!</v>
      </c>
      <c r="J4" s="83" t="e">
        <f>Results!H197</f>
        <v>#DIV/0!</v>
      </c>
      <c r="K4" s="83" t="e">
        <f>Results!H221</f>
        <v>#DIV/0!</v>
      </c>
      <c r="L4" s="83" t="e">
        <f>Results!H245</f>
        <v>#DIV/0!</v>
      </c>
      <c r="M4" s="83" t="e">
        <f>Results!H269</f>
        <v>#DIV/0!</v>
      </c>
      <c r="N4" s="83" t="e">
        <f>Results!H293</f>
        <v>#DIV/0!</v>
      </c>
      <c r="O4" s="83" t="e">
        <f>Results!H317</f>
        <v>#DIV/0!</v>
      </c>
      <c r="P4" s="83" t="e">
        <f>Results!H341</f>
        <v>#DIV/0!</v>
      </c>
    </row>
    <row r="5" ht="15" customHeight="1" spans="1:16">
      <c r="A5" s="82">
        <v>4</v>
      </c>
      <c r="B5" s="83" t="e">
        <f>Results!H6</f>
        <v>#DIV/0!</v>
      </c>
      <c r="C5" s="83" t="e">
        <f>Results!H30</f>
        <v>#DIV/0!</v>
      </c>
      <c r="D5" s="83" t="e">
        <f>Results!H54</f>
        <v>#DIV/0!</v>
      </c>
      <c r="E5" s="83" t="e">
        <f>Results!H78</f>
        <v>#DIV/0!</v>
      </c>
      <c r="F5" s="83" t="e">
        <f>Results!H102</f>
        <v>#DIV/0!</v>
      </c>
      <c r="G5" s="83" t="e">
        <f>Results!H126</f>
        <v>#DIV/0!</v>
      </c>
      <c r="H5" s="83" t="e">
        <f>Results!H150</f>
        <v>#DIV/0!</v>
      </c>
      <c r="I5" s="83" t="e">
        <f>Results!H174</f>
        <v>#DIV/0!</v>
      </c>
      <c r="J5" s="83" t="e">
        <f>Results!H198</f>
        <v>#DIV/0!</v>
      </c>
      <c r="K5" s="83" t="e">
        <f>Results!H222</f>
        <v>#DIV/0!</v>
      </c>
      <c r="L5" s="83" t="e">
        <f>Results!H246</f>
        <v>#DIV/0!</v>
      </c>
      <c r="M5" s="83" t="e">
        <f>Results!H270</f>
        <v>#DIV/0!</v>
      </c>
      <c r="N5" s="83" t="e">
        <f>Results!H294</f>
        <v>#DIV/0!</v>
      </c>
      <c r="O5" s="83" t="e">
        <f>Results!H318</f>
        <v>#DIV/0!</v>
      </c>
      <c r="P5" s="83" t="e">
        <f>Results!H342</f>
        <v>#DIV/0!</v>
      </c>
    </row>
    <row r="6" ht="15" customHeight="1" spans="1:16">
      <c r="A6" s="82">
        <v>5</v>
      </c>
      <c r="B6" s="83" t="e">
        <f>Results!H7</f>
        <v>#DIV/0!</v>
      </c>
      <c r="C6" s="83" t="e">
        <f>Results!H31</f>
        <v>#DIV/0!</v>
      </c>
      <c r="D6" s="83" t="e">
        <f>Results!H55</f>
        <v>#DIV/0!</v>
      </c>
      <c r="E6" s="83" t="e">
        <f>Results!H79</f>
        <v>#DIV/0!</v>
      </c>
      <c r="F6" s="83" t="e">
        <f>Results!H103</f>
        <v>#DIV/0!</v>
      </c>
      <c r="G6" s="83" t="e">
        <f>Results!H127</f>
        <v>#DIV/0!</v>
      </c>
      <c r="H6" s="83" t="e">
        <f>Results!H151</f>
        <v>#DIV/0!</v>
      </c>
      <c r="I6" s="83" t="e">
        <f>Results!H175</f>
        <v>#DIV/0!</v>
      </c>
      <c r="J6" s="83" t="e">
        <f>Results!H199</f>
        <v>#DIV/0!</v>
      </c>
      <c r="K6" s="83" t="e">
        <f>Results!H223</f>
        <v>#DIV/0!</v>
      </c>
      <c r="L6" s="83" t="e">
        <f>Results!H247</f>
        <v>#DIV/0!</v>
      </c>
      <c r="M6" s="83" t="e">
        <f>Results!H271</f>
        <v>#DIV/0!</v>
      </c>
      <c r="N6" s="83" t="e">
        <f>Results!H295</f>
        <v>#DIV/0!</v>
      </c>
      <c r="O6" s="83" t="e">
        <f>Results!H319</f>
        <v>#DIV/0!</v>
      </c>
      <c r="P6" s="83" t="e">
        <f>Results!H343</f>
        <v>#DIV/0!</v>
      </c>
    </row>
    <row r="7" ht="15" customHeight="1" spans="1:16">
      <c r="A7" s="82">
        <v>6</v>
      </c>
      <c r="B7" s="83" t="e">
        <f>Results!H8</f>
        <v>#DIV/0!</v>
      </c>
      <c r="C7" s="83" t="e">
        <f>Results!H32</f>
        <v>#DIV/0!</v>
      </c>
      <c r="D7" s="83" t="e">
        <f>Results!H56</f>
        <v>#DIV/0!</v>
      </c>
      <c r="E7" s="83" t="e">
        <f>Results!H80</f>
        <v>#DIV/0!</v>
      </c>
      <c r="F7" s="83" t="e">
        <f>Results!H104</f>
        <v>#DIV/0!</v>
      </c>
      <c r="G7" s="83" t="e">
        <f>Results!H128</f>
        <v>#DIV/0!</v>
      </c>
      <c r="H7" s="83" t="e">
        <f>Results!H152</f>
        <v>#DIV/0!</v>
      </c>
      <c r="I7" s="83" t="e">
        <f>Results!H176</f>
        <v>#DIV/0!</v>
      </c>
      <c r="J7" s="83" t="e">
        <f>Results!H200</f>
        <v>#DIV/0!</v>
      </c>
      <c r="K7" s="83" t="e">
        <f>Results!H224</f>
        <v>#DIV/0!</v>
      </c>
      <c r="L7" s="83" t="e">
        <f>Results!H248</f>
        <v>#DIV/0!</v>
      </c>
      <c r="M7" s="83" t="e">
        <f>Results!H272</f>
        <v>#DIV/0!</v>
      </c>
      <c r="N7" s="83" t="e">
        <f>Results!H296</f>
        <v>#DIV/0!</v>
      </c>
      <c r="O7" s="83" t="e">
        <f>Results!H320</f>
        <v>#DIV/0!</v>
      </c>
      <c r="P7" s="83" t="e">
        <f>Results!H344</f>
        <v>#DIV/0!</v>
      </c>
    </row>
    <row r="8" ht="15" customHeight="1" spans="1:16">
      <c r="A8" s="82">
        <v>7</v>
      </c>
      <c r="B8" s="83" t="e">
        <f>Results!H9</f>
        <v>#DIV/0!</v>
      </c>
      <c r="C8" s="83" t="e">
        <f>Results!H33</f>
        <v>#DIV/0!</v>
      </c>
      <c r="D8" s="83" t="e">
        <f>Results!H57</f>
        <v>#DIV/0!</v>
      </c>
      <c r="E8" s="83" t="e">
        <f>Results!H81</f>
        <v>#DIV/0!</v>
      </c>
      <c r="F8" s="83" t="e">
        <f>Results!H105</f>
        <v>#DIV/0!</v>
      </c>
      <c r="G8" s="83" t="e">
        <f>Results!H129</f>
        <v>#DIV/0!</v>
      </c>
      <c r="H8" s="83" t="e">
        <f>Results!H153</f>
        <v>#DIV/0!</v>
      </c>
      <c r="I8" s="83" t="e">
        <f>Results!H177</f>
        <v>#DIV/0!</v>
      </c>
      <c r="J8" s="83" t="e">
        <f>Results!H201</f>
        <v>#DIV/0!</v>
      </c>
      <c r="K8" s="83" t="e">
        <f>Results!H225</f>
        <v>#DIV/0!</v>
      </c>
      <c r="L8" s="83" t="e">
        <f>Results!H249</f>
        <v>#DIV/0!</v>
      </c>
      <c r="M8" s="83" t="e">
        <f>Results!H273</f>
        <v>#DIV/0!</v>
      </c>
      <c r="N8" s="83" t="e">
        <f>Results!H297</f>
        <v>#DIV/0!</v>
      </c>
      <c r="O8" s="83" t="e">
        <f>Results!H321</f>
        <v>#DIV/0!</v>
      </c>
      <c r="P8" s="83" t="e">
        <f>Results!H345</f>
        <v>#DIV/0!</v>
      </c>
    </row>
    <row r="9" ht="15" customHeight="1" spans="1:16">
      <c r="A9" s="82">
        <v>8</v>
      </c>
      <c r="B9" s="83" t="e">
        <f>Results!H10</f>
        <v>#DIV/0!</v>
      </c>
      <c r="C9" s="83" t="e">
        <f>Results!H34</f>
        <v>#DIV/0!</v>
      </c>
      <c r="D9" s="83" t="e">
        <f>Results!H58</f>
        <v>#DIV/0!</v>
      </c>
      <c r="E9" s="83" t="e">
        <f>Results!H82</f>
        <v>#DIV/0!</v>
      </c>
      <c r="F9" s="83" t="e">
        <f>Results!H106</f>
        <v>#DIV/0!</v>
      </c>
      <c r="G9" s="83" t="e">
        <f>Results!H130</f>
        <v>#DIV/0!</v>
      </c>
      <c r="H9" s="83" t="e">
        <f>Results!H154</f>
        <v>#DIV/0!</v>
      </c>
      <c r="I9" s="83" t="e">
        <f>Results!H178</f>
        <v>#DIV/0!</v>
      </c>
      <c r="J9" s="83" t="e">
        <f>Results!H202</f>
        <v>#DIV/0!</v>
      </c>
      <c r="K9" s="83" t="e">
        <f>Results!H226</f>
        <v>#DIV/0!</v>
      </c>
      <c r="L9" s="83" t="e">
        <f>Results!H250</f>
        <v>#DIV/0!</v>
      </c>
      <c r="M9" s="83" t="e">
        <f>Results!H274</f>
        <v>#DIV/0!</v>
      </c>
      <c r="N9" s="83" t="e">
        <f>Results!H298</f>
        <v>#DIV/0!</v>
      </c>
      <c r="O9" s="83" t="e">
        <f>Results!H322</f>
        <v>#DIV/0!</v>
      </c>
      <c r="P9" s="83" t="e">
        <f>Results!H346</f>
        <v>#DIV/0!</v>
      </c>
    </row>
    <row r="10" ht="15" customHeight="1" spans="1:16">
      <c r="A10" s="82">
        <v>9</v>
      </c>
      <c r="B10" s="83" t="e">
        <f>Results!H11</f>
        <v>#DIV/0!</v>
      </c>
      <c r="C10" s="83" t="e">
        <f>Results!H35</f>
        <v>#DIV/0!</v>
      </c>
      <c r="D10" s="83" t="e">
        <f>Results!H59</f>
        <v>#DIV/0!</v>
      </c>
      <c r="E10" s="83" t="e">
        <f>Results!H83</f>
        <v>#DIV/0!</v>
      </c>
      <c r="F10" s="83" t="e">
        <f>Results!H107</f>
        <v>#DIV/0!</v>
      </c>
      <c r="G10" s="83" t="e">
        <f>Results!H131</f>
        <v>#DIV/0!</v>
      </c>
      <c r="H10" s="83" t="e">
        <f>Results!H155</f>
        <v>#DIV/0!</v>
      </c>
      <c r="I10" s="83" t="e">
        <f>Results!H179</f>
        <v>#DIV/0!</v>
      </c>
      <c r="J10" s="83" t="e">
        <f>Results!H203</f>
        <v>#DIV/0!</v>
      </c>
      <c r="K10" s="83" t="e">
        <f>Results!H227</f>
        <v>#DIV/0!</v>
      </c>
      <c r="L10" s="83" t="e">
        <f>Results!H251</f>
        <v>#DIV/0!</v>
      </c>
      <c r="M10" s="83" t="e">
        <f>Results!H275</f>
        <v>#DIV/0!</v>
      </c>
      <c r="N10" s="83" t="e">
        <f>Results!H299</f>
        <v>#DIV/0!</v>
      </c>
      <c r="O10" s="83" t="e">
        <f>Results!H323</f>
        <v>#DIV/0!</v>
      </c>
      <c r="P10" s="83" t="e">
        <f>Results!H347</f>
        <v>#DIV/0!</v>
      </c>
    </row>
    <row r="11" ht="15" customHeight="1" spans="1:16">
      <c r="A11" s="82">
        <v>10</v>
      </c>
      <c r="B11" s="83" t="e">
        <f>Results!H12</f>
        <v>#DIV/0!</v>
      </c>
      <c r="C11" s="83" t="e">
        <f>Results!H36</f>
        <v>#DIV/0!</v>
      </c>
      <c r="D11" s="83" t="e">
        <f>Results!H60</f>
        <v>#DIV/0!</v>
      </c>
      <c r="E11" s="83" t="e">
        <f>Results!H84</f>
        <v>#DIV/0!</v>
      </c>
      <c r="F11" s="83" t="e">
        <f>Results!H108</f>
        <v>#DIV/0!</v>
      </c>
      <c r="G11" s="83" t="e">
        <f>Results!H132</f>
        <v>#DIV/0!</v>
      </c>
      <c r="H11" s="83" t="e">
        <f>Results!H156</f>
        <v>#DIV/0!</v>
      </c>
      <c r="I11" s="83" t="e">
        <f>Results!H180</f>
        <v>#DIV/0!</v>
      </c>
      <c r="J11" s="83" t="e">
        <f>Results!H204</f>
        <v>#DIV/0!</v>
      </c>
      <c r="K11" s="83" t="e">
        <f>Results!H228</f>
        <v>#DIV/0!</v>
      </c>
      <c r="L11" s="83" t="e">
        <f>Results!H252</f>
        <v>#DIV/0!</v>
      </c>
      <c r="M11" s="83" t="e">
        <f>Results!H276</f>
        <v>#DIV/0!</v>
      </c>
      <c r="N11" s="83" t="e">
        <f>Results!H300</f>
        <v>#DIV/0!</v>
      </c>
      <c r="O11" s="83" t="e">
        <f>Results!H324</f>
        <v>#DIV/0!</v>
      </c>
      <c r="P11" s="83" t="e">
        <f>Results!H348</f>
        <v>#DIV/0!</v>
      </c>
    </row>
    <row r="12" ht="15" customHeight="1" spans="1:16">
      <c r="A12" s="82">
        <v>11</v>
      </c>
      <c r="B12" s="83" t="e">
        <f>Results!H13</f>
        <v>#DIV/0!</v>
      </c>
      <c r="C12" s="83" t="e">
        <f>Results!H37</f>
        <v>#DIV/0!</v>
      </c>
      <c r="D12" s="83" t="e">
        <f>Results!H61</f>
        <v>#DIV/0!</v>
      </c>
      <c r="E12" s="83" t="e">
        <f>Results!H85</f>
        <v>#DIV/0!</v>
      </c>
      <c r="F12" s="83" t="e">
        <f>Results!H109</f>
        <v>#DIV/0!</v>
      </c>
      <c r="G12" s="83" t="e">
        <f>Results!H133</f>
        <v>#DIV/0!</v>
      </c>
      <c r="H12" s="83" t="e">
        <f>Results!H157</f>
        <v>#DIV/0!</v>
      </c>
      <c r="I12" s="83" t="e">
        <f>Results!H181</f>
        <v>#DIV/0!</v>
      </c>
      <c r="J12" s="83" t="e">
        <f>Results!H205</f>
        <v>#DIV/0!</v>
      </c>
      <c r="K12" s="83" t="e">
        <f>Results!H229</f>
        <v>#DIV/0!</v>
      </c>
      <c r="L12" s="83" t="e">
        <f>Results!H253</f>
        <v>#DIV/0!</v>
      </c>
      <c r="M12" s="83" t="e">
        <f>Results!H277</f>
        <v>#DIV/0!</v>
      </c>
      <c r="N12" s="83" t="e">
        <f>Results!H301</f>
        <v>#DIV/0!</v>
      </c>
      <c r="O12" s="83" t="e">
        <f>Results!H325</f>
        <v>#DIV/0!</v>
      </c>
      <c r="P12" s="83" t="e">
        <f>Results!H349</f>
        <v>#DIV/0!</v>
      </c>
    </row>
    <row r="13" ht="15" customHeight="1" spans="1:16">
      <c r="A13" s="82">
        <v>12</v>
      </c>
      <c r="B13" s="83" t="e">
        <f>Results!H14</f>
        <v>#DIV/0!</v>
      </c>
      <c r="C13" s="83" t="e">
        <f>Results!H38</f>
        <v>#DIV/0!</v>
      </c>
      <c r="D13" s="83" t="e">
        <f>Results!H62</f>
        <v>#DIV/0!</v>
      </c>
      <c r="E13" s="83" t="e">
        <f>Results!H86</f>
        <v>#DIV/0!</v>
      </c>
      <c r="F13" s="83" t="e">
        <f>Results!H110</f>
        <v>#DIV/0!</v>
      </c>
      <c r="G13" s="83" t="e">
        <f>Results!H134</f>
        <v>#DIV/0!</v>
      </c>
      <c r="H13" s="83" t="e">
        <f>Results!H158</f>
        <v>#DIV/0!</v>
      </c>
      <c r="I13" s="83" t="e">
        <f>Results!H182</f>
        <v>#DIV/0!</v>
      </c>
      <c r="J13" s="83" t="e">
        <f>Results!H206</f>
        <v>#DIV/0!</v>
      </c>
      <c r="K13" s="83" t="e">
        <f>Results!H230</f>
        <v>#DIV/0!</v>
      </c>
      <c r="L13" s="83" t="e">
        <f>Results!H254</f>
        <v>#DIV/0!</v>
      </c>
      <c r="M13" s="83" t="e">
        <f>Results!H278</f>
        <v>#DIV/0!</v>
      </c>
      <c r="N13" s="83" t="e">
        <f>Results!H302</f>
        <v>#DIV/0!</v>
      </c>
      <c r="O13" s="83" t="e">
        <f>Results!H326</f>
        <v>#DIV/0!</v>
      </c>
      <c r="P13" s="83" t="e">
        <f>Results!H350</f>
        <v>#DIV/0!</v>
      </c>
    </row>
    <row r="14" ht="15" customHeight="1" spans="1:16">
      <c r="A14" s="82">
        <v>13</v>
      </c>
      <c r="B14" s="83" t="e">
        <f>Results!H15</f>
        <v>#DIV/0!</v>
      </c>
      <c r="C14" s="83" t="e">
        <f>Results!H39</f>
        <v>#DIV/0!</v>
      </c>
      <c r="D14" s="83" t="e">
        <f>Results!H63</f>
        <v>#DIV/0!</v>
      </c>
      <c r="E14" s="83" t="e">
        <f>Results!H87</f>
        <v>#DIV/0!</v>
      </c>
      <c r="F14" s="83" t="e">
        <f>Results!H111</f>
        <v>#DIV/0!</v>
      </c>
      <c r="G14" s="83" t="e">
        <f>Results!H135</f>
        <v>#DIV/0!</v>
      </c>
      <c r="H14" s="83" t="e">
        <f>Results!H159</f>
        <v>#DIV/0!</v>
      </c>
      <c r="I14" s="83" t="e">
        <f>Results!H183</f>
        <v>#DIV/0!</v>
      </c>
      <c r="J14" s="83" t="e">
        <f>Results!H207</f>
        <v>#DIV/0!</v>
      </c>
      <c r="K14" s="83" t="e">
        <f>Results!H231</f>
        <v>#DIV/0!</v>
      </c>
      <c r="L14" s="83" t="e">
        <f>Results!H255</f>
        <v>#DIV/0!</v>
      </c>
      <c r="M14" s="83" t="e">
        <f>Results!H279</f>
        <v>#DIV/0!</v>
      </c>
      <c r="N14" s="83" t="e">
        <f>Results!H303</f>
        <v>#DIV/0!</v>
      </c>
      <c r="O14" s="83" t="e">
        <f>Results!H327</f>
        <v>#DIV/0!</v>
      </c>
      <c r="P14" s="83" t="e">
        <f>Results!H351</f>
        <v>#DIV/0!</v>
      </c>
    </row>
    <row r="15" ht="15" customHeight="1" spans="1:16">
      <c r="A15" s="82">
        <v>14</v>
      </c>
      <c r="B15" s="83" t="e">
        <f>Results!H16</f>
        <v>#DIV/0!</v>
      </c>
      <c r="C15" s="83" t="e">
        <f>Results!H40</f>
        <v>#DIV/0!</v>
      </c>
      <c r="D15" s="83" t="e">
        <f>Results!H64</f>
        <v>#DIV/0!</v>
      </c>
      <c r="E15" s="83" t="e">
        <f>Results!H88</f>
        <v>#DIV/0!</v>
      </c>
      <c r="F15" s="83" t="e">
        <f>Results!H112</f>
        <v>#DIV/0!</v>
      </c>
      <c r="G15" s="83" t="e">
        <f>Results!H136</f>
        <v>#DIV/0!</v>
      </c>
      <c r="H15" s="83" t="e">
        <f>Results!H160</f>
        <v>#DIV/0!</v>
      </c>
      <c r="I15" s="83" t="e">
        <f>Results!H184</f>
        <v>#DIV/0!</v>
      </c>
      <c r="J15" s="83" t="e">
        <f>Results!H208</f>
        <v>#DIV/0!</v>
      </c>
      <c r="K15" s="83" t="e">
        <f>Results!H232</f>
        <v>#DIV/0!</v>
      </c>
      <c r="L15" s="83" t="e">
        <f>Results!H256</f>
        <v>#DIV/0!</v>
      </c>
      <c r="M15" s="83" t="e">
        <f>Results!H280</f>
        <v>#DIV/0!</v>
      </c>
      <c r="N15" s="83" t="e">
        <f>Results!H304</f>
        <v>#DIV/0!</v>
      </c>
      <c r="O15" s="83" t="e">
        <f>Results!H328</f>
        <v>#DIV/0!</v>
      </c>
      <c r="P15" s="83" t="e">
        <f>Results!H352</f>
        <v>#DIV/0!</v>
      </c>
    </row>
    <row r="16" ht="15" customHeight="1" spans="1:16">
      <c r="A16" s="82">
        <v>15</v>
      </c>
      <c r="B16" s="83" t="e">
        <f>Results!H17</f>
        <v>#DIV/0!</v>
      </c>
      <c r="C16" s="83" t="e">
        <f>Results!H41</f>
        <v>#DIV/0!</v>
      </c>
      <c r="D16" s="83" t="e">
        <f>Results!H65</f>
        <v>#DIV/0!</v>
      </c>
      <c r="E16" s="83" t="e">
        <f>Results!H89</f>
        <v>#DIV/0!</v>
      </c>
      <c r="F16" s="83" t="e">
        <f>Results!H113</f>
        <v>#DIV/0!</v>
      </c>
      <c r="G16" s="83" t="e">
        <f>Results!H137</f>
        <v>#DIV/0!</v>
      </c>
      <c r="H16" s="83" t="e">
        <f>Results!H161</f>
        <v>#DIV/0!</v>
      </c>
      <c r="I16" s="83" t="e">
        <f>Results!H185</f>
        <v>#DIV/0!</v>
      </c>
      <c r="J16" s="83" t="e">
        <f>Results!H209</f>
        <v>#DIV/0!</v>
      </c>
      <c r="K16" s="83" t="e">
        <f>Results!H233</f>
        <v>#DIV/0!</v>
      </c>
      <c r="L16" s="83" t="e">
        <f>Results!H257</f>
        <v>#DIV/0!</v>
      </c>
      <c r="M16" s="83" t="e">
        <f>Results!H281</f>
        <v>#DIV/0!</v>
      </c>
      <c r="N16" s="83" t="e">
        <f>Results!H305</f>
        <v>#DIV/0!</v>
      </c>
      <c r="O16" s="83" t="e">
        <f>Results!H329</f>
        <v>#DIV/0!</v>
      </c>
      <c r="P16" s="83" t="e">
        <f>Results!H353</f>
        <v>#DIV/0!</v>
      </c>
    </row>
    <row r="17" ht="15" customHeight="1" spans="1:16">
      <c r="A17" s="82">
        <v>16</v>
      </c>
      <c r="B17" s="83" t="e">
        <f>Results!H18</f>
        <v>#DIV/0!</v>
      </c>
      <c r="C17" s="83" t="e">
        <f>Results!H42</f>
        <v>#DIV/0!</v>
      </c>
      <c r="D17" s="83" t="e">
        <f>Results!H66</f>
        <v>#DIV/0!</v>
      </c>
      <c r="E17" s="83" t="e">
        <f>Results!H90</f>
        <v>#DIV/0!</v>
      </c>
      <c r="F17" s="83" t="e">
        <f>Results!H114</f>
        <v>#DIV/0!</v>
      </c>
      <c r="G17" s="83" t="e">
        <f>Results!H138</f>
        <v>#DIV/0!</v>
      </c>
      <c r="H17" s="83" t="e">
        <f>Results!H162</f>
        <v>#DIV/0!</v>
      </c>
      <c r="I17" s="83" t="e">
        <f>Results!H186</f>
        <v>#DIV/0!</v>
      </c>
      <c r="J17" s="83" t="e">
        <f>Results!H210</f>
        <v>#DIV/0!</v>
      </c>
      <c r="K17" s="83" t="e">
        <f>Results!H234</f>
        <v>#DIV/0!</v>
      </c>
      <c r="L17" s="83" t="e">
        <f>Results!H258</f>
        <v>#DIV/0!</v>
      </c>
      <c r="M17" s="83" t="e">
        <f>Results!H282</f>
        <v>#DIV/0!</v>
      </c>
      <c r="N17" s="83" t="e">
        <f>Results!H306</f>
        <v>#DIV/0!</v>
      </c>
      <c r="O17" s="83" t="e">
        <f>Results!H330</f>
        <v>#DIV/0!</v>
      </c>
      <c r="P17" s="83" t="e">
        <f>Results!H354</f>
        <v>#DIV/0!</v>
      </c>
    </row>
    <row r="18" ht="15" customHeight="1" spans="1:16">
      <c r="A18" s="82">
        <v>17</v>
      </c>
      <c r="B18" s="83" t="e">
        <f>Results!H19</f>
        <v>#DIV/0!</v>
      </c>
      <c r="C18" s="83" t="e">
        <f>Results!H43</f>
        <v>#DIV/0!</v>
      </c>
      <c r="D18" s="83" t="e">
        <f>Results!H67</f>
        <v>#DIV/0!</v>
      </c>
      <c r="E18" s="83" t="e">
        <f>Results!H91</f>
        <v>#DIV/0!</v>
      </c>
      <c r="F18" s="83" t="e">
        <f>Results!H115</f>
        <v>#DIV/0!</v>
      </c>
      <c r="G18" s="83" t="e">
        <f>Results!H139</f>
        <v>#DIV/0!</v>
      </c>
      <c r="H18" s="83" t="e">
        <f>Results!H163</f>
        <v>#DIV/0!</v>
      </c>
      <c r="I18" s="83" t="e">
        <f>Results!H187</f>
        <v>#DIV/0!</v>
      </c>
      <c r="J18" s="83" t="e">
        <f>Results!H211</f>
        <v>#DIV/0!</v>
      </c>
      <c r="K18" s="83" t="e">
        <f>Results!H235</f>
        <v>#DIV/0!</v>
      </c>
      <c r="L18" s="83" t="e">
        <f>Results!H259</f>
        <v>#DIV/0!</v>
      </c>
      <c r="M18" s="83" t="e">
        <f>Results!H283</f>
        <v>#DIV/0!</v>
      </c>
      <c r="N18" s="83" t="e">
        <f>Results!H307</f>
        <v>#DIV/0!</v>
      </c>
      <c r="O18" s="83" t="e">
        <f>Results!H331</f>
        <v>#DIV/0!</v>
      </c>
      <c r="P18" s="83" t="e">
        <f>Results!H355</f>
        <v>#DIV/0!</v>
      </c>
    </row>
    <row r="19" ht="15" customHeight="1" spans="1:16">
      <c r="A19" s="82">
        <v>18</v>
      </c>
      <c r="B19" s="83" t="e">
        <f>Results!H20</f>
        <v>#DIV/0!</v>
      </c>
      <c r="C19" s="83" t="e">
        <f>Results!H44</f>
        <v>#DIV/0!</v>
      </c>
      <c r="D19" s="83" t="e">
        <f>Results!H68</f>
        <v>#DIV/0!</v>
      </c>
      <c r="E19" s="83" t="e">
        <f>Results!H92</f>
        <v>#DIV/0!</v>
      </c>
      <c r="F19" s="83" t="e">
        <f>Results!H116</f>
        <v>#DIV/0!</v>
      </c>
      <c r="G19" s="83" t="e">
        <f>Results!H140</f>
        <v>#DIV/0!</v>
      </c>
      <c r="H19" s="83" t="e">
        <f>Results!H164</f>
        <v>#DIV/0!</v>
      </c>
      <c r="I19" s="83" t="e">
        <f>Results!H188</f>
        <v>#DIV/0!</v>
      </c>
      <c r="J19" s="83" t="e">
        <f>Results!H212</f>
        <v>#DIV/0!</v>
      </c>
      <c r="K19" s="83" t="e">
        <f>Results!H236</f>
        <v>#DIV/0!</v>
      </c>
      <c r="L19" s="83" t="e">
        <f>Results!H260</f>
        <v>#DIV/0!</v>
      </c>
      <c r="M19" s="83" t="e">
        <f>Results!H284</f>
        <v>#DIV/0!</v>
      </c>
      <c r="N19" s="83" t="e">
        <f>Results!H308</f>
        <v>#DIV/0!</v>
      </c>
      <c r="O19" s="83" t="e">
        <f>Results!H332</f>
        <v>#DIV/0!</v>
      </c>
      <c r="P19" s="83" t="e">
        <f>Results!H356</f>
        <v>#DIV/0!</v>
      </c>
    </row>
    <row r="20" ht="15" customHeight="1" spans="1:16">
      <c r="A20" s="82">
        <v>19</v>
      </c>
      <c r="B20" s="83" t="e">
        <f>Results!H21</f>
        <v>#DIV/0!</v>
      </c>
      <c r="C20" s="83" t="e">
        <f>Results!H45</f>
        <v>#DIV/0!</v>
      </c>
      <c r="D20" s="83" t="e">
        <f>Results!H69</f>
        <v>#DIV/0!</v>
      </c>
      <c r="E20" s="83" t="e">
        <f>Results!H93</f>
        <v>#DIV/0!</v>
      </c>
      <c r="F20" s="83" t="e">
        <f>Results!H117</f>
        <v>#DIV/0!</v>
      </c>
      <c r="G20" s="83" t="e">
        <f>Results!H141</f>
        <v>#DIV/0!</v>
      </c>
      <c r="H20" s="83" t="e">
        <f>Results!H165</f>
        <v>#DIV/0!</v>
      </c>
      <c r="I20" s="83" t="e">
        <f>Results!H189</f>
        <v>#DIV/0!</v>
      </c>
      <c r="J20" s="83" t="e">
        <f>Results!H213</f>
        <v>#DIV/0!</v>
      </c>
      <c r="K20" s="83" t="e">
        <f>Results!H237</f>
        <v>#DIV/0!</v>
      </c>
      <c r="L20" s="83" t="e">
        <f>Results!H261</f>
        <v>#DIV/0!</v>
      </c>
      <c r="M20" s="83" t="e">
        <f>Results!H285</f>
        <v>#DIV/0!</v>
      </c>
      <c r="N20" s="83" t="e">
        <f>Results!H309</f>
        <v>#DIV/0!</v>
      </c>
      <c r="O20" s="83" t="e">
        <f>Results!H333</f>
        <v>#DIV/0!</v>
      </c>
      <c r="P20" s="83" t="e">
        <f>Results!H357</f>
        <v>#DIV/0!</v>
      </c>
    </row>
    <row r="21" ht="15" customHeight="1" spans="1:16">
      <c r="A21" s="82">
        <v>20</v>
      </c>
      <c r="B21" s="83" t="e">
        <f>Results!H22</f>
        <v>#DIV/0!</v>
      </c>
      <c r="C21" s="83" t="e">
        <f>Results!H46</f>
        <v>#DIV/0!</v>
      </c>
      <c r="D21" s="83" t="e">
        <f>Results!H70</f>
        <v>#DIV/0!</v>
      </c>
      <c r="E21" s="83" t="e">
        <f>Results!H94</f>
        <v>#DIV/0!</v>
      </c>
      <c r="F21" s="83" t="e">
        <f>Results!H118</f>
        <v>#DIV/0!</v>
      </c>
      <c r="G21" s="83" t="e">
        <f>Results!H142</f>
        <v>#DIV/0!</v>
      </c>
      <c r="H21" s="83" t="e">
        <f>Results!H166</f>
        <v>#DIV/0!</v>
      </c>
      <c r="I21" s="83" t="e">
        <f>Results!H190</f>
        <v>#DIV/0!</v>
      </c>
      <c r="J21" s="83" t="e">
        <f>Results!H214</f>
        <v>#DIV/0!</v>
      </c>
      <c r="K21" s="83" t="e">
        <f>Results!H238</f>
        <v>#DIV/0!</v>
      </c>
      <c r="L21" s="83" t="e">
        <f>Results!H262</f>
        <v>#DIV/0!</v>
      </c>
      <c r="M21" s="83" t="e">
        <f>Results!H286</f>
        <v>#DIV/0!</v>
      </c>
      <c r="N21" s="83" t="e">
        <f>Results!H310</f>
        <v>#DIV/0!</v>
      </c>
      <c r="O21" s="83" t="e">
        <f>Results!H334</f>
        <v>#DIV/0!</v>
      </c>
      <c r="P21" s="83" t="e">
        <f>Results!H358</f>
        <v>#DIV/0!</v>
      </c>
    </row>
    <row r="22" ht="15" customHeight="1" spans="1:16">
      <c r="A22" s="82">
        <v>21</v>
      </c>
      <c r="B22" s="83" t="e">
        <f>Results!H23</f>
        <v>#DIV/0!</v>
      </c>
      <c r="C22" s="83" t="e">
        <f>Results!H47</f>
        <v>#DIV/0!</v>
      </c>
      <c r="D22" s="83" t="e">
        <f>Results!H71</f>
        <v>#DIV/0!</v>
      </c>
      <c r="E22" s="83" t="e">
        <f>Results!H95</f>
        <v>#DIV/0!</v>
      </c>
      <c r="F22" s="83" t="e">
        <f>Results!H119</f>
        <v>#DIV/0!</v>
      </c>
      <c r="G22" s="83" t="e">
        <f>Results!H143</f>
        <v>#DIV/0!</v>
      </c>
      <c r="H22" s="83" t="e">
        <f>Results!H167</f>
        <v>#DIV/0!</v>
      </c>
      <c r="I22" s="83" t="e">
        <f>Results!H191</f>
        <v>#DIV/0!</v>
      </c>
      <c r="J22" s="83" t="e">
        <f>Results!H215</f>
        <v>#DIV/0!</v>
      </c>
      <c r="K22" s="83" t="e">
        <f>Results!H239</f>
        <v>#DIV/0!</v>
      </c>
      <c r="L22" s="83" t="e">
        <f>Results!H263</f>
        <v>#DIV/0!</v>
      </c>
      <c r="M22" s="83" t="e">
        <f>Results!H287</f>
        <v>#DIV/0!</v>
      </c>
      <c r="N22" s="83" t="e">
        <f>Results!H311</f>
        <v>#DIV/0!</v>
      </c>
      <c r="O22" s="83" t="e">
        <f>Results!H335</f>
        <v>#DIV/0!</v>
      </c>
      <c r="P22" s="83" t="e">
        <f>Results!H359</f>
        <v>#DIV/0!</v>
      </c>
    </row>
    <row r="23" ht="15" customHeight="1" spans="1:16">
      <c r="A23" s="82">
        <v>22</v>
      </c>
      <c r="B23" s="83" t="e">
        <f>Results!H24</f>
        <v>#DIV/0!</v>
      </c>
      <c r="C23" s="83" t="e">
        <f>Results!H48</f>
        <v>#DIV/0!</v>
      </c>
      <c r="D23" s="83" t="e">
        <f>Results!H72</f>
        <v>#DIV/0!</v>
      </c>
      <c r="E23" s="83" t="e">
        <f>Results!H96</f>
        <v>#DIV/0!</v>
      </c>
      <c r="F23" s="83" t="e">
        <f>Results!H120</f>
        <v>#DIV/0!</v>
      </c>
      <c r="G23" s="83" t="e">
        <f>Results!H144</f>
        <v>#DIV/0!</v>
      </c>
      <c r="H23" s="83" t="e">
        <f>Results!H168</f>
        <v>#DIV/0!</v>
      </c>
      <c r="I23" s="83" t="e">
        <f>Results!H192</f>
        <v>#DIV/0!</v>
      </c>
      <c r="J23" s="83" t="e">
        <f>Results!H216</f>
        <v>#DIV/0!</v>
      </c>
      <c r="K23" s="83" t="e">
        <f>Results!H240</f>
        <v>#DIV/0!</v>
      </c>
      <c r="L23" s="83" t="e">
        <f>Results!H264</f>
        <v>#DIV/0!</v>
      </c>
      <c r="M23" s="83" t="e">
        <f>Results!H288</f>
        <v>#DIV/0!</v>
      </c>
      <c r="N23" s="83" t="e">
        <f>Results!H312</f>
        <v>#DIV/0!</v>
      </c>
      <c r="O23" s="83" t="e">
        <f>Results!H336</f>
        <v>#DIV/0!</v>
      </c>
      <c r="P23" s="83" t="e">
        <f>Results!H360</f>
        <v>#DIV/0!</v>
      </c>
    </row>
    <row r="24" ht="15" customHeight="1" spans="1:16">
      <c r="A24" s="82">
        <v>23</v>
      </c>
      <c r="B24" s="83" t="e">
        <f>Results!H25</f>
        <v>#DIV/0!</v>
      </c>
      <c r="C24" s="83" t="e">
        <f>Results!H49</f>
        <v>#DIV/0!</v>
      </c>
      <c r="D24" s="83" t="e">
        <f>Results!H73</f>
        <v>#DIV/0!</v>
      </c>
      <c r="E24" s="83" t="e">
        <f>Results!H97</f>
        <v>#DIV/0!</v>
      </c>
      <c r="F24" s="83" t="e">
        <f>Results!H121</f>
        <v>#DIV/0!</v>
      </c>
      <c r="G24" s="83" t="e">
        <f>Results!H145</f>
        <v>#DIV/0!</v>
      </c>
      <c r="H24" s="83" t="e">
        <f>Results!H169</f>
        <v>#DIV/0!</v>
      </c>
      <c r="I24" s="83" t="e">
        <f>Results!H193</f>
        <v>#DIV/0!</v>
      </c>
      <c r="J24" s="83" t="e">
        <f>Results!H217</f>
        <v>#DIV/0!</v>
      </c>
      <c r="K24" s="83" t="e">
        <f>Results!H241</f>
        <v>#DIV/0!</v>
      </c>
      <c r="L24" s="83" t="e">
        <f>Results!H265</f>
        <v>#DIV/0!</v>
      </c>
      <c r="M24" s="83" t="e">
        <f>Results!H289</f>
        <v>#DIV/0!</v>
      </c>
      <c r="N24" s="83" t="e">
        <f>Results!H313</f>
        <v>#DIV/0!</v>
      </c>
      <c r="O24" s="83" t="e">
        <f>Results!H337</f>
        <v>#DIV/0!</v>
      </c>
      <c r="P24" s="83" t="e">
        <f>Results!H361</f>
        <v>#DIV/0!</v>
      </c>
    </row>
    <row r="25" ht="15" customHeight="1" spans="1:16">
      <c r="A25" s="82">
        <v>24</v>
      </c>
      <c r="B25" s="83" t="e">
        <f>Results!H26</f>
        <v>#DIV/0!</v>
      </c>
      <c r="C25" s="83" t="e">
        <f>Results!H50</f>
        <v>#DIV/0!</v>
      </c>
      <c r="D25" s="83" t="e">
        <f>Results!H74</f>
        <v>#DIV/0!</v>
      </c>
      <c r="E25" s="83" t="e">
        <f>Results!H98</f>
        <v>#DIV/0!</v>
      </c>
      <c r="F25" s="83" t="e">
        <f>Results!H122</f>
        <v>#DIV/0!</v>
      </c>
      <c r="G25" s="83" t="e">
        <f>Results!H146</f>
        <v>#DIV/0!</v>
      </c>
      <c r="H25" s="83" t="e">
        <f>Results!H170</f>
        <v>#DIV/0!</v>
      </c>
      <c r="I25" s="83" t="e">
        <f>Results!H194</f>
        <v>#DIV/0!</v>
      </c>
      <c r="J25" s="83" t="e">
        <f>Results!H218</f>
        <v>#DIV/0!</v>
      </c>
      <c r="K25" s="83" t="e">
        <f>Results!H242</f>
        <v>#DIV/0!</v>
      </c>
      <c r="L25" s="83" t="e">
        <f>Results!H266</f>
        <v>#DIV/0!</v>
      </c>
      <c r="M25" s="83" t="e">
        <f>Results!H290</f>
        <v>#DIV/0!</v>
      </c>
      <c r="N25" s="83" t="e">
        <f>Results!H314</f>
        <v>#DIV/0!</v>
      </c>
      <c r="O25" s="83" t="e">
        <f>Results!H338</f>
        <v>#DIV/0!</v>
      </c>
      <c r="P25" s="83" t="e">
        <f>Results!H362</f>
        <v>#DIV/0!</v>
      </c>
    </row>
    <row r="26" ht="12.75" spans="1:16">
      <c r="A26" s="82">
        <v>1</v>
      </c>
      <c r="B26" s="83" t="e">
        <f>Results!H387</f>
        <v>#DIV/0!</v>
      </c>
      <c r="C26" s="83" t="e">
        <f>Results!H411</f>
        <v>#DIV/0!</v>
      </c>
      <c r="D26" s="83" t="e">
        <f>Results!H435</f>
        <v>#DIV/0!</v>
      </c>
      <c r="E26" s="83" t="e">
        <f>Results!H459</f>
        <v>#DIV/0!</v>
      </c>
      <c r="F26" s="83" t="e">
        <f>Results!H483</f>
        <v>#DIV/0!</v>
      </c>
      <c r="G26" s="83" t="e">
        <f>Results!H507</f>
        <v>#DIV/0!</v>
      </c>
      <c r="H26" s="83" t="e">
        <f>Results!H531</f>
        <v>#DIV/0!</v>
      </c>
      <c r="I26" s="83" t="e">
        <f>Results!H555</f>
        <v>#DIV/0!</v>
      </c>
      <c r="J26" s="83" t="e">
        <f>Results!H579</f>
        <v>#DIV/0!</v>
      </c>
      <c r="K26" s="83" t="e">
        <f>Results!H603</f>
        <v>#DIV/0!</v>
      </c>
      <c r="L26" s="83" t="e">
        <f>Results!H627</f>
        <v>#DIV/0!</v>
      </c>
      <c r="M26" s="83" t="e">
        <f>Results!H651</f>
        <v>#DIV/0!</v>
      </c>
      <c r="N26" s="83" t="e">
        <f>Results!H675</f>
        <v>#DIV/0!</v>
      </c>
      <c r="O26" s="83" t="e">
        <f>Results!H699</f>
        <v>#DIV/0!</v>
      </c>
      <c r="P26" s="83" t="e">
        <f>Results!H723</f>
        <v>#DIV/0!</v>
      </c>
    </row>
    <row r="27" ht="12.75" spans="1:16">
      <c r="A27" s="82">
        <v>2</v>
      </c>
      <c r="B27" s="83" t="e">
        <f>Results!H388</f>
        <v>#DIV/0!</v>
      </c>
      <c r="C27" s="83" t="e">
        <f>Results!H412</f>
        <v>#DIV/0!</v>
      </c>
      <c r="D27" s="83" t="e">
        <f>Results!H436</f>
        <v>#DIV/0!</v>
      </c>
      <c r="E27" s="83" t="e">
        <f>Results!H460</f>
        <v>#DIV/0!</v>
      </c>
      <c r="F27" s="83" t="e">
        <f>Results!H484</f>
        <v>#DIV/0!</v>
      </c>
      <c r="G27" s="83" t="e">
        <f>Results!H508</f>
        <v>#DIV/0!</v>
      </c>
      <c r="H27" s="83" t="e">
        <f>Results!H532</f>
        <v>#DIV/0!</v>
      </c>
      <c r="I27" s="83" t="e">
        <f>Results!H556</f>
        <v>#DIV/0!</v>
      </c>
      <c r="J27" s="83" t="e">
        <f>Results!H580</f>
        <v>#DIV/0!</v>
      </c>
      <c r="K27" s="83" t="e">
        <f>Results!H604</f>
        <v>#DIV/0!</v>
      </c>
      <c r="L27" s="83" t="e">
        <f>Results!H628</f>
        <v>#DIV/0!</v>
      </c>
      <c r="M27" s="83" t="e">
        <f>Results!H652</f>
        <v>#DIV/0!</v>
      </c>
      <c r="N27" s="83" t="e">
        <f>Results!H676</f>
        <v>#DIV/0!</v>
      </c>
      <c r="O27" s="83" t="e">
        <f>Results!H700</f>
        <v>#DIV/0!</v>
      </c>
      <c r="P27" s="83" t="e">
        <f>Results!H724</f>
        <v>#DIV/0!</v>
      </c>
    </row>
    <row r="28" ht="12.75" spans="1:16">
      <c r="A28" s="82">
        <v>3</v>
      </c>
      <c r="B28" s="83" t="e">
        <f>Results!H389</f>
        <v>#DIV/0!</v>
      </c>
      <c r="C28" s="83" t="e">
        <f>Results!H413</f>
        <v>#DIV/0!</v>
      </c>
      <c r="D28" s="83" t="e">
        <f>Results!H437</f>
        <v>#DIV/0!</v>
      </c>
      <c r="E28" s="83" t="e">
        <f>Results!H461</f>
        <v>#DIV/0!</v>
      </c>
      <c r="F28" s="83" t="e">
        <f>Results!H485</f>
        <v>#DIV/0!</v>
      </c>
      <c r="G28" s="83" t="e">
        <f>Results!H509</f>
        <v>#DIV/0!</v>
      </c>
      <c r="H28" s="83" t="e">
        <f>Results!H533</f>
        <v>#DIV/0!</v>
      </c>
      <c r="I28" s="83" t="e">
        <f>Results!H557</f>
        <v>#DIV/0!</v>
      </c>
      <c r="J28" s="83" t="e">
        <f>Results!H581</f>
        <v>#DIV/0!</v>
      </c>
      <c r="K28" s="83" t="e">
        <f>Results!H605</f>
        <v>#DIV/0!</v>
      </c>
      <c r="L28" s="83" t="e">
        <f>Results!H629</f>
        <v>#DIV/0!</v>
      </c>
      <c r="M28" s="83" t="e">
        <f>Results!H653</f>
        <v>#DIV/0!</v>
      </c>
      <c r="N28" s="83" t="e">
        <f>Results!H677</f>
        <v>#DIV/0!</v>
      </c>
      <c r="O28" s="83" t="e">
        <f>Results!H701</f>
        <v>#DIV/0!</v>
      </c>
      <c r="P28" s="83" t="e">
        <f>Results!H725</f>
        <v>#DIV/0!</v>
      </c>
    </row>
    <row r="29" ht="12.75" spans="1:16">
      <c r="A29" s="82">
        <v>4</v>
      </c>
      <c r="B29" s="83" t="e">
        <f>Results!H390</f>
        <v>#DIV/0!</v>
      </c>
      <c r="C29" s="83" t="e">
        <f>Results!H414</f>
        <v>#DIV/0!</v>
      </c>
      <c r="D29" s="83" t="e">
        <f>Results!H438</f>
        <v>#DIV/0!</v>
      </c>
      <c r="E29" s="83" t="e">
        <f>Results!H462</f>
        <v>#DIV/0!</v>
      </c>
      <c r="F29" s="83" t="e">
        <f>Results!H486</f>
        <v>#DIV/0!</v>
      </c>
      <c r="G29" s="83" t="e">
        <f>Results!H510</f>
        <v>#DIV/0!</v>
      </c>
      <c r="H29" s="83" t="e">
        <f>Results!H534</f>
        <v>#DIV/0!</v>
      </c>
      <c r="I29" s="83" t="e">
        <f>Results!H558</f>
        <v>#DIV/0!</v>
      </c>
      <c r="J29" s="83" t="e">
        <f>Results!H582</f>
        <v>#DIV/0!</v>
      </c>
      <c r="K29" s="83" t="e">
        <f>Results!H606</f>
        <v>#DIV/0!</v>
      </c>
      <c r="L29" s="83" t="e">
        <f>Results!H630</f>
        <v>#DIV/0!</v>
      </c>
      <c r="M29" s="83" t="e">
        <f>Results!H654</f>
        <v>#DIV/0!</v>
      </c>
      <c r="N29" s="83" t="e">
        <f>Results!H678</f>
        <v>#DIV/0!</v>
      </c>
      <c r="O29" s="83" t="e">
        <f>Results!H702</f>
        <v>#DIV/0!</v>
      </c>
      <c r="P29" s="83" t="e">
        <f>Results!H726</f>
        <v>#DIV/0!</v>
      </c>
    </row>
    <row r="30" ht="12.75" spans="1:16">
      <c r="A30" s="82">
        <v>5</v>
      </c>
      <c r="B30" s="83" t="e">
        <f>Results!H391</f>
        <v>#DIV/0!</v>
      </c>
      <c r="C30" s="83" t="e">
        <f>Results!H415</f>
        <v>#DIV/0!</v>
      </c>
      <c r="D30" s="83" t="e">
        <f>Results!H439</f>
        <v>#DIV/0!</v>
      </c>
      <c r="E30" s="83" t="e">
        <f>Results!H463</f>
        <v>#DIV/0!</v>
      </c>
      <c r="F30" s="83" t="e">
        <f>Results!H487</f>
        <v>#DIV/0!</v>
      </c>
      <c r="G30" s="83" t="e">
        <f>Results!H511</f>
        <v>#DIV/0!</v>
      </c>
      <c r="H30" s="83" t="e">
        <f>Results!H535</f>
        <v>#DIV/0!</v>
      </c>
      <c r="I30" s="83" t="e">
        <f>Results!H559</f>
        <v>#DIV/0!</v>
      </c>
      <c r="J30" s="83" t="e">
        <f>Results!H583</f>
        <v>#DIV/0!</v>
      </c>
      <c r="K30" s="83" t="e">
        <f>Results!H607</f>
        <v>#DIV/0!</v>
      </c>
      <c r="L30" s="83" t="e">
        <f>Results!H631</f>
        <v>#DIV/0!</v>
      </c>
      <c r="M30" s="83" t="e">
        <f>Results!H655</f>
        <v>#DIV/0!</v>
      </c>
      <c r="N30" s="83" t="e">
        <f>Results!H679</f>
        <v>#DIV/0!</v>
      </c>
      <c r="O30" s="83" t="e">
        <f>Results!H703</f>
        <v>#DIV/0!</v>
      </c>
      <c r="P30" s="83" t="e">
        <f>Results!H727</f>
        <v>#DIV/0!</v>
      </c>
    </row>
    <row r="31" ht="12.75" spans="1:16">
      <c r="A31" s="82">
        <v>6</v>
      </c>
      <c r="B31" s="83" t="e">
        <f>Results!H392</f>
        <v>#DIV/0!</v>
      </c>
      <c r="C31" s="83" t="e">
        <f>Results!H416</f>
        <v>#DIV/0!</v>
      </c>
      <c r="D31" s="83" t="e">
        <f>Results!H440</f>
        <v>#DIV/0!</v>
      </c>
      <c r="E31" s="83" t="e">
        <f>Results!H464</f>
        <v>#DIV/0!</v>
      </c>
      <c r="F31" s="83" t="e">
        <f>Results!H488</f>
        <v>#DIV/0!</v>
      </c>
      <c r="G31" s="83" t="e">
        <f>Results!H512</f>
        <v>#DIV/0!</v>
      </c>
      <c r="H31" s="83" t="e">
        <f>Results!H536</f>
        <v>#DIV/0!</v>
      </c>
      <c r="I31" s="83" t="e">
        <f>Results!H560</f>
        <v>#DIV/0!</v>
      </c>
      <c r="J31" s="83" t="e">
        <f>Results!H584</f>
        <v>#DIV/0!</v>
      </c>
      <c r="K31" s="83" t="e">
        <f>Results!H608</f>
        <v>#DIV/0!</v>
      </c>
      <c r="L31" s="83" t="e">
        <f>Results!H632</f>
        <v>#DIV/0!</v>
      </c>
      <c r="M31" s="83" t="e">
        <f>Results!H656</f>
        <v>#DIV/0!</v>
      </c>
      <c r="N31" s="83" t="e">
        <f>Results!H680</f>
        <v>#DIV/0!</v>
      </c>
      <c r="O31" s="83" t="e">
        <f>Results!H704</f>
        <v>#DIV/0!</v>
      </c>
      <c r="P31" s="83" t="e">
        <f>Results!H728</f>
        <v>#DIV/0!</v>
      </c>
    </row>
    <row r="32" ht="12.75" spans="1:16">
      <c r="A32" s="82">
        <v>7</v>
      </c>
      <c r="B32" s="83" t="e">
        <f>Results!H393</f>
        <v>#DIV/0!</v>
      </c>
      <c r="C32" s="83" t="e">
        <f>Results!H417</f>
        <v>#DIV/0!</v>
      </c>
      <c r="D32" s="83" t="e">
        <f>Results!H441</f>
        <v>#DIV/0!</v>
      </c>
      <c r="E32" s="83" t="e">
        <f>Results!H465</f>
        <v>#DIV/0!</v>
      </c>
      <c r="F32" s="83" t="e">
        <f>Results!H489</f>
        <v>#DIV/0!</v>
      </c>
      <c r="G32" s="83" t="e">
        <f>Results!H513</f>
        <v>#DIV/0!</v>
      </c>
      <c r="H32" s="83" t="e">
        <f>Results!H537</f>
        <v>#DIV/0!</v>
      </c>
      <c r="I32" s="83" t="e">
        <f>Results!H561</f>
        <v>#DIV/0!</v>
      </c>
      <c r="J32" s="83" t="e">
        <f>Results!H585</f>
        <v>#DIV/0!</v>
      </c>
      <c r="K32" s="83" t="e">
        <f>Results!H609</f>
        <v>#DIV/0!</v>
      </c>
      <c r="L32" s="83" t="e">
        <f>Results!H633</f>
        <v>#DIV/0!</v>
      </c>
      <c r="M32" s="83" t="e">
        <f>Results!H657</f>
        <v>#DIV/0!</v>
      </c>
      <c r="N32" s="83" t="e">
        <f>Results!H681</f>
        <v>#DIV/0!</v>
      </c>
      <c r="O32" s="83" t="e">
        <f>Results!H705</f>
        <v>#DIV/0!</v>
      </c>
      <c r="P32" s="83" t="e">
        <f>Results!H729</f>
        <v>#DIV/0!</v>
      </c>
    </row>
    <row r="33" ht="12.75" spans="1:16">
      <c r="A33" s="82">
        <v>8</v>
      </c>
      <c r="B33" s="83" t="e">
        <f>Results!H394</f>
        <v>#DIV/0!</v>
      </c>
      <c r="C33" s="83" t="e">
        <f>Results!H418</f>
        <v>#DIV/0!</v>
      </c>
      <c r="D33" s="83" t="e">
        <f>Results!H442</f>
        <v>#DIV/0!</v>
      </c>
      <c r="E33" s="83" t="e">
        <f>Results!H466</f>
        <v>#DIV/0!</v>
      </c>
      <c r="F33" s="83" t="e">
        <f>Results!H490</f>
        <v>#DIV/0!</v>
      </c>
      <c r="G33" s="83" t="e">
        <f>Results!H514</f>
        <v>#DIV/0!</v>
      </c>
      <c r="H33" s="83" t="e">
        <f>Results!H538</f>
        <v>#DIV/0!</v>
      </c>
      <c r="I33" s="83" t="e">
        <f>Results!H562</f>
        <v>#DIV/0!</v>
      </c>
      <c r="J33" s="83" t="e">
        <f>Results!H586</f>
        <v>#DIV/0!</v>
      </c>
      <c r="K33" s="83" t="e">
        <f>Results!H610</f>
        <v>#DIV/0!</v>
      </c>
      <c r="L33" s="83" t="e">
        <f>Results!H634</f>
        <v>#DIV/0!</v>
      </c>
      <c r="M33" s="83" t="e">
        <f>Results!H658</f>
        <v>#DIV/0!</v>
      </c>
      <c r="N33" s="83" t="e">
        <f>Results!H682</f>
        <v>#DIV/0!</v>
      </c>
      <c r="O33" s="83" t="e">
        <f>Results!H706</f>
        <v>#DIV/0!</v>
      </c>
      <c r="P33" s="83" t="e">
        <f>Results!H730</f>
        <v>#DIV/0!</v>
      </c>
    </row>
    <row r="34" ht="12.75" spans="1:16">
      <c r="A34" s="82">
        <v>9</v>
      </c>
      <c r="B34" s="83" t="e">
        <f>Results!H395</f>
        <v>#DIV/0!</v>
      </c>
      <c r="C34" s="83" t="e">
        <f>Results!H419</f>
        <v>#DIV/0!</v>
      </c>
      <c r="D34" s="83" t="e">
        <f>Results!H443</f>
        <v>#DIV/0!</v>
      </c>
      <c r="E34" s="83" t="e">
        <f>Results!H467</f>
        <v>#DIV/0!</v>
      </c>
      <c r="F34" s="83" t="e">
        <f>Results!H491</f>
        <v>#DIV/0!</v>
      </c>
      <c r="G34" s="83" t="e">
        <f>Results!H515</f>
        <v>#DIV/0!</v>
      </c>
      <c r="H34" s="83" t="e">
        <f>Results!H539</f>
        <v>#DIV/0!</v>
      </c>
      <c r="I34" s="83" t="e">
        <f>Results!H563</f>
        <v>#DIV/0!</v>
      </c>
      <c r="J34" s="83" t="e">
        <f>Results!H587</f>
        <v>#DIV/0!</v>
      </c>
      <c r="K34" s="83" t="e">
        <f>Results!H611</f>
        <v>#DIV/0!</v>
      </c>
      <c r="L34" s="83" t="e">
        <f>Results!H635</f>
        <v>#DIV/0!</v>
      </c>
      <c r="M34" s="83" t="e">
        <f>Results!H659</f>
        <v>#DIV/0!</v>
      </c>
      <c r="N34" s="83" t="e">
        <f>Results!H683</f>
        <v>#DIV/0!</v>
      </c>
      <c r="O34" s="83" t="e">
        <f>Results!H707</f>
        <v>#DIV/0!</v>
      </c>
      <c r="P34" s="83" t="e">
        <f>Results!H731</f>
        <v>#DIV/0!</v>
      </c>
    </row>
    <row r="35" ht="12.75" spans="1:16">
      <c r="A35" s="82">
        <v>10</v>
      </c>
      <c r="B35" s="83" t="e">
        <f>Results!H396</f>
        <v>#DIV/0!</v>
      </c>
      <c r="C35" s="83" t="e">
        <f>Results!H420</f>
        <v>#DIV/0!</v>
      </c>
      <c r="D35" s="83" t="e">
        <f>Results!H444</f>
        <v>#DIV/0!</v>
      </c>
      <c r="E35" s="83" t="e">
        <f>Results!H468</f>
        <v>#DIV/0!</v>
      </c>
      <c r="F35" s="83" t="e">
        <f>Results!H492</f>
        <v>#DIV/0!</v>
      </c>
      <c r="G35" s="83" t="e">
        <f>Results!H516</f>
        <v>#DIV/0!</v>
      </c>
      <c r="H35" s="83" t="e">
        <f>Results!H540</f>
        <v>#DIV/0!</v>
      </c>
      <c r="I35" s="83" t="e">
        <f>Results!H564</f>
        <v>#DIV/0!</v>
      </c>
      <c r="J35" s="83" t="e">
        <f>Results!H588</f>
        <v>#DIV/0!</v>
      </c>
      <c r="K35" s="83" t="e">
        <f>Results!H612</f>
        <v>#DIV/0!</v>
      </c>
      <c r="L35" s="83" t="e">
        <f>Results!H636</f>
        <v>#DIV/0!</v>
      </c>
      <c r="M35" s="83" t="e">
        <f>Results!H660</f>
        <v>#DIV/0!</v>
      </c>
      <c r="N35" s="83" t="e">
        <f>Results!H684</f>
        <v>#DIV/0!</v>
      </c>
      <c r="O35" s="83" t="e">
        <f>Results!H708</f>
        <v>#DIV/0!</v>
      </c>
      <c r="P35" s="83" t="e">
        <f>Results!H732</f>
        <v>#DIV/0!</v>
      </c>
    </row>
    <row r="36" ht="12.75" spans="1:16">
      <c r="A36" s="82">
        <v>11</v>
      </c>
      <c r="B36" s="83" t="e">
        <f>Results!H397</f>
        <v>#DIV/0!</v>
      </c>
      <c r="C36" s="83" t="e">
        <f>Results!H421</f>
        <v>#DIV/0!</v>
      </c>
      <c r="D36" s="83" t="e">
        <f>Results!H445</f>
        <v>#DIV/0!</v>
      </c>
      <c r="E36" s="83" t="e">
        <f>Results!H469</f>
        <v>#DIV/0!</v>
      </c>
      <c r="F36" s="83" t="e">
        <f>Results!H493</f>
        <v>#DIV/0!</v>
      </c>
      <c r="G36" s="83" t="e">
        <f>Results!H517</f>
        <v>#DIV/0!</v>
      </c>
      <c r="H36" s="83" t="e">
        <f>Results!H541</f>
        <v>#DIV/0!</v>
      </c>
      <c r="I36" s="83" t="e">
        <f>Results!H565</f>
        <v>#DIV/0!</v>
      </c>
      <c r="J36" s="83" t="e">
        <f>Results!H589</f>
        <v>#DIV/0!</v>
      </c>
      <c r="K36" s="83" t="e">
        <f>Results!H613</f>
        <v>#DIV/0!</v>
      </c>
      <c r="L36" s="83" t="e">
        <f>Results!H637</f>
        <v>#DIV/0!</v>
      </c>
      <c r="M36" s="83" t="e">
        <f>Results!H661</f>
        <v>#DIV/0!</v>
      </c>
      <c r="N36" s="83" t="e">
        <f>Results!H685</f>
        <v>#DIV/0!</v>
      </c>
      <c r="O36" s="83" t="e">
        <f>Results!H709</f>
        <v>#DIV/0!</v>
      </c>
      <c r="P36" s="83" t="e">
        <f>Results!H733</f>
        <v>#DIV/0!</v>
      </c>
    </row>
    <row r="37" ht="12.75" spans="1:16">
      <c r="A37" s="82">
        <v>12</v>
      </c>
      <c r="B37" s="83" t="e">
        <f>Results!H398</f>
        <v>#DIV/0!</v>
      </c>
      <c r="C37" s="83" t="e">
        <f>Results!H422</f>
        <v>#DIV/0!</v>
      </c>
      <c r="D37" s="83" t="e">
        <f>Results!H446</f>
        <v>#DIV/0!</v>
      </c>
      <c r="E37" s="83" t="e">
        <f>Results!H470</f>
        <v>#DIV/0!</v>
      </c>
      <c r="F37" s="83" t="e">
        <f>Results!H494</f>
        <v>#DIV/0!</v>
      </c>
      <c r="G37" s="83" t="e">
        <f>Results!H518</f>
        <v>#DIV/0!</v>
      </c>
      <c r="H37" s="83" t="e">
        <f>Results!H542</f>
        <v>#DIV/0!</v>
      </c>
      <c r="I37" s="83" t="e">
        <f>Results!H566</f>
        <v>#DIV/0!</v>
      </c>
      <c r="J37" s="83" t="e">
        <f>Results!H590</f>
        <v>#DIV/0!</v>
      </c>
      <c r="K37" s="83" t="e">
        <f>Results!H614</f>
        <v>#DIV/0!</v>
      </c>
      <c r="L37" s="83" t="e">
        <f>Results!H638</f>
        <v>#DIV/0!</v>
      </c>
      <c r="M37" s="83" t="e">
        <f>Results!H662</f>
        <v>#DIV/0!</v>
      </c>
      <c r="N37" s="83" t="e">
        <f>Results!H686</f>
        <v>#DIV/0!</v>
      </c>
      <c r="O37" s="83" t="e">
        <f>Results!H710</f>
        <v>#DIV/0!</v>
      </c>
      <c r="P37" s="83" t="e">
        <f>Results!H734</f>
        <v>#DIV/0!</v>
      </c>
    </row>
    <row r="38" ht="12.75" spans="1:16">
      <c r="A38" s="82">
        <v>13</v>
      </c>
      <c r="B38" s="83" t="e">
        <f>Results!H399</f>
        <v>#DIV/0!</v>
      </c>
      <c r="C38" s="83" t="e">
        <f>Results!H423</f>
        <v>#DIV/0!</v>
      </c>
      <c r="D38" s="83" t="e">
        <f>Results!H447</f>
        <v>#DIV/0!</v>
      </c>
      <c r="E38" s="83" t="e">
        <f>Results!H471</f>
        <v>#DIV/0!</v>
      </c>
      <c r="F38" s="83" t="e">
        <f>Results!H495</f>
        <v>#DIV/0!</v>
      </c>
      <c r="G38" s="83" t="e">
        <f>Results!H519</f>
        <v>#DIV/0!</v>
      </c>
      <c r="H38" s="83" t="e">
        <f>Results!H543</f>
        <v>#DIV/0!</v>
      </c>
      <c r="I38" s="83" t="e">
        <f>Results!H567</f>
        <v>#DIV/0!</v>
      </c>
      <c r="J38" s="83" t="e">
        <f>Results!H591</f>
        <v>#DIV/0!</v>
      </c>
      <c r="K38" s="83" t="e">
        <f>Results!H615</f>
        <v>#DIV/0!</v>
      </c>
      <c r="L38" s="83" t="e">
        <f>Results!H639</f>
        <v>#DIV/0!</v>
      </c>
      <c r="M38" s="83" t="e">
        <f>Results!H663</f>
        <v>#DIV/0!</v>
      </c>
      <c r="N38" s="83" t="e">
        <f>Results!H687</f>
        <v>#DIV/0!</v>
      </c>
      <c r="O38" s="83" t="e">
        <f>Results!H711</f>
        <v>#DIV/0!</v>
      </c>
      <c r="P38" s="83" t="e">
        <f>Results!H735</f>
        <v>#DIV/0!</v>
      </c>
    </row>
    <row r="39" ht="12.75" spans="1:16">
      <c r="A39" s="82">
        <v>14</v>
      </c>
      <c r="B39" s="83" t="e">
        <f>Results!H400</f>
        <v>#DIV/0!</v>
      </c>
      <c r="C39" s="83" t="e">
        <f>Results!H424</f>
        <v>#DIV/0!</v>
      </c>
      <c r="D39" s="83" t="e">
        <f>Results!H448</f>
        <v>#DIV/0!</v>
      </c>
      <c r="E39" s="83" t="e">
        <f>Results!H472</f>
        <v>#DIV/0!</v>
      </c>
      <c r="F39" s="83" t="e">
        <f>Results!H496</f>
        <v>#DIV/0!</v>
      </c>
      <c r="G39" s="83" t="e">
        <f>Results!H520</f>
        <v>#DIV/0!</v>
      </c>
      <c r="H39" s="83" t="e">
        <f>Results!H544</f>
        <v>#DIV/0!</v>
      </c>
      <c r="I39" s="83" t="e">
        <f>Results!H568</f>
        <v>#DIV/0!</v>
      </c>
      <c r="J39" s="83" t="e">
        <f>Results!H592</f>
        <v>#DIV/0!</v>
      </c>
      <c r="K39" s="83" t="e">
        <f>Results!H616</f>
        <v>#DIV/0!</v>
      </c>
      <c r="L39" s="83" t="e">
        <f>Results!H640</f>
        <v>#DIV/0!</v>
      </c>
      <c r="M39" s="83" t="e">
        <f>Results!H664</f>
        <v>#DIV/0!</v>
      </c>
      <c r="N39" s="83" t="e">
        <f>Results!H688</f>
        <v>#DIV/0!</v>
      </c>
      <c r="O39" s="83" t="e">
        <f>Results!H712</f>
        <v>#DIV/0!</v>
      </c>
      <c r="P39" s="83" t="e">
        <f>Results!H736</f>
        <v>#DIV/0!</v>
      </c>
    </row>
    <row r="40" ht="12.75" spans="1:16">
      <c r="A40" s="82">
        <v>15</v>
      </c>
      <c r="B40" s="83" t="e">
        <f>Results!H401</f>
        <v>#DIV/0!</v>
      </c>
      <c r="C40" s="83" t="e">
        <f>Results!H425</f>
        <v>#DIV/0!</v>
      </c>
      <c r="D40" s="83" t="e">
        <f>Results!H449</f>
        <v>#DIV/0!</v>
      </c>
      <c r="E40" s="83" t="e">
        <f>Results!H473</f>
        <v>#DIV/0!</v>
      </c>
      <c r="F40" s="83" t="e">
        <f>Results!H497</f>
        <v>#DIV/0!</v>
      </c>
      <c r="G40" s="83" t="e">
        <f>Results!H521</f>
        <v>#DIV/0!</v>
      </c>
      <c r="H40" s="83" t="e">
        <f>Results!H545</f>
        <v>#DIV/0!</v>
      </c>
      <c r="I40" s="83" t="e">
        <f>Results!H569</f>
        <v>#DIV/0!</v>
      </c>
      <c r="J40" s="83" t="e">
        <f>Results!H593</f>
        <v>#DIV/0!</v>
      </c>
      <c r="K40" s="83" t="e">
        <f>Results!H617</f>
        <v>#DIV/0!</v>
      </c>
      <c r="L40" s="83" t="e">
        <f>Results!H641</f>
        <v>#DIV/0!</v>
      </c>
      <c r="M40" s="83" t="e">
        <f>Results!H665</f>
        <v>#DIV/0!</v>
      </c>
      <c r="N40" s="83" t="e">
        <f>Results!H689</f>
        <v>#DIV/0!</v>
      </c>
      <c r="O40" s="83" t="e">
        <f>Results!H713</f>
        <v>#DIV/0!</v>
      </c>
      <c r="P40" s="83" t="e">
        <f>Results!H737</f>
        <v>#DIV/0!</v>
      </c>
    </row>
    <row r="41" ht="12.75" spans="1:16">
      <c r="A41" s="82">
        <v>16</v>
      </c>
      <c r="B41" s="83" t="e">
        <f>Results!H402</f>
        <v>#DIV/0!</v>
      </c>
      <c r="C41" s="83" t="e">
        <f>Results!H426</f>
        <v>#DIV/0!</v>
      </c>
      <c r="D41" s="83" t="e">
        <f>Results!H450</f>
        <v>#DIV/0!</v>
      </c>
      <c r="E41" s="83" t="e">
        <f>Results!H474</f>
        <v>#DIV/0!</v>
      </c>
      <c r="F41" s="83" t="e">
        <f>Results!H498</f>
        <v>#DIV/0!</v>
      </c>
      <c r="G41" s="83" t="e">
        <f>Results!H522</f>
        <v>#DIV/0!</v>
      </c>
      <c r="H41" s="83" t="e">
        <f>Results!H546</f>
        <v>#DIV/0!</v>
      </c>
      <c r="I41" s="83" t="e">
        <f>Results!H570</f>
        <v>#DIV/0!</v>
      </c>
      <c r="J41" s="83" t="e">
        <f>Results!H594</f>
        <v>#DIV/0!</v>
      </c>
      <c r="K41" s="83" t="e">
        <f>Results!H618</f>
        <v>#DIV/0!</v>
      </c>
      <c r="L41" s="83" t="e">
        <f>Results!H642</f>
        <v>#DIV/0!</v>
      </c>
      <c r="M41" s="83" t="e">
        <f>Results!H666</f>
        <v>#DIV/0!</v>
      </c>
      <c r="N41" s="83" t="e">
        <f>Results!H690</f>
        <v>#DIV/0!</v>
      </c>
      <c r="O41" s="83" t="e">
        <f>Results!H714</f>
        <v>#DIV/0!</v>
      </c>
      <c r="P41" s="83" t="e">
        <f>Results!H738</f>
        <v>#DIV/0!</v>
      </c>
    </row>
    <row r="42" ht="12.75" spans="1:16">
      <c r="A42" s="82">
        <v>17</v>
      </c>
      <c r="B42" s="83" t="e">
        <f>Results!H403</f>
        <v>#DIV/0!</v>
      </c>
      <c r="C42" s="83" t="e">
        <f>Results!H427</f>
        <v>#DIV/0!</v>
      </c>
      <c r="D42" s="83" t="e">
        <f>Results!H451</f>
        <v>#DIV/0!</v>
      </c>
      <c r="E42" s="83" t="e">
        <f>Results!H475</f>
        <v>#DIV/0!</v>
      </c>
      <c r="F42" s="83" t="e">
        <f>Results!H499</f>
        <v>#DIV/0!</v>
      </c>
      <c r="G42" s="83" t="e">
        <f>Results!H523</f>
        <v>#DIV/0!</v>
      </c>
      <c r="H42" s="83" t="e">
        <f>Results!H547</f>
        <v>#DIV/0!</v>
      </c>
      <c r="I42" s="83" t="e">
        <f>Results!H571</f>
        <v>#DIV/0!</v>
      </c>
      <c r="J42" s="83" t="e">
        <f>Results!H595</f>
        <v>#DIV/0!</v>
      </c>
      <c r="K42" s="83" t="e">
        <f>Results!H619</f>
        <v>#DIV/0!</v>
      </c>
      <c r="L42" s="83" t="e">
        <f>Results!H643</f>
        <v>#DIV/0!</v>
      </c>
      <c r="M42" s="83" t="e">
        <f>Results!H667</f>
        <v>#DIV/0!</v>
      </c>
      <c r="N42" s="83" t="e">
        <f>Results!H691</f>
        <v>#DIV/0!</v>
      </c>
      <c r="O42" s="83" t="e">
        <f>Results!H715</f>
        <v>#DIV/0!</v>
      </c>
      <c r="P42" s="83" t="e">
        <f>Results!H739</f>
        <v>#DIV/0!</v>
      </c>
    </row>
    <row r="43" ht="12.75" spans="1:16">
      <c r="A43" s="82">
        <v>18</v>
      </c>
      <c r="B43" s="83" t="e">
        <f>Results!H404</f>
        <v>#DIV/0!</v>
      </c>
      <c r="C43" s="83" t="e">
        <f>Results!H428</f>
        <v>#DIV/0!</v>
      </c>
      <c r="D43" s="83" t="e">
        <f>Results!H452</f>
        <v>#DIV/0!</v>
      </c>
      <c r="E43" s="83" t="e">
        <f>Results!H476</f>
        <v>#DIV/0!</v>
      </c>
      <c r="F43" s="83" t="e">
        <f>Results!H500</f>
        <v>#DIV/0!</v>
      </c>
      <c r="G43" s="83" t="e">
        <f>Results!H524</f>
        <v>#DIV/0!</v>
      </c>
      <c r="H43" s="83" t="e">
        <f>Results!H548</f>
        <v>#DIV/0!</v>
      </c>
      <c r="I43" s="83" t="e">
        <f>Results!H572</f>
        <v>#DIV/0!</v>
      </c>
      <c r="J43" s="83" t="e">
        <f>Results!H596</f>
        <v>#DIV/0!</v>
      </c>
      <c r="K43" s="83" t="e">
        <f>Results!H620</f>
        <v>#DIV/0!</v>
      </c>
      <c r="L43" s="83" t="e">
        <f>Results!H644</f>
        <v>#DIV/0!</v>
      </c>
      <c r="M43" s="83" t="e">
        <f>Results!H668</f>
        <v>#DIV/0!</v>
      </c>
      <c r="N43" s="83" t="e">
        <f>Results!H692</f>
        <v>#DIV/0!</v>
      </c>
      <c r="O43" s="83" t="e">
        <f>Results!H716</f>
        <v>#DIV/0!</v>
      </c>
      <c r="P43" s="83" t="e">
        <f>Results!H740</f>
        <v>#DIV/0!</v>
      </c>
    </row>
    <row r="44" ht="12.75" spans="1:16">
      <c r="A44" s="82">
        <v>19</v>
      </c>
      <c r="B44" s="83" t="e">
        <f>Results!H405</f>
        <v>#DIV/0!</v>
      </c>
      <c r="C44" s="83" t="e">
        <f>Results!H429</f>
        <v>#DIV/0!</v>
      </c>
      <c r="D44" s="83" t="e">
        <f>Results!H453</f>
        <v>#DIV/0!</v>
      </c>
      <c r="E44" s="83" t="e">
        <f>Results!H477</f>
        <v>#DIV/0!</v>
      </c>
      <c r="F44" s="83" t="e">
        <f>Results!H501</f>
        <v>#DIV/0!</v>
      </c>
      <c r="G44" s="83" t="e">
        <f>Results!H525</f>
        <v>#DIV/0!</v>
      </c>
      <c r="H44" s="83" t="e">
        <f>Results!H549</f>
        <v>#DIV/0!</v>
      </c>
      <c r="I44" s="83" t="e">
        <f>Results!H573</f>
        <v>#DIV/0!</v>
      </c>
      <c r="J44" s="83" t="e">
        <f>Results!H597</f>
        <v>#DIV/0!</v>
      </c>
      <c r="K44" s="83" t="e">
        <f>Results!H621</f>
        <v>#DIV/0!</v>
      </c>
      <c r="L44" s="83" t="e">
        <f>Results!H645</f>
        <v>#DIV/0!</v>
      </c>
      <c r="M44" s="83" t="e">
        <f>Results!H669</f>
        <v>#DIV/0!</v>
      </c>
      <c r="N44" s="83" t="e">
        <f>Results!H693</f>
        <v>#DIV/0!</v>
      </c>
      <c r="O44" s="83" t="e">
        <f>Results!H717</f>
        <v>#DIV/0!</v>
      </c>
      <c r="P44" s="83" t="e">
        <f>Results!H741</f>
        <v>#DIV/0!</v>
      </c>
    </row>
    <row r="45" ht="12.75" spans="1:16">
      <c r="A45" s="82">
        <v>20</v>
      </c>
      <c r="B45" s="83" t="e">
        <f>Results!H406</f>
        <v>#DIV/0!</v>
      </c>
      <c r="C45" s="83" t="e">
        <f>Results!H430</f>
        <v>#DIV/0!</v>
      </c>
      <c r="D45" s="83" t="e">
        <f>Results!H454</f>
        <v>#DIV/0!</v>
      </c>
      <c r="E45" s="83" t="e">
        <f>Results!H478</f>
        <v>#DIV/0!</v>
      </c>
      <c r="F45" s="83" t="e">
        <f>Results!H502</f>
        <v>#DIV/0!</v>
      </c>
      <c r="G45" s="83" t="e">
        <f>Results!H526</f>
        <v>#DIV/0!</v>
      </c>
      <c r="H45" s="83" t="e">
        <f>Results!H550</f>
        <v>#DIV/0!</v>
      </c>
      <c r="I45" s="83" t="e">
        <f>Results!H574</f>
        <v>#DIV/0!</v>
      </c>
      <c r="J45" s="83" t="e">
        <f>Results!H598</f>
        <v>#DIV/0!</v>
      </c>
      <c r="K45" s="83" t="e">
        <f>Results!H622</f>
        <v>#DIV/0!</v>
      </c>
      <c r="L45" s="83" t="e">
        <f>Results!H646</f>
        <v>#DIV/0!</v>
      </c>
      <c r="M45" s="83" t="e">
        <f>Results!H670</f>
        <v>#DIV/0!</v>
      </c>
      <c r="N45" s="83" t="e">
        <f>Results!H694</f>
        <v>#DIV/0!</v>
      </c>
      <c r="O45" s="83" t="e">
        <f>Results!H718</f>
        <v>#DIV/0!</v>
      </c>
      <c r="P45" s="83" t="e">
        <f>Results!H742</f>
        <v>#DIV/0!</v>
      </c>
    </row>
    <row r="46" ht="12.75" spans="1:16">
      <c r="A46" s="82">
        <v>21</v>
      </c>
      <c r="B46" s="83" t="e">
        <f>Results!H407</f>
        <v>#DIV/0!</v>
      </c>
      <c r="C46" s="83" t="e">
        <f>Results!H431</f>
        <v>#DIV/0!</v>
      </c>
      <c r="D46" s="83" t="e">
        <f>Results!H455</f>
        <v>#DIV/0!</v>
      </c>
      <c r="E46" s="83" t="e">
        <f>Results!H479</f>
        <v>#DIV/0!</v>
      </c>
      <c r="F46" s="83" t="e">
        <f>Results!H503</f>
        <v>#DIV/0!</v>
      </c>
      <c r="G46" s="83" t="e">
        <f>Results!H527</f>
        <v>#DIV/0!</v>
      </c>
      <c r="H46" s="83" t="e">
        <f>Results!H551</f>
        <v>#DIV/0!</v>
      </c>
      <c r="I46" s="83" t="e">
        <f>Results!H575</f>
        <v>#DIV/0!</v>
      </c>
      <c r="J46" s="83" t="e">
        <f>Results!H599</f>
        <v>#DIV/0!</v>
      </c>
      <c r="K46" s="83" t="e">
        <f>Results!H623</f>
        <v>#DIV/0!</v>
      </c>
      <c r="L46" s="83" t="e">
        <f>Results!H647</f>
        <v>#DIV/0!</v>
      </c>
      <c r="M46" s="83" t="e">
        <f>Results!H671</f>
        <v>#DIV/0!</v>
      </c>
      <c r="N46" s="83" t="e">
        <f>Results!H695</f>
        <v>#DIV/0!</v>
      </c>
      <c r="O46" s="83" t="e">
        <f>Results!H719</f>
        <v>#DIV/0!</v>
      </c>
      <c r="P46" s="83" t="e">
        <f>Results!H743</f>
        <v>#DIV/0!</v>
      </c>
    </row>
    <row r="47" ht="12.75" spans="1:16">
      <c r="A47" s="82">
        <v>22</v>
      </c>
      <c r="B47" s="83" t="e">
        <f>Results!H408</f>
        <v>#DIV/0!</v>
      </c>
      <c r="C47" s="83" t="e">
        <f>Results!H432</f>
        <v>#DIV/0!</v>
      </c>
      <c r="D47" s="83" t="e">
        <f>Results!H456</f>
        <v>#DIV/0!</v>
      </c>
      <c r="E47" s="83" t="e">
        <f>Results!H480</f>
        <v>#DIV/0!</v>
      </c>
      <c r="F47" s="83" t="e">
        <f>Results!H504</f>
        <v>#DIV/0!</v>
      </c>
      <c r="G47" s="83" t="e">
        <f>Results!H528</f>
        <v>#DIV/0!</v>
      </c>
      <c r="H47" s="83" t="e">
        <f>Results!H552</f>
        <v>#DIV/0!</v>
      </c>
      <c r="I47" s="83" t="e">
        <f>Results!H576</f>
        <v>#DIV/0!</v>
      </c>
      <c r="J47" s="83" t="e">
        <f>Results!H600</f>
        <v>#DIV/0!</v>
      </c>
      <c r="K47" s="83" t="e">
        <f>Results!H624</f>
        <v>#DIV/0!</v>
      </c>
      <c r="L47" s="83" t="e">
        <f>Results!H648</f>
        <v>#DIV/0!</v>
      </c>
      <c r="M47" s="83" t="e">
        <f>Results!H672</f>
        <v>#DIV/0!</v>
      </c>
      <c r="N47" s="83" t="e">
        <f>Results!H696</f>
        <v>#DIV/0!</v>
      </c>
      <c r="O47" s="83" t="e">
        <f>Results!H720</f>
        <v>#DIV/0!</v>
      </c>
      <c r="P47" s="83" t="e">
        <f>Results!H744</f>
        <v>#DIV/0!</v>
      </c>
    </row>
    <row r="48" ht="12.75" spans="1:16">
      <c r="A48" s="82">
        <v>23</v>
      </c>
      <c r="B48" s="83" t="e">
        <f>Results!H409</f>
        <v>#DIV/0!</v>
      </c>
      <c r="C48" s="83" t="e">
        <f>Results!H433</f>
        <v>#DIV/0!</v>
      </c>
      <c r="D48" s="83" t="e">
        <f>Results!H457</f>
        <v>#DIV/0!</v>
      </c>
      <c r="E48" s="83" t="e">
        <f>Results!H481</f>
        <v>#DIV/0!</v>
      </c>
      <c r="F48" s="83" t="e">
        <f>Results!H505</f>
        <v>#DIV/0!</v>
      </c>
      <c r="G48" s="83" t="e">
        <f>Results!H529</f>
        <v>#DIV/0!</v>
      </c>
      <c r="H48" s="83" t="e">
        <f>Results!H553</f>
        <v>#DIV/0!</v>
      </c>
      <c r="I48" s="83" t="e">
        <f>Results!H577</f>
        <v>#DIV/0!</v>
      </c>
      <c r="J48" s="83" t="e">
        <f>Results!H601</f>
        <v>#DIV/0!</v>
      </c>
      <c r="K48" s="83" t="e">
        <f>Results!H625</f>
        <v>#DIV/0!</v>
      </c>
      <c r="L48" s="83" t="e">
        <f>Results!H649</f>
        <v>#DIV/0!</v>
      </c>
      <c r="M48" s="83" t="e">
        <f>Results!H673</f>
        <v>#DIV/0!</v>
      </c>
      <c r="N48" s="83" t="e">
        <f>Results!H697</f>
        <v>#DIV/0!</v>
      </c>
      <c r="O48" s="83" t="e">
        <f>Results!H721</f>
        <v>#DIV/0!</v>
      </c>
      <c r="P48" s="83" t="e">
        <f>Results!H745</f>
        <v>#DIV/0!</v>
      </c>
    </row>
    <row r="49" ht="12.75" spans="1:16">
      <c r="A49" s="82">
        <v>24</v>
      </c>
      <c r="B49" s="83" t="e">
        <f>Results!H410</f>
        <v>#DIV/0!</v>
      </c>
      <c r="C49" s="83" t="e">
        <f>Results!H434</f>
        <v>#DIV/0!</v>
      </c>
      <c r="D49" s="83" t="e">
        <f>Results!H458</f>
        <v>#DIV/0!</v>
      </c>
      <c r="E49" s="83" t="e">
        <f>Results!H482</f>
        <v>#DIV/0!</v>
      </c>
      <c r="F49" s="83" t="e">
        <f>Results!H506</f>
        <v>#DIV/0!</v>
      </c>
      <c r="G49" s="83" t="e">
        <f>Results!H530</f>
        <v>#DIV/0!</v>
      </c>
      <c r="H49" s="83" t="e">
        <f>Results!H554</f>
        <v>#DIV/0!</v>
      </c>
      <c r="I49" s="83" t="e">
        <f>Results!H578</f>
        <v>#DIV/0!</v>
      </c>
      <c r="J49" s="83" t="e">
        <f>Results!H602</f>
        <v>#DIV/0!</v>
      </c>
      <c r="K49" s="83" t="e">
        <f>Results!H626</f>
        <v>#DIV/0!</v>
      </c>
      <c r="L49" s="83" t="e">
        <f>Results!H650</f>
        <v>#DIV/0!</v>
      </c>
      <c r="M49" s="83" t="e">
        <f>Results!H674</f>
        <v>#DIV/0!</v>
      </c>
      <c r="N49" s="83" t="e">
        <f>Results!H698</f>
        <v>#DIV/0!</v>
      </c>
      <c r="O49" s="83" t="e">
        <f>Results!H722</f>
        <v>#DIV/0!</v>
      </c>
      <c r="P49" s="83" t="e">
        <f>Results!H746</f>
        <v>#DIV/0!</v>
      </c>
    </row>
    <row r="50" ht="12.75" spans="1:16">
      <c r="A50" s="82">
        <v>1</v>
      </c>
      <c r="B50" s="83" t="e">
        <f>Results!H771</f>
        <v>#DIV/0!</v>
      </c>
      <c r="C50" s="83" t="e">
        <f>Results!H795</f>
        <v>#DIV/0!</v>
      </c>
      <c r="D50" s="83" t="e">
        <f>Results!H819</f>
        <v>#DIV/0!</v>
      </c>
      <c r="E50" s="83" t="e">
        <f>Results!H843</f>
        <v>#DIV/0!</v>
      </c>
      <c r="F50" s="83" t="e">
        <f>Results!H867</f>
        <v>#DIV/0!</v>
      </c>
      <c r="G50" s="83" t="e">
        <f>Results!H891</f>
        <v>#DIV/0!</v>
      </c>
      <c r="H50" s="83" t="e">
        <f>Results!H915</f>
        <v>#DIV/0!</v>
      </c>
      <c r="I50" s="83" t="e">
        <f>Results!H939</f>
        <v>#DIV/0!</v>
      </c>
      <c r="J50" s="83" t="e">
        <f>Results!H963</f>
        <v>#DIV/0!</v>
      </c>
      <c r="K50" s="83" t="e">
        <f>Results!H987</f>
        <v>#DIV/0!</v>
      </c>
      <c r="L50" s="83" t="e">
        <f>Results!H1011</f>
        <v>#DIV/0!</v>
      </c>
      <c r="M50" s="83" t="e">
        <f>Results!H1035</f>
        <v>#DIV/0!</v>
      </c>
      <c r="N50" s="83" t="e">
        <f>Results!H1059</f>
        <v>#DIV/0!</v>
      </c>
      <c r="O50" s="83" t="e">
        <f>Results!H1083</f>
        <v>#DIV/0!</v>
      </c>
      <c r="P50" s="83" t="e">
        <f>Results!H1107</f>
        <v>#DIV/0!</v>
      </c>
    </row>
    <row r="51" ht="12.75" spans="1:16">
      <c r="A51" s="82">
        <v>2</v>
      </c>
      <c r="B51" s="83" t="e">
        <f>Results!H772</f>
        <v>#DIV/0!</v>
      </c>
      <c r="C51" s="83" t="e">
        <f>Results!H796</f>
        <v>#DIV/0!</v>
      </c>
      <c r="D51" s="83" t="e">
        <f>Results!H820</f>
        <v>#DIV/0!</v>
      </c>
      <c r="E51" s="83" t="e">
        <f>Results!H844</f>
        <v>#DIV/0!</v>
      </c>
      <c r="F51" s="83" t="e">
        <f>Results!H868</f>
        <v>#DIV/0!</v>
      </c>
      <c r="G51" s="83" t="e">
        <f>Results!H892</f>
        <v>#DIV/0!</v>
      </c>
      <c r="H51" s="83" t="e">
        <f>Results!H916</f>
        <v>#DIV/0!</v>
      </c>
      <c r="I51" s="83" t="e">
        <f>Results!H940</f>
        <v>#DIV/0!</v>
      </c>
      <c r="J51" s="83" t="e">
        <f>Results!H964</f>
        <v>#DIV/0!</v>
      </c>
      <c r="K51" s="83" t="e">
        <f>Results!H988</f>
        <v>#DIV/0!</v>
      </c>
      <c r="L51" s="83" t="e">
        <f>Results!H1012</f>
        <v>#DIV/0!</v>
      </c>
      <c r="M51" s="83" t="e">
        <f>Results!H1036</f>
        <v>#DIV/0!</v>
      </c>
      <c r="N51" s="83" t="e">
        <f>Results!H1060</f>
        <v>#DIV/0!</v>
      </c>
      <c r="O51" s="83" t="e">
        <f>Results!H1084</f>
        <v>#DIV/0!</v>
      </c>
      <c r="P51" s="83" t="e">
        <f>Results!H1108</f>
        <v>#DIV/0!</v>
      </c>
    </row>
    <row r="52" ht="12.75" spans="1:16">
      <c r="A52" s="82">
        <v>3</v>
      </c>
      <c r="B52" s="83" t="e">
        <f>Results!H773</f>
        <v>#DIV/0!</v>
      </c>
      <c r="C52" s="83" t="e">
        <f>Results!H797</f>
        <v>#DIV/0!</v>
      </c>
      <c r="D52" s="83" t="e">
        <f>Results!H821</f>
        <v>#DIV/0!</v>
      </c>
      <c r="E52" s="83" t="e">
        <f>Results!H845</f>
        <v>#DIV/0!</v>
      </c>
      <c r="F52" s="83" t="e">
        <f>Results!H869</f>
        <v>#DIV/0!</v>
      </c>
      <c r="G52" s="83" t="e">
        <f>Results!H893</f>
        <v>#DIV/0!</v>
      </c>
      <c r="H52" s="83" t="e">
        <f>Results!H917</f>
        <v>#DIV/0!</v>
      </c>
      <c r="I52" s="83" t="e">
        <f>Results!H941</f>
        <v>#DIV/0!</v>
      </c>
      <c r="J52" s="83" t="e">
        <f>Results!H965</f>
        <v>#DIV/0!</v>
      </c>
      <c r="K52" s="83" t="e">
        <f>Results!H989</f>
        <v>#DIV/0!</v>
      </c>
      <c r="L52" s="83" t="e">
        <f>Results!H1013</f>
        <v>#DIV/0!</v>
      </c>
      <c r="M52" s="83" t="e">
        <f>Results!H1037</f>
        <v>#DIV/0!</v>
      </c>
      <c r="N52" s="83" t="e">
        <f>Results!H1061</f>
        <v>#DIV/0!</v>
      </c>
      <c r="O52" s="83" t="e">
        <f>Results!H1085</f>
        <v>#DIV/0!</v>
      </c>
      <c r="P52" s="83" t="e">
        <f>Results!H1109</f>
        <v>#DIV/0!</v>
      </c>
    </row>
    <row r="53" ht="12.75" spans="1:16">
      <c r="A53" s="82">
        <v>4</v>
      </c>
      <c r="B53" s="83" t="e">
        <f>Results!H774</f>
        <v>#DIV/0!</v>
      </c>
      <c r="C53" s="83" t="e">
        <f>Results!H798</f>
        <v>#DIV/0!</v>
      </c>
      <c r="D53" s="83" t="e">
        <f>Results!H822</f>
        <v>#DIV/0!</v>
      </c>
      <c r="E53" s="83" t="e">
        <f>Results!H846</f>
        <v>#DIV/0!</v>
      </c>
      <c r="F53" s="83" t="e">
        <f>Results!H870</f>
        <v>#DIV/0!</v>
      </c>
      <c r="G53" s="83" t="e">
        <f>Results!H894</f>
        <v>#DIV/0!</v>
      </c>
      <c r="H53" s="83" t="e">
        <f>Results!H918</f>
        <v>#DIV/0!</v>
      </c>
      <c r="I53" s="83" t="e">
        <f>Results!H942</f>
        <v>#DIV/0!</v>
      </c>
      <c r="J53" s="83" t="e">
        <f>Results!H966</f>
        <v>#DIV/0!</v>
      </c>
      <c r="K53" s="83" t="e">
        <f>Results!H990</f>
        <v>#DIV/0!</v>
      </c>
      <c r="L53" s="83" t="e">
        <f>Results!H1014</f>
        <v>#DIV/0!</v>
      </c>
      <c r="M53" s="83" t="e">
        <f>Results!H1038</f>
        <v>#DIV/0!</v>
      </c>
      <c r="N53" s="83" t="e">
        <f>Results!H1062</f>
        <v>#DIV/0!</v>
      </c>
      <c r="O53" s="83" t="e">
        <f>Results!H1086</f>
        <v>#DIV/0!</v>
      </c>
      <c r="P53" s="83" t="e">
        <f>Results!H1110</f>
        <v>#DIV/0!</v>
      </c>
    </row>
    <row r="54" ht="12.75" spans="1:16">
      <c r="A54" s="82">
        <v>5</v>
      </c>
      <c r="B54" s="83" t="e">
        <f>Results!H775</f>
        <v>#DIV/0!</v>
      </c>
      <c r="C54" s="83" t="e">
        <f>Results!H799</f>
        <v>#DIV/0!</v>
      </c>
      <c r="D54" s="83" t="e">
        <f>Results!H823</f>
        <v>#DIV/0!</v>
      </c>
      <c r="E54" s="83" t="e">
        <f>Results!H847</f>
        <v>#DIV/0!</v>
      </c>
      <c r="F54" s="83" t="e">
        <f>Results!H871</f>
        <v>#DIV/0!</v>
      </c>
      <c r="G54" s="83" t="e">
        <f>Results!H895</f>
        <v>#DIV/0!</v>
      </c>
      <c r="H54" s="83" t="e">
        <f>Results!H919</f>
        <v>#DIV/0!</v>
      </c>
      <c r="I54" s="83" t="e">
        <f>Results!H943</f>
        <v>#DIV/0!</v>
      </c>
      <c r="J54" s="83" t="e">
        <f>Results!H967</f>
        <v>#DIV/0!</v>
      </c>
      <c r="K54" s="83" t="e">
        <f>Results!H991</f>
        <v>#DIV/0!</v>
      </c>
      <c r="L54" s="83" t="e">
        <f>Results!H1015</f>
        <v>#DIV/0!</v>
      </c>
      <c r="M54" s="83" t="e">
        <f>Results!H1039</f>
        <v>#DIV/0!</v>
      </c>
      <c r="N54" s="83" t="e">
        <f>Results!H1063</f>
        <v>#DIV/0!</v>
      </c>
      <c r="O54" s="83" t="e">
        <f>Results!H1087</f>
        <v>#DIV/0!</v>
      </c>
      <c r="P54" s="83" t="e">
        <f>Results!H1111</f>
        <v>#DIV/0!</v>
      </c>
    </row>
    <row r="55" ht="12.75" spans="1:16">
      <c r="A55" s="82">
        <v>6</v>
      </c>
      <c r="B55" s="83" t="e">
        <f>Results!H776</f>
        <v>#DIV/0!</v>
      </c>
      <c r="C55" s="83" t="e">
        <f>Results!H800</f>
        <v>#DIV/0!</v>
      </c>
      <c r="D55" s="83" t="e">
        <f>Results!H824</f>
        <v>#DIV/0!</v>
      </c>
      <c r="E55" s="83" t="e">
        <f>Results!H848</f>
        <v>#DIV/0!</v>
      </c>
      <c r="F55" s="83" t="e">
        <f>Results!H872</f>
        <v>#DIV/0!</v>
      </c>
      <c r="G55" s="83" t="e">
        <f>Results!H896</f>
        <v>#DIV/0!</v>
      </c>
      <c r="H55" s="83" t="e">
        <f>Results!H920</f>
        <v>#DIV/0!</v>
      </c>
      <c r="I55" s="83" t="e">
        <f>Results!H944</f>
        <v>#DIV/0!</v>
      </c>
      <c r="J55" s="83" t="e">
        <f>Results!H968</f>
        <v>#DIV/0!</v>
      </c>
      <c r="K55" s="83" t="e">
        <f>Results!H992</f>
        <v>#DIV/0!</v>
      </c>
      <c r="L55" s="83" t="e">
        <f>Results!H1016</f>
        <v>#DIV/0!</v>
      </c>
      <c r="M55" s="83" t="e">
        <f>Results!H1040</f>
        <v>#DIV/0!</v>
      </c>
      <c r="N55" s="83" t="e">
        <f>Results!H1064</f>
        <v>#DIV/0!</v>
      </c>
      <c r="O55" s="83" t="e">
        <f>Results!H1088</f>
        <v>#DIV/0!</v>
      </c>
      <c r="P55" s="83" t="e">
        <f>Results!H1112</f>
        <v>#DIV/0!</v>
      </c>
    </row>
    <row r="56" ht="12.75" spans="1:16">
      <c r="A56" s="82">
        <v>7</v>
      </c>
      <c r="B56" s="83" t="e">
        <f>Results!H777</f>
        <v>#DIV/0!</v>
      </c>
      <c r="C56" s="83" t="e">
        <f>Results!H801</f>
        <v>#DIV/0!</v>
      </c>
      <c r="D56" s="83" t="e">
        <f>Results!H825</f>
        <v>#DIV/0!</v>
      </c>
      <c r="E56" s="83" t="e">
        <f>Results!H849</f>
        <v>#DIV/0!</v>
      </c>
      <c r="F56" s="83" t="e">
        <f>Results!H873</f>
        <v>#DIV/0!</v>
      </c>
      <c r="G56" s="83" t="e">
        <f>Results!H897</f>
        <v>#DIV/0!</v>
      </c>
      <c r="H56" s="83" t="e">
        <f>Results!H921</f>
        <v>#DIV/0!</v>
      </c>
      <c r="I56" s="83" t="e">
        <f>Results!H945</f>
        <v>#DIV/0!</v>
      </c>
      <c r="J56" s="83" t="e">
        <f>Results!H969</f>
        <v>#DIV/0!</v>
      </c>
      <c r="K56" s="83" t="e">
        <f>Results!H993</f>
        <v>#DIV/0!</v>
      </c>
      <c r="L56" s="83" t="e">
        <f>Results!H1017</f>
        <v>#DIV/0!</v>
      </c>
      <c r="M56" s="83" t="e">
        <f>Results!H1041</f>
        <v>#DIV/0!</v>
      </c>
      <c r="N56" s="83" t="e">
        <f>Results!H1065</f>
        <v>#DIV/0!</v>
      </c>
      <c r="O56" s="83" t="e">
        <f>Results!H1089</f>
        <v>#DIV/0!</v>
      </c>
      <c r="P56" s="83" t="e">
        <f>Results!H1113</f>
        <v>#DIV/0!</v>
      </c>
    </row>
    <row r="57" ht="12.75" spans="1:16">
      <c r="A57" s="82">
        <v>8</v>
      </c>
      <c r="B57" s="83" t="e">
        <f>Results!H778</f>
        <v>#DIV/0!</v>
      </c>
      <c r="C57" s="83" t="e">
        <f>Results!H802</f>
        <v>#DIV/0!</v>
      </c>
      <c r="D57" s="83" t="e">
        <f>Results!H826</f>
        <v>#DIV/0!</v>
      </c>
      <c r="E57" s="83" t="e">
        <f>Results!H850</f>
        <v>#DIV/0!</v>
      </c>
      <c r="F57" s="83" t="e">
        <f>Results!H874</f>
        <v>#DIV/0!</v>
      </c>
      <c r="G57" s="83" t="e">
        <f>Results!H898</f>
        <v>#DIV/0!</v>
      </c>
      <c r="H57" s="83" t="e">
        <f>Results!H922</f>
        <v>#DIV/0!</v>
      </c>
      <c r="I57" s="83" t="e">
        <f>Results!H946</f>
        <v>#DIV/0!</v>
      </c>
      <c r="J57" s="83" t="e">
        <f>Results!H970</f>
        <v>#DIV/0!</v>
      </c>
      <c r="K57" s="83" t="e">
        <f>Results!H994</f>
        <v>#DIV/0!</v>
      </c>
      <c r="L57" s="83" t="e">
        <f>Results!H1018</f>
        <v>#DIV/0!</v>
      </c>
      <c r="M57" s="83" t="e">
        <f>Results!H1042</f>
        <v>#DIV/0!</v>
      </c>
      <c r="N57" s="83" t="e">
        <f>Results!H1066</f>
        <v>#DIV/0!</v>
      </c>
      <c r="O57" s="83" t="e">
        <f>Results!H1090</f>
        <v>#DIV/0!</v>
      </c>
      <c r="P57" s="83" t="e">
        <f>Results!H1114</f>
        <v>#DIV/0!</v>
      </c>
    </row>
    <row r="58" ht="12.75" spans="1:16">
      <c r="A58" s="82">
        <v>9</v>
      </c>
      <c r="B58" s="83" t="e">
        <f>Results!H779</f>
        <v>#DIV/0!</v>
      </c>
      <c r="C58" s="83" t="e">
        <f>Results!H803</f>
        <v>#DIV/0!</v>
      </c>
      <c r="D58" s="83" t="e">
        <f>Results!H827</f>
        <v>#DIV/0!</v>
      </c>
      <c r="E58" s="83" t="e">
        <f>Results!H851</f>
        <v>#DIV/0!</v>
      </c>
      <c r="F58" s="83" t="e">
        <f>Results!H875</f>
        <v>#DIV/0!</v>
      </c>
      <c r="G58" s="83" t="e">
        <f>Results!H899</f>
        <v>#DIV/0!</v>
      </c>
      <c r="H58" s="83" t="e">
        <f>Results!H923</f>
        <v>#DIV/0!</v>
      </c>
      <c r="I58" s="83" t="e">
        <f>Results!H947</f>
        <v>#DIV/0!</v>
      </c>
      <c r="J58" s="83" t="e">
        <f>Results!H971</f>
        <v>#DIV/0!</v>
      </c>
      <c r="K58" s="83" t="e">
        <f>Results!H995</f>
        <v>#DIV/0!</v>
      </c>
      <c r="L58" s="83" t="e">
        <f>Results!H1019</f>
        <v>#DIV/0!</v>
      </c>
      <c r="M58" s="83" t="e">
        <f>Results!H1043</f>
        <v>#DIV/0!</v>
      </c>
      <c r="N58" s="83" t="e">
        <f>Results!H1067</f>
        <v>#DIV/0!</v>
      </c>
      <c r="O58" s="83" t="e">
        <f>Results!H1091</f>
        <v>#DIV/0!</v>
      </c>
      <c r="P58" s="83" t="e">
        <f>Results!H1115</f>
        <v>#DIV/0!</v>
      </c>
    </row>
    <row r="59" ht="12.75" spans="1:16">
      <c r="A59" s="82">
        <v>10</v>
      </c>
      <c r="B59" s="83" t="e">
        <f>Results!H780</f>
        <v>#DIV/0!</v>
      </c>
      <c r="C59" s="83" t="e">
        <f>Results!H804</f>
        <v>#DIV/0!</v>
      </c>
      <c r="D59" s="83" t="e">
        <f>Results!H828</f>
        <v>#DIV/0!</v>
      </c>
      <c r="E59" s="83" t="e">
        <f>Results!H852</f>
        <v>#DIV/0!</v>
      </c>
      <c r="F59" s="83" t="e">
        <f>Results!H876</f>
        <v>#DIV/0!</v>
      </c>
      <c r="G59" s="83" t="e">
        <f>Results!H900</f>
        <v>#DIV/0!</v>
      </c>
      <c r="H59" s="83" t="e">
        <f>Results!H924</f>
        <v>#DIV/0!</v>
      </c>
      <c r="I59" s="83" t="e">
        <f>Results!H948</f>
        <v>#DIV/0!</v>
      </c>
      <c r="J59" s="83" t="e">
        <f>Results!H972</f>
        <v>#DIV/0!</v>
      </c>
      <c r="K59" s="83" t="e">
        <f>Results!H996</f>
        <v>#DIV/0!</v>
      </c>
      <c r="L59" s="83" t="e">
        <f>Results!H1020</f>
        <v>#DIV/0!</v>
      </c>
      <c r="M59" s="83" t="e">
        <f>Results!H1044</f>
        <v>#DIV/0!</v>
      </c>
      <c r="N59" s="83" t="e">
        <f>Results!H1068</f>
        <v>#DIV/0!</v>
      </c>
      <c r="O59" s="83" t="e">
        <f>Results!H1092</f>
        <v>#DIV/0!</v>
      </c>
      <c r="P59" s="83" t="e">
        <f>Results!H1116</f>
        <v>#DIV/0!</v>
      </c>
    </row>
    <row r="60" ht="12.75" spans="1:16">
      <c r="A60" s="82">
        <v>11</v>
      </c>
      <c r="B60" s="83" t="e">
        <f>Results!H781</f>
        <v>#DIV/0!</v>
      </c>
      <c r="C60" s="83" t="e">
        <f>Results!H805</f>
        <v>#DIV/0!</v>
      </c>
      <c r="D60" s="83" t="e">
        <f>Results!H829</f>
        <v>#DIV/0!</v>
      </c>
      <c r="E60" s="83" t="e">
        <f>Results!H853</f>
        <v>#DIV/0!</v>
      </c>
      <c r="F60" s="83" t="e">
        <f>Results!H877</f>
        <v>#DIV/0!</v>
      </c>
      <c r="G60" s="83" t="e">
        <f>Results!H901</f>
        <v>#DIV/0!</v>
      </c>
      <c r="H60" s="83" t="e">
        <f>Results!H925</f>
        <v>#DIV/0!</v>
      </c>
      <c r="I60" s="83" t="e">
        <f>Results!H949</f>
        <v>#DIV/0!</v>
      </c>
      <c r="J60" s="83" t="e">
        <f>Results!H973</f>
        <v>#DIV/0!</v>
      </c>
      <c r="K60" s="83" t="e">
        <f>Results!H997</f>
        <v>#DIV/0!</v>
      </c>
      <c r="L60" s="83" t="e">
        <f>Results!H1021</f>
        <v>#DIV/0!</v>
      </c>
      <c r="M60" s="83" t="e">
        <f>Results!H1045</f>
        <v>#DIV/0!</v>
      </c>
      <c r="N60" s="83" t="e">
        <f>Results!H1069</f>
        <v>#DIV/0!</v>
      </c>
      <c r="O60" s="83" t="e">
        <f>Results!H1093</f>
        <v>#DIV/0!</v>
      </c>
      <c r="P60" s="83" t="e">
        <f>Results!H1117</f>
        <v>#DIV/0!</v>
      </c>
    </row>
    <row r="61" ht="12.75" spans="1:16">
      <c r="A61" s="82">
        <v>12</v>
      </c>
      <c r="B61" s="83" t="e">
        <f>Results!H782</f>
        <v>#DIV/0!</v>
      </c>
      <c r="C61" s="83" t="e">
        <f>Results!H806</f>
        <v>#DIV/0!</v>
      </c>
      <c r="D61" s="83" t="e">
        <f>Results!H830</f>
        <v>#DIV/0!</v>
      </c>
      <c r="E61" s="83" t="e">
        <f>Results!H854</f>
        <v>#DIV/0!</v>
      </c>
      <c r="F61" s="83" t="e">
        <f>Results!H878</f>
        <v>#DIV/0!</v>
      </c>
      <c r="G61" s="83" t="e">
        <f>Results!H902</f>
        <v>#DIV/0!</v>
      </c>
      <c r="H61" s="83" t="e">
        <f>Results!H926</f>
        <v>#DIV/0!</v>
      </c>
      <c r="I61" s="83" t="e">
        <f>Results!H950</f>
        <v>#DIV/0!</v>
      </c>
      <c r="J61" s="83" t="e">
        <f>Results!H974</f>
        <v>#DIV/0!</v>
      </c>
      <c r="K61" s="83" t="e">
        <f>Results!H998</f>
        <v>#DIV/0!</v>
      </c>
      <c r="L61" s="83" t="e">
        <f>Results!H1022</f>
        <v>#DIV/0!</v>
      </c>
      <c r="M61" s="83" t="e">
        <f>Results!H1046</f>
        <v>#DIV/0!</v>
      </c>
      <c r="N61" s="83" t="e">
        <f>Results!H1070</f>
        <v>#DIV/0!</v>
      </c>
      <c r="O61" s="83" t="e">
        <f>Results!H1094</f>
        <v>#DIV/0!</v>
      </c>
      <c r="P61" s="83" t="e">
        <f>Results!H1118</f>
        <v>#DIV/0!</v>
      </c>
    </row>
    <row r="62" ht="12.75" spans="1:16">
      <c r="A62" s="82">
        <v>13</v>
      </c>
      <c r="B62" s="83" t="e">
        <f>Results!H783</f>
        <v>#DIV/0!</v>
      </c>
      <c r="C62" s="83" t="e">
        <f>Results!H807</f>
        <v>#DIV/0!</v>
      </c>
      <c r="D62" s="83" t="e">
        <f>Results!H831</f>
        <v>#DIV/0!</v>
      </c>
      <c r="E62" s="83" t="e">
        <f>Results!H855</f>
        <v>#DIV/0!</v>
      </c>
      <c r="F62" s="83" t="e">
        <f>Results!H879</f>
        <v>#DIV/0!</v>
      </c>
      <c r="G62" s="83" t="e">
        <f>Results!H903</f>
        <v>#DIV/0!</v>
      </c>
      <c r="H62" s="83" t="e">
        <f>Results!H927</f>
        <v>#DIV/0!</v>
      </c>
      <c r="I62" s="83" t="e">
        <f>Results!H951</f>
        <v>#DIV/0!</v>
      </c>
      <c r="J62" s="83" t="e">
        <f>Results!H975</f>
        <v>#DIV/0!</v>
      </c>
      <c r="K62" s="83" t="e">
        <f>Results!H999</f>
        <v>#DIV/0!</v>
      </c>
      <c r="L62" s="83" t="e">
        <f>Results!H1023</f>
        <v>#DIV/0!</v>
      </c>
      <c r="M62" s="83" t="e">
        <f>Results!H1047</f>
        <v>#DIV/0!</v>
      </c>
      <c r="N62" s="83" t="e">
        <f>Results!H1071</f>
        <v>#DIV/0!</v>
      </c>
      <c r="O62" s="83" t="e">
        <f>Results!H1095</f>
        <v>#DIV/0!</v>
      </c>
      <c r="P62" s="83" t="e">
        <f>Results!H1119</f>
        <v>#DIV/0!</v>
      </c>
    </row>
    <row r="63" ht="12.75" spans="1:16">
      <c r="A63" s="82">
        <v>14</v>
      </c>
      <c r="B63" s="83" t="e">
        <f>Results!H784</f>
        <v>#DIV/0!</v>
      </c>
      <c r="C63" s="83" t="e">
        <f>Results!H808</f>
        <v>#DIV/0!</v>
      </c>
      <c r="D63" s="83" t="e">
        <f>Results!H832</f>
        <v>#DIV/0!</v>
      </c>
      <c r="E63" s="83" t="e">
        <f>Results!H856</f>
        <v>#DIV/0!</v>
      </c>
      <c r="F63" s="83" t="e">
        <f>Results!H880</f>
        <v>#DIV/0!</v>
      </c>
      <c r="G63" s="83" t="e">
        <f>Results!H904</f>
        <v>#DIV/0!</v>
      </c>
      <c r="H63" s="83" t="e">
        <f>Results!H928</f>
        <v>#DIV/0!</v>
      </c>
      <c r="I63" s="83" t="e">
        <f>Results!H952</f>
        <v>#DIV/0!</v>
      </c>
      <c r="J63" s="83" t="e">
        <f>Results!H976</f>
        <v>#DIV/0!</v>
      </c>
      <c r="K63" s="83" t="e">
        <f>Results!H1000</f>
        <v>#DIV/0!</v>
      </c>
      <c r="L63" s="83" t="e">
        <f>Results!H1024</f>
        <v>#DIV/0!</v>
      </c>
      <c r="M63" s="83" t="e">
        <f>Results!H1048</f>
        <v>#DIV/0!</v>
      </c>
      <c r="N63" s="83" t="e">
        <f>Results!H1072</f>
        <v>#DIV/0!</v>
      </c>
      <c r="O63" s="83" t="e">
        <f>Results!H1096</f>
        <v>#DIV/0!</v>
      </c>
      <c r="P63" s="83" t="e">
        <f>Results!H1120</f>
        <v>#DIV/0!</v>
      </c>
    </row>
    <row r="64" ht="12.75" spans="1:16">
      <c r="A64" s="82">
        <v>15</v>
      </c>
      <c r="B64" s="83" t="e">
        <f>Results!H785</f>
        <v>#DIV/0!</v>
      </c>
      <c r="C64" s="83" t="e">
        <f>Results!H809</f>
        <v>#DIV/0!</v>
      </c>
      <c r="D64" s="83" t="e">
        <f>Results!H833</f>
        <v>#DIV/0!</v>
      </c>
      <c r="E64" s="83" t="e">
        <f>Results!H857</f>
        <v>#DIV/0!</v>
      </c>
      <c r="F64" s="83" t="e">
        <f>Results!H881</f>
        <v>#DIV/0!</v>
      </c>
      <c r="G64" s="83" t="e">
        <f>Results!H905</f>
        <v>#DIV/0!</v>
      </c>
      <c r="H64" s="83" t="e">
        <f>Results!H929</f>
        <v>#DIV/0!</v>
      </c>
      <c r="I64" s="83" t="e">
        <f>Results!H953</f>
        <v>#DIV/0!</v>
      </c>
      <c r="J64" s="83" t="e">
        <f>Results!H977</f>
        <v>#DIV/0!</v>
      </c>
      <c r="K64" s="83" t="e">
        <f>Results!H1001</f>
        <v>#DIV/0!</v>
      </c>
      <c r="L64" s="83" t="e">
        <f>Results!H1025</f>
        <v>#DIV/0!</v>
      </c>
      <c r="M64" s="83" t="e">
        <f>Results!H1049</f>
        <v>#DIV/0!</v>
      </c>
      <c r="N64" s="83" t="e">
        <f>Results!H1073</f>
        <v>#DIV/0!</v>
      </c>
      <c r="O64" s="83" t="e">
        <f>Results!H1097</f>
        <v>#DIV/0!</v>
      </c>
      <c r="P64" s="83" t="e">
        <f>Results!H1121</f>
        <v>#DIV/0!</v>
      </c>
    </row>
    <row r="65" ht="12.75" spans="1:16">
      <c r="A65" s="82">
        <v>16</v>
      </c>
      <c r="B65" s="83" t="e">
        <f>Results!H786</f>
        <v>#DIV/0!</v>
      </c>
      <c r="C65" s="83" t="e">
        <f>Results!H810</f>
        <v>#DIV/0!</v>
      </c>
      <c r="D65" s="83" t="e">
        <f>Results!H834</f>
        <v>#DIV/0!</v>
      </c>
      <c r="E65" s="83" t="e">
        <f>Results!H858</f>
        <v>#DIV/0!</v>
      </c>
      <c r="F65" s="83" t="e">
        <f>Results!H882</f>
        <v>#DIV/0!</v>
      </c>
      <c r="G65" s="83" t="e">
        <f>Results!H906</f>
        <v>#DIV/0!</v>
      </c>
      <c r="H65" s="83" t="e">
        <f>Results!H930</f>
        <v>#DIV/0!</v>
      </c>
      <c r="I65" s="83" t="e">
        <f>Results!H954</f>
        <v>#DIV/0!</v>
      </c>
      <c r="J65" s="83" t="e">
        <f>Results!H978</f>
        <v>#DIV/0!</v>
      </c>
      <c r="K65" s="83" t="e">
        <f>Results!H1002</f>
        <v>#DIV/0!</v>
      </c>
      <c r="L65" s="83" t="e">
        <f>Results!H1026</f>
        <v>#DIV/0!</v>
      </c>
      <c r="M65" s="83" t="e">
        <f>Results!H1050</f>
        <v>#DIV/0!</v>
      </c>
      <c r="N65" s="83" t="e">
        <f>Results!H1074</f>
        <v>#DIV/0!</v>
      </c>
      <c r="O65" s="83" t="e">
        <f>Results!H1098</f>
        <v>#DIV/0!</v>
      </c>
      <c r="P65" s="83" t="e">
        <f>Results!H1122</f>
        <v>#DIV/0!</v>
      </c>
    </row>
    <row r="66" ht="12.75" spans="1:16">
      <c r="A66" s="82">
        <v>17</v>
      </c>
      <c r="B66" s="83" t="e">
        <f>Results!H787</f>
        <v>#DIV/0!</v>
      </c>
      <c r="C66" s="83" t="e">
        <f>Results!H811</f>
        <v>#DIV/0!</v>
      </c>
      <c r="D66" s="83" t="e">
        <f>Results!H835</f>
        <v>#DIV/0!</v>
      </c>
      <c r="E66" s="83" t="e">
        <f>Results!H859</f>
        <v>#DIV/0!</v>
      </c>
      <c r="F66" s="83" t="e">
        <f>Results!H883</f>
        <v>#DIV/0!</v>
      </c>
      <c r="G66" s="83" t="e">
        <f>Results!H907</f>
        <v>#DIV/0!</v>
      </c>
      <c r="H66" s="83" t="e">
        <f>Results!H931</f>
        <v>#DIV/0!</v>
      </c>
      <c r="I66" s="83" t="e">
        <f>Results!H955</f>
        <v>#DIV/0!</v>
      </c>
      <c r="J66" s="83" t="e">
        <f>Results!H979</f>
        <v>#DIV/0!</v>
      </c>
      <c r="K66" s="83" t="e">
        <f>Results!H1003</f>
        <v>#DIV/0!</v>
      </c>
      <c r="L66" s="83" t="e">
        <f>Results!H1027</f>
        <v>#DIV/0!</v>
      </c>
      <c r="M66" s="83" t="e">
        <f>Results!H1051</f>
        <v>#DIV/0!</v>
      </c>
      <c r="N66" s="83" t="e">
        <f>Results!H1075</f>
        <v>#DIV/0!</v>
      </c>
      <c r="O66" s="83" t="e">
        <f>Results!H1099</f>
        <v>#DIV/0!</v>
      </c>
      <c r="P66" s="83" t="e">
        <f>Results!H1123</f>
        <v>#DIV/0!</v>
      </c>
    </row>
    <row r="67" ht="12.75" spans="1:16">
      <c r="A67" s="82">
        <v>18</v>
      </c>
      <c r="B67" s="83" t="e">
        <f>Results!H788</f>
        <v>#DIV/0!</v>
      </c>
      <c r="C67" s="83" t="e">
        <f>Results!H812</f>
        <v>#DIV/0!</v>
      </c>
      <c r="D67" s="83" t="e">
        <f>Results!H836</f>
        <v>#DIV/0!</v>
      </c>
      <c r="E67" s="83" t="e">
        <f>Results!H860</f>
        <v>#DIV/0!</v>
      </c>
      <c r="F67" s="83" t="e">
        <f>Results!H884</f>
        <v>#DIV/0!</v>
      </c>
      <c r="G67" s="83" t="e">
        <f>Results!H908</f>
        <v>#DIV/0!</v>
      </c>
      <c r="H67" s="83" t="e">
        <f>Results!H932</f>
        <v>#DIV/0!</v>
      </c>
      <c r="I67" s="83" t="e">
        <f>Results!H956</f>
        <v>#DIV/0!</v>
      </c>
      <c r="J67" s="83" t="e">
        <f>Results!H980</f>
        <v>#DIV/0!</v>
      </c>
      <c r="K67" s="83" t="e">
        <f>Results!H1004</f>
        <v>#DIV/0!</v>
      </c>
      <c r="L67" s="83" t="e">
        <f>Results!H1028</f>
        <v>#DIV/0!</v>
      </c>
      <c r="M67" s="83" t="e">
        <f>Results!H1052</f>
        <v>#DIV/0!</v>
      </c>
      <c r="N67" s="83" t="e">
        <f>Results!H1076</f>
        <v>#DIV/0!</v>
      </c>
      <c r="O67" s="83" t="e">
        <f>Results!H1100</f>
        <v>#DIV/0!</v>
      </c>
      <c r="P67" s="83" t="e">
        <f>Results!H1124</f>
        <v>#DIV/0!</v>
      </c>
    </row>
    <row r="68" ht="12.75" spans="1:16">
      <c r="A68" s="82">
        <v>19</v>
      </c>
      <c r="B68" s="83" t="e">
        <f>Results!H789</f>
        <v>#DIV/0!</v>
      </c>
      <c r="C68" s="83" t="e">
        <f>Results!H813</f>
        <v>#DIV/0!</v>
      </c>
      <c r="D68" s="83" t="e">
        <f>Results!H837</f>
        <v>#DIV/0!</v>
      </c>
      <c r="E68" s="83" t="e">
        <f>Results!H861</f>
        <v>#DIV/0!</v>
      </c>
      <c r="F68" s="83" t="e">
        <f>Results!H885</f>
        <v>#DIV/0!</v>
      </c>
      <c r="G68" s="83" t="e">
        <f>Results!H909</f>
        <v>#DIV/0!</v>
      </c>
      <c r="H68" s="83" t="e">
        <f>Results!H933</f>
        <v>#DIV/0!</v>
      </c>
      <c r="I68" s="83" t="e">
        <f>Results!H957</f>
        <v>#DIV/0!</v>
      </c>
      <c r="J68" s="83" t="e">
        <f>Results!H981</f>
        <v>#DIV/0!</v>
      </c>
      <c r="K68" s="83" t="e">
        <f>Results!H1005</f>
        <v>#DIV/0!</v>
      </c>
      <c r="L68" s="83" t="e">
        <f>Results!H1029</f>
        <v>#DIV/0!</v>
      </c>
      <c r="M68" s="83" t="e">
        <f>Results!H1053</f>
        <v>#DIV/0!</v>
      </c>
      <c r="N68" s="83" t="e">
        <f>Results!H1077</f>
        <v>#DIV/0!</v>
      </c>
      <c r="O68" s="83" t="e">
        <f>Results!H1101</f>
        <v>#DIV/0!</v>
      </c>
      <c r="P68" s="83" t="e">
        <f>Results!H1125</f>
        <v>#DIV/0!</v>
      </c>
    </row>
    <row r="69" ht="12.75" spans="1:16">
      <c r="A69" s="82">
        <v>20</v>
      </c>
      <c r="B69" s="83" t="e">
        <f>Results!H790</f>
        <v>#DIV/0!</v>
      </c>
      <c r="C69" s="83" t="e">
        <f>Results!H814</f>
        <v>#DIV/0!</v>
      </c>
      <c r="D69" s="83" t="e">
        <f>Results!H838</f>
        <v>#DIV/0!</v>
      </c>
      <c r="E69" s="83" t="e">
        <f>Results!H862</f>
        <v>#DIV/0!</v>
      </c>
      <c r="F69" s="83" t="e">
        <f>Results!H886</f>
        <v>#DIV/0!</v>
      </c>
      <c r="G69" s="83" t="e">
        <f>Results!H910</f>
        <v>#DIV/0!</v>
      </c>
      <c r="H69" s="83" t="e">
        <f>Results!H934</f>
        <v>#DIV/0!</v>
      </c>
      <c r="I69" s="83" t="e">
        <f>Results!H958</f>
        <v>#DIV/0!</v>
      </c>
      <c r="J69" s="83" t="e">
        <f>Results!H982</f>
        <v>#DIV/0!</v>
      </c>
      <c r="K69" s="83" t="e">
        <f>Results!H1006</f>
        <v>#DIV/0!</v>
      </c>
      <c r="L69" s="83" t="e">
        <f>Results!H1030</f>
        <v>#DIV/0!</v>
      </c>
      <c r="M69" s="83" t="e">
        <f>Results!H1054</f>
        <v>#DIV/0!</v>
      </c>
      <c r="N69" s="83" t="e">
        <f>Results!H1078</f>
        <v>#DIV/0!</v>
      </c>
      <c r="O69" s="83" t="e">
        <f>Results!H1102</f>
        <v>#DIV/0!</v>
      </c>
      <c r="P69" s="83" t="e">
        <f>Results!H1126</f>
        <v>#DIV/0!</v>
      </c>
    </row>
    <row r="70" ht="12.75" spans="1:16">
      <c r="A70" s="82">
        <v>21</v>
      </c>
      <c r="B70" s="83" t="e">
        <f>Results!H791</f>
        <v>#DIV/0!</v>
      </c>
      <c r="C70" s="83" t="e">
        <f>Results!H815</f>
        <v>#DIV/0!</v>
      </c>
      <c r="D70" s="83" t="e">
        <f>Results!H839</f>
        <v>#DIV/0!</v>
      </c>
      <c r="E70" s="83" t="e">
        <f>Results!H863</f>
        <v>#DIV/0!</v>
      </c>
      <c r="F70" s="83" t="e">
        <f>Results!H887</f>
        <v>#DIV/0!</v>
      </c>
      <c r="G70" s="83" t="e">
        <f>Results!H911</f>
        <v>#DIV/0!</v>
      </c>
      <c r="H70" s="83" t="e">
        <f>Results!H935</f>
        <v>#DIV/0!</v>
      </c>
      <c r="I70" s="83" t="e">
        <f>Results!H959</f>
        <v>#DIV/0!</v>
      </c>
      <c r="J70" s="83" t="e">
        <f>Results!H983</f>
        <v>#DIV/0!</v>
      </c>
      <c r="K70" s="83" t="e">
        <f>Results!H1007</f>
        <v>#DIV/0!</v>
      </c>
      <c r="L70" s="83" t="e">
        <f>Results!H1031</f>
        <v>#DIV/0!</v>
      </c>
      <c r="M70" s="83" t="e">
        <f>Results!H1055</f>
        <v>#DIV/0!</v>
      </c>
      <c r="N70" s="83" t="e">
        <f>Results!H1079</f>
        <v>#DIV/0!</v>
      </c>
      <c r="O70" s="83" t="e">
        <f>Results!H1103</f>
        <v>#DIV/0!</v>
      </c>
      <c r="P70" s="83" t="e">
        <f>Results!H1127</f>
        <v>#DIV/0!</v>
      </c>
    </row>
    <row r="71" ht="12.75" spans="1:16">
      <c r="A71" s="82">
        <v>22</v>
      </c>
      <c r="B71" s="83" t="e">
        <f>Results!H792</f>
        <v>#DIV/0!</v>
      </c>
      <c r="C71" s="83" t="e">
        <f>Results!H816</f>
        <v>#DIV/0!</v>
      </c>
      <c r="D71" s="83" t="e">
        <f>Results!H840</f>
        <v>#DIV/0!</v>
      </c>
      <c r="E71" s="83" t="e">
        <f>Results!H864</f>
        <v>#DIV/0!</v>
      </c>
      <c r="F71" s="83" t="e">
        <f>Results!H888</f>
        <v>#DIV/0!</v>
      </c>
      <c r="G71" s="83" t="e">
        <f>Results!H912</f>
        <v>#DIV/0!</v>
      </c>
      <c r="H71" s="83" t="e">
        <f>Results!H936</f>
        <v>#DIV/0!</v>
      </c>
      <c r="I71" s="83" t="e">
        <f>Results!H960</f>
        <v>#DIV/0!</v>
      </c>
      <c r="J71" s="83" t="e">
        <f>Results!H984</f>
        <v>#DIV/0!</v>
      </c>
      <c r="K71" s="83" t="e">
        <f>Results!H1008</f>
        <v>#DIV/0!</v>
      </c>
      <c r="L71" s="83" t="e">
        <f>Results!H1032</f>
        <v>#DIV/0!</v>
      </c>
      <c r="M71" s="83" t="e">
        <f>Results!H1056</f>
        <v>#DIV/0!</v>
      </c>
      <c r="N71" s="83" t="e">
        <f>Results!H1080</f>
        <v>#DIV/0!</v>
      </c>
      <c r="O71" s="83" t="e">
        <f>Results!H1104</f>
        <v>#DIV/0!</v>
      </c>
      <c r="P71" s="83" t="e">
        <f>Results!H1128</f>
        <v>#DIV/0!</v>
      </c>
    </row>
    <row r="72" ht="12.75" spans="1:16">
      <c r="A72" s="82">
        <v>23</v>
      </c>
      <c r="B72" s="83" t="e">
        <f>Results!H793</f>
        <v>#DIV/0!</v>
      </c>
      <c r="C72" s="83" t="e">
        <f>Results!H817</f>
        <v>#DIV/0!</v>
      </c>
      <c r="D72" s="83" t="e">
        <f>Results!H841</f>
        <v>#DIV/0!</v>
      </c>
      <c r="E72" s="83" t="e">
        <f>Results!H865</f>
        <v>#DIV/0!</v>
      </c>
      <c r="F72" s="83" t="e">
        <f>Results!H889</f>
        <v>#DIV/0!</v>
      </c>
      <c r="G72" s="83" t="e">
        <f>Results!H913</f>
        <v>#DIV/0!</v>
      </c>
      <c r="H72" s="83" t="e">
        <f>Results!H937</f>
        <v>#DIV/0!</v>
      </c>
      <c r="I72" s="83" t="e">
        <f>Results!H961</f>
        <v>#DIV/0!</v>
      </c>
      <c r="J72" s="83" t="e">
        <f>Results!H985</f>
        <v>#DIV/0!</v>
      </c>
      <c r="K72" s="83" t="e">
        <f>Results!H1009</f>
        <v>#DIV/0!</v>
      </c>
      <c r="L72" s="83" t="e">
        <f>Results!H1033</f>
        <v>#DIV/0!</v>
      </c>
      <c r="M72" s="83" t="e">
        <f>Results!H1057</f>
        <v>#DIV/0!</v>
      </c>
      <c r="N72" s="83" t="e">
        <f>Results!H1081</f>
        <v>#DIV/0!</v>
      </c>
      <c r="O72" s="83" t="e">
        <f>Results!H1105</f>
        <v>#DIV/0!</v>
      </c>
      <c r="P72" s="83" t="e">
        <f>Results!H1129</f>
        <v>#DIV/0!</v>
      </c>
    </row>
    <row r="73" ht="12.75" spans="1:16">
      <c r="A73" s="82">
        <v>24</v>
      </c>
      <c r="B73" s="83" t="e">
        <f>Results!H794</f>
        <v>#DIV/0!</v>
      </c>
      <c r="C73" s="83" t="e">
        <f>Results!H818</f>
        <v>#DIV/0!</v>
      </c>
      <c r="D73" s="83" t="e">
        <f>Results!H842</f>
        <v>#DIV/0!</v>
      </c>
      <c r="E73" s="83" t="e">
        <f>Results!H866</f>
        <v>#DIV/0!</v>
      </c>
      <c r="F73" s="83" t="e">
        <f>Results!H890</f>
        <v>#DIV/0!</v>
      </c>
      <c r="G73" s="83" t="e">
        <f>Results!H914</f>
        <v>#DIV/0!</v>
      </c>
      <c r="H73" s="83" t="e">
        <f>Results!H938</f>
        <v>#DIV/0!</v>
      </c>
      <c r="I73" s="83" t="e">
        <f>Results!H962</f>
        <v>#DIV/0!</v>
      </c>
      <c r="J73" s="83" t="e">
        <f>Results!H986</f>
        <v>#DIV/0!</v>
      </c>
      <c r="K73" s="83" t="e">
        <f>Results!H1010</f>
        <v>#DIV/0!</v>
      </c>
      <c r="L73" s="83" t="e">
        <f>Results!H1034</f>
        <v>#DIV/0!</v>
      </c>
      <c r="M73" s="83" t="e">
        <f>Results!H1058</f>
        <v>#DIV/0!</v>
      </c>
      <c r="N73" s="83" t="e">
        <f>Results!H1082</f>
        <v>#DIV/0!</v>
      </c>
      <c r="O73" s="83" t="e">
        <f>Results!H1106</f>
        <v>#DIV/0!</v>
      </c>
      <c r="P73" s="83" t="e">
        <f>Results!H1130</f>
        <v>#DIV/0!</v>
      </c>
    </row>
    <row r="74" ht="12.75" spans="1:16">
      <c r="A74" s="82">
        <v>1</v>
      </c>
      <c r="B74" s="83" t="e">
        <f>Results!H1155</f>
        <v>#DIV/0!</v>
      </c>
      <c r="C74" s="83" t="e">
        <f>Results!H1179</f>
        <v>#DIV/0!</v>
      </c>
      <c r="D74" s="83" t="e">
        <f>Results!H1203</f>
        <v>#DIV/0!</v>
      </c>
      <c r="E74" s="83" t="e">
        <f>Results!H1227</f>
        <v>#DIV/0!</v>
      </c>
      <c r="F74" s="83" t="e">
        <f>Results!H1251</f>
        <v>#DIV/0!</v>
      </c>
      <c r="G74" s="83" t="e">
        <f>Results!H1275</f>
        <v>#DIV/0!</v>
      </c>
      <c r="H74" s="83" t="e">
        <f>Results!H1299</f>
        <v>#DIV/0!</v>
      </c>
      <c r="I74" s="83" t="e">
        <f>Results!H1323</f>
        <v>#DIV/0!</v>
      </c>
      <c r="J74" s="83" t="e">
        <f>Results!H1347</f>
        <v>#DIV/0!</v>
      </c>
      <c r="K74" s="83" t="e">
        <f>Results!H1371</f>
        <v>#DIV/0!</v>
      </c>
      <c r="L74" s="83" t="e">
        <f>Results!H1395</f>
        <v>#DIV/0!</v>
      </c>
      <c r="M74" s="83" t="e">
        <f>Results!H1419</f>
        <v>#DIV/0!</v>
      </c>
      <c r="N74" s="83" t="e">
        <f>Results!H1443</f>
        <v>#DIV/0!</v>
      </c>
      <c r="O74" s="83" t="e">
        <f>Results!H1467</f>
        <v>#DIV/0!</v>
      </c>
      <c r="P74" s="83" t="e">
        <f>Results!H1491</f>
        <v>#DIV/0!</v>
      </c>
    </row>
    <row r="75" ht="12.75" spans="1:16">
      <c r="A75" s="82">
        <v>2</v>
      </c>
      <c r="B75" s="83" t="e">
        <f>Results!H1156</f>
        <v>#DIV/0!</v>
      </c>
      <c r="C75" s="83" t="e">
        <f>Results!H1180</f>
        <v>#DIV/0!</v>
      </c>
      <c r="D75" s="83" t="e">
        <f>Results!H1204</f>
        <v>#DIV/0!</v>
      </c>
      <c r="E75" s="83" t="e">
        <f>Results!H1228</f>
        <v>#DIV/0!</v>
      </c>
      <c r="F75" s="83" t="e">
        <f>Results!H1252</f>
        <v>#DIV/0!</v>
      </c>
      <c r="G75" s="83" t="e">
        <f>Results!H1276</f>
        <v>#DIV/0!</v>
      </c>
      <c r="H75" s="83" t="e">
        <f>Results!H1300</f>
        <v>#DIV/0!</v>
      </c>
      <c r="I75" s="83" t="e">
        <f>Results!H1324</f>
        <v>#DIV/0!</v>
      </c>
      <c r="J75" s="83" t="e">
        <f>Results!H1348</f>
        <v>#DIV/0!</v>
      </c>
      <c r="K75" s="83" t="e">
        <f>Results!H1372</f>
        <v>#DIV/0!</v>
      </c>
      <c r="L75" s="83" t="e">
        <f>Results!H1396</f>
        <v>#DIV/0!</v>
      </c>
      <c r="M75" s="83" t="e">
        <f>Results!H1420</f>
        <v>#DIV/0!</v>
      </c>
      <c r="N75" s="83" t="e">
        <f>Results!H1444</f>
        <v>#DIV/0!</v>
      </c>
      <c r="O75" s="83" t="e">
        <f>Results!H1468</f>
        <v>#DIV/0!</v>
      </c>
      <c r="P75" s="83" t="e">
        <f>Results!H1492</f>
        <v>#DIV/0!</v>
      </c>
    </row>
    <row r="76" ht="12.75" spans="1:16">
      <c r="A76" s="82">
        <v>3</v>
      </c>
      <c r="B76" s="83" t="e">
        <f>Results!H1157</f>
        <v>#DIV/0!</v>
      </c>
      <c r="C76" s="83" t="e">
        <f>Results!H1181</f>
        <v>#DIV/0!</v>
      </c>
      <c r="D76" s="83" t="e">
        <f>Results!H1205</f>
        <v>#DIV/0!</v>
      </c>
      <c r="E76" s="83" t="e">
        <f>Results!H1229</f>
        <v>#DIV/0!</v>
      </c>
      <c r="F76" s="83" t="e">
        <f>Results!H1253</f>
        <v>#DIV/0!</v>
      </c>
      <c r="G76" s="83" t="e">
        <f>Results!H1277</f>
        <v>#DIV/0!</v>
      </c>
      <c r="H76" s="83" t="e">
        <f>Results!H1301</f>
        <v>#DIV/0!</v>
      </c>
      <c r="I76" s="83" t="e">
        <f>Results!H1325</f>
        <v>#DIV/0!</v>
      </c>
      <c r="J76" s="83" t="e">
        <f>Results!H1349</f>
        <v>#DIV/0!</v>
      </c>
      <c r="K76" s="83" t="e">
        <f>Results!H1373</f>
        <v>#DIV/0!</v>
      </c>
      <c r="L76" s="83" t="e">
        <f>Results!H1397</f>
        <v>#DIV/0!</v>
      </c>
      <c r="M76" s="83" t="e">
        <f>Results!H1421</f>
        <v>#DIV/0!</v>
      </c>
      <c r="N76" s="83" t="e">
        <f>Results!H1445</f>
        <v>#DIV/0!</v>
      </c>
      <c r="O76" s="83" t="e">
        <f>Results!H1469</f>
        <v>#DIV/0!</v>
      </c>
      <c r="P76" s="83" t="e">
        <f>Results!H1493</f>
        <v>#DIV/0!</v>
      </c>
    </row>
    <row r="77" ht="12.75" spans="1:16">
      <c r="A77" s="82">
        <v>4</v>
      </c>
      <c r="B77" s="83" t="e">
        <f>Results!H1158</f>
        <v>#DIV/0!</v>
      </c>
      <c r="C77" s="83" t="e">
        <f>Results!H1182</f>
        <v>#DIV/0!</v>
      </c>
      <c r="D77" s="83" t="e">
        <f>Results!H1206</f>
        <v>#DIV/0!</v>
      </c>
      <c r="E77" s="83" t="e">
        <f>Results!H1230</f>
        <v>#DIV/0!</v>
      </c>
      <c r="F77" s="83" t="e">
        <f>Results!H1254</f>
        <v>#DIV/0!</v>
      </c>
      <c r="G77" s="83" t="e">
        <f>Results!H1278</f>
        <v>#DIV/0!</v>
      </c>
      <c r="H77" s="83" t="e">
        <f>Results!H1302</f>
        <v>#DIV/0!</v>
      </c>
      <c r="I77" s="83" t="e">
        <f>Results!H1326</f>
        <v>#DIV/0!</v>
      </c>
      <c r="J77" s="83" t="e">
        <f>Results!H1350</f>
        <v>#DIV/0!</v>
      </c>
      <c r="K77" s="83" t="e">
        <f>Results!H1374</f>
        <v>#DIV/0!</v>
      </c>
      <c r="L77" s="83" t="e">
        <f>Results!H1398</f>
        <v>#DIV/0!</v>
      </c>
      <c r="M77" s="83" t="e">
        <f>Results!H1422</f>
        <v>#DIV/0!</v>
      </c>
      <c r="N77" s="83" t="e">
        <f>Results!H1446</f>
        <v>#DIV/0!</v>
      </c>
      <c r="O77" s="83" t="e">
        <f>Results!H1470</f>
        <v>#DIV/0!</v>
      </c>
      <c r="P77" s="83" t="e">
        <f>Results!H1494</f>
        <v>#DIV/0!</v>
      </c>
    </row>
    <row r="78" ht="12.75" spans="1:16">
      <c r="A78" s="82">
        <v>5</v>
      </c>
      <c r="B78" s="83" t="e">
        <f>Results!H1159</f>
        <v>#DIV/0!</v>
      </c>
      <c r="C78" s="83" t="e">
        <f>Results!H1183</f>
        <v>#DIV/0!</v>
      </c>
      <c r="D78" s="83" t="e">
        <f>Results!H1207</f>
        <v>#DIV/0!</v>
      </c>
      <c r="E78" s="83" t="e">
        <f>Results!H1231</f>
        <v>#DIV/0!</v>
      </c>
      <c r="F78" s="83" t="e">
        <f>Results!H1255</f>
        <v>#DIV/0!</v>
      </c>
      <c r="G78" s="83" t="e">
        <f>Results!H1279</f>
        <v>#DIV/0!</v>
      </c>
      <c r="H78" s="83" t="e">
        <f>Results!H1303</f>
        <v>#DIV/0!</v>
      </c>
      <c r="I78" s="83" t="e">
        <f>Results!H1327</f>
        <v>#DIV/0!</v>
      </c>
      <c r="J78" s="83" t="e">
        <f>Results!H1351</f>
        <v>#DIV/0!</v>
      </c>
      <c r="K78" s="83" t="e">
        <f>Results!H1375</f>
        <v>#DIV/0!</v>
      </c>
      <c r="L78" s="83" t="e">
        <f>Results!H1399</f>
        <v>#DIV/0!</v>
      </c>
      <c r="M78" s="83" t="e">
        <f>Results!H1423</f>
        <v>#DIV/0!</v>
      </c>
      <c r="N78" s="83" t="e">
        <f>Results!H1447</f>
        <v>#DIV/0!</v>
      </c>
      <c r="O78" s="83" t="e">
        <f>Results!H1471</f>
        <v>#DIV/0!</v>
      </c>
      <c r="P78" s="83" t="e">
        <f>Results!H1495</f>
        <v>#DIV/0!</v>
      </c>
    </row>
    <row r="79" ht="12.75" spans="1:16">
      <c r="A79" s="82">
        <v>6</v>
      </c>
      <c r="B79" s="83" t="e">
        <f>Results!H1160</f>
        <v>#DIV/0!</v>
      </c>
      <c r="C79" s="83" t="e">
        <f>Results!H1184</f>
        <v>#DIV/0!</v>
      </c>
      <c r="D79" s="83" t="e">
        <f>Results!H1208</f>
        <v>#DIV/0!</v>
      </c>
      <c r="E79" s="83" t="e">
        <f>Results!H1232</f>
        <v>#DIV/0!</v>
      </c>
      <c r="F79" s="83" t="e">
        <f>Results!H1256</f>
        <v>#DIV/0!</v>
      </c>
      <c r="G79" s="83" t="e">
        <f>Results!H1280</f>
        <v>#DIV/0!</v>
      </c>
      <c r="H79" s="83" t="e">
        <f>Results!H1304</f>
        <v>#DIV/0!</v>
      </c>
      <c r="I79" s="83" t="e">
        <f>Results!H1328</f>
        <v>#DIV/0!</v>
      </c>
      <c r="J79" s="83" t="e">
        <f>Results!H1352</f>
        <v>#DIV/0!</v>
      </c>
      <c r="K79" s="83" t="e">
        <f>Results!H1376</f>
        <v>#DIV/0!</v>
      </c>
      <c r="L79" s="83" t="e">
        <f>Results!H1400</f>
        <v>#DIV/0!</v>
      </c>
      <c r="M79" s="83" t="e">
        <f>Results!H1424</f>
        <v>#DIV/0!</v>
      </c>
      <c r="N79" s="83" t="e">
        <f>Results!H1448</f>
        <v>#DIV/0!</v>
      </c>
      <c r="O79" s="83" t="e">
        <f>Results!H1472</f>
        <v>#DIV/0!</v>
      </c>
      <c r="P79" s="83" t="e">
        <f>Results!H1496</f>
        <v>#DIV/0!</v>
      </c>
    </row>
    <row r="80" ht="12.75" spans="1:16">
      <c r="A80" s="82">
        <v>7</v>
      </c>
      <c r="B80" s="83" t="e">
        <f>Results!H1161</f>
        <v>#DIV/0!</v>
      </c>
      <c r="C80" s="83" t="e">
        <f>Results!H1185</f>
        <v>#DIV/0!</v>
      </c>
      <c r="D80" s="83" t="e">
        <f>Results!H1209</f>
        <v>#DIV/0!</v>
      </c>
      <c r="E80" s="83" t="e">
        <f>Results!H1233</f>
        <v>#DIV/0!</v>
      </c>
      <c r="F80" s="83" t="e">
        <f>Results!H1257</f>
        <v>#DIV/0!</v>
      </c>
      <c r="G80" s="83" t="e">
        <f>Results!H1281</f>
        <v>#DIV/0!</v>
      </c>
      <c r="H80" s="83" t="e">
        <f>Results!H1305</f>
        <v>#DIV/0!</v>
      </c>
      <c r="I80" s="83" t="e">
        <f>Results!H1329</f>
        <v>#DIV/0!</v>
      </c>
      <c r="J80" s="83" t="e">
        <f>Results!H1353</f>
        <v>#DIV/0!</v>
      </c>
      <c r="K80" s="83" t="e">
        <f>Results!H1377</f>
        <v>#DIV/0!</v>
      </c>
      <c r="L80" s="83" t="e">
        <f>Results!H1401</f>
        <v>#DIV/0!</v>
      </c>
      <c r="M80" s="83" t="e">
        <f>Results!H1425</f>
        <v>#DIV/0!</v>
      </c>
      <c r="N80" s="83" t="e">
        <f>Results!H1449</f>
        <v>#DIV/0!</v>
      </c>
      <c r="O80" s="83" t="e">
        <f>Results!H1473</f>
        <v>#DIV/0!</v>
      </c>
      <c r="P80" s="83" t="e">
        <f>Results!H1497</f>
        <v>#DIV/0!</v>
      </c>
    </row>
    <row r="81" ht="12.75" spans="1:16">
      <c r="A81" s="82">
        <v>8</v>
      </c>
      <c r="B81" s="83" t="e">
        <f>Results!H1162</f>
        <v>#DIV/0!</v>
      </c>
      <c r="C81" s="83" t="e">
        <f>Results!H1186</f>
        <v>#DIV/0!</v>
      </c>
      <c r="D81" s="83" t="e">
        <f>Results!H1210</f>
        <v>#DIV/0!</v>
      </c>
      <c r="E81" s="83" t="e">
        <f>Results!H1234</f>
        <v>#DIV/0!</v>
      </c>
      <c r="F81" s="83" t="e">
        <f>Results!H1258</f>
        <v>#DIV/0!</v>
      </c>
      <c r="G81" s="83" t="e">
        <f>Results!H1282</f>
        <v>#DIV/0!</v>
      </c>
      <c r="H81" s="83" t="e">
        <f>Results!H1306</f>
        <v>#DIV/0!</v>
      </c>
      <c r="I81" s="83" t="e">
        <f>Results!H1330</f>
        <v>#DIV/0!</v>
      </c>
      <c r="J81" s="83" t="e">
        <f>Results!H1354</f>
        <v>#DIV/0!</v>
      </c>
      <c r="K81" s="83" t="e">
        <f>Results!H1378</f>
        <v>#DIV/0!</v>
      </c>
      <c r="L81" s="83" t="e">
        <f>Results!H1402</f>
        <v>#DIV/0!</v>
      </c>
      <c r="M81" s="83" t="e">
        <f>Results!H1426</f>
        <v>#DIV/0!</v>
      </c>
      <c r="N81" s="83" t="e">
        <f>Results!H1450</f>
        <v>#DIV/0!</v>
      </c>
      <c r="O81" s="83" t="e">
        <f>Results!H1474</f>
        <v>#DIV/0!</v>
      </c>
      <c r="P81" s="83" t="e">
        <f>Results!H1498</f>
        <v>#DIV/0!</v>
      </c>
    </row>
    <row r="82" ht="12.75" spans="1:16">
      <c r="A82" s="82">
        <v>9</v>
      </c>
      <c r="B82" s="83" t="e">
        <f>Results!H1163</f>
        <v>#DIV/0!</v>
      </c>
      <c r="C82" s="83" t="e">
        <f>Results!H1187</f>
        <v>#DIV/0!</v>
      </c>
      <c r="D82" s="83" t="e">
        <f>Results!H1211</f>
        <v>#DIV/0!</v>
      </c>
      <c r="E82" s="83" t="e">
        <f>Results!H1235</f>
        <v>#DIV/0!</v>
      </c>
      <c r="F82" s="83" t="e">
        <f>Results!H1259</f>
        <v>#DIV/0!</v>
      </c>
      <c r="G82" s="83" t="e">
        <f>Results!H1283</f>
        <v>#DIV/0!</v>
      </c>
      <c r="H82" s="83" t="e">
        <f>Results!H1307</f>
        <v>#DIV/0!</v>
      </c>
      <c r="I82" s="83" t="e">
        <f>Results!H1331</f>
        <v>#DIV/0!</v>
      </c>
      <c r="J82" s="83" t="e">
        <f>Results!H1355</f>
        <v>#DIV/0!</v>
      </c>
      <c r="K82" s="83" t="e">
        <f>Results!H1379</f>
        <v>#DIV/0!</v>
      </c>
      <c r="L82" s="83" t="e">
        <f>Results!H1403</f>
        <v>#DIV/0!</v>
      </c>
      <c r="M82" s="83" t="e">
        <f>Results!H1427</f>
        <v>#DIV/0!</v>
      </c>
      <c r="N82" s="83" t="e">
        <f>Results!H1451</f>
        <v>#DIV/0!</v>
      </c>
      <c r="O82" s="83" t="e">
        <f>Results!H1475</f>
        <v>#DIV/0!</v>
      </c>
      <c r="P82" s="83" t="e">
        <f>Results!H1499</f>
        <v>#DIV/0!</v>
      </c>
    </row>
    <row r="83" ht="12.75" spans="1:16">
      <c r="A83" s="82">
        <v>10</v>
      </c>
      <c r="B83" s="83" t="e">
        <f>Results!H1164</f>
        <v>#DIV/0!</v>
      </c>
      <c r="C83" s="83" t="e">
        <f>Results!H1188</f>
        <v>#DIV/0!</v>
      </c>
      <c r="D83" s="83" t="e">
        <f>Results!H1212</f>
        <v>#DIV/0!</v>
      </c>
      <c r="E83" s="83" t="e">
        <f>Results!H1236</f>
        <v>#DIV/0!</v>
      </c>
      <c r="F83" s="83" t="e">
        <f>Results!H1260</f>
        <v>#DIV/0!</v>
      </c>
      <c r="G83" s="83" t="e">
        <f>Results!H1284</f>
        <v>#DIV/0!</v>
      </c>
      <c r="H83" s="83" t="e">
        <f>Results!H1308</f>
        <v>#DIV/0!</v>
      </c>
      <c r="I83" s="83" t="e">
        <f>Results!H1332</f>
        <v>#DIV/0!</v>
      </c>
      <c r="J83" s="83" t="e">
        <f>Results!H1356</f>
        <v>#DIV/0!</v>
      </c>
      <c r="K83" s="83" t="e">
        <f>Results!H1380</f>
        <v>#DIV/0!</v>
      </c>
      <c r="L83" s="83" t="e">
        <f>Results!H1404</f>
        <v>#DIV/0!</v>
      </c>
      <c r="M83" s="83" t="e">
        <f>Results!H1428</f>
        <v>#DIV/0!</v>
      </c>
      <c r="N83" s="83" t="e">
        <f>Results!H1452</f>
        <v>#DIV/0!</v>
      </c>
      <c r="O83" s="83" t="e">
        <f>Results!H1476</f>
        <v>#DIV/0!</v>
      </c>
      <c r="P83" s="83" t="e">
        <f>Results!H1500</f>
        <v>#DIV/0!</v>
      </c>
    </row>
    <row r="84" ht="12.75" spans="1:16">
      <c r="A84" s="82">
        <v>11</v>
      </c>
      <c r="B84" s="83" t="e">
        <f>Results!H1165</f>
        <v>#DIV/0!</v>
      </c>
      <c r="C84" s="83" t="e">
        <f>Results!H1189</f>
        <v>#DIV/0!</v>
      </c>
      <c r="D84" s="83" t="e">
        <f>Results!H1213</f>
        <v>#DIV/0!</v>
      </c>
      <c r="E84" s="83" t="e">
        <f>Results!H1237</f>
        <v>#DIV/0!</v>
      </c>
      <c r="F84" s="83" t="e">
        <f>Results!H1261</f>
        <v>#DIV/0!</v>
      </c>
      <c r="G84" s="83" t="e">
        <f>Results!H1285</f>
        <v>#DIV/0!</v>
      </c>
      <c r="H84" s="83" t="e">
        <f>Results!H1309</f>
        <v>#DIV/0!</v>
      </c>
      <c r="I84" s="83" t="e">
        <f>Results!H1333</f>
        <v>#DIV/0!</v>
      </c>
      <c r="J84" s="83" t="e">
        <f>Results!H1357</f>
        <v>#DIV/0!</v>
      </c>
      <c r="K84" s="83" t="e">
        <f>Results!H1381</f>
        <v>#DIV/0!</v>
      </c>
      <c r="L84" s="83" t="e">
        <f>Results!H1405</f>
        <v>#DIV/0!</v>
      </c>
      <c r="M84" s="83" t="e">
        <f>Results!H1429</f>
        <v>#DIV/0!</v>
      </c>
      <c r="N84" s="83" t="e">
        <f>Results!H1453</f>
        <v>#DIV/0!</v>
      </c>
      <c r="O84" s="83" t="e">
        <f>Results!H1477</f>
        <v>#DIV/0!</v>
      </c>
      <c r="P84" s="83" t="e">
        <f>Results!H1501</f>
        <v>#DIV/0!</v>
      </c>
    </row>
    <row r="85" ht="12.75" spans="1:16">
      <c r="A85" s="82">
        <v>12</v>
      </c>
      <c r="B85" s="83" t="e">
        <f>Results!H1166</f>
        <v>#DIV/0!</v>
      </c>
      <c r="C85" s="83" t="e">
        <f>Results!H1190</f>
        <v>#DIV/0!</v>
      </c>
      <c r="D85" s="83" t="e">
        <f>Results!H1214</f>
        <v>#DIV/0!</v>
      </c>
      <c r="E85" s="83" t="e">
        <f>Results!H1238</f>
        <v>#DIV/0!</v>
      </c>
      <c r="F85" s="83" t="e">
        <f>Results!H1262</f>
        <v>#DIV/0!</v>
      </c>
      <c r="G85" s="83" t="e">
        <f>Results!H1286</f>
        <v>#DIV/0!</v>
      </c>
      <c r="H85" s="83" t="e">
        <f>Results!H1310</f>
        <v>#DIV/0!</v>
      </c>
      <c r="I85" s="83" t="e">
        <f>Results!H1334</f>
        <v>#DIV/0!</v>
      </c>
      <c r="J85" s="83" t="e">
        <f>Results!H1358</f>
        <v>#DIV/0!</v>
      </c>
      <c r="K85" s="83" t="e">
        <f>Results!H1382</f>
        <v>#DIV/0!</v>
      </c>
      <c r="L85" s="83" t="e">
        <f>Results!H1406</f>
        <v>#DIV/0!</v>
      </c>
      <c r="M85" s="83" t="e">
        <f>Results!H1430</f>
        <v>#DIV/0!</v>
      </c>
      <c r="N85" s="83" t="e">
        <f>Results!H1454</f>
        <v>#DIV/0!</v>
      </c>
      <c r="O85" s="83" t="e">
        <f>Results!H1478</f>
        <v>#DIV/0!</v>
      </c>
      <c r="P85" s="83" t="e">
        <f>Results!H1502</f>
        <v>#DIV/0!</v>
      </c>
    </row>
    <row r="86" ht="12.75" spans="1:16">
      <c r="A86" s="82">
        <v>13</v>
      </c>
      <c r="B86" s="83" t="e">
        <f>Results!H1167</f>
        <v>#DIV/0!</v>
      </c>
      <c r="C86" s="83" t="e">
        <f>Results!H1191</f>
        <v>#DIV/0!</v>
      </c>
      <c r="D86" s="83" t="e">
        <f>Results!H1215</f>
        <v>#DIV/0!</v>
      </c>
      <c r="E86" s="83" t="e">
        <f>Results!H1239</f>
        <v>#DIV/0!</v>
      </c>
      <c r="F86" s="83" t="e">
        <f>Results!H1263</f>
        <v>#DIV/0!</v>
      </c>
      <c r="G86" s="83" t="e">
        <f>Results!H1287</f>
        <v>#DIV/0!</v>
      </c>
      <c r="H86" s="83" t="e">
        <f>Results!H1311</f>
        <v>#DIV/0!</v>
      </c>
      <c r="I86" s="83" t="e">
        <f>Results!H1335</f>
        <v>#DIV/0!</v>
      </c>
      <c r="J86" s="83" t="e">
        <f>Results!H1359</f>
        <v>#DIV/0!</v>
      </c>
      <c r="K86" s="83" t="e">
        <f>Results!H1383</f>
        <v>#DIV/0!</v>
      </c>
      <c r="L86" s="83" t="e">
        <f>Results!H1407</f>
        <v>#DIV/0!</v>
      </c>
      <c r="M86" s="83" t="e">
        <f>Results!H1431</f>
        <v>#DIV/0!</v>
      </c>
      <c r="N86" s="83" t="e">
        <f>Results!H1455</f>
        <v>#DIV/0!</v>
      </c>
      <c r="O86" s="83" t="e">
        <f>Results!H1479</f>
        <v>#DIV/0!</v>
      </c>
      <c r="P86" s="83" t="e">
        <f>Results!H1503</f>
        <v>#DIV/0!</v>
      </c>
    </row>
    <row r="87" ht="12.75" spans="1:16">
      <c r="A87" s="82">
        <v>14</v>
      </c>
      <c r="B87" s="83" t="e">
        <f>Results!H1168</f>
        <v>#DIV/0!</v>
      </c>
      <c r="C87" s="83" t="e">
        <f>Results!H1192</f>
        <v>#DIV/0!</v>
      </c>
      <c r="D87" s="83" t="e">
        <f>Results!H1216</f>
        <v>#DIV/0!</v>
      </c>
      <c r="E87" s="83" t="e">
        <f>Results!H1240</f>
        <v>#DIV/0!</v>
      </c>
      <c r="F87" s="83" t="e">
        <f>Results!H1264</f>
        <v>#DIV/0!</v>
      </c>
      <c r="G87" s="83" t="e">
        <f>Results!H1288</f>
        <v>#DIV/0!</v>
      </c>
      <c r="H87" s="83" t="e">
        <f>Results!H1312</f>
        <v>#DIV/0!</v>
      </c>
      <c r="I87" s="83" t="e">
        <f>Results!H1336</f>
        <v>#DIV/0!</v>
      </c>
      <c r="J87" s="83" t="e">
        <f>Results!H1360</f>
        <v>#DIV/0!</v>
      </c>
      <c r="K87" s="83" t="e">
        <f>Results!H1384</f>
        <v>#DIV/0!</v>
      </c>
      <c r="L87" s="83" t="e">
        <f>Results!H1408</f>
        <v>#DIV/0!</v>
      </c>
      <c r="M87" s="83" t="e">
        <f>Results!H1432</f>
        <v>#DIV/0!</v>
      </c>
      <c r="N87" s="83" t="e">
        <f>Results!H1456</f>
        <v>#DIV/0!</v>
      </c>
      <c r="O87" s="83" t="e">
        <f>Results!H1480</f>
        <v>#DIV/0!</v>
      </c>
      <c r="P87" s="83" t="e">
        <f>Results!H1504</f>
        <v>#DIV/0!</v>
      </c>
    </row>
    <row r="88" ht="12.75" spans="1:16">
      <c r="A88" s="82">
        <v>15</v>
      </c>
      <c r="B88" s="83" t="e">
        <f>Results!H1169</f>
        <v>#DIV/0!</v>
      </c>
      <c r="C88" s="83" t="e">
        <f>Results!H1193</f>
        <v>#DIV/0!</v>
      </c>
      <c r="D88" s="83" t="e">
        <f>Results!H1217</f>
        <v>#DIV/0!</v>
      </c>
      <c r="E88" s="83" t="e">
        <f>Results!H1241</f>
        <v>#DIV/0!</v>
      </c>
      <c r="F88" s="83" t="e">
        <f>Results!H1265</f>
        <v>#DIV/0!</v>
      </c>
      <c r="G88" s="83" t="e">
        <f>Results!H1289</f>
        <v>#DIV/0!</v>
      </c>
      <c r="H88" s="83" t="e">
        <f>Results!H1313</f>
        <v>#DIV/0!</v>
      </c>
      <c r="I88" s="83" t="e">
        <f>Results!H1337</f>
        <v>#DIV/0!</v>
      </c>
      <c r="J88" s="83" t="e">
        <f>Results!H1361</f>
        <v>#DIV/0!</v>
      </c>
      <c r="K88" s="83" t="e">
        <f>Results!H1385</f>
        <v>#DIV/0!</v>
      </c>
      <c r="L88" s="83" t="e">
        <f>Results!H1409</f>
        <v>#DIV/0!</v>
      </c>
      <c r="M88" s="83" t="e">
        <f>Results!H1433</f>
        <v>#DIV/0!</v>
      </c>
      <c r="N88" s="83" t="e">
        <f>Results!H1457</f>
        <v>#DIV/0!</v>
      </c>
      <c r="O88" s="83" t="e">
        <f>Results!H1481</f>
        <v>#DIV/0!</v>
      </c>
      <c r="P88" s="83" t="e">
        <f>Results!H1505</f>
        <v>#DIV/0!</v>
      </c>
    </row>
    <row r="89" ht="12.75" spans="1:16">
      <c r="A89" s="82">
        <v>16</v>
      </c>
      <c r="B89" s="83" t="e">
        <f>Results!H1170</f>
        <v>#DIV/0!</v>
      </c>
      <c r="C89" s="83" t="e">
        <f>Results!H1194</f>
        <v>#DIV/0!</v>
      </c>
      <c r="D89" s="83" t="e">
        <f>Results!H1218</f>
        <v>#DIV/0!</v>
      </c>
      <c r="E89" s="83" t="e">
        <f>Results!H1242</f>
        <v>#DIV/0!</v>
      </c>
      <c r="F89" s="83" t="e">
        <f>Results!H1266</f>
        <v>#DIV/0!</v>
      </c>
      <c r="G89" s="83" t="e">
        <f>Results!H1290</f>
        <v>#DIV/0!</v>
      </c>
      <c r="H89" s="83" t="e">
        <f>Results!H1314</f>
        <v>#DIV/0!</v>
      </c>
      <c r="I89" s="83" t="e">
        <f>Results!H1338</f>
        <v>#DIV/0!</v>
      </c>
      <c r="J89" s="83" t="e">
        <f>Results!H1362</f>
        <v>#DIV/0!</v>
      </c>
      <c r="K89" s="83" t="e">
        <f>Results!H1386</f>
        <v>#DIV/0!</v>
      </c>
      <c r="L89" s="83" t="e">
        <f>Results!H1410</f>
        <v>#DIV/0!</v>
      </c>
      <c r="M89" s="83" t="e">
        <f>Results!H1434</f>
        <v>#DIV/0!</v>
      </c>
      <c r="N89" s="83" t="e">
        <f>Results!H1458</f>
        <v>#DIV/0!</v>
      </c>
      <c r="O89" s="83" t="e">
        <f>Results!H1482</f>
        <v>#DIV/0!</v>
      </c>
      <c r="P89" s="83" t="e">
        <f>Results!H1506</f>
        <v>#DIV/0!</v>
      </c>
    </row>
    <row r="90" ht="12.75" spans="1:16">
      <c r="A90" s="82">
        <v>17</v>
      </c>
      <c r="B90" s="83" t="e">
        <f>Results!H1171</f>
        <v>#DIV/0!</v>
      </c>
      <c r="C90" s="83" t="e">
        <f>Results!H1195</f>
        <v>#DIV/0!</v>
      </c>
      <c r="D90" s="83" t="e">
        <f>Results!H1219</f>
        <v>#DIV/0!</v>
      </c>
      <c r="E90" s="83" t="e">
        <f>Results!H1243</f>
        <v>#DIV/0!</v>
      </c>
      <c r="F90" s="83" t="e">
        <f>Results!H1267</f>
        <v>#DIV/0!</v>
      </c>
      <c r="G90" s="83" t="e">
        <f>Results!H1291</f>
        <v>#DIV/0!</v>
      </c>
      <c r="H90" s="83" t="e">
        <f>Results!H1315</f>
        <v>#DIV/0!</v>
      </c>
      <c r="I90" s="83" t="e">
        <f>Results!H1339</f>
        <v>#DIV/0!</v>
      </c>
      <c r="J90" s="83" t="e">
        <f>Results!H1363</f>
        <v>#DIV/0!</v>
      </c>
      <c r="K90" s="83" t="e">
        <f>Results!H1387</f>
        <v>#DIV/0!</v>
      </c>
      <c r="L90" s="83" t="e">
        <f>Results!H1411</f>
        <v>#DIV/0!</v>
      </c>
      <c r="M90" s="83" t="e">
        <f>Results!H1435</f>
        <v>#DIV/0!</v>
      </c>
      <c r="N90" s="83" t="e">
        <f>Results!H1459</f>
        <v>#DIV/0!</v>
      </c>
      <c r="O90" s="83" t="e">
        <f>Results!H1483</f>
        <v>#DIV/0!</v>
      </c>
      <c r="P90" s="83" t="e">
        <f>Results!H1507</f>
        <v>#DIV/0!</v>
      </c>
    </row>
    <row r="91" ht="12.75" spans="1:16">
      <c r="A91" s="82">
        <v>18</v>
      </c>
      <c r="B91" s="83" t="e">
        <f>Results!H1172</f>
        <v>#DIV/0!</v>
      </c>
      <c r="C91" s="83" t="e">
        <f>Results!H1196</f>
        <v>#DIV/0!</v>
      </c>
      <c r="D91" s="83" t="e">
        <f>Results!H1220</f>
        <v>#DIV/0!</v>
      </c>
      <c r="E91" s="83" t="e">
        <f>Results!H1244</f>
        <v>#DIV/0!</v>
      </c>
      <c r="F91" s="83" t="e">
        <f>Results!H1268</f>
        <v>#DIV/0!</v>
      </c>
      <c r="G91" s="83" t="e">
        <f>Results!H1292</f>
        <v>#DIV/0!</v>
      </c>
      <c r="H91" s="83" t="e">
        <f>Results!H1316</f>
        <v>#DIV/0!</v>
      </c>
      <c r="I91" s="83" t="e">
        <f>Results!H1340</f>
        <v>#DIV/0!</v>
      </c>
      <c r="J91" s="83" t="e">
        <f>Results!H1364</f>
        <v>#DIV/0!</v>
      </c>
      <c r="K91" s="83" t="e">
        <f>Results!H1388</f>
        <v>#DIV/0!</v>
      </c>
      <c r="L91" s="83" t="e">
        <f>Results!H1412</f>
        <v>#DIV/0!</v>
      </c>
      <c r="M91" s="83" t="e">
        <f>Results!H1436</f>
        <v>#DIV/0!</v>
      </c>
      <c r="N91" s="83" t="e">
        <f>Results!H1460</f>
        <v>#DIV/0!</v>
      </c>
      <c r="O91" s="83" t="e">
        <f>Results!H1484</f>
        <v>#DIV/0!</v>
      </c>
      <c r="P91" s="83" t="e">
        <f>Results!H1508</f>
        <v>#DIV/0!</v>
      </c>
    </row>
    <row r="92" ht="12.75" spans="1:16">
      <c r="A92" s="82">
        <v>19</v>
      </c>
      <c r="B92" s="83" t="e">
        <f>Results!H1173</f>
        <v>#DIV/0!</v>
      </c>
      <c r="C92" s="83" t="e">
        <f>Results!H1197</f>
        <v>#DIV/0!</v>
      </c>
      <c r="D92" s="83" t="e">
        <f>Results!H1221</f>
        <v>#DIV/0!</v>
      </c>
      <c r="E92" s="83" t="e">
        <f>Results!H1245</f>
        <v>#DIV/0!</v>
      </c>
      <c r="F92" s="83" t="e">
        <f>Results!H1269</f>
        <v>#DIV/0!</v>
      </c>
      <c r="G92" s="83" t="e">
        <f>Results!H1293</f>
        <v>#DIV/0!</v>
      </c>
      <c r="H92" s="83" t="e">
        <f>Results!H1317</f>
        <v>#DIV/0!</v>
      </c>
      <c r="I92" s="83" t="e">
        <f>Results!H1341</f>
        <v>#DIV/0!</v>
      </c>
      <c r="J92" s="83" t="e">
        <f>Results!H1365</f>
        <v>#DIV/0!</v>
      </c>
      <c r="K92" s="83" t="e">
        <f>Results!H1389</f>
        <v>#DIV/0!</v>
      </c>
      <c r="L92" s="83" t="e">
        <f>Results!H1413</f>
        <v>#DIV/0!</v>
      </c>
      <c r="M92" s="83" t="e">
        <f>Results!H1437</f>
        <v>#DIV/0!</v>
      </c>
      <c r="N92" s="83" t="e">
        <f>Results!H1461</f>
        <v>#DIV/0!</v>
      </c>
      <c r="O92" s="83" t="e">
        <f>Results!H1485</f>
        <v>#DIV/0!</v>
      </c>
      <c r="P92" s="83" t="e">
        <f>Results!H1509</f>
        <v>#DIV/0!</v>
      </c>
    </row>
    <row r="93" ht="12.75" spans="1:16">
      <c r="A93" s="82">
        <v>20</v>
      </c>
      <c r="B93" s="83" t="e">
        <f>Results!H1174</f>
        <v>#DIV/0!</v>
      </c>
      <c r="C93" s="83" t="e">
        <f>Results!H1198</f>
        <v>#DIV/0!</v>
      </c>
      <c r="D93" s="83" t="e">
        <f>Results!H1222</f>
        <v>#DIV/0!</v>
      </c>
      <c r="E93" s="83" t="e">
        <f>Results!H1246</f>
        <v>#DIV/0!</v>
      </c>
      <c r="F93" s="83" t="e">
        <f>Results!H1270</f>
        <v>#DIV/0!</v>
      </c>
      <c r="G93" s="83" t="e">
        <f>Results!H1294</f>
        <v>#DIV/0!</v>
      </c>
      <c r="H93" s="83" t="e">
        <f>Results!H1318</f>
        <v>#DIV/0!</v>
      </c>
      <c r="I93" s="83" t="e">
        <f>Results!H1342</f>
        <v>#DIV/0!</v>
      </c>
      <c r="J93" s="83" t="e">
        <f>Results!H1366</f>
        <v>#DIV/0!</v>
      </c>
      <c r="K93" s="83" t="e">
        <f>Results!H1390</f>
        <v>#DIV/0!</v>
      </c>
      <c r="L93" s="83" t="e">
        <f>Results!H1414</f>
        <v>#DIV/0!</v>
      </c>
      <c r="M93" s="83" t="e">
        <f>Results!H1438</f>
        <v>#DIV/0!</v>
      </c>
      <c r="N93" s="83" t="e">
        <f>Results!H1462</f>
        <v>#DIV/0!</v>
      </c>
      <c r="O93" s="83" t="e">
        <f>Results!H1486</f>
        <v>#DIV/0!</v>
      </c>
      <c r="P93" s="83" t="e">
        <f>Results!H1510</f>
        <v>#DIV/0!</v>
      </c>
    </row>
    <row r="94" ht="12.75" spans="1:16">
      <c r="A94" s="82">
        <v>21</v>
      </c>
      <c r="B94" s="83" t="e">
        <f>Results!H1175</f>
        <v>#DIV/0!</v>
      </c>
      <c r="C94" s="83" t="e">
        <f>Results!H1199</f>
        <v>#DIV/0!</v>
      </c>
      <c r="D94" s="83" t="e">
        <f>Results!H1223</f>
        <v>#DIV/0!</v>
      </c>
      <c r="E94" s="83" t="e">
        <f>Results!H1247</f>
        <v>#DIV/0!</v>
      </c>
      <c r="F94" s="83" t="e">
        <f>Results!H1271</f>
        <v>#DIV/0!</v>
      </c>
      <c r="G94" s="83" t="e">
        <f>Results!H1295</f>
        <v>#DIV/0!</v>
      </c>
      <c r="H94" s="83" t="e">
        <f>Results!H1319</f>
        <v>#DIV/0!</v>
      </c>
      <c r="I94" s="83" t="e">
        <f>Results!H1343</f>
        <v>#DIV/0!</v>
      </c>
      <c r="J94" s="83" t="e">
        <f>Results!H1367</f>
        <v>#DIV/0!</v>
      </c>
      <c r="K94" s="83" t="e">
        <f>Results!H1391</f>
        <v>#DIV/0!</v>
      </c>
      <c r="L94" s="83" t="e">
        <f>Results!H1415</f>
        <v>#DIV/0!</v>
      </c>
      <c r="M94" s="83" t="e">
        <f>Results!H1439</f>
        <v>#DIV/0!</v>
      </c>
      <c r="N94" s="83" t="e">
        <f>Results!H1463</f>
        <v>#DIV/0!</v>
      </c>
      <c r="O94" s="83" t="e">
        <f>Results!H1487</f>
        <v>#DIV/0!</v>
      </c>
      <c r="P94" s="83" t="e">
        <f>Results!H1511</f>
        <v>#DIV/0!</v>
      </c>
    </row>
    <row r="95" ht="12.75" spans="1:16">
      <c r="A95" s="82">
        <v>22</v>
      </c>
      <c r="B95" s="83" t="e">
        <f>Results!H1176</f>
        <v>#DIV/0!</v>
      </c>
      <c r="C95" s="83" t="e">
        <f>Results!H1200</f>
        <v>#DIV/0!</v>
      </c>
      <c r="D95" s="83" t="e">
        <f>Results!H1224</f>
        <v>#DIV/0!</v>
      </c>
      <c r="E95" s="83" t="e">
        <f>Results!H1248</f>
        <v>#DIV/0!</v>
      </c>
      <c r="F95" s="83" t="e">
        <f>Results!H1272</f>
        <v>#DIV/0!</v>
      </c>
      <c r="G95" s="83" t="e">
        <f>Results!H1296</f>
        <v>#DIV/0!</v>
      </c>
      <c r="H95" s="83" t="e">
        <f>Results!H1320</f>
        <v>#DIV/0!</v>
      </c>
      <c r="I95" s="83" t="e">
        <f>Results!H1344</f>
        <v>#DIV/0!</v>
      </c>
      <c r="J95" s="83" t="e">
        <f>Results!H1368</f>
        <v>#DIV/0!</v>
      </c>
      <c r="K95" s="83" t="e">
        <f>Results!H1392</f>
        <v>#DIV/0!</v>
      </c>
      <c r="L95" s="83" t="e">
        <f>Results!H1416</f>
        <v>#DIV/0!</v>
      </c>
      <c r="M95" s="83" t="e">
        <f>Results!H1440</f>
        <v>#DIV/0!</v>
      </c>
      <c r="N95" s="83" t="e">
        <f>Results!H1464</f>
        <v>#DIV/0!</v>
      </c>
      <c r="O95" s="83" t="e">
        <f>Results!H1488</f>
        <v>#DIV/0!</v>
      </c>
      <c r="P95" s="83" t="e">
        <f>Results!H1512</f>
        <v>#DIV/0!</v>
      </c>
    </row>
    <row r="96" ht="12.75" spans="1:16">
      <c r="A96" s="82">
        <v>23</v>
      </c>
      <c r="B96" s="83" t="e">
        <f>Results!H1177</f>
        <v>#DIV/0!</v>
      </c>
      <c r="C96" s="83" t="e">
        <f>Results!H1201</f>
        <v>#DIV/0!</v>
      </c>
      <c r="D96" s="83" t="e">
        <f>Results!H1225</f>
        <v>#DIV/0!</v>
      </c>
      <c r="E96" s="83" t="e">
        <f>Results!H1249</f>
        <v>#DIV/0!</v>
      </c>
      <c r="F96" s="83" t="e">
        <f>Results!H1273</f>
        <v>#DIV/0!</v>
      </c>
      <c r="G96" s="83" t="e">
        <f>Results!H1297</f>
        <v>#DIV/0!</v>
      </c>
      <c r="H96" s="83" t="e">
        <f>Results!H1321</f>
        <v>#DIV/0!</v>
      </c>
      <c r="I96" s="83" t="e">
        <f>Results!H1345</f>
        <v>#DIV/0!</v>
      </c>
      <c r="J96" s="83" t="e">
        <f>Results!H1369</f>
        <v>#DIV/0!</v>
      </c>
      <c r="K96" s="83" t="e">
        <f>Results!H1393</f>
        <v>#DIV/0!</v>
      </c>
      <c r="L96" s="83" t="e">
        <f>Results!H1417</f>
        <v>#DIV/0!</v>
      </c>
      <c r="M96" s="83" t="e">
        <f>Results!H1441</f>
        <v>#DIV/0!</v>
      </c>
      <c r="N96" s="83" t="e">
        <f>Results!H1465</f>
        <v>#DIV/0!</v>
      </c>
      <c r="O96" s="83" t="e">
        <f>Results!H1489</f>
        <v>#DIV/0!</v>
      </c>
      <c r="P96" s="83" t="e">
        <f>Results!H1513</f>
        <v>#DIV/0!</v>
      </c>
    </row>
    <row r="97" ht="12.75" spans="1:16">
      <c r="A97" s="82">
        <v>24</v>
      </c>
      <c r="B97" s="83" t="e">
        <f>Results!H1178</f>
        <v>#DIV/0!</v>
      </c>
      <c r="C97" s="83" t="e">
        <f>Results!H1202</f>
        <v>#DIV/0!</v>
      </c>
      <c r="D97" s="83" t="e">
        <f>Results!H1226</f>
        <v>#DIV/0!</v>
      </c>
      <c r="E97" s="83" t="e">
        <f>Results!H1250</f>
        <v>#DIV/0!</v>
      </c>
      <c r="F97" s="83" t="e">
        <f>Results!H1274</f>
        <v>#DIV/0!</v>
      </c>
      <c r="G97" s="83" t="e">
        <f>Results!H1298</f>
        <v>#DIV/0!</v>
      </c>
      <c r="H97" s="83" t="e">
        <f>Results!H1322</f>
        <v>#DIV/0!</v>
      </c>
      <c r="I97" s="83" t="e">
        <f>Results!H1346</f>
        <v>#DIV/0!</v>
      </c>
      <c r="J97" s="83" t="e">
        <f>Results!H1370</f>
        <v>#DIV/0!</v>
      </c>
      <c r="K97" s="83" t="e">
        <f>Results!H1394</f>
        <v>#DIV/0!</v>
      </c>
      <c r="L97" s="83" t="e">
        <f>Results!H1418</f>
        <v>#DIV/0!</v>
      </c>
      <c r="M97" s="83" t="e">
        <f>Results!H1442</f>
        <v>#DIV/0!</v>
      </c>
      <c r="N97" s="83" t="e">
        <f>Results!H1466</f>
        <v>#DIV/0!</v>
      </c>
      <c r="O97" s="83" t="e">
        <f>Results!H1490</f>
        <v>#DIV/0!</v>
      </c>
      <c r="P97" s="83" t="e">
        <f>Results!H1514</f>
        <v>#DIV/0!</v>
      </c>
    </row>
    <row r="98" ht="12.75" spans="1:16">
      <c r="A98" s="82">
        <v>1</v>
      </c>
      <c r="B98" s="83" t="e">
        <f>Results!H1539</f>
        <v>#DIV/0!</v>
      </c>
      <c r="C98" s="83" t="e">
        <f>Results!H1563</f>
        <v>#DIV/0!</v>
      </c>
      <c r="D98" s="83" t="e">
        <f>Results!H1587</f>
        <v>#DIV/0!</v>
      </c>
      <c r="E98" s="83" t="e">
        <f>Results!H1611</f>
        <v>#DIV/0!</v>
      </c>
      <c r="F98" s="83" t="e">
        <f>Results!H1635</f>
        <v>#DIV/0!</v>
      </c>
      <c r="G98" s="83" t="e">
        <f>Results!H1659</f>
        <v>#DIV/0!</v>
      </c>
      <c r="H98" s="83" t="e">
        <f>Results!H1683</f>
        <v>#DIV/0!</v>
      </c>
      <c r="I98" s="83" t="e">
        <f>Results!H1707</f>
        <v>#DIV/0!</v>
      </c>
      <c r="J98" s="83" t="e">
        <f>Results!H1731</f>
        <v>#DIV/0!</v>
      </c>
      <c r="K98" s="83" t="e">
        <f>Results!H1755</f>
        <v>#DIV/0!</v>
      </c>
      <c r="L98" s="83" t="e">
        <f>Results!H1779</f>
        <v>#DIV/0!</v>
      </c>
      <c r="M98" s="83" t="e">
        <f>Results!H1803</f>
        <v>#DIV/0!</v>
      </c>
      <c r="N98" s="83" t="e">
        <f>Results!H1827</f>
        <v>#DIV/0!</v>
      </c>
      <c r="O98" s="83" t="e">
        <f>Results!H1851</f>
        <v>#DIV/0!</v>
      </c>
      <c r="P98" s="83" t="e">
        <f>Results!H1875</f>
        <v>#DIV/0!</v>
      </c>
    </row>
    <row r="99" ht="12.75" spans="1:16">
      <c r="A99" s="82">
        <v>2</v>
      </c>
      <c r="B99" s="83" t="e">
        <f>Results!H1540</f>
        <v>#DIV/0!</v>
      </c>
      <c r="C99" s="83" t="e">
        <f>Results!H1564</f>
        <v>#DIV/0!</v>
      </c>
      <c r="D99" s="83" t="e">
        <f>Results!H1588</f>
        <v>#DIV/0!</v>
      </c>
      <c r="E99" s="83" t="e">
        <f>Results!H1612</f>
        <v>#DIV/0!</v>
      </c>
      <c r="F99" s="83" t="e">
        <f>Results!H1636</f>
        <v>#DIV/0!</v>
      </c>
      <c r="G99" s="83" t="e">
        <f>Results!H1660</f>
        <v>#DIV/0!</v>
      </c>
      <c r="H99" s="83" t="e">
        <f>Results!H1684</f>
        <v>#DIV/0!</v>
      </c>
      <c r="I99" s="83" t="e">
        <f>Results!H1708</f>
        <v>#DIV/0!</v>
      </c>
      <c r="J99" s="83" t="e">
        <f>Results!H1732</f>
        <v>#DIV/0!</v>
      </c>
      <c r="K99" s="83" t="e">
        <f>Results!H1756</f>
        <v>#DIV/0!</v>
      </c>
      <c r="L99" s="83" t="e">
        <f>Results!H1780</f>
        <v>#DIV/0!</v>
      </c>
      <c r="M99" s="83" t="e">
        <f>Results!H1804</f>
        <v>#DIV/0!</v>
      </c>
      <c r="N99" s="83" t="e">
        <f>Results!H1828</f>
        <v>#DIV/0!</v>
      </c>
      <c r="O99" s="83" t="e">
        <f>Results!H1852</f>
        <v>#DIV/0!</v>
      </c>
      <c r="P99" s="83" t="e">
        <f>Results!H1876</f>
        <v>#DIV/0!</v>
      </c>
    </row>
    <row r="100" ht="12.75" spans="1:16">
      <c r="A100" s="82">
        <v>3</v>
      </c>
      <c r="B100" s="83" t="e">
        <f>Results!H1541</f>
        <v>#DIV/0!</v>
      </c>
      <c r="C100" s="83" t="e">
        <f>Results!H1565</f>
        <v>#DIV/0!</v>
      </c>
      <c r="D100" s="83" t="e">
        <f>Results!H1589</f>
        <v>#DIV/0!</v>
      </c>
      <c r="E100" s="83" t="e">
        <f>Results!H1613</f>
        <v>#DIV/0!</v>
      </c>
      <c r="F100" s="83" t="e">
        <f>Results!H1637</f>
        <v>#DIV/0!</v>
      </c>
      <c r="G100" s="83" t="e">
        <f>Results!H1661</f>
        <v>#DIV/0!</v>
      </c>
      <c r="H100" s="83" t="e">
        <f>Results!H1685</f>
        <v>#DIV/0!</v>
      </c>
      <c r="I100" s="83" t="e">
        <f>Results!H1709</f>
        <v>#DIV/0!</v>
      </c>
      <c r="J100" s="83" t="e">
        <f>Results!H1733</f>
        <v>#DIV/0!</v>
      </c>
      <c r="K100" s="83" t="e">
        <f>Results!H1757</f>
        <v>#DIV/0!</v>
      </c>
      <c r="L100" s="83" t="e">
        <f>Results!H1781</f>
        <v>#DIV/0!</v>
      </c>
      <c r="M100" s="83" t="e">
        <f>Results!H1805</f>
        <v>#DIV/0!</v>
      </c>
      <c r="N100" s="83" t="e">
        <f>Results!H1829</f>
        <v>#DIV/0!</v>
      </c>
      <c r="O100" s="83" t="e">
        <f>Results!H1853</f>
        <v>#DIV/0!</v>
      </c>
      <c r="P100" s="83" t="e">
        <f>Results!H1877</f>
        <v>#DIV/0!</v>
      </c>
    </row>
    <row r="101" ht="12.75" spans="1:16">
      <c r="A101" s="82">
        <v>4</v>
      </c>
      <c r="B101" s="83" t="e">
        <f>Results!H1542</f>
        <v>#DIV/0!</v>
      </c>
      <c r="C101" s="83" t="e">
        <f>Results!H1566</f>
        <v>#DIV/0!</v>
      </c>
      <c r="D101" s="83" t="e">
        <f>Results!H1590</f>
        <v>#DIV/0!</v>
      </c>
      <c r="E101" s="83" t="e">
        <f>Results!H1614</f>
        <v>#DIV/0!</v>
      </c>
      <c r="F101" s="83" t="e">
        <f>Results!H1638</f>
        <v>#DIV/0!</v>
      </c>
      <c r="G101" s="83" t="e">
        <f>Results!H1662</f>
        <v>#DIV/0!</v>
      </c>
      <c r="H101" s="83" t="e">
        <f>Results!H1686</f>
        <v>#DIV/0!</v>
      </c>
      <c r="I101" s="83" t="e">
        <f>Results!H1710</f>
        <v>#DIV/0!</v>
      </c>
      <c r="J101" s="83" t="e">
        <f>Results!H1734</f>
        <v>#DIV/0!</v>
      </c>
      <c r="K101" s="83" t="e">
        <f>Results!H1758</f>
        <v>#DIV/0!</v>
      </c>
      <c r="L101" s="83" t="e">
        <f>Results!H1782</f>
        <v>#DIV/0!</v>
      </c>
      <c r="M101" s="83" t="e">
        <f>Results!H1806</f>
        <v>#DIV/0!</v>
      </c>
      <c r="N101" s="83" t="e">
        <f>Results!H1830</f>
        <v>#DIV/0!</v>
      </c>
      <c r="O101" s="83" t="e">
        <f>Results!H1854</f>
        <v>#DIV/0!</v>
      </c>
      <c r="P101" s="83" t="e">
        <f>Results!H1878</f>
        <v>#DIV/0!</v>
      </c>
    </row>
    <row r="102" ht="12.75" spans="1:16">
      <c r="A102" s="82">
        <v>5</v>
      </c>
      <c r="B102" s="83" t="e">
        <f>Results!H1543</f>
        <v>#DIV/0!</v>
      </c>
      <c r="C102" s="83" t="e">
        <f>Results!H1567</f>
        <v>#DIV/0!</v>
      </c>
      <c r="D102" s="83" t="e">
        <f>Results!H1591</f>
        <v>#DIV/0!</v>
      </c>
      <c r="E102" s="83" t="e">
        <f>Results!H1615</f>
        <v>#DIV/0!</v>
      </c>
      <c r="F102" s="83" t="e">
        <f>Results!H1639</f>
        <v>#DIV/0!</v>
      </c>
      <c r="G102" s="83" t="e">
        <f>Results!H1663</f>
        <v>#DIV/0!</v>
      </c>
      <c r="H102" s="83" t="e">
        <f>Results!H1687</f>
        <v>#DIV/0!</v>
      </c>
      <c r="I102" s="83" t="e">
        <f>Results!H1711</f>
        <v>#DIV/0!</v>
      </c>
      <c r="J102" s="83" t="e">
        <f>Results!H1735</f>
        <v>#DIV/0!</v>
      </c>
      <c r="K102" s="83" t="e">
        <f>Results!H1759</f>
        <v>#DIV/0!</v>
      </c>
      <c r="L102" s="83" t="e">
        <f>Results!H1783</f>
        <v>#DIV/0!</v>
      </c>
      <c r="M102" s="83" t="e">
        <f>Results!H1807</f>
        <v>#DIV/0!</v>
      </c>
      <c r="N102" s="83" t="e">
        <f>Results!H1831</f>
        <v>#DIV/0!</v>
      </c>
      <c r="O102" s="83" t="e">
        <f>Results!H1855</f>
        <v>#DIV/0!</v>
      </c>
      <c r="P102" s="83" t="e">
        <f>Results!H1879</f>
        <v>#DIV/0!</v>
      </c>
    </row>
    <row r="103" ht="12.75" spans="1:16">
      <c r="A103" s="82">
        <v>6</v>
      </c>
      <c r="B103" s="83" t="e">
        <f>Results!H1544</f>
        <v>#DIV/0!</v>
      </c>
      <c r="C103" s="83" t="e">
        <f>Results!H1568</f>
        <v>#DIV/0!</v>
      </c>
      <c r="D103" s="83" t="e">
        <f>Results!H1592</f>
        <v>#DIV/0!</v>
      </c>
      <c r="E103" s="83" t="e">
        <f>Results!H1616</f>
        <v>#DIV/0!</v>
      </c>
      <c r="F103" s="83" t="e">
        <f>Results!H1640</f>
        <v>#DIV/0!</v>
      </c>
      <c r="G103" s="83" t="e">
        <f>Results!H1664</f>
        <v>#DIV/0!</v>
      </c>
      <c r="H103" s="83" t="e">
        <f>Results!H1688</f>
        <v>#DIV/0!</v>
      </c>
      <c r="I103" s="83" t="e">
        <f>Results!H1712</f>
        <v>#DIV/0!</v>
      </c>
      <c r="J103" s="83" t="e">
        <f>Results!H1736</f>
        <v>#DIV/0!</v>
      </c>
      <c r="K103" s="83" t="e">
        <f>Results!H1760</f>
        <v>#DIV/0!</v>
      </c>
      <c r="L103" s="83" t="e">
        <f>Results!H1784</f>
        <v>#DIV/0!</v>
      </c>
      <c r="M103" s="83" t="e">
        <f>Results!H1808</f>
        <v>#DIV/0!</v>
      </c>
      <c r="N103" s="83" t="e">
        <f>Results!H1832</f>
        <v>#DIV/0!</v>
      </c>
      <c r="O103" s="83" t="e">
        <f>Results!H1856</f>
        <v>#DIV/0!</v>
      </c>
      <c r="P103" s="83" t="e">
        <f>Results!H1880</f>
        <v>#DIV/0!</v>
      </c>
    </row>
    <row r="104" ht="12.75" spans="1:16">
      <c r="A104" s="82">
        <v>7</v>
      </c>
      <c r="B104" s="83" t="e">
        <f>Results!H1545</f>
        <v>#DIV/0!</v>
      </c>
      <c r="C104" s="83" t="e">
        <f>Results!H1569</f>
        <v>#DIV/0!</v>
      </c>
      <c r="D104" s="83" t="e">
        <f>Results!H1593</f>
        <v>#DIV/0!</v>
      </c>
      <c r="E104" s="83" t="e">
        <f>Results!H1617</f>
        <v>#DIV/0!</v>
      </c>
      <c r="F104" s="83" t="e">
        <f>Results!H1641</f>
        <v>#DIV/0!</v>
      </c>
      <c r="G104" s="83" t="e">
        <f>Results!H1665</f>
        <v>#DIV/0!</v>
      </c>
      <c r="H104" s="83" t="e">
        <f>Results!H1689</f>
        <v>#DIV/0!</v>
      </c>
      <c r="I104" s="83" t="e">
        <f>Results!H1713</f>
        <v>#DIV/0!</v>
      </c>
      <c r="J104" s="83" t="e">
        <f>Results!H1737</f>
        <v>#DIV/0!</v>
      </c>
      <c r="K104" s="83" t="e">
        <f>Results!H1761</f>
        <v>#DIV/0!</v>
      </c>
      <c r="L104" s="83" t="e">
        <f>Results!H1785</f>
        <v>#DIV/0!</v>
      </c>
      <c r="M104" s="83" t="e">
        <f>Results!H1809</f>
        <v>#DIV/0!</v>
      </c>
      <c r="N104" s="83" t="e">
        <f>Results!H1833</f>
        <v>#DIV/0!</v>
      </c>
      <c r="O104" s="83" t="e">
        <f>Results!H1857</f>
        <v>#DIV/0!</v>
      </c>
      <c r="P104" s="83" t="e">
        <f>Results!H1881</f>
        <v>#DIV/0!</v>
      </c>
    </row>
    <row r="105" ht="12.75" spans="1:16">
      <c r="A105" s="82">
        <v>8</v>
      </c>
      <c r="B105" s="83" t="e">
        <f>Results!H1546</f>
        <v>#DIV/0!</v>
      </c>
      <c r="C105" s="83" t="e">
        <f>Results!H1570</f>
        <v>#DIV/0!</v>
      </c>
      <c r="D105" s="83" t="e">
        <f>Results!H1594</f>
        <v>#DIV/0!</v>
      </c>
      <c r="E105" s="83" t="e">
        <f>Results!H1618</f>
        <v>#DIV/0!</v>
      </c>
      <c r="F105" s="83" t="e">
        <f>Results!H1642</f>
        <v>#DIV/0!</v>
      </c>
      <c r="G105" s="83" t="e">
        <f>Results!H1666</f>
        <v>#DIV/0!</v>
      </c>
      <c r="H105" s="83" t="e">
        <f>Results!H1690</f>
        <v>#DIV/0!</v>
      </c>
      <c r="I105" s="83" t="e">
        <f>Results!H1714</f>
        <v>#DIV/0!</v>
      </c>
      <c r="J105" s="83" t="e">
        <f>Results!H1738</f>
        <v>#DIV/0!</v>
      </c>
      <c r="K105" s="83" t="e">
        <f>Results!H1762</f>
        <v>#DIV/0!</v>
      </c>
      <c r="L105" s="83" t="e">
        <f>Results!H1786</f>
        <v>#DIV/0!</v>
      </c>
      <c r="M105" s="83" t="e">
        <f>Results!H1810</f>
        <v>#DIV/0!</v>
      </c>
      <c r="N105" s="83" t="e">
        <f>Results!H1834</f>
        <v>#DIV/0!</v>
      </c>
      <c r="O105" s="83" t="e">
        <f>Results!H1858</f>
        <v>#DIV/0!</v>
      </c>
      <c r="P105" s="83" t="e">
        <f>Results!H1882</f>
        <v>#DIV/0!</v>
      </c>
    </row>
    <row r="106" ht="12.75" spans="1:16">
      <c r="A106" s="82">
        <v>9</v>
      </c>
      <c r="B106" s="83" t="e">
        <f>Results!H1547</f>
        <v>#DIV/0!</v>
      </c>
      <c r="C106" s="83" t="e">
        <f>Results!H1571</f>
        <v>#DIV/0!</v>
      </c>
      <c r="D106" s="83" t="e">
        <f>Results!H1595</f>
        <v>#DIV/0!</v>
      </c>
      <c r="E106" s="83" t="e">
        <f>Results!H1619</f>
        <v>#DIV/0!</v>
      </c>
      <c r="F106" s="83" t="e">
        <f>Results!H1643</f>
        <v>#DIV/0!</v>
      </c>
      <c r="G106" s="83" t="e">
        <f>Results!H1667</f>
        <v>#DIV/0!</v>
      </c>
      <c r="H106" s="83" t="e">
        <f>Results!H1691</f>
        <v>#DIV/0!</v>
      </c>
      <c r="I106" s="83" t="e">
        <f>Results!H1715</f>
        <v>#DIV/0!</v>
      </c>
      <c r="J106" s="83" t="e">
        <f>Results!H1739</f>
        <v>#DIV/0!</v>
      </c>
      <c r="K106" s="83" t="e">
        <f>Results!H1763</f>
        <v>#DIV/0!</v>
      </c>
      <c r="L106" s="83" t="e">
        <f>Results!H1787</f>
        <v>#DIV/0!</v>
      </c>
      <c r="M106" s="83" t="e">
        <f>Results!H1811</f>
        <v>#DIV/0!</v>
      </c>
      <c r="N106" s="83" t="e">
        <f>Results!H1835</f>
        <v>#DIV/0!</v>
      </c>
      <c r="O106" s="83" t="e">
        <f>Results!H1859</f>
        <v>#DIV/0!</v>
      </c>
      <c r="P106" s="83" t="e">
        <f>Results!H1883</f>
        <v>#DIV/0!</v>
      </c>
    </row>
    <row r="107" ht="12.75" spans="1:16">
      <c r="A107" s="82">
        <v>10</v>
      </c>
      <c r="B107" s="83" t="e">
        <f>Results!H1548</f>
        <v>#DIV/0!</v>
      </c>
      <c r="C107" s="83" t="e">
        <f>Results!H1572</f>
        <v>#DIV/0!</v>
      </c>
      <c r="D107" s="83" t="e">
        <f>Results!H1596</f>
        <v>#DIV/0!</v>
      </c>
      <c r="E107" s="83" t="e">
        <f>Results!H1620</f>
        <v>#DIV/0!</v>
      </c>
      <c r="F107" s="83" t="e">
        <f>Results!H1644</f>
        <v>#DIV/0!</v>
      </c>
      <c r="G107" s="83" t="e">
        <f>Results!H1668</f>
        <v>#DIV/0!</v>
      </c>
      <c r="H107" s="83" t="e">
        <f>Results!H1692</f>
        <v>#DIV/0!</v>
      </c>
      <c r="I107" s="83" t="e">
        <f>Results!H1716</f>
        <v>#DIV/0!</v>
      </c>
      <c r="J107" s="83" t="e">
        <f>Results!H1740</f>
        <v>#DIV/0!</v>
      </c>
      <c r="K107" s="83" t="e">
        <f>Results!H1764</f>
        <v>#DIV/0!</v>
      </c>
      <c r="L107" s="83" t="e">
        <f>Results!H1788</f>
        <v>#DIV/0!</v>
      </c>
      <c r="M107" s="83" t="e">
        <f>Results!H1812</f>
        <v>#DIV/0!</v>
      </c>
      <c r="N107" s="83" t="e">
        <f>Results!H1836</f>
        <v>#DIV/0!</v>
      </c>
      <c r="O107" s="83" t="e">
        <f>Results!H1860</f>
        <v>#DIV/0!</v>
      </c>
      <c r="P107" s="83" t="e">
        <f>Results!H1884</f>
        <v>#DIV/0!</v>
      </c>
    </row>
    <row r="108" ht="12.75" spans="1:16">
      <c r="A108" s="82">
        <v>11</v>
      </c>
      <c r="B108" s="83" t="e">
        <f>Results!H1549</f>
        <v>#DIV/0!</v>
      </c>
      <c r="C108" s="83" t="e">
        <f>Results!H1573</f>
        <v>#DIV/0!</v>
      </c>
      <c r="D108" s="83" t="e">
        <f>Results!H1597</f>
        <v>#DIV/0!</v>
      </c>
      <c r="E108" s="83" t="e">
        <f>Results!H1621</f>
        <v>#DIV/0!</v>
      </c>
      <c r="F108" s="83" t="e">
        <f>Results!H1645</f>
        <v>#DIV/0!</v>
      </c>
      <c r="G108" s="83" t="e">
        <f>Results!H1669</f>
        <v>#DIV/0!</v>
      </c>
      <c r="H108" s="83" t="e">
        <f>Results!H1693</f>
        <v>#DIV/0!</v>
      </c>
      <c r="I108" s="83" t="e">
        <f>Results!H1717</f>
        <v>#DIV/0!</v>
      </c>
      <c r="J108" s="83" t="e">
        <f>Results!H1741</f>
        <v>#DIV/0!</v>
      </c>
      <c r="K108" s="83" t="e">
        <f>Results!H1765</f>
        <v>#DIV/0!</v>
      </c>
      <c r="L108" s="83" t="e">
        <f>Results!H1789</f>
        <v>#DIV/0!</v>
      </c>
      <c r="M108" s="83" t="e">
        <f>Results!H1813</f>
        <v>#DIV/0!</v>
      </c>
      <c r="N108" s="83" t="e">
        <f>Results!H1837</f>
        <v>#DIV/0!</v>
      </c>
      <c r="O108" s="83" t="e">
        <f>Results!H1861</f>
        <v>#DIV/0!</v>
      </c>
      <c r="P108" s="83" t="e">
        <f>Results!H1885</f>
        <v>#DIV/0!</v>
      </c>
    </row>
    <row r="109" ht="12.75" spans="1:16">
      <c r="A109" s="82">
        <v>12</v>
      </c>
      <c r="B109" s="83" t="e">
        <f>Results!H1550</f>
        <v>#DIV/0!</v>
      </c>
      <c r="C109" s="83" t="e">
        <f>Results!H1574</f>
        <v>#DIV/0!</v>
      </c>
      <c r="D109" s="83" t="e">
        <f>Results!H1598</f>
        <v>#DIV/0!</v>
      </c>
      <c r="E109" s="83" t="e">
        <f>Results!H1622</f>
        <v>#DIV/0!</v>
      </c>
      <c r="F109" s="83" t="e">
        <f>Results!H1646</f>
        <v>#DIV/0!</v>
      </c>
      <c r="G109" s="83" t="e">
        <f>Results!H1670</f>
        <v>#DIV/0!</v>
      </c>
      <c r="H109" s="83" t="e">
        <f>Results!H1694</f>
        <v>#DIV/0!</v>
      </c>
      <c r="I109" s="83" t="e">
        <f>Results!H1718</f>
        <v>#DIV/0!</v>
      </c>
      <c r="J109" s="83" t="e">
        <f>Results!H1742</f>
        <v>#DIV/0!</v>
      </c>
      <c r="K109" s="83" t="e">
        <f>Results!H1766</f>
        <v>#DIV/0!</v>
      </c>
      <c r="L109" s="83" t="e">
        <f>Results!H1790</f>
        <v>#DIV/0!</v>
      </c>
      <c r="M109" s="83" t="e">
        <f>Results!H1814</f>
        <v>#DIV/0!</v>
      </c>
      <c r="N109" s="83" t="e">
        <f>Results!H1838</f>
        <v>#DIV/0!</v>
      </c>
      <c r="O109" s="83" t="e">
        <f>Results!H1862</f>
        <v>#DIV/0!</v>
      </c>
      <c r="P109" s="83" t="e">
        <f>Results!H1886</f>
        <v>#DIV/0!</v>
      </c>
    </row>
    <row r="110" ht="12.75" spans="1:16">
      <c r="A110" s="82">
        <v>13</v>
      </c>
      <c r="B110" s="83" t="e">
        <f>Results!H1551</f>
        <v>#DIV/0!</v>
      </c>
      <c r="C110" s="83" t="e">
        <f>Results!H1575</f>
        <v>#DIV/0!</v>
      </c>
      <c r="D110" s="83" t="e">
        <f>Results!H1599</f>
        <v>#DIV/0!</v>
      </c>
      <c r="E110" s="83" t="e">
        <f>Results!H1623</f>
        <v>#DIV/0!</v>
      </c>
      <c r="F110" s="83" t="e">
        <f>Results!H1647</f>
        <v>#DIV/0!</v>
      </c>
      <c r="G110" s="83" t="e">
        <f>Results!H1671</f>
        <v>#DIV/0!</v>
      </c>
      <c r="H110" s="83" t="e">
        <f>Results!H1695</f>
        <v>#DIV/0!</v>
      </c>
      <c r="I110" s="83" t="e">
        <f>Results!H1719</f>
        <v>#DIV/0!</v>
      </c>
      <c r="J110" s="83" t="e">
        <f>Results!H1743</f>
        <v>#DIV/0!</v>
      </c>
      <c r="K110" s="83" t="e">
        <f>Results!H1767</f>
        <v>#DIV/0!</v>
      </c>
      <c r="L110" s="83" t="e">
        <f>Results!H1791</f>
        <v>#DIV/0!</v>
      </c>
      <c r="M110" s="83" t="e">
        <f>Results!H1815</f>
        <v>#DIV/0!</v>
      </c>
      <c r="N110" s="83" t="e">
        <f>Results!H1839</f>
        <v>#DIV/0!</v>
      </c>
      <c r="O110" s="83" t="e">
        <f>Results!H1863</f>
        <v>#DIV/0!</v>
      </c>
      <c r="P110" s="83" t="e">
        <f>Results!H1887</f>
        <v>#DIV/0!</v>
      </c>
    </row>
    <row r="111" ht="12.75" spans="1:16">
      <c r="A111" s="82">
        <v>14</v>
      </c>
      <c r="B111" s="83" t="e">
        <f>Results!H1552</f>
        <v>#DIV/0!</v>
      </c>
      <c r="C111" s="83" t="e">
        <f>Results!H1576</f>
        <v>#DIV/0!</v>
      </c>
      <c r="D111" s="83" t="e">
        <f>Results!H1600</f>
        <v>#DIV/0!</v>
      </c>
      <c r="E111" s="83" t="e">
        <f>Results!H1624</f>
        <v>#DIV/0!</v>
      </c>
      <c r="F111" s="83" t="e">
        <f>Results!H1648</f>
        <v>#DIV/0!</v>
      </c>
      <c r="G111" s="83" t="e">
        <f>Results!H1672</f>
        <v>#DIV/0!</v>
      </c>
      <c r="H111" s="83" t="e">
        <f>Results!H1696</f>
        <v>#DIV/0!</v>
      </c>
      <c r="I111" s="83" t="e">
        <f>Results!H1720</f>
        <v>#DIV/0!</v>
      </c>
      <c r="J111" s="83" t="e">
        <f>Results!H1744</f>
        <v>#DIV/0!</v>
      </c>
      <c r="K111" s="83" t="e">
        <f>Results!H1768</f>
        <v>#DIV/0!</v>
      </c>
      <c r="L111" s="83" t="e">
        <f>Results!H1792</f>
        <v>#DIV/0!</v>
      </c>
      <c r="M111" s="83" t="e">
        <f>Results!H1816</f>
        <v>#DIV/0!</v>
      </c>
      <c r="N111" s="83" t="e">
        <f>Results!H1840</f>
        <v>#DIV/0!</v>
      </c>
      <c r="O111" s="83" t="e">
        <f>Results!H1864</f>
        <v>#DIV/0!</v>
      </c>
      <c r="P111" s="83" t="e">
        <f>Results!H1888</f>
        <v>#DIV/0!</v>
      </c>
    </row>
    <row r="112" ht="12.75" spans="1:16">
      <c r="A112" s="82">
        <v>15</v>
      </c>
      <c r="B112" s="83" t="e">
        <f>Results!H1553</f>
        <v>#DIV/0!</v>
      </c>
      <c r="C112" s="83" t="e">
        <f>Results!H1577</f>
        <v>#DIV/0!</v>
      </c>
      <c r="D112" s="83" t="e">
        <f>Results!H1601</f>
        <v>#DIV/0!</v>
      </c>
      <c r="E112" s="83" t="e">
        <f>Results!H1625</f>
        <v>#DIV/0!</v>
      </c>
      <c r="F112" s="83" t="e">
        <f>Results!H1649</f>
        <v>#DIV/0!</v>
      </c>
      <c r="G112" s="83" t="e">
        <f>Results!H1673</f>
        <v>#DIV/0!</v>
      </c>
      <c r="H112" s="83" t="e">
        <f>Results!H1697</f>
        <v>#DIV/0!</v>
      </c>
      <c r="I112" s="83" t="e">
        <f>Results!H1721</f>
        <v>#DIV/0!</v>
      </c>
      <c r="J112" s="83" t="e">
        <f>Results!H1745</f>
        <v>#DIV/0!</v>
      </c>
      <c r="K112" s="83" t="e">
        <f>Results!H1769</f>
        <v>#DIV/0!</v>
      </c>
      <c r="L112" s="83" t="e">
        <f>Results!H1793</f>
        <v>#DIV/0!</v>
      </c>
      <c r="M112" s="83" t="e">
        <f>Results!H1817</f>
        <v>#DIV/0!</v>
      </c>
      <c r="N112" s="83" t="e">
        <f>Results!H1841</f>
        <v>#DIV/0!</v>
      </c>
      <c r="O112" s="83" t="e">
        <f>Results!H1865</f>
        <v>#DIV/0!</v>
      </c>
      <c r="P112" s="83" t="e">
        <f>Results!H1889</f>
        <v>#DIV/0!</v>
      </c>
    </row>
    <row r="113" ht="12.75" spans="1:16">
      <c r="A113" s="82">
        <v>16</v>
      </c>
      <c r="B113" s="83" t="e">
        <f>Results!H1554</f>
        <v>#DIV/0!</v>
      </c>
      <c r="C113" s="83" t="e">
        <f>Results!H1578</f>
        <v>#DIV/0!</v>
      </c>
      <c r="D113" s="83" t="e">
        <f>Results!H1602</f>
        <v>#DIV/0!</v>
      </c>
      <c r="E113" s="83" t="e">
        <f>Results!H1626</f>
        <v>#DIV/0!</v>
      </c>
      <c r="F113" s="83" t="e">
        <f>Results!H1650</f>
        <v>#DIV/0!</v>
      </c>
      <c r="G113" s="83" t="e">
        <f>Results!H1674</f>
        <v>#DIV/0!</v>
      </c>
      <c r="H113" s="83" t="e">
        <f>Results!H1698</f>
        <v>#DIV/0!</v>
      </c>
      <c r="I113" s="83" t="e">
        <f>Results!H1722</f>
        <v>#DIV/0!</v>
      </c>
      <c r="J113" s="83" t="e">
        <f>Results!H1746</f>
        <v>#DIV/0!</v>
      </c>
      <c r="K113" s="83" t="e">
        <f>Results!H1770</f>
        <v>#DIV/0!</v>
      </c>
      <c r="L113" s="83" t="e">
        <f>Results!H1794</f>
        <v>#DIV/0!</v>
      </c>
      <c r="M113" s="83" t="e">
        <f>Results!H1818</f>
        <v>#DIV/0!</v>
      </c>
      <c r="N113" s="83" t="e">
        <f>Results!H1842</f>
        <v>#DIV/0!</v>
      </c>
      <c r="O113" s="83" t="e">
        <f>Results!H1866</f>
        <v>#DIV/0!</v>
      </c>
      <c r="P113" s="83" t="e">
        <f>Results!H1890</f>
        <v>#DIV/0!</v>
      </c>
    </row>
    <row r="114" ht="12.75" spans="1:16">
      <c r="A114" s="82">
        <v>17</v>
      </c>
      <c r="B114" s="83" t="e">
        <f>Results!H1555</f>
        <v>#DIV/0!</v>
      </c>
      <c r="C114" s="83" t="e">
        <f>Results!H1579</f>
        <v>#DIV/0!</v>
      </c>
      <c r="D114" s="83" t="e">
        <f>Results!H1603</f>
        <v>#DIV/0!</v>
      </c>
      <c r="E114" s="83" t="e">
        <f>Results!H1627</f>
        <v>#DIV/0!</v>
      </c>
      <c r="F114" s="83" t="e">
        <f>Results!H1651</f>
        <v>#DIV/0!</v>
      </c>
      <c r="G114" s="83" t="e">
        <f>Results!H1675</f>
        <v>#DIV/0!</v>
      </c>
      <c r="H114" s="83" t="e">
        <f>Results!H1699</f>
        <v>#DIV/0!</v>
      </c>
      <c r="I114" s="83" t="e">
        <f>Results!H1723</f>
        <v>#DIV/0!</v>
      </c>
      <c r="J114" s="83" t="e">
        <f>Results!H1747</f>
        <v>#DIV/0!</v>
      </c>
      <c r="K114" s="83" t="e">
        <f>Results!H1771</f>
        <v>#DIV/0!</v>
      </c>
      <c r="L114" s="83" t="e">
        <f>Results!H1795</f>
        <v>#DIV/0!</v>
      </c>
      <c r="M114" s="83" t="e">
        <f>Results!H1819</f>
        <v>#DIV/0!</v>
      </c>
      <c r="N114" s="83" t="e">
        <f>Results!H1843</f>
        <v>#DIV/0!</v>
      </c>
      <c r="O114" s="83" t="e">
        <f>Results!H1867</f>
        <v>#DIV/0!</v>
      </c>
      <c r="P114" s="83" t="e">
        <f>Results!H1891</f>
        <v>#DIV/0!</v>
      </c>
    </row>
    <row r="115" ht="12.75" spans="1:16">
      <c r="A115" s="82">
        <v>18</v>
      </c>
      <c r="B115" s="83" t="e">
        <f>Results!H1556</f>
        <v>#DIV/0!</v>
      </c>
      <c r="C115" s="83" t="e">
        <f>Results!H1580</f>
        <v>#DIV/0!</v>
      </c>
      <c r="D115" s="83" t="e">
        <f>Results!H1604</f>
        <v>#DIV/0!</v>
      </c>
      <c r="E115" s="83" t="e">
        <f>Results!H1628</f>
        <v>#DIV/0!</v>
      </c>
      <c r="F115" s="83" t="e">
        <f>Results!H1652</f>
        <v>#DIV/0!</v>
      </c>
      <c r="G115" s="83" t="e">
        <f>Results!H1676</f>
        <v>#DIV/0!</v>
      </c>
      <c r="H115" s="83" t="e">
        <f>Results!H1700</f>
        <v>#DIV/0!</v>
      </c>
      <c r="I115" s="83" t="e">
        <f>Results!H1724</f>
        <v>#DIV/0!</v>
      </c>
      <c r="J115" s="83" t="e">
        <f>Results!H1748</f>
        <v>#DIV/0!</v>
      </c>
      <c r="K115" s="83" t="e">
        <f>Results!H1772</f>
        <v>#DIV/0!</v>
      </c>
      <c r="L115" s="83" t="e">
        <f>Results!H1796</f>
        <v>#DIV/0!</v>
      </c>
      <c r="M115" s="83" t="e">
        <f>Results!H1820</f>
        <v>#DIV/0!</v>
      </c>
      <c r="N115" s="83" t="e">
        <f>Results!H1844</f>
        <v>#DIV/0!</v>
      </c>
      <c r="O115" s="83" t="e">
        <f>Results!H1868</f>
        <v>#DIV/0!</v>
      </c>
      <c r="P115" s="83" t="e">
        <f>Results!H1892</f>
        <v>#DIV/0!</v>
      </c>
    </row>
    <row r="116" ht="12.75" spans="1:16">
      <c r="A116" s="82">
        <v>19</v>
      </c>
      <c r="B116" s="83" t="e">
        <f>Results!H1557</f>
        <v>#DIV/0!</v>
      </c>
      <c r="C116" s="83" t="e">
        <f>Results!H1581</f>
        <v>#DIV/0!</v>
      </c>
      <c r="D116" s="83" t="e">
        <f>Results!H1605</f>
        <v>#DIV/0!</v>
      </c>
      <c r="E116" s="83" t="e">
        <f>Results!H1629</f>
        <v>#DIV/0!</v>
      </c>
      <c r="F116" s="83" t="e">
        <f>Results!H1653</f>
        <v>#DIV/0!</v>
      </c>
      <c r="G116" s="83" t="e">
        <f>Results!H1677</f>
        <v>#DIV/0!</v>
      </c>
      <c r="H116" s="83" t="e">
        <f>Results!H1701</f>
        <v>#DIV/0!</v>
      </c>
      <c r="I116" s="83" t="e">
        <f>Results!H1725</f>
        <v>#DIV/0!</v>
      </c>
      <c r="J116" s="83" t="e">
        <f>Results!H1749</f>
        <v>#DIV/0!</v>
      </c>
      <c r="K116" s="83" t="e">
        <f>Results!H1773</f>
        <v>#DIV/0!</v>
      </c>
      <c r="L116" s="83" t="e">
        <f>Results!H1797</f>
        <v>#DIV/0!</v>
      </c>
      <c r="M116" s="83" t="e">
        <f>Results!H1821</f>
        <v>#DIV/0!</v>
      </c>
      <c r="N116" s="83" t="e">
        <f>Results!H1845</f>
        <v>#DIV/0!</v>
      </c>
      <c r="O116" s="83" t="e">
        <f>Results!H1869</f>
        <v>#DIV/0!</v>
      </c>
      <c r="P116" s="83" t="e">
        <f>Results!H1893</f>
        <v>#DIV/0!</v>
      </c>
    </row>
    <row r="117" ht="12.75" spans="1:16">
      <c r="A117" s="82">
        <v>20</v>
      </c>
      <c r="B117" s="83" t="e">
        <f>Results!H1558</f>
        <v>#DIV/0!</v>
      </c>
      <c r="C117" s="83" t="e">
        <f>Results!H1582</f>
        <v>#DIV/0!</v>
      </c>
      <c r="D117" s="83" t="e">
        <f>Results!H1606</f>
        <v>#DIV/0!</v>
      </c>
      <c r="E117" s="83" t="e">
        <f>Results!H1630</f>
        <v>#DIV/0!</v>
      </c>
      <c r="F117" s="83" t="e">
        <f>Results!H1654</f>
        <v>#DIV/0!</v>
      </c>
      <c r="G117" s="83" t="e">
        <f>Results!H1678</f>
        <v>#DIV/0!</v>
      </c>
      <c r="H117" s="83" t="e">
        <f>Results!H1702</f>
        <v>#DIV/0!</v>
      </c>
      <c r="I117" s="83" t="e">
        <f>Results!H1726</f>
        <v>#DIV/0!</v>
      </c>
      <c r="J117" s="83" t="e">
        <f>Results!H1750</f>
        <v>#DIV/0!</v>
      </c>
      <c r="K117" s="83" t="e">
        <f>Results!H1774</f>
        <v>#DIV/0!</v>
      </c>
      <c r="L117" s="83" t="e">
        <f>Results!H1798</f>
        <v>#DIV/0!</v>
      </c>
      <c r="M117" s="83" t="e">
        <f>Results!H1822</f>
        <v>#DIV/0!</v>
      </c>
      <c r="N117" s="83" t="e">
        <f>Results!H1846</f>
        <v>#DIV/0!</v>
      </c>
      <c r="O117" s="83" t="e">
        <f>Results!H1870</f>
        <v>#DIV/0!</v>
      </c>
      <c r="P117" s="83" t="e">
        <f>Results!H1894</f>
        <v>#DIV/0!</v>
      </c>
    </row>
    <row r="118" ht="12.75" spans="1:16">
      <c r="A118" s="82">
        <v>21</v>
      </c>
      <c r="B118" s="83" t="e">
        <f>Results!H1559</f>
        <v>#DIV/0!</v>
      </c>
      <c r="C118" s="83" t="e">
        <f>Results!H1583</f>
        <v>#DIV/0!</v>
      </c>
      <c r="D118" s="83" t="e">
        <f>Results!H1607</f>
        <v>#DIV/0!</v>
      </c>
      <c r="E118" s="83" t="e">
        <f>Results!H1631</f>
        <v>#DIV/0!</v>
      </c>
      <c r="F118" s="83" t="e">
        <f>Results!H1655</f>
        <v>#DIV/0!</v>
      </c>
      <c r="G118" s="83" t="e">
        <f>Results!H1679</f>
        <v>#DIV/0!</v>
      </c>
      <c r="H118" s="83" t="e">
        <f>Results!H1703</f>
        <v>#DIV/0!</v>
      </c>
      <c r="I118" s="83" t="e">
        <f>Results!H1727</f>
        <v>#DIV/0!</v>
      </c>
      <c r="J118" s="83" t="e">
        <f>Results!H1751</f>
        <v>#DIV/0!</v>
      </c>
      <c r="K118" s="83" t="e">
        <f>Results!H1775</f>
        <v>#DIV/0!</v>
      </c>
      <c r="L118" s="83" t="e">
        <f>Results!H1799</f>
        <v>#DIV/0!</v>
      </c>
      <c r="M118" s="83" t="e">
        <f>Results!H1823</f>
        <v>#DIV/0!</v>
      </c>
      <c r="N118" s="83" t="e">
        <f>Results!H1847</f>
        <v>#DIV/0!</v>
      </c>
      <c r="O118" s="83" t="e">
        <f>Results!H1871</f>
        <v>#DIV/0!</v>
      </c>
      <c r="P118" s="83" t="e">
        <f>Results!H1895</f>
        <v>#DIV/0!</v>
      </c>
    </row>
    <row r="119" ht="12.75" spans="1:16">
      <c r="A119" s="82">
        <v>22</v>
      </c>
      <c r="B119" s="83" t="e">
        <f>Results!H1560</f>
        <v>#DIV/0!</v>
      </c>
      <c r="C119" s="83" t="e">
        <f>Results!H1584</f>
        <v>#DIV/0!</v>
      </c>
      <c r="D119" s="83" t="e">
        <f>Results!H1608</f>
        <v>#DIV/0!</v>
      </c>
      <c r="E119" s="83" t="e">
        <f>Results!H1632</f>
        <v>#DIV/0!</v>
      </c>
      <c r="F119" s="83" t="e">
        <f>Results!H1656</f>
        <v>#DIV/0!</v>
      </c>
      <c r="G119" s="83" t="e">
        <f>Results!H1680</f>
        <v>#DIV/0!</v>
      </c>
      <c r="H119" s="83" t="e">
        <f>Results!H1704</f>
        <v>#DIV/0!</v>
      </c>
      <c r="I119" s="83" t="e">
        <f>Results!H1728</f>
        <v>#DIV/0!</v>
      </c>
      <c r="J119" s="83" t="e">
        <f>Results!H1752</f>
        <v>#DIV/0!</v>
      </c>
      <c r="K119" s="83" t="e">
        <f>Results!H1776</f>
        <v>#DIV/0!</v>
      </c>
      <c r="L119" s="83" t="e">
        <f>Results!H1800</f>
        <v>#DIV/0!</v>
      </c>
      <c r="M119" s="83" t="e">
        <f>Results!H1824</f>
        <v>#DIV/0!</v>
      </c>
      <c r="N119" s="83" t="e">
        <f>Results!H1848</f>
        <v>#DIV/0!</v>
      </c>
      <c r="O119" s="83" t="e">
        <f>Results!H1872</f>
        <v>#DIV/0!</v>
      </c>
      <c r="P119" s="83" t="e">
        <f>Results!H1896</f>
        <v>#DIV/0!</v>
      </c>
    </row>
    <row r="120" ht="12.75" spans="1:16">
      <c r="A120" s="82">
        <v>23</v>
      </c>
      <c r="B120" s="83" t="e">
        <f>Results!H1561</f>
        <v>#DIV/0!</v>
      </c>
      <c r="C120" s="83" t="e">
        <f>Results!H1585</f>
        <v>#DIV/0!</v>
      </c>
      <c r="D120" s="83" t="e">
        <f>Results!H1609</f>
        <v>#DIV/0!</v>
      </c>
      <c r="E120" s="83" t="e">
        <f>Results!H1633</f>
        <v>#DIV/0!</v>
      </c>
      <c r="F120" s="83" t="e">
        <f>Results!H1657</f>
        <v>#DIV/0!</v>
      </c>
      <c r="G120" s="83" t="e">
        <f>Results!H1681</f>
        <v>#DIV/0!</v>
      </c>
      <c r="H120" s="83" t="e">
        <f>Results!H1705</f>
        <v>#DIV/0!</v>
      </c>
      <c r="I120" s="83" t="e">
        <f>Results!H1729</f>
        <v>#DIV/0!</v>
      </c>
      <c r="J120" s="83" t="e">
        <f>Results!H1753</f>
        <v>#DIV/0!</v>
      </c>
      <c r="K120" s="83" t="e">
        <f>Results!H1777</f>
        <v>#DIV/0!</v>
      </c>
      <c r="L120" s="83" t="e">
        <f>Results!H1801</f>
        <v>#DIV/0!</v>
      </c>
      <c r="M120" s="83" t="e">
        <f>Results!H1825</f>
        <v>#DIV/0!</v>
      </c>
      <c r="N120" s="83" t="e">
        <f>Results!H1849</f>
        <v>#DIV/0!</v>
      </c>
      <c r="O120" s="83" t="e">
        <f>Results!H1873</f>
        <v>#DIV/0!</v>
      </c>
      <c r="P120" s="83" t="e">
        <f>Results!H1897</f>
        <v>#DIV/0!</v>
      </c>
    </row>
    <row r="121" ht="12.75" spans="1:16">
      <c r="A121" s="82">
        <v>24</v>
      </c>
      <c r="B121" s="83" t="e">
        <f>Results!H1562</f>
        <v>#DIV/0!</v>
      </c>
      <c r="C121" s="83" t="e">
        <f>Results!H1586</f>
        <v>#DIV/0!</v>
      </c>
      <c r="D121" s="83" t="e">
        <f>Results!H1610</f>
        <v>#DIV/0!</v>
      </c>
      <c r="E121" s="83" t="e">
        <f>Results!H1634</f>
        <v>#DIV/0!</v>
      </c>
      <c r="F121" s="83" t="e">
        <f>Results!H1658</f>
        <v>#DIV/0!</v>
      </c>
      <c r="G121" s="83" t="e">
        <f>Results!H1682</f>
        <v>#DIV/0!</v>
      </c>
      <c r="H121" s="83" t="e">
        <f>Results!H1706</f>
        <v>#DIV/0!</v>
      </c>
      <c r="I121" s="83" t="e">
        <f>Results!H1730</f>
        <v>#DIV/0!</v>
      </c>
      <c r="J121" s="83" t="e">
        <f>Results!H1754</f>
        <v>#DIV/0!</v>
      </c>
      <c r="K121" s="83" t="e">
        <f>Results!H1778</f>
        <v>#DIV/0!</v>
      </c>
      <c r="L121" s="83" t="e">
        <f>Results!H1802</f>
        <v>#DIV/0!</v>
      </c>
      <c r="M121" s="83" t="e">
        <f>Results!H1826</f>
        <v>#DIV/0!</v>
      </c>
      <c r="N121" s="83" t="e">
        <f>Results!H1850</f>
        <v>#DIV/0!</v>
      </c>
      <c r="O121" s="83" t="e">
        <f>Results!H1874</f>
        <v>#DIV/0!</v>
      </c>
      <c r="P121" s="83" t="e">
        <f>Results!H1898</f>
        <v>#DIV/0!</v>
      </c>
    </row>
  </sheetData>
  <conditionalFormatting sqref="B4">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conditionalFormatting sqref="B2:P121">
    <cfRule type="cellIs" dxfId="4" priority="7" stopIfTrue="1" operator="between">
      <formula>5</formula>
      <formula>10</formula>
    </cfRule>
    <cfRule type="cellIs" dxfId="5" priority="8" stopIfTrue="1" operator="between">
      <formula>2</formula>
      <formula>5</formula>
    </cfRule>
    <cfRule type="cellIs" dxfId="6" priority="9" stopIfTrue="1" operator="lessThan">
      <formula>2</formula>
    </cfRule>
    <cfRule type="cellIs" dxfId="7" priority="10" stopIfTrue="1" operator="lessThan">
      <formula>-10</formula>
    </cfRule>
    <cfRule type="cellIs" dxfId="8" priority="11" stopIfTrue="1" operator="greaterThan">
      <formula>10</formula>
    </cfRule>
    <cfRule type="colorScale" priority="12">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06"/>
  <sheetViews>
    <sheetView workbookViewId="0">
      <selection activeCell="M1806" sqref="M180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7">
        <v>4</v>
      </c>
      <c r="B1" s="72"/>
      <c r="C1" s="72"/>
      <c r="D1" s="72"/>
      <c r="E1" s="72"/>
      <c r="G1" s="72"/>
      <c r="H1" s="72"/>
      <c r="I1" s="72"/>
      <c r="J1" s="72"/>
      <c r="K1" s="72"/>
    </row>
    <row r="2" ht="30" customHeight="1" spans="1:11">
      <c r="A2" s="49" t="s">
        <v>5591</v>
      </c>
      <c r="B2" s="73"/>
      <c r="C2" s="73"/>
      <c r="D2" s="73"/>
      <c r="E2" s="73"/>
      <c r="F2" s="73"/>
      <c r="G2" s="73"/>
      <c r="H2" s="73"/>
      <c r="K2" s="72"/>
    </row>
    <row r="4" ht="30" customHeight="1" spans="1:14">
      <c r="A4" s="49" t="s">
        <v>5592</v>
      </c>
      <c r="B4" s="73"/>
      <c r="C4" s="73"/>
      <c r="D4" s="73"/>
      <c r="E4" s="73"/>
      <c r="F4" s="73"/>
      <c r="G4" s="73"/>
      <c r="H4" s="73"/>
      <c r="J4" s="62" t="s">
        <v>5593</v>
      </c>
      <c r="K4" s="63"/>
      <c r="L4" s="63"/>
      <c r="M4" s="63"/>
      <c r="N4" s="64"/>
    </row>
    <row r="5" customHeight="1" spans="10:20">
      <c r="J5" s="66" t="s">
        <v>3</v>
      </c>
      <c r="K5" s="66" t="s">
        <v>5519</v>
      </c>
      <c r="L5" s="66" t="s">
        <v>5518</v>
      </c>
      <c r="M5" s="62" t="s">
        <v>5594</v>
      </c>
      <c r="N5" s="64"/>
      <c r="S5" s="65"/>
      <c r="T5" s="65"/>
    </row>
    <row r="6" ht="30" customHeight="1" spans="10:20">
      <c r="J6" s="76"/>
      <c r="K6" s="76"/>
      <c r="L6" s="76"/>
      <c r="M6" s="77" t="str">
        <f>Results!D2</f>
        <v>Test Sample</v>
      </c>
      <c r="N6" s="77" t="str">
        <f>Results!E2</f>
        <v>Control Sample</v>
      </c>
      <c r="S6" s="65"/>
      <c r="T6" s="65"/>
    </row>
    <row r="7" customHeight="1" spans="10:14">
      <c r="J7" s="78" t="str">
        <f>'Gene Table'!A3</f>
        <v>Plate 1</v>
      </c>
      <c r="K7" s="39" t="str">
        <f>Results!C3</f>
        <v>A01</v>
      </c>
      <c r="L7" s="39" t="str">
        <f>Results!B3</f>
        <v>hsa-miR-1</v>
      </c>
      <c r="M7" s="79" t="e">
        <f>Results!F3</f>
        <v>#DIV/0!</v>
      </c>
      <c r="N7" s="79" t="e">
        <f>Results!G3</f>
        <v>#DIV/0!</v>
      </c>
    </row>
    <row r="8" customHeight="1" spans="10:14">
      <c r="J8" s="80"/>
      <c r="K8" s="39" t="str">
        <f>Results!C4</f>
        <v>A02</v>
      </c>
      <c r="L8" s="39" t="str">
        <f>Results!B4</f>
        <v>hsa-miR-802</v>
      </c>
      <c r="M8" s="79" t="e">
        <f>Results!F4</f>
        <v>#DIV/0!</v>
      </c>
      <c r="N8" s="79" t="e">
        <f>Results!G4</f>
        <v>#DIV/0!</v>
      </c>
    </row>
    <row r="9" customHeight="1" spans="10:20">
      <c r="J9" s="80"/>
      <c r="K9" s="39" t="str">
        <f>Results!C5</f>
        <v>A03</v>
      </c>
      <c r="L9" s="39" t="str">
        <f>Results!B5</f>
        <v>hsa-miR-101-3p</v>
      </c>
      <c r="M9" s="79" t="e">
        <f>Results!F5</f>
        <v>#DIV/0!</v>
      </c>
      <c r="N9" s="79" t="e">
        <f>Results!G5</f>
        <v>#DIV/0!</v>
      </c>
      <c r="P9" s="65"/>
      <c r="Q9" s="65"/>
      <c r="R9" s="65"/>
      <c r="S9" s="65"/>
      <c r="T9" s="65"/>
    </row>
    <row r="10" customHeight="1" spans="10:20">
      <c r="J10" s="80"/>
      <c r="K10" s="39" t="str">
        <f>Results!C6</f>
        <v>A04</v>
      </c>
      <c r="L10" s="39" t="str">
        <f>Results!B6</f>
        <v>hsa-miR-886-3p</v>
      </c>
      <c r="M10" s="79" t="e">
        <f>Results!F6</f>
        <v>#DIV/0!</v>
      </c>
      <c r="N10" s="79" t="e">
        <f>Results!G6</f>
        <v>#DIV/0!</v>
      </c>
      <c r="P10" s="65"/>
      <c r="Q10" s="65"/>
      <c r="R10" s="65"/>
      <c r="S10" s="65"/>
      <c r="T10" s="65"/>
    </row>
    <row r="11" customHeight="1" spans="10:20">
      <c r="J11" s="80"/>
      <c r="K11" s="39" t="str">
        <f>Results!C7</f>
        <v>A05</v>
      </c>
      <c r="L11" s="39" t="str">
        <f>Results!B7</f>
        <v>hsa-miR-105-5p</v>
      </c>
      <c r="M11" s="79" t="e">
        <f>Results!F7</f>
        <v>#DIV/0!</v>
      </c>
      <c r="N11" s="79" t="e">
        <f>Results!G7</f>
        <v>#DIV/0!</v>
      </c>
      <c r="P11" s="65"/>
      <c r="Q11" s="65"/>
      <c r="R11" s="65"/>
      <c r="S11" s="65"/>
      <c r="T11" s="65"/>
    </row>
    <row r="12" customHeight="1" spans="2:20">
      <c r="B12" s="74" t="e">
        <f>IF(MIN(M7:N366)&gt;1,10^(2+INT(LOG(MIN(M7:N366)))),10^(INT(LOG(MIN(M7:N366)))))</f>
        <v>#DIV/0!</v>
      </c>
      <c r="C12" s="52" t="e">
        <f>B12*'Scatter Plot'!A1</f>
        <v>#DIV/0!</v>
      </c>
      <c r="D12" s="52" t="e">
        <f>C12</f>
        <v>#DIV/0!</v>
      </c>
      <c r="E12" s="52" t="e">
        <f>B12</f>
        <v>#DIV/0!</v>
      </c>
      <c r="F12" s="53" t="e">
        <f>B12</f>
        <v>#DIV/0!</v>
      </c>
      <c r="J12" s="80"/>
      <c r="K12" s="39" t="str">
        <f>Results!C8</f>
        <v>A06</v>
      </c>
      <c r="L12" s="39" t="str">
        <f>Results!B8</f>
        <v>hsa-miR-886-5p</v>
      </c>
      <c r="M12" s="79" t="e">
        <f>Results!F8</f>
        <v>#DIV/0!</v>
      </c>
      <c r="N12" s="79" t="e">
        <f>Results!G8</f>
        <v>#DIV/0!</v>
      </c>
      <c r="P12" s="65"/>
      <c r="Q12" s="65"/>
      <c r="R12" s="65"/>
      <c r="S12" s="65"/>
      <c r="T12" s="65"/>
    </row>
    <row r="13" customHeight="1" spans="2:20">
      <c r="B13" s="75" t="e">
        <f>IF(MAX(M7:N366)&gt;1,10^(2+INT(LOG(MAX(M7:N366)))),10^(INT(LOG(MAX(M7:N366)))+1))</f>
        <v>#DIV/0!</v>
      </c>
      <c r="C13" s="59" t="e">
        <f>B13*'Scatter Plot'!A1</f>
        <v>#DIV/0!</v>
      </c>
      <c r="D13" s="59" t="e">
        <f>C13</f>
        <v>#DIV/0!</v>
      </c>
      <c r="E13" s="59" t="e">
        <f>B13</f>
        <v>#DIV/0!</v>
      </c>
      <c r="F13" s="60" t="e">
        <f>B13</f>
        <v>#DIV/0!</v>
      </c>
      <c r="J13" s="80"/>
      <c r="K13" s="39" t="str">
        <f>Results!C9</f>
        <v>A07</v>
      </c>
      <c r="L13" s="39" t="str">
        <f>Results!B9</f>
        <v>hsa-miR-106b-5p</v>
      </c>
      <c r="M13" s="79" t="e">
        <f>Results!F9</f>
        <v>#DIV/0!</v>
      </c>
      <c r="N13" s="79" t="e">
        <f>Results!G9</f>
        <v>#DIV/0!</v>
      </c>
      <c r="P13" s="65"/>
      <c r="Q13" s="65"/>
      <c r="R13" s="65"/>
      <c r="S13" s="65"/>
      <c r="T13" s="65"/>
    </row>
    <row r="14" customHeight="1" spans="10:20">
      <c r="J14" s="80"/>
      <c r="K14" s="39" t="str">
        <f>Results!C10</f>
        <v>A08</v>
      </c>
      <c r="L14" s="39" t="str">
        <f>Results!B10</f>
        <v>hsa-let-7a-5p</v>
      </c>
      <c r="M14" s="79" t="e">
        <f>Results!F10</f>
        <v>#DIV/0!</v>
      </c>
      <c r="N14" s="79" t="e">
        <f>Results!G10</f>
        <v>#DIV/0!</v>
      </c>
      <c r="P14" s="65"/>
      <c r="Q14" s="65"/>
      <c r="R14" s="65"/>
      <c r="S14" s="65"/>
      <c r="T14" s="65"/>
    </row>
    <row r="15" customHeight="1" spans="10:20">
      <c r="J15" s="80"/>
      <c r="K15" s="39" t="str">
        <f>Results!C11</f>
        <v>A09</v>
      </c>
      <c r="L15" s="39" t="str">
        <f>Results!B11</f>
        <v>hsa-miR-1178</v>
      </c>
      <c r="M15" s="79" t="e">
        <f>Results!F11</f>
        <v>#DIV/0!</v>
      </c>
      <c r="N15" s="79" t="e">
        <f>Results!G11</f>
        <v>#DIV/0!</v>
      </c>
      <c r="P15" s="65"/>
      <c r="Q15" s="65"/>
      <c r="R15" s="65"/>
      <c r="S15" s="65"/>
      <c r="T15" s="65"/>
    </row>
    <row r="16" customHeight="1" spans="10:20">
      <c r="J16" s="80"/>
      <c r="K16" s="39" t="str">
        <f>Results!C12</f>
        <v>A10</v>
      </c>
      <c r="L16" s="39" t="str">
        <f>Results!B12</f>
        <v>hsa-let-7e-5p</v>
      </c>
      <c r="M16" s="79" t="e">
        <f>Results!F12</f>
        <v>#DIV/0!</v>
      </c>
      <c r="N16" s="79" t="e">
        <f>Results!G12</f>
        <v>#DIV/0!</v>
      </c>
      <c r="P16" s="65"/>
      <c r="Q16" s="65"/>
      <c r="R16" s="65"/>
      <c r="S16" s="65"/>
      <c r="T16" s="65"/>
    </row>
    <row r="17" customHeight="1" spans="10:20">
      <c r="J17" s="80"/>
      <c r="K17" s="39" t="str">
        <f>Results!C13</f>
        <v>A11</v>
      </c>
      <c r="L17" s="39" t="str">
        <f>Results!B13</f>
        <v>hsa-miR-1179</v>
      </c>
      <c r="M17" s="79" t="e">
        <f>Results!F13</f>
        <v>#DIV/0!</v>
      </c>
      <c r="N17" s="79" t="e">
        <f>Results!G13</f>
        <v>#DIV/0!</v>
      </c>
      <c r="P17" s="65"/>
      <c r="Q17" s="65"/>
      <c r="R17" s="65"/>
      <c r="S17" s="65"/>
      <c r="T17" s="65"/>
    </row>
    <row r="18" customHeight="1" spans="10:20">
      <c r="J18" s="80"/>
      <c r="K18" s="39" t="str">
        <f>Results!C14</f>
        <v>A12</v>
      </c>
      <c r="L18" s="39" t="str">
        <f>Results!B14</f>
        <v>hsa-let-7f-5p</v>
      </c>
      <c r="M18" s="79" t="e">
        <f>Results!F14</f>
        <v>#DIV/0!</v>
      </c>
      <c r="N18" s="79" t="e">
        <f>Results!G14</f>
        <v>#DIV/0!</v>
      </c>
      <c r="P18" s="65"/>
      <c r="Q18" s="65"/>
      <c r="R18" s="65"/>
      <c r="S18" s="65"/>
      <c r="T18" s="65"/>
    </row>
    <row r="19" customHeight="1" spans="10:20">
      <c r="J19" s="80"/>
      <c r="K19" s="39" t="str">
        <f>Results!C15</f>
        <v>A13</v>
      </c>
      <c r="L19" s="39" t="str">
        <f>Results!B15</f>
        <v>hsa-miR-1180</v>
      </c>
      <c r="M19" s="79" t="e">
        <f>Results!F15</f>
        <v>#DIV/0!</v>
      </c>
      <c r="N19" s="79" t="e">
        <f>Results!G15</f>
        <v>#DIV/0!</v>
      </c>
      <c r="P19" s="65"/>
      <c r="Q19" s="65"/>
      <c r="R19" s="65"/>
      <c r="S19" s="65"/>
      <c r="T19" s="65"/>
    </row>
    <row r="20" customHeight="1" spans="10:20">
      <c r="J20" s="80"/>
      <c r="K20" s="39" t="str">
        <f>Results!C16</f>
        <v>A14</v>
      </c>
      <c r="L20" s="39" t="str">
        <f>Results!B16</f>
        <v>hsa-miR-217</v>
      </c>
      <c r="M20" s="79" t="e">
        <f>Results!F16</f>
        <v>#DIV/0!</v>
      </c>
      <c r="N20" s="79" t="e">
        <f>Results!G16</f>
        <v>#DIV/0!</v>
      </c>
      <c r="P20" s="65"/>
      <c r="Q20" s="65"/>
      <c r="R20" s="65"/>
      <c r="S20" s="65"/>
      <c r="T20" s="65"/>
    </row>
    <row r="21" customHeight="1" spans="10:20">
      <c r="J21" s="80"/>
      <c r="K21" s="39" t="str">
        <f>Results!C17</f>
        <v>A15</v>
      </c>
      <c r="L21" s="39" t="str">
        <f>Results!B17</f>
        <v>hsa-miR-1181</v>
      </c>
      <c r="M21" s="79" t="e">
        <f>Results!F17</f>
        <v>#DIV/0!</v>
      </c>
      <c r="N21" s="79" t="e">
        <f>Results!G17</f>
        <v>#DIV/0!</v>
      </c>
      <c r="P21" s="65"/>
      <c r="Q21" s="65"/>
      <c r="R21" s="65"/>
      <c r="S21" s="65"/>
      <c r="T21" s="65"/>
    </row>
    <row r="22" customHeight="1" spans="10:20">
      <c r="J22" s="80"/>
      <c r="K22" s="39" t="str">
        <f>Results!C18</f>
        <v>A16</v>
      </c>
      <c r="L22" s="39" t="str">
        <f>Results!B18</f>
        <v>hsa-miR-452-5p</v>
      </c>
      <c r="M22" s="79" t="e">
        <f>Results!F18</f>
        <v>#DIV/0!</v>
      </c>
      <c r="N22" s="79" t="e">
        <f>Results!G18</f>
        <v>#DIV/0!</v>
      </c>
      <c r="P22" s="65"/>
      <c r="Q22" s="65"/>
      <c r="R22" s="65"/>
      <c r="S22" s="65"/>
      <c r="T22" s="65"/>
    </row>
    <row r="23" customHeight="1" spans="10:20">
      <c r="J23" s="80"/>
      <c r="K23" s="39" t="str">
        <f>Results!C19</f>
        <v>A17</v>
      </c>
      <c r="L23" s="39" t="str">
        <f>Results!B19</f>
        <v>hsa-miR-1182</v>
      </c>
      <c r="M23" s="79" t="e">
        <f>Results!F19</f>
        <v>#DIV/0!</v>
      </c>
      <c r="N23" s="79" t="e">
        <f>Results!G19</f>
        <v>#DIV/0!</v>
      </c>
      <c r="P23" s="65"/>
      <c r="Q23" s="65"/>
      <c r="R23" s="65"/>
      <c r="S23" s="65"/>
      <c r="T23" s="65"/>
    </row>
    <row r="24" customHeight="1" spans="10:20">
      <c r="J24" s="80"/>
      <c r="K24" s="39" t="str">
        <f>Results!C20</f>
        <v>A18</v>
      </c>
      <c r="L24" s="39" t="str">
        <f>Results!B20</f>
        <v>hsa-miR-590-5p</v>
      </c>
      <c r="M24" s="79" t="e">
        <f>Results!F20</f>
        <v>#DIV/0!</v>
      </c>
      <c r="N24" s="79" t="e">
        <f>Results!G20</f>
        <v>#DIV/0!</v>
      </c>
      <c r="P24" s="65"/>
      <c r="Q24" s="65"/>
      <c r="R24" s="65"/>
      <c r="S24" s="65"/>
      <c r="T24" s="65"/>
    </row>
    <row r="25" customHeight="1" spans="10:20">
      <c r="J25" s="80"/>
      <c r="K25" s="39" t="str">
        <f>Results!C21</f>
        <v>A19</v>
      </c>
      <c r="L25" s="39" t="str">
        <f>Results!B21</f>
        <v>hsa-miR-1183</v>
      </c>
      <c r="M25" s="79" t="e">
        <f>Results!F21</f>
        <v>#DIV/0!</v>
      </c>
      <c r="N25" s="79" t="e">
        <f>Results!G21</f>
        <v>#DIV/0!</v>
      </c>
      <c r="P25" s="65"/>
      <c r="Q25" s="65"/>
      <c r="R25" s="65"/>
      <c r="S25" s="65"/>
      <c r="T25" s="65"/>
    </row>
    <row r="26" customHeight="1" spans="10:20">
      <c r="J26" s="80"/>
      <c r="K26" s="39" t="str">
        <f>Results!C22</f>
        <v>A20</v>
      </c>
      <c r="L26" s="39" t="str">
        <f>Results!B22</f>
        <v>hsa-miR-100-5p</v>
      </c>
      <c r="M26" s="79" t="e">
        <f>Results!F22</f>
        <v>#DIV/0!</v>
      </c>
      <c r="N26" s="79" t="e">
        <f>Results!G22</f>
        <v>#DIV/0!</v>
      </c>
      <c r="P26" s="65"/>
      <c r="Q26" s="65"/>
      <c r="R26" s="65"/>
      <c r="S26" s="65"/>
      <c r="T26" s="65"/>
    </row>
    <row r="27" customHeight="1" spans="10:20">
      <c r="J27" s="80"/>
      <c r="K27" s="39" t="str">
        <f>Results!C23</f>
        <v>A21</v>
      </c>
      <c r="L27" s="39" t="str">
        <f>Results!B23</f>
        <v>hsa-miR-1184</v>
      </c>
      <c r="M27" s="79" t="e">
        <f>Results!F23</f>
        <v>#DIV/0!</v>
      </c>
      <c r="N27" s="79" t="e">
        <f>Results!G23</f>
        <v>#DIV/0!</v>
      </c>
      <c r="P27" s="65"/>
      <c r="Q27" s="65"/>
      <c r="R27" s="65"/>
      <c r="S27" s="65"/>
      <c r="T27" s="65"/>
    </row>
    <row r="28" customHeight="1" spans="10:20">
      <c r="J28" s="80"/>
      <c r="K28" s="39" t="str">
        <f>Results!C24</f>
        <v>A22</v>
      </c>
      <c r="L28" s="39" t="str">
        <f>Results!B24</f>
        <v>hsa-miR-363-3p</v>
      </c>
      <c r="M28" s="79" t="e">
        <f>Results!F24</f>
        <v>#DIV/0!</v>
      </c>
      <c r="N28" s="79" t="e">
        <f>Results!G24</f>
        <v>#DIV/0!</v>
      </c>
      <c r="P28" s="65"/>
      <c r="Q28" s="65"/>
      <c r="R28" s="65"/>
      <c r="S28" s="65"/>
      <c r="T28" s="65"/>
    </row>
    <row r="29" customHeight="1" spans="10:20">
      <c r="J29" s="80"/>
      <c r="K29" s="39" t="str">
        <f>Results!C25</f>
        <v>A23</v>
      </c>
      <c r="L29" s="39" t="str">
        <f>Results!B25</f>
        <v>hsa-miR-1185-5p</v>
      </c>
      <c r="M29" s="79" t="e">
        <f>Results!F25</f>
        <v>#DIV/0!</v>
      </c>
      <c r="N29" s="79" t="e">
        <f>Results!G25</f>
        <v>#DIV/0!</v>
      </c>
      <c r="P29" s="65"/>
      <c r="Q29" s="65"/>
      <c r="R29" s="65"/>
      <c r="S29" s="65"/>
      <c r="T29" s="65"/>
    </row>
    <row r="30" customHeight="1" spans="10:20">
      <c r="J30" s="80"/>
      <c r="K30" s="39" t="str">
        <f>Results!C26</f>
        <v>A24</v>
      </c>
      <c r="L30" s="39" t="str">
        <f>Results!B26</f>
        <v>hsa-miR-451a</v>
      </c>
      <c r="M30" s="79" t="e">
        <f>Results!F26</f>
        <v>#DIV/0!</v>
      </c>
      <c r="N30" s="79" t="e">
        <f>Results!G26</f>
        <v>#DIV/0!</v>
      </c>
      <c r="P30" s="65"/>
      <c r="Q30" s="65"/>
      <c r="R30" s="65"/>
      <c r="S30" s="65"/>
      <c r="T30" s="65"/>
    </row>
    <row r="31" customHeight="1" spans="10:20">
      <c r="J31" s="80"/>
      <c r="K31" s="39" t="str">
        <f>Results!C27</f>
        <v>B01</v>
      </c>
      <c r="L31" s="39" t="str">
        <f>Results!B27</f>
        <v>hsa-miR-563</v>
      </c>
      <c r="M31" s="79" t="e">
        <f>Results!F27</f>
        <v>#DIV/0!</v>
      </c>
      <c r="N31" s="79" t="e">
        <f>Results!G27</f>
        <v>#DIV/0!</v>
      </c>
      <c r="P31" s="65"/>
      <c r="Q31" s="65"/>
      <c r="R31" s="65"/>
      <c r="S31" s="65"/>
      <c r="T31" s="65"/>
    </row>
    <row r="32" customHeight="1" spans="10:20">
      <c r="J32" s="80"/>
      <c r="K32" s="39" t="str">
        <f>Results!C28</f>
        <v>B02</v>
      </c>
      <c r="L32" s="39" t="str">
        <f>Results!B28</f>
        <v>hsa-miR-576-3p</v>
      </c>
      <c r="M32" s="79" t="e">
        <f>Results!F28</f>
        <v>#DIV/0!</v>
      </c>
      <c r="N32" s="79" t="e">
        <f>Results!G28</f>
        <v>#DIV/0!</v>
      </c>
      <c r="P32" s="65"/>
      <c r="Q32" s="65"/>
      <c r="R32" s="65"/>
      <c r="S32" s="65"/>
      <c r="T32" s="65"/>
    </row>
    <row r="33" customHeight="1" spans="10:20">
      <c r="J33" s="80"/>
      <c r="K33" s="39" t="str">
        <f>Results!C29</f>
        <v>B03</v>
      </c>
      <c r="L33" s="39" t="str">
        <f>Results!B29</f>
        <v>hsa-miR-889</v>
      </c>
      <c r="M33" s="79" t="e">
        <f>Results!F29</f>
        <v>#DIV/0!</v>
      </c>
      <c r="N33" s="79" t="e">
        <f>Results!G29</f>
        <v>#DIV/0!</v>
      </c>
      <c r="P33" s="65"/>
      <c r="Q33" s="65"/>
      <c r="R33" s="65"/>
      <c r="S33" s="65"/>
      <c r="T33" s="65"/>
    </row>
    <row r="34" customHeight="1" spans="10:20">
      <c r="J34" s="80"/>
      <c r="K34" s="39" t="str">
        <f>Results!C30</f>
        <v>B04</v>
      </c>
      <c r="L34" s="39" t="str">
        <f>Results!B30</f>
        <v>hsa-miR-873-5p</v>
      </c>
      <c r="M34" s="79" t="e">
        <f>Results!F30</f>
        <v>#DIV/0!</v>
      </c>
      <c r="N34" s="79" t="e">
        <f>Results!G30</f>
        <v>#DIV/0!</v>
      </c>
      <c r="P34" s="65"/>
      <c r="Q34" s="65"/>
      <c r="R34" s="65"/>
      <c r="S34" s="65"/>
      <c r="T34" s="65"/>
    </row>
    <row r="35" customHeight="1" spans="10:20">
      <c r="J35" s="80"/>
      <c r="K35" s="39" t="str">
        <f>Results!C31</f>
        <v>B05</v>
      </c>
      <c r="L35" s="39" t="str">
        <f>Results!B31</f>
        <v>hsa-miR-516b-5p</v>
      </c>
      <c r="M35" s="79" t="e">
        <f>Results!F31</f>
        <v>#DIV/0!</v>
      </c>
      <c r="N35" s="79" t="e">
        <f>Results!G31</f>
        <v>#DIV/0!</v>
      </c>
      <c r="P35" s="65"/>
      <c r="Q35" s="65"/>
      <c r="R35" s="65"/>
      <c r="S35" s="65"/>
      <c r="T35" s="65"/>
    </row>
    <row r="36" customHeight="1" spans="10:20">
      <c r="J36" s="80"/>
      <c r="K36" s="39" t="str">
        <f>Results!C32</f>
        <v>B06</v>
      </c>
      <c r="L36" s="39" t="str">
        <f>Results!B32</f>
        <v>hsa-miR-524-5p</v>
      </c>
      <c r="M36" s="79" t="e">
        <f>Results!F32</f>
        <v>#DIV/0!</v>
      </c>
      <c r="N36" s="79" t="e">
        <f>Results!G32</f>
        <v>#DIV/0!</v>
      </c>
      <c r="P36" s="65"/>
      <c r="Q36" s="65"/>
      <c r="R36" s="65"/>
      <c r="S36" s="65"/>
      <c r="T36" s="65"/>
    </row>
    <row r="37" customHeight="1" spans="10:20">
      <c r="J37" s="80"/>
      <c r="K37" s="39" t="str">
        <f>Results!C33</f>
        <v>B07</v>
      </c>
      <c r="L37" s="39" t="str">
        <f>Results!B33</f>
        <v>hsa-miR-586</v>
      </c>
      <c r="M37" s="79" t="e">
        <f>Results!F33</f>
        <v>#DIV/0!</v>
      </c>
      <c r="N37" s="79" t="e">
        <f>Results!G33</f>
        <v>#DIV/0!</v>
      </c>
      <c r="P37" s="65"/>
      <c r="Q37" s="65"/>
      <c r="R37" s="65"/>
      <c r="S37" s="65"/>
      <c r="T37" s="65"/>
    </row>
    <row r="38" customHeight="1" spans="10:20">
      <c r="J38" s="80"/>
      <c r="K38" s="39" t="str">
        <f>Results!C34</f>
        <v>B08</v>
      </c>
      <c r="L38" s="39" t="str">
        <f>Results!B34</f>
        <v>hsa-miR-525-5p</v>
      </c>
      <c r="M38" s="79" t="e">
        <f>Results!F34</f>
        <v>#DIV/0!</v>
      </c>
      <c r="N38" s="79" t="e">
        <f>Results!G34</f>
        <v>#DIV/0!</v>
      </c>
      <c r="P38" s="65"/>
      <c r="Q38" s="65"/>
      <c r="R38" s="65"/>
      <c r="S38" s="65"/>
      <c r="T38" s="65"/>
    </row>
    <row r="39" customHeight="1" spans="10:20">
      <c r="J39" s="80"/>
      <c r="K39" s="39" t="str">
        <f>Results!C35</f>
        <v>B09</v>
      </c>
      <c r="L39" s="39" t="str">
        <f>Results!B35</f>
        <v>hsa-miR-220a</v>
      </c>
      <c r="M39" s="79" t="e">
        <f>Results!F35</f>
        <v>#DIV/0!</v>
      </c>
      <c r="N39" s="79" t="e">
        <f>Results!G35</f>
        <v>#DIV/0!</v>
      </c>
      <c r="P39" s="65"/>
      <c r="Q39" s="65"/>
      <c r="R39" s="65"/>
      <c r="S39" s="65"/>
      <c r="T39" s="65"/>
    </row>
    <row r="40" customHeight="1" spans="10:20">
      <c r="J40" s="80"/>
      <c r="K40" s="39" t="str">
        <f>Results!C36</f>
        <v>B10</v>
      </c>
      <c r="L40" s="39" t="str">
        <f>Results!B36</f>
        <v>hsa-miR-1253</v>
      </c>
      <c r="M40" s="79" t="e">
        <f>Results!F36</f>
        <v>#DIV/0!</v>
      </c>
      <c r="N40" s="79" t="e">
        <f>Results!G36</f>
        <v>#DIV/0!</v>
      </c>
      <c r="P40" s="65"/>
      <c r="Q40" s="65"/>
      <c r="R40" s="65"/>
      <c r="S40" s="65"/>
      <c r="T40" s="65"/>
    </row>
    <row r="41" customHeight="1" spans="10:20">
      <c r="J41" s="80"/>
      <c r="K41" s="39" t="str">
        <f>Results!C37</f>
        <v>B11</v>
      </c>
      <c r="L41" s="39" t="str">
        <f>Results!B37</f>
        <v>hsa-miR-513a-5p</v>
      </c>
      <c r="M41" s="79" t="e">
        <f>Results!F37</f>
        <v>#DIV/0!</v>
      </c>
      <c r="N41" s="79" t="e">
        <f>Results!G37</f>
        <v>#DIV/0!</v>
      </c>
      <c r="P41" s="65"/>
      <c r="Q41" s="65"/>
      <c r="R41" s="65"/>
      <c r="S41" s="65"/>
      <c r="T41" s="65"/>
    </row>
    <row r="42" customHeight="1" spans="10:20">
      <c r="J42" s="80"/>
      <c r="K42" s="39" t="str">
        <f>Results!C38</f>
        <v>B12</v>
      </c>
      <c r="L42" s="39" t="str">
        <f>Results!B38</f>
        <v>hsa-miR-597</v>
      </c>
      <c r="M42" s="79" t="e">
        <f>Results!F38</f>
        <v>#DIV/0!</v>
      </c>
      <c r="N42" s="79" t="e">
        <f>Results!G38</f>
        <v>#DIV/0!</v>
      </c>
      <c r="P42" s="65"/>
      <c r="Q42" s="65"/>
      <c r="R42" s="65"/>
      <c r="S42" s="65"/>
      <c r="T42" s="65"/>
    </row>
    <row r="43" customHeight="1" spans="10:20">
      <c r="J43" s="80"/>
      <c r="K43" s="39" t="str">
        <f>Results!C39</f>
        <v>B13</v>
      </c>
      <c r="L43" s="39" t="str">
        <f>Results!B39</f>
        <v>hsa-miR-1258</v>
      </c>
      <c r="M43" s="79" t="e">
        <f>Results!F39</f>
        <v>#DIV/0!</v>
      </c>
      <c r="N43" s="79" t="e">
        <f>Results!G39</f>
        <v>#DIV/0!</v>
      </c>
      <c r="P43" s="65"/>
      <c r="Q43" s="65"/>
      <c r="R43" s="65"/>
      <c r="S43" s="65"/>
      <c r="T43" s="65"/>
    </row>
    <row r="44" customHeight="1" spans="10:20">
      <c r="J44" s="80"/>
      <c r="K44" s="39" t="str">
        <f>Results!C40</f>
        <v>B14</v>
      </c>
      <c r="L44" s="39" t="str">
        <f>Results!B40</f>
        <v>hsa-miR-885-5p</v>
      </c>
      <c r="M44" s="79" t="e">
        <f>Results!F40</f>
        <v>#DIV/0!</v>
      </c>
      <c r="N44" s="79" t="e">
        <f>Results!G40</f>
        <v>#DIV/0!</v>
      </c>
      <c r="P44" s="65"/>
      <c r="Q44" s="65"/>
      <c r="R44" s="65"/>
      <c r="S44" s="65"/>
      <c r="T44" s="65"/>
    </row>
    <row r="45" customHeight="1" spans="10:20">
      <c r="J45" s="80"/>
      <c r="K45" s="39" t="str">
        <f>Results!C41</f>
        <v>B15</v>
      </c>
      <c r="L45" s="39" t="str">
        <f>Results!B41</f>
        <v>hsa-miR-1262</v>
      </c>
      <c r="M45" s="79" t="e">
        <f>Results!F41</f>
        <v>#DIV/0!</v>
      </c>
      <c r="N45" s="79" t="e">
        <f>Results!G41</f>
        <v>#DIV/0!</v>
      </c>
      <c r="P45" s="65"/>
      <c r="Q45" s="65"/>
      <c r="R45" s="65"/>
      <c r="S45" s="65"/>
      <c r="T45" s="65"/>
    </row>
    <row r="46" customHeight="1" spans="10:20">
      <c r="J46" s="80"/>
      <c r="K46" s="39" t="str">
        <f>Results!C42</f>
        <v>B16</v>
      </c>
      <c r="L46" s="39" t="str">
        <f>Results!B42</f>
        <v>hsa-miR-1284</v>
      </c>
      <c r="M46" s="79" t="e">
        <f>Results!F42</f>
        <v>#DIV/0!</v>
      </c>
      <c r="N46" s="79" t="e">
        <f>Results!G42</f>
        <v>#DIV/0!</v>
      </c>
      <c r="P46" s="65"/>
      <c r="Q46" s="65"/>
      <c r="R46" s="65"/>
      <c r="S46" s="65"/>
      <c r="T46" s="65"/>
    </row>
    <row r="47" customHeight="1" spans="10:20">
      <c r="J47" s="80"/>
      <c r="K47" s="39" t="str">
        <f>Results!C43</f>
        <v>B17</v>
      </c>
      <c r="L47" s="39" t="str">
        <f>Results!B43</f>
        <v>hsa-miR-203</v>
      </c>
      <c r="M47" s="79" t="e">
        <f>Results!F43</f>
        <v>#DIV/0!</v>
      </c>
      <c r="N47" s="79" t="e">
        <f>Results!G43</f>
        <v>#DIV/0!</v>
      </c>
      <c r="P47" s="65"/>
      <c r="Q47" s="65"/>
      <c r="R47" s="65"/>
      <c r="S47" s="65"/>
      <c r="T47" s="65"/>
    </row>
    <row r="48" customHeight="1" spans="10:20">
      <c r="J48" s="80"/>
      <c r="K48" s="39" t="str">
        <f>Results!C44</f>
        <v>B18</v>
      </c>
      <c r="L48" s="39" t="str">
        <f>Results!B44</f>
        <v>hsa-miR-648</v>
      </c>
      <c r="M48" s="79" t="e">
        <f>Results!F44</f>
        <v>#DIV/0!</v>
      </c>
      <c r="N48" s="79" t="e">
        <f>Results!G44</f>
        <v>#DIV/0!</v>
      </c>
      <c r="P48" s="65"/>
      <c r="Q48" s="65"/>
      <c r="R48" s="65"/>
      <c r="S48" s="65"/>
      <c r="T48" s="65"/>
    </row>
    <row r="49" customHeight="1" spans="10:20">
      <c r="J49" s="80"/>
      <c r="K49" s="39" t="str">
        <f>Results!C45</f>
        <v>B19</v>
      </c>
      <c r="L49" s="39" t="str">
        <f>Results!B45</f>
        <v>hsa-miR-28-5p</v>
      </c>
      <c r="M49" s="79" t="e">
        <f>Results!F45</f>
        <v>#DIV/0!</v>
      </c>
      <c r="N49" s="79" t="e">
        <f>Results!G45</f>
        <v>#DIV/0!</v>
      </c>
      <c r="P49" s="65"/>
      <c r="Q49" s="65"/>
      <c r="R49" s="65"/>
      <c r="S49" s="65"/>
      <c r="T49" s="65"/>
    </row>
    <row r="50" customHeight="1" spans="10:20">
      <c r="J50" s="80"/>
      <c r="K50" s="39" t="str">
        <f>Results!C46</f>
        <v>B20</v>
      </c>
      <c r="L50" s="39" t="str">
        <f>Results!B46</f>
        <v>hsa-miR-1283</v>
      </c>
      <c r="M50" s="79" t="e">
        <f>Results!F46</f>
        <v>#DIV/0!</v>
      </c>
      <c r="N50" s="79" t="e">
        <f>Results!G46</f>
        <v>#DIV/0!</v>
      </c>
      <c r="P50" s="65"/>
      <c r="Q50" s="65"/>
      <c r="R50" s="65"/>
      <c r="S50" s="65"/>
      <c r="T50" s="65"/>
    </row>
    <row r="51" customHeight="1" spans="10:20">
      <c r="J51" s="80"/>
      <c r="K51" s="39" t="str">
        <f>Results!C47</f>
        <v>B21</v>
      </c>
      <c r="L51" s="39" t="str">
        <f>Results!B47</f>
        <v>hsa-miR-450a-5p</v>
      </c>
      <c r="M51" s="79" t="e">
        <f>Results!F47</f>
        <v>#DIV/0!</v>
      </c>
      <c r="N51" s="79" t="e">
        <f>Results!G47</f>
        <v>#DIV/0!</v>
      </c>
      <c r="P51" s="65"/>
      <c r="Q51" s="65"/>
      <c r="R51" s="65"/>
      <c r="S51" s="65"/>
      <c r="T51" s="65"/>
    </row>
    <row r="52" customHeight="1" spans="10:20">
      <c r="J52" s="80"/>
      <c r="K52" s="39" t="str">
        <f>Results!C48</f>
        <v>B22</v>
      </c>
      <c r="L52" s="39" t="str">
        <f>Results!B48</f>
        <v>hsa-miR-28-3p</v>
      </c>
      <c r="M52" s="79" t="e">
        <f>Results!F48</f>
        <v>#DIV/0!</v>
      </c>
      <c r="N52" s="79" t="e">
        <f>Results!G48</f>
        <v>#DIV/0!</v>
      </c>
      <c r="P52" s="65"/>
      <c r="Q52" s="65"/>
      <c r="R52" s="65"/>
      <c r="S52" s="65"/>
      <c r="T52" s="65"/>
    </row>
    <row r="53" customHeight="1" spans="10:20">
      <c r="J53" s="80"/>
      <c r="K53" s="39" t="str">
        <f>Results!C49</f>
        <v>B23</v>
      </c>
      <c r="L53" s="39" t="str">
        <f>Results!B49</f>
        <v>hsa-miR-450b-5p</v>
      </c>
      <c r="M53" s="79" t="e">
        <f>Results!F49</f>
        <v>#DIV/0!</v>
      </c>
      <c r="N53" s="79" t="e">
        <f>Results!G49</f>
        <v>#DIV/0!</v>
      </c>
      <c r="P53" s="65"/>
      <c r="Q53" s="65"/>
      <c r="R53" s="65"/>
      <c r="S53" s="65"/>
      <c r="T53" s="65"/>
    </row>
    <row r="54" customHeight="1" spans="10:20">
      <c r="J54" s="80"/>
      <c r="K54" s="39" t="str">
        <f>Results!C50</f>
        <v>B24</v>
      </c>
      <c r="L54" s="39" t="str">
        <f>Results!B50</f>
        <v>hsa-miR-342-5p</v>
      </c>
      <c r="M54" s="79" t="e">
        <f>Results!F50</f>
        <v>#DIV/0!</v>
      </c>
      <c r="N54" s="79" t="e">
        <f>Results!G50</f>
        <v>#DIV/0!</v>
      </c>
      <c r="P54" s="65"/>
      <c r="Q54" s="65"/>
      <c r="R54" s="65"/>
      <c r="S54" s="65"/>
      <c r="T54" s="65"/>
    </row>
    <row r="55" customHeight="1" spans="10:20">
      <c r="J55" s="80"/>
      <c r="K55" s="39" t="str">
        <f>Results!C51</f>
        <v>C01</v>
      </c>
      <c r="L55" s="39" t="str">
        <f>Results!B51</f>
        <v>hsa-miR-1197</v>
      </c>
      <c r="M55" s="79" t="e">
        <f>Results!F51</f>
        <v>#DIV/0!</v>
      </c>
      <c r="N55" s="79" t="e">
        <f>Results!G51</f>
        <v>#DIV/0!</v>
      </c>
      <c r="P55" s="65"/>
      <c r="Q55" s="65"/>
      <c r="R55" s="65"/>
      <c r="S55" s="65"/>
      <c r="T55" s="65"/>
    </row>
    <row r="56" customHeight="1" spans="10:20">
      <c r="J56" s="80"/>
      <c r="K56" s="39" t="str">
        <f>Results!C52</f>
        <v>C02</v>
      </c>
      <c r="L56" s="39" t="str">
        <f>Results!B52</f>
        <v>hsa-miR-508-5p</v>
      </c>
      <c r="M56" s="79" t="e">
        <f>Results!F52</f>
        <v>#DIV/0!</v>
      </c>
      <c r="N56" s="79" t="e">
        <f>Results!G52</f>
        <v>#DIV/0!</v>
      </c>
      <c r="P56" s="65"/>
      <c r="Q56" s="65"/>
      <c r="R56" s="65"/>
      <c r="S56" s="65"/>
      <c r="T56" s="65"/>
    </row>
    <row r="57" customHeight="1" spans="10:20">
      <c r="J57" s="80"/>
      <c r="K57" s="39" t="str">
        <f>Results!C53</f>
        <v>C03</v>
      </c>
      <c r="L57" s="39" t="str">
        <f>Results!B53</f>
        <v>hsa-miR-1201</v>
      </c>
      <c r="M57" s="79" t="e">
        <f>Results!F53</f>
        <v>#DIV/0!</v>
      </c>
      <c r="N57" s="79" t="e">
        <f>Results!G53</f>
        <v>#DIV/0!</v>
      </c>
      <c r="P57" s="65"/>
      <c r="Q57" s="65"/>
      <c r="R57" s="65"/>
      <c r="S57" s="65"/>
      <c r="T57" s="65"/>
    </row>
    <row r="58" customHeight="1" spans="10:20">
      <c r="J58" s="80"/>
      <c r="K58" s="39" t="str">
        <f>Results!C54</f>
        <v>C04</v>
      </c>
      <c r="L58" s="39" t="str">
        <f>Results!B54</f>
        <v>hsa-miR-572</v>
      </c>
      <c r="M58" s="79" t="e">
        <f>Results!F54</f>
        <v>#DIV/0!</v>
      </c>
      <c r="N58" s="79" t="e">
        <f>Results!G54</f>
        <v>#DIV/0!</v>
      </c>
      <c r="P58" s="65"/>
      <c r="Q58" s="65"/>
      <c r="R58" s="65"/>
      <c r="S58" s="65"/>
      <c r="T58" s="65"/>
    </row>
    <row r="59" customHeight="1" spans="10:20">
      <c r="J59" s="80"/>
      <c r="K59" s="39" t="str">
        <f>Results!C55</f>
        <v>C05</v>
      </c>
      <c r="L59" s="39" t="str">
        <f>Results!B55</f>
        <v>hsa-miR-1202</v>
      </c>
      <c r="M59" s="79" t="e">
        <f>Results!F55</f>
        <v>#DIV/0!</v>
      </c>
      <c r="N59" s="79" t="e">
        <f>Results!G55</f>
        <v>#DIV/0!</v>
      </c>
      <c r="P59" s="65"/>
      <c r="Q59" s="65"/>
      <c r="R59" s="65"/>
      <c r="S59" s="65"/>
      <c r="T59" s="65"/>
    </row>
    <row r="60" customHeight="1" spans="10:20">
      <c r="J60" s="80"/>
      <c r="K60" s="39" t="str">
        <f>Results!C56</f>
        <v>C06</v>
      </c>
      <c r="L60" s="39" t="str">
        <f>Results!B56</f>
        <v>hsa-miR-99a-5p</v>
      </c>
      <c r="M60" s="79" t="e">
        <f>Results!F56</f>
        <v>#DIV/0!</v>
      </c>
      <c r="N60" s="79" t="e">
        <f>Results!G56</f>
        <v>#DIV/0!</v>
      </c>
      <c r="P60" s="65"/>
      <c r="Q60" s="65"/>
      <c r="R60" s="65"/>
      <c r="S60" s="65"/>
      <c r="T60" s="65"/>
    </row>
    <row r="61" customHeight="1" spans="10:20">
      <c r="J61" s="80"/>
      <c r="K61" s="39" t="str">
        <f>Results!C57</f>
        <v>C07</v>
      </c>
      <c r="L61" s="39" t="str">
        <f>Results!B57</f>
        <v>hsa-miR-1204</v>
      </c>
      <c r="M61" s="79" t="e">
        <f>Results!F57</f>
        <v>#DIV/0!</v>
      </c>
      <c r="N61" s="79" t="e">
        <f>Results!G57</f>
        <v>#DIV/0!</v>
      </c>
      <c r="P61" s="65"/>
      <c r="Q61" s="65"/>
      <c r="R61" s="65"/>
      <c r="S61" s="65"/>
      <c r="T61" s="65"/>
    </row>
    <row r="62" customHeight="1" spans="10:20">
      <c r="J62" s="80"/>
      <c r="K62" s="39" t="str">
        <f>Results!C58</f>
        <v>C08</v>
      </c>
      <c r="L62" s="39" t="str">
        <f>Results!B58</f>
        <v>hsa-miR-602</v>
      </c>
      <c r="M62" s="79" t="e">
        <f>Results!F58</f>
        <v>#DIV/0!</v>
      </c>
      <c r="N62" s="79" t="e">
        <f>Results!G58</f>
        <v>#DIV/0!</v>
      </c>
      <c r="P62" s="65"/>
      <c r="Q62" s="65"/>
      <c r="R62" s="65"/>
      <c r="S62" s="65"/>
      <c r="T62" s="65"/>
    </row>
    <row r="63" customHeight="1" spans="10:20">
      <c r="J63" s="80"/>
      <c r="K63" s="39" t="str">
        <f>Results!C59</f>
        <v>C09</v>
      </c>
      <c r="L63" s="39" t="str">
        <f>Results!B59</f>
        <v>hsa-miR-1205</v>
      </c>
      <c r="M63" s="79" t="e">
        <f>Results!F59</f>
        <v>#DIV/0!</v>
      </c>
      <c r="N63" s="79" t="e">
        <f>Results!G59</f>
        <v>#DIV/0!</v>
      </c>
      <c r="P63" s="65"/>
      <c r="Q63" s="65"/>
      <c r="R63" s="65"/>
      <c r="S63" s="65"/>
      <c r="T63" s="65"/>
    </row>
    <row r="64" customHeight="1" spans="10:20">
      <c r="J64" s="80"/>
      <c r="K64" s="39" t="str">
        <f>Results!C60</f>
        <v>C10</v>
      </c>
      <c r="L64" s="39" t="str">
        <f>Results!B60</f>
        <v>hsa-miR-491-5p</v>
      </c>
      <c r="M64" s="79" t="e">
        <f>Results!F60</f>
        <v>#DIV/0!</v>
      </c>
      <c r="N64" s="79" t="e">
        <f>Results!G60</f>
        <v>#DIV/0!</v>
      </c>
      <c r="P64" s="65"/>
      <c r="Q64" s="65"/>
      <c r="R64" s="65"/>
      <c r="S64" s="65"/>
      <c r="T64" s="65"/>
    </row>
    <row r="65" customHeight="1" spans="10:20">
      <c r="J65" s="80"/>
      <c r="K65" s="39" t="str">
        <f>Results!C61</f>
        <v>C11</v>
      </c>
      <c r="L65" s="39" t="str">
        <f>Results!B61</f>
        <v>hsa-miR-1206</v>
      </c>
      <c r="M65" s="79" t="e">
        <f>Results!F61</f>
        <v>#DIV/0!</v>
      </c>
      <c r="N65" s="79" t="e">
        <f>Results!G61</f>
        <v>#DIV/0!</v>
      </c>
      <c r="P65" s="65"/>
      <c r="Q65" s="65"/>
      <c r="R65" s="65"/>
      <c r="S65" s="65"/>
      <c r="T65" s="65"/>
    </row>
    <row r="66" customHeight="1" spans="10:20">
      <c r="J66" s="80"/>
      <c r="K66" s="39" t="str">
        <f>Results!C62</f>
        <v>C12</v>
      </c>
      <c r="L66" s="39" t="str">
        <f>Results!B62</f>
        <v>hsa-miR-874</v>
      </c>
      <c r="M66" s="79" t="e">
        <f>Results!F62</f>
        <v>#DIV/0!</v>
      </c>
      <c r="N66" s="79" t="e">
        <f>Results!G62</f>
        <v>#DIV/0!</v>
      </c>
      <c r="P66" s="65"/>
      <c r="Q66" s="65"/>
      <c r="R66" s="65"/>
      <c r="S66" s="65"/>
      <c r="T66" s="65"/>
    </row>
    <row r="67" customHeight="1" spans="10:20">
      <c r="J67" s="80"/>
      <c r="K67" s="39" t="str">
        <f>Results!C63</f>
        <v>C13</v>
      </c>
      <c r="L67" s="39" t="str">
        <f>Results!B63</f>
        <v>hsa-miR-1207-3p</v>
      </c>
      <c r="M67" s="79" t="e">
        <f>Results!F63</f>
        <v>#DIV/0!</v>
      </c>
      <c r="N67" s="79" t="e">
        <f>Results!G63</f>
        <v>#DIV/0!</v>
      </c>
      <c r="P67" s="65"/>
      <c r="Q67" s="65"/>
      <c r="R67" s="65"/>
      <c r="S67" s="65"/>
      <c r="T67" s="65"/>
    </row>
    <row r="68" customHeight="1" spans="10:20">
      <c r="J68" s="80"/>
      <c r="K68" s="39" t="str">
        <f>Results!C64</f>
        <v>C14</v>
      </c>
      <c r="L68" s="39" t="str">
        <f>Results!B64</f>
        <v>hsa-miR-888-5p</v>
      </c>
      <c r="M68" s="79" t="e">
        <f>Results!F64</f>
        <v>#DIV/0!</v>
      </c>
      <c r="N68" s="79" t="e">
        <f>Results!G64</f>
        <v>#DIV/0!</v>
      </c>
      <c r="P68" s="65"/>
      <c r="Q68" s="65"/>
      <c r="R68" s="65"/>
      <c r="S68" s="65"/>
      <c r="T68" s="65"/>
    </row>
    <row r="69" customHeight="1" spans="10:20">
      <c r="J69" s="80"/>
      <c r="K69" s="39" t="str">
        <f>Results!C65</f>
        <v>C15</v>
      </c>
      <c r="L69" s="39" t="str">
        <f>Results!B65</f>
        <v>hsa-miR-1207-5p</v>
      </c>
      <c r="M69" s="79" t="e">
        <f>Results!F65</f>
        <v>#DIV/0!</v>
      </c>
      <c r="N69" s="79" t="e">
        <f>Results!G65</f>
        <v>#DIV/0!</v>
      </c>
      <c r="P69" s="65"/>
      <c r="Q69" s="65"/>
      <c r="R69" s="65"/>
      <c r="S69" s="65"/>
      <c r="T69" s="65"/>
    </row>
    <row r="70" customHeight="1" spans="10:20">
      <c r="J70" s="80"/>
      <c r="K70" s="39" t="str">
        <f>Results!C66</f>
        <v>C16</v>
      </c>
      <c r="L70" s="39" t="str">
        <f>Results!B66</f>
        <v>hsa-miR-130a-3p</v>
      </c>
      <c r="M70" s="79" t="e">
        <f>Results!F66</f>
        <v>#DIV/0!</v>
      </c>
      <c r="N70" s="79" t="e">
        <f>Results!G66</f>
        <v>#DIV/0!</v>
      </c>
      <c r="P70" s="65"/>
      <c r="Q70" s="65"/>
      <c r="R70" s="65"/>
      <c r="S70" s="65"/>
      <c r="T70" s="65"/>
    </row>
    <row r="71" customHeight="1" spans="10:20">
      <c r="J71" s="80"/>
      <c r="K71" s="39" t="str">
        <f>Results!C67</f>
        <v>C17</v>
      </c>
      <c r="L71" s="39" t="str">
        <f>Results!B67</f>
        <v>hsa-miR-1208</v>
      </c>
      <c r="M71" s="79" t="e">
        <f>Results!F67</f>
        <v>#DIV/0!</v>
      </c>
      <c r="N71" s="79" t="e">
        <f>Results!G67</f>
        <v>#DIV/0!</v>
      </c>
      <c r="P71" s="65"/>
      <c r="Q71" s="65"/>
      <c r="R71" s="65"/>
      <c r="S71" s="65"/>
      <c r="T71" s="65"/>
    </row>
    <row r="72" customHeight="1" spans="10:20">
      <c r="J72" s="80"/>
      <c r="K72" s="39" t="str">
        <f>Results!C68</f>
        <v>C18</v>
      </c>
      <c r="L72" s="39" t="str">
        <f>Results!B68</f>
        <v>hsa-miR-30a-5p</v>
      </c>
      <c r="M72" s="79" t="e">
        <f>Results!F68</f>
        <v>#DIV/0!</v>
      </c>
      <c r="N72" s="79" t="e">
        <f>Results!G68</f>
        <v>#DIV/0!</v>
      </c>
      <c r="P72" s="65"/>
      <c r="Q72" s="65"/>
      <c r="R72" s="65"/>
      <c r="S72" s="65"/>
      <c r="T72" s="65"/>
    </row>
    <row r="73" customHeight="1" spans="10:20">
      <c r="J73" s="80"/>
      <c r="K73" s="39" t="str">
        <f>Results!C69</f>
        <v>C19</v>
      </c>
      <c r="L73" s="39" t="str">
        <f>Results!B69</f>
        <v>hsa-miR-122-5p</v>
      </c>
      <c r="M73" s="79" t="e">
        <f>Results!F69</f>
        <v>#DIV/0!</v>
      </c>
      <c r="N73" s="79" t="e">
        <f>Results!G69</f>
        <v>#DIV/0!</v>
      </c>
      <c r="P73" s="65"/>
      <c r="Q73" s="65"/>
      <c r="R73" s="65"/>
      <c r="S73" s="65"/>
      <c r="T73" s="65"/>
    </row>
    <row r="74" customHeight="1" spans="10:20">
      <c r="J74" s="80"/>
      <c r="K74" s="39" t="str">
        <f>Results!C70</f>
        <v>C20</v>
      </c>
      <c r="L74" s="39" t="str">
        <f>Results!B70</f>
        <v>hsa-miR-144-3p</v>
      </c>
      <c r="M74" s="79" t="e">
        <f>Results!F70</f>
        <v>#DIV/0!</v>
      </c>
      <c r="N74" s="79" t="e">
        <f>Results!G70</f>
        <v>#DIV/0!</v>
      </c>
      <c r="P74" s="65"/>
      <c r="Q74" s="65"/>
      <c r="R74" s="65"/>
      <c r="S74" s="65"/>
      <c r="T74" s="65"/>
    </row>
    <row r="75" customHeight="1" spans="10:20">
      <c r="J75" s="80"/>
      <c r="K75" s="39" t="str">
        <f>Results!C71</f>
        <v>C21</v>
      </c>
      <c r="L75" s="39" t="str">
        <f>Results!B71</f>
        <v>hsa-miR-1224-3p</v>
      </c>
      <c r="M75" s="79" t="e">
        <f>Results!F71</f>
        <v>#DIV/0!</v>
      </c>
      <c r="N75" s="79" t="e">
        <f>Results!G71</f>
        <v>#DIV/0!</v>
      </c>
      <c r="P75" s="65"/>
      <c r="Q75" s="65"/>
      <c r="R75" s="65"/>
      <c r="S75" s="65"/>
      <c r="T75" s="65"/>
    </row>
    <row r="76" customHeight="1" spans="10:20">
      <c r="J76" s="80"/>
      <c r="K76" s="39" t="str">
        <f>Results!C72</f>
        <v>C22</v>
      </c>
      <c r="L76" s="39" t="str">
        <f>Results!B72</f>
        <v>hsa-miR-34c-5p</v>
      </c>
      <c r="M76" s="79" t="e">
        <f>Results!F72</f>
        <v>#DIV/0!</v>
      </c>
      <c r="N76" s="79" t="e">
        <f>Results!G72</f>
        <v>#DIV/0!</v>
      </c>
      <c r="P76" s="65"/>
      <c r="Q76" s="65"/>
      <c r="R76" s="65"/>
      <c r="S76" s="65"/>
      <c r="T76" s="65"/>
    </row>
    <row r="77" customHeight="1" spans="10:20">
      <c r="J77" s="80"/>
      <c r="K77" s="39" t="str">
        <f>Results!C73</f>
        <v>C23</v>
      </c>
      <c r="L77" s="39" t="str">
        <f>Results!B73</f>
        <v>hsa-miR-1224-5p</v>
      </c>
      <c r="M77" s="79" t="e">
        <f>Results!F73</f>
        <v>#DIV/0!</v>
      </c>
      <c r="N77" s="79" t="e">
        <f>Results!G73</f>
        <v>#DIV/0!</v>
      </c>
      <c r="P77" s="65"/>
      <c r="Q77" s="65"/>
      <c r="R77" s="65"/>
      <c r="S77" s="65"/>
      <c r="T77" s="65"/>
    </row>
    <row r="78" customHeight="1" spans="10:20">
      <c r="J78" s="80"/>
      <c r="K78" s="39" t="str">
        <f>Results!C74</f>
        <v>C24</v>
      </c>
      <c r="L78" s="39" t="str">
        <f>Results!B74</f>
        <v>hsa-miR-30e-5p</v>
      </c>
      <c r="M78" s="79" t="e">
        <f>Results!F74</f>
        <v>#DIV/0!</v>
      </c>
      <c r="N78" s="79" t="e">
        <f>Results!G74</f>
        <v>#DIV/0!</v>
      </c>
      <c r="P78" s="65"/>
      <c r="Q78" s="65"/>
      <c r="R78" s="65"/>
      <c r="S78" s="65"/>
      <c r="T78" s="65"/>
    </row>
    <row r="79" customHeight="1" spans="10:20">
      <c r="J79" s="80"/>
      <c r="K79" s="39" t="str">
        <f>Results!C75</f>
        <v>D01</v>
      </c>
      <c r="L79" s="39" t="str">
        <f>Results!B75</f>
        <v>hsa-miR-548m</v>
      </c>
      <c r="M79" s="79" t="e">
        <f>Results!F75</f>
        <v>#DIV/0!</v>
      </c>
      <c r="N79" s="79" t="e">
        <f>Results!G75</f>
        <v>#DIV/0!</v>
      </c>
      <c r="P79" s="65"/>
      <c r="Q79" s="65"/>
      <c r="R79" s="65"/>
      <c r="S79" s="65"/>
      <c r="T79" s="65"/>
    </row>
    <row r="80" customHeight="1" spans="10:20">
      <c r="J80" s="80"/>
      <c r="K80" s="39" t="str">
        <f>Results!C76</f>
        <v>D02</v>
      </c>
      <c r="L80" s="39" t="str">
        <f>Results!B76</f>
        <v>hsa-miR-520d-5p</v>
      </c>
      <c r="M80" s="79" t="e">
        <f>Results!F76</f>
        <v>#DIV/0!</v>
      </c>
      <c r="N80" s="79" t="e">
        <f>Results!G76</f>
        <v>#DIV/0!</v>
      </c>
      <c r="P80" s="65"/>
      <c r="Q80" s="65"/>
      <c r="R80" s="65"/>
      <c r="S80" s="65"/>
      <c r="T80" s="65"/>
    </row>
    <row r="81" customHeight="1" spans="10:20">
      <c r="J81" s="80"/>
      <c r="K81" s="39" t="str">
        <f>Results!C77</f>
        <v>D03</v>
      </c>
      <c r="L81" s="39" t="str">
        <f>Results!B77</f>
        <v>hsa-miR-593-3p</v>
      </c>
      <c r="M81" s="79" t="e">
        <f>Results!F77</f>
        <v>#DIV/0!</v>
      </c>
      <c r="N81" s="79" t="e">
        <f>Results!G77</f>
        <v>#DIV/0!</v>
      </c>
      <c r="P81" s="65"/>
      <c r="Q81" s="65"/>
      <c r="R81" s="65"/>
      <c r="S81" s="65"/>
      <c r="T81" s="65"/>
    </row>
    <row r="82" customHeight="1" spans="10:20">
      <c r="J82" s="80"/>
      <c r="K82" s="39" t="str">
        <f>Results!C78</f>
        <v>D04</v>
      </c>
      <c r="L82" s="39" t="str">
        <f>Results!B78</f>
        <v>hsa-miR-219-2-3p</v>
      </c>
      <c r="M82" s="79" t="e">
        <f>Results!F78</f>
        <v>#DIV/0!</v>
      </c>
      <c r="N82" s="79" t="e">
        <f>Results!G78</f>
        <v>#DIV/0!</v>
      </c>
      <c r="P82" s="65"/>
      <c r="Q82" s="65"/>
      <c r="R82" s="65"/>
      <c r="S82" s="65"/>
      <c r="T82" s="65"/>
    </row>
    <row r="83" customHeight="1" spans="10:20">
      <c r="J83" s="80"/>
      <c r="K83" s="39" t="str">
        <f>Results!C79</f>
        <v>D05</v>
      </c>
      <c r="L83" s="39" t="str">
        <f>Results!B79</f>
        <v>hsa-miR-645</v>
      </c>
      <c r="M83" s="79" t="e">
        <f>Results!F79</f>
        <v>#DIV/0!</v>
      </c>
      <c r="N83" s="79" t="e">
        <f>Results!G79</f>
        <v>#DIV/0!</v>
      </c>
      <c r="P83" s="65"/>
      <c r="Q83" s="65"/>
      <c r="R83" s="65"/>
      <c r="S83" s="65"/>
      <c r="T83" s="65"/>
    </row>
    <row r="84" customHeight="1" spans="10:20">
      <c r="J84" s="80"/>
      <c r="K84" s="39" t="str">
        <f>Results!C80</f>
        <v>D06</v>
      </c>
      <c r="L84" s="39" t="str">
        <f>Results!B80</f>
        <v>hsa-miR-488-3p</v>
      </c>
      <c r="M84" s="79" t="e">
        <f>Results!F80</f>
        <v>#DIV/0!</v>
      </c>
      <c r="N84" s="79" t="e">
        <f>Results!G80</f>
        <v>#DIV/0!</v>
      </c>
      <c r="P84" s="65"/>
      <c r="Q84" s="65"/>
      <c r="R84" s="65"/>
      <c r="S84" s="65"/>
      <c r="T84" s="65"/>
    </row>
    <row r="85" customHeight="1" spans="10:20">
      <c r="J85" s="80"/>
      <c r="K85" s="39" t="str">
        <f>Results!C81</f>
        <v>D07</v>
      </c>
      <c r="L85" s="39" t="str">
        <f>Results!B81</f>
        <v>hsa-miR-643</v>
      </c>
      <c r="M85" s="79" t="e">
        <f>Results!F81</f>
        <v>#DIV/0!</v>
      </c>
      <c r="N85" s="79" t="e">
        <f>Results!G81</f>
        <v>#DIV/0!</v>
      </c>
      <c r="P85" s="65"/>
      <c r="Q85" s="65"/>
      <c r="R85" s="65"/>
      <c r="S85" s="65"/>
      <c r="T85" s="65"/>
    </row>
    <row r="86" customHeight="1" spans="10:20">
      <c r="J86" s="80"/>
      <c r="K86" s="39" t="str">
        <f>Results!C82</f>
        <v>D08</v>
      </c>
      <c r="L86" s="39" t="str">
        <f>Results!B82</f>
        <v>hsa-miR-1246</v>
      </c>
      <c r="M86" s="79" t="e">
        <f>Results!F82</f>
        <v>#DIV/0!</v>
      </c>
      <c r="N86" s="79" t="e">
        <f>Results!G82</f>
        <v>#DIV/0!</v>
      </c>
      <c r="P86" s="65"/>
      <c r="Q86" s="65"/>
      <c r="R86" s="65"/>
      <c r="S86" s="65"/>
      <c r="T86" s="65"/>
    </row>
    <row r="87" customHeight="1" spans="10:20">
      <c r="J87" s="80"/>
      <c r="K87" s="39" t="str">
        <f>Results!C83</f>
        <v>D09</v>
      </c>
      <c r="L87" s="39" t="str">
        <f>Results!B83</f>
        <v>hsa-miR-329</v>
      </c>
      <c r="M87" s="79" t="e">
        <f>Results!F83</f>
        <v>#DIV/0!</v>
      </c>
      <c r="N87" s="79" t="e">
        <f>Results!G83</f>
        <v>#DIV/0!</v>
      </c>
      <c r="P87" s="65"/>
      <c r="Q87" s="65"/>
      <c r="R87" s="65"/>
      <c r="S87" s="65"/>
      <c r="T87" s="65"/>
    </row>
    <row r="88" customHeight="1" spans="10:20">
      <c r="J88" s="80"/>
      <c r="K88" s="39" t="str">
        <f>Results!C84</f>
        <v>D10</v>
      </c>
      <c r="L88" s="39" t="str">
        <f>Results!B84</f>
        <v>hsa-miR-1257</v>
      </c>
      <c r="M88" s="79" t="e">
        <f>Results!F84</f>
        <v>#DIV/0!</v>
      </c>
      <c r="N88" s="79" t="e">
        <f>Results!G84</f>
        <v>#DIV/0!</v>
      </c>
      <c r="P88" s="65"/>
      <c r="Q88" s="65"/>
      <c r="R88" s="65"/>
      <c r="S88" s="65"/>
      <c r="T88" s="65"/>
    </row>
    <row r="89" customHeight="1" spans="10:20">
      <c r="J89" s="80"/>
      <c r="K89" s="39" t="str">
        <f>Results!C85</f>
        <v>D11</v>
      </c>
      <c r="L89" s="39" t="str">
        <f>Results!B85</f>
        <v>hsa-miR-539-5p</v>
      </c>
      <c r="M89" s="79" t="e">
        <f>Results!F85</f>
        <v>#DIV/0!</v>
      </c>
      <c r="N89" s="79" t="e">
        <f>Results!G85</f>
        <v>#DIV/0!</v>
      </c>
      <c r="P89" s="65"/>
      <c r="Q89" s="65"/>
      <c r="R89" s="65"/>
      <c r="S89" s="65"/>
      <c r="T89" s="65"/>
    </row>
    <row r="90" customHeight="1" spans="10:20">
      <c r="J90" s="80"/>
      <c r="K90" s="39" t="str">
        <f>Results!C86</f>
        <v>D12</v>
      </c>
      <c r="L90" s="39" t="str">
        <f>Results!B86</f>
        <v>hsa-miR-220c</v>
      </c>
      <c r="M90" s="79" t="e">
        <f>Results!F86</f>
        <v>#DIV/0!</v>
      </c>
      <c r="N90" s="79" t="e">
        <f>Results!G86</f>
        <v>#DIV/0!</v>
      </c>
      <c r="P90" s="65"/>
      <c r="Q90" s="65"/>
      <c r="R90" s="65"/>
      <c r="S90" s="65"/>
      <c r="T90" s="65"/>
    </row>
    <row r="91" customHeight="1" spans="10:20">
      <c r="J91" s="80"/>
      <c r="K91" s="39" t="str">
        <f>Results!C87</f>
        <v>D13</v>
      </c>
      <c r="L91" s="39" t="str">
        <f>Results!B87</f>
        <v>hsa-miR-365a-3p</v>
      </c>
      <c r="M91" s="79" t="e">
        <f>Results!F87</f>
        <v>#DIV/0!</v>
      </c>
      <c r="N91" s="79" t="e">
        <f>Results!G87</f>
        <v>#DIV/0!</v>
      </c>
      <c r="P91" s="65"/>
      <c r="Q91" s="65"/>
      <c r="R91" s="65"/>
      <c r="S91" s="65"/>
      <c r="T91" s="65"/>
    </row>
    <row r="92" customHeight="1" spans="10:20">
      <c r="J92" s="80"/>
      <c r="K92" s="39" t="str">
        <f>Results!C88</f>
        <v>D14</v>
      </c>
      <c r="L92" s="39" t="str">
        <f>Results!B88</f>
        <v>hsa-miR-1299</v>
      </c>
      <c r="M92" s="79" t="e">
        <f>Results!F88</f>
        <v>#DIV/0!</v>
      </c>
      <c r="N92" s="79" t="e">
        <f>Results!G88</f>
        <v>#DIV/0!</v>
      </c>
      <c r="P92" s="65"/>
      <c r="Q92" s="65"/>
      <c r="R92" s="65"/>
      <c r="S92" s="65"/>
      <c r="T92" s="65"/>
    </row>
    <row r="93" customHeight="1" spans="10:20">
      <c r="J93" s="80"/>
      <c r="K93" s="39" t="str">
        <f>Results!C89</f>
        <v>D15</v>
      </c>
      <c r="L93" s="39" t="str">
        <f>Results!B89</f>
        <v>hsa-miR-944</v>
      </c>
      <c r="M93" s="79" t="e">
        <f>Results!F89</f>
        <v>#DIV/0!</v>
      </c>
      <c r="N93" s="79" t="e">
        <f>Results!G89</f>
        <v>#DIV/0!</v>
      </c>
      <c r="P93" s="65"/>
      <c r="Q93" s="65"/>
      <c r="R93" s="65"/>
      <c r="S93" s="65"/>
      <c r="T93" s="65"/>
    </row>
    <row r="94" customHeight="1" spans="10:20">
      <c r="J94" s="80"/>
      <c r="K94" s="39" t="str">
        <f>Results!C90</f>
        <v>D16</v>
      </c>
      <c r="L94" s="39" t="str">
        <f>Results!B90</f>
        <v>hsa-miR-1308</v>
      </c>
      <c r="M94" s="79" t="e">
        <f>Results!F90</f>
        <v>#DIV/0!</v>
      </c>
      <c r="N94" s="79" t="e">
        <f>Results!G90</f>
        <v>#DIV/0!</v>
      </c>
      <c r="P94" s="65"/>
      <c r="Q94" s="65"/>
      <c r="R94" s="65"/>
      <c r="S94" s="65"/>
      <c r="T94" s="65"/>
    </row>
    <row r="95" customHeight="1" spans="10:20">
      <c r="J95" s="80"/>
      <c r="K95" s="39" t="str">
        <f>Results!C91</f>
        <v>D17</v>
      </c>
      <c r="L95" s="39" t="str">
        <f>Results!B91</f>
        <v>hsa-miR-1256</v>
      </c>
      <c r="M95" s="79" t="e">
        <f>Results!F91</f>
        <v>#DIV/0!</v>
      </c>
      <c r="N95" s="79" t="e">
        <f>Results!G91</f>
        <v>#DIV/0!</v>
      </c>
      <c r="P95" s="65"/>
      <c r="Q95" s="65"/>
      <c r="R95" s="65"/>
      <c r="S95" s="65"/>
      <c r="T95" s="65"/>
    </row>
    <row r="96" customHeight="1" spans="10:16">
      <c r="J96" s="80"/>
      <c r="K96" s="39" t="str">
        <f>Results!C92</f>
        <v>D18</v>
      </c>
      <c r="L96" s="39" t="str">
        <f>Results!B92</f>
        <v>hsa-miR-509-5p</v>
      </c>
      <c r="M96" s="79" t="e">
        <f>Results!F92</f>
        <v>#DIV/0!</v>
      </c>
      <c r="N96" s="79" t="e">
        <f>Results!G92</f>
        <v>#DIV/0!</v>
      </c>
      <c r="O96" s="65"/>
      <c r="P96" s="65"/>
    </row>
    <row r="97" customHeight="1" spans="10:16">
      <c r="J97" s="80"/>
      <c r="K97" s="39" t="str">
        <f>Results!C93</f>
        <v>D19</v>
      </c>
      <c r="L97" s="39" t="str">
        <f>Results!B93</f>
        <v>hsa-miR-558</v>
      </c>
      <c r="M97" s="79" t="e">
        <f>Results!F93</f>
        <v>#DIV/0!</v>
      </c>
      <c r="N97" s="79" t="e">
        <f>Results!G93</f>
        <v>#DIV/0!</v>
      </c>
      <c r="O97" s="65"/>
      <c r="P97" s="65"/>
    </row>
    <row r="98" customHeight="1" spans="10:16">
      <c r="J98" s="80"/>
      <c r="K98" s="39" t="str">
        <f>Results!C94</f>
        <v>D20</v>
      </c>
      <c r="L98" s="39" t="str">
        <f>Results!B94</f>
        <v>hsa-miR-629-5p</v>
      </c>
      <c r="M98" s="79" t="e">
        <f>Results!F94</f>
        <v>#DIV/0!</v>
      </c>
      <c r="N98" s="79" t="e">
        <f>Results!G94</f>
        <v>#DIV/0!</v>
      </c>
      <c r="O98" s="65"/>
      <c r="P98" s="65"/>
    </row>
    <row r="99" customHeight="1" spans="10:16">
      <c r="J99" s="80"/>
      <c r="K99" s="39" t="str">
        <f>Results!C95</f>
        <v>D21</v>
      </c>
      <c r="L99" s="39" t="str">
        <f>Results!B95</f>
        <v>hsa-miR-362-3p</v>
      </c>
      <c r="M99" s="79" t="e">
        <f>Results!F95</f>
        <v>#DIV/0!</v>
      </c>
      <c r="N99" s="79" t="e">
        <f>Results!G95</f>
        <v>#DIV/0!</v>
      </c>
      <c r="O99" s="65"/>
      <c r="P99" s="65"/>
    </row>
    <row r="100" customHeight="1" spans="10:16">
      <c r="J100" s="80"/>
      <c r="K100" s="39" t="str">
        <f>Results!C96</f>
        <v>D22</v>
      </c>
      <c r="L100" s="39" t="str">
        <f>Results!B96</f>
        <v>hsa-miR-1267</v>
      </c>
      <c r="M100" s="79" t="e">
        <f>Results!F96</f>
        <v>#DIV/0!</v>
      </c>
      <c r="N100" s="79" t="e">
        <f>Results!G96</f>
        <v>#DIV/0!</v>
      </c>
      <c r="O100" s="65"/>
      <c r="P100" s="65"/>
    </row>
    <row r="101" customHeight="1" spans="10:16">
      <c r="J101" s="80"/>
      <c r="K101" s="39" t="str">
        <f>Results!C97</f>
        <v>D23</v>
      </c>
      <c r="L101" s="39" t="str">
        <f>Results!B97</f>
        <v>hsa-miR-552</v>
      </c>
      <c r="M101" s="79" t="e">
        <f>Results!F97</f>
        <v>#DIV/0!</v>
      </c>
      <c r="N101" s="79" t="e">
        <f>Results!G97</f>
        <v>#DIV/0!</v>
      </c>
      <c r="O101" s="65"/>
      <c r="P101" s="65"/>
    </row>
    <row r="102" customHeight="1" spans="10:16">
      <c r="J102" s="80"/>
      <c r="K102" s="39" t="str">
        <f>Results!C98</f>
        <v>D24</v>
      </c>
      <c r="L102" s="39" t="str">
        <f>Results!B98</f>
        <v>hsa-miR-147a</v>
      </c>
      <c r="M102" s="79" t="e">
        <f>Results!F98</f>
        <v>#DIV/0!</v>
      </c>
      <c r="N102" s="79" t="e">
        <f>Results!G98</f>
        <v>#DIV/0!</v>
      </c>
      <c r="O102" s="65"/>
      <c r="P102" s="65"/>
    </row>
    <row r="103" customHeight="1" spans="10:14">
      <c r="J103" s="80"/>
      <c r="K103" s="39" t="str">
        <f>Results!C99</f>
        <v>E01</v>
      </c>
      <c r="L103" s="39" t="str">
        <f>Results!B99</f>
        <v>hsa-miR-1225-3p</v>
      </c>
      <c r="M103" s="79" t="e">
        <f>Results!F99</f>
        <v>#DIV/0!</v>
      </c>
      <c r="N103" s="79" t="e">
        <f>Results!G99</f>
        <v>#DIV/0!</v>
      </c>
    </row>
    <row r="104" customHeight="1" spans="10:14">
      <c r="J104" s="80"/>
      <c r="K104" s="39" t="str">
        <f>Results!C100</f>
        <v>E02</v>
      </c>
      <c r="L104" s="39" t="str">
        <f>Results!B100</f>
        <v>hsa-miR-199b-5p</v>
      </c>
      <c r="M104" s="79" t="e">
        <f>Results!F100</f>
        <v>#DIV/0!</v>
      </c>
      <c r="N104" s="79" t="e">
        <f>Results!G100</f>
        <v>#DIV/0!</v>
      </c>
    </row>
    <row r="105" customHeight="1" spans="10:14">
      <c r="J105" s="80"/>
      <c r="K105" s="39" t="str">
        <f>Results!C101</f>
        <v>E03</v>
      </c>
      <c r="L105" s="39" t="str">
        <f>Results!B101</f>
        <v>hsa-miR-1226-3p</v>
      </c>
      <c r="M105" s="79" t="e">
        <f>Results!F101</f>
        <v>#DIV/0!</v>
      </c>
      <c r="N105" s="79" t="e">
        <f>Results!G101</f>
        <v>#DIV/0!</v>
      </c>
    </row>
    <row r="106" customHeight="1" spans="10:14">
      <c r="J106" s="80"/>
      <c r="K106" s="39" t="str">
        <f>Results!C102</f>
        <v>E04</v>
      </c>
      <c r="L106" s="39" t="str">
        <f>Results!B102</f>
        <v>hsa-miR-193b-3p</v>
      </c>
      <c r="M106" s="79" t="e">
        <f>Results!F102</f>
        <v>#DIV/0!</v>
      </c>
      <c r="N106" s="79" t="e">
        <f>Results!G102</f>
        <v>#DIV/0!</v>
      </c>
    </row>
    <row r="107" customHeight="1" spans="10:14">
      <c r="J107" s="80"/>
      <c r="K107" s="39" t="str">
        <f>Results!C103</f>
        <v>E05</v>
      </c>
      <c r="L107" s="39" t="str">
        <f>Results!B103</f>
        <v>hsa-miR-1227</v>
      </c>
      <c r="M107" s="79" t="e">
        <f>Results!F103</f>
        <v>#DIV/0!</v>
      </c>
      <c r="N107" s="79" t="e">
        <f>Results!G103</f>
        <v>#DIV/0!</v>
      </c>
    </row>
    <row r="108" customHeight="1" spans="10:14">
      <c r="J108" s="80"/>
      <c r="K108" s="39" t="str">
        <f>Results!C104</f>
        <v>E06</v>
      </c>
      <c r="L108" s="39" t="str">
        <f>Results!B104</f>
        <v>hsa-miR-31-5p</v>
      </c>
      <c r="M108" s="79" t="e">
        <f>Results!F104</f>
        <v>#DIV/0!</v>
      </c>
      <c r="N108" s="79" t="e">
        <f>Results!G104</f>
        <v>#DIV/0!</v>
      </c>
    </row>
    <row r="109" customHeight="1" spans="10:14">
      <c r="J109" s="80"/>
      <c r="K109" s="39" t="str">
        <f>Results!C105</f>
        <v>E07</v>
      </c>
      <c r="L109" s="39" t="str">
        <f>Results!B105</f>
        <v>hsa-miR-16-5p</v>
      </c>
      <c r="M109" s="79" t="e">
        <f>Results!F105</f>
        <v>#DIV/0!</v>
      </c>
      <c r="N109" s="79" t="e">
        <f>Results!G105</f>
        <v>#DIV/0!</v>
      </c>
    </row>
    <row r="110" customHeight="1" spans="10:14">
      <c r="J110" s="80"/>
      <c r="K110" s="39" t="str">
        <f>Results!C106</f>
        <v>E08</v>
      </c>
      <c r="L110" s="39" t="str">
        <f>Results!B106</f>
        <v>hsa-miR-30d-5p</v>
      </c>
      <c r="M110" s="79" t="e">
        <f>Results!F106</f>
        <v>#DIV/0!</v>
      </c>
      <c r="N110" s="79" t="e">
        <f>Results!G106</f>
        <v>#DIV/0!</v>
      </c>
    </row>
    <row r="111" customHeight="1" spans="10:14">
      <c r="J111" s="80"/>
      <c r="K111" s="39" t="str">
        <f>Results!C107</f>
        <v>E09</v>
      </c>
      <c r="L111" s="39" t="str">
        <f>Results!B107</f>
        <v>hsa-miR-124-3p</v>
      </c>
      <c r="M111" s="79" t="e">
        <f>Results!F107</f>
        <v>#DIV/0!</v>
      </c>
      <c r="N111" s="79" t="e">
        <f>Results!G107</f>
        <v>#DIV/0!</v>
      </c>
    </row>
    <row r="112" customHeight="1" spans="10:14">
      <c r="J112" s="80"/>
      <c r="K112" s="39" t="str">
        <f>Results!C108</f>
        <v>E10</v>
      </c>
      <c r="L112" s="39" t="str">
        <f>Results!B108</f>
        <v>hsa-miR-668</v>
      </c>
      <c r="M112" s="79" t="e">
        <f>Results!F108</f>
        <v>#DIV/0!</v>
      </c>
      <c r="N112" s="79" t="e">
        <f>Results!G108</f>
        <v>#DIV/0!</v>
      </c>
    </row>
    <row r="113" customHeight="1" spans="10:14">
      <c r="J113" s="80"/>
      <c r="K113" s="39" t="str">
        <f>Results!C109</f>
        <v>E11</v>
      </c>
      <c r="L113" s="39" t="str">
        <f>Results!B109</f>
        <v>hsa-miR-125a-5p</v>
      </c>
      <c r="M113" s="79" t="e">
        <f>Results!F109</f>
        <v>#DIV/0!</v>
      </c>
      <c r="N113" s="79" t="e">
        <f>Results!G109</f>
        <v>#DIV/0!</v>
      </c>
    </row>
    <row r="114" customHeight="1" spans="10:14">
      <c r="J114" s="80"/>
      <c r="K114" s="39" t="str">
        <f>Results!C110</f>
        <v>E12</v>
      </c>
      <c r="L114" s="39" t="str">
        <f>Results!B110</f>
        <v>hsa-miR-1249</v>
      </c>
      <c r="M114" s="79" t="e">
        <f>Results!F110</f>
        <v>#DIV/0!</v>
      </c>
      <c r="N114" s="79" t="e">
        <f>Results!G110</f>
        <v>#DIV/0!</v>
      </c>
    </row>
    <row r="115" customHeight="1" spans="10:14">
      <c r="J115" s="80"/>
      <c r="K115" s="39" t="str">
        <f>Results!C111</f>
        <v>E13</v>
      </c>
      <c r="L115" s="39" t="str">
        <f>Results!B111</f>
        <v>hsa-miR-125b-5p</v>
      </c>
      <c r="M115" s="79" t="e">
        <f>Results!F111</f>
        <v>#DIV/0!</v>
      </c>
      <c r="N115" s="79" t="e">
        <f>Results!G111</f>
        <v>#DIV/0!</v>
      </c>
    </row>
    <row r="116" customHeight="1" spans="10:14">
      <c r="J116" s="80"/>
      <c r="K116" s="39" t="str">
        <f>Results!C112</f>
        <v>E14</v>
      </c>
      <c r="L116" s="39" t="str">
        <f>Results!B112</f>
        <v>hsa-miR-638</v>
      </c>
      <c r="M116" s="79" t="e">
        <f>Results!F112</f>
        <v>#DIV/0!</v>
      </c>
      <c r="N116" s="79" t="e">
        <f>Results!G112</f>
        <v>#DIV/0!</v>
      </c>
    </row>
    <row r="117" customHeight="1" spans="10:14">
      <c r="J117" s="80"/>
      <c r="K117" s="39" t="str">
        <f>Results!C113</f>
        <v>E15</v>
      </c>
      <c r="L117" s="39" t="str">
        <f>Results!B113</f>
        <v>hsa-miR-137</v>
      </c>
      <c r="M117" s="79" t="e">
        <f>Results!F113</f>
        <v>#DIV/0!</v>
      </c>
      <c r="N117" s="79" t="e">
        <f>Results!G113</f>
        <v>#DIV/0!</v>
      </c>
    </row>
    <row r="118" customHeight="1" spans="10:14">
      <c r="J118" s="80"/>
      <c r="K118" s="39" t="str">
        <f>Results!C114</f>
        <v>E16</v>
      </c>
      <c r="L118" s="39" t="str">
        <f>Results!B114</f>
        <v>hsa-miR-612</v>
      </c>
      <c r="M118" s="79" t="e">
        <f>Results!F114</f>
        <v>#DIV/0!</v>
      </c>
      <c r="N118" s="79" t="e">
        <f>Results!G114</f>
        <v>#DIV/0!</v>
      </c>
    </row>
    <row r="119" customHeight="1" spans="10:14">
      <c r="J119" s="80"/>
      <c r="K119" s="39" t="str">
        <f>Results!C115</f>
        <v>E17</v>
      </c>
      <c r="L119" s="39" t="str">
        <f>Results!B115</f>
        <v>hsa-miR-139-5p</v>
      </c>
      <c r="M119" s="79" t="e">
        <f>Results!F115</f>
        <v>#DIV/0!</v>
      </c>
      <c r="N119" s="79" t="e">
        <f>Results!G115</f>
        <v>#DIV/0!</v>
      </c>
    </row>
    <row r="120" customHeight="1" spans="10:14">
      <c r="J120" s="80"/>
      <c r="K120" s="39" t="str">
        <f>Results!C116</f>
        <v>E18</v>
      </c>
      <c r="L120" s="39" t="str">
        <f>Results!B116</f>
        <v>hsa-miR-1277-3p</v>
      </c>
      <c r="M120" s="79" t="e">
        <f>Results!F116</f>
        <v>#DIV/0!</v>
      </c>
      <c r="N120" s="79" t="e">
        <f>Results!G116</f>
        <v>#DIV/0!</v>
      </c>
    </row>
    <row r="121" customHeight="1" spans="10:14">
      <c r="J121" s="80"/>
      <c r="K121" s="39" t="str">
        <f>Results!C117</f>
        <v>E19</v>
      </c>
      <c r="L121" s="39" t="str">
        <f>Results!B117</f>
        <v>hsa-miR-145-5p</v>
      </c>
      <c r="M121" s="79" t="e">
        <f>Results!F117</f>
        <v>#DIV/0!</v>
      </c>
      <c r="N121" s="79" t="e">
        <f>Results!G117</f>
        <v>#DIV/0!</v>
      </c>
    </row>
    <row r="122" customHeight="1" spans="10:14">
      <c r="J122" s="80"/>
      <c r="K122" s="39" t="str">
        <f>Results!C118</f>
        <v>E20</v>
      </c>
      <c r="L122" s="39" t="str">
        <f>Results!B118</f>
        <v>hsa-miR-302f</v>
      </c>
      <c r="M122" s="79" t="e">
        <f>Results!F118</f>
        <v>#DIV/0!</v>
      </c>
      <c r="N122" s="79" t="e">
        <f>Results!G118</f>
        <v>#DIV/0!</v>
      </c>
    </row>
    <row r="123" customHeight="1" spans="10:14">
      <c r="J123" s="80"/>
      <c r="K123" s="39" t="str">
        <f>Results!C119</f>
        <v>E21</v>
      </c>
      <c r="L123" s="39" t="str">
        <f>Results!B119</f>
        <v>hsa-miR-149-5p</v>
      </c>
      <c r="M123" s="79" t="e">
        <f>Results!F119</f>
        <v>#DIV/0!</v>
      </c>
      <c r="N123" s="79" t="e">
        <f>Results!G119</f>
        <v>#DIV/0!</v>
      </c>
    </row>
    <row r="124" customHeight="1" spans="10:14">
      <c r="J124" s="80"/>
      <c r="K124" s="39" t="str">
        <f>Results!C120</f>
        <v>E22</v>
      </c>
      <c r="L124" s="39" t="str">
        <f>Results!B120</f>
        <v>hsa-miR-548f</v>
      </c>
      <c r="M124" s="79" t="e">
        <f>Results!F120</f>
        <v>#DIV/0!</v>
      </c>
      <c r="N124" s="79" t="e">
        <f>Results!G120</f>
        <v>#DIV/0!</v>
      </c>
    </row>
    <row r="125" customHeight="1" spans="10:14">
      <c r="J125" s="80"/>
      <c r="K125" s="39" t="str">
        <f>Results!C121</f>
        <v>E23</v>
      </c>
      <c r="L125" s="39" t="str">
        <f>Results!B121</f>
        <v>hsa-miR-153</v>
      </c>
      <c r="M125" s="79" t="e">
        <f>Results!F121</f>
        <v>#DIV/0!</v>
      </c>
      <c r="N125" s="79" t="e">
        <f>Results!G121</f>
        <v>#DIV/0!</v>
      </c>
    </row>
    <row r="126" customHeight="1" spans="10:14">
      <c r="J126" s="80"/>
      <c r="K126" s="39" t="str">
        <f>Results!C122</f>
        <v>E24</v>
      </c>
      <c r="L126" s="39" t="str">
        <f>Results!B122</f>
        <v>hsa-miR-548g-3p</v>
      </c>
      <c r="M126" s="79" t="e">
        <f>Results!F122</f>
        <v>#DIV/0!</v>
      </c>
      <c r="N126" s="79" t="e">
        <f>Results!G122</f>
        <v>#DIV/0!</v>
      </c>
    </row>
    <row r="127" customHeight="1" spans="10:14">
      <c r="J127" s="80"/>
      <c r="K127" s="39" t="str">
        <f>Results!C123</f>
        <v>F01</v>
      </c>
      <c r="L127" s="39" t="str">
        <f>Results!B123</f>
        <v>hsa-miR-222-3p</v>
      </c>
      <c r="M127" s="79" t="e">
        <f>Results!F123</f>
        <v>#DIV/0!</v>
      </c>
      <c r="N127" s="79" t="e">
        <f>Results!G123</f>
        <v>#DIV/0!</v>
      </c>
    </row>
    <row r="128" customHeight="1" spans="10:14">
      <c r="J128" s="80"/>
      <c r="K128" s="39" t="str">
        <f>Results!C124</f>
        <v>F02</v>
      </c>
      <c r="L128" s="39" t="str">
        <f>Results!B124</f>
        <v>hsa-miR-512-3p</v>
      </c>
      <c r="M128" s="79" t="e">
        <f>Results!F124</f>
        <v>#DIV/0!</v>
      </c>
      <c r="N128" s="79" t="e">
        <f>Results!G124</f>
        <v>#DIV/0!</v>
      </c>
    </row>
    <row r="129" customHeight="1" spans="10:14">
      <c r="J129" s="80"/>
      <c r="K129" s="39" t="str">
        <f>Results!C125</f>
        <v>F03</v>
      </c>
      <c r="L129" s="39" t="str">
        <f>Results!B125</f>
        <v>hsa-miR-491-3p</v>
      </c>
      <c r="M129" s="79" t="e">
        <f>Results!F125</f>
        <v>#DIV/0!</v>
      </c>
      <c r="N129" s="79" t="e">
        <f>Results!G125</f>
        <v>#DIV/0!</v>
      </c>
    </row>
    <row r="130" customHeight="1" spans="10:14">
      <c r="J130" s="80"/>
      <c r="K130" s="39" t="str">
        <f>Results!C126</f>
        <v>F04</v>
      </c>
      <c r="L130" s="39" t="str">
        <f>Results!B126</f>
        <v>hsa-miR-567</v>
      </c>
      <c r="M130" s="79" t="e">
        <f>Results!F126</f>
        <v>#DIV/0!</v>
      </c>
      <c r="N130" s="79" t="e">
        <f>Results!G126</f>
        <v>#DIV/0!</v>
      </c>
    </row>
    <row r="131" customHeight="1" spans="10:14">
      <c r="J131" s="80"/>
      <c r="K131" s="39" t="str">
        <f>Results!C127</f>
        <v>F05</v>
      </c>
      <c r="L131" s="39" t="str">
        <f>Results!B127</f>
        <v>hsa-miR-553</v>
      </c>
      <c r="M131" s="79" t="e">
        <f>Results!F127</f>
        <v>#DIV/0!</v>
      </c>
      <c r="N131" s="79" t="e">
        <f>Results!G127</f>
        <v>#DIV/0!</v>
      </c>
    </row>
    <row r="132" customHeight="1" spans="10:14">
      <c r="J132" s="80"/>
      <c r="K132" s="39" t="str">
        <f>Results!C128</f>
        <v>F06</v>
      </c>
      <c r="L132" s="39" t="str">
        <f>Results!B128</f>
        <v>hsa-miR-603</v>
      </c>
      <c r="M132" s="79" t="e">
        <f>Results!F128</f>
        <v>#DIV/0!</v>
      </c>
      <c r="N132" s="79" t="e">
        <f>Results!G128</f>
        <v>#DIV/0!</v>
      </c>
    </row>
    <row r="133" customHeight="1" spans="10:14">
      <c r="J133" s="80"/>
      <c r="K133" s="39" t="str">
        <f>Results!C129</f>
        <v>F07</v>
      </c>
      <c r="L133" s="39" t="str">
        <f>Results!B129</f>
        <v>hsa-miR-651</v>
      </c>
      <c r="M133" s="79" t="e">
        <f>Results!F129</f>
        <v>#DIV/0!</v>
      </c>
      <c r="N133" s="79" t="e">
        <f>Results!G129</f>
        <v>#DIV/0!</v>
      </c>
    </row>
    <row r="134" customHeight="1" spans="10:14">
      <c r="J134" s="80"/>
      <c r="K134" s="39" t="str">
        <f>Results!C130</f>
        <v>F08</v>
      </c>
      <c r="L134" s="39" t="str">
        <f>Results!B130</f>
        <v>hsa-miR-371a-5p</v>
      </c>
      <c r="M134" s="79" t="e">
        <f>Results!F130</f>
        <v>#DIV/0!</v>
      </c>
      <c r="N134" s="79" t="e">
        <f>Results!G130</f>
        <v>#DIV/0!</v>
      </c>
    </row>
    <row r="135" customHeight="1" spans="10:14">
      <c r="J135" s="80"/>
      <c r="K135" s="39" t="str">
        <f>Results!C131</f>
        <v>F09</v>
      </c>
      <c r="L135" s="39" t="str">
        <f>Results!B131</f>
        <v>hsa-miR-506-3p</v>
      </c>
      <c r="M135" s="79" t="e">
        <f>Results!F131</f>
        <v>#DIV/0!</v>
      </c>
      <c r="N135" s="79" t="e">
        <f>Results!G131</f>
        <v>#DIV/0!</v>
      </c>
    </row>
    <row r="136" customHeight="1" spans="10:14">
      <c r="J136" s="80"/>
      <c r="K136" s="39" t="str">
        <f>Results!C132</f>
        <v>F10</v>
      </c>
      <c r="L136" s="39" t="str">
        <f>Results!B132</f>
        <v>hsa-miR-367-3p</v>
      </c>
      <c r="M136" s="79" t="e">
        <f>Results!F132</f>
        <v>#DIV/0!</v>
      </c>
      <c r="N136" s="79" t="e">
        <f>Results!G132</f>
        <v>#DIV/0!</v>
      </c>
    </row>
    <row r="137" customHeight="1" spans="10:14">
      <c r="J137" s="80"/>
      <c r="K137" s="39" t="str">
        <f>Results!C133</f>
        <v>F11</v>
      </c>
      <c r="L137" s="39" t="str">
        <f>Results!B133</f>
        <v>hsa-miR-1244</v>
      </c>
      <c r="M137" s="79" t="e">
        <f>Results!F133</f>
        <v>#DIV/0!</v>
      </c>
      <c r="N137" s="79" t="e">
        <f>Results!G133</f>
        <v>#DIV/0!</v>
      </c>
    </row>
    <row r="138" customHeight="1" spans="10:14">
      <c r="J138" s="80"/>
      <c r="K138" s="39" t="str">
        <f>Results!C134</f>
        <v>F12</v>
      </c>
      <c r="L138" s="39" t="str">
        <f>Results!B134</f>
        <v>hsa-miR-545-3p</v>
      </c>
      <c r="M138" s="79" t="e">
        <f>Results!F134</f>
        <v>#DIV/0!</v>
      </c>
      <c r="N138" s="79" t="e">
        <f>Results!G134</f>
        <v>#DIV/0!</v>
      </c>
    </row>
    <row r="139" customHeight="1" spans="10:14">
      <c r="J139" s="80"/>
      <c r="K139" s="39" t="str">
        <f>Results!C135</f>
        <v>F13</v>
      </c>
      <c r="L139" s="39" t="str">
        <f>Results!B135</f>
        <v>hsa-miR-146b-5p</v>
      </c>
      <c r="M139" s="79" t="e">
        <f>Results!F135</f>
        <v>#DIV/0!</v>
      </c>
      <c r="N139" s="79" t="e">
        <f>Results!G135</f>
        <v>#DIV/0!</v>
      </c>
    </row>
    <row r="140" customHeight="1" spans="10:14">
      <c r="J140" s="80"/>
      <c r="K140" s="39" t="str">
        <f>Results!C136</f>
        <v>F14</v>
      </c>
      <c r="L140" s="39" t="str">
        <f>Results!B136</f>
        <v>hsa-miR-518f-3p</v>
      </c>
      <c r="M140" s="79" t="e">
        <f>Results!F136</f>
        <v>#DIV/0!</v>
      </c>
      <c r="N140" s="79" t="e">
        <f>Results!G136</f>
        <v>#DIV/0!</v>
      </c>
    </row>
    <row r="141" customHeight="1" spans="10:14">
      <c r="J141" s="80"/>
      <c r="K141" s="39" t="str">
        <f>Results!C137</f>
        <v>F15</v>
      </c>
      <c r="L141" s="39" t="str">
        <f>Results!B137</f>
        <v>hsa-miR-151a-5p</v>
      </c>
      <c r="M141" s="79" t="e">
        <f>Results!F137</f>
        <v>#DIV/0!</v>
      </c>
      <c r="N141" s="79" t="e">
        <f>Results!G137</f>
        <v>#DIV/0!</v>
      </c>
    </row>
    <row r="142" customHeight="1" spans="10:14">
      <c r="J142" s="80"/>
      <c r="K142" s="39" t="str">
        <f>Results!C138</f>
        <v>F16</v>
      </c>
      <c r="L142" s="39" t="str">
        <f>Results!B138</f>
        <v>hsa-miR-95</v>
      </c>
      <c r="M142" s="79" t="e">
        <f>Results!F138</f>
        <v>#DIV/0!</v>
      </c>
      <c r="N142" s="79" t="e">
        <f>Results!G138</f>
        <v>#DIV/0!</v>
      </c>
    </row>
    <row r="143" customHeight="1" spans="10:14">
      <c r="J143" s="80"/>
      <c r="K143" s="39" t="str">
        <f>Results!C139</f>
        <v>F17</v>
      </c>
      <c r="L143" s="39" t="str">
        <f>Results!B139</f>
        <v>hsa-miR-582-5p</v>
      </c>
      <c r="M143" s="79" t="e">
        <f>Results!F139</f>
        <v>#DIV/0!</v>
      </c>
      <c r="N143" s="79" t="e">
        <f>Results!G139</f>
        <v>#DIV/0!</v>
      </c>
    </row>
    <row r="144" customHeight="1" spans="10:14">
      <c r="J144" s="80"/>
      <c r="K144" s="39" t="str">
        <f>Results!C140</f>
        <v>F18</v>
      </c>
      <c r="L144" s="39" t="str">
        <f>Results!B140</f>
        <v>hsa-miR-510</v>
      </c>
      <c r="M144" s="79" t="e">
        <f>Results!F140</f>
        <v>#DIV/0!</v>
      </c>
      <c r="N144" s="79" t="e">
        <f>Results!G140</f>
        <v>#DIV/0!</v>
      </c>
    </row>
    <row r="145" customHeight="1" spans="10:14">
      <c r="J145" s="80"/>
      <c r="K145" s="39" t="str">
        <f>Results!C141</f>
        <v>F19</v>
      </c>
      <c r="L145" s="39" t="str">
        <f>Results!B141</f>
        <v>hsa-miR-1261</v>
      </c>
      <c r="M145" s="79" t="e">
        <f>Results!F141</f>
        <v>#DIV/0!</v>
      </c>
      <c r="N145" s="79" t="e">
        <f>Results!G141</f>
        <v>#DIV/0!</v>
      </c>
    </row>
    <row r="146" customHeight="1" spans="10:14">
      <c r="J146" s="80"/>
      <c r="K146" s="39" t="str">
        <f>Results!C142</f>
        <v>F20</v>
      </c>
      <c r="L146" s="39" t="str">
        <f>Results!B142</f>
        <v>hsa-miR-876-5p</v>
      </c>
      <c r="M146" s="79" t="e">
        <f>Results!F142</f>
        <v>#DIV/0!</v>
      </c>
      <c r="N146" s="79" t="e">
        <f>Results!G142</f>
        <v>#DIV/0!</v>
      </c>
    </row>
    <row r="147" customHeight="1" spans="10:14">
      <c r="J147" s="80"/>
      <c r="K147" s="39" t="str">
        <f>Results!C143</f>
        <v>F21</v>
      </c>
      <c r="L147" s="39" t="str">
        <f>Results!B143</f>
        <v>hsa-miR-1302</v>
      </c>
      <c r="M147" s="79" t="e">
        <f>Results!F143</f>
        <v>#DIV/0!</v>
      </c>
      <c r="N147" s="79" t="e">
        <f>Results!G143</f>
        <v>#DIV/0!</v>
      </c>
    </row>
    <row r="148" customHeight="1" spans="10:14">
      <c r="J148" s="80"/>
      <c r="K148" s="39" t="str">
        <f>Results!C144</f>
        <v>F22</v>
      </c>
      <c r="L148" s="39" t="str">
        <f>Results!B144</f>
        <v>hsa-miR-892a</v>
      </c>
      <c r="M148" s="79" t="e">
        <f>Results!F144</f>
        <v>#DIV/0!</v>
      </c>
      <c r="N148" s="79" t="e">
        <f>Results!G144</f>
        <v>#DIV/0!</v>
      </c>
    </row>
    <row r="149" customHeight="1" spans="10:14">
      <c r="J149" s="80"/>
      <c r="K149" s="39" t="str">
        <f>Results!C145</f>
        <v>F23</v>
      </c>
      <c r="L149" s="39" t="str">
        <f>Results!B145</f>
        <v>hsa-miR-630</v>
      </c>
      <c r="M149" s="79" t="e">
        <f>Results!F145</f>
        <v>#DIV/0!</v>
      </c>
      <c r="N149" s="79" t="e">
        <f>Results!G145</f>
        <v>#DIV/0!</v>
      </c>
    </row>
    <row r="150" customHeight="1" spans="10:14">
      <c r="J150" s="80"/>
      <c r="K150" s="39" t="str">
        <f>Results!C146</f>
        <v>F24</v>
      </c>
      <c r="L150" s="39" t="str">
        <f>Results!B146</f>
        <v>hsa-miR-1263</v>
      </c>
      <c r="M150" s="79" t="e">
        <f>Results!F146</f>
        <v>#DIV/0!</v>
      </c>
      <c r="N150" s="79" t="e">
        <f>Results!G146</f>
        <v>#DIV/0!</v>
      </c>
    </row>
    <row r="151" customHeight="1" spans="10:14">
      <c r="J151" s="80"/>
      <c r="K151" s="39" t="str">
        <f>Results!C147</f>
        <v>G01</v>
      </c>
      <c r="L151" s="39" t="str">
        <f>Results!B147</f>
        <v>hsa-miR-154-5p</v>
      </c>
      <c r="M151" s="79" t="e">
        <f>Results!F147</f>
        <v>#DIV/0!</v>
      </c>
      <c r="N151" s="79" t="e">
        <f>Results!G147</f>
        <v>#DIV/0!</v>
      </c>
    </row>
    <row r="152" customHeight="1" spans="10:14">
      <c r="J152" s="80"/>
      <c r="K152" s="39" t="str">
        <f>Results!C148</f>
        <v>G02</v>
      </c>
      <c r="L152" s="39" t="str">
        <f>Results!B148</f>
        <v>hsa-miR-568</v>
      </c>
      <c r="M152" s="79" t="e">
        <f>Results!F148</f>
        <v>#DIV/0!</v>
      </c>
      <c r="N152" s="79" t="e">
        <f>Results!G148</f>
        <v>#DIV/0!</v>
      </c>
    </row>
    <row r="153" customHeight="1" spans="10:14">
      <c r="J153" s="80"/>
      <c r="K153" s="39" t="str">
        <f>Results!C149</f>
        <v>G03</v>
      </c>
      <c r="L153" s="39" t="str">
        <f>Results!B149</f>
        <v>hsa-miR-182-5p</v>
      </c>
      <c r="M153" s="79" t="e">
        <f>Results!F149</f>
        <v>#DIV/0!</v>
      </c>
      <c r="N153" s="79" t="e">
        <f>Results!G149</f>
        <v>#DIV/0!</v>
      </c>
    </row>
    <row r="154" customHeight="1" spans="10:14">
      <c r="J154" s="80"/>
      <c r="K154" s="39" t="str">
        <f>Results!C150</f>
        <v>G04</v>
      </c>
      <c r="L154" s="39" t="str">
        <f>Results!B150</f>
        <v>hsa-miR-590-3p</v>
      </c>
      <c r="M154" s="79" t="e">
        <f>Results!F150</f>
        <v>#DIV/0!</v>
      </c>
      <c r="N154" s="79" t="e">
        <f>Results!G150</f>
        <v>#DIV/0!</v>
      </c>
    </row>
    <row r="155" customHeight="1" spans="10:14">
      <c r="J155" s="80"/>
      <c r="K155" s="39" t="str">
        <f>Results!C151</f>
        <v>G05</v>
      </c>
      <c r="L155" s="39" t="str">
        <f>Results!B151</f>
        <v>hsa-miR-183-5p</v>
      </c>
      <c r="M155" s="79" t="e">
        <f>Results!F151</f>
        <v>#DIV/0!</v>
      </c>
      <c r="N155" s="79" t="e">
        <f>Results!G151</f>
        <v>#DIV/0!</v>
      </c>
    </row>
    <row r="156" customHeight="1" spans="10:14">
      <c r="J156" s="80"/>
      <c r="K156" s="39" t="str">
        <f>Results!C152</f>
        <v>G06</v>
      </c>
      <c r="L156" s="39" t="str">
        <f>Results!B152</f>
        <v>hsa-miR-1297</v>
      </c>
      <c r="M156" s="79" t="e">
        <f>Results!F152</f>
        <v>#DIV/0!</v>
      </c>
      <c r="N156" s="79" t="e">
        <f>Results!G152</f>
        <v>#DIV/0!</v>
      </c>
    </row>
    <row r="157" customHeight="1" spans="10:14">
      <c r="J157" s="80"/>
      <c r="K157" s="39" t="str">
        <f>Results!C153</f>
        <v>G07</v>
      </c>
      <c r="L157" s="39" t="str">
        <f>Results!B153</f>
        <v>hsa-miR-190a</v>
      </c>
      <c r="M157" s="79" t="e">
        <f>Results!F153</f>
        <v>#DIV/0!</v>
      </c>
      <c r="N157" s="79" t="e">
        <f>Results!G153</f>
        <v>#DIV/0!</v>
      </c>
    </row>
    <row r="158" customHeight="1" spans="10:14">
      <c r="J158" s="80"/>
      <c r="K158" s="39" t="str">
        <f>Results!C154</f>
        <v>G08</v>
      </c>
      <c r="L158" s="39" t="str">
        <f>Results!B154</f>
        <v>hsa-miR-1279</v>
      </c>
      <c r="M158" s="79" t="e">
        <f>Results!F154</f>
        <v>#DIV/0!</v>
      </c>
      <c r="N158" s="79" t="e">
        <f>Results!G154</f>
        <v>#DIV/0!</v>
      </c>
    </row>
    <row r="159" customHeight="1" spans="10:14">
      <c r="J159" s="80"/>
      <c r="K159" s="39" t="str">
        <f>Results!C155</f>
        <v>G09</v>
      </c>
      <c r="L159" s="39" t="str">
        <f>Results!B155</f>
        <v>hsa-miR-219-5p</v>
      </c>
      <c r="M159" s="79" t="e">
        <f>Results!F155</f>
        <v>#DIV/0!</v>
      </c>
      <c r="N159" s="79" t="e">
        <f>Results!G155</f>
        <v>#DIV/0!</v>
      </c>
    </row>
    <row r="160" customHeight="1" spans="10:14">
      <c r="J160" s="80"/>
      <c r="K160" s="39" t="str">
        <f>Results!C156</f>
        <v>G10</v>
      </c>
      <c r="L160" s="39" t="str">
        <f>Results!B156</f>
        <v>hsa-miR-497-5p</v>
      </c>
      <c r="M160" s="79" t="e">
        <f>Results!F156</f>
        <v>#DIV/0!</v>
      </c>
      <c r="N160" s="79" t="e">
        <f>Results!G156</f>
        <v>#DIV/0!</v>
      </c>
    </row>
    <row r="161" customHeight="1" spans="10:14">
      <c r="J161" s="80"/>
      <c r="K161" s="39" t="str">
        <f>Results!C157</f>
        <v>G11</v>
      </c>
      <c r="L161" s="39" t="str">
        <f>Results!B157</f>
        <v>hsa-miR-22-3p</v>
      </c>
      <c r="M161" s="79" t="e">
        <f>Results!F157</f>
        <v>#DIV/0!</v>
      </c>
      <c r="N161" s="79" t="e">
        <f>Results!G157</f>
        <v>#DIV/0!</v>
      </c>
    </row>
    <row r="162" customHeight="1" spans="10:14">
      <c r="J162" s="80"/>
      <c r="K162" s="39" t="str">
        <f>Results!C158</f>
        <v>G12</v>
      </c>
      <c r="L162" s="39" t="str">
        <f>Results!B158</f>
        <v>hsa-miR-606</v>
      </c>
      <c r="M162" s="79" t="e">
        <f>Results!F158</f>
        <v>#DIV/0!</v>
      </c>
      <c r="N162" s="79" t="e">
        <f>Results!G158</f>
        <v>#DIV/0!</v>
      </c>
    </row>
    <row r="163" customHeight="1" spans="10:14">
      <c r="J163" s="80"/>
      <c r="K163" s="39" t="str">
        <f>Results!C159</f>
        <v>G13</v>
      </c>
      <c r="L163" s="39" t="str">
        <f>Results!B159</f>
        <v>hsa-miR-26a-5p</v>
      </c>
      <c r="M163" s="79" t="e">
        <f>Results!F159</f>
        <v>#DIV/0!</v>
      </c>
      <c r="N163" s="79" t="e">
        <f>Results!G159</f>
        <v>#DIV/0!</v>
      </c>
    </row>
    <row r="164" customHeight="1" spans="10:14">
      <c r="J164" s="80"/>
      <c r="K164" s="39" t="str">
        <f>Results!C160</f>
        <v>G14</v>
      </c>
      <c r="L164" s="39" t="str">
        <f>Results!B160</f>
        <v>hsa-miR-1259</v>
      </c>
      <c r="M164" s="79" t="e">
        <f>Results!F160</f>
        <v>#DIV/0!</v>
      </c>
      <c r="N164" s="79" t="e">
        <f>Results!G160</f>
        <v>#DIV/0!</v>
      </c>
    </row>
    <row r="165" customHeight="1" spans="10:14">
      <c r="J165" s="80"/>
      <c r="K165" s="39" t="str">
        <f>Results!C161</f>
        <v>G15</v>
      </c>
      <c r="L165" s="39" t="str">
        <f>Results!B161</f>
        <v>hsa-miR-29b-3p</v>
      </c>
      <c r="M165" s="79" t="e">
        <f>Results!F161</f>
        <v>#DIV/0!</v>
      </c>
      <c r="N165" s="79" t="e">
        <f>Results!G161</f>
        <v>#DIV/0!</v>
      </c>
    </row>
    <row r="166" customHeight="1" spans="10:14">
      <c r="J166" s="80"/>
      <c r="K166" s="39" t="str">
        <f>Results!C162</f>
        <v>G16</v>
      </c>
      <c r="L166" s="39" t="str">
        <f>Results!B162</f>
        <v>hsa-miR-633</v>
      </c>
      <c r="M166" s="79" t="e">
        <f>Results!F162</f>
        <v>#DIV/0!</v>
      </c>
      <c r="N166" s="79" t="e">
        <f>Results!G162</f>
        <v>#DIV/0!</v>
      </c>
    </row>
    <row r="167" customHeight="1" spans="10:14">
      <c r="J167" s="80"/>
      <c r="K167" s="39" t="str">
        <f>Results!C163</f>
        <v>G17</v>
      </c>
      <c r="L167" s="39" t="str">
        <f>Results!B163</f>
        <v>hsa-miR-30c-5p</v>
      </c>
      <c r="M167" s="79" t="e">
        <f>Results!F163</f>
        <v>#DIV/0!</v>
      </c>
      <c r="N167" s="79" t="e">
        <f>Results!G163</f>
        <v>#DIV/0!</v>
      </c>
    </row>
    <row r="168" customHeight="1" spans="10:14">
      <c r="J168" s="80"/>
      <c r="K168" s="39" t="str">
        <f>Results!C164</f>
        <v>G18</v>
      </c>
      <c r="L168" s="39" t="str">
        <f>Results!B164</f>
        <v>hsa-miR-1278</v>
      </c>
      <c r="M168" s="79" t="e">
        <f>Results!F164</f>
        <v>#DIV/0!</v>
      </c>
      <c r="N168" s="79" t="e">
        <f>Results!G164</f>
        <v>#DIV/0!</v>
      </c>
    </row>
    <row r="169" customHeight="1" spans="10:14">
      <c r="J169" s="80"/>
      <c r="K169" s="39" t="str">
        <f>Results!C165</f>
        <v>G19</v>
      </c>
      <c r="L169" s="39" t="str">
        <f>Results!B165</f>
        <v>hsa-miR-9-5p</v>
      </c>
      <c r="M169" s="79" t="e">
        <f>Results!F165</f>
        <v>#DIV/0!</v>
      </c>
      <c r="N169" s="79" t="e">
        <f>Results!G165</f>
        <v>#DIV/0!</v>
      </c>
    </row>
    <row r="170" customHeight="1" spans="10:14">
      <c r="J170" s="80"/>
      <c r="K170" s="39" t="str">
        <f>Results!C166</f>
        <v>G20</v>
      </c>
      <c r="L170" s="39" t="str">
        <f>Results!B166</f>
        <v>hsa-miR-620</v>
      </c>
      <c r="M170" s="79" t="e">
        <f>Results!F166</f>
        <v>#DIV/0!</v>
      </c>
      <c r="N170" s="79" t="e">
        <f>Results!G166</f>
        <v>#DIV/0!</v>
      </c>
    </row>
    <row r="171" customHeight="1" spans="10:14">
      <c r="J171" s="80"/>
      <c r="K171" s="39" t="str">
        <f>Results!C167</f>
        <v>G21</v>
      </c>
      <c r="L171" s="39" t="str">
        <f>Results!B167</f>
        <v>hsa-miR-99b-5p</v>
      </c>
      <c r="M171" s="79" t="e">
        <f>Results!F167</f>
        <v>#DIV/0!</v>
      </c>
      <c r="N171" s="79" t="e">
        <f>Results!G167</f>
        <v>#DIV/0!</v>
      </c>
    </row>
    <row r="172" customHeight="1" spans="10:14">
      <c r="J172" s="80"/>
      <c r="K172" s="39" t="str">
        <f>Results!C168</f>
        <v>G22</v>
      </c>
      <c r="L172" s="39" t="str">
        <f>Results!B168</f>
        <v>hsa-miR-1321</v>
      </c>
      <c r="M172" s="79" t="e">
        <f>Results!F168</f>
        <v>#DIV/0!</v>
      </c>
      <c r="N172" s="79" t="e">
        <f>Results!G168</f>
        <v>#DIV/0!</v>
      </c>
    </row>
    <row r="173" customHeight="1" spans="10:14">
      <c r="J173" s="80"/>
      <c r="K173" s="39" t="str">
        <f>Results!C169</f>
        <v>G23</v>
      </c>
      <c r="L173" s="39" t="str">
        <f>Results!B169</f>
        <v>hsa-miR-129-5p</v>
      </c>
      <c r="M173" s="79" t="e">
        <f>Results!F169</f>
        <v>#DIV/0!</v>
      </c>
      <c r="N173" s="79" t="e">
        <f>Results!G169</f>
        <v>#DIV/0!</v>
      </c>
    </row>
    <row r="174" customHeight="1" spans="10:14">
      <c r="J174" s="80"/>
      <c r="K174" s="39" t="str">
        <f>Results!C170</f>
        <v>G24</v>
      </c>
      <c r="L174" s="39" t="str">
        <f>Results!B170</f>
        <v>hsa-miR-656</v>
      </c>
      <c r="M174" s="79" t="e">
        <f>Results!F170</f>
        <v>#DIV/0!</v>
      </c>
      <c r="N174" s="79" t="e">
        <f>Results!G170</f>
        <v>#DIV/0!</v>
      </c>
    </row>
    <row r="175" customHeight="1" spans="10:14">
      <c r="J175" s="80"/>
      <c r="K175" s="39" t="str">
        <f>Results!C171</f>
        <v>H01</v>
      </c>
      <c r="L175" s="39" t="str">
        <f>Results!B171</f>
        <v>hsa-miR-1826</v>
      </c>
      <c r="M175" s="79" t="e">
        <f>Results!F171</f>
        <v>#DIV/0!</v>
      </c>
      <c r="N175" s="79" t="e">
        <f>Results!G171</f>
        <v>#DIV/0!</v>
      </c>
    </row>
    <row r="176" customHeight="1" spans="10:14">
      <c r="J176" s="80"/>
      <c r="K176" s="39" t="str">
        <f>Results!C172</f>
        <v>H02</v>
      </c>
      <c r="L176" s="39" t="str">
        <f>Results!B172</f>
        <v>hsa-miR-548j</v>
      </c>
      <c r="M176" s="79" t="e">
        <f>Results!F172</f>
        <v>#DIV/0!</v>
      </c>
      <c r="N176" s="79" t="e">
        <f>Results!G172</f>
        <v>#DIV/0!</v>
      </c>
    </row>
    <row r="177" customHeight="1" spans="10:14">
      <c r="J177" s="80"/>
      <c r="K177" s="39" t="str">
        <f>Results!C173</f>
        <v>H03</v>
      </c>
      <c r="L177" s="39" t="str">
        <f>Results!B173</f>
        <v>hsa-miR-337-5p</v>
      </c>
      <c r="M177" s="79" t="e">
        <f>Results!F173</f>
        <v>#DIV/0!</v>
      </c>
      <c r="N177" s="79" t="e">
        <f>Results!G173</f>
        <v>#DIV/0!</v>
      </c>
    </row>
    <row r="178" customHeight="1" spans="10:14">
      <c r="J178" s="80"/>
      <c r="K178" s="39" t="str">
        <f>Results!C174</f>
        <v>H04</v>
      </c>
      <c r="L178" s="39" t="str">
        <f>Results!B174</f>
        <v>hsa-miR-875-3p</v>
      </c>
      <c r="M178" s="79" t="e">
        <f>Results!F174</f>
        <v>#DIV/0!</v>
      </c>
      <c r="N178" s="79" t="e">
        <f>Results!G174</f>
        <v>#DIV/0!</v>
      </c>
    </row>
    <row r="179" customHeight="1" spans="10:14">
      <c r="J179" s="80"/>
      <c r="K179" s="39" t="str">
        <f>Results!C175</f>
        <v>H05</v>
      </c>
      <c r="L179" s="39" t="str">
        <f>Results!B175</f>
        <v>hsa-miR-628-3p</v>
      </c>
      <c r="M179" s="79" t="e">
        <f>Results!F175</f>
        <v>#DIV/0!</v>
      </c>
      <c r="N179" s="79" t="e">
        <f>Results!G175</f>
        <v>#DIV/0!</v>
      </c>
    </row>
    <row r="180" customHeight="1" spans="10:14">
      <c r="J180" s="80"/>
      <c r="K180" s="39" t="str">
        <f>Results!C176</f>
        <v>H06</v>
      </c>
      <c r="L180" s="39" t="str">
        <f>Results!B176</f>
        <v>hsa-miR-33a-5p</v>
      </c>
      <c r="M180" s="79" t="e">
        <f>Results!F176</f>
        <v>#DIV/0!</v>
      </c>
      <c r="N180" s="79" t="e">
        <f>Results!G176</f>
        <v>#DIV/0!</v>
      </c>
    </row>
    <row r="181" customHeight="1" spans="10:14">
      <c r="J181" s="80"/>
      <c r="K181" s="39" t="str">
        <f>Results!C177</f>
        <v>H07</v>
      </c>
      <c r="L181" s="39" t="str">
        <f>Results!B177</f>
        <v>hsa-miR-625-5p</v>
      </c>
      <c r="M181" s="79" t="e">
        <f>Results!F177</f>
        <v>#DIV/0!</v>
      </c>
      <c r="N181" s="79" t="e">
        <f>Results!G177</f>
        <v>#DIV/0!</v>
      </c>
    </row>
    <row r="182" customHeight="1" spans="10:14">
      <c r="J182" s="80"/>
      <c r="K182" s="39" t="str">
        <f>Results!C178</f>
        <v>H08</v>
      </c>
      <c r="L182" s="39" t="str">
        <f>Results!B178</f>
        <v>hsa-miR-455-5p</v>
      </c>
      <c r="M182" s="79" t="e">
        <f>Results!F178</f>
        <v>#DIV/0!</v>
      </c>
      <c r="N182" s="79" t="e">
        <f>Results!G178</f>
        <v>#DIV/0!</v>
      </c>
    </row>
    <row r="183" customHeight="1" spans="10:14">
      <c r="J183" s="80"/>
      <c r="K183" s="39" t="str">
        <f>Results!C179</f>
        <v>H09</v>
      </c>
      <c r="L183" s="39" t="str">
        <f>Results!B179</f>
        <v>hsa-miR-381</v>
      </c>
      <c r="M183" s="79" t="e">
        <f>Results!F179</f>
        <v>#DIV/0!</v>
      </c>
      <c r="N183" s="79" t="e">
        <f>Results!G179</f>
        <v>#DIV/0!</v>
      </c>
    </row>
    <row r="184" customHeight="1" spans="10:14">
      <c r="J184" s="80"/>
      <c r="K184" s="39" t="str">
        <f>Results!C180</f>
        <v>H10</v>
      </c>
      <c r="L184" s="39" t="str">
        <f>Results!B180</f>
        <v>hsa-miR-520d-3p</v>
      </c>
      <c r="M184" s="79" t="e">
        <f>Results!F180</f>
        <v>#DIV/0!</v>
      </c>
      <c r="N184" s="79" t="e">
        <f>Results!G180</f>
        <v>#DIV/0!</v>
      </c>
    </row>
    <row r="185" customHeight="1" spans="10:14">
      <c r="J185" s="80"/>
      <c r="K185" s="39" t="str">
        <f>Results!C181</f>
        <v>H11</v>
      </c>
      <c r="L185" s="39" t="str">
        <f>Results!B181</f>
        <v>hsa-miR-574-5p</v>
      </c>
      <c r="M185" s="79" t="e">
        <f>Results!F181</f>
        <v>#DIV/0!</v>
      </c>
      <c r="N185" s="79" t="e">
        <f>Results!G181</f>
        <v>#DIV/0!</v>
      </c>
    </row>
    <row r="186" customHeight="1" spans="10:14">
      <c r="J186" s="80"/>
      <c r="K186" s="39" t="str">
        <f>Results!C182</f>
        <v>H12</v>
      </c>
      <c r="L186" s="39" t="str">
        <f>Results!B182</f>
        <v>hsa-miR-1324</v>
      </c>
      <c r="M186" s="79" t="e">
        <f>Results!F182</f>
        <v>#DIV/0!</v>
      </c>
      <c r="N186" s="79" t="e">
        <f>Results!G182</f>
        <v>#DIV/0!</v>
      </c>
    </row>
    <row r="187" customHeight="1" spans="10:14">
      <c r="J187" s="80"/>
      <c r="K187" s="39" t="str">
        <f>Results!C183</f>
        <v>H13</v>
      </c>
      <c r="L187" s="39" t="str">
        <f>Results!B183</f>
        <v>hsa-miR-592</v>
      </c>
      <c r="M187" s="79" t="e">
        <f>Results!F183</f>
        <v>#DIV/0!</v>
      </c>
      <c r="N187" s="79" t="e">
        <f>Results!G183</f>
        <v>#DIV/0!</v>
      </c>
    </row>
    <row r="188" customHeight="1" spans="10:14">
      <c r="J188" s="80"/>
      <c r="K188" s="39" t="str">
        <f>Results!C184</f>
        <v>H14</v>
      </c>
      <c r="L188" s="39" t="str">
        <f>Results!B184</f>
        <v>hsa-miR-504</v>
      </c>
      <c r="M188" s="79" t="e">
        <f>Results!F184</f>
        <v>#DIV/0!</v>
      </c>
      <c r="N188" s="79" t="e">
        <f>Results!G184</f>
        <v>#DIV/0!</v>
      </c>
    </row>
    <row r="189" customHeight="1" spans="10:14">
      <c r="J189" s="80"/>
      <c r="K189" s="39" t="str">
        <f>Results!C185</f>
        <v>H15</v>
      </c>
      <c r="L189" s="39" t="str">
        <f>Results!B185</f>
        <v>hsa-miR-544a</v>
      </c>
      <c r="M189" s="79" t="e">
        <f>Results!F185</f>
        <v>#DIV/0!</v>
      </c>
      <c r="N189" s="79" t="e">
        <f>Results!G185</f>
        <v>#DIV/0!</v>
      </c>
    </row>
    <row r="190" customHeight="1" spans="10:14">
      <c r="J190" s="80"/>
      <c r="K190" s="39" t="str">
        <f>Results!C186</f>
        <v>H16</v>
      </c>
      <c r="L190" s="39" t="str">
        <f>Results!B186</f>
        <v>hsa-miR-608</v>
      </c>
      <c r="M190" s="79" t="e">
        <f>Results!F186</f>
        <v>#DIV/0!</v>
      </c>
      <c r="N190" s="79" t="e">
        <f>Results!G186</f>
        <v>#DIV/0!</v>
      </c>
    </row>
    <row r="191" customHeight="1" spans="10:14">
      <c r="J191" s="80"/>
      <c r="K191" s="39" t="str">
        <f>Results!C187</f>
        <v>H17</v>
      </c>
      <c r="L191" s="39" t="str">
        <f>Results!B187</f>
        <v>hsa-miR-516a-3p</v>
      </c>
      <c r="M191" s="79" t="e">
        <f>Results!F187</f>
        <v>#DIV/0!</v>
      </c>
      <c r="N191" s="79" t="e">
        <f>Results!G187</f>
        <v>#DIV/0!</v>
      </c>
    </row>
    <row r="192" customHeight="1" spans="10:14">
      <c r="J192" s="80"/>
      <c r="K192" s="39" t="str">
        <f>Results!C188</f>
        <v>H18</v>
      </c>
      <c r="L192" s="39" t="str">
        <f>Results!B188</f>
        <v>hsa-miR-1303</v>
      </c>
      <c r="M192" s="79" t="e">
        <f>Results!F188</f>
        <v>#DIV/0!</v>
      </c>
      <c r="N192" s="79" t="e">
        <f>Results!G188</f>
        <v>#DIV/0!</v>
      </c>
    </row>
    <row r="193" customHeight="1" spans="10:14">
      <c r="J193" s="80"/>
      <c r="K193" s="39" t="str">
        <f>Results!C189</f>
        <v>H19</v>
      </c>
      <c r="L193" s="39" t="str">
        <f>Results!B189</f>
        <v>hsa-miR-548b-3p</v>
      </c>
      <c r="M193" s="79" t="e">
        <f>Results!F189</f>
        <v>#DIV/0!</v>
      </c>
      <c r="N193" s="79" t="e">
        <f>Results!G189</f>
        <v>#DIV/0!</v>
      </c>
    </row>
    <row r="194" customHeight="1" spans="10:14">
      <c r="J194" s="80"/>
      <c r="K194" s="39" t="str">
        <f>Results!C190</f>
        <v>H20</v>
      </c>
      <c r="L194" s="39" t="str">
        <f>Results!B190</f>
        <v>hsa-miR-362-5p</v>
      </c>
      <c r="M194" s="79" t="e">
        <f>Results!F190</f>
        <v>#DIV/0!</v>
      </c>
      <c r="N194" s="79" t="e">
        <f>Results!G190</f>
        <v>#DIV/0!</v>
      </c>
    </row>
    <row r="195" customHeight="1" spans="10:14">
      <c r="J195" s="80"/>
      <c r="K195" s="39" t="str">
        <f>Results!C191</f>
        <v>H21</v>
      </c>
      <c r="L195" s="39" t="str">
        <f>Results!B191</f>
        <v>hsa-miR-337-3p</v>
      </c>
      <c r="M195" s="79" t="e">
        <f>Results!F191</f>
        <v>#DIV/0!</v>
      </c>
      <c r="N195" s="79" t="e">
        <f>Results!G191</f>
        <v>#DIV/0!</v>
      </c>
    </row>
    <row r="196" customHeight="1" spans="10:14">
      <c r="J196" s="80"/>
      <c r="K196" s="39" t="str">
        <f>Results!C192</f>
        <v>H22</v>
      </c>
      <c r="L196" s="39" t="str">
        <f>Results!B192</f>
        <v>hsa-miR-483-3p</v>
      </c>
      <c r="M196" s="79" t="e">
        <f>Results!F192</f>
        <v>#DIV/0!</v>
      </c>
      <c r="N196" s="79" t="e">
        <f>Results!G192</f>
        <v>#DIV/0!</v>
      </c>
    </row>
    <row r="197" customHeight="1" spans="10:14">
      <c r="J197" s="80"/>
      <c r="K197" s="39" t="str">
        <f>Results!C193</f>
        <v>H23</v>
      </c>
      <c r="L197" s="39" t="str">
        <f>Results!B193</f>
        <v>hsa-miR-377-3p</v>
      </c>
      <c r="M197" s="79" t="e">
        <f>Results!F193</f>
        <v>#DIV/0!</v>
      </c>
      <c r="N197" s="79" t="e">
        <f>Results!G193</f>
        <v>#DIV/0!</v>
      </c>
    </row>
    <row r="198" customHeight="1" spans="10:14">
      <c r="J198" s="80"/>
      <c r="K198" s="39" t="str">
        <f>Results!C194</f>
        <v>H24</v>
      </c>
      <c r="L198" s="39" t="str">
        <f>Results!B194</f>
        <v>hsa-miR-571</v>
      </c>
      <c r="M198" s="79" t="e">
        <f>Results!F194</f>
        <v>#DIV/0!</v>
      </c>
      <c r="N198" s="79" t="e">
        <f>Results!G194</f>
        <v>#DIV/0!</v>
      </c>
    </row>
    <row r="199" customHeight="1" spans="10:14">
      <c r="J199" s="80"/>
      <c r="K199" s="39" t="str">
        <f>Results!C195</f>
        <v>I01</v>
      </c>
      <c r="L199" s="39" t="str">
        <f>Results!B195</f>
        <v>hsa-miR-15a-5p</v>
      </c>
      <c r="M199" s="79" t="e">
        <f>Results!F195</f>
        <v>#DIV/0!</v>
      </c>
      <c r="N199" s="79" t="e">
        <f>Results!G195</f>
        <v>#DIV/0!</v>
      </c>
    </row>
    <row r="200" customHeight="1" spans="10:14">
      <c r="J200" s="80"/>
      <c r="K200" s="39" t="str">
        <f>Results!C196</f>
        <v>I02</v>
      </c>
      <c r="L200" s="39" t="str">
        <f>Results!B196</f>
        <v>hsa-miR-569</v>
      </c>
      <c r="M200" s="79" t="e">
        <f>Results!F196</f>
        <v>#DIV/0!</v>
      </c>
      <c r="N200" s="79" t="e">
        <f>Results!G196</f>
        <v>#DIV/0!</v>
      </c>
    </row>
    <row r="201" customHeight="1" spans="10:14">
      <c r="J201" s="80"/>
      <c r="K201" s="39" t="str">
        <f>Results!C197</f>
        <v>I03</v>
      </c>
      <c r="L201" s="39" t="str">
        <f>Results!B197</f>
        <v>hsa-miR-15b-5p</v>
      </c>
      <c r="M201" s="79" t="e">
        <f>Results!F197</f>
        <v>#DIV/0!</v>
      </c>
      <c r="N201" s="79" t="e">
        <f>Results!G197</f>
        <v>#DIV/0!</v>
      </c>
    </row>
    <row r="202" customHeight="1" spans="10:14">
      <c r="J202" s="80"/>
      <c r="K202" s="39" t="str">
        <f>Results!C198</f>
        <v>I04</v>
      </c>
      <c r="L202" s="39" t="str">
        <f>Results!B198</f>
        <v>hsa-miR-514a-3p</v>
      </c>
      <c r="M202" s="79" t="e">
        <f>Results!F198</f>
        <v>#DIV/0!</v>
      </c>
      <c r="N202" s="79" t="e">
        <f>Results!G198</f>
        <v>#DIV/0!</v>
      </c>
    </row>
    <row r="203" customHeight="1" spans="10:14">
      <c r="J203" s="80"/>
      <c r="K203" s="39" t="str">
        <f>Results!C199</f>
        <v>I05</v>
      </c>
      <c r="L203" s="39" t="str">
        <f>Results!B199</f>
        <v>hsa-miR-208a</v>
      </c>
      <c r="M203" s="79" t="e">
        <f>Results!F199</f>
        <v>#DIV/0!</v>
      </c>
      <c r="N203" s="79" t="e">
        <f>Results!G199</f>
        <v>#DIV/0!</v>
      </c>
    </row>
    <row r="204" customHeight="1" spans="10:14">
      <c r="J204" s="80"/>
      <c r="K204" s="39" t="str">
        <f>Results!C200</f>
        <v>I06</v>
      </c>
      <c r="L204" s="39" t="str">
        <f>Results!B200</f>
        <v>hsa-miR-369-3p</v>
      </c>
      <c r="M204" s="79" t="e">
        <f>Results!F200</f>
        <v>#DIV/0!</v>
      </c>
      <c r="N204" s="79" t="e">
        <f>Results!G200</f>
        <v>#DIV/0!</v>
      </c>
    </row>
    <row r="205" customHeight="1" spans="10:14">
      <c r="J205" s="80"/>
      <c r="K205" s="39" t="str">
        <f>Results!C201</f>
        <v>I07</v>
      </c>
      <c r="L205" s="39" t="str">
        <f>Results!B201</f>
        <v>hsa-miR-208b</v>
      </c>
      <c r="M205" s="79" t="e">
        <f>Results!F201</f>
        <v>#DIV/0!</v>
      </c>
      <c r="N205" s="79" t="e">
        <f>Results!G201</f>
        <v>#DIV/0!</v>
      </c>
    </row>
    <row r="206" customHeight="1" spans="10:14">
      <c r="J206" s="80"/>
      <c r="K206" s="39" t="str">
        <f>Results!C202</f>
        <v>I08</v>
      </c>
      <c r="L206" s="39" t="str">
        <f>Results!B202</f>
        <v>hsa-miR-581</v>
      </c>
      <c r="M206" s="79" t="e">
        <f>Results!F202</f>
        <v>#DIV/0!</v>
      </c>
      <c r="N206" s="79" t="e">
        <f>Results!G202</f>
        <v>#DIV/0!</v>
      </c>
    </row>
    <row r="207" customHeight="1" spans="10:14">
      <c r="J207" s="80"/>
      <c r="K207" s="39" t="str">
        <f>Results!C203</f>
        <v>I09</v>
      </c>
      <c r="L207" s="39" t="str">
        <f>Results!B203</f>
        <v>hsa-miR-21-5p</v>
      </c>
      <c r="M207" s="79" t="e">
        <f>Results!F203</f>
        <v>#DIV/0!</v>
      </c>
      <c r="N207" s="79" t="e">
        <f>Results!G203</f>
        <v>#DIV/0!</v>
      </c>
    </row>
    <row r="208" customHeight="1" spans="10:14">
      <c r="J208" s="80"/>
      <c r="K208" s="39" t="str">
        <f>Results!C204</f>
        <v>I10</v>
      </c>
      <c r="L208" s="39" t="str">
        <f>Results!B204</f>
        <v>hsa-miR-26b-5p</v>
      </c>
      <c r="M208" s="79" t="e">
        <f>Results!F204</f>
        <v>#DIV/0!</v>
      </c>
      <c r="N208" s="79" t="e">
        <f>Results!G204</f>
        <v>#DIV/0!</v>
      </c>
    </row>
    <row r="209" customHeight="1" spans="10:14">
      <c r="J209" s="80"/>
      <c r="K209" s="39" t="str">
        <f>Results!C205</f>
        <v>I11</v>
      </c>
      <c r="L209" s="39" t="str">
        <f>Results!B205</f>
        <v>hsa-miR-210</v>
      </c>
      <c r="M209" s="79" t="e">
        <f>Results!F205</f>
        <v>#DIV/0!</v>
      </c>
      <c r="N209" s="79" t="e">
        <f>Results!G205</f>
        <v>#DIV/0!</v>
      </c>
    </row>
    <row r="210" customHeight="1" spans="10:14">
      <c r="J210" s="80"/>
      <c r="K210" s="39" t="str">
        <f>Results!C206</f>
        <v>I12</v>
      </c>
      <c r="L210" s="39" t="str">
        <f>Results!B206</f>
        <v>hsa-miR-302e</v>
      </c>
      <c r="M210" s="79" t="e">
        <f>Results!F206</f>
        <v>#DIV/0!</v>
      </c>
      <c r="N210" s="79" t="e">
        <f>Results!G206</f>
        <v>#DIV/0!</v>
      </c>
    </row>
    <row r="211" customHeight="1" spans="10:14">
      <c r="J211" s="80"/>
      <c r="K211" s="39" t="str">
        <f>Results!C207</f>
        <v>I13</v>
      </c>
      <c r="L211" s="39" t="str">
        <f>Results!B207</f>
        <v>hsa-miR-212-3p</v>
      </c>
      <c r="M211" s="79" t="e">
        <f>Results!F207</f>
        <v>#DIV/0!</v>
      </c>
      <c r="N211" s="79" t="e">
        <f>Results!G207</f>
        <v>#DIV/0!</v>
      </c>
    </row>
    <row r="212" customHeight="1" spans="10:14">
      <c r="J212" s="80"/>
      <c r="K212" s="39" t="str">
        <f>Results!C208</f>
        <v>I14</v>
      </c>
      <c r="L212" s="39" t="str">
        <f>Results!B208</f>
        <v>hsa-miR-577</v>
      </c>
      <c r="M212" s="79" t="e">
        <f>Results!F208</f>
        <v>#DIV/0!</v>
      </c>
      <c r="N212" s="79" t="e">
        <f>Results!G208</f>
        <v>#DIV/0!</v>
      </c>
    </row>
    <row r="213" customHeight="1" spans="10:14">
      <c r="J213" s="80"/>
      <c r="K213" s="39" t="str">
        <f>Results!C209</f>
        <v>I15</v>
      </c>
      <c r="L213" s="39" t="str">
        <f>Results!B209</f>
        <v>hsa-miR-24-3p</v>
      </c>
      <c r="M213" s="79" t="e">
        <f>Results!F209</f>
        <v>#DIV/0!</v>
      </c>
      <c r="N213" s="79" t="e">
        <f>Results!G209</f>
        <v>#DIV/0!</v>
      </c>
    </row>
    <row r="214" customHeight="1" spans="10:14">
      <c r="J214" s="80"/>
      <c r="K214" s="39" t="str">
        <f>Results!C210</f>
        <v>I16</v>
      </c>
      <c r="L214" s="39" t="str">
        <f>Results!B210</f>
        <v>hsa-miR-380-3p</v>
      </c>
      <c r="M214" s="79" t="e">
        <f>Results!F210</f>
        <v>#DIV/0!</v>
      </c>
      <c r="N214" s="79" t="e">
        <f>Results!G210</f>
        <v>#DIV/0!</v>
      </c>
    </row>
    <row r="215" customHeight="1" spans="10:14">
      <c r="J215" s="80"/>
      <c r="K215" s="39" t="str">
        <f>Results!C211</f>
        <v>I17</v>
      </c>
      <c r="L215" s="39" t="str">
        <f>Results!B211</f>
        <v>hsa-miR-30b-5p</v>
      </c>
      <c r="M215" s="79" t="e">
        <f>Results!F211</f>
        <v>#DIV/0!</v>
      </c>
      <c r="N215" s="79" t="e">
        <f>Results!G211</f>
        <v>#DIV/0!</v>
      </c>
    </row>
    <row r="216" customHeight="1" spans="10:14">
      <c r="J216" s="80"/>
      <c r="K216" s="39" t="str">
        <f>Results!C212</f>
        <v>I18</v>
      </c>
      <c r="L216" s="39" t="str">
        <f>Results!B212</f>
        <v>hsa-miR-410</v>
      </c>
      <c r="M216" s="79" t="e">
        <f>Results!F212</f>
        <v>#DIV/0!</v>
      </c>
      <c r="N216" s="79" t="e">
        <f>Results!G212</f>
        <v>#DIV/0!</v>
      </c>
    </row>
    <row r="217" customHeight="1" spans="10:14">
      <c r="J217" s="80"/>
      <c r="K217" s="39" t="str">
        <f>Results!C213</f>
        <v>I19</v>
      </c>
      <c r="L217" s="39" t="str">
        <f>Results!B213</f>
        <v>hsa-miR-34b-3p</v>
      </c>
      <c r="M217" s="79" t="e">
        <f>Results!F213</f>
        <v>#DIV/0!</v>
      </c>
      <c r="N217" s="79" t="e">
        <f>Results!G213</f>
        <v>#DIV/0!</v>
      </c>
    </row>
    <row r="218" customHeight="1" spans="10:14">
      <c r="J218" s="80"/>
      <c r="K218" s="39" t="str">
        <f>Results!C214</f>
        <v>I20</v>
      </c>
      <c r="L218" s="39" t="str">
        <f>Results!B214</f>
        <v>hsa-miR-429</v>
      </c>
      <c r="M218" s="79" t="e">
        <f>Results!F214</f>
        <v>#DIV/0!</v>
      </c>
      <c r="N218" s="79" t="e">
        <f>Results!G214</f>
        <v>#DIV/0!</v>
      </c>
    </row>
    <row r="219" customHeight="1" spans="10:14">
      <c r="J219" s="80"/>
      <c r="K219" s="39" t="str">
        <f>Results!C215</f>
        <v>I21</v>
      </c>
      <c r="L219" s="39" t="str">
        <f>Results!B215</f>
        <v>hsa-miR-372</v>
      </c>
      <c r="M219" s="79" t="e">
        <f>Results!F215</f>
        <v>#DIV/0!</v>
      </c>
      <c r="N219" s="79" t="e">
        <f>Results!G215</f>
        <v>#DIV/0!</v>
      </c>
    </row>
    <row r="220" customHeight="1" spans="10:14">
      <c r="J220" s="80"/>
      <c r="K220" s="39" t="str">
        <f>Results!C216</f>
        <v>I22</v>
      </c>
      <c r="L220" s="39" t="str">
        <f>Results!B216</f>
        <v>hsa-miR-190b</v>
      </c>
      <c r="M220" s="79" t="e">
        <f>Results!F216</f>
        <v>#DIV/0!</v>
      </c>
      <c r="N220" s="79" t="e">
        <f>Results!G216</f>
        <v>#DIV/0!</v>
      </c>
    </row>
    <row r="221" customHeight="1" spans="10:14">
      <c r="J221" s="80"/>
      <c r="K221" s="39" t="str">
        <f>Results!C217</f>
        <v>I23</v>
      </c>
      <c r="L221" s="39" t="str">
        <f>Results!B217</f>
        <v>hsa-miR-423-3p</v>
      </c>
      <c r="M221" s="79" t="e">
        <f>Results!F217</f>
        <v>#DIV/0!</v>
      </c>
      <c r="N221" s="79" t="e">
        <f>Results!G217</f>
        <v>#DIV/0!</v>
      </c>
    </row>
    <row r="222" customHeight="1" spans="10:14">
      <c r="J222" s="80"/>
      <c r="K222" s="39" t="str">
        <f>Results!C218</f>
        <v>I24</v>
      </c>
      <c r="L222" s="39" t="str">
        <f>Results!B218</f>
        <v>hsa-miR-655</v>
      </c>
      <c r="M222" s="79" t="e">
        <f>Results!F218</f>
        <v>#DIV/0!</v>
      </c>
      <c r="N222" s="79" t="e">
        <f>Results!G218</f>
        <v>#DIV/0!</v>
      </c>
    </row>
    <row r="223" customHeight="1" spans="10:14">
      <c r="J223" s="80"/>
      <c r="K223" s="39" t="str">
        <f>Results!C219</f>
        <v>J01</v>
      </c>
      <c r="L223" s="39" t="str">
        <f>Results!B219</f>
        <v>hsa-miR-495</v>
      </c>
      <c r="M223" s="79" t="e">
        <f>Results!F219</f>
        <v>#DIV/0!</v>
      </c>
      <c r="N223" s="79" t="e">
        <f>Results!G219</f>
        <v>#DIV/0!</v>
      </c>
    </row>
    <row r="224" customHeight="1" spans="10:14">
      <c r="J224" s="80"/>
      <c r="K224" s="39" t="str">
        <f>Results!C220</f>
        <v>J02</v>
      </c>
      <c r="L224" s="39" t="str">
        <f>Results!B220</f>
        <v>hsa-miR-1294</v>
      </c>
      <c r="M224" s="79" t="e">
        <f>Results!F220</f>
        <v>#DIV/0!</v>
      </c>
      <c r="N224" s="79" t="e">
        <f>Results!G220</f>
        <v>#DIV/0!</v>
      </c>
    </row>
    <row r="225" customHeight="1" spans="10:14">
      <c r="J225" s="80"/>
      <c r="K225" s="39" t="str">
        <f>Results!C221</f>
        <v>J03</v>
      </c>
      <c r="L225" s="39" t="str">
        <f>Results!B221</f>
        <v>hsa-miR-128</v>
      </c>
      <c r="M225" s="79" t="e">
        <f>Results!F221</f>
        <v>#DIV/0!</v>
      </c>
      <c r="N225" s="79" t="e">
        <f>Results!G221</f>
        <v>#DIV/0!</v>
      </c>
    </row>
    <row r="226" customHeight="1" spans="10:14">
      <c r="J226" s="80"/>
      <c r="K226" s="39" t="str">
        <f>Results!C222</f>
        <v>J04</v>
      </c>
      <c r="L226" s="39" t="str">
        <f>Results!B222</f>
        <v>hsa-miR-220b</v>
      </c>
      <c r="M226" s="79" t="e">
        <f>Results!F222</f>
        <v>#DIV/0!</v>
      </c>
      <c r="N226" s="79" t="e">
        <f>Results!G222</f>
        <v>#DIV/0!</v>
      </c>
    </row>
    <row r="227" customHeight="1" spans="10:14">
      <c r="J227" s="80"/>
      <c r="K227" s="39" t="str">
        <f>Results!C223</f>
        <v>J05</v>
      </c>
      <c r="L227" s="39" t="str">
        <f>Results!B223</f>
        <v>hsa-miR-1322</v>
      </c>
      <c r="M227" s="79" t="e">
        <f>Results!F223</f>
        <v>#DIV/0!</v>
      </c>
      <c r="N227" s="79" t="e">
        <f>Results!G223</f>
        <v>#DIV/0!</v>
      </c>
    </row>
    <row r="228" customHeight="1" spans="10:14">
      <c r="J228" s="80"/>
      <c r="K228" s="39" t="str">
        <f>Results!C224</f>
        <v>J06</v>
      </c>
      <c r="L228" s="39" t="str">
        <f>Results!B224</f>
        <v>hsa-miR-642a-5p</v>
      </c>
      <c r="M228" s="79" t="e">
        <f>Results!F224</f>
        <v>#DIV/0!</v>
      </c>
      <c r="N228" s="79" t="e">
        <f>Results!G224</f>
        <v>#DIV/0!</v>
      </c>
    </row>
    <row r="229" customHeight="1" spans="10:14">
      <c r="J229" s="80"/>
      <c r="K229" s="39" t="str">
        <f>Results!C225</f>
        <v>J07</v>
      </c>
      <c r="L229" s="39" t="str">
        <f>Results!B225</f>
        <v>hsa-miR-587</v>
      </c>
      <c r="M229" s="79" t="e">
        <f>Results!F225</f>
        <v>#DIV/0!</v>
      </c>
      <c r="N229" s="79" t="e">
        <f>Results!G225</f>
        <v>#DIV/0!</v>
      </c>
    </row>
    <row r="230" customHeight="1" spans="10:14">
      <c r="J230" s="80"/>
      <c r="K230" s="39" t="str">
        <f>Results!C226</f>
        <v>J08</v>
      </c>
      <c r="L230" s="39" t="str">
        <f>Results!B226</f>
        <v>hsa-miR-127-5p</v>
      </c>
      <c r="M230" s="79" t="e">
        <f>Results!F226</f>
        <v>#DIV/0!</v>
      </c>
      <c r="N230" s="79" t="e">
        <f>Results!G226</f>
        <v>#DIV/0!</v>
      </c>
    </row>
    <row r="231" customHeight="1" spans="10:14">
      <c r="J231" s="80"/>
      <c r="K231" s="39" t="str">
        <f>Results!C227</f>
        <v>J09</v>
      </c>
      <c r="L231" s="39" t="str">
        <f>Results!B227</f>
        <v>hsa-miR-1276</v>
      </c>
      <c r="M231" s="79" t="e">
        <f>Results!F227</f>
        <v>#DIV/0!</v>
      </c>
      <c r="N231" s="79" t="e">
        <f>Results!G227</f>
        <v>#DIV/0!</v>
      </c>
    </row>
    <row r="232" customHeight="1" spans="10:14">
      <c r="J232" s="80"/>
      <c r="K232" s="39" t="str">
        <f>Results!C228</f>
        <v>J10</v>
      </c>
      <c r="L232" s="39" t="str">
        <f>Results!B228</f>
        <v>hsa-miR-1825</v>
      </c>
      <c r="M232" s="79" t="e">
        <f>Results!F228</f>
        <v>#DIV/0!</v>
      </c>
      <c r="N232" s="79" t="e">
        <f>Results!G228</f>
        <v>#DIV/0!</v>
      </c>
    </row>
    <row r="233" customHeight="1" spans="10:14">
      <c r="J233" s="80"/>
      <c r="K233" s="39" t="str">
        <f>Results!C229</f>
        <v>J11</v>
      </c>
      <c r="L233" s="39" t="str">
        <f>Results!B229</f>
        <v>hsa-miR-496</v>
      </c>
      <c r="M233" s="79" t="e">
        <f>Results!F229</f>
        <v>#DIV/0!</v>
      </c>
      <c r="N233" s="79" t="e">
        <f>Results!G229</f>
        <v>#DIV/0!</v>
      </c>
    </row>
    <row r="234" customHeight="1" spans="10:14">
      <c r="J234" s="80"/>
      <c r="K234" s="39" t="str">
        <f>Results!C230</f>
        <v>J12</v>
      </c>
      <c r="L234" s="39" t="str">
        <f>Results!B230</f>
        <v>hsa-miR-338-5p</v>
      </c>
      <c r="M234" s="79" t="e">
        <f>Results!F230</f>
        <v>#DIV/0!</v>
      </c>
      <c r="N234" s="79" t="e">
        <f>Results!G230</f>
        <v>#DIV/0!</v>
      </c>
    </row>
    <row r="235" customHeight="1" spans="10:14">
      <c r="J235" s="80"/>
      <c r="K235" s="39" t="str">
        <f>Results!C231</f>
        <v>J13</v>
      </c>
      <c r="L235" s="39" t="str">
        <f>Results!B231</f>
        <v>hsa-miR-448</v>
      </c>
      <c r="M235" s="79" t="e">
        <f>Results!F231</f>
        <v>#DIV/0!</v>
      </c>
      <c r="N235" s="79" t="e">
        <f>Results!G231</f>
        <v>#DIV/0!</v>
      </c>
    </row>
    <row r="236" customHeight="1" spans="10:14">
      <c r="J236" s="80"/>
      <c r="K236" s="39" t="str">
        <f>Results!C232</f>
        <v>J14</v>
      </c>
      <c r="L236" s="39" t="str">
        <f>Results!B232</f>
        <v>hsa-miR-455-3p</v>
      </c>
      <c r="M236" s="79" t="e">
        <f>Results!F232</f>
        <v>#DIV/0!</v>
      </c>
      <c r="N236" s="79" t="e">
        <f>Results!G232</f>
        <v>#DIV/0!</v>
      </c>
    </row>
    <row r="237" customHeight="1" spans="10:14">
      <c r="J237" s="80"/>
      <c r="K237" s="39" t="str">
        <f>Results!C233</f>
        <v>J15</v>
      </c>
      <c r="L237" s="39" t="str">
        <f>Results!B233</f>
        <v>hsa-miR-513a-3p</v>
      </c>
      <c r="M237" s="79" t="e">
        <f>Results!F233</f>
        <v>#DIV/0!</v>
      </c>
      <c r="N237" s="79" t="e">
        <f>Results!G233</f>
        <v>#DIV/0!</v>
      </c>
    </row>
    <row r="238" customHeight="1" spans="10:14">
      <c r="J238" s="80"/>
      <c r="K238" s="39" t="str">
        <f>Results!C234</f>
        <v>J16</v>
      </c>
      <c r="L238" s="39" t="str">
        <f>Results!B234</f>
        <v>hsa-miR-613</v>
      </c>
      <c r="M238" s="79" t="e">
        <f>Results!F234</f>
        <v>#DIV/0!</v>
      </c>
      <c r="N238" s="79" t="e">
        <f>Results!G234</f>
        <v>#DIV/0!</v>
      </c>
    </row>
    <row r="239" customHeight="1" spans="10:14">
      <c r="J239" s="80"/>
      <c r="K239" s="39" t="str">
        <f>Results!C235</f>
        <v>J17</v>
      </c>
      <c r="L239" s="39" t="str">
        <f>Results!B235</f>
        <v>hsa-miR-582-3p</v>
      </c>
      <c r="M239" s="79" t="e">
        <f>Results!F235</f>
        <v>#DIV/0!</v>
      </c>
      <c r="N239" s="79" t="e">
        <f>Results!G235</f>
        <v>#DIV/0!</v>
      </c>
    </row>
    <row r="240" customHeight="1" spans="10:14">
      <c r="J240" s="80"/>
      <c r="K240" s="39" t="str">
        <f>Results!C236</f>
        <v>J18</v>
      </c>
      <c r="L240" s="39" t="str">
        <f>Results!B236</f>
        <v>hsa-miR-769-5p</v>
      </c>
      <c r="M240" s="79" t="e">
        <f>Results!F236</f>
        <v>#DIV/0!</v>
      </c>
      <c r="N240" s="79" t="e">
        <f>Results!G236</f>
        <v>#DIV/0!</v>
      </c>
    </row>
    <row r="241" customHeight="1" spans="10:14">
      <c r="J241" s="80"/>
      <c r="K241" s="39" t="str">
        <f>Results!C237</f>
        <v>J19</v>
      </c>
      <c r="L241" s="39" t="str">
        <f>Results!B237</f>
        <v>hsa-miR-654-3p</v>
      </c>
      <c r="M241" s="79" t="e">
        <f>Results!F237</f>
        <v>#DIV/0!</v>
      </c>
      <c r="N241" s="79" t="e">
        <f>Results!G237</f>
        <v>#DIV/0!</v>
      </c>
    </row>
    <row r="242" customHeight="1" spans="10:14">
      <c r="J242" s="80"/>
      <c r="K242" s="39" t="str">
        <f>Results!C238</f>
        <v>J20</v>
      </c>
      <c r="L242" s="39" t="str">
        <f>Results!B238</f>
        <v>hsa-miR-1281</v>
      </c>
      <c r="M242" s="79" t="e">
        <f>Results!F238</f>
        <v>#DIV/0!</v>
      </c>
      <c r="N242" s="79" t="e">
        <f>Results!G238</f>
        <v>#DIV/0!</v>
      </c>
    </row>
    <row r="243" customHeight="1" spans="10:14">
      <c r="J243" s="80"/>
      <c r="K243" s="39" t="str">
        <f>Results!C239</f>
        <v>J21</v>
      </c>
      <c r="L243" s="39" t="str">
        <f>Results!B239</f>
        <v>hsa-miR-1290</v>
      </c>
      <c r="M243" s="79" t="e">
        <f>Results!F239</f>
        <v>#DIV/0!</v>
      </c>
      <c r="N243" s="79" t="e">
        <f>Results!G239</f>
        <v>#DIV/0!</v>
      </c>
    </row>
    <row r="244" customHeight="1" spans="10:14">
      <c r="J244" s="80"/>
      <c r="K244" s="39" t="str">
        <f>Results!C240</f>
        <v>J22</v>
      </c>
      <c r="L244" s="39" t="str">
        <f>Results!B240</f>
        <v>hsa-miR-424-5p</v>
      </c>
      <c r="M244" s="79" t="e">
        <f>Results!F240</f>
        <v>#DIV/0!</v>
      </c>
      <c r="N244" s="79" t="e">
        <f>Results!G240</f>
        <v>#DIV/0!</v>
      </c>
    </row>
    <row r="245" customHeight="1" spans="10:14">
      <c r="J245" s="80"/>
      <c r="K245" s="39" t="str">
        <f>Results!C241</f>
        <v>J23</v>
      </c>
      <c r="L245" s="39" t="str">
        <f>Results!B241</f>
        <v>hsa-miR-151a-3p</v>
      </c>
      <c r="M245" s="79" t="e">
        <f>Results!F241</f>
        <v>#DIV/0!</v>
      </c>
      <c r="N245" s="79" t="e">
        <f>Results!G241</f>
        <v>#DIV/0!</v>
      </c>
    </row>
    <row r="246" customHeight="1" spans="10:14">
      <c r="J246" s="80"/>
      <c r="K246" s="39" t="str">
        <f>Results!C242</f>
        <v>J24</v>
      </c>
      <c r="L246" s="39" t="str">
        <f>Results!B242</f>
        <v>hsa-miR-595</v>
      </c>
      <c r="M246" s="79" t="e">
        <f>Results!F242</f>
        <v>#DIV/0!</v>
      </c>
      <c r="N246" s="79" t="e">
        <f>Results!G242</f>
        <v>#DIV/0!</v>
      </c>
    </row>
    <row r="247" customHeight="1" spans="10:14">
      <c r="J247" s="80"/>
      <c r="K247" s="39" t="str">
        <f>Results!C243</f>
        <v>K01</v>
      </c>
      <c r="L247" s="39" t="str">
        <f>Results!B243</f>
        <v>hsa-miR-126-3p</v>
      </c>
      <c r="M247" s="79" t="e">
        <f>Results!F243</f>
        <v>#DIV/0!</v>
      </c>
      <c r="N247" s="79" t="e">
        <f>Results!G243</f>
        <v>#DIV/0!</v>
      </c>
    </row>
    <row r="248" customHeight="1" spans="10:14">
      <c r="J248" s="80"/>
      <c r="K248" s="39" t="str">
        <f>Results!C244</f>
        <v>K02</v>
      </c>
      <c r="L248" s="39" t="str">
        <f>Results!B244</f>
        <v>hsa-miR-411-5p</v>
      </c>
      <c r="M248" s="79" t="e">
        <f>Results!F244</f>
        <v>#DIV/0!</v>
      </c>
      <c r="N248" s="79" t="e">
        <f>Results!G244</f>
        <v>#DIV/0!</v>
      </c>
    </row>
    <row r="249" customHeight="1" spans="10:14">
      <c r="J249" s="80"/>
      <c r="K249" s="39" t="str">
        <f>Results!C245</f>
        <v>K03</v>
      </c>
      <c r="L249" s="39" t="str">
        <f>Results!B245</f>
        <v>hsa-miR-132-3p</v>
      </c>
      <c r="M249" s="79" t="e">
        <f>Results!F245</f>
        <v>#DIV/0!</v>
      </c>
      <c r="N249" s="79" t="e">
        <f>Results!G245</f>
        <v>#DIV/0!</v>
      </c>
    </row>
    <row r="250" customHeight="1" spans="10:14">
      <c r="J250" s="80"/>
      <c r="K250" s="39" t="str">
        <f>Results!C246</f>
        <v>K04</v>
      </c>
      <c r="L250" s="39" t="str">
        <f>Results!B246</f>
        <v>hsa-miR-548p</v>
      </c>
      <c r="M250" s="79" t="e">
        <f>Results!F246</f>
        <v>#DIV/0!</v>
      </c>
      <c r="N250" s="79" t="e">
        <f>Results!G246</f>
        <v>#DIV/0!</v>
      </c>
    </row>
    <row r="251" customHeight="1" spans="10:14">
      <c r="J251" s="80"/>
      <c r="K251" s="39" t="str">
        <f>Results!C247</f>
        <v>K05</v>
      </c>
      <c r="L251" s="39" t="str">
        <f>Results!B247</f>
        <v>hsa-miR-134</v>
      </c>
      <c r="M251" s="79" t="e">
        <f>Results!F247</f>
        <v>#DIV/0!</v>
      </c>
      <c r="N251" s="79" t="e">
        <f>Results!G247</f>
        <v>#DIV/0!</v>
      </c>
    </row>
    <row r="252" customHeight="1" spans="10:14">
      <c r="J252" s="80"/>
      <c r="K252" s="39" t="str">
        <f>Results!C248</f>
        <v>K06</v>
      </c>
      <c r="L252" s="39" t="str">
        <f>Results!B248</f>
        <v>hsa-miR-556-3p</v>
      </c>
      <c r="M252" s="79" t="e">
        <f>Results!F248</f>
        <v>#DIV/0!</v>
      </c>
      <c r="N252" s="79" t="e">
        <f>Results!G248</f>
        <v>#DIV/0!</v>
      </c>
    </row>
    <row r="253" customHeight="1" spans="10:14">
      <c r="J253" s="80"/>
      <c r="K253" s="39" t="str">
        <f>Results!C249</f>
        <v>K07</v>
      </c>
      <c r="L253" s="39" t="str">
        <f>Results!B249</f>
        <v>hsa-miR-136-5p</v>
      </c>
      <c r="M253" s="79" t="e">
        <f>Results!F249</f>
        <v>#DIV/0!</v>
      </c>
      <c r="N253" s="79" t="e">
        <f>Results!G249</f>
        <v>#DIV/0!</v>
      </c>
    </row>
    <row r="254" customHeight="1" spans="10:14">
      <c r="J254" s="80"/>
      <c r="K254" s="39" t="str">
        <f>Results!C250</f>
        <v>K08</v>
      </c>
      <c r="L254" s="39" t="str">
        <f>Results!B250</f>
        <v>hsa-miR-576-5p</v>
      </c>
      <c r="M254" s="79" t="e">
        <f>Results!F250</f>
        <v>#DIV/0!</v>
      </c>
      <c r="N254" s="79" t="e">
        <f>Results!G250</f>
        <v>#DIV/0!</v>
      </c>
    </row>
    <row r="255" customHeight="1" spans="10:14">
      <c r="J255" s="80"/>
      <c r="K255" s="39" t="str">
        <f>Results!C251</f>
        <v>K09</v>
      </c>
      <c r="L255" s="39" t="str">
        <f>Results!B251</f>
        <v>hsa-miR-138-5p</v>
      </c>
      <c r="M255" s="79" t="e">
        <f>Results!F251</f>
        <v>#DIV/0!</v>
      </c>
      <c r="N255" s="79" t="e">
        <f>Results!G251</f>
        <v>#DIV/0!</v>
      </c>
    </row>
    <row r="256" customHeight="1" spans="10:14">
      <c r="J256" s="80"/>
      <c r="K256" s="39" t="str">
        <f>Results!C252</f>
        <v>K10</v>
      </c>
      <c r="L256" s="39" t="str">
        <f>Results!B252</f>
        <v>hsa-miR-1252</v>
      </c>
      <c r="M256" s="79" t="e">
        <f>Results!F252</f>
        <v>#DIV/0!</v>
      </c>
      <c r="N256" s="79" t="e">
        <f>Results!G252</f>
        <v>#DIV/0!</v>
      </c>
    </row>
    <row r="257" customHeight="1" spans="10:14">
      <c r="J257" s="80"/>
      <c r="K257" s="39" t="str">
        <f>Results!C253</f>
        <v>K11</v>
      </c>
      <c r="L257" s="39" t="str">
        <f>Results!B253</f>
        <v>hsa-miR-140-5p</v>
      </c>
      <c r="M257" s="79" t="e">
        <f>Results!F253</f>
        <v>#DIV/0!</v>
      </c>
      <c r="N257" s="79" t="e">
        <f>Results!G253</f>
        <v>#DIV/0!</v>
      </c>
    </row>
    <row r="258" customHeight="1" spans="10:14">
      <c r="J258" s="80"/>
      <c r="K258" s="39" t="str">
        <f>Results!C254</f>
        <v>K12</v>
      </c>
      <c r="L258" s="39" t="str">
        <f>Results!B254</f>
        <v>hsa-miR-628-5p</v>
      </c>
      <c r="M258" s="79" t="e">
        <f>Results!F254</f>
        <v>#DIV/0!</v>
      </c>
      <c r="N258" s="79" t="e">
        <f>Results!G254</f>
        <v>#DIV/0!</v>
      </c>
    </row>
    <row r="259" customHeight="1" spans="10:14">
      <c r="J259" s="80"/>
      <c r="K259" s="39" t="str">
        <f>Results!C255</f>
        <v>K13</v>
      </c>
      <c r="L259" s="39" t="str">
        <f>Results!B255</f>
        <v>hsa-miR-142-3p</v>
      </c>
      <c r="M259" s="79" t="e">
        <f>Results!F255</f>
        <v>#DIV/0!</v>
      </c>
      <c r="N259" s="79" t="e">
        <f>Results!G255</f>
        <v>#DIV/0!</v>
      </c>
    </row>
    <row r="260" customHeight="1" spans="10:14">
      <c r="J260" s="80"/>
      <c r="K260" s="39" t="str">
        <f>Results!C256</f>
        <v>K14</v>
      </c>
      <c r="L260" s="39" t="str">
        <f>Results!B256</f>
        <v>hsa-miR-519c-3p</v>
      </c>
      <c r="M260" s="79" t="e">
        <f>Results!F256</f>
        <v>#DIV/0!</v>
      </c>
      <c r="N260" s="79" t="e">
        <f>Results!G256</f>
        <v>#DIV/0!</v>
      </c>
    </row>
    <row r="261" customHeight="1" spans="10:14">
      <c r="J261" s="80"/>
      <c r="K261" s="39" t="str">
        <f>Results!C257</f>
        <v>K15</v>
      </c>
      <c r="L261" s="39" t="str">
        <f>Results!B257</f>
        <v>hsa-miR-142-5p</v>
      </c>
      <c r="M261" s="79" t="e">
        <f>Results!F257</f>
        <v>#DIV/0!</v>
      </c>
      <c r="N261" s="79" t="e">
        <f>Results!G257</f>
        <v>#DIV/0!</v>
      </c>
    </row>
    <row r="262" customHeight="1" spans="10:14">
      <c r="J262" s="80"/>
      <c r="K262" s="39" t="str">
        <f>Results!C258</f>
        <v>K16</v>
      </c>
      <c r="L262" s="39" t="str">
        <f>Results!B258</f>
        <v>hsa-miR-561-3p</v>
      </c>
      <c r="M262" s="79" t="e">
        <f>Results!F258</f>
        <v>#DIV/0!</v>
      </c>
      <c r="N262" s="79" t="e">
        <f>Results!G258</f>
        <v>#DIV/0!</v>
      </c>
    </row>
    <row r="263" customHeight="1" spans="10:14">
      <c r="J263" s="80"/>
      <c r="K263" s="39" t="str">
        <f>Results!C259</f>
        <v>K17</v>
      </c>
      <c r="L263" s="39" t="str">
        <f>Results!B259</f>
        <v>hsa-miR-143-3p</v>
      </c>
      <c r="M263" s="79" t="e">
        <f>Results!F259</f>
        <v>#DIV/0!</v>
      </c>
      <c r="N263" s="79" t="e">
        <f>Results!G259</f>
        <v>#DIV/0!</v>
      </c>
    </row>
    <row r="264" customHeight="1" spans="10:14">
      <c r="J264" s="80"/>
      <c r="K264" s="39" t="str">
        <f>Results!C260</f>
        <v>K18</v>
      </c>
      <c r="L264" s="39" t="str">
        <f>Results!B260</f>
        <v>hsa-miR-1245a</v>
      </c>
      <c r="M264" s="79" t="e">
        <f>Results!F260</f>
        <v>#DIV/0!</v>
      </c>
      <c r="N264" s="79" t="e">
        <f>Results!G260</f>
        <v>#DIV/0!</v>
      </c>
    </row>
    <row r="265" customHeight="1" spans="10:14">
      <c r="J265" s="80"/>
      <c r="K265" s="39" t="str">
        <f>Results!C261</f>
        <v>K19</v>
      </c>
      <c r="L265" s="39" t="str">
        <f>Results!B261</f>
        <v>hsa-miR-152</v>
      </c>
      <c r="M265" s="79" t="e">
        <f>Results!F261</f>
        <v>#DIV/0!</v>
      </c>
      <c r="N265" s="79" t="e">
        <f>Results!G261</f>
        <v>#DIV/0!</v>
      </c>
    </row>
    <row r="266" customHeight="1" spans="10:14">
      <c r="J266" s="80"/>
      <c r="K266" s="39" t="str">
        <f>Results!C262</f>
        <v>K20</v>
      </c>
      <c r="L266" s="39" t="str">
        <f>Results!B262</f>
        <v>hsa-miR-300</v>
      </c>
      <c r="M266" s="79" t="e">
        <f>Results!F262</f>
        <v>#DIV/0!</v>
      </c>
      <c r="N266" s="79" t="e">
        <f>Results!G262</f>
        <v>#DIV/0!</v>
      </c>
    </row>
    <row r="267" customHeight="1" spans="10:14">
      <c r="J267" s="80"/>
      <c r="K267" s="39" t="str">
        <f>Results!C263</f>
        <v>K21</v>
      </c>
      <c r="L267" s="39" t="str">
        <f>Results!B263</f>
        <v>hsa-miR-185-5p</v>
      </c>
      <c r="M267" s="79" t="e">
        <f>Results!F263</f>
        <v>#DIV/0!</v>
      </c>
      <c r="N267" s="79" t="e">
        <f>Results!G263</f>
        <v>#DIV/0!</v>
      </c>
    </row>
    <row r="268" customHeight="1" spans="10:14">
      <c r="J268" s="80"/>
      <c r="K268" s="39" t="str">
        <f>Results!C264</f>
        <v>K22</v>
      </c>
      <c r="L268" s="39" t="str">
        <f>Results!B264</f>
        <v>hsa-miR-875-5p</v>
      </c>
      <c r="M268" s="79" t="e">
        <f>Results!F264</f>
        <v>#DIV/0!</v>
      </c>
      <c r="N268" s="79" t="e">
        <f>Results!G264</f>
        <v>#DIV/0!</v>
      </c>
    </row>
    <row r="269" customHeight="1" spans="10:14">
      <c r="J269" s="80"/>
      <c r="K269" s="39" t="str">
        <f>Results!C265</f>
        <v>K23</v>
      </c>
      <c r="L269" s="39" t="str">
        <f>Results!B265</f>
        <v>hsa-miR-186-5p</v>
      </c>
      <c r="M269" s="79" t="e">
        <f>Results!F265</f>
        <v>#DIV/0!</v>
      </c>
      <c r="N269" s="79" t="e">
        <f>Results!G265</f>
        <v>#DIV/0!</v>
      </c>
    </row>
    <row r="270" customHeight="1" spans="10:14">
      <c r="J270" s="80"/>
      <c r="K270" s="39" t="str">
        <f>Results!C266</f>
        <v>K24</v>
      </c>
      <c r="L270" s="39" t="str">
        <f>Results!B266</f>
        <v>hsa-miR-556-5p</v>
      </c>
      <c r="M270" s="79" t="e">
        <f>Results!F266</f>
        <v>#DIV/0!</v>
      </c>
      <c r="N270" s="79" t="e">
        <f>Results!G266</f>
        <v>#DIV/0!</v>
      </c>
    </row>
    <row r="271" customHeight="1" spans="10:14">
      <c r="J271" s="80"/>
      <c r="K271" s="39" t="str">
        <f>Results!C267</f>
        <v>L01</v>
      </c>
      <c r="L271" s="39" t="str">
        <f>Results!B267</f>
        <v>hsa-miR-297</v>
      </c>
      <c r="M271" s="79" t="e">
        <f>Results!F267</f>
        <v>#DIV/0!</v>
      </c>
      <c r="N271" s="79" t="e">
        <f>Results!G267</f>
        <v>#DIV/0!</v>
      </c>
    </row>
    <row r="272" customHeight="1" spans="10:14">
      <c r="J272" s="80"/>
      <c r="K272" s="39" t="str">
        <f>Results!C268</f>
        <v>L02</v>
      </c>
      <c r="L272" s="39" t="str">
        <f>Results!B268</f>
        <v>hsa-miR-1306-3p</v>
      </c>
      <c r="M272" s="79" t="e">
        <f>Results!F268</f>
        <v>#DIV/0!</v>
      </c>
      <c r="N272" s="79" t="e">
        <f>Results!G268</f>
        <v>#DIV/0!</v>
      </c>
    </row>
    <row r="273" customHeight="1" spans="10:14">
      <c r="J273" s="80"/>
      <c r="K273" s="39" t="str">
        <f>Results!C269</f>
        <v>L03</v>
      </c>
      <c r="L273" s="39" t="str">
        <f>Results!B269</f>
        <v>hsa-miR-890</v>
      </c>
      <c r="M273" s="79" t="e">
        <f>Results!F269</f>
        <v>#DIV/0!</v>
      </c>
      <c r="N273" s="79" t="e">
        <f>Results!G269</f>
        <v>#DIV/0!</v>
      </c>
    </row>
    <row r="274" customHeight="1" spans="10:14">
      <c r="J274" s="80"/>
      <c r="K274" s="39" t="str">
        <f>Results!C270</f>
        <v>L04</v>
      </c>
      <c r="L274" s="39" t="str">
        <f>Results!B270</f>
        <v>hsa-miR-1323</v>
      </c>
      <c r="M274" s="79" t="e">
        <f>Results!F270</f>
        <v>#DIV/0!</v>
      </c>
      <c r="N274" s="79" t="e">
        <f>Results!G270</f>
        <v>#DIV/0!</v>
      </c>
    </row>
    <row r="275" customHeight="1" spans="10:14">
      <c r="J275" s="80"/>
      <c r="K275" s="39" t="str">
        <f>Results!C271</f>
        <v>L05</v>
      </c>
      <c r="L275" s="39" t="str">
        <f>Results!B271</f>
        <v>hsa-miR-323a-3p</v>
      </c>
      <c r="M275" s="79" t="e">
        <f>Results!F271</f>
        <v>#DIV/0!</v>
      </c>
      <c r="N275" s="79" t="e">
        <f>Results!G271</f>
        <v>#DIV/0!</v>
      </c>
    </row>
    <row r="276" customHeight="1" spans="10:14">
      <c r="J276" s="80"/>
      <c r="K276" s="39" t="str">
        <f>Results!C272</f>
        <v>L06</v>
      </c>
      <c r="L276" s="39" t="str">
        <f>Results!B272</f>
        <v>hsa-miR-610</v>
      </c>
      <c r="M276" s="79" t="e">
        <f>Results!F272</f>
        <v>#DIV/0!</v>
      </c>
      <c r="N276" s="79" t="e">
        <f>Results!G272</f>
        <v>#DIV/0!</v>
      </c>
    </row>
    <row r="277" customHeight="1" spans="10:14">
      <c r="J277" s="80"/>
      <c r="K277" s="39" t="str">
        <f>Results!C273</f>
        <v>L07</v>
      </c>
      <c r="L277" s="39" t="str">
        <f>Results!B273</f>
        <v>hsa-miR-378a-3p</v>
      </c>
      <c r="M277" s="79" t="e">
        <f>Results!F273</f>
        <v>#DIV/0!</v>
      </c>
      <c r="N277" s="79" t="e">
        <f>Results!G273</f>
        <v>#DIV/0!</v>
      </c>
    </row>
    <row r="278" customHeight="1" spans="10:14">
      <c r="J278" s="80"/>
      <c r="K278" s="39" t="str">
        <f>Results!C274</f>
        <v>L08</v>
      </c>
      <c r="L278" s="39" t="str">
        <f>Results!B274</f>
        <v>hsa-miR-489</v>
      </c>
      <c r="M278" s="79" t="e">
        <f>Results!F274</f>
        <v>#DIV/0!</v>
      </c>
      <c r="N278" s="79" t="e">
        <f>Results!G274</f>
        <v>#DIV/0!</v>
      </c>
    </row>
    <row r="279" customHeight="1" spans="10:14">
      <c r="J279" s="80"/>
      <c r="K279" s="39" t="str">
        <f>Results!C275</f>
        <v>L09</v>
      </c>
      <c r="L279" s="39" t="str">
        <f>Results!B275</f>
        <v>hsa-miR-499a-3p</v>
      </c>
      <c r="M279" s="79" t="e">
        <f>Results!F275</f>
        <v>#DIV/0!</v>
      </c>
      <c r="N279" s="79" t="e">
        <f>Results!G275</f>
        <v>#DIV/0!</v>
      </c>
    </row>
    <row r="280" customHeight="1" spans="10:14">
      <c r="J280" s="80"/>
      <c r="K280" s="39" t="str">
        <f>Results!C276</f>
        <v>L10</v>
      </c>
      <c r="L280" s="39" t="str">
        <f>Results!B276</f>
        <v>hsa-miR-548l</v>
      </c>
      <c r="M280" s="79" t="e">
        <f>Results!F276</f>
        <v>#DIV/0!</v>
      </c>
      <c r="N280" s="79" t="e">
        <f>Results!G276</f>
        <v>#DIV/0!</v>
      </c>
    </row>
    <row r="281" customHeight="1" spans="10:14">
      <c r="J281" s="80"/>
      <c r="K281" s="39" t="str">
        <f>Results!C277</f>
        <v>L11</v>
      </c>
      <c r="L281" s="39" t="str">
        <f>Results!B277</f>
        <v>hsa-miR-891b</v>
      </c>
      <c r="M281" s="79" t="e">
        <f>Results!F277</f>
        <v>#DIV/0!</v>
      </c>
      <c r="N281" s="79" t="e">
        <f>Results!G277</f>
        <v>#DIV/0!</v>
      </c>
    </row>
    <row r="282" customHeight="1" spans="10:14">
      <c r="J282" s="80"/>
      <c r="K282" s="39" t="str">
        <f>Results!C278</f>
        <v>L12</v>
      </c>
      <c r="L282" s="39" t="str">
        <f>Results!B278</f>
        <v>hsa-miR-1265</v>
      </c>
      <c r="M282" s="79" t="e">
        <f>Results!F278</f>
        <v>#DIV/0!</v>
      </c>
      <c r="N282" s="79" t="e">
        <f>Results!G278</f>
        <v>#DIV/0!</v>
      </c>
    </row>
    <row r="283" customHeight="1" spans="10:14">
      <c r="J283" s="80"/>
      <c r="K283" s="39" t="str">
        <f>Results!C279</f>
        <v>L13</v>
      </c>
      <c r="L283" s="39" t="str">
        <f>Results!B279</f>
        <v>hsa-miR-299-5p</v>
      </c>
      <c r="M283" s="79" t="e">
        <f>Results!F279</f>
        <v>#DIV/0!</v>
      </c>
      <c r="N283" s="79" t="e">
        <f>Results!G279</f>
        <v>#DIV/0!</v>
      </c>
    </row>
    <row r="284" customHeight="1" spans="10:14">
      <c r="J284" s="80"/>
      <c r="K284" s="39" t="str">
        <f>Results!C280</f>
        <v>L14</v>
      </c>
      <c r="L284" s="39" t="str">
        <f>Results!B280</f>
        <v>hsa-miR-708-5p</v>
      </c>
      <c r="M284" s="79" t="e">
        <f>Results!F280</f>
        <v>#DIV/0!</v>
      </c>
      <c r="N284" s="79" t="e">
        <f>Results!G280</f>
        <v>#DIV/0!</v>
      </c>
    </row>
    <row r="285" customHeight="1" spans="10:14">
      <c r="J285" s="80"/>
      <c r="K285" s="39" t="str">
        <f>Results!C281</f>
        <v>L15</v>
      </c>
      <c r="L285" s="39" t="str">
        <f>Results!B281</f>
        <v>hsa-miR-934</v>
      </c>
      <c r="M285" s="79" t="e">
        <f>Results!F281</f>
        <v>#DIV/0!</v>
      </c>
      <c r="N285" s="79" t="e">
        <f>Results!G281</f>
        <v>#DIV/0!</v>
      </c>
    </row>
    <row r="286" customHeight="1" spans="10:14">
      <c r="J286" s="80"/>
      <c r="K286" s="39" t="str">
        <f>Results!C282</f>
        <v>L16</v>
      </c>
      <c r="L286" s="39" t="str">
        <f>Results!B282</f>
        <v>hsa-miR-202-3p</v>
      </c>
      <c r="M286" s="79" t="e">
        <f>Results!F282</f>
        <v>#DIV/0!</v>
      </c>
      <c r="N286" s="79" t="e">
        <f>Results!G282</f>
        <v>#DIV/0!</v>
      </c>
    </row>
    <row r="287" customHeight="1" spans="10:14">
      <c r="J287" s="80"/>
      <c r="K287" s="39" t="str">
        <f>Results!C283</f>
        <v>L17</v>
      </c>
      <c r="L287" s="39" t="str">
        <f>Results!B283</f>
        <v>hsa-miR-632</v>
      </c>
      <c r="M287" s="79" t="e">
        <f>Results!F283</f>
        <v>#DIV/0!</v>
      </c>
      <c r="N287" s="79" t="e">
        <f>Results!G283</f>
        <v>#DIV/0!</v>
      </c>
    </row>
    <row r="288" customHeight="1" spans="10:14">
      <c r="J288" s="80"/>
      <c r="K288" s="39" t="str">
        <f>Results!C284</f>
        <v>L18</v>
      </c>
      <c r="L288" s="39" t="str">
        <f>Results!B284</f>
        <v>hsa-miR-509-3p</v>
      </c>
      <c r="M288" s="79" t="e">
        <f>Results!F284</f>
        <v>#DIV/0!</v>
      </c>
      <c r="N288" s="79" t="e">
        <f>Results!G284</f>
        <v>#DIV/0!</v>
      </c>
    </row>
    <row r="289" customHeight="1" spans="10:14">
      <c r="J289" s="80"/>
      <c r="K289" s="39" t="str">
        <f>Results!C285</f>
        <v>L19</v>
      </c>
      <c r="L289" s="39" t="str">
        <f>Results!B285</f>
        <v>hsa-miR-485-3p</v>
      </c>
      <c r="M289" s="79" t="e">
        <f>Results!F285</f>
        <v>#DIV/0!</v>
      </c>
      <c r="N289" s="79" t="e">
        <f>Results!G285</f>
        <v>#DIV/0!</v>
      </c>
    </row>
    <row r="290" customHeight="1" spans="10:14">
      <c r="J290" s="80"/>
      <c r="K290" s="39" t="str">
        <f>Results!C286</f>
        <v>L20</v>
      </c>
      <c r="L290" s="39" t="str">
        <f>Results!B286</f>
        <v>hsa-miR-1255b-5p</v>
      </c>
      <c r="M290" s="79" t="e">
        <f>Results!F286</f>
        <v>#DIV/0!</v>
      </c>
      <c r="N290" s="79" t="e">
        <f>Results!G286</f>
        <v>#DIV/0!</v>
      </c>
    </row>
    <row r="291" customHeight="1" spans="10:14">
      <c r="J291" s="80"/>
      <c r="K291" s="39" t="str">
        <f>Results!C287</f>
        <v>L21</v>
      </c>
      <c r="L291" s="39" t="str">
        <f>Results!B287</f>
        <v>hsa-miR-511</v>
      </c>
      <c r="M291" s="79" t="e">
        <f>Results!F287</f>
        <v>#DIV/0!</v>
      </c>
      <c r="N291" s="79" t="e">
        <f>Results!G287</f>
        <v>#DIV/0!</v>
      </c>
    </row>
    <row r="292" customHeight="1" spans="10:14">
      <c r="J292" s="80"/>
      <c r="K292" s="39" t="str">
        <f>Results!C288</f>
        <v>L22</v>
      </c>
      <c r="L292" s="39" t="str">
        <f>Results!B288</f>
        <v>hsa-miR-598</v>
      </c>
      <c r="M292" s="79" t="e">
        <f>Results!F288</f>
        <v>#DIV/0!</v>
      </c>
      <c r="N292" s="79" t="e">
        <f>Results!G288</f>
        <v>#DIV/0!</v>
      </c>
    </row>
    <row r="293" customHeight="1" spans="10:14">
      <c r="J293" s="80"/>
      <c r="K293" s="39" t="str">
        <f>Results!C289</f>
        <v>L23</v>
      </c>
      <c r="L293" s="39" t="str">
        <f>Results!B289</f>
        <v>hsa-miR-548a-5p</v>
      </c>
      <c r="M293" s="79" t="e">
        <f>Results!F289</f>
        <v>#DIV/0!</v>
      </c>
      <c r="N293" s="79" t="e">
        <f>Results!G289</f>
        <v>#DIV/0!</v>
      </c>
    </row>
    <row r="294" customHeight="1" spans="10:14">
      <c r="J294" s="80"/>
      <c r="K294" s="39" t="str">
        <f>Results!C290</f>
        <v>L24</v>
      </c>
      <c r="L294" s="39" t="str">
        <f>Results!B290</f>
        <v>hsa-miR-299-3p</v>
      </c>
      <c r="M294" s="79" t="e">
        <f>Results!F290</f>
        <v>#DIV/0!</v>
      </c>
      <c r="N294" s="79" t="e">
        <f>Results!G290</f>
        <v>#DIV/0!</v>
      </c>
    </row>
    <row r="295" customHeight="1" spans="10:14">
      <c r="J295" s="80"/>
      <c r="K295" s="39" t="str">
        <f>Results!C291</f>
        <v>M01</v>
      </c>
      <c r="L295" s="39" t="str">
        <f>Results!B291</f>
        <v>hsa-miR-187-3p</v>
      </c>
      <c r="M295" s="79" t="e">
        <f>Results!F291</f>
        <v>#DIV/0!</v>
      </c>
      <c r="N295" s="79" t="e">
        <f>Results!G291</f>
        <v>#DIV/0!</v>
      </c>
    </row>
    <row r="296" customHeight="1" spans="10:14">
      <c r="J296" s="80"/>
      <c r="K296" s="39" t="str">
        <f>Results!C292</f>
        <v>M02</v>
      </c>
      <c r="L296" s="39" t="str">
        <f>Results!B292</f>
        <v>hsa-miR-626</v>
      </c>
      <c r="M296" s="79" t="e">
        <f>Results!F292</f>
        <v>#DIV/0!</v>
      </c>
      <c r="N296" s="79" t="e">
        <f>Results!G292</f>
        <v>#DIV/0!</v>
      </c>
    </row>
    <row r="297" customHeight="1" spans="10:14">
      <c r="J297" s="80"/>
      <c r="K297" s="39" t="str">
        <f>Results!C293</f>
        <v>M03</v>
      </c>
      <c r="L297" s="39" t="str">
        <f>Results!B293</f>
        <v>hsa-miR-188-5p</v>
      </c>
      <c r="M297" s="79" t="e">
        <f>Results!F293</f>
        <v>#DIV/0!</v>
      </c>
      <c r="N297" s="79" t="e">
        <f>Results!G293</f>
        <v>#DIV/0!</v>
      </c>
    </row>
    <row r="298" customHeight="1" spans="10:14">
      <c r="J298" s="80"/>
      <c r="K298" s="39" t="str">
        <f>Results!C294</f>
        <v>M04</v>
      </c>
      <c r="L298" s="39" t="str">
        <f>Results!B294</f>
        <v>hsa-miR-653</v>
      </c>
      <c r="M298" s="79" t="e">
        <f>Results!F294</f>
        <v>#DIV/0!</v>
      </c>
      <c r="N298" s="79" t="e">
        <f>Results!G294</f>
        <v>#DIV/0!</v>
      </c>
    </row>
    <row r="299" customHeight="1" spans="10:14">
      <c r="J299" s="80"/>
      <c r="K299" s="39" t="str">
        <f>Results!C295</f>
        <v>M05</v>
      </c>
      <c r="L299" s="39" t="str">
        <f>Results!B295</f>
        <v>hsa-miR-191-5p</v>
      </c>
      <c r="M299" s="79" t="e">
        <f>Results!F295</f>
        <v>#DIV/0!</v>
      </c>
      <c r="N299" s="79" t="e">
        <f>Results!G295</f>
        <v>#DIV/0!</v>
      </c>
    </row>
    <row r="300" customHeight="1" spans="10:14">
      <c r="J300" s="80"/>
      <c r="K300" s="39" t="str">
        <f>Results!C296</f>
        <v>M06</v>
      </c>
      <c r="L300" s="39" t="str">
        <f>Results!B296</f>
        <v>hsa-miR-548e</v>
      </c>
      <c r="M300" s="79" t="e">
        <f>Results!F296</f>
        <v>#DIV/0!</v>
      </c>
      <c r="N300" s="79" t="e">
        <f>Results!G296</f>
        <v>#DIV/0!</v>
      </c>
    </row>
    <row r="301" customHeight="1" spans="10:14">
      <c r="J301" s="80"/>
      <c r="K301" s="39" t="str">
        <f>Results!C297</f>
        <v>M07</v>
      </c>
      <c r="L301" s="39" t="str">
        <f>Results!B297</f>
        <v>hsa-miR-193a-3p</v>
      </c>
      <c r="M301" s="79" t="e">
        <f>Results!F297</f>
        <v>#DIV/0!</v>
      </c>
      <c r="N301" s="79" t="e">
        <f>Results!G297</f>
        <v>#DIV/0!</v>
      </c>
    </row>
    <row r="302" customHeight="1" spans="10:14">
      <c r="J302" s="80"/>
      <c r="K302" s="39" t="str">
        <f>Results!C298</f>
        <v>M08</v>
      </c>
      <c r="L302" s="39" t="str">
        <f>Results!B298</f>
        <v>hsa-miR-340-5p</v>
      </c>
      <c r="M302" s="79" t="e">
        <f>Results!F298</f>
        <v>#DIV/0!</v>
      </c>
      <c r="N302" s="79" t="e">
        <f>Results!G298</f>
        <v>#DIV/0!</v>
      </c>
    </row>
    <row r="303" customHeight="1" spans="10:14">
      <c r="J303" s="80"/>
      <c r="K303" s="39" t="str">
        <f>Results!C299</f>
        <v>M09</v>
      </c>
      <c r="L303" s="39" t="str">
        <f>Results!B299</f>
        <v>hsa-miR-194-5p</v>
      </c>
      <c r="M303" s="79" t="e">
        <f>Results!F299</f>
        <v>#DIV/0!</v>
      </c>
      <c r="N303" s="79" t="e">
        <f>Results!G299</f>
        <v>#DIV/0!</v>
      </c>
    </row>
    <row r="304" customHeight="1" spans="10:14">
      <c r="J304" s="80"/>
      <c r="K304" s="39" t="str">
        <f>Results!C300</f>
        <v>M10</v>
      </c>
      <c r="L304" s="39" t="str">
        <f>Results!B300</f>
        <v>hsa-miR-578</v>
      </c>
      <c r="M304" s="79" t="e">
        <f>Results!F300</f>
        <v>#DIV/0!</v>
      </c>
      <c r="N304" s="79" t="e">
        <f>Results!G300</f>
        <v>#DIV/0!</v>
      </c>
    </row>
    <row r="305" customHeight="1" spans="10:14">
      <c r="J305" s="80"/>
      <c r="K305" s="39" t="str">
        <f>Results!C301</f>
        <v>M11</v>
      </c>
      <c r="L305" s="39" t="str">
        <f>Results!B301</f>
        <v>hsa-miR-195-5p</v>
      </c>
      <c r="M305" s="79" t="e">
        <f>Results!F301</f>
        <v>#DIV/0!</v>
      </c>
      <c r="N305" s="79" t="e">
        <f>Results!G301</f>
        <v>#DIV/0!</v>
      </c>
    </row>
    <row r="306" customHeight="1" spans="10:14">
      <c r="J306" s="80"/>
      <c r="K306" s="39" t="str">
        <f>Results!C302</f>
        <v>M12</v>
      </c>
      <c r="L306" s="39" t="str">
        <f>Results!B302</f>
        <v>hsa-miR-618</v>
      </c>
      <c r="M306" s="79" t="e">
        <f>Results!F302</f>
        <v>#DIV/0!</v>
      </c>
      <c r="N306" s="79" t="e">
        <f>Results!G302</f>
        <v>#DIV/0!</v>
      </c>
    </row>
    <row r="307" customHeight="1" spans="10:14">
      <c r="J307" s="80"/>
      <c r="K307" s="39" t="str">
        <f>Results!C303</f>
        <v>M13</v>
      </c>
      <c r="L307" s="39" t="str">
        <f>Results!B303</f>
        <v>hsa-miR-205-5p</v>
      </c>
      <c r="M307" s="79" t="e">
        <f>Results!F303</f>
        <v>#DIV/0!</v>
      </c>
      <c r="N307" s="79" t="e">
        <f>Results!G303</f>
        <v>#DIV/0!</v>
      </c>
    </row>
    <row r="308" customHeight="1" spans="10:14">
      <c r="J308" s="80"/>
      <c r="K308" s="39" t="str">
        <f>Results!C304</f>
        <v>M14</v>
      </c>
      <c r="L308" s="39" t="str">
        <f>Results!B304</f>
        <v>hsa-miR-627</v>
      </c>
      <c r="M308" s="79" t="e">
        <f>Results!F304</f>
        <v>#DIV/0!</v>
      </c>
      <c r="N308" s="79" t="e">
        <f>Results!G304</f>
        <v>#DIV/0!</v>
      </c>
    </row>
    <row r="309" customHeight="1" spans="10:14">
      <c r="J309" s="80"/>
      <c r="K309" s="39" t="str">
        <f>Results!C305</f>
        <v>M15</v>
      </c>
      <c r="L309" s="39" t="str">
        <f>Results!B305</f>
        <v>hsa-miR-206</v>
      </c>
      <c r="M309" s="79" t="e">
        <f>Results!F305</f>
        <v>#DIV/0!</v>
      </c>
      <c r="N309" s="79" t="e">
        <f>Results!G305</f>
        <v>#DIV/0!</v>
      </c>
    </row>
    <row r="310" customHeight="1" spans="10:14">
      <c r="J310" s="80"/>
      <c r="K310" s="39" t="str">
        <f>Results!C306</f>
        <v>M16</v>
      </c>
      <c r="L310" s="39" t="str">
        <f>Results!B306</f>
        <v>hsa-miR-585</v>
      </c>
      <c r="M310" s="79" t="e">
        <f>Results!F306</f>
        <v>#DIV/0!</v>
      </c>
      <c r="N310" s="79" t="e">
        <f>Results!G306</f>
        <v>#DIV/0!</v>
      </c>
    </row>
    <row r="311" customHeight="1" spans="10:14">
      <c r="J311" s="80"/>
      <c r="K311" s="39" t="str">
        <f>Results!C307</f>
        <v>M17</v>
      </c>
      <c r="L311" s="39" t="str">
        <f>Results!B307</f>
        <v>hsa-miR-216a</v>
      </c>
      <c r="M311" s="79" t="e">
        <f>Results!F307</f>
        <v>#DIV/0!</v>
      </c>
      <c r="N311" s="79" t="e">
        <f>Results!G307</f>
        <v>#DIV/0!</v>
      </c>
    </row>
    <row r="312" customHeight="1" spans="10:14">
      <c r="J312" s="80"/>
      <c r="K312" s="39" t="str">
        <f>Results!C308</f>
        <v>M18</v>
      </c>
      <c r="L312" s="39" t="str">
        <f>Results!B308</f>
        <v>hsa-miR-7-5p</v>
      </c>
      <c r="M312" s="79" t="e">
        <f>Results!F308</f>
        <v>#DIV/0!</v>
      </c>
      <c r="N312" s="79" t="e">
        <f>Results!G308</f>
        <v>#DIV/0!</v>
      </c>
    </row>
    <row r="313" customHeight="1" spans="10:14">
      <c r="J313" s="80"/>
      <c r="K313" s="39" t="str">
        <f>Results!C309</f>
        <v>M19</v>
      </c>
      <c r="L313" s="39" t="str">
        <f>Results!B309</f>
        <v>hsa-miR-218-5p</v>
      </c>
      <c r="M313" s="79" t="e">
        <f>Results!F309</f>
        <v>#DIV/0!</v>
      </c>
      <c r="N313" s="79" t="e">
        <f>Results!G309</f>
        <v>#DIV/0!</v>
      </c>
    </row>
    <row r="314" customHeight="1" spans="10:14">
      <c r="J314" s="80"/>
      <c r="K314" s="39" t="str">
        <f>Results!C310</f>
        <v>M20</v>
      </c>
      <c r="L314" s="39" t="str">
        <f>Results!B310</f>
        <v>hsa-miR-379-5p</v>
      </c>
      <c r="M314" s="79" t="e">
        <f>Results!F310</f>
        <v>#DIV/0!</v>
      </c>
      <c r="N314" s="79" t="e">
        <f>Results!G310</f>
        <v>#DIV/0!</v>
      </c>
    </row>
    <row r="315" customHeight="1" spans="10:14">
      <c r="J315" s="80"/>
      <c r="K315" s="39" t="str">
        <f>Results!C311</f>
        <v>M21</v>
      </c>
      <c r="L315" s="39" t="str">
        <f>Results!B311</f>
        <v>hsa-miR-221-3p</v>
      </c>
      <c r="M315" s="79" t="e">
        <f>Results!F311</f>
        <v>#DIV/0!</v>
      </c>
      <c r="N315" s="79" t="e">
        <f>Results!G311</f>
        <v>#DIV/0!</v>
      </c>
    </row>
    <row r="316" customHeight="1" spans="10:14">
      <c r="J316" s="80"/>
      <c r="K316" s="39" t="str">
        <f>Results!C312</f>
        <v>M22</v>
      </c>
      <c r="L316" s="39" t="str">
        <f>Results!B312</f>
        <v>hsa-miR-580</v>
      </c>
      <c r="M316" s="79" t="e">
        <f>Results!F312</f>
        <v>#DIV/0!</v>
      </c>
      <c r="N316" s="79" t="e">
        <f>Results!G312</f>
        <v>#DIV/0!</v>
      </c>
    </row>
    <row r="317" customHeight="1" spans="10:14">
      <c r="J317" s="80"/>
      <c r="K317" s="39" t="str">
        <f>Results!C313</f>
        <v>M23</v>
      </c>
      <c r="L317" s="39" t="str">
        <f>Results!B313</f>
        <v>hsa-miR-223-3p</v>
      </c>
      <c r="M317" s="79" t="e">
        <f>Results!F313</f>
        <v>#DIV/0!</v>
      </c>
      <c r="N317" s="79" t="e">
        <f>Results!G313</f>
        <v>#DIV/0!</v>
      </c>
    </row>
    <row r="318" customHeight="1" spans="10:14">
      <c r="J318" s="80"/>
      <c r="K318" s="39" t="str">
        <f>Results!C314</f>
        <v>M24</v>
      </c>
      <c r="L318" s="39" t="str">
        <f>Results!B314</f>
        <v>hsa-miR-454-3p</v>
      </c>
      <c r="M318" s="79" t="e">
        <f>Results!F314</f>
        <v>#DIV/0!</v>
      </c>
      <c r="N318" s="79" t="e">
        <f>Results!G314</f>
        <v>#DIV/0!</v>
      </c>
    </row>
    <row r="319" customHeight="1" spans="10:14">
      <c r="J319" s="80"/>
      <c r="K319" s="39" t="str">
        <f>Results!C315</f>
        <v>N01</v>
      </c>
      <c r="L319" s="39" t="str">
        <f>Results!B315</f>
        <v>hsa-miR-1275</v>
      </c>
      <c r="M319" s="79" t="e">
        <f>Results!F315</f>
        <v>#DIV/0!</v>
      </c>
      <c r="N319" s="79" t="e">
        <f>Results!G315</f>
        <v>#DIV/0!</v>
      </c>
    </row>
    <row r="320" customHeight="1" spans="10:14">
      <c r="J320" s="80"/>
      <c r="K320" s="39" t="str">
        <f>Results!C316</f>
        <v>N02</v>
      </c>
      <c r="L320" s="39" t="str">
        <f>Results!B316</f>
        <v>hsa-miR-369-5p</v>
      </c>
      <c r="M320" s="79" t="e">
        <f>Results!F316</f>
        <v>#DIV/0!</v>
      </c>
      <c r="N320" s="79" t="e">
        <f>Results!G316</f>
        <v>#DIV/0!</v>
      </c>
    </row>
    <row r="321" customHeight="1" spans="10:14">
      <c r="J321" s="80"/>
      <c r="K321" s="39" t="str">
        <f>Results!C317</f>
        <v>N03</v>
      </c>
      <c r="L321" s="39" t="str">
        <f>Results!B317</f>
        <v>hsa-miR-521</v>
      </c>
      <c r="M321" s="79" t="e">
        <f>Results!F317</f>
        <v>#DIV/0!</v>
      </c>
      <c r="N321" s="79" t="e">
        <f>Results!G317</f>
        <v>#DIV/0!</v>
      </c>
    </row>
    <row r="322" customHeight="1" spans="10:14">
      <c r="J322" s="80"/>
      <c r="K322" s="39" t="str">
        <f>Results!C318</f>
        <v>N04</v>
      </c>
      <c r="L322" s="39" t="str">
        <f>Results!B318</f>
        <v>hsa-miR-216b</v>
      </c>
      <c r="M322" s="79" t="e">
        <f>Results!F318</f>
        <v>#DIV/0!</v>
      </c>
      <c r="N322" s="79" t="e">
        <f>Results!G318</f>
        <v>#DIV/0!</v>
      </c>
    </row>
    <row r="323" customHeight="1" spans="10:14">
      <c r="J323" s="80"/>
      <c r="K323" s="39" t="str">
        <f>Results!C319</f>
        <v>N05</v>
      </c>
      <c r="L323" s="39" t="str">
        <f>Results!B319</f>
        <v>hsa-miR-591</v>
      </c>
      <c r="M323" s="79" t="e">
        <f>Results!F319</f>
        <v>#DIV/0!</v>
      </c>
      <c r="N323" s="79" t="e">
        <f>Results!G319</f>
        <v>#DIV/0!</v>
      </c>
    </row>
    <row r="324" customHeight="1" spans="10:14">
      <c r="J324" s="80"/>
      <c r="K324" s="39" t="str">
        <f>Results!C320</f>
        <v>N06</v>
      </c>
      <c r="L324" s="39" t="str">
        <f>Results!B320</f>
        <v>hsa-miR-548d-3p</v>
      </c>
      <c r="M324" s="79" t="e">
        <f>Results!F320</f>
        <v>#DIV/0!</v>
      </c>
      <c r="N324" s="79" t="e">
        <f>Results!G320</f>
        <v>#DIV/0!</v>
      </c>
    </row>
    <row r="325" customHeight="1" spans="10:14">
      <c r="J325" s="80"/>
      <c r="K325" s="39" t="str">
        <f>Results!C321</f>
        <v>N07</v>
      </c>
      <c r="L325" s="39" t="str">
        <f>Results!B321</f>
        <v>hsa-miR-1264</v>
      </c>
      <c r="M325" s="79" t="e">
        <f>Results!F321</f>
        <v>#DIV/0!</v>
      </c>
      <c r="N325" s="79" t="e">
        <f>Results!G321</f>
        <v>#DIV/0!</v>
      </c>
    </row>
    <row r="326" customHeight="1" spans="10:14">
      <c r="J326" s="80"/>
      <c r="K326" s="39" t="str">
        <f>Results!C322</f>
        <v>N08</v>
      </c>
      <c r="L326" s="39" t="str">
        <f>Results!B322</f>
        <v>hsa-miR-490-5p</v>
      </c>
      <c r="M326" s="79" t="e">
        <f>Results!F322</f>
        <v>#DIV/0!</v>
      </c>
      <c r="N326" s="79" t="e">
        <f>Results!G322</f>
        <v>#DIV/0!</v>
      </c>
    </row>
    <row r="327" customHeight="1" spans="10:14">
      <c r="J327" s="80"/>
      <c r="K327" s="39" t="str">
        <f>Results!C323</f>
        <v>N09</v>
      </c>
      <c r="L327" s="39" t="str">
        <f>Results!B323</f>
        <v>hsa-miR-1270</v>
      </c>
      <c r="M327" s="79" t="e">
        <f>Results!F323</f>
        <v>#DIV/0!</v>
      </c>
      <c r="N327" s="79" t="e">
        <f>Results!G323</f>
        <v>#DIV/0!</v>
      </c>
    </row>
    <row r="328" customHeight="1" spans="10:14">
      <c r="J328" s="80"/>
      <c r="K328" s="39" t="str">
        <f>Results!C324</f>
        <v>N10</v>
      </c>
      <c r="L328" s="39" t="str">
        <f>Results!B324</f>
        <v>hsa-miR-1236</v>
      </c>
      <c r="M328" s="79" t="e">
        <f>Results!F324</f>
        <v>#DIV/0!</v>
      </c>
      <c r="N328" s="79" t="e">
        <f>Results!G324</f>
        <v>#DIV/0!</v>
      </c>
    </row>
    <row r="329" customHeight="1" spans="10:14">
      <c r="J329" s="80"/>
      <c r="K329" s="39" t="str">
        <f>Results!C325</f>
        <v>N11</v>
      </c>
      <c r="L329" s="39" t="str">
        <f>Results!B325</f>
        <v>hsa-miR-361-5p</v>
      </c>
      <c r="M329" s="79" t="e">
        <f>Results!F325</f>
        <v>#DIV/0!</v>
      </c>
      <c r="N329" s="79" t="e">
        <f>Results!G325</f>
        <v>#DIV/0!</v>
      </c>
    </row>
    <row r="330" customHeight="1" spans="10:14">
      <c r="J330" s="80"/>
      <c r="K330" s="39" t="str">
        <f>Results!C326</f>
        <v>N12</v>
      </c>
      <c r="L330" s="39" t="str">
        <f>Results!B326</f>
        <v>hsa-miR-507</v>
      </c>
      <c r="M330" s="79" t="e">
        <f>Results!F326</f>
        <v>#DIV/0!</v>
      </c>
      <c r="N330" s="79" t="e">
        <f>Results!G326</f>
        <v>#DIV/0!</v>
      </c>
    </row>
    <row r="331" customHeight="1" spans="10:14">
      <c r="J331" s="80"/>
      <c r="K331" s="39" t="str">
        <f>Results!C327</f>
        <v>N13</v>
      </c>
      <c r="L331" s="39" t="str">
        <f>Results!B327</f>
        <v>hsa-miR-383</v>
      </c>
      <c r="M331" s="79" t="e">
        <f>Results!F327</f>
        <v>#DIV/0!</v>
      </c>
      <c r="N331" s="79" t="e">
        <f>Results!G327</f>
        <v>#DIV/0!</v>
      </c>
    </row>
    <row r="332" customHeight="1" spans="10:14">
      <c r="J332" s="80"/>
      <c r="K332" s="39" t="str">
        <f>Results!C328</f>
        <v>N14</v>
      </c>
      <c r="L332" s="39" t="str">
        <f>Results!B328</f>
        <v>hsa-miR-532-5p</v>
      </c>
      <c r="M332" s="79" t="e">
        <f>Results!F328</f>
        <v>#DIV/0!</v>
      </c>
      <c r="N332" s="79" t="e">
        <f>Results!G328</f>
        <v>#DIV/0!</v>
      </c>
    </row>
    <row r="333" customHeight="1" spans="10:14">
      <c r="J333" s="80"/>
      <c r="K333" s="39" t="str">
        <f>Results!C329</f>
        <v>N15</v>
      </c>
      <c r="L333" s="39" t="str">
        <f>Results!B329</f>
        <v>hsa-miR-1282</v>
      </c>
      <c r="M333" s="79" t="e">
        <f>Results!F329</f>
        <v>#DIV/0!</v>
      </c>
      <c r="N333" s="79" t="e">
        <f>Results!G329</f>
        <v>#DIV/0!</v>
      </c>
    </row>
    <row r="334" customHeight="1" spans="10:14">
      <c r="J334" s="80"/>
      <c r="K334" s="39" t="str">
        <f>Results!C330</f>
        <v>N16</v>
      </c>
      <c r="L334" s="39" t="str">
        <f>Results!B330</f>
        <v>hsa-miR-548a-3p</v>
      </c>
      <c r="M334" s="79" t="e">
        <f>Results!F330</f>
        <v>#DIV/0!</v>
      </c>
      <c r="N334" s="79" t="e">
        <f>Results!G330</f>
        <v>#DIV/0!</v>
      </c>
    </row>
    <row r="335" customHeight="1" spans="10:14">
      <c r="J335" s="80"/>
      <c r="K335" s="39" t="str">
        <f>Results!C331</f>
        <v>N17</v>
      </c>
      <c r="L335" s="39" t="str">
        <f>Results!B331</f>
        <v>hsa-miR-155-5p</v>
      </c>
      <c r="M335" s="79" t="e">
        <f>Results!F331</f>
        <v>#DIV/0!</v>
      </c>
      <c r="N335" s="79" t="e">
        <f>Results!G331</f>
        <v>#DIV/0!</v>
      </c>
    </row>
    <row r="336" customHeight="1" spans="10:14">
      <c r="J336" s="80"/>
      <c r="K336" s="39" t="str">
        <f>Results!C332</f>
        <v>N18</v>
      </c>
      <c r="L336" s="39" t="str">
        <f>Results!B332</f>
        <v>hsa-miR-548o-3p</v>
      </c>
      <c r="M336" s="79" t="e">
        <f>Results!F332</f>
        <v>#DIV/0!</v>
      </c>
      <c r="N336" s="79" t="e">
        <f>Results!G332</f>
        <v>#DIV/0!</v>
      </c>
    </row>
    <row r="337" customHeight="1" spans="10:14">
      <c r="J337" s="80"/>
      <c r="K337" s="39" t="str">
        <f>Results!C333</f>
        <v>N19</v>
      </c>
      <c r="L337" s="39" t="str">
        <f>Results!B333</f>
        <v>hsa-miR-508-3p</v>
      </c>
      <c r="M337" s="79" t="e">
        <f>Results!F333</f>
        <v>#DIV/0!</v>
      </c>
      <c r="N337" s="79" t="e">
        <f>Results!G333</f>
        <v>#DIV/0!</v>
      </c>
    </row>
    <row r="338" customHeight="1" spans="10:14">
      <c r="J338" s="80"/>
      <c r="K338" s="39" t="str">
        <f>Results!C334</f>
        <v>N20</v>
      </c>
      <c r="L338" s="39" t="str">
        <f>Results!B334</f>
        <v>hsa-miR-621</v>
      </c>
      <c r="M338" s="79" t="e">
        <f>Results!F334</f>
        <v>#DIV/0!</v>
      </c>
      <c r="N338" s="79" t="e">
        <f>Results!G334</f>
        <v>#DIV/0!</v>
      </c>
    </row>
    <row r="339" customHeight="1" spans="10:14">
      <c r="J339" s="80"/>
      <c r="K339" s="39" t="str">
        <f>Results!C335</f>
        <v>N21</v>
      </c>
      <c r="L339" s="39" t="str">
        <f>Results!B335</f>
        <v>hsa-miR-549</v>
      </c>
      <c r="M339" s="79" t="e">
        <f>Results!F335</f>
        <v>#DIV/0!</v>
      </c>
      <c r="N339" s="79" t="e">
        <f>Results!G335</f>
        <v>#DIV/0!</v>
      </c>
    </row>
    <row r="340" customHeight="1" spans="10:14">
      <c r="J340" s="80"/>
      <c r="K340" s="39" t="str">
        <f>Results!C336</f>
        <v>N22</v>
      </c>
      <c r="L340" s="39" t="str">
        <f>Results!B336</f>
        <v>hsa-miR-640</v>
      </c>
      <c r="M340" s="79" t="e">
        <f>Results!F336</f>
        <v>#DIV/0!</v>
      </c>
      <c r="N340" s="79" t="e">
        <f>Results!G336</f>
        <v>#DIV/0!</v>
      </c>
    </row>
    <row r="341" customHeight="1" spans="10:14">
      <c r="J341" s="80"/>
      <c r="K341" s="39" t="str">
        <f>Results!C337</f>
        <v>N23</v>
      </c>
      <c r="L341" s="39" t="str">
        <f>Results!B337</f>
        <v>hsa-miR-554</v>
      </c>
      <c r="M341" s="79" t="e">
        <f>Results!F337</f>
        <v>#DIV/0!</v>
      </c>
      <c r="N341" s="79" t="e">
        <f>Results!G337</f>
        <v>#DIV/0!</v>
      </c>
    </row>
    <row r="342" customHeight="1" spans="10:14">
      <c r="J342" s="80"/>
      <c r="K342" s="39" t="str">
        <f>Results!C338</f>
        <v>N24</v>
      </c>
      <c r="L342" s="39" t="str">
        <f>Results!B338</f>
        <v>hsa-miR-758</v>
      </c>
      <c r="M342" s="79" t="e">
        <f>Results!F338</f>
        <v>#DIV/0!</v>
      </c>
      <c r="N342" s="79" t="e">
        <f>Results!G338</f>
        <v>#DIV/0!</v>
      </c>
    </row>
    <row r="343" customHeight="1" spans="10:14">
      <c r="J343" s="80"/>
      <c r="K343" s="39" t="str">
        <f>Results!C339</f>
        <v>O01</v>
      </c>
      <c r="L343" s="39" t="str">
        <f>Results!B339</f>
        <v>hsa-miR-25-3p</v>
      </c>
      <c r="M343" s="79" t="e">
        <f>Results!F339</f>
        <v>#DIV/0!</v>
      </c>
      <c r="N343" s="79" t="e">
        <f>Results!G339</f>
        <v>#DIV/0!</v>
      </c>
    </row>
    <row r="344" customHeight="1" spans="10:14">
      <c r="J344" s="80"/>
      <c r="K344" s="39" t="str">
        <f>Results!C340</f>
        <v>O02</v>
      </c>
      <c r="L344" s="39" t="str">
        <f>Results!B340</f>
        <v>hsa-miR-548n</v>
      </c>
      <c r="M344" s="79" t="e">
        <f>Results!F340</f>
        <v>#DIV/0!</v>
      </c>
      <c r="N344" s="79" t="e">
        <f>Results!G340</f>
        <v>#DIV/0!</v>
      </c>
    </row>
    <row r="345" customHeight="1" spans="10:14">
      <c r="J345" s="80"/>
      <c r="K345" s="39" t="str">
        <f>Results!C341</f>
        <v>O03</v>
      </c>
      <c r="L345" s="39" t="str">
        <f>Results!B341</f>
        <v>hsa-miR-296-5p</v>
      </c>
      <c r="M345" s="79" t="e">
        <f>Results!F341</f>
        <v>#DIV/0!</v>
      </c>
      <c r="N345" s="79" t="e">
        <f>Results!G341</f>
        <v>#DIV/0!</v>
      </c>
    </row>
    <row r="346" customHeight="1" spans="10:14">
      <c r="J346" s="80"/>
      <c r="K346" s="39" t="str">
        <f>Results!C342</f>
        <v>O04</v>
      </c>
      <c r="L346" s="39" t="str">
        <f>Results!B342</f>
        <v>hsa-miR-520a-5p</v>
      </c>
      <c r="M346" s="79" t="e">
        <f>Results!F342</f>
        <v>#DIV/0!</v>
      </c>
      <c r="N346" s="79" t="e">
        <f>Results!G342</f>
        <v>#DIV/0!</v>
      </c>
    </row>
    <row r="347" customHeight="1" spans="10:14">
      <c r="J347" s="80"/>
      <c r="K347" s="39" t="str">
        <f>Results!C343</f>
        <v>O05</v>
      </c>
      <c r="L347" s="39" t="str">
        <f>Results!B343</f>
        <v>hsa-miR-302a-3p</v>
      </c>
      <c r="M347" s="79" t="e">
        <f>Results!F343</f>
        <v>#DIV/0!</v>
      </c>
      <c r="N347" s="79" t="e">
        <f>Results!G343</f>
        <v>#DIV/0!</v>
      </c>
    </row>
    <row r="348" customHeight="1" spans="10:14">
      <c r="J348" s="80"/>
      <c r="K348" s="39" t="str">
        <f>Results!C344</f>
        <v>O06</v>
      </c>
      <c r="L348" s="39" t="str">
        <f>Results!B344</f>
        <v>hsa-miR-599</v>
      </c>
      <c r="M348" s="79" t="e">
        <f>Results!F344</f>
        <v>#DIV/0!</v>
      </c>
      <c r="N348" s="79" t="e">
        <f>Results!G344</f>
        <v>#DIV/0!</v>
      </c>
    </row>
    <row r="349" customHeight="1" spans="10:14">
      <c r="J349" s="80"/>
      <c r="K349" s="39" t="str">
        <f>Results!C345</f>
        <v>O07</v>
      </c>
      <c r="L349" s="39" t="str">
        <f>Results!B345</f>
        <v>hsa-miR-32-5p</v>
      </c>
      <c r="M349" s="79" t="e">
        <f>Results!F345</f>
        <v>#DIV/0!</v>
      </c>
      <c r="N349" s="79" t="e">
        <f>Results!G345</f>
        <v>#DIV/0!</v>
      </c>
    </row>
    <row r="350" customHeight="1" spans="10:14">
      <c r="J350" s="80"/>
      <c r="K350" s="39" t="str">
        <f>Results!C346</f>
        <v>O08</v>
      </c>
      <c r="L350" s="39" t="str">
        <f>Results!B346</f>
        <v>hsa-miR-609</v>
      </c>
      <c r="M350" s="79" t="e">
        <f>Results!F346</f>
        <v>#DIV/0!</v>
      </c>
      <c r="N350" s="79" t="e">
        <f>Results!G346</f>
        <v>#DIV/0!</v>
      </c>
    </row>
    <row r="351" customHeight="1" spans="10:14">
      <c r="J351" s="80"/>
      <c r="K351" s="39" t="str">
        <f>Results!C347</f>
        <v>O09</v>
      </c>
      <c r="L351" s="39" t="str">
        <f>Results!B347</f>
        <v>hsa-miR-335-5p</v>
      </c>
      <c r="M351" s="79" t="e">
        <f>Results!F347</f>
        <v>#DIV/0!</v>
      </c>
      <c r="N351" s="79" t="e">
        <f>Results!G347</f>
        <v>#DIV/0!</v>
      </c>
    </row>
    <row r="352" customHeight="1" spans="10:14">
      <c r="J352" s="80"/>
      <c r="K352" s="39" t="str">
        <f>Results!C348</f>
        <v>O10</v>
      </c>
      <c r="L352" s="39" t="str">
        <f>Results!B348</f>
        <v>hsa-miR-1255a</v>
      </c>
      <c r="M352" s="79" t="e">
        <f>Results!F348</f>
        <v>#DIV/0!</v>
      </c>
      <c r="N352" s="79" t="e">
        <f>Results!G348</f>
        <v>#DIV/0!</v>
      </c>
    </row>
    <row r="353" customHeight="1" spans="10:14">
      <c r="J353" s="80"/>
      <c r="K353" s="39" t="str">
        <f>Results!C349</f>
        <v>O11</v>
      </c>
      <c r="L353" s="39" t="str">
        <f>Results!B349</f>
        <v>hsa-miR-34a-5p</v>
      </c>
      <c r="M353" s="79" t="e">
        <f>Results!F349</f>
        <v>#DIV/0!</v>
      </c>
      <c r="N353" s="79" t="e">
        <f>Results!G349</f>
        <v>#DIV/0!</v>
      </c>
    </row>
    <row r="354" customHeight="1" spans="10:14">
      <c r="J354" s="80"/>
      <c r="K354" s="39" t="str">
        <f>Results!C350</f>
        <v>O12</v>
      </c>
      <c r="L354" s="39" t="str">
        <f>Results!B350</f>
        <v>hsa-miR-224-5p</v>
      </c>
      <c r="M354" s="79" t="e">
        <f>Results!F350</f>
        <v>#DIV/0!</v>
      </c>
      <c r="N354" s="79" t="e">
        <f>Results!G350</f>
        <v>#DIV/0!</v>
      </c>
    </row>
    <row r="355" customHeight="1" spans="10:14">
      <c r="J355" s="80"/>
      <c r="K355" s="39" t="str">
        <f>Results!C351</f>
        <v>O13</v>
      </c>
      <c r="L355" s="39" t="str">
        <f>Results!B351</f>
        <v>hsa-miR-373-3p</v>
      </c>
      <c r="M355" s="79" t="e">
        <f>Results!F351</f>
        <v>#DIV/0!</v>
      </c>
      <c r="N355" s="79" t="e">
        <f>Results!G351</f>
        <v>#DIV/0!</v>
      </c>
    </row>
    <row r="356" customHeight="1" spans="10:14">
      <c r="J356" s="80"/>
      <c r="K356" s="39" t="str">
        <f>Results!C352</f>
        <v>O14</v>
      </c>
      <c r="L356" s="39" t="str">
        <f>Results!B352</f>
        <v>hsa-miR-924</v>
      </c>
      <c r="M356" s="79" t="e">
        <f>Results!F352</f>
        <v>#DIV/0!</v>
      </c>
      <c r="N356" s="79" t="e">
        <f>Results!G352</f>
        <v>#DIV/0!</v>
      </c>
    </row>
    <row r="357" customHeight="1" spans="10:14">
      <c r="J357" s="80"/>
      <c r="K357" s="39" t="str">
        <f>Results!C353</f>
        <v>O15</v>
      </c>
      <c r="L357" s="39" t="str">
        <f>Results!B353</f>
        <v>hsa-miR-499a-5p</v>
      </c>
      <c r="M357" s="79" t="e">
        <f>Results!F353</f>
        <v>#DIV/0!</v>
      </c>
      <c r="N357" s="79" t="e">
        <f>Results!G353</f>
        <v>#DIV/0!</v>
      </c>
    </row>
    <row r="358" customHeight="1" spans="10:14">
      <c r="J358" s="80"/>
      <c r="K358" s="39" t="str">
        <f>Results!C354</f>
        <v>O16</v>
      </c>
      <c r="L358" s="39" t="str">
        <f>Results!B354</f>
        <v>hsa-miR-1305</v>
      </c>
      <c r="M358" s="79" t="e">
        <f>Results!F354</f>
        <v>#DIV/0!</v>
      </c>
      <c r="N358" s="79" t="e">
        <f>Results!G354</f>
        <v>#DIV/0!</v>
      </c>
    </row>
    <row r="359" customHeight="1" spans="10:14">
      <c r="J359" s="80"/>
      <c r="K359" s="39" t="str">
        <f>Results!C355</f>
        <v>O17</v>
      </c>
      <c r="L359" s="39" t="str">
        <f>Results!B355</f>
        <v>hsa-miR-92a-3p</v>
      </c>
      <c r="M359" s="79" t="e">
        <f>Results!F355</f>
        <v>#DIV/0!</v>
      </c>
      <c r="N359" s="79" t="e">
        <f>Results!G355</f>
        <v>#DIV/0!</v>
      </c>
    </row>
    <row r="360" customHeight="1" spans="10:14">
      <c r="J360" s="80"/>
      <c r="K360" s="39" t="str">
        <f>Results!C356</f>
        <v>O18</v>
      </c>
      <c r="L360" s="39" t="str">
        <f>Results!B356</f>
        <v>hsa-miR-325</v>
      </c>
      <c r="M360" s="79" t="e">
        <f>Results!F356</f>
        <v>#DIV/0!</v>
      </c>
      <c r="N360" s="79" t="e">
        <f>Results!G356</f>
        <v>#DIV/0!</v>
      </c>
    </row>
    <row r="361" customHeight="1" spans="10:14">
      <c r="J361" s="80"/>
      <c r="K361" s="39" t="str">
        <f>Results!C357</f>
        <v>O19</v>
      </c>
      <c r="L361" s="39" t="str">
        <f>Results!B357</f>
        <v>hsa-miR-93-5p</v>
      </c>
      <c r="M361" s="79" t="e">
        <f>Results!F357</f>
        <v>#DIV/0!</v>
      </c>
      <c r="N361" s="79" t="e">
        <f>Results!G357</f>
        <v>#DIV/0!</v>
      </c>
    </row>
    <row r="362" customHeight="1" spans="10:14">
      <c r="J362" s="80"/>
      <c r="K362" s="39" t="str">
        <f>Results!C358</f>
        <v>O20</v>
      </c>
      <c r="L362" s="39" t="str">
        <f>Results!B358</f>
        <v>hsa-miR-876-3p</v>
      </c>
      <c r="M362" s="79" t="e">
        <f>Results!F358</f>
        <v>#DIV/0!</v>
      </c>
      <c r="N362" s="79" t="e">
        <f>Results!G358</f>
        <v>#DIV/0!</v>
      </c>
    </row>
    <row r="363" customHeight="1" spans="10:14">
      <c r="J363" s="80"/>
      <c r="K363" s="39" t="str">
        <f>Results!C359</f>
        <v>O21</v>
      </c>
      <c r="L363" s="39" t="str">
        <f>Results!B359</f>
        <v>hsa-miR-96-5p</v>
      </c>
      <c r="M363" s="79" t="e">
        <f>Results!F359</f>
        <v>#DIV/0!</v>
      </c>
      <c r="N363" s="79" t="e">
        <f>Results!G359</f>
        <v>#DIV/0!</v>
      </c>
    </row>
    <row r="364" customHeight="1" spans="10:14">
      <c r="J364" s="80"/>
      <c r="K364" s="39" t="str">
        <f>Results!C360</f>
        <v>O22</v>
      </c>
      <c r="L364" s="39" t="str">
        <f>Results!B360</f>
        <v>hsa-miR-522-3p</v>
      </c>
      <c r="M364" s="79" t="e">
        <f>Results!F360</f>
        <v>#DIV/0!</v>
      </c>
      <c r="N364" s="79" t="e">
        <f>Results!G360</f>
        <v>#DIV/0!</v>
      </c>
    </row>
    <row r="365" customHeight="1" spans="10:14">
      <c r="J365" s="80"/>
      <c r="K365" s="39" t="str">
        <f>Results!C361</f>
        <v>O23</v>
      </c>
      <c r="L365" s="39" t="str">
        <f>Results!B361</f>
        <v>hsa-miR-624-3p</v>
      </c>
      <c r="M365" s="79" t="e">
        <f>Results!F361</f>
        <v>#DIV/0!</v>
      </c>
      <c r="N365" s="79" t="e">
        <f>Results!G361</f>
        <v>#DIV/0!</v>
      </c>
    </row>
    <row r="366" customHeight="1" spans="10:14">
      <c r="J366" s="80"/>
      <c r="K366" s="39" t="str">
        <f>Results!C362</f>
        <v>O24</v>
      </c>
      <c r="L366" s="39" t="str">
        <f>Results!B362</f>
        <v>hsa-miR-562</v>
      </c>
      <c r="M366" s="79" t="e">
        <f>Results!F362</f>
        <v>#DIV/0!</v>
      </c>
      <c r="N366" s="79" t="e">
        <f>Results!G362</f>
        <v>#DIV/0!</v>
      </c>
    </row>
    <row r="367" customHeight="1" spans="10:14">
      <c r="J367" s="68" t="str">
        <f>'Gene Table'!A387</f>
        <v>Plate 2</v>
      </c>
      <c r="K367" s="39" t="str">
        <f>Results!C387</f>
        <v>A01</v>
      </c>
      <c r="L367" s="39" t="str">
        <f>Results!B363</f>
        <v>NC</v>
      </c>
      <c r="M367" s="79" t="e">
        <f>Results!F387</f>
        <v>#DIV/0!</v>
      </c>
      <c r="N367" s="79" t="e">
        <f>Results!G387</f>
        <v>#DIV/0!</v>
      </c>
    </row>
    <row r="368" customHeight="1" spans="10:14">
      <c r="J368" s="68"/>
      <c r="K368" s="39" t="str">
        <f>Results!C388</f>
        <v>A02</v>
      </c>
      <c r="L368" s="39" t="str">
        <f>Results!B364</f>
        <v>NC</v>
      </c>
      <c r="M368" s="79" t="e">
        <f>Results!F388</f>
        <v>#DIV/0!</v>
      </c>
      <c r="N368" s="79" t="e">
        <f>Results!G388</f>
        <v>#DIV/0!</v>
      </c>
    </row>
    <row r="369" customHeight="1" spans="10:14">
      <c r="J369" s="68"/>
      <c r="K369" s="39" t="str">
        <f>Results!C389</f>
        <v>A03</v>
      </c>
      <c r="L369" s="39" t="str">
        <f>Results!B365</f>
        <v>NC</v>
      </c>
      <c r="M369" s="79" t="e">
        <f>Results!F389</f>
        <v>#DIV/0!</v>
      </c>
      <c r="N369" s="79" t="e">
        <f>Results!G389</f>
        <v>#DIV/0!</v>
      </c>
    </row>
    <row r="370" customHeight="1" spans="10:14">
      <c r="J370" s="68"/>
      <c r="K370" s="39" t="str">
        <f>Results!C390</f>
        <v>A04</v>
      </c>
      <c r="L370" s="39" t="str">
        <f>Results!B366</f>
        <v>NC</v>
      </c>
      <c r="M370" s="79" t="e">
        <f>Results!F390</f>
        <v>#DIV/0!</v>
      </c>
      <c r="N370" s="79" t="e">
        <f>Results!G390</f>
        <v>#DIV/0!</v>
      </c>
    </row>
    <row r="371" customHeight="1" spans="10:14">
      <c r="J371" s="68"/>
      <c r="K371" s="39" t="str">
        <f>Results!C391</f>
        <v>A05</v>
      </c>
      <c r="L371" s="39" t="str">
        <f>Results!B367</f>
        <v>HK1</v>
      </c>
      <c r="M371" s="79" t="e">
        <f>Results!F391</f>
        <v>#DIV/0!</v>
      </c>
      <c r="N371" s="79" t="e">
        <f>Results!G391</f>
        <v>#DIV/0!</v>
      </c>
    </row>
    <row r="372" customHeight="1" spans="10:14">
      <c r="J372" s="68"/>
      <c r="K372" s="39" t="str">
        <f>Results!C392</f>
        <v>A06</v>
      </c>
      <c r="L372" s="39" t="str">
        <f>Results!B368</f>
        <v>HK1</v>
      </c>
      <c r="M372" s="79" t="e">
        <f>Results!F392</f>
        <v>#DIV/0!</v>
      </c>
      <c r="N372" s="79" t="e">
        <f>Results!G392</f>
        <v>#DIV/0!</v>
      </c>
    </row>
    <row r="373" customHeight="1" spans="10:14">
      <c r="J373" s="68"/>
      <c r="K373" s="39" t="str">
        <f>Results!C393</f>
        <v>A07</v>
      </c>
      <c r="L373" s="39" t="str">
        <f>Results!B369</f>
        <v>HK2</v>
      </c>
      <c r="M373" s="79" t="e">
        <f>Results!F393</f>
        <v>#DIV/0!</v>
      </c>
      <c r="N373" s="79" t="e">
        <f>Results!G393</f>
        <v>#DIV/0!</v>
      </c>
    </row>
    <row r="374" customHeight="1" spans="10:14">
      <c r="J374" s="68"/>
      <c r="K374" s="39" t="str">
        <f>Results!C394</f>
        <v>A08</v>
      </c>
      <c r="L374" s="39" t="str">
        <f>Results!B370</f>
        <v>HK2</v>
      </c>
      <c r="M374" s="79" t="e">
        <f>Results!F394</f>
        <v>#DIV/0!</v>
      </c>
      <c r="N374" s="79" t="e">
        <f>Results!G394</f>
        <v>#DIV/0!</v>
      </c>
    </row>
    <row r="375" customHeight="1" spans="10:14">
      <c r="J375" s="68"/>
      <c r="K375" s="39" t="str">
        <f>Results!C395</f>
        <v>A09</v>
      </c>
      <c r="L375" s="39" t="str">
        <f>Results!B371</f>
        <v>HK3</v>
      </c>
      <c r="M375" s="79" t="e">
        <f>Results!F395</f>
        <v>#DIV/0!</v>
      </c>
      <c r="N375" s="79" t="e">
        <f>Results!G395</f>
        <v>#DIV/0!</v>
      </c>
    </row>
    <row r="376" customHeight="1" spans="10:14">
      <c r="J376" s="68"/>
      <c r="K376" s="39" t="str">
        <f>Results!C396</f>
        <v>A10</v>
      </c>
      <c r="L376" s="39" t="str">
        <f>Results!B372</f>
        <v>HK3</v>
      </c>
      <c r="M376" s="79" t="e">
        <f>Results!F396</f>
        <v>#DIV/0!</v>
      </c>
      <c r="N376" s="79" t="e">
        <f>Results!G396</f>
        <v>#DIV/0!</v>
      </c>
    </row>
    <row r="377" customHeight="1" spans="10:14">
      <c r="J377" s="68"/>
      <c r="K377" s="39" t="str">
        <f>Results!C397</f>
        <v>A11</v>
      </c>
      <c r="L377" s="39" t="str">
        <f>Results!B373</f>
        <v>HK4</v>
      </c>
      <c r="M377" s="79" t="e">
        <f>Results!F397</f>
        <v>#DIV/0!</v>
      </c>
      <c r="N377" s="79" t="e">
        <f>Results!G397</f>
        <v>#DIV/0!</v>
      </c>
    </row>
    <row r="378" customHeight="1" spans="10:14">
      <c r="J378" s="68"/>
      <c r="K378" s="39" t="str">
        <f>Results!C398</f>
        <v>A12</v>
      </c>
      <c r="L378" s="39" t="str">
        <f>Results!B374</f>
        <v>HK4</v>
      </c>
      <c r="M378" s="79" t="e">
        <f>Results!F398</f>
        <v>#DIV/0!</v>
      </c>
      <c r="N378" s="79" t="e">
        <f>Results!G398</f>
        <v>#DIV/0!</v>
      </c>
    </row>
    <row r="379" customHeight="1" spans="10:14">
      <c r="J379" s="68"/>
      <c r="K379" s="39" t="str">
        <f>Results!C399</f>
        <v>A13</v>
      </c>
      <c r="L379" s="39" t="str">
        <f>Results!B375</f>
        <v>HK5</v>
      </c>
      <c r="M379" s="79" t="e">
        <f>Results!F399</f>
        <v>#DIV/0!</v>
      </c>
      <c r="N379" s="79" t="e">
        <f>Results!G399</f>
        <v>#DIV/0!</v>
      </c>
    </row>
    <row r="380" customHeight="1" spans="10:14">
      <c r="J380" s="68"/>
      <c r="K380" s="39" t="str">
        <f>Results!C400</f>
        <v>A14</v>
      </c>
      <c r="L380" s="39" t="str">
        <f>Results!B376</f>
        <v>HK5</v>
      </c>
      <c r="M380" s="79" t="e">
        <f>Results!F400</f>
        <v>#DIV/0!</v>
      </c>
      <c r="N380" s="79" t="e">
        <f>Results!G400</f>
        <v>#DIV/0!</v>
      </c>
    </row>
    <row r="381" customHeight="1" spans="10:14">
      <c r="J381" s="68"/>
      <c r="K381" s="39" t="str">
        <f>Results!C401</f>
        <v>A15</v>
      </c>
      <c r="L381" s="39" t="str">
        <f>Results!B377</f>
        <v>HK6</v>
      </c>
      <c r="M381" s="79" t="e">
        <f>Results!F401</f>
        <v>#DIV/0!</v>
      </c>
      <c r="N381" s="79" t="e">
        <f>Results!G401</f>
        <v>#DIV/0!</v>
      </c>
    </row>
    <row r="382" customHeight="1" spans="10:14">
      <c r="J382" s="68"/>
      <c r="K382" s="39" t="str">
        <f>Results!C402</f>
        <v>A16</v>
      </c>
      <c r="L382" s="39" t="str">
        <f>Results!B378</f>
        <v>HK6</v>
      </c>
      <c r="M382" s="79" t="e">
        <f>Results!F402</f>
        <v>#DIV/0!</v>
      </c>
      <c r="N382" s="79" t="e">
        <f>Results!G402</f>
        <v>#DIV/0!</v>
      </c>
    </row>
    <row r="383" customHeight="1" spans="10:14">
      <c r="J383" s="68"/>
      <c r="K383" s="39" t="str">
        <f>Results!C403</f>
        <v>A17</v>
      </c>
      <c r="L383" s="39" t="str">
        <f>Results!B379</f>
        <v>RT</v>
      </c>
      <c r="M383" s="79" t="e">
        <f>Results!F403</f>
        <v>#DIV/0!</v>
      </c>
      <c r="N383" s="79" t="e">
        <f>Results!G403</f>
        <v>#DIV/0!</v>
      </c>
    </row>
    <row r="384" customHeight="1" spans="10:14">
      <c r="J384" s="68"/>
      <c r="K384" s="39" t="str">
        <f>Results!C404</f>
        <v>A18</v>
      </c>
      <c r="L384" s="39" t="str">
        <f>Results!B380</f>
        <v>RT</v>
      </c>
      <c r="M384" s="79" t="e">
        <f>Results!F404</f>
        <v>#DIV/0!</v>
      </c>
      <c r="N384" s="79" t="e">
        <f>Results!G404</f>
        <v>#DIV/0!</v>
      </c>
    </row>
    <row r="385" customHeight="1" spans="10:14">
      <c r="J385" s="68"/>
      <c r="K385" s="39" t="str">
        <f>Results!C405</f>
        <v>A19</v>
      </c>
      <c r="L385" s="39" t="str">
        <f>Results!B381</f>
        <v>RT</v>
      </c>
      <c r="M385" s="79" t="e">
        <f>Results!F405</f>
        <v>#DIV/0!</v>
      </c>
      <c r="N385" s="79" t="e">
        <f>Results!G405</f>
        <v>#DIV/0!</v>
      </c>
    </row>
    <row r="386" customHeight="1" spans="10:14">
      <c r="J386" s="68"/>
      <c r="K386" s="39" t="str">
        <f>Results!C406</f>
        <v>A20</v>
      </c>
      <c r="L386" s="39" t="str">
        <f>Results!B382</f>
        <v>RT</v>
      </c>
      <c r="M386" s="79" t="e">
        <f>Results!F406</f>
        <v>#DIV/0!</v>
      </c>
      <c r="N386" s="79" t="e">
        <f>Results!G406</f>
        <v>#DIV/0!</v>
      </c>
    </row>
    <row r="387" customHeight="1" spans="10:14">
      <c r="J387" s="68"/>
      <c r="K387" s="39" t="str">
        <f>Results!C407</f>
        <v>A21</v>
      </c>
      <c r="L387" s="39" t="str">
        <f>Results!B383</f>
        <v>PCR</v>
      </c>
      <c r="M387" s="79" t="e">
        <f>Results!F407</f>
        <v>#DIV/0!</v>
      </c>
      <c r="N387" s="79" t="e">
        <f>Results!G407</f>
        <v>#DIV/0!</v>
      </c>
    </row>
    <row r="388" customHeight="1" spans="10:14">
      <c r="J388" s="68"/>
      <c r="K388" s="39" t="str">
        <f>Results!C408</f>
        <v>A22</v>
      </c>
      <c r="L388" s="39" t="str">
        <f>Results!B384</f>
        <v>PCR</v>
      </c>
      <c r="M388" s="79" t="e">
        <f>Results!F408</f>
        <v>#DIV/0!</v>
      </c>
      <c r="N388" s="79" t="e">
        <f>Results!G408</f>
        <v>#DIV/0!</v>
      </c>
    </row>
    <row r="389" customHeight="1" spans="10:14">
      <c r="J389" s="68"/>
      <c r="K389" s="39" t="str">
        <f>Results!C409</f>
        <v>A23</v>
      </c>
      <c r="L389" s="39" t="str">
        <f>Results!B385</f>
        <v>PCR</v>
      </c>
      <c r="M389" s="79" t="e">
        <f>Results!F409</f>
        <v>#DIV/0!</v>
      </c>
      <c r="N389" s="79" t="e">
        <f>Results!G409</f>
        <v>#DIV/0!</v>
      </c>
    </row>
    <row r="390" customHeight="1" spans="10:14">
      <c r="J390" s="68"/>
      <c r="K390" s="39" t="str">
        <f>Results!C410</f>
        <v>A24</v>
      </c>
      <c r="L390" s="39" t="str">
        <f>Results!B386</f>
        <v>PCR</v>
      </c>
      <c r="M390" s="79" t="e">
        <f>Results!F410</f>
        <v>#DIV/0!</v>
      </c>
      <c r="N390" s="79" t="e">
        <f>Results!G410</f>
        <v>#DIV/0!</v>
      </c>
    </row>
    <row r="391" customHeight="1" spans="10:14">
      <c r="J391" s="68"/>
      <c r="K391" s="39" t="str">
        <f>Results!C411</f>
        <v>B01</v>
      </c>
      <c r="L391" s="39" t="str">
        <f>Results!B387</f>
        <v>hsa-miR-422a</v>
      </c>
      <c r="M391" s="79" t="e">
        <f>Results!F411</f>
        <v>#DIV/0!</v>
      </c>
      <c r="N391" s="79" t="e">
        <f>Results!G411</f>
        <v>#DIV/0!</v>
      </c>
    </row>
    <row r="392" customHeight="1" spans="10:14">
      <c r="J392" s="68"/>
      <c r="K392" s="39" t="str">
        <f>Results!C412</f>
        <v>B02</v>
      </c>
      <c r="L392" s="39" t="str">
        <f>Results!B388</f>
        <v>hsa-miR-1274b</v>
      </c>
      <c r="M392" s="79" t="e">
        <f>Results!F412</f>
        <v>#DIV/0!</v>
      </c>
      <c r="N392" s="79" t="e">
        <f>Results!G412</f>
        <v>#DIV/0!</v>
      </c>
    </row>
    <row r="393" customHeight="1" spans="10:14">
      <c r="J393" s="68"/>
      <c r="K393" s="39" t="str">
        <f>Results!C413</f>
        <v>B03</v>
      </c>
      <c r="L393" s="39" t="str">
        <f>Results!B389</f>
        <v>hsa-miR-494</v>
      </c>
      <c r="M393" s="79" t="e">
        <f>Results!F413</f>
        <v>#DIV/0!</v>
      </c>
      <c r="N393" s="79" t="e">
        <f>Results!G413</f>
        <v>#DIV/0!</v>
      </c>
    </row>
    <row r="394" customHeight="1" spans="10:14">
      <c r="J394" s="68"/>
      <c r="K394" s="39" t="str">
        <f>Results!C414</f>
        <v>B04</v>
      </c>
      <c r="L394" s="39" t="str">
        <f>Results!B390</f>
        <v>hsa-miR-188-3p</v>
      </c>
      <c r="M394" s="79" t="e">
        <f>Results!F414</f>
        <v>#DIV/0!</v>
      </c>
      <c r="N394" s="79" t="e">
        <f>Results!G414</f>
        <v>#DIV/0!</v>
      </c>
    </row>
    <row r="395" customHeight="1" spans="10:14">
      <c r="J395" s="68"/>
      <c r="K395" s="39" t="str">
        <f>Results!C415</f>
        <v>B05</v>
      </c>
      <c r="L395" s="39" t="str">
        <f>Results!B391</f>
        <v>hsa-miR-505-3p</v>
      </c>
      <c r="M395" s="79" t="e">
        <f>Results!F415</f>
        <v>#DIV/0!</v>
      </c>
      <c r="N395" s="79" t="e">
        <f>Results!G415</f>
        <v>#DIV/0!</v>
      </c>
    </row>
    <row r="396" customHeight="1" spans="10:14">
      <c r="J396" s="68"/>
      <c r="K396" s="39" t="str">
        <f>Results!C416</f>
        <v>B06</v>
      </c>
      <c r="L396" s="39" t="str">
        <f>Results!B392</f>
        <v>hsa-miR-891a</v>
      </c>
      <c r="M396" s="79" t="e">
        <f>Results!F416</f>
        <v>#DIV/0!</v>
      </c>
      <c r="N396" s="79" t="e">
        <f>Results!G416</f>
        <v>#DIV/0!</v>
      </c>
    </row>
    <row r="397" customHeight="1" spans="10:14">
      <c r="J397" s="68"/>
      <c r="K397" s="39" t="str">
        <f>Results!C417</f>
        <v>B07</v>
      </c>
      <c r="L397" s="39" t="str">
        <f>Results!B393</f>
        <v>hsa-miR-515-5p</v>
      </c>
      <c r="M397" s="79" t="e">
        <f>Results!F417</f>
        <v>#DIV/0!</v>
      </c>
      <c r="N397" s="79" t="e">
        <f>Results!G417</f>
        <v>#DIV/0!</v>
      </c>
    </row>
    <row r="398" customHeight="1" spans="10:14">
      <c r="J398" s="68"/>
      <c r="K398" s="39" t="str">
        <f>Results!C418</f>
        <v>B08</v>
      </c>
      <c r="L398" s="39" t="str">
        <f>Results!B394</f>
        <v>hsa-miR-512-5p</v>
      </c>
      <c r="M398" s="79" t="e">
        <f>Results!F418</f>
        <v>#DIV/0!</v>
      </c>
      <c r="N398" s="79" t="e">
        <f>Results!G418</f>
        <v>#DIV/0!</v>
      </c>
    </row>
    <row r="399" customHeight="1" spans="10:14">
      <c r="J399" s="68"/>
      <c r="K399" s="39" t="str">
        <f>Results!C419</f>
        <v>B09</v>
      </c>
      <c r="L399" s="39" t="str">
        <f>Results!B395</f>
        <v>hsa-miR-184</v>
      </c>
      <c r="M399" s="79" t="e">
        <f>Results!F419</f>
        <v>#DIV/0!</v>
      </c>
      <c r="N399" s="79" t="e">
        <f>Results!G419</f>
        <v>#DIV/0!</v>
      </c>
    </row>
    <row r="400" customHeight="1" spans="10:14">
      <c r="J400" s="68"/>
      <c r="K400" s="39" t="str">
        <f>Results!C420</f>
        <v>B10</v>
      </c>
      <c r="L400" s="39" t="str">
        <f>Results!B396</f>
        <v>hsa-miR-1229</v>
      </c>
      <c r="M400" s="79" t="e">
        <f>Results!F420</f>
        <v>#DIV/0!</v>
      </c>
      <c r="N400" s="79" t="e">
        <f>Results!G420</f>
        <v>#DIV/0!</v>
      </c>
    </row>
    <row r="401" customHeight="1" spans="10:14">
      <c r="J401" s="68"/>
      <c r="K401" s="39" t="str">
        <f>Results!C421</f>
        <v>B11</v>
      </c>
      <c r="L401" s="39" t="str">
        <f>Results!B397</f>
        <v>hsa-miR-493-3p</v>
      </c>
      <c r="M401" s="79" t="e">
        <f>Results!F421</f>
        <v>#DIV/0!</v>
      </c>
      <c r="N401" s="79" t="e">
        <f>Results!G421</f>
        <v>#DIV/0!</v>
      </c>
    </row>
    <row r="402" customHeight="1" spans="10:14">
      <c r="J402" s="68"/>
      <c r="K402" s="39" t="str">
        <f>Results!C422</f>
        <v>B12</v>
      </c>
      <c r="L402" s="39" t="str">
        <f>Results!B398</f>
        <v>hsa-miR-1233</v>
      </c>
      <c r="M402" s="79" t="e">
        <f>Results!F422</f>
        <v>#DIV/0!</v>
      </c>
      <c r="N402" s="79" t="e">
        <f>Results!G422</f>
        <v>#DIV/0!</v>
      </c>
    </row>
    <row r="403" customHeight="1" spans="10:14">
      <c r="J403" s="68"/>
      <c r="K403" s="39" t="str">
        <f>Results!C423</f>
        <v>B13</v>
      </c>
      <c r="L403" s="39" t="str">
        <f>Results!B399</f>
        <v>hsa-miR-622</v>
      </c>
      <c r="M403" s="79" t="e">
        <f>Results!F423</f>
        <v>#DIV/0!</v>
      </c>
      <c r="N403" s="79" t="e">
        <f>Results!G423</f>
        <v>#DIV/0!</v>
      </c>
    </row>
    <row r="404" customHeight="1" spans="10:14">
      <c r="J404" s="68"/>
      <c r="K404" s="39" t="str">
        <f>Results!C424</f>
        <v>B14</v>
      </c>
      <c r="L404" s="39" t="str">
        <f>Results!B400</f>
        <v>hsa-miR-127-3p</v>
      </c>
      <c r="M404" s="79" t="e">
        <f>Results!F424</f>
        <v>#DIV/0!</v>
      </c>
      <c r="N404" s="79" t="e">
        <f>Results!G424</f>
        <v>#DIV/0!</v>
      </c>
    </row>
    <row r="405" customHeight="1" spans="10:14">
      <c r="J405" s="68"/>
      <c r="K405" s="39" t="str">
        <f>Results!C425</f>
        <v>B15</v>
      </c>
      <c r="L405" s="39" t="str">
        <f>Results!B401</f>
        <v>hsa-miR-660-5p</v>
      </c>
      <c r="M405" s="79" t="e">
        <f>Results!F425</f>
        <v>#DIV/0!</v>
      </c>
      <c r="N405" s="79" t="e">
        <f>Results!G425</f>
        <v>#DIV/0!</v>
      </c>
    </row>
    <row r="406" customHeight="1" spans="10:14">
      <c r="J406" s="68"/>
      <c r="K406" s="39" t="str">
        <f>Results!C426</f>
        <v>B16</v>
      </c>
      <c r="L406" s="39" t="str">
        <f>Results!B402</f>
        <v>hsa-miR-486-5p</v>
      </c>
      <c r="M406" s="79" t="e">
        <f>Results!F426</f>
        <v>#DIV/0!</v>
      </c>
      <c r="N406" s="79" t="e">
        <f>Results!G426</f>
        <v>#DIV/0!</v>
      </c>
    </row>
    <row r="407" customHeight="1" spans="10:14">
      <c r="J407" s="68"/>
      <c r="K407" s="39" t="str">
        <f>Results!C427</f>
        <v>B17</v>
      </c>
      <c r="L407" s="39" t="str">
        <f>Results!B403</f>
        <v>hsa-miR-1298</v>
      </c>
      <c r="M407" s="79" t="e">
        <f>Results!F427</f>
        <v>#DIV/0!</v>
      </c>
      <c r="N407" s="79" t="e">
        <f>Results!G427</f>
        <v>#DIV/0!</v>
      </c>
    </row>
    <row r="408" customHeight="1" spans="10:14">
      <c r="J408" s="68"/>
      <c r="K408" s="39" t="str">
        <f>Results!C428</f>
        <v>B18</v>
      </c>
      <c r="L408" s="39" t="str">
        <f>Results!B404</f>
        <v>hsa-miR-619</v>
      </c>
      <c r="M408" s="79" t="e">
        <f>Results!F428</f>
        <v>#DIV/0!</v>
      </c>
      <c r="N408" s="79" t="e">
        <f>Results!G428</f>
        <v>#DIV/0!</v>
      </c>
    </row>
    <row r="409" customHeight="1" spans="10:14">
      <c r="J409" s="68"/>
      <c r="K409" s="39" t="str">
        <f>Results!C429</f>
        <v>B19</v>
      </c>
      <c r="L409" s="39" t="str">
        <f>Results!B405</f>
        <v>hsa-miR-500a-5p</v>
      </c>
      <c r="M409" s="79" t="e">
        <f>Results!F429</f>
        <v>#DIV/0!</v>
      </c>
      <c r="N409" s="79" t="e">
        <f>Results!G429</f>
        <v>#DIV/0!</v>
      </c>
    </row>
    <row r="410" customHeight="1" spans="10:14">
      <c r="J410" s="68"/>
      <c r="K410" s="39" t="str">
        <f>Results!C430</f>
        <v>B20</v>
      </c>
      <c r="L410" s="39" t="str">
        <f>Results!B406</f>
        <v>hsa-miR-767-5p</v>
      </c>
      <c r="M410" s="79" t="e">
        <f>Results!F430</f>
        <v>#DIV/0!</v>
      </c>
      <c r="N410" s="79" t="e">
        <f>Results!G430</f>
        <v>#DIV/0!</v>
      </c>
    </row>
    <row r="411" customHeight="1" spans="10:14">
      <c r="J411" s="68"/>
      <c r="K411" s="39" t="str">
        <f>Results!C431</f>
        <v>B21</v>
      </c>
      <c r="L411" s="39" t="str">
        <f>Results!B407</f>
        <v>hsa-miR-922</v>
      </c>
      <c r="M411" s="79" t="e">
        <f>Results!F431</f>
        <v>#DIV/0!</v>
      </c>
      <c r="N411" s="79" t="e">
        <f>Results!G431</f>
        <v>#DIV/0!</v>
      </c>
    </row>
    <row r="412" customHeight="1" spans="10:14">
      <c r="J412" s="68"/>
      <c r="K412" s="39" t="str">
        <f>Results!C432</f>
        <v>B22</v>
      </c>
      <c r="L412" s="39" t="str">
        <f>Results!B408</f>
        <v>hsa-miR-1237</v>
      </c>
      <c r="M412" s="79" t="e">
        <f>Results!F432</f>
        <v>#DIV/0!</v>
      </c>
      <c r="N412" s="79" t="e">
        <f>Results!G432</f>
        <v>#DIV/0!</v>
      </c>
    </row>
    <row r="413" customHeight="1" spans="10:14">
      <c r="J413" s="68"/>
      <c r="K413" s="39" t="str">
        <f>Results!C433</f>
        <v>B23</v>
      </c>
      <c r="L413" s="39" t="str">
        <f>Results!B409</f>
        <v>hsa-miR-942</v>
      </c>
      <c r="M413" s="79" t="e">
        <f>Results!F433</f>
        <v>#DIV/0!</v>
      </c>
      <c r="N413" s="79" t="e">
        <f>Results!G433</f>
        <v>#DIV/0!</v>
      </c>
    </row>
    <row r="414" customHeight="1" spans="10:14">
      <c r="J414" s="68"/>
      <c r="K414" s="39" t="str">
        <f>Results!C434</f>
        <v>B24</v>
      </c>
      <c r="L414" s="39" t="str">
        <f>Results!B410</f>
        <v>hsa-miR-503</v>
      </c>
      <c r="M414" s="79" t="e">
        <f>Results!F434</f>
        <v>#DIV/0!</v>
      </c>
      <c r="N414" s="79" t="e">
        <f>Results!G434</f>
        <v>#DIV/0!</v>
      </c>
    </row>
    <row r="415" customHeight="1" spans="10:14">
      <c r="J415" s="68"/>
      <c r="K415" s="39" t="str">
        <f>Results!C435</f>
        <v>C01</v>
      </c>
      <c r="L415" s="39" t="str">
        <f>Results!B411</f>
        <v>hsa-miR-302b-3p</v>
      </c>
      <c r="M415" s="79" t="e">
        <f>Results!F435</f>
        <v>#DIV/0!</v>
      </c>
      <c r="N415" s="79" t="e">
        <f>Results!G435</f>
        <v>#DIV/0!</v>
      </c>
    </row>
    <row r="416" customHeight="1" spans="10:14">
      <c r="J416" s="68"/>
      <c r="K416" s="39" t="str">
        <f>Results!C436</f>
        <v>C02</v>
      </c>
      <c r="L416" s="39" t="str">
        <f>Results!B412</f>
        <v>hsa-miR-1914-5p</v>
      </c>
      <c r="M416" s="79" t="e">
        <f>Results!F436</f>
        <v>#DIV/0!</v>
      </c>
      <c r="N416" s="79" t="e">
        <f>Results!G436</f>
        <v>#DIV/0!</v>
      </c>
    </row>
    <row r="417" customHeight="1" spans="10:14">
      <c r="J417" s="68"/>
      <c r="K417" s="39" t="str">
        <f>Results!C437</f>
        <v>C03</v>
      </c>
      <c r="L417" s="39" t="str">
        <f>Results!B413</f>
        <v>hsa-miR-141-3p</v>
      </c>
      <c r="M417" s="79" t="e">
        <f>Results!F437</f>
        <v>#DIV/0!</v>
      </c>
      <c r="N417" s="79" t="e">
        <f>Results!G437</f>
        <v>#DIV/0!</v>
      </c>
    </row>
    <row r="418" customHeight="1" spans="10:14">
      <c r="J418" s="68"/>
      <c r="K418" s="39" t="str">
        <f>Results!C438</f>
        <v>C04</v>
      </c>
      <c r="L418" s="39" t="str">
        <f>Results!B414</f>
        <v>hsa-miR-1915-3p</v>
      </c>
      <c r="M418" s="79" t="e">
        <f>Results!F438</f>
        <v>#DIV/0!</v>
      </c>
      <c r="N418" s="79" t="e">
        <f>Results!G438</f>
        <v>#DIV/0!</v>
      </c>
    </row>
    <row r="419" customHeight="1" spans="10:14">
      <c r="J419" s="68"/>
      <c r="K419" s="39" t="str">
        <f>Results!C439</f>
        <v>C05</v>
      </c>
      <c r="L419" s="39" t="str">
        <f>Results!B415</f>
        <v>hsa-miR-20a-5p</v>
      </c>
      <c r="M419" s="79" t="e">
        <f>Results!F439</f>
        <v>#DIV/0!</v>
      </c>
      <c r="N419" s="79" t="e">
        <f>Results!G439</f>
        <v>#DIV/0!</v>
      </c>
    </row>
    <row r="420" customHeight="1" spans="10:14">
      <c r="J420" s="68"/>
      <c r="K420" s="39" t="str">
        <f>Results!C440</f>
        <v>C06</v>
      </c>
      <c r="L420" s="39" t="str">
        <f>Results!B416</f>
        <v>hsa-miR-759</v>
      </c>
      <c r="M420" s="79" t="e">
        <f>Results!F440</f>
        <v>#DIV/0!</v>
      </c>
      <c r="N420" s="79" t="e">
        <f>Results!G440</f>
        <v>#DIV/0!</v>
      </c>
    </row>
    <row r="421" customHeight="1" spans="10:14">
      <c r="J421" s="68"/>
      <c r="K421" s="39" t="str">
        <f>Results!C441</f>
        <v>C07</v>
      </c>
      <c r="L421" s="39" t="str">
        <f>Results!B417</f>
        <v>hsa-miR-513b</v>
      </c>
      <c r="M421" s="79" t="e">
        <f>Results!F441</f>
        <v>#DIV/0!</v>
      </c>
      <c r="N421" s="79" t="e">
        <f>Results!G441</f>
        <v>#DIV/0!</v>
      </c>
    </row>
    <row r="422" customHeight="1" spans="10:14">
      <c r="J422" s="68"/>
      <c r="K422" s="39" t="str">
        <f>Results!C442</f>
        <v>C08</v>
      </c>
      <c r="L422" s="39" t="str">
        <f>Results!B418</f>
        <v>hsa-miR-761</v>
      </c>
      <c r="M422" s="79" t="e">
        <f>Results!F442</f>
        <v>#DIV/0!</v>
      </c>
      <c r="N422" s="79" t="e">
        <f>Results!G442</f>
        <v>#DIV/0!</v>
      </c>
    </row>
    <row r="423" customHeight="1" spans="10:14">
      <c r="J423" s="68"/>
      <c r="K423" s="39" t="str">
        <f>Results!C443</f>
        <v>C09</v>
      </c>
      <c r="L423" s="39" t="str">
        <f>Results!B419</f>
        <v>hsa-miR-200b-3p</v>
      </c>
      <c r="M423" s="79" t="e">
        <f>Results!F443</f>
        <v>#DIV/0!</v>
      </c>
      <c r="N423" s="79" t="e">
        <f>Results!G443</f>
        <v>#DIV/0!</v>
      </c>
    </row>
    <row r="424" customHeight="1" spans="10:14">
      <c r="J424" s="68"/>
      <c r="K424" s="39" t="str">
        <f>Results!C444</f>
        <v>C10</v>
      </c>
      <c r="L424" s="39" t="str">
        <f>Results!B420</f>
        <v>hsa-miR-1973</v>
      </c>
      <c r="M424" s="79" t="e">
        <f>Results!F444</f>
        <v>#DIV/0!</v>
      </c>
      <c r="N424" s="79" t="e">
        <f>Results!G444</f>
        <v>#DIV/0!</v>
      </c>
    </row>
    <row r="425" customHeight="1" spans="10:14">
      <c r="J425" s="68"/>
      <c r="K425" s="39" t="str">
        <f>Results!C445</f>
        <v>C11</v>
      </c>
      <c r="L425" s="39" t="str">
        <f>Results!B421</f>
        <v>hsa-miR-520h</v>
      </c>
      <c r="M425" s="79" t="e">
        <f>Results!F445</f>
        <v>#DIV/0!</v>
      </c>
      <c r="N425" s="79" t="e">
        <f>Results!G445</f>
        <v>#DIV/0!</v>
      </c>
    </row>
    <row r="426" customHeight="1" spans="10:14">
      <c r="J426" s="68"/>
      <c r="K426" s="39" t="str">
        <f>Results!C446</f>
        <v>C12</v>
      </c>
      <c r="L426" s="39" t="str">
        <f>Results!B422</f>
        <v>hsa-miR-2115-5p</v>
      </c>
      <c r="M426" s="79" t="e">
        <f>Results!F446</f>
        <v>#DIV/0!</v>
      </c>
      <c r="N426" s="79" t="e">
        <f>Results!G446</f>
        <v>#DIV/0!</v>
      </c>
    </row>
    <row r="427" customHeight="1" spans="10:14">
      <c r="J427" s="68"/>
      <c r="K427" s="39" t="str">
        <f>Results!C447</f>
        <v>C13</v>
      </c>
      <c r="L427" s="39" t="str">
        <f>Results!B423</f>
        <v>hsa-miR-519b-3p</v>
      </c>
      <c r="M427" s="79" t="e">
        <f>Results!F447</f>
        <v>#DIV/0!</v>
      </c>
      <c r="N427" s="79" t="e">
        <f>Results!G447</f>
        <v>#DIV/0!</v>
      </c>
    </row>
    <row r="428" customHeight="1" spans="10:14">
      <c r="J428" s="68"/>
      <c r="K428" s="39" t="str">
        <f>Results!C448</f>
        <v>C14</v>
      </c>
      <c r="L428" s="39" t="str">
        <f>Results!B424</f>
        <v>hsa-miR-1975</v>
      </c>
      <c r="M428" s="79" t="e">
        <f>Results!F448</f>
        <v>#DIV/0!</v>
      </c>
      <c r="N428" s="79" t="e">
        <f>Results!G448</f>
        <v>#DIV/0!</v>
      </c>
    </row>
    <row r="429" customHeight="1" spans="10:14">
      <c r="J429" s="68"/>
      <c r="K429" s="39" t="str">
        <f>Results!C449</f>
        <v>C15</v>
      </c>
      <c r="L429" s="39" t="str">
        <f>Results!B425</f>
        <v>hsa-miR-148b-3p</v>
      </c>
      <c r="M429" s="79" t="e">
        <f>Results!F449</f>
        <v>#DIV/0!</v>
      </c>
      <c r="N429" s="79" t="e">
        <f>Results!G449</f>
        <v>#DIV/0!</v>
      </c>
    </row>
    <row r="430" customHeight="1" spans="10:14">
      <c r="J430" s="68"/>
      <c r="K430" s="39" t="str">
        <f>Results!C450</f>
        <v>C16</v>
      </c>
      <c r="L430" s="39" t="str">
        <f>Results!B426</f>
        <v>hsa-miR-1976</v>
      </c>
      <c r="M430" s="79" t="e">
        <f>Results!F450</f>
        <v>#DIV/0!</v>
      </c>
      <c r="N430" s="79" t="e">
        <f>Results!G450</f>
        <v>#DIV/0!</v>
      </c>
    </row>
    <row r="431" customHeight="1" spans="10:14">
      <c r="J431" s="68"/>
      <c r="K431" s="39" t="str">
        <f>Results!C451</f>
        <v>C17</v>
      </c>
      <c r="L431" s="39" t="str">
        <f>Results!B427</f>
        <v>hsa-miR-215</v>
      </c>
      <c r="M431" s="79" t="e">
        <f>Results!F451</f>
        <v>#DIV/0!</v>
      </c>
      <c r="N431" s="79" t="e">
        <f>Results!G451</f>
        <v>#DIV/0!</v>
      </c>
    </row>
    <row r="432" customHeight="1" spans="10:14">
      <c r="J432" s="68"/>
      <c r="K432" s="39" t="str">
        <f>Results!C452</f>
        <v>C18</v>
      </c>
      <c r="L432" s="39" t="str">
        <f>Results!B428</f>
        <v>hsa-miR-1979</v>
      </c>
      <c r="M432" s="79" t="e">
        <f>Results!F452</f>
        <v>#DIV/0!</v>
      </c>
      <c r="N432" s="79" t="e">
        <f>Results!G452</f>
        <v>#DIV/0!</v>
      </c>
    </row>
    <row r="433" customHeight="1" spans="10:14">
      <c r="J433" s="68"/>
      <c r="K433" s="39" t="str">
        <f>Results!C453</f>
        <v>C19</v>
      </c>
      <c r="L433" s="39" t="str">
        <f>Results!B429</f>
        <v>hsa-miR-513c-5p</v>
      </c>
      <c r="M433" s="79" t="e">
        <f>Results!F453</f>
        <v>#DIV/0!</v>
      </c>
      <c r="N433" s="79" t="e">
        <f>Results!G453</f>
        <v>#DIV/0!</v>
      </c>
    </row>
    <row r="434" customHeight="1" spans="10:14">
      <c r="J434" s="68"/>
      <c r="K434" s="39" t="str">
        <f>Results!C454</f>
        <v>C20</v>
      </c>
      <c r="L434" s="39" t="str">
        <f>Results!B430</f>
        <v>hsa-miR-2054</v>
      </c>
      <c r="M434" s="79" t="e">
        <f>Results!F454</f>
        <v>#DIV/0!</v>
      </c>
      <c r="N434" s="79" t="e">
        <f>Results!G454</f>
        <v>#DIV/0!</v>
      </c>
    </row>
    <row r="435" customHeight="1" spans="10:14">
      <c r="J435" s="68"/>
      <c r="K435" s="39" t="str">
        <f>Results!C455</f>
        <v>C21</v>
      </c>
      <c r="L435" s="39" t="str">
        <f>Results!B431</f>
        <v>hsa-miR-320d</v>
      </c>
      <c r="M435" s="79" t="e">
        <f>Results!F455</f>
        <v>#DIV/0!</v>
      </c>
      <c r="N435" s="79" t="e">
        <f>Results!G455</f>
        <v>#DIV/0!</v>
      </c>
    </row>
    <row r="436" customHeight="1" spans="10:14">
      <c r="J436" s="68"/>
      <c r="K436" s="39" t="str">
        <f>Results!C456</f>
        <v>C22</v>
      </c>
      <c r="L436" s="39" t="str">
        <f>Results!B432</f>
        <v>hsa-miR-718</v>
      </c>
      <c r="M436" s="79" t="e">
        <f>Results!F456</f>
        <v>#DIV/0!</v>
      </c>
      <c r="N436" s="79" t="e">
        <f>Results!G456</f>
        <v>#DIV/0!</v>
      </c>
    </row>
    <row r="437" customHeight="1" spans="10:14">
      <c r="J437" s="68"/>
      <c r="K437" s="39" t="str">
        <f>Results!C457</f>
        <v>C23</v>
      </c>
      <c r="L437" s="39" t="str">
        <f>Results!B433</f>
        <v>hsa-miR-519e-3p</v>
      </c>
      <c r="M437" s="79" t="e">
        <f>Results!F457</f>
        <v>#DIV/0!</v>
      </c>
      <c r="N437" s="79" t="e">
        <f>Results!G457</f>
        <v>#DIV/0!</v>
      </c>
    </row>
    <row r="438" customHeight="1" spans="10:14">
      <c r="J438" s="68"/>
      <c r="K438" s="39" t="str">
        <f>Results!C458</f>
        <v>C24</v>
      </c>
      <c r="L438" s="39" t="str">
        <f>Results!B434</f>
        <v>hsa-miR-1977</v>
      </c>
      <c r="M438" s="79" t="e">
        <f>Results!F458</f>
        <v>#DIV/0!</v>
      </c>
      <c r="N438" s="79" t="e">
        <f>Results!G458</f>
        <v>#DIV/0!</v>
      </c>
    </row>
    <row r="439" customHeight="1" spans="10:14">
      <c r="J439" s="68"/>
      <c r="K439" s="39" t="str">
        <f>Results!C459</f>
        <v>D01</v>
      </c>
      <c r="L439" s="39" t="str">
        <f>Results!B435</f>
        <v>hsa-miR-589-5p</v>
      </c>
      <c r="M439" s="79" t="e">
        <f>Results!F459</f>
        <v>#DIV/0!</v>
      </c>
      <c r="N439" s="79" t="e">
        <f>Results!G459</f>
        <v>#DIV/0!</v>
      </c>
    </row>
    <row r="440" customHeight="1" spans="10:14">
      <c r="J440" s="68"/>
      <c r="K440" s="39" t="str">
        <f>Results!C460</f>
        <v>D02</v>
      </c>
      <c r="L440" s="39" t="str">
        <f>Results!B436</f>
        <v>hsa-miR-525-3p</v>
      </c>
      <c r="M440" s="79" t="e">
        <f>Results!F460</f>
        <v>#DIV/0!</v>
      </c>
      <c r="N440" s="79" t="e">
        <f>Results!G460</f>
        <v>#DIV/0!</v>
      </c>
    </row>
    <row r="441" customHeight="1" spans="10:14">
      <c r="J441" s="68"/>
      <c r="K441" s="39" t="str">
        <f>Results!C461</f>
        <v>D03</v>
      </c>
      <c r="L441" s="39" t="str">
        <f>Results!B437</f>
        <v>hsa-miR-575</v>
      </c>
      <c r="M441" s="79" t="e">
        <f>Results!F461</f>
        <v>#DIV/0!</v>
      </c>
      <c r="N441" s="79" t="e">
        <f>Results!G461</f>
        <v>#DIV/0!</v>
      </c>
    </row>
    <row r="442" customHeight="1" spans="10:14">
      <c r="J442" s="68"/>
      <c r="K442" s="39" t="str">
        <f>Results!C462</f>
        <v>D04</v>
      </c>
      <c r="L442" s="39" t="str">
        <f>Results!B438</f>
        <v>hsa-miR-542-5p</v>
      </c>
      <c r="M442" s="79" t="e">
        <f>Results!F462</f>
        <v>#DIV/0!</v>
      </c>
      <c r="N442" s="79" t="e">
        <f>Results!G462</f>
        <v>#DIV/0!</v>
      </c>
    </row>
    <row r="443" customHeight="1" spans="10:14">
      <c r="J443" s="68"/>
      <c r="K443" s="39" t="str">
        <f>Results!C463</f>
        <v>D05</v>
      </c>
      <c r="L443" s="39" t="str">
        <f>Results!B439</f>
        <v>hsa-miR-1288</v>
      </c>
      <c r="M443" s="79" t="e">
        <f>Results!F463</f>
        <v>#DIV/0!</v>
      </c>
      <c r="N443" s="79" t="e">
        <f>Results!G463</f>
        <v>#DIV/0!</v>
      </c>
    </row>
    <row r="444" customHeight="1" spans="10:14">
      <c r="J444" s="68"/>
      <c r="K444" s="39" t="str">
        <f>Results!C464</f>
        <v>D06</v>
      </c>
      <c r="L444" s="39" t="str">
        <f>Results!B440</f>
        <v>hsa-miR-615-3p</v>
      </c>
      <c r="M444" s="79" t="e">
        <f>Results!F464</f>
        <v>#DIV/0!</v>
      </c>
      <c r="N444" s="79" t="e">
        <f>Results!G464</f>
        <v>#DIV/0!</v>
      </c>
    </row>
    <row r="445" customHeight="1" spans="10:14">
      <c r="J445" s="68"/>
      <c r="K445" s="39" t="str">
        <f>Results!C465</f>
        <v>D07</v>
      </c>
      <c r="L445" s="39" t="str">
        <f>Results!B441</f>
        <v>hsa-miR-516a-5p</v>
      </c>
      <c r="M445" s="79" t="e">
        <f>Results!F465</f>
        <v>#DIV/0!</v>
      </c>
      <c r="N445" s="79" t="e">
        <f>Results!G465</f>
        <v>#DIV/0!</v>
      </c>
    </row>
    <row r="446" customHeight="1" spans="10:14">
      <c r="J446" s="68"/>
      <c r="K446" s="39" t="str">
        <f>Results!C466</f>
        <v>D08</v>
      </c>
      <c r="L446" s="39" t="str">
        <f>Results!B442</f>
        <v>hsa-miR-650</v>
      </c>
      <c r="M446" s="79" t="e">
        <f>Results!F466</f>
        <v>#DIV/0!</v>
      </c>
      <c r="N446" s="79" t="e">
        <f>Results!G466</f>
        <v>#DIV/0!</v>
      </c>
    </row>
    <row r="447" customHeight="1" spans="10:14">
      <c r="J447" s="68"/>
      <c r="K447" s="39" t="str">
        <f>Results!C467</f>
        <v>D09</v>
      </c>
      <c r="L447" s="39" t="str">
        <f>Results!B443</f>
        <v>hsa-miR-579</v>
      </c>
      <c r="M447" s="79" t="e">
        <f>Results!F467</f>
        <v>#DIV/0!</v>
      </c>
      <c r="N447" s="79" t="e">
        <f>Results!G467</f>
        <v>#DIV/0!</v>
      </c>
    </row>
    <row r="448" customHeight="1" spans="10:14">
      <c r="J448" s="68"/>
      <c r="K448" s="39" t="str">
        <f>Results!C468</f>
        <v>D10</v>
      </c>
      <c r="L448" s="39" t="str">
        <f>Results!B444</f>
        <v>hsa-miR-1280</v>
      </c>
      <c r="M448" s="79" t="e">
        <f>Results!F468</f>
        <v>#DIV/0!</v>
      </c>
      <c r="N448" s="79" t="e">
        <f>Results!G468</f>
        <v>#DIV/0!</v>
      </c>
    </row>
    <row r="449" customHeight="1" spans="10:14">
      <c r="J449" s="68"/>
      <c r="K449" s="39" t="str">
        <f>Results!C469</f>
        <v>D11</v>
      </c>
      <c r="L449" s="39" t="str">
        <f>Results!B445</f>
        <v>hsa-miR-892b</v>
      </c>
      <c r="M449" s="79" t="e">
        <f>Results!F469</f>
        <v>#DIV/0!</v>
      </c>
      <c r="N449" s="79" t="e">
        <f>Results!G469</f>
        <v>#DIV/0!</v>
      </c>
    </row>
    <row r="450" customHeight="1" spans="10:14">
      <c r="J450" s="68"/>
      <c r="K450" s="39" t="str">
        <f>Results!C470</f>
        <v>D12</v>
      </c>
      <c r="L450" s="39" t="str">
        <f>Results!B446</f>
        <v>hsa-miR-1293</v>
      </c>
      <c r="M450" s="79" t="e">
        <f>Results!F470</f>
        <v>#DIV/0!</v>
      </c>
      <c r="N450" s="79" t="e">
        <f>Results!G470</f>
        <v>#DIV/0!</v>
      </c>
    </row>
    <row r="451" customHeight="1" spans="10:14">
      <c r="J451" s="68"/>
      <c r="K451" s="39" t="str">
        <f>Results!C471</f>
        <v>D13</v>
      </c>
      <c r="L451" s="39" t="str">
        <f>Results!B447</f>
        <v>hsa-miR-767-3p</v>
      </c>
      <c r="M451" s="79" t="e">
        <f>Results!F471</f>
        <v>#DIV/0!</v>
      </c>
      <c r="N451" s="79" t="e">
        <f>Results!G471</f>
        <v>#DIV/0!</v>
      </c>
    </row>
    <row r="452" customHeight="1" spans="10:14">
      <c r="J452" s="68"/>
      <c r="K452" s="39" t="str">
        <f>Results!C472</f>
        <v>D14</v>
      </c>
      <c r="L452" s="39" t="str">
        <f>Results!B448</f>
        <v>hsa-miR-566</v>
      </c>
      <c r="M452" s="79" t="e">
        <f>Results!F472</f>
        <v>#DIV/0!</v>
      </c>
      <c r="N452" s="79" t="e">
        <f>Results!G472</f>
        <v>#DIV/0!</v>
      </c>
    </row>
    <row r="453" customHeight="1" spans="10:14">
      <c r="J453" s="68"/>
      <c r="K453" s="39" t="str">
        <f>Results!C473</f>
        <v>D15</v>
      </c>
      <c r="L453" s="39" t="str">
        <f>Results!B449</f>
        <v>hsa-miR-938</v>
      </c>
      <c r="M453" s="79" t="e">
        <f>Results!F473</f>
        <v>#DIV/0!</v>
      </c>
      <c r="N453" s="79" t="e">
        <f>Results!G473</f>
        <v>#DIV/0!</v>
      </c>
    </row>
    <row r="454" customHeight="1" spans="10:14">
      <c r="J454" s="68"/>
      <c r="K454" s="39" t="str">
        <f>Results!C474</f>
        <v>D16</v>
      </c>
      <c r="L454" s="39" t="str">
        <f>Results!B450</f>
        <v>hsa-miR-518d-3p</v>
      </c>
      <c r="M454" s="79" t="e">
        <f>Results!F474</f>
        <v>#DIV/0!</v>
      </c>
      <c r="N454" s="79" t="e">
        <f>Results!G474</f>
        <v>#DIV/0!</v>
      </c>
    </row>
    <row r="455" customHeight="1" spans="10:14">
      <c r="J455" s="68"/>
      <c r="K455" s="39" t="str">
        <f>Results!C475</f>
        <v>D17</v>
      </c>
      <c r="L455" s="39" t="str">
        <f>Results!B451</f>
        <v>hsa-miR-518e-3p</v>
      </c>
      <c r="M455" s="79" t="e">
        <f>Results!F475</f>
        <v>#DIV/0!</v>
      </c>
      <c r="N455" s="79" t="e">
        <f>Results!G475</f>
        <v>#DIV/0!</v>
      </c>
    </row>
    <row r="456" customHeight="1" spans="10:14">
      <c r="J456" s="68"/>
      <c r="K456" s="39" t="str">
        <f>Results!C476</f>
        <v>D18</v>
      </c>
      <c r="L456" s="39" t="str">
        <f>Results!B452</f>
        <v>hsa-miR-484</v>
      </c>
      <c r="M456" s="79" t="e">
        <f>Results!F476</f>
        <v>#DIV/0!</v>
      </c>
      <c r="N456" s="79" t="e">
        <f>Results!G476</f>
        <v>#DIV/0!</v>
      </c>
    </row>
    <row r="457" customHeight="1" spans="10:14">
      <c r="J457" s="68"/>
      <c r="K457" s="39" t="str">
        <f>Results!C477</f>
        <v>D19</v>
      </c>
      <c r="L457" s="39" t="str">
        <f>Results!B453</f>
        <v>hsa-miR-150-5p</v>
      </c>
      <c r="M457" s="79" t="e">
        <f>Results!F477</f>
        <v>#DIV/0!</v>
      </c>
      <c r="N457" s="79" t="e">
        <f>Results!G477</f>
        <v>#DIV/0!</v>
      </c>
    </row>
    <row r="458" customHeight="1" spans="10:14">
      <c r="J458" s="68"/>
      <c r="K458" s="39" t="str">
        <f>Results!C478</f>
        <v>D20</v>
      </c>
      <c r="L458" s="39" t="str">
        <f>Results!B454</f>
        <v>hsa-miR-518a-3p</v>
      </c>
      <c r="M458" s="79" t="e">
        <f>Results!F478</f>
        <v>#DIV/0!</v>
      </c>
      <c r="N458" s="79" t="e">
        <f>Results!G478</f>
        <v>#DIV/0!</v>
      </c>
    </row>
    <row r="459" customHeight="1" spans="10:14">
      <c r="J459" s="68"/>
      <c r="K459" s="39" t="str">
        <f>Results!C479</f>
        <v>D21</v>
      </c>
      <c r="L459" s="39" t="str">
        <f>Results!B455</f>
        <v>hsa-miR-181d</v>
      </c>
      <c r="M459" s="79" t="e">
        <f>Results!F479</f>
        <v>#DIV/0!</v>
      </c>
      <c r="N459" s="79" t="e">
        <f>Results!G479</f>
        <v>#DIV/0!</v>
      </c>
    </row>
    <row r="460" customHeight="1" spans="10:14">
      <c r="J460" s="68"/>
      <c r="K460" s="39" t="str">
        <f>Results!C480</f>
        <v>D22</v>
      </c>
      <c r="L460" s="39" t="str">
        <f>Results!B456</f>
        <v>hsa-miR-760</v>
      </c>
      <c r="M460" s="79" t="e">
        <f>Results!F480</f>
        <v>#DIV/0!</v>
      </c>
      <c r="N460" s="79" t="e">
        <f>Results!G480</f>
        <v>#DIV/0!</v>
      </c>
    </row>
    <row r="461" customHeight="1" spans="10:14">
      <c r="J461" s="68"/>
      <c r="K461" s="39" t="str">
        <f>Results!C481</f>
        <v>D23</v>
      </c>
      <c r="L461" s="39" t="str">
        <f>Results!B457</f>
        <v>hsa-miR-23b-3p</v>
      </c>
      <c r="M461" s="79" t="e">
        <f>Results!F481</f>
        <v>#DIV/0!</v>
      </c>
      <c r="N461" s="79" t="e">
        <f>Results!G481</f>
        <v>#DIV/0!</v>
      </c>
    </row>
    <row r="462" customHeight="1" spans="10:14">
      <c r="J462" s="68"/>
      <c r="K462" s="39" t="str">
        <f>Results!C482</f>
        <v>D24</v>
      </c>
      <c r="L462" s="39" t="str">
        <f>Results!B458</f>
        <v>hsa-miR-1295a</v>
      </c>
      <c r="M462" s="79" t="e">
        <f>Results!F482</f>
        <v>#DIV/0!</v>
      </c>
      <c r="N462" s="79" t="e">
        <f>Results!G482</f>
        <v>#DIV/0!</v>
      </c>
    </row>
    <row r="463" customHeight="1" spans="10:14">
      <c r="J463" s="68"/>
      <c r="K463" s="39" t="str">
        <f>Results!C483</f>
        <v>E01</v>
      </c>
      <c r="L463" s="39" t="str">
        <f>Results!B459</f>
        <v>hsa-miR-302d-3p</v>
      </c>
      <c r="M463" s="79" t="e">
        <f>Results!F483</f>
        <v>#DIV/0!</v>
      </c>
      <c r="N463" s="79" t="e">
        <f>Results!G483</f>
        <v>#DIV/0!</v>
      </c>
    </row>
    <row r="464" customHeight="1" spans="10:14">
      <c r="J464" s="68"/>
      <c r="K464" s="39" t="str">
        <f>Results!C484</f>
        <v>E02</v>
      </c>
      <c r="L464" s="39" t="str">
        <f>Results!B460</f>
        <v>hsa-miR-764</v>
      </c>
      <c r="M464" s="79" t="e">
        <f>Results!F484</f>
        <v>#DIV/0!</v>
      </c>
      <c r="N464" s="79" t="e">
        <f>Results!G484</f>
        <v>#DIV/0!</v>
      </c>
    </row>
    <row r="465" customHeight="1" spans="10:14">
      <c r="J465" s="68"/>
      <c r="K465" s="39" t="str">
        <f>Results!C485</f>
        <v>E03</v>
      </c>
      <c r="L465" s="39" t="str">
        <f>Results!B461</f>
        <v>hsa-miR-449a</v>
      </c>
      <c r="M465" s="79" t="e">
        <f>Results!F485</f>
        <v>#DIV/0!</v>
      </c>
      <c r="N465" s="79" t="e">
        <f>Results!G485</f>
        <v>#DIV/0!</v>
      </c>
    </row>
    <row r="466" customHeight="1" spans="10:14">
      <c r="J466" s="68"/>
      <c r="K466" s="39" t="str">
        <f>Results!C486</f>
        <v>E04</v>
      </c>
      <c r="L466" s="39" t="str">
        <f>Results!B462</f>
        <v>hsa-miR-548q</v>
      </c>
      <c r="M466" s="79" t="e">
        <f>Results!F486</f>
        <v>#DIV/0!</v>
      </c>
      <c r="N466" s="79" t="e">
        <f>Results!G486</f>
        <v>#DIV/0!</v>
      </c>
    </row>
    <row r="467" customHeight="1" spans="10:14">
      <c r="J467" s="68"/>
      <c r="K467" s="39" t="str">
        <f>Results!C487</f>
        <v>E05</v>
      </c>
      <c r="L467" s="39" t="str">
        <f>Results!B463</f>
        <v>hsa-miR-518c-3p</v>
      </c>
      <c r="M467" s="79" t="e">
        <f>Results!F487</f>
        <v>#DIV/0!</v>
      </c>
      <c r="N467" s="79" t="e">
        <f>Results!G487</f>
        <v>#DIV/0!</v>
      </c>
    </row>
    <row r="468" customHeight="1" spans="10:14">
      <c r="J468" s="68"/>
      <c r="K468" s="39" t="str">
        <f>Results!C488</f>
        <v>E06</v>
      </c>
      <c r="L468" s="39" t="str">
        <f>Results!B464</f>
        <v>hsa-miR-762</v>
      </c>
      <c r="M468" s="79" t="e">
        <f>Results!F488</f>
        <v>#DIV/0!</v>
      </c>
      <c r="N468" s="79" t="e">
        <f>Results!G488</f>
        <v>#DIV/0!</v>
      </c>
    </row>
    <row r="469" customHeight="1" spans="10:14">
      <c r="J469" s="68"/>
      <c r="K469" s="39" t="str">
        <f>Results!C489</f>
        <v>E07</v>
      </c>
      <c r="L469" s="39" t="str">
        <f>Results!B465</f>
        <v>hsa-miR-520f</v>
      </c>
      <c r="M469" s="79" t="e">
        <f>Results!F489</f>
        <v>#DIV/0!</v>
      </c>
      <c r="N469" s="79" t="e">
        <f>Results!G489</f>
        <v>#DIV/0!</v>
      </c>
    </row>
    <row r="470" customHeight="1" spans="10:14">
      <c r="J470" s="68"/>
      <c r="K470" s="39" t="str">
        <f>Results!C490</f>
        <v>E08</v>
      </c>
      <c r="L470" s="39" t="str">
        <f>Results!B466</f>
        <v>hsa-miR-2116-5p</v>
      </c>
      <c r="M470" s="79" t="e">
        <f>Results!F490</f>
        <v>#DIV/0!</v>
      </c>
      <c r="N470" s="79" t="e">
        <f>Results!G490</f>
        <v>#DIV/0!</v>
      </c>
    </row>
    <row r="471" customHeight="1" spans="10:14">
      <c r="J471" s="68"/>
      <c r="K471" s="39" t="str">
        <f>Results!C491</f>
        <v>E09</v>
      </c>
      <c r="L471" s="39" t="str">
        <f>Results!B467</f>
        <v>hsa-miR-146a-5p</v>
      </c>
      <c r="M471" s="79" t="e">
        <f>Results!F491</f>
        <v>#DIV/0!</v>
      </c>
      <c r="N471" s="79" t="e">
        <f>Results!G491</f>
        <v>#DIV/0!</v>
      </c>
    </row>
    <row r="472" customHeight="1" spans="10:14">
      <c r="J472" s="68"/>
      <c r="K472" s="39" t="str">
        <f>Results!C492</f>
        <v>E10</v>
      </c>
      <c r="L472" s="39" t="str">
        <f>Results!B468</f>
        <v>hsa-miR-1978</v>
      </c>
      <c r="M472" s="79" t="e">
        <f>Results!F492</f>
        <v>#DIV/0!</v>
      </c>
      <c r="N472" s="79" t="e">
        <f>Results!G492</f>
        <v>#DIV/0!</v>
      </c>
    </row>
    <row r="473" customHeight="1" spans="10:14">
      <c r="J473" s="68"/>
      <c r="K473" s="39" t="str">
        <f>Results!C493</f>
        <v>E11</v>
      </c>
      <c r="L473" s="39" t="str">
        <f>Results!B469</f>
        <v>hsa-miR-520g</v>
      </c>
      <c r="M473" s="79" t="e">
        <f>Results!F493</f>
        <v>#DIV/0!</v>
      </c>
      <c r="N473" s="79" t="e">
        <f>Results!G493</f>
        <v>#DIV/0!</v>
      </c>
    </row>
    <row r="474" customHeight="1" spans="10:14">
      <c r="J474" s="68"/>
      <c r="K474" s="39" t="str">
        <f>Results!C494</f>
        <v>E12</v>
      </c>
      <c r="L474" s="39" t="str">
        <f>Results!B470</f>
        <v>hsa-miR-449c-5p</v>
      </c>
      <c r="M474" s="79" t="e">
        <f>Results!F494</f>
        <v>#DIV/0!</v>
      </c>
      <c r="N474" s="79" t="e">
        <f>Results!G494</f>
        <v>#DIV/0!</v>
      </c>
    </row>
    <row r="475" customHeight="1" spans="10:14">
      <c r="J475" s="68"/>
      <c r="K475" s="39" t="str">
        <f>Results!C495</f>
        <v>E13</v>
      </c>
      <c r="L475" s="39" t="str">
        <f>Results!B471</f>
        <v>hsa-miR-20b-5p</v>
      </c>
      <c r="M475" s="79" t="e">
        <f>Results!F495</f>
        <v>#DIV/0!</v>
      </c>
      <c r="N475" s="79" t="e">
        <f>Results!G495</f>
        <v>#DIV/0!</v>
      </c>
    </row>
    <row r="476" customHeight="1" spans="10:14">
      <c r="J476" s="68"/>
      <c r="K476" s="39" t="str">
        <f>Results!C496</f>
        <v>E14</v>
      </c>
      <c r="L476" s="39" t="str">
        <f>Results!B472</f>
        <v>hsa-miR-2114-5p</v>
      </c>
      <c r="M476" s="79" t="e">
        <f>Results!F496</f>
        <v>#DIV/0!</v>
      </c>
      <c r="N476" s="79" t="e">
        <f>Results!G496</f>
        <v>#DIV/0!</v>
      </c>
    </row>
    <row r="477" customHeight="1" spans="10:14">
      <c r="J477" s="68"/>
      <c r="K477" s="39" t="str">
        <f>Results!C497</f>
        <v>E15</v>
      </c>
      <c r="L477" s="39" t="str">
        <f>Results!B473</f>
        <v>hsa-miR-192-5p</v>
      </c>
      <c r="M477" s="79" t="e">
        <f>Results!F497</f>
        <v>#DIV/0!</v>
      </c>
      <c r="N477" s="79" t="e">
        <f>Results!G497</f>
        <v>#DIV/0!</v>
      </c>
    </row>
    <row r="478" customHeight="1" spans="10:14">
      <c r="J478" s="68"/>
      <c r="K478" s="39" t="str">
        <f>Results!C498</f>
        <v>E16</v>
      </c>
      <c r="L478" s="39" t="str">
        <f>Results!B474</f>
        <v>hsa-miR-1972</v>
      </c>
      <c r="M478" s="79" t="e">
        <f>Results!F498</f>
        <v>#DIV/0!</v>
      </c>
      <c r="N478" s="79" t="e">
        <f>Results!G498</f>
        <v>#DIV/0!</v>
      </c>
    </row>
    <row r="479" customHeight="1" spans="10:14">
      <c r="J479" s="68"/>
      <c r="K479" s="39" t="str">
        <f>Results!C499</f>
        <v>E17</v>
      </c>
      <c r="L479" s="39" t="str">
        <f>Results!B475</f>
        <v>hsa-miR-301a-3p</v>
      </c>
      <c r="M479" s="79" t="e">
        <f>Results!F499</f>
        <v>#DIV/0!</v>
      </c>
      <c r="N479" s="79" t="e">
        <f>Results!G499</f>
        <v>#DIV/0!</v>
      </c>
    </row>
    <row r="480" customHeight="1" spans="10:14">
      <c r="J480" s="68"/>
      <c r="K480" s="39" t="str">
        <f>Results!C500</f>
        <v>E18</v>
      </c>
      <c r="L480" s="39" t="str">
        <f>Results!B476</f>
        <v>hsa-miR-2277-3p</v>
      </c>
      <c r="M480" s="79" t="e">
        <f>Results!F500</f>
        <v>#DIV/0!</v>
      </c>
      <c r="N480" s="79" t="e">
        <f>Results!G500</f>
        <v>#DIV/0!</v>
      </c>
    </row>
    <row r="481" customHeight="1" spans="10:14">
      <c r="J481" s="68"/>
      <c r="K481" s="39" t="str">
        <f>Results!C501</f>
        <v>E19</v>
      </c>
      <c r="L481" s="39" t="str">
        <f>Results!B477</f>
        <v>hsa-miR-320c</v>
      </c>
      <c r="M481" s="79" t="e">
        <f>Results!F501</f>
        <v>#DIV/0!</v>
      </c>
      <c r="N481" s="79" t="e">
        <f>Results!G501</f>
        <v>#DIV/0!</v>
      </c>
    </row>
    <row r="482" customHeight="1" spans="10:14">
      <c r="J482" s="68"/>
      <c r="K482" s="39" t="str">
        <f>Results!C502</f>
        <v>E20</v>
      </c>
      <c r="L482" s="39" t="str">
        <f>Results!B478</f>
        <v>hsa-miR-1974</v>
      </c>
      <c r="M482" s="79" t="e">
        <f>Results!F502</f>
        <v>#DIV/0!</v>
      </c>
      <c r="N482" s="79" t="e">
        <f>Results!G502</f>
        <v>#DIV/0!</v>
      </c>
    </row>
    <row r="483" customHeight="1" spans="10:14">
      <c r="J483" s="68"/>
      <c r="K483" s="39" t="str">
        <f>Results!C503</f>
        <v>E21</v>
      </c>
      <c r="L483" s="39" t="str">
        <f>Results!B479</f>
        <v>hsa-miR-526b-5p</v>
      </c>
      <c r="M483" s="79" t="e">
        <f>Results!F503</f>
        <v>#DIV/0!</v>
      </c>
      <c r="N483" s="79" t="e">
        <f>Results!G503</f>
        <v>#DIV/0!</v>
      </c>
    </row>
    <row r="484" customHeight="1" spans="10:14">
      <c r="J484" s="68"/>
      <c r="K484" s="39" t="str">
        <f>Results!C504</f>
        <v>E22</v>
      </c>
      <c r="L484" s="39" t="str">
        <f>Results!B480</f>
        <v>hsa-miR-2052</v>
      </c>
      <c r="M484" s="79" t="e">
        <f>Results!F504</f>
        <v>#DIV/0!</v>
      </c>
      <c r="N484" s="79" t="e">
        <f>Results!G504</f>
        <v>#DIV/0!</v>
      </c>
    </row>
    <row r="485" customHeight="1" spans="10:14">
      <c r="J485" s="68"/>
      <c r="K485" s="39" t="str">
        <f>Results!C505</f>
        <v>E23</v>
      </c>
      <c r="L485" s="39" t="str">
        <f>Results!B481</f>
        <v>hsa-miR-520a-3p</v>
      </c>
      <c r="M485" s="79" t="e">
        <f>Results!F505</f>
        <v>#DIV/0!</v>
      </c>
      <c r="N485" s="79" t="e">
        <f>Results!G505</f>
        <v>#DIV/0!</v>
      </c>
    </row>
    <row r="486" customHeight="1" spans="10:14">
      <c r="J486" s="68"/>
      <c r="K486" s="39" t="str">
        <f>Results!C506</f>
        <v>E24</v>
      </c>
      <c r="L486" s="39" t="str">
        <f>Results!B482</f>
        <v>hsa-miR-2110</v>
      </c>
      <c r="M486" s="79" t="e">
        <f>Results!F506</f>
        <v>#DIV/0!</v>
      </c>
      <c r="N486" s="79" t="e">
        <f>Results!G506</f>
        <v>#DIV/0!</v>
      </c>
    </row>
    <row r="487" customHeight="1" spans="10:14">
      <c r="J487" s="68"/>
      <c r="K487" s="39" t="str">
        <f>Results!C507</f>
        <v>F01</v>
      </c>
      <c r="L487" s="39" t="str">
        <f>Results!B483</f>
        <v>hsa-miR-551b-3p</v>
      </c>
      <c r="M487" s="79" t="e">
        <f>Results!F507</f>
        <v>#DIV/0!</v>
      </c>
      <c r="N487" s="79" t="e">
        <f>Results!G507</f>
        <v>#DIV/0!</v>
      </c>
    </row>
    <row r="488" customHeight="1" spans="10:14">
      <c r="J488" s="68"/>
      <c r="K488" s="39" t="str">
        <f>Results!C508</f>
        <v>F02</v>
      </c>
      <c r="L488" s="39" t="str">
        <f>Results!B484</f>
        <v>hsa-miR-1291</v>
      </c>
      <c r="M488" s="79" t="e">
        <f>Results!F508</f>
        <v>#DIV/0!</v>
      </c>
      <c r="N488" s="79" t="e">
        <f>Results!G508</f>
        <v>#DIV/0!</v>
      </c>
    </row>
    <row r="489" customHeight="1" spans="10:14">
      <c r="J489" s="68"/>
      <c r="K489" s="39" t="str">
        <f>Results!C509</f>
        <v>F03</v>
      </c>
      <c r="L489" s="39" t="str">
        <f>Results!B485</f>
        <v>hsa-miR-129-2-3p</v>
      </c>
      <c r="M489" s="79" t="e">
        <f>Results!F509</f>
        <v>#DIV/0!</v>
      </c>
      <c r="N489" s="79" t="e">
        <f>Results!G509</f>
        <v>#DIV/0!</v>
      </c>
    </row>
    <row r="490" customHeight="1" spans="10:14">
      <c r="J490" s="68"/>
      <c r="K490" s="39" t="str">
        <f>Results!C510</f>
        <v>F04</v>
      </c>
      <c r="L490" s="39" t="str">
        <f>Results!B486</f>
        <v>hsa-miR-431-5p</v>
      </c>
      <c r="M490" s="79" t="e">
        <f>Results!F510</f>
        <v>#DIV/0!</v>
      </c>
      <c r="N490" s="79" t="e">
        <f>Results!G510</f>
        <v>#DIV/0!</v>
      </c>
    </row>
    <row r="491" customHeight="1" spans="10:14">
      <c r="J491" s="68"/>
      <c r="K491" s="39" t="str">
        <f>Results!C511</f>
        <v>F05</v>
      </c>
      <c r="L491" s="39" t="str">
        <f>Results!B487</f>
        <v>hsa-miR-140-3p</v>
      </c>
      <c r="M491" s="79" t="e">
        <f>Results!F511</f>
        <v>#DIV/0!</v>
      </c>
      <c r="N491" s="79" t="e">
        <f>Results!G511</f>
        <v>#DIV/0!</v>
      </c>
    </row>
    <row r="492" customHeight="1" spans="10:14">
      <c r="J492" s="68"/>
      <c r="K492" s="39" t="str">
        <f>Results!C512</f>
        <v>F06</v>
      </c>
      <c r="L492" s="39" t="str">
        <f>Results!B488</f>
        <v>hsa-miR-323b-5p</v>
      </c>
      <c r="M492" s="79" t="e">
        <f>Results!F512</f>
        <v>#DIV/0!</v>
      </c>
      <c r="N492" s="79" t="e">
        <f>Results!G512</f>
        <v>#DIV/0!</v>
      </c>
    </row>
    <row r="493" customHeight="1" spans="10:14">
      <c r="J493" s="68"/>
      <c r="K493" s="39" t="str">
        <f>Results!C513</f>
        <v>F07</v>
      </c>
      <c r="L493" s="39" t="str">
        <f>Results!B489</f>
        <v>hsa-miR-646</v>
      </c>
      <c r="M493" s="79" t="e">
        <f>Results!F513</f>
        <v>#DIV/0!</v>
      </c>
      <c r="N493" s="79" t="e">
        <f>Results!G513</f>
        <v>#DIV/0!</v>
      </c>
    </row>
    <row r="494" customHeight="1" spans="10:14">
      <c r="J494" s="68"/>
      <c r="K494" s="39" t="str">
        <f>Results!C514</f>
        <v>F08</v>
      </c>
      <c r="L494" s="39" t="str">
        <f>Results!B490</f>
        <v>hsa-miR-574-3p</v>
      </c>
      <c r="M494" s="79" t="e">
        <f>Results!F514</f>
        <v>#DIV/0!</v>
      </c>
      <c r="N494" s="79" t="e">
        <f>Results!G514</f>
        <v>#DIV/0!</v>
      </c>
    </row>
    <row r="495" customHeight="1" spans="10:14">
      <c r="J495" s="68"/>
      <c r="K495" s="39" t="str">
        <f>Results!C515</f>
        <v>F09</v>
      </c>
      <c r="L495" s="39" t="str">
        <f>Results!B491</f>
        <v>hsa-miR-324-5p</v>
      </c>
      <c r="M495" s="79" t="e">
        <f>Results!F515</f>
        <v>#DIV/0!</v>
      </c>
      <c r="N495" s="79" t="e">
        <f>Results!G515</f>
        <v>#DIV/0!</v>
      </c>
    </row>
    <row r="496" customHeight="1" spans="10:14">
      <c r="J496" s="68"/>
      <c r="K496" s="39" t="str">
        <f>Results!C516</f>
        <v>F10</v>
      </c>
      <c r="L496" s="39" t="str">
        <f>Results!B492</f>
        <v>hsa-miR-769-3p</v>
      </c>
      <c r="M496" s="79" t="e">
        <f>Results!F516</f>
        <v>#DIV/0!</v>
      </c>
      <c r="N496" s="79" t="e">
        <f>Results!G516</f>
        <v>#DIV/0!</v>
      </c>
    </row>
    <row r="497" customHeight="1" spans="10:14">
      <c r="J497" s="68"/>
      <c r="K497" s="39" t="str">
        <f>Results!C517</f>
        <v>F11</v>
      </c>
      <c r="L497" s="39" t="str">
        <f>Results!B493</f>
        <v>hsa-miR-584-5p</v>
      </c>
      <c r="M497" s="79" t="e">
        <f>Results!F517</f>
        <v>#DIV/0!</v>
      </c>
      <c r="N497" s="79" t="e">
        <f>Results!G517</f>
        <v>#DIV/0!</v>
      </c>
    </row>
    <row r="498" customHeight="1" spans="10:14">
      <c r="J498" s="68"/>
      <c r="K498" s="39" t="str">
        <f>Results!C518</f>
        <v>F12</v>
      </c>
      <c r="L498" s="39" t="str">
        <f>Results!B494</f>
        <v>hsa-miR-324-3p</v>
      </c>
      <c r="M498" s="79" t="e">
        <f>Results!F518</f>
        <v>#DIV/0!</v>
      </c>
      <c r="N498" s="79" t="e">
        <f>Results!G518</f>
        <v>#DIV/0!</v>
      </c>
    </row>
    <row r="499" customHeight="1" spans="10:14">
      <c r="J499" s="68"/>
      <c r="K499" s="39" t="str">
        <f>Results!C519</f>
        <v>F13</v>
      </c>
      <c r="L499" s="39" t="str">
        <f>Results!B495</f>
        <v>hsa-miR-338-3p</v>
      </c>
      <c r="M499" s="79" t="e">
        <f>Results!F519</f>
        <v>#DIV/0!</v>
      </c>
      <c r="N499" s="79" t="e">
        <f>Results!G519</f>
        <v>#DIV/0!</v>
      </c>
    </row>
    <row r="500" customHeight="1" spans="10:14">
      <c r="J500" s="68"/>
      <c r="K500" s="39" t="str">
        <f>Results!C520</f>
        <v>F14</v>
      </c>
      <c r="L500" s="39" t="str">
        <f>Results!B496</f>
        <v>hsa-miR-564</v>
      </c>
      <c r="M500" s="79" t="e">
        <f>Results!F520</f>
        <v>#DIV/0!</v>
      </c>
      <c r="N500" s="79" t="e">
        <f>Results!G520</f>
        <v>#DIV/0!</v>
      </c>
    </row>
    <row r="501" customHeight="1" spans="10:14">
      <c r="J501" s="68"/>
      <c r="K501" s="39" t="str">
        <f>Results!C521</f>
        <v>F15</v>
      </c>
      <c r="L501" s="39" t="str">
        <f>Results!B497</f>
        <v>hsa-miR-570-3p</v>
      </c>
      <c r="M501" s="79" t="e">
        <f>Results!F521</f>
        <v>#DIV/0!</v>
      </c>
      <c r="N501" s="79" t="e">
        <f>Results!G521</f>
        <v>#DIV/0!</v>
      </c>
    </row>
    <row r="502" customHeight="1" spans="10:14">
      <c r="J502" s="68"/>
      <c r="K502" s="39" t="str">
        <f>Results!C522</f>
        <v>F16</v>
      </c>
      <c r="L502" s="39" t="str">
        <f>Results!B498</f>
        <v>hsa-miR-197-3p</v>
      </c>
      <c r="M502" s="79" t="e">
        <f>Results!F522</f>
        <v>#DIV/0!</v>
      </c>
      <c r="N502" s="79" t="e">
        <f>Results!G522</f>
        <v>#DIV/0!</v>
      </c>
    </row>
    <row r="503" customHeight="1" spans="10:14">
      <c r="J503" s="68"/>
      <c r="K503" s="39" t="str">
        <f>Results!C523</f>
        <v>F17</v>
      </c>
      <c r="L503" s="39" t="str">
        <f>Results!B499</f>
        <v>hsa-miR-382-5p</v>
      </c>
      <c r="M503" s="79" t="e">
        <f>Results!F523</f>
        <v>#DIV/0!</v>
      </c>
      <c r="N503" s="79" t="e">
        <f>Results!G523</f>
        <v>#DIV/0!</v>
      </c>
    </row>
    <row r="504" customHeight="1" spans="10:14">
      <c r="J504" s="68"/>
      <c r="K504" s="39" t="str">
        <f>Results!C524</f>
        <v>F18</v>
      </c>
      <c r="L504" s="39" t="str">
        <f>Results!B500</f>
        <v>hsa-miR-1231</v>
      </c>
      <c r="M504" s="79" t="e">
        <f>Results!F524</f>
        <v>#DIV/0!</v>
      </c>
      <c r="N504" s="79" t="e">
        <f>Results!G524</f>
        <v>#DIV/0!</v>
      </c>
    </row>
    <row r="505" customHeight="1" spans="10:14">
      <c r="J505" s="68"/>
      <c r="K505" s="39" t="str">
        <f>Results!C525</f>
        <v>F19</v>
      </c>
      <c r="L505" s="39" t="str">
        <f>Results!B501</f>
        <v>hsa-miR-501-5p</v>
      </c>
      <c r="M505" s="79" t="e">
        <f>Results!F525</f>
        <v>#DIV/0!</v>
      </c>
      <c r="N505" s="79" t="e">
        <f>Results!G525</f>
        <v>#DIV/0!</v>
      </c>
    </row>
    <row r="506" customHeight="1" spans="10:14">
      <c r="J506" s="68"/>
      <c r="K506" s="39" t="str">
        <f>Results!C526</f>
        <v>F20</v>
      </c>
      <c r="L506" s="39" t="str">
        <f>Results!B502</f>
        <v>hsa-miR-937</v>
      </c>
      <c r="M506" s="79" t="e">
        <f>Results!F526</f>
        <v>#DIV/0!</v>
      </c>
      <c r="N506" s="79" t="e">
        <f>Results!G526</f>
        <v>#DIV/0!</v>
      </c>
    </row>
    <row r="507" customHeight="1" spans="10:14">
      <c r="J507" s="68"/>
      <c r="K507" s="39" t="str">
        <f>Results!C527</f>
        <v>F21</v>
      </c>
      <c r="L507" s="39" t="str">
        <f>Results!B503</f>
        <v>hsa-miR-509-3-5p</v>
      </c>
      <c r="M507" s="79" t="e">
        <f>Results!F527</f>
        <v>#DIV/0!</v>
      </c>
      <c r="N507" s="79" t="e">
        <f>Results!G527</f>
        <v>#DIV/0!</v>
      </c>
    </row>
    <row r="508" customHeight="1" spans="10:14">
      <c r="J508" s="68"/>
      <c r="K508" s="39" t="str">
        <f>Results!C528</f>
        <v>F22</v>
      </c>
      <c r="L508" s="39" t="str">
        <f>Results!B504</f>
        <v>hsa-miR-296-3p</v>
      </c>
      <c r="M508" s="79" t="e">
        <f>Results!F528</f>
        <v>#DIV/0!</v>
      </c>
      <c r="N508" s="79" t="e">
        <f>Results!G528</f>
        <v>#DIV/0!</v>
      </c>
    </row>
    <row r="509" customHeight="1" spans="10:14">
      <c r="J509" s="68"/>
      <c r="K509" s="39" t="str">
        <f>Results!C529</f>
        <v>F23</v>
      </c>
      <c r="L509" s="39" t="str">
        <f>Results!B505</f>
        <v>hsa-miR-1274a</v>
      </c>
      <c r="M509" s="79" t="e">
        <f>Results!F529</f>
        <v>#DIV/0!</v>
      </c>
      <c r="N509" s="79" t="e">
        <f>Results!G529</f>
        <v>#DIV/0!</v>
      </c>
    </row>
    <row r="510" customHeight="1" spans="10:14">
      <c r="J510" s="68"/>
      <c r="K510" s="39" t="str">
        <f>Results!C530</f>
        <v>F24</v>
      </c>
      <c r="L510" s="39" t="str">
        <f>Results!B506</f>
        <v>hsa-miR-770-5p</v>
      </c>
      <c r="M510" s="79" t="e">
        <f>Results!F530</f>
        <v>#DIV/0!</v>
      </c>
      <c r="N510" s="79" t="e">
        <f>Results!G530</f>
        <v>#DIV/0!</v>
      </c>
    </row>
    <row r="511" customHeight="1" spans="10:14">
      <c r="J511" s="68"/>
      <c r="K511" s="39" t="str">
        <f>Results!C531</f>
        <v>G01</v>
      </c>
      <c r="L511" s="39" t="str">
        <f>Results!B507</f>
        <v>hsa-miR-519d</v>
      </c>
      <c r="M511" s="79" t="e">
        <f>Results!F531</f>
        <v>#DIV/0!</v>
      </c>
      <c r="N511" s="79" t="e">
        <f>Results!G531</f>
        <v>#DIV/0!</v>
      </c>
    </row>
    <row r="512" customHeight="1" spans="10:14">
      <c r="J512" s="68"/>
      <c r="K512" s="39" t="str">
        <f>Results!C532</f>
        <v>G02</v>
      </c>
      <c r="L512" s="39" t="str">
        <f>Results!B508</f>
        <v>hsa-miR-199a-3p</v>
      </c>
      <c r="M512" s="79" t="e">
        <f>Results!F532</f>
        <v>#DIV/0!</v>
      </c>
      <c r="N512" s="79" t="e">
        <f>Results!G532</f>
        <v>#DIV/0!</v>
      </c>
    </row>
    <row r="513" customHeight="1" spans="10:14">
      <c r="J513" s="68"/>
      <c r="K513" s="39" t="str">
        <f>Results!C533</f>
        <v>G03</v>
      </c>
      <c r="L513" s="39" t="str">
        <f>Results!B509</f>
        <v>hsa-miR-204-5p</v>
      </c>
      <c r="M513" s="79" t="e">
        <f>Results!F533</f>
        <v>#DIV/0!</v>
      </c>
      <c r="N513" s="79" t="e">
        <f>Results!G533</f>
        <v>#DIV/0!</v>
      </c>
    </row>
    <row r="514" customHeight="1" spans="10:14">
      <c r="J514" s="68"/>
      <c r="K514" s="39" t="str">
        <f>Results!C534</f>
        <v>G04</v>
      </c>
      <c r="L514" s="39" t="str">
        <f>Results!B510</f>
        <v>hsa-miR-519b-5p</v>
      </c>
      <c r="M514" s="79" t="e">
        <f>Results!F534</f>
        <v>#DIV/0!</v>
      </c>
      <c r="N514" s="79" t="e">
        <f>Results!G534</f>
        <v>#DIV/0!</v>
      </c>
    </row>
    <row r="515" customHeight="1" spans="10:14">
      <c r="J515" s="68"/>
      <c r="K515" s="39" t="str">
        <f>Results!C535</f>
        <v>G05</v>
      </c>
      <c r="L515" s="39" t="str">
        <f>Results!B511</f>
        <v>hsa-miR-517b-3p</v>
      </c>
      <c r="M515" s="79" t="e">
        <f>Results!F535</f>
        <v>#DIV/0!</v>
      </c>
      <c r="N515" s="79" t="e">
        <f>Results!G535</f>
        <v>#DIV/0!</v>
      </c>
    </row>
    <row r="516" customHeight="1" spans="10:14">
      <c r="J516" s="68"/>
      <c r="K516" s="39" t="str">
        <f>Results!C536</f>
        <v>G06</v>
      </c>
      <c r="L516" s="39" t="str">
        <f>Results!B512</f>
        <v>hsa-miR-520c-5p</v>
      </c>
      <c r="M516" s="79" t="e">
        <f>Results!F536</f>
        <v>#DIV/0!</v>
      </c>
      <c r="N516" s="79" t="e">
        <f>Results!G536</f>
        <v>#DIV/0!</v>
      </c>
    </row>
    <row r="517" customHeight="1" spans="10:14">
      <c r="J517" s="68"/>
      <c r="K517" s="39" t="str">
        <f>Results!C537</f>
        <v>G07</v>
      </c>
      <c r="L517" s="39" t="str">
        <f>Results!B513</f>
        <v>hsa-miR-449b-5p</v>
      </c>
      <c r="M517" s="79" t="e">
        <f>Results!F537</f>
        <v>#DIV/0!</v>
      </c>
      <c r="N517" s="79" t="e">
        <f>Results!G537</f>
        <v>#DIV/0!</v>
      </c>
    </row>
    <row r="518" customHeight="1" spans="10:14">
      <c r="J518" s="68"/>
      <c r="K518" s="39" t="str">
        <f>Results!C538</f>
        <v>G08</v>
      </c>
      <c r="L518" s="39" t="str">
        <f>Results!B514</f>
        <v>hsa-miR-374a-3p</v>
      </c>
      <c r="M518" s="79" t="e">
        <f>Results!F538</f>
        <v>#DIV/0!</v>
      </c>
      <c r="N518" s="79" t="e">
        <f>Results!G538</f>
        <v>#DIV/0!</v>
      </c>
    </row>
    <row r="519" customHeight="1" spans="10:14">
      <c r="J519" s="68"/>
      <c r="K519" s="39" t="str">
        <f>Results!C539</f>
        <v>G09</v>
      </c>
      <c r="L519" s="39" t="str">
        <f>Results!B515</f>
        <v>hsa-miR-301b</v>
      </c>
      <c r="M519" s="79" t="e">
        <f>Results!F539</f>
        <v>#DIV/0!</v>
      </c>
      <c r="N519" s="79" t="e">
        <f>Results!G539</f>
        <v>#DIV/0!</v>
      </c>
    </row>
    <row r="520" customHeight="1" spans="10:14">
      <c r="J520" s="68"/>
      <c r="K520" s="39" t="str">
        <f>Results!C540</f>
        <v>G10</v>
      </c>
      <c r="L520" s="39" t="str">
        <f>Results!B516</f>
        <v>hsa-miR-629-3p</v>
      </c>
      <c r="M520" s="79" t="e">
        <f>Results!F540</f>
        <v>#DIV/0!</v>
      </c>
      <c r="N520" s="79" t="e">
        <f>Results!G540</f>
        <v>#DIV/0!</v>
      </c>
    </row>
    <row r="521" customHeight="1" spans="10:14">
      <c r="J521" s="68"/>
      <c r="K521" s="39" t="str">
        <f>Results!C541</f>
        <v>G11</v>
      </c>
      <c r="L521" s="39" t="str">
        <f>Results!B517</f>
        <v>hsa-miR-199a-5p</v>
      </c>
      <c r="M521" s="79" t="e">
        <f>Results!F541</f>
        <v>#DIV/0!</v>
      </c>
      <c r="N521" s="79" t="e">
        <f>Results!G541</f>
        <v>#DIV/0!</v>
      </c>
    </row>
    <row r="522" customHeight="1" spans="10:14">
      <c r="J522" s="68"/>
      <c r="K522" s="39" t="str">
        <f>Results!C542</f>
        <v>G12</v>
      </c>
      <c r="L522" s="39" t="str">
        <f>Results!B518</f>
        <v>hsa-miR-181c-3p</v>
      </c>
      <c r="M522" s="79" t="e">
        <f>Results!F542</f>
        <v>#DIV/0!</v>
      </c>
      <c r="N522" s="79" t="e">
        <f>Results!G542</f>
        <v>#DIV/0!</v>
      </c>
    </row>
    <row r="523" customHeight="1" spans="10:14">
      <c r="J523" s="68"/>
      <c r="K523" s="39" t="str">
        <f>Results!C543</f>
        <v>G13</v>
      </c>
      <c r="L523" s="39" t="str">
        <f>Results!B519</f>
        <v>hsa-miR-130b-3p</v>
      </c>
      <c r="M523" s="79" t="e">
        <f>Results!F543</f>
        <v>#DIV/0!</v>
      </c>
      <c r="N523" s="79" t="e">
        <f>Results!G543</f>
        <v>#DIV/0!</v>
      </c>
    </row>
    <row r="524" customHeight="1" spans="10:14">
      <c r="J524" s="68"/>
      <c r="K524" s="39" t="str">
        <f>Results!C544</f>
        <v>G14</v>
      </c>
      <c r="L524" s="39" t="str">
        <f>Results!B520</f>
        <v>hsa-miR-136-3p</v>
      </c>
      <c r="M524" s="79" t="e">
        <f>Results!F544</f>
        <v>#DIV/0!</v>
      </c>
      <c r="N524" s="79" t="e">
        <f>Results!G544</f>
        <v>#DIV/0!</v>
      </c>
    </row>
    <row r="525" customHeight="1" spans="10:14">
      <c r="J525" s="68"/>
      <c r="K525" s="39" t="str">
        <f>Results!C545</f>
        <v>G15</v>
      </c>
      <c r="L525" s="39" t="str">
        <f>Results!B521</f>
        <v>hsa-miR-548h-5p</v>
      </c>
      <c r="M525" s="79" t="e">
        <f>Results!F545</f>
        <v>#DIV/0!</v>
      </c>
      <c r="N525" s="79" t="e">
        <f>Results!G545</f>
        <v>#DIV/0!</v>
      </c>
    </row>
    <row r="526" customHeight="1" spans="10:14">
      <c r="J526" s="68"/>
      <c r="K526" s="39" t="str">
        <f>Results!C546</f>
        <v>G16</v>
      </c>
      <c r="L526" s="39" t="str">
        <f>Results!B522</f>
        <v>hsa-miR-154-3p</v>
      </c>
      <c r="M526" s="79" t="e">
        <f>Results!F546</f>
        <v>#DIV/0!</v>
      </c>
      <c r="N526" s="79" t="e">
        <f>Results!G546</f>
        <v>#DIV/0!</v>
      </c>
    </row>
    <row r="527" customHeight="1" spans="10:14">
      <c r="J527" s="68"/>
      <c r="K527" s="39" t="str">
        <f>Results!C547</f>
        <v>G17</v>
      </c>
      <c r="L527" s="39" t="str">
        <f>Results!B523</f>
        <v>hsa-miR-200c-3p</v>
      </c>
      <c r="M527" s="79" t="e">
        <f>Results!F547</f>
        <v>#DIV/0!</v>
      </c>
      <c r="N527" s="79" t="e">
        <f>Results!G547</f>
        <v>#DIV/0!</v>
      </c>
    </row>
    <row r="528" customHeight="1" spans="10:14">
      <c r="J528" s="68"/>
      <c r="K528" s="39" t="str">
        <f>Results!C548</f>
        <v>G18</v>
      </c>
      <c r="L528" s="39" t="str">
        <f>Results!B524</f>
        <v>hsa-miR-376a-5p</v>
      </c>
      <c r="M528" s="79" t="e">
        <f>Results!F548</f>
        <v>#DIV/0!</v>
      </c>
      <c r="N528" s="79" t="e">
        <f>Results!G548</f>
        <v>#DIV/0!</v>
      </c>
    </row>
    <row r="529" customHeight="1" spans="10:14">
      <c r="J529" s="68"/>
      <c r="K529" s="39" t="str">
        <f>Results!C549</f>
        <v>G19</v>
      </c>
      <c r="L529" s="39" t="str">
        <f>Results!B525</f>
        <v>hsa-miR-302c-3p</v>
      </c>
      <c r="M529" s="79" t="e">
        <f>Results!F549</f>
        <v>#DIV/0!</v>
      </c>
      <c r="N529" s="79" t="e">
        <f>Results!G549</f>
        <v>#DIV/0!</v>
      </c>
    </row>
    <row r="530" customHeight="1" spans="10:14">
      <c r="J530" s="68"/>
      <c r="K530" s="39" t="str">
        <f>Results!C550</f>
        <v>G20</v>
      </c>
      <c r="L530" s="39" t="str">
        <f>Results!B526</f>
        <v>hsa-miR-377-5p</v>
      </c>
      <c r="M530" s="79" t="e">
        <f>Results!F550</f>
        <v>#DIV/0!</v>
      </c>
      <c r="N530" s="79" t="e">
        <f>Results!G550</f>
        <v>#DIV/0!</v>
      </c>
    </row>
    <row r="531" customHeight="1" spans="10:14">
      <c r="J531" s="68"/>
      <c r="K531" s="39" t="str">
        <f>Results!C551</f>
        <v>G21</v>
      </c>
      <c r="L531" s="39" t="str">
        <f>Results!B527</f>
        <v>hsa-miR-211-5p</v>
      </c>
      <c r="M531" s="79" t="e">
        <f>Results!F551</f>
        <v>#DIV/0!</v>
      </c>
      <c r="N531" s="79" t="e">
        <f>Results!G551</f>
        <v>#DIV/0!</v>
      </c>
    </row>
    <row r="532" customHeight="1" spans="10:14">
      <c r="J532" s="68"/>
      <c r="K532" s="39" t="str">
        <f>Results!C552</f>
        <v>G22</v>
      </c>
      <c r="L532" s="39" t="str">
        <f>Results!B528</f>
        <v>hsa-miR-379-3p</v>
      </c>
      <c r="M532" s="79" t="e">
        <f>Results!F552</f>
        <v>#DIV/0!</v>
      </c>
      <c r="N532" s="79" t="e">
        <f>Results!G552</f>
        <v>#DIV/0!</v>
      </c>
    </row>
    <row r="533" customHeight="1" spans="10:14">
      <c r="J533" s="68"/>
      <c r="K533" s="39" t="str">
        <f>Results!C553</f>
        <v>G23</v>
      </c>
      <c r="L533" s="39" t="str">
        <f>Results!B529</f>
        <v>hsa-miR-502-3p</v>
      </c>
      <c r="M533" s="79" t="e">
        <f>Results!F553</f>
        <v>#DIV/0!</v>
      </c>
      <c r="N533" s="79" t="e">
        <f>Results!G553</f>
        <v>#DIV/0!</v>
      </c>
    </row>
    <row r="534" customHeight="1" spans="10:14">
      <c r="J534" s="68"/>
      <c r="K534" s="39" t="str">
        <f>Results!C554</f>
        <v>G24</v>
      </c>
      <c r="L534" s="39" t="str">
        <f>Results!B530</f>
        <v>hsa-miR-380-5p</v>
      </c>
      <c r="M534" s="79" t="e">
        <f>Results!F554</f>
        <v>#DIV/0!</v>
      </c>
      <c r="N534" s="79" t="e">
        <f>Results!G554</f>
        <v>#DIV/0!</v>
      </c>
    </row>
    <row r="535" customHeight="1" spans="10:14">
      <c r="J535" s="68"/>
      <c r="K535" s="39" t="str">
        <f>Results!C555</f>
        <v>H01</v>
      </c>
      <c r="L535" s="39" t="str">
        <f>Results!B531</f>
        <v>hsa-miR-543</v>
      </c>
      <c r="M535" s="79" t="e">
        <f>Results!F555</f>
        <v>#DIV/0!</v>
      </c>
      <c r="N535" s="79" t="e">
        <f>Results!G555</f>
        <v>#DIV/0!</v>
      </c>
    </row>
    <row r="536" customHeight="1" spans="10:14">
      <c r="J536" s="68"/>
      <c r="K536" s="39" t="str">
        <f>Results!C556</f>
        <v>H02</v>
      </c>
      <c r="L536" s="39" t="str">
        <f>Results!B532</f>
        <v>hsa-miR-298</v>
      </c>
      <c r="M536" s="79" t="e">
        <f>Results!F556</f>
        <v>#DIV/0!</v>
      </c>
      <c r="N536" s="79" t="e">
        <f>Results!G556</f>
        <v>#DIV/0!</v>
      </c>
    </row>
    <row r="537" customHeight="1" spans="10:14">
      <c r="J537" s="68"/>
      <c r="K537" s="39" t="str">
        <f>Results!C557</f>
        <v>H03</v>
      </c>
      <c r="L537" s="39" t="str">
        <f>Results!B533</f>
        <v>hsa-miR-877-5p</v>
      </c>
      <c r="M537" s="79" t="e">
        <f>Results!F557</f>
        <v>#DIV/0!</v>
      </c>
      <c r="N537" s="79" t="e">
        <f>Results!G557</f>
        <v>#DIV/0!</v>
      </c>
    </row>
    <row r="538" customHeight="1" spans="10:14">
      <c r="J538" s="68"/>
      <c r="K538" s="39" t="str">
        <f>Results!C558</f>
        <v>H04</v>
      </c>
      <c r="L538" s="39" t="str">
        <f>Results!B534</f>
        <v>hsa-miR-328</v>
      </c>
      <c r="M538" s="79" t="e">
        <f>Results!F558</f>
        <v>#DIV/0!</v>
      </c>
      <c r="N538" s="79" t="e">
        <f>Results!G558</f>
        <v>#DIV/0!</v>
      </c>
    </row>
    <row r="539" customHeight="1" spans="10:14">
      <c r="J539" s="68"/>
      <c r="K539" s="39" t="str">
        <f>Results!C559</f>
        <v>H05</v>
      </c>
      <c r="L539" s="39" t="str">
        <f>Results!B535</f>
        <v>hsa-miR-331-5p</v>
      </c>
      <c r="M539" s="79" t="e">
        <f>Results!F559</f>
        <v>#DIV/0!</v>
      </c>
      <c r="N539" s="79" t="e">
        <f>Results!G559</f>
        <v>#DIV/0!</v>
      </c>
    </row>
    <row r="540" customHeight="1" spans="10:14">
      <c r="J540" s="68"/>
      <c r="K540" s="39" t="str">
        <f>Results!C560</f>
        <v>H06</v>
      </c>
      <c r="L540" s="39" t="str">
        <f>Results!B536</f>
        <v>hsa-miR-671-3p</v>
      </c>
      <c r="M540" s="79" t="e">
        <f>Results!F560</f>
        <v>#DIV/0!</v>
      </c>
      <c r="N540" s="79" t="e">
        <f>Results!G560</f>
        <v>#DIV/0!</v>
      </c>
    </row>
    <row r="541" customHeight="1" spans="10:14">
      <c r="J541" s="68"/>
      <c r="K541" s="39" t="str">
        <f>Results!C561</f>
        <v>H07</v>
      </c>
      <c r="L541" s="39" t="str">
        <f>Results!B537</f>
        <v>hsa-miR-412</v>
      </c>
      <c r="M541" s="79" t="e">
        <f>Results!F561</f>
        <v>#DIV/0!</v>
      </c>
      <c r="N541" s="79" t="e">
        <f>Results!G561</f>
        <v>#DIV/0!</v>
      </c>
    </row>
    <row r="542" customHeight="1" spans="10:14">
      <c r="J542" s="68"/>
      <c r="K542" s="39" t="str">
        <f>Results!C562</f>
        <v>H08</v>
      </c>
      <c r="L542" s="39" t="str">
        <f>Results!B538</f>
        <v>hsa-miR-1296</v>
      </c>
      <c r="M542" s="79" t="e">
        <f>Results!F562</f>
        <v>#DIV/0!</v>
      </c>
      <c r="N542" s="79" t="e">
        <f>Results!G562</f>
        <v>#DIV/0!</v>
      </c>
    </row>
    <row r="543" customHeight="1" spans="10:14">
      <c r="J543" s="68"/>
      <c r="K543" s="39" t="str">
        <f>Results!C563</f>
        <v>H09</v>
      </c>
      <c r="L543" s="39" t="str">
        <f>Results!B539</f>
        <v>hsa-miR-605</v>
      </c>
      <c r="M543" s="79" t="e">
        <f>Results!F563</f>
        <v>#DIV/0!</v>
      </c>
      <c r="N543" s="79" t="e">
        <f>Results!G563</f>
        <v>#DIV/0!</v>
      </c>
    </row>
    <row r="544" customHeight="1" spans="10:14">
      <c r="J544" s="68"/>
      <c r="K544" s="39" t="str">
        <f>Results!C564</f>
        <v>H10</v>
      </c>
      <c r="L544" s="39" t="str">
        <f>Results!B540</f>
        <v>hsa-miR-139-3p</v>
      </c>
      <c r="M544" s="79" t="e">
        <f>Results!F564</f>
        <v>#DIV/0!</v>
      </c>
      <c r="N544" s="79" t="e">
        <f>Results!G564</f>
        <v>#DIV/0!</v>
      </c>
    </row>
    <row r="545" customHeight="1" spans="10:14">
      <c r="J545" s="68"/>
      <c r="K545" s="39" t="str">
        <f>Results!C565</f>
        <v>H11</v>
      </c>
      <c r="L545" s="39" t="str">
        <f>Results!B541</f>
        <v>hsa-miR-641</v>
      </c>
      <c r="M545" s="79" t="e">
        <f>Results!F565</f>
        <v>#DIV/0!</v>
      </c>
      <c r="N545" s="79" t="e">
        <f>Results!G565</f>
        <v>#DIV/0!</v>
      </c>
    </row>
    <row r="546" customHeight="1" spans="10:14">
      <c r="J546" s="68"/>
      <c r="K546" s="39" t="str">
        <f>Results!C566</f>
        <v>H12</v>
      </c>
      <c r="L546" s="39" t="str">
        <f>Results!B542</f>
        <v>hsa-miR-339-5p</v>
      </c>
      <c r="M546" s="79" t="e">
        <f>Results!F566</f>
        <v>#DIV/0!</v>
      </c>
      <c r="N546" s="79" t="e">
        <f>Results!G566</f>
        <v>#DIV/0!</v>
      </c>
    </row>
    <row r="547" customHeight="1" spans="10:14">
      <c r="J547" s="68"/>
      <c r="K547" s="39" t="str">
        <f>Results!C567</f>
        <v>H13</v>
      </c>
      <c r="L547" s="39" t="str">
        <f>Results!B543</f>
        <v>hsa-miR-647</v>
      </c>
      <c r="M547" s="79" t="e">
        <f>Results!F567</f>
        <v>#DIV/0!</v>
      </c>
      <c r="N547" s="79" t="e">
        <f>Results!G567</f>
        <v>#DIV/0!</v>
      </c>
    </row>
    <row r="548" customHeight="1" spans="10:14">
      <c r="J548" s="68"/>
      <c r="K548" s="39" t="str">
        <f>Results!C568</f>
        <v>H14</v>
      </c>
      <c r="L548" s="39" t="str">
        <f>Results!B544</f>
        <v>hsa-miR-370</v>
      </c>
      <c r="M548" s="79" t="e">
        <f>Results!F568</f>
        <v>#DIV/0!</v>
      </c>
      <c r="N548" s="79" t="e">
        <f>Results!G568</f>
        <v>#DIV/0!</v>
      </c>
    </row>
    <row r="549" customHeight="1" spans="10:14">
      <c r="J549" s="68"/>
      <c r="K549" s="39" t="str">
        <f>Results!C569</f>
        <v>H15</v>
      </c>
      <c r="L549" s="39" t="str">
        <f>Results!B545</f>
        <v>hsa-miR-515-3p</v>
      </c>
      <c r="M549" s="79" t="e">
        <f>Results!F569</f>
        <v>#DIV/0!</v>
      </c>
      <c r="N549" s="79" t="e">
        <f>Results!G569</f>
        <v>#DIV/0!</v>
      </c>
    </row>
    <row r="550" customHeight="1" spans="10:14">
      <c r="J550" s="68"/>
      <c r="K550" s="39" t="str">
        <f>Results!C570</f>
        <v>H16</v>
      </c>
      <c r="L550" s="39" t="str">
        <f>Results!B546</f>
        <v>hsa-miR-557</v>
      </c>
      <c r="M550" s="79" t="e">
        <f>Results!F570</f>
        <v>#DIV/0!</v>
      </c>
      <c r="N550" s="79" t="e">
        <f>Results!G570</f>
        <v>#DIV/0!</v>
      </c>
    </row>
    <row r="551" customHeight="1" spans="10:14">
      <c r="J551" s="68"/>
      <c r="K551" s="39" t="str">
        <f>Results!C571</f>
        <v>H17</v>
      </c>
      <c r="L551" s="39" t="str">
        <f>Results!B547</f>
        <v>hsa-miR-518b</v>
      </c>
      <c r="M551" s="79" t="e">
        <f>Results!F571</f>
        <v>#DIV/0!</v>
      </c>
      <c r="N551" s="79" t="e">
        <f>Results!G571</f>
        <v>#DIV/0!</v>
      </c>
    </row>
    <row r="552" customHeight="1" spans="10:14">
      <c r="J552" s="68"/>
      <c r="K552" s="39" t="str">
        <f>Results!C572</f>
        <v>H18</v>
      </c>
      <c r="L552" s="39" t="str">
        <f>Results!B548</f>
        <v>hsa-miR-659-3p</v>
      </c>
      <c r="M552" s="79" t="e">
        <f>Results!F572</f>
        <v>#DIV/0!</v>
      </c>
      <c r="N552" s="79" t="e">
        <f>Results!G572</f>
        <v>#DIV/0!</v>
      </c>
    </row>
    <row r="553" customHeight="1" spans="10:14">
      <c r="J553" s="68"/>
      <c r="K553" s="39" t="str">
        <f>Results!C573</f>
        <v>H19</v>
      </c>
      <c r="L553" s="39" t="str">
        <f>Results!B549</f>
        <v>hsa-miR-541-3p</v>
      </c>
      <c r="M553" s="79" t="e">
        <f>Results!F573</f>
        <v>#DIV/0!</v>
      </c>
      <c r="N553" s="79" t="e">
        <f>Results!G573</f>
        <v>#DIV/0!</v>
      </c>
    </row>
    <row r="554" customHeight="1" spans="10:14">
      <c r="J554" s="68"/>
      <c r="K554" s="39" t="str">
        <f>Results!C574</f>
        <v>H20</v>
      </c>
      <c r="L554" s="39" t="str">
        <f>Results!B550</f>
        <v>hsa-miR-614</v>
      </c>
      <c r="M554" s="79" t="e">
        <f>Results!F574</f>
        <v>#DIV/0!</v>
      </c>
      <c r="N554" s="79" t="e">
        <f>Results!G574</f>
        <v>#DIV/0!</v>
      </c>
    </row>
    <row r="555" customHeight="1" spans="10:14">
      <c r="J555" s="68"/>
      <c r="K555" s="39" t="str">
        <f>Results!C575</f>
        <v>H21</v>
      </c>
      <c r="L555" s="39" t="str">
        <f>Results!B551</f>
        <v>hsa-miR-588</v>
      </c>
      <c r="M555" s="79" t="e">
        <f>Results!F575</f>
        <v>#DIV/0!</v>
      </c>
      <c r="N555" s="79" t="e">
        <f>Results!G575</f>
        <v>#DIV/0!</v>
      </c>
    </row>
    <row r="556" customHeight="1" spans="10:14">
      <c r="J556" s="68"/>
      <c r="K556" s="39" t="str">
        <f>Results!C576</f>
        <v>H22</v>
      </c>
      <c r="L556" s="39" t="str">
        <f>Results!B552</f>
        <v>hsa-miR-375</v>
      </c>
      <c r="M556" s="79" t="e">
        <f>Results!F576</f>
        <v>#DIV/0!</v>
      </c>
      <c r="N556" s="79" t="e">
        <f>Results!G576</f>
        <v>#DIV/0!</v>
      </c>
    </row>
    <row r="557" customHeight="1" spans="10:14">
      <c r="J557" s="68"/>
      <c r="K557" s="39" t="str">
        <f>Results!C577</f>
        <v>H23</v>
      </c>
      <c r="L557" s="39" t="str">
        <f>Results!B553</f>
        <v>hsa-miR-616-3p</v>
      </c>
      <c r="M557" s="79" t="e">
        <f>Results!F577</f>
        <v>#DIV/0!</v>
      </c>
      <c r="N557" s="79" t="e">
        <f>Results!G577</f>
        <v>#DIV/0!</v>
      </c>
    </row>
    <row r="558" customHeight="1" spans="10:14">
      <c r="J558" s="68"/>
      <c r="K558" s="39" t="str">
        <f>Results!C578</f>
        <v>H24</v>
      </c>
      <c r="L558" s="39" t="str">
        <f>Results!B554</f>
        <v>hsa-miR-623</v>
      </c>
      <c r="M558" s="79" t="e">
        <f>Results!F578</f>
        <v>#DIV/0!</v>
      </c>
      <c r="N558" s="79" t="e">
        <f>Results!G578</f>
        <v>#DIV/0!</v>
      </c>
    </row>
    <row r="559" customHeight="1" spans="10:14">
      <c r="J559" s="68"/>
      <c r="K559" s="39" t="str">
        <f>Results!C579</f>
        <v>I01</v>
      </c>
      <c r="L559" s="39" t="str">
        <f>Results!B555</f>
        <v>hsa-miR-501-3p</v>
      </c>
      <c r="M559" s="79" t="e">
        <f>Results!F579</f>
        <v>#DIV/0!</v>
      </c>
      <c r="N559" s="79" t="e">
        <f>Results!G579</f>
        <v>#DIV/0!</v>
      </c>
    </row>
    <row r="560" customHeight="1" spans="10:14">
      <c r="J560" s="68"/>
      <c r="K560" s="39" t="str">
        <f>Results!C580</f>
        <v>I02</v>
      </c>
      <c r="L560" s="39" t="str">
        <f>Results!B556</f>
        <v>hsa-miR-431-3p</v>
      </c>
      <c r="M560" s="79" t="e">
        <f>Results!F580</f>
        <v>#DIV/0!</v>
      </c>
      <c r="N560" s="79" t="e">
        <f>Results!G580</f>
        <v>#DIV/0!</v>
      </c>
    </row>
    <row r="561" customHeight="1" spans="10:14">
      <c r="J561" s="68"/>
      <c r="K561" s="39" t="str">
        <f>Results!C581</f>
        <v>I03</v>
      </c>
      <c r="L561" s="39" t="str">
        <f>Results!B557</f>
        <v>hsa-miR-10a-5p</v>
      </c>
      <c r="M561" s="79" t="e">
        <f>Results!F581</f>
        <v>#DIV/0!</v>
      </c>
      <c r="N561" s="79" t="e">
        <f>Results!G581</f>
        <v>#DIV/0!</v>
      </c>
    </row>
    <row r="562" customHeight="1" spans="10:14">
      <c r="J562" s="68"/>
      <c r="K562" s="39" t="str">
        <f>Results!C582</f>
        <v>I04</v>
      </c>
      <c r="L562" s="39" t="str">
        <f>Results!B558</f>
        <v>hsa-miR-493-5p</v>
      </c>
      <c r="M562" s="79" t="e">
        <f>Results!F582</f>
        <v>#DIV/0!</v>
      </c>
      <c r="N562" s="79" t="e">
        <f>Results!G582</f>
        <v>#DIV/0!</v>
      </c>
    </row>
    <row r="563" customHeight="1" spans="10:14">
      <c r="J563" s="68"/>
      <c r="K563" s="39" t="str">
        <f>Results!C583</f>
        <v>I05</v>
      </c>
      <c r="L563" s="39" t="str">
        <f>Results!B559</f>
        <v>hsa-miR-10b-5p</v>
      </c>
      <c r="M563" s="79" t="e">
        <f>Results!F583</f>
        <v>#DIV/0!</v>
      </c>
      <c r="N563" s="79" t="e">
        <f>Results!G583</f>
        <v>#DIV/0!</v>
      </c>
    </row>
    <row r="564" customHeight="1" spans="10:14">
      <c r="J564" s="68"/>
      <c r="K564" s="39" t="str">
        <f>Results!C584</f>
        <v>I06</v>
      </c>
      <c r="L564" s="39" t="str">
        <f>Results!B560</f>
        <v>hsa-miR-432-3p</v>
      </c>
      <c r="M564" s="79" t="e">
        <f>Results!F584</f>
        <v>#DIV/0!</v>
      </c>
      <c r="N564" s="79" t="e">
        <f>Results!G584</f>
        <v>#DIV/0!</v>
      </c>
    </row>
    <row r="565" customHeight="1" spans="10:14">
      <c r="J565" s="68"/>
      <c r="K565" s="39" t="str">
        <f>Results!C585</f>
        <v>I07</v>
      </c>
      <c r="L565" s="39" t="str">
        <f>Results!B561</f>
        <v>hsa-let-7c</v>
      </c>
      <c r="M565" s="79" t="e">
        <f>Results!F585</f>
        <v>#DIV/0!</v>
      </c>
      <c r="N565" s="79" t="e">
        <f>Results!G585</f>
        <v>#DIV/0!</v>
      </c>
    </row>
    <row r="566" customHeight="1" spans="10:14">
      <c r="J566" s="68"/>
      <c r="K566" s="39" t="str">
        <f>Results!C586</f>
        <v>I08</v>
      </c>
      <c r="L566" s="39" t="str">
        <f>Results!B562</f>
        <v>hsa-miR-411-3p</v>
      </c>
      <c r="M566" s="79" t="e">
        <f>Results!F586</f>
        <v>#DIV/0!</v>
      </c>
      <c r="N566" s="79" t="e">
        <f>Results!G586</f>
        <v>#DIV/0!</v>
      </c>
    </row>
    <row r="567" customHeight="1" spans="10:14">
      <c r="J567" s="68"/>
      <c r="K567" s="39" t="str">
        <f>Results!C587</f>
        <v>I09</v>
      </c>
      <c r="L567" s="39" t="str">
        <f>Results!B563</f>
        <v>hsa-let-7b-5p</v>
      </c>
      <c r="M567" s="79" t="e">
        <f>Results!F587</f>
        <v>#DIV/0!</v>
      </c>
      <c r="N567" s="79" t="e">
        <f>Results!G587</f>
        <v>#DIV/0!</v>
      </c>
    </row>
    <row r="568" customHeight="1" spans="10:14">
      <c r="J568" s="68"/>
      <c r="K568" s="39" t="str">
        <f>Results!C588</f>
        <v>I10</v>
      </c>
      <c r="L568" s="39" t="str">
        <f>Results!B564</f>
        <v>hsa-miR-541-5p</v>
      </c>
      <c r="M568" s="79" t="e">
        <f>Results!F588</f>
        <v>#DIV/0!</v>
      </c>
      <c r="N568" s="79" t="e">
        <f>Results!G588</f>
        <v>#DIV/0!</v>
      </c>
    </row>
    <row r="569" customHeight="1" spans="10:14">
      <c r="J569" s="68"/>
      <c r="K569" s="39" t="str">
        <f>Results!C589</f>
        <v>I11</v>
      </c>
      <c r="L569" s="39" t="str">
        <f>Results!B565</f>
        <v>hsa-miR-135a-5p</v>
      </c>
      <c r="M569" s="79" t="e">
        <f>Results!F589</f>
        <v>#DIV/0!</v>
      </c>
      <c r="N569" s="79" t="e">
        <f>Results!G589</f>
        <v>#DIV/0!</v>
      </c>
    </row>
    <row r="570" customHeight="1" spans="10:14">
      <c r="J570" s="68"/>
      <c r="K570" s="39" t="str">
        <f>Results!C590</f>
        <v>I12</v>
      </c>
      <c r="L570" s="39" t="str">
        <f>Results!B566</f>
        <v>hsa-miR-181a-3p</v>
      </c>
      <c r="M570" s="79" t="e">
        <f>Results!F590</f>
        <v>#DIV/0!</v>
      </c>
      <c r="N570" s="79" t="e">
        <f>Results!G590</f>
        <v>#DIV/0!</v>
      </c>
    </row>
    <row r="571" customHeight="1" spans="10:14">
      <c r="J571" s="68"/>
      <c r="K571" s="39" t="str">
        <f>Results!C591</f>
        <v>I13</v>
      </c>
      <c r="L571" s="39" t="str">
        <f>Results!B567</f>
        <v>hsa-miR-517c-3p</v>
      </c>
      <c r="M571" s="79" t="e">
        <f>Results!F591</f>
        <v>#DIV/0!</v>
      </c>
      <c r="N571" s="79" t="e">
        <f>Results!G591</f>
        <v>#DIV/0!</v>
      </c>
    </row>
    <row r="572" customHeight="1" spans="10:14">
      <c r="J572" s="68"/>
      <c r="K572" s="39" t="str">
        <f>Results!C592</f>
        <v>I14</v>
      </c>
      <c r="L572" s="39" t="str">
        <f>Results!B568</f>
        <v>hsa-miR-194-3p</v>
      </c>
      <c r="M572" s="79" t="e">
        <f>Results!F592</f>
        <v>#DIV/0!</v>
      </c>
      <c r="N572" s="79" t="e">
        <f>Results!G592</f>
        <v>#DIV/0!</v>
      </c>
    </row>
    <row r="573" customHeight="1" spans="10:14">
      <c r="J573" s="68"/>
      <c r="K573" s="39" t="str">
        <f>Results!C593</f>
        <v>I15</v>
      </c>
      <c r="L573" s="39" t="str">
        <f>Results!B569</f>
        <v>hsa-miR-18a-5p</v>
      </c>
      <c r="M573" s="79" t="e">
        <f>Results!F593</f>
        <v>#DIV/0!</v>
      </c>
      <c r="N573" s="79" t="e">
        <f>Results!G593</f>
        <v>#DIV/0!</v>
      </c>
    </row>
    <row r="574" customHeight="1" spans="10:14">
      <c r="J574" s="68"/>
      <c r="K574" s="39" t="str">
        <f>Results!C594</f>
        <v>I16</v>
      </c>
      <c r="L574" s="39" t="str">
        <f>Results!B570</f>
        <v>hsa-miR-192-3p</v>
      </c>
      <c r="M574" s="79" t="e">
        <f>Results!F594</f>
        <v>#DIV/0!</v>
      </c>
      <c r="N574" s="79" t="e">
        <f>Results!G594</f>
        <v>#DIV/0!</v>
      </c>
    </row>
    <row r="575" customHeight="1" spans="10:14">
      <c r="J575" s="68"/>
      <c r="K575" s="39" t="str">
        <f>Results!C595</f>
        <v>I17</v>
      </c>
      <c r="L575" s="39" t="str">
        <f>Results!B571</f>
        <v>hsa-miR-196a-5p</v>
      </c>
      <c r="M575" s="79" t="e">
        <f>Results!F595</f>
        <v>#DIV/0!</v>
      </c>
      <c r="N575" s="79" t="e">
        <f>Results!G595</f>
        <v>#DIV/0!</v>
      </c>
    </row>
    <row r="576" customHeight="1" spans="10:14">
      <c r="J576" s="68"/>
      <c r="K576" s="39" t="str">
        <f>Results!C596</f>
        <v>I18</v>
      </c>
      <c r="L576" s="39" t="str">
        <f>Results!B572</f>
        <v>hsa-miR-181a-2-3p</v>
      </c>
      <c r="M576" s="79" t="e">
        <f>Results!F596</f>
        <v>#DIV/0!</v>
      </c>
      <c r="N576" s="79" t="e">
        <f>Results!G596</f>
        <v>#DIV/0!</v>
      </c>
    </row>
    <row r="577" customHeight="1" spans="10:14">
      <c r="J577" s="68"/>
      <c r="K577" s="39" t="str">
        <f>Results!C597</f>
        <v>I19</v>
      </c>
      <c r="L577" s="39" t="str">
        <f>Results!B573</f>
        <v>hsa-miR-18b-5p</v>
      </c>
      <c r="M577" s="79" t="e">
        <f>Results!F597</f>
        <v>#DIV/0!</v>
      </c>
      <c r="N577" s="79" t="e">
        <f>Results!G597</f>
        <v>#DIV/0!</v>
      </c>
    </row>
    <row r="578" customHeight="1" spans="10:14">
      <c r="J578" s="68"/>
      <c r="K578" s="39" t="str">
        <f>Results!C598</f>
        <v>I20</v>
      </c>
      <c r="L578" s="39" t="str">
        <f>Results!B574</f>
        <v>hsa-miR-138-1-3p</v>
      </c>
      <c r="M578" s="79" t="e">
        <f>Results!F598</f>
        <v>#DIV/0!</v>
      </c>
      <c r="N578" s="79" t="e">
        <f>Results!G598</f>
        <v>#DIV/0!</v>
      </c>
    </row>
    <row r="579" customHeight="1" spans="10:14">
      <c r="J579" s="68"/>
      <c r="K579" s="39" t="str">
        <f>Results!C599</f>
        <v>I21</v>
      </c>
      <c r="L579" s="39" t="str">
        <f>Results!B575</f>
        <v>hsa-miR-520c-3p</v>
      </c>
      <c r="M579" s="79" t="e">
        <f>Results!F599</f>
        <v>#DIV/0!</v>
      </c>
      <c r="N579" s="79" t="e">
        <f>Results!G599</f>
        <v>#DIV/0!</v>
      </c>
    </row>
    <row r="580" customHeight="1" spans="10:14">
      <c r="J580" s="68"/>
      <c r="K580" s="39" t="str">
        <f>Results!C600</f>
        <v>I22</v>
      </c>
      <c r="L580" s="39" t="str">
        <f>Results!B576</f>
        <v>hsa-miR-34a-3p</v>
      </c>
      <c r="M580" s="79" t="e">
        <f>Results!F600</f>
        <v>#DIV/0!</v>
      </c>
      <c r="N580" s="79" t="e">
        <f>Results!G600</f>
        <v>#DIV/0!</v>
      </c>
    </row>
    <row r="581" customHeight="1" spans="10:14">
      <c r="J581" s="68"/>
      <c r="K581" s="39" t="str">
        <f>Results!C601</f>
        <v>I23</v>
      </c>
      <c r="L581" s="39" t="str">
        <f>Results!B577</f>
        <v>hsa-miR-135b-5p</v>
      </c>
      <c r="M581" s="79" t="e">
        <f>Results!F601</f>
        <v>#DIV/0!</v>
      </c>
      <c r="N581" s="79" t="e">
        <f>Results!G601</f>
        <v>#DIV/0!</v>
      </c>
    </row>
    <row r="582" customHeight="1" spans="10:14">
      <c r="J582" s="68"/>
      <c r="K582" s="39" t="str">
        <f>Results!C602</f>
        <v>I24</v>
      </c>
      <c r="L582" s="39" t="str">
        <f>Results!B578</f>
        <v>hsa-miR-135b-3p</v>
      </c>
      <c r="M582" s="79" t="e">
        <f>Results!F602</f>
        <v>#DIV/0!</v>
      </c>
      <c r="N582" s="79" t="e">
        <f>Results!G602</f>
        <v>#DIV/0!</v>
      </c>
    </row>
    <row r="583" customHeight="1" spans="10:14">
      <c r="J583" s="68"/>
      <c r="K583" s="39" t="str">
        <f>Results!C603</f>
        <v>J01</v>
      </c>
      <c r="L583" s="39" t="str">
        <f>Results!B579</f>
        <v>hsa-miR-1289</v>
      </c>
      <c r="M583" s="79" t="e">
        <f>Results!F603</f>
        <v>#DIV/0!</v>
      </c>
      <c r="N583" s="79" t="e">
        <f>Results!G603</f>
        <v>#DIV/0!</v>
      </c>
    </row>
    <row r="584" customHeight="1" spans="10:14">
      <c r="J584" s="68"/>
      <c r="K584" s="39" t="str">
        <f>Results!C604</f>
        <v>J02</v>
      </c>
      <c r="L584" s="39" t="str">
        <f>Results!B580</f>
        <v>hsa-miR-744-5p</v>
      </c>
      <c r="M584" s="79" t="e">
        <f>Results!F604</f>
        <v>#DIV/0!</v>
      </c>
      <c r="N584" s="79" t="e">
        <f>Results!G604</f>
        <v>#DIV/0!</v>
      </c>
    </row>
    <row r="585" customHeight="1" spans="10:14">
      <c r="J585" s="68"/>
      <c r="K585" s="39" t="str">
        <f>Results!C605</f>
        <v>J03</v>
      </c>
      <c r="L585" s="39" t="str">
        <f>Results!B581</f>
        <v>hsa-miR-604</v>
      </c>
      <c r="M585" s="79" t="e">
        <f>Results!F605</f>
        <v>#DIV/0!</v>
      </c>
      <c r="N585" s="79" t="e">
        <f>Results!G605</f>
        <v>#DIV/0!</v>
      </c>
    </row>
    <row r="586" customHeight="1" spans="10:14">
      <c r="J586" s="68"/>
      <c r="K586" s="39" t="str">
        <f>Results!C606</f>
        <v>J04</v>
      </c>
      <c r="L586" s="39" t="str">
        <f>Results!B582</f>
        <v>hsa-miR-766-3p</v>
      </c>
      <c r="M586" s="79" t="e">
        <f>Results!F606</f>
        <v>#DIV/0!</v>
      </c>
      <c r="N586" s="79" t="e">
        <f>Results!G606</f>
        <v>#DIV/0!</v>
      </c>
    </row>
    <row r="587" customHeight="1" spans="10:14">
      <c r="J587" s="68"/>
      <c r="K587" s="39" t="str">
        <f>Results!C607</f>
        <v>J05</v>
      </c>
      <c r="L587" s="39" t="str">
        <f>Results!B583</f>
        <v>hsa-miR-1271-5p</v>
      </c>
      <c r="M587" s="79" t="e">
        <f>Results!F607</f>
        <v>#DIV/0!</v>
      </c>
      <c r="N587" s="79" t="e">
        <f>Results!G607</f>
        <v>#DIV/0!</v>
      </c>
    </row>
    <row r="588" customHeight="1" spans="10:14">
      <c r="J588" s="68"/>
      <c r="K588" s="39" t="str">
        <f>Results!C608</f>
        <v>J06</v>
      </c>
      <c r="L588" s="39" t="str">
        <f>Results!B584</f>
        <v>hsa-miR-1301</v>
      </c>
      <c r="M588" s="79" t="e">
        <f>Results!F608</f>
        <v>#DIV/0!</v>
      </c>
      <c r="N588" s="79" t="e">
        <f>Results!G608</f>
        <v>#DIV/0!</v>
      </c>
    </row>
    <row r="589" customHeight="1" spans="10:14">
      <c r="J589" s="68"/>
      <c r="K589" s="39" t="str">
        <f>Results!C609</f>
        <v>J07</v>
      </c>
      <c r="L589" s="39" t="str">
        <f>Results!B585</f>
        <v>hsa-miR-1286</v>
      </c>
      <c r="M589" s="79" t="e">
        <f>Results!F609</f>
        <v>#DIV/0!</v>
      </c>
      <c r="N589" s="79" t="e">
        <f>Results!G609</f>
        <v>#DIV/0!</v>
      </c>
    </row>
    <row r="590" customHeight="1" spans="10:14">
      <c r="J590" s="68"/>
      <c r="K590" s="39" t="str">
        <f>Results!C610</f>
        <v>J08</v>
      </c>
      <c r="L590" s="39" t="str">
        <f>Results!B586</f>
        <v>hsa-miR-330-3p</v>
      </c>
      <c r="M590" s="79" t="e">
        <f>Results!F610</f>
        <v>#DIV/0!</v>
      </c>
      <c r="N590" s="79" t="e">
        <f>Results!G610</f>
        <v>#DIV/0!</v>
      </c>
    </row>
    <row r="591" customHeight="1" spans="10:14">
      <c r="J591" s="68"/>
      <c r="K591" s="39" t="str">
        <f>Results!C611</f>
        <v>J09</v>
      </c>
      <c r="L591" s="39" t="str">
        <f>Results!B587</f>
        <v>hsa-miR-409-5p</v>
      </c>
      <c r="M591" s="79" t="e">
        <f>Results!F611</f>
        <v>#DIV/0!</v>
      </c>
      <c r="N591" s="79" t="e">
        <f>Results!G611</f>
        <v>#DIV/0!</v>
      </c>
    </row>
    <row r="592" customHeight="1" spans="10:14">
      <c r="J592" s="68"/>
      <c r="K592" s="39" t="str">
        <f>Results!C612</f>
        <v>J10</v>
      </c>
      <c r="L592" s="39" t="str">
        <f>Results!B588</f>
        <v>hsa-miR-92b-3p</v>
      </c>
      <c r="M592" s="79" t="e">
        <f>Results!F612</f>
        <v>#DIV/0!</v>
      </c>
      <c r="N592" s="79" t="e">
        <f>Results!G612</f>
        <v>#DIV/0!</v>
      </c>
    </row>
    <row r="593" customHeight="1" spans="10:14">
      <c r="J593" s="68"/>
      <c r="K593" s="39" t="str">
        <f>Results!C613</f>
        <v>J11</v>
      </c>
      <c r="L593" s="39" t="str">
        <f>Results!B589</f>
        <v>hsa-miR-214-3p</v>
      </c>
      <c r="M593" s="79" t="e">
        <f>Results!F613</f>
        <v>#DIV/0!</v>
      </c>
      <c r="N593" s="79" t="e">
        <f>Results!G613</f>
        <v>#DIV/0!</v>
      </c>
    </row>
    <row r="594" customHeight="1" spans="10:14">
      <c r="J594" s="68"/>
      <c r="K594" s="39" t="str">
        <f>Results!C614</f>
        <v>J12</v>
      </c>
      <c r="L594" s="39" t="str">
        <f>Results!B590</f>
        <v>hsa-miR-193a-5p</v>
      </c>
      <c r="M594" s="79" t="e">
        <f>Results!F614</f>
        <v>#DIV/0!</v>
      </c>
      <c r="N594" s="79" t="e">
        <f>Results!G614</f>
        <v>#DIV/0!</v>
      </c>
    </row>
    <row r="595" customHeight="1" spans="10:14">
      <c r="J595" s="68"/>
      <c r="K595" s="39" t="str">
        <f>Results!C615</f>
        <v>J13</v>
      </c>
      <c r="L595" s="39" t="str">
        <f>Results!B591</f>
        <v>hsa-miR-345-5p</v>
      </c>
      <c r="M595" s="79" t="e">
        <f>Results!F615</f>
        <v>#DIV/0!</v>
      </c>
      <c r="N595" s="79" t="e">
        <f>Results!G615</f>
        <v>#DIV/0!</v>
      </c>
    </row>
    <row r="596" customHeight="1" spans="10:14">
      <c r="J596" s="68"/>
      <c r="K596" s="39" t="str">
        <f>Results!C616</f>
        <v>J14</v>
      </c>
      <c r="L596" s="39" t="str">
        <f>Results!B592</f>
        <v>hsa-miR-498</v>
      </c>
      <c r="M596" s="79" t="e">
        <f>Results!F616</f>
        <v>#DIV/0!</v>
      </c>
      <c r="N596" s="79" t="e">
        <f>Results!G616</f>
        <v>#DIV/0!</v>
      </c>
    </row>
    <row r="597" customHeight="1" spans="10:14">
      <c r="J597" s="68"/>
      <c r="K597" s="39" t="str">
        <f>Results!C617</f>
        <v>J15</v>
      </c>
      <c r="L597" s="39" t="str">
        <f>Results!B593</f>
        <v>hsa-miR-361-3p</v>
      </c>
      <c r="M597" s="79" t="e">
        <f>Results!F617</f>
        <v>#DIV/0!</v>
      </c>
      <c r="N597" s="79" t="e">
        <f>Results!G617</f>
        <v>#DIV/0!</v>
      </c>
    </row>
    <row r="598" customHeight="1" spans="10:14">
      <c r="J598" s="68"/>
      <c r="K598" s="39" t="str">
        <f>Results!C618</f>
        <v>J16</v>
      </c>
      <c r="L598" s="39" t="str">
        <f>Results!B594</f>
        <v>hsa-miR-935</v>
      </c>
      <c r="M598" s="79" t="e">
        <f>Results!F618</f>
        <v>#DIV/0!</v>
      </c>
      <c r="N598" s="79" t="e">
        <f>Results!G618</f>
        <v>#DIV/0!</v>
      </c>
    </row>
    <row r="599" customHeight="1" spans="10:14">
      <c r="J599" s="68"/>
      <c r="K599" s="39" t="str">
        <f>Results!C619</f>
        <v>J17</v>
      </c>
      <c r="L599" s="39" t="str">
        <f>Results!B595</f>
        <v>hsa-miR-483-5p</v>
      </c>
      <c r="M599" s="79" t="e">
        <f>Results!F619</f>
        <v>#DIV/0!</v>
      </c>
      <c r="N599" s="79" t="e">
        <f>Results!G619</f>
        <v>#DIV/0!</v>
      </c>
    </row>
    <row r="600" customHeight="1" spans="10:14">
      <c r="J600" s="68"/>
      <c r="K600" s="39" t="str">
        <f>Results!C620</f>
        <v>J18</v>
      </c>
      <c r="L600" s="39" t="str">
        <f>Results!B596</f>
        <v>hsa-miR-658</v>
      </c>
      <c r="M600" s="79" t="e">
        <f>Results!F620</f>
        <v>#DIV/0!</v>
      </c>
      <c r="N600" s="79" t="e">
        <f>Results!G620</f>
        <v>#DIV/0!</v>
      </c>
    </row>
    <row r="601" customHeight="1" spans="10:14">
      <c r="J601" s="68"/>
      <c r="K601" s="39" t="str">
        <f>Results!C621</f>
        <v>J19</v>
      </c>
      <c r="L601" s="39" t="str">
        <f>Results!B597</f>
        <v>hsa-miR-524-3p</v>
      </c>
      <c r="M601" s="79" t="e">
        <f>Results!F621</f>
        <v>#DIV/0!</v>
      </c>
      <c r="N601" s="79" t="e">
        <f>Results!G621</f>
        <v>#DIV/0!</v>
      </c>
    </row>
    <row r="602" customHeight="1" spans="10:14">
      <c r="J602" s="68"/>
      <c r="K602" s="39" t="str">
        <f>Results!C622</f>
        <v>J20</v>
      </c>
      <c r="L602" s="39" t="str">
        <f>Results!B598</f>
        <v>hsa-miR-1268a</v>
      </c>
      <c r="M602" s="79" t="e">
        <f>Results!F622</f>
        <v>#DIV/0!</v>
      </c>
      <c r="N602" s="79" t="e">
        <f>Results!G622</f>
        <v>#DIV/0!</v>
      </c>
    </row>
    <row r="603" customHeight="1" spans="10:14">
      <c r="J603" s="68"/>
      <c r="K603" s="39" t="str">
        <f>Results!C623</f>
        <v>J21</v>
      </c>
      <c r="L603" s="39" t="str">
        <f>Results!B599</f>
        <v>hsa-miR-943</v>
      </c>
      <c r="M603" s="79" t="e">
        <f>Results!F623</f>
        <v>#DIV/0!</v>
      </c>
      <c r="N603" s="79" t="e">
        <f>Results!G623</f>
        <v>#DIV/0!</v>
      </c>
    </row>
    <row r="604" customHeight="1" spans="10:14">
      <c r="J604" s="68"/>
      <c r="K604" s="39" t="str">
        <f>Results!C624</f>
        <v>J22</v>
      </c>
      <c r="L604" s="39" t="str">
        <f>Results!B600</f>
        <v>hsa-miR-933</v>
      </c>
      <c r="M604" s="79" t="e">
        <f>Results!F624</f>
        <v>#DIV/0!</v>
      </c>
      <c r="N604" s="79" t="e">
        <f>Results!G624</f>
        <v>#DIV/0!</v>
      </c>
    </row>
    <row r="605" customHeight="1" spans="10:14">
      <c r="J605" s="68"/>
      <c r="K605" s="39" t="str">
        <f>Results!C625</f>
        <v>J23</v>
      </c>
      <c r="L605" s="39" t="str">
        <f>Results!B601</f>
        <v>hsa-miR-921</v>
      </c>
      <c r="M605" s="79" t="e">
        <f>Results!F625</f>
        <v>#DIV/0!</v>
      </c>
      <c r="N605" s="79" t="e">
        <f>Results!G625</f>
        <v>#DIV/0!</v>
      </c>
    </row>
    <row r="606" customHeight="1" spans="10:14">
      <c r="J606" s="68"/>
      <c r="K606" s="39" t="str">
        <f>Results!C626</f>
        <v>J24</v>
      </c>
      <c r="L606" s="39" t="str">
        <f>Results!B602</f>
        <v>hsa-miR-671-5p</v>
      </c>
      <c r="M606" s="79" t="e">
        <f>Results!F626</f>
        <v>#DIV/0!</v>
      </c>
      <c r="N606" s="79" t="e">
        <f>Results!G626</f>
        <v>#DIV/0!</v>
      </c>
    </row>
    <row r="607" customHeight="1" spans="10:14">
      <c r="J607" s="68"/>
      <c r="K607" s="39" t="str">
        <f>Results!C627</f>
        <v>K01</v>
      </c>
      <c r="L607" s="39" t="str">
        <f>Results!B603</f>
        <v>hsa-miR-520b</v>
      </c>
      <c r="M607" s="79" t="e">
        <f>Results!F627</f>
        <v>#DIV/0!</v>
      </c>
      <c r="N607" s="79" t="e">
        <f>Results!G627</f>
        <v>#DIV/0!</v>
      </c>
    </row>
    <row r="608" customHeight="1" spans="10:14">
      <c r="J608" s="68"/>
      <c r="K608" s="39" t="str">
        <f>Results!C628</f>
        <v>K02</v>
      </c>
      <c r="L608" s="39" t="str">
        <f>Results!B604</f>
        <v>hsa-miR-923</v>
      </c>
      <c r="M608" s="79" t="e">
        <f>Results!F628</f>
        <v>#DIV/0!</v>
      </c>
      <c r="N608" s="79" t="e">
        <f>Results!G628</f>
        <v>#DIV/0!</v>
      </c>
    </row>
    <row r="609" customHeight="1" spans="10:14">
      <c r="J609" s="68"/>
      <c r="K609" s="39" t="str">
        <f>Results!C629</f>
        <v>K03</v>
      </c>
      <c r="L609" s="39" t="str">
        <f>Results!B605</f>
        <v>hsa-miR-106a-5p</v>
      </c>
      <c r="M609" s="79" t="e">
        <f>Results!F629</f>
        <v>#DIV/0!</v>
      </c>
      <c r="N609" s="79" t="e">
        <f>Results!G629</f>
        <v>#DIV/0!</v>
      </c>
    </row>
    <row r="610" customHeight="1" spans="10:14">
      <c r="J610" s="68"/>
      <c r="K610" s="39" t="str">
        <f>Results!C630</f>
        <v>K04</v>
      </c>
      <c r="L610" s="39" t="str">
        <f>Results!B606</f>
        <v>hsa-miR-221-5p</v>
      </c>
      <c r="M610" s="79" t="e">
        <f>Results!F630</f>
        <v>#DIV/0!</v>
      </c>
      <c r="N610" s="79" t="e">
        <f>Results!G630</f>
        <v>#DIV/0!</v>
      </c>
    </row>
    <row r="611" customHeight="1" spans="10:14">
      <c r="J611" s="68"/>
      <c r="K611" s="39" t="str">
        <f>Results!C631</f>
        <v>K05</v>
      </c>
      <c r="L611" s="39" t="str">
        <f>Results!B607</f>
        <v>hsa-miR-517a-3p</v>
      </c>
      <c r="M611" s="79" t="e">
        <f>Results!F631</f>
        <v>#DIV/0!</v>
      </c>
      <c r="N611" s="79" t="e">
        <f>Results!G631</f>
        <v>#DIV/0!</v>
      </c>
    </row>
    <row r="612" customHeight="1" spans="10:14">
      <c r="J612" s="68"/>
      <c r="K612" s="39" t="str">
        <f>Results!C632</f>
        <v>K06</v>
      </c>
      <c r="L612" s="39" t="str">
        <f>Results!B608</f>
        <v>hsa-miR-200b-5p</v>
      </c>
      <c r="M612" s="79" t="e">
        <f>Results!F632</f>
        <v>#DIV/0!</v>
      </c>
      <c r="N612" s="79" t="e">
        <f>Results!G632</f>
        <v>#DIV/0!</v>
      </c>
    </row>
    <row r="613" customHeight="1" spans="10:14">
      <c r="J613" s="68"/>
      <c r="K613" s="39" t="str">
        <f>Results!C633</f>
        <v>K07</v>
      </c>
      <c r="L613" s="39" t="str">
        <f>Results!B609</f>
        <v>hsa-miR-548k</v>
      </c>
      <c r="M613" s="79" t="e">
        <f>Results!F633</f>
        <v>#DIV/0!</v>
      </c>
      <c r="N613" s="79" t="e">
        <f>Results!G633</f>
        <v>#DIV/0!</v>
      </c>
    </row>
    <row r="614" customHeight="1" spans="10:14">
      <c r="J614" s="68"/>
      <c r="K614" s="39" t="str">
        <f>Results!C634</f>
        <v>K08</v>
      </c>
      <c r="L614" s="39" t="str">
        <f>Results!B610</f>
        <v>hsa-let-7a-3p</v>
      </c>
      <c r="M614" s="79" t="e">
        <f>Results!F634</f>
        <v>#DIV/0!</v>
      </c>
      <c r="N614" s="79" t="e">
        <f>Results!G634</f>
        <v>#DIV/0!</v>
      </c>
    </row>
    <row r="615" customHeight="1" spans="10:14">
      <c r="J615" s="68"/>
      <c r="K615" s="39" t="str">
        <f>Results!C635</f>
        <v>K09</v>
      </c>
      <c r="L615" s="39" t="str">
        <f>Results!B611</f>
        <v>hsa-miR-181c-5p</v>
      </c>
      <c r="M615" s="79" t="e">
        <f>Results!F635</f>
        <v>#DIV/0!</v>
      </c>
      <c r="N615" s="79" t="e">
        <f>Results!G635</f>
        <v>#DIV/0!</v>
      </c>
    </row>
    <row r="616" customHeight="1" spans="10:14">
      <c r="J616" s="68"/>
      <c r="K616" s="39" t="str">
        <f>Results!C636</f>
        <v>K10</v>
      </c>
      <c r="L616" s="39" t="str">
        <f>Results!B612</f>
        <v>hsa-let-7b-3p</v>
      </c>
      <c r="M616" s="79" t="e">
        <f>Results!F636</f>
        <v>#DIV/0!</v>
      </c>
      <c r="N616" s="79" t="e">
        <f>Results!G636</f>
        <v>#DIV/0!</v>
      </c>
    </row>
    <row r="617" customHeight="1" spans="10:14">
      <c r="J617" s="68"/>
      <c r="K617" s="39" t="str">
        <f>Results!C637</f>
        <v>K11</v>
      </c>
      <c r="L617" s="39" t="str">
        <f>Results!B613</f>
        <v>hsa-miR-548d-5p</v>
      </c>
      <c r="M617" s="79" t="e">
        <f>Results!F637</f>
        <v>#DIV/0!</v>
      </c>
      <c r="N617" s="79" t="e">
        <f>Results!G637</f>
        <v>#DIV/0!</v>
      </c>
    </row>
    <row r="618" customHeight="1" spans="10:14">
      <c r="J618" s="68"/>
      <c r="K618" s="39" t="str">
        <f>Results!C638</f>
        <v>K12</v>
      </c>
      <c r="L618" s="39" t="str">
        <f>Results!B614</f>
        <v>hsa-let-7c*</v>
      </c>
      <c r="M618" s="79" t="e">
        <f>Results!F638</f>
        <v>#DIV/0!</v>
      </c>
      <c r="N618" s="79" t="e">
        <f>Results!G638</f>
        <v>#DIV/0!</v>
      </c>
    </row>
    <row r="619" customHeight="1" spans="10:14">
      <c r="J619" s="68"/>
      <c r="K619" s="39" t="str">
        <f>Results!C639</f>
        <v>K13</v>
      </c>
      <c r="L619" s="39" t="str">
        <f>Results!B615</f>
        <v>hsa-miR-17-5p</v>
      </c>
      <c r="M619" s="79" t="e">
        <f>Results!F639</f>
        <v>#DIV/0!</v>
      </c>
      <c r="N619" s="79" t="e">
        <f>Results!G639</f>
        <v>#DIV/0!</v>
      </c>
    </row>
    <row r="620" customHeight="1" spans="10:14">
      <c r="J620" s="68"/>
      <c r="K620" s="39" t="str">
        <f>Results!C640</f>
        <v>K14</v>
      </c>
      <c r="L620" s="39" t="str">
        <f>Results!B616</f>
        <v>hsa-let-7d-3p</v>
      </c>
      <c r="M620" s="79" t="e">
        <f>Results!F640</f>
        <v>#DIV/0!</v>
      </c>
      <c r="N620" s="79" t="e">
        <f>Results!G640</f>
        <v>#DIV/0!</v>
      </c>
    </row>
    <row r="621" customHeight="1" spans="10:14">
      <c r="J621" s="68"/>
      <c r="K621" s="39" t="str">
        <f>Results!C641</f>
        <v>K15</v>
      </c>
      <c r="L621" s="39" t="str">
        <f>Results!B617</f>
        <v>hsa-miR-29a-3p</v>
      </c>
      <c r="M621" s="79" t="e">
        <f>Results!F641</f>
        <v>#DIV/0!</v>
      </c>
      <c r="N621" s="79" t="e">
        <f>Results!G641</f>
        <v>#DIV/0!</v>
      </c>
    </row>
    <row r="622" customHeight="1" spans="10:14">
      <c r="J622" s="68"/>
      <c r="K622" s="39" t="str">
        <f>Results!C642</f>
        <v>K16</v>
      </c>
      <c r="L622" s="39" t="str">
        <f>Results!B618</f>
        <v>hsa-let-7e-3p</v>
      </c>
      <c r="M622" s="79" t="e">
        <f>Results!F642</f>
        <v>#DIV/0!</v>
      </c>
      <c r="N622" s="79" t="e">
        <f>Results!G642</f>
        <v>#DIV/0!</v>
      </c>
    </row>
    <row r="623" customHeight="1" spans="10:14">
      <c r="J623" s="68"/>
      <c r="K623" s="39" t="str">
        <f>Results!C643</f>
        <v>K17</v>
      </c>
      <c r="L623" s="39" t="str">
        <f>Results!B619</f>
        <v>hsa-miR-29c-3p</v>
      </c>
      <c r="M623" s="79" t="e">
        <f>Results!F643</f>
        <v>#DIV/0!</v>
      </c>
      <c r="N623" s="79" t="e">
        <f>Results!G643</f>
        <v>#DIV/0!</v>
      </c>
    </row>
    <row r="624" customHeight="1" spans="10:14">
      <c r="J624" s="68"/>
      <c r="K624" s="39" t="str">
        <f>Results!C644</f>
        <v>K18</v>
      </c>
      <c r="L624" s="39" t="str">
        <f>Results!B620</f>
        <v>hsa-let-7f-1-3p</v>
      </c>
      <c r="M624" s="79" t="e">
        <f>Results!F644</f>
        <v>#DIV/0!</v>
      </c>
      <c r="N624" s="79" t="e">
        <f>Results!G644</f>
        <v>#DIV/0!</v>
      </c>
    </row>
    <row r="625" customHeight="1" spans="10:14">
      <c r="J625" s="68"/>
      <c r="K625" s="39" t="str">
        <f>Results!C645</f>
        <v>K19</v>
      </c>
      <c r="L625" s="39" t="str">
        <f>Results!B621</f>
        <v>hsa-miR-196b-5p</v>
      </c>
      <c r="M625" s="79" t="e">
        <f>Results!F645</f>
        <v>#DIV/0!</v>
      </c>
      <c r="N625" s="79" t="e">
        <f>Results!G645</f>
        <v>#DIV/0!</v>
      </c>
    </row>
    <row r="626" customHeight="1" spans="10:14">
      <c r="J626" s="68"/>
      <c r="K626" s="39" t="str">
        <f>Results!C646</f>
        <v>K20</v>
      </c>
      <c r="L626" s="39" t="str">
        <f>Results!B622</f>
        <v>hsa-let-7f-2-3p</v>
      </c>
      <c r="M626" s="79" t="e">
        <f>Results!F646</f>
        <v>#DIV/0!</v>
      </c>
      <c r="N626" s="79" t="e">
        <f>Results!G646</f>
        <v>#DIV/0!</v>
      </c>
    </row>
    <row r="627" customHeight="1" spans="10:14">
      <c r="J627" s="68"/>
      <c r="K627" s="39" t="str">
        <f>Results!C647</f>
        <v>K21</v>
      </c>
      <c r="L627" s="39" t="str">
        <f>Results!B623</f>
        <v>hsa-miR-520e</v>
      </c>
      <c r="M627" s="79" t="e">
        <f>Results!F647</f>
        <v>#DIV/0!</v>
      </c>
      <c r="N627" s="79" t="e">
        <f>Results!G647</f>
        <v>#DIV/0!</v>
      </c>
    </row>
    <row r="628" customHeight="1" spans="10:14">
      <c r="J628" s="68"/>
      <c r="K628" s="39" t="str">
        <f>Results!C648</f>
        <v>K22</v>
      </c>
      <c r="L628" s="39" t="str">
        <f>Results!B624</f>
        <v>hsa-let-7i-3p</v>
      </c>
      <c r="M628" s="79" t="e">
        <f>Results!F648</f>
        <v>#DIV/0!</v>
      </c>
      <c r="N628" s="79" t="e">
        <f>Results!G648</f>
        <v>#DIV/0!</v>
      </c>
    </row>
    <row r="629" customHeight="1" spans="10:14">
      <c r="J629" s="68"/>
      <c r="K629" s="39" t="str">
        <f>Results!C649</f>
        <v>K23</v>
      </c>
      <c r="L629" s="39" t="str">
        <f>Results!B625</f>
        <v>hsa-miR-27b-3p</v>
      </c>
      <c r="M629" s="79" t="e">
        <f>Results!F649</f>
        <v>#DIV/0!</v>
      </c>
      <c r="N629" s="79" t="e">
        <f>Results!G649</f>
        <v>#DIV/0!</v>
      </c>
    </row>
    <row r="630" customHeight="1" spans="10:14">
      <c r="J630" s="68"/>
      <c r="K630" s="39" t="str">
        <f>Results!C650</f>
        <v>K24</v>
      </c>
      <c r="L630" s="39" t="str">
        <f>Results!B626</f>
        <v>hsa-miR-100-3p</v>
      </c>
      <c r="M630" s="79" t="e">
        <f>Results!F650</f>
        <v>#DIV/0!</v>
      </c>
      <c r="N630" s="79" t="e">
        <f>Results!G650</f>
        <v>#DIV/0!</v>
      </c>
    </row>
    <row r="631" customHeight="1" spans="10:14">
      <c r="J631" s="68"/>
      <c r="K631" s="39" t="str">
        <f>Results!C651</f>
        <v>L01</v>
      </c>
      <c r="L631" s="39" t="str">
        <f>Results!B627</f>
        <v>hsa-miR-1287</v>
      </c>
      <c r="M631" s="79" t="e">
        <f>Results!F651</f>
        <v>#DIV/0!</v>
      </c>
      <c r="N631" s="79" t="e">
        <f>Results!G651</f>
        <v>#DIV/0!</v>
      </c>
    </row>
    <row r="632" customHeight="1" spans="10:14">
      <c r="J632" s="68"/>
      <c r="K632" s="39" t="str">
        <f>Results!C652</f>
        <v>L02</v>
      </c>
      <c r="L632" s="39" t="str">
        <f>Results!B628</f>
        <v>hsa-miR-346</v>
      </c>
      <c r="M632" s="79" t="e">
        <f>Results!F652</f>
        <v>#DIV/0!</v>
      </c>
      <c r="N632" s="79" t="e">
        <f>Results!G652</f>
        <v>#DIV/0!</v>
      </c>
    </row>
    <row r="633" customHeight="1" spans="10:14">
      <c r="J633" s="68"/>
      <c r="K633" s="39" t="str">
        <f>Results!C653</f>
        <v>L03</v>
      </c>
      <c r="L633" s="39" t="str">
        <f>Results!B629</f>
        <v>hsa-miR-409-3p</v>
      </c>
      <c r="M633" s="79" t="e">
        <f>Results!F653</f>
        <v>#DIV/0!</v>
      </c>
      <c r="N633" s="79" t="e">
        <f>Results!G653</f>
        <v>#DIV/0!</v>
      </c>
    </row>
    <row r="634" customHeight="1" spans="10:14">
      <c r="J634" s="68"/>
      <c r="K634" s="39" t="str">
        <f>Results!C654</f>
        <v>L04</v>
      </c>
      <c r="L634" s="39" t="str">
        <f>Results!B630</f>
        <v>hsa-miR-663a</v>
      </c>
      <c r="M634" s="79" t="e">
        <f>Results!F654</f>
        <v>#DIV/0!</v>
      </c>
      <c r="N634" s="79" t="e">
        <f>Results!G654</f>
        <v>#DIV/0!</v>
      </c>
    </row>
    <row r="635" customHeight="1" spans="10:14">
      <c r="J635" s="68"/>
      <c r="K635" s="39" t="str">
        <f>Results!C655</f>
        <v>L05</v>
      </c>
      <c r="L635" s="39" t="str">
        <f>Results!B631</f>
        <v>hsa-miR-657</v>
      </c>
      <c r="M635" s="79" t="e">
        <f>Results!F655</f>
        <v>#DIV/0!</v>
      </c>
      <c r="N635" s="79" t="e">
        <f>Results!G655</f>
        <v>#DIV/0!</v>
      </c>
    </row>
    <row r="636" customHeight="1" spans="10:14">
      <c r="J636" s="68"/>
      <c r="K636" s="39" t="str">
        <f>Results!C656</f>
        <v>L06</v>
      </c>
      <c r="L636" s="39" t="str">
        <f>Results!B632</f>
        <v>hsa-miR-654-5p</v>
      </c>
      <c r="M636" s="79" t="e">
        <f>Results!F656</f>
        <v>#DIV/0!</v>
      </c>
      <c r="N636" s="79" t="e">
        <f>Results!G656</f>
        <v>#DIV/0!</v>
      </c>
    </row>
    <row r="637" customHeight="1" spans="10:14">
      <c r="J637" s="68"/>
      <c r="K637" s="39" t="str">
        <f>Results!C657</f>
        <v>L07</v>
      </c>
      <c r="L637" s="39" t="str">
        <f>Results!B633</f>
        <v>hsa-miR-936</v>
      </c>
      <c r="M637" s="79" t="e">
        <f>Results!F657</f>
        <v>#DIV/0!</v>
      </c>
      <c r="N637" s="79" t="e">
        <f>Results!G657</f>
        <v>#DIV/0!</v>
      </c>
    </row>
    <row r="638" customHeight="1" spans="10:14">
      <c r="J638" s="68"/>
      <c r="K638" s="39" t="str">
        <f>Results!C658</f>
        <v>L08</v>
      </c>
      <c r="L638" s="39" t="str">
        <f>Results!B634</f>
        <v>hsa-miR-1234</v>
      </c>
      <c r="M638" s="79" t="e">
        <f>Results!F658</f>
        <v>#DIV/0!</v>
      </c>
      <c r="N638" s="79" t="e">
        <f>Results!G658</f>
        <v>#DIV/0!</v>
      </c>
    </row>
    <row r="639" customHeight="1" spans="10:14">
      <c r="J639" s="68"/>
      <c r="K639" s="39" t="str">
        <f>Results!C659</f>
        <v>L09</v>
      </c>
      <c r="L639" s="39" t="str">
        <f>Results!B635</f>
        <v>hsa-miR-1260a</v>
      </c>
      <c r="M639" s="79" t="e">
        <f>Results!F659</f>
        <v>#DIV/0!</v>
      </c>
      <c r="N639" s="79" t="e">
        <f>Results!G659</f>
        <v>#DIV/0!</v>
      </c>
    </row>
    <row r="640" customHeight="1" spans="10:14">
      <c r="J640" s="68"/>
      <c r="K640" s="39" t="str">
        <f>Results!C660</f>
        <v>L10</v>
      </c>
      <c r="L640" s="39" t="str">
        <f>Results!B636</f>
        <v>hsa-miR-1228-3p</v>
      </c>
      <c r="M640" s="79" t="e">
        <f>Results!F660</f>
        <v>#DIV/0!</v>
      </c>
      <c r="N640" s="79" t="e">
        <f>Results!G660</f>
        <v>#DIV/0!</v>
      </c>
    </row>
    <row r="641" customHeight="1" spans="10:14">
      <c r="J641" s="68"/>
      <c r="K641" s="39" t="str">
        <f>Results!C661</f>
        <v>L11</v>
      </c>
      <c r="L641" s="39" t="str">
        <f>Results!B637</f>
        <v>hsa-miR-371a-3p</v>
      </c>
      <c r="M641" s="79" t="e">
        <f>Results!F661</f>
        <v>#DIV/0!</v>
      </c>
      <c r="N641" s="79" t="e">
        <f>Results!G661</f>
        <v>#DIV/0!</v>
      </c>
    </row>
    <row r="642" customHeight="1" spans="10:14">
      <c r="J642" s="68"/>
      <c r="K642" s="39" t="str">
        <f>Results!C662</f>
        <v>L12</v>
      </c>
      <c r="L642" s="39" t="str">
        <f>Results!B638</f>
        <v>hsa-miR-596</v>
      </c>
      <c r="M642" s="79" t="e">
        <f>Results!F662</f>
        <v>#DIV/0!</v>
      </c>
      <c r="N642" s="79" t="e">
        <f>Results!G662</f>
        <v>#DIV/0!</v>
      </c>
    </row>
    <row r="643" customHeight="1" spans="10:14">
      <c r="J643" s="68"/>
      <c r="K643" s="39" t="str">
        <f>Results!C663</f>
        <v>L13</v>
      </c>
      <c r="L643" s="39" t="str">
        <f>Results!B639</f>
        <v>hsa-miR-433</v>
      </c>
      <c r="M643" s="79" t="e">
        <f>Results!F663</f>
        <v>#DIV/0!</v>
      </c>
      <c r="N643" s="79" t="e">
        <f>Results!G663</f>
        <v>#DIV/0!</v>
      </c>
    </row>
    <row r="644" customHeight="1" spans="10:14">
      <c r="J644" s="68"/>
      <c r="K644" s="39" t="str">
        <f>Results!C664</f>
        <v>L14</v>
      </c>
      <c r="L644" s="39" t="str">
        <f>Results!B640</f>
        <v>hsa-miR-941</v>
      </c>
      <c r="M644" s="79" t="e">
        <f>Results!F664</f>
        <v>#DIV/0!</v>
      </c>
      <c r="N644" s="79" t="e">
        <f>Results!G664</f>
        <v>#DIV/0!</v>
      </c>
    </row>
    <row r="645" customHeight="1" spans="10:14">
      <c r="J645" s="68"/>
      <c r="K645" s="39" t="str">
        <f>Results!C665</f>
        <v>L15</v>
      </c>
      <c r="L645" s="39" t="str">
        <f>Results!B641</f>
        <v>hsa-miR-523-3p</v>
      </c>
      <c r="M645" s="79" t="e">
        <f>Results!F665</f>
        <v>#DIV/0!</v>
      </c>
      <c r="N645" s="79" t="e">
        <f>Results!G665</f>
        <v>#DIV/0!</v>
      </c>
    </row>
    <row r="646" customHeight="1" spans="10:14">
      <c r="J646" s="68"/>
      <c r="K646" s="39" t="str">
        <f>Results!C666</f>
        <v>L16</v>
      </c>
      <c r="L646" s="39" t="str">
        <f>Results!B642</f>
        <v>hsa-miR-611</v>
      </c>
      <c r="M646" s="79" t="e">
        <f>Results!F666</f>
        <v>#DIV/0!</v>
      </c>
      <c r="N646" s="79" t="e">
        <f>Results!G666</f>
        <v>#DIV/0!</v>
      </c>
    </row>
    <row r="647" customHeight="1" spans="10:14">
      <c r="J647" s="68"/>
      <c r="K647" s="39" t="str">
        <f>Results!C667</f>
        <v>L17</v>
      </c>
      <c r="L647" s="39" t="str">
        <f>Results!B643</f>
        <v>hsa-miR-34c-3p</v>
      </c>
      <c r="M647" s="79" t="e">
        <f>Results!F667</f>
        <v>#DIV/0!</v>
      </c>
      <c r="N647" s="79" t="e">
        <f>Results!G667</f>
        <v>#DIV/0!</v>
      </c>
    </row>
    <row r="648" customHeight="1" spans="10:14">
      <c r="J648" s="68"/>
      <c r="K648" s="39" t="str">
        <f>Results!C668</f>
        <v>L18</v>
      </c>
      <c r="L648" s="39" t="str">
        <f>Results!B644</f>
        <v>hsa-miR-637</v>
      </c>
      <c r="M648" s="79" t="e">
        <f>Results!F668</f>
        <v>#DIV/0!</v>
      </c>
      <c r="N648" s="79" t="e">
        <f>Results!G668</f>
        <v>#DIV/0!</v>
      </c>
    </row>
    <row r="649" customHeight="1" spans="10:14">
      <c r="J649" s="68"/>
      <c r="K649" s="39" t="str">
        <f>Results!C669</f>
        <v>L19</v>
      </c>
      <c r="L649" s="39" t="str">
        <f>Results!B645</f>
        <v>hsa-miR-425-5p</v>
      </c>
      <c r="M649" s="79" t="e">
        <f>Results!F669</f>
        <v>#DIV/0!</v>
      </c>
      <c r="N649" s="79" t="e">
        <f>Results!G669</f>
        <v>#DIV/0!</v>
      </c>
    </row>
    <row r="650" customHeight="1" spans="10:14">
      <c r="J650" s="68"/>
      <c r="K650" s="39" t="str">
        <f>Results!C670</f>
        <v>L20</v>
      </c>
      <c r="L650" s="39" t="str">
        <f>Results!B646</f>
        <v>hsa-miR-675-5p</v>
      </c>
      <c r="M650" s="79" t="e">
        <f>Results!F670</f>
        <v>#DIV/0!</v>
      </c>
      <c r="N650" s="79" t="e">
        <f>Results!G670</f>
        <v>#DIV/0!</v>
      </c>
    </row>
    <row r="651" customHeight="1" spans="10:14">
      <c r="J651" s="68"/>
      <c r="K651" s="39" t="str">
        <f>Results!C671</f>
        <v>L21</v>
      </c>
      <c r="L651" s="39" t="str">
        <f>Results!B647</f>
        <v>hsa-miR-486-3p</v>
      </c>
      <c r="M651" s="79" t="e">
        <f>Results!F671</f>
        <v>#DIV/0!</v>
      </c>
      <c r="N651" s="79" t="e">
        <f>Results!G671</f>
        <v>#DIV/0!</v>
      </c>
    </row>
    <row r="652" customHeight="1" spans="10:14">
      <c r="J652" s="68"/>
      <c r="K652" s="39" t="str">
        <f>Results!C672</f>
        <v>L22</v>
      </c>
      <c r="L652" s="39" t="str">
        <f>Results!B648</f>
        <v>hsa-miR-339-3p</v>
      </c>
      <c r="M652" s="79" t="e">
        <f>Results!F672</f>
        <v>#DIV/0!</v>
      </c>
      <c r="N652" s="79" t="e">
        <f>Results!G672</f>
        <v>#DIV/0!</v>
      </c>
    </row>
    <row r="653" customHeight="1" spans="10:14">
      <c r="J653" s="68"/>
      <c r="K653" s="39" t="str">
        <f>Results!C673</f>
        <v>L23</v>
      </c>
      <c r="L653" s="39" t="str">
        <f>Results!B649</f>
        <v>hsa-miR-492</v>
      </c>
      <c r="M653" s="79" t="e">
        <f>Results!F673</f>
        <v>#DIV/0!</v>
      </c>
      <c r="N653" s="79" t="e">
        <f>Results!G673</f>
        <v>#DIV/0!</v>
      </c>
    </row>
    <row r="654" customHeight="1" spans="10:14">
      <c r="J654" s="68"/>
      <c r="K654" s="39" t="str">
        <f>Results!C674</f>
        <v>L24</v>
      </c>
      <c r="L654" s="39" t="str">
        <f>Results!B650</f>
        <v>hsa-miR-1247-5p</v>
      </c>
      <c r="M654" s="79" t="e">
        <f>Results!F674</f>
        <v>#DIV/0!</v>
      </c>
      <c r="N654" s="79" t="e">
        <f>Results!G674</f>
        <v>#DIV/0!</v>
      </c>
    </row>
    <row r="655" customHeight="1" spans="10:14">
      <c r="J655" s="68"/>
      <c r="K655" s="39" t="str">
        <f>Results!C675</f>
        <v>M01</v>
      </c>
      <c r="L655" s="39" t="str">
        <f>Results!B651</f>
        <v>hsa-miR-19a-3p</v>
      </c>
      <c r="M655" s="79" t="e">
        <f>Results!F675</f>
        <v>#DIV/0!</v>
      </c>
      <c r="N655" s="79" t="e">
        <f>Results!G675</f>
        <v>#DIV/0!</v>
      </c>
    </row>
    <row r="656" customHeight="1" spans="10:14">
      <c r="J656" s="68"/>
      <c r="K656" s="39" t="str">
        <f>Results!C676</f>
        <v>M02</v>
      </c>
      <c r="L656" s="39" t="str">
        <f>Results!B652</f>
        <v>hsa-miR-101-5p</v>
      </c>
      <c r="M656" s="79" t="e">
        <f>Results!F676</f>
        <v>#DIV/0!</v>
      </c>
      <c r="N656" s="79" t="e">
        <f>Results!G676</f>
        <v>#DIV/0!</v>
      </c>
    </row>
    <row r="657" customHeight="1" spans="10:14">
      <c r="J657" s="68"/>
      <c r="K657" s="39" t="str">
        <f>Results!C677</f>
        <v>M03</v>
      </c>
      <c r="L657" s="39" t="str">
        <f>Results!B653</f>
        <v>hsa-miR-27a-3p</v>
      </c>
      <c r="M657" s="79" t="e">
        <f>Results!F677</f>
        <v>#DIV/0!</v>
      </c>
      <c r="N657" s="79" t="e">
        <f>Results!G677</f>
        <v>#DIV/0!</v>
      </c>
    </row>
    <row r="658" customHeight="1" spans="10:14">
      <c r="J658" s="68"/>
      <c r="K658" s="39" t="str">
        <f>Results!C678</f>
        <v>M04</v>
      </c>
      <c r="L658" s="39" t="str">
        <f>Results!B654</f>
        <v>hsa-miR-106b-3p</v>
      </c>
      <c r="M658" s="79" t="e">
        <f>Results!F678</f>
        <v>#DIV/0!</v>
      </c>
      <c r="N658" s="79" t="e">
        <f>Results!G678</f>
        <v>#DIV/0!</v>
      </c>
    </row>
    <row r="659" customHeight="1" spans="10:14">
      <c r="J659" s="68"/>
      <c r="K659" s="39" t="str">
        <f>Results!C679</f>
        <v>M05</v>
      </c>
      <c r="L659" s="39" t="str">
        <f>Results!B655</f>
        <v>hsa-miR-181a-5p</v>
      </c>
      <c r="M659" s="79" t="e">
        <f>Results!F679</f>
        <v>#DIV/0!</v>
      </c>
      <c r="N659" s="79" t="e">
        <f>Results!G679</f>
        <v>#DIV/0!</v>
      </c>
    </row>
    <row r="660" customHeight="1" spans="10:14">
      <c r="J660" s="68"/>
      <c r="K660" s="39" t="str">
        <f>Results!C680</f>
        <v>M06</v>
      </c>
      <c r="L660" s="39" t="str">
        <f>Results!B656</f>
        <v>hsa-miR-10a-3p</v>
      </c>
      <c r="M660" s="79" t="e">
        <f>Results!F680</f>
        <v>#DIV/0!</v>
      </c>
      <c r="N660" s="79" t="e">
        <f>Results!G680</f>
        <v>#DIV/0!</v>
      </c>
    </row>
    <row r="661" customHeight="1" spans="10:14">
      <c r="J661" s="68"/>
      <c r="K661" s="39" t="str">
        <f>Results!C681</f>
        <v>M07</v>
      </c>
      <c r="L661" s="39" t="str">
        <f>Results!B657</f>
        <v>hsa-miR-548i</v>
      </c>
      <c r="M661" s="79" t="e">
        <f>Results!F681</f>
        <v>#DIV/0!</v>
      </c>
      <c r="N661" s="79" t="e">
        <f>Results!G681</f>
        <v>#DIV/0!</v>
      </c>
    </row>
    <row r="662" customHeight="1" spans="10:14">
      <c r="J662" s="68"/>
      <c r="K662" s="39" t="str">
        <f>Results!C682</f>
        <v>M08</v>
      </c>
      <c r="L662" s="39" t="str">
        <f>Results!B658</f>
        <v>hsa-miR-10b-3p</v>
      </c>
      <c r="M662" s="79" t="e">
        <f>Results!F682</f>
        <v>#DIV/0!</v>
      </c>
      <c r="N662" s="79" t="e">
        <f>Results!G682</f>
        <v>#DIV/0!</v>
      </c>
    </row>
    <row r="663" customHeight="1" spans="10:14">
      <c r="J663" s="68"/>
      <c r="K663" s="39" t="str">
        <f>Results!C683</f>
        <v>M09</v>
      </c>
      <c r="L663" s="39" t="str">
        <f>Results!B659</f>
        <v>hsa-miR-103a-3p</v>
      </c>
      <c r="M663" s="79" t="e">
        <f>Results!F683</f>
        <v>#DIV/0!</v>
      </c>
      <c r="N663" s="79" t="e">
        <f>Results!G683</f>
        <v>#DIV/0!</v>
      </c>
    </row>
    <row r="664" customHeight="1" spans="10:14">
      <c r="J664" s="68"/>
      <c r="K664" s="39" t="str">
        <f>Results!C684</f>
        <v>M10</v>
      </c>
      <c r="L664" s="39" t="str">
        <f>Results!B660</f>
        <v>hsa-miR-122-3p</v>
      </c>
      <c r="M664" s="79" t="e">
        <f>Results!F684</f>
        <v>#DIV/0!</v>
      </c>
      <c r="N664" s="79" t="e">
        <f>Results!G684</f>
        <v>#DIV/0!</v>
      </c>
    </row>
    <row r="665" customHeight="1" spans="10:14">
      <c r="J665" s="68"/>
      <c r="K665" s="39" t="str">
        <f>Results!C685</f>
        <v>M11</v>
      </c>
      <c r="L665" s="39" t="str">
        <f>Results!B661</f>
        <v>hsa-miR-107</v>
      </c>
      <c r="M665" s="79" t="e">
        <f>Results!F685</f>
        <v>#DIV/0!</v>
      </c>
      <c r="N665" s="79" t="e">
        <f>Results!G685</f>
        <v>#DIV/0!</v>
      </c>
    </row>
    <row r="666" customHeight="1" spans="10:14">
      <c r="J666" s="68"/>
      <c r="K666" s="39" t="str">
        <f>Results!C686</f>
        <v>M12</v>
      </c>
      <c r="L666" s="39" t="str">
        <f>Results!B662</f>
        <v>hsa-miR-124-5p</v>
      </c>
      <c r="M666" s="79" t="e">
        <f>Results!F686</f>
        <v>#DIV/0!</v>
      </c>
      <c r="N666" s="79" t="e">
        <f>Results!G686</f>
        <v>#DIV/0!</v>
      </c>
    </row>
    <row r="667" customHeight="1" spans="10:14">
      <c r="J667" s="68"/>
      <c r="K667" s="39" t="str">
        <f>Results!C687</f>
        <v>M13</v>
      </c>
      <c r="L667" s="39" t="str">
        <f>Results!B663</f>
        <v>hsa-miR-548c-5p</v>
      </c>
      <c r="M667" s="79" t="e">
        <f>Results!F687</f>
        <v>#DIV/0!</v>
      </c>
      <c r="N667" s="79" t="e">
        <f>Results!G687</f>
        <v>#DIV/0!</v>
      </c>
    </row>
    <row r="668" customHeight="1" spans="10:14">
      <c r="J668" s="68"/>
      <c r="K668" s="39" t="str">
        <f>Results!C688</f>
        <v>M14</v>
      </c>
      <c r="L668" s="39" t="str">
        <f>Results!B664</f>
        <v>hsa-miR-129-1-3p</v>
      </c>
      <c r="M668" s="79" t="e">
        <f>Results!F688</f>
        <v>#DIV/0!</v>
      </c>
      <c r="N668" s="79" t="e">
        <f>Results!G688</f>
        <v>#DIV/0!</v>
      </c>
    </row>
    <row r="669" customHeight="1" spans="10:14">
      <c r="J669" s="68"/>
      <c r="K669" s="39" t="str">
        <f>Results!C689</f>
        <v>M15</v>
      </c>
      <c r="L669" s="39" t="str">
        <f>Results!B665</f>
        <v>hsa-miR-133b</v>
      </c>
      <c r="M669" s="79" t="e">
        <f>Results!F689</f>
        <v>#DIV/0!</v>
      </c>
      <c r="N669" s="79" t="e">
        <f>Results!G689</f>
        <v>#DIV/0!</v>
      </c>
    </row>
    <row r="670" customHeight="1" spans="10:14">
      <c r="J670" s="68"/>
      <c r="K670" s="39" t="str">
        <f>Results!C690</f>
        <v>M16</v>
      </c>
      <c r="L670" s="39" t="str">
        <f>Results!B666</f>
        <v>hsa-miR-130b-5p</v>
      </c>
      <c r="M670" s="79" t="e">
        <f>Results!F690</f>
        <v>#DIV/0!</v>
      </c>
      <c r="N670" s="79" t="e">
        <f>Results!G690</f>
        <v>#DIV/0!</v>
      </c>
    </row>
    <row r="671" customHeight="1" spans="10:14">
      <c r="J671" s="68"/>
      <c r="K671" s="39" t="str">
        <f>Results!C691</f>
        <v>M17</v>
      </c>
      <c r="L671" s="39" t="str">
        <f>Results!B667</f>
        <v>hsa-miR-19b-3p</v>
      </c>
      <c r="M671" s="79" t="e">
        <f>Results!F691</f>
        <v>#DIV/0!</v>
      </c>
      <c r="N671" s="79" t="e">
        <f>Results!G691</f>
        <v>#DIV/0!</v>
      </c>
    </row>
    <row r="672" customHeight="1" spans="10:14">
      <c r="J672" s="68"/>
      <c r="K672" s="39" t="str">
        <f>Results!C692</f>
        <v>M18</v>
      </c>
      <c r="L672" s="39" t="str">
        <f>Results!B668</f>
        <v>hsa-miR-132-5p</v>
      </c>
      <c r="M672" s="79" t="e">
        <f>Results!F692</f>
        <v>#DIV/0!</v>
      </c>
      <c r="N672" s="79" t="e">
        <f>Results!G692</f>
        <v>#DIV/0!</v>
      </c>
    </row>
    <row r="673" customHeight="1" spans="10:14">
      <c r="J673" s="68"/>
      <c r="K673" s="39" t="str">
        <f>Results!C693</f>
        <v>M19</v>
      </c>
      <c r="L673" s="39" t="str">
        <f>Results!B669</f>
        <v>hsa-miR-181b-5p</v>
      </c>
      <c r="M673" s="79" t="e">
        <f>Results!F693</f>
        <v>#DIV/0!</v>
      </c>
      <c r="N673" s="79" t="e">
        <f>Results!G693</f>
        <v>#DIV/0!</v>
      </c>
    </row>
    <row r="674" customHeight="1" spans="10:14">
      <c r="J674" s="68"/>
      <c r="K674" s="39" t="str">
        <f>Results!C694</f>
        <v>M20</v>
      </c>
      <c r="L674" s="39" t="str">
        <f>Results!B670</f>
        <v>hsa-miR-135a-3p</v>
      </c>
      <c r="M674" s="79" t="e">
        <f>Results!F694</f>
        <v>#DIV/0!</v>
      </c>
      <c r="N674" s="79" t="e">
        <f>Results!G694</f>
        <v>#DIV/0!</v>
      </c>
    </row>
    <row r="675" customHeight="1" spans="10:14">
      <c r="J675" s="68"/>
      <c r="K675" s="39" t="str">
        <f>Results!C695</f>
        <v>M21</v>
      </c>
      <c r="L675" s="39" t="str">
        <f>Results!B671</f>
        <v>hsa-miR-23a-3p</v>
      </c>
      <c r="M675" s="79" t="e">
        <f>Results!F695</f>
        <v>#DIV/0!</v>
      </c>
      <c r="N675" s="79" t="e">
        <f>Results!G695</f>
        <v>#DIV/0!</v>
      </c>
    </row>
    <row r="676" customHeight="1" spans="10:14">
      <c r="J676" s="68"/>
      <c r="K676" s="39" t="str">
        <f>Results!C696</f>
        <v>M22</v>
      </c>
      <c r="L676" s="39" t="str">
        <f>Results!B672</f>
        <v>hsa-miR-138-2-3p</v>
      </c>
      <c r="M676" s="79" t="e">
        <f>Results!F696</f>
        <v>#DIV/0!</v>
      </c>
      <c r="N676" s="79" t="e">
        <f>Results!G696</f>
        <v>#DIV/0!</v>
      </c>
    </row>
    <row r="677" customHeight="1" spans="10:14">
      <c r="J677" s="68"/>
      <c r="K677" s="39" t="str">
        <f>Results!C697</f>
        <v>M23</v>
      </c>
      <c r="L677" s="39" t="str">
        <f>Results!B673</f>
        <v>hsa-miR-320a</v>
      </c>
      <c r="M677" s="79" t="e">
        <f>Results!F697</f>
        <v>#DIV/0!</v>
      </c>
      <c r="N677" s="79" t="e">
        <f>Results!G697</f>
        <v>#DIV/0!</v>
      </c>
    </row>
    <row r="678" customHeight="1" spans="10:14">
      <c r="J678" s="68"/>
      <c r="K678" s="39" t="str">
        <f>Results!C698</f>
        <v>M24</v>
      </c>
      <c r="L678" s="39" t="str">
        <f>Results!B674</f>
        <v>hsa-miR-143-5p</v>
      </c>
      <c r="M678" s="79" t="e">
        <f>Results!F698</f>
        <v>#DIV/0!</v>
      </c>
      <c r="N678" s="79" t="e">
        <f>Results!G698</f>
        <v>#DIV/0!</v>
      </c>
    </row>
    <row r="679" customHeight="1" spans="10:14">
      <c r="J679" s="68"/>
      <c r="K679" s="39" t="str">
        <f>Results!C699</f>
        <v>N01</v>
      </c>
      <c r="L679" s="39" t="str">
        <f>Results!B675</f>
        <v>hsa-miR-421</v>
      </c>
      <c r="M679" s="79" t="e">
        <f>Results!F699</f>
        <v>#DIV/0!</v>
      </c>
      <c r="N679" s="79" t="e">
        <f>Results!G699</f>
        <v>#DIV/0!</v>
      </c>
    </row>
    <row r="680" customHeight="1" spans="10:14">
      <c r="J680" s="68"/>
      <c r="K680" s="39" t="str">
        <f>Results!C700</f>
        <v>N02</v>
      </c>
      <c r="L680" s="39" t="str">
        <f>Results!B676</f>
        <v>hsa-miR-639</v>
      </c>
      <c r="M680" s="79" t="e">
        <f>Results!F700</f>
        <v>#DIV/0!</v>
      </c>
      <c r="N680" s="79" t="e">
        <f>Results!G700</f>
        <v>#DIV/0!</v>
      </c>
    </row>
    <row r="681" customHeight="1" spans="10:14">
      <c r="J681" s="68"/>
      <c r="K681" s="39" t="str">
        <f>Results!C701</f>
        <v>N03</v>
      </c>
      <c r="L681" s="39" t="str">
        <f>Results!B677</f>
        <v>hsa-miR-331-3p</v>
      </c>
      <c r="M681" s="79" t="e">
        <f>Results!F701</f>
        <v>#DIV/0!</v>
      </c>
      <c r="N681" s="79" t="e">
        <f>Results!G701</f>
        <v>#DIV/0!</v>
      </c>
    </row>
    <row r="682" customHeight="1" spans="10:14">
      <c r="J682" s="68"/>
      <c r="K682" s="39" t="str">
        <f>Results!C702</f>
        <v>N04</v>
      </c>
      <c r="L682" s="39" t="str">
        <f>Results!B678</f>
        <v>hsa-miR-1307-3p</v>
      </c>
      <c r="M682" s="79" t="e">
        <f>Results!F702</f>
        <v>#DIV/0!</v>
      </c>
      <c r="N682" s="79" t="e">
        <f>Results!G702</f>
        <v>#DIV/0!</v>
      </c>
    </row>
    <row r="683" customHeight="1" spans="10:14">
      <c r="J683" s="68"/>
      <c r="K683" s="39" t="str">
        <f>Results!C703</f>
        <v>N05</v>
      </c>
      <c r="L683" s="39" t="str">
        <f>Results!B679</f>
        <v>hsa-miR-330-5p</v>
      </c>
      <c r="M683" s="79" t="e">
        <f>Results!F703</f>
        <v>#DIV/0!</v>
      </c>
      <c r="N683" s="79" t="e">
        <f>Results!G703</f>
        <v>#DIV/0!</v>
      </c>
    </row>
    <row r="684" customHeight="1" spans="10:14">
      <c r="J684" s="68"/>
      <c r="K684" s="39" t="str">
        <f>Results!C704</f>
        <v>N06</v>
      </c>
      <c r="L684" s="39" t="str">
        <f>Results!B680</f>
        <v>hsa-miR-939</v>
      </c>
      <c r="M684" s="79" t="e">
        <f>Results!F704</f>
        <v>#DIV/0!</v>
      </c>
      <c r="N684" s="79" t="e">
        <f>Results!G704</f>
        <v>#DIV/0!</v>
      </c>
    </row>
    <row r="685" customHeight="1" spans="10:14">
      <c r="J685" s="68"/>
      <c r="K685" s="39" t="str">
        <f>Results!C705</f>
        <v>N07</v>
      </c>
      <c r="L685" s="39" t="str">
        <f>Results!B681</f>
        <v>hsa-miR-432-5p</v>
      </c>
      <c r="M685" s="79" t="e">
        <f>Results!F705</f>
        <v>#DIV/0!</v>
      </c>
      <c r="N685" s="79" t="e">
        <f>Results!G705</f>
        <v>#DIV/0!</v>
      </c>
    </row>
    <row r="686" customHeight="1" spans="10:14">
      <c r="J686" s="68"/>
      <c r="K686" s="39" t="str">
        <f>Results!C706</f>
        <v>N08</v>
      </c>
      <c r="L686" s="39" t="str">
        <f>Results!B682</f>
        <v>hsa-miR-887</v>
      </c>
      <c r="M686" s="79" t="e">
        <f>Results!F706</f>
        <v>#DIV/0!</v>
      </c>
      <c r="N686" s="79" t="e">
        <f>Results!G706</f>
        <v>#DIV/0!</v>
      </c>
    </row>
    <row r="687" customHeight="1" spans="10:14">
      <c r="J687" s="68"/>
      <c r="K687" s="39" t="str">
        <f>Results!C707</f>
        <v>N09</v>
      </c>
      <c r="L687" s="39" t="str">
        <f>Results!B683</f>
        <v>hsa-miR-551a</v>
      </c>
      <c r="M687" s="79" t="e">
        <f>Results!F707</f>
        <v>#DIV/0!</v>
      </c>
      <c r="N687" s="79" t="e">
        <f>Results!G707</f>
        <v>#DIV/0!</v>
      </c>
    </row>
    <row r="688" customHeight="1" spans="10:14">
      <c r="J688" s="68"/>
      <c r="K688" s="39" t="str">
        <f>Results!C708</f>
        <v>N10</v>
      </c>
      <c r="L688" s="39" t="str">
        <f>Results!B684</f>
        <v>hsa-miR-615-5p</v>
      </c>
      <c r="M688" s="79" t="e">
        <f>Results!F708</f>
        <v>#DIV/0!</v>
      </c>
      <c r="N688" s="79" t="e">
        <f>Results!G708</f>
        <v>#DIV/0!</v>
      </c>
    </row>
    <row r="689" customHeight="1" spans="10:14">
      <c r="J689" s="68"/>
      <c r="K689" s="39" t="str">
        <f>Results!C709</f>
        <v>N11</v>
      </c>
      <c r="L689" s="39" t="str">
        <f>Results!B685</f>
        <v>hsa-miR-1266</v>
      </c>
      <c r="M689" s="79" t="e">
        <f>Results!F709</f>
        <v>#DIV/0!</v>
      </c>
      <c r="N689" s="79" t="e">
        <f>Results!G709</f>
        <v>#DIV/0!</v>
      </c>
    </row>
    <row r="690" customHeight="1" spans="10:14">
      <c r="J690" s="68"/>
      <c r="K690" s="39" t="str">
        <f>Results!C710</f>
        <v>N12</v>
      </c>
      <c r="L690" s="39" t="str">
        <f>Results!B686</f>
        <v>hsa-miR-323a-5p</v>
      </c>
      <c r="M690" s="79" t="e">
        <f>Results!F710</f>
        <v>#DIV/0!</v>
      </c>
      <c r="N690" s="79" t="e">
        <f>Results!G710</f>
        <v>#DIV/0!</v>
      </c>
    </row>
    <row r="691" customHeight="1" spans="10:14">
      <c r="J691" s="68"/>
      <c r="K691" s="39" t="str">
        <f>Results!C711</f>
        <v>N13</v>
      </c>
      <c r="L691" s="39" t="str">
        <f>Results!B687</f>
        <v>hsa-miR-490-3p</v>
      </c>
      <c r="M691" s="79" t="e">
        <f>Results!F711</f>
        <v>#DIV/0!</v>
      </c>
      <c r="N691" s="79" t="e">
        <f>Results!G711</f>
        <v>#DIV/0!</v>
      </c>
    </row>
    <row r="692" customHeight="1" spans="10:14">
      <c r="J692" s="68"/>
      <c r="K692" s="39" t="str">
        <f>Results!C712</f>
        <v>N14</v>
      </c>
      <c r="L692" s="39" t="str">
        <f>Results!B688</f>
        <v>hsa-miR-661</v>
      </c>
      <c r="M692" s="79" t="e">
        <f>Results!F712</f>
        <v>#DIV/0!</v>
      </c>
      <c r="N692" s="79" t="e">
        <f>Results!G712</f>
        <v>#DIV/0!</v>
      </c>
    </row>
    <row r="693" customHeight="1" spans="10:14">
      <c r="J693" s="68"/>
      <c r="K693" s="39" t="str">
        <f>Results!C713</f>
        <v>N15</v>
      </c>
      <c r="L693" s="39" t="str">
        <f>Results!B689</f>
        <v>hsa-miR-1238</v>
      </c>
      <c r="M693" s="79" t="e">
        <f>Results!F713</f>
        <v>#DIV/0!</v>
      </c>
      <c r="N693" s="79" t="e">
        <f>Results!G713</f>
        <v>#DIV/0!</v>
      </c>
    </row>
    <row r="694" customHeight="1" spans="10:14">
      <c r="J694" s="68"/>
      <c r="K694" s="39" t="str">
        <f>Results!C714</f>
        <v>N16</v>
      </c>
      <c r="L694" s="39" t="str">
        <f>Results!B690</f>
        <v>hsa-miR-940</v>
      </c>
      <c r="M694" s="79" t="e">
        <f>Results!F714</f>
        <v>#DIV/0!</v>
      </c>
      <c r="N694" s="79" t="e">
        <f>Results!G714</f>
        <v>#DIV/0!</v>
      </c>
    </row>
    <row r="695" customHeight="1" spans="10:14">
      <c r="J695" s="68"/>
      <c r="K695" s="39" t="str">
        <f>Results!C715</f>
        <v>N17</v>
      </c>
      <c r="L695" s="39" t="str">
        <f>Results!B691</f>
        <v>hsa-miR-219-1-3p</v>
      </c>
      <c r="M695" s="79" t="e">
        <f>Results!F715</f>
        <v>#DIV/0!</v>
      </c>
      <c r="N695" s="79" t="e">
        <f>Results!G715</f>
        <v>#DIV/0!</v>
      </c>
    </row>
    <row r="696" customHeight="1" spans="10:14">
      <c r="J696" s="68"/>
      <c r="K696" s="39" t="str">
        <f>Results!C716</f>
        <v>N18</v>
      </c>
      <c r="L696" s="39" t="str">
        <f>Results!B692</f>
        <v>hsa-miR-636</v>
      </c>
      <c r="M696" s="79" t="e">
        <f>Results!F716</f>
        <v>#DIV/0!</v>
      </c>
      <c r="N696" s="79" t="e">
        <f>Results!G716</f>
        <v>#DIV/0!</v>
      </c>
    </row>
    <row r="697" customHeight="1" spans="10:14">
      <c r="J697" s="68"/>
      <c r="K697" s="39" t="str">
        <f>Results!C717</f>
        <v>N19</v>
      </c>
      <c r="L697" s="39" t="str">
        <f>Results!B693</f>
        <v>hsa-miR-1250</v>
      </c>
      <c r="M697" s="79" t="e">
        <f>Results!F717</f>
        <v>#DIV/0!</v>
      </c>
      <c r="N697" s="79" t="e">
        <f>Results!G717</f>
        <v>#DIV/0!</v>
      </c>
    </row>
    <row r="698" customHeight="1" spans="10:14">
      <c r="J698" s="68"/>
      <c r="K698" s="39" t="str">
        <f>Results!C718</f>
        <v>N20</v>
      </c>
      <c r="L698" s="39" t="str">
        <f>Results!B694</f>
        <v>hsa-miR-663b</v>
      </c>
      <c r="M698" s="79" t="e">
        <f>Results!F718</f>
        <v>#DIV/0!</v>
      </c>
      <c r="N698" s="79" t="e">
        <f>Results!G718</f>
        <v>#DIV/0!</v>
      </c>
    </row>
    <row r="699" customHeight="1" spans="10:14">
      <c r="J699" s="68"/>
      <c r="K699" s="39" t="str">
        <f>Results!C719</f>
        <v>N21</v>
      </c>
      <c r="L699" s="39" t="str">
        <f>Results!B695</f>
        <v>hsa-miR-1269a</v>
      </c>
      <c r="M699" s="79" t="e">
        <f>Results!F719</f>
        <v>#DIV/0!</v>
      </c>
      <c r="N699" s="79" t="e">
        <f>Results!G719</f>
        <v>#DIV/0!</v>
      </c>
    </row>
    <row r="700" customHeight="1" spans="10:14">
      <c r="J700" s="68"/>
      <c r="K700" s="39" t="str">
        <f>Results!C720</f>
        <v>N22</v>
      </c>
      <c r="L700" s="39" t="str">
        <f>Results!B696</f>
        <v>hsa-miR-487a</v>
      </c>
      <c r="M700" s="79" t="e">
        <f>Results!F720</f>
        <v>#DIV/0!</v>
      </c>
      <c r="N700" s="79" t="e">
        <f>Results!G720</f>
        <v>#DIV/0!</v>
      </c>
    </row>
    <row r="701" customHeight="1" spans="10:14">
      <c r="J701" s="68"/>
      <c r="K701" s="39" t="str">
        <f>Results!C721</f>
        <v>N23</v>
      </c>
      <c r="L701" s="39" t="str">
        <f>Results!B697</f>
        <v>hsa-miR-652-3p</v>
      </c>
      <c r="M701" s="79" t="e">
        <f>Results!F721</f>
        <v>#DIV/0!</v>
      </c>
      <c r="N701" s="79" t="e">
        <f>Results!G721</f>
        <v>#DIV/0!</v>
      </c>
    </row>
    <row r="702" customHeight="1" spans="10:14">
      <c r="J702" s="68"/>
      <c r="K702" s="39" t="str">
        <f>Results!C722</f>
        <v>N24</v>
      </c>
      <c r="L702" s="39" t="str">
        <f>Results!B698</f>
        <v>hsa-miR-487b</v>
      </c>
      <c r="M702" s="79" t="e">
        <f>Results!F722</f>
        <v>#DIV/0!</v>
      </c>
      <c r="N702" s="79" t="e">
        <f>Results!G722</f>
        <v>#DIV/0!</v>
      </c>
    </row>
    <row r="703" customHeight="1" spans="10:14">
      <c r="J703" s="68"/>
      <c r="K703" s="39" t="str">
        <f>Results!C723</f>
        <v>O01</v>
      </c>
      <c r="L703" s="39" t="str">
        <f>Results!B699</f>
        <v>hsa-miR-320b</v>
      </c>
      <c r="M703" s="79" t="e">
        <f>Results!F723</f>
        <v>#DIV/0!</v>
      </c>
      <c r="N703" s="79" t="e">
        <f>Results!G723</f>
        <v>#DIV/0!</v>
      </c>
    </row>
    <row r="704" customHeight="1" spans="10:14">
      <c r="J704" s="68"/>
      <c r="K704" s="39" t="str">
        <f>Results!C724</f>
        <v>O02</v>
      </c>
      <c r="L704" s="39" t="str">
        <f>Results!B700</f>
        <v>hsa-miR-144-5p</v>
      </c>
      <c r="M704" s="79" t="e">
        <f>Results!F724</f>
        <v>#DIV/0!</v>
      </c>
      <c r="N704" s="79" t="e">
        <f>Results!G724</f>
        <v>#DIV/0!</v>
      </c>
    </row>
    <row r="705" customHeight="1" spans="10:14">
      <c r="J705" s="68"/>
      <c r="K705" s="39" t="str">
        <f>Results!C725</f>
        <v>O03</v>
      </c>
      <c r="L705" s="39" t="str">
        <f>Results!B701</f>
        <v>hsa-miR-133a</v>
      </c>
      <c r="M705" s="79" t="e">
        <f>Results!F725</f>
        <v>#DIV/0!</v>
      </c>
      <c r="N705" s="79" t="e">
        <f>Results!G725</f>
        <v>#DIV/0!</v>
      </c>
    </row>
    <row r="706" customHeight="1" spans="10:14">
      <c r="J706" s="68"/>
      <c r="K706" s="39" t="str">
        <f>Results!C726</f>
        <v>O04</v>
      </c>
      <c r="L706" s="39" t="str">
        <f>Results!B702</f>
        <v>hsa-miR-145-3p</v>
      </c>
      <c r="M706" s="79" t="e">
        <f>Results!F726</f>
        <v>#DIV/0!</v>
      </c>
      <c r="N706" s="79" t="e">
        <f>Results!G726</f>
        <v>#DIV/0!</v>
      </c>
    </row>
    <row r="707" customHeight="1" spans="10:14">
      <c r="J707" s="68"/>
      <c r="K707" s="39" t="str">
        <f>Results!C727</f>
        <v>O05</v>
      </c>
      <c r="L707" s="39" t="str">
        <f>Results!B703</f>
        <v>hsa-miR-1468</v>
      </c>
      <c r="M707" s="79" t="e">
        <f>Results!F727</f>
        <v>#DIV/0!</v>
      </c>
      <c r="N707" s="79" t="e">
        <f>Results!G727</f>
        <v>#DIV/0!</v>
      </c>
    </row>
    <row r="708" customHeight="1" spans="10:14">
      <c r="J708" s="68"/>
      <c r="K708" s="39" t="str">
        <f>Results!C728</f>
        <v>O06</v>
      </c>
      <c r="L708" s="39" t="str">
        <f>Results!B704</f>
        <v>hsa-miR-146a-3p</v>
      </c>
      <c r="M708" s="79" t="e">
        <f>Results!F728</f>
        <v>#DIV/0!</v>
      </c>
      <c r="N708" s="79" t="e">
        <f>Results!G728</f>
        <v>#DIV/0!</v>
      </c>
    </row>
    <row r="709" customHeight="1" spans="10:14">
      <c r="J709" s="68"/>
      <c r="K709" s="39" t="str">
        <f>Results!C729</f>
        <v>O07</v>
      </c>
      <c r="L709" s="39" t="str">
        <f>Results!B705</f>
        <v>hsa-miR-1469</v>
      </c>
      <c r="M709" s="79" t="e">
        <f>Results!F729</f>
        <v>#DIV/0!</v>
      </c>
      <c r="N709" s="79" t="e">
        <f>Results!G729</f>
        <v>#DIV/0!</v>
      </c>
    </row>
    <row r="710" customHeight="1" spans="10:14">
      <c r="J710" s="68"/>
      <c r="K710" s="39" t="str">
        <f>Results!C730</f>
        <v>O08</v>
      </c>
      <c r="L710" s="39" t="str">
        <f>Results!B706</f>
        <v>hsa-miR-148a-5p</v>
      </c>
      <c r="M710" s="79" t="e">
        <f>Results!F730</f>
        <v>#DIV/0!</v>
      </c>
      <c r="N710" s="79" t="e">
        <f>Results!G730</f>
        <v>#DIV/0!</v>
      </c>
    </row>
    <row r="711" customHeight="1" spans="10:14">
      <c r="J711" s="68"/>
      <c r="K711" s="39" t="str">
        <f>Results!C731</f>
        <v>O09</v>
      </c>
      <c r="L711" s="39" t="str">
        <f>Results!B707</f>
        <v>hsa-miR-1471</v>
      </c>
      <c r="M711" s="79" t="e">
        <f>Results!F731</f>
        <v>#DIV/0!</v>
      </c>
      <c r="N711" s="79" t="e">
        <f>Results!G731</f>
        <v>#DIV/0!</v>
      </c>
    </row>
    <row r="712" customHeight="1" spans="10:14">
      <c r="J712" s="68"/>
      <c r="K712" s="39" t="str">
        <f>Results!C732</f>
        <v>O10</v>
      </c>
      <c r="L712" s="39" t="str">
        <f>Results!B708</f>
        <v>hsa-miR-155-3p</v>
      </c>
      <c r="M712" s="79" t="e">
        <f>Results!F732</f>
        <v>#DIV/0!</v>
      </c>
      <c r="N712" s="79" t="e">
        <f>Results!G732</f>
        <v>#DIV/0!</v>
      </c>
    </row>
    <row r="713" customHeight="1" spans="10:14">
      <c r="J713" s="68"/>
      <c r="K713" s="39" t="str">
        <f>Results!C733</f>
        <v>O11</v>
      </c>
      <c r="L713" s="39" t="str">
        <f>Results!B709</f>
        <v>hsa-miR-1537</v>
      </c>
      <c r="M713" s="79" t="e">
        <f>Results!F733</f>
        <v>#DIV/0!</v>
      </c>
      <c r="N713" s="79" t="e">
        <f>Results!G733</f>
        <v>#DIV/0!</v>
      </c>
    </row>
    <row r="714" customHeight="1" spans="10:14">
      <c r="J714" s="68"/>
      <c r="K714" s="39" t="str">
        <f>Results!C734</f>
        <v>O12</v>
      </c>
      <c r="L714" s="39" t="str">
        <f>Results!B710</f>
        <v>hsa-miR-186-3p</v>
      </c>
      <c r="M714" s="79" t="e">
        <f>Results!F734</f>
        <v>#DIV/0!</v>
      </c>
      <c r="N714" s="79" t="e">
        <f>Results!G734</f>
        <v>#DIV/0!</v>
      </c>
    </row>
    <row r="715" customHeight="1" spans="10:14">
      <c r="J715" s="68"/>
      <c r="K715" s="39" t="str">
        <f>Results!C735</f>
        <v>O13</v>
      </c>
      <c r="L715" s="39" t="str">
        <f>Results!B711</f>
        <v>hsa-miR-1538</v>
      </c>
      <c r="M715" s="79" t="e">
        <f>Results!F735</f>
        <v>#DIV/0!</v>
      </c>
      <c r="N715" s="79" t="e">
        <f>Results!G735</f>
        <v>#DIV/0!</v>
      </c>
    </row>
    <row r="716" customHeight="1" spans="10:14">
      <c r="J716" s="68"/>
      <c r="K716" s="39" t="str">
        <f>Results!C736</f>
        <v>O14</v>
      </c>
      <c r="L716" s="39" t="str">
        <f>Results!B712</f>
        <v>hsa-miR-187-5p</v>
      </c>
      <c r="M716" s="79" t="e">
        <f>Results!F736</f>
        <v>#DIV/0!</v>
      </c>
      <c r="N716" s="79" t="e">
        <f>Results!G736</f>
        <v>#DIV/0!</v>
      </c>
    </row>
    <row r="717" customHeight="1" spans="10:14">
      <c r="J717" s="68"/>
      <c r="K717" s="39" t="str">
        <f>Results!C737</f>
        <v>O15</v>
      </c>
      <c r="L717" s="39" t="str">
        <f>Results!B713</f>
        <v>hsa-miR-1908</v>
      </c>
      <c r="M717" s="79" t="e">
        <f>Results!F737</f>
        <v>#DIV/0!</v>
      </c>
      <c r="N717" s="79" t="e">
        <f>Results!G737</f>
        <v>#DIV/0!</v>
      </c>
    </row>
    <row r="718" customHeight="1" spans="10:14">
      <c r="J718" s="68"/>
      <c r="K718" s="39" t="str">
        <f>Results!C738</f>
        <v>O16</v>
      </c>
      <c r="L718" s="39" t="str">
        <f>Results!B714</f>
        <v>hsa-miR-1909-5p</v>
      </c>
      <c r="M718" s="79" t="e">
        <f>Results!F738</f>
        <v>#DIV/0!</v>
      </c>
      <c r="N718" s="79" t="e">
        <f>Results!G738</f>
        <v>#DIV/0!</v>
      </c>
    </row>
    <row r="719" customHeight="1" spans="10:14">
      <c r="J719" s="68"/>
      <c r="K719" s="39" t="str">
        <f>Results!C739</f>
        <v>O17</v>
      </c>
      <c r="L719" s="39" t="str">
        <f>Results!B715</f>
        <v>hsa-miR-1909-3p</v>
      </c>
      <c r="M719" s="79" t="e">
        <f>Results!F739</f>
        <v>#DIV/0!</v>
      </c>
      <c r="N719" s="79" t="e">
        <f>Results!G739</f>
        <v>#DIV/0!</v>
      </c>
    </row>
    <row r="720" customHeight="1" spans="10:14">
      <c r="J720" s="68"/>
      <c r="K720" s="39" t="str">
        <f>Results!C740</f>
        <v>O18</v>
      </c>
      <c r="L720" s="39" t="str">
        <f>Results!B716</f>
        <v>hsa-miR-200c-5p</v>
      </c>
      <c r="M720" s="79" t="e">
        <f>Results!F740</f>
        <v>#DIV/0!</v>
      </c>
      <c r="N720" s="79" t="e">
        <f>Results!G740</f>
        <v>#DIV/0!</v>
      </c>
    </row>
    <row r="721" customHeight="1" spans="10:14">
      <c r="J721" s="68"/>
      <c r="K721" s="39" t="str">
        <f>Results!C741</f>
        <v>O19</v>
      </c>
      <c r="L721" s="39" t="str">
        <f>Results!B717</f>
        <v>hsa-miR-1910</v>
      </c>
      <c r="M721" s="79" t="e">
        <f>Results!F741</f>
        <v>#DIV/0!</v>
      </c>
      <c r="N721" s="79" t="e">
        <f>Results!G741</f>
        <v>#DIV/0!</v>
      </c>
    </row>
    <row r="722" customHeight="1" spans="10:14">
      <c r="J722" s="68"/>
      <c r="K722" s="39" t="str">
        <f>Results!C742</f>
        <v>O20</v>
      </c>
      <c r="L722" s="39" t="str">
        <f>Results!B718</f>
        <v>hsa-miR-202-5p</v>
      </c>
      <c r="M722" s="79" t="e">
        <f>Results!F742</f>
        <v>#DIV/0!</v>
      </c>
      <c r="N722" s="79" t="e">
        <f>Results!G742</f>
        <v>#DIV/0!</v>
      </c>
    </row>
    <row r="723" customHeight="1" spans="10:14">
      <c r="J723" s="68"/>
      <c r="K723" s="39" t="str">
        <f>Results!C743</f>
        <v>O21</v>
      </c>
      <c r="L723" s="39" t="str">
        <f>Results!B719</f>
        <v>hsa-miR-1912</v>
      </c>
      <c r="M723" s="79" t="e">
        <f>Results!F743</f>
        <v>#DIV/0!</v>
      </c>
      <c r="N723" s="79" t="e">
        <f>Results!G743</f>
        <v>#DIV/0!</v>
      </c>
    </row>
    <row r="724" customHeight="1" spans="10:14">
      <c r="J724" s="68"/>
      <c r="K724" s="39" t="str">
        <f>Results!C744</f>
        <v>O22</v>
      </c>
      <c r="L724" s="39" t="str">
        <f>Results!B720</f>
        <v>hsa-miR-20a-3p</v>
      </c>
      <c r="M724" s="79" t="e">
        <f>Results!F744</f>
        <v>#DIV/0!</v>
      </c>
      <c r="N724" s="79" t="e">
        <f>Results!G744</f>
        <v>#DIV/0!</v>
      </c>
    </row>
    <row r="725" customHeight="1" spans="10:14">
      <c r="J725" s="68"/>
      <c r="K725" s="39" t="str">
        <f>Results!C745</f>
        <v>O23</v>
      </c>
      <c r="L725" s="39" t="str">
        <f>Results!B721</f>
        <v>hsa-miR-1913</v>
      </c>
      <c r="M725" s="79" t="e">
        <f>Results!F745</f>
        <v>#DIV/0!</v>
      </c>
      <c r="N725" s="79" t="e">
        <f>Results!G745</f>
        <v>#DIV/0!</v>
      </c>
    </row>
    <row r="726" customHeight="1" spans="10:14">
      <c r="J726" s="68"/>
      <c r="K726" s="39" t="str">
        <f>Results!C746</f>
        <v>O24</v>
      </c>
      <c r="L726" s="39" t="str">
        <f>Results!B722</f>
        <v>hsa-miR-214-5p</v>
      </c>
      <c r="M726" s="79" t="e">
        <f>Results!F746</f>
        <v>#DIV/0!</v>
      </c>
      <c r="N726" s="79" t="e">
        <f>Results!G746</f>
        <v>#DIV/0!</v>
      </c>
    </row>
    <row r="727" customHeight="1" spans="10:14">
      <c r="J727" s="68" t="str">
        <f>'Gene Table'!A771</f>
        <v>Plate 3</v>
      </c>
      <c r="K727" s="39" t="str">
        <f>Results!C771</f>
        <v>A01</v>
      </c>
      <c r="L727" s="39" t="str">
        <f>Results!B723</f>
        <v>hsa-miR-146b-3p</v>
      </c>
      <c r="M727" s="79" t="e">
        <f>Results!F771</f>
        <v>#DIV/0!</v>
      </c>
      <c r="N727" s="79" t="e">
        <f>Results!G771</f>
        <v>#DIV/0!</v>
      </c>
    </row>
    <row r="728" customHeight="1" spans="10:14">
      <c r="J728" s="68"/>
      <c r="K728" s="39" t="str">
        <f>Results!C772</f>
        <v>A02</v>
      </c>
      <c r="L728" s="39" t="str">
        <f>Results!B724</f>
        <v>hsa-let-7g-5p</v>
      </c>
      <c r="M728" s="79" t="e">
        <f>Results!F772</f>
        <v>#DIV/0!</v>
      </c>
      <c r="N728" s="79" t="e">
        <f>Results!G772</f>
        <v>#DIV/0!</v>
      </c>
    </row>
    <row r="729" customHeight="1" spans="10:14">
      <c r="J729" s="68"/>
      <c r="K729" s="39" t="str">
        <f>Results!C773</f>
        <v>A03</v>
      </c>
      <c r="L729" s="39" t="str">
        <f>Results!B725</f>
        <v>hsa-miR-342-3p</v>
      </c>
      <c r="M729" s="79" t="e">
        <f>Results!F773</f>
        <v>#DIV/0!</v>
      </c>
      <c r="N729" s="79" t="e">
        <f>Results!G773</f>
        <v>#DIV/0!</v>
      </c>
    </row>
    <row r="730" customHeight="1" spans="10:14">
      <c r="J730" s="68"/>
      <c r="K730" s="39" t="str">
        <f>Results!C774</f>
        <v>A04</v>
      </c>
      <c r="L730" s="39" t="str">
        <f>Results!B726</f>
        <v>hsa-miR-374a-5p</v>
      </c>
      <c r="M730" s="79" t="e">
        <f>Results!F774</f>
        <v>#DIV/0!</v>
      </c>
      <c r="N730" s="79" t="e">
        <f>Results!G774</f>
        <v>#DIV/0!</v>
      </c>
    </row>
    <row r="731" customHeight="1" spans="10:14">
      <c r="J731" s="68"/>
      <c r="K731" s="39" t="str">
        <f>Results!C775</f>
        <v>A05</v>
      </c>
      <c r="L731" s="39" t="str">
        <f>Results!B727</f>
        <v>hsa-miR-423-5p</v>
      </c>
      <c r="M731" s="79" t="e">
        <f>Results!F775</f>
        <v>#DIV/0!</v>
      </c>
      <c r="N731" s="79" t="e">
        <f>Results!G775</f>
        <v>#DIV/0!</v>
      </c>
    </row>
    <row r="732" customHeight="1" spans="10:14">
      <c r="J732" s="68"/>
      <c r="K732" s="39" t="str">
        <f>Results!C776</f>
        <v>A06</v>
      </c>
      <c r="L732" s="39" t="str">
        <f>Results!B728</f>
        <v>hsa-miR-374b-5p</v>
      </c>
      <c r="M732" s="79" t="e">
        <f>Results!F776</f>
        <v>#DIV/0!</v>
      </c>
      <c r="N732" s="79" t="e">
        <f>Results!G776</f>
        <v>#DIV/0!</v>
      </c>
    </row>
    <row r="733" customHeight="1" spans="10:14">
      <c r="J733" s="68"/>
      <c r="K733" s="39" t="str">
        <f>Results!C777</f>
        <v>A07</v>
      </c>
      <c r="L733" s="39" t="str">
        <f>Results!B729</f>
        <v>hsa-miR-125a-3p</v>
      </c>
      <c r="M733" s="79" t="e">
        <f>Results!F777</f>
        <v>#DIV/0!</v>
      </c>
      <c r="N733" s="79" t="e">
        <f>Results!G777</f>
        <v>#DIV/0!</v>
      </c>
    </row>
    <row r="734" customHeight="1" spans="10:14">
      <c r="J734" s="68"/>
      <c r="K734" s="39" t="str">
        <f>Results!C778</f>
        <v>A08</v>
      </c>
      <c r="L734" s="39" t="str">
        <f>Results!B730</f>
        <v>hsa-let-7i-5p</v>
      </c>
      <c r="M734" s="79" t="e">
        <f>Results!F778</f>
        <v>#DIV/0!</v>
      </c>
      <c r="N734" s="79" t="e">
        <f>Results!G778</f>
        <v>#DIV/0!</v>
      </c>
    </row>
    <row r="735" customHeight="1" spans="10:14">
      <c r="J735" s="68"/>
      <c r="K735" s="39" t="str">
        <f>Results!C779</f>
        <v>A09</v>
      </c>
      <c r="L735" s="39" t="str">
        <f>Results!B731</f>
        <v>hsa-miR-635</v>
      </c>
      <c r="M735" s="79" t="e">
        <f>Results!F779</f>
        <v>#DIV/0!</v>
      </c>
      <c r="N735" s="79" t="e">
        <f>Results!G779</f>
        <v>#DIV/0!</v>
      </c>
    </row>
    <row r="736" customHeight="1" spans="10:14">
      <c r="J736" s="68"/>
      <c r="K736" s="39" t="str">
        <f>Results!C780</f>
        <v>A10</v>
      </c>
      <c r="L736" s="39" t="str">
        <f>Results!B732</f>
        <v>hsa-let-7d-5p</v>
      </c>
      <c r="M736" s="79" t="e">
        <f>Results!F780</f>
        <v>#DIV/0!</v>
      </c>
      <c r="N736" s="79" t="e">
        <f>Results!G780</f>
        <v>#DIV/0!</v>
      </c>
    </row>
    <row r="737" customHeight="1" spans="10:14">
      <c r="J737" s="68"/>
      <c r="K737" s="39" t="str">
        <f>Results!C781</f>
        <v>A11</v>
      </c>
      <c r="L737" s="39" t="str">
        <f>Results!B733</f>
        <v>hsa-miR-665</v>
      </c>
      <c r="M737" s="79" t="e">
        <f>Results!F781</f>
        <v>#DIV/0!</v>
      </c>
      <c r="N737" s="79" t="e">
        <f>Results!G781</f>
        <v>#DIV/0!</v>
      </c>
    </row>
    <row r="738" customHeight="1" spans="10:14">
      <c r="J738" s="68"/>
      <c r="K738" s="39" t="str">
        <f>Results!C782</f>
        <v>A12</v>
      </c>
      <c r="L738" s="39" t="str">
        <f>Results!B734</f>
        <v>hsa-miR-200a-3p</v>
      </c>
      <c r="M738" s="79" t="e">
        <f>Results!F782</f>
        <v>#DIV/0!</v>
      </c>
      <c r="N738" s="79" t="e">
        <f>Results!G782</f>
        <v>#DIV/0!</v>
      </c>
    </row>
    <row r="739" customHeight="1" spans="10:14">
      <c r="J739" s="68"/>
      <c r="K739" s="39" t="str">
        <f>Results!C783</f>
        <v>A13</v>
      </c>
      <c r="L739" s="39" t="str">
        <f>Results!B735</f>
        <v>hsa-miR-885-3p</v>
      </c>
      <c r="M739" s="79" t="e">
        <f>Results!F783</f>
        <v>#DIV/0!</v>
      </c>
      <c r="N739" s="79" t="e">
        <f>Results!G783</f>
        <v>#DIV/0!</v>
      </c>
    </row>
    <row r="740" customHeight="1" spans="10:14">
      <c r="J740" s="68"/>
      <c r="K740" s="39" t="str">
        <f>Results!C784</f>
        <v>A14</v>
      </c>
      <c r="L740" s="39" t="str">
        <f>Results!B736</f>
        <v>hsa-miR-148a-3p</v>
      </c>
      <c r="M740" s="79" t="e">
        <f>Results!F784</f>
        <v>#DIV/0!</v>
      </c>
      <c r="N740" s="79" t="e">
        <f>Results!G784</f>
        <v>#DIV/0!</v>
      </c>
    </row>
    <row r="741" customHeight="1" spans="10:14">
      <c r="J741" s="68"/>
      <c r="K741" s="39" t="str">
        <f>Results!C785</f>
        <v>A15</v>
      </c>
      <c r="L741" s="39" t="str">
        <f>Results!B737</f>
        <v>hsa-miR-664-3p</v>
      </c>
      <c r="M741" s="79" t="e">
        <f>Results!F785</f>
        <v>#DIV/0!</v>
      </c>
      <c r="N741" s="79" t="e">
        <f>Results!G785</f>
        <v>#DIV/0!</v>
      </c>
    </row>
    <row r="742" customHeight="1" spans="10:14">
      <c r="J742" s="68"/>
      <c r="K742" s="39" t="str">
        <f>Results!C786</f>
        <v>A16</v>
      </c>
      <c r="L742" s="39" t="str">
        <f>Results!B738</f>
        <v>hsa-miR-376b</v>
      </c>
      <c r="M742" s="79" t="e">
        <f>Results!F786</f>
        <v>#DIV/0!</v>
      </c>
      <c r="N742" s="79" t="e">
        <f>Results!G786</f>
        <v>#DIV/0!</v>
      </c>
    </row>
    <row r="743" customHeight="1" spans="10:14">
      <c r="J743" s="68"/>
      <c r="K743" s="39" t="str">
        <f>Results!C787</f>
        <v>A17</v>
      </c>
      <c r="L743" s="39" t="str">
        <f>Results!B739</f>
        <v>hsa-miR-485-5p</v>
      </c>
      <c r="M743" s="79" t="e">
        <f>Results!F787</f>
        <v>#DIV/0!</v>
      </c>
      <c r="N743" s="79" t="e">
        <f>Results!G787</f>
        <v>#DIV/0!</v>
      </c>
    </row>
    <row r="744" customHeight="1" spans="10:14">
      <c r="J744" s="68"/>
      <c r="K744" s="39" t="str">
        <f>Results!C788</f>
        <v>A18</v>
      </c>
      <c r="L744" s="39" t="str">
        <f>Results!B740</f>
        <v>hsa-miR-376a-3p</v>
      </c>
      <c r="M744" s="79" t="e">
        <f>Results!F788</f>
        <v>#DIV/0!</v>
      </c>
      <c r="N744" s="79" t="e">
        <f>Results!G788</f>
        <v>#DIV/0!</v>
      </c>
    </row>
    <row r="745" customHeight="1" spans="10:14">
      <c r="J745" s="68"/>
      <c r="K745" s="39" t="str">
        <f>Results!C789</f>
        <v>A19</v>
      </c>
      <c r="L745" s="39" t="str">
        <f>Results!B741</f>
        <v>hsa-miR-1273a</v>
      </c>
      <c r="M745" s="79" t="e">
        <f>Results!F789</f>
        <v>#DIV/0!</v>
      </c>
      <c r="N745" s="79" t="e">
        <f>Results!G789</f>
        <v>#DIV/0!</v>
      </c>
    </row>
    <row r="746" customHeight="1" spans="10:14">
      <c r="J746" s="68"/>
      <c r="K746" s="39" t="str">
        <f>Results!C790</f>
        <v>A20</v>
      </c>
      <c r="L746" s="39" t="str">
        <f>Results!B742</f>
        <v>hsa-miR-519a-3p</v>
      </c>
      <c r="M746" s="79" t="e">
        <f>Results!F790</f>
        <v>#DIV/0!</v>
      </c>
      <c r="N746" s="79" t="e">
        <f>Results!G790</f>
        <v>#DIV/0!</v>
      </c>
    </row>
    <row r="747" customHeight="1" spans="10:14">
      <c r="J747" s="68"/>
      <c r="K747" s="39" t="str">
        <f>Results!C791</f>
        <v>A21</v>
      </c>
      <c r="L747" s="39" t="str">
        <f>Results!B743</f>
        <v>hsa-miR-1292</v>
      </c>
      <c r="M747" s="79" t="e">
        <f>Results!F791</f>
        <v>#DIV/0!</v>
      </c>
      <c r="N747" s="79" t="e">
        <f>Results!G791</f>
        <v>#DIV/0!</v>
      </c>
    </row>
    <row r="748" customHeight="1" spans="10:14">
      <c r="J748" s="68"/>
      <c r="K748" s="39" t="str">
        <f>Results!C792</f>
        <v>A22</v>
      </c>
      <c r="L748" s="39" t="str">
        <f>Results!B744</f>
        <v>hsa-miR-376c</v>
      </c>
      <c r="M748" s="79" t="e">
        <f>Results!F792</f>
        <v>#DIV/0!</v>
      </c>
      <c r="N748" s="79" t="e">
        <f>Results!G792</f>
        <v>#DIV/0!</v>
      </c>
    </row>
    <row r="749" customHeight="1" spans="10:14">
      <c r="J749" s="68"/>
      <c r="K749" s="39" t="str">
        <f>Results!C793</f>
        <v>A23</v>
      </c>
      <c r="L749" s="39" t="str">
        <f>Results!B745</f>
        <v>hsa-miR-326</v>
      </c>
      <c r="M749" s="79" t="e">
        <f>Results!F793</f>
        <v>#DIV/0!</v>
      </c>
      <c r="N749" s="79" t="e">
        <f>Results!G793</f>
        <v>#DIV/0!</v>
      </c>
    </row>
    <row r="750" customHeight="1" spans="10:14">
      <c r="J750" s="68"/>
      <c r="K750" s="39" t="str">
        <f>Results!C794</f>
        <v>A24</v>
      </c>
      <c r="L750" s="39" t="str">
        <f>Results!B746</f>
        <v>hsa-miR-98</v>
      </c>
      <c r="M750" s="79" t="e">
        <f>Results!F794</f>
        <v>#DIV/0!</v>
      </c>
      <c r="N750" s="79" t="e">
        <f>Results!G794</f>
        <v>#DIV/0!</v>
      </c>
    </row>
    <row r="751" customHeight="1" spans="10:14">
      <c r="J751" s="68"/>
      <c r="K751" s="39" t="str">
        <f>Results!C795</f>
        <v>B01</v>
      </c>
      <c r="L751" s="39" t="str">
        <f>Results!B747</f>
        <v>NC</v>
      </c>
      <c r="M751" s="79" t="e">
        <f>Results!F795</f>
        <v>#DIV/0!</v>
      </c>
      <c r="N751" s="79" t="e">
        <f>Results!G795</f>
        <v>#DIV/0!</v>
      </c>
    </row>
    <row r="752" customHeight="1" spans="10:14">
      <c r="J752" s="68"/>
      <c r="K752" s="39" t="str">
        <f>Results!C796</f>
        <v>B02</v>
      </c>
      <c r="L752" s="39" t="str">
        <f>Results!B748</f>
        <v>NC</v>
      </c>
      <c r="M752" s="79" t="e">
        <f>Results!F796</f>
        <v>#DIV/0!</v>
      </c>
      <c r="N752" s="79" t="e">
        <f>Results!G796</f>
        <v>#DIV/0!</v>
      </c>
    </row>
    <row r="753" customHeight="1" spans="10:14">
      <c r="J753" s="68"/>
      <c r="K753" s="39" t="str">
        <f>Results!C797</f>
        <v>B03</v>
      </c>
      <c r="L753" s="39" t="str">
        <f>Results!B749</f>
        <v>NC</v>
      </c>
      <c r="M753" s="79" t="e">
        <f>Results!F797</f>
        <v>#DIV/0!</v>
      </c>
      <c r="N753" s="79" t="e">
        <f>Results!G797</f>
        <v>#DIV/0!</v>
      </c>
    </row>
    <row r="754" customHeight="1" spans="10:14">
      <c r="J754" s="68"/>
      <c r="K754" s="39" t="str">
        <f>Results!C798</f>
        <v>B04</v>
      </c>
      <c r="L754" s="39" t="str">
        <f>Results!B750</f>
        <v>NC</v>
      </c>
      <c r="M754" s="79" t="e">
        <f>Results!F798</f>
        <v>#DIV/0!</v>
      </c>
      <c r="N754" s="79" t="e">
        <f>Results!G798</f>
        <v>#DIV/0!</v>
      </c>
    </row>
    <row r="755" customHeight="1" spans="10:14">
      <c r="J755" s="68"/>
      <c r="K755" s="39" t="str">
        <f>Results!C799</f>
        <v>B05</v>
      </c>
      <c r="L755" s="39" t="str">
        <f>Results!B751</f>
        <v>HK1</v>
      </c>
      <c r="M755" s="79" t="e">
        <f>Results!F799</f>
        <v>#DIV/0!</v>
      </c>
      <c r="N755" s="79" t="e">
        <f>Results!G799</f>
        <v>#DIV/0!</v>
      </c>
    </row>
    <row r="756" customHeight="1" spans="10:14">
      <c r="J756" s="68"/>
      <c r="K756" s="39" t="str">
        <f>Results!C800</f>
        <v>B06</v>
      </c>
      <c r="L756" s="39" t="str">
        <f>Results!B752</f>
        <v>HK1</v>
      </c>
      <c r="M756" s="79" t="e">
        <f>Results!F800</f>
        <v>#DIV/0!</v>
      </c>
      <c r="N756" s="79" t="e">
        <f>Results!G800</f>
        <v>#DIV/0!</v>
      </c>
    </row>
    <row r="757" customHeight="1" spans="10:14">
      <c r="J757" s="68"/>
      <c r="K757" s="39" t="str">
        <f>Results!C801</f>
        <v>B07</v>
      </c>
      <c r="L757" s="39" t="str">
        <f>Results!B753</f>
        <v>HK2</v>
      </c>
      <c r="M757" s="79" t="e">
        <f>Results!F801</f>
        <v>#DIV/0!</v>
      </c>
      <c r="N757" s="79" t="e">
        <f>Results!G801</f>
        <v>#DIV/0!</v>
      </c>
    </row>
    <row r="758" customHeight="1" spans="10:14">
      <c r="J758" s="68"/>
      <c r="K758" s="39" t="str">
        <f>Results!C802</f>
        <v>B08</v>
      </c>
      <c r="L758" s="39" t="str">
        <f>Results!B754</f>
        <v>HK2</v>
      </c>
      <c r="M758" s="79" t="e">
        <f>Results!F802</f>
        <v>#DIV/0!</v>
      </c>
      <c r="N758" s="79" t="e">
        <f>Results!G802</f>
        <v>#DIV/0!</v>
      </c>
    </row>
    <row r="759" customHeight="1" spans="10:14">
      <c r="J759" s="68"/>
      <c r="K759" s="39" t="str">
        <f>Results!C803</f>
        <v>B09</v>
      </c>
      <c r="L759" s="39" t="str">
        <f>Results!B755</f>
        <v>HK3</v>
      </c>
      <c r="M759" s="79" t="e">
        <f>Results!F803</f>
        <v>#DIV/0!</v>
      </c>
      <c r="N759" s="79" t="e">
        <f>Results!G803</f>
        <v>#DIV/0!</v>
      </c>
    </row>
    <row r="760" customHeight="1" spans="10:14">
      <c r="J760" s="68"/>
      <c r="K760" s="39" t="str">
        <f>Results!C804</f>
        <v>B10</v>
      </c>
      <c r="L760" s="39" t="str">
        <f>Results!B756</f>
        <v>HK3</v>
      </c>
      <c r="M760" s="79" t="e">
        <f>Results!F804</f>
        <v>#DIV/0!</v>
      </c>
      <c r="N760" s="79" t="e">
        <f>Results!G804</f>
        <v>#DIV/0!</v>
      </c>
    </row>
    <row r="761" customHeight="1" spans="10:14">
      <c r="J761" s="68"/>
      <c r="K761" s="39" t="str">
        <f>Results!C805</f>
        <v>B11</v>
      </c>
      <c r="L761" s="39" t="str">
        <f>Results!B757</f>
        <v>HK4</v>
      </c>
      <c r="M761" s="79" t="e">
        <f>Results!F805</f>
        <v>#DIV/0!</v>
      </c>
      <c r="N761" s="79" t="e">
        <f>Results!G805</f>
        <v>#DIV/0!</v>
      </c>
    </row>
    <row r="762" customHeight="1" spans="10:14">
      <c r="J762" s="68"/>
      <c r="K762" s="39" t="str">
        <f>Results!C806</f>
        <v>B12</v>
      </c>
      <c r="L762" s="39" t="str">
        <f>Results!B758</f>
        <v>HK4</v>
      </c>
      <c r="M762" s="79" t="e">
        <f>Results!F806</f>
        <v>#DIV/0!</v>
      </c>
      <c r="N762" s="79" t="e">
        <f>Results!G806</f>
        <v>#DIV/0!</v>
      </c>
    </row>
    <row r="763" customHeight="1" spans="10:14">
      <c r="J763" s="68"/>
      <c r="K763" s="39" t="str">
        <f>Results!C807</f>
        <v>B13</v>
      </c>
      <c r="L763" s="39" t="str">
        <f>Results!B759</f>
        <v>HK5</v>
      </c>
      <c r="M763" s="79" t="e">
        <f>Results!F807</f>
        <v>#DIV/0!</v>
      </c>
      <c r="N763" s="79" t="e">
        <f>Results!G807</f>
        <v>#DIV/0!</v>
      </c>
    </row>
    <row r="764" customHeight="1" spans="10:14">
      <c r="J764" s="68"/>
      <c r="K764" s="39" t="str">
        <f>Results!C808</f>
        <v>B14</v>
      </c>
      <c r="L764" s="39" t="str">
        <f>Results!B760</f>
        <v>HK5</v>
      </c>
      <c r="M764" s="79" t="e">
        <f>Results!F808</f>
        <v>#DIV/0!</v>
      </c>
      <c r="N764" s="79" t="e">
        <f>Results!G808</f>
        <v>#DIV/0!</v>
      </c>
    </row>
    <row r="765" customHeight="1" spans="10:14">
      <c r="J765" s="68"/>
      <c r="K765" s="39" t="str">
        <f>Results!C809</f>
        <v>B15</v>
      </c>
      <c r="L765" s="39" t="str">
        <f>Results!B761</f>
        <v>HK6</v>
      </c>
      <c r="M765" s="79" t="e">
        <f>Results!F809</f>
        <v>#DIV/0!</v>
      </c>
      <c r="N765" s="79" t="e">
        <f>Results!G809</f>
        <v>#DIV/0!</v>
      </c>
    </row>
    <row r="766" customHeight="1" spans="10:14">
      <c r="J766" s="68"/>
      <c r="K766" s="39" t="str">
        <f>Results!C810</f>
        <v>B16</v>
      </c>
      <c r="L766" s="39" t="str">
        <f>Results!B762</f>
        <v>HK6</v>
      </c>
      <c r="M766" s="79" t="e">
        <f>Results!F810</f>
        <v>#DIV/0!</v>
      </c>
      <c r="N766" s="79" t="e">
        <f>Results!G810</f>
        <v>#DIV/0!</v>
      </c>
    </row>
    <row r="767" customHeight="1" spans="10:14">
      <c r="J767" s="68"/>
      <c r="K767" s="39" t="str">
        <f>Results!C811</f>
        <v>B17</v>
      </c>
      <c r="L767" s="39" t="str">
        <f>Results!B763</f>
        <v>RT</v>
      </c>
      <c r="M767" s="79" t="e">
        <f>Results!F811</f>
        <v>#DIV/0!</v>
      </c>
      <c r="N767" s="79" t="e">
        <f>Results!G811</f>
        <v>#DIV/0!</v>
      </c>
    </row>
    <row r="768" customHeight="1" spans="10:14">
      <c r="J768" s="68"/>
      <c r="K768" s="39" t="str">
        <f>Results!C812</f>
        <v>B18</v>
      </c>
      <c r="L768" s="39" t="str">
        <f>Results!B764</f>
        <v>RT</v>
      </c>
      <c r="M768" s="79" t="e">
        <f>Results!F812</f>
        <v>#DIV/0!</v>
      </c>
      <c r="N768" s="79" t="e">
        <f>Results!G812</f>
        <v>#DIV/0!</v>
      </c>
    </row>
    <row r="769" customHeight="1" spans="10:14">
      <c r="J769" s="68"/>
      <c r="K769" s="39" t="str">
        <f>Results!C813</f>
        <v>B19</v>
      </c>
      <c r="L769" s="39" t="str">
        <f>Results!B765</f>
        <v>RT</v>
      </c>
      <c r="M769" s="79" t="e">
        <f>Results!F813</f>
        <v>#DIV/0!</v>
      </c>
      <c r="N769" s="79" t="e">
        <f>Results!G813</f>
        <v>#DIV/0!</v>
      </c>
    </row>
    <row r="770" customHeight="1" spans="10:14">
      <c r="J770" s="68"/>
      <c r="K770" s="39" t="str">
        <f>Results!C814</f>
        <v>B20</v>
      </c>
      <c r="L770" s="39" t="str">
        <f>Results!B766</f>
        <v>RT</v>
      </c>
      <c r="M770" s="79" t="e">
        <f>Results!F814</f>
        <v>#DIV/0!</v>
      </c>
      <c r="N770" s="79" t="e">
        <f>Results!G814</f>
        <v>#DIV/0!</v>
      </c>
    </row>
    <row r="771" customHeight="1" spans="10:14">
      <c r="J771" s="68"/>
      <c r="K771" s="39" t="str">
        <f>Results!C815</f>
        <v>B21</v>
      </c>
      <c r="L771" s="39" t="str">
        <f>Results!B767</f>
        <v>PCR</v>
      </c>
      <c r="M771" s="79" t="e">
        <f>Results!F815</f>
        <v>#DIV/0!</v>
      </c>
      <c r="N771" s="79" t="e">
        <f>Results!G815</f>
        <v>#DIV/0!</v>
      </c>
    </row>
    <row r="772" customHeight="1" spans="10:14">
      <c r="J772" s="68"/>
      <c r="K772" s="39" t="str">
        <f>Results!C816</f>
        <v>B22</v>
      </c>
      <c r="L772" s="39" t="str">
        <f>Results!B768</f>
        <v>PCR</v>
      </c>
      <c r="M772" s="79" t="e">
        <f>Results!F816</f>
        <v>#DIV/0!</v>
      </c>
      <c r="N772" s="79" t="e">
        <f>Results!G816</f>
        <v>#DIV/0!</v>
      </c>
    </row>
    <row r="773" customHeight="1" spans="10:14">
      <c r="J773" s="68"/>
      <c r="K773" s="39" t="str">
        <f>Results!C817</f>
        <v>B23</v>
      </c>
      <c r="L773" s="39" t="str">
        <f>Results!B769</f>
        <v>PCR</v>
      </c>
      <c r="M773" s="79" t="e">
        <f>Results!F817</f>
        <v>#DIV/0!</v>
      </c>
      <c r="N773" s="79" t="e">
        <f>Results!G817</f>
        <v>#DIV/0!</v>
      </c>
    </row>
    <row r="774" customHeight="1" spans="10:14">
      <c r="J774" s="68"/>
      <c r="K774" s="39" t="str">
        <f>Results!C818</f>
        <v>B24</v>
      </c>
      <c r="L774" s="39" t="str">
        <f>Results!B770</f>
        <v>PCR</v>
      </c>
      <c r="M774" s="79" t="e">
        <f>Results!F818</f>
        <v>#DIV/0!</v>
      </c>
      <c r="N774" s="79" t="e">
        <f>Results!G818</f>
        <v>#DIV/0!</v>
      </c>
    </row>
    <row r="775" customHeight="1" spans="10:14">
      <c r="J775" s="68"/>
      <c r="K775" s="39" t="str">
        <f>Results!C819</f>
        <v>C01</v>
      </c>
      <c r="L775" s="39" t="str">
        <f>Results!B771</f>
        <v>hsa-miR-218-2-3p</v>
      </c>
      <c r="M775" s="79" t="e">
        <f>Results!F819</f>
        <v>#DIV/0!</v>
      </c>
      <c r="N775" s="79" t="e">
        <f>Results!G819</f>
        <v>#DIV/0!</v>
      </c>
    </row>
    <row r="776" customHeight="1" spans="10:14">
      <c r="J776" s="68"/>
      <c r="K776" s="39" t="str">
        <f>Results!C820</f>
        <v>C02</v>
      </c>
      <c r="L776" s="39" t="str">
        <f>Results!B772</f>
        <v>hsa-miR-3192</v>
      </c>
      <c r="M776" s="79" t="e">
        <f>Results!F820</f>
        <v>#DIV/0!</v>
      </c>
      <c r="N776" s="79" t="e">
        <f>Results!G820</f>
        <v>#DIV/0!</v>
      </c>
    </row>
    <row r="777" customHeight="1" spans="10:14">
      <c r="J777" s="68"/>
      <c r="K777" s="39" t="str">
        <f>Results!C821</f>
        <v>C03</v>
      </c>
      <c r="L777" s="39" t="str">
        <f>Results!B773</f>
        <v>hsa-miR-22-5p</v>
      </c>
      <c r="M777" s="79" t="e">
        <f>Results!F821</f>
        <v>#DIV/0!</v>
      </c>
      <c r="N777" s="79" t="e">
        <f>Results!G821</f>
        <v>#DIV/0!</v>
      </c>
    </row>
    <row r="778" customHeight="1" spans="10:14">
      <c r="J778" s="68"/>
      <c r="K778" s="39" t="str">
        <f>Results!C822</f>
        <v>C04</v>
      </c>
      <c r="L778" s="39" t="str">
        <f>Results!B774</f>
        <v>hsa-miR-3195</v>
      </c>
      <c r="M778" s="79" t="e">
        <f>Results!F822</f>
        <v>#DIV/0!</v>
      </c>
      <c r="N778" s="79" t="e">
        <f>Results!G822</f>
        <v>#DIV/0!</v>
      </c>
    </row>
    <row r="779" customHeight="1" spans="10:14">
      <c r="J779" s="68"/>
      <c r="K779" s="39" t="str">
        <f>Results!C823</f>
        <v>C05</v>
      </c>
      <c r="L779" s="39" t="str">
        <f>Results!B775</f>
        <v>hsa-miR-223-5p</v>
      </c>
      <c r="M779" s="79" t="e">
        <f>Results!F823</f>
        <v>#DIV/0!</v>
      </c>
      <c r="N779" s="79" t="e">
        <f>Results!G823</f>
        <v>#DIV/0!</v>
      </c>
    </row>
    <row r="780" customHeight="1" spans="10:14">
      <c r="J780" s="68"/>
      <c r="K780" s="39" t="str">
        <f>Results!C824</f>
        <v>C06</v>
      </c>
      <c r="L780" s="39" t="str">
        <f>Results!B776</f>
        <v>hsa-miR-3196</v>
      </c>
      <c r="M780" s="79" t="e">
        <f>Results!F824</f>
        <v>#DIV/0!</v>
      </c>
      <c r="N780" s="79" t="e">
        <f>Results!G824</f>
        <v>#DIV/0!</v>
      </c>
    </row>
    <row r="781" customHeight="1" spans="10:14">
      <c r="J781" s="68"/>
      <c r="K781" s="39" t="str">
        <f>Results!C825</f>
        <v>C07</v>
      </c>
      <c r="L781" s="39" t="str">
        <f>Results!B777</f>
        <v>hsa-miR-23a-5p</v>
      </c>
      <c r="M781" s="79" t="e">
        <f>Results!F825</f>
        <v>#DIV/0!</v>
      </c>
      <c r="N781" s="79" t="e">
        <f>Results!G825</f>
        <v>#DIV/0!</v>
      </c>
    </row>
    <row r="782" customHeight="1" spans="10:14">
      <c r="J782" s="68"/>
      <c r="K782" s="39" t="str">
        <f>Results!C826</f>
        <v>C08</v>
      </c>
      <c r="L782" s="39" t="str">
        <f>Results!B778</f>
        <v>hsa-miR-3200-3p</v>
      </c>
      <c r="M782" s="79" t="e">
        <f>Results!F826</f>
        <v>#DIV/0!</v>
      </c>
      <c r="N782" s="79" t="e">
        <f>Results!G826</f>
        <v>#DIV/0!</v>
      </c>
    </row>
    <row r="783" customHeight="1" spans="10:14">
      <c r="J783" s="68"/>
      <c r="K783" s="39" t="str">
        <f>Results!C827</f>
        <v>C09</v>
      </c>
      <c r="L783" s="39" t="str">
        <f>Results!B779</f>
        <v>hsa-miR-23b-5p</v>
      </c>
      <c r="M783" s="79" t="e">
        <f>Results!F827</f>
        <v>#DIV/0!</v>
      </c>
      <c r="N783" s="79" t="e">
        <f>Results!G827</f>
        <v>#DIV/0!</v>
      </c>
    </row>
    <row r="784" customHeight="1" spans="10:14">
      <c r="J784" s="68"/>
      <c r="K784" s="39" t="str">
        <f>Results!C828</f>
        <v>C10</v>
      </c>
      <c r="L784" s="39" t="str">
        <f>Results!B780</f>
        <v>hsa-miR-3201</v>
      </c>
      <c r="M784" s="79" t="e">
        <f>Results!F828</f>
        <v>#DIV/0!</v>
      </c>
      <c r="N784" s="79" t="e">
        <f>Results!G828</f>
        <v>#DIV/0!</v>
      </c>
    </row>
    <row r="785" customHeight="1" spans="10:14">
      <c r="J785" s="68"/>
      <c r="K785" s="39" t="str">
        <f>Results!C829</f>
        <v>C11</v>
      </c>
      <c r="L785" s="39" t="str">
        <f>Results!B781</f>
        <v>hsa-miR-24-1-5p</v>
      </c>
      <c r="M785" s="79" t="e">
        <f>Results!F829</f>
        <v>#DIV/0!</v>
      </c>
      <c r="N785" s="79" t="e">
        <f>Results!G829</f>
        <v>#DIV/0!</v>
      </c>
    </row>
    <row r="786" customHeight="1" spans="10:14">
      <c r="J786" s="68"/>
      <c r="K786" s="39" t="str">
        <f>Results!C830</f>
        <v>C12</v>
      </c>
      <c r="L786" s="39" t="str">
        <f>Results!B782</f>
        <v>hsa-miR-514b-5p</v>
      </c>
      <c r="M786" s="79" t="e">
        <f>Results!F830</f>
        <v>#DIV/0!</v>
      </c>
      <c r="N786" s="79" t="e">
        <f>Results!G830</f>
        <v>#DIV/0!</v>
      </c>
    </row>
    <row r="787" customHeight="1" spans="10:14">
      <c r="J787" s="68"/>
      <c r="K787" s="39" t="str">
        <f>Results!C831</f>
        <v>C13</v>
      </c>
      <c r="L787" s="39" t="str">
        <f>Results!B783</f>
        <v>hsa-miR-24-2-5p</v>
      </c>
      <c r="M787" s="79" t="e">
        <f>Results!F831</f>
        <v>#DIV/0!</v>
      </c>
      <c r="N787" s="79" t="e">
        <f>Results!G831</f>
        <v>#DIV/0!</v>
      </c>
    </row>
    <row r="788" customHeight="1" spans="10:14">
      <c r="J788" s="68"/>
      <c r="K788" s="39" t="str">
        <f>Results!C832</f>
        <v>C14</v>
      </c>
      <c r="L788" s="39" t="str">
        <f>Results!B784</f>
        <v>hsa-miR-3202</v>
      </c>
      <c r="M788" s="79" t="e">
        <f>Results!F832</f>
        <v>#DIV/0!</v>
      </c>
      <c r="N788" s="79" t="e">
        <f>Results!G832</f>
        <v>#DIV/0!</v>
      </c>
    </row>
    <row r="789" customHeight="1" spans="10:14">
      <c r="J789" s="68"/>
      <c r="K789" s="39" t="str">
        <f>Results!C833</f>
        <v>C15</v>
      </c>
      <c r="L789" s="39" t="str">
        <f>Results!B785</f>
        <v>hsa-miR-25-5p</v>
      </c>
      <c r="M789" s="79" t="e">
        <f>Results!F833</f>
        <v>#DIV/0!</v>
      </c>
      <c r="N789" s="79" t="e">
        <f>Results!G833</f>
        <v>#DIV/0!</v>
      </c>
    </row>
    <row r="790" customHeight="1" spans="10:14">
      <c r="J790" s="68"/>
      <c r="K790" s="39" t="str">
        <f>Results!C834</f>
        <v>C16</v>
      </c>
      <c r="L790" s="39" t="str">
        <f>Results!B786</f>
        <v>hsa-miR-4297</v>
      </c>
      <c r="M790" s="79" t="e">
        <f>Results!F834</f>
        <v>#DIV/0!</v>
      </c>
      <c r="N790" s="79" t="e">
        <f>Results!G834</f>
        <v>#DIV/0!</v>
      </c>
    </row>
    <row r="791" customHeight="1" spans="10:14">
      <c r="J791" s="68"/>
      <c r="K791" s="39" t="str">
        <f>Results!C835</f>
        <v>C17</v>
      </c>
      <c r="L791" s="39" t="str">
        <f>Results!B787</f>
        <v>hsa-miR-26a-1-3p</v>
      </c>
      <c r="M791" s="79" t="e">
        <f>Results!F835</f>
        <v>#DIV/0!</v>
      </c>
      <c r="N791" s="79" t="e">
        <f>Results!G835</f>
        <v>#DIV/0!</v>
      </c>
    </row>
    <row r="792" customHeight="1" spans="10:14">
      <c r="J792" s="68"/>
      <c r="K792" s="39" t="str">
        <f>Results!C836</f>
        <v>C18</v>
      </c>
      <c r="L792" s="39" t="str">
        <f>Results!B788</f>
        <v>hsa-miR-4293</v>
      </c>
      <c r="M792" s="79" t="e">
        <f>Results!F836</f>
        <v>#DIV/0!</v>
      </c>
      <c r="N792" s="79" t="e">
        <f>Results!G836</f>
        <v>#DIV/0!</v>
      </c>
    </row>
    <row r="793" customHeight="1" spans="10:14">
      <c r="J793" s="68"/>
      <c r="K793" s="39" t="str">
        <f>Results!C837</f>
        <v>C19</v>
      </c>
      <c r="L793" s="39" t="str">
        <f>Results!B789</f>
        <v>hsa-miR-26a-2-3p</v>
      </c>
      <c r="M793" s="79" t="e">
        <f>Results!F837</f>
        <v>#DIV/0!</v>
      </c>
      <c r="N793" s="79" t="e">
        <f>Results!G837</f>
        <v>#DIV/0!</v>
      </c>
    </row>
    <row r="794" customHeight="1" spans="10:14">
      <c r="J794" s="68"/>
      <c r="K794" s="39" t="str">
        <f>Results!C838</f>
        <v>C20</v>
      </c>
      <c r="L794" s="39" t="str">
        <f>Results!B790</f>
        <v>hsa-miR-4294</v>
      </c>
      <c r="M794" s="79" t="e">
        <f>Results!F838</f>
        <v>#DIV/0!</v>
      </c>
      <c r="N794" s="79" t="e">
        <f>Results!G838</f>
        <v>#DIV/0!</v>
      </c>
    </row>
    <row r="795" customHeight="1" spans="10:14">
      <c r="J795" s="68"/>
      <c r="K795" s="39" t="str">
        <f>Results!C839</f>
        <v>C21</v>
      </c>
      <c r="L795" s="39" t="str">
        <f>Results!B791</f>
        <v>hsa-miR-27b-5p</v>
      </c>
      <c r="M795" s="79" t="e">
        <f>Results!F839</f>
        <v>#DIV/0!</v>
      </c>
      <c r="N795" s="79" t="e">
        <f>Results!G839</f>
        <v>#DIV/0!</v>
      </c>
    </row>
    <row r="796" customHeight="1" spans="10:14">
      <c r="J796" s="68"/>
      <c r="K796" s="39" t="str">
        <f>Results!C840</f>
        <v>C22</v>
      </c>
      <c r="L796" s="39" t="str">
        <f>Results!B792</f>
        <v>hsa-miR-4301</v>
      </c>
      <c r="M796" s="79" t="e">
        <f>Results!F840</f>
        <v>#DIV/0!</v>
      </c>
      <c r="N796" s="79" t="e">
        <f>Results!G840</f>
        <v>#DIV/0!</v>
      </c>
    </row>
    <row r="797" customHeight="1" spans="10:14">
      <c r="J797" s="68"/>
      <c r="K797" s="39" t="str">
        <f>Results!C841</f>
        <v>C23</v>
      </c>
      <c r="L797" s="39" t="str">
        <f>Results!B793</f>
        <v>hsa-miR-29a-5p</v>
      </c>
      <c r="M797" s="79" t="e">
        <f>Results!F841</f>
        <v>#DIV/0!</v>
      </c>
      <c r="N797" s="79" t="e">
        <f>Results!G841</f>
        <v>#DIV/0!</v>
      </c>
    </row>
    <row r="798" customHeight="1" spans="10:14">
      <c r="J798" s="68"/>
      <c r="K798" s="39" t="str">
        <f>Results!C842</f>
        <v>C24</v>
      </c>
      <c r="L798" s="39" t="str">
        <f>Results!B794</f>
        <v>hsa-miR-4300</v>
      </c>
      <c r="M798" s="79" t="e">
        <f>Results!F842</f>
        <v>#DIV/0!</v>
      </c>
      <c r="N798" s="79" t="e">
        <f>Results!G842</f>
        <v>#DIV/0!</v>
      </c>
    </row>
    <row r="799" customHeight="1" spans="10:14">
      <c r="J799" s="68"/>
      <c r="K799" s="39" t="str">
        <f>Results!C843</f>
        <v>D01</v>
      </c>
      <c r="L799" s="39" t="str">
        <f>Results!B795</f>
        <v>hsa-miR-449c-3p</v>
      </c>
      <c r="M799" s="79" t="e">
        <f>Results!F843</f>
        <v>#DIV/0!</v>
      </c>
      <c r="N799" s="79" t="e">
        <f>Results!G843</f>
        <v>#DIV/0!</v>
      </c>
    </row>
    <row r="800" customHeight="1" spans="10:14">
      <c r="J800" s="68"/>
      <c r="K800" s="39" t="str">
        <f>Results!C844</f>
        <v>D02</v>
      </c>
      <c r="L800" s="39" t="str">
        <f>Results!B796</f>
        <v>hsa-miR-3190-3p</v>
      </c>
      <c r="M800" s="79" t="e">
        <f>Results!F844</f>
        <v>#DIV/0!</v>
      </c>
      <c r="N800" s="79" t="e">
        <f>Results!G844</f>
        <v>#DIV/0!</v>
      </c>
    </row>
    <row r="801" customHeight="1" spans="10:14">
      <c r="J801" s="68"/>
      <c r="K801" s="39" t="str">
        <f>Results!C845</f>
        <v>D03</v>
      </c>
      <c r="L801" s="39" t="str">
        <f>Results!B797</f>
        <v>hsa-miR-3117-3p</v>
      </c>
      <c r="M801" s="79" t="e">
        <f>Results!F845</f>
        <v>#DIV/0!</v>
      </c>
      <c r="N801" s="79" t="e">
        <f>Results!G845</f>
        <v>#DIV/0!</v>
      </c>
    </row>
    <row r="802" customHeight="1" spans="10:14">
      <c r="J802" s="68"/>
      <c r="K802" s="39" t="str">
        <f>Results!C846</f>
        <v>D04</v>
      </c>
      <c r="L802" s="39" t="str">
        <f>Results!B798</f>
        <v>hsa-miR-106a-3p</v>
      </c>
      <c r="M802" s="79" t="e">
        <f>Results!F846</f>
        <v>#DIV/0!</v>
      </c>
      <c r="N802" s="79" t="e">
        <f>Results!G846</f>
        <v>#DIV/0!</v>
      </c>
    </row>
    <row r="803" customHeight="1" spans="10:14">
      <c r="J803" s="68"/>
      <c r="K803" s="39" t="str">
        <f>Results!C847</f>
        <v>D05</v>
      </c>
      <c r="L803" s="39" t="str">
        <f>Results!B799</f>
        <v>hsa-miR-3122</v>
      </c>
      <c r="M803" s="79" t="e">
        <f>Results!F847</f>
        <v>#DIV/0!</v>
      </c>
      <c r="N803" s="79" t="e">
        <f>Results!G847</f>
        <v>#DIV/0!</v>
      </c>
    </row>
    <row r="804" customHeight="1" spans="10:14">
      <c r="J804" s="68"/>
      <c r="K804" s="39" t="str">
        <f>Results!C848</f>
        <v>D06</v>
      </c>
      <c r="L804" s="39" t="str">
        <f>Results!B800</f>
        <v>hsa-miR-3118</v>
      </c>
      <c r="M804" s="79" t="e">
        <f>Results!F848</f>
        <v>#DIV/0!</v>
      </c>
      <c r="N804" s="79" t="e">
        <f>Results!G848</f>
        <v>#DIV/0!</v>
      </c>
    </row>
    <row r="805" customHeight="1" spans="10:14">
      <c r="J805" s="68"/>
      <c r="K805" s="39" t="str">
        <f>Results!C849</f>
        <v>D07</v>
      </c>
      <c r="L805" s="39" t="str">
        <f>Results!B801</f>
        <v>hsa-miR-3125</v>
      </c>
      <c r="M805" s="79" t="e">
        <f>Results!F849</f>
        <v>#DIV/0!</v>
      </c>
      <c r="N805" s="79" t="e">
        <f>Results!G849</f>
        <v>#DIV/0!</v>
      </c>
    </row>
    <row r="806" customHeight="1" spans="10:14">
      <c r="J806" s="68"/>
      <c r="K806" s="39" t="str">
        <f>Results!C850</f>
        <v>D08</v>
      </c>
      <c r="L806" s="39" t="str">
        <f>Results!B802</f>
        <v>hsa-miR-3123</v>
      </c>
      <c r="M806" s="79" t="e">
        <f>Results!F850</f>
        <v>#DIV/0!</v>
      </c>
      <c r="N806" s="79" t="e">
        <f>Results!G850</f>
        <v>#DIV/0!</v>
      </c>
    </row>
    <row r="807" customHeight="1" spans="10:14">
      <c r="J807" s="68"/>
      <c r="K807" s="39" t="str">
        <f>Results!C851</f>
        <v>D09</v>
      </c>
      <c r="L807" s="39" t="str">
        <f>Results!B803</f>
        <v>hsa-miR-3126-5p</v>
      </c>
      <c r="M807" s="79" t="e">
        <f>Results!F851</f>
        <v>#DIV/0!</v>
      </c>
      <c r="N807" s="79" t="e">
        <f>Results!G851</f>
        <v>#DIV/0!</v>
      </c>
    </row>
    <row r="808" customHeight="1" spans="10:14">
      <c r="J808" s="68"/>
      <c r="K808" s="39" t="str">
        <f>Results!C852</f>
        <v>D10</v>
      </c>
      <c r="L808" s="39" t="str">
        <f>Results!B804</f>
        <v>hsa-miR-3128</v>
      </c>
      <c r="M808" s="79" t="e">
        <f>Results!F852</f>
        <v>#DIV/0!</v>
      </c>
      <c r="N808" s="79" t="e">
        <f>Results!G852</f>
        <v>#DIV/0!</v>
      </c>
    </row>
    <row r="809" customHeight="1" spans="10:14">
      <c r="J809" s="68"/>
      <c r="K809" s="39" t="str">
        <f>Results!C853</f>
        <v>D11</v>
      </c>
      <c r="L809" s="39" t="str">
        <f>Results!B805</f>
        <v>hsa-miR-3127-5p</v>
      </c>
      <c r="M809" s="79" t="e">
        <f>Results!F853</f>
        <v>#DIV/0!</v>
      </c>
      <c r="N809" s="79" t="e">
        <f>Results!G853</f>
        <v>#DIV/0!</v>
      </c>
    </row>
    <row r="810" customHeight="1" spans="10:14">
      <c r="J810" s="68"/>
      <c r="K810" s="39" t="str">
        <f>Results!C854</f>
        <v>D12</v>
      </c>
      <c r="L810" s="39" t="str">
        <f>Results!B806</f>
        <v>hsa-miR-3134</v>
      </c>
      <c r="M810" s="79" t="e">
        <f>Results!F854</f>
        <v>#DIV/0!</v>
      </c>
      <c r="N810" s="79" t="e">
        <f>Results!G854</f>
        <v>#DIV/0!</v>
      </c>
    </row>
    <row r="811" customHeight="1" spans="10:14">
      <c r="J811" s="68"/>
      <c r="K811" s="39" t="str">
        <f>Results!C855</f>
        <v>D13</v>
      </c>
      <c r="L811" s="39" t="str">
        <f>Results!B807</f>
        <v>hsa-miR-3130-5p</v>
      </c>
      <c r="M811" s="79" t="e">
        <f>Results!F855</f>
        <v>#DIV/0!</v>
      </c>
      <c r="N811" s="79" t="e">
        <f>Results!G855</f>
        <v>#DIV/0!</v>
      </c>
    </row>
    <row r="812" customHeight="1" spans="10:14">
      <c r="J812" s="68"/>
      <c r="K812" s="39" t="str">
        <f>Results!C856</f>
        <v>D14</v>
      </c>
      <c r="L812" s="39" t="str">
        <f>Results!B808</f>
        <v>hsa-miR-3144-5p</v>
      </c>
      <c r="M812" s="79" t="e">
        <f>Results!F856</f>
        <v>#DIV/0!</v>
      </c>
      <c r="N812" s="79" t="e">
        <f>Results!G856</f>
        <v>#DIV/0!</v>
      </c>
    </row>
    <row r="813" customHeight="1" spans="10:14">
      <c r="J813" s="68"/>
      <c r="K813" s="39" t="str">
        <f>Results!C857</f>
        <v>D15</v>
      </c>
      <c r="L813" s="39" t="str">
        <f>Results!B809</f>
        <v>hsa-miR-3131</v>
      </c>
      <c r="M813" s="79" t="e">
        <f>Results!F857</f>
        <v>#DIV/0!</v>
      </c>
      <c r="N813" s="79" t="e">
        <f>Results!G857</f>
        <v>#DIV/0!</v>
      </c>
    </row>
    <row r="814" customHeight="1" spans="10:14">
      <c r="J814" s="68"/>
      <c r="K814" s="39" t="str">
        <f>Results!C858</f>
        <v>D16</v>
      </c>
      <c r="L814" s="39" t="str">
        <f>Results!B810</f>
        <v>hsa-miR-3171</v>
      </c>
      <c r="M814" s="79" t="e">
        <f>Results!F858</f>
        <v>#DIV/0!</v>
      </c>
      <c r="N814" s="79" t="e">
        <f>Results!G858</f>
        <v>#DIV/0!</v>
      </c>
    </row>
    <row r="815" customHeight="1" spans="10:14">
      <c r="J815" s="68"/>
      <c r="K815" s="39" t="str">
        <f>Results!C859</f>
        <v>D17</v>
      </c>
      <c r="L815" s="39" t="str">
        <f>Results!B811</f>
        <v>hsa-miR-3132</v>
      </c>
      <c r="M815" s="79" t="e">
        <f>Results!F859</f>
        <v>#DIV/0!</v>
      </c>
      <c r="N815" s="79" t="e">
        <f>Results!G859</f>
        <v>#DIV/0!</v>
      </c>
    </row>
    <row r="816" customHeight="1" spans="10:14">
      <c r="J816" s="68"/>
      <c r="K816" s="39" t="str">
        <f>Results!C860</f>
        <v>D18</v>
      </c>
      <c r="L816" s="39" t="str">
        <f>Results!B812</f>
        <v>hsa-miR-3605-3p</v>
      </c>
      <c r="M816" s="79" t="e">
        <f>Results!F860</f>
        <v>#DIV/0!</v>
      </c>
      <c r="N816" s="79" t="e">
        <f>Results!G860</f>
        <v>#DIV/0!</v>
      </c>
    </row>
    <row r="817" customHeight="1" spans="10:14">
      <c r="J817" s="68"/>
      <c r="K817" s="39" t="str">
        <f>Results!C861</f>
        <v>D19</v>
      </c>
      <c r="L817" s="39" t="str">
        <f>Results!B813</f>
        <v>hsa-miR-3135a</v>
      </c>
      <c r="M817" s="79" t="e">
        <f>Results!F861</f>
        <v>#DIV/0!</v>
      </c>
      <c r="N817" s="79" t="e">
        <f>Results!G861</f>
        <v>#DIV/0!</v>
      </c>
    </row>
    <row r="818" customHeight="1" spans="10:14">
      <c r="J818" s="68"/>
      <c r="K818" s="39" t="str">
        <f>Results!C862</f>
        <v>D20</v>
      </c>
      <c r="L818" s="39" t="str">
        <f>Results!B814</f>
        <v>hsa-miR-3606</v>
      </c>
      <c r="M818" s="79" t="e">
        <f>Results!F862</f>
        <v>#DIV/0!</v>
      </c>
      <c r="N818" s="79" t="e">
        <f>Results!G862</f>
        <v>#DIV/0!</v>
      </c>
    </row>
    <row r="819" customHeight="1" spans="10:14">
      <c r="J819" s="68"/>
      <c r="K819" s="39" t="str">
        <f>Results!C863</f>
        <v>D21</v>
      </c>
      <c r="L819" s="39" t="str">
        <f>Results!B815</f>
        <v>hsa-miR-3137</v>
      </c>
      <c r="M819" s="79" t="e">
        <f>Results!F863</f>
        <v>#DIV/0!</v>
      </c>
      <c r="N819" s="79" t="e">
        <f>Results!G863</f>
        <v>#DIV/0!</v>
      </c>
    </row>
    <row r="820" customHeight="1" spans="10:14">
      <c r="J820" s="68"/>
      <c r="K820" s="39" t="str">
        <f>Results!C864</f>
        <v>D22</v>
      </c>
      <c r="L820" s="39" t="str">
        <f>Results!B816</f>
        <v>hsa-miR-3607-5p</v>
      </c>
      <c r="M820" s="79" t="e">
        <f>Results!F864</f>
        <v>#DIV/0!</v>
      </c>
      <c r="N820" s="79" t="e">
        <f>Results!G864</f>
        <v>#DIV/0!</v>
      </c>
    </row>
    <row r="821" customHeight="1" spans="10:14">
      <c r="J821" s="68"/>
      <c r="K821" s="39" t="str">
        <f>Results!C865</f>
        <v>D23</v>
      </c>
      <c r="L821" s="39" t="str">
        <f>Results!B817</f>
        <v>hsa-miR-3139</v>
      </c>
      <c r="M821" s="79" t="e">
        <f>Results!F865</f>
        <v>#DIV/0!</v>
      </c>
      <c r="N821" s="79" t="e">
        <f>Results!G865</f>
        <v>#DIV/0!</v>
      </c>
    </row>
    <row r="822" customHeight="1" spans="10:14">
      <c r="J822" s="68"/>
      <c r="K822" s="39" t="str">
        <f>Results!C866</f>
        <v>D24</v>
      </c>
      <c r="L822" s="39" t="str">
        <f>Results!B818</f>
        <v>hsa-miR-3607-3p</v>
      </c>
      <c r="M822" s="79" t="e">
        <f>Results!F866</f>
        <v>#DIV/0!</v>
      </c>
      <c r="N822" s="79" t="e">
        <f>Results!G866</f>
        <v>#DIV/0!</v>
      </c>
    </row>
    <row r="823" customHeight="1" spans="10:14">
      <c r="J823" s="68"/>
      <c r="K823" s="39" t="str">
        <f>Results!C867</f>
        <v>E01</v>
      </c>
      <c r="L823" s="39" t="str">
        <f>Results!B819</f>
        <v>hsa-miR-29b-1-5p</v>
      </c>
      <c r="M823" s="79" t="e">
        <f>Results!F867</f>
        <v>#DIV/0!</v>
      </c>
      <c r="N823" s="79" t="e">
        <f>Results!G867</f>
        <v>#DIV/0!</v>
      </c>
    </row>
    <row r="824" customHeight="1" spans="10:14">
      <c r="J824" s="68"/>
      <c r="K824" s="39" t="str">
        <f>Results!C868</f>
        <v>E02</v>
      </c>
      <c r="L824" s="39" t="str">
        <f>Results!B820</f>
        <v>hsa-miR-4304</v>
      </c>
      <c r="M824" s="79" t="e">
        <f>Results!F868</f>
        <v>#DIV/0!</v>
      </c>
      <c r="N824" s="79" t="e">
        <f>Results!G868</f>
        <v>#DIV/0!</v>
      </c>
    </row>
    <row r="825" customHeight="1" spans="10:14">
      <c r="J825" s="68"/>
      <c r="K825" s="39" t="str">
        <f>Results!C869</f>
        <v>E03</v>
      </c>
      <c r="L825" s="39" t="str">
        <f>Results!B821</f>
        <v>hsa-miR-29b-2-5p</v>
      </c>
      <c r="M825" s="79" t="e">
        <f>Results!F869</f>
        <v>#DIV/0!</v>
      </c>
      <c r="N825" s="79" t="e">
        <f>Results!G869</f>
        <v>#DIV/0!</v>
      </c>
    </row>
    <row r="826" customHeight="1" spans="10:14">
      <c r="J826" s="68"/>
      <c r="K826" s="39" t="str">
        <f>Results!C870</f>
        <v>E04</v>
      </c>
      <c r="L826" s="39" t="str">
        <f>Results!B822</f>
        <v>hsa-miR-4302</v>
      </c>
      <c r="M826" s="79" t="e">
        <f>Results!F870</f>
        <v>#DIV/0!</v>
      </c>
      <c r="N826" s="79" t="e">
        <f>Results!G870</f>
        <v>#DIV/0!</v>
      </c>
    </row>
    <row r="827" customHeight="1" spans="10:14">
      <c r="J827" s="68"/>
      <c r="K827" s="39" t="str">
        <f>Results!C871</f>
        <v>E05</v>
      </c>
      <c r="L827" s="39" t="str">
        <f>Results!B823</f>
        <v>hsa-miR-29c-5p</v>
      </c>
      <c r="M827" s="79" t="e">
        <f>Results!F871</f>
        <v>#DIV/0!</v>
      </c>
      <c r="N827" s="79" t="e">
        <f>Results!G871</f>
        <v>#DIV/0!</v>
      </c>
    </row>
    <row r="828" customHeight="1" spans="10:14">
      <c r="J828" s="68"/>
      <c r="K828" s="39" t="str">
        <f>Results!C872</f>
        <v>E06</v>
      </c>
      <c r="L828" s="39" t="str">
        <f>Results!B824</f>
        <v>hsa-miR-4303</v>
      </c>
      <c r="M828" s="79" t="e">
        <f>Results!F872</f>
        <v>#DIV/0!</v>
      </c>
      <c r="N828" s="79" t="e">
        <f>Results!G872</f>
        <v>#DIV/0!</v>
      </c>
    </row>
    <row r="829" customHeight="1" spans="10:14">
      <c r="J829" s="68"/>
      <c r="K829" s="39" t="str">
        <f>Results!C873</f>
        <v>E07</v>
      </c>
      <c r="L829" s="39" t="str">
        <f>Results!B825</f>
        <v>hsa-miR-30c-1-3p</v>
      </c>
      <c r="M829" s="79" t="e">
        <f>Results!F873</f>
        <v>#DIV/0!</v>
      </c>
      <c r="N829" s="79" t="e">
        <f>Results!G873</f>
        <v>#DIV/0!</v>
      </c>
    </row>
    <row r="830" customHeight="1" spans="10:14">
      <c r="J830" s="68"/>
      <c r="K830" s="39" t="str">
        <f>Results!C874</f>
        <v>E08</v>
      </c>
      <c r="L830" s="39" t="str">
        <f>Results!B826</f>
        <v>hsa-miR-4309</v>
      </c>
      <c r="M830" s="79" t="e">
        <f>Results!F874</f>
        <v>#DIV/0!</v>
      </c>
      <c r="N830" s="79" t="e">
        <f>Results!G874</f>
        <v>#DIV/0!</v>
      </c>
    </row>
    <row r="831" customHeight="1" spans="10:14">
      <c r="J831" s="68"/>
      <c r="K831" s="39" t="str">
        <f>Results!C875</f>
        <v>E09</v>
      </c>
      <c r="L831" s="39" t="str">
        <f>Results!B827</f>
        <v>hsa-miR-30c-2-3p</v>
      </c>
      <c r="M831" s="79" t="e">
        <f>Results!F875</f>
        <v>#DIV/0!</v>
      </c>
      <c r="N831" s="79" t="e">
        <f>Results!G875</f>
        <v>#DIV/0!</v>
      </c>
    </row>
    <row r="832" customHeight="1" spans="10:14">
      <c r="J832" s="68"/>
      <c r="K832" s="39" t="str">
        <f>Results!C876</f>
        <v>E10</v>
      </c>
      <c r="L832" s="39" t="str">
        <f>Results!B828</f>
        <v>hsa-miR-4308</v>
      </c>
      <c r="M832" s="79" t="e">
        <f>Results!F876</f>
        <v>#DIV/0!</v>
      </c>
      <c r="N832" s="79" t="e">
        <f>Results!G876</f>
        <v>#DIV/0!</v>
      </c>
    </row>
    <row r="833" customHeight="1" spans="10:14">
      <c r="J833" s="68"/>
      <c r="K833" s="39" t="str">
        <f>Results!C877</f>
        <v>E11</v>
      </c>
      <c r="L833" s="39" t="str">
        <f>Results!B829</f>
        <v>hsa-miR-30d-3p</v>
      </c>
      <c r="M833" s="79" t="e">
        <f>Results!F877</f>
        <v>#DIV/0!</v>
      </c>
      <c r="N833" s="79" t="e">
        <f>Results!G877</f>
        <v>#DIV/0!</v>
      </c>
    </row>
    <row r="834" customHeight="1" spans="10:14">
      <c r="J834" s="68"/>
      <c r="K834" s="39" t="str">
        <f>Results!C878</f>
        <v>E12</v>
      </c>
      <c r="L834" s="39" t="str">
        <f>Results!B830</f>
        <v>hsa-miR-4310</v>
      </c>
      <c r="M834" s="79" t="e">
        <f>Results!F878</f>
        <v>#DIV/0!</v>
      </c>
      <c r="N834" s="79" t="e">
        <f>Results!G878</f>
        <v>#DIV/0!</v>
      </c>
    </row>
    <row r="835" customHeight="1" spans="10:14">
      <c r="J835" s="68"/>
      <c r="K835" s="39" t="str">
        <f>Results!C879</f>
        <v>E13</v>
      </c>
      <c r="L835" s="39" t="str">
        <f>Results!B831</f>
        <v>hsa-miR-31-3p</v>
      </c>
      <c r="M835" s="79" t="e">
        <f>Results!F879</f>
        <v>#DIV/0!</v>
      </c>
      <c r="N835" s="79" t="e">
        <f>Results!G879</f>
        <v>#DIV/0!</v>
      </c>
    </row>
    <row r="836" customHeight="1" spans="10:14">
      <c r="J836" s="68"/>
      <c r="K836" s="39" t="str">
        <f>Results!C880</f>
        <v>E14</v>
      </c>
      <c r="L836" s="39" t="str">
        <f>Results!B832</f>
        <v>hsa-miR-4313</v>
      </c>
      <c r="M836" s="79" t="e">
        <f>Results!F880</f>
        <v>#DIV/0!</v>
      </c>
      <c r="N836" s="79" t="e">
        <f>Results!G880</f>
        <v>#DIV/0!</v>
      </c>
    </row>
    <row r="837" customHeight="1" spans="10:14">
      <c r="J837" s="68"/>
      <c r="K837" s="39" t="str">
        <f>Results!C881</f>
        <v>E15</v>
      </c>
      <c r="L837" s="39" t="str">
        <f>Results!B833</f>
        <v>hsa-miR-32-3p</v>
      </c>
      <c r="M837" s="79" t="e">
        <f>Results!F881</f>
        <v>#DIV/0!</v>
      </c>
      <c r="N837" s="79" t="e">
        <f>Results!G881</f>
        <v>#DIV/0!</v>
      </c>
    </row>
    <row r="838" customHeight="1" spans="10:14">
      <c r="J838" s="68"/>
      <c r="K838" s="39" t="str">
        <f>Results!C882</f>
        <v>E16</v>
      </c>
      <c r="L838" s="39" t="str">
        <f>Results!B834</f>
        <v>hsa-miR-4314</v>
      </c>
      <c r="M838" s="79" t="e">
        <f>Results!F882</f>
        <v>#DIV/0!</v>
      </c>
      <c r="N838" s="79" t="e">
        <f>Results!G882</f>
        <v>#DIV/0!</v>
      </c>
    </row>
    <row r="839" customHeight="1" spans="10:14">
      <c r="J839" s="68"/>
      <c r="K839" s="39" t="str">
        <f>Results!C883</f>
        <v>E17</v>
      </c>
      <c r="L839" s="39" t="str">
        <f>Results!B835</f>
        <v>hsa-miR-335-3p</v>
      </c>
      <c r="M839" s="79" t="e">
        <f>Results!F883</f>
        <v>#DIV/0!</v>
      </c>
      <c r="N839" s="79" t="e">
        <f>Results!G883</f>
        <v>#DIV/0!</v>
      </c>
    </row>
    <row r="840" customHeight="1" spans="10:14">
      <c r="J840" s="68"/>
      <c r="K840" s="39" t="str">
        <f>Results!C884</f>
        <v>E18</v>
      </c>
      <c r="L840" s="39" t="str">
        <f>Results!B836</f>
        <v>hsa-miR-4317</v>
      </c>
      <c r="M840" s="79" t="e">
        <f>Results!F884</f>
        <v>#DIV/0!</v>
      </c>
      <c r="N840" s="79" t="e">
        <f>Results!G884</f>
        <v>#DIV/0!</v>
      </c>
    </row>
    <row r="841" customHeight="1" spans="10:14">
      <c r="J841" s="68"/>
      <c r="K841" s="39" t="str">
        <f>Results!C885</f>
        <v>E19</v>
      </c>
      <c r="L841" s="39" t="str">
        <f>Results!B837</f>
        <v>hsa-miR-33a-3p</v>
      </c>
      <c r="M841" s="79" t="e">
        <f>Results!F885</f>
        <v>#DIV/0!</v>
      </c>
      <c r="N841" s="79" t="e">
        <f>Results!G885</f>
        <v>#DIV/0!</v>
      </c>
    </row>
    <row r="842" customHeight="1" spans="10:14">
      <c r="J842" s="68"/>
      <c r="K842" s="39" t="str">
        <f>Results!C886</f>
        <v>E20</v>
      </c>
      <c r="L842" s="39" t="str">
        <f>Results!B838</f>
        <v>hsa-miR-4321</v>
      </c>
      <c r="M842" s="79" t="e">
        <f>Results!F886</f>
        <v>#DIV/0!</v>
      </c>
      <c r="N842" s="79" t="e">
        <f>Results!G886</f>
        <v>#DIV/0!</v>
      </c>
    </row>
    <row r="843" customHeight="1" spans="10:14">
      <c r="J843" s="68"/>
      <c r="K843" s="39" t="str">
        <f>Results!C887</f>
        <v>E21</v>
      </c>
      <c r="L843" s="39" t="str">
        <f>Results!B839</f>
        <v>hsa-miR-340-3p</v>
      </c>
      <c r="M843" s="79" t="e">
        <f>Results!F887</f>
        <v>#DIV/0!</v>
      </c>
      <c r="N843" s="79" t="e">
        <f>Results!G887</f>
        <v>#DIV/0!</v>
      </c>
    </row>
    <row r="844" customHeight="1" spans="10:14">
      <c r="J844" s="68"/>
      <c r="K844" s="39" t="str">
        <f>Results!C888</f>
        <v>E22</v>
      </c>
      <c r="L844" s="39" t="str">
        <f>Results!B840</f>
        <v>hsa-miR-4323</v>
      </c>
      <c r="M844" s="79" t="e">
        <f>Results!F888</f>
        <v>#DIV/0!</v>
      </c>
      <c r="N844" s="79" t="e">
        <f>Results!G888</f>
        <v>#DIV/0!</v>
      </c>
    </row>
    <row r="845" customHeight="1" spans="10:14">
      <c r="J845" s="68"/>
      <c r="K845" s="39" t="str">
        <f>Results!C889</f>
        <v>E23</v>
      </c>
      <c r="L845" s="39" t="str">
        <f>Results!B841</f>
        <v>hsa-miR-34b-5p</v>
      </c>
      <c r="M845" s="79" t="e">
        <f>Results!F889</f>
        <v>#DIV/0!</v>
      </c>
      <c r="N845" s="79" t="e">
        <f>Results!G889</f>
        <v>#DIV/0!</v>
      </c>
    </row>
    <row r="846" customHeight="1" spans="10:14">
      <c r="J846" s="68"/>
      <c r="K846" s="39" t="str">
        <f>Results!C890</f>
        <v>E24</v>
      </c>
      <c r="L846" s="39" t="str">
        <f>Results!B842</f>
        <v>hsa-miR-4324</v>
      </c>
      <c r="M846" s="79" t="e">
        <f>Results!F890</f>
        <v>#DIV/0!</v>
      </c>
      <c r="N846" s="79" t="e">
        <f>Results!G890</f>
        <v>#DIV/0!</v>
      </c>
    </row>
    <row r="847" customHeight="1" spans="10:14">
      <c r="J847" s="68"/>
      <c r="K847" s="39" t="str">
        <f>Results!C891</f>
        <v>F01</v>
      </c>
      <c r="L847" s="39" t="str">
        <f>Results!B843</f>
        <v>hsa-miR-548t-5p</v>
      </c>
      <c r="M847" s="79" t="e">
        <f>Results!F891</f>
        <v>#DIV/0!</v>
      </c>
      <c r="N847" s="79" t="e">
        <f>Results!G891</f>
        <v>#DIV/0!</v>
      </c>
    </row>
    <row r="848" customHeight="1" spans="10:14">
      <c r="J848" s="68"/>
      <c r="K848" s="39" t="str">
        <f>Results!C892</f>
        <v>F02</v>
      </c>
      <c r="L848" s="39" t="str">
        <f>Results!B844</f>
        <v>hsa-miR-3609</v>
      </c>
      <c r="M848" s="79" t="e">
        <f>Results!F892</f>
        <v>#DIV/0!</v>
      </c>
      <c r="N848" s="79" t="e">
        <f>Results!G892</f>
        <v>#DIV/0!</v>
      </c>
    </row>
    <row r="849" customHeight="1" spans="10:14">
      <c r="J849" s="68"/>
      <c r="K849" s="39" t="str">
        <f>Results!C893</f>
        <v>F03</v>
      </c>
      <c r="L849" s="39" t="str">
        <f>Results!B845</f>
        <v>hsa-miR-3141</v>
      </c>
      <c r="M849" s="79" t="e">
        <f>Results!F893</f>
        <v>#DIV/0!</v>
      </c>
      <c r="N849" s="79" t="e">
        <f>Results!G893</f>
        <v>#DIV/0!</v>
      </c>
    </row>
    <row r="850" customHeight="1" spans="10:14">
      <c r="J850" s="68"/>
      <c r="K850" s="39" t="str">
        <f>Results!C894</f>
        <v>F04</v>
      </c>
      <c r="L850" s="39" t="str">
        <f>Results!B846</f>
        <v>hsa-miR-3610</v>
      </c>
      <c r="M850" s="79" t="e">
        <f>Results!F894</f>
        <v>#DIV/0!</v>
      </c>
      <c r="N850" s="79" t="e">
        <f>Results!G894</f>
        <v>#DIV/0!</v>
      </c>
    </row>
    <row r="851" customHeight="1" spans="10:14">
      <c r="J851" s="68"/>
      <c r="K851" s="39" t="str">
        <f>Results!C895</f>
        <v>F05</v>
      </c>
      <c r="L851" s="39" t="str">
        <f>Results!B847</f>
        <v>hsa-miR-3143</v>
      </c>
      <c r="M851" s="79" t="e">
        <f>Results!F895</f>
        <v>#DIV/0!</v>
      </c>
      <c r="N851" s="79" t="e">
        <f>Results!G895</f>
        <v>#DIV/0!</v>
      </c>
    </row>
    <row r="852" customHeight="1" spans="10:14">
      <c r="J852" s="68"/>
      <c r="K852" s="39" t="str">
        <f>Results!C896</f>
        <v>F06</v>
      </c>
      <c r="L852" s="39" t="str">
        <f>Results!B848</f>
        <v>hsa-miR-3611</v>
      </c>
      <c r="M852" s="79" t="e">
        <f>Results!F896</f>
        <v>#DIV/0!</v>
      </c>
      <c r="N852" s="79" t="e">
        <f>Results!G896</f>
        <v>#DIV/0!</v>
      </c>
    </row>
    <row r="853" customHeight="1" spans="10:14">
      <c r="J853" s="68"/>
      <c r="K853" s="39" t="str">
        <f>Results!C897</f>
        <v>F07</v>
      </c>
      <c r="L853" s="39" t="str">
        <f>Results!B849</f>
        <v>hsa-miR-548u</v>
      </c>
      <c r="M853" s="79" t="e">
        <f>Results!F897</f>
        <v>#DIV/0!</v>
      </c>
      <c r="N853" s="79" t="e">
        <f>Results!G897</f>
        <v>#DIV/0!</v>
      </c>
    </row>
    <row r="854" customHeight="1" spans="10:14">
      <c r="J854" s="68"/>
      <c r="K854" s="39" t="str">
        <f>Results!C898</f>
        <v>F08</v>
      </c>
      <c r="L854" s="39" t="str">
        <f>Results!B850</f>
        <v>hsa-miR-3612</v>
      </c>
      <c r="M854" s="79" t="e">
        <f>Results!F898</f>
        <v>#DIV/0!</v>
      </c>
      <c r="N854" s="79" t="e">
        <f>Results!G898</f>
        <v>#DIV/0!</v>
      </c>
    </row>
    <row r="855" customHeight="1" spans="10:14">
      <c r="J855" s="68"/>
      <c r="K855" s="39" t="str">
        <f>Results!C899</f>
        <v>F09</v>
      </c>
      <c r="L855" s="39" t="str">
        <f>Results!B851</f>
        <v>hsa-miR-3146</v>
      </c>
      <c r="M855" s="79" t="e">
        <f>Results!F899</f>
        <v>#DIV/0!</v>
      </c>
      <c r="N855" s="79" t="e">
        <f>Results!G899</f>
        <v>#DIV/0!</v>
      </c>
    </row>
    <row r="856" customHeight="1" spans="10:14">
      <c r="J856" s="68"/>
      <c r="K856" s="39" t="str">
        <f>Results!C900</f>
        <v>F10</v>
      </c>
      <c r="L856" s="39" t="str">
        <f>Results!B852</f>
        <v>hsa-miR-3613-5p</v>
      </c>
      <c r="M856" s="79" t="e">
        <f>Results!F900</f>
        <v>#DIV/0!</v>
      </c>
      <c r="N856" s="79" t="e">
        <f>Results!G900</f>
        <v>#DIV/0!</v>
      </c>
    </row>
    <row r="857" customHeight="1" spans="10:14">
      <c r="J857" s="68"/>
      <c r="K857" s="39" t="str">
        <f>Results!C901</f>
        <v>F11</v>
      </c>
      <c r="L857" s="39" t="str">
        <f>Results!B853</f>
        <v>hsa-miR-3147</v>
      </c>
      <c r="M857" s="79" t="e">
        <f>Results!F901</f>
        <v>#DIV/0!</v>
      </c>
      <c r="N857" s="79" t="e">
        <f>Results!G901</f>
        <v>#DIV/0!</v>
      </c>
    </row>
    <row r="858" customHeight="1" spans="10:14">
      <c r="J858" s="68"/>
      <c r="K858" s="39" t="str">
        <f>Results!C902</f>
        <v>F12</v>
      </c>
      <c r="L858" s="39" t="str">
        <f>Results!B854</f>
        <v>hsa-miR-3613-3p</v>
      </c>
      <c r="M858" s="79" t="e">
        <f>Results!F902</f>
        <v>#DIV/0!</v>
      </c>
      <c r="N858" s="79" t="e">
        <f>Results!G902</f>
        <v>#DIV/0!</v>
      </c>
    </row>
    <row r="859" customHeight="1" spans="10:14">
      <c r="J859" s="68"/>
      <c r="K859" s="39" t="str">
        <f>Results!C903</f>
        <v>F13</v>
      </c>
      <c r="L859" s="39" t="str">
        <f>Results!B855</f>
        <v>hsa-miR-3148</v>
      </c>
      <c r="M859" s="79" t="e">
        <f>Results!F903</f>
        <v>#DIV/0!</v>
      </c>
      <c r="N859" s="79" t="e">
        <f>Results!G903</f>
        <v>#DIV/0!</v>
      </c>
    </row>
    <row r="860" customHeight="1" spans="10:14">
      <c r="J860" s="68"/>
      <c r="K860" s="39" t="str">
        <f>Results!C904</f>
        <v>F14</v>
      </c>
      <c r="L860" s="39" t="str">
        <f>Results!B856</f>
        <v>hsa-miR-3614-3p</v>
      </c>
      <c r="M860" s="79" t="e">
        <f>Results!F904</f>
        <v>#DIV/0!</v>
      </c>
      <c r="N860" s="79" t="e">
        <f>Results!G904</f>
        <v>#DIV/0!</v>
      </c>
    </row>
    <row r="861" customHeight="1" spans="10:14">
      <c r="J861" s="68"/>
      <c r="K861" s="39" t="str">
        <f>Results!C905</f>
        <v>F15</v>
      </c>
      <c r="L861" s="39" t="str">
        <f>Results!B857</f>
        <v>hsa-miR-3149</v>
      </c>
      <c r="M861" s="79" t="e">
        <f>Results!F905</f>
        <v>#DIV/0!</v>
      </c>
      <c r="N861" s="79" t="e">
        <f>Results!G905</f>
        <v>#DIV/0!</v>
      </c>
    </row>
    <row r="862" customHeight="1" spans="10:14">
      <c r="J862" s="68"/>
      <c r="K862" s="39" t="str">
        <f>Results!C906</f>
        <v>F16</v>
      </c>
      <c r="L862" s="39" t="str">
        <f>Results!B858</f>
        <v>hsa-miR-3615</v>
      </c>
      <c r="M862" s="79" t="e">
        <f>Results!F906</f>
        <v>#DIV/0!</v>
      </c>
      <c r="N862" s="79" t="e">
        <f>Results!G906</f>
        <v>#DIV/0!</v>
      </c>
    </row>
    <row r="863" customHeight="1" spans="10:14">
      <c r="J863" s="68"/>
      <c r="K863" s="39" t="str">
        <f>Results!C907</f>
        <v>F17</v>
      </c>
      <c r="L863" s="39" t="str">
        <f>Results!B859</f>
        <v>hsa-miR-3150a-3p</v>
      </c>
      <c r="M863" s="79" t="e">
        <f>Results!F907</f>
        <v>#DIV/0!</v>
      </c>
      <c r="N863" s="79" t="e">
        <f>Results!G907</f>
        <v>#DIV/0!</v>
      </c>
    </row>
    <row r="864" customHeight="1" spans="10:14">
      <c r="J864" s="68"/>
      <c r="K864" s="39" t="str">
        <f>Results!C908</f>
        <v>F18</v>
      </c>
      <c r="L864" s="39" t="str">
        <f>Results!B860</f>
        <v>hsa-miR-3616-5p</v>
      </c>
      <c r="M864" s="79" t="e">
        <f>Results!F908</f>
        <v>#DIV/0!</v>
      </c>
      <c r="N864" s="79" t="e">
        <f>Results!G908</f>
        <v>#DIV/0!</v>
      </c>
    </row>
    <row r="865" customHeight="1" spans="10:14">
      <c r="J865" s="68"/>
      <c r="K865" s="39" t="str">
        <f>Results!C909</f>
        <v>F19</v>
      </c>
      <c r="L865" s="39" t="str">
        <f>Results!B861</f>
        <v>hsa-miR-3153</v>
      </c>
      <c r="M865" s="79" t="e">
        <f>Results!F909</f>
        <v>#DIV/0!</v>
      </c>
      <c r="N865" s="79" t="e">
        <f>Results!G909</f>
        <v>#DIV/0!</v>
      </c>
    </row>
    <row r="866" customHeight="1" spans="10:14">
      <c r="J866" s="68"/>
      <c r="K866" s="39" t="str">
        <f>Results!C910</f>
        <v>F20</v>
      </c>
      <c r="L866" s="39" t="str">
        <f>Results!B862</f>
        <v>hsa-miR-3617</v>
      </c>
      <c r="M866" s="79" t="e">
        <f>Results!F910</f>
        <v>#DIV/0!</v>
      </c>
      <c r="N866" s="79" t="e">
        <f>Results!G910</f>
        <v>#DIV/0!</v>
      </c>
    </row>
    <row r="867" customHeight="1" spans="10:14">
      <c r="J867" s="68"/>
      <c r="K867" s="39" t="str">
        <f>Results!C911</f>
        <v>F21</v>
      </c>
      <c r="L867" s="39" t="str">
        <f>Results!B863</f>
        <v>hsa-miR-3074-3p</v>
      </c>
      <c r="M867" s="79" t="e">
        <f>Results!F911</f>
        <v>#DIV/0!</v>
      </c>
      <c r="N867" s="79" t="e">
        <f>Results!G911</f>
        <v>#DIV/0!</v>
      </c>
    </row>
    <row r="868" customHeight="1" spans="10:14">
      <c r="J868" s="68"/>
      <c r="K868" s="39" t="str">
        <f>Results!C912</f>
        <v>F22</v>
      </c>
      <c r="L868" s="39" t="str">
        <f>Results!B864</f>
        <v>hsa-miR-3618</v>
      </c>
      <c r="M868" s="79" t="e">
        <f>Results!F912</f>
        <v>#DIV/0!</v>
      </c>
      <c r="N868" s="79" t="e">
        <f>Results!G912</f>
        <v>#DIV/0!</v>
      </c>
    </row>
    <row r="869" customHeight="1" spans="10:14">
      <c r="J869" s="68"/>
      <c r="K869" s="39" t="str">
        <f>Results!C913</f>
        <v>F23</v>
      </c>
      <c r="L869" s="39" t="str">
        <f>Results!B865</f>
        <v>hsa-miR-3154</v>
      </c>
      <c r="M869" s="79" t="e">
        <f>Results!F913</f>
        <v>#DIV/0!</v>
      </c>
      <c r="N869" s="79" t="e">
        <f>Results!G913</f>
        <v>#DIV/0!</v>
      </c>
    </row>
    <row r="870" customHeight="1" spans="10:14">
      <c r="J870" s="68"/>
      <c r="K870" s="39" t="str">
        <f>Results!C914</f>
        <v>F24</v>
      </c>
      <c r="L870" s="39" t="str">
        <f>Results!B866</f>
        <v>hsa-miR-3619-5p</v>
      </c>
      <c r="M870" s="79" t="e">
        <f>Results!F914</f>
        <v>#DIV/0!</v>
      </c>
      <c r="N870" s="79" t="e">
        <f>Results!G914</f>
        <v>#DIV/0!</v>
      </c>
    </row>
    <row r="871" customHeight="1" spans="10:14">
      <c r="J871" s="68"/>
      <c r="K871" s="39" t="str">
        <f>Results!C915</f>
        <v>G01</v>
      </c>
      <c r="L871" s="39" t="str">
        <f>Results!B867</f>
        <v>hsa-miR-367-5p</v>
      </c>
      <c r="M871" s="79" t="e">
        <f>Results!F915</f>
        <v>#DIV/0!</v>
      </c>
      <c r="N871" s="79" t="e">
        <f>Results!G915</f>
        <v>#DIV/0!</v>
      </c>
    </row>
    <row r="872" customHeight="1" spans="10:14">
      <c r="J872" s="68"/>
      <c r="K872" s="39" t="str">
        <f>Results!C916</f>
        <v>G02</v>
      </c>
      <c r="L872" s="39" t="str">
        <f>Results!B868</f>
        <v>hsa-miR-4258</v>
      </c>
      <c r="M872" s="79" t="e">
        <f>Results!F916</f>
        <v>#DIV/0!</v>
      </c>
      <c r="N872" s="79" t="e">
        <f>Results!G916</f>
        <v>#DIV/0!</v>
      </c>
    </row>
    <row r="873" customHeight="1" spans="10:14">
      <c r="J873" s="68"/>
      <c r="K873" s="39" t="str">
        <f>Results!C917</f>
        <v>G03</v>
      </c>
      <c r="L873" s="39" t="str">
        <f>Results!B869</f>
        <v>hsa-miR-374b-3p</v>
      </c>
      <c r="M873" s="79" t="e">
        <f>Results!F917</f>
        <v>#DIV/0!</v>
      </c>
      <c r="N873" s="79" t="e">
        <f>Results!G917</f>
        <v>#DIV/0!</v>
      </c>
    </row>
    <row r="874" customHeight="1" spans="10:14">
      <c r="J874" s="68"/>
      <c r="K874" s="39" t="str">
        <f>Results!C918</f>
        <v>G04</v>
      </c>
      <c r="L874" s="39" t="str">
        <f>Results!B870</f>
        <v>hsa-miR-4251</v>
      </c>
      <c r="M874" s="79" t="e">
        <f>Results!F918</f>
        <v>#DIV/0!</v>
      </c>
      <c r="N874" s="79" t="e">
        <f>Results!G918</f>
        <v>#DIV/0!</v>
      </c>
    </row>
    <row r="875" customHeight="1" spans="10:14">
      <c r="J875" s="68"/>
      <c r="K875" s="39" t="str">
        <f>Results!C919</f>
        <v>G05</v>
      </c>
      <c r="L875" s="39" t="str">
        <f>Results!B871</f>
        <v>hsa-miR-378a-5p</v>
      </c>
      <c r="M875" s="79" t="e">
        <f>Results!F919</f>
        <v>#DIV/0!</v>
      </c>
      <c r="N875" s="79" t="e">
        <f>Results!G919</f>
        <v>#DIV/0!</v>
      </c>
    </row>
    <row r="876" customHeight="1" spans="10:14">
      <c r="J876" s="68"/>
      <c r="K876" s="39" t="str">
        <f>Results!C920</f>
        <v>G06</v>
      </c>
      <c r="L876" s="39" t="str">
        <f>Results!B872</f>
        <v>hsa-miR-4252</v>
      </c>
      <c r="M876" s="79" t="e">
        <f>Results!F920</f>
        <v>#DIV/0!</v>
      </c>
      <c r="N876" s="79" t="e">
        <f>Results!G920</f>
        <v>#DIV/0!</v>
      </c>
    </row>
    <row r="877" customHeight="1" spans="10:14">
      <c r="J877" s="68"/>
      <c r="K877" s="39" t="str">
        <f>Results!C921</f>
        <v>G07</v>
      </c>
      <c r="L877" s="39" t="str">
        <f>Results!B873</f>
        <v>hsa-miR-424-3p</v>
      </c>
      <c r="M877" s="79" t="e">
        <f>Results!F921</f>
        <v>#DIV/0!</v>
      </c>
      <c r="N877" s="79" t="e">
        <f>Results!G921</f>
        <v>#DIV/0!</v>
      </c>
    </row>
    <row r="878" customHeight="1" spans="10:14">
      <c r="J878" s="68"/>
      <c r="K878" s="39" t="str">
        <f>Results!C922</f>
        <v>G08</v>
      </c>
      <c r="L878" s="39" t="str">
        <f>Results!B874</f>
        <v>hsa-miR-4261</v>
      </c>
      <c r="M878" s="79" t="e">
        <f>Results!F922</f>
        <v>#DIV/0!</v>
      </c>
      <c r="N878" s="79" t="e">
        <f>Results!G922</f>
        <v>#DIV/0!</v>
      </c>
    </row>
    <row r="879" customHeight="1" spans="10:14">
      <c r="J879" s="68"/>
      <c r="K879" s="39" t="str">
        <f>Results!C923</f>
        <v>G09</v>
      </c>
      <c r="L879" s="39" t="str">
        <f>Results!B875</f>
        <v>hsa-miR-454-5p</v>
      </c>
      <c r="M879" s="79" t="e">
        <f>Results!F923</f>
        <v>#DIV/0!</v>
      </c>
      <c r="N879" s="79" t="e">
        <f>Results!G923</f>
        <v>#DIV/0!</v>
      </c>
    </row>
    <row r="880" customHeight="1" spans="10:14">
      <c r="J880" s="68"/>
      <c r="K880" s="39" t="str">
        <f>Results!C924</f>
        <v>G10</v>
      </c>
      <c r="L880" s="39" t="str">
        <f>Results!B876</f>
        <v>hsa-miR-4265</v>
      </c>
      <c r="M880" s="79" t="e">
        <f>Results!F924</f>
        <v>#DIV/0!</v>
      </c>
      <c r="N880" s="79" t="e">
        <f>Results!G924</f>
        <v>#DIV/0!</v>
      </c>
    </row>
    <row r="881" customHeight="1" spans="10:14">
      <c r="J881" s="68"/>
      <c r="K881" s="39" t="str">
        <f>Results!C925</f>
        <v>G11</v>
      </c>
      <c r="L881" s="39" t="str">
        <f>Results!B877</f>
        <v>hsa-miR-497-3p</v>
      </c>
      <c r="M881" s="79" t="e">
        <f>Results!F925</f>
        <v>#DIV/0!</v>
      </c>
      <c r="N881" s="79" t="e">
        <f>Results!G925</f>
        <v>#DIV/0!</v>
      </c>
    </row>
    <row r="882" customHeight="1" spans="10:14">
      <c r="J882" s="68"/>
      <c r="K882" s="39" t="str">
        <f>Results!C926</f>
        <v>G12</v>
      </c>
      <c r="L882" s="39" t="str">
        <f>Results!B878</f>
        <v>hsa-miR-4267</v>
      </c>
      <c r="M882" s="79" t="e">
        <f>Results!F926</f>
        <v>#DIV/0!</v>
      </c>
      <c r="N882" s="79" t="e">
        <f>Results!G926</f>
        <v>#DIV/0!</v>
      </c>
    </row>
    <row r="883" customHeight="1" spans="10:14">
      <c r="J883" s="68"/>
      <c r="K883" s="39" t="str">
        <f>Results!C927</f>
        <v>G13</v>
      </c>
      <c r="L883" s="39" t="str">
        <f>Results!B879</f>
        <v>hsa-miR-500a-3p</v>
      </c>
      <c r="M883" s="79" t="e">
        <f>Results!F927</f>
        <v>#DIV/0!</v>
      </c>
      <c r="N883" s="79" t="e">
        <f>Results!G927</f>
        <v>#DIV/0!</v>
      </c>
    </row>
    <row r="884" customHeight="1" spans="10:14">
      <c r="J884" s="68"/>
      <c r="K884" s="39" t="str">
        <f>Results!C928</f>
        <v>G14</v>
      </c>
      <c r="L884" s="39" t="str">
        <f>Results!B880</f>
        <v>hsa-miR-4262</v>
      </c>
      <c r="M884" s="79" t="e">
        <f>Results!F928</f>
        <v>#DIV/0!</v>
      </c>
      <c r="N884" s="79" t="e">
        <f>Results!G928</f>
        <v>#DIV/0!</v>
      </c>
    </row>
    <row r="885" customHeight="1" spans="10:14">
      <c r="J885" s="68"/>
      <c r="K885" s="39" t="str">
        <f>Results!C929</f>
        <v>G15</v>
      </c>
      <c r="L885" s="39" t="str">
        <f>Results!B881</f>
        <v>hsa-miR-505-5p</v>
      </c>
      <c r="M885" s="79" t="e">
        <f>Results!F929</f>
        <v>#DIV/0!</v>
      </c>
      <c r="N885" s="79" t="e">
        <f>Results!G929</f>
        <v>#DIV/0!</v>
      </c>
    </row>
    <row r="886" customHeight="1" spans="10:14">
      <c r="J886" s="68"/>
      <c r="K886" s="39" t="str">
        <f>Results!C930</f>
        <v>G16</v>
      </c>
      <c r="L886" s="39" t="str">
        <f>Results!B882</f>
        <v>hsa-miR-2355-5p</v>
      </c>
      <c r="M886" s="79" t="e">
        <f>Results!F930</f>
        <v>#DIV/0!</v>
      </c>
      <c r="N886" s="79" t="e">
        <f>Results!G930</f>
        <v>#DIV/0!</v>
      </c>
    </row>
    <row r="887" customHeight="1" spans="10:14">
      <c r="J887" s="68"/>
      <c r="K887" s="39" t="str">
        <f>Results!C931</f>
        <v>G17</v>
      </c>
      <c r="L887" s="39" t="str">
        <f>Results!B883</f>
        <v>hsa-miR-517-5p</v>
      </c>
      <c r="M887" s="79" t="e">
        <f>Results!F931</f>
        <v>#DIV/0!</v>
      </c>
      <c r="N887" s="79" t="e">
        <f>Results!G931</f>
        <v>#DIV/0!</v>
      </c>
    </row>
    <row r="888" customHeight="1" spans="10:14">
      <c r="J888" s="68"/>
      <c r="K888" s="39" t="str">
        <f>Results!C932</f>
        <v>G18</v>
      </c>
      <c r="L888" s="39" t="str">
        <f>Results!B884</f>
        <v>hsa-miR-4269</v>
      </c>
      <c r="M888" s="79" t="e">
        <f>Results!F932</f>
        <v>#DIV/0!</v>
      </c>
      <c r="N888" s="79" t="e">
        <f>Results!G932</f>
        <v>#DIV/0!</v>
      </c>
    </row>
    <row r="889" customHeight="1" spans="10:14">
      <c r="J889" s="68"/>
      <c r="K889" s="39" t="str">
        <f>Results!C933</f>
        <v>G19</v>
      </c>
      <c r="L889" s="39" t="str">
        <f>Results!B885</f>
        <v>hsa-miR-518c-5p</v>
      </c>
      <c r="M889" s="79" t="e">
        <f>Results!F933</f>
        <v>#DIV/0!</v>
      </c>
      <c r="N889" s="79" t="e">
        <f>Results!G933</f>
        <v>#DIV/0!</v>
      </c>
    </row>
    <row r="890" customHeight="1" spans="10:14">
      <c r="J890" s="68"/>
      <c r="K890" s="39" t="str">
        <f>Results!C934</f>
        <v>G20</v>
      </c>
      <c r="L890" s="39" t="str">
        <f>Results!B886</f>
        <v>hsa-miR-4264</v>
      </c>
      <c r="M890" s="79" t="e">
        <f>Results!F934</f>
        <v>#DIV/0!</v>
      </c>
      <c r="N890" s="79" t="e">
        <f>Results!G934</f>
        <v>#DIV/0!</v>
      </c>
    </row>
    <row r="891" customHeight="1" spans="10:14">
      <c r="J891" s="68"/>
      <c r="K891" s="39" t="str">
        <f>Results!C935</f>
        <v>G21</v>
      </c>
      <c r="L891" s="39" t="str">
        <f>Results!B887</f>
        <v>hsa-miR-518f-5p</v>
      </c>
      <c r="M891" s="79" t="e">
        <f>Results!F935</f>
        <v>#DIV/0!</v>
      </c>
      <c r="N891" s="79" t="e">
        <f>Results!G935</f>
        <v>#DIV/0!</v>
      </c>
    </row>
    <row r="892" customHeight="1" spans="10:14">
      <c r="J892" s="68"/>
      <c r="K892" s="39" t="str">
        <f>Results!C936</f>
        <v>G22</v>
      </c>
      <c r="L892" s="39" t="str">
        <f>Results!B888</f>
        <v>hsa-miR-4270</v>
      </c>
      <c r="M892" s="79" t="e">
        <f>Results!F936</f>
        <v>#DIV/0!</v>
      </c>
      <c r="N892" s="79" t="e">
        <f>Results!G936</f>
        <v>#DIV/0!</v>
      </c>
    </row>
    <row r="893" customHeight="1" spans="10:14">
      <c r="J893" s="68"/>
      <c r="K893" s="39" t="str">
        <f>Results!C937</f>
        <v>G23</v>
      </c>
      <c r="L893" s="39" t="str">
        <f>Results!B889</f>
        <v>hsa-miR-519e-5p</v>
      </c>
      <c r="M893" s="79" t="e">
        <f>Results!F937</f>
        <v>#DIV/0!</v>
      </c>
      <c r="N893" s="79" t="e">
        <f>Results!G937</f>
        <v>#DIV/0!</v>
      </c>
    </row>
    <row r="894" customHeight="1" spans="10:14">
      <c r="J894" s="68"/>
      <c r="K894" s="39" t="str">
        <f>Results!C938</f>
        <v>G24</v>
      </c>
      <c r="L894" s="39" t="str">
        <f>Results!B890</f>
        <v>hsa-miR-4274</v>
      </c>
      <c r="M894" s="79" t="e">
        <f>Results!F938</f>
        <v>#DIV/0!</v>
      </c>
      <c r="N894" s="79" t="e">
        <f>Results!G938</f>
        <v>#DIV/0!</v>
      </c>
    </row>
    <row r="895" customHeight="1" spans="10:14">
      <c r="J895" s="68"/>
      <c r="K895" s="39" t="str">
        <f>Results!C939</f>
        <v>H01</v>
      </c>
      <c r="L895" s="39" t="str">
        <f>Results!B891</f>
        <v>hsa-miR-3157-5p</v>
      </c>
      <c r="M895" s="79" t="e">
        <f>Results!F939</f>
        <v>#DIV/0!</v>
      </c>
      <c r="N895" s="79" t="e">
        <f>Results!G939</f>
        <v>#DIV/0!</v>
      </c>
    </row>
    <row r="896" customHeight="1" spans="10:14">
      <c r="J896" s="68"/>
      <c r="K896" s="39" t="str">
        <f>Results!C940</f>
        <v>H02</v>
      </c>
      <c r="L896" s="39" t="str">
        <f>Results!B892</f>
        <v>hsa-miR-23c</v>
      </c>
      <c r="M896" s="79" t="e">
        <f>Results!F940</f>
        <v>#DIV/0!</v>
      </c>
      <c r="N896" s="79" t="e">
        <f>Results!G940</f>
        <v>#DIV/0!</v>
      </c>
    </row>
    <row r="897" customHeight="1" spans="10:14">
      <c r="J897" s="68"/>
      <c r="K897" s="39" t="str">
        <f>Results!C941</f>
        <v>H03</v>
      </c>
      <c r="L897" s="39" t="str">
        <f>Results!B893</f>
        <v>hsa-miR-3159</v>
      </c>
      <c r="M897" s="79" t="e">
        <f>Results!F941</f>
        <v>#DIV/0!</v>
      </c>
      <c r="N897" s="79" t="e">
        <f>Results!G941</f>
        <v>#DIV/0!</v>
      </c>
    </row>
    <row r="898" customHeight="1" spans="10:14">
      <c r="J898" s="68"/>
      <c r="K898" s="39" t="str">
        <f>Results!C942</f>
        <v>H04</v>
      </c>
      <c r="L898" s="39" t="str">
        <f>Results!B894</f>
        <v>hsa-miR-3620</v>
      </c>
      <c r="M898" s="79" t="e">
        <f>Results!F942</f>
        <v>#DIV/0!</v>
      </c>
      <c r="N898" s="79" t="e">
        <f>Results!G942</f>
        <v>#DIV/0!</v>
      </c>
    </row>
    <row r="899" customHeight="1" spans="10:14">
      <c r="J899" s="68"/>
      <c r="K899" s="39" t="str">
        <f>Results!C943</f>
        <v>H05</v>
      </c>
      <c r="L899" s="39" t="str">
        <f>Results!B895</f>
        <v>hsa-miR-3160-3p</v>
      </c>
      <c r="M899" s="79" t="e">
        <f>Results!F943</f>
        <v>#DIV/0!</v>
      </c>
      <c r="N899" s="79" t="e">
        <f>Results!G943</f>
        <v>#DIV/0!</v>
      </c>
    </row>
    <row r="900" customHeight="1" spans="10:14">
      <c r="J900" s="68"/>
      <c r="K900" s="39" t="str">
        <f>Results!C944</f>
        <v>H06</v>
      </c>
      <c r="L900" s="39" t="str">
        <f>Results!B896</f>
        <v>hsa-miR-3621</v>
      </c>
      <c r="M900" s="79" t="e">
        <f>Results!F944</f>
        <v>#DIV/0!</v>
      </c>
      <c r="N900" s="79" t="e">
        <f>Results!G944</f>
        <v>#DIV/0!</v>
      </c>
    </row>
    <row r="901" customHeight="1" spans="10:14">
      <c r="J901" s="68"/>
      <c r="K901" s="39" t="str">
        <f>Results!C945</f>
        <v>H07</v>
      </c>
      <c r="L901" s="39" t="str">
        <f>Results!B897</f>
        <v>hsa-miR-3161</v>
      </c>
      <c r="M901" s="79" t="e">
        <f>Results!F945</f>
        <v>#DIV/0!</v>
      </c>
      <c r="N901" s="79" t="e">
        <f>Results!G945</f>
        <v>#DIV/0!</v>
      </c>
    </row>
    <row r="902" customHeight="1" spans="10:14">
      <c r="J902" s="68"/>
      <c r="K902" s="39" t="str">
        <f>Results!C946</f>
        <v>H08</v>
      </c>
      <c r="L902" s="39" t="str">
        <f>Results!B898</f>
        <v>hsa-miR-3622a-5p</v>
      </c>
      <c r="M902" s="79" t="e">
        <f>Results!F946</f>
        <v>#DIV/0!</v>
      </c>
      <c r="N902" s="79" t="e">
        <f>Results!G946</f>
        <v>#DIV/0!</v>
      </c>
    </row>
    <row r="903" customHeight="1" spans="10:14">
      <c r="J903" s="68"/>
      <c r="K903" s="39" t="str">
        <f>Results!C947</f>
        <v>H09</v>
      </c>
      <c r="L903" s="39" t="str">
        <f>Results!B899</f>
        <v>hsa-miR-3162-5p</v>
      </c>
      <c r="M903" s="79" t="e">
        <f>Results!F947</f>
        <v>#DIV/0!</v>
      </c>
      <c r="N903" s="79" t="e">
        <f>Results!G947</f>
        <v>#DIV/0!</v>
      </c>
    </row>
    <row r="904" customHeight="1" spans="10:14">
      <c r="J904" s="68"/>
      <c r="K904" s="39" t="str">
        <f>Results!C948</f>
        <v>H10</v>
      </c>
      <c r="L904" s="39" t="str">
        <f>Results!B900</f>
        <v>hsa-miR-3622a-3p</v>
      </c>
      <c r="M904" s="79" t="e">
        <f>Results!F948</f>
        <v>#DIV/0!</v>
      </c>
      <c r="N904" s="79" t="e">
        <f>Results!G948</f>
        <v>#DIV/0!</v>
      </c>
    </row>
    <row r="905" customHeight="1" spans="10:14">
      <c r="J905" s="68"/>
      <c r="K905" s="39" t="str">
        <f>Results!C949</f>
        <v>H11</v>
      </c>
      <c r="L905" s="39" t="str">
        <f>Results!B901</f>
        <v>hsa-miR-3163</v>
      </c>
      <c r="M905" s="79" t="e">
        <f>Results!F949</f>
        <v>#DIV/0!</v>
      </c>
      <c r="N905" s="79" t="e">
        <f>Results!G949</f>
        <v>#DIV/0!</v>
      </c>
    </row>
    <row r="906" customHeight="1" spans="10:14">
      <c r="J906" s="68"/>
      <c r="K906" s="39" t="str">
        <f>Results!C950</f>
        <v>H12</v>
      </c>
      <c r="L906" s="39" t="str">
        <f>Results!B902</f>
        <v>hsa-miR-3622b-5p</v>
      </c>
      <c r="M906" s="79" t="e">
        <f>Results!F950</f>
        <v>#DIV/0!</v>
      </c>
      <c r="N906" s="79" t="e">
        <f>Results!G950</f>
        <v>#DIV/0!</v>
      </c>
    </row>
    <row r="907" customHeight="1" spans="10:14">
      <c r="J907" s="68"/>
      <c r="K907" s="39" t="str">
        <f>Results!C951</f>
        <v>H13</v>
      </c>
      <c r="L907" s="39" t="str">
        <f>Results!B903</f>
        <v>hsa-miR-3164</v>
      </c>
      <c r="M907" s="79" t="e">
        <f>Results!F951</f>
        <v>#DIV/0!</v>
      </c>
      <c r="N907" s="79" t="e">
        <f>Results!G951</f>
        <v>#DIV/0!</v>
      </c>
    </row>
    <row r="908" customHeight="1" spans="10:14">
      <c r="J908" s="68"/>
      <c r="K908" s="39" t="str">
        <f>Results!C952</f>
        <v>H14</v>
      </c>
      <c r="L908" s="39" t="str">
        <f>Results!B904</f>
        <v>hsa-miR-3622b-3p</v>
      </c>
      <c r="M908" s="79" t="e">
        <f>Results!F952</f>
        <v>#DIV/0!</v>
      </c>
      <c r="N908" s="79" t="e">
        <f>Results!G952</f>
        <v>#DIV/0!</v>
      </c>
    </row>
    <row r="909" customHeight="1" spans="10:14">
      <c r="J909" s="68"/>
      <c r="K909" s="39" t="str">
        <f>Results!C953</f>
        <v>H15</v>
      </c>
      <c r="L909" s="39" t="str">
        <f>Results!B905</f>
        <v>hsa-miR-3165</v>
      </c>
      <c r="M909" s="79" t="e">
        <f>Results!F953</f>
        <v>#DIV/0!</v>
      </c>
      <c r="N909" s="79" t="e">
        <f>Results!G953</f>
        <v>#DIV/0!</v>
      </c>
    </row>
    <row r="910" customHeight="1" spans="10:14">
      <c r="J910" s="68"/>
      <c r="K910" s="39" t="str">
        <f>Results!C954</f>
        <v>H16</v>
      </c>
      <c r="L910" s="39" t="str">
        <f>Results!B906</f>
        <v>hsa-miR-3646</v>
      </c>
      <c r="M910" s="79" t="e">
        <f>Results!F954</f>
        <v>#DIV/0!</v>
      </c>
      <c r="N910" s="79" t="e">
        <f>Results!G954</f>
        <v>#DIV/0!</v>
      </c>
    </row>
    <row r="911" customHeight="1" spans="10:14">
      <c r="J911" s="68"/>
      <c r="K911" s="39" t="str">
        <f>Results!C955</f>
        <v>H17</v>
      </c>
      <c r="L911" s="39" t="str">
        <f>Results!B907</f>
        <v>hsa-miR-3166</v>
      </c>
      <c r="M911" s="79" t="e">
        <f>Results!F955</f>
        <v>#DIV/0!</v>
      </c>
      <c r="N911" s="79" t="e">
        <f>Results!G955</f>
        <v>#DIV/0!</v>
      </c>
    </row>
    <row r="912" customHeight="1" spans="10:14">
      <c r="J912" s="68"/>
      <c r="K912" s="39" t="str">
        <f>Results!C956</f>
        <v>H18</v>
      </c>
      <c r="L912" s="39" t="str">
        <f>Results!B908</f>
        <v>hsa-miR-3647-5p</v>
      </c>
      <c r="M912" s="79" t="e">
        <f>Results!F956</f>
        <v>#DIV/0!</v>
      </c>
      <c r="N912" s="79" t="e">
        <f>Results!G956</f>
        <v>#DIV/0!</v>
      </c>
    </row>
    <row r="913" customHeight="1" spans="10:14">
      <c r="J913" s="68"/>
      <c r="K913" s="39" t="str">
        <f>Results!C957</f>
        <v>H19</v>
      </c>
      <c r="L913" s="39" t="str">
        <f>Results!B909</f>
        <v>hsa-miR-3168</v>
      </c>
      <c r="M913" s="79" t="e">
        <f>Results!F957</f>
        <v>#DIV/0!</v>
      </c>
      <c r="N913" s="79" t="e">
        <f>Results!G957</f>
        <v>#DIV/0!</v>
      </c>
    </row>
    <row r="914" customHeight="1" spans="10:14">
      <c r="J914" s="68"/>
      <c r="K914" s="39" t="str">
        <f>Results!C958</f>
        <v>H20</v>
      </c>
      <c r="L914" s="39" t="str">
        <f>Results!B910</f>
        <v>hsa-miR-3647-3p</v>
      </c>
      <c r="M914" s="79" t="e">
        <f>Results!F958</f>
        <v>#DIV/0!</v>
      </c>
      <c r="N914" s="79" t="e">
        <f>Results!G958</f>
        <v>#DIV/0!</v>
      </c>
    </row>
    <row r="915" customHeight="1" spans="10:14">
      <c r="J915" s="68"/>
      <c r="K915" s="39" t="str">
        <f>Results!C959</f>
        <v>H21</v>
      </c>
      <c r="L915" s="39" t="str">
        <f>Results!B911</f>
        <v>hsa-miR-3169</v>
      </c>
      <c r="M915" s="79" t="e">
        <f>Results!F959</f>
        <v>#DIV/0!</v>
      </c>
      <c r="N915" s="79" t="e">
        <f>Results!G959</f>
        <v>#DIV/0!</v>
      </c>
    </row>
    <row r="916" customHeight="1" spans="10:14">
      <c r="J916" s="68"/>
      <c r="K916" s="39" t="str">
        <f>Results!C960</f>
        <v>H22</v>
      </c>
      <c r="L916" s="39" t="str">
        <f>Results!B912</f>
        <v>hsa-miR-3648</v>
      </c>
      <c r="M916" s="79" t="e">
        <f>Results!F960</f>
        <v>#DIV/0!</v>
      </c>
      <c r="N916" s="79" t="e">
        <f>Results!G960</f>
        <v>#DIV/0!</v>
      </c>
    </row>
    <row r="917" customHeight="1" spans="10:14">
      <c r="J917" s="68"/>
      <c r="K917" s="39" t="str">
        <f>Results!C961</f>
        <v>H23</v>
      </c>
      <c r="L917" s="39" t="str">
        <f>Results!B913</f>
        <v>hsa-miR-3170</v>
      </c>
      <c r="M917" s="79" t="e">
        <f>Results!F961</f>
        <v>#DIV/0!</v>
      </c>
      <c r="N917" s="79" t="e">
        <f>Results!G961</f>
        <v>#DIV/0!</v>
      </c>
    </row>
    <row r="918" customHeight="1" spans="10:14">
      <c r="J918" s="68"/>
      <c r="K918" s="39" t="str">
        <f>Results!C962</f>
        <v>H24</v>
      </c>
      <c r="L918" s="39" t="str">
        <f>Results!B914</f>
        <v>hsa-miR-3649</v>
      </c>
      <c r="M918" s="79" t="e">
        <f>Results!F962</f>
        <v>#DIV/0!</v>
      </c>
      <c r="N918" s="79" t="e">
        <f>Results!G962</f>
        <v>#DIV/0!</v>
      </c>
    </row>
    <row r="919" customHeight="1" spans="10:14">
      <c r="J919" s="68"/>
      <c r="K919" s="39" t="str">
        <f>Results!C963</f>
        <v>I01</v>
      </c>
      <c r="L919" s="39" t="str">
        <f>Results!B915</f>
        <v>hsa-miR-526b-3p</v>
      </c>
      <c r="M919" s="79" t="e">
        <f>Results!F963</f>
        <v>#DIV/0!</v>
      </c>
      <c r="N919" s="79" t="e">
        <f>Results!G963</f>
        <v>#DIV/0!</v>
      </c>
    </row>
    <row r="920" customHeight="1" spans="10:14">
      <c r="J920" s="68"/>
      <c r="K920" s="39" t="str">
        <f>Results!C964</f>
        <v>I02</v>
      </c>
      <c r="L920" s="39" t="str">
        <f>Results!B916</f>
        <v>hsa-miR-4277</v>
      </c>
      <c r="M920" s="79" t="e">
        <f>Results!F964</f>
        <v>#DIV/0!</v>
      </c>
      <c r="N920" s="79" t="e">
        <f>Results!G964</f>
        <v>#DIV/0!</v>
      </c>
    </row>
    <row r="921" customHeight="1" spans="10:14">
      <c r="J921" s="68"/>
      <c r="K921" s="39" t="str">
        <f>Results!C965</f>
        <v>I03</v>
      </c>
      <c r="L921" s="39" t="str">
        <f>Results!B917</f>
        <v>hsa-miR-545-5p</v>
      </c>
      <c r="M921" s="79" t="e">
        <f>Results!F965</f>
        <v>#DIV/0!</v>
      </c>
      <c r="N921" s="79" t="e">
        <f>Results!G965</f>
        <v>#DIV/0!</v>
      </c>
    </row>
    <row r="922" customHeight="1" spans="10:14">
      <c r="J922" s="68"/>
      <c r="K922" s="39" t="str">
        <f>Results!C966</f>
        <v>I04</v>
      </c>
      <c r="L922" s="39" t="str">
        <f>Results!B918</f>
        <v>hsa-miR-4279</v>
      </c>
      <c r="M922" s="79" t="e">
        <f>Results!F966</f>
        <v>#DIV/0!</v>
      </c>
      <c r="N922" s="79" t="e">
        <f>Results!G966</f>
        <v>#DIV/0!</v>
      </c>
    </row>
    <row r="923" customHeight="1" spans="10:14">
      <c r="J923" s="68"/>
      <c r="K923" s="39" t="str">
        <f>Results!C967</f>
        <v>I05</v>
      </c>
      <c r="L923" s="39" t="str">
        <f>Results!B919</f>
        <v>hsa-miR-550a-3p</v>
      </c>
      <c r="M923" s="79" t="e">
        <f>Results!F967</f>
        <v>#DIV/0!</v>
      </c>
      <c r="N923" s="79" t="e">
        <f>Results!G967</f>
        <v>#DIV/0!</v>
      </c>
    </row>
    <row r="924" customHeight="1" spans="10:14">
      <c r="J924" s="68"/>
      <c r="K924" s="39" t="str">
        <f>Results!C968</f>
        <v>I06</v>
      </c>
      <c r="L924" s="39" t="str">
        <f>Results!B920</f>
        <v>hsa-miR-4278</v>
      </c>
      <c r="M924" s="79" t="e">
        <f>Results!F968</f>
        <v>#DIV/0!</v>
      </c>
      <c r="N924" s="79" t="e">
        <f>Results!G968</f>
        <v>#DIV/0!</v>
      </c>
    </row>
    <row r="925" customHeight="1" spans="10:14">
      <c r="J925" s="68"/>
      <c r="K925" s="39" t="str">
        <f>Results!C969</f>
        <v>I07</v>
      </c>
      <c r="L925" s="39" t="str">
        <f>Results!B921</f>
        <v>hsa-miR-551b-5p</v>
      </c>
      <c r="M925" s="79" t="e">
        <f>Results!F969</f>
        <v>#DIV/0!</v>
      </c>
      <c r="N925" s="79" t="e">
        <f>Results!G969</f>
        <v>#DIV/0!</v>
      </c>
    </row>
    <row r="926" customHeight="1" spans="10:14">
      <c r="J926" s="68"/>
      <c r="K926" s="39" t="str">
        <f>Results!C970</f>
        <v>I08</v>
      </c>
      <c r="L926" s="39" t="str">
        <f>Results!B922</f>
        <v>hsa-miR-4286</v>
      </c>
      <c r="M926" s="79" t="e">
        <f>Results!F970</f>
        <v>#DIV/0!</v>
      </c>
      <c r="N926" s="79" t="e">
        <f>Results!G970</f>
        <v>#DIV/0!</v>
      </c>
    </row>
    <row r="927" customHeight="1" spans="10:14">
      <c r="J927" s="68"/>
      <c r="K927" s="39" t="str">
        <f>Results!C971</f>
        <v>I09</v>
      </c>
      <c r="L927" s="39" t="str">
        <f>Results!B923</f>
        <v>hsa-miR-589-3p</v>
      </c>
      <c r="M927" s="79" t="e">
        <f>Results!F971</f>
        <v>#DIV/0!</v>
      </c>
      <c r="N927" s="79" t="e">
        <f>Results!G971</f>
        <v>#DIV/0!</v>
      </c>
    </row>
    <row r="928" customHeight="1" spans="10:14">
      <c r="J928" s="68"/>
      <c r="K928" s="39" t="str">
        <f>Results!C972</f>
        <v>I10</v>
      </c>
      <c r="L928" s="39" t="str">
        <f>Results!B924</f>
        <v>hsa-miR-4287</v>
      </c>
      <c r="M928" s="79" t="e">
        <f>Results!F972</f>
        <v>#DIV/0!</v>
      </c>
      <c r="N928" s="79" t="e">
        <f>Results!G972</f>
        <v>#DIV/0!</v>
      </c>
    </row>
    <row r="929" customHeight="1" spans="10:14">
      <c r="J929" s="68"/>
      <c r="K929" s="39" t="str">
        <f>Results!C973</f>
        <v>I11</v>
      </c>
      <c r="L929" s="39" t="str">
        <f>Results!B925</f>
        <v>hsa-miR-616-5p</v>
      </c>
      <c r="M929" s="79" t="e">
        <f>Results!F973</f>
        <v>#DIV/0!</v>
      </c>
      <c r="N929" s="79" t="e">
        <f>Results!G973</f>
        <v>#DIV/0!</v>
      </c>
    </row>
    <row r="930" customHeight="1" spans="10:14">
      <c r="J930" s="68"/>
      <c r="K930" s="39" t="str">
        <f>Results!C974</f>
        <v>I12</v>
      </c>
      <c r="L930" s="39" t="str">
        <f>Results!B926</f>
        <v>hsa-miR-4288</v>
      </c>
      <c r="M930" s="79" t="e">
        <f>Results!F974</f>
        <v>#DIV/0!</v>
      </c>
      <c r="N930" s="79" t="e">
        <f>Results!G974</f>
        <v>#DIV/0!</v>
      </c>
    </row>
    <row r="931" customHeight="1" spans="10:14">
      <c r="J931" s="68"/>
      <c r="K931" s="39" t="str">
        <f>Results!C975</f>
        <v>I13</v>
      </c>
      <c r="L931" s="39" t="str">
        <f>Results!B927</f>
        <v>hsa-miR-624-5p</v>
      </c>
      <c r="M931" s="79" t="e">
        <f>Results!F975</f>
        <v>#DIV/0!</v>
      </c>
      <c r="N931" s="79" t="e">
        <f>Results!G975</f>
        <v>#DIV/0!</v>
      </c>
    </row>
    <row r="932" customHeight="1" spans="10:14">
      <c r="J932" s="68"/>
      <c r="K932" s="39" t="str">
        <f>Results!C976</f>
        <v>I14</v>
      </c>
      <c r="L932" s="39" t="str">
        <f>Results!B928</f>
        <v>hsa-miR-4289</v>
      </c>
      <c r="M932" s="79" t="e">
        <f>Results!F976</f>
        <v>#DIV/0!</v>
      </c>
      <c r="N932" s="79" t="e">
        <f>Results!G976</f>
        <v>#DIV/0!</v>
      </c>
    </row>
    <row r="933" customHeight="1" spans="10:14">
      <c r="J933" s="68"/>
      <c r="K933" s="39" t="str">
        <f>Results!C977</f>
        <v>I15</v>
      </c>
      <c r="L933" s="39" t="str">
        <f>Results!B929</f>
        <v>hsa-miR-625-3p</v>
      </c>
      <c r="M933" s="79" t="e">
        <f>Results!F977</f>
        <v>#DIV/0!</v>
      </c>
      <c r="N933" s="79" t="e">
        <f>Results!G977</f>
        <v>#DIV/0!</v>
      </c>
    </row>
    <row r="934" customHeight="1" spans="10:14">
      <c r="J934" s="68"/>
      <c r="K934" s="39" t="str">
        <f>Results!C978</f>
        <v>I16</v>
      </c>
      <c r="L934" s="39" t="str">
        <f>Results!B930</f>
        <v>hsa-miR-4290</v>
      </c>
      <c r="M934" s="79" t="e">
        <f>Results!F978</f>
        <v>#DIV/0!</v>
      </c>
      <c r="N934" s="79" t="e">
        <f>Results!G978</f>
        <v>#DIV/0!</v>
      </c>
    </row>
    <row r="935" customHeight="1" spans="10:14">
      <c r="J935" s="68"/>
      <c r="K935" s="39" t="str">
        <f>Results!C979</f>
        <v>I17</v>
      </c>
      <c r="L935" s="39" t="str">
        <f>Results!B931</f>
        <v>hsa-miR-664-5p</v>
      </c>
      <c r="M935" s="79" t="e">
        <f>Results!F979</f>
        <v>#DIV/0!</v>
      </c>
      <c r="N935" s="79" t="e">
        <f>Results!G979</f>
        <v>#DIV/0!</v>
      </c>
    </row>
    <row r="936" customHeight="1" spans="10:14">
      <c r="J936" s="68"/>
      <c r="K936" s="39" t="str">
        <f>Results!C980</f>
        <v>I18</v>
      </c>
      <c r="L936" s="39" t="str">
        <f>Results!B932</f>
        <v>hsa-miR-4328</v>
      </c>
      <c r="M936" s="79" t="e">
        <f>Results!F980</f>
        <v>#DIV/0!</v>
      </c>
      <c r="N936" s="79" t="e">
        <f>Results!G980</f>
        <v>#DIV/0!</v>
      </c>
    </row>
    <row r="937" customHeight="1" spans="10:14">
      <c r="J937" s="68"/>
      <c r="K937" s="39" t="str">
        <f>Results!C981</f>
        <v>I19</v>
      </c>
      <c r="L937" s="39" t="str">
        <f>Results!B933</f>
        <v>hsa-miR-708-3p</v>
      </c>
      <c r="M937" s="79" t="e">
        <f>Results!F981</f>
        <v>#DIV/0!</v>
      </c>
      <c r="N937" s="79" t="e">
        <f>Results!G981</f>
        <v>#DIV/0!</v>
      </c>
    </row>
    <row r="938" customHeight="1" spans="10:14">
      <c r="J938" s="68"/>
      <c r="K938" s="39" t="str">
        <f>Results!C982</f>
        <v>I20</v>
      </c>
      <c r="L938" s="39" t="str">
        <f>Results!B934</f>
        <v>hsa-miR-3126-3p</v>
      </c>
      <c r="M938" s="79" t="e">
        <f>Results!F982</f>
        <v>#DIV/0!</v>
      </c>
      <c r="N938" s="79" t="e">
        <f>Results!G982</f>
        <v>#DIV/0!</v>
      </c>
    </row>
    <row r="939" customHeight="1" spans="10:14">
      <c r="J939" s="68"/>
      <c r="K939" s="39" t="str">
        <f>Results!C983</f>
        <v>I21</v>
      </c>
      <c r="L939" s="39" t="str">
        <f>Results!B935</f>
        <v>hsa-miR-7-1-3p</v>
      </c>
      <c r="M939" s="79" t="e">
        <f>Results!F983</f>
        <v>#DIV/0!</v>
      </c>
      <c r="N939" s="79" t="e">
        <f>Results!G983</f>
        <v>#DIV/0!</v>
      </c>
    </row>
    <row r="940" customHeight="1" spans="10:14">
      <c r="J940" s="68"/>
      <c r="K940" s="39" t="str">
        <f>Results!C984</f>
        <v>I22</v>
      </c>
      <c r="L940" s="39" t="str">
        <f>Results!B936</f>
        <v>hsa-miR-3144-3p</v>
      </c>
      <c r="M940" s="79" t="e">
        <f>Results!F984</f>
        <v>#DIV/0!</v>
      </c>
      <c r="N940" s="79" t="e">
        <f>Results!G984</f>
        <v>#DIV/0!</v>
      </c>
    </row>
    <row r="941" customHeight="1" spans="10:14">
      <c r="J941" s="68"/>
      <c r="K941" s="39" t="str">
        <f>Results!C985</f>
        <v>I23</v>
      </c>
      <c r="L941" s="39" t="str">
        <f>Results!B937</f>
        <v>hsa-miR-7-2-3p</v>
      </c>
      <c r="M941" s="79" t="e">
        <f>Results!F985</f>
        <v>#DIV/0!</v>
      </c>
      <c r="N941" s="79" t="e">
        <f>Results!G985</f>
        <v>#DIV/0!</v>
      </c>
    </row>
    <row r="942" customHeight="1" spans="10:14">
      <c r="J942" s="68"/>
      <c r="K942" s="39" t="str">
        <f>Results!C986</f>
        <v>I24</v>
      </c>
      <c r="L942" s="39" t="str">
        <f>Results!B938</f>
        <v>hsa-miR-323b-3p</v>
      </c>
      <c r="M942" s="79" t="e">
        <f>Results!F986</f>
        <v>#DIV/0!</v>
      </c>
      <c r="N942" s="79" t="e">
        <f>Results!G986</f>
        <v>#DIV/0!</v>
      </c>
    </row>
    <row r="943" customHeight="1" spans="10:14">
      <c r="J943" s="68"/>
      <c r="K943" s="39" t="str">
        <f>Results!C987</f>
        <v>J01</v>
      </c>
      <c r="L943" s="39" t="str">
        <f>Results!B939</f>
        <v>hsa-miR-1193</v>
      </c>
      <c r="M943" s="79" t="e">
        <f>Results!F987</f>
        <v>#DIV/0!</v>
      </c>
      <c r="N943" s="79" t="e">
        <f>Results!G987</f>
        <v>#DIV/0!</v>
      </c>
    </row>
    <row r="944" customHeight="1" spans="10:14">
      <c r="J944" s="68"/>
      <c r="K944" s="39" t="str">
        <f>Results!C988</f>
        <v>J02</v>
      </c>
      <c r="L944" s="39" t="str">
        <f>Results!B940</f>
        <v>hsa-miR-3651</v>
      </c>
      <c r="M944" s="79" t="e">
        <f>Results!F988</f>
        <v>#DIV/0!</v>
      </c>
      <c r="N944" s="79" t="e">
        <f>Results!G988</f>
        <v>#DIV/0!</v>
      </c>
    </row>
    <row r="945" customHeight="1" spans="10:14">
      <c r="J945" s="68"/>
      <c r="K945" s="39" t="str">
        <f>Results!C989</f>
        <v>J03</v>
      </c>
      <c r="L945" s="39" t="str">
        <f>Results!B941</f>
        <v>hsa-miR-3174</v>
      </c>
      <c r="M945" s="79" t="e">
        <f>Results!F989</f>
        <v>#DIV/0!</v>
      </c>
      <c r="N945" s="79" t="e">
        <f>Results!G989</f>
        <v>#DIV/0!</v>
      </c>
    </row>
    <row r="946" customHeight="1" spans="10:14">
      <c r="J946" s="68"/>
      <c r="K946" s="39" t="str">
        <f>Results!C990</f>
        <v>J04</v>
      </c>
      <c r="L946" s="39" t="str">
        <f>Results!B942</f>
        <v>hsa-miR-3652</v>
      </c>
      <c r="M946" s="79" t="e">
        <f>Results!F990</f>
        <v>#DIV/0!</v>
      </c>
      <c r="N946" s="79" t="e">
        <f>Results!G990</f>
        <v>#DIV/0!</v>
      </c>
    </row>
    <row r="947" customHeight="1" spans="10:14">
      <c r="J947" s="68"/>
      <c r="K947" s="39" t="str">
        <f>Results!C991</f>
        <v>J05</v>
      </c>
      <c r="L947" s="39" t="str">
        <f>Results!B943</f>
        <v>hsa-miR-3176</v>
      </c>
      <c r="M947" s="79" t="e">
        <f>Results!F991</f>
        <v>#DIV/0!</v>
      </c>
      <c r="N947" s="79" t="e">
        <f>Results!G991</f>
        <v>#DIV/0!</v>
      </c>
    </row>
    <row r="948" customHeight="1" spans="10:14">
      <c r="J948" s="68"/>
      <c r="K948" s="39" t="str">
        <f>Results!C992</f>
        <v>J06</v>
      </c>
      <c r="L948" s="39" t="str">
        <f>Results!B944</f>
        <v>hsa-miR-3653</v>
      </c>
      <c r="M948" s="79" t="e">
        <f>Results!F992</f>
        <v>#DIV/0!</v>
      </c>
      <c r="N948" s="79" t="e">
        <f>Results!G992</f>
        <v>#DIV/0!</v>
      </c>
    </row>
    <row r="949" customHeight="1" spans="10:14">
      <c r="J949" s="68"/>
      <c r="K949" s="39" t="str">
        <f>Results!C993</f>
        <v>J07</v>
      </c>
      <c r="L949" s="39" t="str">
        <f>Results!B945</f>
        <v>hsa-miR-3178</v>
      </c>
      <c r="M949" s="79" t="e">
        <f>Results!F993</f>
        <v>#DIV/0!</v>
      </c>
      <c r="N949" s="79" t="e">
        <f>Results!G993</f>
        <v>#DIV/0!</v>
      </c>
    </row>
    <row r="950" customHeight="1" spans="10:14">
      <c r="J950" s="68"/>
      <c r="K950" s="39" t="str">
        <f>Results!C994</f>
        <v>J08</v>
      </c>
      <c r="L950" s="39" t="str">
        <f>Results!B946</f>
        <v>hsa-miR-3654</v>
      </c>
      <c r="M950" s="79" t="e">
        <f>Results!F994</f>
        <v>#DIV/0!</v>
      </c>
      <c r="N950" s="79" t="e">
        <f>Results!G994</f>
        <v>#DIV/0!</v>
      </c>
    </row>
    <row r="951" customHeight="1" spans="10:14">
      <c r="J951" s="68"/>
      <c r="K951" s="39" t="str">
        <f>Results!C995</f>
        <v>J09</v>
      </c>
      <c r="L951" s="39" t="str">
        <f>Results!B947</f>
        <v>hsa-miR-3180-5p</v>
      </c>
      <c r="M951" s="79" t="e">
        <f>Results!F995</f>
        <v>#DIV/0!</v>
      </c>
      <c r="N951" s="79" t="e">
        <f>Results!G995</f>
        <v>#DIV/0!</v>
      </c>
    </row>
    <row r="952" customHeight="1" spans="10:14">
      <c r="J952" s="68"/>
      <c r="K952" s="39" t="str">
        <f>Results!C996</f>
        <v>J10</v>
      </c>
      <c r="L952" s="39" t="str">
        <f>Results!B948</f>
        <v>hsa-miR-3655</v>
      </c>
      <c r="M952" s="79" t="e">
        <f>Results!F996</f>
        <v>#DIV/0!</v>
      </c>
      <c r="N952" s="79" t="e">
        <f>Results!G996</f>
        <v>#DIV/0!</v>
      </c>
    </row>
    <row r="953" customHeight="1" spans="10:14">
      <c r="J953" s="68"/>
      <c r="K953" s="39" t="str">
        <f>Results!C997</f>
        <v>J11</v>
      </c>
      <c r="L953" s="39" t="str">
        <f>Results!B949</f>
        <v>hsa-miR-548w</v>
      </c>
      <c r="M953" s="79" t="e">
        <f>Results!F997</f>
        <v>#DIV/0!</v>
      </c>
      <c r="N953" s="79" t="e">
        <f>Results!G997</f>
        <v>#DIV/0!</v>
      </c>
    </row>
    <row r="954" customHeight="1" spans="10:14">
      <c r="J954" s="68"/>
      <c r="K954" s="39" t="str">
        <f>Results!C998</f>
        <v>J12</v>
      </c>
      <c r="L954" s="39" t="str">
        <f>Results!B950</f>
        <v>hsa-miR-3656</v>
      </c>
      <c r="M954" s="79" t="e">
        <f>Results!F998</f>
        <v>#DIV/0!</v>
      </c>
      <c r="N954" s="79" t="e">
        <f>Results!G998</f>
        <v>#DIV/0!</v>
      </c>
    </row>
    <row r="955" customHeight="1" spans="10:14">
      <c r="J955" s="68"/>
      <c r="K955" s="39" t="str">
        <f>Results!C999</f>
        <v>J13</v>
      </c>
      <c r="L955" s="39" t="str">
        <f>Results!B951</f>
        <v>hsa-miR-3187-3p</v>
      </c>
      <c r="M955" s="79" t="e">
        <f>Results!F999</f>
        <v>#DIV/0!</v>
      </c>
      <c r="N955" s="79" t="e">
        <f>Results!G999</f>
        <v>#DIV/0!</v>
      </c>
    </row>
    <row r="956" customHeight="1" spans="10:14">
      <c r="J956" s="68"/>
      <c r="K956" s="39" t="str">
        <f>Results!C1000</f>
        <v>J14</v>
      </c>
      <c r="L956" s="39" t="str">
        <f>Results!B952</f>
        <v>hsa-miR-3657</v>
      </c>
      <c r="M956" s="79" t="e">
        <f>Results!F1000</f>
        <v>#DIV/0!</v>
      </c>
      <c r="N956" s="79" t="e">
        <f>Results!G1000</f>
        <v>#DIV/0!</v>
      </c>
    </row>
    <row r="957" customHeight="1" spans="10:14">
      <c r="J957" s="68"/>
      <c r="K957" s="39" t="str">
        <f>Results!C1001</f>
        <v>J15</v>
      </c>
      <c r="L957" s="39" t="str">
        <f>Results!B953</f>
        <v>hsa-miR-3188</v>
      </c>
      <c r="M957" s="79" t="e">
        <f>Results!F1001</f>
        <v>#DIV/0!</v>
      </c>
      <c r="N957" s="79" t="e">
        <f>Results!G1001</f>
        <v>#DIV/0!</v>
      </c>
    </row>
    <row r="958" customHeight="1" spans="10:14">
      <c r="J958" s="68"/>
      <c r="K958" s="39" t="str">
        <f>Results!C1002</f>
        <v>J16</v>
      </c>
      <c r="L958" s="39" t="str">
        <f>Results!B954</f>
        <v>hsa-miR-3659</v>
      </c>
      <c r="M958" s="79" t="e">
        <f>Results!F1002</f>
        <v>#DIV/0!</v>
      </c>
      <c r="N958" s="79" t="e">
        <f>Results!G1002</f>
        <v>#DIV/0!</v>
      </c>
    </row>
    <row r="959" customHeight="1" spans="10:14">
      <c r="J959" s="68"/>
      <c r="K959" s="39" t="str">
        <f>Results!C1003</f>
        <v>J17</v>
      </c>
      <c r="L959" s="39" t="str">
        <f>Results!B955</f>
        <v>hsa-miR-3189-3p</v>
      </c>
      <c r="M959" s="79" t="e">
        <f>Results!F1003</f>
        <v>#DIV/0!</v>
      </c>
      <c r="N959" s="79" t="e">
        <f>Results!G1003</f>
        <v>#DIV/0!</v>
      </c>
    </row>
    <row r="960" customHeight="1" spans="10:14">
      <c r="J960" s="68"/>
      <c r="K960" s="39" t="str">
        <f>Results!C1004</f>
        <v>J18</v>
      </c>
      <c r="L960" s="39" t="str">
        <f>Results!B956</f>
        <v>hsa-miR-3660</v>
      </c>
      <c r="M960" s="79" t="e">
        <f>Results!F1004</f>
        <v>#DIV/0!</v>
      </c>
      <c r="N960" s="79" t="e">
        <f>Results!G1004</f>
        <v>#DIV/0!</v>
      </c>
    </row>
    <row r="961" customHeight="1" spans="10:14">
      <c r="J961" s="68"/>
      <c r="K961" s="39" t="str">
        <f>Results!C1005</f>
        <v>J19</v>
      </c>
      <c r="L961" s="39" t="str">
        <f>Results!B957</f>
        <v>hsa-miR-3190-5p</v>
      </c>
      <c r="M961" s="79" t="e">
        <f>Results!F1005</f>
        <v>#DIV/0!</v>
      </c>
      <c r="N961" s="79" t="e">
        <f>Results!G1005</f>
        <v>#DIV/0!</v>
      </c>
    </row>
    <row r="962" customHeight="1" spans="10:14">
      <c r="J962" s="68"/>
      <c r="K962" s="39" t="str">
        <f>Results!C1006</f>
        <v>J20</v>
      </c>
      <c r="L962" s="39" t="str">
        <f>Results!B958</f>
        <v>hsa-miR-3662</v>
      </c>
      <c r="M962" s="79" t="e">
        <f>Results!F1006</f>
        <v>#DIV/0!</v>
      </c>
      <c r="N962" s="79" t="e">
        <f>Results!G1006</f>
        <v>#DIV/0!</v>
      </c>
    </row>
    <row r="963" customHeight="1" spans="10:14">
      <c r="J963" s="68"/>
      <c r="K963" s="39" t="str">
        <f>Results!C1007</f>
        <v>J21</v>
      </c>
      <c r="L963" s="39" t="str">
        <f>Results!B959</f>
        <v>hsa-miR-3191-3p</v>
      </c>
      <c r="M963" s="79" t="e">
        <f>Results!F1007</f>
        <v>#DIV/0!</v>
      </c>
      <c r="N963" s="79" t="e">
        <f>Results!G1007</f>
        <v>#DIV/0!</v>
      </c>
    </row>
    <row r="964" customHeight="1" spans="10:14">
      <c r="J964" s="68"/>
      <c r="K964" s="39" t="str">
        <f>Results!C1008</f>
        <v>J22</v>
      </c>
      <c r="L964" s="39" t="str">
        <f>Results!B960</f>
        <v>hsa-miR-3663-5p</v>
      </c>
      <c r="M964" s="79" t="e">
        <f>Results!F1008</f>
        <v>#DIV/0!</v>
      </c>
      <c r="N964" s="79" t="e">
        <f>Results!G1008</f>
        <v>#DIV/0!</v>
      </c>
    </row>
    <row r="965" customHeight="1" spans="10:14">
      <c r="J965" s="68"/>
      <c r="K965" s="39" t="str">
        <f>Results!C1009</f>
        <v>J23</v>
      </c>
      <c r="L965" s="39" t="str">
        <f>Results!B961</f>
        <v>hsa-miR-3193</v>
      </c>
      <c r="M965" s="79" t="e">
        <f>Results!F1009</f>
        <v>#DIV/0!</v>
      </c>
      <c r="N965" s="79" t="e">
        <f>Results!G1009</f>
        <v>#DIV/0!</v>
      </c>
    </row>
    <row r="966" customHeight="1" spans="10:14">
      <c r="J966" s="68"/>
      <c r="K966" s="39" t="str">
        <f>Results!C1010</f>
        <v>J24</v>
      </c>
      <c r="L966" s="39" t="str">
        <f>Results!B962</f>
        <v>hsa-miR-3663-3p</v>
      </c>
      <c r="M966" s="79" t="e">
        <f>Results!F1010</f>
        <v>#DIV/0!</v>
      </c>
      <c r="N966" s="79" t="e">
        <f>Results!G1010</f>
        <v>#DIV/0!</v>
      </c>
    </row>
    <row r="967" customHeight="1" spans="10:14">
      <c r="J967" s="68"/>
      <c r="K967" s="39" t="str">
        <f>Results!C1011</f>
        <v>K01</v>
      </c>
      <c r="L967" s="39" t="str">
        <f>Results!B963</f>
        <v>hsa-miR-744-3p</v>
      </c>
      <c r="M967" s="79" t="e">
        <f>Results!F1011</f>
        <v>#DIV/0!</v>
      </c>
      <c r="N967" s="79" t="e">
        <f>Results!G1011</f>
        <v>#DIV/0!</v>
      </c>
    </row>
    <row r="968" customHeight="1" spans="10:14">
      <c r="J968" s="68"/>
      <c r="K968" s="39" t="str">
        <f>Results!C1012</f>
        <v>K02</v>
      </c>
      <c r="L968" s="39" t="str">
        <f>Results!B964</f>
        <v>hsa-miR-3065-3p</v>
      </c>
      <c r="M968" s="79" t="e">
        <f>Results!F1012</f>
        <v>#DIV/0!</v>
      </c>
      <c r="N968" s="79" t="e">
        <f>Results!G1012</f>
        <v>#DIV/0!</v>
      </c>
    </row>
    <row r="969" customHeight="1" spans="10:14">
      <c r="J969" s="68"/>
      <c r="K969" s="39" t="str">
        <f>Results!C1013</f>
        <v>K03</v>
      </c>
      <c r="L969" s="39" t="str">
        <f>Results!B965</f>
        <v>hsa-miR-768-5p</v>
      </c>
      <c r="M969" s="79" t="e">
        <f>Results!F1013</f>
        <v>#DIV/0!</v>
      </c>
      <c r="N969" s="79" t="e">
        <f>Results!G1013</f>
        <v>#DIV/0!</v>
      </c>
    </row>
    <row r="970" customHeight="1" spans="10:14">
      <c r="J970" s="68"/>
      <c r="K970" s="39" t="str">
        <f>Results!C1014</f>
        <v>K04</v>
      </c>
      <c r="L970" s="39" t="str">
        <f>Results!B966</f>
        <v>hsa-miR-1226-5p</v>
      </c>
      <c r="M970" s="79" t="e">
        <f>Results!F1014</f>
        <v>#DIV/0!</v>
      </c>
      <c r="N970" s="79" t="e">
        <f>Results!G1014</f>
        <v>#DIV/0!</v>
      </c>
    </row>
    <row r="971" customHeight="1" spans="10:14">
      <c r="J971" s="68"/>
      <c r="K971" s="39" t="str">
        <f>Results!C1015</f>
        <v>K05</v>
      </c>
      <c r="L971" s="39" t="str">
        <f>Results!B967</f>
        <v>hsa-miR-768-3p</v>
      </c>
      <c r="M971" s="79" t="e">
        <f>Results!F1015</f>
        <v>#DIV/0!</v>
      </c>
      <c r="N971" s="79" t="e">
        <f>Results!G1015</f>
        <v>#DIV/0!</v>
      </c>
    </row>
    <row r="972" customHeight="1" spans="10:14">
      <c r="J972" s="68"/>
      <c r="K972" s="39" t="str">
        <f>Results!C1016</f>
        <v>K06</v>
      </c>
      <c r="L972" s="39" t="str">
        <f>Results!B968</f>
        <v>hsa-miR-1228-5p</v>
      </c>
      <c r="M972" s="79" t="e">
        <f>Results!F1016</f>
        <v>#DIV/0!</v>
      </c>
      <c r="N972" s="79" t="e">
        <f>Results!G1016</f>
        <v>#DIV/0!</v>
      </c>
    </row>
    <row r="973" customHeight="1" spans="10:14">
      <c r="J973" s="68"/>
      <c r="K973" s="39" t="str">
        <f>Results!C1017</f>
        <v>K07</v>
      </c>
      <c r="L973" s="39" t="str">
        <f>Results!B969</f>
        <v>hsa-miR-877-3p</v>
      </c>
      <c r="M973" s="79" t="e">
        <f>Results!F1017</f>
        <v>#DIV/0!</v>
      </c>
      <c r="N973" s="79" t="e">
        <f>Results!G1017</f>
        <v>#DIV/0!</v>
      </c>
    </row>
    <row r="974" customHeight="1" spans="10:14">
      <c r="J974" s="68"/>
      <c r="K974" s="39" t="str">
        <f>Results!C1018</f>
        <v>K08</v>
      </c>
      <c r="L974" s="39" t="str">
        <f>Results!B970</f>
        <v>hsa-miR-125b-1-3p</v>
      </c>
      <c r="M974" s="79" t="e">
        <f>Results!F1018</f>
        <v>#DIV/0!</v>
      </c>
      <c r="N974" s="79" t="e">
        <f>Results!G1018</f>
        <v>#DIV/0!</v>
      </c>
    </row>
    <row r="975" customHeight="1" spans="10:14">
      <c r="J975" s="68"/>
      <c r="K975" s="39" t="str">
        <f>Results!C1019</f>
        <v>K09</v>
      </c>
      <c r="L975" s="39" t="str">
        <f>Results!B971</f>
        <v>hsa-miR-888-3p</v>
      </c>
      <c r="M975" s="79" t="e">
        <f>Results!F1019</f>
        <v>#DIV/0!</v>
      </c>
      <c r="N975" s="79" t="e">
        <f>Results!G1019</f>
        <v>#DIV/0!</v>
      </c>
    </row>
    <row r="976" customHeight="1" spans="10:14">
      <c r="J976" s="68"/>
      <c r="K976" s="39" t="str">
        <f>Results!C1020</f>
        <v>K10</v>
      </c>
      <c r="L976" s="39" t="str">
        <f>Results!B972</f>
        <v>hsa-miR-125b-2-3p</v>
      </c>
      <c r="M976" s="79" t="e">
        <f>Results!F1020</f>
        <v>#DIV/0!</v>
      </c>
      <c r="N976" s="79" t="e">
        <f>Results!G1020</f>
        <v>#DIV/0!</v>
      </c>
    </row>
    <row r="977" customHeight="1" spans="10:14">
      <c r="J977" s="68"/>
      <c r="K977" s="39" t="str">
        <f>Results!C1021</f>
        <v>K11</v>
      </c>
      <c r="L977" s="39" t="str">
        <f>Results!B973</f>
        <v>hsa-miR-9-3p</v>
      </c>
      <c r="M977" s="79" t="e">
        <f>Results!F1021</f>
        <v>#DIV/0!</v>
      </c>
      <c r="N977" s="79" t="e">
        <f>Results!G1021</f>
        <v>#DIV/0!</v>
      </c>
    </row>
    <row r="978" customHeight="1" spans="10:14">
      <c r="J978" s="68"/>
      <c r="K978" s="39" t="str">
        <f>Results!C1022</f>
        <v>K12</v>
      </c>
      <c r="L978" s="39" t="str">
        <f>Results!B974</f>
        <v>hsa-miR-130a-5p</v>
      </c>
      <c r="M978" s="79" t="e">
        <f>Results!F1022</f>
        <v>#DIV/0!</v>
      </c>
      <c r="N978" s="79" t="e">
        <f>Results!G1022</f>
        <v>#DIV/0!</v>
      </c>
    </row>
    <row r="979" customHeight="1" spans="10:14">
      <c r="J979" s="68"/>
      <c r="K979" s="39" t="str">
        <f>Results!C1023</f>
        <v>K13</v>
      </c>
      <c r="L979" s="39" t="str">
        <f>Results!B975</f>
        <v>hsa-miR-92b-5p</v>
      </c>
      <c r="M979" s="79" t="e">
        <f>Results!F1023</f>
        <v>#DIV/0!</v>
      </c>
      <c r="N979" s="79" t="e">
        <f>Results!G1023</f>
        <v>#DIV/0!</v>
      </c>
    </row>
    <row r="980" customHeight="1" spans="10:14">
      <c r="J980" s="68"/>
      <c r="K980" s="39" t="str">
        <f>Results!C1024</f>
        <v>K14</v>
      </c>
      <c r="L980" s="39" t="str">
        <f>Results!B976</f>
        <v>hsa-miR-141-5p</v>
      </c>
      <c r="M980" s="79" t="e">
        <f>Results!F1024</f>
        <v>#DIV/0!</v>
      </c>
      <c r="N980" s="79" t="e">
        <f>Results!G1024</f>
        <v>#DIV/0!</v>
      </c>
    </row>
    <row r="981" customHeight="1" spans="10:14">
      <c r="J981" s="68"/>
      <c r="K981" s="39" t="str">
        <f>Results!C1025</f>
        <v>K15</v>
      </c>
      <c r="L981" s="39" t="str">
        <f>Results!B977</f>
        <v>hsa-miR-93-3p</v>
      </c>
      <c r="M981" s="79" t="e">
        <f>Results!F1025</f>
        <v>#DIV/0!</v>
      </c>
      <c r="N981" s="79" t="e">
        <f>Results!G1025</f>
        <v>#DIV/0!</v>
      </c>
    </row>
    <row r="982" customHeight="1" spans="10:14">
      <c r="J982" s="68"/>
      <c r="K982" s="39" t="str">
        <f>Results!C1026</f>
        <v>K16</v>
      </c>
      <c r="L982" s="39" t="str">
        <f>Results!B978</f>
        <v>hsa-miR-148b-5p</v>
      </c>
      <c r="M982" s="79" t="e">
        <f>Results!F1026</f>
        <v>#DIV/0!</v>
      </c>
      <c r="N982" s="79" t="e">
        <f>Results!G1026</f>
        <v>#DIV/0!</v>
      </c>
    </row>
    <row r="983" customHeight="1" spans="10:14">
      <c r="J983" s="68"/>
      <c r="K983" s="39" t="str">
        <f>Results!C1027</f>
        <v>K17</v>
      </c>
      <c r="L983" s="39" t="str">
        <f>Results!B979</f>
        <v>hsa-miR-99a-3p</v>
      </c>
      <c r="M983" s="79" t="e">
        <f>Results!F1027</f>
        <v>#DIV/0!</v>
      </c>
      <c r="N983" s="79" t="e">
        <f>Results!G1027</f>
        <v>#DIV/0!</v>
      </c>
    </row>
    <row r="984" customHeight="1" spans="10:14">
      <c r="J984" s="68"/>
      <c r="K984" s="39" t="str">
        <f>Results!C1028</f>
        <v>K18</v>
      </c>
      <c r="L984" s="39" t="str">
        <f>Results!B980</f>
        <v>hsa-miR-149-3p</v>
      </c>
      <c r="M984" s="79" t="e">
        <f>Results!F1028</f>
        <v>#DIV/0!</v>
      </c>
      <c r="N984" s="79" t="e">
        <f>Results!G1028</f>
        <v>#DIV/0!</v>
      </c>
    </row>
    <row r="985" customHeight="1" spans="10:14">
      <c r="J985" s="68"/>
      <c r="K985" s="39" t="str">
        <f>Results!C1029</f>
        <v>K19</v>
      </c>
      <c r="L985" s="39" t="str">
        <f>Results!B981</f>
        <v>hsa-miR-99b-3p</v>
      </c>
      <c r="M985" s="79" t="e">
        <f>Results!F1029</f>
        <v>#DIV/0!</v>
      </c>
      <c r="N985" s="79" t="e">
        <f>Results!G1029</f>
        <v>#DIV/0!</v>
      </c>
    </row>
    <row r="986" customHeight="1" spans="10:14">
      <c r="J986" s="68"/>
      <c r="K986" s="39" t="str">
        <f>Results!C1030</f>
        <v>K20</v>
      </c>
      <c r="L986" s="39" t="str">
        <f>Results!B982</f>
        <v>hsa-miR-150-3p</v>
      </c>
      <c r="M986" s="79" t="e">
        <f>Results!F1030</f>
        <v>#DIV/0!</v>
      </c>
      <c r="N986" s="79" t="e">
        <f>Results!G1030</f>
        <v>#DIV/0!</v>
      </c>
    </row>
    <row r="987" customHeight="1" spans="10:14">
      <c r="J987" s="68"/>
      <c r="K987" s="39" t="str">
        <f>Results!C1031</f>
        <v>K21</v>
      </c>
      <c r="L987" s="39" t="str">
        <f>Results!B983</f>
        <v>hsa-miR-224-3p</v>
      </c>
      <c r="M987" s="79" t="e">
        <f>Results!F1031</f>
        <v>#DIV/0!</v>
      </c>
      <c r="N987" s="79" t="e">
        <f>Results!G1031</f>
        <v>#DIV/0!</v>
      </c>
    </row>
    <row r="988" customHeight="1" spans="10:14">
      <c r="J988" s="68"/>
      <c r="K988" s="39" t="str">
        <f>Results!C1032</f>
        <v>K22</v>
      </c>
      <c r="L988" s="39" t="str">
        <f>Results!B984</f>
        <v>hsa-miR-15a-3p</v>
      </c>
      <c r="M988" s="79" t="e">
        <f>Results!F1032</f>
        <v>#DIV/0!</v>
      </c>
      <c r="N988" s="79" t="e">
        <f>Results!G1032</f>
        <v>#DIV/0!</v>
      </c>
    </row>
    <row r="989" customHeight="1" spans="10:14">
      <c r="J989" s="68"/>
      <c r="K989" s="39" t="str">
        <f>Results!C1033</f>
        <v>K23</v>
      </c>
      <c r="L989" s="39" t="str">
        <f>Results!B985</f>
        <v>hsa-miR-103a-2-5p</v>
      </c>
      <c r="M989" s="79" t="e">
        <f>Results!F1033</f>
        <v>#DIV/0!</v>
      </c>
      <c r="N989" s="79" t="e">
        <f>Results!G1033</f>
        <v>#DIV/0!</v>
      </c>
    </row>
    <row r="990" customHeight="1" spans="10:14">
      <c r="J990" s="68"/>
      <c r="K990" s="39" t="str">
        <f>Results!C1034</f>
        <v>K24</v>
      </c>
      <c r="L990" s="39" t="str">
        <f>Results!B986</f>
        <v>hsa-miR-15b-3p</v>
      </c>
      <c r="M990" s="79" t="e">
        <f>Results!F1034</f>
        <v>#DIV/0!</v>
      </c>
      <c r="N990" s="79" t="e">
        <f>Results!G1034</f>
        <v>#DIV/0!</v>
      </c>
    </row>
    <row r="991" customHeight="1" spans="10:14">
      <c r="J991" s="68"/>
      <c r="K991" s="39" t="str">
        <f>Results!C1035</f>
        <v>L01</v>
      </c>
      <c r="L991" s="39" t="str">
        <f>Results!B987</f>
        <v>hsa-miR-3194-5p</v>
      </c>
      <c r="M991" s="79" t="e">
        <f>Results!F1035</f>
        <v>#DIV/0!</v>
      </c>
      <c r="N991" s="79" t="e">
        <f>Results!G1035</f>
        <v>#DIV/0!</v>
      </c>
    </row>
    <row r="992" customHeight="1" spans="10:14">
      <c r="J992" s="68"/>
      <c r="K992" s="39" t="str">
        <f>Results!C1036</f>
        <v>L02</v>
      </c>
      <c r="L992" s="39" t="str">
        <f>Results!B988</f>
        <v>hsa-miR-3664-5p</v>
      </c>
      <c r="M992" s="79" t="e">
        <f>Results!F1036</f>
        <v>#DIV/0!</v>
      </c>
      <c r="N992" s="79" t="e">
        <f>Results!G1036</f>
        <v>#DIV/0!</v>
      </c>
    </row>
    <row r="993" customHeight="1" spans="10:14">
      <c r="J993" s="68"/>
      <c r="K993" s="39" t="str">
        <f>Results!C1037</f>
        <v>L03</v>
      </c>
      <c r="L993" s="39" t="str">
        <f>Results!B989</f>
        <v>hsa-miR-3197</v>
      </c>
      <c r="M993" s="79" t="e">
        <f>Results!F1037</f>
        <v>#DIV/0!</v>
      </c>
      <c r="N993" s="79" t="e">
        <f>Results!G1037</f>
        <v>#DIV/0!</v>
      </c>
    </row>
    <row r="994" customHeight="1" spans="10:14">
      <c r="J994" s="68"/>
      <c r="K994" s="39" t="str">
        <f>Results!C1038</f>
        <v>L04</v>
      </c>
      <c r="L994" s="39" t="str">
        <f>Results!B990</f>
        <v>hsa-miR-3665</v>
      </c>
      <c r="M994" s="79" t="e">
        <f>Results!F1038</f>
        <v>#DIV/0!</v>
      </c>
      <c r="N994" s="79" t="e">
        <f>Results!G1038</f>
        <v>#DIV/0!</v>
      </c>
    </row>
    <row r="995" customHeight="1" spans="10:14">
      <c r="J995" s="68"/>
      <c r="K995" s="39" t="str">
        <f>Results!C1039</f>
        <v>L05</v>
      </c>
      <c r="L995" s="39" t="str">
        <f>Results!B991</f>
        <v>hsa-miR-3199</v>
      </c>
      <c r="M995" s="79" t="e">
        <f>Results!F1039</f>
        <v>#DIV/0!</v>
      </c>
      <c r="N995" s="79" t="e">
        <f>Results!G1039</f>
        <v>#DIV/0!</v>
      </c>
    </row>
    <row r="996" customHeight="1" spans="10:14">
      <c r="J996" s="68"/>
      <c r="K996" s="39" t="str">
        <f>Results!C1040</f>
        <v>L06</v>
      </c>
      <c r="L996" s="39" t="str">
        <f>Results!B992</f>
        <v>hsa-miR-3667-5p</v>
      </c>
      <c r="M996" s="79" t="e">
        <f>Results!F1040</f>
        <v>#DIV/0!</v>
      </c>
      <c r="N996" s="79" t="e">
        <f>Results!G1040</f>
        <v>#DIV/0!</v>
      </c>
    </row>
    <row r="997" customHeight="1" spans="10:14">
      <c r="J997" s="68"/>
      <c r="K997" s="39" t="str">
        <f>Results!C1041</f>
        <v>L07</v>
      </c>
      <c r="L997" s="39" t="str">
        <f>Results!B993</f>
        <v>hsa-miR-1273d</v>
      </c>
      <c r="M997" s="79" t="e">
        <f>Results!F1041</f>
        <v>#DIV/0!</v>
      </c>
      <c r="N997" s="79" t="e">
        <f>Results!G1041</f>
        <v>#DIV/0!</v>
      </c>
    </row>
    <row r="998" customHeight="1" spans="10:14">
      <c r="J998" s="68"/>
      <c r="K998" s="39" t="str">
        <f>Results!C1042</f>
        <v>L08</v>
      </c>
      <c r="L998" s="39" t="str">
        <f>Results!B994</f>
        <v>hsa-miR-3667-3p</v>
      </c>
      <c r="M998" s="79" t="e">
        <f>Results!F1042</f>
        <v>#DIV/0!</v>
      </c>
      <c r="N998" s="79" t="e">
        <f>Results!G1042</f>
        <v>#DIV/0!</v>
      </c>
    </row>
    <row r="999" customHeight="1" spans="10:14">
      <c r="J999" s="68"/>
      <c r="K999" s="39" t="str">
        <f>Results!C1043</f>
        <v>L09</v>
      </c>
      <c r="L999" s="39" t="str">
        <f>Results!B995</f>
        <v>hsa-miR-4295</v>
      </c>
      <c r="M999" s="79" t="e">
        <f>Results!F1043</f>
        <v>#DIV/0!</v>
      </c>
      <c r="N999" s="79" t="e">
        <f>Results!G1043</f>
        <v>#DIV/0!</v>
      </c>
    </row>
    <row r="1000" customHeight="1" spans="10:14">
      <c r="J1000" s="68"/>
      <c r="K1000" s="39" t="str">
        <f>Results!C1044</f>
        <v>L10</v>
      </c>
      <c r="L1000" s="39" t="str">
        <f>Results!B996</f>
        <v>hsa-miR-3668</v>
      </c>
      <c r="M1000" s="79" t="e">
        <f>Results!F1044</f>
        <v>#DIV/0!</v>
      </c>
      <c r="N1000" s="79" t="e">
        <f>Results!G1044</f>
        <v>#DIV/0!</v>
      </c>
    </row>
    <row r="1001" customHeight="1" spans="10:14">
      <c r="J1001" s="68"/>
      <c r="K1001" s="39" t="str">
        <f>Results!C1045</f>
        <v>L11</v>
      </c>
      <c r="L1001" s="39" t="str">
        <f>Results!B997</f>
        <v>hsa-miR-4296</v>
      </c>
      <c r="M1001" s="79" t="e">
        <f>Results!F1045</f>
        <v>#DIV/0!</v>
      </c>
      <c r="N1001" s="79" t="e">
        <f>Results!G1045</f>
        <v>#DIV/0!</v>
      </c>
    </row>
    <row r="1002" customHeight="1" spans="10:14">
      <c r="J1002" s="68"/>
      <c r="K1002" s="39" t="str">
        <f>Results!C1046</f>
        <v>L12</v>
      </c>
      <c r="L1002" s="39" t="str">
        <f>Results!B998</f>
        <v>hsa-miR-3669</v>
      </c>
      <c r="M1002" s="79" t="e">
        <f>Results!F1046</f>
        <v>#DIV/0!</v>
      </c>
      <c r="N1002" s="79" t="e">
        <f>Results!G1046</f>
        <v>#DIV/0!</v>
      </c>
    </row>
    <row r="1003" customHeight="1" spans="10:14">
      <c r="J1003" s="68"/>
      <c r="K1003" s="39" t="str">
        <f>Results!C1047</f>
        <v>L13</v>
      </c>
      <c r="L1003" s="39" t="str">
        <f>Results!B999</f>
        <v>hsa-miR-378c</v>
      </c>
      <c r="M1003" s="79" t="e">
        <f>Results!F1047</f>
        <v>#DIV/0!</v>
      </c>
      <c r="N1003" s="79" t="e">
        <f>Results!G1047</f>
        <v>#DIV/0!</v>
      </c>
    </row>
    <row r="1004" customHeight="1" spans="10:14">
      <c r="J1004" s="68"/>
      <c r="K1004" s="39" t="str">
        <f>Results!C1048</f>
        <v>L14</v>
      </c>
      <c r="L1004" s="39" t="str">
        <f>Results!B1000</f>
        <v>hsa-miR-3670</v>
      </c>
      <c r="M1004" s="79" t="e">
        <f>Results!F1048</f>
        <v>#DIV/0!</v>
      </c>
      <c r="N1004" s="79" t="e">
        <f>Results!G1048</f>
        <v>#DIV/0!</v>
      </c>
    </row>
    <row r="1005" customHeight="1" spans="10:14">
      <c r="J1005" s="68"/>
      <c r="K1005" s="39" t="str">
        <f>Results!C1049</f>
        <v>L15</v>
      </c>
      <c r="L1005" s="39" t="str">
        <f>Results!B1001</f>
        <v>hsa-miR-4299</v>
      </c>
      <c r="M1005" s="79" t="e">
        <f>Results!F1049</f>
        <v>#DIV/0!</v>
      </c>
      <c r="N1005" s="79" t="e">
        <f>Results!G1049</f>
        <v>#DIV/0!</v>
      </c>
    </row>
    <row r="1006" customHeight="1" spans="10:14">
      <c r="J1006" s="68"/>
      <c r="K1006" s="39" t="str">
        <f>Results!C1050</f>
        <v>L16</v>
      </c>
      <c r="L1006" s="39" t="str">
        <f>Results!B1002</f>
        <v>hsa-miR-3671</v>
      </c>
      <c r="M1006" s="79" t="e">
        <f>Results!F1050</f>
        <v>#DIV/0!</v>
      </c>
      <c r="N1006" s="79" t="e">
        <f>Results!G1050</f>
        <v>#DIV/0!</v>
      </c>
    </row>
    <row r="1007" customHeight="1" spans="10:14">
      <c r="J1007" s="68"/>
      <c r="K1007" s="39" t="str">
        <f>Results!C1051</f>
        <v>L17</v>
      </c>
      <c r="L1007" s="39" t="str">
        <f>Results!B1003</f>
        <v>hsa-miR-4305</v>
      </c>
      <c r="M1007" s="79" t="e">
        <f>Results!F1051</f>
        <v>#DIV/0!</v>
      </c>
      <c r="N1007" s="79" t="e">
        <f>Results!G1051</f>
        <v>#DIV/0!</v>
      </c>
    </row>
    <row r="1008" customHeight="1" spans="10:14">
      <c r="J1008" s="68"/>
      <c r="K1008" s="39" t="str">
        <f>Results!C1052</f>
        <v>L18</v>
      </c>
      <c r="L1008" s="39" t="str">
        <f>Results!B1004</f>
        <v>hsa-miR-3672</v>
      </c>
      <c r="M1008" s="79" t="e">
        <f>Results!F1052</f>
        <v>#DIV/0!</v>
      </c>
      <c r="N1008" s="79" t="e">
        <f>Results!G1052</f>
        <v>#DIV/0!</v>
      </c>
    </row>
    <row r="1009" customHeight="1" spans="10:14">
      <c r="J1009" s="68"/>
      <c r="K1009" s="39" t="str">
        <f>Results!C1053</f>
        <v>L19</v>
      </c>
      <c r="L1009" s="39" t="str">
        <f>Results!B1005</f>
        <v>hsa-miR-4306</v>
      </c>
      <c r="M1009" s="79" t="e">
        <f>Results!F1053</f>
        <v>#DIV/0!</v>
      </c>
      <c r="N1009" s="79" t="e">
        <f>Results!G1053</f>
        <v>#DIV/0!</v>
      </c>
    </row>
    <row r="1010" customHeight="1" spans="10:14">
      <c r="J1010" s="68"/>
      <c r="K1010" s="39" t="str">
        <f>Results!C1054</f>
        <v>L20</v>
      </c>
      <c r="L1010" s="39" t="str">
        <f>Results!B1006</f>
        <v>hsa-miR-3673</v>
      </c>
      <c r="M1010" s="79" t="e">
        <f>Results!F1054</f>
        <v>#DIV/0!</v>
      </c>
      <c r="N1010" s="79" t="e">
        <f>Results!G1054</f>
        <v>#DIV/0!</v>
      </c>
    </row>
    <row r="1011" customHeight="1" spans="10:14">
      <c r="J1011" s="68"/>
      <c r="K1011" s="39" t="str">
        <f>Results!C1055</f>
        <v>L21</v>
      </c>
      <c r="L1011" s="39" t="str">
        <f>Results!B1007</f>
        <v>hsa-miR-4307</v>
      </c>
      <c r="M1011" s="79" t="e">
        <f>Results!F1055</f>
        <v>#DIV/0!</v>
      </c>
      <c r="N1011" s="79" t="e">
        <f>Results!G1055</f>
        <v>#DIV/0!</v>
      </c>
    </row>
    <row r="1012" customHeight="1" spans="10:14">
      <c r="J1012" s="68"/>
      <c r="K1012" s="39" t="str">
        <f>Results!C1056</f>
        <v>L22</v>
      </c>
      <c r="L1012" s="39" t="str">
        <f>Results!B1008</f>
        <v>hsa-miR-3674</v>
      </c>
      <c r="M1012" s="79" t="e">
        <f>Results!F1056</f>
        <v>#DIV/0!</v>
      </c>
      <c r="N1012" s="79" t="e">
        <f>Results!G1056</f>
        <v>#DIV/0!</v>
      </c>
    </row>
    <row r="1013" customHeight="1" spans="10:14">
      <c r="J1013" s="68"/>
      <c r="K1013" s="39" t="str">
        <f>Results!C1057</f>
        <v>L23</v>
      </c>
      <c r="L1013" s="39" t="str">
        <f>Results!B1009</f>
        <v>hsa-miR-4311</v>
      </c>
      <c r="M1013" s="79" t="e">
        <f>Results!F1057</f>
        <v>#DIV/0!</v>
      </c>
      <c r="N1013" s="79" t="e">
        <f>Results!G1057</f>
        <v>#DIV/0!</v>
      </c>
    </row>
    <row r="1014" customHeight="1" spans="10:14">
      <c r="J1014" s="68"/>
      <c r="K1014" s="39" t="str">
        <f>Results!C1058</f>
        <v>L24</v>
      </c>
      <c r="L1014" s="39" t="str">
        <f>Results!B1010</f>
        <v>hsa-miR-3675-5p</v>
      </c>
      <c r="M1014" s="79" t="e">
        <f>Results!F1058</f>
        <v>#DIV/0!</v>
      </c>
      <c r="N1014" s="79" t="e">
        <f>Results!G1058</f>
        <v>#DIV/0!</v>
      </c>
    </row>
    <row r="1015" customHeight="1" spans="10:14">
      <c r="J1015" s="68"/>
      <c r="K1015" s="39" t="str">
        <f>Results!C1059</f>
        <v>M01</v>
      </c>
      <c r="L1015" s="39" t="str">
        <f>Results!B1011</f>
        <v>hsa-miR-449b-3p</v>
      </c>
      <c r="M1015" s="79" t="e">
        <f>Results!F1059</f>
        <v>#DIV/0!</v>
      </c>
      <c r="N1015" s="79" t="e">
        <f>Results!G1059</f>
        <v>#DIV/0!</v>
      </c>
    </row>
    <row r="1016" customHeight="1" spans="10:14">
      <c r="J1016" s="68"/>
      <c r="K1016" s="39" t="str">
        <f>Results!C1060</f>
        <v>M02</v>
      </c>
      <c r="L1016" s="39" t="str">
        <f>Results!B1012</f>
        <v>hsa-miR-16-1-3p</v>
      </c>
      <c r="M1016" s="79" t="e">
        <f>Results!F1060</f>
        <v>#DIV/0!</v>
      </c>
      <c r="N1016" s="79" t="e">
        <f>Results!G1060</f>
        <v>#DIV/0!</v>
      </c>
    </row>
    <row r="1017" customHeight="1" spans="10:14">
      <c r="J1017" s="68"/>
      <c r="K1017" s="39" t="str">
        <f>Results!C1061</f>
        <v>M03</v>
      </c>
      <c r="L1017" s="39" t="str">
        <f>Results!B1013</f>
        <v>hsa-miR-2114-3p</v>
      </c>
      <c r="M1017" s="79" t="e">
        <f>Results!F1061</f>
        <v>#DIV/0!</v>
      </c>
      <c r="N1017" s="79" t="e">
        <f>Results!G1061</f>
        <v>#DIV/0!</v>
      </c>
    </row>
    <row r="1018" customHeight="1" spans="10:14">
      <c r="J1018" s="68"/>
      <c r="K1018" s="39" t="str">
        <f>Results!C1062</f>
        <v>M04</v>
      </c>
      <c r="L1018" s="39" t="str">
        <f>Results!B1014</f>
        <v>hsa-miR-16-2-3p</v>
      </c>
      <c r="M1018" s="79" t="e">
        <f>Results!F1062</f>
        <v>#DIV/0!</v>
      </c>
      <c r="N1018" s="79" t="e">
        <f>Results!G1062</f>
        <v>#DIV/0!</v>
      </c>
    </row>
    <row r="1019" customHeight="1" spans="10:14">
      <c r="J1019" s="68"/>
      <c r="K1019" s="39" t="str">
        <f>Results!C1063</f>
        <v>M05</v>
      </c>
      <c r="L1019" s="39" t="str">
        <f>Results!B1015</f>
        <v>hsa-let-7a-2-3p</v>
      </c>
      <c r="M1019" s="79" t="e">
        <f>Results!F1063</f>
        <v>#DIV/0!</v>
      </c>
      <c r="N1019" s="79" t="e">
        <f>Results!G1063</f>
        <v>#DIV/0!</v>
      </c>
    </row>
    <row r="1020" customHeight="1" spans="10:14">
      <c r="J1020" s="68"/>
      <c r="K1020" s="39" t="str">
        <f>Results!C1064</f>
        <v>M06</v>
      </c>
      <c r="L1020" s="39" t="str">
        <f>Results!B1016</f>
        <v>hsa-miR-17-3p</v>
      </c>
      <c r="M1020" s="79" t="e">
        <f>Results!F1064</f>
        <v>#DIV/0!</v>
      </c>
      <c r="N1020" s="79" t="e">
        <f>Results!G1064</f>
        <v>#DIV/0!</v>
      </c>
    </row>
    <row r="1021" customHeight="1" spans="10:14">
      <c r="J1021" s="68"/>
      <c r="K1021" s="39" t="str">
        <f>Results!C1065</f>
        <v>M07</v>
      </c>
      <c r="L1021" s="39" t="str">
        <f>Results!B1017</f>
        <v>hsa-miR-675-3p</v>
      </c>
      <c r="M1021" s="79" t="e">
        <f>Results!F1065</f>
        <v>#DIV/0!</v>
      </c>
      <c r="N1021" s="79" t="e">
        <f>Results!G1065</f>
        <v>#DIV/0!</v>
      </c>
    </row>
    <row r="1022" customHeight="1" spans="10:14">
      <c r="J1022" s="68"/>
      <c r="K1022" s="39" t="str">
        <f>Results!C1066</f>
        <v>M08</v>
      </c>
      <c r="L1022" s="39" t="str">
        <f>Results!B1018</f>
        <v>hsa-miR-182-3p</v>
      </c>
      <c r="M1022" s="79" t="e">
        <f>Results!F1066</f>
        <v>#DIV/0!</v>
      </c>
      <c r="N1022" s="79" t="e">
        <f>Results!G1066</f>
        <v>#DIV/0!</v>
      </c>
    </row>
    <row r="1023" customHeight="1" spans="10:14">
      <c r="J1023" s="68"/>
      <c r="K1023" s="39" t="str">
        <f>Results!C1067</f>
        <v>M09</v>
      </c>
      <c r="L1023" s="39" t="str">
        <f>Results!B1019</f>
        <v>hsa-miR-2861</v>
      </c>
      <c r="M1023" s="79" t="e">
        <f>Results!F1067</f>
        <v>#DIV/0!</v>
      </c>
      <c r="N1023" s="79" t="e">
        <f>Results!G1067</f>
        <v>#DIV/0!</v>
      </c>
    </row>
    <row r="1024" customHeight="1" spans="10:14">
      <c r="J1024" s="68"/>
      <c r="K1024" s="39" t="str">
        <f>Results!C1068</f>
        <v>M10</v>
      </c>
      <c r="L1024" s="39" t="str">
        <f>Results!B1020</f>
        <v>hsa-miR-183-3p</v>
      </c>
      <c r="M1024" s="79" t="e">
        <f>Results!F1068</f>
        <v>#DIV/0!</v>
      </c>
      <c r="N1024" s="79" t="e">
        <f>Results!G1068</f>
        <v>#DIV/0!</v>
      </c>
    </row>
    <row r="1025" customHeight="1" spans="10:14">
      <c r="J1025" s="68"/>
      <c r="K1025" s="39" t="str">
        <f>Results!C1069</f>
        <v>M11</v>
      </c>
      <c r="L1025" s="39" t="str">
        <f>Results!B1021</f>
        <v>hsa-miR-3115</v>
      </c>
      <c r="M1025" s="79" t="e">
        <f>Results!F1069</f>
        <v>#DIV/0!</v>
      </c>
      <c r="N1025" s="79" t="e">
        <f>Results!G1069</f>
        <v>#DIV/0!</v>
      </c>
    </row>
    <row r="1026" customHeight="1" spans="10:14">
      <c r="J1026" s="68"/>
      <c r="K1026" s="39" t="str">
        <f>Results!C1070</f>
        <v>M12</v>
      </c>
      <c r="L1026" s="39" t="str">
        <f>Results!B1022</f>
        <v>hsa-miR-18b-3p</v>
      </c>
      <c r="M1026" s="79" t="e">
        <f>Results!F1070</f>
        <v>#DIV/0!</v>
      </c>
      <c r="N1026" s="79" t="e">
        <f>Results!G1070</f>
        <v>#DIV/0!</v>
      </c>
    </row>
    <row r="1027" customHeight="1" spans="10:14">
      <c r="J1027" s="68"/>
      <c r="K1027" s="39" t="str">
        <f>Results!C1071</f>
        <v>M13</v>
      </c>
      <c r="L1027" s="39" t="str">
        <f>Results!B1023</f>
        <v>hsa-miR-3116</v>
      </c>
      <c r="M1027" s="79" t="e">
        <f>Results!F1071</f>
        <v>#DIV/0!</v>
      </c>
      <c r="N1027" s="79" t="e">
        <f>Results!G1071</f>
        <v>#DIV/0!</v>
      </c>
    </row>
    <row r="1028" customHeight="1" spans="10:14">
      <c r="J1028" s="68"/>
      <c r="K1028" s="39" t="str">
        <f>Results!C1072</f>
        <v>M14</v>
      </c>
      <c r="L1028" s="39" t="str">
        <f>Results!B1024</f>
        <v>hsa-miR-191-3p</v>
      </c>
      <c r="M1028" s="79" t="e">
        <f>Results!F1072</f>
        <v>#DIV/0!</v>
      </c>
      <c r="N1028" s="79" t="e">
        <f>Results!G1072</f>
        <v>#DIV/0!</v>
      </c>
    </row>
    <row r="1029" customHeight="1" spans="10:14">
      <c r="J1029" s="68"/>
      <c r="K1029" s="39" t="str">
        <f>Results!C1073</f>
        <v>M15</v>
      </c>
      <c r="L1029" s="39" t="str">
        <f>Results!B1025</f>
        <v>hsa-miR-3119</v>
      </c>
      <c r="M1029" s="79" t="e">
        <f>Results!F1073</f>
        <v>#DIV/0!</v>
      </c>
      <c r="N1029" s="79" t="e">
        <f>Results!G1073</f>
        <v>#DIV/0!</v>
      </c>
    </row>
    <row r="1030" customHeight="1" spans="10:14">
      <c r="J1030" s="68"/>
      <c r="K1030" s="39" t="str">
        <f>Results!C1074</f>
        <v>M16</v>
      </c>
      <c r="L1030" s="39" t="str">
        <f>Results!B1026</f>
        <v>hsa-miR-1911-3p</v>
      </c>
      <c r="M1030" s="79" t="e">
        <f>Results!F1074</f>
        <v>#DIV/0!</v>
      </c>
      <c r="N1030" s="79" t="e">
        <f>Results!G1074</f>
        <v>#DIV/0!</v>
      </c>
    </row>
    <row r="1031" customHeight="1" spans="10:14">
      <c r="J1031" s="68"/>
      <c r="K1031" s="39" t="str">
        <f>Results!C1075</f>
        <v>M17</v>
      </c>
      <c r="L1031" s="39" t="str">
        <f>Results!B1027</f>
        <v>hsa-miR-3120-3p</v>
      </c>
      <c r="M1031" s="79" t="e">
        <f>Results!F1075</f>
        <v>#DIV/0!</v>
      </c>
      <c r="N1031" s="79" t="e">
        <f>Results!G1075</f>
        <v>#DIV/0!</v>
      </c>
    </row>
    <row r="1032" customHeight="1" spans="10:14">
      <c r="J1032" s="68"/>
      <c r="K1032" s="39" t="str">
        <f>Results!C1076</f>
        <v>M18</v>
      </c>
      <c r="L1032" s="39" t="str">
        <f>Results!B1028</f>
        <v>hsa-miR-1915-5p</v>
      </c>
      <c r="M1032" s="79" t="e">
        <f>Results!F1076</f>
        <v>#DIV/0!</v>
      </c>
      <c r="N1032" s="79" t="e">
        <f>Results!G1076</f>
        <v>#DIV/0!</v>
      </c>
    </row>
    <row r="1033" customHeight="1" spans="10:14">
      <c r="J1033" s="68"/>
      <c r="K1033" s="39" t="str">
        <f>Results!C1077</f>
        <v>M19</v>
      </c>
      <c r="L1033" s="39" t="str">
        <f>Results!B1029</f>
        <v>hsa-miR-3121-3p</v>
      </c>
      <c r="M1033" s="79" t="e">
        <f>Results!F1077</f>
        <v>#DIV/0!</v>
      </c>
      <c r="N1033" s="79" t="e">
        <f>Results!G1077</f>
        <v>#DIV/0!</v>
      </c>
    </row>
    <row r="1034" customHeight="1" spans="10:14">
      <c r="J1034" s="68"/>
      <c r="K1034" s="39" t="str">
        <f>Results!C1078</f>
        <v>M20</v>
      </c>
      <c r="L1034" s="39" t="str">
        <f>Results!B1030</f>
        <v>hsa-miR-193b-5p</v>
      </c>
      <c r="M1034" s="79" t="e">
        <f>Results!F1078</f>
        <v>#DIV/0!</v>
      </c>
      <c r="N1034" s="79" t="e">
        <f>Results!G1078</f>
        <v>#DIV/0!</v>
      </c>
    </row>
    <row r="1035" customHeight="1" spans="10:14">
      <c r="J1035" s="68"/>
      <c r="K1035" s="39" t="str">
        <f>Results!C1079</f>
        <v>M21</v>
      </c>
      <c r="L1035" s="39" t="str">
        <f>Results!B1031</f>
        <v>hsa-miR-548s</v>
      </c>
      <c r="M1035" s="79" t="e">
        <f>Results!F1079</f>
        <v>#DIV/0!</v>
      </c>
      <c r="N1035" s="79" t="e">
        <f>Results!G1079</f>
        <v>#DIV/0!</v>
      </c>
    </row>
    <row r="1036" customHeight="1" spans="10:14">
      <c r="J1036" s="68"/>
      <c r="K1036" s="39" t="str">
        <f>Results!C1080</f>
        <v>M22</v>
      </c>
      <c r="L1036" s="39" t="str">
        <f>Results!B1032</f>
        <v>hsa-miR-196a-3p</v>
      </c>
      <c r="M1036" s="79" t="e">
        <f>Results!F1080</f>
        <v>#DIV/0!</v>
      </c>
      <c r="N1036" s="79" t="e">
        <f>Results!G1080</f>
        <v>#DIV/0!</v>
      </c>
    </row>
    <row r="1037" customHeight="1" spans="10:14">
      <c r="J1037" s="68"/>
      <c r="K1037" s="39" t="str">
        <f>Results!C1081</f>
        <v>M23</v>
      </c>
      <c r="L1037" s="39" t="str">
        <f>Results!B1033</f>
        <v>hsa-miR-3129-5p</v>
      </c>
      <c r="M1037" s="79" t="e">
        <f>Results!F1081</f>
        <v>#DIV/0!</v>
      </c>
      <c r="N1037" s="79" t="e">
        <f>Results!G1081</f>
        <v>#DIV/0!</v>
      </c>
    </row>
    <row r="1038" customHeight="1" spans="10:14">
      <c r="J1038" s="68"/>
      <c r="K1038" s="39" t="str">
        <f>Results!C1082</f>
        <v>M24</v>
      </c>
      <c r="L1038" s="39" t="str">
        <f>Results!B1034</f>
        <v>hsa-miR-19a-5p</v>
      </c>
      <c r="M1038" s="79" t="e">
        <f>Results!F1082</f>
        <v>#DIV/0!</v>
      </c>
      <c r="N1038" s="79" t="e">
        <f>Results!G1082</f>
        <v>#DIV/0!</v>
      </c>
    </row>
    <row r="1039" customHeight="1" spans="10:14">
      <c r="J1039" s="68"/>
      <c r="K1039" s="39" t="str">
        <f>Results!C1083</f>
        <v>N01</v>
      </c>
      <c r="L1039" s="39" t="str">
        <f>Results!B1035</f>
        <v>hsa-miR-4312</v>
      </c>
      <c r="M1039" s="79" t="e">
        <f>Results!F1083</f>
        <v>#DIV/0!</v>
      </c>
      <c r="N1039" s="79" t="e">
        <f>Results!G1083</f>
        <v>#DIV/0!</v>
      </c>
    </row>
    <row r="1040" customHeight="1" spans="10:14">
      <c r="J1040" s="68"/>
      <c r="K1040" s="39" t="str">
        <f>Results!C1084</f>
        <v>N02</v>
      </c>
      <c r="L1040" s="39" t="str">
        <f>Results!B1036</f>
        <v>hsa-miR-3675-3p</v>
      </c>
      <c r="M1040" s="79" t="e">
        <f>Results!F1084</f>
        <v>#DIV/0!</v>
      </c>
      <c r="N1040" s="79" t="e">
        <f>Results!G1084</f>
        <v>#DIV/0!</v>
      </c>
    </row>
    <row r="1041" customHeight="1" spans="10:14">
      <c r="J1041" s="68"/>
      <c r="K1041" s="39" t="str">
        <f>Results!C1085</f>
        <v>N03</v>
      </c>
      <c r="L1041" s="39" t="str">
        <f>Results!B1037</f>
        <v>hsa-miR-4315</v>
      </c>
      <c r="M1041" s="79" t="e">
        <f>Results!F1085</f>
        <v>#DIV/0!</v>
      </c>
      <c r="N1041" s="79" t="e">
        <f>Results!G1085</f>
        <v>#DIV/0!</v>
      </c>
    </row>
    <row r="1042" customHeight="1" spans="10:14">
      <c r="J1042" s="68"/>
      <c r="K1042" s="39" t="str">
        <f>Results!C1086</f>
        <v>N04</v>
      </c>
      <c r="L1042" s="39" t="str">
        <f>Results!B1038</f>
        <v>hsa-miR-3676-3p</v>
      </c>
      <c r="M1042" s="79" t="e">
        <f>Results!F1086</f>
        <v>#DIV/0!</v>
      </c>
      <c r="N1042" s="79" t="e">
        <f>Results!G1086</f>
        <v>#DIV/0!</v>
      </c>
    </row>
    <row r="1043" customHeight="1" spans="10:14">
      <c r="J1043" s="68"/>
      <c r="K1043" s="39" t="str">
        <f>Results!C1087</f>
        <v>N05</v>
      </c>
      <c r="L1043" s="39" t="str">
        <f>Results!B1039</f>
        <v>hsa-miR-4316</v>
      </c>
      <c r="M1043" s="79" t="e">
        <f>Results!F1087</f>
        <v>#DIV/0!</v>
      </c>
      <c r="N1043" s="79" t="e">
        <f>Results!G1087</f>
        <v>#DIV/0!</v>
      </c>
    </row>
    <row r="1044" customHeight="1" spans="10:14">
      <c r="J1044" s="68"/>
      <c r="K1044" s="39" t="str">
        <f>Results!C1088</f>
        <v>N06</v>
      </c>
      <c r="L1044" s="39" t="str">
        <f>Results!B1040</f>
        <v>hsa-miR-3677-3p</v>
      </c>
      <c r="M1044" s="79" t="e">
        <f>Results!F1088</f>
        <v>#DIV/0!</v>
      </c>
      <c r="N1044" s="79" t="e">
        <f>Results!G1088</f>
        <v>#DIV/0!</v>
      </c>
    </row>
    <row r="1045" customHeight="1" spans="10:14">
      <c r="J1045" s="68"/>
      <c r="K1045" s="39" t="str">
        <f>Results!C1089</f>
        <v>N07</v>
      </c>
      <c r="L1045" s="39" t="str">
        <f>Results!B1041</f>
        <v>hsa-miR-4318</v>
      </c>
      <c r="M1045" s="79" t="e">
        <f>Results!F1089</f>
        <v>#DIV/0!</v>
      </c>
      <c r="N1045" s="79" t="e">
        <f>Results!G1089</f>
        <v>#DIV/0!</v>
      </c>
    </row>
    <row r="1046" customHeight="1" spans="10:14">
      <c r="J1046" s="68"/>
      <c r="K1046" s="39" t="str">
        <f>Results!C1090</f>
        <v>N08</v>
      </c>
      <c r="L1046" s="39" t="str">
        <f>Results!B1042</f>
        <v>hsa-miR-3678-3p</v>
      </c>
      <c r="M1046" s="79" t="e">
        <f>Results!F1090</f>
        <v>#DIV/0!</v>
      </c>
      <c r="N1046" s="79" t="e">
        <f>Results!G1090</f>
        <v>#DIV/0!</v>
      </c>
    </row>
    <row r="1047" customHeight="1" spans="10:14">
      <c r="J1047" s="68"/>
      <c r="K1047" s="39" t="str">
        <f>Results!C1091</f>
        <v>N09</v>
      </c>
      <c r="L1047" s="39" t="str">
        <f>Results!B1043</f>
        <v>hsa-miR-4320</v>
      </c>
      <c r="M1047" s="79" t="e">
        <f>Results!F1091</f>
        <v>#DIV/0!</v>
      </c>
      <c r="N1047" s="79" t="e">
        <f>Results!G1091</f>
        <v>#DIV/0!</v>
      </c>
    </row>
    <row r="1048" customHeight="1" spans="10:14">
      <c r="J1048" s="68"/>
      <c r="K1048" s="39" t="str">
        <f>Results!C1092</f>
        <v>N10</v>
      </c>
      <c r="L1048" s="39" t="str">
        <f>Results!B1044</f>
        <v>hsa-miR-3679-3p</v>
      </c>
      <c r="M1048" s="79" t="e">
        <f>Results!F1092</f>
        <v>#DIV/0!</v>
      </c>
      <c r="N1048" s="79" t="e">
        <f>Results!G1092</f>
        <v>#DIV/0!</v>
      </c>
    </row>
    <row r="1049" customHeight="1" spans="10:14">
      <c r="J1049" s="68"/>
      <c r="K1049" s="39" t="str">
        <f>Results!C1093</f>
        <v>N11</v>
      </c>
      <c r="L1049" s="39" t="str">
        <f>Results!B1045</f>
        <v>hsa-miR-4322</v>
      </c>
      <c r="M1049" s="79" t="e">
        <f>Results!F1093</f>
        <v>#DIV/0!</v>
      </c>
      <c r="N1049" s="79" t="e">
        <f>Results!G1093</f>
        <v>#DIV/0!</v>
      </c>
    </row>
    <row r="1050" customHeight="1" spans="10:14">
      <c r="J1050" s="68"/>
      <c r="K1050" s="39" t="str">
        <f>Results!C1094</f>
        <v>N12</v>
      </c>
      <c r="L1050" s="39" t="str">
        <f>Results!B1046</f>
        <v>hsa-miR-3681-5p</v>
      </c>
      <c r="M1050" s="79" t="e">
        <f>Results!F1094</f>
        <v>#DIV/0!</v>
      </c>
      <c r="N1050" s="79" t="e">
        <f>Results!G1094</f>
        <v>#DIV/0!</v>
      </c>
    </row>
    <row r="1051" customHeight="1" spans="10:14">
      <c r="J1051" s="68"/>
      <c r="K1051" s="39" t="str">
        <f>Results!C1095</f>
        <v>N13</v>
      </c>
      <c r="L1051" s="39" t="str">
        <f>Results!B1047</f>
        <v>hsa-miR-4257</v>
      </c>
      <c r="M1051" s="79" t="e">
        <f>Results!F1095</f>
        <v>#DIV/0!</v>
      </c>
      <c r="N1051" s="79" t="e">
        <f>Results!G1095</f>
        <v>#DIV/0!</v>
      </c>
    </row>
    <row r="1052" customHeight="1" spans="10:14">
      <c r="J1052" s="68"/>
      <c r="K1052" s="39" t="str">
        <f>Results!C1096</f>
        <v>N14</v>
      </c>
      <c r="L1052" s="39" t="str">
        <f>Results!B1048</f>
        <v>hsa-miR-3681-3p</v>
      </c>
      <c r="M1052" s="79" t="e">
        <f>Results!F1096</f>
        <v>#DIV/0!</v>
      </c>
      <c r="N1052" s="79" t="e">
        <f>Results!G1096</f>
        <v>#DIV/0!</v>
      </c>
    </row>
    <row r="1053" customHeight="1" spans="10:14">
      <c r="J1053" s="68"/>
      <c r="K1053" s="39" t="str">
        <f>Results!C1097</f>
        <v>N15</v>
      </c>
      <c r="L1053" s="39" t="str">
        <f>Results!B1049</f>
        <v>hsa-miR-4259</v>
      </c>
      <c r="M1053" s="79" t="e">
        <f>Results!F1097</f>
        <v>#DIV/0!</v>
      </c>
      <c r="N1053" s="79" t="e">
        <f>Results!G1097</f>
        <v>#DIV/0!</v>
      </c>
    </row>
    <row r="1054" customHeight="1" spans="10:14">
      <c r="J1054" s="68"/>
      <c r="K1054" s="39" t="str">
        <f>Results!C1098</f>
        <v>N16</v>
      </c>
      <c r="L1054" s="39" t="str">
        <f>Results!B1050</f>
        <v>hsa-miR-3682-3p</v>
      </c>
      <c r="M1054" s="79" t="e">
        <f>Results!F1098</f>
        <v>#DIV/0!</v>
      </c>
      <c r="N1054" s="79" t="e">
        <f>Results!G1098</f>
        <v>#DIV/0!</v>
      </c>
    </row>
    <row r="1055" customHeight="1" spans="10:14">
      <c r="J1055" s="68"/>
      <c r="K1055" s="39" t="str">
        <f>Results!C1099</f>
        <v>N17</v>
      </c>
      <c r="L1055" s="39" t="str">
        <f>Results!B1051</f>
        <v>hsa-miR-4253</v>
      </c>
      <c r="M1055" s="79" t="e">
        <f>Results!F1099</f>
        <v>#DIV/0!</v>
      </c>
      <c r="N1055" s="79" t="e">
        <f>Results!G1099</f>
        <v>#DIV/0!</v>
      </c>
    </row>
    <row r="1056" customHeight="1" spans="10:14">
      <c r="J1056" s="68"/>
      <c r="K1056" s="39" t="str">
        <f>Results!C1100</f>
        <v>N18</v>
      </c>
      <c r="L1056" s="39" t="str">
        <f>Results!B1052</f>
        <v>hsa-miR-3683</v>
      </c>
      <c r="M1056" s="79" t="e">
        <f>Results!F1100</f>
        <v>#DIV/0!</v>
      </c>
      <c r="N1056" s="79" t="e">
        <f>Results!G1100</f>
        <v>#DIV/0!</v>
      </c>
    </row>
    <row r="1057" customHeight="1" spans="10:14">
      <c r="J1057" s="68"/>
      <c r="K1057" s="39" t="str">
        <f>Results!C1101</f>
        <v>N19</v>
      </c>
      <c r="L1057" s="39" t="str">
        <f>Results!B1053</f>
        <v>hsa-miR-4254</v>
      </c>
      <c r="M1057" s="79" t="e">
        <f>Results!F1101</f>
        <v>#DIV/0!</v>
      </c>
      <c r="N1057" s="79" t="e">
        <f>Results!G1101</f>
        <v>#DIV/0!</v>
      </c>
    </row>
    <row r="1058" customHeight="1" spans="10:14">
      <c r="J1058" s="68"/>
      <c r="K1058" s="39" t="str">
        <f>Results!C1102</f>
        <v>N20</v>
      </c>
      <c r="L1058" s="39" t="str">
        <f>Results!B1054</f>
        <v>hsa-miR-3684</v>
      </c>
      <c r="M1058" s="79" t="e">
        <f>Results!F1102</f>
        <v>#DIV/0!</v>
      </c>
      <c r="N1058" s="79" t="e">
        <f>Results!G1102</f>
        <v>#DIV/0!</v>
      </c>
    </row>
    <row r="1059" customHeight="1" spans="10:14">
      <c r="J1059" s="68"/>
      <c r="K1059" s="39" t="str">
        <f>Results!C1103</f>
        <v>N21</v>
      </c>
      <c r="L1059" s="39" t="str">
        <f>Results!B1055</f>
        <v>hsa-miR-4325</v>
      </c>
      <c r="M1059" s="79" t="e">
        <f>Results!F1103</f>
        <v>#DIV/0!</v>
      </c>
      <c r="N1059" s="79" t="e">
        <f>Results!G1103</f>
        <v>#DIV/0!</v>
      </c>
    </row>
    <row r="1060" customHeight="1" spans="10:14">
      <c r="J1060" s="68"/>
      <c r="K1060" s="39" t="str">
        <f>Results!C1104</f>
        <v>N22</v>
      </c>
      <c r="L1060" s="39" t="str">
        <f>Results!B1056</f>
        <v>hsa-miR-3685</v>
      </c>
      <c r="M1060" s="79" t="e">
        <f>Results!F1104</f>
        <v>#DIV/0!</v>
      </c>
      <c r="N1060" s="79" t="e">
        <f>Results!G1104</f>
        <v>#DIV/0!</v>
      </c>
    </row>
    <row r="1061" customHeight="1" spans="10:14">
      <c r="J1061" s="68"/>
      <c r="K1061" s="39" t="str">
        <f>Results!C1105</f>
        <v>N23</v>
      </c>
      <c r="L1061" s="39" t="str">
        <f>Results!B1057</f>
        <v>hsa-miR-4326</v>
      </c>
      <c r="M1061" s="79" t="e">
        <f>Results!F1105</f>
        <v>#DIV/0!</v>
      </c>
      <c r="N1061" s="79" t="e">
        <f>Results!G1105</f>
        <v>#DIV/0!</v>
      </c>
    </row>
    <row r="1062" customHeight="1" spans="10:14">
      <c r="J1062" s="68"/>
      <c r="K1062" s="39" t="str">
        <f>Results!C1106</f>
        <v>N24</v>
      </c>
      <c r="L1062" s="39" t="str">
        <f>Results!B1058</f>
        <v>hsa-miR-3686</v>
      </c>
      <c r="M1062" s="79" t="e">
        <f>Results!F1106</f>
        <v>#DIV/0!</v>
      </c>
      <c r="N1062" s="79" t="e">
        <f>Results!G1106</f>
        <v>#DIV/0!</v>
      </c>
    </row>
    <row r="1063" customHeight="1" spans="10:14">
      <c r="J1063" s="68"/>
      <c r="K1063" s="39" t="str">
        <f>Results!C1107</f>
        <v>O01</v>
      </c>
      <c r="L1063" s="39" t="str">
        <f>Results!B1059</f>
        <v>hsa-miR-3133</v>
      </c>
      <c r="M1063" s="79" t="e">
        <f>Results!F1107</f>
        <v>#DIV/0!</v>
      </c>
      <c r="N1063" s="79" t="e">
        <f>Results!G1107</f>
        <v>#DIV/0!</v>
      </c>
    </row>
    <row r="1064" customHeight="1" spans="10:14">
      <c r="J1064" s="68"/>
      <c r="K1064" s="39" t="str">
        <f>Results!C1108</f>
        <v>O02</v>
      </c>
      <c r="L1064" s="39" t="str">
        <f>Results!B1060</f>
        <v>hsa-miR-19b-1-5p</v>
      </c>
      <c r="M1064" s="79" t="e">
        <f>Results!F1108</f>
        <v>#DIV/0!</v>
      </c>
      <c r="N1064" s="79" t="e">
        <f>Results!G1108</f>
        <v>#DIV/0!</v>
      </c>
    </row>
    <row r="1065" customHeight="1" spans="10:14">
      <c r="J1065" s="68"/>
      <c r="K1065" s="39" t="str">
        <f>Results!C1109</f>
        <v>O03</v>
      </c>
      <c r="L1065" s="39" t="str">
        <f>Results!B1061</f>
        <v>hsa-miR-378b</v>
      </c>
      <c r="M1065" s="79" t="e">
        <f>Results!F1109</f>
        <v>#DIV/0!</v>
      </c>
      <c r="N1065" s="79" t="e">
        <f>Results!G1109</f>
        <v>#DIV/0!</v>
      </c>
    </row>
    <row r="1066" customHeight="1" spans="10:14">
      <c r="J1066" s="68"/>
      <c r="K1066" s="39" t="str">
        <f>Results!C1110</f>
        <v>O04</v>
      </c>
      <c r="L1066" s="39" t="str">
        <f>Results!B1062</f>
        <v>hsa-miR-19b-2-5p</v>
      </c>
      <c r="M1066" s="79" t="e">
        <f>Results!F1110</f>
        <v>#DIV/0!</v>
      </c>
      <c r="N1066" s="79" t="e">
        <f>Results!G1110</f>
        <v>#DIV/0!</v>
      </c>
    </row>
    <row r="1067" customHeight="1" spans="10:14">
      <c r="J1067" s="68"/>
      <c r="K1067" s="39" t="str">
        <f>Results!C1111</f>
        <v>O05</v>
      </c>
      <c r="L1067" s="39" t="str">
        <f>Results!B1063</f>
        <v>hsa-miR-3136-5p</v>
      </c>
      <c r="M1067" s="79" t="e">
        <f>Results!F1111</f>
        <v>#DIV/0!</v>
      </c>
      <c r="N1067" s="79" t="e">
        <f>Results!G1111</f>
        <v>#DIV/0!</v>
      </c>
    </row>
    <row r="1068" customHeight="1" spans="10:14">
      <c r="J1068" s="68"/>
      <c r="K1068" s="39" t="str">
        <f>Results!C1112</f>
        <v>O06</v>
      </c>
      <c r="L1068" s="39" t="str">
        <f>Results!B1064</f>
        <v>hsa-miR-20b-3p</v>
      </c>
      <c r="M1068" s="79" t="e">
        <f>Results!F1112</f>
        <v>#DIV/0!</v>
      </c>
      <c r="N1068" s="79" t="e">
        <f>Results!G1112</f>
        <v>#DIV/0!</v>
      </c>
    </row>
    <row r="1069" customHeight="1" spans="10:14">
      <c r="J1069" s="68"/>
      <c r="K1069" s="39" t="str">
        <f>Results!C1113</f>
        <v>O07</v>
      </c>
      <c r="L1069" s="39" t="str">
        <f>Results!B1065</f>
        <v>hsa-miR-544b</v>
      </c>
      <c r="M1069" s="79" t="e">
        <f>Results!F1113</f>
        <v>#DIV/0!</v>
      </c>
      <c r="N1069" s="79" t="e">
        <f>Results!G1113</f>
        <v>#DIV/0!</v>
      </c>
    </row>
    <row r="1070" customHeight="1" spans="10:14">
      <c r="J1070" s="68"/>
      <c r="K1070" s="39" t="str">
        <f>Results!C1114</f>
        <v>O08</v>
      </c>
      <c r="L1070" s="39" t="str">
        <f>Results!B1066</f>
        <v>hsa-miR-21-3p</v>
      </c>
      <c r="M1070" s="79" t="e">
        <f>Results!F1114</f>
        <v>#DIV/0!</v>
      </c>
      <c r="N1070" s="79" t="e">
        <f>Results!G1114</f>
        <v>#DIV/0!</v>
      </c>
    </row>
    <row r="1071" customHeight="1" spans="10:14">
      <c r="J1071" s="68"/>
      <c r="K1071" s="39" t="str">
        <f>Results!C1115</f>
        <v>O09</v>
      </c>
      <c r="L1071" s="39" t="str">
        <f>Results!B1067</f>
        <v>hsa-miR-3140-3p</v>
      </c>
      <c r="M1071" s="79" t="e">
        <f>Results!F1115</f>
        <v>#DIV/0!</v>
      </c>
      <c r="N1071" s="79" t="e">
        <f>Results!G1115</f>
        <v>#DIV/0!</v>
      </c>
    </row>
    <row r="1072" customHeight="1" spans="10:14">
      <c r="J1072" s="68"/>
      <c r="K1072" s="39" t="str">
        <f>Results!C1116</f>
        <v>O10</v>
      </c>
      <c r="L1072" s="39" t="str">
        <f>Results!B1068</f>
        <v>hsa-miR-218-1-3p</v>
      </c>
      <c r="M1072" s="79" t="e">
        <f>Results!F1116</f>
        <v>#DIV/0!</v>
      </c>
      <c r="N1072" s="79" t="e">
        <f>Results!G1116</f>
        <v>#DIV/0!</v>
      </c>
    </row>
    <row r="1073" customHeight="1" spans="10:14">
      <c r="J1073" s="68"/>
      <c r="K1073" s="39" t="str">
        <f>Results!C1117</f>
        <v>O11</v>
      </c>
      <c r="L1073" s="39" t="str">
        <f>Results!B1069</f>
        <v>hsa-miR-3145-3p</v>
      </c>
      <c r="M1073" s="79" t="e">
        <f>Results!F1117</f>
        <v>#DIV/0!</v>
      </c>
      <c r="N1073" s="79" t="e">
        <f>Results!G1117</f>
        <v>#DIV/0!</v>
      </c>
    </row>
    <row r="1074" customHeight="1" spans="10:14">
      <c r="J1074" s="68"/>
      <c r="K1074" s="39" t="str">
        <f>Results!C1118</f>
        <v>O12</v>
      </c>
      <c r="L1074" s="39" t="str">
        <f>Results!B1070</f>
        <v>hsa-miR-222-5p</v>
      </c>
      <c r="M1074" s="79" t="e">
        <f>Results!F1118</f>
        <v>#DIV/0!</v>
      </c>
      <c r="N1074" s="79" t="e">
        <f>Results!G1118</f>
        <v>#DIV/0!</v>
      </c>
    </row>
    <row r="1075" customHeight="1" spans="10:14">
      <c r="J1075" s="68"/>
      <c r="K1075" s="39" t="str">
        <f>Results!C1119</f>
        <v>O13</v>
      </c>
      <c r="L1075" s="39" t="str">
        <f>Results!B1071</f>
        <v>hsa-miR-1273c</v>
      </c>
      <c r="M1075" s="79" t="e">
        <f>Results!F1119</f>
        <v>#DIV/0!</v>
      </c>
      <c r="N1075" s="79" t="e">
        <f>Results!G1119</f>
        <v>#DIV/0!</v>
      </c>
    </row>
    <row r="1076" customHeight="1" spans="10:14">
      <c r="J1076" s="68"/>
      <c r="K1076" s="39" t="str">
        <f>Results!C1120</f>
        <v>O14</v>
      </c>
      <c r="L1076" s="39" t="str">
        <f>Results!B1072</f>
        <v>hsa-miR-26b-3p</v>
      </c>
      <c r="M1076" s="79" t="e">
        <f>Results!F1120</f>
        <v>#DIV/0!</v>
      </c>
      <c r="N1076" s="79" t="e">
        <f>Results!G1120</f>
        <v>#DIV/0!</v>
      </c>
    </row>
    <row r="1077" customHeight="1" spans="10:14">
      <c r="J1077" s="68"/>
      <c r="K1077" s="39" t="str">
        <f>Results!C1121</f>
        <v>O15</v>
      </c>
      <c r="L1077" s="39" t="str">
        <f>Results!B1073</f>
        <v>hsa-miR-548v</v>
      </c>
      <c r="M1077" s="79" t="e">
        <f>Results!F1121</f>
        <v>#DIV/0!</v>
      </c>
      <c r="N1077" s="79" t="e">
        <f>Results!G1121</f>
        <v>#DIV/0!</v>
      </c>
    </row>
    <row r="1078" customHeight="1" spans="10:14">
      <c r="J1078" s="68"/>
      <c r="K1078" s="39" t="str">
        <f>Results!C1122</f>
        <v>O16</v>
      </c>
      <c r="L1078" s="39" t="str">
        <f>Results!B1074</f>
        <v>hsa-miR-27a-5p</v>
      </c>
      <c r="M1078" s="79" t="e">
        <f>Results!F1122</f>
        <v>#DIV/0!</v>
      </c>
      <c r="N1078" s="79" t="e">
        <f>Results!G1122</f>
        <v>#DIV/0!</v>
      </c>
    </row>
    <row r="1079" customHeight="1" spans="10:14">
      <c r="J1079" s="68"/>
      <c r="K1079" s="39" t="str">
        <f>Results!C1123</f>
        <v>O17</v>
      </c>
      <c r="L1079" s="39" t="str">
        <f>Results!B1075</f>
        <v>hsa-miR-3152-3p</v>
      </c>
      <c r="M1079" s="79" t="e">
        <f>Results!F1123</f>
        <v>#DIV/0!</v>
      </c>
      <c r="N1079" s="79" t="e">
        <f>Results!G1123</f>
        <v>#DIV/0!</v>
      </c>
    </row>
    <row r="1080" customHeight="1" spans="10:14">
      <c r="J1080" s="68"/>
      <c r="K1080" s="39" t="str">
        <f>Results!C1124</f>
        <v>O18</v>
      </c>
      <c r="L1080" s="39" t="str">
        <f>Results!B1076</f>
        <v>hsa-miR-302a-5p</v>
      </c>
      <c r="M1080" s="79" t="e">
        <f>Results!F1124</f>
        <v>#DIV/0!</v>
      </c>
      <c r="N1080" s="79" t="e">
        <f>Results!G1124</f>
        <v>#DIV/0!</v>
      </c>
    </row>
    <row r="1081" customHeight="1" spans="10:14">
      <c r="J1081" s="68"/>
      <c r="K1081" s="39" t="str">
        <f>Results!C1125</f>
        <v>O19</v>
      </c>
      <c r="L1081" s="39" t="str">
        <f>Results!B1077</f>
        <v>hsa-miR-3155a</v>
      </c>
      <c r="M1081" s="79" t="e">
        <f>Results!F1125</f>
        <v>#DIV/0!</v>
      </c>
      <c r="N1081" s="79" t="e">
        <f>Results!G1125</f>
        <v>#DIV/0!</v>
      </c>
    </row>
    <row r="1082" customHeight="1" spans="10:14">
      <c r="J1082" s="68"/>
      <c r="K1082" s="39" t="str">
        <f>Results!C1126</f>
        <v>O20</v>
      </c>
      <c r="L1082" s="39" t="str">
        <f>Results!B1078</f>
        <v>hsa-miR-302c-5p</v>
      </c>
      <c r="M1082" s="79" t="e">
        <f>Results!F1126</f>
        <v>#DIV/0!</v>
      </c>
      <c r="N1082" s="79" t="e">
        <f>Results!G1126</f>
        <v>#DIV/0!</v>
      </c>
    </row>
    <row r="1083" customHeight="1" spans="10:14">
      <c r="J1083" s="68"/>
      <c r="K1083" s="39" t="str">
        <f>Results!C1127</f>
        <v>O21</v>
      </c>
      <c r="L1083" s="39" t="str">
        <f>Results!B1079</f>
        <v>hsa-miR-3156-5p</v>
      </c>
      <c r="M1083" s="79" t="e">
        <f>Results!F1127</f>
        <v>#DIV/0!</v>
      </c>
      <c r="N1083" s="79" t="e">
        <f>Results!G1127</f>
        <v>#DIV/0!</v>
      </c>
    </row>
    <row r="1084" customHeight="1" spans="10:14">
      <c r="J1084" s="68"/>
      <c r="K1084" s="39" t="str">
        <f>Results!C1128</f>
        <v>O22</v>
      </c>
      <c r="L1084" s="39" t="str">
        <f>Results!B1080</f>
        <v>hsa-miR-302d-5p</v>
      </c>
      <c r="M1084" s="79" t="e">
        <f>Results!F1128</f>
        <v>#DIV/0!</v>
      </c>
      <c r="N1084" s="79" t="e">
        <f>Results!G1128</f>
        <v>#DIV/0!</v>
      </c>
    </row>
    <row r="1085" customHeight="1" spans="10:14">
      <c r="J1085" s="68"/>
      <c r="K1085" s="39" t="str">
        <f>Results!C1129</f>
        <v>O23</v>
      </c>
      <c r="L1085" s="39" t="str">
        <f>Results!B1081</f>
        <v>hsa-miR-3158-3p</v>
      </c>
      <c r="M1085" s="79" t="e">
        <f>Results!F1129</f>
        <v>#DIV/0!</v>
      </c>
      <c r="N1085" s="79" t="e">
        <f>Results!G1129</f>
        <v>#DIV/0!</v>
      </c>
    </row>
    <row r="1086" customHeight="1" spans="10:14">
      <c r="J1086" s="68"/>
      <c r="K1086" s="39" t="str">
        <f>Results!C1130</f>
        <v>O24</v>
      </c>
      <c r="L1086" s="39" t="str">
        <f>Results!B1082</f>
        <v>hsa-miR-30a-3p</v>
      </c>
      <c r="M1086" s="79" t="e">
        <f>Results!F1130</f>
        <v>#DIV/0!</v>
      </c>
      <c r="N1086" s="79" t="e">
        <f>Results!G1130</f>
        <v>#DIV/0!</v>
      </c>
    </row>
    <row r="1087" customHeight="1" spans="10:14">
      <c r="J1087" s="68"/>
      <c r="K1087" s="39" t="str">
        <f>Results!C1155</f>
        <v>A01</v>
      </c>
      <c r="L1087" s="39" t="str">
        <f>Results!B1083</f>
        <v>hsa-miR-4327</v>
      </c>
      <c r="M1087" s="79" t="e">
        <f>Results!F1155</f>
        <v>#DIV/0!</v>
      </c>
      <c r="N1087" s="79" t="e">
        <f>Results!G1155</f>
        <v>#DIV/0!</v>
      </c>
    </row>
    <row r="1088" customHeight="1" spans="10:14">
      <c r="J1088" s="68"/>
      <c r="K1088" s="39" t="str">
        <f>Results!C1156</f>
        <v>A02</v>
      </c>
      <c r="L1088" s="39" t="str">
        <f>Results!B1084</f>
        <v>hsa-miR-3687</v>
      </c>
      <c r="M1088" s="79" t="e">
        <f>Results!F1156</f>
        <v>#DIV/0!</v>
      </c>
      <c r="N1088" s="79" t="e">
        <f>Results!G1156</f>
        <v>#DIV/0!</v>
      </c>
    </row>
    <row r="1089" customHeight="1" spans="10:14">
      <c r="J1089" s="68"/>
      <c r="K1089" s="39" t="str">
        <f>Results!C1157</f>
        <v>A03</v>
      </c>
      <c r="L1089" s="39" t="str">
        <f>Results!B1085</f>
        <v>hsa-miR-4266</v>
      </c>
      <c r="M1089" s="79" t="e">
        <f>Results!F1157</f>
        <v>#DIV/0!</v>
      </c>
      <c r="N1089" s="79" t="e">
        <f>Results!G1157</f>
        <v>#DIV/0!</v>
      </c>
    </row>
    <row r="1090" customHeight="1" spans="10:14">
      <c r="J1090" s="68"/>
      <c r="K1090" s="39" t="str">
        <f>Results!C1158</f>
        <v>A04</v>
      </c>
      <c r="L1090" s="39" t="str">
        <f>Results!B1086</f>
        <v>hsa-miR-3688-3p</v>
      </c>
      <c r="M1090" s="79" t="e">
        <f>Results!F1158</f>
        <v>#DIV/0!</v>
      </c>
      <c r="N1090" s="79" t="e">
        <f>Results!G1158</f>
        <v>#DIV/0!</v>
      </c>
    </row>
    <row r="1091" customHeight="1" spans="10:14">
      <c r="J1091" s="68"/>
      <c r="K1091" s="39" t="str">
        <f>Results!C1159</f>
        <v>A05</v>
      </c>
      <c r="L1091" s="39" t="str">
        <f>Results!B1087</f>
        <v>hsa-miR-4263</v>
      </c>
      <c r="M1091" s="79" t="e">
        <f>Results!F1159</f>
        <v>#DIV/0!</v>
      </c>
      <c r="N1091" s="79" t="e">
        <f>Results!G1159</f>
        <v>#DIV/0!</v>
      </c>
    </row>
    <row r="1092" customHeight="1" spans="10:14">
      <c r="J1092" s="68"/>
      <c r="K1092" s="39" t="str">
        <f>Results!C1160</f>
        <v>A06</v>
      </c>
      <c r="L1092" s="39" t="str">
        <f>Results!B1088</f>
        <v>hsa-miR-3689a-5p</v>
      </c>
      <c r="M1092" s="79" t="e">
        <f>Results!F1160</f>
        <v>#DIV/0!</v>
      </c>
      <c r="N1092" s="79" t="e">
        <f>Results!G1160</f>
        <v>#DIV/0!</v>
      </c>
    </row>
    <row r="1093" customHeight="1" spans="10:14">
      <c r="J1093" s="68"/>
      <c r="K1093" s="39" t="str">
        <f>Results!C1161</f>
        <v>A07</v>
      </c>
      <c r="L1093" s="39" t="str">
        <f>Results!B1089</f>
        <v>hsa-miR-4271</v>
      </c>
      <c r="M1093" s="79" t="e">
        <f>Results!F1161</f>
        <v>#DIV/0!</v>
      </c>
      <c r="N1093" s="79" t="e">
        <f>Results!G1161</f>
        <v>#DIV/0!</v>
      </c>
    </row>
    <row r="1094" customHeight="1" spans="10:14">
      <c r="J1094" s="68"/>
      <c r="K1094" s="39" t="str">
        <f>Results!C1162</f>
        <v>A08</v>
      </c>
      <c r="L1094" s="39" t="str">
        <f>Results!B1090</f>
        <v>hsa-miR-3689a-3p</v>
      </c>
      <c r="M1094" s="79" t="e">
        <f>Results!F1162</f>
        <v>#DIV/0!</v>
      </c>
      <c r="N1094" s="79" t="e">
        <f>Results!G1162</f>
        <v>#DIV/0!</v>
      </c>
    </row>
    <row r="1095" customHeight="1" spans="10:14">
      <c r="J1095" s="68"/>
      <c r="K1095" s="39" t="str">
        <f>Results!C1163</f>
        <v>A09</v>
      </c>
      <c r="L1095" s="39" t="str">
        <f>Results!B1091</f>
        <v>hsa-miR-4281</v>
      </c>
      <c r="M1095" s="79" t="e">
        <f>Results!F1163</f>
        <v>#DIV/0!</v>
      </c>
      <c r="N1095" s="79" t="e">
        <f>Results!G1163</f>
        <v>#DIV/0!</v>
      </c>
    </row>
    <row r="1096" customHeight="1" spans="10:14">
      <c r="J1096" s="68"/>
      <c r="K1096" s="39" t="str">
        <f>Results!C1164</f>
        <v>A10</v>
      </c>
      <c r="L1096" s="39" t="str">
        <f>Results!B1092</f>
        <v>hsa-miR-3690</v>
      </c>
      <c r="M1096" s="79" t="e">
        <f>Results!F1164</f>
        <v>#DIV/0!</v>
      </c>
      <c r="N1096" s="79" t="e">
        <f>Results!G1164</f>
        <v>#DIV/0!</v>
      </c>
    </row>
    <row r="1097" customHeight="1" spans="10:14">
      <c r="J1097" s="68"/>
      <c r="K1097" s="39" t="str">
        <f>Results!C1165</f>
        <v>A11</v>
      </c>
      <c r="L1097" s="39" t="str">
        <f>Results!B1093</f>
        <v>hsa-miR-4280</v>
      </c>
      <c r="M1097" s="79" t="e">
        <f>Results!F1165</f>
        <v>#DIV/0!</v>
      </c>
      <c r="N1097" s="79" t="e">
        <f>Results!G1165</f>
        <v>#DIV/0!</v>
      </c>
    </row>
    <row r="1098" customHeight="1" spans="10:14">
      <c r="J1098" s="68"/>
      <c r="K1098" s="39" t="str">
        <f>Results!C1166</f>
        <v>A12</v>
      </c>
      <c r="L1098" s="39" t="str">
        <f>Results!B1094</f>
        <v>hsa-miR-3691-5p</v>
      </c>
      <c r="M1098" s="79" t="e">
        <f>Results!F1166</f>
        <v>#DIV/0!</v>
      </c>
      <c r="N1098" s="79" t="e">
        <f>Results!G1166</f>
        <v>#DIV/0!</v>
      </c>
    </row>
    <row r="1099" customHeight="1" spans="10:14">
      <c r="J1099" s="68"/>
      <c r="K1099" s="39" t="str">
        <f>Results!C1167</f>
        <v>A13</v>
      </c>
      <c r="L1099" s="39" t="str">
        <f>Results!B1095</f>
        <v>hsa-miR-4285</v>
      </c>
      <c r="M1099" s="79" t="e">
        <f>Results!F1167</f>
        <v>#DIV/0!</v>
      </c>
      <c r="N1099" s="79" t="e">
        <f>Results!G1167</f>
        <v>#DIV/0!</v>
      </c>
    </row>
    <row r="1100" customHeight="1" spans="10:14">
      <c r="J1100" s="68"/>
      <c r="K1100" s="39" t="str">
        <f>Results!C1168</f>
        <v>A14</v>
      </c>
      <c r="L1100" s="39" t="str">
        <f>Results!B1096</f>
        <v>hsa-miR-3180</v>
      </c>
      <c r="M1100" s="79" t="e">
        <f>Results!F1168</f>
        <v>#DIV/0!</v>
      </c>
      <c r="N1100" s="79" t="e">
        <f>Results!G1168</f>
        <v>#DIV/0!</v>
      </c>
    </row>
    <row r="1101" customHeight="1" spans="10:14">
      <c r="J1101" s="68"/>
      <c r="K1101" s="39" t="str">
        <f>Results!C1169</f>
        <v>A15</v>
      </c>
      <c r="L1101" s="39" t="str">
        <f>Results!B1097</f>
        <v>hsa-miR-4283</v>
      </c>
      <c r="M1101" s="79" t="e">
        <f>Results!F1169</f>
        <v>#DIV/0!</v>
      </c>
      <c r="N1101" s="79" t="e">
        <f>Results!G1169</f>
        <v>#DIV/0!</v>
      </c>
    </row>
    <row r="1102" customHeight="1" spans="10:14">
      <c r="J1102" s="68"/>
      <c r="K1102" s="39" t="str">
        <f>Results!C1170</f>
        <v>A16</v>
      </c>
      <c r="L1102" s="39" t="str">
        <f>Results!B1098</f>
        <v>hsa-miR-3908</v>
      </c>
      <c r="M1102" s="79" t="e">
        <f>Results!F1170</f>
        <v>#DIV/0!</v>
      </c>
      <c r="N1102" s="79" t="e">
        <f>Results!G1170</f>
        <v>#DIV/0!</v>
      </c>
    </row>
    <row r="1103" customHeight="1" spans="10:14">
      <c r="J1103" s="68"/>
      <c r="K1103" s="39" t="str">
        <f>Results!C1171</f>
        <v>A17</v>
      </c>
      <c r="L1103" s="39" t="str">
        <f>Results!B1099</f>
        <v>hsa-miR-4291</v>
      </c>
      <c r="M1103" s="79" t="e">
        <f>Results!F1171</f>
        <v>#DIV/0!</v>
      </c>
      <c r="N1103" s="79" t="e">
        <f>Results!G1171</f>
        <v>#DIV/0!</v>
      </c>
    </row>
    <row r="1104" customHeight="1" spans="10:14">
      <c r="J1104" s="68"/>
      <c r="K1104" s="39" t="str">
        <f>Results!C1172</f>
        <v>A18</v>
      </c>
      <c r="L1104" s="39" t="str">
        <f>Results!B1100</f>
        <v>hsa-miR-3909</v>
      </c>
      <c r="M1104" s="79" t="e">
        <f>Results!F1172</f>
        <v>#DIV/0!</v>
      </c>
      <c r="N1104" s="79" t="e">
        <f>Results!G1172</f>
        <v>#DIV/0!</v>
      </c>
    </row>
    <row r="1105" customHeight="1" spans="10:14">
      <c r="J1105" s="68"/>
      <c r="K1105" s="39" t="str">
        <f>Results!C1173</f>
        <v>A19</v>
      </c>
      <c r="L1105" s="39" t="str">
        <f>Results!B1101</f>
        <v>hsa-miR-4329</v>
      </c>
      <c r="M1105" s="79" t="e">
        <f>Results!F1173</f>
        <v>#DIV/0!</v>
      </c>
      <c r="N1105" s="79" t="e">
        <f>Results!G1173</f>
        <v>#DIV/0!</v>
      </c>
    </row>
    <row r="1106" customHeight="1" spans="10:14">
      <c r="J1106" s="68"/>
      <c r="K1106" s="39" t="str">
        <f>Results!C1174</f>
        <v>A20</v>
      </c>
      <c r="L1106" s="39" t="str">
        <f>Results!B1102</f>
        <v>hsa-miR-3910</v>
      </c>
      <c r="M1106" s="79" t="e">
        <f>Results!F1174</f>
        <v>#DIV/0!</v>
      </c>
      <c r="N1106" s="79" t="e">
        <f>Results!G1174</f>
        <v>#DIV/0!</v>
      </c>
    </row>
    <row r="1107" customHeight="1" spans="10:14">
      <c r="J1107" s="68"/>
      <c r="K1107" s="39" t="str">
        <f>Results!C1175</f>
        <v>A21</v>
      </c>
      <c r="L1107" s="39" t="str">
        <f>Results!B1103</f>
        <v>hsa-miR-4330</v>
      </c>
      <c r="M1107" s="79" t="e">
        <f>Results!F1175</f>
        <v>#DIV/0!</v>
      </c>
      <c r="N1107" s="79" t="e">
        <f>Results!G1175</f>
        <v>#DIV/0!</v>
      </c>
    </row>
    <row r="1108" customHeight="1" spans="10:14">
      <c r="J1108" s="68"/>
      <c r="K1108" s="39" t="str">
        <f>Results!C1176</f>
        <v>A22</v>
      </c>
      <c r="L1108" s="39" t="str">
        <f>Results!B1104</f>
        <v>hsa-miR-3911</v>
      </c>
      <c r="M1108" s="79" t="e">
        <f>Results!F1176</f>
        <v>#DIV/0!</v>
      </c>
      <c r="N1108" s="79" t="e">
        <f>Results!G1176</f>
        <v>#DIV/0!</v>
      </c>
    </row>
    <row r="1109" customHeight="1" spans="10:14">
      <c r="J1109" s="68"/>
      <c r="K1109" s="39" t="str">
        <f>Results!C1177</f>
        <v>A23</v>
      </c>
      <c r="L1109" s="39" t="str">
        <f>Results!B1105</f>
        <v>hsa-miR-3186-3p</v>
      </c>
      <c r="M1109" s="79" t="e">
        <f>Results!F1177</f>
        <v>#DIV/0!</v>
      </c>
      <c r="N1109" s="79" t="e">
        <f>Results!G1177</f>
        <v>#DIV/0!</v>
      </c>
    </row>
    <row r="1110" customHeight="1" spans="10:14">
      <c r="J1110" s="68"/>
      <c r="K1110" s="39" t="str">
        <f>Results!C1178</f>
        <v>A24</v>
      </c>
      <c r="L1110" s="39" t="str">
        <f>Results!B1106</f>
        <v>hsa-miR-3912</v>
      </c>
      <c r="M1110" s="79" t="e">
        <f>Results!F1178</f>
        <v>#DIV/0!</v>
      </c>
      <c r="N1110" s="79" t="e">
        <f>Results!G1178</f>
        <v>#DIV/0!</v>
      </c>
    </row>
    <row r="1111" customHeight="1" spans="10:14">
      <c r="J1111" s="68"/>
      <c r="K1111" s="39" t="str">
        <f>Results!C1179</f>
        <v>B01</v>
      </c>
      <c r="L1111" s="39" t="str">
        <f>Results!B1107</f>
        <v>hsa-miR-1260b</v>
      </c>
      <c r="M1111" s="79" t="e">
        <f>Results!F1179</f>
        <v>#DIV/0!</v>
      </c>
      <c r="N1111" s="79" t="e">
        <f>Results!G1179</f>
        <v>#DIV/0!</v>
      </c>
    </row>
    <row r="1112" customHeight="1" spans="10:14">
      <c r="J1112" s="68"/>
      <c r="K1112" s="39" t="str">
        <f>Results!C1180</f>
        <v>B02</v>
      </c>
      <c r="L1112" s="39" t="str">
        <f>Results!B1108</f>
        <v>hsa-miR-30b-3p</v>
      </c>
      <c r="M1112" s="79" t="e">
        <f>Results!F1180</f>
        <v>#DIV/0!</v>
      </c>
      <c r="N1112" s="79" t="e">
        <f>Results!G1180</f>
        <v>#DIV/0!</v>
      </c>
    </row>
    <row r="1113" customHeight="1" spans="10:14">
      <c r="J1113" s="68"/>
      <c r="K1113" s="39" t="str">
        <f>Results!C1181</f>
        <v>B03</v>
      </c>
      <c r="L1113" s="39" t="str">
        <f>Results!B1109</f>
        <v>hsa-miR-3167</v>
      </c>
      <c r="M1113" s="79" t="e">
        <f>Results!F1181</f>
        <v>#DIV/0!</v>
      </c>
      <c r="N1113" s="79" t="e">
        <f>Results!G1181</f>
        <v>#DIV/0!</v>
      </c>
    </row>
    <row r="1114" customHeight="1" spans="10:14">
      <c r="J1114" s="68"/>
      <c r="K1114" s="39" t="str">
        <f>Results!C1182</f>
        <v>B04</v>
      </c>
      <c r="L1114" s="39" t="str">
        <f>Results!B1110</f>
        <v>hsa-miR-363-5p</v>
      </c>
      <c r="M1114" s="79" t="e">
        <f>Results!F1182</f>
        <v>#DIV/0!</v>
      </c>
      <c r="N1114" s="79" t="e">
        <f>Results!G1182</f>
        <v>#DIV/0!</v>
      </c>
    </row>
    <row r="1115" customHeight="1" spans="10:14">
      <c r="J1115" s="68"/>
      <c r="K1115" s="39" t="str">
        <f>Results!C1183</f>
        <v>B05</v>
      </c>
      <c r="L1115" s="39" t="str">
        <f>Results!B1111</f>
        <v>hsa-miR-3172</v>
      </c>
      <c r="M1115" s="79" t="e">
        <f>Results!F1183</f>
        <v>#DIV/0!</v>
      </c>
      <c r="N1115" s="79" t="e">
        <f>Results!G1183</f>
        <v>#DIV/0!</v>
      </c>
    </row>
    <row r="1116" customHeight="1" spans="10:14">
      <c r="J1116" s="68"/>
      <c r="K1116" s="39" t="str">
        <f>Results!C1184</f>
        <v>B06</v>
      </c>
      <c r="L1116" s="39" t="str">
        <f>Results!B1112</f>
        <v>hsa-miR-425-3p</v>
      </c>
      <c r="M1116" s="79" t="e">
        <f>Results!F1184</f>
        <v>#DIV/0!</v>
      </c>
      <c r="N1116" s="79" t="e">
        <f>Results!G1184</f>
        <v>#DIV/0!</v>
      </c>
    </row>
    <row r="1117" customHeight="1" spans="10:14">
      <c r="J1117" s="68"/>
      <c r="K1117" s="39" t="str">
        <f>Results!C1185</f>
        <v>B07</v>
      </c>
      <c r="L1117" s="39" t="str">
        <f>Results!B1113</f>
        <v>hsa-miR-3175</v>
      </c>
      <c r="M1117" s="79" t="e">
        <f>Results!F1185</f>
        <v>#DIV/0!</v>
      </c>
      <c r="N1117" s="79" t="e">
        <f>Results!G1185</f>
        <v>#DIV/0!</v>
      </c>
    </row>
    <row r="1118" customHeight="1" spans="10:14">
      <c r="J1118" s="68"/>
      <c r="K1118" s="39" t="str">
        <f>Results!C1186</f>
        <v>B08</v>
      </c>
      <c r="L1118" s="39" t="str">
        <f>Results!B1114</f>
        <v>hsa-miR-452-3p</v>
      </c>
      <c r="M1118" s="79" t="e">
        <f>Results!F1186</f>
        <v>#DIV/0!</v>
      </c>
      <c r="N1118" s="79" t="e">
        <f>Results!G1186</f>
        <v>#DIV/0!</v>
      </c>
    </row>
    <row r="1119" customHeight="1" spans="10:14">
      <c r="J1119" s="68"/>
      <c r="K1119" s="39" t="str">
        <f>Results!C1187</f>
        <v>B09</v>
      </c>
      <c r="L1119" s="39" t="str">
        <f>Results!B1115</f>
        <v>hsa-miR-3177-3p</v>
      </c>
      <c r="M1119" s="79" t="e">
        <f>Results!F1187</f>
        <v>#DIV/0!</v>
      </c>
      <c r="N1119" s="79" t="e">
        <f>Results!G1187</f>
        <v>#DIV/0!</v>
      </c>
    </row>
    <row r="1120" customHeight="1" spans="10:14">
      <c r="J1120" s="68"/>
      <c r="K1120" s="39" t="str">
        <f>Results!C1188</f>
        <v>B10</v>
      </c>
      <c r="L1120" s="39" t="str">
        <f>Results!B1116</f>
        <v>hsa-miR-488-5p</v>
      </c>
      <c r="M1120" s="79" t="e">
        <f>Results!F1188</f>
        <v>#DIV/0!</v>
      </c>
      <c r="N1120" s="79" t="e">
        <f>Results!G1188</f>
        <v>#DIV/0!</v>
      </c>
    </row>
    <row r="1121" customHeight="1" spans="10:14">
      <c r="J1121" s="68"/>
      <c r="K1121" s="39" t="str">
        <f>Results!C1189</f>
        <v>B11</v>
      </c>
      <c r="L1121" s="39" t="str">
        <f>Results!B1117</f>
        <v>hsa-miR-3179</v>
      </c>
      <c r="M1121" s="79" t="e">
        <f>Results!F1189</f>
        <v>#DIV/0!</v>
      </c>
      <c r="N1121" s="79" t="e">
        <f>Results!G1189</f>
        <v>#DIV/0!</v>
      </c>
    </row>
    <row r="1122" customHeight="1" spans="10:14">
      <c r="J1122" s="68"/>
      <c r="K1122" s="39" t="str">
        <f>Results!C1190</f>
        <v>B12</v>
      </c>
      <c r="L1122" s="39" t="str">
        <f>Results!B1118</f>
        <v>hsa-miR-593-5p</v>
      </c>
      <c r="M1122" s="79" t="e">
        <f>Results!F1190</f>
        <v>#DIV/0!</v>
      </c>
      <c r="N1122" s="79" t="e">
        <f>Results!G1190</f>
        <v>#DIV/0!</v>
      </c>
    </row>
    <row r="1123" customHeight="1" spans="10:14">
      <c r="J1123" s="68"/>
      <c r="K1123" s="39" t="str">
        <f>Results!C1191</f>
        <v>B13</v>
      </c>
      <c r="L1123" s="39" t="str">
        <f>Results!B1119</f>
        <v>hsa-miR-3181</v>
      </c>
      <c r="M1123" s="79" t="e">
        <f>Results!F1191</f>
        <v>#DIV/0!</v>
      </c>
      <c r="N1123" s="79" t="e">
        <f>Results!G1191</f>
        <v>#DIV/0!</v>
      </c>
    </row>
    <row r="1124" customHeight="1" spans="10:14">
      <c r="J1124" s="68"/>
      <c r="K1124" s="39" t="str">
        <f>Results!C1192</f>
        <v>B14</v>
      </c>
      <c r="L1124" s="39" t="str">
        <f>Results!B1120</f>
        <v>hsa-miR-92a-1-5p</v>
      </c>
      <c r="M1124" s="79" t="e">
        <f>Results!F1192</f>
        <v>#DIV/0!</v>
      </c>
      <c r="N1124" s="79" t="e">
        <f>Results!G1192</f>
        <v>#DIV/0!</v>
      </c>
    </row>
    <row r="1125" customHeight="1" spans="10:14">
      <c r="J1125" s="68"/>
      <c r="K1125" s="39" t="str">
        <f>Results!C1193</f>
        <v>B15</v>
      </c>
      <c r="L1125" s="39" t="str">
        <f>Results!B1121</f>
        <v>hsa-miR-3182</v>
      </c>
      <c r="M1125" s="79" t="e">
        <f>Results!F1193</f>
        <v>#DIV/0!</v>
      </c>
      <c r="N1125" s="79" t="e">
        <f>Results!G1193</f>
        <v>#DIV/0!</v>
      </c>
    </row>
    <row r="1126" customHeight="1" spans="10:14">
      <c r="J1126" s="68"/>
      <c r="K1126" s="39" t="str">
        <f>Results!C1194</f>
        <v>B16</v>
      </c>
      <c r="L1126" s="39" t="str">
        <f>Results!B1122</f>
        <v>hsa-miR-92a-2-5p</v>
      </c>
      <c r="M1126" s="79" t="e">
        <f>Results!F1194</f>
        <v>#DIV/0!</v>
      </c>
      <c r="N1126" s="79" t="e">
        <f>Results!G1194</f>
        <v>#DIV/0!</v>
      </c>
    </row>
    <row r="1127" customHeight="1" spans="10:14">
      <c r="J1127" s="68"/>
      <c r="K1127" s="39" t="str">
        <f>Results!C1195</f>
        <v>B17</v>
      </c>
      <c r="L1127" s="39" t="str">
        <f>Results!B1123</f>
        <v>hsa-miR-3183</v>
      </c>
      <c r="M1127" s="79" t="e">
        <f>Results!F1195</f>
        <v>#DIV/0!</v>
      </c>
      <c r="N1127" s="79" t="e">
        <f>Results!G1195</f>
        <v>#DIV/0!</v>
      </c>
    </row>
    <row r="1128" customHeight="1" spans="10:14">
      <c r="J1128" s="68"/>
      <c r="K1128" s="39" t="str">
        <f>Results!C1196</f>
        <v>B18</v>
      </c>
      <c r="L1128" s="39" t="str">
        <f>Results!B1124</f>
        <v>hsa-miR-96-3p</v>
      </c>
      <c r="M1128" s="79" t="e">
        <f>Results!F1196</f>
        <v>#DIV/0!</v>
      </c>
      <c r="N1128" s="79" t="e">
        <f>Results!G1196</f>
        <v>#DIV/0!</v>
      </c>
    </row>
    <row r="1129" customHeight="1" spans="10:14">
      <c r="J1129" s="68"/>
      <c r="K1129" s="39" t="str">
        <f>Results!C1197</f>
        <v>B19</v>
      </c>
      <c r="L1129" s="39" t="str">
        <f>Results!B1125</f>
        <v>hsa-miR-3065-5p</v>
      </c>
      <c r="M1129" s="79" t="e">
        <f>Results!F1197</f>
        <v>#DIV/0!</v>
      </c>
      <c r="N1129" s="79" t="e">
        <f>Results!G1197</f>
        <v>#DIV/0!</v>
      </c>
    </row>
    <row r="1130" customHeight="1" spans="10:14">
      <c r="J1130" s="68"/>
      <c r="K1130" s="39" t="str">
        <f>Results!C1198</f>
        <v>B20</v>
      </c>
      <c r="L1130" s="39" t="str">
        <f>Results!B1126</f>
        <v>hsa-miR-365a-5p</v>
      </c>
      <c r="M1130" s="79" t="e">
        <f>Results!F1198</f>
        <v>#DIV/0!</v>
      </c>
      <c r="N1130" s="79" t="e">
        <f>Results!G1198</f>
        <v>#DIV/0!</v>
      </c>
    </row>
    <row r="1131" customHeight="1" spans="10:14">
      <c r="J1131" s="68"/>
      <c r="K1131" s="39" t="str">
        <f>Results!C1199</f>
        <v>B21</v>
      </c>
      <c r="L1131" s="39" t="str">
        <f>Results!B1127</f>
        <v>hsa-miR-3186-5p</v>
      </c>
      <c r="M1131" s="79" t="e">
        <f>Results!F1199</f>
        <v>#DIV/0!</v>
      </c>
      <c r="N1131" s="79" t="e">
        <f>Results!G1199</f>
        <v>#DIV/0!</v>
      </c>
    </row>
    <row r="1132" customHeight="1" spans="10:14">
      <c r="J1132" s="68"/>
      <c r="K1132" s="39" t="str">
        <f>Results!C1200</f>
        <v>B22</v>
      </c>
      <c r="L1132" s="39" t="str">
        <f>Results!B1128</f>
        <v>hsa-miR-2115-3p</v>
      </c>
      <c r="M1132" s="79" t="e">
        <f>Results!F1200</f>
        <v>#DIV/0!</v>
      </c>
      <c r="N1132" s="79" t="e">
        <f>Results!G1200</f>
        <v>#DIV/0!</v>
      </c>
    </row>
    <row r="1133" customHeight="1" spans="10:14">
      <c r="J1133" s="68"/>
      <c r="K1133" s="39" t="str">
        <f>Results!C1201</f>
        <v>B23</v>
      </c>
      <c r="L1133" s="39" t="str">
        <f>Results!B1129</f>
        <v>hsa-miR-320e</v>
      </c>
      <c r="M1133" s="79" t="e">
        <f>Results!F1201</f>
        <v>#DIV/0!</v>
      </c>
      <c r="N1133" s="79" t="e">
        <f>Results!G1201</f>
        <v>#DIV/0!</v>
      </c>
    </row>
    <row r="1134" customHeight="1" spans="10:14">
      <c r="J1134" s="68"/>
      <c r="K1134" s="39" t="str">
        <f>Results!C1202</f>
        <v>B24</v>
      </c>
      <c r="L1134" s="39" t="str">
        <f>Results!B1130</f>
        <v>hsa-miR-2116-3p</v>
      </c>
      <c r="M1134" s="79" t="e">
        <f>Results!F1202</f>
        <v>#DIV/0!</v>
      </c>
      <c r="N1134" s="79" t="e">
        <f>Results!G1202</f>
        <v>#DIV/0!</v>
      </c>
    </row>
    <row r="1135" customHeight="1" spans="10:14">
      <c r="J1135" s="68"/>
      <c r="K1135" s="39" t="str">
        <f>Results!C1203</f>
        <v>C01</v>
      </c>
      <c r="L1135" s="39" t="str">
        <f>Results!B1131</f>
        <v>NC</v>
      </c>
      <c r="M1135" s="79" t="e">
        <f>Results!F1203</f>
        <v>#DIV/0!</v>
      </c>
      <c r="N1135" s="79" t="e">
        <f>Results!G1203</f>
        <v>#DIV/0!</v>
      </c>
    </row>
    <row r="1136" customHeight="1" spans="10:14">
      <c r="J1136" s="68"/>
      <c r="K1136" s="39" t="str">
        <f>Results!C1204</f>
        <v>C02</v>
      </c>
      <c r="L1136" s="39" t="str">
        <f>Results!B1132</f>
        <v>NC</v>
      </c>
      <c r="M1136" s="79" t="e">
        <f>Results!F1204</f>
        <v>#DIV/0!</v>
      </c>
      <c r="N1136" s="79" t="e">
        <f>Results!G1204</f>
        <v>#DIV/0!</v>
      </c>
    </row>
    <row r="1137" customHeight="1" spans="10:14">
      <c r="J1137" s="68"/>
      <c r="K1137" s="39" t="str">
        <f>Results!C1205</f>
        <v>C03</v>
      </c>
      <c r="L1137" s="39" t="str">
        <f>Results!B1133</f>
        <v>NC</v>
      </c>
      <c r="M1137" s="79" t="e">
        <f>Results!F1205</f>
        <v>#DIV/0!</v>
      </c>
      <c r="N1137" s="79" t="e">
        <f>Results!G1205</f>
        <v>#DIV/0!</v>
      </c>
    </row>
    <row r="1138" customHeight="1" spans="10:14">
      <c r="J1138" s="68"/>
      <c r="K1138" s="39" t="str">
        <f>Results!C1206</f>
        <v>C04</v>
      </c>
      <c r="L1138" s="39" t="str">
        <f>Results!B1134</f>
        <v>NC</v>
      </c>
      <c r="M1138" s="79" t="e">
        <f>Results!F1206</f>
        <v>#DIV/0!</v>
      </c>
      <c r="N1138" s="79" t="e">
        <f>Results!G1206</f>
        <v>#DIV/0!</v>
      </c>
    </row>
    <row r="1139" customHeight="1" spans="10:14">
      <c r="J1139" s="68"/>
      <c r="K1139" s="39" t="str">
        <f>Results!C1207</f>
        <v>C05</v>
      </c>
      <c r="L1139" s="39" t="str">
        <f>Results!B1135</f>
        <v>HK1</v>
      </c>
      <c r="M1139" s="79" t="e">
        <f>Results!F1207</f>
        <v>#DIV/0!</v>
      </c>
      <c r="N1139" s="79" t="e">
        <f>Results!G1207</f>
        <v>#DIV/0!</v>
      </c>
    </row>
    <row r="1140" customHeight="1" spans="10:14">
      <c r="J1140" s="68"/>
      <c r="K1140" s="39" t="str">
        <f>Results!C1208</f>
        <v>C06</v>
      </c>
      <c r="L1140" s="39" t="str">
        <f>Results!B1136</f>
        <v>HK1</v>
      </c>
      <c r="M1140" s="79" t="e">
        <f>Results!F1208</f>
        <v>#DIV/0!</v>
      </c>
      <c r="N1140" s="79" t="e">
        <f>Results!G1208</f>
        <v>#DIV/0!</v>
      </c>
    </row>
    <row r="1141" customHeight="1" spans="10:14">
      <c r="J1141" s="68"/>
      <c r="K1141" s="39" t="str">
        <f>Results!C1209</f>
        <v>C07</v>
      </c>
      <c r="L1141" s="39" t="str">
        <f>Results!B1137</f>
        <v>HK2</v>
      </c>
      <c r="M1141" s="79" t="e">
        <f>Results!F1209</f>
        <v>#DIV/0!</v>
      </c>
      <c r="N1141" s="79" t="e">
        <f>Results!G1209</f>
        <v>#DIV/0!</v>
      </c>
    </row>
    <row r="1142" customHeight="1" spans="10:14">
      <c r="J1142" s="68"/>
      <c r="K1142" s="39" t="str">
        <f>Results!C1210</f>
        <v>C08</v>
      </c>
      <c r="L1142" s="39" t="str">
        <f>Results!B1138</f>
        <v>HK2</v>
      </c>
      <c r="M1142" s="79" t="e">
        <f>Results!F1210</f>
        <v>#DIV/0!</v>
      </c>
      <c r="N1142" s="79" t="e">
        <f>Results!G1210</f>
        <v>#DIV/0!</v>
      </c>
    </row>
    <row r="1143" customHeight="1" spans="10:14">
      <c r="J1143" s="68"/>
      <c r="K1143" s="39" t="str">
        <f>Results!C1211</f>
        <v>C09</v>
      </c>
      <c r="L1143" s="39" t="str">
        <f>Results!B1139</f>
        <v>HK3</v>
      </c>
      <c r="M1143" s="79" t="e">
        <f>Results!F1211</f>
        <v>#DIV/0!</v>
      </c>
      <c r="N1143" s="79" t="e">
        <f>Results!G1211</f>
        <v>#DIV/0!</v>
      </c>
    </row>
    <row r="1144" customHeight="1" spans="10:14">
      <c r="J1144" s="68"/>
      <c r="K1144" s="39" t="str">
        <f>Results!C1212</f>
        <v>C10</v>
      </c>
      <c r="L1144" s="39" t="str">
        <f>Results!B1140</f>
        <v>HK3</v>
      </c>
      <c r="M1144" s="79" t="e">
        <f>Results!F1212</f>
        <v>#DIV/0!</v>
      </c>
      <c r="N1144" s="79" t="e">
        <f>Results!G1212</f>
        <v>#DIV/0!</v>
      </c>
    </row>
    <row r="1145" customHeight="1" spans="10:14">
      <c r="J1145" s="68"/>
      <c r="K1145" s="39" t="str">
        <f>Results!C1213</f>
        <v>C11</v>
      </c>
      <c r="L1145" s="39" t="str">
        <f>Results!B1141</f>
        <v>HK4</v>
      </c>
      <c r="M1145" s="79" t="e">
        <f>Results!F1213</f>
        <v>#DIV/0!</v>
      </c>
      <c r="N1145" s="79" t="e">
        <f>Results!G1213</f>
        <v>#DIV/0!</v>
      </c>
    </row>
    <row r="1146" customHeight="1" spans="10:14">
      <c r="J1146" s="68"/>
      <c r="K1146" s="39" t="str">
        <f>Results!C1214</f>
        <v>C12</v>
      </c>
      <c r="L1146" s="39" t="str">
        <f>Results!B1142</f>
        <v>HK4</v>
      </c>
      <c r="M1146" s="79" t="e">
        <f>Results!F1214</f>
        <v>#DIV/0!</v>
      </c>
      <c r="N1146" s="79" t="e">
        <f>Results!G1214</f>
        <v>#DIV/0!</v>
      </c>
    </row>
    <row r="1147" customHeight="1" spans="10:14">
      <c r="J1147" s="68"/>
      <c r="K1147" s="39" t="str">
        <f>Results!C1215</f>
        <v>C13</v>
      </c>
      <c r="L1147" s="39" t="str">
        <f>Results!B1143</f>
        <v>HK5</v>
      </c>
      <c r="M1147" s="79" t="e">
        <f>Results!F1215</f>
        <v>#DIV/0!</v>
      </c>
      <c r="N1147" s="79" t="e">
        <f>Results!G1215</f>
        <v>#DIV/0!</v>
      </c>
    </row>
    <row r="1148" customHeight="1" spans="10:14">
      <c r="J1148" s="68"/>
      <c r="K1148" s="39" t="str">
        <f>Results!C1216</f>
        <v>C14</v>
      </c>
      <c r="L1148" s="39" t="str">
        <f>Results!B1144</f>
        <v>HK5</v>
      </c>
      <c r="M1148" s="79" t="e">
        <f>Results!F1216</f>
        <v>#DIV/0!</v>
      </c>
      <c r="N1148" s="79" t="e">
        <f>Results!G1216</f>
        <v>#DIV/0!</v>
      </c>
    </row>
    <row r="1149" customHeight="1" spans="10:14">
      <c r="J1149" s="68"/>
      <c r="K1149" s="39" t="str">
        <f>Results!C1217</f>
        <v>C15</v>
      </c>
      <c r="L1149" s="39" t="str">
        <f>Results!B1145</f>
        <v>HK6</v>
      </c>
      <c r="M1149" s="79" t="e">
        <f>Results!F1217</f>
        <v>#DIV/0!</v>
      </c>
      <c r="N1149" s="79" t="e">
        <f>Results!G1217</f>
        <v>#DIV/0!</v>
      </c>
    </row>
    <row r="1150" customHeight="1" spans="10:14">
      <c r="J1150" s="68"/>
      <c r="K1150" s="39" t="str">
        <f>Results!C1218</f>
        <v>C16</v>
      </c>
      <c r="L1150" s="39" t="str">
        <f>Results!B1146</f>
        <v>HK6</v>
      </c>
      <c r="M1150" s="79" t="e">
        <f>Results!F1218</f>
        <v>#DIV/0!</v>
      </c>
      <c r="N1150" s="79" t="e">
        <f>Results!G1218</f>
        <v>#DIV/0!</v>
      </c>
    </row>
    <row r="1151" customHeight="1" spans="10:14">
      <c r="J1151" s="68"/>
      <c r="K1151" s="39" t="str">
        <f>Results!C1219</f>
        <v>C17</v>
      </c>
      <c r="L1151" s="39" t="str">
        <f>Results!B1147</f>
        <v>RT</v>
      </c>
      <c r="M1151" s="79" t="e">
        <f>Results!F1219</f>
        <v>#DIV/0!</v>
      </c>
      <c r="N1151" s="79" t="e">
        <f>Results!G1219</f>
        <v>#DIV/0!</v>
      </c>
    </row>
    <row r="1152" customHeight="1" spans="10:14">
      <c r="J1152" s="68"/>
      <c r="K1152" s="39" t="str">
        <f>Results!C1220</f>
        <v>C18</v>
      </c>
      <c r="L1152" s="39" t="str">
        <f>Results!B1148</f>
        <v>RT</v>
      </c>
      <c r="M1152" s="79" t="e">
        <f>Results!F1220</f>
        <v>#DIV/0!</v>
      </c>
      <c r="N1152" s="79" t="e">
        <f>Results!G1220</f>
        <v>#DIV/0!</v>
      </c>
    </row>
    <row r="1153" customHeight="1" spans="10:14">
      <c r="J1153" s="68"/>
      <c r="K1153" s="39" t="str">
        <f>Results!C1221</f>
        <v>C19</v>
      </c>
      <c r="L1153" s="39" t="str">
        <f>Results!B1149</f>
        <v>RT</v>
      </c>
      <c r="M1153" s="79" t="e">
        <f>Results!F1221</f>
        <v>#DIV/0!</v>
      </c>
      <c r="N1153" s="79" t="e">
        <f>Results!G1221</f>
        <v>#DIV/0!</v>
      </c>
    </row>
    <row r="1154" customHeight="1" spans="10:14">
      <c r="J1154" s="68"/>
      <c r="K1154" s="39" t="str">
        <f>Results!C1222</f>
        <v>C20</v>
      </c>
      <c r="L1154" s="39" t="str">
        <f>Results!B1150</f>
        <v>RT</v>
      </c>
      <c r="M1154" s="79" t="e">
        <f>Results!F1222</f>
        <v>#DIV/0!</v>
      </c>
      <c r="N1154" s="79" t="e">
        <f>Results!G1222</f>
        <v>#DIV/0!</v>
      </c>
    </row>
    <row r="1155" customHeight="1" spans="10:14">
      <c r="J1155" s="68"/>
      <c r="K1155" s="39" t="str">
        <f>Results!C1223</f>
        <v>C21</v>
      </c>
      <c r="L1155" s="39" t="str">
        <f>Results!B1151</f>
        <v>PCR</v>
      </c>
      <c r="M1155" s="79" t="e">
        <f>Results!F1223</f>
        <v>#DIV/0!</v>
      </c>
      <c r="N1155" s="79" t="e">
        <f>Results!G1223</f>
        <v>#DIV/0!</v>
      </c>
    </row>
    <row r="1156" customHeight="1" spans="10:14">
      <c r="J1156" s="68"/>
      <c r="K1156" s="39" t="str">
        <f>Results!C1224</f>
        <v>C22</v>
      </c>
      <c r="L1156" s="39" t="str">
        <f>Results!B1152</f>
        <v>PCR</v>
      </c>
      <c r="M1156" s="79" t="e">
        <f>Results!F1224</f>
        <v>#DIV/0!</v>
      </c>
      <c r="N1156" s="79" t="e">
        <f>Results!G1224</f>
        <v>#DIV/0!</v>
      </c>
    </row>
    <row r="1157" customHeight="1" spans="10:14">
      <c r="J1157" s="68"/>
      <c r="K1157" s="39" t="str">
        <f>Results!C1225</f>
        <v>C23</v>
      </c>
      <c r="L1157" s="39" t="str">
        <f>Results!B1153</f>
        <v>PCR</v>
      </c>
      <c r="M1157" s="79" t="e">
        <f>Results!F1225</f>
        <v>#DIV/0!</v>
      </c>
      <c r="N1157" s="79" t="e">
        <f>Results!G1225</f>
        <v>#DIV/0!</v>
      </c>
    </row>
    <row r="1158" customHeight="1" spans="10:14">
      <c r="J1158" s="68"/>
      <c r="K1158" s="39" t="str">
        <f>Results!C1226</f>
        <v>C24</v>
      </c>
      <c r="L1158" s="39" t="str">
        <f>Results!B1154</f>
        <v>PCR</v>
      </c>
      <c r="M1158" s="79" t="e">
        <f>Results!F1226</f>
        <v>#DIV/0!</v>
      </c>
      <c r="N1158" s="79" t="e">
        <f>Results!G1226</f>
        <v>#DIV/0!</v>
      </c>
    </row>
    <row r="1159" customHeight="1" spans="10:14">
      <c r="J1159" s="68"/>
      <c r="K1159" s="39" t="str">
        <f>Results!C1227</f>
        <v>D01</v>
      </c>
      <c r="L1159" s="39" t="str">
        <f>Results!B1155</f>
        <v>hsa-miR-3913-5p</v>
      </c>
      <c r="M1159" s="79" t="e">
        <f>Results!F1227</f>
        <v>#DIV/0!</v>
      </c>
      <c r="N1159" s="79" t="e">
        <f>Results!G1227</f>
        <v>#DIV/0!</v>
      </c>
    </row>
    <row r="1160" customHeight="1" spans="10:14">
      <c r="J1160" s="68"/>
      <c r="K1160" s="39" t="str">
        <f>Results!C1228</f>
        <v>D02</v>
      </c>
      <c r="L1160" s="39" t="str">
        <f>Results!B1156</f>
        <v>hsa-miR-3135b</v>
      </c>
      <c r="M1160" s="79" t="e">
        <f>Results!F1228</f>
        <v>#DIV/0!</v>
      </c>
      <c r="N1160" s="79" t="e">
        <f>Results!G1228</f>
        <v>#DIV/0!</v>
      </c>
    </row>
    <row r="1161" customHeight="1" spans="10:14">
      <c r="J1161" s="68"/>
      <c r="K1161" s="39" t="str">
        <f>Results!C1229</f>
        <v>D03</v>
      </c>
      <c r="L1161" s="39" t="str">
        <f>Results!B1157</f>
        <v>hsa-miR-3914</v>
      </c>
      <c r="M1161" s="79" t="e">
        <f>Results!F1229</f>
        <v>#DIV/0!</v>
      </c>
      <c r="N1161" s="79" t="e">
        <f>Results!G1229</f>
        <v>#DIV/0!</v>
      </c>
    </row>
    <row r="1162" customHeight="1" spans="10:14">
      <c r="J1162" s="68"/>
      <c r="K1162" s="39" t="str">
        <f>Results!C1230</f>
        <v>D04</v>
      </c>
      <c r="L1162" s="39" t="str">
        <f>Results!B1158</f>
        <v>hsa-miR-4462</v>
      </c>
      <c r="M1162" s="79" t="e">
        <f>Results!F1230</f>
        <v>#DIV/0!</v>
      </c>
      <c r="N1162" s="79" t="e">
        <f>Results!G1230</f>
        <v>#DIV/0!</v>
      </c>
    </row>
    <row r="1163" customHeight="1" spans="10:14">
      <c r="J1163" s="68"/>
      <c r="K1163" s="39" t="str">
        <f>Results!C1231</f>
        <v>D05</v>
      </c>
      <c r="L1163" s="39" t="str">
        <f>Results!B1159</f>
        <v>hsa-miR-3915</v>
      </c>
      <c r="M1163" s="79" t="e">
        <f>Results!F1231</f>
        <v>#DIV/0!</v>
      </c>
      <c r="N1163" s="79" t="e">
        <f>Results!G1231</f>
        <v>#DIV/0!</v>
      </c>
    </row>
    <row r="1164" customHeight="1" spans="10:14">
      <c r="J1164" s="68"/>
      <c r="K1164" s="39" t="str">
        <f>Results!C1232</f>
        <v>D06</v>
      </c>
      <c r="L1164" s="39" t="str">
        <f>Results!B1160</f>
        <v>hsa-miR-4463</v>
      </c>
      <c r="M1164" s="79" t="e">
        <f>Results!F1232</f>
        <v>#DIV/0!</v>
      </c>
      <c r="N1164" s="79" t="e">
        <f>Results!G1232</f>
        <v>#DIV/0!</v>
      </c>
    </row>
    <row r="1165" customHeight="1" spans="10:14">
      <c r="J1165" s="68"/>
      <c r="K1165" s="39" t="str">
        <f>Results!C1233</f>
        <v>D07</v>
      </c>
      <c r="L1165" s="39" t="str">
        <f>Results!B1161</f>
        <v>hsa-miR-3916</v>
      </c>
      <c r="M1165" s="79" t="e">
        <f>Results!F1233</f>
        <v>#DIV/0!</v>
      </c>
      <c r="N1165" s="79" t="e">
        <f>Results!G1233</f>
        <v>#DIV/0!</v>
      </c>
    </row>
    <row r="1166" customHeight="1" spans="10:14">
      <c r="J1166" s="68"/>
      <c r="K1166" s="39" t="str">
        <f>Results!C1234</f>
        <v>D08</v>
      </c>
      <c r="L1166" s="39" t="str">
        <f>Results!B1162</f>
        <v>hsa-miR-4464</v>
      </c>
      <c r="M1166" s="79" t="e">
        <f>Results!F1234</f>
        <v>#DIV/0!</v>
      </c>
      <c r="N1166" s="79" t="e">
        <f>Results!G1234</f>
        <v>#DIV/0!</v>
      </c>
    </row>
    <row r="1167" customHeight="1" spans="10:14">
      <c r="J1167" s="68"/>
      <c r="K1167" s="39" t="str">
        <f>Results!C1235</f>
        <v>D09</v>
      </c>
      <c r="L1167" s="39" t="str">
        <f>Results!B1163</f>
        <v>hsa-miR-3918</v>
      </c>
      <c r="M1167" s="79" t="e">
        <f>Results!F1235</f>
        <v>#DIV/0!</v>
      </c>
      <c r="N1167" s="79" t="e">
        <f>Results!G1235</f>
        <v>#DIV/0!</v>
      </c>
    </row>
    <row r="1168" customHeight="1" spans="10:14">
      <c r="J1168" s="68"/>
      <c r="K1168" s="39" t="str">
        <f>Results!C1236</f>
        <v>D10</v>
      </c>
      <c r="L1168" s="39" t="str">
        <f>Results!B1164</f>
        <v>hsa-miR-548ai</v>
      </c>
      <c r="M1168" s="79" t="e">
        <f>Results!F1236</f>
        <v>#DIV/0!</v>
      </c>
      <c r="N1168" s="79" t="e">
        <f>Results!G1236</f>
        <v>#DIV/0!</v>
      </c>
    </row>
    <row r="1169" customHeight="1" spans="10:14">
      <c r="J1169" s="68"/>
      <c r="K1169" s="39" t="str">
        <f>Results!C1237</f>
        <v>D11</v>
      </c>
      <c r="L1169" s="39" t="str">
        <f>Results!B1165</f>
        <v>hsa-miR-3919</v>
      </c>
      <c r="M1169" s="79" t="e">
        <f>Results!F1237</f>
        <v>#DIV/0!</v>
      </c>
      <c r="N1169" s="79" t="e">
        <f>Results!G1237</f>
        <v>#DIV/0!</v>
      </c>
    </row>
    <row r="1170" customHeight="1" spans="10:14">
      <c r="J1170" s="68"/>
      <c r="K1170" s="39" t="str">
        <f>Results!C1238</f>
        <v>D12</v>
      </c>
      <c r="L1170" s="39" t="str">
        <f>Results!B1166</f>
        <v>hsa-miR-548aj-3p</v>
      </c>
      <c r="M1170" s="79" t="e">
        <f>Results!F1238</f>
        <v>#DIV/0!</v>
      </c>
      <c r="N1170" s="79" t="e">
        <f>Results!G1238</f>
        <v>#DIV/0!</v>
      </c>
    </row>
    <row r="1171" customHeight="1" spans="10:14">
      <c r="J1171" s="68"/>
      <c r="K1171" s="39" t="str">
        <f>Results!C1239</f>
        <v>D13</v>
      </c>
      <c r="L1171" s="39" t="str">
        <f>Results!B1167</f>
        <v>hsa-miR-3920</v>
      </c>
      <c r="M1171" s="79" t="e">
        <f>Results!F1239</f>
        <v>#DIV/0!</v>
      </c>
      <c r="N1171" s="79" t="e">
        <f>Results!G1239</f>
        <v>#DIV/0!</v>
      </c>
    </row>
    <row r="1172" customHeight="1" spans="10:14">
      <c r="J1172" s="68"/>
      <c r="K1172" s="39" t="str">
        <f>Results!C1240</f>
        <v>D14</v>
      </c>
      <c r="L1172" s="39" t="str">
        <f>Results!B1168</f>
        <v>hsa-miR-4465</v>
      </c>
      <c r="M1172" s="79" t="e">
        <f>Results!F1240</f>
        <v>#DIV/0!</v>
      </c>
      <c r="N1172" s="79" t="e">
        <f>Results!G1240</f>
        <v>#DIV/0!</v>
      </c>
    </row>
    <row r="1173" customHeight="1" spans="10:14">
      <c r="J1173" s="68"/>
      <c r="K1173" s="39" t="str">
        <f>Results!C1241</f>
        <v>D15</v>
      </c>
      <c r="L1173" s="39" t="str">
        <f>Results!B1169</f>
        <v>hsa-miR-3921</v>
      </c>
      <c r="M1173" s="79" t="e">
        <f>Results!F1241</f>
        <v>#DIV/0!</v>
      </c>
      <c r="N1173" s="79" t="e">
        <f>Results!G1241</f>
        <v>#DIV/0!</v>
      </c>
    </row>
    <row r="1174" customHeight="1" spans="10:14">
      <c r="J1174" s="68"/>
      <c r="K1174" s="39" t="str">
        <f>Results!C1242</f>
        <v>D16</v>
      </c>
      <c r="L1174" s="39" t="str">
        <f>Results!B1170</f>
        <v>hsa-miR-4466</v>
      </c>
      <c r="M1174" s="79" t="e">
        <f>Results!F1242</f>
        <v>#DIV/0!</v>
      </c>
      <c r="N1174" s="79" t="e">
        <f>Results!G1242</f>
        <v>#DIV/0!</v>
      </c>
    </row>
    <row r="1175" customHeight="1" spans="10:14">
      <c r="J1175" s="68"/>
      <c r="K1175" s="39" t="str">
        <f>Results!C1243</f>
        <v>D17</v>
      </c>
      <c r="L1175" s="39" t="str">
        <f>Results!B1171</f>
        <v>hsa-miR-3922-3p</v>
      </c>
      <c r="M1175" s="79" t="e">
        <f>Results!F1243</f>
        <v>#DIV/0!</v>
      </c>
      <c r="N1175" s="79" t="e">
        <f>Results!G1243</f>
        <v>#DIV/0!</v>
      </c>
    </row>
    <row r="1176" customHeight="1" spans="10:14">
      <c r="J1176" s="68"/>
      <c r="K1176" s="39" t="str">
        <f>Results!C1244</f>
        <v>D18</v>
      </c>
      <c r="L1176" s="39" t="str">
        <f>Results!B1172</f>
        <v>hsa-miR-4467</v>
      </c>
      <c r="M1176" s="79" t="e">
        <f>Results!F1244</f>
        <v>#DIV/0!</v>
      </c>
      <c r="N1176" s="79" t="e">
        <f>Results!G1244</f>
        <v>#DIV/0!</v>
      </c>
    </row>
    <row r="1177" customHeight="1" spans="10:14">
      <c r="J1177" s="68"/>
      <c r="K1177" s="39" t="str">
        <f>Results!C1245</f>
        <v>D19</v>
      </c>
      <c r="L1177" s="39" t="str">
        <f>Results!B1173</f>
        <v>hsa-miR-3923</v>
      </c>
      <c r="M1177" s="79" t="e">
        <f>Results!F1245</f>
        <v>#DIV/0!</v>
      </c>
      <c r="N1177" s="79" t="e">
        <f>Results!G1245</f>
        <v>#DIV/0!</v>
      </c>
    </row>
    <row r="1178" customHeight="1" spans="10:14">
      <c r="J1178" s="68"/>
      <c r="K1178" s="39" t="str">
        <f>Results!C1246</f>
        <v>D20</v>
      </c>
      <c r="L1178" s="39" t="str">
        <f>Results!B1174</f>
        <v>hsa-miR-4468</v>
      </c>
      <c r="M1178" s="79" t="e">
        <f>Results!F1246</f>
        <v>#DIV/0!</v>
      </c>
      <c r="N1178" s="79" t="e">
        <f>Results!G1246</f>
        <v>#DIV/0!</v>
      </c>
    </row>
    <row r="1179" customHeight="1" spans="10:14">
      <c r="J1179" s="68"/>
      <c r="K1179" s="39" t="str">
        <f>Results!C1247</f>
        <v>D21</v>
      </c>
      <c r="L1179" s="39" t="str">
        <f>Results!B1175</f>
        <v>hsa-miR-3924</v>
      </c>
      <c r="M1179" s="79" t="e">
        <f>Results!F1247</f>
        <v>#DIV/0!</v>
      </c>
      <c r="N1179" s="79" t="e">
        <f>Results!G1247</f>
        <v>#DIV/0!</v>
      </c>
    </row>
    <row r="1180" customHeight="1" spans="10:14">
      <c r="J1180" s="68"/>
      <c r="K1180" s="39" t="str">
        <f>Results!C1248</f>
        <v>D22</v>
      </c>
      <c r="L1180" s="39" t="str">
        <f>Results!B1176</f>
        <v>hsa-miR-4470</v>
      </c>
      <c r="M1180" s="79" t="e">
        <f>Results!F1248</f>
        <v>#DIV/0!</v>
      </c>
      <c r="N1180" s="79" t="e">
        <f>Results!G1248</f>
        <v>#DIV/0!</v>
      </c>
    </row>
    <row r="1181" customHeight="1" spans="10:14">
      <c r="J1181" s="68"/>
      <c r="K1181" s="39" t="str">
        <f>Results!C1249</f>
        <v>D23</v>
      </c>
      <c r="L1181" s="39" t="str">
        <f>Results!B1177</f>
        <v>hsa-miR-3925-5p</v>
      </c>
      <c r="M1181" s="79" t="e">
        <f>Results!F1249</f>
        <v>#DIV/0!</v>
      </c>
      <c r="N1181" s="79" t="e">
        <f>Results!G1249</f>
        <v>#DIV/0!</v>
      </c>
    </row>
    <row r="1182" customHeight="1" spans="10:14">
      <c r="J1182" s="68"/>
      <c r="K1182" s="39" t="str">
        <f>Results!C1250</f>
        <v>D24</v>
      </c>
      <c r="L1182" s="39" t="str">
        <f>Results!B1178</f>
        <v>hsa-miR-4471</v>
      </c>
      <c r="M1182" s="79" t="e">
        <f>Results!F1250</f>
        <v>#DIV/0!</v>
      </c>
      <c r="N1182" s="79" t="e">
        <f>Results!G1250</f>
        <v>#DIV/0!</v>
      </c>
    </row>
    <row r="1183" customHeight="1" spans="10:14">
      <c r="J1183" s="68"/>
      <c r="K1183" s="39" t="str">
        <f>Results!C1251</f>
        <v>E01</v>
      </c>
      <c r="L1183" s="39" t="str">
        <f>Results!B1179</f>
        <v>hsa-miR-3975</v>
      </c>
      <c r="M1183" s="79" t="e">
        <f>Results!F1251</f>
        <v>#DIV/0!</v>
      </c>
      <c r="N1183" s="79" t="e">
        <f>Results!G1251</f>
        <v>#DIV/0!</v>
      </c>
    </row>
    <row r="1184" customHeight="1" spans="10:14">
      <c r="J1184" s="68"/>
      <c r="K1184" s="39" t="str">
        <f>Results!C1252</f>
        <v>E02</v>
      </c>
      <c r="L1184" s="39" t="str">
        <f>Results!B1180</f>
        <v>hsa-miR-4686</v>
      </c>
      <c r="M1184" s="79" t="e">
        <f>Results!F1252</f>
        <v>#DIV/0!</v>
      </c>
      <c r="N1184" s="79" t="e">
        <f>Results!G1252</f>
        <v>#DIV/0!</v>
      </c>
    </row>
    <row r="1185" customHeight="1" spans="10:14">
      <c r="J1185" s="68"/>
      <c r="K1185" s="39" t="str">
        <f>Results!C1253</f>
        <v>E03</v>
      </c>
      <c r="L1185" s="39" t="str">
        <f>Results!B1181</f>
        <v>hsa-miR-3977</v>
      </c>
      <c r="M1185" s="79" t="e">
        <f>Results!F1253</f>
        <v>#DIV/0!</v>
      </c>
      <c r="N1185" s="79" t="e">
        <f>Results!G1253</f>
        <v>#DIV/0!</v>
      </c>
    </row>
    <row r="1186" customHeight="1" spans="10:14">
      <c r="J1186" s="68"/>
      <c r="K1186" s="39" t="str">
        <f>Results!C1254</f>
        <v>E04</v>
      </c>
      <c r="L1186" s="39" t="str">
        <f>Results!B1182</f>
        <v>hsa-miR-4687-5p</v>
      </c>
      <c r="M1186" s="79" t="e">
        <f>Results!F1254</f>
        <v>#DIV/0!</v>
      </c>
      <c r="N1186" s="79" t="e">
        <f>Results!G1254</f>
        <v>#DIV/0!</v>
      </c>
    </row>
    <row r="1187" customHeight="1" spans="10:14">
      <c r="J1187" s="68"/>
      <c r="K1187" s="39" t="str">
        <f>Results!C1255</f>
        <v>E05</v>
      </c>
      <c r="L1187" s="39" t="str">
        <f>Results!B1183</f>
        <v>hsa-miR-3978</v>
      </c>
      <c r="M1187" s="79" t="e">
        <f>Results!F1255</f>
        <v>#DIV/0!</v>
      </c>
      <c r="N1187" s="79" t="e">
        <f>Results!G1255</f>
        <v>#DIV/0!</v>
      </c>
    </row>
    <row r="1188" customHeight="1" spans="10:14">
      <c r="J1188" s="68"/>
      <c r="K1188" s="39" t="str">
        <f>Results!C1256</f>
        <v>E06</v>
      </c>
      <c r="L1188" s="39" t="str">
        <f>Results!B1184</f>
        <v>hsa-miR-4687-3p</v>
      </c>
      <c r="M1188" s="79" t="e">
        <f>Results!F1256</f>
        <v>#DIV/0!</v>
      </c>
      <c r="N1188" s="79" t="e">
        <f>Results!G1256</f>
        <v>#DIV/0!</v>
      </c>
    </row>
    <row r="1189" customHeight="1" spans="10:14">
      <c r="J1189" s="68"/>
      <c r="K1189" s="39" t="str">
        <f>Results!C1257</f>
        <v>E07</v>
      </c>
      <c r="L1189" s="39" t="str">
        <f>Results!B1185</f>
        <v>hsa-miR-4632</v>
      </c>
      <c r="M1189" s="79" t="e">
        <f>Results!F1257</f>
        <v>#DIV/0!</v>
      </c>
      <c r="N1189" s="79" t="e">
        <f>Results!G1257</f>
        <v>#DIV/0!</v>
      </c>
    </row>
    <row r="1190" customHeight="1" spans="10:14">
      <c r="J1190" s="68"/>
      <c r="K1190" s="39" t="str">
        <f>Results!C1258</f>
        <v>E08</v>
      </c>
      <c r="L1190" s="39" t="str">
        <f>Results!B1186</f>
        <v>hsa-miR-1343</v>
      </c>
      <c r="M1190" s="79" t="e">
        <f>Results!F1258</f>
        <v>#DIV/0!</v>
      </c>
      <c r="N1190" s="79" t="e">
        <f>Results!G1258</f>
        <v>#DIV/0!</v>
      </c>
    </row>
    <row r="1191" customHeight="1" spans="10:14">
      <c r="J1191" s="68"/>
      <c r="K1191" s="39" t="str">
        <f>Results!C1259</f>
        <v>E09</v>
      </c>
      <c r="L1191" s="39" t="str">
        <f>Results!B1187</f>
        <v>hsa-miR-4633-3p</v>
      </c>
      <c r="M1191" s="79" t="e">
        <f>Results!F1259</f>
        <v>#DIV/0!</v>
      </c>
      <c r="N1191" s="79" t="e">
        <f>Results!G1259</f>
        <v>#DIV/0!</v>
      </c>
    </row>
    <row r="1192" customHeight="1" spans="10:14">
      <c r="J1192" s="68"/>
      <c r="K1192" s="39" t="str">
        <f>Results!C1260</f>
        <v>E10</v>
      </c>
      <c r="L1192" s="39" t="str">
        <f>Results!B1188</f>
        <v>hsa-miR-4688</v>
      </c>
      <c r="M1192" s="79" t="e">
        <f>Results!F1260</f>
        <v>#DIV/0!</v>
      </c>
      <c r="N1192" s="79" t="e">
        <f>Results!G1260</f>
        <v>#DIV/0!</v>
      </c>
    </row>
    <row r="1193" customHeight="1" spans="10:14">
      <c r="J1193" s="68"/>
      <c r="K1193" s="39" t="str">
        <f>Results!C1261</f>
        <v>E11</v>
      </c>
      <c r="L1193" s="39" t="str">
        <f>Results!B1189</f>
        <v>hsa-miR-4634</v>
      </c>
      <c r="M1193" s="79" t="e">
        <f>Results!F1261</f>
        <v>#DIV/0!</v>
      </c>
      <c r="N1193" s="79" t="e">
        <f>Results!G1261</f>
        <v>#DIV/0!</v>
      </c>
    </row>
    <row r="1194" customHeight="1" spans="10:14">
      <c r="J1194" s="68"/>
      <c r="K1194" s="39" t="str">
        <f>Results!C1262</f>
        <v>E12</v>
      </c>
      <c r="L1194" s="39" t="str">
        <f>Results!B1190</f>
        <v>hsa-miR-4689</v>
      </c>
      <c r="M1194" s="79" t="e">
        <f>Results!F1262</f>
        <v>#DIV/0!</v>
      </c>
      <c r="N1194" s="79" t="e">
        <f>Results!G1262</f>
        <v>#DIV/0!</v>
      </c>
    </row>
    <row r="1195" customHeight="1" spans="10:14">
      <c r="J1195" s="68"/>
      <c r="K1195" s="39" t="str">
        <f>Results!C1263</f>
        <v>E13</v>
      </c>
      <c r="L1195" s="39" t="str">
        <f>Results!B1191</f>
        <v>hsa-miR-4635</v>
      </c>
      <c r="M1195" s="79" t="e">
        <f>Results!F1263</f>
        <v>#DIV/0!</v>
      </c>
      <c r="N1195" s="79" t="e">
        <f>Results!G1263</f>
        <v>#DIV/0!</v>
      </c>
    </row>
    <row r="1196" customHeight="1" spans="10:14">
      <c r="J1196" s="68"/>
      <c r="K1196" s="39" t="str">
        <f>Results!C1264</f>
        <v>E14</v>
      </c>
      <c r="L1196" s="39" t="str">
        <f>Results!B1192</f>
        <v>hsa-miR-4690-5p</v>
      </c>
      <c r="M1196" s="79" t="e">
        <f>Results!F1264</f>
        <v>#DIV/0!</v>
      </c>
      <c r="N1196" s="79" t="e">
        <f>Results!G1264</f>
        <v>#DIV/0!</v>
      </c>
    </row>
    <row r="1197" customHeight="1" spans="10:14">
      <c r="J1197" s="68"/>
      <c r="K1197" s="39" t="str">
        <f>Results!C1265</f>
        <v>E15</v>
      </c>
      <c r="L1197" s="39" t="str">
        <f>Results!B1193</f>
        <v>hsa-miR-4636</v>
      </c>
      <c r="M1197" s="79" t="e">
        <f>Results!F1265</f>
        <v>#DIV/0!</v>
      </c>
      <c r="N1197" s="79" t="e">
        <f>Results!G1265</f>
        <v>#DIV/0!</v>
      </c>
    </row>
    <row r="1198" customHeight="1" spans="10:14">
      <c r="J1198" s="68"/>
      <c r="K1198" s="39" t="str">
        <f>Results!C1266</f>
        <v>E16</v>
      </c>
      <c r="L1198" s="39" t="str">
        <f>Results!B1194</f>
        <v>hsa-miR-4690-3p</v>
      </c>
      <c r="M1198" s="79" t="e">
        <f>Results!F1266</f>
        <v>#DIV/0!</v>
      </c>
      <c r="N1198" s="79" t="e">
        <f>Results!G1266</f>
        <v>#DIV/0!</v>
      </c>
    </row>
    <row r="1199" customHeight="1" spans="10:14">
      <c r="J1199" s="68"/>
      <c r="K1199" s="39" t="str">
        <f>Results!C1267</f>
        <v>E17</v>
      </c>
      <c r="L1199" s="39" t="str">
        <f>Results!B1195</f>
        <v>hsa-miR-4637</v>
      </c>
      <c r="M1199" s="79" t="e">
        <f>Results!F1267</f>
        <v>#DIV/0!</v>
      </c>
      <c r="N1199" s="79" t="e">
        <f>Results!G1267</f>
        <v>#DIV/0!</v>
      </c>
    </row>
    <row r="1200" customHeight="1" spans="10:14">
      <c r="J1200" s="68"/>
      <c r="K1200" s="39" t="str">
        <f>Results!C1268</f>
        <v>E18</v>
      </c>
      <c r="L1200" s="39" t="str">
        <f>Results!B1196</f>
        <v>hsa-miR-4691-5p</v>
      </c>
      <c r="M1200" s="79" t="e">
        <f>Results!F1268</f>
        <v>#DIV/0!</v>
      </c>
      <c r="N1200" s="79" t="e">
        <f>Results!G1268</f>
        <v>#DIV/0!</v>
      </c>
    </row>
    <row r="1201" customHeight="1" spans="10:14">
      <c r="J1201" s="68"/>
      <c r="K1201" s="39" t="str">
        <f>Results!C1269</f>
        <v>E19</v>
      </c>
      <c r="L1201" s="39" t="str">
        <f>Results!B1197</f>
        <v>hsa-miR-4638-5p</v>
      </c>
      <c r="M1201" s="79" t="e">
        <f>Results!F1269</f>
        <v>#DIV/0!</v>
      </c>
      <c r="N1201" s="79" t="e">
        <f>Results!G1269</f>
        <v>#DIV/0!</v>
      </c>
    </row>
    <row r="1202" customHeight="1" spans="10:14">
      <c r="J1202" s="68"/>
      <c r="K1202" s="39" t="str">
        <f>Results!C1270</f>
        <v>E20</v>
      </c>
      <c r="L1202" s="39" t="str">
        <f>Results!B1198</f>
        <v>hsa-miR-4691-3p</v>
      </c>
      <c r="M1202" s="79" t="e">
        <f>Results!F1270</f>
        <v>#DIV/0!</v>
      </c>
      <c r="N1202" s="79" t="e">
        <f>Results!G1270</f>
        <v>#DIV/0!</v>
      </c>
    </row>
    <row r="1203" customHeight="1" spans="10:14">
      <c r="J1203" s="68"/>
      <c r="K1203" s="39" t="str">
        <f>Results!C1271</f>
        <v>E21</v>
      </c>
      <c r="L1203" s="39" t="str">
        <f>Results!B1199</f>
        <v>hsa-miR-4638-3p</v>
      </c>
      <c r="M1203" s="79" t="e">
        <f>Results!F1271</f>
        <v>#DIV/0!</v>
      </c>
      <c r="N1203" s="79" t="e">
        <f>Results!G1271</f>
        <v>#DIV/0!</v>
      </c>
    </row>
    <row r="1204" customHeight="1" spans="10:14">
      <c r="J1204" s="68"/>
      <c r="K1204" s="39" t="str">
        <f>Results!C1272</f>
        <v>E22</v>
      </c>
      <c r="L1204" s="39" t="str">
        <f>Results!B1200</f>
        <v>hsa-miR-4692</v>
      </c>
      <c r="M1204" s="79" t="e">
        <f>Results!F1272</f>
        <v>#DIV/0!</v>
      </c>
      <c r="N1204" s="79" t="e">
        <f>Results!G1272</f>
        <v>#DIV/0!</v>
      </c>
    </row>
    <row r="1205" customHeight="1" spans="10:14">
      <c r="J1205" s="68"/>
      <c r="K1205" s="39" t="str">
        <f>Results!C1273</f>
        <v>E23</v>
      </c>
      <c r="L1205" s="39" t="str">
        <f>Results!B1201</f>
        <v>hsa-miR-4639-5p</v>
      </c>
      <c r="M1205" s="79" t="e">
        <f>Results!F1273</f>
        <v>#DIV/0!</v>
      </c>
      <c r="N1205" s="79" t="e">
        <f>Results!G1273</f>
        <v>#DIV/0!</v>
      </c>
    </row>
    <row r="1206" customHeight="1" spans="10:14">
      <c r="J1206" s="68"/>
      <c r="K1206" s="39" t="str">
        <f>Results!C1274</f>
        <v>E24</v>
      </c>
      <c r="L1206" s="39" t="str">
        <f>Results!B1202</f>
        <v>hsa-miR-4693-5p</v>
      </c>
      <c r="M1206" s="79" t="e">
        <f>Results!F1274</f>
        <v>#DIV/0!</v>
      </c>
      <c r="N1206" s="79" t="e">
        <f>Results!G1274</f>
        <v>#DIV/0!</v>
      </c>
    </row>
    <row r="1207" customHeight="1" spans="10:14">
      <c r="J1207" s="68"/>
      <c r="K1207" s="39" t="str">
        <f>Results!C1275</f>
        <v>F01</v>
      </c>
      <c r="L1207" s="39" t="str">
        <f>Results!B1203</f>
        <v>hsa-miR-3926</v>
      </c>
      <c r="M1207" s="79" t="e">
        <f>Results!F1275</f>
        <v>#DIV/0!</v>
      </c>
      <c r="N1207" s="79" t="e">
        <f>Results!G1275</f>
        <v>#DIV/0!</v>
      </c>
    </row>
    <row r="1208" customHeight="1" spans="10:14">
      <c r="J1208" s="68"/>
      <c r="K1208" s="39" t="str">
        <f>Results!C1276</f>
        <v>F02</v>
      </c>
      <c r="L1208" s="39" t="str">
        <f>Results!B1204</f>
        <v>hsa-miR-4472</v>
      </c>
      <c r="M1208" s="79" t="e">
        <f>Results!F1276</f>
        <v>#DIV/0!</v>
      </c>
      <c r="N1208" s="79" t="e">
        <f>Results!G1276</f>
        <v>#DIV/0!</v>
      </c>
    </row>
    <row r="1209" customHeight="1" spans="10:14">
      <c r="J1209" s="68"/>
      <c r="K1209" s="39" t="str">
        <f>Results!C1277</f>
        <v>F03</v>
      </c>
      <c r="L1209" s="39" t="str">
        <f>Results!B1205</f>
        <v>hsa-miR-3927</v>
      </c>
      <c r="M1209" s="79" t="e">
        <f>Results!F1277</f>
        <v>#DIV/0!</v>
      </c>
      <c r="N1209" s="79" t="e">
        <f>Results!G1277</f>
        <v>#DIV/0!</v>
      </c>
    </row>
    <row r="1210" customHeight="1" spans="10:14">
      <c r="J1210" s="68"/>
      <c r="K1210" s="39" t="str">
        <f>Results!C1278</f>
        <v>F04</v>
      </c>
      <c r="L1210" s="39" t="str">
        <f>Results!B1206</f>
        <v>hsa-miR-4473</v>
      </c>
      <c r="M1210" s="79" t="e">
        <f>Results!F1278</f>
        <v>#DIV/0!</v>
      </c>
      <c r="N1210" s="79" t="e">
        <f>Results!G1278</f>
        <v>#DIV/0!</v>
      </c>
    </row>
    <row r="1211" customHeight="1" spans="10:14">
      <c r="J1211" s="68"/>
      <c r="K1211" s="39" t="str">
        <f>Results!C1279</f>
        <v>F05</v>
      </c>
      <c r="L1211" s="39" t="str">
        <f>Results!B1207</f>
        <v>hsa-miR-676-5p</v>
      </c>
      <c r="M1211" s="79" t="e">
        <f>Results!F1279</f>
        <v>#DIV/0!</v>
      </c>
      <c r="N1211" s="79" t="e">
        <f>Results!G1279</f>
        <v>#DIV/0!</v>
      </c>
    </row>
    <row r="1212" customHeight="1" spans="10:14">
      <c r="J1212" s="68"/>
      <c r="K1212" s="39" t="str">
        <f>Results!C1280</f>
        <v>F06</v>
      </c>
      <c r="L1212" s="39" t="str">
        <f>Results!B1208</f>
        <v>hsa-miR-4474-5p</v>
      </c>
      <c r="M1212" s="79" t="e">
        <f>Results!F1280</f>
        <v>#DIV/0!</v>
      </c>
      <c r="N1212" s="79" t="e">
        <f>Results!G1280</f>
        <v>#DIV/0!</v>
      </c>
    </row>
    <row r="1213" customHeight="1" spans="10:14">
      <c r="J1213" s="68"/>
      <c r="K1213" s="39" t="str">
        <f>Results!C1281</f>
        <v>F07</v>
      </c>
      <c r="L1213" s="39" t="str">
        <f>Results!B1209</f>
        <v>hsa-miR-676-3p</v>
      </c>
      <c r="M1213" s="79" t="e">
        <f>Results!F1281</f>
        <v>#DIV/0!</v>
      </c>
      <c r="N1213" s="79" t="e">
        <f>Results!G1281</f>
        <v>#DIV/0!</v>
      </c>
    </row>
    <row r="1214" customHeight="1" spans="10:14">
      <c r="J1214" s="68"/>
      <c r="K1214" s="39" t="str">
        <f>Results!C1282</f>
        <v>F08</v>
      </c>
      <c r="L1214" s="39" t="str">
        <f>Results!B1210</f>
        <v>hsa-miR-4474-3p</v>
      </c>
      <c r="M1214" s="79" t="e">
        <f>Results!F1282</f>
        <v>#DIV/0!</v>
      </c>
      <c r="N1214" s="79" t="e">
        <f>Results!G1282</f>
        <v>#DIV/0!</v>
      </c>
    </row>
    <row r="1215" customHeight="1" spans="10:14">
      <c r="J1215" s="68"/>
      <c r="K1215" s="39" t="str">
        <f>Results!C1283</f>
        <v>F09</v>
      </c>
      <c r="L1215" s="39" t="str">
        <f>Results!B1211</f>
        <v>hsa-miR-3929</v>
      </c>
      <c r="M1215" s="79" t="e">
        <f>Results!F1283</f>
        <v>#DIV/0!</v>
      </c>
      <c r="N1215" s="79" t="e">
        <f>Results!G1283</f>
        <v>#DIV/0!</v>
      </c>
    </row>
    <row r="1216" customHeight="1" spans="10:14">
      <c r="J1216" s="68"/>
      <c r="K1216" s="39" t="str">
        <f>Results!C1284</f>
        <v>F10</v>
      </c>
      <c r="L1216" s="39" t="str">
        <f>Results!B1212</f>
        <v>hsa-miR-4475</v>
      </c>
      <c r="M1216" s="79" t="e">
        <f>Results!F1284</f>
        <v>#DIV/0!</v>
      </c>
      <c r="N1216" s="79" t="e">
        <f>Results!G1284</f>
        <v>#DIV/0!</v>
      </c>
    </row>
    <row r="1217" customHeight="1" spans="10:14">
      <c r="J1217" s="68"/>
      <c r="K1217" s="39" t="str">
        <f>Results!C1285</f>
        <v>F11</v>
      </c>
      <c r="L1217" s="39" t="str">
        <f>Results!B1213</f>
        <v>hsa-miR-3935</v>
      </c>
      <c r="M1217" s="79" t="e">
        <f>Results!F1285</f>
        <v>#DIV/0!</v>
      </c>
      <c r="N1217" s="79" t="e">
        <f>Results!G1285</f>
        <v>#DIV/0!</v>
      </c>
    </row>
    <row r="1218" customHeight="1" spans="10:14">
      <c r="J1218" s="68"/>
      <c r="K1218" s="39" t="str">
        <f>Results!C1286</f>
        <v>F12</v>
      </c>
      <c r="L1218" s="39" t="str">
        <f>Results!B1214</f>
        <v>hsa-miR-4476</v>
      </c>
      <c r="M1218" s="79" t="e">
        <f>Results!F1286</f>
        <v>#DIV/0!</v>
      </c>
      <c r="N1218" s="79" t="e">
        <f>Results!G1286</f>
        <v>#DIV/0!</v>
      </c>
    </row>
    <row r="1219" customHeight="1" spans="10:14">
      <c r="J1219" s="68"/>
      <c r="K1219" s="39" t="str">
        <f>Results!C1287</f>
        <v>F13</v>
      </c>
      <c r="L1219" s="39" t="str">
        <f>Results!B1215</f>
        <v>hsa-miR-3936</v>
      </c>
      <c r="M1219" s="79" t="e">
        <f>Results!F1287</f>
        <v>#DIV/0!</v>
      </c>
      <c r="N1219" s="79" t="e">
        <f>Results!G1287</f>
        <v>#DIV/0!</v>
      </c>
    </row>
    <row r="1220" customHeight="1" spans="10:14">
      <c r="J1220" s="68"/>
      <c r="K1220" s="39" t="str">
        <f>Results!C1288</f>
        <v>F14</v>
      </c>
      <c r="L1220" s="39" t="str">
        <f>Results!B1216</f>
        <v>hsa-miR-4477a</v>
      </c>
      <c r="M1220" s="79" t="e">
        <f>Results!F1288</f>
        <v>#DIV/0!</v>
      </c>
      <c r="N1220" s="79" t="e">
        <f>Results!G1288</f>
        <v>#DIV/0!</v>
      </c>
    </row>
    <row r="1221" customHeight="1" spans="10:14">
      <c r="J1221" s="68"/>
      <c r="K1221" s="39" t="str">
        <f>Results!C1289</f>
        <v>F15</v>
      </c>
      <c r="L1221" s="39" t="str">
        <f>Results!B1217</f>
        <v>hsa-miR-3937</v>
      </c>
      <c r="M1221" s="79" t="e">
        <f>Results!F1289</f>
        <v>#DIV/0!</v>
      </c>
      <c r="N1221" s="79" t="e">
        <f>Results!G1289</f>
        <v>#DIV/0!</v>
      </c>
    </row>
    <row r="1222" customHeight="1" spans="10:14">
      <c r="J1222" s="68"/>
      <c r="K1222" s="39" t="str">
        <f>Results!C1290</f>
        <v>F16</v>
      </c>
      <c r="L1222" s="39" t="str">
        <f>Results!B1218</f>
        <v>hsa-miR-4477b</v>
      </c>
      <c r="M1222" s="79" t="e">
        <f>Results!F1290</f>
        <v>#DIV/0!</v>
      </c>
      <c r="N1222" s="79" t="e">
        <f>Results!G1290</f>
        <v>#DIV/0!</v>
      </c>
    </row>
    <row r="1223" customHeight="1" spans="10:14">
      <c r="J1223" s="68"/>
      <c r="K1223" s="39" t="str">
        <f>Results!C1291</f>
        <v>F17</v>
      </c>
      <c r="L1223" s="39" t="str">
        <f>Results!B1219</f>
        <v>hsa-miR-3938</v>
      </c>
      <c r="M1223" s="79" t="e">
        <f>Results!F1291</f>
        <v>#DIV/0!</v>
      </c>
      <c r="N1223" s="79" t="e">
        <f>Results!G1291</f>
        <v>#DIV/0!</v>
      </c>
    </row>
    <row r="1224" customHeight="1" spans="10:14">
      <c r="J1224" s="68"/>
      <c r="K1224" s="39" t="str">
        <f>Results!C1292</f>
        <v>F18</v>
      </c>
      <c r="L1224" s="39" t="str">
        <f>Results!B1220</f>
        <v>hsa-miR-4478</v>
      </c>
      <c r="M1224" s="79" t="e">
        <f>Results!F1292</f>
        <v>#DIV/0!</v>
      </c>
      <c r="N1224" s="79" t="e">
        <f>Results!G1292</f>
        <v>#DIV/0!</v>
      </c>
    </row>
    <row r="1225" customHeight="1" spans="10:14">
      <c r="J1225" s="68"/>
      <c r="K1225" s="39" t="str">
        <f>Results!C1293</f>
        <v>F19</v>
      </c>
      <c r="L1225" s="39" t="str">
        <f>Results!B1221</f>
        <v>hsa-miR-548y</v>
      </c>
      <c r="M1225" s="79" t="e">
        <f>Results!F1293</f>
        <v>#DIV/0!</v>
      </c>
      <c r="N1225" s="79" t="e">
        <f>Results!G1293</f>
        <v>#DIV/0!</v>
      </c>
    </row>
    <row r="1226" customHeight="1" spans="10:14">
      <c r="J1226" s="68"/>
      <c r="K1226" s="39" t="str">
        <f>Results!C1294</f>
        <v>F20</v>
      </c>
      <c r="L1226" s="39" t="str">
        <f>Results!B1222</f>
        <v>hsa-miR-548x-3p</v>
      </c>
      <c r="M1226" s="79" t="e">
        <f>Results!F1294</f>
        <v>#DIV/0!</v>
      </c>
      <c r="N1226" s="79" t="e">
        <f>Results!G1294</f>
        <v>#DIV/0!</v>
      </c>
    </row>
    <row r="1227" customHeight="1" spans="10:14">
      <c r="J1227" s="68"/>
      <c r="K1227" s="39" t="str">
        <f>Results!C1295</f>
        <v>F21</v>
      </c>
      <c r="L1227" s="39" t="str">
        <f>Results!B1223</f>
        <v>hsa-miR-3940-3p</v>
      </c>
      <c r="M1227" s="79" t="e">
        <f>Results!F1295</f>
        <v>#DIV/0!</v>
      </c>
      <c r="N1227" s="79" t="e">
        <f>Results!G1295</f>
        <v>#DIV/0!</v>
      </c>
    </row>
    <row r="1228" customHeight="1" spans="10:14">
      <c r="J1228" s="68"/>
      <c r="K1228" s="39" t="str">
        <f>Results!C1296</f>
        <v>F22</v>
      </c>
      <c r="L1228" s="39" t="str">
        <f>Results!B1224</f>
        <v>hsa-miR-3689d</v>
      </c>
      <c r="M1228" s="79" t="e">
        <f>Results!F1296</f>
        <v>#DIV/0!</v>
      </c>
      <c r="N1228" s="79" t="e">
        <f>Results!G1296</f>
        <v>#DIV/0!</v>
      </c>
    </row>
    <row r="1229" customHeight="1" spans="10:14">
      <c r="J1229" s="68"/>
      <c r="K1229" s="39" t="str">
        <f>Results!C1297</f>
        <v>F23</v>
      </c>
      <c r="L1229" s="39" t="str">
        <f>Results!B1225</f>
        <v>hsa-miR-3941</v>
      </c>
      <c r="M1229" s="79" t="e">
        <f>Results!F1297</f>
        <v>#DIV/0!</v>
      </c>
      <c r="N1229" s="79" t="e">
        <f>Results!G1297</f>
        <v>#DIV/0!</v>
      </c>
    </row>
    <row r="1230" customHeight="1" spans="10:14">
      <c r="J1230" s="68"/>
      <c r="K1230" s="39" t="str">
        <f>Results!C1298</f>
        <v>F24</v>
      </c>
      <c r="L1230" s="39" t="str">
        <f>Results!B1226</f>
        <v>hsa-miR-3689f</v>
      </c>
      <c r="M1230" s="79" t="e">
        <f>Results!F1298</f>
        <v>#DIV/0!</v>
      </c>
      <c r="N1230" s="79" t="e">
        <f>Results!G1298</f>
        <v>#DIV/0!</v>
      </c>
    </row>
    <row r="1231" customHeight="1" spans="10:14">
      <c r="J1231" s="68"/>
      <c r="K1231" s="39" t="str">
        <f>Results!C1299</f>
        <v>G01</v>
      </c>
      <c r="L1231" s="39" t="str">
        <f>Results!B1227</f>
        <v>hsa-miR-4639-3p</v>
      </c>
      <c r="M1231" s="79" t="e">
        <f>Results!F1299</f>
        <v>#DIV/0!</v>
      </c>
      <c r="N1231" s="79" t="e">
        <f>Results!G1299</f>
        <v>#DIV/0!</v>
      </c>
    </row>
    <row r="1232" customHeight="1" spans="10:14">
      <c r="J1232" s="68"/>
      <c r="K1232" s="39" t="str">
        <f>Results!C1300</f>
        <v>G02</v>
      </c>
      <c r="L1232" s="39" t="str">
        <f>Results!B1228</f>
        <v>hsa-miR-4693-3p</v>
      </c>
      <c r="M1232" s="79" t="e">
        <f>Results!F1300</f>
        <v>#DIV/0!</v>
      </c>
      <c r="N1232" s="79" t="e">
        <f>Results!G1300</f>
        <v>#DIV/0!</v>
      </c>
    </row>
    <row r="1233" customHeight="1" spans="10:14">
      <c r="J1233" s="68"/>
      <c r="K1233" s="39" t="str">
        <f>Results!C1301</f>
        <v>G03</v>
      </c>
      <c r="L1233" s="39" t="str">
        <f>Results!B1229</f>
        <v>hsa-miR-4640-5p</v>
      </c>
      <c r="M1233" s="79" t="e">
        <f>Results!F1301</f>
        <v>#DIV/0!</v>
      </c>
      <c r="N1233" s="79" t="e">
        <f>Results!G1301</f>
        <v>#DIV/0!</v>
      </c>
    </row>
    <row r="1234" customHeight="1" spans="10:14">
      <c r="J1234" s="68"/>
      <c r="K1234" s="39" t="str">
        <f>Results!C1302</f>
        <v>G04</v>
      </c>
      <c r="L1234" s="39" t="str">
        <f>Results!B1230</f>
        <v>hsa-miR-4694-5p</v>
      </c>
      <c r="M1234" s="79" t="e">
        <f>Results!F1302</f>
        <v>#DIV/0!</v>
      </c>
      <c r="N1234" s="79" t="e">
        <f>Results!G1302</f>
        <v>#DIV/0!</v>
      </c>
    </row>
    <row r="1235" customHeight="1" spans="10:14">
      <c r="J1235" s="68"/>
      <c r="K1235" s="39" t="str">
        <f>Results!C1303</f>
        <v>G05</v>
      </c>
      <c r="L1235" s="39" t="str">
        <f>Results!B1231</f>
        <v>hsa-miR-4640-3p</v>
      </c>
      <c r="M1235" s="79" t="e">
        <f>Results!F1303</f>
        <v>#DIV/0!</v>
      </c>
      <c r="N1235" s="79" t="e">
        <f>Results!G1303</f>
        <v>#DIV/0!</v>
      </c>
    </row>
    <row r="1236" customHeight="1" spans="10:14">
      <c r="J1236" s="68"/>
      <c r="K1236" s="39" t="str">
        <f>Results!C1304</f>
        <v>G06</v>
      </c>
      <c r="L1236" s="39" t="str">
        <f>Results!B1232</f>
        <v>hsa-miR-4694-3p</v>
      </c>
      <c r="M1236" s="79" t="e">
        <f>Results!F1304</f>
        <v>#DIV/0!</v>
      </c>
      <c r="N1236" s="79" t="e">
        <f>Results!G1304</f>
        <v>#DIV/0!</v>
      </c>
    </row>
    <row r="1237" customHeight="1" spans="10:14">
      <c r="J1237" s="68"/>
      <c r="K1237" s="39" t="str">
        <f>Results!C1305</f>
        <v>G07</v>
      </c>
      <c r="L1237" s="39" t="str">
        <f>Results!B1233</f>
        <v>hsa-miR-4641</v>
      </c>
      <c r="M1237" s="79" t="e">
        <f>Results!F1305</f>
        <v>#DIV/0!</v>
      </c>
      <c r="N1237" s="79" t="e">
        <f>Results!G1305</f>
        <v>#DIV/0!</v>
      </c>
    </row>
    <row r="1238" customHeight="1" spans="10:14">
      <c r="J1238" s="68"/>
      <c r="K1238" s="39" t="str">
        <f>Results!C1306</f>
        <v>G08</v>
      </c>
      <c r="L1238" s="39" t="str">
        <f>Results!B1234</f>
        <v>hsa-miR-4695-5p</v>
      </c>
      <c r="M1238" s="79" t="e">
        <f>Results!F1306</f>
        <v>#DIV/0!</v>
      </c>
      <c r="N1238" s="79" t="e">
        <f>Results!G1306</f>
        <v>#DIV/0!</v>
      </c>
    </row>
    <row r="1239" customHeight="1" spans="10:14">
      <c r="J1239" s="68"/>
      <c r="K1239" s="39" t="str">
        <f>Results!C1307</f>
        <v>G09</v>
      </c>
      <c r="L1239" s="39" t="str">
        <f>Results!B1235</f>
        <v>hsa-miR-4642</v>
      </c>
      <c r="M1239" s="79" t="e">
        <f>Results!F1307</f>
        <v>#DIV/0!</v>
      </c>
      <c r="N1239" s="79" t="e">
        <f>Results!G1307</f>
        <v>#DIV/0!</v>
      </c>
    </row>
    <row r="1240" customHeight="1" spans="10:14">
      <c r="J1240" s="68"/>
      <c r="K1240" s="39" t="str">
        <f>Results!C1308</f>
        <v>G10</v>
      </c>
      <c r="L1240" s="39" t="str">
        <f>Results!B1236</f>
        <v>hsa-miR-4695-3p</v>
      </c>
      <c r="M1240" s="79" t="e">
        <f>Results!F1308</f>
        <v>#DIV/0!</v>
      </c>
      <c r="N1240" s="79" t="e">
        <f>Results!G1308</f>
        <v>#DIV/0!</v>
      </c>
    </row>
    <row r="1241" customHeight="1" spans="10:14">
      <c r="J1241" s="68"/>
      <c r="K1241" s="39" t="str">
        <f>Results!C1309</f>
        <v>G11</v>
      </c>
      <c r="L1241" s="39" t="str">
        <f>Results!B1237</f>
        <v>hsa-miR-4643</v>
      </c>
      <c r="M1241" s="79" t="e">
        <f>Results!F1309</f>
        <v>#DIV/0!</v>
      </c>
      <c r="N1241" s="79" t="e">
        <f>Results!G1309</f>
        <v>#DIV/0!</v>
      </c>
    </row>
    <row r="1242" customHeight="1" spans="10:14">
      <c r="J1242" s="68"/>
      <c r="K1242" s="39" t="str">
        <f>Results!C1310</f>
        <v>G12</v>
      </c>
      <c r="L1242" s="39" t="str">
        <f>Results!B1238</f>
        <v>hsa-miR-4696</v>
      </c>
      <c r="M1242" s="79" t="e">
        <f>Results!F1310</f>
        <v>#DIV/0!</v>
      </c>
      <c r="N1242" s="79" t="e">
        <f>Results!G1310</f>
        <v>#DIV/0!</v>
      </c>
    </row>
    <row r="1243" customHeight="1" spans="10:14">
      <c r="J1243" s="68"/>
      <c r="K1243" s="39" t="str">
        <f>Results!C1311</f>
        <v>G13</v>
      </c>
      <c r="L1243" s="39" t="str">
        <f>Results!B1239</f>
        <v>hsa-miR-4644</v>
      </c>
      <c r="M1243" s="79" t="e">
        <f>Results!F1311</f>
        <v>#DIV/0!</v>
      </c>
      <c r="N1243" s="79" t="e">
        <f>Results!G1311</f>
        <v>#DIV/0!</v>
      </c>
    </row>
    <row r="1244" customHeight="1" spans="10:14">
      <c r="J1244" s="68"/>
      <c r="K1244" s="39" t="str">
        <f>Results!C1312</f>
        <v>G14</v>
      </c>
      <c r="L1244" s="39" t="str">
        <f>Results!B1240</f>
        <v>hsa-miR-4697-5p</v>
      </c>
      <c r="M1244" s="79" t="e">
        <f>Results!F1312</f>
        <v>#DIV/0!</v>
      </c>
      <c r="N1244" s="79" t="e">
        <f>Results!G1312</f>
        <v>#DIV/0!</v>
      </c>
    </row>
    <row r="1245" customHeight="1" spans="10:14">
      <c r="J1245" s="68"/>
      <c r="K1245" s="39" t="str">
        <f>Results!C1313</f>
        <v>G15</v>
      </c>
      <c r="L1245" s="39" t="str">
        <f>Results!B1241</f>
        <v>hsa-miR-4645-5p</v>
      </c>
      <c r="M1245" s="79" t="e">
        <f>Results!F1313</f>
        <v>#DIV/0!</v>
      </c>
      <c r="N1245" s="79" t="e">
        <f>Results!G1313</f>
        <v>#DIV/0!</v>
      </c>
    </row>
    <row r="1246" customHeight="1" spans="10:14">
      <c r="J1246" s="68"/>
      <c r="K1246" s="39" t="str">
        <f>Results!C1314</f>
        <v>G16</v>
      </c>
      <c r="L1246" s="39" t="str">
        <f>Results!B1242</f>
        <v>hsa-miR-4697-3p</v>
      </c>
      <c r="M1246" s="79" t="e">
        <f>Results!F1314</f>
        <v>#DIV/0!</v>
      </c>
      <c r="N1246" s="79" t="e">
        <f>Results!G1314</f>
        <v>#DIV/0!</v>
      </c>
    </row>
    <row r="1247" customHeight="1" spans="10:14">
      <c r="J1247" s="68"/>
      <c r="K1247" s="39" t="str">
        <f>Results!C1315</f>
        <v>G17</v>
      </c>
      <c r="L1247" s="39" t="str">
        <f>Results!B1243</f>
        <v>hsa-miR-4645-3p</v>
      </c>
      <c r="M1247" s="79" t="e">
        <f>Results!F1315</f>
        <v>#DIV/0!</v>
      </c>
      <c r="N1247" s="79" t="e">
        <f>Results!G1315</f>
        <v>#DIV/0!</v>
      </c>
    </row>
    <row r="1248" customHeight="1" spans="10:14">
      <c r="J1248" s="68"/>
      <c r="K1248" s="39" t="str">
        <f>Results!C1316</f>
        <v>G18</v>
      </c>
      <c r="L1248" s="39" t="str">
        <f>Results!B1244</f>
        <v>hsa-miR-4699-5p</v>
      </c>
      <c r="M1248" s="79" t="e">
        <f>Results!F1316</f>
        <v>#DIV/0!</v>
      </c>
      <c r="N1248" s="79" t="e">
        <f>Results!G1316</f>
        <v>#DIV/0!</v>
      </c>
    </row>
    <row r="1249" customHeight="1" spans="10:14">
      <c r="J1249" s="68"/>
      <c r="K1249" s="39" t="str">
        <f>Results!C1317</f>
        <v>G19</v>
      </c>
      <c r="L1249" s="39" t="str">
        <f>Results!B1245</f>
        <v>hsa-miR-4646-5p</v>
      </c>
      <c r="M1249" s="79" t="e">
        <f>Results!F1317</f>
        <v>#DIV/0!</v>
      </c>
      <c r="N1249" s="79" t="e">
        <f>Results!G1317</f>
        <v>#DIV/0!</v>
      </c>
    </row>
    <row r="1250" customHeight="1" spans="10:14">
      <c r="J1250" s="68"/>
      <c r="K1250" s="39" t="str">
        <f>Results!C1318</f>
        <v>G20</v>
      </c>
      <c r="L1250" s="39" t="str">
        <f>Results!B1246</f>
        <v>hsa-miR-4699-3p</v>
      </c>
      <c r="M1250" s="79" t="e">
        <f>Results!F1318</f>
        <v>#DIV/0!</v>
      </c>
      <c r="N1250" s="79" t="e">
        <f>Results!G1318</f>
        <v>#DIV/0!</v>
      </c>
    </row>
    <row r="1251" customHeight="1" spans="10:14">
      <c r="J1251" s="68"/>
      <c r="K1251" s="39" t="str">
        <f>Results!C1319</f>
        <v>G21</v>
      </c>
      <c r="L1251" s="39" t="str">
        <f>Results!B1247</f>
        <v>hsa-miR-4646-3p</v>
      </c>
      <c r="M1251" s="79" t="e">
        <f>Results!F1319</f>
        <v>#DIV/0!</v>
      </c>
      <c r="N1251" s="79" t="e">
        <f>Results!G1319</f>
        <v>#DIV/0!</v>
      </c>
    </row>
    <row r="1252" customHeight="1" spans="10:14">
      <c r="J1252" s="68"/>
      <c r="K1252" s="39" t="str">
        <f>Results!C1320</f>
        <v>G22</v>
      </c>
      <c r="L1252" s="39" t="str">
        <f>Results!B1248</f>
        <v>hsa-miR-4700-5p</v>
      </c>
      <c r="M1252" s="79" t="e">
        <f>Results!F1320</f>
        <v>#DIV/0!</v>
      </c>
      <c r="N1252" s="79" t="e">
        <f>Results!G1320</f>
        <v>#DIV/0!</v>
      </c>
    </row>
    <row r="1253" customHeight="1" spans="10:14">
      <c r="J1253" s="68"/>
      <c r="K1253" s="39" t="str">
        <f>Results!C1321</f>
        <v>G23</v>
      </c>
      <c r="L1253" s="39" t="str">
        <f>Results!B1249</f>
        <v>hsa-miR-4647</v>
      </c>
      <c r="M1253" s="79" t="e">
        <f>Results!F1321</f>
        <v>#DIV/0!</v>
      </c>
      <c r="N1253" s="79" t="e">
        <f>Results!G1321</f>
        <v>#DIV/0!</v>
      </c>
    </row>
    <row r="1254" customHeight="1" spans="10:14">
      <c r="J1254" s="68"/>
      <c r="K1254" s="39" t="str">
        <f>Results!C1322</f>
        <v>G24</v>
      </c>
      <c r="L1254" s="39" t="str">
        <f>Results!B1250</f>
        <v>hsa-miR-4701-5p</v>
      </c>
      <c r="M1254" s="79" t="e">
        <f>Results!F1322</f>
        <v>#DIV/0!</v>
      </c>
      <c r="N1254" s="79" t="e">
        <f>Results!G1322</f>
        <v>#DIV/0!</v>
      </c>
    </row>
    <row r="1255" customHeight="1" spans="10:14">
      <c r="J1255" s="68"/>
      <c r="K1255" s="39" t="str">
        <f>Results!C1323</f>
        <v>H01</v>
      </c>
      <c r="L1255" s="39" t="str">
        <f>Results!B1251</f>
        <v>hsa-miR-3942-5p</v>
      </c>
      <c r="M1255" s="79" t="e">
        <f>Results!F1323</f>
        <v>#DIV/0!</v>
      </c>
      <c r="N1255" s="79" t="e">
        <f>Results!G1323</f>
        <v>#DIV/0!</v>
      </c>
    </row>
    <row r="1256" customHeight="1" spans="10:14">
      <c r="J1256" s="68"/>
      <c r="K1256" s="39" t="str">
        <f>Results!C1324</f>
        <v>H02</v>
      </c>
      <c r="L1256" s="39" t="str">
        <f>Results!B1252</f>
        <v>hsa-miR-4479</v>
      </c>
      <c r="M1256" s="79" t="e">
        <f>Results!F1324</f>
        <v>#DIV/0!</v>
      </c>
      <c r="N1256" s="79" t="e">
        <f>Results!G1324</f>
        <v>#DIV/0!</v>
      </c>
    </row>
    <row r="1257" customHeight="1" spans="10:14">
      <c r="J1257" s="68"/>
      <c r="K1257" s="39" t="str">
        <f>Results!C1325</f>
        <v>H03</v>
      </c>
      <c r="L1257" s="39" t="str">
        <f>Results!B1253</f>
        <v>hsa-miR-3944-3p</v>
      </c>
      <c r="M1257" s="79" t="e">
        <f>Results!F1325</f>
        <v>#DIV/0!</v>
      </c>
      <c r="N1257" s="79" t="e">
        <f>Results!G1325</f>
        <v>#DIV/0!</v>
      </c>
    </row>
    <row r="1258" customHeight="1" spans="10:14">
      <c r="J1258" s="68"/>
      <c r="K1258" s="39" t="str">
        <f>Results!C1326</f>
        <v>H04</v>
      </c>
      <c r="L1258" s="39" t="str">
        <f>Results!B1254</f>
        <v>hsa-miR-548ak</v>
      </c>
      <c r="M1258" s="79" t="e">
        <f>Results!F1326</f>
        <v>#DIV/0!</v>
      </c>
      <c r="N1258" s="79" t="e">
        <f>Results!G1326</f>
        <v>#DIV/0!</v>
      </c>
    </row>
    <row r="1259" customHeight="1" spans="10:14">
      <c r="J1259" s="68"/>
      <c r="K1259" s="39" t="str">
        <f>Results!C1327</f>
        <v>H05</v>
      </c>
      <c r="L1259" s="39" t="str">
        <f>Results!B1255</f>
        <v>hsa-miR-374c-5p</v>
      </c>
      <c r="M1259" s="79" t="e">
        <f>Results!F1327</f>
        <v>#DIV/0!</v>
      </c>
      <c r="N1259" s="79" t="e">
        <f>Results!G1327</f>
        <v>#DIV/0!</v>
      </c>
    </row>
    <row r="1260" customHeight="1" spans="10:14">
      <c r="J1260" s="68"/>
      <c r="K1260" s="39" t="str">
        <f>Results!C1328</f>
        <v>H06</v>
      </c>
      <c r="L1260" s="39" t="str">
        <f>Results!B1256</f>
        <v>hsa-miR-4480</v>
      </c>
      <c r="M1260" s="79" t="e">
        <f>Results!F1328</f>
        <v>#DIV/0!</v>
      </c>
      <c r="N1260" s="79" t="e">
        <f>Results!G1328</f>
        <v>#DIV/0!</v>
      </c>
    </row>
    <row r="1261" customHeight="1" spans="10:14">
      <c r="J1261" s="68"/>
      <c r="K1261" s="39" t="str">
        <f>Results!C1329</f>
        <v>H07</v>
      </c>
      <c r="L1261" s="39" t="str">
        <f>Results!B1257</f>
        <v>hsa-miR-642b-3p</v>
      </c>
      <c r="M1261" s="79" t="e">
        <f>Results!F1329</f>
        <v>#DIV/0!</v>
      </c>
      <c r="N1261" s="79" t="e">
        <f>Results!G1329</f>
        <v>#DIV/0!</v>
      </c>
    </row>
    <row r="1262" customHeight="1" spans="10:14">
      <c r="J1262" s="68"/>
      <c r="K1262" s="39" t="str">
        <f>Results!C1330</f>
        <v>H08</v>
      </c>
      <c r="L1262" s="39" t="str">
        <f>Results!B1258</f>
        <v>hsa-miR-4481</v>
      </c>
      <c r="M1262" s="79" t="e">
        <f>Results!F1330</f>
        <v>#DIV/0!</v>
      </c>
      <c r="N1262" s="79" t="e">
        <f>Results!G1330</f>
        <v>#DIV/0!</v>
      </c>
    </row>
    <row r="1263" customHeight="1" spans="10:14">
      <c r="J1263" s="68"/>
      <c r="K1263" s="39" t="str">
        <f>Results!C1331</f>
        <v>H09</v>
      </c>
      <c r="L1263" s="39" t="str">
        <f>Results!B1259</f>
        <v>hsa-miR-548z</v>
      </c>
      <c r="M1263" s="79" t="e">
        <f>Results!F1331</f>
        <v>#DIV/0!</v>
      </c>
      <c r="N1263" s="79" t="e">
        <f>Results!G1331</f>
        <v>#DIV/0!</v>
      </c>
    </row>
    <row r="1264" customHeight="1" spans="10:14">
      <c r="J1264" s="68"/>
      <c r="K1264" s="39" t="str">
        <f>Results!C1332</f>
        <v>H10</v>
      </c>
      <c r="L1264" s="39" t="str">
        <f>Results!B1260</f>
        <v>hsa-miR-4482-5p</v>
      </c>
      <c r="M1264" s="79" t="e">
        <f>Results!F1332</f>
        <v>#DIV/0!</v>
      </c>
      <c r="N1264" s="79" t="e">
        <f>Results!G1332</f>
        <v>#DIV/0!</v>
      </c>
    </row>
    <row r="1265" customHeight="1" spans="10:14">
      <c r="J1265" s="68"/>
      <c r="K1265" s="39" t="str">
        <f>Results!C1333</f>
        <v>H11</v>
      </c>
      <c r="L1265" s="39" t="str">
        <f>Results!B1261</f>
        <v>hsa-miR-548aa</v>
      </c>
      <c r="M1265" s="79" t="e">
        <f>Results!F1333</f>
        <v>#DIV/0!</v>
      </c>
      <c r="N1265" s="79" t="e">
        <f>Results!G1333</f>
        <v>#DIV/0!</v>
      </c>
    </row>
    <row r="1266" customHeight="1" spans="10:14">
      <c r="J1266" s="68"/>
      <c r="K1266" s="39" t="str">
        <f>Results!C1334</f>
        <v>H12</v>
      </c>
      <c r="L1266" s="39" t="str">
        <f>Results!B1262</f>
        <v>hsa-miR-4483</v>
      </c>
      <c r="M1266" s="79" t="e">
        <f>Results!F1334</f>
        <v>#DIV/0!</v>
      </c>
      <c r="N1266" s="79" t="e">
        <f>Results!G1334</f>
        <v>#DIV/0!</v>
      </c>
    </row>
    <row r="1267" customHeight="1" spans="10:14">
      <c r="J1267" s="68"/>
      <c r="K1267" s="39" t="str">
        <f>Results!C1335</f>
        <v>H13</v>
      </c>
      <c r="L1267" s="39" t="str">
        <f>Results!B1263</f>
        <v>hsa-miR-5047</v>
      </c>
      <c r="M1267" s="79" t="e">
        <f>Results!F1335</f>
        <v>#DIV/0!</v>
      </c>
      <c r="N1267" s="79" t="e">
        <f>Results!G1335</f>
        <v>#DIV/0!</v>
      </c>
    </row>
    <row r="1268" customHeight="1" spans="10:14">
      <c r="J1268" s="68"/>
      <c r="K1268" s="39" t="str">
        <f>Results!C1336</f>
        <v>H14</v>
      </c>
      <c r="L1268" s="39" t="str">
        <f>Results!B1264</f>
        <v>hsa-miR-4484</v>
      </c>
      <c r="M1268" s="79" t="e">
        <f>Results!F1336</f>
        <v>#DIV/0!</v>
      </c>
      <c r="N1268" s="79" t="e">
        <f>Results!G1336</f>
        <v>#DIV/0!</v>
      </c>
    </row>
    <row r="1269" customHeight="1" spans="10:14">
      <c r="J1269" s="68"/>
      <c r="K1269" s="39" t="str">
        <f>Results!C1337</f>
        <v>H15</v>
      </c>
      <c r="L1269" s="39" t="str">
        <f>Results!B1265</f>
        <v>hsa-miR-3064-3p</v>
      </c>
      <c r="M1269" s="79" t="e">
        <f>Results!F1337</f>
        <v>#DIV/0!</v>
      </c>
      <c r="N1269" s="79" t="e">
        <f>Results!G1337</f>
        <v>#DIV/0!</v>
      </c>
    </row>
    <row r="1270" customHeight="1" spans="10:14">
      <c r="J1270" s="68"/>
      <c r="K1270" s="39" t="str">
        <f>Results!C1338</f>
        <v>H16</v>
      </c>
      <c r="L1270" s="39" t="str">
        <f>Results!B1266</f>
        <v>hsa-miR-4485</v>
      </c>
      <c r="M1270" s="79" t="e">
        <f>Results!F1338</f>
        <v>#DIV/0!</v>
      </c>
      <c r="N1270" s="79" t="e">
        <f>Results!G1338</f>
        <v>#DIV/0!</v>
      </c>
    </row>
    <row r="1271" customHeight="1" spans="10:14">
      <c r="J1271" s="68"/>
      <c r="K1271" s="39" t="str">
        <f>Results!C1339</f>
        <v>H17</v>
      </c>
      <c r="L1271" s="39" t="str">
        <f>Results!B1267</f>
        <v>hsa-miR-3064-5p</v>
      </c>
      <c r="M1271" s="79" t="e">
        <f>Results!F1339</f>
        <v>#DIV/0!</v>
      </c>
      <c r="N1271" s="79" t="e">
        <f>Results!G1339</f>
        <v>#DIV/0!</v>
      </c>
    </row>
    <row r="1272" customHeight="1" spans="10:14">
      <c r="J1272" s="68"/>
      <c r="K1272" s="39" t="str">
        <f>Results!C1340</f>
        <v>H18</v>
      </c>
      <c r="L1272" s="39" t="str">
        <f>Results!B1268</f>
        <v>hsa-miR-4486</v>
      </c>
      <c r="M1272" s="79" t="e">
        <f>Results!F1340</f>
        <v>#DIV/0!</v>
      </c>
      <c r="N1272" s="79" t="e">
        <f>Results!G1340</f>
        <v>#DIV/0!</v>
      </c>
    </row>
    <row r="1273" customHeight="1" spans="10:14">
      <c r="J1273" s="68"/>
      <c r="K1273" s="39" t="str">
        <f>Results!C1341</f>
        <v>H19</v>
      </c>
      <c r="L1273" s="39" t="str">
        <f>Results!B1269</f>
        <v>hsa-miR-5094</v>
      </c>
      <c r="M1273" s="79" t="e">
        <f>Results!F1341</f>
        <v>#DIV/0!</v>
      </c>
      <c r="N1273" s="79" t="e">
        <f>Results!G1341</f>
        <v>#DIV/0!</v>
      </c>
    </row>
    <row r="1274" customHeight="1" spans="10:14">
      <c r="J1274" s="68"/>
      <c r="K1274" s="39" t="str">
        <f>Results!C1342</f>
        <v>H20</v>
      </c>
      <c r="L1274" s="39" t="str">
        <f>Results!B1270</f>
        <v>hsa-miR-4487</v>
      </c>
      <c r="M1274" s="79" t="e">
        <f>Results!F1342</f>
        <v>#DIV/0!</v>
      </c>
      <c r="N1274" s="79" t="e">
        <f>Results!G1342</f>
        <v>#DIV/0!</v>
      </c>
    </row>
    <row r="1275" customHeight="1" spans="10:14">
      <c r="J1275" s="68"/>
      <c r="K1275" s="39" t="str">
        <f>Results!C1343</f>
        <v>H21</v>
      </c>
      <c r="L1275" s="39" t="str">
        <f>Results!B1271</f>
        <v>hsa-miR-4469</v>
      </c>
      <c r="M1275" s="79" t="e">
        <f>Results!F1343</f>
        <v>#DIV/0!</v>
      </c>
      <c r="N1275" s="79" t="e">
        <f>Results!G1343</f>
        <v>#DIV/0!</v>
      </c>
    </row>
    <row r="1276" customHeight="1" spans="10:14">
      <c r="J1276" s="68"/>
      <c r="K1276" s="39" t="str">
        <f>Results!C1344</f>
        <v>H22</v>
      </c>
      <c r="L1276" s="39" t="str">
        <f>Results!B1272</f>
        <v>hsa-miR-4488</v>
      </c>
      <c r="M1276" s="79" t="e">
        <f>Results!F1344</f>
        <v>#DIV/0!</v>
      </c>
      <c r="N1276" s="79" t="e">
        <f>Results!G1344</f>
        <v>#DIV/0!</v>
      </c>
    </row>
    <row r="1277" customHeight="1" spans="10:14">
      <c r="J1277" s="68"/>
      <c r="K1277" s="39" t="str">
        <f>Results!C1345</f>
        <v>H23</v>
      </c>
      <c r="L1277" s="39" t="str">
        <f>Results!B1273</f>
        <v>hsa-miR-151b</v>
      </c>
      <c r="M1277" s="79" t="e">
        <f>Results!F1345</f>
        <v>#DIV/0!</v>
      </c>
      <c r="N1277" s="79" t="e">
        <f>Results!G1345</f>
        <v>#DIV/0!</v>
      </c>
    </row>
    <row r="1278" customHeight="1" spans="10:14">
      <c r="J1278" s="68"/>
      <c r="K1278" s="39" t="str">
        <f>Results!C1346</f>
        <v>H24</v>
      </c>
      <c r="L1278" s="39" t="str">
        <f>Results!B1274</f>
        <v>hsa-miR-4489</v>
      </c>
      <c r="M1278" s="79" t="e">
        <f>Results!F1346</f>
        <v>#DIV/0!</v>
      </c>
      <c r="N1278" s="79" t="e">
        <f>Results!G1346</f>
        <v>#DIV/0!</v>
      </c>
    </row>
    <row r="1279" customHeight="1" spans="10:14">
      <c r="J1279" s="68"/>
      <c r="K1279" s="39" t="str">
        <f>Results!C1347</f>
        <v>I01</v>
      </c>
      <c r="L1279" s="39" t="str">
        <f>Results!B1275</f>
        <v>hsa-miR-4648</v>
      </c>
      <c r="M1279" s="79" t="e">
        <f>Results!F1347</f>
        <v>#DIV/0!</v>
      </c>
      <c r="N1279" s="79" t="e">
        <f>Results!G1347</f>
        <v>#DIV/0!</v>
      </c>
    </row>
    <row r="1280" customHeight="1" spans="10:14">
      <c r="J1280" s="68"/>
      <c r="K1280" s="39" t="str">
        <f>Results!C1348</f>
        <v>I02</v>
      </c>
      <c r="L1280" s="39" t="str">
        <f>Results!B1276</f>
        <v>hsa-miR-4701-3p</v>
      </c>
      <c r="M1280" s="79" t="e">
        <f>Results!F1348</f>
        <v>#DIV/0!</v>
      </c>
      <c r="N1280" s="79" t="e">
        <f>Results!G1348</f>
        <v>#DIV/0!</v>
      </c>
    </row>
    <row r="1281" customHeight="1" spans="10:14">
      <c r="J1281" s="68"/>
      <c r="K1281" s="39" t="str">
        <f>Results!C1349</f>
        <v>I03</v>
      </c>
      <c r="L1281" s="39" t="str">
        <f>Results!B1277</f>
        <v>hsa-miR-4649-5p</v>
      </c>
      <c r="M1281" s="79" t="e">
        <f>Results!F1349</f>
        <v>#DIV/0!</v>
      </c>
      <c r="N1281" s="79" t="e">
        <f>Results!G1349</f>
        <v>#DIV/0!</v>
      </c>
    </row>
    <row r="1282" customHeight="1" spans="10:14">
      <c r="J1282" s="68"/>
      <c r="K1282" s="39" t="str">
        <f>Results!C1350</f>
        <v>I04</v>
      </c>
      <c r="L1282" s="39" t="str">
        <f>Results!B1278</f>
        <v>hsa-miR-4703-5p</v>
      </c>
      <c r="M1282" s="79" t="e">
        <f>Results!F1350</f>
        <v>#DIV/0!</v>
      </c>
      <c r="N1282" s="79" t="e">
        <f>Results!G1350</f>
        <v>#DIV/0!</v>
      </c>
    </row>
    <row r="1283" customHeight="1" spans="10:14">
      <c r="J1283" s="68"/>
      <c r="K1283" s="39" t="str">
        <f>Results!C1351</f>
        <v>I05</v>
      </c>
      <c r="L1283" s="39" t="str">
        <f>Results!B1279</f>
        <v>hsa-miR-4649-3p</v>
      </c>
      <c r="M1283" s="79" t="e">
        <f>Results!F1351</f>
        <v>#DIV/0!</v>
      </c>
      <c r="N1283" s="79" t="e">
        <f>Results!G1351</f>
        <v>#DIV/0!</v>
      </c>
    </row>
    <row r="1284" customHeight="1" spans="10:14">
      <c r="J1284" s="68"/>
      <c r="K1284" s="39" t="str">
        <f>Results!C1352</f>
        <v>I06</v>
      </c>
      <c r="L1284" s="39" t="str">
        <f>Results!B1280</f>
        <v>hsa-miR-4703-3p</v>
      </c>
      <c r="M1284" s="79" t="e">
        <f>Results!F1352</f>
        <v>#DIV/0!</v>
      </c>
      <c r="N1284" s="79" t="e">
        <f>Results!G1352</f>
        <v>#DIV/0!</v>
      </c>
    </row>
    <row r="1285" customHeight="1" spans="10:14">
      <c r="J1285" s="68"/>
      <c r="K1285" s="39" t="str">
        <f>Results!C1353</f>
        <v>I07</v>
      </c>
      <c r="L1285" s="39" t="str">
        <f>Results!B1281</f>
        <v>hsa-miR-4650-5p</v>
      </c>
      <c r="M1285" s="79" t="e">
        <f>Results!F1353</f>
        <v>#DIV/0!</v>
      </c>
      <c r="N1285" s="79" t="e">
        <f>Results!G1353</f>
        <v>#DIV/0!</v>
      </c>
    </row>
    <row r="1286" customHeight="1" spans="10:14">
      <c r="J1286" s="68"/>
      <c r="K1286" s="39" t="str">
        <f>Results!C1354</f>
        <v>I08</v>
      </c>
      <c r="L1286" s="39" t="str">
        <f>Results!B1282</f>
        <v>hsa-miR-4704-5p</v>
      </c>
      <c r="M1286" s="79" t="e">
        <f>Results!F1354</f>
        <v>#DIV/0!</v>
      </c>
      <c r="N1286" s="79" t="e">
        <f>Results!G1354</f>
        <v>#DIV/0!</v>
      </c>
    </row>
    <row r="1287" customHeight="1" spans="10:14">
      <c r="J1287" s="68"/>
      <c r="K1287" s="39" t="str">
        <f>Results!C1355</f>
        <v>I09</v>
      </c>
      <c r="L1287" s="39" t="str">
        <f>Results!B1283</f>
        <v>hsa-miR-4650-3p</v>
      </c>
      <c r="M1287" s="79" t="e">
        <f>Results!F1355</f>
        <v>#DIV/0!</v>
      </c>
      <c r="N1287" s="79" t="e">
        <f>Results!G1355</f>
        <v>#DIV/0!</v>
      </c>
    </row>
    <row r="1288" customHeight="1" spans="10:14">
      <c r="J1288" s="68"/>
      <c r="K1288" s="39" t="str">
        <f>Results!C1356</f>
        <v>I10</v>
      </c>
      <c r="L1288" s="39" t="str">
        <f>Results!B1284</f>
        <v>hsa-miR-4704-3p</v>
      </c>
      <c r="M1288" s="79" t="e">
        <f>Results!F1356</f>
        <v>#DIV/0!</v>
      </c>
      <c r="N1288" s="79" t="e">
        <f>Results!G1356</f>
        <v>#DIV/0!</v>
      </c>
    </row>
    <row r="1289" customHeight="1" spans="10:14">
      <c r="J1289" s="68"/>
      <c r="K1289" s="39" t="str">
        <f>Results!C1357</f>
        <v>I11</v>
      </c>
      <c r="L1289" s="39" t="str">
        <f>Results!B1285</f>
        <v>hsa-miR-4651</v>
      </c>
      <c r="M1289" s="79" t="e">
        <f>Results!F1357</f>
        <v>#DIV/0!</v>
      </c>
      <c r="N1289" s="79" t="e">
        <f>Results!G1357</f>
        <v>#DIV/0!</v>
      </c>
    </row>
    <row r="1290" customHeight="1" spans="10:14">
      <c r="J1290" s="68"/>
      <c r="K1290" s="39" t="str">
        <f>Results!C1358</f>
        <v>I12</v>
      </c>
      <c r="L1290" s="39" t="str">
        <f>Results!B1286</f>
        <v>hsa-miR-4705</v>
      </c>
      <c r="M1290" s="79" t="e">
        <f>Results!F1358</f>
        <v>#DIV/0!</v>
      </c>
      <c r="N1290" s="79" t="e">
        <f>Results!G1358</f>
        <v>#DIV/0!</v>
      </c>
    </row>
    <row r="1291" customHeight="1" spans="10:14">
      <c r="J1291" s="68"/>
      <c r="K1291" s="39" t="str">
        <f>Results!C1359</f>
        <v>I13</v>
      </c>
      <c r="L1291" s="39" t="str">
        <f>Results!B1287</f>
        <v>hsa-miR-4652-5p</v>
      </c>
      <c r="M1291" s="79" t="e">
        <f>Results!F1359</f>
        <v>#DIV/0!</v>
      </c>
      <c r="N1291" s="79" t="e">
        <f>Results!G1359</f>
        <v>#DIV/0!</v>
      </c>
    </row>
    <row r="1292" customHeight="1" spans="10:14">
      <c r="J1292" s="68"/>
      <c r="K1292" s="39" t="str">
        <f>Results!C1360</f>
        <v>I14</v>
      </c>
      <c r="L1292" s="39" t="str">
        <f>Results!B1288</f>
        <v>hsa-miR-4706</v>
      </c>
      <c r="M1292" s="79" t="e">
        <f>Results!F1360</f>
        <v>#DIV/0!</v>
      </c>
      <c r="N1292" s="79" t="e">
        <f>Results!G1360</f>
        <v>#DIV/0!</v>
      </c>
    </row>
    <row r="1293" customHeight="1" spans="10:14">
      <c r="J1293" s="68"/>
      <c r="K1293" s="39" t="str">
        <f>Results!C1361</f>
        <v>I15</v>
      </c>
      <c r="L1293" s="39" t="str">
        <f>Results!B1289</f>
        <v>hsa-miR-4652-3p</v>
      </c>
      <c r="M1293" s="79" t="e">
        <f>Results!F1361</f>
        <v>#DIV/0!</v>
      </c>
      <c r="N1293" s="79" t="e">
        <f>Results!G1361</f>
        <v>#DIV/0!</v>
      </c>
    </row>
    <row r="1294" customHeight="1" spans="10:14">
      <c r="J1294" s="68"/>
      <c r="K1294" s="39" t="str">
        <f>Results!C1362</f>
        <v>I16</v>
      </c>
      <c r="L1294" s="39" t="str">
        <f>Results!B1290</f>
        <v>hsa-miR-4707-5p</v>
      </c>
      <c r="M1294" s="79" t="e">
        <f>Results!F1362</f>
        <v>#DIV/0!</v>
      </c>
      <c r="N1294" s="79" t="e">
        <f>Results!G1362</f>
        <v>#DIV/0!</v>
      </c>
    </row>
    <row r="1295" customHeight="1" spans="10:14">
      <c r="J1295" s="68"/>
      <c r="K1295" s="39" t="str">
        <f>Results!C1363</f>
        <v>I17</v>
      </c>
      <c r="L1295" s="39" t="str">
        <f>Results!B1291</f>
        <v>hsa-miR-4653-5p</v>
      </c>
      <c r="M1295" s="79" t="e">
        <f>Results!F1363</f>
        <v>#DIV/0!</v>
      </c>
      <c r="N1295" s="79" t="e">
        <f>Results!G1363</f>
        <v>#DIV/0!</v>
      </c>
    </row>
    <row r="1296" customHeight="1" spans="10:14">
      <c r="J1296" s="68"/>
      <c r="K1296" s="39" t="str">
        <f>Results!C1364</f>
        <v>I18</v>
      </c>
      <c r="L1296" s="39" t="str">
        <f>Results!B1292</f>
        <v>hsa-miR-4707-3p</v>
      </c>
      <c r="M1296" s="79" t="e">
        <f>Results!F1364</f>
        <v>#DIV/0!</v>
      </c>
      <c r="N1296" s="79" t="e">
        <f>Results!G1364</f>
        <v>#DIV/0!</v>
      </c>
    </row>
    <row r="1297" customHeight="1" spans="10:14">
      <c r="J1297" s="68"/>
      <c r="K1297" s="39" t="str">
        <f>Results!C1365</f>
        <v>I19</v>
      </c>
      <c r="L1297" s="39" t="str">
        <f>Results!B1293</f>
        <v>hsa-miR-4653-3p</v>
      </c>
      <c r="M1297" s="79" t="e">
        <f>Results!F1365</f>
        <v>#DIV/0!</v>
      </c>
      <c r="N1297" s="79" t="e">
        <f>Results!G1365</f>
        <v>#DIV/0!</v>
      </c>
    </row>
    <row r="1298" customHeight="1" spans="10:14">
      <c r="J1298" s="68"/>
      <c r="K1298" s="39" t="str">
        <f>Results!C1366</f>
        <v>I20</v>
      </c>
      <c r="L1298" s="39" t="str">
        <f>Results!B1294</f>
        <v>hsa-miR-4708-5p</v>
      </c>
      <c r="M1298" s="79" t="e">
        <f>Results!F1366</f>
        <v>#DIV/0!</v>
      </c>
      <c r="N1298" s="79" t="e">
        <f>Results!G1366</f>
        <v>#DIV/0!</v>
      </c>
    </row>
    <row r="1299" customHeight="1" spans="10:14">
      <c r="J1299" s="68"/>
      <c r="K1299" s="39" t="str">
        <f>Results!C1367</f>
        <v>I21</v>
      </c>
      <c r="L1299" s="39" t="str">
        <f>Results!B1295</f>
        <v>hsa-miR-4654</v>
      </c>
      <c r="M1299" s="79" t="e">
        <f>Results!F1367</f>
        <v>#DIV/0!</v>
      </c>
      <c r="N1299" s="79" t="e">
        <f>Results!G1367</f>
        <v>#DIV/0!</v>
      </c>
    </row>
    <row r="1300" customHeight="1" spans="10:14">
      <c r="J1300" s="68"/>
      <c r="K1300" s="39" t="str">
        <f>Results!C1368</f>
        <v>I22</v>
      </c>
      <c r="L1300" s="39" t="str">
        <f>Results!B1296</f>
        <v>hsa-miR-4708-3p</v>
      </c>
      <c r="M1300" s="79" t="e">
        <f>Results!F1368</f>
        <v>#DIV/0!</v>
      </c>
      <c r="N1300" s="79" t="e">
        <f>Results!G1368</f>
        <v>#DIV/0!</v>
      </c>
    </row>
    <row r="1301" customHeight="1" spans="10:14">
      <c r="J1301" s="68"/>
      <c r="K1301" s="39" t="str">
        <f>Results!C1369</f>
        <v>I23</v>
      </c>
      <c r="L1301" s="39" t="str">
        <f>Results!B1297</f>
        <v>hsa-miR-4655-5p</v>
      </c>
      <c r="M1301" s="79" t="e">
        <f>Results!F1369</f>
        <v>#DIV/0!</v>
      </c>
      <c r="N1301" s="79" t="e">
        <f>Results!G1369</f>
        <v>#DIV/0!</v>
      </c>
    </row>
    <row r="1302" customHeight="1" spans="10:14">
      <c r="J1302" s="68"/>
      <c r="K1302" s="39" t="str">
        <f>Results!C1370</f>
        <v>I24</v>
      </c>
      <c r="L1302" s="39" t="str">
        <f>Results!B1298</f>
        <v>hsa-miR-4709-5p</v>
      </c>
      <c r="M1302" s="79" t="e">
        <f>Results!F1370</f>
        <v>#DIV/0!</v>
      </c>
      <c r="N1302" s="79" t="e">
        <f>Results!G1370</f>
        <v>#DIV/0!</v>
      </c>
    </row>
    <row r="1303" customHeight="1" spans="10:14">
      <c r="J1303" s="68"/>
      <c r="K1303" s="39" t="str">
        <f>Results!C1371</f>
        <v>J01</v>
      </c>
      <c r="L1303" s="39" t="str">
        <f>Results!B1299</f>
        <v>hsa-miR-378d</v>
      </c>
      <c r="M1303" s="79" t="e">
        <f>Results!F1371</f>
        <v>#DIV/0!</v>
      </c>
      <c r="N1303" s="79" t="e">
        <f>Results!G1371</f>
        <v>#DIV/0!</v>
      </c>
    </row>
    <row r="1304" customHeight="1" spans="10:14">
      <c r="J1304" s="68"/>
      <c r="K1304" s="39" t="str">
        <f>Results!C1372</f>
        <v>J02</v>
      </c>
      <c r="L1304" s="39" t="str">
        <f>Results!B1300</f>
        <v>hsa-miR-548al</v>
      </c>
      <c r="M1304" s="79" t="e">
        <f>Results!F1372</f>
        <v>#DIV/0!</v>
      </c>
      <c r="N1304" s="79" t="e">
        <f>Results!G1372</f>
        <v>#DIV/0!</v>
      </c>
    </row>
    <row r="1305" customHeight="1" spans="10:14">
      <c r="J1305" s="68"/>
      <c r="K1305" s="39" t="str">
        <f>Results!C1373</f>
        <v>J03</v>
      </c>
      <c r="L1305" s="39" t="str">
        <f>Results!B1301</f>
        <v>hsa-miR-2681-5p</v>
      </c>
      <c r="M1305" s="79" t="e">
        <f>Results!F1373</f>
        <v>#DIV/0!</v>
      </c>
      <c r="N1305" s="79" t="e">
        <f>Results!G1373</f>
        <v>#DIV/0!</v>
      </c>
    </row>
    <row r="1306" customHeight="1" spans="10:14">
      <c r="J1306" s="68"/>
      <c r="K1306" s="39" t="str">
        <f>Results!C1374</f>
        <v>J04</v>
      </c>
      <c r="L1306" s="39" t="str">
        <f>Results!B1302</f>
        <v>hsa-miR-4490</v>
      </c>
      <c r="M1306" s="79" t="e">
        <f>Results!F1374</f>
        <v>#DIV/0!</v>
      </c>
      <c r="N1306" s="79" t="e">
        <f>Results!G1374</f>
        <v>#DIV/0!</v>
      </c>
    </row>
    <row r="1307" customHeight="1" spans="10:14">
      <c r="J1307" s="68"/>
      <c r="K1307" s="39" t="str">
        <f>Results!C1375</f>
        <v>J05</v>
      </c>
      <c r="L1307" s="39" t="str">
        <f>Results!B1303</f>
        <v>hsa-miR-2681-3p</v>
      </c>
      <c r="M1307" s="79" t="e">
        <f>Results!F1375</f>
        <v>#DIV/0!</v>
      </c>
      <c r="N1307" s="79" t="e">
        <f>Results!G1375</f>
        <v>#DIV/0!</v>
      </c>
    </row>
    <row r="1308" customHeight="1" spans="10:14">
      <c r="J1308" s="68"/>
      <c r="K1308" s="39" t="str">
        <f>Results!C1376</f>
        <v>J06</v>
      </c>
      <c r="L1308" s="39" t="str">
        <f>Results!B1304</f>
        <v>hsa-miR-4491</v>
      </c>
      <c r="M1308" s="79" t="e">
        <f>Results!F1376</f>
        <v>#DIV/0!</v>
      </c>
      <c r="N1308" s="79" t="e">
        <f>Results!G1376</f>
        <v>#DIV/0!</v>
      </c>
    </row>
    <row r="1309" customHeight="1" spans="10:14">
      <c r="J1309" s="68"/>
      <c r="K1309" s="39" t="str">
        <f>Results!C1377</f>
        <v>J07</v>
      </c>
      <c r="L1309" s="39" t="str">
        <f>Results!B1305</f>
        <v>hsa-miR-2682-5p</v>
      </c>
      <c r="M1309" s="79" t="e">
        <f>Results!F1377</f>
        <v>#DIV/0!</v>
      </c>
      <c r="N1309" s="79" t="e">
        <f>Results!G1377</f>
        <v>#DIV/0!</v>
      </c>
    </row>
    <row r="1310" customHeight="1" spans="10:14">
      <c r="J1310" s="68"/>
      <c r="K1310" s="39" t="str">
        <f>Results!C1378</f>
        <v>J08</v>
      </c>
      <c r="L1310" s="39" t="str">
        <f>Results!B1306</f>
        <v>hsa-miR-4492</v>
      </c>
      <c r="M1310" s="79" t="e">
        <f>Results!F1378</f>
        <v>#DIV/0!</v>
      </c>
      <c r="N1310" s="79" t="e">
        <f>Results!G1378</f>
        <v>#DIV/0!</v>
      </c>
    </row>
    <row r="1311" customHeight="1" spans="10:14">
      <c r="J1311" s="68"/>
      <c r="K1311" s="39" t="str">
        <f>Results!C1379</f>
        <v>J09</v>
      </c>
      <c r="L1311" s="39" t="str">
        <f>Results!B1307</f>
        <v>hsa-miR-2682-3p</v>
      </c>
      <c r="M1311" s="79" t="e">
        <f>Results!F1379</f>
        <v>#DIV/0!</v>
      </c>
      <c r="N1311" s="79" t="e">
        <f>Results!G1379</f>
        <v>#DIV/0!</v>
      </c>
    </row>
    <row r="1312" customHeight="1" spans="10:14">
      <c r="J1312" s="68"/>
      <c r="K1312" s="39" t="str">
        <f>Results!C1380</f>
        <v>J10</v>
      </c>
      <c r="L1312" s="39" t="str">
        <f>Results!B1308</f>
        <v>hsa-miR-4493</v>
      </c>
      <c r="M1312" s="79" t="e">
        <f>Results!F1380</f>
        <v>#DIV/0!</v>
      </c>
      <c r="N1312" s="79" t="e">
        <f>Results!G1380</f>
        <v>#DIV/0!</v>
      </c>
    </row>
    <row r="1313" customHeight="1" spans="10:14">
      <c r="J1313" s="68"/>
      <c r="K1313" s="39" t="str">
        <f>Results!C1381</f>
        <v>J11</v>
      </c>
      <c r="L1313" s="39" t="str">
        <f>Results!B1309</f>
        <v>hsa-miR-1268b</v>
      </c>
      <c r="M1313" s="79" t="e">
        <f>Results!F1381</f>
        <v>#DIV/0!</v>
      </c>
      <c r="N1313" s="79" t="e">
        <f>Results!G1381</f>
        <v>#DIV/0!</v>
      </c>
    </row>
    <row r="1314" customHeight="1" spans="10:14">
      <c r="J1314" s="68"/>
      <c r="K1314" s="39" t="str">
        <f>Results!C1382</f>
        <v>J12</v>
      </c>
      <c r="L1314" s="39" t="str">
        <f>Results!B1310</f>
        <v>hsa-miR-4495</v>
      </c>
      <c r="M1314" s="79" t="e">
        <f>Results!F1382</f>
        <v>#DIV/0!</v>
      </c>
      <c r="N1314" s="79" t="e">
        <f>Results!G1382</f>
        <v>#DIV/0!</v>
      </c>
    </row>
    <row r="1315" customHeight="1" spans="10:14">
      <c r="J1315" s="68"/>
      <c r="K1315" s="39" t="str">
        <f>Results!C1383</f>
        <v>J13</v>
      </c>
      <c r="L1315" s="39" t="str">
        <f>Results!B1311</f>
        <v>hsa-miR-378e</v>
      </c>
      <c r="M1315" s="79" t="e">
        <f>Results!F1383</f>
        <v>#DIV/0!</v>
      </c>
      <c r="N1315" s="79" t="e">
        <f>Results!G1383</f>
        <v>#DIV/0!</v>
      </c>
    </row>
    <row r="1316" customHeight="1" spans="10:14">
      <c r="J1316" s="68"/>
      <c r="K1316" s="39" t="str">
        <f>Results!C1384</f>
        <v>J14</v>
      </c>
      <c r="L1316" s="39" t="str">
        <f>Results!B1312</f>
        <v>hsa-miR-4496</v>
      </c>
      <c r="M1316" s="79" t="e">
        <f>Results!F1384</f>
        <v>#DIV/0!</v>
      </c>
      <c r="N1316" s="79" t="e">
        <f>Results!G1384</f>
        <v>#DIV/0!</v>
      </c>
    </row>
    <row r="1317" customHeight="1" spans="10:14">
      <c r="J1317" s="68"/>
      <c r="K1317" s="39" t="str">
        <f>Results!C1385</f>
        <v>J15</v>
      </c>
      <c r="L1317" s="39" t="str">
        <f>Results!B1313</f>
        <v>hsa-miR-548ab</v>
      </c>
      <c r="M1317" s="79" t="e">
        <f>Results!F1385</f>
        <v>#DIV/0!</v>
      </c>
      <c r="N1317" s="79" t="e">
        <f>Results!G1385</f>
        <v>#DIV/0!</v>
      </c>
    </row>
    <row r="1318" customHeight="1" spans="10:14">
      <c r="J1318" s="68"/>
      <c r="K1318" s="39" t="str">
        <f>Results!C1386</f>
        <v>J16</v>
      </c>
      <c r="L1318" s="39" t="str">
        <f>Results!B1314</f>
        <v>hsa-miR-4497</v>
      </c>
      <c r="M1318" s="79" t="e">
        <f>Results!F1386</f>
        <v>#DIV/0!</v>
      </c>
      <c r="N1318" s="79" t="e">
        <f>Results!G1386</f>
        <v>#DIV/0!</v>
      </c>
    </row>
    <row r="1319" customHeight="1" spans="10:14">
      <c r="J1319" s="68"/>
      <c r="K1319" s="39" t="str">
        <f>Results!C1387</f>
        <v>J17</v>
      </c>
      <c r="L1319" s="39" t="str">
        <f>Results!B1315</f>
        <v>hsa-miR-4417</v>
      </c>
      <c r="M1319" s="79" t="e">
        <f>Results!F1387</f>
        <v>#DIV/0!</v>
      </c>
      <c r="N1319" s="79" t="e">
        <f>Results!G1387</f>
        <v>#DIV/0!</v>
      </c>
    </row>
    <row r="1320" customHeight="1" spans="10:14">
      <c r="J1320" s="68"/>
      <c r="K1320" s="39" t="str">
        <f>Results!C1388</f>
        <v>J18</v>
      </c>
      <c r="L1320" s="39" t="str">
        <f>Results!B1316</f>
        <v>hsa-miR-4419b</v>
      </c>
      <c r="M1320" s="79" t="e">
        <f>Results!F1388</f>
        <v>#DIV/0!</v>
      </c>
      <c r="N1320" s="79" t="e">
        <f>Results!G1388</f>
        <v>#DIV/0!</v>
      </c>
    </row>
    <row r="1321" customHeight="1" spans="10:14">
      <c r="J1321" s="68"/>
      <c r="K1321" s="39" t="str">
        <f>Results!C1389</f>
        <v>J19</v>
      </c>
      <c r="L1321" s="39" t="str">
        <f>Results!B1317</f>
        <v>hsa-miR-4418</v>
      </c>
      <c r="M1321" s="79" t="e">
        <f>Results!F1389</f>
        <v>#DIV/0!</v>
      </c>
      <c r="N1321" s="79" t="e">
        <f>Results!G1389</f>
        <v>#DIV/0!</v>
      </c>
    </row>
    <row r="1322" customHeight="1" spans="10:14">
      <c r="J1322" s="68"/>
      <c r="K1322" s="39" t="str">
        <f>Results!C1390</f>
        <v>J20</v>
      </c>
      <c r="L1322" s="39" t="str">
        <f>Results!B1318</f>
        <v>hsa-miR-4499</v>
      </c>
      <c r="M1322" s="79" t="e">
        <f>Results!F1390</f>
        <v>#DIV/0!</v>
      </c>
      <c r="N1322" s="79" t="e">
        <f>Results!G1390</f>
        <v>#DIV/0!</v>
      </c>
    </row>
    <row r="1323" customHeight="1" spans="10:14">
      <c r="J1323" s="68"/>
      <c r="K1323" s="39" t="str">
        <f>Results!C1391</f>
        <v>J21</v>
      </c>
      <c r="L1323" s="39" t="str">
        <f>Results!B1319</f>
        <v>hsa-miR-4419a</v>
      </c>
      <c r="M1323" s="79" t="e">
        <f>Results!F1391</f>
        <v>#DIV/0!</v>
      </c>
      <c r="N1323" s="79" t="e">
        <f>Results!G1391</f>
        <v>#DIV/0!</v>
      </c>
    </row>
    <row r="1324" customHeight="1" spans="10:14">
      <c r="J1324" s="68"/>
      <c r="K1324" s="39" t="str">
        <f>Results!C1392</f>
        <v>J22</v>
      </c>
      <c r="L1324" s="39" t="str">
        <f>Results!B1320</f>
        <v>hsa-miR-4500</v>
      </c>
      <c r="M1324" s="79" t="e">
        <f>Results!F1392</f>
        <v>#DIV/0!</v>
      </c>
      <c r="N1324" s="79" t="e">
        <f>Results!G1392</f>
        <v>#DIV/0!</v>
      </c>
    </row>
    <row r="1325" customHeight="1" spans="10:14">
      <c r="J1325" s="68"/>
      <c r="K1325" s="39" t="str">
        <f>Results!C1393</f>
        <v>J23</v>
      </c>
      <c r="L1325" s="39" t="str">
        <f>Results!B1321</f>
        <v>hsa-miR-378f</v>
      </c>
      <c r="M1325" s="79" t="e">
        <f>Results!F1393</f>
        <v>#DIV/0!</v>
      </c>
      <c r="N1325" s="79" t="e">
        <f>Results!G1393</f>
        <v>#DIV/0!</v>
      </c>
    </row>
    <row r="1326" customHeight="1" spans="10:14">
      <c r="J1326" s="68"/>
      <c r="K1326" s="39" t="str">
        <f>Results!C1394</f>
        <v>J24</v>
      </c>
      <c r="L1326" s="39" t="str">
        <f>Results!B1322</f>
        <v>hsa-miR-4501</v>
      </c>
      <c r="M1326" s="79" t="e">
        <f>Results!F1394</f>
        <v>#DIV/0!</v>
      </c>
      <c r="N1326" s="79" t="e">
        <f>Results!G1394</f>
        <v>#DIV/0!</v>
      </c>
    </row>
    <row r="1327" customHeight="1" spans="10:14">
      <c r="J1327" s="68"/>
      <c r="K1327" s="39" t="str">
        <f>Results!C1395</f>
        <v>K01</v>
      </c>
      <c r="L1327" s="39" t="str">
        <f>Results!B1323</f>
        <v>hsa-miR-4655-3p</v>
      </c>
      <c r="M1327" s="79" t="e">
        <f>Results!F1395</f>
        <v>#DIV/0!</v>
      </c>
      <c r="N1327" s="79" t="e">
        <f>Results!G1395</f>
        <v>#DIV/0!</v>
      </c>
    </row>
    <row r="1328" customHeight="1" spans="10:14">
      <c r="J1328" s="68"/>
      <c r="K1328" s="39" t="str">
        <f>Results!C1396</f>
        <v>K02</v>
      </c>
      <c r="L1328" s="39" t="str">
        <f>Results!B1324</f>
        <v>hsa-miR-4709-3p</v>
      </c>
      <c r="M1328" s="79" t="e">
        <f>Results!F1396</f>
        <v>#DIV/0!</v>
      </c>
      <c r="N1328" s="79" t="e">
        <f>Results!G1396</f>
        <v>#DIV/0!</v>
      </c>
    </row>
    <row r="1329" customHeight="1" spans="10:14">
      <c r="J1329" s="68"/>
      <c r="K1329" s="39" t="str">
        <f>Results!C1397</f>
        <v>K03</v>
      </c>
      <c r="L1329" s="39" t="str">
        <f>Results!B1325</f>
        <v>hsa-miR-4656</v>
      </c>
      <c r="M1329" s="79" t="e">
        <f>Results!F1397</f>
        <v>#DIV/0!</v>
      </c>
      <c r="N1329" s="79" t="e">
        <f>Results!G1397</f>
        <v>#DIV/0!</v>
      </c>
    </row>
    <row r="1330" customHeight="1" spans="10:14">
      <c r="J1330" s="68"/>
      <c r="K1330" s="39" t="str">
        <f>Results!C1398</f>
        <v>K04</v>
      </c>
      <c r="L1330" s="39" t="str">
        <f>Results!B1326</f>
        <v>hsa-miR-3545-5p</v>
      </c>
      <c r="M1330" s="79" t="e">
        <f>Results!F1398</f>
        <v>#DIV/0!</v>
      </c>
      <c r="N1330" s="79" t="e">
        <f>Results!G1398</f>
        <v>#DIV/0!</v>
      </c>
    </row>
    <row r="1331" customHeight="1" spans="10:14">
      <c r="J1331" s="68"/>
      <c r="K1331" s="39" t="str">
        <f>Results!C1399</f>
        <v>K05</v>
      </c>
      <c r="L1331" s="39" t="str">
        <f>Results!B1327</f>
        <v>hsa-miR-4657</v>
      </c>
      <c r="M1331" s="79" t="e">
        <f>Results!F1399</f>
        <v>#DIV/0!</v>
      </c>
      <c r="N1331" s="79" t="e">
        <f>Results!G1399</f>
        <v>#DIV/0!</v>
      </c>
    </row>
    <row r="1332" customHeight="1" spans="10:14">
      <c r="J1332" s="68"/>
      <c r="K1332" s="39" t="str">
        <f>Results!C1400</f>
        <v>K06</v>
      </c>
      <c r="L1332" s="39" t="str">
        <f>Results!B1328</f>
        <v>hsa-miR-3545-3p</v>
      </c>
      <c r="M1332" s="79" t="e">
        <f>Results!F1400</f>
        <v>#DIV/0!</v>
      </c>
      <c r="N1332" s="79" t="e">
        <f>Results!G1400</f>
        <v>#DIV/0!</v>
      </c>
    </row>
    <row r="1333" customHeight="1" spans="10:14">
      <c r="J1333" s="68"/>
      <c r="K1333" s="39" t="str">
        <f>Results!C1401</f>
        <v>K07</v>
      </c>
      <c r="L1333" s="39" t="str">
        <f>Results!B1329</f>
        <v>hsa-miR-4658</v>
      </c>
      <c r="M1333" s="79" t="e">
        <f>Results!F1401</f>
        <v>#DIV/0!</v>
      </c>
      <c r="N1333" s="79" t="e">
        <f>Results!G1401</f>
        <v>#DIV/0!</v>
      </c>
    </row>
    <row r="1334" customHeight="1" spans="10:14">
      <c r="J1334" s="68"/>
      <c r="K1334" s="39" t="str">
        <f>Results!C1402</f>
        <v>K08</v>
      </c>
      <c r="L1334" s="39" t="str">
        <f>Results!B1330</f>
        <v>hsa-miR-4710</v>
      </c>
      <c r="M1334" s="79" t="e">
        <f>Results!F1402</f>
        <v>#DIV/0!</v>
      </c>
      <c r="N1334" s="79" t="e">
        <f>Results!G1402</f>
        <v>#DIV/0!</v>
      </c>
    </row>
    <row r="1335" customHeight="1" spans="10:14">
      <c r="J1335" s="68"/>
      <c r="K1335" s="39" t="str">
        <f>Results!C1403</f>
        <v>K09</v>
      </c>
      <c r="L1335" s="39" t="str">
        <f>Results!B1331</f>
        <v>hsa-miR-4659a-5p</v>
      </c>
      <c r="M1335" s="79" t="e">
        <f>Results!F1403</f>
        <v>#DIV/0!</v>
      </c>
      <c r="N1335" s="79" t="e">
        <f>Results!G1403</f>
        <v>#DIV/0!</v>
      </c>
    </row>
    <row r="1336" customHeight="1" spans="10:14">
      <c r="J1336" s="68"/>
      <c r="K1336" s="39" t="str">
        <f>Results!C1404</f>
        <v>K10</v>
      </c>
      <c r="L1336" s="39" t="str">
        <f>Results!B1332</f>
        <v>hsa-miR-4711-5p</v>
      </c>
      <c r="M1336" s="79" t="e">
        <f>Results!F1404</f>
        <v>#DIV/0!</v>
      </c>
      <c r="N1336" s="79" t="e">
        <f>Results!G1404</f>
        <v>#DIV/0!</v>
      </c>
    </row>
    <row r="1337" customHeight="1" spans="10:14">
      <c r="J1337" s="68"/>
      <c r="K1337" s="39" t="str">
        <f>Results!C1405</f>
        <v>K11</v>
      </c>
      <c r="L1337" s="39" t="str">
        <f>Results!B1333</f>
        <v>hsa-miR-4659a-3p</v>
      </c>
      <c r="M1337" s="79" t="e">
        <f>Results!F1405</f>
        <v>#DIV/0!</v>
      </c>
      <c r="N1337" s="79" t="e">
        <f>Results!G1405</f>
        <v>#DIV/0!</v>
      </c>
    </row>
    <row r="1338" customHeight="1" spans="10:14">
      <c r="J1338" s="68"/>
      <c r="K1338" s="39" t="str">
        <f>Results!C1406</f>
        <v>K12</v>
      </c>
      <c r="L1338" s="39" t="str">
        <f>Results!B1334</f>
        <v>hsa-miR-4711-3p</v>
      </c>
      <c r="M1338" s="79" t="e">
        <f>Results!F1406</f>
        <v>#DIV/0!</v>
      </c>
      <c r="N1338" s="79" t="e">
        <f>Results!G1406</f>
        <v>#DIV/0!</v>
      </c>
    </row>
    <row r="1339" customHeight="1" spans="10:14">
      <c r="J1339" s="68"/>
      <c r="K1339" s="39" t="str">
        <f>Results!C1407</f>
        <v>K13</v>
      </c>
      <c r="L1339" s="39" t="str">
        <f>Results!B1335</f>
        <v>hsa-miR-4660</v>
      </c>
      <c r="M1339" s="79" t="e">
        <f>Results!F1407</f>
        <v>#DIV/0!</v>
      </c>
      <c r="N1339" s="79" t="e">
        <f>Results!G1407</f>
        <v>#DIV/0!</v>
      </c>
    </row>
    <row r="1340" customHeight="1" spans="10:14">
      <c r="J1340" s="68"/>
      <c r="K1340" s="39" t="str">
        <f>Results!C1408</f>
        <v>K14</v>
      </c>
      <c r="L1340" s="39" t="str">
        <f>Results!B1336</f>
        <v>hsa-miR-4712-5p</v>
      </c>
      <c r="M1340" s="79" t="e">
        <f>Results!F1408</f>
        <v>#DIV/0!</v>
      </c>
      <c r="N1340" s="79" t="e">
        <f>Results!G1408</f>
        <v>#DIV/0!</v>
      </c>
    </row>
    <row r="1341" customHeight="1" spans="10:14">
      <c r="J1341" s="68"/>
      <c r="K1341" s="39" t="str">
        <f>Results!C1409</f>
        <v>K15</v>
      </c>
      <c r="L1341" s="39" t="str">
        <f>Results!B1337</f>
        <v>hsa-miR-4661-5p</v>
      </c>
      <c r="M1341" s="79" t="e">
        <f>Results!F1409</f>
        <v>#DIV/0!</v>
      </c>
      <c r="N1341" s="79" t="e">
        <f>Results!G1409</f>
        <v>#DIV/0!</v>
      </c>
    </row>
    <row r="1342" customHeight="1" spans="10:14">
      <c r="J1342" s="68"/>
      <c r="K1342" s="39" t="str">
        <f>Results!C1410</f>
        <v>K16</v>
      </c>
      <c r="L1342" s="39" t="str">
        <f>Results!B1338</f>
        <v>hsa-miR-4712-3p</v>
      </c>
      <c r="M1342" s="79" t="e">
        <f>Results!F1410</f>
        <v>#DIV/0!</v>
      </c>
      <c r="N1342" s="79" t="e">
        <f>Results!G1410</f>
        <v>#DIV/0!</v>
      </c>
    </row>
    <row r="1343" customHeight="1" spans="10:14">
      <c r="J1343" s="68"/>
      <c r="K1343" s="39" t="str">
        <f>Results!C1411</f>
        <v>K17</v>
      </c>
      <c r="L1343" s="39" t="str">
        <f>Results!B1339</f>
        <v>hsa-miR-4661-3p</v>
      </c>
      <c r="M1343" s="79" t="e">
        <f>Results!F1411</f>
        <v>#DIV/0!</v>
      </c>
      <c r="N1343" s="79" t="e">
        <f>Results!G1411</f>
        <v>#DIV/0!</v>
      </c>
    </row>
    <row r="1344" customHeight="1" spans="10:14">
      <c r="J1344" s="68"/>
      <c r="K1344" s="39" t="str">
        <f>Results!C1412</f>
        <v>K18</v>
      </c>
      <c r="L1344" s="39" t="str">
        <f>Results!B1340</f>
        <v>hsa-miR-4713-5p</v>
      </c>
      <c r="M1344" s="79" t="e">
        <f>Results!F1412</f>
        <v>#DIV/0!</v>
      </c>
      <c r="N1344" s="79" t="e">
        <f>Results!G1412</f>
        <v>#DIV/0!</v>
      </c>
    </row>
    <row r="1345" customHeight="1" spans="10:14">
      <c r="J1345" s="68"/>
      <c r="K1345" s="39" t="str">
        <f>Results!C1413</f>
        <v>K19</v>
      </c>
      <c r="L1345" s="39" t="str">
        <f>Results!B1341</f>
        <v>hsa-miR-4662a-5p</v>
      </c>
      <c r="M1345" s="79" t="e">
        <f>Results!F1413</f>
        <v>#DIV/0!</v>
      </c>
      <c r="N1345" s="79" t="e">
        <f>Results!G1413</f>
        <v>#DIV/0!</v>
      </c>
    </row>
    <row r="1346" customHeight="1" spans="10:14">
      <c r="J1346" s="68"/>
      <c r="K1346" s="39" t="str">
        <f>Results!C1414</f>
        <v>K20</v>
      </c>
      <c r="L1346" s="39" t="str">
        <f>Results!B1342</f>
        <v>hsa-miR-4713-3p</v>
      </c>
      <c r="M1346" s="79" t="e">
        <f>Results!F1414</f>
        <v>#DIV/0!</v>
      </c>
      <c r="N1346" s="79" t="e">
        <f>Results!G1414</f>
        <v>#DIV/0!</v>
      </c>
    </row>
    <row r="1347" customHeight="1" spans="10:14">
      <c r="J1347" s="68"/>
      <c r="K1347" s="39" t="str">
        <f>Results!C1415</f>
        <v>K21</v>
      </c>
      <c r="L1347" s="39" t="str">
        <f>Results!B1343</f>
        <v>hsa-miR-4662a-3p</v>
      </c>
      <c r="M1347" s="79" t="e">
        <f>Results!F1415</f>
        <v>#DIV/0!</v>
      </c>
      <c r="N1347" s="79" t="e">
        <f>Results!G1415</f>
        <v>#DIV/0!</v>
      </c>
    </row>
    <row r="1348" customHeight="1" spans="10:14">
      <c r="J1348" s="68"/>
      <c r="K1348" s="39" t="str">
        <f>Results!C1416</f>
        <v>K22</v>
      </c>
      <c r="L1348" s="39" t="str">
        <f>Results!B1344</f>
        <v>hsa-miR-4714-5p</v>
      </c>
      <c r="M1348" s="79" t="e">
        <f>Results!F1416</f>
        <v>#DIV/0!</v>
      </c>
      <c r="N1348" s="79" t="e">
        <f>Results!G1416</f>
        <v>#DIV/0!</v>
      </c>
    </row>
    <row r="1349" customHeight="1" spans="10:14">
      <c r="J1349" s="68"/>
      <c r="K1349" s="39" t="str">
        <f>Results!C1417</f>
        <v>K23</v>
      </c>
      <c r="L1349" s="39" t="str">
        <f>Results!B1345</f>
        <v>hsa-miR-4659b-5p</v>
      </c>
      <c r="M1349" s="79" t="e">
        <f>Results!F1417</f>
        <v>#DIV/0!</v>
      </c>
      <c r="N1349" s="79" t="e">
        <f>Results!G1417</f>
        <v>#DIV/0!</v>
      </c>
    </row>
    <row r="1350" customHeight="1" spans="10:14">
      <c r="J1350" s="68"/>
      <c r="K1350" s="39" t="str">
        <f>Results!C1418</f>
        <v>K24</v>
      </c>
      <c r="L1350" s="39" t="str">
        <f>Results!B1346</f>
        <v>hsa-miR-4714-3p</v>
      </c>
      <c r="M1350" s="79" t="e">
        <f>Results!F1418</f>
        <v>#DIV/0!</v>
      </c>
      <c r="N1350" s="79" t="e">
        <f>Results!G1418</f>
        <v>#DIV/0!</v>
      </c>
    </row>
    <row r="1351" customHeight="1" spans="10:14">
      <c r="J1351" s="68"/>
      <c r="K1351" s="39" t="str">
        <f>Results!C1419</f>
        <v>L01</v>
      </c>
      <c r="L1351" s="39" t="str">
        <f>Results!B1347</f>
        <v>hsa-miR-4420</v>
      </c>
      <c r="M1351" s="79" t="e">
        <f>Results!F1419</f>
        <v>#DIV/0!</v>
      </c>
      <c r="N1351" s="79" t="e">
        <f>Results!G1419</f>
        <v>#DIV/0!</v>
      </c>
    </row>
    <row r="1352" customHeight="1" spans="10:14">
      <c r="J1352" s="68"/>
      <c r="K1352" s="39" t="str">
        <f>Results!C1420</f>
        <v>L02</v>
      </c>
      <c r="L1352" s="39" t="str">
        <f>Results!B1348</f>
        <v>hsa-miR-4502</v>
      </c>
      <c r="M1352" s="79" t="e">
        <f>Results!F1420</f>
        <v>#DIV/0!</v>
      </c>
      <c r="N1352" s="79" t="e">
        <f>Results!G1420</f>
        <v>#DIV/0!</v>
      </c>
    </row>
    <row r="1353" customHeight="1" spans="10:14">
      <c r="J1353" s="68"/>
      <c r="K1353" s="39" t="str">
        <f>Results!C1421</f>
        <v>L03</v>
      </c>
      <c r="L1353" s="39" t="str">
        <f>Results!B1349</f>
        <v>hsa-miR-4421</v>
      </c>
      <c r="M1353" s="79" t="e">
        <f>Results!F1421</f>
        <v>#DIV/0!</v>
      </c>
      <c r="N1353" s="79" t="e">
        <f>Results!G1421</f>
        <v>#DIV/0!</v>
      </c>
    </row>
    <row r="1354" customHeight="1" spans="10:14">
      <c r="J1354" s="68"/>
      <c r="K1354" s="39" t="str">
        <f>Results!C1422</f>
        <v>L04</v>
      </c>
      <c r="L1354" s="39" t="str">
        <f>Results!B1350</f>
        <v>hsa-miR-4503</v>
      </c>
      <c r="M1354" s="79" t="e">
        <f>Results!F1422</f>
        <v>#DIV/0!</v>
      </c>
      <c r="N1354" s="79" t="e">
        <f>Results!G1422</f>
        <v>#DIV/0!</v>
      </c>
    </row>
    <row r="1355" customHeight="1" spans="10:14">
      <c r="J1355" s="68"/>
      <c r="K1355" s="39" t="str">
        <f>Results!C1423</f>
        <v>L05</v>
      </c>
      <c r="L1355" s="39" t="str">
        <f>Results!B1351</f>
        <v>hsa-miR-4422</v>
      </c>
      <c r="M1355" s="79" t="e">
        <f>Results!F1423</f>
        <v>#DIV/0!</v>
      </c>
      <c r="N1355" s="79" t="e">
        <f>Results!G1423</f>
        <v>#DIV/0!</v>
      </c>
    </row>
    <row r="1356" customHeight="1" spans="10:14">
      <c r="J1356" s="68"/>
      <c r="K1356" s="39" t="str">
        <f>Results!C1424</f>
        <v>L06</v>
      </c>
      <c r="L1356" s="39" t="str">
        <f>Results!B1352</f>
        <v>hsa-miR-4504</v>
      </c>
      <c r="M1356" s="79" t="e">
        <f>Results!F1424</f>
        <v>#DIV/0!</v>
      </c>
      <c r="N1356" s="79" t="e">
        <f>Results!G1424</f>
        <v>#DIV/0!</v>
      </c>
    </row>
    <row r="1357" customHeight="1" spans="10:14">
      <c r="J1357" s="68"/>
      <c r="K1357" s="39" t="str">
        <f>Results!C1425</f>
        <v>L07</v>
      </c>
      <c r="L1357" s="39" t="str">
        <f>Results!B1353</f>
        <v>hsa-miR-4423-5p</v>
      </c>
      <c r="M1357" s="79" t="e">
        <f>Results!F1425</f>
        <v>#DIV/0!</v>
      </c>
      <c r="N1357" s="79" t="e">
        <f>Results!G1425</f>
        <v>#DIV/0!</v>
      </c>
    </row>
    <row r="1358" customHeight="1" spans="10:14">
      <c r="J1358" s="68"/>
      <c r="K1358" s="39" t="str">
        <f>Results!C1426</f>
        <v>L08</v>
      </c>
      <c r="L1358" s="39" t="str">
        <f>Results!B1354</f>
        <v>hsa-miR-4505</v>
      </c>
      <c r="M1358" s="79" t="e">
        <f>Results!F1426</f>
        <v>#DIV/0!</v>
      </c>
      <c r="N1358" s="79" t="e">
        <f>Results!G1426</f>
        <v>#DIV/0!</v>
      </c>
    </row>
    <row r="1359" customHeight="1" spans="10:14">
      <c r="J1359" s="68"/>
      <c r="K1359" s="39" t="str">
        <f>Results!C1427</f>
        <v>L09</v>
      </c>
      <c r="L1359" s="39" t="str">
        <f>Results!B1355</f>
        <v>hsa-miR-4423-3p</v>
      </c>
      <c r="M1359" s="79" t="e">
        <f>Results!F1427</f>
        <v>#DIV/0!</v>
      </c>
      <c r="N1359" s="79" t="e">
        <f>Results!G1427</f>
        <v>#DIV/0!</v>
      </c>
    </row>
    <row r="1360" customHeight="1" spans="10:14">
      <c r="J1360" s="68"/>
      <c r="K1360" s="39" t="str">
        <f>Results!C1428</f>
        <v>L10</v>
      </c>
      <c r="L1360" s="39" t="str">
        <f>Results!B1356</f>
        <v>hsa-miR-4506</v>
      </c>
      <c r="M1360" s="79" t="e">
        <f>Results!F1428</f>
        <v>#DIV/0!</v>
      </c>
      <c r="N1360" s="79" t="e">
        <f>Results!G1428</f>
        <v>#DIV/0!</v>
      </c>
    </row>
    <row r="1361" customHeight="1" spans="10:14">
      <c r="J1361" s="68"/>
      <c r="K1361" s="39" t="str">
        <f>Results!C1429</f>
        <v>L11</v>
      </c>
      <c r="L1361" s="39" t="str">
        <f>Results!B1357</f>
        <v>hsa-miR-378g</v>
      </c>
      <c r="M1361" s="79" t="e">
        <f>Results!F1429</f>
        <v>#DIV/0!</v>
      </c>
      <c r="N1361" s="79" t="e">
        <f>Results!G1429</f>
        <v>#DIV/0!</v>
      </c>
    </row>
    <row r="1362" customHeight="1" spans="10:14">
      <c r="J1362" s="68"/>
      <c r="K1362" s="39" t="str">
        <f>Results!C1430</f>
        <v>L12</v>
      </c>
      <c r="L1362" s="39" t="str">
        <f>Results!B1358</f>
        <v>hsa-miR-2392</v>
      </c>
      <c r="M1362" s="79" t="e">
        <f>Results!F1430</f>
        <v>#DIV/0!</v>
      </c>
      <c r="N1362" s="79" t="e">
        <f>Results!G1430</f>
        <v>#DIV/0!</v>
      </c>
    </row>
    <row r="1363" customHeight="1" spans="10:14">
      <c r="J1363" s="68"/>
      <c r="K1363" s="39" t="str">
        <f>Results!C1431</f>
        <v>L13</v>
      </c>
      <c r="L1363" s="39" t="str">
        <f>Results!B1359</f>
        <v>hsa-miR-548ac</v>
      </c>
      <c r="M1363" s="79" t="e">
        <f>Results!F1431</f>
        <v>#DIV/0!</v>
      </c>
      <c r="N1363" s="79" t="e">
        <f>Results!G1431</f>
        <v>#DIV/0!</v>
      </c>
    </row>
    <row r="1364" customHeight="1" spans="10:14">
      <c r="J1364" s="68"/>
      <c r="K1364" s="39" t="str">
        <f>Results!C1432</f>
        <v>L14</v>
      </c>
      <c r="L1364" s="39" t="str">
        <f>Results!B1360</f>
        <v>hsa-miR-4507</v>
      </c>
      <c r="M1364" s="79" t="e">
        <f>Results!F1432</f>
        <v>#DIV/0!</v>
      </c>
      <c r="N1364" s="79" t="e">
        <f>Results!G1432</f>
        <v>#DIV/0!</v>
      </c>
    </row>
    <row r="1365" customHeight="1" spans="10:14">
      <c r="J1365" s="68"/>
      <c r="K1365" s="39" t="str">
        <f>Results!C1433</f>
        <v>L15</v>
      </c>
      <c r="L1365" s="39" t="str">
        <f>Results!B1361</f>
        <v>hsa-miR-4424</v>
      </c>
      <c r="M1365" s="79" t="e">
        <f>Results!F1433</f>
        <v>#DIV/0!</v>
      </c>
      <c r="N1365" s="79" t="e">
        <f>Results!G1433</f>
        <v>#DIV/0!</v>
      </c>
    </row>
    <row r="1366" customHeight="1" spans="10:14">
      <c r="J1366" s="68"/>
      <c r="K1366" s="39" t="str">
        <f>Results!C1434</f>
        <v>L16</v>
      </c>
      <c r="L1366" s="39" t="str">
        <f>Results!B1362</f>
        <v>hsa-miR-4508</v>
      </c>
      <c r="M1366" s="79" t="e">
        <f>Results!F1434</f>
        <v>#DIV/0!</v>
      </c>
      <c r="N1366" s="79" t="e">
        <f>Results!G1434</f>
        <v>#DIV/0!</v>
      </c>
    </row>
    <row r="1367" customHeight="1" spans="10:14">
      <c r="J1367" s="68"/>
      <c r="K1367" s="39" t="str">
        <f>Results!C1435</f>
        <v>L17</v>
      </c>
      <c r="L1367" s="39" t="str">
        <f>Results!B1363</f>
        <v>hsa-miR-4425</v>
      </c>
      <c r="M1367" s="79" t="e">
        <f>Results!F1435</f>
        <v>#DIV/0!</v>
      </c>
      <c r="N1367" s="79" t="e">
        <f>Results!G1435</f>
        <v>#DIV/0!</v>
      </c>
    </row>
    <row r="1368" customHeight="1" spans="10:14">
      <c r="J1368" s="68"/>
      <c r="K1368" s="39" t="str">
        <f>Results!C1436</f>
        <v>L18</v>
      </c>
      <c r="L1368" s="39" t="str">
        <f>Results!B1364</f>
        <v>hsa-miR-4509</v>
      </c>
      <c r="M1368" s="79" t="e">
        <f>Results!F1436</f>
        <v>#DIV/0!</v>
      </c>
      <c r="N1368" s="79" t="e">
        <f>Results!G1436</f>
        <v>#DIV/0!</v>
      </c>
    </row>
    <row r="1369" customHeight="1" spans="10:14">
      <c r="J1369" s="68"/>
      <c r="K1369" s="39" t="str">
        <f>Results!C1437</f>
        <v>L19</v>
      </c>
      <c r="L1369" s="39" t="str">
        <f>Results!B1365</f>
        <v>hsa-miR-4426</v>
      </c>
      <c r="M1369" s="79" t="e">
        <f>Results!F1437</f>
        <v>#DIV/0!</v>
      </c>
      <c r="N1369" s="79" t="e">
        <f>Results!G1437</f>
        <v>#DIV/0!</v>
      </c>
    </row>
    <row r="1370" customHeight="1" spans="10:14">
      <c r="J1370" s="68"/>
      <c r="K1370" s="39" t="str">
        <f>Results!C1438</f>
        <v>L20</v>
      </c>
      <c r="L1370" s="39" t="str">
        <f>Results!B1366</f>
        <v>hsa-miR-4510</v>
      </c>
      <c r="M1370" s="79" t="e">
        <f>Results!F1438</f>
        <v>#DIV/0!</v>
      </c>
      <c r="N1370" s="79" t="e">
        <f>Results!G1438</f>
        <v>#DIV/0!</v>
      </c>
    </row>
    <row r="1371" customHeight="1" spans="10:14">
      <c r="J1371" s="68"/>
      <c r="K1371" s="39" t="str">
        <f>Results!C1439</f>
        <v>L21</v>
      </c>
      <c r="L1371" s="39" t="str">
        <f>Results!B1367</f>
        <v>hsa-miR-4427</v>
      </c>
      <c r="M1371" s="79" t="e">
        <f>Results!F1439</f>
        <v>#DIV/0!</v>
      </c>
      <c r="N1371" s="79" t="e">
        <f>Results!G1439</f>
        <v>#DIV/0!</v>
      </c>
    </row>
    <row r="1372" customHeight="1" spans="10:14">
      <c r="J1372" s="68"/>
      <c r="K1372" s="39" t="str">
        <f>Results!C1440</f>
        <v>L22</v>
      </c>
      <c r="L1372" s="39" t="str">
        <f>Results!B1368</f>
        <v>hsa-miR-4511</v>
      </c>
      <c r="M1372" s="79" t="e">
        <f>Results!F1440</f>
        <v>#DIV/0!</v>
      </c>
      <c r="N1372" s="79" t="e">
        <f>Results!G1440</f>
        <v>#DIV/0!</v>
      </c>
    </row>
    <row r="1373" customHeight="1" spans="10:14">
      <c r="J1373" s="68"/>
      <c r="K1373" s="39" t="str">
        <f>Results!C1441</f>
        <v>L23</v>
      </c>
      <c r="L1373" s="39" t="str">
        <f>Results!B1369</f>
        <v>hsa-miR-4429</v>
      </c>
      <c r="M1373" s="79" t="e">
        <f>Results!F1441</f>
        <v>#DIV/0!</v>
      </c>
      <c r="N1373" s="79" t="e">
        <f>Results!G1441</f>
        <v>#DIV/0!</v>
      </c>
    </row>
    <row r="1374" customHeight="1" spans="10:14">
      <c r="J1374" s="68"/>
      <c r="K1374" s="39" t="str">
        <f>Results!C1442</f>
        <v>L24</v>
      </c>
      <c r="L1374" s="39" t="str">
        <f>Results!B1370</f>
        <v>hsa-miR-4512</v>
      </c>
      <c r="M1374" s="79" t="e">
        <f>Results!F1442</f>
        <v>#DIV/0!</v>
      </c>
      <c r="N1374" s="79" t="e">
        <f>Results!G1442</f>
        <v>#DIV/0!</v>
      </c>
    </row>
    <row r="1375" customHeight="1" spans="10:14">
      <c r="J1375" s="68"/>
      <c r="K1375" s="39" t="str">
        <f>Results!C1443</f>
        <v>M01</v>
      </c>
      <c r="L1375" s="39" t="str">
        <f>Results!B1371</f>
        <v>hsa-miR-4659b-3p</v>
      </c>
      <c r="M1375" s="79" t="e">
        <f>Results!F1443</f>
        <v>#DIV/0!</v>
      </c>
      <c r="N1375" s="79" t="e">
        <f>Results!G1443</f>
        <v>#DIV/0!</v>
      </c>
    </row>
    <row r="1376" customHeight="1" spans="10:14">
      <c r="J1376" s="68"/>
      <c r="K1376" s="39" t="str">
        <f>Results!C1444</f>
        <v>M02</v>
      </c>
      <c r="L1376" s="39" t="str">
        <f>Results!B1372</f>
        <v>hsa-miR-4715-5p</v>
      </c>
      <c r="M1376" s="79" t="e">
        <f>Results!F1444</f>
        <v>#DIV/0!</v>
      </c>
      <c r="N1376" s="79" t="e">
        <f>Results!G1444</f>
        <v>#DIV/0!</v>
      </c>
    </row>
    <row r="1377" customHeight="1" spans="10:14">
      <c r="J1377" s="68"/>
      <c r="K1377" s="39" t="str">
        <f>Results!C1445</f>
        <v>M03</v>
      </c>
      <c r="L1377" s="39" t="str">
        <f>Results!B1373</f>
        <v>hsa-miR-4663</v>
      </c>
      <c r="M1377" s="79" t="e">
        <f>Results!F1445</f>
        <v>#DIV/0!</v>
      </c>
      <c r="N1377" s="79" t="e">
        <f>Results!G1445</f>
        <v>#DIV/0!</v>
      </c>
    </row>
    <row r="1378" customHeight="1" spans="10:14">
      <c r="J1378" s="68"/>
      <c r="K1378" s="39" t="str">
        <f>Results!C1446</f>
        <v>M04</v>
      </c>
      <c r="L1378" s="39" t="str">
        <f>Results!B1374</f>
        <v>hsa-miR-4715-3p</v>
      </c>
      <c r="M1378" s="79" t="e">
        <f>Results!F1446</f>
        <v>#DIV/0!</v>
      </c>
      <c r="N1378" s="79" t="e">
        <f>Results!G1446</f>
        <v>#DIV/0!</v>
      </c>
    </row>
    <row r="1379" customHeight="1" spans="10:14">
      <c r="J1379" s="68"/>
      <c r="K1379" s="39" t="str">
        <f>Results!C1447</f>
        <v>M05</v>
      </c>
      <c r="L1379" s="39" t="str">
        <f>Results!B1375</f>
        <v>hsa-miR-4662b</v>
      </c>
      <c r="M1379" s="79" t="e">
        <f>Results!F1447</f>
        <v>#DIV/0!</v>
      </c>
      <c r="N1379" s="79" t="e">
        <f>Results!G1447</f>
        <v>#DIV/0!</v>
      </c>
    </row>
    <row r="1380" customHeight="1" spans="10:14">
      <c r="J1380" s="68"/>
      <c r="K1380" s="39" t="str">
        <f>Results!C1448</f>
        <v>M06</v>
      </c>
      <c r="L1380" s="39" t="str">
        <f>Results!B1376</f>
        <v>hsa-miR-4716-5p</v>
      </c>
      <c r="M1380" s="79" t="e">
        <f>Results!F1448</f>
        <v>#DIV/0!</v>
      </c>
      <c r="N1380" s="79" t="e">
        <f>Results!G1448</f>
        <v>#DIV/0!</v>
      </c>
    </row>
    <row r="1381" customHeight="1" spans="10:14">
      <c r="J1381" s="68"/>
      <c r="K1381" s="39" t="str">
        <f>Results!C1449</f>
        <v>M07</v>
      </c>
      <c r="L1381" s="39" t="str">
        <f>Results!B1377</f>
        <v>hsa-miR-4664-5p</v>
      </c>
      <c r="M1381" s="79" t="e">
        <f>Results!F1449</f>
        <v>#DIV/0!</v>
      </c>
      <c r="N1381" s="79" t="e">
        <f>Results!G1449</f>
        <v>#DIV/0!</v>
      </c>
    </row>
    <row r="1382" customHeight="1" spans="10:14">
      <c r="J1382" s="68"/>
      <c r="K1382" s="39" t="str">
        <f>Results!C1450</f>
        <v>M08</v>
      </c>
      <c r="L1382" s="39" t="str">
        <f>Results!B1378</f>
        <v>hsa-miR-4716-3p</v>
      </c>
      <c r="M1382" s="79" t="e">
        <f>Results!F1450</f>
        <v>#DIV/0!</v>
      </c>
      <c r="N1382" s="79" t="e">
        <f>Results!G1450</f>
        <v>#DIV/0!</v>
      </c>
    </row>
    <row r="1383" customHeight="1" spans="10:14">
      <c r="J1383" s="68"/>
      <c r="K1383" s="39" t="str">
        <f>Results!C1451</f>
        <v>M09</v>
      </c>
      <c r="L1383" s="39" t="str">
        <f>Results!B1379</f>
        <v>hsa-miR-4664-3p</v>
      </c>
      <c r="M1383" s="79" t="e">
        <f>Results!F1451</f>
        <v>#DIV/0!</v>
      </c>
      <c r="N1383" s="79" t="e">
        <f>Results!G1451</f>
        <v>#DIV/0!</v>
      </c>
    </row>
    <row r="1384" customHeight="1" spans="10:14">
      <c r="J1384" s="68"/>
      <c r="K1384" s="39" t="str">
        <f>Results!C1452</f>
        <v>M10</v>
      </c>
      <c r="L1384" s="39" t="str">
        <f>Results!B1380</f>
        <v>hsa-miR-3529-5p</v>
      </c>
      <c r="M1384" s="79" t="e">
        <f>Results!F1452</f>
        <v>#DIV/0!</v>
      </c>
      <c r="N1384" s="79" t="e">
        <f>Results!G1452</f>
        <v>#DIV/0!</v>
      </c>
    </row>
    <row r="1385" customHeight="1" spans="10:14">
      <c r="J1385" s="68"/>
      <c r="K1385" s="39" t="str">
        <f>Results!C1453</f>
        <v>M11</v>
      </c>
      <c r="L1385" s="39" t="str">
        <f>Results!B1381</f>
        <v>hsa-miR-4665-5p</v>
      </c>
      <c r="M1385" s="79" t="e">
        <f>Results!F1453</f>
        <v>#DIV/0!</v>
      </c>
      <c r="N1385" s="79" t="e">
        <f>Results!G1453</f>
        <v>#DIV/0!</v>
      </c>
    </row>
    <row r="1386" customHeight="1" spans="10:14">
      <c r="J1386" s="68"/>
      <c r="K1386" s="39" t="str">
        <f>Results!C1454</f>
        <v>M12</v>
      </c>
      <c r="L1386" s="39" t="str">
        <f>Results!B1382</f>
        <v>hsa-miR-4717-5p</v>
      </c>
      <c r="M1386" s="79" t="e">
        <f>Results!F1454</f>
        <v>#DIV/0!</v>
      </c>
      <c r="N1386" s="79" t="e">
        <f>Results!G1454</f>
        <v>#DIV/0!</v>
      </c>
    </row>
    <row r="1387" customHeight="1" spans="10:14">
      <c r="J1387" s="68"/>
      <c r="K1387" s="39" t="str">
        <f>Results!C1455</f>
        <v>M13</v>
      </c>
      <c r="L1387" s="39" t="str">
        <f>Results!B1383</f>
        <v>hsa-miR-4665-3p</v>
      </c>
      <c r="M1387" s="79" t="e">
        <f>Results!F1455</f>
        <v>#DIV/0!</v>
      </c>
      <c r="N1387" s="79" t="e">
        <f>Results!G1455</f>
        <v>#DIV/0!</v>
      </c>
    </row>
    <row r="1388" customHeight="1" spans="10:14">
      <c r="J1388" s="68"/>
      <c r="K1388" s="39" t="str">
        <f>Results!C1456</f>
        <v>M14</v>
      </c>
      <c r="L1388" s="39" t="str">
        <f>Results!B1384</f>
        <v>hsa-miR-4717-3p</v>
      </c>
      <c r="M1388" s="79" t="e">
        <f>Results!F1456</f>
        <v>#DIV/0!</v>
      </c>
      <c r="N1388" s="79" t="e">
        <f>Results!G1456</f>
        <v>#DIV/0!</v>
      </c>
    </row>
    <row r="1389" customHeight="1" spans="10:14">
      <c r="J1389" s="68"/>
      <c r="K1389" s="39" t="str">
        <f>Results!C1457</f>
        <v>M15</v>
      </c>
      <c r="L1389" s="39" t="str">
        <f>Results!B1385</f>
        <v>hsa-miR-4666a-5p</v>
      </c>
      <c r="M1389" s="79" t="e">
        <f>Results!F1457</f>
        <v>#DIV/0!</v>
      </c>
      <c r="N1389" s="79" t="e">
        <f>Results!G1457</f>
        <v>#DIV/0!</v>
      </c>
    </row>
    <row r="1390" customHeight="1" spans="10:14">
      <c r="J1390" s="68"/>
      <c r="K1390" s="39" t="str">
        <f>Results!C1458</f>
        <v>M16</v>
      </c>
      <c r="L1390" s="39" t="str">
        <f>Results!B1386</f>
        <v>hsa-miR-4718</v>
      </c>
      <c r="M1390" s="79" t="e">
        <f>Results!F1458</f>
        <v>#DIV/0!</v>
      </c>
      <c r="N1390" s="79" t="e">
        <f>Results!G1458</f>
        <v>#DIV/0!</v>
      </c>
    </row>
    <row r="1391" customHeight="1" spans="10:14">
      <c r="J1391" s="68"/>
      <c r="K1391" s="39" t="str">
        <f>Results!C1459</f>
        <v>M17</v>
      </c>
      <c r="L1391" s="39" t="str">
        <f>Results!B1387</f>
        <v>hsa-miR-4666a-3p</v>
      </c>
      <c r="M1391" s="79" t="e">
        <f>Results!F1459</f>
        <v>#DIV/0!</v>
      </c>
      <c r="N1391" s="79" t="e">
        <f>Results!G1459</f>
        <v>#DIV/0!</v>
      </c>
    </row>
    <row r="1392" customHeight="1" spans="10:14">
      <c r="J1392" s="68"/>
      <c r="K1392" s="39" t="str">
        <f>Results!C1460</f>
        <v>M18</v>
      </c>
      <c r="L1392" s="39" t="str">
        <f>Results!B1388</f>
        <v>hsa-miR-4719</v>
      </c>
      <c r="M1392" s="79" t="e">
        <f>Results!F1460</f>
        <v>#DIV/0!</v>
      </c>
      <c r="N1392" s="79" t="e">
        <f>Results!G1460</f>
        <v>#DIV/0!</v>
      </c>
    </row>
    <row r="1393" customHeight="1" spans="10:14">
      <c r="J1393" s="68"/>
      <c r="K1393" s="39" t="str">
        <f>Results!C1461</f>
        <v>M19</v>
      </c>
      <c r="L1393" s="39" t="str">
        <f>Results!B1389</f>
        <v>hsa-miR-4667-5p</v>
      </c>
      <c r="M1393" s="79" t="e">
        <f>Results!F1461</f>
        <v>#DIV/0!</v>
      </c>
      <c r="N1393" s="79" t="e">
        <f>Results!G1461</f>
        <v>#DIV/0!</v>
      </c>
    </row>
    <row r="1394" customHeight="1" spans="10:14">
      <c r="J1394" s="68"/>
      <c r="K1394" s="39" t="str">
        <f>Results!C1462</f>
        <v>M20</v>
      </c>
      <c r="L1394" s="39" t="str">
        <f>Results!B1390</f>
        <v>hsa-miR-4720-5p</v>
      </c>
      <c r="M1394" s="79" t="e">
        <f>Results!F1462</f>
        <v>#DIV/0!</v>
      </c>
      <c r="N1394" s="79" t="e">
        <f>Results!G1462</f>
        <v>#DIV/0!</v>
      </c>
    </row>
    <row r="1395" customHeight="1" spans="10:14">
      <c r="J1395" s="68"/>
      <c r="K1395" s="39" t="str">
        <f>Results!C1463</f>
        <v>M21</v>
      </c>
      <c r="L1395" s="39" t="str">
        <f>Results!B1391</f>
        <v>hsa-miR-4667-3p</v>
      </c>
      <c r="M1395" s="79" t="e">
        <f>Results!F1463</f>
        <v>#DIV/0!</v>
      </c>
      <c r="N1395" s="79" t="e">
        <f>Results!G1463</f>
        <v>#DIV/0!</v>
      </c>
    </row>
    <row r="1396" customHeight="1" spans="10:14">
      <c r="J1396" s="68"/>
      <c r="K1396" s="39" t="str">
        <f>Results!C1464</f>
        <v>M22</v>
      </c>
      <c r="L1396" s="39" t="str">
        <f>Results!B1392</f>
        <v>hsa-miR-4720-3p</v>
      </c>
      <c r="M1396" s="79" t="e">
        <f>Results!F1464</f>
        <v>#DIV/0!</v>
      </c>
      <c r="N1396" s="79" t="e">
        <f>Results!G1464</f>
        <v>#DIV/0!</v>
      </c>
    </row>
    <row r="1397" customHeight="1" spans="10:14">
      <c r="J1397" s="68"/>
      <c r="K1397" s="39" t="str">
        <f>Results!C1465</f>
        <v>M23</v>
      </c>
      <c r="L1397" s="39" t="str">
        <f>Results!B1393</f>
        <v>hsa-miR-4668-5p</v>
      </c>
      <c r="M1397" s="79" t="e">
        <f>Results!F1465</f>
        <v>#DIV/0!</v>
      </c>
      <c r="N1397" s="79" t="e">
        <f>Results!G1465</f>
        <v>#DIV/0!</v>
      </c>
    </row>
    <row r="1398" customHeight="1" spans="10:14">
      <c r="J1398" s="68"/>
      <c r="K1398" s="39" t="str">
        <f>Results!C1466</f>
        <v>M24</v>
      </c>
      <c r="L1398" s="39" t="str">
        <f>Results!B1394</f>
        <v>hsa-miR-4721</v>
      </c>
      <c r="M1398" s="79" t="e">
        <f>Results!F1466</f>
        <v>#DIV/0!</v>
      </c>
      <c r="N1398" s="79" t="e">
        <f>Results!G1466</f>
        <v>#DIV/0!</v>
      </c>
    </row>
    <row r="1399" customHeight="1" spans="10:14">
      <c r="J1399" s="68"/>
      <c r="K1399" s="39" t="str">
        <f>Results!C1467</f>
        <v>N01</v>
      </c>
      <c r="L1399" s="39" t="str">
        <f>Results!B1395</f>
        <v>hsa-miR-4430</v>
      </c>
      <c r="M1399" s="79" t="e">
        <f>Results!F1467</f>
        <v>#DIV/0!</v>
      </c>
      <c r="N1399" s="79" t="e">
        <f>Results!G1467</f>
        <v>#DIV/0!</v>
      </c>
    </row>
    <row r="1400" customHeight="1" spans="10:14">
      <c r="J1400" s="68"/>
      <c r="K1400" s="39" t="str">
        <f>Results!C1468</f>
        <v>N02</v>
      </c>
      <c r="L1400" s="39" t="str">
        <f>Results!B1396</f>
        <v>hsa-miR-4513</v>
      </c>
      <c r="M1400" s="79" t="e">
        <f>Results!F1468</f>
        <v>#DIV/0!</v>
      </c>
      <c r="N1400" s="79" t="e">
        <f>Results!G1468</f>
        <v>#DIV/0!</v>
      </c>
    </row>
    <row r="1401" customHeight="1" spans="10:14">
      <c r="J1401" s="68"/>
      <c r="K1401" s="39" t="str">
        <f>Results!C1469</f>
        <v>N03</v>
      </c>
      <c r="L1401" s="39" t="str">
        <f>Results!B1397</f>
        <v>hsa-miR-548ad</v>
      </c>
      <c r="M1401" s="79" t="e">
        <f>Results!F1469</f>
        <v>#DIV/0!</v>
      </c>
      <c r="N1401" s="79" t="e">
        <f>Results!G1469</f>
        <v>#DIV/0!</v>
      </c>
    </row>
    <row r="1402" customHeight="1" spans="10:14">
      <c r="J1402" s="68"/>
      <c r="K1402" s="39" t="str">
        <f>Results!C1470</f>
        <v>N04</v>
      </c>
      <c r="L1402" s="39" t="str">
        <f>Results!B1398</f>
        <v>hsa-miR-4514</v>
      </c>
      <c r="M1402" s="79" t="e">
        <f>Results!F1470</f>
        <v>#DIV/0!</v>
      </c>
      <c r="N1402" s="79" t="e">
        <f>Results!G1470</f>
        <v>#DIV/0!</v>
      </c>
    </row>
    <row r="1403" customHeight="1" spans="10:14">
      <c r="J1403" s="68"/>
      <c r="K1403" s="39" t="str">
        <f>Results!C1471</f>
        <v>N05</v>
      </c>
      <c r="L1403" s="39" t="str">
        <f>Results!B1399</f>
        <v>hsa-miR-4431</v>
      </c>
      <c r="M1403" s="79" t="e">
        <f>Results!F1471</f>
        <v>#DIV/0!</v>
      </c>
      <c r="N1403" s="79" t="e">
        <f>Results!G1471</f>
        <v>#DIV/0!</v>
      </c>
    </row>
    <row r="1404" customHeight="1" spans="10:14">
      <c r="J1404" s="68"/>
      <c r="K1404" s="39" t="str">
        <f>Results!C1472</f>
        <v>N06</v>
      </c>
      <c r="L1404" s="39" t="str">
        <f>Results!B1400</f>
        <v>hsa-miR-4515</v>
      </c>
      <c r="M1404" s="79" t="e">
        <f>Results!F1472</f>
        <v>#DIV/0!</v>
      </c>
      <c r="N1404" s="79" t="e">
        <f>Results!G1472</f>
        <v>#DIV/0!</v>
      </c>
    </row>
    <row r="1405" customHeight="1" spans="10:14">
      <c r="J1405" s="68"/>
      <c r="K1405" s="39" t="str">
        <f>Results!C1473</f>
        <v>N07</v>
      </c>
      <c r="L1405" s="39" t="str">
        <f>Results!B1401</f>
        <v>hsa-miR-4432</v>
      </c>
      <c r="M1405" s="79" t="e">
        <f>Results!F1473</f>
        <v>#DIV/0!</v>
      </c>
      <c r="N1405" s="79" t="e">
        <f>Results!G1473</f>
        <v>#DIV/0!</v>
      </c>
    </row>
    <row r="1406" customHeight="1" spans="10:14">
      <c r="J1406" s="68"/>
      <c r="K1406" s="39" t="str">
        <f>Results!C1474</f>
        <v>N08</v>
      </c>
      <c r="L1406" s="39" t="str">
        <f>Results!B1402</f>
        <v>hsa-miR-4516</v>
      </c>
      <c r="M1406" s="79" t="e">
        <f>Results!F1474</f>
        <v>#DIV/0!</v>
      </c>
      <c r="N1406" s="79" t="e">
        <f>Results!G1474</f>
        <v>#DIV/0!</v>
      </c>
    </row>
    <row r="1407" customHeight="1" spans="10:14">
      <c r="J1407" s="68"/>
      <c r="K1407" s="39" t="str">
        <f>Results!C1475</f>
        <v>N09</v>
      </c>
      <c r="L1407" s="39" t="str">
        <f>Results!B1403</f>
        <v>hsa-miR-4433-3p</v>
      </c>
      <c r="M1407" s="79" t="e">
        <f>Results!F1475</f>
        <v>#DIV/0!</v>
      </c>
      <c r="N1407" s="79" t="e">
        <f>Results!G1475</f>
        <v>#DIV/0!</v>
      </c>
    </row>
    <row r="1408" customHeight="1" spans="10:14">
      <c r="J1408" s="68"/>
      <c r="K1408" s="39" t="str">
        <f>Results!C1476</f>
        <v>N10</v>
      </c>
      <c r="L1408" s="39" t="str">
        <f>Results!B1404</f>
        <v>hsa-miR-4518</v>
      </c>
      <c r="M1408" s="79" t="e">
        <f>Results!F1476</f>
        <v>#DIV/0!</v>
      </c>
      <c r="N1408" s="79" t="e">
        <f>Results!G1476</f>
        <v>#DIV/0!</v>
      </c>
    </row>
    <row r="1409" customHeight="1" spans="10:14">
      <c r="J1409" s="68"/>
      <c r="K1409" s="39" t="str">
        <f>Results!C1477</f>
        <v>N11</v>
      </c>
      <c r="L1409" s="39" t="str">
        <f>Results!B1405</f>
        <v>hsa-miR-4434</v>
      </c>
      <c r="M1409" s="79" t="e">
        <f>Results!F1477</f>
        <v>#DIV/0!</v>
      </c>
      <c r="N1409" s="79" t="e">
        <f>Results!G1477</f>
        <v>#DIV/0!</v>
      </c>
    </row>
    <row r="1410" customHeight="1" spans="10:14">
      <c r="J1410" s="68"/>
      <c r="K1410" s="39" t="str">
        <f>Results!C1478</f>
        <v>N12</v>
      </c>
      <c r="L1410" s="39" t="str">
        <f>Results!B1406</f>
        <v>hsa-miR-4519</v>
      </c>
      <c r="M1410" s="79" t="e">
        <f>Results!F1478</f>
        <v>#DIV/0!</v>
      </c>
      <c r="N1410" s="79" t="e">
        <f>Results!G1478</f>
        <v>#DIV/0!</v>
      </c>
    </row>
    <row r="1411" customHeight="1" spans="10:14">
      <c r="J1411" s="68"/>
      <c r="K1411" s="39" t="str">
        <f>Results!C1479</f>
        <v>N13</v>
      </c>
      <c r="L1411" s="39" t="str">
        <f>Results!B1407</f>
        <v>hsa-miR-4435</v>
      </c>
      <c r="M1411" s="79" t="e">
        <f>Results!F1479</f>
        <v>#DIV/0!</v>
      </c>
      <c r="N1411" s="79" t="e">
        <f>Results!G1479</f>
        <v>#DIV/0!</v>
      </c>
    </row>
    <row r="1412" customHeight="1" spans="10:14">
      <c r="J1412" s="68"/>
      <c r="K1412" s="39" t="str">
        <f>Results!C1480</f>
        <v>N14</v>
      </c>
      <c r="L1412" s="39" t="str">
        <f>Results!B1408</f>
        <v>hsa-miR-4520a-5p</v>
      </c>
      <c r="M1412" s="79" t="e">
        <f>Results!F1480</f>
        <v>#DIV/0!</v>
      </c>
      <c r="N1412" s="79" t="e">
        <f>Results!G1480</f>
        <v>#DIV/0!</v>
      </c>
    </row>
    <row r="1413" customHeight="1" spans="10:14">
      <c r="J1413" s="68"/>
      <c r="K1413" s="39" t="str">
        <f>Results!C1481</f>
        <v>N15</v>
      </c>
      <c r="L1413" s="39" t="str">
        <f>Results!B1409</f>
        <v>hsa-miR-4436a</v>
      </c>
      <c r="M1413" s="79" t="e">
        <f>Results!F1481</f>
        <v>#DIV/0!</v>
      </c>
      <c r="N1413" s="79" t="e">
        <f>Results!G1481</f>
        <v>#DIV/0!</v>
      </c>
    </row>
    <row r="1414" customHeight="1" spans="10:14">
      <c r="J1414" s="68"/>
      <c r="K1414" s="39" t="str">
        <f>Results!C1482</f>
        <v>N16</v>
      </c>
      <c r="L1414" s="39" t="str">
        <f>Results!B1410</f>
        <v>hsa-miR-4520a-3p</v>
      </c>
      <c r="M1414" s="79" t="e">
        <f>Results!F1482</f>
        <v>#DIV/0!</v>
      </c>
      <c r="N1414" s="79" t="e">
        <f>Results!G1482</f>
        <v>#DIV/0!</v>
      </c>
    </row>
    <row r="1415" customHeight="1" spans="10:14">
      <c r="J1415" s="68"/>
      <c r="K1415" s="39" t="str">
        <f>Results!C1483</f>
        <v>N17</v>
      </c>
      <c r="L1415" s="39" t="str">
        <f>Results!B1411</f>
        <v>hsa-miR-4437</v>
      </c>
      <c r="M1415" s="79" t="e">
        <f>Results!F1483</f>
        <v>#DIV/0!</v>
      </c>
      <c r="N1415" s="79" t="e">
        <f>Results!G1483</f>
        <v>#DIV/0!</v>
      </c>
    </row>
    <row r="1416" customHeight="1" spans="10:14">
      <c r="J1416" s="68"/>
      <c r="K1416" s="39" t="str">
        <f>Results!C1484</f>
        <v>N18</v>
      </c>
      <c r="L1416" s="39" t="str">
        <f>Results!B1412</f>
        <v>hsa-miR-4521</v>
      </c>
      <c r="M1416" s="79" t="e">
        <f>Results!F1484</f>
        <v>#DIV/0!</v>
      </c>
      <c r="N1416" s="79" t="e">
        <f>Results!G1484</f>
        <v>#DIV/0!</v>
      </c>
    </row>
    <row r="1417" customHeight="1" spans="10:14">
      <c r="J1417" s="68"/>
      <c r="K1417" s="39" t="str">
        <f>Results!C1485</f>
        <v>N19</v>
      </c>
      <c r="L1417" s="39" t="str">
        <f>Results!B1413</f>
        <v>hsa-miR-548ae</v>
      </c>
      <c r="M1417" s="79" t="e">
        <f>Results!F1485</f>
        <v>#DIV/0!</v>
      </c>
      <c r="N1417" s="79" t="e">
        <f>Results!G1485</f>
        <v>#DIV/0!</v>
      </c>
    </row>
    <row r="1418" customHeight="1" spans="10:14">
      <c r="J1418" s="68"/>
      <c r="K1418" s="39" t="str">
        <f>Results!C1486</f>
        <v>N20</v>
      </c>
      <c r="L1418" s="39" t="str">
        <f>Results!B1414</f>
        <v>hsa-miR-1269b</v>
      </c>
      <c r="M1418" s="79" t="e">
        <f>Results!F1486</f>
        <v>#DIV/0!</v>
      </c>
      <c r="N1418" s="79" t="e">
        <f>Results!G1486</f>
        <v>#DIV/0!</v>
      </c>
    </row>
    <row r="1419" customHeight="1" spans="10:14">
      <c r="J1419" s="68"/>
      <c r="K1419" s="39" t="str">
        <f>Results!C1487</f>
        <v>N21</v>
      </c>
      <c r="L1419" s="39" t="str">
        <f>Results!B1415</f>
        <v>hsa-miR-4438</v>
      </c>
      <c r="M1419" s="79" t="e">
        <f>Results!F1487</f>
        <v>#DIV/0!</v>
      </c>
      <c r="N1419" s="79" t="e">
        <f>Results!G1487</f>
        <v>#DIV/0!</v>
      </c>
    </row>
    <row r="1420" customHeight="1" spans="10:14">
      <c r="J1420" s="68"/>
      <c r="K1420" s="39" t="str">
        <f>Results!C1488</f>
        <v>N22</v>
      </c>
      <c r="L1420" s="39" t="str">
        <f>Results!B1416</f>
        <v>hsa-miR-4522</v>
      </c>
      <c r="M1420" s="79" t="e">
        <f>Results!F1488</f>
        <v>#DIV/0!</v>
      </c>
      <c r="N1420" s="79" t="e">
        <f>Results!G1488</f>
        <v>#DIV/0!</v>
      </c>
    </row>
    <row r="1421" customHeight="1" spans="10:14">
      <c r="J1421" s="68"/>
      <c r="K1421" s="39" t="str">
        <f>Results!C1489</f>
        <v>N23</v>
      </c>
      <c r="L1421" s="39" t="str">
        <f>Results!B1417</f>
        <v>hsa-miR-4439</v>
      </c>
      <c r="M1421" s="79" t="e">
        <f>Results!F1489</f>
        <v>#DIV/0!</v>
      </c>
      <c r="N1421" s="79" t="e">
        <f>Results!G1489</f>
        <v>#DIV/0!</v>
      </c>
    </row>
    <row r="1422" customHeight="1" spans="10:14">
      <c r="J1422" s="68"/>
      <c r="K1422" s="39" t="str">
        <f>Results!C1490</f>
        <v>N24</v>
      </c>
      <c r="L1422" s="39" t="str">
        <f>Results!B1418</f>
        <v>hsa-miR-4523</v>
      </c>
      <c r="M1422" s="79" t="e">
        <f>Results!F1490</f>
        <v>#DIV/0!</v>
      </c>
      <c r="N1422" s="79" t="e">
        <f>Results!G1490</f>
        <v>#DIV/0!</v>
      </c>
    </row>
    <row r="1423" customHeight="1" spans="10:14">
      <c r="J1423" s="68"/>
      <c r="K1423" s="39" t="str">
        <f>Results!C1491</f>
        <v>O01</v>
      </c>
      <c r="L1423" s="39" t="str">
        <f>Results!B1419</f>
        <v>hsa-miR-4668-3p</v>
      </c>
      <c r="M1423" s="79" t="e">
        <f>Results!F1491</f>
        <v>#DIV/0!</v>
      </c>
      <c r="N1423" s="79" t="e">
        <f>Results!G1491</f>
        <v>#DIV/0!</v>
      </c>
    </row>
    <row r="1424" customHeight="1" spans="10:14">
      <c r="J1424" s="68"/>
      <c r="K1424" s="39" t="str">
        <f>Results!C1492</f>
        <v>O02</v>
      </c>
      <c r="L1424" s="39" t="str">
        <f>Results!B1420</f>
        <v>hsa-miR-4722-5p</v>
      </c>
      <c r="M1424" s="79" t="e">
        <f>Results!F1492</f>
        <v>#DIV/0!</v>
      </c>
      <c r="N1424" s="79" t="e">
        <f>Results!G1492</f>
        <v>#DIV/0!</v>
      </c>
    </row>
    <row r="1425" customHeight="1" spans="10:14">
      <c r="J1425" s="68"/>
      <c r="K1425" s="39" t="str">
        <f>Results!C1493</f>
        <v>O03</v>
      </c>
      <c r="L1425" s="39" t="str">
        <f>Results!B1421</f>
        <v>hsa-miR-4669</v>
      </c>
      <c r="M1425" s="79" t="e">
        <f>Results!F1493</f>
        <v>#DIV/0!</v>
      </c>
      <c r="N1425" s="79" t="e">
        <f>Results!G1493</f>
        <v>#DIV/0!</v>
      </c>
    </row>
    <row r="1426" customHeight="1" spans="10:14">
      <c r="J1426" s="68"/>
      <c r="K1426" s="39" t="str">
        <f>Results!C1494</f>
        <v>O04</v>
      </c>
      <c r="L1426" s="39" t="str">
        <f>Results!B1422</f>
        <v>hsa-miR-4722-3p</v>
      </c>
      <c r="M1426" s="79" t="e">
        <f>Results!F1494</f>
        <v>#DIV/0!</v>
      </c>
      <c r="N1426" s="79" t="e">
        <f>Results!G1494</f>
        <v>#DIV/0!</v>
      </c>
    </row>
    <row r="1427" customHeight="1" spans="10:14">
      <c r="J1427" s="68"/>
      <c r="K1427" s="39" t="str">
        <f>Results!C1495</f>
        <v>O05</v>
      </c>
      <c r="L1427" s="39" t="str">
        <f>Results!B1423</f>
        <v>hsa-miR-4670-5p</v>
      </c>
      <c r="M1427" s="79" t="e">
        <f>Results!F1495</f>
        <v>#DIV/0!</v>
      </c>
      <c r="N1427" s="79" t="e">
        <f>Results!G1495</f>
        <v>#DIV/0!</v>
      </c>
    </row>
    <row r="1428" customHeight="1" spans="10:14">
      <c r="J1428" s="68"/>
      <c r="K1428" s="39" t="str">
        <f>Results!C1496</f>
        <v>O06</v>
      </c>
      <c r="L1428" s="39" t="str">
        <f>Results!B1424</f>
        <v>hsa-miR-4520b-3p</v>
      </c>
      <c r="M1428" s="79" t="e">
        <f>Results!F1496</f>
        <v>#DIV/0!</v>
      </c>
      <c r="N1428" s="79" t="e">
        <f>Results!G1496</f>
        <v>#DIV/0!</v>
      </c>
    </row>
    <row r="1429" customHeight="1" spans="10:14">
      <c r="J1429" s="68"/>
      <c r="K1429" s="39" t="str">
        <f>Results!C1497</f>
        <v>O07</v>
      </c>
      <c r="L1429" s="39" t="str">
        <f>Results!B1425</f>
        <v>hsa-miR-4671-5p</v>
      </c>
      <c r="M1429" s="79" t="e">
        <f>Results!F1497</f>
        <v>#DIV/0!</v>
      </c>
      <c r="N1429" s="79" t="e">
        <f>Results!G1497</f>
        <v>#DIV/0!</v>
      </c>
    </row>
    <row r="1430" customHeight="1" spans="10:14">
      <c r="J1430" s="68"/>
      <c r="K1430" s="39" t="str">
        <f>Results!C1498</f>
        <v>O08</v>
      </c>
      <c r="L1430" s="39" t="str">
        <f>Results!B1426</f>
        <v>hsa-miR-4723-5p</v>
      </c>
      <c r="M1430" s="79" t="e">
        <f>Results!F1498</f>
        <v>#DIV/0!</v>
      </c>
      <c r="N1430" s="79" t="e">
        <f>Results!G1498</f>
        <v>#DIV/0!</v>
      </c>
    </row>
    <row r="1431" customHeight="1" spans="10:14">
      <c r="J1431" s="68"/>
      <c r="K1431" s="39" t="str">
        <f>Results!C1499</f>
        <v>O09</v>
      </c>
      <c r="L1431" s="39" t="str">
        <f>Results!B1427</f>
        <v>hsa-miR-4671-3p</v>
      </c>
      <c r="M1431" s="79" t="e">
        <f>Results!F1499</f>
        <v>#DIV/0!</v>
      </c>
      <c r="N1431" s="79" t="e">
        <f>Results!G1499</f>
        <v>#DIV/0!</v>
      </c>
    </row>
    <row r="1432" customHeight="1" spans="10:14">
      <c r="J1432" s="68"/>
      <c r="K1432" s="39" t="str">
        <f>Results!C1500</f>
        <v>O10</v>
      </c>
      <c r="L1432" s="39" t="str">
        <f>Results!B1428</f>
        <v>hsa-miR-4723-3p</v>
      </c>
      <c r="M1432" s="79" t="e">
        <f>Results!F1500</f>
        <v>#DIV/0!</v>
      </c>
      <c r="N1432" s="79" t="e">
        <f>Results!G1500</f>
        <v>#DIV/0!</v>
      </c>
    </row>
    <row r="1433" customHeight="1" spans="10:14">
      <c r="J1433" s="68"/>
      <c r="K1433" s="39" t="str">
        <f>Results!C1501</f>
        <v>O11</v>
      </c>
      <c r="L1433" s="39" t="str">
        <f>Results!B1429</f>
        <v>hsa-miR-4672</v>
      </c>
      <c r="M1433" s="79" t="e">
        <f>Results!F1501</f>
        <v>#DIV/0!</v>
      </c>
      <c r="N1433" s="79" t="e">
        <f>Results!G1501</f>
        <v>#DIV/0!</v>
      </c>
    </row>
    <row r="1434" customHeight="1" spans="10:14">
      <c r="J1434" s="68"/>
      <c r="K1434" s="39" t="str">
        <f>Results!C1502</f>
        <v>O12</v>
      </c>
      <c r="L1434" s="39" t="str">
        <f>Results!B1430</f>
        <v>hsa-miR-451b</v>
      </c>
      <c r="M1434" s="79" t="e">
        <f>Results!F1502</f>
        <v>#DIV/0!</v>
      </c>
      <c r="N1434" s="79" t="e">
        <f>Results!G1502</f>
        <v>#DIV/0!</v>
      </c>
    </row>
    <row r="1435" customHeight="1" spans="10:14">
      <c r="J1435" s="68"/>
      <c r="K1435" s="39" t="str">
        <f>Results!C1503</f>
        <v>O13</v>
      </c>
      <c r="L1435" s="39" t="str">
        <f>Results!B1431</f>
        <v>hsa-miR-4673</v>
      </c>
      <c r="M1435" s="79" t="e">
        <f>Results!F1503</f>
        <v>#DIV/0!</v>
      </c>
      <c r="N1435" s="79" t="e">
        <f>Results!G1503</f>
        <v>#DIV/0!</v>
      </c>
    </row>
    <row r="1436" customHeight="1" spans="10:14">
      <c r="J1436" s="68"/>
      <c r="K1436" s="39" t="str">
        <f>Results!C1504</f>
        <v>O14</v>
      </c>
      <c r="L1436" s="39" t="str">
        <f>Results!B1432</f>
        <v>hsa-miR-4724-5p</v>
      </c>
      <c r="M1436" s="79" t="e">
        <f>Results!F1504</f>
        <v>#DIV/0!</v>
      </c>
      <c r="N1436" s="79" t="e">
        <f>Results!G1504</f>
        <v>#DIV/0!</v>
      </c>
    </row>
    <row r="1437" customHeight="1" spans="10:14">
      <c r="J1437" s="68"/>
      <c r="K1437" s="39" t="str">
        <f>Results!C1505</f>
        <v>O15</v>
      </c>
      <c r="L1437" s="39" t="str">
        <f>Results!B1433</f>
        <v>hsa-miR-4674</v>
      </c>
      <c r="M1437" s="79" t="e">
        <f>Results!F1505</f>
        <v>#DIV/0!</v>
      </c>
      <c r="N1437" s="79" t="e">
        <f>Results!G1505</f>
        <v>#DIV/0!</v>
      </c>
    </row>
    <row r="1438" customHeight="1" spans="10:14">
      <c r="J1438" s="68"/>
      <c r="K1438" s="39" t="str">
        <f>Results!C1506</f>
        <v>O16</v>
      </c>
      <c r="L1438" s="39" t="str">
        <f>Results!B1434</f>
        <v>hsa-miR-4724-3p</v>
      </c>
      <c r="M1438" s="79" t="e">
        <f>Results!F1506</f>
        <v>#DIV/0!</v>
      </c>
      <c r="N1438" s="79" t="e">
        <f>Results!G1506</f>
        <v>#DIV/0!</v>
      </c>
    </row>
    <row r="1439" customHeight="1" spans="10:14">
      <c r="J1439" s="68"/>
      <c r="K1439" s="39" t="str">
        <f>Results!C1507</f>
        <v>O17</v>
      </c>
      <c r="L1439" s="39" t="str">
        <f>Results!B1435</f>
        <v>hsa-miR-4675</v>
      </c>
      <c r="M1439" s="79" t="e">
        <f>Results!F1507</f>
        <v>#DIV/0!</v>
      </c>
      <c r="N1439" s="79" t="e">
        <f>Results!G1507</f>
        <v>#DIV/0!</v>
      </c>
    </row>
    <row r="1440" customHeight="1" spans="10:14">
      <c r="J1440" s="68"/>
      <c r="K1440" s="39" t="str">
        <f>Results!C1508</f>
        <v>O18</v>
      </c>
      <c r="L1440" s="39" t="str">
        <f>Results!B1436</f>
        <v>hsa-miR-4725-5p</v>
      </c>
      <c r="M1440" s="79" t="e">
        <f>Results!F1508</f>
        <v>#DIV/0!</v>
      </c>
      <c r="N1440" s="79" t="e">
        <f>Results!G1508</f>
        <v>#DIV/0!</v>
      </c>
    </row>
    <row r="1441" customHeight="1" spans="10:14">
      <c r="J1441" s="68"/>
      <c r="K1441" s="39" t="str">
        <f>Results!C1509</f>
        <v>O19</v>
      </c>
      <c r="L1441" s="39" t="str">
        <f>Results!B1437</f>
        <v>hsa-miR-4676-5p</v>
      </c>
      <c r="M1441" s="79" t="e">
        <f>Results!F1509</f>
        <v>#DIV/0!</v>
      </c>
      <c r="N1441" s="79" t="e">
        <f>Results!G1509</f>
        <v>#DIV/0!</v>
      </c>
    </row>
    <row r="1442" customHeight="1" spans="10:14">
      <c r="J1442" s="68"/>
      <c r="K1442" s="39" t="str">
        <f>Results!C1510</f>
        <v>O20</v>
      </c>
      <c r="L1442" s="39" t="str">
        <f>Results!B1438</f>
        <v>hsa-miR-4725-3p</v>
      </c>
      <c r="M1442" s="79" t="e">
        <f>Results!F1510</f>
        <v>#DIV/0!</v>
      </c>
      <c r="N1442" s="79" t="e">
        <f>Results!G1510</f>
        <v>#DIV/0!</v>
      </c>
    </row>
    <row r="1443" customHeight="1" spans="10:14">
      <c r="J1443" s="68"/>
      <c r="K1443" s="39" t="str">
        <f>Results!C1511</f>
        <v>O21</v>
      </c>
      <c r="L1443" s="39" t="str">
        <f>Results!B1439</f>
        <v>hsa-miR-4676-3p</v>
      </c>
      <c r="M1443" s="79" t="e">
        <f>Results!F1511</f>
        <v>#DIV/0!</v>
      </c>
      <c r="N1443" s="79" t="e">
        <f>Results!G1511</f>
        <v>#DIV/0!</v>
      </c>
    </row>
    <row r="1444" customHeight="1" spans="10:14">
      <c r="J1444" s="68"/>
      <c r="K1444" s="39" t="str">
        <f>Results!C1512</f>
        <v>O22</v>
      </c>
      <c r="L1444" s="39" t="str">
        <f>Results!B1440</f>
        <v>hsa-miR-4726-3p</v>
      </c>
      <c r="M1444" s="79" t="e">
        <f>Results!F1512</f>
        <v>#DIV/0!</v>
      </c>
      <c r="N1444" s="79" t="e">
        <f>Results!G1512</f>
        <v>#DIV/0!</v>
      </c>
    </row>
    <row r="1445" customHeight="1" spans="10:14">
      <c r="J1445" s="68"/>
      <c r="K1445" s="39" t="str">
        <f>Results!C1513</f>
        <v>O23</v>
      </c>
      <c r="L1445" s="39" t="str">
        <f>Results!B1441</f>
        <v>hsa-miR-4677-5p</v>
      </c>
      <c r="M1445" s="79" t="e">
        <f>Results!F1513</f>
        <v>#DIV/0!</v>
      </c>
      <c r="N1445" s="79" t="e">
        <f>Results!G1513</f>
        <v>#DIV/0!</v>
      </c>
    </row>
    <row r="1446" customHeight="1" spans="10:14">
      <c r="J1446" s="68"/>
      <c r="K1446" s="39" t="str">
        <f>Results!C1514</f>
        <v>O24</v>
      </c>
      <c r="L1446" s="39" t="str">
        <f>Results!B1442</f>
        <v>hsa-miR-4727-5p</v>
      </c>
      <c r="M1446" s="79" t="e">
        <f>Results!F1514</f>
        <v>#DIV/0!</v>
      </c>
      <c r="N1446" s="79" t="e">
        <f>Results!G1514</f>
        <v>#DIV/0!</v>
      </c>
    </row>
    <row r="1447" customHeight="1" spans="10:14">
      <c r="J1447" s="68"/>
      <c r="K1447" s="39" t="str">
        <f>Results!C1539</f>
        <v>A01</v>
      </c>
      <c r="L1447" s="39" t="str">
        <f>Results!B1443</f>
        <v>hsa-miR-4440</v>
      </c>
      <c r="M1447" s="79" t="e">
        <f>Results!F1539</f>
        <v>#DIV/0!</v>
      </c>
      <c r="N1447" s="79" t="e">
        <f>Results!G1539</f>
        <v>#DIV/0!</v>
      </c>
    </row>
    <row r="1448" customHeight="1" spans="10:14">
      <c r="J1448" s="68"/>
      <c r="K1448" s="39" t="str">
        <f>Results!C1540</f>
        <v>A02</v>
      </c>
      <c r="L1448" s="39" t="str">
        <f>Results!B1444</f>
        <v>hsa-miR-4524a-5p</v>
      </c>
      <c r="M1448" s="79" t="e">
        <f>Results!F1540</f>
        <v>#DIV/0!</v>
      </c>
      <c r="N1448" s="79" t="e">
        <f>Results!G1540</f>
        <v>#DIV/0!</v>
      </c>
    </row>
    <row r="1449" customHeight="1" spans="10:14">
      <c r="J1449" s="68"/>
      <c r="K1449" s="39" t="str">
        <f>Results!C1541</f>
        <v>A03</v>
      </c>
      <c r="L1449" s="39" t="str">
        <f>Results!B1445</f>
        <v>hsa-miR-4441</v>
      </c>
      <c r="M1449" s="79" t="e">
        <f>Results!F1541</f>
        <v>#DIV/0!</v>
      </c>
      <c r="N1449" s="79" t="e">
        <f>Results!G1541</f>
        <v>#DIV/0!</v>
      </c>
    </row>
    <row r="1450" customHeight="1" spans="10:14">
      <c r="J1450" s="68"/>
      <c r="K1450" s="39" t="str">
        <f>Results!C1542</f>
        <v>A04</v>
      </c>
      <c r="L1450" s="39" t="str">
        <f>Results!B1446</f>
        <v>hsa-miR-4524a-3p</v>
      </c>
      <c r="M1450" s="79" t="e">
        <f>Results!F1542</f>
        <v>#DIV/0!</v>
      </c>
      <c r="N1450" s="79" t="e">
        <f>Results!G1542</f>
        <v>#DIV/0!</v>
      </c>
    </row>
    <row r="1451" customHeight="1" spans="10:14">
      <c r="J1451" s="68"/>
      <c r="K1451" s="39" t="str">
        <f>Results!C1543</f>
        <v>A05</v>
      </c>
      <c r="L1451" s="39" t="str">
        <f>Results!B1447</f>
        <v>hsa-miR-4442</v>
      </c>
      <c r="M1451" s="79" t="e">
        <f>Results!F1543</f>
        <v>#DIV/0!</v>
      </c>
      <c r="N1451" s="79" t="e">
        <f>Results!G1543</f>
        <v>#DIV/0!</v>
      </c>
    </row>
    <row r="1452" customHeight="1" spans="10:14">
      <c r="J1452" s="68"/>
      <c r="K1452" s="39" t="str">
        <f>Results!C1544</f>
        <v>A06</v>
      </c>
      <c r="L1452" s="39" t="str">
        <f>Results!B1448</f>
        <v>hsa-miR-4525</v>
      </c>
      <c r="M1452" s="79" t="e">
        <f>Results!F1544</f>
        <v>#DIV/0!</v>
      </c>
      <c r="N1452" s="79" t="e">
        <f>Results!G1544</f>
        <v>#DIV/0!</v>
      </c>
    </row>
    <row r="1453" customHeight="1" spans="10:14">
      <c r="J1453" s="68"/>
      <c r="K1453" s="39" t="str">
        <f>Results!C1545</f>
        <v>A07</v>
      </c>
      <c r="L1453" s="39" t="str">
        <f>Results!B1449</f>
        <v>hsa-miR-4443</v>
      </c>
      <c r="M1453" s="79" t="e">
        <f>Results!F1545</f>
        <v>#DIV/0!</v>
      </c>
      <c r="N1453" s="79" t="e">
        <f>Results!G1545</f>
        <v>#DIV/0!</v>
      </c>
    </row>
    <row r="1454" customHeight="1" spans="10:14">
      <c r="J1454" s="68"/>
      <c r="K1454" s="39" t="str">
        <f>Results!C1546</f>
        <v>A08</v>
      </c>
      <c r="L1454" s="39" t="str">
        <f>Results!B1450</f>
        <v>hsa-miR-4526</v>
      </c>
      <c r="M1454" s="79" t="e">
        <f>Results!F1546</f>
        <v>#DIV/0!</v>
      </c>
      <c r="N1454" s="79" t="e">
        <f>Results!G1546</f>
        <v>#DIV/0!</v>
      </c>
    </row>
    <row r="1455" customHeight="1" spans="10:14">
      <c r="J1455" s="68"/>
      <c r="K1455" s="39" t="str">
        <f>Results!C1547</f>
        <v>A09</v>
      </c>
      <c r="L1455" s="39" t="str">
        <f>Results!B1451</f>
        <v>hsa-miR-4444</v>
      </c>
      <c r="M1455" s="79" t="e">
        <f>Results!F1547</f>
        <v>#DIV/0!</v>
      </c>
      <c r="N1455" s="79" t="e">
        <f>Results!G1547</f>
        <v>#DIV/0!</v>
      </c>
    </row>
    <row r="1456" customHeight="1" spans="10:14">
      <c r="J1456" s="68"/>
      <c r="K1456" s="39" t="str">
        <f>Results!C1548</f>
        <v>A10</v>
      </c>
      <c r="L1456" s="39" t="str">
        <f>Results!B1452</f>
        <v>hsa-miR-4527</v>
      </c>
      <c r="M1456" s="79" t="e">
        <f>Results!F1548</f>
        <v>#DIV/0!</v>
      </c>
      <c r="N1456" s="79" t="e">
        <f>Results!G1548</f>
        <v>#DIV/0!</v>
      </c>
    </row>
    <row r="1457" customHeight="1" spans="10:14">
      <c r="J1457" s="68"/>
      <c r="K1457" s="39" t="str">
        <f>Results!C1549</f>
        <v>A11</v>
      </c>
      <c r="L1457" s="39" t="str">
        <f>Results!B1453</f>
        <v>hsa-miR-4445-5p</v>
      </c>
      <c r="M1457" s="79" t="e">
        <f>Results!F1549</f>
        <v>#DIV/0!</v>
      </c>
      <c r="N1457" s="79" t="e">
        <f>Results!G1549</f>
        <v>#DIV/0!</v>
      </c>
    </row>
    <row r="1458" customHeight="1" spans="10:14">
      <c r="J1458" s="68"/>
      <c r="K1458" s="39" t="str">
        <f>Results!C1550</f>
        <v>A12</v>
      </c>
      <c r="L1458" s="39" t="str">
        <f>Results!B1454</f>
        <v>hsa-miR-4528</v>
      </c>
      <c r="M1458" s="79" t="e">
        <f>Results!F1550</f>
        <v>#DIV/0!</v>
      </c>
      <c r="N1458" s="79" t="e">
        <f>Results!G1550</f>
        <v>#DIV/0!</v>
      </c>
    </row>
    <row r="1459" customHeight="1" spans="10:14">
      <c r="J1459" s="68"/>
      <c r="K1459" s="39" t="str">
        <f>Results!C1551</f>
        <v>A13</v>
      </c>
      <c r="L1459" s="39" t="str">
        <f>Results!B1455</f>
        <v>hsa-miR-4445-3p</v>
      </c>
      <c r="M1459" s="79" t="e">
        <f>Results!F1551</f>
        <v>#DIV/0!</v>
      </c>
      <c r="N1459" s="79" t="e">
        <f>Results!G1551</f>
        <v>#DIV/0!</v>
      </c>
    </row>
    <row r="1460" customHeight="1" spans="10:14">
      <c r="J1460" s="68"/>
      <c r="K1460" s="39" t="str">
        <f>Results!C1552</f>
        <v>A14</v>
      </c>
      <c r="L1460" s="39" t="str">
        <f>Results!B1456</f>
        <v>hsa-miR-4529-5p</v>
      </c>
      <c r="M1460" s="79" t="e">
        <f>Results!F1552</f>
        <v>#DIV/0!</v>
      </c>
      <c r="N1460" s="79" t="e">
        <f>Results!G1552</f>
        <v>#DIV/0!</v>
      </c>
    </row>
    <row r="1461" customHeight="1" spans="10:14">
      <c r="J1461" s="68"/>
      <c r="K1461" s="39" t="str">
        <f>Results!C1553</f>
        <v>A15</v>
      </c>
      <c r="L1461" s="39" t="str">
        <f>Results!B1457</f>
        <v>hsa-miR-4446-3p</v>
      </c>
      <c r="M1461" s="79" t="e">
        <f>Results!F1553</f>
        <v>#DIV/0!</v>
      </c>
      <c r="N1461" s="79" t="e">
        <f>Results!G1553</f>
        <v>#DIV/0!</v>
      </c>
    </row>
    <row r="1462" customHeight="1" spans="10:14">
      <c r="J1462" s="68"/>
      <c r="K1462" s="39" t="str">
        <f>Results!C1554</f>
        <v>A16</v>
      </c>
      <c r="L1462" s="39" t="str">
        <f>Results!B1458</f>
        <v>hsa-miR-4530</v>
      </c>
      <c r="M1462" s="79" t="e">
        <f>Results!F1554</f>
        <v>#DIV/0!</v>
      </c>
      <c r="N1462" s="79" t="e">
        <f>Results!G1554</f>
        <v>#DIV/0!</v>
      </c>
    </row>
    <row r="1463" customHeight="1" spans="10:14">
      <c r="J1463" s="68"/>
      <c r="K1463" s="39" t="str">
        <f>Results!C1555</f>
        <v>A17</v>
      </c>
      <c r="L1463" s="39" t="str">
        <f>Results!B1459</f>
        <v>hsa-miR-4447</v>
      </c>
      <c r="M1463" s="79" t="e">
        <f>Results!F1555</f>
        <v>#DIV/0!</v>
      </c>
      <c r="N1463" s="79" t="e">
        <f>Results!G1555</f>
        <v>#DIV/0!</v>
      </c>
    </row>
    <row r="1464" customHeight="1" spans="10:14">
      <c r="J1464" s="68"/>
      <c r="K1464" s="39" t="str">
        <f>Results!C1556</f>
        <v>A18</v>
      </c>
      <c r="L1464" s="39" t="str">
        <f>Results!B1460</f>
        <v>hsa-miR-4531</v>
      </c>
      <c r="M1464" s="79" t="e">
        <f>Results!F1556</f>
        <v>#DIV/0!</v>
      </c>
      <c r="N1464" s="79" t="e">
        <f>Results!G1556</f>
        <v>#DIV/0!</v>
      </c>
    </row>
    <row r="1465" customHeight="1" spans="10:14">
      <c r="J1465" s="68"/>
      <c r="K1465" s="39" t="str">
        <f>Results!C1557</f>
        <v>A19</v>
      </c>
      <c r="L1465" s="39" t="str">
        <f>Results!B1461</f>
        <v>hsa-miR-4448</v>
      </c>
      <c r="M1465" s="79" t="e">
        <f>Results!F1557</f>
        <v>#DIV/0!</v>
      </c>
      <c r="N1465" s="79" t="e">
        <f>Results!G1557</f>
        <v>#DIV/0!</v>
      </c>
    </row>
    <row r="1466" customHeight="1" spans="10:14">
      <c r="J1466" s="68"/>
      <c r="K1466" s="39" t="str">
        <f>Results!C1558</f>
        <v>A20</v>
      </c>
      <c r="L1466" s="39" t="str">
        <f>Results!B1462</f>
        <v>hsa-miR-4532</v>
      </c>
      <c r="M1466" s="79" t="e">
        <f>Results!F1558</f>
        <v>#DIV/0!</v>
      </c>
      <c r="N1466" s="79" t="e">
        <f>Results!G1558</f>
        <v>#DIV/0!</v>
      </c>
    </row>
    <row r="1467" customHeight="1" spans="10:14">
      <c r="J1467" s="68"/>
      <c r="K1467" s="39" t="str">
        <f>Results!C1559</f>
        <v>A21</v>
      </c>
      <c r="L1467" s="39" t="str">
        <f>Results!B1463</f>
        <v>hsa-miR-4449</v>
      </c>
      <c r="M1467" s="79" t="e">
        <f>Results!F1559</f>
        <v>#DIV/0!</v>
      </c>
      <c r="N1467" s="79" t="e">
        <f>Results!G1559</f>
        <v>#DIV/0!</v>
      </c>
    </row>
    <row r="1468" customHeight="1" spans="10:14">
      <c r="J1468" s="68"/>
      <c r="K1468" s="39" t="str">
        <f>Results!C1560</f>
        <v>A22</v>
      </c>
      <c r="L1468" s="39" t="str">
        <f>Results!B1464</f>
        <v>hsa-miR-4533</v>
      </c>
      <c r="M1468" s="79" t="e">
        <f>Results!F1560</f>
        <v>#DIV/0!</v>
      </c>
      <c r="N1468" s="79" t="e">
        <f>Results!G1560</f>
        <v>#DIV/0!</v>
      </c>
    </row>
    <row r="1469" customHeight="1" spans="10:14">
      <c r="J1469" s="68"/>
      <c r="K1469" s="39" t="str">
        <f>Results!C1561</f>
        <v>A23</v>
      </c>
      <c r="L1469" s="39" t="str">
        <f>Results!B1465</f>
        <v>hsa-miR-548ag</v>
      </c>
      <c r="M1469" s="79" t="e">
        <f>Results!F1561</f>
        <v>#DIV/0!</v>
      </c>
      <c r="N1469" s="79" t="e">
        <f>Results!G1561</f>
        <v>#DIV/0!</v>
      </c>
    </row>
    <row r="1470" customHeight="1" spans="10:14">
      <c r="J1470" s="68"/>
      <c r="K1470" s="39" t="str">
        <f>Results!C1562</f>
        <v>A24</v>
      </c>
      <c r="L1470" s="39" t="str">
        <f>Results!B1466</f>
        <v>hsa-miR-4534</v>
      </c>
      <c r="M1470" s="79" t="e">
        <f>Results!F1562</f>
        <v>#DIV/0!</v>
      </c>
      <c r="N1470" s="79" t="e">
        <f>Results!G1562</f>
        <v>#DIV/0!</v>
      </c>
    </row>
    <row r="1471" customHeight="1" spans="10:14">
      <c r="J1471" s="68"/>
      <c r="K1471" s="39" t="str">
        <f>Results!C1563</f>
        <v>B01</v>
      </c>
      <c r="L1471" s="39" t="str">
        <f>Results!B1467</f>
        <v>hsa-miR-4677-3p</v>
      </c>
      <c r="M1471" s="79" t="e">
        <f>Results!F1563</f>
        <v>#DIV/0!</v>
      </c>
      <c r="N1471" s="79" t="e">
        <f>Results!G1563</f>
        <v>#DIV/0!</v>
      </c>
    </row>
    <row r="1472" customHeight="1" spans="10:14">
      <c r="J1472" s="68"/>
      <c r="K1472" s="39" t="str">
        <f>Results!C1564</f>
        <v>B02</v>
      </c>
      <c r="L1472" s="39" t="str">
        <f>Results!B1468</f>
        <v>hsa-miR-4727-3p</v>
      </c>
      <c r="M1472" s="79" t="e">
        <f>Results!F1564</f>
        <v>#DIV/0!</v>
      </c>
      <c r="N1472" s="79" t="e">
        <f>Results!G1564</f>
        <v>#DIV/0!</v>
      </c>
    </row>
    <row r="1473" customHeight="1" spans="10:14">
      <c r="J1473" s="68"/>
      <c r="K1473" s="39" t="str">
        <f>Results!C1565</f>
        <v>B03</v>
      </c>
      <c r="L1473" s="39" t="str">
        <f>Results!B1469</f>
        <v>hsa-miR-4678</v>
      </c>
      <c r="M1473" s="79" t="e">
        <f>Results!F1565</f>
        <v>#DIV/0!</v>
      </c>
      <c r="N1473" s="79" t="e">
        <f>Results!G1565</f>
        <v>#DIV/0!</v>
      </c>
    </row>
    <row r="1474" customHeight="1" spans="10:14">
      <c r="J1474" s="68"/>
      <c r="K1474" s="39" t="str">
        <f>Results!C1566</f>
        <v>B04</v>
      </c>
      <c r="L1474" s="39" t="str">
        <f>Results!B1470</f>
        <v>hsa-miR-4728-5p</v>
      </c>
      <c r="M1474" s="79" t="e">
        <f>Results!F1566</f>
        <v>#DIV/0!</v>
      </c>
      <c r="N1474" s="79" t="e">
        <f>Results!G1566</f>
        <v>#DIV/0!</v>
      </c>
    </row>
    <row r="1475" customHeight="1" spans="10:14">
      <c r="J1475" s="68"/>
      <c r="K1475" s="39" t="str">
        <f>Results!C1567</f>
        <v>B05</v>
      </c>
      <c r="L1475" s="39" t="str">
        <f>Results!B1471</f>
        <v>hsa-miR-4679</v>
      </c>
      <c r="M1475" s="79" t="e">
        <f>Results!F1567</f>
        <v>#DIV/0!</v>
      </c>
      <c r="N1475" s="79" t="e">
        <f>Results!G1567</f>
        <v>#DIV/0!</v>
      </c>
    </row>
    <row r="1476" customHeight="1" spans="10:14">
      <c r="J1476" s="68"/>
      <c r="K1476" s="39" t="str">
        <f>Results!C1568</f>
        <v>B06</v>
      </c>
      <c r="L1476" s="39" t="str">
        <f>Results!B1472</f>
        <v>hsa-miR-4728-3p</v>
      </c>
      <c r="M1476" s="79" t="e">
        <f>Results!F1568</f>
        <v>#DIV/0!</v>
      </c>
      <c r="N1476" s="79" t="e">
        <f>Results!G1568</f>
        <v>#DIV/0!</v>
      </c>
    </row>
    <row r="1477" customHeight="1" spans="10:14">
      <c r="J1477" s="68"/>
      <c r="K1477" s="39" t="str">
        <f>Results!C1569</f>
        <v>B07</v>
      </c>
      <c r="L1477" s="39" t="str">
        <f>Results!B1473</f>
        <v>hsa-miR-4680-5p</v>
      </c>
      <c r="M1477" s="79" t="e">
        <f>Results!F1569</f>
        <v>#DIV/0!</v>
      </c>
      <c r="N1477" s="79" t="e">
        <f>Results!G1569</f>
        <v>#DIV/0!</v>
      </c>
    </row>
    <row r="1478" customHeight="1" spans="10:14">
      <c r="J1478" s="68"/>
      <c r="K1478" s="39" t="str">
        <f>Results!C1570</f>
        <v>B08</v>
      </c>
      <c r="L1478" s="39" t="str">
        <f>Results!B1474</f>
        <v>hsa-miR-4729</v>
      </c>
      <c r="M1478" s="79" t="e">
        <f>Results!F1570</f>
        <v>#DIV/0!</v>
      </c>
      <c r="N1478" s="79" t="e">
        <f>Results!G1570</f>
        <v>#DIV/0!</v>
      </c>
    </row>
    <row r="1479" customHeight="1" spans="10:14">
      <c r="J1479" s="68"/>
      <c r="K1479" s="39" t="str">
        <f>Results!C1571</f>
        <v>B09</v>
      </c>
      <c r="L1479" s="39" t="str">
        <f>Results!B1475</f>
        <v>hsa-miR-4680-3p</v>
      </c>
      <c r="M1479" s="79" t="e">
        <f>Results!F1571</f>
        <v>#DIV/0!</v>
      </c>
      <c r="N1479" s="79" t="e">
        <f>Results!G1571</f>
        <v>#DIV/0!</v>
      </c>
    </row>
    <row r="1480" customHeight="1" spans="10:14">
      <c r="J1480" s="68"/>
      <c r="K1480" s="39" t="str">
        <f>Results!C1572</f>
        <v>B10</v>
      </c>
      <c r="L1480" s="39" t="str">
        <f>Results!B1476</f>
        <v>hsa-miR-4730</v>
      </c>
      <c r="M1480" s="79" t="e">
        <f>Results!F1572</f>
        <v>#DIV/0!</v>
      </c>
      <c r="N1480" s="79" t="e">
        <f>Results!G1572</f>
        <v>#DIV/0!</v>
      </c>
    </row>
    <row r="1481" customHeight="1" spans="10:14">
      <c r="J1481" s="68"/>
      <c r="K1481" s="39" t="str">
        <f>Results!C1573</f>
        <v>B11</v>
      </c>
      <c r="L1481" s="39" t="str">
        <f>Results!B1477</f>
        <v>hsa-miR-4681</v>
      </c>
      <c r="M1481" s="79" t="e">
        <f>Results!F1573</f>
        <v>#DIV/0!</v>
      </c>
      <c r="N1481" s="79" t="e">
        <f>Results!G1573</f>
        <v>#DIV/0!</v>
      </c>
    </row>
    <row r="1482" customHeight="1" spans="10:14">
      <c r="J1482" s="68"/>
      <c r="K1482" s="39" t="str">
        <f>Results!C1574</f>
        <v>B12</v>
      </c>
      <c r="L1482" s="39" t="str">
        <f>Results!B1478</f>
        <v>hsa-miR-4731-3p</v>
      </c>
      <c r="M1482" s="79" t="e">
        <f>Results!F1574</f>
        <v>#DIV/0!</v>
      </c>
      <c r="N1482" s="79" t="e">
        <f>Results!G1574</f>
        <v>#DIV/0!</v>
      </c>
    </row>
    <row r="1483" customHeight="1" spans="10:14">
      <c r="J1483" s="68"/>
      <c r="K1483" s="39" t="str">
        <f>Results!C1575</f>
        <v>B13</v>
      </c>
      <c r="L1483" s="39" t="str">
        <f>Results!B1479</f>
        <v>hsa-miR-4682</v>
      </c>
      <c r="M1483" s="79" t="e">
        <f>Results!F1575</f>
        <v>#DIV/0!</v>
      </c>
      <c r="N1483" s="79" t="e">
        <f>Results!G1575</f>
        <v>#DIV/0!</v>
      </c>
    </row>
    <row r="1484" customHeight="1" spans="10:14">
      <c r="J1484" s="68"/>
      <c r="K1484" s="39" t="str">
        <f>Results!C1576</f>
        <v>B14</v>
      </c>
      <c r="L1484" s="39" t="str">
        <f>Results!B1480</f>
        <v>hsa-miR-4732-5p</v>
      </c>
      <c r="M1484" s="79" t="e">
        <f>Results!F1576</f>
        <v>#DIV/0!</v>
      </c>
      <c r="N1484" s="79" t="e">
        <f>Results!G1576</f>
        <v>#DIV/0!</v>
      </c>
    </row>
    <row r="1485" customHeight="1" spans="10:14">
      <c r="J1485" s="68"/>
      <c r="K1485" s="39" t="str">
        <f>Results!C1577</f>
        <v>B15</v>
      </c>
      <c r="L1485" s="39" t="str">
        <f>Results!B1481</f>
        <v>hsa-miR-4683</v>
      </c>
      <c r="M1485" s="79" t="e">
        <f>Results!F1577</f>
        <v>#DIV/0!</v>
      </c>
      <c r="N1485" s="79" t="e">
        <f>Results!G1577</f>
        <v>#DIV/0!</v>
      </c>
    </row>
    <row r="1486" customHeight="1" spans="10:14">
      <c r="J1486" s="68"/>
      <c r="K1486" s="39" t="str">
        <f>Results!C1578</f>
        <v>B16</v>
      </c>
      <c r="L1486" s="39" t="str">
        <f>Results!B1482</f>
        <v>hsa-miR-4732-3p</v>
      </c>
      <c r="M1486" s="79" t="e">
        <f>Results!F1578</f>
        <v>#DIV/0!</v>
      </c>
      <c r="N1486" s="79" t="e">
        <f>Results!G1578</f>
        <v>#DIV/0!</v>
      </c>
    </row>
    <row r="1487" customHeight="1" spans="10:14">
      <c r="J1487" s="68"/>
      <c r="K1487" s="39" t="str">
        <f>Results!C1579</f>
        <v>B17</v>
      </c>
      <c r="L1487" s="39" t="str">
        <f>Results!B1483</f>
        <v>hsa-miR-4684-5p</v>
      </c>
      <c r="M1487" s="79" t="e">
        <f>Results!F1579</f>
        <v>#DIV/0!</v>
      </c>
      <c r="N1487" s="79" t="e">
        <f>Results!G1579</f>
        <v>#DIV/0!</v>
      </c>
    </row>
    <row r="1488" customHeight="1" spans="10:14">
      <c r="J1488" s="68"/>
      <c r="K1488" s="39" t="str">
        <f>Results!C1580</f>
        <v>B18</v>
      </c>
      <c r="L1488" s="39" t="str">
        <f>Results!B1484</f>
        <v>hsa-miR-4733-5p</v>
      </c>
      <c r="M1488" s="79" t="e">
        <f>Results!F1580</f>
        <v>#DIV/0!</v>
      </c>
      <c r="N1488" s="79" t="e">
        <f>Results!G1580</f>
        <v>#DIV/0!</v>
      </c>
    </row>
    <row r="1489" customHeight="1" spans="10:14">
      <c r="J1489" s="68"/>
      <c r="K1489" s="39" t="str">
        <f>Results!C1581</f>
        <v>B19</v>
      </c>
      <c r="L1489" s="39" t="str">
        <f>Results!B1485</f>
        <v>hsa-miR-4684-3p</v>
      </c>
      <c r="M1489" s="79" t="e">
        <f>Results!F1581</f>
        <v>#DIV/0!</v>
      </c>
      <c r="N1489" s="79" t="e">
        <f>Results!G1581</f>
        <v>#DIV/0!</v>
      </c>
    </row>
    <row r="1490" customHeight="1" spans="10:14">
      <c r="J1490" s="68"/>
      <c r="K1490" s="39" t="str">
        <f>Results!C1582</f>
        <v>B20</v>
      </c>
      <c r="L1490" s="39" t="str">
        <f>Results!B1486</f>
        <v>hsa-miR-4733-3p</v>
      </c>
      <c r="M1490" s="79" t="e">
        <f>Results!F1582</f>
        <v>#DIV/0!</v>
      </c>
      <c r="N1490" s="79" t="e">
        <f>Results!G1582</f>
        <v>#DIV/0!</v>
      </c>
    </row>
    <row r="1491" customHeight="1" spans="10:14">
      <c r="J1491" s="68"/>
      <c r="K1491" s="39" t="str">
        <f>Results!C1583</f>
        <v>B21</v>
      </c>
      <c r="L1491" s="39" t="str">
        <f>Results!B1487</f>
        <v>hsa-miR-4685-5p</v>
      </c>
      <c r="M1491" s="79" t="e">
        <f>Results!F1583</f>
        <v>#DIV/0!</v>
      </c>
      <c r="N1491" s="79" t="e">
        <f>Results!G1583</f>
        <v>#DIV/0!</v>
      </c>
    </row>
    <row r="1492" customHeight="1" spans="10:14">
      <c r="J1492" s="68"/>
      <c r="K1492" s="39" t="str">
        <f>Results!C1584</f>
        <v>B22</v>
      </c>
      <c r="L1492" s="39" t="str">
        <f>Results!B1488</f>
        <v>hsa-miR-4734</v>
      </c>
      <c r="M1492" s="79" t="e">
        <f>Results!F1584</f>
        <v>#DIV/0!</v>
      </c>
      <c r="N1492" s="79" t="e">
        <f>Results!G1584</f>
        <v>#DIV/0!</v>
      </c>
    </row>
    <row r="1493" customHeight="1" spans="10:14">
      <c r="J1493" s="68"/>
      <c r="K1493" s="39" t="str">
        <f>Results!C1585</f>
        <v>B23</v>
      </c>
      <c r="L1493" s="39" t="str">
        <f>Results!B1489</f>
        <v>hsa-miR-4685-3p</v>
      </c>
      <c r="M1493" s="79" t="e">
        <f>Results!F1585</f>
        <v>#DIV/0!</v>
      </c>
      <c r="N1493" s="79" t="e">
        <f>Results!G1585</f>
        <v>#DIV/0!</v>
      </c>
    </row>
    <row r="1494" customHeight="1" spans="10:14">
      <c r="J1494" s="68"/>
      <c r="K1494" s="39" t="str">
        <f>Results!C1586</f>
        <v>B24</v>
      </c>
      <c r="L1494" s="39" t="str">
        <f>Results!B1490</f>
        <v>hsa-miR-4735-5p</v>
      </c>
      <c r="M1494" s="79" t="e">
        <f>Results!F1586</f>
        <v>#DIV/0!</v>
      </c>
      <c r="N1494" s="79" t="e">
        <f>Results!G1586</f>
        <v>#DIV/0!</v>
      </c>
    </row>
    <row r="1495" customHeight="1" spans="10:14">
      <c r="J1495" s="68"/>
      <c r="K1495" s="39" t="str">
        <f>Results!C1587</f>
        <v>C01</v>
      </c>
      <c r="L1495" s="39" t="str">
        <f>Results!B1491</f>
        <v>hsa-miR-548ah-5p</v>
      </c>
      <c r="M1495" s="79" t="e">
        <f>Results!F1587</f>
        <v>#DIV/0!</v>
      </c>
      <c r="N1495" s="79" t="e">
        <f>Results!G1587</f>
        <v>#DIV/0!</v>
      </c>
    </row>
    <row r="1496" customHeight="1" spans="10:14">
      <c r="J1496" s="68"/>
      <c r="K1496" s="39" t="str">
        <f>Results!C1588</f>
        <v>C02</v>
      </c>
      <c r="L1496" s="39" t="str">
        <f>Results!B1492</f>
        <v>hsa-miR-378i</v>
      </c>
      <c r="M1496" s="79" t="e">
        <f>Results!F1588</f>
        <v>#DIV/0!</v>
      </c>
      <c r="N1496" s="79" t="e">
        <f>Results!G1588</f>
        <v>#DIV/0!</v>
      </c>
    </row>
    <row r="1497" customHeight="1" spans="10:14">
      <c r="J1497" s="68"/>
      <c r="K1497" s="39" t="str">
        <f>Results!C1589</f>
        <v>C03</v>
      </c>
      <c r="L1497" s="39" t="str">
        <f>Results!B1493</f>
        <v>hsa-miR-4451</v>
      </c>
      <c r="M1497" s="79" t="e">
        <f>Results!F1589</f>
        <v>#DIV/0!</v>
      </c>
      <c r="N1497" s="79" t="e">
        <f>Results!G1589</f>
        <v>#DIV/0!</v>
      </c>
    </row>
    <row r="1498" customHeight="1" spans="10:14">
      <c r="J1498" s="68"/>
      <c r="K1498" s="39" t="str">
        <f>Results!C1590</f>
        <v>C04</v>
      </c>
      <c r="L1498" s="39" t="str">
        <f>Results!B1494</f>
        <v>hsa-miR-4535</v>
      </c>
      <c r="M1498" s="79" t="e">
        <f>Results!F1590</f>
        <v>#DIV/0!</v>
      </c>
      <c r="N1498" s="79" t="e">
        <f>Results!G1590</f>
        <v>#DIV/0!</v>
      </c>
    </row>
    <row r="1499" customHeight="1" spans="10:14">
      <c r="J1499" s="68"/>
      <c r="K1499" s="39" t="str">
        <f>Results!C1591</f>
        <v>C05</v>
      </c>
      <c r="L1499" s="39" t="str">
        <f>Results!B1495</f>
        <v>hsa-miR-4453</v>
      </c>
      <c r="M1499" s="79" t="e">
        <f>Results!F1591</f>
        <v>#DIV/0!</v>
      </c>
      <c r="N1499" s="79" t="e">
        <f>Results!G1591</f>
        <v>#DIV/0!</v>
      </c>
    </row>
    <row r="1500" customHeight="1" spans="10:14">
      <c r="J1500" s="68"/>
      <c r="K1500" s="39" t="str">
        <f>Results!C1592</f>
        <v>C06</v>
      </c>
      <c r="L1500" s="39" t="str">
        <f>Results!B1496</f>
        <v>hsa-miR-548am-3p</v>
      </c>
      <c r="M1500" s="79" t="e">
        <f>Results!F1592</f>
        <v>#DIV/0!</v>
      </c>
      <c r="N1500" s="79" t="e">
        <f>Results!G1592</f>
        <v>#DIV/0!</v>
      </c>
    </row>
    <row r="1501" customHeight="1" spans="10:14">
      <c r="J1501" s="68"/>
      <c r="K1501" s="39" t="str">
        <f>Results!C1593</f>
        <v>C07</v>
      </c>
      <c r="L1501" s="39" t="str">
        <f>Results!B1497</f>
        <v>hsa-miR-4454</v>
      </c>
      <c r="M1501" s="79" t="e">
        <f>Results!F1593</f>
        <v>#DIV/0!</v>
      </c>
      <c r="N1501" s="79" t="e">
        <f>Results!G1593</f>
        <v>#DIV/0!</v>
      </c>
    </row>
    <row r="1502" customHeight="1" spans="10:14">
      <c r="J1502" s="68"/>
      <c r="K1502" s="39" t="str">
        <f>Results!C1594</f>
        <v>C08</v>
      </c>
      <c r="L1502" s="39" t="str">
        <f>Results!B1498</f>
        <v>hsa-miR-1587</v>
      </c>
      <c r="M1502" s="79" t="e">
        <f>Results!F1594</f>
        <v>#DIV/0!</v>
      </c>
      <c r="N1502" s="79" t="e">
        <f>Results!G1594</f>
        <v>#DIV/0!</v>
      </c>
    </row>
    <row r="1503" customHeight="1" spans="10:14">
      <c r="J1503" s="68"/>
      <c r="K1503" s="39" t="str">
        <f>Results!C1595</f>
        <v>C09</v>
      </c>
      <c r="L1503" s="39" t="str">
        <f>Results!B1499</f>
        <v>hsa-miR-4455</v>
      </c>
      <c r="M1503" s="79" t="e">
        <f>Results!F1595</f>
        <v>#DIV/0!</v>
      </c>
      <c r="N1503" s="79" t="e">
        <f>Results!G1595</f>
        <v>#DIV/0!</v>
      </c>
    </row>
    <row r="1504" customHeight="1" spans="10:14">
      <c r="J1504" s="68"/>
      <c r="K1504" s="39" t="str">
        <f>Results!C1596</f>
        <v>C10</v>
      </c>
      <c r="L1504" s="39" t="str">
        <f>Results!B1500</f>
        <v>hsa-miR-4536-5p</v>
      </c>
      <c r="M1504" s="79" t="e">
        <f>Results!F1596</f>
        <v>#DIV/0!</v>
      </c>
      <c r="N1504" s="79" t="e">
        <f>Results!G1596</f>
        <v>#DIV/0!</v>
      </c>
    </row>
    <row r="1505" customHeight="1" spans="10:14">
      <c r="J1505" s="68"/>
      <c r="K1505" s="39" t="str">
        <f>Results!C1597</f>
        <v>C11</v>
      </c>
      <c r="L1505" s="39" t="str">
        <f>Results!B1501</f>
        <v>hsa-miR-4456</v>
      </c>
      <c r="M1505" s="79" t="e">
        <f>Results!F1597</f>
        <v>#DIV/0!</v>
      </c>
      <c r="N1505" s="79" t="e">
        <f>Results!G1597</f>
        <v>#DIV/0!</v>
      </c>
    </row>
    <row r="1506" customHeight="1" spans="10:14">
      <c r="J1506" s="68"/>
      <c r="K1506" s="39" t="str">
        <f>Results!C1598</f>
        <v>C12</v>
      </c>
      <c r="L1506" s="39" t="str">
        <f>Results!B1502</f>
        <v>hsa-miR-548an</v>
      </c>
      <c r="M1506" s="79" t="e">
        <f>Results!F1598</f>
        <v>#DIV/0!</v>
      </c>
      <c r="N1506" s="79" t="e">
        <f>Results!G1598</f>
        <v>#DIV/0!</v>
      </c>
    </row>
    <row r="1507" customHeight="1" spans="10:14">
      <c r="J1507" s="68"/>
      <c r="K1507" s="39" t="str">
        <f>Results!C1599</f>
        <v>C13</v>
      </c>
      <c r="L1507" s="39" t="str">
        <f>Results!B1503</f>
        <v>hsa-miR-4457</v>
      </c>
      <c r="M1507" s="79" t="e">
        <f>Results!F1599</f>
        <v>#DIV/0!</v>
      </c>
      <c r="N1507" s="79" t="e">
        <f>Results!G1599</f>
        <v>#DIV/0!</v>
      </c>
    </row>
    <row r="1508" customHeight="1" spans="10:14">
      <c r="J1508" s="68"/>
      <c r="K1508" s="39" t="str">
        <f>Results!C1600</f>
        <v>C14</v>
      </c>
      <c r="L1508" s="39" t="str">
        <f>Results!B1504</f>
        <v>hsa-miR-4537</v>
      </c>
      <c r="M1508" s="79" t="e">
        <f>Results!F1600</f>
        <v>#DIV/0!</v>
      </c>
      <c r="N1508" s="79" t="e">
        <f>Results!G1600</f>
        <v>#DIV/0!</v>
      </c>
    </row>
    <row r="1509" customHeight="1" spans="10:14">
      <c r="J1509" s="68"/>
      <c r="K1509" s="39" t="str">
        <f>Results!C1601</f>
        <v>C15</v>
      </c>
      <c r="L1509" s="39" t="str">
        <f>Results!B1505</f>
        <v>hsa-miR-4458</v>
      </c>
      <c r="M1509" s="79" t="e">
        <f>Results!F1601</f>
        <v>#DIV/0!</v>
      </c>
      <c r="N1509" s="79" t="e">
        <f>Results!G1601</f>
        <v>#DIV/0!</v>
      </c>
    </row>
    <row r="1510" customHeight="1" spans="10:14">
      <c r="J1510" s="68"/>
      <c r="K1510" s="39" t="str">
        <f>Results!C1602</f>
        <v>C16</v>
      </c>
      <c r="L1510" s="39" t="str">
        <f>Results!B1506</f>
        <v>hsa-miR-4538</v>
      </c>
      <c r="M1510" s="79" t="e">
        <f>Results!F1602</f>
        <v>#DIV/0!</v>
      </c>
      <c r="N1510" s="79" t="e">
        <f>Results!G1602</f>
        <v>#DIV/0!</v>
      </c>
    </row>
    <row r="1511" customHeight="1" spans="10:14">
      <c r="J1511" s="68"/>
      <c r="K1511" s="39" t="str">
        <f>Results!C1603</f>
        <v>C17</v>
      </c>
      <c r="L1511" s="39" t="str">
        <f>Results!B1507</f>
        <v>hsa-miR-4459</v>
      </c>
      <c r="M1511" s="79" t="e">
        <f>Results!F1603</f>
        <v>#DIV/0!</v>
      </c>
      <c r="N1511" s="79" t="e">
        <f>Results!G1603</f>
        <v>#DIV/0!</v>
      </c>
    </row>
    <row r="1512" customHeight="1" spans="10:14">
      <c r="J1512" s="68"/>
      <c r="K1512" s="39" t="str">
        <f>Results!C1604</f>
        <v>C18</v>
      </c>
      <c r="L1512" s="39" t="str">
        <f>Results!B1508</f>
        <v>hsa-miR-4539</v>
      </c>
      <c r="M1512" s="79" t="e">
        <f>Results!F1604</f>
        <v>#DIV/0!</v>
      </c>
      <c r="N1512" s="79" t="e">
        <f>Results!G1604</f>
        <v>#DIV/0!</v>
      </c>
    </row>
    <row r="1513" customHeight="1" spans="10:14">
      <c r="J1513" s="68"/>
      <c r="K1513" s="39" t="str">
        <f>Results!C1605</f>
        <v>C19</v>
      </c>
      <c r="L1513" s="39" t="str">
        <f>Results!B1509</f>
        <v>hsa-miR-4460</v>
      </c>
      <c r="M1513" s="79" t="e">
        <f>Results!F1605</f>
        <v>#DIV/0!</v>
      </c>
      <c r="N1513" s="79" t="e">
        <f>Results!G1605</f>
        <v>#DIV/0!</v>
      </c>
    </row>
    <row r="1514" customHeight="1" spans="10:14">
      <c r="J1514" s="68"/>
      <c r="K1514" s="39" t="str">
        <f>Results!C1606</f>
        <v>C20</v>
      </c>
      <c r="L1514" s="39" t="str">
        <f>Results!B1510</f>
        <v>hsa-miR-4540</v>
      </c>
      <c r="M1514" s="79" t="e">
        <f>Results!F1606</f>
        <v>#DIV/0!</v>
      </c>
      <c r="N1514" s="79" t="e">
        <f>Results!G1606</f>
        <v>#DIV/0!</v>
      </c>
    </row>
    <row r="1515" customHeight="1" spans="10:14">
      <c r="J1515" s="68"/>
      <c r="K1515" s="39" t="str">
        <f>Results!C1607</f>
        <v>C21</v>
      </c>
      <c r="L1515" s="39" t="str">
        <f>Results!B1511</f>
        <v>hsa-miR-4461</v>
      </c>
      <c r="M1515" s="79" t="e">
        <f>Results!F1607</f>
        <v>#DIV/0!</v>
      </c>
      <c r="N1515" s="79" t="e">
        <f>Results!G1607</f>
        <v>#DIV/0!</v>
      </c>
    </row>
    <row r="1516" customHeight="1" spans="10:14">
      <c r="J1516" s="68"/>
      <c r="K1516" s="39" t="str">
        <f>Results!C1608</f>
        <v>C22</v>
      </c>
      <c r="L1516" s="39" t="str">
        <f>Results!B1512</f>
        <v>hsa-miR-3972</v>
      </c>
      <c r="M1516" s="79" t="e">
        <f>Results!F1608</f>
        <v>#DIV/0!</v>
      </c>
      <c r="N1516" s="79" t="e">
        <f>Results!G1608</f>
        <v>#DIV/0!</v>
      </c>
    </row>
    <row r="1517" customHeight="1" spans="10:14">
      <c r="J1517" s="68"/>
      <c r="K1517" s="39" t="str">
        <f>Results!C1609</f>
        <v>C23</v>
      </c>
      <c r="L1517" s="39" t="str">
        <f>Results!B1513</f>
        <v>hsa-miR-378h</v>
      </c>
      <c r="M1517" s="79" t="e">
        <f>Results!F1609</f>
        <v>#DIV/0!</v>
      </c>
      <c r="N1517" s="79" t="e">
        <f>Results!G1609</f>
        <v>#DIV/0!</v>
      </c>
    </row>
    <row r="1518" customHeight="1" spans="10:14">
      <c r="J1518" s="68"/>
      <c r="K1518" s="39" t="str">
        <f>Results!C1610</f>
        <v>C24</v>
      </c>
      <c r="L1518" s="39" t="str">
        <f>Results!B1514</f>
        <v>hsa-miR-3973</v>
      </c>
      <c r="M1518" s="79" t="e">
        <f>Results!F1610</f>
        <v>#DIV/0!</v>
      </c>
      <c r="N1518" s="79" t="e">
        <f>Results!G1610</f>
        <v>#DIV/0!</v>
      </c>
    </row>
    <row r="1519" customHeight="1" spans="10:14">
      <c r="J1519" s="68"/>
      <c r="K1519" s="39" t="str">
        <f>Results!C1611</f>
        <v>D01</v>
      </c>
      <c r="L1519" s="39" t="str">
        <f>Results!B1515</f>
        <v>NC</v>
      </c>
      <c r="M1519" s="79" t="e">
        <f>Results!F1611</f>
        <v>#DIV/0!</v>
      </c>
      <c r="N1519" s="79" t="e">
        <f>Results!G1611</f>
        <v>#DIV/0!</v>
      </c>
    </row>
    <row r="1520" customHeight="1" spans="10:14">
      <c r="J1520" s="68"/>
      <c r="K1520" s="39" t="str">
        <f>Results!C1612</f>
        <v>D02</v>
      </c>
      <c r="L1520" s="39" t="str">
        <f>Results!B1516</f>
        <v>NC</v>
      </c>
      <c r="M1520" s="79" t="e">
        <f>Results!F1612</f>
        <v>#DIV/0!</v>
      </c>
      <c r="N1520" s="79" t="e">
        <f>Results!G1612</f>
        <v>#DIV/0!</v>
      </c>
    </row>
    <row r="1521" customHeight="1" spans="10:14">
      <c r="J1521" s="68"/>
      <c r="K1521" s="39" t="str">
        <f>Results!C1613</f>
        <v>D03</v>
      </c>
      <c r="L1521" s="39" t="str">
        <f>Results!B1517</f>
        <v>NC</v>
      </c>
      <c r="M1521" s="79" t="e">
        <f>Results!F1613</f>
        <v>#DIV/0!</v>
      </c>
      <c r="N1521" s="79" t="e">
        <f>Results!G1613</f>
        <v>#DIV/0!</v>
      </c>
    </row>
    <row r="1522" customHeight="1" spans="10:14">
      <c r="J1522" s="68"/>
      <c r="K1522" s="39" t="str">
        <f>Results!C1614</f>
        <v>D04</v>
      </c>
      <c r="L1522" s="39" t="str">
        <f>Results!B1518</f>
        <v>NC</v>
      </c>
      <c r="M1522" s="79" t="e">
        <f>Results!F1614</f>
        <v>#DIV/0!</v>
      </c>
      <c r="N1522" s="79" t="e">
        <f>Results!G1614</f>
        <v>#DIV/0!</v>
      </c>
    </row>
    <row r="1523" customHeight="1" spans="10:14">
      <c r="J1523" s="68"/>
      <c r="K1523" s="39" t="str">
        <f>Results!C1615</f>
        <v>D05</v>
      </c>
      <c r="L1523" s="39" t="str">
        <f>Results!B1519</f>
        <v>HK1</v>
      </c>
      <c r="M1523" s="79" t="e">
        <f>Results!F1615</f>
        <v>#DIV/0!</v>
      </c>
      <c r="N1523" s="79" t="e">
        <f>Results!G1615</f>
        <v>#DIV/0!</v>
      </c>
    </row>
    <row r="1524" customHeight="1" spans="10:14">
      <c r="J1524" s="68"/>
      <c r="K1524" s="39" t="str">
        <f>Results!C1616</f>
        <v>D06</v>
      </c>
      <c r="L1524" s="39" t="str">
        <f>Results!B1520</f>
        <v>HK1</v>
      </c>
      <c r="M1524" s="79" t="e">
        <f>Results!F1616</f>
        <v>#DIV/0!</v>
      </c>
      <c r="N1524" s="79" t="e">
        <f>Results!G1616</f>
        <v>#DIV/0!</v>
      </c>
    </row>
    <row r="1525" customHeight="1" spans="10:14">
      <c r="J1525" s="68"/>
      <c r="K1525" s="39" t="str">
        <f>Results!C1617</f>
        <v>D07</v>
      </c>
      <c r="L1525" s="39" t="str">
        <f>Results!B1521</f>
        <v>HK2</v>
      </c>
      <c r="M1525" s="79" t="e">
        <f>Results!F1617</f>
        <v>#DIV/0!</v>
      </c>
      <c r="N1525" s="79" t="e">
        <f>Results!G1617</f>
        <v>#DIV/0!</v>
      </c>
    </row>
    <row r="1526" customHeight="1" spans="10:14">
      <c r="J1526" s="68"/>
      <c r="K1526" s="39" t="str">
        <f>Results!C1618</f>
        <v>D08</v>
      </c>
      <c r="L1526" s="39" t="str">
        <f>Results!B1522</f>
        <v>HK2</v>
      </c>
      <c r="M1526" s="79" t="e">
        <f>Results!F1618</f>
        <v>#DIV/0!</v>
      </c>
      <c r="N1526" s="79" t="e">
        <f>Results!G1618</f>
        <v>#DIV/0!</v>
      </c>
    </row>
    <row r="1527" customHeight="1" spans="10:14">
      <c r="J1527" s="68"/>
      <c r="K1527" s="39" t="str">
        <f>Results!C1619</f>
        <v>D09</v>
      </c>
      <c r="L1527" s="39" t="str">
        <f>Results!B1523</f>
        <v>HK3</v>
      </c>
      <c r="M1527" s="79" t="e">
        <f>Results!F1619</f>
        <v>#DIV/0!</v>
      </c>
      <c r="N1527" s="79" t="e">
        <f>Results!G1619</f>
        <v>#DIV/0!</v>
      </c>
    </row>
    <row r="1528" customHeight="1" spans="10:14">
      <c r="J1528" s="68"/>
      <c r="K1528" s="39" t="str">
        <f>Results!C1620</f>
        <v>D10</v>
      </c>
      <c r="L1528" s="39" t="str">
        <f>Results!B1524</f>
        <v>HK3</v>
      </c>
      <c r="M1528" s="79" t="e">
        <f>Results!F1620</f>
        <v>#DIV/0!</v>
      </c>
      <c r="N1528" s="79" t="e">
        <f>Results!G1620</f>
        <v>#DIV/0!</v>
      </c>
    </row>
    <row r="1529" customHeight="1" spans="10:14">
      <c r="J1529" s="68"/>
      <c r="K1529" s="39" t="str">
        <f>Results!C1621</f>
        <v>D11</v>
      </c>
      <c r="L1529" s="39" t="str">
        <f>Results!B1525</f>
        <v>HK4</v>
      </c>
      <c r="M1529" s="79" t="e">
        <f>Results!F1621</f>
        <v>#DIV/0!</v>
      </c>
      <c r="N1529" s="79" t="e">
        <f>Results!G1621</f>
        <v>#DIV/0!</v>
      </c>
    </row>
    <row r="1530" customHeight="1" spans="10:14">
      <c r="J1530" s="68"/>
      <c r="K1530" s="39" t="str">
        <f>Results!C1622</f>
        <v>D12</v>
      </c>
      <c r="L1530" s="39" t="str">
        <f>Results!B1526</f>
        <v>HK4</v>
      </c>
      <c r="M1530" s="79" t="e">
        <f>Results!F1622</f>
        <v>#DIV/0!</v>
      </c>
      <c r="N1530" s="79" t="e">
        <f>Results!G1622</f>
        <v>#DIV/0!</v>
      </c>
    </row>
    <row r="1531" customHeight="1" spans="10:14">
      <c r="J1531" s="68"/>
      <c r="K1531" s="39" t="str">
        <f>Results!C1623</f>
        <v>D13</v>
      </c>
      <c r="L1531" s="39" t="str">
        <f>Results!B1527</f>
        <v>HK5</v>
      </c>
      <c r="M1531" s="79" t="e">
        <f>Results!F1623</f>
        <v>#DIV/0!</v>
      </c>
      <c r="N1531" s="79" t="e">
        <f>Results!G1623</f>
        <v>#DIV/0!</v>
      </c>
    </row>
    <row r="1532" customHeight="1" spans="10:14">
      <c r="J1532" s="68"/>
      <c r="K1532" s="39" t="str">
        <f>Results!C1624</f>
        <v>D14</v>
      </c>
      <c r="L1532" s="39" t="str">
        <f>Results!B1528</f>
        <v>HK5</v>
      </c>
      <c r="M1532" s="79" t="e">
        <f>Results!F1624</f>
        <v>#DIV/0!</v>
      </c>
      <c r="N1532" s="79" t="e">
        <f>Results!G1624</f>
        <v>#DIV/0!</v>
      </c>
    </row>
    <row r="1533" customHeight="1" spans="10:14">
      <c r="J1533" s="68"/>
      <c r="K1533" s="39" t="str">
        <f>Results!C1625</f>
        <v>D15</v>
      </c>
      <c r="L1533" s="39" t="str">
        <f>Results!B1529</f>
        <v>HK6</v>
      </c>
      <c r="M1533" s="79" t="e">
        <f>Results!F1625</f>
        <v>#DIV/0!</v>
      </c>
      <c r="N1533" s="79" t="e">
        <f>Results!G1625</f>
        <v>#DIV/0!</v>
      </c>
    </row>
    <row r="1534" customHeight="1" spans="10:14">
      <c r="J1534" s="68"/>
      <c r="K1534" s="39" t="str">
        <f>Results!C1626</f>
        <v>D16</v>
      </c>
      <c r="L1534" s="39" t="str">
        <f>Results!B1530</f>
        <v>HK6</v>
      </c>
      <c r="M1534" s="79" t="e">
        <f>Results!F1626</f>
        <v>#DIV/0!</v>
      </c>
      <c r="N1534" s="79" t="e">
        <f>Results!G1626</f>
        <v>#DIV/0!</v>
      </c>
    </row>
    <row r="1535" customHeight="1" spans="10:14">
      <c r="J1535" s="68"/>
      <c r="K1535" s="39" t="str">
        <f>Results!C1627</f>
        <v>D17</v>
      </c>
      <c r="L1535" s="39" t="str">
        <f>Results!B1531</f>
        <v>RT</v>
      </c>
      <c r="M1535" s="79" t="e">
        <f>Results!F1627</f>
        <v>#DIV/0!</v>
      </c>
      <c r="N1535" s="79" t="e">
        <f>Results!G1627</f>
        <v>#DIV/0!</v>
      </c>
    </row>
    <row r="1536" customHeight="1" spans="10:14">
      <c r="J1536" s="68"/>
      <c r="K1536" s="39" t="str">
        <f>Results!C1628</f>
        <v>D18</v>
      </c>
      <c r="L1536" s="39" t="str">
        <f>Results!B1532</f>
        <v>RT</v>
      </c>
      <c r="M1536" s="79" t="e">
        <f>Results!F1628</f>
        <v>#DIV/0!</v>
      </c>
      <c r="N1536" s="79" t="e">
        <f>Results!G1628</f>
        <v>#DIV/0!</v>
      </c>
    </row>
    <row r="1537" customHeight="1" spans="10:14">
      <c r="J1537" s="68"/>
      <c r="K1537" s="39" t="str">
        <f>Results!C1629</f>
        <v>D19</v>
      </c>
      <c r="L1537" s="39" t="str">
        <f>Results!B1533</f>
        <v>RT</v>
      </c>
      <c r="M1537" s="79" t="e">
        <f>Results!F1629</f>
        <v>#DIV/0!</v>
      </c>
      <c r="N1537" s="79" t="e">
        <f>Results!G1629</f>
        <v>#DIV/0!</v>
      </c>
    </row>
    <row r="1538" customHeight="1" spans="10:14">
      <c r="J1538" s="68"/>
      <c r="K1538" s="39" t="str">
        <f>Results!C1630</f>
        <v>D20</v>
      </c>
      <c r="L1538" s="39" t="str">
        <f>Results!B1534</f>
        <v>RT</v>
      </c>
      <c r="M1538" s="79" t="e">
        <f>Results!F1630</f>
        <v>#DIV/0!</v>
      </c>
      <c r="N1538" s="79" t="e">
        <f>Results!G1630</f>
        <v>#DIV/0!</v>
      </c>
    </row>
    <row r="1539" customHeight="1" spans="10:14">
      <c r="J1539" s="68"/>
      <c r="K1539" s="39" t="str">
        <f>Results!C1631</f>
        <v>D21</v>
      </c>
      <c r="L1539" s="39" t="str">
        <f>Results!B1535</f>
        <v>PCR</v>
      </c>
      <c r="M1539" s="79" t="e">
        <f>Results!F1631</f>
        <v>#DIV/0!</v>
      </c>
      <c r="N1539" s="79" t="e">
        <f>Results!G1631</f>
        <v>#DIV/0!</v>
      </c>
    </row>
    <row r="1540" customHeight="1" spans="10:14">
      <c r="J1540" s="68"/>
      <c r="K1540" s="39" t="str">
        <f>Results!C1632</f>
        <v>D22</v>
      </c>
      <c r="L1540" s="39" t="str">
        <f>Results!B1536</f>
        <v>PCR</v>
      </c>
      <c r="M1540" s="79" t="e">
        <f>Results!F1632</f>
        <v>#DIV/0!</v>
      </c>
      <c r="N1540" s="79" t="e">
        <f>Results!G1632</f>
        <v>#DIV/0!</v>
      </c>
    </row>
    <row r="1541" customHeight="1" spans="10:14">
      <c r="J1541" s="68"/>
      <c r="K1541" s="39" t="str">
        <f>Results!C1633</f>
        <v>D23</v>
      </c>
      <c r="L1541" s="39" t="str">
        <f>Results!B1537</f>
        <v>PCR</v>
      </c>
      <c r="M1541" s="79" t="e">
        <f>Results!F1633</f>
        <v>#DIV/0!</v>
      </c>
      <c r="N1541" s="79" t="e">
        <f>Results!G1633</f>
        <v>#DIV/0!</v>
      </c>
    </row>
    <row r="1542" customHeight="1" spans="10:14">
      <c r="J1542" s="68"/>
      <c r="K1542" s="39" t="str">
        <f>Results!C1634</f>
        <v>D24</v>
      </c>
      <c r="L1542" s="39" t="str">
        <f>Results!B1538</f>
        <v>PCR</v>
      </c>
      <c r="M1542" s="79" t="e">
        <f>Results!F1634</f>
        <v>#DIV/0!</v>
      </c>
      <c r="N1542" s="79" t="e">
        <f>Results!G1634</f>
        <v>#DIV/0!</v>
      </c>
    </row>
    <row r="1543" customHeight="1" spans="10:14">
      <c r="J1543" s="68"/>
      <c r="K1543" s="39" t="str">
        <f>Results!C1635</f>
        <v>E01</v>
      </c>
      <c r="L1543" s="39" t="str">
        <f>Results!B1539</f>
        <v>hsa-miR-4735-3p</v>
      </c>
      <c r="M1543" s="79" t="e">
        <f>Results!F1635</f>
        <v>#DIV/0!</v>
      </c>
      <c r="N1543" s="79" t="e">
        <f>Results!G1635</f>
        <v>#DIV/0!</v>
      </c>
    </row>
    <row r="1544" customHeight="1" spans="10:14">
      <c r="J1544" s="68"/>
      <c r="K1544" s="39" t="str">
        <f>Results!C1636</f>
        <v>E02</v>
      </c>
      <c r="L1544" s="39" t="str">
        <f>Results!B1540</f>
        <v>hsa-miR-4790-3p</v>
      </c>
      <c r="M1544" s="79" t="e">
        <f>Results!F1636</f>
        <v>#DIV/0!</v>
      </c>
      <c r="N1544" s="79" t="e">
        <f>Results!G1636</f>
        <v>#DIV/0!</v>
      </c>
    </row>
    <row r="1545" customHeight="1" spans="10:14">
      <c r="J1545" s="68"/>
      <c r="K1545" s="39" t="str">
        <f>Results!C1637</f>
        <v>E03</v>
      </c>
      <c r="L1545" s="39" t="str">
        <f>Results!B1541</f>
        <v>hsa-miR-4736</v>
      </c>
      <c r="M1545" s="79" t="e">
        <f>Results!F1637</f>
        <v>#DIV/0!</v>
      </c>
      <c r="N1545" s="79" t="e">
        <f>Results!G1637</f>
        <v>#DIV/0!</v>
      </c>
    </row>
    <row r="1546" customHeight="1" spans="10:14">
      <c r="J1546" s="68"/>
      <c r="K1546" s="39" t="str">
        <f>Results!C1638</f>
        <v>E04</v>
      </c>
      <c r="L1546" s="39" t="str">
        <f>Results!B1542</f>
        <v>hsa-miR-4791</v>
      </c>
      <c r="M1546" s="79" t="e">
        <f>Results!F1638</f>
        <v>#DIV/0!</v>
      </c>
      <c r="N1546" s="79" t="e">
        <f>Results!G1638</f>
        <v>#DIV/0!</v>
      </c>
    </row>
    <row r="1547" customHeight="1" spans="10:14">
      <c r="J1547" s="68"/>
      <c r="K1547" s="39" t="str">
        <f>Results!C1639</f>
        <v>E05</v>
      </c>
      <c r="L1547" s="39" t="str">
        <f>Results!B1543</f>
        <v>hsa-miR-4737</v>
      </c>
      <c r="M1547" s="79" t="e">
        <f>Results!F1639</f>
        <v>#DIV/0!</v>
      </c>
      <c r="N1547" s="79" t="e">
        <f>Results!G1639</f>
        <v>#DIV/0!</v>
      </c>
    </row>
    <row r="1548" customHeight="1" spans="10:14">
      <c r="J1548" s="68"/>
      <c r="K1548" s="39" t="str">
        <f>Results!C1640</f>
        <v>E06</v>
      </c>
      <c r="L1548" s="39" t="str">
        <f>Results!B1544</f>
        <v>hsa-miR-4792</v>
      </c>
      <c r="M1548" s="79" t="e">
        <f>Results!F1640</f>
        <v>#DIV/0!</v>
      </c>
      <c r="N1548" s="79" t="e">
        <f>Results!G1640</f>
        <v>#DIV/0!</v>
      </c>
    </row>
    <row r="1549" customHeight="1" spans="10:14">
      <c r="J1549" s="68"/>
      <c r="K1549" s="39" t="str">
        <f>Results!C1641</f>
        <v>E07</v>
      </c>
      <c r="L1549" s="39" t="str">
        <f>Results!B1545</f>
        <v>hsa-miR-4738-5p</v>
      </c>
      <c r="M1549" s="79" t="e">
        <f>Results!F1641</f>
        <v>#DIV/0!</v>
      </c>
      <c r="N1549" s="79" t="e">
        <f>Results!G1641</f>
        <v>#DIV/0!</v>
      </c>
    </row>
    <row r="1550" customHeight="1" spans="10:14">
      <c r="J1550" s="68"/>
      <c r="K1550" s="39" t="str">
        <f>Results!C1642</f>
        <v>E08</v>
      </c>
      <c r="L1550" s="39" t="str">
        <f>Results!B1546</f>
        <v>hsa-miR-4793-5p</v>
      </c>
      <c r="M1550" s="79" t="e">
        <f>Results!F1642</f>
        <v>#DIV/0!</v>
      </c>
      <c r="N1550" s="79" t="e">
        <f>Results!G1642</f>
        <v>#DIV/0!</v>
      </c>
    </row>
    <row r="1551" customHeight="1" spans="10:14">
      <c r="J1551" s="68"/>
      <c r="K1551" s="39" t="str">
        <f>Results!C1643</f>
        <v>E09</v>
      </c>
      <c r="L1551" s="39" t="str">
        <f>Results!B1547</f>
        <v>hsa-miR-4738-3p</v>
      </c>
      <c r="M1551" s="79" t="e">
        <f>Results!F1643</f>
        <v>#DIV/0!</v>
      </c>
      <c r="N1551" s="79" t="e">
        <f>Results!G1643</f>
        <v>#DIV/0!</v>
      </c>
    </row>
    <row r="1552" customHeight="1" spans="10:14">
      <c r="J1552" s="68"/>
      <c r="K1552" s="39" t="str">
        <f>Results!C1644</f>
        <v>E10</v>
      </c>
      <c r="L1552" s="39" t="str">
        <f>Results!B1548</f>
        <v>hsa-miR-4793-3p</v>
      </c>
      <c r="M1552" s="79" t="e">
        <f>Results!F1644</f>
        <v>#DIV/0!</v>
      </c>
      <c r="N1552" s="79" t="e">
        <f>Results!G1644</f>
        <v>#DIV/0!</v>
      </c>
    </row>
    <row r="1553" customHeight="1" spans="10:14">
      <c r="J1553" s="68"/>
      <c r="K1553" s="39" t="str">
        <f>Results!C1645</f>
        <v>E11</v>
      </c>
      <c r="L1553" s="39" t="str">
        <f>Results!B1549</f>
        <v>hsa-miR-4739</v>
      </c>
      <c r="M1553" s="79" t="e">
        <f>Results!F1645</f>
        <v>#DIV/0!</v>
      </c>
      <c r="N1553" s="79" t="e">
        <f>Results!G1645</f>
        <v>#DIV/0!</v>
      </c>
    </row>
    <row r="1554" customHeight="1" spans="10:14">
      <c r="J1554" s="68"/>
      <c r="K1554" s="39" t="str">
        <f>Results!C1646</f>
        <v>E12</v>
      </c>
      <c r="L1554" s="39" t="str">
        <f>Results!B1550</f>
        <v>hsa-miR-4794</v>
      </c>
      <c r="M1554" s="79" t="e">
        <f>Results!F1646</f>
        <v>#DIV/0!</v>
      </c>
      <c r="N1554" s="79" t="e">
        <f>Results!G1646</f>
        <v>#DIV/0!</v>
      </c>
    </row>
    <row r="1555" customHeight="1" spans="10:14">
      <c r="J1555" s="68"/>
      <c r="K1555" s="39" t="str">
        <f>Results!C1647</f>
        <v>E13</v>
      </c>
      <c r="L1555" s="39" t="str">
        <f>Results!B1551</f>
        <v>hsa-miR-4740-5p</v>
      </c>
      <c r="M1555" s="79" t="e">
        <f>Results!F1647</f>
        <v>#DIV/0!</v>
      </c>
      <c r="N1555" s="79" t="e">
        <f>Results!G1647</f>
        <v>#DIV/0!</v>
      </c>
    </row>
    <row r="1556" customHeight="1" spans="10:14">
      <c r="J1556" s="68"/>
      <c r="K1556" s="39" t="str">
        <f>Results!C1648</f>
        <v>E14</v>
      </c>
      <c r="L1556" s="39" t="str">
        <f>Results!B1552</f>
        <v>hsa-miR-4795-5p</v>
      </c>
      <c r="M1556" s="79" t="e">
        <f>Results!F1648</f>
        <v>#DIV/0!</v>
      </c>
      <c r="N1556" s="79" t="e">
        <f>Results!G1648</f>
        <v>#DIV/0!</v>
      </c>
    </row>
    <row r="1557" customHeight="1" spans="10:14">
      <c r="J1557" s="68"/>
      <c r="K1557" s="39" t="str">
        <f>Results!C1649</f>
        <v>E15</v>
      </c>
      <c r="L1557" s="39" t="str">
        <f>Results!B1553</f>
        <v>hsa-miR-4740-3p</v>
      </c>
      <c r="M1557" s="79" t="e">
        <f>Results!F1649</f>
        <v>#DIV/0!</v>
      </c>
      <c r="N1557" s="79" t="e">
        <f>Results!G1649</f>
        <v>#DIV/0!</v>
      </c>
    </row>
    <row r="1558" customHeight="1" spans="10:14">
      <c r="J1558" s="68"/>
      <c r="K1558" s="39" t="str">
        <f>Results!C1650</f>
        <v>E16</v>
      </c>
      <c r="L1558" s="39" t="str">
        <f>Results!B1554</f>
        <v>hsa-miR-4795-3p</v>
      </c>
      <c r="M1558" s="79" t="e">
        <f>Results!F1650</f>
        <v>#DIV/0!</v>
      </c>
      <c r="N1558" s="79" t="e">
        <f>Results!G1650</f>
        <v>#DIV/0!</v>
      </c>
    </row>
    <row r="1559" customHeight="1" spans="10:14">
      <c r="J1559" s="68"/>
      <c r="K1559" s="39" t="str">
        <f>Results!C1651</f>
        <v>E17</v>
      </c>
      <c r="L1559" s="39" t="str">
        <f>Results!B1555</f>
        <v>hsa-miR-4741</v>
      </c>
      <c r="M1559" s="79" t="e">
        <f>Results!F1651</f>
        <v>#DIV/0!</v>
      </c>
      <c r="N1559" s="79" t="e">
        <f>Results!G1651</f>
        <v>#DIV/0!</v>
      </c>
    </row>
    <row r="1560" customHeight="1" spans="10:14">
      <c r="J1560" s="68"/>
      <c r="K1560" s="39" t="str">
        <f>Results!C1652</f>
        <v>E18</v>
      </c>
      <c r="L1560" s="39" t="str">
        <f>Results!B1556</f>
        <v>hsa-miR-4796-5p</v>
      </c>
      <c r="M1560" s="79" t="e">
        <f>Results!F1652</f>
        <v>#DIV/0!</v>
      </c>
      <c r="N1560" s="79" t="e">
        <f>Results!G1652</f>
        <v>#DIV/0!</v>
      </c>
    </row>
    <row r="1561" customHeight="1" spans="10:14">
      <c r="J1561" s="68"/>
      <c r="K1561" s="39" t="str">
        <f>Results!C1653</f>
        <v>E19</v>
      </c>
      <c r="L1561" s="39" t="str">
        <f>Results!B1557</f>
        <v>hsa-miR-4742-5p</v>
      </c>
      <c r="M1561" s="79" t="e">
        <f>Results!F1653</f>
        <v>#DIV/0!</v>
      </c>
      <c r="N1561" s="79" t="e">
        <f>Results!G1653</f>
        <v>#DIV/0!</v>
      </c>
    </row>
    <row r="1562" customHeight="1" spans="10:14">
      <c r="J1562" s="68"/>
      <c r="K1562" s="39" t="str">
        <f>Results!C1654</f>
        <v>E20</v>
      </c>
      <c r="L1562" s="39" t="str">
        <f>Results!B1558</f>
        <v>hsa-miR-4796-3p</v>
      </c>
      <c r="M1562" s="79" t="e">
        <f>Results!F1654</f>
        <v>#DIV/0!</v>
      </c>
      <c r="N1562" s="79" t="e">
        <f>Results!G1654</f>
        <v>#DIV/0!</v>
      </c>
    </row>
    <row r="1563" customHeight="1" spans="10:14">
      <c r="J1563" s="68"/>
      <c r="K1563" s="39" t="str">
        <f>Results!C1655</f>
        <v>E21</v>
      </c>
      <c r="L1563" s="39" t="str">
        <f>Results!B1559</f>
        <v>hsa-miR-4742-3p</v>
      </c>
      <c r="M1563" s="79" t="e">
        <f>Results!F1655</f>
        <v>#DIV/0!</v>
      </c>
      <c r="N1563" s="79" t="e">
        <f>Results!G1655</f>
        <v>#DIV/0!</v>
      </c>
    </row>
    <row r="1564" customHeight="1" spans="10:14">
      <c r="J1564" s="68"/>
      <c r="K1564" s="39" t="str">
        <f>Results!C1656</f>
        <v>E22</v>
      </c>
      <c r="L1564" s="39" t="str">
        <f>Results!B1560</f>
        <v>hsa-miR-4797-5p</v>
      </c>
      <c r="M1564" s="79" t="e">
        <f>Results!F1656</f>
        <v>#DIV/0!</v>
      </c>
      <c r="N1564" s="79" t="e">
        <f>Results!G1656</f>
        <v>#DIV/0!</v>
      </c>
    </row>
    <row r="1565" customHeight="1" spans="10:14">
      <c r="J1565" s="68"/>
      <c r="K1565" s="39" t="str">
        <f>Results!C1657</f>
        <v>E23</v>
      </c>
      <c r="L1565" s="39" t="str">
        <f>Results!B1561</f>
        <v>hsa-miR-4743</v>
      </c>
      <c r="M1565" s="79" t="e">
        <f>Results!F1657</f>
        <v>#DIV/0!</v>
      </c>
      <c r="N1565" s="79" t="e">
        <f>Results!G1657</f>
        <v>#DIV/0!</v>
      </c>
    </row>
    <row r="1566" customHeight="1" spans="10:14">
      <c r="J1566" s="68"/>
      <c r="K1566" s="39" t="str">
        <f>Results!C1658</f>
        <v>E24</v>
      </c>
      <c r="L1566" s="39" t="str">
        <f>Results!B1562</f>
        <v>hsa-miR-4797-3p</v>
      </c>
      <c r="M1566" s="79" t="e">
        <f>Results!F1658</f>
        <v>#DIV/0!</v>
      </c>
      <c r="N1566" s="79" t="e">
        <f>Results!G1658</f>
        <v>#DIV/0!</v>
      </c>
    </row>
    <row r="1567" customHeight="1" spans="10:14">
      <c r="J1567" s="68"/>
      <c r="K1567" s="39" t="str">
        <f>Results!C1659</f>
        <v>F01</v>
      </c>
      <c r="L1567" s="39" t="str">
        <f>Results!B1563</f>
        <v>hsa-miR-548as-5p</v>
      </c>
      <c r="M1567" s="79" t="e">
        <f>Results!F1659</f>
        <v>#DIV/0!</v>
      </c>
      <c r="N1567" s="79" t="e">
        <f>Results!G1659</f>
        <v>#DIV/0!</v>
      </c>
    </row>
    <row r="1568" customHeight="1" spans="10:14">
      <c r="J1568" s="68"/>
      <c r="K1568" s="39" t="str">
        <f>Results!C1660</f>
        <v>F02</v>
      </c>
      <c r="L1568" s="39" t="str">
        <f>Results!B1564</f>
        <v/>
      </c>
      <c r="M1568" s="79" t="e">
        <f>Results!F1660</f>
        <v>#DIV/0!</v>
      </c>
      <c r="N1568" s="79" t="e">
        <f>Results!G1660</f>
        <v>#DIV/0!</v>
      </c>
    </row>
    <row r="1569" customHeight="1" spans="10:14">
      <c r="J1569" s="68"/>
      <c r="K1569" s="39" t="str">
        <f>Results!C1661</f>
        <v>F03</v>
      </c>
      <c r="L1569" s="39" t="str">
        <f>Results!B1565</f>
        <v>hsa-miR-548as-3p</v>
      </c>
      <c r="M1569" s="79" t="e">
        <f>Results!F1661</f>
        <v>#DIV/0!</v>
      </c>
      <c r="N1569" s="79" t="e">
        <f>Results!G1661</f>
        <v>#DIV/0!</v>
      </c>
    </row>
    <row r="1570" customHeight="1" spans="10:14">
      <c r="J1570" s="68"/>
      <c r="K1570" s="39" t="str">
        <f>Results!C1662</f>
        <v>F04</v>
      </c>
      <c r="L1570" s="39" t="str">
        <f>Results!B1566</f>
        <v/>
      </c>
      <c r="M1570" s="79" t="e">
        <f>Results!F1662</f>
        <v>#DIV/0!</v>
      </c>
      <c r="N1570" s="79" t="e">
        <f>Results!G1662</f>
        <v>#DIV/0!</v>
      </c>
    </row>
    <row r="1571" customHeight="1" spans="10:14">
      <c r="J1571" s="68"/>
      <c r="K1571" s="39" t="str">
        <f>Results!C1663</f>
        <v>F05</v>
      </c>
      <c r="L1571" s="39" t="str">
        <f>Results!B1567</f>
        <v>hsa-miR-5579-5p</v>
      </c>
      <c r="M1571" s="79" t="e">
        <f>Results!F1663</f>
        <v>#DIV/0!</v>
      </c>
      <c r="N1571" s="79" t="e">
        <f>Results!G1663</f>
        <v>#DIV/0!</v>
      </c>
    </row>
    <row r="1572" customHeight="1" spans="10:14">
      <c r="J1572" s="68"/>
      <c r="K1572" s="39" t="str">
        <f>Results!C1664</f>
        <v>F06</v>
      </c>
      <c r="L1572" s="39" t="str">
        <f>Results!B1568</f>
        <v/>
      </c>
      <c r="M1572" s="79" t="e">
        <f>Results!F1664</f>
        <v>#DIV/0!</v>
      </c>
      <c r="N1572" s="79" t="e">
        <f>Results!G1664</f>
        <v>#DIV/0!</v>
      </c>
    </row>
    <row r="1573" customHeight="1" spans="10:14">
      <c r="J1573" s="68"/>
      <c r="K1573" s="39" t="str">
        <f>Results!C1665</f>
        <v>F07</v>
      </c>
      <c r="L1573" s="39" t="str">
        <f>Results!B1569</f>
        <v>hsa-miR-5579-3p</v>
      </c>
      <c r="M1573" s="79" t="e">
        <f>Results!F1665</f>
        <v>#DIV/0!</v>
      </c>
      <c r="N1573" s="79" t="e">
        <f>Results!G1665</f>
        <v>#DIV/0!</v>
      </c>
    </row>
    <row r="1574" customHeight="1" spans="10:14">
      <c r="J1574" s="68"/>
      <c r="K1574" s="39" t="str">
        <f>Results!C1666</f>
        <v>F08</v>
      </c>
      <c r="L1574" s="39" t="str">
        <f>Results!B1570</f>
        <v/>
      </c>
      <c r="M1574" s="79" t="e">
        <f>Results!F1666</f>
        <v>#DIV/0!</v>
      </c>
      <c r="N1574" s="79" t="e">
        <f>Results!G1666</f>
        <v>#DIV/0!</v>
      </c>
    </row>
    <row r="1575" customHeight="1" spans="10:14">
      <c r="J1575" s="68"/>
      <c r="K1575" s="39" t="str">
        <f>Results!C1667</f>
        <v>F09</v>
      </c>
      <c r="L1575" s="39" t="str">
        <f>Results!B1571</f>
        <v>hsa-miR-644b-5p</v>
      </c>
      <c r="M1575" s="79" t="e">
        <f>Results!F1667</f>
        <v>#DIV/0!</v>
      </c>
      <c r="N1575" s="79" t="e">
        <f>Results!G1667</f>
        <v>#DIV/0!</v>
      </c>
    </row>
    <row r="1576" customHeight="1" spans="10:14">
      <c r="J1576" s="68"/>
      <c r="K1576" s="39" t="str">
        <f>Results!C1668</f>
        <v>F10</v>
      </c>
      <c r="L1576" s="39" t="str">
        <f>Results!B1572</f>
        <v/>
      </c>
      <c r="M1576" s="79" t="e">
        <f>Results!F1668</f>
        <v>#DIV/0!</v>
      </c>
      <c r="N1576" s="79" t="e">
        <f>Results!G1668</f>
        <v>#DIV/0!</v>
      </c>
    </row>
    <row r="1577" customHeight="1" spans="10:14">
      <c r="J1577" s="68"/>
      <c r="K1577" s="39" t="str">
        <f>Results!C1669</f>
        <v>F11</v>
      </c>
      <c r="L1577" s="39" t="str">
        <f>Results!B1573</f>
        <v>hsa-miR-644b-3p</v>
      </c>
      <c r="M1577" s="79" t="e">
        <f>Results!F1669</f>
        <v>#DIV/0!</v>
      </c>
      <c r="N1577" s="79" t="e">
        <f>Results!G1669</f>
        <v>#DIV/0!</v>
      </c>
    </row>
    <row r="1578" customHeight="1" spans="10:14">
      <c r="J1578" s="68"/>
      <c r="K1578" s="39" t="str">
        <f>Results!C1670</f>
        <v>F12</v>
      </c>
      <c r="L1578" s="39" t="str">
        <f>Results!B1574</f>
        <v/>
      </c>
      <c r="M1578" s="79" t="e">
        <f>Results!F1670</f>
        <v>#DIV/0!</v>
      </c>
      <c r="N1578" s="79" t="e">
        <f>Results!G1670</f>
        <v>#DIV/0!</v>
      </c>
    </row>
    <row r="1579" customHeight="1" spans="10:14">
      <c r="J1579" s="68"/>
      <c r="K1579" s="39" t="str">
        <f>Results!C1671</f>
        <v>F13</v>
      </c>
      <c r="L1579" s="39" t="str">
        <f>Results!B1575</f>
        <v>hsa-miR-5580-5p</v>
      </c>
      <c r="M1579" s="79" t="e">
        <f>Results!F1671</f>
        <v>#DIV/0!</v>
      </c>
      <c r="N1579" s="79" t="e">
        <f>Results!G1671</f>
        <v>#DIV/0!</v>
      </c>
    </row>
    <row r="1580" customHeight="1" spans="10:14">
      <c r="J1580" s="68"/>
      <c r="K1580" s="39" t="str">
        <f>Results!C1672</f>
        <v>F14</v>
      </c>
      <c r="L1580" s="39" t="str">
        <f>Results!B1576</f>
        <v/>
      </c>
      <c r="M1580" s="79" t="e">
        <f>Results!F1672</f>
        <v>#DIV/0!</v>
      </c>
      <c r="N1580" s="79" t="e">
        <f>Results!G1672</f>
        <v>#DIV/0!</v>
      </c>
    </row>
    <row r="1581" customHeight="1" spans="10:14">
      <c r="J1581" s="68"/>
      <c r="K1581" s="39" t="str">
        <f>Results!C1673</f>
        <v>F15</v>
      </c>
      <c r="L1581" s="39" t="str">
        <f>Results!B1577</f>
        <v>hsa-miR-5580-3p</v>
      </c>
      <c r="M1581" s="79" t="e">
        <f>Results!F1673</f>
        <v>#DIV/0!</v>
      </c>
      <c r="N1581" s="79" t="e">
        <f>Results!G1673</f>
        <v>#DIV/0!</v>
      </c>
    </row>
    <row r="1582" customHeight="1" spans="10:14">
      <c r="J1582" s="68"/>
      <c r="K1582" s="39" t="str">
        <f>Results!C1674</f>
        <v>F16</v>
      </c>
      <c r="L1582" s="39" t="str">
        <f>Results!B1578</f>
        <v/>
      </c>
      <c r="M1582" s="79" t="e">
        <f>Results!F1674</f>
        <v>#DIV/0!</v>
      </c>
      <c r="N1582" s="79" t="e">
        <f>Results!G1674</f>
        <v>#DIV/0!</v>
      </c>
    </row>
    <row r="1583" customHeight="1" spans="10:14">
      <c r="J1583" s="68"/>
      <c r="K1583" s="39" t="str">
        <f>Results!C1675</f>
        <v>F17</v>
      </c>
      <c r="L1583" s="39" t="str">
        <f>Results!B1579</f>
        <v>hsa-miR-5581-5p</v>
      </c>
      <c r="M1583" s="79" t="e">
        <f>Results!F1675</f>
        <v>#DIV/0!</v>
      </c>
      <c r="N1583" s="79" t="e">
        <f>Results!G1675</f>
        <v>#DIV/0!</v>
      </c>
    </row>
    <row r="1584" customHeight="1" spans="10:14">
      <c r="J1584" s="68"/>
      <c r="K1584" s="39" t="str">
        <f>Results!C1676</f>
        <v>F18</v>
      </c>
      <c r="L1584" s="39" t="str">
        <f>Results!B1580</f>
        <v/>
      </c>
      <c r="M1584" s="79" t="e">
        <f>Results!F1676</f>
        <v>#DIV/0!</v>
      </c>
      <c r="N1584" s="79" t="e">
        <f>Results!G1676</f>
        <v>#DIV/0!</v>
      </c>
    </row>
    <row r="1585" customHeight="1" spans="10:14">
      <c r="J1585" s="68"/>
      <c r="K1585" s="39" t="str">
        <f>Results!C1677</f>
        <v>F19</v>
      </c>
      <c r="L1585" s="39" t="str">
        <f>Results!B1581</f>
        <v>hsa-miR-5581-3p</v>
      </c>
      <c r="M1585" s="79" t="e">
        <f>Results!F1677</f>
        <v>#DIV/0!</v>
      </c>
      <c r="N1585" s="79" t="e">
        <f>Results!G1677</f>
        <v>#DIV/0!</v>
      </c>
    </row>
    <row r="1586" customHeight="1" spans="10:14">
      <c r="J1586" s="68"/>
      <c r="K1586" s="39" t="str">
        <f>Results!C1678</f>
        <v>F20</v>
      </c>
      <c r="L1586" s="39" t="str">
        <f>Results!B1582</f>
        <v/>
      </c>
      <c r="M1586" s="79" t="e">
        <f>Results!F1678</f>
        <v>#DIV/0!</v>
      </c>
      <c r="N1586" s="79" t="e">
        <f>Results!G1678</f>
        <v>#DIV/0!</v>
      </c>
    </row>
    <row r="1587" customHeight="1" spans="10:14">
      <c r="J1587" s="68"/>
      <c r="K1587" s="39" t="str">
        <f>Results!C1679</f>
        <v>F21</v>
      </c>
      <c r="L1587" s="39" t="str">
        <f>Results!B1583</f>
        <v>hsa-miR-548at-5p</v>
      </c>
      <c r="M1587" s="79" t="e">
        <f>Results!F1679</f>
        <v>#DIV/0!</v>
      </c>
      <c r="N1587" s="79" t="e">
        <f>Results!G1679</f>
        <v>#DIV/0!</v>
      </c>
    </row>
    <row r="1588" customHeight="1" spans="10:14">
      <c r="J1588" s="68"/>
      <c r="K1588" s="39" t="str">
        <f>Results!C1680</f>
        <v>F22</v>
      </c>
      <c r="L1588" s="39" t="str">
        <f>Results!B1584</f>
        <v/>
      </c>
      <c r="M1588" s="79" t="e">
        <f>Results!F1680</f>
        <v>#DIV/0!</v>
      </c>
      <c r="N1588" s="79" t="e">
        <f>Results!G1680</f>
        <v>#DIV/0!</v>
      </c>
    </row>
    <row r="1589" customHeight="1" spans="10:14">
      <c r="J1589" s="68"/>
      <c r="K1589" s="39" t="str">
        <f>Results!C1681</f>
        <v>F23</v>
      </c>
      <c r="L1589" s="39" t="str">
        <f>Results!B1585</f>
        <v>hsa-miR-548at-3p</v>
      </c>
      <c r="M1589" s="79" t="e">
        <f>Results!F1681</f>
        <v>#DIV/0!</v>
      </c>
      <c r="N1589" s="79" t="e">
        <f>Results!G1681</f>
        <v>#DIV/0!</v>
      </c>
    </row>
    <row r="1590" customHeight="1" spans="10:14">
      <c r="J1590" s="68"/>
      <c r="K1590" s="39" t="str">
        <f>Results!C1682</f>
        <v>F24</v>
      </c>
      <c r="L1590" s="39" t="str">
        <f>Results!B1586</f>
        <v/>
      </c>
      <c r="M1590" s="79" t="e">
        <f>Results!F1682</f>
        <v>#DIV/0!</v>
      </c>
      <c r="N1590" s="79" t="e">
        <f>Results!G1682</f>
        <v>#DIV/0!</v>
      </c>
    </row>
    <row r="1591" customHeight="1" spans="10:14">
      <c r="J1591" s="68"/>
      <c r="K1591" s="39" t="str">
        <f>Results!C1683</f>
        <v>G01</v>
      </c>
      <c r="L1591" s="39" t="str">
        <f>Results!B1587</f>
        <v>hsa-miR-4744</v>
      </c>
      <c r="M1591" s="79" t="e">
        <f>Results!F1683</f>
        <v>#DIV/0!</v>
      </c>
      <c r="N1591" s="79" t="e">
        <f>Results!G1683</f>
        <v>#DIV/0!</v>
      </c>
    </row>
    <row r="1592" customHeight="1" spans="10:14">
      <c r="J1592" s="68"/>
      <c r="K1592" s="39" t="str">
        <f>Results!C1684</f>
        <v>G02</v>
      </c>
      <c r="L1592" s="39" t="str">
        <f>Results!B1588</f>
        <v>hsa-miR-4798-5p</v>
      </c>
      <c r="M1592" s="79" t="e">
        <f>Results!F1684</f>
        <v>#DIV/0!</v>
      </c>
      <c r="N1592" s="79" t="e">
        <f>Results!G1684</f>
        <v>#DIV/0!</v>
      </c>
    </row>
    <row r="1593" customHeight="1" spans="10:14">
      <c r="J1593" s="68"/>
      <c r="K1593" s="39" t="str">
        <f>Results!C1685</f>
        <v>G03</v>
      </c>
      <c r="L1593" s="39" t="str">
        <f>Results!B1589</f>
        <v>hsa-miR-3591-5p</v>
      </c>
      <c r="M1593" s="79" t="e">
        <f>Results!F1685</f>
        <v>#DIV/0!</v>
      </c>
      <c r="N1593" s="79" t="e">
        <f>Results!G1685</f>
        <v>#DIV/0!</v>
      </c>
    </row>
    <row r="1594" customHeight="1" spans="10:14">
      <c r="J1594" s="68"/>
      <c r="K1594" s="39" t="str">
        <f>Results!C1686</f>
        <v>G04</v>
      </c>
      <c r="L1594" s="39" t="str">
        <f>Results!B1590</f>
        <v>hsa-miR-4798-3p</v>
      </c>
      <c r="M1594" s="79" t="e">
        <f>Results!F1686</f>
        <v>#DIV/0!</v>
      </c>
      <c r="N1594" s="79" t="e">
        <f>Results!G1686</f>
        <v>#DIV/0!</v>
      </c>
    </row>
    <row r="1595" customHeight="1" spans="10:14">
      <c r="J1595" s="68"/>
      <c r="K1595" s="39" t="str">
        <f>Results!C1687</f>
        <v>G05</v>
      </c>
      <c r="L1595" s="39" t="str">
        <f>Results!B1591</f>
        <v>hsa-miR-3591-3p</v>
      </c>
      <c r="M1595" s="79" t="e">
        <f>Results!F1687</f>
        <v>#DIV/0!</v>
      </c>
      <c r="N1595" s="79" t="e">
        <f>Results!G1687</f>
        <v>#DIV/0!</v>
      </c>
    </row>
    <row r="1596" customHeight="1" spans="10:14">
      <c r="J1596" s="68"/>
      <c r="K1596" s="39" t="str">
        <f>Results!C1688</f>
        <v>G06</v>
      </c>
      <c r="L1596" s="39" t="str">
        <f>Results!B1592</f>
        <v>hsa-miR-4799-5p</v>
      </c>
      <c r="M1596" s="79" t="e">
        <f>Results!F1688</f>
        <v>#DIV/0!</v>
      </c>
      <c r="N1596" s="79" t="e">
        <f>Results!G1688</f>
        <v>#DIV/0!</v>
      </c>
    </row>
    <row r="1597" customHeight="1" spans="10:14">
      <c r="J1597" s="68"/>
      <c r="K1597" s="39" t="str">
        <f>Results!C1689</f>
        <v>G07</v>
      </c>
      <c r="L1597" s="39" t="str">
        <f>Results!B1593</f>
        <v>hsa-miR-4745-5p</v>
      </c>
      <c r="M1597" s="79" t="e">
        <f>Results!F1689</f>
        <v>#DIV/0!</v>
      </c>
      <c r="N1597" s="79" t="e">
        <f>Results!G1689</f>
        <v>#DIV/0!</v>
      </c>
    </row>
    <row r="1598" customHeight="1" spans="10:14">
      <c r="J1598" s="68"/>
      <c r="K1598" s="39" t="str">
        <f>Results!C1690</f>
        <v>G08</v>
      </c>
      <c r="L1598" s="39" t="str">
        <f>Results!B1594</f>
        <v>hsa-miR-4799-3p</v>
      </c>
      <c r="M1598" s="79" t="e">
        <f>Results!F1690</f>
        <v>#DIV/0!</v>
      </c>
      <c r="N1598" s="79" t="e">
        <f>Results!G1690</f>
        <v>#DIV/0!</v>
      </c>
    </row>
    <row r="1599" customHeight="1" spans="10:14">
      <c r="J1599" s="68"/>
      <c r="K1599" s="39" t="str">
        <f>Results!C1691</f>
        <v>G09</v>
      </c>
      <c r="L1599" s="39" t="str">
        <f>Results!B1595</f>
        <v>hsa-miR-4745-3p</v>
      </c>
      <c r="M1599" s="79" t="e">
        <f>Results!F1691</f>
        <v>#DIV/0!</v>
      </c>
      <c r="N1599" s="79" t="e">
        <f>Results!G1691</f>
        <v>#DIV/0!</v>
      </c>
    </row>
    <row r="1600" customHeight="1" spans="10:14">
      <c r="J1600" s="68"/>
      <c r="K1600" s="39" t="str">
        <f>Results!C1692</f>
        <v>G10</v>
      </c>
      <c r="L1600" s="39" t="str">
        <f>Results!B1596</f>
        <v>hsa-miR-3688-5p</v>
      </c>
      <c r="M1600" s="79" t="e">
        <f>Results!F1692</f>
        <v>#DIV/0!</v>
      </c>
      <c r="N1600" s="79" t="e">
        <f>Results!G1692</f>
        <v>#DIV/0!</v>
      </c>
    </row>
    <row r="1601" customHeight="1" spans="10:14">
      <c r="J1601" s="68"/>
      <c r="K1601" s="39" t="str">
        <f>Results!C1693</f>
        <v>G11</v>
      </c>
      <c r="L1601" s="39" t="str">
        <f>Results!B1597</f>
        <v>hsa-miR-4746-5p</v>
      </c>
      <c r="M1601" s="79" t="e">
        <f>Results!F1693</f>
        <v>#DIV/0!</v>
      </c>
      <c r="N1601" s="79" t="e">
        <f>Results!G1693</f>
        <v>#DIV/0!</v>
      </c>
    </row>
    <row r="1602" customHeight="1" spans="10:14">
      <c r="J1602" s="68"/>
      <c r="K1602" s="39" t="str">
        <f>Results!C1694</f>
        <v>G12</v>
      </c>
      <c r="L1602" s="39" t="str">
        <f>Results!B1598</f>
        <v>hsa-miR-4800-5p</v>
      </c>
      <c r="M1602" s="79" t="e">
        <f>Results!F1694</f>
        <v>#DIV/0!</v>
      </c>
      <c r="N1602" s="79" t="e">
        <f>Results!G1694</f>
        <v>#DIV/0!</v>
      </c>
    </row>
    <row r="1603" customHeight="1" spans="10:14">
      <c r="J1603" s="68"/>
      <c r="K1603" s="39" t="str">
        <f>Results!C1695</f>
        <v>G13</v>
      </c>
      <c r="L1603" s="39" t="str">
        <f>Results!B1599</f>
        <v>hsa-miR-4746-3p</v>
      </c>
      <c r="M1603" s="79" t="e">
        <f>Results!F1695</f>
        <v>#DIV/0!</v>
      </c>
      <c r="N1603" s="79" t="e">
        <f>Results!G1695</f>
        <v>#DIV/0!</v>
      </c>
    </row>
    <row r="1604" customHeight="1" spans="10:14">
      <c r="J1604" s="68"/>
      <c r="K1604" s="39" t="str">
        <f>Results!C1696</f>
        <v>G14</v>
      </c>
      <c r="L1604" s="39" t="str">
        <f>Results!B1600</f>
        <v>hsa-miR-4800-3p</v>
      </c>
      <c r="M1604" s="79" t="e">
        <f>Results!F1696</f>
        <v>#DIV/0!</v>
      </c>
      <c r="N1604" s="79" t="e">
        <f>Results!G1696</f>
        <v>#DIV/0!</v>
      </c>
    </row>
    <row r="1605" customHeight="1" spans="10:14">
      <c r="J1605" s="68"/>
      <c r="K1605" s="39" t="str">
        <f>Results!C1697</f>
        <v>G15</v>
      </c>
      <c r="L1605" s="39" t="str">
        <f>Results!B1601</f>
        <v>hsa-miR-4747-5p</v>
      </c>
      <c r="M1605" s="79" t="e">
        <f>Results!F1697</f>
        <v>#DIV/0!</v>
      </c>
      <c r="N1605" s="79" t="e">
        <f>Results!G1697</f>
        <v>#DIV/0!</v>
      </c>
    </row>
    <row r="1606" customHeight="1" spans="10:14">
      <c r="J1606" s="68"/>
      <c r="K1606" s="39" t="str">
        <f>Results!C1698</f>
        <v>G16</v>
      </c>
      <c r="L1606" s="39" t="str">
        <f>Results!B1602</f>
        <v>hsa-miR-4801</v>
      </c>
      <c r="M1606" s="79" t="e">
        <f>Results!F1698</f>
        <v>#DIV/0!</v>
      </c>
      <c r="N1606" s="79" t="e">
        <f>Results!G1698</f>
        <v>#DIV/0!</v>
      </c>
    </row>
    <row r="1607" customHeight="1" spans="10:14">
      <c r="J1607" s="68"/>
      <c r="K1607" s="39" t="str">
        <f>Results!C1699</f>
        <v>G17</v>
      </c>
      <c r="L1607" s="39" t="str">
        <f>Results!B1603</f>
        <v>hsa-miR-4747-3p</v>
      </c>
      <c r="M1607" s="79" t="e">
        <f>Results!F1699</f>
        <v>#DIV/0!</v>
      </c>
      <c r="N1607" s="79" t="e">
        <f>Results!G1699</f>
        <v>#DIV/0!</v>
      </c>
    </row>
    <row r="1608" customHeight="1" spans="10:14">
      <c r="J1608" s="68"/>
      <c r="K1608" s="39" t="str">
        <f>Results!C1700</f>
        <v>G18</v>
      </c>
      <c r="L1608" s="39" t="str">
        <f>Results!B1604</f>
        <v>hsa-miR-4802-5p</v>
      </c>
      <c r="M1608" s="79" t="e">
        <f>Results!F1700</f>
        <v>#DIV/0!</v>
      </c>
      <c r="N1608" s="79" t="e">
        <f>Results!G1700</f>
        <v>#DIV/0!</v>
      </c>
    </row>
    <row r="1609" customHeight="1" spans="10:14">
      <c r="J1609" s="68"/>
      <c r="K1609" s="39" t="str">
        <f>Results!C1701</f>
        <v>G19</v>
      </c>
      <c r="L1609" s="39" t="str">
        <f>Results!B1605</f>
        <v>hsa-miR-4748</v>
      </c>
      <c r="M1609" s="79" t="e">
        <f>Results!F1701</f>
        <v>#DIV/0!</v>
      </c>
      <c r="N1609" s="79" t="e">
        <f>Results!G1701</f>
        <v>#DIV/0!</v>
      </c>
    </row>
    <row r="1610" customHeight="1" spans="10:14">
      <c r="J1610" s="68"/>
      <c r="K1610" s="39" t="str">
        <f>Results!C1702</f>
        <v>G20</v>
      </c>
      <c r="L1610" s="39" t="str">
        <f>Results!B1606</f>
        <v>hsa-miR-4802-3p</v>
      </c>
      <c r="M1610" s="79" t="e">
        <f>Results!F1702</f>
        <v>#DIV/0!</v>
      </c>
      <c r="N1610" s="79" t="e">
        <f>Results!G1702</f>
        <v>#DIV/0!</v>
      </c>
    </row>
    <row r="1611" customHeight="1" spans="10:14">
      <c r="J1611" s="68"/>
      <c r="K1611" s="39" t="str">
        <f>Results!C1703</f>
        <v>G21</v>
      </c>
      <c r="L1611" s="39" t="str">
        <f>Results!B1607</f>
        <v>hsa-miR-4749-5p</v>
      </c>
      <c r="M1611" s="79" t="e">
        <f>Results!F1703</f>
        <v>#DIV/0!</v>
      </c>
      <c r="N1611" s="79" t="e">
        <f>Results!G1703</f>
        <v>#DIV/0!</v>
      </c>
    </row>
    <row r="1612" customHeight="1" spans="10:14">
      <c r="J1612" s="68"/>
      <c r="K1612" s="39" t="str">
        <f>Results!C1704</f>
        <v>G22</v>
      </c>
      <c r="L1612" s="39" t="str">
        <f>Results!B1608</f>
        <v>hsa-miR-4803</v>
      </c>
      <c r="M1612" s="79" t="e">
        <f>Results!F1704</f>
        <v>#DIV/0!</v>
      </c>
      <c r="N1612" s="79" t="e">
        <f>Results!G1704</f>
        <v>#DIV/0!</v>
      </c>
    </row>
    <row r="1613" customHeight="1" spans="10:14">
      <c r="J1613" s="68"/>
      <c r="K1613" s="39" t="str">
        <f>Results!C1705</f>
        <v>G23</v>
      </c>
      <c r="L1613" s="39" t="str">
        <f>Results!B1609</f>
        <v>hsa-miR-4749-3p</v>
      </c>
      <c r="M1613" s="79" t="e">
        <f>Results!F1705</f>
        <v>#DIV/0!</v>
      </c>
      <c r="N1613" s="79" t="e">
        <f>Results!G1705</f>
        <v>#DIV/0!</v>
      </c>
    </row>
    <row r="1614" customHeight="1" spans="10:14">
      <c r="J1614" s="68"/>
      <c r="K1614" s="39" t="str">
        <f>Results!C1706</f>
        <v>G24</v>
      </c>
      <c r="L1614" s="39" t="str">
        <f>Results!B1610</f>
        <v>hsa-miR-4804-5p</v>
      </c>
      <c r="M1614" s="79" t="e">
        <f>Results!F1706</f>
        <v>#DIV/0!</v>
      </c>
      <c r="N1614" s="79" t="e">
        <f>Results!G1706</f>
        <v>#DIV/0!</v>
      </c>
    </row>
    <row r="1615" customHeight="1" spans="10:14">
      <c r="J1615" s="68"/>
      <c r="K1615" s="39" t="str">
        <f>Results!C1707</f>
        <v>H01</v>
      </c>
      <c r="L1615" s="39" t="str">
        <f>Results!B1611</f>
        <v>hsa-miR-5582-5p</v>
      </c>
      <c r="M1615" s="79" t="e">
        <f>Results!F1707</f>
        <v>#DIV/0!</v>
      </c>
      <c r="N1615" s="79" t="e">
        <f>Results!G1707</f>
        <v>#DIV/0!</v>
      </c>
    </row>
    <row r="1616" customHeight="1" spans="10:14">
      <c r="J1616" s="68"/>
      <c r="K1616" s="39" t="str">
        <f>Results!C1708</f>
        <v>H02</v>
      </c>
      <c r="L1616" s="39" t="str">
        <f>Results!B1612</f>
        <v/>
      </c>
      <c r="M1616" s="79" t="e">
        <f>Results!F1708</f>
        <v>#DIV/0!</v>
      </c>
      <c r="N1616" s="79" t="e">
        <f>Results!G1708</f>
        <v>#DIV/0!</v>
      </c>
    </row>
    <row r="1617" customHeight="1" spans="10:14">
      <c r="J1617" s="68"/>
      <c r="K1617" s="39" t="str">
        <f>Results!C1709</f>
        <v>H03</v>
      </c>
      <c r="L1617" s="39" t="str">
        <f>Results!B1613</f>
        <v>hsa-miR-5583-5p</v>
      </c>
      <c r="M1617" s="79" t="e">
        <f>Results!F1709</f>
        <v>#DIV/0!</v>
      </c>
      <c r="N1617" s="79" t="e">
        <f>Results!G1709</f>
        <v>#DIV/0!</v>
      </c>
    </row>
    <row r="1618" customHeight="1" spans="10:14">
      <c r="J1618" s="68"/>
      <c r="K1618" s="39" t="str">
        <f>Results!C1710</f>
        <v>H04</v>
      </c>
      <c r="L1618" s="39" t="str">
        <f>Results!B1614</f>
        <v/>
      </c>
      <c r="M1618" s="79" t="e">
        <f>Results!F1710</f>
        <v>#DIV/0!</v>
      </c>
      <c r="N1618" s="79" t="e">
        <f>Results!G1710</f>
        <v>#DIV/0!</v>
      </c>
    </row>
    <row r="1619" customHeight="1" spans="10:14">
      <c r="J1619" s="68"/>
      <c r="K1619" s="39" t="str">
        <f>Results!C1711</f>
        <v>H05</v>
      </c>
      <c r="L1619" s="39" t="str">
        <f>Results!B1615</f>
        <v>hsa-miR-5583-3p</v>
      </c>
      <c r="M1619" s="79" t="e">
        <f>Results!F1711</f>
        <v>#DIV/0!</v>
      </c>
      <c r="N1619" s="79" t="e">
        <f>Results!G1711</f>
        <v>#DIV/0!</v>
      </c>
    </row>
    <row r="1620" customHeight="1" spans="10:14">
      <c r="J1620" s="68"/>
      <c r="K1620" s="39" t="str">
        <f>Results!C1712</f>
        <v>H06</v>
      </c>
      <c r="L1620" s="39" t="str">
        <f>Results!B1616</f>
        <v/>
      </c>
      <c r="M1620" s="79" t="e">
        <f>Results!F1712</f>
        <v>#DIV/0!</v>
      </c>
      <c r="N1620" s="79" t="e">
        <f>Results!G1712</f>
        <v>#DIV/0!</v>
      </c>
    </row>
    <row r="1621" customHeight="1" spans="10:14">
      <c r="J1621" s="68"/>
      <c r="K1621" s="39" t="str">
        <f>Results!C1713</f>
        <v>H07</v>
      </c>
      <c r="L1621" s="39" t="str">
        <f>Results!B1617</f>
        <v>hsa-miR-5584-5p</v>
      </c>
      <c r="M1621" s="79" t="e">
        <f>Results!F1713</f>
        <v>#DIV/0!</v>
      </c>
      <c r="N1621" s="79" t="e">
        <f>Results!G1713</f>
        <v>#DIV/0!</v>
      </c>
    </row>
    <row r="1622" customHeight="1" spans="10:14">
      <c r="J1622" s="68"/>
      <c r="K1622" s="39" t="str">
        <f>Results!C1714</f>
        <v>H08</v>
      </c>
      <c r="L1622" s="39" t="str">
        <f>Results!B1618</f>
        <v/>
      </c>
      <c r="M1622" s="79" t="e">
        <f>Results!F1714</f>
        <v>#DIV/0!</v>
      </c>
      <c r="N1622" s="79" t="e">
        <f>Results!G1714</f>
        <v>#DIV/0!</v>
      </c>
    </row>
    <row r="1623" customHeight="1" spans="10:14">
      <c r="J1623" s="68"/>
      <c r="K1623" s="39" t="str">
        <f>Results!C1715</f>
        <v>H09</v>
      </c>
      <c r="L1623" s="39" t="str">
        <f>Results!B1619</f>
        <v>hsa-miR-5584-3p</v>
      </c>
      <c r="M1623" s="79" t="e">
        <f>Results!F1715</f>
        <v>#DIV/0!</v>
      </c>
      <c r="N1623" s="79" t="e">
        <f>Results!G1715</f>
        <v>#DIV/0!</v>
      </c>
    </row>
    <row r="1624" customHeight="1" spans="10:14">
      <c r="J1624" s="68"/>
      <c r="K1624" s="39" t="str">
        <f>Results!C1716</f>
        <v>H10</v>
      </c>
      <c r="L1624" s="39" t="str">
        <f>Results!B1620</f>
        <v/>
      </c>
      <c r="M1624" s="79" t="e">
        <f>Results!F1716</f>
        <v>#DIV/0!</v>
      </c>
      <c r="N1624" s="79" t="e">
        <f>Results!G1716</f>
        <v>#DIV/0!</v>
      </c>
    </row>
    <row r="1625" customHeight="1" spans="10:14">
      <c r="J1625" s="68"/>
      <c r="K1625" s="39" t="str">
        <f>Results!C1717</f>
        <v>H11</v>
      </c>
      <c r="L1625" s="39" t="str">
        <f>Results!B1621</f>
        <v>hsa-miR-5585-5p</v>
      </c>
      <c r="M1625" s="79" t="e">
        <f>Results!F1717</f>
        <v>#DIV/0!</v>
      </c>
      <c r="N1625" s="79" t="e">
        <f>Results!G1717</f>
        <v>#DIV/0!</v>
      </c>
    </row>
    <row r="1626" customHeight="1" spans="10:14">
      <c r="J1626" s="68"/>
      <c r="K1626" s="39" t="str">
        <f>Results!C1718</f>
        <v>H12</v>
      </c>
      <c r="L1626" s="39" t="str">
        <f>Results!B1622</f>
        <v/>
      </c>
      <c r="M1626" s="79" t="e">
        <f>Results!F1718</f>
        <v>#DIV/0!</v>
      </c>
      <c r="N1626" s="79" t="e">
        <f>Results!G1718</f>
        <v>#DIV/0!</v>
      </c>
    </row>
    <row r="1627" customHeight="1" spans="10:14">
      <c r="J1627" s="68"/>
      <c r="K1627" s="39" t="str">
        <f>Results!C1719</f>
        <v>H13</v>
      </c>
      <c r="L1627" s="39" t="str">
        <f>Results!B1623</f>
        <v>hsa-miR-5585-3p</v>
      </c>
      <c r="M1627" s="79" t="e">
        <f>Results!F1719</f>
        <v>#DIV/0!</v>
      </c>
      <c r="N1627" s="79" t="e">
        <f>Results!G1719</f>
        <v>#DIV/0!</v>
      </c>
    </row>
    <row r="1628" customHeight="1" spans="10:14">
      <c r="J1628" s="68"/>
      <c r="K1628" s="39" t="str">
        <f>Results!C1720</f>
        <v>H14</v>
      </c>
      <c r="L1628" s="39" t="str">
        <f>Results!B1624</f>
        <v/>
      </c>
      <c r="M1628" s="79" t="e">
        <f>Results!F1720</f>
        <v>#DIV/0!</v>
      </c>
      <c r="N1628" s="79" t="e">
        <f>Results!G1720</f>
        <v>#DIV/0!</v>
      </c>
    </row>
    <row r="1629" customHeight="1" spans="10:14">
      <c r="J1629" s="68"/>
      <c r="K1629" s="39" t="str">
        <f>Results!C1721</f>
        <v>H15</v>
      </c>
      <c r="L1629" s="39" t="str">
        <f>Results!B1625</f>
        <v>hsa-miR-5586-5p</v>
      </c>
      <c r="M1629" s="79" t="e">
        <f>Results!F1721</f>
        <v>#DIV/0!</v>
      </c>
      <c r="N1629" s="79" t="e">
        <f>Results!G1721</f>
        <v>#DIV/0!</v>
      </c>
    </row>
    <row r="1630" customHeight="1" spans="10:14">
      <c r="J1630" s="68"/>
      <c r="K1630" s="39" t="str">
        <f>Results!C1722</f>
        <v>H16</v>
      </c>
      <c r="L1630" s="39" t="str">
        <f>Results!B1626</f>
        <v/>
      </c>
      <c r="M1630" s="79" t="e">
        <f>Results!F1722</f>
        <v>#DIV/0!</v>
      </c>
      <c r="N1630" s="79" t="e">
        <f>Results!G1722</f>
        <v>#DIV/0!</v>
      </c>
    </row>
    <row r="1631" customHeight="1" spans="10:14">
      <c r="J1631" s="68"/>
      <c r="K1631" s="39" t="str">
        <f>Results!C1723</f>
        <v>H17</v>
      </c>
      <c r="L1631" s="39" t="str">
        <f>Results!B1627</f>
        <v>hsa-miR-5586-3p</v>
      </c>
      <c r="M1631" s="79" t="e">
        <f>Results!F1723</f>
        <v>#DIV/0!</v>
      </c>
      <c r="N1631" s="79" t="e">
        <f>Results!G1723</f>
        <v>#DIV/0!</v>
      </c>
    </row>
    <row r="1632" customHeight="1" spans="10:14">
      <c r="J1632" s="68"/>
      <c r="K1632" s="39" t="str">
        <f>Results!C1724</f>
        <v>H18</v>
      </c>
      <c r="L1632" s="39" t="str">
        <f>Results!B1628</f>
        <v/>
      </c>
      <c r="M1632" s="79" t="e">
        <f>Results!F1724</f>
        <v>#DIV/0!</v>
      </c>
      <c r="N1632" s="79" t="e">
        <f>Results!G1724</f>
        <v>#DIV/0!</v>
      </c>
    </row>
    <row r="1633" customHeight="1" spans="10:14">
      <c r="J1633" s="68"/>
      <c r="K1633" s="39" t="str">
        <f>Results!C1725</f>
        <v>H19</v>
      </c>
      <c r="L1633" s="39" t="str">
        <f>Results!B1629</f>
        <v>hsa-miR-5587-5p</v>
      </c>
      <c r="M1633" s="79" t="e">
        <f>Results!F1725</f>
        <v>#DIV/0!</v>
      </c>
      <c r="N1633" s="79" t="e">
        <f>Results!G1725</f>
        <v>#DIV/0!</v>
      </c>
    </row>
    <row r="1634" customHeight="1" spans="10:14">
      <c r="J1634" s="68"/>
      <c r="K1634" s="39" t="str">
        <f>Results!C1726</f>
        <v>H20</v>
      </c>
      <c r="L1634" s="39" t="str">
        <f>Results!B1630</f>
        <v/>
      </c>
      <c r="M1634" s="79" t="e">
        <f>Results!F1726</f>
        <v>#DIV/0!</v>
      </c>
      <c r="N1634" s="79" t="e">
        <f>Results!G1726</f>
        <v>#DIV/0!</v>
      </c>
    </row>
    <row r="1635" customHeight="1" spans="10:14">
      <c r="J1635" s="68"/>
      <c r="K1635" s="39" t="str">
        <f>Results!C1727</f>
        <v>H21</v>
      </c>
      <c r="L1635" s="39" t="str">
        <f>Results!B1631</f>
        <v>hsa-miR-5587-3p</v>
      </c>
      <c r="M1635" s="79" t="e">
        <f>Results!F1727</f>
        <v>#DIV/0!</v>
      </c>
      <c r="N1635" s="79" t="e">
        <f>Results!G1727</f>
        <v>#DIV/0!</v>
      </c>
    </row>
    <row r="1636" customHeight="1" spans="10:14">
      <c r="J1636" s="68"/>
      <c r="K1636" s="39" t="str">
        <f>Results!C1728</f>
        <v>H22</v>
      </c>
      <c r="L1636" s="39" t="str">
        <f>Results!B1632</f>
        <v/>
      </c>
      <c r="M1636" s="79" t="e">
        <f>Results!F1728</f>
        <v>#DIV/0!</v>
      </c>
      <c r="N1636" s="79" t="e">
        <f>Results!G1728</f>
        <v>#DIV/0!</v>
      </c>
    </row>
    <row r="1637" customHeight="1" spans="10:14">
      <c r="J1637" s="68"/>
      <c r="K1637" s="39" t="str">
        <f>Results!C1729</f>
        <v>H23</v>
      </c>
      <c r="L1637" s="39" t="str">
        <f>Results!B1633</f>
        <v>hsa-miR-548au-5p</v>
      </c>
      <c r="M1637" s="79" t="e">
        <f>Results!F1729</f>
        <v>#DIV/0!</v>
      </c>
      <c r="N1637" s="79" t="e">
        <f>Results!G1729</f>
        <v>#DIV/0!</v>
      </c>
    </row>
    <row r="1638" customHeight="1" spans="10:14">
      <c r="J1638" s="68"/>
      <c r="K1638" s="39" t="str">
        <f>Results!C1730</f>
        <v>H24</v>
      </c>
      <c r="L1638" s="39" t="str">
        <f>Results!B1634</f>
        <v/>
      </c>
      <c r="M1638" s="79" t="e">
        <f>Results!F1730</f>
        <v>#DIV/0!</v>
      </c>
      <c r="N1638" s="79" t="e">
        <f>Results!G1730</f>
        <v>#DIV/0!</v>
      </c>
    </row>
    <row r="1639" customHeight="1" spans="10:14">
      <c r="J1639" s="68"/>
      <c r="K1639" s="39" t="str">
        <f>Results!C1731</f>
        <v>I01</v>
      </c>
      <c r="L1639" s="39" t="str">
        <f>Results!B1635</f>
        <v>hsa-miR-4751</v>
      </c>
      <c r="M1639" s="79" t="e">
        <f>Results!F1731</f>
        <v>#DIV/0!</v>
      </c>
      <c r="N1639" s="79" t="e">
        <f>Results!G1731</f>
        <v>#DIV/0!</v>
      </c>
    </row>
    <row r="1640" customHeight="1" spans="10:14">
      <c r="J1640" s="68"/>
      <c r="K1640" s="39" t="str">
        <f>Results!C1732</f>
        <v>I02</v>
      </c>
      <c r="L1640" s="39" t="str">
        <f>Results!B1636</f>
        <v>hsa-miR-4804-3p</v>
      </c>
      <c r="M1640" s="79" t="e">
        <f>Results!F1732</f>
        <v>#DIV/0!</v>
      </c>
      <c r="N1640" s="79" t="e">
        <f>Results!G1732</f>
        <v>#DIV/0!</v>
      </c>
    </row>
    <row r="1641" customHeight="1" spans="10:14">
      <c r="J1641" s="68"/>
      <c r="K1641" s="39" t="str">
        <f>Results!C1733</f>
        <v>I03</v>
      </c>
      <c r="L1641" s="39" t="str">
        <f>Results!B1637</f>
        <v>hsa-miR-4752</v>
      </c>
      <c r="M1641" s="79" t="e">
        <f>Results!F1733</f>
        <v>#DIV/0!</v>
      </c>
      <c r="N1641" s="79" t="e">
        <f>Results!G1733</f>
        <v>#DIV/0!</v>
      </c>
    </row>
    <row r="1642" customHeight="1" spans="10:14">
      <c r="J1642" s="68"/>
      <c r="K1642" s="39" t="str">
        <f>Results!C1734</f>
        <v>I04</v>
      </c>
      <c r="L1642" s="39" t="str">
        <f>Results!B1638</f>
        <v>hsa-miR-5095</v>
      </c>
      <c r="M1642" s="79" t="e">
        <f>Results!F1734</f>
        <v>#DIV/0!</v>
      </c>
      <c r="N1642" s="79" t="e">
        <f>Results!G1734</f>
        <v>#DIV/0!</v>
      </c>
    </row>
    <row r="1643" customHeight="1" spans="10:14">
      <c r="J1643" s="68"/>
      <c r="K1643" s="39" t="str">
        <f>Results!C1735</f>
        <v>I05</v>
      </c>
      <c r="L1643" s="39" t="str">
        <f>Results!B1639</f>
        <v>hsa-miR-4753-5p</v>
      </c>
      <c r="M1643" s="79" t="e">
        <f>Results!F1735</f>
        <v>#DIV/0!</v>
      </c>
      <c r="N1643" s="79" t="e">
        <f>Results!G1735</f>
        <v>#DIV/0!</v>
      </c>
    </row>
    <row r="1644" customHeight="1" spans="10:14">
      <c r="J1644" s="68"/>
      <c r="K1644" s="39" t="str">
        <f>Results!C1736</f>
        <v>I06</v>
      </c>
      <c r="L1644" s="39" t="str">
        <f>Results!B1640</f>
        <v>hsa-miR-1273f</v>
      </c>
      <c r="M1644" s="79" t="e">
        <f>Results!F1736</f>
        <v>#DIV/0!</v>
      </c>
      <c r="N1644" s="79" t="e">
        <f>Results!G1736</f>
        <v>#DIV/0!</v>
      </c>
    </row>
    <row r="1645" customHeight="1" spans="10:14">
      <c r="J1645" s="68"/>
      <c r="K1645" s="39" t="str">
        <f>Results!C1737</f>
        <v>I07</v>
      </c>
      <c r="L1645" s="39" t="str">
        <f>Results!B1641</f>
        <v>hsa-miR-4753-3p</v>
      </c>
      <c r="M1645" s="79" t="e">
        <f>Results!F1737</f>
        <v>#DIV/0!</v>
      </c>
      <c r="N1645" s="79" t="e">
        <f>Results!G1737</f>
        <v>#DIV/0!</v>
      </c>
    </row>
    <row r="1646" customHeight="1" spans="10:14">
      <c r="J1646" s="68"/>
      <c r="K1646" s="39" t="str">
        <f>Results!C1738</f>
        <v>I08</v>
      </c>
      <c r="L1646" s="39" t="str">
        <f>Results!B1642</f>
        <v>hsa-miR-1273g-5p</v>
      </c>
      <c r="M1646" s="79" t="e">
        <f>Results!F1738</f>
        <v>#DIV/0!</v>
      </c>
      <c r="N1646" s="79" t="e">
        <f>Results!G1738</f>
        <v>#DIV/0!</v>
      </c>
    </row>
    <row r="1647" customHeight="1" spans="10:14">
      <c r="J1647" s="68"/>
      <c r="K1647" s="39" t="str">
        <f>Results!C1739</f>
        <v>I09</v>
      </c>
      <c r="L1647" s="39" t="str">
        <f>Results!B1643</f>
        <v>hsa-miR-371b-5p</v>
      </c>
      <c r="M1647" s="79" t="e">
        <f>Results!F1739</f>
        <v>#DIV/0!</v>
      </c>
      <c r="N1647" s="79" t="e">
        <f>Results!G1739</f>
        <v>#DIV/0!</v>
      </c>
    </row>
    <row r="1648" customHeight="1" spans="10:14">
      <c r="J1648" s="68"/>
      <c r="K1648" s="39" t="str">
        <f>Results!C1740</f>
        <v>I10</v>
      </c>
      <c r="L1648" s="39" t="str">
        <f>Results!B1644</f>
        <v>hsa-miR-5096</v>
      </c>
      <c r="M1648" s="79" t="e">
        <f>Results!F1740</f>
        <v>#DIV/0!</v>
      </c>
      <c r="N1648" s="79" t="e">
        <f>Results!G1740</f>
        <v>#DIV/0!</v>
      </c>
    </row>
    <row r="1649" customHeight="1" spans="10:14">
      <c r="J1649" s="68"/>
      <c r="K1649" s="39" t="str">
        <f>Results!C1741</f>
        <v>I11</v>
      </c>
      <c r="L1649" s="39" t="str">
        <f>Results!B1645</f>
        <v>hsa-miR-371b-3p</v>
      </c>
      <c r="M1649" s="79" t="e">
        <f>Results!F1741</f>
        <v>#DIV/0!</v>
      </c>
      <c r="N1649" s="79" t="e">
        <f>Results!G1741</f>
        <v>#DIV/0!</v>
      </c>
    </row>
    <row r="1650" customHeight="1" spans="10:14">
      <c r="J1650" s="68"/>
      <c r="K1650" s="39" t="str">
        <f>Results!C1742</f>
        <v>I12</v>
      </c>
      <c r="L1650" s="39" t="str">
        <f>Results!B1646</f>
        <v>hsa-miR-126-5p</v>
      </c>
      <c r="M1650" s="79" t="e">
        <f>Results!F1742</f>
        <v>#DIV/0!</v>
      </c>
      <c r="N1650" s="79" t="e">
        <f>Results!G1742</f>
        <v>#DIV/0!</v>
      </c>
    </row>
    <row r="1651" customHeight="1" spans="10:14">
      <c r="J1651" s="68"/>
      <c r="K1651" s="39" t="str">
        <f>Results!C1743</f>
        <v>I13</v>
      </c>
      <c r="L1651" s="39" t="str">
        <f>Results!B1647</f>
        <v>hsa-miR-4754</v>
      </c>
      <c r="M1651" s="79" t="e">
        <f>Results!F1743</f>
        <v>#DIV/0!</v>
      </c>
      <c r="N1651" s="79" t="e">
        <f>Results!G1743</f>
        <v>#DIV/0!</v>
      </c>
    </row>
    <row r="1652" customHeight="1" spans="10:14">
      <c r="J1652" s="68"/>
      <c r="K1652" s="39" t="str">
        <f>Results!C1744</f>
        <v>I14</v>
      </c>
      <c r="L1652" s="39" t="str">
        <f>Results!B1648</f>
        <v>hsa-miR-302b-5p</v>
      </c>
      <c r="M1652" s="79" t="e">
        <f>Results!F1744</f>
        <v>#DIV/0!</v>
      </c>
      <c r="N1652" s="79" t="e">
        <f>Results!G1744</f>
        <v>#DIV/0!</v>
      </c>
    </row>
    <row r="1653" customHeight="1" spans="10:14">
      <c r="J1653" s="68"/>
      <c r="K1653" s="39" t="str">
        <f>Results!C1745</f>
        <v>I15</v>
      </c>
      <c r="L1653" s="39" t="str">
        <f>Results!B1649</f>
        <v>hsa-miR-4755-5p</v>
      </c>
      <c r="M1653" s="79" t="e">
        <f>Results!F1745</f>
        <v>#DIV/0!</v>
      </c>
      <c r="N1653" s="79" t="e">
        <f>Results!G1745</f>
        <v>#DIV/0!</v>
      </c>
    </row>
    <row r="1654" customHeight="1" spans="10:14">
      <c r="J1654" s="68"/>
      <c r="K1654" s="39" t="str">
        <f>Results!C1746</f>
        <v>I16</v>
      </c>
      <c r="L1654" s="39" t="str">
        <f>Results!B1650</f>
        <v>hsa-miR-373-5p</v>
      </c>
      <c r="M1654" s="79" t="e">
        <f>Results!F1746</f>
        <v>#DIV/0!</v>
      </c>
      <c r="N1654" s="79" t="e">
        <f>Results!G1746</f>
        <v>#DIV/0!</v>
      </c>
    </row>
    <row r="1655" customHeight="1" spans="10:14">
      <c r="J1655" s="68"/>
      <c r="K1655" s="39" t="str">
        <f>Results!C1747</f>
        <v>I17</v>
      </c>
      <c r="L1655" s="39" t="str">
        <f>Results!B1651</f>
        <v>hsa-miR-4755-3p</v>
      </c>
      <c r="M1655" s="79" t="e">
        <f>Results!F1747</f>
        <v>#DIV/0!</v>
      </c>
      <c r="N1655" s="79" t="e">
        <f>Results!G1747</f>
        <v>#DIV/0!</v>
      </c>
    </row>
    <row r="1656" customHeight="1" spans="10:14">
      <c r="J1656" s="68"/>
      <c r="K1656" s="39" t="str">
        <f>Results!C1748</f>
        <v>I18</v>
      </c>
      <c r="L1656" s="39" t="str">
        <f>Results!B1652</f>
        <v>hsa-miR-3142</v>
      </c>
      <c r="M1656" s="79" t="e">
        <f>Results!F1748</f>
        <v>#DIV/0!</v>
      </c>
      <c r="N1656" s="79" t="e">
        <f>Results!G1748</f>
        <v>#DIV/0!</v>
      </c>
    </row>
    <row r="1657" customHeight="1" spans="10:14">
      <c r="J1657" s="68"/>
      <c r="K1657" s="39" t="str">
        <f>Results!C1749</f>
        <v>I19</v>
      </c>
      <c r="L1657" s="39" t="str">
        <f>Results!B1653</f>
        <v>hsa-miR-499b-5p</v>
      </c>
      <c r="M1657" s="79" t="e">
        <f>Results!F1749</f>
        <v>#DIV/0!</v>
      </c>
      <c r="N1657" s="79" t="e">
        <f>Results!G1749</f>
        <v>#DIV/0!</v>
      </c>
    </row>
    <row r="1658" customHeight="1" spans="10:14">
      <c r="J1658" s="68"/>
      <c r="K1658" s="39" t="str">
        <f>Results!C1750</f>
        <v>I20</v>
      </c>
      <c r="L1658" s="39" t="str">
        <f>Results!B1654</f>
        <v>hsa-miR-3185</v>
      </c>
      <c r="M1658" s="79" t="e">
        <f>Results!F1750</f>
        <v>#DIV/0!</v>
      </c>
      <c r="N1658" s="79" t="e">
        <f>Results!G1750</f>
        <v>#DIV/0!</v>
      </c>
    </row>
    <row r="1659" customHeight="1" spans="10:14">
      <c r="J1659" s="68"/>
      <c r="K1659" s="39" t="str">
        <f>Results!C1751</f>
        <v>I21</v>
      </c>
      <c r="L1659" s="39" t="str">
        <f>Results!B1655</f>
        <v>hsa-miR-499b-3p</v>
      </c>
      <c r="M1659" s="79" t="e">
        <f>Results!F1751</f>
        <v>#DIV/0!</v>
      </c>
      <c r="N1659" s="79" t="e">
        <f>Results!G1751</f>
        <v>#DIV/0!</v>
      </c>
    </row>
    <row r="1660" customHeight="1" spans="10:14">
      <c r="J1660" s="68"/>
      <c r="K1660" s="39" t="str">
        <f>Results!C1752</f>
        <v>I22</v>
      </c>
      <c r="L1660" s="39" t="str">
        <f>Results!B1656</f>
        <v>hsa-miR-2964a-5p</v>
      </c>
      <c r="M1660" s="79" t="e">
        <f>Results!F1752</f>
        <v>#DIV/0!</v>
      </c>
      <c r="N1660" s="79" t="e">
        <f>Results!G1752</f>
        <v>#DIV/0!</v>
      </c>
    </row>
    <row r="1661" customHeight="1" spans="10:14">
      <c r="J1661" s="68"/>
      <c r="K1661" s="39" t="str">
        <f>Results!C1753</f>
        <v>I23</v>
      </c>
      <c r="L1661" s="39" t="str">
        <f>Results!B1657</f>
        <v>hsa-miR-4756-5p</v>
      </c>
      <c r="M1661" s="79" t="e">
        <f>Results!F1753</f>
        <v>#DIV/0!</v>
      </c>
      <c r="N1661" s="79" t="e">
        <f>Results!G1753</f>
        <v>#DIV/0!</v>
      </c>
    </row>
    <row r="1662" customHeight="1" spans="10:14">
      <c r="J1662" s="68"/>
      <c r="K1662" s="39" t="str">
        <f>Results!C1754</f>
        <v>I24</v>
      </c>
      <c r="L1662" s="39" t="str">
        <f>Results!B1658</f>
        <v>hsa-miR-3960</v>
      </c>
      <c r="M1662" s="79" t="e">
        <f>Results!F1754</f>
        <v>#DIV/0!</v>
      </c>
      <c r="N1662" s="79" t="e">
        <f>Results!G1754</f>
        <v>#DIV/0!</v>
      </c>
    </row>
    <row r="1663" customHeight="1" spans="10:14">
      <c r="J1663" s="68"/>
      <c r="K1663" s="39" t="str">
        <f>Results!C1755</f>
        <v>J01</v>
      </c>
      <c r="L1663" s="39" t="str">
        <f>Results!B1659</f>
        <v>hsa-miR-1295b-5p</v>
      </c>
      <c r="M1663" s="79" t="e">
        <f>Results!F1755</f>
        <v>#DIV/0!</v>
      </c>
      <c r="N1663" s="79" t="e">
        <f>Results!G1755</f>
        <v>#DIV/0!</v>
      </c>
    </row>
    <row r="1664" customHeight="1" spans="10:14">
      <c r="J1664" s="68"/>
      <c r="K1664" s="39" t="str">
        <f>Results!C1756</f>
        <v>J02</v>
      </c>
      <c r="L1664" s="39" t="str">
        <f>Results!B1660</f>
        <v/>
      </c>
      <c r="M1664" s="79" t="e">
        <f>Results!F1756</f>
        <v>#DIV/0!</v>
      </c>
      <c r="N1664" s="79" t="e">
        <f>Results!G1756</f>
        <v>#DIV/0!</v>
      </c>
    </row>
    <row r="1665" customHeight="1" spans="10:14">
      <c r="J1665" s="68"/>
      <c r="K1665" s="39" t="str">
        <f>Results!C1757</f>
        <v>J03</v>
      </c>
      <c r="L1665" s="39" t="str">
        <f>Results!B1661</f>
        <v>hsa-miR-1295b-3p</v>
      </c>
      <c r="M1665" s="79" t="e">
        <f>Results!F1757</f>
        <v>#DIV/0!</v>
      </c>
      <c r="N1665" s="79" t="e">
        <f>Results!G1757</f>
        <v>#DIV/0!</v>
      </c>
    </row>
    <row r="1666" customHeight="1" spans="10:14">
      <c r="J1666" s="68"/>
      <c r="K1666" s="39" t="str">
        <f>Results!C1758</f>
        <v>J04</v>
      </c>
      <c r="L1666" s="39" t="str">
        <f>Results!B1662</f>
        <v/>
      </c>
      <c r="M1666" s="79" t="e">
        <f>Results!F1758</f>
        <v>#DIV/0!</v>
      </c>
      <c r="N1666" s="79" t="e">
        <f>Results!G1758</f>
        <v>#DIV/0!</v>
      </c>
    </row>
    <row r="1667" customHeight="1" spans="10:14">
      <c r="J1667" s="68"/>
      <c r="K1667" s="39" t="str">
        <f>Results!C1759</f>
        <v>J05</v>
      </c>
      <c r="L1667" s="39" t="str">
        <f>Results!B1663</f>
        <v>hsa-miR-5588-5p</v>
      </c>
      <c r="M1667" s="79" t="e">
        <f>Results!F1759</f>
        <v>#DIV/0!</v>
      </c>
      <c r="N1667" s="79" t="e">
        <f>Results!G1759</f>
        <v>#DIV/0!</v>
      </c>
    </row>
    <row r="1668" customHeight="1" spans="10:14">
      <c r="J1668" s="68"/>
      <c r="K1668" s="39" t="str">
        <f>Results!C1760</f>
        <v>J06</v>
      </c>
      <c r="L1668" s="39" t="str">
        <f>Results!B1664</f>
        <v/>
      </c>
      <c r="M1668" s="79" t="e">
        <f>Results!F1760</f>
        <v>#DIV/0!</v>
      </c>
      <c r="N1668" s="79" t="e">
        <f>Results!G1760</f>
        <v>#DIV/0!</v>
      </c>
    </row>
    <row r="1669" customHeight="1" spans="10:14">
      <c r="J1669" s="68"/>
      <c r="K1669" s="39" t="str">
        <f>Results!C1761</f>
        <v>J07</v>
      </c>
      <c r="L1669" s="39" t="str">
        <f>Results!B1665</f>
        <v>hsa-miR-5588-3p</v>
      </c>
      <c r="M1669" s="79" t="e">
        <f>Results!F1761</f>
        <v>#DIV/0!</v>
      </c>
      <c r="N1669" s="79" t="e">
        <f>Results!G1761</f>
        <v>#DIV/0!</v>
      </c>
    </row>
    <row r="1670" customHeight="1" spans="10:14">
      <c r="J1670" s="68"/>
      <c r="K1670" s="39" t="str">
        <f>Results!C1762</f>
        <v>J08</v>
      </c>
      <c r="L1670" s="39" t="str">
        <f>Results!B1666</f>
        <v/>
      </c>
      <c r="M1670" s="79" t="e">
        <f>Results!F1762</f>
        <v>#DIV/0!</v>
      </c>
      <c r="N1670" s="79" t="e">
        <f>Results!G1762</f>
        <v>#DIV/0!</v>
      </c>
    </row>
    <row r="1671" customHeight="1" spans="10:14">
      <c r="J1671" s="68"/>
      <c r="K1671" s="39" t="str">
        <f>Results!C1763</f>
        <v>J09</v>
      </c>
      <c r="L1671" s="39" t="str">
        <f>Results!B1667</f>
        <v>hsa-miR-5589-5p</v>
      </c>
      <c r="M1671" s="79" t="e">
        <f>Results!F1763</f>
        <v>#DIV/0!</v>
      </c>
      <c r="N1671" s="79" t="e">
        <f>Results!G1763</f>
        <v>#DIV/0!</v>
      </c>
    </row>
    <row r="1672" customHeight="1" spans="10:14">
      <c r="J1672" s="68"/>
      <c r="K1672" s="39" t="str">
        <f>Results!C1764</f>
        <v>J10</v>
      </c>
      <c r="L1672" s="39" t="str">
        <f>Results!B1668</f>
        <v/>
      </c>
      <c r="M1672" s="79" t="e">
        <f>Results!F1764</f>
        <v>#DIV/0!</v>
      </c>
      <c r="N1672" s="79" t="e">
        <f>Results!G1764</f>
        <v>#DIV/0!</v>
      </c>
    </row>
    <row r="1673" customHeight="1" spans="10:14">
      <c r="J1673" s="68"/>
      <c r="K1673" s="39" t="str">
        <f>Results!C1765</f>
        <v>J11</v>
      </c>
      <c r="L1673" s="39" t="str">
        <f>Results!B1669</f>
        <v>hsa-miR-5589-3p</v>
      </c>
      <c r="M1673" s="79" t="e">
        <f>Results!F1765</f>
        <v>#DIV/0!</v>
      </c>
      <c r="N1673" s="79" t="e">
        <f>Results!G1765</f>
        <v>#DIV/0!</v>
      </c>
    </row>
    <row r="1674" customHeight="1" spans="10:14">
      <c r="J1674" s="68"/>
      <c r="K1674" s="39" t="str">
        <f>Results!C1766</f>
        <v>J12</v>
      </c>
      <c r="L1674" s="39" t="str">
        <f>Results!B1670</f>
        <v/>
      </c>
      <c r="M1674" s="79" t="e">
        <f>Results!F1766</f>
        <v>#DIV/0!</v>
      </c>
      <c r="N1674" s="79" t="e">
        <f>Results!G1766</f>
        <v>#DIV/0!</v>
      </c>
    </row>
    <row r="1675" customHeight="1" spans="10:14">
      <c r="J1675" s="68"/>
      <c r="K1675" s="39" t="str">
        <f>Results!C1767</f>
        <v>J13</v>
      </c>
      <c r="L1675" s="39" t="str">
        <f>Results!B1671</f>
        <v>hsa-miR-4536-3p</v>
      </c>
      <c r="M1675" s="79" t="e">
        <f>Results!F1767</f>
        <v>#DIV/0!</v>
      </c>
      <c r="N1675" s="79" t="e">
        <f>Results!G1767</f>
        <v>#DIV/0!</v>
      </c>
    </row>
    <row r="1676" customHeight="1" spans="10:14">
      <c r="J1676" s="68"/>
      <c r="K1676" s="39" t="str">
        <f>Results!C1768</f>
        <v>J14</v>
      </c>
      <c r="L1676" s="39" t="str">
        <f>Results!B1672</f>
        <v/>
      </c>
      <c r="M1676" s="79" t="e">
        <f>Results!F1768</f>
        <v>#DIV/0!</v>
      </c>
      <c r="N1676" s="79" t="e">
        <f>Results!G1768</f>
        <v>#DIV/0!</v>
      </c>
    </row>
    <row r="1677" customHeight="1" spans="10:14">
      <c r="J1677" s="68"/>
      <c r="K1677" s="39" t="str">
        <f>Results!C1769</f>
        <v>J15</v>
      </c>
      <c r="L1677" s="39" t="str">
        <f>Results!B1673</f>
        <v>hsa-miR-5590-5p</v>
      </c>
      <c r="M1677" s="79" t="e">
        <f>Results!F1769</f>
        <v>#DIV/0!</v>
      </c>
      <c r="N1677" s="79" t="e">
        <f>Results!G1769</f>
        <v>#DIV/0!</v>
      </c>
    </row>
    <row r="1678" customHeight="1" spans="10:14">
      <c r="J1678" s="68"/>
      <c r="K1678" s="39" t="str">
        <f>Results!C1770</f>
        <v>J16</v>
      </c>
      <c r="L1678" s="39" t="str">
        <f>Results!B1674</f>
        <v/>
      </c>
      <c r="M1678" s="79" t="e">
        <f>Results!F1770</f>
        <v>#DIV/0!</v>
      </c>
      <c r="N1678" s="79" t="e">
        <f>Results!G1770</f>
        <v>#DIV/0!</v>
      </c>
    </row>
    <row r="1679" customHeight="1" spans="10:14">
      <c r="J1679" s="68"/>
      <c r="K1679" s="39" t="str">
        <f>Results!C1771</f>
        <v>J17</v>
      </c>
      <c r="L1679" s="39" t="str">
        <f>Results!B1675</f>
        <v>hsa-miR-5590-3p</v>
      </c>
      <c r="M1679" s="79" t="e">
        <f>Results!F1771</f>
        <v>#DIV/0!</v>
      </c>
      <c r="N1679" s="79" t="e">
        <f>Results!G1771</f>
        <v>#DIV/0!</v>
      </c>
    </row>
    <row r="1680" customHeight="1" spans="10:14">
      <c r="J1680" s="68"/>
      <c r="K1680" s="39" t="str">
        <f>Results!C1772</f>
        <v>J18</v>
      </c>
      <c r="L1680" s="39" t="str">
        <f>Results!B1676</f>
        <v/>
      </c>
      <c r="M1680" s="79" t="e">
        <f>Results!F1772</f>
        <v>#DIV/0!</v>
      </c>
      <c r="N1680" s="79" t="e">
        <f>Results!G1772</f>
        <v>#DIV/0!</v>
      </c>
    </row>
    <row r="1681" customHeight="1" spans="10:14">
      <c r="J1681" s="68"/>
      <c r="K1681" s="39" t="str">
        <f>Results!C1773</f>
        <v>J19</v>
      </c>
      <c r="L1681" s="39" t="str">
        <f>Results!B1677</f>
        <v>hsa-miR-5591-5p</v>
      </c>
      <c r="M1681" s="79" t="e">
        <f>Results!F1773</f>
        <v>#DIV/0!</v>
      </c>
      <c r="N1681" s="79" t="e">
        <f>Results!G1773</f>
        <v>#DIV/0!</v>
      </c>
    </row>
    <row r="1682" customHeight="1" spans="10:14">
      <c r="J1682" s="68"/>
      <c r="K1682" s="39" t="str">
        <f>Results!C1774</f>
        <v>J20</v>
      </c>
      <c r="L1682" s="39" t="str">
        <f>Results!B1678</f>
        <v/>
      </c>
      <c r="M1682" s="79" t="e">
        <f>Results!F1774</f>
        <v>#DIV/0!</v>
      </c>
      <c r="N1682" s="79" t="e">
        <f>Results!G1774</f>
        <v>#DIV/0!</v>
      </c>
    </row>
    <row r="1683" customHeight="1" spans="10:14">
      <c r="J1683" s="68"/>
      <c r="K1683" s="39" t="str">
        <f>Results!C1775</f>
        <v>J21</v>
      </c>
      <c r="L1683" s="39" t="str">
        <f>Results!B1679</f>
        <v>hsa-miR-5591-3p</v>
      </c>
      <c r="M1683" s="79" t="e">
        <f>Results!F1775</f>
        <v>#DIV/0!</v>
      </c>
      <c r="N1683" s="79" t="e">
        <f>Results!G1775</f>
        <v>#DIV/0!</v>
      </c>
    </row>
    <row r="1684" customHeight="1" spans="10:14">
      <c r="J1684" s="68"/>
      <c r="K1684" s="39" t="str">
        <f>Results!C1776</f>
        <v>J22</v>
      </c>
      <c r="L1684" s="39" t="str">
        <f>Results!B1680</f>
        <v/>
      </c>
      <c r="M1684" s="79" t="e">
        <f>Results!F1776</f>
        <v>#DIV/0!</v>
      </c>
      <c r="N1684" s="79" t="e">
        <f>Results!G1776</f>
        <v>#DIV/0!</v>
      </c>
    </row>
    <row r="1685" customHeight="1" spans="10:14">
      <c r="J1685" s="68"/>
      <c r="K1685" s="39" t="str">
        <f>Results!C1777</f>
        <v>J23</v>
      </c>
      <c r="L1685" s="39" t="str">
        <f>Results!B1681</f>
        <v>hsa-miR-548av-5p</v>
      </c>
      <c r="M1685" s="79" t="e">
        <f>Results!F1777</f>
        <v>#DIV/0!</v>
      </c>
      <c r="N1685" s="79" t="e">
        <f>Results!G1777</f>
        <v>#DIV/0!</v>
      </c>
    </row>
    <row r="1686" customHeight="1" spans="10:14">
      <c r="J1686" s="68"/>
      <c r="K1686" s="39" t="str">
        <f>Results!C1778</f>
        <v>J24</v>
      </c>
      <c r="L1686" s="39" t="str">
        <f>Results!B1682</f>
        <v/>
      </c>
      <c r="M1686" s="79" t="e">
        <f>Results!F1778</f>
        <v>#DIV/0!</v>
      </c>
      <c r="N1686" s="79" t="e">
        <f>Results!G1778</f>
        <v>#DIV/0!</v>
      </c>
    </row>
    <row r="1687" customHeight="1" spans="10:14">
      <c r="J1687" s="68"/>
      <c r="K1687" s="39" t="str">
        <f>Results!C1779</f>
        <v>K01</v>
      </c>
      <c r="L1687" s="39" t="str">
        <f>Results!B1683</f>
        <v>hsa-miR-4756-3p</v>
      </c>
      <c r="M1687" s="79" t="e">
        <f>Results!F1779</f>
        <v>#DIV/0!</v>
      </c>
      <c r="N1687" s="79" t="e">
        <f>Results!G1779</f>
        <v>#DIV/0!</v>
      </c>
    </row>
    <row r="1688" customHeight="1" spans="10:14">
      <c r="J1688" s="68"/>
      <c r="K1688" s="39" t="str">
        <f>Results!C1780</f>
        <v>K02</v>
      </c>
      <c r="L1688" s="39" t="str">
        <f>Results!B1684</f>
        <v>hsa-miR-4999-5p</v>
      </c>
      <c r="M1688" s="79" t="e">
        <f>Results!F1780</f>
        <v>#DIV/0!</v>
      </c>
      <c r="N1688" s="79" t="e">
        <f>Results!G1780</f>
        <v>#DIV/0!</v>
      </c>
    </row>
    <row r="1689" customHeight="1" spans="10:14">
      <c r="J1689" s="68"/>
      <c r="K1689" s="39" t="str">
        <f>Results!C1781</f>
        <v>K03</v>
      </c>
      <c r="L1689" s="39" t="str">
        <f>Results!B1685</f>
        <v>hsa-miR-4757-5p</v>
      </c>
      <c r="M1689" s="79" t="e">
        <f>Results!F1781</f>
        <v>#DIV/0!</v>
      </c>
      <c r="N1689" s="79" t="e">
        <f>Results!G1781</f>
        <v>#DIV/0!</v>
      </c>
    </row>
    <row r="1690" customHeight="1" spans="10:14">
      <c r="J1690" s="68"/>
      <c r="K1690" s="39" t="str">
        <f>Results!C1782</f>
        <v>K04</v>
      </c>
      <c r="L1690" s="39" t="str">
        <f>Results!B1686</f>
        <v>hsa-miR-4999-3p</v>
      </c>
      <c r="M1690" s="79" t="e">
        <f>Results!F1782</f>
        <v>#DIV/0!</v>
      </c>
      <c r="N1690" s="79" t="e">
        <f>Results!G1782</f>
        <v>#DIV/0!</v>
      </c>
    </row>
    <row r="1691" customHeight="1" spans="10:14">
      <c r="J1691" s="68"/>
      <c r="K1691" s="39" t="str">
        <f>Results!C1783</f>
        <v>K05</v>
      </c>
      <c r="L1691" s="39" t="str">
        <f>Results!B1687</f>
        <v>hsa-miR-4757-3p</v>
      </c>
      <c r="M1691" s="79" t="e">
        <f>Results!F1783</f>
        <v>#DIV/0!</v>
      </c>
      <c r="N1691" s="79" t="e">
        <f>Results!G1783</f>
        <v>#DIV/0!</v>
      </c>
    </row>
    <row r="1692" customHeight="1" spans="10:14">
      <c r="J1692" s="68"/>
      <c r="K1692" s="39" t="str">
        <f>Results!C1784</f>
        <v>K06</v>
      </c>
      <c r="L1692" s="39" t="str">
        <f>Results!B1688</f>
        <v>hsa-miR-5000-5p</v>
      </c>
      <c r="M1692" s="79" t="e">
        <f>Results!F1784</f>
        <v>#DIV/0!</v>
      </c>
      <c r="N1692" s="79" t="e">
        <f>Results!G1784</f>
        <v>#DIV/0!</v>
      </c>
    </row>
    <row r="1693" customHeight="1" spans="10:14">
      <c r="J1693" s="68"/>
      <c r="K1693" s="39" t="str">
        <f>Results!C1785</f>
        <v>K07</v>
      </c>
      <c r="L1693" s="39" t="str">
        <f>Results!B1689</f>
        <v>hsa-miR-4758-5p</v>
      </c>
      <c r="M1693" s="79" t="e">
        <f>Results!F1785</f>
        <v>#DIV/0!</v>
      </c>
      <c r="N1693" s="79" t="e">
        <f>Results!G1785</f>
        <v>#DIV/0!</v>
      </c>
    </row>
    <row r="1694" customHeight="1" spans="10:14">
      <c r="J1694" s="68"/>
      <c r="K1694" s="39" t="str">
        <f>Results!C1786</f>
        <v>K08</v>
      </c>
      <c r="L1694" s="39" t="str">
        <f>Results!B1690</f>
        <v>hsa-miR-5000-3p</v>
      </c>
      <c r="M1694" s="79" t="e">
        <f>Results!F1786</f>
        <v>#DIV/0!</v>
      </c>
      <c r="N1694" s="79" t="e">
        <f>Results!G1786</f>
        <v>#DIV/0!</v>
      </c>
    </row>
    <row r="1695" customHeight="1" spans="10:14">
      <c r="J1695" s="68"/>
      <c r="K1695" s="39" t="str">
        <f>Results!C1787</f>
        <v>K09</v>
      </c>
      <c r="L1695" s="39" t="str">
        <f>Results!B1691</f>
        <v>hsa-miR-4758-3p</v>
      </c>
      <c r="M1695" s="79" t="e">
        <f>Results!F1787</f>
        <v>#DIV/0!</v>
      </c>
      <c r="N1695" s="79" t="e">
        <f>Results!G1787</f>
        <v>#DIV/0!</v>
      </c>
    </row>
    <row r="1696" customHeight="1" spans="10:14">
      <c r="J1696" s="68"/>
      <c r="K1696" s="39" t="str">
        <f>Results!C1788</f>
        <v>K10</v>
      </c>
      <c r="L1696" s="39" t="str">
        <f>Results!B1692</f>
        <v>hsa-miR-5001-5p</v>
      </c>
      <c r="M1696" s="79" t="e">
        <f>Results!F1788</f>
        <v>#DIV/0!</v>
      </c>
      <c r="N1696" s="79" t="e">
        <f>Results!G1788</f>
        <v>#DIV/0!</v>
      </c>
    </row>
    <row r="1697" customHeight="1" spans="10:14">
      <c r="J1697" s="68"/>
      <c r="K1697" s="39" t="str">
        <f>Results!C1789</f>
        <v>K11</v>
      </c>
      <c r="L1697" s="39" t="str">
        <f>Results!B1693</f>
        <v>hsa-miR-4759</v>
      </c>
      <c r="M1697" s="79" t="e">
        <f>Results!F1789</f>
        <v>#DIV/0!</v>
      </c>
      <c r="N1697" s="79" t="e">
        <f>Results!G1789</f>
        <v>#DIV/0!</v>
      </c>
    </row>
    <row r="1698" customHeight="1" spans="10:14">
      <c r="J1698" s="68"/>
      <c r="K1698" s="39" t="str">
        <f>Results!C1790</f>
        <v>K12</v>
      </c>
      <c r="L1698" s="39" t="str">
        <f>Results!B1694</f>
        <v>hsa-miR-5001-3p</v>
      </c>
      <c r="M1698" s="79" t="e">
        <f>Results!F1790</f>
        <v>#DIV/0!</v>
      </c>
      <c r="N1698" s="79" t="e">
        <f>Results!G1790</f>
        <v>#DIV/0!</v>
      </c>
    </row>
    <row r="1699" customHeight="1" spans="10:14">
      <c r="J1699" s="68"/>
      <c r="K1699" s="39" t="str">
        <f>Results!C1791</f>
        <v>K13</v>
      </c>
      <c r="L1699" s="39" t="str">
        <f>Results!B1695</f>
        <v>hsa-miR-4760-5p</v>
      </c>
      <c r="M1699" s="79" t="e">
        <f>Results!F1791</f>
        <v>#DIV/0!</v>
      </c>
      <c r="N1699" s="79" t="e">
        <f>Results!G1791</f>
        <v>#DIV/0!</v>
      </c>
    </row>
    <row r="1700" customHeight="1" spans="10:14">
      <c r="J1700" s="68"/>
      <c r="K1700" s="39" t="str">
        <f>Results!C1792</f>
        <v>K14</v>
      </c>
      <c r="L1700" s="39" t="str">
        <f>Results!B1696</f>
        <v>hsa-miR-5002-5p</v>
      </c>
      <c r="M1700" s="79" t="e">
        <f>Results!F1792</f>
        <v>#DIV/0!</v>
      </c>
      <c r="N1700" s="79" t="e">
        <f>Results!G1792</f>
        <v>#DIV/0!</v>
      </c>
    </row>
    <row r="1701" customHeight="1" spans="10:14">
      <c r="J1701" s="68"/>
      <c r="K1701" s="39" t="str">
        <f>Results!C1793</f>
        <v>K15</v>
      </c>
      <c r="L1701" s="39" t="str">
        <f>Results!B1697</f>
        <v>hsa-miR-4760-3p</v>
      </c>
      <c r="M1701" s="79" t="e">
        <f>Results!F1793</f>
        <v>#DIV/0!</v>
      </c>
      <c r="N1701" s="79" t="e">
        <f>Results!G1793</f>
        <v>#DIV/0!</v>
      </c>
    </row>
    <row r="1702" customHeight="1" spans="10:14">
      <c r="J1702" s="68"/>
      <c r="K1702" s="39" t="str">
        <f>Results!C1794</f>
        <v>K16</v>
      </c>
      <c r="L1702" s="39" t="str">
        <f>Results!B1698</f>
        <v>hsa-miR-5002-3p</v>
      </c>
      <c r="M1702" s="79" t="e">
        <f>Results!F1794</f>
        <v>#DIV/0!</v>
      </c>
      <c r="N1702" s="79" t="e">
        <f>Results!G1794</f>
        <v>#DIV/0!</v>
      </c>
    </row>
    <row r="1703" customHeight="1" spans="10:14">
      <c r="J1703" s="68"/>
      <c r="K1703" s="39" t="str">
        <f>Results!C1795</f>
        <v>K17</v>
      </c>
      <c r="L1703" s="39" t="str">
        <f>Results!B1699</f>
        <v>hsa-miR-4761-5p</v>
      </c>
      <c r="M1703" s="79" t="e">
        <f>Results!F1795</f>
        <v>#DIV/0!</v>
      </c>
      <c r="N1703" s="79" t="e">
        <f>Results!G1795</f>
        <v>#DIV/0!</v>
      </c>
    </row>
    <row r="1704" customHeight="1" spans="10:14">
      <c r="J1704" s="68"/>
      <c r="K1704" s="39" t="str">
        <f>Results!C1796</f>
        <v>K18</v>
      </c>
      <c r="L1704" s="39" t="str">
        <f>Results!B1700</f>
        <v>hsa-miR-5003-5p</v>
      </c>
      <c r="M1704" s="79" t="e">
        <f>Results!F1796</f>
        <v>#DIV/0!</v>
      </c>
      <c r="N1704" s="79" t="e">
        <f>Results!G1796</f>
        <v>#DIV/0!</v>
      </c>
    </row>
    <row r="1705" customHeight="1" spans="10:14">
      <c r="J1705" s="68"/>
      <c r="K1705" s="39" t="str">
        <f>Results!C1797</f>
        <v>K19</v>
      </c>
      <c r="L1705" s="39" t="str">
        <f>Results!B1701</f>
        <v>hsa-miR-4761-3p</v>
      </c>
      <c r="M1705" s="79" t="e">
        <f>Results!F1797</f>
        <v>#DIV/0!</v>
      </c>
      <c r="N1705" s="79" t="e">
        <f>Results!G1797</f>
        <v>#DIV/0!</v>
      </c>
    </row>
    <row r="1706" customHeight="1" spans="10:14">
      <c r="J1706" s="68"/>
      <c r="K1706" s="39" t="str">
        <f>Results!C1798</f>
        <v>K20</v>
      </c>
      <c r="L1706" s="39" t="str">
        <f>Results!B1702</f>
        <v>hsa-miR-5003-3p</v>
      </c>
      <c r="M1706" s="79" t="e">
        <f>Results!F1798</f>
        <v>#DIV/0!</v>
      </c>
      <c r="N1706" s="79" t="e">
        <f>Results!G1798</f>
        <v>#DIV/0!</v>
      </c>
    </row>
    <row r="1707" customHeight="1" spans="10:14">
      <c r="J1707" s="68"/>
      <c r="K1707" s="39" t="str">
        <f>Results!C1799</f>
        <v>K21</v>
      </c>
      <c r="L1707" s="39" t="str">
        <f>Results!B1703</f>
        <v>hsa-miR-4762-5p</v>
      </c>
      <c r="M1707" s="79" t="e">
        <f>Results!F1799</f>
        <v>#DIV/0!</v>
      </c>
      <c r="N1707" s="79" t="e">
        <f>Results!G1799</f>
        <v>#DIV/0!</v>
      </c>
    </row>
    <row r="1708" customHeight="1" spans="10:14">
      <c r="J1708" s="68"/>
      <c r="K1708" s="39" t="str">
        <f>Results!C1800</f>
        <v>K22</v>
      </c>
      <c r="L1708" s="39" t="str">
        <f>Results!B1704</f>
        <v>hsa-miR-5004-5p</v>
      </c>
      <c r="M1708" s="79" t="e">
        <f>Results!F1800</f>
        <v>#DIV/0!</v>
      </c>
      <c r="N1708" s="79" t="e">
        <f>Results!G1800</f>
        <v>#DIV/0!</v>
      </c>
    </row>
    <row r="1709" customHeight="1" spans="10:14">
      <c r="J1709" s="68"/>
      <c r="K1709" s="39" t="str">
        <f>Results!C1801</f>
        <v>K23</v>
      </c>
      <c r="L1709" s="39" t="str">
        <f>Results!B1705</f>
        <v>hsa-miR-4762-3p</v>
      </c>
      <c r="M1709" s="79" t="e">
        <f>Results!F1801</f>
        <v>#DIV/0!</v>
      </c>
      <c r="N1709" s="79" t="e">
        <f>Results!G1801</f>
        <v>#DIV/0!</v>
      </c>
    </row>
    <row r="1710" customHeight="1" spans="10:14">
      <c r="J1710" s="68"/>
      <c r="K1710" s="39" t="str">
        <f>Results!C1802</f>
        <v>K24</v>
      </c>
      <c r="L1710" s="39" t="str">
        <f>Results!B1706</f>
        <v>hsa-miR-5004-3p</v>
      </c>
      <c r="M1710" s="79" t="e">
        <f>Results!F1802</f>
        <v>#DIV/0!</v>
      </c>
      <c r="N1710" s="79" t="e">
        <f>Results!G1802</f>
        <v>#DIV/0!</v>
      </c>
    </row>
    <row r="1711" customHeight="1" spans="10:14">
      <c r="J1711" s="68"/>
      <c r="K1711" s="39" t="str">
        <f>Results!C1803</f>
        <v>L01</v>
      </c>
      <c r="L1711" s="39" t="str">
        <f>Results!B1707</f>
        <v>hsa-miR-548av-3p</v>
      </c>
      <c r="M1711" s="79" t="e">
        <f>Results!F1803</f>
        <v>#DIV/0!</v>
      </c>
      <c r="N1711" s="79" t="e">
        <f>Results!G1803</f>
        <v>#DIV/0!</v>
      </c>
    </row>
    <row r="1712" customHeight="1" spans="10:14">
      <c r="J1712" s="68"/>
      <c r="K1712" s="39" t="str">
        <f>Results!C1804</f>
        <v>L02</v>
      </c>
      <c r="L1712" s="39" t="str">
        <f>Results!B1708</f>
        <v/>
      </c>
      <c r="M1712" s="79" t="e">
        <f>Results!F1804</f>
        <v>#DIV/0!</v>
      </c>
      <c r="N1712" s="79" t="e">
        <f>Results!G1804</f>
        <v>#DIV/0!</v>
      </c>
    </row>
    <row r="1713" customHeight="1" spans="10:14">
      <c r="J1713" s="68"/>
      <c r="K1713" s="39" t="str">
        <f>Results!C1805</f>
        <v>L03</v>
      </c>
      <c r="L1713" s="39" t="str">
        <f>Results!B1709</f>
        <v>hsa-miR-5681a</v>
      </c>
      <c r="M1713" s="79" t="e">
        <f>Results!F1805</f>
        <v>#DIV/0!</v>
      </c>
      <c r="N1713" s="79" t="e">
        <f>Results!G1805</f>
        <v>#DIV/0!</v>
      </c>
    </row>
    <row r="1714" customHeight="1" spans="10:14">
      <c r="J1714" s="68"/>
      <c r="K1714" s="39" t="str">
        <f>Results!C1806</f>
        <v>L04</v>
      </c>
      <c r="L1714" s="39" t="str">
        <f>Results!B1710</f>
        <v/>
      </c>
      <c r="M1714" s="79" t="e">
        <f>Results!F1806</f>
        <v>#DIV/0!</v>
      </c>
      <c r="N1714" s="79" t="e">
        <f>Results!G1806</f>
        <v>#DIV/0!</v>
      </c>
    </row>
    <row r="1715" customHeight="1" spans="10:14">
      <c r="J1715" s="68"/>
      <c r="K1715" s="39" t="str">
        <f>Results!C1807</f>
        <v>L05</v>
      </c>
      <c r="L1715" s="39" t="str">
        <f>Results!B1711</f>
        <v>hsa-miR-5682</v>
      </c>
      <c r="M1715" s="79" t="e">
        <f>Results!F1807</f>
        <v>#DIV/0!</v>
      </c>
      <c r="N1715" s="79" t="e">
        <f>Results!G1807</f>
        <v>#DIV/0!</v>
      </c>
    </row>
    <row r="1716" customHeight="1" spans="10:14">
      <c r="J1716" s="68"/>
      <c r="K1716" s="39" t="str">
        <f>Results!C1808</f>
        <v>L06</v>
      </c>
      <c r="L1716" s="39" t="str">
        <f>Results!B1712</f>
        <v/>
      </c>
      <c r="M1716" s="79" t="e">
        <f>Results!F1808</f>
        <v>#DIV/0!</v>
      </c>
      <c r="N1716" s="79" t="e">
        <f>Results!G1808</f>
        <v>#DIV/0!</v>
      </c>
    </row>
    <row r="1717" customHeight="1" spans="10:14">
      <c r="J1717" s="68"/>
      <c r="K1717" s="39" t="str">
        <f>Results!C1809</f>
        <v>L07</v>
      </c>
      <c r="L1717" s="39" t="str">
        <f>Results!B1713</f>
        <v>hsa-miR-548aw</v>
      </c>
      <c r="M1717" s="79" t="e">
        <f>Results!F1809</f>
        <v>#DIV/0!</v>
      </c>
      <c r="N1717" s="79" t="e">
        <f>Results!G1809</f>
        <v>#DIV/0!</v>
      </c>
    </row>
    <row r="1718" customHeight="1" spans="10:14">
      <c r="J1718" s="68"/>
      <c r="K1718" s="39" t="str">
        <f>Results!C1810</f>
        <v>L08</v>
      </c>
      <c r="L1718" s="39" t="str">
        <f>Results!B1714</f>
        <v/>
      </c>
      <c r="M1718" s="79" t="e">
        <f>Results!F1810</f>
        <v>#DIV/0!</v>
      </c>
      <c r="N1718" s="79" t="e">
        <f>Results!G1810</f>
        <v>#DIV/0!</v>
      </c>
    </row>
    <row r="1719" customHeight="1" spans="10:14">
      <c r="J1719" s="68"/>
      <c r="K1719" s="39" t="str">
        <f>Results!C1811</f>
        <v>L09</v>
      </c>
      <c r="L1719" s="39" t="str">
        <f>Results!B1715</f>
        <v>hsa-miR-5683</v>
      </c>
      <c r="M1719" s="79" t="e">
        <f>Results!F1811</f>
        <v>#DIV/0!</v>
      </c>
      <c r="N1719" s="79" t="e">
        <f>Results!G1811</f>
        <v>#DIV/0!</v>
      </c>
    </row>
    <row r="1720" customHeight="1" spans="10:14">
      <c r="J1720" s="68"/>
      <c r="K1720" s="39" t="str">
        <f>Results!C1812</f>
        <v>L10</v>
      </c>
      <c r="L1720" s="39" t="str">
        <f>Results!B1716</f>
        <v/>
      </c>
      <c r="M1720" s="79" t="e">
        <f>Results!F1812</f>
        <v>#DIV/0!</v>
      </c>
      <c r="N1720" s="79" t="e">
        <f>Results!G1812</f>
        <v>#DIV/0!</v>
      </c>
    </row>
    <row r="1721" customHeight="1" spans="10:14">
      <c r="J1721" s="68"/>
      <c r="K1721" s="39" t="str">
        <f>Results!C1813</f>
        <v>L11</v>
      </c>
      <c r="L1721" s="39" t="str">
        <f>Results!B1717</f>
        <v>hsa-miR-5684</v>
      </c>
      <c r="M1721" s="79" t="e">
        <f>Results!F1813</f>
        <v>#DIV/0!</v>
      </c>
      <c r="N1721" s="79" t="e">
        <f>Results!G1813</f>
        <v>#DIV/0!</v>
      </c>
    </row>
    <row r="1722" customHeight="1" spans="10:14">
      <c r="J1722" s="68"/>
      <c r="K1722" s="39" t="str">
        <f>Results!C1814</f>
        <v>L12</v>
      </c>
      <c r="L1722" s="39" t="str">
        <f>Results!B1718</f>
        <v/>
      </c>
      <c r="M1722" s="79" t="e">
        <f>Results!F1814</f>
        <v>#DIV/0!</v>
      </c>
      <c r="N1722" s="79" t="e">
        <f>Results!G1814</f>
        <v>#DIV/0!</v>
      </c>
    </row>
    <row r="1723" customHeight="1" spans="10:14">
      <c r="J1723" s="68"/>
      <c r="K1723" s="39" t="str">
        <f>Results!C1815</f>
        <v>L13</v>
      </c>
      <c r="L1723" s="39" t="str">
        <f>Results!B1719</f>
        <v>hsa-miR-548ax</v>
      </c>
      <c r="M1723" s="79" t="e">
        <f>Results!F1815</f>
        <v>#DIV/0!</v>
      </c>
      <c r="N1723" s="79" t="e">
        <f>Results!G1815</f>
        <v>#DIV/0!</v>
      </c>
    </row>
    <row r="1724" customHeight="1" spans="10:14">
      <c r="J1724" s="68"/>
      <c r="K1724" s="39" t="str">
        <f>Results!C1816</f>
        <v>L14</v>
      </c>
      <c r="L1724" s="39" t="str">
        <f>Results!B1720</f>
        <v/>
      </c>
      <c r="M1724" s="79" t="e">
        <f>Results!F1816</f>
        <v>#DIV/0!</v>
      </c>
      <c r="N1724" s="79" t="e">
        <f>Results!G1816</f>
        <v>#DIV/0!</v>
      </c>
    </row>
    <row r="1725" customHeight="1" spans="10:14">
      <c r="J1725" s="68"/>
      <c r="K1725" s="39" t="str">
        <f>Results!C1817</f>
        <v>L15</v>
      </c>
      <c r="L1725" s="39" t="str">
        <f>Results!B1721</f>
        <v>hsa-miR-5685</v>
      </c>
      <c r="M1725" s="79" t="e">
        <f>Results!F1817</f>
        <v>#DIV/0!</v>
      </c>
      <c r="N1725" s="79" t="e">
        <f>Results!G1817</f>
        <v>#DIV/0!</v>
      </c>
    </row>
    <row r="1726" customHeight="1" spans="10:14">
      <c r="J1726" s="68"/>
      <c r="K1726" s="39" t="str">
        <f>Results!C1818</f>
        <v>L16</v>
      </c>
      <c r="L1726" s="39" t="str">
        <f>Results!B1722</f>
        <v/>
      </c>
      <c r="M1726" s="79" t="e">
        <f>Results!F1818</f>
        <v>#DIV/0!</v>
      </c>
      <c r="N1726" s="79" t="e">
        <f>Results!G1818</f>
        <v>#DIV/0!</v>
      </c>
    </row>
    <row r="1727" customHeight="1" spans="10:14">
      <c r="J1727" s="68"/>
      <c r="K1727" s="39" t="str">
        <f>Results!C1819</f>
        <v>L17</v>
      </c>
      <c r="L1727" s="39" t="str">
        <f>Results!B1723</f>
        <v>hsa-miR-5692c</v>
      </c>
      <c r="M1727" s="79" t="e">
        <f>Results!F1819</f>
        <v>#DIV/0!</v>
      </c>
      <c r="N1727" s="79" t="e">
        <f>Results!G1819</f>
        <v>#DIV/0!</v>
      </c>
    </row>
    <row r="1728" customHeight="1" spans="10:14">
      <c r="J1728" s="68"/>
      <c r="K1728" s="39" t="str">
        <f>Results!C1820</f>
        <v>L18</v>
      </c>
      <c r="L1728" s="39" t="str">
        <f>Results!B1724</f>
        <v/>
      </c>
      <c r="M1728" s="79" t="e">
        <f>Results!F1820</f>
        <v>#DIV/0!</v>
      </c>
      <c r="N1728" s="79" t="e">
        <f>Results!G1820</f>
        <v>#DIV/0!</v>
      </c>
    </row>
    <row r="1729" customHeight="1" spans="10:14">
      <c r="J1729" s="68"/>
      <c r="K1729" s="39" t="str">
        <f>Results!C1821</f>
        <v>L19</v>
      </c>
      <c r="L1729" s="39" t="str">
        <f>Results!B1725</f>
        <v>hsa-miR-5686</v>
      </c>
      <c r="M1729" s="79" t="e">
        <f>Results!F1821</f>
        <v>#DIV/0!</v>
      </c>
      <c r="N1729" s="79" t="e">
        <f>Results!G1821</f>
        <v>#DIV/0!</v>
      </c>
    </row>
    <row r="1730" customHeight="1" spans="10:14">
      <c r="J1730" s="68"/>
      <c r="K1730" s="39" t="str">
        <f>Results!C1822</f>
        <v>L20</v>
      </c>
      <c r="L1730" s="39" t="str">
        <f>Results!B1726</f>
        <v/>
      </c>
      <c r="M1730" s="79" t="e">
        <f>Results!F1822</f>
        <v>#DIV/0!</v>
      </c>
      <c r="N1730" s="79" t="e">
        <f>Results!G1822</f>
        <v>#DIV/0!</v>
      </c>
    </row>
    <row r="1731" customHeight="1" spans="10:14">
      <c r="J1731" s="68"/>
      <c r="K1731" s="39" t="str">
        <f>Results!C1823</f>
        <v>L21</v>
      </c>
      <c r="L1731" s="39" t="str">
        <f>Results!B1727</f>
        <v>hsa-miR-5687</v>
      </c>
      <c r="M1731" s="79" t="e">
        <f>Results!F1823</f>
        <v>#DIV/0!</v>
      </c>
      <c r="N1731" s="79" t="e">
        <f>Results!G1823</f>
        <v>#DIV/0!</v>
      </c>
    </row>
    <row r="1732" customHeight="1" spans="10:14">
      <c r="J1732" s="68"/>
      <c r="K1732" s="39" t="str">
        <f>Results!C1824</f>
        <v>L22</v>
      </c>
      <c r="L1732" s="39" t="str">
        <f>Results!B1728</f>
        <v/>
      </c>
      <c r="M1732" s="79" t="e">
        <f>Results!F1824</f>
        <v>#DIV/0!</v>
      </c>
      <c r="N1732" s="79" t="e">
        <f>Results!G1824</f>
        <v>#DIV/0!</v>
      </c>
    </row>
    <row r="1733" customHeight="1" spans="10:14">
      <c r="J1733" s="68"/>
      <c r="K1733" s="39" t="str">
        <f>Results!C1825</f>
        <v>L23</v>
      </c>
      <c r="L1733" s="39" t="str">
        <f>Results!B1729</f>
        <v>hsa-miR-5688</v>
      </c>
      <c r="M1733" s="79" t="e">
        <f>Results!F1825</f>
        <v>#DIV/0!</v>
      </c>
      <c r="N1733" s="79" t="e">
        <f>Results!G1825</f>
        <v>#DIV/0!</v>
      </c>
    </row>
    <row r="1734" customHeight="1" spans="10:14">
      <c r="J1734" s="68"/>
      <c r="K1734" s="39" t="str">
        <f>Results!C1826</f>
        <v>L24</v>
      </c>
      <c r="L1734" s="39" t="str">
        <f>Results!B1730</f>
        <v/>
      </c>
      <c r="M1734" s="79" t="e">
        <f>Results!F1826</f>
        <v>#DIV/0!</v>
      </c>
      <c r="N1734" s="79" t="e">
        <f>Results!G1826</f>
        <v>#DIV/0!</v>
      </c>
    </row>
    <row r="1735" customHeight="1" spans="10:14">
      <c r="J1735" s="68"/>
      <c r="K1735" s="39" t="str">
        <f>Results!C1827</f>
        <v>M01</v>
      </c>
      <c r="L1735" s="39" t="str">
        <f>Results!B1731</f>
        <v>hsa-miR-4763-5p</v>
      </c>
      <c r="M1735" s="79" t="e">
        <f>Results!F1827</f>
        <v>#DIV/0!</v>
      </c>
      <c r="N1735" s="79" t="e">
        <f>Results!G1827</f>
        <v>#DIV/0!</v>
      </c>
    </row>
    <row r="1736" customHeight="1" spans="10:14">
      <c r="J1736" s="68"/>
      <c r="K1736" s="39" t="str">
        <f>Results!C1828</f>
        <v>M02</v>
      </c>
      <c r="L1736" s="39" t="str">
        <f>Results!B1732</f>
        <v>hsa-miR-548ao-5p</v>
      </c>
      <c r="M1736" s="79" t="e">
        <f>Results!F1828</f>
        <v>#DIV/0!</v>
      </c>
      <c r="N1736" s="79" t="e">
        <f>Results!G1828</f>
        <v>#DIV/0!</v>
      </c>
    </row>
    <row r="1737" customHeight="1" spans="10:14">
      <c r="J1737" s="68"/>
      <c r="K1737" s="39" t="str">
        <f>Results!C1829</f>
        <v>M03</v>
      </c>
      <c r="L1737" s="39" t="str">
        <f>Results!B1733</f>
        <v>hsa-miR-4763-3p</v>
      </c>
      <c r="M1737" s="79" t="e">
        <f>Results!F1829</f>
        <v>#DIV/0!</v>
      </c>
      <c r="N1737" s="79" t="e">
        <f>Results!G1829</f>
        <v>#DIV/0!</v>
      </c>
    </row>
    <row r="1738" customHeight="1" spans="10:14">
      <c r="J1738" s="68"/>
      <c r="K1738" s="39" t="str">
        <f>Results!C1830</f>
        <v>M04</v>
      </c>
      <c r="L1738" s="39" t="str">
        <f>Results!B1734</f>
        <v>hsa-miR-548ao-3p</v>
      </c>
      <c r="M1738" s="79" t="e">
        <f>Results!F1830</f>
        <v>#DIV/0!</v>
      </c>
      <c r="N1738" s="79" t="e">
        <f>Results!G1830</f>
        <v>#DIV/0!</v>
      </c>
    </row>
    <row r="1739" customHeight="1" spans="10:14">
      <c r="J1739" s="68"/>
      <c r="K1739" s="39" t="str">
        <f>Results!C1831</f>
        <v>M05</v>
      </c>
      <c r="L1739" s="39" t="str">
        <f>Results!B1735</f>
        <v>hsa-miR-4764-5p</v>
      </c>
      <c r="M1739" s="79" t="e">
        <f>Results!F1831</f>
        <v>#DIV/0!</v>
      </c>
      <c r="N1739" s="79" t="e">
        <f>Results!G1831</f>
        <v>#DIV/0!</v>
      </c>
    </row>
    <row r="1740" customHeight="1" spans="10:14">
      <c r="J1740" s="68"/>
      <c r="K1740" s="39" t="str">
        <f>Results!C1832</f>
        <v>M06</v>
      </c>
      <c r="L1740" s="39" t="str">
        <f>Results!B1736</f>
        <v>hsa-miR-5006-5p</v>
      </c>
      <c r="M1740" s="79" t="e">
        <f>Results!F1832</f>
        <v>#DIV/0!</v>
      </c>
      <c r="N1740" s="79" t="e">
        <f>Results!G1832</f>
        <v>#DIV/0!</v>
      </c>
    </row>
    <row r="1741" customHeight="1" spans="10:14">
      <c r="J1741" s="68"/>
      <c r="K1741" s="39" t="str">
        <f>Results!C1833</f>
        <v>M07</v>
      </c>
      <c r="L1741" s="39" t="str">
        <f>Results!B1737</f>
        <v>hsa-miR-4764-3p</v>
      </c>
      <c r="M1741" s="79" t="e">
        <f>Results!F1833</f>
        <v>#DIV/0!</v>
      </c>
      <c r="N1741" s="79" t="e">
        <f>Results!G1833</f>
        <v>#DIV/0!</v>
      </c>
    </row>
    <row r="1742" customHeight="1" spans="10:14">
      <c r="J1742" s="68"/>
      <c r="K1742" s="39" t="str">
        <f>Results!C1834</f>
        <v>M08</v>
      </c>
      <c r="L1742" s="39" t="str">
        <f>Results!B1738</f>
        <v>hsa-miR-5006-3p</v>
      </c>
      <c r="M1742" s="79" t="e">
        <f>Results!F1834</f>
        <v>#DIV/0!</v>
      </c>
      <c r="N1742" s="79" t="e">
        <f>Results!G1834</f>
        <v>#DIV/0!</v>
      </c>
    </row>
    <row r="1743" customHeight="1" spans="10:14">
      <c r="J1743" s="68"/>
      <c r="K1743" s="39" t="str">
        <f>Results!C1835</f>
        <v>M09</v>
      </c>
      <c r="L1743" s="39" t="str">
        <f>Results!B1739</f>
        <v>hsa-miR-4766-5p</v>
      </c>
      <c r="M1743" s="79" t="e">
        <f>Results!F1835</f>
        <v>#DIV/0!</v>
      </c>
      <c r="N1743" s="79" t="e">
        <f>Results!G1835</f>
        <v>#DIV/0!</v>
      </c>
    </row>
    <row r="1744" customHeight="1" spans="10:14">
      <c r="J1744" s="68"/>
      <c r="K1744" s="39" t="str">
        <f>Results!C1836</f>
        <v>M10</v>
      </c>
      <c r="L1744" s="39" t="str">
        <f>Results!B1740</f>
        <v>hsa-miR-5007-5p</v>
      </c>
      <c r="M1744" s="79" t="e">
        <f>Results!F1836</f>
        <v>#DIV/0!</v>
      </c>
      <c r="N1744" s="79" t="e">
        <f>Results!G1836</f>
        <v>#DIV/0!</v>
      </c>
    </row>
    <row r="1745" customHeight="1" spans="10:14">
      <c r="J1745" s="68"/>
      <c r="K1745" s="39" t="str">
        <f>Results!C1837</f>
        <v>M11</v>
      </c>
      <c r="L1745" s="39" t="str">
        <f>Results!B1741</f>
        <v>hsa-miR-4766-3p</v>
      </c>
      <c r="M1745" s="79" t="e">
        <f>Results!F1837</f>
        <v>#DIV/0!</v>
      </c>
      <c r="N1745" s="79" t="e">
        <f>Results!G1837</f>
        <v>#DIV/0!</v>
      </c>
    </row>
    <row r="1746" customHeight="1" spans="10:14">
      <c r="J1746" s="68"/>
      <c r="K1746" s="39" t="str">
        <f>Results!C1838</f>
        <v>M12</v>
      </c>
      <c r="L1746" s="39" t="str">
        <f>Results!B1742</f>
        <v>hsa-miR-5007-3p</v>
      </c>
      <c r="M1746" s="79" t="e">
        <f>Results!F1838</f>
        <v>#DIV/0!</v>
      </c>
      <c r="N1746" s="79" t="e">
        <f>Results!G1838</f>
        <v>#DIV/0!</v>
      </c>
    </row>
    <row r="1747" customHeight="1" spans="10:14">
      <c r="J1747" s="68"/>
      <c r="K1747" s="39" t="str">
        <f>Results!C1839</f>
        <v>M13</v>
      </c>
      <c r="L1747" s="39" t="str">
        <f>Results!B1743</f>
        <v>hsa-miR-4767</v>
      </c>
      <c r="M1747" s="79" t="e">
        <f>Results!F1839</f>
        <v>#DIV/0!</v>
      </c>
      <c r="N1747" s="79" t="e">
        <f>Results!G1839</f>
        <v>#DIV/0!</v>
      </c>
    </row>
    <row r="1748" customHeight="1" spans="10:14">
      <c r="J1748" s="68"/>
      <c r="K1748" s="39" t="str">
        <f>Results!C1840</f>
        <v>M14</v>
      </c>
      <c r="L1748" s="39" t="str">
        <f>Results!B1744</f>
        <v>hsa-miR-548ap-5p</v>
      </c>
      <c r="M1748" s="79" t="e">
        <f>Results!F1840</f>
        <v>#DIV/0!</v>
      </c>
      <c r="N1748" s="79" t="e">
        <f>Results!G1840</f>
        <v>#DIV/0!</v>
      </c>
    </row>
    <row r="1749" customHeight="1" spans="10:14">
      <c r="J1749" s="68"/>
      <c r="K1749" s="39" t="str">
        <f>Results!C1841</f>
        <v>M15</v>
      </c>
      <c r="L1749" s="39" t="str">
        <f>Results!B1745</f>
        <v>hsa-miR-4768-5p</v>
      </c>
      <c r="M1749" s="79" t="e">
        <f>Results!F1841</f>
        <v>#DIV/0!</v>
      </c>
      <c r="N1749" s="79" t="e">
        <f>Results!G1841</f>
        <v>#DIV/0!</v>
      </c>
    </row>
    <row r="1750" customHeight="1" spans="10:14">
      <c r="J1750" s="68"/>
      <c r="K1750" s="39" t="str">
        <f>Results!C1842</f>
        <v>M16</v>
      </c>
      <c r="L1750" s="39" t="str">
        <f>Results!B1746</f>
        <v>hsa-miR-548ap-3p</v>
      </c>
      <c r="M1750" s="79" t="e">
        <f>Results!F1842</f>
        <v>#DIV/0!</v>
      </c>
      <c r="N1750" s="79" t="e">
        <f>Results!G1842</f>
        <v>#DIV/0!</v>
      </c>
    </row>
    <row r="1751" customHeight="1" spans="10:14">
      <c r="J1751" s="68"/>
      <c r="K1751" s="39" t="str">
        <f>Results!C1843</f>
        <v>M17</v>
      </c>
      <c r="L1751" s="39" t="str">
        <f>Results!B1747</f>
        <v>hsa-miR-4768-3p</v>
      </c>
      <c r="M1751" s="79" t="e">
        <f>Results!F1843</f>
        <v>#DIV/0!</v>
      </c>
      <c r="N1751" s="79" t="e">
        <f>Results!G1843</f>
        <v>#DIV/0!</v>
      </c>
    </row>
    <row r="1752" customHeight="1" spans="10:14">
      <c r="J1752" s="68"/>
      <c r="K1752" s="39" t="str">
        <f>Results!C1844</f>
        <v>M18</v>
      </c>
      <c r="L1752" s="39" t="str">
        <f>Results!B1748</f>
        <v>hsa-miR-5008-5p</v>
      </c>
      <c r="M1752" s="79" t="e">
        <f>Results!F1844</f>
        <v>#DIV/0!</v>
      </c>
      <c r="N1752" s="79" t="e">
        <f>Results!G1844</f>
        <v>#DIV/0!</v>
      </c>
    </row>
    <row r="1753" customHeight="1" spans="10:14">
      <c r="J1753" s="68"/>
      <c r="K1753" s="39" t="str">
        <f>Results!C1845</f>
        <v>M19</v>
      </c>
      <c r="L1753" s="39" t="str">
        <f>Results!B1749</f>
        <v>hsa-miR-4769-5p</v>
      </c>
      <c r="M1753" s="79" t="e">
        <f>Results!F1845</f>
        <v>#DIV/0!</v>
      </c>
      <c r="N1753" s="79" t="e">
        <f>Results!G1845</f>
        <v>#DIV/0!</v>
      </c>
    </row>
    <row r="1754" customHeight="1" spans="10:14">
      <c r="J1754" s="68"/>
      <c r="K1754" s="39" t="str">
        <f>Results!C1846</f>
        <v>M20</v>
      </c>
      <c r="L1754" s="39" t="str">
        <f>Results!B1750</f>
        <v>hsa-miR-5008-3p</v>
      </c>
      <c r="M1754" s="79" t="e">
        <f>Results!F1846</f>
        <v>#DIV/0!</v>
      </c>
      <c r="N1754" s="79" t="e">
        <f>Results!G1846</f>
        <v>#DIV/0!</v>
      </c>
    </row>
    <row r="1755" customHeight="1" spans="10:14">
      <c r="J1755" s="68"/>
      <c r="K1755" s="39" t="str">
        <f>Results!C1847</f>
        <v>M21</v>
      </c>
      <c r="L1755" s="39" t="str">
        <f>Results!B1751</f>
        <v>hsa-miR-4770</v>
      </c>
      <c r="M1755" s="79" t="e">
        <f>Results!F1847</f>
        <v>#DIV/0!</v>
      </c>
      <c r="N1755" s="79" t="e">
        <f>Results!G1847</f>
        <v>#DIV/0!</v>
      </c>
    </row>
    <row r="1756" customHeight="1" spans="10:14">
      <c r="J1756" s="68"/>
      <c r="K1756" s="39" t="str">
        <f>Results!C1848</f>
        <v>M22</v>
      </c>
      <c r="L1756" s="39" t="str">
        <f>Results!B1752</f>
        <v>hsa-miR-5009-5p</v>
      </c>
      <c r="M1756" s="79" t="e">
        <f>Results!F1848</f>
        <v>#DIV/0!</v>
      </c>
      <c r="N1756" s="79" t="e">
        <f>Results!G1848</f>
        <v>#DIV/0!</v>
      </c>
    </row>
    <row r="1757" customHeight="1" spans="10:14">
      <c r="J1757" s="68"/>
      <c r="K1757" s="39" t="str">
        <f>Results!C1849</f>
        <v>M23</v>
      </c>
      <c r="L1757" s="39" t="str">
        <f>Results!B1753</f>
        <v>hsa-miR-4771</v>
      </c>
      <c r="M1757" s="79" t="e">
        <f>Results!F1849</f>
        <v>#DIV/0!</v>
      </c>
      <c r="N1757" s="79" t="e">
        <f>Results!G1849</f>
        <v>#DIV/0!</v>
      </c>
    </row>
    <row r="1758" customHeight="1" spans="10:14">
      <c r="J1758" s="68"/>
      <c r="K1758" s="39" t="str">
        <f>Results!C1850</f>
        <v>M24</v>
      </c>
      <c r="L1758" s="39" t="str">
        <f>Results!B1754</f>
        <v>hsa-miR-5009-3p</v>
      </c>
      <c r="M1758" s="79" t="e">
        <f>Results!F1850</f>
        <v>#DIV/0!</v>
      </c>
      <c r="N1758" s="79" t="e">
        <f>Results!G1850</f>
        <v>#DIV/0!</v>
      </c>
    </row>
    <row r="1759" customHeight="1" spans="10:14">
      <c r="J1759" s="68"/>
      <c r="K1759" s="39" t="str">
        <f>Results!C1851</f>
        <v>N01</v>
      </c>
      <c r="L1759" s="39" t="str">
        <f>Results!B1755</f>
        <v>hsa-miR-5681b</v>
      </c>
      <c r="M1759" s="79" t="e">
        <f>Results!F1851</f>
        <v>#DIV/0!</v>
      </c>
      <c r="N1759" s="79" t="e">
        <f>Results!G1851</f>
        <v>#DIV/0!</v>
      </c>
    </row>
    <row r="1760" customHeight="1" spans="10:14">
      <c r="J1760" s="68"/>
      <c r="K1760" s="39" t="str">
        <f>Results!C1852</f>
        <v>N02</v>
      </c>
      <c r="L1760" s="39" t="str">
        <f>Results!B1756</f>
        <v/>
      </c>
      <c r="M1760" s="79" t="e">
        <f>Results!F1852</f>
        <v>#DIV/0!</v>
      </c>
      <c r="N1760" s="79" t="e">
        <f>Results!G1852</f>
        <v>#DIV/0!</v>
      </c>
    </row>
    <row r="1761" customHeight="1" spans="10:14">
      <c r="J1761" s="68"/>
      <c r="K1761" s="39" t="str">
        <f>Results!C1853</f>
        <v>N03</v>
      </c>
      <c r="L1761" s="39" t="str">
        <f>Results!B1757</f>
        <v>hsa-miR-5689</v>
      </c>
      <c r="M1761" s="79" t="e">
        <f>Results!F1853</f>
        <v>#DIV/0!</v>
      </c>
      <c r="N1761" s="79" t="e">
        <f>Results!G1853</f>
        <v>#DIV/0!</v>
      </c>
    </row>
    <row r="1762" customHeight="1" spans="10:14">
      <c r="J1762" s="68"/>
      <c r="K1762" s="39" t="str">
        <f>Results!C1854</f>
        <v>N04</v>
      </c>
      <c r="L1762" s="39" t="str">
        <f>Results!B1758</f>
        <v/>
      </c>
      <c r="M1762" s="79" t="e">
        <f>Results!F1854</f>
        <v>#DIV/0!</v>
      </c>
      <c r="N1762" s="79" t="e">
        <f>Results!G1854</f>
        <v>#DIV/0!</v>
      </c>
    </row>
    <row r="1763" customHeight="1" spans="10:14">
      <c r="J1763" s="68"/>
      <c r="K1763" s="39" t="str">
        <f>Results!C1855</f>
        <v>N05</v>
      </c>
      <c r="L1763" s="39" t="str">
        <f>Results!B1759</f>
        <v>hsa-miR-5691</v>
      </c>
      <c r="M1763" s="79" t="e">
        <f>Results!F1855</f>
        <v>#DIV/0!</v>
      </c>
      <c r="N1763" s="79" t="e">
        <f>Results!G1855</f>
        <v>#DIV/0!</v>
      </c>
    </row>
    <row r="1764" customHeight="1" spans="10:14">
      <c r="J1764" s="68"/>
      <c r="K1764" s="39" t="str">
        <f>Results!C1856</f>
        <v>N06</v>
      </c>
      <c r="L1764" s="39" t="str">
        <f>Results!B1760</f>
        <v/>
      </c>
      <c r="M1764" s="79" t="e">
        <f>Results!F1856</f>
        <v>#DIV/0!</v>
      </c>
      <c r="N1764" s="79" t="e">
        <f>Results!G1856</f>
        <v>#DIV/0!</v>
      </c>
    </row>
    <row r="1765" customHeight="1" spans="10:14">
      <c r="J1765" s="68"/>
      <c r="K1765" s="39" t="str">
        <f>Results!C1857</f>
        <v>N07</v>
      </c>
      <c r="L1765" s="39" t="str">
        <f>Results!B1761</f>
        <v>hsa-miR-4666b</v>
      </c>
      <c r="M1765" s="79" t="e">
        <f>Results!F1857</f>
        <v>#DIV/0!</v>
      </c>
      <c r="N1765" s="79" t="e">
        <f>Results!G1857</f>
        <v>#DIV/0!</v>
      </c>
    </row>
    <row r="1766" customHeight="1" spans="10:14">
      <c r="J1766" s="68"/>
      <c r="K1766" s="39" t="str">
        <f>Results!C1858</f>
        <v>N08</v>
      </c>
      <c r="L1766" s="39" t="str">
        <f>Results!B1762</f>
        <v/>
      </c>
      <c r="M1766" s="79" t="e">
        <f>Results!F1858</f>
        <v>#DIV/0!</v>
      </c>
      <c r="N1766" s="79" t="e">
        <f>Results!G1858</f>
        <v>#DIV/0!</v>
      </c>
    </row>
    <row r="1767" customHeight="1" spans="10:14">
      <c r="J1767" s="68"/>
      <c r="K1767" s="39" t="str">
        <f>Results!C1859</f>
        <v>N09</v>
      </c>
      <c r="L1767" s="39" t="str">
        <f>Results!B1763</f>
        <v>hsa-miR-5693</v>
      </c>
      <c r="M1767" s="79" t="e">
        <f>Results!F1859</f>
        <v>#DIV/0!</v>
      </c>
      <c r="N1767" s="79" t="e">
        <f>Results!G1859</f>
        <v>#DIV/0!</v>
      </c>
    </row>
    <row r="1768" customHeight="1" spans="10:14">
      <c r="J1768" s="68"/>
      <c r="K1768" s="39" t="str">
        <f>Results!C1860</f>
        <v>N10</v>
      </c>
      <c r="L1768" s="39" t="str">
        <f>Results!B1764</f>
        <v/>
      </c>
      <c r="M1768" s="79" t="e">
        <f>Results!F1860</f>
        <v>#DIV/0!</v>
      </c>
      <c r="N1768" s="79" t="e">
        <f>Results!G1860</f>
        <v>#DIV/0!</v>
      </c>
    </row>
    <row r="1769" customHeight="1" spans="10:14">
      <c r="J1769" s="68"/>
      <c r="K1769" s="39" t="str">
        <f>Results!C1861</f>
        <v>N11</v>
      </c>
      <c r="L1769" s="39" t="str">
        <f>Results!B1765</f>
        <v>hsa-miR-5694</v>
      </c>
      <c r="M1769" s="79" t="e">
        <f>Results!F1861</f>
        <v>#DIV/0!</v>
      </c>
      <c r="N1769" s="79" t="e">
        <f>Results!G1861</f>
        <v>#DIV/0!</v>
      </c>
    </row>
    <row r="1770" customHeight="1" spans="10:14">
      <c r="J1770" s="68"/>
      <c r="K1770" s="39" t="str">
        <f>Results!C1862</f>
        <v>N12</v>
      </c>
      <c r="L1770" s="39" t="str">
        <f>Results!B1766</f>
        <v/>
      </c>
      <c r="M1770" s="79" t="e">
        <f>Results!F1862</f>
        <v>#DIV/0!</v>
      </c>
      <c r="N1770" s="79" t="e">
        <f>Results!G1862</f>
        <v>#DIV/0!</v>
      </c>
    </row>
    <row r="1771" customHeight="1" spans="10:14">
      <c r="J1771" s="68"/>
      <c r="K1771" s="39" t="str">
        <f>Results!C1863</f>
        <v>N13</v>
      </c>
      <c r="L1771" s="39" t="str">
        <f>Results!B1767</f>
        <v>hsa-miR-5695</v>
      </c>
      <c r="M1771" s="79" t="e">
        <f>Results!F1863</f>
        <v>#DIV/0!</v>
      </c>
      <c r="N1771" s="79" t="e">
        <f>Results!G1863</f>
        <v>#DIV/0!</v>
      </c>
    </row>
    <row r="1772" customHeight="1" spans="10:14">
      <c r="J1772" s="68"/>
      <c r="K1772" s="39" t="str">
        <f>Results!C1864</f>
        <v>N14</v>
      </c>
      <c r="L1772" s="39" t="str">
        <f>Results!B1768</f>
        <v/>
      </c>
      <c r="M1772" s="79" t="e">
        <f>Results!F1864</f>
        <v>#DIV/0!</v>
      </c>
      <c r="N1772" s="79" t="e">
        <f>Results!G1864</f>
        <v>#DIV/0!</v>
      </c>
    </row>
    <row r="1773" customHeight="1" spans="10:14">
      <c r="J1773" s="68"/>
      <c r="K1773" s="39" t="str">
        <f>Results!C1865</f>
        <v>N15</v>
      </c>
      <c r="L1773" s="39" t="str">
        <f>Results!B1769</f>
        <v>hsa-miR-5696</v>
      </c>
      <c r="M1773" s="79" t="e">
        <f>Results!F1865</f>
        <v>#DIV/0!</v>
      </c>
      <c r="N1773" s="79" t="e">
        <f>Results!G1865</f>
        <v>#DIV/0!</v>
      </c>
    </row>
    <row r="1774" customHeight="1" spans="10:14">
      <c r="J1774" s="68"/>
      <c r="K1774" s="39" t="str">
        <f>Results!C1866</f>
        <v>N16</v>
      </c>
      <c r="L1774" s="39" t="str">
        <f>Results!B1770</f>
        <v/>
      </c>
      <c r="M1774" s="79" t="e">
        <f>Results!F1866</f>
        <v>#DIV/0!</v>
      </c>
      <c r="N1774" s="79" t="e">
        <f>Results!G1866</f>
        <v>#DIV/0!</v>
      </c>
    </row>
    <row r="1775" customHeight="1" spans="10:14">
      <c r="J1775" s="68"/>
      <c r="K1775" s="39" t="str">
        <f>Results!C1867</f>
        <v>N17</v>
      </c>
      <c r="L1775" s="39" t="str">
        <f>Results!B1771</f>
        <v>hsa-miR-5697</v>
      </c>
      <c r="M1775" s="79" t="e">
        <f>Results!F1867</f>
        <v>#DIV/0!</v>
      </c>
      <c r="N1775" s="79" t="e">
        <f>Results!G1867</f>
        <v>#DIV/0!</v>
      </c>
    </row>
    <row r="1776" customHeight="1" spans="10:14">
      <c r="J1776" s="68"/>
      <c r="K1776" s="39" t="str">
        <f>Results!C1868</f>
        <v>N18</v>
      </c>
      <c r="L1776" s="39" t="str">
        <f>Results!B1772</f>
        <v/>
      </c>
      <c r="M1776" s="79" t="e">
        <f>Results!F1868</f>
        <v>#DIV/0!</v>
      </c>
      <c r="N1776" s="79" t="e">
        <f>Results!G1868</f>
        <v>#DIV/0!</v>
      </c>
    </row>
    <row r="1777" customHeight="1" spans="10:14">
      <c r="J1777" s="68"/>
      <c r="K1777" s="39" t="str">
        <f>Results!C1869</f>
        <v>N19</v>
      </c>
      <c r="L1777" s="39" t="str">
        <f>Results!B1773</f>
        <v>hsa-miR-5698</v>
      </c>
      <c r="M1777" s="79" t="e">
        <f>Results!F1869</f>
        <v>#DIV/0!</v>
      </c>
      <c r="N1777" s="79" t="e">
        <f>Results!G1869</f>
        <v>#DIV/0!</v>
      </c>
    </row>
    <row r="1778" customHeight="1" spans="10:14">
      <c r="J1778" s="68"/>
      <c r="K1778" s="39" t="str">
        <f>Results!C1870</f>
        <v>N20</v>
      </c>
      <c r="L1778" s="39" t="str">
        <f>Results!B1774</f>
        <v/>
      </c>
      <c r="M1778" s="79" t="e">
        <f>Results!F1870</f>
        <v>#DIV/0!</v>
      </c>
      <c r="N1778" s="79" t="e">
        <f>Results!G1870</f>
        <v>#DIV/0!</v>
      </c>
    </row>
    <row r="1779" customHeight="1" spans="10:14">
      <c r="J1779" s="68"/>
      <c r="K1779" s="39" t="str">
        <f>Results!C1871</f>
        <v>N21</v>
      </c>
      <c r="L1779" s="39" t="str">
        <f>Results!B1775</f>
        <v>hsa-miR-5699</v>
      </c>
      <c r="M1779" s="79" t="e">
        <f>Results!F1871</f>
        <v>#DIV/0!</v>
      </c>
      <c r="N1779" s="79" t="e">
        <f>Results!G1871</f>
        <v>#DIV/0!</v>
      </c>
    </row>
    <row r="1780" customHeight="1" spans="10:14">
      <c r="J1780" s="68"/>
      <c r="K1780" s="39" t="str">
        <f>Results!C1872</f>
        <v>N22</v>
      </c>
      <c r="L1780" s="39" t="str">
        <f>Results!B1776</f>
        <v/>
      </c>
      <c r="M1780" s="79" t="e">
        <f>Results!F1872</f>
        <v>#DIV/0!</v>
      </c>
      <c r="N1780" s="79" t="e">
        <f>Results!G1872</f>
        <v>#DIV/0!</v>
      </c>
    </row>
    <row r="1781" customHeight="1" spans="10:14">
      <c r="J1781" s="68"/>
      <c r="K1781" s="39" t="str">
        <f>Results!C1873</f>
        <v>N23</v>
      </c>
      <c r="L1781" s="39" t="str">
        <f>Results!B1777</f>
        <v>hsa-miR-5700</v>
      </c>
      <c r="M1781" s="79" t="e">
        <f>Results!F1873</f>
        <v>#DIV/0!</v>
      </c>
      <c r="N1781" s="79" t="e">
        <f>Results!G1873</f>
        <v>#DIV/0!</v>
      </c>
    </row>
    <row r="1782" customHeight="1" spans="10:14">
      <c r="J1782" s="68"/>
      <c r="K1782" s="39" t="str">
        <f>Results!C1874</f>
        <v>N24</v>
      </c>
      <c r="L1782" s="39" t="str">
        <f>Results!B1778</f>
        <v/>
      </c>
      <c r="M1782" s="79" t="e">
        <f>Results!F1874</f>
        <v>#DIV/0!</v>
      </c>
      <c r="N1782" s="79" t="e">
        <f>Results!G1874</f>
        <v>#DIV/0!</v>
      </c>
    </row>
    <row r="1783" customHeight="1" spans="10:14">
      <c r="J1783" s="68"/>
      <c r="K1783" s="39" t="str">
        <f>Results!C1875</f>
        <v>O01</v>
      </c>
      <c r="L1783" s="39" t="str">
        <f>Results!B1779</f>
        <v>hsa-miR-4772-5p</v>
      </c>
      <c r="M1783" s="79" t="e">
        <f>Results!F1875</f>
        <v>#DIV/0!</v>
      </c>
      <c r="N1783" s="79" t="e">
        <f>Results!G1875</f>
        <v>#DIV/0!</v>
      </c>
    </row>
    <row r="1784" customHeight="1" spans="10:14">
      <c r="J1784" s="68"/>
      <c r="K1784" s="39" t="str">
        <f>Results!C1876</f>
        <v>O02</v>
      </c>
      <c r="L1784" s="39" t="str">
        <f>Results!B1780</f>
        <v>hsa-miR-5010-5p</v>
      </c>
      <c r="M1784" s="79" t="e">
        <f>Results!F1876</f>
        <v>#DIV/0!</v>
      </c>
      <c r="N1784" s="79" t="e">
        <f>Results!G1876</f>
        <v>#DIV/0!</v>
      </c>
    </row>
    <row r="1785" customHeight="1" spans="10:14">
      <c r="J1785" s="68"/>
      <c r="K1785" s="39" t="str">
        <f>Results!C1877</f>
        <v>O03</v>
      </c>
      <c r="L1785" s="39" t="str">
        <f>Results!B1781</f>
        <v>hsa-miR-4772-3p</v>
      </c>
      <c r="M1785" s="79" t="e">
        <f>Results!F1877</f>
        <v>#DIV/0!</v>
      </c>
      <c r="N1785" s="79" t="e">
        <f>Results!G1877</f>
        <v>#DIV/0!</v>
      </c>
    </row>
    <row r="1786" customHeight="1" spans="10:14">
      <c r="J1786" s="68"/>
      <c r="K1786" s="39" t="str">
        <f>Results!C1878</f>
        <v>O04</v>
      </c>
      <c r="L1786" s="39" t="str">
        <f>Results!B1782</f>
        <v>hsa-miR-5010-3p</v>
      </c>
      <c r="M1786" s="79" t="e">
        <f>Results!F1878</f>
        <v>#DIV/0!</v>
      </c>
      <c r="N1786" s="79" t="e">
        <f>Results!G1878</f>
        <v>#DIV/0!</v>
      </c>
    </row>
    <row r="1787" customHeight="1" spans="10:14">
      <c r="J1787" s="68"/>
      <c r="K1787" s="39" t="str">
        <f>Results!C1879</f>
        <v>O05</v>
      </c>
      <c r="L1787" s="39" t="str">
        <f>Results!B1783</f>
        <v>hsa-miR-4773</v>
      </c>
      <c r="M1787" s="79" t="e">
        <f>Results!F1879</f>
        <v>#DIV/0!</v>
      </c>
      <c r="N1787" s="79" t="e">
        <f>Results!G1879</f>
        <v>#DIV/0!</v>
      </c>
    </row>
    <row r="1788" customHeight="1" spans="10:14">
      <c r="J1788" s="68"/>
      <c r="K1788" s="39" t="str">
        <f>Results!C1880</f>
        <v>O06</v>
      </c>
      <c r="L1788" s="39" t="str">
        <f>Results!B1784</f>
        <v>hsa-miR-5011-5p</v>
      </c>
      <c r="M1788" s="79" t="e">
        <f>Results!F1880</f>
        <v>#DIV/0!</v>
      </c>
      <c r="N1788" s="79" t="e">
        <f>Results!G1880</f>
        <v>#DIV/0!</v>
      </c>
    </row>
    <row r="1789" customHeight="1" spans="10:14">
      <c r="J1789" s="68"/>
      <c r="K1789" s="39" t="str">
        <f>Results!C1881</f>
        <v>O07</v>
      </c>
      <c r="L1789" s="39" t="str">
        <f>Results!B1785</f>
        <v>hsa-miR-4774-5p</v>
      </c>
      <c r="M1789" s="79" t="e">
        <f>Results!F1881</f>
        <v>#DIV/0!</v>
      </c>
      <c r="N1789" s="79" t="e">
        <f>Results!G1881</f>
        <v>#DIV/0!</v>
      </c>
    </row>
    <row r="1790" customHeight="1" spans="10:14">
      <c r="J1790" s="68"/>
      <c r="K1790" s="39" t="str">
        <f>Results!C1882</f>
        <v>O08</v>
      </c>
      <c r="L1790" s="39" t="str">
        <f>Results!B1786</f>
        <v>hsa-miR-5011-3p</v>
      </c>
      <c r="M1790" s="79" t="e">
        <f>Results!F1882</f>
        <v>#DIV/0!</v>
      </c>
      <c r="N1790" s="79" t="e">
        <f>Results!G1882</f>
        <v>#DIV/0!</v>
      </c>
    </row>
    <row r="1791" customHeight="1" spans="10:14">
      <c r="J1791" s="68"/>
      <c r="K1791" s="39" t="str">
        <f>Results!C1883</f>
        <v>O09</v>
      </c>
      <c r="L1791" s="39" t="str">
        <f>Results!B1787</f>
        <v>hsa-miR-4774-3p</v>
      </c>
      <c r="M1791" s="79" t="e">
        <f>Results!F1883</f>
        <v>#DIV/0!</v>
      </c>
      <c r="N1791" s="79" t="e">
        <f>Results!G1883</f>
        <v>#DIV/0!</v>
      </c>
    </row>
    <row r="1792" customHeight="1" spans="10:14">
      <c r="J1792" s="68"/>
      <c r="K1792" s="39" t="str">
        <f>Results!C1884</f>
        <v>O10</v>
      </c>
      <c r="L1792" s="39" t="str">
        <f>Results!B1788</f>
        <v>hsa-miR-5087</v>
      </c>
      <c r="M1792" s="79" t="e">
        <f>Results!F1884</f>
        <v>#DIV/0!</v>
      </c>
      <c r="N1792" s="79" t="e">
        <f>Results!G1884</f>
        <v>#DIV/0!</v>
      </c>
    </row>
    <row r="1793" customHeight="1" spans="10:14">
      <c r="J1793" s="68"/>
      <c r="K1793" s="39" t="str">
        <f>Results!C1885</f>
        <v>O11</v>
      </c>
      <c r="L1793" s="39" t="str">
        <f>Results!B1789</f>
        <v>hsa-miR-4775</v>
      </c>
      <c r="M1793" s="79" t="e">
        <f>Results!F1885</f>
        <v>#DIV/0!</v>
      </c>
      <c r="N1793" s="79" t="e">
        <f>Results!G1885</f>
        <v>#DIV/0!</v>
      </c>
    </row>
    <row r="1794" customHeight="1" spans="10:14">
      <c r="J1794" s="68"/>
      <c r="K1794" s="39" t="str">
        <f>Results!C1886</f>
        <v>O12</v>
      </c>
      <c r="L1794" s="39" t="str">
        <f>Results!B1790</f>
        <v>hsa-miR-5088</v>
      </c>
      <c r="M1794" s="79" t="e">
        <f>Results!F1886</f>
        <v>#DIV/0!</v>
      </c>
      <c r="N1794" s="79" t="e">
        <f>Results!G1886</f>
        <v>#DIV/0!</v>
      </c>
    </row>
    <row r="1795" customHeight="1" spans="10:14">
      <c r="J1795" s="68"/>
      <c r="K1795" s="39" t="str">
        <f>Results!C1887</f>
        <v>O13</v>
      </c>
      <c r="L1795" s="39" t="str">
        <f>Results!B1791</f>
        <v>hsa-miR-4776-5p</v>
      </c>
      <c r="M1795" s="79" t="e">
        <f>Results!F1887</f>
        <v>#DIV/0!</v>
      </c>
      <c r="N1795" s="79" t="e">
        <f>Results!G1887</f>
        <v>#DIV/0!</v>
      </c>
    </row>
    <row r="1796" customHeight="1" spans="10:14">
      <c r="J1796" s="68"/>
      <c r="K1796" s="39" t="str">
        <f>Results!C1888</f>
        <v>O14</v>
      </c>
      <c r="L1796" s="39" t="str">
        <f>Results!B1792</f>
        <v>hsa-miR-5089</v>
      </c>
      <c r="M1796" s="79" t="e">
        <f>Results!F1888</f>
        <v>#DIV/0!</v>
      </c>
      <c r="N1796" s="79" t="e">
        <f>Results!G1888</f>
        <v>#DIV/0!</v>
      </c>
    </row>
    <row r="1797" customHeight="1" spans="10:14">
      <c r="J1797" s="68"/>
      <c r="K1797" s="39" t="str">
        <f>Results!C1889</f>
        <v>O15</v>
      </c>
      <c r="L1797" s="39" t="str">
        <f>Results!B1793</f>
        <v>hsa-miR-4776-3p</v>
      </c>
      <c r="M1797" s="79" t="e">
        <f>Results!F1889</f>
        <v>#DIV/0!</v>
      </c>
      <c r="N1797" s="79" t="e">
        <f>Results!G1889</f>
        <v>#DIV/0!</v>
      </c>
    </row>
    <row r="1798" customHeight="1" spans="10:14">
      <c r="J1798" s="68"/>
      <c r="K1798" s="39" t="str">
        <f>Results!C1890</f>
        <v>O16</v>
      </c>
      <c r="L1798" s="39" t="str">
        <f>Results!B1794</f>
        <v>hsa-miR-5090</v>
      </c>
      <c r="M1798" s="79" t="e">
        <f>Results!F1890</f>
        <v>#DIV/0!</v>
      </c>
      <c r="N1798" s="79" t="e">
        <f>Results!G1890</f>
        <v>#DIV/0!</v>
      </c>
    </row>
    <row r="1799" customHeight="1" spans="10:14">
      <c r="J1799" s="68"/>
      <c r="K1799" s="39" t="str">
        <f>Results!C1891</f>
        <v>O17</v>
      </c>
      <c r="L1799" s="39" t="str">
        <f>Results!B1795</f>
        <v>hsa-miR-4777-5p</v>
      </c>
      <c r="M1799" s="79" t="e">
        <f>Results!F1891</f>
        <v>#DIV/0!</v>
      </c>
      <c r="N1799" s="79" t="e">
        <f>Results!G1891</f>
        <v>#DIV/0!</v>
      </c>
    </row>
    <row r="1800" customHeight="1" spans="10:14">
      <c r="J1800" s="68"/>
      <c r="K1800" s="39" t="str">
        <f>Results!C1892</f>
        <v>O18</v>
      </c>
      <c r="L1800" s="39" t="str">
        <f>Results!B1796</f>
        <v>hsa-miR-5091</v>
      </c>
      <c r="M1800" s="79" t="e">
        <f>Results!F1892</f>
        <v>#DIV/0!</v>
      </c>
      <c r="N1800" s="79" t="e">
        <f>Results!G1892</f>
        <v>#DIV/0!</v>
      </c>
    </row>
    <row r="1801" customHeight="1" spans="10:14">
      <c r="J1801" s="68"/>
      <c r="K1801" s="39" t="str">
        <f>Results!C1893</f>
        <v>O19</v>
      </c>
      <c r="L1801" s="39" t="str">
        <f>Results!B1797</f>
        <v>hsa-miR-4777-3p</v>
      </c>
      <c r="M1801" s="79" t="e">
        <f>Results!F1893</f>
        <v>#DIV/0!</v>
      </c>
      <c r="N1801" s="79" t="e">
        <f>Results!G1893</f>
        <v>#DIV/0!</v>
      </c>
    </row>
    <row r="1802" customHeight="1" spans="10:14">
      <c r="J1802" s="68"/>
      <c r="K1802" s="39" t="str">
        <f>Results!C1894</f>
        <v>O20</v>
      </c>
      <c r="L1802" s="39" t="str">
        <f>Results!B1798</f>
        <v>hsa-miR-5092</v>
      </c>
      <c r="M1802" s="79" t="e">
        <f>Results!F1894</f>
        <v>#DIV/0!</v>
      </c>
      <c r="N1802" s="79" t="e">
        <f>Results!G1894</f>
        <v>#DIV/0!</v>
      </c>
    </row>
    <row r="1803" customHeight="1" spans="10:14">
      <c r="J1803" s="68"/>
      <c r="K1803" s="39" t="str">
        <f>Results!C1895</f>
        <v>O21</v>
      </c>
      <c r="L1803" s="39" t="str">
        <f>Results!B1799</f>
        <v>hsa-miR-4778-5p</v>
      </c>
      <c r="M1803" s="79" t="e">
        <f>Results!F1895</f>
        <v>#DIV/0!</v>
      </c>
      <c r="N1803" s="79" t="e">
        <f>Results!G1895</f>
        <v>#DIV/0!</v>
      </c>
    </row>
    <row r="1804" customHeight="1" spans="10:14">
      <c r="J1804" s="68"/>
      <c r="K1804" s="39" t="str">
        <f>Results!C1896</f>
        <v>O22</v>
      </c>
      <c r="L1804" s="39" t="str">
        <f>Results!B1800</f>
        <v>hsa-miR-5093</v>
      </c>
      <c r="M1804" s="79" t="e">
        <f>Results!F1896</f>
        <v>#DIV/0!</v>
      </c>
      <c r="N1804" s="79" t="e">
        <f>Results!G1896</f>
        <v>#DIV/0!</v>
      </c>
    </row>
    <row r="1805" customHeight="1" spans="10:14">
      <c r="J1805" s="68"/>
      <c r="K1805" s="39" t="str">
        <f>Results!C1897</f>
        <v>O23</v>
      </c>
      <c r="L1805" s="39" t="str">
        <f>Results!B1801</f>
        <v>hsa-miR-4778-3p</v>
      </c>
      <c r="M1805" s="79" t="e">
        <f>Results!F1897</f>
        <v>#DIV/0!</v>
      </c>
      <c r="N1805" s="79" t="e">
        <f>Results!G1897</f>
        <v>#DIV/0!</v>
      </c>
    </row>
    <row r="1806" customHeight="1" spans="10:14">
      <c r="J1806" s="68"/>
      <c r="K1806" s="39" t="str">
        <f>Results!C1898</f>
        <v>O24</v>
      </c>
      <c r="L1806" s="39" t="str">
        <f>Results!B1802</f>
        <v>hsa-miR-5186</v>
      </c>
      <c r="M1806" s="79" t="e">
        <f>Results!F1898</f>
        <v>#DIV/0!</v>
      </c>
      <c r="N1806" s="79" t="e">
        <f>Results!G1898</f>
        <v>#DIV/0!</v>
      </c>
    </row>
  </sheetData>
  <mergeCells count="12">
    <mergeCell ref="A2:H2"/>
    <mergeCell ref="A4:H4"/>
    <mergeCell ref="J4:N4"/>
    <mergeCell ref="M5:N5"/>
    <mergeCell ref="J5:J6"/>
    <mergeCell ref="J7:J366"/>
    <mergeCell ref="J367:J726"/>
    <mergeCell ref="J727:J1086"/>
    <mergeCell ref="J1087:J1446"/>
    <mergeCell ref="J1447:J180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06"/>
  <sheetViews>
    <sheetView workbookViewId="0">
      <selection activeCell="N4" sqref="N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14285714285714" customWidth="1"/>
    <col min="16" max="19" width="10.7142857142857" customWidth="1"/>
  </cols>
  <sheetData>
    <row r="1" ht="15" customHeight="1" spans="1:9">
      <c r="A1" s="25" t="s">
        <v>5595</v>
      </c>
      <c r="B1" s="25"/>
      <c r="C1" s="25"/>
      <c r="D1" s="47">
        <v>3</v>
      </c>
      <c r="F1" s="48" t="s">
        <v>5596</v>
      </c>
      <c r="G1" s="48"/>
      <c r="H1" s="48"/>
      <c r="I1" s="47">
        <v>0.001</v>
      </c>
    </row>
    <row r="2" ht="30" customHeight="1" spans="1:9">
      <c r="A2" s="49" t="s">
        <v>5597</v>
      </c>
      <c r="B2" s="50"/>
      <c r="C2" s="50"/>
      <c r="D2" s="50"/>
      <c r="E2" s="50"/>
      <c r="F2" s="50"/>
      <c r="G2" s="50"/>
      <c r="H2" s="50"/>
      <c r="I2" s="61"/>
    </row>
    <row r="3" ht="30" customHeight="1" spans="1:9">
      <c r="A3" s="49" t="s">
        <v>5598</v>
      </c>
      <c r="B3" s="50"/>
      <c r="C3" s="50"/>
      <c r="D3" s="50"/>
      <c r="E3" s="50"/>
      <c r="F3" s="50"/>
      <c r="G3" s="50"/>
      <c r="H3" s="50"/>
      <c r="I3" s="61"/>
    </row>
    <row r="4" ht="30" customHeight="1" spans="1:9">
      <c r="A4" s="49" t="s">
        <v>5592</v>
      </c>
      <c r="B4" s="50"/>
      <c r="C4" s="50"/>
      <c r="D4" s="50"/>
      <c r="E4" s="50"/>
      <c r="F4" s="50"/>
      <c r="G4" s="50"/>
      <c r="H4" s="50"/>
      <c r="I4" s="61"/>
    </row>
    <row r="5" ht="15" customHeight="1" spans="11:19">
      <c r="K5" s="62" t="s">
        <v>5599</v>
      </c>
      <c r="L5" s="63"/>
      <c r="M5" s="63"/>
      <c r="N5" s="63"/>
      <c r="O5" s="64"/>
      <c r="P5" s="65"/>
      <c r="Q5" s="65"/>
      <c r="R5" s="65"/>
      <c r="S5" s="65"/>
    </row>
    <row r="6" ht="15" customHeight="1" spans="11:19">
      <c r="K6" s="66" t="s">
        <v>3</v>
      </c>
      <c r="L6" s="67" t="s">
        <v>5519</v>
      </c>
      <c r="M6" s="67" t="s">
        <v>5518</v>
      </c>
      <c r="N6" s="67" t="s">
        <v>5600</v>
      </c>
      <c r="O6" s="67" t="s">
        <v>5601</v>
      </c>
      <c r="P6" s="65"/>
      <c r="Q6" s="65"/>
      <c r="R6" s="65"/>
      <c r="S6" s="65"/>
    </row>
    <row r="7" ht="15" customHeight="1" spans="11:15">
      <c r="K7" s="68" t="str">
        <f>'Gene Table'!A3</f>
        <v>Plate 1</v>
      </c>
      <c r="L7" s="39" t="str">
        <f>Results!C3</f>
        <v>A01</v>
      </c>
      <c r="M7" s="39" t="str">
        <f>Results!B3</f>
        <v>hsa-miR-1</v>
      </c>
      <c r="N7" s="69" t="e">
        <f>LOG(Results!H3,2)</f>
        <v>#DIV/0!</v>
      </c>
      <c r="O7" s="70" t="str">
        <f>Results!I3</f>
        <v>N/A</v>
      </c>
    </row>
    <row r="8" ht="15" customHeight="1" spans="11:15">
      <c r="K8" s="68"/>
      <c r="L8" s="39" t="str">
        <f>Results!C4</f>
        <v>A02</v>
      </c>
      <c r="M8" s="39" t="str">
        <f>Results!B4</f>
        <v>hsa-miR-802</v>
      </c>
      <c r="N8" s="69" t="e">
        <f>LOG(Results!H4,2)</f>
        <v>#DIV/0!</v>
      </c>
      <c r="O8" s="70" t="str">
        <f>Results!I4</f>
        <v>N/A</v>
      </c>
    </row>
    <row r="9" ht="15" customHeight="1" spans="2:15">
      <c r="B9" s="51" t="e">
        <f>ROUNDUP(MIN(N7:N366),0)-10</f>
        <v>#DIV/0!</v>
      </c>
      <c r="C9" s="52">
        <f>'Volcano Plot'!I1</f>
        <v>0.001</v>
      </c>
      <c r="D9" s="52"/>
      <c r="E9" s="53"/>
      <c r="K9" s="68"/>
      <c r="L9" s="39" t="str">
        <f>Results!C5</f>
        <v>A03</v>
      </c>
      <c r="M9" s="39" t="str">
        <f>Results!B5</f>
        <v>hsa-miR-101-3p</v>
      </c>
      <c r="N9" s="69" t="e">
        <f>LOG(Results!H5,2)</f>
        <v>#DIV/0!</v>
      </c>
      <c r="O9" s="70" t="str">
        <f>Results!I5</f>
        <v>N/A</v>
      </c>
    </row>
    <row r="10" ht="15" customHeight="1" spans="2:15">
      <c r="B10" s="54" t="e">
        <f>ROUNDUP(MAX(N7:N366),0)+10</f>
        <v>#DIV/0!</v>
      </c>
      <c r="C10" s="55">
        <f>C9</f>
        <v>0.001</v>
      </c>
      <c r="D10" s="55"/>
      <c r="E10" s="56"/>
      <c r="K10" s="68"/>
      <c r="L10" s="39" t="str">
        <f>Results!C6</f>
        <v>A04</v>
      </c>
      <c r="M10" s="39" t="str">
        <f>Results!B6</f>
        <v>hsa-miR-886-3p</v>
      </c>
      <c r="N10" s="69" t="e">
        <f>LOG(Results!H6,2)</f>
        <v>#DIV/0!</v>
      </c>
      <c r="O10" s="70" t="str">
        <f>Results!I6</f>
        <v>N/A</v>
      </c>
    </row>
    <row r="11" ht="15" customHeight="1" spans="2:15">
      <c r="B11" s="57"/>
      <c r="C11" s="55"/>
      <c r="D11" s="55"/>
      <c r="E11" s="56"/>
      <c r="K11" s="68"/>
      <c r="L11" s="39" t="str">
        <f>Results!C7</f>
        <v>A05</v>
      </c>
      <c r="M11" s="39" t="str">
        <f>Results!B7</f>
        <v>hsa-miR-105-5p</v>
      </c>
      <c r="N11" s="69" t="e">
        <f>LOG(Results!H7,2)</f>
        <v>#DIV/0!</v>
      </c>
      <c r="O11" s="70" t="str">
        <f>Results!I7</f>
        <v>N/A</v>
      </c>
    </row>
    <row r="12" ht="15" customHeight="1" spans="2:19">
      <c r="B12" s="57">
        <v>1</v>
      </c>
      <c r="C12" s="55">
        <f>LOG('Volcano Plot'!D$1,2)</f>
        <v>1.58496250072116</v>
      </c>
      <c r="D12" s="55">
        <f>-1*C12</f>
        <v>-1.58496250072116</v>
      </c>
      <c r="E12" s="56">
        <v>0</v>
      </c>
      <c r="K12" s="68"/>
      <c r="L12" s="39" t="str">
        <f>Results!C8</f>
        <v>A06</v>
      </c>
      <c r="M12" s="39" t="str">
        <f>Results!B8</f>
        <v>hsa-miR-886-5p</v>
      </c>
      <c r="N12" s="69" t="e">
        <f>LOG(Results!H8,2)</f>
        <v>#DIV/0!</v>
      </c>
      <c r="O12" s="70" t="str">
        <f>Results!I8</f>
        <v>N/A</v>
      </c>
      <c r="P12" s="65"/>
      <c r="Q12" s="65"/>
      <c r="R12" s="65"/>
      <c r="S12" s="65"/>
    </row>
    <row r="13" ht="15" customHeight="1" spans="2:19">
      <c r="B13" s="58" t="e">
        <f>10^(ROUND(LOG(MIN(O7:O1806)),0)-1)</f>
        <v>#NUM!</v>
      </c>
      <c r="C13" s="59">
        <f>LOG('Volcano Plot'!D$1,2)</f>
        <v>1.58496250072116</v>
      </c>
      <c r="D13" s="59">
        <f>-1*C13</f>
        <v>-1.58496250072116</v>
      </c>
      <c r="E13" s="60">
        <v>0</v>
      </c>
      <c r="K13" s="68"/>
      <c r="L13" s="39" t="str">
        <f>Results!C9</f>
        <v>A07</v>
      </c>
      <c r="M13" s="39" t="str">
        <f>Results!B9</f>
        <v>hsa-miR-106b-5p</v>
      </c>
      <c r="N13" s="69" t="e">
        <f>LOG(Results!H9,2)</f>
        <v>#DIV/0!</v>
      </c>
      <c r="O13" s="70" t="str">
        <f>Results!I9</f>
        <v>N/A</v>
      </c>
      <c r="P13" s="65"/>
      <c r="Q13" s="65"/>
      <c r="R13" s="65"/>
      <c r="S13" s="65"/>
    </row>
    <row r="14" ht="15" customHeight="1" spans="11:19">
      <c r="K14" s="68"/>
      <c r="L14" s="39" t="str">
        <f>Results!C10</f>
        <v>A08</v>
      </c>
      <c r="M14" s="39" t="str">
        <f>Results!B10</f>
        <v>hsa-let-7a-5p</v>
      </c>
      <c r="N14" s="69" t="e">
        <f>LOG(Results!H10,2)</f>
        <v>#DIV/0!</v>
      </c>
      <c r="O14" s="70" t="str">
        <f>Results!I10</f>
        <v>N/A</v>
      </c>
      <c r="P14" s="65"/>
      <c r="Q14" s="71"/>
      <c r="R14" s="65"/>
      <c r="S14" s="65"/>
    </row>
    <row r="15" ht="15" customHeight="1" spans="11:19">
      <c r="K15" s="68"/>
      <c r="L15" s="39" t="str">
        <f>Results!C11</f>
        <v>A09</v>
      </c>
      <c r="M15" s="39" t="str">
        <f>Results!B11</f>
        <v>hsa-miR-1178</v>
      </c>
      <c r="N15" s="69" t="e">
        <f>LOG(Results!H11,2)</f>
        <v>#DIV/0!</v>
      </c>
      <c r="O15" s="70" t="str">
        <f>Results!I11</f>
        <v>N/A</v>
      </c>
      <c r="P15" s="65"/>
      <c r="Q15" s="65"/>
      <c r="R15" s="65"/>
      <c r="S15" s="65"/>
    </row>
    <row r="16" ht="15" customHeight="1" spans="11:19">
      <c r="K16" s="68"/>
      <c r="L16" s="39" t="str">
        <f>Results!C12</f>
        <v>A10</v>
      </c>
      <c r="M16" s="39" t="str">
        <f>Results!B12</f>
        <v>hsa-let-7e-5p</v>
      </c>
      <c r="N16" s="69" t="e">
        <f>LOG(Results!H12,2)</f>
        <v>#DIV/0!</v>
      </c>
      <c r="O16" s="70" t="str">
        <f>Results!I12</f>
        <v>N/A</v>
      </c>
      <c r="P16" s="65"/>
      <c r="Q16" s="65"/>
      <c r="R16" s="65"/>
      <c r="S16" s="65"/>
    </row>
    <row r="17" ht="15" customHeight="1" spans="11:19">
      <c r="K17" s="68"/>
      <c r="L17" s="39" t="str">
        <f>Results!C13</f>
        <v>A11</v>
      </c>
      <c r="M17" s="39" t="str">
        <f>Results!B13</f>
        <v>hsa-miR-1179</v>
      </c>
      <c r="N17" s="69" t="e">
        <f>LOG(Results!H13,2)</f>
        <v>#DIV/0!</v>
      </c>
      <c r="O17" s="70" t="str">
        <f>Results!I13</f>
        <v>N/A</v>
      </c>
      <c r="P17" s="65"/>
      <c r="Q17" s="65"/>
      <c r="R17" s="65"/>
      <c r="S17" s="65"/>
    </row>
    <row r="18" ht="15" customHeight="1" spans="11:19">
      <c r="K18" s="68"/>
      <c r="L18" s="39" t="str">
        <f>Results!C14</f>
        <v>A12</v>
      </c>
      <c r="M18" s="39" t="str">
        <f>Results!B14</f>
        <v>hsa-let-7f-5p</v>
      </c>
      <c r="N18" s="69" t="e">
        <f>LOG(Results!H14,2)</f>
        <v>#DIV/0!</v>
      </c>
      <c r="O18" s="70" t="str">
        <f>Results!I14</f>
        <v>N/A</v>
      </c>
      <c r="P18" s="65"/>
      <c r="Q18" s="65"/>
      <c r="R18" s="65"/>
      <c r="S18" s="65"/>
    </row>
    <row r="19" ht="15" customHeight="1" spans="11:19">
      <c r="K19" s="68"/>
      <c r="L19" s="39" t="str">
        <f>Results!C15</f>
        <v>A13</v>
      </c>
      <c r="M19" s="39" t="str">
        <f>Results!B15</f>
        <v>hsa-miR-1180</v>
      </c>
      <c r="N19" s="69" t="e">
        <f>LOG(Results!H15,2)</f>
        <v>#DIV/0!</v>
      </c>
      <c r="O19" s="70" t="str">
        <f>Results!I15</f>
        <v>N/A</v>
      </c>
      <c r="P19" s="65"/>
      <c r="Q19" s="65"/>
      <c r="R19" s="65"/>
      <c r="S19" s="65"/>
    </row>
    <row r="20" ht="15" customHeight="1" spans="11:19">
      <c r="K20" s="68"/>
      <c r="L20" s="39" t="str">
        <f>Results!C16</f>
        <v>A14</v>
      </c>
      <c r="M20" s="39" t="str">
        <f>Results!B16</f>
        <v>hsa-miR-217</v>
      </c>
      <c r="N20" s="69" t="e">
        <f>LOG(Results!H16,2)</f>
        <v>#DIV/0!</v>
      </c>
      <c r="O20" s="70" t="str">
        <f>Results!I16</f>
        <v>N/A</v>
      </c>
      <c r="P20" s="65"/>
      <c r="Q20" s="71"/>
      <c r="R20" s="65"/>
      <c r="S20" s="65"/>
    </row>
    <row r="21" ht="15" customHeight="1" spans="11:19">
      <c r="K21" s="68"/>
      <c r="L21" s="39" t="str">
        <f>Results!C17</f>
        <v>A15</v>
      </c>
      <c r="M21" s="39" t="str">
        <f>Results!B17</f>
        <v>hsa-miR-1181</v>
      </c>
      <c r="N21" s="69" t="e">
        <f>LOG(Results!H17,2)</f>
        <v>#DIV/0!</v>
      </c>
      <c r="O21" s="70" t="str">
        <f>Results!I17</f>
        <v>N/A</v>
      </c>
      <c r="P21" s="65"/>
      <c r="Q21" s="71"/>
      <c r="R21" s="65"/>
      <c r="S21" s="65"/>
    </row>
    <row r="22" ht="15" customHeight="1" spans="11:19">
      <c r="K22" s="68"/>
      <c r="L22" s="39" t="str">
        <f>Results!C18</f>
        <v>A16</v>
      </c>
      <c r="M22" s="39" t="str">
        <f>Results!B18</f>
        <v>hsa-miR-452-5p</v>
      </c>
      <c r="N22" s="69" t="e">
        <f>LOG(Results!H18,2)</f>
        <v>#DIV/0!</v>
      </c>
      <c r="O22" s="70" t="str">
        <f>Results!I18</f>
        <v>N/A</v>
      </c>
      <c r="P22" s="65"/>
      <c r="Q22" s="65"/>
      <c r="R22" s="65"/>
      <c r="S22" s="65"/>
    </row>
    <row r="23" ht="15" customHeight="1" spans="11:19">
      <c r="K23" s="68"/>
      <c r="L23" s="39" t="str">
        <f>Results!C19</f>
        <v>A17</v>
      </c>
      <c r="M23" s="39" t="str">
        <f>Results!B19</f>
        <v>hsa-miR-1182</v>
      </c>
      <c r="N23" s="69" t="e">
        <f>LOG(Results!H19,2)</f>
        <v>#DIV/0!</v>
      </c>
      <c r="O23" s="70" t="str">
        <f>Results!I19</f>
        <v>N/A</v>
      </c>
      <c r="P23" s="65"/>
      <c r="Q23" s="65"/>
      <c r="R23" s="65"/>
      <c r="S23" s="65"/>
    </row>
    <row r="24" ht="15" customHeight="1" spans="11:19">
      <c r="K24" s="68"/>
      <c r="L24" s="39" t="str">
        <f>Results!C20</f>
        <v>A18</v>
      </c>
      <c r="M24" s="39" t="str">
        <f>Results!B20</f>
        <v>hsa-miR-590-5p</v>
      </c>
      <c r="N24" s="69" t="e">
        <f>LOG(Results!H20,2)</f>
        <v>#DIV/0!</v>
      </c>
      <c r="O24" s="70" t="str">
        <f>Results!I20</f>
        <v>N/A</v>
      </c>
      <c r="P24" s="65"/>
      <c r="Q24" s="65"/>
      <c r="R24" s="65"/>
      <c r="S24" s="65"/>
    </row>
    <row r="25" ht="15" customHeight="1" spans="11:19">
      <c r="K25" s="68"/>
      <c r="L25" s="39" t="str">
        <f>Results!C21</f>
        <v>A19</v>
      </c>
      <c r="M25" s="39" t="str">
        <f>Results!B21</f>
        <v>hsa-miR-1183</v>
      </c>
      <c r="N25" s="69" t="e">
        <f>LOG(Results!H21,2)</f>
        <v>#DIV/0!</v>
      </c>
      <c r="O25" s="70" t="str">
        <f>Results!I21</f>
        <v>N/A</v>
      </c>
      <c r="P25" s="65"/>
      <c r="Q25" s="65"/>
      <c r="R25" s="65"/>
      <c r="S25" s="65"/>
    </row>
    <row r="26" ht="15" customHeight="1" spans="11:19">
      <c r="K26" s="68"/>
      <c r="L26" s="39" t="str">
        <f>Results!C22</f>
        <v>A20</v>
      </c>
      <c r="M26" s="39" t="str">
        <f>Results!B22</f>
        <v>hsa-miR-100-5p</v>
      </c>
      <c r="N26" s="69" t="e">
        <f>LOG(Results!H22,2)</f>
        <v>#DIV/0!</v>
      </c>
      <c r="O26" s="70" t="str">
        <f>Results!I22</f>
        <v>N/A</v>
      </c>
      <c r="P26" s="65"/>
      <c r="Q26" s="65"/>
      <c r="R26" s="65"/>
      <c r="S26" s="65"/>
    </row>
    <row r="27" ht="15" customHeight="1" spans="11:19">
      <c r="K27" s="68"/>
      <c r="L27" s="39" t="str">
        <f>Results!C23</f>
        <v>A21</v>
      </c>
      <c r="M27" s="39" t="str">
        <f>Results!B23</f>
        <v>hsa-miR-1184</v>
      </c>
      <c r="N27" s="69" t="e">
        <f>LOG(Results!H23,2)</f>
        <v>#DIV/0!</v>
      </c>
      <c r="O27" s="70" t="str">
        <f>Results!I23</f>
        <v>N/A</v>
      </c>
      <c r="P27" s="65"/>
      <c r="Q27" s="65"/>
      <c r="R27" s="65"/>
      <c r="S27" s="65"/>
    </row>
    <row r="28" ht="15" customHeight="1" spans="11:19">
      <c r="K28" s="68"/>
      <c r="L28" s="39" t="str">
        <f>Results!C24</f>
        <v>A22</v>
      </c>
      <c r="M28" s="39" t="str">
        <f>Results!B24</f>
        <v>hsa-miR-363-3p</v>
      </c>
      <c r="N28" s="69" t="e">
        <f>LOG(Results!H24,2)</f>
        <v>#DIV/0!</v>
      </c>
      <c r="O28" s="70" t="str">
        <f>Results!I24</f>
        <v>N/A</v>
      </c>
      <c r="P28" s="65"/>
      <c r="Q28" s="65"/>
      <c r="R28" s="65"/>
      <c r="S28" s="65"/>
    </row>
    <row r="29" ht="15" customHeight="1" spans="11:19">
      <c r="K29" s="68"/>
      <c r="L29" s="39" t="str">
        <f>Results!C25</f>
        <v>A23</v>
      </c>
      <c r="M29" s="39" t="str">
        <f>Results!B25</f>
        <v>hsa-miR-1185-5p</v>
      </c>
      <c r="N29" s="69" t="e">
        <f>LOG(Results!H25,2)</f>
        <v>#DIV/0!</v>
      </c>
      <c r="O29" s="70" t="str">
        <f>Results!I25</f>
        <v>N/A</v>
      </c>
      <c r="P29" s="65"/>
      <c r="Q29" s="65"/>
      <c r="R29" s="65"/>
      <c r="S29" s="65"/>
    </row>
    <row r="30" ht="15" customHeight="1" spans="11:19">
      <c r="K30" s="68"/>
      <c r="L30" s="39" t="str">
        <f>Results!C26</f>
        <v>A24</v>
      </c>
      <c r="M30" s="39" t="str">
        <f>Results!B26</f>
        <v>hsa-miR-451a</v>
      </c>
      <c r="N30" s="69" t="e">
        <f>LOG(Results!H26,2)</f>
        <v>#DIV/0!</v>
      </c>
      <c r="O30" s="70" t="str">
        <f>Results!I26</f>
        <v>N/A</v>
      </c>
      <c r="P30" s="65"/>
      <c r="Q30" s="65"/>
      <c r="R30" s="65"/>
      <c r="S30" s="65"/>
    </row>
    <row r="31" ht="15" customHeight="1" spans="11:19">
      <c r="K31" s="68"/>
      <c r="L31" s="39" t="str">
        <f>Results!C27</f>
        <v>B01</v>
      </c>
      <c r="M31" s="39" t="str">
        <f>Results!B27</f>
        <v>hsa-miR-563</v>
      </c>
      <c r="N31" s="69" t="e">
        <f>LOG(Results!H27,2)</f>
        <v>#DIV/0!</v>
      </c>
      <c r="O31" s="70" t="str">
        <f>Results!I27</f>
        <v>N/A</v>
      </c>
      <c r="P31" s="65"/>
      <c r="Q31" s="65"/>
      <c r="R31" s="65"/>
      <c r="S31" s="65"/>
    </row>
    <row r="32" ht="15" customHeight="1" spans="11:19">
      <c r="K32" s="68"/>
      <c r="L32" s="39" t="str">
        <f>Results!C28</f>
        <v>B02</v>
      </c>
      <c r="M32" s="39" t="str">
        <f>Results!B28</f>
        <v>hsa-miR-576-3p</v>
      </c>
      <c r="N32" s="69" t="e">
        <f>LOG(Results!H28,2)</f>
        <v>#DIV/0!</v>
      </c>
      <c r="O32" s="70" t="str">
        <f>Results!I28</f>
        <v>N/A</v>
      </c>
      <c r="P32" s="65"/>
      <c r="Q32" s="65"/>
      <c r="R32" s="65"/>
      <c r="S32" s="65"/>
    </row>
    <row r="33" ht="15" customHeight="1" spans="11:19">
      <c r="K33" s="68"/>
      <c r="L33" s="39" t="str">
        <f>Results!C29</f>
        <v>B03</v>
      </c>
      <c r="M33" s="39" t="str">
        <f>Results!B29</f>
        <v>hsa-miR-889</v>
      </c>
      <c r="N33" s="69" t="e">
        <f>LOG(Results!H29,2)</f>
        <v>#DIV/0!</v>
      </c>
      <c r="O33" s="70" t="str">
        <f>Results!I29</f>
        <v>N/A</v>
      </c>
      <c r="P33" s="65"/>
      <c r="Q33" s="65"/>
      <c r="R33" s="65"/>
      <c r="S33" s="65"/>
    </row>
    <row r="34" ht="15" customHeight="1" spans="11:19">
      <c r="K34" s="68"/>
      <c r="L34" s="39" t="str">
        <f>Results!C30</f>
        <v>B04</v>
      </c>
      <c r="M34" s="39" t="str">
        <f>Results!B30</f>
        <v>hsa-miR-873-5p</v>
      </c>
      <c r="N34" s="69" t="e">
        <f>LOG(Results!H30,2)</f>
        <v>#DIV/0!</v>
      </c>
      <c r="O34" s="70" t="str">
        <f>Results!I30</f>
        <v>N/A</v>
      </c>
      <c r="P34" s="65"/>
      <c r="Q34" s="65"/>
      <c r="R34" s="65"/>
      <c r="S34" s="65"/>
    </row>
    <row r="35" ht="15" customHeight="1" spans="11:19">
      <c r="K35" s="68"/>
      <c r="L35" s="39" t="str">
        <f>Results!C31</f>
        <v>B05</v>
      </c>
      <c r="M35" s="39" t="str">
        <f>Results!B31</f>
        <v>hsa-miR-516b-5p</v>
      </c>
      <c r="N35" s="69" t="e">
        <f>LOG(Results!H31,2)</f>
        <v>#DIV/0!</v>
      </c>
      <c r="O35" s="70" t="str">
        <f>Results!I31</f>
        <v>N/A</v>
      </c>
      <c r="P35" s="65"/>
      <c r="Q35" s="65"/>
      <c r="R35" s="65"/>
      <c r="S35" s="65"/>
    </row>
    <row r="36" ht="15" customHeight="1" spans="11:19">
      <c r="K36" s="68"/>
      <c r="L36" s="39" t="str">
        <f>Results!C32</f>
        <v>B06</v>
      </c>
      <c r="M36" s="39" t="str">
        <f>Results!B32</f>
        <v>hsa-miR-524-5p</v>
      </c>
      <c r="N36" s="69" t="e">
        <f>LOG(Results!H32,2)</f>
        <v>#DIV/0!</v>
      </c>
      <c r="O36" s="70" t="str">
        <f>Results!I32</f>
        <v>N/A</v>
      </c>
      <c r="P36" s="65"/>
      <c r="Q36" s="65"/>
      <c r="R36" s="65"/>
      <c r="S36" s="65"/>
    </row>
    <row r="37" ht="15" customHeight="1" spans="11:19">
      <c r="K37" s="68"/>
      <c r="L37" s="39" t="str">
        <f>Results!C33</f>
        <v>B07</v>
      </c>
      <c r="M37" s="39" t="str">
        <f>Results!B33</f>
        <v>hsa-miR-586</v>
      </c>
      <c r="N37" s="69" t="e">
        <f>LOG(Results!H33,2)</f>
        <v>#DIV/0!</v>
      </c>
      <c r="O37" s="70" t="str">
        <f>Results!I33</f>
        <v>N/A</v>
      </c>
      <c r="P37" s="65"/>
      <c r="Q37" s="65"/>
      <c r="R37" s="65"/>
      <c r="S37" s="65"/>
    </row>
    <row r="38" ht="15" customHeight="1" spans="11:19">
      <c r="K38" s="68"/>
      <c r="L38" s="39" t="str">
        <f>Results!C34</f>
        <v>B08</v>
      </c>
      <c r="M38" s="39" t="str">
        <f>Results!B34</f>
        <v>hsa-miR-525-5p</v>
      </c>
      <c r="N38" s="69" t="e">
        <f>LOG(Results!H34,2)</f>
        <v>#DIV/0!</v>
      </c>
      <c r="O38" s="70" t="str">
        <f>Results!I34</f>
        <v>N/A</v>
      </c>
      <c r="P38" s="65"/>
      <c r="Q38" s="65"/>
      <c r="R38" s="65"/>
      <c r="S38" s="65"/>
    </row>
    <row r="39" ht="15" customHeight="1" spans="11:19">
      <c r="K39" s="68"/>
      <c r="L39" s="39" t="str">
        <f>Results!C35</f>
        <v>B09</v>
      </c>
      <c r="M39" s="39" t="str">
        <f>Results!B35</f>
        <v>hsa-miR-220a</v>
      </c>
      <c r="N39" s="69" t="e">
        <f>LOG(Results!H35,2)</f>
        <v>#DIV/0!</v>
      </c>
      <c r="O39" s="70" t="str">
        <f>Results!I35</f>
        <v>N/A</v>
      </c>
      <c r="P39" s="65"/>
      <c r="Q39" s="65"/>
      <c r="R39" s="65"/>
      <c r="S39" s="65"/>
    </row>
    <row r="40" ht="15" customHeight="1" spans="11:19">
      <c r="K40" s="68"/>
      <c r="L40" s="39" t="str">
        <f>Results!C36</f>
        <v>B10</v>
      </c>
      <c r="M40" s="39" t="str">
        <f>Results!B36</f>
        <v>hsa-miR-1253</v>
      </c>
      <c r="N40" s="69" t="e">
        <f>LOG(Results!H36,2)</f>
        <v>#DIV/0!</v>
      </c>
      <c r="O40" s="70" t="str">
        <f>Results!I36</f>
        <v>N/A</v>
      </c>
      <c r="P40" s="65"/>
      <c r="Q40" s="65"/>
      <c r="R40" s="65"/>
      <c r="S40" s="65"/>
    </row>
    <row r="41" ht="15" customHeight="1" spans="11:19">
      <c r="K41" s="68"/>
      <c r="L41" s="39" t="str">
        <f>Results!C37</f>
        <v>B11</v>
      </c>
      <c r="M41" s="39" t="str">
        <f>Results!B37</f>
        <v>hsa-miR-513a-5p</v>
      </c>
      <c r="N41" s="69" t="e">
        <f>LOG(Results!H37,2)</f>
        <v>#DIV/0!</v>
      </c>
      <c r="O41" s="70" t="str">
        <f>Results!I37</f>
        <v>N/A</v>
      </c>
      <c r="P41" s="65"/>
      <c r="Q41" s="65"/>
      <c r="R41" s="65"/>
      <c r="S41" s="65"/>
    </row>
    <row r="42" ht="15" customHeight="1" spans="11:19">
      <c r="K42" s="68"/>
      <c r="L42" s="39" t="str">
        <f>Results!C38</f>
        <v>B12</v>
      </c>
      <c r="M42" s="39" t="str">
        <f>Results!B38</f>
        <v>hsa-miR-597</v>
      </c>
      <c r="N42" s="69" t="e">
        <f>LOG(Results!H38,2)</f>
        <v>#DIV/0!</v>
      </c>
      <c r="O42" s="70" t="str">
        <f>Results!I38</f>
        <v>N/A</v>
      </c>
      <c r="P42" s="65"/>
      <c r="Q42" s="65"/>
      <c r="R42" s="65"/>
      <c r="S42" s="65"/>
    </row>
    <row r="43" ht="15" customHeight="1" spans="11:19">
      <c r="K43" s="68"/>
      <c r="L43" s="39" t="str">
        <f>Results!C39</f>
        <v>B13</v>
      </c>
      <c r="M43" s="39" t="str">
        <f>Results!B39</f>
        <v>hsa-miR-1258</v>
      </c>
      <c r="N43" s="69" t="e">
        <f>LOG(Results!H39,2)</f>
        <v>#DIV/0!</v>
      </c>
      <c r="O43" s="70" t="str">
        <f>Results!I39</f>
        <v>N/A</v>
      </c>
      <c r="P43" s="65"/>
      <c r="Q43" s="65"/>
      <c r="R43" s="65"/>
      <c r="S43" s="65"/>
    </row>
    <row r="44" ht="15" customHeight="1" spans="11:19">
      <c r="K44" s="68"/>
      <c r="L44" s="39" t="str">
        <f>Results!C40</f>
        <v>B14</v>
      </c>
      <c r="M44" s="39" t="str">
        <f>Results!B40</f>
        <v>hsa-miR-885-5p</v>
      </c>
      <c r="N44" s="69" t="e">
        <f>LOG(Results!H40,2)</f>
        <v>#DIV/0!</v>
      </c>
      <c r="O44" s="70" t="str">
        <f>Results!I40</f>
        <v>N/A</v>
      </c>
      <c r="P44" s="65"/>
      <c r="Q44" s="65"/>
      <c r="R44" s="65"/>
      <c r="S44" s="65"/>
    </row>
    <row r="45" ht="15" customHeight="1" spans="11:19">
      <c r="K45" s="68"/>
      <c r="L45" s="39" t="str">
        <f>Results!C41</f>
        <v>B15</v>
      </c>
      <c r="M45" s="39" t="str">
        <f>Results!B41</f>
        <v>hsa-miR-1262</v>
      </c>
      <c r="N45" s="69" t="e">
        <f>LOG(Results!H41,2)</f>
        <v>#DIV/0!</v>
      </c>
      <c r="O45" s="70" t="str">
        <f>Results!I41</f>
        <v>N/A</v>
      </c>
      <c r="P45" s="65"/>
      <c r="Q45" s="65"/>
      <c r="R45" s="65"/>
      <c r="S45" s="65"/>
    </row>
    <row r="46" ht="15" customHeight="1" spans="11:19">
      <c r="K46" s="68"/>
      <c r="L46" s="39" t="str">
        <f>Results!C42</f>
        <v>B16</v>
      </c>
      <c r="M46" s="39" t="str">
        <f>Results!B42</f>
        <v>hsa-miR-1284</v>
      </c>
      <c r="N46" s="69" t="e">
        <f>LOG(Results!H42,2)</f>
        <v>#DIV/0!</v>
      </c>
      <c r="O46" s="70" t="str">
        <f>Results!I42</f>
        <v>N/A</v>
      </c>
      <c r="P46" s="65"/>
      <c r="Q46" s="65"/>
      <c r="R46" s="65"/>
      <c r="S46" s="65"/>
    </row>
    <row r="47" ht="15" customHeight="1" spans="11:19">
      <c r="K47" s="68"/>
      <c r="L47" s="39" t="str">
        <f>Results!C43</f>
        <v>B17</v>
      </c>
      <c r="M47" s="39" t="str">
        <f>Results!B43</f>
        <v>hsa-miR-203</v>
      </c>
      <c r="N47" s="69" t="e">
        <f>LOG(Results!H43,2)</f>
        <v>#DIV/0!</v>
      </c>
      <c r="O47" s="70" t="str">
        <f>Results!I43</f>
        <v>N/A</v>
      </c>
      <c r="P47" s="65"/>
      <c r="Q47" s="65"/>
      <c r="R47" s="65"/>
      <c r="S47" s="65"/>
    </row>
    <row r="48" ht="15" customHeight="1" spans="11:19">
      <c r="K48" s="68"/>
      <c r="L48" s="39" t="str">
        <f>Results!C44</f>
        <v>B18</v>
      </c>
      <c r="M48" s="39" t="str">
        <f>Results!B44</f>
        <v>hsa-miR-648</v>
      </c>
      <c r="N48" s="69" t="e">
        <f>LOG(Results!H44,2)</f>
        <v>#DIV/0!</v>
      </c>
      <c r="O48" s="70" t="str">
        <f>Results!I44</f>
        <v>N/A</v>
      </c>
      <c r="P48" s="65"/>
      <c r="Q48" s="65"/>
      <c r="R48" s="65"/>
      <c r="S48" s="65"/>
    </row>
    <row r="49" ht="15" customHeight="1" spans="11:19">
      <c r="K49" s="68"/>
      <c r="L49" s="39" t="str">
        <f>Results!C45</f>
        <v>B19</v>
      </c>
      <c r="M49" s="39" t="str">
        <f>Results!B45</f>
        <v>hsa-miR-28-5p</v>
      </c>
      <c r="N49" s="69" t="e">
        <f>LOG(Results!H45,2)</f>
        <v>#DIV/0!</v>
      </c>
      <c r="O49" s="70" t="str">
        <f>Results!I45</f>
        <v>N/A</v>
      </c>
      <c r="P49" s="65"/>
      <c r="Q49" s="65"/>
      <c r="R49" s="65"/>
      <c r="S49" s="65"/>
    </row>
    <row r="50" ht="15" customHeight="1" spans="11:19">
      <c r="K50" s="68"/>
      <c r="L50" s="39" t="str">
        <f>Results!C46</f>
        <v>B20</v>
      </c>
      <c r="M50" s="39" t="str">
        <f>Results!B46</f>
        <v>hsa-miR-1283</v>
      </c>
      <c r="N50" s="69" t="e">
        <f>LOG(Results!H46,2)</f>
        <v>#DIV/0!</v>
      </c>
      <c r="O50" s="70" t="str">
        <f>Results!I46</f>
        <v>N/A</v>
      </c>
      <c r="P50" s="65"/>
      <c r="Q50" s="65"/>
      <c r="R50" s="65"/>
      <c r="S50" s="65"/>
    </row>
    <row r="51" ht="15" customHeight="1" spans="11:19">
      <c r="K51" s="68"/>
      <c r="L51" s="39" t="str">
        <f>Results!C47</f>
        <v>B21</v>
      </c>
      <c r="M51" s="39" t="str">
        <f>Results!B47</f>
        <v>hsa-miR-450a-5p</v>
      </c>
      <c r="N51" s="69" t="e">
        <f>LOG(Results!H47,2)</f>
        <v>#DIV/0!</v>
      </c>
      <c r="O51" s="70" t="str">
        <f>Results!I47</f>
        <v>N/A</v>
      </c>
      <c r="P51" s="65"/>
      <c r="Q51" s="65"/>
      <c r="R51" s="65"/>
      <c r="S51" s="65"/>
    </row>
    <row r="52" ht="15" customHeight="1" spans="11:19">
      <c r="K52" s="68"/>
      <c r="L52" s="39" t="str">
        <f>Results!C48</f>
        <v>B22</v>
      </c>
      <c r="M52" s="39" t="str">
        <f>Results!B48</f>
        <v>hsa-miR-28-3p</v>
      </c>
      <c r="N52" s="69" t="e">
        <f>LOG(Results!H48,2)</f>
        <v>#DIV/0!</v>
      </c>
      <c r="O52" s="70" t="str">
        <f>Results!I48</f>
        <v>N/A</v>
      </c>
      <c r="P52" s="65"/>
      <c r="Q52" s="65"/>
      <c r="R52" s="65"/>
      <c r="S52" s="65"/>
    </row>
    <row r="53" ht="15" customHeight="1" spans="11:19">
      <c r="K53" s="68"/>
      <c r="L53" s="39" t="str">
        <f>Results!C49</f>
        <v>B23</v>
      </c>
      <c r="M53" s="39" t="str">
        <f>Results!B49</f>
        <v>hsa-miR-450b-5p</v>
      </c>
      <c r="N53" s="69" t="e">
        <f>LOG(Results!H49,2)</f>
        <v>#DIV/0!</v>
      </c>
      <c r="O53" s="70" t="str">
        <f>Results!I49</f>
        <v>N/A</v>
      </c>
      <c r="P53" s="65"/>
      <c r="Q53" s="65"/>
      <c r="R53" s="65"/>
      <c r="S53" s="65"/>
    </row>
    <row r="54" ht="15" customHeight="1" spans="11:19">
      <c r="K54" s="68"/>
      <c r="L54" s="39" t="str">
        <f>Results!C50</f>
        <v>B24</v>
      </c>
      <c r="M54" s="39" t="str">
        <f>Results!B50</f>
        <v>hsa-miR-342-5p</v>
      </c>
      <c r="N54" s="69" t="e">
        <f>LOG(Results!H50,2)</f>
        <v>#DIV/0!</v>
      </c>
      <c r="O54" s="70" t="str">
        <f>Results!I50</f>
        <v>N/A</v>
      </c>
      <c r="P54" s="65"/>
      <c r="Q54" s="65"/>
      <c r="R54" s="65"/>
      <c r="S54" s="65"/>
    </row>
    <row r="55" ht="15" customHeight="1" spans="11:19">
      <c r="K55" s="68"/>
      <c r="L55" s="39" t="str">
        <f>Results!C51</f>
        <v>C01</v>
      </c>
      <c r="M55" s="39" t="str">
        <f>Results!B51</f>
        <v>hsa-miR-1197</v>
      </c>
      <c r="N55" s="69" t="e">
        <f>LOG(Results!H51,2)</f>
        <v>#DIV/0!</v>
      </c>
      <c r="O55" s="70" t="str">
        <f>Results!I51</f>
        <v>N/A</v>
      </c>
      <c r="P55" s="65"/>
      <c r="Q55" s="65"/>
      <c r="R55" s="65"/>
      <c r="S55" s="65"/>
    </row>
    <row r="56" ht="15" customHeight="1" spans="11:19">
      <c r="K56" s="68"/>
      <c r="L56" s="39" t="str">
        <f>Results!C52</f>
        <v>C02</v>
      </c>
      <c r="M56" s="39" t="str">
        <f>Results!B52</f>
        <v>hsa-miR-508-5p</v>
      </c>
      <c r="N56" s="69" t="e">
        <f>LOG(Results!H52,2)</f>
        <v>#DIV/0!</v>
      </c>
      <c r="O56" s="70" t="str">
        <f>Results!I52</f>
        <v>N/A</v>
      </c>
      <c r="P56" s="65"/>
      <c r="Q56" s="65"/>
      <c r="R56" s="65"/>
      <c r="S56" s="65"/>
    </row>
    <row r="57" ht="15" customHeight="1" spans="11:19">
      <c r="K57" s="68"/>
      <c r="L57" s="39" t="str">
        <f>Results!C53</f>
        <v>C03</v>
      </c>
      <c r="M57" s="39" t="str">
        <f>Results!B53</f>
        <v>hsa-miR-1201</v>
      </c>
      <c r="N57" s="69" t="e">
        <f>LOG(Results!H53,2)</f>
        <v>#DIV/0!</v>
      </c>
      <c r="O57" s="70" t="str">
        <f>Results!I53</f>
        <v>N/A</v>
      </c>
      <c r="P57" s="65"/>
      <c r="Q57" s="65"/>
      <c r="R57" s="65"/>
      <c r="S57" s="65"/>
    </row>
    <row r="58" ht="15" customHeight="1" spans="11:19">
      <c r="K58" s="68"/>
      <c r="L58" s="39" t="str">
        <f>Results!C54</f>
        <v>C04</v>
      </c>
      <c r="M58" s="39" t="str">
        <f>Results!B54</f>
        <v>hsa-miR-572</v>
      </c>
      <c r="N58" s="69" t="e">
        <f>LOG(Results!H54,2)</f>
        <v>#DIV/0!</v>
      </c>
      <c r="O58" s="70" t="str">
        <f>Results!I54</f>
        <v>N/A</v>
      </c>
      <c r="P58" s="65"/>
      <c r="Q58" s="65"/>
      <c r="R58" s="65"/>
      <c r="S58" s="65"/>
    </row>
    <row r="59" ht="15" customHeight="1" spans="11:19">
      <c r="K59" s="68"/>
      <c r="L59" s="39" t="str">
        <f>Results!C55</f>
        <v>C05</v>
      </c>
      <c r="M59" s="39" t="str">
        <f>Results!B55</f>
        <v>hsa-miR-1202</v>
      </c>
      <c r="N59" s="69" t="e">
        <f>LOG(Results!H55,2)</f>
        <v>#DIV/0!</v>
      </c>
      <c r="O59" s="70" t="str">
        <f>Results!I55</f>
        <v>N/A</v>
      </c>
      <c r="P59" s="65"/>
      <c r="Q59" s="65"/>
      <c r="R59" s="65"/>
      <c r="S59" s="65"/>
    </row>
    <row r="60" ht="15" customHeight="1" spans="11:19">
      <c r="K60" s="68"/>
      <c r="L60" s="39" t="str">
        <f>Results!C56</f>
        <v>C06</v>
      </c>
      <c r="M60" s="39" t="str">
        <f>Results!B56</f>
        <v>hsa-miR-99a-5p</v>
      </c>
      <c r="N60" s="69" t="e">
        <f>LOG(Results!H56,2)</f>
        <v>#DIV/0!</v>
      </c>
      <c r="O60" s="70" t="str">
        <f>Results!I56</f>
        <v>N/A</v>
      </c>
      <c r="P60" s="65"/>
      <c r="Q60" s="65"/>
      <c r="R60" s="65"/>
      <c r="S60" s="65"/>
    </row>
    <row r="61" ht="15" customHeight="1" spans="11:19">
      <c r="K61" s="68"/>
      <c r="L61" s="39" t="str">
        <f>Results!C57</f>
        <v>C07</v>
      </c>
      <c r="M61" s="39" t="str">
        <f>Results!B57</f>
        <v>hsa-miR-1204</v>
      </c>
      <c r="N61" s="69" t="e">
        <f>LOG(Results!H57,2)</f>
        <v>#DIV/0!</v>
      </c>
      <c r="O61" s="70" t="str">
        <f>Results!I57</f>
        <v>N/A</v>
      </c>
      <c r="P61" s="65"/>
      <c r="Q61" s="65"/>
      <c r="R61" s="65"/>
      <c r="S61" s="65"/>
    </row>
    <row r="62" ht="15" customHeight="1" spans="11:19">
      <c r="K62" s="68"/>
      <c r="L62" s="39" t="str">
        <f>Results!C58</f>
        <v>C08</v>
      </c>
      <c r="M62" s="39" t="str">
        <f>Results!B58</f>
        <v>hsa-miR-602</v>
      </c>
      <c r="N62" s="69" t="e">
        <f>LOG(Results!H58,2)</f>
        <v>#DIV/0!</v>
      </c>
      <c r="O62" s="70" t="str">
        <f>Results!I58</f>
        <v>N/A</v>
      </c>
      <c r="P62" s="65"/>
      <c r="Q62" s="65"/>
      <c r="R62" s="65"/>
      <c r="S62" s="65"/>
    </row>
    <row r="63" ht="15" customHeight="1" spans="11:19">
      <c r="K63" s="68"/>
      <c r="L63" s="39" t="str">
        <f>Results!C59</f>
        <v>C09</v>
      </c>
      <c r="M63" s="39" t="str">
        <f>Results!B59</f>
        <v>hsa-miR-1205</v>
      </c>
      <c r="N63" s="69" t="e">
        <f>LOG(Results!H59,2)</f>
        <v>#DIV/0!</v>
      </c>
      <c r="O63" s="70" t="str">
        <f>Results!I59</f>
        <v>N/A</v>
      </c>
      <c r="P63" s="65"/>
      <c r="Q63" s="65"/>
      <c r="R63" s="65"/>
      <c r="S63" s="65"/>
    </row>
    <row r="64" ht="15" customHeight="1" spans="11:19">
      <c r="K64" s="68"/>
      <c r="L64" s="39" t="str">
        <f>Results!C60</f>
        <v>C10</v>
      </c>
      <c r="M64" s="39" t="str">
        <f>Results!B60</f>
        <v>hsa-miR-491-5p</v>
      </c>
      <c r="N64" s="69" t="e">
        <f>LOG(Results!H60,2)</f>
        <v>#DIV/0!</v>
      </c>
      <c r="O64" s="70" t="str">
        <f>Results!I60</f>
        <v>N/A</v>
      </c>
      <c r="P64" s="65"/>
      <c r="Q64" s="65"/>
      <c r="R64" s="65"/>
      <c r="S64" s="65"/>
    </row>
    <row r="65" ht="15" customHeight="1" spans="11:19">
      <c r="K65" s="68"/>
      <c r="L65" s="39" t="str">
        <f>Results!C61</f>
        <v>C11</v>
      </c>
      <c r="M65" s="39" t="str">
        <f>Results!B61</f>
        <v>hsa-miR-1206</v>
      </c>
      <c r="N65" s="69" t="e">
        <f>LOG(Results!H61,2)</f>
        <v>#DIV/0!</v>
      </c>
      <c r="O65" s="70" t="str">
        <f>Results!I61</f>
        <v>N/A</v>
      </c>
      <c r="P65" s="65"/>
      <c r="Q65" s="65"/>
      <c r="R65" s="65"/>
      <c r="S65" s="65"/>
    </row>
    <row r="66" ht="15" customHeight="1" spans="11:19">
      <c r="K66" s="68"/>
      <c r="L66" s="39" t="str">
        <f>Results!C62</f>
        <v>C12</v>
      </c>
      <c r="M66" s="39" t="str">
        <f>Results!B62</f>
        <v>hsa-miR-874</v>
      </c>
      <c r="N66" s="69" t="e">
        <f>LOG(Results!H62,2)</f>
        <v>#DIV/0!</v>
      </c>
      <c r="O66" s="70" t="str">
        <f>Results!I62</f>
        <v>N/A</v>
      </c>
      <c r="P66" s="65"/>
      <c r="Q66" s="65"/>
      <c r="R66" s="65"/>
      <c r="S66" s="65"/>
    </row>
    <row r="67" ht="15" customHeight="1" spans="11:19">
      <c r="K67" s="68"/>
      <c r="L67" s="39" t="str">
        <f>Results!C63</f>
        <v>C13</v>
      </c>
      <c r="M67" s="39" t="str">
        <f>Results!B63</f>
        <v>hsa-miR-1207-3p</v>
      </c>
      <c r="N67" s="69" t="e">
        <f>LOG(Results!H63,2)</f>
        <v>#DIV/0!</v>
      </c>
      <c r="O67" s="70" t="str">
        <f>Results!I63</f>
        <v>N/A</v>
      </c>
      <c r="P67" s="65"/>
      <c r="Q67" s="65"/>
      <c r="R67" s="65"/>
      <c r="S67" s="65"/>
    </row>
    <row r="68" ht="15" customHeight="1" spans="11:19">
      <c r="K68" s="68"/>
      <c r="L68" s="39" t="str">
        <f>Results!C64</f>
        <v>C14</v>
      </c>
      <c r="M68" s="39" t="str">
        <f>Results!B64</f>
        <v>hsa-miR-888-5p</v>
      </c>
      <c r="N68" s="69" t="e">
        <f>LOG(Results!H64,2)</f>
        <v>#DIV/0!</v>
      </c>
      <c r="O68" s="70" t="str">
        <f>Results!I64</f>
        <v>N/A</v>
      </c>
      <c r="P68" s="65"/>
      <c r="Q68" s="65"/>
      <c r="R68" s="65"/>
      <c r="S68" s="65"/>
    </row>
    <row r="69" ht="15" customHeight="1" spans="11:19">
      <c r="K69" s="68"/>
      <c r="L69" s="39" t="str">
        <f>Results!C65</f>
        <v>C15</v>
      </c>
      <c r="M69" s="39" t="str">
        <f>Results!B65</f>
        <v>hsa-miR-1207-5p</v>
      </c>
      <c r="N69" s="69" t="e">
        <f>LOG(Results!H65,2)</f>
        <v>#DIV/0!</v>
      </c>
      <c r="O69" s="70" t="str">
        <f>Results!I65</f>
        <v>N/A</v>
      </c>
      <c r="P69" s="65"/>
      <c r="Q69" s="65"/>
      <c r="R69" s="65"/>
      <c r="S69" s="65"/>
    </row>
    <row r="70" ht="15" customHeight="1" spans="11:19">
      <c r="K70" s="68"/>
      <c r="L70" s="39" t="str">
        <f>Results!C66</f>
        <v>C16</v>
      </c>
      <c r="M70" s="39" t="str">
        <f>Results!B66</f>
        <v>hsa-miR-130a-3p</v>
      </c>
      <c r="N70" s="69" t="e">
        <f>LOG(Results!H66,2)</f>
        <v>#DIV/0!</v>
      </c>
      <c r="O70" s="70" t="str">
        <f>Results!I66</f>
        <v>N/A</v>
      </c>
      <c r="P70" s="65"/>
      <c r="Q70" s="65"/>
      <c r="R70" s="65"/>
      <c r="S70" s="65"/>
    </row>
    <row r="71" ht="15" customHeight="1" spans="11:19">
      <c r="K71" s="68"/>
      <c r="L71" s="39" t="str">
        <f>Results!C67</f>
        <v>C17</v>
      </c>
      <c r="M71" s="39" t="str">
        <f>Results!B67</f>
        <v>hsa-miR-1208</v>
      </c>
      <c r="N71" s="69" t="e">
        <f>LOG(Results!H67,2)</f>
        <v>#DIV/0!</v>
      </c>
      <c r="O71" s="70" t="str">
        <f>Results!I67</f>
        <v>N/A</v>
      </c>
      <c r="P71" s="65"/>
      <c r="Q71" s="65"/>
      <c r="R71" s="65"/>
      <c r="S71" s="65"/>
    </row>
    <row r="72" ht="15" customHeight="1" spans="11:19">
      <c r="K72" s="68"/>
      <c r="L72" s="39" t="str">
        <f>Results!C68</f>
        <v>C18</v>
      </c>
      <c r="M72" s="39" t="str">
        <f>Results!B68</f>
        <v>hsa-miR-30a-5p</v>
      </c>
      <c r="N72" s="69" t="e">
        <f>LOG(Results!H68,2)</f>
        <v>#DIV/0!</v>
      </c>
      <c r="O72" s="70" t="str">
        <f>Results!I68</f>
        <v>N/A</v>
      </c>
      <c r="P72" s="65"/>
      <c r="Q72" s="65"/>
      <c r="R72" s="65"/>
      <c r="S72" s="65"/>
    </row>
    <row r="73" ht="15" customHeight="1" spans="11:19">
      <c r="K73" s="68"/>
      <c r="L73" s="39" t="str">
        <f>Results!C69</f>
        <v>C19</v>
      </c>
      <c r="M73" s="39" t="str">
        <f>Results!B69</f>
        <v>hsa-miR-122-5p</v>
      </c>
      <c r="N73" s="69" t="e">
        <f>LOG(Results!H69,2)</f>
        <v>#DIV/0!</v>
      </c>
      <c r="O73" s="70" t="str">
        <f>Results!I69</f>
        <v>N/A</v>
      </c>
      <c r="P73" s="65"/>
      <c r="Q73" s="65"/>
      <c r="R73" s="65"/>
      <c r="S73" s="65"/>
    </row>
    <row r="74" ht="15" customHeight="1" spans="11:19">
      <c r="K74" s="68"/>
      <c r="L74" s="39" t="str">
        <f>Results!C70</f>
        <v>C20</v>
      </c>
      <c r="M74" s="39" t="str">
        <f>Results!B70</f>
        <v>hsa-miR-144-3p</v>
      </c>
      <c r="N74" s="69" t="e">
        <f>LOG(Results!H70,2)</f>
        <v>#DIV/0!</v>
      </c>
      <c r="O74" s="70" t="str">
        <f>Results!I70</f>
        <v>N/A</v>
      </c>
      <c r="P74" s="65"/>
      <c r="Q74" s="65"/>
      <c r="R74" s="65"/>
      <c r="S74" s="65"/>
    </row>
    <row r="75" ht="15" customHeight="1" spans="11:19">
      <c r="K75" s="68"/>
      <c r="L75" s="39" t="str">
        <f>Results!C71</f>
        <v>C21</v>
      </c>
      <c r="M75" s="39" t="str">
        <f>Results!B71</f>
        <v>hsa-miR-1224-3p</v>
      </c>
      <c r="N75" s="69" t="e">
        <f>LOG(Results!H71,2)</f>
        <v>#DIV/0!</v>
      </c>
      <c r="O75" s="70" t="str">
        <f>Results!I71</f>
        <v>N/A</v>
      </c>
      <c r="P75" s="65"/>
      <c r="Q75" s="65"/>
      <c r="R75" s="65"/>
      <c r="S75" s="65"/>
    </row>
    <row r="76" ht="15" customHeight="1" spans="11:19">
      <c r="K76" s="68"/>
      <c r="L76" s="39" t="str">
        <f>Results!C72</f>
        <v>C22</v>
      </c>
      <c r="M76" s="39" t="str">
        <f>Results!B72</f>
        <v>hsa-miR-34c-5p</v>
      </c>
      <c r="N76" s="69" t="e">
        <f>LOG(Results!H72,2)</f>
        <v>#DIV/0!</v>
      </c>
      <c r="O76" s="70" t="str">
        <f>Results!I72</f>
        <v>N/A</v>
      </c>
      <c r="P76" s="65"/>
      <c r="Q76" s="65"/>
      <c r="R76" s="65"/>
      <c r="S76" s="65"/>
    </row>
    <row r="77" ht="15" customHeight="1" spans="11:19">
      <c r="K77" s="68"/>
      <c r="L77" s="39" t="str">
        <f>Results!C73</f>
        <v>C23</v>
      </c>
      <c r="M77" s="39" t="str">
        <f>Results!B73</f>
        <v>hsa-miR-1224-5p</v>
      </c>
      <c r="N77" s="69" t="e">
        <f>LOG(Results!H73,2)</f>
        <v>#DIV/0!</v>
      </c>
      <c r="O77" s="70" t="str">
        <f>Results!I73</f>
        <v>N/A</v>
      </c>
      <c r="P77" s="65"/>
      <c r="Q77" s="65"/>
      <c r="R77" s="65"/>
      <c r="S77" s="65"/>
    </row>
    <row r="78" ht="15" customHeight="1" spans="11:19">
      <c r="K78" s="68"/>
      <c r="L78" s="39" t="str">
        <f>Results!C74</f>
        <v>C24</v>
      </c>
      <c r="M78" s="39" t="str">
        <f>Results!B74</f>
        <v>hsa-miR-30e-5p</v>
      </c>
      <c r="N78" s="69" t="e">
        <f>LOG(Results!H74,2)</f>
        <v>#DIV/0!</v>
      </c>
      <c r="O78" s="70" t="str">
        <f>Results!I74</f>
        <v>N/A</v>
      </c>
      <c r="P78" s="65"/>
      <c r="Q78" s="65"/>
      <c r="R78" s="65"/>
      <c r="S78" s="65"/>
    </row>
    <row r="79" ht="15" customHeight="1" spans="11:19">
      <c r="K79" s="68"/>
      <c r="L79" s="39" t="str">
        <f>Results!C75</f>
        <v>D01</v>
      </c>
      <c r="M79" s="39" t="str">
        <f>Results!B75</f>
        <v>hsa-miR-548m</v>
      </c>
      <c r="N79" s="69" t="e">
        <f>LOG(Results!H75,2)</f>
        <v>#DIV/0!</v>
      </c>
      <c r="O79" s="70" t="str">
        <f>Results!I75</f>
        <v>N/A</v>
      </c>
      <c r="P79" s="65"/>
      <c r="Q79" s="65"/>
      <c r="R79" s="65"/>
      <c r="S79" s="65"/>
    </row>
    <row r="80" ht="15" customHeight="1" spans="11:19">
      <c r="K80" s="68"/>
      <c r="L80" s="39" t="str">
        <f>Results!C76</f>
        <v>D02</v>
      </c>
      <c r="M80" s="39" t="str">
        <f>Results!B76</f>
        <v>hsa-miR-520d-5p</v>
      </c>
      <c r="N80" s="69" t="e">
        <f>LOG(Results!H76,2)</f>
        <v>#DIV/0!</v>
      </c>
      <c r="O80" s="70" t="str">
        <f>Results!I76</f>
        <v>N/A</v>
      </c>
      <c r="P80" s="65"/>
      <c r="Q80" s="65"/>
      <c r="R80" s="65"/>
      <c r="S80" s="65"/>
    </row>
    <row r="81" ht="15" customHeight="1" spans="11:19">
      <c r="K81" s="68"/>
      <c r="L81" s="39" t="str">
        <f>Results!C77</f>
        <v>D03</v>
      </c>
      <c r="M81" s="39" t="str">
        <f>Results!B77</f>
        <v>hsa-miR-593-3p</v>
      </c>
      <c r="N81" s="69" t="e">
        <f>LOG(Results!H77,2)</f>
        <v>#DIV/0!</v>
      </c>
      <c r="O81" s="70" t="str">
        <f>Results!I77</f>
        <v>N/A</v>
      </c>
      <c r="P81" s="65"/>
      <c r="Q81" s="65"/>
      <c r="R81" s="65"/>
      <c r="S81" s="65"/>
    </row>
    <row r="82" ht="15" customHeight="1" spans="11:19">
      <c r="K82" s="68"/>
      <c r="L82" s="39" t="str">
        <f>Results!C78</f>
        <v>D04</v>
      </c>
      <c r="M82" s="39" t="str">
        <f>Results!B78</f>
        <v>hsa-miR-219-2-3p</v>
      </c>
      <c r="N82" s="69" t="e">
        <f>LOG(Results!H78,2)</f>
        <v>#DIV/0!</v>
      </c>
      <c r="O82" s="70" t="str">
        <f>Results!I78</f>
        <v>N/A</v>
      </c>
      <c r="P82" s="65"/>
      <c r="Q82" s="65"/>
      <c r="R82" s="65"/>
      <c r="S82" s="65"/>
    </row>
    <row r="83" ht="15" customHeight="1" spans="11:19">
      <c r="K83" s="68"/>
      <c r="L83" s="39" t="str">
        <f>Results!C79</f>
        <v>D05</v>
      </c>
      <c r="M83" s="39" t="str">
        <f>Results!B79</f>
        <v>hsa-miR-645</v>
      </c>
      <c r="N83" s="69" t="e">
        <f>LOG(Results!H79,2)</f>
        <v>#DIV/0!</v>
      </c>
      <c r="O83" s="70" t="str">
        <f>Results!I79</f>
        <v>N/A</v>
      </c>
      <c r="P83" s="65"/>
      <c r="Q83" s="65"/>
      <c r="R83" s="65"/>
      <c r="S83" s="65"/>
    </row>
    <row r="84" ht="15" customHeight="1" spans="11:19">
      <c r="K84" s="68"/>
      <c r="L84" s="39" t="str">
        <f>Results!C80</f>
        <v>D06</v>
      </c>
      <c r="M84" s="39" t="str">
        <f>Results!B80</f>
        <v>hsa-miR-488-3p</v>
      </c>
      <c r="N84" s="69" t="e">
        <f>LOG(Results!H80,2)</f>
        <v>#DIV/0!</v>
      </c>
      <c r="O84" s="70" t="str">
        <f>Results!I80</f>
        <v>N/A</v>
      </c>
      <c r="P84" s="65"/>
      <c r="Q84" s="65"/>
      <c r="R84" s="65"/>
      <c r="S84" s="65"/>
    </row>
    <row r="85" ht="15" customHeight="1" spans="11:19">
      <c r="K85" s="68"/>
      <c r="L85" s="39" t="str">
        <f>Results!C81</f>
        <v>D07</v>
      </c>
      <c r="M85" s="39" t="str">
        <f>Results!B81</f>
        <v>hsa-miR-643</v>
      </c>
      <c r="N85" s="69" t="e">
        <f>LOG(Results!H81,2)</f>
        <v>#DIV/0!</v>
      </c>
      <c r="O85" s="70" t="str">
        <f>Results!I81</f>
        <v>N/A</v>
      </c>
      <c r="P85" s="65"/>
      <c r="Q85" s="65"/>
      <c r="R85" s="65"/>
      <c r="S85" s="65"/>
    </row>
    <row r="86" ht="15" customHeight="1" spans="11:19">
      <c r="K86" s="68"/>
      <c r="L86" s="39" t="str">
        <f>Results!C82</f>
        <v>D08</v>
      </c>
      <c r="M86" s="39" t="str">
        <f>Results!B82</f>
        <v>hsa-miR-1246</v>
      </c>
      <c r="N86" s="69" t="e">
        <f>LOG(Results!H82,2)</f>
        <v>#DIV/0!</v>
      </c>
      <c r="O86" s="70" t="str">
        <f>Results!I82</f>
        <v>N/A</v>
      </c>
      <c r="P86" s="65"/>
      <c r="Q86" s="65"/>
      <c r="R86" s="65"/>
      <c r="S86" s="65"/>
    </row>
    <row r="87" ht="15" customHeight="1" spans="11:19">
      <c r="K87" s="68"/>
      <c r="L87" s="39" t="str">
        <f>Results!C83</f>
        <v>D09</v>
      </c>
      <c r="M87" s="39" t="str">
        <f>Results!B83</f>
        <v>hsa-miR-329</v>
      </c>
      <c r="N87" s="69" t="e">
        <f>LOG(Results!H83,2)</f>
        <v>#DIV/0!</v>
      </c>
      <c r="O87" s="70" t="str">
        <f>Results!I83</f>
        <v>N/A</v>
      </c>
      <c r="P87" s="65"/>
      <c r="Q87" s="65"/>
      <c r="R87" s="65"/>
      <c r="S87" s="65"/>
    </row>
    <row r="88" ht="15" customHeight="1" spans="11:19">
      <c r="K88" s="68"/>
      <c r="L88" s="39" t="str">
        <f>Results!C84</f>
        <v>D10</v>
      </c>
      <c r="M88" s="39" t="str">
        <f>Results!B84</f>
        <v>hsa-miR-1257</v>
      </c>
      <c r="N88" s="69" t="e">
        <f>LOG(Results!H84,2)</f>
        <v>#DIV/0!</v>
      </c>
      <c r="O88" s="70" t="str">
        <f>Results!I84</f>
        <v>N/A</v>
      </c>
      <c r="P88" s="65"/>
      <c r="Q88" s="65"/>
      <c r="R88" s="65"/>
      <c r="S88" s="65"/>
    </row>
    <row r="89" ht="15" customHeight="1" spans="11:19">
      <c r="K89" s="68"/>
      <c r="L89" s="39" t="str">
        <f>Results!C85</f>
        <v>D11</v>
      </c>
      <c r="M89" s="39" t="str">
        <f>Results!B85</f>
        <v>hsa-miR-539-5p</v>
      </c>
      <c r="N89" s="69" t="e">
        <f>LOG(Results!H85,2)</f>
        <v>#DIV/0!</v>
      </c>
      <c r="O89" s="70" t="str">
        <f>Results!I85</f>
        <v>N/A</v>
      </c>
      <c r="P89" s="65"/>
      <c r="Q89" s="65"/>
      <c r="R89" s="65"/>
      <c r="S89" s="65"/>
    </row>
    <row r="90" ht="15" customHeight="1" spans="11:19">
      <c r="K90" s="68"/>
      <c r="L90" s="39" t="str">
        <f>Results!C86</f>
        <v>D12</v>
      </c>
      <c r="M90" s="39" t="str">
        <f>Results!B86</f>
        <v>hsa-miR-220c</v>
      </c>
      <c r="N90" s="69" t="e">
        <f>LOG(Results!H86,2)</f>
        <v>#DIV/0!</v>
      </c>
      <c r="O90" s="70" t="str">
        <f>Results!I86</f>
        <v>N/A</v>
      </c>
      <c r="P90" s="65"/>
      <c r="Q90" s="65"/>
      <c r="R90" s="65"/>
      <c r="S90" s="65"/>
    </row>
    <row r="91" ht="15" customHeight="1" spans="11:15">
      <c r="K91" s="68"/>
      <c r="L91" s="39" t="str">
        <f>Results!C87</f>
        <v>D13</v>
      </c>
      <c r="M91" s="39" t="str">
        <f>Results!B87</f>
        <v>hsa-miR-365a-3p</v>
      </c>
      <c r="N91" s="69" t="e">
        <f>LOG(Results!H87,2)</f>
        <v>#DIV/0!</v>
      </c>
      <c r="O91" s="70" t="str">
        <f>Results!I87</f>
        <v>N/A</v>
      </c>
    </row>
    <row r="92" ht="15" customHeight="1" spans="11:15">
      <c r="K92" s="68"/>
      <c r="L92" s="39" t="str">
        <f>Results!C88</f>
        <v>D14</v>
      </c>
      <c r="M92" s="39" t="str">
        <f>Results!B88</f>
        <v>hsa-miR-1299</v>
      </c>
      <c r="N92" s="69" t="e">
        <f>LOG(Results!H88,2)</f>
        <v>#DIV/0!</v>
      </c>
      <c r="O92" s="70" t="str">
        <f>Results!I88</f>
        <v>N/A</v>
      </c>
    </row>
    <row r="93" ht="15" customHeight="1" spans="11:15">
      <c r="K93" s="68"/>
      <c r="L93" s="39" t="str">
        <f>Results!C89</f>
        <v>D15</v>
      </c>
      <c r="M93" s="39" t="str">
        <f>Results!B89</f>
        <v>hsa-miR-944</v>
      </c>
      <c r="N93" s="69" t="e">
        <f>LOG(Results!H89,2)</f>
        <v>#DIV/0!</v>
      </c>
      <c r="O93" s="70" t="str">
        <f>Results!I89</f>
        <v>N/A</v>
      </c>
    </row>
    <row r="94" ht="15" customHeight="1" spans="11:15">
      <c r="K94" s="68"/>
      <c r="L94" s="39" t="str">
        <f>Results!C90</f>
        <v>D16</v>
      </c>
      <c r="M94" s="39" t="str">
        <f>Results!B90</f>
        <v>hsa-miR-1308</v>
      </c>
      <c r="N94" s="69" t="e">
        <f>LOG(Results!H90,2)</f>
        <v>#DIV/0!</v>
      </c>
      <c r="O94" s="70" t="str">
        <f>Results!I90</f>
        <v>N/A</v>
      </c>
    </row>
    <row r="95" ht="15" customHeight="1" spans="11:15">
      <c r="K95" s="68"/>
      <c r="L95" s="39" t="str">
        <f>Results!C91</f>
        <v>D17</v>
      </c>
      <c r="M95" s="39" t="str">
        <f>Results!B91</f>
        <v>hsa-miR-1256</v>
      </c>
      <c r="N95" s="69" t="e">
        <f>LOG(Results!H91,2)</f>
        <v>#DIV/0!</v>
      </c>
      <c r="O95" s="70" t="str">
        <f>Results!I91</f>
        <v>N/A</v>
      </c>
    </row>
    <row r="96" spans="11:15">
      <c r="K96" s="68"/>
      <c r="L96" s="39" t="str">
        <f>Results!C92</f>
        <v>D18</v>
      </c>
      <c r="M96" s="39" t="str">
        <f>Results!B92</f>
        <v>hsa-miR-509-5p</v>
      </c>
      <c r="N96" s="69" t="e">
        <f>LOG(Results!H92,2)</f>
        <v>#DIV/0!</v>
      </c>
      <c r="O96" s="70" t="str">
        <f>Results!I92</f>
        <v>N/A</v>
      </c>
    </row>
    <row r="97" spans="11:15">
      <c r="K97" s="68"/>
      <c r="L97" s="39" t="str">
        <f>Results!C93</f>
        <v>D19</v>
      </c>
      <c r="M97" s="39" t="str">
        <f>Results!B93</f>
        <v>hsa-miR-558</v>
      </c>
      <c r="N97" s="69" t="e">
        <f>LOG(Results!H93,2)</f>
        <v>#DIV/0!</v>
      </c>
      <c r="O97" s="70" t="str">
        <f>Results!I93</f>
        <v>N/A</v>
      </c>
    </row>
    <row r="98" spans="11:15">
      <c r="K98" s="68"/>
      <c r="L98" s="39" t="str">
        <f>Results!C94</f>
        <v>D20</v>
      </c>
      <c r="M98" s="39" t="str">
        <f>Results!B94</f>
        <v>hsa-miR-629-5p</v>
      </c>
      <c r="N98" s="69" t="e">
        <f>LOG(Results!H94,2)</f>
        <v>#DIV/0!</v>
      </c>
      <c r="O98" s="70" t="str">
        <f>Results!I94</f>
        <v>N/A</v>
      </c>
    </row>
    <row r="99" customHeight="1" spans="11:15">
      <c r="K99" s="68"/>
      <c r="L99" s="39" t="str">
        <f>Results!C95</f>
        <v>D21</v>
      </c>
      <c r="M99" s="39" t="str">
        <f>Results!B95</f>
        <v>hsa-miR-362-3p</v>
      </c>
      <c r="N99" s="69" t="e">
        <f>LOG(Results!H95,2)</f>
        <v>#DIV/0!</v>
      </c>
      <c r="O99" s="70" t="str">
        <f>Results!I95</f>
        <v>N/A</v>
      </c>
    </row>
    <row r="100" spans="11:15">
      <c r="K100" s="68"/>
      <c r="L100" s="39" t="str">
        <f>Results!C96</f>
        <v>D22</v>
      </c>
      <c r="M100" s="39" t="str">
        <f>Results!B96</f>
        <v>hsa-miR-1267</v>
      </c>
      <c r="N100" s="69" t="e">
        <f>LOG(Results!H96,2)</f>
        <v>#DIV/0!</v>
      </c>
      <c r="O100" s="70" t="str">
        <f>Results!I96</f>
        <v>N/A</v>
      </c>
    </row>
    <row r="101" spans="11:15">
      <c r="K101" s="68"/>
      <c r="L101" s="39" t="str">
        <f>Results!C97</f>
        <v>D23</v>
      </c>
      <c r="M101" s="39" t="str">
        <f>Results!B97</f>
        <v>hsa-miR-552</v>
      </c>
      <c r="N101" s="69" t="e">
        <f>LOG(Results!H97,2)</f>
        <v>#DIV/0!</v>
      </c>
      <c r="O101" s="70" t="str">
        <f>Results!I97</f>
        <v>N/A</v>
      </c>
    </row>
    <row r="102" spans="11:15">
      <c r="K102" s="68"/>
      <c r="L102" s="39" t="str">
        <f>Results!C98</f>
        <v>D24</v>
      </c>
      <c r="M102" s="39" t="str">
        <f>Results!B98</f>
        <v>hsa-miR-147a</v>
      </c>
      <c r="N102" s="69" t="e">
        <f>LOG(Results!H98,2)</f>
        <v>#DIV/0!</v>
      </c>
      <c r="O102" s="70" t="str">
        <f>Results!I98</f>
        <v>N/A</v>
      </c>
    </row>
    <row r="103" spans="11:15">
      <c r="K103" s="68"/>
      <c r="L103" s="39" t="str">
        <f>Results!C99</f>
        <v>E01</v>
      </c>
      <c r="M103" s="39" t="str">
        <f>Results!B99</f>
        <v>hsa-miR-1225-3p</v>
      </c>
      <c r="N103" s="69" t="e">
        <f>LOG(Results!H99,2)</f>
        <v>#DIV/0!</v>
      </c>
      <c r="O103" s="70" t="str">
        <f>Results!I95</f>
        <v>N/A</v>
      </c>
    </row>
    <row r="104" spans="11:15">
      <c r="K104" s="68"/>
      <c r="L104" s="39" t="str">
        <f>Results!C100</f>
        <v>E02</v>
      </c>
      <c r="M104" s="39" t="str">
        <f>Results!B100</f>
        <v>hsa-miR-199b-5p</v>
      </c>
      <c r="N104" s="69" t="e">
        <f>LOG(Results!H100,2)</f>
        <v>#DIV/0!</v>
      </c>
      <c r="O104" s="70" t="str">
        <f>Results!I96</f>
        <v>N/A</v>
      </c>
    </row>
    <row r="105" spans="11:15">
      <c r="K105" s="68"/>
      <c r="L105" s="39" t="str">
        <f>Results!C101</f>
        <v>E03</v>
      </c>
      <c r="M105" s="39" t="str">
        <f>Results!B101</f>
        <v>hsa-miR-1226-3p</v>
      </c>
      <c r="N105" s="69" t="e">
        <f>LOG(Results!H101,2)</f>
        <v>#DIV/0!</v>
      </c>
      <c r="O105" s="70" t="str">
        <f>Results!I97</f>
        <v>N/A</v>
      </c>
    </row>
    <row r="106" spans="11:15">
      <c r="K106" s="68"/>
      <c r="L106" s="39" t="str">
        <f>Results!C102</f>
        <v>E04</v>
      </c>
      <c r="M106" s="39" t="str">
        <f>Results!B102</f>
        <v>hsa-miR-193b-3p</v>
      </c>
      <c r="N106" s="69" t="e">
        <f>LOG(Results!H102,2)</f>
        <v>#DIV/0!</v>
      </c>
      <c r="O106" s="70" t="str">
        <f>Results!I98</f>
        <v>N/A</v>
      </c>
    </row>
    <row r="107" spans="11:15">
      <c r="K107" s="68"/>
      <c r="L107" s="39" t="str">
        <f>Results!C103</f>
        <v>E05</v>
      </c>
      <c r="M107" s="39" t="str">
        <f>Results!B103</f>
        <v>hsa-miR-1227</v>
      </c>
      <c r="N107" s="69" t="e">
        <f>LOG(Results!H103,2)</f>
        <v>#DIV/0!</v>
      </c>
      <c r="O107" s="70" t="str">
        <f>Results!I99</f>
        <v>N/A</v>
      </c>
    </row>
    <row r="108" spans="11:15">
      <c r="K108" s="68"/>
      <c r="L108" s="39" t="str">
        <f>Results!C104</f>
        <v>E06</v>
      </c>
      <c r="M108" s="39" t="str">
        <f>Results!B104</f>
        <v>hsa-miR-31-5p</v>
      </c>
      <c r="N108" s="69" t="e">
        <f>LOG(Results!H104,2)</f>
        <v>#DIV/0!</v>
      </c>
      <c r="O108" s="70" t="str">
        <f>Results!I100</f>
        <v>N/A</v>
      </c>
    </row>
    <row r="109" spans="11:15">
      <c r="K109" s="68"/>
      <c r="L109" s="39" t="str">
        <f>Results!C105</f>
        <v>E07</v>
      </c>
      <c r="M109" s="39" t="str">
        <f>Results!B105</f>
        <v>hsa-miR-16-5p</v>
      </c>
      <c r="N109" s="69" t="e">
        <f>LOG(Results!H105,2)</f>
        <v>#DIV/0!</v>
      </c>
      <c r="O109" s="70" t="str">
        <f>Results!I101</f>
        <v>N/A</v>
      </c>
    </row>
    <row r="110" spans="11:15">
      <c r="K110" s="68"/>
      <c r="L110" s="39" t="str">
        <f>Results!C106</f>
        <v>E08</v>
      </c>
      <c r="M110" s="39" t="str">
        <f>Results!B106</f>
        <v>hsa-miR-30d-5p</v>
      </c>
      <c r="N110" s="69" t="e">
        <f>LOG(Results!H106,2)</f>
        <v>#DIV/0!</v>
      </c>
      <c r="O110" s="70" t="str">
        <f>Results!I102</f>
        <v>N/A</v>
      </c>
    </row>
    <row r="111" spans="11:15">
      <c r="K111" s="68"/>
      <c r="L111" s="39" t="str">
        <f>Results!C107</f>
        <v>E09</v>
      </c>
      <c r="M111" s="39" t="str">
        <f>Results!B107</f>
        <v>hsa-miR-124-3p</v>
      </c>
      <c r="N111" s="69" t="e">
        <f>LOG(Results!H107,2)</f>
        <v>#DIV/0!</v>
      </c>
      <c r="O111" s="70" t="str">
        <f>Results!I103</f>
        <v>N/A</v>
      </c>
    </row>
    <row r="112" spans="11:15">
      <c r="K112" s="68"/>
      <c r="L112" s="39" t="str">
        <f>Results!C108</f>
        <v>E10</v>
      </c>
      <c r="M112" s="39" t="str">
        <f>Results!B108</f>
        <v>hsa-miR-668</v>
      </c>
      <c r="N112" s="69" t="e">
        <f>LOG(Results!H108,2)</f>
        <v>#DIV/0!</v>
      </c>
      <c r="O112" s="70" t="str">
        <f>Results!I104</f>
        <v>N/A</v>
      </c>
    </row>
    <row r="113" spans="11:15">
      <c r="K113" s="68"/>
      <c r="L113" s="39" t="str">
        <f>Results!C109</f>
        <v>E11</v>
      </c>
      <c r="M113" s="39" t="str">
        <f>Results!B109</f>
        <v>hsa-miR-125a-5p</v>
      </c>
      <c r="N113" s="69" t="e">
        <f>LOG(Results!H109,2)</f>
        <v>#DIV/0!</v>
      </c>
      <c r="O113" s="70" t="str">
        <f>Results!I105</f>
        <v>N/A</v>
      </c>
    </row>
    <row r="114" spans="11:15">
      <c r="K114" s="68"/>
      <c r="L114" s="39" t="str">
        <f>Results!C110</f>
        <v>E12</v>
      </c>
      <c r="M114" s="39" t="str">
        <f>Results!B110</f>
        <v>hsa-miR-1249</v>
      </c>
      <c r="N114" s="69" t="e">
        <f>LOG(Results!H110,2)</f>
        <v>#DIV/0!</v>
      </c>
      <c r="O114" s="70" t="str">
        <f>Results!I106</f>
        <v>N/A</v>
      </c>
    </row>
    <row r="115" spans="11:15">
      <c r="K115" s="68"/>
      <c r="L115" s="39" t="str">
        <f>Results!C111</f>
        <v>E13</v>
      </c>
      <c r="M115" s="39" t="str">
        <f>Results!B111</f>
        <v>hsa-miR-125b-5p</v>
      </c>
      <c r="N115" s="69" t="e">
        <f>LOG(Results!H111,2)</f>
        <v>#DIV/0!</v>
      </c>
      <c r="O115" s="70" t="str">
        <f>Results!I107</f>
        <v>N/A</v>
      </c>
    </row>
    <row r="116" spans="11:15">
      <c r="K116" s="68"/>
      <c r="L116" s="39" t="str">
        <f>Results!C112</f>
        <v>E14</v>
      </c>
      <c r="M116" s="39" t="str">
        <f>Results!B112</f>
        <v>hsa-miR-638</v>
      </c>
      <c r="N116" s="69" t="e">
        <f>LOG(Results!H112,2)</f>
        <v>#DIV/0!</v>
      </c>
      <c r="O116" s="70" t="str">
        <f>Results!I108</f>
        <v>N/A</v>
      </c>
    </row>
    <row r="117" spans="11:15">
      <c r="K117" s="68"/>
      <c r="L117" s="39" t="str">
        <f>Results!C113</f>
        <v>E15</v>
      </c>
      <c r="M117" s="39" t="str">
        <f>Results!B113</f>
        <v>hsa-miR-137</v>
      </c>
      <c r="N117" s="69" t="e">
        <f>LOG(Results!H113,2)</f>
        <v>#DIV/0!</v>
      </c>
      <c r="O117" s="70" t="str">
        <f>Results!I109</f>
        <v>N/A</v>
      </c>
    </row>
    <row r="118" spans="11:15">
      <c r="K118" s="68"/>
      <c r="L118" s="39" t="str">
        <f>Results!C114</f>
        <v>E16</v>
      </c>
      <c r="M118" s="39" t="str">
        <f>Results!B114</f>
        <v>hsa-miR-612</v>
      </c>
      <c r="N118" s="69" t="e">
        <f>LOG(Results!H114,2)</f>
        <v>#DIV/0!</v>
      </c>
      <c r="O118" s="70" t="str">
        <f>Results!I110</f>
        <v>N/A</v>
      </c>
    </row>
    <row r="119" spans="11:15">
      <c r="K119" s="68"/>
      <c r="L119" s="39" t="str">
        <f>Results!C115</f>
        <v>E17</v>
      </c>
      <c r="M119" s="39" t="str">
        <f>Results!B115</f>
        <v>hsa-miR-139-5p</v>
      </c>
      <c r="N119" s="69" t="e">
        <f>LOG(Results!H115,2)</f>
        <v>#DIV/0!</v>
      </c>
      <c r="O119" s="70" t="str">
        <f>Results!I111</f>
        <v>N/A</v>
      </c>
    </row>
    <row r="120" spans="11:15">
      <c r="K120" s="68"/>
      <c r="L120" s="39" t="str">
        <f>Results!C116</f>
        <v>E18</v>
      </c>
      <c r="M120" s="39" t="str">
        <f>Results!B116</f>
        <v>hsa-miR-1277-3p</v>
      </c>
      <c r="N120" s="69" t="e">
        <f>LOG(Results!H116,2)</f>
        <v>#DIV/0!</v>
      </c>
      <c r="O120" s="70" t="str">
        <f>Results!I112</f>
        <v>N/A</v>
      </c>
    </row>
    <row r="121" spans="11:15">
      <c r="K121" s="68"/>
      <c r="L121" s="39" t="str">
        <f>Results!C117</f>
        <v>E19</v>
      </c>
      <c r="M121" s="39" t="str">
        <f>Results!B117</f>
        <v>hsa-miR-145-5p</v>
      </c>
      <c r="N121" s="69" t="e">
        <f>LOG(Results!H117,2)</f>
        <v>#DIV/0!</v>
      </c>
      <c r="O121" s="70" t="str">
        <f>Results!I113</f>
        <v>N/A</v>
      </c>
    </row>
    <row r="122" spans="11:15">
      <c r="K122" s="68"/>
      <c r="L122" s="39" t="str">
        <f>Results!C118</f>
        <v>E20</v>
      </c>
      <c r="M122" s="39" t="str">
        <f>Results!B118</f>
        <v>hsa-miR-302f</v>
      </c>
      <c r="N122" s="69" t="e">
        <f>LOG(Results!H118,2)</f>
        <v>#DIV/0!</v>
      </c>
      <c r="O122" s="70" t="str">
        <f>Results!I114</f>
        <v>N/A</v>
      </c>
    </row>
    <row r="123" spans="11:15">
      <c r="K123" s="68"/>
      <c r="L123" s="39" t="str">
        <f>Results!C119</f>
        <v>E21</v>
      </c>
      <c r="M123" s="39" t="str">
        <f>Results!B119</f>
        <v>hsa-miR-149-5p</v>
      </c>
      <c r="N123" s="69" t="e">
        <f>LOG(Results!H119,2)</f>
        <v>#DIV/0!</v>
      </c>
      <c r="O123" s="70" t="str">
        <f>Results!I115</f>
        <v>N/A</v>
      </c>
    </row>
    <row r="124" spans="11:15">
      <c r="K124" s="68"/>
      <c r="L124" s="39" t="str">
        <f>Results!C120</f>
        <v>E22</v>
      </c>
      <c r="M124" s="39" t="str">
        <f>Results!B120</f>
        <v>hsa-miR-548f</v>
      </c>
      <c r="N124" s="69" t="e">
        <f>LOG(Results!H120,2)</f>
        <v>#DIV/0!</v>
      </c>
      <c r="O124" s="70" t="str">
        <f>Results!I116</f>
        <v>N/A</v>
      </c>
    </row>
    <row r="125" spans="11:15">
      <c r="K125" s="68"/>
      <c r="L125" s="39" t="str">
        <f>Results!C121</f>
        <v>E23</v>
      </c>
      <c r="M125" s="39" t="str">
        <f>Results!B121</f>
        <v>hsa-miR-153</v>
      </c>
      <c r="N125" s="69" t="e">
        <f>LOG(Results!H121,2)</f>
        <v>#DIV/0!</v>
      </c>
      <c r="O125" s="70" t="str">
        <f>Results!I117</f>
        <v>N/A</v>
      </c>
    </row>
    <row r="126" spans="11:15">
      <c r="K126" s="68"/>
      <c r="L126" s="39" t="str">
        <f>Results!C122</f>
        <v>E24</v>
      </c>
      <c r="M126" s="39" t="str">
        <f>Results!B122</f>
        <v>hsa-miR-548g-3p</v>
      </c>
      <c r="N126" s="69" t="e">
        <f>LOG(Results!H122,2)</f>
        <v>#DIV/0!</v>
      </c>
      <c r="O126" s="70" t="str">
        <f>Results!I118</f>
        <v>N/A</v>
      </c>
    </row>
    <row r="127" spans="11:15">
      <c r="K127" s="68"/>
      <c r="L127" s="39" t="str">
        <f>Results!C123</f>
        <v>F01</v>
      </c>
      <c r="M127" s="39" t="str">
        <f>Results!B123</f>
        <v>hsa-miR-222-3p</v>
      </c>
      <c r="N127" s="69" t="e">
        <f>LOG(Results!H123,2)</f>
        <v>#DIV/0!</v>
      </c>
      <c r="O127" s="70" t="str">
        <f>Results!I119</f>
        <v>N/A</v>
      </c>
    </row>
    <row r="128" spans="11:15">
      <c r="K128" s="68"/>
      <c r="L128" s="39" t="str">
        <f>Results!C124</f>
        <v>F02</v>
      </c>
      <c r="M128" s="39" t="str">
        <f>Results!B124</f>
        <v>hsa-miR-512-3p</v>
      </c>
      <c r="N128" s="69" t="e">
        <f>LOG(Results!H124,2)</f>
        <v>#DIV/0!</v>
      </c>
      <c r="O128" s="70" t="str">
        <f>Results!I120</f>
        <v>N/A</v>
      </c>
    </row>
    <row r="129" spans="11:15">
      <c r="K129" s="68"/>
      <c r="L129" s="39" t="str">
        <f>Results!C125</f>
        <v>F03</v>
      </c>
      <c r="M129" s="39" t="str">
        <f>Results!B125</f>
        <v>hsa-miR-491-3p</v>
      </c>
      <c r="N129" s="69" t="e">
        <f>LOG(Results!H125,2)</f>
        <v>#DIV/0!</v>
      </c>
      <c r="O129" s="70" t="str">
        <f>Results!I121</f>
        <v>N/A</v>
      </c>
    </row>
    <row r="130" spans="11:15">
      <c r="K130" s="68"/>
      <c r="L130" s="39" t="str">
        <f>Results!C126</f>
        <v>F04</v>
      </c>
      <c r="M130" s="39" t="str">
        <f>Results!B126</f>
        <v>hsa-miR-567</v>
      </c>
      <c r="N130" s="69" t="e">
        <f>LOG(Results!H126,2)</f>
        <v>#DIV/0!</v>
      </c>
      <c r="O130" s="70" t="str">
        <f>Results!I122</f>
        <v>N/A</v>
      </c>
    </row>
    <row r="131" spans="11:15">
      <c r="K131" s="68"/>
      <c r="L131" s="39" t="str">
        <f>Results!C127</f>
        <v>F05</v>
      </c>
      <c r="M131" s="39" t="str">
        <f>Results!B127</f>
        <v>hsa-miR-553</v>
      </c>
      <c r="N131" s="69" t="e">
        <f>LOG(Results!H127,2)</f>
        <v>#DIV/0!</v>
      </c>
      <c r="O131" s="70" t="str">
        <f>Results!I123</f>
        <v>N/A</v>
      </c>
    </row>
    <row r="132" spans="11:15">
      <c r="K132" s="68"/>
      <c r="L132" s="39" t="str">
        <f>Results!C128</f>
        <v>F06</v>
      </c>
      <c r="M132" s="39" t="str">
        <f>Results!B128</f>
        <v>hsa-miR-603</v>
      </c>
      <c r="N132" s="69" t="e">
        <f>LOG(Results!H128,2)</f>
        <v>#DIV/0!</v>
      </c>
      <c r="O132" s="70" t="str">
        <f>Results!I124</f>
        <v>N/A</v>
      </c>
    </row>
    <row r="133" spans="11:15">
      <c r="K133" s="68"/>
      <c r="L133" s="39" t="str">
        <f>Results!C129</f>
        <v>F07</v>
      </c>
      <c r="M133" s="39" t="str">
        <f>Results!B129</f>
        <v>hsa-miR-651</v>
      </c>
      <c r="N133" s="69" t="e">
        <f>LOG(Results!H129,2)</f>
        <v>#DIV/0!</v>
      </c>
      <c r="O133" s="70" t="str">
        <f>Results!I125</f>
        <v>N/A</v>
      </c>
    </row>
    <row r="134" spans="11:15">
      <c r="K134" s="68"/>
      <c r="L134" s="39" t="str">
        <f>Results!C130</f>
        <v>F08</v>
      </c>
      <c r="M134" s="39" t="str">
        <f>Results!B130</f>
        <v>hsa-miR-371a-5p</v>
      </c>
      <c r="N134" s="69" t="e">
        <f>LOG(Results!H130,2)</f>
        <v>#DIV/0!</v>
      </c>
      <c r="O134" s="70" t="str">
        <f>Results!I126</f>
        <v>N/A</v>
      </c>
    </row>
    <row r="135" spans="11:15">
      <c r="K135" s="68"/>
      <c r="L135" s="39" t="str">
        <f>Results!C131</f>
        <v>F09</v>
      </c>
      <c r="M135" s="39" t="str">
        <f>Results!B131</f>
        <v>hsa-miR-506-3p</v>
      </c>
      <c r="N135" s="69" t="e">
        <f>LOG(Results!H131,2)</f>
        <v>#DIV/0!</v>
      </c>
      <c r="O135" s="70" t="str">
        <f>Results!I127</f>
        <v>N/A</v>
      </c>
    </row>
    <row r="136" spans="11:15">
      <c r="K136" s="68"/>
      <c r="L136" s="39" t="str">
        <f>Results!C132</f>
        <v>F10</v>
      </c>
      <c r="M136" s="39" t="str">
        <f>Results!B132</f>
        <v>hsa-miR-367-3p</v>
      </c>
      <c r="N136" s="69" t="e">
        <f>LOG(Results!H132,2)</f>
        <v>#DIV/0!</v>
      </c>
      <c r="O136" s="70" t="str">
        <f>Results!I128</f>
        <v>N/A</v>
      </c>
    </row>
    <row r="137" spans="11:15">
      <c r="K137" s="68"/>
      <c r="L137" s="39" t="str">
        <f>Results!C133</f>
        <v>F11</v>
      </c>
      <c r="M137" s="39" t="str">
        <f>Results!B133</f>
        <v>hsa-miR-1244</v>
      </c>
      <c r="N137" s="69" t="e">
        <f>LOG(Results!H133,2)</f>
        <v>#DIV/0!</v>
      </c>
      <c r="O137" s="70" t="str">
        <f>Results!I129</f>
        <v>N/A</v>
      </c>
    </row>
    <row r="138" spans="11:15">
      <c r="K138" s="68"/>
      <c r="L138" s="39" t="str">
        <f>Results!C134</f>
        <v>F12</v>
      </c>
      <c r="M138" s="39" t="str">
        <f>Results!B134</f>
        <v>hsa-miR-545-3p</v>
      </c>
      <c r="N138" s="69" t="e">
        <f>LOG(Results!H134,2)</f>
        <v>#DIV/0!</v>
      </c>
      <c r="O138" s="70" t="str">
        <f>Results!I130</f>
        <v>N/A</v>
      </c>
    </row>
    <row r="139" spans="11:15">
      <c r="K139" s="68"/>
      <c r="L139" s="39" t="str">
        <f>Results!C135</f>
        <v>F13</v>
      </c>
      <c r="M139" s="39" t="str">
        <f>Results!B135</f>
        <v>hsa-miR-146b-5p</v>
      </c>
      <c r="N139" s="69" t="e">
        <f>LOG(Results!H135,2)</f>
        <v>#DIV/0!</v>
      </c>
      <c r="O139" s="70" t="str">
        <f>Results!I131</f>
        <v>N/A</v>
      </c>
    </row>
    <row r="140" spans="11:15">
      <c r="K140" s="68"/>
      <c r="L140" s="39" t="str">
        <f>Results!C136</f>
        <v>F14</v>
      </c>
      <c r="M140" s="39" t="str">
        <f>Results!B136</f>
        <v>hsa-miR-518f-3p</v>
      </c>
      <c r="N140" s="69" t="e">
        <f>LOG(Results!H136,2)</f>
        <v>#DIV/0!</v>
      </c>
      <c r="O140" s="70" t="str">
        <f>Results!I132</f>
        <v>N/A</v>
      </c>
    </row>
    <row r="141" spans="11:15">
      <c r="K141" s="68"/>
      <c r="L141" s="39" t="str">
        <f>Results!C137</f>
        <v>F15</v>
      </c>
      <c r="M141" s="39" t="str">
        <f>Results!B137</f>
        <v>hsa-miR-151a-5p</v>
      </c>
      <c r="N141" s="69" t="e">
        <f>LOG(Results!H137,2)</f>
        <v>#DIV/0!</v>
      </c>
      <c r="O141" s="70" t="str">
        <f>Results!I133</f>
        <v>N/A</v>
      </c>
    </row>
    <row r="142" spans="11:15">
      <c r="K142" s="68"/>
      <c r="L142" s="39" t="str">
        <f>Results!C138</f>
        <v>F16</v>
      </c>
      <c r="M142" s="39" t="str">
        <f>Results!B138</f>
        <v>hsa-miR-95</v>
      </c>
      <c r="N142" s="69" t="e">
        <f>LOG(Results!H138,2)</f>
        <v>#DIV/0!</v>
      </c>
      <c r="O142" s="70" t="str">
        <f>Results!I134</f>
        <v>N/A</v>
      </c>
    </row>
    <row r="143" spans="11:15">
      <c r="K143" s="68"/>
      <c r="L143" s="39" t="str">
        <f>Results!C139</f>
        <v>F17</v>
      </c>
      <c r="M143" s="39" t="str">
        <f>Results!B139</f>
        <v>hsa-miR-582-5p</v>
      </c>
      <c r="N143" s="69" t="e">
        <f>LOG(Results!H139,2)</f>
        <v>#DIV/0!</v>
      </c>
      <c r="O143" s="70" t="str">
        <f>Results!I135</f>
        <v>N/A</v>
      </c>
    </row>
    <row r="144" spans="11:15">
      <c r="K144" s="68"/>
      <c r="L144" s="39" t="str">
        <f>Results!C140</f>
        <v>F18</v>
      </c>
      <c r="M144" s="39" t="str">
        <f>Results!B140</f>
        <v>hsa-miR-510</v>
      </c>
      <c r="N144" s="69" t="e">
        <f>LOG(Results!H140,2)</f>
        <v>#DIV/0!</v>
      </c>
      <c r="O144" s="70" t="str">
        <f>Results!I136</f>
        <v>N/A</v>
      </c>
    </row>
    <row r="145" spans="11:15">
      <c r="K145" s="68"/>
      <c r="L145" s="39" t="str">
        <f>Results!C141</f>
        <v>F19</v>
      </c>
      <c r="M145" s="39" t="str">
        <f>Results!B141</f>
        <v>hsa-miR-1261</v>
      </c>
      <c r="N145" s="69" t="e">
        <f>LOG(Results!H141,2)</f>
        <v>#DIV/0!</v>
      </c>
      <c r="O145" s="70" t="str">
        <f>Results!I137</f>
        <v>N/A</v>
      </c>
    </row>
    <row r="146" spans="11:15">
      <c r="K146" s="68"/>
      <c r="L146" s="39" t="str">
        <f>Results!C142</f>
        <v>F20</v>
      </c>
      <c r="M146" s="39" t="str">
        <f>Results!B142</f>
        <v>hsa-miR-876-5p</v>
      </c>
      <c r="N146" s="69" t="e">
        <f>LOG(Results!H142,2)</f>
        <v>#DIV/0!</v>
      </c>
      <c r="O146" s="70" t="str">
        <f>Results!I138</f>
        <v>N/A</v>
      </c>
    </row>
    <row r="147" spans="11:15">
      <c r="K147" s="68"/>
      <c r="L147" s="39" t="str">
        <f>Results!C143</f>
        <v>F21</v>
      </c>
      <c r="M147" s="39" t="str">
        <f>Results!B143</f>
        <v>hsa-miR-1302</v>
      </c>
      <c r="N147" s="69" t="e">
        <f>LOG(Results!H143,2)</f>
        <v>#DIV/0!</v>
      </c>
      <c r="O147" s="70" t="str">
        <f>Results!I139</f>
        <v>N/A</v>
      </c>
    </row>
    <row r="148" spans="11:15">
      <c r="K148" s="68"/>
      <c r="L148" s="39" t="str">
        <f>Results!C144</f>
        <v>F22</v>
      </c>
      <c r="M148" s="39" t="str">
        <f>Results!B144</f>
        <v>hsa-miR-892a</v>
      </c>
      <c r="N148" s="69" t="e">
        <f>LOG(Results!H144,2)</f>
        <v>#DIV/0!</v>
      </c>
      <c r="O148" s="70" t="str">
        <f>Results!I140</f>
        <v>N/A</v>
      </c>
    </row>
    <row r="149" spans="11:15">
      <c r="K149" s="68"/>
      <c r="L149" s="39" t="str">
        <f>Results!C145</f>
        <v>F23</v>
      </c>
      <c r="M149" s="39" t="str">
        <f>Results!B145</f>
        <v>hsa-miR-630</v>
      </c>
      <c r="N149" s="69" t="e">
        <f>LOG(Results!H145,2)</f>
        <v>#DIV/0!</v>
      </c>
      <c r="O149" s="70" t="str">
        <f>Results!I141</f>
        <v>N/A</v>
      </c>
    </row>
    <row r="150" spans="11:15">
      <c r="K150" s="68"/>
      <c r="L150" s="39" t="str">
        <f>Results!C146</f>
        <v>F24</v>
      </c>
      <c r="M150" s="39" t="str">
        <f>Results!B146</f>
        <v>hsa-miR-1263</v>
      </c>
      <c r="N150" s="69" t="e">
        <f>LOG(Results!H146,2)</f>
        <v>#DIV/0!</v>
      </c>
      <c r="O150" s="70" t="str">
        <f>Results!I142</f>
        <v>N/A</v>
      </c>
    </row>
    <row r="151" spans="11:15">
      <c r="K151" s="68"/>
      <c r="L151" s="39" t="str">
        <f>Results!C147</f>
        <v>G01</v>
      </c>
      <c r="M151" s="39" t="str">
        <f>Results!B147</f>
        <v>hsa-miR-154-5p</v>
      </c>
      <c r="N151" s="69" t="e">
        <f>LOG(Results!H147,2)</f>
        <v>#DIV/0!</v>
      </c>
      <c r="O151" s="70" t="str">
        <f>Results!I143</f>
        <v>N/A</v>
      </c>
    </row>
    <row r="152" spans="11:15">
      <c r="K152" s="68"/>
      <c r="L152" s="39" t="str">
        <f>Results!C148</f>
        <v>G02</v>
      </c>
      <c r="M152" s="39" t="str">
        <f>Results!B148</f>
        <v>hsa-miR-568</v>
      </c>
      <c r="N152" s="69" t="e">
        <f>LOG(Results!H148,2)</f>
        <v>#DIV/0!</v>
      </c>
      <c r="O152" s="70" t="str">
        <f>Results!I144</f>
        <v>N/A</v>
      </c>
    </row>
    <row r="153" spans="11:15">
      <c r="K153" s="68"/>
      <c r="L153" s="39" t="str">
        <f>Results!C149</f>
        <v>G03</v>
      </c>
      <c r="M153" s="39" t="str">
        <f>Results!B149</f>
        <v>hsa-miR-182-5p</v>
      </c>
      <c r="N153" s="69" t="e">
        <f>LOG(Results!H149,2)</f>
        <v>#DIV/0!</v>
      </c>
      <c r="O153" s="70" t="str">
        <f>Results!I145</f>
        <v>N/A</v>
      </c>
    </row>
    <row r="154" spans="11:15">
      <c r="K154" s="68"/>
      <c r="L154" s="39" t="str">
        <f>Results!C150</f>
        <v>G04</v>
      </c>
      <c r="M154" s="39" t="str">
        <f>Results!B150</f>
        <v>hsa-miR-590-3p</v>
      </c>
      <c r="N154" s="69" t="e">
        <f>LOG(Results!H150,2)</f>
        <v>#DIV/0!</v>
      </c>
      <c r="O154" s="70" t="str">
        <f>Results!I146</f>
        <v>N/A</v>
      </c>
    </row>
    <row r="155" spans="11:15">
      <c r="K155" s="68"/>
      <c r="L155" s="39" t="str">
        <f>Results!C151</f>
        <v>G05</v>
      </c>
      <c r="M155" s="39" t="str">
        <f>Results!B151</f>
        <v>hsa-miR-183-5p</v>
      </c>
      <c r="N155" s="69" t="e">
        <f>LOG(Results!H151,2)</f>
        <v>#DIV/0!</v>
      </c>
      <c r="O155" s="70" t="str">
        <f>Results!I147</f>
        <v>N/A</v>
      </c>
    </row>
    <row r="156" spans="11:15">
      <c r="K156" s="68"/>
      <c r="L156" s="39" t="str">
        <f>Results!C152</f>
        <v>G06</v>
      </c>
      <c r="M156" s="39" t="str">
        <f>Results!B152</f>
        <v>hsa-miR-1297</v>
      </c>
      <c r="N156" s="69" t="e">
        <f>LOG(Results!H152,2)</f>
        <v>#DIV/0!</v>
      </c>
      <c r="O156" s="70" t="str">
        <f>Results!I148</f>
        <v>N/A</v>
      </c>
    </row>
    <row r="157" spans="11:15">
      <c r="K157" s="68"/>
      <c r="L157" s="39" t="str">
        <f>Results!C153</f>
        <v>G07</v>
      </c>
      <c r="M157" s="39" t="str">
        <f>Results!B153</f>
        <v>hsa-miR-190a</v>
      </c>
      <c r="N157" s="69" t="e">
        <f>LOG(Results!H153,2)</f>
        <v>#DIV/0!</v>
      </c>
      <c r="O157" s="70" t="str">
        <f>Results!I149</f>
        <v>N/A</v>
      </c>
    </row>
    <row r="158" spans="11:15">
      <c r="K158" s="68"/>
      <c r="L158" s="39" t="str">
        <f>Results!C154</f>
        <v>G08</v>
      </c>
      <c r="M158" s="39" t="str">
        <f>Results!B154</f>
        <v>hsa-miR-1279</v>
      </c>
      <c r="N158" s="69" t="e">
        <f>LOG(Results!H154,2)</f>
        <v>#DIV/0!</v>
      </c>
      <c r="O158" s="70" t="str">
        <f>Results!I150</f>
        <v>N/A</v>
      </c>
    </row>
    <row r="159" spans="11:15">
      <c r="K159" s="68"/>
      <c r="L159" s="39" t="str">
        <f>Results!C155</f>
        <v>G09</v>
      </c>
      <c r="M159" s="39" t="str">
        <f>Results!B155</f>
        <v>hsa-miR-219-5p</v>
      </c>
      <c r="N159" s="69" t="e">
        <f>LOG(Results!H155,2)</f>
        <v>#DIV/0!</v>
      </c>
      <c r="O159" s="70" t="str">
        <f>Results!I151</f>
        <v>N/A</v>
      </c>
    </row>
    <row r="160" spans="11:15">
      <c r="K160" s="68"/>
      <c r="L160" s="39" t="str">
        <f>Results!C156</f>
        <v>G10</v>
      </c>
      <c r="M160" s="39" t="str">
        <f>Results!B156</f>
        <v>hsa-miR-497-5p</v>
      </c>
      <c r="N160" s="69" t="e">
        <f>LOG(Results!H156,2)</f>
        <v>#DIV/0!</v>
      </c>
      <c r="O160" s="70" t="str">
        <f>Results!I152</f>
        <v>N/A</v>
      </c>
    </row>
    <row r="161" spans="11:15">
      <c r="K161" s="68"/>
      <c r="L161" s="39" t="str">
        <f>Results!C157</f>
        <v>G11</v>
      </c>
      <c r="M161" s="39" t="str">
        <f>Results!B157</f>
        <v>hsa-miR-22-3p</v>
      </c>
      <c r="N161" s="69" t="e">
        <f>LOG(Results!H157,2)</f>
        <v>#DIV/0!</v>
      </c>
      <c r="O161" s="70" t="str">
        <f>Results!I153</f>
        <v>N/A</v>
      </c>
    </row>
    <row r="162" spans="11:15">
      <c r="K162" s="68"/>
      <c r="L162" s="39" t="str">
        <f>Results!C158</f>
        <v>G12</v>
      </c>
      <c r="M162" s="39" t="str">
        <f>Results!B158</f>
        <v>hsa-miR-606</v>
      </c>
      <c r="N162" s="69" t="e">
        <f>LOG(Results!H158,2)</f>
        <v>#DIV/0!</v>
      </c>
      <c r="O162" s="70" t="str">
        <f>Results!I154</f>
        <v>N/A</v>
      </c>
    </row>
    <row r="163" spans="11:15">
      <c r="K163" s="68"/>
      <c r="L163" s="39" t="str">
        <f>Results!C159</f>
        <v>G13</v>
      </c>
      <c r="M163" s="39" t="str">
        <f>Results!B159</f>
        <v>hsa-miR-26a-5p</v>
      </c>
      <c r="N163" s="69" t="e">
        <f>LOG(Results!H159,2)</f>
        <v>#DIV/0!</v>
      </c>
      <c r="O163" s="70" t="str">
        <f>Results!I155</f>
        <v>N/A</v>
      </c>
    </row>
    <row r="164" spans="11:15">
      <c r="K164" s="68"/>
      <c r="L164" s="39" t="str">
        <f>Results!C160</f>
        <v>G14</v>
      </c>
      <c r="M164" s="39" t="str">
        <f>Results!B160</f>
        <v>hsa-miR-1259</v>
      </c>
      <c r="N164" s="69" t="e">
        <f>LOG(Results!H160,2)</f>
        <v>#DIV/0!</v>
      </c>
      <c r="O164" s="70" t="str">
        <f>Results!I156</f>
        <v>N/A</v>
      </c>
    </row>
    <row r="165" spans="11:15">
      <c r="K165" s="68"/>
      <c r="L165" s="39" t="str">
        <f>Results!C161</f>
        <v>G15</v>
      </c>
      <c r="M165" s="39" t="str">
        <f>Results!B161</f>
        <v>hsa-miR-29b-3p</v>
      </c>
      <c r="N165" s="69" t="e">
        <f>LOG(Results!H161,2)</f>
        <v>#DIV/0!</v>
      </c>
      <c r="O165" s="70" t="str">
        <f>Results!I157</f>
        <v>N/A</v>
      </c>
    </row>
    <row r="166" spans="11:15">
      <c r="K166" s="68"/>
      <c r="L166" s="39" t="str">
        <f>Results!C162</f>
        <v>G16</v>
      </c>
      <c r="M166" s="39" t="str">
        <f>Results!B162</f>
        <v>hsa-miR-633</v>
      </c>
      <c r="N166" s="69" t="e">
        <f>LOG(Results!H162,2)</f>
        <v>#DIV/0!</v>
      </c>
      <c r="O166" s="70" t="str">
        <f>Results!I158</f>
        <v>N/A</v>
      </c>
    </row>
    <row r="167" spans="11:15">
      <c r="K167" s="68"/>
      <c r="L167" s="39" t="str">
        <f>Results!C163</f>
        <v>G17</v>
      </c>
      <c r="M167" s="39" t="str">
        <f>Results!B163</f>
        <v>hsa-miR-30c-5p</v>
      </c>
      <c r="N167" s="69" t="e">
        <f>LOG(Results!H163,2)</f>
        <v>#DIV/0!</v>
      </c>
      <c r="O167" s="70" t="str">
        <f>Results!I159</f>
        <v>N/A</v>
      </c>
    </row>
    <row r="168" spans="11:15">
      <c r="K168" s="68"/>
      <c r="L168" s="39" t="str">
        <f>Results!C164</f>
        <v>G18</v>
      </c>
      <c r="M168" s="39" t="str">
        <f>Results!B164</f>
        <v>hsa-miR-1278</v>
      </c>
      <c r="N168" s="69" t="e">
        <f>LOG(Results!H164,2)</f>
        <v>#DIV/0!</v>
      </c>
      <c r="O168" s="70" t="str">
        <f>Results!I160</f>
        <v>N/A</v>
      </c>
    </row>
    <row r="169" spans="11:15">
      <c r="K169" s="68"/>
      <c r="L169" s="39" t="str">
        <f>Results!C165</f>
        <v>G19</v>
      </c>
      <c r="M169" s="39" t="str">
        <f>Results!B165</f>
        <v>hsa-miR-9-5p</v>
      </c>
      <c r="N169" s="69" t="e">
        <f>LOG(Results!H165,2)</f>
        <v>#DIV/0!</v>
      </c>
      <c r="O169" s="70" t="str">
        <f>Results!I161</f>
        <v>N/A</v>
      </c>
    </row>
    <row r="170" spans="11:15">
      <c r="K170" s="68"/>
      <c r="L170" s="39" t="str">
        <f>Results!C166</f>
        <v>G20</v>
      </c>
      <c r="M170" s="39" t="str">
        <f>Results!B166</f>
        <v>hsa-miR-620</v>
      </c>
      <c r="N170" s="69" t="e">
        <f>LOG(Results!H166,2)</f>
        <v>#DIV/0!</v>
      </c>
      <c r="O170" s="70" t="str">
        <f>Results!I162</f>
        <v>N/A</v>
      </c>
    </row>
    <row r="171" spans="11:15">
      <c r="K171" s="68"/>
      <c r="L171" s="39" t="str">
        <f>Results!C167</f>
        <v>G21</v>
      </c>
      <c r="M171" s="39" t="str">
        <f>Results!B167</f>
        <v>hsa-miR-99b-5p</v>
      </c>
      <c r="N171" s="69" t="e">
        <f>LOG(Results!H167,2)</f>
        <v>#DIV/0!</v>
      </c>
      <c r="O171" s="70" t="str">
        <f>Results!I163</f>
        <v>N/A</v>
      </c>
    </row>
    <row r="172" spans="11:15">
      <c r="K172" s="68"/>
      <c r="L172" s="39" t="str">
        <f>Results!C168</f>
        <v>G22</v>
      </c>
      <c r="M172" s="39" t="str">
        <f>Results!B168</f>
        <v>hsa-miR-1321</v>
      </c>
      <c r="N172" s="69" t="e">
        <f>LOG(Results!H168,2)</f>
        <v>#DIV/0!</v>
      </c>
      <c r="O172" s="70" t="str">
        <f>Results!I164</f>
        <v>N/A</v>
      </c>
    </row>
    <row r="173" spans="11:15">
      <c r="K173" s="68"/>
      <c r="L173" s="39" t="str">
        <f>Results!C169</f>
        <v>G23</v>
      </c>
      <c r="M173" s="39" t="str">
        <f>Results!B169</f>
        <v>hsa-miR-129-5p</v>
      </c>
      <c r="N173" s="69" t="e">
        <f>LOG(Results!H169,2)</f>
        <v>#DIV/0!</v>
      </c>
      <c r="O173" s="70" t="str">
        <f>Results!I165</f>
        <v>N/A</v>
      </c>
    </row>
    <row r="174" spans="11:15">
      <c r="K174" s="68"/>
      <c r="L174" s="39" t="str">
        <f>Results!C170</f>
        <v>G24</v>
      </c>
      <c r="M174" s="39" t="str">
        <f>Results!B170</f>
        <v>hsa-miR-656</v>
      </c>
      <c r="N174" s="69" t="e">
        <f>LOG(Results!H170,2)</f>
        <v>#DIV/0!</v>
      </c>
      <c r="O174" s="70" t="str">
        <f>Results!I166</f>
        <v>N/A</v>
      </c>
    </row>
    <row r="175" spans="11:15">
      <c r="K175" s="68"/>
      <c r="L175" s="39" t="str">
        <f>Results!C171</f>
        <v>H01</v>
      </c>
      <c r="M175" s="39" t="str">
        <f>Results!B171</f>
        <v>hsa-miR-1826</v>
      </c>
      <c r="N175" s="69" t="e">
        <f>LOG(Results!H171,2)</f>
        <v>#DIV/0!</v>
      </c>
      <c r="O175" s="70" t="str">
        <f>Results!I167</f>
        <v>N/A</v>
      </c>
    </row>
    <row r="176" spans="11:15">
      <c r="K176" s="68"/>
      <c r="L176" s="39" t="str">
        <f>Results!C172</f>
        <v>H02</v>
      </c>
      <c r="M176" s="39" t="str">
        <f>Results!B172</f>
        <v>hsa-miR-548j</v>
      </c>
      <c r="N176" s="69" t="e">
        <f>LOG(Results!H172,2)</f>
        <v>#DIV/0!</v>
      </c>
      <c r="O176" s="70" t="str">
        <f>Results!I168</f>
        <v>N/A</v>
      </c>
    </row>
    <row r="177" spans="11:15">
      <c r="K177" s="68"/>
      <c r="L177" s="39" t="str">
        <f>Results!C173</f>
        <v>H03</v>
      </c>
      <c r="M177" s="39" t="str">
        <f>Results!B173</f>
        <v>hsa-miR-337-5p</v>
      </c>
      <c r="N177" s="69" t="e">
        <f>LOG(Results!H173,2)</f>
        <v>#DIV/0!</v>
      </c>
      <c r="O177" s="70" t="str">
        <f>Results!I169</f>
        <v>N/A</v>
      </c>
    </row>
    <row r="178" spans="11:15">
      <c r="K178" s="68"/>
      <c r="L178" s="39" t="str">
        <f>Results!C174</f>
        <v>H04</v>
      </c>
      <c r="M178" s="39" t="str">
        <f>Results!B174</f>
        <v>hsa-miR-875-3p</v>
      </c>
      <c r="N178" s="69" t="e">
        <f>LOG(Results!H174,2)</f>
        <v>#DIV/0!</v>
      </c>
      <c r="O178" s="70" t="str">
        <f>Results!I170</f>
        <v>N/A</v>
      </c>
    </row>
    <row r="179" spans="11:15">
      <c r="K179" s="68"/>
      <c r="L179" s="39" t="str">
        <f>Results!C175</f>
        <v>H05</v>
      </c>
      <c r="M179" s="39" t="str">
        <f>Results!B175</f>
        <v>hsa-miR-628-3p</v>
      </c>
      <c r="N179" s="69" t="e">
        <f>LOG(Results!H175,2)</f>
        <v>#DIV/0!</v>
      </c>
      <c r="O179" s="70" t="str">
        <f>Results!I171</f>
        <v>N/A</v>
      </c>
    </row>
    <row r="180" spans="11:15">
      <c r="K180" s="68"/>
      <c r="L180" s="39" t="str">
        <f>Results!C176</f>
        <v>H06</v>
      </c>
      <c r="M180" s="39" t="str">
        <f>Results!B176</f>
        <v>hsa-miR-33a-5p</v>
      </c>
      <c r="N180" s="69" t="e">
        <f>LOG(Results!H176,2)</f>
        <v>#DIV/0!</v>
      </c>
      <c r="O180" s="70" t="str">
        <f>Results!I172</f>
        <v>N/A</v>
      </c>
    </row>
    <row r="181" spans="11:15">
      <c r="K181" s="68"/>
      <c r="L181" s="39" t="str">
        <f>Results!C177</f>
        <v>H07</v>
      </c>
      <c r="M181" s="39" t="str">
        <f>Results!B177</f>
        <v>hsa-miR-625-5p</v>
      </c>
      <c r="N181" s="69" t="e">
        <f>LOG(Results!H177,2)</f>
        <v>#DIV/0!</v>
      </c>
      <c r="O181" s="70" t="str">
        <f>Results!I173</f>
        <v>N/A</v>
      </c>
    </row>
    <row r="182" spans="11:15">
      <c r="K182" s="68"/>
      <c r="L182" s="39" t="str">
        <f>Results!C178</f>
        <v>H08</v>
      </c>
      <c r="M182" s="39" t="str">
        <f>Results!B178</f>
        <v>hsa-miR-455-5p</v>
      </c>
      <c r="N182" s="69" t="e">
        <f>LOG(Results!H178,2)</f>
        <v>#DIV/0!</v>
      </c>
      <c r="O182" s="70" t="str">
        <f>Results!I174</f>
        <v>N/A</v>
      </c>
    </row>
    <row r="183" spans="11:15">
      <c r="K183" s="68"/>
      <c r="L183" s="39" t="str">
        <f>Results!C179</f>
        <v>H09</v>
      </c>
      <c r="M183" s="39" t="str">
        <f>Results!B179</f>
        <v>hsa-miR-381</v>
      </c>
      <c r="N183" s="69" t="e">
        <f>LOG(Results!H179,2)</f>
        <v>#DIV/0!</v>
      </c>
      <c r="O183" s="70" t="str">
        <f>Results!I175</f>
        <v>N/A</v>
      </c>
    </row>
    <row r="184" spans="11:15">
      <c r="K184" s="68"/>
      <c r="L184" s="39" t="str">
        <f>Results!C180</f>
        <v>H10</v>
      </c>
      <c r="M184" s="39" t="str">
        <f>Results!B180</f>
        <v>hsa-miR-520d-3p</v>
      </c>
      <c r="N184" s="69" t="e">
        <f>LOG(Results!H180,2)</f>
        <v>#DIV/0!</v>
      </c>
      <c r="O184" s="70" t="str">
        <f>Results!I176</f>
        <v>N/A</v>
      </c>
    </row>
    <row r="185" spans="11:15">
      <c r="K185" s="68"/>
      <c r="L185" s="39" t="str">
        <f>Results!C181</f>
        <v>H11</v>
      </c>
      <c r="M185" s="39" t="str">
        <f>Results!B181</f>
        <v>hsa-miR-574-5p</v>
      </c>
      <c r="N185" s="69" t="e">
        <f>LOG(Results!H181,2)</f>
        <v>#DIV/0!</v>
      </c>
      <c r="O185" s="70" t="str">
        <f>Results!I177</f>
        <v>N/A</v>
      </c>
    </row>
    <row r="186" spans="11:15">
      <c r="K186" s="68"/>
      <c r="L186" s="39" t="str">
        <f>Results!C182</f>
        <v>H12</v>
      </c>
      <c r="M186" s="39" t="str">
        <f>Results!B182</f>
        <v>hsa-miR-1324</v>
      </c>
      <c r="N186" s="69" t="e">
        <f>LOG(Results!H182,2)</f>
        <v>#DIV/0!</v>
      </c>
      <c r="O186" s="70" t="str">
        <f>Results!I178</f>
        <v>N/A</v>
      </c>
    </row>
    <row r="187" spans="11:15">
      <c r="K187" s="68"/>
      <c r="L187" s="39" t="str">
        <f>Results!C183</f>
        <v>H13</v>
      </c>
      <c r="M187" s="39" t="str">
        <f>Results!B183</f>
        <v>hsa-miR-592</v>
      </c>
      <c r="N187" s="69" t="e">
        <f>LOG(Results!H183,2)</f>
        <v>#DIV/0!</v>
      </c>
      <c r="O187" s="70" t="str">
        <f>Results!I179</f>
        <v>N/A</v>
      </c>
    </row>
    <row r="188" spans="11:15">
      <c r="K188" s="68"/>
      <c r="L188" s="39" t="str">
        <f>Results!C184</f>
        <v>H14</v>
      </c>
      <c r="M188" s="39" t="str">
        <f>Results!B184</f>
        <v>hsa-miR-504</v>
      </c>
      <c r="N188" s="69" t="e">
        <f>LOG(Results!H184,2)</f>
        <v>#DIV/0!</v>
      </c>
      <c r="O188" s="70" t="str">
        <f>Results!I180</f>
        <v>N/A</v>
      </c>
    </row>
    <row r="189" spans="11:15">
      <c r="K189" s="68"/>
      <c r="L189" s="39" t="str">
        <f>Results!C185</f>
        <v>H15</v>
      </c>
      <c r="M189" s="39" t="str">
        <f>Results!B185</f>
        <v>hsa-miR-544a</v>
      </c>
      <c r="N189" s="69" t="e">
        <f>LOG(Results!H185,2)</f>
        <v>#DIV/0!</v>
      </c>
      <c r="O189" s="70" t="str">
        <f>Results!I181</f>
        <v>N/A</v>
      </c>
    </row>
    <row r="190" spans="11:15">
      <c r="K190" s="68"/>
      <c r="L190" s="39" t="str">
        <f>Results!C186</f>
        <v>H16</v>
      </c>
      <c r="M190" s="39" t="str">
        <f>Results!B186</f>
        <v>hsa-miR-608</v>
      </c>
      <c r="N190" s="69" t="e">
        <f>LOG(Results!H186,2)</f>
        <v>#DIV/0!</v>
      </c>
      <c r="O190" s="70" t="str">
        <f>Results!I182</f>
        <v>N/A</v>
      </c>
    </row>
    <row r="191" customHeight="1" spans="11:15">
      <c r="K191" s="68"/>
      <c r="L191" s="39" t="str">
        <f>Results!C187</f>
        <v>H17</v>
      </c>
      <c r="M191" s="39" t="str">
        <f>Results!B187</f>
        <v>hsa-miR-516a-3p</v>
      </c>
      <c r="N191" s="69" t="e">
        <f>LOG(Results!H187,2)</f>
        <v>#DIV/0!</v>
      </c>
      <c r="O191" s="70" t="str">
        <f>Results!I183</f>
        <v>N/A</v>
      </c>
    </row>
    <row r="192" spans="11:15">
      <c r="K192" s="68"/>
      <c r="L192" s="39" t="str">
        <f>Results!C188</f>
        <v>H18</v>
      </c>
      <c r="M192" s="39" t="str">
        <f>Results!B188</f>
        <v>hsa-miR-1303</v>
      </c>
      <c r="N192" s="69" t="e">
        <f>LOG(Results!H188,2)</f>
        <v>#DIV/0!</v>
      </c>
      <c r="O192" s="70" t="str">
        <f>Results!I184</f>
        <v>N/A</v>
      </c>
    </row>
    <row r="193" spans="11:15">
      <c r="K193" s="68"/>
      <c r="L193" s="39" t="str">
        <f>Results!C189</f>
        <v>H19</v>
      </c>
      <c r="M193" s="39" t="str">
        <f>Results!B189</f>
        <v>hsa-miR-548b-3p</v>
      </c>
      <c r="N193" s="69" t="e">
        <f>LOG(Results!H189,2)</f>
        <v>#DIV/0!</v>
      </c>
      <c r="O193" s="70" t="str">
        <f>Results!I185</f>
        <v>N/A</v>
      </c>
    </row>
    <row r="194" spans="11:15">
      <c r="K194" s="68"/>
      <c r="L194" s="39" t="str">
        <f>Results!C190</f>
        <v>H20</v>
      </c>
      <c r="M194" s="39" t="str">
        <f>Results!B190</f>
        <v>hsa-miR-362-5p</v>
      </c>
      <c r="N194" s="69" t="e">
        <f>LOG(Results!H190,2)</f>
        <v>#DIV/0!</v>
      </c>
      <c r="O194" s="70" t="str">
        <f>Results!I186</f>
        <v>N/A</v>
      </c>
    </row>
    <row r="195" spans="11:15">
      <c r="K195" s="68"/>
      <c r="L195" s="39" t="str">
        <f>Results!C191</f>
        <v>H21</v>
      </c>
      <c r="M195" s="39" t="str">
        <f>Results!B191</f>
        <v>hsa-miR-337-3p</v>
      </c>
      <c r="N195" s="69" t="e">
        <f>LOG(Results!H191,2)</f>
        <v>#DIV/0!</v>
      </c>
      <c r="O195" s="70" t="str">
        <f>Results!I187</f>
        <v>N/A</v>
      </c>
    </row>
    <row r="196" spans="11:15">
      <c r="K196" s="68"/>
      <c r="L196" s="39" t="str">
        <f>Results!C192</f>
        <v>H22</v>
      </c>
      <c r="M196" s="39" t="str">
        <f>Results!B192</f>
        <v>hsa-miR-483-3p</v>
      </c>
      <c r="N196" s="69" t="e">
        <f>LOG(Results!H192,2)</f>
        <v>#DIV/0!</v>
      </c>
      <c r="O196" s="70" t="str">
        <f>Results!I188</f>
        <v>N/A</v>
      </c>
    </row>
    <row r="197" spans="11:15">
      <c r="K197" s="68"/>
      <c r="L197" s="39" t="str">
        <f>Results!C193</f>
        <v>H23</v>
      </c>
      <c r="M197" s="39" t="str">
        <f>Results!B193</f>
        <v>hsa-miR-377-3p</v>
      </c>
      <c r="N197" s="69" t="e">
        <f>LOG(Results!H193,2)</f>
        <v>#DIV/0!</v>
      </c>
      <c r="O197" s="70" t="str">
        <f>Results!I189</f>
        <v>N/A</v>
      </c>
    </row>
    <row r="198" spans="11:15">
      <c r="K198" s="68"/>
      <c r="L198" s="39" t="str">
        <f>Results!C194</f>
        <v>H24</v>
      </c>
      <c r="M198" s="39" t="str">
        <f>Results!B194</f>
        <v>hsa-miR-571</v>
      </c>
      <c r="N198" s="69" t="e">
        <f>LOG(Results!H194,2)</f>
        <v>#DIV/0!</v>
      </c>
      <c r="O198" s="70" t="str">
        <f>Results!I190</f>
        <v>N/A</v>
      </c>
    </row>
    <row r="199" spans="11:15">
      <c r="K199" s="68"/>
      <c r="L199" s="39" t="str">
        <f>Results!C195</f>
        <v>I01</v>
      </c>
      <c r="M199" s="39" t="str">
        <f>Results!B195</f>
        <v>hsa-miR-15a-5p</v>
      </c>
      <c r="N199" s="69" t="e">
        <f>LOG(Results!H195,2)</f>
        <v>#DIV/0!</v>
      </c>
      <c r="O199" s="70" t="str">
        <f>Results!I187</f>
        <v>N/A</v>
      </c>
    </row>
    <row r="200" spans="11:15">
      <c r="K200" s="68"/>
      <c r="L200" s="39" t="str">
        <f>Results!C196</f>
        <v>I02</v>
      </c>
      <c r="M200" s="39" t="str">
        <f>Results!B196</f>
        <v>hsa-miR-569</v>
      </c>
      <c r="N200" s="69" t="e">
        <f>LOG(Results!H196,2)</f>
        <v>#DIV/0!</v>
      </c>
      <c r="O200" s="70" t="str">
        <f>Results!I188</f>
        <v>N/A</v>
      </c>
    </row>
    <row r="201" spans="11:15">
      <c r="K201" s="68"/>
      <c r="L201" s="39" t="str">
        <f>Results!C197</f>
        <v>I03</v>
      </c>
      <c r="M201" s="39" t="str">
        <f>Results!B197</f>
        <v>hsa-miR-15b-5p</v>
      </c>
      <c r="N201" s="69" t="e">
        <f>LOG(Results!H197,2)</f>
        <v>#DIV/0!</v>
      </c>
      <c r="O201" s="70" t="str">
        <f>Results!I189</f>
        <v>N/A</v>
      </c>
    </row>
    <row r="202" spans="11:15">
      <c r="K202" s="68"/>
      <c r="L202" s="39" t="str">
        <f>Results!C198</f>
        <v>I04</v>
      </c>
      <c r="M202" s="39" t="str">
        <f>Results!B198</f>
        <v>hsa-miR-514a-3p</v>
      </c>
      <c r="N202" s="69" t="e">
        <f>LOG(Results!H198,2)</f>
        <v>#DIV/0!</v>
      </c>
      <c r="O202" s="70" t="str">
        <f>Results!I190</f>
        <v>N/A</v>
      </c>
    </row>
    <row r="203" spans="11:15">
      <c r="K203" s="68"/>
      <c r="L203" s="39" t="str">
        <f>Results!C199</f>
        <v>I05</v>
      </c>
      <c r="M203" s="39" t="str">
        <f>Results!B199</f>
        <v>hsa-miR-208a</v>
      </c>
      <c r="N203" s="69" t="e">
        <f>LOG(Results!H199,2)</f>
        <v>#DIV/0!</v>
      </c>
      <c r="O203" s="70" t="str">
        <f>Results!I191</f>
        <v>N/A</v>
      </c>
    </row>
    <row r="204" spans="11:15">
      <c r="K204" s="68"/>
      <c r="L204" s="39" t="str">
        <f>Results!C200</f>
        <v>I06</v>
      </c>
      <c r="M204" s="39" t="str">
        <f>Results!B200</f>
        <v>hsa-miR-369-3p</v>
      </c>
      <c r="N204" s="69" t="e">
        <f>LOG(Results!H200,2)</f>
        <v>#DIV/0!</v>
      </c>
      <c r="O204" s="70" t="str">
        <f>Results!I192</f>
        <v>N/A</v>
      </c>
    </row>
    <row r="205" spans="11:15">
      <c r="K205" s="68"/>
      <c r="L205" s="39" t="str">
        <f>Results!C201</f>
        <v>I07</v>
      </c>
      <c r="M205" s="39" t="str">
        <f>Results!B201</f>
        <v>hsa-miR-208b</v>
      </c>
      <c r="N205" s="69" t="e">
        <f>LOG(Results!H201,2)</f>
        <v>#DIV/0!</v>
      </c>
      <c r="O205" s="70" t="str">
        <f>Results!I193</f>
        <v>N/A</v>
      </c>
    </row>
    <row r="206" spans="11:15">
      <c r="K206" s="68"/>
      <c r="L206" s="39" t="str">
        <f>Results!C202</f>
        <v>I08</v>
      </c>
      <c r="M206" s="39" t="str">
        <f>Results!B202</f>
        <v>hsa-miR-581</v>
      </c>
      <c r="N206" s="69" t="e">
        <f>LOG(Results!H202,2)</f>
        <v>#DIV/0!</v>
      </c>
      <c r="O206" s="70" t="str">
        <f>Results!I194</f>
        <v>N/A</v>
      </c>
    </row>
    <row r="207" spans="11:15">
      <c r="K207" s="68"/>
      <c r="L207" s="39" t="str">
        <f>Results!C203</f>
        <v>I09</v>
      </c>
      <c r="M207" s="39" t="str">
        <f>Results!B203</f>
        <v>hsa-miR-21-5p</v>
      </c>
      <c r="N207" s="69" t="e">
        <f>LOG(Results!H203,2)</f>
        <v>#DIV/0!</v>
      </c>
      <c r="O207" s="70" t="str">
        <f>Results!I195</f>
        <v>N/A</v>
      </c>
    </row>
    <row r="208" spans="11:15">
      <c r="K208" s="68"/>
      <c r="L208" s="39" t="str">
        <f>Results!C204</f>
        <v>I10</v>
      </c>
      <c r="M208" s="39" t="str">
        <f>Results!B204</f>
        <v>hsa-miR-26b-5p</v>
      </c>
      <c r="N208" s="69" t="e">
        <f>LOG(Results!H204,2)</f>
        <v>#DIV/0!</v>
      </c>
      <c r="O208" s="70" t="str">
        <f>Results!I196</f>
        <v>N/A</v>
      </c>
    </row>
    <row r="209" spans="11:15">
      <c r="K209" s="68"/>
      <c r="L209" s="39" t="str">
        <f>Results!C205</f>
        <v>I11</v>
      </c>
      <c r="M209" s="39" t="str">
        <f>Results!B205</f>
        <v>hsa-miR-210</v>
      </c>
      <c r="N209" s="69" t="e">
        <f>LOG(Results!H205,2)</f>
        <v>#DIV/0!</v>
      </c>
      <c r="O209" s="70" t="str">
        <f>Results!I197</f>
        <v>N/A</v>
      </c>
    </row>
    <row r="210" spans="11:15">
      <c r="K210" s="68"/>
      <c r="L210" s="39" t="str">
        <f>Results!C206</f>
        <v>I12</v>
      </c>
      <c r="M210" s="39" t="str">
        <f>Results!B206</f>
        <v>hsa-miR-302e</v>
      </c>
      <c r="N210" s="69" t="e">
        <f>LOG(Results!H206,2)</f>
        <v>#DIV/0!</v>
      </c>
      <c r="O210" s="70" t="str">
        <f>Results!I198</f>
        <v>N/A</v>
      </c>
    </row>
    <row r="211" spans="11:15">
      <c r="K211" s="68"/>
      <c r="L211" s="39" t="str">
        <f>Results!C207</f>
        <v>I13</v>
      </c>
      <c r="M211" s="39" t="str">
        <f>Results!B207</f>
        <v>hsa-miR-212-3p</v>
      </c>
      <c r="N211" s="69" t="e">
        <f>LOG(Results!H207,2)</f>
        <v>#DIV/0!</v>
      </c>
      <c r="O211" s="70" t="str">
        <f>Results!I199</f>
        <v>N/A</v>
      </c>
    </row>
    <row r="212" spans="11:15">
      <c r="K212" s="68"/>
      <c r="L212" s="39" t="str">
        <f>Results!C208</f>
        <v>I14</v>
      </c>
      <c r="M212" s="39" t="str">
        <f>Results!B208</f>
        <v>hsa-miR-577</v>
      </c>
      <c r="N212" s="69" t="e">
        <f>LOG(Results!H208,2)</f>
        <v>#DIV/0!</v>
      </c>
      <c r="O212" s="70" t="str">
        <f>Results!I200</f>
        <v>N/A</v>
      </c>
    </row>
    <row r="213" spans="11:15">
      <c r="K213" s="68"/>
      <c r="L213" s="39" t="str">
        <f>Results!C209</f>
        <v>I15</v>
      </c>
      <c r="M213" s="39" t="str">
        <f>Results!B209</f>
        <v>hsa-miR-24-3p</v>
      </c>
      <c r="N213" s="69" t="e">
        <f>LOG(Results!H209,2)</f>
        <v>#DIV/0!</v>
      </c>
      <c r="O213" s="70" t="str">
        <f>Results!I201</f>
        <v>N/A</v>
      </c>
    </row>
    <row r="214" spans="11:15">
      <c r="K214" s="68"/>
      <c r="L214" s="39" t="str">
        <f>Results!C210</f>
        <v>I16</v>
      </c>
      <c r="M214" s="39" t="str">
        <f>Results!B210</f>
        <v>hsa-miR-380-3p</v>
      </c>
      <c r="N214" s="69" t="e">
        <f>LOG(Results!H210,2)</f>
        <v>#DIV/0!</v>
      </c>
      <c r="O214" s="70" t="str">
        <f>Results!I202</f>
        <v>N/A</v>
      </c>
    </row>
    <row r="215" spans="11:15">
      <c r="K215" s="68"/>
      <c r="L215" s="39" t="str">
        <f>Results!C211</f>
        <v>I17</v>
      </c>
      <c r="M215" s="39" t="str">
        <f>Results!B211</f>
        <v>hsa-miR-30b-5p</v>
      </c>
      <c r="N215" s="69" t="e">
        <f>LOG(Results!H211,2)</f>
        <v>#DIV/0!</v>
      </c>
      <c r="O215" s="70" t="str">
        <f>Results!I203</f>
        <v>N/A</v>
      </c>
    </row>
    <row r="216" spans="11:15">
      <c r="K216" s="68"/>
      <c r="L216" s="39" t="str">
        <f>Results!C212</f>
        <v>I18</v>
      </c>
      <c r="M216" s="39" t="str">
        <f>Results!B212</f>
        <v>hsa-miR-410</v>
      </c>
      <c r="N216" s="69" t="e">
        <f>LOG(Results!H212,2)</f>
        <v>#DIV/0!</v>
      </c>
      <c r="O216" s="70" t="str">
        <f>Results!I204</f>
        <v>N/A</v>
      </c>
    </row>
    <row r="217" spans="11:15">
      <c r="K217" s="68"/>
      <c r="L217" s="39" t="str">
        <f>Results!C213</f>
        <v>I19</v>
      </c>
      <c r="M217" s="39" t="str">
        <f>Results!B213</f>
        <v>hsa-miR-34b-3p</v>
      </c>
      <c r="N217" s="69" t="e">
        <f>LOG(Results!H213,2)</f>
        <v>#DIV/0!</v>
      </c>
      <c r="O217" s="70" t="str">
        <f>Results!I205</f>
        <v>N/A</v>
      </c>
    </row>
    <row r="218" spans="11:15">
      <c r="K218" s="68"/>
      <c r="L218" s="39" t="str">
        <f>Results!C214</f>
        <v>I20</v>
      </c>
      <c r="M218" s="39" t="str">
        <f>Results!B214</f>
        <v>hsa-miR-429</v>
      </c>
      <c r="N218" s="69" t="e">
        <f>LOG(Results!H214,2)</f>
        <v>#DIV/0!</v>
      </c>
      <c r="O218" s="70" t="str">
        <f>Results!I206</f>
        <v>N/A</v>
      </c>
    </row>
    <row r="219" spans="11:15">
      <c r="K219" s="68"/>
      <c r="L219" s="39" t="str">
        <f>Results!C215</f>
        <v>I21</v>
      </c>
      <c r="M219" s="39" t="str">
        <f>Results!B215</f>
        <v>hsa-miR-372</v>
      </c>
      <c r="N219" s="69" t="e">
        <f>LOG(Results!H215,2)</f>
        <v>#DIV/0!</v>
      </c>
      <c r="O219" s="70" t="str">
        <f>Results!I207</f>
        <v>N/A</v>
      </c>
    </row>
    <row r="220" spans="11:15">
      <c r="K220" s="68"/>
      <c r="L220" s="39" t="str">
        <f>Results!C216</f>
        <v>I22</v>
      </c>
      <c r="M220" s="39" t="str">
        <f>Results!B216</f>
        <v>hsa-miR-190b</v>
      </c>
      <c r="N220" s="69" t="e">
        <f>LOG(Results!H216,2)</f>
        <v>#DIV/0!</v>
      </c>
      <c r="O220" s="70" t="str">
        <f>Results!I208</f>
        <v>N/A</v>
      </c>
    </row>
    <row r="221" spans="11:15">
      <c r="K221" s="68"/>
      <c r="L221" s="39" t="str">
        <f>Results!C217</f>
        <v>I23</v>
      </c>
      <c r="M221" s="39" t="str">
        <f>Results!B217</f>
        <v>hsa-miR-423-3p</v>
      </c>
      <c r="N221" s="69" t="e">
        <f>LOG(Results!H217,2)</f>
        <v>#DIV/0!</v>
      </c>
      <c r="O221" s="70" t="str">
        <f>Results!I209</f>
        <v>N/A</v>
      </c>
    </row>
    <row r="222" spans="11:15">
      <c r="K222" s="68"/>
      <c r="L222" s="39" t="str">
        <f>Results!C218</f>
        <v>I24</v>
      </c>
      <c r="M222" s="39" t="str">
        <f>Results!B218</f>
        <v>hsa-miR-655</v>
      </c>
      <c r="N222" s="69" t="e">
        <f>LOG(Results!H218,2)</f>
        <v>#DIV/0!</v>
      </c>
      <c r="O222" s="70" t="str">
        <f>Results!I210</f>
        <v>N/A</v>
      </c>
    </row>
    <row r="223" spans="11:15">
      <c r="K223" s="68"/>
      <c r="L223" s="39" t="str">
        <f>Results!C219</f>
        <v>J01</v>
      </c>
      <c r="M223" s="39" t="str">
        <f>Results!B219</f>
        <v>hsa-miR-495</v>
      </c>
      <c r="N223" s="69" t="e">
        <f>LOG(Results!H219,2)</f>
        <v>#DIV/0!</v>
      </c>
      <c r="O223" s="70" t="str">
        <f>Results!I211</f>
        <v>N/A</v>
      </c>
    </row>
    <row r="224" spans="11:15">
      <c r="K224" s="68"/>
      <c r="L224" s="39" t="str">
        <f>Results!C220</f>
        <v>J02</v>
      </c>
      <c r="M224" s="39" t="str">
        <f>Results!B220</f>
        <v>hsa-miR-1294</v>
      </c>
      <c r="N224" s="69" t="e">
        <f>LOG(Results!H220,2)</f>
        <v>#DIV/0!</v>
      </c>
      <c r="O224" s="70" t="str">
        <f>Results!I212</f>
        <v>N/A</v>
      </c>
    </row>
    <row r="225" spans="11:15">
      <c r="K225" s="68"/>
      <c r="L225" s="39" t="str">
        <f>Results!C221</f>
        <v>J03</v>
      </c>
      <c r="M225" s="39" t="str">
        <f>Results!B221</f>
        <v>hsa-miR-128</v>
      </c>
      <c r="N225" s="69" t="e">
        <f>LOG(Results!H221,2)</f>
        <v>#DIV/0!</v>
      </c>
      <c r="O225" s="70" t="str">
        <f>Results!I213</f>
        <v>N/A</v>
      </c>
    </row>
    <row r="226" spans="11:15">
      <c r="K226" s="68"/>
      <c r="L226" s="39" t="str">
        <f>Results!C222</f>
        <v>J04</v>
      </c>
      <c r="M226" s="39" t="str">
        <f>Results!B222</f>
        <v>hsa-miR-220b</v>
      </c>
      <c r="N226" s="69" t="e">
        <f>LOG(Results!H222,2)</f>
        <v>#DIV/0!</v>
      </c>
      <c r="O226" s="70" t="str">
        <f>Results!I214</f>
        <v>N/A</v>
      </c>
    </row>
    <row r="227" spans="11:15">
      <c r="K227" s="68"/>
      <c r="L227" s="39" t="str">
        <f>Results!C223</f>
        <v>J05</v>
      </c>
      <c r="M227" s="39" t="str">
        <f>Results!B223</f>
        <v>hsa-miR-1322</v>
      </c>
      <c r="N227" s="69" t="e">
        <f>LOG(Results!H223,2)</f>
        <v>#DIV/0!</v>
      </c>
      <c r="O227" s="70" t="str">
        <f>Results!I215</f>
        <v>N/A</v>
      </c>
    </row>
    <row r="228" spans="11:15">
      <c r="K228" s="68"/>
      <c r="L228" s="39" t="str">
        <f>Results!C224</f>
        <v>J06</v>
      </c>
      <c r="M228" s="39" t="str">
        <f>Results!B224</f>
        <v>hsa-miR-642a-5p</v>
      </c>
      <c r="N228" s="69" t="e">
        <f>LOG(Results!H224,2)</f>
        <v>#DIV/0!</v>
      </c>
      <c r="O228" s="70" t="str">
        <f>Results!I216</f>
        <v>N/A</v>
      </c>
    </row>
    <row r="229" spans="11:15">
      <c r="K229" s="68"/>
      <c r="L229" s="39" t="str">
        <f>Results!C225</f>
        <v>J07</v>
      </c>
      <c r="M229" s="39" t="str">
        <f>Results!B225</f>
        <v>hsa-miR-587</v>
      </c>
      <c r="N229" s="69" t="e">
        <f>LOG(Results!H225,2)</f>
        <v>#DIV/0!</v>
      </c>
      <c r="O229" s="70" t="str">
        <f>Results!I217</f>
        <v>N/A</v>
      </c>
    </row>
    <row r="230" spans="11:15">
      <c r="K230" s="68"/>
      <c r="L230" s="39" t="str">
        <f>Results!C226</f>
        <v>J08</v>
      </c>
      <c r="M230" s="39" t="str">
        <f>Results!B226</f>
        <v>hsa-miR-127-5p</v>
      </c>
      <c r="N230" s="69" t="e">
        <f>LOG(Results!H226,2)</f>
        <v>#DIV/0!</v>
      </c>
      <c r="O230" s="70" t="str">
        <f>Results!I218</f>
        <v>N/A</v>
      </c>
    </row>
    <row r="231" spans="11:15">
      <c r="K231" s="68"/>
      <c r="L231" s="39" t="str">
        <f>Results!C227</f>
        <v>J09</v>
      </c>
      <c r="M231" s="39" t="str">
        <f>Results!B227</f>
        <v>hsa-miR-1276</v>
      </c>
      <c r="N231" s="69" t="e">
        <f>LOG(Results!H227,2)</f>
        <v>#DIV/0!</v>
      </c>
      <c r="O231" s="70" t="str">
        <f>Results!I219</f>
        <v>N/A</v>
      </c>
    </row>
    <row r="232" spans="11:15">
      <c r="K232" s="68"/>
      <c r="L232" s="39" t="str">
        <f>Results!C228</f>
        <v>J10</v>
      </c>
      <c r="M232" s="39" t="str">
        <f>Results!B228</f>
        <v>hsa-miR-1825</v>
      </c>
      <c r="N232" s="69" t="e">
        <f>LOG(Results!H228,2)</f>
        <v>#DIV/0!</v>
      </c>
      <c r="O232" s="70" t="str">
        <f>Results!I220</f>
        <v>N/A</v>
      </c>
    </row>
    <row r="233" spans="11:15">
      <c r="K233" s="68"/>
      <c r="L233" s="39" t="str">
        <f>Results!C229</f>
        <v>J11</v>
      </c>
      <c r="M233" s="39" t="str">
        <f>Results!B229</f>
        <v>hsa-miR-496</v>
      </c>
      <c r="N233" s="69" t="e">
        <f>LOG(Results!H229,2)</f>
        <v>#DIV/0!</v>
      </c>
      <c r="O233" s="70" t="str">
        <f>Results!I221</f>
        <v>N/A</v>
      </c>
    </row>
    <row r="234" spans="11:15">
      <c r="K234" s="68"/>
      <c r="L234" s="39" t="str">
        <f>Results!C230</f>
        <v>J12</v>
      </c>
      <c r="M234" s="39" t="str">
        <f>Results!B230</f>
        <v>hsa-miR-338-5p</v>
      </c>
      <c r="N234" s="69" t="e">
        <f>LOG(Results!H230,2)</f>
        <v>#DIV/0!</v>
      </c>
      <c r="O234" s="70" t="str">
        <f>Results!I222</f>
        <v>N/A</v>
      </c>
    </row>
    <row r="235" spans="11:15">
      <c r="K235" s="68"/>
      <c r="L235" s="39" t="str">
        <f>Results!C231</f>
        <v>J13</v>
      </c>
      <c r="M235" s="39" t="str">
        <f>Results!B231</f>
        <v>hsa-miR-448</v>
      </c>
      <c r="N235" s="69" t="e">
        <f>LOG(Results!H231,2)</f>
        <v>#DIV/0!</v>
      </c>
      <c r="O235" s="70" t="str">
        <f>Results!I223</f>
        <v>N/A</v>
      </c>
    </row>
    <row r="236" spans="11:15">
      <c r="K236" s="68"/>
      <c r="L236" s="39" t="str">
        <f>Results!C232</f>
        <v>J14</v>
      </c>
      <c r="M236" s="39" t="str">
        <f>Results!B232</f>
        <v>hsa-miR-455-3p</v>
      </c>
      <c r="N236" s="69" t="e">
        <f>LOG(Results!H232,2)</f>
        <v>#DIV/0!</v>
      </c>
      <c r="O236" s="70" t="str">
        <f>Results!I224</f>
        <v>N/A</v>
      </c>
    </row>
    <row r="237" spans="11:15">
      <c r="K237" s="68"/>
      <c r="L237" s="39" t="str">
        <f>Results!C233</f>
        <v>J15</v>
      </c>
      <c r="M237" s="39" t="str">
        <f>Results!B233</f>
        <v>hsa-miR-513a-3p</v>
      </c>
      <c r="N237" s="69" t="e">
        <f>LOG(Results!H233,2)</f>
        <v>#DIV/0!</v>
      </c>
      <c r="O237" s="70" t="str">
        <f>Results!I225</f>
        <v>N/A</v>
      </c>
    </row>
    <row r="238" spans="11:15">
      <c r="K238" s="68"/>
      <c r="L238" s="39" t="str">
        <f>Results!C234</f>
        <v>J16</v>
      </c>
      <c r="M238" s="39" t="str">
        <f>Results!B234</f>
        <v>hsa-miR-613</v>
      </c>
      <c r="N238" s="69" t="e">
        <f>LOG(Results!H234,2)</f>
        <v>#DIV/0!</v>
      </c>
      <c r="O238" s="70" t="str">
        <f>Results!I226</f>
        <v>N/A</v>
      </c>
    </row>
    <row r="239" spans="11:15">
      <c r="K239" s="68"/>
      <c r="L239" s="39" t="str">
        <f>Results!C235</f>
        <v>J17</v>
      </c>
      <c r="M239" s="39" t="str">
        <f>Results!B235</f>
        <v>hsa-miR-582-3p</v>
      </c>
      <c r="N239" s="69" t="e">
        <f>LOG(Results!H235,2)</f>
        <v>#DIV/0!</v>
      </c>
      <c r="O239" s="70" t="str">
        <f>Results!I227</f>
        <v>N/A</v>
      </c>
    </row>
    <row r="240" spans="11:15">
      <c r="K240" s="68"/>
      <c r="L240" s="39" t="str">
        <f>Results!C236</f>
        <v>J18</v>
      </c>
      <c r="M240" s="39" t="str">
        <f>Results!B236</f>
        <v>hsa-miR-769-5p</v>
      </c>
      <c r="N240" s="69" t="e">
        <f>LOG(Results!H236,2)</f>
        <v>#DIV/0!</v>
      </c>
      <c r="O240" s="70" t="str">
        <f>Results!I228</f>
        <v>N/A</v>
      </c>
    </row>
    <row r="241" spans="11:15">
      <c r="K241" s="68"/>
      <c r="L241" s="39" t="str">
        <f>Results!C237</f>
        <v>J19</v>
      </c>
      <c r="M241" s="39" t="str">
        <f>Results!B237</f>
        <v>hsa-miR-654-3p</v>
      </c>
      <c r="N241" s="69" t="e">
        <f>LOG(Results!H237,2)</f>
        <v>#DIV/0!</v>
      </c>
      <c r="O241" s="70" t="str">
        <f>Results!I229</f>
        <v>N/A</v>
      </c>
    </row>
    <row r="242" spans="11:15">
      <c r="K242" s="68"/>
      <c r="L242" s="39" t="str">
        <f>Results!C238</f>
        <v>J20</v>
      </c>
      <c r="M242" s="39" t="str">
        <f>Results!B238</f>
        <v>hsa-miR-1281</v>
      </c>
      <c r="N242" s="69" t="e">
        <f>LOG(Results!H238,2)</f>
        <v>#DIV/0!</v>
      </c>
      <c r="O242" s="70" t="str">
        <f>Results!I230</f>
        <v>N/A</v>
      </c>
    </row>
    <row r="243" spans="11:15">
      <c r="K243" s="68"/>
      <c r="L243" s="39" t="str">
        <f>Results!C239</f>
        <v>J21</v>
      </c>
      <c r="M243" s="39" t="str">
        <f>Results!B239</f>
        <v>hsa-miR-1290</v>
      </c>
      <c r="N243" s="69" t="e">
        <f>LOG(Results!H239,2)</f>
        <v>#DIV/0!</v>
      </c>
      <c r="O243" s="70" t="str">
        <f>Results!I231</f>
        <v>N/A</v>
      </c>
    </row>
    <row r="244" spans="11:15">
      <c r="K244" s="68"/>
      <c r="L244" s="39" t="str">
        <f>Results!C240</f>
        <v>J22</v>
      </c>
      <c r="M244" s="39" t="str">
        <f>Results!B240</f>
        <v>hsa-miR-424-5p</v>
      </c>
      <c r="N244" s="69" t="e">
        <f>LOG(Results!H240,2)</f>
        <v>#DIV/0!</v>
      </c>
      <c r="O244" s="70" t="str">
        <f>Results!I232</f>
        <v>N/A</v>
      </c>
    </row>
    <row r="245" spans="11:15">
      <c r="K245" s="68"/>
      <c r="L245" s="39" t="str">
        <f>Results!C241</f>
        <v>J23</v>
      </c>
      <c r="M245" s="39" t="str">
        <f>Results!B241</f>
        <v>hsa-miR-151a-3p</v>
      </c>
      <c r="N245" s="69" t="e">
        <f>LOG(Results!H241,2)</f>
        <v>#DIV/0!</v>
      </c>
      <c r="O245" s="70" t="str">
        <f>Results!I233</f>
        <v>N/A</v>
      </c>
    </row>
    <row r="246" spans="11:15">
      <c r="K246" s="68"/>
      <c r="L246" s="39" t="str">
        <f>Results!C242</f>
        <v>J24</v>
      </c>
      <c r="M246" s="39" t="str">
        <f>Results!B242</f>
        <v>hsa-miR-595</v>
      </c>
      <c r="N246" s="69" t="e">
        <f>LOG(Results!H242,2)</f>
        <v>#DIV/0!</v>
      </c>
      <c r="O246" s="70" t="str">
        <f>Results!I234</f>
        <v>N/A</v>
      </c>
    </row>
    <row r="247" spans="11:15">
      <c r="K247" s="68"/>
      <c r="L247" s="39" t="str">
        <f>Results!C243</f>
        <v>K01</v>
      </c>
      <c r="M247" s="39" t="str">
        <f>Results!B243</f>
        <v>hsa-miR-126-3p</v>
      </c>
      <c r="N247" s="69" t="e">
        <f>LOG(Results!H243,2)</f>
        <v>#DIV/0!</v>
      </c>
      <c r="O247" s="70" t="str">
        <f>Results!I235</f>
        <v>N/A</v>
      </c>
    </row>
    <row r="248" spans="11:15">
      <c r="K248" s="68"/>
      <c r="L248" s="39" t="str">
        <f>Results!C244</f>
        <v>K02</v>
      </c>
      <c r="M248" s="39" t="str">
        <f>Results!B244</f>
        <v>hsa-miR-411-5p</v>
      </c>
      <c r="N248" s="69" t="e">
        <f>LOG(Results!H244,2)</f>
        <v>#DIV/0!</v>
      </c>
      <c r="O248" s="70" t="str">
        <f>Results!I236</f>
        <v>N/A</v>
      </c>
    </row>
    <row r="249" spans="11:15">
      <c r="K249" s="68"/>
      <c r="L249" s="39" t="str">
        <f>Results!C245</f>
        <v>K03</v>
      </c>
      <c r="M249" s="39" t="str">
        <f>Results!B245</f>
        <v>hsa-miR-132-3p</v>
      </c>
      <c r="N249" s="69" t="e">
        <f>LOG(Results!H245,2)</f>
        <v>#DIV/0!</v>
      </c>
      <c r="O249" s="70" t="str">
        <f>Results!I237</f>
        <v>N/A</v>
      </c>
    </row>
    <row r="250" spans="11:15">
      <c r="K250" s="68"/>
      <c r="L250" s="39" t="str">
        <f>Results!C246</f>
        <v>K04</v>
      </c>
      <c r="M250" s="39" t="str">
        <f>Results!B246</f>
        <v>hsa-miR-548p</v>
      </c>
      <c r="N250" s="69" t="e">
        <f>LOG(Results!H246,2)</f>
        <v>#DIV/0!</v>
      </c>
      <c r="O250" s="70" t="str">
        <f>Results!I238</f>
        <v>N/A</v>
      </c>
    </row>
    <row r="251" spans="11:15">
      <c r="K251" s="68"/>
      <c r="L251" s="39" t="str">
        <f>Results!C247</f>
        <v>K05</v>
      </c>
      <c r="M251" s="39" t="str">
        <f>Results!B247</f>
        <v>hsa-miR-134</v>
      </c>
      <c r="N251" s="69" t="e">
        <f>LOG(Results!H247,2)</f>
        <v>#DIV/0!</v>
      </c>
      <c r="O251" s="70" t="str">
        <f>Results!I239</f>
        <v>N/A</v>
      </c>
    </row>
    <row r="252" spans="11:15">
      <c r="K252" s="68"/>
      <c r="L252" s="39" t="str">
        <f>Results!C248</f>
        <v>K06</v>
      </c>
      <c r="M252" s="39" t="str">
        <f>Results!B248</f>
        <v>hsa-miR-556-3p</v>
      </c>
      <c r="N252" s="69" t="e">
        <f>LOG(Results!H248,2)</f>
        <v>#DIV/0!</v>
      </c>
      <c r="O252" s="70" t="str">
        <f>Results!I240</f>
        <v>N/A</v>
      </c>
    </row>
    <row r="253" spans="11:15">
      <c r="K253" s="68"/>
      <c r="L253" s="39" t="str">
        <f>Results!C249</f>
        <v>K07</v>
      </c>
      <c r="M253" s="39" t="str">
        <f>Results!B249</f>
        <v>hsa-miR-136-5p</v>
      </c>
      <c r="N253" s="69" t="e">
        <f>LOG(Results!H249,2)</f>
        <v>#DIV/0!</v>
      </c>
      <c r="O253" s="70" t="str">
        <f>Results!I241</f>
        <v>N/A</v>
      </c>
    </row>
    <row r="254" spans="11:15">
      <c r="K254" s="68"/>
      <c r="L254" s="39" t="str">
        <f>Results!C250</f>
        <v>K08</v>
      </c>
      <c r="M254" s="39" t="str">
        <f>Results!B250</f>
        <v>hsa-miR-576-5p</v>
      </c>
      <c r="N254" s="69" t="e">
        <f>LOG(Results!H250,2)</f>
        <v>#DIV/0!</v>
      </c>
      <c r="O254" s="70" t="str">
        <f>Results!I242</f>
        <v>N/A</v>
      </c>
    </row>
    <row r="255" spans="11:15">
      <c r="K255" s="68"/>
      <c r="L255" s="39" t="str">
        <f>Results!C251</f>
        <v>K09</v>
      </c>
      <c r="M255" s="39" t="str">
        <f>Results!B251</f>
        <v>hsa-miR-138-5p</v>
      </c>
      <c r="N255" s="69" t="e">
        <f>LOG(Results!H251,2)</f>
        <v>#DIV/0!</v>
      </c>
      <c r="O255" s="70" t="str">
        <f>Results!I243</f>
        <v>N/A</v>
      </c>
    </row>
    <row r="256" spans="11:15">
      <c r="K256" s="68"/>
      <c r="L256" s="39" t="str">
        <f>Results!C252</f>
        <v>K10</v>
      </c>
      <c r="M256" s="39" t="str">
        <f>Results!B252</f>
        <v>hsa-miR-1252</v>
      </c>
      <c r="N256" s="69" t="e">
        <f>LOG(Results!H252,2)</f>
        <v>#DIV/0!</v>
      </c>
      <c r="O256" s="70" t="str">
        <f>Results!I244</f>
        <v>N/A</v>
      </c>
    </row>
    <row r="257" spans="11:15">
      <c r="K257" s="68"/>
      <c r="L257" s="39" t="str">
        <f>Results!C253</f>
        <v>K11</v>
      </c>
      <c r="M257" s="39" t="str">
        <f>Results!B253</f>
        <v>hsa-miR-140-5p</v>
      </c>
      <c r="N257" s="69" t="e">
        <f>LOG(Results!H253,2)</f>
        <v>#DIV/0!</v>
      </c>
      <c r="O257" s="70" t="str">
        <f>Results!I245</f>
        <v>N/A</v>
      </c>
    </row>
    <row r="258" spans="11:15">
      <c r="K258" s="68"/>
      <c r="L258" s="39" t="str">
        <f>Results!C254</f>
        <v>K12</v>
      </c>
      <c r="M258" s="39" t="str">
        <f>Results!B254</f>
        <v>hsa-miR-628-5p</v>
      </c>
      <c r="N258" s="69" t="e">
        <f>LOG(Results!H254,2)</f>
        <v>#DIV/0!</v>
      </c>
      <c r="O258" s="70" t="str">
        <f>Results!I246</f>
        <v>N/A</v>
      </c>
    </row>
    <row r="259" spans="11:15">
      <c r="K259" s="68"/>
      <c r="L259" s="39" t="str">
        <f>Results!C255</f>
        <v>K13</v>
      </c>
      <c r="M259" s="39" t="str">
        <f>Results!B255</f>
        <v>hsa-miR-142-3p</v>
      </c>
      <c r="N259" s="69" t="e">
        <f>LOG(Results!H255,2)</f>
        <v>#DIV/0!</v>
      </c>
      <c r="O259" s="70" t="str">
        <f>Results!I247</f>
        <v>N/A</v>
      </c>
    </row>
    <row r="260" spans="11:15">
      <c r="K260" s="68"/>
      <c r="L260" s="39" t="str">
        <f>Results!C256</f>
        <v>K14</v>
      </c>
      <c r="M260" s="39" t="str">
        <f>Results!B256</f>
        <v>hsa-miR-519c-3p</v>
      </c>
      <c r="N260" s="69" t="e">
        <f>LOG(Results!H256,2)</f>
        <v>#DIV/0!</v>
      </c>
      <c r="O260" s="70" t="str">
        <f>Results!I248</f>
        <v>N/A</v>
      </c>
    </row>
    <row r="261" spans="11:15">
      <c r="K261" s="68"/>
      <c r="L261" s="39" t="str">
        <f>Results!C257</f>
        <v>K15</v>
      </c>
      <c r="M261" s="39" t="str">
        <f>Results!B257</f>
        <v>hsa-miR-142-5p</v>
      </c>
      <c r="N261" s="69" t="e">
        <f>LOG(Results!H257,2)</f>
        <v>#DIV/0!</v>
      </c>
      <c r="O261" s="70" t="str">
        <f>Results!I249</f>
        <v>N/A</v>
      </c>
    </row>
    <row r="262" spans="11:15">
      <c r="K262" s="68"/>
      <c r="L262" s="39" t="str">
        <f>Results!C258</f>
        <v>K16</v>
      </c>
      <c r="M262" s="39" t="str">
        <f>Results!B258</f>
        <v>hsa-miR-561-3p</v>
      </c>
      <c r="N262" s="69" t="e">
        <f>LOG(Results!H258,2)</f>
        <v>#DIV/0!</v>
      </c>
      <c r="O262" s="70" t="str">
        <f>Results!I250</f>
        <v>N/A</v>
      </c>
    </row>
    <row r="263" spans="11:15">
      <c r="K263" s="68"/>
      <c r="L263" s="39" t="str">
        <f>Results!C259</f>
        <v>K17</v>
      </c>
      <c r="M263" s="39" t="str">
        <f>Results!B259</f>
        <v>hsa-miR-143-3p</v>
      </c>
      <c r="N263" s="69" t="e">
        <f>LOG(Results!H259,2)</f>
        <v>#DIV/0!</v>
      </c>
      <c r="O263" s="70" t="str">
        <f>Results!I251</f>
        <v>N/A</v>
      </c>
    </row>
    <row r="264" spans="11:15">
      <c r="K264" s="68"/>
      <c r="L264" s="39" t="str">
        <f>Results!C260</f>
        <v>K18</v>
      </c>
      <c r="M264" s="39" t="str">
        <f>Results!B260</f>
        <v>hsa-miR-1245a</v>
      </c>
      <c r="N264" s="69" t="e">
        <f>LOG(Results!H260,2)</f>
        <v>#DIV/0!</v>
      </c>
      <c r="O264" s="70" t="str">
        <f>Results!I252</f>
        <v>N/A</v>
      </c>
    </row>
    <row r="265" spans="11:15">
      <c r="K265" s="68"/>
      <c r="L265" s="39" t="str">
        <f>Results!C261</f>
        <v>K19</v>
      </c>
      <c r="M265" s="39" t="str">
        <f>Results!B261</f>
        <v>hsa-miR-152</v>
      </c>
      <c r="N265" s="69" t="e">
        <f>LOG(Results!H261,2)</f>
        <v>#DIV/0!</v>
      </c>
      <c r="O265" s="70" t="str">
        <f>Results!I253</f>
        <v>N/A</v>
      </c>
    </row>
    <row r="266" spans="11:15">
      <c r="K266" s="68"/>
      <c r="L266" s="39" t="str">
        <f>Results!C262</f>
        <v>K20</v>
      </c>
      <c r="M266" s="39" t="str">
        <f>Results!B262</f>
        <v>hsa-miR-300</v>
      </c>
      <c r="N266" s="69" t="e">
        <f>LOG(Results!H262,2)</f>
        <v>#DIV/0!</v>
      </c>
      <c r="O266" s="70" t="str">
        <f>Results!I254</f>
        <v>N/A</v>
      </c>
    </row>
    <row r="267" spans="11:15">
      <c r="K267" s="68"/>
      <c r="L267" s="39" t="str">
        <f>Results!C263</f>
        <v>K21</v>
      </c>
      <c r="M267" s="39" t="str">
        <f>Results!B263</f>
        <v>hsa-miR-185-5p</v>
      </c>
      <c r="N267" s="69" t="e">
        <f>LOG(Results!H263,2)</f>
        <v>#DIV/0!</v>
      </c>
      <c r="O267" s="70" t="str">
        <f>Results!I255</f>
        <v>N/A</v>
      </c>
    </row>
    <row r="268" spans="11:15">
      <c r="K268" s="68"/>
      <c r="L268" s="39" t="str">
        <f>Results!C264</f>
        <v>K22</v>
      </c>
      <c r="M268" s="39" t="str">
        <f>Results!B264</f>
        <v>hsa-miR-875-5p</v>
      </c>
      <c r="N268" s="69" t="e">
        <f>LOG(Results!H264,2)</f>
        <v>#DIV/0!</v>
      </c>
      <c r="O268" s="70" t="str">
        <f>Results!I256</f>
        <v>N/A</v>
      </c>
    </row>
    <row r="269" spans="11:15">
      <c r="K269" s="68"/>
      <c r="L269" s="39" t="str">
        <f>Results!C265</f>
        <v>K23</v>
      </c>
      <c r="M269" s="39" t="str">
        <f>Results!B265</f>
        <v>hsa-miR-186-5p</v>
      </c>
      <c r="N269" s="69" t="e">
        <f>LOG(Results!H265,2)</f>
        <v>#DIV/0!</v>
      </c>
      <c r="O269" s="70" t="str">
        <f>Results!I257</f>
        <v>N/A</v>
      </c>
    </row>
    <row r="270" spans="11:15">
      <c r="K270" s="68"/>
      <c r="L270" s="39" t="str">
        <f>Results!C266</f>
        <v>K24</v>
      </c>
      <c r="M270" s="39" t="str">
        <f>Results!B266</f>
        <v>hsa-miR-556-5p</v>
      </c>
      <c r="N270" s="69" t="e">
        <f>LOG(Results!H266,2)</f>
        <v>#DIV/0!</v>
      </c>
      <c r="O270" s="70" t="str">
        <f>Results!I258</f>
        <v>N/A</v>
      </c>
    </row>
    <row r="271" spans="11:15">
      <c r="K271" s="68"/>
      <c r="L271" s="39" t="str">
        <f>Results!C267</f>
        <v>L01</v>
      </c>
      <c r="M271" s="39" t="str">
        <f>Results!B267</f>
        <v>hsa-miR-297</v>
      </c>
      <c r="N271" s="69" t="e">
        <f>LOG(Results!H267,2)</f>
        <v>#DIV/0!</v>
      </c>
      <c r="O271" s="70" t="str">
        <f>Results!I259</f>
        <v>N/A</v>
      </c>
    </row>
    <row r="272" spans="11:15">
      <c r="K272" s="68"/>
      <c r="L272" s="39" t="str">
        <f>Results!C268</f>
        <v>L02</v>
      </c>
      <c r="M272" s="39" t="str">
        <f>Results!B268</f>
        <v>hsa-miR-1306-3p</v>
      </c>
      <c r="N272" s="69" t="e">
        <f>LOG(Results!H268,2)</f>
        <v>#DIV/0!</v>
      </c>
      <c r="O272" s="70" t="str">
        <f>Results!I260</f>
        <v>N/A</v>
      </c>
    </row>
    <row r="273" spans="11:15">
      <c r="K273" s="68"/>
      <c r="L273" s="39" t="str">
        <f>Results!C269</f>
        <v>L03</v>
      </c>
      <c r="M273" s="39" t="str">
        <f>Results!B269</f>
        <v>hsa-miR-890</v>
      </c>
      <c r="N273" s="69" t="e">
        <f>LOG(Results!H269,2)</f>
        <v>#DIV/0!</v>
      </c>
      <c r="O273" s="70" t="str">
        <f>Results!I261</f>
        <v>N/A</v>
      </c>
    </row>
    <row r="274" spans="11:15">
      <c r="K274" s="68"/>
      <c r="L274" s="39" t="str">
        <f>Results!C270</f>
        <v>L04</v>
      </c>
      <c r="M274" s="39" t="str">
        <f>Results!B270</f>
        <v>hsa-miR-1323</v>
      </c>
      <c r="N274" s="69" t="e">
        <f>LOG(Results!H270,2)</f>
        <v>#DIV/0!</v>
      </c>
      <c r="O274" s="70" t="str">
        <f>Results!I262</f>
        <v>N/A</v>
      </c>
    </row>
    <row r="275" spans="11:15">
      <c r="K275" s="68"/>
      <c r="L275" s="39" t="str">
        <f>Results!C271</f>
        <v>L05</v>
      </c>
      <c r="M275" s="39" t="str">
        <f>Results!B271</f>
        <v>hsa-miR-323a-3p</v>
      </c>
      <c r="N275" s="69" t="e">
        <f>LOG(Results!H271,2)</f>
        <v>#DIV/0!</v>
      </c>
      <c r="O275" s="70" t="str">
        <f>Results!I263</f>
        <v>N/A</v>
      </c>
    </row>
    <row r="276" spans="11:15">
      <c r="K276" s="68"/>
      <c r="L276" s="39" t="str">
        <f>Results!C272</f>
        <v>L06</v>
      </c>
      <c r="M276" s="39" t="str">
        <f>Results!B272</f>
        <v>hsa-miR-610</v>
      </c>
      <c r="N276" s="69" t="e">
        <f>LOG(Results!H272,2)</f>
        <v>#DIV/0!</v>
      </c>
      <c r="O276" s="70" t="str">
        <f>Results!I264</f>
        <v>N/A</v>
      </c>
    </row>
    <row r="277" spans="11:15">
      <c r="K277" s="68"/>
      <c r="L277" s="39" t="str">
        <f>Results!C273</f>
        <v>L07</v>
      </c>
      <c r="M277" s="39" t="str">
        <f>Results!B273</f>
        <v>hsa-miR-378a-3p</v>
      </c>
      <c r="N277" s="69" t="e">
        <f>LOG(Results!H273,2)</f>
        <v>#DIV/0!</v>
      </c>
      <c r="O277" s="70" t="str">
        <f>Results!I265</f>
        <v>N/A</v>
      </c>
    </row>
    <row r="278" spans="11:15">
      <c r="K278" s="68"/>
      <c r="L278" s="39" t="str">
        <f>Results!C274</f>
        <v>L08</v>
      </c>
      <c r="M278" s="39" t="str">
        <f>Results!B274</f>
        <v>hsa-miR-489</v>
      </c>
      <c r="N278" s="69" t="e">
        <f>LOG(Results!H274,2)</f>
        <v>#DIV/0!</v>
      </c>
      <c r="O278" s="70" t="str">
        <f>Results!I266</f>
        <v>N/A</v>
      </c>
    </row>
    <row r="279" spans="11:15">
      <c r="K279" s="68"/>
      <c r="L279" s="39" t="str">
        <f>Results!C275</f>
        <v>L09</v>
      </c>
      <c r="M279" s="39" t="str">
        <f>Results!B275</f>
        <v>hsa-miR-499a-3p</v>
      </c>
      <c r="N279" s="69" t="e">
        <f>LOG(Results!H275,2)</f>
        <v>#DIV/0!</v>
      </c>
      <c r="O279" s="70" t="str">
        <f>Results!I267</f>
        <v>N/A</v>
      </c>
    </row>
    <row r="280" spans="11:15">
      <c r="K280" s="68"/>
      <c r="L280" s="39" t="str">
        <f>Results!C276</f>
        <v>L10</v>
      </c>
      <c r="M280" s="39" t="str">
        <f>Results!B276</f>
        <v>hsa-miR-548l</v>
      </c>
      <c r="N280" s="69" t="e">
        <f>LOG(Results!H276,2)</f>
        <v>#DIV/0!</v>
      </c>
      <c r="O280" s="70" t="str">
        <f>Results!I268</f>
        <v>N/A</v>
      </c>
    </row>
    <row r="281" spans="11:15">
      <c r="K281" s="68"/>
      <c r="L281" s="39" t="str">
        <f>Results!C277</f>
        <v>L11</v>
      </c>
      <c r="M281" s="39" t="str">
        <f>Results!B277</f>
        <v>hsa-miR-891b</v>
      </c>
      <c r="N281" s="69" t="e">
        <f>LOG(Results!H277,2)</f>
        <v>#DIV/0!</v>
      </c>
      <c r="O281" s="70" t="str">
        <f>Results!I269</f>
        <v>N/A</v>
      </c>
    </row>
    <row r="282" spans="11:15">
      <c r="K282" s="68"/>
      <c r="L282" s="39" t="str">
        <f>Results!C278</f>
        <v>L12</v>
      </c>
      <c r="M282" s="39" t="str">
        <f>Results!B278</f>
        <v>hsa-miR-1265</v>
      </c>
      <c r="N282" s="69" t="e">
        <f>LOG(Results!H278,2)</f>
        <v>#DIV/0!</v>
      </c>
      <c r="O282" s="70" t="str">
        <f>Results!I270</f>
        <v>N/A</v>
      </c>
    </row>
    <row r="283" customHeight="1" spans="11:15">
      <c r="K283" s="68"/>
      <c r="L283" s="39" t="str">
        <f>Results!C279</f>
        <v>L13</v>
      </c>
      <c r="M283" s="39" t="str">
        <f>Results!B279</f>
        <v>hsa-miR-299-5p</v>
      </c>
      <c r="N283" s="69" t="e">
        <f>LOG(Results!H279,2)</f>
        <v>#DIV/0!</v>
      </c>
      <c r="O283" s="70" t="str">
        <f>Results!I271</f>
        <v>N/A</v>
      </c>
    </row>
    <row r="284" spans="11:15">
      <c r="K284" s="68"/>
      <c r="L284" s="39" t="str">
        <f>Results!C280</f>
        <v>L14</v>
      </c>
      <c r="M284" s="39" t="str">
        <f>Results!B280</f>
        <v>hsa-miR-708-5p</v>
      </c>
      <c r="N284" s="69" t="e">
        <f>LOG(Results!H280,2)</f>
        <v>#DIV/0!</v>
      </c>
      <c r="O284" s="70" t="str">
        <f>Results!I272</f>
        <v>N/A</v>
      </c>
    </row>
    <row r="285" spans="11:15">
      <c r="K285" s="68"/>
      <c r="L285" s="39" t="str">
        <f>Results!C281</f>
        <v>L15</v>
      </c>
      <c r="M285" s="39" t="str">
        <f>Results!B281</f>
        <v>hsa-miR-934</v>
      </c>
      <c r="N285" s="69" t="e">
        <f>LOG(Results!H281,2)</f>
        <v>#DIV/0!</v>
      </c>
      <c r="O285" s="70" t="str">
        <f>Results!I273</f>
        <v>N/A</v>
      </c>
    </row>
    <row r="286" spans="11:15">
      <c r="K286" s="68"/>
      <c r="L286" s="39" t="str">
        <f>Results!C282</f>
        <v>L16</v>
      </c>
      <c r="M286" s="39" t="str">
        <f>Results!B282</f>
        <v>hsa-miR-202-3p</v>
      </c>
      <c r="N286" s="69" t="e">
        <f>LOG(Results!H282,2)</f>
        <v>#DIV/0!</v>
      </c>
      <c r="O286" s="70" t="str">
        <f>Results!I274</f>
        <v>N/A</v>
      </c>
    </row>
    <row r="287" spans="11:15">
      <c r="K287" s="68"/>
      <c r="L287" s="39" t="str">
        <f>Results!C283</f>
        <v>L17</v>
      </c>
      <c r="M287" s="39" t="str">
        <f>Results!B283</f>
        <v>hsa-miR-632</v>
      </c>
      <c r="N287" s="69" t="e">
        <f>LOG(Results!H283,2)</f>
        <v>#DIV/0!</v>
      </c>
      <c r="O287" s="70" t="str">
        <f>Results!I275</f>
        <v>N/A</v>
      </c>
    </row>
    <row r="288" spans="11:15">
      <c r="K288" s="68"/>
      <c r="L288" s="39" t="str">
        <f>Results!C284</f>
        <v>L18</v>
      </c>
      <c r="M288" s="39" t="str">
        <f>Results!B284</f>
        <v>hsa-miR-509-3p</v>
      </c>
      <c r="N288" s="69" t="e">
        <f>LOG(Results!H284,2)</f>
        <v>#DIV/0!</v>
      </c>
      <c r="O288" s="70" t="str">
        <f>Results!I276</f>
        <v>N/A</v>
      </c>
    </row>
    <row r="289" spans="11:15">
      <c r="K289" s="68"/>
      <c r="L289" s="39" t="str">
        <f>Results!C285</f>
        <v>L19</v>
      </c>
      <c r="M289" s="39" t="str">
        <f>Results!B285</f>
        <v>hsa-miR-485-3p</v>
      </c>
      <c r="N289" s="69" t="e">
        <f>LOG(Results!H285,2)</f>
        <v>#DIV/0!</v>
      </c>
      <c r="O289" s="70" t="str">
        <f>Results!I277</f>
        <v>N/A</v>
      </c>
    </row>
    <row r="290" spans="11:15">
      <c r="K290" s="68"/>
      <c r="L290" s="39" t="str">
        <f>Results!C286</f>
        <v>L20</v>
      </c>
      <c r="M290" s="39" t="str">
        <f>Results!B286</f>
        <v>hsa-miR-1255b-5p</v>
      </c>
      <c r="N290" s="69" t="e">
        <f>LOG(Results!H286,2)</f>
        <v>#DIV/0!</v>
      </c>
      <c r="O290" s="70" t="str">
        <f>Results!I278</f>
        <v>N/A</v>
      </c>
    </row>
    <row r="291" spans="11:15">
      <c r="K291" s="68"/>
      <c r="L291" s="39" t="str">
        <f>Results!C287</f>
        <v>L21</v>
      </c>
      <c r="M291" s="39" t="str">
        <f>Results!B287</f>
        <v>hsa-miR-511</v>
      </c>
      <c r="N291" s="69" t="e">
        <f>LOG(Results!H287,2)</f>
        <v>#DIV/0!</v>
      </c>
      <c r="O291" s="70" t="str">
        <f>Results!I279</f>
        <v>N/A</v>
      </c>
    </row>
    <row r="292" spans="11:15">
      <c r="K292" s="68"/>
      <c r="L292" s="39" t="str">
        <f>Results!C288</f>
        <v>L22</v>
      </c>
      <c r="M292" s="39" t="str">
        <f>Results!B288</f>
        <v>hsa-miR-598</v>
      </c>
      <c r="N292" s="69" t="e">
        <f>LOG(Results!H288,2)</f>
        <v>#DIV/0!</v>
      </c>
      <c r="O292" s="70" t="str">
        <f>Results!I280</f>
        <v>N/A</v>
      </c>
    </row>
    <row r="293" spans="11:15">
      <c r="K293" s="68"/>
      <c r="L293" s="39" t="str">
        <f>Results!C289</f>
        <v>L23</v>
      </c>
      <c r="M293" s="39" t="str">
        <f>Results!B289</f>
        <v>hsa-miR-548a-5p</v>
      </c>
      <c r="N293" s="69" t="e">
        <f>LOG(Results!H289,2)</f>
        <v>#DIV/0!</v>
      </c>
      <c r="O293" s="70" t="str">
        <f>Results!I281</f>
        <v>N/A</v>
      </c>
    </row>
    <row r="294" spans="11:15">
      <c r="K294" s="68"/>
      <c r="L294" s="39" t="str">
        <f>Results!C290</f>
        <v>L24</v>
      </c>
      <c r="M294" s="39" t="str">
        <f>Results!B290</f>
        <v>hsa-miR-299-3p</v>
      </c>
      <c r="N294" s="69" t="e">
        <f>LOG(Results!H290,2)</f>
        <v>#DIV/0!</v>
      </c>
      <c r="O294" s="70" t="str">
        <f>Results!I282</f>
        <v>N/A</v>
      </c>
    </row>
    <row r="295" spans="11:15">
      <c r="K295" s="68"/>
      <c r="L295" s="39" t="str">
        <f>Results!C291</f>
        <v>M01</v>
      </c>
      <c r="M295" s="39" t="str">
        <f>Results!B291</f>
        <v>hsa-miR-187-3p</v>
      </c>
      <c r="N295" s="69" t="e">
        <f>LOG(Results!H291,2)</f>
        <v>#DIV/0!</v>
      </c>
      <c r="O295" s="70" t="str">
        <f>Results!I279</f>
        <v>N/A</v>
      </c>
    </row>
    <row r="296" spans="11:15">
      <c r="K296" s="68"/>
      <c r="L296" s="39" t="str">
        <f>Results!C292</f>
        <v>M02</v>
      </c>
      <c r="M296" s="39" t="str">
        <f>Results!B292</f>
        <v>hsa-miR-626</v>
      </c>
      <c r="N296" s="69" t="e">
        <f>LOG(Results!H292,2)</f>
        <v>#DIV/0!</v>
      </c>
      <c r="O296" s="70" t="str">
        <f>Results!I280</f>
        <v>N/A</v>
      </c>
    </row>
    <row r="297" spans="11:15">
      <c r="K297" s="68"/>
      <c r="L297" s="39" t="str">
        <f>Results!C293</f>
        <v>M03</v>
      </c>
      <c r="M297" s="39" t="str">
        <f>Results!B293</f>
        <v>hsa-miR-188-5p</v>
      </c>
      <c r="N297" s="69" t="e">
        <f>LOG(Results!H293,2)</f>
        <v>#DIV/0!</v>
      </c>
      <c r="O297" s="70" t="str">
        <f>Results!I281</f>
        <v>N/A</v>
      </c>
    </row>
    <row r="298" spans="11:15">
      <c r="K298" s="68"/>
      <c r="L298" s="39" t="str">
        <f>Results!C294</f>
        <v>M04</v>
      </c>
      <c r="M298" s="39" t="str">
        <f>Results!B294</f>
        <v>hsa-miR-653</v>
      </c>
      <c r="N298" s="69" t="e">
        <f>LOG(Results!H294,2)</f>
        <v>#DIV/0!</v>
      </c>
      <c r="O298" s="70" t="str">
        <f>Results!I282</f>
        <v>N/A</v>
      </c>
    </row>
    <row r="299" spans="11:15">
      <c r="K299" s="68"/>
      <c r="L299" s="39" t="str">
        <f>Results!C295</f>
        <v>M05</v>
      </c>
      <c r="M299" s="39" t="str">
        <f>Results!B295</f>
        <v>hsa-miR-191-5p</v>
      </c>
      <c r="N299" s="69" t="e">
        <f>LOG(Results!H295,2)</f>
        <v>#DIV/0!</v>
      </c>
      <c r="O299" s="70" t="str">
        <f>Results!I283</f>
        <v>N/A</v>
      </c>
    </row>
    <row r="300" spans="11:15">
      <c r="K300" s="68"/>
      <c r="L300" s="39" t="str">
        <f>Results!C296</f>
        <v>M06</v>
      </c>
      <c r="M300" s="39" t="str">
        <f>Results!B296</f>
        <v>hsa-miR-548e</v>
      </c>
      <c r="N300" s="69" t="e">
        <f>LOG(Results!H296,2)</f>
        <v>#DIV/0!</v>
      </c>
      <c r="O300" s="70" t="str">
        <f>Results!I284</f>
        <v>N/A</v>
      </c>
    </row>
    <row r="301" spans="11:15">
      <c r="K301" s="68"/>
      <c r="L301" s="39" t="str">
        <f>Results!C297</f>
        <v>M07</v>
      </c>
      <c r="M301" s="39" t="str">
        <f>Results!B297</f>
        <v>hsa-miR-193a-3p</v>
      </c>
      <c r="N301" s="69" t="e">
        <f>LOG(Results!H297,2)</f>
        <v>#DIV/0!</v>
      </c>
      <c r="O301" s="70" t="str">
        <f>Results!I285</f>
        <v>N/A</v>
      </c>
    </row>
    <row r="302" spans="11:15">
      <c r="K302" s="68"/>
      <c r="L302" s="39" t="str">
        <f>Results!C298</f>
        <v>M08</v>
      </c>
      <c r="M302" s="39" t="str">
        <f>Results!B298</f>
        <v>hsa-miR-340-5p</v>
      </c>
      <c r="N302" s="69" t="e">
        <f>LOG(Results!H298,2)</f>
        <v>#DIV/0!</v>
      </c>
      <c r="O302" s="70" t="str">
        <f>Results!I286</f>
        <v>N/A</v>
      </c>
    </row>
    <row r="303" spans="11:15">
      <c r="K303" s="68"/>
      <c r="L303" s="39" t="str">
        <f>Results!C299</f>
        <v>M09</v>
      </c>
      <c r="M303" s="39" t="str">
        <f>Results!B299</f>
        <v>hsa-miR-194-5p</v>
      </c>
      <c r="N303" s="69" t="e">
        <f>LOG(Results!H299,2)</f>
        <v>#DIV/0!</v>
      </c>
      <c r="O303" s="70" t="str">
        <f>Results!I287</f>
        <v>N/A</v>
      </c>
    </row>
    <row r="304" spans="11:15">
      <c r="K304" s="68"/>
      <c r="L304" s="39" t="str">
        <f>Results!C300</f>
        <v>M10</v>
      </c>
      <c r="M304" s="39" t="str">
        <f>Results!B300</f>
        <v>hsa-miR-578</v>
      </c>
      <c r="N304" s="69" t="e">
        <f>LOG(Results!H300,2)</f>
        <v>#DIV/0!</v>
      </c>
      <c r="O304" s="70" t="str">
        <f>Results!I288</f>
        <v>N/A</v>
      </c>
    </row>
    <row r="305" spans="11:15">
      <c r="K305" s="68"/>
      <c r="L305" s="39" t="str">
        <f>Results!C301</f>
        <v>M11</v>
      </c>
      <c r="M305" s="39" t="str">
        <f>Results!B301</f>
        <v>hsa-miR-195-5p</v>
      </c>
      <c r="N305" s="69" t="e">
        <f>LOG(Results!H301,2)</f>
        <v>#DIV/0!</v>
      </c>
      <c r="O305" s="70" t="str">
        <f>Results!I289</f>
        <v>N/A</v>
      </c>
    </row>
    <row r="306" spans="11:15">
      <c r="K306" s="68"/>
      <c r="L306" s="39" t="str">
        <f>Results!C302</f>
        <v>M12</v>
      </c>
      <c r="M306" s="39" t="str">
        <f>Results!B302</f>
        <v>hsa-miR-618</v>
      </c>
      <c r="N306" s="69" t="e">
        <f>LOG(Results!H302,2)</f>
        <v>#DIV/0!</v>
      </c>
      <c r="O306" s="70" t="str">
        <f>Results!I290</f>
        <v>N/A</v>
      </c>
    </row>
    <row r="307" spans="11:15">
      <c r="K307" s="68"/>
      <c r="L307" s="39" t="str">
        <f>Results!C303</f>
        <v>M13</v>
      </c>
      <c r="M307" s="39" t="str">
        <f>Results!B303</f>
        <v>hsa-miR-205-5p</v>
      </c>
      <c r="N307" s="69" t="e">
        <f>LOG(Results!H303,2)</f>
        <v>#DIV/0!</v>
      </c>
      <c r="O307" s="70" t="str">
        <f>Results!I291</f>
        <v>N/A</v>
      </c>
    </row>
    <row r="308" spans="11:15">
      <c r="K308" s="68"/>
      <c r="L308" s="39" t="str">
        <f>Results!C304</f>
        <v>M14</v>
      </c>
      <c r="M308" s="39" t="str">
        <f>Results!B304</f>
        <v>hsa-miR-627</v>
      </c>
      <c r="N308" s="69" t="e">
        <f>LOG(Results!H304,2)</f>
        <v>#DIV/0!</v>
      </c>
      <c r="O308" s="70" t="str">
        <f>Results!I292</f>
        <v>N/A</v>
      </c>
    </row>
    <row r="309" spans="11:15">
      <c r="K309" s="68"/>
      <c r="L309" s="39" t="str">
        <f>Results!C305</f>
        <v>M15</v>
      </c>
      <c r="M309" s="39" t="str">
        <f>Results!B305</f>
        <v>hsa-miR-206</v>
      </c>
      <c r="N309" s="69" t="e">
        <f>LOG(Results!H305,2)</f>
        <v>#DIV/0!</v>
      </c>
      <c r="O309" s="70" t="str">
        <f>Results!I293</f>
        <v>N/A</v>
      </c>
    </row>
    <row r="310" spans="11:15">
      <c r="K310" s="68"/>
      <c r="L310" s="39" t="str">
        <f>Results!C306</f>
        <v>M16</v>
      </c>
      <c r="M310" s="39" t="str">
        <f>Results!B306</f>
        <v>hsa-miR-585</v>
      </c>
      <c r="N310" s="69" t="e">
        <f>LOG(Results!H306,2)</f>
        <v>#DIV/0!</v>
      </c>
      <c r="O310" s="70" t="str">
        <f>Results!I294</f>
        <v>N/A</v>
      </c>
    </row>
    <row r="311" spans="11:15">
      <c r="K311" s="68"/>
      <c r="L311" s="39" t="str">
        <f>Results!C307</f>
        <v>M17</v>
      </c>
      <c r="M311" s="39" t="str">
        <f>Results!B307</f>
        <v>hsa-miR-216a</v>
      </c>
      <c r="N311" s="69" t="e">
        <f>LOG(Results!H307,2)</f>
        <v>#DIV/0!</v>
      </c>
      <c r="O311" s="70" t="str">
        <f>Results!I295</f>
        <v>N/A</v>
      </c>
    </row>
    <row r="312" spans="11:15">
      <c r="K312" s="68"/>
      <c r="L312" s="39" t="str">
        <f>Results!C308</f>
        <v>M18</v>
      </c>
      <c r="M312" s="39" t="str">
        <f>Results!B308</f>
        <v>hsa-miR-7-5p</v>
      </c>
      <c r="N312" s="69" t="e">
        <f>LOG(Results!H308,2)</f>
        <v>#DIV/0!</v>
      </c>
      <c r="O312" s="70" t="str">
        <f>Results!I296</f>
        <v>N/A</v>
      </c>
    </row>
    <row r="313" spans="11:15">
      <c r="K313" s="68"/>
      <c r="L313" s="39" t="str">
        <f>Results!C309</f>
        <v>M19</v>
      </c>
      <c r="M313" s="39" t="str">
        <f>Results!B309</f>
        <v>hsa-miR-218-5p</v>
      </c>
      <c r="N313" s="69" t="e">
        <f>LOG(Results!H309,2)</f>
        <v>#DIV/0!</v>
      </c>
      <c r="O313" s="70" t="str">
        <f>Results!I297</f>
        <v>N/A</v>
      </c>
    </row>
    <row r="314" spans="11:15">
      <c r="K314" s="68"/>
      <c r="L314" s="39" t="str">
        <f>Results!C310</f>
        <v>M20</v>
      </c>
      <c r="M314" s="39" t="str">
        <f>Results!B310</f>
        <v>hsa-miR-379-5p</v>
      </c>
      <c r="N314" s="69" t="e">
        <f>LOG(Results!H310,2)</f>
        <v>#DIV/0!</v>
      </c>
      <c r="O314" s="70" t="str">
        <f>Results!I298</f>
        <v>N/A</v>
      </c>
    </row>
    <row r="315" spans="11:15">
      <c r="K315" s="68"/>
      <c r="L315" s="39" t="str">
        <f>Results!C311</f>
        <v>M21</v>
      </c>
      <c r="M315" s="39" t="str">
        <f>Results!B311</f>
        <v>hsa-miR-221-3p</v>
      </c>
      <c r="N315" s="69" t="e">
        <f>LOG(Results!H311,2)</f>
        <v>#DIV/0!</v>
      </c>
      <c r="O315" s="70" t="str">
        <f>Results!I299</f>
        <v>N/A</v>
      </c>
    </row>
    <row r="316" spans="11:15">
      <c r="K316" s="68"/>
      <c r="L316" s="39" t="str">
        <f>Results!C312</f>
        <v>M22</v>
      </c>
      <c r="M316" s="39" t="str">
        <f>Results!B312</f>
        <v>hsa-miR-580</v>
      </c>
      <c r="N316" s="69" t="e">
        <f>LOG(Results!H312,2)</f>
        <v>#DIV/0!</v>
      </c>
      <c r="O316" s="70" t="str">
        <f>Results!I300</f>
        <v>N/A</v>
      </c>
    </row>
    <row r="317" spans="11:15">
      <c r="K317" s="68"/>
      <c r="L317" s="39" t="str">
        <f>Results!C313</f>
        <v>M23</v>
      </c>
      <c r="M317" s="39" t="str">
        <f>Results!B313</f>
        <v>hsa-miR-223-3p</v>
      </c>
      <c r="N317" s="69" t="e">
        <f>LOG(Results!H313,2)</f>
        <v>#DIV/0!</v>
      </c>
      <c r="O317" s="70" t="str">
        <f>Results!I301</f>
        <v>N/A</v>
      </c>
    </row>
    <row r="318" spans="11:15">
      <c r="K318" s="68"/>
      <c r="L318" s="39" t="str">
        <f>Results!C314</f>
        <v>M24</v>
      </c>
      <c r="M318" s="39" t="str">
        <f>Results!B314</f>
        <v>hsa-miR-454-3p</v>
      </c>
      <c r="N318" s="69" t="e">
        <f>LOG(Results!H314,2)</f>
        <v>#DIV/0!</v>
      </c>
      <c r="O318" s="70" t="str">
        <f>Results!I302</f>
        <v>N/A</v>
      </c>
    </row>
    <row r="319" spans="11:15">
      <c r="K319" s="68"/>
      <c r="L319" s="39" t="str">
        <f>Results!C315</f>
        <v>N01</v>
      </c>
      <c r="M319" s="39" t="str">
        <f>Results!B315</f>
        <v>hsa-miR-1275</v>
      </c>
      <c r="N319" s="69" t="e">
        <f>LOG(Results!H315,2)</f>
        <v>#DIV/0!</v>
      </c>
      <c r="O319" s="70" t="str">
        <f>Results!I303</f>
        <v>N/A</v>
      </c>
    </row>
    <row r="320" spans="11:15">
      <c r="K320" s="68"/>
      <c r="L320" s="39" t="str">
        <f>Results!C316</f>
        <v>N02</v>
      </c>
      <c r="M320" s="39" t="str">
        <f>Results!B316</f>
        <v>hsa-miR-369-5p</v>
      </c>
      <c r="N320" s="69" t="e">
        <f>LOG(Results!H316,2)</f>
        <v>#DIV/0!</v>
      </c>
      <c r="O320" s="70" t="str">
        <f>Results!I304</f>
        <v>N/A</v>
      </c>
    </row>
    <row r="321" spans="11:15">
      <c r="K321" s="68"/>
      <c r="L321" s="39" t="str">
        <f>Results!C317</f>
        <v>N03</v>
      </c>
      <c r="M321" s="39" t="str">
        <f>Results!B317</f>
        <v>hsa-miR-521</v>
      </c>
      <c r="N321" s="69" t="e">
        <f>LOG(Results!H317,2)</f>
        <v>#DIV/0!</v>
      </c>
      <c r="O321" s="70" t="str">
        <f>Results!I305</f>
        <v>N/A</v>
      </c>
    </row>
    <row r="322" spans="11:15">
      <c r="K322" s="68"/>
      <c r="L322" s="39" t="str">
        <f>Results!C318</f>
        <v>N04</v>
      </c>
      <c r="M322" s="39" t="str">
        <f>Results!B318</f>
        <v>hsa-miR-216b</v>
      </c>
      <c r="N322" s="69" t="e">
        <f>LOG(Results!H318,2)</f>
        <v>#DIV/0!</v>
      </c>
      <c r="O322" s="70" t="str">
        <f>Results!I306</f>
        <v>N/A</v>
      </c>
    </row>
    <row r="323" spans="11:15">
      <c r="K323" s="68"/>
      <c r="L323" s="39" t="str">
        <f>Results!C319</f>
        <v>N05</v>
      </c>
      <c r="M323" s="39" t="str">
        <f>Results!B319</f>
        <v>hsa-miR-591</v>
      </c>
      <c r="N323" s="69" t="e">
        <f>LOG(Results!H319,2)</f>
        <v>#DIV/0!</v>
      </c>
      <c r="O323" s="70" t="str">
        <f>Results!I307</f>
        <v>N/A</v>
      </c>
    </row>
    <row r="324" spans="11:15">
      <c r="K324" s="68"/>
      <c r="L324" s="39" t="str">
        <f>Results!C320</f>
        <v>N06</v>
      </c>
      <c r="M324" s="39" t="str">
        <f>Results!B320</f>
        <v>hsa-miR-548d-3p</v>
      </c>
      <c r="N324" s="69" t="e">
        <f>LOG(Results!H320,2)</f>
        <v>#DIV/0!</v>
      </c>
      <c r="O324" s="70" t="str">
        <f>Results!I308</f>
        <v>N/A</v>
      </c>
    </row>
    <row r="325" spans="11:15">
      <c r="K325" s="68"/>
      <c r="L325" s="39" t="str">
        <f>Results!C321</f>
        <v>N07</v>
      </c>
      <c r="M325" s="39" t="str">
        <f>Results!B321</f>
        <v>hsa-miR-1264</v>
      </c>
      <c r="N325" s="69" t="e">
        <f>LOG(Results!H321,2)</f>
        <v>#DIV/0!</v>
      </c>
      <c r="O325" s="70" t="str">
        <f>Results!I309</f>
        <v>N/A</v>
      </c>
    </row>
    <row r="326" spans="11:15">
      <c r="K326" s="68"/>
      <c r="L326" s="39" t="str">
        <f>Results!C322</f>
        <v>N08</v>
      </c>
      <c r="M326" s="39" t="str">
        <f>Results!B322</f>
        <v>hsa-miR-490-5p</v>
      </c>
      <c r="N326" s="69" t="e">
        <f>LOG(Results!H322,2)</f>
        <v>#DIV/0!</v>
      </c>
      <c r="O326" s="70" t="str">
        <f>Results!I310</f>
        <v>N/A</v>
      </c>
    </row>
    <row r="327" spans="11:15">
      <c r="K327" s="68"/>
      <c r="L327" s="39" t="str">
        <f>Results!C323</f>
        <v>N09</v>
      </c>
      <c r="M327" s="39" t="str">
        <f>Results!B323</f>
        <v>hsa-miR-1270</v>
      </c>
      <c r="N327" s="69" t="e">
        <f>LOG(Results!H323,2)</f>
        <v>#DIV/0!</v>
      </c>
      <c r="O327" s="70" t="str">
        <f>Results!I311</f>
        <v>N/A</v>
      </c>
    </row>
    <row r="328" spans="11:15">
      <c r="K328" s="68"/>
      <c r="L328" s="39" t="str">
        <f>Results!C324</f>
        <v>N10</v>
      </c>
      <c r="M328" s="39" t="str">
        <f>Results!B324</f>
        <v>hsa-miR-1236</v>
      </c>
      <c r="N328" s="69" t="e">
        <f>LOG(Results!H324,2)</f>
        <v>#DIV/0!</v>
      </c>
      <c r="O328" s="70" t="str">
        <f>Results!I312</f>
        <v>N/A</v>
      </c>
    </row>
    <row r="329" spans="11:15">
      <c r="K329" s="68"/>
      <c r="L329" s="39" t="str">
        <f>Results!C325</f>
        <v>N11</v>
      </c>
      <c r="M329" s="39" t="str">
        <f>Results!B325</f>
        <v>hsa-miR-361-5p</v>
      </c>
      <c r="N329" s="69" t="e">
        <f>LOG(Results!H325,2)</f>
        <v>#DIV/0!</v>
      </c>
      <c r="O329" s="70" t="str">
        <f>Results!I313</f>
        <v>N/A</v>
      </c>
    </row>
    <row r="330" spans="11:15">
      <c r="K330" s="68"/>
      <c r="L330" s="39" t="str">
        <f>Results!C326</f>
        <v>N12</v>
      </c>
      <c r="M330" s="39" t="str">
        <f>Results!B326</f>
        <v>hsa-miR-507</v>
      </c>
      <c r="N330" s="69" t="e">
        <f>LOG(Results!H326,2)</f>
        <v>#DIV/0!</v>
      </c>
      <c r="O330" s="70" t="str">
        <f>Results!I314</f>
        <v>N/A</v>
      </c>
    </row>
    <row r="331" spans="11:15">
      <c r="K331" s="68"/>
      <c r="L331" s="39" t="str">
        <f>Results!C327</f>
        <v>N13</v>
      </c>
      <c r="M331" s="39" t="str">
        <f>Results!B327</f>
        <v>hsa-miR-383</v>
      </c>
      <c r="N331" s="69" t="e">
        <f>LOG(Results!H327,2)</f>
        <v>#DIV/0!</v>
      </c>
      <c r="O331" s="70" t="str">
        <f>Results!I315</f>
        <v>N/A</v>
      </c>
    </row>
    <row r="332" spans="11:15">
      <c r="K332" s="68"/>
      <c r="L332" s="39" t="str">
        <f>Results!C328</f>
        <v>N14</v>
      </c>
      <c r="M332" s="39" t="str">
        <f>Results!B328</f>
        <v>hsa-miR-532-5p</v>
      </c>
      <c r="N332" s="69" t="e">
        <f>LOG(Results!H328,2)</f>
        <v>#DIV/0!</v>
      </c>
      <c r="O332" s="70" t="str">
        <f>Results!I316</f>
        <v>N/A</v>
      </c>
    </row>
    <row r="333" spans="11:15">
      <c r="K333" s="68"/>
      <c r="L333" s="39" t="str">
        <f>Results!C329</f>
        <v>N15</v>
      </c>
      <c r="M333" s="39" t="str">
        <f>Results!B329</f>
        <v>hsa-miR-1282</v>
      </c>
      <c r="N333" s="69" t="e">
        <f>LOG(Results!H329,2)</f>
        <v>#DIV/0!</v>
      </c>
      <c r="O333" s="70" t="str">
        <f>Results!I317</f>
        <v>N/A</v>
      </c>
    </row>
    <row r="334" spans="11:15">
      <c r="K334" s="68"/>
      <c r="L334" s="39" t="str">
        <f>Results!C330</f>
        <v>N16</v>
      </c>
      <c r="M334" s="39" t="str">
        <f>Results!B330</f>
        <v>hsa-miR-548a-3p</v>
      </c>
      <c r="N334" s="69" t="e">
        <f>LOG(Results!H330,2)</f>
        <v>#DIV/0!</v>
      </c>
      <c r="O334" s="70" t="str">
        <f>Results!I318</f>
        <v>N/A</v>
      </c>
    </row>
    <row r="335" spans="11:15">
      <c r="K335" s="68"/>
      <c r="L335" s="39" t="str">
        <f>Results!C331</f>
        <v>N17</v>
      </c>
      <c r="M335" s="39" t="str">
        <f>Results!B331</f>
        <v>hsa-miR-155-5p</v>
      </c>
      <c r="N335" s="69" t="e">
        <f>LOG(Results!H331,2)</f>
        <v>#DIV/0!</v>
      </c>
      <c r="O335" s="70" t="str">
        <f>Results!I319</f>
        <v>N/A</v>
      </c>
    </row>
    <row r="336" spans="11:15">
      <c r="K336" s="68"/>
      <c r="L336" s="39" t="str">
        <f>Results!C332</f>
        <v>N18</v>
      </c>
      <c r="M336" s="39" t="str">
        <f>Results!B332</f>
        <v>hsa-miR-548o-3p</v>
      </c>
      <c r="N336" s="69" t="e">
        <f>LOG(Results!H332,2)</f>
        <v>#DIV/0!</v>
      </c>
      <c r="O336" s="70" t="str">
        <f>Results!I320</f>
        <v>N/A</v>
      </c>
    </row>
    <row r="337" spans="11:15">
      <c r="K337" s="68"/>
      <c r="L337" s="39" t="str">
        <f>Results!C333</f>
        <v>N19</v>
      </c>
      <c r="M337" s="39" t="str">
        <f>Results!B333</f>
        <v>hsa-miR-508-3p</v>
      </c>
      <c r="N337" s="69" t="e">
        <f>LOG(Results!H333,2)</f>
        <v>#DIV/0!</v>
      </c>
      <c r="O337" s="70" t="str">
        <f>Results!I321</f>
        <v>N/A</v>
      </c>
    </row>
    <row r="338" spans="11:15">
      <c r="K338" s="68"/>
      <c r="L338" s="39" t="str">
        <f>Results!C334</f>
        <v>N20</v>
      </c>
      <c r="M338" s="39" t="str">
        <f>Results!B334</f>
        <v>hsa-miR-621</v>
      </c>
      <c r="N338" s="69" t="e">
        <f>LOG(Results!H334,2)</f>
        <v>#DIV/0!</v>
      </c>
      <c r="O338" s="70" t="str">
        <f>Results!I322</f>
        <v>N/A</v>
      </c>
    </row>
    <row r="339" spans="11:15">
      <c r="K339" s="68"/>
      <c r="L339" s="39" t="str">
        <f>Results!C335</f>
        <v>N21</v>
      </c>
      <c r="M339" s="39" t="str">
        <f>Results!B335</f>
        <v>hsa-miR-549</v>
      </c>
      <c r="N339" s="69" t="e">
        <f>LOG(Results!H335,2)</f>
        <v>#DIV/0!</v>
      </c>
      <c r="O339" s="70" t="str">
        <f>Results!I323</f>
        <v>N/A</v>
      </c>
    </row>
    <row r="340" spans="11:15">
      <c r="K340" s="68"/>
      <c r="L340" s="39" t="str">
        <f>Results!C336</f>
        <v>N22</v>
      </c>
      <c r="M340" s="39" t="str">
        <f>Results!B336</f>
        <v>hsa-miR-640</v>
      </c>
      <c r="N340" s="69" t="e">
        <f>LOG(Results!H336,2)</f>
        <v>#DIV/0!</v>
      </c>
      <c r="O340" s="70" t="str">
        <f>Results!I324</f>
        <v>N/A</v>
      </c>
    </row>
    <row r="341" spans="11:15">
      <c r="K341" s="68"/>
      <c r="L341" s="39" t="str">
        <f>Results!C337</f>
        <v>N23</v>
      </c>
      <c r="M341" s="39" t="str">
        <f>Results!B337</f>
        <v>hsa-miR-554</v>
      </c>
      <c r="N341" s="69" t="e">
        <f>LOG(Results!H337,2)</f>
        <v>#DIV/0!</v>
      </c>
      <c r="O341" s="70" t="str">
        <f>Results!I325</f>
        <v>N/A</v>
      </c>
    </row>
    <row r="342" spans="11:15">
      <c r="K342" s="68"/>
      <c r="L342" s="39" t="str">
        <f>Results!C338</f>
        <v>N24</v>
      </c>
      <c r="M342" s="39" t="str">
        <f>Results!B338</f>
        <v>hsa-miR-758</v>
      </c>
      <c r="N342" s="69" t="e">
        <f>LOG(Results!H338,2)</f>
        <v>#DIV/0!</v>
      </c>
      <c r="O342" s="70" t="str">
        <f>Results!I326</f>
        <v>N/A</v>
      </c>
    </row>
    <row r="343" spans="11:15">
      <c r="K343" s="68"/>
      <c r="L343" s="39" t="str">
        <f>Results!C339</f>
        <v>O01</v>
      </c>
      <c r="M343" s="39" t="str">
        <f>Results!B339</f>
        <v>hsa-miR-25-3p</v>
      </c>
      <c r="N343" s="69" t="e">
        <f>LOG(Results!H339,2)</f>
        <v>#DIV/0!</v>
      </c>
      <c r="O343" s="70" t="str">
        <f>Results!I327</f>
        <v>N/A</v>
      </c>
    </row>
    <row r="344" spans="11:15">
      <c r="K344" s="68"/>
      <c r="L344" s="39" t="str">
        <f>Results!C340</f>
        <v>O02</v>
      </c>
      <c r="M344" s="39" t="str">
        <f>Results!B340</f>
        <v>hsa-miR-548n</v>
      </c>
      <c r="N344" s="69" t="e">
        <f>LOG(Results!H340,2)</f>
        <v>#DIV/0!</v>
      </c>
      <c r="O344" s="70" t="str">
        <f>Results!I328</f>
        <v>N/A</v>
      </c>
    </row>
    <row r="345" spans="11:15">
      <c r="K345" s="68"/>
      <c r="L345" s="39" t="str">
        <f>Results!C341</f>
        <v>O03</v>
      </c>
      <c r="M345" s="39" t="str">
        <f>Results!B341</f>
        <v>hsa-miR-296-5p</v>
      </c>
      <c r="N345" s="69" t="e">
        <f>LOG(Results!H341,2)</f>
        <v>#DIV/0!</v>
      </c>
      <c r="O345" s="70" t="str">
        <f>Results!I329</f>
        <v>N/A</v>
      </c>
    </row>
    <row r="346" spans="11:15">
      <c r="K346" s="68"/>
      <c r="L346" s="39" t="str">
        <f>Results!C342</f>
        <v>O04</v>
      </c>
      <c r="M346" s="39" t="str">
        <f>Results!B342</f>
        <v>hsa-miR-520a-5p</v>
      </c>
      <c r="N346" s="69" t="e">
        <f>LOG(Results!H342,2)</f>
        <v>#DIV/0!</v>
      </c>
      <c r="O346" s="70" t="str">
        <f>Results!I330</f>
        <v>N/A</v>
      </c>
    </row>
    <row r="347" spans="11:15">
      <c r="K347" s="68"/>
      <c r="L347" s="39" t="str">
        <f>Results!C343</f>
        <v>O05</v>
      </c>
      <c r="M347" s="39" t="str">
        <f>Results!B343</f>
        <v>hsa-miR-302a-3p</v>
      </c>
      <c r="N347" s="69" t="e">
        <f>LOG(Results!H343,2)</f>
        <v>#DIV/0!</v>
      </c>
      <c r="O347" s="70" t="str">
        <f>Results!I331</f>
        <v>N/A</v>
      </c>
    </row>
    <row r="348" spans="11:15">
      <c r="K348" s="68"/>
      <c r="L348" s="39" t="str">
        <f>Results!C344</f>
        <v>O06</v>
      </c>
      <c r="M348" s="39" t="str">
        <f>Results!B344</f>
        <v>hsa-miR-599</v>
      </c>
      <c r="N348" s="69" t="e">
        <f>LOG(Results!H344,2)</f>
        <v>#DIV/0!</v>
      </c>
      <c r="O348" s="70" t="str">
        <f>Results!I332</f>
        <v>N/A</v>
      </c>
    </row>
    <row r="349" spans="11:15">
      <c r="K349" s="68"/>
      <c r="L349" s="39" t="str">
        <f>Results!C345</f>
        <v>O07</v>
      </c>
      <c r="M349" s="39" t="str">
        <f>Results!B345</f>
        <v>hsa-miR-32-5p</v>
      </c>
      <c r="N349" s="69" t="e">
        <f>LOG(Results!H345,2)</f>
        <v>#DIV/0!</v>
      </c>
      <c r="O349" s="70" t="str">
        <f>Results!I333</f>
        <v>N/A</v>
      </c>
    </row>
    <row r="350" spans="11:15">
      <c r="K350" s="68"/>
      <c r="L350" s="39" t="str">
        <f>Results!C346</f>
        <v>O08</v>
      </c>
      <c r="M350" s="39" t="str">
        <f>Results!B346</f>
        <v>hsa-miR-609</v>
      </c>
      <c r="N350" s="69" t="e">
        <f>LOG(Results!H346,2)</f>
        <v>#DIV/0!</v>
      </c>
      <c r="O350" s="70" t="str">
        <f>Results!I334</f>
        <v>N/A</v>
      </c>
    </row>
    <row r="351" spans="11:15">
      <c r="K351" s="68"/>
      <c r="L351" s="39" t="str">
        <f>Results!C347</f>
        <v>O09</v>
      </c>
      <c r="M351" s="39" t="str">
        <f>Results!B347</f>
        <v>hsa-miR-335-5p</v>
      </c>
      <c r="N351" s="69" t="e">
        <f>LOG(Results!H347,2)</f>
        <v>#DIV/0!</v>
      </c>
      <c r="O351" s="70" t="str">
        <f>Results!I335</f>
        <v>N/A</v>
      </c>
    </row>
    <row r="352" spans="11:15">
      <c r="K352" s="68"/>
      <c r="L352" s="39" t="str">
        <f>Results!C348</f>
        <v>O10</v>
      </c>
      <c r="M352" s="39" t="str">
        <f>Results!B348</f>
        <v>hsa-miR-1255a</v>
      </c>
      <c r="N352" s="69" t="e">
        <f>LOG(Results!H348,2)</f>
        <v>#DIV/0!</v>
      </c>
      <c r="O352" s="70" t="str">
        <f>Results!I336</f>
        <v>N/A</v>
      </c>
    </row>
    <row r="353" spans="11:15">
      <c r="K353" s="68"/>
      <c r="L353" s="39" t="str">
        <f>Results!C349</f>
        <v>O11</v>
      </c>
      <c r="M353" s="39" t="str">
        <f>Results!B349</f>
        <v>hsa-miR-34a-5p</v>
      </c>
      <c r="N353" s="69" t="e">
        <f>LOG(Results!H349,2)</f>
        <v>#DIV/0!</v>
      </c>
      <c r="O353" s="70" t="str">
        <f>Results!I337</f>
        <v>N/A</v>
      </c>
    </row>
    <row r="354" spans="11:15">
      <c r="K354" s="68"/>
      <c r="L354" s="39" t="str">
        <f>Results!C350</f>
        <v>O12</v>
      </c>
      <c r="M354" s="39" t="str">
        <f>Results!B350</f>
        <v>hsa-miR-224-5p</v>
      </c>
      <c r="N354" s="69" t="e">
        <f>LOG(Results!H350,2)</f>
        <v>#DIV/0!</v>
      </c>
      <c r="O354" s="70" t="str">
        <f>Results!I338</f>
        <v>N/A</v>
      </c>
    </row>
    <row r="355" spans="11:15">
      <c r="K355" s="68"/>
      <c r="L355" s="39" t="str">
        <f>Results!C351</f>
        <v>O13</v>
      </c>
      <c r="M355" s="39" t="str">
        <f>Results!B351</f>
        <v>hsa-miR-373-3p</v>
      </c>
      <c r="N355" s="69" t="e">
        <f>LOG(Results!H351,2)</f>
        <v>#DIV/0!</v>
      </c>
      <c r="O355" s="70" t="str">
        <f>Results!I339</f>
        <v>N/A</v>
      </c>
    </row>
    <row r="356" spans="11:15">
      <c r="K356" s="68"/>
      <c r="L356" s="39" t="str">
        <f>Results!C352</f>
        <v>O14</v>
      </c>
      <c r="M356" s="39" t="str">
        <f>Results!B352</f>
        <v>hsa-miR-924</v>
      </c>
      <c r="N356" s="69" t="e">
        <f>LOG(Results!H352,2)</f>
        <v>#DIV/0!</v>
      </c>
      <c r="O356" s="70" t="str">
        <f>Results!I340</f>
        <v>N/A</v>
      </c>
    </row>
    <row r="357" spans="11:15">
      <c r="K357" s="68"/>
      <c r="L357" s="39" t="str">
        <f>Results!C353</f>
        <v>O15</v>
      </c>
      <c r="M357" s="39" t="str">
        <f>Results!B353</f>
        <v>hsa-miR-499a-5p</v>
      </c>
      <c r="N357" s="69" t="e">
        <f>LOG(Results!H353,2)</f>
        <v>#DIV/0!</v>
      </c>
      <c r="O357" s="70" t="str">
        <f>Results!I341</f>
        <v>N/A</v>
      </c>
    </row>
    <row r="358" spans="11:15">
      <c r="K358" s="68"/>
      <c r="L358" s="39" t="str">
        <f>Results!C354</f>
        <v>O16</v>
      </c>
      <c r="M358" s="39" t="str">
        <f>Results!B354</f>
        <v>hsa-miR-1305</v>
      </c>
      <c r="N358" s="69" t="e">
        <f>LOG(Results!H354,2)</f>
        <v>#DIV/0!</v>
      </c>
      <c r="O358" s="70" t="str">
        <f>Results!I342</f>
        <v>N/A</v>
      </c>
    </row>
    <row r="359" spans="11:15">
      <c r="K359" s="68"/>
      <c r="L359" s="39" t="str">
        <f>Results!C355</f>
        <v>O17</v>
      </c>
      <c r="M359" s="39" t="str">
        <f>Results!B355</f>
        <v>hsa-miR-92a-3p</v>
      </c>
      <c r="N359" s="69" t="e">
        <f>LOG(Results!H355,2)</f>
        <v>#DIV/0!</v>
      </c>
      <c r="O359" s="70" t="str">
        <f>Results!I343</f>
        <v>N/A</v>
      </c>
    </row>
    <row r="360" spans="11:15">
      <c r="K360" s="68"/>
      <c r="L360" s="39" t="str">
        <f>Results!C356</f>
        <v>O18</v>
      </c>
      <c r="M360" s="39" t="str">
        <f>Results!B356</f>
        <v>hsa-miR-325</v>
      </c>
      <c r="N360" s="69" t="e">
        <f>LOG(Results!H356,2)</f>
        <v>#DIV/0!</v>
      </c>
      <c r="O360" s="70" t="str">
        <f>Results!I344</f>
        <v>N/A</v>
      </c>
    </row>
    <row r="361" spans="11:15">
      <c r="K361" s="68"/>
      <c r="L361" s="39" t="str">
        <f>Results!C357</f>
        <v>O19</v>
      </c>
      <c r="M361" s="39" t="str">
        <f>Results!B357</f>
        <v>hsa-miR-93-5p</v>
      </c>
      <c r="N361" s="69" t="e">
        <f>LOG(Results!H357,2)</f>
        <v>#DIV/0!</v>
      </c>
      <c r="O361" s="70" t="str">
        <f>Results!I345</f>
        <v>N/A</v>
      </c>
    </row>
    <row r="362" spans="11:15">
      <c r="K362" s="68"/>
      <c r="L362" s="39" t="str">
        <f>Results!C358</f>
        <v>O20</v>
      </c>
      <c r="M362" s="39" t="str">
        <f>Results!B358</f>
        <v>hsa-miR-876-3p</v>
      </c>
      <c r="N362" s="69" t="e">
        <f>LOG(Results!H358,2)</f>
        <v>#DIV/0!</v>
      </c>
      <c r="O362" s="70" t="str">
        <f>Results!I346</f>
        <v>N/A</v>
      </c>
    </row>
    <row r="363" spans="11:15">
      <c r="K363" s="68"/>
      <c r="L363" s="39" t="str">
        <f>Results!C359</f>
        <v>O21</v>
      </c>
      <c r="M363" s="39" t="str">
        <f>Results!B359</f>
        <v>hsa-miR-96-5p</v>
      </c>
      <c r="N363" s="69" t="e">
        <f>LOG(Results!H359,2)</f>
        <v>#DIV/0!</v>
      </c>
      <c r="O363" s="70" t="str">
        <f>Results!I347</f>
        <v>N/A</v>
      </c>
    </row>
    <row r="364" spans="11:15">
      <c r="K364" s="68"/>
      <c r="L364" s="39" t="str">
        <f>Results!C360</f>
        <v>O22</v>
      </c>
      <c r="M364" s="39" t="str">
        <f>Results!B360</f>
        <v>hsa-miR-522-3p</v>
      </c>
      <c r="N364" s="69" t="e">
        <f>LOG(Results!H360,2)</f>
        <v>#DIV/0!</v>
      </c>
      <c r="O364" s="70" t="str">
        <f>Results!I348</f>
        <v>N/A</v>
      </c>
    </row>
    <row r="365" spans="11:15">
      <c r="K365" s="68"/>
      <c r="L365" s="39" t="str">
        <f>Results!C361</f>
        <v>O23</v>
      </c>
      <c r="M365" s="39" t="str">
        <f>Results!B361</f>
        <v>hsa-miR-624-3p</v>
      </c>
      <c r="N365" s="69" t="e">
        <f>LOG(Results!H361,2)</f>
        <v>#DIV/0!</v>
      </c>
      <c r="O365" s="70" t="str">
        <f>Results!I349</f>
        <v>N/A</v>
      </c>
    </row>
    <row r="366" spans="11:15">
      <c r="K366" s="68"/>
      <c r="L366" s="39" t="str">
        <f>Results!C362</f>
        <v>O24</v>
      </c>
      <c r="M366" s="39" t="str">
        <f>Results!B362</f>
        <v>hsa-miR-562</v>
      </c>
      <c r="N366" s="69" t="e">
        <f>LOG(Results!H362,2)</f>
        <v>#DIV/0!</v>
      </c>
      <c r="O366" s="70" t="str">
        <f>Results!I350</f>
        <v>N/A</v>
      </c>
    </row>
    <row r="367" spans="11:15">
      <c r="K367" s="68" t="str">
        <f>'Gene Table'!A387</f>
        <v>Plate 2</v>
      </c>
      <c r="L367" s="39" t="str">
        <f>Results!C387</f>
        <v>A01</v>
      </c>
      <c r="M367" s="39" t="str">
        <f>Results!B363</f>
        <v>NC</v>
      </c>
      <c r="N367" s="69" t="e">
        <f>LOG(Results!H387,2)</f>
        <v>#DIV/0!</v>
      </c>
      <c r="O367" s="70" t="str">
        <f>Results!I387</f>
        <v>N/A</v>
      </c>
    </row>
    <row r="368" spans="11:15">
      <c r="K368" s="68"/>
      <c r="L368" s="39" t="str">
        <f>Results!C388</f>
        <v>A02</v>
      </c>
      <c r="M368" s="39" t="str">
        <f>Results!B364</f>
        <v>NC</v>
      </c>
      <c r="N368" s="69" t="e">
        <f>LOG(Results!H388,2)</f>
        <v>#DIV/0!</v>
      </c>
      <c r="O368" s="70" t="str">
        <f>Results!I388</f>
        <v>N/A</v>
      </c>
    </row>
    <row r="369" spans="11:15">
      <c r="K369" s="68"/>
      <c r="L369" s="39" t="str">
        <f>Results!C389</f>
        <v>A03</v>
      </c>
      <c r="M369" s="39" t="str">
        <f>Results!B365</f>
        <v>NC</v>
      </c>
      <c r="N369" s="69" t="e">
        <f>LOG(Results!H389,2)</f>
        <v>#DIV/0!</v>
      </c>
      <c r="O369" s="70" t="str">
        <f>Results!I389</f>
        <v>N/A</v>
      </c>
    </row>
    <row r="370" spans="11:15">
      <c r="K370" s="68"/>
      <c r="L370" s="39" t="str">
        <f>Results!C390</f>
        <v>A04</v>
      </c>
      <c r="M370" s="39" t="str">
        <f>Results!B366</f>
        <v>NC</v>
      </c>
      <c r="N370" s="69" t="e">
        <f>LOG(Results!H390,2)</f>
        <v>#DIV/0!</v>
      </c>
      <c r="O370" s="70" t="str">
        <f>Results!I390</f>
        <v>N/A</v>
      </c>
    </row>
    <row r="371" spans="11:15">
      <c r="K371" s="68"/>
      <c r="L371" s="39" t="str">
        <f>Results!C391</f>
        <v>A05</v>
      </c>
      <c r="M371" s="39" t="str">
        <f>Results!B367</f>
        <v>HK1</v>
      </c>
      <c r="N371" s="69" t="e">
        <f>LOG(Results!H391,2)</f>
        <v>#DIV/0!</v>
      </c>
      <c r="O371" s="70" t="str">
        <f>Results!I391</f>
        <v>N/A</v>
      </c>
    </row>
    <row r="372" spans="11:15">
      <c r="K372" s="68"/>
      <c r="L372" s="39" t="str">
        <f>Results!C392</f>
        <v>A06</v>
      </c>
      <c r="M372" s="39" t="str">
        <f>Results!B368</f>
        <v>HK1</v>
      </c>
      <c r="N372" s="69" t="e">
        <f>LOG(Results!H392,2)</f>
        <v>#DIV/0!</v>
      </c>
      <c r="O372" s="70" t="str">
        <f>Results!I392</f>
        <v>N/A</v>
      </c>
    </row>
    <row r="373" spans="11:15">
      <c r="K373" s="68"/>
      <c r="L373" s="39" t="str">
        <f>Results!C393</f>
        <v>A07</v>
      </c>
      <c r="M373" s="39" t="str">
        <f>Results!B369</f>
        <v>HK2</v>
      </c>
      <c r="N373" s="69" t="e">
        <f>LOG(Results!H393,2)</f>
        <v>#DIV/0!</v>
      </c>
      <c r="O373" s="70" t="str">
        <f>Results!I393</f>
        <v>N/A</v>
      </c>
    </row>
    <row r="374" spans="11:15">
      <c r="K374" s="68"/>
      <c r="L374" s="39" t="str">
        <f>Results!C394</f>
        <v>A08</v>
      </c>
      <c r="M374" s="39" t="str">
        <f>Results!B370</f>
        <v>HK2</v>
      </c>
      <c r="N374" s="69" t="e">
        <f>LOG(Results!H394,2)</f>
        <v>#DIV/0!</v>
      </c>
      <c r="O374" s="70" t="str">
        <f>Results!I394</f>
        <v>N/A</v>
      </c>
    </row>
    <row r="375" spans="11:15">
      <c r="K375" s="68"/>
      <c r="L375" s="39" t="str">
        <f>Results!C395</f>
        <v>A09</v>
      </c>
      <c r="M375" s="39" t="str">
        <f>Results!B371</f>
        <v>HK3</v>
      </c>
      <c r="N375" s="69" t="e">
        <f>LOG(Results!H395,2)</f>
        <v>#DIV/0!</v>
      </c>
      <c r="O375" s="70" t="str">
        <f>Results!I395</f>
        <v>N/A</v>
      </c>
    </row>
    <row r="376" spans="11:15">
      <c r="K376" s="68"/>
      <c r="L376" s="39" t="str">
        <f>Results!C396</f>
        <v>A10</v>
      </c>
      <c r="M376" s="39" t="str">
        <f>Results!B372</f>
        <v>HK3</v>
      </c>
      <c r="N376" s="69" t="e">
        <f>LOG(Results!H396,2)</f>
        <v>#DIV/0!</v>
      </c>
      <c r="O376" s="70" t="str">
        <f>Results!I396</f>
        <v>N/A</v>
      </c>
    </row>
    <row r="377" spans="11:15">
      <c r="K377" s="68"/>
      <c r="L377" s="39" t="str">
        <f>Results!C397</f>
        <v>A11</v>
      </c>
      <c r="M377" s="39" t="str">
        <f>Results!B373</f>
        <v>HK4</v>
      </c>
      <c r="N377" s="69" t="e">
        <f>LOG(Results!H397,2)</f>
        <v>#DIV/0!</v>
      </c>
      <c r="O377" s="70" t="str">
        <f>Results!I397</f>
        <v>N/A</v>
      </c>
    </row>
    <row r="378" spans="11:15">
      <c r="K378" s="68"/>
      <c r="L378" s="39" t="str">
        <f>Results!C398</f>
        <v>A12</v>
      </c>
      <c r="M378" s="39" t="str">
        <f>Results!B374</f>
        <v>HK4</v>
      </c>
      <c r="N378" s="69" t="e">
        <f>LOG(Results!H398,2)</f>
        <v>#DIV/0!</v>
      </c>
      <c r="O378" s="70" t="str">
        <f>Results!I398</f>
        <v>N/A</v>
      </c>
    </row>
    <row r="379" spans="11:15">
      <c r="K379" s="68"/>
      <c r="L379" s="39" t="str">
        <f>Results!C399</f>
        <v>A13</v>
      </c>
      <c r="M379" s="39" t="str">
        <f>Results!B375</f>
        <v>HK5</v>
      </c>
      <c r="N379" s="69" t="e">
        <f>LOG(Results!H399,2)</f>
        <v>#DIV/0!</v>
      </c>
      <c r="O379" s="70" t="str">
        <f>Results!I399</f>
        <v>N/A</v>
      </c>
    </row>
    <row r="380" spans="11:15">
      <c r="K380" s="68"/>
      <c r="L380" s="39" t="str">
        <f>Results!C400</f>
        <v>A14</v>
      </c>
      <c r="M380" s="39" t="str">
        <f>Results!B376</f>
        <v>HK5</v>
      </c>
      <c r="N380" s="69" t="e">
        <f>LOG(Results!H400,2)</f>
        <v>#DIV/0!</v>
      </c>
      <c r="O380" s="70" t="str">
        <f>Results!I400</f>
        <v>N/A</v>
      </c>
    </row>
    <row r="381" spans="11:15">
      <c r="K381" s="68"/>
      <c r="L381" s="39" t="str">
        <f>Results!C401</f>
        <v>A15</v>
      </c>
      <c r="M381" s="39" t="str">
        <f>Results!B377</f>
        <v>HK6</v>
      </c>
      <c r="N381" s="69" t="e">
        <f>LOG(Results!H401,2)</f>
        <v>#DIV/0!</v>
      </c>
      <c r="O381" s="70" t="str">
        <f>Results!I401</f>
        <v>N/A</v>
      </c>
    </row>
    <row r="382" spans="11:15">
      <c r="K382" s="68"/>
      <c r="L382" s="39" t="str">
        <f>Results!C402</f>
        <v>A16</v>
      </c>
      <c r="M382" s="39" t="str">
        <f>Results!B378</f>
        <v>HK6</v>
      </c>
      <c r="N382" s="69" t="e">
        <f>LOG(Results!H402,2)</f>
        <v>#DIV/0!</v>
      </c>
      <c r="O382" s="70" t="str">
        <f>Results!I402</f>
        <v>N/A</v>
      </c>
    </row>
    <row r="383" spans="11:15">
      <c r="K383" s="68"/>
      <c r="L383" s="39" t="str">
        <f>Results!C403</f>
        <v>A17</v>
      </c>
      <c r="M383" s="39" t="str">
        <f>Results!B379</f>
        <v>RT</v>
      </c>
      <c r="N383" s="69" t="e">
        <f>LOG(Results!H403,2)</f>
        <v>#DIV/0!</v>
      </c>
      <c r="O383" s="70" t="str">
        <f>Results!I403</f>
        <v>N/A</v>
      </c>
    </row>
    <row r="384" spans="11:15">
      <c r="K384" s="68"/>
      <c r="L384" s="39" t="str">
        <f>Results!C404</f>
        <v>A18</v>
      </c>
      <c r="M384" s="39" t="str">
        <f>Results!B380</f>
        <v>RT</v>
      </c>
      <c r="N384" s="69" t="e">
        <f>LOG(Results!H404,2)</f>
        <v>#DIV/0!</v>
      </c>
      <c r="O384" s="70" t="str">
        <f>Results!I404</f>
        <v>N/A</v>
      </c>
    </row>
    <row r="385" spans="11:15">
      <c r="K385" s="68"/>
      <c r="L385" s="39" t="str">
        <f>Results!C405</f>
        <v>A19</v>
      </c>
      <c r="M385" s="39" t="str">
        <f>Results!B381</f>
        <v>RT</v>
      </c>
      <c r="N385" s="69" t="e">
        <f>LOG(Results!H405,2)</f>
        <v>#DIV/0!</v>
      </c>
      <c r="O385" s="70" t="str">
        <f>Results!I405</f>
        <v>N/A</v>
      </c>
    </row>
    <row r="386" spans="11:15">
      <c r="K386" s="68"/>
      <c r="L386" s="39" t="str">
        <f>Results!C406</f>
        <v>A20</v>
      </c>
      <c r="M386" s="39" t="str">
        <f>Results!B382</f>
        <v>RT</v>
      </c>
      <c r="N386" s="69" t="e">
        <f>LOG(Results!H406,2)</f>
        <v>#DIV/0!</v>
      </c>
      <c r="O386" s="70" t="str">
        <f>Results!I406</f>
        <v>N/A</v>
      </c>
    </row>
    <row r="387" spans="11:15">
      <c r="K387" s="68"/>
      <c r="L387" s="39" t="str">
        <f>Results!C407</f>
        <v>A21</v>
      </c>
      <c r="M387" s="39" t="str">
        <f>Results!B383</f>
        <v>PCR</v>
      </c>
      <c r="N387" s="69" t="e">
        <f>LOG(Results!H407,2)</f>
        <v>#DIV/0!</v>
      </c>
      <c r="O387" s="70" t="str">
        <f>Results!I407</f>
        <v>N/A</v>
      </c>
    </row>
    <row r="388" spans="11:15">
      <c r="K388" s="68"/>
      <c r="L388" s="39" t="str">
        <f>Results!C408</f>
        <v>A22</v>
      </c>
      <c r="M388" s="39" t="str">
        <f>Results!B384</f>
        <v>PCR</v>
      </c>
      <c r="N388" s="69" t="e">
        <f>LOG(Results!H408,2)</f>
        <v>#DIV/0!</v>
      </c>
      <c r="O388" s="70" t="str">
        <f>Results!I408</f>
        <v>N/A</v>
      </c>
    </row>
    <row r="389" spans="11:15">
      <c r="K389" s="68"/>
      <c r="L389" s="39" t="str">
        <f>Results!C409</f>
        <v>A23</v>
      </c>
      <c r="M389" s="39" t="str">
        <f>Results!B385</f>
        <v>PCR</v>
      </c>
      <c r="N389" s="69" t="e">
        <f>LOG(Results!H409,2)</f>
        <v>#DIV/0!</v>
      </c>
      <c r="O389" s="70" t="str">
        <f>Results!I409</f>
        <v>N/A</v>
      </c>
    </row>
    <row r="390" spans="11:15">
      <c r="K390" s="68"/>
      <c r="L390" s="39" t="str">
        <f>Results!C410</f>
        <v>A24</v>
      </c>
      <c r="M390" s="39" t="str">
        <f>Results!B386</f>
        <v>PCR</v>
      </c>
      <c r="N390" s="69" t="e">
        <f>LOG(Results!H410,2)</f>
        <v>#DIV/0!</v>
      </c>
      <c r="O390" s="70" t="str">
        <f>Results!I410</f>
        <v>N/A</v>
      </c>
    </row>
    <row r="391" spans="11:15">
      <c r="K391" s="68"/>
      <c r="L391" s="39" t="str">
        <f>Results!C411</f>
        <v>B01</v>
      </c>
      <c r="M391" s="39" t="str">
        <f>Results!B387</f>
        <v>hsa-miR-422a</v>
      </c>
      <c r="N391" s="69" t="e">
        <f>LOG(Results!H411,2)</f>
        <v>#DIV/0!</v>
      </c>
      <c r="O391" s="70" t="str">
        <f>Results!I411</f>
        <v>N/A</v>
      </c>
    </row>
    <row r="392" spans="11:15">
      <c r="K392" s="68"/>
      <c r="L392" s="39" t="str">
        <f>Results!C412</f>
        <v>B02</v>
      </c>
      <c r="M392" s="39" t="str">
        <f>Results!B388</f>
        <v>hsa-miR-1274b</v>
      </c>
      <c r="N392" s="69" t="e">
        <f>LOG(Results!H412,2)</f>
        <v>#DIV/0!</v>
      </c>
      <c r="O392" s="70" t="str">
        <f>Results!I412</f>
        <v>N/A</v>
      </c>
    </row>
    <row r="393" spans="11:15">
      <c r="K393" s="68"/>
      <c r="L393" s="39" t="str">
        <f>Results!C413</f>
        <v>B03</v>
      </c>
      <c r="M393" s="39" t="str">
        <f>Results!B389</f>
        <v>hsa-miR-494</v>
      </c>
      <c r="N393" s="69" t="e">
        <f>LOG(Results!H413,2)</f>
        <v>#DIV/0!</v>
      </c>
      <c r="O393" s="70" t="str">
        <f>Results!I413</f>
        <v>N/A</v>
      </c>
    </row>
    <row r="394" spans="11:15">
      <c r="K394" s="68"/>
      <c r="L394" s="39" t="str">
        <f>Results!C414</f>
        <v>B04</v>
      </c>
      <c r="M394" s="39" t="str">
        <f>Results!B390</f>
        <v>hsa-miR-188-3p</v>
      </c>
      <c r="N394" s="69" t="e">
        <f>LOG(Results!H414,2)</f>
        <v>#DIV/0!</v>
      </c>
      <c r="O394" s="70" t="str">
        <f>Results!I414</f>
        <v>N/A</v>
      </c>
    </row>
    <row r="395" spans="11:15">
      <c r="K395" s="68"/>
      <c r="L395" s="39" t="str">
        <f>Results!C415</f>
        <v>B05</v>
      </c>
      <c r="M395" s="39" t="str">
        <f>Results!B391</f>
        <v>hsa-miR-505-3p</v>
      </c>
      <c r="N395" s="69" t="e">
        <f>LOG(Results!H415,2)</f>
        <v>#DIV/0!</v>
      </c>
      <c r="O395" s="70" t="str">
        <f>Results!I415</f>
        <v>N/A</v>
      </c>
    </row>
    <row r="396" spans="11:15">
      <c r="K396" s="68"/>
      <c r="L396" s="39" t="str">
        <f>Results!C416</f>
        <v>B06</v>
      </c>
      <c r="M396" s="39" t="str">
        <f>Results!B392</f>
        <v>hsa-miR-891a</v>
      </c>
      <c r="N396" s="69" t="e">
        <f>LOG(Results!H416,2)</f>
        <v>#DIV/0!</v>
      </c>
      <c r="O396" s="70" t="str">
        <f>Results!I416</f>
        <v>N/A</v>
      </c>
    </row>
    <row r="397" spans="11:15">
      <c r="K397" s="68"/>
      <c r="L397" s="39" t="str">
        <f>Results!C417</f>
        <v>B07</v>
      </c>
      <c r="M397" s="39" t="str">
        <f>Results!B393</f>
        <v>hsa-miR-515-5p</v>
      </c>
      <c r="N397" s="69" t="e">
        <f>LOG(Results!H417,2)</f>
        <v>#DIV/0!</v>
      </c>
      <c r="O397" s="70" t="str">
        <f>Results!I417</f>
        <v>N/A</v>
      </c>
    </row>
    <row r="398" spans="11:15">
      <c r="K398" s="68"/>
      <c r="L398" s="39" t="str">
        <f>Results!C418</f>
        <v>B08</v>
      </c>
      <c r="M398" s="39" t="str">
        <f>Results!B394</f>
        <v>hsa-miR-512-5p</v>
      </c>
      <c r="N398" s="69" t="e">
        <f>LOG(Results!H418,2)</f>
        <v>#DIV/0!</v>
      </c>
      <c r="O398" s="70" t="str">
        <f>Results!I418</f>
        <v>N/A</v>
      </c>
    </row>
    <row r="399" spans="11:15">
      <c r="K399" s="68"/>
      <c r="L399" s="39" t="str">
        <f>Results!C419</f>
        <v>B09</v>
      </c>
      <c r="M399" s="39" t="str">
        <f>Results!B395</f>
        <v>hsa-miR-184</v>
      </c>
      <c r="N399" s="69" t="e">
        <f>LOG(Results!H419,2)</f>
        <v>#DIV/0!</v>
      </c>
      <c r="O399" s="70" t="str">
        <f>Results!I419</f>
        <v>N/A</v>
      </c>
    </row>
    <row r="400" spans="11:15">
      <c r="K400" s="68"/>
      <c r="L400" s="39" t="str">
        <f>Results!C420</f>
        <v>B10</v>
      </c>
      <c r="M400" s="39" t="str">
        <f>Results!B396</f>
        <v>hsa-miR-1229</v>
      </c>
      <c r="N400" s="69" t="e">
        <f>LOG(Results!H420,2)</f>
        <v>#DIV/0!</v>
      </c>
      <c r="O400" s="70" t="str">
        <f>Results!I420</f>
        <v>N/A</v>
      </c>
    </row>
    <row r="401" spans="11:15">
      <c r="K401" s="68"/>
      <c r="L401" s="39" t="str">
        <f>Results!C421</f>
        <v>B11</v>
      </c>
      <c r="M401" s="39" t="str">
        <f>Results!B397</f>
        <v>hsa-miR-493-3p</v>
      </c>
      <c r="N401" s="69" t="e">
        <f>LOG(Results!H421,2)</f>
        <v>#DIV/0!</v>
      </c>
      <c r="O401" s="70" t="str">
        <f>Results!I421</f>
        <v>N/A</v>
      </c>
    </row>
    <row r="402" spans="11:15">
      <c r="K402" s="68"/>
      <c r="L402" s="39" t="str">
        <f>Results!C422</f>
        <v>B12</v>
      </c>
      <c r="M402" s="39" t="str">
        <f>Results!B398</f>
        <v>hsa-miR-1233</v>
      </c>
      <c r="N402" s="69" t="e">
        <f>LOG(Results!H422,2)</f>
        <v>#DIV/0!</v>
      </c>
      <c r="O402" s="70" t="str">
        <f>Results!I422</f>
        <v>N/A</v>
      </c>
    </row>
    <row r="403" spans="11:15">
      <c r="K403" s="68"/>
      <c r="L403" s="39" t="str">
        <f>Results!C423</f>
        <v>B13</v>
      </c>
      <c r="M403" s="39" t="str">
        <f>Results!B399</f>
        <v>hsa-miR-622</v>
      </c>
      <c r="N403" s="69" t="e">
        <f>LOG(Results!H423,2)</f>
        <v>#DIV/0!</v>
      </c>
      <c r="O403" s="70" t="str">
        <f>Results!I423</f>
        <v>N/A</v>
      </c>
    </row>
    <row r="404" spans="11:15">
      <c r="K404" s="68"/>
      <c r="L404" s="39" t="str">
        <f>Results!C424</f>
        <v>B14</v>
      </c>
      <c r="M404" s="39" t="str">
        <f>Results!B400</f>
        <v>hsa-miR-127-3p</v>
      </c>
      <c r="N404" s="69" t="e">
        <f>LOG(Results!H424,2)</f>
        <v>#DIV/0!</v>
      </c>
      <c r="O404" s="70" t="str">
        <f>Results!I424</f>
        <v>N/A</v>
      </c>
    </row>
    <row r="405" spans="11:15">
      <c r="K405" s="68"/>
      <c r="L405" s="39" t="str">
        <f>Results!C425</f>
        <v>B15</v>
      </c>
      <c r="M405" s="39" t="str">
        <f>Results!B401</f>
        <v>hsa-miR-660-5p</v>
      </c>
      <c r="N405" s="69" t="e">
        <f>LOG(Results!H425,2)</f>
        <v>#DIV/0!</v>
      </c>
      <c r="O405" s="70" t="str">
        <f>Results!I425</f>
        <v>N/A</v>
      </c>
    </row>
    <row r="406" spans="11:15">
      <c r="K406" s="68"/>
      <c r="L406" s="39" t="str">
        <f>Results!C426</f>
        <v>B16</v>
      </c>
      <c r="M406" s="39" t="str">
        <f>Results!B402</f>
        <v>hsa-miR-486-5p</v>
      </c>
      <c r="N406" s="69" t="e">
        <f>LOG(Results!H426,2)</f>
        <v>#DIV/0!</v>
      </c>
      <c r="O406" s="70" t="str">
        <f>Results!I426</f>
        <v>N/A</v>
      </c>
    </row>
    <row r="407" spans="11:15">
      <c r="K407" s="68"/>
      <c r="L407" s="39" t="str">
        <f>Results!C427</f>
        <v>B17</v>
      </c>
      <c r="M407" s="39" t="str">
        <f>Results!B403</f>
        <v>hsa-miR-1298</v>
      </c>
      <c r="N407" s="69" t="e">
        <f>LOG(Results!H427,2)</f>
        <v>#DIV/0!</v>
      </c>
      <c r="O407" s="70" t="str">
        <f>Results!I427</f>
        <v>N/A</v>
      </c>
    </row>
    <row r="408" spans="11:15">
      <c r="K408" s="68"/>
      <c r="L408" s="39" t="str">
        <f>Results!C428</f>
        <v>B18</v>
      </c>
      <c r="M408" s="39" t="str">
        <f>Results!B404</f>
        <v>hsa-miR-619</v>
      </c>
      <c r="N408" s="69" t="e">
        <f>LOG(Results!H428,2)</f>
        <v>#DIV/0!</v>
      </c>
      <c r="O408" s="70" t="str">
        <f>Results!I428</f>
        <v>N/A</v>
      </c>
    </row>
    <row r="409" spans="11:15">
      <c r="K409" s="68"/>
      <c r="L409" s="39" t="str">
        <f>Results!C429</f>
        <v>B19</v>
      </c>
      <c r="M409" s="39" t="str">
        <f>Results!B405</f>
        <v>hsa-miR-500a-5p</v>
      </c>
      <c r="N409" s="69" t="e">
        <f>LOG(Results!H429,2)</f>
        <v>#DIV/0!</v>
      </c>
      <c r="O409" s="70" t="str">
        <f>Results!I429</f>
        <v>N/A</v>
      </c>
    </row>
    <row r="410" spans="11:15">
      <c r="K410" s="68"/>
      <c r="L410" s="39" t="str">
        <f>Results!C430</f>
        <v>B20</v>
      </c>
      <c r="M410" s="39" t="str">
        <f>Results!B406</f>
        <v>hsa-miR-767-5p</v>
      </c>
      <c r="N410" s="69" t="e">
        <f>LOG(Results!H430,2)</f>
        <v>#DIV/0!</v>
      </c>
      <c r="O410" s="70" t="str">
        <f>Results!I430</f>
        <v>N/A</v>
      </c>
    </row>
    <row r="411" spans="11:15">
      <c r="K411" s="68"/>
      <c r="L411" s="39" t="str">
        <f>Results!C431</f>
        <v>B21</v>
      </c>
      <c r="M411" s="39" t="str">
        <f>Results!B407</f>
        <v>hsa-miR-922</v>
      </c>
      <c r="N411" s="69" t="e">
        <f>LOG(Results!H431,2)</f>
        <v>#DIV/0!</v>
      </c>
      <c r="O411" s="70" t="str">
        <f>Results!I431</f>
        <v>N/A</v>
      </c>
    </row>
    <row r="412" spans="11:15">
      <c r="K412" s="68"/>
      <c r="L412" s="39" t="str">
        <f>Results!C432</f>
        <v>B22</v>
      </c>
      <c r="M412" s="39" t="str">
        <f>Results!B408</f>
        <v>hsa-miR-1237</v>
      </c>
      <c r="N412" s="69" t="e">
        <f>LOG(Results!H432,2)</f>
        <v>#DIV/0!</v>
      </c>
      <c r="O412" s="70" t="str">
        <f>Results!I432</f>
        <v>N/A</v>
      </c>
    </row>
    <row r="413" spans="11:15">
      <c r="K413" s="68"/>
      <c r="L413" s="39" t="str">
        <f>Results!C433</f>
        <v>B23</v>
      </c>
      <c r="M413" s="39" t="str">
        <f>Results!B409</f>
        <v>hsa-miR-942</v>
      </c>
      <c r="N413" s="69" t="e">
        <f>LOG(Results!H433,2)</f>
        <v>#DIV/0!</v>
      </c>
      <c r="O413" s="70" t="str">
        <f>Results!I433</f>
        <v>N/A</v>
      </c>
    </row>
    <row r="414" spans="11:15">
      <c r="K414" s="68"/>
      <c r="L414" s="39" t="str">
        <f>Results!C434</f>
        <v>B24</v>
      </c>
      <c r="M414" s="39" t="str">
        <f>Results!B410</f>
        <v>hsa-miR-503</v>
      </c>
      <c r="N414" s="69" t="e">
        <f>LOG(Results!H434,2)</f>
        <v>#DIV/0!</v>
      </c>
      <c r="O414" s="70" t="str">
        <f>Results!I434</f>
        <v>N/A</v>
      </c>
    </row>
    <row r="415" spans="11:15">
      <c r="K415" s="68"/>
      <c r="L415" s="39" t="str">
        <f>Results!C435</f>
        <v>C01</v>
      </c>
      <c r="M415" s="39" t="str">
        <f>Results!B411</f>
        <v>hsa-miR-302b-3p</v>
      </c>
      <c r="N415" s="69" t="e">
        <f>LOG(Results!H435,2)</f>
        <v>#DIV/0!</v>
      </c>
      <c r="O415" s="70" t="str">
        <f>Results!I435</f>
        <v>N/A</v>
      </c>
    </row>
    <row r="416" spans="11:15">
      <c r="K416" s="68"/>
      <c r="L416" s="39" t="str">
        <f>Results!C436</f>
        <v>C02</v>
      </c>
      <c r="M416" s="39" t="str">
        <f>Results!B412</f>
        <v>hsa-miR-1914-5p</v>
      </c>
      <c r="N416" s="69" t="e">
        <f>LOG(Results!H436,2)</f>
        <v>#DIV/0!</v>
      </c>
      <c r="O416" s="70" t="str">
        <f>Results!I436</f>
        <v>N/A</v>
      </c>
    </row>
    <row r="417" spans="11:15">
      <c r="K417" s="68"/>
      <c r="L417" s="39" t="str">
        <f>Results!C437</f>
        <v>C03</v>
      </c>
      <c r="M417" s="39" t="str">
        <f>Results!B413</f>
        <v>hsa-miR-141-3p</v>
      </c>
      <c r="N417" s="69" t="e">
        <f>LOG(Results!H437,2)</f>
        <v>#DIV/0!</v>
      </c>
      <c r="O417" s="70" t="str">
        <f>Results!I437</f>
        <v>N/A</v>
      </c>
    </row>
    <row r="418" spans="11:15">
      <c r="K418" s="68"/>
      <c r="L418" s="39" t="str">
        <f>Results!C438</f>
        <v>C04</v>
      </c>
      <c r="M418" s="39" t="str">
        <f>Results!B414</f>
        <v>hsa-miR-1915-3p</v>
      </c>
      <c r="N418" s="69" t="e">
        <f>LOG(Results!H438,2)</f>
        <v>#DIV/0!</v>
      </c>
      <c r="O418" s="70" t="str">
        <f>Results!I438</f>
        <v>N/A</v>
      </c>
    </row>
    <row r="419" spans="11:15">
      <c r="K419" s="68"/>
      <c r="L419" s="39" t="str">
        <f>Results!C439</f>
        <v>C05</v>
      </c>
      <c r="M419" s="39" t="str">
        <f>Results!B415</f>
        <v>hsa-miR-20a-5p</v>
      </c>
      <c r="N419" s="69" t="e">
        <f>LOG(Results!H439,2)</f>
        <v>#DIV/0!</v>
      </c>
      <c r="O419" s="70" t="str">
        <f>Results!I439</f>
        <v>N/A</v>
      </c>
    </row>
    <row r="420" spans="11:15">
      <c r="K420" s="68"/>
      <c r="L420" s="39" t="str">
        <f>Results!C440</f>
        <v>C06</v>
      </c>
      <c r="M420" s="39" t="str">
        <f>Results!B416</f>
        <v>hsa-miR-759</v>
      </c>
      <c r="N420" s="69" t="e">
        <f>LOG(Results!H440,2)</f>
        <v>#DIV/0!</v>
      </c>
      <c r="O420" s="70" t="str">
        <f>Results!I440</f>
        <v>N/A</v>
      </c>
    </row>
    <row r="421" spans="11:15">
      <c r="K421" s="68"/>
      <c r="L421" s="39" t="str">
        <f>Results!C441</f>
        <v>C07</v>
      </c>
      <c r="M421" s="39" t="str">
        <f>Results!B417</f>
        <v>hsa-miR-513b</v>
      </c>
      <c r="N421" s="69" t="e">
        <f>LOG(Results!H441,2)</f>
        <v>#DIV/0!</v>
      </c>
      <c r="O421" s="70" t="str">
        <f>Results!I441</f>
        <v>N/A</v>
      </c>
    </row>
    <row r="422" spans="11:15">
      <c r="K422" s="68"/>
      <c r="L422" s="39" t="str">
        <f>Results!C442</f>
        <v>C08</v>
      </c>
      <c r="M422" s="39" t="str">
        <f>Results!B418</f>
        <v>hsa-miR-761</v>
      </c>
      <c r="N422" s="69" t="e">
        <f>LOG(Results!H442,2)</f>
        <v>#DIV/0!</v>
      </c>
      <c r="O422" s="70" t="str">
        <f>Results!I442</f>
        <v>N/A</v>
      </c>
    </row>
    <row r="423" spans="11:15">
      <c r="K423" s="68"/>
      <c r="L423" s="39" t="str">
        <f>Results!C443</f>
        <v>C09</v>
      </c>
      <c r="M423" s="39" t="str">
        <f>Results!B419</f>
        <v>hsa-miR-200b-3p</v>
      </c>
      <c r="N423" s="69" t="e">
        <f>LOG(Results!H443,2)</f>
        <v>#DIV/0!</v>
      </c>
      <c r="O423" s="70" t="str">
        <f>Results!I443</f>
        <v>N/A</v>
      </c>
    </row>
    <row r="424" spans="11:15">
      <c r="K424" s="68"/>
      <c r="L424" s="39" t="str">
        <f>Results!C444</f>
        <v>C10</v>
      </c>
      <c r="M424" s="39" t="str">
        <f>Results!B420</f>
        <v>hsa-miR-1973</v>
      </c>
      <c r="N424" s="69" t="e">
        <f>LOG(Results!H444,2)</f>
        <v>#DIV/0!</v>
      </c>
      <c r="O424" s="70" t="str">
        <f>Results!I444</f>
        <v>N/A</v>
      </c>
    </row>
    <row r="425" spans="11:15">
      <c r="K425" s="68"/>
      <c r="L425" s="39" t="str">
        <f>Results!C445</f>
        <v>C11</v>
      </c>
      <c r="M425" s="39" t="str">
        <f>Results!B421</f>
        <v>hsa-miR-520h</v>
      </c>
      <c r="N425" s="69" t="e">
        <f>LOG(Results!H445,2)</f>
        <v>#DIV/0!</v>
      </c>
      <c r="O425" s="70" t="str">
        <f>Results!I445</f>
        <v>N/A</v>
      </c>
    </row>
    <row r="426" spans="11:15">
      <c r="K426" s="68"/>
      <c r="L426" s="39" t="str">
        <f>Results!C446</f>
        <v>C12</v>
      </c>
      <c r="M426" s="39" t="str">
        <f>Results!B422</f>
        <v>hsa-miR-2115-5p</v>
      </c>
      <c r="N426" s="69" t="e">
        <f>LOG(Results!H446,2)</f>
        <v>#DIV/0!</v>
      </c>
      <c r="O426" s="70" t="str">
        <f>Results!I446</f>
        <v>N/A</v>
      </c>
    </row>
    <row r="427" spans="11:15">
      <c r="K427" s="68"/>
      <c r="L427" s="39" t="str">
        <f>Results!C447</f>
        <v>C13</v>
      </c>
      <c r="M427" s="39" t="str">
        <f>Results!B423</f>
        <v>hsa-miR-519b-3p</v>
      </c>
      <c r="N427" s="69" t="e">
        <f>LOG(Results!H447,2)</f>
        <v>#DIV/0!</v>
      </c>
      <c r="O427" s="70" t="str">
        <f>Results!I447</f>
        <v>N/A</v>
      </c>
    </row>
    <row r="428" spans="11:15">
      <c r="K428" s="68"/>
      <c r="L428" s="39" t="str">
        <f>Results!C448</f>
        <v>C14</v>
      </c>
      <c r="M428" s="39" t="str">
        <f>Results!B424</f>
        <v>hsa-miR-1975</v>
      </c>
      <c r="N428" s="69" t="e">
        <f>LOG(Results!H448,2)</f>
        <v>#DIV/0!</v>
      </c>
      <c r="O428" s="70" t="str">
        <f>Results!I448</f>
        <v>N/A</v>
      </c>
    </row>
    <row r="429" spans="11:15">
      <c r="K429" s="68"/>
      <c r="L429" s="39" t="str">
        <f>Results!C449</f>
        <v>C15</v>
      </c>
      <c r="M429" s="39" t="str">
        <f>Results!B425</f>
        <v>hsa-miR-148b-3p</v>
      </c>
      <c r="N429" s="69" t="e">
        <f>LOG(Results!H449,2)</f>
        <v>#DIV/0!</v>
      </c>
      <c r="O429" s="70" t="str">
        <f>Results!I449</f>
        <v>N/A</v>
      </c>
    </row>
    <row r="430" spans="11:15">
      <c r="K430" s="68"/>
      <c r="L430" s="39" t="str">
        <f>Results!C450</f>
        <v>C16</v>
      </c>
      <c r="M430" s="39" t="str">
        <f>Results!B426</f>
        <v>hsa-miR-1976</v>
      </c>
      <c r="N430" s="69" t="e">
        <f>LOG(Results!H450,2)</f>
        <v>#DIV/0!</v>
      </c>
      <c r="O430" s="70" t="str">
        <f>Results!I450</f>
        <v>N/A</v>
      </c>
    </row>
    <row r="431" spans="11:15">
      <c r="K431" s="68"/>
      <c r="L431" s="39" t="str">
        <f>Results!C451</f>
        <v>C17</v>
      </c>
      <c r="M431" s="39" t="str">
        <f>Results!B427</f>
        <v>hsa-miR-215</v>
      </c>
      <c r="N431" s="69" t="e">
        <f>LOG(Results!H451,2)</f>
        <v>#DIV/0!</v>
      </c>
      <c r="O431" s="70" t="str">
        <f>Results!I451</f>
        <v>N/A</v>
      </c>
    </row>
    <row r="432" spans="11:15">
      <c r="K432" s="68"/>
      <c r="L432" s="39" t="str">
        <f>Results!C452</f>
        <v>C18</v>
      </c>
      <c r="M432" s="39" t="str">
        <f>Results!B428</f>
        <v>hsa-miR-1979</v>
      </c>
      <c r="N432" s="69" t="e">
        <f>LOG(Results!H452,2)</f>
        <v>#DIV/0!</v>
      </c>
      <c r="O432" s="70" t="str">
        <f>Results!I452</f>
        <v>N/A</v>
      </c>
    </row>
    <row r="433" spans="11:15">
      <c r="K433" s="68"/>
      <c r="L433" s="39" t="str">
        <f>Results!C453</f>
        <v>C19</v>
      </c>
      <c r="M433" s="39" t="str">
        <f>Results!B429</f>
        <v>hsa-miR-513c-5p</v>
      </c>
      <c r="N433" s="69" t="e">
        <f>LOG(Results!H453,2)</f>
        <v>#DIV/0!</v>
      </c>
      <c r="O433" s="70" t="str">
        <f>Results!I453</f>
        <v>N/A</v>
      </c>
    </row>
    <row r="434" spans="11:15">
      <c r="K434" s="68"/>
      <c r="L434" s="39" t="str">
        <f>Results!C454</f>
        <v>C20</v>
      </c>
      <c r="M434" s="39" t="str">
        <f>Results!B430</f>
        <v>hsa-miR-2054</v>
      </c>
      <c r="N434" s="69" t="e">
        <f>LOG(Results!H454,2)</f>
        <v>#DIV/0!</v>
      </c>
      <c r="O434" s="70" t="str">
        <f>Results!I454</f>
        <v>N/A</v>
      </c>
    </row>
    <row r="435" spans="11:15">
      <c r="K435" s="68"/>
      <c r="L435" s="39" t="str">
        <f>Results!C455</f>
        <v>C21</v>
      </c>
      <c r="M435" s="39" t="str">
        <f>Results!B431</f>
        <v>hsa-miR-320d</v>
      </c>
      <c r="N435" s="69" t="e">
        <f>LOG(Results!H455,2)</f>
        <v>#DIV/0!</v>
      </c>
      <c r="O435" s="70" t="str">
        <f>Results!I455</f>
        <v>N/A</v>
      </c>
    </row>
    <row r="436" spans="11:15">
      <c r="K436" s="68"/>
      <c r="L436" s="39" t="str">
        <f>Results!C456</f>
        <v>C22</v>
      </c>
      <c r="M436" s="39" t="str">
        <f>Results!B432</f>
        <v>hsa-miR-718</v>
      </c>
      <c r="N436" s="69" t="e">
        <f>LOG(Results!H456,2)</f>
        <v>#DIV/0!</v>
      </c>
      <c r="O436" s="70" t="str">
        <f>Results!I456</f>
        <v>N/A</v>
      </c>
    </row>
    <row r="437" spans="11:15">
      <c r="K437" s="68"/>
      <c r="L437" s="39" t="str">
        <f>Results!C457</f>
        <v>C23</v>
      </c>
      <c r="M437" s="39" t="str">
        <f>Results!B433</f>
        <v>hsa-miR-519e-3p</v>
      </c>
      <c r="N437" s="69" t="e">
        <f>LOG(Results!H457,2)</f>
        <v>#DIV/0!</v>
      </c>
      <c r="O437" s="70" t="str">
        <f>Results!I457</f>
        <v>N/A</v>
      </c>
    </row>
    <row r="438" spans="11:15">
      <c r="K438" s="68"/>
      <c r="L438" s="39" t="str">
        <f>Results!C458</f>
        <v>C24</v>
      </c>
      <c r="M438" s="39" t="str">
        <f>Results!B434</f>
        <v>hsa-miR-1977</v>
      </c>
      <c r="N438" s="69" t="e">
        <f>LOG(Results!H458,2)</f>
        <v>#DIV/0!</v>
      </c>
      <c r="O438" s="70" t="str">
        <f>Results!I458</f>
        <v>N/A</v>
      </c>
    </row>
    <row r="439" spans="11:15">
      <c r="K439" s="68"/>
      <c r="L439" s="39" t="str">
        <f>Results!C459</f>
        <v>D01</v>
      </c>
      <c r="M439" s="39" t="str">
        <f>Results!B435</f>
        <v>hsa-miR-589-5p</v>
      </c>
      <c r="N439" s="69" t="e">
        <f>LOG(Results!H459,2)</f>
        <v>#DIV/0!</v>
      </c>
      <c r="O439" s="70" t="str">
        <f>Results!I459</f>
        <v>N/A</v>
      </c>
    </row>
    <row r="440" spans="11:15">
      <c r="K440" s="68"/>
      <c r="L440" s="39" t="str">
        <f>Results!C460</f>
        <v>D02</v>
      </c>
      <c r="M440" s="39" t="str">
        <f>Results!B436</f>
        <v>hsa-miR-525-3p</v>
      </c>
      <c r="N440" s="69" t="e">
        <f>LOG(Results!H460,2)</f>
        <v>#DIV/0!</v>
      </c>
      <c r="O440" s="70" t="str">
        <f>Results!I460</f>
        <v>N/A</v>
      </c>
    </row>
    <row r="441" spans="11:15">
      <c r="K441" s="68"/>
      <c r="L441" s="39" t="str">
        <f>Results!C461</f>
        <v>D03</v>
      </c>
      <c r="M441" s="39" t="str">
        <f>Results!B437</f>
        <v>hsa-miR-575</v>
      </c>
      <c r="N441" s="69" t="e">
        <f>LOG(Results!H461,2)</f>
        <v>#DIV/0!</v>
      </c>
      <c r="O441" s="70" t="str">
        <f>Results!I461</f>
        <v>N/A</v>
      </c>
    </row>
    <row r="442" spans="11:15">
      <c r="K442" s="68"/>
      <c r="L442" s="39" t="str">
        <f>Results!C462</f>
        <v>D04</v>
      </c>
      <c r="M442" s="39" t="str">
        <f>Results!B438</f>
        <v>hsa-miR-542-5p</v>
      </c>
      <c r="N442" s="69" t="e">
        <f>LOG(Results!H462,2)</f>
        <v>#DIV/0!</v>
      </c>
      <c r="O442" s="70" t="str">
        <f>Results!I462</f>
        <v>N/A</v>
      </c>
    </row>
    <row r="443" spans="11:15">
      <c r="K443" s="68"/>
      <c r="L443" s="39" t="str">
        <f>Results!C463</f>
        <v>D05</v>
      </c>
      <c r="M443" s="39" t="str">
        <f>Results!B439</f>
        <v>hsa-miR-1288</v>
      </c>
      <c r="N443" s="69" t="e">
        <f>LOG(Results!H463,2)</f>
        <v>#DIV/0!</v>
      </c>
      <c r="O443" s="70" t="str">
        <f>Results!I463</f>
        <v>N/A</v>
      </c>
    </row>
    <row r="444" spans="11:15">
      <c r="K444" s="68"/>
      <c r="L444" s="39" t="str">
        <f>Results!C464</f>
        <v>D06</v>
      </c>
      <c r="M444" s="39" t="str">
        <f>Results!B440</f>
        <v>hsa-miR-615-3p</v>
      </c>
      <c r="N444" s="69" t="e">
        <f>LOG(Results!H464,2)</f>
        <v>#DIV/0!</v>
      </c>
      <c r="O444" s="70" t="str">
        <f>Results!I464</f>
        <v>N/A</v>
      </c>
    </row>
    <row r="445" spans="11:15">
      <c r="K445" s="68"/>
      <c r="L445" s="39" t="str">
        <f>Results!C465</f>
        <v>D07</v>
      </c>
      <c r="M445" s="39" t="str">
        <f>Results!B441</f>
        <v>hsa-miR-516a-5p</v>
      </c>
      <c r="N445" s="69" t="e">
        <f>LOG(Results!H465,2)</f>
        <v>#DIV/0!</v>
      </c>
      <c r="O445" s="70" t="str">
        <f>Results!I465</f>
        <v>N/A</v>
      </c>
    </row>
    <row r="446" spans="11:15">
      <c r="K446" s="68"/>
      <c r="L446" s="39" t="str">
        <f>Results!C466</f>
        <v>D08</v>
      </c>
      <c r="M446" s="39" t="str">
        <f>Results!B442</f>
        <v>hsa-miR-650</v>
      </c>
      <c r="N446" s="69" t="e">
        <f>LOG(Results!H466,2)</f>
        <v>#DIV/0!</v>
      </c>
      <c r="O446" s="70" t="str">
        <f>Results!I466</f>
        <v>N/A</v>
      </c>
    </row>
    <row r="447" spans="11:15">
      <c r="K447" s="68"/>
      <c r="L447" s="39" t="str">
        <f>Results!C467</f>
        <v>D09</v>
      </c>
      <c r="M447" s="39" t="str">
        <f>Results!B443</f>
        <v>hsa-miR-579</v>
      </c>
      <c r="N447" s="69" t="e">
        <f>LOG(Results!H467,2)</f>
        <v>#DIV/0!</v>
      </c>
      <c r="O447" s="70" t="str">
        <f>Results!I467</f>
        <v>N/A</v>
      </c>
    </row>
    <row r="448" spans="11:15">
      <c r="K448" s="68"/>
      <c r="L448" s="39" t="str">
        <f>Results!C468</f>
        <v>D10</v>
      </c>
      <c r="M448" s="39" t="str">
        <f>Results!B444</f>
        <v>hsa-miR-1280</v>
      </c>
      <c r="N448" s="69" t="e">
        <f>LOG(Results!H468,2)</f>
        <v>#DIV/0!</v>
      </c>
      <c r="O448" s="70" t="str">
        <f>Results!I468</f>
        <v>N/A</v>
      </c>
    </row>
    <row r="449" spans="11:15">
      <c r="K449" s="68"/>
      <c r="L449" s="39" t="str">
        <f>Results!C469</f>
        <v>D11</v>
      </c>
      <c r="M449" s="39" t="str">
        <f>Results!B445</f>
        <v>hsa-miR-892b</v>
      </c>
      <c r="N449" s="69" t="e">
        <f>LOG(Results!H469,2)</f>
        <v>#DIV/0!</v>
      </c>
      <c r="O449" s="70" t="str">
        <f>Results!I469</f>
        <v>N/A</v>
      </c>
    </row>
    <row r="450" spans="11:15">
      <c r="K450" s="68"/>
      <c r="L450" s="39" t="str">
        <f>Results!C470</f>
        <v>D12</v>
      </c>
      <c r="M450" s="39" t="str">
        <f>Results!B446</f>
        <v>hsa-miR-1293</v>
      </c>
      <c r="N450" s="69" t="e">
        <f>LOG(Results!H470,2)</f>
        <v>#DIV/0!</v>
      </c>
      <c r="O450" s="70" t="str">
        <f>Results!I470</f>
        <v>N/A</v>
      </c>
    </row>
    <row r="451" spans="11:15">
      <c r="K451" s="68"/>
      <c r="L451" s="39" t="str">
        <f>Results!C471</f>
        <v>D13</v>
      </c>
      <c r="M451" s="39" t="str">
        <f>Results!B447</f>
        <v>hsa-miR-767-3p</v>
      </c>
      <c r="N451" s="69" t="e">
        <f>LOG(Results!H471,2)</f>
        <v>#DIV/0!</v>
      </c>
      <c r="O451" s="70" t="str">
        <f>Results!I471</f>
        <v>N/A</v>
      </c>
    </row>
    <row r="452" spans="11:15">
      <c r="K452" s="68"/>
      <c r="L452" s="39" t="str">
        <f>Results!C472</f>
        <v>D14</v>
      </c>
      <c r="M452" s="39" t="str">
        <f>Results!B448</f>
        <v>hsa-miR-566</v>
      </c>
      <c r="N452" s="69" t="e">
        <f>LOG(Results!H472,2)</f>
        <v>#DIV/0!</v>
      </c>
      <c r="O452" s="70" t="str">
        <f>Results!I472</f>
        <v>N/A</v>
      </c>
    </row>
    <row r="453" spans="11:15">
      <c r="K453" s="68"/>
      <c r="L453" s="39" t="str">
        <f>Results!C473</f>
        <v>D15</v>
      </c>
      <c r="M453" s="39" t="str">
        <f>Results!B449</f>
        <v>hsa-miR-938</v>
      </c>
      <c r="N453" s="69" t="e">
        <f>LOG(Results!H473,2)</f>
        <v>#DIV/0!</v>
      </c>
      <c r="O453" s="70" t="str">
        <f>Results!I473</f>
        <v>N/A</v>
      </c>
    </row>
    <row r="454" spans="11:15">
      <c r="K454" s="68"/>
      <c r="L454" s="39" t="str">
        <f>Results!C474</f>
        <v>D16</v>
      </c>
      <c r="M454" s="39" t="str">
        <f>Results!B450</f>
        <v>hsa-miR-518d-3p</v>
      </c>
      <c r="N454" s="69" t="e">
        <f>LOG(Results!H474,2)</f>
        <v>#DIV/0!</v>
      </c>
      <c r="O454" s="70" t="str">
        <f>Results!I474</f>
        <v>N/A</v>
      </c>
    </row>
    <row r="455" spans="11:15">
      <c r="K455" s="68"/>
      <c r="L455" s="39" t="str">
        <f>Results!C475</f>
        <v>D17</v>
      </c>
      <c r="M455" s="39" t="str">
        <f>Results!B451</f>
        <v>hsa-miR-518e-3p</v>
      </c>
      <c r="N455" s="69" t="e">
        <f>LOG(Results!H475,2)</f>
        <v>#DIV/0!</v>
      </c>
      <c r="O455" s="70" t="str">
        <f>Results!I475</f>
        <v>N/A</v>
      </c>
    </row>
    <row r="456" spans="11:15">
      <c r="K456" s="68"/>
      <c r="L456" s="39" t="str">
        <f>Results!C476</f>
        <v>D18</v>
      </c>
      <c r="M456" s="39" t="str">
        <f>Results!B452</f>
        <v>hsa-miR-484</v>
      </c>
      <c r="N456" s="69" t="e">
        <f>LOG(Results!H476,2)</f>
        <v>#DIV/0!</v>
      </c>
      <c r="O456" s="70" t="str">
        <f>Results!I476</f>
        <v>N/A</v>
      </c>
    </row>
    <row r="457" spans="11:15">
      <c r="K457" s="68"/>
      <c r="L457" s="39" t="str">
        <f>Results!C477</f>
        <v>D19</v>
      </c>
      <c r="M457" s="39" t="str">
        <f>Results!B453</f>
        <v>hsa-miR-150-5p</v>
      </c>
      <c r="N457" s="69" t="e">
        <f>LOG(Results!H477,2)</f>
        <v>#DIV/0!</v>
      </c>
      <c r="O457" s="70" t="str">
        <f>Results!I477</f>
        <v>N/A</v>
      </c>
    </row>
    <row r="458" spans="11:15">
      <c r="K458" s="68"/>
      <c r="L458" s="39" t="str">
        <f>Results!C478</f>
        <v>D20</v>
      </c>
      <c r="M458" s="39" t="str">
        <f>Results!B454</f>
        <v>hsa-miR-518a-3p</v>
      </c>
      <c r="N458" s="69" t="e">
        <f>LOG(Results!H478,2)</f>
        <v>#DIV/0!</v>
      </c>
      <c r="O458" s="70" t="str">
        <f>Results!I478</f>
        <v>N/A</v>
      </c>
    </row>
    <row r="459" spans="11:15">
      <c r="K459" s="68"/>
      <c r="L459" s="39" t="str">
        <f>Results!C479</f>
        <v>D21</v>
      </c>
      <c r="M459" s="39" t="str">
        <f>Results!B455</f>
        <v>hsa-miR-181d</v>
      </c>
      <c r="N459" s="69" t="e">
        <f>LOG(Results!H479,2)</f>
        <v>#DIV/0!</v>
      </c>
      <c r="O459" s="70" t="str">
        <f>Results!I479</f>
        <v>N/A</v>
      </c>
    </row>
    <row r="460" spans="11:15">
      <c r="K460" s="68"/>
      <c r="L460" s="39" t="str">
        <f>Results!C480</f>
        <v>D22</v>
      </c>
      <c r="M460" s="39" t="str">
        <f>Results!B456</f>
        <v>hsa-miR-760</v>
      </c>
      <c r="N460" s="69" t="e">
        <f>LOG(Results!H480,2)</f>
        <v>#DIV/0!</v>
      </c>
      <c r="O460" s="70" t="str">
        <f>Results!I480</f>
        <v>N/A</v>
      </c>
    </row>
    <row r="461" spans="11:15">
      <c r="K461" s="68"/>
      <c r="L461" s="39" t="str">
        <f>Results!C481</f>
        <v>D23</v>
      </c>
      <c r="M461" s="39" t="str">
        <f>Results!B457</f>
        <v>hsa-miR-23b-3p</v>
      </c>
      <c r="N461" s="69" t="e">
        <f>LOG(Results!H481,2)</f>
        <v>#DIV/0!</v>
      </c>
      <c r="O461" s="70" t="str">
        <f>Results!I481</f>
        <v>N/A</v>
      </c>
    </row>
    <row r="462" spans="11:15">
      <c r="K462" s="68"/>
      <c r="L462" s="39" t="str">
        <f>Results!C482</f>
        <v>D24</v>
      </c>
      <c r="M462" s="39" t="str">
        <f>Results!B458</f>
        <v>hsa-miR-1295a</v>
      </c>
      <c r="N462" s="69" t="e">
        <f>LOG(Results!H482,2)</f>
        <v>#DIV/0!</v>
      </c>
      <c r="O462" s="70" t="str">
        <f>Results!I482</f>
        <v>N/A</v>
      </c>
    </row>
    <row r="463" spans="11:15">
      <c r="K463" s="68"/>
      <c r="L463" s="39" t="str">
        <f>Results!C483</f>
        <v>E01</v>
      </c>
      <c r="M463" s="39" t="str">
        <f>Results!B459</f>
        <v>hsa-miR-302d-3p</v>
      </c>
      <c r="N463" s="69" t="e">
        <f>LOG(Results!H483,2)</f>
        <v>#DIV/0!</v>
      </c>
      <c r="O463" s="70" t="str">
        <f>Results!I483</f>
        <v>N/A</v>
      </c>
    </row>
    <row r="464" spans="11:15">
      <c r="K464" s="68"/>
      <c r="L464" s="39" t="str">
        <f>Results!C484</f>
        <v>E02</v>
      </c>
      <c r="M464" s="39" t="str">
        <f>Results!B460</f>
        <v>hsa-miR-764</v>
      </c>
      <c r="N464" s="69" t="e">
        <f>LOG(Results!H484,2)</f>
        <v>#DIV/0!</v>
      </c>
      <c r="O464" s="70" t="str">
        <f>Results!I484</f>
        <v>N/A</v>
      </c>
    </row>
    <row r="465" spans="11:15">
      <c r="K465" s="68"/>
      <c r="L465" s="39" t="str">
        <f>Results!C485</f>
        <v>E03</v>
      </c>
      <c r="M465" s="39" t="str">
        <f>Results!B461</f>
        <v>hsa-miR-449a</v>
      </c>
      <c r="N465" s="69" t="e">
        <f>LOG(Results!H485,2)</f>
        <v>#DIV/0!</v>
      </c>
      <c r="O465" s="70" t="str">
        <f>Results!I485</f>
        <v>N/A</v>
      </c>
    </row>
    <row r="466" spans="11:15">
      <c r="K466" s="68"/>
      <c r="L466" s="39" t="str">
        <f>Results!C486</f>
        <v>E04</v>
      </c>
      <c r="M466" s="39" t="str">
        <f>Results!B462</f>
        <v>hsa-miR-548q</v>
      </c>
      <c r="N466" s="69" t="e">
        <f>LOG(Results!H486,2)</f>
        <v>#DIV/0!</v>
      </c>
      <c r="O466" s="70" t="str">
        <f>Results!I486</f>
        <v>N/A</v>
      </c>
    </row>
    <row r="467" spans="11:15">
      <c r="K467" s="68"/>
      <c r="L467" s="39" t="str">
        <f>Results!C487</f>
        <v>E05</v>
      </c>
      <c r="M467" s="39" t="str">
        <f>Results!B463</f>
        <v>hsa-miR-518c-3p</v>
      </c>
      <c r="N467" s="69" t="e">
        <f>LOG(Results!H487,2)</f>
        <v>#DIV/0!</v>
      </c>
      <c r="O467" s="70" t="str">
        <f>Results!I487</f>
        <v>N/A</v>
      </c>
    </row>
    <row r="468" spans="11:15">
      <c r="K468" s="68"/>
      <c r="L468" s="39" t="str">
        <f>Results!C488</f>
        <v>E06</v>
      </c>
      <c r="M468" s="39" t="str">
        <f>Results!B464</f>
        <v>hsa-miR-762</v>
      </c>
      <c r="N468" s="69" t="e">
        <f>LOG(Results!H488,2)</f>
        <v>#DIV/0!</v>
      </c>
      <c r="O468" s="70" t="str">
        <f>Results!I488</f>
        <v>N/A</v>
      </c>
    </row>
    <row r="469" spans="11:15">
      <c r="K469" s="68"/>
      <c r="L469" s="39" t="str">
        <f>Results!C489</f>
        <v>E07</v>
      </c>
      <c r="M469" s="39" t="str">
        <f>Results!B465</f>
        <v>hsa-miR-520f</v>
      </c>
      <c r="N469" s="69" t="e">
        <f>LOG(Results!H489,2)</f>
        <v>#DIV/0!</v>
      </c>
      <c r="O469" s="70" t="str">
        <f>Results!I489</f>
        <v>N/A</v>
      </c>
    </row>
    <row r="470" spans="11:15">
      <c r="K470" s="68"/>
      <c r="L470" s="39" t="str">
        <f>Results!C490</f>
        <v>E08</v>
      </c>
      <c r="M470" s="39" t="str">
        <f>Results!B466</f>
        <v>hsa-miR-2116-5p</v>
      </c>
      <c r="N470" s="69" t="e">
        <f>LOG(Results!H490,2)</f>
        <v>#DIV/0!</v>
      </c>
      <c r="O470" s="70" t="str">
        <f>Results!I490</f>
        <v>N/A</v>
      </c>
    </row>
    <row r="471" spans="11:15">
      <c r="K471" s="68"/>
      <c r="L471" s="39" t="str">
        <f>Results!C491</f>
        <v>E09</v>
      </c>
      <c r="M471" s="39" t="str">
        <f>Results!B467</f>
        <v>hsa-miR-146a-5p</v>
      </c>
      <c r="N471" s="69" t="e">
        <f>LOG(Results!H491,2)</f>
        <v>#DIV/0!</v>
      </c>
      <c r="O471" s="70" t="str">
        <f>Results!I491</f>
        <v>N/A</v>
      </c>
    </row>
    <row r="472" spans="11:15">
      <c r="K472" s="68"/>
      <c r="L472" s="39" t="str">
        <f>Results!C492</f>
        <v>E10</v>
      </c>
      <c r="M472" s="39" t="str">
        <f>Results!B468</f>
        <v>hsa-miR-1978</v>
      </c>
      <c r="N472" s="69" t="e">
        <f>LOG(Results!H492,2)</f>
        <v>#DIV/0!</v>
      </c>
      <c r="O472" s="70" t="str">
        <f>Results!I492</f>
        <v>N/A</v>
      </c>
    </row>
    <row r="473" spans="11:15">
      <c r="K473" s="68"/>
      <c r="L473" s="39" t="str">
        <f>Results!C493</f>
        <v>E11</v>
      </c>
      <c r="M473" s="39" t="str">
        <f>Results!B469</f>
        <v>hsa-miR-520g</v>
      </c>
      <c r="N473" s="69" t="e">
        <f>LOG(Results!H493,2)</f>
        <v>#DIV/0!</v>
      </c>
      <c r="O473" s="70" t="str">
        <f>Results!I493</f>
        <v>N/A</v>
      </c>
    </row>
    <row r="474" spans="11:15">
      <c r="K474" s="68"/>
      <c r="L474" s="39" t="str">
        <f>Results!C494</f>
        <v>E12</v>
      </c>
      <c r="M474" s="39" t="str">
        <f>Results!B470</f>
        <v>hsa-miR-449c-5p</v>
      </c>
      <c r="N474" s="69" t="e">
        <f>LOG(Results!H494,2)</f>
        <v>#DIV/0!</v>
      </c>
      <c r="O474" s="70" t="str">
        <f>Results!I494</f>
        <v>N/A</v>
      </c>
    </row>
    <row r="475" spans="11:15">
      <c r="K475" s="68"/>
      <c r="L475" s="39" t="str">
        <f>Results!C495</f>
        <v>E13</v>
      </c>
      <c r="M475" s="39" t="str">
        <f>Results!B471</f>
        <v>hsa-miR-20b-5p</v>
      </c>
      <c r="N475" s="69" t="e">
        <f>LOG(Results!H495,2)</f>
        <v>#DIV/0!</v>
      </c>
      <c r="O475" s="70" t="str">
        <f>Results!I495</f>
        <v>N/A</v>
      </c>
    </row>
    <row r="476" spans="11:15">
      <c r="K476" s="68"/>
      <c r="L476" s="39" t="str">
        <f>Results!C496</f>
        <v>E14</v>
      </c>
      <c r="M476" s="39" t="str">
        <f>Results!B472</f>
        <v>hsa-miR-2114-5p</v>
      </c>
      <c r="N476" s="69" t="e">
        <f>LOG(Results!H496,2)</f>
        <v>#DIV/0!</v>
      </c>
      <c r="O476" s="70" t="str">
        <f>Results!I496</f>
        <v>N/A</v>
      </c>
    </row>
    <row r="477" spans="11:15">
      <c r="K477" s="68"/>
      <c r="L477" s="39" t="str">
        <f>Results!C497</f>
        <v>E15</v>
      </c>
      <c r="M477" s="39" t="str">
        <f>Results!B473</f>
        <v>hsa-miR-192-5p</v>
      </c>
      <c r="N477" s="69" t="e">
        <f>LOG(Results!H497,2)</f>
        <v>#DIV/0!</v>
      </c>
      <c r="O477" s="70" t="str">
        <f>Results!I497</f>
        <v>N/A</v>
      </c>
    </row>
    <row r="478" spans="11:15">
      <c r="K478" s="68"/>
      <c r="L478" s="39" t="str">
        <f>Results!C498</f>
        <v>E16</v>
      </c>
      <c r="M478" s="39" t="str">
        <f>Results!B474</f>
        <v>hsa-miR-1972</v>
      </c>
      <c r="N478" s="69" t="e">
        <f>LOG(Results!H498,2)</f>
        <v>#DIV/0!</v>
      </c>
      <c r="O478" s="70" t="str">
        <f>Results!I498</f>
        <v>N/A</v>
      </c>
    </row>
    <row r="479" spans="11:15">
      <c r="K479" s="68"/>
      <c r="L479" s="39" t="str">
        <f>Results!C499</f>
        <v>E17</v>
      </c>
      <c r="M479" s="39" t="str">
        <f>Results!B475</f>
        <v>hsa-miR-301a-3p</v>
      </c>
      <c r="N479" s="69" t="e">
        <f>LOG(Results!H499,2)</f>
        <v>#DIV/0!</v>
      </c>
      <c r="O479" s="70" t="str">
        <f>Results!I499</f>
        <v>N/A</v>
      </c>
    </row>
    <row r="480" spans="11:15">
      <c r="K480" s="68"/>
      <c r="L480" s="39" t="str">
        <f>Results!C500</f>
        <v>E18</v>
      </c>
      <c r="M480" s="39" t="str">
        <f>Results!B476</f>
        <v>hsa-miR-2277-3p</v>
      </c>
      <c r="N480" s="69" t="e">
        <f>LOG(Results!H500,2)</f>
        <v>#DIV/0!</v>
      </c>
      <c r="O480" s="70" t="str">
        <f>Results!I500</f>
        <v>N/A</v>
      </c>
    </row>
    <row r="481" spans="11:15">
      <c r="K481" s="68"/>
      <c r="L481" s="39" t="str">
        <f>Results!C501</f>
        <v>E19</v>
      </c>
      <c r="M481" s="39" t="str">
        <f>Results!B477</f>
        <v>hsa-miR-320c</v>
      </c>
      <c r="N481" s="69" t="e">
        <f>LOG(Results!H501,2)</f>
        <v>#DIV/0!</v>
      </c>
      <c r="O481" s="70" t="str">
        <f>Results!I501</f>
        <v>N/A</v>
      </c>
    </row>
    <row r="482" spans="11:15">
      <c r="K482" s="68"/>
      <c r="L482" s="39" t="str">
        <f>Results!C502</f>
        <v>E20</v>
      </c>
      <c r="M482" s="39" t="str">
        <f>Results!B478</f>
        <v>hsa-miR-1974</v>
      </c>
      <c r="N482" s="69" t="e">
        <f>LOG(Results!H502,2)</f>
        <v>#DIV/0!</v>
      </c>
      <c r="O482" s="70" t="str">
        <f>Results!I502</f>
        <v>N/A</v>
      </c>
    </row>
    <row r="483" spans="11:15">
      <c r="K483" s="68"/>
      <c r="L483" s="39" t="str">
        <f>Results!C503</f>
        <v>E21</v>
      </c>
      <c r="M483" s="39" t="str">
        <f>Results!B479</f>
        <v>hsa-miR-526b-5p</v>
      </c>
      <c r="N483" s="69" t="e">
        <f>LOG(Results!H503,2)</f>
        <v>#DIV/0!</v>
      </c>
      <c r="O483" s="70" t="str">
        <f>Results!I503</f>
        <v>N/A</v>
      </c>
    </row>
    <row r="484" spans="11:15">
      <c r="K484" s="68"/>
      <c r="L484" s="39" t="str">
        <f>Results!C504</f>
        <v>E22</v>
      </c>
      <c r="M484" s="39" t="str">
        <f>Results!B480</f>
        <v>hsa-miR-2052</v>
      </c>
      <c r="N484" s="69" t="e">
        <f>LOG(Results!H504,2)</f>
        <v>#DIV/0!</v>
      </c>
      <c r="O484" s="70" t="str">
        <f>Results!I504</f>
        <v>N/A</v>
      </c>
    </row>
    <row r="485" spans="11:15">
      <c r="K485" s="68"/>
      <c r="L485" s="39" t="str">
        <f>Results!C505</f>
        <v>E23</v>
      </c>
      <c r="M485" s="39" t="str">
        <f>Results!B481</f>
        <v>hsa-miR-520a-3p</v>
      </c>
      <c r="N485" s="69" t="e">
        <f>LOG(Results!H505,2)</f>
        <v>#DIV/0!</v>
      </c>
      <c r="O485" s="70" t="str">
        <f>Results!I505</f>
        <v>N/A</v>
      </c>
    </row>
    <row r="486" spans="11:15">
      <c r="K486" s="68"/>
      <c r="L486" s="39" t="str">
        <f>Results!C506</f>
        <v>E24</v>
      </c>
      <c r="M486" s="39" t="str">
        <f>Results!B482</f>
        <v>hsa-miR-2110</v>
      </c>
      <c r="N486" s="69" t="e">
        <f>LOG(Results!H506,2)</f>
        <v>#DIV/0!</v>
      </c>
      <c r="O486" s="70" t="str">
        <f>Results!I506</f>
        <v>N/A</v>
      </c>
    </row>
    <row r="487" spans="11:15">
      <c r="K487" s="68"/>
      <c r="L487" s="39" t="str">
        <f>Results!C507</f>
        <v>F01</v>
      </c>
      <c r="M487" s="39" t="str">
        <f>Results!B483</f>
        <v>hsa-miR-551b-3p</v>
      </c>
      <c r="N487" s="69" t="e">
        <f>LOG(Results!H507,2)</f>
        <v>#DIV/0!</v>
      </c>
      <c r="O487" s="70" t="str">
        <f>Results!I507</f>
        <v>N/A</v>
      </c>
    </row>
    <row r="488" spans="11:15">
      <c r="K488" s="68"/>
      <c r="L488" s="39" t="str">
        <f>Results!C508</f>
        <v>F02</v>
      </c>
      <c r="M488" s="39" t="str">
        <f>Results!B484</f>
        <v>hsa-miR-1291</v>
      </c>
      <c r="N488" s="69" t="e">
        <f>LOG(Results!H508,2)</f>
        <v>#DIV/0!</v>
      </c>
      <c r="O488" s="70" t="str">
        <f>Results!I508</f>
        <v>N/A</v>
      </c>
    </row>
    <row r="489" spans="11:15">
      <c r="K489" s="68"/>
      <c r="L489" s="39" t="str">
        <f>Results!C509</f>
        <v>F03</v>
      </c>
      <c r="M489" s="39" t="str">
        <f>Results!B485</f>
        <v>hsa-miR-129-2-3p</v>
      </c>
      <c r="N489" s="69" t="e">
        <f>LOG(Results!H509,2)</f>
        <v>#DIV/0!</v>
      </c>
      <c r="O489" s="70" t="str">
        <f>Results!I509</f>
        <v>N/A</v>
      </c>
    </row>
    <row r="490" spans="11:15">
      <c r="K490" s="68"/>
      <c r="L490" s="39" t="str">
        <f>Results!C510</f>
        <v>F04</v>
      </c>
      <c r="M490" s="39" t="str">
        <f>Results!B486</f>
        <v>hsa-miR-431-5p</v>
      </c>
      <c r="N490" s="69" t="e">
        <f>LOG(Results!H510,2)</f>
        <v>#DIV/0!</v>
      </c>
      <c r="O490" s="70" t="str">
        <f>Results!I510</f>
        <v>N/A</v>
      </c>
    </row>
    <row r="491" spans="11:15">
      <c r="K491" s="68"/>
      <c r="L491" s="39" t="str">
        <f>Results!C511</f>
        <v>F05</v>
      </c>
      <c r="M491" s="39" t="str">
        <f>Results!B487</f>
        <v>hsa-miR-140-3p</v>
      </c>
      <c r="N491" s="69" t="e">
        <f>LOG(Results!H511,2)</f>
        <v>#DIV/0!</v>
      </c>
      <c r="O491" s="70" t="str">
        <f>Results!I511</f>
        <v>N/A</v>
      </c>
    </row>
    <row r="492" spans="11:15">
      <c r="K492" s="68"/>
      <c r="L492" s="39" t="str">
        <f>Results!C512</f>
        <v>F06</v>
      </c>
      <c r="M492" s="39" t="str">
        <f>Results!B488</f>
        <v>hsa-miR-323b-5p</v>
      </c>
      <c r="N492" s="69" t="e">
        <f>LOG(Results!H512,2)</f>
        <v>#DIV/0!</v>
      </c>
      <c r="O492" s="70" t="str">
        <f>Results!I512</f>
        <v>N/A</v>
      </c>
    </row>
    <row r="493" spans="11:15">
      <c r="K493" s="68"/>
      <c r="L493" s="39" t="str">
        <f>Results!C513</f>
        <v>F07</v>
      </c>
      <c r="M493" s="39" t="str">
        <f>Results!B489</f>
        <v>hsa-miR-646</v>
      </c>
      <c r="N493" s="69" t="e">
        <f>LOG(Results!H513,2)</f>
        <v>#DIV/0!</v>
      </c>
      <c r="O493" s="70" t="str">
        <f>Results!I513</f>
        <v>N/A</v>
      </c>
    </row>
    <row r="494" spans="11:15">
      <c r="K494" s="68"/>
      <c r="L494" s="39" t="str">
        <f>Results!C514</f>
        <v>F08</v>
      </c>
      <c r="M494" s="39" t="str">
        <f>Results!B490</f>
        <v>hsa-miR-574-3p</v>
      </c>
      <c r="N494" s="69" t="e">
        <f>LOG(Results!H514,2)</f>
        <v>#DIV/0!</v>
      </c>
      <c r="O494" s="70" t="str">
        <f>Results!I514</f>
        <v>N/A</v>
      </c>
    </row>
    <row r="495" spans="11:15">
      <c r="K495" s="68"/>
      <c r="L495" s="39" t="str">
        <f>Results!C515</f>
        <v>F09</v>
      </c>
      <c r="M495" s="39" t="str">
        <f>Results!B491</f>
        <v>hsa-miR-324-5p</v>
      </c>
      <c r="N495" s="69" t="e">
        <f>LOG(Results!H515,2)</f>
        <v>#DIV/0!</v>
      </c>
      <c r="O495" s="70" t="str">
        <f>Results!I515</f>
        <v>N/A</v>
      </c>
    </row>
    <row r="496" spans="11:15">
      <c r="K496" s="68"/>
      <c r="L496" s="39" t="str">
        <f>Results!C516</f>
        <v>F10</v>
      </c>
      <c r="M496" s="39" t="str">
        <f>Results!B492</f>
        <v>hsa-miR-769-3p</v>
      </c>
      <c r="N496" s="69" t="e">
        <f>LOG(Results!H516,2)</f>
        <v>#DIV/0!</v>
      </c>
      <c r="O496" s="70" t="str">
        <f>Results!I516</f>
        <v>N/A</v>
      </c>
    </row>
    <row r="497" spans="11:15">
      <c r="K497" s="68"/>
      <c r="L497" s="39" t="str">
        <f>Results!C517</f>
        <v>F11</v>
      </c>
      <c r="M497" s="39" t="str">
        <f>Results!B493</f>
        <v>hsa-miR-584-5p</v>
      </c>
      <c r="N497" s="69" t="e">
        <f>LOG(Results!H517,2)</f>
        <v>#DIV/0!</v>
      </c>
      <c r="O497" s="70" t="str">
        <f>Results!I517</f>
        <v>N/A</v>
      </c>
    </row>
    <row r="498" spans="11:15">
      <c r="K498" s="68"/>
      <c r="L498" s="39" t="str">
        <f>Results!C518</f>
        <v>F12</v>
      </c>
      <c r="M498" s="39" t="str">
        <f>Results!B494</f>
        <v>hsa-miR-324-3p</v>
      </c>
      <c r="N498" s="69" t="e">
        <f>LOG(Results!H518,2)</f>
        <v>#DIV/0!</v>
      </c>
      <c r="O498" s="70" t="str">
        <f>Results!I518</f>
        <v>N/A</v>
      </c>
    </row>
    <row r="499" spans="11:15">
      <c r="K499" s="68"/>
      <c r="L499" s="39" t="str">
        <f>Results!C519</f>
        <v>F13</v>
      </c>
      <c r="M499" s="39" t="str">
        <f>Results!B495</f>
        <v>hsa-miR-338-3p</v>
      </c>
      <c r="N499" s="69" t="e">
        <f>LOG(Results!H519,2)</f>
        <v>#DIV/0!</v>
      </c>
      <c r="O499" s="70" t="str">
        <f>Results!I519</f>
        <v>N/A</v>
      </c>
    </row>
    <row r="500" spans="11:15">
      <c r="K500" s="68"/>
      <c r="L500" s="39" t="str">
        <f>Results!C520</f>
        <v>F14</v>
      </c>
      <c r="M500" s="39" t="str">
        <f>Results!B496</f>
        <v>hsa-miR-564</v>
      </c>
      <c r="N500" s="69" t="e">
        <f>LOG(Results!H520,2)</f>
        <v>#DIV/0!</v>
      </c>
      <c r="O500" s="70" t="str">
        <f>Results!I520</f>
        <v>N/A</v>
      </c>
    </row>
    <row r="501" spans="11:15">
      <c r="K501" s="68"/>
      <c r="L501" s="39" t="str">
        <f>Results!C521</f>
        <v>F15</v>
      </c>
      <c r="M501" s="39" t="str">
        <f>Results!B497</f>
        <v>hsa-miR-570-3p</v>
      </c>
      <c r="N501" s="69" t="e">
        <f>LOG(Results!H521,2)</f>
        <v>#DIV/0!</v>
      </c>
      <c r="O501" s="70" t="str">
        <f>Results!I521</f>
        <v>N/A</v>
      </c>
    </row>
    <row r="502" spans="11:15">
      <c r="K502" s="68"/>
      <c r="L502" s="39" t="str">
        <f>Results!C522</f>
        <v>F16</v>
      </c>
      <c r="M502" s="39" t="str">
        <f>Results!B498</f>
        <v>hsa-miR-197-3p</v>
      </c>
      <c r="N502" s="69" t="e">
        <f>LOG(Results!H522,2)</f>
        <v>#DIV/0!</v>
      </c>
      <c r="O502" s="70" t="str">
        <f>Results!I522</f>
        <v>N/A</v>
      </c>
    </row>
    <row r="503" spans="11:15">
      <c r="K503" s="68"/>
      <c r="L503" s="39" t="str">
        <f>Results!C523</f>
        <v>F17</v>
      </c>
      <c r="M503" s="39" t="str">
        <f>Results!B499</f>
        <v>hsa-miR-382-5p</v>
      </c>
      <c r="N503" s="69" t="e">
        <f>LOG(Results!H523,2)</f>
        <v>#DIV/0!</v>
      </c>
      <c r="O503" s="70" t="str">
        <f>Results!I523</f>
        <v>N/A</v>
      </c>
    </row>
    <row r="504" spans="11:15">
      <c r="K504" s="68"/>
      <c r="L504" s="39" t="str">
        <f>Results!C524</f>
        <v>F18</v>
      </c>
      <c r="M504" s="39" t="str">
        <f>Results!B500</f>
        <v>hsa-miR-1231</v>
      </c>
      <c r="N504" s="69" t="e">
        <f>LOG(Results!H524,2)</f>
        <v>#DIV/0!</v>
      </c>
      <c r="O504" s="70" t="str">
        <f>Results!I524</f>
        <v>N/A</v>
      </c>
    </row>
    <row r="505" spans="11:15">
      <c r="K505" s="68"/>
      <c r="L505" s="39" t="str">
        <f>Results!C525</f>
        <v>F19</v>
      </c>
      <c r="M505" s="39" t="str">
        <f>Results!B501</f>
        <v>hsa-miR-501-5p</v>
      </c>
      <c r="N505" s="69" t="e">
        <f>LOG(Results!H525,2)</f>
        <v>#DIV/0!</v>
      </c>
      <c r="O505" s="70" t="str">
        <f>Results!I525</f>
        <v>N/A</v>
      </c>
    </row>
    <row r="506" spans="11:15">
      <c r="K506" s="68"/>
      <c r="L506" s="39" t="str">
        <f>Results!C526</f>
        <v>F20</v>
      </c>
      <c r="M506" s="39" t="str">
        <f>Results!B502</f>
        <v>hsa-miR-937</v>
      </c>
      <c r="N506" s="69" t="e">
        <f>LOG(Results!H526,2)</f>
        <v>#DIV/0!</v>
      </c>
      <c r="O506" s="70" t="str">
        <f>Results!I526</f>
        <v>N/A</v>
      </c>
    </row>
    <row r="507" spans="11:15">
      <c r="K507" s="68"/>
      <c r="L507" s="39" t="str">
        <f>Results!C527</f>
        <v>F21</v>
      </c>
      <c r="M507" s="39" t="str">
        <f>Results!B503</f>
        <v>hsa-miR-509-3-5p</v>
      </c>
      <c r="N507" s="69" t="e">
        <f>LOG(Results!H527,2)</f>
        <v>#DIV/0!</v>
      </c>
      <c r="O507" s="70" t="str">
        <f>Results!I527</f>
        <v>N/A</v>
      </c>
    </row>
    <row r="508" spans="11:15">
      <c r="K508" s="68"/>
      <c r="L508" s="39" t="str">
        <f>Results!C528</f>
        <v>F22</v>
      </c>
      <c r="M508" s="39" t="str">
        <f>Results!B504</f>
        <v>hsa-miR-296-3p</v>
      </c>
      <c r="N508" s="69" t="e">
        <f>LOG(Results!H528,2)</f>
        <v>#DIV/0!</v>
      </c>
      <c r="O508" s="70" t="str">
        <f>Results!I528</f>
        <v>N/A</v>
      </c>
    </row>
    <row r="509" spans="11:15">
      <c r="K509" s="68"/>
      <c r="L509" s="39" t="str">
        <f>Results!C529</f>
        <v>F23</v>
      </c>
      <c r="M509" s="39" t="str">
        <f>Results!B505</f>
        <v>hsa-miR-1274a</v>
      </c>
      <c r="N509" s="69" t="e">
        <f>LOG(Results!H529,2)</f>
        <v>#DIV/0!</v>
      </c>
      <c r="O509" s="70" t="str">
        <f>Results!I529</f>
        <v>N/A</v>
      </c>
    </row>
    <row r="510" spans="11:15">
      <c r="K510" s="68"/>
      <c r="L510" s="39" t="str">
        <f>Results!C530</f>
        <v>F24</v>
      </c>
      <c r="M510" s="39" t="str">
        <f>Results!B506</f>
        <v>hsa-miR-770-5p</v>
      </c>
      <c r="N510" s="69" t="e">
        <f>LOG(Results!H530,2)</f>
        <v>#DIV/0!</v>
      </c>
      <c r="O510" s="70" t="str">
        <f>Results!I530</f>
        <v>N/A</v>
      </c>
    </row>
    <row r="511" spans="11:15">
      <c r="K511" s="68"/>
      <c r="L511" s="39" t="str">
        <f>Results!C531</f>
        <v>G01</v>
      </c>
      <c r="M511" s="39" t="str">
        <f>Results!B507</f>
        <v>hsa-miR-519d</v>
      </c>
      <c r="N511" s="69" t="e">
        <f>LOG(Results!H531,2)</f>
        <v>#DIV/0!</v>
      </c>
      <c r="O511" s="70" t="str">
        <f>Results!I531</f>
        <v>N/A</v>
      </c>
    </row>
    <row r="512" spans="11:15">
      <c r="K512" s="68"/>
      <c r="L512" s="39" t="str">
        <f>Results!C532</f>
        <v>G02</v>
      </c>
      <c r="M512" s="39" t="str">
        <f>Results!B508</f>
        <v>hsa-miR-199a-3p</v>
      </c>
      <c r="N512" s="69" t="e">
        <f>LOG(Results!H532,2)</f>
        <v>#DIV/0!</v>
      </c>
      <c r="O512" s="70" t="str">
        <f>Results!I532</f>
        <v>N/A</v>
      </c>
    </row>
    <row r="513" spans="11:15">
      <c r="K513" s="68"/>
      <c r="L513" s="39" t="str">
        <f>Results!C533</f>
        <v>G03</v>
      </c>
      <c r="M513" s="39" t="str">
        <f>Results!B509</f>
        <v>hsa-miR-204-5p</v>
      </c>
      <c r="N513" s="69" t="e">
        <f>LOG(Results!H533,2)</f>
        <v>#DIV/0!</v>
      </c>
      <c r="O513" s="70" t="str">
        <f>Results!I533</f>
        <v>N/A</v>
      </c>
    </row>
    <row r="514" spans="11:15">
      <c r="K514" s="68"/>
      <c r="L514" s="39" t="str">
        <f>Results!C534</f>
        <v>G04</v>
      </c>
      <c r="M514" s="39" t="str">
        <f>Results!B510</f>
        <v>hsa-miR-519b-5p</v>
      </c>
      <c r="N514" s="69" t="e">
        <f>LOG(Results!H534,2)</f>
        <v>#DIV/0!</v>
      </c>
      <c r="O514" s="70" t="str">
        <f>Results!I534</f>
        <v>N/A</v>
      </c>
    </row>
    <row r="515" spans="11:15">
      <c r="K515" s="68"/>
      <c r="L515" s="39" t="str">
        <f>Results!C535</f>
        <v>G05</v>
      </c>
      <c r="M515" s="39" t="str">
        <f>Results!B511</f>
        <v>hsa-miR-517b-3p</v>
      </c>
      <c r="N515" s="69" t="e">
        <f>LOG(Results!H535,2)</f>
        <v>#DIV/0!</v>
      </c>
      <c r="O515" s="70" t="str">
        <f>Results!I535</f>
        <v>N/A</v>
      </c>
    </row>
    <row r="516" spans="11:15">
      <c r="K516" s="68"/>
      <c r="L516" s="39" t="str">
        <f>Results!C536</f>
        <v>G06</v>
      </c>
      <c r="M516" s="39" t="str">
        <f>Results!B512</f>
        <v>hsa-miR-520c-5p</v>
      </c>
      <c r="N516" s="69" t="e">
        <f>LOG(Results!H536,2)</f>
        <v>#DIV/0!</v>
      </c>
      <c r="O516" s="70" t="str">
        <f>Results!I536</f>
        <v>N/A</v>
      </c>
    </row>
    <row r="517" spans="11:15">
      <c r="K517" s="68"/>
      <c r="L517" s="39" t="str">
        <f>Results!C537</f>
        <v>G07</v>
      </c>
      <c r="M517" s="39" t="str">
        <f>Results!B513</f>
        <v>hsa-miR-449b-5p</v>
      </c>
      <c r="N517" s="69" t="e">
        <f>LOG(Results!H537,2)</f>
        <v>#DIV/0!</v>
      </c>
      <c r="O517" s="70" t="str">
        <f>Results!I537</f>
        <v>N/A</v>
      </c>
    </row>
    <row r="518" spans="11:15">
      <c r="K518" s="68"/>
      <c r="L518" s="39" t="str">
        <f>Results!C538</f>
        <v>G08</v>
      </c>
      <c r="M518" s="39" t="str">
        <f>Results!B514</f>
        <v>hsa-miR-374a-3p</v>
      </c>
      <c r="N518" s="69" t="e">
        <f>LOG(Results!H538,2)</f>
        <v>#DIV/0!</v>
      </c>
      <c r="O518" s="70" t="str">
        <f>Results!I538</f>
        <v>N/A</v>
      </c>
    </row>
    <row r="519" spans="11:15">
      <c r="K519" s="68"/>
      <c r="L519" s="39" t="str">
        <f>Results!C539</f>
        <v>G09</v>
      </c>
      <c r="M519" s="39" t="str">
        <f>Results!B515</f>
        <v>hsa-miR-301b</v>
      </c>
      <c r="N519" s="69" t="e">
        <f>LOG(Results!H539,2)</f>
        <v>#DIV/0!</v>
      </c>
      <c r="O519" s="70" t="str">
        <f>Results!I539</f>
        <v>N/A</v>
      </c>
    </row>
    <row r="520" spans="11:15">
      <c r="K520" s="68"/>
      <c r="L520" s="39" t="str">
        <f>Results!C540</f>
        <v>G10</v>
      </c>
      <c r="M520" s="39" t="str">
        <f>Results!B516</f>
        <v>hsa-miR-629-3p</v>
      </c>
      <c r="N520" s="69" t="e">
        <f>LOG(Results!H540,2)</f>
        <v>#DIV/0!</v>
      </c>
      <c r="O520" s="70" t="str">
        <f>Results!I540</f>
        <v>N/A</v>
      </c>
    </row>
    <row r="521" spans="11:15">
      <c r="K521" s="68"/>
      <c r="L521" s="39" t="str">
        <f>Results!C541</f>
        <v>G11</v>
      </c>
      <c r="M521" s="39" t="str">
        <f>Results!B517</f>
        <v>hsa-miR-199a-5p</v>
      </c>
      <c r="N521" s="69" t="e">
        <f>LOG(Results!H541,2)</f>
        <v>#DIV/0!</v>
      </c>
      <c r="O521" s="70" t="str">
        <f>Results!I541</f>
        <v>N/A</v>
      </c>
    </row>
    <row r="522" spans="11:15">
      <c r="K522" s="68"/>
      <c r="L522" s="39" t="str">
        <f>Results!C542</f>
        <v>G12</v>
      </c>
      <c r="M522" s="39" t="str">
        <f>Results!B518</f>
        <v>hsa-miR-181c-3p</v>
      </c>
      <c r="N522" s="69" t="e">
        <f>LOG(Results!H542,2)</f>
        <v>#DIV/0!</v>
      </c>
      <c r="O522" s="70" t="str">
        <f>Results!I542</f>
        <v>N/A</v>
      </c>
    </row>
    <row r="523" spans="11:15">
      <c r="K523" s="68"/>
      <c r="L523" s="39" t="str">
        <f>Results!C543</f>
        <v>G13</v>
      </c>
      <c r="M523" s="39" t="str">
        <f>Results!B519</f>
        <v>hsa-miR-130b-3p</v>
      </c>
      <c r="N523" s="69" t="e">
        <f>LOG(Results!H543,2)</f>
        <v>#DIV/0!</v>
      </c>
      <c r="O523" s="70" t="str">
        <f>Results!I543</f>
        <v>N/A</v>
      </c>
    </row>
    <row r="524" spans="11:15">
      <c r="K524" s="68"/>
      <c r="L524" s="39" t="str">
        <f>Results!C544</f>
        <v>G14</v>
      </c>
      <c r="M524" s="39" t="str">
        <f>Results!B520</f>
        <v>hsa-miR-136-3p</v>
      </c>
      <c r="N524" s="69" t="e">
        <f>LOG(Results!H544,2)</f>
        <v>#DIV/0!</v>
      </c>
      <c r="O524" s="70" t="str">
        <f>Results!I544</f>
        <v>N/A</v>
      </c>
    </row>
    <row r="525" spans="11:15">
      <c r="K525" s="68"/>
      <c r="L525" s="39" t="str">
        <f>Results!C545</f>
        <v>G15</v>
      </c>
      <c r="M525" s="39" t="str">
        <f>Results!B521</f>
        <v>hsa-miR-548h-5p</v>
      </c>
      <c r="N525" s="69" t="e">
        <f>LOG(Results!H545,2)</f>
        <v>#DIV/0!</v>
      </c>
      <c r="O525" s="70" t="str">
        <f>Results!I545</f>
        <v>N/A</v>
      </c>
    </row>
    <row r="526" spans="11:15">
      <c r="K526" s="68"/>
      <c r="L526" s="39" t="str">
        <f>Results!C546</f>
        <v>G16</v>
      </c>
      <c r="M526" s="39" t="str">
        <f>Results!B522</f>
        <v>hsa-miR-154-3p</v>
      </c>
      <c r="N526" s="69" t="e">
        <f>LOG(Results!H546,2)</f>
        <v>#DIV/0!</v>
      </c>
      <c r="O526" s="70" t="str">
        <f>Results!I546</f>
        <v>N/A</v>
      </c>
    </row>
    <row r="527" spans="11:15">
      <c r="K527" s="68"/>
      <c r="L527" s="39" t="str">
        <f>Results!C547</f>
        <v>G17</v>
      </c>
      <c r="M527" s="39" t="str">
        <f>Results!B523</f>
        <v>hsa-miR-200c-3p</v>
      </c>
      <c r="N527" s="69" t="e">
        <f>LOG(Results!H547,2)</f>
        <v>#DIV/0!</v>
      </c>
      <c r="O527" s="70" t="str">
        <f>Results!I547</f>
        <v>N/A</v>
      </c>
    </row>
    <row r="528" spans="11:15">
      <c r="K528" s="68"/>
      <c r="L528" s="39" t="str">
        <f>Results!C548</f>
        <v>G18</v>
      </c>
      <c r="M528" s="39" t="str">
        <f>Results!B524</f>
        <v>hsa-miR-376a-5p</v>
      </c>
      <c r="N528" s="69" t="e">
        <f>LOG(Results!H548,2)</f>
        <v>#DIV/0!</v>
      </c>
      <c r="O528" s="70" t="str">
        <f>Results!I548</f>
        <v>N/A</v>
      </c>
    </row>
    <row r="529" spans="11:15">
      <c r="K529" s="68"/>
      <c r="L529" s="39" t="str">
        <f>Results!C549</f>
        <v>G19</v>
      </c>
      <c r="M529" s="39" t="str">
        <f>Results!B525</f>
        <v>hsa-miR-302c-3p</v>
      </c>
      <c r="N529" s="69" t="e">
        <f>LOG(Results!H549,2)</f>
        <v>#DIV/0!</v>
      </c>
      <c r="O529" s="70" t="str">
        <f>Results!I549</f>
        <v>N/A</v>
      </c>
    </row>
    <row r="530" spans="11:15">
      <c r="K530" s="68"/>
      <c r="L530" s="39" t="str">
        <f>Results!C550</f>
        <v>G20</v>
      </c>
      <c r="M530" s="39" t="str">
        <f>Results!B526</f>
        <v>hsa-miR-377-5p</v>
      </c>
      <c r="N530" s="69" t="e">
        <f>LOG(Results!H550,2)</f>
        <v>#DIV/0!</v>
      </c>
      <c r="O530" s="70" t="str">
        <f>Results!I550</f>
        <v>N/A</v>
      </c>
    </row>
    <row r="531" spans="11:15">
      <c r="K531" s="68"/>
      <c r="L531" s="39" t="str">
        <f>Results!C551</f>
        <v>G21</v>
      </c>
      <c r="M531" s="39" t="str">
        <f>Results!B527</f>
        <v>hsa-miR-211-5p</v>
      </c>
      <c r="N531" s="69" t="e">
        <f>LOG(Results!H551,2)</f>
        <v>#DIV/0!</v>
      </c>
      <c r="O531" s="70" t="str">
        <f>Results!I551</f>
        <v>N/A</v>
      </c>
    </row>
    <row r="532" spans="11:15">
      <c r="K532" s="68"/>
      <c r="L532" s="39" t="str">
        <f>Results!C552</f>
        <v>G22</v>
      </c>
      <c r="M532" s="39" t="str">
        <f>Results!B528</f>
        <v>hsa-miR-379-3p</v>
      </c>
      <c r="N532" s="69" t="e">
        <f>LOG(Results!H552,2)</f>
        <v>#DIV/0!</v>
      </c>
      <c r="O532" s="70" t="str">
        <f>Results!I552</f>
        <v>N/A</v>
      </c>
    </row>
    <row r="533" spans="11:15">
      <c r="K533" s="68"/>
      <c r="L533" s="39" t="str">
        <f>Results!C553</f>
        <v>G23</v>
      </c>
      <c r="M533" s="39" t="str">
        <f>Results!B529</f>
        <v>hsa-miR-502-3p</v>
      </c>
      <c r="N533" s="69" t="e">
        <f>LOG(Results!H553,2)</f>
        <v>#DIV/0!</v>
      </c>
      <c r="O533" s="70" t="str">
        <f>Results!I553</f>
        <v>N/A</v>
      </c>
    </row>
    <row r="534" spans="11:15">
      <c r="K534" s="68"/>
      <c r="L534" s="39" t="str">
        <f>Results!C554</f>
        <v>G24</v>
      </c>
      <c r="M534" s="39" t="str">
        <f>Results!B530</f>
        <v>hsa-miR-380-5p</v>
      </c>
      <c r="N534" s="69" t="e">
        <f>LOG(Results!H554,2)</f>
        <v>#DIV/0!</v>
      </c>
      <c r="O534" s="70" t="str">
        <f>Results!I554</f>
        <v>N/A</v>
      </c>
    </row>
    <row r="535" spans="11:15">
      <c r="K535" s="68"/>
      <c r="L535" s="39" t="str">
        <f>Results!C555</f>
        <v>H01</v>
      </c>
      <c r="M535" s="39" t="str">
        <f>Results!B531</f>
        <v>hsa-miR-543</v>
      </c>
      <c r="N535" s="69" t="e">
        <f>LOG(Results!H555,2)</f>
        <v>#DIV/0!</v>
      </c>
      <c r="O535" s="70" t="str">
        <f>Results!I555</f>
        <v>N/A</v>
      </c>
    </row>
    <row r="536" spans="11:15">
      <c r="K536" s="68"/>
      <c r="L536" s="39" t="str">
        <f>Results!C556</f>
        <v>H02</v>
      </c>
      <c r="M536" s="39" t="str">
        <f>Results!B532</f>
        <v>hsa-miR-298</v>
      </c>
      <c r="N536" s="69" t="e">
        <f>LOG(Results!H556,2)</f>
        <v>#DIV/0!</v>
      </c>
      <c r="O536" s="70" t="str">
        <f>Results!I556</f>
        <v>N/A</v>
      </c>
    </row>
    <row r="537" spans="11:15">
      <c r="K537" s="68"/>
      <c r="L537" s="39" t="str">
        <f>Results!C557</f>
        <v>H03</v>
      </c>
      <c r="M537" s="39" t="str">
        <f>Results!B533</f>
        <v>hsa-miR-877-5p</v>
      </c>
      <c r="N537" s="69" t="e">
        <f>LOG(Results!H557,2)</f>
        <v>#DIV/0!</v>
      </c>
      <c r="O537" s="70" t="str">
        <f>Results!I557</f>
        <v>N/A</v>
      </c>
    </row>
    <row r="538" spans="11:15">
      <c r="K538" s="68"/>
      <c r="L538" s="39" t="str">
        <f>Results!C558</f>
        <v>H04</v>
      </c>
      <c r="M538" s="39" t="str">
        <f>Results!B534</f>
        <v>hsa-miR-328</v>
      </c>
      <c r="N538" s="69" t="e">
        <f>LOG(Results!H558,2)</f>
        <v>#DIV/0!</v>
      </c>
      <c r="O538" s="70" t="str">
        <f>Results!I558</f>
        <v>N/A</v>
      </c>
    </row>
    <row r="539" spans="11:15">
      <c r="K539" s="68"/>
      <c r="L539" s="39" t="str">
        <f>Results!C559</f>
        <v>H05</v>
      </c>
      <c r="M539" s="39" t="str">
        <f>Results!B535</f>
        <v>hsa-miR-331-5p</v>
      </c>
      <c r="N539" s="69" t="e">
        <f>LOG(Results!H559,2)</f>
        <v>#DIV/0!</v>
      </c>
      <c r="O539" s="70" t="str">
        <f>Results!I559</f>
        <v>N/A</v>
      </c>
    </row>
    <row r="540" spans="11:15">
      <c r="K540" s="68"/>
      <c r="L540" s="39" t="str">
        <f>Results!C560</f>
        <v>H06</v>
      </c>
      <c r="M540" s="39" t="str">
        <f>Results!B536</f>
        <v>hsa-miR-671-3p</v>
      </c>
      <c r="N540" s="69" t="e">
        <f>LOG(Results!H560,2)</f>
        <v>#DIV/0!</v>
      </c>
      <c r="O540" s="70" t="str">
        <f>Results!I560</f>
        <v>N/A</v>
      </c>
    </row>
    <row r="541" spans="11:15">
      <c r="K541" s="68"/>
      <c r="L541" s="39" t="str">
        <f>Results!C561</f>
        <v>H07</v>
      </c>
      <c r="M541" s="39" t="str">
        <f>Results!B537</f>
        <v>hsa-miR-412</v>
      </c>
      <c r="N541" s="69" t="e">
        <f>LOG(Results!H561,2)</f>
        <v>#DIV/0!</v>
      </c>
      <c r="O541" s="70" t="str">
        <f>Results!I561</f>
        <v>N/A</v>
      </c>
    </row>
    <row r="542" spans="11:15">
      <c r="K542" s="68"/>
      <c r="L542" s="39" t="str">
        <f>Results!C562</f>
        <v>H08</v>
      </c>
      <c r="M542" s="39" t="str">
        <f>Results!B538</f>
        <v>hsa-miR-1296</v>
      </c>
      <c r="N542" s="69" t="e">
        <f>LOG(Results!H562,2)</f>
        <v>#DIV/0!</v>
      </c>
      <c r="O542" s="70" t="str">
        <f>Results!I562</f>
        <v>N/A</v>
      </c>
    </row>
    <row r="543" spans="11:15">
      <c r="K543" s="68"/>
      <c r="L543" s="39" t="str">
        <f>Results!C563</f>
        <v>H09</v>
      </c>
      <c r="M543" s="39" t="str">
        <f>Results!B539</f>
        <v>hsa-miR-605</v>
      </c>
      <c r="N543" s="69" t="e">
        <f>LOG(Results!H563,2)</f>
        <v>#DIV/0!</v>
      </c>
      <c r="O543" s="70" t="str">
        <f>Results!I563</f>
        <v>N/A</v>
      </c>
    </row>
    <row r="544" spans="11:15">
      <c r="K544" s="68"/>
      <c r="L544" s="39" t="str">
        <f>Results!C564</f>
        <v>H10</v>
      </c>
      <c r="M544" s="39" t="str">
        <f>Results!B540</f>
        <v>hsa-miR-139-3p</v>
      </c>
      <c r="N544" s="69" t="e">
        <f>LOG(Results!H564,2)</f>
        <v>#DIV/0!</v>
      </c>
      <c r="O544" s="70" t="str">
        <f>Results!I564</f>
        <v>N/A</v>
      </c>
    </row>
    <row r="545" spans="11:15">
      <c r="K545" s="68"/>
      <c r="L545" s="39" t="str">
        <f>Results!C565</f>
        <v>H11</v>
      </c>
      <c r="M545" s="39" t="str">
        <f>Results!B541</f>
        <v>hsa-miR-641</v>
      </c>
      <c r="N545" s="69" t="e">
        <f>LOG(Results!H565,2)</f>
        <v>#DIV/0!</v>
      </c>
      <c r="O545" s="70" t="str">
        <f>Results!I565</f>
        <v>N/A</v>
      </c>
    </row>
    <row r="546" spans="11:15">
      <c r="K546" s="68"/>
      <c r="L546" s="39" t="str">
        <f>Results!C566</f>
        <v>H12</v>
      </c>
      <c r="M546" s="39" t="str">
        <f>Results!B542</f>
        <v>hsa-miR-339-5p</v>
      </c>
      <c r="N546" s="69" t="e">
        <f>LOG(Results!H566,2)</f>
        <v>#DIV/0!</v>
      </c>
      <c r="O546" s="70" t="str">
        <f>Results!I566</f>
        <v>N/A</v>
      </c>
    </row>
    <row r="547" spans="11:15">
      <c r="K547" s="68"/>
      <c r="L547" s="39" t="str">
        <f>Results!C567</f>
        <v>H13</v>
      </c>
      <c r="M547" s="39" t="str">
        <f>Results!B543</f>
        <v>hsa-miR-647</v>
      </c>
      <c r="N547" s="69" t="e">
        <f>LOG(Results!H567,2)</f>
        <v>#DIV/0!</v>
      </c>
      <c r="O547" s="70" t="str">
        <f>Results!I567</f>
        <v>N/A</v>
      </c>
    </row>
    <row r="548" spans="11:15">
      <c r="K548" s="68"/>
      <c r="L548" s="39" t="str">
        <f>Results!C568</f>
        <v>H14</v>
      </c>
      <c r="M548" s="39" t="str">
        <f>Results!B544</f>
        <v>hsa-miR-370</v>
      </c>
      <c r="N548" s="69" t="e">
        <f>LOG(Results!H568,2)</f>
        <v>#DIV/0!</v>
      </c>
      <c r="O548" s="70" t="str">
        <f>Results!I568</f>
        <v>N/A</v>
      </c>
    </row>
    <row r="549" spans="11:15">
      <c r="K549" s="68"/>
      <c r="L549" s="39" t="str">
        <f>Results!C569</f>
        <v>H15</v>
      </c>
      <c r="M549" s="39" t="str">
        <f>Results!B545</f>
        <v>hsa-miR-515-3p</v>
      </c>
      <c r="N549" s="69" t="e">
        <f>LOG(Results!H569,2)</f>
        <v>#DIV/0!</v>
      </c>
      <c r="O549" s="70" t="str">
        <f>Results!I569</f>
        <v>N/A</v>
      </c>
    </row>
    <row r="550" spans="11:15">
      <c r="K550" s="68"/>
      <c r="L550" s="39" t="str">
        <f>Results!C570</f>
        <v>H16</v>
      </c>
      <c r="M550" s="39" t="str">
        <f>Results!B546</f>
        <v>hsa-miR-557</v>
      </c>
      <c r="N550" s="69" t="e">
        <f>LOG(Results!H570,2)</f>
        <v>#DIV/0!</v>
      </c>
      <c r="O550" s="70" t="str">
        <f>Results!I570</f>
        <v>N/A</v>
      </c>
    </row>
    <row r="551" spans="11:15">
      <c r="K551" s="68"/>
      <c r="L551" s="39" t="str">
        <f>Results!C571</f>
        <v>H17</v>
      </c>
      <c r="M551" s="39" t="str">
        <f>Results!B547</f>
        <v>hsa-miR-518b</v>
      </c>
      <c r="N551" s="69" t="e">
        <f>LOG(Results!H571,2)</f>
        <v>#DIV/0!</v>
      </c>
      <c r="O551" s="70" t="str">
        <f>Results!I571</f>
        <v>N/A</v>
      </c>
    </row>
    <row r="552" spans="11:15">
      <c r="K552" s="68"/>
      <c r="L552" s="39" t="str">
        <f>Results!C572</f>
        <v>H18</v>
      </c>
      <c r="M552" s="39" t="str">
        <f>Results!B548</f>
        <v>hsa-miR-659-3p</v>
      </c>
      <c r="N552" s="69" t="e">
        <f>LOG(Results!H572,2)</f>
        <v>#DIV/0!</v>
      </c>
      <c r="O552" s="70" t="str">
        <f>Results!I572</f>
        <v>N/A</v>
      </c>
    </row>
    <row r="553" spans="11:15">
      <c r="K553" s="68"/>
      <c r="L553" s="39" t="str">
        <f>Results!C573</f>
        <v>H19</v>
      </c>
      <c r="M553" s="39" t="str">
        <f>Results!B549</f>
        <v>hsa-miR-541-3p</v>
      </c>
      <c r="N553" s="69" t="e">
        <f>LOG(Results!H573,2)</f>
        <v>#DIV/0!</v>
      </c>
      <c r="O553" s="70" t="str">
        <f>Results!I573</f>
        <v>N/A</v>
      </c>
    </row>
    <row r="554" spans="11:15">
      <c r="K554" s="68"/>
      <c r="L554" s="39" t="str">
        <f>Results!C574</f>
        <v>H20</v>
      </c>
      <c r="M554" s="39" t="str">
        <f>Results!B550</f>
        <v>hsa-miR-614</v>
      </c>
      <c r="N554" s="69" t="e">
        <f>LOG(Results!H574,2)</f>
        <v>#DIV/0!</v>
      </c>
      <c r="O554" s="70" t="str">
        <f>Results!I574</f>
        <v>N/A</v>
      </c>
    </row>
    <row r="555" spans="11:15">
      <c r="K555" s="68"/>
      <c r="L555" s="39" t="str">
        <f>Results!C575</f>
        <v>H21</v>
      </c>
      <c r="M555" s="39" t="str">
        <f>Results!B551</f>
        <v>hsa-miR-588</v>
      </c>
      <c r="N555" s="69" t="e">
        <f>LOG(Results!H575,2)</f>
        <v>#DIV/0!</v>
      </c>
      <c r="O555" s="70" t="str">
        <f>Results!I575</f>
        <v>N/A</v>
      </c>
    </row>
    <row r="556" spans="11:15">
      <c r="K556" s="68"/>
      <c r="L556" s="39" t="str">
        <f>Results!C576</f>
        <v>H22</v>
      </c>
      <c r="M556" s="39" t="str">
        <f>Results!B552</f>
        <v>hsa-miR-375</v>
      </c>
      <c r="N556" s="69" t="e">
        <f>LOG(Results!H576,2)</f>
        <v>#DIV/0!</v>
      </c>
      <c r="O556" s="70" t="str">
        <f>Results!I576</f>
        <v>N/A</v>
      </c>
    </row>
    <row r="557" spans="11:15">
      <c r="K557" s="68"/>
      <c r="L557" s="39" t="str">
        <f>Results!C577</f>
        <v>H23</v>
      </c>
      <c r="M557" s="39" t="str">
        <f>Results!B553</f>
        <v>hsa-miR-616-3p</v>
      </c>
      <c r="N557" s="69" t="e">
        <f>LOG(Results!H577,2)</f>
        <v>#DIV/0!</v>
      </c>
      <c r="O557" s="70" t="str">
        <f>Results!I577</f>
        <v>N/A</v>
      </c>
    </row>
    <row r="558" spans="11:15">
      <c r="K558" s="68"/>
      <c r="L558" s="39" t="str">
        <f>Results!C578</f>
        <v>H24</v>
      </c>
      <c r="M558" s="39" t="str">
        <f>Results!B554</f>
        <v>hsa-miR-623</v>
      </c>
      <c r="N558" s="69" t="e">
        <f>LOG(Results!H578,2)</f>
        <v>#DIV/0!</v>
      </c>
      <c r="O558" s="70" t="str">
        <f>Results!I578</f>
        <v>N/A</v>
      </c>
    </row>
    <row r="559" spans="11:15">
      <c r="K559" s="68"/>
      <c r="L559" s="39" t="str">
        <f>Results!C579</f>
        <v>I01</v>
      </c>
      <c r="M559" s="39" t="str">
        <f>Results!B555</f>
        <v>hsa-miR-501-3p</v>
      </c>
      <c r="N559" s="69" t="e">
        <f>LOG(Results!H579,2)</f>
        <v>#DIV/0!</v>
      </c>
      <c r="O559" s="70" t="str">
        <f>Results!I579</f>
        <v>N/A</v>
      </c>
    </row>
    <row r="560" spans="11:15">
      <c r="K560" s="68"/>
      <c r="L560" s="39" t="str">
        <f>Results!C580</f>
        <v>I02</v>
      </c>
      <c r="M560" s="39" t="str">
        <f>Results!B556</f>
        <v>hsa-miR-431-3p</v>
      </c>
      <c r="N560" s="69" t="e">
        <f>LOG(Results!H580,2)</f>
        <v>#DIV/0!</v>
      </c>
      <c r="O560" s="70" t="str">
        <f>Results!I580</f>
        <v>N/A</v>
      </c>
    </row>
    <row r="561" spans="11:15">
      <c r="K561" s="68"/>
      <c r="L561" s="39" t="str">
        <f>Results!C581</f>
        <v>I03</v>
      </c>
      <c r="M561" s="39" t="str">
        <f>Results!B557</f>
        <v>hsa-miR-10a-5p</v>
      </c>
      <c r="N561" s="69" t="e">
        <f>LOG(Results!H581,2)</f>
        <v>#DIV/0!</v>
      </c>
      <c r="O561" s="70" t="str">
        <f>Results!I581</f>
        <v>N/A</v>
      </c>
    </row>
    <row r="562" spans="11:15">
      <c r="K562" s="68"/>
      <c r="L562" s="39" t="str">
        <f>Results!C582</f>
        <v>I04</v>
      </c>
      <c r="M562" s="39" t="str">
        <f>Results!B558</f>
        <v>hsa-miR-493-5p</v>
      </c>
      <c r="N562" s="69" t="e">
        <f>LOG(Results!H582,2)</f>
        <v>#DIV/0!</v>
      </c>
      <c r="O562" s="70" t="str">
        <f>Results!I582</f>
        <v>N/A</v>
      </c>
    </row>
    <row r="563" spans="11:15">
      <c r="K563" s="68"/>
      <c r="L563" s="39" t="str">
        <f>Results!C583</f>
        <v>I05</v>
      </c>
      <c r="M563" s="39" t="str">
        <f>Results!B559</f>
        <v>hsa-miR-10b-5p</v>
      </c>
      <c r="N563" s="69" t="e">
        <f>LOG(Results!H583,2)</f>
        <v>#DIV/0!</v>
      </c>
      <c r="O563" s="70" t="str">
        <f>Results!I583</f>
        <v>N/A</v>
      </c>
    </row>
    <row r="564" spans="11:15">
      <c r="K564" s="68"/>
      <c r="L564" s="39" t="str">
        <f>Results!C584</f>
        <v>I06</v>
      </c>
      <c r="M564" s="39" t="str">
        <f>Results!B560</f>
        <v>hsa-miR-432-3p</v>
      </c>
      <c r="N564" s="69" t="e">
        <f>LOG(Results!H584,2)</f>
        <v>#DIV/0!</v>
      </c>
      <c r="O564" s="70" t="str">
        <f>Results!I584</f>
        <v>N/A</v>
      </c>
    </row>
    <row r="565" spans="11:15">
      <c r="K565" s="68"/>
      <c r="L565" s="39" t="str">
        <f>Results!C585</f>
        <v>I07</v>
      </c>
      <c r="M565" s="39" t="str">
        <f>Results!B561</f>
        <v>hsa-let-7c</v>
      </c>
      <c r="N565" s="69" t="e">
        <f>LOG(Results!H585,2)</f>
        <v>#DIV/0!</v>
      </c>
      <c r="O565" s="70" t="str">
        <f>Results!I585</f>
        <v>N/A</v>
      </c>
    </row>
    <row r="566" spans="11:15">
      <c r="K566" s="68"/>
      <c r="L566" s="39" t="str">
        <f>Results!C586</f>
        <v>I08</v>
      </c>
      <c r="M566" s="39" t="str">
        <f>Results!B562</f>
        <v>hsa-miR-411-3p</v>
      </c>
      <c r="N566" s="69" t="e">
        <f>LOG(Results!H586,2)</f>
        <v>#DIV/0!</v>
      </c>
      <c r="O566" s="70" t="str">
        <f>Results!I586</f>
        <v>N/A</v>
      </c>
    </row>
    <row r="567" spans="11:15">
      <c r="K567" s="68"/>
      <c r="L567" s="39" t="str">
        <f>Results!C587</f>
        <v>I09</v>
      </c>
      <c r="M567" s="39" t="str">
        <f>Results!B563</f>
        <v>hsa-let-7b-5p</v>
      </c>
      <c r="N567" s="69" t="e">
        <f>LOG(Results!H587,2)</f>
        <v>#DIV/0!</v>
      </c>
      <c r="O567" s="70" t="str">
        <f>Results!I587</f>
        <v>N/A</v>
      </c>
    </row>
    <row r="568" spans="11:15">
      <c r="K568" s="68"/>
      <c r="L568" s="39" t="str">
        <f>Results!C588</f>
        <v>I10</v>
      </c>
      <c r="M568" s="39" t="str">
        <f>Results!B564</f>
        <v>hsa-miR-541-5p</v>
      </c>
      <c r="N568" s="69" t="e">
        <f>LOG(Results!H588,2)</f>
        <v>#DIV/0!</v>
      </c>
      <c r="O568" s="70" t="str">
        <f>Results!I588</f>
        <v>N/A</v>
      </c>
    </row>
    <row r="569" spans="11:15">
      <c r="K569" s="68"/>
      <c r="L569" s="39" t="str">
        <f>Results!C589</f>
        <v>I11</v>
      </c>
      <c r="M569" s="39" t="str">
        <f>Results!B565</f>
        <v>hsa-miR-135a-5p</v>
      </c>
      <c r="N569" s="69" t="e">
        <f>LOG(Results!H589,2)</f>
        <v>#DIV/0!</v>
      </c>
      <c r="O569" s="70" t="str">
        <f>Results!I589</f>
        <v>N/A</v>
      </c>
    </row>
    <row r="570" spans="11:15">
      <c r="K570" s="68"/>
      <c r="L570" s="39" t="str">
        <f>Results!C590</f>
        <v>I12</v>
      </c>
      <c r="M570" s="39" t="str">
        <f>Results!B566</f>
        <v>hsa-miR-181a-3p</v>
      </c>
      <c r="N570" s="69" t="e">
        <f>LOG(Results!H590,2)</f>
        <v>#DIV/0!</v>
      </c>
      <c r="O570" s="70" t="str">
        <f>Results!I590</f>
        <v>N/A</v>
      </c>
    </row>
    <row r="571" spans="11:15">
      <c r="K571" s="68"/>
      <c r="L571" s="39" t="str">
        <f>Results!C591</f>
        <v>I13</v>
      </c>
      <c r="M571" s="39" t="str">
        <f>Results!B567</f>
        <v>hsa-miR-517c-3p</v>
      </c>
      <c r="N571" s="69" t="e">
        <f>LOG(Results!H591,2)</f>
        <v>#DIV/0!</v>
      </c>
      <c r="O571" s="70" t="str">
        <f>Results!I591</f>
        <v>N/A</v>
      </c>
    </row>
    <row r="572" spans="11:15">
      <c r="K572" s="68"/>
      <c r="L572" s="39" t="str">
        <f>Results!C592</f>
        <v>I14</v>
      </c>
      <c r="M572" s="39" t="str">
        <f>Results!B568</f>
        <v>hsa-miR-194-3p</v>
      </c>
      <c r="N572" s="69" t="e">
        <f>LOG(Results!H592,2)</f>
        <v>#DIV/0!</v>
      </c>
      <c r="O572" s="70" t="str">
        <f>Results!I592</f>
        <v>N/A</v>
      </c>
    </row>
    <row r="573" spans="11:15">
      <c r="K573" s="68"/>
      <c r="L573" s="39" t="str">
        <f>Results!C593</f>
        <v>I15</v>
      </c>
      <c r="M573" s="39" t="str">
        <f>Results!B569</f>
        <v>hsa-miR-18a-5p</v>
      </c>
      <c r="N573" s="69" t="e">
        <f>LOG(Results!H593,2)</f>
        <v>#DIV/0!</v>
      </c>
      <c r="O573" s="70" t="str">
        <f>Results!I593</f>
        <v>N/A</v>
      </c>
    </row>
    <row r="574" spans="11:15">
      <c r="K574" s="68"/>
      <c r="L574" s="39" t="str">
        <f>Results!C594</f>
        <v>I16</v>
      </c>
      <c r="M574" s="39" t="str">
        <f>Results!B570</f>
        <v>hsa-miR-192-3p</v>
      </c>
      <c r="N574" s="69" t="e">
        <f>LOG(Results!H594,2)</f>
        <v>#DIV/0!</v>
      </c>
      <c r="O574" s="70" t="str">
        <f>Results!I594</f>
        <v>N/A</v>
      </c>
    </row>
    <row r="575" spans="11:15">
      <c r="K575" s="68"/>
      <c r="L575" s="39" t="str">
        <f>Results!C595</f>
        <v>I17</v>
      </c>
      <c r="M575" s="39" t="str">
        <f>Results!B571</f>
        <v>hsa-miR-196a-5p</v>
      </c>
      <c r="N575" s="69" t="e">
        <f>LOG(Results!H595,2)</f>
        <v>#DIV/0!</v>
      </c>
      <c r="O575" s="70" t="str">
        <f>Results!I595</f>
        <v>N/A</v>
      </c>
    </row>
    <row r="576" spans="11:15">
      <c r="K576" s="68"/>
      <c r="L576" s="39" t="str">
        <f>Results!C596</f>
        <v>I18</v>
      </c>
      <c r="M576" s="39" t="str">
        <f>Results!B572</f>
        <v>hsa-miR-181a-2-3p</v>
      </c>
      <c r="N576" s="69" t="e">
        <f>LOG(Results!H596,2)</f>
        <v>#DIV/0!</v>
      </c>
      <c r="O576" s="70" t="str">
        <f>Results!I596</f>
        <v>N/A</v>
      </c>
    </row>
    <row r="577" spans="11:15">
      <c r="K577" s="68"/>
      <c r="L577" s="39" t="str">
        <f>Results!C597</f>
        <v>I19</v>
      </c>
      <c r="M577" s="39" t="str">
        <f>Results!B573</f>
        <v>hsa-miR-18b-5p</v>
      </c>
      <c r="N577" s="69" t="e">
        <f>LOG(Results!H597,2)</f>
        <v>#DIV/0!</v>
      </c>
      <c r="O577" s="70" t="str">
        <f>Results!I597</f>
        <v>N/A</v>
      </c>
    </row>
    <row r="578" spans="11:15">
      <c r="K578" s="68"/>
      <c r="L578" s="39" t="str">
        <f>Results!C598</f>
        <v>I20</v>
      </c>
      <c r="M578" s="39" t="str">
        <f>Results!B574</f>
        <v>hsa-miR-138-1-3p</v>
      </c>
      <c r="N578" s="69" t="e">
        <f>LOG(Results!H598,2)</f>
        <v>#DIV/0!</v>
      </c>
      <c r="O578" s="70" t="str">
        <f>Results!I598</f>
        <v>N/A</v>
      </c>
    </row>
    <row r="579" spans="11:15">
      <c r="K579" s="68"/>
      <c r="L579" s="39" t="str">
        <f>Results!C599</f>
        <v>I21</v>
      </c>
      <c r="M579" s="39" t="str">
        <f>Results!B575</f>
        <v>hsa-miR-520c-3p</v>
      </c>
      <c r="N579" s="69" t="e">
        <f>LOG(Results!H599,2)</f>
        <v>#DIV/0!</v>
      </c>
      <c r="O579" s="70" t="str">
        <f>Results!I599</f>
        <v>N/A</v>
      </c>
    </row>
    <row r="580" spans="11:15">
      <c r="K580" s="68"/>
      <c r="L580" s="39" t="str">
        <f>Results!C600</f>
        <v>I22</v>
      </c>
      <c r="M580" s="39" t="str">
        <f>Results!B576</f>
        <v>hsa-miR-34a-3p</v>
      </c>
      <c r="N580" s="69" t="e">
        <f>LOG(Results!H600,2)</f>
        <v>#DIV/0!</v>
      </c>
      <c r="O580" s="70" t="str">
        <f>Results!I600</f>
        <v>N/A</v>
      </c>
    </row>
    <row r="581" spans="11:15">
      <c r="K581" s="68"/>
      <c r="L581" s="39" t="str">
        <f>Results!C601</f>
        <v>I23</v>
      </c>
      <c r="M581" s="39" t="str">
        <f>Results!B577</f>
        <v>hsa-miR-135b-5p</v>
      </c>
      <c r="N581" s="69" t="e">
        <f>LOG(Results!H601,2)</f>
        <v>#DIV/0!</v>
      </c>
      <c r="O581" s="70" t="str">
        <f>Results!I601</f>
        <v>N/A</v>
      </c>
    </row>
    <row r="582" spans="11:15">
      <c r="K582" s="68"/>
      <c r="L582" s="39" t="str">
        <f>Results!C602</f>
        <v>I24</v>
      </c>
      <c r="M582" s="39" t="str">
        <f>Results!B578</f>
        <v>hsa-miR-135b-3p</v>
      </c>
      <c r="N582" s="69" t="e">
        <f>LOG(Results!H602,2)</f>
        <v>#DIV/0!</v>
      </c>
      <c r="O582" s="70" t="str">
        <f>Results!I602</f>
        <v>N/A</v>
      </c>
    </row>
    <row r="583" spans="11:15">
      <c r="K583" s="68"/>
      <c r="L583" s="39" t="str">
        <f>Results!C603</f>
        <v>J01</v>
      </c>
      <c r="M583" s="39" t="str">
        <f>Results!B579</f>
        <v>hsa-miR-1289</v>
      </c>
      <c r="N583" s="69" t="e">
        <f>LOG(Results!H603,2)</f>
        <v>#DIV/0!</v>
      </c>
      <c r="O583" s="70" t="str">
        <f>Results!I603</f>
        <v>N/A</v>
      </c>
    </row>
    <row r="584" spans="11:15">
      <c r="K584" s="68"/>
      <c r="L584" s="39" t="str">
        <f>Results!C604</f>
        <v>J02</v>
      </c>
      <c r="M584" s="39" t="str">
        <f>Results!B580</f>
        <v>hsa-miR-744-5p</v>
      </c>
      <c r="N584" s="69" t="e">
        <f>LOG(Results!H604,2)</f>
        <v>#DIV/0!</v>
      </c>
      <c r="O584" s="70" t="str">
        <f>Results!I604</f>
        <v>N/A</v>
      </c>
    </row>
    <row r="585" spans="11:15">
      <c r="K585" s="68"/>
      <c r="L585" s="39" t="str">
        <f>Results!C605</f>
        <v>J03</v>
      </c>
      <c r="M585" s="39" t="str">
        <f>Results!B581</f>
        <v>hsa-miR-604</v>
      </c>
      <c r="N585" s="69" t="e">
        <f>LOG(Results!H605,2)</f>
        <v>#DIV/0!</v>
      </c>
      <c r="O585" s="70" t="str">
        <f>Results!I605</f>
        <v>N/A</v>
      </c>
    </row>
    <row r="586" spans="11:15">
      <c r="K586" s="68"/>
      <c r="L586" s="39" t="str">
        <f>Results!C606</f>
        <v>J04</v>
      </c>
      <c r="M586" s="39" t="str">
        <f>Results!B582</f>
        <v>hsa-miR-766-3p</v>
      </c>
      <c r="N586" s="69" t="e">
        <f>LOG(Results!H606,2)</f>
        <v>#DIV/0!</v>
      </c>
      <c r="O586" s="70" t="str">
        <f>Results!I606</f>
        <v>N/A</v>
      </c>
    </row>
    <row r="587" spans="11:15">
      <c r="K587" s="68"/>
      <c r="L587" s="39" t="str">
        <f>Results!C607</f>
        <v>J05</v>
      </c>
      <c r="M587" s="39" t="str">
        <f>Results!B583</f>
        <v>hsa-miR-1271-5p</v>
      </c>
      <c r="N587" s="69" t="e">
        <f>LOG(Results!H607,2)</f>
        <v>#DIV/0!</v>
      </c>
      <c r="O587" s="70" t="str">
        <f>Results!I607</f>
        <v>N/A</v>
      </c>
    </row>
    <row r="588" spans="11:15">
      <c r="K588" s="68"/>
      <c r="L588" s="39" t="str">
        <f>Results!C608</f>
        <v>J06</v>
      </c>
      <c r="M588" s="39" t="str">
        <f>Results!B584</f>
        <v>hsa-miR-1301</v>
      </c>
      <c r="N588" s="69" t="e">
        <f>LOG(Results!H608,2)</f>
        <v>#DIV/0!</v>
      </c>
      <c r="O588" s="70" t="str">
        <f>Results!I608</f>
        <v>N/A</v>
      </c>
    </row>
    <row r="589" spans="11:15">
      <c r="K589" s="68"/>
      <c r="L589" s="39" t="str">
        <f>Results!C609</f>
        <v>J07</v>
      </c>
      <c r="M589" s="39" t="str">
        <f>Results!B585</f>
        <v>hsa-miR-1286</v>
      </c>
      <c r="N589" s="69" t="e">
        <f>LOG(Results!H609,2)</f>
        <v>#DIV/0!</v>
      </c>
      <c r="O589" s="70" t="str">
        <f>Results!I609</f>
        <v>N/A</v>
      </c>
    </row>
    <row r="590" spans="11:15">
      <c r="K590" s="68"/>
      <c r="L590" s="39" t="str">
        <f>Results!C610</f>
        <v>J08</v>
      </c>
      <c r="M590" s="39" t="str">
        <f>Results!B586</f>
        <v>hsa-miR-330-3p</v>
      </c>
      <c r="N590" s="69" t="e">
        <f>LOG(Results!H610,2)</f>
        <v>#DIV/0!</v>
      </c>
      <c r="O590" s="70" t="str">
        <f>Results!I610</f>
        <v>N/A</v>
      </c>
    </row>
    <row r="591" spans="11:15">
      <c r="K591" s="68"/>
      <c r="L591" s="39" t="str">
        <f>Results!C611</f>
        <v>J09</v>
      </c>
      <c r="M591" s="39" t="str">
        <f>Results!B587</f>
        <v>hsa-miR-409-5p</v>
      </c>
      <c r="N591" s="69" t="e">
        <f>LOG(Results!H611,2)</f>
        <v>#DIV/0!</v>
      </c>
      <c r="O591" s="70" t="str">
        <f>Results!I611</f>
        <v>N/A</v>
      </c>
    </row>
    <row r="592" spans="11:15">
      <c r="K592" s="68"/>
      <c r="L592" s="39" t="str">
        <f>Results!C612</f>
        <v>J10</v>
      </c>
      <c r="M592" s="39" t="str">
        <f>Results!B588</f>
        <v>hsa-miR-92b-3p</v>
      </c>
      <c r="N592" s="69" t="e">
        <f>LOG(Results!H612,2)</f>
        <v>#DIV/0!</v>
      </c>
      <c r="O592" s="70" t="str">
        <f>Results!I612</f>
        <v>N/A</v>
      </c>
    </row>
    <row r="593" spans="11:15">
      <c r="K593" s="68"/>
      <c r="L593" s="39" t="str">
        <f>Results!C613</f>
        <v>J11</v>
      </c>
      <c r="M593" s="39" t="str">
        <f>Results!B589</f>
        <v>hsa-miR-214-3p</v>
      </c>
      <c r="N593" s="69" t="e">
        <f>LOG(Results!H613,2)</f>
        <v>#DIV/0!</v>
      </c>
      <c r="O593" s="70" t="str">
        <f>Results!I613</f>
        <v>N/A</v>
      </c>
    </row>
    <row r="594" spans="11:15">
      <c r="K594" s="68"/>
      <c r="L594" s="39" t="str">
        <f>Results!C614</f>
        <v>J12</v>
      </c>
      <c r="M594" s="39" t="str">
        <f>Results!B590</f>
        <v>hsa-miR-193a-5p</v>
      </c>
      <c r="N594" s="69" t="e">
        <f>LOG(Results!H614,2)</f>
        <v>#DIV/0!</v>
      </c>
      <c r="O594" s="70" t="str">
        <f>Results!I614</f>
        <v>N/A</v>
      </c>
    </row>
    <row r="595" spans="11:15">
      <c r="K595" s="68"/>
      <c r="L595" s="39" t="str">
        <f>Results!C615</f>
        <v>J13</v>
      </c>
      <c r="M595" s="39" t="str">
        <f>Results!B591</f>
        <v>hsa-miR-345-5p</v>
      </c>
      <c r="N595" s="69" t="e">
        <f>LOG(Results!H615,2)</f>
        <v>#DIV/0!</v>
      </c>
      <c r="O595" s="70" t="str">
        <f>Results!I615</f>
        <v>N/A</v>
      </c>
    </row>
    <row r="596" spans="11:15">
      <c r="K596" s="68"/>
      <c r="L596" s="39" t="str">
        <f>Results!C616</f>
        <v>J14</v>
      </c>
      <c r="M596" s="39" t="str">
        <f>Results!B592</f>
        <v>hsa-miR-498</v>
      </c>
      <c r="N596" s="69" t="e">
        <f>LOG(Results!H616,2)</f>
        <v>#DIV/0!</v>
      </c>
      <c r="O596" s="70" t="str">
        <f>Results!I616</f>
        <v>N/A</v>
      </c>
    </row>
    <row r="597" spans="11:15">
      <c r="K597" s="68"/>
      <c r="L597" s="39" t="str">
        <f>Results!C617</f>
        <v>J15</v>
      </c>
      <c r="M597" s="39" t="str">
        <f>Results!B593</f>
        <v>hsa-miR-361-3p</v>
      </c>
      <c r="N597" s="69" t="e">
        <f>LOG(Results!H617,2)</f>
        <v>#DIV/0!</v>
      </c>
      <c r="O597" s="70" t="str">
        <f>Results!I617</f>
        <v>N/A</v>
      </c>
    </row>
    <row r="598" spans="11:15">
      <c r="K598" s="68"/>
      <c r="L598" s="39" t="str">
        <f>Results!C618</f>
        <v>J16</v>
      </c>
      <c r="M598" s="39" t="str">
        <f>Results!B594</f>
        <v>hsa-miR-935</v>
      </c>
      <c r="N598" s="69" t="e">
        <f>LOG(Results!H618,2)</f>
        <v>#DIV/0!</v>
      </c>
      <c r="O598" s="70" t="str">
        <f>Results!I618</f>
        <v>N/A</v>
      </c>
    </row>
    <row r="599" spans="11:15">
      <c r="K599" s="68"/>
      <c r="L599" s="39" t="str">
        <f>Results!C619</f>
        <v>J17</v>
      </c>
      <c r="M599" s="39" t="str">
        <f>Results!B595</f>
        <v>hsa-miR-483-5p</v>
      </c>
      <c r="N599" s="69" t="e">
        <f>LOG(Results!H619,2)</f>
        <v>#DIV/0!</v>
      </c>
      <c r="O599" s="70" t="str">
        <f>Results!I619</f>
        <v>N/A</v>
      </c>
    </row>
    <row r="600" spans="11:15">
      <c r="K600" s="68"/>
      <c r="L600" s="39" t="str">
        <f>Results!C620</f>
        <v>J18</v>
      </c>
      <c r="M600" s="39" t="str">
        <f>Results!B596</f>
        <v>hsa-miR-658</v>
      </c>
      <c r="N600" s="69" t="e">
        <f>LOG(Results!H620,2)</f>
        <v>#DIV/0!</v>
      </c>
      <c r="O600" s="70" t="str">
        <f>Results!I620</f>
        <v>N/A</v>
      </c>
    </row>
    <row r="601" spans="11:15">
      <c r="K601" s="68"/>
      <c r="L601" s="39" t="str">
        <f>Results!C621</f>
        <v>J19</v>
      </c>
      <c r="M601" s="39" t="str">
        <f>Results!B597</f>
        <v>hsa-miR-524-3p</v>
      </c>
      <c r="N601" s="69" t="e">
        <f>LOG(Results!H621,2)</f>
        <v>#DIV/0!</v>
      </c>
      <c r="O601" s="70" t="str">
        <f>Results!I621</f>
        <v>N/A</v>
      </c>
    </row>
    <row r="602" spans="11:15">
      <c r="K602" s="68"/>
      <c r="L602" s="39" t="str">
        <f>Results!C622</f>
        <v>J20</v>
      </c>
      <c r="M602" s="39" t="str">
        <f>Results!B598</f>
        <v>hsa-miR-1268a</v>
      </c>
      <c r="N602" s="69" t="e">
        <f>LOG(Results!H622,2)</f>
        <v>#DIV/0!</v>
      </c>
      <c r="O602" s="70" t="str">
        <f>Results!I622</f>
        <v>N/A</v>
      </c>
    </row>
    <row r="603" spans="11:15">
      <c r="K603" s="68"/>
      <c r="L603" s="39" t="str">
        <f>Results!C623</f>
        <v>J21</v>
      </c>
      <c r="M603" s="39" t="str">
        <f>Results!B599</f>
        <v>hsa-miR-943</v>
      </c>
      <c r="N603" s="69" t="e">
        <f>LOG(Results!H623,2)</f>
        <v>#DIV/0!</v>
      </c>
      <c r="O603" s="70" t="str">
        <f>Results!I623</f>
        <v>N/A</v>
      </c>
    </row>
    <row r="604" spans="11:15">
      <c r="K604" s="68"/>
      <c r="L604" s="39" t="str">
        <f>Results!C624</f>
        <v>J22</v>
      </c>
      <c r="M604" s="39" t="str">
        <f>Results!B600</f>
        <v>hsa-miR-933</v>
      </c>
      <c r="N604" s="69" t="e">
        <f>LOG(Results!H624,2)</f>
        <v>#DIV/0!</v>
      </c>
      <c r="O604" s="70" t="str">
        <f>Results!I624</f>
        <v>N/A</v>
      </c>
    </row>
    <row r="605" spans="11:15">
      <c r="K605" s="68"/>
      <c r="L605" s="39" t="str">
        <f>Results!C625</f>
        <v>J23</v>
      </c>
      <c r="M605" s="39" t="str">
        <f>Results!B601</f>
        <v>hsa-miR-921</v>
      </c>
      <c r="N605" s="69" t="e">
        <f>LOG(Results!H625,2)</f>
        <v>#DIV/0!</v>
      </c>
      <c r="O605" s="70" t="str">
        <f>Results!I625</f>
        <v>N/A</v>
      </c>
    </row>
    <row r="606" spans="11:15">
      <c r="K606" s="68"/>
      <c r="L606" s="39" t="str">
        <f>Results!C626</f>
        <v>J24</v>
      </c>
      <c r="M606" s="39" t="str">
        <f>Results!B602</f>
        <v>hsa-miR-671-5p</v>
      </c>
      <c r="N606" s="69" t="e">
        <f>LOG(Results!H626,2)</f>
        <v>#DIV/0!</v>
      </c>
      <c r="O606" s="70" t="str">
        <f>Results!I626</f>
        <v>N/A</v>
      </c>
    </row>
    <row r="607" spans="11:15">
      <c r="K607" s="68"/>
      <c r="L607" s="39" t="str">
        <f>Results!C627</f>
        <v>K01</v>
      </c>
      <c r="M607" s="39" t="str">
        <f>Results!B603</f>
        <v>hsa-miR-520b</v>
      </c>
      <c r="N607" s="69" t="e">
        <f>LOG(Results!H627,2)</f>
        <v>#DIV/0!</v>
      </c>
      <c r="O607" s="70" t="str">
        <f>Results!I627</f>
        <v>N/A</v>
      </c>
    </row>
    <row r="608" spans="11:15">
      <c r="K608" s="68"/>
      <c r="L608" s="39" t="str">
        <f>Results!C628</f>
        <v>K02</v>
      </c>
      <c r="M608" s="39" t="str">
        <f>Results!B604</f>
        <v>hsa-miR-923</v>
      </c>
      <c r="N608" s="69" t="e">
        <f>LOG(Results!H628,2)</f>
        <v>#DIV/0!</v>
      </c>
      <c r="O608" s="70" t="str">
        <f>Results!I628</f>
        <v>N/A</v>
      </c>
    </row>
    <row r="609" spans="11:15">
      <c r="K609" s="68"/>
      <c r="L609" s="39" t="str">
        <f>Results!C629</f>
        <v>K03</v>
      </c>
      <c r="M609" s="39" t="str">
        <f>Results!B605</f>
        <v>hsa-miR-106a-5p</v>
      </c>
      <c r="N609" s="69" t="e">
        <f>LOG(Results!H629,2)</f>
        <v>#DIV/0!</v>
      </c>
      <c r="O609" s="70" t="str">
        <f>Results!I629</f>
        <v>N/A</v>
      </c>
    </row>
    <row r="610" spans="11:15">
      <c r="K610" s="68"/>
      <c r="L610" s="39" t="str">
        <f>Results!C630</f>
        <v>K04</v>
      </c>
      <c r="M610" s="39" t="str">
        <f>Results!B606</f>
        <v>hsa-miR-221-5p</v>
      </c>
      <c r="N610" s="69" t="e">
        <f>LOG(Results!H630,2)</f>
        <v>#DIV/0!</v>
      </c>
      <c r="O610" s="70" t="str">
        <f>Results!I630</f>
        <v>N/A</v>
      </c>
    </row>
    <row r="611" spans="11:15">
      <c r="K611" s="68"/>
      <c r="L611" s="39" t="str">
        <f>Results!C631</f>
        <v>K05</v>
      </c>
      <c r="M611" s="39" t="str">
        <f>Results!B607</f>
        <v>hsa-miR-517a-3p</v>
      </c>
      <c r="N611" s="69" t="e">
        <f>LOG(Results!H631,2)</f>
        <v>#DIV/0!</v>
      </c>
      <c r="O611" s="70" t="str">
        <f>Results!I631</f>
        <v>N/A</v>
      </c>
    </row>
    <row r="612" spans="11:15">
      <c r="K612" s="68"/>
      <c r="L612" s="39" t="str">
        <f>Results!C632</f>
        <v>K06</v>
      </c>
      <c r="M612" s="39" t="str">
        <f>Results!B608</f>
        <v>hsa-miR-200b-5p</v>
      </c>
      <c r="N612" s="69" t="e">
        <f>LOG(Results!H632,2)</f>
        <v>#DIV/0!</v>
      </c>
      <c r="O612" s="70" t="str">
        <f>Results!I632</f>
        <v>N/A</v>
      </c>
    </row>
    <row r="613" spans="11:15">
      <c r="K613" s="68"/>
      <c r="L613" s="39" t="str">
        <f>Results!C633</f>
        <v>K07</v>
      </c>
      <c r="M613" s="39" t="str">
        <f>Results!B609</f>
        <v>hsa-miR-548k</v>
      </c>
      <c r="N613" s="69" t="e">
        <f>LOG(Results!H633,2)</f>
        <v>#DIV/0!</v>
      </c>
      <c r="O613" s="70" t="str">
        <f>Results!I633</f>
        <v>N/A</v>
      </c>
    </row>
    <row r="614" spans="11:15">
      <c r="K614" s="68"/>
      <c r="L614" s="39" t="str">
        <f>Results!C634</f>
        <v>K08</v>
      </c>
      <c r="M614" s="39" t="str">
        <f>Results!B610</f>
        <v>hsa-let-7a-3p</v>
      </c>
      <c r="N614" s="69" t="e">
        <f>LOG(Results!H634,2)</f>
        <v>#DIV/0!</v>
      </c>
      <c r="O614" s="70" t="str">
        <f>Results!I634</f>
        <v>N/A</v>
      </c>
    </row>
    <row r="615" spans="11:15">
      <c r="K615" s="68"/>
      <c r="L615" s="39" t="str">
        <f>Results!C635</f>
        <v>K09</v>
      </c>
      <c r="M615" s="39" t="str">
        <f>Results!B611</f>
        <v>hsa-miR-181c-5p</v>
      </c>
      <c r="N615" s="69" t="e">
        <f>LOG(Results!H635,2)</f>
        <v>#DIV/0!</v>
      </c>
      <c r="O615" s="70" t="str">
        <f>Results!I635</f>
        <v>N/A</v>
      </c>
    </row>
    <row r="616" spans="11:15">
      <c r="K616" s="68"/>
      <c r="L616" s="39" t="str">
        <f>Results!C636</f>
        <v>K10</v>
      </c>
      <c r="M616" s="39" t="str">
        <f>Results!B612</f>
        <v>hsa-let-7b-3p</v>
      </c>
      <c r="N616" s="69" t="e">
        <f>LOG(Results!H636,2)</f>
        <v>#DIV/0!</v>
      </c>
      <c r="O616" s="70" t="str">
        <f>Results!I636</f>
        <v>N/A</v>
      </c>
    </row>
    <row r="617" spans="11:15">
      <c r="K617" s="68"/>
      <c r="L617" s="39" t="str">
        <f>Results!C637</f>
        <v>K11</v>
      </c>
      <c r="M617" s="39" t="str">
        <f>Results!B613</f>
        <v>hsa-miR-548d-5p</v>
      </c>
      <c r="N617" s="69" t="e">
        <f>LOG(Results!H637,2)</f>
        <v>#DIV/0!</v>
      </c>
      <c r="O617" s="70" t="str">
        <f>Results!I637</f>
        <v>N/A</v>
      </c>
    </row>
    <row r="618" spans="11:15">
      <c r="K618" s="68"/>
      <c r="L618" s="39" t="str">
        <f>Results!C638</f>
        <v>K12</v>
      </c>
      <c r="M618" s="39" t="str">
        <f>Results!B614</f>
        <v>hsa-let-7c*</v>
      </c>
      <c r="N618" s="69" t="e">
        <f>LOG(Results!H638,2)</f>
        <v>#DIV/0!</v>
      </c>
      <c r="O618" s="70" t="str">
        <f>Results!I638</f>
        <v>N/A</v>
      </c>
    </row>
    <row r="619" spans="11:15">
      <c r="K619" s="68"/>
      <c r="L619" s="39" t="str">
        <f>Results!C639</f>
        <v>K13</v>
      </c>
      <c r="M619" s="39" t="str">
        <f>Results!B615</f>
        <v>hsa-miR-17-5p</v>
      </c>
      <c r="N619" s="69" t="e">
        <f>LOG(Results!H639,2)</f>
        <v>#DIV/0!</v>
      </c>
      <c r="O619" s="70" t="str">
        <f>Results!I639</f>
        <v>N/A</v>
      </c>
    </row>
    <row r="620" spans="11:15">
      <c r="K620" s="68"/>
      <c r="L620" s="39" t="str">
        <f>Results!C640</f>
        <v>K14</v>
      </c>
      <c r="M620" s="39" t="str">
        <f>Results!B616</f>
        <v>hsa-let-7d-3p</v>
      </c>
      <c r="N620" s="69" t="e">
        <f>LOG(Results!H640,2)</f>
        <v>#DIV/0!</v>
      </c>
      <c r="O620" s="70" t="str">
        <f>Results!I640</f>
        <v>N/A</v>
      </c>
    </row>
    <row r="621" spans="11:15">
      <c r="K621" s="68"/>
      <c r="L621" s="39" t="str">
        <f>Results!C641</f>
        <v>K15</v>
      </c>
      <c r="M621" s="39" t="str">
        <f>Results!B617</f>
        <v>hsa-miR-29a-3p</v>
      </c>
      <c r="N621" s="69" t="e">
        <f>LOG(Results!H641,2)</f>
        <v>#DIV/0!</v>
      </c>
      <c r="O621" s="70" t="str">
        <f>Results!I641</f>
        <v>N/A</v>
      </c>
    </row>
    <row r="622" spans="11:15">
      <c r="K622" s="68"/>
      <c r="L622" s="39" t="str">
        <f>Results!C642</f>
        <v>K16</v>
      </c>
      <c r="M622" s="39" t="str">
        <f>Results!B618</f>
        <v>hsa-let-7e-3p</v>
      </c>
      <c r="N622" s="69" t="e">
        <f>LOG(Results!H642,2)</f>
        <v>#DIV/0!</v>
      </c>
      <c r="O622" s="70" t="str">
        <f>Results!I642</f>
        <v>N/A</v>
      </c>
    </row>
    <row r="623" spans="11:15">
      <c r="K623" s="68"/>
      <c r="L623" s="39" t="str">
        <f>Results!C643</f>
        <v>K17</v>
      </c>
      <c r="M623" s="39" t="str">
        <f>Results!B619</f>
        <v>hsa-miR-29c-3p</v>
      </c>
      <c r="N623" s="69" t="e">
        <f>LOG(Results!H643,2)</f>
        <v>#DIV/0!</v>
      </c>
      <c r="O623" s="70" t="str">
        <f>Results!I643</f>
        <v>N/A</v>
      </c>
    </row>
    <row r="624" spans="11:15">
      <c r="K624" s="68"/>
      <c r="L624" s="39" t="str">
        <f>Results!C644</f>
        <v>K18</v>
      </c>
      <c r="M624" s="39" t="str">
        <f>Results!B620</f>
        <v>hsa-let-7f-1-3p</v>
      </c>
      <c r="N624" s="69" t="e">
        <f>LOG(Results!H644,2)</f>
        <v>#DIV/0!</v>
      </c>
      <c r="O624" s="70" t="str">
        <f>Results!I644</f>
        <v>N/A</v>
      </c>
    </row>
    <row r="625" spans="11:15">
      <c r="K625" s="68"/>
      <c r="L625" s="39" t="str">
        <f>Results!C645</f>
        <v>K19</v>
      </c>
      <c r="M625" s="39" t="str">
        <f>Results!B621</f>
        <v>hsa-miR-196b-5p</v>
      </c>
      <c r="N625" s="69" t="e">
        <f>LOG(Results!H645,2)</f>
        <v>#DIV/0!</v>
      </c>
      <c r="O625" s="70" t="str">
        <f>Results!I645</f>
        <v>N/A</v>
      </c>
    </row>
    <row r="626" spans="11:15">
      <c r="K626" s="68"/>
      <c r="L626" s="39" t="str">
        <f>Results!C646</f>
        <v>K20</v>
      </c>
      <c r="M626" s="39" t="str">
        <f>Results!B622</f>
        <v>hsa-let-7f-2-3p</v>
      </c>
      <c r="N626" s="69" t="e">
        <f>LOG(Results!H646,2)</f>
        <v>#DIV/0!</v>
      </c>
      <c r="O626" s="70" t="str">
        <f>Results!I646</f>
        <v>N/A</v>
      </c>
    </row>
    <row r="627" spans="11:15">
      <c r="K627" s="68"/>
      <c r="L627" s="39" t="str">
        <f>Results!C647</f>
        <v>K21</v>
      </c>
      <c r="M627" s="39" t="str">
        <f>Results!B623</f>
        <v>hsa-miR-520e</v>
      </c>
      <c r="N627" s="69" t="e">
        <f>LOG(Results!H647,2)</f>
        <v>#DIV/0!</v>
      </c>
      <c r="O627" s="70" t="str">
        <f>Results!I647</f>
        <v>N/A</v>
      </c>
    </row>
    <row r="628" spans="11:15">
      <c r="K628" s="68"/>
      <c r="L628" s="39" t="str">
        <f>Results!C648</f>
        <v>K22</v>
      </c>
      <c r="M628" s="39" t="str">
        <f>Results!B624</f>
        <v>hsa-let-7i-3p</v>
      </c>
      <c r="N628" s="69" t="e">
        <f>LOG(Results!H648,2)</f>
        <v>#DIV/0!</v>
      </c>
      <c r="O628" s="70" t="str">
        <f>Results!I648</f>
        <v>N/A</v>
      </c>
    </row>
    <row r="629" spans="11:15">
      <c r="K629" s="68"/>
      <c r="L629" s="39" t="str">
        <f>Results!C649</f>
        <v>K23</v>
      </c>
      <c r="M629" s="39" t="str">
        <f>Results!B625</f>
        <v>hsa-miR-27b-3p</v>
      </c>
      <c r="N629" s="69" t="e">
        <f>LOG(Results!H649,2)</f>
        <v>#DIV/0!</v>
      </c>
      <c r="O629" s="70" t="str">
        <f>Results!I649</f>
        <v>N/A</v>
      </c>
    </row>
    <row r="630" spans="11:15">
      <c r="K630" s="68"/>
      <c r="L630" s="39" t="str">
        <f>Results!C650</f>
        <v>K24</v>
      </c>
      <c r="M630" s="39" t="str">
        <f>Results!B626</f>
        <v>hsa-miR-100-3p</v>
      </c>
      <c r="N630" s="69" t="e">
        <f>LOG(Results!H650,2)</f>
        <v>#DIV/0!</v>
      </c>
      <c r="O630" s="70" t="str">
        <f>Results!I650</f>
        <v>N/A</v>
      </c>
    </row>
    <row r="631" spans="11:15">
      <c r="K631" s="68"/>
      <c r="L631" s="39" t="str">
        <f>Results!C651</f>
        <v>L01</v>
      </c>
      <c r="M631" s="39" t="str">
        <f>Results!B627</f>
        <v>hsa-miR-1287</v>
      </c>
      <c r="N631" s="69" t="e">
        <f>LOG(Results!H651,2)</f>
        <v>#DIV/0!</v>
      </c>
      <c r="O631" s="70" t="str">
        <f>Results!I651</f>
        <v>N/A</v>
      </c>
    </row>
    <row r="632" spans="11:15">
      <c r="K632" s="68"/>
      <c r="L632" s="39" t="str">
        <f>Results!C652</f>
        <v>L02</v>
      </c>
      <c r="M632" s="39" t="str">
        <f>Results!B628</f>
        <v>hsa-miR-346</v>
      </c>
      <c r="N632" s="69" t="e">
        <f>LOG(Results!H652,2)</f>
        <v>#DIV/0!</v>
      </c>
      <c r="O632" s="70" t="str">
        <f>Results!I652</f>
        <v>N/A</v>
      </c>
    </row>
    <row r="633" spans="11:15">
      <c r="K633" s="68"/>
      <c r="L633" s="39" t="str">
        <f>Results!C653</f>
        <v>L03</v>
      </c>
      <c r="M633" s="39" t="str">
        <f>Results!B629</f>
        <v>hsa-miR-409-3p</v>
      </c>
      <c r="N633" s="69" t="e">
        <f>LOG(Results!H653,2)</f>
        <v>#DIV/0!</v>
      </c>
      <c r="O633" s="70" t="str">
        <f>Results!I653</f>
        <v>N/A</v>
      </c>
    </row>
    <row r="634" spans="11:15">
      <c r="K634" s="68"/>
      <c r="L634" s="39" t="str">
        <f>Results!C654</f>
        <v>L04</v>
      </c>
      <c r="M634" s="39" t="str">
        <f>Results!B630</f>
        <v>hsa-miR-663a</v>
      </c>
      <c r="N634" s="69" t="e">
        <f>LOG(Results!H654,2)</f>
        <v>#DIV/0!</v>
      </c>
      <c r="O634" s="70" t="str">
        <f>Results!I654</f>
        <v>N/A</v>
      </c>
    </row>
    <row r="635" spans="11:15">
      <c r="K635" s="68"/>
      <c r="L635" s="39" t="str">
        <f>Results!C655</f>
        <v>L05</v>
      </c>
      <c r="M635" s="39" t="str">
        <f>Results!B631</f>
        <v>hsa-miR-657</v>
      </c>
      <c r="N635" s="69" t="e">
        <f>LOG(Results!H655,2)</f>
        <v>#DIV/0!</v>
      </c>
      <c r="O635" s="70" t="str">
        <f>Results!I655</f>
        <v>N/A</v>
      </c>
    </row>
    <row r="636" spans="11:15">
      <c r="K636" s="68"/>
      <c r="L636" s="39" t="str">
        <f>Results!C656</f>
        <v>L06</v>
      </c>
      <c r="M636" s="39" t="str">
        <f>Results!B632</f>
        <v>hsa-miR-654-5p</v>
      </c>
      <c r="N636" s="69" t="e">
        <f>LOG(Results!H656,2)</f>
        <v>#DIV/0!</v>
      </c>
      <c r="O636" s="70" t="str">
        <f>Results!I656</f>
        <v>N/A</v>
      </c>
    </row>
    <row r="637" spans="11:15">
      <c r="K637" s="68"/>
      <c r="L637" s="39" t="str">
        <f>Results!C657</f>
        <v>L07</v>
      </c>
      <c r="M637" s="39" t="str">
        <f>Results!B633</f>
        <v>hsa-miR-936</v>
      </c>
      <c r="N637" s="69" t="e">
        <f>LOG(Results!H657,2)</f>
        <v>#DIV/0!</v>
      </c>
      <c r="O637" s="70" t="str">
        <f>Results!I657</f>
        <v>N/A</v>
      </c>
    </row>
    <row r="638" spans="11:15">
      <c r="K638" s="68"/>
      <c r="L638" s="39" t="str">
        <f>Results!C658</f>
        <v>L08</v>
      </c>
      <c r="M638" s="39" t="str">
        <f>Results!B634</f>
        <v>hsa-miR-1234</v>
      </c>
      <c r="N638" s="69" t="e">
        <f>LOG(Results!H658,2)</f>
        <v>#DIV/0!</v>
      </c>
      <c r="O638" s="70" t="str">
        <f>Results!I658</f>
        <v>N/A</v>
      </c>
    </row>
    <row r="639" spans="11:15">
      <c r="K639" s="68"/>
      <c r="L639" s="39" t="str">
        <f>Results!C659</f>
        <v>L09</v>
      </c>
      <c r="M639" s="39" t="str">
        <f>Results!B635</f>
        <v>hsa-miR-1260a</v>
      </c>
      <c r="N639" s="69" t="e">
        <f>LOG(Results!H659,2)</f>
        <v>#DIV/0!</v>
      </c>
      <c r="O639" s="70" t="str">
        <f>Results!I659</f>
        <v>N/A</v>
      </c>
    </row>
    <row r="640" spans="11:15">
      <c r="K640" s="68"/>
      <c r="L640" s="39" t="str">
        <f>Results!C660</f>
        <v>L10</v>
      </c>
      <c r="M640" s="39" t="str">
        <f>Results!B636</f>
        <v>hsa-miR-1228-3p</v>
      </c>
      <c r="N640" s="69" t="e">
        <f>LOG(Results!H660,2)</f>
        <v>#DIV/0!</v>
      </c>
      <c r="O640" s="70" t="str">
        <f>Results!I660</f>
        <v>N/A</v>
      </c>
    </row>
    <row r="641" spans="11:15">
      <c r="K641" s="68"/>
      <c r="L641" s="39" t="str">
        <f>Results!C661</f>
        <v>L11</v>
      </c>
      <c r="M641" s="39" t="str">
        <f>Results!B637</f>
        <v>hsa-miR-371a-3p</v>
      </c>
      <c r="N641" s="69" t="e">
        <f>LOG(Results!H661,2)</f>
        <v>#DIV/0!</v>
      </c>
      <c r="O641" s="70" t="str">
        <f>Results!I661</f>
        <v>N/A</v>
      </c>
    </row>
    <row r="642" spans="11:15">
      <c r="K642" s="68"/>
      <c r="L642" s="39" t="str">
        <f>Results!C662</f>
        <v>L12</v>
      </c>
      <c r="M642" s="39" t="str">
        <f>Results!B638</f>
        <v>hsa-miR-596</v>
      </c>
      <c r="N642" s="69" t="e">
        <f>LOG(Results!H662,2)</f>
        <v>#DIV/0!</v>
      </c>
      <c r="O642" s="70" t="str">
        <f>Results!I662</f>
        <v>N/A</v>
      </c>
    </row>
    <row r="643" spans="11:15">
      <c r="K643" s="68"/>
      <c r="L643" s="39" t="str">
        <f>Results!C663</f>
        <v>L13</v>
      </c>
      <c r="M643" s="39" t="str">
        <f>Results!B639</f>
        <v>hsa-miR-433</v>
      </c>
      <c r="N643" s="69" t="e">
        <f>LOG(Results!H663,2)</f>
        <v>#DIV/0!</v>
      </c>
      <c r="O643" s="70" t="str">
        <f>Results!I663</f>
        <v>N/A</v>
      </c>
    </row>
    <row r="644" spans="11:15">
      <c r="K644" s="68"/>
      <c r="L644" s="39" t="str">
        <f>Results!C664</f>
        <v>L14</v>
      </c>
      <c r="M644" s="39" t="str">
        <f>Results!B640</f>
        <v>hsa-miR-941</v>
      </c>
      <c r="N644" s="69" t="e">
        <f>LOG(Results!H664,2)</f>
        <v>#DIV/0!</v>
      </c>
      <c r="O644" s="70" t="str">
        <f>Results!I664</f>
        <v>N/A</v>
      </c>
    </row>
    <row r="645" spans="11:15">
      <c r="K645" s="68"/>
      <c r="L645" s="39" t="str">
        <f>Results!C665</f>
        <v>L15</v>
      </c>
      <c r="M645" s="39" t="str">
        <f>Results!B641</f>
        <v>hsa-miR-523-3p</v>
      </c>
      <c r="N645" s="69" t="e">
        <f>LOG(Results!H665,2)</f>
        <v>#DIV/0!</v>
      </c>
      <c r="O645" s="70" t="str">
        <f>Results!I665</f>
        <v>N/A</v>
      </c>
    </row>
    <row r="646" spans="11:15">
      <c r="K646" s="68"/>
      <c r="L646" s="39" t="str">
        <f>Results!C666</f>
        <v>L16</v>
      </c>
      <c r="M646" s="39" t="str">
        <f>Results!B642</f>
        <v>hsa-miR-611</v>
      </c>
      <c r="N646" s="69" t="e">
        <f>LOG(Results!H666,2)</f>
        <v>#DIV/0!</v>
      </c>
      <c r="O646" s="70" t="str">
        <f>Results!I666</f>
        <v>N/A</v>
      </c>
    </row>
    <row r="647" spans="11:15">
      <c r="K647" s="68"/>
      <c r="L647" s="39" t="str">
        <f>Results!C667</f>
        <v>L17</v>
      </c>
      <c r="M647" s="39" t="str">
        <f>Results!B643</f>
        <v>hsa-miR-34c-3p</v>
      </c>
      <c r="N647" s="69" t="e">
        <f>LOG(Results!H667,2)</f>
        <v>#DIV/0!</v>
      </c>
      <c r="O647" s="70" t="str">
        <f>Results!I667</f>
        <v>N/A</v>
      </c>
    </row>
    <row r="648" spans="11:15">
      <c r="K648" s="68"/>
      <c r="L648" s="39" t="str">
        <f>Results!C668</f>
        <v>L18</v>
      </c>
      <c r="M648" s="39" t="str">
        <f>Results!B644</f>
        <v>hsa-miR-637</v>
      </c>
      <c r="N648" s="69" t="e">
        <f>LOG(Results!H668,2)</f>
        <v>#DIV/0!</v>
      </c>
      <c r="O648" s="70" t="str">
        <f>Results!I668</f>
        <v>N/A</v>
      </c>
    </row>
    <row r="649" spans="11:15">
      <c r="K649" s="68"/>
      <c r="L649" s="39" t="str">
        <f>Results!C669</f>
        <v>L19</v>
      </c>
      <c r="M649" s="39" t="str">
        <f>Results!B645</f>
        <v>hsa-miR-425-5p</v>
      </c>
      <c r="N649" s="69" t="e">
        <f>LOG(Results!H669,2)</f>
        <v>#DIV/0!</v>
      </c>
      <c r="O649" s="70" t="str">
        <f>Results!I669</f>
        <v>N/A</v>
      </c>
    </row>
    <row r="650" spans="11:15">
      <c r="K650" s="68"/>
      <c r="L650" s="39" t="str">
        <f>Results!C670</f>
        <v>L20</v>
      </c>
      <c r="M650" s="39" t="str">
        <f>Results!B646</f>
        <v>hsa-miR-675-5p</v>
      </c>
      <c r="N650" s="69" t="e">
        <f>LOG(Results!H670,2)</f>
        <v>#DIV/0!</v>
      </c>
      <c r="O650" s="70" t="str">
        <f>Results!I670</f>
        <v>N/A</v>
      </c>
    </row>
    <row r="651" spans="11:15">
      <c r="K651" s="68"/>
      <c r="L651" s="39" t="str">
        <f>Results!C671</f>
        <v>L21</v>
      </c>
      <c r="M651" s="39" t="str">
        <f>Results!B647</f>
        <v>hsa-miR-486-3p</v>
      </c>
      <c r="N651" s="69" t="e">
        <f>LOG(Results!H671,2)</f>
        <v>#DIV/0!</v>
      </c>
      <c r="O651" s="70" t="str">
        <f>Results!I671</f>
        <v>N/A</v>
      </c>
    </row>
    <row r="652" spans="11:15">
      <c r="K652" s="68"/>
      <c r="L652" s="39" t="str">
        <f>Results!C672</f>
        <v>L22</v>
      </c>
      <c r="M652" s="39" t="str">
        <f>Results!B648</f>
        <v>hsa-miR-339-3p</v>
      </c>
      <c r="N652" s="69" t="e">
        <f>LOG(Results!H672,2)</f>
        <v>#DIV/0!</v>
      </c>
      <c r="O652" s="70" t="str">
        <f>Results!I672</f>
        <v>N/A</v>
      </c>
    </row>
    <row r="653" spans="11:15">
      <c r="K653" s="68"/>
      <c r="L653" s="39" t="str">
        <f>Results!C673</f>
        <v>L23</v>
      </c>
      <c r="M653" s="39" t="str">
        <f>Results!B649</f>
        <v>hsa-miR-492</v>
      </c>
      <c r="N653" s="69" t="e">
        <f>LOG(Results!H673,2)</f>
        <v>#DIV/0!</v>
      </c>
      <c r="O653" s="70" t="str">
        <f>Results!I673</f>
        <v>N/A</v>
      </c>
    </row>
    <row r="654" spans="11:15">
      <c r="K654" s="68"/>
      <c r="L654" s="39" t="str">
        <f>Results!C674</f>
        <v>L24</v>
      </c>
      <c r="M654" s="39" t="str">
        <f>Results!B650</f>
        <v>hsa-miR-1247-5p</v>
      </c>
      <c r="N654" s="69" t="e">
        <f>LOG(Results!H674,2)</f>
        <v>#DIV/0!</v>
      </c>
      <c r="O654" s="70" t="str">
        <f>Results!I674</f>
        <v>N/A</v>
      </c>
    </row>
    <row r="655" spans="11:15">
      <c r="K655" s="68"/>
      <c r="L655" s="39" t="str">
        <f>Results!C675</f>
        <v>M01</v>
      </c>
      <c r="M655" s="39" t="str">
        <f>Results!B651</f>
        <v>hsa-miR-19a-3p</v>
      </c>
      <c r="N655" s="69" t="e">
        <f>LOG(Results!H675,2)</f>
        <v>#DIV/0!</v>
      </c>
      <c r="O655" s="70" t="str">
        <f>Results!I675</f>
        <v>N/A</v>
      </c>
    </row>
    <row r="656" spans="11:15">
      <c r="K656" s="68"/>
      <c r="L656" s="39" t="str">
        <f>Results!C676</f>
        <v>M02</v>
      </c>
      <c r="M656" s="39" t="str">
        <f>Results!B652</f>
        <v>hsa-miR-101-5p</v>
      </c>
      <c r="N656" s="69" t="e">
        <f>LOG(Results!H676,2)</f>
        <v>#DIV/0!</v>
      </c>
      <c r="O656" s="70" t="str">
        <f>Results!I676</f>
        <v>N/A</v>
      </c>
    </row>
    <row r="657" spans="11:15">
      <c r="K657" s="68"/>
      <c r="L657" s="39" t="str">
        <f>Results!C677</f>
        <v>M03</v>
      </c>
      <c r="M657" s="39" t="str">
        <f>Results!B653</f>
        <v>hsa-miR-27a-3p</v>
      </c>
      <c r="N657" s="69" t="e">
        <f>LOG(Results!H677,2)</f>
        <v>#DIV/0!</v>
      </c>
      <c r="O657" s="70" t="str">
        <f>Results!I677</f>
        <v>N/A</v>
      </c>
    </row>
    <row r="658" spans="11:15">
      <c r="K658" s="68"/>
      <c r="L658" s="39" t="str">
        <f>Results!C678</f>
        <v>M04</v>
      </c>
      <c r="M658" s="39" t="str">
        <f>Results!B654</f>
        <v>hsa-miR-106b-3p</v>
      </c>
      <c r="N658" s="69" t="e">
        <f>LOG(Results!H678,2)</f>
        <v>#DIV/0!</v>
      </c>
      <c r="O658" s="70" t="str">
        <f>Results!I678</f>
        <v>N/A</v>
      </c>
    </row>
    <row r="659" spans="11:15">
      <c r="K659" s="68"/>
      <c r="L659" s="39" t="str">
        <f>Results!C679</f>
        <v>M05</v>
      </c>
      <c r="M659" s="39" t="str">
        <f>Results!B655</f>
        <v>hsa-miR-181a-5p</v>
      </c>
      <c r="N659" s="69" t="e">
        <f>LOG(Results!H679,2)</f>
        <v>#DIV/0!</v>
      </c>
      <c r="O659" s="70" t="str">
        <f>Results!I679</f>
        <v>N/A</v>
      </c>
    </row>
    <row r="660" spans="11:15">
      <c r="K660" s="68"/>
      <c r="L660" s="39" t="str">
        <f>Results!C680</f>
        <v>M06</v>
      </c>
      <c r="M660" s="39" t="str">
        <f>Results!B656</f>
        <v>hsa-miR-10a-3p</v>
      </c>
      <c r="N660" s="69" t="e">
        <f>LOG(Results!H680,2)</f>
        <v>#DIV/0!</v>
      </c>
      <c r="O660" s="70" t="str">
        <f>Results!I680</f>
        <v>N/A</v>
      </c>
    </row>
    <row r="661" spans="11:15">
      <c r="K661" s="68"/>
      <c r="L661" s="39" t="str">
        <f>Results!C681</f>
        <v>M07</v>
      </c>
      <c r="M661" s="39" t="str">
        <f>Results!B657</f>
        <v>hsa-miR-548i</v>
      </c>
      <c r="N661" s="69" t="e">
        <f>LOG(Results!H681,2)</f>
        <v>#DIV/0!</v>
      </c>
      <c r="O661" s="70" t="str">
        <f>Results!I681</f>
        <v>N/A</v>
      </c>
    </row>
    <row r="662" spans="11:15">
      <c r="K662" s="68"/>
      <c r="L662" s="39" t="str">
        <f>Results!C682</f>
        <v>M08</v>
      </c>
      <c r="M662" s="39" t="str">
        <f>Results!B658</f>
        <v>hsa-miR-10b-3p</v>
      </c>
      <c r="N662" s="69" t="e">
        <f>LOG(Results!H682,2)</f>
        <v>#DIV/0!</v>
      </c>
      <c r="O662" s="70" t="str">
        <f>Results!I682</f>
        <v>N/A</v>
      </c>
    </row>
    <row r="663" spans="11:15">
      <c r="K663" s="68"/>
      <c r="L663" s="39" t="str">
        <f>Results!C683</f>
        <v>M09</v>
      </c>
      <c r="M663" s="39" t="str">
        <f>Results!B659</f>
        <v>hsa-miR-103a-3p</v>
      </c>
      <c r="N663" s="69" t="e">
        <f>LOG(Results!H683,2)</f>
        <v>#DIV/0!</v>
      </c>
      <c r="O663" s="70" t="str">
        <f>Results!I683</f>
        <v>N/A</v>
      </c>
    </row>
    <row r="664" spans="11:15">
      <c r="K664" s="68"/>
      <c r="L664" s="39" t="str">
        <f>Results!C684</f>
        <v>M10</v>
      </c>
      <c r="M664" s="39" t="str">
        <f>Results!B660</f>
        <v>hsa-miR-122-3p</v>
      </c>
      <c r="N664" s="69" t="e">
        <f>LOG(Results!H684,2)</f>
        <v>#DIV/0!</v>
      </c>
      <c r="O664" s="70" t="str">
        <f>Results!I684</f>
        <v>N/A</v>
      </c>
    </row>
    <row r="665" spans="11:15">
      <c r="K665" s="68"/>
      <c r="L665" s="39" t="str">
        <f>Results!C685</f>
        <v>M11</v>
      </c>
      <c r="M665" s="39" t="str">
        <f>Results!B661</f>
        <v>hsa-miR-107</v>
      </c>
      <c r="N665" s="69" t="e">
        <f>LOG(Results!H685,2)</f>
        <v>#DIV/0!</v>
      </c>
      <c r="O665" s="70" t="str">
        <f>Results!I685</f>
        <v>N/A</v>
      </c>
    </row>
    <row r="666" spans="11:15">
      <c r="K666" s="68"/>
      <c r="L666" s="39" t="str">
        <f>Results!C686</f>
        <v>M12</v>
      </c>
      <c r="M666" s="39" t="str">
        <f>Results!B662</f>
        <v>hsa-miR-124-5p</v>
      </c>
      <c r="N666" s="69" t="e">
        <f>LOG(Results!H686,2)</f>
        <v>#DIV/0!</v>
      </c>
      <c r="O666" s="70" t="str">
        <f>Results!I686</f>
        <v>N/A</v>
      </c>
    </row>
    <row r="667" spans="11:15">
      <c r="K667" s="68"/>
      <c r="L667" s="39" t="str">
        <f>Results!C687</f>
        <v>M13</v>
      </c>
      <c r="M667" s="39" t="str">
        <f>Results!B663</f>
        <v>hsa-miR-548c-5p</v>
      </c>
      <c r="N667" s="69" t="e">
        <f>LOG(Results!H687,2)</f>
        <v>#DIV/0!</v>
      </c>
      <c r="O667" s="70" t="str">
        <f>Results!I687</f>
        <v>N/A</v>
      </c>
    </row>
    <row r="668" spans="11:15">
      <c r="K668" s="68"/>
      <c r="L668" s="39" t="str">
        <f>Results!C688</f>
        <v>M14</v>
      </c>
      <c r="M668" s="39" t="str">
        <f>Results!B664</f>
        <v>hsa-miR-129-1-3p</v>
      </c>
      <c r="N668" s="69" t="e">
        <f>LOG(Results!H688,2)</f>
        <v>#DIV/0!</v>
      </c>
      <c r="O668" s="70" t="str">
        <f>Results!I688</f>
        <v>N/A</v>
      </c>
    </row>
    <row r="669" spans="11:15">
      <c r="K669" s="68"/>
      <c r="L669" s="39" t="str">
        <f>Results!C689</f>
        <v>M15</v>
      </c>
      <c r="M669" s="39" t="str">
        <f>Results!B665</f>
        <v>hsa-miR-133b</v>
      </c>
      <c r="N669" s="69" t="e">
        <f>LOG(Results!H689,2)</f>
        <v>#DIV/0!</v>
      </c>
      <c r="O669" s="70" t="str">
        <f>Results!I689</f>
        <v>N/A</v>
      </c>
    </row>
    <row r="670" spans="11:15">
      <c r="K670" s="68"/>
      <c r="L670" s="39" t="str">
        <f>Results!C690</f>
        <v>M16</v>
      </c>
      <c r="M670" s="39" t="str">
        <f>Results!B666</f>
        <v>hsa-miR-130b-5p</v>
      </c>
      <c r="N670" s="69" t="e">
        <f>LOG(Results!H690,2)</f>
        <v>#DIV/0!</v>
      </c>
      <c r="O670" s="70" t="str">
        <f>Results!I690</f>
        <v>N/A</v>
      </c>
    </row>
    <row r="671" spans="11:15">
      <c r="K671" s="68"/>
      <c r="L671" s="39" t="str">
        <f>Results!C691</f>
        <v>M17</v>
      </c>
      <c r="M671" s="39" t="str">
        <f>Results!B667</f>
        <v>hsa-miR-19b-3p</v>
      </c>
      <c r="N671" s="69" t="e">
        <f>LOG(Results!H691,2)</f>
        <v>#DIV/0!</v>
      </c>
      <c r="O671" s="70" t="str">
        <f>Results!I691</f>
        <v>N/A</v>
      </c>
    </row>
    <row r="672" spans="11:15">
      <c r="K672" s="68"/>
      <c r="L672" s="39" t="str">
        <f>Results!C692</f>
        <v>M18</v>
      </c>
      <c r="M672" s="39" t="str">
        <f>Results!B668</f>
        <v>hsa-miR-132-5p</v>
      </c>
      <c r="N672" s="69" t="e">
        <f>LOG(Results!H692,2)</f>
        <v>#DIV/0!</v>
      </c>
      <c r="O672" s="70" t="str">
        <f>Results!I692</f>
        <v>N/A</v>
      </c>
    </row>
    <row r="673" spans="11:15">
      <c r="K673" s="68"/>
      <c r="L673" s="39" t="str">
        <f>Results!C693</f>
        <v>M19</v>
      </c>
      <c r="M673" s="39" t="str">
        <f>Results!B669</f>
        <v>hsa-miR-181b-5p</v>
      </c>
      <c r="N673" s="69" t="e">
        <f>LOG(Results!H693,2)</f>
        <v>#DIV/0!</v>
      </c>
      <c r="O673" s="70" t="str">
        <f>Results!I693</f>
        <v>N/A</v>
      </c>
    </row>
    <row r="674" spans="11:15">
      <c r="K674" s="68"/>
      <c r="L674" s="39" t="str">
        <f>Results!C694</f>
        <v>M20</v>
      </c>
      <c r="M674" s="39" t="str">
        <f>Results!B670</f>
        <v>hsa-miR-135a-3p</v>
      </c>
      <c r="N674" s="69" t="e">
        <f>LOG(Results!H694,2)</f>
        <v>#DIV/0!</v>
      </c>
      <c r="O674" s="70" t="str">
        <f>Results!I694</f>
        <v>N/A</v>
      </c>
    </row>
    <row r="675" spans="11:15">
      <c r="K675" s="68"/>
      <c r="L675" s="39" t="str">
        <f>Results!C695</f>
        <v>M21</v>
      </c>
      <c r="M675" s="39" t="str">
        <f>Results!B671</f>
        <v>hsa-miR-23a-3p</v>
      </c>
      <c r="N675" s="69" t="e">
        <f>LOG(Results!H695,2)</f>
        <v>#DIV/0!</v>
      </c>
      <c r="O675" s="70" t="str">
        <f>Results!I695</f>
        <v>N/A</v>
      </c>
    </row>
    <row r="676" spans="11:15">
      <c r="K676" s="68"/>
      <c r="L676" s="39" t="str">
        <f>Results!C696</f>
        <v>M22</v>
      </c>
      <c r="M676" s="39" t="str">
        <f>Results!B672</f>
        <v>hsa-miR-138-2-3p</v>
      </c>
      <c r="N676" s="69" t="e">
        <f>LOG(Results!H696,2)</f>
        <v>#DIV/0!</v>
      </c>
      <c r="O676" s="70" t="str">
        <f>Results!I696</f>
        <v>N/A</v>
      </c>
    </row>
    <row r="677" spans="11:15">
      <c r="K677" s="68"/>
      <c r="L677" s="39" t="str">
        <f>Results!C697</f>
        <v>M23</v>
      </c>
      <c r="M677" s="39" t="str">
        <f>Results!B673</f>
        <v>hsa-miR-320a</v>
      </c>
      <c r="N677" s="69" t="e">
        <f>LOG(Results!H697,2)</f>
        <v>#DIV/0!</v>
      </c>
      <c r="O677" s="70" t="str">
        <f>Results!I697</f>
        <v>N/A</v>
      </c>
    </row>
    <row r="678" spans="11:15">
      <c r="K678" s="68"/>
      <c r="L678" s="39" t="str">
        <f>Results!C698</f>
        <v>M24</v>
      </c>
      <c r="M678" s="39" t="str">
        <f>Results!B674</f>
        <v>hsa-miR-143-5p</v>
      </c>
      <c r="N678" s="69" t="e">
        <f>LOG(Results!H698,2)</f>
        <v>#DIV/0!</v>
      </c>
      <c r="O678" s="70" t="str">
        <f>Results!I698</f>
        <v>N/A</v>
      </c>
    </row>
    <row r="679" spans="11:15">
      <c r="K679" s="68"/>
      <c r="L679" s="39" t="str">
        <f>Results!C699</f>
        <v>N01</v>
      </c>
      <c r="M679" s="39" t="str">
        <f>Results!B675</f>
        <v>hsa-miR-421</v>
      </c>
      <c r="N679" s="69" t="e">
        <f>LOG(Results!H699,2)</f>
        <v>#DIV/0!</v>
      </c>
      <c r="O679" s="70" t="str">
        <f>Results!I699</f>
        <v>N/A</v>
      </c>
    </row>
    <row r="680" spans="11:15">
      <c r="K680" s="68"/>
      <c r="L680" s="39" t="str">
        <f>Results!C700</f>
        <v>N02</v>
      </c>
      <c r="M680" s="39" t="str">
        <f>Results!B676</f>
        <v>hsa-miR-639</v>
      </c>
      <c r="N680" s="69" t="e">
        <f>LOG(Results!H700,2)</f>
        <v>#DIV/0!</v>
      </c>
      <c r="O680" s="70" t="str">
        <f>Results!I700</f>
        <v>N/A</v>
      </c>
    </row>
    <row r="681" spans="11:15">
      <c r="K681" s="68"/>
      <c r="L681" s="39" t="str">
        <f>Results!C701</f>
        <v>N03</v>
      </c>
      <c r="M681" s="39" t="str">
        <f>Results!B677</f>
        <v>hsa-miR-331-3p</v>
      </c>
      <c r="N681" s="69" t="e">
        <f>LOG(Results!H701,2)</f>
        <v>#DIV/0!</v>
      </c>
      <c r="O681" s="70" t="str">
        <f>Results!I701</f>
        <v>N/A</v>
      </c>
    </row>
    <row r="682" spans="11:15">
      <c r="K682" s="68"/>
      <c r="L682" s="39" t="str">
        <f>Results!C702</f>
        <v>N04</v>
      </c>
      <c r="M682" s="39" t="str">
        <f>Results!B678</f>
        <v>hsa-miR-1307-3p</v>
      </c>
      <c r="N682" s="69" t="e">
        <f>LOG(Results!H702,2)</f>
        <v>#DIV/0!</v>
      </c>
      <c r="O682" s="70" t="str">
        <f>Results!I702</f>
        <v>N/A</v>
      </c>
    </row>
    <row r="683" spans="11:15">
      <c r="K683" s="68"/>
      <c r="L683" s="39" t="str">
        <f>Results!C703</f>
        <v>N05</v>
      </c>
      <c r="M683" s="39" t="str">
        <f>Results!B679</f>
        <v>hsa-miR-330-5p</v>
      </c>
      <c r="N683" s="69" t="e">
        <f>LOG(Results!H703,2)</f>
        <v>#DIV/0!</v>
      </c>
      <c r="O683" s="70" t="str">
        <f>Results!I703</f>
        <v>N/A</v>
      </c>
    </row>
    <row r="684" spans="11:15">
      <c r="K684" s="68"/>
      <c r="L684" s="39" t="str">
        <f>Results!C704</f>
        <v>N06</v>
      </c>
      <c r="M684" s="39" t="str">
        <f>Results!B680</f>
        <v>hsa-miR-939</v>
      </c>
      <c r="N684" s="69" t="e">
        <f>LOG(Results!H704,2)</f>
        <v>#DIV/0!</v>
      </c>
      <c r="O684" s="70" t="str">
        <f>Results!I704</f>
        <v>N/A</v>
      </c>
    </row>
    <row r="685" spans="11:15">
      <c r="K685" s="68"/>
      <c r="L685" s="39" t="str">
        <f>Results!C705</f>
        <v>N07</v>
      </c>
      <c r="M685" s="39" t="str">
        <f>Results!B681</f>
        <v>hsa-miR-432-5p</v>
      </c>
      <c r="N685" s="69" t="e">
        <f>LOG(Results!H705,2)</f>
        <v>#DIV/0!</v>
      </c>
      <c r="O685" s="70" t="str">
        <f>Results!I705</f>
        <v>N/A</v>
      </c>
    </row>
    <row r="686" spans="11:15">
      <c r="K686" s="68"/>
      <c r="L686" s="39" t="str">
        <f>Results!C706</f>
        <v>N08</v>
      </c>
      <c r="M686" s="39" t="str">
        <f>Results!B682</f>
        <v>hsa-miR-887</v>
      </c>
      <c r="N686" s="69" t="e">
        <f>LOG(Results!H706,2)</f>
        <v>#DIV/0!</v>
      </c>
      <c r="O686" s="70" t="str">
        <f>Results!I706</f>
        <v>N/A</v>
      </c>
    </row>
    <row r="687" spans="11:15">
      <c r="K687" s="68"/>
      <c r="L687" s="39" t="str">
        <f>Results!C707</f>
        <v>N09</v>
      </c>
      <c r="M687" s="39" t="str">
        <f>Results!B683</f>
        <v>hsa-miR-551a</v>
      </c>
      <c r="N687" s="69" t="e">
        <f>LOG(Results!H707,2)</f>
        <v>#DIV/0!</v>
      </c>
      <c r="O687" s="70" t="str">
        <f>Results!I707</f>
        <v>N/A</v>
      </c>
    </row>
    <row r="688" spans="11:15">
      <c r="K688" s="68"/>
      <c r="L688" s="39" t="str">
        <f>Results!C708</f>
        <v>N10</v>
      </c>
      <c r="M688" s="39" t="str">
        <f>Results!B684</f>
        <v>hsa-miR-615-5p</v>
      </c>
      <c r="N688" s="69" t="e">
        <f>LOG(Results!H708,2)</f>
        <v>#DIV/0!</v>
      </c>
      <c r="O688" s="70" t="str">
        <f>Results!I708</f>
        <v>N/A</v>
      </c>
    </row>
    <row r="689" spans="11:15">
      <c r="K689" s="68"/>
      <c r="L689" s="39" t="str">
        <f>Results!C709</f>
        <v>N11</v>
      </c>
      <c r="M689" s="39" t="str">
        <f>Results!B685</f>
        <v>hsa-miR-1266</v>
      </c>
      <c r="N689" s="69" t="e">
        <f>LOG(Results!H709,2)</f>
        <v>#DIV/0!</v>
      </c>
      <c r="O689" s="70" t="str">
        <f>Results!I709</f>
        <v>N/A</v>
      </c>
    </row>
    <row r="690" spans="11:15">
      <c r="K690" s="68"/>
      <c r="L690" s="39" t="str">
        <f>Results!C710</f>
        <v>N12</v>
      </c>
      <c r="M690" s="39" t="str">
        <f>Results!B686</f>
        <v>hsa-miR-323a-5p</v>
      </c>
      <c r="N690" s="69" t="e">
        <f>LOG(Results!H710,2)</f>
        <v>#DIV/0!</v>
      </c>
      <c r="O690" s="70" t="str">
        <f>Results!I710</f>
        <v>N/A</v>
      </c>
    </row>
    <row r="691" spans="11:15">
      <c r="K691" s="68"/>
      <c r="L691" s="39" t="str">
        <f>Results!C711</f>
        <v>N13</v>
      </c>
      <c r="M691" s="39" t="str">
        <f>Results!B687</f>
        <v>hsa-miR-490-3p</v>
      </c>
      <c r="N691" s="69" t="e">
        <f>LOG(Results!H711,2)</f>
        <v>#DIV/0!</v>
      </c>
      <c r="O691" s="70" t="str">
        <f>Results!I711</f>
        <v>N/A</v>
      </c>
    </row>
    <row r="692" spans="11:15">
      <c r="K692" s="68"/>
      <c r="L692" s="39" t="str">
        <f>Results!C712</f>
        <v>N14</v>
      </c>
      <c r="M692" s="39" t="str">
        <f>Results!B688</f>
        <v>hsa-miR-661</v>
      </c>
      <c r="N692" s="69" t="e">
        <f>LOG(Results!H712,2)</f>
        <v>#DIV/0!</v>
      </c>
      <c r="O692" s="70" t="str">
        <f>Results!I712</f>
        <v>N/A</v>
      </c>
    </row>
    <row r="693" spans="11:15">
      <c r="K693" s="68"/>
      <c r="L693" s="39" t="str">
        <f>Results!C713</f>
        <v>N15</v>
      </c>
      <c r="M693" s="39" t="str">
        <f>Results!B689</f>
        <v>hsa-miR-1238</v>
      </c>
      <c r="N693" s="69" t="e">
        <f>LOG(Results!H713,2)</f>
        <v>#DIV/0!</v>
      </c>
      <c r="O693" s="70" t="str">
        <f>Results!I713</f>
        <v>N/A</v>
      </c>
    </row>
    <row r="694" spans="11:15">
      <c r="K694" s="68"/>
      <c r="L694" s="39" t="str">
        <f>Results!C714</f>
        <v>N16</v>
      </c>
      <c r="M694" s="39" t="str">
        <f>Results!B690</f>
        <v>hsa-miR-940</v>
      </c>
      <c r="N694" s="69" t="e">
        <f>LOG(Results!H714,2)</f>
        <v>#DIV/0!</v>
      </c>
      <c r="O694" s="70" t="str">
        <f>Results!I714</f>
        <v>N/A</v>
      </c>
    </row>
    <row r="695" spans="11:15">
      <c r="K695" s="68"/>
      <c r="L695" s="39" t="str">
        <f>Results!C715</f>
        <v>N17</v>
      </c>
      <c r="M695" s="39" t="str">
        <f>Results!B691</f>
        <v>hsa-miR-219-1-3p</v>
      </c>
      <c r="N695" s="69" t="e">
        <f>LOG(Results!H715,2)</f>
        <v>#DIV/0!</v>
      </c>
      <c r="O695" s="70" t="str">
        <f>Results!I715</f>
        <v>N/A</v>
      </c>
    </row>
    <row r="696" spans="11:15">
      <c r="K696" s="68"/>
      <c r="L696" s="39" t="str">
        <f>Results!C716</f>
        <v>N18</v>
      </c>
      <c r="M696" s="39" t="str">
        <f>Results!B692</f>
        <v>hsa-miR-636</v>
      </c>
      <c r="N696" s="69" t="e">
        <f>LOG(Results!H716,2)</f>
        <v>#DIV/0!</v>
      </c>
      <c r="O696" s="70" t="str">
        <f>Results!I716</f>
        <v>N/A</v>
      </c>
    </row>
    <row r="697" spans="11:15">
      <c r="K697" s="68"/>
      <c r="L697" s="39" t="str">
        <f>Results!C717</f>
        <v>N19</v>
      </c>
      <c r="M697" s="39" t="str">
        <f>Results!B693</f>
        <v>hsa-miR-1250</v>
      </c>
      <c r="N697" s="69" t="e">
        <f>LOG(Results!H717,2)</f>
        <v>#DIV/0!</v>
      </c>
      <c r="O697" s="70" t="str">
        <f>Results!I717</f>
        <v>N/A</v>
      </c>
    </row>
    <row r="698" spans="11:15">
      <c r="K698" s="68"/>
      <c r="L698" s="39" t="str">
        <f>Results!C718</f>
        <v>N20</v>
      </c>
      <c r="M698" s="39" t="str">
        <f>Results!B694</f>
        <v>hsa-miR-663b</v>
      </c>
      <c r="N698" s="69" t="e">
        <f>LOG(Results!H718,2)</f>
        <v>#DIV/0!</v>
      </c>
      <c r="O698" s="70" t="str">
        <f>Results!I718</f>
        <v>N/A</v>
      </c>
    </row>
    <row r="699" spans="11:15">
      <c r="K699" s="68"/>
      <c r="L699" s="39" t="str">
        <f>Results!C719</f>
        <v>N21</v>
      </c>
      <c r="M699" s="39" t="str">
        <f>Results!B695</f>
        <v>hsa-miR-1269a</v>
      </c>
      <c r="N699" s="69" t="e">
        <f>LOG(Results!H719,2)</f>
        <v>#DIV/0!</v>
      </c>
      <c r="O699" s="70" t="str">
        <f>Results!I719</f>
        <v>N/A</v>
      </c>
    </row>
    <row r="700" spans="11:15">
      <c r="K700" s="68"/>
      <c r="L700" s="39" t="str">
        <f>Results!C720</f>
        <v>N22</v>
      </c>
      <c r="M700" s="39" t="str">
        <f>Results!B696</f>
        <v>hsa-miR-487a</v>
      </c>
      <c r="N700" s="69" t="e">
        <f>LOG(Results!H720,2)</f>
        <v>#DIV/0!</v>
      </c>
      <c r="O700" s="70" t="str">
        <f>Results!I720</f>
        <v>N/A</v>
      </c>
    </row>
    <row r="701" spans="11:15">
      <c r="K701" s="68"/>
      <c r="L701" s="39" t="str">
        <f>Results!C721</f>
        <v>N23</v>
      </c>
      <c r="M701" s="39" t="str">
        <f>Results!B697</f>
        <v>hsa-miR-652-3p</v>
      </c>
      <c r="N701" s="69" t="e">
        <f>LOG(Results!H721,2)</f>
        <v>#DIV/0!</v>
      </c>
      <c r="O701" s="70" t="str">
        <f>Results!I721</f>
        <v>N/A</v>
      </c>
    </row>
    <row r="702" spans="11:15">
      <c r="K702" s="68"/>
      <c r="L702" s="39" t="str">
        <f>Results!C722</f>
        <v>N24</v>
      </c>
      <c r="M702" s="39" t="str">
        <f>Results!B698</f>
        <v>hsa-miR-487b</v>
      </c>
      <c r="N702" s="69" t="e">
        <f>LOG(Results!H722,2)</f>
        <v>#DIV/0!</v>
      </c>
      <c r="O702" s="70" t="str">
        <f>Results!I722</f>
        <v>N/A</v>
      </c>
    </row>
    <row r="703" spans="11:15">
      <c r="K703" s="68"/>
      <c r="L703" s="39" t="str">
        <f>Results!C723</f>
        <v>O01</v>
      </c>
      <c r="M703" s="39" t="str">
        <f>Results!B699</f>
        <v>hsa-miR-320b</v>
      </c>
      <c r="N703" s="69" t="e">
        <f>LOG(Results!H723,2)</f>
        <v>#DIV/0!</v>
      </c>
      <c r="O703" s="70" t="str">
        <f>Results!I723</f>
        <v>N/A</v>
      </c>
    </row>
    <row r="704" spans="11:15">
      <c r="K704" s="68"/>
      <c r="L704" s="39" t="str">
        <f>Results!C724</f>
        <v>O02</v>
      </c>
      <c r="M704" s="39" t="str">
        <f>Results!B700</f>
        <v>hsa-miR-144-5p</v>
      </c>
      <c r="N704" s="69" t="e">
        <f>LOG(Results!H724,2)</f>
        <v>#DIV/0!</v>
      </c>
      <c r="O704" s="70" t="str">
        <f>Results!I724</f>
        <v>N/A</v>
      </c>
    </row>
    <row r="705" spans="11:15">
      <c r="K705" s="68"/>
      <c r="L705" s="39" t="str">
        <f>Results!C725</f>
        <v>O03</v>
      </c>
      <c r="M705" s="39" t="str">
        <f>Results!B701</f>
        <v>hsa-miR-133a</v>
      </c>
      <c r="N705" s="69" t="e">
        <f>LOG(Results!H725,2)</f>
        <v>#DIV/0!</v>
      </c>
      <c r="O705" s="70" t="str">
        <f>Results!I725</f>
        <v>N/A</v>
      </c>
    </row>
    <row r="706" spans="11:15">
      <c r="K706" s="68"/>
      <c r="L706" s="39" t="str">
        <f>Results!C726</f>
        <v>O04</v>
      </c>
      <c r="M706" s="39" t="str">
        <f>Results!B702</f>
        <v>hsa-miR-145-3p</v>
      </c>
      <c r="N706" s="69" t="e">
        <f>LOG(Results!H726,2)</f>
        <v>#DIV/0!</v>
      </c>
      <c r="O706" s="70" t="str">
        <f>Results!I726</f>
        <v>N/A</v>
      </c>
    </row>
    <row r="707" spans="11:15">
      <c r="K707" s="68"/>
      <c r="L707" s="39" t="str">
        <f>Results!C727</f>
        <v>O05</v>
      </c>
      <c r="M707" s="39" t="str">
        <f>Results!B703</f>
        <v>hsa-miR-1468</v>
      </c>
      <c r="N707" s="69" t="e">
        <f>LOG(Results!H727,2)</f>
        <v>#DIV/0!</v>
      </c>
      <c r="O707" s="70" t="str">
        <f>Results!I727</f>
        <v>N/A</v>
      </c>
    </row>
    <row r="708" spans="11:15">
      <c r="K708" s="68"/>
      <c r="L708" s="39" t="str">
        <f>Results!C728</f>
        <v>O06</v>
      </c>
      <c r="M708" s="39" t="str">
        <f>Results!B704</f>
        <v>hsa-miR-146a-3p</v>
      </c>
      <c r="N708" s="69" t="e">
        <f>LOG(Results!H728,2)</f>
        <v>#DIV/0!</v>
      </c>
      <c r="O708" s="70" t="str">
        <f>Results!I728</f>
        <v>N/A</v>
      </c>
    </row>
    <row r="709" spans="11:15">
      <c r="K709" s="68"/>
      <c r="L709" s="39" t="str">
        <f>Results!C729</f>
        <v>O07</v>
      </c>
      <c r="M709" s="39" t="str">
        <f>Results!B705</f>
        <v>hsa-miR-1469</v>
      </c>
      <c r="N709" s="69" t="e">
        <f>LOG(Results!H729,2)</f>
        <v>#DIV/0!</v>
      </c>
      <c r="O709" s="70" t="str">
        <f>Results!I729</f>
        <v>N/A</v>
      </c>
    </row>
    <row r="710" spans="11:15">
      <c r="K710" s="68"/>
      <c r="L710" s="39" t="str">
        <f>Results!C730</f>
        <v>O08</v>
      </c>
      <c r="M710" s="39" t="str">
        <f>Results!B706</f>
        <v>hsa-miR-148a-5p</v>
      </c>
      <c r="N710" s="69" t="e">
        <f>LOG(Results!H730,2)</f>
        <v>#DIV/0!</v>
      </c>
      <c r="O710" s="70" t="str">
        <f>Results!I730</f>
        <v>N/A</v>
      </c>
    </row>
    <row r="711" spans="11:15">
      <c r="K711" s="68"/>
      <c r="L711" s="39" t="str">
        <f>Results!C731</f>
        <v>O09</v>
      </c>
      <c r="M711" s="39" t="str">
        <f>Results!B707</f>
        <v>hsa-miR-1471</v>
      </c>
      <c r="N711" s="69" t="e">
        <f>LOG(Results!H731,2)</f>
        <v>#DIV/0!</v>
      </c>
      <c r="O711" s="70" t="str">
        <f>Results!I731</f>
        <v>N/A</v>
      </c>
    </row>
    <row r="712" spans="11:15">
      <c r="K712" s="68"/>
      <c r="L712" s="39" t="str">
        <f>Results!C732</f>
        <v>O10</v>
      </c>
      <c r="M712" s="39" t="str">
        <f>Results!B708</f>
        <v>hsa-miR-155-3p</v>
      </c>
      <c r="N712" s="69" t="e">
        <f>LOG(Results!H732,2)</f>
        <v>#DIV/0!</v>
      </c>
      <c r="O712" s="70" t="str">
        <f>Results!I732</f>
        <v>N/A</v>
      </c>
    </row>
    <row r="713" spans="11:15">
      <c r="K713" s="68"/>
      <c r="L713" s="39" t="str">
        <f>Results!C733</f>
        <v>O11</v>
      </c>
      <c r="M713" s="39" t="str">
        <f>Results!B709</f>
        <v>hsa-miR-1537</v>
      </c>
      <c r="N713" s="69" t="e">
        <f>LOG(Results!H733,2)</f>
        <v>#DIV/0!</v>
      </c>
      <c r="O713" s="70" t="str">
        <f>Results!I733</f>
        <v>N/A</v>
      </c>
    </row>
    <row r="714" spans="11:15">
      <c r="K714" s="68"/>
      <c r="L714" s="39" t="str">
        <f>Results!C734</f>
        <v>O12</v>
      </c>
      <c r="M714" s="39" t="str">
        <f>Results!B710</f>
        <v>hsa-miR-186-3p</v>
      </c>
      <c r="N714" s="69" t="e">
        <f>LOG(Results!H734,2)</f>
        <v>#DIV/0!</v>
      </c>
      <c r="O714" s="70" t="str">
        <f>Results!I734</f>
        <v>N/A</v>
      </c>
    </row>
    <row r="715" spans="11:15">
      <c r="K715" s="68"/>
      <c r="L715" s="39" t="str">
        <f>Results!C735</f>
        <v>O13</v>
      </c>
      <c r="M715" s="39" t="str">
        <f>Results!B711</f>
        <v>hsa-miR-1538</v>
      </c>
      <c r="N715" s="69" t="e">
        <f>LOG(Results!H735,2)</f>
        <v>#DIV/0!</v>
      </c>
      <c r="O715" s="70" t="str">
        <f>Results!I735</f>
        <v>N/A</v>
      </c>
    </row>
    <row r="716" spans="11:15">
      <c r="K716" s="68"/>
      <c r="L716" s="39" t="str">
        <f>Results!C736</f>
        <v>O14</v>
      </c>
      <c r="M716" s="39" t="str">
        <f>Results!B712</f>
        <v>hsa-miR-187-5p</v>
      </c>
      <c r="N716" s="69" t="e">
        <f>LOG(Results!H736,2)</f>
        <v>#DIV/0!</v>
      </c>
      <c r="O716" s="70" t="str">
        <f>Results!I736</f>
        <v>N/A</v>
      </c>
    </row>
    <row r="717" spans="11:15">
      <c r="K717" s="68"/>
      <c r="L717" s="39" t="str">
        <f>Results!C737</f>
        <v>O15</v>
      </c>
      <c r="M717" s="39" t="str">
        <f>Results!B713</f>
        <v>hsa-miR-1908</v>
      </c>
      <c r="N717" s="69" t="e">
        <f>LOG(Results!H737,2)</f>
        <v>#DIV/0!</v>
      </c>
      <c r="O717" s="70" t="str">
        <f>Results!I737</f>
        <v>N/A</v>
      </c>
    </row>
    <row r="718" spans="11:15">
      <c r="K718" s="68"/>
      <c r="L718" s="39" t="str">
        <f>Results!C738</f>
        <v>O16</v>
      </c>
      <c r="M718" s="39" t="str">
        <f>Results!B714</f>
        <v>hsa-miR-1909-5p</v>
      </c>
      <c r="N718" s="69" t="e">
        <f>LOG(Results!H738,2)</f>
        <v>#DIV/0!</v>
      </c>
      <c r="O718" s="70" t="str">
        <f>Results!I738</f>
        <v>N/A</v>
      </c>
    </row>
    <row r="719" spans="11:15">
      <c r="K719" s="68"/>
      <c r="L719" s="39" t="str">
        <f>Results!C739</f>
        <v>O17</v>
      </c>
      <c r="M719" s="39" t="str">
        <f>Results!B715</f>
        <v>hsa-miR-1909-3p</v>
      </c>
      <c r="N719" s="69" t="e">
        <f>LOG(Results!H739,2)</f>
        <v>#DIV/0!</v>
      </c>
      <c r="O719" s="70" t="str">
        <f>Results!I739</f>
        <v>N/A</v>
      </c>
    </row>
    <row r="720" spans="11:15">
      <c r="K720" s="68"/>
      <c r="L720" s="39" t="str">
        <f>Results!C740</f>
        <v>O18</v>
      </c>
      <c r="M720" s="39" t="str">
        <f>Results!B716</f>
        <v>hsa-miR-200c-5p</v>
      </c>
      <c r="N720" s="69" t="e">
        <f>LOG(Results!H740,2)</f>
        <v>#DIV/0!</v>
      </c>
      <c r="O720" s="70" t="str">
        <f>Results!I740</f>
        <v>N/A</v>
      </c>
    </row>
    <row r="721" spans="11:15">
      <c r="K721" s="68"/>
      <c r="L721" s="39" t="str">
        <f>Results!C741</f>
        <v>O19</v>
      </c>
      <c r="M721" s="39" t="str">
        <f>Results!B717</f>
        <v>hsa-miR-1910</v>
      </c>
      <c r="N721" s="69" t="e">
        <f>LOG(Results!H741,2)</f>
        <v>#DIV/0!</v>
      </c>
      <c r="O721" s="70" t="str">
        <f>Results!I741</f>
        <v>N/A</v>
      </c>
    </row>
    <row r="722" spans="11:15">
      <c r="K722" s="68"/>
      <c r="L722" s="39" t="str">
        <f>Results!C742</f>
        <v>O20</v>
      </c>
      <c r="M722" s="39" t="str">
        <f>Results!B718</f>
        <v>hsa-miR-202-5p</v>
      </c>
      <c r="N722" s="69" t="e">
        <f>LOG(Results!H742,2)</f>
        <v>#DIV/0!</v>
      </c>
      <c r="O722" s="70" t="str">
        <f>Results!I742</f>
        <v>N/A</v>
      </c>
    </row>
    <row r="723" spans="11:15">
      <c r="K723" s="68"/>
      <c r="L723" s="39" t="str">
        <f>Results!C743</f>
        <v>O21</v>
      </c>
      <c r="M723" s="39" t="str">
        <f>Results!B719</f>
        <v>hsa-miR-1912</v>
      </c>
      <c r="N723" s="69" t="e">
        <f>LOG(Results!H743,2)</f>
        <v>#DIV/0!</v>
      </c>
      <c r="O723" s="70" t="str">
        <f>Results!I743</f>
        <v>N/A</v>
      </c>
    </row>
    <row r="724" spans="11:15">
      <c r="K724" s="68"/>
      <c r="L724" s="39" t="str">
        <f>Results!C744</f>
        <v>O22</v>
      </c>
      <c r="M724" s="39" t="str">
        <f>Results!B720</f>
        <v>hsa-miR-20a-3p</v>
      </c>
      <c r="N724" s="69" t="e">
        <f>LOG(Results!H744,2)</f>
        <v>#DIV/0!</v>
      </c>
      <c r="O724" s="70" t="str">
        <f>Results!I744</f>
        <v>N/A</v>
      </c>
    </row>
    <row r="725" spans="11:15">
      <c r="K725" s="68"/>
      <c r="L725" s="39" t="str">
        <f>Results!C745</f>
        <v>O23</v>
      </c>
      <c r="M725" s="39" t="str">
        <f>Results!B721</f>
        <v>hsa-miR-1913</v>
      </c>
      <c r="N725" s="69" t="e">
        <f>LOG(Results!H745,2)</f>
        <v>#DIV/0!</v>
      </c>
      <c r="O725" s="70" t="str">
        <f>Results!I745</f>
        <v>N/A</v>
      </c>
    </row>
    <row r="726" spans="11:15">
      <c r="K726" s="68"/>
      <c r="L726" s="39" t="str">
        <f>Results!C746</f>
        <v>O24</v>
      </c>
      <c r="M726" s="39" t="str">
        <f>Results!B722</f>
        <v>hsa-miR-214-5p</v>
      </c>
      <c r="N726" s="69" t="e">
        <f>LOG(Results!H746,2)</f>
        <v>#DIV/0!</v>
      </c>
      <c r="O726" s="70" t="str">
        <f>Results!I746</f>
        <v>N/A</v>
      </c>
    </row>
    <row r="727" spans="11:15">
      <c r="K727" s="68" t="str">
        <f>'Gene Table'!A771</f>
        <v>Plate 3</v>
      </c>
      <c r="L727" s="39" t="str">
        <f>Results!C771</f>
        <v>A01</v>
      </c>
      <c r="M727" s="39" t="str">
        <f>Results!B723</f>
        <v>hsa-miR-146b-3p</v>
      </c>
      <c r="N727" s="69" t="e">
        <f>LOG(Results!H771,2)</f>
        <v>#DIV/0!</v>
      </c>
      <c r="O727" s="70" t="str">
        <f>Results!I771</f>
        <v>N/A</v>
      </c>
    </row>
    <row r="728" spans="11:15">
      <c r="K728" s="68"/>
      <c r="L728" s="39" t="str">
        <f>Results!C772</f>
        <v>A02</v>
      </c>
      <c r="M728" s="39" t="str">
        <f>Results!B724</f>
        <v>hsa-let-7g-5p</v>
      </c>
      <c r="N728" s="69" t="e">
        <f>LOG(Results!H772,2)</f>
        <v>#DIV/0!</v>
      </c>
      <c r="O728" s="70" t="str">
        <f>Results!I772</f>
        <v>N/A</v>
      </c>
    </row>
    <row r="729" spans="11:15">
      <c r="K729" s="68"/>
      <c r="L729" s="39" t="str">
        <f>Results!C773</f>
        <v>A03</v>
      </c>
      <c r="M729" s="39" t="str">
        <f>Results!B725</f>
        <v>hsa-miR-342-3p</v>
      </c>
      <c r="N729" s="69" t="e">
        <f>LOG(Results!H773,2)</f>
        <v>#DIV/0!</v>
      </c>
      <c r="O729" s="70" t="str">
        <f>Results!I773</f>
        <v>N/A</v>
      </c>
    </row>
    <row r="730" spans="11:15">
      <c r="K730" s="68"/>
      <c r="L730" s="39" t="str">
        <f>Results!C774</f>
        <v>A04</v>
      </c>
      <c r="M730" s="39" t="str">
        <f>Results!B726</f>
        <v>hsa-miR-374a-5p</v>
      </c>
      <c r="N730" s="69" t="e">
        <f>LOG(Results!H774,2)</f>
        <v>#DIV/0!</v>
      </c>
      <c r="O730" s="70" t="str">
        <f>Results!I774</f>
        <v>N/A</v>
      </c>
    </row>
    <row r="731" spans="11:15">
      <c r="K731" s="68"/>
      <c r="L731" s="39" t="str">
        <f>Results!C775</f>
        <v>A05</v>
      </c>
      <c r="M731" s="39" t="str">
        <f>Results!B727</f>
        <v>hsa-miR-423-5p</v>
      </c>
      <c r="N731" s="69" t="e">
        <f>LOG(Results!H775,2)</f>
        <v>#DIV/0!</v>
      </c>
      <c r="O731" s="70" t="str">
        <f>Results!I775</f>
        <v>N/A</v>
      </c>
    </row>
    <row r="732" spans="11:15">
      <c r="K732" s="68"/>
      <c r="L732" s="39" t="str">
        <f>Results!C776</f>
        <v>A06</v>
      </c>
      <c r="M732" s="39" t="str">
        <f>Results!B728</f>
        <v>hsa-miR-374b-5p</v>
      </c>
      <c r="N732" s="69" t="e">
        <f>LOG(Results!H776,2)</f>
        <v>#DIV/0!</v>
      </c>
      <c r="O732" s="70" t="str">
        <f>Results!I776</f>
        <v>N/A</v>
      </c>
    </row>
    <row r="733" spans="11:15">
      <c r="K733" s="68"/>
      <c r="L733" s="39" t="str">
        <f>Results!C777</f>
        <v>A07</v>
      </c>
      <c r="M733" s="39" t="str">
        <f>Results!B729</f>
        <v>hsa-miR-125a-3p</v>
      </c>
      <c r="N733" s="69" t="e">
        <f>LOG(Results!H777,2)</f>
        <v>#DIV/0!</v>
      </c>
      <c r="O733" s="70" t="str">
        <f>Results!I777</f>
        <v>N/A</v>
      </c>
    </row>
    <row r="734" spans="11:15">
      <c r="K734" s="68"/>
      <c r="L734" s="39" t="str">
        <f>Results!C778</f>
        <v>A08</v>
      </c>
      <c r="M734" s="39" t="str">
        <f>Results!B730</f>
        <v>hsa-let-7i-5p</v>
      </c>
      <c r="N734" s="69" t="e">
        <f>LOG(Results!H778,2)</f>
        <v>#DIV/0!</v>
      </c>
      <c r="O734" s="70" t="str">
        <f>Results!I778</f>
        <v>N/A</v>
      </c>
    </row>
    <row r="735" spans="11:15">
      <c r="K735" s="68"/>
      <c r="L735" s="39" t="str">
        <f>Results!C779</f>
        <v>A09</v>
      </c>
      <c r="M735" s="39" t="str">
        <f>Results!B731</f>
        <v>hsa-miR-635</v>
      </c>
      <c r="N735" s="69" t="e">
        <f>LOG(Results!H779,2)</f>
        <v>#DIV/0!</v>
      </c>
      <c r="O735" s="70" t="str">
        <f>Results!I779</f>
        <v>N/A</v>
      </c>
    </row>
    <row r="736" spans="11:15">
      <c r="K736" s="68"/>
      <c r="L736" s="39" t="str">
        <f>Results!C780</f>
        <v>A10</v>
      </c>
      <c r="M736" s="39" t="str">
        <f>Results!B732</f>
        <v>hsa-let-7d-5p</v>
      </c>
      <c r="N736" s="69" t="e">
        <f>LOG(Results!H780,2)</f>
        <v>#DIV/0!</v>
      </c>
      <c r="O736" s="70" t="str">
        <f>Results!I780</f>
        <v>N/A</v>
      </c>
    </row>
    <row r="737" spans="11:15">
      <c r="K737" s="68"/>
      <c r="L737" s="39" t="str">
        <f>Results!C781</f>
        <v>A11</v>
      </c>
      <c r="M737" s="39" t="str">
        <f>Results!B733</f>
        <v>hsa-miR-665</v>
      </c>
      <c r="N737" s="69" t="e">
        <f>LOG(Results!H781,2)</f>
        <v>#DIV/0!</v>
      </c>
      <c r="O737" s="70" t="str">
        <f>Results!I781</f>
        <v>N/A</v>
      </c>
    </row>
    <row r="738" spans="11:15">
      <c r="K738" s="68"/>
      <c r="L738" s="39" t="str">
        <f>Results!C782</f>
        <v>A12</v>
      </c>
      <c r="M738" s="39" t="str">
        <f>Results!B734</f>
        <v>hsa-miR-200a-3p</v>
      </c>
      <c r="N738" s="69" t="e">
        <f>LOG(Results!H782,2)</f>
        <v>#DIV/0!</v>
      </c>
      <c r="O738" s="70" t="str">
        <f>Results!I782</f>
        <v>N/A</v>
      </c>
    </row>
    <row r="739" spans="11:15">
      <c r="K739" s="68"/>
      <c r="L739" s="39" t="str">
        <f>Results!C783</f>
        <v>A13</v>
      </c>
      <c r="M739" s="39" t="str">
        <f>Results!B735</f>
        <v>hsa-miR-885-3p</v>
      </c>
      <c r="N739" s="69" t="e">
        <f>LOG(Results!H783,2)</f>
        <v>#DIV/0!</v>
      </c>
      <c r="O739" s="70" t="str">
        <f>Results!I783</f>
        <v>N/A</v>
      </c>
    </row>
    <row r="740" spans="11:15">
      <c r="K740" s="68"/>
      <c r="L740" s="39" t="str">
        <f>Results!C784</f>
        <v>A14</v>
      </c>
      <c r="M740" s="39" t="str">
        <f>Results!B736</f>
        <v>hsa-miR-148a-3p</v>
      </c>
      <c r="N740" s="69" t="e">
        <f>LOG(Results!H784,2)</f>
        <v>#DIV/0!</v>
      </c>
      <c r="O740" s="70" t="str">
        <f>Results!I784</f>
        <v>N/A</v>
      </c>
    </row>
    <row r="741" spans="11:15">
      <c r="K741" s="68"/>
      <c r="L741" s="39" t="str">
        <f>Results!C785</f>
        <v>A15</v>
      </c>
      <c r="M741" s="39" t="str">
        <f>Results!B737</f>
        <v>hsa-miR-664-3p</v>
      </c>
      <c r="N741" s="69" t="e">
        <f>LOG(Results!H785,2)</f>
        <v>#DIV/0!</v>
      </c>
      <c r="O741" s="70" t="str">
        <f>Results!I785</f>
        <v>N/A</v>
      </c>
    </row>
    <row r="742" spans="11:15">
      <c r="K742" s="68"/>
      <c r="L742" s="39" t="str">
        <f>Results!C786</f>
        <v>A16</v>
      </c>
      <c r="M742" s="39" t="str">
        <f>Results!B738</f>
        <v>hsa-miR-376b</v>
      </c>
      <c r="N742" s="69" t="e">
        <f>LOG(Results!H786,2)</f>
        <v>#DIV/0!</v>
      </c>
      <c r="O742" s="70" t="str">
        <f>Results!I786</f>
        <v>N/A</v>
      </c>
    </row>
    <row r="743" spans="11:15">
      <c r="K743" s="68"/>
      <c r="L743" s="39" t="str">
        <f>Results!C787</f>
        <v>A17</v>
      </c>
      <c r="M743" s="39" t="str">
        <f>Results!B739</f>
        <v>hsa-miR-485-5p</v>
      </c>
      <c r="N743" s="69" t="e">
        <f>LOG(Results!H787,2)</f>
        <v>#DIV/0!</v>
      </c>
      <c r="O743" s="70" t="str">
        <f>Results!I787</f>
        <v>N/A</v>
      </c>
    </row>
    <row r="744" spans="11:15">
      <c r="K744" s="68"/>
      <c r="L744" s="39" t="str">
        <f>Results!C788</f>
        <v>A18</v>
      </c>
      <c r="M744" s="39" t="str">
        <f>Results!B740</f>
        <v>hsa-miR-376a-3p</v>
      </c>
      <c r="N744" s="69" t="e">
        <f>LOG(Results!H788,2)</f>
        <v>#DIV/0!</v>
      </c>
      <c r="O744" s="70" t="str">
        <f>Results!I788</f>
        <v>N/A</v>
      </c>
    </row>
    <row r="745" spans="11:15">
      <c r="K745" s="68"/>
      <c r="L745" s="39" t="str">
        <f>Results!C789</f>
        <v>A19</v>
      </c>
      <c r="M745" s="39" t="str">
        <f>Results!B741</f>
        <v>hsa-miR-1273a</v>
      </c>
      <c r="N745" s="69" t="e">
        <f>LOG(Results!H789,2)</f>
        <v>#DIV/0!</v>
      </c>
      <c r="O745" s="70" t="str">
        <f>Results!I789</f>
        <v>N/A</v>
      </c>
    </row>
    <row r="746" spans="11:15">
      <c r="K746" s="68"/>
      <c r="L746" s="39" t="str">
        <f>Results!C790</f>
        <v>A20</v>
      </c>
      <c r="M746" s="39" t="str">
        <f>Results!B742</f>
        <v>hsa-miR-519a-3p</v>
      </c>
      <c r="N746" s="69" t="e">
        <f>LOG(Results!H790,2)</f>
        <v>#DIV/0!</v>
      </c>
      <c r="O746" s="70" t="str">
        <f>Results!I790</f>
        <v>N/A</v>
      </c>
    </row>
    <row r="747" spans="11:15">
      <c r="K747" s="68"/>
      <c r="L747" s="39" t="str">
        <f>Results!C791</f>
        <v>A21</v>
      </c>
      <c r="M747" s="39" t="str">
        <f>Results!B743</f>
        <v>hsa-miR-1292</v>
      </c>
      <c r="N747" s="69" t="e">
        <f>LOG(Results!H791,2)</f>
        <v>#DIV/0!</v>
      </c>
      <c r="O747" s="70" t="str">
        <f>Results!I791</f>
        <v>N/A</v>
      </c>
    </row>
    <row r="748" spans="11:15">
      <c r="K748" s="68"/>
      <c r="L748" s="39" t="str">
        <f>Results!C792</f>
        <v>A22</v>
      </c>
      <c r="M748" s="39" t="str">
        <f>Results!B744</f>
        <v>hsa-miR-376c</v>
      </c>
      <c r="N748" s="69" t="e">
        <f>LOG(Results!H792,2)</f>
        <v>#DIV/0!</v>
      </c>
      <c r="O748" s="70" t="str">
        <f>Results!I792</f>
        <v>N/A</v>
      </c>
    </row>
    <row r="749" spans="11:15">
      <c r="K749" s="68"/>
      <c r="L749" s="39" t="str">
        <f>Results!C793</f>
        <v>A23</v>
      </c>
      <c r="M749" s="39" t="str">
        <f>Results!B745</f>
        <v>hsa-miR-326</v>
      </c>
      <c r="N749" s="69" t="e">
        <f>LOG(Results!H793,2)</f>
        <v>#DIV/0!</v>
      </c>
      <c r="O749" s="70" t="str">
        <f>Results!I793</f>
        <v>N/A</v>
      </c>
    </row>
    <row r="750" spans="11:15">
      <c r="K750" s="68"/>
      <c r="L750" s="39" t="str">
        <f>Results!C794</f>
        <v>A24</v>
      </c>
      <c r="M750" s="39" t="str">
        <f>Results!B746</f>
        <v>hsa-miR-98</v>
      </c>
      <c r="N750" s="69" t="e">
        <f>LOG(Results!H794,2)</f>
        <v>#DIV/0!</v>
      </c>
      <c r="O750" s="70" t="str">
        <f>Results!I794</f>
        <v>N/A</v>
      </c>
    </row>
    <row r="751" spans="11:15">
      <c r="K751" s="68"/>
      <c r="L751" s="39" t="str">
        <f>Results!C795</f>
        <v>B01</v>
      </c>
      <c r="M751" s="39" t="str">
        <f>Results!B747</f>
        <v>NC</v>
      </c>
      <c r="N751" s="69" t="e">
        <f>LOG(Results!H795,2)</f>
        <v>#DIV/0!</v>
      </c>
      <c r="O751" s="70" t="str">
        <f>Results!I795</f>
        <v>N/A</v>
      </c>
    </row>
    <row r="752" spans="11:15">
      <c r="K752" s="68"/>
      <c r="L752" s="39" t="str">
        <f>Results!C796</f>
        <v>B02</v>
      </c>
      <c r="M752" s="39" t="str">
        <f>Results!B748</f>
        <v>NC</v>
      </c>
      <c r="N752" s="69" t="e">
        <f>LOG(Results!H796,2)</f>
        <v>#DIV/0!</v>
      </c>
      <c r="O752" s="70" t="str">
        <f>Results!I796</f>
        <v>N/A</v>
      </c>
    </row>
    <row r="753" spans="11:15">
      <c r="K753" s="68"/>
      <c r="L753" s="39" t="str">
        <f>Results!C797</f>
        <v>B03</v>
      </c>
      <c r="M753" s="39" t="str">
        <f>Results!B749</f>
        <v>NC</v>
      </c>
      <c r="N753" s="69" t="e">
        <f>LOG(Results!H797,2)</f>
        <v>#DIV/0!</v>
      </c>
      <c r="O753" s="70" t="str">
        <f>Results!I797</f>
        <v>N/A</v>
      </c>
    </row>
    <row r="754" spans="11:15">
      <c r="K754" s="68"/>
      <c r="L754" s="39" t="str">
        <f>Results!C798</f>
        <v>B04</v>
      </c>
      <c r="M754" s="39" t="str">
        <f>Results!B750</f>
        <v>NC</v>
      </c>
      <c r="N754" s="69" t="e">
        <f>LOG(Results!H798,2)</f>
        <v>#DIV/0!</v>
      </c>
      <c r="O754" s="70" t="str">
        <f>Results!I798</f>
        <v>N/A</v>
      </c>
    </row>
    <row r="755" spans="11:15">
      <c r="K755" s="68"/>
      <c r="L755" s="39" t="str">
        <f>Results!C799</f>
        <v>B05</v>
      </c>
      <c r="M755" s="39" t="str">
        <f>Results!B751</f>
        <v>HK1</v>
      </c>
      <c r="N755" s="69" t="e">
        <f>LOG(Results!H799,2)</f>
        <v>#DIV/0!</v>
      </c>
      <c r="O755" s="70" t="str">
        <f>Results!I799</f>
        <v>N/A</v>
      </c>
    </row>
    <row r="756" spans="11:15">
      <c r="K756" s="68"/>
      <c r="L756" s="39" t="str">
        <f>Results!C800</f>
        <v>B06</v>
      </c>
      <c r="M756" s="39" t="str">
        <f>Results!B752</f>
        <v>HK1</v>
      </c>
      <c r="N756" s="69" t="e">
        <f>LOG(Results!H800,2)</f>
        <v>#DIV/0!</v>
      </c>
      <c r="O756" s="70" t="str">
        <f>Results!I800</f>
        <v>N/A</v>
      </c>
    </row>
    <row r="757" spans="11:15">
      <c r="K757" s="68"/>
      <c r="L757" s="39" t="str">
        <f>Results!C801</f>
        <v>B07</v>
      </c>
      <c r="M757" s="39" t="str">
        <f>Results!B753</f>
        <v>HK2</v>
      </c>
      <c r="N757" s="69" t="e">
        <f>LOG(Results!H801,2)</f>
        <v>#DIV/0!</v>
      </c>
      <c r="O757" s="70" t="str">
        <f>Results!I801</f>
        <v>N/A</v>
      </c>
    </row>
    <row r="758" spans="11:15">
      <c r="K758" s="68"/>
      <c r="L758" s="39" t="str">
        <f>Results!C802</f>
        <v>B08</v>
      </c>
      <c r="M758" s="39" t="str">
        <f>Results!B754</f>
        <v>HK2</v>
      </c>
      <c r="N758" s="69" t="e">
        <f>LOG(Results!H802,2)</f>
        <v>#DIV/0!</v>
      </c>
      <c r="O758" s="70" t="str">
        <f>Results!I802</f>
        <v>N/A</v>
      </c>
    </row>
    <row r="759" spans="11:15">
      <c r="K759" s="68"/>
      <c r="L759" s="39" t="str">
        <f>Results!C803</f>
        <v>B09</v>
      </c>
      <c r="M759" s="39" t="str">
        <f>Results!B755</f>
        <v>HK3</v>
      </c>
      <c r="N759" s="69" t="e">
        <f>LOG(Results!H803,2)</f>
        <v>#DIV/0!</v>
      </c>
      <c r="O759" s="70" t="str">
        <f>Results!I803</f>
        <v>N/A</v>
      </c>
    </row>
    <row r="760" spans="11:15">
      <c r="K760" s="68"/>
      <c r="L760" s="39" t="str">
        <f>Results!C804</f>
        <v>B10</v>
      </c>
      <c r="M760" s="39" t="str">
        <f>Results!B756</f>
        <v>HK3</v>
      </c>
      <c r="N760" s="69" t="e">
        <f>LOG(Results!H804,2)</f>
        <v>#DIV/0!</v>
      </c>
      <c r="O760" s="70" t="str">
        <f>Results!I804</f>
        <v>N/A</v>
      </c>
    </row>
    <row r="761" spans="11:15">
      <c r="K761" s="68"/>
      <c r="L761" s="39" t="str">
        <f>Results!C805</f>
        <v>B11</v>
      </c>
      <c r="M761" s="39" t="str">
        <f>Results!B757</f>
        <v>HK4</v>
      </c>
      <c r="N761" s="69" t="e">
        <f>LOG(Results!H805,2)</f>
        <v>#DIV/0!</v>
      </c>
      <c r="O761" s="70" t="str">
        <f>Results!I805</f>
        <v>N/A</v>
      </c>
    </row>
    <row r="762" spans="11:15">
      <c r="K762" s="68"/>
      <c r="L762" s="39" t="str">
        <f>Results!C806</f>
        <v>B12</v>
      </c>
      <c r="M762" s="39" t="str">
        <f>Results!B758</f>
        <v>HK4</v>
      </c>
      <c r="N762" s="69" t="e">
        <f>LOG(Results!H806,2)</f>
        <v>#DIV/0!</v>
      </c>
      <c r="O762" s="70" t="str">
        <f>Results!I806</f>
        <v>N/A</v>
      </c>
    </row>
    <row r="763" spans="11:15">
      <c r="K763" s="68"/>
      <c r="L763" s="39" t="str">
        <f>Results!C807</f>
        <v>B13</v>
      </c>
      <c r="M763" s="39" t="str">
        <f>Results!B759</f>
        <v>HK5</v>
      </c>
      <c r="N763" s="69" t="e">
        <f>LOG(Results!H807,2)</f>
        <v>#DIV/0!</v>
      </c>
      <c r="O763" s="70" t="str">
        <f>Results!I807</f>
        <v>N/A</v>
      </c>
    </row>
    <row r="764" spans="11:15">
      <c r="K764" s="68"/>
      <c r="L764" s="39" t="str">
        <f>Results!C808</f>
        <v>B14</v>
      </c>
      <c r="M764" s="39" t="str">
        <f>Results!B760</f>
        <v>HK5</v>
      </c>
      <c r="N764" s="69" t="e">
        <f>LOG(Results!H808,2)</f>
        <v>#DIV/0!</v>
      </c>
      <c r="O764" s="70" t="str">
        <f>Results!I808</f>
        <v>N/A</v>
      </c>
    </row>
    <row r="765" spans="11:15">
      <c r="K765" s="68"/>
      <c r="L765" s="39" t="str">
        <f>Results!C809</f>
        <v>B15</v>
      </c>
      <c r="M765" s="39" t="str">
        <f>Results!B761</f>
        <v>HK6</v>
      </c>
      <c r="N765" s="69" t="e">
        <f>LOG(Results!H809,2)</f>
        <v>#DIV/0!</v>
      </c>
      <c r="O765" s="70" t="str">
        <f>Results!I809</f>
        <v>N/A</v>
      </c>
    </row>
    <row r="766" spans="11:15">
      <c r="K766" s="68"/>
      <c r="L766" s="39" t="str">
        <f>Results!C810</f>
        <v>B16</v>
      </c>
      <c r="M766" s="39" t="str">
        <f>Results!B762</f>
        <v>HK6</v>
      </c>
      <c r="N766" s="69" t="e">
        <f>LOG(Results!H810,2)</f>
        <v>#DIV/0!</v>
      </c>
      <c r="O766" s="70" t="str">
        <f>Results!I810</f>
        <v>N/A</v>
      </c>
    </row>
    <row r="767" spans="11:15">
      <c r="K767" s="68"/>
      <c r="L767" s="39" t="str">
        <f>Results!C811</f>
        <v>B17</v>
      </c>
      <c r="M767" s="39" t="str">
        <f>Results!B763</f>
        <v>RT</v>
      </c>
      <c r="N767" s="69" t="e">
        <f>LOG(Results!H811,2)</f>
        <v>#DIV/0!</v>
      </c>
      <c r="O767" s="70" t="str">
        <f>Results!I811</f>
        <v>N/A</v>
      </c>
    </row>
    <row r="768" spans="11:15">
      <c r="K768" s="68"/>
      <c r="L768" s="39" t="str">
        <f>Results!C812</f>
        <v>B18</v>
      </c>
      <c r="M768" s="39" t="str">
        <f>Results!B764</f>
        <v>RT</v>
      </c>
      <c r="N768" s="69" t="e">
        <f>LOG(Results!H812,2)</f>
        <v>#DIV/0!</v>
      </c>
      <c r="O768" s="70" t="str">
        <f>Results!I812</f>
        <v>N/A</v>
      </c>
    </row>
    <row r="769" spans="11:15">
      <c r="K769" s="68"/>
      <c r="L769" s="39" t="str">
        <f>Results!C813</f>
        <v>B19</v>
      </c>
      <c r="M769" s="39" t="str">
        <f>Results!B765</f>
        <v>RT</v>
      </c>
      <c r="N769" s="69" t="e">
        <f>LOG(Results!H813,2)</f>
        <v>#DIV/0!</v>
      </c>
      <c r="O769" s="70" t="str">
        <f>Results!I813</f>
        <v>N/A</v>
      </c>
    </row>
    <row r="770" spans="11:15">
      <c r="K770" s="68"/>
      <c r="L770" s="39" t="str">
        <f>Results!C814</f>
        <v>B20</v>
      </c>
      <c r="M770" s="39" t="str">
        <f>Results!B766</f>
        <v>RT</v>
      </c>
      <c r="N770" s="69" t="e">
        <f>LOG(Results!H814,2)</f>
        <v>#DIV/0!</v>
      </c>
      <c r="O770" s="70" t="str">
        <f>Results!I814</f>
        <v>N/A</v>
      </c>
    </row>
    <row r="771" spans="11:15">
      <c r="K771" s="68"/>
      <c r="L771" s="39" t="str">
        <f>Results!C815</f>
        <v>B21</v>
      </c>
      <c r="M771" s="39" t="str">
        <f>Results!B767</f>
        <v>PCR</v>
      </c>
      <c r="N771" s="69" t="e">
        <f>LOG(Results!H815,2)</f>
        <v>#DIV/0!</v>
      </c>
      <c r="O771" s="70" t="str">
        <f>Results!I815</f>
        <v>N/A</v>
      </c>
    </row>
    <row r="772" spans="11:15">
      <c r="K772" s="68"/>
      <c r="L772" s="39" t="str">
        <f>Results!C816</f>
        <v>B22</v>
      </c>
      <c r="M772" s="39" t="str">
        <f>Results!B768</f>
        <v>PCR</v>
      </c>
      <c r="N772" s="69" t="e">
        <f>LOG(Results!H816,2)</f>
        <v>#DIV/0!</v>
      </c>
      <c r="O772" s="70" t="str">
        <f>Results!I816</f>
        <v>N/A</v>
      </c>
    </row>
    <row r="773" spans="11:15">
      <c r="K773" s="68"/>
      <c r="L773" s="39" t="str">
        <f>Results!C817</f>
        <v>B23</v>
      </c>
      <c r="M773" s="39" t="str">
        <f>Results!B769</f>
        <v>PCR</v>
      </c>
      <c r="N773" s="69" t="e">
        <f>LOG(Results!H817,2)</f>
        <v>#DIV/0!</v>
      </c>
      <c r="O773" s="70" t="str">
        <f>Results!I817</f>
        <v>N/A</v>
      </c>
    </row>
    <row r="774" spans="11:15">
      <c r="K774" s="68"/>
      <c r="L774" s="39" t="str">
        <f>Results!C818</f>
        <v>B24</v>
      </c>
      <c r="M774" s="39" t="str">
        <f>Results!B770</f>
        <v>PCR</v>
      </c>
      <c r="N774" s="69" t="e">
        <f>LOG(Results!H818,2)</f>
        <v>#DIV/0!</v>
      </c>
      <c r="O774" s="70" t="str">
        <f>Results!I818</f>
        <v>N/A</v>
      </c>
    </row>
    <row r="775" spans="11:15">
      <c r="K775" s="68"/>
      <c r="L775" s="39" t="str">
        <f>Results!C819</f>
        <v>C01</v>
      </c>
      <c r="M775" s="39" t="str">
        <f>Results!B771</f>
        <v>hsa-miR-218-2-3p</v>
      </c>
      <c r="N775" s="69" t="e">
        <f>LOG(Results!H819,2)</f>
        <v>#DIV/0!</v>
      </c>
      <c r="O775" s="70" t="str">
        <f>Results!I819</f>
        <v>N/A</v>
      </c>
    </row>
    <row r="776" spans="11:15">
      <c r="K776" s="68"/>
      <c r="L776" s="39" t="str">
        <f>Results!C820</f>
        <v>C02</v>
      </c>
      <c r="M776" s="39" t="str">
        <f>Results!B772</f>
        <v>hsa-miR-3192</v>
      </c>
      <c r="N776" s="69" t="e">
        <f>LOG(Results!H820,2)</f>
        <v>#DIV/0!</v>
      </c>
      <c r="O776" s="70" t="str">
        <f>Results!I820</f>
        <v>N/A</v>
      </c>
    </row>
    <row r="777" spans="11:15">
      <c r="K777" s="68"/>
      <c r="L777" s="39" t="str">
        <f>Results!C821</f>
        <v>C03</v>
      </c>
      <c r="M777" s="39" t="str">
        <f>Results!B773</f>
        <v>hsa-miR-22-5p</v>
      </c>
      <c r="N777" s="69" t="e">
        <f>LOG(Results!H821,2)</f>
        <v>#DIV/0!</v>
      </c>
      <c r="O777" s="70" t="str">
        <f>Results!I821</f>
        <v>N/A</v>
      </c>
    </row>
    <row r="778" spans="11:15">
      <c r="K778" s="68"/>
      <c r="L778" s="39" t="str">
        <f>Results!C822</f>
        <v>C04</v>
      </c>
      <c r="M778" s="39" t="str">
        <f>Results!B774</f>
        <v>hsa-miR-3195</v>
      </c>
      <c r="N778" s="69" t="e">
        <f>LOG(Results!H822,2)</f>
        <v>#DIV/0!</v>
      </c>
      <c r="O778" s="70" t="str">
        <f>Results!I822</f>
        <v>N/A</v>
      </c>
    </row>
    <row r="779" spans="11:15">
      <c r="K779" s="68"/>
      <c r="L779" s="39" t="str">
        <f>Results!C823</f>
        <v>C05</v>
      </c>
      <c r="M779" s="39" t="str">
        <f>Results!B775</f>
        <v>hsa-miR-223-5p</v>
      </c>
      <c r="N779" s="69" t="e">
        <f>LOG(Results!H823,2)</f>
        <v>#DIV/0!</v>
      </c>
      <c r="O779" s="70" t="str">
        <f>Results!I823</f>
        <v>N/A</v>
      </c>
    </row>
    <row r="780" spans="11:15">
      <c r="K780" s="68"/>
      <c r="L780" s="39" t="str">
        <f>Results!C824</f>
        <v>C06</v>
      </c>
      <c r="M780" s="39" t="str">
        <f>Results!B776</f>
        <v>hsa-miR-3196</v>
      </c>
      <c r="N780" s="69" t="e">
        <f>LOG(Results!H824,2)</f>
        <v>#DIV/0!</v>
      </c>
      <c r="O780" s="70" t="str">
        <f>Results!I824</f>
        <v>N/A</v>
      </c>
    </row>
    <row r="781" spans="11:15">
      <c r="K781" s="68"/>
      <c r="L781" s="39" t="str">
        <f>Results!C825</f>
        <v>C07</v>
      </c>
      <c r="M781" s="39" t="str">
        <f>Results!B777</f>
        <v>hsa-miR-23a-5p</v>
      </c>
      <c r="N781" s="69" t="e">
        <f>LOG(Results!H825,2)</f>
        <v>#DIV/0!</v>
      </c>
      <c r="O781" s="70" t="str">
        <f>Results!I825</f>
        <v>N/A</v>
      </c>
    </row>
    <row r="782" spans="11:15">
      <c r="K782" s="68"/>
      <c r="L782" s="39" t="str">
        <f>Results!C826</f>
        <v>C08</v>
      </c>
      <c r="M782" s="39" t="str">
        <f>Results!B778</f>
        <v>hsa-miR-3200-3p</v>
      </c>
      <c r="N782" s="69" t="e">
        <f>LOG(Results!H826,2)</f>
        <v>#DIV/0!</v>
      </c>
      <c r="O782" s="70" t="str">
        <f>Results!I826</f>
        <v>N/A</v>
      </c>
    </row>
    <row r="783" spans="11:15">
      <c r="K783" s="68"/>
      <c r="L783" s="39" t="str">
        <f>Results!C827</f>
        <v>C09</v>
      </c>
      <c r="M783" s="39" t="str">
        <f>Results!B779</f>
        <v>hsa-miR-23b-5p</v>
      </c>
      <c r="N783" s="69" t="e">
        <f>LOG(Results!H827,2)</f>
        <v>#DIV/0!</v>
      </c>
      <c r="O783" s="70" t="str">
        <f>Results!I827</f>
        <v>N/A</v>
      </c>
    </row>
    <row r="784" spans="11:15">
      <c r="K784" s="68"/>
      <c r="L784" s="39" t="str">
        <f>Results!C828</f>
        <v>C10</v>
      </c>
      <c r="M784" s="39" t="str">
        <f>Results!B780</f>
        <v>hsa-miR-3201</v>
      </c>
      <c r="N784" s="69" t="e">
        <f>LOG(Results!H828,2)</f>
        <v>#DIV/0!</v>
      </c>
      <c r="O784" s="70" t="str">
        <f>Results!I828</f>
        <v>N/A</v>
      </c>
    </row>
    <row r="785" spans="11:15">
      <c r="K785" s="68"/>
      <c r="L785" s="39" t="str">
        <f>Results!C829</f>
        <v>C11</v>
      </c>
      <c r="M785" s="39" t="str">
        <f>Results!B781</f>
        <v>hsa-miR-24-1-5p</v>
      </c>
      <c r="N785" s="69" t="e">
        <f>LOG(Results!H829,2)</f>
        <v>#DIV/0!</v>
      </c>
      <c r="O785" s="70" t="str">
        <f>Results!I829</f>
        <v>N/A</v>
      </c>
    </row>
    <row r="786" spans="11:15">
      <c r="K786" s="68"/>
      <c r="L786" s="39" t="str">
        <f>Results!C830</f>
        <v>C12</v>
      </c>
      <c r="M786" s="39" t="str">
        <f>Results!B782</f>
        <v>hsa-miR-514b-5p</v>
      </c>
      <c r="N786" s="69" t="e">
        <f>LOG(Results!H830,2)</f>
        <v>#DIV/0!</v>
      </c>
      <c r="O786" s="70" t="str">
        <f>Results!I830</f>
        <v>N/A</v>
      </c>
    </row>
    <row r="787" spans="11:15">
      <c r="K787" s="68"/>
      <c r="L787" s="39" t="str">
        <f>Results!C831</f>
        <v>C13</v>
      </c>
      <c r="M787" s="39" t="str">
        <f>Results!B783</f>
        <v>hsa-miR-24-2-5p</v>
      </c>
      <c r="N787" s="69" t="e">
        <f>LOG(Results!H831,2)</f>
        <v>#DIV/0!</v>
      </c>
      <c r="O787" s="70" t="str">
        <f>Results!I831</f>
        <v>N/A</v>
      </c>
    </row>
    <row r="788" spans="11:15">
      <c r="K788" s="68"/>
      <c r="L788" s="39" t="str">
        <f>Results!C832</f>
        <v>C14</v>
      </c>
      <c r="M788" s="39" t="str">
        <f>Results!B784</f>
        <v>hsa-miR-3202</v>
      </c>
      <c r="N788" s="69" t="e">
        <f>LOG(Results!H832,2)</f>
        <v>#DIV/0!</v>
      </c>
      <c r="O788" s="70" t="str">
        <f>Results!I832</f>
        <v>N/A</v>
      </c>
    </row>
    <row r="789" spans="11:15">
      <c r="K789" s="68"/>
      <c r="L789" s="39" t="str">
        <f>Results!C833</f>
        <v>C15</v>
      </c>
      <c r="M789" s="39" t="str">
        <f>Results!B785</f>
        <v>hsa-miR-25-5p</v>
      </c>
      <c r="N789" s="69" t="e">
        <f>LOG(Results!H833,2)</f>
        <v>#DIV/0!</v>
      </c>
      <c r="O789" s="70" t="str">
        <f>Results!I833</f>
        <v>N/A</v>
      </c>
    </row>
    <row r="790" spans="11:15">
      <c r="K790" s="68"/>
      <c r="L790" s="39" t="str">
        <f>Results!C834</f>
        <v>C16</v>
      </c>
      <c r="M790" s="39" t="str">
        <f>Results!B786</f>
        <v>hsa-miR-4297</v>
      </c>
      <c r="N790" s="69" t="e">
        <f>LOG(Results!H834,2)</f>
        <v>#DIV/0!</v>
      </c>
      <c r="O790" s="70" t="str">
        <f>Results!I834</f>
        <v>N/A</v>
      </c>
    </row>
    <row r="791" spans="11:15">
      <c r="K791" s="68"/>
      <c r="L791" s="39" t="str">
        <f>Results!C835</f>
        <v>C17</v>
      </c>
      <c r="M791" s="39" t="str">
        <f>Results!B787</f>
        <v>hsa-miR-26a-1-3p</v>
      </c>
      <c r="N791" s="69" t="e">
        <f>LOG(Results!H835,2)</f>
        <v>#DIV/0!</v>
      </c>
      <c r="O791" s="70" t="str">
        <f>Results!I835</f>
        <v>N/A</v>
      </c>
    </row>
    <row r="792" spans="11:15">
      <c r="K792" s="68"/>
      <c r="L792" s="39" t="str">
        <f>Results!C836</f>
        <v>C18</v>
      </c>
      <c r="M792" s="39" t="str">
        <f>Results!B788</f>
        <v>hsa-miR-4293</v>
      </c>
      <c r="N792" s="69" t="e">
        <f>LOG(Results!H836,2)</f>
        <v>#DIV/0!</v>
      </c>
      <c r="O792" s="70" t="str">
        <f>Results!I836</f>
        <v>N/A</v>
      </c>
    </row>
    <row r="793" spans="11:15">
      <c r="K793" s="68"/>
      <c r="L793" s="39" t="str">
        <f>Results!C837</f>
        <v>C19</v>
      </c>
      <c r="M793" s="39" t="str">
        <f>Results!B789</f>
        <v>hsa-miR-26a-2-3p</v>
      </c>
      <c r="N793" s="69" t="e">
        <f>LOG(Results!H837,2)</f>
        <v>#DIV/0!</v>
      </c>
      <c r="O793" s="70" t="str">
        <f>Results!I837</f>
        <v>N/A</v>
      </c>
    </row>
    <row r="794" spans="11:15">
      <c r="K794" s="68"/>
      <c r="L794" s="39" t="str">
        <f>Results!C838</f>
        <v>C20</v>
      </c>
      <c r="M794" s="39" t="str">
        <f>Results!B790</f>
        <v>hsa-miR-4294</v>
      </c>
      <c r="N794" s="69" t="e">
        <f>LOG(Results!H838,2)</f>
        <v>#DIV/0!</v>
      </c>
      <c r="O794" s="70" t="str">
        <f>Results!I838</f>
        <v>N/A</v>
      </c>
    </row>
    <row r="795" spans="11:15">
      <c r="K795" s="68"/>
      <c r="L795" s="39" t="str">
        <f>Results!C839</f>
        <v>C21</v>
      </c>
      <c r="M795" s="39" t="str">
        <f>Results!B791</f>
        <v>hsa-miR-27b-5p</v>
      </c>
      <c r="N795" s="69" t="e">
        <f>LOG(Results!H839,2)</f>
        <v>#DIV/0!</v>
      </c>
      <c r="O795" s="70" t="str">
        <f>Results!I839</f>
        <v>N/A</v>
      </c>
    </row>
    <row r="796" spans="11:15">
      <c r="K796" s="68"/>
      <c r="L796" s="39" t="str">
        <f>Results!C840</f>
        <v>C22</v>
      </c>
      <c r="M796" s="39" t="str">
        <f>Results!B792</f>
        <v>hsa-miR-4301</v>
      </c>
      <c r="N796" s="69" t="e">
        <f>LOG(Results!H840,2)</f>
        <v>#DIV/0!</v>
      </c>
      <c r="O796" s="70" t="str">
        <f>Results!I840</f>
        <v>N/A</v>
      </c>
    </row>
    <row r="797" spans="11:15">
      <c r="K797" s="68"/>
      <c r="L797" s="39" t="str">
        <f>Results!C841</f>
        <v>C23</v>
      </c>
      <c r="M797" s="39" t="str">
        <f>Results!B793</f>
        <v>hsa-miR-29a-5p</v>
      </c>
      <c r="N797" s="69" t="e">
        <f>LOG(Results!H841,2)</f>
        <v>#DIV/0!</v>
      </c>
      <c r="O797" s="70" t="str">
        <f>Results!I841</f>
        <v>N/A</v>
      </c>
    </row>
    <row r="798" spans="11:15">
      <c r="K798" s="68"/>
      <c r="L798" s="39" t="str">
        <f>Results!C842</f>
        <v>C24</v>
      </c>
      <c r="M798" s="39" t="str">
        <f>Results!B794</f>
        <v>hsa-miR-4300</v>
      </c>
      <c r="N798" s="69" t="e">
        <f>LOG(Results!H842,2)</f>
        <v>#DIV/0!</v>
      </c>
      <c r="O798" s="70" t="str">
        <f>Results!I842</f>
        <v>N/A</v>
      </c>
    </row>
    <row r="799" spans="11:15">
      <c r="K799" s="68"/>
      <c r="L799" s="39" t="str">
        <f>Results!C843</f>
        <v>D01</v>
      </c>
      <c r="M799" s="39" t="str">
        <f>Results!B795</f>
        <v>hsa-miR-449c-3p</v>
      </c>
      <c r="N799" s="69" t="e">
        <f>LOG(Results!H843,2)</f>
        <v>#DIV/0!</v>
      </c>
      <c r="O799" s="70" t="str">
        <f>Results!I843</f>
        <v>N/A</v>
      </c>
    </row>
    <row r="800" spans="11:15">
      <c r="K800" s="68"/>
      <c r="L800" s="39" t="str">
        <f>Results!C844</f>
        <v>D02</v>
      </c>
      <c r="M800" s="39" t="str">
        <f>Results!B796</f>
        <v>hsa-miR-3190-3p</v>
      </c>
      <c r="N800" s="69" t="e">
        <f>LOG(Results!H844,2)</f>
        <v>#DIV/0!</v>
      </c>
      <c r="O800" s="70" t="str">
        <f>Results!I844</f>
        <v>N/A</v>
      </c>
    </row>
    <row r="801" spans="11:15">
      <c r="K801" s="68"/>
      <c r="L801" s="39" t="str">
        <f>Results!C845</f>
        <v>D03</v>
      </c>
      <c r="M801" s="39" t="str">
        <f>Results!B797</f>
        <v>hsa-miR-3117-3p</v>
      </c>
      <c r="N801" s="69" t="e">
        <f>LOG(Results!H845,2)</f>
        <v>#DIV/0!</v>
      </c>
      <c r="O801" s="70" t="str">
        <f>Results!I845</f>
        <v>N/A</v>
      </c>
    </row>
    <row r="802" spans="11:15">
      <c r="K802" s="68"/>
      <c r="L802" s="39" t="str">
        <f>Results!C846</f>
        <v>D04</v>
      </c>
      <c r="M802" s="39" t="str">
        <f>Results!B798</f>
        <v>hsa-miR-106a-3p</v>
      </c>
      <c r="N802" s="69" t="e">
        <f>LOG(Results!H846,2)</f>
        <v>#DIV/0!</v>
      </c>
      <c r="O802" s="70" t="str">
        <f>Results!I846</f>
        <v>N/A</v>
      </c>
    </row>
    <row r="803" spans="11:15">
      <c r="K803" s="68"/>
      <c r="L803" s="39" t="str">
        <f>Results!C847</f>
        <v>D05</v>
      </c>
      <c r="M803" s="39" t="str">
        <f>Results!B799</f>
        <v>hsa-miR-3122</v>
      </c>
      <c r="N803" s="69" t="e">
        <f>LOG(Results!H847,2)</f>
        <v>#DIV/0!</v>
      </c>
      <c r="O803" s="70" t="str">
        <f>Results!I847</f>
        <v>N/A</v>
      </c>
    </row>
    <row r="804" spans="11:15">
      <c r="K804" s="68"/>
      <c r="L804" s="39" t="str">
        <f>Results!C848</f>
        <v>D06</v>
      </c>
      <c r="M804" s="39" t="str">
        <f>Results!B800</f>
        <v>hsa-miR-3118</v>
      </c>
      <c r="N804" s="69" t="e">
        <f>LOG(Results!H848,2)</f>
        <v>#DIV/0!</v>
      </c>
      <c r="O804" s="70" t="str">
        <f>Results!I848</f>
        <v>N/A</v>
      </c>
    </row>
    <row r="805" spans="11:15">
      <c r="K805" s="68"/>
      <c r="L805" s="39" t="str">
        <f>Results!C849</f>
        <v>D07</v>
      </c>
      <c r="M805" s="39" t="str">
        <f>Results!B801</f>
        <v>hsa-miR-3125</v>
      </c>
      <c r="N805" s="69" t="e">
        <f>LOG(Results!H849,2)</f>
        <v>#DIV/0!</v>
      </c>
      <c r="O805" s="70" t="str">
        <f>Results!I849</f>
        <v>N/A</v>
      </c>
    </row>
    <row r="806" spans="11:15">
      <c r="K806" s="68"/>
      <c r="L806" s="39" t="str">
        <f>Results!C850</f>
        <v>D08</v>
      </c>
      <c r="M806" s="39" t="str">
        <f>Results!B802</f>
        <v>hsa-miR-3123</v>
      </c>
      <c r="N806" s="69" t="e">
        <f>LOG(Results!H850,2)</f>
        <v>#DIV/0!</v>
      </c>
      <c r="O806" s="70" t="str">
        <f>Results!I850</f>
        <v>N/A</v>
      </c>
    </row>
    <row r="807" spans="11:15">
      <c r="K807" s="68"/>
      <c r="L807" s="39" t="str">
        <f>Results!C851</f>
        <v>D09</v>
      </c>
      <c r="M807" s="39" t="str">
        <f>Results!B803</f>
        <v>hsa-miR-3126-5p</v>
      </c>
      <c r="N807" s="69" t="e">
        <f>LOG(Results!H851,2)</f>
        <v>#DIV/0!</v>
      </c>
      <c r="O807" s="70" t="str">
        <f>Results!I851</f>
        <v>N/A</v>
      </c>
    </row>
    <row r="808" spans="11:15">
      <c r="K808" s="68"/>
      <c r="L808" s="39" t="str">
        <f>Results!C852</f>
        <v>D10</v>
      </c>
      <c r="M808" s="39" t="str">
        <f>Results!B804</f>
        <v>hsa-miR-3128</v>
      </c>
      <c r="N808" s="69" t="e">
        <f>LOG(Results!H852,2)</f>
        <v>#DIV/0!</v>
      </c>
      <c r="O808" s="70" t="str">
        <f>Results!I852</f>
        <v>N/A</v>
      </c>
    </row>
    <row r="809" spans="11:15">
      <c r="K809" s="68"/>
      <c r="L809" s="39" t="str">
        <f>Results!C853</f>
        <v>D11</v>
      </c>
      <c r="M809" s="39" t="str">
        <f>Results!B805</f>
        <v>hsa-miR-3127-5p</v>
      </c>
      <c r="N809" s="69" t="e">
        <f>LOG(Results!H853,2)</f>
        <v>#DIV/0!</v>
      </c>
      <c r="O809" s="70" t="str">
        <f>Results!I853</f>
        <v>N/A</v>
      </c>
    </row>
    <row r="810" spans="11:15">
      <c r="K810" s="68"/>
      <c r="L810" s="39" t="str">
        <f>Results!C854</f>
        <v>D12</v>
      </c>
      <c r="M810" s="39" t="str">
        <f>Results!B806</f>
        <v>hsa-miR-3134</v>
      </c>
      <c r="N810" s="69" t="e">
        <f>LOG(Results!H854,2)</f>
        <v>#DIV/0!</v>
      </c>
      <c r="O810" s="70" t="str">
        <f>Results!I854</f>
        <v>N/A</v>
      </c>
    </row>
    <row r="811" spans="11:15">
      <c r="K811" s="68"/>
      <c r="L811" s="39" t="str">
        <f>Results!C855</f>
        <v>D13</v>
      </c>
      <c r="M811" s="39" t="str">
        <f>Results!B807</f>
        <v>hsa-miR-3130-5p</v>
      </c>
      <c r="N811" s="69" t="e">
        <f>LOG(Results!H855,2)</f>
        <v>#DIV/0!</v>
      </c>
      <c r="O811" s="70" t="str">
        <f>Results!I855</f>
        <v>N/A</v>
      </c>
    </row>
    <row r="812" spans="11:15">
      <c r="K812" s="68"/>
      <c r="L812" s="39" t="str">
        <f>Results!C856</f>
        <v>D14</v>
      </c>
      <c r="M812" s="39" t="str">
        <f>Results!B808</f>
        <v>hsa-miR-3144-5p</v>
      </c>
      <c r="N812" s="69" t="e">
        <f>LOG(Results!H856,2)</f>
        <v>#DIV/0!</v>
      </c>
      <c r="O812" s="70" t="str">
        <f>Results!I856</f>
        <v>N/A</v>
      </c>
    </row>
    <row r="813" spans="11:15">
      <c r="K813" s="68"/>
      <c r="L813" s="39" t="str">
        <f>Results!C857</f>
        <v>D15</v>
      </c>
      <c r="M813" s="39" t="str">
        <f>Results!B809</f>
        <v>hsa-miR-3131</v>
      </c>
      <c r="N813" s="69" t="e">
        <f>LOG(Results!H857,2)</f>
        <v>#DIV/0!</v>
      </c>
      <c r="O813" s="70" t="str">
        <f>Results!I857</f>
        <v>N/A</v>
      </c>
    </row>
    <row r="814" spans="11:15">
      <c r="K814" s="68"/>
      <c r="L814" s="39" t="str">
        <f>Results!C858</f>
        <v>D16</v>
      </c>
      <c r="M814" s="39" t="str">
        <f>Results!B810</f>
        <v>hsa-miR-3171</v>
      </c>
      <c r="N814" s="69" t="e">
        <f>LOG(Results!H858,2)</f>
        <v>#DIV/0!</v>
      </c>
      <c r="O814" s="70" t="str">
        <f>Results!I858</f>
        <v>N/A</v>
      </c>
    </row>
    <row r="815" spans="11:15">
      <c r="K815" s="68"/>
      <c r="L815" s="39" t="str">
        <f>Results!C859</f>
        <v>D17</v>
      </c>
      <c r="M815" s="39" t="str">
        <f>Results!B811</f>
        <v>hsa-miR-3132</v>
      </c>
      <c r="N815" s="69" t="e">
        <f>LOG(Results!H859,2)</f>
        <v>#DIV/0!</v>
      </c>
      <c r="O815" s="70" t="str">
        <f>Results!I859</f>
        <v>N/A</v>
      </c>
    </row>
    <row r="816" spans="11:15">
      <c r="K816" s="68"/>
      <c r="L816" s="39" t="str">
        <f>Results!C860</f>
        <v>D18</v>
      </c>
      <c r="M816" s="39" t="str">
        <f>Results!B812</f>
        <v>hsa-miR-3605-3p</v>
      </c>
      <c r="N816" s="69" t="e">
        <f>LOG(Results!H860,2)</f>
        <v>#DIV/0!</v>
      </c>
      <c r="O816" s="70" t="str">
        <f>Results!I860</f>
        <v>N/A</v>
      </c>
    </row>
    <row r="817" spans="11:15">
      <c r="K817" s="68"/>
      <c r="L817" s="39" t="str">
        <f>Results!C861</f>
        <v>D19</v>
      </c>
      <c r="M817" s="39" t="str">
        <f>Results!B813</f>
        <v>hsa-miR-3135a</v>
      </c>
      <c r="N817" s="69" t="e">
        <f>LOG(Results!H861,2)</f>
        <v>#DIV/0!</v>
      </c>
      <c r="O817" s="70" t="str">
        <f>Results!I861</f>
        <v>N/A</v>
      </c>
    </row>
    <row r="818" spans="11:15">
      <c r="K818" s="68"/>
      <c r="L818" s="39" t="str">
        <f>Results!C862</f>
        <v>D20</v>
      </c>
      <c r="M818" s="39" t="str">
        <f>Results!B814</f>
        <v>hsa-miR-3606</v>
      </c>
      <c r="N818" s="69" t="e">
        <f>LOG(Results!H862,2)</f>
        <v>#DIV/0!</v>
      </c>
      <c r="O818" s="70" t="str">
        <f>Results!I862</f>
        <v>N/A</v>
      </c>
    </row>
    <row r="819" spans="11:15">
      <c r="K819" s="68"/>
      <c r="L819" s="39" t="str">
        <f>Results!C863</f>
        <v>D21</v>
      </c>
      <c r="M819" s="39" t="str">
        <f>Results!B815</f>
        <v>hsa-miR-3137</v>
      </c>
      <c r="N819" s="69" t="e">
        <f>LOG(Results!H863,2)</f>
        <v>#DIV/0!</v>
      </c>
      <c r="O819" s="70" t="str">
        <f>Results!I863</f>
        <v>N/A</v>
      </c>
    </row>
    <row r="820" spans="11:15">
      <c r="K820" s="68"/>
      <c r="L820" s="39" t="str">
        <f>Results!C864</f>
        <v>D22</v>
      </c>
      <c r="M820" s="39" t="str">
        <f>Results!B816</f>
        <v>hsa-miR-3607-5p</v>
      </c>
      <c r="N820" s="69" t="e">
        <f>LOG(Results!H864,2)</f>
        <v>#DIV/0!</v>
      </c>
      <c r="O820" s="70" t="str">
        <f>Results!I864</f>
        <v>N/A</v>
      </c>
    </row>
    <row r="821" spans="11:15">
      <c r="K821" s="68"/>
      <c r="L821" s="39" t="str">
        <f>Results!C865</f>
        <v>D23</v>
      </c>
      <c r="M821" s="39" t="str">
        <f>Results!B817</f>
        <v>hsa-miR-3139</v>
      </c>
      <c r="N821" s="69" t="e">
        <f>LOG(Results!H865,2)</f>
        <v>#DIV/0!</v>
      </c>
      <c r="O821" s="70" t="str">
        <f>Results!I865</f>
        <v>N/A</v>
      </c>
    </row>
    <row r="822" spans="11:15">
      <c r="K822" s="68"/>
      <c r="L822" s="39" t="str">
        <f>Results!C866</f>
        <v>D24</v>
      </c>
      <c r="M822" s="39" t="str">
        <f>Results!B818</f>
        <v>hsa-miR-3607-3p</v>
      </c>
      <c r="N822" s="69" t="e">
        <f>LOG(Results!H866,2)</f>
        <v>#DIV/0!</v>
      </c>
      <c r="O822" s="70" t="str">
        <f>Results!I866</f>
        <v>N/A</v>
      </c>
    </row>
    <row r="823" spans="11:15">
      <c r="K823" s="68"/>
      <c r="L823" s="39" t="str">
        <f>Results!C867</f>
        <v>E01</v>
      </c>
      <c r="M823" s="39" t="str">
        <f>Results!B819</f>
        <v>hsa-miR-29b-1-5p</v>
      </c>
      <c r="N823" s="69" t="e">
        <f>LOG(Results!H867,2)</f>
        <v>#DIV/0!</v>
      </c>
      <c r="O823" s="70" t="str">
        <f>Results!I867</f>
        <v>N/A</v>
      </c>
    </row>
    <row r="824" spans="11:15">
      <c r="K824" s="68"/>
      <c r="L824" s="39" t="str">
        <f>Results!C868</f>
        <v>E02</v>
      </c>
      <c r="M824" s="39" t="str">
        <f>Results!B820</f>
        <v>hsa-miR-4304</v>
      </c>
      <c r="N824" s="69" t="e">
        <f>LOG(Results!H868,2)</f>
        <v>#DIV/0!</v>
      </c>
      <c r="O824" s="70" t="str">
        <f>Results!I868</f>
        <v>N/A</v>
      </c>
    </row>
    <row r="825" spans="11:15">
      <c r="K825" s="68"/>
      <c r="L825" s="39" t="str">
        <f>Results!C869</f>
        <v>E03</v>
      </c>
      <c r="M825" s="39" t="str">
        <f>Results!B821</f>
        <v>hsa-miR-29b-2-5p</v>
      </c>
      <c r="N825" s="69" t="e">
        <f>LOG(Results!H869,2)</f>
        <v>#DIV/0!</v>
      </c>
      <c r="O825" s="70" t="str">
        <f>Results!I869</f>
        <v>N/A</v>
      </c>
    </row>
    <row r="826" spans="11:15">
      <c r="K826" s="68"/>
      <c r="L826" s="39" t="str">
        <f>Results!C870</f>
        <v>E04</v>
      </c>
      <c r="M826" s="39" t="str">
        <f>Results!B822</f>
        <v>hsa-miR-4302</v>
      </c>
      <c r="N826" s="69" t="e">
        <f>LOG(Results!H870,2)</f>
        <v>#DIV/0!</v>
      </c>
      <c r="O826" s="70" t="str">
        <f>Results!I870</f>
        <v>N/A</v>
      </c>
    </row>
    <row r="827" spans="11:15">
      <c r="K827" s="68"/>
      <c r="L827" s="39" t="str">
        <f>Results!C871</f>
        <v>E05</v>
      </c>
      <c r="M827" s="39" t="str">
        <f>Results!B823</f>
        <v>hsa-miR-29c-5p</v>
      </c>
      <c r="N827" s="69" t="e">
        <f>LOG(Results!H871,2)</f>
        <v>#DIV/0!</v>
      </c>
      <c r="O827" s="70" t="str">
        <f>Results!I871</f>
        <v>N/A</v>
      </c>
    </row>
    <row r="828" spans="11:15">
      <c r="K828" s="68"/>
      <c r="L828" s="39" t="str">
        <f>Results!C872</f>
        <v>E06</v>
      </c>
      <c r="M828" s="39" t="str">
        <f>Results!B824</f>
        <v>hsa-miR-4303</v>
      </c>
      <c r="N828" s="69" t="e">
        <f>LOG(Results!H872,2)</f>
        <v>#DIV/0!</v>
      </c>
      <c r="O828" s="70" t="str">
        <f>Results!I872</f>
        <v>N/A</v>
      </c>
    </row>
    <row r="829" spans="11:15">
      <c r="K829" s="68"/>
      <c r="L829" s="39" t="str">
        <f>Results!C873</f>
        <v>E07</v>
      </c>
      <c r="M829" s="39" t="str">
        <f>Results!B825</f>
        <v>hsa-miR-30c-1-3p</v>
      </c>
      <c r="N829" s="69" t="e">
        <f>LOG(Results!H873,2)</f>
        <v>#DIV/0!</v>
      </c>
      <c r="O829" s="70" t="str">
        <f>Results!I873</f>
        <v>N/A</v>
      </c>
    </row>
    <row r="830" spans="11:15">
      <c r="K830" s="68"/>
      <c r="L830" s="39" t="str">
        <f>Results!C874</f>
        <v>E08</v>
      </c>
      <c r="M830" s="39" t="str">
        <f>Results!B826</f>
        <v>hsa-miR-4309</v>
      </c>
      <c r="N830" s="69" t="e">
        <f>LOG(Results!H874,2)</f>
        <v>#DIV/0!</v>
      </c>
      <c r="O830" s="70" t="str">
        <f>Results!I874</f>
        <v>N/A</v>
      </c>
    </row>
    <row r="831" spans="11:15">
      <c r="K831" s="68"/>
      <c r="L831" s="39" t="str">
        <f>Results!C875</f>
        <v>E09</v>
      </c>
      <c r="M831" s="39" t="str">
        <f>Results!B827</f>
        <v>hsa-miR-30c-2-3p</v>
      </c>
      <c r="N831" s="69" t="e">
        <f>LOG(Results!H875,2)</f>
        <v>#DIV/0!</v>
      </c>
      <c r="O831" s="70" t="str">
        <f>Results!I875</f>
        <v>N/A</v>
      </c>
    </row>
    <row r="832" spans="11:15">
      <c r="K832" s="68"/>
      <c r="L832" s="39" t="str">
        <f>Results!C876</f>
        <v>E10</v>
      </c>
      <c r="M832" s="39" t="str">
        <f>Results!B828</f>
        <v>hsa-miR-4308</v>
      </c>
      <c r="N832" s="69" t="e">
        <f>LOG(Results!H876,2)</f>
        <v>#DIV/0!</v>
      </c>
      <c r="O832" s="70" t="str">
        <f>Results!I876</f>
        <v>N/A</v>
      </c>
    </row>
    <row r="833" spans="11:15">
      <c r="K833" s="68"/>
      <c r="L833" s="39" t="str">
        <f>Results!C877</f>
        <v>E11</v>
      </c>
      <c r="M833" s="39" t="str">
        <f>Results!B829</f>
        <v>hsa-miR-30d-3p</v>
      </c>
      <c r="N833" s="69" t="e">
        <f>LOG(Results!H877,2)</f>
        <v>#DIV/0!</v>
      </c>
      <c r="O833" s="70" t="str">
        <f>Results!I877</f>
        <v>N/A</v>
      </c>
    </row>
    <row r="834" spans="11:15">
      <c r="K834" s="68"/>
      <c r="L834" s="39" t="str">
        <f>Results!C878</f>
        <v>E12</v>
      </c>
      <c r="M834" s="39" t="str">
        <f>Results!B830</f>
        <v>hsa-miR-4310</v>
      </c>
      <c r="N834" s="69" t="e">
        <f>LOG(Results!H878,2)</f>
        <v>#DIV/0!</v>
      </c>
      <c r="O834" s="70" t="str">
        <f>Results!I878</f>
        <v>N/A</v>
      </c>
    </row>
    <row r="835" spans="11:15">
      <c r="K835" s="68"/>
      <c r="L835" s="39" t="str">
        <f>Results!C879</f>
        <v>E13</v>
      </c>
      <c r="M835" s="39" t="str">
        <f>Results!B831</f>
        <v>hsa-miR-31-3p</v>
      </c>
      <c r="N835" s="69" t="e">
        <f>LOG(Results!H879,2)</f>
        <v>#DIV/0!</v>
      </c>
      <c r="O835" s="70" t="str">
        <f>Results!I879</f>
        <v>N/A</v>
      </c>
    </row>
    <row r="836" spans="11:15">
      <c r="K836" s="68"/>
      <c r="L836" s="39" t="str">
        <f>Results!C880</f>
        <v>E14</v>
      </c>
      <c r="M836" s="39" t="str">
        <f>Results!B832</f>
        <v>hsa-miR-4313</v>
      </c>
      <c r="N836" s="69" t="e">
        <f>LOG(Results!H880,2)</f>
        <v>#DIV/0!</v>
      </c>
      <c r="O836" s="70" t="str">
        <f>Results!I880</f>
        <v>N/A</v>
      </c>
    </row>
    <row r="837" spans="11:15">
      <c r="K837" s="68"/>
      <c r="L837" s="39" t="str">
        <f>Results!C881</f>
        <v>E15</v>
      </c>
      <c r="M837" s="39" t="str">
        <f>Results!B833</f>
        <v>hsa-miR-32-3p</v>
      </c>
      <c r="N837" s="69" t="e">
        <f>LOG(Results!H881,2)</f>
        <v>#DIV/0!</v>
      </c>
      <c r="O837" s="70" t="str">
        <f>Results!I881</f>
        <v>N/A</v>
      </c>
    </row>
    <row r="838" spans="11:15">
      <c r="K838" s="68"/>
      <c r="L838" s="39" t="str">
        <f>Results!C882</f>
        <v>E16</v>
      </c>
      <c r="M838" s="39" t="str">
        <f>Results!B834</f>
        <v>hsa-miR-4314</v>
      </c>
      <c r="N838" s="69" t="e">
        <f>LOG(Results!H882,2)</f>
        <v>#DIV/0!</v>
      </c>
      <c r="O838" s="70" t="str">
        <f>Results!I882</f>
        <v>N/A</v>
      </c>
    </row>
    <row r="839" spans="11:15">
      <c r="K839" s="68"/>
      <c r="L839" s="39" t="str">
        <f>Results!C883</f>
        <v>E17</v>
      </c>
      <c r="M839" s="39" t="str">
        <f>Results!B835</f>
        <v>hsa-miR-335-3p</v>
      </c>
      <c r="N839" s="69" t="e">
        <f>LOG(Results!H883,2)</f>
        <v>#DIV/0!</v>
      </c>
      <c r="O839" s="70" t="str">
        <f>Results!I883</f>
        <v>N/A</v>
      </c>
    </row>
    <row r="840" spans="11:15">
      <c r="K840" s="68"/>
      <c r="L840" s="39" t="str">
        <f>Results!C884</f>
        <v>E18</v>
      </c>
      <c r="M840" s="39" t="str">
        <f>Results!B836</f>
        <v>hsa-miR-4317</v>
      </c>
      <c r="N840" s="69" t="e">
        <f>LOG(Results!H884,2)</f>
        <v>#DIV/0!</v>
      </c>
      <c r="O840" s="70" t="str">
        <f>Results!I884</f>
        <v>N/A</v>
      </c>
    </row>
    <row r="841" spans="11:15">
      <c r="K841" s="68"/>
      <c r="L841" s="39" t="str">
        <f>Results!C885</f>
        <v>E19</v>
      </c>
      <c r="M841" s="39" t="str">
        <f>Results!B837</f>
        <v>hsa-miR-33a-3p</v>
      </c>
      <c r="N841" s="69" t="e">
        <f>LOG(Results!H885,2)</f>
        <v>#DIV/0!</v>
      </c>
      <c r="O841" s="70" t="str">
        <f>Results!I885</f>
        <v>N/A</v>
      </c>
    </row>
    <row r="842" spans="11:15">
      <c r="K842" s="68"/>
      <c r="L842" s="39" t="str">
        <f>Results!C886</f>
        <v>E20</v>
      </c>
      <c r="M842" s="39" t="str">
        <f>Results!B838</f>
        <v>hsa-miR-4321</v>
      </c>
      <c r="N842" s="69" t="e">
        <f>LOG(Results!H886,2)</f>
        <v>#DIV/0!</v>
      </c>
      <c r="O842" s="70" t="str">
        <f>Results!I886</f>
        <v>N/A</v>
      </c>
    </row>
    <row r="843" spans="11:15">
      <c r="K843" s="68"/>
      <c r="L843" s="39" t="str">
        <f>Results!C887</f>
        <v>E21</v>
      </c>
      <c r="M843" s="39" t="str">
        <f>Results!B839</f>
        <v>hsa-miR-340-3p</v>
      </c>
      <c r="N843" s="69" t="e">
        <f>LOG(Results!H887,2)</f>
        <v>#DIV/0!</v>
      </c>
      <c r="O843" s="70" t="str">
        <f>Results!I887</f>
        <v>N/A</v>
      </c>
    </row>
    <row r="844" spans="11:15">
      <c r="K844" s="68"/>
      <c r="L844" s="39" t="str">
        <f>Results!C888</f>
        <v>E22</v>
      </c>
      <c r="M844" s="39" t="str">
        <f>Results!B840</f>
        <v>hsa-miR-4323</v>
      </c>
      <c r="N844" s="69" t="e">
        <f>LOG(Results!H888,2)</f>
        <v>#DIV/0!</v>
      </c>
      <c r="O844" s="70" t="str">
        <f>Results!I888</f>
        <v>N/A</v>
      </c>
    </row>
    <row r="845" spans="11:15">
      <c r="K845" s="68"/>
      <c r="L845" s="39" t="str">
        <f>Results!C889</f>
        <v>E23</v>
      </c>
      <c r="M845" s="39" t="str">
        <f>Results!B841</f>
        <v>hsa-miR-34b-5p</v>
      </c>
      <c r="N845" s="69" t="e">
        <f>LOG(Results!H889,2)</f>
        <v>#DIV/0!</v>
      </c>
      <c r="O845" s="70" t="str">
        <f>Results!I889</f>
        <v>N/A</v>
      </c>
    </row>
    <row r="846" spans="11:15">
      <c r="K846" s="68"/>
      <c r="L846" s="39" t="str">
        <f>Results!C890</f>
        <v>E24</v>
      </c>
      <c r="M846" s="39" t="str">
        <f>Results!B842</f>
        <v>hsa-miR-4324</v>
      </c>
      <c r="N846" s="69" t="e">
        <f>LOG(Results!H890,2)</f>
        <v>#DIV/0!</v>
      </c>
      <c r="O846" s="70" t="str">
        <f>Results!I890</f>
        <v>N/A</v>
      </c>
    </row>
    <row r="847" spans="11:15">
      <c r="K847" s="68"/>
      <c r="L847" s="39" t="str">
        <f>Results!C891</f>
        <v>F01</v>
      </c>
      <c r="M847" s="39" t="str">
        <f>Results!B843</f>
        <v>hsa-miR-548t-5p</v>
      </c>
      <c r="N847" s="69" t="e">
        <f>LOG(Results!H891,2)</f>
        <v>#DIV/0!</v>
      </c>
      <c r="O847" s="70" t="str">
        <f>Results!I891</f>
        <v>N/A</v>
      </c>
    </row>
    <row r="848" spans="11:15">
      <c r="K848" s="68"/>
      <c r="L848" s="39" t="str">
        <f>Results!C892</f>
        <v>F02</v>
      </c>
      <c r="M848" s="39" t="str">
        <f>Results!B844</f>
        <v>hsa-miR-3609</v>
      </c>
      <c r="N848" s="69" t="e">
        <f>LOG(Results!H892,2)</f>
        <v>#DIV/0!</v>
      </c>
      <c r="O848" s="70" t="str">
        <f>Results!I892</f>
        <v>N/A</v>
      </c>
    </row>
    <row r="849" spans="11:15">
      <c r="K849" s="68"/>
      <c r="L849" s="39" t="str">
        <f>Results!C893</f>
        <v>F03</v>
      </c>
      <c r="M849" s="39" t="str">
        <f>Results!B845</f>
        <v>hsa-miR-3141</v>
      </c>
      <c r="N849" s="69" t="e">
        <f>LOG(Results!H893,2)</f>
        <v>#DIV/0!</v>
      </c>
      <c r="O849" s="70" t="str">
        <f>Results!I893</f>
        <v>N/A</v>
      </c>
    </row>
    <row r="850" spans="11:15">
      <c r="K850" s="68"/>
      <c r="L850" s="39" t="str">
        <f>Results!C894</f>
        <v>F04</v>
      </c>
      <c r="M850" s="39" t="str">
        <f>Results!B846</f>
        <v>hsa-miR-3610</v>
      </c>
      <c r="N850" s="69" t="e">
        <f>LOG(Results!H894,2)</f>
        <v>#DIV/0!</v>
      </c>
      <c r="O850" s="70" t="str">
        <f>Results!I894</f>
        <v>N/A</v>
      </c>
    </row>
    <row r="851" spans="11:15">
      <c r="K851" s="68"/>
      <c r="L851" s="39" t="str">
        <f>Results!C895</f>
        <v>F05</v>
      </c>
      <c r="M851" s="39" t="str">
        <f>Results!B847</f>
        <v>hsa-miR-3143</v>
      </c>
      <c r="N851" s="69" t="e">
        <f>LOG(Results!H895,2)</f>
        <v>#DIV/0!</v>
      </c>
      <c r="O851" s="70" t="str">
        <f>Results!I895</f>
        <v>N/A</v>
      </c>
    </row>
    <row r="852" spans="11:15">
      <c r="K852" s="68"/>
      <c r="L852" s="39" t="str">
        <f>Results!C896</f>
        <v>F06</v>
      </c>
      <c r="M852" s="39" t="str">
        <f>Results!B848</f>
        <v>hsa-miR-3611</v>
      </c>
      <c r="N852" s="69" t="e">
        <f>LOG(Results!H896,2)</f>
        <v>#DIV/0!</v>
      </c>
      <c r="O852" s="70" t="str">
        <f>Results!I896</f>
        <v>N/A</v>
      </c>
    </row>
    <row r="853" spans="11:15">
      <c r="K853" s="68"/>
      <c r="L853" s="39" t="str">
        <f>Results!C897</f>
        <v>F07</v>
      </c>
      <c r="M853" s="39" t="str">
        <f>Results!B849</f>
        <v>hsa-miR-548u</v>
      </c>
      <c r="N853" s="69" t="e">
        <f>LOG(Results!H897,2)</f>
        <v>#DIV/0!</v>
      </c>
      <c r="O853" s="70" t="str">
        <f>Results!I897</f>
        <v>N/A</v>
      </c>
    </row>
    <row r="854" spans="11:15">
      <c r="K854" s="68"/>
      <c r="L854" s="39" t="str">
        <f>Results!C898</f>
        <v>F08</v>
      </c>
      <c r="M854" s="39" t="str">
        <f>Results!B850</f>
        <v>hsa-miR-3612</v>
      </c>
      <c r="N854" s="69" t="e">
        <f>LOG(Results!H898,2)</f>
        <v>#DIV/0!</v>
      </c>
      <c r="O854" s="70" t="str">
        <f>Results!I898</f>
        <v>N/A</v>
      </c>
    </row>
    <row r="855" spans="11:15">
      <c r="K855" s="68"/>
      <c r="L855" s="39" t="str">
        <f>Results!C899</f>
        <v>F09</v>
      </c>
      <c r="M855" s="39" t="str">
        <f>Results!B851</f>
        <v>hsa-miR-3146</v>
      </c>
      <c r="N855" s="69" t="e">
        <f>LOG(Results!H899,2)</f>
        <v>#DIV/0!</v>
      </c>
      <c r="O855" s="70" t="str">
        <f>Results!I899</f>
        <v>N/A</v>
      </c>
    </row>
    <row r="856" spans="11:15">
      <c r="K856" s="68"/>
      <c r="L856" s="39" t="str">
        <f>Results!C900</f>
        <v>F10</v>
      </c>
      <c r="M856" s="39" t="str">
        <f>Results!B852</f>
        <v>hsa-miR-3613-5p</v>
      </c>
      <c r="N856" s="69" t="e">
        <f>LOG(Results!H900,2)</f>
        <v>#DIV/0!</v>
      </c>
      <c r="O856" s="70" t="str">
        <f>Results!I900</f>
        <v>N/A</v>
      </c>
    </row>
    <row r="857" spans="11:15">
      <c r="K857" s="68"/>
      <c r="L857" s="39" t="str">
        <f>Results!C901</f>
        <v>F11</v>
      </c>
      <c r="M857" s="39" t="str">
        <f>Results!B853</f>
        <v>hsa-miR-3147</v>
      </c>
      <c r="N857" s="69" t="e">
        <f>LOG(Results!H901,2)</f>
        <v>#DIV/0!</v>
      </c>
      <c r="O857" s="70" t="str">
        <f>Results!I901</f>
        <v>N/A</v>
      </c>
    </row>
    <row r="858" spans="11:15">
      <c r="K858" s="68"/>
      <c r="L858" s="39" t="str">
        <f>Results!C902</f>
        <v>F12</v>
      </c>
      <c r="M858" s="39" t="str">
        <f>Results!B854</f>
        <v>hsa-miR-3613-3p</v>
      </c>
      <c r="N858" s="69" t="e">
        <f>LOG(Results!H902,2)</f>
        <v>#DIV/0!</v>
      </c>
      <c r="O858" s="70" t="str">
        <f>Results!I902</f>
        <v>N/A</v>
      </c>
    </row>
    <row r="859" spans="11:15">
      <c r="K859" s="68"/>
      <c r="L859" s="39" t="str">
        <f>Results!C903</f>
        <v>F13</v>
      </c>
      <c r="M859" s="39" t="str">
        <f>Results!B855</f>
        <v>hsa-miR-3148</v>
      </c>
      <c r="N859" s="69" t="e">
        <f>LOG(Results!H903,2)</f>
        <v>#DIV/0!</v>
      </c>
      <c r="O859" s="70" t="str">
        <f>Results!I903</f>
        <v>N/A</v>
      </c>
    </row>
    <row r="860" spans="11:15">
      <c r="K860" s="68"/>
      <c r="L860" s="39" t="str">
        <f>Results!C904</f>
        <v>F14</v>
      </c>
      <c r="M860" s="39" t="str">
        <f>Results!B856</f>
        <v>hsa-miR-3614-3p</v>
      </c>
      <c r="N860" s="69" t="e">
        <f>LOG(Results!H904,2)</f>
        <v>#DIV/0!</v>
      </c>
      <c r="O860" s="70" t="str">
        <f>Results!I904</f>
        <v>N/A</v>
      </c>
    </row>
    <row r="861" spans="11:15">
      <c r="K861" s="68"/>
      <c r="L861" s="39" t="str">
        <f>Results!C905</f>
        <v>F15</v>
      </c>
      <c r="M861" s="39" t="str">
        <f>Results!B857</f>
        <v>hsa-miR-3149</v>
      </c>
      <c r="N861" s="69" t="e">
        <f>LOG(Results!H905,2)</f>
        <v>#DIV/0!</v>
      </c>
      <c r="O861" s="70" t="str">
        <f>Results!I905</f>
        <v>N/A</v>
      </c>
    </row>
    <row r="862" spans="11:15">
      <c r="K862" s="68"/>
      <c r="L862" s="39" t="str">
        <f>Results!C906</f>
        <v>F16</v>
      </c>
      <c r="M862" s="39" t="str">
        <f>Results!B858</f>
        <v>hsa-miR-3615</v>
      </c>
      <c r="N862" s="69" t="e">
        <f>LOG(Results!H906,2)</f>
        <v>#DIV/0!</v>
      </c>
      <c r="O862" s="70" t="str">
        <f>Results!I906</f>
        <v>N/A</v>
      </c>
    </row>
    <row r="863" spans="11:15">
      <c r="K863" s="68"/>
      <c r="L863" s="39" t="str">
        <f>Results!C907</f>
        <v>F17</v>
      </c>
      <c r="M863" s="39" t="str">
        <f>Results!B859</f>
        <v>hsa-miR-3150a-3p</v>
      </c>
      <c r="N863" s="69" t="e">
        <f>LOG(Results!H907,2)</f>
        <v>#DIV/0!</v>
      </c>
      <c r="O863" s="70" t="str">
        <f>Results!I907</f>
        <v>N/A</v>
      </c>
    </row>
    <row r="864" spans="11:15">
      <c r="K864" s="68"/>
      <c r="L864" s="39" t="str">
        <f>Results!C908</f>
        <v>F18</v>
      </c>
      <c r="M864" s="39" t="str">
        <f>Results!B860</f>
        <v>hsa-miR-3616-5p</v>
      </c>
      <c r="N864" s="69" t="e">
        <f>LOG(Results!H908,2)</f>
        <v>#DIV/0!</v>
      </c>
      <c r="O864" s="70" t="str">
        <f>Results!I908</f>
        <v>N/A</v>
      </c>
    </row>
    <row r="865" spans="11:15">
      <c r="K865" s="68"/>
      <c r="L865" s="39" t="str">
        <f>Results!C909</f>
        <v>F19</v>
      </c>
      <c r="M865" s="39" t="str">
        <f>Results!B861</f>
        <v>hsa-miR-3153</v>
      </c>
      <c r="N865" s="69" t="e">
        <f>LOG(Results!H909,2)</f>
        <v>#DIV/0!</v>
      </c>
      <c r="O865" s="70" t="str">
        <f>Results!I909</f>
        <v>N/A</v>
      </c>
    </row>
    <row r="866" spans="11:15">
      <c r="K866" s="68"/>
      <c r="L866" s="39" t="str">
        <f>Results!C910</f>
        <v>F20</v>
      </c>
      <c r="M866" s="39" t="str">
        <f>Results!B862</f>
        <v>hsa-miR-3617</v>
      </c>
      <c r="N866" s="69" t="e">
        <f>LOG(Results!H910,2)</f>
        <v>#DIV/0!</v>
      </c>
      <c r="O866" s="70" t="str">
        <f>Results!I910</f>
        <v>N/A</v>
      </c>
    </row>
    <row r="867" spans="11:15">
      <c r="K867" s="68"/>
      <c r="L867" s="39" t="str">
        <f>Results!C911</f>
        <v>F21</v>
      </c>
      <c r="M867" s="39" t="str">
        <f>Results!B863</f>
        <v>hsa-miR-3074-3p</v>
      </c>
      <c r="N867" s="69" t="e">
        <f>LOG(Results!H911,2)</f>
        <v>#DIV/0!</v>
      </c>
      <c r="O867" s="70" t="str">
        <f>Results!I911</f>
        <v>N/A</v>
      </c>
    </row>
    <row r="868" spans="11:15">
      <c r="K868" s="68"/>
      <c r="L868" s="39" t="str">
        <f>Results!C912</f>
        <v>F22</v>
      </c>
      <c r="M868" s="39" t="str">
        <f>Results!B864</f>
        <v>hsa-miR-3618</v>
      </c>
      <c r="N868" s="69" t="e">
        <f>LOG(Results!H912,2)</f>
        <v>#DIV/0!</v>
      </c>
      <c r="O868" s="70" t="str">
        <f>Results!I912</f>
        <v>N/A</v>
      </c>
    </row>
    <row r="869" spans="11:15">
      <c r="K869" s="68"/>
      <c r="L869" s="39" t="str">
        <f>Results!C913</f>
        <v>F23</v>
      </c>
      <c r="M869" s="39" t="str">
        <f>Results!B865</f>
        <v>hsa-miR-3154</v>
      </c>
      <c r="N869" s="69" t="e">
        <f>LOG(Results!H913,2)</f>
        <v>#DIV/0!</v>
      </c>
      <c r="O869" s="70" t="str">
        <f>Results!I913</f>
        <v>N/A</v>
      </c>
    </row>
    <row r="870" spans="11:15">
      <c r="K870" s="68"/>
      <c r="L870" s="39" t="str">
        <f>Results!C914</f>
        <v>F24</v>
      </c>
      <c r="M870" s="39" t="str">
        <f>Results!B866</f>
        <v>hsa-miR-3619-5p</v>
      </c>
      <c r="N870" s="69" t="e">
        <f>LOG(Results!H914,2)</f>
        <v>#DIV/0!</v>
      </c>
      <c r="O870" s="70" t="str">
        <f>Results!I914</f>
        <v>N/A</v>
      </c>
    </row>
    <row r="871" spans="11:15">
      <c r="K871" s="68"/>
      <c r="L871" s="39" t="str">
        <f>Results!C915</f>
        <v>G01</v>
      </c>
      <c r="M871" s="39" t="str">
        <f>Results!B867</f>
        <v>hsa-miR-367-5p</v>
      </c>
      <c r="N871" s="69" t="e">
        <f>LOG(Results!H915,2)</f>
        <v>#DIV/0!</v>
      </c>
      <c r="O871" s="70" t="str">
        <f>Results!I915</f>
        <v>N/A</v>
      </c>
    </row>
    <row r="872" spans="11:15">
      <c r="K872" s="68"/>
      <c r="L872" s="39" t="str">
        <f>Results!C916</f>
        <v>G02</v>
      </c>
      <c r="M872" s="39" t="str">
        <f>Results!B868</f>
        <v>hsa-miR-4258</v>
      </c>
      <c r="N872" s="69" t="e">
        <f>LOG(Results!H916,2)</f>
        <v>#DIV/0!</v>
      </c>
      <c r="O872" s="70" t="str">
        <f>Results!I916</f>
        <v>N/A</v>
      </c>
    </row>
    <row r="873" spans="11:15">
      <c r="K873" s="68"/>
      <c r="L873" s="39" t="str">
        <f>Results!C917</f>
        <v>G03</v>
      </c>
      <c r="M873" s="39" t="str">
        <f>Results!B869</f>
        <v>hsa-miR-374b-3p</v>
      </c>
      <c r="N873" s="69" t="e">
        <f>LOG(Results!H917,2)</f>
        <v>#DIV/0!</v>
      </c>
      <c r="O873" s="70" t="str">
        <f>Results!I917</f>
        <v>N/A</v>
      </c>
    </row>
    <row r="874" spans="11:15">
      <c r="K874" s="68"/>
      <c r="L874" s="39" t="str">
        <f>Results!C918</f>
        <v>G04</v>
      </c>
      <c r="M874" s="39" t="str">
        <f>Results!B870</f>
        <v>hsa-miR-4251</v>
      </c>
      <c r="N874" s="69" t="e">
        <f>LOG(Results!H918,2)</f>
        <v>#DIV/0!</v>
      </c>
      <c r="O874" s="70" t="str">
        <f>Results!I918</f>
        <v>N/A</v>
      </c>
    </row>
    <row r="875" spans="11:15">
      <c r="K875" s="68"/>
      <c r="L875" s="39" t="str">
        <f>Results!C919</f>
        <v>G05</v>
      </c>
      <c r="M875" s="39" t="str">
        <f>Results!B871</f>
        <v>hsa-miR-378a-5p</v>
      </c>
      <c r="N875" s="69" t="e">
        <f>LOG(Results!H919,2)</f>
        <v>#DIV/0!</v>
      </c>
      <c r="O875" s="70" t="str">
        <f>Results!I919</f>
        <v>N/A</v>
      </c>
    </row>
    <row r="876" spans="11:15">
      <c r="K876" s="68"/>
      <c r="L876" s="39" t="str">
        <f>Results!C920</f>
        <v>G06</v>
      </c>
      <c r="M876" s="39" t="str">
        <f>Results!B872</f>
        <v>hsa-miR-4252</v>
      </c>
      <c r="N876" s="69" t="e">
        <f>LOG(Results!H920,2)</f>
        <v>#DIV/0!</v>
      </c>
      <c r="O876" s="70" t="str">
        <f>Results!I920</f>
        <v>N/A</v>
      </c>
    </row>
    <row r="877" spans="11:15">
      <c r="K877" s="68"/>
      <c r="L877" s="39" t="str">
        <f>Results!C921</f>
        <v>G07</v>
      </c>
      <c r="M877" s="39" t="str">
        <f>Results!B873</f>
        <v>hsa-miR-424-3p</v>
      </c>
      <c r="N877" s="69" t="e">
        <f>LOG(Results!H921,2)</f>
        <v>#DIV/0!</v>
      </c>
      <c r="O877" s="70" t="str">
        <f>Results!I921</f>
        <v>N/A</v>
      </c>
    </row>
    <row r="878" spans="11:15">
      <c r="K878" s="68"/>
      <c r="L878" s="39" t="str">
        <f>Results!C922</f>
        <v>G08</v>
      </c>
      <c r="M878" s="39" t="str">
        <f>Results!B874</f>
        <v>hsa-miR-4261</v>
      </c>
      <c r="N878" s="69" t="e">
        <f>LOG(Results!H922,2)</f>
        <v>#DIV/0!</v>
      </c>
      <c r="O878" s="70" t="str">
        <f>Results!I922</f>
        <v>N/A</v>
      </c>
    </row>
    <row r="879" spans="11:15">
      <c r="K879" s="68"/>
      <c r="L879" s="39" t="str">
        <f>Results!C923</f>
        <v>G09</v>
      </c>
      <c r="M879" s="39" t="str">
        <f>Results!B875</f>
        <v>hsa-miR-454-5p</v>
      </c>
      <c r="N879" s="69" t="e">
        <f>LOG(Results!H923,2)</f>
        <v>#DIV/0!</v>
      </c>
      <c r="O879" s="70" t="str">
        <f>Results!I923</f>
        <v>N/A</v>
      </c>
    </row>
    <row r="880" spans="11:15">
      <c r="K880" s="68"/>
      <c r="L880" s="39" t="str">
        <f>Results!C924</f>
        <v>G10</v>
      </c>
      <c r="M880" s="39" t="str">
        <f>Results!B876</f>
        <v>hsa-miR-4265</v>
      </c>
      <c r="N880" s="69" t="e">
        <f>LOG(Results!H924,2)</f>
        <v>#DIV/0!</v>
      </c>
      <c r="O880" s="70" t="str">
        <f>Results!I924</f>
        <v>N/A</v>
      </c>
    </row>
    <row r="881" spans="11:15">
      <c r="K881" s="68"/>
      <c r="L881" s="39" t="str">
        <f>Results!C925</f>
        <v>G11</v>
      </c>
      <c r="M881" s="39" t="str">
        <f>Results!B877</f>
        <v>hsa-miR-497-3p</v>
      </c>
      <c r="N881" s="69" t="e">
        <f>LOG(Results!H925,2)</f>
        <v>#DIV/0!</v>
      </c>
      <c r="O881" s="70" t="str">
        <f>Results!I925</f>
        <v>N/A</v>
      </c>
    </row>
    <row r="882" spans="11:15">
      <c r="K882" s="68"/>
      <c r="L882" s="39" t="str">
        <f>Results!C926</f>
        <v>G12</v>
      </c>
      <c r="M882" s="39" t="str">
        <f>Results!B878</f>
        <v>hsa-miR-4267</v>
      </c>
      <c r="N882" s="69" t="e">
        <f>LOG(Results!H926,2)</f>
        <v>#DIV/0!</v>
      </c>
      <c r="O882" s="70" t="str">
        <f>Results!I926</f>
        <v>N/A</v>
      </c>
    </row>
    <row r="883" spans="11:15">
      <c r="K883" s="68"/>
      <c r="L883" s="39" t="str">
        <f>Results!C927</f>
        <v>G13</v>
      </c>
      <c r="M883" s="39" t="str">
        <f>Results!B879</f>
        <v>hsa-miR-500a-3p</v>
      </c>
      <c r="N883" s="69" t="e">
        <f>LOG(Results!H927,2)</f>
        <v>#DIV/0!</v>
      </c>
      <c r="O883" s="70" t="str">
        <f>Results!I927</f>
        <v>N/A</v>
      </c>
    </row>
    <row r="884" spans="11:15">
      <c r="K884" s="68"/>
      <c r="L884" s="39" t="str">
        <f>Results!C928</f>
        <v>G14</v>
      </c>
      <c r="M884" s="39" t="str">
        <f>Results!B880</f>
        <v>hsa-miR-4262</v>
      </c>
      <c r="N884" s="69" t="e">
        <f>LOG(Results!H928,2)</f>
        <v>#DIV/0!</v>
      </c>
      <c r="O884" s="70" t="str">
        <f>Results!I928</f>
        <v>N/A</v>
      </c>
    </row>
    <row r="885" spans="11:15">
      <c r="K885" s="68"/>
      <c r="L885" s="39" t="str">
        <f>Results!C929</f>
        <v>G15</v>
      </c>
      <c r="M885" s="39" t="str">
        <f>Results!B881</f>
        <v>hsa-miR-505-5p</v>
      </c>
      <c r="N885" s="69" t="e">
        <f>LOG(Results!H929,2)</f>
        <v>#DIV/0!</v>
      </c>
      <c r="O885" s="70" t="str">
        <f>Results!I929</f>
        <v>N/A</v>
      </c>
    </row>
    <row r="886" spans="11:15">
      <c r="K886" s="68"/>
      <c r="L886" s="39" t="str">
        <f>Results!C930</f>
        <v>G16</v>
      </c>
      <c r="M886" s="39" t="str">
        <f>Results!B882</f>
        <v>hsa-miR-2355-5p</v>
      </c>
      <c r="N886" s="69" t="e">
        <f>LOG(Results!H930,2)</f>
        <v>#DIV/0!</v>
      </c>
      <c r="O886" s="70" t="str">
        <f>Results!I930</f>
        <v>N/A</v>
      </c>
    </row>
    <row r="887" spans="11:15">
      <c r="K887" s="68"/>
      <c r="L887" s="39" t="str">
        <f>Results!C931</f>
        <v>G17</v>
      </c>
      <c r="M887" s="39" t="str">
        <f>Results!B883</f>
        <v>hsa-miR-517-5p</v>
      </c>
      <c r="N887" s="69" t="e">
        <f>LOG(Results!H931,2)</f>
        <v>#DIV/0!</v>
      </c>
      <c r="O887" s="70" t="str">
        <f>Results!I931</f>
        <v>N/A</v>
      </c>
    </row>
    <row r="888" spans="11:15">
      <c r="K888" s="68"/>
      <c r="L888" s="39" t="str">
        <f>Results!C932</f>
        <v>G18</v>
      </c>
      <c r="M888" s="39" t="str">
        <f>Results!B884</f>
        <v>hsa-miR-4269</v>
      </c>
      <c r="N888" s="69" t="e">
        <f>LOG(Results!H932,2)</f>
        <v>#DIV/0!</v>
      </c>
      <c r="O888" s="70" t="str">
        <f>Results!I932</f>
        <v>N/A</v>
      </c>
    </row>
    <row r="889" spans="11:15">
      <c r="K889" s="68"/>
      <c r="L889" s="39" t="str">
        <f>Results!C933</f>
        <v>G19</v>
      </c>
      <c r="M889" s="39" t="str">
        <f>Results!B885</f>
        <v>hsa-miR-518c-5p</v>
      </c>
      <c r="N889" s="69" t="e">
        <f>LOG(Results!H933,2)</f>
        <v>#DIV/0!</v>
      </c>
      <c r="O889" s="70" t="str">
        <f>Results!I933</f>
        <v>N/A</v>
      </c>
    </row>
    <row r="890" spans="11:15">
      <c r="K890" s="68"/>
      <c r="L890" s="39" t="str">
        <f>Results!C934</f>
        <v>G20</v>
      </c>
      <c r="M890" s="39" t="str">
        <f>Results!B886</f>
        <v>hsa-miR-4264</v>
      </c>
      <c r="N890" s="69" t="e">
        <f>LOG(Results!H934,2)</f>
        <v>#DIV/0!</v>
      </c>
      <c r="O890" s="70" t="str">
        <f>Results!I934</f>
        <v>N/A</v>
      </c>
    </row>
    <row r="891" spans="11:15">
      <c r="K891" s="68"/>
      <c r="L891" s="39" t="str">
        <f>Results!C935</f>
        <v>G21</v>
      </c>
      <c r="M891" s="39" t="str">
        <f>Results!B887</f>
        <v>hsa-miR-518f-5p</v>
      </c>
      <c r="N891" s="69" t="e">
        <f>LOG(Results!H935,2)</f>
        <v>#DIV/0!</v>
      </c>
      <c r="O891" s="70" t="str">
        <f>Results!I935</f>
        <v>N/A</v>
      </c>
    </row>
    <row r="892" spans="11:15">
      <c r="K892" s="68"/>
      <c r="L892" s="39" t="str">
        <f>Results!C936</f>
        <v>G22</v>
      </c>
      <c r="M892" s="39" t="str">
        <f>Results!B888</f>
        <v>hsa-miR-4270</v>
      </c>
      <c r="N892" s="69" t="e">
        <f>LOG(Results!H936,2)</f>
        <v>#DIV/0!</v>
      </c>
      <c r="O892" s="70" t="str">
        <f>Results!I936</f>
        <v>N/A</v>
      </c>
    </row>
    <row r="893" spans="11:15">
      <c r="K893" s="68"/>
      <c r="L893" s="39" t="str">
        <f>Results!C937</f>
        <v>G23</v>
      </c>
      <c r="M893" s="39" t="str">
        <f>Results!B889</f>
        <v>hsa-miR-519e-5p</v>
      </c>
      <c r="N893" s="69" t="e">
        <f>LOG(Results!H937,2)</f>
        <v>#DIV/0!</v>
      </c>
      <c r="O893" s="70" t="str">
        <f>Results!I937</f>
        <v>N/A</v>
      </c>
    </row>
    <row r="894" spans="11:15">
      <c r="K894" s="68"/>
      <c r="L894" s="39" t="str">
        <f>Results!C938</f>
        <v>G24</v>
      </c>
      <c r="M894" s="39" t="str">
        <f>Results!B890</f>
        <v>hsa-miR-4274</v>
      </c>
      <c r="N894" s="69" t="e">
        <f>LOG(Results!H938,2)</f>
        <v>#DIV/0!</v>
      </c>
      <c r="O894" s="70" t="str">
        <f>Results!I938</f>
        <v>N/A</v>
      </c>
    </row>
    <row r="895" spans="11:15">
      <c r="K895" s="68"/>
      <c r="L895" s="39" t="str">
        <f>Results!C939</f>
        <v>H01</v>
      </c>
      <c r="M895" s="39" t="str">
        <f>Results!B891</f>
        <v>hsa-miR-3157-5p</v>
      </c>
      <c r="N895" s="69" t="e">
        <f>LOG(Results!H939,2)</f>
        <v>#DIV/0!</v>
      </c>
      <c r="O895" s="70" t="str">
        <f>Results!I939</f>
        <v>N/A</v>
      </c>
    </row>
    <row r="896" spans="11:15">
      <c r="K896" s="68"/>
      <c r="L896" s="39" t="str">
        <f>Results!C940</f>
        <v>H02</v>
      </c>
      <c r="M896" s="39" t="str">
        <f>Results!B892</f>
        <v>hsa-miR-23c</v>
      </c>
      <c r="N896" s="69" t="e">
        <f>LOG(Results!H940,2)</f>
        <v>#DIV/0!</v>
      </c>
      <c r="O896" s="70" t="str">
        <f>Results!I940</f>
        <v>N/A</v>
      </c>
    </row>
    <row r="897" spans="11:15">
      <c r="K897" s="68"/>
      <c r="L897" s="39" t="str">
        <f>Results!C941</f>
        <v>H03</v>
      </c>
      <c r="M897" s="39" t="str">
        <f>Results!B893</f>
        <v>hsa-miR-3159</v>
      </c>
      <c r="N897" s="69" t="e">
        <f>LOG(Results!H941,2)</f>
        <v>#DIV/0!</v>
      </c>
      <c r="O897" s="70" t="str">
        <f>Results!I941</f>
        <v>N/A</v>
      </c>
    </row>
    <row r="898" spans="11:15">
      <c r="K898" s="68"/>
      <c r="L898" s="39" t="str">
        <f>Results!C942</f>
        <v>H04</v>
      </c>
      <c r="M898" s="39" t="str">
        <f>Results!B894</f>
        <v>hsa-miR-3620</v>
      </c>
      <c r="N898" s="69" t="e">
        <f>LOG(Results!H942,2)</f>
        <v>#DIV/0!</v>
      </c>
      <c r="O898" s="70" t="str">
        <f>Results!I942</f>
        <v>N/A</v>
      </c>
    </row>
    <row r="899" spans="11:15">
      <c r="K899" s="68"/>
      <c r="L899" s="39" t="str">
        <f>Results!C943</f>
        <v>H05</v>
      </c>
      <c r="M899" s="39" t="str">
        <f>Results!B895</f>
        <v>hsa-miR-3160-3p</v>
      </c>
      <c r="N899" s="69" t="e">
        <f>LOG(Results!H943,2)</f>
        <v>#DIV/0!</v>
      </c>
      <c r="O899" s="70" t="str">
        <f>Results!I943</f>
        <v>N/A</v>
      </c>
    </row>
    <row r="900" spans="11:15">
      <c r="K900" s="68"/>
      <c r="L900" s="39" t="str">
        <f>Results!C944</f>
        <v>H06</v>
      </c>
      <c r="M900" s="39" t="str">
        <f>Results!B896</f>
        <v>hsa-miR-3621</v>
      </c>
      <c r="N900" s="69" t="e">
        <f>LOG(Results!H944,2)</f>
        <v>#DIV/0!</v>
      </c>
      <c r="O900" s="70" t="str">
        <f>Results!I944</f>
        <v>N/A</v>
      </c>
    </row>
    <row r="901" spans="11:15">
      <c r="K901" s="68"/>
      <c r="L901" s="39" t="str">
        <f>Results!C945</f>
        <v>H07</v>
      </c>
      <c r="M901" s="39" t="str">
        <f>Results!B897</f>
        <v>hsa-miR-3161</v>
      </c>
      <c r="N901" s="69" t="e">
        <f>LOG(Results!H945,2)</f>
        <v>#DIV/0!</v>
      </c>
      <c r="O901" s="70" t="str">
        <f>Results!I945</f>
        <v>N/A</v>
      </c>
    </row>
    <row r="902" spans="11:15">
      <c r="K902" s="68"/>
      <c r="L902" s="39" t="str">
        <f>Results!C946</f>
        <v>H08</v>
      </c>
      <c r="M902" s="39" t="str">
        <f>Results!B898</f>
        <v>hsa-miR-3622a-5p</v>
      </c>
      <c r="N902" s="69" t="e">
        <f>LOG(Results!H946,2)</f>
        <v>#DIV/0!</v>
      </c>
      <c r="O902" s="70" t="str">
        <f>Results!I946</f>
        <v>N/A</v>
      </c>
    </row>
    <row r="903" spans="11:15">
      <c r="K903" s="68"/>
      <c r="L903" s="39" t="str">
        <f>Results!C947</f>
        <v>H09</v>
      </c>
      <c r="M903" s="39" t="str">
        <f>Results!B899</f>
        <v>hsa-miR-3162-5p</v>
      </c>
      <c r="N903" s="69" t="e">
        <f>LOG(Results!H947,2)</f>
        <v>#DIV/0!</v>
      </c>
      <c r="O903" s="70" t="str">
        <f>Results!I947</f>
        <v>N/A</v>
      </c>
    </row>
    <row r="904" spans="11:15">
      <c r="K904" s="68"/>
      <c r="L904" s="39" t="str">
        <f>Results!C948</f>
        <v>H10</v>
      </c>
      <c r="M904" s="39" t="str">
        <f>Results!B900</f>
        <v>hsa-miR-3622a-3p</v>
      </c>
      <c r="N904" s="69" t="e">
        <f>LOG(Results!H948,2)</f>
        <v>#DIV/0!</v>
      </c>
      <c r="O904" s="70" t="str">
        <f>Results!I948</f>
        <v>N/A</v>
      </c>
    </row>
    <row r="905" spans="11:15">
      <c r="K905" s="68"/>
      <c r="L905" s="39" t="str">
        <f>Results!C949</f>
        <v>H11</v>
      </c>
      <c r="M905" s="39" t="str">
        <f>Results!B901</f>
        <v>hsa-miR-3163</v>
      </c>
      <c r="N905" s="69" t="e">
        <f>LOG(Results!H949,2)</f>
        <v>#DIV/0!</v>
      </c>
      <c r="O905" s="70" t="str">
        <f>Results!I949</f>
        <v>N/A</v>
      </c>
    </row>
    <row r="906" spans="11:15">
      <c r="K906" s="68"/>
      <c r="L906" s="39" t="str">
        <f>Results!C950</f>
        <v>H12</v>
      </c>
      <c r="M906" s="39" t="str">
        <f>Results!B902</f>
        <v>hsa-miR-3622b-5p</v>
      </c>
      <c r="N906" s="69" t="e">
        <f>LOG(Results!H950,2)</f>
        <v>#DIV/0!</v>
      </c>
      <c r="O906" s="70" t="str">
        <f>Results!I950</f>
        <v>N/A</v>
      </c>
    </row>
    <row r="907" spans="11:15">
      <c r="K907" s="68"/>
      <c r="L907" s="39" t="str">
        <f>Results!C951</f>
        <v>H13</v>
      </c>
      <c r="M907" s="39" t="str">
        <f>Results!B903</f>
        <v>hsa-miR-3164</v>
      </c>
      <c r="N907" s="69" t="e">
        <f>LOG(Results!H951,2)</f>
        <v>#DIV/0!</v>
      </c>
      <c r="O907" s="70" t="str">
        <f>Results!I951</f>
        <v>N/A</v>
      </c>
    </row>
    <row r="908" spans="11:15">
      <c r="K908" s="68"/>
      <c r="L908" s="39" t="str">
        <f>Results!C952</f>
        <v>H14</v>
      </c>
      <c r="M908" s="39" t="str">
        <f>Results!B904</f>
        <v>hsa-miR-3622b-3p</v>
      </c>
      <c r="N908" s="69" t="e">
        <f>LOG(Results!H952,2)</f>
        <v>#DIV/0!</v>
      </c>
      <c r="O908" s="70" t="str">
        <f>Results!I952</f>
        <v>N/A</v>
      </c>
    </row>
    <row r="909" spans="11:15">
      <c r="K909" s="68"/>
      <c r="L909" s="39" t="str">
        <f>Results!C953</f>
        <v>H15</v>
      </c>
      <c r="M909" s="39" t="str">
        <f>Results!B905</f>
        <v>hsa-miR-3165</v>
      </c>
      <c r="N909" s="69" t="e">
        <f>LOG(Results!H953,2)</f>
        <v>#DIV/0!</v>
      </c>
      <c r="O909" s="70" t="str">
        <f>Results!I953</f>
        <v>N/A</v>
      </c>
    </row>
    <row r="910" spans="11:15">
      <c r="K910" s="68"/>
      <c r="L910" s="39" t="str">
        <f>Results!C954</f>
        <v>H16</v>
      </c>
      <c r="M910" s="39" t="str">
        <f>Results!B906</f>
        <v>hsa-miR-3646</v>
      </c>
      <c r="N910" s="69" t="e">
        <f>LOG(Results!H954,2)</f>
        <v>#DIV/0!</v>
      </c>
      <c r="O910" s="70" t="str">
        <f>Results!I954</f>
        <v>N/A</v>
      </c>
    </row>
    <row r="911" spans="11:15">
      <c r="K911" s="68"/>
      <c r="L911" s="39" t="str">
        <f>Results!C955</f>
        <v>H17</v>
      </c>
      <c r="M911" s="39" t="str">
        <f>Results!B907</f>
        <v>hsa-miR-3166</v>
      </c>
      <c r="N911" s="69" t="e">
        <f>LOG(Results!H955,2)</f>
        <v>#DIV/0!</v>
      </c>
      <c r="O911" s="70" t="str">
        <f>Results!I955</f>
        <v>N/A</v>
      </c>
    </row>
    <row r="912" spans="11:15">
      <c r="K912" s="68"/>
      <c r="L912" s="39" t="str">
        <f>Results!C956</f>
        <v>H18</v>
      </c>
      <c r="M912" s="39" t="str">
        <f>Results!B908</f>
        <v>hsa-miR-3647-5p</v>
      </c>
      <c r="N912" s="69" t="e">
        <f>LOG(Results!H956,2)</f>
        <v>#DIV/0!</v>
      </c>
      <c r="O912" s="70" t="str">
        <f>Results!I956</f>
        <v>N/A</v>
      </c>
    </row>
    <row r="913" spans="11:15">
      <c r="K913" s="68"/>
      <c r="L913" s="39" t="str">
        <f>Results!C957</f>
        <v>H19</v>
      </c>
      <c r="M913" s="39" t="str">
        <f>Results!B909</f>
        <v>hsa-miR-3168</v>
      </c>
      <c r="N913" s="69" t="e">
        <f>LOG(Results!H957,2)</f>
        <v>#DIV/0!</v>
      </c>
      <c r="O913" s="70" t="str">
        <f>Results!I957</f>
        <v>N/A</v>
      </c>
    </row>
    <row r="914" spans="11:15">
      <c r="K914" s="68"/>
      <c r="L914" s="39" t="str">
        <f>Results!C958</f>
        <v>H20</v>
      </c>
      <c r="M914" s="39" t="str">
        <f>Results!B910</f>
        <v>hsa-miR-3647-3p</v>
      </c>
      <c r="N914" s="69" t="e">
        <f>LOG(Results!H958,2)</f>
        <v>#DIV/0!</v>
      </c>
      <c r="O914" s="70" t="str">
        <f>Results!I958</f>
        <v>N/A</v>
      </c>
    </row>
    <row r="915" spans="11:15">
      <c r="K915" s="68"/>
      <c r="L915" s="39" t="str">
        <f>Results!C959</f>
        <v>H21</v>
      </c>
      <c r="M915" s="39" t="str">
        <f>Results!B911</f>
        <v>hsa-miR-3169</v>
      </c>
      <c r="N915" s="69" t="e">
        <f>LOG(Results!H959,2)</f>
        <v>#DIV/0!</v>
      </c>
      <c r="O915" s="70" t="str">
        <f>Results!I959</f>
        <v>N/A</v>
      </c>
    </row>
    <row r="916" spans="11:15">
      <c r="K916" s="68"/>
      <c r="L916" s="39" t="str">
        <f>Results!C960</f>
        <v>H22</v>
      </c>
      <c r="M916" s="39" t="str">
        <f>Results!B912</f>
        <v>hsa-miR-3648</v>
      </c>
      <c r="N916" s="69" t="e">
        <f>LOG(Results!H960,2)</f>
        <v>#DIV/0!</v>
      </c>
      <c r="O916" s="70" t="str">
        <f>Results!I960</f>
        <v>N/A</v>
      </c>
    </row>
    <row r="917" spans="11:15">
      <c r="K917" s="68"/>
      <c r="L917" s="39" t="str">
        <f>Results!C961</f>
        <v>H23</v>
      </c>
      <c r="M917" s="39" t="str">
        <f>Results!B913</f>
        <v>hsa-miR-3170</v>
      </c>
      <c r="N917" s="69" t="e">
        <f>LOG(Results!H961,2)</f>
        <v>#DIV/0!</v>
      </c>
      <c r="O917" s="70" t="str">
        <f>Results!I961</f>
        <v>N/A</v>
      </c>
    </row>
    <row r="918" spans="11:15">
      <c r="K918" s="68"/>
      <c r="L918" s="39" t="str">
        <f>Results!C962</f>
        <v>H24</v>
      </c>
      <c r="M918" s="39" t="str">
        <f>Results!B914</f>
        <v>hsa-miR-3649</v>
      </c>
      <c r="N918" s="69" t="e">
        <f>LOG(Results!H962,2)</f>
        <v>#DIV/0!</v>
      </c>
      <c r="O918" s="70" t="str">
        <f>Results!I962</f>
        <v>N/A</v>
      </c>
    </row>
    <row r="919" spans="11:15">
      <c r="K919" s="68"/>
      <c r="L919" s="39" t="str">
        <f>Results!C963</f>
        <v>I01</v>
      </c>
      <c r="M919" s="39" t="str">
        <f>Results!B915</f>
        <v>hsa-miR-526b-3p</v>
      </c>
      <c r="N919" s="69" t="e">
        <f>LOG(Results!H963,2)</f>
        <v>#DIV/0!</v>
      </c>
      <c r="O919" s="70" t="str">
        <f>Results!I963</f>
        <v>N/A</v>
      </c>
    </row>
    <row r="920" spans="11:15">
      <c r="K920" s="68"/>
      <c r="L920" s="39" t="str">
        <f>Results!C964</f>
        <v>I02</v>
      </c>
      <c r="M920" s="39" t="str">
        <f>Results!B916</f>
        <v>hsa-miR-4277</v>
      </c>
      <c r="N920" s="69" t="e">
        <f>LOG(Results!H964,2)</f>
        <v>#DIV/0!</v>
      </c>
      <c r="O920" s="70" t="str">
        <f>Results!I964</f>
        <v>N/A</v>
      </c>
    </row>
    <row r="921" spans="11:15">
      <c r="K921" s="68"/>
      <c r="L921" s="39" t="str">
        <f>Results!C965</f>
        <v>I03</v>
      </c>
      <c r="M921" s="39" t="str">
        <f>Results!B917</f>
        <v>hsa-miR-545-5p</v>
      </c>
      <c r="N921" s="69" t="e">
        <f>LOG(Results!H965,2)</f>
        <v>#DIV/0!</v>
      </c>
      <c r="O921" s="70" t="str">
        <f>Results!I965</f>
        <v>N/A</v>
      </c>
    </row>
    <row r="922" spans="11:15">
      <c r="K922" s="68"/>
      <c r="L922" s="39" t="str">
        <f>Results!C966</f>
        <v>I04</v>
      </c>
      <c r="M922" s="39" t="str">
        <f>Results!B918</f>
        <v>hsa-miR-4279</v>
      </c>
      <c r="N922" s="69" t="e">
        <f>LOG(Results!H966,2)</f>
        <v>#DIV/0!</v>
      </c>
      <c r="O922" s="70" t="str">
        <f>Results!I966</f>
        <v>N/A</v>
      </c>
    </row>
    <row r="923" spans="11:15">
      <c r="K923" s="68"/>
      <c r="L923" s="39" t="str">
        <f>Results!C967</f>
        <v>I05</v>
      </c>
      <c r="M923" s="39" t="str">
        <f>Results!B919</f>
        <v>hsa-miR-550a-3p</v>
      </c>
      <c r="N923" s="69" t="e">
        <f>LOG(Results!H967,2)</f>
        <v>#DIV/0!</v>
      </c>
      <c r="O923" s="70" t="str">
        <f>Results!I967</f>
        <v>N/A</v>
      </c>
    </row>
    <row r="924" spans="11:15">
      <c r="K924" s="68"/>
      <c r="L924" s="39" t="str">
        <f>Results!C968</f>
        <v>I06</v>
      </c>
      <c r="M924" s="39" t="str">
        <f>Results!B920</f>
        <v>hsa-miR-4278</v>
      </c>
      <c r="N924" s="69" t="e">
        <f>LOG(Results!H968,2)</f>
        <v>#DIV/0!</v>
      </c>
      <c r="O924" s="70" t="str">
        <f>Results!I968</f>
        <v>N/A</v>
      </c>
    </row>
    <row r="925" spans="11:15">
      <c r="K925" s="68"/>
      <c r="L925" s="39" t="str">
        <f>Results!C969</f>
        <v>I07</v>
      </c>
      <c r="M925" s="39" t="str">
        <f>Results!B921</f>
        <v>hsa-miR-551b-5p</v>
      </c>
      <c r="N925" s="69" t="e">
        <f>LOG(Results!H969,2)</f>
        <v>#DIV/0!</v>
      </c>
      <c r="O925" s="70" t="str">
        <f>Results!I969</f>
        <v>N/A</v>
      </c>
    </row>
    <row r="926" spans="11:15">
      <c r="K926" s="68"/>
      <c r="L926" s="39" t="str">
        <f>Results!C970</f>
        <v>I08</v>
      </c>
      <c r="M926" s="39" t="str">
        <f>Results!B922</f>
        <v>hsa-miR-4286</v>
      </c>
      <c r="N926" s="69" t="e">
        <f>LOG(Results!H970,2)</f>
        <v>#DIV/0!</v>
      </c>
      <c r="O926" s="70" t="str">
        <f>Results!I970</f>
        <v>N/A</v>
      </c>
    </row>
    <row r="927" spans="11:15">
      <c r="K927" s="68"/>
      <c r="L927" s="39" t="str">
        <f>Results!C971</f>
        <v>I09</v>
      </c>
      <c r="M927" s="39" t="str">
        <f>Results!B923</f>
        <v>hsa-miR-589-3p</v>
      </c>
      <c r="N927" s="69" t="e">
        <f>LOG(Results!H971,2)</f>
        <v>#DIV/0!</v>
      </c>
      <c r="O927" s="70" t="str">
        <f>Results!I971</f>
        <v>N/A</v>
      </c>
    </row>
    <row r="928" spans="11:15">
      <c r="K928" s="68"/>
      <c r="L928" s="39" t="str">
        <f>Results!C972</f>
        <v>I10</v>
      </c>
      <c r="M928" s="39" t="str">
        <f>Results!B924</f>
        <v>hsa-miR-4287</v>
      </c>
      <c r="N928" s="69" t="e">
        <f>LOG(Results!H972,2)</f>
        <v>#DIV/0!</v>
      </c>
      <c r="O928" s="70" t="str">
        <f>Results!I972</f>
        <v>N/A</v>
      </c>
    </row>
    <row r="929" spans="11:15">
      <c r="K929" s="68"/>
      <c r="L929" s="39" t="str">
        <f>Results!C973</f>
        <v>I11</v>
      </c>
      <c r="M929" s="39" t="str">
        <f>Results!B925</f>
        <v>hsa-miR-616-5p</v>
      </c>
      <c r="N929" s="69" t="e">
        <f>LOG(Results!H973,2)</f>
        <v>#DIV/0!</v>
      </c>
      <c r="O929" s="70" t="str">
        <f>Results!I973</f>
        <v>N/A</v>
      </c>
    </row>
    <row r="930" spans="11:15">
      <c r="K930" s="68"/>
      <c r="L930" s="39" t="str">
        <f>Results!C974</f>
        <v>I12</v>
      </c>
      <c r="M930" s="39" t="str">
        <f>Results!B926</f>
        <v>hsa-miR-4288</v>
      </c>
      <c r="N930" s="69" t="e">
        <f>LOG(Results!H974,2)</f>
        <v>#DIV/0!</v>
      </c>
      <c r="O930" s="70" t="str">
        <f>Results!I974</f>
        <v>N/A</v>
      </c>
    </row>
    <row r="931" spans="11:15">
      <c r="K931" s="68"/>
      <c r="L931" s="39" t="str">
        <f>Results!C975</f>
        <v>I13</v>
      </c>
      <c r="M931" s="39" t="str">
        <f>Results!B927</f>
        <v>hsa-miR-624-5p</v>
      </c>
      <c r="N931" s="69" t="e">
        <f>LOG(Results!H975,2)</f>
        <v>#DIV/0!</v>
      </c>
      <c r="O931" s="70" t="str">
        <f>Results!I975</f>
        <v>N/A</v>
      </c>
    </row>
    <row r="932" spans="11:15">
      <c r="K932" s="68"/>
      <c r="L932" s="39" t="str">
        <f>Results!C976</f>
        <v>I14</v>
      </c>
      <c r="M932" s="39" t="str">
        <f>Results!B928</f>
        <v>hsa-miR-4289</v>
      </c>
      <c r="N932" s="69" t="e">
        <f>LOG(Results!H976,2)</f>
        <v>#DIV/0!</v>
      </c>
      <c r="O932" s="70" t="str">
        <f>Results!I976</f>
        <v>N/A</v>
      </c>
    </row>
    <row r="933" spans="11:15">
      <c r="K933" s="68"/>
      <c r="L933" s="39" t="str">
        <f>Results!C977</f>
        <v>I15</v>
      </c>
      <c r="M933" s="39" t="str">
        <f>Results!B929</f>
        <v>hsa-miR-625-3p</v>
      </c>
      <c r="N933" s="69" t="e">
        <f>LOG(Results!H977,2)</f>
        <v>#DIV/0!</v>
      </c>
      <c r="O933" s="70" t="str">
        <f>Results!I977</f>
        <v>N/A</v>
      </c>
    </row>
    <row r="934" spans="11:15">
      <c r="K934" s="68"/>
      <c r="L934" s="39" t="str">
        <f>Results!C978</f>
        <v>I16</v>
      </c>
      <c r="M934" s="39" t="str">
        <f>Results!B930</f>
        <v>hsa-miR-4290</v>
      </c>
      <c r="N934" s="69" t="e">
        <f>LOG(Results!H978,2)</f>
        <v>#DIV/0!</v>
      </c>
      <c r="O934" s="70" t="str">
        <f>Results!I978</f>
        <v>N/A</v>
      </c>
    </row>
    <row r="935" spans="11:15">
      <c r="K935" s="68"/>
      <c r="L935" s="39" t="str">
        <f>Results!C979</f>
        <v>I17</v>
      </c>
      <c r="M935" s="39" t="str">
        <f>Results!B931</f>
        <v>hsa-miR-664-5p</v>
      </c>
      <c r="N935" s="69" t="e">
        <f>LOG(Results!H979,2)</f>
        <v>#DIV/0!</v>
      </c>
      <c r="O935" s="70" t="str">
        <f>Results!I979</f>
        <v>N/A</v>
      </c>
    </row>
    <row r="936" spans="11:15">
      <c r="K936" s="68"/>
      <c r="L936" s="39" t="str">
        <f>Results!C980</f>
        <v>I18</v>
      </c>
      <c r="M936" s="39" t="str">
        <f>Results!B932</f>
        <v>hsa-miR-4328</v>
      </c>
      <c r="N936" s="69" t="e">
        <f>LOG(Results!H980,2)</f>
        <v>#DIV/0!</v>
      </c>
      <c r="O936" s="70" t="str">
        <f>Results!I980</f>
        <v>N/A</v>
      </c>
    </row>
    <row r="937" spans="11:15">
      <c r="K937" s="68"/>
      <c r="L937" s="39" t="str">
        <f>Results!C981</f>
        <v>I19</v>
      </c>
      <c r="M937" s="39" t="str">
        <f>Results!B933</f>
        <v>hsa-miR-708-3p</v>
      </c>
      <c r="N937" s="69" t="e">
        <f>LOG(Results!H981,2)</f>
        <v>#DIV/0!</v>
      </c>
      <c r="O937" s="70" t="str">
        <f>Results!I981</f>
        <v>N/A</v>
      </c>
    </row>
    <row r="938" spans="11:15">
      <c r="K938" s="68"/>
      <c r="L938" s="39" t="str">
        <f>Results!C982</f>
        <v>I20</v>
      </c>
      <c r="M938" s="39" t="str">
        <f>Results!B934</f>
        <v>hsa-miR-3126-3p</v>
      </c>
      <c r="N938" s="69" t="e">
        <f>LOG(Results!H982,2)</f>
        <v>#DIV/0!</v>
      </c>
      <c r="O938" s="70" t="str">
        <f>Results!I982</f>
        <v>N/A</v>
      </c>
    </row>
    <row r="939" spans="11:15">
      <c r="K939" s="68"/>
      <c r="L939" s="39" t="str">
        <f>Results!C983</f>
        <v>I21</v>
      </c>
      <c r="M939" s="39" t="str">
        <f>Results!B935</f>
        <v>hsa-miR-7-1-3p</v>
      </c>
      <c r="N939" s="69" t="e">
        <f>LOG(Results!H983,2)</f>
        <v>#DIV/0!</v>
      </c>
      <c r="O939" s="70" t="str">
        <f>Results!I983</f>
        <v>N/A</v>
      </c>
    </row>
    <row r="940" spans="11:15">
      <c r="K940" s="68"/>
      <c r="L940" s="39" t="str">
        <f>Results!C984</f>
        <v>I22</v>
      </c>
      <c r="M940" s="39" t="str">
        <f>Results!B936</f>
        <v>hsa-miR-3144-3p</v>
      </c>
      <c r="N940" s="69" t="e">
        <f>LOG(Results!H984,2)</f>
        <v>#DIV/0!</v>
      </c>
      <c r="O940" s="70" t="str">
        <f>Results!I984</f>
        <v>N/A</v>
      </c>
    </row>
    <row r="941" spans="11:15">
      <c r="K941" s="68"/>
      <c r="L941" s="39" t="str">
        <f>Results!C985</f>
        <v>I23</v>
      </c>
      <c r="M941" s="39" t="str">
        <f>Results!B937</f>
        <v>hsa-miR-7-2-3p</v>
      </c>
      <c r="N941" s="69" t="e">
        <f>LOG(Results!H985,2)</f>
        <v>#DIV/0!</v>
      </c>
      <c r="O941" s="70" t="str">
        <f>Results!I985</f>
        <v>N/A</v>
      </c>
    </row>
    <row r="942" spans="11:15">
      <c r="K942" s="68"/>
      <c r="L942" s="39" t="str">
        <f>Results!C986</f>
        <v>I24</v>
      </c>
      <c r="M942" s="39" t="str">
        <f>Results!B938</f>
        <v>hsa-miR-323b-3p</v>
      </c>
      <c r="N942" s="69" t="e">
        <f>LOG(Results!H986,2)</f>
        <v>#DIV/0!</v>
      </c>
      <c r="O942" s="70" t="str">
        <f>Results!I986</f>
        <v>N/A</v>
      </c>
    </row>
    <row r="943" spans="11:15">
      <c r="K943" s="68"/>
      <c r="L943" s="39" t="str">
        <f>Results!C987</f>
        <v>J01</v>
      </c>
      <c r="M943" s="39" t="str">
        <f>Results!B939</f>
        <v>hsa-miR-1193</v>
      </c>
      <c r="N943" s="69" t="e">
        <f>LOG(Results!H987,2)</f>
        <v>#DIV/0!</v>
      </c>
      <c r="O943" s="70" t="str">
        <f>Results!I987</f>
        <v>N/A</v>
      </c>
    </row>
    <row r="944" spans="11:15">
      <c r="K944" s="68"/>
      <c r="L944" s="39" t="str">
        <f>Results!C988</f>
        <v>J02</v>
      </c>
      <c r="M944" s="39" t="str">
        <f>Results!B940</f>
        <v>hsa-miR-3651</v>
      </c>
      <c r="N944" s="69" t="e">
        <f>LOG(Results!H988,2)</f>
        <v>#DIV/0!</v>
      </c>
      <c r="O944" s="70" t="str">
        <f>Results!I988</f>
        <v>N/A</v>
      </c>
    </row>
    <row r="945" spans="11:15">
      <c r="K945" s="68"/>
      <c r="L945" s="39" t="str">
        <f>Results!C989</f>
        <v>J03</v>
      </c>
      <c r="M945" s="39" t="str">
        <f>Results!B941</f>
        <v>hsa-miR-3174</v>
      </c>
      <c r="N945" s="69" t="e">
        <f>LOG(Results!H989,2)</f>
        <v>#DIV/0!</v>
      </c>
      <c r="O945" s="70" t="str">
        <f>Results!I989</f>
        <v>N/A</v>
      </c>
    </row>
    <row r="946" spans="11:15">
      <c r="K946" s="68"/>
      <c r="L946" s="39" t="str">
        <f>Results!C990</f>
        <v>J04</v>
      </c>
      <c r="M946" s="39" t="str">
        <f>Results!B942</f>
        <v>hsa-miR-3652</v>
      </c>
      <c r="N946" s="69" t="e">
        <f>LOG(Results!H990,2)</f>
        <v>#DIV/0!</v>
      </c>
      <c r="O946" s="70" t="str">
        <f>Results!I990</f>
        <v>N/A</v>
      </c>
    </row>
    <row r="947" spans="11:15">
      <c r="K947" s="68"/>
      <c r="L947" s="39" t="str">
        <f>Results!C991</f>
        <v>J05</v>
      </c>
      <c r="M947" s="39" t="str">
        <f>Results!B943</f>
        <v>hsa-miR-3176</v>
      </c>
      <c r="N947" s="69" t="e">
        <f>LOG(Results!H991,2)</f>
        <v>#DIV/0!</v>
      </c>
      <c r="O947" s="70" t="str">
        <f>Results!I991</f>
        <v>N/A</v>
      </c>
    </row>
    <row r="948" spans="11:15">
      <c r="K948" s="68"/>
      <c r="L948" s="39" t="str">
        <f>Results!C992</f>
        <v>J06</v>
      </c>
      <c r="M948" s="39" t="str">
        <f>Results!B944</f>
        <v>hsa-miR-3653</v>
      </c>
      <c r="N948" s="69" t="e">
        <f>LOG(Results!H992,2)</f>
        <v>#DIV/0!</v>
      </c>
      <c r="O948" s="70" t="str">
        <f>Results!I992</f>
        <v>N/A</v>
      </c>
    </row>
    <row r="949" spans="11:15">
      <c r="K949" s="68"/>
      <c r="L949" s="39" t="str">
        <f>Results!C993</f>
        <v>J07</v>
      </c>
      <c r="M949" s="39" t="str">
        <f>Results!B945</f>
        <v>hsa-miR-3178</v>
      </c>
      <c r="N949" s="69" t="e">
        <f>LOG(Results!H993,2)</f>
        <v>#DIV/0!</v>
      </c>
      <c r="O949" s="70" t="str">
        <f>Results!I993</f>
        <v>N/A</v>
      </c>
    </row>
    <row r="950" spans="11:15">
      <c r="K950" s="68"/>
      <c r="L950" s="39" t="str">
        <f>Results!C994</f>
        <v>J08</v>
      </c>
      <c r="M950" s="39" t="str">
        <f>Results!B946</f>
        <v>hsa-miR-3654</v>
      </c>
      <c r="N950" s="69" t="e">
        <f>LOG(Results!H994,2)</f>
        <v>#DIV/0!</v>
      </c>
      <c r="O950" s="70" t="str">
        <f>Results!I994</f>
        <v>N/A</v>
      </c>
    </row>
    <row r="951" spans="11:15">
      <c r="K951" s="68"/>
      <c r="L951" s="39" t="str">
        <f>Results!C995</f>
        <v>J09</v>
      </c>
      <c r="M951" s="39" t="str">
        <f>Results!B947</f>
        <v>hsa-miR-3180-5p</v>
      </c>
      <c r="N951" s="69" t="e">
        <f>LOG(Results!H995,2)</f>
        <v>#DIV/0!</v>
      </c>
      <c r="O951" s="70" t="str">
        <f>Results!I995</f>
        <v>N/A</v>
      </c>
    </row>
    <row r="952" spans="11:15">
      <c r="K952" s="68"/>
      <c r="L952" s="39" t="str">
        <f>Results!C996</f>
        <v>J10</v>
      </c>
      <c r="M952" s="39" t="str">
        <f>Results!B948</f>
        <v>hsa-miR-3655</v>
      </c>
      <c r="N952" s="69" t="e">
        <f>LOG(Results!H996,2)</f>
        <v>#DIV/0!</v>
      </c>
      <c r="O952" s="70" t="str">
        <f>Results!I996</f>
        <v>N/A</v>
      </c>
    </row>
    <row r="953" spans="11:15">
      <c r="K953" s="68"/>
      <c r="L953" s="39" t="str">
        <f>Results!C997</f>
        <v>J11</v>
      </c>
      <c r="M953" s="39" t="str">
        <f>Results!B949</f>
        <v>hsa-miR-548w</v>
      </c>
      <c r="N953" s="69" t="e">
        <f>LOG(Results!H997,2)</f>
        <v>#DIV/0!</v>
      </c>
      <c r="O953" s="70" t="str">
        <f>Results!I997</f>
        <v>N/A</v>
      </c>
    </row>
    <row r="954" spans="11:15">
      <c r="K954" s="68"/>
      <c r="L954" s="39" t="str">
        <f>Results!C998</f>
        <v>J12</v>
      </c>
      <c r="M954" s="39" t="str">
        <f>Results!B950</f>
        <v>hsa-miR-3656</v>
      </c>
      <c r="N954" s="69" t="e">
        <f>LOG(Results!H998,2)</f>
        <v>#DIV/0!</v>
      </c>
      <c r="O954" s="70" t="str">
        <f>Results!I998</f>
        <v>N/A</v>
      </c>
    </row>
    <row r="955" spans="11:15">
      <c r="K955" s="68"/>
      <c r="L955" s="39" t="str">
        <f>Results!C999</f>
        <v>J13</v>
      </c>
      <c r="M955" s="39" t="str">
        <f>Results!B951</f>
        <v>hsa-miR-3187-3p</v>
      </c>
      <c r="N955" s="69" t="e">
        <f>LOG(Results!H999,2)</f>
        <v>#DIV/0!</v>
      </c>
      <c r="O955" s="70" t="str">
        <f>Results!I999</f>
        <v>N/A</v>
      </c>
    </row>
    <row r="956" spans="11:15">
      <c r="K956" s="68"/>
      <c r="L956" s="39" t="str">
        <f>Results!C1000</f>
        <v>J14</v>
      </c>
      <c r="M956" s="39" t="str">
        <f>Results!B952</f>
        <v>hsa-miR-3657</v>
      </c>
      <c r="N956" s="69" t="e">
        <f>LOG(Results!H1000,2)</f>
        <v>#DIV/0!</v>
      </c>
      <c r="O956" s="70" t="str">
        <f>Results!I1000</f>
        <v>N/A</v>
      </c>
    </row>
    <row r="957" spans="11:15">
      <c r="K957" s="68"/>
      <c r="L957" s="39" t="str">
        <f>Results!C1001</f>
        <v>J15</v>
      </c>
      <c r="M957" s="39" t="str">
        <f>Results!B953</f>
        <v>hsa-miR-3188</v>
      </c>
      <c r="N957" s="69" t="e">
        <f>LOG(Results!H1001,2)</f>
        <v>#DIV/0!</v>
      </c>
      <c r="O957" s="70" t="str">
        <f>Results!I1001</f>
        <v>N/A</v>
      </c>
    </row>
    <row r="958" spans="11:15">
      <c r="K958" s="68"/>
      <c r="L958" s="39" t="str">
        <f>Results!C1002</f>
        <v>J16</v>
      </c>
      <c r="M958" s="39" t="str">
        <f>Results!B954</f>
        <v>hsa-miR-3659</v>
      </c>
      <c r="N958" s="69" t="e">
        <f>LOG(Results!H1002,2)</f>
        <v>#DIV/0!</v>
      </c>
      <c r="O958" s="70" t="str">
        <f>Results!I1002</f>
        <v>N/A</v>
      </c>
    </row>
    <row r="959" spans="11:15">
      <c r="K959" s="68"/>
      <c r="L959" s="39" t="str">
        <f>Results!C1003</f>
        <v>J17</v>
      </c>
      <c r="M959" s="39" t="str">
        <f>Results!B955</f>
        <v>hsa-miR-3189-3p</v>
      </c>
      <c r="N959" s="69" t="e">
        <f>LOG(Results!H1003,2)</f>
        <v>#DIV/0!</v>
      </c>
      <c r="O959" s="70" t="str">
        <f>Results!I1003</f>
        <v>N/A</v>
      </c>
    </row>
    <row r="960" spans="11:15">
      <c r="K960" s="68"/>
      <c r="L960" s="39" t="str">
        <f>Results!C1004</f>
        <v>J18</v>
      </c>
      <c r="M960" s="39" t="str">
        <f>Results!B956</f>
        <v>hsa-miR-3660</v>
      </c>
      <c r="N960" s="69" t="e">
        <f>LOG(Results!H1004,2)</f>
        <v>#DIV/0!</v>
      </c>
      <c r="O960" s="70" t="str">
        <f>Results!I1004</f>
        <v>N/A</v>
      </c>
    </row>
    <row r="961" spans="11:15">
      <c r="K961" s="68"/>
      <c r="L961" s="39" t="str">
        <f>Results!C1005</f>
        <v>J19</v>
      </c>
      <c r="M961" s="39" t="str">
        <f>Results!B957</f>
        <v>hsa-miR-3190-5p</v>
      </c>
      <c r="N961" s="69" t="e">
        <f>LOG(Results!H1005,2)</f>
        <v>#DIV/0!</v>
      </c>
      <c r="O961" s="70" t="str">
        <f>Results!I1005</f>
        <v>N/A</v>
      </c>
    </row>
    <row r="962" spans="11:15">
      <c r="K962" s="68"/>
      <c r="L962" s="39" t="str">
        <f>Results!C1006</f>
        <v>J20</v>
      </c>
      <c r="M962" s="39" t="str">
        <f>Results!B958</f>
        <v>hsa-miR-3662</v>
      </c>
      <c r="N962" s="69" t="e">
        <f>LOG(Results!H1006,2)</f>
        <v>#DIV/0!</v>
      </c>
      <c r="O962" s="70" t="str">
        <f>Results!I1006</f>
        <v>N/A</v>
      </c>
    </row>
    <row r="963" spans="11:15">
      <c r="K963" s="68"/>
      <c r="L963" s="39" t="str">
        <f>Results!C1007</f>
        <v>J21</v>
      </c>
      <c r="M963" s="39" t="str">
        <f>Results!B959</f>
        <v>hsa-miR-3191-3p</v>
      </c>
      <c r="N963" s="69" t="e">
        <f>LOG(Results!H1007,2)</f>
        <v>#DIV/0!</v>
      </c>
      <c r="O963" s="70" t="str">
        <f>Results!I1007</f>
        <v>N/A</v>
      </c>
    </row>
    <row r="964" spans="11:15">
      <c r="K964" s="68"/>
      <c r="L964" s="39" t="str">
        <f>Results!C1008</f>
        <v>J22</v>
      </c>
      <c r="M964" s="39" t="str">
        <f>Results!B960</f>
        <v>hsa-miR-3663-5p</v>
      </c>
      <c r="N964" s="69" t="e">
        <f>LOG(Results!H1008,2)</f>
        <v>#DIV/0!</v>
      </c>
      <c r="O964" s="70" t="str">
        <f>Results!I1008</f>
        <v>N/A</v>
      </c>
    </row>
    <row r="965" spans="11:15">
      <c r="K965" s="68"/>
      <c r="L965" s="39" t="str">
        <f>Results!C1009</f>
        <v>J23</v>
      </c>
      <c r="M965" s="39" t="str">
        <f>Results!B961</f>
        <v>hsa-miR-3193</v>
      </c>
      <c r="N965" s="69" t="e">
        <f>LOG(Results!H1009,2)</f>
        <v>#DIV/0!</v>
      </c>
      <c r="O965" s="70" t="str">
        <f>Results!I1009</f>
        <v>N/A</v>
      </c>
    </row>
    <row r="966" spans="11:15">
      <c r="K966" s="68"/>
      <c r="L966" s="39" t="str">
        <f>Results!C1010</f>
        <v>J24</v>
      </c>
      <c r="M966" s="39" t="str">
        <f>Results!B962</f>
        <v>hsa-miR-3663-3p</v>
      </c>
      <c r="N966" s="69" t="e">
        <f>LOG(Results!H1010,2)</f>
        <v>#DIV/0!</v>
      </c>
      <c r="O966" s="70" t="str">
        <f>Results!I1010</f>
        <v>N/A</v>
      </c>
    </row>
    <row r="967" spans="11:15">
      <c r="K967" s="68"/>
      <c r="L967" s="39" t="str">
        <f>Results!C1011</f>
        <v>K01</v>
      </c>
      <c r="M967" s="39" t="str">
        <f>Results!B963</f>
        <v>hsa-miR-744-3p</v>
      </c>
      <c r="N967" s="69" t="e">
        <f>LOG(Results!H1011,2)</f>
        <v>#DIV/0!</v>
      </c>
      <c r="O967" s="70" t="str">
        <f>Results!I1011</f>
        <v>N/A</v>
      </c>
    </row>
    <row r="968" spans="11:15">
      <c r="K968" s="68"/>
      <c r="L968" s="39" t="str">
        <f>Results!C1012</f>
        <v>K02</v>
      </c>
      <c r="M968" s="39" t="str">
        <f>Results!B964</f>
        <v>hsa-miR-3065-3p</v>
      </c>
      <c r="N968" s="69" t="e">
        <f>LOG(Results!H1012,2)</f>
        <v>#DIV/0!</v>
      </c>
      <c r="O968" s="70" t="str">
        <f>Results!I1012</f>
        <v>N/A</v>
      </c>
    </row>
    <row r="969" spans="11:15">
      <c r="K969" s="68"/>
      <c r="L969" s="39" t="str">
        <f>Results!C1013</f>
        <v>K03</v>
      </c>
      <c r="M969" s="39" t="str">
        <f>Results!B965</f>
        <v>hsa-miR-768-5p</v>
      </c>
      <c r="N969" s="69" t="e">
        <f>LOG(Results!H1013,2)</f>
        <v>#DIV/0!</v>
      </c>
      <c r="O969" s="70" t="str">
        <f>Results!I1013</f>
        <v>N/A</v>
      </c>
    </row>
    <row r="970" spans="11:15">
      <c r="K970" s="68"/>
      <c r="L970" s="39" t="str">
        <f>Results!C1014</f>
        <v>K04</v>
      </c>
      <c r="M970" s="39" t="str">
        <f>Results!B966</f>
        <v>hsa-miR-1226-5p</v>
      </c>
      <c r="N970" s="69" t="e">
        <f>LOG(Results!H1014,2)</f>
        <v>#DIV/0!</v>
      </c>
      <c r="O970" s="70" t="str">
        <f>Results!I1014</f>
        <v>N/A</v>
      </c>
    </row>
    <row r="971" spans="11:15">
      <c r="K971" s="68"/>
      <c r="L971" s="39" t="str">
        <f>Results!C1015</f>
        <v>K05</v>
      </c>
      <c r="M971" s="39" t="str">
        <f>Results!B967</f>
        <v>hsa-miR-768-3p</v>
      </c>
      <c r="N971" s="69" t="e">
        <f>LOG(Results!H1015,2)</f>
        <v>#DIV/0!</v>
      </c>
      <c r="O971" s="70" t="str">
        <f>Results!I1015</f>
        <v>N/A</v>
      </c>
    </row>
    <row r="972" spans="11:15">
      <c r="K972" s="68"/>
      <c r="L972" s="39" t="str">
        <f>Results!C1016</f>
        <v>K06</v>
      </c>
      <c r="M972" s="39" t="str">
        <f>Results!B968</f>
        <v>hsa-miR-1228-5p</v>
      </c>
      <c r="N972" s="69" t="e">
        <f>LOG(Results!H1016,2)</f>
        <v>#DIV/0!</v>
      </c>
      <c r="O972" s="70" t="str">
        <f>Results!I1016</f>
        <v>N/A</v>
      </c>
    </row>
    <row r="973" spans="11:15">
      <c r="K973" s="68"/>
      <c r="L973" s="39" t="str">
        <f>Results!C1017</f>
        <v>K07</v>
      </c>
      <c r="M973" s="39" t="str">
        <f>Results!B969</f>
        <v>hsa-miR-877-3p</v>
      </c>
      <c r="N973" s="69" t="e">
        <f>LOG(Results!H1017,2)</f>
        <v>#DIV/0!</v>
      </c>
      <c r="O973" s="70" t="str">
        <f>Results!I1017</f>
        <v>N/A</v>
      </c>
    </row>
    <row r="974" spans="11:15">
      <c r="K974" s="68"/>
      <c r="L974" s="39" t="str">
        <f>Results!C1018</f>
        <v>K08</v>
      </c>
      <c r="M974" s="39" t="str">
        <f>Results!B970</f>
        <v>hsa-miR-125b-1-3p</v>
      </c>
      <c r="N974" s="69" t="e">
        <f>LOG(Results!H1018,2)</f>
        <v>#DIV/0!</v>
      </c>
      <c r="O974" s="70" t="str">
        <f>Results!I1018</f>
        <v>N/A</v>
      </c>
    </row>
    <row r="975" spans="11:15">
      <c r="K975" s="68"/>
      <c r="L975" s="39" t="str">
        <f>Results!C1019</f>
        <v>K09</v>
      </c>
      <c r="M975" s="39" t="str">
        <f>Results!B971</f>
        <v>hsa-miR-888-3p</v>
      </c>
      <c r="N975" s="69" t="e">
        <f>LOG(Results!H1019,2)</f>
        <v>#DIV/0!</v>
      </c>
      <c r="O975" s="70" t="str">
        <f>Results!I1019</f>
        <v>N/A</v>
      </c>
    </row>
    <row r="976" spans="11:15">
      <c r="K976" s="68"/>
      <c r="L976" s="39" t="str">
        <f>Results!C1020</f>
        <v>K10</v>
      </c>
      <c r="M976" s="39" t="str">
        <f>Results!B972</f>
        <v>hsa-miR-125b-2-3p</v>
      </c>
      <c r="N976" s="69" t="e">
        <f>LOG(Results!H1020,2)</f>
        <v>#DIV/0!</v>
      </c>
      <c r="O976" s="70" t="str">
        <f>Results!I1020</f>
        <v>N/A</v>
      </c>
    </row>
    <row r="977" spans="11:15">
      <c r="K977" s="68"/>
      <c r="L977" s="39" t="str">
        <f>Results!C1021</f>
        <v>K11</v>
      </c>
      <c r="M977" s="39" t="str">
        <f>Results!B973</f>
        <v>hsa-miR-9-3p</v>
      </c>
      <c r="N977" s="69" t="e">
        <f>LOG(Results!H1021,2)</f>
        <v>#DIV/0!</v>
      </c>
      <c r="O977" s="70" t="str">
        <f>Results!I1021</f>
        <v>N/A</v>
      </c>
    </row>
    <row r="978" spans="11:15">
      <c r="K978" s="68"/>
      <c r="L978" s="39" t="str">
        <f>Results!C1022</f>
        <v>K12</v>
      </c>
      <c r="M978" s="39" t="str">
        <f>Results!B974</f>
        <v>hsa-miR-130a-5p</v>
      </c>
      <c r="N978" s="69" t="e">
        <f>LOG(Results!H1022,2)</f>
        <v>#DIV/0!</v>
      </c>
      <c r="O978" s="70" t="str">
        <f>Results!I1022</f>
        <v>N/A</v>
      </c>
    </row>
    <row r="979" spans="11:15">
      <c r="K979" s="68"/>
      <c r="L979" s="39" t="str">
        <f>Results!C1023</f>
        <v>K13</v>
      </c>
      <c r="M979" s="39" t="str">
        <f>Results!B975</f>
        <v>hsa-miR-92b-5p</v>
      </c>
      <c r="N979" s="69" t="e">
        <f>LOG(Results!H1023,2)</f>
        <v>#DIV/0!</v>
      </c>
      <c r="O979" s="70" t="str">
        <f>Results!I1023</f>
        <v>N/A</v>
      </c>
    </row>
    <row r="980" spans="11:15">
      <c r="K980" s="68"/>
      <c r="L980" s="39" t="str">
        <f>Results!C1024</f>
        <v>K14</v>
      </c>
      <c r="M980" s="39" t="str">
        <f>Results!B976</f>
        <v>hsa-miR-141-5p</v>
      </c>
      <c r="N980" s="69" t="e">
        <f>LOG(Results!H1024,2)</f>
        <v>#DIV/0!</v>
      </c>
      <c r="O980" s="70" t="str">
        <f>Results!I1024</f>
        <v>N/A</v>
      </c>
    </row>
    <row r="981" spans="11:15">
      <c r="K981" s="68"/>
      <c r="L981" s="39" t="str">
        <f>Results!C1025</f>
        <v>K15</v>
      </c>
      <c r="M981" s="39" t="str">
        <f>Results!B977</f>
        <v>hsa-miR-93-3p</v>
      </c>
      <c r="N981" s="69" t="e">
        <f>LOG(Results!H1025,2)</f>
        <v>#DIV/0!</v>
      </c>
      <c r="O981" s="70" t="str">
        <f>Results!I1025</f>
        <v>N/A</v>
      </c>
    </row>
    <row r="982" spans="11:15">
      <c r="K982" s="68"/>
      <c r="L982" s="39" t="str">
        <f>Results!C1026</f>
        <v>K16</v>
      </c>
      <c r="M982" s="39" t="str">
        <f>Results!B978</f>
        <v>hsa-miR-148b-5p</v>
      </c>
      <c r="N982" s="69" t="e">
        <f>LOG(Results!H1026,2)</f>
        <v>#DIV/0!</v>
      </c>
      <c r="O982" s="70" t="str">
        <f>Results!I1026</f>
        <v>N/A</v>
      </c>
    </row>
    <row r="983" spans="11:15">
      <c r="K983" s="68"/>
      <c r="L983" s="39" t="str">
        <f>Results!C1027</f>
        <v>K17</v>
      </c>
      <c r="M983" s="39" t="str">
        <f>Results!B979</f>
        <v>hsa-miR-99a-3p</v>
      </c>
      <c r="N983" s="69" t="e">
        <f>LOG(Results!H1027,2)</f>
        <v>#DIV/0!</v>
      </c>
      <c r="O983" s="70" t="str">
        <f>Results!I1027</f>
        <v>N/A</v>
      </c>
    </row>
    <row r="984" spans="11:15">
      <c r="K984" s="68"/>
      <c r="L984" s="39" t="str">
        <f>Results!C1028</f>
        <v>K18</v>
      </c>
      <c r="M984" s="39" t="str">
        <f>Results!B980</f>
        <v>hsa-miR-149-3p</v>
      </c>
      <c r="N984" s="69" t="e">
        <f>LOG(Results!H1028,2)</f>
        <v>#DIV/0!</v>
      </c>
      <c r="O984" s="70" t="str">
        <f>Results!I1028</f>
        <v>N/A</v>
      </c>
    </row>
    <row r="985" spans="11:15">
      <c r="K985" s="68"/>
      <c r="L985" s="39" t="str">
        <f>Results!C1029</f>
        <v>K19</v>
      </c>
      <c r="M985" s="39" t="str">
        <f>Results!B981</f>
        <v>hsa-miR-99b-3p</v>
      </c>
      <c r="N985" s="69" t="e">
        <f>LOG(Results!H1029,2)</f>
        <v>#DIV/0!</v>
      </c>
      <c r="O985" s="70" t="str">
        <f>Results!I1029</f>
        <v>N/A</v>
      </c>
    </row>
    <row r="986" spans="11:15">
      <c r="K986" s="68"/>
      <c r="L986" s="39" t="str">
        <f>Results!C1030</f>
        <v>K20</v>
      </c>
      <c r="M986" s="39" t="str">
        <f>Results!B982</f>
        <v>hsa-miR-150-3p</v>
      </c>
      <c r="N986" s="69" t="e">
        <f>LOG(Results!H1030,2)</f>
        <v>#DIV/0!</v>
      </c>
      <c r="O986" s="70" t="str">
        <f>Results!I1030</f>
        <v>N/A</v>
      </c>
    </row>
    <row r="987" spans="11:15">
      <c r="K987" s="68"/>
      <c r="L987" s="39" t="str">
        <f>Results!C1031</f>
        <v>K21</v>
      </c>
      <c r="M987" s="39" t="str">
        <f>Results!B983</f>
        <v>hsa-miR-224-3p</v>
      </c>
      <c r="N987" s="69" t="e">
        <f>LOG(Results!H1031,2)</f>
        <v>#DIV/0!</v>
      </c>
      <c r="O987" s="70" t="str">
        <f>Results!I1031</f>
        <v>N/A</v>
      </c>
    </row>
    <row r="988" spans="11:15">
      <c r="K988" s="68"/>
      <c r="L988" s="39" t="str">
        <f>Results!C1032</f>
        <v>K22</v>
      </c>
      <c r="M988" s="39" t="str">
        <f>Results!B984</f>
        <v>hsa-miR-15a-3p</v>
      </c>
      <c r="N988" s="69" t="e">
        <f>LOG(Results!H1032,2)</f>
        <v>#DIV/0!</v>
      </c>
      <c r="O988" s="70" t="str">
        <f>Results!I1032</f>
        <v>N/A</v>
      </c>
    </row>
    <row r="989" spans="11:15">
      <c r="K989" s="68"/>
      <c r="L989" s="39" t="str">
        <f>Results!C1033</f>
        <v>K23</v>
      </c>
      <c r="M989" s="39" t="str">
        <f>Results!B985</f>
        <v>hsa-miR-103a-2-5p</v>
      </c>
      <c r="N989" s="69" t="e">
        <f>LOG(Results!H1033,2)</f>
        <v>#DIV/0!</v>
      </c>
      <c r="O989" s="70" t="str">
        <f>Results!I1033</f>
        <v>N/A</v>
      </c>
    </row>
    <row r="990" spans="11:15">
      <c r="K990" s="68"/>
      <c r="L990" s="39" t="str">
        <f>Results!C1034</f>
        <v>K24</v>
      </c>
      <c r="M990" s="39" t="str">
        <f>Results!B986</f>
        <v>hsa-miR-15b-3p</v>
      </c>
      <c r="N990" s="69" t="e">
        <f>LOG(Results!H1034,2)</f>
        <v>#DIV/0!</v>
      </c>
      <c r="O990" s="70" t="str">
        <f>Results!I1034</f>
        <v>N/A</v>
      </c>
    </row>
    <row r="991" spans="11:15">
      <c r="K991" s="68"/>
      <c r="L991" s="39" t="str">
        <f>Results!C1035</f>
        <v>L01</v>
      </c>
      <c r="M991" s="39" t="str">
        <f>Results!B987</f>
        <v>hsa-miR-3194-5p</v>
      </c>
      <c r="N991" s="69" t="e">
        <f>LOG(Results!H1035,2)</f>
        <v>#DIV/0!</v>
      </c>
      <c r="O991" s="70" t="str">
        <f>Results!I1035</f>
        <v>N/A</v>
      </c>
    </row>
    <row r="992" spans="11:15">
      <c r="K992" s="68"/>
      <c r="L992" s="39" t="str">
        <f>Results!C1036</f>
        <v>L02</v>
      </c>
      <c r="M992" s="39" t="str">
        <f>Results!B988</f>
        <v>hsa-miR-3664-5p</v>
      </c>
      <c r="N992" s="69" t="e">
        <f>LOG(Results!H1036,2)</f>
        <v>#DIV/0!</v>
      </c>
      <c r="O992" s="70" t="str">
        <f>Results!I1036</f>
        <v>N/A</v>
      </c>
    </row>
    <row r="993" spans="11:15">
      <c r="K993" s="68"/>
      <c r="L993" s="39" t="str">
        <f>Results!C1037</f>
        <v>L03</v>
      </c>
      <c r="M993" s="39" t="str">
        <f>Results!B989</f>
        <v>hsa-miR-3197</v>
      </c>
      <c r="N993" s="69" t="e">
        <f>LOG(Results!H1037,2)</f>
        <v>#DIV/0!</v>
      </c>
      <c r="O993" s="70" t="str">
        <f>Results!I1037</f>
        <v>N/A</v>
      </c>
    </row>
    <row r="994" spans="11:15">
      <c r="K994" s="68"/>
      <c r="L994" s="39" t="str">
        <f>Results!C1038</f>
        <v>L04</v>
      </c>
      <c r="M994" s="39" t="str">
        <f>Results!B990</f>
        <v>hsa-miR-3665</v>
      </c>
      <c r="N994" s="69" t="e">
        <f>LOG(Results!H1038,2)</f>
        <v>#DIV/0!</v>
      </c>
      <c r="O994" s="70" t="str">
        <f>Results!I1038</f>
        <v>N/A</v>
      </c>
    </row>
    <row r="995" spans="11:15">
      <c r="K995" s="68"/>
      <c r="L995" s="39" t="str">
        <f>Results!C1039</f>
        <v>L05</v>
      </c>
      <c r="M995" s="39" t="str">
        <f>Results!B991</f>
        <v>hsa-miR-3199</v>
      </c>
      <c r="N995" s="69" t="e">
        <f>LOG(Results!H1039,2)</f>
        <v>#DIV/0!</v>
      </c>
      <c r="O995" s="70" t="str">
        <f>Results!I1039</f>
        <v>N/A</v>
      </c>
    </row>
    <row r="996" spans="11:15">
      <c r="K996" s="68"/>
      <c r="L996" s="39" t="str">
        <f>Results!C1040</f>
        <v>L06</v>
      </c>
      <c r="M996" s="39" t="str">
        <f>Results!B992</f>
        <v>hsa-miR-3667-5p</v>
      </c>
      <c r="N996" s="69" t="e">
        <f>LOG(Results!H1040,2)</f>
        <v>#DIV/0!</v>
      </c>
      <c r="O996" s="70" t="str">
        <f>Results!I1040</f>
        <v>N/A</v>
      </c>
    </row>
    <row r="997" spans="11:15">
      <c r="K997" s="68"/>
      <c r="L997" s="39" t="str">
        <f>Results!C1041</f>
        <v>L07</v>
      </c>
      <c r="M997" s="39" t="str">
        <f>Results!B993</f>
        <v>hsa-miR-1273d</v>
      </c>
      <c r="N997" s="69" t="e">
        <f>LOG(Results!H1041,2)</f>
        <v>#DIV/0!</v>
      </c>
      <c r="O997" s="70" t="str">
        <f>Results!I1041</f>
        <v>N/A</v>
      </c>
    </row>
    <row r="998" spans="11:15">
      <c r="K998" s="68"/>
      <c r="L998" s="39" t="str">
        <f>Results!C1042</f>
        <v>L08</v>
      </c>
      <c r="M998" s="39" t="str">
        <f>Results!B994</f>
        <v>hsa-miR-3667-3p</v>
      </c>
      <c r="N998" s="69" t="e">
        <f>LOG(Results!H1042,2)</f>
        <v>#DIV/0!</v>
      </c>
      <c r="O998" s="70" t="str">
        <f>Results!I1042</f>
        <v>N/A</v>
      </c>
    </row>
    <row r="999" spans="11:15">
      <c r="K999" s="68"/>
      <c r="L999" s="39" t="str">
        <f>Results!C1043</f>
        <v>L09</v>
      </c>
      <c r="M999" s="39" t="str">
        <f>Results!B995</f>
        <v>hsa-miR-4295</v>
      </c>
      <c r="N999" s="69" t="e">
        <f>LOG(Results!H1043,2)</f>
        <v>#DIV/0!</v>
      </c>
      <c r="O999" s="70" t="str">
        <f>Results!I1043</f>
        <v>N/A</v>
      </c>
    </row>
    <row r="1000" spans="11:15">
      <c r="K1000" s="68"/>
      <c r="L1000" s="39" t="str">
        <f>Results!C1044</f>
        <v>L10</v>
      </c>
      <c r="M1000" s="39" t="str">
        <f>Results!B996</f>
        <v>hsa-miR-3668</v>
      </c>
      <c r="N1000" s="69" t="e">
        <f>LOG(Results!H1044,2)</f>
        <v>#DIV/0!</v>
      </c>
      <c r="O1000" s="70" t="str">
        <f>Results!I1044</f>
        <v>N/A</v>
      </c>
    </row>
    <row r="1001" spans="11:15">
      <c r="K1001" s="68"/>
      <c r="L1001" s="39" t="str">
        <f>Results!C1045</f>
        <v>L11</v>
      </c>
      <c r="M1001" s="39" t="str">
        <f>Results!B997</f>
        <v>hsa-miR-4296</v>
      </c>
      <c r="N1001" s="69" t="e">
        <f>LOG(Results!H1045,2)</f>
        <v>#DIV/0!</v>
      </c>
      <c r="O1001" s="70" t="str">
        <f>Results!I1045</f>
        <v>N/A</v>
      </c>
    </row>
    <row r="1002" spans="11:15">
      <c r="K1002" s="68"/>
      <c r="L1002" s="39" t="str">
        <f>Results!C1046</f>
        <v>L12</v>
      </c>
      <c r="M1002" s="39" t="str">
        <f>Results!B998</f>
        <v>hsa-miR-3669</v>
      </c>
      <c r="N1002" s="69" t="e">
        <f>LOG(Results!H1046,2)</f>
        <v>#DIV/0!</v>
      </c>
      <c r="O1002" s="70" t="str">
        <f>Results!I1046</f>
        <v>N/A</v>
      </c>
    </row>
    <row r="1003" spans="11:15">
      <c r="K1003" s="68"/>
      <c r="L1003" s="39" t="str">
        <f>Results!C1047</f>
        <v>L13</v>
      </c>
      <c r="M1003" s="39" t="str">
        <f>Results!B999</f>
        <v>hsa-miR-378c</v>
      </c>
      <c r="N1003" s="69" t="e">
        <f>LOG(Results!H1047,2)</f>
        <v>#DIV/0!</v>
      </c>
      <c r="O1003" s="70" t="str">
        <f>Results!I1047</f>
        <v>N/A</v>
      </c>
    </row>
    <row r="1004" spans="11:15">
      <c r="K1004" s="68"/>
      <c r="L1004" s="39" t="str">
        <f>Results!C1048</f>
        <v>L14</v>
      </c>
      <c r="M1004" s="39" t="str">
        <f>Results!B1000</f>
        <v>hsa-miR-3670</v>
      </c>
      <c r="N1004" s="69" t="e">
        <f>LOG(Results!H1048,2)</f>
        <v>#DIV/0!</v>
      </c>
      <c r="O1004" s="70" t="str">
        <f>Results!I1048</f>
        <v>N/A</v>
      </c>
    </row>
    <row r="1005" spans="11:15">
      <c r="K1005" s="68"/>
      <c r="L1005" s="39" t="str">
        <f>Results!C1049</f>
        <v>L15</v>
      </c>
      <c r="M1005" s="39" t="str">
        <f>Results!B1001</f>
        <v>hsa-miR-4299</v>
      </c>
      <c r="N1005" s="69" t="e">
        <f>LOG(Results!H1049,2)</f>
        <v>#DIV/0!</v>
      </c>
      <c r="O1005" s="70" t="str">
        <f>Results!I1049</f>
        <v>N/A</v>
      </c>
    </row>
    <row r="1006" spans="11:15">
      <c r="K1006" s="68"/>
      <c r="L1006" s="39" t="str">
        <f>Results!C1050</f>
        <v>L16</v>
      </c>
      <c r="M1006" s="39" t="str">
        <f>Results!B1002</f>
        <v>hsa-miR-3671</v>
      </c>
      <c r="N1006" s="69" t="e">
        <f>LOG(Results!H1050,2)</f>
        <v>#DIV/0!</v>
      </c>
      <c r="O1006" s="70" t="str">
        <f>Results!I1050</f>
        <v>N/A</v>
      </c>
    </row>
    <row r="1007" spans="11:15">
      <c r="K1007" s="68"/>
      <c r="L1007" s="39" t="str">
        <f>Results!C1051</f>
        <v>L17</v>
      </c>
      <c r="M1007" s="39" t="str">
        <f>Results!B1003</f>
        <v>hsa-miR-4305</v>
      </c>
      <c r="N1007" s="69" t="e">
        <f>LOG(Results!H1051,2)</f>
        <v>#DIV/0!</v>
      </c>
      <c r="O1007" s="70" t="str">
        <f>Results!I1051</f>
        <v>N/A</v>
      </c>
    </row>
    <row r="1008" spans="11:15">
      <c r="K1008" s="68"/>
      <c r="L1008" s="39" t="str">
        <f>Results!C1052</f>
        <v>L18</v>
      </c>
      <c r="M1008" s="39" t="str">
        <f>Results!B1004</f>
        <v>hsa-miR-3672</v>
      </c>
      <c r="N1008" s="69" t="e">
        <f>LOG(Results!H1052,2)</f>
        <v>#DIV/0!</v>
      </c>
      <c r="O1008" s="70" t="str">
        <f>Results!I1052</f>
        <v>N/A</v>
      </c>
    </row>
    <row r="1009" spans="11:15">
      <c r="K1009" s="68"/>
      <c r="L1009" s="39" t="str">
        <f>Results!C1053</f>
        <v>L19</v>
      </c>
      <c r="M1009" s="39" t="str">
        <f>Results!B1005</f>
        <v>hsa-miR-4306</v>
      </c>
      <c r="N1009" s="69" t="e">
        <f>LOG(Results!H1053,2)</f>
        <v>#DIV/0!</v>
      </c>
      <c r="O1009" s="70" t="str">
        <f>Results!I1053</f>
        <v>N/A</v>
      </c>
    </row>
    <row r="1010" spans="11:15">
      <c r="K1010" s="68"/>
      <c r="L1010" s="39" t="str">
        <f>Results!C1054</f>
        <v>L20</v>
      </c>
      <c r="M1010" s="39" t="str">
        <f>Results!B1006</f>
        <v>hsa-miR-3673</v>
      </c>
      <c r="N1010" s="69" t="e">
        <f>LOG(Results!H1054,2)</f>
        <v>#DIV/0!</v>
      </c>
      <c r="O1010" s="70" t="str">
        <f>Results!I1054</f>
        <v>N/A</v>
      </c>
    </row>
    <row r="1011" spans="11:15">
      <c r="K1011" s="68"/>
      <c r="L1011" s="39" t="str">
        <f>Results!C1055</f>
        <v>L21</v>
      </c>
      <c r="M1011" s="39" t="str">
        <f>Results!B1007</f>
        <v>hsa-miR-4307</v>
      </c>
      <c r="N1011" s="69" t="e">
        <f>LOG(Results!H1055,2)</f>
        <v>#DIV/0!</v>
      </c>
      <c r="O1011" s="70" t="str">
        <f>Results!I1055</f>
        <v>N/A</v>
      </c>
    </row>
    <row r="1012" spans="11:15">
      <c r="K1012" s="68"/>
      <c r="L1012" s="39" t="str">
        <f>Results!C1056</f>
        <v>L22</v>
      </c>
      <c r="M1012" s="39" t="str">
        <f>Results!B1008</f>
        <v>hsa-miR-3674</v>
      </c>
      <c r="N1012" s="69" t="e">
        <f>LOG(Results!H1056,2)</f>
        <v>#DIV/0!</v>
      </c>
      <c r="O1012" s="70" t="str">
        <f>Results!I1056</f>
        <v>N/A</v>
      </c>
    </row>
    <row r="1013" spans="11:15">
      <c r="K1013" s="68"/>
      <c r="L1013" s="39" t="str">
        <f>Results!C1057</f>
        <v>L23</v>
      </c>
      <c r="M1013" s="39" t="str">
        <f>Results!B1009</f>
        <v>hsa-miR-4311</v>
      </c>
      <c r="N1013" s="69" t="e">
        <f>LOG(Results!H1057,2)</f>
        <v>#DIV/0!</v>
      </c>
      <c r="O1013" s="70" t="str">
        <f>Results!I1057</f>
        <v>N/A</v>
      </c>
    </row>
    <row r="1014" spans="11:15">
      <c r="K1014" s="68"/>
      <c r="L1014" s="39" t="str">
        <f>Results!C1058</f>
        <v>L24</v>
      </c>
      <c r="M1014" s="39" t="str">
        <f>Results!B1010</f>
        <v>hsa-miR-3675-5p</v>
      </c>
      <c r="N1014" s="69" t="e">
        <f>LOG(Results!H1058,2)</f>
        <v>#DIV/0!</v>
      </c>
      <c r="O1014" s="70" t="str">
        <f>Results!I1058</f>
        <v>N/A</v>
      </c>
    </row>
    <row r="1015" spans="11:15">
      <c r="K1015" s="68"/>
      <c r="L1015" s="39" t="str">
        <f>Results!C1059</f>
        <v>M01</v>
      </c>
      <c r="M1015" s="39" t="str">
        <f>Results!B1011</f>
        <v>hsa-miR-449b-3p</v>
      </c>
      <c r="N1015" s="69" t="e">
        <f>LOG(Results!H1059,2)</f>
        <v>#DIV/0!</v>
      </c>
      <c r="O1015" s="70" t="str">
        <f>Results!I1059</f>
        <v>N/A</v>
      </c>
    </row>
    <row r="1016" spans="11:15">
      <c r="K1016" s="68"/>
      <c r="L1016" s="39" t="str">
        <f>Results!C1060</f>
        <v>M02</v>
      </c>
      <c r="M1016" s="39" t="str">
        <f>Results!B1012</f>
        <v>hsa-miR-16-1-3p</v>
      </c>
      <c r="N1016" s="69" t="e">
        <f>LOG(Results!H1060,2)</f>
        <v>#DIV/0!</v>
      </c>
      <c r="O1016" s="70" t="str">
        <f>Results!I1060</f>
        <v>N/A</v>
      </c>
    </row>
    <row r="1017" spans="11:15">
      <c r="K1017" s="68"/>
      <c r="L1017" s="39" t="str">
        <f>Results!C1061</f>
        <v>M03</v>
      </c>
      <c r="M1017" s="39" t="str">
        <f>Results!B1013</f>
        <v>hsa-miR-2114-3p</v>
      </c>
      <c r="N1017" s="69" t="e">
        <f>LOG(Results!H1061,2)</f>
        <v>#DIV/0!</v>
      </c>
      <c r="O1017" s="70" t="str">
        <f>Results!I1061</f>
        <v>N/A</v>
      </c>
    </row>
    <row r="1018" spans="11:15">
      <c r="K1018" s="68"/>
      <c r="L1018" s="39" t="str">
        <f>Results!C1062</f>
        <v>M04</v>
      </c>
      <c r="M1018" s="39" t="str">
        <f>Results!B1014</f>
        <v>hsa-miR-16-2-3p</v>
      </c>
      <c r="N1018" s="69" t="e">
        <f>LOG(Results!H1062,2)</f>
        <v>#DIV/0!</v>
      </c>
      <c r="O1018" s="70" t="str">
        <f>Results!I1062</f>
        <v>N/A</v>
      </c>
    </row>
    <row r="1019" spans="11:15">
      <c r="K1019" s="68"/>
      <c r="L1019" s="39" t="str">
        <f>Results!C1063</f>
        <v>M05</v>
      </c>
      <c r="M1019" s="39" t="str">
        <f>Results!B1015</f>
        <v>hsa-let-7a-2-3p</v>
      </c>
      <c r="N1019" s="69" t="e">
        <f>LOG(Results!H1063,2)</f>
        <v>#DIV/0!</v>
      </c>
      <c r="O1019" s="70" t="str">
        <f>Results!I1063</f>
        <v>N/A</v>
      </c>
    </row>
    <row r="1020" spans="11:15">
      <c r="K1020" s="68"/>
      <c r="L1020" s="39" t="str">
        <f>Results!C1064</f>
        <v>M06</v>
      </c>
      <c r="M1020" s="39" t="str">
        <f>Results!B1016</f>
        <v>hsa-miR-17-3p</v>
      </c>
      <c r="N1020" s="69" t="e">
        <f>LOG(Results!H1064,2)</f>
        <v>#DIV/0!</v>
      </c>
      <c r="O1020" s="70" t="str">
        <f>Results!I1064</f>
        <v>N/A</v>
      </c>
    </row>
    <row r="1021" spans="11:15">
      <c r="K1021" s="68"/>
      <c r="L1021" s="39" t="str">
        <f>Results!C1065</f>
        <v>M07</v>
      </c>
      <c r="M1021" s="39" t="str">
        <f>Results!B1017</f>
        <v>hsa-miR-675-3p</v>
      </c>
      <c r="N1021" s="69" t="e">
        <f>LOG(Results!H1065,2)</f>
        <v>#DIV/0!</v>
      </c>
      <c r="O1021" s="70" t="str">
        <f>Results!I1065</f>
        <v>N/A</v>
      </c>
    </row>
    <row r="1022" spans="11:15">
      <c r="K1022" s="68"/>
      <c r="L1022" s="39" t="str">
        <f>Results!C1066</f>
        <v>M08</v>
      </c>
      <c r="M1022" s="39" t="str">
        <f>Results!B1018</f>
        <v>hsa-miR-182-3p</v>
      </c>
      <c r="N1022" s="69" t="e">
        <f>LOG(Results!H1066,2)</f>
        <v>#DIV/0!</v>
      </c>
      <c r="O1022" s="70" t="str">
        <f>Results!I1066</f>
        <v>N/A</v>
      </c>
    </row>
    <row r="1023" spans="11:15">
      <c r="K1023" s="68"/>
      <c r="L1023" s="39" t="str">
        <f>Results!C1067</f>
        <v>M09</v>
      </c>
      <c r="M1023" s="39" t="str">
        <f>Results!B1019</f>
        <v>hsa-miR-2861</v>
      </c>
      <c r="N1023" s="69" t="e">
        <f>LOG(Results!H1067,2)</f>
        <v>#DIV/0!</v>
      </c>
      <c r="O1023" s="70" t="str">
        <f>Results!I1067</f>
        <v>N/A</v>
      </c>
    </row>
    <row r="1024" spans="11:15">
      <c r="K1024" s="68"/>
      <c r="L1024" s="39" t="str">
        <f>Results!C1068</f>
        <v>M10</v>
      </c>
      <c r="M1024" s="39" t="str">
        <f>Results!B1020</f>
        <v>hsa-miR-183-3p</v>
      </c>
      <c r="N1024" s="69" t="e">
        <f>LOG(Results!H1068,2)</f>
        <v>#DIV/0!</v>
      </c>
      <c r="O1024" s="70" t="str">
        <f>Results!I1068</f>
        <v>N/A</v>
      </c>
    </row>
    <row r="1025" spans="11:15">
      <c r="K1025" s="68"/>
      <c r="L1025" s="39" t="str">
        <f>Results!C1069</f>
        <v>M11</v>
      </c>
      <c r="M1025" s="39" t="str">
        <f>Results!B1021</f>
        <v>hsa-miR-3115</v>
      </c>
      <c r="N1025" s="69" t="e">
        <f>LOG(Results!H1069,2)</f>
        <v>#DIV/0!</v>
      </c>
      <c r="O1025" s="70" t="str">
        <f>Results!I1069</f>
        <v>N/A</v>
      </c>
    </row>
    <row r="1026" spans="11:15">
      <c r="K1026" s="68"/>
      <c r="L1026" s="39" t="str">
        <f>Results!C1070</f>
        <v>M12</v>
      </c>
      <c r="M1026" s="39" t="str">
        <f>Results!B1022</f>
        <v>hsa-miR-18b-3p</v>
      </c>
      <c r="N1026" s="69" t="e">
        <f>LOG(Results!H1070,2)</f>
        <v>#DIV/0!</v>
      </c>
      <c r="O1026" s="70" t="str">
        <f>Results!I1070</f>
        <v>N/A</v>
      </c>
    </row>
    <row r="1027" spans="11:15">
      <c r="K1027" s="68"/>
      <c r="L1027" s="39" t="str">
        <f>Results!C1071</f>
        <v>M13</v>
      </c>
      <c r="M1027" s="39" t="str">
        <f>Results!B1023</f>
        <v>hsa-miR-3116</v>
      </c>
      <c r="N1027" s="69" t="e">
        <f>LOG(Results!H1071,2)</f>
        <v>#DIV/0!</v>
      </c>
      <c r="O1027" s="70" t="str">
        <f>Results!I1071</f>
        <v>N/A</v>
      </c>
    </row>
    <row r="1028" spans="11:15">
      <c r="K1028" s="68"/>
      <c r="L1028" s="39" t="str">
        <f>Results!C1072</f>
        <v>M14</v>
      </c>
      <c r="M1028" s="39" t="str">
        <f>Results!B1024</f>
        <v>hsa-miR-191-3p</v>
      </c>
      <c r="N1028" s="69" t="e">
        <f>LOG(Results!H1072,2)</f>
        <v>#DIV/0!</v>
      </c>
      <c r="O1028" s="70" t="str">
        <f>Results!I1072</f>
        <v>N/A</v>
      </c>
    </row>
    <row r="1029" spans="11:15">
      <c r="K1029" s="68"/>
      <c r="L1029" s="39" t="str">
        <f>Results!C1073</f>
        <v>M15</v>
      </c>
      <c r="M1029" s="39" t="str">
        <f>Results!B1025</f>
        <v>hsa-miR-3119</v>
      </c>
      <c r="N1029" s="69" t="e">
        <f>LOG(Results!H1073,2)</f>
        <v>#DIV/0!</v>
      </c>
      <c r="O1029" s="70" t="str">
        <f>Results!I1073</f>
        <v>N/A</v>
      </c>
    </row>
    <row r="1030" spans="11:15">
      <c r="K1030" s="68"/>
      <c r="L1030" s="39" t="str">
        <f>Results!C1074</f>
        <v>M16</v>
      </c>
      <c r="M1030" s="39" t="str">
        <f>Results!B1026</f>
        <v>hsa-miR-1911-3p</v>
      </c>
      <c r="N1030" s="69" t="e">
        <f>LOG(Results!H1074,2)</f>
        <v>#DIV/0!</v>
      </c>
      <c r="O1030" s="70" t="str">
        <f>Results!I1074</f>
        <v>N/A</v>
      </c>
    </row>
    <row r="1031" spans="11:15">
      <c r="K1031" s="68"/>
      <c r="L1031" s="39" t="str">
        <f>Results!C1075</f>
        <v>M17</v>
      </c>
      <c r="M1031" s="39" t="str">
        <f>Results!B1027</f>
        <v>hsa-miR-3120-3p</v>
      </c>
      <c r="N1031" s="69" t="e">
        <f>LOG(Results!H1075,2)</f>
        <v>#DIV/0!</v>
      </c>
      <c r="O1031" s="70" t="str">
        <f>Results!I1075</f>
        <v>N/A</v>
      </c>
    </row>
    <row r="1032" spans="11:15">
      <c r="K1032" s="68"/>
      <c r="L1032" s="39" t="str">
        <f>Results!C1076</f>
        <v>M18</v>
      </c>
      <c r="M1032" s="39" t="str">
        <f>Results!B1028</f>
        <v>hsa-miR-1915-5p</v>
      </c>
      <c r="N1032" s="69" t="e">
        <f>LOG(Results!H1076,2)</f>
        <v>#DIV/0!</v>
      </c>
      <c r="O1032" s="70" t="str">
        <f>Results!I1076</f>
        <v>N/A</v>
      </c>
    </row>
    <row r="1033" spans="11:15">
      <c r="K1033" s="68"/>
      <c r="L1033" s="39" t="str">
        <f>Results!C1077</f>
        <v>M19</v>
      </c>
      <c r="M1033" s="39" t="str">
        <f>Results!B1029</f>
        <v>hsa-miR-3121-3p</v>
      </c>
      <c r="N1033" s="69" t="e">
        <f>LOG(Results!H1077,2)</f>
        <v>#DIV/0!</v>
      </c>
      <c r="O1033" s="70" t="str">
        <f>Results!I1077</f>
        <v>N/A</v>
      </c>
    </row>
    <row r="1034" spans="11:15">
      <c r="K1034" s="68"/>
      <c r="L1034" s="39" t="str">
        <f>Results!C1078</f>
        <v>M20</v>
      </c>
      <c r="M1034" s="39" t="str">
        <f>Results!B1030</f>
        <v>hsa-miR-193b-5p</v>
      </c>
      <c r="N1034" s="69" t="e">
        <f>LOG(Results!H1078,2)</f>
        <v>#DIV/0!</v>
      </c>
      <c r="O1034" s="70" t="str">
        <f>Results!I1078</f>
        <v>N/A</v>
      </c>
    </row>
    <row r="1035" spans="11:15">
      <c r="K1035" s="68"/>
      <c r="L1035" s="39" t="str">
        <f>Results!C1079</f>
        <v>M21</v>
      </c>
      <c r="M1035" s="39" t="str">
        <f>Results!B1031</f>
        <v>hsa-miR-548s</v>
      </c>
      <c r="N1035" s="69" t="e">
        <f>LOG(Results!H1079,2)</f>
        <v>#DIV/0!</v>
      </c>
      <c r="O1035" s="70" t="str">
        <f>Results!I1079</f>
        <v>N/A</v>
      </c>
    </row>
    <row r="1036" spans="11:15">
      <c r="K1036" s="68"/>
      <c r="L1036" s="39" t="str">
        <f>Results!C1080</f>
        <v>M22</v>
      </c>
      <c r="M1036" s="39" t="str">
        <f>Results!B1032</f>
        <v>hsa-miR-196a-3p</v>
      </c>
      <c r="N1036" s="69" t="e">
        <f>LOG(Results!H1080,2)</f>
        <v>#DIV/0!</v>
      </c>
      <c r="O1036" s="70" t="str">
        <f>Results!I1080</f>
        <v>N/A</v>
      </c>
    </row>
    <row r="1037" spans="11:15">
      <c r="K1037" s="68"/>
      <c r="L1037" s="39" t="str">
        <f>Results!C1081</f>
        <v>M23</v>
      </c>
      <c r="M1037" s="39" t="str">
        <f>Results!B1033</f>
        <v>hsa-miR-3129-5p</v>
      </c>
      <c r="N1037" s="69" t="e">
        <f>LOG(Results!H1081,2)</f>
        <v>#DIV/0!</v>
      </c>
      <c r="O1037" s="70" t="str">
        <f>Results!I1081</f>
        <v>N/A</v>
      </c>
    </row>
    <row r="1038" spans="11:15">
      <c r="K1038" s="68"/>
      <c r="L1038" s="39" t="str">
        <f>Results!C1082</f>
        <v>M24</v>
      </c>
      <c r="M1038" s="39" t="str">
        <f>Results!B1034</f>
        <v>hsa-miR-19a-5p</v>
      </c>
      <c r="N1038" s="69" t="e">
        <f>LOG(Results!H1082,2)</f>
        <v>#DIV/0!</v>
      </c>
      <c r="O1038" s="70" t="str">
        <f>Results!I1082</f>
        <v>N/A</v>
      </c>
    </row>
    <row r="1039" spans="11:15">
      <c r="K1039" s="68"/>
      <c r="L1039" s="39" t="str">
        <f>Results!C1083</f>
        <v>N01</v>
      </c>
      <c r="M1039" s="39" t="str">
        <f>Results!B1035</f>
        <v>hsa-miR-4312</v>
      </c>
      <c r="N1039" s="69" t="e">
        <f>LOG(Results!H1083,2)</f>
        <v>#DIV/0!</v>
      </c>
      <c r="O1039" s="70" t="str">
        <f>Results!I1083</f>
        <v>N/A</v>
      </c>
    </row>
    <row r="1040" spans="11:15">
      <c r="K1040" s="68"/>
      <c r="L1040" s="39" t="str">
        <f>Results!C1084</f>
        <v>N02</v>
      </c>
      <c r="M1040" s="39" t="str">
        <f>Results!B1036</f>
        <v>hsa-miR-3675-3p</v>
      </c>
      <c r="N1040" s="69" t="e">
        <f>LOG(Results!H1084,2)</f>
        <v>#DIV/0!</v>
      </c>
      <c r="O1040" s="70" t="str">
        <f>Results!I1084</f>
        <v>N/A</v>
      </c>
    </row>
    <row r="1041" spans="11:15">
      <c r="K1041" s="68"/>
      <c r="L1041" s="39" t="str">
        <f>Results!C1085</f>
        <v>N03</v>
      </c>
      <c r="M1041" s="39" t="str">
        <f>Results!B1037</f>
        <v>hsa-miR-4315</v>
      </c>
      <c r="N1041" s="69" t="e">
        <f>LOG(Results!H1085,2)</f>
        <v>#DIV/0!</v>
      </c>
      <c r="O1041" s="70" t="str">
        <f>Results!I1085</f>
        <v>N/A</v>
      </c>
    </row>
    <row r="1042" spans="11:15">
      <c r="K1042" s="68"/>
      <c r="L1042" s="39" t="str">
        <f>Results!C1086</f>
        <v>N04</v>
      </c>
      <c r="M1042" s="39" t="str">
        <f>Results!B1038</f>
        <v>hsa-miR-3676-3p</v>
      </c>
      <c r="N1042" s="69" t="e">
        <f>LOG(Results!H1086,2)</f>
        <v>#DIV/0!</v>
      </c>
      <c r="O1042" s="70" t="str">
        <f>Results!I1086</f>
        <v>N/A</v>
      </c>
    </row>
    <row r="1043" spans="11:15">
      <c r="K1043" s="68"/>
      <c r="L1043" s="39" t="str">
        <f>Results!C1087</f>
        <v>N05</v>
      </c>
      <c r="M1043" s="39" t="str">
        <f>Results!B1039</f>
        <v>hsa-miR-4316</v>
      </c>
      <c r="N1043" s="69" t="e">
        <f>LOG(Results!H1087,2)</f>
        <v>#DIV/0!</v>
      </c>
      <c r="O1043" s="70" t="str">
        <f>Results!I1087</f>
        <v>N/A</v>
      </c>
    </row>
    <row r="1044" spans="11:15">
      <c r="K1044" s="68"/>
      <c r="L1044" s="39" t="str">
        <f>Results!C1088</f>
        <v>N06</v>
      </c>
      <c r="M1044" s="39" t="str">
        <f>Results!B1040</f>
        <v>hsa-miR-3677-3p</v>
      </c>
      <c r="N1044" s="69" t="e">
        <f>LOG(Results!H1088,2)</f>
        <v>#DIV/0!</v>
      </c>
      <c r="O1044" s="70" t="str">
        <f>Results!I1088</f>
        <v>N/A</v>
      </c>
    </row>
    <row r="1045" spans="11:15">
      <c r="K1045" s="68"/>
      <c r="L1045" s="39" t="str">
        <f>Results!C1089</f>
        <v>N07</v>
      </c>
      <c r="M1045" s="39" t="str">
        <f>Results!B1041</f>
        <v>hsa-miR-4318</v>
      </c>
      <c r="N1045" s="69" t="e">
        <f>LOG(Results!H1089,2)</f>
        <v>#DIV/0!</v>
      </c>
      <c r="O1045" s="70" t="str">
        <f>Results!I1089</f>
        <v>N/A</v>
      </c>
    </row>
    <row r="1046" spans="11:15">
      <c r="K1046" s="68"/>
      <c r="L1046" s="39" t="str">
        <f>Results!C1090</f>
        <v>N08</v>
      </c>
      <c r="M1046" s="39" t="str">
        <f>Results!B1042</f>
        <v>hsa-miR-3678-3p</v>
      </c>
      <c r="N1046" s="69" t="e">
        <f>LOG(Results!H1090,2)</f>
        <v>#DIV/0!</v>
      </c>
      <c r="O1046" s="70" t="str">
        <f>Results!I1090</f>
        <v>N/A</v>
      </c>
    </row>
    <row r="1047" spans="11:15">
      <c r="K1047" s="68"/>
      <c r="L1047" s="39" t="str">
        <f>Results!C1091</f>
        <v>N09</v>
      </c>
      <c r="M1047" s="39" t="str">
        <f>Results!B1043</f>
        <v>hsa-miR-4320</v>
      </c>
      <c r="N1047" s="69" t="e">
        <f>LOG(Results!H1091,2)</f>
        <v>#DIV/0!</v>
      </c>
      <c r="O1047" s="70" t="str">
        <f>Results!I1091</f>
        <v>N/A</v>
      </c>
    </row>
    <row r="1048" spans="11:15">
      <c r="K1048" s="68"/>
      <c r="L1048" s="39" t="str">
        <f>Results!C1092</f>
        <v>N10</v>
      </c>
      <c r="M1048" s="39" t="str">
        <f>Results!B1044</f>
        <v>hsa-miR-3679-3p</v>
      </c>
      <c r="N1048" s="69" t="e">
        <f>LOG(Results!H1092,2)</f>
        <v>#DIV/0!</v>
      </c>
      <c r="O1048" s="70" t="str">
        <f>Results!I1092</f>
        <v>N/A</v>
      </c>
    </row>
    <row r="1049" spans="11:15">
      <c r="K1049" s="68"/>
      <c r="L1049" s="39" t="str">
        <f>Results!C1093</f>
        <v>N11</v>
      </c>
      <c r="M1049" s="39" t="str">
        <f>Results!B1045</f>
        <v>hsa-miR-4322</v>
      </c>
      <c r="N1049" s="69" t="e">
        <f>LOG(Results!H1093,2)</f>
        <v>#DIV/0!</v>
      </c>
      <c r="O1049" s="70" t="str">
        <f>Results!I1093</f>
        <v>N/A</v>
      </c>
    </row>
    <row r="1050" spans="11:15">
      <c r="K1050" s="68"/>
      <c r="L1050" s="39" t="str">
        <f>Results!C1094</f>
        <v>N12</v>
      </c>
      <c r="M1050" s="39" t="str">
        <f>Results!B1046</f>
        <v>hsa-miR-3681-5p</v>
      </c>
      <c r="N1050" s="69" t="e">
        <f>LOG(Results!H1094,2)</f>
        <v>#DIV/0!</v>
      </c>
      <c r="O1050" s="70" t="str">
        <f>Results!I1094</f>
        <v>N/A</v>
      </c>
    </row>
    <row r="1051" spans="11:15">
      <c r="K1051" s="68"/>
      <c r="L1051" s="39" t="str">
        <f>Results!C1095</f>
        <v>N13</v>
      </c>
      <c r="M1051" s="39" t="str">
        <f>Results!B1047</f>
        <v>hsa-miR-4257</v>
      </c>
      <c r="N1051" s="69" t="e">
        <f>LOG(Results!H1095,2)</f>
        <v>#DIV/0!</v>
      </c>
      <c r="O1051" s="70" t="str">
        <f>Results!I1095</f>
        <v>N/A</v>
      </c>
    </row>
    <row r="1052" spans="11:15">
      <c r="K1052" s="68"/>
      <c r="L1052" s="39" t="str">
        <f>Results!C1096</f>
        <v>N14</v>
      </c>
      <c r="M1052" s="39" t="str">
        <f>Results!B1048</f>
        <v>hsa-miR-3681-3p</v>
      </c>
      <c r="N1052" s="69" t="e">
        <f>LOG(Results!H1096,2)</f>
        <v>#DIV/0!</v>
      </c>
      <c r="O1052" s="70" t="str">
        <f>Results!I1096</f>
        <v>N/A</v>
      </c>
    </row>
    <row r="1053" spans="11:15">
      <c r="K1053" s="68"/>
      <c r="L1053" s="39" t="str">
        <f>Results!C1097</f>
        <v>N15</v>
      </c>
      <c r="M1053" s="39" t="str">
        <f>Results!B1049</f>
        <v>hsa-miR-4259</v>
      </c>
      <c r="N1053" s="69" t="e">
        <f>LOG(Results!H1097,2)</f>
        <v>#DIV/0!</v>
      </c>
      <c r="O1053" s="70" t="str">
        <f>Results!I1097</f>
        <v>N/A</v>
      </c>
    </row>
    <row r="1054" spans="11:15">
      <c r="K1054" s="68"/>
      <c r="L1054" s="39" t="str">
        <f>Results!C1098</f>
        <v>N16</v>
      </c>
      <c r="M1054" s="39" t="str">
        <f>Results!B1050</f>
        <v>hsa-miR-3682-3p</v>
      </c>
      <c r="N1054" s="69" t="e">
        <f>LOG(Results!H1098,2)</f>
        <v>#DIV/0!</v>
      </c>
      <c r="O1054" s="70" t="str">
        <f>Results!I1098</f>
        <v>N/A</v>
      </c>
    </row>
    <row r="1055" spans="11:15">
      <c r="K1055" s="68"/>
      <c r="L1055" s="39" t="str">
        <f>Results!C1099</f>
        <v>N17</v>
      </c>
      <c r="M1055" s="39" t="str">
        <f>Results!B1051</f>
        <v>hsa-miR-4253</v>
      </c>
      <c r="N1055" s="69" t="e">
        <f>LOG(Results!H1099,2)</f>
        <v>#DIV/0!</v>
      </c>
      <c r="O1055" s="70" t="str">
        <f>Results!I1099</f>
        <v>N/A</v>
      </c>
    </row>
    <row r="1056" spans="11:15">
      <c r="K1056" s="68"/>
      <c r="L1056" s="39" t="str">
        <f>Results!C1100</f>
        <v>N18</v>
      </c>
      <c r="M1056" s="39" t="str">
        <f>Results!B1052</f>
        <v>hsa-miR-3683</v>
      </c>
      <c r="N1056" s="69" t="e">
        <f>LOG(Results!H1100,2)</f>
        <v>#DIV/0!</v>
      </c>
      <c r="O1056" s="70" t="str">
        <f>Results!I1100</f>
        <v>N/A</v>
      </c>
    </row>
    <row r="1057" spans="11:15">
      <c r="K1057" s="68"/>
      <c r="L1057" s="39" t="str">
        <f>Results!C1101</f>
        <v>N19</v>
      </c>
      <c r="M1057" s="39" t="str">
        <f>Results!B1053</f>
        <v>hsa-miR-4254</v>
      </c>
      <c r="N1057" s="69" t="e">
        <f>LOG(Results!H1101,2)</f>
        <v>#DIV/0!</v>
      </c>
      <c r="O1057" s="70" t="str">
        <f>Results!I1101</f>
        <v>N/A</v>
      </c>
    </row>
    <row r="1058" spans="11:15">
      <c r="K1058" s="68"/>
      <c r="L1058" s="39" t="str">
        <f>Results!C1102</f>
        <v>N20</v>
      </c>
      <c r="M1058" s="39" t="str">
        <f>Results!B1054</f>
        <v>hsa-miR-3684</v>
      </c>
      <c r="N1058" s="69" t="e">
        <f>LOG(Results!H1102,2)</f>
        <v>#DIV/0!</v>
      </c>
      <c r="O1058" s="70" t="str">
        <f>Results!I1102</f>
        <v>N/A</v>
      </c>
    </row>
    <row r="1059" spans="11:15">
      <c r="K1059" s="68"/>
      <c r="L1059" s="39" t="str">
        <f>Results!C1103</f>
        <v>N21</v>
      </c>
      <c r="M1059" s="39" t="str">
        <f>Results!B1055</f>
        <v>hsa-miR-4325</v>
      </c>
      <c r="N1059" s="69" t="e">
        <f>LOG(Results!H1103,2)</f>
        <v>#DIV/0!</v>
      </c>
      <c r="O1059" s="70" t="str">
        <f>Results!I1103</f>
        <v>N/A</v>
      </c>
    </row>
    <row r="1060" spans="11:15">
      <c r="K1060" s="68"/>
      <c r="L1060" s="39" t="str">
        <f>Results!C1104</f>
        <v>N22</v>
      </c>
      <c r="M1060" s="39" t="str">
        <f>Results!B1056</f>
        <v>hsa-miR-3685</v>
      </c>
      <c r="N1060" s="69" t="e">
        <f>LOG(Results!H1104,2)</f>
        <v>#DIV/0!</v>
      </c>
      <c r="O1060" s="70" t="str">
        <f>Results!I1104</f>
        <v>N/A</v>
      </c>
    </row>
    <row r="1061" spans="11:15">
      <c r="K1061" s="68"/>
      <c r="L1061" s="39" t="str">
        <f>Results!C1105</f>
        <v>N23</v>
      </c>
      <c r="M1061" s="39" t="str">
        <f>Results!B1057</f>
        <v>hsa-miR-4326</v>
      </c>
      <c r="N1061" s="69" t="e">
        <f>LOG(Results!H1105,2)</f>
        <v>#DIV/0!</v>
      </c>
      <c r="O1061" s="70" t="str">
        <f>Results!I1105</f>
        <v>N/A</v>
      </c>
    </row>
    <row r="1062" spans="11:15">
      <c r="K1062" s="68"/>
      <c r="L1062" s="39" t="str">
        <f>Results!C1106</f>
        <v>N24</v>
      </c>
      <c r="M1062" s="39" t="str">
        <f>Results!B1058</f>
        <v>hsa-miR-3686</v>
      </c>
      <c r="N1062" s="69" t="e">
        <f>LOG(Results!H1106,2)</f>
        <v>#DIV/0!</v>
      </c>
      <c r="O1062" s="70" t="str">
        <f>Results!I1106</f>
        <v>N/A</v>
      </c>
    </row>
    <row r="1063" spans="11:15">
      <c r="K1063" s="68"/>
      <c r="L1063" s="39" t="str">
        <f>Results!C1107</f>
        <v>O01</v>
      </c>
      <c r="M1063" s="39" t="str">
        <f>Results!B1059</f>
        <v>hsa-miR-3133</v>
      </c>
      <c r="N1063" s="69" t="e">
        <f>LOG(Results!H1107,2)</f>
        <v>#DIV/0!</v>
      </c>
      <c r="O1063" s="70" t="str">
        <f>Results!I1107</f>
        <v>N/A</v>
      </c>
    </row>
    <row r="1064" spans="11:15">
      <c r="K1064" s="68"/>
      <c r="L1064" s="39" t="str">
        <f>Results!C1108</f>
        <v>O02</v>
      </c>
      <c r="M1064" s="39" t="str">
        <f>Results!B1060</f>
        <v>hsa-miR-19b-1-5p</v>
      </c>
      <c r="N1064" s="69" t="e">
        <f>LOG(Results!H1108,2)</f>
        <v>#DIV/0!</v>
      </c>
      <c r="O1064" s="70" t="str">
        <f>Results!I1108</f>
        <v>N/A</v>
      </c>
    </row>
    <row r="1065" spans="11:15">
      <c r="K1065" s="68"/>
      <c r="L1065" s="39" t="str">
        <f>Results!C1109</f>
        <v>O03</v>
      </c>
      <c r="M1065" s="39" t="str">
        <f>Results!B1061</f>
        <v>hsa-miR-378b</v>
      </c>
      <c r="N1065" s="69" t="e">
        <f>LOG(Results!H1109,2)</f>
        <v>#DIV/0!</v>
      </c>
      <c r="O1065" s="70" t="str">
        <f>Results!I1109</f>
        <v>N/A</v>
      </c>
    </row>
    <row r="1066" spans="11:15">
      <c r="K1066" s="68"/>
      <c r="L1066" s="39" t="str">
        <f>Results!C1110</f>
        <v>O04</v>
      </c>
      <c r="M1066" s="39" t="str">
        <f>Results!B1062</f>
        <v>hsa-miR-19b-2-5p</v>
      </c>
      <c r="N1066" s="69" t="e">
        <f>LOG(Results!H1110,2)</f>
        <v>#DIV/0!</v>
      </c>
      <c r="O1066" s="70" t="str">
        <f>Results!I1110</f>
        <v>N/A</v>
      </c>
    </row>
    <row r="1067" spans="11:15">
      <c r="K1067" s="68"/>
      <c r="L1067" s="39" t="str">
        <f>Results!C1111</f>
        <v>O05</v>
      </c>
      <c r="M1067" s="39" t="str">
        <f>Results!B1063</f>
        <v>hsa-miR-3136-5p</v>
      </c>
      <c r="N1067" s="69" t="e">
        <f>LOG(Results!H1111,2)</f>
        <v>#DIV/0!</v>
      </c>
      <c r="O1067" s="70" t="str">
        <f>Results!I1111</f>
        <v>N/A</v>
      </c>
    </row>
    <row r="1068" spans="11:15">
      <c r="K1068" s="68"/>
      <c r="L1068" s="39" t="str">
        <f>Results!C1112</f>
        <v>O06</v>
      </c>
      <c r="M1068" s="39" t="str">
        <f>Results!B1064</f>
        <v>hsa-miR-20b-3p</v>
      </c>
      <c r="N1068" s="69" t="e">
        <f>LOG(Results!H1112,2)</f>
        <v>#DIV/0!</v>
      </c>
      <c r="O1068" s="70" t="str">
        <f>Results!I1112</f>
        <v>N/A</v>
      </c>
    </row>
    <row r="1069" spans="11:15">
      <c r="K1069" s="68"/>
      <c r="L1069" s="39" t="str">
        <f>Results!C1113</f>
        <v>O07</v>
      </c>
      <c r="M1069" s="39" t="str">
        <f>Results!B1065</f>
        <v>hsa-miR-544b</v>
      </c>
      <c r="N1069" s="69" t="e">
        <f>LOG(Results!H1113,2)</f>
        <v>#DIV/0!</v>
      </c>
      <c r="O1069" s="70" t="str">
        <f>Results!I1113</f>
        <v>N/A</v>
      </c>
    </row>
    <row r="1070" spans="11:15">
      <c r="K1070" s="68"/>
      <c r="L1070" s="39" t="str">
        <f>Results!C1114</f>
        <v>O08</v>
      </c>
      <c r="M1070" s="39" t="str">
        <f>Results!B1066</f>
        <v>hsa-miR-21-3p</v>
      </c>
      <c r="N1070" s="69" t="e">
        <f>LOG(Results!H1114,2)</f>
        <v>#DIV/0!</v>
      </c>
      <c r="O1070" s="70" t="str">
        <f>Results!I1114</f>
        <v>N/A</v>
      </c>
    </row>
    <row r="1071" spans="11:15">
      <c r="K1071" s="68"/>
      <c r="L1071" s="39" t="str">
        <f>Results!C1115</f>
        <v>O09</v>
      </c>
      <c r="M1071" s="39" t="str">
        <f>Results!B1067</f>
        <v>hsa-miR-3140-3p</v>
      </c>
      <c r="N1071" s="69" t="e">
        <f>LOG(Results!H1115,2)</f>
        <v>#DIV/0!</v>
      </c>
      <c r="O1071" s="70" t="str">
        <f>Results!I1115</f>
        <v>N/A</v>
      </c>
    </row>
    <row r="1072" spans="11:15">
      <c r="K1072" s="68"/>
      <c r="L1072" s="39" t="str">
        <f>Results!C1116</f>
        <v>O10</v>
      </c>
      <c r="M1072" s="39" t="str">
        <f>Results!B1068</f>
        <v>hsa-miR-218-1-3p</v>
      </c>
      <c r="N1072" s="69" t="e">
        <f>LOG(Results!H1116,2)</f>
        <v>#DIV/0!</v>
      </c>
      <c r="O1072" s="70" t="str">
        <f>Results!I1116</f>
        <v>N/A</v>
      </c>
    </row>
    <row r="1073" spans="11:15">
      <c r="K1073" s="68"/>
      <c r="L1073" s="39" t="str">
        <f>Results!C1117</f>
        <v>O11</v>
      </c>
      <c r="M1073" s="39" t="str">
        <f>Results!B1069</f>
        <v>hsa-miR-3145-3p</v>
      </c>
      <c r="N1073" s="69" t="e">
        <f>LOG(Results!H1117,2)</f>
        <v>#DIV/0!</v>
      </c>
      <c r="O1073" s="70" t="str">
        <f>Results!I1117</f>
        <v>N/A</v>
      </c>
    </row>
    <row r="1074" spans="11:15">
      <c r="K1074" s="68"/>
      <c r="L1074" s="39" t="str">
        <f>Results!C1118</f>
        <v>O12</v>
      </c>
      <c r="M1074" s="39" t="str">
        <f>Results!B1070</f>
        <v>hsa-miR-222-5p</v>
      </c>
      <c r="N1074" s="69" t="e">
        <f>LOG(Results!H1118,2)</f>
        <v>#DIV/0!</v>
      </c>
      <c r="O1074" s="70" t="str">
        <f>Results!I1118</f>
        <v>N/A</v>
      </c>
    </row>
    <row r="1075" spans="11:15">
      <c r="K1075" s="68"/>
      <c r="L1075" s="39" t="str">
        <f>Results!C1119</f>
        <v>O13</v>
      </c>
      <c r="M1075" s="39" t="str">
        <f>Results!B1071</f>
        <v>hsa-miR-1273c</v>
      </c>
      <c r="N1075" s="69" t="e">
        <f>LOG(Results!H1119,2)</f>
        <v>#DIV/0!</v>
      </c>
      <c r="O1075" s="70" t="str">
        <f>Results!I1119</f>
        <v>N/A</v>
      </c>
    </row>
    <row r="1076" spans="11:15">
      <c r="K1076" s="68"/>
      <c r="L1076" s="39" t="str">
        <f>Results!C1120</f>
        <v>O14</v>
      </c>
      <c r="M1076" s="39" t="str">
        <f>Results!B1072</f>
        <v>hsa-miR-26b-3p</v>
      </c>
      <c r="N1076" s="69" t="e">
        <f>LOG(Results!H1120,2)</f>
        <v>#DIV/0!</v>
      </c>
      <c r="O1076" s="70" t="str">
        <f>Results!I1120</f>
        <v>N/A</v>
      </c>
    </row>
    <row r="1077" spans="11:15">
      <c r="K1077" s="68"/>
      <c r="L1077" s="39" t="str">
        <f>Results!C1121</f>
        <v>O15</v>
      </c>
      <c r="M1077" s="39" t="str">
        <f>Results!B1073</f>
        <v>hsa-miR-548v</v>
      </c>
      <c r="N1077" s="69" t="e">
        <f>LOG(Results!H1121,2)</f>
        <v>#DIV/0!</v>
      </c>
      <c r="O1077" s="70" t="str">
        <f>Results!I1121</f>
        <v>N/A</v>
      </c>
    </row>
    <row r="1078" spans="11:15">
      <c r="K1078" s="68"/>
      <c r="L1078" s="39" t="str">
        <f>Results!C1122</f>
        <v>O16</v>
      </c>
      <c r="M1078" s="39" t="str">
        <f>Results!B1074</f>
        <v>hsa-miR-27a-5p</v>
      </c>
      <c r="N1078" s="69" t="e">
        <f>LOG(Results!H1122,2)</f>
        <v>#DIV/0!</v>
      </c>
      <c r="O1078" s="70" t="str">
        <f>Results!I1122</f>
        <v>N/A</v>
      </c>
    </row>
    <row r="1079" spans="11:15">
      <c r="K1079" s="68"/>
      <c r="L1079" s="39" t="str">
        <f>Results!C1123</f>
        <v>O17</v>
      </c>
      <c r="M1079" s="39" t="str">
        <f>Results!B1075</f>
        <v>hsa-miR-3152-3p</v>
      </c>
      <c r="N1079" s="69" t="e">
        <f>LOG(Results!H1123,2)</f>
        <v>#DIV/0!</v>
      </c>
      <c r="O1079" s="70" t="str">
        <f>Results!I1123</f>
        <v>N/A</v>
      </c>
    </row>
    <row r="1080" spans="11:15">
      <c r="K1080" s="68"/>
      <c r="L1080" s="39" t="str">
        <f>Results!C1124</f>
        <v>O18</v>
      </c>
      <c r="M1080" s="39" t="str">
        <f>Results!B1076</f>
        <v>hsa-miR-302a-5p</v>
      </c>
      <c r="N1080" s="69" t="e">
        <f>LOG(Results!H1124,2)</f>
        <v>#DIV/0!</v>
      </c>
      <c r="O1080" s="70" t="str">
        <f>Results!I1124</f>
        <v>N/A</v>
      </c>
    </row>
    <row r="1081" spans="11:15">
      <c r="K1081" s="68"/>
      <c r="L1081" s="39" t="str">
        <f>Results!C1125</f>
        <v>O19</v>
      </c>
      <c r="M1081" s="39" t="str">
        <f>Results!B1077</f>
        <v>hsa-miR-3155a</v>
      </c>
      <c r="N1081" s="69" t="e">
        <f>LOG(Results!H1125,2)</f>
        <v>#DIV/0!</v>
      </c>
      <c r="O1081" s="70" t="str">
        <f>Results!I1125</f>
        <v>N/A</v>
      </c>
    </row>
    <row r="1082" spans="11:15">
      <c r="K1082" s="68"/>
      <c r="L1082" s="39" t="str">
        <f>Results!C1126</f>
        <v>O20</v>
      </c>
      <c r="M1082" s="39" t="str">
        <f>Results!B1078</f>
        <v>hsa-miR-302c-5p</v>
      </c>
      <c r="N1082" s="69" t="e">
        <f>LOG(Results!H1126,2)</f>
        <v>#DIV/0!</v>
      </c>
      <c r="O1082" s="70" t="str">
        <f>Results!I1126</f>
        <v>N/A</v>
      </c>
    </row>
    <row r="1083" spans="11:15">
      <c r="K1083" s="68"/>
      <c r="L1083" s="39" t="str">
        <f>Results!C1127</f>
        <v>O21</v>
      </c>
      <c r="M1083" s="39" t="str">
        <f>Results!B1079</f>
        <v>hsa-miR-3156-5p</v>
      </c>
      <c r="N1083" s="69" t="e">
        <f>LOG(Results!H1127,2)</f>
        <v>#DIV/0!</v>
      </c>
      <c r="O1083" s="70" t="str">
        <f>Results!I1127</f>
        <v>N/A</v>
      </c>
    </row>
    <row r="1084" spans="11:15">
      <c r="K1084" s="68"/>
      <c r="L1084" s="39" t="str">
        <f>Results!C1128</f>
        <v>O22</v>
      </c>
      <c r="M1084" s="39" t="str">
        <f>Results!B1080</f>
        <v>hsa-miR-302d-5p</v>
      </c>
      <c r="N1084" s="69" t="e">
        <f>LOG(Results!H1128,2)</f>
        <v>#DIV/0!</v>
      </c>
      <c r="O1084" s="70" t="str">
        <f>Results!I1128</f>
        <v>N/A</v>
      </c>
    </row>
    <row r="1085" spans="11:15">
      <c r="K1085" s="68"/>
      <c r="L1085" s="39" t="str">
        <f>Results!C1129</f>
        <v>O23</v>
      </c>
      <c r="M1085" s="39" t="str">
        <f>Results!B1081</f>
        <v>hsa-miR-3158-3p</v>
      </c>
      <c r="N1085" s="69" t="e">
        <f>LOG(Results!H1129,2)</f>
        <v>#DIV/0!</v>
      </c>
      <c r="O1085" s="70" t="str">
        <f>Results!I1129</f>
        <v>N/A</v>
      </c>
    </row>
    <row r="1086" spans="11:15">
      <c r="K1086" s="68"/>
      <c r="L1086" s="39" t="str">
        <f>Results!C1130</f>
        <v>O24</v>
      </c>
      <c r="M1086" s="39" t="str">
        <f>Results!B1082</f>
        <v>hsa-miR-30a-3p</v>
      </c>
      <c r="N1086" s="69" t="e">
        <f>LOG(Results!H1130,2)</f>
        <v>#DIV/0!</v>
      </c>
      <c r="O1086" s="70" t="str">
        <f>Results!I1130</f>
        <v>N/A</v>
      </c>
    </row>
    <row r="1087" spans="11:15">
      <c r="K1087" s="68" t="str">
        <f>'Gene Table'!A1155</f>
        <v>Plate 4</v>
      </c>
      <c r="L1087" s="39" t="str">
        <f>Results!C1155</f>
        <v>A01</v>
      </c>
      <c r="M1087" s="39" t="str">
        <f>Results!B1083</f>
        <v>hsa-miR-4327</v>
      </c>
      <c r="N1087" s="69" t="e">
        <f>LOG(Results!H1155,2)</f>
        <v>#DIV/0!</v>
      </c>
      <c r="O1087" s="70" t="str">
        <f>Results!I1155</f>
        <v>N/A</v>
      </c>
    </row>
    <row r="1088" spans="11:15">
      <c r="K1088" s="68"/>
      <c r="L1088" s="39" t="str">
        <f>Results!C1156</f>
        <v>A02</v>
      </c>
      <c r="M1088" s="39" t="str">
        <f>Results!B1084</f>
        <v>hsa-miR-3687</v>
      </c>
      <c r="N1088" s="69" t="e">
        <f>LOG(Results!H1156,2)</f>
        <v>#DIV/0!</v>
      </c>
      <c r="O1088" s="70" t="str">
        <f>Results!I1156</f>
        <v>N/A</v>
      </c>
    </row>
    <row r="1089" spans="11:15">
      <c r="K1089" s="68"/>
      <c r="L1089" s="39" t="str">
        <f>Results!C1157</f>
        <v>A03</v>
      </c>
      <c r="M1089" s="39" t="str">
        <f>Results!B1085</f>
        <v>hsa-miR-4266</v>
      </c>
      <c r="N1089" s="69" t="e">
        <f>LOG(Results!H1157,2)</f>
        <v>#DIV/0!</v>
      </c>
      <c r="O1089" s="70" t="str">
        <f>Results!I1157</f>
        <v>N/A</v>
      </c>
    </row>
    <row r="1090" spans="11:15">
      <c r="K1090" s="68"/>
      <c r="L1090" s="39" t="str">
        <f>Results!C1158</f>
        <v>A04</v>
      </c>
      <c r="M1090" s="39" t="str">
        <f>Results!B1086</f>
        <v>hsa-miR-3688-3p</v>
      </c>
      <c r="N1090" s="69" t="e">
        <f>LOG(Results!H1158,2)</f>
        <v>#DIV/0!</v>
      </c>
      <c r="O1090" s="70" t="str">
        <f>Results!I1158</f>
        <v>N/A</v>
      </c>
    </row>
    <row r="1091" spans="11:15">
      <c r="K1091" s="68"/>
      <c r="L1091" s="39" t="str">
        <f>Results!C1159</f>
        <v>A05</v>
      </c>
      <c r="M1091" s="39" t="str">
        <f>Results!B1087</f>
        <v>hsa-miR-4263</v>
      </c>
      <c r="N1091" s="69" t="e">
        <f>LOG(Results!H1159,2)</f>
        <v>#DIV/0!</v>
      </c>
      <c r="O1091" s="70" t="str">
        <f>Results!I1159</f>
        <v>N/A</v>
      </c>
    </row>
    <row r="1092" spans="11:15">
      <c r="K1092" s="68"/>
      <c r="L1092" s="39" t="str">
        <f>Results!C1160</f>
        <v>A06</v>
      </c>
      <c r="M1092" s="39" t="str">
        <f>Results!B1088</f>
        <v>hsa-miR-3689a-5p</v>
      </c>
      <c r="N1092" s="69" t="e">
        <f>LOG(Results!H1160,2)</f>
        <v>#DIV/0!</v>
      </c>
      <c r="O1092" s="70" t="str">
        <f>Results!I1160</f>
        <v>N/A</v>
      </c>
    </row>
    <row r="1093" spans="11:15">
      <c r="K1093" s="68"/>
      <c r="L1093" s="39" t="str">
        <f>Results!C1161</f>
        <v>A07</v>
      </c>
      <c r="M1093" s="39" t="str">
        <f>Results!B1089</f>
        <v>hsa-miR-4271</v>
      </c>
      <c r="N1093" s="69" t="e">
        <f>LOG(Results!H1161,2)</f>
        <v>#DIV/0!</v>
      </c>
      <c r="O1093" s="70" t="str">
        <f>Results!I1161</f>
        <v>N/A</v>
      </c>
    </row>
    <row r="1094" spans="11:15">
      <c r="K1094" s="68"/>
      <c r="L1094" s="39" t="str">
        <f>Results!C1162</f>
        <v>A08</v>
      </c>
      <c r="M1094" s="39" t="str">
        <f>Results!B1090</f>
        <v>hsa-miR-3689a-3p</v>
      </c>
      <c r="N1094" s="69" t="e">
        <f>LOG(Results!H1162,2)</f>
        <v>#DIV/0!</v>
      </c>
      <c r="O1094" s="70" t="str">
        <f>Results!I1162</f>
        <v>N/A</v>
      </c>
    </row>
    <row r="1095" spans="11:15">
      <c r="K1095" s="68"/>
      <c r="L1095" s="39" t="str">
        <f>Results!C1163</f>
        <v>A09</v>
      </c>
      <c r="M1095" s="39" t="str">
        <f>Results!B1091</f>
        <v>hsa-miR-4281</v>
      </c>
      <c r="N1095" s="69" t="e">
        <f>LOG(Results!H1163,2)</f>
        <v>#DIV/0!</v>
      </c>
      <c r="O1095" s="70" t="str">
        <f>Results!I1163</f>
        <v>N/A</v>
      </c>
    </row>
    <row r="1096" spans="11:15">
      <c r="K1096" s="68"/>
      <c r="L1096" s="39" t="str">
        <f>Results!C1164</f>
        <v>A10</v>
      </c>
      <c r="M1096" s="39" t="str">
        <f>Results!B1092</f>
        <v>hsa-miR-3690</v>
      </c>
      <c r="N1096" s="69" t="e">
        <f>LOG(Results!H1164,2)</f>
        <v>#DIV/0!</v>
      </c>
      <c r="O1096" s="70" t="str">
        <f>Results!I1164</f>
        <v>N/A</v>
      </c>
    </row>
    <row r="1097" spans="11:15">
      <c r="K1097" s="68"/>
      <c r="L1097" s="39" t="str">
        <f>Results!C1165</f>
        <v>A11</v>
      </c>
      <c r="M1097" s="39" t="str">
        <f>Results!B1093</f>
        <v>hsa-miR-4280</v>
      </c>
      <c r="N1097" s="69" t="e">
        <f>LOG(Results!H1165,2)</f>
        <v>#DIV/0!</v>
      </c>
      <c r="O1097" s="70" t="str">
        <f>Results!I1165</f>
        <v>N/A</v>
      </c>
    </row>
    <row r="1098" spans="11:15">
      <c r="K1098" s="68"/>
      <c r="L1098" s="39" t="str">
        <f>Results!C1166</f>
        <v>A12</v>
      </c>
      <c r="M1098" s="39" t="str">
        <f>Results!B1094</f>
        <v>hsa-miR-3691-5p</v>
      </c>
      <c r="N1098" s="69" t="e">
        <f>LOG(Results!H1166,2)</f>
        <v>#DIV/0!</v>
      </c>
      <c r="O1098" s="70" t="str">
        <f>Results!I1166</f>
        <v>N/A</v>
      </c>
    </row>
    <row r="1099" spans="11:15">
      <c r="K1099" s="68"/>
      <c r="L1099" s="39" t="str">
        <f>Results!C1167</f>
        <v>A13</v>
      </c>
      <c r="M1099" s="39" t="str">
        <f>Results!B1095</f>
        <v>hsa-miR-4285</v>
      </c>
      <c r="N1099" s="69" t="e">
        <f>LOG(Results!H1167,2)</f>
        <v>#DIV/0!</v>
      </c>
      <c r="O1099" s="70" t="str">
        <f>Results!I1167</f>
        <v>N/A</v>
      </c>
    </row>
    <row r="1100" spans="11:15">
      <c r="K1100" s="68"/>
      <c r="L1100" s="39" t="str">
        <f>Results!C1168</f>
        <v>A14</v>
      </c>
      <c r="M1100" s="39" t="str">
        <f>Results!B1096</f>
        <v>hsa-miR-3180</v>
      </c>
      <c r="N1100" s="69" t="e">
        <f>LOG(Results!H1168,2)</f>
        <v>#DIV/0!</v>
      </c>
      <c r="O1100" s="70" t="str">
        <f>Results!I1168</f>
        <v>N/A</v>
      </c>
    </row>
    <row r="1101" spans="11:15">
      <c r="K1101" s="68"/>
      <c r="L1101" s="39" t="str">
        <f>Results!C1169</f>
        <v>A15</v>
      </c>
      <c r="M1101" s="39" t="str">
        <f>Results!B1097</f>
        <v>hsa-miR-4283</v>
      </c>
      <c r="N1101" s="69" t="e">
        <f>LOG(Results!H1169,2)</f>
        <v>#DIV/0!</v>
      </c>
      <c r="O1101" s="70" t="str">
        <f>Results!I1169</f>
        <v>N/A</v>
      </c>
    </row>
    <row r="1102" spans="11:15">
      <c r="K1102" s="68"/>
      <c r="L1102" s="39" t="str">
        <f>Results!C1170</f>
        <v>A16</v>
      </c>
      <c r="M1102" s="39" t="str">
        <f>Results!B1098</f>
        <v>hsa-miR-3908</v>
      </c>
      <c r="N1102" s="69" t="e">
        <f>LOG(Results!H1170,2)</f>
        <v>#DIV/0!</v>
      </c>
      <c r="O1102" s="70" t="str">
        <f>Results!I1170</f>
        <v>N/A</v>
      </c>
    </row>
    <row r="1103" spans="11:15">
      <c r="K1103" s="68"/>
      <c r="L1103" s="39" t="str">
        <f>Results!C1171</f>
        <v>A17</v>
      </c>
      <c r="M1103" s="39" t="str">
        <f>Results!B1099</f>
        <v>hsa-miR-4291</v>
      </c>
      <c r="N1103" s="69" t="e">
        <f>LOG(Results!H1171,2)</f>
        <v>#DIV/0!</v>
      </c>
      <c r="O1103" s="70" t="str">
        <f>Results!I1171</f>
        <v>N/A</v>
      </c>
    </row>
    <row r="1104" spans="11:15">
      <c r="K1104" s="68"/>
      <c r="L1104" s="39" t="str">
        <f>Results!C1172</f>
        <v>A18</v>
      </c>
      <c r="M1104" s="39" t="str">
        <f>Results!B1100</f>
        <v>hsa-miR-3909</v>
      </c>
      <c r="N1104" s="69" t="e">
        <f>LOG(Results!H1172,2)</f>
        <v>#DIV/0!</v>
      </c>
      <c r="O1104" s="70" t="str">
        <f>Results!I1172</f>
        <v>N/A</v>
      </c>
    </row>
    <row r="1105" spans="11:15">
      <c r="K1105" s="68"/>
      <c r="L1105" s="39" t="str">
        <f>Results!C1173</f>
        <v>A19</v>
      </c>
      <c r="M1105" s="39" t="str">
        <f>Results!B1101</f>
        <v>hsa-miR-4329</v>
      </c>
      <c r="N1105" s="69" t="e">
        <f>LOG(Results!H1173,2)</f>
        <v>#DIV/0!</v>
      </c>
      <c r="O1105" s="70" t="str">
        <f>Results!I1173</f>
        <v>N/A</v>
      </c>
    </row>
    <row r="1106" spans="11:15">
      <c r="K1106" s="68"/>
      <c r="L1106" s="39" t="str">
        <f>Results!C1174</f>
        <v>A20</v>
      </c>
      <c r="M1106" s="39" t="str">
        <f>Results!B1102</f>
        <v>hsa-miR-3910</v>
      </c>
      <c r="N1106" s="69" t="e">
        <f>LOG(Results!H1174,2)</f>
        <v>#DIV/0!</v>
      </c>
      <c r="O1106" s="70" t="str">
        <f>Results!I1174</f>
        <v>N/A</v>
      </c>
    </row>
    <row r="1107" spans="11:15">
      <c r="K1107" s="68"/>
      <c r="L1107" s="39" t="str">
        <f>Results!C1175</f>
        <v>A21</v>
      </c>
      <c r="M1107" s="39" t="str">
        <f>Results!B1103</f>
        <v>hsa-miR-4330</v>
      </c>
      <c r="N1107" s="69" t="e">
        <f>LOG(Results!H1175,2)</f>
        <v>#DIV/0!</v>
      </c>
      <c r="O1107" s="70" t="str">
        <f>Results!I1175</f>
        <v>N/A</v>
      </c>
    </row>
    <row r="1108" spans="11:15">
      <c r="K1108" s="68"/>
      <c r="L1108" s="39" t="str">
        <f>Results!C1176</f>
        <v>A22</v>
      </c>
      <c r="M1108" s="39" t="str">
        <f>Results!B1104</f>
        <v>hsa-miR-3911</v>
      </c>
      <c r="N1108" s="69" t="e">
        <f>LOG(Results!H1176,2)</f>
        <v>#DIV/0!</v>
      </c>
      <c r="O1108" s="70" t="str">
        <f>Results!I1176</f>
        <v>N/A</v>
      </c>
    </row>
    <row r="1109" spans="11:15">
      <c r="K1109" s="68"/>
      <c r="L1109" s="39" t="str">
        <f>Results!C1177</f>
        <v>A23</v>
      </c>
      <c r="M1109" s="39" t="str">
        <f>Results!B1105</f>
        <v>hsa-miR-3186-3p</v>
      </c>
      <c r="N1109" s="69" t="e">
        <f>LOG(Results!H1177,2)</f>
        <v>#DIV/0!</v>
      </c>
      <c r="O1109" s="70" t="str">
        <f>Results!I1177</f>
        <v>N/A</v>
      </c>
    </row>
    <row r="1110" spans="11:15">
      <c r="K1110" s="68"/>
      <c r="L1110" s="39" t="str">
        <f>Results!C1178</f>
        <v>A24</v>
      </c>
      <c r="M1110" s="39" t="str">
        <f>Results!B1106</f>
        <v>hsa-miR-3912</v>
      </c>
      <c r="N1110" s="69" t="e">
        <f>LOG(Results!H1178,2)</f>
        <v>#DIV/0!</v>
      </c>
      <c r="O1110" s="70" t="str">
        <f>Results!I1178</f>
        <v>N/A</v>
      </c>
    </row>
    <row r="1111" spans="11:15">
      <c r="K1111" s="68"/>
      <c r="L1111" s="39" t="str">
        <f>Results!C1179</f>
        <v>B01</v>
      </c>
      <c r="M1111" s="39" t="str">
        <f>Results!B1107</f>
        <v>hsa-miR-1260b</v>
      </c>
      <c r="N1111" s="69" t="e">
        <f>LOG(Results!H1179,2)</f>
        <v>#DIV/0!</v>
      </c>
      <c r="O1111" s="70" t="str">
        <f>Results!I1179</f>
        <v>N/A</v>
      </c>
    </row>
    <row r="1112" spans="11:15">
      <c r="K1112" s="68"/>
      <c r="L1112" s="39" t="str">
        <f>Results!C1180</f>
        <v>B02</v>
      </c>
      <c r="M1112" s="39" t="str">
        <f>Results!B1108</f>
        <v>hsa-miR-30b-3p</v>
      </c>
      <c r="N1112" s="69" t="e">
        <f>LOG(Results!H1180,2)</f>
        <v>#DIV/0!</v>
      </c>
      <c r="O1112" s="70" t="str">
        <f>Results!I1180</f>
        <v>N/A</v>
      </c>
    </row>
    <row r="1113" spans="11:15">
      <c r="K1113" s="68"/>
      <c r="L1113" s="39" t="str">
        <f>Results!C1181</f>
        <v>B03</v>
      </c>
      <c r="M1113" s="39" t="str">
        <f>Results!B1109</f>
        <v>hsa-miR-3167</v>
      </c>
      <c r="N1113" s="69" t="e">
        <f>LOG(Results!H1181,2)</f>
        <v>#DIV/0!</v>
      </c>
      <c r="O1113" s="70" t="str">
        <f>Results!I1181</f>
        <v>N/A</v>
      </c>
    </row>
    <row r="1114" spans="11:15">
      <c r="K1114" s="68"/>
      <c r="L1114" s="39" t="str">
        <f>Results!C1182</f>
        <v>B04</v>
      </c>
      <c r="M1114" s="39" t="str">
        <f>Results!B1110</f>
        <v>hsa-miR-363-5p</v>
      </c>
      <c r="N1114" s="69" t="e">
        <f>LOG(Results!H1182,2)</f>
        <v>#DIV/0!</v>
      </c>
      <c r="O1114" s="70" t="str">
        <f>Results!I1182</f>
        <v>N/A</v>
      </c>
    </row>
    <row r="1115" spans="11:15">
      <c r="K1115" s="68"/>
      <c r="L1115" s="39" t="str">
        <f>Results!C1183</f>
        <v>B05</v>
      </c>
      <c r="M1115" s="39" t="str">
        <f>Results!B1111</f>
        <v>hsa-miR-3172</v>
      </c>
      <c r="N1115" s="69" t="e">
        <f>LOG(Results!H1183,2)</f>
        <v>#DIV/0!</v>
      </c>
      <c r="O1115" s="70" t="str">
        <f>Results!I1183</f>
        <v>N/A</v>
      </c>
    </row>
    <row r="1116" spans="11:15">
      <c r="K1116" s="68"/>
      <c r="L1116" s="39" t="str">
        <f>Results!C1184</f>
        <v>B06</v>
      </c>
      <c r="M1116" s="39" t="str">
        <f>Results!B1112</f>
        <v>hsa-miR-425-3p</v>
      </c>
      <c r="N1116" s="69" t="e">
        <f>LOG(Results!H1184,2)</f>
        <v>#DIV/0!</v>
      </c>
      <c r="O1116" s="70" t="str">
        <f>Results!I1184</f>
        <v>N/A</v>
      </c>
    </row>
    <row r="1117" spans="11:15">
      <c r="K1117" s="68"/>
      <c r="L1117" s="39" t="str">
        <f>Results!C1185</f>
        <v>B07</v>
      </c>
      <c r="M1117" s="39" t="str">
        <f>Results!B1113</f>
        <v>hsa-miR-3175</v>
      </c>
      <c r="N1117" s="69" t="e">
        <f>LOG(Results!H1185,2)</f>
        <v>#DIV/0!</v>
      </c>
      <c r="O1117" s="70" t="str">
        <f>Results!I1185</f>
        <v>N/A</v>
      </c>
    </row>
    <row r="1118" spans="11:15">
      <c r="K1118" s="68"/>
      <c r="L1118" s="39" t="str">
        <f>Results!C1186</f>
        <v>B08</v>
      </c>
      <c r="M1118" s="39" t="str">
        <f>Results!B1114</f>
        <v>hsa-miR-452-3p</v>
      </c>
      <c r="N1118" s="69" t="e">
        <f>LOG(Results!H1186,2)</f>
        <v>#DIV/0!</v>
      </c>
      <c r="O1118" s="70" t="str">
        <f>Results!I1186</f>
        <v>N/A</v>
      </c>
    </row>
    <row r="1119" spans="11:15">
      <c r="K1119" s="68"/>
      <c r="L1119" s="39" t="str">
        <f>Results!C1187</f>
        <v>B09</v>
      </c>
      <c r="M1119" s="39" t="str">
        <f>Results!B1115</f>
        <v>hsa-miR-3177-3p</v>
      </c>
      <c r="N1119" s="69" t="e">
        <f>LOG(Results!H1187,2)</f>
        <v>#DIV/0!</v>
      </c>
      <c r="O1119" s="70" t="str">
        <f>Results!I1187</f>
        <v>N/A</v>
      </c>
    </row>
    <row r="1120" spans="11:15">
      <c r="K1120" s="68"/>
      <c r="L1120" s="39" t="str">
        <f>Results!C1188</f>
        <v>B10</v>
      </c>
      <c r="M1120" s="39" t="str">
        <f>Results!B1116</f>
        <v>hsa-miR-488-5p</v>
      </c>
      <c r="N1120" s="69" t="e">
        <f>LOG(Results!H1188,2)</f>
        <v>#DIV/0!</v>
      </c>
      <c r="O1120" s="70" t="str">
        <f>Results!I1188</f>
        <v>N/A</v>
      </c>
    </row>
    <row r="1121" spans="11:15">
      <c r="K1121" s="68"/>
      <c r="L1121" s="39" t="str">
        <f>Results!C1189</f>
        <v>B11</v>
      </c>
      <c r="M1121" s="39" t="str">
        <f>Results!B1117</f>
        <v>hsa-miR-3179</v>
      </c>
      <c r="N1121" s="69" t="e">
        <f>LOG(Results!H1189,2)</f>
        <v>#DIV/0!</v>
      </c>
      <c r="O1121" s="70" t="str">
        <f>Results!I1189</f>
        <v>N/A</v>
      </c>
    </row>
    <row r="1122" spans="11:15">
      <c r="K1122" s="68"/>
      <c r="L1122" s="39" t="str">
        <f>Results!C1190</f>
        <v>B12</v>
      </c>
      <c r="M1122" s="39" t="str">
        <f>Results!B1118</f>
        <v>hsa-miR-593-5p</v>
      </c>
      <c r="N1122" s="69" t="e">
        <f>LOG(Results!H1190,2)</f>
        <v>#DIV/0!</v>
      </c>
      <c r="O1122" s="70" t="str">
        <f>Results!I1190</f>
        <v>N/A</v>
      </c>
    </row>
    <row r="1123" spans="11:15">
      <c r="K1123" s="68"/>
      <c r="L1123" s="39" t="str">
        <f>Results!C1191</f>
        <v>B13</v>
      </c>
      <c r="M1123" s="39" t="str">
        <f>Results!B1119</f>
        <v>hsa-miR-3181</v>
      </c>
      <c r="N1123" s="69" t="e">
        <f>LOG(Results!H1191,2)</f>
        <v>#DIV/0!</v>
      </c>
      <c r="O1123" s="70" t="str">
        <f>Results!I1191</f>
        <v>N/A</v>
      </c>
    </row>
    <row r="1124" spans="11:15">
      <c r="K1124" s="68"/>
      <c r="L1124" s="39" t="str">
        <f>Results!C1192</f>
        <v>B14</v>
      </c>
      <c r="M1124" s="39" t="str">
        <f>Results!B1120</f>
        <v>hsa-miR-92a-1-5p</v>
      </c>
      <c r="N1124" s="69" t="e">
        <f>LOG(Results!H1192,2)</f>
        <v>#DIV/0!</v>
      </c>
      <c r="O1124" s="70" t="str">
        <f>Results!I1192</f>
        <v>N/A</v>
      </c>
    </row>
    <row r="1125" spans="11:15">
      <c r="K1125" s="68"/>
      <c r="L1125" s="39" t="str">
        <f>Results!C1193</f>
        <v>B15</v>
      </c>
      <c r="M1125" s="39" t="str">
        <f>Results!B1121</f>
        <v>hsa-miR-3182</v>
      </c>
      <c r="N1125" s="69" t="e">
        <f>LOG(Results!H1193,2)</f>
        <v>#DIV/0!</v>
      </c>
      <c r="O1125" s="70" t="str">
        <f>Results!I1193</f>
        <v>N/A</v>
      </c>
    </row>
    <row r="1126" spans="11:15">
      <c r="K1126" s="68"/>
      <c r="L1126" s="39" t="str">
        <f>Results!C1194</f>
        <v>B16</v>
      </c>
      <c r="M1126" s="39" t="str">
        <f>Results!B1122</f>
        <v>hsa-miR-92a-2-5p</v>
      </c>
      <c r="N1126" s="69" t="e">
        <f>LOG(Results!H1194,2)</f>
        <v>#DIV/0!</v>
      </c>
      <c r="O1126" s="70" t="str">
        <f>Results!I1194</f>
        <v>N/A</v>
      </c>
    </row>
    <row r="1127" spans="11:15">
      <c r="K1127" s="68"/>
      <c r="L1127" s="39" t="str">
        <f>Results!C1195</f>
        <v>B17</v>
      </c>
      <c r="M1127" s="39" t="str">
        <f>Results!B1123</f>
        <v>hsa-miR-3183</v>
      </c>
      <c r="N1127" s="69" t="e">
        <f>LOG(Results!H1195,2)</f>
        <v>#DIV/0!</v>
      </c>
      <c r="O1127" s="70" t="str">
        <f>Results!I1195</f>
        <v>N/A</v>
      </c>
    </row>
    <row r="1128" spans="11:15">
      <c r="K1128" s="68"/>
      <c r="L1128" s="39" t="str">
        <f>Results!C1196</f>
        <v>B18</v>
      </c>
      <c r="M1128" s="39" t="str">
        <f>Results!B1124</f>
        <v>hsa-miR-96-3p</v>
      </c>
      <c r="N1128" s="69" t="e">
        <f>LOG(Results!H1196,2)</f>
        <v>#DIV/0!</v>
      </c>
      <c r="O1128" s="70" t="str">
        <f>Results!I1196</f>
        <v>N/A</v>
      </c>
    </row>
    <row r="1129" spans="11:15">
      <c r="K1129" s="68"/>
      <c r="L1129" s="39" t="str">
        <f>Results!C1197</f>
        <v>B19</v>
      </c>
      <c r="M1129" s="39" t="str">
        <f>Results!B1125</f>
        <v>hsa-miR-3065-5p</v>
      </c>
      <c r="N1129" s="69" t="e">
        <f>LOG(Results!H1197,2)</f>
        <v>#DIV/0!</v>
      </c>
      <c r="O1129" s="70" t="str">
        <f>Results!I1197</f>
        <v>N/A</v>
      </c>
    </row>
    <row r="1130" spans="11:15">
      <c r="K1130" s="68"/>
      <c r="L1130" s="39" t="str">
        <f>Results!C1198</f>
        <v>B20</v>
      </c>
      <c r="M1130" s="39" t="str">
        <f>Results!B1126</f>
        <v>hsa-miR-365a-5p</v>
      </c>
      <c r="N1130" s="69" t="e">
        <f>LOG(Results!H1198,2)</f>
        <v>#DIV/0!</v>
      </c>
      <c r="O1130" s="70" t="str">
        <f>Results!I1198</f>
        <v>N/A</v>
      </c>
    </row>
    <row r="1131" spans="11:15">
      <c r="K1131" s="68"/>
      <c r="L1131" s="39" t="str">
        <f>Results!C1199</f>
        <v>B21</v>
      </c>
      <c r="M1131" s="39" t="str">
        <f>Results!B1127</f>
        <v>hsa-miR-3186-5p</v>
      </c>
      <c r="N1131" s="69" t="e">
        <f>LOG(Results!H1199,2)</f>
        <v>#DIV/0!</v>
      </c>
      <c r="O1131" s="70" t="str">
        <f>Results!I1199</f>
        <v>N/A</v>
      </c>
    </row>
    <row r="1132" spans="11:15">
      <c r="K1132" s="68"/>
      <c r="L1132" s="39" t="str">
        <f>Results!C1200</f>
        <v>B22</v>
      </c>
      <c r="M1132" s="39" t="str">
        <f>Results!B1128</f>
        <v>hsa-miR-2115-3p</v>
      </c>
      <c r="N1132" s="69" t="e">
        <f>LOG(Results!H1200,2)</f>
        <v>#DIV/0!</v>
      </c>
      <c r="O1132" s="70" t="str">
        <f>Results!I1200</f>
        <v>N/A</v>
      </c>
    </row>
    <row r="1133" spans="11:15">
      <c r="K1133" s="68"/>
      <c r="L1133" s="39" t="str">
        <f>Results!C1201</f>
        <v>B23</v>
      </c>
      <c r="M1133" s="39" t="str">
        <f>Results!B1129</f>
        <v>hsa-miR-320e</v>
      </c>
      <c r="N1133" s="69" t="e">
        <f>LOG(Results!H1201,2)</f>
        <v>#DIV/0!</v>
      </c>
      <c r="O1133" s="70" t="str">
        <f>Results!I1201</f>
        <v>N/A</v>
      </c>
    </row>
    <row r="1134" spans="11:15">
      <c r="K1134" s="68"/>
      <c r="L1134" s="39" t="str">
        <f>Results!C1202</f>
        <v>B24</v>
      </c>
      <c r="M1134" s="39" t="str">
        <f>Results!B1130</f>
        <v>hsa-miR-2116-3p</v>
      </c>
      <c r="N1134" s="69" t="e">
        <f>LOG(Results!H1202,2)</f>
        <v>#DIV/0!</v>
      </c>
      <c r="O1134" s="70" t="str">
        <f>Results!I1202</f>
        <v>N/A</v>
      </c>
    </row>
    <row r="1135" spans="11:15">
      <c r="K1135" s="68"/>
      <c r="L1135" s="39" t="str">
        <f>Results!C1203</f>
        <v>C01</v>
      </c>
      <c r="M1135" s="39" t="str">
        <f>Results!B1131</f>
        <v>NC</v>
      </c>
      <c r="N1135" s="69" t="e">
        <f>LOG(Results!H1203,2)</f>
        <v>#DIV/0!</v>
      </c>
      <c r="O1135" s="70" t="str">
        <f>Results!I1203</f>
        <v>N/A</v>
      </c>
    </row>
    <row r="1136" spans="11:15">
      <c r="K1136" s="68"/>
      <c r="L1136" s="39" t="str">
        <f>Results!C1204</f>
        <v>C02</v>
      </c>
      <c r="M1136" s="39" t="str">
        <f>Results!B1132</f>
        <v>NC</v>
      </c>
      <c r="N1136" s="69" t="e">
        <f>LOG(Results!H1204,2)</f>
        <v>#DIV/0!</v>
      </c>
      <c r="O1136" s="70" t="str">
        <f>Results!I1204</f>
        <v>N/A</v>
      </c>
    </row>
    <row r="1137" spans="11:15">
      <c r="K1137" s="68"/>
      <c r="L1137" s="39" t="str">
        <f>Results!C1205</f>
        <v>C03</v>
      </c>
      <c r="M1137" s="39" t="str">
        <f>Results!B1133</f>
        <v>NC</v>
      </c>
      <c r="N1137" s="69" t="e">
        <f>LOG(Results!H1205,2)</f>
        <v>#DIV/0!</v>
      </c>
      <c r="O1137" s="70" t="str">
        <f>Results!I1205</f>
        <v>N/A</v>
      </c>
    </row>
    <row r="1138" spans="11:15">
      <c r="K1138" s="68"/>
      <c r="L1138" s="39" t="str">
        <f>Results!C1206</f>
        <v>C04</v>
      </c>
      <c r="M1138" s="39" t="str">
        <f>Results!B1134</f>
        <v>NC</v>
      </c>
      <c r="N1138" s="69" t="e">
        <f>LOG(Results!H1206,2)</f>
        <v>#DIV/0!</v>
      </c>
      <c r="O1138" s="70" t="str">
        <f>Results!I1206</f>
        <v>N/A</v>
      </c>
    </row>
    <row r="1139" spans="11:15">
      <c r="K1139" s="68"/>
      <c r="L1139" s="39" t="str">
        <f>Results!C1207</f>
        <v>C05</v>
      </c>
      <c r="M1139" s="39" t="str">
        <f>Results!B1135</f>
        <v>HK1</v>
      </c>
      <c r="N1139" s="69" t="e">
        <f>LOG(Results!H1207,2)</f>
        <v>#DIV/0!</v>
      </c>
      <c r="O1139" s="70" t="str">
        <f>Results!I1207</f>
        <v>N/A</v>
      </c>
    </row>
    <row r="1140" spans="11:15">
      <c r="K1140" s="68"/>
      <c r="L1140" s="39" t="str">
        <f>Results!C1208</f>
        <v>C06</v>
      </c>
      <c r="M1140" s="39" t="str">
        <f>Results!B1136</f>
        <v>HK1</v>
      </c>
      <c r="N1140" s="69" t="e">
        <f>LOG(Results!H1208,2)</f>
        <v>#DIV/0!</v>
      </c>
      <c r="O1140" s="70" t="str">
        <f>Results!I1208</f>
        <v>N/A</v>
      </c>
    </row>
    <row r="1141" spans="11:15">
      <c r="K1141" s="68"/>
      <c r="L1141" s="39" t="str">
        <f>Results!C1209</f>
        <v>C07</v>
      </c>
      <c r="M1141" s="39" t="str">
        <f>Results!B1137</f>
        <v>HK2</v>
      </c>
      <c r="N1141" s="69" t="e">
        <f>LOG(Results!H1209,2)</f>
        <v>#DIV/0!</v>
      </c>
      <c r="O1141" s="70" t="str">
        <f>Results!I1209</f>
        <v>N/A</v>
      </c>
    </row>
    <row r="1142" spans="11:15">
      <c r="K1142" s="68"/>
      <c r="L1142" s="39" t="str">
        <f>Results!C1210</f>
        <v>C08</v>
      </c>
      <c r="M1142" s="39" t="str">
        <f>Results!B1138</f>
        <v>HK2</v>
      </c>
      <c r="N1142" s="69" t="e">
        <f>LOG(Results!H1210,2)</f>
        <v>#DIV/0!</v>
      </c>
      <c r="O1142" s="70" t="str">
        <f>Results!I1210</f>
        <v>N/A</v>
      </c>
    </row>
    <row r="1143" spans="11:15">
      <c r="K1143" s="68"/>
      <c r="L1143" s="39" t="str">
        <f>Results!C1211</f>
        <v>C09</v>
      </c>
      <c r="M1143" s="39" t="str">
        <f>Results!B1139</f>
        <v>HK3</v>
      </c>
      <c r="N1143" s="69" t="e">
        <f>LOG(Results!H1211,2)</f>
        <v>#DIV/0!</v>
      </c>
      <c r="O1143" s="70" t="str">
        <f>Results!I1211</f>
        <v>N/A</v>
      </c>
    </row>
    <row r="1144" spans="11:15">
      <c r="K1144" s="68"/>
      <c r="L1144" s="39" t="str">
        <f>Results!C1212</f>
        <v>C10</v>
      </c>
      <c r="M1144" s="39" t="str">
        <f>Results!B1140</f>
        <v>HK3</v>
      </c>
      <c r="N1144" s="69" t="e">
        <f>LOG(Results!H1212,2)</f>
        <v>#DIV/0!</v>
      </c>
      <c r="O1144" s="70" t="str">
        <f>Results!I1212</f>
        <v>N/A</v>
      </c>
    </row>
    <row r="1145" spans="11:15">
      <c r="K1145" s="68"/>
      <c r="L1145" s="39" t="str">
        <f>Results!C1213</f>
        <v>C11</v>
      </c>
      <c r="M1145" s="39" t="str">
        <f>Results!B1141</f>
        <v>HK4</v>
      </c>
      <c r="N1145" s="69" t="e">
        <f>LOG(Results!H1213,2)</f>
        <v>#DIV/0!</v>
      </c>
      <c r="O1145" s="70" t="str">
        <f>Results!I1213</f>
        <v>N/A</v>
      </c>
    </row>
    <row r="1146" spans="11:15">
      <c r="K1146" s="68"/>
      <c r="L1146" s="39" t="str">
        <f>Results!C1214</f>
        <v>C12</v>
      </c>
      <c r="M1146" s="39" t="str">
        <f>Results!B1142</f>
        <v>HK4</v>
      </c>
      <c r="N1146" s="69" t="e">
        <f>LOG(Results!H1214,2)</f>
        <v>#DIV/0!</v>
      </c>
      <c r="O1146" s="70" t="str">
        <f>Results!I1214</f>
        <v>N/A</v>
      </c>
    </row>
    <row r="1147" spans="11:15">
      <c r="K1147" s="68"/>
      <c r="L1147" s="39" t="str">
        <f>Results!C1215</f>
        <v>C13</v>
      </c>
      <c r="M1147" s="39" t="str">
        <f>Results!B1143</f>
        <v>HK5</v>
      </c>
      <c r="N1147" s="69" t="e">
        <f>LOG(Results!H1215,2)</f>
        <v>#DIV/0!</v>
      </c>
      <c r="O1147" s="70" t="str">
        <f>Results!I1215</f>
        <v>N/A</v>
      </c>
    </row>
    <row r="1148" spans="11:15">
      <c r="K1148" s="68"/>
      <c r="L1148" s="39" t="str">
        <f>Results!C1216</f>
        <v>C14</v>
      </c>
      <c r="M1148" s="39" t="str">
        <f>Results!B1144</f>
        <v>HK5</v>
      </c>
      <c r="N1148" s="69" t="e">
        <f>LOG(Results!H1216,2)</f>
        <v>#DIV/0!</v>
      </c>
      <c r="O1148" s="70" t="str">
        <f>Results!I1216</f>
        <v>N/A</v>
      </c>
    </row>
    <row r="1149" spans="11:15">
      <c r="K1149" s="68"/>
      <c r="L1149" s="39" t="str">
        <f>Results!C1217</f>
        <v>C15</v>
      </c>
      <c r="M1149" s="39" t="str">
        <f>Results!B1145</f>
        <v>HK6</v>
      </c>
      <c r="N1149" s="69" t="e">
        <f>LOG(Results!H1217,2)</f>
        <v>#DIV/0!</v>
      </c>
      <c r="O1149" s="70" t="str">
        <f>Results!I1217</f>
        <v>N/A</v>
      </c>
    </row>
    <row r="1150" spans="11:15">
      <c r="K1150" s="68"/>
      <c r="L1150" s="39" t="str">
        <f>Results!C1218</f>
        <v>C16</v>
      </c>
      <c r="M1150" s="39" t="str">
        <f>Results!B1146</f>
        <v>HK6</v>
      </c>
      <c r="N1150" s="69" t="e">
        <f>LOG(Results!H1218,2)</f>
        <v>#DIV/0!</v>
      </c>
      <c r="O1150" s="70" t="str">
        <f>Results!I1218</f>
        <v>N/A</v>
      </c>
    </row>
    <row r="1151" spans="11:15">
      <c r="K1151" s="68"/>
      <c r="L1151" s="39" t="str">
        <f>Results!C1219</f>
        <v>C17</v>
      </c>
      <c r="M1151" s="39" t="str">
        <f>Results!B1147</f>
        <v>RT</v>
      </c>
      <c r="N1151" s="69" t="e">
        <f>LOG(Results!H1219,2)</f>
        <v>#DIV/0!</v>
      </c>
      <c r="O1151" s="70" t="str">
        <f>Results!I1219</f>
        <v>N/A</v>
      </c>
    </row>
    <row r="1152" spans="11:15">
      <c r="K1152" s="68"/>
      <c r="L1152" s="39" t="str">
        <f>Results!C1220</f>
        <v>C18</v>
      </c>
      <c r="M1152" s="39" t="str">
        <f>Results!B1148</f>
        <v>RT</v>
      </c>
      <c r="N1152" s="69" t="e">
        <f>LOG(Results!H1220,2)</f>
        <v>#DIV/0!</v>
      </c>
      <c r="O1152" s="70" t="str">
        <f>Results!I1220</f>
        <v>N/A</v>
      </c>
    </row>
    <row r="1153" spans="11:15">
      <c r="K1153" s="68"/>
      <c r="L1153" s="39" t="str">
        <f>Results!C1221</f>
        <v>C19</v>
      </c>
      <c r="M1153" s="39" t="str">
        <f>Results!B1149</f>
        <v>RT</v>
      </c>
      <c r="N1153" s="69" t="e">
        <f>LOG(Results!H1221,2)</f>
        <v>#DIV/0!</v>
      </c>
      <c r="O1153" s="70" t="str">
        <f>Results!I1221</f>
        <v>N/A</v>
      </c>
    </row>
    <row r="1154" spans="11:15">
      <c r="K1154" s="68"/>
      <c r="L1154" s="39" t="str">
        <f>Results!C1222</f>
        <v>C20</v>
      </c>
      <c r="M1154" s="39" t="str">
        <f>Results!B1150</f>
        <v>RT</v>
      </c>
      <c r="N1154" s="69" t="e">
        <f>LOG(Results!H1222,2)</f>
        <v>#DIV/0!</v>
      </c>
      <c r="O1154" s="70" t="str">
        <f>Results!I1222</f>
        <v>N/A</v>
      </c>
    </row>
    <row r="1155" spans="11:15">
      <c r="K1155" s="68"/>
      <c r="L1155" s="39" t="str">
        <f>Results!C1223</f>
        <v>C21</v>
      </c>
      <c r="M1155" s="39" t="str">
        <f>Results!B1151</f>
        <v>PCR</v>
      </c>
      <c r="N1155" s="69" t="e">
        <f>LOG(Results!H1223,2)</f>
        <v>#DIV/0!</v>
      </c>
      <c r="O1155" s="70" t="str">
        <f>Results!I1223</f>
        <v>N/A</v>
      </c>
    </row>
    <row r="1156" spans="11:15">
      <c r="K1156" s="68"/>
      <c r="L1156" s="39" t="str">
        <f>Results!C1224</f>
        <v>C22</v>
      </c>
      <c r="M1156" s="39" t="str">
        <f>Results!B1152</f>
        <v>PCR</v>
      </c>
      <c r="N1156" s="69" t="e">
        <f>LOG(Results!H1224,2)</f>
        <v>#DIV/0!</v>
      </c>
      <c r="O1156" s="70" t="str">
        <f>Results!I1224</f>
        <v>N/A</v>
      </c>
    </row>
    <row r="1157" spans="11:15">
      <c r="K1157" s="68"/>
      <c r="L1157" s="39" t="str">
        <f>Results!C1225</f>
        <v>C23</v>
      </c>
      <c r="M1157" s="39" t="str">
        <f>Results!B1153</f>
        <v>PCR</v>
      </c>
      <c r="N1157" s="69" t="e">
        <f>LOG(Results!H1225,2)</f>
        <v>#DIV/0!</v>
      </c>
      <c r="O1157" s="70" t="str">
        <f>Results!I1225</f>
        <v>N/A</v>
      </c>
    </row>
    <row r="1158" spans="11:15">
      <c r="K1158" s="68"/>
      <c r="L1158" s="39" t="str">
        <f>Results!C1226</f>
        <v>C24</v>
      </c>
      <c r="M1158" s="39" t="str">
        <f>Results!B1154</f>
        <v>PCR</v>
      </c>
      <c r="N1158" s="69" t="e">
        <f>LOG(Results!H1226,2)</f>
        <v>#DIV/0!</v>
      </c>
      <c r="O1158" s="70" t="str">
        <f>Results!I1226</f>
        <v>N/A</v>
      </c>
    </row>
    <row r="1159" spans="11:15">
      <c r="K1159" s="68"/>
      <c r="L1159" s="39" t="str">
        <f>Results!C1227</f>
        <v>D01</v>
      </c>
      <c r="M1159" s="39" t="str">
        <f>Results!B1155</f>
        <v>hsa-miR-3913-5p</v>
      </c>
      <c r="N1159" s="69" t="e">
        <f>LOG(Results!H1227,2)</f>
        <v>#DIV/0!</v>
      </c>
      <c r="O1159" s="70" t="str">
        <f>Results!I1227</f>
        <v>N/A</v>
      </c>
    </row>
    <row r="1160" spans="11:15">
      <c r="K1160" s="68"/>
      <c r="L1160" s="39" t="str">
        <f>Results!C1228</f>
        <v>D02</v>
      </c>
      <c r="M1160" s="39" t="str">
        <f>Results!B1156</f>
        <v>hsa-miR-3135b</v>
      </c>
      <c r="N1160" s="69" t="e">
        <f>LOG(Results!H1228,2)</f>
        <v>#DIV/0!</v>
      </c>
      <c r="O1160" s="70" t="str">
        <f>Results!I1228</f>
        <v>N/A</v>
      </c>
    </row>
    <row r="1161" spans="11:15">
      <c r="K1161" s="68"/>
      <c r="L1161" s="39" t="str">
        <f>Results!C1229</f>
        <v>D03</v>
      </c>
      <c r="M1161" s="39" t="str">
        <f>Results!B1157</f>
        <v>hsa-miR-3914</v>
      </c>
      <c r="N1161" s="69" t="e">
        <f>LOG(Results!H1229,2)</f>
        <v>#DIV/0!</v>
      </c>
      <c r="O1161" s="70" t="str">
        <f>Results!I1229</f>
        <v>N/A</v>
      </c>
    </row>
    <row r="1162" spans="11:15">
      <c r="K1162" s="68"/>
      <c r="L1162" s="39" t="str">
        <f>Results!C1230</f>
        <v>D04</v>
      </c>
      <c r="M1162" s="39" t="str">
        <f>Results!B1158</f>
        <v>hsa-miR-4462</v>
      </c>
      <c r="N1162" s="69" t="e">
        <f>LOG(Results!H1230,2)</f>
        <v>#DIV/0!</v>
      </c>
      <c r="O1162" s="70" t="str">
        <f>Results!I1230</f>
        <v>N/A</v>
      </c>
    </row>
    <row r="1163" spans="11:15">
      <c r="K1163" s="68"/>
      <c r="L1163" s="39" t="str">
        <f>Results!C1231</f>
        <v>D05</v>
      </c>
      <c r="M1163" s="39" t="str">
        <f>Results!B1159</f>
        <v>hsa-miR-3915</v>
      </c>
      <c r="N1163" s="69" t="e">
        <f>LOG(Results!H1231,2)</f>
        <v>#DIV/0!</v>
      </c>
      <c r="O1163" s="70" t="str">
        <f>Results!I1231</f>
        <v>N/A</v>
      </c>
    </row>
    <row r="1164" spans="11:15">
      <c r="K1164" s="68"/>
      <c r="L1164" s="39" t="str">
        <f>Results!C1232</f>
        <v>D06</v>
      </c>
      <c r="M1164" s="39" t="str">
        <f>Results!B1160</f>
        <v>hsa-miR-4463</v>
      </c>
      <c r="N1164" s="69" t="e">
        <f>LOG(Results!H1232,2)</f>
        <v>#DIV/0!</v>
      </c>
      <c r="O1164" s="70" t="str">
        <f>Results!I1232</f>
        <v>N/A</v>
      </c>
    </row>
    <row r="1165" spans="11:15">
      <c r="K1165" s="68"/>
      <c r="L1165" s="39" t="str">
        <f>Results!C1233</f>
        <v>D07</v>
      </c>
      <c r="M1165" s="39" t="str">
        <f>Results!B1161</f>
        <v>hsa-miR-3916</v>
      </c>
      <c r="N1165" s="69" t="e">
        <f>LOG(Results!H1233,2)</f>
        <v>#DIV/0!</v>
      </c>
      <c r="O1165" s="70" t="str">
        <f>Results!I1233</f>
        <v>N/A</v>
      </c>
    </row>
    <row r="1166" spans="11:15">
      <c r="K1166" s="68"/>
      <c r="L1166" s="39" t="str">
        <f>Results!C1234</f>
        <v>D08</v>
      </c>
      <c r="M1166" s="39" t="str">
        <f>Results!B1162</f>
        <v>hsa-miR-4464</v>
      </c>
      <c r="N1166" s="69" t="e">
        <f>LOG(Results!H1234,2)</f>
        <v>#DIV/0!</v>
      </c>
      <c r="O1166" s="70" t="str">
        <f>Results!I1234</f>
        <v>N/A</v>
      </c>
    </row>
    <row r="1167" spans="11:15">
      <c r="K1167" s="68"/>
      <c r="L1167" s="39" t="str">
        <f>Results!C1235</f>
        <v>D09</v>
      </c>
      <c r="M1167" s="39" t="str">
        <f>Results!B1163</f>
        <v>hsa-miR-3918</v>
      </c>
      <c r="N1167" s="69" t="e">
        <f>LOG(Results!H1235,2)</f>
        <v>#DIV/0!</v>
      </c>
      <c r="O1167" s="70" t="str">
        <f>Results!I1235</f>
        <v>N/A</v>
      </c>
    </row>
    <row r="1168" spans="11:15">
      <c r="K1168" s="68"/>
      <c r="L1168" s="39" t="str">
        <f>Results!C1236</f>
        <v>D10</v>
      </c>
      <c r="M1168" s="39" t="str">
        <f>Results!B1164</f>
        <v>hsa-miR-548ai</v>
      </c>
      <c r="N1168" s="69" t="e">
        <f>LOG(Results!H1236,2)</f>
        <v>#DIV/0!</v>
      </c>
      <c r="O1168" s="70" t="str">
        <f>Results!I1236</f>
        <v>N/A</v>
      </c>
    </row>
    <row r="1169" spans="11:15">
      <c r="K1169" s="68"/>
      <c r="L1169" s="39" t="str">
        <f>Results!C1237</f>
        <v>D11</v>
      </c>
      <c r="M1169" s="39" t="str">
        <f>Results!B1165</f>
        <v>hsa-miR-3919</v>
      </c>
      <c r="N1169" s="69" t="e">
        <f>LOG(Results!H1237,2)</f>
        <v>#DIV/0!</v>
      </c>
      <c r="O1169" s="70" t="str">
        <f>Results!I1237</f>
        <v>N/A</v>
      </c>
    </row>
    <row r="1170" spans="11:15">
      <c r="K1170" s="68"/>
      <c r="L1170" s="39" t="str">
        <f>Results!C1238</f>
        <v>D12</v>
      </c>
      <c r="M1170" s="39" t="str">
        <f>Results!B1166</f>
        <v>hsa-miR-548aj-3p</v>
      </c>
      <c r="N1170" s="69" t="e">
        <f>LOG(Results!H1238,2)</f>
        <v>#DIV/0!</v>
      </c>
      <c r="O1170" s="70" t="str">
        <f>Results!I1238</f>
        <v>N/A</v>
      </c>
    </row>
    <row r="1171" spans="11:15">
      <c r="K1171" s="68"/>
      <c r="L1171" s="39" t="str">
        <f>Results!C1239</f>
        <v>D13</v>
      </c>
      <c r="M1171" s="39" t="str">
        <f>Results!B1167</f>
        <v>hsa-miR-3920</v>
      </c>
      <c r="N1171" s="69" t="e">
        <f>LOG(Results!H1239,2)</f>
        <v>#DIV/0!</v>
      </c>
      <c r="O1171" s="70" t="str">
        <f>Results!I1239</f>
        <v>N/A</v>
      </c>
    </row>
    <row r="1172" spans="11:15">
      <c r="K1172" s="68"/>
      <c r="L1172" s="39" t="str">
        <f>Results!C1240</f>
        <v>D14</v>
      </c>
      <c r="M1172" s="39" t="str">
        <f>Results!B1168</f>
        <v>hsa-miR-4465</v>
      </c>
      <c r="N1172" s="69" t="e">
        <f>LOG(Results!H1240,2)</f>
        <v>#DIV/0!</v>
      </c>
      <c r="O1172" s="70" t="str">
        <f>Results!I1240</f>
        <v>N/A</v>
      </c>
    </row>
    <row r="1173" spans="11:15">
      <c r="K1173" s="68"/>
      <c r="L1173" s="39" t="str">
        <f>Results!C1241</f>
        <v>D15</v>
      </c>
      <c r="M1173" s="39" t="str">
        <f>Results!B1169</f>
        <v>hsa-miR-3921</v>
      </c>
      <c r="N1173" s="69" t="e">
        <f>LOG(Results!H1241,2)</f>
        <v>#DIV/0!</v>
      </c>
      <c r="O1173" s="70" t="str">
        <f>Results!I1241</f>
        <v>N/A</v>
      </c>
    </row>
    <row r="1174" spans="11:15">
      <c r="K1174" s="68"/>
      <c r="L1174" s="39" t="str">
        <f>Results!C1242</f>
        <v>D16</v>
      </c>
      <c r="M1174" s="39" t="str">
        <f>Results!B1170</f>
        <v>hsa-miR-4466</v>
      </c>
      <c r="N1174" s="69" t="e">
        <f>LOG(Results!H1242,2)</f>
        <v>#DIV/0!</v>
      </c>
      <c r="O1174" s="70" t="str">
        <f>Results!I1242</f>
        <v>N/A</v>
      </c>
    </row>
    <row r="1175" spans="11:15">
      <c r="K1175" s="68"/>
      <c r="L1175" s="39" t="str">
        <f>Results!C1243</f>
        <v>D17</v>
      </c>
      <c r="M1175" s="39" t="str">
        <f>Results!B1171</f>
        <v>hsa-miR-3922-3p</v>
      </c>
      <c r="N1175" s="69" t="e">
        <f>LOG(Results!H1243,2)</f>
        <v>#DIV/0!</v>
      </c>
      <c r="O1175" s="70" t="str">
        <f>Results!I1243</f>
        <v>N/A</v>
      </c>
    </row>
    <row r="1176" spans="11:15">
      <c r="K1176" s="68"/>
      <c r="L1176" s="39" t="str">
        <f>Results!C1244</f>
        <v>D18</v>
      </c>
      <c r="M1176" s="39" t="str">
        <f>Results!B1172</f>
        <v>hsa-miR-4467</v>
      </c>
      <c r="N1176" s="69" t="e">
        <f>LOG(Results!H1244,2)</f>
        <v>#DIV/0!</v>
      </c>
      <c r="O1176" s="70" t="str">
        <f>Results!I1244</f>
        <v>N/A</v>
      </c>
    </row>
    <row r="1177" spans="11:15">
      <c r="K1177" s="68"/>
      <c r="L1177" s="39" t="str">
        <f>Results!C1245</f>
        <v>D19</v>
      </c>
      <c r="M1177" s="39" t="str">
        <f>Results!B1173</f>
        <v>hsa-miR-3923</v>
      </c>
      <c r="N1177" s="69" t="e">
        <f>LOG(Results!H1245,2)</f>
        <v>#DIV/0!</v>
      </c>
      <c r="O1177" s="70" t="str">
        <f>Results!I1245</f>
        <v>N/A</v>
      </c>
    </row>
    <row r="1178" spans="11:15">
      <c r="K1178" s="68"/>
      <c r="L1178" s="39" t="str">
        <f>Results!C1246</f>
        <v>D20</v>
      </c>
      <c r="M1178" s="39" t="str">
        <f>Results!B1174</f>
        <v>hsa-miR-4468</v>
      </c>
      <c r="N1178" s="69" t="e">
        <f>LOG(Results!H1246,2)</f>
        <v>#DIV/0!</v>
      </c>
      <c r="O1178" s="70" t="str">
        <f>Results!I1246</f>
        <v>N/A</v>
      </c>
    </row>
    <row r="1179" spans="11:15">
      <c r="K1179" s="68"/>
      <c r="L1179" s="39" t="str">
        <f>Results!C1247</f>
        <v>D21</v>
      </c>
      <c r="M1179" s="39" t="str">
        <f>Results!B1175</f>
        <v>hsa-miR-3924</v>
      </c>
      <c r="N1179" s="69" t="e">
        <f>LOG(Results!H1247,2)</f>
        <v>#DIV/0!</v>
      </c>
      <c r="O1179" s="70" t="str">
        <f>Results!I1247</f>
        <v>N/A</v>
      </c>
    </row>
    <row r="1180" spans="11:15">
      <c r="K1180" s="68"/>
      <c r="L1180" s="39" t="str">
        <f>Results!C1248</f>
        <v>D22</v>
      </c>
      <c r="M1180" s="39" t="str">
        <f>Results!B1176</f>
        <v>hsa-miR-4470</v>
      </c>
      <c r="N1180" s="69" t="e">
        <f>LOG(Results!H1248,2)</f>
        <v>#DIV/0!</v>
      </c>
      <c r="O1180" s="70" t="str">
        <f>Results!I1248</f>
        <v>N/A</v>
      </c>
    </row>
    <row r="1181" spans="11:15">
      <c r="K1181" s="68"/>
      <c r="L1181" s="39" t="str">
        <f>Results!C1249</f>
        <v>D23</v>
      </c>
      <c r="M1181" s="39" t="str">
        <f>Results!B1177</f>
        <v>hsa-miR-3925-5p</v>
      </c>
      <c r="N1181" s="69" t="e">
        <f>LOG(Results!H1249,2)</f>
        <v>#DIV/0!</v>
      </c>
      <c r="O1181" s="70" t="str">
        <f>Results!I1249</f>
        <v>N/A</v>
      </c>
    </row>
    <row r="1182" spans="11:15">
      <c r="K1182" s="68"/>
      <c r="L1182" s="39" t="str">
        <f>Results!C1250</f>
        <v>D24</v>
      </c>
      <c r="M1182" s="39" t="str">
        <f>Results!B1178</f>
        <v>hsa-miR-4471</v>
      </c>
      <c r="N1182" s="69" t="e">
        <f>LOG(Results!H1250,2)</f>
        <v>#DIV/0!</v>
      </c>
      <c r="O1182" s="70" t="str">
        <f>Results!I1250</f>
        <v>N/A</v>
      </c>
    </row>
    <row r="1183" spans="11:15">
      <c r="K1183" s="68"/>
      <c r="L1183" s="39" t="str">
        <f>Results!C1251</f>
        <v>E01</v>
      </c>
      <c r="M1183" s="39" t="str">
        <f>Results!B1179</f>
        <v>hsa-miR-3975</v>
      </c>
      <c r="N1183" s="69" t="e">
        <f>LOG(Results!H1251,2)</f>
        <v>#DIV/0!</v>
      </c>
      <c r="O1183" s="70" t="str">
        <f>Results!I1251</f>
        <v>N/A</v>
      </c>
    </row>
    <row r="1184" spans="11:15">
      <c r="K1184" s="68"/>
      <c r="L1184" s="39" t="str">
        <f>Results!C1252</f>
        <v>E02</v>
      </c>
      <c r="M1184" s="39" t="str">
        <f>Results!B1180</f>
        <v>hsa-miR-4686</v>
      </c>
      <c r="N1184" s="69" t="e">
        <f>LOG(Results!H1252,2)</f>
        <v>#DIV/0!</v>
      </c>
      <c r="O1184" s="70" t="str">
        <f>Results!I1252</f>
        <v>N/A</v>
      </c>
    </row>
    <row r="1185" spans="11:15">
      <c r="K1185" s="68"/>
      <c r="L1185" s="39" t="str">
        <f>Results!C1253</f>
        <v>E03</v>
      </c>
      <c r="M1185" s="39" t="str">
        <f>Results!B1181</f>
        <v>hsa-miR-3977</v>
      </c>
      <c r="N1185" s="69" t="e">
        <f>LOG(Results!H1253,2)</f>
        <v>#DIV/0!</v>
      </c>
      <c r="O1185" s="70" t="str">
        <f>Results!I1253</f>
        <v>N/A</v>
      </c>
    </row>
    <row r="1186" spans="11:15">
      <c r="K1186" s="68"/>
      <c r="L1186" s="39" t="str">
        <f>Results!C1254</f>
        <v>E04</v>
      </c>
      <c r="M1186" s="39" t="str">
        <f>Results!B1182</f>
        <v>hsa-miR-4687-5p</v>
      </c>
      <c r="N1186" s="69" t="e">
        <f>LOG(Results!H1254,2)</f>
        <v>#DIV/0!</v>
      </c>
      <c r="O1186" s="70" t="str">
        <f>Results!I1254</f>
        <v>N/A</v>
      </c>
    </row>
    <row r="1187" spans="11:15">
      <c r="K1187" s="68"/>
      <c r="L1187" s="39" t="str">
        <f>Results!C1255</f>
        <v>E05</v>
      </c>
      <c r="M1187" s="39" t="str">
        <f>Results!B1183</f>
        <v>hsa-miR-3978</v>
      </c>
      <c r="N1187" s="69" t="e">
        <f>LOG(Results!H1255,2)</f>
        <v>#DIV/0!</v>
      </c>
      <c r="O1187" s="70" t="str">
        <f>Results!I1255</f>
        <v>N/A</v>
      </c>
    </row>
    <row r="1188" spans="11:15">
      <c r="K1188" s="68"/>
      <c r="L1188" s="39" t="str">
        <f>Results!C1256</f>
        <v>E06</v>
      </c>
      <c r="M1188" s="39" t="str">
        <f>Results!B1184</f>
        <v>hsa-miR-4687-3p</v>
      </c>
      <c r="N1188" s="69" t="e">
        <f>LOG(Results!H1256,2)</f>
        <v>#DIV/0!</v>
      </c>
      <c r="O1188" s="70" t="str">
        <f>Results!I1256</f>
        <v>N/A</v>
      </c>
    </row>
    <row r="1189" spans="11:15">
      <c r="K1189" s="68"/>
      <c r="L1189" s="39" t="str">
        <f>Results!C1257</f>
        <v>E07</v>
      </c>
      <c r="M1189" s="39" t="str">
        <f>Results!B1185</f>
        <v>hsa-miR-4632</v>
      </c>
      <c r="N1189" s="69" t="e">
        <f>LOG(Results!H1257,2)</f>
        <v>#DIV/0!</v>
      </c>
      <c r="O1189" s="70" t="str">
        <f>Results!I1257</f>
        <v>N/A</v>
      </c>
    </row>
    <row r="1190" spans="11:15">
      <c r="K1190" s="68"/>
      <c r="L1190" s="39" t="str">
        <f>Results!C1258</f>
        <v>E08</v>
      </c>
      <c r="M1190" s="39" t="str">
        <f>Results!B1186</f>
        <v>hsa-miR-1343</v>
      </c>
      <c r="N1190" s="69" t="e">
        <f>LOG(Results!H1258,2)</f>
        <v>#DIV/0!</v>
      </c>
      <c r="O1190" s="70" t="str">
        <f>Results!I1258</f>
        <v>N/A</v>
      </c>
    </row>
    <row r="1191" spans="11:15">
      <c r="K1191" s="68"/>
      <c r="L1191" s="39" t="str">
        <f>Results!C1259</f>
        <v>E09</v>
      </c>
      <c r="M1191" s="39" t="str">
        <f>Results!B1187</f>
        <v>hsa-miR-4633-3p</v>
      </c>
      <c r="N1191" s="69" t="e">
        <f>LOG(Results!H1259,2)</f>
        <v>#DIV/0!</v>
      </c>
      <c r="O1191" s="70" t="str">
        <f>Results!I1259</f>
        <v>N/A</v>
      </c>
    </row>
    <row r="1192" spans="11:15">
      <c r="K1192" s="68"/>
      <c r="L1192" s="39" t="str">
        <f>Results!C1260</f>
        <v>E10</v>
      </c>
      <c r="M1192" s="39" t="str">
        <f>Results!B1188</f>
        <v>hsa-miR-4688</v>
      </c>
      <c r="N1192" s="69" t="e">
        <f>LOG(Results!H1260,2)</f>
        <v>#DIV/0!</v>
      </c>
      <c r="O1192" s="70" t="str">
        <f>Results!I1260</f>
        <v>N/A</v>
      </c>
    </row>
    <row r="1193" spans="11:15">
      <c r="K1193" s="68"/>
      <c r="L1193" s="39" t="str">
        <f>Results!C1261</f>
        <v>E11</v>
      </c>
      <c r="M1193" s="39" t="str">
        <f>Results!B1189</f>
        <v>hsa-miR-4634</v>
      </c>
      <c r="N1193" s="69" t="e">
        <f>LOG(Results!H1261,2)</f>
        <v>#DIV/0!</v>
      </c>
      <c r="O1193" s="70" t="str">
        <f>Results!I1261</f>
        <v>N/A</v>
      </c>
    </row>
    <row r="1194" spans="11:15">
      <c r="K1194" s="68"/>
      <c r="L1194" s="39" t="str">
        <f>Results!C1262</f>
        <v>E12</v>
      </c>
      <c r="M1194" s="39" t="str">
        <f>Results!B1190</f>
        <v>hsa-miR-4689</v>
      </c>
      <c r="N1194" s="69" t="e">
        <f>LOG(Results!H1262,2)</f>
        <v>#DIV/0!</v>
      </c>
      <c r="O1194" s="70" t="str">
        <f>Results!I1262</f>
        <v>N/A</v>
      </c>
    </row>
    <row r="1195" spans="11:15">
      <c r="K1195" s="68"/>
      <c r="L1195" s="39" t="str">
        <f>Results!C1263</f>
        <v>E13</v>
      </c>
      <c r="M1195" s="39" t="str">
        <f>Results!B1191</f>
        <v>hsa-miR-4635</v>
      </c>
      <c r="N1195" s="69" t="e">
        <f>LOG(Results!H1263,2)</f>
        <v>#DIV/0!</v>
      </c>
      <c r="O1195" s="70" t="str">
        <f>Results!I1263</f>
        <v>N/A</v>
      </c>
    </row>
    <row r="1196" spans="11:15">
      <c r="K1196" s="68"/>
      <c r="L1196" s="39" t="str">
        <f>Results!C1264</f>
        <v>E14</v>
      </c>
      <c r="M1196" s="39" t="str">
        <f>Results!B1192</f>
        <v>hsa-miR-4690-5p</v>
      </c>
      <c r="N1196" s="69" t="e">
        <f>LOG(Results!H1264,2)</f>
        <v>#DIV/0!</v>
      </c>
      <c r="O1196" s="70" t="str">
        <f>Results!I1264</f>
        <v>N/A</v>
      </c>
    </row>
    <row r="1197" spans="11:15">
      <c r="K1197" s="68"/>
      <c r="L1197" s="39" t="str">
        <f>Results!C1265</f>
        <v>E15</v>
      </c>
      <c r="M1197" s="39" t="str">
        <f>Results!B1193</f>
        <v>hsa-miR-4636</v>
      </c>
      <c r="N1197" s="69" t="e">
        <f>LOG(Results!H1265,2)</f>
        <v>#DIV/0!</v>
      </c>
      <c r="O1197" s="70" t="str">
        <f>Results!I1265</f>
        <v>N/A</v>
      </c>
    </row>
    <row r="1198" spans="11:15">
      <c r="K1198" s="68"/>
      <c r="L1198" s="39" t="str">
        <f>Results!C1266</f>
        <v>E16</v>
      </c>
      <c r="M1198" s="39" t="str">
        <f>Results!B1194</f>
        <v>hsa-miR-4690-3p</v>
      </c>
      <c r="N1198" s="69" t="e">
        <f>LOG(Results!H1266,2)</f>
        <v>#DIV/0!</v>
      </c>
      <c r="O1198" s="70" t="str">
        <f>Results!I1266</f>
        <v>N/A</v>
      </c>
    </row>
    <row r="1199" spans="11:15">
      <c r="K1199" s="68"/>
      <c r="L1199" s="39" t="str">
        <f>Results!C1267</f>
        <v>E17</v>
      </c>
      <c r="M1199" s="39" t="str">
        <f>Results!B1195</f>
        <v>hsa-miR-4637</v>
      </c>
      <c r="N1199" s="69" t="e">
        <f>LOG(Results!H1267,2)</f>
        <v>#DIV/0!</v>
      </c>
      <c r="O1199" s="70" t="str">
        <f>Results!I1267</f>
        <v>N/A</v>
      </c>
    </row>
    <row r="1200" spans="11:15">
      <c r="K1200" s="68"/>
      <c r="L1200" s="39" t="str">
        <f>Results!C1268</f>
        <v>E18</v>
      </c>
      <c r="M1200" s="39" t="str">
        <f>Results!B1196</f>
        <v>hsa-miR-4691-5p</v>
      </c>
      <c r="N1200" s="69" t="e">
        <f>LOG(Results!H1268,2)</f>
        <v>#DIV/0!</v>
      </c>
      <c r="O1200" s="70" t="str">
        <f>Results!I1268</f>
        <v>N/A</v>
      </c>
    </row>
    <row r="1201" spans="11:15">
      <c r="K1201" s="68"/>
      <c r="L1201" s="39" t="str">
        <f>Results!C1269</f>
        <v>E19</v>
      </c>
      <c r="M1201" s="39" t="str">
        <f>Results!B1197</f>
        <v>hsa-miR-4638-5p</v>
      </c>
      <c r="N1201" s="69" t="e">
        <f>LOG(Results!H1269,2)</f>
        <v>#DIV/0!</v>
      </c>
      <c r="O1201" s="70" t="str">
        <f>Results!I1269</f>
        <v>N/A</v>
      </c>
    </row>
    <row r="1202" spans="11:15">
      <c r="K1202" s="68"/>
      <c r="L1202" s="39" t="str">
        <f>Results!C1270</f>
        <v>E20</v>
      </c>
      <c r="M1202" s="39" t="str">
        <f>Results!B1198</f>
        <v>hsa-miR-4691-3p</v>
      </c>
      <c r="N1202" s="69" t="e">
        <f>LOG(Results!H1270,2)</f>
        <v>#DIV/0!</v>
      </c>
      <c r="O1202" s="70" t="str">
        <f>Results!I1270</f>
        <v>N/A</v>
      </c>
    </row>
    <row r="1203" spans="11:15">
      <c r="K1203" s="68"/>
      <c r="L1203" s="39" t="str">
        <f>Results!C1271</f>
        <v>E21</v>
      </c>
      <c r="M1203" s="39" t="str">
        <f>Results!B1199</f>
        <v>hsa-miR-4638-3p</v>
      </c>
      <c r="N1203" s="69" t="e">
        <f>LOG(Results!H1271,2)</f>
        <v>#DIV/0!</v>
      </c>
      <c r="O1203" s="70" t="str">
        <f>Results!I1271</f>
        <v>N/A</v>
      </c>
    </row>
    <row r="1204" spans="11:15">
      <c r="K1204" s="68"/>
      <c r="L1204" s="39" t="str">
        <f>Results!C1272</f>
        <v>E22</v>
      </c>
      <c r="M1204" s="39" t="str">
        <f>Results!B1200</f>
        <v>hsa-miR-4692</v>
      </c>
      <c r="N1204" s="69" t="e">
        <f>LOG(Results!H1272,2)</f>
        <v>#DIV/0!</v>
      </c>
      <c r="O1204" s="70" t="str">
        <f>Results!I1272</f>
        <v>N/A</v>
      </c>
    </row>
    <row r="1205" spans="11:15">
      <c r="K1205" s="68"/>
      <c r="L1205" s="39" t="str">
        <f>Results!C1273</f>
        <v>E23</v>
      </c>
      <c r="M1205" s="39" t="str">
        <f>Results!B1201</f>
        <v>hsa-miR-4639-5p</v>
      </c>
      <c r="N1205" s="69" t="e">
        <f>LOG(Results!H1273,2)</f>
        <v>#DIV/0!</v>
      </c>
      <c r="O1205" s="70" t="str">
        <f>Results!I1273</f>
        <v>N/A</v>
      </c>
    </row>
    <row r="1206" spans="11:15">
      <c r="K1206" s="68"/>
      <c r="L1206" s="39" t="str">
        <f>Results!C1274</f>
        <v>E24</v>
      </c>
      <c r="M1206" s="39" t="str">
        <f>Results!B1202</f>
        <v>hsa-miR-4693-5p</v>
      </c>
      <c r="N1206" s="69" t="e">
        <f>LOG(Results!H1274,2)</f>
        <v>#DIV/0!</v>
      </c>
      <c r="O1206" s="70" t="str">
        <f>Results!I1274</f>
        <v>N/A</v>
      </c>
    </row>
    <row r="1207" spans="11:15">
      <c r="K1207" s="68"/>
      <c r="L1207" s="39" t="str">
        <f>Results!C1275</f>
        <v>F01</v>
      </c>
      <c r="M1207" s="39" t="str">
        <f>Results!B1203</f>
        <v>hsa-miR-3926</v>
      </c>
      <c r="N1207" s="69" t="e">
        <f>LOG(Results!H1275,2)</f>
        <v>#DIV/0!</v>
      </c>
      <c r="O1207" s="70" t="str">
        <f>Results!I1275</f>
        <v>N/A</v>
      </c>
    </row>
    <row r="1208" spans="11:15">
      <c r="K1208" s="68"/>
      <c r="L1208" s="39" t="str">
        <f>Results!C1276</f>
        <v>F02</v>
      </c>
      <c r="M1208" s="39" t="str">
        <f>Results!B1204</f>
        <v>hsa-miR-4472</v>
      </c>
      <c r="N1208" s="69" t="e">
        <f>LOG(Results!H1276,2)</f>
        <v>#DIV/0!</v>
      </c>
      <c r="O1208" s="70" t="str">
        <f>Results!I1276</f>
        <v>N/A</v>
      </c>
    </row>
    <row r="1209" spans="11:15">
      <c r="K1209" s="68"/>
      <c r="L1209" s="39" t="str">
        <f>Results!C1277</f>
        <v>F03</v>
      </c>
      <c r="M1209" s="39" t="str">
        <f>Results!B1205</f>
        <v>hsa-miR-3927</v>
      </c>
      <c r="N1209" s="69" t="e">
        <f>LOG(Results!H1277,2)</f>
        <v>#DIV/0!</v>
      </c>
      <c r="O1209" s="70" t="str">
        <f>Results!I1277</f>
        <v>N/A</v>
      </c>
    </row>
    <row r="1210" spans="11:15">
      <c r="K1210" s="68"/>
      <c r="L1210" s="39" t="str">
        <f>Results!C1278</f>
        <v>F04</v>
      </c>
      <c r="M1210" s="39" t="str">
        <f>Results!B1206</f>
        <v>hsa-miR-4473</v>
      </c>
      <c r="N1210" s="69" t="e">
        <f>LOG(Results!H1278,2)</f>
        <v>#DIV/0!</v>
      </c>
      <c r="O1210" s="70" t="str">
        <f>Results!I1278</f>
        <v>N/A</v>
      </c>
    </row>
    <row r="1211" spans="11:15">
      <c r="K1211" s="68"/>
      <c r="L1211" s="39" t="str">
        <f>Results!C1279</f>
        <v>F05</v>
      </c>
      <c r="M1211" s="39" t="str">
        <f>Results!B1207</f>
        <v>hsa-miR-676-5p</v>
      </c>
      <c r="N1211" s="69" t="e">
        <f>LOG(Results!H1279,2)</f>
        <v>#DIV/0!</v>
      </c>
      <c r="O1211" s="70" t="str">
        <f>Results!I1279</f>
        <v>N/A</v>
      </c>
    </row>
    <row r="1212" spans="11:15">
      <c r="K1212" s="68"/>
      <c r="L1212" s="39" t="str">
        <f>Results!C1280</f>
        <v>F06</v>
      </c>
      <c r="M1212" s="39" t="str">
        <f>Results!B1208</f>
        <v>hsa-miR-4474-5p</v>
      </c>
      <c r="N1212" s="69" t="e">
        <f>LOG(Results!H1280,2)</f>
        <v>#DIV/0!</v>
      </c>
      <c r="O1212" s="70" t="str">
        <f>Results!I1280</f>
        <v>N/A</v>
      </c>
    </row>
    <row r="1213" spans="11:15">
      <c r="K1213" s="68"/>
      <c r="L1213" s="39" t="str">
        <f>Results!C1281</f>
        <v>F07</v>
      </c>
      <c r="M1213" s="39" t="str">
        <f>Results!B1209</f>
        <v>hsa-miR-676-3p</v>
      </c>
      <c r="N1213" s="69" t="e">
        <f>LOG(Results!H1281,2)</f>
        <v>#DIV/0!</v>
      </c>
      <c r="O1213" s="70" t="str">
        <f>Results!I1281</f>
        <v>N/A</v>
      </c>
    </row>
    <row r="1214" spans="11:15">
      <c r="K1214" s="68"/>
      <c r="L1214" s="39" t="str">
        <f>Results!C1282</f>
        <v>F08</v>
      </c>
      <c r="M1214" s="39" t="str">
        <f>Results!B1210</f>
        <v>hsa-miR-4474-3p</v>
      </c>
      <c r="N1214" s="69" t="e">
        <f>LOG(Results!H1282,2)</f>
        <v>#DIV/0!</v>
      </c>
      <c r="O1214" s="70" t="str">
        <f>Results!I1282</f>
        <v>N/A</v>
      </c>
    </row>
    <row r="1215" spans="11:15">
      <c r="K1215" s="68"/>
      <c r="L1215" s="39" t="str">
        <f>Results!C1283</f>
        <v>F09</v>
      </c>
      <c r="M1215" s="39" t="str">
        <f>Results!B1211</f>
        <v>hsa-miR-3929</v>
      </c>
      <c r="N1215" s="69" t="e">
        <f>LOG(Results!H1283,2)</f>
        <v>#DIV/0!</v>
      </c>
      <c r="O1215" s="70" t="str">
        <f>Results!I1283</f>
        <v>N/A</v>
      </c>
    </row>
    <row r="1216" spans="11:15">
      <c r="K1216" s="68"/>
      <c r="L1216" s="39" t="str">
        <f>Results!C1284</f>
        <v>F10</v>
      </c>
      <c r="M1216" s="39" t="str">
        <f>Results!B1212</f>
        <v>hsa-miR-4475</v>
      </c>
      <c r="N1216" s="69" t="e">
        <f>LOG(Results!H1284,2)</f>
        <v>#DIV/0!</v>
      </c>
      <c r="O1216" s="70" t="str">
        <f>Results!I1284</f>
        <v>N/A</v>
      </c>
    </row>
    <row r="1217" spans="11:15">
      <c r="K1217" s="68"/>
      <c r="L1217" s="39" t="str">
        <f>Results!C1285</f>
        <v>F11</v>
      </c>
      <c r="M1217" s="39" t="str">
        <f>Results!B1213</f>
        <v>hsa-miR-3935</v>
      </c>
      <c r="N1217" s="69" t="e">
        <f>LOG(Results!H1285,2)</f>
        <v>#DIV/0!</v>
      </c>
      <c r="O1217" s="70" t="str">
        <f>Results!I1285</f>
        <v>N/A</v>
      </c>
    </row>
    <row r="1218" spans="11:15">
      <c r="K1218" s="68"/>
      <c r="L1218" s="39" t="str">
        <f>Results!C1286</f>
        <v>F12</v>
      </c>
      <c r="M1218" s="39" t="str">
        <f>Results!B1214</f>
        <v>hsa-miR-4476</v>
      </c>
      <c r="N1218" s="69" t="e">
        <f>LOG(Results!H1286,2)</f>
        <v>#DIV/0!</v>
      </c>
      <c r="O1218" s="70" t="str">
        <f>Results!I1286</f>
        <v>N/A</v>
      </c>
    </row>
    <row r="1219" spans="11:15">
      <c r="K1219" s="68"/>
      <c r="L1219" s="39" t="str">
        <f>Results!C1287</f>
        <v>F13</v>
      </c>
      <c r="M1219" s="39" t="str">
        <f>Results!B1215</f>
        <v>hsa-miR-3936</v>
      </c>
      <c r="N1219" s="69" t="e">
        <f>LOG(Results!H1287,2)</f>
        <v>#DIV/0!</v>
      </c>
      <c r="O1219" s="70" t="str">
        <f>Results!I1287</f>
        <v>N/A</v>
      </c>
    </row>
    <row r="1220" spans="11:15">
      <c r="K1220" s="68"/>
      <c r="L1220" s="39" t="str">
        <f>Results!C1288</f>
        <v>F14</v>
      </c>
      <c r="M1220" s="39" t="str">
        <f>Results!B1216</f>
        <v>hsa-miR-4477a</v>
      </c>
      <c r="N1220" s="69" t="e">
        <f>LOG(Results!H1288,2)</f>
        <v>#DIV/0!</v>
      </c>
      <c r="O1220" s="70" t="str">
        <f>Results!I1288</f>
        <v>N/A</v>
      </c>
    </row>
    <row r="1221" spans="11:15">
      <c r="K1221" s="68"/>
      <c r="L1221" s="39" t="str">
        <f>Results!C1289</f>
        <v>F15</v>
      </c>
      <c r="M1221" s="39" t="str">
        <f>Results!B1217</f>
        <v>hsa-miR-3937</v>
      </c>
      <c r="N1221" s="69" t="e">
        <f>LOG(Results!H1289,2)</f>
        <v>#DIV/0!</v>
      </c>
      <c r="O1221" s="70" t="str">
        <f>Results!I1289</f>
        <v>N/A</v>
      </c>
    </row>
    <row r="1222" spans="11:15">
      <c r="K1222" s="68"/>
      <c r="L1222" s="39" t="str">
        <f>Results!C1290</f>
        <v>F16</v>
      </c>
      <c r="M1222" s="39" t="str">
        <f>Results!B1218</f>
        <v>hsa-miR-4477b</v>
      </c>
      <c r="N1222" s="69" t="e">
        <f>LOG(Results!H1290,2)</f>
        <v>#DIV/0!</v>
      </c>
      <c r="O1222" s="70" t="str">
        <f>Results!I1290</f>
        <v>N/A</v>
      </c>
    </row>
    <row r="1223" spans="11:15">
      <c r="K1223" s="68"/>
      <c r="L1223" s="39" t="str">
        <f>Results!C1291</f>
        <v>F17</v>
      </c>
      <c r="M1223" s="39" t="str">
        <f>Results!B1219</f>
        <v>hsa-miR-3938</v>
      </c>
      <c r="N1223" s="69" t="e">
        <f>LOG(Results!H1291,2)</f>
        <v>#DIV/0!</v>
      </c>
      <c r="O1223" s="70" t="str">
        <f>Results!I1291</f>
        <v>N/A</v>
      </c>
    </row>
    <row r="1224" spans="11:15">
      <c r="K1224" s="68"/>
      <c r="L1224" s="39" t="str">
        <f>Results!C1292</f>
        <v>F18</v>
      </c>
      <c r="M1224" s="39" t="str">
        <f>Results!B1220</f>
        <v>hsa-miR-4478</v>
      </c>
      <c r="N1224" s="69" t="e">
        <f>LOG(Results!H1292,2)</f>
        <v>#DIV/0!</v>
      </c>
      <c r="O1224" s="70" t="str">
        <f>Results!I1292</f>
        <v>N/A</v>
      </c>
    </row>
    <row r="1225" spans="11:15">
      <c r="K1225" s="68"/>
      <c r="L1225" s="39" t="str">
        <f>Results!C1293</f>
        <v>F19</v>
      </c>
      <c r="M1225" s="39" t="str">
        <f>Results!B1221</f>
        <v>hsa-miR-548y</v>
      </c>
      <c r="N1225" s="69" t="e">
        <f>LOG(Results!H1293,2)</f>
        <v>#DIV/0!</v>
      </c>
      <c r="O1225" s="70" t="str">
        <f>Results!I1293</f>
        <v>N/A</v>
      </c>
    </row>
    <row r="1226" spans="11:15">
      <c r="K1226" s="68"/>
      <c r="L1226" s="39" t="str">
        <f>Results!C1294</f>
        <v>F20</v>
      </c>
      <c r="M1226" s="39" t="str">
        <f>Results!B1222</f>
        <v>hsa-miR-548x-3p</v>
      </c>
      <c r="N1226" s="69" t="e">
        <f>LOG(Results!H1294,2)</f>
        <v>#DIV/0!</v>
      </c>
      <c r="O1226" s="70" t="str">
        <f>Results!I1294</f>
        <v>N/A</v>
      </c>
    </row>
    <row r="1227" spans="11:15">
      <c r="K1227" s="68"/>
      <c r="L1227" s="39" t="str">
        <f>Results!C1295</f>
        <v>F21</v>
      </c>
      <c r="M1227" s="39" t="str">
        <f>Results!B1223</f>
        <v>hsa-miR-3940-3p</v>
      </c>
      <c r="N1227" s="69" t="e">
        <f>LOG(Results!H1295,2)</f>
        <v>#DIV/0!</v>
      </c>
      <c r="O1227" s="70" t="str">
        <f>Results!I1295</f>
        <v>N/A</v>
      </c>
    </row>
    <row r="1228" spans="11:15">
      <c r="K1228" s="68"/>
      <c r="L1228" s="39" t="str">
        <f>Results!C1296</f>
        <v>F22</v>
      </c>
      <c r="M1228" s="39" t="str">
        <f>Results!B1224</f>
        <v>hsa-miR-3689d</v>
      </c>
      <c r="N1228" s="69" t="e">
        <f>LOG(Results!H1296,2)</f>
        <v>#DIV/0!</v>
      </c>
      <c r="O1228" s="70" t="str">
        <f>Results!I1296</f>
        <v>N/A</v>
      </c>
    </row>
    <row r="1229" spans="11:15">
      <c r="K1229" s="68"/>
      <c r="L1229" s="39" t="str">
        <f>Results!C1297</f>
        <v>F23</v>
      </c>
      <c r="M1229" s="39" t="str">
        <f>Results!B1225</f>
        <v>hsa-miR-3941</v>
      </c>
      <c r="N1229" s="69" t="e">
        <f>LOG(Results!H1297,2)</f>
        <v>#DIV/0!</v>
      </c>
      <c r="O1229" s="70" t="str">
        <f>Results!I1297</f>
        <v>N/A</v>
      </c>
    </row>
    <row r="1230" spans="11:15">
      <c r="K1230" s="68"/>
      <c r="L1230" s="39" t="str">
        <f>Results!C1298</f>
        <v>F24</v>
      </c>
      <c r="M1230" s="39" t="str">
        <f>Results!B1226</f>
        <v>hsa-miR-3689f</v>
      </c>
      <c r="N1230" s="69" t="e">
        <f>LOG(Results!H1298,2)</f>
        <v>#DIV/0!</v>
      </c>
      <c r="O1230" s="70" t="str">
        <f>Results!I1298</f>
        <v>N/A</v>
      </c>
    </row>
    <row r="1231" spans="11:15">
      <c r="K1231" s="68"/>
      <c r="L1231" s="39" t="str">
        <f>Results!C1299</f>
        <v>G01</v>
      </c>
      <c r="M1231" s="39" t="str">
        <f>Results!B1227</f>
        <v>hsa-miR-4639-3p</v>
      </c>
      <c r="N1231" s="69" t="e">
        <f>LOG(Results!H1299,2)</f>
        <v>#DIV/0!</v>
      </c>
      <c r="O1231" s="70" t="str">
        <f>Results!I1299</f>
        <v>N/A</v>
      </c>
    </row>
    <row r="1232" spans="11:15">
      <c r="K1232" s="68"/>
      <c r="L1232" s="39" t="str">
        <f>Results!C1300</f>
        <v>G02</v>
      </c>
      <c r="M1232" s="39" t="str">
        <f>Results!B1228</f>
        <v>hsa-miR-4693-3p</v>
      </c>
      <c r="N1232" s="69" t="e">
        <f>LOG(Results!H1300,2)</f>
        <v>#DIV/0!</v>
      </c>
      <c r="O1232" s="70" t="str">
        <f>Results!I1300</f>
        <v>N/A</v>
      </c>
    </row>
    <row r="1233" spans="11:15">
      <c r="K1233" s="68"/>
      <c r="L1233" s="39" t="str">
        <f>Results!C1301</f>
        <v>G03</v>
      </c>
      <c r="M1233" s="39" t="str">
        <f>Results!B1229</f>
        <v>hsa-miR-4640-5p</v>
      </c>
      <c r="N1233" s="69" t="e">
        <f>LOG(Results!H1301,2)</f>
        <v>#DIV/0!</v>
      </c>
      <c r="O1233" s="70" t="str">
        <f>Results!I1301</f>
        <v>N/A</v>
      </c>
    </row>
    <row r="1234" spans="11:15">
      <c r="K1234" s="68"/>
      <c r="L1234" s="39" t="str">
        <f>Results!C1302</f>
        <v>G04</v>
      </c>
      <c r="M1234" s="39" t="str">
        <f>Results!B1230</f>
        <v>hsa-miR-4694-5p</v>
      </c>
      <c r="N1234" s="69" t="e">
        <f>LOG(Results!H1302,2)</f>
        <v>#DIV/0!</v>
      </c>
      <c r="O1234" s="70" t="str">
        <f>Results!I1302</f>
        <v>N/A</v>
      </c>
    </row>
    <row r="1235" spans="11:15">
      <c r="K1235" s="68"/>
      <c r="L1235" s="39" t="str">
        <f>Results!C1303</f>
        <v>G05</v>
      </c>
      <c r="M1235" s="39" t="str">
        <f>Results!B1231</f>
        <v>hsa-miR-4640-3p</v>
      </c>
      <c r="N1235" s="69" t="e">
        <f>LOG(Results!H1303,2)</f>
        <v>#DIV/0!</v>
      </c>
      <c r="O1235" s="70" t="str">
        <f>Results!I1303</f>
        <v>N/A</v>
      </c>
    </row>
    <row r="1236" spans="11:15">
      <c r="K1236" s="68"/>
      <c r="L1236" s="39" t="str">
        <f>Results!C1304</f>
        <v>G06</v>
      </c>
      <c r="M1236" s="39" t="str">
        <f>Results!B1232</f>
        <v>hsa-miR-4694-3p</v>
      </c>
      <c r="N1236" s="69" t="e">
        <f>LOG(Results!H1304,2)</f>
        <v>#DIV/0!</v>
      </c>
      <c r="O1236" s="70" t="str">
        <f>Results!I1304</f>
        <v>N/A</v>
      </c>
    </row>
    <row r="1237" spans="11:15">
      <c r="K1237" s="68"/>
      <c r="L1237" s="39" t="str">
        <f>Results!C1305</f>
        <v>G07</v>
      </c>
      <c r="M1237" s="39" t="str">
        <f>Results!B1233</f>
        <v>hsa-miR-4641</v>
      </c>
      <c r="N1237" s="69" t="e">
        <f>LOG(Results!H1305,2)</f>
        <v>#DIV/0!</v>
      </c>
      <c r="O1237" s="70" t="str">
        <f>Results!I1305</f>
        <v>N/A</v>
      </c>
    </row>
    <row r="1238" spans="11:15">
      <c r="K1238" s="68"/>
      <c r="L1238" s="39" t="str">
        <f>Results!C1306</f>
        <v>G08</v>
      </c>
      <c r="M1238" s="39" t="str">
        <f>Results!B1234</f>
        <v>hsa-miR-4695-5p</v>
      </c>
      <c r="N1238" s="69" t="e">
        <f>LOG(Results!H1306,2)</f>
        <v>#DIV/0!</v>
      </c>
      <c r="O1238" s="70" t="str">
        <f>Results!I1306</f>
        <v>N/A</v>
      </c>
    </row>
    <row r="1239" spans="11:15">
      <c r="K1239" s="68"/>
      <c r="L1239" s="39" t="str">
        <f>Results!C1307</f>
        <v>G09</v>
      </c>
      <c r="M1239" s="39" t="str">
        <f>Results!B1235</f>
        <v>hsa-miR-4642</v>
      </c>
      <c r="N1239" s="69" t="e">
        <f>LOG(Results!H1307,2)</f>
        <v>#DIV/0!</v>
      </c>
      <c r="O1239" s="70" t="str">
        <f>Results!I1307</f>
        <v>N/A</v>
      </c>
    </row>
    <row r="1240" spans="11:15">
      <c r="K1240" s="68"/>
      <c r="L1240" s="39" t="str">
        <f>Results!C1308</f>
        <v>G10</v>
      </c>
      <c r="M1240" s="39" t="str">
        <f>Results!B1236</f>
        <v>hsa-miR-4695-3p</v>
      </c>
      <c r="N1240" s="69" t="e">
        <f>LOG(Results!H1308,2)</f>
        <v>#DIV/0!</v>
      </c>
      <c r="O1240" s="70" t="str">
        <f>Results!I1308</f>
        <v>N/A</v>
      </c>
    </row>
    <row r="1241" spans="11:15">
      <c r="K1241" s="68"/>
      <c r="L1241" s="39" t="str">
        <f>Results!C1309</f>
        <v>G11</v>
      </c>
      <c r="M1241" s="39" t="str">
        <f>Results!B1237</f>
        <v>hsa-miR-4643</v>
      </c>
      <c r="N1241" s="69" t="e">
        <f>LOG(Results!H1309,2)</f>
        <v>#DIV/0!</v>
      </c>
      <c r="O1241" s="70" t="str">
        <f>Results!I1309</f>
        <v>N/A</v>
      </c>
    </row>
    <row r="1242" spans="11:15">
      <c r="K1242" s="68"/>
      <c r="L1242" s="39" t="str">
        <f>Results!C1310</f>
        <v>G12</v>
      </c>
      <c r="M1242" s="39" t="str">
        <f>Results!B1238</f>
        <v>hsa-miR-4696</v>
      </c>
      <c r="N1242" s="69" t="e">
        <f>LOG(Results!H1310,2)</f>
        <v>#DIV/0!</v>
      </c>
      <c r="O1242" s="70" t="str">
        <f>Results!I1310</f>
        <v>N/A</v>
      </c>
    </row>
    <row r="1243" spans="11:15">
      <c r="K1243" s="68"/>
      <c r="L1243" s="39" t="str">
        <f>Results!C1311</f>
        <v>G13</v>
      </c>
      <c r="M1243" s="39" t="str">
        <f>Results!B1239</f>
        <v>hsa-miR-4644</v>
      </c>
      <c r="N1243" s="69" t="e">
        <f>LOG(Results!H1311,2)</f>
        <v>#DIV/0!</v>
      </c>
      <c r="O1243" s="70" t="str">
        <f>Results!I1311</f>
        <v>N/A</v>
      </c>
    </row>
    <row r="1244" spans="11:15">
      <c r="K1244" s="68"/>
      <c r="L1244" s="39" t="str">
        <f>Results!C1312</f>
        <v>G14</v>
      </c>
      <c r="M1244" s="39" t="str">
        <f>Results!B1240</f>
        <v>hsa-miR-4697-5p</v>
      </c>
      <c r="N1244" s="69" t="e">
        <f>LOG(Results!H1312,2)</f>
        <v>#DIV/0!</v>
      </c>
      <c r="O1244" s="70" t="str">
        <f>Results!I1312</f>
        <v>N/A</v>
      </c>
    </row>
    <row r="1245" spans="11:15">
      <c r="K1245" s="68"/>
      <c r="L1245" s="39" t="str">
        <f>Results!C1313</f>
        <v>G15</v>
      </c>
      <c r="M1245" s="39" t="str">
        <f>Results!B1241</f>
        <v>hsa-miR-4645-5p</v>
      </c>
      <c r="N1245" s="69" t="e">
        <f>LOG(Results!H1313,2)</f>
        <v>#DIV/0!</v>
      </c>
      <c r="O1245" s="70" t="str">
        <f>Results!I1313</f>
        <v>N/A</v>
      </c>
    </row>
    <row r="1246" spans="11:15">
      <c r="K1246" s="68"/>
      <c r="L1246" s="39" t="str">
        <f>Results!C1314</f>
        <v>G16</v>
      </c>
      <c r="M1246" s="39" t="str">
        <f>Results!B1242</f>
        <v>hsa-miR-4697-3p</v>
      </c>
      <c r="N1246" s="69" t="e">
        <f>LOG(Results!H1314,2)</f>
        <v>#DIV/0!</v>
      </c>
      <c r="O1246" s="70" t="str">
        <f>Results!I1314</f>
        <v>N/A</v>
      </c>
    </row>
    <row r="1247" spans="11:15">
      <c r="K1247" s="68"/>
      <c r="L1247" s="39" t="str">
        <f>Results!C1315</f>
        <v>G17</v>
      </c>
      <c r="M1247" s="39" t="str">
        <f>Results!B1243</f>
        <v>hsa-miR-4645-3p</v>
      </c>
      <c r="N1247" s="69" t="e">
        <f>LOG(Results!H1315,2)</f>
        <v>#DIV/0!</v>
      </c>
      <c r="O1247" s="70" t="str">
        <f>Results!I1315</f>
        <v>N/A</v>
      </c>
    </row>
    <row r="1248" spans="11:15">
      <c r="K1248" s="68"/>
      <c r="L1248" s="39" t="str">
        <f>Results!C1316</f>
        <v>G18</v>
      </c>
      <c r="M1248" s="39" t="str">
        <f>Results!B1244</f>
        <v>hsa-miR-4699-5p</v>
      </c>
      <c r="N1248" s="69" t="e">
        <f>LOG(Results!H1316,2)</f>
        <v>#DIV/0!</v>
      </c>
      <c r="O1248" s="70" t="str">
        <f>Results!I1316</f>
        <v>N/A</v>
      </c>
    </row>
    <row r="1249" spans="11:15">
      <c r="K1249" s="68"/>
      <c r="L1249" s="39" t="str">
        <f>Results!C1317</f>
        <v>G19</v>
      </c>
      <c r="M1249" s="39" t="str">
        <f>Results!B1245</f>
        <v>hsa-miR-4646-5p</v>
      </c>
      <c r="N1249" s="69" t="e">
        <f>LOG(Results!H1317,2)</f>
        <v>#DIV/0!</v>
      </c>
      <c r="O1249" s="70" t="str">
        <f>Results!I1317</f>
        <v>N/A</v>
      </c>
    </row>
    <row r="1250" spans="11:15">
      <c r="K1250" s="68"/>
      <c r="L1250" s="39" t="str">
        <f>Results!C1318</f>
        <v>G20</v>
      </c>
      <c r="M1250" s="39" t="str">
        <f>Results!B1246</f>
        <v>hsa-miR-4699-3p</v>
      </c>
      <c r="N1250" s="69" t="e">
        <f>LOG(Results!H1318,2)</f>
        <v>#DIV/0!</v>
      </c>
      <c r="O1250" s="70" t="str">
        <f>Results!I1318</f>
        <v>N/A</v>
      </c>
    </row>
    <row r="1251" spans="11:15">
      <c r="K1251" s="68"/>
      <c r="L1251" s="39" t="str">
        <f>Results!C1319</f>
        <v>G21</v>
      </c>
      <c r="M1251" s="39" t="str">
        <f>Results!B1247</f>
        <v>hsa-miR-4646-3p</v>
      </c>
      <c r="N1251" s="69" t="e">
        <f>LOG(Results!H1319,2)</f>
        <v>#DIV/0!</v>
      </c>
      <c r="O1251" s="70" t="str">
        <f>Results!I1319</f>
        <v>N/A</v>
      </c>
    </row>
    <row r="1252" spans="11:15">
      <c r="K1252" s="68"/>
      <c r="L1252" s="39" t="str">
        <f>Results!C1320</f>
        <v>G22</v>
      </c>
      <c r="M1252" s="39" t="str">
        <f>Results!B1248</f>
        <v>hsa-miR-4700-5p</v>
      </c>
      <c r="N1252" s="69" t="e">
        <f>LOG(Results!H1320,2)</f>
        <v>#DIV/0!</v>
      </c>
      <c r="O1252" s="70" t="str">
        <f>Results!I1320</f>
        <v>N/A</v>
      </c>
    </row>
    <row r="1253" spans="11:15">
      <c r="K1253" s="68"/>
      <c r="L1253" s="39" t="str">
        <f>Results!C1321</f>
        <v>G23</v>
      </c>
      <c r="M1253" s="39" t="str">
        <f>Results!B1249</f>
        <v>hsa-miR-4647</v>
      </c>
      <c r="N1253" s="69" t="e">
        <f>LOG(Results!H1321,2)</f>
        <v>#DIV/0!</v>
      </c>
      <c r="O1253" s="70" t="str">
        <f>Results!I1321</f>
        <v>N/A</v>
      </c>
    </row>
    <row r="1254" spans="11:15">
      <c r="K1254" s="68"/>
      <c r="L1254" s="39" t="str">
        <f>Results!C1322</f>
        <v>G24</v>
      </c>
      <c r="M1254" s="39" t="str">
        <f>Results!B1250</f>
        <v>hsa-miR-4701-5p</v>
      </c>
      <c r="N1254" s="69" t="e">
        <f>LOG(Results!H1322,2)</f>
        <v>#DIV/0!</v>
      </c>
      <c r="O1254" s="70" t="str">
        <f>Results!I1322</f>
        <v>N/A</v>
      </c>
    </row>
    <row r="1255" spans="11:15">
      <c r="K1255" s="68"/>
      <c r="L1255" s="39" t="str">
        <f>Results!C1323</f>
        <v>H01</v>
      </c>
      <c r="M1255" s="39" t="str">
        <f>Results!B1251</f>
        <v>hsa-miR-3942-5p</v>
      </c>
      <c r="N1255" s="69" t="e">
        <f>LOG(Results!H1323,2)</f>
        <v>#DIV/0!</v>
      </c>
      <c r="O1255" s="70" t="str">
        <f>Results!I1323</f>
        <v>N/A</v>
      </c>
    </row>
    <row r="1256" spans="11:15">
      <c r="K1256" s="68"/>
      <c r="L1256" s="39" t="str">
        <f>Results!C1324</f>
        <v>H02</v>
      </c>
      <c r="M1256" s="39" t="str">
        <f>Results!B1252</f>
        <v>hsa-miR-4479</v>
      </c>
      <c r="N1256" s="69" t="e">
        <f>LOG(Results!H1324,2)</f>
        <v>#DIV/0!</v>
      </c>
      <c r="O1256" s="70" t="str">
        <f>Results!I1324</f>
        <v>N/A</v>
      </c>
    </row>
    <row r="1257" spans="11:15">
      <c r="K1257" s="68"/>
      <c r="L1257" s="39" t="str">
        <f>Results!C1325</f>
        <v>H03</v>
      </c>
      <c r="M1257" s="39" t="str">
        <f>Results!B1253</f>
        <v>hsa-miR-3944-3p</v>
      </c>
      <c r="N1257" s="69" t="e">
        <f>LOG(Results!H1325,2)</f>
        <v>#DIV/0!</v>
      </c>
      <c r="O1257" s="70" t="str">
        <f>Results!I1325</f>
        <v>N/A</v>
      </c>
    </row>
    <row r="1258" spans="11:15">
      <c r="K1258" s="68"/>
      <c r="L1258" s="39" t="str">
        <f>Results!C1326</f>
        <v>H04</v>
      </c>
      <c r="M1258" s="39" t="str">
        <f>Results!B1254</f>
        <v>hsa-miR-548ak</v>
      </c>
      <c r="N1258" s="69" t="e">
        <f>LOG(Results!H1326,2)</f>
        <v>#DIV/0!</v>
      </c>
      <c r="O1258" s="70" t="str">
        <f>Results!I1326</f>
        <v>N/A</v>
      </c>
    </row>
    <row r="1259" spans="11:15">
      <c r="K1259" s="68"/>
      <c r="L1259" s="39" t="str">
        <f>Results!C1327</f>
        <v>H05</v>
      </c>
      <c r="M1259" s="39" t="str">
        <f>Results!B1255</f>
        <v>hsa-miR-374c-5p</v>
      </c>
      <c r="N1259" s="69" t="e">
        <f>LOG(Results!H1327,2)</f>
        <v>#DIV/0!</v>
      </c>
      <c r="O1259" s="70" t="str">
        <f>Results!I1327</f>
        <v>N/A</v>
      </c>
    </row>
    <row r="1260" spans="11:15">
      <c r="K1260" s="68"/>
      <c r="L1260" s="39" t="str">
        <f>Results!C1328</f>
        <v>H06</v>
      </c>
      <c r="M1260" s="39" t="str">
        <f>Results!B1256</f>
        <v>hsa-miR-4480</v>
      </c>
      <c r="N1260" s="69" t="e">
        <f>LOG(Results!H1328,2)</f>
        <v>#DIV/0!</v>
      </c>
      <c r="O1260" s="70" t="str">
        <f>Results!I1328</f>
        <v>N/A</v>
      </c>
    </row>
    <row r="1261" spans="11:15">
      <c r="K1261" s="68"/>
      <c r="L1261" s="39" t="str">
        <f>Results!C1329</f>
        <v>H07</v>
      </c>
      <c r="M1261" s="39" t="str">
        <f>Results!B1257</f>
        <v>hsa-miR-642b-3p</v>
      </c>
      <c r="N1261" s="69" t="e">
        <f>LOG(Results!H1329,2)</f>
        <v>#DIV/0!</v>
      </c>
      <c r="O1261" s="70" t="str">
        <f>Results!I1329</f>
        <v>N/A</v>
      </c>
    </row>
    <row r="1262" spans="11:15">
      <c r="K1262" s="68"/>
      <c r="L1262" s="39" t="str">
        <f>Results!C1330</f>
        <v>H08</v>
      </c>
      <c r="M1262" s="39" t="str">
        <f>Results!B1258</f>
        <v>hsa-miR-4481</v>
      </c>
      <c r="N1262" s="69" t="e">
        <f>LOG(Results!H1330,2)</f>
        <v>#DIV/0!</v>
      </c>
      <c r="O1262" s="70" t="str">
        <f>Results!I1330</f>
        <v>N/A</v>
      </c>
    </row>
    <row r="1263" spans="11:15">
      <c r="K1263" s="68"/>
      <c r="L1263" s="39" t="str">
        <f>Results!C1331</f>
        <v>H09</v>
      </c>
      <c r="M1263" s="39" t="str">
        <f>Results!B1259</f>
        <v>hsa-miR-548z</v>
      </c>
      <c r="N1263" s="69" t="e">
        <f>LOG(Results!H1331,2)</f>
        <v>#DIV/0!</v>
      </c>
      <c r="O1263" s="70" t="str">
        <f>Results!I1331</f>
        <v>N/A</v>
      </c>
    </row>
    <row r="1264" spans="11:15">
      <c r="K1264" s="68"/>
      <c r="L1264" s="39" t="str">
        <f>Results!C1332</f>
        <v>H10</v>
      </c>
      <c r="M1264" s="39" t="str">
        <f>Results!B1260</f>
        <v>hsa-miR-4482-5p</v>
      </c>
      <c r="N1264" s="69" t="e">
        <f>LOG(Results!H1332,2)</f>
        <v>#DIV/0!</v>
      </c>
      <c r="O1264" s="70" t="str">
        <f>Results!I1332</f>
        <v>N/A</v>
      </c>
    </row>
    <row r="1265" spans="11:15">
      <c r="K1265" s="68"/>
      <c r="L1265" s="39" t="str">
        <f>Results!C1333</f>
        <v>H11</v>
      </c>
      <c r="M1265" s="39" t="str">
        <f>Results!B1261</f>
        <v>hsa-miR-548aa</v>
      </c>
      <c r="N1265" s="69" t="e">
        <f>LOG(Results!H1333,2)</f>
        <v>#DIV/0!</v>
      </c>
      <c r="O1265" s="70" t="str">
        <f>Results!I1333</f>
        <v>N/A</v>
      </c>
    </row>
    <row r="1266" spans="11:15">
      <c r="K1266" s="68"/>
      <c r="L1266" s="39" t="str">
        <f>Results!C1334</f>
        <v>H12</v>
      </c>
      <c r="M1266" s="39" t="str">
        <f>Results!B1262</f>
        <v>hsa-miR-4483</v>
      </c>
      <c r="N1266" s="69" t="e">
        <f>LOG(Results!H1334,2)</f>
        <v>#DIV/0!</v>
      </c>
      <c r="O1266" s="70" t="str">
        <f>Results!I1334</f>
        <v>N/A</v>
      </c>
    </row>
    <row r="1267" spans="11:15">
      <c r="K1267" s="68"/>
      <c r="L1267" s="39" t="str">
        <f>Results!C1335</f>
        <v>H13</v>
      </c>
      <c r="M1267" s="39" t="str">
        <f>Results!B1263</f>
        <v>hsa-miR-5047</v>
      </c>
      <c r="N1267" s="69" t="e">
        <f>LOG(Results!H1335,2)</f>
        <v>#DIV/0!</v>
      </c>
      <c r="O1267" s="70" t="str">
        <f>Results!I1335</f>
        <v>N/A</v>
      </c>
    </row>
    <row r="1268" spans="11:15">
      <c r="K1268" s="68"/>
      <c r="L1268" s="39" t="str">
        <f>Results!C1336</f>
        <v>H14</v>
      </c>
      <c r="M1268" s="39" t="str">
        <f>Results!B1264</f>
        <v>hsa-miR-4484</v>
      </c>
      <c r="N1268" s="69" t="e">
        <f>LOG(Results!H1336,2)</f>
        <v>#DIV/0!</v>
      </c>
      <c r="O1268" s="70" t="str">
        <f>Results!I1336</f>
        <v>N/A</v>
      </c>
    </row>
    <row r="1269" spans="11:15">
      <c r="K1269" s="68"/>
      <c r="L1269" s="39" t="str">
        <f>Results!C1337</f>
        <v>H15</v>
      </c>
      <c r="M1269" s="39" t="str">
        <f>Results!B1265</f>
        <v>hsa-miR-3064-3p</v>
      </c>
      <c r="N1269" s="69" t="e">
        <f>LOG(Results!H1337,2)</f>
        <v>#DIV/0!</v>
      </c>
      <c r="O1269" s="70" t="str">
        <f>Results!I1337</f>
        <v>N/A</v>
      </c>
    </row>
    <row r="1270" spans="11:15">
      <c r="K1270" s="68"/>
      <c r="L1270" s="39" t="str">
        <f>Results!C1338</f>
        <v>H16</v>
      </c>
      <c r="M1270" s="39" t="str">
        <f>Results!B1266</f>
        <v>hsa-miR-4485</v>
      </c>
      <c r="N1270" s="69" t="e">
        <f>LOG(Results!H1338,2)</f>
        <v>#DIV/0!</v>
      </c>
      <c r="O1270" s="70" t="str">
        <f>Results!I1338</f>
        <v>N/A</v>
      </c>
    </row>
    <row r="1271" spans="11:15">
      <c r="K1271" s="68"/>
      <c r="L1271" s="39" t="str">
        <f>Results!C1339</f>
        <v>H17</v>
      </c>
      <c r="M1271" s="39" t="str">
        <f>Results!B1267</f>
        <v>hsa-miR-3064-5p</v>
      </c>
      <c r="N1271" s="69" t="e">
        <f>LOG(Results!H1339,2)</f>
        <v>#DIV/0!</v>
      </c>
      <c r="O1271" s="70" t="str">
        <f>Results!I1339</f>
        <v>N/A</v>
      </c>
    </row>
    <row r="1272" spans="11:15">
      <c r="K1272" s="68"/>
      <c r="L1272" s="39" t="str">
        <f>Results!C1340</f>
        <v>H18</v>
      </c>
      <c r="M1272" s="39" t="str">
        <f>Results!B1268</f>
        <v>hsa-miR-4486</v>
      </c>
      <c r="N1272" s="69" t="e">
        <f>LOG(Results!H1340,2)</f>
        <v>#DIV/0!</v>
      </c>
      <c r="O1272" s="70" t="str">
        <f>Results!I1340</f>
        <v>N/A</v>
      </c>
    </row>
    <row r="1273" spans="11:15">
      <c r="K1273" s="68"/>
      <c r="L1273" s="39" t="str">
        <f>Results!C1341</f>
        <v>H19</v>
      </c>
      <c r="M1273" s="39" t="str">
        <f>Results!B1269</f>
        <v>hsa-miR-5094</v>
      </c>
      <c r="N1273" s="69" t="e">
        <f>LOG(Results!H1341,2)</f>
        <v>#DIV/0!</v>
      </c>
      <c r="O1273" s="70" t="str">
        <f>Results!I1341</f>
        <v>N/A</v>
      </c>
    </row>
    <row r="1274" spans="11:15">
      <c r="K1274" s="68"/>
      <c r="L1274" s="39" t="str">
        <f>Results!C1342</f>
        <v>H20</v>
      </c>
      <c r="M1274" s="39" t="str">
        <f>Results!B1270</f>
        <v>hsa-miR-4487</v>
      </c>
      <c r="N1274" s="69" t="e">
        <f>LOG(Results!H1342,2)</f>
        <v>#DIV/0!</v>
      </c>
      <c r="O1274" s="70" t="str">
        <f>Results!I1342</f>
        <v>N/A</v>
      </c>
    </row>
    <row r="1275" spans="11:15">
      <c r="K1275" s="68"/>
      <c r="L1275" s="39" t="str">
        <f>Results!C1343</f>
        <v>H21</v>
      </c>
      <c r="M1275" s="39" t="str">
        <f>Results!B1271</f>
        <v>hsa-miR-4469</v>
      </c>
      <c r="N1275" s="69" t="e">
        <f>LOG(Results!H1343,2)</f>
        <v>#DIV/0!</v>
      </c>
      <c r="O1275" s="70" t="str">
        <f>Results!I1343</f>
        <v>N/A</v>
      </c>
    </row>
    <row r="1276" spans="11:15">
      <c r="K1276" s="68"/>
      <c r="L1276" s="39" t="str">
        <f>Results!C1344</f>
        <v>H22</v>
      </c>
      <c r="M1276" s="39" t="str">
        <f>Results!B1272</f>
        <v>hsa-miR-4488</v>
      </c>
      <c r="N1276" s="69" t="e">
        <f>LOG(Results!H1344,2)</f>
        <v>#DIV/0!</v>
      </c>
      <c r="O1276" s="70" t="str">
        <f>Results!I1344</f>
        <v>N/A</v>
      </c>
    </row>
    <row r="1277" spans="11:15">
      <c r="K1277" s="68"/>
      <c r="L1277" s="39" t="str">
        <f>Results!C1345</f>
        <v>H23</v>
      </c>
      <c r="M1277" s="39" t="str">
        <f>Results!B1273</f>
        <v>hsa-miR-151b</v>
      </c>
      <c r="N1277" s="69" t="e">
        <f>LOG(Results!H1345,2)</f>
        <v>#DIV/0!</v>
      </c>
      <c r="O1277" s="70" t="str">
        <f>Results!I1345</f>
        <v>N/A</v>
      </c>
    </row>
    <row r="1278" spans="11:15">
      <c r="K1278" s="68"/>
      <c r="L1278" s="39" t="str">
        <f>Results!C1346</f>
        <v>H24</v>
      </c>
      <c r="M1278" s="39" t="str">
        <f>Results!B1274</f>
        <v>hsa-miR-4489</v>
      </c>
      <c r="N1278" s="69" t="e">
        <f>LOG(Results!H1346,2)</f>
        <v>#DIV/0!</v>
      </c>
      <c r="O1278" s="70" t="str">
        <f>Results!I1346</f>
        <v>N/A</v>
      </c>
    </row>
    <row r="1279" spans="11:15">
      <c r="K1279" s="68"/>
      <c r="L1279" s="39" t="str">
        <f>Results!C1347</f>
        <v>I01</v>
      </c>
      <c r="M1279" s="39" t="str">
        <f>Results!B1275</f>
        <v>hsa-miR-4648</v>
      </c>
      <c r="N1279" s="69" t="e">
        <f>LOG(Results!H1347,2)</f>
        <v>#DIV/0!</v>
      </c>
      <c r="O1279" s="70" t="str">
        <f>Results!I1347</f>
        <v>N/A</v>
      </c>
    </row>
    <row r="1280" spans="11:15">
      <c r="K1280" s="68"/>
      <c r="L1280" s="39" t="str">
        <f>Results!C1348</f>
        <v>I02</v>
      </c>
      <c r="M1280" s="39" t="str">
        <f>Results!B1276</f>
        <v>hsa-miR-4701-3p</v>
      </c>
      <c r="N1280" s="69" t="e">
        <f>LOG(Results!H1348,2)</f>
        <v>#DIV/0!</v>
      </c>
      <c r="O1280" s="70" t="str">
        <f>Results!I1348</f>
        <v>N/A</v>
      </c>
    </row>
    <row r="1281" spans="11:15">
      <c r="K1281" s="68"/>
      <c r="L1281" s="39" t="str">
        <f>Results!C1349</f>
        <v>I03</v>
      </c>
      <c r="M1281" s="39" t="str">
        <f>Results!B1277</f>
        <v>hsa-miR-4649-5p</v>
      </c>
      <c r="N1281" s="69" t="e">
        <f>LOG(Results!H1349,2)</f>
        <v>#DIV/0!</v>
      </c>
      <c r="O1281" s="70" t="str">
        <f>Results!I1349</f>
        <v>N/A</v>
      </c>
    </row>
    <row r="1282" spans="11:15">
      <c r="K1282" s="68"/>
      <c r="L1282" s="39" t="str">
        <f>Results!C1350</f>
        <v>I04</v>
      </c>
      <c r="M1282" s="39" t="str">
        <f>Results!B1278</f>
        <v>hsa-miR-4703-5p</v>
      </c>
      <c r="N1282" s="69" t="e">
        <f>LOG(Results!H1350,2)</f>
        <v>#DIV/0!</v>
      </c>
      <c r="O1282" s="70" t="str">
        <f>Results!I1350</f>
        <v>N/A</v>
      </c>
    </row>
    <row r="1283" spans="11:15">
      <c r="K1283" s="68"/>
      <c r="L1283" s="39" t="str">
        <f>Results!C1351</f>
        <v>I05</v>
      </c>
      <c r="M1283" s="39" t="str">
        <f>Results!B1279</f>
        <v>hsa-miR-4649-3p</v>
      </c>
      <c r="N1283" s="69" t="e">
        <f>LOG(Results!H1351,2)</f>
        <v>#DIV/0!</v>
      </c>
      <c r="O1283" s="70" t="str">
        <f>Results!I1351</f>
        <v>N/A</v>
      </c>
    </row>
    <row r="1284" spans="11:15">
      <c r="K1284" s="68"/>
      <c r="L1284" s="39" t="str">
        <f>Results!C1352</f>
        <v>I06</v>
      </c>
      <c r="M1284" s="39" t="str">
        <f>Results!B1280</f>
        <v>hsa-miR-4703-3p</v>
      </c>
      <c r="N1284" s="69" t="e">
        <f>LOG(Results!H1352,2)</f>
        <v>#DIV/0!</v>
      </c>
      <c r="O1284" s="70" t="str">
        <f>Results!I1352</f>
        <v>N/A</v>
      </c>
    </row>
    <row r="1285" spans="11:15">
      <c r="K1285" s="68"/>
      <c r="L1285" s="39" t="str">
        <f>Results!C1353</f>
        <v>I07</v>
      </c>
      <c r="M1285" s="39" t="str">
        <f>Results!B1281</f>
        <v>hsa-miR-4650-5p</v>
      </c>
      <c r="N1285" s="69" t="e">
        <f>LOG(Results!H1353,2)</f>
        <v>#DIV/0!</v>
      </c>
      <c r="O1285" s="70" t="str">
        <f>Results!I1353</f>
        <v>N/A</v>
      </c>
    </row>
    <row r="1286" spans="11:15">
      <c r="K1286" s="68"/>
      <c r="L1286" s="39" t="str">
        <f>Results!C1354</f>
        <v>I08</v>
      </c>
      <c r="M1286" s="39" t="str">
        <f>Results!B1282</f>
        <v>hsa-miR-4704-5p</v>
      </c>
      <c r="N1286" s="69" t="e">
        <f>LOG(Results!H1354,2)</f>
        <v>#DIV/0!</v>
      </c>
      <c r="O1286" s="70" t="str">
        <f>Results!I1354</f>
        <v>N/A</v>
      </c>
    </row>
    <row r="1287" spans="11:15">
      <c r="K1287" s="68"/>
      <c r="L1287" s="39" t="str">
        <f>Results!C1355</f>
        <v>I09</v>
      </c>
      <c r="M1287" s="39" t="str">
        <f>Results!B1283</f>
        <v>hsa-miR-4650-3p</v>
      </c>
      <c r="N1287" s="69" t="e">
        <f>LOG(Results!H1355,2)</f>
        <v>#DIV/0!</v>
      </c>
      <c r="O1287" s="70" t="str">
        <f>Results!I1355</f>
        <v>N/A</v>
      </c>
    </row>
    <row r="1288" spans="11:15">
      <c r="K1288" s="68"/>
      <c r="L1288" s="39" t="str">
        <f>Results!C1356</f>
        <v>I10</v>
      </c>
      <c r="M1288" s="39" t="str">
        <f>Results!B1284</f>
        <v>hsa-miR-4704-3p</v>
      </c>
      <c r="N1288" s="69" t="e">
        <f>LOG(Results!H1356,2)</f>
        <v>#DIV/0!</v>
      </c>
      <c r="O1288" s="70" t="str">
        <f>Results!I1356</f>
        <v>N/A</v>
      </c>
    </row>
    <row r="1289" spans="11:15">
      <c r="K1289" s="68"/>
      <c r="L1289" s="39" t="str">
        <f>Results!C1357</f>
        <v>I11</v>
      </c>
      <c r="M1289" s="39" t="str">
        <f>Results!B1285</f>
        <v>hsa-miR-4651</v>
      </c>
      <c r="N1289" s="69" t="e">
        <f>LOG(Results!H1357,2)</f>
        <v>#DIV/0!</v>
      </c>
      <c r="O1289" s="70" t="str">
        <f>Results!I1357</f>
        <v>N/A</v>
      </c>
    </row>
    <row r="1290" spans="11:15">
      <c r="K1290" s="68"/>
      <c r="L1290" s="39" t="str">
        <f>Results!C1358</f>
        <v>I12</v>
      </c>
      <c r="M1290" s="39" t="str">
        <f>Results!B1286</f>
        <v>hsa-miR-4705</v>
      </c>
      <c r="N1290" s="69" t="e">
        <f>LOG(Results!H1358,2)</f>
        <v>#DIV/0!</v>
      </c>
      <c r="O1290" s="70" t="str">
        <f>Results!I1358</f>
        <v>N/A</v>
      </c>
    </row>
    <row r="1291" spans="11:15">
      <c r="K1291" s="68"/>
      <c r="L1291" s="39" t="str">
        <f>Results!C1359</f>
        <v>I13</v>
      </c>
      <c r="M1291" s="39" t="str">
        <f>Results!B1287</f>
        <v>hsa-miR-4652-5p</v>
      </c>
      <c r="N1291" s="69" t="e">
        <f>LOG(Results!H1359,2)</f>
        <v>#DIV/0!</v>
      </c>
      <c r="O1291" s="70" t="str">
        <f>Results!I1359</f>
        <v>N/A</v>
      </c>
    </row>
    <row r="1292" spans="11:15">
      <c r="K1292" s="68"/>
      <c r="L1292" s="39" t="str">
        <f>Results!C1360</f>
        <v>I14</v>
      </c>
      <c r="M1292" s="39" t="str">
        <f>Results!B1288</f>
        <v>hsa-miR-4706</v>
      </c>
      <c r="N1292" s="69" t="e">
        <f>LOG(Results!H1360,2)</f>
        <v>#DIV/0!</v>
      </c>
      <c r="O1292" s="70" t="str">
        <f>Results!I1360</f>
        <v>N/A</v>
      </c>
    </row>
    <row r="1293" spans="11:15">
      <c r="K1293" s="68"/>
      <c r="L1293" s="39" t="str">
        <f>Results!C1361</f>
        <v>I15</v>
      </c>
      <c r="M1293" s="39" t="str">
        <f>Results!B1289</f>
        <v>hsa-miR-4652-3p</v>
      </c>
      <c r="N1293" s="69" t="e">
        <f>LOG(Results!H1361,2)</f>
        <v>#DIV/0!</v>
      </c>
      <c r="O1293" s="70" t="str">
        <f>Results!I1361</f>
        <v>N/A</v>
      </c>
    </row>
    <row r="1294" spans="11:15">
      <c r="K1294" s="68"/>
      <c r="L1294" s="39" t="str">
        <f>Results!C1362</f>
        <v>I16</v>
      </c>
      <c r="M1294" s="39" t="str">
        <f>Results!B1290</f>
        <v>hsa-miR-4707-5p</v>
      </c>
      <c r="N1294" s="69" t="e">
        <f>LOG(Results!H1362,2)</f>
        <v>#DIV/0!</v>
      </c>
      <c r="O1294" s="70" t="str">
        <f>Results!I1362</f>
        <v>N/A</v>
      </c>
    </row>
    <row r="1295" spans="11:15">
      <c r="K1295" s="68"/>
      <c r="L1295" s="39" t="str">
        <f>Results!C1363</f>
        <v>I17</v>
      </c>
      <c r="M1295" s="39" t="str">
        <f>Results!B1291</f>
        <v>hsa-miR-4653-5p</v>
      </c>
      <c r="N1295" s="69" t="e">
        <f>LOG(Results!H1363,2)</f>
        <v>#DIV/0!</v>
      </c>
      <c r="O1295" s="70" t="str">
        <f>Results!I1363</f>
        <v>N/A</v>
      </c>
    </row>
    <row r="1296" spans="11:15">
      <c r="K1296" s="68"/>
      <c r="L1296" s="39" t="str">
        <f>Results!C1364</f>
        <v>I18</v>
      </c>
      <c r="M1296" s="39" t="str">
        <f>Results!B1292</f>
        <v>hsa-miR-4707-3p</v>
      </c>
      <c r="N1296" s="69" t="e">
        <f>LOG(Results!H1364,2)</f>
        <v>#DIV/0!</v>
      </c>
      <c r="O1296" s="70" t="str">
        <f>Results!I1364</f>
        <v>N/A</v>
      </c>
    </row>
    <row r="1297" spans="11:15">
      <c r="K1297" s="68"/>
      <c r="L1297" s="39" t="str">
        <f>Results!C1365</f>
        <v>I19</v>
      </c>
      <c r="M1297" s="39" t="str">
        <f>Results!B1293</f>
        <v>hsa-miR-4653-3p</v>
      </c>
      <c r="N1297" s="69" t="e">
        <f>LOG(Results!H1365,2)</f>
        <v>#DIV/0!</v>
      </c>
      <c r="O1297" s="70" t="str">
        <f>Results!I1365</f>
        <v>N/A</v>
      </c>
    </row>
    <row r="1298" spans="11:15">
      <c r="K1298" s="68"/>
      <c r="L1298" s="39" t="str">
        <f>Results!C1366</f>
        <v>I20</v>
      </c>
      <c r="M1298" s="39" t="str">
        <f>Results!B1294</f>
        <v>hsa-miR-4708-5p</v>
      </c>
      <c r="N1298" s="69" t="e">
        <f>LOG(Results!H1366,2)</f>
        <v>#DIV/0!</v>
      </c>
      <c r="O1298" s="70" t="str">
        <f>Results!I1366</f>
        <v>N/A</v>
      </c>
    </row>
    <row r="1299" spans="11:15">
      <c r="K1299" s="68"/>
      <c r="L1299" s="39" t="str">
        <f>Results!C1367</f>
        <v>I21</v>
      </c>
      <c r="M1299" s="39" t="str">
        <f>Results!B1295</f>
        <v>hsa-miR-4654</v>
      </c>
      <c r="N1299" s="69" t="e">
        <f>LOG(Results!H1367,2)</f>
        <v>#DIV/0!</v>
      </c>
      <c r="O1299" s="70" t="str">
        <f>Results!I1367</f>
        <v>N/A</v>
      </c>
    </row>
    <row r="1300" spans="11:15">
      <c r="K1300" s="68"/>
      <c r="L1300" s="39" t="str">
        <f>Results!C1368</f>
        <v>I22</v>
      </c>
      <c r="M1300" s="39" t="str">
        <f>Results!B1296</f>
        <v>hsa-miR-4708-3p</v>
      </c>
      <c r="N1300" s="69" t="e">
        <f>LOG(Results!H1368,2)</f>
        <v>#DIV/0!</v>
      </c>
      <c r="O1300" s="70" t="str">
        <f>Results!I1368</f>
        <v>N/A</v>
      </c>
    </row>
    <row r="1301" spans="11:15">
      <c r="K1301" s="68"/>
      <c r="L1301" s="39" t="str">
        <f>Results!C1369</f>
        <v>I23</v>
      </c>
      <c r="M1301" s="39" t="str">
        <f>Results!B1297</f>
        <v>hsa-miR-4655-5p</v>
      </c>
      <c r="N1301" s="69" t="e">
        <f>LOG(Results!H1369,2)</f>
        <v>#DIV/0!</v>
      </c>
      <c r="O1301" s="70" t="str">
        <f>Results!I1369</f>
        <v>N/A</v>
      </c>
    </row>
    <row r="1302" spans="11:15">
      <c r="K1302" s="68"/>
      <c r="L1302" s="39" t="str">
        <f>Results!C1370</f>
        <v>I24</v>
      </c>
      <c r="M1302" s="39" t="str">
        <f>Results!B1298</f>
        <v>hsa-miR-4709-5p</v>
      </c>
      <c r="N1302" s="69" t="e">
        <f>LOG(Results!H1370,2)</f>
        <v>#DIV/0!</v>
      </c>
      <c r="O1302" s="70" t="str">
        <f>Results!I1370</f>
        <v>N/A</v>
      </c>
    </row>
    <row r="1303" spans="11:15">
      <c r="K1303" s="68"/>
      <c r="L1303" s="39" t="str">
        <f>Results!C1371</f>
        <v>J01</v>
      </c>
      <c r="M1303" s="39" t="str">
        <f>Results!B1299</f>
        <v>hsa-miR-378d</v>
      </c>
      <c r="N1303" s="69" t="e">
        <f>LOG(Results!H1371,2)</f>
        <v>#DIV/0!</v>
      </c>
      <c r="O1303" s="70" t="str">
        <f>Results!I1371</f>
        <v>N/A</v>
      </c>
    </row>
    <row r="1304" spans="11:15">
      <c r="K1304" s="68"/>
      <c r="L1304" s="39" t="str">
        <f>Results!C1372</f>
        <v>J02</v>
      </c>
      <c r="M1304" s="39" t="str">
        <f>Results!B1300</f>
        <v>hsa-miR-548al</v>
      </c>
      <c r="N1304" s="69" t="e">
        <f>LOG(Results!H1372,2)</f>
        <v>#DIV/0!</v>
      </c>
      <c r="O1304" s="70" t="str">
        <f>Results!I1372</f>
        <v>N/A</v>
      </c>
    </row>
    <row r="1305" spans="11:15">
      <c r="K1305" s="68"/>
      <c r="L1305" s="39" t="str">
        <f>Results!C1373</f>
        <v>J03</v>
      </c>
      <c r="M1305" s="39" t="str">
        <f>Results!B1301</f>
        <v>hsa-miR-2681-5p</v>
      </c>
      <c r="N1305" s="69" t="e">
        <f>LOG(Results!H1373,2)</f>
        <v>#DIV/0!</v>
      </c>
      <c r="O1305" s="70" t="str">
        <f>Results!I1373</f>
        <v>N/A</v>
      </c>
    </row>
    <row r="1306" spans="11:15">
      <c r="K1306" s="68"/>
      <c r="L1306" s="39" t="str">
        <f>Results!C1374</f>
        <v>J04</v>
      </c>
      <c r="M1306" s="39" t="str">
        <f>Results!B1302</f>
        <v>hsa-miR-4490</v>
      </c>
      <c r="N1306" s="69" t="e">
        <f>LOG(Results!H1374,2)</f>
        <v>#DIV/0!</v>
      </c>
      <c r="O1306" s="70" t="str">
        <f>Results!I1374</f>
        <v>N/A</v>
      </c>
    </row>
    <row r="1307" spans="11:15">
      <c r="K1307" s="68"/>
      <c r="L1307" s="39" t="str">
        <f>Results!C1375</f>
        <v>J05</v>
      </c>
      <c r="M1307" s="39" t="str">
        <f>Results!B1303</f>
        <v>hsa-miR-2681-3p</v>
      </c>
      <c r="N1307" s="69" t="e">
        <f>LOG(Results!H1375,2)</f>
        <v>#DIV/0!</v>
      </c>
      <c r="O1307" s="70" t="str">
        <f>Results!I1375</f>
        <v>N/A</v>
      </c>
    </row>
    <row r="1308" spans="11:15">
      <c r="K1308" s="68"/>
      <c r="L1308" s="39" t="str">
        <f>Results!C1376</f>
        <v>J06</v>
      </c>
      <c r="M1308" s="39" t="str">
        <f>Results!B1304</f>
        <v>hsa-miR-4491</v>
      </c>
      <c r="N1308" s="69" t="e">
        <f>LOG(Results!H1376,2)</f>
        <v>#DIV/0!</v>
      </c>
      <c r="O1308" s="70" t="str">
        <f>Results!I1376</f>
        <v>N/A</v>
      </c>
    </row>
    <row r="1309" spans="11:15">
      <c r="K1309" s="68"/>
      <c r="L1309" s="39" t="str">
        <f>Results!C1377</f>
        <v>J07</v>
      </c>
      <c r="M1309" s="39" t="str">
        <f>Results!B1305</f>
        <v>hsa-miR-2682-5p</v>
      </c>
      <c r="N1309" s="69" t="e">
        <f>LOG(Results!H1377,2)</f>
        <v>#DIV/0!</v>
      </c>
      <c r="O1309" s="70" t="str">
        <f>Results!I1377</f>
        <v>N/A</v>
      </c>
    </row>
    <row r="1310" spans="11:15">
      <c r="K1310" s="68"/>
      <c r="L1310" s="39" t="str">
        <f>Results!C1378</f>
        <v>J08</v>
      </c>
      <c r="M1310" s="39" t="str">
        <f>Results!B1306</f>
        <v>hsa-miR-4492</v>
      </c>
      <c r="N1310" s="69" t="e">
        <f>LOG(Results!H1378,2)</f>
        <v>#DIV/0!</v>
      </c>
      <c r="O1310" s="70" t="str">
        <f>Results!I1378</f>
        <v>N/A</v>
      </c>
    </row>
    <row r="1311" spans="11:15">
      <c r="K1311" s="68"/>
      <c r="L1311" s="39" t="str">
        <f>Results!C1379</f>
        <v>J09</v>
      </c>
      <c r="M1311" s="39" t="str">
        <f>Results!B1307</f>
        <v>hsa-miR-2682-3p</v>
      </c>
      <c r="N1311" s="69" t="e">
        <f>LOG(Results!H1379,2)</f>
        <v>#DIV/0!</v>
      </c>
      <c r="O1311" s="70" t="str">
        <f>Results!I1379</f>
        <v>N/A</v>
      </c>
    </row>
    <row r="1312" spans="11:15">
      <c r="K1312" s="68"/>
      <c r="L1312" s="39" t="str">
        <f>Results!C1380</f>
        <v>J10</v>
      </c>
      <c r="M1312" s="39" t="str">
        <f>Results!B1308</f>
        <v>hsa-miR-4493</v>
      </c>
      <c r="N1312" s="69" t="e">
        <f>LOG(Results!H1380,2)</f>
        <v>#DIV/0!</v>
      </c>
      <c r="O1312" s="70" t="str">
        <f>Results!I1380</f>
        <v>N/A</v>
      </c>
    </row>
    <row r="1313" spans="11:15">
      <c r="K1313" s="68"/>
      <c r="L1313" s="39" t="str">
        <f>Results!C1381</f>
        <v>J11</v>
      </c>
      <c r="M1313" s="39" t="str">
        <f>Results!B1309</f>
        <v>hsa-miR-1268b</v>
      </c>
      <c r="N1313" s="69" t="e">
        <f>LOG(Results!H1381,2)</f>
        <v>#DIV/0!</v>
      </c>
      <c r="O1313" s="70" t="str">
        <f>Results!I1381</f>
        <v>N/A</v>
      </c>
    </row>
    <row r="1314" spans="11:15">
      <c r="K1314" s="68"/>
      <c r="L1314" s="39" t="str">
        <f>Results!C1382</f>
        <v>J12</v>
      </c>
      <c r="M1314" s="39" t="str">
        <f>Results!B1310</f>
        <v>hsa-miR-4495</v>
      </c>
      <c r="N1314" s="69" t="e">
        <f>LOG(Results!H1382,2)</f>
        <v>#DIV/0!</v>
      </c>
      <c r="O1314" s="70" t="str">
        <f>Results!I1382</f>
        <v>N/A</v>
      </c>
    </row>
    <row r="1315" spans="11:15">
      <c r="K1315" s="68"/>
      <c r="L1315" s="39" t="str">
        <f>Results!C1383</f>
        <v>J13</v>
      </c>
      <c r="M1315" s="39" t="str">
        <f>Results!B1311</f>
        <v>hsa-miR-378e</v>
      </c>
      <c r="N1315" s="69" t="e">
        <f>LOG(Results!H1383,2)</f>
        <v>#DIV/0!</v>
      </c>
      <c r="O1315" s="70" t="str">
        <f>Results!I1383</f>
        <v>N/A</v>
      </c>
    </row>
    <row r="1316" spans="11:15">
      <c r="K1316" s="68"/>
      <c r="L1316" s="39" t="str">
        <f>Results!C1384</f>
        <v>J14</v>
      </c>
      <c r="M1316" s="39" t="str">
        <f>Results!B1312</f>
        <v>hsa-miR-4496</v>
      </c>
      <c r="N1316" s="69" t="e">
        <f>LOG(Results!H1384,2)</f>
        <v>#DIV/0!</v>
      </c>
      <c r="O1316" s="70" t="str">
        <f>Results!I1384</f>
        <v>N/A</v>
      </c>
    </row>
    <row r="1317" spans="11:15">
      <c r="K1317" s="68"/>
      <c r="L1317" s="39" t="str">
        <f>Results!C1385</f>
        <v>J15</v>
      </c>
      <c r="M1317" s="39" t="str">
        <f>Results!B1313</f>
        <v>hsa-miR-548ab</v>
      </c>
      <c r="N1317" s="69" t="e">
        <f>LOG(Results!H1385,2)</f>
        <v>#DIV/0!</v>
      </c>
      <c r="O1317" s="70" t="str">
        <f>Results!I1385</f>
        <v>N/A</v>
      </c>
    </row>
    <row r="1318" spans="11:15">
      <c r="K1318" s="68"/>
      <c r="L1318" s="39" t="str">
        <f>Results!C1386</f>
        <v>J16</v>
      </c>
      <c r="M1318" s="39" t="str">
        <f>Results!B1314</f>
        <v>hsa-miR-4497</v>
      </c>
      <c r="N1318" s="69" t="e">
        <f>LOG(Results!H1386,2)</f>
        <v>#DIV/0!</v>
      </c>
      <c r="O1318" s="70" t="str">
        <f>Results!I1386</f>
        <v>N/A</v>
      </c>
    </row>
    <row r="1319" spans="11:15">
      <c r="K1319" s="68"/>
      <c r="L1319" s="39" t="str">
        <f>Results!C1387</f>
        <v>J17</v>
      </c>
      <c r="M1319" s="39" t="str">
        <f>Results!B1315</f>
        <v>hsa-miR-4417</v>
      </c>
      <c r="N1319" s="69" t="e">
        <f>LOG(Results!H1387,2)</f>
        <v>#DIV/0!</v>
      </c>
      <c r="O1319" s="70" t="str">
        <f>Results!I1387</f>
        <v>N/A</v>
      </c>
    </row>
    <row r="1320" spans="11:15">
      <c r="K1320" s="68"/>
      <c r="L1320" s="39" t="str">
        <f>Results!C1388</f>
        <v>J18</v>
      </c>
      <c r="M1320" s="39" t="str">
        <f>Results!B1316</f>
        <v>hsa-miR-4419b</v>
      </c>
      <c r="N1320" s="69" t="e">
        <f>LOG(Results!H1388,2)</f>
        <v>#DIV/0!</v>
      </c>
      <c r="O1320" s="70" t="str">
        <f>Results!I1388</f>
        <v>N/A</v>
      </c>
    </row>
    <row r="1321" spans="11:15">
      <c r="K1321" s="68"/>
      <c r="L1321" s="39" t="str">
        <f>Results!C1389</f>
        <v>J19</v>
      </c>
      <c r="M1321" s="39" t="str">
        <f>Results!B1317</f>
        <v>hsa-miR-4418</v>
      </c>
      <c r="N1321" s="69" t="e">
        <f>LOG(Results!H1389,2)</f>
        <v>#DIV/0!</v>
      </c>
      <c r="O1321" s="70" t="str">
        <f>Results!I1389</f>
        <v>N/A</v>
      </c>
    </row>
    <row r="1322" spans="11:15">
      <c r="K1322" s="68"/>
      <c r="L1322" s="39" t="str">
        <f>Results!C1390</f>
        <v>J20</v>
      </c>
      <c r="M1322" s="39" t="str">
        <f>Results!B1318</f>
        <v>hsa-miR-4499</v>
      </c>
      <c r="N1322" s="69" t="e">
        <f>LOG(Results!H1390,2)</f>
        <v>#DIV/0!</v>
      </c>
      <c r="O1322" s="70" t="str">
        <f>Results!I1390</f>
        <v>N/A</v>
      </c>
    </row>
    <row r="1323" spans="11:15">
      <c r="K1323" s="68"/>
      <c r="L1323" s="39" t="str">
        <f>Results!C1391</f>
        <v>J21</v>
      </c>
      <c r="M1323" s="39" t="str">
        <f>Results!B1319</f>
        <v>hsa-miR-4419a</v>
      </c>
      <c r="N1323" s="69" t="e">
        <f>LOG(Results!H1391,2)</f>
        <v>#DIV/0!</v>
      </c>
      <c r="O1323" s="70" t="str">
        <f>Results!I1391</f>
        <v>N/A</v>
      </c>
    </row>
    <row r="1324" spans="11:15">
      <c r="K1324" s="68"/>
      <c r="L1324" s="39" t="str">
        <f>Results!C1392</f>
        <v>J22</v>
      </c>
      <c r="M1324" s="39" t="str">
        <f>Results!B1320</f>
        <v>hsa-miR-4500</v>
      </c>
      <c r="N1324" s="69" t="e">
        <f>LOG(Results!H1392,2)</f>
        <v>#DIV/0!</v>
      </c>
      <c r="O1324" s="70" t="str">
        <f>Results!I1392</f>
        <v>N/A</v>
      </c>
    </row>
    <row r="1325" spans="11:15">
      <c r="K1325" s="68"/>
      <c r="L1325" s="39" t="str">
        <f>Results!C1393</f>
        <v>J23</v>
      </c>
      <c r="M1325" s="39" t="str">
        <f>Results!B1321</f>
        <v>hsa-miR-378f</v>
      </c>
      <c r="N1325" s="69" t="e">
        <f>LOG(Results!H1393,2)</f>
        <v>#DIV/0!</v>
      </c>
      <c r="O1325" s="70" t="str">
        <f>Results!I1393</f>
        <v>N/A</v>
      </c>
    </row>
    <row r="1326" spans="11:15">
      <c r="K1326" s="68"/>
      <c r="L1326" s="39" t="str">
        <f>Results!C1394</f>
        <v>J24</v>
      </c>
      <c r="M1326" s="39" t="str">
        <f>Results!B1322</f>
        <v>hsa-miR-4501</v>
      </c>
      <c r="N1326" s="69" t="e">
        <f>LOG(Results!H1394,2)</f>
        <v>#DIV/0!</v>
      </c>
      <c r="O1326" s="70" t="str">
        <f>Results!I1394</f>
        <v>N/A</v>
      </c>
    </row>
    <row r="1327" spans="11:15">
      <c r="K1327" s="68"/>
      <c r="L1327" s="39" t="str">
        <f>Results!C1395</f>
        <v>K01</v>
      </c>
      <c r="M1327" s="39" t="str">
        <f>Results!B1323</f>
        <v>hsa-miR-4655-3p</v>
      </c>
      <c r="N1327" s="69" t="e">
        <f>LOG(Results!H1395,2)</f>
        <v>#DIV/0!</v>
      </c>
      <c r="O1327" s="70" t="str">
        <f>Results!I1395</f>
        <v>N/A</v>
      </c>
    </row>
    <row r="1328" spans="11:15">
      <c r="K1328" s="68"/>
      <c r="L1328" s="39" t="str">
        <f>Results!C1396</f>
        <v>K02</v>
      </c>
      <c r="M1328" s="39" t="str">
        <f>Results!B1324</f>
        <v>hsa-miR-4709-3p</v>
      </c>
      <c r="N1328" s="69" t="e">
        <f>LOG(Results!H1396,2)</f>
        <v>#DIV/0!</v>
      </c>
      <c r="O1328" s="70" t="str">
        <f>Results!I1396</f>
        <v>N/A</v>
      </c>
    </row>
    <row r="1329" spans="11:15">
      <c r="K1329" s="68"/>
      <c r="L1329" s="39" t="str">
        <f>Results!C1397</f>
        <v>K03</v>
      </c>
      <c r="M1329" s="39" t="str">
        <f>Results!B1325</f>
        <v>hsa-miR-4656</v>
      </c>
      <c r="N1329" s="69" t="e">
        <f>LOG(Results!H1397,2)</f>
        <v>#DIV/0!</v>
      </c>
      <c r="O1329" s="70" t="str">
        <f>Results!I1397</f>
        <v>N/A</v>
      </c>
    </row>
    <row r="1330" spans="11:15">
      <c r="K1330" s="68"/>
      <c r="L1330" s="39" t="str">
        <f>Results!C1398</f>
        <v>K04</v>
      </c>
      <c r="M1330" s="39" t="str">
        <f>Results!B1326</f>
        <v>hsa-miR-3545-5p</v>
      </c>
      <c r="N1330" s="69" t="e">
        <f>LOG(Results!H1398,2)</f>
        <v>#DIV/0!</v>
      </c>
      <c r="O1330" s="70" t="str">
        <f>Results!I1398</f>
        <v>N/A</v>
      </c>
    </row>
    <row r="1331" spans="11:15">
      <c r="K1331" s="68"/>
      <c r="L1331" s="39" t="str">
        <f>Results!C1399</f>
        <v>K05</v>
      </c>
      <c r="M1331" s="39" t="str">
        <f>Results!B1327</f>
        <v>hsa-miR-4657</v>
      </c>
      <c r="N1331" s="69" t="e">
        <f>LOG(Results!H1399,2)</f>
        <v>#DIV/0!</v>
      </c>
      <c r="O1331" s="70" t="str">
        <f>Results!I1399</f>
        <v>N/A</v>
      </c>
    </row>
    <row r="1332" spans="11:15">
      <c r="K1332" s="68"/>
      <c r="L1332" s="39" t="str">
        <f>Results!C1400</f>
        <v>K06</v>
      </c>
      <c r="M1332" s="39" t="str">
        <f>Results!B1328</f>
        <v>hsa-miR-3545-3p</v>
      </c>
      <c r="N1332" s="69" t="e">
        <f>LOG(Results!H1400,2)</f>
        <v>#DIV/0!</v>
      </c>
      <c r="O1332" s="70" t="str">
        <f>Results!I1400</f>
        <v>N/A</v>
      </c>
    </row>
    <row r="1333" spans="11:15">
      <c r="K1333" s="68"/>
      <c r="L1333" s="39" t="str">
        <f>Results!C1401</f>
        <v>K07</v>
      </c>
      <c r="M1333" s="39" t="str">
        <f>Results!B1329</f>
        <v>hsa-miR-4658</v>
      </c>
      <c r="N1333" s="69" t="e">
        <f>LOG(Results!H1401,2)</f>
        <v>#DIV/0!</v>
      </c>
      <c r="O1333" s="70" t="str">
        <f>Results!I1401</f>
        <v>N/A</v>
      </c>
    </row>
    <row r="1334" spans="11:15">
      <c r="K1334" s="68"/>
      <c r="L1334" s="39" t="str">
        <f>Results!C1402</f>
        <v>K08</v>
      </c>
      <c r="M1334" s="39" t="str">
        <f>Results!B1330</f>
        <v>hsa-miR-4710</v>
      </c>
      <c r="N1334" s="69" t="e">
        <f>LOG(Results!H1402,2)</f>
        <v>#DIV/0!</v>
      </c>
      <c r="O1334" s="70" t="str">
        <f>Results!I1402</f>
        <v>N/A</v>
      </c>
    </row>
    <row r="1335" spans="11:15">
      <c r="K1335" s="68"/>
      <c r="L1335" s="39" t="str">
        <f>Results!C1403</f>
        <v>K09</v>
      </c>
      <c r="M1335" s="39" t="str">
        <f>Results!B1331</f>
        <v>hsa-miR-4659a-5p</v>
      </c>
      <c r="N1335" s="69" t="e">
        <f>LOG(Results!H1403,2)</f>
        <v>#DIV/0!</v>
      </c>
      <c r="O1335" s="70" t="str">
        <f>Results!I1403</f>
        <v>N/A</v>
      </c>
    </row>
    <row r="1336" spans="11:15">
      <c r="K1336" s="68"/>
      <c r="L1336" s="39" t="str">
        <f>Results!C1404</f>
        <v>K10</v>
      </c>
      <c r="M1336" s="39" t="str">
        <f>Results!B1332</f>
        <v>hsa-miR-4711-5p</v>
      </c>
      <c r="N1336" s="69" t="e">
        <f>LOG(Results!H1404,2)</f>
        <v>#DIV/0!</v>
      </c>
      <c r="O1336" s="70" t="str">
        <f>Results!I1404</f>
        <v>N/A</v>
      </c>
    </row>
    <row r="1337" spans="11:15">
      <c r="K1337" s="68"/>
      <c r="L1337" s="39" t="str">
        <f>Results!C1405</f>
        <v>K11</v>
      </c>
      <c r="M1337" s="39" t="str">
        <f>Results!B1333</f>
        <v>hsa-miR-4659a-3p</v>
      </c>
      <c r="N1337" s="69" t="e">
        <f>LOG(Results!H1405,2)</f>
        <v>#DIV/0!</v>
      </c>
      <c r="O1337" s="70" t="str">
        <f>Results!I1405</f>
        <v>N/A</v>
      </c>
    </row>
    <row r="1338" spans="11:15">
      <c r="K1338" s="68"/>
      <c r="L1338" s="39" t="str">
        <f>Results!C1406</f>
        <v>K12</v>
      </c>
      <c r="M1338" s="39" t="str">
        <f>Results!B1334</f>
        <v>hsa-miR-4711-3p</v>
      </c>
      <c r="N1338" s="69" t="e">
        <f>LOG(Results!H1406,2)</f>
        <v>#DIV/0!</v>
      </c>
      <c r="O1338" s="70" t="str">
        <f>Results!I1406</f>
        <v>N/A</v>
      </c>
    </row>
    <row r="1339" spans="11:15">
      <c r="K1339" s="68"/>
      <c r="L1339" s="39" t="str">
        <f>Results!C1407</f>
        <v>K13</v>
      </c>
      <c r="M1339" s="39" t="str">
        <f>Results!B1335</f>
        <v>hsa-miR-4660</v>
      </c>
      <c r="N1339" s="69" t="e">
        <f>LOG(Results!H1407,2)</f>
        <v>#DIV/0!</v>
      </c>
      <c r="O1339" s="70" t="str">
        <f>Results!I1407</f>
        <v>N/A</v>
      </c>
    </row>
    <row r="1340" spans="11:15">
      <c r="K1340" s="68"/>
      <c r="L1340" s="39" t="str">
        <f>Results!C1408</f>
        <v>K14</v>
      </c>
      <c r="M1340" s="39" t="str">
        <f>Results!B1336</f>
        <v>hsa-miR-4712-5p</v>
      </c>
      <c r="N1340" s="69" t="e">
        <f>LOG(Results!H1408,2)</f>
        <v>#DIV/0!</v>
      </c>
      <c r="O1340" s="70" t="str">
        <f>Results!I1408</f>
        <v>N/A</v>
      </c>
    </row>
    <row r="1341" spans="11:15">
      <c r="K1341" s="68"/>
      <c r="L1341" s="39" t="str">
        <f>Results!C1409</f>
        <v>K15</v>
      </c>
      <c r="M1341" s="39" t="str">
        <f>Results!B1337</f>
        <v>hsa-miR-4661-5p</v>
      </c>
      <c r="N1341" s="69" t="e">
        <f>LOG(Results!H1409,2)</f>
        <v>#DIV/0!</v>
      </c>
      <c r="O1341" s="70" t="str">
        <f>Results!I1409</f>
        <v>N/A</v>
      </c>
    </row>
    <row r="1342" spans="11:15">
      <c r="K1342" s="68"/>
      <c r="L1342" s="39" t="str">
        <f>Results!C1410</f>
        <v>K16</v>
      </c>
      <c r="M1342" s="39" t="str">
        <f>Results!B1338</f>
        <v>hsa-miR-4712-3p</v>
      </c>
      <c r="N1342" s="69" t="e">
        <f>LOG(Results!H1410,2)</f>
        <v>#DIV/0!</v>
      </c>
      <c r="O1342" s="70" t="str">
        <f>Results!I1410</f>
        <v>N/A</v>
      </c>
    </row>
    <row r="1343" spans="11:15">
      <c r="K1343" s="68"/>
      <c r="L1343" s="39" t="str">
        <f>Results!C1411</f>
        <v>K17</v>
      </c>
      <c r="M1343" s="39" t="str">
        <f>Results!B1339</f>
        <v>hsa-miR-4661-3p</v>
      </c>
      <c r="N1343" s="69" t="e">
        <f>LOG(Results!H1411,2)</f>
        <v>#DIV/0!</v>
      </c>
      <c r="O1343" s="70" t="str">
        <f>Results!I1411</f>
        <v>N/A</v>
      </c>
    </row>
    <row r="1344" spans="11:15">
      <c r="K1344" s="68"/>
      <c r="L1344" s="39" t="str">
        <f>Results!C1412</f>
        <v>K18</v>
      </c>
      <c r="M1344" s="39" t="str">
        <f>Results!B1340</f>
        <v>hsa-miR-4713-5p</v>
      </c>
      <c r="N1344" s="69" t="e">
        <f>LOG(Results!H1412,2)</f>
        <v>#DIV/0!</v>
      </c>
      <c r="O1344" s="70" t="str">
        <f>Results!I1412</f>
        <v>N/A</v>
      </c>
    </row>
    <row r="1345" spans="11:15">
      <c r="K1345" s="68"/>
      <c r="L1345" s="39" t="str">
        <f>Results!C1413</f>
        <v>K19</v>
      </c>
      <c r="M1345" s="39" t="str">
        <f>Results!B1341</f>
        <v>hsa-miR-4662a-5p</v>
      </c>
      <c r="N1345" s="69" t="e">
        <f>LOG(Results!H1413,2)</f>
        <v>#DIV/0!</v>
      </c>
      <c r="O1345" s="70" t="str">
        <f>Results!I1413</f>
        <v>N/A</v>
      </c>
    </row>
    <row r="1346" spans="11:15">
      <c r="K1346" s="68"/>
      <c r="L1346" s="39" t="str">
        <f>Results!C1414</f>
        <v>K20</v>
      </c>
      <c r="M1346" s="39" t="str">
        <f>Results!B1342</f>
        <v>hsa-miR-4713-3p</v>
      </c>
      <c r="N1346" s="69" t="e">
        <f>LOG(Results!H1414,2)</f>
        <v>#DIV/0!</v>
      </c>
      <c r="O1346" s="70" t="str">
        <f>Results!I1414</f>
        <v>N/A</v>
      </c>
    </row>
    <row r="1347" spans="11:15">
      <c r="K1347" s="68"/>
      <c r="L1347" s="39" t="str">
        <f>Results!C1415</f>
        <v>K21</v>
      </c>
      <c r="M1347" s="39" t="str">
        <f>Results!B1343</f>
        <v>hsa-miR-4662a-3p</v>
      </c>
      <c r="N1347" s="69" t="e">
        <f>LOG(Results!H1415,2)</f>
        <v>#DIV/0!</v>
      </c>
      <c r="O1347" s="70" t="str">
        <f>Results!I1415</f>
        <v>N/A</v>
      </c>
    </row>
    <row r="1348" spans="11:15">
      <c r="K1348" s="68"/>
      <c r="L1348" s="39" t="str">
        <f>Results!C1416</f>
        <v>K22</v>
      </c>
      <c r="M1348" s="39" t="str">
        <f>Results!B1344</f>
        <v>hsa-miR-4714-5p</v>
      </c>
      <c r="N1348" s="69" t="e">
        <f>LOG(Results!H1416,2)</f>
        <v>#DIV/0!</v>
      </c>
      <c r="O1348" s="70" t="str">
        <f>Results!I1416</f>
        <v>N/A</v>
      </c>
    </row>
    <row r="1349" spans="11:15">
      <c r="K1349" s="68"/>
      <c r="L1349" s="39" t="str">
        <f>Results!C1417</f>
        <v>K23</v>
      </c>
      <c r="M1349" s="39" t="str">
        <f>Results!B1345</f>
        <v>hsa-miR-4659b-5p</v>
      </c>
      <c r="N1349" s="69" t="e">
        <f>LOG(Results!H1417,2)</f>
        <v>#DIV/0!</v>
      </c>
      <c r="O1349" s="70" t="str">
        <f>Results!I1417</f>
        <v>N/A</v>
      </c>
    </row>
    <row r="1350" spans="11:15">
      <c r="K1350" s="68"/>
      <c r="L1350" s="39" t="str">
        <f>Results!C1418</f>
        <v>K24</v>
      </c>
      <c r="M1350" s="39" t="str">
        <f>Results!B1346</f>
        <v>hsa-miR-4714-3p</v>
      </c>
      <c r="N1350" s="69" t="e">
        <f>LOG(Results!H1418,2)</f>
        <v>#DIV/0!</v>
      </c>
      <c r="O1350" s="70" t="str">
        <f>Results!I1418</f>
        <v>N/A</v>
      </c>
    </row>
    <row r="1351" spans="11:15">
      <c r="K1351" s="68"/>
      <c r="L1351" s="39" t="str">
        <f>Results!C1419</f>
        <v>L01</v>
      </c>
      <c r="M1351" s="39" t="str">
        <f>Results!B1347</f>
        <v>hsa-miR-4420</v>
      </c>
      <c r="N1351" s="69" t="e">
        <f>LOG(Results!H1419,2)</f>
        <v>#DIV/0!</v>
      </c>
      <c r="O1351" s="70" t="str">
        <f>Results!I1419</f>
        <v>N/A</v>
      </c>
    </row>
    <row r="1352" spans="11:15">
      <c r="K1352" s="68"/>
      <c r="L1352" s="39" t="str">
        <f>Results!C1420</f>
        <v>L02</v>
      </c>
      <c r="M1352" s="39" t="str">
        <f>Results!B1348</f>
        <v>hsa-miR-4502</v>
      </c>
      <c r="N1352" s="69" t="e">
        <f>LOG(Results!H1420,2)</f>
        <v>#DIV/0!</v>
      </c>
      <c r="O1352" s="70" t="str">
        <f>Results!I1420</f>
        <v>N/A</v>
      </c>
    </row>
    <row r="1353" spans="11:15">
      <c r="K1353" s="68"/>
      <c r="L1353" s="39" t="str">
        <f>Results!C1421</f>
        <v>L03</v>
      </c>
      <c r="M1353" s="39" t="str">
        <f>Results!B1349</f>
        <v>hsa-miR-4421</v>
      </c>
      <c r="N1353" s="69" t="e">
        <f>LOG(Results!H1421,2)</f>
        <v>#DIV/0!</v>
      </c>
      <c r="O1353" s="70" t="str">
        <f>Results!I1421</f>
        <v>N/A</v>
      </c>
    </row>
    <row r="1354" spans="11:15">
      <c r="K1354" s="68"/>
      <c r="L1354" s="39" t="str">
        <f>Results!C1422</f>
        <v>L04</v>
      </c>
      <c r="M1354" s="39" t="str">
        <f>Results!B1350</f>
        <v>hsa-miR-4503</v>
      </c>
      <c r="N1354" s="69" t="e">
        <f>LOG(Results!H1422,2)</f>
        <v>#DIV/0!</v>
      </c>
      <c r="O1354" s="70" t="str">
        <f>Results!I1422</f>
        <v>N/A</v>
      </c>
    </row>
    <row r="1355" spans="11:15">
      <c r="K1355" s="68"/>
      <c r="L1355" s="39" t="str">
        <f>Results!C1423</f>
        <v>L05</v>
      </c>
      <c r="M1355" s="39" t="str">
        <f>Results!B1351</f>
        <v>hsa-miR-4422</v>
      </c>
      <c r="N1355" s="69" t="e">
        <f>LOG(Results!H1423,2)</f>
        <v>#DIV/0!</v>
      </c>
      <c r="O1355" s="70" t="str">
        <f>Results!I1423</f>
        <v>N/A</v>
      </c>
    </row>
    <row r="1356" spans="11:15">
      <c r="K1356" s="68"/>
      <c r="L1356" s="39" t="str">
        <f>Results!C1424</f>
        <v>L06</v>
      </c>
      <c r="M1356" s="39" t="str">
        <f>Results!B1352</f>
        <v>hsa-miR-4504</v>
      </c>
      <c r="N1356" s="69" t="e">
        <f>LOG(Results!H1424,2)</f>
        <v>#DIV/0!</v>
      </c>
      <c r="O1356" s="70" t="str">
        <f>Results!I1424</f>
        <v>N/A</v>
      </c>
    </row>
    <row r="1357" spans="11:15">
      <c r="K1357" s="68"/>
      <c r="L1357" s="39" t="str">
        <f>Results!C1425</f>
        <v>L07</v>
      </c>
      <c r="M1357" s="39" t="str">
        <f>Results!B1353</f>
        <v>hsa-miR-4423-5p</v>
      </c>
      <c r="N1357" s="69" t="e">
        <f>LOG(Results!H1425,2)</f>
        <v>#DIV/0!</v>
      </c>
      <c r="O1357" s="70" t="str">
        <f>Results!I1425</f>
        <v>N/A</v>
      </c>
    </row>
    <row r="1358" spans="11:15">
      <c r="K1358" s="68"/>
      <c r="L1358" s="39" t="str">
        <f>Results!C1426</f>
        <v>L08</v>
      </c>
      <c r="M1358" s="39" t="str">
        <f>Results!B1354</f>
        <v>hsa-miR-4505</v>
      </c>
      <c r="N1358" s="69" t="e">
        <f>LOG(Results!H1426,2)</f>
        <v>#DIV/0!</v>
      </c>
      <c r="O1358" s="70" t="str">
        <f>Results!I1426</f>
        <v>N/A</v>
      </c>
    </row>
    <row r="1359" spans="11:15">
      <c r="K1359" s="68"/>
      <c r="L1359" s="39" t="str">
        <f>Results!C1427</f>
        <v>L09</v>
      </c>
      <c r="M1359" s="39" t="str">
        <f>Results!B1355</f>
        <v>hsa-miR-4423-3p</v>
      </c>
      <c r="N1359" s="69" t="e">
        <f>LOG(Results!H1427,2)</f>
        <v>#DIV/0!</v>
      </c>
      <c r="O1359" s="70" t="str">
        <f>Results!I1427</f>
        <v>N/A</v>
      </c>
    </row>
    <row r="1360" spans="11:15">
      <c r="K1360" s="68"/>
      <c r="L1360" s="39" t="str">
        <f>Results!C1428</f>
        <v>L10</v>
      </c>
      <c r="M1360" s="39" t="str">
        <f>Results!B1356</f>
        <v>hsa-miR-4506</v>
      </c>
      <c r="N1360" s="69" t="e">
        <f>LOG(Results!H1428,2)</f>
        <v>#DIV/0!</v>
      </c>
      <c r="O1360" s="70" t="str">
        <f>Results!I1428</f>
        <v>N/A</v>
      </c>
    </row>
    <row r="1361" spans="11:15">
      <c r="K1361" s="68"/>
      <c r="L1361" s="39" t="str">
        <f>Results!C1429</f>
        <v>L11</v>
      </c>
      <c r="M1361" s="39" t="str">
        <f>Results!B1357</f>
        <v>hsa-miR-378g</v>
      </c>
      <c r="N1361" s="69" t="e">
        <f>LOG(Results!H1429,2)</f>
        <v>#DIV/0!</v>
      </c>
      <c r="O1361" s="70" t="str">
        <f>Results!I1429</f>
        <v>N/A</v>
      </c>
    </row>
    <row r="1362" spans="11:15">
      <c r="K1362" s="68"/>
      <c r="L1362" s="39" t="str">
        <f>Results!C1430</f>
        <v>L12</v>
      </c>
      <c r="M1362" s="39" t="str">
        <f>Results!B1358</f>
        <v>hsa-miR-2392</v>
      </c>
      <c r="N1362" s="69" t="e">
        <f>LOG(Results!H1430,2)</f>
        <v>#DIV/0!</v>
      </c>
      <c r="O1362" s="70" t="str">
        <f>Results!I1430</f>
        <v>N/A</v>
      </c>
    </row>
    <row r="1363" spans="11:15">
      <c r="K1363" s="68"/>
      <c r="L1363" s="39" t="str">
        <f>Results!C1431</f>
        <v>L13</v>
      </c>
      <c r="M1363" s="39" t="str">
        <f>Results!B1359</f>
        <v>hsa-miR-548ac</v>
      </c>
      <c r="N1363" s="69" t="e">
        <f>LOG(Results!H1431,2)</f>
        <v>#DIV/0!</v>
      </c>
      <c r="O1363" s="70" t="str">
        <f>Results!I1431</f>
        <v>N/A</v>
      </c>
    </row>
    <row r="1364" spans="11:15">
      <c r="K1364" s="68"/>
      <c r="L1364" s="39" t="str">
        <f>Results!C1432</f>
        <v>L14</v>
      </c>
      <c r="M1364" s="39" t="str">
        <f>Results!B1360</f>
        <v>hsa-miR-4507</v>
      </c>
      <c r="N1364" s="69" t="e">
        <f>LOG(Results!H1432,2)</f>
        <v>#DIV/0!</v>
      </c>
      <c r="O1364" s="70" t="str">
        <f>Results!I1432</f>
        <v>N/A</v>
      </c>
    </row>
    <row r="1365" spans="11:15">
      <c r="K1365" s="68"/>
      <c r="L1365" s="39" t="str">
        <f>Results!C1433</f>
        <v>L15</v>
      </c>
      <c r="M1365" s="39" t="str">
        <f>Results!B1361</f>
        <v>hsa-miR-4424</v>
      </c>
      <c r="N1365" s="69" t="e">
        <f>LOG(Results!H1433,2)</f>
        <v>#DIV/0!</v>
      </c>
      <c r="O1365" s="70" t="str">
        <f>Results!I1433</f>
        <v>N/A</v>
      </c>
    </row>
    <row r="1366" spans="11:15">
      <c r="K1366" s="68"/>
      <c r="L1366" s="39" t="str">
        <f>Results!C1434</f>
        <v>L16</v>
      </c>
      <c r="M1366" s="39" t="str">
        <f>Results!B1362</f>
        <v>hsa-miR-4508</v>
      </c>
      <c r="N1366" s="69" t="e">
        <f>LOG(Results!H1434,2)</f>
        <v>#DIV/0!</v>
      </c>
      <c r="O1366" s="70" t="str">
        <f>Results!I1434</f>
        <v>N/A</v>
      </c>
    </row>
    <row r="1367" spans="11:15">
      <c r="K1367" s="68"/>
      <c r="L1367" s="39" t="str">
        <f>Results!C1435</f>
        <v>L17</v>
      </c>
      <c r="M1367" s="39" t="str">
        <f>Results!B1363</f>
        <v>hsa-miR-4425</v>
      </c>
      <c r="N1367" s="69" t="e">
        <f>LOG(Results!H1435,2)</f>
        <v>#DIV/0!</v>
      </c>
      <c r="O1367" s="70" t="str">
        <f>Results!I1435</f>
        <v>N/A</v>
      </c>
    </row>
    <row r="1368" spans="11:15">
      <c r="K1368" s="68"/>
      <c r="L1368" s="39" t="str">
        <f>Results!C1436</f>
        <v>L18</v>
      </c>
      <c r="M1368" s="39" t="str">
        <f>Results!B1364</f>
        <v>hsa-miR-4509</v>
      </c>
      <c r="N1368" s="69" t="e">
        <f>LOG(Results!H1436,2)</f>
        <v>#DIV/0!</v>
      </c>
      <c r="O1368" s="70" t="str">
        <f>Results!I1436</f>
        <v>N/A</v>
      </c>
    </row>
    <row r="1369" spans="11:15">
      <c r="K1369" s="68"/>
      <c r="L1369" s="39" t="str">
        <f>Results!C1437</f>
        <v>L19</v>
      </c>
      <c r="M1369" s="39" t="str">
        <f>Results!B1365</f>
        <v>hsa-miR-4426</v>
      </c>
      <c r="N1369" s="69" t="e">
        <f>LOG(Results!H1437,2)</f>
        <v>#DIV/0!</v>
      </c>
      <c r="O1369" s="70" t="str">
        <f>Results!I1437</f>
        <v>N/A</v>
      </c>
    </row>
    <row r="1370" spans="11:15">
      <c r="K1370" s="68"/>
      <c r="L1370" s="39" t="str">
        <f>Results!C1438</f>
        <v>L20</v>
      </c>
      <c r="M1370" s="39" t="str">
        <f>Results!B1366</f>
        <v>hsa-miR-4510</v>
      </c>
      <c r="N1370" s="69" t="e">
        <f>LOG(Results!H1438,2)</f>
        <v>#DIV/0!</v>
      </c>
      <c r="O1370" s="70" t="str">
        <f>Results!I1438</f>
        <v>N/A</v>
      </c>
    </row>
    <row r="1371" spans="11:15">
      <c r="K1371" s="68"/>
      <c r="L1371" s="39" t="str">
        <f>Results!C1439</f>
        <v>L21</v>
      </c>
      <c r="M1371" s="39" t="str">
        <f>Results!B1367</f>
        <v>hsa-miR-4427</v>
      </c>
      <c r="N1371" s="69" t="e">
        <f>LOG(Results!H1439,2)</f>
        <v>#DIV/0!</v>
      </c>
      <c r="O1371" s="70" t="str">
        <f>Results!I1439</f>
        <v>N/A</v>
      </c>
    </row>
    <row r="1372" spans="11:15">
      <c r="K1372" s="68"/>
      <c r="L1372" s="39" t="str">
        <f>Results!C1440</f>
        <v>L22</v>
      </c>
      <c r="M1372" s="39" t="str">
        <f>Results!B1368</f>
        <v>hsa-miR-4511</v>
      </c>
      <c r="N1372" s="69" t="e">
        <f>LOG(Results!H1440,2)</f>
        <v>#DIV/0!</v>
      </c>
      <c r="O1372" s="70" t="str">
        <f>Results!I1440</f>
        <v>N/A</v>
      </c>
    </row>
    <row r="1373" spans="11:15">
      <c r="K1373" s="68"/>
      <c r="L1373" s="39" t="str">
        <f>Results!C1441</f>
        <v>L23</v>
      </c>
      <c r="M1373" s="39" t="str">
        <f>Results!B1369</f>
        <v>hsa-miR-4429</v>
      </c>
      <c r="N1373" s="69" t="e">
        <f>LOG(Results!H1441,2)</f>
        <v>#DIV/0!</v>
      </c>
      <c r="O1373" s="70" t="str">
        <f>Results!I1441</f>
        <v>N/A</v>
      </c>
    </row>
    <row r="1374" spans="11:15">
      <c r="K1374" s="68"/>
      <c r="L1374" s="39" t="str">
        <f>Results!C1442</f>
        <v>L24</v>
      </c>
      <c r="M1374" s="39" t="str">
        <f>Results!B1370</f>
        <v>hsa-miR-4512</v>
      </c>
      <c r="N1374" s="69" t="e">
        <f>LOG(Results!H1442,2)</f>
        <v>#DIV/0!</v>
      </c>
      <c r="O1374" s="70" t="str">
        <f>Results!I1442</f>
        <v>N/A</v>
      </c>
    </row>
    <row r="1375" spans="11:15">
      <c r="K1375" s="68"/>
      <c r="L1375" s="39" t="str">
        <f>Results!C1443</f>
        <v>M01</v>
      </c>
      <c r="M1375" s="39" t="str">
        <f>Results!B1371</f>
        <v>hsa-miR-4659b-3p</v>
      </c>
      <c r="N1375" s="69" t="e">
        <f>LOG(Results!H1443,2)</f>
        <v>#DIV/0!</v>
      </c>
      <c r="O1375" s="70" t="str">
        <f>Results!I1443</f>
        <v>N/A</v>
      </c>
    </row>
    <row r="1376" spans="11:15">
      <c r="K1376" s="68"/>
      <c r="L1376" s="39" t="str">
        <f>Results!C1444</f>
        <v>M02</v>
      </c>
      <c r="M1376" s="39" t="str">
        <f>Results!B1372</f>
        <v>hsa-miR-4715-5p</v>
      </c>
      <c r="N1376" s="69" t="e">
        <f>LOG(Results!H1444,2)</f>
        <v>#DIV/0!</v>
      </c>
      <c r="O1376" s="70" t="str">
        <f>Results!I1444</f>
        <v>N/A</v>
      </c>
    </row>
    <row r="1377" spans="11:15">
      <c r="K1377" s="68"/>
      <c r="L1377" s="39" t="str">
        <f>Results!C1445</f>
        <v>M03</v>
      </c>
      <c r="M1377" s="39" t="str">
        <f>Results!B1373</f>
        <v>hsa-miR-4663</v>
      </c>
      <c r="N1377" s="69" t="e">
        <f>LOG(Results!H1445,2)</f>
        <v>#DIV/0!</v>
      </c>
      <c r="O1377" s="70" t="str">
        <f>Results!I1445</f>
        <v>N/A</v>
      </c>
    </row>
    <row r="1378" spans="11:15">
      <c r="K1378" s="68"/>
      <c r="L1378" s="39" t="str">
        <f>Results!C1446</f>
        <v>M04</v>
      </c>
      <c r="M1378" s="39" t="str">
        <f>Results!B1374</f>
        <v>hsa-miR-4715-3p</v>
      </c>
      <c r="N1378" s="69" t="e">
        <f>LOG(Results!H1446,2)</f>
        <v>#DIV/0!</v>
      </c>
      <c r="O1378" s="70" t="str">
        <f>Results!I1446</f>
        <v>N/A</v>
      </c>
    </row>
    <row r="1379" spans="11:15">
      <c r="K1379" s="68"/>
      <c r="L1379" s="39" t="str">
        <f>Results!C1447</f>
        <v>M05</v>
      </c>
      <c r="M1379" s="39" t="str">
        <f>Results!B1375</f>
        <v>hsa-miR-4662b</v>
      </c>
      <c r="N1379" s="69" t="e">
        <f>LOG(Results!H1447,2)</f>
        <v>#DIV/0!</v>
      </c>
      <c r="O1379" s="70" t="str">
        <f>Results!I1447</f>
        <v>N/A</v>
      </c>
    </row>
    <row r="1380" spans="11:15">
      <c r="K1380" s="68"/>
      <c r="L1380" s="39" t="str">
        <f>Results!C1448</f>
        <v>M06</v>
      </c>
      <c r="M1380" s="39" t="str">
        <f>Results!B1376</f>
        <v>hsa-miR-4716-5p</v>
      </c>
      <c r="N1380" s="69" t="e">
        <f>LOG(Results!H1448,2)</f>
        <v>#DIV/0!</v>
      </c>
      <c r="O1380" s="70" t="str">
        <f>Results!I1448</f>
        <v>N/A</v>
      </c>
    </row>
    <row r="1381" spans="11:15">
      <c r="K1381" s="68"/>
      <c r="L1381" s="39" t="str">
        <f>Results!C1449</f>
        <v>M07</v>
      </c>
      <c r="M1381" s="39" t="str">
        <f>Results!B1377</f>
        <v>hsa-miR-4664-5p</v>
      </c>
      <c r="N1381" s="69" t="e">
        <f>LOG(Results!H1449,2)</f>
        <v>#DIV/0!</v>
      </c>
      <c r="O1381" s="70" t="str">
        <f>Results!I1449</f>
        <v>N/A</v>
      </c>
    </row>
    <row r="1382" spans="11:15">
      <c r="K1382" s="68"/>
      <c r="L1382" s="39" t="str">
        <f>Results!C1450</f>
        <v>M08</v>
      </c>
      <c r="M1382" s="39" t="str">
        <f>Results!B1378</f>
        <v>hsa-miR-4716-3p</v>
      </c>
      <c r="N1382" s="69" t="e">
        <f>LOG(Results!H1450,2)</f>
        <v>#DIV/0!</v>
      </c>
      <c r="O1382" s="70" t="str">
        <f>Results!I1450</f>
        <v>N/A</v>
      </c>
    </row>
    <row r="1383" spans="11:15">
      <c r="K1383" s="68"/>
      <c r="L1383" s="39" t="str">
        <f>Results!C1451</f>
        <v>M09</v>
      </c>
      <c r="M1383" s="39" t="str">
        <f>Results!B1379</f>
        <v>hsa-miR-4664-3p</v>
      </c>
      <c r="N1383" s="69" t="e">
        <f>LOG(Results!H1451,2)</f>
        <v>#DIV/0!</v>
      </c>
      <c r="O1383" s="70" t="str">
        <f>Results!I1451</f>
        <v>N/A</v>
      </c>
    </row>
    <row r="1384" spans="11:15">
      <c r="K1384" s="68"/>
      <c r="L1384" s="39" t="str">
        <f>Results!C1452</f>
        <v>M10</v>
      </c>
      <c r="M1384" s="39" t="str">
        <f>Results!B1380</f>
        <v>hsa-miR-3529-5p</v>
      </c>
      <c r="N1384" s="69" t="e">
        <f>LOG(Results!H1452,2)</f>
        <v>#DIV/0!</v>
      </c>
      <c r="O1384" s="70" t="str">
        <f>Results!I1452</f>
        <v>N/A</v>
      </c>
    </row>
    <row r="1385" spans="11:15">
      <c r="K1385" s="68"/>
      <c r="L1385" s="39" t="str">
        <f>Results!C1453</f>
        <v>M11</v>
      </c>
      <c r="M1385" s="39" t="str">
        <f>Results!B1381</f>
        <v>hsa-miR-4665-5p</v>
      </c>
      <c r="N1385" s="69" t="e">
        <f>LOG(Results!H1453,2)</f>
        <v>#DIV/0!</v>
      </c>
      <c r="O1385" s="70" t="str">
        <f>Results!I1453</f>
        <v>N/A</v>
      </c>
    </row>
    <row r="1386" spans="11:15">
      <c r="K1386" s="68"/>
      <c r="L1386" s="39" t="str">
        <f>Results!C1454</f>
        <v>M12</v>
      </c>
      <c r="M1386" s="39" t="str">
        <f>Results!B1382</f>
        <v>hsa-miR-4717-5p</v>
      </c>
      <c r="N1386" s="69" t="e">
        <f>LOG(Results!H1454,2)</f>
        <v>#DIV/0!</v>
      </c>
      <c r="O1386" s="70" t="str">
        <f>Results!I1454</f>
        <v>N/A</v>
      </c>
    </row>
    <row r="1387" spans="11:15">
      <c r="K1387" s="68"/>
      <c r="L1387" s="39" t="str">
        <f>Results!C1455</f>
        <v>M13</v>
      </c>
      <c r="M1387" s="39" t="str">
        <f>Results!B1383</f>
        <v>hsa-miR-4665-3p</v>
      </c>
      <c r="N1387" s="69" t="e">
        <f>LOG(Results!H1455,2)</f>
        <v>#DIV/0!</v>
      </c>
      <c r="O1387" s="70" t="str">
        <f>Results!I1455</f>
        <v>N/A</v>
      </c>
    </row>
    <row r="1388" spans="11:15">
      <c r="K1388" s="68"/>
      <c r="L1388" s="39" t="str">
        <f>Results!C1456</f>
        <v>M14</v>
      </c>
      <c r="M1388" s="39" t="str">
        <f>Results!B1384</f>
        <v>hsa-miR-4717-3p</v>
      </c>
      <c r="N1388" s="69" t="e">
        <f>LOG(Results!H1456,2)</f>
        <v>#DIV/0!</v>
      </c>
      <c r="O1388" s="70" t="str">
        <f>Results!I1456</f>
        <v>N/A</v>
      </c>
    </row>
    <row r="1389" spans="11:15">
      <c r="K1389" s="68"/>
      <c r="L1389" s="39" t="str">
        <f>Results!C1457</f>
        <v>M15</v>
      </c>
      <c r="M1389" s="39" t="str">
        <f>Results!B1385</f>
        <v>hsa-miR-4666a-5p</v>
      </c>
      <c r="N1389" s="69" t="e">
        <f>LOG(Results!H1457,2)</f>
        <v>#DIV/0!</v>
      </c>
      <c r="O1389" s="70" t="str">
        <f>Results!I1457</f>
        <v>N/A</v>
      </c>
    </row>
    <row r="1390" spans="11:15">
      <c r="K1390" s="68"/>
      <c r="L1390" s="39" t="str">
        <f>Results!C1458</f>
        <v>M16</v>
      </c>
      <c r="M1390" s="39" t="str">
        <f>Results!B1386</f>
        <v>hsa-miR-4718</v>
      </c>
      <c r="N1390" s="69" t="e">
        <f>LOG(Results!H1458,2)</f>
        <v>#DIV/0!</v>
      </c>
      <c r="O1390" s="70" t="str">
        <f>Results!I1458</f>
        <v>N/A</v>
      </c>
    </row>
    <row r="1391" spans="11:15">
      <c r="K1391" s="68"/>
      <c r="L1391" s="39" t="str">
        <f>Results!C1459</f>
        <v>M17</v>
      </c>
      <c r="M1391" s="39" t="str">
        <f>Results!B1387</f>
        <v>hsa-miR-4666a-3p</v>
      </c>
      <c r="N1391" s="69" t="e">
        <f>LOG(Results!H1459,2)</f>
        <v>#DIV/0!</v>
      </c>
      <c r="O1391" s="70" t="str">
        <f>Results!I1459</f>
        <v>N/A</v>
      </c>
    </row>
    <row r="1392" spans="11:15">
      <c r="K1392" s="68"/>
      <c r="L1392" s="39" t="str">
        <f>Results!C1460</f>
        <v>M18</v>
      </c>
      <c r="M1392" s="39" t="str">
        <f>Results!B1388</f>
        <v>hsa-miR-4719</v>
      </c>
      <c r="N1392" s="69" t="e">
        <f>LOG(Results!H1460,2)</f>
        <v>#DIV/0!</v>
      </c>
      <c r="O1392" s="70" t="str">
        <f>Results!I1460</f>
        <v>N/A</v>
      </c>
    </row>
    <row r="1393" spans="11:15">
      <c r="K1393" s="68"/>
      <c r="L1393" s="39" t="str">
        <f>Results!C1461</f>
        <v>M19</v>
      </c>
      <c r="M1393" s="39" t="str">
        <f>Results!B1389</f>
        <v>hsa-miR-4667-5p</v>
      </c>
      <c r="N1393" s="69" t="e">
        <f>LOG(Results!H1461,2)</f>
        <v>#DIV/0!</v>
      </c>
      <c r="O1393" s="70" t="str">
        <f>Results!I1461</f>
        <v>N/A</v>
      </c>
    </row>
    <row r="1394" spans="11:15">
      <c r="K1394" s="68"/>
      <c r="L1394" s="39" t="str">
        <f>Results!C1462</f>
        <v>M20</v>
      </c>
      <c r="M1394" s="39" t="str">
        <f>Results!B1390</f>
        <v>hsa-miR-4720-5p</v>
      </c>
      <c r="N1394" s="69" t="e">
        <f>LOG(Results!H1462,2)</f>
        <v>#DIV/0!</v>
      </c>
      <c r="O1394" s="70" t="str">
        <f>Results!I1462</f>
        <v>N/A</v>
      </c>
    </row>
    <row r="1395" spans="11:15">
      <c r="K1395" s="68"/>
      <c r="L1395" s="39" t="str">
        <f>Results!C1463</f>
        <v>M21</v>
      </c>
      <c r="M1395" s="39" t="str">
        <f>Results!B1391</f>
        <v>hsa-miR-4667-3p</v>
      </c>
      <c r="N1395" s="69" t="e">
        <f>LOG(Results!H1463,2)</f>
        <v>#DIV/0!</v>
      </c>
      <c r="O1395" s="70" t="str">
        <f>Results!I1463</f>
        <v>N/A</v>
      </c>
    </row>
    <row r="1396" spans="11:15">
      <c r="K1396" s="68"/>
      <c r="L1396" s="39" t="str">
        <f>Results!C1464</f>
        <v>M22</v>
      </c>
      <c r="M1396" s="39" t="str">
        <f>Results!B1392</f>
        <v>hsa-miR-4720-3p</v>
      </c>
      <c r="N1396" s="69" t="e">
        <f>LOG(Results!H1464,2)</f>
        <v>#DIV/0!</v>
      </c>
      <c r="O1396" s="70" t="str">
        <f>Results!I1464</f>
        <v>N/A</v>
      </c>
    </row>
    <row r="1397" spans="11:15">
      <c r="K1397" s="68"/>
      <c r="L1397" s="39" t="str">
        <f>Results!C1465</f>
        <v>M23</v>
      </c>
      <c r="M1397" s="39" t="str">
        <f>Results!B1393</f>
        <v>hsa-miR-4668-5p</v>
      </c>
      <c r="N1397" s="69" t="e">
        <f>LOG(Results!H1465,2)</f>
        <v>#DIV/0!</v>
      </c>
      <c r="O1397" s="70" t="str">
        <f>Results!I1465</f>
        <v>N/A</v>
      </c>
    </row>
    <row r="1398" spans="11:15">
      <c r="K1398" s="68"/>
      <c r="L1398" s="39" t="str">
        <f>Results!C1466</f>
        <v>M24</v>
      </c>
      <c r="M1398" s="39" t="str">
        <f>Results!B1394</f>
        <v>hsa-miR-4721</v>
      </c>
      <c r="N1398" s="69" t="e">
        <f>LOG(Results!H1466,2)</f>
        <v>#DIV/0!</v>
      </c>
      <c r="O1398" s="70" t="str">
        <f>Results!I1466</f>
        <v>N/A</v>
      </c>
    </row>
    <row r="1399" spans="11:15">
      <c r="K1399" s="68"/>
      <c r="L1399" s="39" t="str">
        <f>Results!C1467</f>
        <v>N01</v>
      </c>
      <c r="M1399" s="39" t="str">
        <f>Results!B1395</f>
        <v>hsa-miR-4430</v>
      </c>
      <c r="N1399" s="69" t="e">
        <f>LOG(Results!H1467,2)</f>
        <v>#DIV/0!</v>
      </c>
      <c r="O1399" s="70" t="str">
        <f>Results!I1467</f>
        <v>N/A</v>
      </c>
    </row>
    <row r="1400" spans="11:15">
      <c r="K1400" s="68"/>
      <c r="L1400" s="39" t="str">
        <f>Results!C1468</f>
        <v>N02</v>
      </c>
      <c r="M1400" s="39" t="str">
        <f>Results!B1396</f>
        <v>hsa-miR-4513</v>
      </c>
      <c r="N1400" s="69" t="e">
        <f>LOG(Results!H1468,2)</f>
        <v>#DIV/0!</v>
      </c>
      <c r="O1400" s="70" t="str">
        <f>Results!I1468</f>
        <v>N/A</v>
      </c>
    </row>
    <row r="1401" spans="11:15">
      <c r="K1401" s="68"/>
      <c r="L1401" s="39" t="str">
        <f>Results!C1469</f>
        <v>N03</v>
      </c>
      <c r="M1401" s="39" t="str">
        <f>Results!B1397</f>
        <v>hsa-miR-548ad</v>
      </c>
      <c r="N1401" s="69" t="e">
        <f>LOG(Results!H1469,2)</f>
        <v>#DIV/0!</v>
      </c>
      <c r="O1401" s="70" t="str">
        <f>Results!I1469</f>
        <v>N/A</v>
      </c>
    </row>
    <row r="1402" spans="11:15">
      <c r="K1402" s="68"/>
      <c r="L1402" s="39" t="str">
        <f>Results!C1470</f>
        <v>N04</v>
      </c>
      <c r="M1402" s="39" t="str">
        <f>Results!B1398</f>
        <v>hsa-miR-4514</v>
      </c>
      <c r="N1402" s="69" t="e">
        <f>LOG(Results!H1470,2)</f>
        <v>#DIV/0!</v>
      </c>
      <c r="O1402" s="70" t="str">
        <f>Results!I1470</f>
        <v>N/A</v>
      </c>
    </row>
    <row r="1403" spans="11:15">
      <c r="K1403" s="68"/>
      <c r="L1403" s="39" t="str">
        <f>Results!C1471</f>
        <v>N05</v>
      </c>
      <c r="M1403" s="39" t="str">
        <f>Results!B1399</f>
        <v>hsa-miR-4431</v>
      </c>
      <c r="N1403" s="69" t="e">
        <f>LOG(Results!H1471,2)</f>
        <v>#DIV/0!</v>
      </c>
      <c r="O1403" s="70" t="str">
        <f>Results!I1471</f>
        <v>N/A</v>
      </c>
    </row>
    <row r="1404" spans="11:15">
      <c r="K1404" s="68"/>
      <c r="L1404" s="39" t="str">
        <f>Results!C1472</f>
        <v>N06</v>
      </c>
      <c r="M1404" s="39" t="str">
        <f>Results!B1400</f>
        <v>hsa-miR-4515</v>
      </c>
      <c r="N1404" s="69" t="e">
        <f>LOG(Results!H1472,2)</f>
        <v>#DIV/0!</v>
      </c>
      <c r="O1404" s="70" t="str">
        <f>Results!I1472</f>
        <v>N/A</v>
      </c>
    </row>
    <row r="1405" spans="11:15">
      <c r="K1405" s="68"/>
      <c r="L1405" s="39" t="str">
        <f>Results!C1473</f>
        <v>N07</v>
      </c>
      <c r="M1405" s="39" t="str">
        <f>Results!B1401</f>
        <v>hsa-miR-4432</v>
      </c>
      <c r="N1405" s="69" t="e">
        <f>LOG(Results!H1473,2)</f>
        <v>#DIV/0!</v>
      </c>
      <c r="O1405" s="70" t="str">
        <f>Results!I1473</f>
        <v>N/A</v>
      </c>
    </row>
    <row r="1406" spans="11:15">
      <c r="K1406" s="68"/>
      <c r="L1406" s="39" t="str">
        <f>Results!C1474</f>
        <v>N08</v>
      </c>
      <c r="M1406" s="39" t="str">
        <f>Results!B1402</f>
        <v>hsa-miR-4516</v>
      </c>
      <c r="N1406" s="69" t="e">
        <f>LOG(Results!H1474,2)</f>
        <v>#DIV/0!</v>
      </c>
      <c r="O1406" s="70" t="str">
        <f>Results!I1474</f>
        <v>N/A</v>
      </c>
    </row>
    <row r="1407" spans="11:15">
      <c r="K1407" s="68"/>
      <c r="L1407" s="39" t="str">
        <f>Results!C1475</f>
        <v>N09</v>
      </c>
      <c r="M1407" s="39" t="str">
        <f>Results!B1403</f>
        <v>hsa-miR-4433-3p</v>
      </c>
      <c r="N1407" s="69" t="e">
        <f>LOG(Results!H1475,2)</f>
        <v>#DIV/0!</v>
      </c>
      <c r="O1407" s="70" t="str">
        <f>Results!I1475</f>
        <v>N/A</v>
      </c>
    </row>
    <row r="1408" spans="11:15">
      <c r="K1408" s="68"/>
      <c r="L1408" s="39" t="str">
        <f>Results!C1476</f>
        <v>N10</v>
      </c>
      <c r="M1408" s="39" t="str">
        <f>Results!B1404</f>
        <v>hsa-miR-4518</v>
      </c>
      <c r="N1408" s="69" t="e">
        <f>LOG(Results!H1476,2)</f>
        <v>#DIV/0!</v>
      </c>
      <c r="O1408" s="70" t="str">
        <f>Results!I1476</f>
        <v>N/A</v>
      </c>
    </row>
    <row r="1409" spans="11:15">
      <c r="K1409" s="68"/>
      <c r="L1409" s="39" t="str">
        <f>Results!C1477</f>
        <v>N11</v>
      </c>
      <c r="M1409" s="39" t="str">
        <f>Results!B1405</f>
        <v>hsa-miR-4434</v>
      </c>
      <c r="N1409" s="69" t="e">
        <f>LOG(Results!H1477,2)</f>
        <v>#DIV/0!</v>
      </c>
      <c r="O1409" s="70" t="str">
        <f>Results!I1477</f>
        <v>N/A</v>
      </c>
    </row>
    <row r="1410" spans="11:15">
      <c r="K1410" s="68"/>
      <c r="L1410" s="39" t="str">
        <f>Results!C1478</f>
        <v>N12</v>
      </c>
      <c r="M1410" s="39" t="str">
        <f>Results!B1406</f>
        <v>hsa-miR-4519</v>
      </c>
      <c r="N1410" s="69" t="e">
        <f>LOG(Results!H1478,2)</f>
        <v>#DIV/0!</v>
      </c>
      <c r="O1410" s="70" t="str">
        <f>Results!I1478</f>
        <v>N/A</v>
      </c>
    </row>
    <row r="1411" spans="11:15">
      <c r="K1411" s="68"/>
      <c r="L1411" s="39" t="str">
        <f>Results!C1479</f>
        <v>N13</v>
      </c>
      <c r="M1411" s="39" t="str">
        <f>Results!B1407</f>
        <v>hsa-miR-4435</v>
      </c>
      <c r="N1411" s="69" t="e">
        <f>LOG(Results!H1479,2)</f>
        <v>#DIV/0!</v>
      </c>
      <c r="O1411" s="70" t="str">
        <f>Results!I1479</f>
        <v>N/A</v>
      </c>
    </row>
    <row r="1412" spans="11:15">
      <c r="K1412" s="68"/>
      <c r="L1412" s="39" t="str">
        <f>Results!C1480</f>
        <v>N14</v>
      </c>
      <c r="M1412" s="39" t="str">
        <f>Results!B1408</f>
        <v>hsa-miR-4520a-5p</v>
      </c>
      <c r="N1412" s="69" t="e">
        <f>LOG(Results!H1480,2)</f>
        <v>#DIV/0!</v>
      </c>
      <c r="O1412" s="70" t="str">
        <f>Results!I1480</f>
        <v>N/A</v>
      </c>
    </row>
    <row r="1413" spans="11:15">
      <c r="K1413" s="68"/>
      <c r="L1413" s="39" t="str">
        <f>Results!C1481</f>
        <v>N15</v>
      </c>
      <c r="M1413" s="39" t="str">
        <f>Results!B1409</f>
        <v>hsa-miR-4436a</v>
      </c>
      <c r="N1413" s="69" t="e">
        <f>LOG(Results!H1481,2)</f>
        <v>#DIV/0!</v>
      </c>
      <c r="O1413" s="70" t="str">
        <f>Results!I1481</f>
        <v>N/A</v>
      </c>
    </row>
    <row r="1414" spans="11:15">
      <c r="K1414" s="68"/>
      <c r="L1414" s="39" t="str">
        <f>Results!C1482</f>
        <v>N16</v>
      </c>
      <c r="M1414" s="39" t="str">
        <f>Results!B1410</f>
        <v>hsa-miR-4520a-3p</v>
      </c>
      <c r="N1414" s="69" t="e">
        <f>LOG(Results!H1482,2)</f>
        <v>#DIV/0!</v>
      </c>
      <c r="O1414" s="70" t="str">
        <f>Results!I1482</f>
        <v>N/A</v>
      </c>
    </row>
    <row r="1415" spans="11:15">
      <c r="K1415" s="68"/>
      <c r="L1415" s="39" t="str">
        <f>Results!C1483</f>
        <v>N17</v>
      </c>
      <c r="M1415" s="39" t="str">
        <f>Results!B1411</f>
        <v>hsa-miR-4437</v>
      </c>
      <c r="N1415" s="69" t="e">
        <f>LOG(Results!H1483,2)</f>
        <v>#DIV/0!</v>
      </c>
      <c r="O1415" s="70" t="str">
        <f>Results!I1483</f>
        <v>N/A</v>
      </c>
    </row>
    <row r="1416" spans="11:15">
      <c r="K1416" s="68"/>
      <c r="L1416" s="39" t="str">
        <f>Results!C1484</f>
        <v>N18</v>
      </c>
      <c r="M1416" s="39" t="str">
        <f>Results!B1412</f>
        <v>hsa-miR-4521</v>
      </c>
      <c r="N1416" s="69" t="e">
        <f>LOG(Results!H1484,2)</f>
        <v>#DIV/0!</v>
      </c>
      <c r="O1416" s="70" t="str">
        <f>Results!I1484</f>
        <v>N/A</v>
      </c>
    </row>
    <row r="1417" spans="11:15">
      <c r="K1417" s="68"/>
      <c r="L1417" s="39" t="str">
        <f>Results!C1485</f>
        <v>N19</v>
      </c>
      <c r="M1417" s="39" t="str">
        <f>Results!B1413</f>
        <v>hsa-miR-548ae</v>
      </c>
      <c r="N1417" s="69" t="e">
        <f>LOG(Results!H1485,2)</f>
        <v>#DIV/0!</v>
      </c>
      <c r="O1417" s="70" t="str">
        <f>Results!I1485</f>
        <v>N/A</v>
      </c>
    </row>
    <row r="1418" spans="11:15">
      <c r="K1418" s="68"/>
      <c r="L1418" s="39" t="str">
        <f>Results!C1486</f>
        <v>N20</v>
      </c>
      <c r="M1418" s="39" t="str">
        <f>Results!B1414</f>
        <v>hsa-miR-1269b</v>
      </c>
      <c r="N1418" s="69" t="e">
        <f>LOG(Results!H1486,2)</f>
        <v>#DIV/0!</v>
      </c>
      <c r="O1418" s="70" t="str">
        <f>Results!I1486</f>
        <v>N/A</v>
      </c>
    </row>
    <row r="1419" spans="11:15">
      <c r="K1419" s="68"/>
      <c r="L1419" s="39" t="str">
        <f>Results!C1487</f>
        <v>N21</v>
      </c>
      <c r="M1419" s="39" t="str">
        <f>Results!B1415</f>
        <v>hsa-miR-4438</v>
      </c>
      <c r="N1419" s="69" t="e">
        <f>LOG(Results!H1487,2)</f>
        <v>#DIV/0!</v>
      </c>
      <c r="O1419" s="70" t="str">
        <f>Results!I1487</f>
        <v>N/A</v>
      </c>
    </row>
    <row r="1420" spans="11:15">
      <c r="K1420" s="68"/>
      <c r="L1420" s="39" t="str">
        <f>Results!C1488</f>
        <v>N22</v>
      </c>
      <c r="M1420" s="39" t="str">
        <f>Results!B1416</f>
        <v>hsa-miR-4522</v>
      </c>
      <c r="N1420" s="69" t="e">
        <f>LOG(Results!H1488,2)</f>
        <v>#DIV/0!</v>
      </c>
      <c r="O1420" s="70" t="str">
        <f>Results!I1488</f>
        <v>N/A</v>
      </c>
    </row>
    <row r="1421" spans="11:15">
      <c r="K1421" s="68"/>
      <c r="L1421" s="39" t="str">
        <f>Results!C1489</f>
        <v>N23</v>
      </c>
      <c r="M1421" s="39" t="str">
        <f>Results!B1417</f>
        <v>hsa-miR-4439</v>
      </c>
      <c r="N1421" s="69" t="e">
        <f>LOG(Results!H1489,2)</f>
        <v>#DIV/0!</v>
      </c>
      <c r="O1421" s="70" t="str">
        <f>Results!I1489</f>
        <v>N/A</v>
      </c>
    </row>
    <row r="1422" spans="11:15">
      <c r="K1422" s="68"/>
      <c r="L1422" s="39" t="str">
        <f>Results!C1490</f>
        <v>N24</v>
      </c>
      <c r="M1422" s="39" t="str">
        <f>Results!B1418</f>
        <v>hsa-miR-4523</v>
      </c>
      <c r="N1422" s="69" t="e">
        <f>LOG(Results!H1490,2)</f>
        <v>#DIV/0!</v>
      </c>
      <c r="O1422" s="70" t="str">
        <f>Results!I1490</f>
        <v>N/A</v>
      </c>
    </row>
    <row r="1423" spans="11:15">
      <c r="K1423" s="68"/>
      <c r="L1423" s="39" t="str">
        <f>Results!C1491</f>
        <v>O01</v>
      </c>
      <c r="M1423" s="39" t="str">
        <f>Results!B1419</f>
        <v>hsa-miR-4668-3p</v>
      </c>
      <c r="N1423" s="69" t="e">
        <f>LOG(Results!H1491,2)</f>
        <v>#DIV/0!</v>
      </c>
      <c r="O1423" s="70" t="str">
        <f>Results!I1491</f>
        <v>N/A</v>
      </c>
    </row>
    <row r="1424" spans="11:15">
      <c r="K1424" s="68"/>
      <c r="L1424" s="39" t="str">
        <f>Results!C1492</f>
        <v>O02</v>
      </c>
      <c r="M1424" s="39" t="str">
        <f>Results!B1420</f>
        <v>hsa-miR-4722-5p</v>
      </c>
      <c r="N1424" s="69" t="e">
        <f>LOG(Results!H1492,2)</f>
        <v>#DIV/0!</v>
      </c>
      <c r="O1424" s="70" t="str">
        <f>Results!I1492</f>
        <v>N/A</v>
      </c>
    </row>
    <row r="1425" spans="11:15">
      <c r="K1425" s="68"/>
      <c r="L1425" s="39" t="str">
        <f>Results!C1493</f>
        <v>O03</v>
      </c>
      <c r="M1425" s="39" t="str">
        <f>Results!B1421</f>
        <v>hsa-miR-4669</v>
      </c>
      <c r="N1425" s="69" t="e">
        <f>LOG(Results!H1493,2)</f>
        <v>#DIV/0!</v>
      </c>
      <c r="O1425" s="70" t="str">
        <f>Results!I1493</f>
        <v>N/A</v>
      </c>
    </row>
    <row r="1426" spans="11:15">
      <c r="K1426" s="68"/>
      <c r="L1426" s="39" t="str">
        <f>Results!C1494</f>
        <v>O04</v>
      </c>
      <c r="M1426" s="39" t="str">
        <f>Results!B1422</f>
        <v>hsa-miR-4722-3p</v>
      </c>
      <c r="N1426" s="69" t="e">
        <f>LOG(Results!H1494,2)</f>
        <v>#DIV/0!</v>
      </c>
      <c r="O1426" s="70" t="str">
        <f>Results!I1494</f>
        <v>N/A</v>
      </c>
    </row>
    <row r="1427" spans="11:15">
      <c r="K1427" s="68"/>
      <c r="L1427" s="39" t="str">
        <f>Results!C1495</f>
        <v>O05</v>
      </c>
      <c r="M1427" s="39" t="str">
        <f>Results!B1423</f>
        <v>hsa-miR-4670-5p</v>
      </c>
      <c r="N1427" s="69" t="e">
        <f>LOG(Results!H1495,2)</f>
        <v>#DIV/0!</v>
      </c>
      <c r="O1427" s="70" t="str">
        <f>Results!I1495</f>
        <v>N/A</v>
      </c>
    </row>
    <row r="1428" spans="11:15">
      <c r="K1428" s="68"/>
      <c r="L1428" s="39" t="str">
        <f>Results!C1496</f>
        <v>O06</v>
      </c>
      <c r="M1428" s="39" t="str">
        <f>Results!B1424</f>
        <v>hsa-miR-4520b-3p</v>
      </c>
      <c r="N1428" s="69" t="e">
        <f>LOG(Results!H1496,2)</f>
        <v>#DIV/0!</v>
      </c>
      <c r="O1428" s="70" t="str">
        <f>Results!I1496</f>
        <v>N/A</v>
      </c>
    </row>
    <row r="1429" spans="11:15">
      <c r="K1429" s="68"/>
      <c r="L1429" s="39" t="str">
        <f>Results!C1497</f>
        <v>O07</v>
      </c>
      <c r="M1429" s="39" t="str">
        <f>Results!B1425</f>
        <v>hsa-miR-4671-5p</v>
      </c>
      <c r="N1429" s="69" t="e">
        <f>LOG(Results!H1497,2)</f>
        <v>#DIV/0!</v>
      </c>
      <c r="O1429" s="70" t="str">
        <f>Results!I1497</f>
        <v>N/A</v>
      </c>
    </row>
    <row r="1430" spans="11:15">
      <c r="K1430" s="68"/>
      <c r="L1430" s="39" t="str">
        <f>Results!C1498</f>
        <v>O08</v>
      </c>
      <c r="M1430" s="39" t="str">
        <f>Results!B1426</f>
        <v>hsa-miR-4723-5p</v>
      </c>
      <c r="N1430" s="69" t="e">
        <f>LOG(Results!H1498,2)</f>
        <v>#DIV/0!</v>
      </c>
      <c r="O1430" s="70" t="str">
        <f>Results!I1498</f>
        <v>N/A</v>
      </c>
    </row>
    <row r="1431" spans="11:15">
      <c r="K1431" s="68"/>
      <c r="L1431" s="39" t="str">
        <f>Results!C1499</f>
        <v>O09</v>
      </c>
      <c r="M1431" s="39" t="str">
        <f>Results!B1427</f>
        <v>hsa-miR-4671-3p</v>
      </c>
      <c r="N1431" s="69" t="e">
        <f>LOG(Results!H1499,2)</f>
        <v>#DIV/0!</v>
      </c>
      <c r="O1431" s="70" t="str">
        <f>Results!I1499</f>
        <v>N/A</v>
      </c>
    </row>
    <row r="1432" spans="11:15">
      <c r="K1432" s="68"/>
      <c r="L1432" s="39" t="str">
        <f>Results!C1500</f>
        <v>O10</v>
      </c>
      <c r="M1432" s="39" t="str">
        <f>Results!B1428</f>
        <v>hsa-miR-4723-3p</v>
      </c>
      <c r="N1432" s="69" t="e">
        <f>LOG(Results!H1500,2)</f>
        <v>#DIV/0!</v>
      </c>
      <c r="O1432" s="70" t="str">
        <f>Results!I1500</f>
        <v>N/A</v>
      </c>
    </row>
    <row r="1433" spans="11:15">
      <c r="K1433" s="68"/>
      <c r="L1433" s="39" t="str">
        <f>Results!C1501</f>
        <v>O11</v>
      </c>
      <c r="M1433" s="39" t="str">
        <f>Results!B1429</f>
        <v>hsa-miR-4672</v>
      </c>
      <c r="N1433" s="69" t="e">
        <f>LOG(Results!H1501,2)</f>
        <v>#DIV/0!</v>
      </c>
      <c r="O1433" s="70" t="str">
        <f>Results!I1501</f>
        <v>N/A</v>
      </c>
    </row>
    <row r="1434" spans="11:15">
      <c r="K1434" s="68"/>
      <c r="L1434" s="39" t="str">
        <f>Results!C1502</f>
        <v>O12</v>
      </c>
      <c r="M1434" s="39" t="str">
        <f>Results!B1430</f>
        <v>hsa-miR-451b</v>
      </c>
      <c r="N1434" s="69" t="e">
        <f>LOG(Results!H1502,2)</f>
        <v>#DIV/0!</v>
      </c>
      <c r="O1434" s="70" t="str">
        <f>Results!I1502</f>
        <v>N/A</v>
      </c>
    </row>
    <row r="1435" spans="11:15">
      <c r="K1435" s="68"/>
      <c r="L1435" s="39" t="str">
        <f>Results!C1503</f>
        <v>O13</v>
      </c>
      <c r="M1435" s="39" t="str">
        <f>Results!B1431</f>
        <v>hsa-miR-4673</v>
      </c>
      <c r="N1435" s="69" t="e">
        <f>LOG(Results!H1503,2)</f>
        <v>#DIV/0!</v>
      </c>
      <c r="O1435" s="70" t="str">
        <f>Results!I1503</f>
        <v>N/A</v>
      </c>
    </row>
    <row r="1436" spans="11:15">
      <c r="K1436" s="68"/>
      <c r="L1436" s="39" t="str">
        <f>Results!C1504</f>
        <v>O14</v>
      </c>
      <c r="M1436" s="39" t="str">
        <f>Results!B1432</f>
        <v>hsa-miR-4724-5p</v>
      </c>
      <c r="N1436" s="69" t="e">
        <f>LOG(Results!H1504,2)</f>
        <v>#DIV/0!</v>
      </c>
      <c r="O1436" s="70" t="str">
        <f>Results!I1504</f>
        <v>N/A</v>
      </c>
    </row>
    <row r="1437" spans="11:15">
      <c r="K1437" s="68"/>
      <c r="L1437" s="39" t="str">
        <f>Results!C1505</f>
        <v>O15</v>
      </c>
      <c r="M1437" s="39" t="str">
        <f>Results!B1433</f>
        <v>hsa-miR-4674</v>
      </c>
      <c r="N1437" s="69" t="e">
        <f>LOG(Results!H1505,2)</f>
        <v>#DIV/0!</v>
      </c>
      <c r="O1437" s="70" t="str">
        <f>Results!I1505</f>
        <v>N/A</v>
      </c>
    </row>
    <row r="1438" spans="11:15">
      <c r="K1438" s="68"/>
      <c r="L1438" s="39" t="str">
        <f>Results!C1506</f>
        <v>O16</v>
      </c>
      <c r="M1438" s="39" t="str">
        <f>Results!B1434</f>
        <v>hsa-miR-4724-3p</v>
      </c>
      <c r="N1438" s="69" t="e">
        <f>LOG(Results!H1506,2)</f>
        <v>#DIV/0!</v>
      </c>
      <c r="O1438" s="70" t="str">
        <f>Results!I1506</f>
        <v>N/A</v>
      </c>
    </row>
    <row r="1439" spans="11:15">
      <c r="K1439" s="68"/>
      <c r="L1439" s="39" t="str">
        <f>Results!C1507</f>
        <v>O17</v>
      </c>
      <c r="M1439" s="39" t="str">
        <f>Results!B1435</f>
        <v>hsa-miR-4675</v>
      </c>
      <c r="N1439" s="69" t="e">
        <f>LOG(Results!H1507,2)</f>
        <v>#DIV/0!</v>
      </c>
      <c r="O1439" s="70" t="str">
        <f>Results!I1507</f>
        <v>N/A</v>
      </c>
    </row>
    <row r="1440" spans="11:15">
      <c r="K1440" s="68"/>
      <c r="L1440" s="39" t="str">
        <f>Results!C1508</f>
        <v>O18</v>
      </c>
      <c r="M1440" s="39" t="str">
        <f>Results!B1436</f>
        <v>hsa-miR-4725-5p</v>
      </c>
      <c r="N1440" s="69" t="e">
        <f>LOG(Results!H1508,2)</f>
        <v>#DIV/0!</v>
      </c>
      <c r="O1440" s="70" t="str">
        <f>Results!I1508</f>
        <v>N/A</v>
      </c>
    </row>
    <row r="1441" spans="11:15">
      <c r="K1441" s="68"/>
      <c r="L1441" s="39" t="str">
        <f>Results!C1509</f>
        <v>O19</v>
      </c>
      <c r="M1441" s="39" t="str">
        <f>Results!B1437</f>
        <v>hsa-miR-4676-5p</v>
      </c>
      <c r="N1441" s="69" t="e">
        <f>LOG(Results!H1509,2)</f>
        <v>#DIV/0!</v>
      </c>
      <c r="O1441" s="70" t="str">
        <f>Results!I1509</f>
        <v>N/A</v>
      </c>
    </row>
    <row r="1442" spans="11:15">
      <c r="K1442" s="68"/>
      <c r="L1442" s="39" t="str">
        <f>Results!C1510</f>
        <v>O20</v>
      </c>
      <c r="M1442" s="39" t="str">
        <f>Results!B1438</f>
        <v>hsa-miR-4725-3p</v>
      </c>
      <c r="N1442" s="69" t="e">
        <f>LOG(Results!H1510,2)</f>
        <v>#DIV/0!</v>
      </c>
      <c r="O1442" s="70" t="str">
        <f>Results!I1510</f>
        <v>N/A</v>
      </c>
    </row>
    <row r="1443" spans="11:15">
      <c r="K1443" s="68"/>
      <c r="L1443" s="39" t="str">
        <f>Results!C1511</f>
        <v>O21</v>
      </c>
      <c r="M1443" s="39" t="str">
        <f>Results!B1439</f>
        <v>hsa-miR-4676-3p</v>
      </c>
      <c r="N1443" s="69" t="e">
        <f>LOG(Results!H1511,2)</f>
        <v>#DIV/0!</v>
      </c>
      <c r="O1443" s="70" t="str">
        <f>Results!I1511</f>
        <v>N/A</v>
      </c>
    </row>
    <row r="1444" spans="11:15">
      <c r="K1444" s="68"/>
      <c r="L1444" s="39" t="str">
        <f>Results!C1512</f>
        <v>O22</v>
      </c>
      <c r="M1444" s="39" t="str">
        <f>Results!B1440</f>
        <v>hsa-miR-4726-3p</v>
      </c>
      <c r="N1444" s="69" t="e">
        <f>LOG(Results!H1512,2)</f>
        <v>#DIV/0!</v>
      </c>
      <c r="O1444" s="70" t="str">
        <f>Results!I1512</f>
        <v>N/A</v>
      </c>
    </row>
    <row r="1445" spans="11:15">
      <c r="K1445" s="68"/>
      <c r="L1445" s="39" t="str">
        <f>Results!C1513</f>
        <v>O23</v>
      </c>
      <c r="M1445" s="39" t="str">
        <f>Results!B1441</f>
        <v>hsa-miR-4677-5p</v>
      </c>
      <c r="N1445" s="69" t="e">
        <f>LOG(Results!H1513,2)</f>
        <v>#DIV/0!</v>
      </c>
      <c r="O1445" s="70" t="str">
        <f>Results!I1513</f>
        <v>N/A</v>
      </c>
    </row>
    <row r="1446" spans="11:15">
      <c r="K1446" s="68"/>
      <c r="L1446" s="39" t="str">
        <f>Results!C1514</f>
        <v>O24</v>
      </c>
      <c r="M1446" s="39" t="str">
        <f>Results!B1442</f>
        <v>hsa-miR-4727-5p</v>
      </c>
      <c r="N1446" s="69" t="e">
        <f>LOG(Results!H1514,2)</f>
        <v>#DIV/0!</v>
      </c>
      <c r="O1446" s="70" t="str">
        <f>Results!I1514</f>
        <v>N/A</v>
      </c>
    </row>
    <row r="1447" spans="11:15">
      <c r="K1447" s="68" t="str">
        <f>'Gene Table'!A1539</f>
        <v>Plate 5</v>
      </c>
      <c r="L1447" s="39" t="str">
        <f>Results!C1539</f>
        <v>A01</v>
      </c>
      <c r="M1447" s="39" t="str">
        <f>Results!B1443</f>
        <v>hsa-miR-4440</v>
      </c>
      <c r="N1447" s="69" t="e">
        <f>LOG(Results!H1539,2)</f>
        <v>#DIV/0!</v>
      </c>
      <c r="O1447" s="70" t="str">
        <f>Results!I1539</f>
        <v>N/A</v>
      </c>
    </row>
    <row r="1448" spans="11:15">
      <c r="K1448" s="68"/>
      <c r="L1448" s="39" t="str">
        <f>Results!C1540</f>
        <v>A02</v>
      </c>
      <c r="M1448" s="39" t="str">
        <f>Results!B1444</f>
        <v>hsa-miR-4524a-5p</v>
      </c>
      <c r="N1448" s="69" t="e">
        <f>LOG(Results!H1540,2)</f>
        <v>#DIV/0!</v>
      </c>
      <c r="O1448" s="70" t="str">
        <f>Results!I1540</f>
        <v>N/A</v>
      </c>
    </row>
    <row r="1449" spans="11:15">
      <c r="K1449" s="68"/>
      <c r="L1449" s="39" t="str">
        <f>Results!C1541</f>
        <v>A03</v>
      </c>
      <c r="M1449" s="39" t="str">
        <f>Results!B1445</f>
        <v>hsa-miR-4441</v>
      </c>
      <c r="N1449" s="69" t="e">
        <f>LOG(Results!H1541,2)</f>
        <v>#DIV/0!</v>
      </c>
      <c r="O1449" s="70" t="str">
        <f>Results!I1541</f>
        <v>N/A</v>
      </c>
    </row>
    <row r="1450" spans="11:15">
      <c r="K1450" s="68"/>
      <c r="L1450" s="39" t="str">
        <f>Results!C1542</f>
        <v>A04</v>
      </c>
      <c r="M1450" s="39" t="str">
        <f>Results!B1446</f>
        <v>hsa-miR-4524a-3p</v>
      </c>
      <c r="N1450" s="69" t="e">
        <f>LOG(Results!H1542,2)</f>
        <v>#DIV/0!</v>
      </c>
      <c r="O1450" s="70" t="str">
        <f>Results!I1542</f>
        <v>N/A</v>
      </c>
    </row>
    <row r="1451" spans="11:15">
      <c r="K1451" s="68"/>
      <c r="L1451" s="39" t="str">
        <f>Results!C1543</f>
        <v>A05</v>
      </c>
      <c r="M1451" s="39" t="str">
        <f>Results!B1447</f>
        <v>hsa-miR-4442</v>
      </c>
      <c r="N1451" s="69" t="e">
        <f>LOG(Results!H1543,2)</f>
        <v>#DIV/0!</v>
      </c>
      <c r="O1451" s="70" t="str">
        <f>Results!I1543</f>
        <v>N/A</v>
      </c>
    </row>
    <row r="1452" spans="11:15">
      <c r="K1452" s="68"/>
      <c r="L1452" s="39" t="str">
        <f>Results!C1544</f>
        <v>A06</v>
      </c>
      <c r="M1452" s="39" t="str">
        <f>Results!B1448</f>
        <v>hsa-miR-4525</v>
      </c>
      <c r="N1452" s="69" t="e">
        <f>LOG(Results!H1544,2)</f>
        <v>#DIV/0!</v>
      </c>
      <c r="O1452" s="70" t="str">
        <f>Results!I1544</f>
        <v>N/A</v>
      </c>
    </row>
    <row r="1453" spans="11:15">
      <c r="K1453" s="68"/>
      <c r="L1453" s="39" t="str">
        <f>Results!C1545</f>
        <v>A07</v>
      </c>
      <c r="M1453" s="39" t="str">
        <f>Results!B1449</f>
        <v>hsa-miR-4443</v>
      </c>
      <c r="N1453" s="69" t="e">
        <f>LOG(Results!H1545,2)</f>
        <v>#DIV/0!</v>
      </c>
      <c r="O1453" s="70" t="str">
        <f>Results!I1545</f>
        <v>N/A</v>
      </c>
    </row>
    <row r="1454" spans="11:15">
      <c r="K1454" s="68"/>
      <c r="L1454" s="39" t="str">
        <f>Results!C1546</f>
        <v>A08</v>
      </c>
      <c r="M1454" s="39" t="str">
        <f>Results!B1450</f>
        <v>hsa-miR-4526</v>
      </c>
      <c r="N1454" s="69" t="e">
        <f>LOG(Results!H1546,2)</f>
        <v>#DIV/0!</v>
      </c>
      <c r="O1454" s="70" t="str">
        <f>Results!I1546</f>
        <v>N/A</v>
      </c>
    </row>
    <row r="1455" spans="11:15">
      <c r="K1455" s="68"/>
      <c r="L1455" s="39" t="str">
        <f>Results!C1547</f>
        <v>A09</v>
      </c>
      <c r="M1455" s="39" t="str">
        <f>Results!B1451</f>
        <v>hsa-miR-4444</v>
      </c>
      <c r="N1455" s="69" t="e">
        <f>LOG(Results!H1547,2)</f>
        <v>#DIV/0!</v>
      </c>
      <c r="O1455" s="70" t="str">
        <f>Results!I1547</f>
        <v>N/A</v>
      </c>
    </row>
    <row r="1456" spans="11:15">
      <c r="K1456" s="68"/>
      <c r="L1456" s="39" t="str">
        <f>Results!C1548</f>
        <v>A10</v>
      </c>
      <c r="M1456" s="39" t="str">
        <f>Results!B1452</f>
        <v>hsa-miR-4527</v>
      </c>
      <c r="N1456" s="69" t="e">
        <f>LOG(Results!H1548,2)</f>
        <v>#DIV/0!</v>
      </c>
      <c r="O1456" s="70" t="str">
        <f>Results!I1548</f>
        <v>N/A</v>
      </c>
    </row>
    <row r="1457" spans="11:15">
      <c r="K1457" s="68"/>
      <c r="L1457" s="39" t="str">
        <f>Results!C1549</f>
        <v>A11</v>
      </c>
      <c r="M1457" s="39" t="str">
        <f>Results!B1453</f>
        <v>hsa-miR-4445-5p</v>
      </c>
      <c r="N1457" s="69" t="e">
        <f>LOG(Results!H1549,2)</f>
        <v>#DIV/0!</v>
      </c>
      <c r="O1457" s="70" t="str">
        <f>Results!I1549</f>
        <v>N/A</v>
      </c>
    </row>
    <row r="1458" spans="11:15">
      <c r="K1458" s="68"/>
      <c r="L1458" s="39" t="str">
        <f>Results!C1550</f>
        <v>A12</v>
      </c>
      <c r="M1458" s="39" t="str">
        <f>Results!B1454</f>
        <v>hsa-miR-4528</v>
      </c>
      <c r="N1458" s="69" t="e">
        <f>LOG(Results!H1550,2)</f>
        <v>#DIV/0!</v>
      </c>
      <c r="O1458" s="70" t="str">
        <f>Results!I1550</f>
        <v>N/A</v>
      </c>
    </row>
    <row r="1459" spans="11:15">
      <c r="K1459" s="68"/>
      <c r="L1459" s="39" t="str">
        <f>Results!C1551</f>
        <v>A13</v>
      </c>
      <c r="M1459" s="39" t="str">
        <f>Results!B1455</f>
        <v>hsa-miR-4445-3p</v>
      </c>
      <c r="N1459" s="69" t="e">
        <f>LOG(Results!H1551,2)</f>
        <v>#DIV/0!</v>
      </c>
      <c r="O1459" s="70" t="str">
        <f>Results!I1551</f>
        <v>N/A</v>
      </c>
    </row>
    <row r="1460" spans="11:15">
      <c r="K1460" s="68"/>
      <c r="L1460" s="39" t="str">
        <f>Results!C1552</f>
        <v>A14</v>
      </c>
      <c r="M1460" s="39" t="str">
        <f>Results!B1456</f>
        <v>hsa-miR-4529-5p</v>
      </c>
      <c r="N1460" s="69" t="e">
        <f>LOG(Results!H1552,2)</f>
        <v>#DIV/0!</v>
      </c>
      <c r="O1460" s="70" t="str">
        <f>Results!I1552</f>
        <v>N/A</v>
      </c>
    </row>
    <row r="1461" spans="11:15">
      <c r="K1461" s="68"/>
      <c r="L1461" s="39" t="str">
        <f>Results!C1553</f>
        <v>A15</v>
      </c>
      <c r="M1461" s="39" t="str">
        <f>Results!B1457</f>
        <v>hsa-miR-4446-3p</v>
      </c>
      <c r="N1461" s="69" t="e">
        <f>LOG(Results!H1553,2)</f>
        <v>#DIV/0!</v>
      </c>
      <c r="O1461" s="70" t="str">
        <f>Results!I1553</f>
        <v>N/A</v>
      </c>
    </row>
    <row r="1462" spans="11:15">
      <c r="K1462" s="68"/>
      <c r="L1462" s="39" t="str">
        <f>Results!C1554</f>
        <v>A16</v>
      </c>
      <c r="M1462" s="39" t="str">
        <f>Results!B1458</f>
        <v>hsa-miR-4530</v>
      </c>
      <c r="N1462" s="69" t="e">
        <f>LOG(Results!H1554,2)</f>
        <v>#DIV/0!</v>
      </c>
      <c r="O1462" s="70" t="str">
        <f>Results!I1554</f>
        <v>N/A</v>
      </c>
    </row>
    <row r="1463" spans="11:15">
      <c r="K1463" s="68"/>
      <c r="L1463" s="39" t="str">
        <f>Results!C1555</f>
        <v>A17</v>
      </c>
      <c r="M1463" s="39" t="str">
        <f>Results!B1459</f>
        <v>hsa-miR-4447</v>
      </c>
      <c r="N1463" s="69" t="e">
        <f>LOG(Results!H1555,2)</f>
        <v>#DIV/0!</v>
      </c>
      <c r="O1463" s="70" t="str">
        <f>Results!I1555</f>
        <v>N/A</v>
      </c>
    </row>
    <row r="1464" spans="11:15">
      <c r="K1464" s="68"/>
      <c r="L1464" s="39" t="str">
        <f>Results!C1556</f>
        <v>A18</v>
      </c>
      <c r="M1464" s="39" t="str">
        <f>Results!B1460</f>
        <v>hsa-miR-4531</v>
      </c>
      <c r="N1464" s="69" t="e">
        <f>LOG(Results!H1556,2)</f>
        <v>#DIV/0!</v>
      </c>
      <c r="O1464" s="70" t="str">
        <f>Results!I1556</f>
        <v>N/A</v>
      </c>
    </row>
    <row r="1465" spans="11:15">
      <c r="K1465" s="68"/>
      <c r="L1465" s="39" t="str">
        <f>Results!C1557</f>
        <v>A19</v>
      </c>
      <c r="M1465" s="39" t="str">
        <f>Results!B1461</f>
        <v>hsa-miR-4448</v>
      </c>
      <c r="N1465" s="69" t="e">
        <f>LOG(Results!H1557,2)</f>
        <v>#DIV/0!</v>
      </c>
      <c r="O1465" s="70" t="str">
        <f>Results!I1557</f>
        <v>N/A</v>
      </c>
    </row>
    <row r="1466" spans="11:15">
      <c r="K1466" s="68"/>
      <c r="L1466" s="39" t="str">
        <f>Results!C1558</f>
        <v>A20</v>
      </c>
      <c r="M1466" s="39" t="str">
        <f>Results!B1462</f>
        <v>hsa-miR-4532</v>
      </c>
      <c r="N1466" s="69" t="e">
        <f>LOG(Results!H1558,2)</f>
        <v>#DIV/0!</v>
      </c>
      <c r="O1466" s="70" t="str">
        <f>Results!I1558</f>
        <v>N/A</v>
      </c>
    </row>
    <row r="1467" spans="11:15">
      <c r="K1467" s="68"/>
      <c r="L1467" s="39" t="str">
        <f>Results!C1559</f>
        <v>A21</v>
      </c>
      <c r="M1467" s="39" t="str">
        <f>Results!B1463</f>
        <v>hsa-miR-4449</v>
      </c>
      <c r="N1467" s="69" t="e">
        <f>LOG(Results!H1559,2)</f>
        <v>#DIV/0!</v>
      </c>
      <c r="O1467" s="70" t="str">
        <f>Results!I1559</f>
        <v>N/A</v>
      </c>
    </row>
    <row r="1468" spans="11:15">
      <c r="K1468" s="68"/>
      <c r="L1468" s="39" t="str">
        <f>Results!C1560</f>
        <v>A22</v>
      </c>
      <c r="M1468" s="39" t="str">
        <f>Results!B1464</f>
        <v>hsa-miR-4533</v>
      </c>
      <c r="N1468" s="69" t="e">
        <f>LOG(Results!H1560,2)</f>
        <v>#DIV/0!</v>
      </c>
      <c r="O1468" s="70" t="str">
        <f>Results!I1560</f>
        <v>N/A</v>
      </c>
    </row>
    <row r="1469" spans="11:15">
      <c r="K1469" s="68"/>
      <c r="L1469" s="39" t="str">
        <f>Results!C1561</f>
        <v>A23</v>
      </c>
      <c r="M1469" s="39" t="str">
        <f>Results!B1465</f>
        <v>hsa-miR-548ag</v>
      </c>
      <c r="N1469" s="69" t="e">
        <f>LOG(Results!H1561,2)</f>
        <v>#DIV/0!</v>
      </c>
      <c r="O1469" s="70" t="str">
        <f>Results!I1561</f>
        <v>N/A</v>
      </c>
    </row>
    <row r="1470" spans="11:15">
      <c r="K1470" s="68"/>
      <c r="L1470" s="39" t="str">
        <f>Results!C1562</f>
        <v>A24</v>
      </c>
      <c r="M1470" s="39" t="str">
        <f>Results!B1466</f>
        <v>hsa-miR-4534</v>
      </c>
      <c r="N1470" s="69" t="e">
        <f>LOG(Results!H1562,2)</f>
        <v>#DIV/0!</v>
      </c>
      <c r="O1470" s="70" t="str">
        <f>Results!I1562</f>
        <v>N/A</v>
      </c>
    </row>
    <row r="1471" spans="11:15">
      <c r="K1471" s="68"/>
      <c r="L1471" s="39" t="str">
        <f>Results!C1563</f>
        <v>B01</v>
      </c>
      <c r="M1471" s="39" t="str">
        <f>Results!B1467</f>
        <v>hsa-miR-4677-3p</v>
      </c>
      <c r="N1471" s="69" t="e">
        <f>LOG(Results!H1563,2)</f>
        <v>#DIV/0!</v>
      </c>
      <c r="O1471" s="70" t="str">
        <f>Results!I1563</f>
        <v>N/A</v>
      </c>
    </row>
    <row r="1472" spans="11:15">
      <c r="K1472" s="68"/>
      <c r="L1472" s="39" t="str">
        <f>Results!C1564</f>
        <v>B02</v>
      </c>
      <c r="M1472" s="39" t="str">
        <f>Results!B1468</f>
        <v>hsa-miR-4727-3p</v>
      </c>
      <c r="N1472" s="69" t="e">
        <f>LOG(Results!H1564,2)</f>
        <v>#DIV/0!</v>
      </c>
      <c r="O1472" s="70" t="str">
        <f>Results!I1564</f>
        <v>N/A</v>
      </c>
    </row>
    <row r="1473" spans="11:15">
      <c r="K1473" s="68"/>
      <c r="L1473" s="39" t="str">
        <f>Results!C1565</f>
        <v>B03</v>
      </c>
      <c r="M1473" s="39" t="str">
        <f>Results!B1469</f>
        <v>hsa-miR-4678</v>
      </c>
      <c r="N1473" s="69" t="e">
        <f>LOG(Results!H1565,2)</f>
        <v>#DIV/0!</v>
      </c>
      <c r="O1473" s="70" t="str">
        <f>Results!I1565</f>
        <v>N/A</v>
      </c>
    </row>
    <row r="1474" spans="11:15">
      <c r="K1474" s="68"/>
      <c r="L1474" s="39" t="str">
        <f>Results!C1566</f>
        <v>B04</v>
      </c>
      <c r="M1474" s="39" t="str">
        <f>Results!B1470</f>
        <v>hsa-miR-4728-5p</v>
      </c>
      <c r="N1474" s="69" t="e">
        <f>LOG(Results!H1566,2)</f>
        <v>#DIV/0!</v>
      </c>
      <c r="O1474" s="70" t="str">
        <f>Results!I1566</f>
        <v>N/A</v>
      </c>
    </row>
    <row r="1475" spans="11:15">
      <c r="K1475" s="68"/>
      <c r="L1475" s="39" t="str">
        <f>Results!C1567</f>
        <v>B05</v>
      </c>
      <c r="M1475" s="39" t="str">
        <f>Results!B1471</f>
        <v>hsa-miR-4679</v>
      </c>
      <c r="N1475" s="69" t="e">
        <f>LOG(Results!H1567,2)</f>
        <v>#DIV/0!</v>
      </c>
      <c r="O1475" s="70" t="str">
        <f>Results!I1567</f>
        <v>N/A</v>
      </c>
    </row>
    <row r="1476" spans="11:15">
      <c r="K1476" s="68"/>
      <c r="L1476" s="39" t="str">
        <f>Results!C1568</f>
        <v>B06</v>
      </c>
      <c r="M1476" s="39" t="str">
        <f>Results!B1472</f>
        <v>hsa-miR-4728-3p</v>
      </c>
      <c r="N1476" s="69" t="e">
        <f>LOG(Results!H1568,2)</f>
        <v>#DIV/0!</v>
      </c>
      <c r="O1476" s="70" t="str">
        <f>Results!I1568</f>
        <v>N/A</v>
      </c>
    </row>
    <row r="1477" spans="11:15">
      <c r="K1477" s="68"/>
      <c r="L1477" s="39" t="str">
        <f>Results!C1569</f>
        <v>B07</v>
      </c>
      <c r="M1477" s="39" t="str">
        <f>Results!B1473</f>
        <v>hsa-miR-4680-5p</v>
      </c>
      <c r="N1477" s="69" t="e">
        <f>LOG(Results!H1569,2)</f>
        <v>#DIV/0!</v>
      </c>
      <c r="O1477" s="70" t="str">
        <f>Results!I1569</f>
        <v>N/A</v>
      </c>
    </row>
    <row r="1478" spans="11:15">
      <c r="K1478" s="68"/>
      <c r="L1478" s="39" t="str">
        <f>Results!C1570</f>
        <v>B08</v>
      </c>
      <c r="M1478" s="39" t="str">
        <f>Results!B1474</f>
        <v>hsa-miR-4729</v>
      </c>
      <c r="N1478" s="69" t="e">
        <f>LOG(Results!H1570,2)</f>
        <v>#DIV/0!</v>
      </c>
      <c r="O1478" s="70" t="str">
        <f>Results!I1570</f>
        <v>N/A</v>
      </c>
    </row>
    <row r="1479" spans="11:15">
      <c r="K1479" s="68"/>
      <c r="L1479" s="39" t="str">
        <f>Results!C1571</f>
        <v>B09</v>
      </c>
      <c r="M1479" s="39" t="str">
        <f>Results!B1475</f>
        <v>hsa-miR-4680-3p</v>
      </c>
      <c r="N1479" s="69" t="e">
        <f>LOG(Results!H1571,2)</f>
        <v>#DIV/0!</v>
      </c>
      <c r="O1479" s="70" t="str">
        <f>Results!I1571</f>
        <v>N/A</v>
      </c>
    </row>
    <row r="1480" spans="11:15">
      <c r="K1480" s="68"/>
      <c r="L1480" s="39" t="str">
        <f>Results!C1572</f>
        <v>B10</v>
      </c>
      <c r="M1480" s="39" t="str">
        <f>Results!B1476</f>
        <v>hsa-miR-4730</v>
      </c>
      <c r="N1480" s="69" t="e">
        <f>LOG(Results!H1572,2)</f>
        <v>#DIV/0!</v>
      </c>
      <c r="O1480" s="70" t="str">
        <f>Results!I1572</f>
        <v>N/A</v>
      </c>
    </row>
    <row r="1481" spans="11:15">
      <c r="K1481" s="68"/>
      <c r="L1481" s="39" t="str">
        <f>Results!C1573</f>
        <v>B11</v>
      </c>
      <c r="M1481" s="39" t="str">
        <f>Results!B1477</f>
        <v>hsa-miR-4681</v>
      </c>
      <c r="N1481" s="69" t="e">
        <f>LOG(Results!H1573,2)</f>
        <v>#DIV/0!</v>
      </c>
      <c r="O1481" s="70" t="str">
        <f>Results!I1573</f>
        <v>N/A</v>
      </c>
    </row>
    <row r="1482" spans="11:15">
      <c r="K1482" s="68"/>
      <c r="L1482" s="39" t="str">
        <f>Results!C1574</f>
        <v>B12</v>
      </c>
      <c r="M1482" s="39" t="str">
        <f>Results!B1478</f>
        <v>hsa-miR-4731-3p</v>
      </c>
      <c r="N1482" s="69" t="e">
        <f>LOG(Results!H1574,2)</f>
        <v>#DIV/0!</v>
      </c>
      <c r="O1482" s="70" t="str">
        <f>Results!I1574</f>
        <v>N/A</v>
      </c>
    </row>
    <row r="1483" spans="11:15">
      <c r="K1483" s="68"/>
      <c r="L1483" s="39" t="str">
        <f>Results!C1575</f>
        <v>B13</v>
      </c>
      <c r="M1483" s="39" t="str">
        <f>Results!B1479</f>
        <v>hsa-miR-4682</v>
      </c>
      <c r="N1483" s="69" t="e">
        <f>LOG(Results!H1575,2)</f>
        <v>#DIV/0!</v>
      </c>
      <c r="O1483" s="70" t="str">
        <f>Results!I1575</f>
        <v>N/A</v>
      </c>
    </row>
    <row r="1484" spans="11:15">
      <c r="K1484" s="68"/>
      <c r="L1484" s="39" t="str">
        <f>Results!C1576</f>
        <v>B14</v>
      </c>
      <c r="M1484" s="39" t="str">
        <f>Results!B1480</f>
        <v>hsa-miR-4732-5p</v>
      </c>
      <c r="N1484" s="69" t="e">
        <f>LOG(Results!H1576,2)</f>
        <v>#DIV/0!</v>
      </c>
      <c r="O1484" s="70" t="str">
        <f>Results!I1576</f>
        <v>N/A</v>
      </c>
    </row>
    <row r="1485" spans="11:15">
      <c r="K1485" s="68"/>
      <c r="L1485" s="39" t="str">
        <f>Results!C1577</f>
        <v>B15</v>
      </c>
      <c r="M1485" s="39" t="str">
        <f>Results!B1481</f>
        <v>hsa-miR-4683</v>
      </c>
      <c r="N1485" s="69" t="e">
        <f>LOG(Results!H1577,2)</f>
        <v>#DIV/0!</v>
      </c>
      <c r="O1485" s="70" t="str">
        <f>Results!I1577</f>
        <v>N/A</v>
      </c>
    </row>
    <row r="1486" spans="11:15">
      <c r="K1486" s="68"/>
      <c r="L1486" s="39" t="str">
        <f>Results!C1578</f>
        <v>B16</v>
      </c>
      <c r="M1486" s="39" t="str">
        <f>Results!B1482</f>
        <v>hsa-miR-4732-3p</v>
      </c>
      <c r="N1486" s="69" t="e">
        <f>LOG(Results!H1578,2)</f>
        <v>#DIV/0!</v>
      </c>
      <c r="O1486" s="70" t="str">
        <f>Results!I1578</f>
        <v>N/A</v>
      </c>
    </row>
    <row r="1487" spans="11:15">
      <c r="K1487" s="68"/>
      <c r="L1487" s="39" t="str">
        <f>Results!C1579</f>
        <v>B17</v>
      </c>
      <c r="M1487" s="39" t="str">
        <f>Results!B1483</f>
        <v>hsa-miR-4684-5p</v>
      </c>
      <c r="N1487" s="69" t="e">
        <f>LOG(Results!H1579,2)</f>
        <v>#DIV/0!</v>
      </c>
      <c r="O1487" s="70" t="str">
        <f>Results!I1579</f>
        <v>N/A</v>
      </c>
    </row>
    <row r="1488" spans="11:15">
      <c r="K1488" s="68"/>
      <c r="L1488" s="39" t="str">
        <f>Results!C1580</f>
        <v>B18</v>
      </c>
      <c r="M1488" s="39" t="str">
        <f>Results!B1484</f>
        <v>hsa-miR-4733-5p</v>
      </c>
      <c r="N1488" s="69" t="e">
        <f>LOG(Results!H1580,2)</f>
        <v>#DIV/0!</v>
      </c>
      <c r="O1488" s="70" t="str">
        <f>Results!I1580</f>
        <v>N/A</v>
      </c>
    </row>
    <row r="1489" spans="11:15">
      <c r="K1489" s="68"/>
      <c r="L1489" s="39" t="str">
        <f>Results!C1581</f>
        <v>B19</v>
      </c>
      <c r="M1489" s="39" t="str">
        <f>Results!B1485</f>
        <v>hsa-miR-4684-3p</v>
      </c>
      <c r="N1489" s="69" t="e">
        <f>LOG(Results!H1581,2)</f>
        <v>#DIV/0!</v>
      </c>
      <c r="O1489" s="70" t="str">
        <f>Results!I1581</f>
        <v>N/A</v>
      </c>
    </row>
    <row r="1490" spans="11:15">
      <c r="K1490" s="68"/>
      <c r="L1490" s="39" t="str">
        <f>Results!C1582</f>
        <v>B20</v>
      </c>
      <c r="M1490" s="39" t="str">
        <f>Results!B1486</f>
        <v>hsa-miR-4733-3p</v>
      </c>
      <c r="N1490" s="69" t="e">
        <f>LOG(Results!H1582,2)</f>
        <v>#DIV/0!</v>
      </c>
      <c r="O1490" s="70" t="str">
        <f>Results!I1582</f>
        <v>N/A</v>
      </c>
    </row>
    <row r="1491" spans="11:15">
      <c r="K1491" s="68"/>
      <c r="L1491" s="39" t="str">
        <f>Results!C1583</f>
        <v>B21</v>
      </c>
      <c r="M1491" s="39" t="str">
        <f>Results!B1487</f>
        <v>hsa-miR-4685-5p</v>
      </c>
      <c r="N1491" s="69" t="e">
        <f>LOG(Results!H1583,2)</f>
        <v>#DIV/0!</v>
      </c>
      <c r="O1491" s="70" t="str">
        <f>Results!I1583</f>
        <v>N/A</v>
      </c>
    </row>
    <row r="1492" spans="11:15">
      <c r="K1492" s="68"/>
      <c r="L1492" s="39" t="str">
        <f>Results!C1584</f>
        <v>B22</v>
      </c>
      <c r="M1492" s="39" t="str">
        <f>Results!B1488</f>
        <v>hsa-miR-4734</v>
      </c>
      <c r="N1492" s="69" t="e">
        <f>LOG(Results!H1584,2)</f>
        <v>#DIV/0!</v>
      </c>
      <c r="O1492" s="70" t="str">
        <f>Results!I1584</f>
        <v>N/A</v>
      </c>
    </row>
    <row r="1493" spans="11:15">
      <c r="K1493" s="68"/>
      <c r="L1493" s="39" t="str">
        <f>Results!C1585</f>
        <v>B23</v>
      </c>
      <c r="M1493" s="39" t="str">
        <f>Results!B1489</f>
        <v>hsa-miR-4685-3p</v>
      </c>
      <c r="N1493" s="69" t="e">
        <f>LOG(Results!H1585,2)</f>
        <v>#DIV/0!</v>
      </c>
      <c r="O1493" s="70" t="str">
        <f>Results!I1585</f>
        <v>N/A</v>
      </c>
    </row>
    <row r="1494" spans="11:15">
      <c r="K1494" s="68"/>
      <c r="L1494" s="39" t="str">
        <f>Results!C1586</f>
        <v>B24</v>
      </c>
      <c r="M1494" s="39" t="str">
        <f>Results!B1490</f>
        <v>hsa-miR-4735-5p</v>
      </c>
      <c r="N1494" s="69" t="e">
        <f>LOG(Results!H1586,2)</f>
        <v>#DIV/0!</v>
      </c>
      <c r="O1494" s="70" t="str">
        <f>Results!I1586</f>
        <v>N/A</v>
      </c>
    </row>
    <row r="1495" spans="11:15">
      <c r="K1495" s="68"/>
      <c r="L1495" s="39" t="str">
        <f>Results!C1587</f>
        <v>C01</v>
      </c>
      <c r="M1495" s="39" t="str">
        <f>Results!B1491</f>
        <v>hsa-miR-548ah-5p</v>
      </c>
      <c r="N1495" s="69" t="e">
        <f>LOG(Results!H1587,2)</f>
        <v>#DIV/0!</v>
      </c>
      <c r="O1495" s="70" t="str">
        <f>Results!I1587</f>
        <v>N/A</v>
      </c>
    </row>
    <row r="1496" spans="11:15">
      <c r="K1496" s="68"/>
      <c r="L1496" s="39" t="str">
        <f>Results!C1588</f>
        <v>C02</v>
      </c>
      <c r="M1496" s="39" t="str">
        <f>Results!B1492</f>
        <v>hsa-miR-378i</v>
      </c>
      <c r="N1496" s="69" t="e">
        <f>LOG(Results!H1588,2)</f>
        <v>#DIV/0!</v>
      </c>
      <c r="O1496" s="70" t="str">
        <f>Results!I1588</f>
        <v>N/A</v>
      </c>
    </row>
    <row r="1497" spans="11:15">
      <c r="K1497" s="68"/>
      <c r="L1497" s="39" t="str">
        <f>Results!C1589</f>
        <v>C03</v>
      </c>
      <c r="M1497" s="39" t="str">
        <f>Results!B1493</f>
        <v>hsa-miR-4451</v>
      </c>
      <c r="N1497" s="69" t="e">
        <f>LOG(Results!H1589,2)</f>
        <v>#DIV/0!</v>
      </c>
      <c r="O1497" s="70" t="str">
        <f>Results!I1589</f>
        <v>N/A</v>
      </c>
    </row>
    <row r="1498" spans="11:15">
      <c r="K1498" s="68"/>
      <c r="L1498" s="39" t="str">
        <f>Results!C1590</f>
        <v>C04</v>
      </c>
      <c r="M1498" s="39" t="str">
        <f>Results!B1494</f>
        <v>hsa-miR-4535</v>
      </c>
      <c r="N1498" s="69" t="e">
        <f>LOG(Results!H1590,2)</f>
        <v>#DIV/0!</v>
      </c>
      <c r="O1498" s="70" t="str">
        <f>Results!I1590</f>
        <v>N/A</v>
      </c>
    </row>
    <row r="1499" spans="11:15">
      <c r="K1499" s="68"/>
      <c r="L1499" s="39" t="str">
        <f>Results!C1591</f>
        <v>C05</v>
      </c>
      <c r="M1499" s="39" t="str">
        <f>Results!B1495</f>
        <v>hsa-miR-4453</v>
      </c>
      <c r="N1499" s="69" t="e">
        <f>LOG(Results!H1591,2)</f>
        <v>#DIV/0!</v>
      </c>
      <c r="O1499" s="70" t="str">
        <f>Results!I1591</f>
        <v>N/A</v>
      </c>
    </row>
    <row r="1500" spans="11:15">
      <c r="K1500" s="68"/>
      <c r="L1500" s="39" t="str">
        <f>Results!C1592</f>
        <v>C06</v>
      </c>
      <c r="M1500" s="39" t="str">
        <f>Results!B1496</f>
        <v>hsa-miR-548am-3p</v>
      </c>
      <c r="N1500" s="69" t="e">
        <f>LOG(Results!H1592,2)</f>
        <v>#DIV/0!</v>
      </c>
      <c r="O1500" s="70" t="str">
        <f>Results!I1592</f>
        <v>N/A</v>
      </c>
    </row>
    <row r="1501" spans="11:15">
      <c r="K1501" s="68"/>
      <c r="L1501" s="39" t="str">
        <f>Results!C1593</f>
        <v>C07</v>
      </c>
      <c r="M1501" s="39" t="str">
        <f>Results!B1497</f>
        <v>hsa-miR-4454</v>
      </c>
      <c r="N1501" s="69" t="e">
        <f>LOG(Results!H1593,2)</f>
        <v>#DIV/0!</v>
      </c>
      <c r="O1501" s="70" t="str">
        <f>Results!I1593</f>
        <v>N/A</v>
      </c>
    </row>
    <row r="1502" spans="11:15">
      <c r="K1502" s="68"/>
      <c r="L1502" s="39" t="str">
        <f>Results!C1594</f>
        <v>C08</v>
      </c>
      <c r="M1502" s="39" t="str">
        <f>Results!B1498</f>
        <v>hsa-miR-1587</v>
      </c>
      <c r="N1502" s="69" t="e">
        <f>LOG(Results!H1594,2)</f>
        <v>#DIV/0!</v>
      </c>
      <c r="O1502" s="70" t="str">
        <f>Results!I1594</f>
        <v>N/A</v>
      </c>
    </row>
    <row r="1503" spans="11:15">
      <c r="K1503" s="68"/>
      <c r="L1503" s="39" t="str">
        <f>Results!C1595</f>
        <v>C09</v>
      </c>
      <c r="M1503" s="39" t="str">
        <f>Results!B1499</f>
        <v>hsa-miR-4455</v>
      </c>
      <c r="N1503" s="69" t="e">
        <f>LOG(Results!H1595,2)</f>
        <v>#DIV/0!</v>
      </c>
      <c r="O1503" s="70" t="str">
        <f>Results!I1595</f>
        <v>N/A</v>
      </c>
    </row>
    <row r="1504" spans="11:15">
      <c r="K1504" s="68"/>
      <c r="L1504" s="39" t="str">
        <f>Results!C1596</f>
        <v>C10</v>
      </c>
      <c r="M1504" s="39" t="str">
        <f>Results!B1500</f>
        <v>hsa-miR-4536-5p</v>
      </c>
      <c r="N1504" s="69" t="e">
        <f>LOG(Results!H1596,2)</f>
        <v>#DIV/0!</v>
      </c>
      <c r="O1504" s="70" t="str">
        <f>Results!I1596</f>
        <v>N/A</v>
      </c>
    </row>
    <row r="1505" spans="11:15">
      <c r="K1505" s="68"/>
      <c r="L1505" s="39" t="str">
        <f>Results!C1597</f>
        <v>C11</v>
      </c>
      <c r="M1505" s="39" t="str">
        <f>Results!B1501</f>
        <v>hsa-miR-4456</v>
      </c>
      <c r="N1505" s="69" t="e">
        <f>LOG(Results!H1597,2)</f>
        <v>#DIV/0!</v>
      </c>
      <c r="O1505" s="70" t="str">
        <f>Results!I1597</f>
        <v>N/A</v>
      </c>
    </row>
    <row r="1506" spans="11:15">
      <c r="K1506" s="68"/>
      <c r="L1506" s="39" t="str">
        <f>Results!C1598</f>
        <v>C12</v>
      </c>
      <c r="M1506" s="39" t="str">
        <f>Results!B1502</f>
        <v>hsa-miR-548an</v>
      </c>
      <c r="N1506" s="69" t="e">
        <f>LOG(Results!H1598,2)</f>
        <v>#DIV/0!</v>
      </c>
      <c r="O1506" s="70" t="str">
        <f>Results!I1598</f>
        <v>N/A</v>
      </c>
    </row>
    <row r="1507" spans="11:15">
      <c r="K1507" s="68"/>
      <c r="L1507" s="39" t="str">
        <f>Results!C1599</f>
        <v>C13</v>
      </c>
      <c r="M1507" s="39" t="str">
        <f>Results!B1503</f>
        <v>hsa-miR-4457</v>
      </c>
      <c r="N1507" s="69" t="e">
        <f>LOG(Results!H1599,2)</f>
        <v>#DIV/0!</v>
      </c>
      <c r="O1507" s="70" t="str">
        <f>Results!I1599</f>
        <v>N/A</v>
      </c>
    </row>
    <row r="1508" spans="11:15">
      <c r="K1508" s="68"/>
      <c r="L1508" s="39" t="str">
        <f>Results!C1600</f>
        <v>C14</v>
      </c>
      <c r="M1508" s="39" t="str">
        <f>Results!B1504</f>
        <v>hsa-miR-4537</v>
      </c>
      <c r="N1508" s="69" t="e">
        <f>LOG(Results!H1600,2)</f>
        <v>#DIV/0!</v>
      </c>
      <c r="O1508" s="70" t="str">
        <f>Results!I1600</f>
        <v>N/A</v>
      </c>
    </row>
    <row r="1509" spans="11:15">
      <c r="K1509" s="68"/>
      <c r="L1509" s="39" t="str">
        <f>Results!C1601</f>
        <v>C15</v>
      </c>
      <c r="M1509" s="39" t="str">
        <f>Results!B1505</f>
        <v>hsa-miR-4458</v>
      </c>
      <c r="N1509" s="69" t="e">
        <f>LOG(Results!H1601,2)</f>
        <v>#DIV/0!</v>
      </c>
      <c r="O1509" s="70" t="str">
        <f>Results!I1601</f>
        <v>N/A</v>
      </c>
    </row>
    <row r="1510" spans="11:15">
      <c r="K1510" s="68"/>
      <c r="L1510" s="39" t="str">
        <f>Results!C1602</f>
        <v>C16</v>
      </c>
      <c r="M1510" s="39" t="str">
        <f>Results!B1506</f>
        <v>hsa-miR-4538</v>
      </c>
      <c r="N1510" s="69" t="e">
        <f>LOG(Results!H1602,2)</f>
        <v>#DIV/0!</v>
      </c>
      <c r="O1510" s="70" t="str">
        <f>Results!I1602</f>
        <v>N/A</v>
      </c>
    </row>
    <row r="1511" spans="11:15">
      <c r="K1511" s="68"/>
      <c r="L1511" s="39" t="str">
        <f>Results!C1603</f>
        <v>C17</v>
      </c>
      <c r="M1511" s="39" t="str">
        <f>Results!B1507</f>
        <v>hsa-miR-4459</v>
      </c>
      <c r="N1511" s="69" t="e">
        <f>LOG(Results!H1603,2)</f>
        <v>#DIV/0!</v>
      </c>
      <c r="O1511" s="70" t="str">
        <f>Results!I1603</f>
        <v>N/A</v>
      </c>
    </row>
    <row r="1512" spans="11:15">
      <c r="K1512" s="68"/>
      <c r="L1512" s="39" t="str">
        <f>Results!C1604</f>
        <v>C18</v>
      </c>
      <c r="M1512" s="39" t="str">
        <f>Results!B1508</f>
        <v>hsa-miR-4539</v>
      </c>
      <c r="N1512" s="69" t="e">
        <f>LOG(Results!H1604,2)</f>
        <v>#DIV/0!</v>
      </c>
      <c r="O1512" s="70" t="str">
        <f>Results!I1604</f>
        <v>N/A</v>
      </c>
    </row>
    <row r="1513" spans="11:15">
      <c r="K1513" s="68"/>
      <c r="L1513" s="39" t="str">
        <f>Results!C1605</f>
        <v>C19</v>
      </c>
      <c r="M1513" s="39" t="str">
        <f>Results!B1509</f>
        <v>hsa-miR-4460</v>
      </c>
      <c r="N1513" s="69" t="e">
        <f>LOG(Results!H1605,2)</f>
        <v>#DIV/0!</v>
      </c>
      <c r="O1513" s="70" t="str">
        <f>Results!I1605</f>
        <v>N/A</v>
      </c>
    </row>
    <row r="1514" spans="11:15">
      <c r="K1514" s="68"/>
      <c r="L1514" s="39" t="str">
        <f>Results!C1606</f>
        <v>C20</v>
      </c>
      <c r="M1514" s="39" t="str">
        <f>Results!B1510</f>
        <v>hsa-miR-4540</v>
      </c>
      <c r="N1514" s="69" t="e">
        <f>LOG(Results!H1606,2)</f>
        <v>#DIV/0!</v>
      </c>
      <c r="O1514" s="70" t="str">
        <f>Results!I1606</f>
        <v>N/A</v>
      </c>
    </row>
    <row r="1515" spans="11:15">
      <c r="K1515" s="68"/>
      <c r="L1515" s="39" t="str">
        <f>Results!C1607</f>
        <v>C21</v>
      </c>
      <c r="M1515" s="39" t="str">
        <f>Results!B1511</f>
        <v>hsa-miR-4461</v>
      </c>
      <c r="N1515" s="69" t="e">
        <f>LOG(Results!H1607,2)</f>
        <v>#DIV/0!</v>
      </c>
      <c r="O1515" s="70" t="str">
        <f>Results!I1607</f>
        <v>N/A</v>
      </c>
    </row>
    <row r="1516" spans="11:15">
      <c r="K1516" s="68"/>
      <c r="L1516" s="39" t="str">
        <f>Results!C1608</f>
        <v>C22</v>
      </c>
      <c r="M1516" s="39" t="str">
        <f>Results!B1512</f>
        <v>hsa-miR-3972</v>
      </c>
      <c r="N1516" s="69" t="e">
        <f>LOG(Results!H1608,2)</f>
        <v>#DIV/0!</v>
      </c>
      <c r="O1516" s="70" t="str">
        <f>Results!I1608</f>
        <v>N/A</v>
      </c>
    </row>
    <row r="1517" spans="11:15">
      <c r="K1517" s="68"/>
      <c r="L1517" s="39" t="str">
        <f>Results!C1609</f>
        <v>C23</v>
      </c>
      <c r="M1517" s="39" t="str">
        <f>Results!B1513</f>
        <v>hsa-miR-378h</v>
      </c>
      <c r="N1517" s="69" t="e">
        <f>LOG(Results!H1609,2)</f>
        <v>#DIV/0!</v>
      </c>
      <c r="O1517" s="70" t="str">
        <f>Results!I1609</f>
        <v>N/A</v>
      </c>
    </row>
    <row r="1518" spans="11:15">
      <c r="K1518" s="68"/>
      <c r="L1518" s="39" t="str">
        <f>Results!C1610</f>
        <v>C24</v>
      </c>
      <c r="M1518" s="39" t="str">
        <f>Results!B1514</f>
        <v>hsa-miR-3973</v>
      </c>
      <c r="N1518" s="69" t="e">
        <f>LOG(Results!H1610,2)</f>
        <v>#DIV/0!</v>
      </c>
      <c r="O1518" s="70" t="str">
        <f>Results!I1610</f>
        <v>N/A</v>
      </c>
    </row>
    <row r="1519" spans="11:15">
      <c r="K1519" s="68"/>
      <c r="L1519" s="39" t="str">
        <f>Results!C1611</f>
        <v>D01</v>
      </c>
      <c r="M1519" s="39" t="str">
        <f>Results!B1515</f>
        <v>NC</v>
      </c>
      <c r="N1519" s="69" t="e">
        <f>LOG(Results!H1611,2)</f>
        <v>#DIV/0!</v>
      </c>
      <c r="O1519" s="70" t="str">
        <f>Results!I1611</f>
        <v>N/A</v>
      </c>
    </row>
    <row r="1520" spans="11:15">
      <c r="K1520" s="68"/>
      <c r="L1520" s="39" t="str">
        <f>Results!C1612</f>
        <v>D02</v>
      </c>
      <c r="M1520" s="39" t="str">
        <f>Results!B1516</f>
        <v>NC</v>
      </c>
      <c r="N1520" s="69" t="e">
        <f>LOG(Results!H1612,2)</f>
        <v>#DIV/0!</v>
      </c>
      <c r="O1520" s="70" t="str">
        <f>Results!I1612</f>
        <v>N/A</v>
      </c>
    </row>
    <row r="1521" spans="11:15">
      <c r="K1521" s="68"/>
      <c r="L1521" s="39" t="str">
        <f>Results!C1613</f>
        <v>D03</v>
      </c>
      <c r="M1521" s="39" t="str">
        <f>Results!B1517</f>
        <v>NC</v>
      </c>
      <c r="N1521" s="69" t="e">
        <f>LOG(Results!H1613,2)</f>
        <v>#DIV/0!</v>
      </c>
      <c r="O1521" s="70" t="str">
        <f>Results!I1613</f>
        <v>N/A</v>
      </c>
    </row>
    <row r="1522" spans="11:15">
      <c r="K1522" s="68"/>
      <c r="L1522" s="39" t="str">
        <f>Results!C1614</f>
        <v>D04</v>
      </c>
      <c r="M1522" s="39" t="str">
        <f>Results!B1518</f>
        <v>NC</v>
      </c>
      <c r="N1522" s="69" t="e">
        <f>LOG(Results!H1614,2)</f>
        <v>#DIV/0!</v>
      </c>
      <c r="O1522" s="70" t="str">
        <f>Results!I1614</f>
        <v>N/A</v>
      </c>
    </row>
    <row r="1523" spans="11:15">
      <c r="K1523" s="68"/>
      <c r="L1523" s="39" t="str">
        <f>Results!C1615</f>
        <v>D05</v>
      </c>
      <c r="M1523" s="39" t="str">
        <f>Results!B1519</f>
        <v>HK1</v>
      </c>
      <c r="N1523" s="69" t="e">
        <f>LOG(Results!H1615,2)</f>
        <v>#DIV/0!</v>
      </c>
      <c r="O1523" s="70" t="str">
        <f>Results!I1615</f>
        <v>N/A</v>
      </c>
    </row>
    <row r="1524" spans="11:15">
      <c r="K1524" s="68"/>
      <c r="L1524" s="39" t="str">
        <f>Results!C1616</f>
        <v>D06</v>
      </c>
      <c r="M1524" s="39" t="str">
        <f>Results!B1520</f>
        <v>HK1</v>
      </c>
      <c r="N1524" s="69" t="e">
        <f>LOG(Results!H1616,2)</f>
        <v>#DIV/0!</v>
      </c>
      <c r="O1524" s="70" t="str">
        <f>Results!I1616</f>
        <v>N/A</v>
      </c>
    </row>
    <row r="1525" spans="11:15">
      <c r="K1525" s="68"/>
      <c r="L1525" s="39" t="str">
        <f>Results!C1617</f>
        <v>D07</v>
      </c>
      <c r="M1525" s="39" t="str">
        <f>Results!B1521</f>
        <v>HK2</v>
      </c>
      <c r="N1525" s="69" t="e">
        <f>LOG(Results!H1617,2)</f>
        <v>#DIV/0!</v>
      </c>
      <c r="O1525" s="70" t="str">
        <f>Results!I1617</f>
        <v>N/A</v>
      </c>
    </row>
    <row r="1526" spans="11:15">
      <c r="K1526" s="68"/>
      <c r="L1526" s="39" t="str">
        <f>Results!C1618</f>
        <v>D08</v>
      </c>
      <c r="M1526" s="39" t="str">
        <f>Results!B1522</f>
        <v>HK2</v>
      </c>
      <c r="N1526" s="69" t="e">
        <f>LOG(Results!H1618,2)</f>
        <v>#DIV/0!</v>
      </c>
      <c r="O1526" s="70" t="str">
        <f>Results!I1618</f>
        <v>N/A</v>
      </c>
    </row>
    <row r="1527" spans="11:15">
      <c r="K1527" s="68"/>
      <c r="L1527" s="39" t="str">
        <f>Results!C1619</f>
        <v>D09</v>
      </c>
      <c r="M1527" s="39" t="str">
        <f>Results!B1523</f>
        <v>HK3</v>
      </c>
      <c r="N1527" s="69" t="e">
        <f>LOG(Results!H1619,2)</f>
        <v>#DIV/0!</v>
      </c>
      <c r="O1527" s="70" t="str">
        <f>Results!I1619</f>
        <v>N/A</v>
      </c>
    </row>
    <row r="1528" spans="11:15">
      <c r="K1528" s="68"/>
      <c r="L1528" s="39" t="str">
        <f>Results!C1620</f>
        <v>D10</v>
      </c>
      <c r="M1528" s="39" t="str">
        <f>Results!B1524</f>
        <v>HK3</v>
      </c>
      <c r="N1528" s="69" t="e">
        <f>LOG(Results!H1620,2)</f>
        <v>#DIV/0!</v>
      </c>
      <c r="O1528" s="70" t="str">
        <f>Results!I1620</f>
        <v>N/A</v>
      </c>
    </row>
    <row r="1529" spans="11:15">
      <c r="K1529" s="68"/>
      <c r="L1529" s="39" t="str">
        <f>Results!C1621</f>
        <v>D11</v>
      </c>
      <c r="M1529" s="39" t="str">
        <f>Results!B1525</f>
        <v>HK4</v>
      </c>
      <c r="N1529" s="69" t="e">
        <f>LOG(Results!H1621,2)</f>
        <v>#DIV/0!</v>
      </c>
      <c r="O1529" s="70" t="str">
        <f>Results!I1621</f>
        <v>N/A</v>
      </c>
    </row>
    <row r="1530" spans="11:15">
      <c r="K1530" s="68"/>
      <c r="L1530" s="39" t="str">
        <f>Results!C1622</f>
        <v>D12</v>
      </c>
      <c r="M1530" s="39" t="str">
        <f>Results!B1526</f>
        <v>HK4</v>
      </c>
      <c r="N1530" s="69" t="e">
        <f>LOG(Results!H1622,2)</f>
        <v>#DIV/0!</v>
      </c>
      <c r="O1530" s="70" t="str">
        <f>Results!I1622</f>
        <v>N/A</v>
      </c>
    </row>
    <row r="1531" spans="11:15">
      <c r="K1531" s="68"/>
      <c r="L1531" s="39" t="str">
        <f>Results!C1623</f>
        <v>D13</v>
      </c>
      <c r="M1531" s="39" t="str">
        <f>Results!B1527</f>
        <v>HK5</v>
      </c>
      <c r="N1531" s="69" t="e">
        <f>LOG(Results!H1623,2)</f>
        <v>#DIV/0!</v>
      </c>
      <c r="O1531" s="70" t="str">
        <f>Results!I1623</f>
        <v>N/A</v>
      </c>
    </row>
    <row r="1532" spans="11:15">
      <c r="K1532" s="68"/>
      <c r="L1532" s="39" t="str">
        <f>Results!C1624</f>
        <v>D14</v>
      </c>
      <c r="M1532" s="39" t="str">
        <f>Results!B1528</f>
        <v>HK5</v>
      </c>
      <c r="N1532" s="69" t="e">
        <f>LOG(Results!H1624,2)</f>
        <v>#DIV/0!</v>
      </c>
      <c r="O1532" s="70" t="str">
        <f>Results!I1624</f>
        <v>N/A</v>
      </c>
    </row>
    <row r="1533" spans="11:15">
      <c r="K1533" s="68"/>
      <c r="L1533" s="39" t="str">
        <f>Results!C1625</f>
        <v>D15</v>
      </c>
      <c r="M1533" s="39" t="str">
        <f>Results!B1529</f>
        <v>HK6</v>
      </c>
      <c r="N1533" s="69" t="e">
        <f>LOG(Results!H1625,2)</f>
        <v>#DIV/0!</v>
      </c>
      <c r="O1533" s="70" t="str">
        <f>Results!I1625</f>
        <v>N/A</v>
      </c>
    </row>
    <row r="1534" spans="11:15">
      <c r="K1534" s="68"/>
      <c r="L1534" s="39" t="str">
        <f>Results!C1626</f>
        <v>D16</v>
      </c>
      <c r="M1534" s="39" t="str">
        <f>Results!B1530</f>
        <v>HK6</v>
      </c>
      <c r="N1534" s="69" t="e">
        <f>LOG(Results!H1626,2)</f>
        <v>#DIV/0!</v>
      </c>
      <c r="O1534" s="70" t="str">
        <f>Results!I1626</f>
        <v>N/A</v>
      </c>
    </row>
    <row r="1535" spans="11:15">
      <c r="K1535" s="68"/>
      <c r="L1535" s="39" t="str">
        <f>Results!C1627</f>
        <v>D17</v>
      </c>
      <c r="M1535" s="39" t="str">
        <f>Results!B1531</f>
        <v>RT</v>
      </c>
      <c r="N1535" s="69" t="e">
        <f>LOG(Results!H1627,2)</f>
        <v>#DIV/0!</v>
      </c>
      <c r="O1535" s="70" t="str">
        <f>Results!I1627</f>
        <v>N/A</v>
      </c>
    </row>
    <row r="1536" spans="11:15">
      <c r="K1536" s="68"/>
      <c r="L1536" s="39" t="str">
        <f>Results!C1628</f>
        <v>D18</v>
      </c>
      <c r="M1536" s="39" t="str">
        <f>Results!B1532</f>
        <v>RT</v>
      </c>
      <c r="N1536" s="69" t="e">
        <f>LOG(Results!H1628,2)</f>
        <v>#DIV/0!</v>
      </c>
      <c r="O1536" s="70" t="str">
        <f>Results!I1628</f>
        <v>N/A</v>
      </c>
    </row>
    <row r="1537" spans="11:15">
      <c r="K1537" s="68"/>
      <c r="L1537" s="39" t="str">
        <f>Results!C1629</f>
        <v>D19</v>
      </c>
      <c r="M1537" s="39" t="str">
        <f>Results!B1533</f>
        <v>RT</v>
      </c>
      <c r="N1537" s="69" t="e">
        <f>LOG(Results!H1629,2)</f>
        <v>#DIV/0!</v>
      </c>
      <c r="O1537" s="70" t="str">
        <f>Results!I1629</f>
        <v>N/A</v>
      </c>
    </row>
    <row r="1538" spans="11:15">
      <c r="K1538" s="68"/>
      <c r="L1538" s="39" t="str">
        <f>Results!C1630</f>
        <v>D20</v>
      </c>
      <c r="M1538" s="39" t="str">
        <f>Results!B1534</f>
        <v>RT</v>
      </c>
      <c r="N1538" s="69" t="e">
        <f>LOG(Results!H1630,2)</f>
        <v>#DIV/0!</v>
      </c>
      <c r="O1538" s="70" t="str">
        <f>Results!I1630</f>
        <v>N/A</v>
      </c>
    </row>
    <row r="1539" spans="11:15">
      <c r="K1539" s="68"/>
      <c r="L1539" s="39" t="str">
        <f>Results!C1631</f>
        <v>D21</v>
      </c>
      <c r="M1539" s="39" t="str">
        <f>Results!B1535</f>
        <v>PCR</v>
      </c>
      <c r="N1539" s="69" t="e">
        <f>LOG(Results!H1631,2)</f>
        <v>#DIV/0!</v>
      </c>
      <c r="O1539" s="70" t="str">
        <f>Results!I1631</f>
        <v>N/A</v>
      </c>
    </row>
    <row r="1540" spans="11:15">
      <c r="K1540" s="68"/>
      <c r="L1540" s="39" t="str">
        <f>Results!C1632</f>
        <v>D22</v>
      </c>
      <c r="M1540" s="39" t="str">
        <f>Results!B1536</f>
        <v>PCR</v>
      </c>
      <c r="N1540" s="69" t="e">
        <f>LOG(Results!H1632,2)</f>
        <v>#DIV/0!</v>
      </c>
      <c r="O1540" s="70" t="str">
        <f>Results!I1632</f>
        <v>N/A</v>
      </c>
    </row>
    <row r="1541" spans="11:15">
      <c r="K1541" s="68"/>
      <c r="L1541" s="39" t="str">
        <f>Results!C1633</f>
        <v>D23</v>
      </c>
      <c r="M1541" s="39" t="str">
        <f>Results!B1537</f>
        <v>PCR</v>
      </c>
      <c r="N1541" s="69" t="e">
        <f>LOG(Results!H1633,2)</f>
        <v>#DIV/0!</v>
      </c>
      <c r="O1541" s="70" t="str">
        <f>Results!I1633</f>
        <v>N/A</v>
      </c>
    </row>
    <row r="1542" spans="11:15">
      <c r="K1542" s="68"/>
      <c r="L1542" s="39" t="str">
        <f>Results!C1634</f>
        <v>D24</v>
      </c>
      <c r="M1542" s="39" t="str">
        <f>Results!B1538</f>
        <v>PCR</v>
      </c>
      <c r="N1542" s="69" t="e">
        <f>LOG(Results!H1634,2)</f>
        <v>#DIV/0!</v>
      </c>
      <c r="O1542" s="70" t="str">
        <f>Results!I1634</f>
        <v>N/A</v>
      </c>
    </row>
    <row r="1543" spans="11:15">
      <c r="K1543" s="68"/>
      <c r="L1543" s="39" t="str">
        <f>Results!C1635</f>
        <v>E01</v>
      </c>
      <c r="M1543" s="39" t="str">
        <f>Results!B1539</f>
        <v>hsa-miR-4735-3p</v>
      </c>
      <c r="N1543" s="69" t="e">
        <f>LOG(Results!H1635,2)</f>
        <v>#DIV/0!</v>
      </c>
      <c r="O1543" s="70" t="str">
        <f>Results!I1635</f>
        <v>N/A</v>
      </c>
    </row>
    <row r="1544" spans="11:15">
      <c r="K1544" s="68"/>
      <c r="L1544" s="39" t="str">
        <f>Results!C1636</f>
        <v>E02</v>
      </c>
      <c r="M1544" s="39" t="str">
        <f>Results!B1540</f>
        <v>hsa-miR-4790-3p</v>
      </c>
      <c r="N1544" s="69" t="e">
        <f>LOG(Results!H1636,2)</f>
        <v>#DIV/0!</v>
      </c>
      <c r="O1544" s="70" t="str">
        <f>Results!I1636</f>
        <v>N/A</v>
      </c>
    </row>
    <row r="1545" spans="11:15">
      <c r="K1545" s="68"/>
      <c r="L1545" s="39" t="str">
        <f>Results!C1637</f>
        <v>E03</v>
      </c>
      <c r="M1545" s="39" t="str">
        <f>Results!B1541</f>
        <v>hsa-miR-4736</v>
      </c>
      <c r="N1545" s="69" t="e">
        <f>LOG(Results!H1637,2)</f>
        <v>#DIV/0!</v>
      </c>
      <c r="O1545" s="70" t="str">
        <f>Results!I1637</f>
        <v>N/A</v>
      </c>
    </row>
    <row r="1546" spans="11:15">
      <c r="K1546" s="68"/>
      <c r="L1546" s="39" t="str">
        <f>Results!C1638</f>
        <v>E04</v>
      </c>
      <c r="M1546" s="39" t="str">
        <f>Results!B1542</f>
        <v>hsa-miR-4791</v>
      </c>
      <c r="N1546" s="69" t="e">
        <f>LOG(Results!H1638,2)</f>
        <v>#DIV/0!</v>
      </c>
      <c r="O1546" s="70" t="str">
        <f>Results!I1638</f>
        <v>N/A</v>
      </c>
    </row>
    <row r="1547" spans="11:15">
      <c r="K1547" s="68"/>
      <c r="L1547" s="39" t="str">
        <f>Results!C1639</f>
        <v>E05</v>
      </c>
      <c r="M1547" s="39" t="str">
        <f>Results!B1543</f>
        <v>hsa-miR-4737</v>
      </c>
      <c r="N1547" s="69" t="e">
        <f>LOG(Results!H1639,2)</f>
        <v>#DIV/0!</v>
      </c>
      <c r="O1547" s="70" t="str">
        <f>Results!I1639</f>
        <v>N/A</v>
      </c>
    </row>
    <row r="1548" spans="11:15">
      <c r="K1548" s="68"/>
      <c r="L1548" s="39" t="str">
        <f>Results!C1640</f>
        <v>E06</v>
      </c>
      <c r="M1548" s="39" t="str">
        <f>Results!B1544</f>
        <v>hsa-miR-4792</v>
      </c>
      <c r="N1548" s="69" t="e">
        <f>LOG(Results!H1640,2)</f>
        <v>#DIV/0!</v>
      </c>
      <c r="O1548" s="70" t="str">
        <f>Results!I1640</f>
        <v>N/A</v>
      </c>
    </row>
    <row r="1549" spans="11:15">
      <c r="K1549" s="68"/>
      <c r="L1549" s="39" t="str">
        <f>Results!C1641</f>
        <v>E07</v>
      </c>
      <c r="M1549" s="39" t="str">
        <f>Results!B1545</f>
        <v>hsa-miR-4738-5p</v>
      </c>
      <c r="N1549" s="69" t="e">
        <f>LOG(Results!H1641,2)</f>
        <v>#DIV/0!</v>
      </c>
      <c r="O1549" s="70" t="str">
        <f>Results!I1641</f>
        <v>N/A</v>
      </c>
    </row>
    <row r="1550" spans="11:15">
      <c r="K1550" s="68"/>
      <c r="L1550" s="39" t="str">
        <f>Results!C1642</f>
        <v>E08</v>
      </c>
      <c r="M1550" s="39" t="str">
        <f>Results!B1546</f>
        <v>hsa-miR-4793-5p</v>
      </c>
      <c r="N1550" s="69" t="e">
        <f>LOG(Results!H1642,2)</f>
        <v>#DIV/0!</v>
      </c>
      <c r="O1550" s="70" t="str">
        <f>Results!I1642</f>
        <v>N/A</v>
      </c>
    </row>
    <row r="1551" spans="11:15">
      <c r="K1551" s="68"/>
      <c r="L1551" s="39" t="str">
        <f>Results!C1643</f>
        <v>E09</v>
      </c>
      <c r="M1551" s="39" t="str">
        <f>Results!B1547</f>
        <v>hsa-miR-4738-3p</v>
      </c>
      <c r="N1551" s="69" t="e">
        <f>LOG(Results!H1643,2)</f>
        <v>#DIV/0!</v>
      </c>
      <c r="O1551" s="70" t="str">
        <f>Results!I1643</f>
        <v>N/A</v>
      </c>
    </row>
    <row r="1552" spans="11:15">
      <c r="K1552" s="68"/>
      <c r="L1552" s="39" t="str">
        <f>Results!C1644</f>
        <v>E10</v>
      </c>
      <c r="M1552" s="39" t="str">
        <f>Results!B1548</f>
        <v>hsa-miR-4793-3p</v>
      </c>
      <c r="N1552" s="69" t="e">
        <f>LOG(Results!H1644,2)</f>
        <v>#DIV/0!</v>
      </c>
      <c r="O1552" s="70" t="str">
        <f>Results!I1644</f>
        <v>N/A</v>
      </c>
    </row>
    <row r="1553" spans="11:15">
      <c r="K1553" s="68"/>
      <c r="L1553" s="39" t="str">
        <f>Results!C1645</f>
        <v>E11</v>
      </c>
      <c r="M1553" s="39" t="str">
        <f>Results!B1549</f>
        <v>hsa-miR-4739</v>
      </c>
      <c r="N1553" s="69" t="e">
        <f>LOG(Results!H1645,2)</f>
        <v>#DIV/0!</v>
      </c>
      <c r="O1553" s="70" t="str">
        <f>Results!I1645</f>
        <v>N/A</v>
      </c>
    </row>
    <row r="1554" spans="11:15">
      <c r="K1554" s="68"/>
      <c r="L1554" s="39" t="str">
        <f>Results!C1646</f>
        <v>E12</v>
      </c>
      <c r="M1554" s="39" t="str">
        <f>Results!B1550</f>
        <v>hsa-miR-4794</v>
      </c>
      <c r="N1554" s="69" t="e">
        <f>LOG(Results!H1646,2)</f>
        <v>#DIV/0!</v>
      </c>
      <c r="O1554" s="70" t="str">
        <f>Results!I1646</f>
        <v>N/A</v>
      </c>
    </row>
    <row r="1555" spans="11:15">
      <c r="K1555" s="68"/>
      <c r="L1555" s="39" t="str">
        <f>Results!C1647</f>
        <v>E13</v>
      </c>
      <c r="M1555" s="39" t="str">
        <f>Results!B1551</f>
        <v>hsa-miR-4740-5p</v>
      </c>
      <c r="N1555" s="69" t="e">
        <f>LOG(Results!H1647,2)</f>
        <v>#DIV/0!</v>
      </c>
      <c r="O1555" s="70" t="str">
        <f>Results!I1647</f>
        <v>N/A</v>
      </c>
    </row>
    <row r="1556" spans="11:15">
      <c r="K1556" s="68"/>
      <c r="L1556" s="39" t="str">
        <f>Results!C1648</f>
        <v>E14</v>
      </c>
      <c r="M1556" s="39" t="str">
        <f>Results!B1552</f>
        <v>hsa-miR-4795-5p</v>
      </c>
      <c r="N1556" s="69" t="e">
        <f>LOG(Results!H1648,2)</f>
        <v>#DIV/0!</v>
      </c>
      <c r="O1556" s="70" t="str">
        <f>Results!I1648</f>
        <v>N/A</v>
      </c>
    </row>
    <row r="1557" spans="11:15">
      <c r="K1557" s="68"/>
      <c r="L1557" s="39" t="str">
        <f>Results!C1649</f>
        <v>E15</v>
      </c>
      <c r="M1557" s="39" t="str">
        <f>Results!B1553</f>
        <v>hsa-miR-4740-3p</v>
      </c>
      <c r="N1557" s="69" t="e">
        <f>LOG(Results!H1649,2)</f>
        <v>#DIV/0!</v>
      </c>
      <c r="O1557" s="70" t="str">
        <f>Results!I1649</f>
        <v>N/A</v>
      </c>
    </row>
    <row r="1558" spans="11:15">
      <c r="K1558" s="68"/>
      <c r="L1558" s="39" t="str">
        <f>Results!C1650</f>
        <v>E16</v>
      </c>
      <c r="M1558" s="39" t="str">
        <f>Results!B1554</f>
        <v>hsa-miR-4795-3p</v>
      </c>
      <c r="N1558" s="69" t="e">
        <f>LOG(Results!H1650,2)</f>
        <v>#DIV/0!</v>
      </c>
      <c r="O1558" s="70" t="str">
        <f>Results!I1650</f>
        <v>N/A</v>
      </c>
    </row>
    <row r="1559" spans="11:15">
      <c r="K1559" s="68"/>
      <c r="L1559" s="39" t="str">
        <f>Results!C1651</f>
        <v>E17</v>
      </c>
      <c r="M1559" s="39" t="str">
        <f>Results!B1555</f>
        <v>hsa-miR-4741</v>
      </c>
      <c r="N1559" s="69" t="e">
        <f>LOG(Results!H1651,2)</f>
        <v>#DIV/0!</v>
      </c>
      <c r="O1559" s="70" t="str">
        <f>Results!I1651</f>
        <v>N/A</v>
      </c>
    </row>
    <row r="1560" spans="11:15">
      <c r="K1560" s="68"/>
      <c r="L1560" s="39" t="str">
        <f>Results!C1652</f>
        <v>E18</v>
      </c>
      <c r="M1560" s="39" t="str">
        <f>Results!B1556</f>
        <v>hsa-miR-4796-5p</v>
      </c>
      <c r="N1560" s="69" t="e">
        <f>LOG(Results!H1652,2)</f>
        <v>#DIV/0!</v>
      </c>
      <c r="O1560" s="70" t="str">
        <f>Results!I1652</f>
        <v>N/A</v>
      </c>
    </row>
    <row r="1561" spans="11:15">
      <c r="K1561" s="68"/>
      <c r="L1561" s="39" t="str">
        <f>Results!C1653</f>
        <v>E19</v>
      </c>
      <c r="M1561" s="39" t="str">
        <f>Results!B1557</f>
        <v>hsa-miR-4742-5p</v>
      </c>
      <c r="N1561" s="69" t="e">
        <f>LOG(Results!H1653,2)</f>
        <v>#DIV/0!</v>
      </c>
      <c r="O1561" s="70" t="str">
        <f>Results!I1653</f>
        <v>N/A</v>
      </c>
    </row>
    <row r="1562" spans="11:15">
      <c r="K1562" s="68"/>
      <c r="L1562" s="39" t="str">
        <f>Results!C1654</f>
        <v>E20</v>
      </c>
      <c r="M1562" s="39" t="str">
        <f>Results!B1558</f>
        <v>hsa-miR-4796-3p</v>
      </c>
      <c r="N1562" s="69" t="e">
        <f>LOG(Results!H1654,2)</f>
        <v>#DIV/0!</v>
      </c>
      <c r="O1562" s="70" t="str">
        <f>Results!I1654</f>
        <v>N/A</v>
      </c>
    </row>
    <row r="1563" spans="11:15">
      <c r="K1563" s="68"/>
      <c r="L1563" s="39" t="str">
        <f>Results!C1655</f>
        <v>E21</v>
      </c>
      <c r="M1563" s="39" t="str">
        <f>Results!B1559</f>
        <v>hsa-miR-4742-3p</v>
      </c>
      <c r="N1563" s="69" t="e">
        <f>LOG(Results!H1655,2)</f>
        <v>#DIV/0!</v>
      </c>
      <c r="O1563" s="70" t="str">
        <f>Results!I1655</f>
        <v>N/A</v>
      </c>
    </row>
    <row r="1564" spans="11:15">
      <c r="K1564" s="68"/>
      <c r="L1564" s="39" t="str">
        <f>Results!C1656</f>
        <v>E22</v>
      </c>
      <c r="M1564" s="39" t="str">
        <f>Results!B1560</f>
        <v>hsa-miR-4797-5p</v>
      </c>
      <c r="N1564" s="69" t="e">
        <f>LOG(Results!H1656,2)</f>
        <v>#DIV/0!</v>
      </c>
      <c r="O1564" s="70" t="str">
        <f>Results!I1656</f>
        <v>N/A</v>
      </c>
    </row>
    <row r="1565" spans="11:15">
      <c r="K1565" s="68"/>
      <c r="L1565" s="39" t="str">
        <f>Results!C1657</f>
        <v>E23</v>
      </c>
      <c r="M1565" s="39" t="str">
        <f>Results!B1561</f>
        <v>hsa-miR-4743</v>
      </c>
      <c r="N1565" s="69" t="e">
        <f>LOG(Results!H1657,2)</f>
        <v>#DIV/0!</v>
      </c>
      <c r="O1565" s="70" t="str">
        <f>Results!I1657</f>
        <v>N/A</v>
      </c>
    </row>
    <row r="1566" spans="11:15">
      <c r="K1566" s="68"/>
      <c r="L1566" s="39" t="str">
        <f>Results!C1658</f>
        <v>E24</v>
      </c>
      <c r="M1566" s="39" t="str">
        <f>Results!B1562</f>
        <v>hsa-miR-4797-3p</v>
      </c>
      <c r="N1566" s="69" t="e">
        <f>LOG(Results!H1658,2)</f>
        <v>#DIV/0!</v>
      </c>
      <c r="O1566" s="70" t="str">
        <f>Results!I1658</f>
        <v>N/A</v>
      </c>
    </row>
    <row r="1567" spans="11:15">
      <c r="K1567" s="68"/>
      <c r="L1567" s="39" t="str">
        <f>Results!C1659</f>
        <v>F01</v>
      </c>
      <c r="M1567" s="39" t="str">
        <f>Results!B1563</f>
        <v>hsa-miR-548as-5p</v>
      </c>
      <c r="N1567" s="69" t="e">
        <f>LOG(Results!H1659,2)</f>
        <v>#DIV/0!</v>
      </c>
      <c r="O1567" s="70" t="str">
        <f>Results!I1659</f>
        <v>N/A</v>
      </c>
    </row>
    <row r="1568" spans="11:15">
      <c r="K1568" s="68"/>
      <c r="L1568" s="39" t="str">
        <f>Results!C1660</f>
        <v>F02</v>
      </c>
      <c r="M1568" s="39" t="str">
        <f>Results!B1564</f>
        <v/>
      </c>
      <c r="N1568" s="69" t="e">
        <f>LOG(Results!H1660,2)</f>
        <v>#DIV/0!</v>
      </c>
      <c r="O1568" s="70" t="str">
        <f>Results!I1660</f>
        <v>N/A</v>
      </c>
    </row>
    <row r="1569" spans="11:15">
      <c r="K1569" s="68"/>
      <c r="L1569" s="39" t="str">
        <f>Results!C1661</f>
        <v>F03</v>
      </c>
      <c r="M1569" s="39" t="str">
        <f>Results!B1565</f>
        <v>hsa-miR-548as-3p</v>
      </c>
      <c r="N1569" s="69" t="e">
        <f>LOG(Results!H1661,2)</f>
        <v>#DIV/0!</v>
      </c>
      <c r="O1569" s="70" t="str">
        <f>Results!I1661</f>
        <v>N/A</v>
      </c>
    </row>
    <row r="1570" spans="11:15">
      <c r="K1570" s="68"/>
      <c r="L1570" s="39" t="str">
        <f>Results!C1662</f>
        <v>F04</v>
      </c>
      <c r="M1570" s="39" t="str">
        <f>Results!B1566</f>
        <v/>
      </c>
      <c r="N1570" s="69" t="e">
        <f>LOG(Results!H1662,2)</f>
        <v>#DIV/0!</v>
      </c>
      <c r="O1570" s="70" t="str">
        <f>Results!I1662</f>
        <v>N/A</v>
      </c>
    </row>
    <row r="1571" spans="11:15">
      <c r="K1571" s="68"/>
      <c r="L1571" s="39" t="str">
        <f>Results!C1663</f>
        <v>F05</v>
      </c>
      <c r="M1571" s="39" t="str">
        <f>Results!B1567</f>
        <v>hsa-miR-5579-5p</v>
      </c>
      <c r="N1571" s="69" t="e">
        <f>LOG(Results!H1663,2)</f>
        <v>#DIV/0!</v>
      </c>
      <c r="O1571" s="70" t="str">
        <f>Results!I1663</f>
        <v>N/A</v>
      </c>
    </row>
    <row r="1572" spans="11:15">
      <c r="K1572" s="68"/>
      <c r="L1572" s="39" t="str">
        <f>Results!C1664</f>
        <v>F06</v>
      </c>
      <c r="M1572" s="39" t="str">
        <f>Results!B1568</f>
        <v/>
      </c>
      <c r="N1572" s="69" t="e">
        <f>LOG(Results!H1664,2)</f>
        <v>#DIV/0!</v>
      </c>
      <c r="O1572" s="70" t="str">
        <f>Results!I1664</f>
        <v>N/A</v>
      </c>
    </row>
    <row r="1573" spans="11:15">
      <c r="K1573" s="68"/>
      <c r="L1573" s="39" t="str">
        <f>Results!C1665</f>
        <v>F07</v>
      </c>
      <c r="M1573" s="39" t="str">
        <f>Results!B1569</f>
        <v>hsa-miR-5579-3p</v>
      </c>
      <c r="N1573" s="69" t="e">
        <f>LOG(Results!H1665,2)</f>
        <v>#DIV/0!</v>
      </c>
      <c r="O1573" s="70" t="str">
        <f>Results!I1665</f>
        <v>N/A</v>
      </c>
    </row>
    <row r="1574" spans="11:15">
      <c r="K1574" s="68"/>
      <c r="L1574" s="39" t="str">
        <f>Results!C1666</f>
        <v>F08</v>
      </c>
      <c r="M1574" s="39" t="str">
        <f>Results!B1570</f>
        <v/>
      </c>
      <c r="N1574" s="69" t="e">
        <f>LOG(Results!H1666,2)</f>
        <v>#DIV/0!</v>
      </c>
      <c r="O1574" s="70" t="str">
        <f>Results!I1666</f>
        <v>N/A</v>
      </c>
    </row>
    <row r="1575" spans="11:15">
      <c r="K1575" s="68"/>
      <c r="L1575" s="39" t="str">
        <f>Results!C1667</f>
        <v>F09</v>
      </c>
      <c r="M1575" s="39" t="str">
        <f>Results!B1571</f>
        <v>hsa-miR-644b-5p</v>
      </c>
      <c r="N1575" s="69" t="e">
        <f>LOG(Results!H1667,2)</f>
        <v>#DIV/0!</v>
      </c>
      <c r="O1575" s="70" t="str">
        <f>Results!I1667</f>
        <v>N/A</v>
      </c>
    </row>
    <row r="1576" spans="11:15">
      <c r="K1576" s="68"/>
      <c r="L1576" s="39" t="str">
        <f>Results!C1668</f>
        <v>F10</v>
      </c>
      <c r="M1576" s="39" t="str">
        <f>Results!B1572</f>
        <v/>
      </c>
      <c r="N1576" s="69" t="e">
        <f>LOG(Results!H1668,2)</f>
        <v>#DIV/0!</v>
      </c>
      <c r="O1576" s="70" t="str">
        <f>Results!I1668</f>
        <v>N/A</v>
      </c>
    </row>
    <row r="1577" spans="11:15">
      <c r="K1577" s="68"/>
      <c r="L1577" s="39" t="str">
        <f>Results!C1669</f>
        <v>F11</v>
      </c>
      <c r="M1577" s="39" t="str">
        <f>Results!B1573</f>
        <v>hsa-miR-644b-3p</v>
      </c>
      <c r="N1577" s="69" t="e">
        <f>LOG(Results!H1669,2)</f>
        <v>#DIV/0!</v>
      </c>
      <c r="O1577" s="70" t="str">
        <f>Results!I1669</f>
        <v>N/A</v>
      </c>
    </row>
    <row r="1578" spans="11:15">
      <c r="K1578" s="68"/>
      <c r="L1578" s="39" t="str">
        <f>Results!C1670</f>
        <v>F12</v>
      </c>
      <c r="M1578" s="39" t="str">
        <f>Results!B1574</f>
        <v/>
      </c>
      <c r="N1578" s="69" t="e">
        <f>LOG(Results!H1670,2)</f>
        <v>#DIV/0!</v>
      </c>
      <c r="O1578" s="70" t="str">
        <f>Results!I1670</f>
        <v>N/A</v>
      </c>
    </row>
    <row r="1579" spans="11:15">
      <c r="K1579" s="68"/>
      <c r="L1579" s="39" t="str">
        <f>Results!C1671</f>
        <v>F13</v>
      </c>
      <c r="M1579" s="39" t="str">
        <f>Results!B1575</f>
        <v>hsa-miR-5580-5p</v>
      </c>
      <c r="N1579" s="69" t="e">
        <f>LOG(Results!H1671,2)</f>
        <v>#DIV/0!</v>
      </c>
      <c r="O1579" s="70" t="str">
        <f>Results!I1671</f>
        <v>N/A</v>
      </c>
    </row>
    <row r="1580" spans="11:15">
      <c r="K1580" s="68"/>
      <c r="L1580" s="39" t="str">
        <f>Results!C1672</f>
        <v>F14</v>
      </c>
      <c r="M1580" s="39" t="str">
        <f>Results!B1576</f>
        <v/>
      </c>
      <c r="N1580" s="69" t="e">
        <f>LOG(Results!H1672,2)</f>
        <v>#DIV/0!</v>
      </c>
      <c r="O1580" s="70" t="str">
        <f>Results!I1672</f>
        <v>N/A</v>
      </c>
    </row>
    <row r="1581" spans="11:15">
      <c r="K1581" s="68"/>
      <c r="L1581" s="39" t="str">
        <f>Results!C1673</f>
        <v>F15</v>
      </c>
      <c r="M1581" s="39" t="str">
        <f>Results!B1577</f>
        <v>hsa-miR-5580-3p</v>
      </c>
      <c r="N1581" s="69" t="e">
        <f>LOG(Results!H1673,2)</f>
        <v>#DIV/0!</v>
      </c>
      <c r="O1581" s="70" t="str">
        <f>Results!I1673</f>
        <v>N/A</v>
      </c>
    </row>
    <row r="1582" spans="11:15">
      <c r="K1582" s="68"/>
      <c r="L1582" s="39" t="str">
        <f>Results!C1674</f>
        <v>F16</v>
      </c>
      <c r="M1582" s="39" t="str">
        <f>Results!B1578</f>
        <v/>
      </c>
      <c r="N1582" s="69" t="e">
        <f>LOG(Results!H1674,2)</f>
        <v>#DIV/0!</v>
      </c>
      <c r="O1582" s="70" t="str">
        <f>Results!I1674</f>
        <v>N/A</v>
      </c>
    </row>
    <row r="1583" spans="11:15">
      <c r="K1583" s="68"/>
      <c r="L1583" s="39" t="str">
        <f>Results!C1675</f>
        <v>F17</v>
      </c>
      <c r="M1583" s="39" t="str">
        <f>Results!B1579</f>
        <v>hsa-miR-5581-5p</v>
      </c>
      <c r="N1583" s="69" t="e">
        <f>LOG(Results!H1675,2)</f>
        <v>#DIV/0!</v>
      </c>
      <c r="O1583" s="70" t="str">
        <f>Results!I1675</f>
        <v>N/A</v>
      </c>
    </row>
    <row r="1584" spans="11:15">
      <c r="K1584" s="68"/>
      <c r="L1584" s="39" t="str">
        <f>Results!C1676</f>
        <v>F18</v>
      </c>
      <c r="M1584" s="39" t="str">
        <f>Results!B1580</f>
        <v/>
      </c>
      <c r="N1584" s="69" t="e">
        <f>LOG(Results!H1676,2)</f>
        <v>#DIV/0!</v>
      </c>
      <c r="O1584" s="70" t="str">
        <f>Results!I1676</f>
        <v>N/A</v>
      </c>
    </row>
    <row r="1585" spans="11:15">
      <c r="K1585" s="68"/>
      <c r="L1585" s="39" t="str">
        <f>Results!C1677</f>
        <v>F19</v>
      </c>
      <c r="M1585" s="39" t="str">
        <f>Results!B1581</f>
        <v>hsa-miR-5581-3p</v>
      </c>
      <c r="N1585" s="69" t="e">
        <f>LOG(Results!H1677,2)</f>
        <v>#DIV/0!</v>
      </c>
      <c r="O1585" s="70" t="str">
        <f>Results!I1677</f>
        <v>N/A</v>
      </c>
    </row>
    <row r="1586" spans="11:15">
      <c r="K1586" s="68"/>
      <c r="L1586" s="39" t="str">
        <f>Results!C1678</f>
        <v>F20</v>
      </c>
      <c r="M1586" s="39" t="str">
        <f>Results!B1582</f>
        <v/>
      </c>
      <c r="N1586" s="69" t="e">
        <f>LOG(Results!H1678,2)</f>
        <v>#DIV/0!</v>
      </c>
      <c r="O1586" s="70" t="str">
        <f>Results!I1678</f>
        <v>N/A</v>
      </c>
    </row>
    <row r="1587" spans="11:15">
      <c r="K1587" s="68"/>
      <c r="L1587" s="39" t="str">
        <f>Results!C1679</f>
        <v>F21</v>
      </c>
      <c r="M1587" s="39" t="str">
        <f>Results!B1583</f>
        <v>hsa-miR-548at-5p</v>
      </c>
      <c r="N1587" s="69" t="e">
        <f>LOG(Results!H1679,2)</f>
        <v>#DIV/0!</v>
      </c>
      <c r="O1587" s="70" t="str">
        <f>Results!I1679</f>
        <v>N/A</v>
      </c>
    </row>
    <row r="1588" spans="11:15">
      <c r="K1588" s="68"/>
      <c r="L1588" s="39" t="str">
        <f>Results!C1680</f>
        <v>F22</v>
      </c>
      <c r="M1588" s="39" t="str">
        <f>Results!B1584</f>
        <v/>
      </c>
      <c r="N1588" s="69" t="e">
        <f>LOG(Results!H1680,2)</f>
        <v>#DIV/0!</v>
      </c>
      <c r="O1588" s="70" t="str">
        <f>Results!I1680</f>
        <v>N/A</v>
      </c>
    </row>
    <row r="1589" spans="11:15">
      <c r="K1589" s="68"/>
      <c r="L1589" s="39" t="str">
        <f>Results!C1681</f>
        <v>F23</v>
      </c>
      <c r="M1589" s="39" t="str">
        <f>Results!B1585</f>
        <v>hsa-miR-548at-3p</v>
      </c>
      <c r="N1589" s="69" t="e">
        <f>LOG(Results!H1681,2)</f>
        <v>#DIV/0!</v>
      </c>
      <c r="O1589" s="70" t="str">
        <f>Results!I1681</f>
        <v>N/A</v>
      </c>
    </row>
    <row r="1590" spans="11:15">
      <c r="K1590" s="68"/>
      <c r="L1590" s="39" t="str">
        <f>Results!C1682</f>
        <v>F24</v>
      </c>
      <c r="M1590" s="39" t="str">
        <f>Results!B1586</f>
        <v/>
      </c>
      <c r="N1590" s="69" t="e">
        <f>LOG(Results!H1682,2)</f>
        <v>#DIV/0!</v>
      </c>
      <c r="O1590" s="70" t="str">
        <f>Results!I1682</f>
        <v>N/A</v>
      </c>
    </row>
    <row r="1591" spans="11:15">
      <c r="K1591" s="68"/>
      <c r="L1591" s="39" t="str">
        <f>Results!C1683</f>
        <v>G01</v>
      </c>
      <c r="M1591" s="39" t="str">
        <f>Results!B1587</f>
        <v>hsa-miR-4744</v>
      </c>
      <c r="N1591" s="69" t="e">
        <f>LOG(Results!H1683,2)</f>
        <v>#DIV/0!</v>
      </c>
      <c r="O1591" s="70" t="str">
        <f>Results!I1683</f>
        <v>N/A</v>
      </c>
    </row>
    <row r="1592" spans="11:15">
      <c r="K1592" s="68"/>
      <c r="L1592" s="39" t="str">
        <f>Results!C1684</f>
        <v>G02</v>
      </c>
      <c r="M1592" s="39" t="str">
        <f>Results!B1588</f>
        <v>hsa-miR-4798-5p</v>
      </c>
      <c r="N1592" s="69" t="e">
        <f>LOG(Results!H1684,2)</f>
        <v>#DIV/0!</v>
      </c>
      <c r="O1592" s="70" t="str">
        <f>Results!I1684</f>
        <v>N/A</v>
      </c>
    </row>
    <row r="1593" spans="11:15">
      <c r="K1593" s="68"/>
      <c r="L1593" s="39" t="str">
        <f>Results!C1685</f>
        <v>G03</v>
      </c>
      <c r="M1593" s="39" t="str">
        <f>Results!B1589</f>
        <v>hsa-miR-3591-5p</v>
      </c>
      <c r="N1593" s="69" t="e">
        <f>LOG(Results!H1685,2)</f>
        <v>#DIV/0!</v>
      </c>
      <c r="O1593" s="70" t="str">
        <f>Results!I1685</f>
        <v>N/A</v>
      </c>
    </row>
    <row r="1594" spans="11:15">
      <c r="K1594" s="68"/>
      <c r="L1594" s="39" t="str">
        <f>Results!C1686</f>
        <v>G04</v>
      </c>
      <c r="M1594" s="39" t="str">
        <f>Results!B1590</f>
        <v>hsa-miR-4798-3p</v>
      </c>
      <c r="N1594" s="69" t="e">
        <f>LOG(Results!H1686,2)</f>
        <v>#DIV/0!</v>
      </c>
      <c r="O1594" s="70" t="str">
        <f>Results!I1686</f>
        <v>N/A</v>
      </c>
    </row>
    <row r="1595" spans="11:15">
      <c r="K1595" s="68"/>
      <c r="L1595" s="39" t="str">
        <f>Results!C1687</f>
        <v>G05</v>
      </c>
      <c r="M1595" s="39" t="str">
        <f>Results!B1591</f>
        <v>hsa-miR-3591-3p</v>
      </c>
      <c r="N1595" s="69" t="e">
        <f>LOG(Results!H1687,2)</f>
        <v>#DIV/0!</v>
      </c>
      <c r="O1595" s="70" t="str">
        <f>Results!I1687</f>
        <v>N/A</v>
      </c>
    </row>
    <row r="1596" spans="11:15">
      <c r="K1596" s="68"/>
      <c r="L1596" s="39" t="str">
        <f>Results!C1688</f>
        <v>G06</v>
      </c>
      <c r="M1596" s="39" t="str">
        <f>Results!B1592</f>
        <v>hsa-miR-4799-5p</v>
      </c>
      <c r="N1596" s="69" t="e">
        <f>LOG(Results!H1688,2)</f>
        <v>#DIV/0!</v>
      </c>
      <c r="O1596" s="70" t="str">
        <f>Results!I1688</f>
        <v>N/A</v>
      </c>
    </row>
    <row r="1597" spans="11:15">
      <c r="K1597" s="68"/>
      <c r="L1597" s="39" t="str">
        <f>Results!C1689</f>
        <v>G07</v>
      </c>
      <c r="M1597" s="39" t="str">
        <f>Results!B1593</f>
        <v>hsa-miR-4745-5p</v>
      </c>
      <c r="N1597" s="69" t="e">
        <f>LOG(Results!H1689,2)</f>
        <v>#DIV/0!</v>
      </c>
      <c r="O1597" s="70" t="str">
        <f>Results!I1689</f>
        <v>N/A</v>
      </c>
    </row>
    <row r="1598" spans="11:15">
      <c r="K1598" s="68"/>
      <c r="L1598" s="39" t="str">
        <f>Results!C1690</f>
        <v>G08</v>
      </c>
      <c r="M1598" s="39" t="str">
        <f>Results!B1594</f>
        <v>hsa-miR-4799-3p</v>
      </c>
      <c r="N1598" s="69" t="e">
        <f>LOG(Results!H1690,2)</f>
        <v>#DIV/0!</v>
      </c>
      <c r="O1598" s="70" t="str">
        <f>Results!I1690</f>
        <v>N/A</v>
      </c>
    </row>
    <row r="1599" spans="11:15">
      <c r="K1599" s="68"/>
      <c r="L1599" s="39" t="str">
        <f>Results!C1691</f>
        <v>G09</v>
      </c>
      <c r="M1599" s="39" t="str">
        <f>Results!B1595</f>
        <v>hsa-miR-4745-3p</v>
      </c>
      <c r="N1599" s="69" t="e">
        <f>LOG(Results!H1691,2)</f>
        <v>#DIV/0!</v>
      </c>
      <c r="O1599" s="70" t="str">
        <f>Results!I1691</f>
        <v>N/A</v>
      </c>
    </row>
    <row r="1600" spans="11:15">
      <c r="K1600" s="68"/>
      <c r="L1600" s="39" t="str">
        <f>Results!C1692</f>
        <v>G10</v>
      </c>
      <c r="M1600" s="39" t="str">
        <f>Results!B1596</f>
        <v>hsa-miR-3688-5p</v>
      </c>
      <c r="N1600" s="69" t="e">
        <f>LOG(Results!H1692,2)</f>
        <v>#DIV/0!</v>
      </c>
      <c r="O1600" s="70" t="str">
        <f>Results!I1692</f>
        <v>N/A</v>
      </c>
    </row>
    <row r="1601" spans="11:15">
      <c r="K1601" s="68"/>
      <c r="L1601" s="39" t="str">
        <f>Results!C1693</f>
        <v>G11</v>
      </c>
      <c r="M1601" s="39" t="str">
        <f>Results!B1597</f>
        <v>hsa-miR-4746-5p</v>
      </c>
      <c r="N1601" s="69" t="e">
        <f>LOG(Results!H1693,2)</f>
        <v>#DIV/0!</v>
      </c>
      <c r="O1601" s="70" t="str">
        <f>Results!I1693</f>
        <v>N/A</v>
      </c>
    </row>
    <row r="1602" spans="11:15">
      <c r="K1602" s="68"/>
      <c r="L1602" s="39" t="str">
        <f>Results!C1694</f>
        <v>G12</v>
      </c>
      <c r="M1602" s="39" t="str">
        <f>Results!B1598</f>
        <v>hsa-miR-4800-5p</v>
      </c>
      <c r="N1602" s="69" t="e">
        <f>LOG(Results!H1694,2)</f>
        <v>#DIV/0!</v>
      </c>
      <c r="O1602" s="70" t="str">
        <f>Results!I1694</f>
        <v>N/A</v>
      </c>
    </row>
    <row r="1603" spans="11:15">
      <c r="K1603" s="68"/>
      <c r="L1603" s="39" t="str">
        <f>Results!C1695</f>
        <v>G13</v>
      </c>
      <c r="M1603" s="39" t="str">
        <f>Results!B1599</f>
        <v>hsa-miR-4746-3p</v>
      </c>
      <c r="N1603" s="69" t="e">
        <f>LOG(Results!H1695,2)</f>
        <v>#DIV/0!</v>
      </c>
      <c r="O1603" s="70" t="str">
        <f>Results!I1695</f>
        <v>N/A</v>
      </c>
    </row>
    <row r="1604" spans="11:15">
      <c r="K1604" s="68"/>
      <c r="L1604" s="39" t="str">
        <f>Results!C1696</f>
        <v>G14</v>
      </c>
      <c r="M1604" s="39" t="str">
        <f>Results!B1600</f>
        <v>hsa-miR-4800-3p</v>
      </c>
      <c r="N1604" s="69" t="e">
        <f>LOG(Results!H1696,2)</f>
        <v>#DIV/0!</v>
      </c>
      <c r="O1604" s="70" t="str">
        <f>Results!I1696</f>
        <v>N/A</v>
      </c>
    </row>
    <row r="1605" spans="11:15">
      <c r="K1605" s="68"/>
      <c r="L1605" s="39" t="str">
        <f>Results!C1697</f>
        <v>G15</v>
      </c>
      <c r="M1605" s="39" t="str">
        <f>Results!B1601</f>
        <v>hsa-miR-4747-5p</v>
      </c>
      <c r="N1605" s="69" t="e">
        <f>LOG(Results!H1697,2)</f>
        <v>#DIV/0!</v>
      </c>
      <c r="O1605" s="70" t="str">
        <f>Results!I1697</f>
        <v>N/A</v>
      </c>
    </row>
    <row r="1606" spans="11:15">
      <c r="K1606" s="68"/>
      <c r="L1606" s="39" t="str">
        <f>Results!C1698</f>
        <v>G16</v>
      </c>
      <c r="M1606" s="39" t="str">
        <f>Results!B1602</f>
        <v>hsa-miR-4801</v>
      </c>
      <c r="N1606" s="69" t="e">
        <f>LOG(Results!H1698,2)</f>
        <v>#DIV/0!</v>
      </c>
      <c r="O1606" s="70" t="str">
        <f>Results!I1698</f>
        <v>N/A</v>
      </c>
    </row>
    <row r="1607" spans="11:15">
      <c r="K1607" s="68"/>
      <c r="L1607" s="39" t="str">
        <f>Results!C1699</f>
        <v>G17</v>
      </c>
      <c r="M1607" s="39" t="str">
        <f>Results!B1603</f>
        <v>hsa-miR-4747-3p</v>
      </c>
      <c r="N1607" s="69" t="e">
        <f>LOG(Results!H1699,2)</f>
        <v>#DIV/0!</v>
      </c>
      <c r="O1607" s="70" t="str">
        <f>Results!I1699</f>
        <v>N/A</v>
      </c>
    </row>
    <row r="1608" spans="11:15">
      <c r="K1608" s="68"/>
      <c r="L1608" s="39" t="str">
        <f>Results!C1700</f>
        <v>G18</v>
      </c>
      <c r="M1608" s="39" t="str">
        <f>Results!B1604</f>
        <v>hsa-miR-4802-5p</v>
      </c>
      <c r="N1608" s="69" t="e">
        <f>LOG(Results!H1700,2)</f>
        <v>#DIV/0!</v>
      </c>
      <c r="O1608" s="70" t="str">
        <f>Results!I1700</f>
        <v>N/A</v>
      </c>
    </row>
    <row r="1609" spans="11:15">
      <c r="K1609" s="68"/>
      <c r="L1609" s="39" t="str">
        <f>Results!C1701</f>
        <v>G19</v>
      </c>
      <c r="M1609" s="39" t="str">
        <f>Results!B1605</f>
        <v>hsa-miR-4748</v>
      </c>
      <c r="N1609" s="69" t="e">
        <f>LOG(Results!H1701,2)</f>
        <v>#DIV/0!</v>
      </c>
      <c r="O1609" s="70" t="str">
        <f>Results!I1701</f>
        <v>N/A</v>
      </c>
    </row>
    <row r="1610" spans="11:15">
      <c r="K1610" s="68"/>
      <c r="L1610" s="39" t="str">
        <f>Results!C1702</f>
        <v>G20</v>
      </c>
      <c r="M1610" s="39" t="str">
        <f>Results!B1606</f>
        <v>hsa-miR-4802-3p</v>
      </c>
      <c r="N1610" s="69" t="e">
        <f>LOG(Results!H1702,2)</f>
        <v>#DIV/0!</v>
      </c>
      <c r="O1610" s="70" t="str">
        <f>Results!I1702</f>
        <v>N/A</v>
      </c>
    </row>
    <row r="1611" spans="11:15">
      <c r="K1611" s="68"/>
      <c r="L1611" s="39" t="str">
        <f>Results!C1703</f>
        <v>G21</v>
      </c>
      <c r="M1611" s="39" t="str">
        <f>Results!B1607</f>
        <v>hsa-miR-4749-5p</v>
      </c>
      <c r="N1611" s="69" t="e">
        <f>LOG(Results!H1703,2)</f>
        <v>#DIV/0!</v>
      </c>
      <c r="O1611" s="70" t="str">
        <f>Results!I1703</f>
        <v>N/A</v>
      </c>
    </row>
    <row r="1612" spans="11:15">
      <c r="K1612" s="68"/>
      <c r="L1612" s="39" t="str">
        <f>Results!C1704</f>
        <v>G22</v>
      </c>
      <c r="M1612" s="39" t="str">
        <f>Results!B1608</f>
        <v>hsa-miR-4803</v>
      </c>
      <c r="N1612" s="69" t="e">
        <f>LOG(Results!H1704,2)</f>
        <v>#DIV/0!</v>
      </c>
      <c r="O1612" s="70" t="str">
        <f>Results!I1704</f>
        <v>N/A</v>
      </c>
    </row>
    <row r="1613" spans="11:15">
      <c r="K1613" s="68"/>
      <c r="L1613" s="39" t="str">
        <f>Results!C1705</f>
        <v>G23</v>
      </c>
      <c r="M1613" s="39" t="str">
        <f>Results!B1609</f>
        <v>hsa-miR-4749-3p</v>
      </c>
      <c r="N1613" s="69" t="e">
        <f>LOG(Results!H1705,2)</f>
        <v>#DIV/0!</v>
      </c>
      <c r="O1613" s="70" t="str">
        <f>Results!I1705</f>
        <v>N/A</v>
      </c>
    </row>
    <row r="1614" spans="11:15">
      <c r="K1614" s="68"/>
      <c r="L1614" s="39" t="str">
        <f>Results!C1706</f>
        <v>G24</v>
      </c>
      <c r="M1614" s="39" t="str">
        <f>Results!B1610</f>
        <v>hsa-miR-4804-5p</v>
      </c>
      <c r="N1614" s="69" t="e">
        <f>LOG(Results!H1706,2)</f>
        <v>#DIV/0!</v>
      </c>
      <c r="O1614" s="70" t="str">
        <f>Results!I1706</f>
        <v>N/A</v>
      </c>
    </row>
    <row r="1615" spans="11:15">
      <c r="K1615" s="68"/>
      <c r="L1615" s="39" t="str">
        <f>Results!C1707</f>
        <v>H01</v>
      </c>
      <c r="M1615" s="39" t="str">
        <f>Results!B1611</f>
        <v>hsa-miR-5582-5p</v>
      </c>
      <c r="N1615" s="69" t="e">
        <f>LOG(Results!H1707,2)</f>
        <v>#DIV/0!</v>
      </c>
      <c r="O1615" s="70" t="str">
        <f>Results!I1707</f>
        <v>N/A</v>
      </c>
    </row>
    <row r="1616" spans="11:15">
      <c r="K1616" s="68"/>
      <c r="L1616" s="39" t="str">
        <f>Results!C1708</f>
        <v>H02</v>
      </c>
      <c r="M1616" s="39" t="str">
        <f>Results!B1612</f>
        <v/>
      </c>
      <c r="N1616" s="69" t="e">
        <f>LOG(Results!H1708,2)</f>
        <v>#DIV/0!</v>
      </c>
      <c r="O1616" s="70" t="str">
        <f>Results!I1708</f>
        <v>N/A</v>
      </c>
    </row>
    <row r="1617" spans="11:15">
      <c r="K1617" s="68"/>
      <c r="L1617" s="39" t="str">
        <f>Results!C1709</f>
        <v>H03</v>
      </c>
      <c r="M1617" s="39" t="str">
        <f>Results!B1613</f>
        <v>hsa-miR-5583-5p</v>
      </c>
      <c r="N1617" s="69" t="e">
        <f>LOG(Results!H1709,2)</f>
        <v>#DIV/0!</v>
      </c>
      <c r="O1617" s="70" t="str">
        <f>Results!I1709</f>
        <v>N/A</v>
      </c>
    </row>
    <row r="1618" spans="11:15">
      <c r="K1618" s="68"/>
      <c r="L1618" s="39" t="str">
        <f>Results!C1710</f>
        <v>H04</v>
      </c>
      <c r="M1618" s="39" t="str">
        <f>Results!B1614</f>
        <v/>
      </c>
      <c r="N1618" s="69" t="e">
        <f>LOG(Results!H1710,2)</f>
        <v>#DIV/0!</v>
      </c>
      <c r="O1618" s="70" t="str">
        <f>Results!I1710</f>
        <v>N/A</v>
      </c>
    </row>
    <row r="1619" spans="11:15">
      <c r="K1619" s="68"/>
      <c r="L1619" s="39" t="str">
        <f>Results!C1711</f>
        <v>H05</v>
      </c>
      <c r="M1619" s="39" t="str">
        <f>Results!B1615</f>
        <v>hsa-miR-5583-3p</v>
      </c>
      <c r="N1619" s="69" t="e">
        <f>LOG(Results!H1711,2)</f>
        <v>#DIV/0!</v>
      </c>
      <c r="O1619" s="70" t="str">
        <f>Results!I1711</f>
        <v>N/A</v>
      </c>
    </row>
    <row r="1620" spans="11:15">
      <c r="K1620" s="68"/>
      <c r="L1620" s="39" t="str">
        <f>Results!C1712</f>
        <v>H06</v>
      </c>
      <c r="M1620" s="39" t="str">
        <f>Results!B1616</f>
        <v/>
      </c>
      <c r="N1620" s="69" t="e">
        <f>LOG(Results!H1712,2)</f>
        <v>#DIV/0!</v>
      </c>
      <c r="O1620" s="70" t="str">
        <f>Results!I1712</f>
        <v>N/A</v>
      </c>
    </row>
    <row r="1621" spans="11:15">
      <c r="K1621" s="68"/>
      <c r="L1621" s="39" t="str">
        <f>Results!C1713</f>
        <v>H07</v>
      </c>
      <c r="M1621" s="39" t="str">
        <f>Results!B1617</f>
        <v>hsa-miR-5584-5p</v>
      </c>
      <c r="N1621" s="69" t="e">
        <f>LOG(Results!H1713,2)</f>
        <v>#DIV/0!</v>
      </c>
      <c r="O1621" s="70" t="str">
        <f>Results!I1713</f>
        <v>N/A</v>
      </c>
    </row>
    <row r="1622" spans="11:15">
      <c r="K1622" s="68"/>
      <c r="L1622" s="39" t="str">
        <f>Results!C1714</f>
        <v>H08</v>
      </c>
      <c r="M1622" s="39" t="str">
        <f>Results!B1618</f>
        <v/>
      </c>
      <c r="N1622" s="69" t="e">
        <f>LOG(Results!H1714,2)</f>
        <v>#DIV/0!</v>
      </c>
      <c r="O1622" s="70" t="str">
        <f>Results!I1714</f>
        <v>N/A</v>
      </c>
    </row>
    <row r="1623" spans="11:15">
      <c r="K1623" s="68"/>
      <c r="L1623" s="39" t="str">
        <f>Results!C1715</f>
        <v>H09</v>
      </c>
      <c r="M1623" s="39" t="str">
        <f>Results!B1619</f>
        <v>hsa-miR-5584-3p</v>
      </c>
      <c r="N1623" s="69" t="e">
        <f>LOG(Results!H1715,2)</f>
        <v>#DIV/0!</v>
      </c>
      <c r="O1623" s="70" t="str">
        <f>Results!I1715</f>
        <v>N/A</v>
      </c>
    </row>
    <row r="1624" spans="11:15">
      <c r="K1624" s="68"/>
      <c r="L1624" s="39" t="str">
        <f>Results!C1716</f>
        <v>H10</v>
      </c>
      <c r="M1624" s="39" t="str">
        <f>Results!B1620</f>
        <v/>
      </c>
      <c r="N1624" s="69" t="e">
        <f>LOG(Results!H1716,2)</f>
        <v>#DIV/0!</v>
      </c>
      <c r="O1624" s="70" t="str">
        <f>Results!I1716</f>
        <v>N/A</v>
      </c>
    </row>
    <row r="1625" spans="11:15">
      <c r="K1625" s="68"/>
      <c r="L1625" s="39" t="str">
        <f>Results!C1717</f>
        <v>H11</v>
      </c>
      <c r="M1625" s="39" t="str">
        <f>Results!B1621</f>
        <v>hsa-miR-5585-5p</v>
      </c>
      <c r="N1625" s="69" t="e">
        <f>LOG(Results!H1717,2)</f>
        <v>#DIV/0!</v>
      </c>
      <c r="O1625" s="70" t="str">
        <f>Results!I1717</f>
        <v>N/A</v>
      </c>
    </row>
    <row r="1626" spans="11:15">
      <c r="K1626" s="68"/>
      <c r="L1626" s="39" t="str">
        <f>Results!C1718</f>
        <v>H12</v>
      </c>
      <c r="M1626" s="39" t="str">
        <f>Results!B1622</f>
        <v/>
      </c>
      <c r="N1626" s="69" t="e">
        <f>LOG(Results!H1718,2)</f>
        <v>#DIV/0!</v>
      </c>
      <c r="O1626" s="70" t="str">
        <f>Results!I1718</f>
        <v>N/A</v>
      </c>
    </row>
    <row r="1627" spans="11:15">
      <c r="K1627" s="68"/>
      <c r="L1627" s="39" t="str">
        <f>Results!C1719</f>
        <v>H13</v>
      </c>
      <c r="M1627" s="39" t="str">
        <f>Results!B1623</f>
        <v>hsa-miR-5585-3p</v>
      </c>
      <c r="N1627" s="69" t="e">
        <f>LOG(Results!H1719,2)</f>
        <v>#DIV/0!</v>
      </c>
      <c r="O1627" s="70" t="str">
        <f>Results!I1719</f>
        <v>N/A</v>
      </c>
    </row>
    <row r="1628" spans="11:15">
      <c r="K1628" s="68"/>
      <c r="L1628" s="39" t="str">
        <f>Results!C1720</f>
        <v>H14</v>
      </c>
      <c r="M1628" s="39" t="str">
        <f>Results!B1624</f>
        <v/>
      </c>
      <c r="N1628" s="69" t="e">
        <f>LOG(Results!H1720,2)</f>
        <v>#DIV/0!</v>
      </c>
      <c r="O1628" s="70" t="str">
        <f>Results!I1720</f>
        <v>N/A</v>
      </c>
    </row>
    <row r="1629" spans="11:15">
      <c r="K1629" s="68"/>
      <c r="L1629" s="39" t="str">
        <f>Results!C1721</f>
        <v>H15</v>
      </c>
      <c r="M1629" s="39" t="str">
        <f>Results!B1625</f>
        <v>hsa-miR-5586-5p</v>
      </c>
      <c r="N1629" s="69" t="e">
        <f>LOG(Results!H1721,2)</f>
        <v>#DIV/0!</v>
      </c>
      <c r="O1629" s="70" t="str">
        <f>Results!I1721</f>
        <v>N/A</v>
      </c>
    </row>
    <row r="1630" spans="11:15">
      <c r="K1630" s="68"/>
      <c r="L1630" s="39" t="str">
        <f>Results!C1722</f>
        <v>H16</v>
      </c>
      <c r="M1630" s="39" t="str">
        <f>Results!B1626</f>
        <v/>
      </c>
      <c r="N1630" s="69" t="e">
        <f>LOG(Results!H1722,2)</f>
        <v>#DIV/0!</v>
      </c>
      <c r="O1630" s="70" t="str">
        <f>Results!I1722</f>
        <v>N/A</v>
      </c>
    </row>
    <row r="1631" spans="11:15">
      <c r="K1631" s="68"/>
      <c r="L1631" s="39" t="str">
        <f>Results!C1723</f>
        <v>H17</v>
      </c>
      <c r="M1631" s="39" t="str">
        <f>Results!B1627</f>
        <v>hsa-miR-5586-3p</v>
      </c>
      <c r="N1631" s="69" t="e">
        <f>LOG(Results!H1723,2)</f>
        <v>#DIV/0!</v>
      </c>
      <c r="O1631" s="70" t="str">
        <f>Results!I1723</f>
        <v>N/A</v>
      </c>
    </row>
    <row r="1632" spans="11:15">
      <c r="K1632" s="68"/>
      <c r="L1632" s="39" t="str">
        <f>Results!C1724</f>
        <v>H18</v>
      </c>
      <c r="M1632" s="39" t="str">
        <f>Results!B1628</f>
        <v/>
      </c>
      <c r="N1632" s="69" t="e">
        <f>LOG(Results!H1724,2)</f>
        <v>#DIV/0!</v>
      </c>
      <c r="O1632" s="70" t="str">
        <f>Results!I1724</f>
        <v>N/A</v>
      </c>
    </row>
    <row r="1633" spans="11:15">
      <c r="K1633" s="68"/>
      <c r="L1633" s="39" t="str">
        <f>Results!C1725</f>
        <v>H19</v>
      </c>
      <c r="M1633" s="39" t="str">
        <f>Results!B1629</f>
        <v>hsa-miR-5587-5p</v>
      </c>
      <c r="N1633" s="69" t="e">
        <f>LOG(Results!H1725,2)</f>
        <v>#DIV/0!</v>
      </c>
      <c r="O1633" s="70" t="str">
        <f>Results!I1725</f>
        <v>N/A</v>
      </c>
    </row>
    <row r="1634" spans="11:15">
      <c r="K1634" s="68"/>
      <c r="L1634" s="39" t="str">
        <f>Results!C1726</f>
        <v>H20</v>
      </c>
      <c r="M1634" s="39" t="str">
        <f>Results!B1630</f>
        <v/>
      </c>
      <c r="N1634" s="69" t="e">
        <f>LOG(Results!H1726,2)</f>
        <v>#DIV/0!</v>
      </c>
      <c r="O1634" s="70" t="str">
        <f>Results!I1726</f>
        <v>N/A</v>
      </c>
    </row>
    <row r="1635" spans="11:15">
      <c r="K1635" s="68"/>
      <c r="L1635" s="39" t="str">
        <f>Results!C1727</f>
        <v>H21</v>
      </c>
      <c r="M1635" s="39" t="str">
        <f>Results!B1631</f>
        <v>hsa-miR-5587-3p</v>
      </c>
      <c r="N1635" s="69" t="e">
        <f>LOG(Results!H1727,2)</f>
        <v>#DIV/0!</v>
      </c>
      <c r="O1635" s="70" t="str">
        <f>Results!I1727</f>
        <v>N/A</v>
      </c>
    </row>
    <row r="1636" spans="11:15">
      <c r="K1636" s="68"/>
      <c r="L1636" s="39" t="str">
        <f>Results!C1728</f>
        <v>H22</v>
      </c>
      <c r="M1636" s="39" t="str">
        <f>Results!B1632</f>
        <v/>
      </c>
      <c r="N1636" s="69" t="e">
        <f>LOG(Results!H1728,2)</f>
        <v>#DIV/0!</v>
      </c>
      <c r="O1636" s="70" t="str">
        <f>Results!I1728</f>
        <v>N/A</v>
      </c>
    </row>
    <row r="1637" spans="11:15">
      <c r="K1637" s="68"/>
      <c r="L1637" s="39" t="str">
        <f>Results!C1729</f>
        <v>H23</v>
      </c>
      <c r="M1637" s="39" t="str">
        <f>Results!B1633</f>
        <v>hsa-miR-548au-5p</v>
      </c>
      <c r="N1637" s="69" t="e">
        <f>LOG(Results!H1729,2)</f>
        <v>#DIV/0!</v>
      </c>
      <c r="O1637" s="70" t="str">
        <f>Results!I1729</f>
        <v>N/A</v>
      </c>
    </row>
    <row r="1638" spans="11:15">
      <c r="K1638" s="68"/>
      <c r="L1638" s="39" t="str">
        <f>Results!C1730</f>
        <v>H24</v>
      </c>
      <c r="M1638" s="39" t="str">
        <f>Results!B1634</f>
        <v/>
      </c>
      <c r="N1638" s="69" t="e">
        <f>LOG(Results!H1730,2)</f>
        <v>#DIV/0!</v>
      </c>
      <c r="O1638" s="70" t="str">
        <f>Results!I1730</f>
        <v>N/A</v>
      </c>
    </row>
    <row r="1639" spans="11:15">
      <c r="K1639" s="68"/>
      <c r="L1639" s="39" t="str">
        <f>Results!C1731</f>
        <v>I01</v>
      </c>
      <c r="M1639" s="39" t="str">
        <f>Results!B1635</f>
        <v>hsa-miR-4751</v>
      </c>
      <c r="N1639" s="69" t="e">
        <f>LOG(Results!H1731,2)</f>
        <v>#DIV/0!</v>
      </c>
      <c r="O1639" s="70" t="str">
        <f>Results!I1731</f>
        <v>N/A</v>
      </c>
    </row>
    <row r="1640" spans="11:15">
      <c r="K1640" s="68"/>
      <c r="L1640" s="39" t="str">
        <f>Results!C1732</f>
        <v>I02</v>
      </c>
      <c r="M1640" s="39" t="str">
        <f>Results!B1636</f>
        <v>hsa-miR-4804-3p</v>
      </c>
      <c r="N1640" s="69" t="e">
        <f>LOG(Results!H1732,2)</f>
        <v>#DIV/0!</v>
      </c>
      <c r="O1640" s="70" t="str">
        <f>Results!I1732</f>
        <v>N/A</v>
      </c>
    </row>
    <row r="1641" spans="11:15">
      <c r="K1641" s="68"/>
      <c r="L1641" s="39" t="str">
        <f>Results!C1733</f>
        <v>I03</v>
      </c>
      <c r="M1641" s="39" t="str">
        <f>Results!B1637</f>
        <v>hsa-miR-4752</v>
      </c>
      <c r="N1641" s="69" t="e">
        <f>LOG(Results!H1733,2)</f>
        <v>#DIV/0!</v>
      </c>
      <c r="O1641" s="70" t="str">
        <f>Results!I1733</f>
        <v>N/A</v>
      </c>
    </row>
    <row r="1642" spans="11:15">
      <c r="K1642" s="68"/>
      <c r="L1642" s="39" t="str">
        <f>Results!C1734</f>
        <v>I04</v>
      </c>
      <c r="M1642" s="39" t="str">
        <f>Results!B1638</f>
        <v>hsa-miR-5095</v>
      </c>
      <c r="N1642" s="69" t="e">
        <f>LOG(Results!H1734,2)</f>
        <v>#DIV/0!</v>
      </c>
      <c r="O1642" s="70" t="str">
        <f>Results!I1734</f>
        <v>N/A</v>
      </c>
    </row>
    <row r="1643" spans="11:15">
      <c r="K1643" s="68"/>
      <c r="L1643" s="39" t="str">
        <f>Results!C1735</f>
        <v>I05</v>
      </c>
      <c r="M1643" s="39" t="str">
        <f>Results!B1639</f>
        <v>hsa-miR-4753-5p</v>
      </c>
      <c r="N1643" s="69" t="e">
        <f>LOG(Results!H1735,2)</f>
        <v>#DIV/0!</v>
      </c>
      <c r="O1643" s="70" t="str">
        <f>Results!I1735</f>
        <v>N/A</v>
      </c>
    </row>
    <row r="1644" spans="11:15">
      <c r="K1644" s="68"/>
      <c r="L1644" s="39" t="str">
        <f>Results!C1736</f>
        <v>I06</v>
      </c>
      <c r="M1644" s="39" t="str">
        <f>Results!B1640</f>
        <v>hsa-miR-1273f</v>
      </c>
      <c r="N1644" s="69" t="e">
        <f>LOG(Results!H1736,2)</f>
        <v>#DIV/0!</v>
      </c>
      <c r="O1644" s="70" t="str">
        <f>Results!I1736</f>
        <v>N/A</v>
      </c>
    </row>
    <row r="1645" spans="11:15">
      <c r="K1645" s="68"/>
      <c r="L1645" s="39" t="str">
        <f>Results!C1737</f>
        <v>I07</v>
      </c>
      <c r="M1645" s="39" t="str">
        <f>Results!B1641</f>
        <v>hsa-miR-4753-3p</v>
      </c>
      <c r="N1645" s="69" t="e">
        <f>LOG(Results!H1737,2)</f>
        <v>#DIV/0!</v>
      </c>
      <c r="O1645" s="70" t="str">
        <f>Results!I1737</f>
        <v>N/A</v>
      </c>
    </row>
    <row r="1646" spans="11:15">
      <c r="K1646" s="68"/>
      <c r="L1646" s="39" t="str">
        <f>Results!C1738</f>
        <v>I08</v>
      </c>
      <c r="M1646" s="39" t="str">
        <f>Results!B1642</f>
        <v>hsa-miR-1273g-5p</v>
      </c>
      <c r="N1646" s="69" t="e">
        <f>LOG(Results!H1738,2)</f>
        <v>#DIV/0!</v>
      </c>
      <c r="O1646" s="70" t="str">
        <f>Results!I1738</f>
        <v>N/A</v>
      </c>
    </row>
    <row r="1647" spans="11:15">
      <c r="K1647" s="68"/>
      <c r="L1647" s="39" t="str">
        <f>Results!C1739</f>
        <v>I09</v>
      </c>
      <c r="M1647" s="39" t="str">
        <f>Results!B1643</f>
        <v>hsa-miR-371b-5p</v>
      </c>
      <c r="N1647" s="69" t="e">
        <f>LOG(Results!H1739,2)</f>
        <v>#DIV/0!</v>
      </c>
      <c r="O1647" s="70" t="str">
        <f>Results!I1739</f>
        <v>N/A</v>
      </c>
    </row>
    <row r="1648" spans="11:15">
      <c r="K1648" s="68"/>
      <c r="L1648" s="39" t="str">
        <f>Results!C1740</f>
        <v>I10</v>
      </c>
      <c r="M1648" s="39" t="str">
        <f>Results!B1644</f>
        <v>hsa-miR-5096</v>
      </c>
      <c r="N1648" s="69" t="e">
        <f>LOG(Results!H1740,2)</f>
        <v>#DIV/0!</v>
      </c>
      <c r="O1648" s="70" t="str">
        <f>Results!I1740</f>
        <v>N/A</v>
      </c>
    </row>
    <row r="1649" spans="11:15">
      <c r="K1649" s="68"/>
      <c r="L1649" s="39" t="str">
        <f>Results!C1741</f>
        <v>I11</v>
      </c>
      <c r="M1649" s="39" t="str">
        <f>Results!B1645</f>
        <v>hsa-miR-371b-3p</v>
      </c>
      <c r="N1649" s="69" t="e">
        <f>LOG(Results!H1741,2)</f>
        <v>#DIV/0!</v>
      </c>
      <c r="O1649" s="70" t="str">
        <f>Results!I1741</f>
        <v>N/A</v>
      </c>
    </row>
    <row r="1650" spans="11:15">
      <c r="K1650" s="68"/>
      <c r="L1650" s="39" t="str">
        <f>Results!C1742</f>
        <v>I12</v>
      </c>
      <c r="M1650" s="39" t="str">
        <f>Results!B1646</f>
        <v>hsa-miR-126-5p</v>
      </c>
      <c r="N1650" s="69" t="e">
        <f>LOG(Results!H1742,2)</f>
        <v>#DIV/0!</v>
      </c>
      <c r="O1650" s="70" t="str">
        <f>Results!I1742</f>
        <v>N/A</v>
      </c>
    </row>
    <row r="1651" spans="11:15">
      <c r="K1651" s="68"/>
      <c r="L1651" s="39" t="str">
        <f>Results!C1743</f>
        <v>I13</v>
      </c>
      <c r="M1651" s="39" t="str">
        <f>Results!B1647</f>
        <v>hsa-miR-4754</v>
      </c>
      <c r="N1651" s="69" t="e">
        <f>LOG(Results!H1743,2)</f>
        <v>#DIV/0!</v>
      </c>
      <c r="O1651" s="70" t="str">
        <f>Results!I1743</f>
        <v>N/A</v>
      </c>
    </row>
    <row r="1652" spans="11:15">
      <c r="K1652" s="68"/>
      <c r="L1652" s="39" t="str">
        <f>Results!C1744</f>
        <v>I14</v>
      </c>
      <c r="M1652" s="39" t="str">
        <f>Results!B1648</f>
        <v>hsa-miR-302b-5p</v>
      </c>
      <c r="N1652" s="69" t="e">
        <f>LOG(Results!H1744,2)</f>
        <v>#DIV/0!</v>
      </c>
      <c r="O1652" s="70" t="str">
        <f>Results!I1744</f>
        <v>N/A</v>
      </c>
    </row>
    <row r="1653" spans="11:15">
      <c r="K1653" s="68"/>
      <c r="L1653" s="39" t="str">
        <f>Results!C1745</f>
        <v>I15</v>
      </c>
      <c r="M1653" s="39" t="str">
        <f>Results!B1649</f>
        <v>hsa-miR-4755-5p</v>
      </c>
      <c r="N1653" s="69" t="e">
        <f>LOG(Results!H1745,2)</f>
        <v>#DIV/0!</v>
      </c>
      <c r="O1653" s="70" t="str">
        <f>Results!I1745</f>
        <v>N/A</v>
      </c>
    </row>
    <row r="1654" spans="11:15">
      <c r="K1654" s="68"/>
      <c r="L1654" s="39" t="str">
        <f>Results!C1746</f>
        <v>I16</v>
      </c>
      <c r="M1654" s="39" t="str">
        <f>Results!B1650</f>
        <v>hsa-miR-373-5p</v>
      </c>
      <c r="N1654" s="69" t="e">
        <f>LOG(Results!H1746,2)</f>
        <v>#DIV/0!</v>
      </c>
      <c r="O1654" s="70" t="str">
        <f>Results!I1746</f>
        <v>N/A</v>
      </c>
    </row>
    <row r="1655" spans="11:15">
      <c r="K1655" s="68"/>
      <c r="L1655" s="39" t="str">
        <f>Results!C1747</f>
        <v>I17</v>
      </c>
      <c r="M1655" s="39" t="str">
        <f>Results!B1651</f>
        <v>hsa-miR-4755-3p</v>
      </c>
      <c r="N1655" s="69" t="e">
        <f>LOG(Results!H1747,2)</f>
        <v>#DIV/0!</v>
      </c>
      <c r="O1655" s="70" t="str">
        <f>Results!I1747</f>
        <v>N/A</v>
      </c>
    </row>
    <row r="1656" spans="11:15">
      <c r="K1656" s="68"/>
      <c r="L1656" s="39" t="str">
        <f>Results!C1748</f>
        <v>I18</v>
      </c>
      <c r="M1656" s="39" t="str">
        <f>Results!B1652</f>
        <v>hsa-miR-3142</v>
      </c>
      <c r="N1656" s="69" t="e">
        <f>LOG(Results!H1748,2)</f>
        <v>#DIV/0!</v>
      </c>
      <c r="O1656" s="70" t="str">
        <f>Results!I1748</f>
        <v>N/A</v>
      </c>
    </row>
    <row r="1657" spans="11:15">
      <c r="K1657" s="68"/>
      <c r="L1657" s="39" t="str">
        <f>Results!C1749</f>
        <v>I19</v>
      </c>
      <c r="M1657" s="39" t="str">
        <f>Results!B1653</f>
        <v>hsa-miR-499b-5p</v>
      </c>
      <c r="N1657" s="69" t="e">
        <f>LOG(Results!H1749,2)</f>
        <v>#DIV/0!</v>
      </c>
      <c r="O1657" s="70" t="str">
        <f>Results!I1749</f>
        <v>N/A</v>
      </c>
    </row>
    <row r="1658" spans="11:15">
      <c r="K1658" s="68"/>
      <c r="L1658" s="39" t="str">
        <f>Results!C1750</f>
        <v>I20</v>
      </c>
      <c r="M1658" s="39" t="str">
        <f>Results!B1654</f>
        <v>hsa-miR-3185</v>
      </c>
      <c r="N1658" s="69" t="e">
        <f>LOG(Results!H1750,2)</f>
        <v>#DIV/0!</v>
      </c>
      <c r="O1658" s="70" t="str">
        <f>Results!I1750</f>
        <v>N/A</v>
      </c>
    </row>
    <row r="1659" spans="11:15">
      <c r="K1659" s="68"/>
      <c r="L1659" s="39" t="str">
        <f>Results!C1751</f>
        <v>I21</v>
      </c>
      <c r="M1659" s="39" t="str">
        <f>Results!B1655</f>
        <v>hsa-miR-499b-3p</v>
      </c>
      <c r="N1659" s="69" t="e">
        <f>LOG(Results!H1751,2)</f>
        <v>#DIV/0!</v>
      </c>
      <c r="O1659" s="70" t="str">
        <f>Results!I1751</f>
        <v>N/A</v>
      </c>
    </row>
    <row r="1660" spans="11:15">
      <c r="K1660" s="68"/>
      <c r="L1660" s="39" t="str">
        <f>Results!C1752</f>
        <v>I22</v>
      </c>
      <c r="M1660" s="39" t="str">
        <f>Results!B1656</f>
        <v>hsa-miR-2964a-5p</v>
      </c>
      <c r="N1660" s="69" t="e">
        <f>LOG(Results!H1752,2)</f>
        <v>#DIV/0!</v>
      </c>
      <c r="O1660" s="70" t="str">
        <f>Results!I1752</f>
        <v>N/A</v>
      </c>
    </row>
    <row r="1661" spans="11:15">
      <c r="K1661" s="68"/>
      <c r="L1661" s="39" t="str">
        <f>Results!C1753</f>
        <v>I23</v>
      </c>
      <c r="M1661" s="39" t="str">
        <f>Results!B1657</f>
        <v>hsa-miR-4756-5p</v>
      </c>
      <c r="N1661" s="69" t="e">
        <f>LOG(Results!H1753,2)</f>
        <v>#DIV/0!</v>
      </c>
      <c r="O1661" s="70" t="str">
        <f>Results!I1753</f>
        <v>N/A</v>
      </c>
    </row>
    <row r="1662" spans="11:15">
      <c r="K1662" s="68"/>
      <c r="L1662" s="39" t="str">
        <f>Results!C1754</f>
        <v>I24</v>
      </c>
      <c r="M1662" s="39" t="str">
        <f>Results!B1658</f>
        <v>hsa-miR-3960</v>
      </c>
      <c r="N1662" s="69" t="e">
        <f>LOG(Results!H1754,2)</f>
        <v>#DIV/0!</v>
      </c>
      <c r="O1662" s="70" t="str">
        <f>Results!I1754</f>
        <v>N/A</v>
      </c>
    </row>
    <row r="1663" spans="11:15">
      <c r="K1663" s="68"/>
      <c r="L1663" s="39" t="str">
        <f>Results!C1755</f>
        <v>J01</v>
      </c>
      <c r="M1663" s="39" t="str">
        <f>Results!B1659</f>
        <v>hsa-miR-1295b-5p</v>
      </c>
      <c r="N1663" s="69" t="e">
        <f>LOG(Results!H1755,2)</f>
        <v>#DIV/0!</v>
      </c>
      <c r="O1663" s="70" t="str">
        <f>Results!I1755</f>
        <v>N/A</v>
      </c>
    </row>
    <row r="1664" spans="11:15">
      <c r="K1664" s="68"/>
      <c r="L1664" s="39" t="str">
        <f>Results!C1756</f>
        <v>J02</v>
      </c>
      <c r="M1664" s="39" t="str">
        <f>Results!B1660</f>
        <v/>
      </c>
      <c r="N1664" s="69" t="e">
        <f>LOG(Results!H1756,2)</f>
        <v>#DIV/0!</v>
      </c>
      <c r="O1664" s="70" t="str">
        <f>Results!I1756</f>
        <v>N/A</v>
      </c>
    </row>
    <row r="1665" spans="11:15">
      <c r="K1665" s="68"/>
      <c r="L1665" s="39" t="str">
        <f>Results!C1757</f>
        <v>J03</v>
      </c>
      <c r="M1665" s="39" t="str">
        <f>Results!B1661</f>
        <v>hsa-miR-1295b-3p</v>
      </c>
      <c r="N1665" s="69" t="e">
        <f>LOG(Results!H1757,2)</f>
        <v>#DIV/0!</v>
      </c>
      <c r="O1665" s="70" t="str">
        <f>Results!I1757</f>
        <v>N/A</v>
      </c>
    </row>
    <row r="1666" spans="11:15">
      <c r="K1666" s="68"/>
      <c r="L1666" s="39" t="str">
        <f>Results!C1758</f>
        <v>J04</v>
      </c>
      <c r="M1666" s="39" t="str">
        <f>Results!B1662</f>
        <v/>
      </c>
      <c r="N1666" s="69" t="e">
        <f>LOG(Results!H1758,2)</f>
        <v>#DIV/0!</v>
      </c>
      <c r="O1666" s="70" t="str">
        <f>Results!I1758</f>
        <v>N/A</v>
      </c>
    </row>
    <row r="1667" spans="11:15">
      <c r="K1667" s="68"/>
      <c r="L1667" s="39" t="str">
        <f>Results!C1759</f>
        <v>J05</v>
      </c>
      <c r="M1667" s="39" t="str">
        <f>Results!B1663</f>
        <v>hsa-miR-5588-5p</v>
      </c>
      <c r="N1667" s="69" t="e">
        <f>LOG(Results!H1759,2)</f>
        <v>#DIV/0!</v>
      </c>
      <c r="O1667" s="70" t="str">
        <f>Results!I1759</f>
        <v>N/A</v>
      </c>
    </row>
    <row r="1668" spans="11:15">
      <c r="K1668" s="68"/>
      <c r="L1668" s="39" t="str">
        <f>Results!C1760</f>
        <v>J06</v>
      </c>
      <c r="M1668" s="39" t="str">
        <f>Results!B1664</f>
        <v/>
      </c>
      <c r="N1668" s="69" t="e">
        <f>LOG(Results!H1760,2)</f>
        <v>#DIV/0!</v>
      </c>
      <c r="O1668" s="70" t="str">
        <f>Results!I1760</f>
        <v>N/A</v>
      </c>
    </row>
    <row r="1669" spans="11:15">
      <c r="K1669" s="68"/>
      <c r="L1669" s="39" t="str">
        <f>Results!C1761</f>
        <v>J07</v>
      </c>
      <c r="M1669" s="39" t="str">
        <f>Results!B1665</f>
        <v>hsa-miR-5588-3p</v>
      </c>
      <c r="N1669" s="69" t="e">
        <f>LOG(Results!H1761,2)</f>
        <v>#DIV/0!</v>
      </c>
      <c r="O1669" s="70" t="str">
        <f>Results!I1761</f>
        <v>N/A</v>
      </c>
    </row>
    <row r="1670" spans="11:15">
      <c r="K1670" s="68"/>
      <c r="L1670" s="39" t="str">
        <f>Results!C1762</f>
        <v>J08</v>
      </c>
      <c r="M1670" s="39" t="str">
        <f>Results!B1666</f>
        <v/>
      </c>
      <c r="N1670" s="69" t="e">
        <f>LOG(Results!H1762,2)</f>
        <v>#DIV/0!</v>
      </c>
      <c r="O1670" s="70" t="str">
        <f>Results!I1762</f>
        <v>N/A</v>
      </c>
    </row>
    <row r="1671" spans="11:15">
      <c r="K1671" s="68"/>
      <c r="L1671" s="39" t="str">
        <f>Results!C1763</f>
        <v>J09</v>
      </c>
      <c r="M1671" s="39" t="str">
        <f>Results!B1667</f>
        <v>hsa-miR-5589-5p</v>
      </c>
      <c r="N1671" s="69" t="e">
        <f>LOG(Results!H1763,2)</f>
        <v>#DIV/0!</v>
      </c>
      <c r="O1671" s="70" t="str">
        <f>Results!I1763</f>
        <v>N/A</v>
      </c>
    </row>
    <row r="1672" spans="11:15">
      <c r="K1672" s="68"/>
      <c r="L1672" s="39" t="str">
        <f>Results!C1764</f>
        <v>J10</v>
      </c>
      <c r="M1672" s="39" t="str">
        <f>Results!B1668</f>
        <v/>
      </c>
      <c r="N1672" s="69" t="e">
        <f>LOG(Results!H1764,2)</f>
        <v>#DIV/0!</v>
      </c>
      <c r="O1672" s="70" t="str">
        <f>Results!I1764</f>
        <v>N/A</v>
      </c>
    </row>
    <row r="1673" spans="11:15">
      <c r="K1673" s="68"/>
      <c r="L1673" s="39" t="str">
        <f>Results!C1765</f>
        <v>J11</v>
      </c>
      <c r="M1673" s="39" t="str">
        <f>Results!B1669</f>
        <v>hsa-miR-5589-3p</v>
      </c>
      <c r="N1673" s="69" t="e">
        <f>LOG(Results!H1765,2)</f>
        <v>#DIV/0!</v>
      </c>
      <c r="O1673" s="70" t="str">
        <f>Results!I1765</f>
        <v>N/A</v>
      </c>
    </row>
    <row r="1674" spans="11:15">
      <c r="K1674" s="68"/>
      <c r="L1674" s="39" t="str">
        <f>Results!C1766</f>
        <v>J12</v>
      </c>
      <c r="M1674" s="39" t="str">
        <f>Results!B1670</f>
        <v/>
      </c>
      <c r="N1674" s="69" t="e">
        <f>LOG(Results!H1766,2)</f>
        <v>#DIV/0!</v>
      </c>
      <c r="O1674" s="70" t="str">
        <f>Results!I1766</f>
        <v>N/A</v>
      </c>
    </row>
    <row r="1675" spans="11:15">
      <c r="K1675" s="68"/>
      <c r="L1675" s="39" t="str">
        <f>Results!C1767</f>
        <v>J13</v>
      </c>
      <c r="M1675" s="39" t="str">
        <f>Results!B1671</f>
        <v>hsa-miR-4536-3p</v>
      </c>
      <c r="N1675" s="69" t="e">
        <f>LOG(Results!H1767,2)</f>
        <v>#DIV/0!</v>
      </c>
      <c r="O1675" s="70" t="str">
        <f>Results!I1767</f>
        <v>N/A</v>
      </c>
    </row>
    <row r="1676" spans="11:15">
      <c r="K1676" s="68"/>
      <c r="L1676" s="39" t="str">
        <f>Results!C1768</f>
        <v>J14</v>
      </c>
      <c r="M1676" s="39" t="str">
        <f>Results!B1672</f>
        <v/>
      </c>
      <c r="N1676" s="69" t="e">
        <f>LOG(Results!H1768,2)</f>
        <v>#DIV/0!</v>
      </c>
      <c r="O1676" s="70" t="str">
        <f>Results!I1768</f>
        <v>N/A</v>
      </c>
    </row>
    <row r="1677" spans="11:15">
      <c r="K1677" s="68"/>
      <c r="L1677" s="39" t="str">
        <f>Results!C1769</f>
        <v>J15</v>
      </c>
      <c r="M1677" s="39" t="str">
        <f>Results!B1673</f>
        <v>hsa-miR-5590-5p</v>
      </c>
      <c r="N1677" s="69" t="e">
        <f>LOG(Results!H1769,2)</f>
        <v>#DIV/0!</v>
      </c>
      <c r="O1677" s="70" t="str">
        <f>Results!I1769</f>
        <v>N/A</v>
      </c>
    </row>
    <row r="1678" spans="11:15">
      <c r="K1678" s="68"/>
      <c r="L1678" s="39" t="str">
        <f>Results!C1770</f>
        <v>J16</v>
      </c>
      <c r="M1678" s="39" t="str">
        <f>Results!B1674</f>
        <v/>
      </c>
      <c r="N1678" s="69" t="e">
        <f>LOG(Results!H1770,2)</f>
        <v>#DIV/0!</v>
      </c>
      <c r="O1678" s="70" t="str">
        <f>Results!I1770</f>
        <v>N/A</v>
      </c>
    </row>
    <row r="1679" spans="11:15">
      <c r="K1679" s="68"/>
      <c r="L1679" s="39" t="str">
        <f>Results!C1771</f>
        <v>J17</v>
      </c>
      <c r="M1679" s="39" t="str">
        <f>Results!B1675</f>
        <v>hsa-miR-5590-3p</v>
      </c>
      <c r="N1679" s="69" t="e">
        <f>LOG(Results!H1771,2)</f>
        <v>#DIV/0!</v>
      </c>
      <c r="O1679" s="70" t="str">
        <f>Results!I1771</f>
        <v>N/A</v>
      </c>
    </row>
    <row r="1680" spans="11:15">
      <c r="K1680" s="68"/>
      <c r="L1680" s="39" t="str">
        <f>Results!C1772</f>
        <v>J18</v>
      </c>
      <c r="M1680" s="39" t="str">
        <f>Results!B1676</f>
        <v/>
      </c>
      <c r="N1680" s="69" t="e">
        <f>LOG(Results!H1772,2)</f>
        <v>#DIV/0!</v>
      </c>
      <c r="O1680" s="70" t="str">
        <f>Results!I1772</f>
        <v>N/A</v>
      </c>
    </row>
    <row r="1681" spans="11:15">
      <c r="K1681" s="68"/>
      <c r="L1681" s="39" t="str">
        <f>Results!C1773</f>
        <v>J19</v>
      </c>
      <c r="M1681" s="39" t="str">
        <f>Results!B1677</f>
        <v>hsa-miR-5591-5p</v>
      </c>
      <c r="N1681" s="69" t="e">
        <f>LOG(Results!H1773,2)</f>
        <v>#DIV/0!</v>
      </c>
      <c r="O1681" s="70" t="str">
        <f>Results!I1773</f>
        <v>N/A</v>
      </c>
    </row>
    <row r="1682" spans="11:15">
      <c r="K1682" s="68"/>
      <c r="L1682" s="39" t="str">
        <f>Results!C1774</f>
        <v>J20</v>
      </c>
      <c r="M1682" s="39" t="str">
        <f>Results!B1678</f>
        <v/>
      </c>
      <c r="N1682" s="69" t="e">
        <f>LOG(Results!H1774,2)</f>
        <v>#DIV/0!</v>
      </c>
      <c r="O1682" s="70" t="str">
        <f>Results!I1774</f>
        <v>N/A</v>
      </c>
    </row>
    <row r="1683" spans="11:15">
      <c r="K1683" s="68"/>
      <c r="L1683" s="39" t="str">
        <f>Results!C1775</f>
        <v>J21</v>
      </c>
      <c r="M1683" s="39" t="str">
        <f>Results!B1679</f>
        <v>hsa-miR-5591-3p</v>
      </c>
      <c r="N1683" s="69" t="e">
        <f>LOG(Results!H1775,2)</f>
        <v>#DIV/0!</v>
      </c>
      <c r="O1683" s="70" t="str">
        <f>Results!I1775</f>
        <v>N/A</v>
      </c>
    </row>
    <row r="1684" spans="11:15">
      <c r="K1684" s="68"/>
      <c r="L1684" s="39" t="str">
        <f>Results!C1776</f>
        <v>J22</v>
      </c>
      <c r="M1684" s="39" t="str">
        <f>Results!B1680</f>
        <v/>
      </c>
      <c r="N1684" s="69" t="e">
        <f>LOG(Results!H1776,2)</f>
        <v>#DIV/0!</v>
      </c>
      <c r="O1684" s="70" t="str">
        <f>Results!I1776</f>
        <v>N/A</v>
      </c>
    </row>
    <row r="1685" spans="11:15">
      <c r="K1685" s="68"/>
      <c r="L1685" s="39" t="str">
        <f>Results!C1777</f>
        <v>J23</v>
      </c>
      <c r="M1685" s="39" t="str">
        <f>Results!B1681</f>
        <v>hsa-miR-548av-5p</v>
      </c>
      <c r="N1685" s="69" t="e">
        <f>LOG(Results!H1777,2)</f>
        <v>#DIV/0!</v>
      </c>
      <c r="O1685" s="70" t="str">
        <f>Results!I1777</f>
        <v>N/A</v>
      </c>
    </row>
    <row r="1686" spans="11:15">
      <c r="K1686" s="68"/>
      <c r="L1686" s="39" t="str">
        <f>Results!C1778</f>
        <v>J24</v>
      </c>
      <c r="M1686" s="39" t="str">
        <f>Results!B1682</f>
        <v/>
      </c>
      <c r="N1686" s="69" t="e">
        <f>LOG(Results!H1778,2)</f>
        <v>#DIV/0!</v>
      </c>
      <c r="O1686" s="70" t="str">
        <f>Results!I1778</f>
        <v>N/A</v>
      </c>
    </row>
    <row r="1687" spans="11:15">
      <c r="K1687" s="68"/>
      <c r="L1687" s="39" t="str">
        <f>Results!C1779</f>
        <v>K01</v>
      </c>
      <c r="M1687" s="39" t="str">
        <f>Results!B1683</f>
        <v>hsa-miR-4756-3p</v>
      </c>
      <c r="N1687" s="69" t="e">
        <f>LOG(Results!H1779,2)</f>
        <v>#DIV/0!</v>
      </c>
      <c r="O1687" s="70" t="str">
        <f>Results!I1779</f>
        <v>N/A</v>
      </c>
    </row>
    <row r="1688" spans="11:15">
      <c r="K1688" s="68"/>
      <c r="L1688" s="39" t="str">
        <f>Results!C1780</f>
        <v>K02</v>
      </c>
      <c r="M1688" s="39" t="str">
        <f>Results!B1684</f>
        <v>hsa-miR-4999-5p</v>
      </c>
      <c r="N1688" s="69" t="e">
        <f>LOG(Results!H1780,2)</f>
        <v>#DIV/0!</v>
      </c>
      <c r="O1688" s="70" t="str">
        <f>Results!I1780</f>
        <v>N/A</v>
      </c>
    </row>
    <row r="1689" spans="11:15">
      <c r="K1689" s="68"/>
      <c r="L1689" s="39" t="str">
        <f>Results!C1781</f>
        <v>K03</v>
      </c>
      <c r="M1689" s="39" t="str">
        <f>Results!B1685</f>
        <v>hsa-miR-4757-5p</v>
      </c>
      <c r="N1689" s="69" t="e">
        <f>LOG(Results!H1781,2)</f>
        <v>#DIV/0!</v>
      </c>
      <c r="O1689" s="70" t="str">
        <f>Results!I1781</f>
        <v>N/A</v>
      </c>
    </row>
    <row r="1690" spans="11:15">
      <c r="K1690" s="68"/>
      <c r="L1690" s="39" t="str">
        <f>Results!C1782</f>
        <v>K04</v>
      </c>
      <c r="M1690" s="39" t="str">
        <f>Results!B1686</f>
        <v>hsa-miR-4999-3p</v>
      </c>
      <c r="N1690" s="69" t="e">
        <f>LOG(Results!H1782,2)</f>
        <v>#DIV/0!</v>
      </c>
      <c r="O1690" s="70" t="str">
        <f>Results!I1782</f>
        <v>N/A</v>
      </c>
    </row>
    <row r="1691" spans="11:15">
      <c r="K1691" s="68"/>
      <c r="L1691" s="39" t="str">
        <f>Results!C1783</f>
        <v>K05</v>
      </c>
      <c r="M1691" s="39" t="str">
        <f>Results!B1687</f>
        <v>hsa-miR-4757-3p</v>
      </c>
      <c r="N1691" s="69" t="e">
        <f>LOG(Results!H1783,2)</f>
        <v>#DIV/0!</v>
      </c>
      <c r="O1691" s="70" t="str">
        <f>Results!I1783</f>
        <v>N/A</v>
      </c>
    </row>
    <row r="1692" spans="11:15">
      <c r="K1692" s="68"/>
      <c r="L1692" s="39" t="str">
        <f>Results!C1784</f>
        <v>K06</v>
      </c>
      <c r="M1692" s="39" t="str">
        <f>Results!B1688</f>
        <v>hsa-miR-5000-5p</v>
      </c>
      <c r="N1692" s="69" t="e">
        <f>LOG(Results!H1784,2)</f>
        <v>#DIV/0!</v>
      </c>
      <c r="O1692" s="70" t="str">
        <f>Results!I1784</f>
        <v>N/A</v>
      </c>
    </row>
    <row r="1693" spans="11:15">
      <c r="K1693" s="68"/>
      <c r="L1693" s="39" t="str">
        <f>Results!C1785</f>
        <v>K07</v>
      </c>
      <c r="M1693" s="39" t="str">
        <f>Results!B1689</f>
        <v>hsa-miR-4758-5p</v>
      </c>
      <c r="N1693" s="69" t="e">
        <f>LOG(Results!H1785,2)</f>
        <v>#DIV/0!</v>
      </c>
      <c r="O1693" s="70" t="str">
        <f>Results!I1785</f>
        <v>N/A</v>
      </c>
    </row>
    <row r="1694" spans="11:15">
      <c r="K1694" s="68"/>
      <c r="L1694" s="39" t="str">
        <f>Results!C1786</f>
        <v>K08</v>
      </c>
      <c r="M1694" s="39" t="str">
        <f>Results!B1690</f>
        <v>hsa-miR-5000-3p</v>
      </c>
      <c r="N1694" s="69" t="e">
        <f>LOG(Results!H1786,2)</f>
        <v>#DIV/0!</v>
      </c>
      <c r="O1694" s="70" t="str">
        <f>Results!I1786</f>
        <v>N/A</v>
      </c>
    </row>
    <row r="1695" spans="11:15">
      <c r="K1695" s="68"/>
      <c r="L1695" s="39" t="str">
        <f>Results!C1787</f>
        <v>K09</v>
      </c>
      <c r="M1695" s="39" t="str">
        <f>Results!B1691</f>
        <v>hsa-miR-4758-3p</v>
      </c>
      <c r="N1695" s="69" t="e">
        <f>LOG(Results!H1787,2)</f>
        <v>#DIV/0!</v>
      </c>
      <c r="O1695" s="70" t="str">
        <f>Results!I1787</f>
        <v>N/A</v>
      </c>
    </row>
    <row r="1696" spans="11:15">
      <c r="K1696" s="68"/>
      <c r="L1696" s="39" t="str">
        <f>Results!C1788</f>
        <v>K10</v>
      </c>
      <c r="M1696" s="39" t="str">
        <f>Results!B1692</f>
        <v>hsa-miR-5001-5p</v>
      </c>
      <c r="N1696" s="69" t="e">
        <f>LOG(Results!H1788,2)</f>
        <v>#DIV/0!</v>
      </c>
      <c r="O1696" s="70" t="str">
        <f>Results!I1788</f>
        <v>N/A</v>
      </c>
    </row>
    <row r="1697" spans="11:15">
      <c r="K1697" s="68"/>
      <c r="L1697" s="39" t="str">
        <f>Results!C1789</f>
        <v>K11</v>
      </c>
      <c r="M1697" s="39" t="str">
        <f>Results!B1693</f>
        <v>hsa-miR-4759</v>
      </c>
      <c r="N1697" s="69" t="e">
        <f>LOG(Results!H1789,2)</f>
        <v>#DIV/0!</v>
      </c>
      <c r="O1697" s="70" t="str">
        <f>Results!I1789</f>
        <v>N/A</v>
      </c>
    </row>
    <row r="1698" spans="11:15">
      <c r="K1698" s="68"/>
      <c r="L1698" s="39" t="str">
        <f>Results!C1790</f>
        <v>K12</v>
      </c>
      <c r="M1698" s="39" t="str">
        <f>Results!B1694</f>
        <v>hsa-miR-5001-3p</v>
      </c>
      <c r="N1698" s="69" t="e">
        <f>LOG(Results!H1790,2)</f>
        <v>#DIV/0!</v>
      </c>
      <c r="O1698" s="70" t="str">
        <f>Results!I1790</f>
        <v>N/A</v>
      </c>
    </row>
    <row r="1699" spans="11:15">
      <c r="K1699" s="68"/>
      <c r="L1699" s="39" t="str">
        <f>Results!C1791</f>
        <v>K13</v>
      </c>
      <c r="M1699" s="39" t="str">
        <f>Results!B1695</f>
        <v>hsa-miR-4760-5p</v>
      </c>
      <c r="N1699" s="69" t="e">
        <f>LOG(Results!H1791,2)</f>
        <v>#DIV/0!</v>
      </c>
      <c r="O1699" s="70" t="str">
        <f>Results!I1791</f>
        <v>N/A</v>
      </c>
    </row>
    <row r="1700" spans="11:15">
      <c r="K1700" s="68"/>
      <c r="L1700" s="39" t="str">
        <f>Results!C1792</f>
        <v>K14</v>
      </c>
      <c r="M1700" s="39" t="str">
        <f>Results!B1696</f>
        <v>hsa-miR-5002-5p</v>
      </c>
      <c r="N1700" s="69" t="e">
        <f>LOG(Results!H1792,2)</f>
        <v>#DIV/0!</v>
      </c>
      <c r="O1700" s="70" t="str">
        <f>Results!I1792</f>
        <v>N/A</v>
      </c>
    </row>
    <row r="1701" spans="11:15">
      <c r="K1701" s="68"/>
      <c r="L1701" s="39" t="str">
        <f>Results!C1793</f>
        <v>K15</v>
      </c>
      <c r="M1701" s="39" t="str">
        <f>Results!B1697</f>
        <v>hsa-miR-4760-3p</v>
      </c>
      <c r="N1701" s="69" t="e">
        <f>LOG(Results!H1793,2)</f>
        <v>#DIV/0!</v>
      </c>
      <c r="O1701" s="70" t="str">
        <f>Results!I1793</f>
        <v>N/A</v>
      </c>
    </row>
    <row r="1702" spans="11:15">
      <c r="K1702" s="68"/>
      <c r="L1702" s="39" t="str">
        <f>Results!C1794</f>
        <v>K16</v>
      </c>
      <c r="M1702" s="39" t="str">
        <f>Results!B1698</f>
        <v>hsa-miR-5002-3p</v>
      </c>
      <c r="N1702" s="69" t="e">
        <f>LOG(Results!H1794,2)</f>
        <v>#DIV/0!</v>
      </c>
      <c r="O1702" s="70" t="str">
        <f>Results!I1794</f>
        <v>N/A</v>
      </c>
    </row>
    <row r="1703" spans="11:15">
      <c r="K1703" s="68"/>
      <c r="L1703" s="39" t="str">
        <f>Results!C1795</f>
        <v>K17</v>
      </c>
      <c r="M1703" s="39" t="str">
        <f>Results!B1699</f>
        <v>hsa-miR-4761-5p</v>
      </c>
      <c r="N1703" s="69" t="e">
        <f>LOG(Results!H1795,2)</f>
        <v>#DIV/0!</v>
      </c>
      <c r="O1703" s="70" t="str">
        <f>Results!I1795</f>
        <v>N/A</v>
      </c>
    </row>
    <row r="1704" spans="11:15">
      <c r="K1704" s="68"/>
      <c r="L1704" s="39" t="str">
        <f>Results!C1796</f>
        <v>K18</v>
      </c>
      <c r="M1704" s="39" t="str">
        <f>Results!B1700</f>
        <v>hsa-miR-5003-5p</v>
      </c>
      <c r="N1704" s="69" t="e">
        <f>LOG(Results!H1796,2)</f>
        <v>#DIV/0!</v>
      </c>
      <c r="O1704" s="70" t="str">
        <f>Results!I1796</f>
        <v>N/A</v>
      </c>
    </row>
    <row r="1705" spans="11:15">
      <c r="K1705" s="68"/>
      <c r="L1705" s="39" t="str">
        <f>Results!C1797</f>
        <v>K19</v>
      </c>
      <c r="M1705" s="39" t="str">
        <f>Results!B1701</f>
        <v>hsa-miR-4761-3p</v>
      </c>
      <c r="N1705" s="69" t="e">
        <f>LOG(Results!H1797,2)</f>
        <v>#DIV/0!</v>
      </c>
      <c r="O1705" s="70" t="str">
        <f>Results!I1797</f>
        <v>N/A</v>
      </c>
    </row>
    <row r="1706" spans="11:15">
      <c r="K1706" s="68"/>
      <c r="L1706" s="39" t="str">
        <f>Results!C1798</f>
        <v>K20</v>
      </c>
      <c r="M1706" s="39" t="str">
        <f>Results!B1702</f>
        <v>hsa-miR-5003-3p</v>
      </c>
      <c r="N1706" s="69" t="e">
        <f>LOG(Results!H1798,2)</f>
        <v>#DIV/0!</v>
      </c>
      <c r="O1706" s="70" t="str">
        <f>Results!I1798</f>
        <v>N/A</v>
      </c>
    </row>
    <row r="1707" spans="11:15">
      <c r="K1707" s="68"/>
      <c r="L1707" s="39" t="str">
        <f>Results!C1799</f>
        <v>K21</v>
      </c>
      <c r="M1707" s="39" t="str">
        <f>Results!B1703</f>
        <v>hsa-miR-4762-5p</v>
      </c>
      <c r="N1707" s="69" t="e">
        <f>LOG(Results!H1799,2)</f>
        <v>#DIV/0!</v>
      </c>
      <c r="O1707" s="70" t="str">
        <f>Results!I1799</f>
        <v>N/A</v>
      </c>
    </row>
    <row r="1708" spans="11:15">
      <c r="K1708" s="68"/>
      <c r="L1708" s="39" t="str">
        <f>Results!C1800</f>
        <v>K22</v>
      </c>
      <c r="M1708" s="39" t="str">
        <f>Results!B1704</f>
        <v>hsa-miR-5004-5p</v>
      </c>
      <c r="N1708" s="69" t="e">
        <f>LOG(Results!H1800,2)</f>
        <v>#DIV/0!</v>
      </c>
      <c r="O1708" s="70" t="str">
        <f>Results!I1800</f>
        <v>N/A</v>
      </c>
    </row>
    <row r="1709" spans="11:15">
      <c r="K1709" s="68"/>
      <c r="L1709" s="39" t="str">
        <f>Results!C1801</f>
        <v>K23</v>
      </c>
      <c r="M1709" s="39" t="str">
        <f>Results!B1705</f>
        <v>hsa-miR-4762-3p</v>
      </c>
      <c r="N1709" s="69" t="e">
        <f>LOG(Results!H1801,2)</f>
        <v>#DIV/0!</v>
      </c>
      <c r="O1709" s="70" t="str">
        <f>Results!I1801</f>
        <v>N/A</v>
      </c>
    </row>
    <row r="1710" spans="11:15">
      <c r="K1710" s="68"/>
      <c r="L1710" s="39" t="str">
        <f>Results!C1802</f>
        <v>K24</v>
      </c>
      <c r="M1710" s="39" t="str">
        <f>Results!B1706</f>
        <v>hsa-miR-5004-3p</v>
      </c>
      <c r="N1710" s="69" t="e">
        <f>LOG(Results!H1802,2)</f>
        <v>#DIV/0!</v>
      </c>
      <c r="O1710" s="70" t="str">
        <f>Results!I1802</f>
        <v>N/A</v>
      </c>
    </row>
    <row r="1711" spans="11:15">
      <c r="K1711" s="68"/>
      <c r="L1711" s="39" t="str">
        <f>Results!C1803</f>
        <v>L01</v>
      </c>
      <c r="M1711" s="39" t="str">
        <f>Results!B1707</f>
        <v>hsa-miR-548av-3p</v>
      </c>
      <c r="N1711" s="69" t="e">
        <f>LOG(Results!H1803,2)</f>
        <v>#DIV/0!</v>
      </c>
      <c r="O1711" s="70" t="str">
        <f>Results!I1803</f>
        <v>N/A</v>
      </c>
    </row>
    <row r="1712" spans="11:15">
      <c r="K1712" s="68"/>
      <c r="L1712" s="39" t="str">
        <f>Results!C1804</f>
        <v>L02</v>
      </c>
      <c r="M1712" s="39" t="str">
        <f>Results!B1708</f>
        <v/>
      </c>
      <c r="N1712" s="69" t="e">
        <f>LOG(Results!H1804,2)</f>
        <v>#DIV/0!</v>
      </c>
      <c r="O1712" s="70" t="str">
        <f>Results!I1804</f>
        <v>N/A</v>
      </c>
    </row>
    <row r="1713" spans="11:15">
      <c r="K1713" s="68"/>
      <c r="L1713" s="39" t="str">
        <f>Results!C1805</f>
        <v>L03</v>
      </c>
      <c r="M1713" s="39" t="str">
        <f>Results!B1709</f>
        <v>hsa-miR-5681a</v>
      </c>
      <c r="N1713" s="69" t="e">
        <f>LOG(Results!H1805,2)</f>
        <v>#DIV/0!</v>
      </c>
      <c r="O1713" s="70" t="str">
        <f>Results!I1805</f>
        <v>N/A</v>
      </c>
    </row>
    <row r="1714" spans="11:15">
      <c r="K1714" s="68"/>
      <c r="L1714" s="39" t="str">
        <f>Results!C1806</f>
        <v>L04</v>
      </c>
      <c r="M1714" s="39" t="str">
        <f>Results!B1710</f>
        <v/>
      </c>
      <c r="N1714" s="69" t="e">
        <f>LOG(Results!H1806,2)</f>
        <v>#DIV/0!</v>
      </c>
      <c r="O1714" s="70" t="str">
        <f>Results!I1806</f>
        <v>N/A</v>
      </c>
    </row>
    <row r="1715" spans="11:15">
      <c r="K1715" s="68"/>
      <c r="L1715" s="39" t="str">
        <f>Results!C1807</f>
        <v>L05</v>
      </c>
      <c r="M1715" s="39" t="str">
        <f>Results!B1711</f>
        <v>hsa-miR-5682</v>
      </c>
      <c r="N1715" s="69" t="e">
        <f>LOG(Results!H1807,2)</f>
        <v>#DIV/0!</v>
      </c>
      <c r="O1715" s="70" t="str">
        <f>Results!I1807</f>
        <v>N/A</v>
      </c>
    </row>
    <row r="1716" spans="11:15">
      <c r="K1716" s="68"/>
      <c r="L1716" s="39" t="str">
        <f>Results!C1808</f>
        <v>L06</v>
      </c>
      <c r="M1716" s="39" t="str">
        <f>Results!B1712</f>
        <v/>
      </c>
      <c r="N1716" s="69" t="e">
        <f>LOG(Results!H1808,2)</f>
        <v>#DIV/0!</v>
      </c>
      <c r="O1716" s="70" t="str">
        <f>Results!I1808</f>
        <v>N/A</v>
      </c>
    </row>
    <row r="1717" spans="11:15">
      <c r="K1717" s="68"/>
      <c r="L1717" s="39" t="str">
        <f>Results!C1809</f>
        <v>L07</v>
      </c>
      <c r="M1717" s="39" t="str">
        <f>Results!B1713</f>
        <v>hsa-miR-548aw</v>
      </c>
      <c r="N1717" s="69" t="e">
        <f>LOG(Results!H1809,2)</f>
        <v>#DIV/0!</v>
      </c>
      <c r="O1717" s="70" t="str">
        <f>Results!I1809</f>
        <v>N/A</v>
      </c>
    </row>
    <row r="1718" spans="11:15">
      <c r="K1718" s="68"/>
      <c r="L1718" s="39" t="str">
        <f>Results!C1810</f>
        <v>L08</v>
      </c>
      <c r="M1718" s="39" t="str">
        <f>Results!B1714</f>
        <v/>
      </c>
      <c r="N1718" s="69" t="e">
        <f>LOG(Results!H1810,2)</f>
        <v>#DIV/0!</v>
      </c>
      <c r="O1718" s="70" t="str">
        <f>Results!I1810</f>
        <v>N/A</v>
      </c>
    </row>
    <row r="1719" spans="11:15">
      <c r="K1719" s="68"/>
      <c r="L1719" s="39" t="str">
        <f>Results!C1811</f>
        <v>L09</v>
      </c>
      <c r="M1719" s="39" t="str">
        <f>Results!B1715</f>
        <v>hsa-miR-5683</v>
      </c>
      <c r="N1719" s="69" t="e">
        <f>LOG(Results!H1811,2)</f>
        <v>#DIV/0!</v>
      </c>
      <c r="O1719" s="70" t="str">
        <f>Results!I1811</f>
        <v>N/A</v>
      </c>
    </row>
    <row r="1720" spans="11:15">
      <c r="K1720" s="68"/>
      <c r="L1720" s="39" t="str">
        <f>Results!C1812</f>
        <v>L10</v>
      </c>
      <c r="M1720" s="39" t="str">
        <f>Results!B1716</f>
        <v/>
      </c>
      <c r="N1720" s="69" t="e">
        <f>LOG(Results!H1812,2)</f>
        <v>#DIV/0!</v>
      </c>
      <c r="O1720" s="70" t="str">
        <f>Results!I1812</f>
        <v>N/A</v>
      </c>
    </row>
    <row r="1721" spans="11:15">
      <c r="K1721" s="68"/>
      <c r="L1721" s="39" t="str">
        <f>Results!C1813</f>
        <v>L11</v>
      </c>
      <c r="M1721" s="39" t="str">
        <f>Results!B1717</f>
        <v>hsa-miR-5684</v>
      </c>
      <c r="N1721" s="69" t="e">
        <f>LOG(Results!H1813,2)</f>
        <v>#DIV/0!</v>
      </c>
      <c r="O1721" s="70" t="str">
        <f>Results!I1813</f>
        <v>N/A</v>
      </c>
    </row>
    <row r="1722" spans="11:15">
      <c r="K1722" s="68"/>
      <c r="L1722" s="39" t="str">
        <f>Results!C1814</f>
        <v>L12</v>
      </c>
      <c r="M1722" s="39" t="str">
        <f>Results!B1718</f>
        <v/>
      </c>
      <c r="N1722" s="69" t="e">
        <f>LOG(Results!H1814,2)</f>
        <v>#DIV/0!</v>
      </c>
      <c r="O1722" s="70" t="str">
        <f>Results!I1814</f>
        <v>N/A</v>
      </c>
    </row>
    <row r="1723" spans="11:15">
      <c r="K1723" s="68"/>
      <c r="L1723" s="39" t="str">
        <f>Results!C1815</f>
        <v>L13</v>
      </c>
      <c r="M1723" s="39" t="str">
        <f>Results!B1719</f>
        <v>hsa-miR-548ax</v>
      </c>
      <c r="N1723" s="69" t="e">
        <f>LOG(Results!H1815,2)</f>
        <v>#DIV/0!</v>
      </c>
      <c r="O1723" s="70" t="str">
        <f>Results!I1815</f>
        <v>N/A</v>
      </c>
    </row>
    <row r="1724" spans="11:15">
      <c r="K1724" s="68"/>
      <c r="L1724" s="39" t="str">
        <f>Results!C1816</f>
        <v>L14</v>
      </c>
      <c r="M1724" s="39" t="str">
        <f>Results!B1720</f>
        <v/>
      </c>
      <c r="N1724" s="69" t="e">
        <f>LOG(Results!H1816,2)</f>
        <v>#DIV/0!</v>
      </c>
      <c r="O1724" s="70" t="str">
        <f>Results!I1816</f>
        <v>N/A</v>
      </c>
    </row>
    <row r="1725" spans="11:15">
      <c r="K1725" s="68"/>
      <c r="L1725" s="39" t="str">
        <f>Results!C1817</f>
        <v>L15</v>
      </c>
      <c r="M1725" s="39" t="str">
        <f>Results!B1721</f>
        <v>hsa-miR-5685</v>
      </c>
      <c r="N1725" s="69" t="e">
        <f>LOG(Results!H1817,2)</f>
        <v>#DIV/0!</v>
      </c>
      <c r="O1725" s="70" t="str">
        <f>Results!I1817</f>
        <v>N/A</v>
      </c>
    </row>
    <row r="1726" spans="11:15">
      <c r="K1726" s="68"/>
      <c r="L1726" s="39" t="str">
        <f>Results!C1818</f>
        <v>L16</v>
      </c>
      <c r="M1726" s="39" t="str">
        <f>Results!B1722</f>
        <v/>
      </c>
      <c r="N1726" s="69" t="e">
        <f>LOG(Results!H1818,2)</f>
        <v>#DIV/0!</v>
      </c>
      <c r="O1726" s="70" t="str">
        <f>Results!I1818</f>
        <v>N/A</v>
      </c>
    </row>
    <row r="1727" spans="11:15">
      <c r="K1727" s="68"/>
      <c r="L1727" s="39" t="str">
        <f>Results!C1819</f>
        <v>L17</v>
      </c>
      <c r="M1727" s="39" t="str">
        <f>Results!B1723</f>
        <v>hsa-miR-5692c</v>
      </c>
      <c r="N1727" s="69" t="e">
        <f>LOG(Results!H1819,2)</f>
        <v>#DIV/0!</v>
      </c>
      <c r="O1727" s="70" t="str">
        <f>Results!I1819</f>
        <v>N/A</v>
      </c>
    </row>
    <row r="1728" spans="11:15">
      <c r="K1728" s="68"/>
      <c r="L1728" s="39" t="str">
        <f>Results!C1820</f>
        <v>L18</v>
      </c>
      <c r="M1728" s="39" t="str">
        <f>Results!B1724</f>
        <v/>
      </c>
      <c r="N1728" s="69" t="e">
        <f>LOG(Results!H1820,2)</f>
        <v>#DIV/0!</v>
      </c>
      <c r="O1728" s="70" t="str">
        <f>Results!I1820</f>
        <v>N/A</v>
      </c>
    </row>
    <row r="1729" spans="11:15">
      <c r="K1729" s="68"/>
      <c r="L1729" s="39" t="str">
        <f>Results!C1821</f>
        <v>L19</v>
      </c>
      <c r="M1729" s="39" t="str">
        <f>Results!B1725</f>
        <v>hsa-miR-5686</v>
      </c>
      <c r="N1729" s="69" t="e">
        <f>LOG(Results!H1821,2)</f>
        <v>#DIV/0!</v>
      </c>
      <c r="O1729" s="70" t="str">
        <f>Results!I1821</f>
        <v>N/A</v>
      </c>
    </row>
    <row r="1730" spans="11:15">
      <c r="K1730" s="68"/>
      <c r="L1730" s="39" t="str">
        <f>Results!C1822</f>
        <v>L20</v>
      </c>
      <c r="M1730" s="39" t="str">
        <f>Results!B1726</f>
        <v/>
      </c>
      <c r="N1730" s="69" t="e">
        <f>LOG(Results!H1822,2)</f>
        <v>#DIV/0!</v>
      </c>
      <c r="O1730" s="70" t="str">
        <f>Results!I1822</f>
        <v>N/A</v>
      </c>
    </row>
    <row r="1731" spans="11:15">
      <c r="K1731" s="68"/>
      <c r="L1731" s="39" t="str">
        <f>Results!C1823</f>
        <v>L21</v>
      </c>
      <c r="M1731" s="39" t="str">
        <f>Results!B1727</f>
        <v>hsa-miR-5687</v>
      </c>
      <c r="N1731" s="69" t="e">
        <f>LOG(Results!H1823,2)</f>
        <v>#DIV/0!</v>
      </c>
      <c r="O1731" s="70" t="str">
        <f>Results!I1823</f>
        <v>N/A</v>
      </c>
    </row>
    <row r="1732" spans="11:15">
      <c r="K1732" s="68"/>
      <c r="L1732" s="39" t="str">
        <f>Results!C1824</f>
        <v>L22</v>
      </c>
      <c r="M1732" s="39" t="str">
        <f>Results!B1728</f>
        <v/>
      </c>
      <c r="N1732" s="69" t="e">
        <f>LOG(Results!H1824,2)</f>
        <v>#DIV/0!</v>
      </c>
      <c r="O1732" s="70" t="str">
        <f>Results!I1824</f>
        <v>N/A</v>
      </c>
    </row>
    <row r="1733" spans="11:15">
      <c r="K1733" s="68"/>
      <c r="L1733" s="39" t="str">
        <f>Results!C1825</f>
        <v>L23</v>
      </c>
      <c r="M1733" s="39" t="str">
        <f>Results!B1729</f>
        <v>hsa-miR-5688</v>
      </c>
      <c r="N1733" s="69" t="e">
        <f>LOG(Results!H1825,2)</f>
        <v>#DIV/0!</v>
      </c>
      <c r="O1733" s="70" t="str">
        <f>Results!I1825</f>
        <v>N/A</v>
      </c>
    </row>
    <row r="1734" spans="11:15">
      <c r="K1734" s="68"/>
      <c r="L1734" s="39" t="str">
        <f>Results!C1826</f>
        <v>L24</v>
      </c>
      <c r="M1734" s="39" t="str">
        <f>Results!B1730</f>
        <v/>
      </c>
      <c r="N1734" s="69" t="e">
        <f>LOG(Results!H1826,2)</f>
        <v>#DIV/0!</v>
      </c>
      <c r="O1734" s="70" t="str">
        <f>Results!I1826</f>
        <v>N/A</v>
      </c>
    </row>
    <row r="1735" spans="11:15">
      <c r="K1735" s="68"/>
      <c r="L1735" s="39" t="str">
        <f>Results!C1827</f>
        <v>M01</v>
      </c>
      <c r="M1735" s="39" t="str">
        <f>Results!B1731</f>
        <v>hsa-miR-4763-5p</v>
      </c>
      <c r="N1735" s="69" t="e">
        <f>LOG(Results!H1827,2)</f>
        <v>#DIV/0!</v>
      </c>
      <c r="O1735" s="70" t="str">
        <f>Results!I1827</f>
        <v>N/A</v>
      </c>
    </row>
    <row r="1736" spans="11:15">
      <c r="K1736" s="68"/>
      <c r="L1736" s="39" t="str">
        <f>Results!C1828</f>
        <v>M02</v>
      </c>
      <c r="M1736" s="39" t="str">
        <f>Results!B1732</f>
        <v>hsa-miR-548ao-5p</v>
      </c>
      <c r="N1736" s="69" t="e">
        <f>LOG(Results!H1828,2)</f>
        <v>#DIV/0!</v>
      </c>
      <c r="O1736" s="70" t="str">
        <f>Results!I1828</f>
        <v>N/A</v>
      </c>
    </row>
    <row r="1737" spans="11:15">
      <c r="K1737" s="68"/>
      <c r="L1737" s="39" t="str">
        <f>Results!C1829</f>
        <v>M03</v>
      </c>
      <c r="M1737" s="39" t="str">
        <f>Results!B1733</f>
        <v>hsa-miR-4763-3p</v>
      </c>
      <c r="N1737" s="69" t="e">
        <f>LOG(Results!H1829,2)</f>
        <v>#DIV/0!</v>
      </c>
      <c r="O1737" s="70" t="str">
        <f>Results!I1829</f>
        <v>N/A</v>
      </c>
    </row>
    <row r="1738" spans="11:15">
      <c r="K1738" s="68"/>
      <c r="L1738" s="39" t="str">
        <f>Results!C1830</f>
        <v>M04</v>
      </c>
      <c r="M1738" s="39" t="str">
        <f>Results!B1734</f>
        <v>hsa-miR-548ao-3p</v>
      </c>
      <c r="N1738" s="69" t="e">
        <f>LOG(Results!H1830,2)</f>
        <v>#DIV/0!</v>
      </c>
      <c r="O1738" s="70" t="str">
        <f>Results!I1830</f>
        <v>N/A</v>
      </c>
    </row>
    <row r="1739" spans="11:15">
      <c r="K1739" s="68"/>
      <c r="L1739" s="39" t="str">
        <f>Results!C1831</f>
        <v>M05</v>
      </c>
      <c r="M1739" s="39" t="str">
        <f>Results!B1735</f>
        <v>hsa-miR-4764-5p</v>
      </c>
      <c r="N1739" s="69" t="e">
        <f>LOG(Results!H1831,2)</f>
        <v>#DIV/0!</v>
      </c>
      <c r="O1739" s="70" t="str">
        <f>Results!I1831</f>
        <v>N/A</v>
      </c>
    </row>
    <row r="1740" spans="11:15">
      <c r="K1740" s="68"/>
      <c r="L1740" s="39" t="str">
        <f>Results!C1832</f>
        <v>M06</v>
      </c>
      <c r="M1740" s="39" t="str">
        <f>Results!B1736</f>
        <v>hsa-miR-5006-5p</v>
      </c>
      <c r="N1740" s="69" t="e">
        <f>LOG(Results!H1832,2)</f>
        <v>#DIV/0!</v>
      </c>
      <c r="O1740" s="70" t="str">
        <f>Results!I1832</f>
        <v>N/A</v>
      </c>
    </row>
    <row r="1741" spans="11:15">
      <c r="K1741" s="68"/>
      <c r="L1741" s="39" t="str">
        <f>Results!C1833</f>
        <v>M07</v>
      </c>
      <c r="M1741" s="39" t="str">
        <f>Results!B1737</f>
        <v>hsa-miR-4764-3p</v>
      </c>
      <c r="N1741" s="69" t="e">
        <f>LOG(Results!H1833,2)</f>
        <v>#DIV/0!</v>
      </c>
      <c r="O1741" s="70" t="str">
        <f>Results!I1833</f>
        <v>N/A</v>
      </c>
    </row>
    <row r="1742" spans="11:15">
      <c r="K1742" s="68"/>
      <c r="L1742" s="39" t="str">
        <f>Results!C1834</f>
        <v>M08</v>
      </c>
      <c r="M1742" s="39" t="str">
        <f>Results!B1738</f>
        <v>hsa-miR-5006-3p</v>
      </c>
      <c r="N1742" s="69" t="e">
        <f>LOG(Results!H1834,2)</f>
        <v>#DIV/0!</v>
      </c>
      <c r="O1742" s="70" t="str">
        <f>Results!I1834</f>
        <v>N/A</v>
      </c>
    </row>
    <row r="1743" spans="11:15">
      <c r="K1743" s="68"/>
      <c r="L1743" s="39" t="str">
        <f>Results!C1835</f>
        <v>M09</v>
      </c>
      <c r="M1743" s="39" t="str">
        <f>Results!B1739</f>
        <v>hsa-miR-4766-5p</v>
      </c>
      <c r="N1743" s="69" t="e">
        <f>LOG(Results!H1835,2)</f>
        <v>#DIV/0!</v>
      </c>
      <c r="O1743" s="70" t="str">
        <f>Results!I1835</f>
        <v>N/A</v>
      </c>
    </row>
    <row r="1744" spans="11:15">
      <c r="K1744" s="68"/>
      <c r="L1744" s="39" t="str">
        <f>Results!C1836</f>
        <v>M10</v>
      </c>
      <c r="M1744" s="39" t="str">
        <f>Results!B1740</f>
        <v>hsa-miR-5007-5p</v>
      </c>
      <c r="N1744" s="69" t="e">
        <f>LOG(Results!H1836,2)</f>
        <v>#DIV/0!</v>
      </c>
      <c r="O1744" s="70" t="str">
        <f>Results!I1836</f>
        <v>N/A</v>
      </c>
    </row>
    <row r="1745" spans="11:15">
      <c r="K1745" s="68"/>
      <c r="L1745" s="39" t="str">
        <f>Results!C1837</f>
        <v>M11</v>
      </c>
      <c r="M1745" s="39" t="str">
        <f>Results!B1741</f>
        <v>hsa-miR-4766-3p</v>
      </c>
      <c r="N1745" s="69" t="e">
        <f>LOG(Results!H1837,2)</f>
        <v>#DIV/0!</v>
      </c>
      <c r="O1745" s="70" t="str">
        <f>Results!I1837</f>
        <v>N/A</v>
      </c>
    </row>
    <row r="1746" spans="11:15">
      <c r="K1746" s="68"/>
      <c r="L1746" s="39" t="str">
        <f>Results!C1838</f>
        <v>M12</v>
      </c>
      <c r="M1746" s="39" t="str">
        <f>Results!B1742</f>
        <v>hsa-miR-5007-3p</v>
      </c>
      <c r="N1746" s="69" t="e">
        <f>LOG(Results!H1838,2)</f>
        <v>#DIV/0!</v>
      </c>
      <c r="O1746" s="70" t="str">
        <f>Results!I1838</f>
        <v>N/A</v>
      </c>
    </row>
    <row r="1747" spans="11:15">
      <c r="K1747" s="68"/>
      <c r="L1747" s="39" t="str">
        <f>Results!C1839</f>
        <v>M13</v>
      </c>
      <c r="M1747" s="39" t="str">
        <f>Results!B1743</f>
        <v>hsa-miR-4767</v>
      </c>
      <c r="N1747" s="69" t="e">
        <f>LOG(Results!H1839,2)</f>
        <v>#DIV/0!</v>
      </c>
      <c r="O1747" s="70" t="str">
        <f>Results!I1839</f>
        <v>N/A</v>
      </c>
    </row>
    <row r="1748" spans="11:15">
      <c r="K1748" s="68"/>
      <c r="L1748" s="39" t="str">
        <f>Results!C1840</f>
        <v>M14</v>
      </c>
      <c r="M1748" s="39" t="str">
        <f>Results!B1744</f>
        <v>hsa-miR-548ap-5p</v>
      </c>
      <c r="N1748" s="69" t="e">
        <f>LOG(Results!H1840,2)</f>
        <v>#DIV/0!</v>
      </c>
      <c r="O1748" s="70" t="str">
        <f>Results!I1840</f>
        <v>N/A</v>
      </c>
    </row>
    <row r="1749" spans="11:15">
      <c r="K1749" s="68"/>
      <c r="L1749" s="39" t="str">
        <f>Results!C1841</f>
        <v>M15</v>
      </c>
      <c r="M1749" s="39" t="str">
        <f>Results!B1745</f>
        <v>hsa-miR-4768-5p</v>
      </c>
      <c r="N1749" s="69" t="e">
        <f>LOG(Results!H1841,2)</f>
        <v>#DIV/0!</v>
      </c>
      <c r="O1749" s="70" t="str">
        <f>Results!I1841</f>
        <v>N/A</v>
      </c>
    </row>
    <row r="1750" spans="11:15">
      <c r="K1750" s="68"/>
      <c r="L1750" s="39" t="str">
        <f>Results!C1842</f>
        <v>M16</v>
      </c>
      <c r="M1750" s="39" t="str">
        <f>Results!B1746</f>
        <v>hsa-miR-548ap-3p</v>
      </c>
      <c r="N1750" s="69" t="e">
        <f>LOG(Results!H1842,2)</f>
        <v>#DIV/0!</v>
      </c>
      <c r="O1750" s="70" t="str">
        <f>Results!I1842</f>
        <v>N/A</v>
      </c>
    </row>
    <row r="1751" spans="11:15">
      <c r="K1751" s="68"/>
      <c r="L1751" s="39" t="str">
        <f>Results!C1843</f>
        <v>M17</v>
      </c>
      <c r="M1751" s="39" t="str">
        <f>Results!B1747</f>
        <v>hsa-miR-4768-3p</v>
      </c>
      <c r="N1751" s="69" t="e">
        <f>LOG(Results!H1843,2)</f>
        <v>#DIV/0!</v>
      </c>
      <c r="O1751" s="70" t="str">
        <f>Results!I1843</f>
        <v>N/A</v>
      </c>
    </row>
    <row r="1752" spans="11:15">
      <c r="K1752" s="68"/>
      <c r="L1752" s="39" t="str">
        <f>Results!C1844</f>
        <v>M18</v>
      </c>
      <c r="M1752" s="39" t="str">
        <f>Results!B1748</f>
        <v>hsa-miR-5008-5p</v>
      </c>
      <c r="N1752" s="69" t="e">
        <f>LOG(Results!H1844,2)</f>
        <v>#DIV/0!</v>
      </c>
      <c r="O1752" s="70" t="str">
        <f>Results!I1844</f>
        <v>N/A</v>
      </c>
    </row>
    <row r="1753" spans="11:15">
      <c r="K1753" s="68"/>
      <c r="L1753" s="39" t="str">
        <f>Results!C1845</f>
        <v>M19</v>
      </c>
      <c r="M1753" s="39" t="str">
        <f>Results!B1749</f>
        <v>hsa-miR-4769-5p</v>
      </c>
      <c r="N1753" s="69" t="e">
        <f>LOG(Results!H1845,2)</f>
        <v>#DIV/0!</v>
      </c>
      <c r="O1753" s="70" t="str">
        <f>Results!I1845</f>
        <v>N/A</v>
      </c>
    </row>
    <row r="1754" spans="11:15">
      <c r="K1754" s="68"/>
      <c r="L1754" s="39" t="str">
        <f>Results!C1846</f>
        <v>M20</v>
      </c>
      <c r="M1754" s="39" t="str">
        <f>Results!B1750</f>
        <v>hsa-miR-5008-3p</v>
      </c>
      <c r="N1754" s="69" t="e">
        <f>LOG(Results!H1846,2)</f>
        <v>#DIV/0!</v>
      </c>
      <c r="O1754" s="70" t="str">
        <f>Results!I1846</f>
        <v>N/A</v>
      </c>
    </row>
    <row r="1755" spans="11:15">
      <c r="K1755" s="68"/>
      <c r="L1755" s="39" t="str">
        <f>Results!C1847</f>
        <v>M21</v>
      </c>
      <c r="M1755" s="39" t="str">
        <f>Results!B1751</f>
        <v>hsa-miR-4770</v>
      </c>
      <c r="N1755" s="69" t="e">
        <f>LOG(Results!H1847,2)</f>
        <v>#DIV/0!</v>
      </c>
      <c r="O1755" s="70" t="str">
        <f>Results!I1847</f>
        <v>N/A</v>
      </c>
    </row>
    <row r="1756" spans="11:15">
      <c r="K1756" s="68"/>
      <c r="L1756" s="39" t="str">
        <f>Results!C1848</f>
        <v>M22</v>
      </c>
      <c r="M1756" s="39" t="str">
        <f>Results!B1752</f>
        <v>hsa-miR-5009-5p</v>
      </c>
      <c r="N1756" s="69" t="e">
        <f>LOG(Results!H1848,2)</f>
        <v>#DIV/0!</v>
      </c>
      <c r="O1756" s="70" t="str">
        <f>Results!I1848</f>
        <v>N/A</v>
      </c>
    </row>
    <row r="1757" spans="11:15">
      <c r="K1757" s="68"/>
      <c r="L1757" s="39" t="str">
        <f>Results!C1849</f>
        <v>M23</v>
      </c>
      <c r="M1757" s="39" t="str">
        <f>Results!B1753</f>
        <v>hsa-miR-4771</v>
      </c>
      <c r="N1757" s="69" t="e">
        <f>LOG(Results!H1849,2)</f>
        <v>#DIV/0!</v>
      </c>
      <c r="O1757" s="70" t="str">
        <f>Results!I1849</f>
        <v>N/A</v>
      </c>
    </row>
    <row r="1758" spans="11:15">
      <c r="K1758" s="68"/>
      <c r="L1758" s="39" t="str">
        <f>Results!C1850</f>
        <v>M24</v>
      </c>
      <c r="M1758" s="39" t="str">
        <f>Results!B1754</f>
        <v>hsa-miR-5009-3p</v>
      </c>
      <c r="N1758" s="69" t="e">
        <f>LOG(Results!H1850,2)</f>
        <v>#DIV/0!</v>
      </c>
      <c r="O1758" s="70" t="str">
        <f>Results!I1850</f>
        <v>N/A</v>
      </c>
    </row>
    <row r="1759" spans="11:15">
      <c r="K1759" s="68"/>
      <c r="L1759" s="39" t="str">
        <f>Results!C1851</f>
        <v>N01</v>
      </c>
      <c r="M1759" s="39" t="str">
        <f>Results!B1755</f>
        <v>hsa-miR-5681b</v>
      </c>
      <c r="N1759" s="69" t="e">
        <f>LOG(Results!H1851,2)</f>
        <v>#DIV/0!</v>
      </c>
      <c r="O1759" s="70" t="str">
        <f>Results!I1851</f>
        <v>N/A</v>
      </c>
    </row>
    <row r="1760" spans="11:15">
      <c r="K1760" s="68"/>
      <c r="L1760" s="39" t="str">
        <f>Results!C1852</f>
        <v>N02</v>
      </c>
      <c r="M1760" s="39" t="str">
        <f>Results!B1756</f>
        <v/>
      </c>
      <c r="N1760" s="69" t="e">
        <f>LOG(Results!H1852,2)</f>
        <v>#DIV/0!</v>
      </c>
      <c r="O1760" s="70" t="str">
        <f>Results!I1852</f>
        <v>N/A</v>
      </c>
    </row>
    <row r="1761" spans="11:15">
      <c r="K1761" s="68"/>
      <c r="L1761" s="39" t="str">
        <f>Results!C1853</f>
        <v>N03</v>
      </c>
      <c r="M1761" s="39" t="str">
        <f>Results!B1757</f>
        <v>hsa-miR-5689</v>
      </c>
      <c r="N1761" s="69" t="e">
        <f>LOG(Results!H1853,2)</f>
        <v>#DIV/0!</v>
      </c>
      <c r="O1761" s="70" t="str">
        <f>Results!I1853</f>
        <v>N/A</v>
      </c>
    </row>
    <row r="1762" spans="11:15">
      <c r="K1762" s="68"/>
      <c r="L1762" s="39" t="str">
        <f>Results!C1854</f>
        <v>N04</v>
      </c>
      <c r="M1762" s="39" t="str">
        <f>Results!B1758</f>
        <v/>
      </c>
      <c r="N1762" s="69" t="e">
        <f>LOG(Results!H1854,2)</f>
        <v>#DIV/0!</v>
      </c>
      <c r="O1762" s="70" t="str">
        <f>Results!I1854</f>
        <v>N/A</v>
      </c>
    </row>
    <row r="1763" spans="11:15">
      <c r="K1763" s="68"/>
      <c r="L1763" s="39" t="str">
        <f>Results!C1855</f>
        <v>N05</v>
      </c>
      <c r="M1763" s="39" t="str">
        <f>Results!B1759</f>
        <v>hsa-miR-5691</v>
      </c>
      <c r="N1763" s="69" t="e">
        <f>LOG(Results!H1855,2)</f>
        <v>#DIV/0!</v>
      </c>
      <c r="O1763" s="70" t="str">
        <f>Results!I1855</f>
        <v>N/A</v>
      </c>
    </row>
    <row r="1764" spans="11:15">
      <c r="K1764" s="68"/>
      <c r="L1764" s="39" t="str">
        <f>Results!C1856</f>
        <v>N06</v>
      </c>
      <c r="M1764" s="39" t="str">
        <f>Results!B1760</f>
        <v/>
      </c>
      <c r="N1764" s="69" t="e">
        <f>LOG(Results!H1856,2)</f>
        <v>#DIV/0!</v>
      </c>
      <c r="O1764" s="70" t="str">
        <f>Results!I1856</f>
        <v>N/A</v>
      </c>
    </row>
    <row r="1765" spans="11:15">
      <c r="K1765" s="68"/>
      <c r="L1765" s="39" t="str">
        <f>Results!C1857</f>
        <v>N07</v>
      </c>
      <c r="M1765" s="39" t="str">
        <f>Results!B1761</f>
        <v>hsa-miR-4666b</v>
      </c>
      <c r="N1765" s="69" t="e">
        <f>LOG(Results!H1857,2)</f>
        <v>#DIV/0!</v>
      </c>
      <c r="O1765" s="70" t="str">
        <f>Results!I1857</f>
        <v>N/A</v>
      </c>
    </row>
    <row r="1766" spans="11:15">
      <c r="K1766" s="68"/>
      <c r="L1766" s="39" t="str">
        <f>Results!C1858</f>
        <v>N08</v>
      </c>
      <c r="M1766" s="39" t="str">
        <f>Results!B1762</f>
        <v/>
      </c>
      <c r="N1766" s="69" t="e">
        <f>LOG(Results!H1858,2)</f>
        <v>#DIV/0!</v>
      </c>
      <c r="O1766" s="70" t="str">
        <f>Results!I1858</f>
        <v>N/A</v>
      </c>
    </row>
    <row r="1767" spans="11:15">
      <c r="K1767" s="68"/>
      <c r="L1767" s="39" t="str">
        <f>Results!C1859</f>
        <v>N09</v>
      </c>
      <c r="M1767" s="39" t="str">
        <f>Results!B1763</f>
        <v>hsa-miR-5693</v>
      </c>
      <c r="N1767" s="69" t="e">
        <f>LOG(Results!H1859,2)</f>
        <v>#DIV/0!</v>
      </c>
      <c r="O1767" s="70" t="str">
        <f>Results!I1859</f>
        <v>N/A</v>
      </c>
    </row>
    <row r="1768" spans="11:15">
      <c r="K1768" s="68"/>
      <c r="L1768" s="39" t="str">
        <f>Results!C1860</f>
        <v>N10</v>
      </c>
      <c r="M1768" s="39" t="str">
        <f>Results!B1764</f>
        <v/>
      </c>
      <c r="N1768" s="69" t="e">
        <f>LOG(Results!H1860,2)</f>
        <v>#DIV/0!</v>
      </c>
      <c r="O1768" s="70" t="str">
        <f>Results!I1860</f>
        <v>N/A</v>
      </c>
    </row>
    <row r="1769" spans="11:15">
      <c r="K1769" s="68"/>
      <c r="L1769" s="39" t="str">
        <f>Results!C1861</f>
        <v>N11</v>
      </c>
      <c r="M1769" s="39" t="str">
        <f>Results!B1765</f>
        <v>hsa-miR-5694</v>
      </c>
      <c r="N1769" s="69" t="e">
        <f>LOG(Results!H1861,2)</f>
        <v>#DIV/0!</v>
      </c>
      <c r="O1769" s="70" t="str">
        <f>Results!I1861</f>
        <v>N/A</v>
      </c>
    </row>
    <row r="1770" spans="11:15">
      <c r="K1770" s="68"/>
      <c r="L1770" s="39" t="str">
        <f>Results!C1862</f>
        <v>N12</v>
      </c>
      <c r="M1770" s="39" t="str">
        <f>Results!B1766</f>
        <v/>
      </c>
      <c r="N1770" s="69" t="e">
        <f>LOG(Results!H1862,2)</f>
        <v>#DIV/0!</v>
      </c>
      <c r="O1770" s="70" t="str">
        <f>Results!I1862</f>
        <v>N/A</v>
      </c>
    </row>
    <row r="1771" spans="11:15">
      <c r="K1771" s="68"/>
      <c r="L1771" s="39" t="str">
        <f>Results!C1863</f>
        <v>N13</v>
      </c>
      <c r="M1771" s="39" t="str">
        <f>Results!B1767</f>
        <v>hsa-miR-5695</v>
      </c>
      <c r="N1771" s="69" t="e">
        <f>LOG(Results!H1863,2)</f>
        <v>#DIV/0!</v>
      </c>
      <c r="O1771" s="70" t="str">
        <f>Results!I1863</f>
        <v>N/A</v>
      </c>
    </row>
    <row r="1772" spans="11:15">
      <c r="K1772" s="68"/>
      <c r="L1772" s="39" t="str">
        <f>Results!C1864</f>
        <v>N14</v>
      </c>
      <c r="M1772" s="39" t="str">
        <f>Results!B1768</f>
        <v/>
      </c>
      <c r="N1772" s="69" t="e">
        <f>LOG(Results!H1864,2)</f>
        <v>#DIV/0!</v>
      </c>
      <c r="O1772" s="70" t="str">
        <f>Results!I1864</f>
        <v>N/A</v>
      </c>
    </row>
    <row r="1773" spans="11:15">
      <c r="K1773" s="68"/>
      <c r="L1773" s="39" t="str">
        <f>Results!C1865</f>
        <v>N15</v>
      </c>
      <c r="M1773" s="39" t="str">
        <f>Results!B1769</f>
        <v>hsa-miR-5696</v>
      </c>
      <c r="N1773" s="69" t="e">
        <f>LOG(Results!H1865,2)</f>
        <v>#DIV/0!</v>
      </c>
      <c r="O1773" s="70" t="str">
        <f>Results!I1865</f>
        <v>N/A</v>
      </c>
    </row>
    <row r="1774" spans="11:15">
      <c r="K1774" s="68"/>
      <c r="L1774" s="39" t="str">
        <f>Results!C1866</f>
        <v>N16</v>
      </c>
      <c r="M1774" s="39" t="str">
        <f>Results!B1770</f>
        <v/>
      </c>
      <c r="N1774" s="69" t="e">
        <f>LOG(Results!H1866,2)</f>
        <v>#DIV/0!</v>
      </c>
      <c r="O1774" s="70" t="str">
        <f>Results!I1866</f>
        <v>N/A</v>
      </c>
    </row>
    <row r="1775" spans="11:15">
      <c r="K1775" s="68"/>
      <c r="L1775" s="39" t="str">
        <f>Results!C1867</f>
        <v>N17</v>
      </c>
      <c r="M1775" s="39" t="str">
        <f>Results!B1771</f>
        <v>hsa-miR-5697</v>
      </c>
      <c r="N1775" s="69" t="e">
        <f>LOG(Results!H1867,2)</f>
        <v>#DIV/0!</v>
      </c>
      <c r="O1775" s="70" t="str">
        <f>Results!I1867</f>
        <v>N/A</v>
      </c>
    </row>
    <row r="1776" spans="11:15">
      <c r="K1776" s="68"/>
      <c r="L1776" s="39" t="str">
        <f>Results!C1868</f>
        <v>N18</v>
      </c>
      <c r="M1776" s="39" t="str">
        <f>Results!B1772</f>
        <v/>
      </c>
      <c r="N1776" s="69" t="e">
        <f>LOG(Results!H1868,2)</f>
        <v>#DIV/0!</v>
      </c>
      <c r="O1776" s="70" t="str">
        <f>Results!I1868</f>
        <v>N/A</v>
      </c>
    </row>
    <row r="1777" spans="11:15">
      <c r="K1777" s="68"/>
      <c r="L1777" s="39" t="str">
        <f>Results!C1869</f>
        <v>N19</v>
      </c>
      <c r="M1777" s="39" t="str">
        <f>Results!B1773</f>
        <v>hsa-miR-5698</v>
      </c>
      <c r="N1777" s="69" t="e">
        <f>LOG(Results!H1869,2)</f>
        <v>#DIV/0!</v>
      </c>
      <c r="O1777" s="70" t="str">
        <f>Results!I1869</f>
        <v>N/A</v>
      </c>
    </row>
    <row r="1778" spans="11:15">
      <c r="K1778" s="68"/>
      <c r="L1778" s="39" t="str">
        <f>Results!C1870</f>
        <v>N20</v>
      </c>
      <c r="M1778" s="39" t="str">
        <f>Results!B1774</f>
        <v/>
      </c>
      <c r="N1778" s="69" t="e">
        <f>LOG(Results!H1870,2)</f>
        <v>#DIV/0!</v>
      </c>
      <c r="O1778" s="70" t="str">
        <f>Results!I1870</f>
        <v>N/A</v>
      </c>
    </row>
    <row r="1779" spans="11:15">
      <c r="K1779" s="68"/>
      <c r="L1779" s="39" t="str">
        <f>Results!C1871</f>
        <v>N21</v>
      </c>
      <c r="M1779" s="39" t="str">
        <f>Results!B1775</f>
        <v>hsa-miR-5699</v>
      </c>
      <c r="N1779" s="69" t="e">
        <f>LOG(Results!H1871,2)</f>
        <v>#DIV/0!</v>
      </c>
      <c r="O1779" s="70" t="str">
        <f>Results!I1871</f>
        <v>N/A</v>
      </c>
    </row>
    <row r="1780" spans="11:15">
      <c r="K1780" s="68"/>
      <c r="L1780" s="39" t="str">
        <f>Results!C1872</f>
        <v>N22</v>
      </c>
      <c r="M1780" s="39" t="str">
        <f>Results!B1776</f>
        <v/>
      </c>
      <c r="N1780" s="69" t="e">
        <f>LOG(Results!H1872,2)</f>
        <v>#DIV/0!</v>
      </c>
      <c r="O1780" s="70" t="str">
        <f>Results!I1872</f>
        <v>N/A</v>
      </c>
    </row>
    <row r="1781" spans="11:15">
      <c r="K1781" s="68"/>
      <c r="L1781" s="39" t="str">
        <f>Results!C1873</f>
        <v>N23</v>
      </c>
      <c r="M1781" s="39" t="str">
        <f>Results!B1777</f>
        <v>hsa-miR-5700</v>
      </c>
      <c r="N1781" s="69" t="e">
        <f>LOG(Results!H1873,2)</f>
        <v>#DIV/0!</v>
      </c>
      <c r="O1781" s="70" t="str">
        <f>Results!I1873</f>
        <v>N/A</v>
      </c>
    </row>
    <row r="1782" spans="11:15">
      <c r="K1782" s="68"/>
      <c r="L1782" s="39" t="str">
        <f>Results!C1874</f>
        <v>N24</v>
      </c>
      <c r="M1782" s="39" t="str">
        <f>Results!B1778</f>
        <v/>
      </c>
      <c r="N1782" s="69" t="e">
        <f>LOG(Results!H1874,2)</f>
        <v>#DIV/0!</v>
      </c>
      <c r="O1782" s="70" t="str">
        <f>Results!I1874</f>
        <v>N/A</v>
      </c>
    </row>
    <row r="1783" spans="11:15">
      <c r="K1783" s="68"/>
      <c r="L1783" s="39" t="str">
        <f>Results!C1875</f>
        <v>O01</v>
      </c>
      <c r="M1783" s="39" t="str">
        <f>Results!B1779</f>
        <v>hsa-miR-4772-5p</v>
      </c>
      <c r="N1783" s="69" t="e">
        <f>LOG(Results!H1875,2)</f>
        <v>#DIV/0!</v>
      </c>
      <c r="O1783" s="70" t="str">
        <f>Results!I1875</f>
        <v>N/A</v>
      </c>
    </row>
    <row r="1784" spans="11:15">
      <c r="K1784" s="68"/>
      <c r="L1784" s="39" t="str">
        <f>Results!C1876</f>
        <v>O02</v>
      </c>
      <c r="M1784" s="39" t="str">
        <f>Results!B1780</f>
        <v>hsa-miR-5010-5p</v>
      </c>
      <c r="N1784" s="69" t="e">
        <f>LOG(Results!H1876,2)</f>
        <v>#DIV/0!</v>
      </c>
      <c r="O1784" s="70" t="str">
        <f>Results!I1876</f>
        <v>N/A</v>
      </c>
    </row>
    <row r="1785" spans="11:15">
      <c r="K1785" s="68"/>
      <c r="L1785" s="39" t="str">
        <f>Results!C1877</f>
        <v>O03</v>
      </c>
      <c r="M1785" s="39" t="str">
        <f>Results!B1781</f>
        <v>hsa-miR-4772-3p</v>
      </c>
      <c r="N1785" s="69" t="e">
        <f>LOG(Results!H1877,2)</f>
        <v>#DIV/0!</v>
      </c>
      <c r="O1785" s="70" t="str">
        <f>Results!I1877</f>
        <v>N/A</v>
      </c>
    </row>
    <row r="1786" spans="11:15">
      <c r="K1786" s="68"/>
      <c r="L1786" s="39" t="str">
        <f>Results!C1878</f>
        <v>O04</v>
      </c>
      <c r="M1786" s="39" t="str">
        <f>Results!B1782</f>
        <v>hsa-miR-5010-3p</v>
      </c>
      <c r="N1786" s="69" t="e">
        <f>LOG(Results!H1878,2)</f>
        <v>#DIV/0!</v>
      </c>
      <c r="O1786" s="70" t="str">
        <f>Results!I1878</f>
        <v>N/A</v>
      </c>
    </row>
    <row r="1787" spans="11:15">
      <c r="K1787" s="68"/>
      <c r="L1787" s="39" t="str">
        <f>Results!C1879</f>
        <v>O05</v>
      </c>
      <c r="M1787" s="39" t="str">
        <f>Results!B1783</f>
        <v>hsa-miR-4773</v>
      </c>
      <c r="N1787" s="69" t="e">
        <f>LOG(Results!H1879,2)</f>
        <v>#DIV/0!</v>
      </c>
      <c r="O1787" s="70" t="str">
        <f>Results!I1879</f>
        <v>N/A</v>
      </c>
    </row>
    <row r="1788" spans="11:15">
      <c r="K1788" s="68"/>
      <c r="L1788" s="39" t="str">
        <f>Results!C1880</f>
        <v>O06</v>
      </c>
      <c r="M1788" s="39" t="str">
        <f>Results!B1784</f>
        <v>hsa-miR-5011-5p</v>
      </c>
      <c r="N1788" s="69" t="e">
        <f>LOG(Results!H1880,2)</f>
        <v>#DIV/0!</v>
      </c>
      <c r="O1788" s="70" t="str">
        <f>Results!I1880</f>
        <v>N/A</v>
      </c>
    </row>
    <row r="1789" spans="11:15">
      <c r="K1789" s="68"/>
      <c r="L1789" s="39" t="str">
        <f>Results!C1881</f>
        <v>O07</v>
      </c>
      <c r="M1789" s="39" t="str">
        <f>Results!B1785</f>
        <v>hsa-miR-4774-5p</v>
      </c>
      <c r="N1789" s="69" t="e">
        <f>LOG(Results!H1881,2)</f>
        <v>#DIV/0!</v>
      </c>
      <c r="O1789" s="70" t="str">
        <f>Results!I1881</f>
        <v>N/A</v>
      </c>
    </row>
    <row r="1790" spans="11:15">
      <c r="K1790" s="68"/>
      <c r="L1790" s="39" t="str">
        <f>Results!C1882</f>
        <v>O08</v>
      </c>
      <c r="M1790" s="39" t="str">
        <f>Results!B1786</f>
        <v>hsa-miR-5011-3p</v>
      </c>
      <c r="N1790" s="69" t="e">
        <f>LOG(Results!H1882,2)</f>
        <v>#DIV/0!</v>
      </c>
      <c r="O1790" s="70" t="str">
        <f>Results!I1882</f>
        <v>N/A</v>
      </c>
    </row>
    <row r="1791" spans="11:15">
      <c r="K1791" s="68"/>
      <c r="L1791" s="39" t="str">
        <f>Results!C1883</f>
        <v>O09</v>
      </c>
      <c r="M1791" s="39" t="str">
        <f>Results!B1787</f>
        <v>hsa-miR-4774-3p</v>
      </c>
      <c r="N1791" s="69" t="e">
        <f>LOG(Results!H1883,2)</f>
        <v>#DIV/0!</v>
      </c>
      <c r="O1791" s="70" t="str">
        <f>Results!I1883</f>
        <v>N/A</v>
      </c>
    </row>
    <row r="1792" spans="11:15">
      <c r="K1792" s="68"/>
      <c r="L1792" s="39" t="str">
        <f>Results!C1884</f>
        <v>O10</v>
      </c>
      <c r="M1792" s="39" t="str">
        <f>Results!B1788</f>
        <v>hsa-miR-5087</v>
      </c>
      <c r="N1792" s="69" t="e">
        <f>LOG(Results!H1884,2)</f>
        <v>#DIV/0!</v>
      </c>
      <c r="O1792" s="70" t="str">
        <f>Results!I1884</f>
        <v>N/A</v>
      </c>
    </row>
    <row r="1793" spans="11:15">
      <c r="K1793" s="68"/>
      <c r="L1793" s="39" t="str">
        <f>Results!C1885</f>
        <v>O11</v>
      </c>
      <c r="M1793" s="39" t="str">
        <f>Results!B1789</f>
        <v>hsa-miR-4775</v>
      </c>
      <c r="N1793" s="69" t="e">
        <f>LOG(Results!H1885,2)</f>
        <v>#DIV/0!</v>
      </c>
      <c r="O1793" s="70" t="str">
        <f>Results!I1885</f>
        <v>N/A</v>
      </c>
    </row>
    <row r="1794" spans="11:15">
      <c r="K1794" s="68"/>
      <c r="L1794" s="39" t="str">
        <f>Results!C1886</f>
        <v>O12</v>
      </c>
      <c r="M1794" s="39" t="str">
        <f>Results!B1790</f>
        <v>hsa-miR-5088</v>
      </c>
      <c r="N1794" s="69" t="e">
        <f>LOG(Results!H1886,2)</f>
        <v>#DIV/0!</v>
      </c>
      <c r="O1794" s="70" t="str">
        <f>Results!I1886</f>
        <v>N/A</v>
      </c>
    </row>
    <row r="1795" spans="11:15">
      <c r="K1795" s="68"/>
      <c r="L1795" s="39" t="str">
        <f>Results!C1887</f>
        <v>O13</v>
      </c>
      <c r="M1795" s="39" t="str">
        <f>Results!B1791</f>
        <v>hsa-miR-4776-5p</v>
      </c>
      <c r="N1795" s="69" t="e">
        <f>LOG(Results!H1887,2)</f>
        <v>#DIV/0!</v>
      </c>
      <c r="O1795" s="70" t="str">
        <f>Results!I1887</f>
        <v>N/A</v>
      </c>
    </row>
    <row r="1796" spans="11:15">
      <c r="K1796" s="68"/>
      <c r="L1796" s="39" t="str">
        <f>Results!C1888</f>
        <v>O14</v>
      </c>
      <c r="M1796" s="39" t="str">
        <f>Results!B1792</f>
        <v>hsa-miR-5089</v>
      </c>
      <c r="N1796" s="69" t="e">
        <f>LOG(Results!H1888,2)</f>
        <v>#DIV/0!</v>
      </c>
      <c r="O1796" s="70" t="str">
        <f>Results!I1888</f>
        <v>N/A</v>
      </c>
    </row>
    <row r="1797" spans="11:15">
      <c r="K1797" s="68"/>
      <c r="L1797" s="39" t="str">
        <f>Results!C1889</f>
        <v>O15</v>
      </c>
      <c r="M1797" s="39" t="str">
        <f>Results!B1793</f>
        <v>hsa-miR-4776-3p</v>
      </c>
      <c r="N1797" s="69" t="e">
        <f>LOG(Results!H1889,2)</f>
        <v>#DIV/0!</v>
      </c>
      <c r="O1797" s="70" t="str">
        <f>Results!I1889</f>
        <v>N/A</v>
      </c>
    </row>
    <row r="1798" spans="11:15">
      <c r="K1798" s="68"/>
      <c r="L1798" s="39" t="str">
        <f>Results!C1890</f>
        <v>O16</v>
      </c>
      <c r="M1798" s="39" t="str">
        <f>Results!B1794</f>
        <v>hsa-miR-5090</v>
      </c>
      <c r="N1798" s="69" t="e">
        <f>LOG(Results!H1890,2)</f>
        <v>#DIV/0!</v>
      </c>
      <c r="O1798" s="70" t="str">
        <f>Results!I1890</f>
        <v>N/A</v>
      </c>
    </row>
    <row r="1799" spans="11:15">
      <c r="K1799" s="68"/>
      <c r="L1799" s="39" t="str">
        <f>Results!C1891</f>
        <v>O17</v>
      </c>
      <c r="M1799" s="39" t="str">
        <f>Results!B1795</f>
        <v>hsa-miR-4777-5p</v>
      </c>
      <c r="N1799" s="69" t="e">
        <f>LOG(Results!H1891,2)</f>
        <v>#DIV/0!</v>
      </c>
      <c r="O1799" s="70" t="str">
        <f>Results!I1891</f>
        <v>N/A</v>
      </c>
    </row>
    <row r="1800" spans="11:15">
      <c r="K1800" s="68"/>
      <c r="L1800" s="39" t="str">
        <f>Results!C1892</f>
        <v>O18</v>
      </c>
      <c r="M1800" s="39" t="str">
        <f>Results!B1796</f>
        <v>hsa-miR-5091</v>
      </c>
      <c r="N1800" s="69" t="e">
        <f>LOG(Results!H1892,2)</f>
        <v>#DIV/0!</v>
      </c>
      <c r="O1800" s="70" t="str">
        <f>Results!I1892</f>
        <v>N/A</v>
      </c>
    </row>
    <row r="1801" spans="11:15">
      <c r="K1801" s="68"/>
      <c r="L1801" s="39" t="str">
        <f>Results!C1893</f>
        <v>O19</v>
      </c>
      <c r="M1801" s="39" t="str">
        <f>Results!B1797</f>
        <v>hsa-miR-4777-3p</v>
      </c>
      <c r="N1801" s="69" t="e">
        <f>LOG(Results!H1893,2)</f>
        <v>#DIV/0!</v>
      </c>
      <c r="O1801" s="70" t="str">
        <f>Results!I1893</f>
        <v>N/A</v>
      </c>
    </row>
    <row r="1802" spans="11:15">
      <c r="K1802" s="68"/>
      <c r="L1802" s="39" t="str">
        <f>Results!C1894</f>
        <v>O20</v>
      </c>
      <c r="M1802" s="39" t="str">
        <f>Results!B1798</f>
        <v>hsa-miR-5092</v>
      </c>
      <c r="N1802" s="69" t="e">
        <f>LOG(Results!H1894,2)</f>
        <v>#DIV/0!</v>
      </c>
      <c r="O1802" s="70" t="str">
        <f>Results!I1894</f>
        <v>N/A</v>
      </c>
    </row>
    <row r="1803" spans="11:15">
      <c r="K1803" s="68"/>
      <c r="L1803" s="39" t="str">
        <f>Results!C1895</f>
        <v>O21</v>
      </c>
      <c r="M1803" s="39" t="str">
        <f>Results!B1799</f>
        <v>hsa-miR-4778-5p</v>
      </c>
      <c r="N1803" s="69" t="e">
        <f>LOG(Results!H1895,2)</f>
        <v>#DIV/0!</v>
      </c>
      <c r="O1803" s="70" t="str">
        <f>Results!I1895</f>
        <v>N/A</v>
      </c>
    </row>
    <row r="1804" spans="11:15">
      <c r="K1804" s="68"/>
      <c r="L1804" s="39" t="str">
        <f>Results!C1896</f>
        <v>O22</v>
      </c>
      <c r="M1804" s="39" t="str">
        <f>Results!B1800</f>
        <v>hsa-miR-5093</v>
      </c>
      <c r="N1804" s="69" t="e">
        <f>LOG(Results!H1896,2)</f>
        <v>#DIV/0!</v>
      </c>
      <c r="O1804" s="70" t="str">
        <f>Results!I1896</f>
        <v>N/A</v>
      </c>
    </row>
    <row r="1805" spans="11:15">
      <c r="K1805" s="68"/>
      <c r="L1805" s="39" t="str">
        <f>Results!C1897</f>
        <v>O23</v>
      </c>
      <c r="M1805" s="39" t="str">
        <f>Results!B1801</f>
        <v>hsa-miR-4778-3p</v>
      </c>
      <c r="N1805" s="69" t="e">
        <f>LOG(Results!H1897,2)</f>
        <v>#DIV/0!</v>
      </c>
      <c r="O1805" s="70" t="str">
        <f>Results!I1897</f>
        <v>N/A</v>
      </c>
    </row>
    <row r="1806" spans="11:15">
      <c r="K1806" s="68"/>
      <c r="L1806" s="39" t="str">
        <f>Results!C1898</f>
        <v>O24</v>
      </c>
      <c r="M1806" s="39" t="str">
        <f>Results!B1802</f>
        <v>hsa-miR-5186</v>
      </c>
      <c r="N1806" s="69" t="e">
        <f>LOG(Results!H1898,2)</f>
        <v>#DIV/0!</v>
      </c>
      <c r="O1806" s="70" t="str">
        <f>Results!I1898</f>
        <v>N/A</v>
      </c>
    </row>
  </sheetData>
  <mergeCells count="11">
    <mergeCell ref="A1:C1"/>
    <mergeCell ref="F1:H1"/>
    <mergeCell ref="A2:I2"/>
    <mergeCell ref="A3:I3"/>
    <mergeCell ref="A4:I4"/>
    <mergeCell ref="K5:O5"/>
    <mergeCell ref="K7:K366"/>
    <mergeCell ref="K367:K726"/>
    <mergeCell ref="K727:K1086"/>
    <mergeCell ref="K1087:K1446"/>
    <mergeCell ref="K1447:K180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1923"/>
  <sheetViews>
    <sheetView workbookViewId="0">
      <pane xSplit="3" ySplit="3" topLeftCell="D1898" activePane="bottomRight" state="frozen"/>
      <selection/>
      <selection pane="topRight"/>
      <selection pane="bottomLeft"/>
      <selection pane="bottomRight" activeCell="B748" sqref="$A388:$XFD77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5602</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1" t="s">
        <v>5603</v>
      </c>
      <c r="AA1" s="21"/>
      <c r="AB1" s="21"/>
      <c r="AC1" s="21"/>
      <c r="AD1" s="21"/>
      <c r="AE1" s="21"/>
      <c r="AF1" s="21"/>
      <c r="AG1" s="21"/>
      <c r="AH1" s="21"/>
      <c r="AI1" s="21"/>
      <c r="AJ1" s="11" t="s">
        <v>5603</v>
      </c>
      <c r="AK1" s="21"/>
      <c r="AL1" s="21"/>
      <c r="AM1" s="21"/>
      <c r="AN1" s="21"/>
      <c r="AO1" s="21"/>
      <c r="AP1" s="21"/>
      <c r="AQ1" s="21"/>
      <c r="AR1" s="21"/>
      <c r="AS1" s="30"/>
      <c r="AT1" s="31" t="s">
        <v>5604</v>
      </c>
      <c r="AU1" s="32"/>
      <c r="AV1" s="32"/>
      <c r="AW1" s="32"/>
      <c r="AX1" s="32"/>
      <c r="AY1" s="32"/>
      <c r="AZ1" s="32"/>
      <c r="BA1" s="32"/>
      <c r="BB1" s="32"/>
      <c r="BC1" s="32"/>
      <c r="BD1" s="31" t="s">
        <v>5604</v>
      </c>
      <c r="BE1" s="32"/>
      <c r="BF1" s="32"/>
      <c r="BG1" s="32"/>
      <c r="BH1" s="32"/>
      <c r="BI1" s="32"/>
      <c r="BJ1" s="32"/>
      <c r="BK1" s="32"/>
      <c r="BL1" s="32"/>
      <c r="BM1" s="32"/>
      <c r="BN1" s="37"/>
      <c r="BO1" s="37"/>
      <c r="BP1" s="31" t="s">
        <v>5605</v>
      </c>
      <c r="BQ1" s="32"/>
      <c r="BR1" s="32"/>
      <c r="BS1" s="32"/>
      <c r="BT1" s="32"/>
      <c r="BU1" s="32"/>
      <c r="BV1" s="32"/>
      <c r="BW1" s="32"/>
      <c r="BX1" s="32"/>
      <c r="BY1" s="32"/>
      <c r="BZ1" s="31" t="s">
        <v>5605</v>
      </c>
      <c r="CA1" s="32"/>
      <c r="CB1" s="32"/>
      <c r="CC1" s="32"/>
      <c r="CD1" s="32"/>
      <c r="CE1" s="32"/>
      <c r="CF1" s="32"/>
      <c r="CG1" s="32"/>
      <c r="CH1" s="32"/>
      <c r="CI1" s="32"/>
    </row>
    <row r="2" customHeight="1" spans="1:87">
      <c r="A2" s="10" t="s">
        <v>3</v>
      </c>
      <c r="B2" s="10" t="s">
        <v>5518</v>
      </c>
      <c r="C2" s="11" t="s">
        <v>5519</v>
      </c>
      <c r="D2" s="8" t="str">
        <f>BN3</f>
        <v>Test Sample</v>
      </c>
      <c r="E2" s="8"/>
      <c r="F2" s="8"/>
      <c r="G2" s="8"/>
      <c r="H2" s="8"/>
      <c r="I2" s="8"/>
      <c r="J2" s="8"/>
      <c r="K2" s="8"/>
      <c r="L2" s="8"/>
      <c r="M2" s="8"/>
      <c r="N2" s="11" t="s">
        <v>5518</v>
      </c>
      <c r="O2" s="11" t="s">
        <v>5519</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5606</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1"/>
      <c r="B3" s="12"/>
      <c r="C3" s="12"/>
      <c r="D3" s="13" t="s">
        <v>5524</v>
      </c>
      <c r="E3" s="13" t="s">
        <v>5525</v>
      </c>
      <c r="F3" s="13" t="s">
        <v>5526</v>
      </c>
      <c r="G3" s="13" t="s">
        <v>5527</v>
      </c>
      <c r="H3" s="13" t="s">
        <v>5528</v>
      </c>
      <c r="I3" s="13" t="s">
        <v>5529</v>
      </c>
      <c r="J3" s="13" t="s">
        <v>5530</v>
      </c>
      <c r="K3" s="13" t="s">
        <v>5531</v>
      </c>
      <c r="L3" s="13" t="s">
        <v>5532</v>
      </c>
      <c r="M3" s="13" t="s">
        <v>5533</v>
      </c>
      <c r="N3" s="11"/>
      <c r="O3" s="11"/>
      <c r="P3" s="13" t="s">
        <v>5524</v>
      </c>
      <c r="Q3" s="13" t="s">
        <v>5525</v>
      </c>
      <c r="R3" s="13" t="s">
        <v>5526</v>
      </c>
      <c r="S3" s="13" t="s">
        <v>5527</v>
      </c>
      <c r="T3" s="13" t="s">
        <v>5528</v>
      </c>
      <c r="U3" s="13" t="s">
        <v>5529</v>
      </c>
      <c r="V3" s="13" t="s">
        <v>5530</v>
      </c>
      <c r="W3" s="13" t="s">
        <v>5531</v>
      </c>
      <c r="X3" s="13" t="s">
        <v>5532</v>
      </c>
      <c r="Y3" s="13" t="s">
        <v>5533</v>
      </c>
      <c r="Z3" s="13" t="s">
        <v>5524</v>
      </c>
      <c r="AA3" s="13" t="s">
        <v>5525</v>
      </c>
      <c r="AB3" s="13" t="s">
        <v>5526</v>
      </c>
      <c r="AC3" s="13" t="s">
        <v>5527</v>
      </c>
      <c r="AD3" s="13" t="s">
        <v>5528</v>
      </c>
      <c r="AE3" s="13" t="s">
        <v>5529</v>
      </c>
      <c r="AF3" s="13" t="s">
        <v>5530</v>
      </c>
      <c r="AG3" s="13" t="s">
        <v>5531</v>
      </c>
      <c r="AH3" s="13" t="s">
        <v>5532</v>
      </c>
      <c r="AI3" s="13" t="s">
        <v>5533</v>
      </c>
      <c r="AJ3" s="13" t="s">
        <v>5524</v>
      </c>
      <c r="AK3" s="13" t="s">
        <v>5525</v>
      </c>
      <c r="AL3" s="13" t="s">
        <v>5526</v>
      </c>
      <c r="AM3" s="13" t="s">
        <v>5527</v>
      </c>
      <c r="AN3" s="13" t="s">
        <v>5528</v>
      </c>
      <c r="AO3" s="13" t="s">
        <v>5529</v>
      </c>
      <c r="AP3" s="13" t="s">
        <v>5530</v>
      </c>
      <c r="AQ3" s="13" t="s">
        <v>5531</v>
      </c>
      <c r="AR3" s="13" t="s">
        <v>5532</v>
      </c>
      <c r="AS3" s="34" t="s">
        <v>5533</v>
      </c>
      <c r="AT3" s="35" t="s">
        <v>5524</v>
      </c>
      <c r="AU3" s="35" t="s">
        <v>5525</v>
      </c>
      <c r="AV3" s="35" t="s">
        <v>5526</v>
      </c>
      <c r="AW3" s="35" t="s">
        <v>5527</v>
      </c>
      <c r="AX3" s="35" t="s">
        <v>5528</v>
      </c>
      <c r="AY3" s="35" t="s">
        <v>5529</v>
      </c>
      <c r="AZ3" s="35" t="s">
        <v>5530</v>
      </c>
      <c r="BA3" s="35" t="s">
        <v>5531</v>
      </c>
      <c r="BB3" s="35" t="s">
        <v>5532</v>
      </c>
      <c r="BC3" s="35" t="s">
        <v>5533</v>
      </c>
      <c r="BD3" s="35" t="s">
        <v>5524</v>
      </c>
      <c r="BE3" s="35" t="s">
        <v>5525</v>
      </c>
      <c r="BF3" s="35" t="s">
        <v>5526</v>
      </c>
      <c r="BG3" s="35" t="s">
        <v>5527</v>
      </c>
      <c r="BH3" s="35" t="s">
        <v>5528</v>
      </c>
      <c r="BI3" s="35" t="s">
        <v>5529</v>
      </c>
      <c r="BJ3" s="35" t="s">
        <v>5530</v>
      </c>
      <c r="BK3" s="35" t="s">
        <v>5531</v>
      </c>
      <c r="BL3" s="35" t="s">
        <v>5532</v>
      </c>
      <c r="BM3" s="35" t="s">
        <v>5533</v>
      </c>
      <c r="BN3" s="31" t="str">
        <f>Results!D2</f>
        <v>Test Sample</v>
      </c>
      <c r="BO3" s="31" t="str">
        <f>Results!E2</f>
        <v>Control Sample</v>
      </c>
      <c r="BP3" s="35" t="s">
        <v>5524</v>
      </c>
      <c r="BQ3" s="35" t="s">
        <v>5525</v>
      </c>
      <c r="BR3" s="35" t="s">
        <v>5526</v>
      </c>
      <c r="BS3" s="35" t="s">
        <v>5527</v>
      </c>
      <c r="BT3" s="35" t="s">
        <v>5528</v>
      </c>
      <c r="BU3" s="35" t="s">
        <v>5529</v>
      </c>
      <c r="BV3" s="35" t="s">
        <v>5530</v>
      </c>
      <c r="BW3" s="35" t="s">
        <v>5531</v>
      </c>
      <c r="BX3" s="35" t="s">
        <v>5532</v>
      </c>
      <c r="BY3" s="35" t="s">
        <v>5533</v>
      </c>
      <c r="BZ3" s="35" t="s">
        <v>5524</v>
      </c>
      <c r="CA3" s="35" t="s">
        <v>5525</v>
      </c>
      <c r="CB3" s="35" t="s">
        <v>5526</v>
      </c>
      <c r="CC3" s="35" t="s">
        <v>5527</v>
      </c>
      <c r="CD3" s="35" t="s">
        <v>5528</v>
      </c>
      <c r="CE3" s="35" t="s">
        <v>5529</v>
      </c>
      <c r="CF3" s="35" t="s">
        <v>5530</v>
      </c>
      <c r="CG3" s="35" t="s">
        <v>5531</v>
      </c>
      <c r="CH3" s="35" t="s">
        <v>5532</v>
      </c>
      <c r="CI3" s="35" t="s">
        <v>5533</v>
      </c>
    </row>
    <row r="4" customHeight="1" spans="1:87">
      <c r="A4" s="14" t="s">
        <v>8</v>
      </c>
      <c r="B4" s="15" t="str">
        <f>'Gene Table'!E3</f>
        <v>hsa-miR-1</v>
      </c>
      <c r="C4" s="15" t="str">
        <f>'Gene Table'!B3</f>
        <v>A01</v>
      </c>
      <c r="D4" s="16"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Table'!E3</f>
        <v>hsa-miR-1</v>
      </c>
      <c r="O4" s="17" t="str">
        <f>'Gene Table'!B3</f>
        <v>A01</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Genes'!$C3,Calculations!$C$4:$M$387,2,0)),"",VLOOKUP('Choose Housekeeping Genes'!$C3,Calculations!$C$4:$M$387,2,0))</f>
        <v/>
      </c>
      <c r="AA4" s="22" t="str">
        <f>IF(ISERROR(VLOOKUP('Choose Housekeeping Genes'!$C3,Calculations!$C$4:$M$387,3,0)),"",VLOOKUP('Choose Housekeeping Genes'!$C3,Calculations!$C$4:$M$387,3,0))</f>
        <v/>
      </c>
      <c r="AB4" s="22" t="str">
        <f>IF(ISERROR(VLOOKUP('Choose Housekeeping Genes'!$C3,Calculations!$C$4:$M$387,4,0)),"",VLOOKUP('Choose Housekeeping Genes'!$C3,Calculations!$C$4:$M$387,4,0))</f>
        <v/>
      </c>
      <c r="AC4" s="22" t="str">
        <f>IF(ISERROR(VLOOKUP('Choose Housekeeping Genes'!$C3,Calculations!$C$4:$M$387,5,0)),"",VLOOKUP('Choose Housekeeping Genes'!$C3,Calculations!$C$4:$M$387,5,0))</f>
        <v/>
      </c>
      <c r="AD4" s="22" t="str">
        <f>IF(ISERROR(VLOOKUP('Choose Housekeeping Genes'!$C3,Calculations!$C$4:$M$387,6,0)),"",VLOOKUP('Choose Housekeeping Genes'!$C3,Calculations!$C$4:$M$387,6,0))</f>
        <v/>
      </c>
      <c r="AE4" s="22" t="str">
        <f>IF(ISERROR(VLOOKUP('Choose Housekeeping Genes'!$C3,Calculations!$C$4:$M$387,7,0)),"",VLOOKUP('Choose Housekeeping Genes'!$C3,Calculations!$C$4:$M$387,7,0))</f>
        <v/>
      </c>
      <c r="AF4" s="22" t="str">
        <f>IF(ISERROR(VLOOKUP('Choose Housekeeping Genes'!$C3,Calculations!$C$4:$M$387,8,0)),"",VLOOKUP('Choose Housekeeping Genes'!$C3,Calculations!$C$4:$M$387,8,0))</f>
        <v/>
      </c>
      <c r="AG4" s="22" t="str">
        <f>IF(ISERROR(VLOOKUP('Choose Housekeeping Genes'!$C3,Calculations!$C$4:$M$387,9,0)),"",VLOOKUP('Choose Housekeeping Genes'!$C3,Calculations!$C$4:$M$387,9,0))</f>
        <v/>
      </c>
      <c r="AH4" s="22" t="str">
        <f>IF(ISERROR(VLOOKUP('Choose Housekeeping Genes'!$C3,Calculations!$C$4:$M$387,10,0)),"",VLOOKUP('Choose Housekeeping Genes'!$C3,Calculations!$C$4:$M$387,10,0))</f>
        <v/>
      </c>
      <c r="AI4" s="22" t="str">
        <f>IF(ISERROR(VLOOKUP('Choose Housekeeping Genes'!$C3,Calculations!$C$4:$M$387,11,0)),"",VLOOKUP('Choose Housekeeping Genes'!$C3,Calculations!$C$4:$M$387,11,0))</f>
        <v/>
      </c>
      <c r="AJ4" s="22" t="str">
        <f>IF(ISERROR(VLOOKUP('Choose Housekeeping Genes'!$C3,Calculations!$C$4:$Y$387,14,0)),"",VLOOKUP('Choose Housekeeping Genes'!$C3,Calculations!$C$4:$Y$387,14,0))</f>
        <v/>
      </c>
      <c r="AK4" s="22" t="str">
        <f>IF(ISERROR(VLOOKUP('Choose Housekeeping Genes'!$C3,Calculations!$C$4:$Y$387,15,0)),"",VLOOKUP('Choose Housekeeping Genes'!$C3,Calculations!$C$4:$Y$387,15,0))</f>
        <v/>
      </c>
      <c r="AL4" s="22" t="str">
        <f>IF(ISERROR(VLOOKUP('Choose Housekeeping Genes'!$C3,Calculations!$C$4:$Y$387,16,0)),"",VLOOKUP('Choose Housekeeping Genes'!$C3,Calculations!$C$4:$Y$387,16,0))</f>
        <v/>
      </c>
      <c r="AM4" s="22" t="str">
        <f>IF(ISERROR(VLOOKUP('Choose Housekeeping Genes'!$C3,Calculations!$C$4:$Y$387,17,0)),"",VLOOKUP('Choose Housekeeping Genes'!$C3,Calculations!$C$4:$Y$387,17,0))</f>
        <v/>
      </c>
      <c r="AN4" s="22" t="str">
        <f>IF(ISERROR(VLOOKUP('Choose Housekeeping Genes'!$C3,Calculations!$C$4:$Y$387,18,0)),"",VLOOKUP('Choose Housekeeping Genes'!$C3,Calculations!$C$4:$Y$387,18,0))</f>
        <v/>
      </c>
      <c r="AO4" s="22" t="str">
        <f>IF(ISERROR(VLOOKUP('Choose Housekeeping Genes'!$C3,Calculations!$C$4:$Y$387,19,0)),"",VLOOKUP('Choose Housekeeping Genes'!$C3,Calculations!$C$4:$Y$387,19,0))</f>
        <v/>
      </c>
      <c r="AP4" s="22" t="str">
        <f>IF(ISERROR(VLOOKUP('Choose Housekeeping Genes'!$C3,Calculations!$C$4:$Y$387,20,0)),"",VLOOKUP('Choose Housekeeping Genes'!$C3,Calculations!$C$4:$Y$387,20,0))</f>
        <v/>
      </c>
      <c r="AQ4" s="22" t="str">
        <f>IF(ISERROR(VLOOKUP('Choose Housekeeping Genes'!$C3,Calculations!$C$4:$Y$387,21,0)),"",VLOOKUP('Choose Housekeeping Genes'!$C3,Calculations!$C$4:$Y$387,21,0))</f>
        <v/>
      </c>
      <c r="AR4" s="22" t="str">
        <f>IF(ISERROR(VLOOKUP('Choose Housekeeping Genes'!$C3,Calculations!$C$4:$Y$387,22,0)),"",VLOOKUP('Choose Housekeeping Genes'!$C3,Calculations!$C$4:$Y$387,22,0))</f>
        <v/>
      </c>
      <c r="AS4" s="22" t="str">
        <f>IF(ISERROR(VLOOKUP('Choose Housekeeping Genes'!$C3,Calculations!$C$4:$Y$387,23,0)),"",VLOOKUP('Choose Housekeeping Genes'!$C3,Calculations!$C$4:$Y$387,23,0))</f>
        <v/>
      </c>
      <c r="AT4" s="36" t="str">
        <f t="shared" ref="AT4:BC4" si="0">IF(ISERROR(D4-Z$26),"",D4-Z$26)</f>
        <v/>
      </c>
      <c r="AU4" s="36" t="str">
        <f t="shared" si="0"/>
        <v/>
      </c>
      <c r="AV4" s="36" t="str">
        <f t="shared" si="0"/>
        <v/>
      </c>
      <c r="AW4" s="36" t="str">
        <f t="shared" si="0"/>
        <v/>
      </c>
      <c r="AX4" s="36" t="str">
        <f t="shared" si="0"/>
        <v/>
      </c>
      <c r="AY4" s="36" t="str">
        <f t="shared" si="0"/>
        <v/>
      </c>
      <c r="AZ4" s="36" t="str">
        <f t="shared" si="0"/>
        <v/>
      </c>
      <c r="BA4" s="36" t="str">
        <f t="shared" si="0"/>
        <v/>
      </c>
      <c r="BB4" s="36" t="str">
        <f t="shared" si="0"/>
        <v/>
      </c>
      <c r="BC4" s="36" t="str">
        <f t="shared" si="0"/>
        <v/>
      </c>
      <c r="BD4" s="36" t="str">
        <f t="shared" ref="BD4:BM4" si="1">IF(ISERROR(P4-AJ$26),"",P4-AJ$26)</f>
        <v/>
      </c>
      <c r="BE4" s="36" t="str">
        <f t="shared" si="1"/>
        <v/>
      </c>
      <c r="BF4" s="36" t="str">
        <f t="shared" si="1"/>
        <v/>
      </c>
      <c r="BG4" s="36" t="str">
        <f t="shared" si="1"/>
        <v/>
      </c>
      <c r="BH4" s="36" t="str">
        <f t="shared" si="1"/>
        <v/>
      </c>
      <c r="BI4" s="36" t="str">
        <f t="shared" si="1"/>
        <v/>
      </c>
      <c r="BJ4" s="36" t="str">
        <f t="shared" si="1"/>
        <v/>
      </c>
      <c r="BK4" s="36" t="str">
        <f t="shared" si="1"/>
        <v/>
      </c>
      <c r="BL4" s="36" t="str">
        <f t="shared" si="1"/>
        <v/>
      </c>
      <c r="BM4" s="36" t="str">
        <f t="shared" si="1"/>
        <v/>
      </c>
      <c r="BN4" s="38" t="e">
        <f>AVERAGE(AT4:BC4)</f>
        <v>#DIV/0!</v>
      </c>
      <c r="BO4" s="38" t="e">
        <f>AVERAGE(BD4:BM4)</f>
        <v>#DIV/0!</v>
      </c>
      <c r="BP4" s="39" t="str">
        <f>IF(ISNUMBER(AT4),POWER(2,-AT4),"")</f>
        <v/>
      </c>
      <c r="BQ4" s="39" t="str">
        <f t="shared" ref="BQ4:CI4" si="2">IF(ISNUMBER(AU4),POWER(2,-AU4),"")</f>
        <v/>
      </c>
      <c r="BR4" s="39" t="str">
        <f t="shared" si="2"/>
        <v/>
      </c>
      <c r="BS4" s="39" t="str">
        <f t="shared" si="2"/>
        <v/>
      </c>
      <c r="BT4" s="39" t="str">
        <f t="shared" si="2"/>
        <v/>
      </c>
      <c r="BU4" s="39" t="str">
        <f t="shared" si="2"/>
        <v/>
      </c>
      <c r="BV4" s="39" t="str">
        <f t="shared" si="2"/>
        <v/>
      </c>
      <c r="BW4" s="39" t="str">
        <f t="shared" si="2"/>
        <v/>
      </c>
      <c r="BX4" s="39" t="str">
        <f t="shared" si="2"/>
        <v/>
      </c>
      <c r="BY4" s="39" t="str">
        <f t="shared" si="2"/>
        <v/>
      </c>
      <c r="BZ4" s="39" t="str">
        <f t="shared" si="2"/>
        <v/>
      </c>
      <c r="CA4" s="39" t="str">
        <f t="shared" si="2"/>
        <v/>
      </c>
      <c r="CB4" s="39" t="str">
        <f t="shared" si="2"/>
        <v/>
      </c>
      <c r="CC4" s="39" t="str">
        <f t="shared" si="2"/>
        <v/>
      </c>
      <c r="CD4" s="39" t="str">
        <f t="shared" si="2"/>
        <v/>
      </c>
      <c r="CE4" s="39" t="str">
        <f t="shared" si="2"/>
        <v/>
      </c>
      <c r="CF4" s="39" t="str">
        <f t="shared" si="2"/>
        <v/>
      </c>
      <c r="CG4" s="39" t="str">
        <f t="shared" si="2"/>
        <v/>
      </c>
      <c r="CH4" s="39" t="str">
        <f t="shared" si="2"/>
        <v/>
      </c>
      <c r="CI4" s="39" t="str">
        <f t="shared" si="2"/>
        <v/>
      </c>
    </row>
    <row r="5" spans="1:87">
      <c r="A5" s="18"/>
      <c r="B5" s="15" t="str">
        <f>'Gene Table'!E4</f>
        <v>hsa-miR-802</v>
      </c>
      <c r="C5" s="15" t="str">
        <f>'Gene Table'!B4</f>
        <v>A02</v>
      </c>
      <c r="D5" s="16"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Table'!E4</f>
        <v>hsa-miR-802</v>
      </c>
      <c r="O5" s="17" t="str">
        <f>'Gene Table'!B4</f>
        <v>A02</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Genes'!$C4,Calculations!$C$4:$M$387,2,0)),"",VLOOKUP('Choose Housekeeping Genes'!$C4,Calculations!$C$4:$M$387,2,0))</f>
        <v/>
      </c>
      <c r="AA5" s="22" t="str">
        <f>IF(ISERROR(VLOOKUP('Choose Housekeeping Genes'!$C4,Calculations!$C$4:$M$387,3,0)),"",VLOOKUP('Choose Housekeeping Genes'!$C4,Calculations!$C$4:$M$387,3,0))</f>
        <v/>
      </c>
      <c r="AB5" s="22" t="str">
        <f>IF(ISERROR(VLOOKUP('Choose Housekeeping Genes'!$C4,Calculations!$C$4:$M$387,4,0)),"",VLOOKUP('Choose Housekeeping Genes'!$C4,Calculations!$C$4:$M$387,4,0))</f>
        <v/>
      </c>
      <c r="AC5" s="22" t="str">
        <f>IF(ISERROR(VLOOKUP('Choose Housekeeping Genes'!$C4,Calculations!$C$4:$M$387,5,0)),"",VLOOKUP('Choose Housekeeping Genes'!$C4,Calculations!$C$4:$M$387,5,0))</f>
        <v/>
      </c>
      <c r="AD5" s="22" t="str">
        <f>IF(ISERROR(VLOOKUP('Choose Housekeeping Genes'!$C4,Calculations!$C$4:$M$387,6,0)),"",VLOOKUP('Choose Housekeeping Genes'!$C4,Calculations!$C$4:$M$387,6,0))</f>
        <v/>
      </c>
      <c r="AE5" s="22" t="str">
        <f>IF(ISERROR(VLOOKUP('Choose Housekeeping Genes'!$C4,Calculations!$C$4:$M$387,7,0)),"",VLOOKUP('Choose Housekeeping Genes'!$C4,Calculations!$C$4:$M$387,7,0))</f>
        <v/>
      </c>
      <c r="AF5" s="22" t="str">
        <f>IF(ISERROR(VLOOKUP('Choose Housekeeping Genes'!$C4,Calculations!$C$4:$M$387,8,0)),"",VLOOKUP('Choose Housekeeping Genes'!$C4,Calculations!$C$4:$M$387,8,0))</f>
        <v/>
      </c>
      <c r="AG5" s="22" t="str">
        <f>IF(ISERROR(VLOOKUP('Choose Housekeeping Genes'!$C4,Calculations!$C$4:$M$387,9,0)),"",VLOOKUP('Choose Housekeeping Genes'!$C4,Calculations!$C$4:$M$387,9,0))</f>
        <v/>
      </c>
      <c r="AH5" s="22" t="str">
        <f>IF(ISERROR(VLOOKUP('Choose Housekeeping Genes'!$C4,Calculations!$C$4:$M$387,10,0)),"",VLOOKUP('Choose Housekeeping Genes'!$C4,Calculations!$C$4:$M$387,10,0))</f>
        <v/>
      </c>
      <c r="AI5" s="22" t="str">
        <f>IF(ISERROR(VLOOKUP('Choose Housekeeping Genes'!$C4,Calculations!$C$4:$M$387,11,0)),"",VLOOKUP('Choose Housekeeping Genes'!$C4,Calculations!$C$4:$M$387,11,0))</f>
        <v/>
      </c>
      <c r="AJ5" s="22" t="str">
        <f>IF(ISERROR(VLOOKUP('Choose Housekeeping Genes'!$C4,Calculations!$C$4:$Y$387,14,0)),"",VLOOKUP('Choose Housekeeping Genes'!$C4,Calculations!$C$4:$Y$387,14,0))</f>
        <v/>
      </c>
      <c r="AK5" s="22" t="str">
        <f>IF(ISERROR(VLOOKUP('Choose Housekeeping Genes'!$C4,Calculations!$C$4:$Y$387,15,0)),"",VLOOKUP('Choose Housekeeping Genes'!$C4,Calculations!$C$4:$Y$387,15,0))</f>
        <v/>
      </c>
      <c r="AL5" s="22" t="str">
        <f>IF(ISERROR(VLOOKUP('Choose Housekeeping Genes'!$C4,Calculations!$C$4:$Y$387,16,0)),"",VLOOKUP('Choose Housekeeping Genes'!$C4,Calculations!$C$4:$Y$387,16,0))</f>
        <v/>
      </c>
      <c r="AM5" s="22" t="str">
        <f>IF(ISERROR(VLOOKUP('Choose Housekeeping Genes'!$C4,Calculations!$C$4:$Y$387,17,0)),"",VLOOKUP('Choose Housekeeping Genes'!$C4,Calculations!$C$4:$Y$387,17,0))</f>
        <v/>
      </c>
      <c r="AN5" s="22" t="str">
        <f>IF(ISERROR(VLOOKUP('Choose Housekeeping Genes'!$C4,Calculations!$C$4:$Y$387,18,0)),"",VLOOKUP('Choose Housekeeping Genes'!$C4,Calculations!$C$4:$Y$387,18,0))</f>
        <v/>
      </c>
      <c r="AO5" s="22" t="str">
        <f>IF(ISERROR(VLOOKUP('Choose Housekeeping Genes'!$C4,Calculations!$C$4:$Y$387,19,0)),"",VLOOKUP('Choose Housekeeping Genes'!$C4,Calculations!$C$4:$Y$387,19,0))</f>
        <v/>
      </c>
      <c r="AP5" s="22" t="str">
        <f>IF(ISERROR(VLOOKUP('Choose Housekeeping Genes'!$C4,Calculations!$C$4:$Y$387,20,0)),"",VLOOKUP('Choose Housekeeping Genes'!$C4,Calculations!$C$4:$Y$387,20,0))</f>
        <v/>
      </c>
      <c r="AQ5" s="22" t="str">
        <f>IF(ISERROR(VLOOKUP('Choose Housekeeping Genes'!$C4,Calculations!$C$4:$Y$387,21,0)),"",VLOOKUP('Choose Housekeeping Genes'!$C4,Calculations!$C$4:$Y$387,21,0))</f>
        <v/>
      </c>
      <c r="AR5" s="22" t="str">
        <f>IF(ISERROR(VLOOKUP('Choose Housekeeping Genes'!$C4,Calculations!$C$4:$Y$387,22,0)),"",VLOOKUP('Choose Housekeeping Genes'!$C4,Calculations!$C$4:$Y$387,22,0))</f>
        <v/>
      </c>
      <c r="AS5" s="22" t="str">
        <f>IF(ISERROR(VLOOKUP('Choose Housekeeping Genes'!$C4,Calculations!$C$4:$Y$387,23,0)),"",VLOOKUP('Choose Housekeeping Genes'!$C4,Calculations!$C$4:$Y$387,23,0))</f>
        <v/>
      </c>
      <c r="AT5" s="36" t="str">
        <f t="shared" ref="AT5:AT68" si="3">IF(ISERROR(D5-Z$26),"",D5-Z$26)</f>
        <v/>
      </c>
      <c r="AU5" s="36" t="str">
        <f t="shared" ref="AU5:AU68" si="4">IF(ISERROR(E5-AA$26),"",E5-AA$26)</f>
        <v/>
      </c>
      <c r="AV5" s="36" t="str">
        <f t="shared" ref="AV5:AV68" si="5">IF(ISERROR(F5-AB$26),"",F5-AB$26)</f>
        <v/>
      </c>
      <c r="AW5" s="36" t="str">
        <f t="shared" ref="AW5:AW68" si="6">IF(ISERROR(G5-AC$26),"",G5-AC$26)</f>
        <v/>
      </c>
      <c r="AX5" s="36" t="str">
        <f t="shared" ref="AX5:AX68" si="7">IF(ISERROR(H5-AD$26),"",H5-AD$26)</f>
        <v/>
      </c>
      <c r="AY5" s="36" t="str">
        <f t="shared" ref="AY5:AY68" si="8">IF(ISERROR(I5-AE$26),"",I5-AE$26)</f>
        <v/>
      </c>
      <c r="AZ5" s="36" t="str">
        <f t="shared" ref="AZ5:AZ68" si="9">IF(ISERROR(J5-AF$26),"",J5-AF$26)</f>
        <v/>
      </c>
      <c r="BA5" s="36" t="str">
        <f t="shared" ref="BA5:BA68" si="10">IF(ISERROR(K5-AG$26),"",K5-AG$26)</f>
        <v/>
      </c>
      <c r="BB5" s="36" t="str">
        <f t="shared" ref="BB5:BB68" si="11">IF(ISERROR(L5-AH$26),"",L5-AH$26)</f>
        <v/>
      </c>
      <c r="BC5" s="36" t="str">
        <f t="shared" ref="BC5:BC68" si="12">IF(ISERROR(M5-AI$26),"",M5-AI$26)</f>
        <v/>
      </c>
      <c r="BD5" s="36" t="str">
        <f t="shared" ref="BD5:BD68" si="13">IF(ISERROR(P5-AJ$26),"",P5-AJ$26)</f>
        <v/>
      </c>
      <c r="BE5" s="36" t="str">
        <f t="shared" ref="BE5:BE68" si="14">IF(ISERROR(Q5-AK$26),"",Q5-AK$26)</f>
        <v/>
      </c>
      <c r="BF5" s="36" t="str">
        <f t="shared" ref="BF5:BF68" si="15">IF(ISERROR(R5-AL$26),"",R5-AL$26)</f>
        <v/>
      </c>
      <c r="BG5" s="36" t="str">
        <f t="shared" ref="BG5:BG68" si="16">IF(ISERROR(S5-AM$26),"",S5-AM$26)</f>
        <v/>
      </c>
      <c r="BH5" s="36" t="str">
        <f t="shared" ref="BH5:BH68" si="17">IF(ISERROR(T5-AN$26),"",T5-AN$26)</f>
        <v/>
      </c>
      <c r="BI5" s="36" t="str">
        <f t="shared" ref="BI5:BI68" si="18">IF(ISERROR(U5-AO$26),"",U5-AO$26)</f>
        <v/>
      </c>
      <c r="BJ5" s="36" t="str">
        <f t="shared" ref="BJ5:BJ68" si="19">IF(ISERROR(V5-AP$26),"",V5-AP$26)</f>
        <v/>
      </c>
      <c r="BK5" s="36" t="str">
        <f t="shared" ref="BK5:BK68" si="20">IF(ISERROR(W5-AQ$26),"",W5-AQ$26)</f>
        <v/>
      </c>
      <c r="BL5" s="36" t="str">
        <f t="shared" ref="BL5:BL68" si="21">IF(ISERROR(X5-AR$26),"",X5-AR$26)</f>
        <v/>
      </c>
      <c r="BM5" s="36" t="str">
        <f t="shared" ref="BM5:BM68" si="22">IF(ISERROR(Y5-AS$26),"",Y5-AS$26)</f>
        <v/>
      </c>
      <c r="BN5" s="38" t="e">
        <f t="shared" ref="BN5:BN68" si="23">AVERAGE(AT5:BC5)</f>
        <v>#DIV/0!</v>
      </c>
      <c r="BO5" s="38" t="e">
        <f t="shared" ref="BO5:BO68" si="24">AVERAGE(BD5:BM5)</f>
        <v>#DIV/0!</v>
      </c>
      <c r="BP5" s="39" t="str">
        <f t="shared" ref="BP5:BP68" si="25">IF(ISNUMBER(AT5),POWER(2,-AT5),"")</f>
        <v/>
      </c>
      <c r="BQ5" s="39" t="str">
        <f t="shared" ref="BQ5:BQ68" si="26">IF(ISNUMBER(AU5),POWER(2,-AU5),"")</f>
        <v/>
      </c>
      <c r="BR5" s="39" t="str">
        <f t="shared" ref="BR5:BR68" si="27">IF(ISNUMBER(AV5),POWER(2,-AV5),"")</f>
        <v/>
      </c>
      <c r="BS5" s="39" t="str">
        <f t="shared" ref="BS5:BS68" si="28">IF(ISNUMBER(AW5),POWER(2,-AW5),"")</f>
        <v/>
      </c>
      <c r="BT5" s="39" t="str">
        <f t="shared" ref="BT5:BT68" si="29">IF(ISNUMBER(AX5),POWER(2,-AX5),"")</f>
        <v/>
      </c>
      <c r="BU5" s="39" t="str">
        <f t="shared" ref="BU5:BU68" si="30">IF(ISNUMBER(AY5),POWER(2,-AY5),"")</f>
        <v/>
      </c>
      <c r="BV5" s="39" t="str">
        <f t="shared" ref="BV5:BV68" si="31">IF(ISNUMBER(AZ5),POWER(2,-AZ5),"")</f>
        <v/>
      </c>
      <c r="BW5" s="39" t="str">
        <f t="shared" ref="BW5:BW68" si="32">IF(ISNUMBER(BA5),POWER(2,-BA5),"")</f>
        <v/>
      </c>
      <c r="BX5" s="39" t="str">
        <f t="shared" ref="BX5:BX68" si="33">IF(ISNUMBER(BB5),POWER(2,-BB5),"")</f>
        <v/>
      </c>
      <c r="BY5" s="39" t="str">
        <f t="shared" ref="BY5:BY68" si="34">IF(ISNUMBER(BC5),POWER(2,-BC5),"")</f>
        <v/>
      </c>
      <c r="BZ5" s="39" t="str">
        <f t="shared" ref="BZ5:BZ68" si="35">IF(ISNUMBER(BD5),POWER(2,-BD5),"")</f>
        <v/>
      </c>
      <c r="CA5" s="39" t="str">
        <f t="shared" ref="CA5:CA68" si="36">IF(ISNUMBER(BE5),POWER(2,-BE5),"")</f>
        <v/>
      </c>
      <c r="CB5" s="39" t="str">
        <f t="shared" ref="CB5:CB68" si="37">IF(ISNUMBER(BF5),POWER(2,-BF5),"")</f>
        <v/>
      </c>
      <c r="CC5" s="39" t="str">
        <f t="shared" ref="CC5:CC68" si="38">IF(ISNUMBER(BG5),POWER(2,-BG5),"")</f>
        <v/>
      </c>
      <c r="CD5" s="39" t="str">
        <f t="shared" ref="CD5:CD68" si="39">IF(ISNUMBER(BH5),POWER(2,-BH5),"")</f>
        <v/>
      </c>
      <c r="CE5" s="39" t="str">
        <f t="shared" ref="CE5:CE68" si="40">IF(ISNUMBER(BI5),POWER(2,-BI5),"")</f>
        <v/>
      </c>
      <c r="CF5" s="39" t="str">
        <f t="shared" ref="CF5:CF68" si="41">IF(ISNUMBER(BJ5),POWER(2,-BJ5),"")</f>
        <v/>
      </c>
      <c r="CG5" s="39" t="str">
        <f t="shared" ref="CG5:CG68" si="42">IF(ISNUMBER(BK5),POWER(2,-BK5),"")</f>
        <v/>
      </c>
      <c r="CH5" s="39" t="str">
        <f t="shared" ref="CH5:CH68" si="43">IF(ISNUMBER(BL5),POWER(2,-BL5),"")</f>
        <v/>
      </c>
      <c r="CI5" s="39" t="str">
        <f t="shared" ref="CI5:CI68" si="44">IF(ISNUMBER(BM5),POWER(2,-BM5),"")</f>
        <v/>
      </c>
    </row>
    <row r="6" spans="1:87">
      <c r="A6" s="18"/>
      <c r="B6" s="15" t="str">
        <f>'Gene Table'!E5</f>
        <v>hsa-miR-101-3p</v>
      </c>
      <c r="C6" s="15" t="str">
        <f>'Gene Table'!B5</f>
        <v>A03</v>
      </c>
      <c r="D6" s="16"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Table'!E5</f>
        <v>hsa-miR-101-3p</v>
      </c>
      <c r="O6" s="17" t="str">
        <f>'Gene Table'!B5</f>
        <v>A03</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Genes'!$C5,Calculations!$C$4:$M$387,2,0)),"",VLOOKUP('Choose Housekeeping Genes'!$C5,Calculations!$C$4:$M$387,2,0))</f>
        <v/>
      </c>
      <c r="AA6" s="22" t="str">
        <f>IF(ISERROR(VLOOKUP('Choose Housekeeping Genes'!$C5,Calculations!$C$4:$M$387,3,0)),"",VLOOKUP('Choose Housekeeping Genes'!$C5,Calculations!$C$4:$M$387,3,0))</f>
        <v/>
      </c>
      <c r="AB6" s="22" t="str">
        <f>IF(ISERROR(VLOOKUP('Choose Housekeeping Genes'!$C5,Calculations!$C$4:$M$387,4,0)),"",VLOOKUP('Choose Housekeeping Genes'!$C5,Calculations!$C$4:$M$387,4,0))</f>
        <v/>
      </c>
      <c r="AC6" s="22" t="str">
        <f>IF(ISERROR(VLOOKUP('Choose Housekeeping Genes'!$C5,Calculations!$C$4:$M$387,5,0)),"",VLOOKUP('Choose Housekeeping Genes'!$C5,Calculations!$C$4:$M$387,5,0))</f>
        <v/>
      </c>
      <c r="AD6" s="22" t="str">
        <f>IF(ISERROR(VLOOKUP('Choose Housekeeping Genes'!$C5,Calculations!$C$4:$M$387,6,0)),"",VLOOKUP('Choose Housekeeping Genes'!$C5,Calculations!$C$4:$M$387,6,0))</f>
        <v/>
      </c>
      <c r="AE6" s="22" t="str">
        <f>IF(ISERROR(VLOOKUP('Choose Housekeeping Genes'!$C5,Calculations!$C$4:$M$387,7,0)),"",VLOOKUP('Choose Housekeeping Genes'!$C5,Calculations!$C$4:$M$387,7,0))</f>
        <v/>
      </c>
      <c r="AF6" s="22" t="str">
        <f>IF(ISERROR(VLOOKUP('Choose Housekeeping Genes'!$C5,Calculations!$C$4:$M$387,8,0)),"",VLOOKUP('Choose Housekeeping Genes'!$C5,Calculations!$C$4:$M$387,8,0))</f>
        <v/>
      </c>
      <c r="AG6" s="22" t="str">
        <f>IF(ISERROR(VLOOKUP('Choose Housekeeping Genes'!$C5,Calculations!$C$4:$M$387,9,0)),"",VLOOKUP('Choose Housekeeping Genes'!$C5,Calculations!$C$4:$M$387,9,0))</f>
        <v/>
      </c>
      <c r="AH6" s="22" t="str">
        <f>IF(ISERROR(VLOOKUP('Choose Housekeeping Genes'!$C5,Calculations!$C$4:$M$387,10,0)),"",VLOOKUP('Choose Housekeeping Genes'!$C5,Calculations!$C$4:$M$387,10,0))</f>
        <v/>
      </c>
      <c r="AI6" s="22" t="str">
        <f>IF(ISERROR(VLOOKUP('Choose Housekeeping Genes'!$C5,Calculations!$C$4:$M$387,11,0)),"",VLOOKUP('Choose Housekeeping Genes'!$C5,Calculations!$C$4:$M$387,11,0))</f>
        <v/>
      </c>
      <c r="AJ6" s="22" t="str">
        <f>IF(ISERROR(VLOOKUP('Choose Housekeeping Genes'!$C5,Calculations!$C$4:$Y$387,14,0)),"",VLOOKUP('Choose Housekeeping Genes'!$C5,Calculations!$C$4:$Y$387,14,0))</f>
        <v/>
      </c>
      <c r="AK6" s="22" t="str">
        <f>IF(ISERROR(VLOOKUP('Choose Housekeeping Genes'!$C5,Calculations!$C$4:$Y$387,15,0)),"",VLOOKUP('Choose Housekeeping Genes'!$C5,Calculations!$C$4:$Y$387,15,0))</f>
        <v/>
      </c>
      <c r="AL6" s="22" t="str">
        <f>IF(ISERROR(VLOOKUP('Choose Housekeeping Genes'!$C5,Calculations!$C$4:$Y$387,16,0)),"",VLOOKUP('Choose Housekeeping Genes'!$C5,Calculations!$C$4:$Y$387,16,0))</f>
        <v/>
      </c>
      <c r="AM6" s="22" t="str">
        <f>IF(ISERROR(VLOOKUP('Choose Housekeeping Genes'!$C5,Calculations!$C$4:$Y$387,17,0)),"",VLOOKUP('Choose Housekeeping Genes'!$C5,Calculations!$C$4:$Y$387,17,0))</f>
        <v/>
      </c>
      <c r="AN6" s="22" t="str">
        <f>IF(ISERROR(VLOOKUP('Choose Housekeeping Genes'!$C5,Calculations!$C$4:$Y$387,18,0)),"",VLOOKUP('Choose Housekeeping Genes'!$C5,Calculations!$C$4:$Y$387,18,0))</f>
        <v/>
      </c>
      <c r="AO6" s="22" t="str">
        <f>IF(ISERROR(VLOOKUP('Choose Housekeeping Genes'!$C5,Calculations!$C$4:$Y$387,19,0)),"",VLOOKUP('Choose Housekeeping Genes'!$C5,Calculations!$C$4:$Y$387,19,0))</f>
        <v/>
      </c>
      <c r="AP6" s="22" t="str">
        <f>IF(ISERROR(VLOOKUP('Choose Housekeeping Genes'!$C5,Calculations!$C$4:$Y$387,20,0)),"",VLOOKUP('Choose Housekeeping Genes'!$C5,Calculations!$C$4:$Y$387,20,0))</f>
        <v/>
      </c>
      <c r="AQ6" s="22" t="str">
        <f>IF(ISERROR(VLOOKUP('Choose Housekeeping Genes'!$C5,Calculations!$C$4:$Y$387,21,0)),"",VLOOKUP('Choose Housekeeping Genes'!$C5,Calculations!$C$4:$Y$387,21,0))</f>
        <v/>
      </c>
      <c r="AR6" s="22" t="str">
        <f>IF(ISERROR(VLOOKUP('Choose Housekeeping Genes'!$C5,Calculations!$C$4:$Y$387,22,0)),"",VLOOKUP('Choose Housekeeping Genes'!$C5,Calculations!$C$4:$Y$387,22,0))</f>
        <v/>
      </c>
      <c r="AS6" s="22" t="str">
        <f>IF(ISERROR(VLOOKUP('Choose Housekeeping Genes'!$C5,Calculations!$C$4:$Y$387,23,0)),"",VLOOKUP('Choose Housekeeping Genes'!$C5,Calculations!$C$4:$Y$387,23,0))</f>
        <v/>
      </c>
      <c r="AT6" s="36" t="str">
        <f t="shared" si="3"/>
        <v/>
      </c>
      <c r="AU6" s="36" t="str">
        <f t="shared" si="4"/>
        <v/>
      </c>
      <c r="AV6" s="36" t="str">
        <f t="shared" si="5"/>
        <v/>
      </c>
      <c r="AW6" s="36" t="str">
        <f t="shared" si="6"/>
        <v/>
      </c>
      <c r="AX6" s="36" t="str">
        <f t="shared" si="7"/>
        <v/>
      </c>
      <c r="AY6" s="36" t="str">
        <f t="shared" si="8"/>
        <v/>
      </c>
      <c r="AZ6" s="36" t="str">
        <f t="shared" si="9"/>
        <v/>
      </c>
      <c r="BA6" s="36" t="str">
        <f t="shared" si="10"/>
        <v/>
      </c>
      <c r="BB6" s="36" t="str">
        <f t="shared" si="11"/>
        <v/>
      </c>
      <c r="BC6" s="36" t="str">
        <f t="shared" si="12"/>
        <v/>
      </c>
      <c r="BD6" s="36" t="str">
        <f t="shared" si="13"/>
        <v/>
      </c>
      <c r="BE6" s="36" t="str">
        <f t="shared" si="14"/>
        <v/>
      </c>
      <c r="BF6" s="36" t="str">
        <f t="shared" si="15"/>
        <v/>
      </c>
      <c r="BG6" s="36" t="str">
        <f t="shared" si="16"/>
        <v/>
      </c>
      <c r="BH6" s="36" t="str">
        <f t="shared" si="17"/>
        <v/>
      </c>
      <c r="BI6" s="36" t="str">
        <f t="shared" si="18"/>
        <v/>
      </c>
      <c r="BJ6" s="36" t="str">
        <f t="shared" si="19"/>
        <v/>
      </c>
      <c r="BK6" s="36" t="str">
        <f t="shared" si="20"/>
        <v/>
      </c>
      <c r="BL6" s="36" t="str">
        <f t="shared" si="21"/>
        <v/>
      </c>
      <c r="BM6" s="36" t="str">
        <f t="shared" si="22"/>
        <v/>
      </c>
      <c r="BN6" s="38" t="e">
        <f t="shared" si="23"/>
        <v>#DIV/0!</v>
      </c>
      <c r="BO6" s="38" t="e">
        <f t="shared" si="24"/>
        <v>#DIV/0!</v>
      </c>
      <c r="BP6" s="39" t="str">
        <f t="shared" si="25"/>
        <v/>
      </c>
      <c r="BQ6" s="39" t="str">
        <f t="shared" si="26"/>
        <v/>
      </c>
      <c r="BR6" s="39" t="str">
        <f t="shared" si="27"/>
        <v/>
      </c>
      <c r="BS6" s="39" t="str">
        <f t="shared" si="28"/>
        <v/>
      </c>
      <c r="BT6" s="39" t="str">
        <f t="shared" si="29"/>
        <v/>
      </c>
      <c r="BU6" s="39" t="str">
        <f t="shared" si="30"/>
        <v/>
      </c>
      <c r="BV6" s="39" t="str">
        <f t="shared" si="31"/>
        <v/>
      </c>
      <c r="BW6" s="39" t="str">
        <f t="shared" si="32"/>
        <v/>
      </c>
      <c r="BX6" s="39" t="str">
        <f t="shared" si="33"/>
        <v/>
      </c>
      <c r="BY6" s="39" t="str">
        <f t="shared" si="34"/>
        <v/>
      </c>
      <c r="BZ6" s="39" t="str">
        <f t="shared" si="35"/>
        <v/>
      </c>
      <c r="CA6" s="39" t="str">
        <f t="shared" si="36"/>
        <v/>
      </c>
      <c r="CB6" s="39" t="str">
        <f t="shared" si="37"/>
        <v/>
      </c>
      <c r="CC6" s="39" t="str">
        <f t="shared" si="38"/>
        <v/>
      </c>
      <c r="CD6" s="39" t="str">
        <f t="shared" si="39"/>
        <v/>
      </c>
      <c r="CE6" s="39" t="str">
        <f t="shared" si="40"/>
        <v/>
      </c>
      <c r="CF6" s="39" t="str">
        <f t="shared" si="41"/>
        <v/>
      </c>
      <c r="CG6" s="39" t="str">
        <f t="shared" si="42"/>
        <v/>
      </c>
      <c r="CH6" s="39" t="str">
        <f t="shared" si="43"/>
        <v/>
      </c>
      <c r="CI6" s="39" t="str">
        <f t="shared" si="44"/>
        <v/>
      </c>
    </row>
    <row r="7" spans="1:87">
      <c r="A7" s="18"/>
      <c r="B7" s="15" t="str">
        <f>'Gene Table'!E6</f>
        <v>hsa-miR-886-3p</v>
      </c>
      <c r="C7" s="15" t="str">
        <f>'Gene Table'!B6</f>
        <v>A04</v>
      </c>
      <c r="D7" s="16"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Table'!E6</f>
        <v>hsa-miR-886-3p</v>
      </c>
      <c r="O7" s="17" t="str">
        <f>'Gene Table'!B6</f>
        <v>A04</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Genes'!$C6,Calculations!$C$4:$M$387,2,0)),"",VLOOKUP('Choose Housekeeping Genes'!$C6,Calculations!$C$4:$M$387,2,0))</f>
        <v/>
      </c>
      <c r="AA7" s="22" t="str">
        <f>IF(ISERROR(VLOOKUP('Choose Housekeeping Genes'!$C6,Calculations!$C$4:$M$387,3,0)),"",VLOOKUP('Choose Housekeeping Genes'!$C6,Calculations!$C$4:$M$387,3,0))</f>
        <v/>
      </c>
      <c r="AB7" s="22" t="str">
        <f>IF(ISERROR(VLOOKUP('Choose Housekeeping Genes'!$C6,Calculations!$C$4:$M$387,4,0)),"",VLOOKUP('Choose Housekeeping Genes'!$C6,Calculations!$C$4:$M$387,4,0))</f>
        <v/>
      </c>
      <c r="AC7" s="22" t="str">
        <f>IF(ISERROR(VLOOKUP('Choose Housekeeping Genes'!$C6,Calculations!$C$4:$M$387,5,0)),"",VLOOKUP('Choose Housekeeping Genes'!$C6,Calculations!$C$4:$M$387,5,0))</f>
        <v/>
      </c>
      <c r="AD7" s="22" t="str">
        <f>IF(ISERROR(VLOOKUP('Choose Housekeeping Genes'!$C6,Calculations!$C$4:$M$387,6,0)),"",VLOOKUP('Choose Housekeeping Genes'!$C6,Calculations!$C$4:$M$387,6,0))</f>
        <v/>
      </c>
      <c r="AE7" s="22" t="str">
        <f>IF(ISERROR(VLOOKUP('Choose Housekeeping Genes'!$C6,Calculations!$C$4:$M$387,7,0)),"",VLOOKUP('Choose Housekeeping Genes'!$C6,Calculations!$C$4:$M$387,7,0))</f>
        <v/>
      </c>
      <c r="AF7" s="22" t="str">
        <f>IF(ISERROR(VLOOKUP('Choose Housekeeping Genes'!$C6,Calculations!$C$4:$M$387,8,0)),"",VLOOKUP('Choose Housekeeping Genes'!$C6,Calculations!$C$4:$M$387,8,0))</f>
        <v/>
      </c>
      <c r="AG7" s="22" t="str">
        <f>IF(ISERROR(VLOOKUP('Choose Housekeeping Genes'!$C6,Calculations!$C$4:$M$387,9,0)),"",VLOOKUP('Choose Housekeeping Genes'!$C6,Calculations!$C$4:$M$387,9,0))</f>
        <v/>
      </c>
      <c r="AH7" s="22" t="str">
        <f>IF(ISERROR(VLOOKUP('Choose Housekeeping Genes'!$C6,Calculations!$C$4:$M$387,10,0)),"",VLOOKUP('Choose Housekeeping Genes'!$C6,Calculations!$C$4:$M$387,10,0))</f>
        <v/>
      </c>
      <c r="AI7" s="22" t="str">
        <f>IF(ISERROR(VLOOKUP('Choose Housekeeping Genes'!$C6,Calculations!$C$4:$M$387,11,0)),"",VLOOKUP('Choose Housekeeping Genes'!$C6,Calculations!$C$4:$M$387,11,0))</f>
        <v/>
      </c>
      <c r="AJ7" s="22" t="str">
        <f>IF(ISERROR(VLOOKUP('Choose Housekeeping Genes'!$C6,Calculations!$C$4:$Y$387,14,0)),"",VLOOKUP('Choose Housekeeping Genes'!$C6,Calculations!$C$4:$Y$387,14,0))</f>
        <v/>
      </c>
      <c r="AK7" s="22" t="str">
        <f>IF(ISERROR(VLOOKUP('Choose Housekeeping Genes'!$C6,Calculations!$C$4:$Y$387,15,0)),"",VLOOKUP('Choose Housekeeping Genes'!$C6,Calculations!$C$4:$Y$387,15,0))</f>
        <v/>
      </c>
      <c r="AL7" s="22" t="str">
        <f>IF(ISERROR(VLOOKUP('Choose Housekeeping Genes'!$C6,Calculations!$C$4:$Y$387,16,0)),"",VLOOKUP('Choose Housekeeping Genes'!$C6,Calculations!$C$4:$Y$387,16,0))</f>
        <v/>
      </c>
      <c r="AM7" s="22" t="str">
        <f>IF(ISERROR(VLOOKUP('Choose Housekeeping Genes'!$C6,Calculations!$C$4:$Y$387,17,0)),"",VLOOKUP('Choose Housekeeping Genes'!$C6,Calculations!$C$4:$Y$387,17,0))</f>
        <v/>
      </c>
      <c r="AN7" s="22" t="str">
        <f>IF(ISERROR(VLOOKUP('Choose Housekeeping Genes'!$C6,Calculations!$C$4:$Y$387,18,0)),"",VLOOKUP('Choose Housekeeping Genes'!$C6,Calculations!$C$4:$Y$387,18,0))</f>
        <v/>
      </c>
      <c r="AO7" s="22" t="str">
        <f>IF(ISERROR(VLOOKUP('Choose Housekeeping Genes'!$C6,Calculations!$C$4:$Y$387,19,0)),"",VLOOKUP('Choose Housekeeping Genes'!$C6,Calculations!$C$4:$Y$387,19,0))</f>
        <v/>
      </c>
      <c r="AP7" s="22" t="str">
        <f>IF(ISERROR(VLOOKUP('Choose Housekeeping Genes'!$C6,Calculations!$C$4:$Y$387,20,0)),"",VLOOKUP('Choose Housekeeping Genes'!$C6,Calculations!$C$4:$Y$387,20,0))</f>
        <v/>
      </c>
      <c r="AQ7" s="22" t="str">
        <f>IF(ISERROR(VLOOKUP('Choose Housekeeping Genes'!$C6,Calculations!$C$4:$Y$387,21,0)),"",VLOOKUP('Choose Housekeeping Genes'!$C6,Calculations!$C$4:$Y$387,21,0))</f>
        <v/>
      </c>
      <c r="AR7" s="22" t="str">
        <f>IF(ISERROR(VLOOKUP('Choose Housekeeping Genes'!$C6,Calculations!$C$4:$Y$387,22,0)),"",VLOOKUP('Choose Housekeeping Genes'!$C6,Calculations!$C$4:$Y$387,22,0))</f>
        <v/>
      </c>
      <c r="AS7" s="22" t="str">
        <f>IF(ISERROR(VLOOKUP('Choose Housekeeping Genes'!$C6,Calculations!$C$4:$Y$387,23,0)),"",VLOOKUP('Choose Housekeeping Genes'!$C6,Calculations!$C$4:$Y$387,23,0))</f>
        <v/>
      </c>
      <c r="AT7" s="36" t="str">
        <f t="shared" si="3"/>
        <v/>
      </c>
      <c r="AU7" s="36" t="str">
        <f t="shared" si="4"/>
        <v/>
      </c>
      <c r="AV7" s="36" t="str">
        <f t="shared" si="5"/>
        <v/>
      </c>
      <c r="AW7" s="36" t="str">
        <f t="shared" si="6"/>
        <v/>
      </c>
      <c r="AX7" s="36" t="str">
        <f t="shared" si="7"/>
        <v/>
      </c>
      <c r="AY7" s="36" t="str">
        <f t="shared" si="8"/>
        <v/>
      </c>
      <c r="AZ7" s="36" t="str">
        <f t="shared" si="9"/>
        <v/>
      </c>
      <c r="BA7" s="36" t="str">
        <f t="shared" si="10"/>
        <v/>
      </c>
      <c r="BB7" s="36" t="str">
        <f t="shared" si="11"/>
        <v/>
      </c>
      <c r="BC7" s="36" t="str">
        <f t="shared" si="12"/>
        <v/>
      </c>
      <c r="BD7" s="36" t="str">
        <f t="shared" si="13"/>
        <v/>
      </c>
      <c r="BE7" s="36" t="str">
        <f t="shared" si="14"/>
        <v/>
      </c>
      <c r="BF7" s="36" t="str">
        <f t="shared" si="15"/>
        <v/>
      </c>
      <c r="BG7" s="36" t="str">
        <f t="shared" si="16"/>
        <v/>
      </c>
      <c r="BH7" s="36" t="str">
        <f t="shared" si="17"/>
        <v/>
      </c>
      <c r="BI7" s="36" t="str">
        <f t="shared" si="18"/>
        <v/>
      </c>
      <c r="BJ7" s="36" t="str">
        <f t="shared" si="19"/>
        <v/>
      </c>
      <c r="BK7" s="36" t="str">
        <f t="shared" si="20"/>
        <v/>
      </c>
      <c r="BL7" s="36" t="str">
        <f t="shared" si="21"/>
        <v/>
      </c>
      <c r="BM7" s="36" t="str">
        <f t="shared" si="22"/>
        <v/>
      </c>
      <c r="BN7" s="38" t="e">
        <f t="shared" si="23"/>
        <v>#DIV/0!</v>
      </c>
      <c r="BO7" s="38" t="e">
        <f t="shared" si="24"/>
        <v>#DIV/0!</v>
      </c>
      <c r="BP7" s="39" t="str">
        <f t="shared" si="25"/>
        <v/>
      </c>
      <c r="BQ7" s="39" t="str">
        <f t="shared" si="26"/>
        <v/>
      </c>
      <c r="BR7" s="39" t="str">
        <f t="shared" si="27"/>
        <v/>
      </c>
      <c r="BS7" s="39" t="str">
        <f t="shared" si="28"/>
        <v/>
      </c>
      <c r="BT7" s="39" t="str">
        <f t="shared" si="29"/>
        <v/>
      </c>
      <c r="BU7" s="39" t="str">
        <f t="shared" si="30"/>
        <v/>
      </c>
      <c r="BV7" s="39" t="str">
        <f t="shared" si="31"/>
        <v/>
      </c>
      <c r="BW7" s="39" t="str">
        <f t="shared" si="32"/>
        <v/>
      </c>
      <c r="BX7" s="39" t="str">
        <f t="shared" si="33"/>
        <v/>
      </c>
      <c r="BY7" s="39" t="str">
        <f t="shared" si="34"/>
        <v/>
      </c>
      <c r="BZ7" s="39" t="str">
        <f t="shared" si="35"/>
        <v/>
      </c>
      <c r="CA7" s="39" t="str">
        <f t="shared" si="36"/>
        <v/>
      </c>
      <c r="CB7" s="39" t="str">
        <f t="shared" si="37"/>
        <v/>
      </c>
      <c r="CC7" s="39" t="str">
        <f t="shared" si="38"/>
        <v/>
      </c>
      <c r="CD7" s="39" t="str">
        <f t="shared" si="39"/>
        <v/>
      </c>
      <c r="CE7" s="39" t="str">
        <f t="shared" si="40"/>
        <v/>
      </c>
      <c r="CF7" s="39" t="str">
        <f t="shared" si="41"/>
        <v/>
      </c>
      <c r="CG7" s="39" t="str">
        <f t="shared" si="42"/>
        <v/>
      </c>
      <c r="CH7" s="39" t="str">
        <f t="shared" si="43"/>
        <v/>
      </c>
      <c r="CI7" s="39" t="str">
        <f t="shared" si="44"/>
        <v/>
      </c>
    </row>
    <row r="8" spans="1:87">
      <c r="A8" s="18"/>
      <c r="B8" s="15" t="str">
        <f>'Gene Table'!E7</f>
        <v>hsa-miR-105-5p</v>
      </c>
      <c r="C8" s="15" t="str">
        <f>'Gene Table'!B7</f>
        <v>A05</v>
      </c>
      <c r="D8" s="16"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Table'!E7</f>
        <v>hsa-miR-105-5p</v>
      </c>
      <c r="O8" s="17" t="str">
        <f>'Gene Table'!B7</f>
        <v>A05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Genes'!$C7,Calculations!$C$4:$M$387,2,0)),"",VLOOKUP('Choose Housekeeping Genes'!$C7,Calculations!$C$4:$M$387,2,0))</f>
        <v/>
      </c>
      <c r="AA8" s="22" t="str">
        <f>IF(ISERROR(VLOOKUP('Choose Housekeeping Genes'!$C7,Calculations!$C$4:$M$387,3,0)),"",VLOOKUP('Choose Housekeeping Genes'!$C7,Calculations!$C$4:$M$387,3,0))</f>
        <v/>
      </c>
      <c r="AB8" s="22" t="str">
        <f>IF(ISERROR(VLOOKUP('Choose Housekeeping Genes'!$C7,Calculations!$C$4:$M$387,4,0)),"",VLOOKUP('Choose Housekeeping Genes'!$C7,Calculations!$C$4:$M$387,4,0))</f>
        <v/>
      </c>
      <c r="AC8" s="22" t="str">
        <f>IF(ISERROR(VLOOKUP('Choose Housekeeping Genes'!$C7,Calculations!$C$4:$M$387,5,0)),"",VLOOKUP('Choose Housekeeping Genes'!$C7,Calculations!$C$4:$M$387,5,0))</f>
        <v/>
      </c>
      <c r="AD8" s="22" t="str">
        <f>IF(ISERROR(VLOOKUP('Choose Housekeeping Genes'!$C7,Calculations!$C$4:$M$387,6,0)),"",VLOOKUP('Choose Housekeeping Genes'!$C7,Calculations!$C$4:$M$387,6,0))</f>
        <v/>
      </c>
      <c r="AE8" s="22" t="str">
        <f>IF(ISERROR(VLOOKUP('Choose Housekeeping Genes'!$C7,Calculations!$C$4:$M$387,7,0)),"",VLOOKUP('Choose Housekeeping Genes'!$C7,Calculations!$C$4:$M$387,7,0))</f>
        <v/>
      </c>
      <c r="AF8" s="22" t="str">
        <f>IF(ISERROR(VLOOKUP('Choose Housekeeping Genes'!$C7,Calculations!$C$4:$M$387,8,0)),"",VLOOKUP('Choose Housekeeping Genes'!$C7,Calculations!$C$4:$M$387,8,0))</f>
        <v/>
      </c>
      <c r="AG8" s="22" t="str">
        <f>IF(ISERROR(VLOOKUP('Choose Housekeeping Genes'!$C7,Calculations!$C$4:$M$387,9,0)),"",VLOOKUP('Choose Housekeeping Genes'!$C7,Calculations!$C$4:$M$387,9,0))</f>
        <v/>
      </c>
      <c r="AH8" s="22" t="str">
        <f>IF(ISERROR(VLOOKUP('Choose Housekeeping Genes'!$C7,Calculations!$C$4:$M$387,10,0)),"",VLOOKUP('Choose Housekeeping Genes'!$C7,Calculations!$C$4:$M$387,10,0))</f>
        <v/>
      </c>
      <c r="AI8" s="22" t="str">
        <f>IF(ISERROR(VLOOKUP('Choose Housekeeping Genes'!$C7,Calculations!$C$4:$M$387,11,0)),"",VLOOKUP('Choose Housekeeping Genes'!$C7,Calculations!$C$4:$M$387,11,0))</f>
        <v/>
      </c>
      <c r="AJ8" s="22" t="str">
        <f>IF(ISERROR(VLOOKUP('Choose Housekeeping Genes'!$C7,Calculations!$C$4:$Y$387,14,0)),"",VLOOKUP('Choose Housekeeping Genes'!$C7,Calculations!$C$4:$Y$387,14,0))</f>
        <v/>
      </c>
      <c r="AK8" s="22" t="str">
        <f>IF(ISERROR(VLOOKUP('Choose Housekeeping Genes'!$C7,Calculations!$C$4:$Y$387,15,0)),"",VLOOKUP('Choose Housekeeping Genes'!$C7,Calculations!$C$4:$Y$387,15,0))</f>
        <v/>
      </c>
      <c r="AL8" s="22" t="str">
        <f>IF(ISERROR(VLOOKUP('Choose Housekeeping Genes'!$C7,Calculations!$C$4:$Y$387,16,0)),"",VLOOKUP('Choose Housekeeping Genes'!$C7,Calculations!$C$4:$Y$387,16,0))</f>
        <v/>
      </c>
      <c r="AM8" s="22" t="str">
        <f>IF(ISERROR(VLOOKUP('Choose Housekeeping Genes'!$C7,Calculations!$C$4:$Y$387,17,0)),"",VLOOKUP('Choose Housekeeping Genes'!$C7,Calculations!$C$4:$Y$387,17,0))</f>
        <v/>
      </c>
      <c r="AN8" s="22" t="str">
        <f>IF(ISERROR(VLOOKUP('Choose Housekeeping Genes'!$C7,Calculations!$C$4:$Y$387,18,0)),"",VLOOKUP('Choose Housekeeping Genes'!$C7,Calculations!$C$4:$Y$387,18,0))</f>
        <v/>
      </c>
      <c r="AO8" s="22" t="str">
        <f>IF(ISERROR(VLOOKUP('Choose Housekeeping Genes'!$C7,Calculations!$C$4:$Y$387,19,0)),"",VLOOKUP('Choose Housekeeping Genes'!$C7,Calculations!$C$4:$Y$387,19,0))</f>
        <v/>
      </c>
      <c r="AP8" s="22" t="str">
        <f>IF(ISERROR(VLOOKUP('Choose Housekeeping Genes'!$C7,Calculations!$C$4:$Y$387,20,0)),"",VLOOKUP('Choose Housekeeping Genes'!$C7,Calculations!$C$4:$Y$387,20,0))</f>
        <v/>
      </c>
      <c r="AQ8" s="22" t="str">
        <f>IF(ISERROR(VLOOKUP('Choose Housekeeping Genes'!$C7,Calculations!$C$4:$Y$387,21,0)),"",VLOOKUP('Choose Housekeeping Genes'!$C7,Calculations!$C$4:$Y$387,21,0))</f>
        <v/>
      </c>
      <c r="AR8" s="22" t="str">
        <f>IF(ISERROR(VLOOKUP('Choose Housekeeping Genes'!$C7,Calculations!$C$4:$Y$387,22,0)),"",VLOOKUP('Choose Housekeeping Genes'!$C7,Calculations!$C$4:$Y$387,22,0))</f>
        <v/>
      </c>
      <c r="AS8" s="22" t="str">
        <f>IF(ISERROR(VLOOKUP('Choose Housekeeping Genes'!$C7,Calculations!$C$4:$Y$387,23,0)),"",VLOOKUP('Choose Housekeeping Genes'!$C7,Calculations!$C$4:$Y$387,23,0))</f>
        <v/>
      </c>
      <c r="AT8" s="36" t="str">
        <f t="shared" si="3"/>
        <v/>
      </c>
      <c r="AU8" s="36" t="str">
        <f t="shared" si="4"/>
        <v/>
      </c>
      <c r="AV8" s="36" t="str">
        <f t="shared" si="5"/>
        <v/>
      </c>
      <c r="AW8" s="36" t="str">
        <f t="shared" si="6"/>
        <v/>
      </c>
      <c r="AX8" s="36" t="str">
        <f t="shared" si="7"/>
        <v/>
      </c>
      <c r="AY8" s="36" t="str">
        <f t="shared" si="8"/>
        <v/>
      </c>
      <c r="AZ8" s="36" t="str">
        <f t="shared" si="9"/>
        <v/>
      </c>
      <c r="BA8" s="36" t="str">
        <f t="shared" si="10"/>
        <v/>
      </c>
      <c r="BB8" s="36" t="str">
        <f t="shared" si="11"/>
        <v/>
      </c>
      <c r="BC8" s="36" t="str">
        <f t="shared" si="12"/>
        <v/>
      </c>
      <c r="BD8" s="36" t="str">
        <f t="shared" si="13"/>
        <v/>
      </c>
      <c r="BE8" s="36" t="str">
        <f t="shared" si="14"/>
        <v/>
      </c>
      <c r="BF8" s="36" t="str">
        <f t="shared" si="15"/>
        <v/>
      </c>
      <c r="BG8" s="36" t="str">
        <f t="shared" si="16"/>
        <v/>
      </c>
      <c r="BH8" s="36" t="str">
        <f t="shared" si="17"/>
        <v/>
      </c>
      <c r="BI8" s="36" t="str">
        <f t="shared" si="18"/>
        <v/>
      </c>
      <c r="BJ8" s="36" t="str">
        <f t="shared" si="19"/>
        <v/>
      </c>
      <c r="BK8" s="36" t="str">
        <f t="shared" si="20"/>
        <v/>
      </c>
      <c r="BL8" s="36" t="str">
        <f t="shared" si="21"/>
        <v/>
      </c>
      <c r="BM8" s="36" t="str">
        <f t="shared" si="22"/>
        <v/>
      </c>
      <c r="BN8" s="38" t="e">
        <f t="shared" si="23"/>
        <v>#DIV/0!</v>
      </c>
      <c r="BO8" s="38" t="e">
        <f t="shared" si="24"/>
        <v>#DIV/0!</v>
      </c>
      <c r="BP8" s="39" t="str">
        <f t="shared" si="25"/>
        <v/>
      </c>
      <c r="BQ8" s="39" t="str">
        <f t="shared" si="26"/>
        <v/>
      </c>
      <c r="BR8" s="39" t="str">
        <f t="shared" si="27"/>
        <v/>
      </c>
      <c r="BS8" s="39" t="str">
        <f t="shared" si="28"/>
        <v/>
      </c>
      <c r="BT8" s="39" t="str">
        <f t="shared" si="29"/>
        <v/>
      </c>
      <c r="BU8" s="39" t="str">
        <f t="shared" si="30"/>
        <v/>
      </c>
      <c r="BV8" s="39" t="str">
        <f t="shared" si="31"/>
        <v/>
      </c>
      <c r="BW8" s="39" t="str">
        <f t="shared" si="32"/>
        <v/>
      </c>
      <c r="BX8" s="39" t="str">
        <f t="shared" si="33"/>
        <v/>
      </c>
      <c r="BY8" s="39" t="str">
        <f t="shared" si="34"/>
        <v/>
      </c>
      <c r="BZ8" s="39" t="str">
        <f t="shared" si="35"/>
        <v/>
      </c>
      <c r="CA8" s="39" t="str">
        <f t="shared" si="36"/>
        <v/>
      </c>
      <c r="CB8" s="39" t="str">
        <f t="shared" si="37"/>
        <v/>
      </c>
      <c r="CC8" s="39" t="str">
        <f t="shared" si="38"/>
        <v/>
      </c>
      <c r="CD8" s="39" t="str">
        <f t="shared" si="39"/>
        <v/>
      </c>
      <c r="CE8" s="39" t="str">
        <f t="shared" si="40"/>
        <v/>
      </c>
      <c r="CF8" s="39" t="str">
        <f t="shared" si="41"/>
        <v/>
      </c>
      <c r="CG8" s="39" t="str">
        <f t="shared" si="42"/>
        <v/>
      </c>
      <c r="CH8" s="39" t="str">
        <f t="shared" si="43"/>
        <v/>
      </c>
      <c r="CI8" s="39" t="str">
        <f t="shared" si="44"/>
        <v/>
      </c>
    </row>
    <row r="9" spans="1:87">
      <c r="A9" s="18"/>
      <c r="B9" s="15" t="str">
        <f>'Gene Table'!E8</f>
        <v>hsa-miR-886-5p</v>
      </c>
      <c r="C9" s="15" t="str">
        <f>'Gene Table'!B8</f>
        <v>A06</v>
      </c>
      <c r="D9" s="16"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Table'!E8</f>
        <v>hsa-miR-886-5p</v>
      </c>
      <c r="O9" s="17" t="str">
        <f>'Gene Table'!B8</f>
        <v>A06</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Genes'!$C8,Calculations!$C$4:$M$387,2,0)),"",VLOOKUP('Choose Housekeeping Genes'!$C8,Calculations!$C$4:$M$387,2,0))</f>
        <v/>
      </c>
      <c r="AA9" s="22" t="str">
        <f>IF(ISERROR(VLOOKUP('Choose Housekeeping Genes'!$C8,Calculations!$C$4:$M$387,3,0)),"",VLOOKUP('Choose Housekeeping Genes'!$C8,Calculations!$C$4:$M$387,3,0))</f>
        <v/>
      </c>
      <c r="AB9" s="22" t="str">
        <f>IF(ISERROR(VLOOKUP('Choose Housekeeping Genes'!$C8,Calculations!$C$4:$M$387,4,0)),"",VLOOKUP('Choose Housekeeping Genes'!$C8,Calculations!$C$4:$M$387,4,0))</f>
        <v/>
      </c>
      <c r="AC9" s="22" t="str">
        <f>IF(ISERROR(VLOOKUP('Choose Housekeeping Genes'!$C8,Calculations!$C$4:$M$387,5,0)),"",VLOOKUP('Choose Housekeeping Genes'!$C8,Calculations!$C$4:$M$387,5,0))</f>
        <v/>
      </c>
      <c r="AD9" s="22" t="str">
        <f>IF(ISERROR(VLOOKUP('Choose Housekeeping Genes'!$C8,Calculations!$C$4:$M$387,6,0)),"",VLOOKUP('Choose Housekeeping Genes'!$C8,Calculations!$C$4:$M$387,6,0))</f>
        <v/>
      </c>
      <c r="AE9" s="22" t="str">
        <f>IF(ISERROR(VLOOKUP('Choose Housekeeping Genes'!$C8,Calculations!$C$4:$M$387,7,0)),"",VLOOKUP('Choose Housekeeping Genes'!$C8,Calculations!$C$4:$M$387,7,0))</f>
        <v/>
      </c>
      <c r="AF9" s="22" t="str">
        <f>IF(ISERROR(VLOOKUP('Choose Housekeeping Genes'!$C8,Calculations!$C$4:$M$387,8,0)),"",VLOOKUP('Choose Housekeeping Genes'!$C8,Calculations!$C$4:$M$387,8,0))</f>
        <v/>
      </c>
      <c r="AG9" s="22" t="str">
        <f>IF(ISERROR(VLOOKUP('Choose Housekeeping Genes'!$C8,Calculations!$C$4:$M$387,9,0)),"",VLOOKUP('Choose Housekeeping Genes'!$C8,Calculations!$C$4:$M$387,9,0))</f>
        <v/>
      </c>
      <c r="AH9" s="22" t="str">
        <f>IF(ISERROR(VLOOKUP('Choose Housekeeping Genes'!$C8,Calculations!$C$4:$M$387,10,0)),"",VLOOKUP('Choose Housekeeping Genes'!$C8,Calculations!$C$4:$M$387,10,0))</f>
        <v/>
      </c>
      <c r="AI9" s="22" t="str">
        <f>IF(ISERROR(VLOOKUP('Choose Housekeeping Genes'!$C8,Calculations!$C$4:$M$387,11,0)),"",VLOOKUP('Choose Housekeeping Genes'!$C8,Calculations!$C$4:$M$387,11,0))</f>
        <v/>
      </c>
      <c r="AJ9" s="22" t="str">
        <f>IF(ISERROR(VLOOKUP('Choose Housekeeping Genes'!$C8,Calculations!$C$4:$Y$387,14,0)),"",VLOOKUP('Choose Housekeeping Genes'!$C8,Calculations!$C$4:$Y$387,14,0))</f>
        <v/>
      </c>
      <c r="AK9" s="22" t="str">
        <f>IF(ISERROR(VLOOKUP('Choose Housekeeping Genes'!$C8,Calculations!$C$4:$Y$387,15,0)),"",VLOOKUP('Choose Housekeeping Genes'!$C8,Calculations!$C$4:$Y$387,15,0))</f>
        <v/>
      </c>
      <c r="AL9" s="22" t="str">
        <f>IF(ISERROR(VLOOKUP('Choose Housekeeping Genes'!$C8,Calculations!$C$4:$Y$387,16,0)),"",VLOOKUP('Choose Housekeeping Genes'!$C8,Calculations!$C$4:$Y$387,16,0))</f>
        <v/>
      </c>
      <c r="AM9" s="22" t="str">
        <f>IF(ISERROR(VLOOKUP('Choose Housekeeping Genes'!$C8,Calculations!$C$4:$Y$387,17,0)),"",VLOOKUP('Choose Housekeeping Genes'!$C8,Calculations!$C$4:$Y$387,17,0))</f>
        <v/>
      </c>
      <c r="AN9" s="22" t="str">
        <f>IF(ISERROR(VLOOKUP('Choose Housekeeping Genes'!$C8,Calculations!$C$4:$Y$387,18,0)),"",VLOOKUP('Choose Housekeeping Genes'!$C8,Calculations!$C$4:$Y$387,18,0))</f>
        <v/>
      </c>
      <c r="AO9" s="22" t="str">
        <f>IF(ISERROR(VLOOKUP('Choose Housekeeping Genes'!$C8,Calculations!$C$4:$Y$387,19,0)),"",VLOOKUP('Choose Housekeeping Genes'!$C8,Calculations!$C$4:$Y$387,19,0))</f>
        <v/>
      </c>
      <c r="AP9" s="22" t="str">
        <f>IF(ISERROR(VLOOKUP('Choose Housekeeping Genes'!$C8,Calculations!$C$4:$Y$387,20,0)),"",VLOOKUP('Choose Housekeeping Genes'!$C8,Calculations!$C$4:$Y$387,20,0))</f>
        <v/>
      </c>
      <c r="AQ9" s="22" t="str">
        <f>IF(ISERROR(VLOOKUP('Choose Housekeeping Genes'!$C8,Calculations!$C$4:$Y$387,21,0)),"",VLOOKUP('Choose Housekeeping Genes'!$C8,Calculations!$C$4:$Y$387,21,0))</f>
        <v/>
      </c>
      <c r="AR9" s="22" t="str">
        <f>IF(ISERROR(VLOOKUP('Choose Housekeeping Genes'!$C8,Calculations!$C$4:$Y$387,22,0)),"",VLOOKUP('Choose Housekeeping Genes'!$C8,Calculations!$C$4:$Y$387,22,0))</f>
        <v/>
      </c>
      <c r="AS9" s="22" t="str">
        <f>IF(ISERROR(VLOOKUP('Choose Housekeeping Genes'!$C8,Calculations!$C$4:$Y$387,23,0)),"",VLOOKUP('Choose Housekeeping Genes'!$C8,Calculations!$C$4:$Y$387,23,0))</f>
        <v/>
      </c>
      <c r="AT9" s="36" t="str">
        <f t="shared" si="3"/>
        <v/>
      </c>
      <c r="AU9" s="36" t="str">
        <f t="shared" si="4"/>
        <v/>
      </c>
      <c r="AV9" s="36" t="str">
        <f t="shared" si="5"/>
        <v/>
      </c>
      <c r="AW9" s="36" t="str">
        <f t="shared" si="6"/>
        <v/>
      </c>
      <c r="AX9" s="36" t="str">
        <f t="shared" si="7"/>
        <v/>
      </c>
      <c r="AY9" s="36" t="str">
        <f t="shared" si="8"/>
        <v/>
      </c>
      <c r="AZ9" s="36" t="str">
        <f t="shared" si="9"/>
        <v/>
      </c>
      <c r="BA9" s="36" t="str">
        <f t="shared" si="10"/>
        <v/>
      </c>
      <c r="BB9" s="36" t="str">
        <f t="shared" si="11"/>
        <v/>
      </c>
      <c r="BC9" s="36" t="str">
        <f t="shared" si="12"/>
        <v/>
      </c>
      <c r="BD9" s="36" t="str">
        <f t="shared" si="13"/>
        <v/>
      </c>
      <c r="BE9" s="36" t="str">
        <f t="shared" si="14"/>
        <v/>
      </c>
      <c r="BF9" s="36" t="str">
        <f t="shared" si="15"/>
        <v/>
      </c>
      <c r="BG9" s="36" t="str">
        <f t="shared" si="16"/>
        <v/>
      </c>
      <c r="BH9" s="36" t="str">
        <f t="shared" si="17"/>
        <v/>
      </c>
      <c r="BI9" s="36" t="str">
        <f t="shared" si="18"/>
        <v/>
      </c>
      <c r="BJ9" s="36" t="str">
        <f t="shared" si="19"/>
        <v/>
      </c>
      <c r="BK9" s="36" t="str">
        <f t="shared" si="20"/>
        <v/>
      </c>
      <c r="BL9" s="36" t="str">
        <f t="shared" si="21"/>
        <v/>
      </c>
      <c r="BM9" s="36" t="str">
        <f t="shared" si="22"/>
        <v/>
      </c>
      <c r="BN9" s="38" t="e">
        <f t="shared" si="23"/>
        <v>#DIV/0!</v>
      </c>
      <c r="BO9" s="38" t="e">
        <f t="shared" si="24"/>
        <v>#DIV/0!</v>
      </c>
      <c r="BP9" s="39" t="str">
        <f t="shared" si="25"/>
        <v/>
      </c>
      <c r="BQ9" s="39" t="str">
        <f t="shared" si="26"/>
        <v/>
      </c>
      <c r="BR9" s="39" t="str">
        <f t="shared" si="27"/>
        <v/>
      </c>
      <c r="BS9" s="39" t="str">
        <f t="shared" si="28"/>
        <v/>
      </c>
      <c r="BT9" s="39" t="str">
        <f t="shared" si="29"/>
        <v/>
      </c>
      <c r="BU9" s="39" t="str">
        <f t="shared" si="30"/>
        <v/>
      </c>
      <c r="BV9" s="39" t="str">
        <f t="shared" si="31"/>
        <v/>
      </c>
      <c r="BW9" s="39" t="str">
        <f t="shared" si="32"/>
        <v/>
      </c>
      <c r="BX9" s="39" t="str">
        <f t="shared" si="33"/>
        <v/>
      </c>
      <c r="BY9" s="39" t="str">
        <f t="shared" si="34"/>
        <v/>
      </c>
      <c r="BZ9" s="39" t="str">
        <f t="shared" si="35"/>
        <v/>
      </c>
      <c r="CA9" s="39" t="str">
        <f t="shared" si="36"/>
        <v/>
      </c>
      <c r="CB9" s="39" t="str">
        <f t="shared" si="37"/>
        <v/>
      </c>
      <c r="CC9" s="39" t="str">
        <f t="shared" si="38"/>
        <v/>
      </c>
      <c r="CD9" s="39" t="str">
        <f t="shared" si="39"/>
        <v/>
      </c>
      <c r="CE9" s="39" t="str">
        <f t="shared" si="40"/>
        <v/>
      </c>
      <c r="CF9" s="39" t="str">
        <f t="shared" si="41"/>
        <v/>
      </c>
      <c r="CG9" s="39" t="str">
        <f t="shared" si="42"/>
        <v/>
      </c>
      <c r="CH9" s="39" t="str">
        <f t="shared" si="43"/>
        <v/>
      </c>
      <c r="CI9" s="39" t="str">
        <f t="shared" si="44"/>
        <v/>
      </c>
    </row>
    <row r="10" customHeight="1" spans="1:87">
      <c r="A10" s="18"/>
      <c r="B10" s="15" t="str">
        <f>'Gene Table'!E9</f>
        <v>hsa-miR-106b-5p</v>
      </c>
      <c r="C10" s="15" t="str">
        <f>'Gene Table'!B9</f>
        <v>A07</v>
      </c>
      <c r="D10" s="16"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Table'!E9</f>
        <v>hsa-miR-106b-5p</v>
      </c>
      <c r="O10" s="17" t="str">
        <f>'Gene Table'!B9</f>
        <v>A07</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Genes'!$C9,Calculations!$C$4:$M$387,2,0)),"",VLOOKUP('Choose Housekeeping Genes'!$C9,Calculations!$C$4:$M$387,2,0))</f>
        <v/>
      </c>
      <c r="AA10" s="22" t="str">
        <f>IF(ISERROR(VLOOKUP('Choose Housekeeping Genes'!$C9,Calculations!$C$4:$M$387,3,0)),"",VLOOKUP('Choose Housekeeping Genes'!$C9,Calculations!$C$4:$M$387,3,0))</f>
        <v/>
      </c>
      <c r="AB10" s="22" t="str">
        <f>IF(ISERROR(VLOOKUP('Choose Housekeeping Genes'!$C9,Calculations!$C$4:$M$387,4,0)),"",VLOOKUP('Choose Housekeeping Genes'!$C9,Calculations!$C$4:$M$387,4,0))</f>
        <v/>
      </c>
      <c r="AC10" s="22" t="str">
        <f>IF(ISERROR(VLOOKUP('Choose Housekeeping Genes'!$C9,Calculations!$C$4:$M$387,5,0)),"",VLOOKUP('Choose Housekeeping Genes'!$C9,Calculations!$C$4:$M$387,5,0))</f>
        <v/>
      </c>
      <c r="AD10" s="22" t="str">
        <f>IF(ISERROR(VLOOKUP('Choose Housekeeping Genes'!$C9,Calculations!$C$4:$M$387,6,0)),"",VLOOKUP('Choose Housekeeping Genes'!$C9,Calculations!$C$4:$M$387,6,0))</f>
        <v/>
      </c>
      <c r="AE10" s="22" t="str">
        <f>IF(ISERROR(VLOOKUP('Choose Housekeeping Genes'!$C9,Calculations!$C$4:$M$387,7,0)),"",VLOOKUP('Choose Housekeeping Genes'!$C9,Calculations!$C$4:$M$387,7,0))</f>
        <v/>
      </c>
      <c r="AF10" s="22" t="str">
        <f>IF(ISERROR(VLOOKUP('Choose Housekeeping Genes'!$C9,Calculations!$C$4:$M$387,8,0)),"",VLOOKUP('Choose Housekeeping Genes'!$C9,Calculations!$C$4:$M$387,8,0))</f>
        <v/>
      </c>
      <c r="AG10" s="22" t="str">
        <f>IF(ISERROR(VLOOKUP('Choose Housekeeping Genes'!$C9,Calculations!$C$4:$M$387,9,0)),"",VLOOKUP('Choose Housekeeping Genes'!$C9,Calculations!$C$4:$M$387,9,0))</f>
        <v/>
      </c>
      <c r="AH10" s="22" t="str">
        <f>IF(ISERROR(VLOOKUP('Choose Housekeeping Genes'!$C9,Calculations!$C$4:$M$387,10,0)),"",VLOOKUP('Choose Housekeeping Genes'!$C9,Calculations!$C$4:$M$387,10,0))</f>
        <v/>
      </c>
      <c r="AI10" s="22" t="str">
        <f>IF(ISERROR(VLOOKUP('Choose Housekeeping Genes'!$C9,Calculations!$C$4:$M$387,11,0)),"",VLOOKUP('Choose Housekeeping Genes'!$C9,Calculations!$C$4:$M$387,11,0))</f>
        <v/>
      </c>
      <c r="AJ10" s="22" t="str">
        <f>IF(ISERROR(VLOOKUP('Choose Housekeeping Genes'!$C9,Calculations!$C$4:$Y$387,14,0)),"",VLOOKUP('Choose Housekeeping Genes'!$C9,Calculations!$C$4:$Y$387,14,0))</f>
        <v/>
      </c>
      <c r="AK10" s="22" t="str">
        <f>IF(ISERROR(VLOOKUP('Choose Housekeeping Genes'!$C9,Calculations!$C$4:$Y$387,15,0)),"",VLOOKUP('Choose Housekeeping Genes'!$C9,Calculations!$C$4:$Y$387,15,0))</f>
        <v/>
      </c>
      <c r="AL10" s="22" t="str">
        <f>IF(ISERROR(VLOOKUP('Choose Housekeeping Genes'!$C9,Calculations!$C$4:$Y$387,16,0)),"",VLOOKUP('Choose Housekeeping Genes'!$C9,Calculations!$C$4:$Y$387,16,0))</f>
        <v/>
      </c>
      <c r="AM10" s="22" t="str">
        <f>IF(ISERROR(VLOOKUP('Choose Housekeeping Genes'!$C9,Calculations!$C$4:$Y$387,17,0)),"",VLOOKUP('Choose Housekeeping Genes'!$C9,Calculations!$C$4:$Y$387,17,0))</f>
        <v/>
      </c>
      <c r="AN10" s="22" t="str">
        <f>IF(ISERROR(VLOOKUP('Choose Housekeeping Genes'!$C9,Calculations!$C$4:$Y$387,18,0)),"",VLOOKUP('Choose Housekeeping Genes'!$C9,Calculations!$C$4:$Y$387,18,0))</f>
        <v/>
      </c>
      <c r="AO10" s="22" t="str">
        <f>IF(ISERROR(VLOOKUP('Choose Housekeeping Genes'!$C9,Calculations!$C$4:$Y$387,19,0)),"",VLOOKUP('Choose Housekeeping Genes'!$C9,Calculations!$C$4:$Y$387,19,0))</f>
        <v/>
      </c>
      <c r="AP10" s="22" t="str">
        <f>IF(ISERROR(VLOOKUP('Choose Housekeeping Genes'!$C9,Calculations!$C$4:$Y$387,20,0)),"",VLOOKUP('Choose Housekeeping Genes'!$C9,Calculations!$C$4:$Y$387,20,0))</f>
        <v/>
      </c>
      <c r="AQ10" s="22" t="str">
        <f>IF(ISERROR(VLOOKUP('Choose Housekeeping Genes'!$C9,Calculations!$C$4:$Y$387,21,0)),"",VLOOKUP('Choose Housekeeping Genes'!$C9,Calculations!$C$4:$Y$387,21,0))</f>
        <v/>
      </c>
      <c r="AR10" s="22" t="str">
        <f>IF(ISERROR(VLOOKUP('Choose Housekeeping Genes'!$C9,Calculations!$C$4:$Y$387,22,0)),"",VLOOKUP('Choose Housekeeping Genes'!$C9,Calculations!$C$4:$Y$387,22,0))</f>
        <v/>
      </c>
      <c r="AS10" s="22" t="str">
        <f>IF(ISERROR(VLOOKUP('Choose Housekeeping Genes'!$C9,Calculations!$C$4:$Y$387,23,0)),"",VLOOKUP('Choose Housekeeping Genes'!$C9,Calculations!$C$4:$Y$387,23,0))</f>
        <v/>
      </c>
      <c r="AT10" s="36" t="str">
        <f t="shared" si="3"/>
        <v/>
      </c>
      <c r="AU10" s="36" t="str">
        <f t="shared" si="4"/>
        <v/>
      </c>
      <c r="AV10" s="36" t="str">
        <f t="shared" si="5"/>
        <v/>
      </c>
      <c r="AW10" s="36" t="str">
        <f t="shared" si="6"/>
        <v/>
      </c>
      <c r="AX10" s="36" t="str">
        <f t="shared" si="7"/>
        <v/>
      </c>
      <c r="AY10" s="36" t="str">
        <f t="shared" si="8"/>
        <v/>
      </c>
      <c r="AZ10" s="36" t="str">
        <f t="shared" si="9"/>
        <v/>
      </c>
      <c r="BA10" s="36" t="str">
        <f t="shared" si="10"/>
        <v/>
      </c>
      <c r="BB10" s="36" t="str">
        <f t="shared" si="11"/>
        <v/>
      </c>
      <c r="BC10" s="36" t="str">
        <f t="shared" si="12"/>
        <v/>
      </c>
      <c r="BD10" s="36" t="str">
        <f t="shared" si="13"/>
        <v/>
      </c>
      <c r="BE10" s="36" t="str">
        <f t="shared" si="14"/>
        <v/>
      </c>
      <c r="BF10" s="36" t="str">
        <f t="shared" si="15"/>
        <v/>
      </c>
      <c r="BG10" s="36" t="str">
        <f t="shared" si="16"/>
        <v/>
      </c>
      <c r="BH10" s="36" t="str">
        <f t="shared" si="17"/>
        <v/>
      </c>
      <c r="BI10" s="36" t="str">
        <f t="shared" si="18"/>
        <v/>
      </c>
      <c r="BJ10" s="36" t="str">
        <f t="shared" si="19"/>
        <v/>
      </c>
      <c r="BK10" s="36" t="str">
        <f t="shared" si="20"/>
        <v/>
      </c>
      <c r="BL10" s="36" t="str">
        <f t="shared" si="21"/>
        <v/>
      </c>
      <c r="BM10" s="36" t="str">
        <f t="shared" si="22"/>
        <v/>
      </c>
      <c r="BN10" s="38" t="e">
        <f t="shared" si="23"/>
        <v>#DIV/0!</v>
      </c>
      <c r="BO10" s="38" t="e">
        <f t="shared" si="24"/>
        <v>#DIV/0!</v>
      </c>
      <c r="BP10" s="39" t="str">
        <f t="shared" si="25"/>
        <v/>
      </c>
      <c r="BQ10" s="39" t="str">
        <f t="shared" si="26"/>
        <v/>
      </c>
      <c r="BR10" s="39" t="str">
        <f t="shared" si="27"/>
        <v/>
      </c>
      <c r="BS10" s="39" t="str">
        <f t="shared" si="28"/>
        <v/>
      </c>
      <c r="BT10" s="39" t="str">
        <f t="shared" si="29"/>
        <v/>
      </c>
      <c r="BU10" s="39" t="str">
        <f t="shared" si="30"/>
        <v/>
      </c>
      <c r="BV10" s="39" t="str">
        <f t="shared" si="31"/>
        <v/>
      </c>
      <c r="BW10" s="39" t="str">
        <f t="shared" si="32"/>
        <v/>
      </c>
      <c r="BX10" s="39" t="str">
        <f t="shared" si="33"/>
        <v/>
      </c>
      <c r="BY10" s="39" t="str">
        <f t="shared" si="34"/>
        <v/>
      </c>
      <c r="BZ10" s="39" t="str">
        <f t="shared" si="35"/>
        <v/>
      </c>
      <c r="CA10" s="39" t="str">
        <f t="shared" si="36"/>
        <v/>
      </c>
      <c r="CB10" s="39" t="str">
        <f t="shared" si="37"/>
        <v/>
      </c>
      <c r="CC10" s="39" t="str">
        <f t="shared" si="38"/>
        <v/>
      </c>
      <c r="CD10" s="39" t="str">
        <f t="shared" si="39"/>
        <v/>
      </c>
      <c r="CE10" s="39" t="str">
        <f t="shared" si="40"/>
        <v/>
      </c>
      <c r="CF10" s="39" t="str">
        <f t="shared" si="41"/>
        <v/>
      </c>
      <c r="CG10" s="39" t="str">
        <f t="shared" si="42"/>
        <v/>
      </c>
      <c r="CH10" s="39" t="str">
        <f t="shared" si="43"/>
        <v/>
      </c>
      <c r="CI10" s="39" t="str">
        <f t="shared" si="44"/>
        <v/>
      </c>
    </row>
    <row r="11" customHeight="1" spans="1:87">
      <c r="A11" s="18"/>
      <c r="B11" s="15" t="str">
        <f>'Gene Table'!E10</f>
        <v>hsa-let-7a-5p</v>
      </c>
      <c r="C11" s="15" t="str">
        <f>'Gene Table'!B10</f>
        <v>A08</v>
      </c>
      <c r="D11" s="16"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Table'!E10</f>
        <v>hsa-let-7a-5p</v>
      </c>
      <c r="O11" s="17" t="str">
        <f>'Gene Table'!B10</f>
        <v>A08</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Genes'!$C10,Calculations!$C$4:$M$387,2,0)),"",VLOOKUP('Choose Housekeeping Genes'!$C10,Calculations!$C$4:$M$387,2,0))</f>
        <v/>
      </c>
      <c r="AA11" s="22" t="str">
        <f>IF(ISERROR(VLOOKUP('Choose Housekeeping Genes'!$C10,Calculations!$C$4:$M$387,3,0)),"",VLOOKUP('Choose Housekeeping Genes'!$C10,Calculations!$C$4:$M$387,3,0))</f>
        <v/>
      </c>
      <c r="AB11" s="22" t="str">
        <f>IF(ISERROR(VLOOKUP('Choose Housekeeping Genes'!$C10,Calculations!$C$4:$M$387,4,0)),"",VLOOKUP('Choose Housekeeping Genes'!$C10,Calculations!$C$4:$M$387,4,0))</f>
        <v/>
      </c>
      <c r="AC11" s="22" t="str">
        <f>IF(ISERROR(VLOOKUP('Choose Housekeeping Genes'!$C10,Calculations!$C$4:$M$387,5,0)),"",VLOOKUP('Choose Housekeeping Genes'!$C10,Calculations!$C$4:$M$387,5,0))</f>
        <v/>
      </c>
      <c r="AD11" s="22" t="str">
        <f>IF(ISERROR(VLOOKUP('Choose Housekeeping Genes'!$C10,Calculations!$C$4:$M$387,6,0)),"",VLOOKUP('Choose Housekeeping Genes'!$C10,Calculations!$C$4:$M$387,6,0))</f>
        <v/>
      </c>
      <c r="AE11" s="22" t="str">
        <f>IF(ISERROR(VLOOKUP('Choose Housekeeping Genes'!$C10,Calculations!$C$4:$M$387,7,0)),"",VLOOKUP('Choose Housekeeping Genes'!$C10,Calculations!$C$4:$M$387,7,0))</f>
        <v/>
      </c>
      <c r="AF11" s="22" t="str">
        <f>IF(ISERROR(VLOOKUP('Choose Housekeeping Genes'!$C10,Calculations!$C$4:$M$387,8,0)),"",VLOOKUP('Choose Housekeeping Genes'!$C10,Calculations!$C$4:$M$387,8,0))</f>
        <v/>
      </c>
      <c r="AG11" s="22" t="str">
        <f>IF(ISERROR(VLOOKUP('Choose Housekeeping Genes'!$C10,Calculations!$C$4:$M$387,9,0)),"",VLOOKUP('Choose Housekeeping Genes'!$C10,Calculations!$C$4:$M$387,9,0))</f>
        <v/>
      </c>
      <c r="AH11" s="22" t="str">
        <f>IF(ISERROR(VLOOKUP('Choose Housekeeping Genes'!$C10,Calculations!$C$4:$M$387,10,0)),"",VLOOKUP('Choose Housekeeping Genes'!$C10,Calculations!$C$4:$M$387,10,0))</f>
        <v/>
      </c>
      <c r="AI11" s="22" t="str">
        <f>IF(ISERROR(VLOOKUP('Choose Housekeeping Genes'!$C10,Calculations!$C$4:$M$387,11,0)),"",VLOOKUP('Choose Housekeeping Genes'!$C10,Calculations!$C$4:$M$387,11,0))</f>
        <v/>
      </c>
      <c r="AJ11" s="22" t="str">
        <f>IF(ISERROR(VLOOKUP('Choose Housekeeping Genes'!$C10,Calculations!$C$4:$Y$387,14,0)),"",VLOOKUP('Choose Housekeeping Genes'!$C10,Calculations!$C$4:$Y$387,14,0))</f>
        <v/>
      </c>
      <c r="AK11" s="22" t="str">
        <f>IF(ISERROR(VLOOKUP('Choose Housekeeping Genes'!$C10,Calculations!$C$4:$Y$387,15,0)),"",VLOOKUP('Choose Housekeeping Genes'!$C10,Calculations!$C$4:$Y$387,15,0))</f>
        <v/>
      </c>
      <c r="AL11" s="22" t="str">
        <f>IF(ISERROR(VLOOKUP('Choose Housekeeping Genes'!$C10,Calculations!$C$4:$Y$387,16,0)),"",VLOOKUP('Choose Housekeeping Genes'!$C10,Calculations!$C$4:$Y$387,16,0))</f>
        <v/>
      </c>
      <c r="AM11" s="22" t="str">
        <f>IF(ISERROR(VLOOKUP('Choose Housekeeping Genes'!$C10,Calculations!$C$4:$Y$387,17,0)),"",VLOOKUP('Choose Housekeeping Genes'!$C10,Calculations!$C$4:$Y$387,17,0))</f>
        <v/>
      </c>
      <c r="AN11" s="22" t="str">
        <f>IF(ISERROR(VLOOKUP('Choose Housekeeping Genes'!$C10,Calculations!$C$4:$Y$387,18,0)),"",VLOOKUP('Choose Housekeeping Genes'!$C10,Calculations!$C$4:$Y$387,18,0))</f>
        <v/>
      </c>
      <c r="AO11" s="22" t="str">
        <f>IF(ISERROR(VLOOKUP('Choose Housekeeping Genes'!$C10,Calculations!$C$4:$Y$387,19,0)),"",VLOOKUP('Choose Housekeeping Genes'!$C10,Calculations!$C$4:$Y$387,19,0))</f>
        <v/>
      </c>
      <c r="AP11" s="22" t="str">
        <f>IF(ISERROR(VLOOKUP('Choose Housekeeping Genes'!$C10,Calculations!$C$4:$Y$387,20,0)),"",VLOOKUP('Choose Housekeeping Genes'!$C10,Calculations!$C$4:$Y$387,20,0))</f>
        <v/>
      </c>
      <c r="AQ11" s="22" t="str">
        <f>IF(ISERROR(VLOOKUP('Choose Housekeeping Genes'!$C10,Calculations!$C$4:$Y$387,21,0)),"",VLOOKUP('Choose Housekeeping Genes'!$C10,Calculations!$C$4:$Y$387,21,0))</f>
        <v/>
      </c>
      <c r="AR11" s="22" t="str">
        <f>IF(ISERROR(VLOOKUP('Choose Housekeeping Genes'!$C10,Calculations!$C$4:$Y$387,22,0)),"",VLOOKUP('Choose Housekeeping Genes'!$C10,Calculations!$C$4:$Y$387,22,0))</f>
        <v/>
      </c>
      <c r="AS11" s="22" t="str">
        <f>IF(ISERROR(VLOOKUP('Choose Housekeeping Genes'!$C10,Calculations!$C$4:$Y$387,23,0)),"",VLOOKUP('Choose Housekeeping Genes'!$C10,Calculations!$C$4:$Y$387,23,0))</f>
        <v/>
      </c>
      <c r="AT11" s="36" t="str">
        <f t="shared" si="3"/>
        <v/>
      </c>
      <c r="AU11" s="36" t="str">
        <f t="shared" si="4"/>
        <v/>
      </c>
      <c r="AV11" s="36" t="str">
        <f t="shared" si="5"/>
        <v/>
      </c>
      <c r="AW11" s="36" t="str">
        <f t="shared" si="6"/>
        <v/>
      </c>
      <c r="AX11" s="36" t="str">
        <f t="shared" si="7"/>
        <v/>
      </c>
      <c r="AY11" s="36" t="str">
        <f t="shared" si="8"/>
        <v/>
      </c>
      <c r="AZ11" s="36" t="str">
        <f t="shared" si="9"/>
        <v/>
      </c>
      <c r="BA11" s="36" t="str">
        <f t="shared" si="10"/>
        <v/>
      </c>
      <c r="BB11" s="36" t="str">
        <f t="shared" si="11"/>
        <v/>
      </c>
      <c r="BC11" s="36" t="str">
        <f t="shared" si="12"/>
        <v/>
      </c>
      <c r="BD11" s="36" t="str">
        <f t="shared" si="13"/>
        <v/>
      </c>
      <c r="BE11" s="36" t="str">
        <f t="shared" si="14"/>
        <v/>
      </c>
      <c r="BF11" s="36" t="str">
        <f t="shared" si="15"/>
        <v/>
      </c>
      <c r="BG11" s="36" t="str">
        <f t="shared" si="16"/>
        <v/>
      </c>
      <c r="BH11" s="36" t="str">
        <f t="shared" si="17"/>
        <v/>
      </c>
      <c r="BI11" s="36" t="str">
        <f t="shared" si="18"/>
        <v/>
      </c>
      <c r="BJ11" s="36" t="str">
        <f t="shared" si="19"/>
        <v/>
      </c>
      <c r="BK11" s="36" t="str">
        <f t="shared" si="20"/>
        <v/>
      </c>
      <c r="BL11" s="36" t="str">
        <f t="shared" si="21"/>
        <v/>
      </c>
      <c r="BM11" s="36" t="str">
        <f t="shared" si="22"/>
        <v/>
      </c>
      <c r="BN11" s="38" t="e">
        <f t="shared" si="23"/>
        <v>#DIV/0!</v>
      </c>
      <c r="BO11" s="38" t="e">
        <f t="shared" si="24"/>
        <v>#DIV/0!</v>
      </c>
      <c r="BP11" s="39" t="str">
        <f t="shared" si="25"/>
        <v/>
      </c>
      <c r="BQ11" s="39" t="str">
        <f t="shared" si="26"/>
        <v/>
      </c>
      <c r="BR11" s="39" t="str">
        <f t="shared" si="27"/>
        <v/>
      </c>
      <c r="BS11" s="39" t="str">
        <f t="shared" si="28"/>
        <v/>
      </c>
      <c r="BT11" s="39" t="str">
        <f t="shared" si="29"/>
        <v/>
      </c>
      <c r="BU11" s="39" t="str">
        <f t="shared" si="30"/>
        <v/>
      </c>
      <c r="BV11" s="39" t="str">
        <f t="shared" si="31"/>
        <v/>
      </c>
      <c r="BW11" s="39" t="str">
        <f t="shared" si="32"/>
        <v/>
      </c>
      <c r="BX11" s="39" t="str">
        <f t="shared" si="33"/>
        <v/>
      </c>
      <c r="BY11" s="39" t="str">
        <f t="shared" si="34"/>
        <v/>
      </c>
      <c r="BZ11" s="39" t="str">
        <f t="shared" si="35"/>
        <v/>
      </c>
      <c r="CA11" s="39" t="str">
        <f t="shared" si="36"/>
        <v/>
      </c>
      <c r="CB11" s="39" t="str">
        <f t="shared" si="37"/>
        <v/>
      </c>
      <c r="CC11" s="39" t="str">
        <f t="shared" si="38"/>
        <v/>
      </c>
      <c r="CD11" s="39" t="str">
        <f t="shared" si="39"/>
        <v/>
      </c>
      <c r="CE11" s="39" t="str">
        <f t="shared" si="40"/>
        <v/>
      </c>
      <c r="CF11" s="39" t="str">
        <f t="shared" si="41"/>
        <v/>
      </c>
      <c r="CG11" s="39" t="str">
        <f t="shared" si="42"/>
        <v/>
      </c>
      <c r="CH11" s="39" t="str">
        <f t="shared" si="43"/>
        <v/>
      </c>
      <c r="CI11" s="39" t="str">
        <f t="shared" si="44"/>
        <v/>
      </c>
    </row>
    <row r="12" spans="1:87">
      <c r="A12" s="18"/>
      <c r="B12" s="15" t="str">
        <f>'Gene Table'!E11</f>
        <v>hsa-miR-1178</v>
      </c>
      <c r="C12" s="15" t="str">
        <f>'Gene Table'!B11</f>
        <v>A09</v>
      </c>
      <c r="D12" s="16"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Table'!E11</f>
        <v>hsa-miR-1178</v>
      </c>
      <c r="O12" s="17" t="str">
        <f>'Gene Table'!B11</f>
        <v>A09</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Genes'!$C11,Calculations!$C$4:$M$387,2,0)),"",VLOOKUP('Choose Housekeeping Genes'!$C11,Calculations!$C$4:$M$387,2,0))</f>
        <v/>
      </c>
      <c r="AA12" s="22" t="str">
        <f>IF(ISERROR(VLOOKUP('Choose Housekeeping Genes'!$C11,Calculations!$C$4:$M$387,3,0)),"",VLOOKUP('Choose Housekeeping Genes'!$C11,Calculations!$C$4:$M$387,3,0))</f>
        <v/>
      </c>
      <c r="AB12" s="22" t="str">
        <f>IF(ISERROR(VLOOKUP('Choose Housekeeping Genes'!$C11,Calculations!$C$4:$M$387,4,0)),"",VLOOKUP('Choose Housekeeping Genes'!$C11,Calculations!$C$4:$M$387,4,0))</f>
        <v/>
      </c>
      <c r="AC12" s="22" t="str">
        <f>IF(ISERROR(VLOOKUP('Choose Housekeeping Genes'!$C11,Calculations!$C$4:$M$387,5,0)),"",VLOOKUP('Choose Housekeeping Genes'!$C11,Calculations!$C$4:$M$387,5,0))</f>
        <v/>
      </c>
      <c r="AD12" s="22" t="str">
        <f>IF(ISERROR(VLOOKUP('Choose Housekeeping Genes'!$C11,Calculations!$C$4:$M$387,6,0)),"",VLOOKUP('Choose Housekeeping Genes'!$C11,Calculations!$C$4:$M$387,6,0))</f>
        <v/>
      </c>
      <c r="AE12" s="22" t="str">
        <f>IF(ISERROR(VLOOKUP('Choose Housekeeping Genes'!$C11,Calculations!$C$4:$M$387,7,0)),"",VLOOKUP('Choose Housekeeping Genes'!$C11,Calculations!$C$4:$M$387,7,0))</f>
        <v/>
      </c>
      <c r="AF12" s="22" t="str">
        <f>IF(ISERROR(VLOOKUP('Choose Housekeeping Genes'!$C11,Calculations!$C$4:$M$387,8,0)),"",VLOOKUP('Choose Housekeeping Genes'!$C11,Calculations!$C$4:$M$387,8,0))</f>
        <v/>
      </c>
      <c r="AG12" s="22" t="str">
        <f>IF(ISERROR(VLOOKUP('Choose Housekeeping Genes'!$C11,Calculations!$C$4:$M$387,9,0)),"",VLOOKUP('Choose Housekeeping Genes'!$C11,Calculations!$C$4:$M$387,9,0))</f>
        <v/>
      </c>
      <c r="AH12" s="22" t="str">
        <f>IF(ISERROR(VLOOKUP('Choose Housekeeping Genes'!$C11,Calculations!$C$4:$M$387,10,0)),"",VLOOKUP('Choose Housekeeping Genes'!$C11,Calculations!$C$4:$M$387,10,0))</f>
        <v/>
      </c>
      <c r="AI12" s="22" t="str">
        <f>IF(ISERROR(VLOOKUP('Choose Housekeeping Genes'!$C11,Calculations!$C$4:$M$387,11,0)),"",VLOOKUP('Choose Housekeeping Genes'!$C11,Calculations!$C$4:$M$387,11,0))</f>
        <v/>
      </c>
      <c r="AJ12" s="22" t="str">
        <f>IF(ISERROR(VLOOKUP('Choose Housekeeping Genes'!$C11,Calculations!$C$4:$Y$387,14,0)),"",VLOOKUP('Choose Housekeeping Genes'!$C11,Calculations!$C$4:$Y$387,14,0))</f>
        <v/>
      </c>
      <c r="AK12" s="22" t="str">
        <f>IF(ISERROR(VLOOKUP('Choose Housekeeping Genes'!$C11,Calculations!$C$4:$Y$387,15,0)),"",VLOOKUP('Choose Housekeeping Genes'!$C11,Calculations!$C$4:$Y$387,15,0))</f>
        <v/>
      </c>
      <c r="AL12" s="22" t="str">
        <f>IF(ISERROR(VLOOKUP('Choose Housekeeping Genes'!$C11,Calculations!$C$4:$Y$387,16,0)),"",VLOOKUP('Choose Housekeeping Genes'!$C11,Calculations!$C$4:$Y$387,16,0))</f>
        <v/>
      </c>
      <c r="AM12" s="22" t="str">
        <f>IF(ISERROR(VLOOKUP('Choose Housekeeping Genes'!$C11,Calculations!$C$4:$Y$387,17,0)),"",VLOOKUP('Choose Housekeeping Genes'!$C11,Calculations!$C$4:$Y$387,17,0))</f>
        <v/>
      </c>
      <c r="AN12" s="22" t="str">
        <f>IF(ISERROR(VLOOKUP('Choose Housekeeping Genes'!$C11,Calculations!$C$4:$Y$387,18,0)),"",VLOOKUP('Choose Housekeeping Genes'!$C11,Calculations!$C$4:$Y$387,18,0))</f>
        <v/>
      </c>
      <c r="AO12" s="22" t="str">
        <f>IF(ISERROR(VLOOKUP('Choose Housekeeping Genes'!$C11,Calculations!$C$4:$Y$387,19,0)),"",VLOOKUP('Choose Housekeeping Genes'!$C11,Calculations!$C$4:$Y$387,19,0))</f>
        <v/>
      </c>
      <c r="AP12" s="22" t="str">
        <f>IF(ISERROR(VLOOKUP('Choose Housekeeping Genes'!$C11,Calculations!$C$4:$Y$387,20,0)),"",VLOOKUP('Choose Housekeeping Genes'!$C11,Calculations!$C$4:$Y$387,20,0))</f>
        <v/>
      </c>
      <c r="AQ12" s="22" t="str">
        <f>IF(ISERROR(VLOOKUP('Choose Housekeeping Genes'!$C11,Calculations!$C$4:$Y$387,21,0)),"",VLOOKUP('Choose Housekeeping Genes'!$C11,Calculations!$C$4:$Y$387,21,0))</f>
        <v/>
      </c>
      <c r="AR12" s="22" t="str">
        <f>IF(ISERROR(VLOOKUP('Choose Housekeeping Genes'!$C11,Calculations!$C$4:$Y$387,22,0)),"",VLOOKUP('Choose Housekeeping Genes'!$C11,Calculations!$C$4:$Y$387,22,0))</f>
        <v/>
      </c>
      <c r="AS12" s="22" t="str">
        <f>IF(ISERROR(VLOOKUP('Choose Housekeeping Genes'!$C11,Calculations!$C$4:$Y$387,23,0)),"",VLOOKUP('Choose Housekeeping Genes'!$C11,Calculations!$C$4:$Y$387,23,0))</f>
        <v/>
      </c>
      <c r="AT12" s="36" t="str">
        <f t="shared" si="3"/>
        <v/>
      </c>
      <c r="AU12" s="36" t="str">
        <f t="shared" si="4"/>
        <v/>
      </c>
      <c r="AV12" s="36" t="str">
        <f t="shared" si="5"/>
        <v/>
      </c>
      <c r="AW12" s="36" t="str">
        <f t="shared" si="6"/>
        <v/>
      </c>
      <c r="AX12" s="36" t="str">
        <f t="shared" si="7"/>
        <v/>
      </c>
      <c r="AY12" s="36" t="str">
        <f t="shared" si="8"/>
        <v/>
      </c>
      <c r="AZ12" s="36" t="str">
        <f t="shared" si="9"/>
        <v/>
      </c>
      <c r="BA12" s="36" t="str">
        <f t="shared" si="10"/>
        <v/>
      </c>
      <c r="BB12" s="36" t="str">
        <f t="shared" si="11"/>
        <v/>
      </c>
      <c r="BC12" s="36" t="str">
        <f t="shared" si="12"/>
        <v/>
      </c>
      <c r="BD12" s="36" t="str">
        <f t="shared" si="13"/>
        <v/>
      </c>
      <c r="BE12" s="36" t="str">
        <f t="shared" si="14"/>
        <v/>
      </c>
      <c r="BF12" s="36" t="str">
        <f t="shared" si="15"/>
        <v/>
      </c>
      <c r="BG12" s="36" t="str">
        <f t="shared" si="16"/>
        <v/>
      </c>
      <c r="BH12" s="36" t="str">
        <f t="shared" si="17"/>
        <v/>
      </c>
      <c r="BI12" s="36" t="str">
        <f t="shared" si="18"/>
        <v/>
      </c>
      <c r="BJ12" s="36" t="str">
        <f t="shared" si="19"/>
        <v/>
      </c>
      <c r="BK12" s="36" t="str">
        <f t="shared" si="20"/>
        <v/>
      </c>
      <c r="BL12" s="36" t="str">
        <f t="shared" si="21"/>
        <v/>
      </c>
      <c r="BM12" s="36" t="str">
        <f t="shared" si="22"/>
        <v/>
      </c>
      <c r="BN12" s="38" t="e">
        <f t="shared" si="23"/>
        <v>#DIV/0!</v>
      </c>
      <c r="BO12" s="38" t="e">
        <f t="shared" si="24"/>
        <v>#DIV/0!</v>
      </c>
      <c r="BP12" s="39" t="str">
        <f t="shared" si="25"/>
        <v/>
      </c>
      <c r="BQ12" s="39" t="str">
        <f t="shared" si="26"/>
        <v/>
      </c>
      <c r="BR12" s="39" t="str">
        <f t="shared" si="27"/>
        <v/>
      </c>
      <c r="BS12" s="39" t="str">
        <f t="shared" si="28"/>
        <v/>
      </c>
      <c r="BT12" s="39" t="str">
        <f t="shared" si="29"/>
        <v/>
      </c>
      <c r="BU12" s="39" t="str">
        <f t="shared" si="30"/>
        <v/>
      </c>
      <c r="BV12" s="39" t="str">
        <f t="shared" si="31"/>
        <v/>
      </c>
      <c r="BW12" s="39" t="str">
        <f t="shared" si="32"/>
        <v/>
      </c>
      <c r="BX12" s="39" t="str">
        <f t="shared" si="33"/>
        <v/>
      </c>
      <c r="BY12" s="39" t="str">
        <f t="shared" si="34"/>
        <v/>
      </c>
      <c r="BZ12" s="39" t="str">
        <f t="shared" si="35"/>
        <v/>
      </c>
      <c r="CA12" s="39" t="str">
        <f t="shared" si="36"/>
        <v/>
      </c>
      <c r="CB12" s="39" t="str">
        <f t="shared" si="37"/>
        <v/>
      </c>
      <c r="CC12" s="39" t="str">
        <f t="shared" si="38"/>
        <v/>
      </c>
      <c r="CD12" s="39" t="str">
        <f t="shared" si="39"/>
        <v/>
      </c>
      <c r="CE12" s="39" t="str">
        <f t="shared" si="40"/>
        <v/>
      </c>
      <c r="CF12" s="39" t="str">
        <f t="shared" si="41"/>
        <v/>
      </c>
      <c r="CG12" s="39" t="str">
        <f t="shared" si="42"/>
        <v/>
      </c>
      <c r="CH12" s="39" t="str">
        <f t="shared" si="43"/>
        <v/>
      </c>
      <c r="CI12" s="39" t="str">
        <f t="shared" si="44"/>
        <v/>
      </c>
    </row>
    <row r="13" spans="1:87">
      <c r="A13" s="18"/>
      <c r="B13" s="15" t="str">
        <f>'Gene Table'!E12</f>
        <v>hsa-let-7e-5p</v>
      </c>
      <c r="C13" s="15" t="str">
        <f>'Gene Table'!B12</f>
        <v>A10</v>
      </c>
      <c r="D13" s="16"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Table'!E12</f>
        <v>hsa-let-7e-5p</v>
      </c>
      <c r="O13" s="17" t="str">
        <f>'Gene Table'!B12</f>
        <v>A10</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Genes'!$C12,Calculations!$C$4:$M$387,2,0)),"",VLOOKUP('Choose Housekeeping Genes'!$C12,Calculations!$C$4:$M$387,2,0))</f>
        <v/>
      </c>
      <c r="AA13" s="22" t="str">
        <f>IF(ISERROR(VLOOKUP('Choose Housekeeping Genes'!$C12,Calculations!$C$4:$M$387,3,0)),"",VLOOKUP('Choose Housekeeping Genes'!$C12,Calculations!$C$4:$M$387,3,0))</f>
        <v/>
      </c>
      <c r="AB13" s="22" t="str">
        <f>IF(ISERROR(VLOOKUP('Choose Housekeeping Genes'!$C12,Calculations!$C$4:$M$387,4,0)),"",VLOOKUP('Choose Housekeeping Genes'!$C12,Calculations!$C$4:$M$387,4,0))</f>
        <v/>
      </c>
      <c r="AC13" s="22" t="str">
        <f>IF(ISERROR(VLOOKUP('Choose Housekeeping Genes'!$C12,Calculations!$C$4:$M$387,5,0)),"",VLOOKUP('Choose Housekeeping Genes'!$C12,Calculations!$C$4:$M$387,5,0))</f>
        <v/>
      </c>
      <c r="AD13" s="22" t="str">
        <f>IF(ISERROR(VLOOKUP('Choose Housekeeping Genes'!$C12,Calculations!$C$4:$M$387,6,0)),"",VLOOKUP('Choose Housekeeping Genes'!$C12,Calculations!$C$4:$M$387,6,0))</f>
        <v/>
      </c>
      <c r="AE13" s="22" t="str">
        <f>IF(ISERROR(VLOOKUP('Choose Housekeeping Genes'!$C12,Calculations!$C$4:$M$387,7,0)),"",VLOOKUP('Choose Housekeeping Genes'!$C12,Calculations!$C$4:$M$387,7,0))</f>
        <v/>
      </c>
      <c r="AF13" s="22" t="str">
        <f>IF(ISERROR(VLOOKUP('Choose Housekeeping Genes'!$C12,Calculations!$C$4:$M$387,8,0)),"",VLOOKUP('Choose Housekeeping Genes'!$C12,Calculations!$C$4:$M$387,8,0))</f>
        <v/>
      </c>
      <c r="AG13" s="22" t="str">
        <f>IF(ISERROR(VLOOKUP('Choose Housekeeping Genes'!$C12,Calculations!$C$4:$M$387,9,0)),"",VLOOKUP('Choose Housekeeping Genes'!$C12,Calculations!$C$4:$M$387,9,0))</f>
        <v/>
      </c>
      <c r="AH13" s="22" t="str">
        <f>IF(ISERROR(VLOOKUP('Choose Housekeeping Genes'!$C12,Calculations!$C$4:$M$387,10,0)),"",VLOOKUP('Choose Housekeeping Genes'!$C12,Calculations!$C$4:$M$387,10,0))</f>
        <v/>
      </c>
      <c r="AI13" s="22" t="str">
        <f>IF(ISERROR(VLOOKUP('Choose Housekeeping Genes'!$C12,Calculations!$C$4:$M$387,11,0)),"",VLOOKUP('Choose Housekeeping Genes'!$C12,Calculations!$C$4:$M$387,11,0))</f>
        <v/>
      </c>
      <c r="AJ13" s="22" t="str">
        <f>IF(ISERROR(VLOOKUP('Choose Housekeeping Genes'!$C12,Calculations!$C$4:$Y$387,14,0)),"",VLOOKUP('Choose Housekeeping Genes'!$C12,Calculations!$C$4:$Y$387,14,0))</f>
        <v/>
      </c>
      <c r="AK13" s="22" t="str">
        <f>IF(ISERROR(VLOOKUP('Choose Housekeeping Genes'!$C12,Calculations!$C$4:$Y$387,15,0)),"",VLOOKUP('Choose Housekeeping Genes'!$C12,Calculations!$C$4:$Y$387,15,0))</f>
        <v/>
      </c>
      <c r="AL13" s="22" t="str">
        <f>IF(ISERROR(VLOOKUP('Choose Housekeeping Genes'!$C12,Calculations!$C$4:$Y$387,16,0)),"",VLOOKUP('Choose Housekeeping Genes'!$C12,Calculations!$C$4:$Y$387,16,0))</f>
        <v/>
      </c>
      <c r="AM13" s="22" t="str">
        <f>IF(ISERROR(VLOOKUP('Choose Housekeeping Genes'!$C12,Calculations!$C$4:$Y$387,17,0)),"",VLOOKUP('Choose Housekeeping Genes'!$C12,Calculations!$C$4:$Y$387,17,0))</f>
        <v/>
      </c>
      <c r="AN13" s="22" t="str">
        <f>IF(ISERROR(VLOOKUP('Choose Housekeeping Genes'!$C12,Calculations!$C$4:$Y$387,18,0)),"",VLOOKUP('Choose Housekeeping Genes'!$C12,Calculations!$C$4:$Y$387,18,0))</f>
        <v/>
      </c>
      <c r="AO13" s="22" t="str">
        <f>IF(ISERROR(VLOOKUP('Choose Housekeeping Genes'!$C12,Calculations!$C$4:$Y$387,19,0)),"",VLOOKUP('Choose Housekeeping Genes'!$C12,Calculations!$C$4:$Y$387,19,0))</f>
        <v/>
      </c>
      <c r="AP13" s="22" t="str">
        <f>IF(ISERROR(VLOOKUP('Choose Housekeeping Genes'!$C12,Calculations!$C$4:$Y$387,20,0)),"",VLOOKUP('Choose Housekeeping Genes'!$C12,Calculations!$C$4:$Y$387,20,0))</f>
        <v/>
      </c>
      <c r="AQ13" s="22" t="str">
        <f>IF(ISERROR(VLOOKUP('Choose Housekeeping Genes'!$C12,Calculations!$C$4:$Y$387,21,0)),"",VLOOKUP('Choose Housekeeping Genes'!$C12,Calculations!$C$4:$Y$387,21,0))</f>
        <v/>
      </c>
      <c r="AR13" s="22" t="str">
        <f>IF(ISERROR(VLOOKUP('Choose Housekeeping Genes'!$C12,Calculations!$C$4:$Y$387,22,0)),"",VLOOKUP('Choose Housekeeping Genes'!$C12,Calculations!$C$4:$Y$387,22,0))</f>
        <v/>
      </c>
      <c r="AS13" s="22" t="str">
        <f>IF(ISERROR(VLOOKUP('Choose Housekeeping Genes'!$C12,Calculations!$C$4:$Y$387,23,0)),"",VLOOKUP('Choose Housekeeping Genes'!$C12,Calculations!$C$4:$Y$387,23,0))</f>
        <v/>
      </c>
      <c r="AT13" s="36" t="str">
        <f t="shared" si="3"/>
        <v/>
      </c>
      <c r="AU13" s="36" t="str">
        <f t="shared" si="4"/>
        <v/>
      </c>
      <c r="AV13" s="36" t="str">
        <f t="shared" si="5"/>
        <v/>
      </c>
      <c r="AW13" s="36" t="str">
        <f t="shared" si="6"/>
        <v/>
      </c>
      <c r="AX13" s="36" t="str">
        <f t="shared" si="7"/>
        <v/>
      </c>
      <c r="AY13" s="36" t="str">
        <f t="shared" si="8"/>
        <v/>
      </c>
      <c r="AZ13" s="36" t="str">
        <f t="shared" si="9"/>
        <v/>
      </c>
      <c r="BA13" s="36" t="str">
        <f t="shared" si="10"/>
        <v/>
      </c>
      <c r="BB13" s="36" t="str">
        <f t="shared" si="11"/>
        <v/>
      </c>
      <c r="BC13" s="36" t="str">
        <f t="shared" si="12"/>
        <v/>
      </c>
      <c r="BD13" s="36" t="str">
        <f t="shared" si="13"/>
        <v/>
      </c>
      <c r="BE13" s="36" t="str">
        <f t="shared" si="14"/>
        <v/>
      </c>
      <c r="BF13" s="36" t="str">
        <f t="shared" si="15"/>
        <v/>
      </c>
      <c r="BG13" s="36" t="str">
        <f t="shared" si="16"/>
        <v/>
      </c>
      <c r="BH13" s="36" t="str">
        <f t="shared" si="17"/>
        <v/>
      </c>
      <c r="BI13" s="36" t="str">
        <f t="shared" si="18"/>
        <v/>
      </c>
      <c r="BJ13" s="36" t="str">
        <f t="shared" si="19"/>
        <v/>
      </c>
      <c r="BK13" s="36" t="str">
        <f t="shared" si="20"/>
        <v/>
      </c>
      <c r="BL13" s="36" t="str">
        <f t="shared" si="21"/>
        <v/>
      </c>
      <c r="BM13" s="36" t="str">
        <f t="shared" si="22"/>
        <v/>
      </c>
      <c r="BN13" s="38" t="e">
        <f t="shared" si="23"/>
        <v>#DIV/0!</v>
      </c>
      <c r="BO13" s="38" t="e">
        <f t="shared" si="24"/>
        <v>#DIV/0!</v>
      </c>
      <c r="BP13" s="39" t="str">
        <f t="shared" si="25"/>
        <v/>
      </c>
      <c r="BQ13" s="39" t="str">
        <f t="shared" si="26"/>
        <v/>
      </c>
      <c r="BR13" s="39" t="str">
        <f t="shared" si="27"/>
        <v/>
      </c>
      <c r="BS13" s="39" t="str">
        <f t="shared" si="28"/>
        <v/>
      </c>
      <c r="BT13" s="39" t="str">
        <f t="shared" si="29"/>
        <v/>
      </c>
      <c r="BU13" s="39" t="str">
        <f t="shared" si="30"/>
        <v/>
      </c>
      <c r="BV13" s="39" t="str">
        <f t="shared" si="31"/>
        <v/>
      </c>
      <c r="BW13" s="39" t="str">
        <f t="shared" si="32"/>
        <v/>
      </c>
      <c r="BX13" s="39" t="str">
        <f t="shared" si="33"/>
        <v/>
      </c>
      <c r="BY13" s="39" t="str">
        <f t="shared" si="34"/>
        <v/>
      </c>
      <c r="BZ13" s="39" t="str">
        <f t="shared" si="35"/>
        <v/>
      </c>
      <c r="CA13" s="39" t="str">
        <f t="shared" si="36"/>
        <v/>
      </c>
      <c r="CB13" s="39" t="str">
        <f t="shared" si="37"/>
        <v/>
      </c>
      <c r="CC13" s="39" t="str">
        <f t="shared" si="38"/>
        <v/>
      </c>
      <c r="CD13" s="39" t="str">
        <f t="shared" si="39"/>
        <v/>
      </c>
      <c r="CE13" s="39" t="str">
        <f t="shared" si="40"/>
        <v/>
      </c>
      <c r="CF13" s="39" t="str">
        <f t="shared" si="41"/>
        <v/>
      </c>
      <c r="CG13" s="39" t="str">
        <f t="shared" si="42"/>
        <v/>
      </c>
      <c r="CH13" s="39" t="str">
        <f t="shared" si="43"/>
        <v/>
      </c>
      <c r="CI13" s="39" t="str">
        <f t="shared" si="44"/>
        <v/>
      </c>
    </row>
    <row r="14" spans="1:87">
      <c r="A14" s="18"/>
      <c r="B14" s="15" t="str">
        <f>'Gene Table'!E13</f>
        <v>hsa-miR-1179</v>
      </c>
      <c r="C14" s="15" t="str">
        <f>'Gene Table'!B13</f>
        <v>A11</v>
      </c>
      <c r="D14" s="16"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Table'!E13</f>
        <v>hsa-miR-1179</v>
      </c>
      <c r="O14" s="17" t="str">
        <f>'Gene Table'!B13</f>
        <v>A11</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Genes'!$C13,Calculations!$C$4:$M$387,2,0)),"",VLOOKUP('Choose Housekeeping Genes'!$C13,Calculations!$C$4:$M$387,2,0))</f>
        <v/>
      </c>
      <c r="AA14" s="22" t="str">
        <f>IF(ISERROR(VLOOKUP('Choose Housekeeping Genes'!$C13,Calculations!$C$4:$M$387,3,0)),"",VLOOKUP('Choose Housekeeping Genes'!$C13,Calculations!$C$4:$M$387,3,0))</f>
        <v/>
      </c>
      <c r="AB14" s="22" t="str">
        <f>IF(ISERROR(VLOOKUP('Choose Housekeeping Genes'!$C13,Calculations!$C$4:$M$387,4,0)),"",VLOOKUP('Choose Housekeeping Genes'!$C13,Calculations!$C$4:$M$387,4,0))</f>
        <v/>
      </c>
      <c r="AC14" s="22" t="str">
        <f>IF(ISERROR(VLOOKUP('Choose Housekeeping Genes'!$C13,Calculations!$C$4:$M$387,5,0)),"",VLOOKUP('Choose Housekeeping Genes'!$C13,Calculations!$C$4:$M$387,5,0))</f>
        <v/>
      </c>
      <c r="AD14" s="22" t="str">
        <f>IF(ISERROR(VLOOKUP('Choose Housekeeping Genes'!$C13,Calculations!$C$4:$M$387,6,0)),"",VLOOKUP('Choose Housekeeping Genes'!$C13,Calculations!$C$4:$M$387,6,0))</f>
        <v/>
      </c>
      <c r="AE14" s="22" t="str">
        <f>IF(ISERROR(VLOOKUP('Choose Housekeeping Genes'!$C13,Calculations!$C$4:$M$387,7,0)),"",VLOOKUP('Choose Housekeeping Genes'!$C13,Calculations!$C$4:$M$387,7,0))</f>
        <v/>
      </c>
      <c r="AF14" s="22" t="str">
        <f>IF(ISERROR(VLOOKUP('Choose Housekeeping Genes'!$C13,Calculations!$C$4:$M$387,8,0)),"",VLOOKUP('Choose Housekeeping Genes'!$C13,Calculations!$C$4:$M$387,8,0))</f>
        <v/>
      </c>
      <c r="AG14" s="22" t="str">
        <f>IF(ISERROR(VLOOKUP('Choose Housekeeping Genes'!$C13,Calculations!$C$4:$M$387,9,0)),"",VLOOKUP('Choose Housekeeping Genes'!$C13,Calculations!$C$4:$M$387,9,0))</f>
        <v/>
      </c>
      <c r="AH14" s="22" t="str">
        <f>IF(ISERROR(VLOOKUP('Choose Housekeeping Genes'!$C13,Calculations!$C$4:$M$387,10,0)),"",VLOOKUP('Choose Housekeeping Genes'!$C13,Calculations!$C$4:$M$387,10,0))</f>
        <v/>
      </c>
      <c r="AI14" s="22" t="str">
        <f>IF(ISERROR(VLOOKUP('Choose Housekeeping Genes'!$C13,Calculations!$C$4:$M$387,11,0)),"",VLOOKUP('Choose Housekeeping Genes'!$C13,Calculations!$C$4:$M$387,11,0))</f>
        <v/>
      </c>
      <c r="AJ14" s="22" t="str">
        <f>IF(ISERROR(VLOOKUP('Choose Housekeeping Genes'!$C13,Calculations!$C$4:$Y$387,14,0)),"",VLOOKUP('Choose Housekeeping Genes'!$C13,Calculations!$C$4:$Y$387,14,0))</f>
        <v/>
      </c>
      <c r="AK14" s="22" t="str">
        <f>IF(ISERROR(VLOOKUP('Choose Housekeeping Genes'!$C13,Calculations!$C$4:$Y$387,15,0)),"",VLOOKUP('Choose Housekeeping Genes'!$C13,Calculations!$C$4:$Y$387,15,0))</f>
        <v/>
      </c>
      <c r="AL14" s="22" t="str">
        <f>IF(ISERROR(VLOOKUP('Choose Housekeeping Genes'!$C13,Calculations!$C$4:$Y$387,16,0)),"",VLOOKUP('Choose Housekeeping Genes'!$C13,Calculations!$C$4:$Y$387,16,0))</f>
        <v/>
      </c>
      <c r="AM14" s="22" t="str">
        <f>IF(ISERROR(VLOOKUP('Choose Housekeeping Genes'!$C13,Calculations!$C$4:$Y$387,17,0)),"",VLOOKUP('Choose Housekeeping Genes'!$C13,Calculations!$C$4:$Y$387,17,0))</f>
        <v/>
      </c>
      <c r="AN14" s="22" t="str">
        <f>IF(ISERROR(VLOOKUP('Choose Housekeeping Genes'!$C13,Calculations!$C$4:$Y$387,18,0)),"",VLOOKUP('Choose Housekeeping Genes'!$C13,Calculations!$C$4:$Y$387,18,0))</f>
        <v/>
      </c>
      <c r="AO14" s="22" t="str">
        <f>IF(ISERROR(VLOOKUP('Choose Housekeeping Genes'!$C13,Calculations!$C$4:$Y$387,19,0)),"",VLOOKUP('Choose Housekeeping Genes'!$C13,Calculations!$C$4:$Y$387,19,0))</f>
        <v/>
      </c>
      <c r="AP14" s="22" t="str">
        <f>IF(ISERROR(VLOOKUP('Choose Housekeeping Genes'!$C13,Calculations!$C$4:$Y$387,20,0)),"",VLOOKUP('Choose Housekeeping Genes'!$C13,Calculations!$C$4:$Y$387,20,0))</f>
        <v/>
      </c>
      <c r="AQ14" s="22" t="str">
        <f>IF(ISERROR(VLOOKUP('Choose Housekeeping Genes'!$C13,Calculations!$C$4:$Y$387,21,0)),"",VLOOKUP('Choose Housekeeping Genes'!$C13,Calculations!$C$4:$Y$387,21,0))</f>
        <v/>
      </c>
      <c r="AR14" s="22" t="str">
        <f>IF(ISERROR(VLOOKUP('Choose Housekeeping Genes'!$C13,Calculations!$C$4:$Y$387,22,0)),"",VLOOKUP('Choose Housekeeping Genes'!$C13,Calculations!$C$4:$Y$387,22,0))</f>
        <v/>
      </c>
      <c r="AS14" s="22" t="str">
        <f>IF(ISERROR(VLOOKUP('Choose Housekeeping Genes'!$C13,Calculations!$C$4:$Y$387,23,0)),"",VLOOKUP('Choose Housekeeping Genes'!$C13,Calculations!$C$4:$Y$387,23,0))</f>
        <v/>
      </c>
      <c r="AT14" s="36" t="str">
        <f t="shared" si="3"/>
        <v/>
      </c>
      <c r="AU14" s="36" t="str">
        <f t="shared" si="4"/>
        <v/>
      </c>
      <c r="AV14" s="36" t="str">
        <f t="shared" si="5"/>
        <v/>
      </c>
      <c r="AW14" s="36" t="str">
        <f t="shared" si="6"/>
        <v/>
      </c>
      <c r="AX14" s="36" t="str">
        <f t="shared" si="7"/>
        <v/>
      </c>
      <c r="AY14" s="36" t="str">
        <f t="shared" si="8"/>
        <v/>
      </c>
      <c r="AZ14" s="36" t="str">
        <f t="shared" si="9"/>
        <v/>
      </c>
      <c r="BA14" s="36" t="str">
        <f t="shared" si="10"/>
        <v/>
      </c>
      <c r="BB14" s="36" t="str">
        <f t="shared" si="11"/>
        <v/>
      </c>
      <c r="BC14" s="36" t="str">
        <f t="shared" si="12"/>
        <v/>
      </c>
      <c r="BD14" s="36" t="str">
        <f t="shared" si="13"/>
        <v/>
      </c>
      <c r="BE14" s="36" t="str">
        <f t="shared" si="14"/>
        <v/>
      </c>
      <c r="BF14" s="36" t="str">
        <f t="shared" si="15"/>
        <v/>
      </c>
      <c r="BG14" s="36" t="str">
        <f t="shared" si="16"/>
        <v/>
      </c>
      <c r="BH14" s="36" t="str">
        <f t="shared" si="17"/>
        <v/>
      </c>
      <c r="BI14" s="36" t="str">
        <f t="shared" si="18"/>
        <v/>
      </c>
      <c r="BJ14" s="36" t="str">
        <f t="shared" si="19"/>
        <v/>
      </c>
      <c r="BK14" s="36" t="str">
        <f t="shared" si="20"/>
        <v/>
      </c>
      <c r="BL14" s="36" t="str">
        <f t="shared" si="21"/>
        <v/>
      </c>
      <c r="BM14" s="36" t="str">
        <f t="shared" si="22"/>
        <v/>
      </c>
      <c r="BN14" s="38" t="e">
        <f t="shared" si="23"/>
        <v>#DIV/0!</v>
      </c>
      <c r="BO14" s="38" t="e">
        <f t="shared" si="24"/>
        <v>#DIV/0!</v>
      </c>
      <c r="BP14" s="39" t="str">
        <f t="shared" si="25"/>
        <v/>
      </c>
      <c r="BQ14" s="39" t="str">
        <f t="shared" si="26"/>
        <v/>
      </c>
      <c r="BR14" s="39" t="str">
        <f t="shared" si="27"/>
        <v/>
      </c>
      <c r="BS14" s="39" t="str">
        <f t="shared" si="28"/>
        <v/>
      </c>
      <c r="BT14" s="39" t="str">
        <f t="shared" si="29"/>
        <v/>
      </c>
      <c r="BU14" s="39" t="str">
        <f t="shared" si="30"/>
        <v/>
      </c>
      <c r="BV14" s="39" t="str">
        <f t="shared" si="31"/>
        <v/>
      </c>
      <c r="BW14" s="39" t="str">
        <f t="shared" si="32"/>
        <v/>
      </c>
      <c r="BX14" s="39" t="str">
        <f t="shared" si="33"/>
        <v/>
      </c>
      <c r="BY14" s="39" t="str">
        <f t="shared" si="34"/>
        <v/>
      </c>
      <c r="BZ14" s="39" t="str">
        <f t="shared" si="35"/>
        <v/>
      </c>
      <c r="CA14" s="39" t="str">
        <f t="shared" si="36"/>
        <v/>
      </c>
      <c r="CB14" s="39" t="str">
        <f t="shared" si="37"/>
        <v/>
      </c>
      <c r="CC14" s="39" t="str">
        <f t="shared" si="38"/>
        <v/>
      </c>
      <c r="CD14" s="39" t="str">
        <f t="shared" si="39"/>
        <v/>
      </c>
      <c r="CE14" s="39" t="str">
        <f t="shared" si="40"/>
        <v/>
      </c>
      <c r="CF14" s="39" t="str">
        <f t="shared" si="41"/>
        <v/>
      </c>
      <c r="CG14" s="39" t="str">
        <f t="shared" si="42"/>
        <v/>
      </c>
      <c r="CH14" s="39" t="str">
        <f t="shared" si="43"/>
        <v/>
      </c>
      <c r="CI14" s="39" t="str">
        <f t="shared" si="44"/>
        <v/>
      </c>
    </row>
    <row r="15" spans="1:87">
      <c r="A15" s="18"/>
      <c r="B15" s="15" t="str">
        <f>'Gene Table'!E14</f>
        <v>hsa-let-7f-5p</v>
      </c>
      <c r="C15" s="15" t="str">
        <f>'Gene Table'!B14</f>
        <v>A12</v>
      </c>
      <c r="D15" s="16"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Table'!E14</f>
        <v>hsa-let-7f-5p</v>
      </c>
      <c r="O15" s="17" t="str">
        <f>'Gene Table'!B14</f>
        <v>A12</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Genes'!$C14,Calculations!$C$4:$M$387,2,0)),"",VLOOKUP('Choose Housekeeping Genes'!$C14,Calculations!$C$4:$M$387,2,0))</f>
        <v/>
      </c>
      <c r="AA15" s="22" t="str">
        <f>IF(ISERROR(VLOOKUP('Choose Housekeeping Genes'!$C14,Calculations!$C$4:$M$387,3,0)),"",VLOOKUP('Choose Housekeeping Genes'!$C14,Calculations!$C$4:$M$387,3,0))</f>
        <v/>
      </c>
      <c r="AB15" s="22" t="str">
        <f>IF(ISERROR(VLOOKUP('Choose Housekeeping Genes'!$C14,Calculations!$C$4:$M$387,4,0)),"",VLOOKUP('Choose Housekeeping Genes'!$C14,Calculations!$C$4:$M$387,4,0))</f>
        <v/>
      </c>
      <c r="AC15" s="22" t="str">
        <f>IF(ISERROR(VLOOKUP('Choose Housekeeping Genes'!$C14,Calculations!$C$4:$M$387,5,0)),"",VLOOKUP('Choose Housekeeping Genes'!$C14,Calculations!$C$4:$M$387,5,0))</f>
        <v/>
      </c>
      <c r="AD15" s="22" t="str">
        <f>IF(ISERROR(VLOOKUP('Choose Housekeeping Genes'!$C14,Calculations!$C$4:$M$387,6,0)),"",VLOOKUP('Choose Housekeeping Genes'!$C14,Calculations!$C$4:$M$387,6,0))</f>
        <v/>
      </c>
      <c r="AE15" s="22" t="str">
        <f>IF(ISERROR(VLOOKUP('Choose Housekeeping Genes'!$C14,Calculations!$C$4:$M$387,7,0)),"",VLOOKUP('Choose Housekeeping Genes'!$C14,Calculations!$C$4:$M$387,7,0))</f>
        <v/>
      </c>
      <c r="AF15" s="22" t="str">
        <f>IF(ISERROR(VLOOKUP('Choose Housekeeping Genes'!$C14,Calculations!$C$4:$M$387,8,0)),"",VLOOKUP('Choose Housekeeping Genes'!$C14,Calculations!$C$4:$M$387,8,0))</f>
        <v/>
      </c>
      <c r="AG15" s="22" t="str">
        <f>IF(ISERROR(VLOOKUP('Choose Housekeeping Genes'!$C14,Calculations!$C$4:$M$387,9,0)),"",VLOOKUP('Choose Housekeeping Genes'!$C14,Calculations!$C$4:$M$387,9,0))</f>
        <v/>
      </c>
      <c r="AH15" s="22" t="str">
        <f>IF(ISERROR(VLOOKUP('Choose Housekeeping Genes'!$C14,Calculations!$C$4:$M$387,10,0)),"",VLOOKUP('Choose Housekeeping Genes'!$C14,Calculations!$C$4:$M$387,10,0))</f>
        <v/>
      </c>
      <c r="AI15" s="22" t="str">
        <f>IF(ISERROR(VLOOKUP('Choose Housekeeping Genes'!$C14,Calculations!$C$4:$M$387,11,0)),"",VLOOKUP('Choose Housekeeping Genes'!$C14,Calculations!$C$4:$M$387,11,0))</f>
        <v/>
      </c>
      <c r="AJ15" s="22" t="str">
        <f>IF(ISERROR(VLOOKUP('Choose Housekeeping Genes'!$C14,Calculations!$C$4:$Y$387,14,0)),"",VLOOKUP('Choose Housekeeping Genes'!$C14,Calculations!$C$4:$Y$387,14,0))</f>
        <v/>
      </c>
      <c r="AK15" s="22" t="str">
        <f>IF(ISERROR(VLOOKUP('Choose Housekeeping Genes'!$C14,Calculations!$C$4:$Y$387,15,0)),"",VLOOKUP('Choose Housekeeping Genes'!$C14,Calculations!$C$4:$Y$387,15,0))</f>
        <v/>
      </c>
      <c r="AL15" s="22" t="str">
        <f>IF(ISERROR(VLOOKUP('Choose Housekeeping Genes'!$C14,Calculations!$C$4:$Y$387,16,0)),"",VLOOKUP('Choose Housekeeping Genes'!$C14,Calculations!$C$4:$Y$387,16,0))</f>
        <v/>
      </c>
      <c r="AM15" s="22" t="str">
        <f>IF(ISERROR(VLOOKUP('Choose Housekeeping Genes'!$C14,Calculations!$C$4:$Y$387,17,0)),"",VLOOKUP('Choose Housekeeping Genes'!$C14,Calculations!$C$4:$Y$387,17,0))</f>
        <v/>
      </c>
      <c r="AN15" s="22" t="str">
        <f>IF(ISERROR(VLOOKUP('Choose Housekeeping Genes'!$C14,Calculations!$C$4:$Y$387,18,0)),"",VLOOKUP('Choose Housekeeping Genes'!$C14,Calculations!$C$4:$Y$387,18,0))</f>
        <v/>
      </c>
      <c r="AO15" s="22" t="str">
        <f>IF(ISERROR(VLOOKUP('Choose Housekeeping Genes'!$C14,Calculations!$C$4:$Y$387,19,0)),"",VLOOKUP('Choose Housekeeping Genes'!$C14,Calculations!$C$4:$Y$387,19,0))</f>
        <v/>
      </c>
      <c r="AP15" s="22" t="str">
        <f>IF(ISERROR(VLOOKUP('Choose Housekeeping Genes'!$C14,Calculations!$C$4:$Y$387,20,0)),"",VLOOKUP('Choose Housekeeping Genes'!$C14,Calculations!$C$4:$Y$387,20,0))</f>
        <v/>
      </c>
      <c r="AQ15" s="22" t="str">
        <f>IF(ISERROR(VLOOKUP('Choose Housekeeping Genes'!$C14,Calculations!$C$4:$Y$387,21,0)),"",VLOOKUP('Choose Housekeeping Genes'!$C14,Calculations!$C$4:$Y$387,21,0))</f>
        <v/>
      </c>
      <c r="AR15" s="22" t="str">
        <f>IF(ISERROR(VLOOKUP('Choose Housekeeping Genes'!$C14,Calculations!$C$4:$Y$387,22,0)),"",VLOOKUP('Choose Housekeeping Genes'!$C14,Calculations!$C$4:$Y$387,22,0))</f>
        <v/>
      </c>
      <c r="AS15" s="22" t="str">
        <f>IF(ISERROR(VLOOKUP('Choose Housekeeping Genes'!$C14,Calculations!$C$4:$Y$387,23,0)),"",VLOOKUP('Choose Housekeeping Genes'!$C14,Calculations!$C$4:$Y$387,23,0))</f>
        <v/>
      </c>
      <c r="AT15" s="36" t="str">
        <f t="shared" si="3"/>
        <v/>
      </c>
      <c r="AU15" s="36" t="str">
        <f t="shared" si="4"/>
        <v/>
      </c>
      <c r="AV15" s="36" t="str">
        <f t="shared" si="5"/>
        <v/>
      </c>
      <c r="AW15" s="36" t="str">
        <f t="shared" si="6"/>
        <v/>
      </c>
      <c r="AX15" s="36" t="str">
        <f t="shared" si="7"/>
        <v/>
      </c>
      <c r="AY15" s="36" t="str">
        <f t="shared" si="8"/>
        <v/>
      </c>
      <c r="AZ15" s="36" t="str">
        <f t="shared" si="9"/>
        <v/>
      </c>
      <c r="BA15" s="36" t="str">
        <f t="shared" si="10"/>
        <v/>
      </c>
      <c r="BB15" s="36" t="str">
        <f t="shared" si="11"/>
        <v/>
      </c>
      <c r="BC15" s="36" t="str">
        <f t="shared" si="12"/>
        <v/>
      </c>
      <c r="BD15" s="36" t="str">
        <f t="shared" si="13"/>
        <v/>
      </c>
      <c r="BE15" s="36" t="str">
        <f t="shared" si="14"/>
        <v/>
      </c>
      <c r="BF15" s="36" t="str">
        <f t="shared" si="15"/>
        <v/>
      </c>
      <c r="BG15" s="36" t="str">
        <f t="shared" si="16"/>
        <v/>
      </c>
      <c r="BH15" s="36" t="str">
        <f t="shared" si="17"/>
        <v/>
      </c>
      <c r="BI15" s="36" t="str">
        <f t="shared" si="18"/>
        <v/>
      </c>
      <c r="BJ15" s="36" t="str">
        <f t="shared" si="19"/>
        <v/>
      </c>
      <c r="BK15" s="36" t="str">
        <f t="shared" si="20"/>
        <v/>
      </c>
      <c r="BL15" s="36" t="str">
        <f t="shared" si="21"/>
        <v/>
      </c>
      <c r="BM15" s="36" t="str">
        <f t="shared" si="22"/>
        <v/>
      </c>
      <c r="BN15" s="38" t="e">
        <f t="shared" si="23"/>
        <v>#DIV/0!</v>
      </c>
      <c r="BO15" s="38" t="e">
        <f t="shared" si="24"/>
        <v>#DIV/0!</v>
      </c>
      <c r="BP15" s="39" t="str">
        <f t="shared" si="25"/>
        <v/>
      </c>
      <c r="BQ15" s="39" t="str">
        <f t="shared" si="26"/>
        <v/>
      </c>
      <c r="BR15" s="39" t="str">
        <f t="shared" si="27"/>
        <v/>
      </c>
      <c r="BS15" s="39" t="str">
        <f t="shared" si="28"/>
        <v/>
      </c>
      <c r="BT15" s="39" t="str">
        <f t="shared" si="29"/>
        <v/>
      </c>
      <c r="BU15" s="39" t="str">
        <f t="shared" si="30"/>
        <v/>
      </c>
      <c r="BV15" s="39" t="str">
        <f t="shared" si="31"/>
        <v/>
      </c>
      <c r="BW15" s="39" t="str">
        <f t="shared" si="32"/>
        <v/>
      </c>
      <c r="BX15" s="39" t="str">
        <f t="shared" si="33"/>
        <v/>
      </c>
      <c r="BY15" s="39" t="str">
        <f t="shared" si="34"/>
        <v/>
      </c>
      <c r="BZ15" s="39" t="str">
        <f t="shared" si="35"/>
        <v/>
      </c>
      <c r="CA15" s="39" t="str">
        <f t="shared" si="36"/>
        <v/>
      </c>
      <c r="CB15" s="39" t="str">
        <f t="shared" si="37"/>
        <v/>
      </c>
      <c r="CC15" s="39" t="str">
        <f t="shared" si="38"/>
        <v/>
      </c>
      <c r="CD15" s="39" t="str">
        <f t="shared" si="39"/>
        <v/>
      </c>
      <c r="CE15" s="39" t="str">
        <f t="shared" si="40"/>
        <v/>
      </c>
      <c r="CF15" s="39" t="str">
        <f t="shared" si="41"/>
        <v/>
      </c>
      <c r="CG15" s="39" t="str">
        <f t="shared" si="42"/>
        <v/>
      </c>
      <c r="CH15" s="39" t="str">
        <f t="shared" si="43"/>
        <v/>
      </c>
      <c r="CI15" s="39" t="str">
        <f t="shared" si="44"/>
        <v/>
      </c>
    </row>
    <row r="16" spans="1:87">
      <c r="A16" s="18"/>
      <c r="B16" s="15" t="str">
        <f>'Gene Table'!E15</f>
        <v>hsa-miR-1180</v>
      </c>
      <c r="C16" s="15" t="str">
        <f>'Gene Table'!B15</f>
        <v>A13</v>
      </c>
      <c r="D16" s="16"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Table'!E15</f>
        <v>hsa-miR-1180</v>
      </c>
      <c r="O16" s="17" t="str">
        <f>'Gene Table'!B15</f>
        <v>A13</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Genes'!$C15,Calculations!$C$4:$M$387,2,0)),"",VLOOKUP('Choose Housekeeping Genes'!$C15,Calculations!$C$4:$M$387,2,0))</f>
        <v/>
      </c>
      <c r="AA16" s="22" t="str">
        <f>IF(ISERROR(VLOOKUP('Choose Housekeeping Genes'!$C15,Calculations!$C$4:$M$387,3,0)),"",VLOOKUP('Choose Housekeeping Genes'!$C15,Calculations!$C$4:$M$387,3,0))</f>
        <v/>
      </c>
      <c r="AB16" s="22" t="str">
        <f>IF(ISERROR(VLOOKUP('Choose Housekeeping Genes'!$C15,Calculations!$C$4:$M$387,4,0)),"",VLOOKUP('Choose Housekeeping Genes'!$C15,Calculations!$C$4:$M$387,4,0))</f>
        <v/>
      </c>
      <c r="AC16" s="22" t="str">
        <f>IF(ISERROR(VLOOKUP('Choose Housekeeping Genes'!$C15,Calculations!$C$4:$M$387,5,0)),"",VLOOKUP('Choose Housekeeping Genes'!$C15,Calculations!$C$4:$M$387,5,0))</f>
        <v/>
      </c>
      <c r="AD16" s="22" t="str">
        <f>IF(ISERROR(VLOOKUP('Choose Housekeeping Genes'!$C15,Calculations!$C$4:$M$387,6,0)),"",VLOOKUP('Choose Housekeeping Genes'!$C15,Calculations!$C$4:$M$387,6,0))</f>
        <v/>
      </c>
      <c r="AE16" s="22" t="str">
        <f>IF(ISERROR(VLOOKUP('Choose Housekeeping Genes'!$C15,Calculations!$C$4:$M$387,7,0)),"",VLOOKUP('Choose Housekeeping Genes'!$C15,Calculations!$C$4:$M$387,7,0))</f>
        <v/>
      </c>
      <c r="AF16" s="22" t="str">
        <f>IF(ISERROR(VLOOKUP('Choose Housekeeping Genes'!$C15,Calculations!$C$4:$M$387,8,0)),"",VLOOKUP('Choose Housekeeping Genes'!$C15,Calculations!$C$4:$M$387,8,0))</f>
        <v/>
      </c>
      <c r="AG16" s="22" t="str">
        <f>IF(ISERROR(VLOOKUP('Choose Housekeeping Genes'!$C15,Calculations!$C$4:$M$387,9,0)),"",VLOOKUP('Choose Housekeeping Genes'!$C15,Calculations!$C$4:$M$387,9,0))</f>
        <v/>
      </c>
      <c r="AH16" s="22" t="str">
        <f>IF(ISERROR(VLOOKUP('Choose Housekeeping Genes'!$C15,Calculations!$C$4:$M$387,10,0)),"",VLOOKUP('Choose Housekeeping Genes'!$C15,Calculations!$C$4:$M$387,10,0))</f>
        <v/>
      </c>
      <c r="AI16" s="22" t="str">
        <f>IF(ISERROR(VLOOKUP('Choose Housekeeping Genes'!$C15,Calculations!$C$4:$M$387,11,0)),"",VLOOKUP('Choose Housekeeping Genes'!$C15,Calculations!$C$4:$M$387,11,0))</f>
        <v/>
      </c>
      <c r="AJ16" s="22" t="str">
        <f>IF(ISERROR(VLOOKUP('Choose Housekeeping Genes'!$C15,Calculations!$C$4:$Y$387,14,0)),"",VLOOKUP('Choose Housekeeping Genes'!$C15,Calculations!$C$4:$Y$387,14,0))</f>
        <v/>
      </c>
      <c r="AK16" s="22" t="str">
        <f>IF(ISERROR(VLOOKUP('Choose Housekeeping Genes'!$C15,Calculations!$C$4:$Y$387,15,0)),"",VLOOKUP('Choose Housekeeping Genes'!$C15,Calculations!$C$4:$Y$387,15,0))</f>
        <v/>
      </c>
      <c r="AL16" s="22" t="str">
        <f>IF(ISERROR(VLOOKUP('Choose Housekeeping Genes'!$C15,Calculations!$C$4:$Y$387,16,0)),"",VLOOKUP('Choose Housekeeping Genes'!$C15,Calculations!$C$4:$Y$387,16,0))</f>
        <v/>
      </c>
      <c r="AM16" s="22" t="str">
        <f>IF(ISERROR(VLOOKUP('Choose Housekeeping Genes'!$C15,Calculations!$C$4:$Y$387,17,0)),"",VLOOKUP('Choose Housekeeping Genes'!$C15,Calculations!$C$4:$Y$387,17,0))</f>
        <v/>
      </c>
      <c r="AN16" s="22" t="str">
        <f>IF(ISERROR(VLOOKUP('Choose Housekeeping Genes'!$C15,Calculations!$C$4:$Y$387,18,0)),"",VLOOKUP('Choose Housekeeping Genes'!$C15,Calculations!$C$4:$Y$387,18,0))</f>
        <v/>
      </c>
      <c r="AO16" s="22" t="str">
        <f>IF(ISERROR(VLOOKUP('Choose Housekeeping Genes'!$C15,Calculations!$C$4:$Y$387,19,0)),"",VLOOKUP('Choose Housekeeping Genes'!$C15,Calculations!$C$4:$Y$387,19,0))</f>
        <v/>
      </c>
      <c r="AP16" s="22" t="str">
        <f>IF(ISERROR(VLOOKUP('Choose Housekeeping Genes'!$C15,Calculations!$C$4:$Y$387,20,0)),"",VLOOKUP('Choose Housekeeping Genes'!$C15,Calculations!$C$4:$Y$387,20,0))</f>
        <v/>
      </c>
      <c r="AQ16" s="22" t="str">
        <f>IF(ISERROR(VLOOKUP('Choose Housekeeping Genes'!$C15,Calculations!$C$4:$Y$387,21,0)),"",VLOOKUP('Choose Housekeeping Genes'!$C15,Calculations!$C$4:$Y$387,21,0))</f>
        <v/>
      </c>
      <c r="AR16" s="22" t="str">
        <f>IF(ISERROR(VLOOKUP('Choose Housekeeping Genes'!$C15,Calculations!$C$4:$Y$387,22,0)),"",VLOOKUP('Choose Housekeeping Genes'!$C15,Calculations!$C$4:$Y$387,22,0))</f>
        <v/>
      </c>
      <c r="AS16" s="22" t="str">
        <f>IF(ISERROR(VLOOKUP('Choose Housekeeping Genes'!$C15,Calculations!$C$4:$Y$387,23,0)),"",VLOOKUP('Choose Housekeeping Genes'!$C15,Calculations!$C$4:$Y$387,23,0))</f>
        <v/>
      </c>
      <c r="AT16" s="36" t="str">
        <f t="shared" si="3"/>
        <v/>
      </c>
      <c r="AU16" s="36" t="str">
        <f t="shared" si="4"/>
        <v/>
      </c>
      <c r="AV16" s="36" t="str">
        <f t="shared" si="5"/>
        <v/>
      </c>
      <c r="AW16" s="36" t="str">
        <f t="shared" si="6"/>
        <v/>
      </c>
      <c r="AX16" s="36" t="str">
        <f t="shared" si="7"/>
        <v/>
      </c>
      <c r="AY16" s="36" t="str">
        <f t="shared" si="8"/>
        <v/>
      </c>
      <c r="AZ16" s="36" t="str">
        <f t="shared" si="9"/>
        <v/>
      </c>
      <c r="BA16" s="36" t="str">
        <f t="shared" si="10"/>
        <v/>
      </c>
      <c r="BB16" s="36" t="str">
        <f t="shared" si="11"/>
        <v/>
      </c>
      <c r="BC16" s="36" t="str">
        <f t="shared" si="12"/>
        <v/>
      </c>
      <c r="BD16" s="36" t="str">
        <f t="shared" si="13"/>
        <v/>
      </c>
      <c r="BE16" s="36" t="str">
        <f t="shared" si="14"/>
        <v/>
      </c>
      <c r="BF16" s="36" t="str">
        <f t="shared" si="15"/>
        <v/>
      </c>
      <c r="BG16" s="36" t="str">
        <f t="shared" si="16"/>
        <v/>
      </c>
      <c r="BH16" s="36" t="str">
        <f t="shared" si="17"/>
        <v/>
      </c>
      <c r="BI16" s="36" t="str">
        <f t="shared" si="18"/>
        <v/>
      </c>
      <c r="BJ16" s="36" t="str">
        <f t="shared" si="19"/>
        <v/>
      </c>
      <c r="BK16" s="36" t="str">
        <f t="shared" si="20"/>
        <v/>
      </c>
      <c r="BL16" s="36" t="str">
        <f t="shared" si="21"/>
        <v/>
      </c>
      <c r="BM16" s="36" t="str">
        <f t="shared" si="22"/>
        <v/>
      </c>
      <c r="BN16" s="38" t="e">
        <f t="shared" si="23"/>
        <v>#DIV/0!</v>
      </c>
      <c r="BO16" s="38" t="e">
        <f t="shared" si="24"/>
        <v>#DIV/0!</v>
      </c>
      <c r="BP16" s="39" t="str">
        <f t="shared" si="25"/>
        <v/>
      </c>
      <c r="BQ16" s="39" t="str">
        <f t="shared" si="26"/>
        <v/>
      </c>
      <c r="BR16" s="39" t="str">
        <f t="shared" si="27"/>
        <v/>
      </c>
      <c r="BS16" s="39" t="str">
        <f t="shared" si="28"/>
        <v/>
      </c>
      <c r="BT16" s="39" t="str">
        <f t="shared" si="29"/>
        <v/>
      </c>
      <c r="BU16" s="39" t="str">
        <f t="shared" si="30"/>
        <v/>
      </c>
      <c r="BV16" s="39" t="str">
        <f t="shared" si="31"/>
        <v/>
      </c>
      <c r="BW16" s="39" t="str">
        <f t="shared" si="32"/>
        <v/>
      </c>
      <c r="BX16" s="39" t="str">
        <f t="shared" si="33"/>
        <v/>
      </c>
      <c r="BY16" s="39" t="str">
        <f t="shared" si="34"/>
        <v/>
      </c>
      <c r="BZ16" s="39" t="str">
        <f t="shared" si="35"/>
        <v/>
      </c>
      <c r="CA16" s="39" t="str">
        <f t="shared" si="36"/>
        <v/>
      </c>
      <c r="CB16" s="39" t="str">
        <f t="shared" si="37"/>
        <v/>
      </c>
      <c r="CC16" s="39" t="str">
        <f t="shared" si="38"/>
        <v/>
      </c>
      <c r="CD16" s="39" t="str">
        <f t="shared" si="39"/>
        <v/>
      </c>
      <c r="CE16" s="39" t="str">
        <f t="shared" si="40"/>
        <v/>
      </c>
      <c r="CF16" s="39" t="str">
        <f t="shared" si="41"/>
        <v/>
      </c>
      <c r="CG16" s="39" t="str">
        <f t="shared" si="42"/>
        <v/>
      </c>
      <c r="CH16" s="39" t="str">
        <f t="shared" si="43"/>
        <v/>
      </c>
      <c r="CI16" s="39" t="str">
        <f t="shared" si="44"/>
        <v/>
      </c>
    </row>
    <row r="17" spans="1:87">
      <c r="A17" s="18"/>
      <c r="B17" s="15" t="str">
        <f>'Gene Table'!E16</f>
        <v>hsa-miR-217</v>
      </c>
      <c r="C17" s="15" t="str">
        <f>'Gene Table'!B16</f>
        <v>A14</v>
      </c>
      <c r="D17" s="16"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Table'!E16</f>
        <v>hsa-miR-217</v>
      </c>
      <c r="O17" s="17" t="str">
        <f>'Gene Table'!B16</f>
        <v>A14</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Genes'!$C16,Calculations!$C$4:$M$387,2,0)),"",VLOOKUP('Choose Housekeeping Genes'!$C16,Calculations!$C$4:$M$387,2,0))</f>
        <v/>
      </c>
      <c r="AA17" s="22" t="str">
        <f>IF(ISERROR(VLOOKUP('Choose Housekeeping Genes'!$C16,Calculations!$C$4:$M$387,3,0)),"",VLOOKUP('Choose Housekeeping Genes'!$C16,Calculations!$C$4:$M$387,3,0))</f>
        <v/>
      </c>
      <c r="AB17" s="22" t="str">
        <f>IF(ISERROR(VLOOKUP('Choose Housekeeping Genes'!$C16,Calculations!$C$4:$M$387,4,0)),"",VLOOKUP('Choose Housekeeping Genes'!$C16,Calculations!$C$4:$M$387,4,0))</f>
        <v/>
      </c>
      <c r="AC17" s="22" t="str">
        <f>IF(ISERROR(VLOOKUP('Choose Housekeeping Genes'!$C16,Calculations!$C$4:$M$387,5,0)),"",VLOOKUP('Choose Housekeeping Genes'!$C16,Calculations!$C$4:$M$387,5,0))</f>
        <v/>
      </c>
      <c r="AD17" s="22" t="str">
        <f>IF(ISERROR(VLOOKUP('Choose Housekeeping Genes'!$C16,Calculations!$C$4:$M$387,6,0)),"",VLOOKUP('Choose Housekeeping Genes'!$C16,Calculations!$C$4:$M$387,6,0))</f>
        <v/>
      </c>
      <c r="AE17" s="22" t="str">
        <f>IF(ISERROR(VLOOKUP('Choose Housekeeping Genes'!$C16,Calculations!$C$4:$M$387,7,0)),"",VLOOKUP('Choose Housekeeping Genes'!$C16,Calculations!$C$4:$M$387,7,0))</f>
        <v/>
      </c>
      <c r="AF17" s="22" t="str">
        <f>IF(ISERROR(VLOOKUP('Choose Housekeeping Genes'!$C16,Calculations!$C$4:$M$387,8,0)),"",VLOOKUP('Choose Housekeeping Genes'!$C16,Calculations!$C$4:$M$387,8,0))</f>
        <v/>
      </c>
      <c r="AG17" s="22" t="str">
        <f>IF(ISERROR(VLOOKUP('Choose Housekeeping Genes'!$C16,Calculations!$C$4:$M$387,9,0)),"",VLOOKUP('Choose Housekeeping Genes'!$C16,Calculations!$C$4:$M$387,9,0))</f>
        <v/>
      </c>
      <c r="AH17" s="22" t="str">
        <f>IF(ISERROR(VLOOKUP('Choose Housekeeping Genes'!$C16,Calculations!$C$4:$M$387,10,0)),"",VLOOKUP('Choose Housekeeping Genes'!$C16,Calculations!$C$4:$M$387,10,0))</f>
        <v/>
      </c>
      <c r="AI17" s="22" t="str">
        <f>IF(ISERROR(VLOOKUP('Choose Housekeeping Genes'!$C16,Calculations!$C$4:$M$387,11,0)),"",VLOOKUP('Choose Housekeeping Genes'!$C16,Calculations!$C$4:$M$387,11,0))</f>
        <v/>
      </c>
      <c r="AJ17" s="22" t="str">
        <f>IF(ISERROR(VLOOKUP('Choose Housekeeping Genes'!$C16,Calculations!$C$4:$Y$387,14,0)),"",VLOOKUP('Choose Housekeeping Genes'!$C16,Calculations!$C$4:$Y$387,14,0))</f>
        <v/>
      </c>
      <c r="AK17" s="22" t="str">
        <f>IF(ISERROR(VLOOKUP('Choose Housekeeping Genes'!$C16,Calculations!$C$4:$Y$387,15,0)),"",VLOOKUP('Choose Housekeeping Genes'!$C16,Calculations!$C$4:$Y$387,15,0))</f>
        <v/>
      </c>
      <c r="AL17" s="22" t="str">
        <f>IF(ISERROR(VLOOKUP('Choose Housekeeping Genes'!$C16,Calculations!$C$4:$Y$387,16,0)),"",VLOOKUP('Choose Housekeeping Genes'!$C16,Calculations!$C$4:$Y$387,16,0))</f>
        <v/>
      </c>
      <c r="AM17" s="22" t="str">
        <f>IF(ISERROR(VLOOKUP('Choose Housekeeping Genes'!$C16,Calculations!$C$4:$Y$387,17,0)),"",VLOOKUP('Choose Housekeeping Genes'!$C16,Calculations!$C$4:$Y$387,17,0))</f>
        <v/>
      </c>
      <c r="AN17" s="22" t="str">
        <f>IF(ISERROR(VLOOKUP('Choose Housekeeping Genes'!$C16,Calculations!$C$4:$Y$387,18,0)),"",VLOOKUP('Choose Housekeeping Genes'!$C16,Calculations!$C$4:$Y$387,18,0))</f>
        <v/>
      </c>
      <c r="AO17" s="22" t="str">
        <f>IF(ISERROR(VLOOKUP('Choose Housekeeping Genes'!$C16,Calculations!$C$4:$Y$387,19,0)),"",VLOOKUP('Choose Housekeeping Genes'!$C16,Calculations!$C$4:$Y$387,19,0))</f>
        <v/>
      </c>
      <c r="AP17" s="22" t="str">
        <f>IF(ISERROR(VLOOKUP('Choose Housekeeping Genes'!$C16,Calculations!$C$4:$Y$387,20,0)),"",VLOOKUP('Choose Housekeeping Genes'!$C16,Calculations!$C$4:$Y$387,20,0))</f>
        <v/>
      </c>
      <c r="AQ17" s="22" t="str">
        <f>IF(ISERROR(VLOOKUP('Choose Housekeeping Genes'!$C16,Calculations!$C$4:$Y$387,21,0)),"",VLOOKUP('Choose Housekeeping Genes'!$C16,Calculations!$C$4:$Y$387,21,0))</f>
        <v/>
      </c>
      <c r="AR17" s="22" t="str">
        <f>IF(ISERROR(VLOOKUP('Choose Housekeeping Genes'!$C16,Calculations!$C$4:$Y$387,22,0)),"",VLOOKUP('Choose Housekeeping Genes'!$C16,Calculations!$C$4:$Y$387,22,0))</f>
        <v/>
      </c>
      <c r="AS17" s="22" t="str">
        <f>IF(ISERROR(VLOOKUP('Choose Housekeeping Genes'!$C16,Calculations!$C$4:$Y$387,23,0)),"",VLOOKUP('Choose Housekeeping Genes'!$C16,Calculations!$C$4:$Y$387,23,0))</f>
        <v/>
      </c>
      <c r="AT17" s="36" t="str">
        <f t="shared" si="3"/>
        <v/>
      </c>
      <c r="AU17" s="36" t="str">
        <f t="shared" si="4"/>
        <v/>
      </c>
      <c r="AV17" s="36" t="str">
        <f t="shared" si="5"/>
        <v/>
      </c>
      <c r="AW17" s="36" t="str">
        <f t="shared" si="6"/>
        <v/>
      </c>
      <c r="AX17" s="36" t="str">
        <f t="shared" si="7"/>
        <v/>
      </c>
      <c r="AY17" s="36" t="str">
        <f t="shared" si="8"/>
        <v/>
      </c>
      <c r="AZ17" s="36" t="str">
        <f t="shared" si="9"/>
        <v/>
      </c>
      <c r="BA17" s="36" t="str">
        <f t="shared" si="10"/>
        <v/>
      </c>
      <c r="BB17" s="36" t="str">
        <f t="shared" si="11"/>
        <v/>
      </c>
      <c r="BC17" s="36" t="str">
        <f t="shared" si="12"/>
        <v/>
      </c>
      <c r="BD17" s="36" t="str">
        <f t="shared" si="13"/>
        <v/>
      </c>
      <c r="BE17" s="36" t="str">
        <f t="shared" si="14"/>
        <v/>
      </c>
      <c r="BF17" s="36" t="str">
        <f t="shared" si="15"/>
        <v/>
      </c>
      <c r="BG17" s="36" t="str">
        <f t="shared" si="16"/>
        <v/>
      </c>
      <c r="BH17" s="36" t="str">
        <f t="shared" si="17"/>
        <v/>
      </c>
      <c r="BI17" s="36" t="str">
        <f t="shared" si="18"/>
        <v/>
      </c>
      <c r="BJ17" s="36" t="str">
        <f t="shared" si="19"/>
        <v/>
      </c>
      <c r="BK17" s="36" t="str">
        <f t="shared" si="20"/>
        <v/>
      </c>
      <c r="BL17" s="36" t="str">
        <f t="shared" si="21"/>
        <v/>
      </c>
      <c r="BM17" s="36" t="str">
        <f t="shared" si="22"/>
        <v/>
      </c>
      <c r="BN17" s="38" t="e">
        <f t="shared" si="23"/>
        <v>#DIV/0!</v>
      </c>
      <c r="BO17" s="38" t="e">
        <f t="shared" si="24"/>
        <v>#DIV/0!</v>
      </c>
      <c r="BP17" s="39" t="str">
        <f t="shared" si="25"/>
        <v/>
      </c>
      <c r="BQ17" s="39" t="str">
        <f t="shared" si="26"/>
        <v/>
      </c>
      <c r="BR17" s="39" t="str">
        <f t="shared" si="27"/>
        <v/>
      </c>
      <c r="BS17" s="39" t="str">
        <f t="shared" si="28"/>
        <v/>
      </c>
      <c r="BT17" s="39" t="str">
        <f t="shared" si="29"/>
        <v/>
      </c>
      <c r="BU17" s="39" t="str">
        <f t="shared" si="30"/>
        <v/>
      </c>
      <c r="BV17" s="39" t="str">
        <f t="shared" si="31"/>
        <v/>
      </c>
      <c r="BW17" s="39" t="str">
        <f t="shared" si="32"/>
        <v/>
      </c>
      <c r="BX17" s="39" t="str">
        <f t="shared" si="33"/>
        <v/>
      </c>
      <c r="BY17" s="39" t="str">
        <f t="shared" si="34"/>
        <v/>
      </c>
      <c r="BZ17" s="39" t="str">
        <f t="shared" si="35"/>
        <v/>
      </c>
      <c r="CA17" s="39" t="str">
        <f t="shared" si="36"/>
        <v/>
      </c>
      <c r="CB17" s="39" t="str">
        <f t="shared" si="37"/>
        <v/>
      </c>
      <c r="CC17" s="39" t="str">
        <f t="shared" si="38"/>
        <v/>
      </c>
      <c r="CD17" s="39" t="str">
        <f t="shared" si="39"/>
        <v/>
      </c>
      <c r="CE17" s="39" t="str">
        <f t="shared" si="40"/>
        <v/>
      </c>
      <c r="CF17" s="39" t="str">
        <f t="shared" si="41"/>
        <v/>
      </c>
      <c r="CG17" s="39" t="str">
        <f t="shared" si="42"/>
        <v/>
      </c>
      <c r="CH17" s="39" t="str">
        <f t="shared" si="43"/>
        <v/>
      </c>
      <c r="CI17" s="39" t="str">
        <f t="shared" si="44"/>
        <v/>
      </c>
    </row>
    <row r="18" spans="1:87">
      <c r="A18" s="18"/>
      <c r="B18" s="15" t="str">
        <f>'Gene Table'!E17</f>
        <v>hsa-miR-1181</v>
      </c>
      <c r="C18" s="15" t="str">
        <f>'Gene Table'!B17</f>
        <v>A15</v>
      </c>
      <c r="D18" s="16"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Table'!E17</f>
        <v>hsa-miR-1181</v>
      </c>
      <c r="O18" s="17" t="str">
        <f>'Gene Table'!B17</f>
        <v>A15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Genes'!$C17,Calculations!$C$4:$M$387,2,0)),"",VLOOKUP('Choose Housekeeping Genes'!$C17,Calculations!$C$4:$M$387,2,0))</f>
        <v/>
      </c>
      <c r="AA18" s="22" t="str">
        <f>IF(ISERROR(VLOOKUP('Choose Housekeeping Genes'!$C17,Calculations!$C$4:$M$387,3,0)),"",VLOOKUP('Choose Housekeeping Genes'!$C17,Calculations!$C$4:$M$387,3,0))</f>
        <v/>
      </c>
      <c r="AB18" s="22" t="str">
        <f>IF(ISERROR(VLOOKUP('Choose Housekeeping Genes'!$C17,Calculations!$C$4:$M$387,4,0)),"",VLOOKUP('Choose Housekeeping Genes'!$C17,Calculations!$C$4:$M$387,4,0))</f>
        <v/>
      </c>
      <c r="AC18" s="22" t="str">
        <f>IF(ISERROR(VLOOKUP('Choose Housekeeping Genes'!$C17,Calculations!$C$4:$M$387,5,0)),"",VLOOKUP('Choose Housekeeping Genes'!$C17,Calculations!$C$4:$M$387,5,0))</f>
        <v/>
      </c>
      <c r="AD18" s="22" t="str">
        <f>IF(ISERROR(VLOOKUP('Choose Housekeeping Genes'!$C17,Calculations!$C$4:$M$387,6,0)),"",VLOOKUP('Choose Housekeeping Genes'!$C17,Calculations!$C$4:$M$387,6,0))</f>
        <v/>
      </c>
      <c r="AE18" s="22" t="str">
        <f>IF(ISERROR(VLOOKUP('Choose Housekeeping Genes'!$C17,Calculations!$C$4:$M$387,7,0)),"",VLOOKUP('Choose Housekeeping Genes'!$C17,Calculations!$C$4:$M$387,7,0))</f>
        <v/>
      </c>
      <c r="AF18" s="22" t="str">
        <f>IF(ISERROR(VLOOKUP('Choose Housekeeping Genes'!$C17,Calculations!$C$4:$M$387,8,0)),"",VLOOKUP('Choose Housekeeping Genes'!$C17,Calculations!$C$4:$M$387,8,0))</f>
        <v/>
      </c>
      <c r="AG18" s="22" t="str">
        <f>IF(ISERROR(VLOOKUP('Choose Housekeeping Genes'!$C17,Calculations!$C$4:$M$387,9,0)),"",VLOOKUP('Choose Housekeeping Genes'!$C17,Calculations!$C$4:$M$387,9,0))</f>
        <v/>
      </c>
      <c r="AH18" s="22" t="str">
        <f>IF(ISERROR(VLOOKUP('Choose Housekeeping Genes'!$C17,Calculations!$C$4:$M$387,10,0)),"",VLOOKUP('Choose Housekeeping Genes'!$C17,Calculations!$C$4:$M$387,10,0))</f>
        <v/>
      </c>
      <c r="AI18" s="22" t="str">
        <f>IF(ISERROR(VLOOKUP('Choose Housekeeping Genes'!$C17,Calculations!$C$4:$M$387,11,0)),"",VLOOKUP('Choose Housekeeping Genes'!$C17,Calculations!$C$4:$M$387,11,0))</f>
        <v/>
      </c>
      <c r="AJ18" s="22" t="str">
        <f>IF(ISERROR(VLOOKUP('Choose Housekeeping Genes'!$C17,Calculations!$C$4:$Y$387,14,0)),"",VLOOKUP('Choose Housekeeping Genes'!$C17,Calculations!$C$4:$Y$387,14,0))</f>
        <v/>
      </c>
      <c r="AK18" s="22" t="str">
        <f>IF(ISERROR(VLOOKUP('Choose Housekeeping Genes'!$C17,Calculations!$C$4:$Y$387,15,0)),"",VLOOKUP('Choose Housekeeping Genes'!$C17,Calculations!$C$4:$Y$387,15,0))</f>
        <v/>
      </c>
      <c r="AL18" s="22" t="str">
        <f>IF(ISERROR(VLOOKUP('Choose Housekeeping Genes'!$C17,Calculations!$C$4:$Y$387,16,0)),"",VLOOKUP('Choose Housekeeping Genes'!$C17,Calculations!$C$4:$Y$387,16,0))</f>
        <v/>
      </c>
      <c r="AM18" s="22" t="str">
        <f>IF(ISERROR(VLOOKUP('Choose Housekeeping Genes'!$C17,Calculations!$C$4:$Y$387,17,0)),"",VLOOKUP('Choose Housekeeping Genes'!$C17,Calculations!$C$4:$Y$387,17,0))</f>
        <v/>
      </c>
      <c r="AN18" s="22" t="str">
        <f>IF(ISERROR(VLOOKUP('Choose Housekeeping Genes'!$C17,Calculations!$C$4:$Y$387,18,0)),"",VLOOKUP('Choose Housekeeping Genes'!$C17,Calculations!$C$4:$Y$387,18,0))</f>
        <v/>
      </c>
      <c r="AO18" s="22" t="str">
        <f>IF(ISERROR(VLOOKUP('Choose Housekeeping Genes'!$C17,Calculations!$C$4:$Y$387,19,0)),"",VLOOKUP('Choose Housekeeping Genes'!$C17,Calculations!$C$4:$Y$387,19,0))</f>
        <v/>
      </c>
      <c r="AP18" s="22" t="str">
        <f>IF(ISERROR(VLOOKUP('Choose Housekeeping Genes'!$C17,Calculations!$C$4:$Y$387,20,0)),"",VLOOKUP('Choose Housekeeping Genes'!$C17,Calculations!$C$4:$Y$387,20,0))</f>
        <v/>
      </c>
      <c r="AQ18" s="22" t="str">
        <f>IF(ISERROR(VLOOKUP('Choose Housekeeping Genes'!$C17,Calculations!$C$4:$Y$387,21,0)),"",VLOOKUP('Choose Housekeeping Genes'!$C17,Calculations!$C$4:$Y$387,21,0))</f>
        <v/>
      </c>
      <c r="AR18" s="22" t="str">
        <f>IF(ISERROR(VLOOKUP('Choose Housekeeping Genes'!$C17,Calculations!$C$4:$Y$387,22,0)),"",VLOOKUP('Choose Housekeeping Genes'!$C17,Calculations!$C$4:$Y$387,22,0))</f>
        <v/>
      </c>
      <c r="AS18" s="22" t="str">
        <f>IF(ISERROR(VLOOKUP('Choose Housekeeping Genes'!$C17,Calculations!$C$4:$Y$387,23,0)),"",VLOOKUP('Choose Housekeeping Genes'!$C17,Calculations!$C$4:$Y$387,23,0))</f>
        <v/>
      </c>
      <c r="AT18" s="36" t="str">
        <f t="shared" si="3"/>
        <v/>
      </c>
      <c r="AU18" s="36" t="str">
        <f t="shared" si="4"/>
        <v/>
      </c>
      <c r="AV18" s="36" t="str">
        <f t="shared" si="5"/>
        <v/>
      </c>
      <c r="AW18" s="36" t="str">
        <f t="shared" si="6"/>
        <v/>
      </c>
      <c r="AX18" s="36" t="str">
        <f t="shared" si="7"/>
        <v/>
      </c>
      <c r="AY18" s="36" t="str">
        <f t="shared" si="8"/>
        <v/>
      </c>
      <c r="AZ18" s="36" t="str">
        <f t="shared" si="9"/>
        <v/>
      </c>
      <c r="BA18" s="36" t="str">
        <f t="shared" si="10"/>
        <v/>
      </c>
      <c r="BB18" s="36" t="str">
        <f t="shared" si="11"/>
        <v/>
      </c>
      <c r="BC18" s="36" t="str">
        <f t="shared" si="12"/>
        <v/>
      </c>
      <c r="BD18" s="36" t="str">
        <f t="shared" si="13"/>
        <v/>
      </c>
      <c r="BE18" s="36" t="str">
        <f t="shared" si="14"/>
        <v/>
      </c>
      <c r="BF18" s="36" t="str">
        <f t="shared" si="15"/>
        <v/>
      </c>
      <c r="BG18" s="36" t="str">
        <f t="shared" si="16"/>
        <v/>
      </c>
      <c r="BH18" s="36" t="str">
        <f t="shared" si="17"/>
        <v/>
      </c>
      <c r="BI18" s="36" t="str">
        <f t="shared" si="18"/>
        <v/>
      </c>
      <c r="BJ18" s="36" t="str">
        <f t="shared" si="19"/>
        <v/>
      </c>
      <c r="BK18" s="36" t="str">
        <f t="shared" si="20"/>
        <v/>
      </c>
      <c r="BL18" s="36" t="str">
        <f t="shared" si="21"/>
        <v/>
      </c>
      <c r="BM18" s="36" t="str">
        <f t="shared" si="22"/>
        <v/>
      </c>
      <c r="BN18" s="38" t="e">
        <f t="shared" si="23"/>
        <v>#DIV/0!</v>
      </c>
      <c r="BO18" s="38" t="e">
        <f t="shared" si="24"/>
        <v>#DIV/0!</v>
      </c>
      <c r="BP18" s="39" t="str">
        <f t="shared" si="25"/>
        <v/>
      </c>
      <c r="BQ18" s="39" t="str">
        <f t="shared" si="26"/>
        <v/>
      </c>
      <c r="BR18" s="39" t="str">
        <f t="shared" si="27"/>
        <v/>
      </c>
      <c r="BS18" s="39" t="str">
        <f t="shared" si="28"/>
        <v/>
      </c>
      <c r="BT18" s="39" t="str">
        <f t="shared" si="29"/>
        <v/>
      </c>
      <c r="BU18" s="39" t="str">
        <f t="shared" si="30"/>
        <v/>
      </c>
      <c r="BV18" s="39" t="str">
        <f t="shared" si="31"/>
        <v/>
      </c>
      <c r="BW18" s="39" t="str">
        <f t="shared" si="32"/>
        <v/>
      </c>
      <c r="BX18" s="39" t="str">
        <f t="shared" si="33"/>
        <v/>
      </c>
      <c r="BY18" s="39" t="str">
        <f t="shared" si="34"/>
        <v/>
      </c>
      <c r="BZ18" s="39" t="str">
        <f t="shared" si="35"/>
        <v/>
      </c>
      <c r="CA18" s="39" t="str">
        <f t="shared" si="36"/>
        <v/>
      </c>
      <c r="CB18" s="39" t="str">
        <f t="shared" si="37"/>
        <v/>
      </c>
      <c r="CC18" s="39" t="str">
        <f t="shared" si="38"/>
        <v/>
      </c>
      <c r="CD18" s="39" t="str">
        <f t="shared" si="39"/>
        <v/>
      </c>
      <c r="CE18" s="39" t="str">
        <f t="shared" si="40"/>
        <v/>
      </c>
      <c r="CF18" s="39" t="str">
        <f t="shared" si="41"/>
        <v/>
      </c>
      <c r="CG18" s="39" t="str">
        <f t="shared" si="42"/>
        <v/>
      </c>
      <c r="CH18" s="39" t="str">
        <f t="shared" si="43"/>
        <v/>
      </c>
      <c r="CI18" s="39" t="str">
        <f t="shared" si="44"/>
        <v/>
      </c>
    </row>
    <row r="19" spans="1:87">
      <c r="A19" s="18"/>
      <c r="B19" s="15" t="str">
        <f>'Gene Table'!E18</f>
        <v>hsa-miR-452-5p</v>
      </c>
      <c r="C19" s="15" t="str">
        <f>'Gene Table'!B18</f>
        <v>A16</v>
      </c>
      <c r="D19" s="16"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Table'!E18</f>
        <v>hsa-miR-452-5p</v>
      </c>
      <c r="O19" s="17" t="str">
        <f>'Gene Table'!B18</f>
        <v>A16</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Genes'!$C18,Calculations!$C$4:$M$387,2,0)),"",VLOOKUP('Choose Housekeeping Genes'!$C18,Calculations!$C$4:$M$387,2,0))</f>
        <v/>
      </c>
      <c r="AA19" s="22" t="str">
        <f>IF(ISERROR(VLOOKUP('Choose Housekeeping Genes'!$C18,Calculations!$C$4:$M$387,3,0)),"",VLOOKUP('Choose Housekeeping Genes'!$C18,Calculations!$C$4:$M$387,3,0))</f>
        <v/>
      </c>
      <c r="AB19" s="22" t="str">
        <f>IF(ISERROR(VLOOKUP('Choose Housekeeping Genes'!$C18,Calculations!$C$4:$M$387,4,0)),"",VLOOKUP('Choose Housekeeping Genes'!$C18,Calculations!$C$4:$M$387,4,0))</f>
        <v/>
      </c>
      <c r="AC19" s="22" t="str">
        <f>IF(ISERROR(VLOOKUP('Choose Housekeeping Genes'!$C18,Calculations!$C$4:$M$387,5,0)),"",VLOOKUP('Choose Housekeeping Genes'!$C18,Calculations!$C$4:$M$387,5,0))</f>
        <v/>
      </c>
      <c r="AD19" s="22" t="str">
        <f>IF(ISERROR(VLOOKUP('Choose Housekeeping Genes'!$C18,Calculations!$C$4:$M$387,6,0)),"",VLOOKUP('Choose Housekeeping Genes'!$C18,Calculations!$C$4:$M$387,6,0))</f>
        <v/>
      </c>
      <c r="AE19" s="22" t="str">
        <f>IF(ISERROR(VLOOKUP('Choose Housekeeping Genes'!$C18,Calculations!$C$4:$M$387,7,0)),"",VLOOKUP('Choose Housekeeping Genes'!$C18,Calculations!$C$4:$M$387,7,0))</f>
        <v/>
      </c>
      <c r="AF19" s="22" t="str">
        <f>IF(ISERROR(VLOOKUP('Choose Housekeeping Genes'!$C18,Calculations!$C$4:$M$387,8,0)),"",VLOOKUP('Choose Housekeeping Genes'!$C18,Calculations!$C$4:$M$387,8,0))</f>
        <v/>
      </c>
      <c r="AG19" s="22" t="str">
        <f>IF(ISERROR(VLOOKUP('Choose Housekeeping Genes'!$C18,Calculations!$C$4:$M$387,9,0)),"",VLOOKUP('Choose Housekeeping Genes'!$C18,Calculations!$C$4:$M$387,9,0))</f>
        <v/>
      </c>
      <c r="AH19" s="22" t="str">
        <f>IF(ISERROR(VLOOKUP('Choose Housekeeping Genes'!$C18,Calculations!$C$4:$M$387,10,0)),"",VLOOKUP('Choose Housekeeping Genes'!$C18,Calculations!$C$4:$M$387,10,0))</f>
        <v/>
      </c>
      <c r="AI19" s="22" t="str">
        <f>IF(ISERROR(VLOOKUP('Choose Housekeeping Genes'!$C18,Calculations!$C$4:$M$387,11,0)),"",VLOOKUP('Choose Housekeeping Genes'!$C18,Calculations!$C$4:$M$387,11,0))</f>
        <v/>
      </c>
      <c r="AJ19" s="22" t="str">
        <f>IF(ISERROR(VLOOKUP('Choose Housekeeping Genes'!$C18,Calculations!$C$4:$Y$387,14,0)),"",VLOOKUP('Choose Housekeeping Genes'!$C18,Calculations!$C$4:$Y$387,14,0))</f>
        <v/>
      </c>
      <c r="AK19" s="22" t="str">
        <f>IF(ISERROR(VLOOKUP('Choose Housekeeping Genes'!$C18,Calculations!$C$4:$Y$387,15,0)),"",VLOOKUP('Choose Housekeeping Genes'!$C18,Calculations!$C$4:$Y$387,15,0))</f>
        <v/>
      </c>
      <c r="AL19" s="22" t="str">
        <f>IF(ISERROR(VLOOKUP('Choose Housekeeping Genes'!$C18,Calculations!$C$4:$Y$387,16,0)),"",VLOOKUP('Choose Housekeeping Genes'!$C18,Calculations!$C$4:$Y$387,16,0))</f>
        <v/>
      </c>
      <c r="AM19" s="22" t="str">
        <f>IF(ISERROR(VLOOKUP('Choose Housekeeping Genes'!$C18,Calculations!$C$4:$Y$387,17,0)),"",VLOOKUP('Choose Housekeeping Genes'!$C18,Calculations!$C$4:$Y$387,17,0))</f>
        <v/>
      </c>
      <c r="AN19" s="22" t="str">
        <f>IF(ISERROR(VLOOKUP('Choose Housekeeping Genes'!$C18,Calculations!$C$4:$Y$387,18,0)),"",VLOOKUP('Choose Housekeeping Genes'!$C18,Calculations!$C$4:$Y$387,18,0))</f>
        <v/>
      </c>
      <c r="AO19" s="22" t="str">
        <f>IF(ISERROR(VLOOKUP('Choose Housekeeping Genes'!$C18,Calculations!$C$4:$Y$387,19,0)),"",VLOOKUP('Choose Housekeeping Genes'!$C18,Calculations!$C$4:$Y$387,19,0))</f>
        <v/>
      </c>
      <c r="AP19" s="22" t="str">
        <f>IF(ISERROR(VLOOKUP('Choose Housekeeping Genes'!$C18,Calculations!$C$4:$Y$387,20,0)),"",VLOOKUP('Choose Housekeeping Genes'!$C18,Calculations!$C$4:$Y$387,20,0))</f>
        <v/>
      </c>
      <c r="AQ19" s="22" t="str">
        <f>IF(ISERROR(VLOOKUP('Choose Housekeeping Genes'!$C18,Calculations!$C$4:$Y$387,21,0)),"",VLOOKUP('Choose Housekeeping Genes'!$C18,Calculations!$C$4:$Y$387,21,0))</f>
        <v/>
      </c>
      <c r="AR19" s="22" t="str">
        <f>IF(ISERROR(VLOOKUP('Choose Housekeeping Genes'!$C18,Calculations!$C$4:$Y$387,22,0)),"",VLOOKUP('Choose Housekeeping Genes'!$C18,Calculations!$C$4:$Y$387,22,0))</f>
        <v/>
      </c>
      <c r="AS19" s="22" t="str">
        <f>IF(ISERROR(VLOOKUP('Choose Housekeeping Genes'!$C18,Calculations!$C$4:$Y$387,23,0)),"",VLOOKUP('Choose Housekeeping Genes'!$C18,Calculations!$C$4:$Y$387,23,0))</f>
        <v/>
      </c>
      <c r="AT19" s="36" t="str">
        <f t="shared" si="3"/>
        <v/>
      </c>
      <c r="AU19" s="36" t="str">
        <f t="shared" si="4"/>
        <v/>
      </c>
      <c r="AV19" s="36" t="str">
        <f t="shared" si="5"/>
        <v/>
      </c>
      <c r="AW19" s="36" t="str">
        <f t="shared" si="6"/>
        <v/>
      </c>
      <c r="AX19" s="36" t="str">
        <f t="shared" si="7"/>
        <v/>
      </c>
      <c r="AY19" s="36" t="str">
        <f t="shared" si="8"/>
        <v/>
      </c>
      <c r="AZ19" s="36" t="str">
        <f t="shared" si="9"/>
        <v/>
      </c>
      <c r="BA19" s="36" t="str">
        <f t="shared" si="10"/>
        <v/>
      </c>
      <c r="BB19" s="36" t="str">
        <f t="shared" si="11"/>
        <v/>
      </c>
      <c r="BC19" s="36" t="str">
        <f t="shared" si="12"/>
        <v/>
      </c>
      <c r="BD19" s="36" t="str">
        <f t="shared" si="13"/>
        <v/>
      </c>
      <c r="BE19" s="36" t="str">
        <f t="shared" si="14"/>
        <v/>
      </c>
      <c r="BF19" s="36" t="str">
        <f t="shared" si="15"/>
        <v/>
      </c>
      <c r="BG19" s="36" t="str">
        <f t="shared" si="16"/>
        <v/>
      </c>
      <c r="BH19" s="36" t="str">
        <f t="shared" si="17"/>
        <v/>
      </c>
      <c r="BI19" s="36" t="str">
        <f t="shared" si="18"/>
        <v/>
      </c>
      <c r="BJ19" s="36" t="str">
        <f t="shared" si="19"/>
        <v/>
      </c>
      <c r="BK19" s="36" t="str">
        <f t="shared" si="20"/>
        <v/>
      </c>
      <c r="BL19" s="36" t="str">
        <f t="shared" si="21"/>
        <v/>
      </c>
      <c r="BM19" s="36" t="str">
        <f t="shared" si="22"/>
        <v/>
      </c>
      <c r="BN19" s="38" t="e">
        <f t="shared" si="23"/>
        <v>#DIV/0!</v>
      </c>
      <c r="BO19" s="38" t="e">
        <f t="shared" si="24"/>
        <v>#DIV/0!</v>
      </c>
      <c r="BP19" s="39" t="str">
        <f t="shared" si="25"/>
        <v/>
      </c>
      <c r="BQ19" s="39" t="str">
        <f t="shared" si="26"/>
        <v/>
      </c>
      <c r="BR19" s="39" t="str">
        <f t="shared" si="27"/>
        <v/>
      </c>
      <c r="BS19" s="39" t="str">
        <f t="shared" si="28"/>
        <v/>
      </c>
      <c r="BT19" s="39" t="str">
        <f t="shared" si="29"/>
        <v/>
      </c>
      <c r="BU19" s="39" t="str">
        <f t="shared" si="30"/>
        <v/>
      </c>
      <c r="BV19" s="39" t="str">
        <f t="shared" si="31"/>
        <v/>
      </c>
      <c r="BW19" s="39" t="str">
        <f t="shared" si="32"/>
        <v/>
      </c>
      <c r="BX19" s="39" t="str">
        <f t="shared" si="33"/>
        <v/>
      </c>
      <c r="BY19" s="39" t="str">
        <f t="shared" si="34"/>
        <v/>
      </c>
      <c r="BZ19" s="39" t="str">
        <f t="shared" si="35"/>
        <v/>
      </c>
      <c r="CA19" s="39" t="str">
        <f t="shared" si="36"/>
        <v/>
      </c>
      <c r="CB19" s="39" t="str">
        <f t="shared" si="37"/>
        <v/>
      </c>
      <c r="CC19" s="39" t="str">
        <f t="shared" si="38"/>
        <v/>
      </c>
      <c r="CD19" s="39" t="str">
        <f t="shared" si="39"/>
        <v/>
      </c>
      <c r="CE19" s="39" t="str">
        <f t="shared" si="40"/>
        <v/>
      </c>
      <c r="CF19" s="39" t="str">
        <f t="shared" si="41"/>
        <v/>
      </c>
      <c r="CG19" s="39" t="str">
        <f t="shared" si="42"/>
        <v/>
      </c>
      <c r="CH19" s="39" t="str">
        <f t="shared" si="43"/>
        <v/>
      </c>
      <c r="CI19" s="39" t="str">
        <f t="shared" si="44"/>
        <v/>
      </c>
    </row>
    <row r="20" spans="1:87">
      <c r="A20" s="18"/>
      <c r="B20" s="15" t="str">
        <f>'Gene Table'!E19</f>
        <v>hsa-miR-1182</v>
      </c>
      <c r="C20" s="15" t="str">
        <f>'Gene Table'!B19</f>
        <v>A17</v>
      </c>
      <c r="D20" s="16"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Table'!E19</f>
        <v>hsa-miR-1182</v>
      </c>
      <c r="O20" s="17" t="str">
        <f>'Gene Table'!B19</f>
        <v>A17</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Genes'!$C19,Calculations!$C$4:$M$387,2,0)),"",VLOOKUP('Choose Housekeeping Genes'!$C19,Calculations!$C$4:$M$387,2,0))</f>
        <v/>
      </c>
      <c r="AA20" s="22" t="str">
        <f>IF(ISERROR(VLOOKUP('Choose Housekeeping Genes'!$C19,Calculations!$C$4:$M$387,3,0)),"",VLOOKUP('Choose Housekeeping Genes'!$C19,Calculations!$C$4:$M$387,3,0))</f>
        <v/>
      </c>
      <c r="AB20" s="22" t="str">
        <f>IF(ISERROR(VLOOKUP('Choose Housekeeping Genes'!$C19,Calculations!$C$4:$M$387,4,0)),"",VLOOKUP('Choose Housekeeping Genes'!$C19,Calculations!$C$4:$M$387,4,0))</f>
        <v/>
      </c>
      <c r="AC20" s="22" t="str">
        <f>IF(ISERROR(VLOOKUP('Choose Housekeeping Genes'!$C19,Calculations!$C$4:$M$387,5,0)),"",VLOOKUP('Choose Housekeeping Genes'!$C19,Calculations!$C$4:$M$387,5,0))</f>
        <v/>
      </c>
      <c r="AD20" s="22" t="str">
        <f>IF(ISERROR(VLOOKUP('Choose Housekeeping Genes'!$C19,Calculations!$C$4:$M$387,6,0)),"",VLOOKUP('Choose Housekeeping Genes'!$C19,Calculations!$C$4:$M$387,6,0))</f>
        <v/>
      </c>
      <c r="AE20" s="22" t="str">
        <f>IF(ISERROR(VLOOKUP('Choose Housekeeping Genes'!$C19,Calculations!$C$4:$M$387,7,0)),"",VLOOKUP('Choose Housekeeping Genes'!$C19,Calculations!$C$4:$M$387,7,0))</f>
        <v/>
      </c>
      <c r="AF20" s="22" t="str">
        <f>IF(ISERROR(VLOOKUP('Choose Housekeeping Genes'!$C19,Calculations!$C$4:$M$387,8,0)),"",VLOOKUP('Choose Housekeeping Genes'!$C19,Calculations!$C$4:$M$387,8,0))</f>
        <v/>
      </c>
      <c r="AG20" s="22" t="str">
        <f>IF(ISERROR(VLOOKUP('Choose Housekeeping Genes'!$C19,Calculations!$C$4:$M$387,9,0)),"",VLOOKUP('Choose Housekeeping Genes'!$C19,Calculations!$C$4:$M$387,9,0))</f>
        <v/>
      </c>
      <c r="AH20" s="22" t="str">
        <f>IF(ISERROR(VLOOKUP('Choose Housekeeping Genes'!$C19,Calculations!$C$4:$M$387,10,0)),"",VLOOKUP('Choose Housekeeping Genes'!$C19,Calculations!$C$4:$M$387,10,0))</f>
        <v/>
      </c>
      <c r="AI20" s="22" t="str">
        <f>IF(ISERROR(VLOOKUP('Choose Housekeeping Genes'!$C19,Calculations!$C$4:$M$387,11,0)),"",VLOOKUP('Choose Housekeeping Genes'!$C19,Calculations!$C$4:$M$387,11,0))</f>
        <v/>
      </c>
      <c r="AJ20" s="22" t="str">
        <f>IF(ISERROR(VLOOKUP('Choose Housekeeping Genes'!$C19,Calculations!$C$4:$Y$387,14,0)),"",VLOOKUP('Choose Housekeeping Genes'!$C19,Calculations!$C$4:$Y$387,14,0))</f>
        <v/>
      </c>
      <c r="AK20" s="22" t="str">
        <f>IF(ISERROR(VLOOKUP('Choose Housekeeping Genes'!$C19,Calculations!$C$4:$Y$387,15,0)),"",VLOOKUP('Choose Housekeeping Genes'!$C19,Calculations!$C$4:$Y$387,15,0))</f>
        <v/>
      </c>
      <c r="AL20" s="22" t="str">
        <f>IF(ISERROR(VLOOKUP('Choose Housekeeping Genes'!$C19,Calculations!$C$4:$Y$387,16,0)),"",VLOOKUP('Choose Housekeeping Genes'!$C19,Calculations!$C$4:$Y$387,16,0))</f>
        <v/>
      </c>
      <c r="AM20" s="22" t="str">
        <f>IF(ISERROR(VLOOKUP('Choose Housekeeping Genes'!$C19,Calculations!$C$4:$Y$387,17,0)),"",VLOOKUP('Choose Housekeeping Genes'!$C19,Calculations!$C$4:$Y$387,17,0))</f>
        <v/>
      </c>
      <c r="AN20" s="22" t="str">
        <f>IF(ISERROR(VLOOKUP('Choose Housekeeping Genes'!$C19,Calculations!$C$4:$Y$387,18,0)),"",VLOOKUP('Choose Housekeeping Genes'!$C19,Calculations!$C$4:$Y$387,18,0))</f>
        <v/>
      </c>
      <c r="AO20" s="22" t="str">
        <f>IF(ISERROR(VLOOKUP('Choose Housekeeping Genes'!$C19,Calculations!$C$4:$Y$387,19,0)),"",VLOOKUP('Choose Housekeeping Genes'!$C19,Calculations!$C$4:$Y$387,19,0))</f>
        <v/>
      </c>
      <c r="AP20" s="22" t="str">
        <f>IF(ISERROR(VLOOKUP('Choose Housekeeping Genes'!$C19,Calculations!$C$4:$Y$387,20,0)),"",VLOOKUP('Choose Housekeeping Genes'!$C19,Calculations!$C$4:$Y$387,20,0))</f>
        <v/>
      </c>
      <c r="AQ20" s="22" t="str">
        <f>IF(ISERROR(VLOOKUP('Choose Housekeeping Genes'!$C19,Calculations!$C$4:$Y$387,21,0)),"",VLOOKUP('Choose Housekeeping Genes'!$C19,Calculations!$C$4:$Y$387,21,0))</f>
        <v/>
      </c>
      <c r="AR20" s="22" t="str">
        <f>IF(ISERROR(VLOOKUP('Choose Housekeeping Genes'!$C19,Calculations!$C$4:$Y$387,22,0)),"",VLOOKUP('Choose Housekeeping Genes'!$C19,Calculations!$C$4:$Y$387,22,0))</f>
        <v/>
      </c>
      <c r="AS20" s="22" t="str">
        <f>IF(ISERROR(VLOOKUP('Choose Housekeeping Genes'!$C19,Calculations!$C$4:$Y$387,23,0)),"",VLOOKUP('Choose Housekeeping Genes'!$C19,Calculations!$C$4:$Y$387,23,0))</f>
        <v/>
      </c>
      <c r="AT20" s="36" t="str">
        <f t="shared" si="3"/>
        <v/>
      </c>
      <c r="AU20" s="36" t="str">
        <f t="shared" si="4"/>
        <v/>
      </c>
      <c r="AV20" s="36" t="str">
        <f t="shared" si="5"/>
        <v/>
      </c>
      <c r="AW20" s="36" t="str">
        <f t="shared" si="6"/>
        <v/>
      </c>
      <c r="AX20" s="36" t="str">
        <f t="shared" si="7"/>
        <v/>
      </c>
      <c r="AY20" s="36" t="str">
        <f t="shared" si="8"/>
        <v/>
      </c>
      <c r="AZ20" s="36" t="str">
        <f t="shared" si="9"/>
        <v/>
      </c>
      <c r="BA20" s="36" t="str">
        <f t="shared" si="10"/>
        <v/>
      </c>
      <c r="BB20" s="36" t="str">
        <f t="shared" si="11"/>
        <v/>
      </c>
      <c r="BC20" s="36" t="str">
        <f t="shared" si="12"/>
        <v/>
      </c>
      <c r="BD20" s="36" t="str">
        <f t="shared" si="13"/>
        <v/>
      </c>
      <c r="BE20" s="36" t="str">
        <f t="shared" si="14"/>
        <v/>
      </c>
      <c r="BF20" s="36" t="str">
        <f t="shared" si="15"/>
        <v/>
      </c>
      <c r="BG20" s="36" t="str">
        <f t="shared" si="16"/>
        <v/>
      </c>
      <c r="BH20" s="36" t="str">
        <f t="shared" si="17"/>
        <v/>
      </c>
      <c r="BI20" s="36" t="str">
        <f t="shared" si="18"/>
        <v/>
      </c>
      <c r="BJ20" s="36" t="str">
        <f t="shared" si="19"/>
        <v/>
      </c>
      <c r="BK20" s="36" t="str">
        <f t="shared" si="20"/>
        <v/>
      </c>
      <c r="BL20" s="36" t="str">
        <f t="shared" si="21"/>
        <v/>
      </c>
      <c r="BM20" s="36" t="str">
        <f t="shared" si="22"/>
        <v/>
      </c>
      <c r="BN20" s="38" t="e">
        <f t="shared" si="23"/>
        <v>#DIV/0!</v>
      </c>
      <c r="BO20" s="38" t="e">
        <f t="shared" si="24"/>
        <v>#DIV/0!</v>
      </c>
      <c r="BP20" s="39" t="str">
        <f t="shared" si="25"/>
        <v/>
      </c>
      <c r="BQ20" s="39" t="str">
        <f t="shared" si="26"/>
        <v/>
      </c>
      <c r="BR20" s="39" t="str">
        <f t="shared" si="27"/>
        <v/>
      </c>
      <c r="BS20" s="39" t="str">
        <f t="shared" si="28"/>
        <v/>
      </c>
      <c r="BT20" s="39" t="str">
        <f t="shared" si="29"/>
        <v/>
      </c>
      <c r="BU20" s="39" t="str">
        <f t="shared" si="30"/>
        <v/>
      </c>
      <c r="BV20" s="39" t="str">
        <f t="shared" si="31"/>
        <v/>
      </c>
      <c r="BW20" s="39" t="str">
        <f t="shared" si="32"/>
        <v/>
      </c>
      <c r="BX20" s="39" t="str">
        <f t="shared" si="33"/>
        <v/>
      </c>
      <c r="BY20" s="39" t="str">
        <f t="shared" si="34"/>
        <v/>
      </c>
      <c r="BZ20" s="39" t="str">
        <f t="shared" si="35"/>
        <v/>
      </c>
      <c r="CA20" s="39" t="str">
        <f t="shared" si="36"/>
        <v/>
      </c>
      <c r="CB20" s="39" t="str">
        <f t="shared" si="37"/>
        <v/>
      </c>
      <c r="CC20" s="39" t="str">
        <f t="shared" si="38"/>
        <v/>
      </c>
      <c r="CD20" s="39" t="str">
        <f t="shared" si="39"/>
        <v/>
      </c>
      <c r="CE20" s="39" t="str">
        <f t="shared" si="40"/>
        <v/>
      </c>
      <c r="CF20" s="39" t="str">
        <f t="shared" si="41"/>
        <v/>
      </c>
      <c r="CG20" s="39" t="str">
        <f t="shared" si="42"/>
        <v/>
      </c>
      <c r="CH20" s="39" t="str">
        <f t="shared" si="43"/>
        <v/>
      </c>
      <c r="CI20" s="39" t="str">
        <f t="shared" si="44"/>
        <v/>
      </c>
    </row>
    <row r="21" spans="1:87">
      <c r="A21" s="18"/>
      <c r="B21" s="15" t="str">
        <f>'Gene Table'!E20</f>
        <v>hsa-miR-590-5p</v>
      </c>
      <c r="C21" s="15" t="str">
        <f>'Gene Table'!B20</f>
        <v>A18</v>
      </c>
      <c r="D21" s="16"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Table'!E20</f>
        <v>hsa-miR-590-5p</v>
      </c>
      <c r="O21" s="17" t="str">
        <f>'Gene Table'!B20</f>
        <v>A18</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Genes'!$C20,Calculations!$C$4:$M$387,2,0)),"",VLOOKUP('Choose Housekeeping Genes'!$C20,Calculations!$C$4:$M$387,2,0))</f>
        <v/>
      </c>
      <c r="AA21" s="22" t="str">
        <f>IF(ISERROR(VLOOKUP('Choose Housekeeping Genes'!$C20,Calculations!$C$4:$M$387,3,0)),"",VLOOKUP('Choose Housekeeping Genes'!$C20,Calculations!$C$4:$M$387,3,0))</f>
        <v/>
      </c>
      <c r="AB21" s="22" t="str">
        <f>IF(ISERROR(VLOOKUP('Choose Housekeeping Genes'!$C20,Calculations!$C$4:$M$387,4,0)),"",VLOOKUP('Choose Housekeeping Genes'!$C20,Calculations!$C$4:$M$387,4,0))</f>
        <v/>
      </c>
      <c r="AC21" s="22" t="str">
        <f>IF(ISERROR(VLOOKUP('Choose Housekeeping Genes'!$C20,Calculations!$C$4:$M$387,5,0)),"",VLOOKUP('Choose Housekeeping Genes'!$C20,Calculations!$C$4:$M$387,5,0))</f>
        <v/>
      </c>
      <c r="AD21" s="22" t="str">
        <f>IF(ISERROR(VLOOKUP('Choose Housekeeping Genes'!$C20,Calculations!$C$4:$M$387,6,0)),"",VLOOKUP('Choose Housekeeping Genes'!$C20,Calculations!$C$4:$M$387,6,0))</f>
        <v/>
      </c>
      <c r="AE21" s="22" t="str">
        <f>IF(ISERROR(VLOOKUP('Choose Housekeeping Genes'!$C20,Calculations!$C$4:$M$387,7,0)),"",VLOOKUP('Choose Housekeeping Genes'!$C20,Calculations!$C$4:$M$387,7,0))</f>
        <v/>
      </c>
      <c r="AF21" s="22" t="str">
        <f>IF(ISERROR(VLOOKUP('Choose Housekeeping Genes'!$C20,Calculations!$C$4:$M$387,8,0)),"",VLOOKUP('Choose Housekeeping Genes'!$C20,Calculations!$C$4:$M$387,8,0))</f>
        <v/>
      </c>
      <c r="AG21" s="22" t="str">
        <f>IF(ISERROR(VLOOKUP('Choose Housekeeping Genes'!$C20,Calculations!$C$4:$M$387,9,0)),"",VLOOKUP('Choose Housekeeping Genes'!$C20,Calculations!$C$4:$M$387,9,0))</f>
        <v/>
      </c>
      <c r="AH21" s="22" t="str">
        <f>IF(ISERROR(VLOOKUP('Choose Housekeeping Genes'!$C20,Calculations!$C$4:$M$387,10,0)),"",VLOOKUP('Choose Housekeeping Genes'!$C20,Calculations!$C$4:$M$387,10,0))</f>
        <v/>
      </c>
      <c r="AI21" s="22" t="str">
        <f>IF(ISERROR(VLOOKUP('Choose Housekeeping Genes'!$C20,Calculations!$C$4:$M$387,11,0)),"",VLOOKUP('Choose Housekeeping Genes'!$C20,Calculations!$C$4:$M$387,11,0))</f>
        <v/>
      </c>
      <c r="AJ21" s="22" t="str">
        <f>IF(ISERROR(VLOOKUP('Choose Housekeeping Genes'!$C20,Calculations!$C$4:$Y$387,14,0)),"",VLOOKUP('Choose Housekeeping Genes'!$C20,Calculations!$C$4:$Y$387,14,0))</f>
        <v/>
      </c>
      <c r="AK21" s="22" t="str">
        <f>IF(ISERROR(VLOOKUP('Choose Housekeeping Genes'!$C20,Calculations!$C$4:$Y$387,15,0)),"",VLOOKUP('Choose Housekeeping Genes'!$C20,Calculations!$C$4:$Y$387,15,0))</f>
        <v/>
      </c>
      <c r="AL21" s="22" t="str">
        <f>IF(ISERROR(VLOOKUP('Choose Housekeeping Genes'!$C20,Calculations!$C$4:$Y$387,16,0)),"",VLOOKUP('Choose Housekeeping Genes'!$C20,Calculations!$C$4:$Y$387,16,0))</f>
        <v/>
      </c>
      <c r="AM21" s="22" t="str">
        <f>IF(ISERROR(VLOOKUP('Choose Housekeeping Genes'!$C20,Calculations!$C$4:$Y$387,17,0)),"",VLOOKUP('Choose Housekeeping Genes'!$C20,Calculations!$C$4:$Y$387,17,0))</f>
        <v/>
      </c>
      <c r="AN21" s="22" t="str">
        <f>IF(ISERROR(VLOOKUP('Choose Housekeeping Genes'!$C20,Calculations!$C$4:$Y$387,18,0)),"",VLOOKUP('Choose Housekeeping Genes'!$C20,Calculations!$C$4:$Y$387,18,0))</f>
        <v/>
      </c>
      <c r="AO21" s="22" t="str">
        <f>IF(ISERROR(VLOOKUP('Choose Housekeeping Genes'!$C20,Calculations!$C$4:$Y$387,19,0)),"",VLOOKUP('Choose Housekeeping Genes'!$C20,Calculations!$C$4:$Y$387,19,0))</f>
        <v/>
      </c>
      <c r="AP21" s="22" t="str">
        <f>IF(ISERROR(VLOOKUP('Choose Housekeeping Genes'!$C20,Calculations!$C$4:$Y$387,20,0)),"",VLOOKUP('Choose Housekeeping Genes'!$C20,Calculations!$C$4:$Y$387,20,0))</f>
        <v/>
      </c>
      <c r="AQ21" s="22" t="str">
        <f>IF(ISERROR(VLOOKUP('Choose Housekeeping Genes'!$C20,Calculations!$C$4:$Y$387,21,0)),"",VLOOKUP('Choose Housekeeping Genes'!$C20,Calculations!$C$4:$Y$387,21,0))</f>
        <v/>
      </c>
      <c r="AR21" s="22" t="str">
        <f>IF(ISERROR(VLOOKUP('Choose Housekeeping Genes'!$C20,Calculations!$C$4:$Y$387,22,0)),"",VLOOKUP('Choose Housekeeping Genes'!$C20,Calculations!$C$4:$Y$387,22,0))</f>
        <v/>
      </c>
      <c r="AS21" s="22" t="str">
        <f>IF(ISERROR(VLOOKUP('Choose Housekeeping Genes'!$C20,Calculations!$C$4:$Y$387,23,0)),"",VLOOKUP('Choose Housekeeping Genes'!$C20,Calculations!$C$4:$Y$387,23,0))</f>
        <v/>
      </c>
      <c r="AT21" s="36" t="str">
        <f t="shared" si="3"/>
        <v/>
      </c>
      <c r="AU21" s="36" t="str">
        <f t="shared" si="4"/>
        <v/>
      </c>
      <c r="AV21" s="36" t="str">
        <f t="shared" si="5"/>
        <v/>
      </c>
      <c r="AW21" s="36" t="str">
        <f t="shared" si="6"/>
        <v/>
      </c>
      <c r="AX21" s="36" t="str">
        <f t="shared" si="7"/>
        <v/>
      </c>
      <c r="AY21" s="36" t="str">
        <f t="shared" si="8"/>
        <v/>
      </c>
      <c r="AZ21" s="36" t="str">
        <f t="shared" si="9"/>
        <v/>
      </c>
      <c r="BA21" s="36" t="str">
        <f t="shared" si="10"/>
        <v/>
      </c>
      <c r="BB21" s="36" t="str">
        <f t="shared" si="11"/>
        <v/>
      </c>
      <c r="BC21" s="36" t="str">
        <f t="shared" si="12"/>
        <v/>
      </c>
      <c r="BD21" s="36" t="str">
        <f t="shared" si="13"/>
        <v/>
      </c>
      <c r="BE21" s="36" t="str">
        <f t="shared" si="14"/>
        <v/>
      </c>
      <c r="BF21" s="36" t="str">
        <f t="shared" si="15"/>
        <v/>
      </c>
      <c r="BG21" s="36" t="str">
        <f t="shared" si="16"/>
        <v/>
      </c>
      <c r="BH21" s="36" t="str">
        <f t="shared" si="17"/>
        <v/>
      </c>
      <c r="BI21" s="36" t="str">
        <f t="shared" si="18"/>
        <v/>
      </c>
      <c r="BJ21" s="36" t="str">
        <f t="shared" si="19"/>
        <v/>
      </c>
      <c r="BK21" s="36" t="str">
        <f t="shared" si="20"/>
        <v/>
      </c>
      <c r="BL21" s="36" t="str">
        <f t="shared" si="21"/>
        <v/>
      </c>
      <c r="BM21" s="36" t="str">
        <f t="shared" si="22"/>
        <v/>
      </c>
      <c r="BN21" s="38" t="e">
        <f t="shared" si="23"/>
        <v>#DIV/0!</v>
      </c>
      <c r="BO21" s="38" t="e">
        <f t="shared" si="24"/>
        <v>#DIV/0!</v>
      </c>
      <c r="BP21" s="39" t="str">
        <f t="shared" si="25"/>
        <v/>
      </c>
      <c r="BQ21" s="39" t="str">
        <f t="shared" si="26"/>
        <v/>
      </c>
      <c r="BR21" s="39" t="str">
        <f t="shared" si="27"/>
        <v/>
      </c>
      <c r="BS21" s="39" t="str">
        <f t="shared" si="28"/>
        <v/>
      </c>
      <c r="BT21" s="39" t="str">
        <f t="shared" si="29"/>
        <v/>
      </c>
      <c r="BU21" s="39" t="str">
        <f t="shared" si="30"/>
        <v/>
      </c>
      <c r="BV21" s="39" t="str">
        <f t="shared" si="31"/>
        <v/>
      </c>
      <c r="BW21" s="39" t="str">
        <f t="shared" si="32"/>
        <v/>
      </c>
      <c r="BX21" s="39" t="str">
        <f t="shared" si="33"/>
        <v/>
      </c>
      <c r="BY21" s="39" t="str">
        <f t="shared" si="34"/>
        <v/>
      </c>
      <c r="BZ21" s="39" t="str">
        <f t="shared" si="35"/>
        <v/>
      </c>
      <c r="CA21" s="39" t="str">
        <f t="shared" si="36"/>
        <v/>
      </c>
      <c r="CB21" s="39" t="str">
        <f t="shared" si="37"/>
        <v/>
      </c>
      <c r="CC21" s="39" t="str">
        <f t="shared" si="38"/>
        <v/>
      </c>
      <c r="CD21" s="39" t="str">
        <f t="shared" si="39"/>
        <v/>
      </c>
      <c r="CE21" s="39" t="str">
        <f t="shared" si="40"/>
        <v/>
      </c>
      <c r="CF21" s="39" t="str">
        <f t="shared" si="41"/>
        <v/>
      </c>
      <c r="CG21" s="39" t="str">
        <f t="shared" si="42"/>
        <v/>
      </c>
      <c r="CH21" s="39" t="str">
        <f t="shared" si="43"/>
        <v/>
      </c>
      <c r="CI21" s="39" t="str">
        <f t="shared" si="44"/>
        <v/>
      </c>
    </row>
    <row r="22" spans="1:87">
      <c r="A22" s="18"/>
      <c r="B22" s="15" t="str">
        <f>'Gene Table'!E21</f>
        <v>hsa-miR-1183</v>
      </c>
      <c r="C22" s="15" t="str">
        <f>'Gene Table'!B21</f>
        <v>A19</v>
      </c>
      <c r="D22" s="16"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Table'!E21</f>
        <v>hsa-miR-1183</v>
      </c>
      <c r="O22" s="17" t="str">
        <f>'Gene Table'!B21</f>
        <v>A19</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Genes'!$C21,Calculations!$C$4:$M$387,2,0)),"",VLOOKUP('Choose Housekeeping Genes'!$C21,Calculations!$C$4:$M$387,2,0))</f>
        <v/>
      </c>
      <c r="AA22" s="22" t="str">
        <f>IF(ISERROR(VLOOKUP('Choose Housekeeping Genes'!$C21,Calculations!$C$4:$M$387,3,0)),"",VLOOKUP('Choose Housekeeping Genes'!$C21,Calculations!$C$4:$M$387,3,0))</f>
        <v/>
      </c>
      <c r="AB22" s="22" t="str">
        <f>IF(ISERROR(VLOOKUP('Choose Housekeeping Genes'!$C21,Calculations!$C$4:$M$387,4,0)),"",VLOOKUP('Choose Housekeeping Genes'!$C21,Calculations!$C$4:$M$387,4,0))</f>
        <v/>
      </c>
      <c r="AC22" s="22" t="str">
        <f>IF(ISERROR(VLOOKUP('Choose Housekeeping Genes'!$C21,Calculations!$C$4:$M$387,5,0)),"",VLOOKUP('Choose Housekeeping Genes'!$C21,Calculations!$C$4:$M$387,5,0))</f>
        <v/>
      </c>
      <c r="AD22" s="22" t="str">
        <f>IF(ISERROR(VLOOKUP('Choose Housekeeping Genes'!$C21,Calculations!$C$4:$M$387,6,0)),"",VLOOKUP('Choose Housekeeping Genes'!$C21,Calculations!$C$4:$M$387,6,0))</f>
        <v/>
      </c>
      <c r="AE22" s="22" t="str">
        <f>IF(ISERROR(VLOOKUP('Choose Housekeeping Genes'!$C21,Calculations!$C$4:$M$387,7,0)),"",VLOOKUP('Choose Housekeeping Genes'!$C21,Calculations!$C$4:$M$387,7,0))</f>
        <v/>
      </c>
      <c r="AF22" s="22" t="str">
        <f>IF(ISERROR(VLOOKUP('Choose Housekeeping Genes'!$C21,Calculations!$C$4:$M$387,8,0)),"",VLOOKUP('Choose Housekeeping Genes'!$C21,Calculations!$C$4:$M$387,8,0))</f>
        <v/>
      </c>
      <c r="AG22" s="22" t="str">
        <f>IF(ISERROR(VLOOKUP('Choose Housekeeping Genes'!$C21,Calculations!$C$4:$M$387,9,0)),"",VLOOKUP('Choose Housekeeping Genes'!$C21,Calculations!$C$4:$M$387,9,0))</f>
        <v/>
      </c>
      <c r="AH22" s="22" t="str">
        <f>IF(ISERROR(VLOOKUP('Choose Housekeeping Genes'!$C21,Calculations!$C$4:$M$387,10,0)),"",VLOOKUP('Choose Housekeeping Genes'!$C21,Calculations!$C$4:$M$387,10,0))</f>
        <v/>
      </c>
      <c r="AI22" s="22" t="str">
        <f>IF(ISERROR(VLOOKUP('Choose Housekeeping Genes'!$C21,Calculations!$C$4:$M$387,11,0)),"",VLOOKUP('Choose Housekeeping Genes'!$C21,Calculations!$C$4:$M$387,11,0))</f>
        <v/>
      </c>
      <c r="AJ22" s="22" t="str">
        <f>IF(ISERROR(VLOOKUP('Choose Housekeeping Genes'!$C21,Calculations!$C$4:$Y$387,14,0)),"",VLOOKUP('Choose Housekeeping Genes'!$C21,Calculations!$C$4:$Y$387,14,0))</f>
        <v/>
      </c>
      <c r="AK22" s="22" t="str">
        <f>IF(ISERROR(VLOOKUP('Choose Housekeeping Genes'!$C21,Calculations!$C$4:$Y$387,15,0)),"",VLOOKUP('Choose Housekeeping Genes'!$C21,Calculations!$C$4:$Y$387,15,0))</f>
        <v/>
      </c>
      <c r="AL22" s="22" t="str">
        <f>IF(ISERROR(VLOOKUP('Choose Housekeeping Genes'!$C21,Calculations!$C$4:$Y$387,16,0)),"",VLOOKUP('Choose Housekeeping Genes'!$C21,Calculations!$C$4:$Y$387,16,0))</f>
        <v/>
      </c>
      <c r="AM22" s="22" t="str">
        <f>IF(ISERROR(VLOOKUP('Choose Housekeeping Genes'!$C21,Calculations!$C$4:$Y$387,17,0)),"",VLOOKUP('Choose Housekeeping Genes'!$C21,Calculations!$C$4:$Y$387,17,0))</f>
        <v/>
      </c>
      <c r="AN22" s="22" t="str">
        <f>IF(ISERROR(VLOOKUP('Choose Housekeeping Genes'!$C21,Calculations!$C$4:$Y$387,18,0)),"",VLOOKUP('Choose Housekeeping Genes'!$C21,Calculations!$C$4:$Y$387,18,0))</f>
        <v/>
      </c>
      <c r="AO22" s="22" t="str">
        <f>IF(ISERROR(VLOOKUP('Choose Housekeeping Genes'!$C21,Calculations!$C$4:$Y$387,19,0)),"",VLOOKUP('Choose Housekeeping Genes'!$C21,Calculations!$C$4:$Y$387,19,0))</f>
        <v/>
      </c>
      <c r="AP22" s="22" t="str">
        <f>IF(ISERROR(VLOOKUP('Choose Housekeeping Genes'!$C21,Calculations!$C$4:$Y$387,20,0)),"",VLOOKUP('Choose Housekeeping Genes'!$C21,Calculations!$C$4:$Y$387,20,0))</f>
        <v/>
      </c>
      <c r="AQ22" s="22" t="str">
        <f>IF(ISERROR(VLOOKUP('Choose Housekeeping Genes'!$C21,Calculations!$C$4:$Y$387,21,0)),"",VLOOKUP('Choose Housekeeping Genes'!$C21,Calculations!$C$4:$Y$387,21,0))</f>
        <v/>
      </c>
      <c r="AR22" s="22" t="str">
        <f>IF(ISERROR(VLOOKUP('Choose Housekeeping Genes'!$C21,Calculations!$C$4:$Y$387,22,0)),"",VLOOKUP('Choose Housekeeping Genes'!$C21,Calculations!$C$4:$Y$387,22,0))</f>
        <v/>
      </c>
      <c r="AS22" s="22" t="str">
        <f>IF(ISERROR(VLOOKUP('Choose Housekeeping Genes'!$C21,Calculations!$C$4:$Y$387,23,0)),"",VLOOKUP('Choose Housekeeping Genes'!$C21,Calculations!$C$4:$Y$387,23,0))</f>
        <v/>
      </c>
      <c r="AT22" s="36" t="str">
        <f t="shared" si="3"/>
        <v/>
      </c>
      <c r="AU22" s="36" t="str">
        <f t="shared" si="4"/>
        <v/>
      </c>
      <c r="AV22" s="36" t="str">
        <f t="shared" si="5"/>
        <v/>
      </c>
      <c r="AW22" s="36" t="str">
        <f t="shared" si="6"/>
        <v/>
      </c>
      <c r="AX22" s="36" t="str">
        <f t="shared" si="7"/>
        <v/>
      </c>
      <c r="AY22" s="36" t="str">
        <f t="shared" si="8"/>
        <v/>
      </c>
      <c r="AZ22" s="36" t="str">
        <f t="shared" si="9"/>
        <v/>
      </c>
      <c r="BA22" s="36" t="str">
        <f t="shared" si="10"/>
        <v/>
      </c>
      <c r="BB22" s="36" t="str">
        <f t="shared" si="11"/>
        <v/>
      </c>
      <c r="BC22" s="36" t="str">
        <f t="shared" si="12"/>
        <v/>
      </c>
      <c r="BD22" s="36" t="str">
        <f t="shared" si="13"/>
        <v/>
      </c>
      <c r="BE22" s="36" t="str">
        <f t="shared" si="14"/>
        <v/>
      </c>
      <c r="BF22" s="36" t="str">
        <f t="shared" si="15"/>
        <v/>
      </c>
      <c r="BG22" s="36" t="str">
        <f t="shared" si="16"/>
        <v/>
      </c>
      <c r="BH22" s="36" t="str">
        <f t="shared" si="17"/>
        <v/>
      </c>
      <c r="BI22" s="36" t="str">
        <f t="shared" si="18"/>
        <v/>
      </c>
      <c r="BJ22" s="36" t="str">
        <f t="shared" si="19"/>
        <v/>
      </c>
      <c r="BK22" s="36" t="str">
        <f t="shared" si="20"/>
        <v/>
      </c>
      <c r="BL22" s="36" t="str">
        <f t="shared" si="21"/>
        <v/>
      </c>
      <c r="BM22" s="36" t="str">
        <f t="shared" si="22"/>
        <v/>
      </c>
      <c r="BN22" s="38" t="e">
        <f t="shared" si="23"/>
        <v>#DIV/0!</v>
      </c>
      <c r="BO22" s="38" t="e">
        <f t="shared" si="24"/>
        <v>#DIV/0!</v>
      </c>
      <c r="BP22" s="39" t="str">
        <f t="shared" si="25"/>
        <v/>
      </c>
      <c r="BQ22" s="39" t="str">
        <f t="shared" si="26"/>
        <v/>
      </c>
      <c r="BR22" s="39" t="str">
        <f t="shared" si="27"/>
        <v/>
      </c>
      <c r="BS22" s="39" t="str">
        <f t="shared" si="28"/>
        <v/>
      </c>
      <c r="BT22" s="39" t="str">
        <f t="shared" si="29"/>
        <v/>
      </c>
      <c r="BU22" s="39" t="str">
        <f t="shared" si="30"/>
        <v/>
      </c>
      <c r="BV22" s="39" t="str">
        <f t="shared" si="31"/>
        <v/>
      </c>
      <c r="BW22" s="39" t="str">
        <f t="shared" si="32"/>
        <v/>
      </c>
      <c r="BX22" s="39" t="str">
        <f t="shared" si="33"/>
        <v/>
      </c>
      <c r="BY22" s="39" t="str">
        <f t="shared" si="34"/>
        <v/>
      </c>
      <c r="BZ22" s="39" t="str">
        <f t="shared" si="35"/>
        <v/>
      </c>
      <c r="CA22" s="39" t="str">
        <f t="shared" si="36"/>
        <v/>
      </c>
      <c r="CB22" s="39" t="str">
        <f t="shared" si="37"/>
        <v/>
      </c>
      <c r="CC22" s="39" t="str">
        <f t="shared" si="38"/>
        <v/>
      </c>
      <c r="CD22" s="39" t="str">
        <f t="shared" si="39"/>
        <v/>
      </c>
      <c r="CE22" s="39" t="str">
        <f t="shared" si="40"/>
        <v/>
      </c>
      <c r="CF22" s="39" t="str">
        <f t="shared" si="41"/>
        <v/>
      </c>
      <c r="CG22" s="39" t="str">
        <f t="shared" si="42"/>
        <v/>
      </c>
      <c r="CH22" s="39" t="str">
        <f t="shared" si="43"/>
        <v/>
      </c>
      <c r="CI22" s="39" t="str">
        <f t="shared" si="44"/>
        <v/>
      </c>
    </row>
    <row r="23" spans="1:87">
      <c r="A23" s="18"/>
      <c r="B23" s="15" t="str">
        <f>'Gene Table'!E22</f>
        <v>hsa-miR-100-5p</v>
      </c>
      <c r="C23" s="15" t="str">
        <f>'Gene Table'!B22</f>
        <v>A20</v>
      </c>
      <c r="D23" s="16"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Table'!E22</f>
        <v>hsa-miR-100-5p</v>
      </c>
      <c r="O23" s="17" t="str">
        <f>'Gene Table'!B22</f>
        <v>A20</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Genes'!$C22,Calculations!$C$4:$M$387,2,0)),"",VLOOKUP('Choose Housekeeping Genes'!$C22,Calculations!$C$4:$M$387,2,0))</f>
        <v/>
      </c>
      <c r="AA23" s="22" t="str">
        <f>IF(ISERROR(VLOOKUP('Choose Housekeeping Genes'!$C22,Calculations!$C$4:$M$387,3,0)),"",VLOOKUP('Choose Housekeeping Genes'!$C22,Calculations!$C$4:$M$387,3,0))</f>
        <v/>
      </c>
      <c r="AB23" s="22" t="str">
        <f>IF(ISERROR(VLOOKUP('Choose Housekeeping Genes'!$C22,Calculations!$C$4:$M$387,4,0)),"",VLOOKUP('Choose Housekeeping Genes'!$C22,Calculations!$C$4:$M$387,4,0))</f>
        <v/>
      </c>
      <c r="AC23" s="22" t="str">
        <f>IF(ISERROR(VLOOKUP('Choose Housekeeping Genes'!$C22,Calculations!$C$4:$M$387,5,0)),"",VLOOKUP('Choose Housekeeping Genes'!$C22,Calculations!$C$4:$M$387,5,0))</f>
        <v/>
      </c>
      <c r="AD23" s="22" t="str">
        <f>IF(ISERROR(VLOOKUP('Choose Housekeeping Genes'!$C22,Calculations!$C$4:$M$387,6,0)),"",VLOOKUP('Choose Housekeeping Genes'!$C22,Calculations!$C$4:$M$387,6,0))</f>
        <v/>
      </c>
      <c r="AE23" s="22" t="str">
        <f>IF(ISERROR(VLOOKUP('Choose Housekeeping Genes'!$C22,Calculations!$C$4:$M$387,7,0)),"",VLOOKUP('Choose Housekeeping Genes'!$C22,Calculations!$C$4:$M$387,7,0))</f>
        <v/>
      </c>
      <c r="AF23" s="22" t="str">
        <f>IF(ISERROR(VLOOKUP('Choose Housekeeping Genes'!$C22,Calculations!$C$4:$M$387,8,0)),"",VLOOKUP('Choose Housekeeping Genes'!$C22,Calculations!$C$4:$M$387,8,0))</f>
        <v/>
      </c>
      <c r="AG23" s="22" t="str">
        <f>IF(ISERROR(VLOOKUP('Choose Housekeeping Genes'!$C22,Calculations!$C$4:$M$387,9,0)),"",VLOOKUP('Choose Housekeeping Genes'!$C22,Calculations!$C$4:$M$387,9,0))</f>
        <v/>
      </c>
      <c r="AH23" s="22" t="str">
        <f>IF(ISERROR(VLOOKUP('Choose Housekeeping Genes'!$C22,Calculations!$C$4:$M$387,10,0)),"",VLOOKUP('Choose Housekeeping Genes'!$C22,Calculations!$C$4:$M$387,10,0))</f>
        <v/>
      </c>
      <c r="AI23" s="22" t="str">
        <f>IF(ISERROR(VLOOKUP('Choose Housekeeping Genes'!$C22,Calculations!$C$4:$M$387,11,0)),"",VLOOKUP('Choose Housekeeping Genes'!$C22,Calculations!$C$4:$M$387,11,0))</f>
        <v/>
      </c>
      <c r="AJ23" s="22" t="str">
        <f>IF(ISERROR(VLOOKUP('Choose Housekeeping Genes'!$C22,Calculations!$C$4:$Y$387,14,0)),"",VLOOKUP('Choose Housekeeping Genes'!$C22,Calculations!$C$4:$Y$387,14,0))</f>
        <v/>
      </c>
      <c r="AK23" s="22" t="str">
        <f>IF(ISERROR(VLOOKUP('Choose Housekeeping Genes'!$C22,Calculations!$C$4:$Y$387,15,0)),"",VLOOKUP('Choose Housekeeping Genes'!$C22,Calculations!$C$4:$Y$387,15,0))</f>
        <v/>
      </c>
      <c r="AL23" s="22" t="str">
        <f>IF(ISERROR(VLOOKUP('Choose Housekeeping Genes'!$C22,Calculations!$C$4:$Y$387,16,0)),"",VLOOKUP('Choose Housekeeping Genes'!$C22,Calculations!$C$4:$Y$387,16,0))</f>
        <v/>
      </c>
      <c r="AM23" s="22" t="str">
        <f>IF(ISERROR(VLOOKUP('Choose Housekeeping Genes'!$C22,Calculations!$C$4:$Y$387,17,0)),"",VLOOKUP('Choose Housekeeping Genes'!$C22,Calculations!$C$4:$Y$387,17,0))</f>
        <v/>
      </c>
      <c r="AN23" s="22" t="str">
        <f>IF(ISERROR(VLOOKUP('Choose Housekeeping Genes'!$C22,Calculations!$C$4:$Y$387,18,0)),"",VLOOKUP('Choose Housekeeping Genes'!$C22,Calculations!$C$4:$Y$387,18,0))</f>
        <v/>
      </c>
      <c r="AO23" s="22" t="str">
        <f>IF(ISERROR(VLOOKUP('Choose Housekeeping Genes'!$C22,Calculations!$C$4:$Y$387,19,0)),"",VLOOKUP('Choose Housekeeping Genes'!$C22,Calculations!$C$4:$Y$387,19,0))</f>
        <v/>
      </c>
      <c r="AP23" s="22" t="str">
        <f>IF(ISERROR(VLOOKUP('Choose Housekeeping Genes'!$C22,Calculations!$C$4:$Y$387,20,0)),"",VLOOKUP('Choose Housekeeping Genes'!$C22,Calculations!$C$4:$Y$387,20,0))</f>
        <v/>
      </c>
      <c r="AQ23" s="22" t="str">
        <f>IF(ISERROR(VLOOKUP('Choose Housekeeping Genes'!$C22,Calculations!$C$4:$Y$387,21,0)),"",VLOOKUP('Choose Housekeeping Genes'!$C22,Calculations!$C$4:$Y$387,21,0))</f>
        <v/>
      </c>
      <c r="AR23" s="22" t="str">
        <f>IF(ISERROR(VLOOKUP('Choose Housekeeping Genes'!$C22,Calculations!$C$4:$Y$387,22,0)),"",VLOOKUP('Choose Housekeeping Genes'!$C22,Calculations!$C$4:$Y$387,22,0))</f>
        <v/>
      </c>
      <c r="AS23" s="22" t="str">
        <f>IF(ISERROR(VLOOKUP('Choose Housekeeping Genes'!$C22,Calculations!$C$4:$Y$387,23,0)),"",VLOOKUP('Choose Housekeeping Genes'!$C22,Calculations!$C$4:$Y$387,23,0))</f>
        <v/>
      </c>
      <c r="AT23" s="36" t="str">
        <f t="shared" si="3"/>
        <v/>
      </c>
      <c r="AU23" s="36" t="str">
        <f t="shared" si="4"/>
        <v/>
      </c>
      <c r="AV23" s="36" t="str">
        <f t="shared" si="5"/>
        <v/>
      </c>
      <c r="AW23" s="36" t="str">
        <f t="shared" si="6"/>
        <v/>
      </c>
      <c r="AX23" s="36" t="str">
        <f t="shared" si="7"/>
        <v/>
      </c>
      <c r="AY23" s="36" t="str">
        <f t="shared" si="8"/>
        <v/>
      </c>
      <c r="AZ23" s="36" t="str">
        <f t="shared" si="9"/>
        <v/>
      </c>
      <c r="BA23" s="36" t="str">
        <f t="shared" si="10"/>
        <v/>
      </c>
      <c r="BB23" s="36" t="str">
        <f t="shared" si="11"/>
        <v/>
      </c>
      <c r="BC23" s="36" t="str">
        <f t="shared" si="12"/>
        <v/>
      </c>
      <c r="BD23" s="36" t="str">
        <f t="shared" si="13"/>
        <v/>
      </c>
      <c r="BE23" s="36" t="str">
        <f t="shared" si="14"/>
        <v/>
      </c>
      <c r="BF23" s="36" t="str">
        <f t="shared" si="15"/>
        <v/>
      </c>
      <c r="BG23" s="36" t="str">
        <f t="shared" si="16"/>
        <v/>
      </c>
      <c r="BH23" s="36" t="str">
        <f t="shared" si="17"/>
        <v/>
      </c>
      <c r="BI23" s="36" t="str">
        <f t="shared" si="18"/>
        <v/>
      </c>
      <c r="BJ23" s="36" t="str">
        <f t="shared" si="19"/>
        <v/>
      </c>
      <c r="BK23" s="36" t="str">
        <f t="shared" si="20"/>
        <v/>
      </c>
      <c r="BL23" s="36" t="str">
        <f t="shared" si="21"/>
        <v/>
      </c>
      <c r="BM23" s="36" t="str">
        <f t="shared" si="22"/>
        <v/>
      </c>
      <c r="BN23" s="38" t="e">
        <f t="shared" si="23"/>
        <v>#DIV/0!</v>
      </c>
      <c r="BO23" s="38" t="e">
        <f t="shared" si="24"/>
        <v>#DIV/0!</v>
      </c>
      <c r="BP23" s="39" t="str">
        <f t="shared" si="25"/>
        <v/>
      </c>
      <c r="BQ23" s="39" t="str">
        <f t="shared" si="26"/>
        <v/>
      </c>
      <c r="BR23" s="39" t="str">
        <f t="shared" si="27"/>
        <v/>
      </c>
      <c r="BS23" s="39" t="str">
        <f t="shared" si="28"/>
        <v/>
      </c>
      <c r="BT23" s="39" t="str">
        <f t="shared" si="29"/>
        <v/>
      </c>
      <c r="BU23" s="39" t="str">
        <f t="shared" si="30"/>
        <v/>
      </c>
      <c r="BV23" s="39" t="str">
        <f t="shared" si="31"/>
        <v/>
      </c>
      <c r="BW23" s="39" t="str">
        <f t="shared" si="32"/>
        <v/>
      </c>
      <c r="BX23" s="39" t="str">
        <f t="shared" si="33"/>
        <v/>
      </c>
      <c r="BY23" s="39" t="str">
        <f t="shared" si="34"/>
        <v/>
      </c>
      <c r="BZ23" s="39" t="str">
        <f t="shared" si="35"/>
        <v/>
      </c>
      <c r="CA23" s="39" t="str">
        <f t="shared" si="36"/>
        <v/>
      </c>
      <c r="CB23" s="39" t="str">
        <f t="shared" si="37"/>
        <v/>
      </c>
      <c r="CC23" s="39" t="str">
        <f t="shared" si="38"/>
        <v/>
      </c>
      <c r="CD23" s="39" t="str">
        <f t="shared" si="39"/>
        <v/>
      </c>
      <c r="CE23" s="39" t="str">
        <f t="shared" si="40"/>
        <v/>
      </c>
      <c r="CF23" s="39" t="str">
        <f t="shared" si="41"/>
        <v/>
      </c>
      <c r="CG23" s="39" t="str">
        <f t="shared" si="42"/>
        <v/>
      </c>
      <c r="CH23" s="39" t="str">
        <f t="shared" si="43"/>
        <v/>
      </c>
      <c r="CI23" s="39" t="str">
        <f t="shared" si="44"/>
        <v/>
      </c>
    </row>
    <row r="24" customHeight="1" spans="1:87">
      <c r="A24" s="18"/>
      <c r="B24" s="15" t="str">
        <f>'Gene Table'!E23</f>
        <v>hsa-miR-1184</v>
      </c>
      <c r="C24" s="15" t="str">
        <f>'Gene Table'!B23</f>
        <v>A21</v>
      </c>
      <c r="D24" s="16"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Table'!E23</f>
        <v>hsa-miR-1184</v>
      </c>
      <c r="O24" s="17" t="str">
        <f>'Gene Table'!B23</f>
        <v>A21</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5607</v>
      </c>
      <c r="AA24" s="23"/>
      <c r="AB24" s="23"/>
      <c r="AC24" s="23"/>
      <c r="AD24" s="23"/>
      <c r="AE24" s="23"/>
      <c r="AF24" s="23"/>
      <c r="AG24" s="23"/>
      <c r="AH24" s="23"/>
      <c r="AI24" s="23"/>
      <c r="AJ24" s="25"/>
      <c r="AK24" s="25"/>
      <c r="AL24" s="25"/>
      <c r="AM24" s="25"/>
      <c r="AN24" s="25"/>
      <c r="AO24" s="25"/>
      <c r="AP24" s="25"/>
      <c r="AQ24" s="25"/>
      <c r="AR24" s="25"/>
      <c r="AS24" s="25"/>
      <c r="AT24" s="36" t="str">
        <f t="shared" si="3"/>
        <v/>
      </c>
      <c r="AU24" s="36" t="str">
        <f t="shared" si="4"/>
        <v/>
      </c>
      <c r="AV24" s="36" t="str">
        <f t="shared" si="5"/>
        <v/>
      </c>
      <c r="AW24" s="36" t="str">
        <f t="shared" si="6"/>
        <v/>
      </c>
      <c r="AX24" s="36" t="str">
        <f t="shared" si="7"/>
        <v/>
      </c>
      <c r="AY24" s="36" t="str">
        <f t="shared" si="8"/>
        <v/>
      </c>
      <c r="AZ24" s="36" t="str">
        <f t="shared" si="9"/>
        <v/>
      </c>
      <c r="BA24" s="36" t="str">
        <f t="shared" si="10"/>
        <v/>
      </c>
      <c r="BB24" s="36" t="str">
        <f t="shared" si="11"/>
        <v/>
      </c>
      <c r="BC24" s="36" t="str">
        <f t="shared" si="12"/>
        <v/>
      </c>
      <c r="BD24" s="36" t="str">
        <f t="shared" si="13"/>
        <v/>
      </c>
      <c r="BE24" s="36" t="str">
        <f t="shared" si="14"/>
        <v/>
      </c>
      <c r="BF24" s="36" t="str">
        <f t="shared" si="15"/>
        <v/>
      </c>
      <c r="BG24" s="36" t="str">
        <f t="shared" si="16"/>
        <v/>
      </c>
      <c r="BH24" s="36" t="str">
        <f t="shared" si="17"/>
        <v/>
      </c>
      <c r="BI24" s="36" t="str">
        <f t="shared" si="18"/>
        <v/>
      </c>
      <c r="BJ24" s="36" t="str">
        <f t="shared" si="19"/>
        <v/>
      </c>
      <c r="BK24" s="36" t="str">
        <f t="shared" si="20"/>
        <v/>
      </c>
      <c r="BL24" s="36" t="str">
        <f t="shared" si="21"/>
        <v/>
      </c>
      <c r="BM24" s="36" t="str">
        <f t="shared" si="22"/>
        <v/>
      </c>
      <c r="BN24" s="38" t="e">
        <f t="shared" si="23"/>
        <v>#DIV/0!</v>
      </c>
      <c r="BO24" s="38" t="e">
        <f t="shared" si="24"/>
        <v>#DIV/0!</v>
      </c>
      <c r="BP24" s="39" t="str">
        <f t="shared" si="25"/>
        <v/>
      </c>
      <c r="BQ24" s="39" t="str">
        <f t="shared" si="26"/>
        <v/>
      </c>
      <c r="BR24" s="39" t="str">
        <f t="shared" si="27"/>
        <v/>
      </c>
      <c r="BS24" s="39" t="str">
        <f t="shared" si="28"/>
        <v/>
      </c>
      <c r="BT24" s="39" t="str">
        <f t="shared" si="29"/>
        <v/>
      </c>
      <c r="BU24" s="39" t="str">
        <f t="shared" si="30"/>
        <v/>
      </c>
      <c r="BV24" s="39" t="str">
        <f t="shared" si="31"/>
        <v/>
      </c>
      <c r="BW24" s="39" t="str">
        <f t="shared" si="32"/>
        <v/>
      </c>
      <c r="BX24" s="39" t="str">
        <f t="shared" si="33"/>
        <v/>
      </c>
      <c r="BY24" s="39" t="str">
        <f t="shared" si="34"/>
        <v/>
      </c>
      <c r="BZ24" s="39" t="str">
        <f t="shared" si="35"/>
        <v/>
      </c>
      <c r="CA24" s="39" t="str">
        <f t="shared" si="36"/>
        <v/>
      </c>
      <c r="CB24" s="39" t="str">
        <f t="shared" si="37"/>
        <v/>
      </c>
      <c r="CC24" s="39" t="str">
        <f t="shared" si="38"/>
        <v/>
      </c>
      <c r="CD24" s="39" t="str">
        <f t="shared" si="39"/>
        <v/>
      </c>
      <c r="CE24" s="39" t="str">
        <f t="shared" si="40"/>
        <v/>
      </c>
      <c r="CF24" s="39" t="str">
        <f t="shared" si="41"/>
        <v/>
      </c>
      <c r="CG24" s="39" t="str">
        <f t="shared" si="42"/>
        <v/>
      </c>
      <c r="CH24" s="39" t="str">
        <f t="shared" si="43"/>
        <v/>
      </c>
      <c r="CI24" s="39" t="str">
        <f t="shared" si="44"/>
        <v/>
      </c>
    </row>
    <row r="25" customHeight="1" spans="1:87">
      <c r="A25" s="18"/>
      <c r="B25" s="15" t="str">
        <f>'Gene Table'!E24</f>
        <v>hsa-miR-363-3p</v>
      </c>
      <c r="C25" s="15" t="str">
        <f>'Gene Table'!B24</f>
        <v>A22</v>
      </c>
      <c r="D25" s="16"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Table'!E24</f>
        <v>hsa-miR-363-3p</v>
      </c>
      <c r="O25" s="17" t="str">
        <f>'Gene Table'!B24</f>
        <v>A22</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5608</v>
      </c>
      <c r="AA25" s="25"/>
      <c r="AB25" s="25"/>
      <c r="AC25" s="25"/>
      <c r="AD25" s="25"/>
      <c r="AE25" s="25"/>
      <c r="AF25" s="25"/>
      <c r="AG25" s="25"/>
      <c r="AH25" s="25"/>
      <c r="AI25" s="25"/>
      <c r="AJ25" s="24" t="s">
        <v>5608</v>
      </c>
      <c r="AK25" s="25"/>
      <c r="AL25" s="25"/>
      <c r="AM25" s="25"/>
      <c r="AN25" s="25"/>
      <c r="AO25" s="25"/>
      <c r="AP25" s="25"/>
      <c r="AQ25" s="25"/>
      <c r="AR25" s="25"/>
      <c r="AS25" s="25"/>
      <c r="AT25" s="36" t="str">
        <f t="shared" si="3"/>
        <v/>
      </c>
      <c r="AU25" s="36" t="str">
        <f t="shared" si="4"/>
        <v/>
      </c>
      <c r="AV25" s="36" t="str">
        <f t="shared" si="5"/>
        <v/>
      </c>
      <c r="AW25" s="36" t="str">
        <f t="shared" si="6"/>
        <v/>
      </c>
      <c r="AX25" s="36" t="str">
        <f t="shared" si="7"/>
        <v/>
      </c>
      <c r="AY25" s="36" t="str">
        <f t="shared" si="8"/>
        <v/>
      </c>
      <c r="AZ25" s="36" t="str">
        <f t="shared" si="9"/>
        <v/>
      </c>
      <c r="BA25" s="36" t="str">
        <f t="shared" si="10"/>
        <v/>
      </c>
      <c r="BB25" s="36" t="str">
        <f t="shared" si="11"/>
        <v/>
      </c>
      <c r="BC25" s="36" t="str">
        <f t="shared" si="12"/>
        <v/>
      </c>
      <c r="BD25" s="36" t="str">
        <f t="shared" si="13"/>
        <v/>
      </c>
      <c r="BE25" s="36" t="str">
        <f t="shared" si="14"/>
        <v/>
      </c>
      <c r="BF25" s="36" t="str">
        <f t="shared" si="15"/>
        <v/>
      </c>
      <c r="BG25" s="36" t="str">
        <f t="shared" si="16"/>
        <v/>
      </c>
      <c r="BH25" s="36" t="str">
        <f t="shared" si="17"/>
        <v/>
      </c>
      <c r="BI25" s="36" t="str">
        <f t="shared" si="18"/>
        <v/>
      </c>
      <c r="BJ25" s="36" t="str">
        <f t="shared" si="19"/>
        <v/>
      </c>
      <c r="BK25" s="36" t="str">
        <f t="shared" si="20"/>
        <v/>
      </c>
      <c r="BL25" s="36" t="str">
        <f t="shared" si="21"/>
        <v/>
      </c>
      <c r="BM25" s="36" t="str">
        <f t="shared" si="22"/>
        <v/>
      </c>
      <c r="BN25" s="38" t="e">
        <f t="shared" si="23"/>
        <v>#DIV/0!</v>
      </c>
      <c r="BO25" s="38" t="e">
        <f t="shared" si="24"/>
        <v>#DIV/0!</v>
      </c>
      <c r="BP25" s="39" t="str">
        <f t="shared" si="25"/>
        <v/>
      </c>
      <c r="BQ25" s="39" t="str">
        <f t="shared" si="26"/>
        <v/>
      </c>
      <c r="BR25" s="39" t="str">
        <f t="shared" si="27"/>
        <v/>
      </c>
      <c r="BS25" s="39" t="str">
        <f t="shared" si="28"/>
        <v/>
      </c>
      <c r="BT25" s="39" t="str">
        <f t="shared" si="29"/>
        <v/>
      </c>
      <c r="BU25" s="39" t="str">
        <f t="shared" si="30"/>
        <v/>
      </c>
      <c r="BV25" s="39" t="str">
        <f t="shared" si="31"/>
        <v/>
      </c>
      <c r="BW25" s="39" t="str">
        <f t="shared" si="32"/>
        <v/>
      </c>
      <c r="BX25" s="39" t="str">
        <f t="shared" si="33"/>
        <v/>
      </c>
      <c r="BY25" s="39" t="str">
        <f t="shared" si="34"/>
        <v/>
      </c>
      <c r="BZ25" s="39" t="str">
        <f t="shared" si="35"/>
        <v/>
      </c>
      <c r="CA25" s="39" t="str">
        <f t="shared" si="36"/>
        <v/>
      </c>
      <c r="CB25" s="39" t="str">
        <f t="shared" si="37"/>
        <v/>
      </c>
      <c r="CC25" s="39" t="str">
        <f t="shared" si="38"/>
        <v/>
      </c>
      <c r="CD25" s="39" t="str">
        <f t="shared" si="39"/>
        <v/>
      </c>
      <c r="CE25" s="39" t="str">
        <f t="shared" si="40"/>
        <v/>
      </c>
      <c r="CF25" s="39" t="str">
        <f t="shared" si="41"/>
        <v/>
      </c>
      <c r="CG25" s="39" t="str">
        <f t="shared" si="42"/>
        <v/>
      </c>
      <c r="CH25" s="39" t="str">
        <f t="shared" si="43"/>
        <v/>
      </c>
      <c r="CI25" s="39" t="str">
        <f t="shared" si="44"/>
        <v/>
      </c>
    </row>
    <row r="26" customHeight="1" spans="1:87">
      <c r="A26" s="18"/>
      <c r="B26" s="15" t="str">
        <f>'Gene Table'!E25</f>
        <v>hsa-miR-1185-5p</v>
      </c>
      <c r="C26" s="15" t="str">
        <f>'Gene Table'!B25</f>
        <v>A23</v>
      </c>
      <c r="D26" s="16"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Table'!E25</f>
        <v>hsa-miR-1185-5p</v>
      </c>
      <c r="O26" s="17" t="str">
        <f>'Gene Table'!B25</f>
        <v>A23</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5">IF(ISERROR(AVERAGE(Z4:Z23)),0,AVERAGE(Z4:Z23))</f>
        <v>0</v>
      </c>
      <c r="AA26" s="26">
        <f t="shared" si="45"/>
        <v>0</v>
      </c>
      <c r="AB26" s="26">
        <f t="shared" si="45"/>
        <v>0</v>
      </c>
      <c r="AC26" s="26">
        <f t="shared" si="45"/>
        <v>0</v>
      </c>
      <c r="AD26" s="26">
        <f t="shared" si="45"/>
        <v>0</v>
      </c>
      <c r="AE26" s="26">
        <f t="shared" si="45"/>
        <v>0</v>
      </c>
      <c r="AF26" s="26">
        <f t="shared" si="45"/>
        <v>0</v>
      </c>
      <c r="AG26" s="26">
        <f t="shared" si="45"/>
        <v>0</v>
      </c>
      <c r="AH26" s="26">
        <f t="shared" si="45"/>
        <v>0</v>
      </c>
      <c r="AI26" s="26">
        <f t="shared" si="45"/>
        <v>0</v>
      </c>
      <c r="AJ26" s="26">
        <f t="shared" si="45"/>
        <v>0</v>
      </c>
      <c r="AK26" s="26">
        <f t="shared" si="45"/>
        <v>0</v>
      </c>
      <c r="AL26" s="26">
        <f t="shared" si="45"/>
        <v>0</v>
      </c>
      <c r="AM26" s="26">
        <f t="shared" si="45"/>
        <v>0</v>
      </c>
      <c r="AN26" s="26">
        <f t="shared" si="45"/>
        <v>0</v>
      </c>
      <c r="AO26" s="26">
        <f t="shared" si="45"/>
        <v>0</v>
      </c>
      <c r="AP26" s="26">
        <f t="shared" si="45"/>
        <v>0</v>
      </c>
      <c r="AQ26" s="26">
        <f t="shared" si="45"/>
        <v>0</v>
      </c>
      <c r="AR26" s="26">
        <f t="shared" si="45"/>
        <v>0</v>
      </c>
      <c r="AS26" s="26">
        <f t="shared" si="45"/>
        <v>0</v>
      </c>
      <c r="AT26" s="36" t="str">
        <f t="shared" si="3"/>
        <v/>
      </c>
      <c r="AU26" s="36" t="str">
        <f t="shared" si="4"/>
        <v/>
      </c>
      <c r="AV26" s="36" t="str">
        <f t="shared" si="5"/>
        <v/>
      </c>
      <c r="AW26" s="36" t="str">
        <f t="shared" si="6"/>
        <v/>
      </c>
      <c r="AX26" s="36" t="str">
        <f t="shared" si="7"/>
        <v/>
      </c>
      <c r="AY26" s="36" t="str">
        <f t="shared" si="8"/>
        <v/>
      </c>
      <c r="AZ26" s="36" t="str">
        <f t="shared" si="9"/>
        <v/>
      </c>
      <c r="BA26" s="36" t="str">
        <f t="shared" si="10"/>
        <v/>
      </c>
      <c r="BB26" s="36" t="str">
        <f t="shared" si="11"/>
        <v/>
      </c>
      <c r="BC26" s="36" t="str">
        <f t="shared" si="12"/>
        <v/>
      </c>
      <c r="BD26" s="36" t="str">
        <f t="shared" si="13"/>
        <v/>
      </c>
      <c r="BE26" s="36" t="str">
        <f t="shared" si="14"/>
        <v/>
      </c>
      <c r="BF26" s="36" t="str">
        <f t="shared" si="15"/>
        <v/>
      </c>
      <c r="BG26" s="36" t="str">
        <f t="shared" si="16"/>
        <v/>
      </c>
      <c r="BH26" s="36" t="str">
        <f t="shared" si="17"/>
        <v/>
      </c>
      <c r="BI26" s="36" t="str">
        <f t="shared" si="18"/>
        <v/>
      </c>
      <c r="BJ26" s="36" t="str">
        <f t="shared" si="19"/>
        <v/>
      </c>
      <c r="BK26" s="36" t="str">
        <f t="shared" si="20"/>
        <v/>
      </c>
      <c r="BL26" s="36" t="str">
        <f t="shared" si="21"/>
        <v/>
      </c>
      <c r="BM26" s="36" t="str">
        <f t="shared" si="22"/>
        <v/>
      </c>
      <c r="BN26" s="38" t="e">
        <f t="shared" si="23"/>
        <v>#DIV/0!</v>
      </c>
      <c r="BO26" s="38" t="e">
        <f t="shared" si="24"/>
        <v>#DIV/0!</v>
      </c>
      <c r="BP26" s="39" t="str">
        <f t="shared" si="25"/>
        <v/>
      </c>
      <c r="BQ26" s="39" t="str">
        <f t="shared" si="26"/>
        <v/>
      </c>
      <c r="BR26" s="39" t="str">
        <f t="shared" si="27"/>
        <v/>
      </c>
      <c r="BS26" s="39" t="str">
        <f t="shared" si="28"/>
        <v/>
      </c>
      <c r="BT26" s="39" t="str">
        <f t="shared" si="29"/>
        <v/>
      </c>
      <c r="BU26" s="39" t="str">
        <f t="shared" si="30"/>
        <v/>
      </c>
      <c r="BV26" s="39" t="str">
        <f t="shared" si="31"/>
        <v/>
      </c>
      <c r="BW26" s="39" t="str">
        <f t="shared" si="32"/>
        <v/>
      </c>
      <c r="BX26" s="39" t="str">
        <f t="shared" si="33"/>
        <v/>
      </c>
      <c r="BY26" s="39" t="str">
        <f t="shared" si="34"/>
        <v/>
      </c>
      <c r="BZ26" s="39" t="str">
        <f t="shared" si="35"/>
        <v/>
      </c>
      <c r="CA26" s="39" t="str">
        <f t="shared" si="36"/>
        <v/>
      </c>
      <c r="CB26" s="39" t="str">
        <f t="shared" si="37"/>
        <v/>
      </c>
      <c r="CC26" s="39" t="str">
        <f t="shared" si="38"/>
        <v/>
      </c>
      <c r="CD26" s="39" t="str">
        <f t="shared" si="39"/>
        <v/>
      </c>
      <c r="CE26" s="39" t="str">
        <f t="shared" si="40"/>
        <v/>
      </c>
      <c r="CF26" s="39" t="str">
        <f t="shared" si="41"/>
        <v/>
      </c>
      <c r="CG26" s="39" t="str">
        <f t="shared" si="42"/>
        <v/>
      </c>
      <c r="CH26" s="39" t="str">
        <f t="shared" si="43"/>
        <v/>
      </c>
      <c r="CI26" s="39" t="str">
        <f t="shared" si="44"/>
        <v/>
      </c>
    </row>
    <row r="27" spans="1:87">
      <c r="A27" s="18"/>
      <c r="B27" s="15" t="str">
        <f>'Gene Table'!E26</f>
        <v>hsa-miR-451a</v>
      </c>
      <c r="C27" s="15" t="str">
        <f>'Gene Table'!B26</f>
        <v>A24</v>
      </c>
      <c r="D27" s="16"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Table'!E26</f>
        <v>hsa-miR-451a</v>
      </c>
      <c r="O27" s="17" t="str">
        <f>'Gene Table'!B26</f>
        <v>A24</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3"/>
        <v/>
      </c>
      <c r="AU27" s="36" t="str">
        <f t="shared" si="4"/>
        <v/>
      </c>
      <c r="AV27" s="36" t="str">
        <f t="shared" si="5"/>
        <v/>
      </c>
      <c r="AW27" s="36" t="str">
        <f t="shared" si="6"/>
        <v/>
      </c>
      <c r="AX27" s="36" t="str">
        <f t="shared" si="7"/>
        <v/>
      </c>
      <c r="AY27" s="36" t="str">
        <f t="shared" si="8"/>
        <v/>
      </c>
      <c r="AZ27" s="36" t="str">
        <f t="shared" si="9"/>
        <v/>
      </c>
      <c r="BA27" s="36" t="str">
        <f t="shared" si="10"/>
        <v/>
      </c>
      <c r="BB27" s="36" t="str">
        <f t="shared" si="11"/>
        <v/>
      </c>
      <c r="BC27" s="36" t="str">
        <f t="shared" si="12"/>
        <v/>
      </c>
      <c r="BD27" s="36" t="str">
        <f t="shared" si="13"/>
        <v/>
      </c>
      <c r="BE27" s="36" t="str">
        <f t="shared" si="14"/>
        <v/>
      </c>
      <c r="BF27" s="36" t="str">
        <f t="shared" si="15"/>
        <v/>
      </c>
      <c r="BG27" s="36" t="str">
        <f t="shared" si="16"/>
        <v/>
      </c>
      <c r="BH27" s="36" t="str">
        <f t="shared" si="17"/>
        <v/>
      </c>
      <c r="BI27" s="36" t="str">
        <f t="shared" si="18"/>
        <v/>
      </c>
      <c r="BJ27" s="36" t="str">
        <f t="shared" si="19"/>
        <v/>
      </c>
      <c r="BK27" s="36" t="str">
        <f t="shared" si="20"/>
        <v/>
      </c>
      <c r="BL27" s="36" t="str">
        <f t="shared" si="21"/>
        <v/>
      </c>
      <c r="BM27" s="36" t="str">
        <f t="shared" si="22"/>
        <v/>
      </c>
      <c r="BN27" s="38" t="e">
        <f t="shared" si="23"/>
        <v>#DIV/0!</v>
      </c>
      <c r="BO27" s="38" t="e">
        <f t="shared" si="24"/>
        <v>#DIV/0!</v>
      </c>
      <c r="BP27" s="39" t="str">
        <f t="shared" si="25"/>
        <v/>
      </c>
      <c r="BQ27" s="39" t="str">
        <f t="shared" si="26"/>
        <v/>
      </c>
      <c r="BR27" s="39" t="str">
        <f t="shared" si="27"/>
        <v/>
      </c>
      <c r="BS27" s="39" t="str">
        <f t="shared" si="28"/>
        <v/>
      </c>
      <c r="BT27" s="39" t="str">
        <f t="shared" si="29"/>
        <v/>
      </c>
      <c r="BU27" s="39" t="str">
        <f t="shared" si="30"/>
        <v/>
      </c>
      <c r="BV27" s="39" t="str">
        <f t="shared" si="31"/>
        <v/>
      </c>
      <c r="BW27" s="39" t="str">
        <f t="shared" si="32"/>
        <v/>
      </c>
      <c r="BX27" s="39" t="str">
        <f t="shared" si="33"/>
        <v/>
      </c>
      <c r="BY27" s="39" t="str">
        <f t="shared" si="34"/>
        <v/>
      </c>
      <c r="BZ27" s="39" t="str">
        <f t="shared" si="35"/>
        <v/>
      </c>
      <c r="CA27" s="39" t="str">
        <f t="shared" si="36"/>
        <v/>
      </c>
      <c r="CB27" s="39" t="str">
        <f t="shared" si="37"/>
        <v/>
      </c>
      <c r="CC27" s="39" t="str">
        <f t="shared" si="38"/>
        <v/>
      </c>
      <c r="CD27" s="39" t="str">
        <f t="shared" si="39"/>
        <v/>
      </c>
      <c r="CE27" s="39" t="str">
        <f t="shared" si="40"/>
        <v/>
      </c>
      <c r="CF27" s="39" t="str">
        <f t="shared" si="41"/>
        <v/>
      </c>
      <c r="CG27" s="39" t="str">
        <f t="shared" si="42"/>
        <v/>
      </c>
      <c r="CH27" s="39" t="str">
        <f t="shared" si="43"/>
        <v/>
      </c>
      <c r="CI27" s="39" t="str">
        <f t="shared" si="44"/>
        <v/>
      </c>
    </row>
    <row r="28" ht="14.25" customHeight="1" spans="1:87">
      <c r="A28" s="18"/>
      <c r="B28" s="15" t="str">
        <f>'Gene Table'!E27</f>
        <v>hsa-miR-563</v>
      </c>
      <c r="C28" s="15" t="str">
        <f>'Gene Table'!B27</f>
        <v>B01</v>
      </c>
      <c r="D28" s="16"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Table'!E27</f>
        <v>hsa-miR-563</v>
      </c>
      <c r="O28" s="17" t="str">
        <f>'Gene Table'!B27</f>
        <v>B01</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3"/>
        <v/>
      </c>
      <c r="AU28" s="36" t="str">
        <f t="shared" si="4"/>
        <v/>
      </c>
      <c r="AV28" s="36" t="str">
        <f t="shared" si="5"/>
        <v/>
      </c>
      <c r="AW28" s="36" t="str">
        <f t="shared" si="6"/>
        <v/>
      </c>
      <c r="AX28" s="36" t="str">
        <f t="shared" si="7"/>
        <v/>
      </c>
      <c r="AY28" s="36" t="str">
        <f t="shared" si="8"/>
        <v/>
      </c>
      <c r="AZ28" s="36" t="str">
        <f t="shared" si="9"/>
        <v/>
      </c>
      <c r="BA28" s="36" t="str">
        <f t="shared" si="10"/>
        <v/>
      </c>
      <c r="BB28" s="36" t="str">
        <f t="shared" si="11"/>
        <v/>
      </c>
      <c r="BC28" s="36" t="str">
        <f t="shared" si="12"/>
        <v/>
      </c>
      <c r="BD28" s="36" t="str">
        <f t="shared" si="13"/>
        <v/>
      </c>
      <c r="BE28" s="36" t="str">
        <f t="shared" si="14"/>
        <v/>
      </c>
      <c r="BF28" s="36" t="str">
        <f t="shared" si="15"/>
        <v/>
      </c>
      <c r="BG28" s="36" t="str">
        <f t="shared" si="16"/>
        <v/>
      </c>
      <c r="BH28" s="36" t="str">
        <f t="shared" si="17"/>
        <v/>
      </c>
      <c r="BI28" s="36" t="str">
        <f t="shared" si="18"/>
        <v/>
      </c>
      <c r="BJ28" s="36" t="str">
        <f t="shared" si="19"/>
        <v/>
      </c>
      <c r="BK28" s="36" t="str">
        <f t="shared" si="20"/>
        <v/>
      </c>
      <c r="BL28" s="36" t="str">
        <f t="shared" si="21"/>
        <v/>
      </c>
      <c r="BM28" s="36" t="str">
        <f t="shared" si="22"/>
        <v/>
      </c>
      <c r="BN28" s="38" t="e">
        <f t="shared" si="23"/>
        <v>#DIV/0!</v>
      </c>
      <c r="BO28" s="38" t="e">
        <f t="shared" si="24"/>
        <v>#DIV/0!</v>
      </c>
      <c r="BP28" s="39" t="str">
        <f t="shared" si="25"/>
        <v/>
      </c>
      <c r="BQ28" s="39" t="str">
        <f t="shared" si="26"/>
        <v/>
      </c>
      <c r="BR28" s="39" t="str">
        <f t="shared" si="27"/>
        <v/>
      </c>
      <c r="BS28" s="39" t="str">
        <f t="shared" si="28"/>
        <v/>
      </c>
      <c r="BT28" s="39" t="str">
        <f t="shared" si="29"/>
        <v/>
      </c>
      <c r="BU28" s="39" t="str">
        <f t="shared" si="30"/>
        <v/>
      </c>
      <c r="BV28" s="39" t="str">
        <f t="shared" si="31"/>
        <v/>
      </c>
      <c r="BW28" s="39" t="str">
        <f t="shared" si="32"/>
        <v/>
      </c>
      <c r="BX28" s="39" t="str">
        <f t="shared" si="33"/>
        <v/>
      </c>
      <c r="BY28" s="39" t="str">
        <f t="shared" si="34"/>
        <v/>
      </c>
      <c r="BZ28" s="39" t="str">
        <f t="shared" si="35"/>
        <v/>
      </c>
      <c r="CA28" s="39" t="str">
        <f t="shared" si="36"/>
        <v/>
      </c>
      <c r="CB28" s="39" t="str">
        <f t="shared" si="37"/>
        <v/>
      </c>
      <c r="CC28" s="39" t="str">
        <f t="shared" si="38"/>
        <v/>
      </c>
      <c r="CD28" s="39" t="str">
        <f t="shared" si="39"/>
        <v/>
      </c>
      <c r="CE28" s="39" t="str">
        <f t="shared" si="40"/>
        <v/>
      </c>
      <c r="CF28" s="39" t="str">
        <f t="shared" si="41"/>
        <v/>
      </c>
      <c r="CG28" s="39" t="str">
        <f t="shared" si="42"/>
        <v/>
      </c>
      <c r="CH28" s="39" t="str">
        <f t="shared" si="43"/>
        <v/>
      </c>
      <c r="CI28" s="39" t="str">
        <f t="shared" si="44"/>
        <v/>
      </c>
    </row>
    <row r="29" ht="14.25" customHeight="1" spans="1:87">
      <c r="A29" s="18"/>
      <c r="B29" s="15" t="str">
        <f>'Gene Table'!E28</f>
        <v>hsa-miR-576-3p</v>
      </c>
      <c r="C29" s="15" t="str">
        <f>'Gene Table'!B28</f>
        <v>B02</v>
      </c>
      <c r="D29" s="16"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Table'!E28</f>
        <v>hsa-miR-576-3p</v>
      </c>
      <c r="O29" s="17" t="str">
        <f>'Gene Table'!B28</f>
        <v>B02</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3"/>
        <v/>
      </c>
      <c r="AU29" s="36" t="str">
        <f t="shared" si="4"/>
        <v/>
      </c>
      <c r="AV29" s="36" t="str">
        <f t="shared" si="5"/>
        <v/>
      </c>
      <c r="AW29" s="36" t="str">
        <f t="shared" si="6"/>
        <v/>
      </c>
      <c r="AX29" s="36" t="str">
        <f t="shared" si="7"/>
        <v/>
      </c>
      <c r="AY29" s="36" t="str">
        <f t="shared" si="8"/>
        <v/>
      </c>
      <c r="AZ29" s="36" t="str">
        <f t="shared" si="9"/>
        <v/>
      </c>
      <c r="BA29" s="36" t="str">
        <f t="shared" si="10"/>
        <v/>
      </c>
      <c r="BB29" s="36" t="str">
        <f t="shared" si="11"/>
        <v/>
      </c>
      <c r="BC29" s="36" t="str">
        <f t="shared" si="12"/>
        <v/>
      </c>
      <c r="BD29" s="36" t="str">
        <f t="shared" si="13"/>
        <v/>
      </c>
      <c r="BE29" s="36" t="str">
        <f t="shared" si="14"/>
        <v/>
      </c>
      <c r="BF29" s="36" t="str">
        <f t="shared" si="15"/>
        <v/>
      </c>
      <c r="BG29" s="36" t="str">
        <f t="shared" si="16"/>
        <v/>
      </c>
      <c r="BH29" s="36" t="str">
        <f t="shared" si="17"/>
        <v/>
      </c>
      <c r="BI29" s="36" t="str">
        <f t="shared" si="18"/>
        <v/>
      </c>
      <c r="BJ29" s="36" t="str">
        <f t="shared" si="19"/>
        <v/>
      </c>
      <c r="BK29" s="36" t="str">
        <f t="shared" si="20"/>
        <v/>
      </c>
      <c r="BL29" s="36" t="str">
        <f t="shared" si="21"/>
        <v/>
      </c>
      <c r="BM29" s="36" t="str">
        <f t="shared" si="22"/>
        <v/>
      </c>
      <c r="BN29" s="38" t="e">
        <f t="shared" si="23"/>
        <v>#DIV/0!</v>
      </c>
      <c r="BO29" s="38" t="e">
        <f t="shared" si="24"/>
        <v>#DIV/0!</v>
      </c>
      <c r="BP29" s="39" t="str">
        <f t="shared" si="25"/>
        <v/>
      </c>
      <c r="BQ29" s="39" t="str">
        <f t="shared" si="26"/>
        <v/>
      </c>
      <c r="BR29" s="39" t="str">
        <f t="shared" si="27"/>
        <v/>
      </c>
      <c r="BS29" s="39" t="str">
        <f t="shared" si="28"/>
        <v/>
      </c>
      <c r="BT29" s="39" t="str">
        <f t="shared" si="29"/>
        <v/>
      </c>
      <c r="BU29" s="39" t="str">
        <f t="shared" si="30"/>
        <v/>
      </c>
      <c r="BV29" s="39" t="str">
        <f t="shared" si="31"/>
        <v/>
      </c>
      <c r="BW29" s="39" t="str">
        <f t="shared" si="32"/>
        <v/>
      </c>
      <c r="BX29" s="39" t="str">
        <f t="shared" si="33"/>
        <v/>
      </c>
      <c r="BY29" s="39" t="str">
        <f t="shared" si="34"/>
        <v/>
      </c>
      <c r="BZ29" s="39" t="str">
        <f t="shared" si="35"/>
        <v/>
      </c>
      <c r="CA29" s="39" t="str">
        <f t="shared" si="36"/>
        <v/>
      </c>
      <c r="CB29" s="39" t="str">
        <f t="shared" si="37"/>
        <v/>
      </c>
      <c r="CC29" s="39" t="str">
        <f t="shared" si="38"/>
        <v/>
      </c>
      <c r="CD29" s="39" t="str">
        <f t="shared" si="39"/>
        <v/>
      </c>
      <c r="CE29" s="39" t="str">
        <f t="shared" si="40"/>
        <v/>
      </c>
      <c r="CF29" s="39" t="str">
        <f t="shared" si="41"/>
        <v/>
      </c>
      <c r="CG29" s="39" t="str">
        <f t="shared" si="42"/>
        <v/>
      </c>
      <c r="CH29" s="39" t="str">
        <f t="shared" si="43"/>
        <v/>
      </c>
      <c r="CI29" s="39" t="str">
        <f t="shared" si="44"/>
        <v/>
      </c>
    </row>
    <row r="30" spans="1:87">
      <c r="A30" s="18"/>
      <c r="B30" s="15" t="str">
        <f>'Gene Table'!E29</f>
        <v>hsa-miR-889</v>
      </c>
      <c r="C30" s="15" t="str">
        <f>'Gene Table'!B29</f>
        <v>B03</v>
      </c>
      <c r="D30" s="16"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Table'!E29</f>
        <v>hsa-miR-889</v>
      </c>
      <c r="O30" s="17" t="str">
        <f>'Gene Table'!B29</f>
        <v>B03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3"/>
        <v/>
      </c>
      <c r="AU30" s="36" t="str">
        <f t="shared" si="4"/>
        <v/>
      </c>
      <c r="AV30" s="36" t="str">
        <f t="shared" si="5"/>
        <v/>
      </c>
      <c r="AW30" s="36" t="str">
        <f t="shared" si="6"/>
        <v/>
      </c>
      <c r="AX30" s="36" t="str">
        <f t="shared" si="7"/>
        <v/>
      </c>
      <c r="AY30" s="36" t="str">
        <f t="shared" si="8"/>
        <v/>
      </c>
      <c r="AZ30" s="36" t="str">
        <f t="shared" si="9"/>
        <v/>
      </c>
      <c r="BA30" s="36" t="str">
        <f t="shared" si="10"/>
        <v/>
      </c>
      <c r="BB30" s="36" t="str">
        <f t="shared" si="11"/>
        <v/>
      </c>
      <c r="BC30" s="36" t="str">
        <f t="shared" si="12"/>
        <v/>
      </c>
      <c r="BD30" s="36" t="str">
        <f t="shared" si="13"/>
        <v/>
      </c>
      <c r="BE30" s="36" t="str">
        <f t="shared" si="14"/>
        <v/>
      </c>
      <c r="BF30" s="36" t="str">
        <f t="shared" si="15"/>
        <v/>
      </c>
      <c r="BG30" s="36" t="str">
        <f t="shared" si="16"/>
        <v/>
      </c>
      <c r="BH30" s="36" t="str">
        <f t="shared" si="17"/>
        <v/>
      </c>
      <c r="BI30" s="36" t="str">
        <f t="shared" si="18"/>
        <v/>
      </c>
      <c r="BJ30" s="36" t="str">
        <f t="shared" si="19"/>
        <v/>
      </c>
      <c r="BK30" s="36" t="str">
        <f t="shared" si="20"/>
        <v/>
      </c>
      <c r="BL30" s="36" t="str">
        <f t="shared" si="21"/>
        <v/>
      </c>
      <c r="BM30" s="36" t="str">
        <f t="shared" si="22"/>
        <v/>
      </c>
      <c r="BN30" s="38" t="e">
        <f t="shared" si="23"/>
        <v>#DIV/0!</v>
      </c>
      <c r="BO30" s="38" t="e">
        <f t="shared" si="24"/>
        <v>#DIV/0!</v>
      </c>
      <c r="BP30" s="39" t="str">
        <f t="shared" si="25"/>
        <v/>
      </c>
      <c r="BQ30" s="39" t="str">
        <f t="shared" si="26"/>
        <v/>
      </c>
      <c r="BR30" s="39" t="str">
        <f t="shared" si="27"/>
        <v/>
      </c>
      <c r="BS30" s="39" t="str">
        <f t="shared" si="28"/>
        <v/>
      </c>
      <c r="BT30" s="39" t="str">
        <f t="shared" si="29"/>
        <v/>
      </c>
      <c r="BU30" s="39" t="str">
        <f t="shared" si="30"/>
        <v/>
      </c>
      <c r="BV30" s="39" t="str">
        <f t="shared" si="31"/>
        <v/>
      </c>
      <c r="BW30" s="39" t="str">
        <f t="shared" si="32"/>
        <v/>
      </c>
      <c r="BX30" s="39" t="str">
        <f t="shared" si="33"/>
        <v/>
      </c>
      <c r="BY30" s="39" t="str">
        <f t="shared" si="34"/>
        <v/>
      </c>
      <c r="BZ30" s="39" t="str">
        <f t="shared" si="35"/>
        <v/>
      </c>
      <c r="CA30" s="39" t="str">
        <f t="shared" si="36"/>
        <v/>
      </c>
      <c r="CB30" s="39" t="str">
        <f t="shared" si="37"/>
        <v/>
      </c>
      <c r="CC30" s="39" t="str">
        <f t="shared" si="38"/>
        <v/>
      </c>
      <c r="CD30" s="39" t="str">
        <f t="shared" si="39"/>
        <v/>
      </c>
      <c r="CE30" s="39" t="str">
        <f t="shared" si="40"/>
        <v/>
      </c>
      <c r="CF30" s="39" t="str">
        <f t="shared" si="41"/>
        <v/>
      </c>
      <c r="CG30" s="39" t="str">
        <f t="shared" si="42"/>
        <v/>
      </c>
      <c r="CH30" s="39" t="str">
        <f t="shared" si="43"/>
        <v/>
      </c>
      <c r="CI30" s="39" t="str">
        <f t="shared" si="44"/>
        <v/>
      </c>
    </row>
    <row r="31" spans="1:87">
      <c r="A31" s="18"/>
      <c r="B31" s="15" t="str">
        <f>'Gene Table'!E30</f>
        <v>hsa-miR-873-5p</v>
      </c>
      <c r="C31" s="15" t="str">
        <f>'Gene Table'!B30</f>
        <v>B04</v>
      </c>
      <c r="D31" s="16"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Table'!E30</f>
        <v>hsa-miR-873-5p</v>
      </c>
      <c r="O31" s="17" t="str">
        <f>'Gene Table'!B30</f>
        <v>B04</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3"/>
        <v/>
      </c>
      <c r="AU31" s="36" t="str">
        <f t="shared" si="4"/>
        <v/>
      </c>
      <c r="AV31" s="36" t="str">
        <f t="shared" si="5"/>
        <v/>
      </c>
      <c r="AW31" s="36" t="str">
        <f t="shared" si="6"/>
        <v/>
      </c>
      <c r="AX31" s="36" t="str">
        <f t="shared" si="7"/>
        <v/>
      </c>
      <c r="AY31" s="36" t="str">
        <f t="shared" si="8"/>
        <v/>
      </c>
      <c r="AZ31" s="36" t="str">
        <f t="shared" si="9"/>
        <v/>
      </c>
      <c r="BA31" s="36" t="str">
        <f t="shared" si="10"/>
        <v/>
      </c>
      <c r="BB31" s="36" t="str">
        <f t="shared" si="11"/>
        <v/>
      </c>
      <c r="BC31" s="36" t="str">
        <f t="shared" si="12"/>
        <v/>
      </c>
      <c r="BD31" s="36" t="str">
        <f t="shared" si="13"/>
        <v/>
      </c>
      <c r="BE31" s="36" t="str">
        <f t="shared" si="14"/>
        <v/>
      </c>
      <c r="BF31" s="36" t="str">
        <f t="shared" si="15"/>
        <v/>
      </c>
      <c r="BG31" s="36" t="str">
        <f t="shared" si="16"/>
        <v/>
      </c>
      <c r="BH31" s="36" t="str">
        <f t="shared" si="17"/>
        <v/>
      </c>
      <c r="BI31" s="36" t="str">
        <f t="shared" si="18"/>
        <v/>
      </c>
      <c r="BJ31" s="36" t="str">
        <f t="shared" si="19"/>
        <v/>
      </c>
      <c r="BK31" s="36" t="str">
        <f t="shared" si="20"/>
        <v/>
      </c>
      <c r="BL31" s="36" t="str">
        <f t="shared" si="21"/>
        <v/>
      </c>
      <c r="BM31" s="36" t="str">
        <f t="shared" si="22"/>
        <v/>
      </c>
      <c r="BN31" s="38" t="e">
        <f t="shared" si="23"/>
        <v>#DIV/0!</v>
      </c>
      <c r="BO31" s="38" t="e">
        <f t="shared" si="24"/>
        <v>#DIV/0!</v>
      </c>
      <c r="BP31" s="39" t="str">
        <f t="shared" si="25"/>
        <v/>
      </c>
      <c r="BQ31" s="39" t="str">
        <f t="shared" si="26"/>
        <v/>
      </c>
      <c r="BR31" s="39" t="str">
        <f t="shared" si="27"/>
        <v/>
      </c>
      <c r="BS31" s="39" t="str">
        <f t="shared" si="28"/>
        <v/>
      </c>
      <c r="BT31" s="39" t="str">
        <f t="shared" si="29"/>
        <v/>
      </c>
      <c r="BU31" s="39" t="str">
        <f t="shared" si="30"/>
        <v/>
      </c>
      <c r="BV31" s="39" t="str">
        <f t="shared" si="31"/>
        <v/>
      </c>
      <c r="BW31" s="39" t="str">
        <f t="shared" si="32"/>
        <v/>
      </c>
      <c r="BX31" s="39" t="str">
        <f t="shared" si="33"/>
        <v/>
      </c>
      <c r="BY31" s="39" t="str">
        <f t="shared" si="34"/>
        <v/>
      </c>
      <c r="BZ31" s="39" t="str">
        <f t="shared" si="35"/>
        <v/>
      </c>
      <c r="CA31" s="39" t="str">
        <f t="shared" si="36"/>
        <v/>
      </c>
      <c r="CB31" s="39" t="str">
        <f t="shared" si="37"/>
        <v/>
      </c>
      <c r="CC31" s="39" t="str">
        <f t="shared" si="38"/>
        <v/>
      </c>
      <c r="CD31" s="39" t="str">
        <f t="shared" si="39"/>
        <v/>
      </c>
      <c r="CE31" s="39" t="str">
        <f t="shared" si="40"/>
        <v/>
      </c>
      <c r="CF31" s="39" t="str">
        <f t="shared" si="41"/>
        <v/>
      </c>
      <c r="CG31" s="39" t="str">
        <f t="shared" si="42"/>
        <v/>
      </c>
      <c r="CH31" s="39" t="str">
        <f t="shared" si="43"/>
        <v/>
      </c>
      <c r="CI31" s="39" t="str">
        <f t="shared" si="44"/>
        <v/>
      </c>
    </row>
    <row r="32" customHeight="1" spans="1:87">
      <c r="A32" s="18"/>
      <c r="B32" s="15" t="str">
        <f>'Gene Table'!E31</f>
        <v>hsa-miR-516b-5p</v>
      </c>
      <c r="C32" s="15" t="str">
        <f>'Gene Table'!B31</f>
        <v>B05</v>
      </c>
      <c r="D32" s="16"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Table'!E31</f>
        <v>hsa-miR-516b-5p</v>
      </c>
      <c r="O32" s="17" t="str">
        <f>'Gene Table'!B31</f>
        <v>B05</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3"/>
        <v/>
      </c>
      <c r="AU32" s="36" t="str">
        <f t="shared" si="4"/>
        <v/>
      </c>
      <c r="AV32" s="36" t="str">
        <f t="shared" si="5"/>
        <v/>
      </c>
      <c r="AW32" s="36" t="str">
        <f t="shared" si="6"/>
        <v/>
      </c>
      <c r="AX32" s="36" t="str">
        <f t="shared" si="7"/>
        <v/>
      </c>
      <c r="AY32" s="36" t="str">
        <f t="shared" si="8"/>
        <v/>
      </c>
      <c r="AZ32" s="36" t="str">
        <f t="shared" si="9"/>
        <v/>
      </c>
      <c r="BA32" s="36" t="str">
        <f t="shared" si="10"/>
        <v/>
      </c>
      <c r="BB32" s="36" t="str">
        <f t="shared" si="11"/>
        <v/>
      </c>
      <c r="BC32" s="36" t="str">
        <f t="shared" si="12"/>
        <v/>
      </c>
      <c r="BD32" s="36" t="str">
        <f t="shared" si="13"/>
        <v/>
      </c>
      <c r="BE32" s="36" t="str">
        <f t="shared" si="14"/>
        <v/>
      </c>
      <c r="BF32" s="36" t="str">
        <f t="shared" si="15"/>
        <v/>
      </c>
      <c r="BG32" s="36" t="str">
        <f t="shared" si="16"/>
        <v/>
      </c>
      <c r="BH32" s="36" t="str">
        <f t="shared" si="17"/>
        <v/>
      </c>
      <c r="BI32" s="36" t="str">
        <f t="shared" si="18"/>
        <v/>
      </c>
      <c r="BJ32" s="36" t="str">
        <f t="shared" si="19"/>
        <v/>
      </c>
      <c r="BK32" s="36" t="str">
        <f t="shared" si="20"/>
        <v/>
      </c>
      <c r="BL32" s="36" t="str">
        <f t="shared" si="21"/>
        <v/>
      </c>
      <c r="BM32" s="36" t="str">
        <f t="shared" si="22"/>
        <v/>
      </c>
      <c r="BN32" s="38" t="e">
        <f t="shared" si="23"/>
        <v>#DIV/0!</v>
      </c>
      <c r="BO32" s="38" t="e">
        <f t="shared" si="24"/>
        <v>#DIV/0!</v>
      </c>
      <c r="BP32" s="39" t="str">
        <f t="shared" si="25"/>
        <v/>
      </c>
      <c r="BQ32" s="39" t="str">
        <f t="shared" si="26"/>
        <v/>
      </c>
      <c r="BR32" s="39" t="str">
        <f t="shared" si="27"/>
        <v/>
      </c>
      <c r="BS32" s="39" t="str">
        <f t="shared" si="28"/>
        <v/>
      </c>
      <c r="BT32" s="39" t="str">
        <f t="shared" si="29"/>
        <v/>
      </c>
      <c r="BU32" s="39" t="str">
        <f t="shared" si="30"/>
        <v/>
      </c>
      <c r="BV32" s="39" t="str">
        <f t="shared" si="31"/>
        <v/>
      </c>
      <c r="BW32" s="39" t="str">
        <f t="shared" si="32"/>
        <v/>
      </c>
      <c r="BX32" s="39" t="str">
        <f t="shared" si="33"/>
        <v/>
      </c>
      <c r="BY32" s="39" t="str">
        <f t="shared" si="34"/>
        <v/>
      </c>
      <c r="BZ32" s="39" t="str">
        <f t="shared" si="35"/>
        <v/>
      </c>
      <c r="CA32" s="39" t="str">
        <f t="shared" si="36"/>
        <v/>
      </c>
      <c r="CB32" s="39" t="str">
        <f t="shared" si="37"/>
        <v/>
      </c>
      <c r="CC32" s="39" t="str">
        <f t="shared" si="38"/>
        <v/>
      </c>
      <c r="CD32" s="39" t="str">
        <f t="shared" si="39"/>
        <v/>
      </c>
      <c r="CE32" s="39" t="str">
        <f t="shared" si="40"/>
        <v/>
      </c>
      <c r="CF32" s="39" t="str">
        <f t="shared" si="41"/>
        <v/>
      </c>
      <c r="CG32" s="39" t="str">
        <f t="shared" si="42"/>
        <v/>
      </c>
      <c r="CH32" s="39" t="str">
        <f t="shared" si="43"/>
        <v/>
      </c>
      <c r="CI32" s="39" t="str">
        <f t="shared" si="44"/>
        <v/>
      </c>
    </row>
    <row r="33" spans="1:87">
      <c r="A33" s="18"/>
      <c r="B33" s="15" t="str">
        <f>'Gene Table'!E32</f>
        <v>hsa-miR-524-5p</v>
      </c>
      <c r="C33" s="15" t="str">
        <f>'Gene Table'!B32</f>
        <v>B06</v>
      </c>
      <c r="D33" s="16"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Table'!E32</f>
        <v>hsa-miR-524-5p</v>
      </c>
      <c r="O33" s="17" t="str">
        <f>'Gene Table'!B32</f>
        <v>B06</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3"/>
        <v/>
      </c>
      <c r="AU33" s="36" t="str">
        <f t="shared" si="4"/>
        <v/>
      </c>
      <c r="AV33" s="36" t="str">
        <f t="shared" si="5"/>
        <v/>
      </c>
      <c r="AW33" s="36" t="str">
        <f t="shared" si="6"/>
        <v/>
      </c>
      <c r="AX33" s="36" t="str">
        <f t="shared" si="7"/>
        <v/>
      </c>
      <c r="AY33" s="36" t="str">
        <f t="shared" si="8"/>
        <v/>
      </c>
      <c r="AZ33" s="36" t="str">
        <f t="shared" si="9"/>
        <v/>
      </c>
      <c r="BA33" s="36" t="str">
        <f t="shared" si="10"/>
        <v/>
      </c>
      <c r="BB33" s="36" t="str">
        <f t="shared" si="11"/>
        <v/>
      </c>
      <c r="BC33" s="36" t="str">
        <f t="shared" si="12"/>
        <v/>
      </c>
      <c r="BD33" s="36" t="str">
        <f t="shared" si="13"/>
        <v/>
      </c>
      <c r="BE33" s="36" t="str">
        <f t="shared" si="14"/>
        <v/>
      </c>
      <c r="BF33" s="36" t="str">
        <f t="shared" si="15"/>
        <v/>
      </c>
      <c r="BG33" s="36" t="str">
        <f t="shared" si="16"/>
        <v/>
      </c>
      <c r="BH33" s="36" t="str">
        <f t="shared" si="17"/>
        <v/>
      </c>
      <c r="BI33" s="36" t="str">
        <f t="shared" si="18"/>
        <v/>
      </c>
      <c r="BJ33" s="36" t="str">
        <f t="shared" si="19"/>
        <v/>
      </c>
      <c r="BK33" s="36" t="str">
        <f t="shared" si="20"/>
        <v/>
      </c>
      <c r="BL33" s="36" t="str">
        <f t="shared" si="21"/>
        <v/>
      </c>
      <c r="BM33" s="36" t="str">
        <f t="shared" si="22"/>
        <v/>
      </c>
      <c r="BN33" s="38" t="e">
        <f t="shared" si="23"/>
        <v>#DIV/0!</v>
      </c>
      <c r="BO33" s="38" t="e">
        <f t="shared" si="24"/>
        <v>#DIV/0!</v>
      </c>
      <c r="BP33" s="39" t="str">
        <f t="shared" si="25"/>
        <v/>
      </c>
      <c r="BQ33" s="39" t="str">
        <f t="shared" si="26"/>
        <v/>
      </c>
      <c r="BR33" s="39" t="str">
        <f t="shared" si="27"/>
        <v/>
      </c>
      <c r="BS33" s="39" t="str">
        <f t="shared" si="28"/>
        <v/>
      </c>
      <c r="BT33" s="39" t="str">
        <f t="shared" si="29"/>
        <v/>
      </c>
      <c r="BU33" s="39" t="str">
        <f t="shared" si="30"/>
        <v/>
      </c>
      <c r="BV33" s="39" t="str">
        <f t="shared" si="31"/>
        <v/>
      </c>
      <c r="BW33" s="39" t="str">
        <f t="shared" si="32"/>
        <v/>
      </c>
      <c r="BX33" s="39" t="str">
        <f t="shared" si="33"/>
        <v/>
      </c>
      <c r="BY33" s="39" t="str">
        <f t="shared" si="34"/>
        <v/>
      </c>
      <c r="BZ33" s="39" t="str">
        <f t="shared" si="35"/>
        <v/>
      </c>
      <c r="CA33" s="39" t="str">
        <f t="shared" si="36"/>
        <v/>
      </c>
      <c r="CB33" s="39" t="str">
        <f t="shared" si="37"/>
        <v/>
      </c>
      <c r="CC33" s="39" t="str">
        <f t="shared" si="38"/>
        <v/>
      </c>
      <c r="CD33" s="39" t="str">
        <f t="shared" si="39"/>
        <v/>
      </c>
      <c r="CE33" s="39" t="str">
        <f t="shared" si="40"/>
        <v/>
      </c>
      <c r="CF33" s="39" t="str">
        <f t="shared" si="41"/>
        <v/>
      </c>
      <c r="CG33" s="39" t="str">
        <f t="shared" si="42"/>
        <v/>
      </c>
      <c r="CH33" s="39" t="str">
        <f t="shared" si="43"/>
        <v/>
      </c>
      <c r="CI33" s="39" t="str">
        <f t="shared" si="44"/>
        <v/>
      </c>
    </row>
    <row r="34" spans="1:87">
      <c r="A34" s="18"/>
      <c r="B34" s="15" t="str">
        <f>'Gene Table'!E33</f>
        <v>hsa-miR-586</v>
      </c>
      <c r="C34" s="15" t="str">
        <f>'Gene Table'!B33</f>
        <v>B07</v>
      </c>
      <c r="D34" s="16"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Table'!E33</f>
        <v>hsa-miR-586</v>
      </c>
      <c r="O34" s="17" t="str">
        <f>'Gene Table'!B33</f>
        <v>B07</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3"/>
        <v/>
      </c>
      <c r="AU34" s="36" t="str">
        <f t="shared" si="4"/>
        <v/>
      </c>
      <c r="AV34" s="36" t="str">
        <f t="shared" si="5"/>
        <v/>
      </c>
      <c r="AW34" s="36" t="str">
        <f t="shared" si="6"/>
        <v/>
      </c>
      <c r="AX34" s="36" t="str">
        <f t="shared" si="7"/>
        <v/>
      </c>
      <c r="AY34" s="36" t="str">
        <f t="shared" si="8"/>
        <v/>
      </c>
      <c r="AZ34" s="36" t="str">
        <f t="shared" si="9"/>
        <v/>
      </c>
      <c r="BA34" s="36" t="str">
        <f t="shared" si="10"/>
        <v/>
      </c>
      <c r="BB34" s="36" t="str">
        <f t="shared" si="11"/>
        <v/>
      </c>
      <c r="BC34" s="36" t="str">
        <f t="shared" si="12"/>
        <v/>
      </c>
      <c r="BD34" s="36" t="str">
        <f t="shared" si="13"/>
        <v/>
      </c>
      <c r="BE34" s="36" t="str">
        <f t="shared" si="14"/>
        <v/>
      </c>
      <c r="BF34" s="36" t="str">
        <f t="shared" si="15"/>
        <v/>
      </c>
      <c r="BG34" s="36" t="str">
        <f t="shared" si="16"/>
        <v/>
      </c>
      <c r="BH34" s="36" t="str">
        <f t="shared" si="17"/>
        <v/>
      </c>
      <c r="BI34" s="36" t="str">
        <f t="shared" si="18"/>
        <v/>
      </c>
      <c r="BJ34" s="36" t="str">
        <f t="shared" si="19"/>
        <v/>
      </c>
      <c r="BK34" s="36" t="str">
        <f t="shared" si="20"/>
        <v/>
      </c>
      <c r="BL34" s="36" t="str">
        <f t="shared" si="21"/>
        <v/>
      </c>
      <c r="BM34" s="36" t="str">
        <f t="shared" si="22"/>
        <v/>
      </c>
      <c r="BN34" s="38" t="e">
        <f t="shared" si="23"/>
        <v>#DIV/0!</v>
      </c>
      <c r="BO34" s="38" t="e">
        <f t="shared" si="24"/>
        <v>#DIV/0!</v>
      </c>
      <c r="BP34" s="39" t="str">
        <f t="shared" si="25"/>
        <v/>
      </c>
      <c r="BQ34" s="39" t="str">
        <f t="shared" si="26"/>
        <v/>
      </c>
      <c r="BR34" s="39" t="str">
        <f t="shared" si="27"/>
        <v/>
      </c>
      <c r="BS34" s="39" t="str">
        <f t="shared" si="28"/>
        <v/>
      </c>
      <c r="BT34" s="39" t="str">
        <f t="shared" si="29"/>
        <v/>
      </c>
      <c r="BU34" s="39" t="str">
        <f t="shared" si="30"/>
        <v/>
      </c>
      <c r="BV34" s="39" t="str">
        <f t="shared" si="31"/>
        <v/>
      </c>
      <c r="BW34" s="39" t="str">
        <f t="shared" si="32"/>
        <v/>
      </c>
      <c r="BX34" s="39" t="str">
        <f t="shared" si="33"/>
        <v/>
      </c>
      <c r="BY34" s="39" t="str">
        <f t="shared" si="34"/>
        <v/>
      </c>
      <c r="BZ34" s="39" t="str">
        <f t="shared" si="35"/>
        <v/>
      </c>
      <c r="CA34" s="39" t="str">
        <f t="shared" si="36"/>
        <v/>
      </c>
      <c r="CB34" s="39" t="str">
        <f t="shared" si="37"/>
        <v/>
      </c>
      <c r="CC34" s="39" t="str">
        <f t="shared" si="38"/>
        <v/>
      </c>
      <c r="CD34" s="39" t="str">
        <f t="shared" si="39"/>
        <v/>
      </c>
      <c r="CE34" s="39" t="str">
        <f t="shared" si="40"/>
        <v/>
      </c>
      <c r="CF34" s="39" t="str">
        <f t="shared" si="41"/>
        <v/>
      </c>
      <c r="CG34" s="39" t="str">
        <f t="shared" si="42"/>
        <v/>
      </c>
      <c r="CH34" s="39" t="str">
        <f t="shared" si="43"/>
        <v/>
      </c>
      <c r="CI34" s="39" t="str">
        <f t="shared" si="44"/>
        <v/>
      </c>
    </row>
    <row r="35" spans="1:87">
      <c r="A35" s="18"/>
      <c r="B35" s="15" t="str">
        <f>'Gene Table'!E34</f>
        <v>hsa-miR-525-5p</v>
      </c>
      <c r="C35" s="15" t="str">
        <f>'Gene Table'!B34</f>
        <v>B08</v>
      </c>
      <c r="D35" s="16"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Table'!E34</f>
        <v>hsa-miR-525-5p</v>
      </c>
      <c r="O35" s="17" t="str">
        <f>'Gene Table'!B34</f>
        <v>B08</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3"/>
        <v/>
      </c>
      <c r="AU35" s="36" t="str">
        <f t="shared" si="4"/>
        <v/>
      </c>
      <c r="AV35" s="36" t="str">
        <f t="shared" si="5"/>
        <v/>
      </c>
      <c r="AW35" s="36" t="str">
        <f t="shared" si="6"/>
        <v/>
      </c>
      <c r="AX35" s="36" t="str">
        <f t="shared" si="7"/>
        <v/>
      </c>
      <c r="AY35" s="36" t="str">
        <f t="shared" si="8"/>
        <v/>
      </c>
      <c r="AZ35" s="36" t="str">
        <f t="shared" si="9"/>
        <v/>
      </c>
      <c r="BA35" s="36" t="str">
        <f t="shared" si="10"/>
        <v/>
      </c>
      <c r="BB35" s="36" t="str">
        <f t="shared" si="11"/>
        <v/>
      </c>
      <c r="BC35" s="36" t="str">
        <f t="shared" si="12"/>
        <v/>
      </c>
      <c r="BD35" s="36" t="str">
        <f t="shared" si="13"/>
        <v/>
      </c>
      <c r="BE35" s="36" t="str">
        <f t="shared" si="14"/>
        <v/>
      </c>
      <c r="BF35" s="36" t="str">
        <f t="shared" si="15"/>
        <v/>
      </c>
      <c r="BG35" s="36" t="str">
        <f t="shared" si="16"/>
        <v/>
      </c>
      <c r="BH35" s="36" t="str">
        <f t="shared" si="17"/>
        <v/>
      </c>
      <c r="BI35" s="36" t="str">
        <f t="shared" si="18"/>
        <v/>
      </c>
      <c r="BJ35" s="36" t="str">
        <f t="shared" si="19"/>
        <v/>
      </c>
      <c r="BK35" s="36" t="str">
        <f t="shared" si="20"/>
        <v/>
      </c>
      <c r="BL35" s="36" t="str">
        <f t="shared" si="21"/>
        <v/>
      </c>
      <c r="BM35" s="36" t="str">
        <f t="shared" si="22"/>
        <v/>
      </c>
      <c r="BN35" s="38" t="e">
        <f t="shared" si="23"/>
        <v>#DIV/0!</v>
      </c>
      <c r="BO35" s="38" t="e">
        <f t="shared" si="24"/>
        <v>#DIV/0!</v>
      </c>
      <c r="BP35" s="39" t="str">
        <f t="shared" si="25"/>
        <v/>
      </c>
      <c r="BQ35" s="39" t="str">
        <f t="shared" si="26"/>
        <v/>
      </c>
      <c r="BR35" s="39" t="str">
        <f t="shared" si="27"/>
        <v/>
      </c>
      <c r="BS35" s="39" t="str">
        <f t="shared" si="28"/>
        <v/>
      </c>
      <c r="BT35" s="39" t="str">
        <f t="shared" si="29"/>
        <v/>
      </c>
      <c r="BU35" s="39" t="str">
        <f t="shared" si="30"/>
        <v/>
      </c>
      <c r="BV35" s="39" t="str">
        <f t="shared" si="31"/>
        <v/>
      </c>
      <c r="BW35" s="39" t="str">
        <f t="shared" si="32"/>
        <v/>
      </c>
      <c r="BX35" s="39" t="str">
        <f t="shared" si="33"/>
        <v/>
      </c>
      <c r="BY35" s="39" t="str">
        <f t="shared" si="34"/>
        <v/>
      </c>
      <c r="BZ35" s="39" t="str">
        <f t="shared" si="35"/>
        <v/>
      </c>
      <c r="CA35" s="39" t="str">
        <f t="shared" si="36"/>
        <v/>
      </c>
      <c r="CB35" s="39" t="str">
        <f t="shared" si="37"/>
        <v/>
      </c>
      <c r="CC35" s="39" t="str">
        <f t="shared" si="38"/>
        <v/>
      </c>
      <c r="CD35" s="39" t="str">
        <f t="shared" si="39"/>
        <v/>
      </c>
      <c r="CE35" s="39" t="str">
        <f t="shared" si="40"/>
        <v/>
      </c>
      <c r="CF35" s="39" t="str">
        <f t="shared" si="41"/>
        <v/>
      </c>
      <c r="CG35" s="39" t="str">
        <f t="shared" si="42"/>
        <v/>
      </c>
      <c r="CH35" s="39" t="str">
        <f t="shared" si="43"/>
        <v/>
      </c>
      <c r="CI35" s="39" t="str">
        <f t="shared" si="44"/>
        <v/>
      </c>
    </row>
    <row r="36" spans="1:87">
      <c r="A36" s="18"/>
      <c r="B36" s="15" t="str">
        <f>'Gene Table'!E35</f>
        <v>hsa-miR-220a</v>
      </c>
      <c r="C36" s="15" t="str">
        <f>'Gene Table'!B35</f>
        <v>B09</v>
      </c>
      <c r="D36" s="16"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Table'!E35</f>
        <v>hsa-miR-220a</v>
      </c>
      <c r="O36" s="17" t="str">
        <f>'Gene Table'!B35</f>
        <v>B09</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si="3"/>
        <v/>
      </c>
      <c r="AU36" s="36" t="str">
        <f t="shared" si="4"/>
        <v/>
      </c>
      <c r="AV36" s="36" t="str">
        <f t="shared" si="5"/>
        <v/>
      </c>
      <c r="AW36" s="36" t="str">
        <f t="shared" si="6"/>
        <v/>
      </c>
      <c r="AX36" s="36" t="str">
        <f t="shared" si="7"/>
        <v/>
      </c>
      <c r="AY36" s="36" t="str">
        <f t="shared" si="8"/>
        <v/>
      </c>
      <c r="AZ36" s="36" t="str">
        <f t="shared" si="9"/>
        <v/>
      </c>
      <c r="BA36" s="36" t="str">
        <f t="shared" si="10"/>
        <v/>
      </c>
      <c r="BB36" s="36" t="str">
        <f t="shared" si="11"/>
        <v/>
      </c>
      <c r="BC36" s="36" t="str">
        <f t="shared" si="12"/>
        <v/>
      </c>
      <c r="BD36" s="36" t="str">
        <f t="shared" si="13"/>
        <v/>
      </c>
      <c r="BE36" s="36" t="str">
        <f t="shared" si="14"/>
        <v/>
      </c>
      <c r="BF36" s="36" t="str">
        <f t="shared" si="15"/>
        <v/>
      </c>
      <c r="BG36" s="36" t="str">
        <f t="shared" si="16"/>
        <v/>
      </c>
      <c r="BH36" s="36" t="str">
        <f t="shared" si="17"/>
        <v/>
      </c>
      <c r="BI36" s="36" t="str">
        <f t="shared" si="18"/>
        <v/>
      </c>
      <c r="BJ36" s="36" t="str">
        <f t="shared" si="19"/>
        <v/>
      </c>
      <c r="BK36" s="36" t="str">
        <f t="shared" si="20"/>
        <v/>
      </c>
      <c r="BL36" s="36" t="str">
        <f t="shared" si="21"/>
        <v/>
      </c>
      <c r="BM36" s="36" t="str">
        <f t="shared" si="22"/>
        <v/>
      </c>
      <c r="BN36" s="38" t="e">
        <f t="shared" si="23"/>
        <v>#DIV/0!</v>
      </c>
      <c r="BO36" s="38" t="e">
        <f t="shared" si="24"/>
        <v>#DIV/0!</v>
      </c>
      <c r="BP36" s="39" t="str">
        <f t="shared" si="25"/>
        <v/>
      </c>
      <c r="BQ36" s="39" t="str">
        <f t="shared" si="26"/>
        <v/>
      </c>
      <c r="BR36" s="39" t="str">
        <f t="shared" si="27"/>
        <v/>
      </c>
      <c r="BS36" s="39" t="str">
        <f t="shared" si="28"/>
        <v/>
      </c>
      <c r="BT36" s="39" t="str">
        <f t="shared" si="29"/>
        <v/>
      </c>
      <c r="BU36" s="39" t="str">
        <f t="shared" si="30"/>
        <v/>
      </c>
      <c r="BV36" s="39" t="str">
        <f t="shared" si="31"/>
        <v/>
      </c>
      <c r="BW36" s="39" t="str">
        <f t="shared" si="32"/>
        <v/>
      </c>
      <c r="BX36" s="39" t="str">
        <f t="shared" si="33"/>
        <v/>
      </c>
      <c r="BY36" s="39" t="str">
        <f t="shared" si="34"/>
        <v/>
      </c>
      <c r="BZ36" s="39" t="str">
        <f t="shared" si="35"/>
        <v/>
      </c>
      <c r="CA36" s="39" t="str">
        <f t="shared" si="36"/>
        <v/>
      </c>
      <c r="CB36" s="39" t="str">
        <f t="shared" si="37"/>
        <v/>
      </c>
      <c r="CC36" s="39" t="str">
        <f t="shared" si="38"/>
        <v/>
      </c>
      <c r="CD36" s="39" t="str">
        <f t="shared" si="39"/>
        <v/>
      </c>
      <c r="CE36" s="39" t="str">
        <f t="shared" si="40"/>
        <v/>
      </c>
      <c r="CF36" s="39" t="str">
        <f t="shared" si="41"/>
        <v/>
      </c>
      <c r="CG36" s="39" t="str">
        <f t="shared" si="42"/>
        <v/>
      </c>
      <c r="CH36" s="39" t="str">
        <f t="shared" si="43"/>
        <v/>
      </c>
      <c r="CI36" s="39" t="str">
        <f t="shared" si="44"/>
        <v/>
      </c>
    </row>
    <row r="37" spans="1:87">
      <c r="A37" s="18"/>
      <c r="B37" s="15" t="str">
        <f>'Gene Table'!E36</f>
        <v>hsa-miR-1253</v>
      </c>
      <c r="C37" s="15" t="str">
        <f>'Gene Table'!B36</f>
        <v>B10</v>
      </c>
      <c r="D37" s="16"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Table'!E36</f>
        <v>hsa-miR-1253</v>
      </c>
      <c r="O37" s="17" t="str">
        <f>'Gene Table'!B36</f>
        <v>B10</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3"/>
        <v/>
      </c>
      <c r="AU37" s="36" t="str">
        <f t="shared" si="4"/>
        <v/>
      </c>
      <c r="AV37" s="36" t="str">
        <f t="shared" si="5"/>
        <v/>
      </c>
      <c r="AW37" s="36" t="str">
        <f t="shared" si="6"/>
        <v/>
      </c>
      <c r="AX37" s="36" t="str">
        <f t="shared" si="7"/>
        <v/>
      </c>
      <c r="AY37" s="36" t="str">
        <f t="shared" si="8"/>
        <v/>
      </c>
      <c r="AZ37" s="36" t="str">
        <f t="shared" si="9"/>
        <v/>
      </c>
      <c r="BA37" s="36" t="str">
        <f t="shared" si="10"/>
        <v/>
      </c>
      <c r="BB37" s="36" t="str">
        <f t="shared" si="11"/>
        <v/>
      </c>
      <c r="BC37" s="36" t="str">
        <f t="shared" si="12"/>
        <v/>
      </c>
      <c r="BD37" s="36" t="str">
        <f t="shared" si="13"/>
        <v/>
      </c>
      <c r="BE37" s="36" t="str">
        <f t="shared" si="14"/>
        <v/>
      </c>
      <c r="BF37" s="36" t="str">
        <f t="shared" si="15"/>
        <v/>
      </c>
      <c r="BG37" s="36" t="str">
        <f t="shared" si="16"/>
        <v/>
      </c>
      <c r="BH37" s="36" t="str">
        <f t="shared" si="17"/>
        <v/>
      </c>
      <c r="BI37" s="36" t="str">
        <f t="shared" si="18"/>
        <v/>
      </c>
      <c r="BJ37" s="36" t="str">
        <f t="shared" si="19"/>
        <v/>
      </c>
      <c r="BK37" s="36" t="str">
        <f t="shared" si="20"/>
        <v/>
      </c>
      <c r="BL37" s="36" t="str">
        <f t="shared" si="21"/>
        <v/>
      </c>
      <c r="BM37" s="36" t="str">
        <f t="shared" si="22"/>
        <v/>
      </c>
      <c r="BN37" s="38" t="e">
        <f t="shared" si="23"/>
        <v>#DIV/0!</v>
      </c>
      <c r="BO37" s="38" t="e">
        <f t="shared" si="24"/>
        <v>#DIV/0!</v>
      </c>
      <c r="BP37" s="39" t="str">
        <f t="shared" si="25"/>
        <v/>
      </c>
      <c r="BQ37" s="39" t="str">
        <f t="shared" si="26"/>
        <v/>
      </c>
      <c r="BR37" s="39" t="str">
        <f t="shared" si="27"/>
        <v/>
      </c>
      <c r="BS37" s="39" t="str">
        <f t="shared" si="28"/>
        <v/>
      </c>
      <c r="BT37" s="39" t="str">
        <f t="shared" si="29"/>
        <v/>
      </c>
      <c r="BU37" s="39" t="str">
        <f t="shared" si="30"/>
        <v/>
      </c>
      <c r="BV37" s="39" t="str">
        <f t="shared" si="31"/>
        <v/>
      </c>
      <c r="BW37" s="39" t="str">
        <f t="shared" si="32"/>
        <v/>
      </c>
      <c r="BX37" s="39" t="str">
        <f t="shared" si="33"/>
        <v/>
      </c>
      <c r="BY37" s="39" t="str">
        <f t="shared" si="34"/>
        <v/>
      </c>
      <c r="BZ37" s="39" t="str">
        <f t="shared" si="35"/>
        <v/>
      </c>
      <c r="CA37" s="39" t="str">
        <f t="shared" si="36"/>
        <v/>
      </c>
      <c r="CB37" s="39" t="str">
        <f t="shared" si="37"/>
        <v/>
      </c>
      <c r="CC37" s="39" t="str">
        <f t="shared" si="38"/>
        <v/>
      </c>
      <c r="CD37" s="39" t="str">
        <f t="shared" si="39"/>
        <v/>
      </c>
      <c r="CE37" s="39" t="str">
        <f t="shared" si="40"/>
        <v/>
      </c>
      <c r="CF37" s="39" t="str">
        <f t="shared" si="41"/>
        <v/>
      </c>
      <c r="CG37" s="39" t="str">
        <f t="shared" si="42"/>
        <v/>
      </c>
      <c r="CH37" s="39" t="str">
        <f t="shared" si="43"/>
        <v/>
      </c>
      <c r="CI37" s="39" t="str">
        <f t="shared" si="44"/>
        <v/>
      </c>
    </row>
    <row r="38" spans="1:87">
      <c r="A38" s="18"/>
      <c r="B38" s="15" t="str">
        <f>'Gene Table'!E37</f>
        <v>hsa-miR-513a-5p</v>
      </c>
      <c r="C38" s="15" t="str">
        <f>'Gene Table'!B37</f>
        <v>B11</v>
      </c>
      <c r="D38" s="16"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Table'!E37</f>
        <v>hsa-miR-513a-5p</v>
      </c>
      <c r="O38" s="17" t="str">
        <f>'Gene Table'!B37</f>
        <v>B11</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3"/>
        <v/>
      </c>
      <c r="AU38" s="36" t="str">
        <f t="shared" si="4"/>
        <v/>
      </c>
      <c r="AV38" s="36" t="str">
        <f t="shared" si="5"/>
        <v/>
      </c>
      <c r="AW38" s="36" t="str">
        <f t="shared" si="6"/>
        <v/>
      </c>
      <c r="AX38" s="36" t="str">
        <f t="shared" si="7"/>
        <v/>
      </c>
      <c r="AY38" s="36" t="str">
        <f t="shared" si="8"/>
        <v/>
      </c>
      <c r="AZ38" s="36" t="str">
        <f t="shared" si="9"/>
        <v/>
      </c>
      <c r="BA38" s="36" t="str">
        <f t="shared" si="10"/>
        <v/>
      </c>
      <c r="BB38" s="36" t="str">
        <f t="shared" si="11"/>
        <v/>
      </c>
      <c r="BC38" s="36" t="str">
        <f t="shared" si="12"/>
        <v/>
      </c>
      <c r="BD38" s="36" t="str">
        <f t="shared" si="13"/>
        <v/>
      </c>
      <c r="BE38" s="36" t="str">
        <f t="shared" si="14"/>
        <v/>
      </c>
      <c r="BF38" s="36" t="str">
        <f t="shared" si="15"/>
        <v/>
      </c>
      <c r="BG38" s="36" t="str">
        <f t="shared" si="16"/>
        <v/>
      </c>
      <c r="BH38" s="36" t="str">
        <f t="shared" si="17"/>
        <v/>
      </c>
      <c r="BI38" s="36" t="str">
        <f t="shared" si="18"/>
        <v/>
      </c>
      <c r="BJ38" s="36" t="str">
        <f t="shared" si="19"/>
        <v/>
      </c>
      <c r="BK38" s="36" t="str">
        <f t="shared" si="20"/>
        <v/>
      </c>
      <c r="BL38" s="36" t="str">
        <f t="shared" si="21"/>
        <v/>
      </c>
      <c r="BM38" s="36" t="str">
        <f t="shared" si="22"/>
        <v/>
      </c>
      <c r="BN38" s="38" t="e">
        <f t="shared" si="23"/>
        <v>#DIV/0!</v>
      </c>
      <c r="BO38" s="38" t="e">
        <f t="shared" si="24"/>
        <v>#DIV/0!</v>
      </c>
      <c r="BP38" s="39" t="str">
        <f t="shared" si="25"/>
        <v/>
      </c>
      <c r="BQ38" s="39" t="str">
        <f t="shared" si="26"/>
        <v/>
      </c>
      <c r="BR38" s="39" t="str">
        <f t="shared" si="27"/>
        <v/>
      </c>
      <c r="BS38" s="39" t="str">
        <f t="shared" si="28"/>
        <v/>
      </c>
      <c r="BT38" s="39" t="str">
        <f t="shared" si="29"/>
        <v/>
      </c>
      <c r="BU38" s="39" t="str">
        <f t="shared" si="30"/>
        <v/>
      </c>
      <c r="BV38" s="39" t="str">
        <f t="shared" si="31"/>
        <v/>
      </c>
      <c r="BW38" s="39" t="str">
        <f t="shared" si="32"/>
        <v/>
      </c>
      <c r="BX38" s="39" t="str">
        <f t="shared" si="33"/>
        <v/>
      </c>
      <c r="BY38" s="39" t="str">
        <f t="shared" si="34"/>
        <v/>
      </c>
      <c r="BZ38" s="39" t="str">
        <f t="shared" si="35"/>
        <v/>
      </c>
      <c r="CA38" s="39" t="str">
        <f t="shared" si="36"/>
        <v/>
      </c>
      <c r="CB38" s="39" t="str">
        <f t="shared" si="37"/>
        <v/>
      </c>
      <c r="CC38" s="39" t="str">
        <f t="shared" si="38"/>
        <v/>
      </c>
      <c r="CD38" s="39" t="str">
        <f t="shared" si="39"/>
        <v/>
      </c>
      <c r="CE38" s="39" t="str">
        <f t="shared" si="40"/>
        <v/>
      </c>
      <c r="CF38" s="39" t="str">
        <f t="shared" si="41"/>
        <v/>
      </c>
      <c r="CG38" s="39" t="str">
        <f t="shared" si="42"/>
        <v/>
      </c>
      <c r="CH38" s="39" t="str">
        <f t="shared" si="43"/>
        <v/>
      </c>
      <c r="CI38" s="39" t="str">
        <f t="shared" si="44"/>
        <v/>
      </c>
    </row>
    <row r="39" spans="1:87">
      <c r="A39" s="18"/>
      <c r="B39" s="15" t="str">
        <f>'Gene Table'!E38</f>
        <v>hsa-miR-597</v>
      </c>
      <c r="C39" s="15" t="str">
        <f>'Gene Table'!B38</f>
        <v>B12</v>
      </c>
      <c r="D39" s="16"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Table'!E38</f>
        <v>hsa-miR-597</v>
      </c>
      <c r="O39" s="17" t="str">
        <f>'Gene Table'!B38</f>
        <v>B12</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3"/>
        <v/>
      </c>
      <c r="AU39" s="36" t="str">
        <f t="shared" si="4"/>
        <v/>
      </c>
      <c r="AV39" s="36" t="str">
        <f t="shared" si="5"/>
        <v/>
      </c>
      <c r="AW39" s="36" t="str">
        <f t="shared" si="6"/>
        <v/>
      </c>
      <c r="AX39" s="36" t="str">
        <f t="shared" si="7"/>
        <v/>
      </c>
      <c r="AY39" s="36" t="str">
        <f t="shared" si="8"/>
        <v/>
      </c>
      <c r="AZ39" s="36" t="str">
        <f t="shared" si="9"/>
        <v/>
      </c>
      <c r="BA39" s="36" t="str">
        <f t="shared" si="10"/>
        <v/>
      </c>
      <c r="BB39" s="36" t="str">
        <f t="shared" si="11"/>
        <v/>
      </c>
      <c r="BC39" s="36" t="str">
        <f t="shared" si="12"/>
        <v/>
      </c>
      <c r="BD39" s="36" t="str">
        <f t="shared" si="13"/>
        <v/>
      </c>
      <c r="BE39" s="36" t="str">
        <f t="shared" si="14"/>
        <v/>
      </c>
      <c r="BF39" s="36" t="str">
        <f t="shared" si="15"/>
        <v/>
      </c>
      <c r="BG39" s="36" t="str">
        <f t="shared" si="16"/>
        <v/>
      </c>
      <c r="BH39" s="36" t="str">
        <f t="shared" si="17"/>
        <v/>
      </c>
      <c r="BI39" s="36" t="str">
        <f t="shared" si="18"/>
        <v/>
      </c>
      <c r="BJ39" s="36" t="str">
        <f t="shared" si="19"/>
        <v/>
      </c>
      <c r="BK39" s="36" t="str">
        <f t="shared" si="20"/>
        <v/>
      </c>
      <c r="BL39" s="36" t="str">
        <f t="shared" si="21"/>
        <v/>
      </c>
      <c r="BM39" s="36" t="str">
        <f t="shared" si="22"/>
        <v/>
      </c>
      <c r="BN39" s="38" t="e">
        <f t="shared" si="23"/>
        <v>#DIV/0!</v>
      </c>
      <c r="BO39" s="38" t="e">
        <f t="shared" si="24"/>
        <v>#DIV/0!</v>
      </c>
      <c r="BP39" s="39" t="str">
        <f t="shared" si="25"/>
        <v/>
      </c>
      <c r="BQ39" s="39" t="str">
        <f t="shared" si="26"/>
        <v/>
      </c>
      <c r="BR39" s="39" t="str">
        <f t="shared" si="27"/>
        <v/>
      </c>
      <c r="BS39" s="39" t="str">
        <f t="shared" si="28"/>
        <v/>
      </c>
      <c r="BT39" s="39" t="str">
        <f t="shared" si="29"/>
        <v/>
      </c>
      <c r="BU39" s="39" t="str">
        <f t="shared" si="30"/>
        <v/>
      </c>
      <c r="BV39" s="39" t="str">
        <f t="shared" si="31"/>
        <v/>
      </c>
      <c r="BW39" s="39" t="str">
        <f t="shared" si="32"/>
        <v/>
      </c>
      <c r="BX39" s="39" t="str">
        <f t="shared" si="33"/>
        <v/>
      </c>
      <c r="BY39" s="39" t="str">
        <f t="shared" si="34"/>
        <v/>
      </c>
      <c r="BZ39" s="39" t="str">
        <f t="shared" si="35"/>
        <v/>
      </c>
      <c r="CA39" s="39" t="str">
        <f t="shared" si="36"/>
        <v/>
      </c>
      <c r="CB39" s="39" t="str">
        <f t="shared" si="37"/>
        <v/>
      </c>
      <c r="CC39" s="39" t="str">
        <f t="shared" si="38"/>
        <v/>
      </c>
      <c r="CD39" s="39" t="str">
        <f t="shared" si="39"/>
        <v/>
      </c>
      <c r="CE39" s="39" t="str">
        <f t="shared" si="40"/>
        <v/>
      </c>
      <c r="CF39" s="39" t="str">
        <f t="shared" si="41"/>
        <v/>
      </c>
      <c r="CG39" s="39" t="str">
        <f t="shared" si="42"/>
        <v/>
      </c>
      <c r="CH39" s="39" t="str">
        <f t="shared" si="43"/>
        <v/>
      </c>
      <c r="CI39" s="39" t="str">
        <f t="shared" si="44"/>
        <v/>
      </c>
    </row>
    <row r="40" spans="1:87">
      <c r="A40" s="18"/>
      <c r="B40" s="15" t="str">
        <f>'Gene Table'!E39</f>
        <v>hsa-miR-1258</v>
      </c>
      <c r="C40" s="15" t="str">
        <f>'Gene Table'!B39</f>
        <v>B13</v>
      </c>
      <c r="D40" s="16"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Table'!E39</f>
        <v>hsa-miR-1258</v>
      </c>
      <c r="O40" s="17" t="str">
        <f>'Gene Table'!B39</f>
        <v>B13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3"/>
        <v/>
      </c>
      <c r="AU40" s="36" t="str">
        <f t="shared" si="4"/>
        <v/>
      </c>
      <c r="AV40" s="36" t="str">
        <f t="shared" si="5"/>
        <v/>
      </c>
      <c r="AW40" s="36" t="str">
        <f t="shared" si="6"/>
        <v/>
      </c>
      <c r="AX40" s="36" t="str">
        <f t="shared" si="7"/>
        <v/>
      </c>
      <c r="AY40" s="36" t="str">
        <f t="shared" si="8"/>
        <v/>
      </c>
      <c r="AZ40" s="36" t="str">
        <f t="shared" si="9"/>
        <v/>
      </c>
      <c r="BA40" s="36" t="str">
        <f t="shared" si="10"/>
        <v/>
      </c>
      <c r="BB40" s="36" t="str">
        <f t="shared" si="11"/>
        <v/>
      </c>
      <c r="BC40" s="36" t="str">
        <f t="shared" si="12"/>
        <v/>
      </c>
      <c r="BD40" s="36" t="str">
        <f t="shared" si="13"/>
        <v/>
      </c>
      <c r="BE40" s="36" t="str">
        <f t="shared" si="14"/>
        <v/>
      </c>
      <c r="BF40" s="36" t="str">
        <f t="shared" si="15"/>
        <v/>
      </c>
      <c r="BG40" s="36" t="str">
        <f t="shared" si="16"/>
        <v/>
      </c>
      <c r="BH40" s="36" t="str">
        <f t="shared" si="17"/>
        <v/>
      </c>
      <c r="BI40" s="36" t="str">
        <f t="shared" si="18"/>
        <v/>
      </c>
      <c r="BJ40" s="36" t="str">
        <f t="shared" si="19"/>
        <v/>
      </c>
      <c r="BK40" s="36" t="str">
        <f t="shared" si="20"/>
        <v/>
      </c>
      <c r="BL40" s="36" t="str">
        <f t="shared" si="21"/>
        <v/>
      </c>
      <c r="BM40" s="36" t="str">
        <f t="shared" si="22"/>
        <v/>
      </c>
      <c r="BN40" s="38" t="e">
        <f t="shared" si="23"/>
        <v>#DIV/0!</v>
      </c>
      <c r="BO40" s="38" t="e">
        <f t="shared" si="24"/>
        <v>#DIV/0!</v>
      </c>
      <c r="BP40" s="39" t="str">
        <f t="shared" si="25"/>
        <v/>
      </c>
      <c r="BQ40" s="39" t="str">
        <f t="shared" si="26"/>
        <v/>
      </c>
      <c r="BR40" s="39" t="str">
        <f t="shared" si="27"/>
        <v/>
      </c>
      <c r="BS40" s="39" t="str">
        <f t="shared" si="28"/>
        <v/>
      </c>
      <c r="BT40" s="39" t="str">
        <f t="shared" si="29"/>
        <v/>
      </c>
      <c r="BU40" s="39" t="str">
        <f t="shared" si="30"/>
        <v/>
      </c>
      <c r="BV40" s="39" t="str">
        <f t="shared" si="31"/>
        <v/>
      </c>
      <c r="BW40" s="39" t="str">
        <f t="shared" si="32"/>
        <v/>
      </c>
      <c r="BX40" s="39" t="str">
        <f t="shared" si="33"/>
        <v/>
      </c>
      <c r="BY40" s="39" t="str">
        <f t="shared" si="34"/>
        <v/>
      </c>
      <c r="BZ40" s="39" t="str">
        <f t="shared" si="35"/>
        <v/>
      </c>
      <c r="CA40" s="39" t="str">
        <f t="shared" si="36"/>
        <v/>
      </c>
      <c r="CB40" s="39" t="str">
        <f t="shared" si="37"/>
        <v/>
      </c>
      <c r="CC40" s="39" t="str">
        <f t="shared" si="38"/>
        <v/>
      </c>
      <c r="CD40" s="39" t="str">
        <f t="shared" si="39"/>
        <v/>
      </c>
      <c r="CE40" s="39" t="str">
        <f t="shared" si="40"/>
        <v/>
      </c>
      <c r="CF40" s="39" t="str">
        <f t="shared" si="41"/>
        <v/>
      </c>
      <c r="CG40" s="39" t="str">
        <f t="shared" si="42"/>
        <v/>
      </c>
      <c r="CH40" s="39" t="str">
        <f t="shared" si="43"/>
        <v/>
      </c>
      <c r="CI40" s="39" t="str">
        <f t="shared" si="44"/>
        <v/>
      </c>
    </row>
    <row r="41" spans="1:87">
      <c r="A41" s="18"/>
      <c r="B41" s="15" t="str">
        <f>'Gene Table'!E40</f>
        <v>hsa-miR-885-5p</v>
      </c>
      <c r="C41" s="15" t="str">
        <f>'Gene Table'!B40</f>
        <v>B14</v>
      </c>
      <c r="D41" s="16"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Table'!E40</f>
        <v>hsa-miR-885-5p</v>
      </c>
      <c r="O41" s="17" t="str">
        <f>'Gene Table'!B40</f>
        <v>B14</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3"/>
        <v/>
      </c>
      <c r="AU41" s="36" t="str">
        <f t="shared" si="4"/>
        <v/>
      </c>
      <c r="AV41" s="36" t="str">
        <f t="shared" si="5"/>
        <v/>
      </c>
      <c r="AW41" s="36" t="str">
        <f t="shared" si="6"/>
        <v/>
      </c>
      <c r="AX41" s="36" t="str">
        <f t="shared" si="7"/>
        <v/>
      </c>
      <c r="AY41" s="36" t="str">
        <f t="shared" si="8"/>
        <v/>
      </c>
      <c r="AZ41" s="36" t="str">
        <f t="shared" si="9"/>
        <v/>
      </c>
      <c r="BA41" s="36" t="str">
        <f t="shared" si="10"/>
        <v/>
      </c>
      <c r="BB41" s="36" t="str">
        <f t="shared" si="11"/>
        <v/>
      </c>
      <c r="BC41" s="36" t="str">
        <f t="shared" si="12"/>
        <v/>
      </c>
      <c r="BD41" s="36" t="str">
        <f t="shared" si="13"/>
        <v/>
      </c>
      <c r="BE41" s="36" t="str">
        <f t="shared" si="14"/>
        <v/>
      </c>
      <c r="BF41" s="36" t="str">
        <f t="shared" si="15"/>
        <v/>
      </c>
      <c r="BG41" s="36" t="str">
        <f t="shared" si="16"/>
        <v/>
      </c>
      <c r="BH41" s="36" t="str">
        <f t="shared" si="17"/>
        <v/>
      </c>
      <c r="BI41" s="36" t="str">
        <f t="shared" si="18"/>
        <v/>
      </c>
      <c r="BJ41" s="36" t="str">
        <f t="shared" si="19"/>
        <v/>
      </c>
      <c r="BK41" s="36" t="str">
        <f t="shared" si="20"/>
        <v/>
      </c>
      <c r="BL41" s="36" t="str">
        <f t="shared" si="21"/>
        <v/>
      </c>
      <c r="BM41" s="36" t="str">
        <f t="shared" si="22"/>
        <v/>
      </c>
      <c r="BN41" s="38" t="e">
        <f t="shared" si="23"/>
        <v>#DIV/0!</v>
      </c>
      <c r="BO41" s="38" t="e">
        <f t="shared" si="24"/>
        <v>#DIV/0!</v>
      </c>
      <c r="BP41" s="39" t="str">
        <f t="shared" si="25"/>
        <v/>
      </c>
      <c r="BQ41" s="39" t="str">
        <f t="shared" si="26"/>
        <v/>
      </c>
      <c r="BR41" s="39" t="str">
        <f t="shared" si="27"/>
        <v/>
      </c>
      <c r="BS41" s="39" t="str">
        <f t="shared" si="28"/>
        <v/>
      </c>
      <c r="BT41" s="39" t="str">
        <f t="shared" si="29"/>
        <v/>
      </c>
      <c r="BU41" s="39" t="str">
        <f t="shared" si="30"/>
        <v/>
      </c>
      <c r="BV41" s="39" t="str">
        <f t="shared" si="31"/>
        <v/>
      </c>
      <c r="BW41" s="39" t="str">
        <f t="shared" si="32"/>
        <v/>
      </c>
      <c r="BX41" s="39" t="str">
        <f t="shared" si="33"/>
        <v/>
      </c>
      <c r="BY41" s="39" t="str">
        <f t="shared" si="34"/>
        <v/>
      </c>
      <c r="BZ41" s="39" t="str">
        <f t="shared" si="35"/>
        <v/>
      </c>
      <c r="CA41" s="39" t="str">
        <f t="shared" si="36"/>
        <v/>
      </c>
      <c r="CB41" s="39" t="str">
        <f t="shared" si="37"/>
        <v/>
      </c>
      <c r="CC41" s="39" t="str">
        <f t="shared" si="38"/>
        <v/>
      </c>
      <c r="CD41" s="39" t="str">
        <f t="shared" si="39"/>
        <v/>
      </c>
      <c r="CE41" s="39" t="str">
        <f t="shared" si="40"/>
        <v/>
      </c>
      <c r="CF41" s="39" t="str">
        <f t="shared" si="41"/>
        <v/>
      </c>
      <c r="CG41" s="39" t="str">
        <f t="shared" si="42"/>
        <v/>
      </c>
      <c r="CH41" s="39" t="str">
        <f t="shared" si="43"/>
        <v/>
      </c>
      <c r="CI41" s="39" t="str">
        <f t="shared" si="44"/>
        <v/>
      </c>
    </row>
    <row r="42" customHeight="1" spans="1:87">
      <c r="A42" s="18"/>
      <c r="B42" s="15" t="str">
        <f>'Gene Table'!E41</f>
        <v>hsa-miR-1262</v>
      </c>
      <c r="C42" s="15" t="str">
        <f>'Gene Table'!B41</f>
        <v>B15</v>
      </c>
      <c r="D42" s="16"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Table'!E41</f>
        <v>hsa-miR-1262</v>
      </c>
      <c r="O42" s="17" t="str">
        <f>'Gene Table'!B41</f>
        <v>B15</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3"/>
        <v/>
      </c>
      <c r="AU42" s="36" t="str">
        <f t="shared" si="4"/>
        <v/>
      </c>
      <c r="AV42" s="36" t="str">
        <f t="shared" si="5"/>
        <v/>
      </c>
      <c r="AW42" s="36" t="str">
        <f t="shared" si="6"/>
        <v/>
      </c>
      <c r="AX42" s="36" t="str">
        <f t="shared" si="7"/>
        <v/>
      </c>
      <c r="AY42" s="36" t="str">
        <f t="shared" si="8"/>
        <v/>
      </c>
      <c r="AZ42" s="36" t="str">
        <f t="shared" si="9"/>
        <v/>
      </c>
      <c r="BA42" s="36" t="str">
        <f t="shared" si="10"/>
        <v/>
      </c>
      <c r="BB42" s="36" t="str">
        <f t="shared" si="11"/>
        <v/>
      </c>
      <c r="BC42" s="36" t="str">
        <f t="shared" si="12"/>
        <v/>
      </c>
      <c r="BD42" s="36" t="str">
        <f t="shared" si="13"/>
        <v/>
      </c>
      <c r="BE42" s="36" t="str">
        <f t="shared" si="14"/>
        <v/>
      </c>
      <c r="BF42" s="36" t="str">
        <f t="shared" si="15"/>
        <v/>
      </c>
      <c r="BG42" s="36" t="str">
        <f t="shared" si="16"/>
        <v/>
      </c>
      <c r="BH42" s="36" t="str">
        <f t="shared" si="17"/>
        <v/>
      </c>
      <c r="BI42" s="36" t="str">
        <f t="shared" si="18"/>
        <v/>
      </c>
      <c r="BJ42" s="36" t="str">
        <f t="shared" si="19"/>
        <v/>
      </c>
      <c r="BK42" s="36" t="str">
        <f t="shared" si="20"/>
        <v/>
      </c>
      <c r="BL42" s="36" t="str">
        <f t="shared" si="21"/>
        <v/>
      </c>
      <c r="BM42" s="36" t="str">
        <f t="shared" si="22"/>
        <v/>
      </c>
      <c r="BN42" s="38" t="e">
        <f t="shared" si="23"/>
        <v>#DIV/0!</v>
      </c>
      <c r="BO42" s="38" t="e">
        <f t="shared" si="24"/>
        <v>#DIV/0!</v>
      </c>
      <c r="BP42" s="39" t="str">
        <f t="shared" si="25"/>
        <v/>
      </c>
      <c r="BQ42" s="39" t="str">
        <f t="shared" si="26"/>
        <v/>
      </c>
      <c r="BR42" s="39" t="str">
        <f t="shared" si="27"/>
        <v/>
      </c>
      <c r="BS42" s="39" t="str">
        <f t="shared" si="28"/>
        <v/>
      </c>
      <c r="BT42" s="39" t="str">
        <f t="shared" si="29"/>
        <v/>
      </c>
      <c r="BU42" s="39" t="str">
        <f t="shared" si="30"/>
        <v/>
      </c>
      <c r="BV42" s="39" t="str">
        <f t="shared" si="31"/>
        <v/>
      </c>
      <c r="BW42" s="39" t="str">
        <f t="shared" si="32"/>
        <v/>
      </c>
      <c r="BX42" s="39" t="str">
        <f t="shared" si="33"/>
        <v/>
      </c>
      <c r="BY42" s="39" t="str">
        <f t="shared" si="34"/>
        <v/>
      </c>
      <c r="BZ42" s="39" t="str">
        <f t="shared" si="35"/>
        <v/>
      </c>
      <c r="CA42" s="39" t="str">
        <f t="shared" si="36"/>
        <v/>
      </c>
      <c r="CB42" s="39" t="str">
        <f t="shared" si="37"/>
        <v/>
      </c>
      <c r="CC42" s="39" t="str">
        <f t="shared" si="38"/>
        <v/>
      </c>
      <c r="CD42" s="39" t="str">
        <f t="shared" si="39"/>
        <v/>
      </c>
      <c r="CE42" s="39" t="str">
        <f t="shared" si="40"/>
        <v/>
      </c>
      <c r="CF42" s="39" t="str">
        <f t="shared" si="41"/>
        <v/>
      </c>
      <c r="CG42" s="39" t="str">
        <f t="shared" si="42"/>
        <v/>
      </c>
      <c r="CH42" s="39" t="str">
        <f t="shared" si="43"/>
        <v/>
      </c>
      <c r="CI42" s="39" t="str">
        <f t="shared" si="44"/>
        <v/>
      </c>
    </row>
    <row r="43" spans="1:87">
      <c r="A43" s="18"/>
      <c r="B43" s="15" t="str">
        <f>'Gene Table'!E42</f>
        <v>hsa-miR-1284</v>
      </c>
      <c r="C43" s="15" t="str">
        <f>'Gene Table'!B42</f>
        <v>B16</v>
      </c>
      <c r="D43" s="16"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Table'!E42</f>
        <v>hsa-miR-1284</v>
      </c>
      <c r="O43" s="17" t="str">
        <f>'Gene Table'!B42</f>
        <v>B16</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3"/>
        <v/>
      </c>
      <c r="AU43" s="36" t="str">
        <f t="shared" si="4"/>
        <v/>
      </c>
      <c r="AV43" s="36" t="str">
        <f t="shared" si="5"/>
        <v/>
      </c>
      <c r="AW43" s="36" t="str">
        <f t="shared" si="6"/>
        <v/>
      </c>
      <c r="AX43" s="36" t="str">
        <f t="shared" si="7"/>
        <v/>
      </c>
      <c r="AY43" s="36" t="str">
        <f t="shared" si="8"/>
        <v/>
      </c>
      <c r="AZ43" s="36" t="str">
        <f t="shared" si="9"/>
        <v/>
      </c>
      <c r="BA43" s="36" t="str">
        <f t="shared" si="10"/>
        <v/>
      </c>
      <c r="BB43" s="36" t="str">
        <f t="shared" si="11"/>
        <v/>
      </c>
      <c r="BC43" s="36" t="str">
        <f t="shared" si="12"/>
        <v/>
      </c>
      <c r="BD43" s="36" t="str">
        <f t="shared" si="13"/>
        <v/>
      </c>
      <c r="BE43" s="36" t="str">
        <f t="shared" si="14"/>
        <v/>
      </c>
      <c r="BF43" s="36" t="str">
        <f t="shared" si="15"/>
        <v/>
      </c>
      <c r="BG43" s="36" t="str">
        <f t="shared" si="16"/>
        <v/>
      </c>
      <c r="BH43" s="36" t="str">
        <f t="shared" si="17"/>
        <v/>
      </c>
      <c r="BI43" s="36" t="str">
        <f t="shared" si="18"/>
        <v/>
      </c>
      <c r="BJ43" s="36" t="str">
        <f t="shared" si="19"/>
        <v/>
      </c>
      <c r="BK43" s="36" t="str">
        <f t="shared" si="20"/>
        <v/>
      </c>
      <c r="BL43" s="36" t="str">
        <f t="shared" si="21"/>
        <v/>
      </c>
      <c r="BM43" s="36" t="str">
        <f t="shared" si="22"/>
        <v/>
      </c>
      <c r="BN43" s="38" t="e">
        <f t="shared" si="23"/>
        <v>#DIV/0!</v>
      </c>
      <c r="BO43" s="38" t="e">
        <f t="shared" si="24"/>
        <v>#DIV/0!</v>
      </c>
      <c r="BP43" s="39" t="str">
        <f t="shared" si="25"/>
        <v/>
      </c>
      <c r="BQ43" s="39" t="str">
        <f t="shared" si="26"/>
        <v/>
      </c>
      <c r="BR43" s="39" t="str">
        <f t="shared" si="27"/>
        <v/>
      </c>
      <c r="BS43" s="39" t="str">
        <f t="shared" si="28"/>
        <v/>
      </c>
      <c r="BT43" s="39" t="str">
        <f t="shared" si="29"/>
        <v/>
      </c>
      <c r="BU43" s="39" t="str">
        <f t="shared" si="30"/>
        <v/>
      </c>
      <c r="BV43" s="39" t="str">
        <f t="shared" si="31"/>
        <v/>
      </c>
      <c r="BW43" s="39" t="str">
        <f t="shared" si="32"/>
        <v/>
      </c>
      <c r="BX43" s="39" t="str">
        <f t="shared" si="33"/>
        <v/>
      </c>
      <c r="BY43" s="39" t="str">
        <f t="shared" si="34"/>
        <v/>
      </c>
      <c r="BZ43" s="39" t="str">
        <f t="shared" si="35"/>
        <v/>
      </c>
      <c r="CA43" s="39" t="str">
        <f t="shared" si="36"/>
        <v/>
      </c>
      <c r="CB43" s="39" t="str">
        <f t="shared" si="37"/>
        <v/>
      </c>
      <c r="CC43" s="39" t="str">
        <f t="shared" si="38"/>
        <v/>
      </c>
      <c r="CD43" s="39" t="str">
        <f t="shared" si="39"/>
        <v/>
      </c>
      <c r="CE43" s="39" t="str">
        <f t="shared" si="40"/>
        <v/>
      </c>
      <c r="CF43" s="39" t="str">
        <f t="shared" si="41"/>
        <v/>
      </c>
      <c r="CG43" s="39" t="str">
        <f t="shared" si="42"/>
        <v/>
      </c>
      <c r="CH43" s="39" t="str">
        <f t="shared" si="43"/>
        <v/>
      </c>
      <c r="CI43" s="39" t="str">
        <f t="shared" si="44"/>
        <v/>
      </c>
    </row>
    <row r="44" spans="1:87">
      <c r="A44" s="18"/>
      <c r="B44" s="15" t="str">
        <f>'Gene Table'!E43</f>
        <v>hsa-miR-203</v>
      </c>
      <c r="C44" s="15" t="str">
        <f>'Gene Table'!B43</f>
        <v>B17</v>
      </c>
      <c r="D44" s="16"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Table'!E43</f>
        <v>hsa-miR-203</v>
      </c>
      <c r="O44" s="17" t="str">
        <f>'Gene Table'!B43</f>
        <v>B17</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3"/>
        <v/>
      </c>
      <c r="AU44" s="36" t="str">
        <f t="shared" si="4"/>
        <v/>
      </c>
      <c r="AV44" s="36" t="str">
        <f t="shared" si="5"/>
        <v/>
      </c>
      <c r="AW44" s="36" t="str">
        <f t="shared" si="6"/>
        <v/>
      </c>
      <c r="AX44" s="36" t="str">
        <f t="shared" si="7"/>
        <v/>
      </c>
      <c r="AY44" s="36" t="str">
        <f t="shared" si="8"/>
        <v/>
      </c>
      <c r="AZ44" s="36" t="str">
        <f t="shared" si="9"/>
        <v/>
      </c>
      <c r="BA44" s="36" t="str">
        <f t="shared" si="10"/>
        <v/>
      </c>
      <c r="BB44" s="36" t="str">
        <f t="shared" si="11"/>
        <v/>
      </c>
      <c r="BC44" s="36" t="str">
        <f t="shared" si="12"/>
        <v/>
      </c>
      <c r="BD44" s="36" t="str">
        <f t="shared" si="13"/>
        <v/>
      </c>
      <c r="BE44" s="36" t="str">
        <f t="shared" si="14"/>
        <v/>
      </c>
      <c r="BF44" s="36" t="str">
        <f t="shared" si="15"/>
        <v/>
      </c>
      <c r="BG44" s="36" t="str">
        <f t="shared" si="16"/>
        <v/>
      </c>
      <c r="BH44" s="36" t="str">
        <f t="shared" si="17"/>
        <v/>
      </c>
      <c r="BI44" s="36" t="str">
        <f t="shared" si="18"/>
        <v/>
      </c>
      <c r="BJ44" s="36" t="str">
        <f t="shared" si="19"/>
        <v/>
      </c>
      <c r="BK44" s="36" t="str">
        <f t="shared" si="20"/>
        <v/>
      </c>
      <c r="BL44" s="36" t="str">
        <f t="shared" si="21"/>
        <v/>
      </c>
      <c r="BM44" s="36" t="str">
        <f t="shared" si="22"/>
        <v/>
      </c>
      <c r="BN44" s="38" t="e">
        <f t="shared" si="23"/>
        <v>#DIV/0!</v>
      </c>
      <c r="BO44" s="38" t="e">
        <f t="shared" si="24"/>
        <v>#DIV/0!</v>
      </c>
      <c r="BP44" s="39" t="str">
        <f t="shared" si="25"/>
        <v/>
      </c>
      <c r="BQ44" s="39" t="str">
        <f t="shared" si="26"/>
        <v/>
      </c>
      <c r="BR44" s="39" t="str">
        <f t="shared" si="27"/>
        <v/>
      </c>
      <c r="BS44" s="39" t="str">
        <f t="shared" si="28"/>
        <v/>
      </c>
      <c r="BT44" s="39" t="str">
        <f t="shared" si="29"/>
        <v/>
      </c>
      <c r="BU44" s="39" t="str">
        <f t="shared" si="30"/>
        <v/>
      </c>
      <c r="BV44" s="39" t="str">
        <f t="shared" si="31"/>
        <v/>
      </c>
      <c r="BW44" s="39" t="str">
        <f t="shared" si="32"/>
        <v/>
      </c>
      <c r="BX44" s="39" t="str">
        <f t="shared" si="33"/>
        <v/>
      </c>
      <c r="BY44" s="39" t="str">
        <f t="shared" si="34"/>
        <v/>
      </c>
      <c r="BZ44" s="39" t="str">
        <f t="shared" si="35"/>
        <v/>
      </c>
      <c r="CA44" s="39" t="str">
        <f t="shared" si="36"/>
        <v/>
      </c>
      <c r="CB44" s="39" t="str">
        <f t="shared" si="37"/>
        <v/>
      </c>
      <c r="CC44" s="39" t="str">
        <f t="shared" si="38"/>
        <v/>
      </c>
      <c r="CD44" s="39" t="str">
        <f t="shared" si="39"/>
        <v/>
      </c>
      <c r="CE44" s="39" t="str">
        <f t="shared" si="40"/>
        <v/>
      </c>
      <c r="CF44" s="39" t="str">
        <f t="shared" si="41"/>
        <v/>
      </c>
      <c r="CG44" s="39" t="str">
        <f t="shared" si="42"/>
        <v/>
      </c>
      <c r="CH44" s="39" t="str">
        <f t="shared" si="43"/>
        <v/>
      </c>
      <c r="CI44" s="39" t="str">
        <f t="shared" si="44"/>
        <v/>
      </c>
    </row>
    <row r="45" spans="1:87">
      <c r="A45" s="18"/>
      <c r="B45" s="15" t="str">
        <f>'Gene Table'!E44</f>
        <v>hsa-miR-648</v>
      </c>
      <c r="C45" s="15" t="str">
        <f>'Gene Table'!B44</f>
        <v>B18</v>
      </c>
      <c r="D45" s="16"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Table'!E44</f>
        <v>hsa-miR-648</v>
      </c>
      <c r="O45" s="17" t="str">
        <f>'Gene Table'!B44</f>
        <v>B18</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3"/>
        <v/>
      </c>
      <c r="AU45" s="36" t="str">
        <f t="shared" si="4"/>
        <v/>
      </c>
      <c r="AV45" s="36" t="str">
        <f t="shared" si="5"/>
        <v/>
      </c>
      <c r="AW45" s="36" t="str">
        <f t="shared" si="6"/>
        <v/>
      </c>
      <c r="AX45" s="36" t="str">
        <f t="shared" si="7"/>
        <v/>
      </c>
      <c r="AY45" s="36" t="str">
        <f t="shared" si="8"/>
        <v/>
      </c>
      <c r="AZ45" s="36" t="str">
        <f t="shared" si="9"/>
        <v/>
      </c>
      <c r="BA45" s="36" t="str">
        <f t="shared" si="10"/>
        <v/>
      </c>
      <c r="BB45" s="36" t="str">
        <f t="shared" si="11"/>
        <v/>
      </c>
      <c r="BC45" s="36" t="str">
        <f t="shared" si="12"/>
        <v/>
      </c>
      <c r="BD45" s="36" t="str">
        <f t="shared" si="13"/>
        <v/>
      </c>
      <c r="BE45" s="36" t="str">
        <f t="shared" si="14"/>
        <v/>
      </c>
      <c r="BF45" s="36" t="str">
        <f t="shared" si="15"/>
        <v/>
      </c>
      <c r="BG45" s="36" t="str">
        <f t="shared" si="16"/>
        <v/>
      </c>
      <c r="BH45" s="36" t="str">
        <f t="shared" si="17"/>
        <v/>
      </c>
      <c r="BI45" s="36" t="str">
        <f t="shared" si="18"/>
        <v/>
      </c>
      <c r="BJ45" s="36" t="str">
        <f t="shared" si="19"/>
        <v/>
      </c>
      <c r="BK45" s="36" t="str">
        <f t="shared" si="20"/>
        <v/>
      </c>
      <c r="BL45" s="36" t="str">
        <f t="shared" si="21"/>
        <v/>
      </c>
      <c r="BM45" s="36" t="str">
        <f t="shared" si="22"/>
        <v/>
      </c>
      <c r="BN45" s="38" t="e">
        <f t="shared" si="23"/>
        <v>#DIV/0!</v>
      </c>
      <c r="BO45" s="38" t="e">
        <f t="shared" si="24"/>
        <v>#DIV/0!</v>
      </c>
      <c r="BP45" s="39" t="str">
        <f t="shared" si="25"/>
        <v/>
      </c>
      <c r="BQ45" s="39" t="str">
        <f t="shared" si="26"/>
        <v/>
      </c>
      <c r="BR45" s="39" t="str">
        <f t="shared" si="27"/>
        <v/>
      </c>
      <c r="BS45" s="39" t="str">
        <f t="shared" si="28"/>
        <v/>
      </c>
      <c r="BT45" s="39" t="str">
        <f t="shared" si="29"/>
        <v/>
      </c>
      <c r="BU45" s="39" t="str">
        <f t="shared" si="30"/>
        <v/>
      </c>
      <c r="BV45" s="39" t="str">
        <f t="shared" si="31"/>
        <v/>
      </c>
      <c r="BW45" s="39" t="str">
        <f t="shared" si="32"/>
        <v/>
      </c>
      <c r="BX45" s="39" t="str">
        <f t="shared" si="33"/>
        <v/>
      </c>
      <c r="BY45" s="39" t="str">
        <f t="shared" si="34"/>
        <v/>
      </c>
      <c r="BZ45" s="39" t="str">
        <f t="shared" si="35"/>
        <v/>
      </c>
      <c r="CA45" s="39" t="str">
        <f t="shared" si="36"/>
        <v/>
      </c>
      <c r="CB45" s="39" t="str">
        <f t="shared" si="37"/>
        <v/>
      </c>
      <c r="CC45" s="39" t="str">
        <f t="shared" si="38"/>
        <v/>
      </c>
      <c r="CD45" s="39" t="str">
        <f t="shared" si="39"/>
        <v/>
      </c>
      <c r="CE45" s="39" t="str">
        <f t="shared" si="40"/>
        <v/>
      </c>
      <c r="CF45" s="39" t="str">
        <f t="shared" si="41"/>
        <v/>
      </c>
      <c r="CG45" s="39" t="str">
        <f t="shared" si="42"/>
        <v/>
      </c>
      <c r="CH45" s="39" t="str">
        <f t="shared" si="43"/>
        <v/>
      </c>
      <c r="CI45" s="39" t="str">
        <f t="shared" si="44"/>
        <v/>
      </c>
    </row>
    <row r="46" spans="1:87">
      <c r="A46" s="18"/>
      <c r="B46" s="15" t="str">
        <f>'Gene Table'!E45</f>
        <v>hsa-miR-28-5p</v>
      </c>
      <c r="C46" s="15" t="str">
        <f>'Gene Table'!B45</f>
        <v>B19</v>
      </c>
      <c r="D46" s="16"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Table'!E45</f>
        <v>hsa-miR-28-5p</v>
      </c>
      <c r="O46" s="17" t="str">
        <f>'Gene Table'!B45</f>
        <v>B19</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3"/>
        <v/>
      </c>
      <c r="AU46" s="36" t="str">
        <f t="shared" si="4"/>
        <v/>
      </c>
      <c r="AV46" s="36" t="str">
        <f t="shared" si="5"/>
        <v/>
      </c>
      <c r="AW46" s="36" t="str">
        <f t="shared" si="6"/>
        <v/>
      </c>
      <c r="AX46" s="36" t="str">
        <f t="shared" si="7"/>
        <v/>
      </c>
      <c r="AY46" s="36" t="str">
        <f t="shared" si="8"/>
        <v/>
      </c>
      <c r="AZ46" s="36" t="str">
        <f t="shared" si="9"/>
        <v/>
      </c>
      <c r="BA46" s="36" t="str">
        <f t="shared" si="10"/>
        <v/>
      </c>
      <c r="BB46" s="36" t="str">
        <f t="shared" si="11"/>
        <v/>
      </c>
      <c r="BC46" s="36" t="str">
        <f t="shared" si="12"/>
        <v/>
      </c>
      <c r="BD46" s="36" t="str">
        <f t="shared" si="13"/>
        <v/>
      </c>
      <c r="BE46" s="36" t="str">
        <f t="shared" si="14"/>
        <v/>
      </c>
      <c r="BF46" s="36" t="str">
        <f t="shared" si="15"/>
        <v/>
      </c>
      <c r="BG46" s="36" t="str">
        <f t="shared" si="16"/>
        <v/>
      </c>
      <c r="BH46" s="36" t="str">
        <f t="shared" si="17"/>
        <v/>
      </c>
      <c r="BI46" s="36" t="str">
        <f t="shared" si="18"/>
        <v/>
      </c>
      <c r="BJ46" s="36" t="str">
        <f t="shared" si="19"/>
        <v/>
      </c>
      <c r="BK46" s="36" t="str">
        <f t="shared" si="20"/>
        <v/>
      </c>
      <c r="BL46" s="36" t="str">
        <f t="shared" si="21"/>
        <v/>
      </c>
      <c r="BM46" s="36" t="str">
        <f t="shared" si="22"/>
        <v/>
      </c>
      <c r="BN46" s="38" t="e">
        <f t="shared" si="23"/>
        <v>#DIV/0!</v>
      </c>
      <c r="BO46" s="38" t="e">
        <f t="shared" si="24"/>
        <v>#DIV/0!</v>
      </c>
      <c r="BP46" s="39" t="str">
        <f t="shared" si="25"/>
        <v/>
      </c>
      <c r="BQ46" s="39" t="str">
        <f t="shared" si="26"/>
        <v/>
      </c>
      <c r="BR46" s="39" t="str">
        <f t="shared" si="27"/>
        <v/>
      </c>
      <c r="BS46" s="39" t="str">
        <f t="shared" si="28"/>
        <v/>
      </c>
      <c r="BT46" s="39" t="str">
        <f t="shared" si="29"/>
        <v/>
      </c>
      <c r="BU46" s="39" t="str">
        <f t="shared" si="30"/>
        <v/>
      </c>
      <c r="BV46" s="39" t="str">
        <f t="shared" si="31"/>
        <v/>
      </c>
      <c r="BW46" s="39" t="str">
        <f t="shared" si="32"/>
        <v/>
      </c>
      <c r="BX46" s="39" t="str">
        <f t="shared" si="33"/>
        <v/>
      </c>
      <c r="BY46" s="39" t="str">
        <f t="shared" si="34"/>
        <v/>
      </c>
      <c r="BZ46" s="39" t="str">
        <f t="shared" si="35"/>
        <v/>
      </c>
      <c r="CA46" s="39" t="str">
        <f t="shared" si="36"/>
        <v/>
      </c>
      <c r="CB46" s="39" t="str">
        <f t="shared" si="37"/>
        <v/>
      </c>
      <c r="CC46" s="39" t="str">
        <f t="shared" si="38"/>
        <v/>
      </c>
      <c r="CD46" s="39" t="str">
        <f t="shared" si="39"/>
        <v/>
      </c>
      <c r="CE46" s="39" t="str">
        <f t="shared" si="40"/>
        <v/>
      </c>
      <c r="CF46" s="39" t="str">
        <f t="shared" si="41"/>
        <v/>
      </c>
      <c r="CG46" s="39" t="str">
        <f t="shared" si="42"/>
        <v/>
      </c>
      <c r="CH46" s="39" t="str">
        <f t="shared" si="43"/>
        <v/>
      </c>
      <c r="CI46" s="39" t="str">
        <f t="shared" si="44"/>
        <v/>
      </c>
    </row>
    <row r="47" spans="1:87">
      <c r="A47" s="18"/>
      <c r="B47" s="15" t="str">
        <f>'Gene Table'!E46</f>
        <v>hsa-miR-1283</v>
      </c>
      <c r="C47" s="15" t="str">
        <f>'Gene Table'!B46</f>
        <v>B20</v>
      </c>
      <c r="D47" s="16"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Table'!E46</f>
        <v>hsa-miR-1283</v>
      </c>
      <c r="O47" s="17" t="str">
        <f>'Gene Table'!B46</f>
        <v>B20</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3"/>
        <v/>
      </c>
      <c r="AU47" s="36" t="str">
        <f t="shared" si="4"/>
        <v/>
      </c>
      <c r="AV47" s="36" t="str">
        <f t="shared" si="5"/>
        <v/>
      </c>
      <c r="AW47" s="36" t="str">
        <f t="shared" si="6"/>
        <v/>
      </c>
      <c r="AX47" s="36" t="str">
        <f t="shared" si="7"/>
        <v/>
      </c>
      <c r="AY47" s="36" t="str">
        <f t="shared" si="8"/>
        <v/>
      </c>
      <c r="AZ47" s="36" t="str">
        <f t="shared" si="9"/>
        <v/>
      </c>
      <c r="BA47" s="36" t="str">
        <f t="shared" si="10"/>
        <v/>
      </c>
      <c r="BB47" s="36" t="str">
        <f t="shared" si="11"/>
        <v/>
      </c>
      <c r="BC47" s="36" t="str">
        <f t="shared" si="12"/>
        <v/>
      </c>
      <c r="BD47" s="36" t="str">
        <f t="shared" si="13"/>
        <v/>
      </c>
      <c r="BE47" s="36" t="str">
        <f t="shared" si="14"/>
        <v/>
      </c>
      <c r="BF47" s="36" t="str">
        <f t="shared" si="15"/>
        <v/>
      </c>
      <c r="BG47" s="36" t="str">
        <f t="shared" si="16"/>
        <v/>
      </c>
      <c r="BH47" s="36" t="str">
        <f t="shared" si="17"/>
        <v/>
      </c>
      <c r="BI47" s="36" t="str">
        <f t="shared" si="18"/>
        <v/>
      </c>
      <c r="BJ47" s="36" t="str">
        <f t="shared" si="19"/>
        <v/>
      </c>
      <c r="BK47" s="36" t="str">
        <f t="shared" si="20"/>
        <v/>
      </c>
      <c r="BL47" s="36" t="str">
        <f t="shared" si="21"/>
        <v/>
      </c>
      <c r="BM47" s="36" t="str">
        <f t="shared" si="22"/>
        <v/>
      </c>
      <c r="BN47" s="38" t="e">
        <f t="shared" si="23"/>
        <v>#DIV/0!</v>
      </c>
      <c r="BO47" s="38" t="e">
        <f t="shared" si="24"/>
        <v>#DIV/0!</v>
      </c>
      <c r="BP47" s="39" t="str">
        <f t="shared" si="25"/>
        <v/>
      </c>
      <c r="BQ47" s="39" t="str">
        <f t="shared" si="26"/>
        <v/>
      </c>
      <c r="BR47" s="39" t="str">
        <f t="shared" si="27"/>
        <v/>
      </c>
      <c r="BS47" s="39" t="str">
        <f t="shared" si="28"/>
        <v/>
      </c>
      <c r="BT47" s="39" t="str">
        <f t="shared" si="29"/>
        <v/>
      </c>
      <c r="BU47" s="39" t="str">
        <f t="shared" si="30"/>
        <v/>
      </c>
      <c r="BV47" s="39" t="str">
        <f t="shared" si="31"/>
        <v/>
      </c>
      <c r="BW47" s="39" t="str">
        <f t="shared" si="32"/>
        <v/>
      </c>
      <c r="BX47" s="39" t="str">
        <f t="shared" si="33"/>
        <v/>
      </c>
      <c r="BY47" s="39" t="str">
        <f t="shared" si="34"/>
        <v/>
      </c>
      <c r="BZ47" s="39" t="str">
        <f t="shared" si="35"/>
        <v/>
      </c>
      <c r="CA47" s="39" t="str">
        <f t="shared" si="36"/>
        <v/>
      </c>
      <c r="CB47" s="39" t="str">
        <f t="shared" si="37"/>
        <v/>
      </c>
      <c r="CC47" s="39" t="str">
        <f t="shared" si="38"/>
        <v/>
      </c>
      <c r="CD47" s="39" t="str">
        <f t="shared" si="39"/>
        <v/>
      </c>
      <c r="CE47" s="39" t="str">
        <f t="shared" si="40"/>
        <v/>
      </c>
      <c r="CF47" s="39" t="str">
        <f t="shared" si="41"/>
        <v/>
      </c>
      <c r="CG47" s="39" t="str">
        <f t="shared" si="42"/>
        <v/>
      </c>
      <c r="CH47" s="39" t="str">
        <f t="shared" si="43"/>
        <v/>
      </c>
      <c r="CI47" s="39" t="str">
        <f t="shared" si="44"/>
        <v/>
      </c>
    </row>
    <row r="48" spans="1:87">
      <c r="A48" s="18"/>
      <c r="B48" s="15" t="str">
        <f>'Gene Table'!E47</f>
        <v>hsa-miR-450a-5p</v>
      </c>
      <c r="C48" s="15" t="str">
        <f>'Gene Table'!B47</f>
        <v>B21</v>
      </c>
      <c r="D48" s="16"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Table'!E47</f>
        <v>hsa-miR-450a-5p</v>
      </c>
      <c r="O48" s="17" t="str">
        <f>'Gene Table'!B47</f>
        <v>B21</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3"/>
        <v/>
      </c>
      <c r="AU48" s="36" t="str">
        <f t="shared" si="4"/>
        <v/>
      </c>
      <c r="AV48" s="36" t="str">
        <f t="shared" si="5"/>
        <v/>
      </c>
      <c r="AW48" s="36" t="str">
        <f t="shared" si="6"/>
        <v/>
      </c>
      <c r="AX48" s="36" t="str">
        <f t="shared" si="7"/>
        <v/>
      </c>
      <c r="AY48" s="36" t="str">
        <f t="shared" si="8"/>
        <v/>
      </c>
      <c r="AZ48" s="36" t="str">
        <f t="shared" si="9"/>
        <v/>
      </c>
      <c r="BA48" s="36" t="str">
        <f t="shared" si="10"/>
        <v/>
      </c>
      <c r="BB48" s="36" t="str">
        <f t="shared" si="11"/>
        <v/>
      </c>
      <c r="BC48" s="36" t="str">
        <f t="shared" si="12"/>
        <v/>
      </c>
      <c r="BD48" s="36" t="str">
        <f t="shared" si="13"/>
        <v/>
      </c>
      <c r="BE48" s="36" t="str">
        <f t="shared" si="14"/>
        <v/>
      </c>
      <c r="BF48" s="36" t="str">
        <f t="shared" si="15"/>
        <v/>
      </c>
      <c r="BG48" s="36" t="str">
        <f t="shared" si="16"/>
        <v/>
      </c>
      <c r="BH48" s="36" t="str">
        <f t="shared" si="17"/>
        <v/>
      </c>
      <c r="BI48" s="36" t="str">
        <f t="shared" si="18"/>
        <v/>
      </c>
      <c r="BJ48" s="36" t="str">
        <f t="shared" si="19"/>
        <v/>
      </c>
      <c r="BK48" s="36" t="str">
        <f t="shared" si="20"/>
        <v/>
      </c>
      <c r="BL48" s="36" t="str">
        <f t="shared" si="21"/>
        <v/>
      </c>
      <c r="BM48" s="36" t="str">
        <f t="shared" si="22"/>
        <v/>
      </c>
      <c r="BN48" s="38" t="e">
        <f t="shared" si="23"/>
        <v>#DIV/0!</v>
      </c>
      <c r="BO48" s="38" t="e">
        <f t="shared" si="24"/>
        <v>#DIV/0!</v>
      </c>
      <c r="BP48" s="39" t="str">
        <f t="shared" si="25"/>
        <v/>
      </c>
      <c r="BQ48" s="39" t="str">
        <f t="shared" si="26"/>
        <v/>
      </c>
      <c r="BR48" s="39" t="str">
        <f t="shared" si="27"/>
        <v/>
      </c>
      <c r="BS48" s="39" t="str">
        <f t="shared" si="28"/>
        <v/>
      </c>
      <c r="BT48" s="39" t="str">
        <f t="shared" si="29"/>
        <v/>
      </c>
      <c r="BU48" s="39" t="str">
        <f t="shared" si="30"/>
        <v/>
      </c>
      <c r="BV48" s="39" t="str">
        <f t="shared" si="31"/>
        <v/>
      </c>
      <c r="BW48" s="39" t="str">
        <f t="shared" si="32"/>
        <v/>
      </c>
      <c r="BX48" s="39" t="str">
        <f t="shared" si="33"/>
        <v/>
      </c>
      <c r="BY48" s="39" t="str">
        <f t="shared" si="34"/>
        <v/>
      </c>
      <c r="BZ48" s="39" t="str">
        <f t="shared" si="35"/>
        <v/>
      </c>
      <c r="CA48" s="39" t="str">
        <f t="shared" si="36"/>
        <v/>
      </c>
      <c r="CB48" s="39" t="str">
        <f t="shared" si="37"/>
        <v/>
      </c>
      <c r="CC48" s="39" t="str">
        <f t="shared" si="38"/>
        <v/>
      </c>
      <c r="CD48" s="39" t="str">
        <f t="shared" si="39"/>
        <v/>
      </c>
      <c r="CE48" s="39" t="str">
        <f t="shared" si="40"/>
        <v/>
      </c>
      <c r="CF48" s="39" t="str">
        <f t="shared" si="41"/>
        <v/>
      </c>
      <c r="CG48" s="39" t="str">
        <f t="shared" si="42"/>
        <v/>
      </c>
      <c r="CH48" s="39" t="str">
        <f t="shared" si="43"/>
        <v/>
      </c>
      <c r="CI48" s="39" t="str">
        <f t="shared" si="44"/>
        <v/>
      </c>
    </row>
    <row r="49" spans="1:87">
      <c r="A49" s="18"/>
      <c r="B49" s="15" t="str">
        <f>'Gene Table'!E48</f>
        <v>hsa-miR-28-3p</v>
      </c>
      <c r="C49" s="15" t="str">
        <f>'Gene Table'!B48</f>
        <v>B22</v>
      </c>
      <c r="D49" s="16"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Table'!E48</f>
        <v>hsa-miR-28-3p</v>
      </c>
      <c r="O49" s="17" t="str">
        <f>'Gene Table'!B48</f>
        <v>B22</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3"/>
        <v/>
      </c>
      <c r="AU49" s="36" t="str">
        <f t="shared" si="4"/>
        <v/>
      </c>
      <c r="AV49" s="36" t="str">
        <f t="shared" si="5"/>
        <v/>
      </c>
      <c r="AW49" s="36" t="str">
        <f t="shared" si="6"/>
        <v/>
      </c>
      <c r="AX49" s="36" t="str">
        <f t="shared" si="7"/>
        <v/>
      </c>
      <c r="AY49" s="36" t="str">
        <f t="shared" si="8"/>
        <v/>
      </c>
      <c r="AZ49" s="36" t="str">
        <f t="shared" si="9"/>
        <v/>
      </c>
      <c r="BA49" s="36" t="str">
        <f t="shared" si="10"/>
        <v/>
      </c>
      <c r="BB49" s="36" t="str">
        <f t="shared" si="11"/>
        <v/>
      </c>
      <c r="BC49" s="36" t="str">
        <f t="shared" si="12"/>
        <v/>
      </c>
      <c r="BD49" s="36" t="str">
        <f t="shared" si="13"/>
        <v/>
      </c>
      <c r="BE49" s="36" t="str">
        <f t="shared" si="14"/>
        <v/>
      </c>
      <c r="BF49" s="36" t="str">
        <f t="shared" si="15"/>
        <v/>
      </c>
      <c r="BG49" s="36" t="str">
        <f t="shared" si="16"/>
        <v/>
      </c>
      <c r="BH49" s="36" t="str">
        <f t="shared" si="17"/>
        <v/>
      </c>
      <c r="BI49" s="36" t="str">
        <f t="shared" si="18"/>
        <v/>
      </c>
      <c r="BJ49" s="36" t="str">
        <f t="shared" si="19"/>
        <v/>
      </c>
      <c r="BK49" s="36" t="str">
        <f t="shared" si="20"/>
        <v/>
      </c>
      <c r="BL49" s="36" t="str">
        <f t="shared" si="21"/>
        <v/>
      </c>
      <c r="BM49" s="36" t="str">
        <f t="shared" si="22"/>
        <v/>
      </c>
      <c r="BN49" s="38" t="e">
        <f t="shared" si="23"/>
        <v>#DIV/0!</v>
      </c>
      <c r="BO49" s="38" t="e">
        <f t="shared" si="24"/>
        <v>#DIV/0!</v>
      </c>
      <c r="BP49" s="39" t="str">
        <f t="shared" si="25"/>
        <v/>
      </c>
      <c r="BQ49" s="39" t="str">
        <f t="shared" si="26"/>
        <v/>
      </c>
      <c r="BR49" s="39" t="str">
        <f t="shared" si="27"/>
        <v/>
      </c>
      <c r="BS49" s="39" t="str">
        <f t="shared" si="28"/>
        <v/>
      </c>
      <c r="BT49" s="39" t="str">
        <f t="shared" si="29"/>
        <v/>
      </c>
      <c r="BU49" s="39" t="str">
        <f t="shared" si="30"/>
        <v/>
      </c>
      <c r="BV49" s="39" t="str">
        <f t="shared" si="31"/>
        <v/>
      </c>
      <c r="BW49" s="39" t="str">
        <f t="shared" si="32"/>
        <v/>
      </c>
      <c r="BX49" s="39" t="str">
        <f t="shared" si="33"/>
        <v/>
      </c>
      <c r="BY49" s="39" t="str">
        <f t="shared" si="34"/>
        <v/>
      </c>
      <c r="BZ49" s="39" t="str">
        <f t="shared" si="35"/>
        <v/>
      </c>
      <c r="CA49" s="39" t="str">
        <f t="shared" si="36"/>
        <v/>
      </c>
      <c r="CB49" s="39" t="str">
        <f t="shared" si="37"/>
        <v/>
      </c>
      <c r="CC49" s="39" t="str">
        <f t="shared" si="38"/>
        <v/>
      </c>
      <c r="CD49" s="39" t="str">
        <f t="shared" si="39"/>
        <v/>
      </c>
      <c r="CE49" s="39" t="str">
        <f t="shared" si="40"/>
        <v/>
      </c>
      <c r="CF49" s="39" t="str">
        <f t="shared" si="41"/>
        <v/>
      </c>
      <c r="CG49" s="39" t="str">
        <f t="shared" si="42"/>
        <v/>
      </c>
      <c r="CH49" s="39" t="str">
        <f t="shared" si="43"/>
        <v/>
      </c>
      <c r="CI49" s="39" t="str">
        <f t="shared" si="44"/>
        <v/>
      </c>
    </row>
    <row r="50" spans="1:87">
      <c r="A50" s="18"/>
      <c r="B50" s="15" t="str">
        <f>'Gene Table'!E49</f>
        <v>hsa-miR-450b-5p</v>
      </c>
      <c r="C50" s="15" t="str">
        <f>'Gene Table'!B49</f>
        <v>B23</v>
      </c>
      <c r="D50" s="16"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Table'!E49</f>
        <v>hsa-miR-450b-5p</v>
      </c>
      <c r="O50" s="17" t="str">
        <f>'Gene Table'!B49</f>
        <v>B23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3"/>
        <v/>
      </c>
      <c r="AU50" s="36" t="str">
        <f t="shared" si="4"/>
        <v/>
      </c>
      <c r="AV50" s="36" t="str">
        <f t="shared" si="5"/>
        <v/>
      </c>
      <c r="AW50" s="36" t="str">
        <f t="shared" si="6"/>
        <v/>
      </c>
      <c r="AX50" s="36" t="str">
        <f t="shared" si="7"/>
        <v/>
      </c>
      <c r="AY50" s="36" t="str">
        <f t="shared" si="8"/>
        <v/>
      </c>
      <c r="AZ50" s="36" t="str">
        <f t="shared" si="9"/>
        <v/>
      </c>
      <c r="BA50" s="36" t="str">
        <f t="shared" si="10"/>
        <v/>
      </c>
      <c r="BB50" s="36" t="str">
        <f t="shared" si="11"/>
        <v/>
      </c>
      <c r="BC50" s="36" t="str">
        <f t="shared" si="12"/>
        <v/>
      </c>
      <c r="BD50" s="36" t="str">
        <f t="shared" si="13"/>
        <v/>
      </c>
      <c r="BE50" s="36" t="str">
        <f t="shared" si="14"/>
        <v/>
      </c>
      <c r="BF50" s="36" t="str">
        <f t="shared" si="15"/>
        <v/>
      </c>
      <c r="BG50" s="36" t="str">
        <f t="shared" si="16"/>
        <v/>
      </c>
      <c r="BH50" s="36" t="str">
        <f t="shared" si="17"/>
        <v/>
      </c>
      <c r="BI50" s="36" t="str">
        <f t="shared" si="18"/>
        <v/>
      </c>
      <c r="BJ50" s="36" t="str">
        <f t="shared" si="19"/>
        <v/>
      </c>
      <c r="BK50" s="36" t="str">
        <f t="shared" si="20"/>
        <v/>
      </c>
      <c r="BL50" s="36" t="str">
        <f t="shared" si="21"/>
        <v/>
      </c>
      <c r="BM50" s="36" t="str">
        <f t="shared" si="22"/>
        <v/>
      </c>
      <c r="BN50" s="38" t="e">
        <f t="shared" si="23"/>
        <v>#DIV/0!</v>
      </c>
      <c r="BO50" s="38" t="e">
        <f t="shared" si="24"/>
        <v>#DIV/0!</v>
      </c>
      <c r="BP50" s="39" t="str">
        <f t="shared" si="25"/>
        <v/>
      </c>
      <c r="BQ50" s="39" t="str">
        <f t="shared" si="26"/>
        <v/>
      </c>
      <c r="BR50" s="39" t="str">
        <f t="shared" si="27"/>
        <v/>
      </c>
      <c r="BS50" s="39" t="str">
        <f t="shared" si="28"/>
        <v/>
      </c>
      <c r="BT50" s="39" t="str">
        <f t="shared" si="29"/>
        <v/>
      </c>
      <c r="BU50" s="39" t="str">
        <f t="shared" si="30"/>
        <v/>
      </c>
      <c r="BV50" s="39" t="str">
        <f t="shared" si="31"/>
        <v/>
      </c>
      <c r="BW50" s="39" t="str">
        <f t="shared" si="32"/>
        <v/>
      </c>
      <c r="BX50" s="39" t="str">
        <f t="shared" si="33"/>
        <v/>
      </c>
      <c r="BY50" s="39" t="str">
        <f t="shared" si="34"/>
        <v/>
      </c>
      <c r="BZ50" s="39" t="str">
        <f t="shared" si="35"/>
        <v/>
      </c>
      <c r="CA50" s="39" t="str">
        <f t="shared" si="36"/>
        <v/>
      </c>
      <c r="CB50" s="39" t="str">
        <f t="shared" si="37"/>
        <v/>
      </c>
      <c r="CC50" s="39" t="str">
        <f t="shared" si="38"/>
        <v/>
      </c>
      <c r="CD50" s="39" t="str">
        <f t="shared" si="39"/>
        <v/>
      </c>
      <c r="CE50" s="39" t="str">
        <f t="shared" si="40"/>
        <v/>
      </c>
      <c r="CF50" s="39" t="str">
        <f t="shared" si="41"/>
        <v/>
      </c>
      <c r="CG50" s="39" t="str">
        <f t="shared" si="42"/>
        <v/>
      </c>
      <c r="CH50" s="39" t="str">
        <f t="shared" si="43"/>
        <v/>
      </c>
      <c r="CI50" s="39" t="str">
        <f t="shared" si="44"/>
        <v/>
      </c>
    </row>
    <row r="51" spans="1:87">
      <c r="A51" s="18"/>
      <c r="B51" s="15" t="str">
        <f>'Gene Table'!E50</f>
        <v>hsa-miR-342-5p</v>
      </c>
      <c r="C51" s="15" t="str">
        <f>'Gene Table'!B50</f>
        <v>B24</v>
      </c>
      <c r="D51" s="16"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Table'!E50</f>
        <v>hsa-miR-342-5p</v>
      </c>
      <c r="O51" s="17" t="str">
        <f>'Gene Table'!B50</f>
        <v>B24</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3"/>
        <v/>
      </c>
      <c r="AU51" s="36" t="str">
        <f t="shared" si="4"/>
        <v/>
      </c>
      <c r="AV51" s="36" t="str">
        <f t="shared" si="5"/>
        <v/>
      </c>
      <c r="AW51" s="36" t="str">
        <f t="shared" si="6"/>
        <v/>
      </c>
      <c r="AX51" s="36" t="str">
        <f t="shared" si="7"/>
        <v/>
      </c>
      <c r="AY51" s="36" t="str">
        <f t="shared" si="8"/>
        <v/>
      </c>
      <c r="AZ51" s="36" t="str">
        <f t="shared" si="9"/>
        <v/>
      </c>
      <c r="BA51" s="36" t="str">
        <f t="shared" si="10"/>
        <v/>
      </c>
      <c r="BB51" s="36" t="str">
        <f t="shared" si="11"/>
        <v/>
      </c>
      <c r="BC51" s="36" t="str">
        <f t="shared" si="12"/>
        <v/>
      </c>
      <c r="BD51" s="36" t="str">
        <f t="shared" si="13"/>
        <v/>
      </c>
      <c r="BE51" s="36" t="str">
        <f t="shared" si="14"/>
        <v/>
      </c>
      <c r="BF51" s="36" t="str">
        <f t="shared" si="15"/>
        <v/>
      </c>
      <c r="BG51" s="36" t="str">
        <f t="shared" si="16"/>
        <v/>
      </c>
      <c r="BH51" s="36" t="str">
        <f t="shared" si="17"/>
        <v/>
      </c>
      <c r="BI51" s="36" t="str">
        <f t="shared" si="18"/>
        <v/>
      </c>
      <c r="BJ51" s="36" t="str">
        <f t="shared" si="19"/>
        <v/>
      </c>
      <c r="BK51" s="36" t="str">
        <f t="shared" si="20"/>
        <v/>
      </c>
      <c r="BL51" s="36" t="str">
        <f t="shared" si="21"/>
        <v/>
      </c>
      <c r="BM51" s="36" t="str">
        <f t="shared" si="22"/>
        <v/>
      </c>
      <c r="BN51" s="38" t="e">
        <f t="shared" si="23"/>
        <v>#DIV/0!</v>
      </c>
      <c r="BO51" s="38" t="e">
        <f t="shared" si="24"/>
        <v>#DIV/0!</v>
      </c>
      <c r="BP51" s="39" t="str">
        <f t="shared" si="25"/>
        <v/>
      </c>
      <c r="BQ51" s="39" t="str">
        <f t="shared" si="26"/>
        <v/>
      </c>
      <c r="BR51" s="39" t="str">
        <f t="shared" si="27"/>
        <v/>
      </c>
      <c r="BS51" s="39" t="str">
        <f t="shared" si="28"/>
        <v/>
      </c>
      <c r="BT51" s="39" t="str">
        <f t="shared" si="29"/>
        <v/>
      </c>
      <c r="BU51" s="39" t="str">
        <f t="shared" si="30"/>
        <v/>
      </c>
      <c r="BV51" s="39" t="str">
        <f t="shared" si="31"/>
        <v/>
      </c>
      <c r="BW51" s="39" t="str">
        <f t="shared" si="32"/>
        <v/>
      </c>
      <c r="BX51" s="39" t="str">
        <f t="shared" si="33"/>
        <v/>
      </c>
      <c r="BY51" s="39" t="str">
        <f t="shared" si="34"/>
        <v/>
      </c>
      <c r="BZ51" s="39" t="str">
        <f t="shared" si="35"/>
        <v/>
      </c>
      <c r="CA51" s="39" t="str">
        <f t="shared" si="36"/>
        <v/>
      </c>
      <c r="CB51" s="39" t="str">
        <f t="shared" si="37"/>
        <v/>
      </c>
      <c r="CC51" s="39" t="str">
        <f t="shared" si="38"/>
        <v/>
      </c>
      <c r="CD51" s="39" t="str">
        <f t="shared" si="39"/>
        <v/>
      </c>
      <c r="CE51" s="39" t="str">
        <f t="shared" si="40"/>
        <v/>
      </c>
      <c r="CF51" s="39" t="str">
        <f t="shared" si="41"/>
        <v/>
      </c>
      <c r="CG51" s="39" t="str">
        <f t="shared" si="42"/>
        <v/>
      </c>
      <c r="CH51" s="39" t="str">
        <f t="shared" si="43"/>
        <v/>
      </c>
      <c r="CI51" s="39" t="str">
        <f t="shared" si="44"/>
        <v/>
      </c>
    </row>
    <row r="52" spans="1:87">
      <c r="A52" s="18"/>
      <c r="B52" s="15" t="str">
        <f>'Gene Table'!E51</f>
        <v>hsa-miR-1197</v>
      </c>
      <c r="C52" s="15" t="str">
        <f>'Gene Table'!B51</f>
        <v>C01</v>
      </c>
      <c r="D52" s="16"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Table'!E51</f>
        <v>hsa-miR-1197</v>
      </c>
      <c r="O52" s="17" t="str">
        <f>'Gene Table'!B51</f>
        <v>C01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3"/>
        <v/>
      </c>
      <c r="AU52" s="36" t="str">
        <f t="shared" si="4"/>
        <v/>
      </c>
      <c r="AV52" s="36" t="str">
        <f t="shared" si="5"/>
        <v/>
      </c>
      <c r="AW52" s="36" t="str">
        <f t="shared" si="6"/>
        <v/>
      </c>
      <c r="AX52" s="36" t="str">
        <f t="shared" si="7"/>
        <v/>
      </c>
      <c r="AY52" s="36" t="str">
        <f t="shared" si="8"/>
        <v/>
      </c>
      <c r="AZ52" s="36" t="str">
        <f t="shared" si="9"/>
        <v/>
      </c>
      <c r="BA52" s="36" t="str">
        <f t="shared" si="10"/>
        <v/>
      </c>
      <c r="BB52" s="36" t="str">
        <f t="shared" si="11"/>
        <v/>
      </c>
      <c r="BC52" s="36" t="str">
        <f t="shared" si="12"/>
        <v/>
      </c>
      <c r="BD52" s="36" t="str">
        <f t="shared" si="13"/>
        <v/>
      </c>
      <c r="BE52" s="36" t="str">
        <f t="shared" si="14"/>
        <v/>
      </c>
      <c r="BF52" s="36" t="str">
        <f t="shared" si="15"/>
        <v/>
      </c>
      <c r="BG52" s="36" t="str">
        <f t="shared" si="16"/>
        <v/>
      </c>
      <c r="BH52" s="36" t="str">
        <f t="shared" si="17"/>
        <v/>
      </c>
      <c r="BI52" s="36" t="str">
        <f t="shared" si="18"/>
        <v/>
      </c>
      <c r="BJ52" s="36" t="str">
        <f t="shared" si="19"/>
        <v/>
      </c>
      <c r="BK52" s="36" t="str">
        <f t="shared" si="20"/>
        <v/>
      </c>
      <c r="BL52" s="36" t="str">
        <f t="shared" si="21"/>
        <v/>
      </c>
      <c r="BM52" s="36" t="str">
        <f t="shared" si="22"/>
        <v/>
      </c>
      <c r="BN52" s="38" t="e">
        <f t="shared" si="23"/>
        <v>#DIV/0!</v>
      </c>
      <c r="BO52" s="38" t="e">
        <f t="shared" si="24"/>
        <v>#DIV/0!</v>
      </c>
      <c r="BP52" s="39" t="str">
        <f t="shared" si="25"/>
        <v/>
      </c>
      <c r="BQ52" s="39" t="str">
        <f t="shared" si="26"/>
        <v/>
      </c>
      <c r="BR52" s="39" t="str">
        <f t="shared" si="27"/>
        <v/>
      </c>
      <c r="BS52" s="39" t="str">
        <f t="shared" si="28"/>
        <v/>
      </c>
      <c r="BT52" s="39" t="str">
        <f t="shared" si="29"/>
        <v/>
      </c>
      <c r="BU52" s="39" t="str">
        <f t="shared" si="30"/>
        <v/>
      </c>
      <c r="BV52" s="39" t="str">
        <f t="shared" si="31"/>
        <v/>
      </c>
      <c r="BW52" s="39" t="str">
        <f t="shared" si="32"/>
        <v/>
      </c>
      <c r="BX52" s="39" t="str">
        <f t="shared" si="33"/>
        <v/>
      </c>
      <c r="BY52" s="39" t="str">
        <f t="shared" si="34"/>
        <v/>
      </c>
      <c r="BZ52" s="39" t="str">
        <f t="shared" si="35"/>
        <v/>
      </c>
      <c r="CA52" s="39" t="str">
        <f t="shared" si="36"/>
        <v/>
      </c>
      <c r="CB52" s="39" t="str">
        <f t="shared" si="37"/>
        <v/>
      </c>
      <c r="CC52" s="39" t="str">
        <f t="shared" si="38"/>
        <v/>
      </c>
      <c r="CD52" s="39" t="str">
        <f t="shared" si="39"/>
        <v/>
      </c>
      <c r="CE52" s="39" t="str">
        <f t="shared" si="40"/>
        <v/>
      </c>
      <c r="CF52" s="39" t="str">
        <f t="shared" si="41"/>
        <v/>
      </c>
      <c r="CG52" s="39" t="str">
        <f t="shared" si="42"/>
        <v/>
      </c>
      <c r="CH52" s="39" t="str">
        <f t="shared" si="43"/>
        <v/>
      </c>
      <c r="CI52" s="39" t="str">
        <f t="shared" si="44"/>
        <v/>
      </c>
    </row>
    <row r="53" spans="1:87">
      <c r="A53" s="18"/>
      <c r="B53" s="15" t="str">
        <f>'Gene Table'!E52</f>
        <v>hsa-miR-508-5p</v>
      </c>
      <c r="C53" s="15" t="str">
        <f>'Gene Table'!B52</f>
        <v>C02</v>
      </c>
      <c r="D53" s="16"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Table'!E52</f>
        <v>hsa-miR-508-5p</v>
      </c>
      <c r="O53" s="17" t="str">
        <f>'Gene Table'!B52</f>
        <v>C02</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3"/>
        <v/>
      </c>
      <c r="AU53" s="36" t="str">
        <f t="shared" si="4"/>
        <v/>
      </c>
      <c r="AV53" s="36" t="str">
        <f t="shared" si="5"/>
        <v/>
      </c>
      <c r="AW53" s="36" t="str">
        <f t="shared" si="6"/>
        <v/>
      </c>
      <c r="AX53" s="36" t="str">
        <f t="shared" si="7"/>
        <v/>
      </c>
      <c r="AY53" s="36" t="str">
        <f t="shared" si="8"/>
        <v/>
      </c>
      <c r="AZ53" s="36" t="str">
        <f t="shared" si="9"/>
        <v/>
      </c>
      <c r="BA53" s="36" t="str">
        <f t="shared" si="10"/>
        <v/>
      </c>
      <c r="BB53" s="36" t="str">
        <f t="shared" si="11"/>
        <v/>
      </c>
      <c r="BC53" s="36" t="str">
        <f t="shared" si="12"/>
        <v/>
      </c>
      <c r="BD53" s="36" t="str">
        <f t="shared" si="13"/>
        <v/>
      </c>
      <c r="BE53" s="36" t="str">
        <f t="shared" si="14"/>
        <v/>
      </c>
      <c r="BF53" s="36" t="str">
        <f t="shared" si="15"/>
        <v/>
      </c>
      <c r="BG53" s="36" t="str">
        <f t="shared" si="16"/>
        <v/>
      </c>
      <c r="BH53" s="36" t="str">
        <f t="shared" si="17"/>
        <v/>
      </c>
      <c r="BI53" s="36" t="str">
        <f t="shared" si="18"/>
        <v/>
      </c>
      <c r="BJ53" s="36" t="str">
        <f t="shared" si="19"/>
        <v/>
      </c>
      <c r="BK53" s="36" t="str">
        <f t="shared" si="20"/>
        <v/>
      </c>
      <c r="BL53" s="36" t="str">
        <f t="shared" si="21"/>
        <v/>
      </c>
      <c r="BM53" s="36" t="str">
        <f t="shared" si="22"/>
        <v/>
      </c>
      <c r="BN53" s="38" t="e">
        <f t="shared" si="23"/>
        <v>#DIV/0!</v>
      </c>
      <c r="BO53" s="38" t="e">
        <f t="shared" si="24"/>
        <v>#DIV/0!</v>
      </c>
      <c r="BP53" s="39" t="str">
        <f t="shared" si="25"/>
        <v/>
      </c>
      <c r="BQ53" s="39" t="str">
        <f t="shared" si="26"/>
        <v/>
      </c>
      <c r="BR53" s="39" t="str">
        <f t="shared" si="27"/>
        <v/>
      </c>
      <c r="BS53" s="39" t="str">
        <f t="shared" si="28"/>
        <v/>
      </c>
      <c r="BT53" s="39" t="str">
        <f t="shared" si="29"/>
        <v/>
      </c>
      <c r="BU53" s="39" t="str">
        <f t="shared" si="30"/>
        <v/>
      </c>
      <c r="BV53" s="39" t="str">
        <f t="shared" si="31"/>
        <v/>
      </c>
      <c r="BW53" s="39" t="str">
        <f t="shared" si="32"/>
        <v/>
      </c>
      <c r="BX53" s="39" t="str">
        <f t="shared" si="33"/>
        <v/>
      </c>
      <c r="BY53" s="39" t="str">
        <f t="shared" si="34"/>
        <v/>
      </c>
      <c r="BZ53" s="39" t="str">
        <f t="shared" si="35"/>
        <v/>
      </c>
      <c r="CA53" s="39" t="str">
        <f t="shared" si="36"/>
        <v/>
      </c>
      <c r="CB53" s="39" t="str">
        <f t="shared" si="37"/>
        <v/>
      </c>
      <c r="CC53" s="39" t="str">
        <f t="shared" si="38"/>
        <v/>
      </c>
      <c r="CD53" s="39" t="str">
        <f t="shared" si="39"/>
        <v/>
      </c>
      <c r="CE53" s="39" t="str">
        <f t="shared" si="40"/>
        <v/>
      </c>
      <c r="CF53" s="39" t="str">
        <f t="shared" si="41"/>
        <v/>
      </c>
      <c r="CG53" s="39" t="str">
        <f t="shared" si="42"/>
        <v/>
      </c>
      <c r="CH53" s="39" t="str">
        <f t="shared" si="43"/>
        <v/>
      </c>
      <c r="CI53" s="39" t="str">
        <f t="shared" si="44"/>
        <v/>
      </c>
    </row>
    <row r="54" spans="1:87">
      <c r="A54" s="18"/>
      <c r="B54" s="15" t="str">
        <f>'Gene Table'!E53</f>
        <v>hsa-miR-1201</v>
      </c>
      <c r="C54" s="15" t="str">
        <f>'Gene Table'!B53</f>
        <v>C03</v>
      </c>
      <c r="D54" s="16"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Table'!E53</f>
        <v>hsa-miR-1201</v>
      </c>
      <c r="O54" s="17" t="str">
        <f>'Gene Table'!B53</f>
        <v>C03</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3"/>
        <v/>
      </c>
      <c r="AU54" s="36" t="str">
        <f t="shared" si="4"/>
        <v/>
      </c>
      <c r="AV54" s="36" t="str">
        <f t="shared" si="5"/>
        <v/>
      </c>
      <c r="AW54" s="36" t="str">
        <f t="shared" si="6"/>
        <v/>
      </c>
      <c r="AX54" s="36" t="str">
        <f t="shared" si="7"/>
        <v/>
      </c>
      <c r="AY54" s="36" t="str">
        <f t="shared" si="8"/>
        <v/>
      </c>
      <c r="AZ54" s="36" t="str">
        <f t="shared" si="9"/>
        <v/>
      </c>
      <c r="BA54" s="36" t="str">
        <f t="shared" si="10"/>
        <v/>
      </c>
      <c r="BB54" s="36" t="str">
        <f t="shared" si="11"/>
        <v/>
      </c>
      <c r="BC54" s="36" t="str">
        <f t="shared" si="12"/>
        <v/>
      </c>
      <c r="BD54" s="36" t="str">
        <f t="shared" si="13"/>
        <v/>
      </c>
      <c r="BE54" s="36" t="str">
        <f t="shared" si="14"/>
        <v/>
      </c>
      <c r="BF54" s="36" t="str">
        <f t="shared" si="15"/>
        <v/>
      </c>
      <c r="BG54" s="36" t="str">
        <f t="shared" si="16"/>
        <v/>
      </c>
      <c r="BH54" s="36" t="str">
        <f t="shared" si="17"/>
        <v/>
      </c>
      <c r="BI54" s="36" t="str">
        <f t="shared" si="18"/>
        <v/>
      </c>
      <c r="BJ54" s="36" t="str">
        <f t="shared" si="19"/>
        <v/>
      </c>
      <c r="BK54" s="36" t="str">
        <f t="shared" si="20"/>
        <v/>
      </c>
      <c r="BL54" s="36" t="str">
        <f t="shared" si="21"/>
        <v/>
      </c>
      <c r="BM54" s="36" t="str">
        <f t="shared" si="22"/>
        <v/>
      </c>
      <c r="BN54" s="38" t="e">
        <f t="shared" si="23"/>
        <v>#DIV/0!</v>
      </c>
      <c r="BO54" s="38" t="e">
        <f t="shared" si="24"/>
        <v>#DIV/0!</v>
      </c>
      <c r="BP54" s="39" t="str">
        <f t="shared" si="25"/>
        <v/>
      </c>
      <c r="BQ54" s="39" t="str">
        <f t="shared" si="26"/>
        <v/>
      </c>
      <c r="BR54" s="39" t="str">
        <f t="shared" si="27"/>
        <v/>
      </c>
      <c r="BS54" s="39" t="str">
        <f t="shared" si="28"/>
        <v/>
      </c>
      <c r="BT54" s="39" t="str">
        <f t="shared" si="29"/>
        <v/>
      </c>
      <c r="BU54" s="39" t="str">
        <f t="shared" si="30"/>
        <v/>
      </c>
      <c r="BV54" s="39" t="str">
        <f t="shared" si="31"/>
        <v/>
      </c>
      <c r="BW54" s="39" t="str">
        <f t="shared" si="32"/>
        <v/>
      </c>
      <c r="BX54" s="39" t="str">
        <f t="shared" si="33"/>
        <v/>
      </c>
      <c r="BY54" s="39" t="str">
        <f t="shared" si="34"/>
        <v/>
      </c>
      <c r="BZ54" s="39" t="str">
        <f t="shared" si="35"/>
        <v/>
      </c>
      <c r="CA54" s="39" t="str">
        <f t="shared" si="36"/>
        <v/>
      </c>
      <c r="CB54" s="39" t="str">
        <f t="shared" si="37"/>
        <v/>
      </c>
      <c r="CC54" s="39" t="str">
        <f t="shared" si="38"/>
        <v/>
      </c>
      <c r="CD54" s="39" t="str">
        <f t="shared" si="39"/>
        <v/>
      </c>
      <c r="CE54" s="39" t="str">
        <f t="shared" si="40"/>
        <v/>
      </c>
      <c r="CF54" s="39" t="str">
        <f t="shared" si="41"/>
        <v/>
      </c>
      <c r="CG54" s="39" t="str">
        <f t="shared" si="42"/>
        <v/>
      </c>
      <c r="CH54" s="39" t="str">
        <f t="shared" si="43"/>
        <v/>
      </c>
      <c r="CI54" s="39" t="str">
        <f t="shared" si="44"/>
        <v/>
      </c>
    </row>
    <row r="55" spans="1:87">
      <c r="A55" s="18"/>
      <c r="B55" s="15" t="str">
        <f>'Gene Table'!E54</f>
        <v>hsa-miR-572</v>
      </c>
      <c r="C55" s="15" t="str">
        <f>'Gene Table'!B54</f>
        <v>C04</v>
      </c>
      <c r="D55" s="16"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Table'!E54</f>
        <v>hsa-miR-572</v>
      </c>
      <c r="O55" s="17" t="str">
        <f>'Gene Table'!B54</f>
        <v>C04</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3"/>
        <v/>
      </c>
      <c r="AU55" s="36" t="str">
        <f t="shared" si="4"/>
        <v/>
      </c>
      <c r="AV55" s="36" t="str">
        <f t="shared" si="5"/>
        <v/>
      </c>
      <c r="AW55" s="36" t="str">
        <f t="shared" si="6"/>
        <v/>
      </c>
      <c r="AX55" s="36" t="str">
        <f t="shared" si="7"/>
        <v/>
      </c>
      <c r="AY55" s="36" t="str">
        <f t="shared" si="8"/>
        <v/>
      </c>
      <c r="AZ55" s="36" t="str">
        <f t="shared" si="9"/>
        <v/>
      </c>
      <c r="BA55" s="36" t="str">
        <f t="shared" si="10"/>
        <v/>
      </c>
      <c r="BB55" s="36" t="str">
        <f t="shared" si="11"/>
        <v/>
      </c>
      <c r="BC55" s="36" t="str">
        <f t="shared" si="12"/>
        <v/>
      </c>
      <c r="BD55" s="36" t="str">
        <f t="shared" si="13"/>
        <v/>
      </c>
      <c r="BE55" s="36" t="str">
        <f t="shared" si="14"/>
        <v/>
      </c>
      <c r="BF55" s="36" t="str">
        <f t="shared" si="15"/>
        <v/>
      </c>
      <c r="BG55" s="36" t="str">
        <f t="shared" si="16"/>
        <v/>
      </c>
      <c r="BH55" s="36" t="str">
        <f t="shared" si="17"/>
        <v/>
      </c>
      <c r="BI55" s="36" t="str">
        <f t="shared" si="18"/>
        <v/>
      </c>
      <c r="BJ55" s="36" t="str">
        <f t="shared" si="19"/>
        <v/>
      </c>
      <c r="BK55" s="36" t="str">
        <f t="shared" si="20"/>
        <v/>
      </c>
      <c r="BL55" s="36" t="str">
        <f t="shared" si="21"/>
        <v/>
      </c>
      <c r="BM55" s="36" t="str">
        <f t="shared" si="22"/>
        <v/>
      </c>
      <c r="BN55" s="38" t="e">
        <f t="shared" si="23"/>
        <v>#DIV/0!</v>
      </c>
      <c r="BO55" s="38" t="e">
        <f t="shared" si="24"/>
        <v>#DIV/0!</v>
      </c>
      <c r="BP55" s="39" t="str">
        <f t="shared" si="25"/>
        <v/>
      </c>
      <c r="BQ55" s="39" t="str">
        <f t="shared" si="26"/>
        <v/>
      </c>
      <c r="BR55" s="39" t="str">
        <f t="shared" si="27"/>
        <v/>
      </c>
      <c r="BS55" s="39" t="str">
        <f t="shared" si="28"/>
        <v/>
      </c>
      <c r="BT55" s="39" t="str">
        <f t="shared" si="29"/>
        <v/>
      </c>
      <c r="BU55" s="39" t="str">
        <f t="shared" si="30"/>
        <v/>
      </c>
      <c r="BV55" s="39" t="str">
        <f t="shared" si="31"/>
        <v/>
      </c>
      <c r="BW55" s="39" t="str">
        <f t="shared" si="32"/>
        <v/>
      </c>
      <c r="BX55" s="39" t="str">
        <f t="shared" si="33"/>
        <v/>
      </c>
      <c r="BY55" s="39" t="str">
        <f t="shared" si="34"/>
        <v/>
      </c>
      <c r="BZ55" s="39" t="str">
        <f t="shared" si="35"/>
        <v/>
      </c>
      <c r="CA55" s="39" t="str">
        <f t="shared" si="36"/>
        <v/>
      </c>
      <c r="CB55" s="39" t="str">
        <f t="shared" si="37"/>
        <v/>
      </c>
      <c r="CC55" s="39" t="str">
        <f t="shared" si="38"/>
        <v/>
      </c>
      <c r="CD55" s="39" t="str">
        <f t="shared" si="39"/>
        <v/>
      </c>
      <c r="CE55" s="39" t="str">
        <f t="shared" si="40"/>
        <v/>
      </c>
      <c r="CF55" s="39" t="str">
        <f t="shared" si="41"/>
        <v/>
      </c>
      <c r="CG55" s="39" t="str">
        <f t="shared" si="42"/>
        <v/>
      </c>
      <c r="CH55" s="39" t="str">
        <f t="shared" si="43"/>
        <v/>
      </c>
      <c r="CI55" s="39" t="str">
        <f t="shared" si="44"/>
        <v/>
      </c>
    </row>
    <row r="56" spans="1:87">
      <c r="A56" s="18"/>
      <c r="B56" s="15" t="str">
        <f>'Gene Table'!E55</f>
        <v>hsa-miR-1202</v>
      </c>
      <c r="C56" s="15" t="str">
        <f>'Gene Table'!B55</f>
        <v>C05</v>
      </c>
      <c r="D56" s="16"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Table'!E55</f>
        <v>hsa-miR-1202</v>
      </c>
      <c r="O56" s="17" t="str">
        <f>'Gene Table'!B55</f>
        <v>C05</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3"/>
        <v/>
      </c>
      <c r="AU56" s="36" t="str">
        <f t="shared" si="4"/>
        <v/>
      </c>
      <c r="AV56" s="36" t="str">
        <f t="shared" si="5"/>
        <v/>
      </c>
      <c r="AW56" s="36" t="str">
        <f t="shared" si="6"/>
        <v/>
      </c>
      <c r="AX56" s="36" t="str">
        <f t="shared" si="7"/>
        <v/>
      </c>
      <c r="AY56" s="36" t="str">
        <f t="shared" si="8"/>
        <v/>
      </c>
      <c r="AZ56" s="36" t="str">
        <f t="shared" si="9"/>
        <v/>
      </c>
      <c r="BA56" s="36" t="str">
        <f t="shared" si="10"/>
        <v/>
      </c>
      <c r="BB56" s="36" t="str">
        <f t="shared" si="11"/>
        <v/>
      </c>
      <c r="BC56" s="36" t="str">
        <f t="shared" si="12"/>
        <v/>
      </c>
      <c r="BD56" s="36" t="str">
        <f t="shared" si="13"/>
        <v/>
      </c>
      <c r="BE56" s="36" t="str">
        <f t="shared" si="14"/>
        <v/>
      </c>
      <c r="BF56" s="36" t="str">
        <f t="shared" si="15"/>
        <v/>
      </c>
      <c r="BG56" s="36" t="str">
        <f t="shared" si="16"/>
        <v/>
      </c>
      <c r="BH56" s="36" t="str">
        <f t="shared" si="17"/>
        <v/>
      </c>
      <c r="BI56" s="36" t="str">
        <f t="shared" si="18"/>
        <v/>
      </c>
      <c r="BJ56" s="36" t="str">
        <f t="shared" si="19"/>
        <v/>
      </c>
      <c r="BK56" s="36" t="str">
        <f t="shared" si="20"/>
        <v/>
      </c>
      <c r="BL56" s="36" t="str">
        <f t="shared" si="21"/>
        <v/>
      </c>
      <c r="BM56" s="36" t="str">
        <f t="shared" si="22"/>
        <v/>
      </c>
      <c r="BN56" s="38" t="e">
        <f t="shared" si="23"/>
        <v>#DIV/0!</v>
      </c>
      <c r="BO56" s="38" t="e">
        <f t="shared" si="24"/>
        <v>#DIV/0!</v>
      </c>
      <c r="BP56" s="39" t="str">
        <f t="shared" si="25"/>
        <v/>
      </c>
      <c r="BQ56" s="39" t="str">
        <f t="shared" si="26"/>
        <v/>
      </c>
      <c r="BR56" s="39" t="str">
        <f t="shared" si="27"/>
        <v/>
      </c>
      <c r="BS56" s="39" t="str">
        <f t="shared" si="28"/>
        <v/>
      </c>
      <c r="BT56" s="39" t="str">
        <f t="shared" si="29"/>
        <v/>
      </c>
      <c r="BU56" s="39" t="str">
        <f t="shared" si="30"/>
        <v/>
      </c>
      <c r="BV56" s="39" t="str">
        <f t="shared" si="31"/>
        <v/>
      </c>
      <c r="BW56" s="39" t="str">
        <f t="shared" si="32"/>
        <v/>
      </c>
      <c r="BX56" s="39" t="str">
        <f t="shared" si="33"/>
        <v/>
      </c>
      <c r="BY56" s="39" t="str">
        <f t="shared" si="34"/>
        <v/>
      </c>
      <c r="BZ56" s="39" t="str">
        <f t="shared" si="35"/>
        <v/>
      </c>
      <c r="CA56" s="39" t="str">
        <f t="shared" si="36"/>
        <v/>
      </c>
      <c r="CB56" s="39" t="str">
        <f t="shared" si="37"/>
        <v/>
      </c>
      <c r="CC56" s="39" t="str">
        <f t="shared" si="38"/>
        <v/>
      </c>
      <c r="CD56" s="39" t="str">
        <f t="shared" si="39"/>
        <v/>
      </c>
      <c r="CE56" s="39" t="str">
        <f t="shared" si="40"/>
        <v/>
      </c>
      <c r="CF56" s="39" t="str">
        <f t="shared" si="41"/>
        <v/>
      </c>
      <c r="CG56" s="39" t="str">
        <f t="shared" si="42"/>
        <v/>
      </c>
      <c r="CH56" s="39" t="str">
        <f t="shared" si="43"/>
        <v/>
      </c>
      <c r="CI56" s="39" t="str">
        <f t="shared" si="44"/>
        <v/>
      </c>
    </row>
    <row r="57" spans="1:87">
      <c r="A57" s="18"/>
      <c r="B57" s="15" t="str">
        <f>'Gene Table'!E56</f>
        <v>hsa-miR-99a-5p</v>
      </c>
      <c r="C57" s="15" t="str">
        <f>'Gene Table'!B56</f>
        <v>C06</v>
      </c>
      <c r="D57" s="16"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Table'!E56</f>
        <v>hsa-miR-99a-5p</v>
      </c>
      <c r="O57" s="17" t="str">
        <f>'Gene Table'!B56</f>
        <v>C06</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3"/>
        <v/>
      </c>
      <c r="AU57" s="36" t="str">
        <f t="shared" si="4"/>
        <v/>
      </c>
      <c r="AV57" s="36" t="str">
        <f t="shared" si="5"/>
        <v/>
      </c>
      <c r="AW57" s="36" t="str">
        <f t="shared" si="6"/>
        <v/>
      </c>
      <c r="AX57" s="36" t="str">
        <f t="shared" si="7"/>
        <v/>
      </c>
      <c r="AY57" s="36" t="str">
        <f t="shared" si="8"/>
        <v/>
      </c>
      <c r="AZ57" s="36" t="str">
        <f t="shared" si="9"/>
        <v/>
      </c>
      <c r="BA57" s="36" t="str">
        <f t="shared" si="10"/>
        <v/>
      </c>
      <c r="BB57" s="36" t="str">
        <f t="shared" si="11"/>
        <v/>
      </c>
      <c r="BC57" s="36" t="str">
        <f t="shared" si="12"/>
        <v/>
      </c>
      <c r="BD57" s="36" t="str">
        <f t="shared" si="13"/>
        <v/>
      </c>
      <c r="BE57" s="36" t="str">
        <f t="shared" si="14"/>
        <v/>
      </c>
      <c r="BF57" s="36" t="str">
        <f t="shared" si="15"/>
        <v/>
      </c>
      <c r="BG57" s="36" t="str">
        <f t="shared" si="16"/>
        <v/>
      </c>
      <c r="BH57" s="36" t="str">
        <f t="shared" si="17"/>
        <v/>
      </c>
      <c r="BI57" s="36" t="str">
        <f t="shared" si="18"/>
        <v/>
      </c>
      <c r="BJ57" s="36" t="str">
        <f t="shared" si="19"/>
        <v/>
      </c>
      <c r="BK57" s="36" t="str">
        <f t="shared" si="20"/>
        <v/>
      </c>
      <c r="BL57" s="36" t="str">
        <f t="shared" si="21"/>
        <v/>
      </c>
      <c r="BM57" s="36" t="str">
        <f t="shared" si="22"/>
        <v/>
      </c>
      <c r="BN57" s="38" t="e">
        <f t="shared" si="23"/>
        <v>#DIV/0!</v>
      </c>
      <c r="BO57" s="38" t="e">
        <f t="shared" si="24"/>
        <v>#DIV/0!</v>
      </c>
      <c r="BP57" s="39" t="str">
        <f t="shared" si="25"/>
        <v/>
      </c>
      <c r="BQ57" s="39" t="str">
        <f t="shared" si="26"/>
        <v/>
      </c>
      <c r="BR57" s="39" t="str">
        <f t="shared" si="27"/>
        <v/>
      </c>
      <c r="BS57" s="39" t="str">
        <f t="shared" si="28"/>
        <v/>
      </c>
      <c r="BT57" s="39" t="str">
        <f t="shared" si="29"/>
        <v/>
      </c>
      <c r="BU57" s="39" t="str">
        <f t="shared" si="30"/>
        <v/>
      </c>
      <c r="BV57" s="39" t="str">
        <f t="shared" si="31"/>
        <v/>
      </c>
      <c r="BW57" s="39" t="str">
        <f t="shared" si="32"/>
        <v/>
      </c>
      <c r="BX57" s="39" t="str">
        <f t="shared" si="33"/>
        <v/>
      </c>
      <c r="BY57" s="39" t="str">
        <f t="shared" si="34"/>
        <v/>
      </c>
      <c r="BZ57" s="39" t="str">
        <f t="shared" si="35"/>
        <v/>
      </c>
      <c r="CA57" s="39" t="str">
        <f t="shared" si="36"/>
        <v/>
      </c>
      <c r="CB57" s="39" t="str">
        <f t="shared" si="37"/>
        <v/>
      </c>
      <c r="CC57" s="39" t="str">
        <f t="shared" si="38"/>
        <v/>
      </c>
      <c r="CD57" s="39" t="str">
        <f t="shared" si="39"/>
        <v/>
      </c>
      <c r="CE57" s="39" t="str">
        <f t="shared" si="40"/>
        <v/>
      </c>
      <c r="CF57" s="39" t="str">
        <f t="shared" si="41"/>
        <v/>
      </c>
      <c r="CG57" s="39" t="str">
        <f t="shared" si="42"/>
        <v/>
      </c>
      <c r="CH57" s="39" t="str">
        <f t="shared" si="43"/>
        <v/>
      </c>
      <c r="CI57" s="39" t="str">
        <f t="shared" si="44"/>
        <v/>
      </c>
    </row>
    <row r="58" spans="1:87">
      <c r="A58" s="18"/>
      <c r="B58" s="15" t="str">
        <f>'Gene Table'!E57</f>
        <v>hsa-miR-1204</v>
      </c>
      <c r="C58" s="15" t="str">
        <f>'Gene Table'!B57</f>
        <v>C07</v>
      </c>
      <c r="D58" s="16"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Table'!E57</f>
        <v>hsa-miR-1204</v>
      </c>
      <c r="O58" s="17" t="str">
        <f>'Gene Table'!B57</f>
        <v>C07</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3"/>
        <v/>
      </c>
      <c r="AU58" s="36" t="str">
        <f t="shared" si="4"/>
        <v/>
      </c>
      <c r="AV58" s="36" t="str">
        <f t="shared" si="5"/>
        <v/>
      </c>
      <c r="AW58" s="36" t="str">
        <f t="shared" si="6"/>
        <v/>
      </c>
      <c r="AX58" s="36" t="str">
        <f t="shared" si="7"/>
        <v/>
      </c>
      <c r="AY58" s="36" t="str">
        <f t="shared" si="8"/>
        <v/>
      </c>
      <c r="AZ58" s="36" t="str">
        <f t="shared" si="9"/>
        <v/>
      </c>
      <c r="BA58" s="36" t="str">
        <f t="shared" si="10"/>
        <v/>
      </c>
      <c r="BB58" s="36" t="str">
        <f t="shared" si="11"/>
        <v/>
      </c>
      <c r="BC58" s="36" t="str">
        <f t="shared" si="12"/>
        <v/>
      </c>
      <c r="BD58" s="36" t="str">
        <f t="shared" si="13"/>
        <v/>
      </c>
      <c r="BE58" s="36" t="str">
        <f t="shared" si="14"/>
        <v/>
      </c>
      <c r="BF58" s="36" t="str">
        <f t="shared" si="15"/>
        <v/>
      </c>
      <c r="BG58" s="36" t="str">
        <f t="shared" si="16"/>
        <v/>
      </c>
      <c r="BH58" s="36" t="str">
        <f t="shared" si="17"/>
        <v/>
      </c>
      <c r="BI58" s="36" t="str">
        <f t="shared" si="18"/>
        <v/>
      </c>
      <c r="BJ58" s="36" t="str">
        <f t="shared" si="19"/>
        <v/>
      </c>
      <c r="BK58" s="36" t="str">
        <f t="shared" si="20"/>
        <v/>
      </c>
      <c r="BL58" s="36" t="str">
        <f t="shared" si="21"/>
        <v/>
      </c>
      <c r="BM58" s="36" t="str">
        <f t="shared" si="22"/>
        <v/>
      </c>
      <c r="BN58" s="38" t="e">
        <f t="shared" si="23"/>
        <v>#DIV/0!</v>
      </c>
      <c r="BO58" s="38" t="e">
        <f t="shared" si="24"/>
        <v>#DIV/0!</v>
      </c>
      <c r="BP58" s="39" t="str">
        <f t="shared" si="25"/>
        <v/>
      </c>
      <c r="BQ58" s="39" t="str">
        <f t="shared" si="26"/>
        <v/>
      </c>
      <c r="BR58" s="39" t="str">
        <f t="shared" si="27"/>
        <v/>
      </c>
      <c r="BS58" s="39" t="str">
        <f t="shared" si="28"/>
        <v/>
      </c>
      <c r="BT58" s="39" t="str">
        <f t="shared" si="29"/>
        <v/>
      </c>
      <c r="BU58" s="39" t="str">
        <f t="shared" si="30"/>
        <v/>
      </c>
      <c r="BV58" s="39" t="str">
        <f t="shared" si="31"/>
        <v/>
      </c>
      <c r="BW58" s="39" t="str">
        <f t="shared" si="32"/>
        <v/>
      </c>
      <c r="BX58" s="39" t="str">
        <f t="shared" si="33"/>
        <v/>
      </c>
      <c r="BY58" s="39" t="str">
        <f t="shared" si="34"/>
        <v/>
      </c>
      <c r="BZ58" s="39" t="str">
        <f t="shared" si="35"/>
        <v/>
      </c>
      <c r="CA58" s="39" t="str">
        <f t="shared" si="36"/>
        <v/>
      </c>
      <c r="CB58" s="39" t="str">
        <f t="shared" si="37"/>
        <v/>
      </c>
      <c r="CC58" s="39" t="str">
        <f t="shared" si="38"/>
        <v/>
      </c>
      <c r="CD58" s="39" t="str">
        <f t="shared" si="39"/>
        <v/>
      </c>
      <c r="CE58" s="39" t="str">
        <f t="shared" si="40"/>
        <v/>
      </c>
      <c r="CF58" s="39" t="str">
        <f t="shared" si="41"/>
        <v/>
      </c>
      <c r="CG58" s="39" t="str">
        <f t="shared" si="42"/>
        <v/>
      </c>
      <c r="CH58" s="39" t="str">
        <f t="shared" si="43"/>
        <v/>
      </c>
      <c r="CI58" s="39" t="str">
        <f t="shared" si="44"/>
        <v/>
      </c>
    </row>
    <row r="59" spans="1:87">
      <c r="A59" s="18"/>
      <c r="B59" s="15" t="str">
        <f>'Gene Table'!E58</f>
        <v>hsa-miR-602</v>
      </c>
      <c r="C59" s="15" t="str">
        <f>'Gene Table'!B58</f>
        <v>C08</v>
      </c>
      <c r="D59" s="16"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Table'!E58</f>
        <v>hsa-miR-602</v>
      </c>
      <c r="O59" s="17" t="str">
        <f>'Gene Table'!B58</f>
        <v>C08</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3"/>
        <v/>
      </c>
      <c r="AU59" s="36" t="str">
        <f t="shared" si="4"/>
        <v/>
      </c>
      <c r="AV59" s="36" t="str">
        <f t="shared" si="5"/>
        <v/>
      </c>
      <c r="AW59" s="36" t="str">
        <f t="shared" si="6"/>
        <v/>
      </c>
      <c r="AX59" s="36" t="str">
        <f t="shared" si="7"/>
        <v/>
      </c>
      <c r="AY59" s="36" t="str">
        <f t="shared" si="8"/>
        <v/>
      </c>
      <c r="AZ59" s="36" t="str">
        <f t="shared" si="9"/>
        <v/>
      </c>
      <c r="BA59" s="36" t="str">
        <f t="shared" si="10"/>
        <v/>
      </c>
      <c r="BB59" s="36" t="str">
        <f t="shared" si="11"/>
        <v/>
      </c>
      <c r="BC59" s="36" t="str">
        <f t="shared" si="12"/>
        <v/>
      </c>
      <c r="BD59" s="36" t="str">
        <f t="shared" si="13"/>
        <v/>
      </c>
      <c r="BE59" s="36" t="str">
        <f t="shared" si="14"/>
        <v/>
      </c>
      <c r="BF59" s="36" t="str">
        <f t="shared" si="15"/>
        <v/>
      </c>
      <c r="BG59" s="36" t="str">
        <f t="shared" si="16"/>
        <v/>
      </c>
      <c r="BH59" s="36" t="str">
        <f t="shared" si="17"/>
        <v/>
      </c>
      <c r="BI59" s="36" t="str">
        <f t="shared" si="18"/>
        <v/>
      </c>
      <c r="BJ59" s="36" t="str">
        <f t="shared" si="19"/>
        <v/>
      </c>
      <c r="BK59" s="36" t="str">
        <f t="shared" si="20"/>
        <v/>
      </c>
      <c r="BL59" s="36" t="str">
        <f t="shared" si="21"/>
        <v/>
      </c>
      <c r="BM59" s="36" t="str">
        <f t="shared" si="22"/>
        <v/>
      </c>
      <c r="BN59" s="38" t="e">
        <f t="shared" si="23"/>
        <v>#DIV/0!</v>
      </c>
      <c r="BO59" s="38" t="e">
        <f t="shared" si="24"/>
        <v>#DIV/0!</v>
      </c>
      <c r="BP59" s="39" t="str">
        <f t="shared" si="25"/>
        <v/>
      </c>
      <c r="BQ59" s="39" t="str">
        <f t="shared" si="26"/>
        <v/>
      </c>
      <c r="BR59" s="39" t="str">
        <f t="shared" si="27"/>
        <v/>
      </c>
      <c r="BS59" s="39" t="str">
        <f t="shared" si="28"/>
        <v/>
      </c>
      <c r="BT59" s="39" t="str">
        <f t="shared" si="29"/>
        <v/>
      </c>
      <c r="BU59" s="39" t="str">
        <f t="shared" si="30"/>
        <v/>
      </c>
      <c r="BV59" s="39" t="str">
        <f t="shared" si="31"/>
        <v/>
      </c>
      <c r="BW59" s="39" t="str">
        <f t="shared" si="32"/>
        <v/>
      </c>
      <c r="BX59" s="39" t="str">
        <f t="shared" si="33"/>
        <v/>
      </c>
      <c r="BY59" s="39" t="str">
        <f t="shared" si="34"/>
        <v/>
      </c>
      <c r="BZ59" s="39" t="str">
        <f t="shared" si="35"/>
        <v/>
      </c>
      <c r="CA59" s="39" t="str">
        <f t="shared" si="36"/>
        <v/>
      </c>
      <c r="CB59" s="39" t="str">
        <f t="shared" si="37"/>
        <v/>
      </c>
      <c r="CC59" s="39" t="str">
        <f t="shared" si="38"/>
        <v/>
      </c>
      <c r="CD59" s="39" t="str">
        <f t="shared" si="39"/>
        <v/>
      </c>
      <c r="CE59" s="39" t="str">
        <f t="shared" si="40"/>
        <v/>
      </c>
      <c r="CF59" s="39" t="str">
        <f t="shared" si="41"/>
        <v/>
      </c>
      <c r="CG59" s="39" t="str">
        <f t="shared" si="42"/>
        <v/>
      </c>
      <c r="CH59" s="39" t="str">
        <f t="shared" si="43"/>
        <v/>
      </c>
      <c r="CI59" s="39" t="str">
        <f t="shared" si="44"/>
        <v/>
      </c>
    </row>
    <row r="60" spans="1:87">
      <c r="A60" s="18"/>
      <c r="B60" s="15" t="str">
        <f>'Gene Table'!E59</f>
        <v>hsa-miR-1205</v>
      </c>
      <c r="C60" s="15" t="str">
        <f>'Gene Table'!B59</f>
        <v>C09</v>
      </c>
      <c r="D60" s="16"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Table'!E59</f>
        <v>hsa-miR-1205</v>
      </c>
      <c r="O60" s="17" t="str">
        <f>'Gene Table'!B59</f>
        <v>C09</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3"/>
        <v/>
      </c>
      <c r="AU60" s="36" t="str">
        <f t="shared" si="4"/>
        <v/>
      </c>
      <c r="AV60" s="36" t="str">
        <f t="shared" si="5"/>
        <v/>
      </c>
      <c r="AW60" s="36" t="str">
        <f t="shared" si="6"/>
        <v/>
      </c>
      <c r="AX60" s="36" t="str">
        <f t="shared" si="7"/>
        <v/>
      </c>
      <c r="AY60" s="36" t="str">
        <f t="shared" si="8"/>
        <v/>
      </c>
      <c r="AZ60" s="36" t="str">
        <f t="shared" si="9"/>
        <v/>
      </c>
      <c r="BA60" s="36" t="str">
        <f t="shared" si="10"/>
        <v/>
      </c>
      <c r="BB60" s="36" t="str">
        <f t="shared" si="11"/>
        <v/>
      </c>
      <c r="BC60" s="36" t="str">
        <f t="shared" si="12"/>
        <v/>
      </c>
      <c r="BD60" s="36" t="str">
        <f t="shared" si="13"/>
        <v/>
      </c>
      <c r="BE60" s="36" t="str">
        <f t="shared" si="14"/>
        <v/>
      </c>
      <c r="BF60" s="36" t="str">
        <f t="shared" si="15"/>
        <v/>
      </c>
      <c r="BG60" s="36" t="str">
        <f t="shared" si="16"/>
        <v/>
      </c>
      <c r="BH60" s="36" t="str">
        <f t="shared" si="17"/>
        <v/>
      </c>
      <c r="BI60" s="36" t="str">
        <f t="shared" si="18"/>
        <v/>
      </c>
      <c r="BJ60" s="36" t="str">
        <f t="shared" si="19"/>
        <v/>
      </c>
      <c r="BK60" s="36" t="str">
        <f t="shared" si="20"/>
        <v/>
      </c>
      <c r="BL60" s="36" t="str">
        <f t="shared" si="21"/>
        <v/>
      </c>
      <c r="BM60" s="36" t="str">
        <f t="shared" si="22"/>
        <v/>
      </c>
      <c r="BN60" s="38" t="e">
        <f t="shared" si="23"/>
        <v>#DIV/0!</v>
      </c>
      <c r="BO60" s="38" t="e">
        <f t="shared" si="24"/>
        <v>#DIV/0!</v>
      </c>
      <c r="BP60" s="39" t="str">
        <f t="shared" si="25"/>
        <v/>
      </c>
      <c r="BQ60" s="39" t="str">
        <f t="shared" si="26"/>
        <v/>
      </c>
      <c r="BR60" s="39" t="str">
        <f t="shared" si="27"/>
        <v/>
      </c>
      <c r="BS60" s="39" t="str">
        <f t="shared" si="28"/>
        <v/>
      </c>
      <c r="BT60" s="39" t="str">
        <f t="shared" si="29"/>
        <v/>
      </c>
      <c r="BU60" s="39" t="str">
        <f t="shared" si="30"/>
        <v/>
      </c>
      <c r="BV60" s="39" t="str">
        <f t="shared" si="31"/>
        <v/>
      </c>
      <c r="BW60" s="39" t="str">
        <f t="shared" si="32"/>
        <v/>
      </c>
      <c r="BX60" s="39" t="str">
        <f t="shared" si="33"/>
        <v/>
      </c>
      <c r="BY60" s="39" t="str">
        <f t="shared" si="34"/>
        <v/>
      </c>
      <c r="BZ60" s="39" t="str">
        <f t="shared" si="35"/>
        <v/>
      </c>
      <c r="CA60" s="39" t="str">
        <f t="shared" si="36"/>
        <v/>
      </c>
      <c r="CB60" s="39" t="str">
        <f t="shared" si="37"/>
        <v/>
      </c>
      <c r="CC60" s="39" t="str">
        <f t="shared" si="38"/>
        <v/>
      </c>
      <c r="CD60" s="39" t="str">
        <f t="shared" si="39"/>
        <v/>
      </c>
      <c r="CE60" s="39" t="str">
        <f t="shared" si="40"/>
        <v/>
      </c>
      <c r="CF60" s="39" t="str">
        <f t="shared" si="41"/>
        <v/>
      </c>
      <c r="CG60" s="39" t="str">
        <f t="shared" si="42"/>
        <v/>
      </c>
      <c r="CH60" s="39" t="str">
        <f t="shared" si="43"/>
        <v/>
      </c>
      <c r="CI60" s="39" t="str">
        <f t="shared" si="44"/>
        <v/>
      </c>
    </row>
    <row r="61" customHeight="1" spans="1:87">
      <c r="A61" s="18"/>
      <c r="B61" s="15" t="str">
        <f>'Gene Table'!E60</f>
        <v>hsa-miR-491-5p</v>
      </c>
      <c r="C61" s="15" t="str">
        <f>'Gene Table'!B60</f>
        <v>C10</v>
      </c>
      <c r="D61" s="16"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Table'!E60</f>
        <v>hsa-miR-491-5p</v>
      </c>
      <c r="O61" s="17" t="str">
        <f>'Gene Table'!B60</f>
        <v>C10</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3"/>
        <v/>
      </c>
      <c r="AU61" s="36" t="str">
        <f t="shared" si="4"/>
        <v/>
      </c>
      <c r="AV61" s="36" t="str">
        <f t="shared" si="5"/>
        <v/>
      </c>
      <c r="AW61" s="36" t="str">
        <f t="shared" si="6"/>
        <v/>
      </c>
      <c r="AX61" s="36" t="str">
        <f t="shared" si="7"/>
        <v/>
      </c>
      <c r="AY61" s="36" t="str">
        <f t="shared" si="8"/>
        <v/>
      </c>
      <c r="AZ61" s="36" t="str">
        <f t="shared" si="9"/>
        <v/>
      </c>
      <c r="BA61" s="36" t="str">
        <f t="shared" si="10"/>
        <v/>
      </c>
      <c r="BB61" s="36" t="str">
        <f t="shared" si="11"/>
        <v/>
      </c>
      <c r="BC61" s="36" t="str">
        <f t="shared" si="12"/>
        <v/>
      </c>
      <c r="BD61" s="36" t="str">
        <f t="shared" si="13"/>
        <v/>
      </c>
      <c r="BE61" s="36" t="str">
        <f t="shared" si="14"/>
        <v/>
      </c>
      <c r="BF61" s="36" t="str">
        <f t="shared" si="15"/>
        <v/>
      </c>
      <c r="BG61" s="36" t="str">
        <f t="shared" si="16"/>
        <v/>
      </c>
      <c r="BH61" s="36" t="str">
        <f t="shared" si="17"/>
        <v/>
      </c>
      <c r="BI61" s="36" t="str">
        <f t="shared" si="18"/>
        <v/>
      </c>
      <c r="BJ61" s="36" t="str">
        <f t="shared" si="19"/>
        <v/>
      </c>
      <c r="BK61" s="36" t="str">
        <f t="shared" si="20"/>
        <v/>
      </c>
      <c r="BL61" s="36" t="str">
        <f t="shared" si="21"/>
        <v/>
      </c>
      <c r="BM61" s="36" t="str">
        <f t="shared" si="22"/>
        <v/>
      </c>
      <c r="BN61" s="38" t="e">
        <f t="shared" si="23"/>
        <v>#DIV/0!</v>
      </c>
      <c r="BO61" s="38" t="e">
        <f t="shared" si="24"/>
        <v>#DIV/0!</v>
      </c>
      <c r="BP61" s="39" t="str">
        <f t="shared" si="25"/>
        <v/>
      </c>
      <c r="BQ61" s="39" t="str">
        <f t="shared" si="26"/>
        <v/>
      </c>
      <c r="BR61" s="39" t="str">
        <f t="shared" si="27"/>
        <v/>
      </c>
      <c r="BS61" s="39" t="str">
        <f t="shared" si="28"/>
        <v/>
      </c>
      <c r="BT61" s="39" t="str">
        <f t="shared" si="29"/>
        <v/>
      </c>
      <c r="BU61" s="39" t="str">
        <f t="shared" si="30"/>
        <v/>
      </c>
      <c r="BV61" s="39" t="str">
        <f t="shared" si="31"/>
        <v/>
      </c>
      <c r="BW61" s="39" t="str">
        <f t="shared" si="32"/>
        <v/>
      </c>
      <c r="BX61" s="39" t="str">
        <f t="shared" si="33"/>
        <v/>
      </c>
      <c r="BY61" s="39" t="str">
        <f t="shared" si="34"/>
        <v/>
      </c>
      <c r="BZ61" s="39" t="str">
        <f t="shared" si="35"/>
        <v/>
      </c>
      <c r="CA61" s="39" t="str">
        <f t="shared" si="36"/>
        <v/>
      </c>
      <c r="CB61" s="39" t="str">
        <f t="shared" si="37"/>
        <v/>
      </c>
      <c r="CC61" s="39" t="str">
        <f t="shared" si="38"/>
        <v/>
      </c>
      <c r="CD61" s="39" t="str">
        <f t="shared" si="39"/>
        <v/>
      </c>
      <c r="CE61" s="39" t="str">
        <f t="shared" si="40"/>
        <v/>
      </c>
      <c r="CF61" s="39" t="str">
        <f t="shared" si="41"/>
        <v/>
      </c>
      <c r="CG61" s="39" t="str">
        <f t="shared" si="42"/>
        <v/>
      </c>
      <c r="CH61" s="39" t="str">
        <f t="shared" si="43"/>
        <v/>
      </c>
      <c r="CI61" s="39" t="str">
        <f t="shared" si="44"/>
        <v/>
      </c>
    </row>
    <row r="62" spans="1:87">
      <c r="A62" s="18"/>
      <c r="B62" s="15" t="str">
        <f>'Gene Table'!E61</f>
        <v>hsa-miR-1206</v>
      </c>
      <c r="C62" s="15" t="str">
        <f>'Gene Table'!B61</f>
        <v>C11</v>
      </c>
      <c r="D62" s="16"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Table'!E61</f>
        <v>hsa-miR-1206</v>
      </c>
      <c r="O62" s="17" t="str">
        <f>'Gene Table'!B61</f>
        <v>C11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3"/>
        <v/>
      </c>
      <c r="AU62" s="36" t="str">
        <f t="shared" si="4"/>
        <v/>
      </c>
      <c r="AV62" s="36" t="str">
        <f t="shared" si="5"/>
        <v/>
      </c>
      <c r="AW62" s="36" t="str">
        <f t="shared" si="6"/>
        <v/>
      </c>
      <c r="AX62" s="36" t="str">
        <f t="shared" si="7"/>
        <v/>
      </c>
      <c r="AY62" s="36" t="str">
        <f t="shared" si="8"/>
        <v/>
      </c>
      <c r="AZ62" s="36" t="str">
        <f t="shared" si="9"/>
        <v/>
      </c>
      <c r="BA62" s="36" t="str">
        <f t="shared" si="10"/>
        <v/>
      </c>
      <c r="BB62" s="36" t="str">
        <f t="shared" si="11"/>
        <v/>
      </c>
      <c r="BC62" s="36" t="str">
        <f t="shared" si="12"/>
        <v/>
      </c>
      <c r="BD62" s="36" t="str">
        <f t="shared" si="13"/>
        <v/>
      </c>
      <c r="BE62" s="36" t="str">
        <f t="shared" si="14"/>
        <v/>
      </c>
      <c r="BF62" s="36" t="str">
        <f t="shared" si="15"/>
        <v/>
      </c>
      <c r="BG62" s="36" t="str">
        <f t="shared" si="16"/>
        <v/>
      </c>
      <c r="BH62" s="36" t="str">
        <f t="shared" si="17"/>
        <v/>
      </c>
      <c r="BI62" s="36" t="str">
        <f t="shared" si="18"/>
        <v/>
      </c>
      <c r="BJ62" s="36" t="str">
        <f t="shared" si="19"/>
        <v/>
      </c>
      <c r="BK62" s="36" t="str">
        <f t="shared" si="20"/>
        <v/>
      </c>
      <c r="BL62" s="36" t="str">
        <f t="shared" si="21"/>
        <v/>
      </c>
      <c r="BM62" s="36" t="str">
        <f t="shared" si="22"/>
        <v/>
      </c>
      <c r="BN62" s="38" t="e">
        <f t="shared" si="23"/>
        <v>#DIV/0!</v>
      </c>
      <c r="BO62" s="38" t="e">
        <f t="shared" si="24"/>
        <v>#DIV/0!</v>
      </c>
      <c r="BP62" s="39" t="str">
        <f t="shared" si="25"/>
        <v/>
      </c>
      <c r="BQ62" s="39" t="str">
        <f t="shared" si="26"/>
        <v/>
      </c>
      <c r="BR62" s="39" t="str">
        <f t="shared" si="27"/>
        <v/>
      </c>
      <c r="BS62" s="39" t="str">
        <f t="shared" si="28"/>
        <v/>
      </c>
      <c r="BT62" s="39" t="str">
        <f t="shared" si="29"/>
        <v/>
      </c>
      <c r="BU62" s="39" t="str">
        <f t="shared" si="30"/>
        <v/>
      </c>
      <c r="BV62" s="39" t="str">
        <f t="shared" si="31"/>
        <v/>
      </c>
      <c r="BW62" s="39" t="str">
        <f t="shared" si="32"/>
        <v/>
      </c>
      <c r="BX62" s="39" t="str">
        <f t="shared" si="33"/>
        <v/>
      </c>
      <c r="BY62" s="39" t="str">
        <f t="shared" si="34"/>
        <v/>
      </c>
      <c r="BZ62" s="39" t="str">
        <f t="shared" si="35"/>
        <v/>
      </c>
      <c r="CA62" s="39" t="str">
        <f t="shared" si="36"/>
        <v/>
      </c>
      <c r="CB62" s="39" t="str">
        <f t="shared" si="37"/>
        <v/>
      </c>
      <c r="CC62" s="39" t="str">
        <f t="shared" si="38"/>
        <v/>
      </c>
      <c r="CD62" s="39" t="str">
        <f t="shared" si="39"/>
        <v/>
      </c>
      <c r="CE62" s="39" t="str">
        <f t="shared" si="40"/>
        <v/>
      </c>
      <c r="CF62" s="39" t="str">
        <f t="shared" si="41"/>
        <v/>
      </c>
      <c r="CG62" s="39" t="str">
        <f t="shared" si="42"/>
        <v/>
      </c>
      <c r="CH62" s="39" t="str">
        <f t="shared" si="43"/>
        <v/>
      </c>
      <c r="CI62" s="39" t="str">
        <f t="shared" si="44"/>
        <v/>
      </c>
    </row>
    <row r="63" spans="1:87">
      <c r="A63" s="18"/>
      <c r="B63" s="15" t="str">
        <f>'Gene Table'!E62</f>
        <v>hsa-miR-874</v>
      </c>
      <c r="C63" s="15" t="str">
        <f>'Gene Table'!B62</f>
        <v>C12</v>
      </c>
      <c r="D63" s="16"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Table'!E62</f>
        <v>hsa-miR-874</v>
      </c>
      <c r="O63" s="17" t="str">
        <f>'Gene Table'!B62</f>
        <v>C12</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3"/>
        <v/>
      </c>
      <c r="AU63" s="36" t="str">
        <f t="shared" si="4"/>
        <v/>
      </c>
      <c r="AV63" s="36" t="str">
        <f t="shared" si="5"/>
        <v/>
      </c>
      <c r="AW63" s="36" t="str">
        <f t="shared" si="6"/>
        <v/>
      </c>
      <c r="AX63" s="36" t="str">
        <f t="shared" si="7"/>
        <v/>
      </c>
      <c r="AY63" s="36" t="str">
        <f t="shared" si="8"/>
        <v/>
      </c>
      <c r="AZ63" s="36" t="str">
        <f t="shared" si="9"/>
        <v/>
      </c>
      <c r="BA63" s="36" t="str">
        <f t="shared" si="10"/>
        <v/>
      </c>
      <c r="BB63" s="36" t="str">
        <f t="shared" si="11"/>
        <v/>
      </c>
      <c r="BC63" s="36" t="str">
        <f t="shared" si="12"/>
        <v/>
      </c>
      <c r="BD63" s="36" t="str">
        <f t="shared" si="13"/>
        <v/>
      </c>
      <c r="BE63" s="36" t="str">
        <f t="shared" si="14"/>
        <v/>
      </c>
      <c r="BF63" s="36" t="str">
        <f t="shared" si="15"/>
        <v/>
      </c>
      <c r="BG63" s="36" t="str">
        <f t="shared" si="16"/>
        <v/>
      </c>
      <c r="BH63" s="36" t="str">
        <f t="shared" si="17"/>
        <v/>
      </c>
      <c r="BI63" s="36" t="str">
        <f t="shared" si="18"/>
        <v/>
      </c>
      <c r="BJ63" s="36" t="str">
        <f t="shared" si="19"/>
        <v/>
      </c>
      <c r="BK63" s="36" t="str">
        <f t="shared" si="20"/>
        <v/>
      </c>
      <c r="BL63" s="36" t="str">
        <f t="shared" si="21"/>
        <v/>
      </c>
      <c r="BM63" s="36" t="str">
        <f t="shared" si="22"/>
        <v/>
      </c>
      <c r="BN63" s="38" t="e">
        <f t="shared" si="23"/>
        <v>#DIV/0!</v>
      </c>
      <c r="BO63" s="38" t="e">
        <f t="shared" si="24"/>
        <v>#DIV/0!</v>
      </c>
      <c r="BP63" s="39" t="str">
        <f t="shared" si="25"/>
        <v/>
      </c>
      <c r="BQ63" s="39" t="str">
        <f t="shared" si="26"/>
        <v/>
      </c>
      <c r="BR63" s="39" t="str">
        <f t="shared" si="27"/>
        <v/>
      </c>
      <c r="BS63" s="39" t="str">
        <f t="shared" si="28"/>
        <v/>
      </c>
      <c r="BT63" s="39" t="str">
        <f t="shared" si="29"/>
        <v/>
      </c>
      <c r="BU63" s="39" t="str">
        <f t="shared" si="30"/>
        <v/>
      </c>
      <c r="BV63" s="39" t="str">
        <f t="shared" si="31"/>
        <v/>
      </c>
      <c r="BW63" s="39" t="str">
        <f t="shared" si="32"/>
        <v/>
      </c>
      <c r="BX63" s="39" t="str">
        <f t="shared" si="33"/>
        <v/>
      </c>
      <c r="BY63" s="39" t="str">
        <f t="shared" si="34"/>
        <v/>
      </c>
      <c r="BZ63" s="39" t="str">
        <f t="shared" si="35"/>
        <v/>
      </c>
      <c r="CA63" s="39" t="str">
        <f t="shared" si="36"/>
        <v/>
      </c>
      <c r="CB63" s="39" t="str">
        <f t="shared" si="37"/>
        <v/>
      </c>
      <c r="CC63" s="39" t="str">
        <f t="shared" si="38"/>
        <v/>
      </c>
      <c r="CD63" s="39" t="str">
        <f t="shared" si="39"/>
        <v/>
      </c>
      <c r="CE63" s="39" t="str">
        <f t="shared" si="40"/>
        <v/>
      </c>
      <c r="CF63" s="39" t="str">
        <f t="shared" si="41"/>
        <v/>
      </c>
      <c r="CG63" s="39" t="str">
        <f t="shared" si="42"/>
        <v/>
      </c>
      <c r="CH63" s="39" t="str">
        <f t="shared" si="43"/>
        <v/>
      </c>
      <c r="CI63" s="39" t="str">
        <f t="shared" si="44"/>
        <v/>
      </c>
    </row>
    <row r="64" spans="1:87">
      <c r="A64" s="18"/>
      <c r="B64" s="15" t="str">
        <f>'Gene Table'!E63</f>
        <v>hsa-miR-1207-3p</v>
      </c>
      <c r="C64" s="15" t="str">
        <f>'Gene Table'!B63</f>
        <v>C13</v>
      </c>
      <c r="D64" s="16"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Table'!E63</f>
        <v>hsa-miR-1207-3p</v>
      </c>
      <c r="O64" s="17" t="str">
        <f>'Gene Table'!B63</f>
        <v>C13</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3"/>
        <v/>
      </c>
      <c r="AU64" s="36" t="str">
        <f t="shared" si="4"/>
        <v/>
      </c>
      <c r="AV64" s="36" t="str">
        <f t="shared" si="5"/>
        <v/>
      </c>
      <c r="AW64" s="36" t="str">
        <f t="shared" si="6"/>
        <v/>
      </c>
      <c r="AX64" s="36" t="str">
        <f t="shared" si="7"/>
        <v/>
      </c>
      <c r="AY64" s="36" t="str">
        <f t="shared" si="8"/>
        <v/>
      </c>
      <c r="AZ64" s="36" t="str">
        <f t="shared" si="9"/>
        <v/>
      </c>
      <c r="BA64" s="36" t="str">
        <f t="shared" si="10"/>
        <v/>
      </c>
      <c r="BB64" s="36" t="str">
        <f t="shared" si="11"/>
        <v/>
      </c>
      <c r="BC64" s="36" t="str">
        <f t="shared" si="12"/>
        <v/>
      </c>
      <c r="BD64" s="36" t="str">
        <f t="shared" si="13"/>
        <v/>
      </c>
      <c r="BE64" s="36" t="str">
        <f t="shared" si="14"/>
        <v/>
      </c>
      <c r="BF64" s="36" t="str">
        <f t="shared" si="15"/>
        <v/>
      </c>
      <c r="BG64" s="36" t="str">
        <f t="shared" si="16"/>
        <v/>
      </c>
      <c r="BH64" s="36" t="str">
        <f t="shared" si="17"/>
        <v/>
      </c>
      <c r="BI64" s="36" t="str">
        <f t="shared" si="18"/>
        <v/>
      </c>
      <c r="BJ64" s="36" t="str">
        <f t="shared" si="19"/>
        <v/>
      </c>
      <c r="BK64" s="36" t="str">
        <f t="shared" si="20"/>
        <v/>
      </c>
      <c r="BL64" s="36" t="str">
        <f t="shared" si="21"/>
        <v/>
      </c>
      <c r="BM64" s="36" t="str">
        <f t="shared" si="22"/>
        <v/>
      </c>
      <c r="BN64" s="38" t="e">
        <f t="shared" si="23"/>
        <v>#DIV/0!</v>
      </c>
      <c r="BO64" s="38" t="e">
        <f t="shared" si="24"/>
        <v>#DIV/0!</v>
      </c>
      <c r="BP64" s="39" t="str">
        <f t="shared" si="25"/>
        <v/>
      </c>
      <c r="BQ64" s="39" t="str">
        <f t="shared" si="26"/>
        <v/>
      </c>
      <c r="BR64" s="39" t="str">
        <f t="shared" si="27"/>
        <v/>
      </c>
      <c r="BS64" s="39" t="str">
        <f t="shared" si="28"/>
        <v/>
      </c>
      <c r="BT64" s="39" t="str">
        <f t="shared" si="29"/>
        <v/>
      </c>
      <c r="BU64" s="39" t="str">
        <f t="shared" si="30"/>
        <v/>
      </c>
      <c r="BV64" s="39" t="str">
        <f t="shared" si="31"/>
        <v/>
      </c>
      <c r="BW64" s="39" t="str">
        <f t="shared" si="32"/>
        <v/>
      </c>
      <c r="BX64" s="39" t="str">
        <f t="shared" si="33"/>
        <v/>
      </c>
      <c r="BY64" s="39" t="str">
        <f t="shared" si="34"/>
        <v/>
      </c>
      <c r="BZ64" s="39" t="str">
        <f t="shared" si="35"/>
        <v/>
      </c>
      <c r="CA64" s="39" t="str">
        <f t="shared" si="36"/>
        <v/>
      </c>
      <c r="CB64" s="39" t="str">
        <f t="shared" si="37"/>
        <v/>
      </c>
      <c r="CC64" s="39" t="str">
        <f t="shared" si="38"/>
        <v/>
      </c>
      <c r="CD64" s="39" t="str">
        <f t="shared" si="39"/>
        <v/>
      </c>
      <c r="CE64" s="39" t="str">
        <f t="shared" si="40"/>
        <v/>
      </c>
      <c r="CF64" s="39" t="str">
        <f t="shared" si="41"/>
        <v/>
      </c>
      <c r="CG64" s="39" t="str">
        <f t="shared" si="42"/>
        <v/>
      </c>
      <c r="CH64" s="39" t="str">
        <f t="shared" si="43"/>
        <v/>
      </c>
      <c r="CI64" s="39" t="str">
        <f t="shared" si="44"/>
        <v/>
      </c>
    </row>
    <row r="65" spans="1:87">
      <c r="A65" s="18"/>
      <c r="B65" s="15" t="str">
        <f>'Gene Table'!E64</f>
        <v>hsa-miR-888-5p</v>
      </c>
      <c r="C65" s="15" t="str">
        <f>'Gene Table'!B64</f>
        <v>C14</v>
      </c>
      <c r="D65" s="16"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Table'!E64</f>
        <v>hsa-miR-888-5p</v>
      </c>
      <c r="O65" s="17" t="str">
        <f>'Gene Table'!B64</f>
        <v>C14</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3"/>
        <v/>
      </c>
      <c r="AU65" s="36" t="str">
        <f t="shared" si="4"/>
        <v/>
      </c>
      <c r="AV65" s="36" t="str">
        <f t="shared" si="5"/>
        <v/>
      </c>
      <c r="AW65" s="36" t="str">
        <f t="shared" si="6"/>
        <v/>
      </c>
      <c r="AX65" s="36" t="str">
        <f t="shared" si="7"/>
        <v/>
      </c>
      <c r="AY65" s="36" t="str">
        <f t="shared" si="8"/>
        <v/>
      </c>
      <c r="AZ65" s="36" t="str">
        <f t="shared" si="9"/>
        <v/>
      </c>
      <c r="BA65" s="36" t="str">
        <f t="shared" si="10"/>
        <v/>
      </c>
      <c r="BB65" s="36" t="str">
        <f t="shared" si="11"/>
        <v/>
      </c>
      <c r="BC65" s="36" t="str">
        <f t="shared" si="12"/>
        <v/>
      </c>
      <c r="BD65" s="36" t="str">
        <f t="shared" si="13"/>
        <v/>
      </c>
      <c r="BE65" s="36" t="str">
        <f t="shared" si="14"/>
        <v/>
      </c>
      <c r="BF65" s="36" t="str">
        <f t="shared" si="15"/>
        <v/>
      </c>
      <c r="BG65" s="36" t="str">
        <f t="shared" si="16"/>
        <v/>
      </c>
      <c r="BH65" s="36" t="str">
        <f t="shared" si="17"/>
        <v/>
      </c>
      <c r="BI65" s="36" t="str">
        <f t="shared" si="18"/>
        <v/>
      </c>
      <c r="BJ65" s="36" t="str">
        <f t="shared" si="19"/>
        <v/>
      </c>
      <c r="BK65" s="36" t="str">
        <f t="shared" si="20"/>
        <v/>
      </c>
      <c r="BL65" s="36" t="str">
        <f t="shared" si="21"/>
        <v/>
      </c>
      <c r="BM65" s="36" t="str">
        <f t="shared" si="22"/>
        <v/>
      </c>
      <c r="BN65" s="38" t="e">
        <f t="shared" si="23"/>
        <v>#DIV/0!</v>
      </c>
      <c r="BO65" s="38" t="e">
        <f t="shared" si="24"/>
        <v>#DIV/0!</v>
      </c>
      <c r="BP65" s="39" t="str">
        <f t="shared" si="25"/>
        <v/>
      </c>
      <c r="BQ65" s="39" t="str">
        <f t="shared" si="26"/>
        <v/>
      </c>
      <c r="BR65" s="39" t="str">
        <f t="shared" si="27"/>
        <v/>
      </c>
      <c r="BS65" s="39" t="str">
        <f t="shared" si="28"/>
        <v/>
      </c>
      <c r="BT65" s="39" t="str">
        <f t="shared" si="29"/>
        <v/>
      </c>
      <c r="BU65" s="39" t="str">
        <f t="shared" si="30"/>
        <v/>
      </c>
      <c r="BV65" s="39" t="str">
        <f t="shared" si="31"/>
        <v/>
      </c>
      <c r="BW65" s="39" t="str">
        <f t="shared" si="32"/>
        <v/>
      </c>
      <c r="BX65" s="39" t="str">
        <f t="shared" si="33"/>
        <v/>
      </c>
      <c r="BY65" s="39" t="str">
        <f t="shared" si="34"/>
        <v/>
      </c>
      <c r="BZ65" s="39" t="str">
        <f t="shared" si="35"/>
        <v/>
      </c>
      <c r="CA65" s="39" t="str">
        <f t="shared" si="36"/>
        <v/>
      </c>
      <c r="CB65" s="39" t="str">
        <f t="shared" si="37"/>
        <v/>
      </c>
      <c r="CC65" s="39" t="str">
        <f t="shared" si="38"/>
        <v/>
      </c>
      <c r="CD65" s="39" t="str">
        <f t="shared" si="39"/>
        <v/>
      </c>
      <c r="CE65" s="39" t="str">
        <f t="shared" si="40"/>
        <v/>
      </c>
      <c r="CF65" s="39" t="str">
        <f t="shared" si="41"/>
        <v/>
      </c>
      <c r="CG65" s="39" t="str">
        <f t="shared" si="42"/>
        <v/>
      </c>
      <c r="CH65" s="39" t="str">
        <f t="shared" si="43"/>
        <v/>
      </c>
      <c r="CI65" s="39" t="str">
        <f t="shared" si="44"/>
        <v/>
      </c>
    </row>
    <row r="66" spans="1:87">
      <c r="A66" s="18"/>
      <c r="B66" s="15" t="str">
        <f>'Gene Table'!E65</f>
        <v>hsa-miR-1207-5p</v>
      </c>
      <c r="C66" s="15" t="str">
        <f>'Gene Table'!B65</f>
        <v>C15</v>
      </c>
      <c r="D66" s="16"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Table'!E65</f>
        <v>hsa-miR-1207-5p</v>
      </c>
      <c r="O66" s="17" t="str">
        <f>'Gene Table'!B65</f>
        <v>C15</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3"/>
        <v/>
      </c>
      <c r="AU66" s="36" t="str">
        <f t="shared" si="4"/>
        <v/>
      </c>
      <c r="AV66" s="36" t="str">
        <f t="shared" si="5"/>
        <v/>
      </c>
      <c r="AW66" s="36" t="str">
        <f t="shared" si="6"/>
        <v/>
      </c>
      <c r="AX66" s="36" t="str">
        <f t="shared" si="7"/>
        <v/>
      </c>
      <c r="AY66" s="36" t="str">
        <f t="shared" si="8"/>
        <v/>
      </c>
      <c r="AZ66" s="36" t="str">
        <f t="shared" si="9"/>
        <v/>
      </c>
      <c r="BA66" s="36" t="str">
        <f t="shared" si="10"/>
        <v/>
      </c>
      <c r="BB66" s="36" t="str">
        <f t="shared" si="11"/>
        <v/>
      </c>
      <c r="BC66" s="36" t="str">
        <f t="shared" si="12"/>
        <v/>
      </c>
      <c r="BD66" s="36" t="str">
        <f t="shared" si="13"/>
        <v/>
      </c>
      <c r="BE66" s="36" t="str">
        <f t="shared" si="14"/>
        <v/>
      </c>
      <c r="BF66" s="36" t="str">
        <f t="shared" si="15"/>
        <v/>
      </c>
      <c r="BG66" s="36" t="str">
        <f t="shared" si="16"/>
        <v/>
      </c>
      <c r="BH66" s="36" t="str">
        <f t="shared" si="17"/>
        <v/>
      </c>
      <c r="BI66" s="36" t="str">
        <f t="shared" si="18"/>
        <v/>
      </c>
      <c r="BJ66" s="36" t="str">
        <f t="shared" si="19"/>
        <v/>
      </c>
      <c r="BK66" s="36" t="str">
        <f t="shared" si="20"/>
        <v/>
      </c>
      <c r="BL66" s="36" t="str">
        <f t="shared" si="21"/>
        <v/>
      </c>
      <c r="BM66" s="36" t="str">
        <f t="shared" si="22"/>
        <v/>
      </c>
      <c r="BN66" s="38" t="e">
        <f t="shared" si="23"/>
        <v>#DIV/0!</v>
      </c>
      <c r="BO66" s="38" t="e">
        <f t="shared" si="24"/>
        <v>#DIV/0!</v>
      </c>
      <c r="BP66" s="39" t="str">
        <f t="shared" si="25"/>
        <v/>
      </c>
      <c r="BQ66" s="39" t="str">
        <f t="shared" si="26"/>
        <v/>
      </c>
      <c r="BR66" s="39" t="str">
        <f t="shared" si="27"/>
        <v/>
      </c>
      <c r="BS66" s="39" t="str">
        <f t="shared" si="28"/>
        <v/>
      </c>
      <c r="BT66" s="39" t="str">
        <f t="shared" si="29"/>
        <v/>
      </c>
      <c r="BU66" s="39" t="str">
        <f t="shared" si="30"/>
        <v/>
      </c>
      <c r="BV66" s="39" t="str">
        <f t="shared" si="31"/>
        <v/>
      </c>
      <c r="BW66" s="39" t="str">
        <f t="shared" si="32"/>
        <v/>
      </c>
      <c r="BX66" s="39" t="str">
        <f t="shared" si="33"/>
        <v/>
      </c>
      <c r="BY66" s="39" t="str">
        <f t="shared" si="34"/>
        <v/>
      </c>
      <c r="BZ66" s="39" t="str">
        <f t="shared" si="35"/>
        <v/>
      </c>
      <c r="CA66" s="39" t="str">
        <f t="shared" si="36"/>
        <v/>
      </c>
      <c r="CB66" s="39" t="str">
        <f t="shared" si="37"/>
        <v/>
      </c>
      <c r="CC66" s="39" t="str">
        <f t="shared" si="38"/>
        <v/>
      </c>
      <c r="CD66" s="39" t="str">
        <f t="shared" si="39"/>
        <v/>
      </c>
      <c r="CE66" s="39" t="str">
        <f t="shared" si="40"/>
        <v/>
      </c>
      <c r="CF66" s="39" t="str">
        <f t="shared" si="41"/>
        <v/>
      </c>
      <c r="CG66" s="39" t="str">
        <f t="shared" si="42"/>
        <v/>
      </c>
      <c r="CH66" s="39" t="str">
        <f t="shared" si="43"/>
        <v/>
      </c>
      <c r="CI66" s="39" t="str">
        <f t="shared" si="44"/>
        <v/>
      </c>
    </row>
    <row r="67" spans="1:87">
      <c r="A67" s="18"/>
      <c r="B67" s="15" t="str">
        <f>'Gene Table'!E66</f>
        <v>hsa-miR-130a-3p</v>
      </c>
      <c r="C67" s="15" t="str">
        <f>'Gene Table'!B66</f>
        <v>C16</v>
      </c>
      <c r="D67" s="16"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Table'!E66</f>
        <v>hsa-miR-130a-3p</v>
      </c>
      <c r="O67" s="17" t="str">
        <f>'Gene Table'!B66</f>
        <v>C16</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3"/>
        <v/>
      </c>
      <c r="AU67" s="36" t="str">
        <f t="shared" si="4"/>
        <v/>
      </c>
      <c r="AV67" s="36" t="str">
        <f t="shared" si="5"/>
        <v/>
      </c>
      <c r="AW67" s="36" t="str">
        <f t="shared" si="6"/>
        <v/>
      </c>
      <c r="AX67" s="36" t="str">
        <f t="shared" si="7"/>
        <v/>
      </c>
      <c r="AY67" s="36" t="str">
        <f t="shared" si="8"/>
        <v/>
      </c>
      <c r="AZ67" s="36" t="str">
        <f t="shared" si="9"/>
        <v/>
      </c>
      <c r="BA67" s="36" t="str">
        <f t="shared" si="10"/>
        <v/>
      </c>
      <c r="BB67" s="36" t="str">
        <f t="shared" si="11"/>
        <v/>
      </c>
      <c r="BC67" s="36" t="str">
        <f t="shared" si="12"/>
        <v/>
      </c>
      <c r="BD67" s="36" t="str">
        <f t="shared" si="13"/>
        <v/>
      </c>
      <c r="BE67" s="36" t="str">
        <f t="shared" si="14"/>
        <v/>
      </c>
      <c r="BF67" s="36" t="str">
        <f t="shared" si="15"/>
        <v/>
      </c>
      <c r="BG67" s="36" t="str">
        <f t="shared" si="16"/>
        <v/>
      </c>
      <c r="BH67" s="36" t="str">
        <f t="shared" si="17"/>
        <v/>
      </c>
      <c r="BI67" s="36" t="str">
        <f t="shared" si="18"/>
        <v/>
      </c>
      <c r="BJ67" s="36" t="str">
        <f t="shared" si="19"/>
        <v/>
      </c>
      <c r="BK67" s="36" t="str">
        <f t="shared" si="20"/>
        <v/>
      </c>
      <c r="BL67" s="36" t="str">
        <f t="shared" si="21"/>
        <v/>
      </c>
      <c r="BM67" s="36" t="str">
        <f t="shared" si="22"/>
        <v/>
      </c>
      <c r="BN67" s="38" t="e">
        <f t="shared" si="23"/>
        <v>#DIV/0!</v>
      </c>
      <c r="BO67" s="38" t="e">
        <f t="shared" si="24"/>
        <v>#DIV/0!</v>
      </c>
      <c r="BP67" s="39" t="str">
        <f t="shared" si="25"/>
        <v/>
      </c>
      <c r="BQ67" s="39" t="str">
        <f t="shared" si="26"/>
        <v/>
      </c>
      <c r="BR67" s="39" t="str">
        <f t="shared" si="27"/>
        <v/>
      </c>
      <c r="BS67" s="39" t="str">
        <f t="shared" si="28"/>
        <v/>
      </c>
      <c r="BT67" s="39" t="str">
        <f t="shared" si="29"/>
        <v/>
      </c>
      <c r="BU67" s="39" t="str">
        <f t="shared" si="30"/>
        <v/>
      </c>
      <c r="BV67" s="39" t="str">
        <f t="shared" si="31"/>
        <v/>
      </c>
      <c r="BW67" s="39" t="str">
        <f t="shared" si="32"/>
        <v/>
      </c>
      <c r="BX67" s="39" t="str">
        <f t="shared" si="33"/>
        <v/>
      </c>
      <c r="BY67" s="39" t="str">
        <f t="shared" si="34"/>
        <v/>
      </c>
      <c r="BZ67" s="39" t="str">
        <f t="shared" si="35"/>
        <v/>
      </c>
      <c r="CA67" s="39" t="str">
        <f t="shared" si="36"/>
        <v/>
      </c>
      <c r="CB67" s="39" t="str">
        <f t="shared" si="37"/>
        <v/>
      </c>
      <c r="CC67" s="39" t="str">
        <f t="shared" si="38"/>
        <v/>
      </c>
      <c r="CD67" s="39" t="str">
        <f t="shared" si="39"/>
        <v/>
      </c>
      <c r="CE67" s="39" t="str">
        <f t="shared" si="40"/>
        <v/>
      </c>
      <c r="CF67" s="39" t="str">
        <f t="shared" si="41"/>
        <v/>
      </c>
      <c r="CG67" s="39" t="str">
        <f t="shared" si="42"/>
        <v/>
      </c>
      <c r="CH67" s="39" t="str">
        <f t="shared" si="43"/>
        <v/>
      </c>
      <c r="CI67" s="39" t="str">
        <f t="shared" si="44"/>
        <v/>
      </c>
    </row>
    <row r="68" spans="1:87">
      <c r="A68" s="18"/>
      <c r="B68" s="15" t="str">
        <f>'Gene Table'!E67</f>
        <v>hsa-miR-1208</v>
      </c>
      <c r="C68" s="15" t="str">
        <f>'Gene Table'!B67</f>
        <v>C17</v>
      </c>
      <c r="D68" s="16"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Table'!E67</f>
        <v>hsa-miR-1208</v>
      </c>
      <c r="O68" s="17" t="str">
        <f>'Gene Table'!B67</f>
        <v>C17</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si="3"/>
        <v/>
      </c>
      <c r="AU68" s="36" t="str">
        <f t="shared" si="4"/>
        <v/>
      </c>
      <c r="AV68" s="36" t="str">
        <f t="shared" si="5"/>
        <v/>
      </c>
      <c r="AW68" s="36" t="str">
        <f t="shared" si="6"/>
        <v/>
      </c>
      <c r="AX68" s="36" t="str">
        <f t="shared" si="7"/>
        <v/>
      </c>
      <c r="AY68" s="36" t="str">
        <f t="shared" si="8"/>
        <v/>
      </c>
      <c r="AZ68" s="36" t="str">
        <f t="shared" si="9"/>
        <v/>
      </c>
      <c r="BA68" s="36" t="str">
        <f t="shared" si="10"/>
        <v/>
      </c>
      <c r="BB68" s="36" t="str">
        <f t="shared" si="11"/>
        <v/>
      </c>
      <c r="BC68" s="36" t="str">
        <f t="shared" si="12"/>
        <v/>
      </c>
      <c r="BD68" s="36" t="str">
        <f t="shared" si="13"/>
        <v/>
      </c>
      <c r="BE68" s="36" t="str">
        <f t="shared" si="14"/>
        <v/>
      </c>
      <c r="BF68" s="36" t="str">
        <f t="shared" si="15"/>
        <v/>
      </c>
      <c r="BG68" s="36" t="str">
        <f t="shared" si="16"/>
        <v/>
      </c>
      <c r="BH68" s="36" t="str">
        <f t="shared" si="17"/>
        <v/>
      </c>
      <c r="BI68" s="36" t="str">
        <f t="shared" si="18"/>
        <v/>
      </c>
      <c r="BJ68" s="36" t="str">
        <f t="shared" si="19"/>
        <v/>
      </c>
      <c r="BK68" s="36" t="str">
        <f t="shared" si="20"/>
        <v/>
      </c>
      <c r="BL68" s="36" t="str">
        <f t="shared" si="21"/>
        <v/>
      </c>
      <c r="BM68" s="36" t="str">
        <f t="shared" si="22"/>
        <v/>
      </c>
      <c r="BN68" s="38" t="e">
        <f t="shared" si="23"/>
        <v>#DIV/0!</v>
      </c>
      <c r="BO68" s="38" t="e">
        <f t="shared" si="24"/>
        <v>#DIV/0!</v>
      </c>
      <c r="BP68" s="39" t="str">
        <f t="shared" si="25"/>
        <v/>
      </c>
      <c r="BQ68" s="39" t="str">
        <f t="shared" si="26"/>
        <v/>
      </c>
      <c r="BR68" s="39" t="str">
        <f t="shared" si="27"/>
        <v/>
      </c>
      <c r="BS68" s="39" t="str">
        <f t="shared" si="28"/>
        <v/>
      </c>
      <c r="BT68" s="39" t="str">
        <f t="shared" si="29"/>
        <v/>
      </c>
      <c r="BU68" s="39" t="str">
        <f t="shared" si="30"/>
        <v/>
      </c>
      <c r="BV68" s="39" t="str">
        <f t="shared" si="31"/>
        <v/>
      </c>
      <c r="BW68" s="39" t="str">
        <f t="shared" si="32"/>
        <v/>
      </c>
      <c r="BX68" s="39" t="str">
        <f t="shared" si="33"/>
        <v/>
      </c>
      <c r="BY68" s="39" t="str">
        <f t="shared" si="34"/>
        <v/>
      </c>
      <c r="BZ68" s="39" t="str">
        <f t="shared" si="35"/>
        <v/>
      </c>
      <c r="CA68" s="39" t="str">
        <f t="shared" si="36"/>
        <v/>
      </c>
      <c r="CB68" s="39" t="str">
        <f t="shared" si="37"/>
        <v/>
      </c>
      <c r="CC68" s="39" t="str">
        <f t="shared" si="38"/>
        <v/>
      </c>
      <c r="CD68" s="39" t="str">
        <f t="shared" si="39"/>
        <v/>
      </c>
      <c r="CE68" s="39" t="str">
        <f t="shared" si="40"/>
        <v/>
      </c>
      <c r="CF68" s="39" t="str">
        <f t="shared" si="41"/>
        <v/>
      </c>
      <c r="CG68" s="39" t="str">
        <f t="shared" si="42"/>
        <v/>
      </c>
      <c r="CH68" s="39" t="str">
        <f t="shared" si="43"/>
        <v/>
      </c>
      <c r="CI68" s="39" t="str">
        <f t="shared" si="44"/>
        <v/>
      </c>
    </row>
    <row r="69" spans="1:87">
      <c r="A69" s="18"/>
      <c r="B69" s="15" t="str">
        <f>'Gene Table'!E68</f>
        <v>hsa-miR-30a-5p</v>
      </c>
      <c r="C69" s="15" t="str">
        <f>'Gene Table'!B68</f>
        <v>C18</v>
      </c>
      <c r="D69" s="16"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Table'!E68</f>
        <v>hsa-miR-30a-5p</v>
      </c>
      <c r="O69" s="17" t="str">
        <f>'Gene Table'!B68</f>
        <v>C18</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ref="AT69:AT132" si="46">IF(ISERROR(D69-Z$26),"",D69-Z$26)</f>
        <v/>
      </c>
      <c r="AU69" s="36" t="str">
        <f t="shared" ref="AU69:AU132" si="47">IF(ISERROR(E69-AA$26),"",E69-AA$26)</f>
        <v/>
      </c>
      <c r="AV69" s="36" t="str">
        <f t="shared" ref="AV69:AV132" si="48">IF(ISERROR(F69-AB$26),"",F69-AB$26)</f>
        <v/>
      </c>
      <c r="AW69" s="36" t="str">
        <f t="shared" ref="AW69:AW132" si="49">IF(ISERROR(G69-AC$26),"",G69-AC$26)</f>
        <v/>
      </c>
      <c r="AX69" s="36" t="str">
        <f t="shared" ref="AX69:AX132" si="50">IF(ISERROR(H69-AD$26),"",H69-AD$26)</f>
        <v/>
      </c>
      <c r="AY69" s="36" t="str">
        <f t="shared" ref="AY69:AY132" si="51">IF(ISERROR(I69-AE$26),"",I69-AE$26)</f>
        <v/>
      </c>
      <c r="AZ69" s="36" t="str">
        <f t="shared" ref="AZ69:AZ132" si="52">IF(ISERROR(J69-AF$26),"",J69-AF$26)</f>
        <v/>
      </c>
      <c r="BA69" s="36" t="str">
        <f t="shared" ref="BA69:BA132" si="53">IF(ISERROR(K69-AG$26),"",K69-AG$26)</f>
        <v/>
      </c>
      <c r="BB69" s="36" t="str">
        <f t="shared" ref="BB69:BB132" si="54">IF(ISERROR(L69-AH$26),"",L69-AH$26)</f>
        <v/>
      </c>
      <c r="BC69" s="36" t="str">
        <f t="shared" ref="BC69:BC132" si="55">IF(ISERROR(M69-AI$26),"",M69-AI$26)</f>
        <v/>
      </c>
      <c r="BD69" s="36" t="str">
        <f t="shared" ref="BD69:BD132" si="56">IF(ISERROR(P69-AJ$26),"",P69-AJ$26)</f>
        <v/>
      </c>
      <c r="BE69" s="36" t="str">
        <f t="shared" ref="BE69:BE132" si="57">IF(ISERROR(Q69-AK$26),"",Q69-AK$26)</f>
        <v/>
      </c>
      <c r="BF69" s="36" t="str">
        <f t="shared" ref="BF69:BF132" si="58">IF(ISERROR(R69-AL$26),"",R69-AL$26)</f>
        <v/>
      </c>
      <c r="BG69" s="36" t="str">
        <f t="shared" ref="BG69:BG132" si="59">IF(ISERROR(S69-AM$26),"",S69-AM$26)</f>
        <v/>
      </c>
      <c r="BH69" s="36" t="str">
        <f t="shared" ref="BH69:BH132" si="60">IF(ISERROR(T69-AN$26),"",T69-AN$26)</f>
        <v/>
      </c>
      <c r="BI69" s="36" t="str">
        <f t="shared" ref="BI69:BI132" si="61">IF(ISERROR(U69-AO$26),"",U69-AO$26)</f>
        <v/>
      </c>
      <c r="BJ69" s="36" t="str">
        <f t="shared" ref="BJ69:BJ132" si="62">IF(ISERROR(V69-AP$26),"",V69-AP$26)</f>
        <v/>
      </c>
      <c r="BK69" s="36" t="str">
        <f t="shared" ref="BK69:BK132" si="63">IF(ISERROR(W69-AQ$26),"",W69-AQ$26)</f>
        <v/>
      </c>
      <c r="BL69" s="36" t="str">
        <f t="shared" ref="BL69:BL132" si="64">IF(ISERROR(X69-AR$26),"",X69-AR$26)</f>
        <v/>
      </c>
      <c r="BM69" s="36" t="str">
        <f t="shared" ref="BM69:BM132" si="65">IF(ISERROR(Y69-AS$26),"",Y69-AS$26)</f>
        <v/>
      </c>
      <c r="BN69" s="38" t="e">
        <f t="shared" ref="BN69:BN100" si="66">AVERAGE(AT69:BC69)</f>
        <v>#DIV/0!</v>
      </c>
      <c r="BO69" s="38" t="e">
        <f t="shared" ref="BO69:BO100" si="67">AVERAGE(BD69:BM69)</f>
        <v>#DIV/0!</v>
      </c>
      <c r="BP69" s="39" t="str">
        <f t="shared" ref="BP69:BP132" si="68">IF(ISNUMBER(AT69),POWER(2,-AT69),"")</f>
        <v/>
      </c>
      <c r="BQ69" s="39" t="str">
        <f t="shared" ref="BQ69:BQ132" si="69">IF(ISNUMBER(AU69),POWER(2,-AU69),"")</f>
        <v/>
      </c>
      <c r="BR69" s="39" t="str">
        <f t="shared" ref="BR69:BR132" si="70">IF(ISNUMBER(AV69),POWER(2,-AV69),"")</f>
        <v/>
      </c>
      <c r="BS69" s="39" t="str">
        <f t="shared" ref="BS69:BS132" si="71">IF(ISNUMBER(AW69),POWER(2,-AW69),"")</f>
        <v/>
      </c>
      <c r="BT69" s="39" t="str">
        <f t="shared" ref="BT69:BT132" si="72">IF(ISNUMBER(AX69),POWER(2,-AX69),"")</f>
        <v/>
      </c>
      <c r="BU69" s="39" t="str">
        <f t="shared" ref="BU69:BU132" si="73">IF(ISNUMBER(AY69),POWER(2,-AY69),"")</f>
        <v/>
      </c>
      <c r="BV69" s="39" t="str">
        <f t="shared" ref="BV69:BV132" si="74">IF(ISNUMBER(AZ69),POWER(2,-AZ69),"")</f>
        <v/>
      </c>
      <c r="BW69" s="39" t="str">
        <f t="shared" ref="BW69:BW132" si="75">IF(ISNUMBER(BA69),POWER(2,-BA69),"")</f>
        <v/>
      </c>
      <c r="BX69" s="39" t="str">
        <f t="shared" ref="BX69:BX132" si="76">IF(ISNUMBER(BB69),POWER(2,-BB69),"")</f>
        <v/>
      </c>
      <c r="BY69" s="39" t="str">
        <f t="shared" ref="BY69:BY132" si="77">IF(ISNUMBER(BC69),POWER(2,-BC69),"")</f>
        <v/>
      </c>
      <c r="BZ69" s="39" t="str">
        <f t="shared" ref="BZ69:BZ132" si="78">IF(ISNUMBER(BD69),POWER(2,-BD69),"")</f>
        <v/>
      </c>
      <c r="CA69" s="39" t="str">
        <f t="shared" ref="CA69:CA132" si="79">IF(ISNUMBER(BE69),POWER(2,-BE69),"")</f>
        <v/>
      </c>
      <c r="CB69" s="39" t="str">
        <f t="shared" ref="CB69:CB132" si="80">IF(ISNUMBER(BF69),POWER(2,-BF69),"")</f>
        <v/>
      </c>
      <c r="CC69" s="39" t="str">
        <f t="shared" ref="CC69:CC132" si="81">IF(ISNUMBER(BG69),POWER(2,-BG69),"")</f>
        <v/>
      </c>
      <c r="CD69" s="39" t="str">
        <f t="shared" ref="CD69:CD132" si="82">IF(ISNUMBER(BH69),POWER(2,-BH69),"")</f>
        <v/>
      </c>
      <c r="CE69" s="39" t="str">
        <f t="shared" ref="CE69:CE132" si="83">IF(ISNUMBER(BI69),POWER(2,-BI69),"")</f>
        <v/>
      </c>
      <c r="CF69" s="39" t="str">
        <f t="shared" ref="CF69:CF132" si="84">IF(ISNUMBER(BJ69),POWER(2,-BJ69),"")</f>
        <v/>
      </c>
      <c r="CG69" s="39" t="str">
        <f t="shared" ref="CG69:CG132" si="85">IF(ISNUMBER(BK69),POWER(2,-BK69),"")</f>
        <v/>
      </c>
      <c r="CH69" s="39" t="str">
        <f t="shared" ref="CH69:CH132" si="86">IF(ISNUMBER(BL69),POWER(2,-BL69),"")</f>
        <v/>
      </c>
      <c r="CI69" s="39" t="str">
        <f t="shared" ref="CI69:CI132" si="87">IF(ISNUMBER(BM69),POWER(2,-BM69),"")</f>
        <v/>
      </c>
    </row>
    <row r="70" spans="1:87">
      <c r="A70" s="18"/>
      <c r="B70" s="15" t="str">
        <f>'Gene Table'!E69</f>
        <v>hsa-miR-122-5p</v>
      </c>
      <c r="C70" s="15" t="str">
        <f>'Gene Table'!B69</f>
        <v>C19</v>
      </c>
      <c r="D70" s="16"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Table'!E69</f>
        <v>hsa-miR-122-5p</v>
      </c>
      <c r="O70" s="17" t="str">
        <f>'Gene Table'!B69</f>
        <v>C19</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46"/>
        <v/>
      </c>
      <c r="AU70" s="36" t="str">
        <f t="shared" si="47"/>
        <v/>
      </c>
      <c r="AV70" s="36" t="str">
        <f t="shared" si="48"/>
        <v/>
      </c>
      <c r="AW70" s="36" t="str">
        <f t="shared" si="49"/>
        <v/>
      </c>
      <c r="AX70" s="36" t="str">
        <f t="shared" si="50"/>
        <v/>
      </c>
      <c r="AY70" s="36" t="str">
        <f t="shared" si="51"/>
        <v/>
      </c>
      <c r="AZ70" s="36" t="str">
        <f t="shared" si="52"/>
        <v/>
      </c>
      <c r="BA70" s="36" t="str">
        <f t="shared" si="53"/>
        <v/>
      </c>
      <c r="BB70" s="36" t="str">
        <f t="shared" si="54"/>
        <v/>
      </c>
      <c r="BC70" s="36" t="str">
        <f t="shared" si="55"/>
        <v/>
      </c>
      <c r="BD70" s="36" t="str">
        <f t="shared" si="56"/>
        <v/>
      </c>
      <c r="BE70" s="36" t="str">
        <f t="shared" si="57"/>
        <v/>
      </c>
      <c r="BF70" s="36" t="str">
        <f t="shared" si="58"/>
        <v/>
      </c>
      <c r="BG70" s="36" t="str">
        <f t="shared" si="59"/>
        <v/>
      </c>
      <c r="BH70" s="36" t="str">
        <f t="shared" si="60"/>
        <v/>
      </c>
      <c r="BI70" s="36" t="str">
        <f t="shared" si="61"/>
        <v/>
      </c>
      <c r="BJ70" s="36" t="str">
        <f t="shared" si="62"/>
        <v/>
      </c>
      <c r="BK70" s="36" t="str">
        <f t="shared" si="63"/>
        <v/>
      </c>
      <c r="BL70" s="36" t="str">
        <f t="shared" si="64"/>
        <v/>
      </c>
      <c r="BM70" s="36" t="str">
        <f t="shared" si="65"/>
        <v/>
      </c>
      <c r="BN70" s="38" t="e">
        <f t="shared" si="66"/>
        <v>#DIV/0!</v>
      </c>
      <c r="BO70" s="38" t="e">
        <f t="shared" si="67"/>
        <v>#DIV/0!</v>
      </c>
      <c r="BP70" s="39" t="str">
        <f t="shared" si="68"/>
        <v/>
      </c>
      <c r="BQ70" s="39" t="str">
        <f t="shared" si="69"/>
        <v/>
      </c>
      <c r="BR70" s="39" t="str">
        <f t="shared" si="70"/>
        <v/>
      </c>
      <c r="BS70" s="39" t="str">
        <f t="shared" si="71"/>
        <v/>
      </c>
      <c r="BT70" s="39" t="str">
        <f t="shared" si="72"/>
        <v/>
      </c>
      <c r="BU70" s="39" t="str">
        <f t="shared" si="73"/>
        <v/>
      </c>
      <c r="BV70" s="39" t="str">
        <f t="shared" si="74"/>
        <v/>
      </c>
      <c r="BW70" s="39" t="str">
        <f t="shared" si="75"/>
        <v/>
      </c>
      <c r="BX70" s="39" t="str">
        <f t="shared" si="76"/>
        <v/>
      </c>
      <c r="BY70" s="39" t="str">
        <f t="shared" si="77"/>
        <v/>
      </c>
      <c r="BZ70" s="39" t="str">
        <f t="shared" si="78"/>
        <v/>
      </c>
      <c r="CA70" s="39" t="str">
        <f t="shared" si="79"/>
        <v/>
      </c>
      <c r="CB70" s="39" t="str">
        <f t="shared" si="80"/>
        <v/>
      </c>
      <c r="CC70" s="39" t="str">
        <f t="shared" si="81"/>
        <v/>
      </c>
      <c r="CD70" s="39" t="str">
        <f t="shared" si="82"/>
        <v/>
      </c>
      <c r="CE70" s="39" t="str">
        <f t="shared" si="83"/>
        <v/>
      </c>
      <c r="CF70" s="39" t="str">
        <f t="shared" si="84"/>
        <v/>
      </c>
      <c r="CG70" s="39" t="str">
        <f t="shared" si="85"/>
        <v/>
      </c>
      <c r="CH70" s="39" t="str">
        <f t="shared" si="86"/>
        <v/>
      </c>
      <c r="CI70" s="39" t="str">
        <f t="shared" si="87"/>
        <v/>
      </c>
    </row>
    <row r="71" spans="1:87">
      <c r="A71" s="18"/>
      <c r="B71" s="15" t="str">
        <f>'Gene Table'!E70</f>
        <v>hsa-miR-144-3p</v>
      </c>
      <c r="C71" s="15" t="str">
        <f>'Gene Table'!B70</f>
        <v>C20</v>
      </c>
      <c r="D71" s="16"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Table'!E70</f>
        <v>hsa-miR-144-3p</v>
      </c>
      <c r="O71" s="17" t="str">
        <f>'Gene Table'!B70</f>
        <v>C20</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46"/>
        <v/>
      </c>
      <c r="AU71" s="36" t="str">
        <f t="shared" si="47"/>
        <v/>
      </c>
      <c r="AV71" s="36" t="str">
        <f t="shared" si="48"/>
        <v/>
      </c>
      <c r="AW71" s="36" t="str">
        <f t="shared" si="49"/>
        <v/>
      </c>
      <c r="AX71" s="36" t="str">
        <f t="shared" si="50"/>
        <v/>
      </c>
      <c r="AY71" s="36" t="str">
        <f t="shared" si="51"/>
        <v/>
      </c>
      <c r="AZ71" s="36" t="str">
        <f t="shared" si="52"/>
        <v/>
      </c>
      <c r="BA71" s="36" t="str">
        <f t="shared" si="53"/>
        <v/>
      </c>
      <c r="BB71" s="36" t="str">
        <f t="shared" si="54"/>
        <v/>
      </c>
      <c r="BC71" s="36" t="str">
        <f t="shared" si="55"/>
        <v/>
      </c>
      <c r="BD71" s="36" t="str">
        <f t="shared" si="56"/>
        <v/>
      </c>
      <c r="BE71" s="36" t="str">
        <f t="shared" si="57"/>
        <v/>
      </c>
      <c r="BF71" s="36" t="str">
        <f t="shared" si="58"/>
        <v/>
      </c>
      <c r="BG71" s="36" t="str">
        <f t="shared" si="59"/>
        <v/>
      </c>
      <c r="BH71" s="36" t="str">
        <f t="shared" si="60"/>
        <v/>
      </c>
      <c r="BI71" s="36" t="str">
        <f t="shared" si="61"/>
        <v/>
      </c>
      <c r="BJ71" s="36" t="str">
        <f t="shared" si="62"/>
        <v/>
      </c>
      <c r="BK71" s="36" t="str">
        <f t="shared" si="63"/>
        <v/>
      </c>
      <c r="BL71" s="36" t="str">
        <f t="shared" si="64"/>
        <v/>
      </c>
      <c r="BM71" s="36" t="str">
        <f t="shared" si="65"/>
        <v/>
      </c>
      <c r="BN71" s="38" t="e">
        <f t="shared" si="66"/>
        <v>#DIV/0!</v>
      </c>
      <c r="BO71" s="38" t="e">
        <f t="shared" si="67"/>
        <v>#DIV/0!</v>
      </c>
      <c r="BP71" s="39" t="str">
        <f t="shared" si="68"/>
        <v/>
      </c>
      <c r="BQ71" s="39" t="str">
        <f t="shared" si="69"/>
        <v/>
      </c>
      <c r="BR71" s="39" t="str">
        <f t="shared" si="70"/>
        <v/>
      </c>
      <c r="BS71" s="39" t="str">
        <f t="shared" si="71"/>
        <v/>
      </c>
      <c r="BT71" s="39" t="str">
        <f t="shared" si="72"/>
        <v/>
      </c>
      <c r="BU71" s="39" t="str">
        <f t="shared" si="73"/>
        <v/>
      </c>
      <c r="BV71" s="39" t="str">
        <f t="shared" si="74"/>
        <v/>
      </c>
      <c r="BW71" s="39" t="str">
        <f t="shared" si="75"/>
        <v/>
      </c>
      <c r="BX71" s="39" t="str">
        <f t="shared" si="76"/>
        <v/>
      </c>
      <c r="BY71" s="39" t="str">
        <f t="shared" si="77"/>
        <v/>
      </c>
      <c r="BZ71" s="39" t="str">
        <f t="shared" si="78"/>
        <v/>
      </c>
      <c r="CA71" s="39" t="str">
        <f t="shared" si="79"/>
        <v/>
      </c>
      <c r="CB71" s="39" t="str">
        <f t="shared" si="80"/>
        <v/>
      </c>
      <c r="CC71" s="39" t="str">
        <f t="shared" si="81"/>
        <v/>
      </c>
      <c r="CD71" s="39" t="str">
        <f t="shared" si="82"/>
        <v/>
      </c>
      <c r="CE71" s="39" t="str">
        <f t="shared" si="83"/>
        <v/>
      </c>
      <c r="CF71" s="39" t="str">
        <f t="shared" si="84"/>
        <v/>
      </c>
      <c r="CG71" s="39" t="str">
        <f t="shared" si="85"/>
        <v/>
      </c>
      <c r="CH71" s="39" t="str">
        <f t="shared" si="86"/>
        <v/>
      </c>
      <c r="CI71" s="39" t="str">
        <f t="shared" si="87"/>
        <v/>
      </c>
    </row>
    <row r="72" spans="1:87">
      <c r="A72" s="18"/>
      <c r="B72" s="15" t="str">
        <f>'Gene Table'!E71</f>
        <v>hsa-miR-1224-3p</v>
      </c>
      <c r="C72" s="15" t="str">
        <f>'Gene Table'!B71</f>
        <v>C21</v>
      </c>
      <c r="D72" s="16"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Table'!E71</f>
        <v>hsa-miR-1224-3p</v>
      </c>
      <c r="O72" s="17" t="str">
        <f>'Gene Table'!B71</f>
        <v>C21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46"/>
        <v/>
      </c>
      <c r="AU72" s="36" t="str">
        <f t="shared" si="47"/>
        <v/>
      </c>
      <c r="AV72" s="36" t="str">
        <f t="shared" si="48"/>
        <v/>
      </c>
      <c r="AW72" s="36" t="str">
        <f t="shared" si="49"/>
        <v/>
      </c>
      <c r="AX72" s="36" t="str">
        <f t="shared" si="50"/>
        <v/>
      </c>
      <c r="AY72" s="36" t="str">
        <f t="shared" si="51"/>
        <v/>
      </c>
      <c r="AZ72" s="36" t="str">
        <f t="shared" si="52"/>
        <v/>
      </c>
      <c r="BA72" s="36" t="str">
        <f t="shared" si="53"/>
        <v/>
      </c>
      <c r="BB72" s="36" t="str">
        <f t="shared" si="54"/>
        <v/>
      </c>
      <c r="BC72" s="36" t="str">
        <f t="shared" si="55"/>
        <v/>
      </c>
      <c r="BD72" s="36" t="str">
        <f t="shared" si="56"/>
        <v/>
      </c>
      <c r="BE72" s="36" t="str">
        <f t="shared" si="57"/>
        <v/>
      </c>
      <c r="BF72" s="36" t="str">
        <f t="shared" si="58"/>
        <v/>
      </c>
      <c r="BG72" s="36" t="str">
        <f t="shared" si="59"/>
        <v/>
      </c>
      <c r="BH72" s="36" t="str">
        <f t="shared" si="60"/>
        <v/>
      </c>
      <c r="BI72" s="36" t="str">
        <f t="shared" si="61"/>
        <v/>
      </c>
      <c r="BJ72" s="36" t="str">
        <f t="shared" si="62"/>
        <v/>
      </c>
      <c r="BK72" s="36" t="str">
        <f t="shared" si="63"/>
        <v/>
      </c>
      <c r="BL72" s="36" t="str">
        <f t="shared" si="64"/>
        <v/>
      </c>
      <c r="BM72" s="36" t="str">
        <f t="shared" si="65"/>
        <v/>
      </c>
      <c r="BN72" s="38" t="e">
        <f t="shared" si="66"/>
        <v>#DIV/0!</v>
      </c>
      <c r="BO72" s="38" t="e">
        <f t="shared" si="67"/>
        <v>#DIV/0!</v>
      </c>
      <c r="BP72" s="39" t="str">
        <f t="shared" si="68"/>
        <v/>
      </c>
      <c r="BQ72" s="39" t="str">
        <f t="shared" si="69"/>
        <v/>
      </c>
      <c r="BR72" s="39" t="str">
        <f t="shared" si="70"/>
        <v/>
      </c>
      <c r="BS72" s="39" t="str">
        <f t="shared" si="71"/>
        <v/>
      </c>
      <c r="BT72" s="39" t="str">
        <f t="shared" si="72"/>
        <v/>
      </c>
      <c r="BU72" s="39" t="str">
        <f t="shared" si="73"/>
        <v/>
      </c>
      <c r="BV72" s="39" t="str">
        <f t="shared" si="74"/>
        <v/>
      </c>
      <c r="BW72" s="39" t="str">
        <f t="shared" si="75"/>
        <v/>
      </c>
      <c r="BX72" s="39" t="str">
        <f t="shared" si="76"/>
        <v/>
      </c>
      <c r="BY72" s="39" t="str">
        <f t="shared" si="77"/>
        <v/>
      </c>
      <c r="BZ72" s="39" t="str">
        <f t="shared" si="78"/>
        <v/>
      </c>
      <c r="CA72" s="39" t="str">
        <f t="shared" si="79"/>
        <v/>
      </c>
      <c r="CB72" s="39" t="str">
        <f t="shared" si="80"/>
        <v/>
      </c>
      <c r="CC72" s="39" t="str">
        <f t="shared" si="81"/>
        <v/>
      </c>
      <c r="CD72" s="39" t="str">
        <f t="shared" si="82"/>
        <v/>
      </c>
      <c r="CE72" s="39" t="str">
        <f t="shared" si="83"/>
        <v/>
      </c>
      <c r="CF72" s="39" t="str">
        <f t="shared" si="84"/>
        <v/>
      </c>
      <c r="CG72" s="39" t="str">
        <f t="shared" si="85"/>
        <v/>
      </c>
      <c r="CH72" s="39" t="str">
        <f t="shared" si="86"/>
        <v/>
      </c>
      <c r="CI72" s="39" t="str">
        <f t="shared" si="87"/>
        <v/>
      </c>
    </row>
    <row r="73" spans="1:87">
      <c r="A73" s="18"/>
      <c r="B73" s="15" t="str">
        <f>'Gene Table'!E72</f>
        <v>hsa-miR-34c-5p</v>
      </c>
      <c r="C73" s="15" t="str">
        <f>'Gene Table'!B72</f>
        <v>C22</v>
      </c>
      <c r="D73" s="16"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Table'!E72</f>
        <v>hsa-miR-34c-5p</v>
      </c>
      <c r="O73" s="17" t="str">
        <f>'Gene Table'!B72</f>
        <v>C22</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46"/>
        <v/>
      </c>
      <c r="AU73" s="36" t="str">
        <f t="shared" si="47"/>
        <v/>
      </c>
      <c r="AV73" s="36" t="str">
        <f t="shared" si="48"/>
        <v/>
      </c>
      <c r="AW73" s="36" t="str">
        <f t="shared" si="49"/>
        <v/>
      </c>
      <c r="AX73" s="36" t="str">
        <f t="shared" si="50"/>
        <v/>
      </c>
      <c r="AY73" s="36" t="str">
        <f t="shared" si="51"/>
        <v/>
      </c>
      <c r="AZ73" s="36" t="str">
        <f t="shared" si="52"/>
        <v/>
      </c>
      <c r="BA73" s="36" t="str">
        <f t="shared" si="53"/>
        <v/>
      </c>
      <c r="BB73" s="36" t="str">
        <f t="shared" si="54"/>
        <v/>
      </c>
      <c r="BC73" s="36" t="str">
        <f t="shared" si="55"/>
        <v/>
      </c>
      <c r="BD73" s="36" t="str">
        <f t="shared" si="56"/>
        <v/>
      </c>
      <c r="BE73" s="36" t="str">
        <f t="shared" si="57"/>
        <v/>
      </c>
      <c r="BF73" s="36" t="str">
        <f t="shared" si="58"/>
        <v/>
      </c>
      <c r="BG73" s="36" t="str">
        <f t="shared" si="59"/>
        <v/>
      </c>
      <c r="BH73" s="36" t="str">
        <f t="shared" si="60"/>
        <v/>
      </c>
      <c r="BI73" s="36" t="str">
        <f t="shared" si="61"/>
        <v/>
      </c>
      <c r="BJ73" s="36" t="str">
        <f t="shared" si="62"/>
        <v/>
      </c>
      <c r="BK73" s="36" t="str">
        <f t="shared" si="63"/>
        <v/>
      </c>
      <c r="BL73" s="36" t="str">
        <f t="shared" si="64"/>
        <v/>
      </c>
      <c r="BM73" s="36" t="str">
        <f t="shared" si="65"/>
        <v/>
      </c>
      <c r="BN73" s="38" t="e">
        <f t="shared" si="66"/>
        <v>#DIV/0!</v>
      </c>
      <c r="BO73" s="38" t="e">
        <f t="shared" si="67"/>
        <v>#DIV/0!</v>
      </c>
      <c r="BP73" s="39" t="str">
        <f t="shared" si="68"/>
        <v/>
      </c>
      <c r="BQ73" s="39" t="str">
        <f t="shared" si="69"/>
        <v/>
      </c>
      <c r="BR73" s="39" t="str">
        <f t="shared" si="70"/>
        <v/>
      </c>
      <c r="BS73" s="39" t="str">
        <f t="shared" si="71"/>
        <v/>
      </c>
      <c r="BT73" s="39" t="str">
        <f t="shared" si="72"/>
        <v/>
      </c>
      <c r="BU73" s="39" t="str">
        <f t="shared" si="73"/>
        <v/>
      </c>
      <c r="BV73" s="39" t="str">
        <f t="shared" si="74"/>
        <v/>
      </c>
      <c r="BW73" s="39" t="str">
        <f t="shared" si="75"/>
        <v/>
      </c>
      <c r="BX73" s="39" t="str">
        <f t="shared" si="76"/>
        <v/>
      </c>
      <c r="BY73" s="39" t="str">
        <f t="shared" si="77"/>
        <v/>
      </c>
      <c r="BZ73" s="39" t="str">
        <f t="shared" si="78"/>
        <v/>
      </c>
      <c r="CA73" s="39" t="str">
        <f t="shared" si="79"/>
        <v/>
      </c>
      <c r="CB73" s="39" t="str">
        <f t="shared" si="80"/>
        <v/>
      </c>
      <c r="CC73" s="39" t="str">
        <f t="shared" si="81"/>
        <v/>
      </c>
      <c r="CD73" s="39" t="str">
        <f t="shared" si="82"/>
        <v/>
      </c>
      <c r="CE73" s="39" t="str">
        <f t="shared" si="83"/>
        <v/>
      </c>
      <c r="CF73" s="39" t="str">
        <f t="shared" si="84"/>
        <v/>
      </c>
      <c r="CG73" s="39" t="str">
        <f t="shared" si="85"/>
        <v/>
      </c>
      <c r="CH73" s="39" t="str">
        <f t="shared" si="86"/>
        <v/>
      </c>
      <c r="CI73" s="39" t="str">
        <f t="shared" si="87"/>
        <v/>
      </c>
    </row>
    <row r="74" spans="1:87">
      <c r="A74" s="18"/>
      <c r="B74" s="15" t="str">
        <f>'Gene Table'!E73</f>
        <v>hsa-miR-1224-5p</v>
      </c>
      <c r="C74" s="15" t="str">
        <f>'Gene Table'!B73</f>
        <v>C23</v>
      </c>
      <c r="D74" s="16"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Table'!E73</f>
        <v>hsa-miR-1224-5p</v>
      </c>
      <c r="O74" s="17" t="str">
        <f>'Gene Table'!B73</f>
        <v>C23</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46"/>
        <v/>
      </c>
      <c r="AU74" s="36" t="str">
        <f t="shared" si="47"/>
        <v/>
      </c>
      <c r="AV74" s="36" t="str">
        <f t="shared" si="48"/>
        <v/>
      </c>
      <c r="AW74" s="36" t="str">
        <f t="shared" si="49"/>
        <v/>
      </c>
      <c r="AX74" s="36" t="str">
        <f t="shared" si="50"/>
        <v/>
      </c>
      <c r="AY74" s="36" t="str">
        <f t="shared" si="51"/>
        <v/>
      </c>
      <c r="AZ74" s="36" t="str">
        <f t="shared" si="52"/>
        <v/>
      </c>
      <c r="BA74" s="36" t="str">
        <f t="shared" si="53"/>
        <v/>
      </c>
      <c r="BB74" s="36" t="str">
        <f t="shared" si="54"/>
        <v/>
      </c>
      <c r="BC74" s="36" t="str">
        <f t="shared" si="55"/>
        <v/>
      </c>
      <c r="BD74" s="36" t="str">
        <f t="shared" si="56"/>
        <v/>
      </c>
      <c r="BE74" s="36" t="str">
        <f t="shared" si="57"/>
        <v/>
      </c>
      <c r="BF74" s="36" t="str">
        <f t="shared" si="58"/>
        <v/>
      </c>
      <c r="BG74" s="36" t="str">
        <f t="shared" si="59"/>
        <v/>
      </c>
      <c r="BH74" s="36" t="str">
        <f t="shared" si="60"/>
        <v/>
      </c>
      <c r="BI74" s="36" t="str">
        <f t="shared" si="61"/>
        <v/>
      </c>
      <c r="BJ74" s="36" t="str">
        <f t="shared" si="62"/>
        <v/>
      </c>
      <c r="BK74" s="36" t="str">
        <f t="shared" si="63"/>
        <v/>
      </c>
      <c r="BL74" s="36" t="str">
        <f t="shared" si="64"/>
        <v/>
      </c>
      <c r="BM74" s="36" t="str">
        <f t="shared" si="65"/>
        <v/>
      </c>
      <c r="BN74" s="38" t="e">
        <f t="shared" si="66"/>
        <v>#DIV/0!</v>
      </c>
      <c r="BO74" s="38" t="e">
        <f t="shared" si="67"/>
        <v>#DIV/0!</v>
      </c>
      <c r="BP74" s="39" t="str">
        <f t="shared" si="68"/>
        <v/>
      </c>
      <c r="BQ74" s="39" t="str">
        <f t="shared" si="69"/>
        <v/>
      </c>
      <c r="BR74" s="39" t="str">
        <f t="shared" si="70"/>
        <v/>
      </c>
      <c r="BS74" s="39" t="str">
        <f t="shared" si="71"/>
        <v/>
      </c>
      <c r="BT74" s="39" t="str">
        <f t="shared" si="72"/>
        <v/>
      </c>
      <c r="BU74" s="39" t="str">
        <f t="shared" si="73"/>
        <v/>
      </c>
      <c r="BV74" s="39" t="str">
        <f t="shared" si="74"/>
        <v/>
      </c>
      <c r="BW74" s="39" t="str">
        <f t="shared" si="75"/>
        <v/>
      </c>
      <c r="BX74" s="39" t="str">
        <f t="shared" si="76"/>
        <v/>
      </c>
      <c r="BY74" s="39" t="str">
        <f t="shared" si="77"/>
        <v/>
      </c>
      <c r="BZ74" s="39" t="str">
        <f t="shared" si="78"/>
        <v/>
      </c>
      <c r="CA74" s="39" t="str">
        <f t="shared" si="79"/>
        <v/>
      </c>
      <c r="CB74" s="39" t="str">
        <f t="shared" si="80"/>
        <v/>
      </c>
      <c r="CC74" s="39" t="str">
        <f t="shared" si="81"/>
        <v/>
      </c>
      <c r="CD74" s="39" t="str">
        <f t="shared" si="82"/>
        <v/>
      </c>
      <c r="CE74" s="39" t="str">
        <f t="shared" si="83"/>
        <v/>
      </c>
      <c r="CF74" s="39" t="str">
        <f t="shared" si="84"/>
        <v/>
      </c>
      <c r="CG74" s="39" t="str">
        <f t="shared" si="85"/>
        <v/>
      </c>
      <c r="CH74" s="39" t="str">
        <f t="shared" si="86"/>
        <v/>
      </c>
      <c r="CI74" s="39" t="str">
        <f t="shared" si="87"/>
        <v/>
      </c>
    </row>
    <row r="75" spans="1:87">
      <c r="A75" s="18"/>
      <c r="B75" s="15" t="str">
        <f>'Gene Table'!E74</f>
        <v>hsa-miR-30e-5p</v>
      </c>
      <c r="C75" s="15" t="str">
        <f>'Gene Table'!B74</f>
        <v>C24</v>
      </c>
      <c r="D75" s="16"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Table'!E74</f>
        <v>hsa-miR-30e-5p</v>
      </c>
      <c r="O75" s="17" t="str">
        <f>'Gene Table'!B74</f>
        <v>C24</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46"/>
        <v/>
      </c>
      <c r="AU75" s="36" t="str">
        <f t="shared" si="47"/>
        <v/>
      </c>
      <c r="AV75" s="36" t="str">
        <f t="shared" si="48"/>
        <v/>
      </c>
      <c r="AW75" s="36" t="str">
        <f t="shared" si="49"/>
        <v/>
      </c>
      <c r="AX75" s="36" t="str">
        <f t="shared" si="50"/>
        <v/>
      </c>
      <c r="AY75" s="36" t="str">
        <f t="shared" si="51"/>
        <v/>
      </c>
      <c r="AZ75" s="36" t="str">
        <f t="shared" si="52"/>
        <v/>
      </c>
      <c r="BA75" s="36" t="str">
        <f t="shared" si="53"/>
        <v/>
      </c>
      <c r="BB75" s="36" t="str">
        <f t="shared" si="54"/>
        <v/>
      </c>
      <c r="BC75" s="36" t="str">
        <f t="shared" si="55"/>
        <v/>
      </c>
      <c r="BD75" s="36" t="str">
        <f t="shared" si="56"/>
        <v/>
      </c>
      <c r="BE75" s="36" t="str">
        <f t="shared" si="57"/>
        <v/>
      </c>
      <c r="BF75" s="36" t="str">
        <f t="shared" si="58"/>
        <v/>
      </c>
      <c r="BG75" s="36" t="str">
        <f t="shared" si="59"/>
        <v/>
      </c>
      <c r="BH75" s="36" t="str">
        <f t="shared" si="60"/>
        <v/>
      </c>
      <c r="BI75" s="36" t="str">
        <f t="shared" si="61"/>
        <v/>
      </c>
      <c r="BJ75" s="36" t="str">
        <f t="shared" si="62"/>
        <v/>
      </c>
      <c r="BK75" s="36" t="str">
        <f t="shared" si="63"/>
        <v/>
      </c>
      <c r="BL75" s="36" t="str">
        <f t="shared" si="64"/>
        <v/>
      </c>
      <c r="BM75" s="36" t="str">
        <f t="shared" si="65"/>
        <v/>
      </c>
      <c r="BN75" s="38" t="e">
        <f t="shared" si="66"/>
        <v>#DIV/0!</v>
      </c>
      <c r="BO75" s="38" t="e">
        <f t="shared" si="67"/>
        <v>#DIV/0!</v>
      </c>
      <c r="BP75" s="39" t="str">
        <f t="shared" si="68"/>
        <v/>
      </c>
      <c r="BQ75" s="39" t="str">
        <f t="shared" si="69"/>
        <v/>
      </c>
      <c r="BR75" s="39" t="str">
        <f t="shared" si="70"/>
        <v/>
      </c>
      <c r="BS75" s="39" t="str">
        <f t="shared" si="71"/>
        <v/>
      </c>
      <c r="BT75" s="39" t="str">
        <f t="shared" si="72"/>
        <v/>
      </c>
      <c r="BU75" s="39" t="str">
        <f t="shared" si="73"/>
        <v/>
      </c>
      <c r="BV75" s="39" t="str">
        <f t="shared" si="74"/>
        <v/>
      </c>
      <c r="BW75" s="39" t="str">
        <f t="shared" si="75"/>
        <v/>
      </c>
      <c r="BX75" s="39" t="str">
        <f t="shared" si="76"/>
        <v/>
      </c>
      <c r="BY75" s="39" t="str">
        <f t="shared" si="77"/>
        <v/>
      </c>
      <c r="BZ75" s="39" t="str">
        <f t="shared" si="78"/>
        <v/>
      </c>
      <c r="CA75" s="39" t="str">
        <f t="shared" si="79"/>
        <v/>
      </c>
      <c r="CB75" s="39" t="str">
        <f t="shared" si="80"/>
        <v/>
      </c>
      <c r="CC75" s="39" t="str">
        <f t="shared" si="81"/>
        <v/>
      </c>
      <c r="CD75" s="39" t="str">
        <f t="shared" si="82"/>
        <v/>
      </c>
      <c r="CE75" s="39" t="str">
        <f t="shared" si="83"/>
        <v/>
      </c>
      <c r="CF75" s="39" t="str">
        <f t="shared" si="84"/>
        <v/>
      </c>
      <c r="CG75" s="39" t="str">
        <f t="shared" si="85"/>
        <v/>
      </c>
      <c r="CH75" s="39" t="str">
        <f t="shared" si="86"/>
        <v/>
      </c>
      <c r="CI75" s="39" t="str">
        <f t="shared" si="87"/>
        <v/>
      </c>
    </row>
    <row r="76" spans="1:87">
      <c r="A76" s="18"/>
      <c r="B76" s="15" t="str">
        <f>'Gene Table'!E75</f>
        <v>hsa-miR-548m</v>
      </c>
      <c r="C76" s="15" t="str">
        <f>'Gene Table'!B75</f>
        <v>D01</v>
      </c>
      <c r="D76" s="16"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Table'!E75</f>
        <v>hsa-miR-548m</v>
      </c>
      <c r="O76" s="17" t="str">
        <f>'Gene Table'!B75</f>
        <v>D01</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46"/>
        <v/>
      </c>
      <c r="AU76" s="36" t="str">
        <f t="shared" si="47"/>
        <v/>
      </c>
      <c r="AV76" s="36" t="str">
        <f t="shared" si="48"/>
        <v/>
      </c>
      <c r="AW76" s="36" t="str">
        <f t="shared" si="49"/>
        <v/>
      </c>
      <c r="AX76" s="36" t="str">
        <f t="shared" si="50"/>
        <v/>
      </c>
      <c r="AY76" s="36" t="str">
        <f t="shared" si="51"/>
        <v/>
      </c>
      <c r="AZ76" s="36" t="str">
        <f t="shared" si="52"/>
        <v/>
      </c>
      <c r="BA76" s="36" t="str">
        <f t="shared" si="53"/>
        <v/>
      </c>
      <c r="BB76" s="36" t="str">
        <f t="shared" si="54"/>
        <v/>
      </c>
      <c r="BC76" s="36" t="str">
        <f t="shared" si="55"/>
        <v/>
      </c>
      <c r="BD76" s="36" t="str">
        <f t="shared" si="56"/>
        <v/>
      </c>
      <c r="BE76" s="36" t="str">
        <f t="shared" si="57"/>
        <v/>
      </c>
      <c r="BF76" s="36" t="str">
        <f t="shared" si="58"/>
        <v/>
      </c>
      <c r="BG76" s="36" t="str">
        <f t="shared" si="59"/>
        <v/>
      </c>
      <c r="BH76" s="36" t="str">
        <f t="shared" si="60"/>
        <v/>
      </c>
      <c r="BI76" s="36" t="str">
        <f t="shared" si="61"/>
        <v/>
      </c>
      <c r="BJ76" s="36" t="str">
        <f t="shared" si="62"/>
        <v/>
      </c>
      <c r="BK76" s="36" t="str">
        <f t="shared" si="63"/>
        <v/>
      </c>
      <c r="BL76" s="36" t="str">
        <f t="shared" si="64"/>
        <v/>
      </c>
      <c r="BM76" s="36" t="str">
        <f t="shared" si="65"/>
        <v/>
      </c>
      <c r="BN76" s="38" t="e">
        <f t="shared" si="66"/>
        <v>#DIV/0!</v>
      </c>
      <c r="BO76" s="38" t="e">
        <f t="shared" si="67"/>
        <v>#DIV/0!</v>
      </c>
      <c r="BP76" s="39" t="str">
        <f t="shared" si="68"/>
        <v/>
      </c>
      <c r="BQ76" s="39" t="str">
        <f t="shared" si="69"/>
        <v/>
      </c>
      <c r="BR76" s="39" t="str">
        <f t="shared" si="70"/>
        <v/>
      </c>
      <c r="BS76" s="39" t="str">
        <f t="shared" si="71"/>
        <v/>
      </c>
      <c r="BT76" s="39" t="str">
        <f t="shared" si="72"/>
        <v/>
      </c>
      <c r="BU76" s="39" t="str">
        <f t="shared" si="73"/>
        <v/>
      </c>
      <c r="BV76" s="39" t="str">
        <f t="shared" si="74"/>
        <v/>
      </c>
      <c r="BW76" s="39" t="str">
        <f t="shared" si="75"/>
        <v/>
      </c>
      <c r="BX76" s="39" t="str">
        <f t="shared" si="76"/>
        <v/>
      </c>
      <c r="BY76" s="39" t="str">
        <f t="shared" si="77"/>
        <v/>
      </c>
      <c r="BZ76" s="39" t="str">
        <f t="shared" si="78"/>
        <v/>
      </c>
      <c r="CA76" s="39" t="str">
        <f t="shared" si="79"/>
        <v/>
      </c>
      <c r="CB76" s="39" t="str">
        <f t="shared" si="80"/>
        <v/>
      </c>
      <c r="CC76" s="39" t="str">
        <f t="shared" si="81"/>
        <v/>
      </c>
      <c r="CD76" s="39" t="str">
        <f t="shared" si="82"/>
        <v/>
      </c>
      <c r="CE76" s="39" t="str">
        <f t="shared" si="83"/>
        <v/>
      </c>
      <c r="CF76" s="39" t="str">
        <f t="shared" si="84"/>
        <v/>
      </c>
      <c r="CG76" s="39" t="str">
        <f t="shared" si="85"/>
        <v/>
      </c>
      <c r="CH76" s="39" t="str">
        <f t="shared" si="86"/>
        <v/>
      </c>
      <c r="CI76" s="39" t="str">
        <f t="shared" si="87"/>
        <v/>
      </c>
    </row>
    <row r="77" spans="1:87">
      <c r="A77" s="18"/>
      <c r="B77" s="15" t="str">
        <f>'Gene Table'!E76</f>
        <v>hsa-miR-520d-5p</v>
      </c>
      <c r="C77" s="15" t="str">
        <f>'Gene Table'!B76</f>
        <v>D02</v>
      </c>
      <c r="D77" s="16"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Table'!E76</f>
        <v>hsa-miR-520d-5p</v>
      </c>
      <c r="O77" s="17" t="str">
        <f>'Gene Table'!B76</f>
        <v>D02</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46"/>
        <v/>
      </c>
      <c r="AU77" s="36" t="str">
        <f t="shared" si="47"/>
        <v/>
      </c>
      <c r="AV77" s="36" t="str">
        <f t="shared" si="48"/>
        <v/>
      </c>
      <c r="AW77" s="36" t="str">
        <f t="shared" si="49"/>
        <v/>
      </c>
      <c r="AX77" s="36" t="str">
        <f t="shared" si="50"/>
        <v/>
      </c>
      <c r="AY77" s="36" t="str">
        <f t="shared" si="51"/>
        <v/>
      </c>
      <c r="AZ77" s="36" t="str">
        <f t="shared" si="52"/>
        <v/>
      </c>
      <c r="BA77" s="36" t="str">
        <f t="shared" si="53"/>
        <v/>
      </c>
      <c r="BB77" s="36" t="str">
        <f t="shared" si="54"/>
        <v/>
      </c>
      <c r="BC77" s="36" t="str">
        <f t="shared" si="55"/>
        <v/>
      </c>
      <c r="BD77" s="36" t="str">
        <f t="shared" si="56"/>
        <v/>
      </c>
      <c r="BE77" s="36" t="str">
        <f t="shared" si="57"/>
        <v/>
      </c>
      <c r="BF77" s="36" t="str">
        <f t="shared" si="58"/>
        <v/>
      </c>
      <c r="BG77" s="36" t="str">
        <f t="shared" si="59"/>
        <v/>
      </c>
      <c r="BH77" s="36" t="str">
        <f t="shared" si="60"/>
        <v/>
      </c>
      <c r="BI77" s="36" t="str">
        <f t="shared" si="61"/>
        <v/>
      </c>
      <c r="BJ77" s="36" t="str">
        <f t="shared" si="62"/>
        <v/>
      </c>
      <c r="BK77" s="36" t="str">
        <f t="shared" si="63"/>
        <v/>
      </c>
      <c r="BL77" s="36" t="str">
        <f t="shared" si="64"/>
        <v/>
      </c>
      <c r="BM77" s="36" t="str">
        <f t="shared" si="65"/>
        <v/>
      </c>
      <c r="BN77" s="38" t="e">
        <f t="shared" si="66"/>
        <v>#DIV/0!</v>
      </c>
      <c r="BO77" s="38" t="e">
        <f t="shared" si="67"/>
        <v>#DIV/0!</v>
      </c>
      <c r="BP77" s="39" t="str">
        <f t="shared" si="68"/>
        <v/>
      </c>
      <c r="BQ77" s="39" t="str">
        <f t="shared" si="69"/>
        <v/>
      </c>
      <c r="BR77" s="39" t="str">
        <f t="shared" si="70"/>
        <v/>
      </c>
      <c r="BS77" s="39" t="str">
        <f t="shared" si="71"/>
        <v/>
      </c>
      <c r="BT77" s="39" t="str">
        <f t="shared" si="72"/>
        <v/>
      </c>
      <c r="BU77" s="39" t="str">
        <f t="shared" si="73"/>
        <v/>
      </c>
      <c r="BV77" s="39" t="str">
        <f t="shared" si="74"/>
        <v/>
      </c>
      <c r="BW77" s="39" t="str">
        <f t="shared" si="75"/>
        <v/>
      </c>
      <c r="BX77" s="39" t="str">
        <f t="shared" si="76"/>
        <v/>
      </c>
      <c r="BY77" s="39" t="str">
        <f t="shared" si="77"/>
        <v/>
      </c>
      <c r="BZ77" s="39" t="str">
        <f t="shared" si="78"/>
        <v/>
      </c>
      <c r="CA77" s="39" t="str">
        <f t="shared" si="79"/>
        <v/>
      </c>
      <c r="CB77" s="39" t="str">
        <f t="shared" si="80"/>
        <v/>
      </c>
      <c r="CC77" s="39" t="str">
        <f t="shared" si="81"/>
        <v/>
      </c>
      <c r="CD77" s="39" t="str">
        <f t="shared" si="82"/>
        <v/>
      </c>
      <c r="CE77" s="39" t="str">
        <f t="shared" si="83"/>
        <v/>
      </c>
      <c r="CF77" s="39" t="str">
        <f t="shared" si="84"/>
        <v/>
      </c>
      <c r="CG77" s="39" t="str">
        <f t="shared" si="85"/>
        <v/>
      </c>
      <c r="CH77" s="39" t="str">
        <f t="shared" si="86"/>
        <v/>
      </c>
      <c r="CI77" s="39" t="str">
        <f t="shared" si="87"/>
        <v/>
      </c>
    </row>
    <row r="78" spans="1:87">
      <c r="A78" s="18"/>
      <c r="B78" s="15" t="str">
        <f>'Gene Table'!E77</f>
        <v>hsa-miR-593-3p</v>
      </c>
      <c r="C78" s="15" t="str">
        <f>'Gene Table'!B77</f>
        <v>D03</v>
      </c>
      <c r="D78" s="16"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Table'!E77</f>
        <v>hsa-miR-593-3p</v>
      </c>
      <c r="O78" s="17" t="str">
        <f>'Gene Table'!B77</f>
        <v>D03</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46"/>
        <v/>
      </c>
      <c r="AU78" s="36" t="str">
        <f t="shared" si="47"/>
        <v/>
      </c>
      <c r="AV78" s="36" t="str">
        <f t="shared" si="48"/>
        <v/>
      </c>
      <c r="AW78" s="36" t="str">
        <f t="shared" si="49"/>
        <v/>
      </c>
      <c r="AX78" s="36" t="str">
        <f t="shared" si="50"/>
        <v/>
      </c>
      <c r="AY78" s="36" t="str">
        <f t="shared" si="51"/>
        <v/>
      </c>
      <c r="AZ78" s="36" t="str">
        <f t="shared" si="52"/>
        <v/>
      </c>
      <c r="BA78" s="36" t="str">
        <f t="shared" si="53"/>
        <v/>
      </c>
      <c r="BB78" s="36" t="str">
        <f t="shared" si="54"/>
        <v/>
      </c>
      <c r="BC78" s="36" t="str">
        <f t="shared" si="55"/>
        <v/>
      </c>
      <c r="BD78" s="36" t="str">
        <f t="shared" si="56"/>
        <v/>
      </c>
      <c r="BE78" s="36" t="str">
        <f t="shared" si="57"/>
        <v/>
      </c>
      <c r="BF78" s="36" t="str">
        <f t="shared" si="58"/>
        <v/>
      </c>
      <c r="BG78" s="36" t="str">
        <f t="shared" si="59"/>
        <v/>
      </c>
      <c r="BH78" s="36" t="str">
        <f t="shared" si="60"/>
        <v/>
      </c>
      <c r="BI78" s="36" t="str">
        <f t="shared" si="61"/>
        <v/>
      </c>
      <c r="BJ78" s="36" t="str">
        <f t="shared" si="62"/>
        <v/>
      </c>
      <c r="BK78" s="36" t="str">
        <f t="shared" si="63"/>
        <v/>
      </c>
      <c r="BL78" s="36" t="str">
        <f t="shared" si="64"/>
        <v/>
      </c>
      <c r="BM78" s="36" t="str">
        <f t="shared" si="65"/>
        <v/>
      </c>
      <c r="BN78" s="38" t="e">
        <f t="shared" si="66"/>
        <v>#DIV/0!</v>
      </c>
      <c r="BO78" s="38" t="e">
        <f t="shared" si="67"/>
        <v>#DIV/0!</v>
      </c>
      <c r="BP78" s="39" t="str">
        <f t="shared" si="68"/>
        <v/>
      </c>
      <c r="BQ78" s="39" t="str">
        <f t="shared" si="69"/>
        <v/>
      </c>
      <c r="BR78" s="39" t="str">
        <f t="shared" si="70"/>
        <v/>
      </c>
      <c r="BS78" s="39" t="str">
        <f t="shared" si="71"/>
        <v/>
      </c>
      <c r="BT78" s="39" t="str">
        <f t="shared" si="72"/>
        <v/>
      </c>
      <c r="BU78" s="39" t="str">
        <f t="shared" si="73"/>
        <v/>
      </c>
      <c r="BV78" s="39" t="str">
        <f t="shared" si="74"/>
        <v/>
      </c>
      <c r="BW78" s="39" t="str">
        <f t="shared" si="75"/>
        <v/>
      </c>
      <c r="BX78" s="39" t="str">
        <f t="shared" si="76"/>
        <v/>
      </c>
      <c r="BY78" s="39" t="str">
        <f t="shared" si="77"/>
        <v/>
      </c>
      <c r="BZ78" s="39" t="str">
        <f t="shared" si="78"/>
        <v/>
      </c>
      <c r="CA78" s="39" t="str">
        <f t="shared" si="79"/>
        <v/>
      </c>
      <c r="CB78" s="39" t="str">
        <f t="shared" si="80"/>
        <v/>
      </c>
      <c r="CC78" s="39" t="str">
        <f t="shared" si="81"/>
        <v/>
      </c>
      <c r="CD78" s="39" t="str">
        <f t="shared" si="82"/>
        <v/>
      </c>
      <c r="CE78" s="39" t="str">
        <f t="shared" si="83"/>
        <v/>
      </c>
      <c r="CF78" s="39" t="str">
        <f t="shared" si="84"/>
        <v/>
      </c>
      <c r="CG78" s="39" t="str">
        <f t="shared" si="85"/>
        <v/>
      </c>
      <c r="CH78" s="39" t="str">
        <f t="shared" si="86"/>
        <v/>
      </c>
      <c r="CI78" s="39" t="str">
        <f t="shared" si="87"/>
        <v/>
      </c>
    </row>
    <row r="79" spans="1:87">
      <c r="A79" s="18"/>
      <c r="B79" s="15" t="str">
        <f>'Gene Table'!E78</f>
        <v>hsa-miR-219-2-3p</v>
      </c>
      <c r="C79" s="15" t="str">
        <f>'Gene Table'!B78</f>
        <v>D04</v>
      </c>
      <c r="D79" s="16"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Table'!E78</f>
        <v>hsa-miR-219-2-3p</v>
      </c>
      <c r="O79" s="17" t="str">
        <f>'Gene Table'!B78</f>
        <v>D04</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46"/>
        <v/>
      </c>
      <c r="AU79" s="36" t="str">
        <f t="shared" si="47"/>
        <v/>
      </c>
      <c r="AV79" s="36" t="str">
        <f t="shared" si="48"/>
        <v/>
      </c>
      <c r="AW79" s="36" t="str">
        <f t="shared" si="49"/>
        <v/>
      </c>
      <c r="AX79" s="36" t="str">
        <f t="shared" si="50"/>
        <v/>
      </c>
      <c r="AY79" s="36" t="str">
        <f t="shared" si="51"/>
        <v/>
      </c>
      <c r="AZ79" s="36" t="str">
        <f t="shared" si="52"/>
        <v/>
      </c>
      <c r="BA79" s="36" t="str">
        <f t="shared" si="53"/>
        <v/>
      </c>
      <c r="BB79" s="36" t="str">
        <f t="shared" si="54"/>
        <v/>
      </c>
      <c r="BC79" s="36" t="str">
        <f t="shared" si="55"/>
        <v/>
      </c>
      <c r="BD79" s="36" t="str">
        <f t="shared" si="56"/>
        <v/>
      </c>
      <c r="BE79" s="36" t="str">
        <f t="shared" si="57"/>
        <v/>
      </c>
      <c r="BF79" s="36" t="str">
        <f t="shared" si="58"/>
        <v/>
      </c>
      <c r="BG79" s="36" t="str">
        <f t="shared" si="59"/>
        <v/>
      </c>
      <c r="BH79" s="36" t="str">
        <f t="shared" si="60"/>
        <v/>
      </c>
      <c r="BI79" s="36" t="str">
        <f t="shared" si="61"/>
        <v/>
      </c>
      <c r="BJ79" s="36" t="str">
        <f t="shared" si="62"/>
        <v/>
      </c>
      <c r="BK79" s="36" t="str">
        <f t="shared" si="63"/>
        <v/>
      </c>
      <c r="BL79" s="36" t="str">
        <f t="shared" si="64"/>
        <v/>
      </c>
      <c r="BM79" s="36" t="str">
        <f t="shared" si="65"/>
        <v/>
      </c>
      <c r="BN79" s="38" t="e">
        <f t="shared" si="66"/>
        <v>#DIV/0!</v>
      </c>
      <c r="BO79" s="38" t="e">
        <f t="shared" si="67"/>
        <v>#DIV/0!</v>
      </c>
      <c r="BP79" s="39" t="str">
        <f t="shared" si="68"/>
        <v/>
      </c>
      <c r="BQ79" s="39" t="str">
        <f t="shared" si="69"/>
        <v/>
      </c>
      <c r="BR79" s="39" t="str">
        <f t="shared" si="70"/>
        <v/>
      </c>
      <c r="BS79" s="39" t="str">
        <f t="shared" si="71"/>
        <v/>
      </c>
      <c r="BT79" s="39" t="str">
        <f t="shared" si="72"/>
        <v/>
      </c>
      <c r="BU79" s="39" t="str">
        <f t="shared" si="73"/>
        <v/>
      </c>
      <c r="BV79" s="39" t="str">
        <f t="shared" si="74"/>
        <v/>
      </c>
      <c r="BW79" s="39" t="str">
        <f t="shared" si="75"/>
        <v/>
      </c>
      <c r="BX79" s="39" t="str">
        <f t="shared" si="76"/>
        <v/>
      </c>
      <c r="BY79" s="39" t="str">
        <f t="shared" si="77"/>
        <v/>
      </c>
      <c r="BZ79" s="39" t="str">
        <f t="shared" si="78"/>
        <v/>
      </c>
      <c r="CA79" s="39" t="str">
        <f t="shared" si="79"/>
        <v/>
      </c>
      <c r="CB79" s="39" t="str">
        <f t="shared" si="80"/>
        <v/>
      </c>
      <c r="CC79" s="39" t="str">
        <f t="shared" si="81"/>
        <v/>
      </c>
      <c r="CD79" s="39" t="str">
        <f t="shared" si="82"/>
        <v/>
      </c>
      <c r="CE79" s="39" t="str">
        <f t="shared" si="83"/>
        <v/>
      </c>
      <c r="CF79" s="39" t="str">
        <f t="shared" si="84"/>
        <v/>
      </c>
      <c r="CG79" s="39" t="str">
        <f t="shared" si="85"/>
        <v/>
      </c>
      <c r="CH79" s="39" t="str">
        <f t="shared" si="86"/>
        <v/>
      </c>
      <c r="CI79" s="39" t="str">
        <f t="shared" si="87"/>
        <v/>
      </c>
    </row>
    <row r="80" spans="1:87">
      <c r="A80" s="18"/>
      <c r="B80" s="15" t="str">
        <f>'Gene Table'!E79</f>
        <v>hsa-miR-645</v>
      </c>
      <c r="C80" s="15" t="str">
        <f>'Gene Table'!B79</f>
        <v>D05</v>
      </c>
      <c r="D80" s="16"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Table'!E79</f>
        <v>hsa-miR-645</v>
      </c>
      <c r="O80" s="17" t="str">
        <f>'Gene Table'!B79</f>
        <v>D05</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46"/>
        <v/>
      </c>
      <c r="AU80" s="36" t="str">
        <f t="shared" si="47"/>
        <v/>
      </c>
      <c r="AV80" s="36" t="str">
        <f t="shared" si="48"/>
        <v/>
      </c>
      <c r="AW80" s="36" t="str">
        <f t="shared" si="49"/>
        <v/>
      </c>
      <c r="AX80" s="36" t="str">
        <f t="shared" si="50"/>
        <v/>
      </c>
      <c r="AY80" s="36" t="str">
        <f t="shared" si="51"/>
        <v/>
      </c>
      <c r="AZ80" s="36" t="str">
        <f t="shared" si="52"/>
        <v/>
      </c>
      <c r="BA80" s="36" t="str">
        <f t="shared" si="53"/>
        <v/>
      </c>
      <c r="BB80" s="36" t="str">
        <f t="shared" si="54"/>
        <v/>
      </c>
      <c r="BC80" s="36" t="str">
        <f t="shared" si="55"/>
        <v/>
      </c>
      <c r="BD80" s="36" t="str">
        <f t="shared" si="56"/>
        <v/>
      </c>
      <c r="BE80" s="36" t="str">
        <f t="shared" si="57"/>
        <v/>
      </c>
      <c r="BF80" s="36" t="str">
        <f t="shared" si="58"/>
        <v/>
      </c>
      <c r="BG80" s="36" t="str">
        <f t="shared" si="59"/>
        <v/>
      </c>
      <c r="BH80" s="36" t="str">
        <f t="shared" si="60"/>
        <v/>
      </c>
      <c r="BI80" s="36" t="str">
        <f t="shared" si="61"/>
        <v/>
      </c>
      <c r="BJ80" s="36" t="str">
        <f t="shared" si="62"/>
        <v/>
      </c>
      <c r="BK80" s="36" t="str">
        <f t="shared" si="63"/>
        <v/>
      </c>
      <c r="BL80" s="36" t="str">
        <f t="shared" si="64"/>
        <v/>
      </c>
      <c r="BM80" s="36" t="str">
        <f t="shared" si="65"/>
        <v/>
      </c>
      <c r="BN80" s="38" t="e">
        <f t="shared" si="66"/>
        <v>#DIV/0!</v>
      </c>
      <c r="BO80" s="38" t="e">
        <f t="shared" si="67"/>
        <v>#DIV/0!</v>
      </c>
      <c r="BP80" s="39" t="str">
        <f t="shared" si="68"/>
        <v/>
      </c>
      <c r="BQ80" s="39" t="str">
        <f t="shared" si="69"/>
        <v/>
      </c>
      <c r="BR80" s="39" t="str">
        <f t="shared" si="70"/>
        <v/>
      </c>
      <c r="BS80" s="39" t="str">
        <f t="shared" si="71"/>
        <v/>
      </c>
      <c r="BT80" s="39" t="str">
        <f t="shared" si="72"/>
        <v/>
      </c>
      <c r="BU80" s="39" t="str">
        <f t="shared" si="73"/>
        <v/>
      </c>
      <c r="BV80" s="39" t="str">
        <f t="shared" si="74"/>
        <v/>
      </c>
      <c r="BW80" s="39" t="str">
        <f t="shared" si="75"/>
        <v/>
      </c>
      <c r="BX80" s="39" t="str">
        <f t="shared" si="76"/>
        <v/>
      </c>
      <c r="BY80" s="39" t="str">
        <f t="shared" si="77"/>
        <v/>
      </c>
      <c r="BZ80" s="39" t="str">
        <f t="shared" si="78"/>
        <v/>
      </c>
      <c r="CA80" s="39" t="str">
        <f t="shared" si="79"/>
        <v/>
      </c>
      <c r="CB80" s="39" t="str">
        <f t="shared" si="80"/>
        <v/>
      </c>
      <c r="CC80" s="39" t="str">
        <f t="shared" si="81"/>
        <v/>
      </c>
      <c r="CD80" s="39" t="str">
        <f t="shared" si="82"/>
        <v/>
      </c>
      <c r="CE80" s="39" t="str">
        <f t="shared" si="83"/>
        <v/>
      </c>
      <c r="CF80" s="39" t="str">
        <f t="shared" si="84"/>
        <v/>
      </c>
      <c r="CG80" s="39" t="str">
        <f t="shared" si="85"/>
        <v/>
      </c>
      <c r="CH80" s="39" t="str">
        <f t="shared" si="86"/>
        <v/>
      </c>
      <c r="CI80" s="39" t="str">
        <f t="shared" si="87"/>
        <v/>
      </c>
    </row>
    <row r="81" ht="12" customHeight="1" spans="1:87">
      <c r="A81" s="18"/>
      <c r="B81" s="15" t="str">
        <f>'Gene Table'!E80</f>
        <v>hsa-miR-488-3p</v>
      </c>
      <c r="C81" s="15" t="str">
        <f>'Gene Table'!B80</f>
        <v>D06</v>
      </c>
      <c r="D81" s="16"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Table'!E80</f>
        <v>hsa-miR-488-3p</v>
      </c>
      <c r="O81" s="17" t="str">
        <f>'Gene Table'!B80</f>
        <v>D06</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46"/>
        <v/>
      </c>
      <c r="AU81" s="36" t="str">
        <f t="shared" si="47"/>
        <v/>
      </c>
      <c r="AV81" s="36" t="str">
        <f t="shared" si="48"/>
        <v/>
      </c>
      <c r="AW81" s="36" t="str">
        <f t="shared" si="49"/>
        <v/>
      </c>
      <c r="AX81" s="36" t="str">
        <f t="shared" si="50"/>
        <v/>
      </c>
      <c r="AY81" s="36" t="str">
        <f t="shared" si="51"/>
        <v/>
      </c>
      <c r="AZ81" s="36" t="str">
        <f t="shared" si="52"/>
        <v/>
      </c>
      <c r="BA81" s="36" t="str">
        <f t="shared" si="53"/>
        <v/>
      </c>
      <c r="BB81" s="36" t="str">
        <f t="shared" si="54"/>
        <v/>
      </c>
      <c r="BC81" s="36" t="str">
        <f t="shared" si="55"/>
        <v/>
      </c>
      <c r="BD81" s="36" t="str">
        <f t="shared" si="56"/>
        <v/>
      </c>
      <c r="BE81" s="36" t="str">
        <f t="shared" si="57"/>
        <v/>
      </c>
      <c r="BF81" s="36" t="str">
        <f t="shared" si="58"/>
        <v/>
      </c>
      <c r="BG81" s="36" t="str">
        <f t="shared" si="59"/>
        <v/>
      </c>
      <c r="BH81" s="36" t="str">
        <f t="shared" si="60"/>
        <v/>
      </c>
      <c r="BI81" s="36" t="str">
        <f t="shared" si="61"/>
        <v/>
      </c>
      <c r="BJ81" s="36" t="str">
        <f t="shared" si="62"/>
        <v/>
      </c>
      <c r="BK81" s="36" t="str">
        <f t="shared" si="63"/>
        <v/>
      </c>
      <c r="BL81" s="36" t="str">
        <f t="shared" si="64"/>
        <v/>
      </c>
      <c r="BM81" s="36" t="str">
        <f t="shared" si="65"/>
        <v/>
      </c>
      <c r="BN81" s="38" t="e">
        <f t="shared" si="66"/>
        <v>#DIV/0!</v>
      </c>
      <c r="BO81" s="38" t="e">
        <f t="shared" si="67"/>
        <v>#DIV/0!</v>
      </c>
      <c r="BP81" s="39" t="str">
        <f t="shared" si="68"/>
        <v/>
      </c>
      <c r="BQ81" s="39" t="str">
        <f t="shared" si="69"/>
        <v/>
      </c>
      <c r="BR81" s="39" t="str">
        <f t="shared" si="70"/>
        <v/>
      </c>
      <c r="BS81" s="39" t="str">
        <f t="shared" si="71"/>
        <v/>
      </c>
      <c r="BT81" s="39" t="str">
        <f t="shared" si="72"/>
        <v/>
      </c>
      <c r="BU81" s="39" t="str">
        <f t="shared" si="73"/>
        <v/>
      </c>
      <c r="BV81" s="39" t="str">
        <f t="shared" si="74"/>
        <v/>
      </c>
      <c r="BW81" s="39" t="str">
        <f t="shared" si="75"/>
        <v/>
      </c>
      <c r="BX81" s="39" t="str">
        <f t="shared" si="76"/>
        <v/>
      </c>
      <c r="BY81" s="39" t="str">
        <f t="shared" si="77"/>
        <v/>
      </c>
      <c r="BZ81" s="39" t="str">
        <f t="shared" si="78"/>
        <v/>
      </c>
      <c r="CA81" s="39" t="str">
        <f t="shared" si="79"/>
        <v/>
      </c>
      <c r="CB81" s="39" t="str">
        <f t="shared" si="80"/>
        <v/>
      </c>
      <c r="CC81" s="39" t="str">
        <f t="shared" si="81"/>
        <v/>
      </c>
      <c r="CD81" s="39" t="str">
        <f t="shared" si="82"/>
        <v/>
      </c>
      <c r="CE81" s="39" t="str">
        <f t="shared" si="83"/>
        <v/>
      </c>
      <c r="CF81" s="39" t="str">
        <f t="shared" si="84"/>
        <v/>
      </c>
      <c r="CG81" s="39" t="str">
        <f t="shared" si="85"/>
        <v/>
      </c>
      <c r="CH81" s="39" t="str">
        <f t="shared" si="86"/>
        <v/>
      </c>
      <c r="CI81" s="39" t="str">
        <f t="shared" si="87"/>
        <v/>
      </c>
    </row>
    <row r="82" spans="1:87">
      <c r="A82" s="18"/>
      <c r="B82" s="15" t="str">
        <f>'Gene Table'!E81</f>
        <v>hsa-miR-643</v>
      </c>
      <c r="C82" s="15" t="str">
        <f>'Gene Table'!B81</f>
        <v>D07</v>
      </c>
      <c r="D82" s="16"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Table'!E81</f>
        <v>hsa-miR-643</v>
      </c>
      <c r="O82" s="17" t="str">
        <f>'Gene Table'!B81</f>
        <v>D07</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46"/>
        <v/>
      </c>
      <c r="AU82" s="36" t="str">
        <f t="shared" si="47"/>
        <v/>
      </c>
      <c r="AV82" s="36" t="str">
        <f t="shared" si="48"/>
        <v/>
      </c>
      <c r="AW82" s="36" t="str">
        <f t="shared" si="49"/>
        <v/>
      </c>
      <c r="AX82" s="36" t="str">
        <f t="shared" si="50"/>
        <v/>
      </c>
      <c r="AY82" s="36" t="str">
        <f t="shared" si="51"/>
        <v/>
      </c>
      <c r="AZ82" s="36" t="str">
        <f t="shared" si="52"/>
        <v/>
      </c>
      <c r="BA82" s="36" t="str">
        <f t="shared" si="53"/>
        <v/>
      </c>
      <c r="BB82" s="36" t="str">
        <f t="shared" si="54"/>
        <v/>
      </c>
      <c r="BC82" s="36" t="str">
        <f t="shared" si="55"/>
        <v/>
      </c>
      <c r="BD82" s="36" t="str">
        <f t="shared" si="56"/>
        <v/>
      </c>
      <c r="BE82" s="36" t="str">
        <f t="shared" si="57"/>
        <v/>
      </c>
      <c r="BF82" s="36" t="str">
        <f t="shared" si="58"/>
        <v/>
      </c>
      <c r="BG82" s="36" t="str">
        <f t="shared" si="59"/>
        <v/>
      </c>
      <c r="BH82" s="36" t="str">
        <f t="shared" si="60"/>
        <v/>
      </c>
      <c r="BI82" s="36" t="str">
        <f t="shared" si="61"/>
        <v/>
      </c>
      <c r="BJ82" s="36" t="str">
        <f t="shared" si="62"/>
        <v/>
      </c>
      <c r="BK82" s="36" t="str">
        <f t="shared" si="63"/>
        <v/>
      </c>
      <c r="BL82" s="36" t="str">
        <f t="shared" si="64"/>
        <v/>
      </c>
      <c r="BM82" s="36" t="str">
        <f t="shared" si="65"/>
        <v/>
      </c>
      <c r="BN82" s="38" t="e">
        <f t="shared" si="66"/>
        <v>#DIV/0!</v>
      </c>
      <c r="BO82" s="38" t="e">
        <f t="shared" si="67"/>
        <v>#DIV/0!</v>
      </c>
      <c r="BP82" s="39" t="str">
        <f t="shared" si="68"/>
        <v/>
      </c>
      <c r="BQ82" s="39" t="str">
        <f t="shared" si="69"/>
        <v/>
      </c>
      <c r="BR82" s="39" t="str">
        <f t="shared" si="70"/>
        <v/>
      </c>
      <c r="BS82" s="39" t="str">
        <f t="shared" si="71"/>
        <v/>
      </c>
      <c r="BT82" s="39" t="str">
        <f t="shared" si="72"/>
        <v/>
      </c>
      <c r="BU82" s="39" t="str">
        <f t="shared" si="73"/>
        <v/>
      </c>
      <c r="BV82" s="39" t="str">
        <f t="shared" si="74"/>
        <v/>
      </c>
      <c r="BW82" s="39" t="str">
        <f t="shared" si="75"/>
        <v/>
      </c>
      <c r="BX82" s="39" t="str">
        <f t="shared" si="76"/>
        <v/>
      </c>
      <c r="BY82" s="39" t="str">
        <f t="shared" si="77"/>
        <v/>
      </c>
      <c r="BZ82" s="39" t="str">
        <f t="shared" si="78"/>
        <v/>
      </c>
      <c r="CA82" s="39" t="str">
        <f t="shared" si="79"/>
        <v/>
      </c>
      <c r="CB82" s="39" t="str">
        <f t="shared" si="80"/>
        <v/>
      </c>
      <c r="CC82" s="39" t="str">
        <f t="shared" si="81"/>
        <v/>
      </c>
      <c r="CD82" s="39" t="str">
        <f t="shared" si="82"/>
        <v/>
      </c>
      <c r="CE82" s="39" t="str">
        <f t="shared" si="83"/>
        <v/>
      </c>
      <c r="CF82" s="39" t="str">
        <f t="shared" si="84"/>
        <v/>
      </c>
      <c r="CG82" s="39" t="str">
        <f t="shared" si="85"/>
        <v/>
      </c>
      <c r="CH82" s="39" t="str">
        <f t="shared" si="86"/>
        <v/>
      </c>
      <c r="CI82" s="39" t="str">
        <f t="shared" si="87"/>
        <v/>
      </c>
    </row>
    <row r="83" spans="1:87">
      <c r="A83" s="18"/>
      <c r="B83" s="15" t="str">
        <f>'Gene Table'!E82</f>
        <v>hsa-miR-1246</v>
      </c>
      <c r="C83" s="15" t="str">
        <f>'Gene Table'!B82</f>
        <v>D08</v>
      </c>
      <c r="D83" s="16"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Table'!E82</f>
        <v>hsa-miR-1246</v>
      </c>
      <c r="O83" s="17" t="str">
        <f>'Gene Table'!B82</f>
        <v>D08</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46"/>
        <v/>
      </c>
      <c r="AU83" s="36" t="str">
        <f t="shared" si="47"/>
        <v/>
      </c>
      <c r="AV83" s="36" t="str">
        <f t="shared" si="48"/>
        <v/>
      </c>
      <c r="AW83" s="36" t="str">
        <f t="shared" si="49"/>
        <v/>
      </c>
      <c r="AX83" s="36" t="str">
        <f t="shared" si="50"/>
        <v/>
      </c>
      <c r="AY83" s="36" t="str">
        <f t="shared" si="51"/>
        <v/>
      </c>
      <c r="AZ83" s="36" t="str">
        <f t="shared" si="52"/>
        <v/>
      </c>
      <c r="BA83" s="36" t="str">
        <f t="shared" si="53"/>
        <v/>
      </c>
      <c r="BB83" s="36" t="str">
        <f t="shared" si="54"/>
        <v/>
      </c>
      <c r="BC83" s="36" t="str">
        <f t="shared" si="55"/>
        <v/>
      </c>
      <c r="BD83" s="36" t="str">
        <f t="shared" si="56"/>
        <v/>
      </c>
      <c r="BE83" s="36" t="str">
        <f t="shared" si="57"/>
        <v/>
      </c>
      <c r="BF83" s="36" t="str">
        <f t="shared" si="58"/>
        <v/>
      </c>
      <c r="BG83" s="36" t="str">
        <f t="shared" si="59"/>
        <v/>
      </c>
      <c r="BH83" s="36" t="str">
        <f t="shared" si="60"/>
        <v/>
      </c>
      <c r="BI83" s="36" t="str">
        <f t="shared" si="61"/>
        <v/>
      </c>
      <c r="BJ83" s="36" t="str">
        <f t="shared" si="62"/>
        <v/>
      </c>
      <c r="BK83" s="36" t="str">
        <f t="shared" si="63"/>
        <v/>
      </c>
      <c r="BL83" s="36" t="str">
        <f t="shared" si="64"/>
        <v/>
      </c>
      <c r="BM83" s="36" t="str">
        <f t="shared" si="65"/>
        <v/>
      </c>
      <c r="BN83" s="38" t="e">
        <f t="shared" si="66"/>
        <v>#DIV/0!</v>
      </c>
      <c r="BO83" s="38" t="e">
        <f t="shared" si="67"/>
        <v>#DIV/0!</v>
      </c>
      <c r="BP83" s="39" t="str">
        <f t="shared" si="68"/>
        <v/>
      </c>
      <c r="BQ83" s="39" t="str">
        <f t="shared" si="69"/>
        <v/>
      </c>
      <c r="BR83" s="39" t="str">
        <f t="shared" si="70"/>
        <v/>
      </c>
      <c r="BS83" s="39" t="str">
        <f t="shared" si="71"/>
        <v/>
      </c>
      <c r="BT83" s="39" t="str">
        <f t="shared" si="72"/>
        <v/>
      </c>
      <c r="BU83" s="39" t="str">
        <f t="shared" si="73"/>
        <v/>
      </c>
      <c r="BV83" s="39" t="str">
        <f t="shared" si="74"/>
        <v/>
      </c>
      <c r="BW83" s="39" t="str">
        <f t="shared" si="75"/>
        <v/>
      </c>
      <c r="BX83" s="39" t="str">
        <f t="shared" si="76"/>
        <v/>
      </c>
      <c r="BY83" s="39" t="str">
        <f t="shared" si="77"/>
        <v/>
      </c>
      <c r="BZ83" s="39" t="str">
        <f t="shared" si="78"/>
        <v/>
      </c>
      <c r="CA83" s="39" t="str">
        <f t="shared" si="79"/>
        <v/>
      </c>
      <c r="CB83" s="39" t="str">
        <f t="shared" si="80"/>
        <v/>
      </c>
      <c r="CC83" s="39" t="str">
        <f t="shared" si="81"/>
        <v/>
      </c>
      <c r="CD83" s="39" t="str">
        <f t="shared" si="82"/>
        <v/>
      </c>
      <c r="CE83" s="39" t="str">
        <f t="shared" si="83"/>
        <v/>
      </c>
      <c r="CF83" s="39" t="str">
        <f t="shared" si="84"/>
        <v/>
      </c>
      <c r="CG83" s="39" t="str">
        <f t="shared" si="85"/>
        <v/>
      </c>
      <c r="CH83" s="39" t="str">
        <f t="shared" si="86"/>
        <v/>
      </c>
      <c r="CI83" s="39" t="str">
        <f t="shared" si="87"/>
        <v/>
      </c>
    </row>
    <row r="84" spans="1:87">
      <c r="A84" s="18"/>
      <c r="B84" s="15" t="str">
        <f>'Gene Table'!E83</f>
        <v>hsa-miR-329</v>
      </c>
      <c r="C84" s="15" t="str">
        <f>'Gene Table'!B83</f>
        <v>D09</v>
      </c>
      <c r="D84" s="16"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Table'!E83</f>
        <v>hsa-miR-329</v>
      </c>
      <c r="O84" s="17" t="str">
        <f>'Gene Table'!B83</f>
        <v>D09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46"/>
        <v/>
      </c>
      <c r="AU84" s="36" t="str">
        <f t="shared" si="47"/>
        <v/>
      </c>
      <c r="AV84" s="36" t="str">
        <f t="shared" si="48"/>
        <v/>
      </c>
      <c r="AW84" s="36" t="str">
        <f t="shared" si="49"/>
        <v/>
      </c>
      <c r="AX84" s="36" t="str">
        <f t="shared" si="50"/>
        <v/>
      </c>
      <c r="AY84" s="36" t="str">
        <f t="shared" si="51"/>
        <v/>
      </c>
      <c r="AZ84" s="36" t="str">
        <f t="shared" si="52"/>
        <v/>
      </c>
      <c r="BA84" s="36" t="str">
        <f t="shared" si="53"/>
        <v/>
      </c>
      <c r="BB84" s="36" t="str">
        <f t="shared" si="54"/>
        <v/>
      </c>
      <c r="BC84" s="36" t="str">
        <f t="shared" si="55"/>
        <v/>
      </c>
      <c r="BD84" s="36" t="str">
        <f t="shared" si="56"/>
        <v/>
      </c>
      <c r="BE84" s="36" t="str">
        <f t="shared" si="57"/>
        <v/>
      </c>
      <c r="BF84" s="36" t="str">
        <f t="shared" si="58"/>
        <v/>
      </c>
      <c r="BG84" s="36" t="str">
        <f t="shared" si="59"/>
        <v/>
      </c>
      <c r="BH84" s="36" t="str">
        <f t="shared" si="60"/>
        <v/>
      </c>
      <c r="BI84" s="36" t="str">
        <f t="shared" si="61"/>
        <v/>
      </c>
      <c r="BJ84" s="36" t="str">
        <f t="shared" si="62"/>
        <v/>
      </c>
      <c r="BK84" s="36" t="str">
        <f t="shared" si="63"/>
        <v/>
      </c>
      <c r="BL84" s="36" t="str">
        <f t="shared" si="64"/>
        <v/>
      </c>
      <c r="BM84" s="36" t="str">
        <f t="shared" si="65"/>
        <v/>
      </c>
      <c r="BN84" s="38" t="e">
        <f t="shared" si="66"/>
        <v>#DIV/0!</v>
      </c>
      <c r="BO84" s="38" t="e">
        <f t="shared" si="67"/>
        <v>#DIV/0!</v>
      </c>
      <c r="BP84" s="39" t="str">
        <f t="shared" si="68"/>
        <v/>
      </c>
      <c r="BQ84" s="39" t="str">
        <f t="shared" si="69"/>
        <v/>
      </c>
      <c r="BR84" s="39" t="str">
        <f t="shared" si="70"/>
        <v/>
      </c>
      <c r="BS84" s="39" t="str">
        <f t="shared" si="71"/>
        <v/>
      </c>
      <c r="BT84" s="39" t="str">
        <f t="shared" si="72"/>
        <v/>
      </c>
      <c r="BU84" s="39" t="str">
        <f t="shared" si="73"/>
        <v/>
      </c>
      <c r="BV84" s="39" t="str">
        <f t="shared" si="74"/>
        <v/>
      </c>
      <c r="BW84" s="39" t="str">
        <f t="shared" si="75"/>
        <v/>
      </c>
      <c r="BX84" s="39" t="str">
        <f t="shared" si="76"/>
        <v/>
      </c>
      <c r="BY84" s="39" t="str">
        <f t="shared" si="77"/>
        <v/>
      </c>
      <c r="BZ84" s="39" t="str">
        <f t="shared" si="78"/>
        <v/>
      </c>
      <c r="CA84" s="39" t="str">
        <f t="shared" si="79"/>
        <v/>
      </c>
      <c r="CB84" s="39" t="str">
        <f t="shared" si="80"/>
        <v/>
      </c>
      <c r="CC84" s="39" t="str">
        <f t="shared" si="81"/>
        <v/>
      </c>
      <c r="CD84" s="39" t="str">
        <f t="shared" si="82"/>
        <v/>
      </c>
      <c r="CE84" s="39" t="str">
        <f t="shared" si="83"/>
        <v/>
      </c>
      <c r="CF84" s="39" t="str">
        <f t="shared" si="84"/>
        <v/>
      </c>
      <c r="CG84" s="39" t="str">
        <f t="shared" si="85"/>
        <v/>
      </c>
      <c r="CH84" s="39" t="str">
        <f t="shared" si="86"/>
        <v/>
      </c>
      <c r="CI84" s="39" t="str">
        <f t="shared" si="87"/>
        <v/>
      </c>
    </row>
    <row r="85" spans="1:87">
      <c r="A85" s="18"/>
      <c r="B85" s="15" t="str">
        <f>'Gene Table'!E84</f>
        <v>hsa-miR-1257</v>
      </c>
      <c r="C85" s="15" t="str">
        <f>'Gene Table'!B84</f>
        <v>D10</v>
      </c>
      <c r="D85" s="16"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Table'!E84</f>
        <v>hsa-miR-1257</v>
      </c>
      <c r="O85" s="17" t="str">
        <f>'Gene Table'!B84</f>
        <v>D10</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46"/>
        <v/>
      </c>
      <c r="AU85" s="36" t="str">
        <f t="shared" si="47"/>
        <v/>
      </c>
      <c r="AV85" s="36" t="str">
        <f t="shared" si="48"/>
        <v/>
      </c>
      <c r="AW85" s="36" t="str">
        <f t="shared" si="49"/>
        <v/>
      </c>
      <c r="AX85" s="36" t="str">
        <f t="shared" si="50"/>
        <v/>
      </c>
      <c r="AY85" s="36" t="str">
        <f t="shared" si="51"/>
        <v/>
      </c>
      <c r="AZ85" s="36" t="str">
        <f t="shared" si="52"/>
        <v/>
      </c>
      <c r="BA85" s="36" t="str">
        <f t="shared" si="53"/>
        <v/>
      </c>
      <c r="BB85" s="36" t="str">
        <f t="shared" si="54"/>
        <v/>
      </c>
      <c r="BC85" s="36" t="str">
        <f t="shared" si="55"/>
        <v/>
      </c>
      <c r="BD85" s="36" t="str">
        <f t="shared" si="56"/>
        <v/>
      </c>
      <c r="BE85" s="36" t="str">
        <f t="shared" si="57"/>
        <v/>
      </c>
      <c r="BF85" s="36" t="str">
        <f t="shared" si="58"/>
        <v/>
      </c>
      <c r="BG85" s="36" t="str">
        <f t="shared" si="59"/>
        <v/>
      </c>
      <c r="BH85" s="36" t="str">
        <f t="shared" si="60"/>
        <v/>
      </c>
      <c r="BI85" s="36" t="str">
        <f t="shared" si="61"/>
        <v/>
      </c>
      <c r="BJ85" s="36" t="str">
        <f t="shared" si="62"/>
        <v/>
      </c>
      <c r="BK85" s="36" t="str">
        <f t="shared" si="63"/>
        <v/>
      </c>
      <c r="BL85" s="36" t="str">
        <f t="shared" si="64"/>
        <v/>
      </c>
      <c r="BM85" s="36" t="str">
        <f t="shared" si="65"/>
        <v/>
      </c>
      <c r="BN85" s="38" t="e">
        <f t="shared" si="66"/>
        <v>#DIV/0!</v>
      </c>
      <c r="BO85" s="38" t="e">
        <f t="shared" si="67"/>
        <v>#DIV/0!</v>
      </c>
      <c r="BP85" s="39" t="str">
        <f t="shared" si="68"/>
        <v/>
      </c>
      <c r="BQ85" s="39" t="str">
        <f t="shared" si="69"/>
        <v/>
      </c>
      <c r="BR85" s="39" t="str">
        <f t="shared" si="70"/>
        <v/>
      </c>
      <c r="BS85" s="39" t="str">
        <f t="shared" si="71"/>
        <v/>
      </c>
      <c r="BT85" s="39" t="str">
        <f t="shared" si="72"/>
        <v/>
      </c>
      <c r="BU85" s="39" t="str">
        <f t="shared" si="73"/>
        <v/>
      </c>
      <c r="BV85" s="39" t="str">
        <f t="shared" si="74"/>
        <v/>
      </c>
      <c r="BW85" s="39" t="str">
        <f t="shared" si="75"/>
        <v/>
      </c>
      <c r="BX85" s="39" t="str">
        <f t="shared" si="76"/>
        <v/>
      </c>
      <c r="BY85" s="39" t="str">
        <f t="shared" si="77"/>
        <v/>
      </c>
      <c r="BZ85" s="39" t="str">
        <f t="shared" si="78"/>
        <v/>
      </c>
      <c r="CA85" s="39" t="str">
        <f t="shared" si="79"/>
        <v/>
      </c>
      <c r="CB85" s="39" t="str">
        <f t="shared" si="80"/>
        <v/>
      </c>
      <c r="CC85" s="39" t="str">
        <f t="shared" si="81"/>
        <v/>
      </c>
      <c r="CD85" s="39" t="str">
        <f t="shared" si="82"/>
        <v/>
      </c>
      <c r="CE85" s="39" t="str">
        <f t="shared" si="83"/>
        <v/>
      </c>
      <c r="CF85" s="39" t="str">
        <f t="shared" si="84"/>
        <v/>
      </c>
      <c r="CG85" s="39" t="str">
        <f t="shared" si="85"/>
        <v/>
      </c>
      <c r="CH85" s="39" t="str">
        <f t="shared" si="86"/>
        <v/>
      </c>
      <c r="CI85" s="39" t="str">
        <f t="shared" si="87"/>
        <v/>
      </c>
    </row>
    <row r="86" spans="1:87">
      <c r="A86" s="18"/>
      <c r="B86" s="15" t="str">
        <f>'Gene Table'!E85</f>
        <v>hsa-miR-539-5p</v>
      </c>
      <c r="C86" s="15" t="str">
        <f>'Gene Table'!B85</f>
        <v>D11</v>
      </c>
      <c r="D86" s="16"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Table'!E85</f>
        <v>hsa-miR-539-5p</v>
      </c>
      <c r="O86" s="17" t="str">
        <f>'Gene Table'!B85</f>
        <v>D11</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46"/>
        <v/>
      </c>
      <c r="AU86" s="36" t="str">
        <f t="shared" si="47"/>
        <v/>
      </c>
      <c r="AV86" s="36" t="str">
        <f t="shared" si="48"/>
        <v/>
      </c>
      <c r="AW86" s="36" t="str">
        <f t="shared" si="49"/>
        <v/>
      </c>
      <c r="AX86" s="36" t="str">
        <f t="shared" si="50"/>
        <v/>
      </c>
      <c r="AY86" s="36" t="str">
        <f t="shared" si="51"/>
        <v/>
      </c>
      <c r="AZ86" s="36" t="str">
        <f t="shared" si="52"/>
        <v/>
      </c>
      <c r="BA86" s="36" t="str">
        <f t="shared" si="53"/>
        <v/>
      </c>
      <c r="BB86" s="36" t="str">
        <f t="shared" si="54"/>
        <v/>
      </c>
      <c r="BC86" s="36" t="str">
        <f t="shared" si="55"/>
        <v/>
      </c>
      <c r="BD86" s="36" t="str">
        <f t="shared" si="56"/>
        <v/>
      </c>
      <c r="BE86" s="36" t="str">
        <f t="shared" si="57"/>
        <v/>
      </c>
      <c r="BF86" s="36" t="str">
        <f t="shared" si="58"/>
        <v/>
      </c>
      <c r="BG86" s="36" t="str">
        <f t="shared" si="59"/>
        <v/>
      </c>
      <c r="BH86" s="36" t="str">
        <f t="shared" si="60"/>
        <v/>
      </c>
      <c r="BI86" s="36" t="str">
        <f t="shared" si="61"/>
        <v/>
      </c>
      <c r="BJ86" s="36" t="str">
        <f t="shared" si="62"/>
        <v/>
      </c>
      <c r="BK86" s="36" t="str">
        <f t="shared" si="63"/>
        <v/>
      </c>
      <c r="BL86" s="36" t="str">
        <f t="shared" si="64"/>
        <v/>
      </c>
      <c r="BM86" s="36" t="str">
        <f t="shared" si="65"/>
        <v/>
      </c>
      <c r="BN86" s="38" t="e">
        <f t="shared" si="66"/>
        <v>#DIV/0!</v>
      </c>
      <c r="BO86" s="38" t="e">
        <f t="shared" si="67"/>
        <v>#DIV/0!</v>
      </c>
      <c r="BP86" s="39" t="str">
        <f t="shared" si="68"/>
        <v/>
      </c>
      <c r="BQ86" s="39" t="str">
        <f t="shared" si="69"/>
        <v/>
      </c>
      <c r="BR86" s="39" t="str">
        <f t="shared" si="70"/>
        <v/>
      </c>
      <c r="BS86" s="39" t="str">
        <f t="shared" si="71"/>
        <v/>
      </c>
      <c r="BT86" s="39" t="str">
        <f t="shared" si="72"/>
        <v/>
      </c>
      <c r="BU86" s="39" t="str">
        <f t="shared" si="73"/>
        <v/>
      </c>
      <c r="BV86" s="39" t="str">
        <f t="shared" si="74"/>
        <v/>
      </c>
      <c r="BW86" s="39" t="str">
        <f t="shared" si="75"/>
        <v/>
      </c>
      <c r="BX86" s="39" t="str">
        <f t="shared" si="76"/>
        <v/>
      </c>
      <c r="BY86" s="39" t="str">
        <f t="shared" si="77"/>
        <v/>
      </c>
      <c r="BZ86" s="39" t="str">
        <f t="shared" si="78"/>
        <v/>
      </c>
      <c r="CA86" s="39" t="str">
        <f t="shared" si="79"/>
        <v/>
      </c>
      <c r="CB86" s="39" t="str">
        <f t="shared" si="80"/>
        <v/>
      </c>
      <c r="CC86" s="39" t="str">
        <f t="shared" si="81"/>
        <v/>
      </c>
      <c r="CD86" s="39" t="str">
        <f t="shared" si="82"/>
        <v/>
      </c>
      <c r="CE86" s="39" t="str">
        <f t="shared" si="83"/>
        <v/>
      </c>
      <c r="CF86" s="39" t="str">
        <f t="shared" si="84"/>
        <v/>
      </c>
      <c r="CG86" s="39" t="str">
        <f t="shared" si="85"/>
        <v/>
      </c>
      <c r="CH86" s="39" t="str">
        <f t="shared" si="86"/>
        <v/>
      </c>
      <c r="CI86" s="39" t="str">
        <f t="shared" si="87"/>
        <v/>
      </c>
    </row>
    <row r="87" spans="1:87">
      <c r="A87" s="18"/>
      <c r="B87" s="15" t="str">
        <f>'Gene Table'!E86</f>
        <v>hsa-miR-220c</v>
      </c>
      <c r="C87" s="15" t="str">
        <f>'Gene Table'!B86</f>
        <v>D12</v>
      </c>
      <c r="D87" s="16"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Table'!E86</f>
        <v>hsa-miR-220c</v>
      </c>
      <c r="O87" s="17" t="str">
        <f>'Gene Table'!B86</f>
        <v>D12</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46"/>
        <v/>
      </c>
      <c r="AU87" s="36" t="str">
        <f t="shared" si="47"/>
        <v/>
      </c>
      <c r="AV87" s="36" t="str">
        <f t="shared" si="48"/>
        <v/>
      </c>
      <c r="AW87" s="36" t="str">
        <f t="shared" si="49"/>
        <v/>
      </c>
      <c r="AX87" s="36" t="str">
        <f t="shared" si="50"/>
        <v/>
      </c>
      <c r="AY87" s="36" t="str">
        <f t="shared" si="51"/>
        <v/>
      </c>
      <c r="AZ87" s="36" t="str">
        <f t="shared" si="52"/>
        <v/>
      </c>
      <c r="BA87" s="36" t="str">
        <f t="shared" si="53"/>
        <v/>
      </c>
      <c r="BB87" s="36" t="str">
        <f t="shared" si="54"/>
        <v/>
      </c>
      <c r="BC87" s="36" t="str">
        <f t="shared" si="55"/>
        <v/>
      </c>
      <c r="BD87" s="36" t="str">
        <f t="shared" si="56"/>
        <v/>
      </c>
      <c r="BE87" s="36" t="str">
        <f t="shared" si="57"/>
        <v/>
      </c>
      <c r="BF87" s="36" t="str">
        <f t="shared" si="58"/>
        <v/>
      </c>
      <c r="BG87" s="36" t="str">
        <f t="shared" si="59"/>
        <v/>
      </c>
      <c r="BH87" s="36" t="str">
        <f t="shared" si="60"/>
        <v/>
      </c>
      <c r="BI87" s="36" t="str">
        <f t="shared" si="61"/>
        <v/>
      </c>
      <c r="BJ87" s="36" t="str">
        <f t="shared" si="62"/>
        <v/>
      </c>
      <c r="BK87" s="36" t="str">
        <f t="shared" si="63"/>
        <v/>
      </c>
      <c r="BL87" s="36" t="str">
        <f t="shared" si="64"/>
        <v/>
      </c>
      <c r="BM87" s="36" t="str">
        <f t="shared" si="65"/>
        <v/>
      </c>
      <c r="BN87" s="38" t="e">
        <f t="shared" si="66"/>
        <v>#DIV/0!</v>
      </c>
      <c r="BO87" s="38" t="e">
        <f t="shared" si="67"/>
        <v>#DIV/0!</v>
      </c>
      <c r="BP87" s="39" t="str">
        <f t="shared" si="68"/>
        <v/>
      </c>
      <c r="BQ87" s="39" t="str">
        <f t="shared" si="69"/>
        <v/>
      </c>
      <c r="BR87" s="39" t="str">
        <f t="shared" si="70"/>
        <v/>
      </c>
      <c r="BS87" s="39" t="str">
        <f t="shared" si="71"/>
        <v/>
      </c>
      <c r="BT87" s="39" t="str">
        <f t="shared" si="72"/>
        <v/>
      </c>
      <c r="BU87" s="39" t="str">
        <f t="shared" si="73"/>
        <v/>
      </c>
      <c r="BV87" s="39" t="str">
        <f t="shared" si="74"/>
        <v/>
      </c>
      <c r="BW87" s="39" t="str">
        <f t="shared" si="75"/>
        <v/>
      </c>
      <c r="BX87" s="39" t="str">
        <f t="shared" si="76"/>
        <v/>
      </c>
      <c r="BY87" s="39" t="str">
        <f t="shared" si="77"/>
        <v/>
      </c>
      <c r="BZ87" s="39" t="str">
        <f t="shared" si="78"/>
        <v/>
      </c>
      <c r="CA87" s="39" t="str">
        <f t="shared" si="79"/>
        <v/>
      </c>
      <c r="CB87" s="39" t="str">
        <f t="shared" si="80"/>
        <v/>
      </c>
      <c r="CC87" s="39" t="str">
        <f t="shared" si="81"/>
        <v/>
      </c>
      <c r="CD87" s="39" t="str">
        <f t="shared" si="82"/>
        <v/>
      </c>
      <c r="CE87" s="39" t="str">
        <f t="shared" si="83"/>
        <v/>
      </c>
      <c r="CF87" s="39" t="str">
        <f t="shared" si="84"/>
        <v/>
      </c>
      <c r="CG87" s="39" t="str">
        <f t="shared" si="85"/>
        <v/>
      </c>
      <c r="CH87" s="39" t="str">
        <f t="shared" si="86"/>
        <v/>
      </c>
      <c r="CI87" s="39" t="str">
        <f t="shared" si="87"/>
        <v/>
      </c>
    </row>
    <row r="88" spans="1:87">
      <c r="A88" s="18"/>
      <c r="B88" s="15" t="str">
        <f>'Gene Table'!E87</f>
        <v>hsa-miR-365a-3p</v>
      </c>
      <c r="C88" s="15" t="str">
        <f>'Gene Table'!B87</f>
        <v>D13</v>
      </c>
      <c r="D88" s="16"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Table'!E87</f>
        <v>hsa-miR-365a-3p</v>
      </c>
      <c r="O88" s="17" t="str">
        <f>'Gene Table'!B87</f>
        <v>D13</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46"/>
        <v/>
      </c>
      <c r="AU88" s="36" t="str">
        <f t="shared" si="47"/>
        <v/>
      </c>
      <c r="AV88" s="36" t="str">
        <f t="shared" si="48"/>
        <v/>
      </c>
      <c r="AW88" s="36" t="str">
        <f t="shared" si="49"/>
        <v/>
      </c>
      <c r="AX88" s="36" t="str">
        <f t="shared" si="50"/>
        <v/>
      </c>
      <c r="AY88" s="36" t="str">
        <f t="shared" si="51"/>
        <v/>
      </c>
      <c r="AZ88" s="36" t="str">
        <f t="shared" si="52"/>
        <v/>
      </c>
      <c r="BA88" s="36" t="str">
        <f t="shared" si="53"/>
        <v/>
      </c>
      <c r="BB88" s="36" t="str">
        <f t="shared" si="54"/>
        <v/>
      </c>
      <c r="BC88" s="36" t="str">
        <f t="shared" si="55"/>
        <v/>
      </c>
      <c r="BD88" s="36" t="str">
        <f t="shared" si="56"/>
        <v/>
      </c>
      <c r="BE88" s="36" t="str">
        <f t="shared" si="57"/>
        <v/>
      </c>
      <c r="BF88" s="36" t="str">
        <f t="shared" si="58"/>
        <v/>
      </c>
      <c r="BG88" s="36" t="str">
        <f t="shared" si="59"/>
        <v/>
      </c>
      <c r="BH88" s="36" t="str">
        <f t="shared" si="60"/>
        <v/>
      </c>
      <c r="BI88" s="36" t="str">
        <f t="shared" si="61"/>
        <v/>
      </c>
      <c r="BJ88" s="36" t="str">
        <f t="shared" si="62"/>
        <v/>
      </c>
      <c r="BK88" s="36" t="str">
        <f t="shared" si="63"/>
        <v/>
      </c>
      <c r="BL88" s="36" t="str">
        <f t="shared" si="64"/>
        <v/>
      </c>
      <c r="BM88" s="36" t="str">
        <f t="shared" si="65"/>
        <v/>
      </c>
      <c r="BN88" s="38" t="e">
        <f t="shared" si="66"/>
        <v>#DIV/0!</v>
      </c>
      <c r="BO88" s="38" t="e">
        <f t="shared" si="67"/>
        <v>#DIV/0!</v>
      </c>
      <c r="BP88" s="39" t="str">
        <f t="shared" si="68"/>
        <v/>
      </c>
      <c r="BQ88" s="39" t="str">
        <f t="shared" si="69"/>
        <v/>
      </c>
      <c r="BR88" s="39" t="str">
        <f t="shared" si="70"/>
        <v/>
      </c>
      <c r="BS88" s="39" t="str">
        <f t="shared" si="71"/>
        <v/>
      </c>
      <c r="BT88" s="39" t="str">
        <f t="shared" si="72"/>
        <v/>
      </c>
      <c r="BU88" s="39" t="str">
        <f t="shared" si="73"/>
        <v/>
      </c>
      <c r="BV88" s="39" t="str">
        <f t="shared" si="74"/>
        <v/>
      </c>
      <c r="BW88" s="39" t="str">
        <f t="shared" si="75"/>
        <v/>
      </c>
      <c r="BX88" s="39" t="str">
        <f t="shared" si="76"/>
        <v/>
      </c>
      <c r="BY88" s="39" t="str">
        <f t="shared" si="77"/>
        <v/>
      </c>
      <c r="BZ88" s="39" t="str">
        <f t="shared" si="78"/>
        <v/>
      </c>
      <c r="CA88" s="39" t="str">
        <f t="shared" si="79"/>
        <v/>
      </c>
      <c r="CB88" s="39" t="str">
        <f t="shared" si="80"/>
        <v/>
      </c>
      <c r="CC88" s="39" t="str">
        <f t="shared" si="81"/>
        <v/>
      </c>
      <c r="CD88" s="39" t="str">
        <f t="shared" si="82"/>
        <v/>
      </c>
      <c r="CE88" s="39" t="str">
        <f t="shared" si="83"/>
        <v/>
      </c>
      <c r="CF88" s="39" t="str">
        <f t="shared" si="84"/>
        <v/>
      </c>
      <c r="CG88" s="39" t="str">
        <f t="shared" si="85"/>
        <v/>
      </c>
      <c r="CH88" s="39" t="str">
        <f t="shared" si="86"/>
        <v/>
      </c>
      <c r="CI88" s="39" t="str">
        <f t="shared" si="87"/>
        <v/>
      </c>
    </row>
    <row r="89" customHeight="1" spans="1:87">
      <c r="A89" s="18"/>
      <c r="B89" s="15" t="str">
        <f>'Gene Table'!E88</f>
        <v>hsa-miR-1299</v>
      </c>
      <c r="C89" s="15" t="str">
        <f>'Gene Table'!B88</f>
        <v>D14</v>
      </c>
      <c r="D89" s="16"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Table'!E88</f>
        <v>hsa-miR-1299</v>
      </c>
      <c r="O89" s="17" t="str">
        <f>'Gene Table'!B88</f>
        <v>D14</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46"/>
        <v/>
      </c>
      <c r="AU89" s="36" t="str">
        <f t="shared" si="47"/>
        <v/>
      </c>
      <c r="AV89" s="36" t="str">
        <f t="shared" si="48"/>
        <v/>
      </c>
      <c r="AW89" s="36" t="str">
        <f t="shared" si="49"/>
        <v/>
      </c>
      <c r="AX89" s="36" t="str">
        <f t="shared" si="50"/>
        <v/>
      </c>
      <c r="AY89" s="36" t="str">
        <f t="shared" si="51"/>
        <v/>
      </c>
      <c r="AZ89" s="36" t="str">
        <f t="shared" si="52"/>
        <v/>
      </c>
      <c r="BA89" s="36" t="str">
        <f t="shared" si="53"/>
        <v/>
      </c>
      <c r="BB89" s="36" t="str">
        <f t="shared" si="54"/>
        <v/>
      </c>
      <c r="BC89" s="36" t="str">
        <f t="shared" si="55"/>
        <v/>
      </c>
      <c r="BD89" s="36" t="str">
        <f t="shared" si="56"/>
        <v/>
      </c>
      <c r="BE89" s="36" t="str">
        <f t="shared" si="57"/>
        <v/>
      </c>
      <c r="BF89" s="36" t="str">
        <f t="shared" si="58"/>
        <v/>
      </c>
      <c r="BG89" s="36" t="str">
        <f t="shared" si="59"/>
        <v/>
      </c>
      <c r="BH89" s="36" t="str">
        <f t="shared" si="60"/>
        <v/>
      </c>
      <c r="BI89" s="36" t="str">
        <f t="shared" si="61"/>
        <v/>
      </c>
      <c r="BJ89" s="36" t="str">
        <f t="shared" si="62"/>
        <v/>
      </c>
      <c r="BK89" s="36" t="str">
        <f t="shared" si="63"/>
        <v/>
      </c>
      <c r="BL89" s="36" t="str">
        <f t="shared" si="64"/>
        <v/>
      </c>
      <c r="BM89" s="36" t="str">
        <f t="shared" si="65"/>
        <v/>
      </c>
      <c r="BN89" s="38" t="e">
        <f t="shared" si="66"/>
        <v>#DIV/0!</v>
      </c>
      <c r="BO89" s="38" t="e">
        <f t="shared" si="67"/>
        <v>#DIV/0!</v>
      </c>
      <c r="BP89" s="39" t="str">
        <f t="shared" si="68"/>
        <v/>
      </c>
      <c r="BQ89" s="39" t="str">
        <f t="shared" si="69"/>
        <v/>
      </c>
      <c r="BR89" s="39" t="str">
        <f t="shared" si="70"/>
        <v/>
      </c>
      <c r="BS89" s="39" t="str">
        <f t="shared" si="71"/>
        <v/>
      </c>
      <c r="BT89" s="39" t="str">
        <f t="shared" si="72"/>
        <v/>
      </c>
      <c r="BU89" s="39" t="str">
        <f t="shared" si="73"/>
        <v/>
      </c>
      <c r="BV89" s="39" t="str">
        <f t="shared" si="74"/>
        <v/>
      </c>
      <c r="BW89" s="39" t="str">
        <f t="shared" si="75"/>
        <v/>
      </c>
      <c r="BX89" s="39" t="str">
        <f t="shared" si="76"/>
        <v/>
      </c>
      <c r="BY89" s="39" t="str">
        <f t="shared" si="77"/>
        <v/>
      </c>
      <c r="BZ89" s="39" t="str">
        <f t="shared" si="78"/>
        <v/>
      </c>
      <c r="CA89" s="39" t="str">
        <f t="shared" si="79"/>
        <v/>
      </c>
      <c r="CB89" s="39" t="str">
        <f t="shared" si="80"/>
        <v/>
      </c>
      <c r="CC89" s="39" t="str">
        <f t="shared" si="81"/>
        <v/>
      </c>
      <c r="CD89" s="39" t="str">
        <f t="shared" si="82"/>
        <v/>
      </c>
      <c r="CE89" s="39" t="str">
        <f t="shared" si="83"/>
        <v/>
      </c>
      <c r="CF89" s="39" t="str">
        <f t="shared" si="84"/>
        <v/>
      </c>
      <c r="CG89" s="39" t="str">
        <f t="shared" si="85"/>
        <v/>
      </c>
      <c r="CH89" s="39" t="str">
        <f t="shared" si="86"/>
        <v/>
      </c>
      <c r="CI89" s="39" t="str">
        <f t="shared" si="87"/>
        <v/>
      </c>
    </row>
    <row r="90" spans="1:87">
      <c r="A90" s="18"/>
      <c r="B90" s="15" t="str">
        <f>'Gene Table'!E89</f>
        <v>hsa-miR-944</v>
      </c>
      <c r="C90" s="15" t="str">
        <f>'Gene Table'!B89</f>
        <v>D15</v>
      </c>
      <c r="D90" s="16"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Table'!E89</f>
        <v>hsa-miR-944</v>
      </c>
      <c r="O90" s="17" t="str">
        <f>'Gene Table'!B89</f>
        <v>D15</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46"/>
        <v/>
      </c>
      <c r="AU90" s="36" t="str">
        <f t="shared" si="47"/>
        <v/>
      </c>
      <c r="AV90" s="36" t="str">
        <f t="shared" si="48"/>
        <v/>
      </c>
      <c r="AW90" s="36" t="str">
        <f t="shared" si="49"/>
        <v/>
      </c>
      <c r="AX90" s="36" t="str">
        <f t="shared" si="50"/>
        <v/>
      </c>
      <c r="AY90" s="36" t="str">
        <f t="shared" si="51"/>
        <v/>
      </c>
      <c r="AZ90" s="36" t="str">
        <f t="shared" si="52"/>
        <v/>
      </c>
      <c r="BA90" s="36" t="str">
        <f t="shared" si="53"/>
        <v/>
      </c>
      <c r="BB90" s="36" t="str">
        <f t="shared" si="54"/>
        <v/>
      </c>
      <c r="BC90" s="36" t="str">
        <f t="shared" si="55"/>
        <v/>
      </c>
      <c r="BD90" s="36" t="str">
        <f t="shared" si="56"/>
        <v/>
      </c>
      <c r="BE90" s="36" t="str">
        <f t="shared" si="57"/>
        <v/>
      </c>
      <c r="BF90" s="36" t="str">
        <f t="shared" si="58"/>
        <v/>
      </c>
      <c r="BG90" s="36" t="str">
        <f t="shared" si="59"/>
        <v/>
      </c>
      <c r="BH90" s="36" t="str">
        <f t="shared" si="60"/>
        <v/>
      </c>
      <c r="BI90" s="36" t="str">
        <f t="shared" si="61"/>
        <v/>
      </c>
      <c r="BJ90" s="36" t="str">
        <f t="shared" si="62"/>
        <v/>
      </c>
      <c r="BK90" s="36" t="str">
        <f t="shared" si="63"/>
        <v/>
      </c>
      <c r="BL90" s="36" t="str">
        <f t="shared" si="64"/>
        <v/>
      </c>
      <c r="BM90" s="36" t="str">
        <f t="shared" si="65"/>
        <v/>
      </c>
      <c r="BN90" s="38" t="e">
        <f t="shared" si="66"/>
        <v>#DIV/0!</v>
      </c>
      <c r="BO90" s="38" t="e">
        <f t="shared" si="67"/>
        <v>#DIV/0!</v>
      </c>
      <c r="BP90" s="39" t="str">
        <f t="shared" si="68"/>
        <v/>
      </c>
      <c r="BQ90" s="39" t="str">
        <f t="shared" si="69"/>
        <v/>
      </c>
      <c r="BR90" s="39" t="str">
        <f t="shared" si="70"/>
        <v/>
      </c>
      <c r="BS90" s="39" t="str">
        <f t="shared" si="71"/>
        <v/>
      </c>
      <c r="BT90" s="39" t="str">
        <f t="shared" si="72"/>
        <v/>
      </c>
      <c r="BU90" s="39" t="str">
        <f t="shared" si="73"/>
        <v/>
      </c>
      <c r="BV90" s="39" t="str">
        <f t="shared" si="74"/>
        <v/>
      </c>
      <c r="BW90" s="39" t="str">
        <f t="shared" si="75"/>
        <v/>
      </c>
      <c r="BX90" s="39" t="str">
        <f t="shared" si="76"/>
        <v/>
      </c>
      <c r="BY90" s="39" t="str">
        <f t="shared" si="77"/>
        <v/>
      </c>
      <c r="BZ90" s="39" t="str">
        <f t="shared" si="78"/>
        <v/>
      </c>
      <c r="CA90" s="39" t="str">
        <f t="shared" si="79"/>
        <v/>
      </c>
      <c r="CB90" s="39" t="str">
        <f t="shared" si="80"/>
        <v/>
      </c>
      <c r="CC90" s="39" t="str">
        <f t="shared" si="81"/>
        <v/>
      </c>
      <c r="CD90" s="39" t="str">
        <f t="shared" si="82"/>
        <v/>
      </c>
      <c r="CE90" s="39" t="str">
        <f t="shared" si="83"/>
        <v/>
      </c>
      <c r="CF90" s="39" t="str">
        <f t="shared" si="84"/>
        <v/>
      </c>
      <c r="CG90" s="39" t="str">
        <f t="shared" si="85"/>
        <v/>
      </c>
      <c r="CH90" s="39" t="str">
        <f t="shared" si="86"/>
        <v/>
      </c>
      <c r="CI90" s="39" t="str">
        <f t="shared" si="87"/>
        <v/>
      </c>
    </row>
    <row r="91" spans="1:87">
      <c r="A91" s="18"/>
      <c r="B91" s="15" t="str">
        <f>'Gene Table'!E90</f>
        <v>hsa-miR-1308</v>
      </c>
      <c r="C91" s="15" t="str">
        <f>'Gene Table'!B90</f>
        <v>D16</v>
      </c>
      <c r="D91" s="16"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Table'!E90</f>
        <v>hsa-miR-1308</v>
      </c>
      <c r="O91" s="17" t="str">
        <f>'Gene Table'!B90</f>
        <v>D16</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46"/>
        <v/>
      </c>
      <c r="AU91" s="36" t="str">
        <f t="shared" si="47"/>
        <v/>
      </c>
      <c r="AV91" s="36" t="str">
        <f t="shared" si="48"/>
        <v/>
      </c>
      <c r="AW91" s="36" t="str">
        <f t="shared" si="49"/>
        <v/>
      </c>
      <c r="AX91" s="36" t="str">
        <f t="shared" si="50"/>
        <v/>
      </c>
      <c r="AY91" s="36" t="str">
        <f t="shared" si="51"/>
        <v/>
      </c>
      <c r="AZ91" s="36" t="str">
        <f t="shared" si="52"/>
        <v/>
      </c>
      <c r="BA91" s="36" t="str">
        <f t="shared" si="53"/>
        <v/>
      </c>
      <c r="BB91" s="36" t="str">
        <f t="shared" si="54"/>
        <v/>
      </c>
      <c r="BC91" s="36" t="str">
        <f t="shared" si="55"/>
        <v/>
      </c>
      <c r="BD91" s="36" t="str">
        <f t="shared" si="56"/>
        <v/>
      </c>
      <c r="BE91" s="36" t="str">
        <f t="shared" si="57"/>
        <v/>
      </c>
      <c r="BF91" s="36" t="str">
        <f t="shared" si="58"/>
        <v/>
      </c>
      <c r="BG91" s="36" t="str">
        <f t="shared" si="59"/>
        <v/>
      </c>
      <c r="BH91" s="36" t="str">
        <f t="shared" si="60"/>
        <v/>
      </c>
      <c r="BI91" s="36" t="str">
        <f t="shared" si="61"/>
        <v/>
      </c>
      <c r="BJ91" s="36" t="str">
        <f t="shared" si="62"/>
        <v/>
      </c>
      <c r="BK91" s="36" t="str">
        <f t="shared" si="63"/>
        <v/>
      </c>
      <c r="BL91" s="36" t="str">
        <f t="shared" si="64"/>
        <v/>
      </c>
      <c r="BM91" s="36" t="str">
        <f t="shared" si="65"/>
        <v/>
      </c>
      <c r="BN91" s="38" t="e">
        <f t="shared" si="66"/>
        <v>#DIV/0!</v>
      </c>
      <c r="BO91" s="38" t="e">
        <f t="shared" si="67"/>
        <v>#DIV/0!</v>
      </c>
      <c r="BP91" s="39" t="str">
        <f t="shared" si="68"/>
        <v/>
      </c>
      <c r="BQ91" s="39" t="str">
        <f t="shared" si="69"/>
        <v/>
      </c>
      <c r="BR91" s="39" t="str">
        <f t="shared" si="70"/>
        <v/>
      </c>
      <c r="BS91" s="39" t="str">
        <f t="shared" si="71"/>
        <v/>
      </c>
      <c r="BT91" s="39" t="str">
        <f t="shared" si="72"/>
        <v/>
      </c>
      <c r="BU91" s="39" t="str">
        <f t="shared" si="73"/>
        <v/>
      </c>
      <c r="BV91" s="39" t="str">
        <f t="shared" si="74"/>
        <v/>
      </c>
      <c r="BW91" s="39" t="str">
        <f t="shared" si="75"/>
        <v/>
      </c>
      <c r="BX91" s="39" t="str">
        <f t="shared" si="76"/>
        <v/>
      </c>
      <c r="BY91" s="39" t="str">
        <f t="shared" si="77"/>
        <v/>
      </c>
      <c r="BZ91" s="39" t="str">
        <f t="shared" si="78"/>
        <v/>
      </c>
      <c r="CA91" s="39" t="str">
        <f t="shared" si="79"/>
        <v/>
      </c>
      <c r="CB91" s="39" t="str">
        <f t="shared" si="80"/>
        <v/>
      </c>
      <c r="CC91" s="39" t="str">
        <f t="shared" si="81"/>
        <v/>
      </c>
      <c r="CD91" s="39" t="str">
        <f t="shared" si="82"/>
        <v/>
      </c>
      <c r="CE91" s="39" t="str">
        <f t="shared" si="83"/>
        <v/>
      </c>
      <c r="CF91" s="39" t="str">
        <f t="shared" si="84"/>
        <v/>
      </c>
      <c r="CG91" s="39" t="str">
        <f t="shared" si="85"/>
        <v/>
      </c>
      <c r="CH91" s="39" t="str">
        <f t="shared" si="86"/>
        <v/>
      </c>
      <c r="CI91" s="39" t="str">
        <f t="shared" si="87"/>
        <v/>
      </c>
    </row>
    <row r="92" ht="14.25" customHeight="1" spans="1:87">
      <c r="A92" s="18"/>
      <c r="B92" s="15" t="str">
        <f>'Gene Table'!E91</f>
        <v>hsa-miR-1256</v>
      </c>
      <c r="C92" s="15" t="str">
        <f>'Gene Table'!B91</f>
        <v>D17</v>
      </c>
      <c r="D92" s="16"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Table'!E91</f>
        <v>hsa-miR-1256</v>
      </c>
      <c r="O92" s="17" t="str">
        <f>'Gene Table'!B91</f>
        <v>D17</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46"/>
        <v/>
      </c>
      <c r="AU92" s="36" t="str">
        <f t="shared" si="47"/>
        <v/>
      </c>
      <c r="AV92" s="36" t="str">
        <f t="shared" si="48"/>
        <v/>
      </c>
      <c r="AW92" s="36" t="str">
        <f t="shared" si="49"/>
        <v/>
      </c>
      <c r="AX92" s="36" t="str">
        <f t="shared" si="50"/>
        <v/>
      </c>
      <c r="AY92" s="36" t="str">
        <f t="shared" si="51"/>
        <v/>
      </c>
      <c r="AZ92" s="36" t="str">
        <f t="shared" si="52"/>
        <v/>
      </c>
      <c r="BA92" s="36" t="str">
        <f t="shared" si="53"/>
        <v/>
      </c>
      <c r="BB92" s="36" t="str">
        <f t="shared" si="54"/>
        <v/>
      </c>
      <c r="BC92" s="36" t="str">
        <f t="shared" si="55"/>
        <v/>
      </c>
      <c r="BD92" s="36" t="str">
        <f t="shared" si="56"/>
        <v/>
      </c>
      <c r="BE92" s="36" t="str">
        <f t="shared" si="57"/>
        <v/>
      </c>
      <c r="BF92" s="36" t="str">
        <f t="shared" si="58"/>
        <v/>
      </c>
      <c r="BG92" s="36" t="str">
        <f t="shared" si="59"/>
        <v/>
      </c>
      <c r="BH92" s="36" t="str">
        <f t="shared" si="60"/>
        <v/>
      </c>
      <c r="BI92" s="36" t="str">
        <f t="shared" si="61"/>
        <v/>
      </c>
      <c r="BJ92" s="36" t="str">
        <f t="shared" si="62"/>
        <v/>
      </c>
      <c r="BK92" s="36" t="str">
        <f t="shared" si="63"/>
        <v/>
      </c>
      <c r="BL92" s="36" t="str">
        <f t="shared" si="64"/>
        <v/>
      </c>
      <c r="BM92" s="36" t="str">
        <f t="shared" si="65"/>
        <v/>
      </c>
      <c r="BN92" s="38" t="e">
        <f t="shared" si="66"/>
        <v>#DIV/0!</v>
      </c>
      <c r="BO92" s="38" t="e">
        <f t="shared" si="67"/>
        <v>#DIV/0!</v>
      </c>
      <c r="BP92" s="39" t="str">
        <f t="shared" si="68"/>
        <v/>
      </c>
      <c r="BQ92" s="39" t="str">
        <f t="shared" si="69"/>
        <v/>
      </c>
      <c r="BR92" s="39" t="str">
        <f t="shared" si="70"/>
        <v/>
      </c>
      <c r="BS92" s="39" t="str">
        <f t="shared" si="71"/>
        <v/>
      </c>
      <c r="BT92" s="39" t="str">
        <f t="shared" si="72"/>
        <v/>
      </c>
      <c r="BU92" s="39" t="str">
        <f t="shared" si="73"/>
        <v/>
      </c>
      <c r="BV92" s="39" t="str">
        <f t="shared" si="74"/>
        <v/>
      </c>
      <c r="BW92" s="39" t="str">
        <f t="shared" si="75"/>
        <v/>
      </c>
      <c r="BX92" s="39" t="str">
        <f t="shared" si="76"/>
        <v/>
      </c>
      <c r="BY92" s="39" t="str">
        <f t="shared" si="77"/>
        <v/>
      </c>
      <c r="BZ92" s="39" t="str">
        <f t="shared" si="78"/>
        <v/>
      </c>
      <c r="CA92" s="39" t="str">
        <f t="shared" si="79"/>
        <v/>
      </c>
      <c r="CB92" s="39" t="str">
        <f t="shared" si="80"/>
        <v/>
      </c>
      <c r="CC92" s="39" t="str">
        <f t="shared" si="81"/>
        <v/>
      </c>
      <c r="CD92" s="39" t="str">
        <f t="shared" si="82"/>
        <v/>
      </c>
      <c r="CE92" s="39" t="str">
        <f t="shared" si="83"/>
        <v/>
      </c>
      <c r="CF92" s="39" t="str">
        <f t="shared" si="84"/>
        <v/>
      </c>
      <c r="CG92" s="39" t="str">
        <f t="shared" si="85"/>
        <v/>
      </c>
      <c r="CH92" s="39" t="str">
        <f t="shared" si="86"/>
        <v/>
      </c>
      <c r="CI92" s="39" t="str">
        <f t="shared" si="87"/>
        <v/>
      </c>
    </row>
    <row r="93" ht="14.25" customHeight="1" spans="1:87">
      <c r="A93" s="18"/>
      <c r="B93" s="15" t="str">
        <f>'Gene Table'!E92</f>
        <v>hsa-miR-509-5p</v>
      </c>
      <c r="C93" s="15" t="str">
        <f>'Gene Table'!B92</f>
        <v>D18</v>
      </c>
      <c r="D93" s="16"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Table'!E92</f>
        <v>hsa-miR-509-5p</v>
      </c>
      <c r="O93" s="17" t="str">
        <f>'Gene Table'!B92</f>
        <v>D18</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46"/>
        <v/>
      </c>
      <c r="AU93" s="36" t="str">
        <f t="shared" si="47"/>
        <v/>
      </c>
      <c r="AV93" s="36" t="str">
        <f t="shared" si="48"/>
        <v/>
      </c>
      <c r="AW93" s="36" t="str">
        <f t="shared" si="49"/>
        <v/>
      </c>
      <c r="AX93" s="36" t="str">
        <f t="shared" si="50"/>
        <v/>
      </c>
      <c r="AY93" s="36" t="str">
        <f t="shared" si="51"/>
        <v/>
      </c>
      <c r="AZ93" s="36" t="str">
        <f t="shared" si="52"/>
        <v/>
      </c>
      <c r="BA93" s="36" t="str">
        <f t="shared" si="53"/>
        <v/>
      </c>
      <c r="BB93" s="36" t="str">
        <f t="shared" si="54"/>
        <v/>
      </c>
      <c r="BC93" s="36" t="str">
        <f t="shared" si="55"/>
        <v/>
      </c>
      <c r="BD93" s="36" t="str">
        <f t="shared" si="56"/>
        <v/>
      </c>
      <c r="BE93" s="36" t="str">
        <f t="shared" si="57"/>
        <v/>
      </c>
      <c r="BF93" s="36" t="str">
        <f t="shared" si="58"/>
        <v/>
      </c>
      <c r="BG93" s="36" t="str">
        <f t="shared" si="59"/>
        <v/>
      </c>
      <c r="BH93" s="36" t="str">
        <f t="shared" si="60"/>
        <v/>
      </c>
      <c r="BI93" s="36" t="str">
        <f t="shared" si="61"/>
        <v/>
      </c>
      <c r="BJ93" s="36" t="str">
        <f t="shared" si="62"/>
        <v/>
      </c>
      <c r="BK93" s="36" t="str">
        <f t="shared" si="63"/>
        <v/>
      </c>
      <c r="BL93" s="36" t="str">
        <f t="shared" si="64"/>
        <v/>
      </c>
      <c r="BM93" s="36" t="str">
        <f t="shared" si="65"/>
        <v/>
      </c>
      <c r="BN93" s="38" t="e">
        <f t="shared" si="66"/>
        <v>#DIV/0!</v>
      </c>
      <c r="BO93" s="38" t="e">
        <f t="shared" si="67"/>
        <v>#DIV/0!</v>
      </c>
      <c r="BP93" s="39" t="str">
        <f t="shared" si="68"/>
        <v/>
      </c>
      <c r="BQ93" s="39" t="str">
        <f t="shared" si="69"/>
        <v/>
      </c>
      <c r="BR93" s="39" t="str">
        <f t="shared" si="70"/>
        <v/>
      </c>
      <c r="BS93" s="39" t="str">
        <f t="shared" si="71"/>
        <v/>
      </c>
      <c r="BT93" s="39" t="str">
        <f t="shared" si="72"/>
        <v/>
      </c>
      <c r="BU93" s="39" t="str">
        <f t="shared" si="73"/>
        <v/>
      </c>
      <c r="BV93" s="39" t="str">
        <f t="shared" si="74"/>
        <v/>
      </c>
      <c r="BW93" s="39" t="str">
        <f t="shared" si="75"/>
        <v/>
      </c>
      <c r="BX93" s="39" t="str">
        <f t="shared" si="76"/>
        <v/>
      </c>
      <c r="BY93" s="39" t="str">
        <f t="shared" si="77"/>
        <v/>
      </c>
      <c r="BZ93" s="39" t="str">
        <f t="shared" si="78"/>
        <v/>
      </c>
      <c r="CA93" s="39" t="str">
        <f t="shared" si="79"/>
        <v/>
      </c>
      <c r="CB93" s="39" t="str">
        <f t="shared" si="80"/>
        <v/>
      </c>
      <c r="CC93" s="39" t="str">
        <f t="shared" si="81"/>
        <v/>
      </c>
      <c r="CD93" s="39" t="str">
        <f t="shared" si="82"/>
        <v/>
      </c>
      <c r="CE93" s="39" t="str">
        <f t="shared" si="83"/>
        <v/>
      </c>
      <c r="CF93" s="39" t="str">
        <f t="shared" si="84"/>
        <v/>
      </c>
      <c r="CG93" s="39" t="str">
        <f t="shared" si="85"/>
        <v/>
      </c>
      <c r="CH93" s="39" t="str">
        <f t="shared" si="86"/>
        <v/>
      </c>
      <c r="CI93" s="39" t="str">
        <f t="shared" si="87"/>
        <v/>
      </c>
    </row>
    <row r="94" customHeight="1" spans="1:87">
      <c r="A94" s="18"/>
      <c r="B94" s="15" t="str">
        <f>'Gene Table'!E93</f>
        <v>hsa-miR-558</v>
      </c>
      <c r="C94" s="15" t="str">
        <f>'Gene Table'!B93</f>
        <v>D19</v>
      </c>
      <c r="D94" s="16"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Table'!E93</f>
        <v>hsa-miR-558</v>
      </c>
      <c r="O94" s="17" t="str">
        <f>'Gene Table'!B93</f>
        <v>D19</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46"/>
        <v/>
      </c>
      <c r="AU94" s="36" t="str">
        <f t="shared" si="47"/>
        <v/>
      </c>
      <c r="AV94" s="36" t="str">
        <f t="shared" si="48"/>
        <v/>
      </c>
      <c r="AW94" s="36" t="str">
        <f t="shared" si="49"/>
        <v/>
      </c>
      <c r="AX94" s="36" t="str">
        <f t="shared" si="50"/>
        <v/>
      </c>
      <c r="AY94" s="36" t="str">
        <f t="shared" si="51"/>
        <v/>
      </c>
      <c r="AZ94" s="36" t="str">
        <f t="shared" si="52"/>
        <v/>
      </c>
      <c r="BA94" s="36" t="str">
        <f t="shared" si="53"/>
        <v/>
      </c>
      <c r="BB94" s="36" t="str">
        <f t="shared" si="54"/>
        <v/>
      </c>
      <c r="BC94" s="36" t="str">
        <f t="shared" si="55"/>
        <v/>
      </c>
      <c r="BD94" s="36" t="str">
        <f t="shared" si="56"/>
        <v/>
      </c>
      <c r="BE94" s="36" t="str">
        <f t="shared" si="57"/>
        <v/>
      </c>
      <c r="BF94" s="36" t="str">
        <f t="shared" si="58"/>
        <v/>
      </c>
      <c r="BG94" s="36" t="str">
        <f t="shared" si="59"/>
        <v/>
      </c>
      <c r="BH94" s="36" t="str">
        <f t="shared" si="60"/>
        <v/>
      </c>
      <c r="BI94" s="36" t="str">
        <f t="shared" si="61"/>
        <v/>
      </c>
      <c r="BJ94" s="36" t="str">
        <f t="shared" si="62"/>
        <v/>
      </c>
      <c r="BK94" s="36" t="str">
        <f t="shared" si="63"/>
        <v/>
      </c>
      <c r="BL94" s="36" t="str">
        <f t="shared" si="64"/>
        <v/>
      </c>
      <c r="BM94" s="36" t="str">
        <f t="shared" si="65"/>
        <v/>
      </c>
      <c r="BN94" s="38" t="e">
        <f t="shared" si="66"/>
        <v>#DIV/0!</v>
      </c>
      <c r="BO94" s="38" t="e">
        <f t="shared" si="67"/>
        <v>#DIV/0!</v>
      </c>
      <c r="BP94" s="39" t="str">
        <f t="shared" si="68"/>
        <v/>
      </c>
      <c r="BQ94" s="39" t="str">
        <f t="shared" si="69"/>
        <v/>
      </c>
      <c r="BR94" s="39" t="str">
        <f t="shared" si="70"/>
        <v/>
      </c>
      <c r="BS94" s="39" t="str">
        <f t="shared" si="71"/>
        <v/>
      </c>
      <c r="BT94" s="39" t="str">
        <f t="shared" si="72"/>
        <v/>
      </c>
      <c r="BU94" s="39" t="str">
        <f t="shared" si="73"/>
        <v/>
      </c>
      <c r="BV94" s="39" t="str">
        <f t="shared" si="74"/>
        <v/>
      </c>
      <c r="BW94" s="39" t="str">
        <f t="shared" si="75"/>
        <v/>
      </c>
      <c r="BX94" s="39" t="str">
        <f t="shared" si="76"/>
        <v/>
      </c>
      <c r="BY94" s="39" t="str">
        <f t="shared" si="77"/>
        <v/>
      </c>
      <c r="BZ94" s="39" t="str">
        <f t="shared" si="78"/>
        <v/>
      </c>
      <c r="CA94" s="39" t="str">
        <f t="shared" si="79"/>
        <v/>
      </c>
      <c r="CB94" s="39" t="str">
        <f t="shared" si="80"/>
        <v/>
      </c>
      <c r="CC94" s="39" t="str">
        <f t="shared" si="81"/>
        <v/>
      </c>
      <c r="CD94" s="39" t="str">
        <f t="shared" si="82"/>
        <v/>
      </c>
      <c r="CE94" s="39" t="str">
        <f t="shared" si="83"/>
        <v/>
      </c>
      <c r="CF94" s="39" t="str">
        <f t="shared" si="84"/>
        <v/>
      </c>
      <c r="CG94" s="39" t="str">
        <f t="shared" si="85"/>
        <v/>
      </c>
      <c r="CH94" s="39" t="str">
        <f t="shared" si="86"/>
        <v/>
      </c>
      <c r="CI94" s="39" t="str">
        <f t="shared" si="87"/>
        <v/>
      </c>
    </row>
    <row r="95" spans="1:87">
      <c r="A95" s="18"/>
      <c r="B95" s="15" t="str">
        <f>'Gene Table'!E94</f>
        <v>hsa-miR-629-5p</v>
      </c>
      <c r="C95" s="15" t="str">
        <f>'Gene Table'!B94</f>
        <v>D20</v>
      </c>
      <c r="D95" s="16"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Table'!E94</f>
        <v>hsa-miR-629-5p</v>
      </c>
      <c r="O95" s="17" t="str">
        <f>'Gene Table'!B94</f>
        <v>D20</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46"/>
        <v/>
      </c>
      <c r="AU95" s="36" t="str">
        <f t="shared" si="47"/>
        <v/>
      </c>
      <c r="AV95" s="36" t="str">
        <f t="shared" si="48"/>
        <v/>
      </c>
      <c r="AW95" s="36" t="str">
        <f t="shared" si="49"/>
        <v/>
      </c>
      <c r="AX95" s="36" t="str">
        <f t="shared" si="50"/>
        <v/>
      </c>
      <c r="AY95" s="36" t="str">
        <f t="shared" si="51"/>
        <v/>
      </c>
      <c r="AZ95" s="36" t="str">
        <f t="shared" si="52"/>
        <v/>
      </c>
      <c r="BA95" s="36" t="str">
        <f t="shared" si="53"/>
        <v/>
      </c>
      <c r="BB95" s="36" t="str">
        <f t="shared" si="54"/>
        <v/>
      </c>
      <c r="BC95" s="36" t="str">
        <f t="shared" si="55"/>
        <v/>
      </c>
      <c r="BD95" s="36" t="str">
        <f t="shared" si="56"/>
        <v/>
      </c>
      <c r="BE95" s="36" t="str">
        <f t="shared" si="57"/>
        <v/>
      </c>
      <c r="BF95" s="36" t="str">
        <f t="shared" si="58"/>
        <v/>
      </c>
      <c r="BG95" s="36" t="str">
        <f t="shared" si="59"/>
        <v/>
      </c>
      <c r="BH95" s="36" t="str">
        <f t="shared" si="60"/>
        <v/>
      </c>
      <c r="BI95" s="36" t="str">
        <f t="shared" si="61"/>
        <v/>
      </c>
      <c r="BJ95" s="36" t="str">
        <f t="shared" si="62"/>
        <v/>
      </c>
      <c r="BK95" s="36" t="str">
        <f t="shared" si="63"/>
        <v/>
      </c>
      <c r="BL95" s="36" t="str">
        <f t="shared" si="64"/>
        <v/>
      </c>
      <c r="BM95" s="36" t="str">
        <f t="shared" si="65"/>
        <v/>
      </c>
      <c r="BN95" s="38" t="e">
        <f t="shared" si="66"/>
        <v>#DIV/0!</v>
      </c>
      <c r="BO95" s="38" t="e">
        <f t="shared" si="67"/>
        <v>#DIV/0!</v>
      </c>
      <c r="BP95" s="39" t="str">
        <f t="shared" si="68"/>
        <v/>
      </c>
      <c r="BQ95" s="39" t="str">
        <f t="shared" si="69"/>
        <v/>
      </c>
      <c r="BR95" s="39" t="str">
        <f t="shared" si="70"/>
        <v/>
      </c>
      <c r="BS95" s="39" t="str">
        <f t="shared" si="71"/>
        <v/>
      </c>
      <c r="BT95" s="39" t="str">
        <f t="shared" si="72"/>
        <v/>
      </c>
      <c r="BU95" s="39" t="str">
        <f t="shared" si="73"/>
        <v/>
      </c>
      <c r="BV95" s="39" t="str">
        <f t="shared" si="74"/>
        <v/>
      </c>
      <c r="BW95" s="39" t="str">
        <f t="shared" si="75"/>
        <v/>
      </c>
      <c r="BX95" s="39" t="str">
        <f t="shared" si="76"/>
        <v/>
      </c>
      <c r="BY95" s="39" t="str">
        <f t="shared" si="77"/>
        <v/>
      </c>
      <c r="BZ95" s="39" t="str">
        <f t="shared" si="78"/>
        <v/>
      </c>
      <c r="CA95" s="39" t="str">
        <f t="shared" si="79"/>
        <v/>
      </c>
      <c r="CB95" s="39" t="str">
        <f t="shared" si="80"/>
        <v/>
      </c>
      <c r="CC95" s="39" t="str">
        <f t="shared" si="81"/>
        <v/>
      </c>
      <c r="CD95" s="39" t="str">
        <f t="shared" si="82"/>
        <v/>
      </c>
      <c r="CE95" s="39" t="str">
        <f t="shared" si="83"/>
        <v/>
      </c>
      <c r="CF95" s="39" t="str">
        <f t="shared" si="84"/>
        <v/>
      </c>
      <c r="CG95" s="39" t="str">
        <f t="shared" si="85"/>
        <v/>
      </c>
      <c r="CH95" s="39" t="str">
        <f t="shared" si="86"/>
        <v/>
      </c>
      <c r="CI95" s="39" t="str">
        <f t="shared" si="87"/>
        <v/>
      </c>
    </row>
    <row r="96" spans="1:87">
      <c r="A96" s="18"/>
      <c r="B96" s="15" t="str">
        <f>'Gene Table'!E95</f>
        <v>hsa-miR-362-3p</v>
      </c>
      <c r="C96" s="15" t="str">
        <f>'Gene Table'!B95</f>
        <v>D21</v>
      </c>
      <c r="D96" s="16"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Table'!E95</f>
        <v>hsa-miR-362-3p</v>
      </c>
      <c r="O96" s="17" t="str">
        <f>'Gene Table'!B95</f>
        <v>D21</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46"/>
        <v/>
      </c>
      <c r="AU96" s="36" t="str">
        <f t="shared" si="47"/>
        <v/>
      </c>
      <c r="AV96" s="36" t="str">
        <f t="shared" si="48"/>
        <v/>
      </c>
      <c r="AW96" s="36" t="str">
        <f t="shared" si="49"/>
        <v/>
      </c>
      <c r="AX96" s="36" t="str">
        <f t="shared" si="50"/>
        <v/>
      </c>
      <c r="AY96" s="36" t="str">
        <f t="shared" si="51"/>
        <v/>
      </c>
      <c r="AZ96" s="36" t="str">
        <f t="shared" si="52"/>
        <v/>
      </c>
      <c r="BA96" s="36" t="str">
        <f t="shared" si="53"/>
        <v/>
      </c>
      <c r="BB96" s="36" t="str">
        <f t="shared" si="54"/>
        <v/>
      </c>
      <c r="BC96" s="36" t="str">
        <f t="shared" si="55"/>
        <v/>
      </c>
      <c r="BD96" s="36" t="str">
        <f t="shared" si="56"/>
        <v/>
      </c>
      <c r="BE96" s="36" t="str">
        <f t="shared" si="57"/>
        <v/>
      </c>
      <c r="BF96" s="36" t="str">
        <f t="shared" si="58"/>
        <v/>
      </c>
      <c r="BG96" s="36" t="str">
        <f t="shared" si="59"/>
        <v/>
      </c>
      <c r="BH96" s="36" t="str">
        <f t="shared" si="60"/>
        <v/>
      </c>
      <c r="BI96" s="36" t="str">
        <f t="shared" si="61"/>
        <v/>
      </c>
      <c r="BJ96" s="36" t="str">
        <f t="shared" si="62"/>
        <v/>
      </c>
      <c r="BK96" s="36" t="str">
        <f t="shared" si="63"/>
        <v/>
      </c>
      <c r="BL96" s="36" t="str">
        <f t="shared" si="64"/>
        <v/>
      </c>
      <c r="BM96" s="36" t="str">
        <f t="shared" si="65"/>
        <v/>
      </c>
      <c r="BN96" s="38" t="e">
        <f t="shared" si="66"/>
        <v>#DIV/0!</v>
      </c>
      <c r="BO96" s="38" t="e">
        <f t="shared" si="67"/>
        <v>#DIV/0!</v>
      </c>
      <c r="BP96" s="39" t="str">
        <f t="shared" si="68"/>
        <v/>
      </c>
      <c r="BQ96" s="39" t="str">
        <f t="shared" si="69"/>
        <v/>
      </c>
      <c r="BR96" s="39" t="str">
        <f t="shared" si="70"/>
        <v/>
      </c>
      <c r="BS96" s="39" t="str">
        <f t="shared" si="71"/>
        <v/>
      </c>
      <c r="BT96" s="39" t="str">
        <f t="shared" si="72"/>
        <v/>
      </c>
      <c r="BU96" s="39" t="str">
        <f t="shared" si="73"/>
        <v/>
      </c>
      <c r="BV96" s="39" t="str">
        <f t="shared" si="74"/>
        <v/>
      </c>
      <c r="BW96" s="39" t="str">
        <f t="shared" si="75"/>
        <v/>
      </c>
      <c r="BX96" s="39" t="str">
        <f t="shared" si="76"/>
        <v/>
      </c>
      <c r="BY96" s="39" t="str">
        <f t="shared" si="77"/>
        <v/>
      </c>
      <c r="BZ96" s="39" t="str">
        <f t="shared" si="78"/>
        <v/>
      </c>
      <c r="CA96" s="39" t="str">
        <f t="shared" si="79"/>
        <v/>
      </c>
      <c r="CB96" s="39" t="str">
        <f t="shared" si="80"/>
        <v/>
      </c>
      <c r="CC96" s="39" t="str">
        <f t="shared" si="81"/>
        <v/>
      </c>
      <c r="CD96" s="39" t="str">
        <f t="shared" si="82"/>
        <v/>
      </c>
      <c r="CE96" s="39" t="str">
        <f t="shared" si="83"/>
        <v/>
      </c>
      <c r="CF96" s="39" t="str">
        <f t="shared" si="84"/>
        <v/>
      </c>
      <c r="CG96" s="39" t="str">
        <f t="shared" si="85"/>
        <v/>
      </c>
      <c r="CH96" s="39" t="str">
        <f t="shared" si="86"/>
        <v/>
      </c>
      <c r="CI96" s="39" t="str">
        <f t="shared" si="87"/>
        <v/>
      </c>
    </row>
    <row r="97" spans="1:87">
      <c r="A97" s="18"/>
      <c r="B97" s="15" t="str">
        <f>'Gene Table'!E96</f>
        <v>hsa-miR-1267</v>
      </c>
      <c r="C97" s="15" t="str">
        <f>'Gene Table'!B96</f>
        <v>D22</v>
      </c>
      <c r="D97" s="16"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Table'!E96</f>
        <v>hsa-miR-1267</v>
      </c>
      <c r="O97" s="17" t="str">
        <f>'Gene Table'!B96</f>
        <v>D22</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46"/>
        <v/>
      </c>
      <c r="AU97" s="36" t="str">
        <f t="shared" si="47"/>
        <v/>
      </c>
      <c r="AV97" s="36" t="str">
        <f t="shared" si="48"/>
        <v/>
      </c>
      <c r="AW97" s="36" t="str">
        <f t="shared" si="49"/>
        <v/>
      </c>
      <c r="AX97" s="36" t="str">
        <f t="shared" si="50"/>
        <v/>
      </c>
      <c r="AY97" s="36" t="str">
        <f t="shared" si="51"/>
        <v/>
      </c>
      <c r="AZ97" s="36" t="str">
        <f t="shared" si="52"/>
        <v/>
      </c>
      <c r="BA97" s="36" t="str">
        <f t="shared" si="53"/>
        <v/>
      </c>
      <c r="BB97" s="36" t="str">
        <f t="shared" si="54"/>
        <v/>
      </c>
      <c r="BC97" s="36" t="str">
        <f t="shared" si="55"/>
        <v/>
      </c>
      <c r="BD97" s="36" t="str">
        <f t="shared" si="56"/>
        <v/>
      </c>
      <c r="BE97" s="36" t="str">
        <f t="shared" si="57"/>
        <v/>
      </c>
      <c r="BF97" s="36" t="str">
        <f t="shared" si="58"/>
        <v/>
      </c>
      <c r="BG97" s="36" t="str">
        <f t="shared" si="59"/>
        <v/>
      </c>
      <c r="BH97" s="36" t="str">
        <f t="shared" si="60"/>
        <v/>
      </c>
      <c r="BI97" s="36" t="str">
        <f t="shared" si="61"/>
        <v/>
      </c>
      <c r="BJ97" s="36" t="str">
        <f t="shared" si="62"/>
        <v/>
      </c>
      <c r="BK97" s="36" t="str">
        <f t="shared" si="63"/>
        <v/>
      </c>
      <c r="BL97" s="36" t="str">
        <f t="shared" si="64"/>
        <v/>
      </c>
      <c r="BM97" s="36" t="str">
        <f t="shared" si="65"/>
        <v/>
      </c>
      <c r="BN97" s="38" t="e">
        <f t="shared" si="66"/>
        <v>#DIV/0!</v>
      </c>
      <c r="BO97" s="38" t="e">
        <f t="shared" si="67"/>
        <v>#DIV/0!</v>
      </c>
      <c r="BP97" s="39" t="str">
        <f t="shared" si="68"/>
        <v/>
      </c>
      <c r="BQ97" s="39" t="str">
        <f t="shared" si="69"/>
        <v/>
      </c>
      <c r="BR97" s="39" t="str">
        <f t="shared" si="70"/>
        <v/>
      </c>
      <c r="BS97" s="39" t="str">
        <f t="shared" si="71"/>
        <v/>
      </c>
      <c r="BT97" s="39" t="str">
        <f t="shared" si="72"/>
        <v/>
      </c>
      <c r="BU97" s="39" t="str">
        <f t="shared" si="73"/>
        <v/>
      </c>
      <c r="BV97" s="39" t="str">
        <f t="shared" si="74"/>
        <v/>
      </c>
      <c r="BW97" s="39" t="str">
        <f t="shared" si="75"/>
        <v/>
      </c>
      <c r="BX97" s="39" t="str">
        <f t="shared" si="76"/>
        <v/>
      </c>
      <c r="BY97" s="39" t="str">
        <f t="shared" si="77"/>
        <v/>
      </c>
      <c r="BZ97" s="39" t="str">
        <f t="shared" si="78"/>
        <v/>
      </c>
      <c r="CA97" s="39" t="str">
        <f t="shared" si="79"/>
        <v/>
      </c>
      <c r="CB97" s="39" t="str">
        <f t="shared" si="80"/>
        <v/>
      </c>
      <c r="CC97" s="39" t="str">
        <f t="shared" si="81"/>
        <v/>
      </c>
      <c r="CD97" s="39" t="str">
        <f t="shared" si="82"/>
        <v/>
      </c>
      <c r="CE97" s="39" t="str">
        <f t="shared" si="83"/>
        <v/>
      </c>
      <c r="CF97" s="39" t="str">
        <f t="shared" si="84"/>
        <v/>
      </c>
      <c r="CG97" s="39" t="str">
        <f t="shared" si="85"/>
        <v/>
      </c>
      <c r="CH97" s="39" t="str">
        <f t="shared" si="86"/>
        <v/>
      </c>
      <c r="CI97" s="39" t="str">
        <f t="shared" si="87"/>
        <v/>
      </c>
    </row>
    <row r="98" spans="1:87">
      <c r="A98" s="18"/>
      <c r="B98" s="15" t="str">
        <f>'Gene Table'!E97</f>
        <v>hsa-miR-552</v>
      </c>
      <c r="C98" s="15" t="str">
        <f>'Gene Table'!B97</f>
        <v>D23</v>
      </c>
      <c r="D98" s="16"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Table'!E97</f>
        <v>hsa-miR-552</v>
      </c>
      <c r="O98" s="17" t="str">
        <f>'Gene Table'!B97</f>
        <v>D23</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46"/>
        <v/>
      </c>
      <c r="AU98" s="36" t="str">
        <f t="shared" si="47"/>
        <v/>
      </c>
      <c r="AV98" s="36" t="str">
        <f t="shared" si="48"/>
        <v/>
      </c>
      <c r="AW98" s="36" t="str">
        <f t="shared" si="49"/>
        <v/>
      </c>
      <c r="AX98" s="36" t="str">
        <f t="shared" si="50"/>
        <v/>
      </c>
      <c r="AY98" s="36" t="str">
        <f t="shared" si="51"/>
        <v/>
      </c>
      <c r="AZ98" s="36" t="str">
        <f t="shared" si="52"/>
        <v/>
      </c>
      <c r="BA98" s="36" t="str">
        <f t="shared" si="53"/>
        <v/>
      </c>
      <c r="BB98" s="36" t="str">
        <f t="shared" si="54"/>
        <v/>
      </c>
      <c r="BC98" s="36" t="str">
        <f t="shared" si="55"/>
        <v/>
      </c>
      <c r="BD98" s="36" t="str">
        <f t="shared" si="56"/>
        <v/>
      </c>
      <c r="BE98" s="36" t="str">
        <f t="shared" si="57"/>
        <v/>
      </c>
      <c r="BF98" s="36" t="str">
        <f t="shared" si="58"/>
        <v/>
      </c>
      <c r="BG98" s="36" t="str">
        <f t="shared" si="59"/>
        <v/>
      </c>
      <c r="BH98" s="36" t="str">
        <f t="shared" si="60"/>
        <v/>
      </c>
      <c r="BI98" s="36" t="str">
        <f t="shared" si="61"/>
        <v/>
      </c>
      <c r="BJ98" s="36" t="str">
        <f t="shared" si="62"/>
        <v/>
      </c>
      <c r="BK98" s="36" t="str">
        <f t="shared" si="63"/>
        <v/>
      </c>
      <c r="BL98" s="36" t="str">
        <f t="shared" si="64"/>
        <v/>
      </c>
      <c r="BM98" s="36" t="str">
        <f t="shared" si="65"/>
        <v/>
      </c>
      <c r="BN98" s="38" t="e">
        <f t="shared" si="66"/>
        <v>#DIV/0!</v>
      </c>
      <c r="BO98" s="38" t="e">
        <f t="shared" si="67"/>
        <v>#DIV/0!</v>
      </c>
      <c r="BP98" s="39" t="str">
        <f t="shared" si="68"/>
        <v/>
      </c>
      <c r="BQ98" s="39" t="str">
        <f t="shared" si="69"/>
        <v/>
      </c>
      <c r="BR98" s="39" t="str">
        <f t="shared" si="70"/>
        <v/>
      </c>
      <c r="BS98" s="39" t="str">
        <f t="shared" si="71"/>
        <v/>
      </c>
      <c r="BT98" s="39" t="str">
        <f t="shared" si="72"/>
        <v/>
      </c>
      <c r="BU98" s="39" t="str">
        <f t="shared" si="73"/>
        <v/>
      </c>
      <c r="BV98" s="39" t="str">
        <f t="shared" si="74"/>
        <v/>
      </c>
      <c r="BW98" s="39" t="str">
        <f t="shared" si="75"/>
        <v/>
      </c>
      <c r="BX98" s="39" t="str">
        <f t="shared" si="76"/>
        <v/>
      </c>
      <c r="BY98" s="39" t="str">
        <f t="shared" si="77"/>
        <v/>
      </c>
      <c r="BZ98" s="39" t="str">
        <f t="shared" si="78"/>
        <v/>
      </c>
      <c r="CA98" s="39" t="str">
        <f t="shared" si="79"/>
        <v/>
      </c>
      <c r="CB98" s="39" t="str">
        <f t="shared" si="80"/>
        <v/>
      </c>
      <c r="CC98" s="39" t="str">
        <f t="shared" si="81"/>
        <v/>
      </c>
      <c r="CD98" s="39" t="str">
        <f t="shared" si="82"/>
        <v/>
      </c>
      <c r="CE98" s="39" t="str">
        <f t="shared" si="83"/>
        <v/>
      </c>
      <c r="CF98" s="39" t="str">
        <f t="shared" si="84"/>
        <v/>
      </c>
      <c r="CG98" s="39" t="str">
        <f t="shared" si="85"/>
        <v/>
      </c>
      <c r="CH98" s="39" t="str">
        <f t="shared" si="86"/>
        <v/>
      </c>
      <c r="CI98" s="39" t="str">
        <f t="shared" si="87"/>
        <v/>
      </c>
    </row>
    <row r="99" spans="1:87">
      <c r="A99" s="18"/>
      <c r="B99" s="15" t="str">
        <f>'Gene Table'!E98</f>
        <v>hsa-miR-147a</v>
      </c>
      <c r="C99" s="15" t="str">
        <f>'Gene Table'!B98</f>
        <v>D24</v>
      </c>
      <c r="D99" s="16"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Table'!E98</f>
        <v>hsa-miR-147a</v>
      </c>
      <c r="O99" s="17" t="str">
        <f>'Gene Table'!B98</f>
        <v>D24</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46"/>
        <v/>
      </c>
      <c r="AU99" s="36" t="str">
        <f t="shared" si="47"/>
        <v/>
      </c>
      <c r="AV99" s="36" t="str">
        <f t="shared" si="48"/>
        <v/>
      </c>
      <c r="AW99" s="36" t="str">
        <f t="shared" si="49"/>
        <v/>
      </c>
      <c r="AX99" s="36" t="str">
        <f t="shared" si="50"/>
        <v/>
      </c>
      <c r="AY99" s="36" t="str">
        <f t="shared" si="51"/>
        <v/>
      </c>
      <c r="AZ99" s="36" t="str">
        <f t="shared" si="52"/>
        <v/>
      </c>
      <c r="BA99" s="36" t="str">
        <f t="shared" si="53"/>
        <v/>
      </c>
      <c r="BB99" s="36" t="str">
        <f t="shared" si="54"/>
        <v/>
      </c>
      <c r="BC99" s="36" t="str">
        <f t="shared" si="55"/>
        <v/>
      </c>
      <c r="BD99" s="36" t="str">
        <f t="shared" si="56"/>
        <v/>
      </c>
      <c r="BE99" s="36" t="str">
        <f t="shared" si="57"/>
        <v/>
      </c>
      <c r="BF99" s="36" t="str">
        <f t="shared" si="58"/>
        <v/>
      </c>
      <c r="BG99" s="36" t="str">
        <f t="shared" si="59"/>
        <v/>
      </c>
      <c r="BH99" s="36" t="str">
        <f t="shared" si="60"/>
        <v/>
      </c>
      <c r="BI99" s="36" t="str">
        <f t="shared" si="61"/>
        <v/>
      </c>
      <c r="BJ99" s="36" t="str">
        <f t="shared" si="62"/>
        <v/>
      </c>
      <c r="BK99" s="36" t="str">
        <f t="shared" si="63"/>
        <v/>
      </c>
      <c r="BL99" s="36" t="str">
        <f t="shared" si="64"/>
        <v/>
      </c>
      <c r="BM99" s="36" t="str">
        <f t="shared" si="65"/>
        <v/>
      </c>
      <c r="BN99" s="38" t="e">
        <f t="shared" si="66"/>
        <v>#DIV/0!</v>
      </c>
      <c r="BO99" s="38" t="e">
        <f t="shared" si="67"/>
        <v>#DIV/0!</v>
      </c>
      <c r="BP99" s="39" t="str">
        <f t="shared" si="68"/>
        <v/>
      </c>
      <c r="BQ99" s="39" t="str">
        <f t="shared" si="69"/>
        <v/>
      </c>
      <c r="BR99" s="39" t="str">
        <f t="shared" si="70"/>
        <v/>
      </c>
      <c r="BS99" s="39" t="str">
        <f t="shared" si="71"/>
        <v/>
      </c>
      <c r="BT99" s="39" t="str">
        <f t="shared" si="72"/>
        <v/>
      </c>
      <c r="BU99" s="39" t="str">
        <f t="shared" si="73"/>
        <v/>
      </c>
      <c r="BV99" s="39" t="str">
        <f t="shared" si="74"/>
        <v/>
      </c>
      <c r="BW99" s="39" t="str">
        <f t="shared" si="75"/>
        <v/>
      </c>
      <c r="BX99" s="39" t="str">
        <f t="shared" si="76"/>
        <v/>
      </c>
      <c r="BY99" s="39" t="str">
        <f t="shared" si="77"/>
        <v/>
      </c>
      <c r="BZ99" s="39" t="str">
        <f t="shared" si="78"/>
        <v/>
      </c>
      <c r="CA99" s="39" t="str">
        <f t="shared" si="79"/>
        <v/>
      </c>
      <c r="CB99" s="39" t="str">
        <f t="shared" si="80"/>
        <v/>
      </c>
      <c r="CC99" s="39" t="str">
        <f t="shared" si="81"/>
        <v/>
      </c>
      <c r="CD99" s="39" t="str">
        <f t="shared" si="82"/>
        <v/>
      </c>
      <c r="CE99" s="39" t="str">
        <f t="shared" si="83"/>
        <v/>
      </c>
      <c r="CF99" s="39" t="str">
        <f t="shared" si="84"/>
        <v/>
      </c>
      <c r="CG99" s="39" t="str">
        <f t="shared" si="85"/>
        <v/>
      </c>
      <c r="CH99" s="39" t="str">
        <f t="shared" si="86"/>
        <v/>
      </c>
      <c r="CI99" s="39" t="str">
        <f t="shared" si="87"/>
        <v/>
      </c>
    </row>
    <row r="100" customHeight="1" spans="1:87">
      <c r="A100" s="18"/>
      <c r="B100" s="15" t="str">
        <f>'Gene Table'!E99</f>
        <v>hsa-miR-1225-3p</v>
      </c>
      <c r="C100" s="15" t="str">
        <f>'Gene Table'!B99</f>
        <v>E01</v>
      </c>
      <c r="D100" s="16"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Table'!E99</f>
        <v>hsa-miR-1225-3p</v>
      </c>
      <c r="O100" s="17" t="str">
        <f>'Gene Table'!B99</f>
        <v>E01</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0" t="str">
        <f>IF(SUM('Control Sample Data'!M$3:M$98)&gt;10,IF(AND(ISNUMBER('Control Sample Data'!M99),'Control Sample Data'!M99&lt;$B$1,'Control Sample Data'!M99&gt;0),'Control Sample Data'!M99,$B$1),"")</f>
        <v/>
      </c>
      <c r="Z100" s="41"/>
      <c r="AA100" s="41"/>
      <c r="AB100" s="41"/>
      <c r="AC100" s="41"/>
      <c r="AD100" s="41"/>
      <c r="AE100" s="41"/>
      <c r="AF100" s="41"/>
      <c r="AG100" s="41"/>
      <c r="AH100" s="41"/>
      <c r="AI100" s="41"/>
      <c r="AJ100" s="41"/>
      <c r="AK100" s="41"/>
      <c r="AL100" s="41"/>
      <c r="AM100" s="41"/>
      <c r="AN100" s="41"/>
      <c r="AO100" s="41"/>
      <c r="AP100" s="41"/>
      <c r="AQ100" s="41"/>
      <c r="AR100" s="41"/>
      <c r="AS100" s="41"/>
      <c r="AT100" s="36" t="str">
        <f t="shared" si="46"/>
        <v/>
      </c>
      <c r="AU100" s="36" t="str">
        <f t="shared" si="47"/>
        <v/>
      </c>
      <c r="AV100" s="36" t="str">
        <f t="shared" si="48"/>
        <v/>
      </c>
      <c r="AW100" s="36" t="str">
        <f t="shared" si="49"/>
        <v/>
      </c>
      <c r="AX100" s="36" t="str">
        <f t="shared" si="50"/>
        <v/>
      </c>
      <c r="AY100" s="36" t="str">
        <f t="shared" si="51"/>
        <v/>
      </c>
      <c r="AZ100" s="36" t="str">
        <f t="shared" si="52"/>
        <v/>
      </c>
      <c r="BA100" s="36" t="str">
        <f t="shared" si="53"/>
        <v/>
      </c>
      <c r="BB100" s="36" t="str">
        <f t="shared" si="54"/>
        <v/>
      </c>
      <c r="BC100" s="36" t="str">
        <f t="shared" si="55"/>
        <v/>
      </c>
      <c r="BD100" s="36" t="str">
        <f t="shared" si="56"/>
        <v/>
      </c>
      <c r="BE100" s="36" t="str">
        <f t="shared" si="57"/>
        <v/>
      </c>
      <c r="BF100" s="36" t="str">
        <f t="shared" si="58"/>
        <v/>
      </c>
      <c r="BG100" s="36" t="str">
        <f t="shared" si="59"/>
        <v/>
      </c>
      <c r="BH100" s="36" t="str">
        <f t="shared" si="60"/>
        <v/>
      </c>
      <c r="BI100" s="36" t="str">
        <f t="shared" si="61"/>
        <v/>
      </c>
      <c r="BJ100" s="36" t="str">
        <f t="shared" si="62"/>
        <v/>
      </c>
      <c r="BK100" s="36" t="str">
        <f t="shared" si="63"/>
        <v/>
      </c>
      <c r="BL100" s="36" t="str">
        <f t="shared" si="64"/>
        <v/>
      </c>
      <c r="BM100" s="36" t="str">
        <f t="shared" si="65"/>
        <v/>
      </c>
      <c r="BN100" s="38" t="e">
        <f t="shared" si="66"/>
        <v>#DIV/0!</v>
      </c>
      <c r="BO100" s="38" t="e">
        <f t="shared" si="67"/>
        <v>#DIV/0!</v>
      </c>
      <c r="BP100" s="39" t="str">
        <f t="shared" si="68"/>
        <v/>
      </c>
      <c r="BQ100" s="39" t="str">
        <f t="shared" si="69"/>
        <v/>
      </c>
      <c r="BR100" s="39" t="str">
        <f t="shared" si="70"/>
        <v/>
      </c>
      <c r="BS100" s="39" t="str">
        <f t="shared" si="71"/>
        <v/>
      </c>
      <c r="BT100" s="39" t="str">
        <f t="shared" si="72"/>
        <v/>
      </c>
      <c r="BU100" s="39" t="str">
        <f t="shared" si="73"/>
        <v/>
      </c>
      <c r="BV100" s="39" t="str">
        <f t="shared" si="74"/>
        <v/>
      </c>
      <c r="BW100" s="39" t="str">
        <f t="shared" si="75"/>
        <v/>
      </c>
      <c r="BX100" s="39" t="str">
        <f t="shared" si="76"/>
        <v/>
      </c>
      <c r="BY100" s="39" t="str">
        <f t="shared" si="77"/>
        <v/>
      </c>
      <c r="BZ100" s="39" t="str">
        <f t="shared" si="78"/>
        <v/>
      </c>
      <c r="CA100" s="39" t="str">
        <f t="shared" si="79"/>
        <v/>
      </c>
      <c r="CB100" s="39" t="str">
        <f t="shared" si="80"/>
        <v/>
      </c>
      <c r="CC100" s="39" t="str">
        <f t="shared" si="81"/>
        <v/>
      </c>
      <c r="CD100" s="39" t="str">
        <f t="shared" si="82"/>
        <v/>
      </c>
      <c r="CE100" s="39" t="str">
        <f t="shared" si="83"/>
        <v/>
      </c>
      <c r="CF100" s="39" t="str">
        <f t="shared" si="84"/>
        <v/>
      </c>
      <c r="CG100" s="39" t="str">
        <f t="shared" si="85"/>
        <v/>
      </c>
      <c r="CH100" s="39" t="str">
        <f t="shared" si="86"/>
        <v/>
      </c>
      <c r="CI100" s="39" t="str">
        <f t="shared" si="87"/>
        <v/>
      </c>
    </row>
    <row r="101" spans="1:87">
      <c r="A101" s="18"/>
      <c r="B101" s="15" t="str">
        <f>'Gene Table'!E100</f>
        <v>hsa-miR-199b-5p</v>
      </c>
      <c r="C101" s="15" t="str">
        <f>'Gene Table'!B100</f>
        <v>E02</v>
      </c>
      <c r="D101" s="16"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Table'!E100</f>
        <v>hsa-miR-199b-5p</v>
      </c>
      <c r="O101" s="17" t="str">
        <f>'Gene Table'!B100</f>
        <v>E02</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0" t="str">
        <f>IF(SUM('Control Sample Data'!M$3:M$98)&gt;10,IF(AND(ISNUMBER('Control Sample Data'!M100),'Control Sample Data'!M100&lt;$B$1,'Control Sample Data'!M100&gt;0),'Control Sample Data'!M100,$B$1),"")</f>
        <v/>
      </c>
      <c r="Z101" s="41"/>
      <c r="AA101" s="41"/>
      <c r="AB101" s="41"/>
      <c r="AC101" s="41"/>
      <c r="AD101" s="41"/>
      <c r="AE101" s="41"/>
      <c r="AF101" s="41"/>
      <c r="AG101" s="41"/>
      <c r="AH101" s="41"/>
      <c r="AI101" s="41"/>
      <c r="AJ101" s="41"/>
      <c r="AK101" s="41"/>
      <c r="AL101" s="41"/>
      <c r="AM101" s="41"/>
      <c r="AN101" s="41"/>
      <c r="AO101" s="41"/>
      <c r="AP101" s="41"/>
      <c r="AQ101" s="41"/>
      <c r="AR101" s="41"/>
      <c r="AS101" s="41"/>
      <c r="AT101" s="36" t="str">
        <f t="shared" si="46"/>
        <v/>
      </c>
      <c r="AU101" s="36" t="str">
        <f t="shared" si="47"/>
        <v/>
      </c>
      <c r="AV101" s="36" t="str">
        <f t="shared" si="48"/>
        <v/>
      </c>
      <c r="AW101" s="36" t="str">
        <f t="shared" si="49"/>
        <v/>
      </c>
      <c r="AX101" s="36" t="str">
        <f t="shared" si="50"/>
        <v/>
      </c>
      <c r="AY101" s="36" t="str">
        <f t="shared" si="51"/>
        <v/>
      </c>
      <c r="AZ101" s="36" t="str">
        <f t="shared" si="52"/>
        <v/>
      </c>
      <c r="BA101" s="36" t="str">
        <f t="shared" si="53"/>
        <v/>
      </c>
      <c r="BB101" s="36" t="str">
        <f t="shared" si="54"/>
        <v/>
      </c>
      <c r="BC101" s="36" t="str">
        <f t="shared" si="55"/>
        <v/>
      </c>
      <c r="BD101" s="36" t="str">
        <f t="shared" si="56"/>
        <v/>
      </c>
      <c r="BE101" s="36" t="str">
        <f t="shared" si="57"/>
        <v/>
      </c>
      <c r="BF101" s="36" t="str">
        <f t="shared" si="58"/>
        <v/>
      </c>
      <c r="BG101" s="36" t="str">
        <f t="shared" si="59"/>
        <v/>
      </c>
      <c r="BH101" s="36" t="str">
        <f t="shared" si="60"/>
        <v/>
      </c>
      <c r="BI101" s="36" t="str">
        <f t="shared" si="61"/>
        <v/>
      </c>
      <c r="BJ101" s="36" t="str">
        <f t="shared" si="62"/>
        <v/>
      </c>
      <c r="BK101" s="36" t="str">
        <f t="shared" si="63"/>
        <v/>
      </c>
      <c r="BL101" s="36" t="str">
        <f t="shared" si="64"/>
        <v/>
      </c>
      <c r="BM101" s="36" t="str">
        <f t="shared" si="65"/>
        <v/>
      </c>
      <c r="BN101" s="38" t="e">
        <f t="shared" ref="BN101:BN163" si="88">AVERAGE(AT101:BC101)</f>
        <v>#DIV/0!</v>
      </c>
      <c r="BO101" s="38" t="e">
        <f t="shared" ref="BO101:BO163" si="89">AVERAGE(BD101:BM101)</f>
        <v>#DIV/0!</v>
      </c>
      <c r="BP101" s="39" t="str">
        <f t="shared" si="68"/>
        <v/>
      </c>
      <c r="BQ101" s="39" t="str">
        <f t="shared" si="69"/>
        <v/>
      </c>
      <c r="BR101" s="39" t="str">
        <f t="shared" si="70"/>
        <v/>
      </c>
      <c r="BS101" s="39" t="str">
        <f t="shared" si="71"/>
        <v/>
      </c>
      <c r="BT101" s="39" t="str">
        <f t="shared" si="72"/>
        <v/>
      </c>
      <c r="BU101" s="39" t="str">
        <f t="shared" si="73"/>
        <v/>
      </c>
      <c r="BV101" s="39" t="str">
        <f t="shared" si="74"/>
        <v/>
      </c>
      <c r="BW101" s="39" t="str">
        <f t="shared" si="75"/>
        <v/>
      </c>
      <c r="BX101" s="39" t="str">
        <f t="shared" si="76"/>
        <v/>
      </c>
      <c r="BY101" s="39" t="str">
        <f t="shared" si="77"/>
        <v/>
      </c>
      <c r="BZ101" s="39" t="str">
        <f t="shared" si="78"/>
        <v/>
      </c>
      <c r="CA101" s="39" t="str">
        <f t="shared" si="79"/>
        <v/>
      </c>
      <c r="CB101" s="39" t="str">
        <f t="shared" si="80"/>
        <v/>
      </c>
      <c r="CC101" s="39" t="str">
        <f t="shared" si="81"/>
        <v/>
      </c>
      <c r="CD101" s="39" t="str">
        <f t="shared" si="82"/>
        <v/>
      </c>
      <c r="CE101" s="39" t="str">
        <f t="shared" si="83"/>
        <v/>
      </c>
      <c r="CF101" s="39" t="str">
        <f t="shared" si="84"/>
        <v/>
      </c>
      <c r="CG101" s="39" t="str">
        <f t="shared" si="85"/>
        <v/>
      </c>
      <c r="CH101" s="39" t="str">
        <f t="shared" si="86"/>
        <v/>
      </c>
      <c r="CI101" s="39" t="str">
        <f t="shared" si="87"/>
        <v/>
      </c>
    </row>
    <row r="102" spans="1:87">
      <c r="A102" s="18"/>
      <c r="B102" s="15" t="str">
        <f>'Gene Table'!E101</f>
        <v>hsa-miR-1226-3p</v>
      </c>
      <c r="C102" s="15" t="str">
        <f>'Gene Table'!B101</f>
        <v>E03</v>
      </c>
      <c r="D102" s="16"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Table'!E101</f>
        <v>hsa-miR-1226-3p</v>
      </c>
      <c r="O102" s="17" t="str">
        <f>'Gene Table'!B101</f>
        <v>E03</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0" t="str">
        <f>IF(SUM('Control Sample Data'!M$3:M$98)&gt;10,IF(AND(ISNUMBER('Control Sample Data'!M101),'Control Sample Data'!M101&lt;$B$1,'Control Sample Data'!M101&gt;0),'Control Sample Data'!M101,$B$1),"")</f>
        <v/>
      </c>
      <c r="Z102" s="41"/>
      <c r="AA102" s="41"/>
      <c r="AB102" s="41"/>
      <c r="AC102" s="41"/>
      <c r="AD102" s="41"/>
      <c r="AE102" s="41"/>
      <c r="AF102" s="41"/>
      <c r="AG102" s="41"/>
      <c r="AH102" s="41"/>
      <c r="AI102" s="41"/>
      <c r="AJ102" s="41"/>
      <c r="AK102" s="41"/>
      <c r="AL102" s="41"/>
      <c r="AM102" s="41"/>
      <c r="AN102" s="41"/>
      <c r="AO102" s="41"/>
      <c r="AP102" s="41"/>
      <c r="AQ102" s="41"/>
      <c r="AR102" s="41"/>
      <c r="AS102" s="41"/>
      <c r="AT102" s="36" t="str">
        <f t="shared" si="46"/>
        <v/>
      </c>
      <c r="AU102" s="36" t="str">
        <f t="shared" si="47"/>
        <v/>
      </c>
      <c r="AV102" s="36" t="str">
        <f t="shared" si="48"/>
        <v/>
      </c>
      <c r="AW102" s="36" t="str">
        <f t="shared" si="49"/>
        <v/>
      </c>
      <c r="AX102" s="36" t="str">
        <f t="shared" si="50"/>
        <v/>
      </c>
      <c r="AY102" s="36" t="str">
        <f t="shared" si="51"/>
        <v/>
      </c>
      <c r="AZ102" s="36" t="str">
        <f t="shared" si="52"/>
        <v/>
      </c>
      <c r="BA102" s="36" t="str">
        <f t="shared" si="53"/>
        <v/>
      </c>
      <c r="BB102" s="36" t="str">
        <f t="shared" si="54"/>
        <v/>
      </c>
      <c r="BC102" s="36" t="str">
        <f t="shared" si="55"/>
        <v/>
      </c>
      <c r="BD102" s="36" t="str">
        <f t="shared" si="56"/>
        <v/>
      </c>
      <c r="BE102" s="36" t="str">
        <f t="shared" si="57"/>
        <v/>
      </c>
      <c r="BF102" s="36" t="str">
        <f t="shared" si="58"/>
        <v/>
      </c>
      <c r="BG102" s="36" t="str">
        <f t="shared" si="59"/>
        <v/>
      </c>
      <c r="BH102" s="36" t="str">
        <f t="shared" si="60"/>
        <v/>
      </c>
      <c r="BI102" s="36" t="str">
        <f t="shared" si="61"/>
        <v/>
      </c>
      <c r="BJ102" s="36" t="str">
        <f t="shared" si="62"/>
        <v/>
      </c>
      <c r="BK102" s="36" t="str">
        <f t="shared" si="63"/>
        <v/>
      </c>
      <c r="BL102" s="36" t="str">
        <f t="shared" si="64"/>
        <v/>
      </c>
      <c r="BM102" s="36" t="str">
        <f t="shared" si="65"/>
        <v/>
      </c>
      <c r="BN102" s="38" t="e">
        <f t="shared" si="88"/>
        <v>#DIV/0!</v>
      </c>
      <c r="BO102" s="38" t="e">
        <f t="shared" si="89"/>
        <v>#DIV/0!</v>
      </c>
      <c r="BP102" s="39" t="str">
        <f t="shared" si="68"/>
        <v/>
      </c>
      <c r="BQ102" s="39" t="str">
        <f t="shared" si="69"/>
        <v/>
      </c>
      <c r="BR102" s="39" t="str">
        <f t="shared" si="70"/>
        <v/>
      </c>
      <c r="BS102" s="39" t="str">
        <f t="shared" si="71"/>
        <v/>
      </c>
      <c r="BT102" s="39" t="str">
        <f t="shared" si="72"/>
        <v/>
      </c>
      <c r="BU102" s="39" t="str">
        <f t="shared" si="73"/>
        <v/>
      </c>
      <c r="BV102" s="39" t="str">
        <f t="shared" si="74"/>
        <v/>
      </c>
      <c r="BW102" s="39" t="str">
        <f t="shared" si="75"/>
        <v/>
      </c>
      <c r="BX102" s="39" t="str">
        <f t="shared" si="76"/>
        <v/>
      </c>
      <c r="BY102" s="39" t="str">
        <f t="shared" si="77"/>
        <v/>
      </c>
      <c r="BZ102" s="39" t="str">
        <f t="shared" si="78"/>
        <v/>
      </c>
      <c r="CA102" s="39" t="str">
        <f t="shared" si="79"/>
        <v/>
      </c>
      <c r="CB102" s="39" t="str">
        <f t="shared" si="80"/>
        <v/>
      </c>
      <c r="CC102" s="39" t="str">
        <f t="shared" si="81"/>
        <v/>
      </c>
      <c r="CD102" s="39" t="str">
        <f t="shared" si="82"/>
        <v/>
      </c>
      <c r="CE102" s="39" t="str">
        <f t="shared" si="83"/>
        <v/>
      </c>
      <c r="CF102" s="39" t="str">
        <f t="shared" si="84"/>
        <v/>
      </c>
      <c r="CG102" s="39" t="str">
        <f t="shared" si="85"/>
        <v/>
      </c>
      <c r="CH102" s="39" t="str">
        <f t="shared" si="86"/>
        <v/>
      </c>
      <c r="CI102" s="39" t="str">
        <f t="shared" si="87"/>
        <v/>
      </c>
    </row>
    <row r="103" spans="1:87">
      <c r="A103" s="18"/>
      <c r="B103" s="15" t="str">
        <f>'Gene Table'!E102</f>
        <v>hsa-miR-193b-3p</v>
      </c>
      <c r="C103" s="15" t="str">
        <f>'Gene Table'!B102</f>
        <v>E04</v>
      </c>
      <c r="D103" s="16"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Table'!E102</f>
        <v>hsa-miR-193b-3p</v>
      </c>
      <c r="O103" s="17" t="str">
        <f>'Gene Table'!B102</f>
        <v>E04</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0" t="str">
        <f>IF(SUM('Control Sample Data'!M$3:M$98)&gt;10,IF(AND(ISNUMBER('Control Sample Data'!M102),'Control Sample Data'!M102&lt;$B$1,'Control Sample Data'!M102&gt;0),'Control Sample Data'!M102,$B$1),"")</f>
        <v/>
      </c>
      <c r="Z103" s="41"/>
      <c r="AA103" s="41"/>
      <c r="AB103" s="41"/>
      <c r="AC103" s="41"/>
      <c r="AD103" s="41"/>
      <c r="AE103" s="41"/>
      <c r="AF103" s="41"/>
      <c r="AG103" s="41"/>
      <c r="AH103" s="41"/>
      <c r="AI103" s="41"/>
      <c r="AJ103" s="41"/>
      <c r="AK103" s="41"/>
      <c r="AL103" s="41"/>
      <c r="AM103" s="41"/>
      <c r="AN103" s="41"/>
      <c r="AO103" s="41"/>
      <c r="AP103" s="41"/>
      <c r="AQ103" s="41"/>
      <c r="AR103" s="41"/>
      <c r="AS103" s="41"/>
      <c r="AT103" s="36" t="str">
        <f t="shared" si="46"/>
        <v/>
      </c>
      <c r="AU103" s="36" t="str">
        <f t="shared" si="47"/>
        <v/>
      </c>
      <c r="AV103" s="36" t="str">
        <f t="shared" si="48"/>
        <v/>
      </c>
      <c r="AW103" s="36" t="str">
        <f t="shared" si="49"/>
        <v/>
      </c>
      <c r="AX103" s="36" t="str">
        <f t="shared" si="50"/>
        <v/>
      </c>
      <c r="AY103" s="36" t="str">
        <f t="shared" si="51"/>
        <v/>
      </c>
      <c r="AZ103" s="36" t="str">
        <f t="shared" si="52"/>
        <v/>
      </c>
      <c r="BA103" s="36" t="str">
        <f t="shared" si="53"/>
        <v/>
      </c>
      <c r="BB103" s="36" t="str">
        <f t="shared" si="54"/>
        <v/>
      </c>
      <c r="BC103" s="36" t="str">
        <f t="shared" si="55"/>
        <v/>
      </c>
      <c r="BD103" s="36" t="str">
        <f t="shared" si="56"/>
        <v/>
      </c>
      <c r="BE103" s="36" t="str">
        <f t="shared" si="57"/>
        <v/>
      </c>
      <c r="BF103" s="36" t="str">
        <f t="shared" si="58"/>
        <v/>
      </c>
      <c r="BG103" s="36" t="str">
        <f t="shared" si="59"/>
        <v/>
      </c>
      <c r="BH103" s="36" t="str">
        <f t="shared" si="60"/>
        <v/>
      </c>
      <c r="BI103" s="36" t="str">
        <f t="shared" si="61"/>
        <v/>
      </c>
      <c r="BJ103" s="36" t="str">
        <f t="shared" si="62"/>
        <v/>
      </c>
      <c r="BK103" s="36" t="str">
        <f t="shared" si="63"/>
        <v/>
      </c>
      <c r="BL103" s="36" t="str">
        <f t="shared" si="64"/>
        <v/>
      </c>
      <c r="BM103" s="36" t="str">
        <f t="shared" si="65"/>
        <v/>
      </c>
      <c r="BN103" s="38" t="e">
        <f t="shared" si="88"/>
        <v>#DIV/0!</v>
      </c>
      <c r="BO103" s="38" t="e">
        <f t="shared" si="89"/>
        <v>#DIV/0!</v>
      </c>
      <c r="BP103" s="39" t="str">
        <f t="shared" si="68"/>
        <v/>
      </c>
      <c r="BQ103" s="39" t="str">
        <f t="shared" si="69"/>
        <v/>
      </c>
      <c r="BR103" s="39" t="str">
        <f t="shared" si="70"/>
        <v/>
      </c>
      <c r="BS103" s="39" t="str">
        <f t="shared" si="71"/>
        <v/>
      </c>
      <c r="BT103" s="39" t="str">
        <f t="shared" si="72"/>
        <v/>
      </c>
      <c r="BU103" s="39" t="str">
        <f t="shared" si="73"/>
        <v/>
      </c>
      <c r="BV103" s="39" t="str">
        <f t="shared" si="74"/>
        <v/>
      </c>
      <c r="BW103" s="39" t="str">
        <f t="shared" si="75"/>
        <v/>
      </c>
      <c r="BX103" s="39" t="str">
        <f t="shared" si="76"/>
        <v/>
      </c>
      <c r="BY103" s="39" t="str">
        <f t="shared" si="77"/>
        <v/>
      </c>
      <c r="BZ103" s="39" t="str">
        <f t="shared" si="78"/>
        <v/>
      </c>
      <c r="CA103" s="39" t="str">
        <f t="shared" si="79"/>
        <v/>
      </c>
      <c r="CB103" s="39" t="str">
        <f t="shared" si="80"/>
        <v/>
      </c>
      <c r="CC103" s="39" t="str">
        <f t="shared" si="81"/>
        <v/>
      </c>
      <c r="CD103" s="39" t="str">
        <f t="shared" si="82"/>
        <v/>
      </c>
      <c r="CE103" s="39" t="str">
        <f t="shared" si="83"/>
        <v/>
      </c>
      <c r="CF103" s="39" t="str">
        <f t="shared" si="84"/>
        <v/>
      </c>
      <c r="CG103" s="39" t="str">
        <f t="shared" si="85"/>
        <v/>
      </c>
      <c r="CH103" s="39" t="str">
        <f t="shared" si="86"/>
        <v/>
      </c>
      <c r="CI103" s="39" t="str">
        <f t="shared" si="87"/>
        <v/>
      </c>
    </row>
    <row r="104" spans="1:87">
      <c r="A104" s="18"/>
      <c r="B104" s="15" t="str">
        <f>'Gene Table'!E103</f>
        <v>hsa-miR-1227</v>
      </c>
      <c r="C104" s="15" t="str">
        <f>'Gene Table'!B103</f>
        <v>E05</v>
      </c>
      <c r="D104" s="16"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Table'!E103</f>
        <v>hsa-miR-1227</v>
      </c>
      <c r="O104" s="17" t="str">
        <f>'Gene Table'!B103</f>
        <v>E05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0" t="str">
        <f>IF(SUM('Control Sample Data'!M$3:M$98)&gt;10,IF(AND(ISNUMBER('Control Sample Data'!M103),'Control Sample Data'!M103&lt;$B$1,'Control Sample Data'!M103&gt;0),'Control Sample Data'!M103,$B$1),"")</f>
        <v/>
      </c>
      <c r="Z104" s="41"/>
      <c r="AA104" s="41"/>
      <c r="AB104" s="41"/>
      <c r="AC104" s="41"/>
      <c r="AD104" s="41"/>
      <c r="AE104" s="41"/>
      <c r="AF104" s="41"/>
      <c r="AG104" s="41"/>
      <c r="AH104" s="41"/>
      <c r="AI104" s="41"/>
      <c r="AJ104" s="41"/>
      <c r="AK104" s="41"/>
      <c r="AL104" s="41"/>
      <c r="AM104" s="41"/>
      <c r="AN104" s="41"/>
      <c r="AO104" s="41"/>
      <c r="AP104" s="41"/>
      <c r="AQ104" s="41"/>
      <c r="AR104" s="41"/>
      <c r="AS104" s="41"/>
      <c r="AT104" s="36" t="str">
        <f t="shared" si="46"/>
        <v/>
      </c>
      <c r="AU104" s="36" t="str">
        <f t="shared" si="47"/>
        <v/>
      </c>
      <c r="AV104" s="36" t="str">
        <f t="shared" si="48"/>
        <v/>
      </c>
      <c r="AW104" s="36" t="str">
        <f t="shared" si="49"/>
        <v/>
      </c>
      <c r="AX104" s="36" t="str">
        <f t="shared" si="50"/>
        <v/>
      </c>
      <c r="AY104" s="36" t="str">
        <f t="shared" si="51"/>
        <v/>
      </c>
      <c r="AZ104" s="36" t="str">
        <f t="shared" si="52"/>
        <v/>
      </c>
      <c r="BA104" s="36" t="str">
        <f t="shared" si="53"/>
        <v/>
      </c>
      <c r="BB104" s="36" t="str">
        <f t="shared" si="54"/>
        <v/>
      </c>
      <c r="BC104" s="36" t="str">
        <f t="shared" si="55"/>
        <v/>
      </c>
      <c r="BD104" s="36" t="str">
        <f t="shared" si="56"/>
        <v/>
      </c>
      <c r="BE104" s="36" t="str">
        <f t="shared" si="57"/>
        <v/>
      </c>
      <c r="BF104" s="36" t="str">
        <f t="shared" si="58"/>
        <v/>
      </c>
      <c r="BG104" s="36" t="str">
        <f t="shared" si="59"/>
        <v/>
      </c>
      <c r="BH104" s="36" t="str">
        <f t="shared" si="60"/>
        <v/>
      </c>
      <c r="BI104" s="36" t="str">
        <f t="shared" si="61"/>
        <v/>
      </c>
      <c r="BJ104" s="36" t="str">
        <f t="shared" si="62"/>
        <v/>
      </c>
      <c r="BK104" s="36" t="str">
        <f t="shared" si="63"/>
        <v/>
      </c>
      <c r="BL104" s="36" t="str">
        <f t="shared" si="64"/>
        <v/>
      </c>
      <c r="BM104" s="36" t="str">
        <f t="shared" si="65"/>
        <v/>
      </c>
      <c r="BN104" s="38" t="e">
        <f t="shared" si="88"/>
        <v>#DIV/0!</v>
      </c>
      <c r="BO104" s="38" t="e">
        <f t="shared" si="89"/>
        <v>#DIV/0!</v>
      </c>
      <c r="BP104" s="39" t="str">
        <f t="shared" si="68"/>
        <v/>
      </c>
      <c r="BQ104" s="39" t="str">
        <f t="shared" si="69"/>
        <v/>
      </c>
      <c r="BR104" s="39" t="str">
        <f t="shared" si="70"/>
        <v/>
      </c>
      <c r="BS104" s="39" t="str">
        <f t="shared" si="71"/>
        <v/>
      </c>
      <c r="BT104" s="39" t="str">
        <f t="shared" si="72"/>
        <v/>
      </c>
      <c r="BU104" s="39" t="str">
        <f t="shared" si="73"/>
        <v/>
      </c>
      <c r="BV104" s="39" t="str">
        <f t="shared" si="74"/>
        <v/>
      </c>
      <c r="BW104" s="39" t="str">
        <f t="shared" si="75"/>
        <v/>
      </c>
      <c r="BX104" s="39" t="str">
        <f t="shared" si="76"/>
        <v/>
      </c>
      <c r="BY104" s="39" t="str">
        <f t="shared" si="77"/>
        <v/>
      </c>
      <c r="BZ104" s="39" t="str">
        <f t="shared" si="78"/>
        <v/>
      </c>
      <c r="CA104" s="39" t="str">
        <f t="shared" si="79"/>
        <v/>
      </c>
      <c r="CB104" s="39" t="str">
        <f t="shared" si="80"/>
        <v/>
      </c>
      <c r="CC104" s="39" t="str">
        <f t="shared" si="81"/>
        <v/>
      </c>
      <c r="CD104" s="39" t="str">
        <f t="shared" si="82"/>
        <v/>
      </c>
      <c r="CE104" s="39" t="str">
        <f t="shared" si="83"/>
        <v/>
      </c>
      <c r="CF104" s="39" t="str">
        <f t="shared" si="84"/>
        <v/>
      </c>
      <c r="CG104" s="39" t="str">
        <f t="shared" si="85"/>
        <v/>
      </c>
      <c r="CH104" s="39" t="str">
        <f t="shared" si="86"/>
        <v/>
      </c>
      <c r="CI104" s="39" t="str">
        <f t="shared" si="87"/>
        <v/>
      </c>
    </row>
    <row r="105" spans="1:87">
      <c r="A105" s="18"/>
      <c r="B105" s="15" t="str">
        <f>'Gene Table'!E104</f>
        <v>hsa-miR-31-5p</v>
      </c>
      <c r="C105" s="15" t="str">
        <f>'Gene Table'!B104</f>
        <v>E06</v>
      </c>
      <c r="D105" s="16"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Table'!E104</f>
        <v>hsa-miR-31-5p</v>
      </c>
      <c r="O105" s="17" t="str">
        <f>'Gene Table'!B104</f>
        <v>E06</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0" t="str">
        <f>IF(SUM('Control Sample Data'!M$3:M$98)&gt;10,IF(AND(ISNUMBER('Control Sample Data'!M104),'Control Sample Data'!M104&lt;$B$1,'Control Sample Data'!M104&gt;0),'Control Sample Data'!M104,$B$1),"")</f>
        <v/>
      </c>
      <c r="Z105" s="41"/>
      <c r="AA105" s="41"/>
      <c r="AB105" s="41"/>
      <c r="AC105" s="41"/>
      <c r="AD105" s="41"/>
      <c r="AE105" s="41"/>
      <c r="AF105" s="41"/>
      <c r="AG105" s="41"/>
      <c r="AH105" s="41"/>
      <c r="AI105" s="41"/>
      <c r="AJ105" s="41"/>
      <c r="AK105" s="41"/>
      <c r="AL105" s="41"/>
      <c r="AM105" s="41"/>
      <c r="AN105" s="41"/>
      <c r="AO105" s="41"/>
      <c r="AP105" s="41"/>
      <c r="AQ105" s="41"/>
      <c r="AR105" s="41"/>
      <c r="AS105" s="41"/>
      <c r="AT105" s="36" t="str">
        <f t="shared" si="46"/>
        <v/>
      </c>
      <c r="AU105" s="36" t="str">
        <f t="shared" si="47"/>
        <v/>
      </c>
      <c r="AV105" s="36" t="str">
        <f t="shared" si="48"/>
        <v/>
      </c>
      <c r="AW105" s="36" t="str">
        <f t="shared" si="49"/>
        <v/>
      </c>
      <c r="AX105" s="36" t="str">
        <f t="shared" si="50"/>
        <v/>
      </c>
      <c r="AY105" s="36" t="str">
        <f t="shared" si="51"/>
        <v/>
      </c>
      <c r="AZ105" s="36" t="str">
        <f t="shared" si="52"/>
        <v/>
      </c>
      <c r="BA105" s="36" t="str">
        <f t="shared" si="53"/>
        <v/>
      </c>
      <c r="BB105" s="36" t="str">
        <f t="shared" si="54"/>
        <v/>
      </c>
      <c r="BC105" s="36" t="str">
        <f t="shared" si="55"/>
        <v/>
      </c>
      <c r="BD105" s="36" t="str">
        <f t="shared" si="56"/>
        <v/>
      </c>
      <c r="BE105" s="36" t="str">
        <f t="shared" si="57"/>
        <v/>
      </c>
      <c r="BF105" s="36" t="str">
        <f t="shared" si="58"/>
        <v/>
      </c>
      <c r="BG105" s="36" t="str">
        <f t="shared" si="59"/>
        <v/>
      </c>
      <c r="BH105" s="36" t="str">
        <f t="shared" si="60"/>
        <v/>
      </c>
      <c r="BI105" s="36" t="str">
        <f t="shared" si="61"/>
        <v/>
      </c>
      <c r="BJ105" s="36" t="str">
        <f t="shared" si="62"/>
        <v/>
      </c>
      <c r="BK105" s="36" t="str">
        <f t="shared" si="63"/>
        <v/>
      </c>
      <c r="BL105" s="36" t="str">
        <f t="shared" si="64"/>
        <v/>
      </c>
      <c r="BM105" s="36" t="str">
        <f t="shared" si="65"/>
        <v/>
      </c>
      <c r="BN105" s="38" t="e">
        <f t="shared" si="88"/>
        <v>#DIV/0!</v>
      </c>
      <c r="BO105" s="38" t="e">
        <f t="shared" si="89"/>
        <v>#DIV/0!</v>
      </c>
      <c r="BP105" s="39" t="str">
        <f t="shared" si="68"/>
        <v/>
      </c>
      <c r="BQ105" s="39" t="str">
        <f t="shared" si="69"/>
        <v/>
      </c>
      <c r="BR105" s="39" t="str">
        <f t="shared" si="70"/>
        <v/>
      </c>
      <c r="BS105" s="39" t="str">
        <f t="shared" si="71"/>
        <v/>
      </c>
      <c r="BT105" s="39" t="str">
        <f t="shared" si="72"/>
        <v/>
      </c>
      <c r="BU105" s="39" t="str">
        <f t="shared" si="73"/>
        <v/>
      </c>
      <c r="BV105" s="39" t="str">
        <f t="shared" si="74"/>
        <v/>
      </c>
      <c r="BW105" s="39" t="str">
        <f t="shared" si="75"/>
        <v/>
      </c>
      <c r="BX105" s="39" t="str">
        <f t="shared" si="76"/>
        <v/>
      </c>
      <c r="BY105" s="39" t="str">
        <f t="shared" si="77"/>
        <v/>
      </c>
      <c r="BZ105" s="39" t="str">
        <f t="shared" si="78"/>
        <v/>
      </c>
      <c r="CA105" s="39" t="str">
        <f t="shared" si="79"/>
        <v/>
      </c>
      <c r="CB105" s="39" t="str">
        <f t="shared" si="80"/>
        <v/>
      </c>
      <c r="CC105" s="39" t="str">
        <f t="shared" si="81"/>
        <v/>
      </c>
      <c r="CD105" s="39" t="str">
        <f t="shared" si="82"/>
        <v/>
      </c>
      <c r="CE105" s="39" t="str">
        <f t="shared" si="83"/>
        <v/>
      </c>
      <c r="CF105" s="39" t="str">
        <f t="shared" si="84"/>
        <v/>
      </c>
      <c r="CG105" s="39" t="str">
        <f t="shared" si="85"/>
        <v/>
      </c>
      <c r="CH105" s="39" t="str">
        <f t="shared" si="86"/>
        <v/>
      </c>
      <c r="CI105" s="39" t="str">
        <f t="shared" si="87"/>
        <v/>
      </c>
    </row>
    <row r="106" spans="1:87">
      <c r="A106" s="18"/>
      <c r="B106" s="15" t="str">
        <f>'Gene Table'!E105</f>
        <v>hsa-miR-16-5p</v>
      </c>
      <c r="C106" s="15" t="str">
        <f>'Gene Table'!B105</f>
        <v>E07</v>
      </c>
      <c r="D106" s="16"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Table'!E105</f>
        <v>hsa-miR-16-5p</v>
      </c>
      <c r="O106" s="17" t="str">
        <f>'Gene Table'!B105</f>
        <v>E07</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0" t="str">
        <f>IF(SUM('Control Sample Data'!M$3:M$98)&gt;10,IF(AND(ISNUMBER('Control Sample Data'!M105),'Control Sample Data'!M105&lt;$B$1,'Control Sample Data'!M105&gt;0),'Control Sample Data'!M105,$B$1),"")</f>
        <v/>
      </c>
      <c r="Z106" s="41"/>
      <c r="AA106" s="41"/>
      <c r="AB106" s="41"/>
      <c r="AC106" s="41"/>
      <c r="AD106" s="41"/>
      <c r="AE106" s="41"/>
      <c r="AF106" s="41"/>
      <c r="AG106" s="41"/>
      <c r="AH106" s="41"/>
      <c r="AI106" s="41"/>
      <c r="AJ106" s="41"/>
      <c r="AK106" s="41"/>
      <c r="AL106" s="41"/>
      <c r="AM106" s="41"/>
      <c r="AN106" s="41"/>
      <c r="AO106" s="41"/>
      <c r="AP106" s="41"/>
      <c r="AQ106" s="41"/>
      <c r="AR106" s="41"/>
      <c r="AS106" s="41"/>
      <c r="AT106" s="36" t="str">
        <f t="shared" si="46"/>
        <v/>
      </c>
      <c r="AU106" s="36" t="str">
        <f t="shared" si="47"/>
        <v/>
      </c>
      <c r="AV106" s="36" t="str">
        <f t="shared" si="48"/>
        <v/>
      </c>
      <c r="AW106" s="36" t="str">
        <f t="shared" si="49"/>
        <v/>
      </c>
      <c r="AX106" s="36" t="str">
        <f t="shared" si="50"/>
        <v/>
      </c>
      <c r="AY106" s="36" t="str">
        <f t="shared" si="51"/>
        <v/>
      </c>
      <c r="AZ106" s="36" t="str">
        <f t="shared" si="52"/>
        <v/>
      </c>
      <c r="BA106" s="36" t="str">
        <f t="shared" si="53"/>
        <v/>
      </c>
      <c r="BB106" s="36" t="str">
        <f t="shared" si="54"/>
        <v/>
      </c>
      <c r="BC106" s="36" t="str">
        <f t="shared" si="55"/>
        <v/>
      </c>
      <c r="BD106" s="36" t="str">
        <f t="shared" si="56"/>
        <v/>
      </c>
      <c r="BE106" s="36" t="str">
        <f t="shared" si="57"/>
        <v/>
      </c>
      <c r="BF106" s="36" t="str">
        <f t="shared" si="58"/>
        <v/>
      </c>
      <c r="BG106" s="36" t="str">
        <f t="shared" si="59"/>
        <v/>
      </c>
      <c r="BH106" s="36" t="str">
        <f t="shared" si="60"/>
        <v/>
      </c>
      <c r="BI106" s="36" t="str">
        <f t="shared" si="61"/>
        <v/>
      </c>
      <c r="BJ106" s="36" t="str">
        <f t="shared" si="62"/>
        <v/>
      </c>
      <c r="BK106" s="36" t="str">
        <f t="shared" si="63"/>
        <v/>
      </c>
      <c r="BL106" s="36" t="str">
        <f t="shared" si="64"/>
        <v/>
      </c>
      <c r="BM106" s="36" t="str">
        <f t="shared" si="65"/>
        <v/>
      </c>
      <c r="BN106" s="38" t="e">
        <f t="shared" si="88"/>
        <v>#DIV/0!</v>
      </c>
      <c r="BO106" s="38" t="e">
        <f t="shared" si="89"/>
        <v>#DIV/0!</v>
      </c>
      <c r="BP106" s="39" t="str">
        <f t="shared" si="68"/>
        <v/>
      </c>
      <c r="BQ106" s="39" t="str">
        <f t="shared" si="69"/>
        <v/>
      </c>
      <c r="BR106" s="39" t="str">
        <f t="shared" si="70"/>
        <v/>
      </c>
      <c r="BS106" s="39" t="str">
        <f t="shared" si="71"/>
        <v/>
      </c>
      <c r="BT106" s="39" t="str">
        <f t="shared" si="72"/>
        <v/>
      </c>
      <c r="BU106" s="39" t="str">
        <f t="shared" si="73"/>
        <v/>
      </c>
      <c r="BV106" s="39" t="str">
        <f t="shared" si="74"/>
        <v/>
      </c>
      <c r="BW106" s="39" t="str">
        <f t="shared" si="75"/>
        <v/>
      </c>
      <c r="BX106" s="39" t="str">
        <f t="shared" si="76"/>
        <v/>
      </c>
      <c r="BY106" s="39" t="str">
        <f t="shared" si="77"/>
        <v/>
      </c>
      <c r="BZ106" s="39" t="str">
        <f t="shared" si="78"/>
        <v/>
      </c>
      <c r="CA106" s="39" t="str">
        <f t="shared" si="79"/>
        <v/>
      </c>
      <c r="CB106" s="39" t="str">
        <f t="shared" si="80"/>
        <v/>
      </c>
      <c r="CC106" s="39" t="str">
        <f t="shared" si="81"/>
        <v/>
      </c>
      <c r="CD106" s="39" t="str">
        <f t="shared" si="82"/>
        <v/>
      </c>
      <c r="CE106" s="39" t="str">
        <f t="shared" si="83"/>
        <v/>
      </c>
      <c r="CF106" s="39" t="str">
        <f t="shared" si="84"/>
        <v/>
      </c>
      <c r="CG106" s="39" t="str">
        <f t="shared" si="85"/>
        <v/>
      </c>
      <c r="CH106" s="39" t="str">
        <f t="shared" si="86"/>
        <v/>
      </c>
      <c r="CI106" s="39" t="str">
        <f t="shared" si="87"/>
        <v/>
      </c>
    </row>
    <row r="107" spans="1:87">
      <c r="A107" s="18"/>
      <c r="B107" s="15" t="str">
        <f>'Gene Table'!E106</f>
        <v>hsa-miR-30d-5p</v>
      </c>
      <c r="C107" s="15" t="str">
        <f>'Gene Table'!B106</f>
        <v>E08</v>
      </c>
      <c r="D107" s="16"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Table'!E106</f>
        <v>hsa-miR-30d-5p</v>
      </c>
      <c r="O107" s="17" t="str">
        <f>'Gene Table'!B106</f>
        <v>E08</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0" t="str">
        <f>IF(SUM('Control Sample Data'!M$3:M$98)&gt;10,IF(AND(ISNUMBER('Control Sample Data'!M106),'Control Sample Data'!M106&lt;$B$1,'Control Sample Data'!M106&gt;0),'Control Sample Data'!M106,$B$1),"")</f>
        <v/>
      </c>
      <c r="Z107" s="41"/>
      <c r="AA107" s="41"/>
      <c r="AB107" s="41"/>
      <c r="AC107" s="41"/>
      <c r="AD107" s="41"/>
      <c r="AE107" s="41"/>
      <c r="AF107" s="41"/>
      <c r="AG107" s="41"/>
      <c r="AH107" s="41"/>
      <c r="AI107" s="41"/>
      <c r="AJ107" s="41"/>
      <c r="AK107" s="41"/>
      <c r="AL107" s="41"/>
      <c r="AM107" s="41"/>
      <c r="AN107" s="41"/>
      <c r="AO107" s="41"/>
      <c r="AP107" s="41"/>
      <c r="AQ107" s="41"/>
      <c r="AR107" s="41"/>
      <c r="AS107" s="41"/>
      <c r="AT107" s="36" t="str">
        <f t="shared" si="46"/>
        <v/>
      </c>
      <c r="AU107" s="36" t="str">
        <f t="shared" si="47"/>
        <v/>
      </c>
      <c r="AV107" s="36" t="str">
        <f t="shared" si="48"/>
        <v/>
      </c>
      <c r="AW107" s="36" t="str">
        <f t="shared" si="49"/>
        <v/>
      </c>
      <c r="AX107" s="36" t="str">
        <f t="shared" si="50"/>
        <v/>
      </c>
      <c r="AY107" s="36" t="str">
        <f t="shared" si="51"/>
        <v/>
      </c>
      <c r="AZ107" s="36" t="str">
        <f t="shared" si="52"/>
        <v/>
      </c>
      <c r="BA107" s="36" t="str">
        <f t="shared" si="53"/>
        <v/>
      </c>
      <c r="BB107" s="36" t="str">
        <f t="shared" si="54"/>
        <v/>
      </c>
      <c r="BC107" s="36" t="str">
        <f t="shared" si="55"/>
        <v/>
      </c>
      <c r="BD107" s="36" t="str">
        <f t="shared" si="56"/>
        <v/>
      </c>
      <c r="BE107" s="36" t="str">
        <f t="shared" si="57"/>
        <v/>
      </c>
      <c r="BF107" s="36" t="str">
        <f t="shared" si="58"/>
        <v/>
      </c>
      <c r="BG107" s="36" t="str">
        <f t="shared" si="59"/>
        <v/>
      </c>
      <c r="BH107" s="36" t="str">
        <f t="shared" si="60"/>
        <v/>
      </c>
      <c r="BI107" s="36" t="str">
        <f t="shared" si="61"/>
        <v/>
      </c>
      <c r="BJ107" s="36" t="str">
        <f t="shared" si="62"/>
        <v/>
      </c>
      <c r="BK107" s="36" t="str">
        <f t="shared" si="63"/>
        <v/>
      </c>
      <c r="BL107" s="36" t="str">
        <f t="shared" si="64"/>
        <v/>
      </c>
      <c r="BM107" s="36" t="str">
        <f t="shared" si="65"/>
        <v/>
      </c>
      <c r="BN107" s="38" t="e">
        <f t="shared" si="88"/>
        <v>#DIV/0!</v>
      </c>
      <c r="BO107" s="38" t="e">
        <f t="shared" si="89"/>
        <v>#DIV/0!</v>
      </c>
      <c r="BP107" s="39" t="str">
        <f t="shared" si="68"/>
        <v/>
      </c>
      <c r="BQ107" s="39" t="str">
        <f t="shared" si="69"/>
        <v/>
      </c>
      <c r="BR107" s="39" t="str">
        <f t="shared" si="70"/>
        <v/>
      </c>
      <c r="BS107" s="39" t="str">
        <f t="shared" si="71"/>
        <v/>
      </c>
      <c r="BT107" s="39" t="str">
        <f t="shared" si="72"/>
        <v/>
      </c>
      <c r="BU107" s="39" t="str">
        <f t="shared" si="73"/>
        <v/>
      </c>
      <c r="BV107" s="39" t="str">
        <f t="shared" si="74"/>
        <v/>
      </c>
      <c r="BW107" s="39" t="str">
        <f t="shared" si="75"/>
        <v/>
      </c>
      <c r="BX107" s="39" t="str">
        <f t="shared" si="76"/>
        <v/>
      </c>
      <c r="BY107" s="39" t="str">
        <f t="shared" si="77"/>
        <v/>
      </c>
      <c r="BZ107" s="39" t="str">
        <f t="shared" si="78"/>
        <v/>
      </c>
      <c r="CA107" s="39" t="str">
        <f t="shared" si="79"/>
        <v/>
      </c>
      <c r="CB107" s="39" t="str">
        <f t="shared" si="80"/>
        <v/>
      </c>
      <c r="CC107" s="39" t="str">
        <f t="shared" si="81"/>
        <v/>
      </c>
      <c r="CD107" s="39" t="str">
        <f t="shared" si="82"/>
        <v/>
      </c>
      <c r="CE107" s="39" t="str">
        <f t="shared" si="83"/>
        <v/>
      </c>
      <c r="CF107" s="39" t="str">
        <f t="shared" si="84"/>
        <v/>
      </c>
      <c r="CG107" s="39" t="str">
        <f t="shared" si="85"/>
        <v/>
      </c>
      <c r="CH107" s="39" t="str">
        <f t="shared" si="86"/>
        <v/>
      </c>
      <c r="CI107" s="39" t="str">
        <f t="shared" si="87"/>
        <v/>
      </c>
    </row>
    <row r="108" spans="1:87">
      <c r="A108" s="18"/>
      <c r="B108" s="15" t="str">
        <f>'Gene Table'!E107</f>
        <v>hsa-miR-124-3p</v>
      </c>
      <c r="C108" s="15" t="str">
        <f>'Gene Table'!B107</f>
        <v>E09</v>
      </c>
      <c r="D108" s="16"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Table'!E107</f>
        <v>hsa-miR-124-3p</v>
      </c>
      <c r="O108" s="17" t="str">
        <f>'Gene Table'!B107</f>
        <v>E09</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0" t="str">
        <f>IF(SUM('Control Sample Data'!M$3:M$98)&gt;10,IF(AND(ISNUMBER('Control Sample Data'!M107),'Control Sample Data'!M107&lt;$B$1,'Control Sample Data'!M107&gt;0),'Control Sample Data'!M107,$B$1),"")</f>
        <v/>
      </c>
      <c r="Z108" s="41"/>
      <c r="AA108" s="41"/>
      <c r="AB108" s="41"/>
      <c r="AC108" s="41"/>
      <c r="AD108" s="41"/>
      <c r="AE108" s="41"/>
      <c r="AF108" s="41"/>
      <c r="AG108" s="41"/>
      <c r="AH108" s="41"/>
      <c r="AI108" s="41"/>
      <c r="AJ108" s="41"/>
      <c r="AK108" s="41"/>
      <c r="AL108" s="41"/>
      <c r="AM108" s="41"/>
      <c r="AN108" s="41"/>
      <c r="AO108" s="41"/>
      <c r="AP108" s="41"/>
      <c r="AQ108" s="41"/>
      <c r="AR108" s="41"/>
      <c r="AS108" s="41"/>
      <c r="AT108" s="36" t="str">
        <f t="shared" si="46"/>
        <v/>
      </c>
      <c r="AU108" s="36" t="str">
        <f t="shared" si="47"/>
        <v/>
      </c>
      <c r="AV108" s="36" t="str">
        <f t="shared" si="48"/>
        <v/>
      </c>
      <c r="AW108" s="36" t="str">
        <f t="shared" si="49"/>
        <v/>
      </c>
      <c r="AX108" s="36" t="str">
        <f t="shared" si="50"/>
        <v/>
      </c>
      <c r="AY108" s="36" t="str">
        <f t="shared" si="51"/>
        <v/>
      </c>
      <c r="AZ108" s="36" t="str">
        <f t="shared" si="52"/>
        <v/>
      </c>
      <c r="BA108" s="36" t="str">
        <f t="shared" si="53"/>
        <v/>
      </c>
      <c r="BB108" s="36" t="str">
        <f t="shared" si="54"/>
        <v/>
      </c>
      <c r="BC108" s="36" t="str">
        <f t="shared" si="55"/>
        <v/>
      </c>
      <c r="BD108" s="36" t="str">
        <f t="shared" si="56"/>
        <v/>
      </c>
      <c r="BE108" s="36" t="str">
        <f t="shared" si="57"/>
        <v/>
      </c>
      <c r="BF108" s="36" t="str">
        <f t="shared" si="58"/>
        <v/>
      </c>
      <c r="BG108" s="36" t="str">
        <f t="shared" si="59"/>
        <v/>
      </c>
      <c r="BH108" s="36" t="str">
        <f t="shared" si="60"/>
        <v/>
      </c>
      <c r="BI108" s="36" t="str">
        <f t="shared" si="61"/>
        <v/>
      </c>
      <c r="BJ108" s="36" t="str">
        <f t="shared" si="62"/>
        <v/>
      </c>
      <c r="BK108" s="36" t="str">
        <f t="shared" si="63"/>
        <v/>
      </c>
      <c r="BL108" s="36" t="str">
        <f t="shared" si="64"/>
        <v/>
      </c>
      <c r="BM108" s="36" t="str">
        <f t="shared" si="65"/>
        <v/>
      </c>
      <c r="BN108" s="38" t="e">
        <f t="shared" si="88"/>
        <v>#DIV/0!</v>
      </c>
      <c r="BO108" s="38" t="e">
        <f t="shared" si="89"/>
        <v>#DIV/0!</v>
      </c>
      <c r="BP108" s="39" t="str">
        <f t="shared" si="68"/>
        <v/>
      </c>
      <c r="BQ108" s="39" t="str">
        <f t="shared" si="69"/>
        <v/>
      </c>
      <c r="BR108" s="39" t="str">
        <f t="shared" si="70"/>
        <v/>
      </c>
      <c r="BS108" s="39" t="str">
        <f t="shared" si="71"/>
        <v/>
      </c>
      <c r="BT108" s="39" t="str">
        <f t="shared" si="72"/>
        <v/>
      </c>
      <c r="BU108" s="39" t="str">
        <f t="shared" si="73"/>
        <v/>
      </c>
      <c r="BV108" s="39" t="str">
        <f t="shared" si="74"/>
        <v/>
      </c>
      <c r="BW108" s="39" t="str">
        <f t="shared" si="75"/>
        <v/>
      </c>
      <c r="BX108" s="39" t="str">
        <f t="shared" si="76"/>
        <v/>
      </c>
      <c r="BY108" s="39" t="str">
        <f t="shared" si="77"/>
        <v/>
      </c>
      <c r="BZ108" s="39" t="str">
        <f t="shared" si="78"/>
        <v/>
      </c>
      <c r="CA108" s="39" t="str">
        <f t="shared" si="79"/>
        <v/>
      </c>
      <c r="CB108" s="39" t="str">
        <f t="shared" si="80"/>
        <v/>
      </c>
      <c r="CC108" s="39" t="str">
        <f t="shared" si="81"/>
        <v/>
      </c>
      <c r="CD108" s="39" t="str">
        <f t="shared" si="82"/>
        <v/>
      </c>
      <c r="CE108" s="39" t="str">
        <f t="shared" si="83"/>
        <v/>
      </c>
      <c r="CF108" s="39" t="str">
        <f t="shared" si="84"/>
        <v/>
      </c>
      <c r="CG108" s="39" t="str">
        <f t="shared" si="85"/>
        <v/>
      </c>
      <c r="CH108" s="39" t="str">
        <f t="shared" si="86"/>
        <v/>
      </c>
      <c r="CI108" s="39" t="str">
        <f t="shared" si="87"/>
        <v/>
      </c>
    </row>
    <row r="109" spans="1:87">
      <c r="A109" s="18"/>
      <c r="B109" s="15" t="str">
        <f>'Gene Table'!E108</f>
        <v>hsa-miR-668</v>
      </c>
      <c r="C109" s="15" t="str">
        <f>'Gene Table'!B108</f>
        <v>E10</v>
      </c>
      <c r="D109" s="16"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Table'!E108</f>
        <v>hsa-miR-668</v>
      </c>
      <c r="O109" s="17" t="str">
        <f>'Gene Table'!B108</f>
        <v>E10</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0" t="str">
        <f>IF(SUM('Control Sample Data'!M$3:M$98)&gt;10,IF(AND(ISNUMBER('Control Sample Data'!M108),'Control Sample Data'!M108&lt;$B$1,'Control Sample Data'!M108&gt;0),'Control Sample Data'!M108,$B$1),"")</f>
        <v/>
      </c>
      <c r="Z109" s="41"/>
      <c r="AA109" s="41"/>
      <c r="AB109" s="41"/>
      <c r="AC109" s="41"/>
      <c r="AD109" s="41"/>
      <c r="AE109" s="41"/>
      <c r="AF109" s="41"/>
      <c r="AG109" s="41"/>
      <c r="AH109" s="41"/>
      <c r="AI109" s="41"/>
      <c r="AJ109" s="41"/>
      <c r="AK109" s="41"/>
      <c r="AL109" s="41"/>
      <c r="AM109" s="41"/>
      <c r="AN109" s="41"/>
      <c r="AO109" s="41"/>
      <c r="AP109" s="41"/>
      <c r="AQ109" s="41"/>
      <c r="AR109" s="41"/>
      <c r="AS109" s="41"/>
      <c r="AT109" s="36" t="str">
        <f t="shared" si="46"/>
        <v/>
      </c>
      <c r="AU109" s="36" t="str">
        <f t="shared" si="47"/>
        <v/>
      </c>
      <c r="AV109" s="36" t="str">
        <f t="shared" si="48"/>
        <v/>
      </c>
      <c r="AW109" s="36" t="str">
        <f t="shared" si="49"/>
        <v/>
      </c>
      <c r="AX109" s="36" t="str">
        <f t="shared" si="50"/>
        <v/>
      </c>
      <c r="AY109" s="36" t="str">
        <f t="shared" si="51"/>
        <v/>
      </c>
      <c r="AZ109" s="36" t="str">
        <f t="shared" si="52"/>
        <v/>
      </c>
      <c r="BA109" s="36" t="str">
        <f t="shared" si="53"/>
        <v/>
      </c>
      <c r="BB109" s="36" t="str">
        <f t="shared" si="54"/>
        <v/>
      </c>
      <c r="BC109" s="36" t="str">
        <f t="shared" si="55"/>
        <v/>
      </c>
      <c r="BD109" s="36" t="str">
        <f t="shared" si="56"/>
        <v/>
      </c>
      <c r="BE109" s="36" t="str">
        <f t="shared" si="57"/>
        <v/>
      </c>
      <c r="BF109" s="36" t="str">
        <f t="shared" si="58"/>
        <v/>
      </c>
      <c r="BG109" s="36" t="str">
        <f t="shared" si="59"/>
        <v/>
      </c>
      <c r="BH109" s="36" t="str">
        <f t="shared" si="60"/>
        <v/>
      </c>
      <c r="BI109" s="36" t="str">
        <f t="shared" si="61"/>
        <v/>
      </c>
      <c r="BJ109" s="36" t="str">
        <f t="shared" si="62"/>
        <v/>
      </c>
      <c r="BK109" s="36" t="str">
        <f t="shared" si="63"/>
        <v/>
      </c>
      <c r="BL109" s="36" t="str">
        <f t="shared" si="64"/>
        <v/>
      </c>
      <c r="BM109" s="36" t="str">
        <f t="shared" si="65"/>
        <v/>
      </c>
      <c r="BN109" s="38" t="e">
        <f t="shared" si="88"/>
        <v>#DIV/0!</v>
      </c>
      <c r="BO109" s="38" t="e">
        <f t="shared" si="89"/>
        <v>#DIV/0!</v>
      </c>
      <c r="BP109" s="39" t="str">
        <f t="shared" si="68"/>
        <v/>
      </c>
      <c r="BQ109" s="39" t="str">
        <f t="shared" si="69"/>
        <v/>
      </c>
      <c r="BR109" s="39" t="str">
        <f t="shared" si="70"/>
        <v/>
      </c>
      <c r="BS109" s="39" t="str">
        <f t="shared" si="71"/>
        <v/>
      </c>
      <c r="BT109" s="39" t="str">
        <f t="shared" si="72"/>
        <v/>
      </c>
      <c r="BU109" s="39" t="str">
        <f t="shared" si="73"/>
        <v/>
      </c>
      <c r="BV109" s="39" t="str">
        <f t="shared" si="74"/>
        <v/>
      </c>
      <c r="BW109" s="39" t="str">
        <f t="shared" si="75"/>
        <v/>
      </c>
      <c r="BX109" s="39" t="str">
        <f t="shared" si="76"/>
        <v/>
      </c>
      <c r="BY109" s="39" t="str">
        <f t="shared" si="77"/>
        <v/>
      </c>
      <c r="BZ109" s="39" t="str">
        <f t="shared" si="78"/>
        <v/>
      </c>
      <c r="CA109" s="39" t="str">
        <f t="shared" si="79"/>
        <v/>
      </c>
      <c r="CB109" s="39" t="str">
        <f t="shared" si="80"/>
        <v/>
      </c>
      <c r="CC109" s="39" t="str">
        <f t="shared" si="81"/>
        <v/>
      </c>
      <c r="CD109" s="39" t="str">
        <f t="shared" si="82"/>
        <v/>
      </c>
      <c r="CE109" s="39" t="str">
        <f t="shared" si="83"/>
        <v/>
      </c>
      <c r="CF109" s="39" t="str">
        <f t="shared" si="84"/>
        <v/>
      </c>
      <c r="CG109" s="39" t="str">
        <f t="shared" si="85"/>
        <v/>
      </c>
      <c r="CH109" s="39" t="str">
        <f t="shared" si="86"/>
        <v/>
      </c>
      <c r="CI109" s="39" t="str">
        <f t="shared" si="87"/>
        <v/>
      </c>
    </row>
    <row r="110" spans="1:87">
      <c r="A110" s="18"/>
      <c r="B110" s="15" t="str">
        <f>'Gene Table'!E109</f>
        <v>hsa-miR-125a-5p</v>
      </c>
      <c r="C110" s="15" t="str">
        <f>'Gene Table'!B109</f>
        <v>E11</v>
      </c>
      <c r="D110" s="16"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Table'!E109</f>
        <v>hsa-miR-125a-5p</v>
      </c>
      <c r="O110" s="17" t="str">
        <f>'Gene Table'!B109</f>
        <v>E11</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0" t="str">
        <f>IF(SUM('Control Sample Data'!M$3:M$98)&gt;10,IF(AND(ISNUMBER('Control Sample Data'!M109),'Control Sample Data'!M109&lt;$B$1,'Control Sample Data'!M109&gt;0),'Control Sample Data'!M109,$B$1),"")</f>
        <v/>
      </c>
      <c r="Z110" s="41"/>
      <c r="AA110" s="41"/>
      <c r="AB110" s="41"/>
      <c r="AC110" s="41"/>
      <c r="AD110" s="41"/>
      <c r="AE110" s="41"/>
      <c r="AF110" s="41"/>
      <c r="AG110" s="41"/>
      <c r="AH110" s="41"/>
      <c r="AI110" s="41"/>
      <c r="AJ110" s="41"/>
      <c r="AK110" s="41"/>
      <c r="AL110" s="41"/>
      <c r="AM110" s="41"/>
      <c r="AN110" s="41"/>
      <c r="AO110" s="41"/>
      <c r="AP110" s="41"/>
      <c r="AQ110" s="41"/>
      <c r="AR110" s="41"/>
      <c r="AS110" s="41"/>
      <c r="AT110" s="36" t="str">
        <f t="shared" si="46"/>
        <v/>
      </c>
      <c r="AU110" s="36" t="str">
        <f t="shared" si="47"/>
        <v/>
      </c>
      <c r="AV110" s="36" t="str">
        <f t="shared" si="48"/>
        <v/>
      </c>
      <c r="AW110" s="36" t="str">
        <f t="shared" si="49"/>
        <v/>
      </c>
      <c r="AX110" s="36" t="str">
        <f t="shared" si="50"/>
        <v/>
      </c>
      <c r="AY110" s="36" t="str">
        <f t="shared" si="51"/>
        <v/>
      </c>
      <c r="AZ110" s="36" t="str">
        <f t="shared" si="52"/>
        <v/>
      </c>
      <c r="BA110" s="36" t="str">
        <f t="shared" si="53"/>
        <v/>
      </c>
      <c r="BB110" s="36" t="str">
        <f t="shared" si="54"/>
        <v/>
      </c>
      <c r="BC110" s="36" t="str">
        <f t="shared" si="55"/>
        <v/>
      </c>
      <c r="BD110" s="36" t="str">
        <f t="shared" si="56"/>
        <v/>
      </c>
      <c r="BE110" s="36" t="str">
        <f t="shared" si="57"/>
        <v/>
      </c>
      <c r="BF110" s="36" t="str">
        <f t="shared" si="58"/>
        <v/>
      </c>
      <c r="BG110" s="36" t="str">
        <f t="shared" si="59"/>
        <v/>
      </c>
      <c r="BH110" s="36" t="str">
        <f t="shared" si="60"/>
        <v/>
      </c>
      <c r="BI110" s="36" t="str">
        <f t="shared" si="61"/>
        <v/>
      </c>
      <c r="BJ110" s="36" t="str">
        <f t="shared" si="62"/>
        <v/>
      </c>
      <c r="BK110" s="36" t="str">
        <f t="shared" si="63"/>
        <v/>
      </c>
      <c r="BL110" s="36" t="str">
        <f t="shared" si="64"/>
        <v/>
      </c>
      <c r="BM110" s="36" t="str">
        <f t="shared" si="65"/>
        <v/>
      </c>
      <c r="BN110" s="38" t="e">
        <f t="shared" si="88"/>
        <v>#DIV/0!</v>
      </c>
      <c r="BO110" s="38" t="e">
        <f t="shared" si="89"/>
        <v>#DIV/0!</v>
      </c>
      <c r="BP110" s="39" t="str">
        <f t="shared" si="68"/>
        <v/>
      </c>
      <c r="BQ110" s="39" t="str">
        <f t="shared" si="69"/>
        <v/>
      </c>
      <c r="BR110" s="39" t="str">
        <f t="shared" si="70"/>
        <v/>
      </c>
      <c r="BS110" s="39" t="str">
        <f t="shared" si="71"/>
        <v/>
      </c>
      <c r="BT110" s="39" t="str">
        <f t="shared" si="72"/>
        <v/>
      </c>
      <c r="BU110" s="39" t="str">
        <f t="shared" si="73"/>
        <v/>
      </c>
      <c r="BV110" s="39" t="str">
        <f t="shared" si="74"/>
        <v/>
      </c>
      <c r="BW110" s="39" t="str">
        <f t="shared" si="75"/>
        <v/>
      </c>
      <c r="BX110" s="39" t="str">
        <f t="shared" si="76"/>
        <v/>
      </c>
      <c r="BY110" s="39" t="str">
        <f t="shared" si="77"/>
        <v/>
      </c>
      <c r="BZ110" s="39" t="str">
        <f t="shared" si="78"/>
        <v/>
      </c>
      <c r="CA110" s="39" t="str">
        <f t="shared" si="79"/>
        <v/>
      </c>
      <c r="CB110" s="39" t="str">
        <f t="shared" si="80"/>
        <v/>
      </c>
      <c r="CC110" s="39" t="str">
        <f t="shared" si="81"/>
        <v/>
      </c>
      <c r="CD110" s="39" t="str">
        <f t="shared" si="82"/>
        <v/>
      </c>
      <c r="CE110" s="39" t="str">
        <f t="shared" si="83"/>
        <v/>
      </c>
      <c r="CF110" s="39" t="str">
        <f t="shared" si="84"/>
        <v/>
      </c>
      <c r="CG110" s="39" t="str">
        <f t="shared" si="85"/>
        <v/>
      </c>
      <c r="CH110" s="39" t="str">
        <f t="shared" si="86"/>
        <v/>
      </c>
      <c r="CI110" s="39" t="str">
        <f t="shared" si="87"/>
        <v/>
      </c>
    </row>
    <row r="111" spans="1:87">
      <c r="A111" s="18"/>
      <c r="B111" s="15" t="str">
        <f>'Gene Table'!E110</f>
        <v>hsa-miR-1249</v>
      </c>
      <c r="C111" s="15" t="str">
        <f>'Gene Table'!B110</f>
        <v>E12</v>
      </c>
      <c r="D111" s="16"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Table'!E110</f>
        <v>hsa-miR-1249</v>
      </c>
      <c r="O111" s="17" t="str">
        <f>'Gene Table'!B110</f>
        <v>E12</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0" t="str">
        <f>IF(SUM('Control Sample Data'!M$3:M$98)&gt;10,IF(AND(ISNUMBER('Control Sample Data'!M110),'Control Sample Data'!M110&lt;$B$1,'Control Sample Data'!M110&gt;0),'Control Sample Data'!M110,$B$1),"")</f>
        <v/>
      </c>
      <c r="Z111" s="41"/>
      <c r="AA111" s="41"/>
      <c r="AB111" s="41"/>
      <c r="AC111" s="41"/>
      <c r="AD111" s="41"/>
      <c r="AE111" s="41"/>
      <c r="AF111" s="41"/>
      <c r="AG111" s="41"/>
      <c r="AH111" s="41"/>
      <c r="AI111" s="41"/>
      <c r="AJ111" s="41"/>
      <c r="AK111" s="41"/>
      <c r="AL111" s="41"/>
      <c r="AM111" s="41"/>
      <c r="AN111" s="41"/>
      <c r="AO111" s="41"/>
      <c r="AP111" s="41"/>
      <c r="AQ111" s="41"/>
      <c r="AR111" s="41"/>
      <c r="AS111" s="41"/>
      <c r="AT111" s="36" t="str">
        <f t="shared" si="46"/>
        <v/>
      </c>
      <c r="AU111" s="36" t="str">
        <f t="shared" si="47"/>
        <v/>
      </c>
      <c r="AV111" s="36" t="str">
        <f t="shared" si="48"/>
        <v/>
      </c>
      <c r="AW111" s="36" t="str">
        <f t="shared" si="49"/>
        <v/>
      </c>
      <c r="AX111" s="36" t="str">
        <f t="shared" si="50"/>
        <v/>
      </c>
      <c r="AY111" s="36" t="str">
        <f t="shared" si="51"/>
        <v/>
      </c>
      <c r="AZ111" s="36" t="str">
        <f t="shared" si="52"/>
        <v/>
      </c>
      <c r="BA111" s="36" t="str">
        <f t="shared" si="53"/>
        <v/>
      </c>
      <c r="BB111" s="36" t="str">
        <f t="shared" si="54"/>
        <v/>
      </c>
      <c r="BC111" s="36" t="str">
        <f t="shared" si="55"/>
        <v/>
      </c>
      <c r="BD111" s="36" t="str">
        <f t="shared" si="56"/>
        <v/>
      </c>
      <c r="BE111" s="36" t="str">
        <f t="shared" si="57"/>
        <v/>
      </c>
      <c r="BF111" s="36" t="str">
        <f t="shared" si="58"/>
        <v/>
      </c>
      <c r="BG111" s="36" t="str">
        <f t="shared" si="59"/>
        <v/>
      </c>
      <c r="BH111" s="36" t="str">
        <f t="shared" si="60"/>
        <v/>
      </c>
      <c r="BI111" s="36" t="str">
        <f t="shared" si="61"/>
        <v/>
      </c>
      <c r="BJ111" s="36" t="str">
        <f t="shared" si="62"/>
        <v/>
      </c>
      <c r="BK111" s="36" t="str">
        <f t="shared" si="63"/>
        <v/>
      </c>
      <c r="BL111" s="36" t="str">
        <f t="shared" si="64"/>
        <v/>
      </c>
      <c r="BM111" s="36" t="str">
        <f t="shared" si="65"/>
        <v/>
      </c>
      <c r="BN111" s="38" t="e">
        <f t="shared" si="88"/>
        <v>#DIV/0!</v>
      </c>
      <c r="BO111" s="38" t="e">
        <f t="shared" si="89"/>
        <v>#DIV/0!</v>
      </c>
      <c r="BP111" s="39" t="str">
        <f t="shared" si="68"/>
        <v/>
      </c>
      <c r="BQ111" s="39" t="str">
        <f t="shared" si="69"/>
        <v/>
      </c>
      <c r="BR111" s="39" t="str">
        <f t="shared" si="70"/>
        <v/>
      </c>
      <c r="BS111" s="39" t="str">
        <f t="shared" si="71"/>
        <v/>
      </c>
      <c r="BT111" s="39" t="str">
        <f t="shared" si="72"/>
        <v/>
      </c>
      <c r="BU111" s="39" t="str">
        <f t="shared" si="73"/>
        <v/>
      </c>
      <c r="BV111" s="39" t="str">
        <f t="shared" si="74"/>
        <v/>
      </c>
      <c r="BW111" s="39" t="str">
        <f t="shared" si="75"/>
        <v/>
      </c>
      <c r="BX111" s="39" t="str">
        <f t="shared" si="76"/>
        <v/>
      </c>
      <c r="BY111" s="39" t="str">
        <f t="shared" si="77"/>
        <v/>
      </c>
      <c r="BZ111" s="39" t="str">
        <f t="shared" si="78"/>
        <v/>
      </c>
      <c r="CA111" s="39" t="str">
        <f t="shared" si="79"/>
        <v/>
      </c>
      <c r="CB111" s="39" t="str">
        <f t="shared" si="80"/>
        <v/>
      </c>
      <c r="CC111" s="39" t="str">
        <f t="shared" si="81"/>
        <v/>
      </c>
      <c r="CD111" s="39" t="str">
        <f t="shared" si="82"/>
        <v/>
      </c>
      <c r="CE111" s="39" t="str">
        <f t="shared" si="83"/>
        <v/>
      </c>
      <c r="CF111" s="39" t="str">
        <f t="shared" si="84"/>
        <v/>
      </c>
      <c r="CG111" s="39" t="str">
        <f t="shared" si="85"/>
        <v/>
      </c>
      <c r="CH111" s="39" t="str">
        <f t="shared" si="86"/>
        <v/>
      </c>
      <c r="CI111" s="39" t="str">
        <f t="shared" si="87"/>
        <v/>
      </c>
    </row>
    <row r="112" spans="1:87">
      <c r="A112" s="18"/>
      <c r="B112" s="15" t="str">
        <f>'Gene Table'!E111</f>
        <v>hsa-miR-125b-5p</v>
      </c>
      <c r="C112" s="15" t="str">
        <f>'Gene Table'!B111</f>
        <v>E13</v>
      </c>
      <c r="D112" s="16"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Table'!E111</f>
        <v>hsa-miR-125b-5p</v>
      </c>
      <c r="O112" s="17" t="str">
        <f>'Gene Table'!B111</f>
        <v>E13</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0" t="str">
        <f>IF(SUM('Control Sample Data'!M$3:M$98)&gt;10,IF(AND(ISNUMBER('Control Sample Data'!M111),'Control Sample Data'!M111&lt;$B$1,'Control Sample Data'!M111&gt;0),'Control Sample Data'!M111,$B$1),"")</f>
        <v/>
      </c>
      <c r="Z112" s="41"/>
      <c r="AA112" s="41"/>
      <c r="AB112" s="41"/>
      <c r="AC112" s="41"/>
      <c r="AD112" s="41"/>
      <c r="AE112" s="41"/>
      <c r="AF112" s="41"/>
      <c r="AG112" s="41"/>
      <c r="AH112" s="41"/>
      <c r="AI112" s="41"/>
      <c r="AJ112" s="41"/>
      <c r="AK112" s="41"/>
      <c r="AL112" s="41"/>
      <c r="AM112" s="41"/>
      <c r="AN112" s="41"/>
      <c r="AO112" s="41"/>
      <c r="AP112" s="41"/>
      <c r="AQ112" s="41"/>
      <c r="AR112" s="41"/>
      <c r="AS112" s="41"/>
      <c r="AT112" s="36" t="str">
        <f t="shared" si="46"/>
        <v/>
      </c>
      <c r="AU112" s="36" t="str">
        <f t="shared" si="47"/>
        <v/>
      </c>
      <c r="AV112" s="36" t="str">
        <f t="shared" si="48"/>
        <v/>
      </c>
      <c r="AW112" s="36" t="str">
        <f t="shared" si="49"/>
        <v/>
      </c>
      <c r="AX112" s="36" t="str">
        <f t="shared" si="50"/>
        <v/>
      </c>
      <c r="AY112" s="36" t="str">
        <f t="shared" si="51"/>
        <v/>
      </c>
      <c r="AZ112" s="36" t="str">
        <f t="shared" si="52"/>
        <v/>
      </c>
      <c r="BA112" s="36" t="str">
        <f t="shared" si="53"/>
        <v/>
      </c>
      <c r="BB112" s="36" t="str">
        <f t="shared" si="54"/>
        <v/>
      </c>
      <c r="BC112" s="36" t="str">
        <f t="shared" si="55"/>
        <v/>
      </c>
      <c r="BD112" s="36" t="str">
        <f t="shared" si="56"/>
        <v/>
      </c>
      <c r="BE112" s="36" t="str">
        <f t="shared" si="57"/>
        <v/>
      </c>
      <c r="BF112" s="36" t="str">
        <f t="shared" si="58"/>
        <v/>
      </c>
      <c r="BG112" s="36" t="str">
        <f t="shared" si="59"/>
        <v/>
      </c>
      <c r="BH112" s="36" t="str">
        <f t="shared" si="60"/>
        <v/>
      </c>
      <c r="BI112" s="36" t="str">
        <f t="shared" si="61"/>
        <v/>
      </c>
      <c r="BJ112" s="36" t="str">
        <f t="shared" si="62"/>
        <v/>
      </c>
      <c r="BK112" s="36" t="str">
        <f t="shared" si="63"/>
        <v/>
      </c>
      <c r="BL112" s="36" t="str">
        <f t="shared" si="64"/>
        <v/>
      </c>
      <c r="BM112" s="36" t="str">
        <f t="shared" si="65"/>
        <v/>
      </c>
      <c r="BN112" s="38" t="e">
        <f t="shared" si="88"/>
        <v>#DIV/0!</v>
      </c>
      <c r="BO112" s="38" t="e">
        <f t="shared" si="89"/>
        <v>#DIV/0!</v>
      </c>
      <c r="BP112" s="39" t="str">
        <f t="shared" si="68"/>
        <v/>
      </c>
      <c r="BQ112" s="39" t="str">
        <f t="shared" si="69"/>
        <v/>
      </c>
      <c r="BR112" s="39" t="str">
        <f t="shared" si="70"/>
        <v/>
      </c>
      <c r="BS112" s="39" t="str">
        <f t="shared" si="71"/>
        <v/>
      </c>
      <c r="BT112" s="39" t="str">
        <f t="shared" si="72"/>
        <v/>
      </c>
      <c r="BU112" s="39" t="str">
        <f t="shared" si="73"/>
        <v/>
      </c>
      <c r="BV112" s="39" t="str">
        <f t="shared" si="74"/>
        <v/>
      </c>
      <c r="BW112" s="39" t="str">
        <f t="shared" si="75"/>
        <v/>
      </c>
      <c r="BX112" s="39" t="str">
        <f t="shared" si="76"/>
        <v/>
      </c>
      <c r="BY112" s="39" t="str">
        <f t="shared" si="77"/>
        <v/>
      </c>
      <c r="BZ112" s="39" t="str">
        <f t="shared" si="78"/>
        <v/>
      </c>
      <c r="CA112" s="39" t="str">
        <f t="shared" si="79"/>
        <v/>
      </c>
      <c r="CB112" s="39" t="str">
        <f t="shared" si="80"/>
        <v/>
      </c>
      <c r="CC112" s="39" t="str">
        <f t="shared" si="81"/>
        <v/>
      </c>
      <c r="CD112" s="39" t="str">
        <f t="shared" si="82"/>
        <v/>
      </c>
      <c r="CE112" s="39" t="str">
        <f t="shared" si="83"/>
        <v/>
      </c>
      <c r="CF112" s="39" t="str">
        <f t="shared" si="84"/>
        <v/>
      </c>
      <c r="CG112" s="39" t="str">
        <f t="shared" si="85"/>
        <v/>
      </c>
      <c r="CH112" s="39" t="str">
        <f t="shared" si="86"/>
        <v/>
      </c>
      <c r="CI112" s="39" t="str">
        <f t="shared" si="87"/>
        <v/>
      </c>
    </row>
    <row r="113" spans="1:87">
      <c r="A113" s="18"/>
      <c r="B113" s="15" t="str">
        <f>'Gene Table'!E112</f>
        <v>hsa-miR-638</v>
      </c>
      <c r="C113" s="15" t="str">
        <f>'Gene Table'!B112</f>
        <v>E14</v>
      </c>
      <c r="D113" s="16"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Table'!E112</f>
        <v>hsa-miR-638</v>
      </c>
      <c r="O113" s="17" t="str">
        <f>'Gene Table'!B112</f>
        <v>E14</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0" t="str">
        <f>IF(SUM('Control Sample Data'!M$3:M$98)&gt;10,IF(AND(ISNUMBER('Control Sample Data'!M112),'Control Sample Data'!M112&lt;$B$1,'Control Sample Data'!M112&gt;0),'Control Sample Data'!M112,$B$1),"")</f>
        <v/>
      </c>
      <c r="Z113" s="41"/>
      <c r="AA113" s="41"/>
      <c r="AB113" s="41"/>
      <c r="AC113" s="41"/>
      <c r="AD113" s="41"/>
      <c r="AE113" s="41"/>
      <c r="AF113" s="41"/>
      <c r="AG113" s="41"/>
      <c r="AH113" s="41"/>
      <c r="AI113" s="41"/>
      <c r="AJ113" s="41"/>
      <c r="AK113" s="41"/>
      <c r="AL113" s="41"/>
      <c r="AM113" s="41"/>
      <c r="AN113" s="41"/>
      <c r="AO113" s="41"/>
      <c r="AP113" s="41"/>
      <c r="AQ113" s="41"/>
      <c r="AR113" s="41"/>
      <c r="AS113" s="41"/>
      <c r="AT113" s="36" t="str">
        <f t="shared" si="46"/>
        <v/>
      </c>
      <c r="AU113" s="36" t="str">
        <f t="shared" si="47"/>
        <v/>
      </c>
      <c r="AV113" s="36" t="str">
        <f t="shared" si="48"/>
        <v/>
      </c>
      <c r="AW113" s="36" t="str">
        <f t="shared" si="49"/>
        <v/>
      </c>
      <c r="AX113" s="36" t="str">
        <f t="shared" si="50"/>
        <v/>
      </c>
      <c r="AY113" s="36" t="str">
        <f t="shared" si="51"/>
        <v/>
      </c>
      <c r="AZ113" s="36" t="str">
        <f t="shared" si="52"/>
        <v/>
      </c>
      <c r="BA113" s="36" t="str">
        <f t="shared" si="53"/>
        <v/>
      </c>
      <c r="BB113" s="36" t="str">
        <f t="shared" si="54"/>
        <v/>
      </c>
      <c r="BC113" s="36" t="str">
        <f t="shared" si="55"/>
        <v/>
      </c>
      <c r="BD113" s="36" t="str">
        <f t="shared" si="56"/>
        <v/>
      </c>
      <c r="BE113" s="36" t="str">
        <f t="shared" si="57"/>
        <v/>
      </c>
      <c r="BF113" s="36" t="str">
        <f t="shared" si="58"/>
        <v/>
      </c>
      <c r="BG113" s="36" t="str">
        <f t="shared" si="59"/>
        <v/>
      </c>
      <c r="BH113" s="36" t="str">
        <f t="shared" si="60"/>
        <v/>
      </c>
      <c r="BI113" s="36" t="str">
        <f t="shared" si="61"/>
        <v/>
      </c>
      <c r="BJ113" s="36" t="str">
        <f t="shared" si="62"/>
        <v/>
      </c>
      <c r="BK113" s="36" t="str">
        <f t="shared" si="63"/>
        <v/>
      </c>
      <c r="BL113" s="36" t="str">
        <f t="shared" si="64"/>
        <v/>
      </c>
      <c r="BM113" s="36" t="str">
        <f t="shared" si="65"/>
        <v/>
      </c>
      <c r="BN113" s="38" t="e">
        <f t="shared" si="88"/>
        <v>#DIV/0!</v>
      </c>
      <c r="BO113" s="38" t="e">
        <f t="shared" si="89"/>
        <v>#DIV/0!</v>
      </c>
      <c r="BP113" s="39" t="str">
        <f t="shared" si="68"/>
        <v/>
      </c>
      <c r="BQ113" s="39" t="str">
        <f t="shared" si="69"/>
        <v/>
      </c>
      <c r="BR113" s="39" t="str">
        <f t="shared" si="70"/>
        <v/>
      </c>
      <c r="BS113" s="39" t="str">
        <f t="shared" si="71"/>
        <v/>
      </c>
      <c r="BT113" s="39" t="str">
        <f t="shared" si="72"/>
        <v/>
      </c>
      <c r="BU113" s="39" t="str">
        <f t="shared" si="73"/>
        <v/>
      </c>
      <c r="BV113" s="39" t="str">
        <f t="shared" si="74"/>
        <v/>
      </c>
      <c r="BW113" s="39" t="str">
        <f t="shared" si="75"/>
        <v/>
      </c>
      <c r="BX113" s="39" t="str">
        <f t="shared" si="76"/>
        <v/>
      </c>
      <c r="BY113" s="39" t="str">
        <f t="shared" si="77"/>
        <v/>
      </c>
      <c r="BZ113" s="39" t="str">
        <f t="shared" si="78"/>
        <v/>
      </c>
      <c r="CA113" s="39" t="str">
        <f t="shared" si="79"/>
        <v/>
      </c>
      <c r="CB113" s="39" t="str">
        <f t="shared" si="80"/>
        <v/>
      </c>
      <c r="CC113" s="39" t="str">
        <f t="shared" si="81"/>
        <v/>
      </c>
      <c r="CD113" s="39" t="str">
        <f t="shared" si="82"/>
        <v/>
      </c>
      <c r="CE113" s="39" t="str">
        <f t="shared" si="83"/>
        <v/>
      </c>
      <c r="CF113" s="39" t="str">
        <f t="shared" si="84"/>
        <v/>
      </c>
      <c r="CG113" s="39" t="str">
        <f t="shared" si="85"/>
        <v/>
      </c>
      <c r="CH113" s="39" t="str">
        <f t="shared" si="86"/>
        <v/>
      </c>
      <c r="CI113" s="39" t="str">
        <f t="shared" si="87"/>
        <v/>
      </c>
    </row>
    <row r="114" spans="1:87">
      <c r="A114" s="18"/>
      <c r="B114" s="15" t="str">
        <f>'Gene Table'!E113</f>
        <v>hsa-miR-137</v>
      </c>
      <c r="C114" s="15" t="str">
        <f>'Gene Table'!B113</f>
        <v>E15</v>
      </c>
      <c r="D114" s="16"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Table'!E113</f>
        <v>hsa-miR-137</v>
      </c>
      <c r="O114" s="17" t="str">
        <f>'Gene Table'!B113</f>
        <v>E15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0" t="str">
        <f>IF(SUM('Control Sample Data'!M$3:M$98)&gt;10,IF(AND(ISNUMBER('Control Sample Data'!M113),'Control Sample Data'!M113&lt;$B$1,'Control Sample Data'!M113&gt;0),'Control Sample Data'!M113,$B$1),"")</f>
        <v/>
      </c>
      <c r="Z114" s="41"/>
      <c r="AA114" s="41"/>
      <c r="AB114" s="41"/>
      <c r="AC114" s="41"/>
      <c r="AD114" s="41"/>
      <c r="AE114" s="41"/>
      <c r="AF114" s="41"/>
      <c r="AG114" s="41"/>
      <c r="AH114" s="41"/>
      <c r="AI114" s="41"/>
      <c r="AJ114" s="41"/>
      <c r="AK114" s="41"/>
      <c r="AL114" s="41"/>
      <c r="AM114" s="41"/>
      <c r="AN114" s="41"/>
      <c r="AO114" s="41"/>
      <c r="AP114" s="41"/>
      <c r="AQ114" s="41"/>
      <c r="AR114" s="41"/>
      <c r="AS114" s="41"/>
      <c r="AT114" s="36" t="str">
        <f t="shared" si="46"/>
        <v/>
      </c>
      <c r="AU114" s="36" t="str">
        <f t="shared" si="47"/>
        <v/>
      </c>
      <c r="AV114" s="36" t="str">
        <f t="shared" si="48"/>
        <v/>
      </c>
      <c r="AW114" s="36" t="str">
        <f t="shared" si="49"/>
        <v/>
      </c>
      <c r="AX114" s="36" t="str">
        <f t="shared" si="50"/>
        <v/>
      </c>
      <c r="AY114" s="36" t="str">
        <f t="shared" si="51"/>
        <v/>
      </c>
      <c r="AZ114" s="36" t="str">
        <f t="shared" si="52"/>
        <v/>
      </c>
      <c r="BA114" s="36" t="str">
        <f t="shared" si="53"/>
        <v/>
      </c>
      <c r="BB114" s="36" t="str">
        <f t="shared" si="54"/>
        <v/>
      </c>
      <c r="BC114" s="36" t="str">
        <f t="shared" si="55"/>
        <v/>
      </c>
      <c r="BD114" s="36" t="str">
        <f t="shared" si="56"/>
        <v/>
      </c>
      <c r="BE114" s="36" t="str">
        <f t="shared" si="57"/>
        <v/>
      </c>
      <c r="BF114" s="36" t="str">
        <f t="shared" si="58"/>
        <v/>
      </c>
      <c r="BG114" s="36" t="str">
        <f t="shared" si="59"/>
        <v/>
      </c>
      <c r="BH114" s="36" t="str">
        <f t="shared" si="60"/>
        <v/>
      </c>
      <c r="BI114" s="36" t="str">
        <f t="shared" si="61"/>
        <v/>
      </c>
      <c r="BJ114" s="36" t="str">
        <f t="shared" si="62"/>
        <v/>
      </c>
      <c r="BK114" s="36" t="str">
        <f t="shared" si="63"/>
        <v/>
      </c>
      <c r="BL114" s="36" t="str">
        <f t="shared" si="64"/>
        <v/>
      </c>
      <c r="BM114" s="36" t="str">
        <f t="shared" si="65"/>
        <v/>
      </c>
      <c r="BN114" s="38" t="e">
        <f t="shared" si="88"/>
        <v>#DIV/0!</v>
      </c>
      <c r="BO114" s="38" t="e">
        <f t="shared" si="89"/>
        <v>#DIV/0!</v>
      </c>
      <c r="BP114" s="39" t="str">
        <f t="shared" si="68"/>
        <v/>
      </c>
      <c r="BQ114" s="39" t="str">
        <f t="shared" si="69"/>
        <v/>
      </c>
      <c r="BR114" s="39" t="str">
        <f t="shared" si="70"/>
        <v/>
      </c>
      <c r="BS114" s="39" t="str">
        <f t="shared" si="71"/>
        <v/>
      </c>
      <c r="BT114" s="39" t="str">
        <f t="shared" si="72"/>
        <v/>
      </c>
      <c r="BU114" s="39" t="str">
        <f t="shared" si="73"/>
        <v/>
      </c>
      <c r="BV114" s="39" t="str">
        <f t="shared" si="74"/>
        <v/>
      </c>
      <c r="BW114" s="39" t="str">
        <f t="shared" si="75"/>
        <v/>
      </c>
      <c r="BX114" s="39" t="str">
        <f t="shared" si="76"/>
        <v/>
      </c>
      <c r="BY114" s="39" t="str">
        <f t="shared" si="77"/>
        <v/>
      </c>
      <c r="BZ114" s="39" t="str">
        <f t="shared" si="78"/>
        <v/>
      </c>
      <c r="CA114" s="39" t="str">
        <f t="shared" si="79"/>
        <v/>
      </c>
      <c r="CB114" s="39" t="str">
        <f t="shared" si="80"/>
        <v/>
      </c>
      <c r="CC114" s="39" t="str">
        <f t="shared" si="81"/>
        <v/>
      </c>
      <c r="CD114" s="39" t="str">
        <f t="shared" si="82"/>
        <v/>
      </c>
      <c r="CE114" s="39" t="str">
        <f t="shared" si="83"/>
        <v/>
      </c>
      <c r="CF114" s="39" t="str">
        <f t="shared" si="84"/>
        <v/>
      </c>
      <c r="CG114" s="39" t="str">
        <f t="shared" si="85"/>
        <v/>
      </c>
      <c r="CH114" s="39" t="str">
        <f t="shared" si="86"/>
        <v/>
      </c>
      <c r="CI114" s="39" t="str">
        <f t="shared" si="87"/>
        <v/>
      </c>
    </row>
    <row r="115" spans="1:87">
      <c r="A115" s="18"/>
      <c r="B115" s="15" t="str">
        <f>'Gene Table'!E114</f>
        <v>hsa-miR-612</v>
      </c>
      <c r="C115" s="15" t="str">
        <f>'Gene Table'!B114</f>
        <v>E16</v>
      </c>
      <c r="D115" s="16"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Table'!E114</f>
        <v>hsa-miR-612</v>
      </c>
      <c r="O115" s="17" t="str">
        <f>'Gene Table'!B114</f>
        <v>E16</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0" t="str">
        <f>IF(SUM('Control Sample Data'!M$3:M$98)&gt;10,IF(AND(ISNUMBER('Control Sample Data'!M114),'Control Sample Data'!M114&lt;$B$1,'Control Sample Data'!M114&gt;0),'Control Sample Data'!M114,$B$1),"")</f>
        <v/>
      </c>
      <c r="Z115" s="41"/>
      <c r="AA115" s="41"/>
      <c r="AB115" s="41"/>
      <c r="AC115" s="41"/>
      <c r="AD115" s="41"/>
      <c r="AE115" s="41"/>
      <c r="AF115" s="41"/>
      <c r="AG115" s="41"/>
      <c r="AH115" s="41"/>
      <c r="AI115" s="41"/>
      <c r="AJ115" s="41"/>
      <c r="AK115" s="41"/>
      <c r="AL115" s="41"/>
      <c r="AM115" s="41"/>
      <c r="AN115" s="41"/>
      <c r="AO115" s="41"/>
      <c r="AP115" s="41"/>
      <c r="AQ115" s="41"/>
      <c r="AR115" s="41"/>
      <c r="AS115" s="41"/>
      <c r="AT115" s="36" t="str">
        <f t="shared" si="46"/>
        <v/>
      </c>
      <c r="AU115" s="36" t="str">
        <f t="shared" si="47"/>
        <v/>
      </c>
      <c r="AV115" s="36" t="str">
        <f t="shared" si="48"/>
        <v/>
      </c>
      <c r="AW115" s="36" t="str">
        <f t="shared" si="49"/>
        <v/>
      </c>
      <c r="AX115" s="36" t="str">
        <f t="shared" si="50"/>
        <v/>
      </c>
      <c r="AY115" s="36" t="str">
        <f t="shared" si="51"/>
        <v/>
      </c>
      <c r="AZ115" s="36" t="str">
        <f t="shared" si="52"/>
        <v/>
      </c>
      <c r="BA115" s="36" t="str">
        <f t="shared" si="53"/>
        <v/>
      </c>
      <c r="BB115" s="36" t="str">
        <f t="shared" si="54"/>
        <v/>
      </c>
      <c r="BC115" s="36" t="str">
        <f t="shared" si="55"/>
        <v/>
      </c>
      <c r="BD115" s="36" t="str">
        <f t="shared" si="56"/>
        <v/>
      </c>
      <c r="BE115" s="36" t="str">
        <f t="shared" si="57"/>
        <v/>
      </c>
      <c r="BF115" s="36" t="str">
        <f t="shared" si="58"/>
        <v/>
      </c>
      <c r="BG115" s="36" t="str">
        <f t="shared" si="59"/>
        <v/>
      </c>
      <c r="BH115" s="36" t="str">
        <f t="shared" si="60"/>
        <v/>
      </c>
      <c r="BI115" s="36" t="str">
        <f t="shared" si="61"/>
        <v/>
      </c>
      <c r="BJ115" s="36" t="str">
        <f t="shared" si="62"/>
        <v/>
      </c>
      <c r="BK115" s="36" t="str">
        <f t="shared" si="63"/>
        <v/>
      </c>
      <c r="BL115" s="36" t="str">
        <f t="shared" si="64"/>
        <v/>
      </c>
      <c r="BM115" s="36" t="str">
        <f t="shared" si="65"/>
        <v/>
      </c>
      <c r="BN115" s="38" t="e">
        <f t="shared" si="88"/>
        <v>#DIV/0!</v>
      </c>
      <c r="BO115" s="38" t="e">
        <f t="shared" si="89"/>
        <v>#DIV/0!</v>
      </c>
      <c r="BP115" s="39" t="str">
        <f t="shared" si="68"/>
        <v/>
      </c>
      <c r="BQ115" s="39" t="str">
        <f t="shared" si="69"/>
        <v/>
      </c>
      <c r="BR115" s="39" t="str">
        <f t="shared" si="70"/>
        <v/>
      </c>
      <c r="BS115" s="39" t="str">
        <f t="shared" si="71"/>
        <v/>
      </c>
      <c r="BT115" s="39" t="str">
        <f t="shared" si="72"/>
        <v/>
      </c>
      <c r="BU115" s="39" t="str">
        <f t="shared" si="73"/>
        <v/>
      </c>
      <c r="BV115" s="39" t="str">
        <f t="shared" si="74"/>
        <v/>
      </c>
      <c r="BW115" s="39" t="str">
        <f t="shared" si="75"/>
        <v/>
      </c>
      <c r="BX115" s="39" t="str">
        <f t="shared" si="76"/>
        <v/>
      </c>
      <c r="BY115" s="39" t="str">
        <f t="shared" si="77"/>
        <v/>
      </c>
      <c r="BZ115" s="39" t="str">
        <f t="shared" si="78"/>
        <v/>
      </c>
      <c r="CA115" s="39" t="str">
        <f t="shared" si="79"/>
        <v/>
      </c>
      <c r="CB115" s="39" t="str">
        <f t="shared" si="80"/>
        <v/>
      </c>
      <c r="CC115" s="39" t="str">
        <f t="shared" si="81"/>
        <v/>
      </c>
      <c r="CD115" s="39" t="str">
        <f t="shared" si="82"/>
        <v/>
      </c>
      <c r="CE115" s="39" t="str">
        <f t="shared" si="83"/>
        <v/>
      </c>
      <c r="CF115" s="39" t="str">
        <f t="shared" si="84"/>
        <v/>
      </c>
      <c r="CG115" s="39" t="str">
        <f t="shared" si="85"/>
        <v/>
      </c>
      <c r="CH115" s="39" t="str">
        <f t="shared" si="86"/>
        <v/>
      </c>
      <c r="CI115" s="39" t="str">
        <f t="shared" si="87"/>
        <v/>
      </c>
    </row>
    <row r="116" spans="1:87">
      <c r="A116" s="18"/>
      <c r="B116" s="15" t="str">
        <f>'Gene Table'!E115</f>
        <v>hsa-miR-139-5p</v>
      </c>
      <c r="C116" s="15" t="str">
        <f>'Gene Table'!B115</f>
        <v>E17</v>
      </c>
      <c r="D116" s="16"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Table'!E115</f>
        <v>hsa-miR-139-5p</v>
      </c>
      <c r="O116" s="17" t="str">
        <f>'Gene Table'!B115</f>
        <v>E17</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0" t="str">
        <f>IF(SUM('Control Sample Data'!M$3:M$98)&gt;10,IF(AND(ISNUMBER('Control Sample Data'!M115),'Control Sample Data'!M115&lt;$B$1,'Control Sample Data'!M115&gt;0),'Control Sample Data'!M115,$B$1),"")</f>
        <v/>
      </c>
      <c r="Z116" s="41"/>
      <c r="AA116" s="41"/>
      <c r="AB116" s="41"/>
      <c r="AC116" s="41"/>
      <c r="AD116" s="41"/>
      <c r="AE116" s="41"/>
      <c r="AF116" s="41"/>
      <c r="AG116" s="41"/>
      <c r="AH116" s="41"/>
      <c r="AI116" s="41"/>
      <c r="AJ116" s="41"/>
      <c r="AK116" s="41"/>
      <c r="AL116" s="41"/>
      <c r="AM116" s="41"/>
      <c r="AN116" s="41"/>
      <c r="AO116" s="41"/>
      <c r="AP116" s="41"/>
      <c r="AQ116" s="41"/>
      <c r="AR116" s="41"/>
      <c r="AS116" s="41"/>
      <c r="AT116" s="36" t="str">
        <f t="shared" si="46"/>
        <v/>
      </c>
      <c r="AU116" s="36" t="str">
        <f t="shared" si="47"/>
        <v/>
      </c>
      <c r="AV116" s="36" t="str">
        <f t="shared" si="48"/>
        <v/>
      </c>
      <c r="AW116" s="36" t="str">
        <f t="shared" si="49"/>
        <v/>
      </c>
      <c r="AX116" s="36" t="str">
        <f t="shared" si="50"/>
        <v/>
      </c>
      <c r="AY116" s="36" t="str">
        <f t="shared" si="51"/>
        <v/>
      </c>
      <c r="AZ116" s="36" t="str">
        <f t="shared" si="52"/>
        <v/>
      </c>
      <c r="BA116" s="36" t="str">
        <f t="shared" si="53"/>
        <v/>
      </c>
      <c r="BB116" s="36" t="str">
        <f t="shared" si="54"/>
        <v/>
      </c>
      <c r="BC116" s="36" t="str">
        <f t="shared" si="55"/>
        <v/>
      </c>
      <c r="BD116" s="36" t="str">
        <f t="shared" si="56"/>
        <v/>
      </c>
      <c r="BE116" s="36" t="str">
        <f t="shared" si="57"/>
        <v/>
      </c>
      <c r="BF116" s="36" t="str">
        <f t="shared" si="58"/>
        <v/>
      </c>
      <c r="BG116" s="36" t="str">
        <f t="shared" si="59"/>
        <v/>
      </c>
      <c r="BH116" s="36" t="str">
        <f t="shared" si="60"/>
        <v/>
      </c>
      <c r="BI116" s="36" t="str">
        <f t="shared" si="61"/>
        <v/>
      </c>
      <c r="BJ116" s="36" t="str">
        <f t="shared" si="62"/>
        <v/>
      </c>
      <c r="BK116" s="36" t="str">
        <f t="shared" si="63"/>
        <v/>
      </c>
      <c r="BL116" s="36" t="str">
        <f t="shared" si="64"/>
        <v/>
      </c>
      <c r="BM116" s="36" t="str">
        <f t="shared" si="65"/>
        <v/>
      </c>
      <c r="BN116" s="38" t="e">
        <f t="shared" si="88"/>
        <v>#DIV/0!</v>
      </c>
      <c r="BO116" s="38" t="e">
        <f t="shared" si="89"/>
        <v>#DIV/0!</v>
      </c>
      <c r="BP116" s="39" t="str">
        <f t="shared" si="68"/>
        <v/>
      </c>
      <c r="BQ116" s="39" t="str">
        <f t="shared" si="69"/>
        <v/>
      </c>
      <c r="BR116" s="39" t="str">
        <f t="shared" si="70"/>
        <v/>
      </c>
      <c r="BS116" s="39" t="str">
        <f t="shared" si="71"/>
        <v/>
      </c>
      <c r="BT116" s="39" t="str">
        <f t="shared" si="72"/>
        <v/>
      </c>
      <c r="BU116" s="39" t="str">
        <f t="shared" si="73"/>
        <v/>
      </c>
      <c r="BV116" s="39" t="str">
        <f t="shared" si="74"/>
        <v/>
      </c>
      <c r="BW116" s="39" t="str">
        <f t="shared" si="75"/>
        <v/>
      </c>
      <c r="BX116" s="39" t="str">
        <f t="shared" si="76"/>
        <v/>
      </c>
      <c r="BY116" s="39" t="str">
        <f t="shared" si="77"/>
        <v/>
      </c>
      <c r="BZ116" s="39" t="str">
        <f t="shared" si="78"/>
        <v/>
      </c>
      <c r="CA116" s="39" t="str">
        <f t="shared" si="79"/>
        <v/>
      </c>
      <c r="CB116" s="39" t="str">
        <f t="shared" si="80"/>
        <v/>
      </c>
      <c r="CC116" s="39" t="str">
        <f t="shared" si="81"/>
        <v/>
      </c>
      <c r="CD116" s="39" t="str">
        <f t="shared" si="82"/>
        <v/>
      </c>
      <c r="CE116" s="39" t="str">
        <f t="shared" si="83"/>
        <v/>
      </c>
      <c r="CF116" s="39" t="str">
        <f t="shared" si="84"/>
        <v/>
      </c>
      <c r="CG116" s="39" t="str">
        <f t="shared" si="85"/>
        <v/>
      </c>
      <c r="CH116" s="39" t="str">
        <f t="shared" si="86"/>
        <v/>
      </c>
      <c r="CI116" s="39" t="str">
        <f t="shared" si="87"/>
        <v/>
      </c>
    </row>
    <row r="117" spans="1:87">
      <c r="A117" s="18"/>
      <c r="B117" s="15" t="str">
        <f>'Gene Table'!E116</f>
        <v>hsa-miR-1277-3p</v>
      </c>
      <c r="C117" s="15" t="str">
        <f>'Gene Table'!B116</f>
        <v>E18</v>
      </c>
      <c r="D117" s="16"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Table'!E116</f>
        <v>hsa-miR-1277-3p</v>
      </c>
      <c r="O117" s="17" t="str">
        <f>'Gene Table'!B116</f>
        <v>E18</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0" t="str">
        <f>IF(SUM('Control Sample Data'!M$3:M$98)&gt;10,IF(AND(ISNUMBER('Control Sample Data'!M116),'Control Sample Data'!M116&lt;$B$1,'Control Sample Data'!M116&gt;0),'Control Sample Data'!M116,$B$1),"")</f>
        <v/>
      </c>
      <c r="Z117" s="41"/>
      <c r="AA117" s="41"/>
      <c r="AB117" s="41"/>
      <c r="AC117" s="41"/>
      <c r="AD117" s="41"/>
      <c r="AE117" s="41"/>
      <c r="AF117" s="41"/>
      <c r="AG117" s="41"/>
      <c r="AH117" s="41"/>
      <c r="AI117" s="41"/>
      <c r="AJ117" s="41"/>
      <c r="AK117" s="41"/>
      <c r="AL117" s="41"/>
      <c r="AM117" s="41"/>
      <c r="AN117" s="41"/>
      <c r="AO117" s="41"/>
      <c r="AP117" s="41"/>
      <c r="AQ117" s="41"/>
      <c r="AR117" s="41"/>
      <c r="AS117" s="41"/>
      <c r="AT117" s="36" t="str">
        <f t="shared" si="46"/>
        <v/>
      </c>
      <c r="AU117" s="36" t="str">
        <f t="shared" si="47"/>
        <v/>
      </c>
      <c r="AV117" s="36" t="str">
        <f t="shared" si="48"/>
        <v/>
      </c>
      <c r="AW117" s="36" t="str">
        <f t="shared" si="49"/>
        <v/>
      </c>
      <c r="AX117" s="36" t="str">
        <f t="shared" si="50"/>
        <v/>
      </c>
      <c r="AY117" s="36" t="str">
        <f t="shared" si="51"/>
        <v/>
      </c>
      <c r="AZ117" s="36" t="str">
        <f t="shared" si="52"/>
        <v/>
      </c>
      <c r="BA117" s="36" t="str">
        <f t="shared" si="53"/>
        <v/>
      </c>
      <c r="BB117" s="36" t="str">
        <f t="shared" si="54"/>
        <v/>
      </c>
      <c r="BC117" s="36" t="str">
        <f t="shared" si="55"/>
        <v/>
      </c>
      <c r="BD117" s="36" t="str">
        <f t="shared" si="56"/>
        <v/>
      </c>
      <c r="BE117" s="36" t="str">
        <f t="shared" si="57"/>
        <v/>
      </c>
      <c r="BF117" s="36" t="str">
        <f t="shared" si="58"/>
        <v/>
      </c>
      <c r="BG117" s="36" t="str">
        <f t="shared" si="59"/>
        <v/>
      </c>
      <c r="BH117" s="36" t="str">
        <f t="shared" si="60"/>
        <v/>
      </c>
      <c r="BI117" s="36" t="str">
        <f t="shared" si="61"/>
        <v/>
      </c>
      <c r="BJ117" s="36" t="str">
        <f t="shared" si="62"/>
        <v/>
      </c>
      <c r="BK117" s="36" t="str">
        <f t="shared" si="63"/>
        <v/>
      </c>
      <c r="BL117" s="36" t="str">
        <f t="shared" si="64"/>
        <v/>
      </c>
      <c r="BM117" s="36" t="str">
        <f t="shared" si="65"/>
        <v/>
      </c>
      <c r="BN117" s="38" t="e">
        <f t="shared" si="88"/>
        <v>#DIV/0!</v>
      </c>
      <c r="BO117" s="38" t="e">
        <f t="shared" si="89"/>
        <v>#DIV/0!</v>
      </c>
      <c r="BP117" s="39" t="str">
        <f t="shared" si="68"/>
        <v/>
      </c>
      <c r="BQ117" s="39" t="str">
        <f t="shared" si="69"/>
        <v/>
      </c>
      <c r="BR117" s="39" t="str">
        <f t="shared" si="70"/>
        <v/>
      </c>
      <c r="BS117" s="39" t="str">
        <f t="shared" si="71"/>
        <v/>
      </c>
      <c r="BT117" s="39" t="str">
        <f t="shared" si="72"/>
        <v/>
      </c>
      <c r="BU117" s="39" t="str">
        <f t="shared" si="73"/>
        <v/>
      </c>
      <c r="BV117" s="39" t="str">
        <f t="shared" si="74"/>
        <v/>
      </c>
      <c r="BW117" s="39" t="str">
        <f t="shared" si="75"/>
        <v/>
      </c>
      <c r="BX117" s="39" t="str">
        <f t="shared" si="76"/>
        <v/>
      </c>
      <c r="BY117" s="39" t="str">
        <f t="shared" si="77"/>
        <v/>
      </c>
      <c r="BZ117" s="39" t="str">
        <f t="shared" si="78"/>
        <v/>
      </c>
      <c r="CA117" s="39" t="str">
        <f t="shared" si="79"/>
        <v/>
      </c>
      <c r="CB117" s="39" t="str">
        <f t="shared" si="80"/>
        <v/>
      </c>
      <c r="CC117" s="39" t="str">
        <f t="shared" si="81"/>
        <v/>
      </c>
      <c r="CD117" s="39" t="str">
        <f t="shared" si="82"/>
        <v/>
      </c>
      <c r="CE117" s="39" t="str">
        <f t="shared" si="83"/>
        <v/>
      </c>
      <c r="CF117" s="39" t="str">
        <f t="shared" si="84"/>
        <v/>
      </c>
      <c r="CG117" s="39" t="str">
        <f t="shared" si="85"/>
        <v/>
      </c>
      <c r="CH117" s="39" t="str">
        <f t="shared" si="86"/>
        <v/>
      </c>
      <c r="CI117" s="39" t="str">
        <f t="shared" si="87"/>
        <v/>
      </c>
    </row>
    <row r="118" spans="1:87">
      <c r="A118" s="18"/>
      <c r="B118" s="15" t="str">
        <f>'Gene Table'!E117</f>
        <v>hsa-miR-145-5p</v>
      </c>
      <c r="C118" s="15" t="str">
        <f>'Gene Table'!B117</f>
        <v>E19</v>
      </c>
      <c r="D118" s="16"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Table'!E117</f>
        <v>hsa-miR-145-5p</v>
      </c>
      <c r="O118" s="17" t="str">
        <f>'Gene Table'!B117</f>
        <v>E19</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0" t="str">
        <f>IF(SUM('Control Sample Data'!M$3:M$98)&gt;10,IF(AND(ISNUMBER('Control Sample Data'!M117),'Control Sample Data'!M117&lt;$B$1,'Control Sample Data'!M117&gt;0),'Control Sample Data'!M117,$B$1),"")</f>
        <v/>
      </c>
      <c r="Z118" s="41"/>
      <c r="AA118" s="41"/>
      <c r="AB118" s="41"/>
      <c r="AC118" s="41"/>
      <c r="AD118" s="41"/>
      <c r="AE118" s="41"/>
      <c r="AF118" s="41"/>
      <c r="AG118" s="41"/>
      <c r="AH118" s="41"/>
      <c r="AI118" s="41"/>
      <c r="AJ118" s="41"/>
      <c r="AK118" s="41"/>
      <c r="AL118" s="41"/>
      <c r="AM118" s="41"/>
      <c r="AN118" s="41"/>
      <c r="AO118" s="41"/>
      <c r="AP118" s="41"/>
      <c r="AQ118" s="41"/>
      <c r="AR118" s="41"/>
      <c r="AS118" s="41"/>
      <c r="AT118" s="36" t="str">
        <f t="shared" si="46"/>
        <v/>
      </c>
      <c r="AU118" s="36" t="str">
        <f t="shared" si="47"/>
        <v/>
      </c>
      <c r="AV118" s="36" t="str">
        <f t="shared" si="48"/>
        <v/>
      </c>
      <c r="AW118" s="36" t="str">
        <f t="shared" si="49"/>
        <v/>
      </c>
      <c r="AX118" s="36" t="str">
        <f t="shared" si="50"/>
        <v/>
      </c>
      <c r="AY118" s="36" t="str">
        <f t="shared" si="51"/>
        <v/>
      </c>
      <c r="AZ118" s="36" t="str">
        <f t="shared" si="52"/>
        <v/>
      </c>
      <c r="BA118" s="36" t="str">
        <f t="shared" si="53"/>
        <v/>
      </c>
      <c r="BB118" s="36" t="str">
        <f t="shared" si="54"/>
        <v/>
      </c>
      <c r="BC118" s="36" t="str">
        <f t="shared" si="55"/>
        <v/>
      </c>
      <c r="BD118" s="36" t="str">
        <f t="shared" si="56"/>
        <v/>
      </c>
      <c r="BE118" s="36" t="str">
        <f t="shared" si="57"/>
        <v/>
      </c>
      <c r="BF118" s="36" t="str">
        <f t="shared" si="58"/>
        <v/>
      </c>
      <c r="BG118" s="36" t="str">
        <f t="shared" si="59"/>
        <v/>
      </c>
      <c r="BH118" s="36" t="str">
        <f t="shared" si="60"/>
        <v/>
      </c>
      <c r="BI118" s="36" t="str">
        <f t="shared" si="61"/>
        <v/>
      </c>
      <c r="BJ118" s="36" t="str">
        <f t="shared" si="62"/>
        <v/>
      </c>
      <c r="BK118" s="36" t="str">
        <f t="shared" si="63"/>
        <v/>
      </c>
      <c r="BL118" s="36" t="str">
        <f t="shared" si="64"/>
        <v/>
      </c>
      <c r="BM118" s="36" t="str">
        <f t="shared" si="65"/>
        <v/>
      </c>
      <c r="BN118" s="38" t="e">
        <f t="shared" si="88"/>
        <v>#DIV/0!</v>
      </c>
      <c r="BO118" s="38" t="e">
        <f t="shared" si="89"/>
        <v>#DIV/0!</v>
      </c>
      <c r="BP118" s="39" t="str">
        <f t="shared" si="68"/>
        <v/>
      </c>
      <c r="BQ118" s="39" t="str">
        <f t="shared" si="69"/>
        <v/>
      </c>
      <c r="BR118" s="39" t="str">
        <f t="shared" si="70"/>
        <v/>
      </c>
      <c r="BS118" s="39" t="str">
        <f t="shared" si="71"/>
        <v/>
      </c>
      <c r="BT118" s="39" t="str">
        <f t="shared" si="72"/>
        <v/>
      </c>
      <c r="BU118" s="39" t="str">
        <f t="shared" si="73"/>
        <v/>
      </c>
      <c r="BV118" s="39" t="str">
        <f t="shared" si="74"/>
        <v/>
      </c>
      <c r="BW118" s="39" t="str">
        <f t="shared" si="75"/>
        <v/>
      </c>
      <c r="BX118" s="39" t="str">
        <f t="shared" si="76"/>
        <v/>
      </c>
      <c r="BY118" s="39" t="str">
        <f t="shared" si="77"/>
        <v/>
      </c>
      <c r="BZ118" s="39" t="str">
        <f t="shared" si="78"/>
        <v/>
      </c>
      <c r="CA118" s="39" t="str">
        <f t="shared" si="79"/>
        <v/>
      </c>
      <c r="CB118" s="39" t="str">
        <f t="shared" si="80"/>
        <v/>
      </c>
      <c r="CC118" s="39" t="str">
        <f t="shared" si="81"/>
        <v/>
      </c>
      <c r="CD118" s="39" t="str">
        <f t="shared" si="82"/>
        <v/>
      </c>
      <c r="CE118" s="39" t="str">
        <f t="shared" si="83"/>
        <v/>
      </c>
      <c r="CF118" s="39" t="str">
        <f t="shared" si="84"/>
        <v/>
      </c>
      <c r="CG118" s="39" t="str">
        <f t="shared" si="85"/>
        <v/>
      </c>
      <c r="CH118" s="39" t="str">
        <f t="shared" si="86"/>
        <v/>
      </c>
      <c r="CI118" s="39" t="str">
        <f t="shared" si="87"/>
        <v/>
      </c>
    </row>
    <row r="119" spans="1:87">
      <c r="A119" s="18"/>
      <c r="B119" s="15" t="str">
        <f>'Gene Table'!E118</f>
        <v>hsa-miR-302f</v>
      </c>
      <c r="C119" s="15" t="str">
        <f>'Gene Table'!B118</f>
        <v>E20</v>
      </c>
      <c r="D119" s="16"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Table'!E118</f>
        <v>hsa-miR-302f</v>
      </c>
      <c r="O119" s="17" t="str">
        <f>'Gene Table'!B118</f>
        <v>E20</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0" t="str">
        <f>IF(SUM('Control Sample Data'!M$3:M$98)&gt;10,IF(AND(ISNUMBER('Control Sample Data'!M118),'Control Sample Data'!M118&lt;$B$1,'Control Sample Data'!M118&gt;0),'Control Sample Data'!M118,$B$1),"")</f>
        <v/>
      </c>
      <c r="Z119" s="41"/>
      <c r="AA119" s="41"/>
      <c r="AB119" s="41"/>
      <c r="AC119" s="41"/>
      <c r="AD119" s="41"/>
      <c r="AE119" s="41"/>
      <c r="AF119" s="41"/>
      <c r="AG119" s="41"/>
      <c r="AH119" s="41"/>
      <c r="AI119" s="41"/>
      <c r="AJ119" s="41"/>
      <c r="AK119" s="41"/>
      <c r="AL119" s="41"/>
      <c r="AM119" s="41"/>
      <c r="AN119" s="41"/>
      <c r="AO119" s="41"/>
      <c r="AP119" s="41"/>
      <c r="AQ119" s="41"/>
      <c r="AR119" s="41"/>
      <c r="AS119" s="41"/>
      <c r="AT119" s="36" t="str">
        <f t="shared" si="46"/>
        <v/>
      </c>
      <c r="AU119" s="36" t="str">
        <f t="shared" si="47"/>
        <v/>
      </c>
      <c r="AV119" s="36" t="str">
        <f t="shared" si="48"/>
        <v/>
      </c>
      <c r="AW119" s="36" t="str">
        <f t="shared" si="49"/>
        <v/>
      </c>
      <c r="AX119" s="36" t="str">
        <f t="shared" si="50"/>
        <v/>
      </c>
      <c r="AY119" s="36" t="str">
        <f t="shared" si="51"/>
        <v/>
      </c>
      <c r="AZ119" s="36" t="str">
        <f t="shared" si="52"/>
        <v/>
      </c>
      <c r="BA119" s="36" t="str">
        <f t="shared" si="53"/>
        <v/>
      </c>
      <c r="BB119" s="36" t="str">
        <f t="shared" si="54"/>
        <v/>
      </c>
      <c r="BC119" s="36" t="str">
        <f t="shared" si="55"/>
        <v/>
      </c>
      <c r="BD119" s="36" t="str">
        <f t="shared" si="56"/>
        <v/>
      </c>
      <c r="BE119" s="36" t="str">
        <f t="shared" si="57"/>
        <v/>
      </c>
      <c r="BF119" s="36" t="str">
        <f t="shared" si="58"/>
        <v/>
      </c>
      <c r="BG119" s="36" t="str">
        <f t="shared" si="59"/>
        <v/>
      </c>
      <c r="BH119" s="36" t="str">
        <f t="shared" si="60"/>
        <v/>
      </c>
      <c r="BI119" s="36" t="str">
        <f t="shared" si="61"/>
        <v/>
      </c>
      <c r="BJ119" s="36" t="str">
        <f t="shared" si="62"/>
        <v/>
      </c>
      <c r="BK119" s="36" t="str">
        <f t="shared" si="63"/>
        <v/>
      </c>
      <c r="BL119" s="36" t="str">
        <f t="shared" si="64"/>
        <v/>
      </c>
      <c r="BM119" s="36" t="str">
        <f t="shared" si="65"/>
        <v/>
      </c>
      <c r="BN119" s="38" t="e">
        <f t="shared" si="88"/>
        <v>#DIV/0!</v>
      </c>
      <c r="BO119" s="38" t="e">
        <f t="shared" si="89"/>
        <v>#DIV/0!</v>
      </c>
      <c r="BP119" s="39" t="str">
        <f t="shared" si="68"/>
        <v/>
      </c>
      <c r="BQ119" s="39" t="str">
        <f t="shared" si="69"/>
        <v/>
      </c>
      <c r="BR119" s="39" t="str">
        <f t="shared" si="70"/>
        <v/>
      </c>
      <c r="BS119" s="39" t="str">
        <f t="shared" si="71"/>
        <v/>
      </c>
      <c r="BT119" s="39" t="str">
        <f t="shared" si="72"/>
        <v/>
      </c>
      <c r="BU119" s="39" t="str">
        <f t="shared" si="73"/>
        <v/>
      </c>
      <c r="BV119" s="39" t="str">
        <f t="shared" si="74"/>
        <v/>
      </c>
      <c r="BW119" s="39" t="str">
        <f t="shared" si="75"/>
        <v/>
      </c>
      <c r="BX119" s="39" t="str">
        <f t="shared" si="76"/>
        <v/>
      </c>
      <c r="BY119" s="39" t="str">
        <f t="shared" si="77"/>
        <v/>
      </c>
      <c r="BZ119" s="39" t="str">
        <f t="shared" si="78"/>
        <v/>
      </c>
      <c r="CA119" s="39" t="str">
        <f t="shared" si="79"/>
        <v/>
      </c>
      <c r="CB119" s="39" t="str">
        <f t="shared" si="80"/>
        <v/>
      </c>
      <c r="CC119" s="39" t="str">
        <f t="shared" si="81"/>
        <v/>
      </c>
      <c r="CD119" s="39" t="str">
        <f t="shared" si="82"/>
        <v/>
      </c>
      <c r="CE119" s="39" t="str">
        <f t="shared" si="83"/>
        <v/>
      </c>
      <c r="CF119" s="39" t="str">
        <f t="shared" si="84"/>
        <v/>
      </c>
      <c r="CG119" s="39" t="str">
        <f t="shared" si="85"/>
        <v/>
      </c>
      <c r="CH119" s="39" t="str">
        <f t="shared" si="86"/>
        <v/>
      </c>
      <c r="CI119" s="39" t="str">
        <f t="shared" si="87"/>
        <v/>
      </c>
    </row>
    <row r="120" spans="1:87">
      <c r="A120" s="18"/>
      <c r="B120" s="15" t="str">
        <f>'Gene Table'!E119</f>
        <v>hsa-miR-149-5p</v>
      </c>
      <c r="C120" s="15" t="str">
        <f>'Gene Table'!B119</f>
        <v>E21</v>
      </c>
      <c r="D120" s="16"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Table'!E119</f>
        <v>hsa-miR-149-5p</v>
      </c>
      <c r="O120" s="17" t="str">
        <f>'Gene Table'!B119</f>
        <v>E21</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40" t="str">
        <f>IF(SUM('Control Sample Data'!M$3:M$98)&gt;10,IF(AND(ISNUMBER('Control Sample Data'!M119),'Control Sample Data'!M119&lt;$B$1,'Control Sample Data'!M119&gt;0),'Control Sample Data'!M119,$B$1),"")</f>
        <v/>
      </c>
      <c r="Z120" s="42"/>
      <c r="AA120" s="42"/>
      <c r="AB120" s="42"/>
      <c r="AC120" s="42"/>
      <c r="AD120" s="42"/>
      <c r="AE120" s="42"/>
      <c r="AF120" s="42"/>
      <c r="AG120" s="42"/>
      <c r="AH120" s="42"/>
      <c r="AI120" s="42"/>
      <c r="AJ120" s="42"/>
      <c r="AK120" s="42"/>
      <c r="AL120" s="42"/>
      <c r="AM120" s="42"/>
      <c r="AN120" s="42"/>
      <c r="AO120" s="42"/>
      <c r="AP120" s="42"/>
      <c r="AQ120" s="42"/>
      <c r="AR120" s="42"/>
      <c r="AS120" s="42"/>
      <c r="AT120" s="36" t="str">
        <f t="shared" si="46"/>
        <v/>
      </c>
      <c r="AU120" s="36" t="str">
        <f t="shared" si="47"/>
        <v/>
      </c>
      <c r="AV120" s="36" t="str">
        <f t="shared" si="48"/>
        <v/>
      </c>
      <c r="AW120" s="36" t="str">
        <f t="shared" si="49"/>
        <v/>
      </c>
      <c r="AX120" s="36" t="str">
        <f t="shared" si="50"/>
        <v/>
      </c>
      <c r="AY120" s="36" t="str">
        <f t="shared" si="51"/>
        <v/>
      </c>
      <c r="AZ120" s="36" t="str">
        <f t="shared" si="52"/>
        <v/>
      </c>
      <c r="BA120" s="36" t="str">
        <f t="shared" si="53"/>
        <v/>
      </c>
      <c r="BB120" s="36" t="str">
        <f t="shared" si="54"/>
        <v/>
      </c>
      <c r="BC120" s="36" t="str">
        <f t="shared" si="55"/>
        <v/>
      </c>
      <c r="BD120" s="36" t="str">
        <f t="shared" si="56"/>
        <v/>
      </c>
      <c r="BE120" s="36" t="str">
        <f t="shared" si="57"/>
        <v/>
      </c>
      <c r="BF120" s="36" t="str">
        <f t="shared" si="58"/>
        <v/>
      </c>
      <c r="BG120" s="36" t="str">
        <f t="shared" si="59"/>
        <v/>
      </c>
      <c r="BH120" s="36" t="str">
        <f t="shared" si="60"/>
        <v/>
      </c>
      <c r="BI120" s="36" t="str">
        <f t="shared" si="61"/>
        <v/>
      </c>
      <c r="BJ120" s="36" t="str">
        <f t="shared" si="62"/>
        <v/>
      </c>
      <c r="BK120" s="36" t="str">
        <f t="shared" si="63"/>
        <v/>
      </c>
      <c r="BL120" s="36" t="str">
        <f t="shared" si="64"/>
        <v/>
      </c>
      <c r="BM120" s="36" t="str">
        <f t="shared" si="65"/>
        <v/>
      </c>
      <c r="BN120" s="38" t="e">
        <f t="shared" si="88"/>
        <v>#DIV/0!</v>
      </c>
      <c r="BO120" s="38" t="e">
        <f t="shared" si="89"/>
        <v>#DIV/0!</v>
      </c>
      <c r="BP120" s="39" t="str">
        <f t="shared" si="68"/>
        <v/>
      </c>
      <c r="BQ120" s="39" t="str">
        <f t="shared" si="69"/>
        <v/>
      </c>
      <c r="BR120" s="39" t="str">
        <f t="shared" si="70"/>
        <v/>
      </c>
      <c r="BS120" s="39" t="str">
        <f t="shared" si="71"/>
        <v/>
      </c>
      <c r="BT120" s="39" t="str">
        <f t="shared" si="72"/>
        <v/>
      </c>
      <c r="BU120" s="39" t="str">
        <f t="shared" si="73"/>
        <v/>
      </c>
      <c r="BV120" s="39" t="str">
        <f t="shared" si="74"/>
        <v/>
      </c>
      <c r="BW120" s="39" t="str">
        <f t="shared" si="75"/>
        <v/>
      </c>
      <c r="BX120" s="39" t="str">
        <f t="shared" si="76"/>
        <v/>
      </c>
      <c r="BY120" s="39" t="str">
        <f t="shared" si="77"/>
        <v/>
      </c>
      <c r="BZ120" s="39" t="str">
        <f t="shared" si="78"/>
        <v/>
      </c>
      <c r="CA120" s="39" t="str">
        <f t="shared" si="79"/>
        <v/>
      </c>
      <c r="CB120" s="39" t="str">
        <f t="shared" si="80"/>
        <v/>
      </c>
      <c r="CC120" s="39" t="str">
        <f t="shared" si="81"/>
        <v/>
      </c>
      <c r="CD120" s="39" t="str">
        <f t="shared" si="82"/>
        <v/>
      </c>
      <c r="CE120" s="39" t="str">
        <f t="shared" si="83"/>
        <v/>
      </c>
      <c r="CF120" s="39" t="str">
        <f t="shared" si="84"/>
        <v/>
      </c>
      <c r="CG120" s="39" t="str">
        <f t="shared" si="85"/>
        <v/>
      </c>
      <c r="CH120" s="39" t="str">
        <f t="shared" si="86"/>
        <v/>
      </c>
      <c r="CI120" s="39" t="str">
        <f t="shared" si="87"/>
        <v/>
      </c>
    </row>
    <row r="121" spans="1:87">
      <c r="A121" s="18"/>
      <c r="B121" s="15" t="str">
        <f>'Gene Table'!E120</f>
        <v>hsa-miR-548f</v>
      </c>
      <c r="C121" s="15" t="str">
        <f>'Gene Table'!B120</f>
        <v>E22</v>
      </c>
      <c r="D121" s="16"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Table'!E120</f>
        <v>hsa-miR-548f</v>
      </c>
      <c r="O121" s="17" t="str">
        <f>'Gene Table'!B120</f>
        <v>E22</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40" t="str">
        <f>IF(SUM('Control Sample Data'!M$3:M$98)&gt;10,IF(AND(ISNUMBER('Control Sample Data'!M120),'Control Sample Data'!M120&lt;$B$1,'Control Sample Data'!M120&gt;0),'Control Sample Data'!M120,$B$1),"")</f>
        <v/>
      </c>
      <c r="Z121" s="43"/>
      <c r="AA121" s="43"/>
      <c r="AB121" s="43"/>
      <c r="AC121" s="43"/>
      <c r="AD121" s="43"/>
      <c r="AE121" s="43"/>
      <c r="AF121" s="43"/>
      <c r="AG121" s="43"/>
      <c r="AH121" s="43"/>
      <c r="AI121" s="43"/>
      <c r="AJ121" s="42"/>
      <c r="AK121" s="42"/>
      <c r="AL121" s="42"/>
      <c r="AM121" s="42"/>
      <c r="AN121" s="42"/>
      <c r="AO121" s="42"/>
      <c r="AP121" s="42"/>
      <c r="AQ121" s="42"/>
      <c r="AR121" s="42"/>
      <c r="AS121" s="42"/>
      <c r="AT121" s="36" t="str">
        <f t="shared" si="46"/>
        <v/>
      </c>
      <c r="AU121" s="36" t="str">
        <f t="shared" si="47"/>
        <v/>
      </c>
      <c r="AV121" s="36" t="str">
        <f t="shared" si="48"/>
        <v/>
      </c>
      <c r="AW121" s="36" t="str">
        <f t="shared" si="49"/>
        <v/>
      </c>
      <c r="AX121" s="36" t="str">
        <f t="shared" si="50"/>
        <v/>
      </c>
      <c r="AY121" s="36" t="str">
        <f t="shared" si="51"/>
        <v/>
      </c>
      <c r="AZ121" s="36" t="str">
        <f t="shared" si="52"/>
        <v/>
      </c>
      <c r="BA121" s="36" t="str">
        <f t="shared" si="53"/>
        <v/>
      </c>
      <c r="BB121" s="36" t="str">
        <f t="shared" si="54"/>
        <v/>
      </c>
      <c r="BC121" s="36" t="str">
        <f t="shared" si="55"/>
        <v/>
      </c>
      <c r="BD121" s="36" t="str">
        <f t="shared" si="56"/>
        <v/>
      </c>
      <c r="BE121" s="36" t="str">
        <f t="shared" si="57"/>
        <v/>
      </c>
      <c r="BF121" s="36" t="str">
        <f t="shared" si="58"/>
        <v/>
      </c>
      <c r="BG121" s="36" t="str">
        <f t="shared" si="59"/>
        <v/>
      </c>
      <c r="BH121" s="36" t="str">
        <f t="shared" si="60"/>
        <v/>
      </c>
      <c r="BI121" s="36" t="str">
        <f t="shared" si="61"/>
        <v/>
      </c>
      <c r="BJ121" s="36" t="str">
        <f t="shared" si="62"/>
        <v/>
      </c>
      <c r="BK121" s="36" t="str">
        <f t="shared" si="63"/>
        <v/>
      </c>
      <c r="BL121" s="36" t="str">
        <f t="shared" si="64"/>
        <v/>
      </c>
      <c r="BM121" s="36" t="str">
        <f t="shared" si="65"/>
        <v/>
      </c>
      <c r="BN121" s="38" t="e">
        <f t="shared" si="88"/>
        <v>#DIV/0!</v>
      </c>
      <c r="BO121" s="38" t="e">
        <f t="shared" si="89"/>
        <v>#DIV/0!</v>
      </c>
      <c r="BP121" s="39" t="str">
        <f t="shared" si="68"/>
        <v/>
      </c>
      <c r="BQ121" s="39" t="str">
        <f t="shared" si="69"/>
        <v/>
      </c>
      <c r="BR121" s="39" t="str">
        <f t="shared" si="70"/>
        <v/>
      </c>
      <c r="BS121" s="39" t="str">
        <f t="shared" si="71"/>
        <v/>
      </c>
      <c r="BT121" s="39" t="str">
        <f t="shared" si="72"/>
        <v/>
      </c>
      <c r="BU121" s="39" t="str">
        <f t="shared" si="73"/>
        <v/>
      </c>
      <c r="BV121" s="39" t="str">
        <f t="shared" si="74"/>
        <v/>
      </c>
      <c r="BW121" s="39" t="str">
        <f t="shared" si="75"/>
        <v/>
      </c>
      <c r="BX121" s="39" t="str">
        <f t="shared" si="76"/>
        <v/>
      </c>
      <c r="BY121" s="39" t="str">
        <f t="shared" si="77"/>
        <v/>
      </c>
      <c r="BZ121" s="39" t="str">
        <f t="shared" si="78"/>
        <v/>
      </c>
      <c r="CA121" s="39" t="str">
        <f t="shared" si="79"/>
        <v/>
      </c>
      <c r="CB121" s="39" t="str">
        <f t="shared" si="80"/>
        <v/>
      </c>
      <c r="CC121" s="39" t="str">
        <f t="shared" si="81"/>
        <v/>
      </c>
      <c r="CD121" s="39" t="str">
        <f t="shared" si="82"/>
        <v/>
      </c>
      <c r="CE121" s="39" t="str">
        <f t="shared" si="83"/>
        <v/>
      </c>
      <c r="CF121" s="39" t="str">
        <f t="shared" si="84"/>
        <v/>
      </c>
      <c r="CG121" s="39" t="str">
        <f t="shared" si="85"/>
        <v/>
      </c>
      <c r="CH121" s="39" t="str">
        <f t="shared" si="86"/>
        <v/>
      </c>
      <c r="CI121" s="39" t="str">
        <f t="shared" si="87"/>
        <v/>
      </c>
    </row>
    <row r="122" spans="1:87">
      <c r="A122" s="18"/>
      <c r="B122" s="15" t="str">
        <f>'Gene Table'!E121</f>
        <v>hsa-miR-153</v>
      </c>
      <c r="C122" s="15" t="str">
        <f>'Gene Table'!B121</f>
        <v>E23</v>
      </c>
      <c r="D122" s="16"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Table'!E121</f>
        <v>hsa-miR-153</v>
      </c>
      <c r="O122" s="17" t="str">
        <f>'Gene Table'!B121</f>
        <v>E23</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40" t="str">
        <f>IF(SUM('Control Sample Data'!M$3:M$98)&gt;10,IF(AND(ISNUMBER('Control Sample Data'!M121),'Control Sample Data'!M121&lt;$B$1,'Control Sample Data'!M121&gt;0),'Control Sample Data'!M121,$B$1),"")</f>
        <v/>
      </c>
      <c r="Z122" s="44"/>
      <c r="AA122" s="44"/>
      <c r="AB122" s="44"/>
      <c r="AC122" s="44"/>
      <c r="AD122" s="44"/>
      <c r="AE122" s="44"/>
      <c r="AF122" s="44"/>
      <c r="AG122" s="44"/>
      <c r="AH122" s="44"/>
      <c r="AI122" s="44"/>
      <c r="AJ122" s="44"/>
      <c r="AK122" s="44"/>
      <c r="AL122" s="44"/>
      <c r="AM122" s="44"/>
      <c r="AN122" s="44"/>
      <c r="AO122" s="44"/>
      <c r="AP122" s="44"/>
      <c r="AQ122" s="44"/>
      <c r="AR122" s="44"/>
      <c r="AS122" s="44"/>
      <c r="AT122" s="36" t="str">
        <f t="shared" si="46"/>
        <v/>
      </c>
      <c r="AU122" s="36" t="str">
        <f t="shared" si="47"/>
        <v/>
      </c>
      <c r="AV122" s="36" t="str">
        <f t="shared" si="48"/>
        <v/>
      </c>
      <c r="AW122" s="36" t="str">
        <f t="shared" si="49"/>
        <v/>
      </c>
      <c r="AX122" s="36" t="str">
        <f t="shared" si="50"/>
        <v/>
      </c>
      <c r="AY122" s="36" t="str">
        <f t="shared" si="51"/>
        <v/>
      </c>
      <c r="AZ122" s="36" t="str">
        <f t="shared" si="52"/>
        <v/>
      </c>
      <c r="BA122" s="36" t="str">
        <f t="shared" si="53"/>
        <v/>
      </c>
      <c r="BB122" s="36" t="str">
        <f t="shared" si="54"/>
        <v/>
      </c>
      <c r="BC122" s="36" t="str">
        <f t="shared" si="55"/>
        <v/>
      </c>
      <c r="BD122" s="36" t="str">
        <f t="shared" si="56"/>
        <v/>
      </c>
      <c r="BE122" s="36" t="str">
        <f t="shared" si="57"/>
        <v/>
      </c>
      <c r="BF122" s="36" t="str">
        <f t="shared" si="58"/>
        <v/>
      </c>
      <c r="BG122" s="36" t="str">
        <f t="shared" si="59"/>
        <v/>
      </c>
      <c r="BH122" s="36" t="str">
        <f t="shared" si="60"/>
        <v/>
      </c>
      <c r="BI122" s="36" t="str">
        <f t="shared" si="61"/>
        <v/>
      </c>
      <c r="BJ122" s="36" t="str">
        <f t="shared" si="62"/>
        <v/>
      </c>
      <c r="BK122" s="36" t="str">
        <f t="shared" si="63"/>
        <v/>
      </c>
      <c r="BL122" s="36" t="str">
        <f t="shared" si="64"/>
        <v/>
      </c>
      <c r="BM122" s="36" t="str">
        <f t="shared" si="65"/>
        <v/>
      </c>
      <c r="BN122" s="38" t="e">
        <f t="shared" si="88"/>
        <v>#DIV/0!</v>
      </c>
      <c r="BO122" s="38" t="e">
        <f t="shared" si="89"/>
        <v>#DIV/0!</v>
      </c>
      <c r="BP122" s="39" t="str">
        <f t="shared" si="68"/>
        <v/>
      </c>
      <c r="BQ122" s="39" t="str">
        <f t="shared" si="69"/>
        <v/>
      </c>
      <c r="BR122" s="39" t="str">
        <f t="shared" si="70"/>
        <v/>
      </c>
      <c r="BS122" s="39" t="str">
        <f t="shared" si="71"/>
        <v/>
      </c>
      <c r="BT122" s="39" t="str">
        <f t="shared" si="72"/>
        <v/>
      </c>
      <c r="BU122" s="39" t="str">
        <f t="shared" si="73"/>
        <v/>
      </c>
      <c r="BV122" s="39" t="str">
        <f t="shared" si="74"/>
        <v/>
      </c>
      <c r="BW122" s="39" t="str">
        <f t="shared" si="75"/>
        <v/>
      </c>
      <c r="BX122" s="39" t="str">
        <f t="shared" si="76"/>
        <v/>
      </c>
      <c r="BY122" s="39" t="str">
        <f t="shared" si="77"/>
        <v/>
      </c>
      <c r="BZ122" s="39" t="str">
        <f t="shared" si="78"/>
        <v/>
      </c>
      <c r="CA122" s="39" t="str">
        <f t="shared" si="79"/>
        <v/>
      </c>
      <c r="CB122" s="39" t="str">
        <f t="shared" si="80"/>
        <v/>
      </c>
      <c r="CC122" s="39" t="str">
        <f t="shared" si="81"/>
        <v/>
      </c>
      <c r="CD122" s="39" t="str">
        <f t="shared" si="82"/>
        <v/>
      </c>
      <c r="CE122" s="39" t="str">
        <f t="shared" si="83"/>
        <v/>
      </c>
      <c r="CF122" s="39" t="str">
        <f t="shared" si="84"/>
        <v/>
      </c>
      <c r="CG122" s="39" t="str">
        <f t="shared" si="85"/>
        <v/>
      </c>
      <c r="CH122" s="39" t="str">
        <f t="shared" si="86"/>
        <v/>
      </c>
      <c r="CI122" s="39" t="str">
        <f t="shared" si="87"/>
        <v/>
      </c>
    </row>
    <row r="123" spans="1:87">
      <c r="A123" s="18"/>
      <c r="B123" s="15" t="str">
        <f>'Gene Table'!E122</f>
        <v>hsa-miR-548g-3p</v>
      </c>
      <c r="C123" s="15" t="str">
        <f>'Gene Table'!B122</f>
        <v>E24</v>
      </c>
      <c r="D123" s="16"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Table'!E122</f>
        <v>hsa-miR-548g-3p</v>
      </c>
      <c r="O123" s="17" t="str">
        <f>'Gene Table'!B122</f>
        <v>E24</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46"/>
        <v/>
      </c>
      <c r="AU123" s="36" t="str">
        <f t="shared" si="47"/>
        <v/>
      </c>
      <c r="AV123" s="36" t="str">
        <f t="shared" si="48"/>
        <v/>
      </c>
      <c r="AW123" s="36" t="str">
        <f t="shared" si="49"/>
        <v/>
      </c>
      <c r="AX123" s="36" t="str">
        <f t="shared" si="50"/>
        <v/>
      </c>
      <c r="AY123" s="36" t="str">
        <f t="shared" si="51"/>
        <v/>
      </c>
      <c r="AZ123" s="36" t="str">
        <f t="shared" si="52"/>
        <v/>
      </c>
      <c r="BA123" s="36" t="str">
        <f t="shared" si="53"/>
        <v/>
      </c>
      <c r="BB123" s="36" t="str">
        <f t="shared" si="54"/>
        <v/>
      </c>
      <c r="BC123" s="36" t="str">
        <f t="shared" si="55"/>
        <v/>
      </c>
      <c r="BD123" s="36" t="str">
        <f t="shared" si="56"/>
        <v/>
      </c>
      <c r="BE123" s="36" t="str">
        <f t="shared" si="57"/>
        <v/>
      </c>
      <c r="BF123" s="36" t="str">
        <f t="shared" si="58"/>
        <v/>
      </c>
      <c r="BG123" s="36" t="str">
        <f t="shared" si="59"/>
        <v/>
      </c>
      <c r="BH123" s="36" t="str">
        <f t="shared" si="60"/>
        <v/>
      </c>
      <c r="BI123" s="36" t="str">
        <f t="shared" si="61"/>
        <v/>
      </c>
      <c r="BJ123" s="36" t="str">
        <f t="shared" si="62"/>
        <v/>
      </c>
      <c r="BK123" s="36" t="str">
        <f t="shared" si="63"/>
        <v/>
      </c>
      <c r="BL123" s="36" t="str">
        <f t="shared" si="64"/>
        <v/>
      </c>
      <c r="BM123" s="36" t="str">
        <f t="shared" si="65"/>
        <v/>
      </c>
      <c r="BN123" s="38" t="e">
        <f t="shared" si="88"/>
        <v>#DIV/0!</v>
      </c>
      <c r="BO123" s="38" t="e">
        <f t="shared" si="89"/>
        <v>#DIV/0!</v>
      </c>
      <c r="BP123" s="39" t="str">
        <f t="shared" si="68"/>
        <v/>
      </c>
      <c r="BQ123" s="39" t="str">
        <f t="shared" si="69"/>
        <v/>
      </c>
      <c r="BR123" s="39" t="str">
        <f t="shared" si="70"/>
        <v/>
      </c>
      <c r="BS123" s="39" t="str">
        <f t="shared" si="71"/>
        <v/>
      </c>
      <c r="BT123" s="39" t="str">
        <f t="shared" si="72"/>
        <v/>
      </c>
      <c r="BU123" s="39" t="str">
        <f t="shared" si="73"/>
        <v/>
      </c>
      <c r="BV123" s="39" t="str">
        <f t="shared" si="74"/>
        <v/>
      </c>
      <c r="BW123" s="39" t="str">
        <f t="shared" si="75"/>
        <v/>
      </c>
      <c r="BX123" s="39" t="str">
        <f t="shared" si="76"/>
        <v/>
      </c>
      <c r="BY123" s="39" t="str">
        <f t="shared" si="77"/>
        <v/>
      </c>
      <c r="BZ123" s="39" t="str">
        <f t="shared" si="78"/>
        <v/>
      </c>
      <c r="CA123" s="39" t="str">
        <f t="shared" si="79"/>
        <v/>
      </c>
      <c r="CB123" s="39" t="str">
        <f t="shared" si="80"/>
        <v/>
      </c>
      <c r="CC123" s="39" t="str">
        <f t="shared" si="81"/>
        <v/>
      </c>
      <c r="CD123" s="39" t="str">
        <f t="shared" si="82"/>
        <v/>
      </c>
      <c r="CE123" s="39" t="str">
        <f t="shared" si="83"/>
        <v/>
      </c>
      <c r="CF123" s="39" t="str">
        <f t="shared" si="84"/>
        <v/>
      </c>
      <c r="CG123" s="39" t="str">
        <f t="shared" si="85"/>
        <v/>
      </c>
      <c r="CH123" s="39" t="str">
        <f t="shared" si="86"/>
        <v/>
      </c>
      <c r="CI123" s="39" t="str">
        <f t="shared" si="87"/>
        <v/>
      </c>
    </row>
    <row r="124" spans="1:87">
      <c r="A124" s="18"/>
      <c r="B124" s="15" t="str">
        <f>'Gene Table'!E123</f>
        <v>hsa-miR-222-3p</v>
      </c>
      <c r="C124" s="15" t="str">
        <f>'Gene Table'!B123</f>
        <v>F01</v>
      </c>
      <c r="D124" s="16"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Table'!E123</f>
        <v>hsa-miR-222-3p</v>
      </c>
      <c r="O124" s="17" t="str">
        <f>'Gene Table'!B123</f>
        <v>F01</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46"/>
        <v/>
      </c>
      <c r="AU124" s="36" t="str">
        <f t="shared" si="47"/>
        <v/>
      </c>
      <c r="AV124" s="36" t="str">
        <f t="shared" si="48"/>
        <v/>
      </c>
      <c r="AW124" s="36" t="str">
        <f t="shared" si="49"/>
        <v/>
      </c>
      <c r="AX124" s="36" t="str">
        <f t="shared" si="50"/>
        <v/>
      </c>
      <c r="AY124" s="36" t="str">
        <f t="shared" si="51"/>
        <v/>
      </c>
      <c r="AZ124" s="36" t="str">
        <f t="shared" si="52"/>
        <v/>
      </c>
      <c r="BA124" s="36" t="str">
        <f t="shared" si="53"/>
        <v/>
      </c>
      <c r="BB124" s="36" t="str">
        <f t="shared" si="54"/>
        <v/>
      </c>
      <c r="BC124" s="36" t="str">
        <f t="shared" si="55"/>
        <v/>
      </c>
      <c r="BD124" s="36" t="str">
        <f t="shared" si="56"/>
        <v/>
      </c>
      <c r="BE124" s="36" t="str">
        <f t="shared" si="57"/>
        <v/>
      </c>
      <c r="BF124" s="36" t="str">
        <f t="shared" si="58"/>
        <v/>
      </c>
      <c r="BG124" s="36" t="str">
        <f t="shared" si="59"/>
        <v/>
      </c>
      <c r="BH124" s="36" t="str">
        <f t="shared" si="60"/>
        <v/>
      </c>
      <c r="BI124" s="36" t="str">
        <f t="shared" si="61"/>
        <v/>
      </c>
      <c r="BJ124" s="36" t="str">
        <f t="shared" si="62"/>
        <v/>
      </c>
      <c r="BK124" s="36" t="str">
        <f t="shared" si="63"/>
        <v/>
      </c>
      <c r="BL124" s="36" t="str">
        <f t="shared" si="64"/>
        <v/>
      </c>
      <c r="BM124" s="36" t="str">
        <f t="shared" si="65"/>
        <v/>
      </c>
      <c r="BN124" s="38" t="e">
        <f t="shared" si="88"/>
        <v>#DIV/0!</v>
      </c>
      <c r="BO124" s="38" t="e">
        <f t="shared" si="89"/>
        <v>#DIV/0!</v>
      </c>
      <c r="BP124" s="39" t="str">
        <f t="shared" si="68"/>
        <v/>
      </c>
      <c r="BQ124" s="39" t="str">
        <f t="shared" si="69"/>
        <v/>
      </c>
      <c r="BR124" s="39" t="str">
        <f t="shared" si="70"/>
        <v/>
      </c>
      <c r="BS124" s="39" t="str">
        <f t="shared" si="71"/>
        <v/>
      </c>
      <c r="BT124" s="39" t="str">
        <f t="shared" si="72"/>
        <v/>
      </c>
      <c r="BU124" s="39" t="str">
        <f t="shared" si="73"/>
        <v/>
      </c>
      <c r="BV124" s="39" t="str">
        <f t="shared" si="74"/>
        <v/>
      </c>
      <c r="BW124" s="39" t="str">
        <f t="shared" si="75"/>
        <v/>
      </c>
      <c r="BX124" s="39" t="str">
        <f t="shared" si="76"/>
        <v/>
      </c>
      <c r="BY124" s="39" t="str">
        <f t="shared" si="77"/>
        <v/>
      </c>
      <c r="BZ124" s="39" t="str">
        <f t="shared" si="78"/>
        <v/>
      </c>
      <c r="CA124" s="39" t="str">
        <f t="shared" si="79"/>
        <v/>
      </c>
      <c r="CB124" s="39" t="str">
        <f t="shared" si="80"/>
        <v/>
      </c>
      <c r="CC124" s="39" t="str">
        <f t="shared" si="81"/>
        <v/>
      </c>
      <c r="CD124" s="39" t="str">
        <f t="shared" si="82"/>
        <v/>
      </c>
      <c r="CE124" s="39" t="str">
        <f t="shared" si="83"/>
        <v/>
      </c>
      <c r="CF124" s="39" t="str">
        <f t="shared" si="84"/>
        <v/>
      </c>
      <c r="CG124" s="39" t="str">
        <f t="shared" si="85"/>
        <v/>
      </c>
      <c r="CH124" s="39" t="str">
        <f t="shared" si="86"/>
        <v/>
      </c>
      <c r="CI124" s="39" t="str">
        <f t="shared" si="87"/>
        <v/>
      </c>
    </row>
    <row r="125" spans="1:87">
      <c r="A125" s="18"/>
      <c r="B125" s="15" t="str">
        <f>'Gene Table'!E124</f>
        <v>hsa-miR-512-3p</v>
      </c>
      <c r="C125" s="15" t="str">
        <f>'Gene Table'!B124</f>
        <v>F02</v>
      </c>
      <c r="D125" s="16"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Table'!E124</f>
        <v>hsa-miR-512-3p</v>
      </c>
      <c r="O125" s="17" t="str">
        <f>'Gene Table'!B124</f>
        <v>F02</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46"/>
        <v/>
      </c>
      <c r="AU125" s="36" t="str">
        <f t="shared" si="47"/>
        <v/>
      </c>
      <c r="AV125" s="36" t="str">
        <f t="shared" si="48"/>
        <v/>
      </c>
      <c r="AW125" s="36" t="str">
        <f t="shared" si="49"/>
        <v/>
      </c>
      <c r="AX125" s="36" t="str">
        <f t="shared" si="50"/>
        <v/>
      </c>
      <c r="AY125" s="36" t="str">
        <f t="shared" si="51"/>
        <v/>
      </c>
      <c r="AZ125" s="36" t="str">
        <f t="shared" si="52"/>
        <v/>
      </c>
      <c r="BA125" s="36" t="str">
        <f t="shared" si="53"/>
        <v/>
      </c>
      <c r="BB125" s="36" t="str">
        <f t="shared" si="54"/>
        <v/>
      </c>
      <c r="BC125" s="36" t="str">
        <f t="shared" si="55"/>
        <v/>
      </c>
      <c r="BD125" s="36" t="str">
        <f t="shared" si="56"/>
        <v/>
      </c>
      <c r="BE125" s="36" t="str">
        <f t="shared" si="57"/>
        <v/>
      </c>
      <c r="BF125" s="36" t="str">
        <f t="shared" si="58"/>
        <v/>
      </c>
      <c r="BG125" s="36" t="str">
        <f t="shared" si="59"/>
        <v/>
      </c>
      <c r="BH125" s="36" t="str">
        <f t="shared" si="60"/>
        <v/>
      </c>
      <c r="BI125" s="36" t="str">
        <f t="shared" si="61"/>
        <v/>
      </c>
      <c r="BJ125" s="36" t="str">
        <f t="shared" si="62"/>
        <v/>
      </c>
      <c r="BK125" s="36" t="str">
        <f t="shared" si="63"/>
        <v/>
      </c>
      <c r="BL125" s="36" t="str">
        <f t="shared" si="64"/>
        <v/>
      </c>
      <c r="BM125" s="36" t="str">
        <f t="shared" si="65"/>
        <v/>
      </c>
      <c r="BN125" s="38" t="e">
        <f t="shared" si="88"/>
        <v>#DIV/0!</v>
      </c>
      <c r="BO125" s="38" t="e">
        <f t="shared" si="89"/>
        <v>#DIV/0!</v>
      </c>
      <c r="BP125" s="39" t="str">
        <f t="shared" si="68"/>
        <v/>
      </c>
      <c r="BQ125" s="39" t="str">
        <f t="shared" si="69"/>
        <v/>
      </c>
      <c r="BR125" s="39" t="str">
        <f t="shared" si="70"/>
        <v/>
      </c>
      <c r="BS125" s="39" t="str">
        <f t="shared" si="71"/>
        <v/>
      </c>
      <c r="BT125" s="39" t="str">
        <f t="shared" si="72"/>
        <v/>
      </c>
      <c r="BU125" s="39" t="str">
        <f t="shared" si="73"/>
        <v/>
      </c>
      <c r="BV125" s="39" t="str">
        <f t="shared" si="74"/>
        <v/>
      </c>
      <c r="BW125" s="39" t="str">
        <f t="shared" si="75"/>
        <v/>
      </c>
      <c r="BX125" s="39" t="str">
        <f t="shared" si="76"/>
        <v/>
      </c>
      <c r="BY125" s="39" t="str">
        <f t="shared" si="77"/>
        <v/>
      </c>
      <c r="BZ125" s="39" t="str">
        <f t="shared" si="78"/>
        <v/>
      </c>
      <c r="CA125" s="39" t="str">
        <f t="shared" si="79"/>
        <v/>
      </c>
      <c r="CB125" s="39" t="str">
        <f t="shared" si="80"/>
        <v/>
      </c>
      <c r="CC125" s="39" t="str">
        <f t="shared" si="81"/>
        <v/>
      </c>
      <c r="CD125" s="39" t="str">
        <f t="shared" si="82"/>
        <v/>
      </c>
      <c r="CE125" s="39" t="str">
        <f t="shared" si="83"/>
        <v/>
      </c>
      <c r="CF125" s="39" t="str">
        <f t="shared" si="84"/>
        <v/>
      </c>
      <c r="CG125" s="39" t="str">
        <f t="shared" si="85"/>
        <v/>
      </c>
      <c r="CH125" s="39" t="str">
        <f t="shared" si="86"/>
        <v/>
      </c>
      <c r="CI125" s="39" t="str">
        <f t="shared" si="87"/>
        <v/>
      </c>
    </row>
    <row r="126" spans="1:87">
      <c r="A126" s="18"/>
      <c r="B126" s="15" t="str">
        <f>'Gene Table'!E125</f>
        <v>hsa-miR-491-3p</v>
      </c>
      <c r="C126" s="15" t="str">
        <f>'Gene Table'!B125</f>
        <v>F03</v>
      </c>
      <c r="D126" s="16"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Table'!E125</f>
        <v>hsa-miR-491-3p</v>
      </c>
      <c r="O126" s="17" t="str">
        <f>'Gene Table'!B125</f>
        <v>F03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46"/>
        <v/>
      </c>
      <c r="AU126" s="36" t="str">
        <f t="shared" si="47"/>
        <v/>
      </c>
      <c r="AV126" s="36" t="str">
        <f t="shared" si="48"/>
        <v/>
      </c>
      <c r="AW126" s="36" t="str">
        <f t="shared" si="49"/>
        <v/>
      </c>
      <c r="AX126" s="36" t="str">
        <f t="shared" si="50"/>
        <v/>
      </c>
      <c r="AY126" s="36" t="str">
        <f t="shared" si="51"/>
        <v/>
      </c>
      <c r="AZ126" s="36" t="str">
        <f t="shared" si="52"/>
        <v/>
      </c>
      <c r="BA126" s="36" t="str">
        <f t="shared" si="53"/>
        <v/>
      </c>
      <c r="BB126" s="36" t="str">
        <f t="shared" si="54"/>
        <v/>
      </c>
      <c r="BC126" s="36" t="str">
        <f t="shared" si="55"/>
        <v/>
      </c>
      <c r="BD126" s="36" t="str">
        <f t="shared" si="56"/>
        <v/>
      </c>
      <c r="BE126" s="36" t="str">
        <f t="shared" si="57"/>
        <v/>
      </c>
      <c r="BF126" s="36" t="str">
        <f t="shared" si="58"/>
        <v/>
      </c>
      <c r="BG126" s="36" t="str">
        <f t="shared" si="59"/>
        <v/>
      </c>
      <c r="BH126" s="36" t="str">
        <f t="shared" si="60"/>
        <v/>
      </c>
      <c r="BI126" s="36" t="str">
        <f t="shared" si="61"/>
        <v/>
      </c>
      <c r="BJ126" s="36" t="str">
        <f t="shared" si="62"/>
        <v/>
      </c>
      <c r="BK126" s="36" t="str">
        <f t="shared" si="63"/>
        <v/>
      </c>
      <c r="BL126" s="36" t="str">
        <f t="shared" si="64"/>
        <v/>
      </c>
      <c r="BM126" s="36" t="str">
        <f t="shared" si="65"/>
        <v/>
      </c>
      <c r="BN126" s="38" t="e">
        <f t="shared" si="88"/>
        <v>#DIV/0!</v>
      </c>
      <c r="BO126" s="38" t="e">
        <f t="shared" si="89"/>
        <v>#DIV/0!</v>
      </c>
      <c r="BP126" s="39" t="str">
        <f t="shared" si="68"/>
        <v/>
      </c>
      <c r="BQ126" s="39" t="str">
        <f t="shared" si="69"/>
        <v/>
      </c>
      <c r="BR126" s="39" t="str">
        <f t="shared" si="70"/>
        <v/>
      </c>
      <c r="BS126" s="39" t="str">
        <f t="shared" si="71"/>
        <v/>
      </c>
      <c r="BT126" s="39" t="str">
        <f t="shared" si="72"/>
        <v/>
      </c>
      <c r="BU126" s="39" t="str">
        <f t="shared" si="73"/>
        <v/>
      </c>
      <c r="BV126" s="39" t="str">
        <f t="shared" si="74"/>
        <v/>
      </c>
      <c r="BW126" s="39" t="str">
        <f t="shared" si="75"/>
        <v/>
      </c>
      <c r="BX126" s="39" t="str">
        <f t="shared" si="76"/>
        <v/>
      </c>
      <c r="BY126" s="39" t="str">
        <f t="shared" si="77"/>
        <v/>
      </c>
      <c r="BZ126" s="39" t="str">
        <f t="shared" si="78"/>
        <v/>
      </c>
      <c r="CA126" s="39" t="str">
        <f t="shared" si="79"/>
        <v/>
      </c>
      <c r="CB126" s="39" t="str">
        <f t="shared" si="80"/>
        <v/>
      </c>
      <c r="CC126" s="39" t="str">
        <f t="shared" si="81"/>
        <v/>
      </c>
      <c r="CD126" s="39" t="str">
        <f t="shared" si="82"/>
        <v/>
      </c>
      <c r="CE126" s="39" t="str">
        <f t="shared" si="83"/>
        <v/>
      </c>
      <c r="CF126" s="39" t="str">
        <f t="shared" si="84"/>
        <v/>
      </c>
      <c r="CG126" s="39" t="str">
        <f t="shared" si="85"/>
        <v/>
      </c>
      <c r="CH126" s="39" t="str">
        <f t="shared" si="86"/>
        <v/>
      </c>
      <c r="CI126" s="39" t="str">
        <f t="shared" si="87"/>
        <v/>
      </c>
    </row>
    <row r="127" spans="1:87">
      <c r="A127" s="18"/>
      <c r="B127" s="15" t="str">
        <f>'Gene Table'!E126</f>
        <v>hsa-miR-567</v>
      </c>
      <c r="C127" s="15" t="str">
        <f>'Gene Table'!B126</f>
        <v>F04</v>
      </c>
      <c r="D127" s="16"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Table'!E126</f>
        <v>hsa-miR-567</v>
      </c>
      <c r="O127" s="17" t="str">
        <f>'Gene Table'!B126</f>
        <v>F04</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46"/>
        <v/>
      </c>
      <c r="AU127" s="36" t="str">
        <f t="shared" si="47"/>
        <v/>
      </c>
      <c r="AV127" s="36" t="str">
        <f t="shared" si="48"/>
        <v/>
      </c>
      <c r="AW127" s="36" t="str">
        <f t="shared" si="49"/>
        <v/>
      </c>
      <c r="AX127" s="36" t="str">
        <f t="shared" si="50"/>
        <v/>
      </c>
      <c r="AY127" s="36" t="str">
        <f t="shared" si="51"/>
        <v/>
      </c>
      <c r="AZ127" s="36" t="str">
        <f t="shared" si="52"/>
        <v/>
      </c>
      <c r="BA127" s="36" t="str">
        <f t="shared" si="53"/>
        <v/>
      </c>
      <c r="BB127" s="36" t="str">
        <f t="shared" si="54"/>
        <v/>
      </c>
      <c r="BC127" s="36" t="str">
        <f t="shared" si="55"/>
        <v/>
      </c>
      <c r="BD127" s="36" t="str">
        <f t="shared" si="56"/>
        <v/>
      </c>
      <c r="BE127" s="36" t="str">
        <f t="shared" si="57"/>
        <v/>
      </c>
      <c r="BF127" s="36" t="str">
        <f t="shared" si="58"/>
        <v/>
      </c>
      <c r="BG127" s="36" t="str">
        <f t="shared" si="59"/>
        <v/>
      </c>
      <c r="BH127" s="36" t="str">
        <f t="shared" si="60"/>
        <v/>
      </c>
      <c r="BI127" s="36" t="str">
        <f t="shared" si="61"/>
        <v/>
      </c>
      <c r="BJ127" s="36" t="str">
        <f t="shared" si="62"/>
        <v/>
      </c>
      <c r="BK127" s="36" t="str">
        <f t="shared" si="63"/>
        <v/>
      </c>
      <c r="BL127" s="36" t="str">
        <f t="shared" si="64"/>
        <v/>
      </c>
      <c r="BM127" s="36" t="str">
        <f t="shared" si="65"/>
        <v/>
      </c>
      <c r="BN127" s="38" t="e">
        <f t="shared" si="88"/>
        <v>#DIV/0!</v>
      </c>
      <c r="BO127" s="38" t="e">
        <f t="shared" si="89"/>
        <v>#DIV/0!</v>
      </c>
      <c r="BP127" s="39" t="str">
        <f t="shared" si="68"/>
        <v/>
      </c>
      <c r="BQ127" s="39" t="str">
        <f t="shared" si="69"/>
        <v/>
      </c>
      <c r="BR127" s="39" t="str">
        <f t="shared" si="70"/>
        <v/>
      </c>
      <c r="BS127" s="39" t="str">
        <f t="shared" si="71"/>
        <v/>
      </c>
      <c r="BT127" s="39" t="str">
        <f t="shared" si="72"/>
        <v/>
      </c>
      <c r="BU127" s="39" t="str">
        <f t="shared" si="73"/>
        <v/>
      </c>
      <c r="BV127" s="39" t="str">
        <f t="shared" si="74"/>
        <v/>
      </c>
      <c r="BW127" s="39" t="str">
        <f t="shared" si="75"/>
        <v/>
      </c>
      <c r="BX127" s="39" t="str">
        <f t="shared" si="76"/>
        <v/>
      </c>
      <c r="BY127" s="39" t="str">
        <f t="shared" si="77"/>
        <v/>
      </c>
      <c r="BZ127" s="39" t="str">
        <f t="shared" si="78"/>
        <v/>
      </c>
      <c r="CA127" s="39" t="str">
        <f t="shared" si="79"/>
        <v/>
      </c>
      <c r="CB127" s="39" t="str">
        <f t="shared" si="80"/>
        <v/>
      </c>
      <c r="CC127" s="39" t="str">
        <f t="shared" si="81"/>
        <v/>
      </c>
      <c r="CD127" s="39" t="str">
        <f t="shared" si="82"/>
        <v/>
      </c>
      <c r="CE127" s="39" t="str">
        <f t="shared" si="83"/>
        <v/>
      </c>
      <c r="CF127" s="39" t="str">
        <f t="shared" si="84"/>
        <v/>
      </c>
      <c r="CG127" s="39" t="str">
        <f t="shared" si="85"/>
        <v/>
      </c>
      <c r="CH127" s="39" t="str">
        <f t="shared" si="86"/>
        <v/>
      </c>
      <c r="CI127" s="39" t="str">
        <f t="shared" si="87"/>
        <v/>
      </c>
    </row>
    <row r="128" spans="1:87">
      <c r="A128" s="18"/>
      <c r="B128" s="15" t="str">
        <f>'Gene Table'!E127</f>
        <v>hsa-miR-553</v>
      </c>
      <c r="C128" s="15" t="str">
        <f>'Gene Table'!B127</f>
        <v>F05</v>
      </c>
      <c r="D128" s="16"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Table'!E127</f>
        <v>hsa-miR-553</v>
      </c>
      <c r="O128" s="17" t="str">
        <f>'Gene Table'!B127</f>
        <v>F05</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46"/>
        <v/>
      </c>
      <c r="AU128" s="36" t="str">
        <f t="shared" si="47"/>
        <v/>
      </c>
      <c r="AV128" s="36" t="str">
        <f t="shared" si="48"/>
        <v/>
      </c>
      <c r="AW128" s="36" t="str">
        <f t="shared" si="49"/>
        <v/>
      </c>
      <c r="AX128" s="36" t="str">
        <f t="shared" si="50"/>
        <v/>
      </c>
      <c r="AY128" s="36" t="str">
        <f t="shared" si="51"/>
        <v/>
      </c>
      <c r="AZ128" s="36" t="str">
        <f t="shared" si="52"/>
        <v/>
      </c>
      <c r="BA128" s="36" t="str">
        <f t="shared" si="53"/>
        <v/>
      </c>
      <c r="BB128" s="36" t="str">
        <f t="shared" si="54"/>
        <v/>
      </c>
      <c r="BC128" s="36" t="str">
        <f t="shared" si="55"/>
        <v/>
      </c>
      <c r="BD128" s="36" t="str">
        <f t="shared" si="56"/>
        <v/>
      </c>
      <c r="BE128" s="36" t="str">
        <f t="shared" si="57"/>
        <v/>
      </c>
      <c r="BF128" s="36" t="str">
        <f t="shared" si="58"/>
        <v/>
      </c>
      <c r="BG128" s="36" t="str">
        <f t="shared" si="59"/>
        <v/>
      </c>
      <c r="BH128" s="36" t="str">
        <f t="shared" si="60"/>
        <v/>
      </c>
      <c r="BI128" s="36" t="str">
        <f t="shared" si="61"/>
        <v/>
      </c>
      <c r="BJ128" s="36" t="str">
        <f t="shared" si="62"/>
        <v/>
      </c>
      <c r="BK128" s="36" t="str">
        <f t="shared" si="63"/>
        <v/>
      </c>
      <c r="BL128" s="36" t="str">
        <f t="shared" si="64"/>
        <v/>
      </c>
      <c r="BM128" s="36" t="str">
        <f t="shared" si="65"/>
        <v/>
      </c>
      <c r="BN128" s="38" t="e">
        <f t="shared" si="88"/>
        <v>#DIV/0!</v>
      </c>
      <c r="BO128" s="38" t="e">
        <f t="shared" si="89"/>
        <v>#DIV/0!</v>
      </c>
      <c r="BP128" s="39" t="str">
        <f t="shared" si="68"/>
        <v/>
      </c>
      <c r="BQ128" s="39" t="str">
        <f t="shared" si="69"/>
        <v/>
      </c>
      <c r="BR128" s="39" t="str">
        <f t="shared" si="70"/>
        <v/>
      </c>
      <c r="BS128" s="39" t="str">
        <f t="shared" si="71"/>
        <v/>
      </c>
      <c r="BT128" s="39" t="str">
        <f t="shared" si="72"/>
        <v/>
      </c>
      <c r="BU128" s="39" t="str">
        <f t="shared" si="73"/>
        <v/>
      </c>
      <c r="BV128" s="39" t="str">
        <f t="shared" si="74"/>
        <v/>
      </c>
      <c r="BW128" s="39" t="str">
        <f t="shared" si="75"/>
        <v/>
      </c>
      <c r="BX128" s="39" t="str">
        <f t="shared" si="76"/>
        <v/>
      </c>
      <c r="BY128" s="39" t="str">
        <f t="shared" si="77"/>
        <v/>
      </c>
      <c r="BZ128" s="39" t="str">
        <f t="shared" si="78"/>
        <v/>
      </c>
      <c r="CA128" s="39" t="str">
        <f t="shared" si="79"/>
        <v/>
      </c>
      <c r="CB128" s="39" t="str">
        <f t="shared" si="80"/>
        <v/>
      </c>
      <c r="CC128" s="39" t="str">
        <f t="shared" si="81"/>
        <v/>
      </c>
      <c r="CD128" s="39" t="str">
        <f t="shared" si="82"/>
        <v/>
      </c>
      <c r="CE128" s="39" t="str">
        <f t="shared" si="83"/>
        <v/>
      </c>
      <c r="CF128" s="39" t="str">
        <f t="shared" si="84"/>
        <v/>
      </c>
      <c r="CG128" s="39" t="str">
        <f t="shared" si="85"/>
        <v/>
      </c>
      <c r="CH128" s="39" t="str">
        <f t="shared" si="86"/>
        <v/>
      </c>
      <c r="CI128" s="39" t="str">
        <f t="shared" si="87"/>
        <v/>
      </c>
    </row>
    <row r="129" spans="1:87">
      <c r="A129" s="18"/>
      <c r="B129" s="15" t="str">
        <f>'Gene Table'!E128</f>
        <v>hsa-miR-603</v>
      </c>
      <c r="C129" s="15" t="str">
        <f>'Gene Table'!B128</f>
        <v>F06</v>
      </c>
      <c r="D129" s="16"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Table'!E128</f>
        <v>hsa-miR-603</v>
      </c>
      <c r="O129" s="17" t="str">
        <f>'Gene Table'!B128</f>
        <v>F06</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46"/>
        <v/>
      </c>
      <c r="AU129" s="36" t="str">
        <f t="shared" si="47"/>
        <v/>
      </c>
      <c r="AV129" s="36" t="str">
        <f t="shared" si="48"/>
        <v/>
      </c>
      <c r="AW129" s="36" t="str">
        <f t="shared" si="49"/>
        <v/>
      </c>
      <c r="AX129" s="36" t="str">
        <f t="shared" si="50"/>
        <v/>
      </c>
      <c r="AY129" s="36" t="str">
        <f t="shared" si="51"/>
        <v/>
      </c>
      <c r="AZ129" s="36" t="str">
        <f t="shared" si="52"/>
        <v/>
      </c>
      <c r="BA129" s="36" t="str">
        <f t="shared" si="53"/>
        <v/>
      </c>
      <c r="BB129" s="36" t="str">
        <f t="shared" si="54"/>
        <v/>
      </c>
      <c r="BC129" s="36" t="str">
        <f t="shared" si="55"/>
        <v/>
      </c>
      <c r="BD129" s="36" t="str">
        <f t="shared" si="56"/>
        <v/>
      </c>
      <c r="BE129" s="36" t="str">
        <f t="shared" si="57"/>
        <v/>
      </c>
      <c r="BF129" s="36" t="str">
        <f t="shared" si="58"/>
        <v/>
      </c>
      <c r="BG129" s="36" t="str">
        <f t="shared" si="59"/>
        <v/>
      </c>
      <c r="BH129" s="36" t="str">
        <f t="shared" si="60"/>
        <v/>
      </c>
      <c r="BI129" s="36" t="str">
        <f t="shared" si="61"/>
        <v/>
      </c>
      <c r="BJ129" s="36" t="str">
        <f t="shared" si="62"/>
        <v/>
      </c>
      <c r="BK129" s="36" t="str">
        <f t="shared" si="63"/>
        <v/>
      </c>
      <c r="BL129" s="36" t="str">
        <f t="shared" si="64"/>
        <v/>
      </c>
      <c r="BM129" s="36" t="str">
        <f t="shared" si="65"/>
        <v/>
      </c>
      <c r="BN129" s="38" t="e">
        <f t="shared" si="88"/>
        <v>#DIV/0!</v>
      </c>
      <c r="BO129" s="38" t="e">
        <f t="shared" si="89"/>
        <v>#DIV/0!</v>
      </c>
      <c r="BP129" s="39" t="str">
        <f t="shared" si="68"/>
        <v/>
      </c>
      <c r="BQ129" s="39" t="str">
        <f t="shared" si="69"/>
        <v/>
      </c>
      <c r="BR129" s="39" t="str">
        <f t="shared" si="70"/>
        <v/>
      </c>
      <c r="BS129" s="39" t="str">
        <f t="shared" si="71"/>
        <v/>
      </c>
      <c r="BT129" s="39" t="str">
        <f t="shared" si="72"/>
        <v/>
      </c>
      <c r="BU129" s="39" t="str">
        <f t="shared" si="73"/>
        <v/>
      </c>
      <c r="BV129" s="39" t="str">
        <f t="shared" si="74"/>
        <v/>
      </c>
      <c r="BW129" s="39" t="str">
        <f t="shared" si="75"/>
        <v/>
      </c>
      <c r="BX129" s="39" t="str">
        <f t="shared" si="76"/>
        <v/>
      </c>
      <c r="BY129" s="39" t="str">
        <f t="shared" si="77"/>
        <v/>
      </c>
      <c r="BZ129" s="39" t="str">
        <f t="shared" si="78"/>
        <v/>
      </c>
      <c r="CA129" s="39" t="str">
        <f t="shared" si="79"/>
        <v/>
      </c>
      <c r="CB129" s="39" t="str">
        <f t="shared" si="80"/>
        <v/>
      </c>
      <c r="CC129" s="39" t="str">
        <f t="shared" si="81"/>
        <v/>
      </c>
      <c r="CD129" s="39" t="str">
        <f t="shared" si="82"/>
        <v/>
      </c>
      <c r="CE129" s="39" t="str">
        <f t="shared" si="83"/>
        <v/>
      </c>
      <c r="CF129" s="39" t="str">
        <f t="shared" si="84"/>
        <v/>
      </c>
      <c r="CG129" s="39" t="str">
        <f t="shared" si="85"/>
        <v/>
      </c>
      <c r="CH129" s="39" t="str">
        <f t="shared" si="86"/>
        <v/>
      </c>
      <c r="CI129" s="39" t="str">
        <f t="shared" si="87"/>
        <v/>
      </c>
    </row>
    <row r="130" spans="1:87">
      <c r="A130" s="18"/>
      <c r="B130" s="15" t="str">
        <f>'Gene Table'!E129</f>
        <v>hsa-miR-651</v>
      </c>
      <c r="C130" s="15" t="str">
        <f>'Gene Table'!B129</f>
        <v>F07</v>
      </c>
      <c r="D130" s="16"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Table'!E129</f>
        <v>hsa-miR-651</v>
      </c>
      <c r="O130" s="17" t="str">
        <f>'Gene Table'!B129</f>
        <v>F07</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46"/>
        <v/>
      </c>
      <c r="AU130" s="36" t="str">
        <f t="shared" si="47"/>
        <v/>
      </c>
      <c r="AV130" s="36" t="str">
        <f t="shared" si="48"/>
        <v/>
      </c>
      <c r="AW130" s="36" t="str">
        <f t="shared" si="49"/>
        <v/>
      </c>
      <c r="AX130" s="36" t="str">
        <f t="shared" si="50"/>
        <v/>
      </c>
      <c r="AY130" s="36" t="str">
        <f t="shared" si="51"/>
        <v/>
      </c>
      <c r="AZ130" s="36" t="str">
        <f t="shared" si="52"/>
        <v/>
      </c>
      <c r="BA130" s="36" t="str">
        <f t="shared" si="53"/>
        <v/>
      </c>
      <c r="BB130" s="36" t="str">
        <f t="shared" si="54"/>
        <v/>
      </c>
      <c r="BC130" s="36" t="str">
        <f t="shared" si="55"/>
        <v/>
      </c>
      <c r="BD130" s="36" t="str">
        <f t="shared" si="56"/>
        <v/>
      </c>
      <c r="BE130" s="36" t="str">
        <f t="shared" si="57"/>
        <v/>
      </c>
      <c r="BF130" s="36" t="str">
        <f t="shared" si="58"/>
        <v/>
      </c>
      <c r="BG130" s="36" t="str">
        <f t="shared" si="59"/>
        <v/>
      </c>
      <c r="BH130" s="36" t="str">
        <f t="shared" si="60"/>
        <v/>
      </c>
      <c r="BI130" s="36" t="str">
        <f t="shared" si="61"/>
        <v/>
      </c>
      <c r="BJ130" s="36" t="str">
        <f t="shared" si="62"/>
        <v/>
      </c>
      <c r="BK130" s="36" t="str">
        <f t="shared" si="63"/>
        <v/>
      </c>
      <c r="BL130" s="36" t="str">
        <f t="shared" si="64"/>
        <v/>
      </c>
      <c r="BM130" s="36" t="str">
        <f t="shared" si="65"/>
        <v/>
      </c>
      <c r="BN130" s="38" t="e">
        <f t="shared" si="88"/>
        <v>#DIV/0!</v>
      </c>
      <c r="BO130" s="38" t="e">
        <f t="shared" si="89"/>
        <v>#DIV/0!</v>
      </c>
      <c r="BP130" s="39" t="str">
        <f t="shared" si="68"/>
        <v/>
      </c>
      <c r="BQ130" s="39" t="str">
        <f t="shared" si="69"/>
        <v/>
      </c>
      <c r="BR130" s="39" t="str">
        <f t="shared" si="70"/>
        <v/>
      </c>
      <c r="BS130" s="39" t="str">
        <f t="shared" si="71"/>
        <v/>
      </c>
      <c r="BT130" s="39" t="str">
        <f t="shared" si="72"/>
        <v/>
      </c>
      <c r="BU130" s="39" t="str">
        <f t="shared" si="73"/>
        <v/>
      </c>
      <c r="BV130" s="39" t="str">
        <f t="shared" si="74"/>
        <v/>
      </c>
      <c r="BW130" s="39" t="str">
        <f t="shared" si="75"/>
        <v/>
      </c>
      <c r="BX130" s="39" t="str">
        <f t="shared" si="76"/>
        <v/>
      </c>
      <c r="BY130" s="39" t="str">
        <f t="shared" si="77"/>
        <v/>
      </c>
      <c r="BZ130" s="39" t="str">
        <f t="shared" si="78"/>
        <v/>
      </c>
      <c r="CA130" s="39" t="str">
        <f t="shared" si="79"/>
        <v/>
      </c>
      <c r="CB130" s="39" t="str">
        <f t="shared" si="80"/>
        <v/>
      </c>
      <c r="CC130" s="39" t="str">
        <f t="shared" si="81"/>
        <v/>
      </c>
      <c r="CD130" s="39" t="str">
        <f t="shared" si="82"/>
        <v/>
      </c>
      <c r="CE130" s="39" t="str">
        <f t="shared" si="83"/>
        <v/>
      </c>
      <c r="CF130" s="39" t="str">
        <f t="shared" si="84"/>
        <v/>
      </c>
      <c r="CG130" s="39" t="str">
        <f t="shared" si="85"/>
        <v/>
      </c>
      <c r="CH130" s="39" t="str">
        <f t="shared" si="86"/>
        <v/>
      </c>
      <c r="CI130" s="39" t="str">
        <f t="shared" si="87"/>
        <v/>
      </c>
    </row>
    <row r="131" spans="1:87">
      <c r="A131" s="18"/>
      <c r="B131" s="15" t="str">
        <f>'Gene Table'!E130</f>
        <v>hsa-miR-371a-5p</v>
      </c>
      <c r="C131" s="15" t="str">
        <f>'Gene Table'!B130</f>
        <v>F08</v>
      </c>
      <c r="D131" s="16"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Table'!E130</f>
        <v>hsa-miR-371a-5p</v>
      </c>
      <c r="O131" s="17" t="str">
        <f>'Gene Table'!B130</f>
        <v>F08</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46"/>
        <v/>
      </c>
      <c r="AU131" s="36" t="str">
        <f t="shared" si="47"/>
        <v/>
      </c>
      <c r="AV131" s="36" t="str">
        <f t="shared" si="48"/>
        <v/>
      </c>
      <c r="AW131" s="36" t="str">
        <f t="shared" si="49"/>
        <v/>
      </c>
      <c r="AX131" s="36" t="str">
        <f t="shared" si="50"/>
        <v/>
      </c>
      <c r="AY131" s="36" t="str">
        <f t="shared" si="51"/>
        <v/>
      </c>
      <c r="AZ131" s="36" t="str">
        <f t="shared" si="52"/>
        <v/>
      </c>
      <c r="BA131" s="36" t="str">
        <f t="shared" si="53"/>
        <v/>
      </c>
      <c r="BB131" s="36" t="str">
        <f t="shared" si="54"/>
        <v/>
      </c>
      <c r="BC131" s="36" t="str">
        <f t="shared" si="55"/>
        <v/>
      </c>
      <c r="BD131" s="36" t="str">
        <f t="shared" si="56"/>
        <v/>
      </c>
      <c r="BE131" s="36" t="str">
        <f t="shared" si="57"/>
        <v/>
      </c>
      <c r="BF131" s="36" t="str">
        <f t="shared" si="58"/>
        <v/>
      </c>
      <c r="BG131" s="36" t="str">
        <f t="shared" si="59"/>
        <v/>
      </c>
      <c r="BH131" s="36" t="str">
        <f t="shared" si="60"/>
        <v/>
      </c>
      <c r="BI131" s="36" t="str">
        <f t="shared" si="61"/>
        <v/>
      </c>
      <c r="BJ131" s="36" t="str">
        <f t="shared" si="62"/>
        <v/>
      </c>
      <c r="BK131" s="36" t="str">
        <f t="shared" si="63"/>
        <v/>
      </c>
      <c r="BL131" s="36" t="str">
        <f t="shared" si="64"/>
        <v/>
      </c>
      <c r="BM131" s="36" t="str">
        <f t="shared" si="65"/>
        <v/>
      </c>
      <c r="BN131" s="38" t="e">
        <f t="shared" si="88"/>
        <v>#DIV/0!</v>
      </c>
      <c r="BO131" s="38" t="e">
        <f t="shared" si="89"/>
        <v>#DIV/0!</v>
      </c>
      <c r="BP131" s="39" t="str">
        <f t="shared" si="68"/>
        <v/>
      </c>
      <c r="BQ131" s="39" t="str">
        <f t="shared" si="69"/>
        <v/>
      </c>
      <c r="BR131" s="39" t="str">
        <f t="shared" si="70"/>
        <v/>
      </c>
      <c r="BS131" s="39" t="str">
        <f t="shared" si="71"/>
        <v/>
      </c>
      <c r="BT131" s="39" t="str">
        <f t="shared" si="72"/>
        <v/>
      </c>
      <c r="BU131" s="39" t="str">
        <f t="shared" si="73"/>
        <v/>
      </c>
      <c r="BV131" s="39" t="str">
        <f t="shared" si="74"/>
        <v/>
      </c>
      <c r="BW131" s="39" t="str">
        <f t="shared" si="75"/>
        <v/>
      </c>
      <c r="BX131" s="39" t="str">
        <f t="shared" si="76"/>
        <v/>
      </c>
      <c r="BY131" s="39" t="str">
        <f t="shared" si="77"/>
        <v/>
      </c>
      <c r="BZ131" s="39" t="str">
        <f t="shared" si="78"/>
        <v/>
      </c>
      <c r="CA131" s="39" t="str">
        <f t="shared" si="79"/>
        <v/>
      </c>
      <c r="CB131" s="39" t="str">
        <f t="shared" si="80"/>
        <v/>
      </c>
      <c r="CC131" s="39" t="str">
        <f t="shared" si="81"/>
        <v/>
      </c>
      <c r="CD131" s="39" t="str">
        <f t="shared" si="82"/>
        <v/>
      </c>
      <c r="CE131" s="39" t="str">
        <f t="shared" si="83"/>
        <v/>
      </c>
      <c r="CF131" s="39" t="str">
        <f t="shared" si="84"/>
        <v/>
      </c>
      <c r="CG131" s="39" t="str">
        <f t="shared" si="85"/>
        <v/>
      </c>
      <c r="CH131" s="39" t="str">
        <f t="shared" si="86"/>
        <v/>
      </c>
      <c r="CI131" s="39" t="str">
        <f t="shared" si="87"/>
        <v/>
      </c>
    </row>
    <row r="132" spans="1:87">
      <c r="A132" s="18"/>
      <c r="B132" s="15" t="str">
        <f>'Gene Table'!E131</f>
        <v>hsa-miR-506-3p</v>
      </c>
      <c r="C132" s="15" t="str">
        <f>'Gene Table'!B131</f>
        <v>F09</v>
      </c>
      <c r="D132" s="16"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Table'!E131</f>
        <v>hsa-miR-506-3p</v>
      </c>
      <c r="O132" s="17" t="str">
        <f>'Gene Table'!B131</f>
        <v>F09</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si="46"/>
        <v/>
      </c>
      <c r="AU132" s="36" t="str">
        <f t="shared" si="47"/>
        <v/>
      </c>
      <c r="AV132" s="36" t="str">
        <f t="shared" si="48"/>
        <v/>
      </c>
      <c r="AW132" s="36" t="str">
        <f t="shared" si="49"/>
        <v/>
      </c>
      <c r="AX132" s="36" t="str">
        <f t="shared" si="50"/>
        <v/>
      </c>
      <c r="AY132" s="36" t="str">
        <f t="shared" si="51"/>
        <v/>
      </c>
      <c r="AZ132" s="36" t="str">
        <f t="shared" si="52"/>
        <v/>
      </c>
      <c r="BA132" s="36" t="str">
        <f t="shared" si="53"/>
        <v/>
      </c>
      <c r="BB132" s="36" t="str">
        <f t="shared" si="54"/>
        <v/>
      </c>
      <c r="BC132" s="36" t="str">
        <f t="shared" si="55"/>
        <v/>
      </c>
      <c r="BD132" s="36" t="str">
        <f t="shared" si="56"/>
        <v/>
      </c>
      <c r="BE132" s="36" t="str">
        <f t="shared" si="57"/>
        <v/>
      </c>
      <c r="BF132" s="36" t="str">
        <f t="shared" si="58"/>
        <v/>
      </c>
      <c r="BG132" s="36" t="str">
        <f t="shared" si="59"/>
        <v/>
      </c>
      <c r="BH132" s="36" t="str">
        <f t="shared" si="60"/>
        <v/>
      </c>
      <c r="BI132" s="36" t="str">
        <f t="shared" si="61"/>
        <v/>
      </c>
      <c r="BJ132" s="36" t="str">
        <f t="shared" si="62"/>
        <v/>
      </c>
      <c r="BK132" s="36" t="str">
        <f t="shared" si="63"/>
        <v/>
      </c>
      <c r="BL132" s="36" t="str">
        <f t="shared" si="64"/>
        <v/>
      </c>
      <c r="BM132" s="36" t="str">
        <f t="shared" si="65"/>
        <v/>
      </c>
      <c r="BN132" s="38" t="e">
        <f t="shared" si="88"/>
        <v>#DIV/0!</v>
      </c>
      <c r="BO132" s="38" t="e">
        <f t="shared" si="89"/>
        <v>#DIV/0!</v>
      </c>
      <c r="BP132" s="39" t="str">
        <f t="shared" si="68"/>
        <v/>
      </c>
      <c r="BQ132" s="39" t="str">
        <f t="shared" si="69"/>
        <v/>
      </c>
      <c r="BR132" s="39" t="str">
        <f t="shared" si="70"/>
        <v/>
      </c>
      <c r="BS132" s="39" t="str">
        <f t="shared" si="71"/>
        <v/>
      </c>
      <c r="BT132" s="39" t="str">
        <f t="shared" si="72"/>
        <v/>
      </c>
      <c r="BU132" s="39" t="str">
        <f t="shared" si="73"/>
        <v/>
      </c>
      <c r="BV132" s="39" t="str">
        <f t="shared" si="74"/>
        <v/>
      </c>
      <c r="BW132" s="39" t="str">
        <f t="shared" si="75"/>
        <v/>
      </c>
      <c r="BX132" s="39" t="str">
        <f t="shared" si="76"/>
        <v/>
      </c>
      <c r="BY132" s="39" t="str">
        <f t="shared" si="77"/>
        <v/>
      </c>
      <c r="BZ132" s="39" t="str">
        <f t="shared" si="78"/>
        <v/>
      </c>
      <c r="CA132" s="39" t="str">
        <f t="shared" si="79"/>
        <v/>
      </c>
      <c r="CB132" s="39" t="str">
        <f t="shared" si="80"/>
        <v/>
      </c>
      <c r="CC132" s="39" t="str">
        <f t="shared" si="81"/>
        <v/>
      </c>
      <c r="CD132" s="39" t="str">
        <f t="shared" si="82"/>
        <v/>
      </c>
      <c r="CE132" s="39" t="str">
        <f t="shared" si="83"/>
        <v/>
      </c>
      <c r="CF132" s="39" t="str">
        <f t="shared" si="84"/>
        <v/>
      </c>
      <c r="CG132" s="39" t="str">
        <f t="shared" si="85"/>
        <v/>
      </c>
      <c r="CH132" s="39" t="str">
        <f t="shared" si="86"/>
        <v/>
      </c>
      <c r="CI132" s="39" t="str">
        <f t="shared" si="87"/>
        <v/>
      </c>
    </row>
    <row r="133" spans="1:87">
      <c r="A133" s="18"/>
      <c r="B133" s="15" t="str">
        <f>'Gene Table'!E132</f>
        <v>hsa-miR-367-3p</v>
      </c>
      <c r="C133" s="15" t="str">
        <f>'Gene Table'!B132</f>
        <v>F10</v>
      </c>
      <c r="D133" s="16"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Table'!E132</f>
        <v>hsa-miR-367-3p</v>
      </c>
      <c r="O133" s="17" t="str">
        <f>'Gene Table'!B132</f>
        <v>F10</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ref="AT133:AT196" si="90">IF(ISERROR(D133-Z$26),"",D133-Z$26)</f>
        <v/>
      </c>
      <c r="AU133" s="36" t="str">
        <f t="shared" ref="AU133:AU196" si="91">IF(ISERROR(E133-AA$26),"",E133-AA$26)</f>
        <v/>
      </c>
      <c r="AV133" s="36" t="str">
        <f t="shared" ref="AV133:AV196" si="92">IF(ISERROR(F133-AB$26),"",F133-AB$26)</f>
        <v/>
      </c>
      <c r="AW133" s="36" t="str">
        <f t="shared" ref="AW133:AW196" si="93">IF(ISERROR(G133-AC$26),"",G133-AC$26)</f>
        <v/>
      </c>
      <c r="AX133" s="36" t="str">
        <f t="shared" ref="AX133:AX196" si="94">IF(ISERROR(H133-AD$26),"",H133-AD$26)</f>
        <v/>
      </c>
      <c r="AY133" s="36" t="str">
        <f t="shared" ref="AY133:AY196" si="95">IF(ISERROR(I133-AE$26),"",I133-AE$26)</f>
        <v/>
      </c>
      <c r="AZ133" s="36" t="str">
        <f t="shared" ref="AZ133:AZ196" si="96">IF(ISERROR(J133-AF$26),"",J133-AF$26)</f>
        <v/>
      </c>
      <c r="BA133" s="36" t="str">
        <f t="shared" ref="BA133:BA196" si="97">IF(ISERROR(K133-AG$26),"",K133-AG$26)</f>
        <v/>
      </c>
      <c r="BB133" s="36" t="str">
        <f t="shared" ref="BB133:BB196" si="98">IF(ISERROR(L133-AH$26),"",L133-AH$26)</f>
        <v/>
      </c>
      <c r="BC133" s="36" t="str">
        <f t="shared" ref="BC133:BC196" si="99">IF(ISERROR(M133-AI$26),"",M133-AI$26)</f>
        <v/>
      </c>
      <c r="BD133" s="36" t="str">
        <f t="shared" ref="BD133:BD196" si="100">IF(ISERROR(P133-AJ$26),"",P133-AJ$26)</f>
        <v/>
      </c>
      <c r="BE133" s="36" t="str">
        <f t="shared" ref="BE133:BE196" si="101">IF(ISERROR(Q133-AK$26),"",Q133-AK$26)</f>
        <v/>
      </c>
      <c r="BF133" s="36" t="str">
        <f t="shared" ref="BF133:BF196" si="102">IF(ISERROR(R133-AL$26),"",R133-AL$26)</f>
        <v/>
      </c>
      <c r="BG133" s="36" t="str">
        <f t="shared" ref="BG133:BG196" si="103">IF(ISERROR(S133-AM$26),"",S133-AM$26)</f>
        <v/>
      </c>
      <c r="BH133" s="36" t="str">
        <f t="shared" ref="BH133:BH196" si="104">IF(ISERROR(T133-AN$26),"",T133-AN$26)</f>
        <v/>
      </c>
      <c r="BI133" s="36" t="str">
        <f t="shared" ref="BI133:BI196" si="105">IF(ISERROR(U133-AO$26),"",U133-AO$26)</f>
        <v/>
      </c>
      <c r="BJ133" s="36" t="str">
        <f t="shared" ref="BJ133:BJ196" si="106">IF(ISERROR(V133-AP$26),"",V133-AP$26)</f>
        <v/>
      </c>
      <c r="BK133" s="36" t="str">
        <f t="shared" ref="BK133:BK196" si="107">IF(ISERROR(W133-AQ$26),"",W133-AQ$26)</f>
        <v/>
      </c>
      <c r="BL133" s="36" t="str">
        <f t="shared" ref="BL133:BL196" si="108">IF(ISERROR(X133-AR$26),"",X133-AR$26)</f>
        <v/>
      </c>
      <c r="BM133" s="36" t="str">
        <f t="shared" ref="BM133:BM196" si="109">IF(ISERROR(Y133-AS$26),"",Y133-AS$26)</f>
        <v/>
      </c>
      <c r="BN133" s="38" t="e">
        <f t="shared" si="88"/>
        <v>#DIV/0!</v>
      </c>
      <c r="BO133" s="38" t="e">
        <f t="shared" si="89"/>
        <v>#DIV/0!</v>
      </c>
      <c r="BP133" s="39" t="str">
        <f t="shared" ref="BP133:BP196" si="110">IF(ISNUMBER(AT133),POWER(2,-AT133),"")</f>
        <v/>
      </c>
      <c r="BQ133" s="39" t="str">
        <f t="shared" ref="BQ133:BQ196" si="111">IF(ISNUMBER(AU133),POWER(2,-AU133),"")</f>
        <v/>
      </c>
      <c r="BR133" s="39" t="str">
        <f t="shared" ref="BR133:BR196" si="112">IF(ISNUMBER(AV133),POWER(2,-AV133),"")</f>
        <v/>
      </c>
      <c r="BS133" s="39" t="str">
        <f t="shared" ref="BS133:BS196" si="113">IF(ISNUMBER(AW133),POWER(2,-AW133),"")</f>
        <v/>
      </c>
      <c r="BT133" s="39" t="str">
        <f t="shared" ref="BT133:BT196" si="114">IF(ISNUMBER(AX133),POWER(2,-AX133),"")</f>
        <v/>
      </c>
      <c r="BU133" s="39" t="str">
        <f t="shared" ref="BU133:BU196" si="115">IF(ISNUMBER(AY133),POWER(2,-AY133),"")</f>
        <v/>
      </c>
      <c r="BV133" s="39" t="str">
        <f t="shared" ref="BV133:BV196" si="116">IF(ISNUMBER(AZ133),POWER(2,-AZ133),"")</f>
        <v/>
      </c>
      <c r="BW133" s="39" t="str">
        <f t="shared" ref="BW133:BW196" si="117">IF(ISNUMBER(BA133),POWER(2,-BA133),"")</f>
        <v/>
      </c>
      <c r="BX133" s="39" t="str">
        <f t="shared" ref="BX133:BX196" si="118">IF(ISNUMBER(BB133),POWER(2,-BB133),"")</f>
        <v/>
      </c>
      <c r="BY133" s="39" t="str">
        <f t="shared" ref="BY133:BY196" si="119">IF(ISNUMBER(BC133),POWER(2,-BC133),"")</f>
        <v/>
      </c>
      <c r="BZ133" s="39" t="str">
        <f t="shared" ref="BZ133:BZ196" si="120">IF(ISNUMBER(BD133),POWER(2,-BD133),"")</f>
        <v/>
      </c>
      <c r="CA133" s="39" t="str">
        <f t="shared" ref="CA133:CA196" si="121">IF(ISNUMBER(BE133),POWER(2,-BE133),"")</f>
        <v/>
      </c>
      <c r="CB133" s="39" t="str">
        <f t="shared" ref="CB133:CB196" si="122">IF(ISNUMBER(BF133),POWER(2,-BF133),"")</f>
        <v/>
      </c>
      <c r="CC133" s="39" t="str">
        <f t="shared" ref="CC133:CC196" si="123">IF(ISNUMBER(BG133),POWER(2,-BG133),"")</f>
        <v/>
      </c>
      <c r="CD133" s="39" t="str">
        <f t="shared" ref="CD133:CD196" si="124">IF(ISNUMBER(BH133),POWER(2,-BH133),"")</f>
        <v/>
      </c>
      <c r="CE133" s="39" t="str">
        <f t="shared" ref="CE133:CE196" si="125">IF(ISNUMBER(BI133),POWER(2,-BI133),"")</f>
        <v/>
      </c>
      <c r="CF133" s="39" t="str">
        <f t="shared" ref="CF133:CF196" si="126">IF(ISNUMBER(BJ133),POWER(2,-BJ133),"")</f>
        <v/>
      </c>
      <c r="CG133" s="39" t="str">
        <f t="shared" ref="CG133:CG196" si="127">IF(ISNUMBER(BK133),POWER(2,-BK133),"")</f>
        <v/>
      </c>
      <c r="CH133" s="39" t="str">
        <f t="shared" ref="CH133:CH196" si="128">IF(ISNUMBER(BL133),POWER(2,-BL133),"")</f>
        <v/>
      </c>
      <c r="CI133" s="39" t="str">
        <f t="shared" ref="CI133:CI196" si="129">IF(ISNUMBER(BM133),POWER(2,-BM133),"")</f>
        <v/>
      </c>
    </row>
    <row r="134" spans="1:87">
      <c r="A134" s="18"/>
      <c r="B134" s="15" t="str">
        <f>'Gene Table'!E133</f>
        <v>hsa-miR-1244</v>
      </c>
      <c r="C134" s="15" t="str">
        <f>'Gene Table'!B133</f>
        <v>F11</v>
      </c>
      <c r="D134" s="16"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Table'!E133</f>
        <v>hsa-miR-1244</v>
      </c>
      <c r="O134" s="17" t="str">
        <f>'Gene Table'!B133</f>
        <v>F11</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90"/>
        <v/>
      </c>
      <c r="AU134" s="36" t="str">
        <f t="shared" si="91"/>
        <v/>
      </c>
      <c r="AV134" s="36" t="str">
        <f t="shared" si="92"/>
        <v/>
      </c>
      <c r="AW134" s="36" t="str">
        <f t="shared" si="93"/>
        <v/>
      </c>
      <c r="AX134" s="36" t="str">
        <f t="shared" si="94"/>
        <v/>
      </c>
      <c r="AY134" s="36" t="str">
        <f t="shared" si="95"/>
        <v/>
      </c>
      <c r="AZ134" s="36" t="str">
        <f t="shared" si="96"/>
        <v/>
      </c>
      <c r="BA134" s="36" t="str">
        <f t="shared" si="97"/>
        <v/>
      </c>
      <c r="BB134" s="36" t="str">
        <f t="shared" si="98"/>
        <v/>
      </c>
      <c r="BC134" s="36" t="str">
        <f t="shared" si="99"/>
        <v/>
      </c>
      <c r="BD134" s="36" t="str">
        <f t="shared" si="100"/>
        <v/>
      </c>
      <c r="BE134" s="36" t="str">
        <f t="shared" si="101"/>
        <v/>
      </c>
      <c r="BF134" s="36" t="str">
        <f t="shared" si="102"/>
        <v/>
      </c>
      <c r="BG134" s="36" t="str">
        <f t="shared" si="103"/>
        <v/>
      </c>
      <c r="BH134" s="36" t="str">
        <f t="shared" si="104"/>
        <v/>
      </c>
      <c r="BI134" s="36" t="str">
        <f t="shared" si="105"/>
        <v/>
      </c>
      <c r="BJ134" s="36" t="str">
        <f t="shared" si="106"/>
        <v/>
      </c>
      <c r="BK134" s="36" t="str">
        <f t="shared" si="107"/>
        <v/>
      </c>
      <c r="BL134" s="36" t="str">
        <f t="shared" si="108"/>
        <v/>
      </c>
      <c r="BM134" s="36" t="str">
        <f t="shared" si="109"/>
        <v/>
      </c>
      <c r="BN134" s="38" t="e">
        <f t="shared" si="88"/>
        <v>#DIV/0!</v>
      </c>
      <c r="BO134" s="38" t="e">
        <f t="shared" si="89"/>
        <v>#DIV/0!</v>
      </c>
      <c r="BP134" s="39" t="str">
        <f t="shared" si="110"/>
        <v/>
      </c>
      <c r="BQ134" s="39" t="str">
        <f t="shared" si="111"/>
        <v/>
      </c>
      <c r="BR134" s="39" t="str">
        <f t="shared" si="112"/>
        <v/>
      </c>
      <c r="BS134" s="39" t="str">
        <f t="shared" si="113"/>
        <v/>
      </c>
      <c r="BT134" s="39" t="str">
        <f t="shared" si="114"/>
        <v/>
      </c>
      <c r="BU134" s="39" t="str">
        <f t="shared" si="115"/>
        <v/>
      </c>
      <c r="BV134" s="39" t="str">
        <f t="shared" si="116"/>
        <v/>
      </c>
      <c r="BW134" s="39" t="str">
        <f t="shared" si="117"/>
        <v/>
      </c>
      <c r="BX134" s="39" t="str">
        <f t="shared" si="118"/>
        <v/>
      </c>
      <c r="BY134" s="39" t="str">
        <f t="shared" si="119"/>
        <v/>
      </c>
      <c r="BZ134" s="39" t="str">
        <f t="shared" si="120"/>
        <v/>
      </c>
      <c r="CA134" s="39" t="str">
        <f t="shared" si="121"/>
        <v/>
      </c>
      <c r="CB134" s="39" t="str">
        <f t="shared" si="122"/>
        <v/>
      </c>
      <c r="CC134" s="39" t="str">
        <f t="shared" si="123"/>
        <v/>
      </c>
      <c r="CD134" s="39" t="str">
        <f t="shared" si="124"/>
        <v/>
      </c>
      <c r="CE134" s="39" t="str">
        <f t="shared" si="125"/>
        <v/>
      </c>
      <c r="CF134" s="39" t="str">
        <f t="shared" si="126"/>
        <v/>
      </c>
      <c r="CG134" s="39" t="str">
        <f t="shared" si="127"/>
        <v/>
      </c>
      <c r="CH134" s="39" t="str">
        <f t="shared" si="128"/>
        <v/>
      </c>
      <c r="CI134" s="39" t="str">
        <f t="shared" si="129"/>
        <v/>
      </c>
    </row>
    <row r="135" spans="1:87">
      <c r="A135" s="18"/>
      <c r="B135" s="15" t="str">
        <f>'Gene Table'!E134</f>
        <v>hsa-miR-545-3p</v>
      </c>
      <c r="C135" s="15" t="str">
        <f>'Gene Table'!B134</f>
        <v>F12</v>
      </c>
      <c r="D135" s="16"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Table'!E134</f>
        <v>hsa-miR-545-3p</v>
      </c>
      <c r="O135" s="17" t="str">
        <f>'Gene Table'!B134</f>
        <v>F12</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90"/>
        <v/>
      </c>
      <c r="AU135" s="36" t="str">
        <f t="shared" si="91"/>
        <v/>
      </c>
      <c r="AV135" s="36" t="str">
        <f t="shared" si="92"/>
        <v/>
      </c>
      <c r="AW135" s="36" t="str">
        <f t="shared" si="93"/>
        <v/>
      </c>
      <c r="AX135" s="36" t="str">
        <f t="shared" si="94"/>
        <v/>
      </c>
      <c r="AY135" s="36" t="str">
        <f t="shared" si="95"/>
        <v/>
      </c>
      <c r="AZ135" s="36" t="str">
        <f t="shared" si="96"/>
        <v/>
      </c>
      <c r="BA135" s="36" t="str">
        <f t="shared" si="97"/>
        <v/>
      </c>
      <c r="BB135" s="36" t="str">
        <f t="shared" si="98"/>
        <v/>
      </c>
      <c r="BC135" s="36" t="str">
        <f t="shared" si="99"/>
        <v/>
      </c>
      <c r="BD135" s="36" t="str">
        <f t="shared" si="100"/>
        <v/>
      </c>
      <c r="BE135" s="36" t="str">
        <f t="shared" si="101"/>
        <v/>
      </c>
      <c r="BF135" s="36" t="str">
        <f t="shared" si="102"/>
        <v/>
      </c>
      <c r="BG135" s="36" t="str">
        <f t="shared" si="103"/>
        <v/>
      </c>
      <c r="BH135" s="36" t="str">
        <f t="shared" si="104"/>
        <v/>
      </c>
      <c r="BI135" s="36" t="str">
        <f t="shared" si="105"/>
        <v/>
      </c>
      <c r="BJ135" s="36" t="str">
        <f t="shared" si="106"/>
        <v/>
      </c>
      <c r="BK135" s="36" t="str">
        <f t="shared" si="107"/>
        <v/>
      </c>
      <c r="BL135" s="36" t="str">
        <f t="shared" si="108"/>
        <v/>
      </c>
      <c r="BM135" s="36" t="str">
        <f t="shared" si="109"/>
        <v/>
      </c>
      <c r="BN135" s="38" t="e">
        <f t="shared" si="88"/>
        <v>#DIV/0!</v>
      </c>
      <c r="BO135" s="38" t="e">
        <f t="shared" si="89"/>
        <v>#DIV/0!</v>
      </c>
      <c r="BP135" s="39" t="str">
        <f t="shared" si="110"/>
        <v/>
      </c>
      <c r="BQ135" s="39" t="str">
        <f t="shared" si="111"/>
        <v/>
      </c>
      <c r="BR135" s="39" t="str">
        <f t="shared" si="112"/>
        <v/>
      </c>
      <c r="BS135" s="39" t="str">
        <f t="shared" si="113"/>
        <v/>
      </c>
      <c r="BT135" s="39" t="str">
        <f t="shared" si="114"/>
        <v/>
      </c>
      <c r="BU135" s="39" t="str">
        <f t="shared" si="115"/>
        <v/>
      </c>
      <c r="BV135" s="39" t="str">
        <f t="shared" si="116"/>
        <v/>
      </c>
      <c r="BW135" s="39" t="str">
        <f t="shared" si="117"/>
        <v/>
      </c>
      <c r="BX135" s="39" t="str">
        <f t="shared" si="118"/>
        <v/>
      </c>
      <c r="BY135" s="39" t="str">
        <f t="shared" si="119"/>
        <v/>
      </c>
      <c r="BZ135" s="39" t="str">
        <f t="shared" si="120"/>
        <v/>
      </c>
      <c r="CA135" s="39" t="str">
        <f t="shared" si="121"/>
        <v/>
      </c>
      <c r="CB135" s="39" t="str">
        <f t="shared" si="122"/>
        <v/>
      </c>
      <c r="CC135" s="39" t="str">
        <f t="shared" si="123"/>
        <v/>
      </c>
      <c r="CD135" s="39" t="str">
        <f t="shared" si="124"/>
        <v/>
      </c>
      <c r="CE135" s="39" t="str">
        <f t="shared" si="125"/>
        <v/>
      </c>
      <c r="CF135" s="39" t="str">
        <f t="shared" si="126"/>
        <v/>
      </c>
      <c r="CG135" s="39" t="str">
        <f t="shared" si="127"/>
        <v/>
      </c>
      <c r="CH135" s="39" t="str">
        <f t="shared" si="128"/>
        <v/>
      </c>
      <c r="CI135" s="39" t="str">
        <f t="shared" si="129"/>
        <v/>
      </c>
    </row>
    <row r="136" spans="1:87">
      <c r="A136" s="18"/>
      <c r="B136" s="15" t="str">
        <f>'Gene Table'!E135</f>
        <v>hsa-miR-146b-5p</v>
      </c>
      <c r="C136" s="15" t="str">
        <f>'Gene Table'!B135</f>
        <v>F13</v>
      </c>
      <c r="D136" s="16"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Table'!E135</f>
        <v>hsa-miR-146b-5p</v>
      </c>
      <c r="O136" s="17" t="str">
        <f>'Gene Table'!B135</f>
        <v>F13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90"/>
        <v/>
      </c>
      <c r="AU136" s="36" t="str">
        <f t="shared" si="91"/>
        <v/>
      </c>
      <c r="AV136" s="36" t="str">
        <f t="shared" si="92"/>
        <v/>
      </c>
      <c r="AW136" s="36" t="str">
        <f t="shared" si="93"/>
        <v/>
      </c>
      <c r="AX136" s="36" t="str">
        <f t="shared" si="94"/>
        <v/>
      </c>
      <c r="AY136" s="36" t="str">
        <f t="shared" si="95"/>
        <v/>
      </c>
      <c r="AZ136" s="36" t="str">
        <f t="shared" si="96"/>
        <v/>
      </c>
      <c r="BA136" s="36" t="str">
        <f t="shared" si="97"/>
        <v/>
      </c>
      <c r="BB136" s="36" t="str">
        <f t="shared" si="98"/>
        <v/>
      </c>
      <c r="BC136" s="36" t="str">
        <f t="shared" si="99"/>
        <v/>
      </c>
      <c r="BD136" s="36" t="str">
        <f t="shared" si="100"/>
        <v/>
      </c>
      <c r="BE136" s="36" t="str">
        <f t="shared" si="101"/>
        <v/>
      </c>
      <c r="BF136" s="36" t="str">
        <f t="shared" si="102"/>
        <v/>
      </c>
      <c r="BG136" s="36" t="str">
        <f t="shared" si="103"/>
        <v/>
      </c>
      <c r="BH136" s="36" t="str">
        <f t="shared" si="104"/>
        <v/>
      </c>
      <c r="BI136" s="36" t="str">
        <f t="shared" si="105"/>
        <v/>
      </c>
      <c r="BJ136" s="36" t="str">
        <f t="shared" si="106"/>
        <v/>
      </c>
      <c r="BK136" s="36" t="str">
        <f t="shared" si="107"/>
        <v/>
      </c>
      <c r="BL136" s="36" t="str">
        <f t="shared" si="108"/>
        <v/>
      </c>
      <c r="BM136" s="36" t="str">
        <f t="shared" si="109"/>
        <v/>
      </c>
      <c r="BN136" s="38" t="e">
        <f t="shared" si="88"/>
        <v>#DIV/0!</v>
      </c>
      <c r="BO136" s="38" t="e">
        <f t="shared" si="89"/>
        <v>#DIV/0!</v>
      </c>
      <c r="BP136" s="39" t="str">
        <f t="shared" si="110"/>
        <v/>
      </c>
      <c r="BQ136" s="39" t="str">
        <f t="shared" si="111"/>
        <v/>
      </c>
      <c r="BR136" s="39" t="str">
        <f t="shared" si="112"/>
        <v/>
      </c>
      <c r="BS136" s="39" t="str">
        <f t="shared" si="113"/>
        <v/>
      </c>
      <c r="BT136" s="39" t="str">
        <f t="shared" si="114"/>
        <v/>
      </c>
      <c r="BU136" s="39" t="str">
        <f t="shared" si="115"/>
        <v/>
      </c>
      <c r="BV136" s="39" t="str">
        <f t="shared" si="116"/>
        <v/>
      </c>
      <c r="BW136" s="39" t="str">
        <f t="shared" si="117"/>
        <v/>
      </c>
      <c r="BX136" s="39" t="str">
        <f t="shared" si="118"/>
        <v/>
      </c>
      <c r="BY136" s="39" t="str">
        <f t="shared" si="119"/>
        <v/>
      </c>
      <c r="BZ136" s="39" t="str">
        <f t="shared" si="120"/>
        <v/>
      </c>
      <c r="CA136" s="39" t="str">
        <f t="shared" si="121"/>
        <v/>
      </c>
      <c r="CB136" s="39" t="str">
        <f t="shared" si="122"/>
        <v/>
      </c>
      <c r="CC136" s="39" t="str">
        <f t="shared" si="123"/>
        <v/>
      </c>
      <c r="CD136" s="39" t="str">
        <f t="shared" si="124"/>
        <v/>
      </c>
      <c r="CE136" s="39" t="str">
        <f t="shared" si="125"/>
        <v/>
      </c>
      <c r="CF136" s="39" t="str">
        <f t="shared" si="126"/>
        <v/>
      </c>
      <c r="CG136" s="39" t="str">
        <f t="shared" si="127"/>
        <v/>
      </c>
      <c r="CH136" s="39" t="str">
        <f t="shared" si="128"/>
        <v/>
      </c>
      <c r="CI136" s="39" t="str">
        <f t="shared" si="129"/>
        <v/>
      </c>
    </row>
    <row r="137" spans="1:87">
      <c r="A137" s="18"/>
      <c r="B137" s="15" t="str">
        <f>'Gene Table'!E136</f>
        <v>hsa-miR-518f-3p</v>
      </c>
      <c r="C137" s="15" t="str">
        <f>'Gene Table'!B136</f>
        <v>F14</v>
      </c>
      <c r="D137" s="16"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Table'!E136</f>
        <v>hsa-miR-518f-3p</v>
      </c>
      <c r="O137" s="17" t="str">
        <f>'Gene Table'!B136</f>
        <v>F14</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90"/>
        <v/>
      </c>
      <c r="AU137" s="36" t="str">
        <f t="shared" si="91"/>
        <v/>
      </c>
      <c r="AV137" s="36" t="str">
        <f t="shared" si="92"/>
        <v/>
      </c>
      <c r="AW137" s="36" t="str">
        <f t="shared" si="93"/>
        <v/>
      </c>
      <c r="AX137" s="36" t="str">
        <f t="shared" si="94"/>
        <v/>
      </c>
      <c r="AY137" s="36" t="str">
        <f t="shared" si="95"/>
        <v/>
      </c>
      <c r="AZ137" s="36" t="str">
        <f t="shared" si="96"/>
        <v/>
      </c>
      <c r="BA137" s="36" t="str">
        <f t="shared" si="97"/>
        <v/>
      </c>
      <c r="BB137" s="36" t="str">
        <f t="shared" si="98"/>
        <v/>
      </c>
      <c r="BC137" s="36" t="str">
        <f t="shared" si="99"/>
        <v/>
      </c>
      <c r="BD137" s="36" t="str">
        <f t="shared" si="100"/>
        <v/>
      </c>
      <c r="BE137" s="36" t="str">
        <f t="shared" si="101"/>
        <v/>
      </c>
      <c r="BF137" s="36" t="str">
        <f t="shared" si="102"/>
        <v/>
      </c>
      <c r="BG137" s="36" t="str">
        <f t="shared" si="103"/>
        <v/>
      </c>
      <c r="BH137" s="36" t="str">
        <f t="shared" si="104"/>
        <v/>
      </c>
      <c r="BI137" s="36" t="str">
        <f t="shared" si="105"/>
        <v/>
      </c>
      <c r="BJ137" s="36" t="str">
        <f t="shared" si="106"/>
        <v/>
      </c>
      <c r="BK137" s="36" t="str">
        <f t="shared" si="107"/>
        <v/>
      </c>
      <c r="BL137" s="36" t="str">
        <f t="shared" si="108"/>
        <v/>
      </c>
      <c r="BM137" s="36" t="str">
        <f t="shared" si="109"/>
        <v/>
      </c>
      <c r="BN137" s="38" t="e">
        <f t="shared" si="88"/>
        <v>#DIV/0!</v>
      </c>
      <c r="BO137" s="38" t="e">
        <f t="shared" si="89"/>
        <v>#DIV/0!</v>
      </c>
      <c r="BP137" s="39" t="str">
        <f t="shared" si="110"/>
        <v/>
      </c>
      <c r="BQ137" s="39" t="str">
        <f t="shared" si="111"/>
        <v/>
      </c>
      <c r="BR137" s="39" t="str">
        <f t="shared" si="112"/>
        <v/>
      </c>
      <c r="BS137" s="39" t="str">
        <f t="shared" si="113"/>
        <v/>
      </c>
      <c r="BT137" s="39" t="str">
        <f t="shared" si="114"/>
        <v/>
      </c>
      <c r="BU137" s="39" t="str">
        <f t="shared" si="115"/>
        <v/>
      </c>
      <c r="BV137" s="39" t="str">
        <f t="shared" si="116"/>
        <v/>
      </c>
      <c r="BW137" s="39" t="str">
        <f t="shared" si="117"/>
        <v/>
      </c>
      <c r="BX137" s="39" t="str">
        <f t="shared" si="118"/>
        <v/>
      </c>
      <c r="BY137" s="39" t="str">
        <f t="shared" si="119"/>
        <v/>
      </c>
      <c r="BZ137" s="39" t="str">
        <f t="shared" si="120"/>
        <v/>
      </c>
      <c r="CA137" s="39" t="str">
        <f t="shared" si="121"/>
        <v/>
      </c>
      <c r="CB137" s="39" t="str">
        <f t="shared" si="122"/>
        <v/>
      </c>
      <c r="CC137" s="39" t="str">
        <f t="shared" si="123"/>
        <v/>
      </c>
      <c r="CD137" s="39" t="str">
        <f t="shared" si="124"/>
        <v/>
      </c>
      <c r="CE137" s="39" t="str">
        <f t="shared" si="125"/>
        <v/>
      </c>
      <c r="CF137" s="39" t="str">
        <f t="shared" si="126"/>
        <v/>
      </c>
      <c r="CG137" s="39" t="str">
        <f t="shared" si="127"/>
        <v/>
      </c>
      <c r="CH137" s="39" t="str">
        <f t="shared" si="128"/>
        <v/>
      </c>
      <c r="CI137" s="39" t="str">
        <f t="shared" si="129"/>
        <v/>
      </c>
    </row>
    <row r="138" spans="1:87">
      <c r="A138" s="18"/>
      <c r="B138" s="15" t="str">
        <f>'Gene Table'!E137</f>
        <v>hsa-miR-151a-5p</v>
      </c>
      <c r="C138" s="15" t="str">
        <f>'Gene Table'!B137</f>
        <v>F15</v>
      </c>
      <c r="D138" s="16"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Table'!E137</f>
        <v>hsa-miR-151a-5p</v>
      </c>
      <c r="O138" s="17" t="str">
        <f>'Gene Table'!B137</f>
        <v>F15</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90"/>
        <v/>
      </c>
      <c r="AU138" s="36" t="str">
        <f t="shared" si="91"/>
        <v/>
      </c>
      <c r="AV138" s="36" t="str">
        <f t="shared" si="92"/>
        <v/>
      </c>
      <c r="AW138" s="36" t="str">
        <f t="shared" si="93"/>
        <v/>
      </c>
      <c r="AX138" s="36" t="str">
        <f t="shared" si="94"/>
        <v/>
      </c>
      <c r="AY138" s="36" t="str">
        <f t="shared" si="95"/>
        <v/>
      </c>
      <c r="AZ138" s="36" t="str">
        <f t="shared" si="96"/>
        <v/>
      </c>
      <c r="BA138" s="36" t="str">
        <f t="shared" si="97"/>
        <v/>
      </c>
      <c r="BB138" s="36" t="str">
        <f t="shared" si="98"/>
        <v/>
      </c>
      <c r="BC138" s="36" t="str">
        <f t="shared" si="99"/>
        <v/>
      </c>
      <c r="BD138" s="36" t="str">
        <f t="shared" si="100"/>
        <v/>
      </c>
      <c r="BE138" s="36" t="str">
        <f t="shared" si="101"/>
        <v/>
      </c>
      <c r="BF138" s="36" t="str">
        <f t="shared" si="102"/>
        <v/>
      </c>
      <c r="BG138" s="36" t="str">
        <f t="shared" si="103"/>
        <v/>
      </c>
      <c r="BH138" s="36" t="str">
        <f t="shared" si="104"/>
        <v/>
      </c>
      <c r="BI138" s="36" t="str">
        <f t="shared" si="105"/>
        <v/>
      </c>
      <c r="BJ138" s="36" t="str">
        <f t="shared" si="106"/>
        <v/>
      </c>
      <c r="BK138" s="36" t="str">
        <f t="shared" si="107"/>
        <v/>
      </c>
      <c r="BL138" s="36" t="str">
        <f t="shared" si="108"/>
        <v/>
      </c>
      <c r="BM138" s="36" t="str">
        <f t="shared" si="109"/>
        <v/>
      </c>
      <c r="BN138" s="38" t="e">
        <f t="shared" si="88"/>
        <v>#DIV/0!</v>
      </c>
      <c r="BO138" s="38" t="e">
        <f t="shared" si="89"/>
        <v>#DIV/0!</v>
      </c>
      <c r="BP138" s="39" t="str">
        <f t="shared" si="110"/>
        <v/>
      </c>
      <c r="BQ138" s="39" t="str">
        <f t="shared" si="111"/>
        <v/>
      </c>
      <c r="BR138" s="39" t="str">
        <f t="shared" si="112"/>
        <v/>
      </c>
      <c r="BS138" s="39" t="str">
        <f t="shared" si="113"/>
        <v/>
      </c>
      <c r="BT138" s="39" t="str">
        <f t="shared" si="114"/>
        <v/>
      </c>
      <c r="BU138" s="39" t="str">
        <f t="shared" si="115"/>
        <v/>
      </c>
      <c r="BV138" s="39" t="str">
        <f t="shared" si="116"/>
        <v/>
      </c>
      <c r="BW138" s="39" t="str">
        <f t="shared" si="117"/>
        <v/>
      </c>
      <c r="BX138" s="39" t="str">
        <f t="shared" si="118"/>
        <v/>
      </c>
      <c r="BY138" s="39" t="str">
        <f t="shared" si="119"/>
        <v/>
      </c>
      <c r="BZ138" s="39" t="str">
        <f t="shared" si="120"/>
        <v/>
      </c>
      <c r="CA138" s="39" t="str">
        <f t="shared" si="121"/>
        <v/>
      </c>
      <c r="CB138" s="39" t="str">
        <f t="shared" si="122"/>
        <v/>
      </c>
      <c r="CC138" s="39" t="str">
        <f t="shared" si="123"/>
        <v/>
      </c>
      <c r="CD138" s="39" t="str">
        <f t="shared" si="124"/>
        <v/>
      </c>
      <c r="CE138" s="39" t="str">
        <f t="shared" si="125"/>
        <v/>
      </c>
      <c r="CF138" s="39" t="str">
        <f t="shared" si="126"/>
        <v/>
      </c>
      <c r="CG138" s="39" t="str">
        <f t="shared" si="127"/>
        <v/>
      </c>
      <c r="CH138" s="39" t="str">
        <f t="shared" si="128"/>
        <v/>
      </c>
      <c r="CI138" s="39" t="str">
        <f t="shared" si="129"/>
        <v/>
      </c>
    </row>
    <row r="139" spans="1:87">
      <c r="A139" s="18"/>
      <c r="B139" s="15" t="str">
        <f>'Gene Table'!E138</f>
        <v>hsa-miR-95</v>
      </c>
      <c r="C139" s="15" t="str">
        <f>'Gene Table'!B138</f>
        <v>F16</v>
      </c>
      <c r="D139" s="16"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Table'!E138</f>
        <v>hsa-miR-95</v>
      </c>
      <c r="O139" s="17" t="str">
        <f>'Gene Table'!B138</f>
        <v>F16</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90"/>
        <v/>
      </c>
      <c r="AU139" s="36" t="str">
        <f t="shared" si="91"/>
        <v/>
      </c>
      <c r="AV139" s="36" t="str">
        <f t="shared" si="92"/>
        <v/>
      </c>
      <c r="AW139" s="36" t="str">
        <f t="shared" si="93"/>
        <v/>
      </c>
      <c r="AX139" s="36" t="str">
        <f t="shared" si="94"/>
        <v/>
      </c>
      <c r="AY139" s="36" t="str">
        <f t="shared" si="95"/>
        <v/>
      </c>
      <c r="AZ139" s="36" t="str">
        <f t="shared" si="96"/>
        <v/>
      </c>
      <c r="BA139" s="36" t="str">
        <f t="shared" si="97"/>
        <v/>
      </c>
      <c r="BB139" s="36" t="str">
        <f t="shared" si="98"/>
        <v/>
      </c>
      <c r="BC139" s="36" t="str">
        <f t="shared" si="99"/>
        <v/>
      </c>
      <c r="BD139" s="36" t="str">
        <f t="shared" si="100"/>
        <v/>
      </c>
      <c r="BE139" s="36" t="str">
        <f t="shared" si="101"/>
        <v/>
      </c>
      <c r="BF139" s="36" t="str">
        <f t="shared" si="102"/>
        <v/>
      </c>
      <c r="BG139" s="36" t="str">
        <f t="shared" si="103"/>
        <v/>
      </c>
      <c r="BH139" s="36" t="str">
        <f t="shared" si="104"/>
        <v/>
      </c>
      <c r="BI139" s="36" t="str">
        <f t="shared" si="105"/>
        <v/>
      </c>
      <c r="BJ139" s="36" t="str">
        <f t="shared" si="106"/>
        <v/>
      </c>
      <c r="BK139" s="36" t="str">
        <f t="shared" si="107"/>
        <v/>
      </c>
      <c r="BL139" s="36" t="str">
        <f t="shared" si="108"/>
        <v/>
      </c>
      <c r="BM139" s="36" t="str">
        <f t="shared" si="109"/>
        <v/>
      </c>
      <c r="BN139" s="38" t="e">
        <f t="shared" si="88"/>
        <v>#DIV/0!</v>
      </c>
      <c r="BO139" s="38" t="e">
        <f t="shared" si="89"/>
        <v>#DIV/0!</v>
      </c>
      <c r="BP139" s="39" t="str">
        <f t="shared" si="110"/>
        <v/>
      </c>
      <c r="BQ139" s="39" t="str">
        <f t="shared" si="111"/>
        <v/>
      </c>
      <c r="BR139" s="39" t="str">
        <f t="shared" si="112"/>
        <v/>
      </c>
      <c r="BS139" s="39" t="str">
        <f t="shared" si="113"/>
        <v/>
      </c>
      <c r="BT139" s="39" t="str">
        <f t="shared" si="114"/>
        <v/>
      </c>
      <c r="BU139" s="39" t="str">
        <f t="shared" si="115"/>
        <v/>
      </c>
      <c r="BV139" s="39" t="str">
        <f t="shared" si="116"/>
        <v/>
      </c>
      <c r="BW139" s="39" t="str">
        <f t="shared" si="117"/>
        <v/>
      </c>
      <c r="BX139" s="39" t="str">
        <f t="shared" si="118"/>
        <v/>
      </c>
      <c r="BY139" s="39" t="str">
        <f t="shared" si="119"/>
        <v/>
      </c>
      <c r="BZ139" s="39" t="str">
        <f t="shared" si="120"/>
        <v/>
      </c>
      <c r="CA139" s="39" t="str">
        <f t="shared" si="121"/>
        <v/>
      </c>
      <c r="CB139" s="39" t="str">
        <f t="shared" si="122"/>
        <v/>
      </c>
      <c r="CC139" s="39" t="str">
        <f t="shared" si="123"/>
        <v/>
      </c>
      <c r="CD139" s="39" t="str">
        <f t="shared" si="124"/>
        <v/>
      </c>
      <c r="CE139" s="39" t="str">
        <f t="shared" si="125"/>
        <v/>
      </c>
      <c r="CF139" s="39" t="str">
        <f t="shared" si="126"/>
        <v/>
      </c>
      <c r="CG139" s="39" t="str">
        <f t="shared" si="127"/>
        <v/>
      </c>
      <c r="CH139" s="39" t="str">
        <f t="shared" si="128"/>
        <v/>
      </c>
      <c r="CI139" s="39" t="str">
        <f t="shared" si="129"/>
        <v/>
      </c>
    </row>
    <row r="140" spans="1:87">
      <c r="A140" s="18"/>
      <c r="B140" s="15" t="str">
        <f>'Gene Table'!E139</f>
        <v>hsa-miR-582-5p</v>
      </c>
      <c r="C140" s="15" t="str">
        <f>'Gene Table'!B139</f>
        <v>F17</v>
      </c>
      <c r="D140" s="16"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Table'!E139</f>
        <v>hsa-miR-582-5p</v>
      </c>
      <c r="O140" s="17" t="str">
        <f>'Gene Table'!B139</f>
        <v>F17</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90"/>
        <v/>
      </c>
      <c r="AU140" s="36" t="str">
        <f t="shared" si="91"/>
        <v/>
      </c>
      <c r="AV140" s="36" t="str">
        <f t="shared" si="92"/>
        <v/>
      </c>
      <c r="AW140" s="36" t="str">
        <f t="shared" si="93"/>
        <v/>
      </c>
      <c r="AX140" s="36" t="str">
        <f t="shared" si="94"/>
        <v/>
      </c>
      <c r="AY140" s="36" t="str">
        <f t="shared" si="95"/>
        <v/>
      </c>
      <c r="AZ140" s="36" t="str">
        <f t="shared" si="96"/>
        <v/>
      </c>
      <c r="BA140" s="36" t="str">
        <f t="shared" si="97"/>
        <v/>
      </c>
      <c r="BB140" s="36" t="str">
        <f t="shared" si="98"/>
        <v/>
      </c>
      <c r="BC140" s="36" t="str">
        <f t="shared" si="99"/>
        <v/>
      </c>
      <c r="BD140" s="36" t="str">
        <f t="shared" si="100"/>
        <v/>
      </c>
      <c r="BE140" s="36" t="str">
        <f t="shared" si="101"/>
        <v/>
      </c>
      <c r="BF140" s="36" t="str">
        <f t="shared" si="102"/>
        <v/>
      </c>
      <c r="BG140" s="36" t="str">
        <f t="shared" si="103"/>
        <v/>
      </c>
      <c r="BH140" s="36" t="str">
        <f t="shared" si="104"/>
        <v/>
      </c>
      <c r="BI140" s="36" t="str">
        <f t="shared" si="105"/>
        <v/>
      </c>
      <c r="BJ140" s="36" t="str">
        <f t="shared" si="106"/>
        <v/>
      </c>
      <c r="BK140" s="36" t="str">
        <f t="shared" si="107"/>
        <v/>
      </c>
      <c r="BL140" s="36" t="str">
        <f t="shared" si="108"/>
        <v/>
      </c>
      <c r="BM140" s="36" t="str">
        <f t="shared" si="109"/>
        <v/>
      </c>
      <c r="BN140" s="38" t="e">
        <f t="shared" si="88"/>
        <v>#DIV/0!</v>
      </c>
      <c r="BO140" s="38" t="e">
        <f t="shared" si="89"/>
        <v>#DIV/0!</v>
      </c>
      <c r="BP140" s="39" t="str">
        <f t="shared" si="110"/>
        <v/>
      </c>
      <c r="BQ140" s="39" t="str">
        <f t="shared" si="111"/>
        <v/>
      </c>
      <c r="BR140" s="39" t="str">
        <f t="shared" si="112"/>
        <v/>
      </c>
      <c r="BS140" s="39" t="str">
        <f t="shared" si="113"/>
        <v/>
      </c>
      <c r="BT140" s="39" t="str">
        <f t="shared" si="114"/>
        <v/>
      </c>
      <c r="BU140" s="39" t="str">
        <f t="shared" si="115"/>
        <v/>
      </c>
      <c r="BV140" s="39" t="str">
        <f t="shared" si="116"/>
        <v/>
      </c>
      <c r="BW140" s="39" t="str">
        <f t="shared" si="117"/>
        <v/>
      </c>
      <c r="BX140" s="39" t="str">
        <f t="shared" si="118"/>
        <v/>
      </c>
      <c r="BY140" s="39" t="str">
        <f t="shared" si="119"/>
        <v/>
      </c>
      <c r="BZ140" s="39" t="str">
        <f t="shared" si="120"/>
        <v/>
      </c>
      <c r="CA140" s="39" t="str">
        <f t="shared" si="121"/>
        <v/>
      </c>
      <c r="CB140" s="39" t="str">
        <f t="shared" si="122"/>
        <v/>
      </c>
      <c r="CC140" s="39" t="str">
        <f t="shared" si="123"/>
        <v/>
      </c>
      <c r="CD140" s="39" t="str">
        <f t="shared" si="124"/>
        <v/>
      </c>
      <c r="CE140" s="39" t="str">
        <f t="shared" si="125"/>
        <v/>
      </c>
      <c r="CF140" s="39" t="str">
        <f t="shared" si="126"/>
        <v/>
      </c>
      <c r="CG140" s="39" t="str">
        <f t="shared" si="127"/>
        <v/>
      </c>
      <c r="CH140" s="39" t="str">
        <f t="shared" si="128"/>
        <v/>
      </c>
      <c r="CI140" s="39" t="str">
        <f t="shared" si="129"/>
        <v/>
      </c>
    </row>
    <row r="141" spans="1:87">
      <c r="A141" s="18"/>
      <c r="B141" s="15" t="str">
        <f>'Gene Table'!E140</f>
        <v>hsa-miR-510</v>
      </c>
      <c r="C141" s="15" t="str">
        <f>'Gene Table'!B140</f>
        <v>F18</v>
      </c>
      <c r="D141" s="16"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Table'!E140</f>
        <v>hsa-miR-510</v>
      </c>
      <c r="O141" s="17" t="str">
        <f>'Gene Table'!B140</f>
        <v>F18</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90"/>
        <v/>
      </c>
      <c r="AU141" s="36" t="str">
        <f t="shared" si="91"/>
        <v/>
      </c>
      <c r="AV141" s="36" t="str">
        <f t="shared" si="92"/>
        <v/>
      </c>
      <c r="AW141" s="36" t="str">
        <f t="shared" si="93"/>
        <v/>
      </c>
      <c r="AX141" s="36" t="str">
        <f t="shared" si="94"/>
        <v/>
      </c>
      <c r="AY141" s="36" t="str">
        <f t="shared" si="95"/>
        <v/>
      </c>
      <c r="AZ141" s="36" t="str">
        <f t="shared" si="96"/>
        <v/>
      </c>
      <c r="BA141" s="36" t="str">
        <f t="shared" si="97"/>
        <v/>
      </c>
      <c r="BB141" s="36" t="str">
        <f t="shared" si="98"/>
        <v/>
      </c>
      <c r="BC141" s="36" t="str">
        <f t="shared" si="99"/>
        <v/>
      </c>
      <c r="BD141" s="36" t="str">
        <f t="shared" si="100"/>
        <v/>
      </c>
      <c r="BE141" s="36" t="str">
        <f t="shared" si="101"/>
        <v/>
      </c>
      <c r="BF141" s="36" t="str">
        <f t="shared" si="102"/>
        <v/>
      </c>
      <c r="BG141" s="36" t="str">
        <f t="shared" si="103"/>
        <v/>
      </c>
      <c r="BH141" s="36" t="str">
        <f t="shared" si="104"/>
        <v/>
      </c>
      <c r="BI141" s="36" t="str">
        <f t="shared" si="105"/>
        <v/>
      </c>
      <c r="BJ141" s="36" t="str">
        <f t="shared" si="106"/>
        <v/>
      </c>
      <c r="BK141" s="36" t="str">
        <f t="shared" si="107"/>
        <v/>
      </c>
      <c r="BL141" s="36" t="str">
        <f t="shared" si="108"/>
        <v/>
      </c>
      <c r="BM141" s="36" t="str">
        <f t="shared" si="109"/>
        <v/>
      </c>
      <c r="BN141" s="38" t="e">
        <f t="shared" si="88"/>
        <v>#DIV/0!</v>
      </c>
      <c r="BO141" s="38" t="e">
        <f t="shared" si="89"/>
        <v>#DIV/0!</v>
      </c>
      <c r="BP141" s="39" t="str">
        <f t="shared" si="110"/>
        <v/>
      </c>
      <c r="BQ141" s="39" t="str">
        <f t="shared" si="111"/>
        <v/>
      </c>
      <c r="BR141" s="39" t="str">
        <f t="shared" si="112"/>
        <v/>
      </c>
      <c r="BS141" s="39" t="str">
        <f t="shared" si="113"/>
        <v/>
      </c>
      <c r="BT141" s="39" t="str">
        <f t="shared" si="114"/>
        <v/>
      </c>
      <c r="BU141" s="39" t="str">
        <f t="shared" si="115"/>
        <v/>
      </c>
      <c r="BV141" s="39" t="str">
        <f t="shared" si="116"/>
        <v/>
      </c>
      <c r="BW141" s="39" t="str">
        <f t="shared" si="117"/>
        <v/>
      </c>
      <c r="BX141" s="39" t="str">
        <f t="shared" si="118"/>
        <v/>
      </c>
      <c r="BY141" s="39" t="str">
        <f t="shared" si="119"/>
        <v/>
      </c>
      <c r="BZ141" s="39" t="str">
        <f t="shared" si="120"/>
        <v/>
      </c>
      <c r="CA141" s="39" t="str">
        <f t="shared" si="121"/>
        <v/>
      </c>
      <c r="CB141" s="39" t="str">
        <f t="shared" si="122"/>
        <v/>
      </c>
      <c r="CC141" s="39" t="str">
        <f t="shared" si="123"/>
        <v/>
      </c>
      <c r="CD141" s="39" t="str">
        <f t="shared" si="124"/>
        <v/>
      </c>
      <c r="CE141" s="39" t="str">
        <f t="shared" si="125"/>
        <v/>
      </c>
      <c r="CF141" s="39" t="str">
        <f t="shared" si="126"/>
        <v/>
      </c>
      <c r="CG141" s="39" t="str">
        <f t="shared" si="127"/>
        <v/>
      </c>
      <c r="CH141" s="39" t="str">
        <f t="shared" si="128"/>
        <v/>
      </c>
      <c r="CI141" s="39" t="str">
        <f t="shared" si="129"/>
        <v/>
      </c>
    </row>
    <row r="142" spans="1:87">
      <c r="A142" s="18"/>
      <c r="B142" s="15" t="str">
        <f>'Gene Table'!E141</f>
        <v>hsa-miR-1261</v>
      </c>
      <c r="C142" s="15" t="str">
        <f>'Gene Table'!B141</f>
        <v>F19</v>
      </c>
      <c r="D142" s="16"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Table'!E141</f>
        <v>hsa-miR-1261</v>
      </c>
      <c r="O142" s="17" t="str">
        <f>'Gene Table'!B141</f>
        <v>F19</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90"/>
        <v/>
      </c>
      <c r="AU142" s="36" t="str">
        <f t="shared" si="91"/>
        <v/>
      </c>
      <c r="AV142" s="36" t="str">
        <f t="shared" si="92"/>
        <v/>
      </c>
      <c r="AW142" s="36" t="str">
        <f t="shared" si="93"/>
        <v/>
      </c>
      <c r="AX142" s="36" t="str">
        <f t="shared" si="94"/>
        <v/>
      </c>
      <c r="AY142" s="36" t="str">
        <f t="shared" si="95"/>
        <v/>
      </c>
      <c r="AZ142" s="36" t="str">
        <f t="shared" si="96"/>
        <v/>
      </c>
      <c r="BA142" s="36" t="str">
        <f t="shared" si="97"/>
        <v/>
      </c>
      <c r="BB142" s="36" t="str">
        <f t="shared" si="98"/>
        <v/>
      </c>
      <c r="BC142" s="36" t="str">
        <f t="shared" si="99"/>
        <v/>
      </c>
      <c r="BD142" s="36" t="str">
        <f t="shared" si="100"/>
        <v/>
      </c>
      <c r="BE142" s="36" t="str">
        <f t="shared" si="101"/>
        <v/>
      </c>
      <c r="BF142" s="36" t="str">
        <f t="shared" si="102"/>
        <v/>
      </c>
      <c r="BG142" s="36" t="str">
        <f t="shared" si="103"/>
        <v/>
      </c>
      <c r="BH142" s="36" t="str">
        <f t="shared" si="104"/>
        <v/>
      </c>
      <c r="BI142" s="36" t="str">
        <f t="shared" si="105"/>
        <v/>
      </c>
      <c r="BJ142" s="36" t="str">
        <f t="shared" si="106"/>
        <v/>
      </c>
      <c r="BK142" s="36" t="str">
        <f t="shared" si="107"/>
        <v/>
      </c>
      <c r="BL142" s="36" t="str">
        <f t="shared" si="108"/>
        <v/>
      </c>
      <c r="BM142" s="36" t="str">
        <f t="shared" si="109"/>
        <v/>
      </c>
      <c r="BN142" s="38" t="e">
        <f t="shared" si="88"/>
        <v>#DIV/0!</v>
      </c>
      <c r="BO142" s="38" t="e">
        <f t="shared" si="89"/>
        <v>#DIV/0!</v>
      </c>
      <c r="BP142" s="39" t="str">
        <f t="shared" si="110"/>
        <v/>
      </c>
      <c r="BQ142" s="39" t="str">
        <f t="shared" si="111"/>
        <v/>
      </c>
      <c r="BR142" s="39" t="str">
        <f t="shared" si="112"/>
        <v/>
      </c>
      <c r="BS142" s="39" t="str">
        <f t="shared" si="113"/>
        <v/>
      </c>
      <c r="BT142" s="39" t="str">
        <f t="shared" si="114"/>
        <v/>
      </c>
      <c r="BU142" s="39" t="str">
        <f t="shared" si="115"/>
        <v/>
      </c>
      <c r="BV142" s="39" t="str">
        <f t="shared" si="116"/>
        <v/>
      </c>
      <c r="BW142" s="39" t="str">
        <f t="shared" si="117"/>
        <v/>
      </c>
      <c r="BX142" s="39" t="str">
        <f t="shared" si="118"/>
        <v/>
      </c>
      <c r="BY142" s="39" t="str">
        <f t="shared" si="119"/>
        <v/>
      </c>
      <c r="BZ142" s="39" t="str">
        <f t="shared" si="120"/>
        <v/>
      </c>
      <c r="CA142" s="39" t="str">
        <f t="shared" si="121"/>
        <v/>
      </c>
      <c r="CB142" s="39" t="str">
        <f t="shared" si="122"/>
        <v/>
      </c>
      <c r="CC142" s="39" t="str">
        <f t="shared" si="123"/>
        <v/>
      </c>
      <c r="CD142" s="39" t="str">
        <f t="shared" si="124"/>
        <v/>
      </c>
      <c r="CE142" s="39" t="str">
        <f t="shared" si="125"/>
        <v/>
      </c>
      <c r="CF142" s="39" t="str">
        <f t="shared" si="126"/>
        <v/>
      </c>
      <c r="CG142" s="39" t="str">
        <f t="shared" si="127"/>
        <v/>
      </c>
      <c r="CH142" s="39" t="str">
        <f t="shared" si="128"/>
        <v/>
      </c>
      <c r="CI142" s="39" t="str">
        <f t="shared" si="129"/>
        <v/>
      </c>
    </row>
    <row r="143" spans="1:87">
      <c r="A143" s="18"/>
      <c r="B143" s="15" t="str">
        <f>'Gene Table'!E142</f>
        <v>hsa-miR-876-5p</v>
      </c>
      <c r="C143" s="15" t="str">
        <f>'Gene Table'!B142</f>
        <v>F20</v>
      </c>
      <c r="D143" s="16"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Table'!E142</f>
        <v>hsa-miR-876-5p</v>
      </c>
      <c r="O143" s="17" t="str">
        <f>'Gene Table'!B142</f>
        <v>F20</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90"/>
        <v/>
      </c>
      <c r="AU143" s="36" t="str">
        <f t="shared" si="91"/>
        <v/>
      </c>
      <c r="AV143" s="36" t="str">
        <f t="shared" si="92"/>
        <v/>
      </c>
      <c r="AW143" s="36" t="str">
        <f t="shared" si="93"/>
        <v/>
      </c>
      <c r="AX143" s="36" t="str">
        <f t="shared" si="94"/>
        <v/>
      </c>
      <c r="AY143" s="36" t="str">
        <f t="shared" si="95"/>
        <v/>
      </c>
      <c r="AZ143" s="36" t="str">
        <f t="shared" si="96"/>
        <v/>
      </c>
      <c r="BA143" s="36" t="str">
        <f t="shared" si="97"/>
        <v/>
      </c>
      <c r="BB143" s="36" t="str">
        <f t="shared" si="98"/>
        <v/>
      </c>
      <c r="BC143" s="36" t="str">
        <f t="shared" si="99"/>
        <v/>
      </c>
      <c r="BD143" s="36" t="str">
        <f t="shared" si="100"/>
        <v/>
      </c>
      <c r="BE143" s="36" t="str">
        <f t="shared" si="101"/>
        <v/>
      </c>
      <c r="BF143" s="36" t="str">
        <f t="shared" si="102"/>
        <v/>
      </c>
      <c r="BG143" s="36" t="str">
        <f t="shared" si="103"/>
        <v/>
      </c>
      <c r="BH143" s="36" t="str">
        <f t="shared" si="104"/>
        <v/>
      </c>
      <c r="BI143" s="36" t="str">
        <f t="shared" si="105"/>
        <v/>
      </c>
      <c r="BJ143" s="36" t="str">
        <f t="shared" si="106"/>
        <v/>
      </c>
      <c r="BK143" s="36" t="str">
        <f t="shared" si="107"/>
        <v/>
      </c>
      <c r="BL143" s="36" t="str">
        <f t="shared" si="108"/>
        <v/>
      </c>
      <c r="BM143" s="36" t="str">
        <f t="shared" si="109"/>
        <v/>
      </c>
      <c r="BN143" s="38" t="e">
        <f t="shared" si="88"/>
        <v>#DIV/0!</v>
      </c>
      <c r="BO143" s="38" t="e">
        <f t="shared" si="89"/>
        <v>#DIV/0!</v>
      </c>
      <c r="BP143" s="39" t="str">
        <f t="shared" si="110"/>
        <v/>
      </c>
      <c r="BQ143" s="39" t="str">
        <f t="shared" si="111"/>
        <v/>
      </c>
      <c r="BR143" s="39" t="str">
        <f t="shared" si="112"/>
        <v/>
      </c>
      <c r="BS143" s="39" t="str">
        <f t="shared" si="113"/>
        <v/>
      </c>
      <c r="BT143" s="39" t="str">
        <f t="shared" si="114"/>
        <v/>
      </c>
      <c r="BU143" s="39" t="str">
        <f t="shared" si="115"/>
        <v/>
      </c>
      <c r="BV143" s="39" t="str">
        <f t="shared" si="116"/>
        <v/>
      </c>
      <c r="BW143" s="39" t="str">
        <f t="shared" si="117"/>
        <v/>
      </c>
      <c r="BX143" s="39" t="str">
        <f t="shared" si="118"/>
        <v/>
      </c>
      <c r="BY143" s="39" t="str">
        <f t="shared" si="119"/>
        <v/>
      </c>
      <c r="BZ143" s="39" t="str">
        <f t="shared" si="120"/>
        <v/>
      </c>
      <c r="CA143" s="39" t="str">
        <f t="shared" si="121"/>
        <v/>
      </c>
      <c r="CB143" s="39" t="str">
        <f t="shared" si="122"/>
        <v/>
      </c>
      <c r="CC143" s="39" t="str">
        <f t="shared" si="123"/>
        <v/>
      </c>
      <c r="CD143" s="39" t="str">
        <f t="shared" si="124"/>
        <v/>
      </c>
      <c r="CE143" s="39" t="str">
        <f t="shared" si="125"/>
        <v/>
      </c>
      <c r="CF143" s="39" t="str">
        <f t="shared" si="126"/>
        <v/>
      </c>
      <c r="CG143" s="39" t="str">
        <f t="shared" si="127"/>
        <v/>
      </c>
      <c r="CH143" s="39" t="str">
        <f t="shared" si="128"/>
        <v/>
      </c>
      <c r="CI143" s="39" t="str">
        <f t="shared" si="129"/>
        <v/>
      </c>
    </row>
    <row r="144" spans="1:87">
      <c r="A144" s="18"/>
      <c r="B144" s="15" t="str">
        <f>'Gene Table'!E143</f>
        <v>hsa-miR-1302</v>
      </c>
      <c r="C144" s="15" t="str">
        <f>'Gene Table'!B143</f>
        <v>F21</v>
      </c>
      <c r="D144" s="16"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Table'!E143</f>
        <v>hsa-miR-1302</v>
      </c>
      <c r="O144" s="17" t="str">
        <f>'Gene Table'!B143</f>
        <v>F21</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90"/>
        <v/>
      </c>
      <c r="AU144" s="36" t="str">
        <f t="shared" si="91"/>
        <v/>
      </c>
      <c r="AV144" s="36" t="str">
        <f t="shared" si="92"/>
        <v/>
      </c>
      <c r="AW144" s="36" t="str">
        <f t="shared" si="93"/>
        <v/>
      </c>
      <c r="AX144" s="36" t="str">
        <f t="shared" si="94"/>
        <v/>
      </c>
      <c r="AY144" s="36" t="str">
        <f t="shared" si="95"/>
        <v/>
      </c>
      <c r="AZ144" s="36" t="str">
        <f t="shared" si="96"/>
        <v/>
      </c>
      <c r="BA144" s="36" t="str">
        <f t="shared" si="97"/>
        <v/>
      </c>
      <c r="BB144" s="36" t="str">
        <f t="shared" si="98"/>
        <v/>
      </c>
      <c r="BC144" s="36" t="str">
        <f t="shared" si="99"/>
        <v/>
      </c>
      <c r="BD144" s="36" t="str">
        <f t="shared" si="100"/>
        <v/>
      </c>
      <c r="BE144" s="36" t="str">
        <f t="shared" si="101"/>
        <v/>
      </c>
      <c r="BF144" s="36" t="str">
        <f t="shared" si="102"/>
        <v/>
      </c>
      <c r="BG144" s="36" t="str">
        <f t="shared" si="103"/>
        <v/>
      </c>
      <c r="BH144" s="36" t="str">
        <f t="shared" si="104"/>
        <v/>
      </c>
      <c r="BI144" s="36" t="str">
        <f t="shared" si="105"/>
        <v/>
      </c>
      <c r="BJ144" s="36" t="str">
        <f t="shared" si="106"/>
        <v/>
      </c>
      <c r="BK144" s="36" t="str">
        <f t="shared" si="107"/>
        <v/>
      </c>
      <c r="BL144" s="36" t="str">
        <f t="shared" si="108"/>
        <v/>
      </c>
      <c r="BM144" s="36" t="str">
        <f t="shared" si="109"/>
        <v/>
      </c>
      <c r="BN144" s="38" t="e">
        <f t="shared" si="88"/>
        <v>#DIV/0!</v>
      </c>
      <c r="BO144" s="38" t="e">
        <f t="shared" si="89"/>
        <v>#DIV/0!</v>
      </c>
      <c r="BP144" s="39" t="str">
        <f t="shared" si="110"/>
        <v/>
      </c>
      <c r="BQ144" s="39" t="str">
        <f t="shared" si="111"/>
        <v/>
      </c>
      <c r="BR144" s="39" t="str">
        <f t="shared" si="112"/>
        <v/>
      </c>
      <c r="BS144" s="39" t="str">
        <f t="shared" si="113"/>
        <v/>
      </c>
      <c r="BT144" s="39" t="str">
        <f t="shared" si="114"/>
        <v/>
      </c>
      <c r="BU144" s="39" t="str">
        <f t="shared" si="115"/>
        <v/>
      </c>
      <c r="BV144" s="39" t="str">
        <f t="shared" si="116"/>
        <v/>
      </c>
      <c r="BW144" s="39" t="str">
        <f t="shared" si="117"/>
        <v/>
      </c>
      <c r="BX144" s="39" t="str">
        <f t="shared" si="118"/>
        <v/>
      </c>
      <c r="BY144" s="39" t="str">
        <f t="shared" si="119"/>
        <v/>
      </c>
      <c r="BZ144" s="39" t="str">
        <f t="shared" si="120"/>
        <v/>
      </c>
      <c r="CA144" s="39" t="str">
        <f t="shared" si="121"/>
        <v/>
      </c>
      <c r="CB144" s="39" t="str">
        <f t="shared" si="122"/>
        <v/>
      </c>
      <c r="CC144" s="39" t="str">
        <f t="shared" si="123"/>
        <v/>
      </c>
      <c r="CD144" s="39" t="str">
        <f t="shared" si="124"/>
        <v/>
      </c>
      <c r="CE144" s="39" t="str">
        <f t="shared" si="125"/>
        <v/>
      </c>
      <c r="CF144" s="39" t="str">
        <f t="shared" si="126"/>
        <v/>
      </c>
      <c r="CG144" s="39" t="str">
        <f t="shared" si="127"/>
        <v/>
      </c>
      <c r="CH144" s="39" t="str">
        <f t="shared" si="128"/>
        <v/>
      </c>
      <c r="CI144" s="39" t="str">
        <f t="shared" si="129"/>
        <v/>
      </c>
    </row>
    <row r="145" spans="1:87">
      <c r="A145" s="18"/>
      <c r="B145" s="15" t="str">
        <f>'Gene Table'!E144</f>
        <v>hsa-miR-892a</v>
      </c>
      <c r="C145" s="15" t="str">
        <f>'Gene Table'!B144</f>
        <v>F22</v>
      </c>
      <c r="D145" s="16"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Table'!E144</f>
        <v>hsa-miR-892a</v>
      </c>
      <c r="O145" s="17" t="str">
        <f>'Gene Table'!B144</f>
        <v>F22</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90"/>
        <v/>
      </c>
      <c r="AU145" s="36" t="str">
        <f t="shared" si="91"/>
        <v/>
      </c>
      <c r="AV145" s="36" t="str">
        <f t="shared" si="92"/>
        <v/>
      </c>
      <c r="AW145" s="36" t="str">
        <f t="shared" si="93"/>
        <v/>
      </c>
      <c r="AX145" s="36" t="str">
        <f t="shared" si="94"/>
        <v/>
      </c>
      <c r="AY145" s="36" t="str">
        <f t="shared" si="95"/>
        <v/>
      </c>
      <c r="AZ145" s="36" t="str">
        <f t="shared" si="96"/>
        <v/>
      </c>
      <c r="BA145" s="36" t="str">
        <f t="shared" si="97"/>
        <v/>
      </c>
      <c r="BB145" s="36" t="str">
        <f t="shared" si="98"/>
        <v/>
      </c>
      <c r="BC145" s="36" t="str">
        <f t="shared" si="99"/>
        <v/>
      </c>
      <c r="BD145" s="36" t="str">
        <f t="shared" si="100"/>
        <v/>
      </c>
      <c r="BE145" s="36" t="str">
        <f t="shared" si="101"/>
        <v/>
      </c>
      <c r="BF145" s="36" t="str">
        <f t="shared" si="102"/>
        <v/>
      </c>
      <c r="BG145" s="36" t="str">
        <f t="shared" si="103"/>
        <v/>
      </c>
      <c r="BH145" s="36" t="str">
        <f t="shared" si="104"/>
        <v/>
      </c>
      <c r="BI145" s="36" t="str">
        <f t="shared" si="105"/>
        <v/>
      </c>
      <c r="BJ145" s="36" t="str">
        <f t="shared" si="106"/>
        <v/>
      </c>
      <c r="BK145" s="36" t="str">
        <f t="shared" si="107"/>
        <v/>
      </c>
      <c r="BL145" s="36" t="str">
        <f t="shared" si="108"/>
        <v/>
      </c>
      <c r="BM145" s="36" t="str">
        <f t="shared" si="109"/>
        <v/>
      </c>
      <c r="BN145" s="38" t="e">
        <f t="shared" si="88"/>
        <v>#DIV/0!</v>
      </c>
      <c r="BO145" s="38" t="e">
        <f t="shared" si="89"/>
        <v>#DIV/0!</v>
      </c>
      <c r="BP145" s="39" t="str">
        <f t="shared" si="110"/>
        <v/>
      </c>
      <c r="BQ145" s="39" t="str">
        <f t="shared" si="111"/>
        <v/>
      </c>
      <c r="BR145" s="39" t="str">
        <f t="shared" si="112"/>
        <v/>
      </c>
      <c r="BS145" s="39" t="str">
        <f t="shared" si="113"/>
        <v/>
      </c>
      <c r="BT145" s="39" t="str">
        <f t="shared" si="114"/>
        <v/>
      </c>
      <c r="BU145" s="39" t="str">
        <f t="shared" si="115"/>
        <v/>
      </c>
      <c r="BV145" s="39" t="str">
        <f t="shared" si="116"/>
        <v/>
      </c>
      <c r="BW145" s="39" t="str">
        <f t="shared" si="117"/>
        <v/>
      </c>
      <c r="BX145" s="39" t="str">
        <f t="shared" si="118"/>
        <v/>
      </c>
      <c r="BY145" s="39" t="str">
        <f t="shared" si="119"/>
        <v/>
      </c>
      <c r="BZ145" s="39" t="str">
        <f t="shared" si="120"/>
        <v/>
      </c>
      <c r="CA145" s="39" t="str">
        <f t="shared" si="121"/>
        <v/>
      </c>
      <c r="CB145" s="39" t="str">
        <f t="shared" si="122"/>
        <v/>
      </c>
      <c r="CC145" s="39" t="str">
        <f t="shared" si="123"/>
        <v/>
      </c>
      <c r="CD145" s="39" t="str">
        <f t="shared" si="124"/>
        <v/>
      </c>
      <c r="CE145" s="39" t="str">
        <f t="shared" si="125"/>
        <v/>
      </c>
      <c r="CF145" s="39" t="str">
        <f t="shared" si="126"/>
        <v/>
      </c>
      <c r="CG145" s="39" t="str">
        <f t="shared" si="127"/>
        <v/>
      </c>
      <c r="CH145" s="39" t="str">
        <f t="shared" si="128"/>
        <v/>
      </c>
      <c r="CI145" s="39" t="str">
        <f t="shared" si="129"/>
        <v/>
      </c>
    </row>
    <row r="146" spans="1:87">
      <c r="A146" s="18"/>
      <c r="B146" s="15" t="str">
        <f>'Gene Table'!E145</f>
        <v>hsa-miR-630</v>
      </c>
      <c r="C146" s="15" t="str">
        <f>'Gene Table'!B145</f>
        <v>F23</v>
      </c>
      <c r="D146" s="16"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Table'!E145</f>
        <v>hsa-miR-630</v>
      </c>
      <c r="O146" s="17" t="str">
        <f>'Gene Table'!B145</f>
        <v>F23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90"/>
        <v/>
      </c>
      <c r="AU146" s="36" t="str">
        <f t="shared" si="91"/>
        <v/>
      </c>
      <c r="AV146" s="36" t="str">
        <f t="shared" si="92"/>
        <v/>
      </c>
      <c r="AW146" s="36" t="str">
        <f t="shared" si="93"/>
        <v/>
      </c>
      <c r="AX146" s="36" t="str">
        <f t="shared" si="94"/>
        <v/>
      </c>
      <c r="AY146" s="36" t="str">
        <f t="shared" si="95"/>
        <v/>
      </c>
      <c r="AZ146" s="36" t="str">
        <f t="shared" si="96"/>
        <v/>
      </c>
      <c r="BA146" s="36" t="str">
        <f t="shared" si="97"/>
        <v/>
      </c>
      <c r="BB146" s="36" t="str">
        <f t="shared" si="98"/>
        <v/>
      </c>
      <c r="BC146" s="36" t="str">
        <f t="shared" si="99"/>
        <v/>
      </c>
      <c r="BD146" s="36" t="str">
        <f t="shared" si="100"/>
        <v/>
      </c>
      <c r="BE146" s="36" t="str">
        <f t="shared" si="101"/>
        <v/>
      </c>
      <c r="BF146" s="36" t="str">
        <f t="shared" si="102"/>
        <v/>
      </c>
      <c r="BG146" s="36" t="str">
        <f t="shared" si="103"/>
        <v/>
      </c>
      <c r="BH146" s="36" t="str">
        <f t="shared" si="104"/>
        <v/>
      </c>
      <c r="BI146" s="36" t="str">
        <f t="shared" si="105"/>
        <v/>
      </c>
      <c r="BJ146" s="36" t="str">
        <f t="shared" si="106"/>
        <v/>
      </c>
      <c r="BK146" s="36" t="str">
        <f t="shared" si="107"/>
        <v/>
      </c>
      <c r="BL146" s="36" t="str">
        <f t="shared" si="108"/>
        <v/>
      </c>
      <c r="BM146" s="36" t="str">
        <f t="shared" si="109"/>
        <v/>
      </c>
      <c r="BN146" s="38" t="e">
        <f t="shared" si="88"/>
        <v>#DIV/0!</v>
      </c>
      <c r="BO146" s="38" t="e">
        <f t="shared" si="89"/>
        <v>#DIV/0!</v>
      </c>
      <c r="BP146" s="39" t="str">
        <f t="shared" si="110"/>
        <v/>
      </c>
      <c r="BQ146" s="39" t="str">
        <f t="shared" si="111"/>
        <v/>
      </c>
      <c r="BR146" s="39" t="str">
        <f t="shared" si="112"/>
        <v/>
      </c>
      <c r="BS146" s="39" t="str">
        <f t="shared" si="113"/>
        <v/>
      </c>
      <c r="BT146" s="39" t="str">
        <f t="shared" si="114"/>
        <v/>
      </c>
      <c r="BU146" s="39" t="str">
        <f t="shared" si="115"/>
        <v/>
      </c>
      <c r="BV146" s="39" t="str">
        <f t="shared" si="116"/>
        <v/>
      </c>
      <c r="BW146" s="39" t="str">
        <f t="shared" si="117"/>
        <v/>
      </c>
      <c r="BX146" s="39" t="str">
        <f t="shared" si="118"/>
        <v/>
      </c>
      <c r="BY146" s="39" t="str">
        <f t="shared" si="119"/>
        <v/>
      </c>
      <c r="BZ146" s="39" t="str">
        <f t="shared" si="120"/>
        <v/>
      </c>
      <c r="CA146" s="39" t="str">
        <f t="shared" si="121"/>
        <v/>
      </c>
      <c r="CB146" s="39" t="str">
        <f t="shared" si="122"/>
        <v/>
      </c>
      <c r="CC146" s="39" t="str">
        <f t="shared" si="123"/>
        <v/>
      </c>
      <c r="CD146" s="39" t="str">
        <f t="shared" si="124"/>
        <v/>
      </c>
      <c r="CE146" s="39" t="str">
        <f t="shared" si="125"/>
        <v/>
      </c>
      <c r="CF146" s="39" t="str">
        <f t="shared" si="126"/>
        <v/>
      </c>
      <c r="CG146" s="39" t="str">
        <f t="shared" si="127"/>
        <v/>
      </c>
      <c r="CH146" s="39" t="str">
        <f t="shared" si="128"/>
        <v/>
      </c>
      <c r="CI146" s="39" t="str">
        <f t="shared" si="129"/>
        <v/>
      </c>
    </row>
    <row r="147" spans="1:87">
      <c r="A147" s="18"/>
      <c r="B147" s="15" t="str">
        <f>'Gene Table'!E146</f>
        <v>hsa-miR-1263</v>
      </c>
      <c r="C147" s="15" t="str">
        <f>'Gene Table'!B146</f>
        <v>F24</v>
      </c>
      <c r="D147" s="16"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Table'!E146</f>
        <v>hsa-miR-1263</v>
      </c>
      <c r="O147" s="17" t="str">
        <f>'Gene Table'!B146</f>
        <v>F24</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90"/>
        <v/>
      </c>
      <c r="AU147" s="36" t="str">
        <f t="shared" si="91"/>
        <v/>
      </c>
      <c r="AV147" s="36" t="str">
        <f t="shared" si="92"/>
        <v/>
      </c>
      <c r="AW147" s="36" t="str">
        <f t="shared" si="93"/>
        <v/>
      </c>
      <c r="AX147" s="36" t="str">
        <f t="shared" si="94"/>
        <v/>
      </c>
      <c r="AY147" s="36" t="str">
        <f t="shared" si="95"/>
        <v/>
      </c>
      <c r="AZ147" s="36" t="str">
        <f t="shared" si="96"/>
        <v/>
      </c>
      <c r="BA147" s="36" t="str">
        <f t="shared" si="97"/>
        <v/>
      </c>
      <c r="BB147" s="36" t="str">
        <f t="shared" si="98"/>
        <v/>
      </c>
      <c r="BC147" s="36" t="str">
        <f t="shared" si="99"/>
        <v/>
      </c>
      <c r="BD147" s="36" t="str">
        <f t="shared" si="100"/>
        <v/>
      </c>
      <c r="BE147" s="36" t="str">
        <f t="shared" si="101"/>
        <v/>
      </c>
      <c r="BF147" s="36" t="str">
        <f t="shared" si="102"/>
        <v/>
      </c>
      <c r="BG147" s="36" t="str">
        <f t="shared" si="103"/>
        <v/>
      </c>
      <c r="BH147" s="36" t="str">
        <f t="shared" si="104"/>
        <v/>
      </c>
      <c r="BI147" s="36" t="str">
        <f t="shared" si="105"/>
        <v/>
      </c>
      <c r="BJ147" s="36" t="str">
        <f t="shared" si="106"/>
        <v/>
      </c>
      <c r="BK147" s="36" t="str">
        <f t="shared" si="107"/>
        <v/>
      </c>
      <c r="BL147" s="36" t="str">
        <f t="shared" si="108"/>
        <v/>
      </c>
      <c r="BM147" s="36" t="str">
        <f t="shared" si="109"/>
        <v/>
      </c>
      <c r="BN147" s="38" t="e">
        <f t="shared" si="88"/>
        <v>#DIV/0!</v>
      </c>
      <c r="BO147" s="38" t="e">
        <f t="shared" si="89"/>
        <v>#DIV/0!</v>
      </c>
      <c r="BP147" s="39" t="str">
        <f t="shared" si="110"/>
        <v/>
      </c>
      <c r="BQ147" s="39" t="str">
        <f t="shared" si="111"/>
        <v/>
      </c>
      <c r="BR147" s="39" t="str">
        <f t="shared" si="112"/>
        <v/>
      </c>
      <c r="BS147" s="39" t="str">
        <f t="shared" si="113"/>
        <v/>
      </c>
      <c r="BT147" s="39" t="str">
        <f t="shared" si="114"/>
        <v/>
      </c>
      <c r="BU147" s="39" t="str">
        <f t="shared" si="115"/>
        <v/>
      </c>
      <c r="BV147" s="39" t="str">
        <f t="shared" si="116"/>
        <v/>
      </c>
      <c r="BW147" s="39" t="str">
        <f t="shared" si="117"/>
        <v/>
      </c>
      <c r="BX147" s="39" t="str">
        <f t="shared" si="118"/>
        <v/>
      </c>
      <c r="BY147" s="39" t="str">
        <f t="shared" si="119"/>
        <v/>
      </c>
      <c r="BZ147" s="39" t="str">
        <f t="shared" si="120"/>
        <v/>
      </c>
      <c r="CA147" s="39" t="str">
        <f t="shared" si="121"/>
        <v/>
      </c>
      <c r="CB147" s="39" t="str">
        <f t="shared" si="122"/>
        <v/>
      </c>
      <c r="CC147" s="39" t="str">
        <f t="shared" si="123"/>
        <v/>
      </c>
      <c r="CD147" s="39" t="str">
        <f t="shared" si="124"/>
        <v/>
      </c>
      <c r="CE147" s="39" t="str">
        <f t="shared" si="125"/>
        <v/>
      </c>
      <c r="CF147" s="39" t="str">
        <f t="shared" si="126"/>
        <v/>
      </c>
      <c r="CG147" s="39" t="str">
        <f t="shared" si="127"/>
        <v/>
      </c>
      <c r="CH147" s="39" t="str">
        <f t="shared" si="128"/>
        <v/>
      </c>
      <c r="CI147" s="39" t="str">
        <f t="shared" si="129"/>
        <v/>
      </c>
    </row>
    <row r="148" spans="1:87">
      <c r="A148" s="18"/>
      <c r="B148" s="15" t="str">
        <f>'Gene Table'!E147</f>
        <v>hsa-miR-154-5p</v>
      </c>
      <c r="C148" s="15" t="str">
        <f>'Gene Table'!B147</f>
        <v>G01</v>
      </c>
      <c r="D148" s="16"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Table'!E147</f>
        <v>hsa-miR-154-5p</v>
      </c>
      <c r="O148" s="17" t="str">
        <f>'Gene Table'!B147</f>
        <v>G01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90"/>
        <v/>
      </c>
      <c r="AU148" s="36" t="str">
        <f t="shared" si="91"/>
        <v/>
      </c>
      <c r="AV148" s="36" t="str">
        <f t="shared" si="92"/>
        <v/>
      </c>
      <c r="AW148" s="36" t="str">
        <f t="shared" si="93"/>
        <v/>
      </c>
      <c r="AX148" s="36" t="str">
        <f t="shared" si="94"/>
        <v/>
      </c>
      <c r="AY148" s="36" t="str">
        <f t="shared" si="95"/>
        <v/>
      </c>
      <c r="AZ148" s="36" t="str">
        <f t="shared" si="96"/>
        <v/>
      </c>
      <c r="BA148" s="36" t="str">
        <f t="shared" si="97"/>
        <v/>
      </c>
      <c r="BB148" s="36" t="str">
        <f t="shared" si="98"/>
        <v/>
      </c>
      <c r="BC148" s="36" t="str">
        <f t="shared" si="99"/>
        <v/>
      </c>
      <c r="BD148" s="36" t="str">
        <f t="shared" si="100"/>
        <v/>
      </c>
      <c r="BE148" s="36" t="str">
        <f t="shared" si="101"/>
        <v/>
      </c>
      <c r="BF148" s="36" t="str">
        <f t="shared" si="102"/>
        <v/>
      </c>
      <c r="BG148" s="36" t="str">
        <f t="shared" si="103"/>
        <v/>
      </c>
      <c r="BH148" s="36" t="str">
        <f t="shared" si="104"/>
        <v/>
      </c>
      <c r="BI148" s="36" t="str">
        <f t="shared" si="105"/>
        <v/>
      </c>
      <c r="BJ148" s="36" t="str">
        <f t="shared" si="106"/>
        <v/>
      </c>
      <c r="BK148" s="36" t="str">
        <f t="shared" si="107"/>
        <v/>
      </c>
      <c r="BL148" s="36" t="str">
        <f t="shared" si="108"/>
        <v/>
      </c>
      <c r="BM148" s="36" t="str">
        <f t="shared" si="109"/>
        <v/>
      </c>
      <c r="BN148" s="38" t="e">
        <f t="shared" si="88"/>
        <v>#DIV/0!</v>
      </c>
      <c r="BO148" s="38" t="e">
        <f t="shared" si="89"/>
        <v>#DIV/0!</v>
      </c>
      <c r="BP148" s="39" t="str">
        <f t="shared" si="110"/>
        <v/>
      </c>
      <c r="BQ148" s="39" t="str">
        <f t="shared" si="111"/>
        <v/>
      </c>
      <c r="BR148" s="39" t="str">
        <f t="shared" si="112"/>
        <v/>
      </c>
      <c r="BS148" s="39" t="str">
        <f t="shared" si="113"/>
        <v/>
      </c>
      <c r="BT148" s="39" t="str">
        <f t="shared" si="114"/>
        <v/>
      </c>
      <c r="BU148" s="39" t="str">
        <f t="shared" si="115"/>
        <v/>
      </c>
      <c r="BV148" s="39" t="str">
        <f t="shared" si="116"/>
        <v/>
      </c>
      <c r="BW148" s="39" t="str">
        <f t="shared" si="117"/>
        <v/>
      </c>
      <c r="BX148" s="39" t="str">
        <f t="shared" si="118"/>
        <v/>
      </c>
      <c r="BY148" s="39" t="str">
        <f t="shared" si="119"/>
        <v/>
      </c>
      <c r="BZ148" s="39" t="str">
        <f t="shared" si="120"/>
        <v/>
      </c>
      <c r="CA148" s="39" t="str">
        <f t="shared" si="121"/>
        <v/>
      </c>
      <c r="CB148" s="39" t="str">
        <f t="shared" si="122"/>
        <v/>
      </c>
      <c r="CC148" s="39" t="str">
        <f t="shared" si="123"/>
        <v/>
      </c>
      <c r="CD148" s="39" t="str">
        <f t="shared" si="124"/>
        <v/>
      </c>
      <c r="CE148" s="39" t="str">
        <f t="shared" si="125"/>
        <v/>
      </c>
      <c r="CF148" s="39" t="str">
        <f t="shared" si="126"/>
        <v/>
      </c>
      <c r="CG148" s="39" t="str">
        <f t="shared" si="127"/>
        <v/>
      </c>
      <c r="CH148" s="39" t="str">
        <f t="shared" si="128"/>
        <v/>
      </c>
      <c r="CI148" s="39" t="str">
        <f t="shared" si="129"/>
        <v/>
      </c>
    </row>
    <row r="149" spans="1:87">
      <c r="A149" s="18"/>
      <c r="B149" s="15" t="str">
        <f>'Gene Table'!E148</f>
        <v>hsa-miR-568</v>
      </c>
      <c r="C149" s="15" t="str">
        <f>'Gene Table'!B148</f>
        <v>G02</v>
      </c>
      <c r="D149" s="16"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Table'!E148</f>
        <v>hsa-miR-568</v>
      </c>
      <c r="O149" s="17" t="str">
        <f>'Gene Table'!B148</f>
        <v>G02</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90"/>
        <v/>
      </c>
      <c r="AU149" s="36" t="str">
        <f t="shared" si="91"/>
        <v/>
      </c>
      <c r="AV149" s="36" t="str">
        <f t="shared" si="92"/>
        <v/>
      </c>
      <c r="AW149" s="36" t="str">
        <f t="shared" si="93"/>
        <v/>
      </c>
      <c r="AX149" s="36" t="str">
        <f t="shared" si="94"/>
        <v/>
      </c>
      <c r="AY149" s="36" t="str">
        <f t="shared" si="95"/>
        <v/>
      </c>
      <c r="AZ149" s="36" t="str">
        <f t="shared" si="96"/>
        <v/>
      </c>
      <c r="BA149" s="36" t="str">
        <f t="shared" si="97"/>
        <v/>
      </c>
      <c r="BB149" s="36" t="str">
        <f t="shared" si="98"/>
        <v/>
      </c>
      <c r="BC149" s="36" t="str">
        <f t="shared" si="99"/>
        <v/>
      </c>
      <c r="BD149" s="36" t="str">
        <f t="shared" si="100"/>
        <v/>
      </c>
      <c r="BE149" s="36" t="str">
        <f t="shared" si="101"/>
        <v/>
      </c>
      <c r="BF149" s="36" t="str">
        <f t="shared" si="102"/>
        <v/>
      </c>
      <c r="BG149" s="36" t="str">
        <f t="shared" si="103"/>
        <v/>
      </c>
      <c r="BH149" s="36" t="str">
        <f t="shared" si="104"/>
        <v/>
      </c>
      <c r="BI149" s="36" t="str">
        <f t="shared" si="105"/>
        <v/>
      </c>
      <c r="BJ149" s="36" t="str">
        <f t="shared" si="106"/>
        <v/>
      </c>
      <c r="BK149" s="36" t="str">
        <f t="shared" si="107"/>
        <v/>
      </c>
      <c r="BL149" s="36" t="str">
        <f t="shared" si="108"/>
        <v/>
      </c>
      <c r="BM149" s="36" t="str">
        <f t="shared" si="109"/>
        <v/>
      </c>
      <c r="BN149" s="38" t="e">
        <f t="shared" si="88"/>
        <v>#DIV/0!</v>
      </c>
      <c r="BO149" s="38" t="e">
        <f t="shared" si="89"/>
        <v>#DIV/0!</v>
      </c>
      <c r="BP149" s="39" t="str">
        <f t="shared" si="110"/>
        <v/>
      </c>
      <c r="BQ149" s="39" t="str">
        <f t="shared" si="111"/>
        <v/>
      </c>
      <c r="BR149" s="39" t="str">
        <f t="shared" si="112"/>
        <v/>
      </c>
      <c r="BS149" s="39" t="str">
        <f t="shared" si="113"/>
        <v/>
      </c>
      <c r="BT149" s="39" t="str">
        <f t="shared" si="114"/>
        <v/>
      </c>
      <c r="BU149" s="39" t="str">
        <f t="shared" si="115"/>
        <v/>
      </c>
      <c r="BV149" s="39" t="str">
        <f t="shared" si="116"/>
        <v/>
      </c>
      <c r="BW149" s="39" t="str">
        <f t="shared" si="117"/>
        <v/>
      </c>
      <c r="BX149" s="39" t="str">
        <f t="shared" si="118"/>
        <v/>
      </c>
      <c r="BY149" s="39" t="str">
        <f t="shared" si="119"/>
        <v/>
      </c>
      <c r="BZ149" s="39" t="str">
        <f t="shared" si="120"/>
        <v/>
      </c>
      <c r="CA149" s="39" t="str">
        <f t="shared" si="121"/>
        <v/>
      </c>
      <c r="CB149" s="39" t="str">
        <f t="shared" si="122"/>
        <v/>
      </c>
      <c r="CC149" s="39" t="str">
        <f t="shared" si="123"/>
        <v/>
      </c>
      <c r="CD149" s="39" t="str">
        <f t="shared" si="124"/>
        <v/>
      </c>
      <c r="CE149" s="39" t="str">
        <f t="shared" si="125"/>
        <v/>
      </c>
      <c r="CF149" s="39" t="str">
        <f t="shared" si="126"/>
        <v/>
      </c>
      <c r="CG149" s="39" t="str">
        <f t="shared" si="127"/>
        <v/>
      </c>
      <c r="CH149" s="39" t="str">
        <f t="shared" si="128"/>
        <v/>
      </c>
      <c r="CI149" s="39" t="str">
        <f t="shared" si="129"/>
        <v/>
      </c>
    </row>
    <row r="150" spans="1:87">
      <c r="A150" s="18"/>
      <c r="B150" s="15" t="str">
        <f>'Gene Table'!E149</f>
        <v>hsa-miR-182-5p</v>
      </c>
      <c r="C150" s="15" t="str">
        <f>'Gene Table'!B149</f>
        <v>G03</v>
      </c>
      <c r="D150" s="16"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Table'!E149</f>
        <v>hsa-miR-182-5p</v>
      </c>
      <c r="O150" s="17" t="str">
        <f>'Gene Table'!B149</f>
        <v>G03</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90"/>
        <v/>
      </c>
      <c r="AU150" s="36" t="str">
        <f t="shared" si="91"/>
        <v/>
      </c>
      <c r="AV150" s="36" t="str">
        <f t="shared" si="92"/>
        <v/>
      </c>
      <c r="AW150" s="36" t="str">
        <f t="shared" si="93"/>
        <v/>
      </c>
      <c r="AX150" s="36" t="str">
        <f t="shared" si="94"/>
        <v/>
      </c>
      <c r="AY150" s="36" t="str">
        <f t="shared" si="95"/>
        <v/>
      </c>
      <c r="AZ150" s="36" t="str">
        <f t="shared" si="96"/>
        <v/>
      </c>
      <c r="BA150" s="36" t="str">
        <f t="shared" si="97"/>
        <v/>
      </c>
      <c r="BB150" s="36" t="str">
        <f t="shared" si="98"/>
        <v/>
      </c>
      <c r="BC150" s="36" t="str">
        <f t="shared" si="99"/>
        <v/>
      </c>
      <c r="BD150" s="36" t="str">
        <f t="shared" si="100"/>
        <v/>
      </c>
      <c r="BE150" s="36" t="str">
        <f t="shared" si="101"/>
        <v/>
      </c>
      <c r="BF150" s="36" t="str">
        <f t="shared" si="102"/>
        <v/>
      </c>
      <c r="BG150" s="36" t="str">
        <f t="shared" si="103"/>
        <v/>
      </c>
      <c r="BH150" s="36" t="str">
        <f t="shared" si="104"/>
        <v/>
      </c>
      <c r="BI150" s="36" t="str">
        <f t="shared" si="105"/>
        <v/>
      </c>
      <c r="BJ150" s="36" t="str">
        <f t="shared" si="106"/>
        <v/>
      </c>
      <c r="BK150" s="36" t="str">
        <f t="shared" si="107"/>
        <v/>
      </c>
      <c r="BL150" s="36" t="str">
        <f t="shared" si="108"/>
        <v/>
      </c>
      <c r="BM150" s="36" t="str">
        <f t="shared" si="109"/>
        <v/>
      </c>
      <c r="BN150" s="38" t="e">
        <f t="shared" si="88"/>
        <v>#DIV/0!</v>
      </c>
      <c r="BO150" s="38" t="e">
        <f t="shared" si="89"/>
        <v>#DIV/0!</v>
      </c>
      <c r="BP150" s="39" t="str">
        <f t="shared" si="110"/>
        <v/>
      </c>
      <c r="BQ150" s="39" t="str">
        <f t="shared" si="111"/>
        <v/>
      </c>
      <c r="BR150" s="39" t="str">
        <f t="shared" si="112"/>
        <v/>
      </c>
      <c r="BS150" s="39" t="str">
        <f t="shared" si="113"/>
        <v/>
      </c>
      <c r="BT150" s="39" t="str">
        <f t="shared" si="114"/>
        <v/>
      </c>
      <c r="BU150" s="39" t="str">
        <f t="shared" si="115"/>
        <v/>
      </c>
      <c r="BV150" s="39" t="str">
        <f t="shared" si="116"/>
        <v/>
      </c>
      <c r="BW150" s="39" t="str">
        <f t="shared" si="117"/>
        <v/>
      </c>
      <c r="BX150" s="39" t="str">
        <f t="shared" si="118"/>
        <v/>
      </c>
      <c r="BY150" s="39" t="str">
        <f t="shared" si="119"/>
        <v/>
      </c>
      <c r="BZ150" s="39" t="str">
        <f t="shared" si="120"/>
        <v/>
      </c>
      <c r="CA150" s="39" t="str">
        <f t="shared" si="121"/>
        <v/>
      </c>
      <c r="CB150" s="39" t="str">
        <f t="shared" si="122"/>
        <v/>
      </c>
      <c r="CC150" s="39" t="str">
        <f t="shared" si="123"/>
        <v/>
      </c>
      <c r="CD150" s="39" t="str">
        <f t="shared" si="124"/>
        <v/>
      </c>
      <c r="CE150" s="39" t="str">
        <f t="shared" si="125"/>
        <v/>
      </c>
      <c r="CF150" s="39" t="str">
        <f t="shared" si="126"/>
        <v/>
      </c>
      <c r="CG150" s="39" t="str">
        <f t="shared" si="127"/>
        <v/>
      </c>
      <c r="CH150" s="39" t="str">
        <f t="shared" si="128"/>
        <v/>
      </c>
      <c r="CI150" s="39" t="str">
        <f t="shared" si="129"/>
        <v/>
      </c>
    </row>
    <row r="151" spans="1:87">
      <c r="A151" s="18"/>
      <c r="B151" s="15" t="str">
        <f>'Gene Table'!E150</f>
        <v>hsa-miR-590-3p</v>
      </c>
      <c r="C151" s="15" t="str">
        <f>'Gene Table'!B150</f>
        <v>G04</v>
      </c>
      <c r="D151" s="16"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Table'!E150</f>
        <v>hsa-miR-590-3p</v>
      </c>
      <c r="O151" s="17" t="str">
        <f>'Gene Table'!B150</f>
        <v>G04</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90"/>
        <v/>
      </c>
      <c r="AU151" s="36" t="str">
        <f t="shared" si="91"/>
        <v/>
      </c>
      <c r="AV151" s="36" t="str">
        <f t="shared" si="92"/>
        <v/>
      </c>
      <c r="AW151" s="36" t="str">
        <f t="shared" si="93"/>
        <v/>
      </c>
      <c r="AX151" s="36" t="str">
        <f t="shared" si="94"/>
        <v/>
      </c>
      <c r="AY151" s="36" t="str">
        <f t="shared" si="95"/>
        <v/>
      </c>
      <c r="AZ151" s="36" t="str">
        <f t="shared" si="96"/>
        <v/>
      </c>
      <c r="BA151" s="36" t="str">
        <f t="shared" si="97"/>
        <v/>
      </c>
      <c r="BB151" s="36" t="str">
        <f t="shared" si="98"/>
        <v/>
      </c>
      <c r="BC151" s="36" t="str">
        <f t="shared" si="99"/>
        <v/>
      </c>
      <c r="BD151" s="36" t="str">
        <f t="shared" si="100"/>
        <v/>
      </c>
      <c r="BE151" s="36" t="str">
        <f t="shared" si="101"/>
        <v/>
      </c>
      <c r="BF151" s="36" t="str">
        <f t="shared" si="102"/>
        <v/>
      </c>
      <c r="BG151" s="36" t="str">
        <f t="shared" si="103"/>
        <v/>
      </c>
      <c r="BH151" s="36" t="str">
        <f t="shared" si="104"/>
        <v/>
      </c>
      <c r="BI151" s="36" t="str">
        <f t="shared" si="105"/>
        <v/>
      </c>
      <c r="BJ151" s="36" t="str">
        <f t="shared" si="106"/>
        <v/>
      </c>
      <c r="BK151" s="36" t="str">
        <f t="shared" si="107"/>
        <v/>
      </c>
      <c r="BL151" s="36" t="str">
        <f t="shared" si="108"/>
        <v/>
      </c>
      <c r="BM151" s="36" t="str">
        <f t="shared" si="109"/>
        <v/>
      </c>
      <c r="BN151" s="38" t="e">
        <f t="shared" si="88"/>
        <v>#DIV/0!</v>
      </c>
      <c r="BO151" s="38" t="e">
        <f t="shared" si="89"/>
        <v>#DIV/0!</v>
      </c>
      <c r="BP151" s="39" t="str">
        <f t="shared" si="110"/>
        <v/>
      </c>
      <c r="BQ151" s="39" t="str">
        <f t="shared" si="111"/>
        <v/>
      </c>
      <c r="BR151" s="39" t="str">
        <f t="shared" si="112"/>
        <v/>
      </c>
      <c r="BS151" s="39" t="str">
        <f t="shared" si="113"/>
        <v/>
      </c>
      <c r="BT151" s="39" t="str">
        <f t="shared" si="114"/>
        <v/>
      </c>
      <c r="BU151" s="39" t="str">
        <f t="shared" si="115"/>
        <v/>
      </c>
      <c r="BV151" s="39" t="str">
        <f t="shared" si="116"/>
        <v/>
      </c>
      <c r="BW151" s="39" t="str">
        <f t="shared" si="117"/>
        <v/>
      </c>
      <c r="BX151" s="39" t="str">
        <f t="shared" si="118"/>
        <v/>
      </c>
      <c r="BY151" s="39" t="str">
        <f t="shared" si="119"/>
        <v/>
      </c>
      <c r="BZ151" s="39" t="str">
        <f t="shared" si="120"/>
        <v/>
      </c>
      <c r="CA151" s="39" t="str">
        <f t="shared" si="121"/>
        <v/>
      </c>
      <c r="CB151" s="39" t="str">
        <f t="shared" si="122"/>
        <v/>
      </c>
      <c r="CC151" s="39" t="str">
        <f t="shared" si="123"/>
        <v/>
      </c>
      <c r="CD151" s="39" t="str">
        <f t="shared" si="124"/>
        <v/>
      </c>
      <c r="CE151" s="39" t="str">
        <f t="shared" si="125"/>
        <v/>
      </c>
      <c r="CF151" s="39" t="str">
        <f t="shared" si="126"/>
        <v/>
      </c>
      <c r="CG151" s="39" t="str">
        <f t="shared" si="127"/>
        <v/>
      </c>
      <c r="CH151" s="39" t="str">
        <f t="shared" si="128"/>
        <v/>
      </c>
      <c r="CI151" s="39" t="str">
        <f t="shared" si="129"/>
        <v/>
      </c>
    </row>
    <row r="152" spans="1:87">
      <c r="A152" s="18"/>
      <c r="B152" s="15" t="str">
        <f>'Gene Table'!E151</f>
        <v>hsa-miR-183-5p</v>
      </c>
      <c r="C152" s="15" t="str">
        <f>'Gene Table'!B151</f>
        <v>G05</v>
      </c>
      <c r="D152" s="16"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Table'!E151</f>
        <v>hsa-miR-183-5p</v>
      </c>
      <c r="O152" s="17" t="str">
        <f>'Gene Table'!B151</f>
        <v>G05</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90"/>
        <v/>
      </c>
      <c r="AU152" s="36" t="str">
        <f t="shared" si="91"/>
        <v/>
      </c>
      <c r="AV152" s="36" t="str">
        <f t="shared" si="92"/>
        <v/>
      </c>
      <c r="AW152" s="36" t="str">
        <f t="shared" si="93"/>
        <v/>
      </c>
      <c r="AX152" s="36" t="str">
        <f t="shared" si="94"/>
        <v/>
      </c>
      <c r="AY152" s="36" t="str">
        <f t="shared" si="95"/>
        <v/>
      </c>
      <c r="AZ152" s="36" t="str">
        <f t="shared" si="96"/>
        <v/>
      </c>
      <c r="BA152" s="36" t="str">
        <f t="shared" si="97"/>
        <v/>
      </c>
      <c r="BB152" s="36" t="str">
        <f t="shared" si="98"/>
        <v/>
      </c>
      <c r="BC152" s="36" t="str">
        <f t="shared" si="99"/>
        <v/>
      </c>
      <c r="BD152" s="36" t="str">
        <f t="shared" si="100"/>
        <v/>
      </c>
      <c r="BE152" s="36" t="str">
        <f t="shared" si="101"/>
        <v/>
      </c>
      <c r="BF152" s="36" t="str">
        <f t="shared" si="102"/>
        <v/>
      </c>
      <c r="BG152" s="36" t="str">
        <f t="shared" si="103"/>
        <v/>
      </c>
      <c r="BH152" s="36" t="str">
        <f t="shared" si="104"/>
        <v/>
      </c>
      <c r="BI152" s="36" t="str">
        <f t="shared" si="105"/>
        <v/>
      </c>
      <c r="BJ152" s="36" t="str">
        <f t="shared" si="106"/>
        <v/>
      </c>
      <c r="BK152" s="36" t="str">
        <f t="shared" si="107"/>
        <v/>
      </c>
      <c r="BL152" s="36" t="str">
        <f t="shared" si="108"/>
        <v/>
      </c>
      <c r="BM152" s="36" t="str">
        <f t="shared" si="109"/>
        <v/>
      </c>
      <c r="BN152" s="38" t="e">
        <f t="shared" si="88"/>
        <v>#DIV/0!</v>
      </c>
      <c r="BO152" s="38" t="e">
        <f t="shared" si="89"/>
        <v>#DIV/0!</v>
      </c>
      <c r="BP152" s="39" t="str">
        <f t="shared" si="110"/>
        <v/>
      </c>
      <c r="BQ152" s="39" t="str">
        <f t="shared" si="111"/>
        <v/>
      </c>
      <c r="BR152" s="39" t="str">
        <f t="shared" si="112"/>
        <v/>
      </c>
      <c r="BS152" s="39" t="str">
        <f t="shared" si="113"/>
        <v/>
      </c>
      <c r="BT152" s="39" t="str">
        <f t="shared" si="114"/>
        <v/>
      </c>
      <c r="BU152" s="39" t="str">
        <f t="shared" si="115"/>
        <v/>
      </c>
      <c r="BV152" s="39" t="str">
        <f t="shared" si="116"/>
        <v/>
      </c>
      <c r="BW152" s="39" t="str">
        <f t="shared" si="117"/>
        <v/>
      </c>
      <c r="BX152" s="39" t="str">
        <f t="shared" si="118"/>
        <v/>
      </c>
      <c r="BY152" s="39" t="str">
        <f t="shared" si="119"/>
        <v/>
      </c>
      <c r="BZ152" s="39" t="str">
        <f t="shared" si="120"/>
        <v/>
      </c>
      <c r="CA152" s="39" t="str">
        <f t="shared" si="121"/>
        <v/>
      </c>
      <c r="CB152" s="39" t="str">
        <f t="shared" si="122"/>
        <v/>
      </c>
      <c r="CC152" s="39" t="str">
        <f t="shared" si="123"/>
        <v/>
      </c>
      <c r="CD152" s="39" t="str">
        <f t="shared" si="124"/>
        <v/>
      </c>
      <c r="CE152" s="39" t="str">
        <f t="shared" si="125"/>
        <v/>
      </c>
      <c r="CF152" s="39" t="str">
        <f t="shared" si="126"/>
        <v/>
      </c>
      <c r="CG152" s="39" t="str">
        <f t="shared" si="127"/>
        <v/>
      </c>
      <c r="CH152" s="39" t="str">
        <f t="shared" si="128"/>
        <v/>
      </c>
      <c r="CI152" s="39" t="str">
        <f t="shared" si="129"/>
        <v/>
      </c>
    </row>
    <row r="153" spans="1:87">
      <c r="A153" s="18"/>
      <c r="B153" s="15" t="str">
        <f>'Gene Table'!E152</f>
        <v>hsa-miR-1297</v>
      </c>
      <c r="C153" s="15" t="str">
        <f>'Gene Table'!B152</f>
        <v>G06</v>
      </c>
      <c r="D153" s="16"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Table'!E152</f>
        <v>hsa-miR-1297</v>
      </c>
      <c r="O153" s="17" t="str">
        <f>'Gene Table'!B152</f>
        <v>G06</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90"/>
        <v/>
      </c>
      <c r="AU153" s="36" t="str">
        <f t="shared" si="91"/>
        <v/>
      </c>
      <c r="AV153" s="36" t="str">
        <f t="shared" si="92"/>
        <v/>
      </c>
      <c r="AW153" s="36" t="str">
        <f t="shared" si="93"/>
        <v/>
      </c>
      <c r="AX153" s="36" t="str">
        <f t="shared" si="94"/>
        <v/>
      </c>
      <c r="AY153" s="36" t="str">
        <f t="shared" si="95"/>
        <v/>
      </c>
      <c r="AZ153" s="36" t="str">
        <f t="shared" si="96"/>
        <v/>
      </c>
      <c r="BA153" s="36" t="str">
        <f t="shared" si="97"/>
        <v/>
      </c>
      <c r="BB153" s="36" t="str">
        <f t="shared" si="98"/>
        <v/>
      </c>
      <c r="BC153" s="36" t="str">
        <f t="shared" si="99"/>
        <v/>
      </c>
      <c r="BD153" s="36" t="str">
        <f t="shared" si="100"/>
        <v/>
      </c>
      <c r="BE153" s="36" t="str">
        <f t="shared" si="101"/>
        <v/>
      </c>
      <c r="BF153" s="36" t="str">
        <f t="shared" si="102"/>
        <v/>
      </c>
      <c r="BG153" s="36" t="str">
        <f t="shared" si="103"/>
        <v/>
      </c>
      <c r="BH153" s="36" t="str">
        <f t="shared" si="104"/>
        <v/>
      </c>
      <c r="BI153" s="36" t="str">
        <f t="shared" si="105"/>
        <v/>
      </c>
      <c r="BJ153" s="36" t="str">
        <f t="shared" si="106"/>
        <v/>
      </c>
      <c r="BK153" s="36" t="str">
        <f t="shared" si="107"/>
        <v/>
      </c>
      <c r="BL153" s="36" t="str">
        <f t="shared" si="108"/>
        <v/>
      </c>
      <c r="BM153" s="36" t="str">
        <f t="shared" si="109"/>
        <v/>
      </c>
      <c r="BN153" s="38" t="e">
        <f t="shared" si="88"/>
        <v>#DIV/0!</v>
      </c>
      <c r="BO153" s="38" t="e">
        <f t="shared" si="89"/>
        <v>#DIV/0!</v>
      </c>
      <c r="BP153" s="39" t="str">
        <f t="shared" si="110"/>
        <v/>
      </c>
      <c r="BQ153" s="39" t="str">
        <f t="shared" si="111"/>
        <v/>
      </c>
      <c r="BR153" s="39" t="str">
        <f t="shared" si="112"/>
        <v/>
      </c>
      <c r="BS153" s="39" t="str">
        <f t="shared" si="113"/>
        <v/>
      </c>
      <c r="BT153" s="39" t="str">
        <f t="shared" si="114"/>
        <v/>
      </c>
      <c r="BU153" s="39" t="str">
        <f t="shared" si="115"/>
        <v/>
      </c>
      <c r="BV153" s="39" t="str">
        <f t="shared" si="116"/>
        <v/>
      </c>
      <c r="BW153" s="39" t="str">
        <f t="shared" si="117"/>
        <v/>
      </c>
      <c r="BX153" s="39" t="str">
        <f t="shared" si="118"/>
        <v/>
      </c>
      <c r="BY153" s="39" t="str">
        <f t="shared" si="119"/>
        <v/>
      </c>
      <c r="BZ153" s="39" t="str">
        <f t="shared" si="120"/>
        <v/>
      </c>
      <c r="CA153" s="39" t="str">
        <f t="shared" si="121"/>
        <v/>
      </c>
      <c r="CB153" s="39" t="str">
        <f t="shared" si="122"/>
        <v/>
      </c>
      <c r="CC153" s="39" t="str">
        <f t="shared" si="123"/>
        <v/>
      </c>
      <c r="CD153" s="39" t="str">
        <f t="shared" si="124"/>
        <v/>
      </c>
      <c r="CE153" s="39" t="str">
        <f t="shared" si="125"/>
        <v/>
      </c>
      <c r="CF153" s="39" t="str">
        <f t="shared" si="126"/>
        <v/>
      </c>
      <c r="CG153" s="39" t="str">
        <f t="shared" si="127"/>
        <v/>
      </c>
      <c r="CH153" s="39" t="str">
        <f t="shared" si="128"/>
        <v/>
      </c>
      <c r="CI153" s="39" t="str">
        <f t="shared" si="129"/>
        <v/>
      </c>
    </row>
    <row r="154" spans="1:87">
      <c r="A154" s="18"/>
      <c r="B154" s="15" t="str">
        <f>'Gene Table'!E153</f>
        <v>hsa-miR-190a</v>
      </c>
      <c r="C154" s="15" t="str">
        <f>'Gene Table'!B153</f>
        <v>G07</v>
      </c>
      <c r="D154" s="16"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Table'!E153</f>
        <v>hsa-miR-190a</v>
      </c>
      <c r="O154" s="17" t="str">
        <f>'Gene Table'!B153</f>
        <v>G07</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90"/>
        <v/>
      </c>
      <c r="AU154" s="36" t="str">
        <f t="shared" si="91"/>
        <v/>
      </c>
      <c r="AV154" s="36" t="str">
        <f t="shared" si="92"/>
        <v/>
      </c>
      <c r="AW154" s="36" t="str">
        <f t="shared" si="93"/>
        <v/>
      </c>
      <c r="AX154" s="36" t="str">
        <f t="shared" si="94"/>
        <v/>
      </c>
      <c r="AY154" s="36" t="str">
        <f t="shared" si="95"/>
        <v/>
      </c>
      <c r="AZ154" s="36" t="str">
        <f t="shared" si="96"/>
        <v/>
      </c>
      <c r="BA154" s="36" t="str">
        <f t="shared" si="97"/>
        <v/>
      </c>
      <c r="BB154" s="36" t="str">
        <f t="shared" si="98"/>
        <v/>
      </c>
      <c r="BC154" s="36" t="str">
        <f t="shared" si="99"/>
        <v/>
      </c>
      <c r="BD154" s="36" t="str">
        <f t="shared" si="100"/>
        <v/>
      </c>
      <c r="BE154" s="36" t="str">
        <f t="shared" si="101"/>
        <v/>
      </c>
      <c r="BF154" s="36" t="str">
        <f t="shared" si="102"/>
        <v/>
      </c>
      <c r="BG154" s="36" t="str">
        <f t="shared" si="103"/>
        <v/>
      </c>
      <c r="BH154" s="36" t="str">
        <f t="shared" si="104"/>
        <v/>
      </c>
      <c r="BI154" s="36" t="str">
        <f t="shared" si="105"/>
        <v/>
      </c>
      <c r="BJ154" s="36" t="str">
        <f t="shared" si="106"/>
        <v/>
      </c>
      <c r="BK154" s="36" t="str">
        <f t="shared" si="107"/>
        <v/>
      </c>
      <c r="BL154" s="36" t="str">
        <f t="shared" si="108"/>
        <v/>
      </c>
      <c r="BM154" s="36" t="str">
        <f t="shared" si="109"/>
        <v/>
      </c>
      <c r="BN154" s="38" t="e">
        <f t="shared" si="88"/>
        <v>#DIV/0!</v>
      </c>
      <c r="BO154" s="38" t="e">
        <f t="shared" si="89"/>
        <v>#DIV/0!</v>
      </c>
      <c r="BP154" s="39" t="str">
        <f t="shared" si="110"/>
        <v/>
      </c>
      <c r="BQ154" s="39" t="str">
        <f t="shared" si="111"/>
        <v/>
      </c>
      <c r="BR154" s="39" t="str">
        <f t="shared" si="112"/>
        <v/>
      </c>
      <c r="BS154" s="39" t="str">
        <f t="shared" si="113"/>
        <v/>
      </c>
      <c r="BT154" s="39" t="str">
        <f t="shared" si="114"/>
        <v/>
      </c>
      <c r="BU154" s="39" t="str">
        <f t="shared" si="115"/>
        <v/>
      </c>
      <c r="BV154" s="39" t="str">
        <f t="shared" si="116"/>
        <v/>
      </c>
      <c r="BW154" s="39" t="str">
        <f t="shared" si="117"/>
        <v/>
      </c>
      <c r="BX154" s="39" t="str">
        <f t="shared" si="118"/>
        <v/>
      </c>
      <c r="BY154" s="39" t="str">
        <f t="shared" si="119"/>
        <v/>
      </c>
      <c r="BZ154" s="39" t="str">
        <f t="shared" si="120"/>
        <v/>
      </c>
      <c r="CA154" s="39" t="str">
        <f t="shared" si="121"/>
        <v/>
      </c>
      <c r="CB154" s="39" t="str">
        <f t="shared" si="122"/>
        <v/>
      </c>
      <c r="CC154" s="39" t="str">
        <f t="shared" si="123"/>
        <v/>
      </c>
      <c r="CD154" s="39" t="str">
        <f t="shared" si="124"/>
        <v/>
      </c>
      <c r="CE154" s="39" t="str">
        <f t="shared" si="125"/>
        <v/>
      </c>
      <c r="CF154" s="39" t="str">
        <f t="shared" si="126"/>
        <v/>
      </c>
      <c r="CG154" s="39" t="str">
        <f t="shared" si="127"/>
        <v/>
      </c>
      <c r="CH154" s="39" t="str">
        <f t="shared" si="128"/>
        <v/>
      </c>
      <c r="CI154" s="39" t="str">
        <f t="shared" si="129"/>
        <v/>
      </c>
    </row>
    <row r="155" spans="1:87">
      <c r="A155" s="18"/>
      <c r="B155" s="15" t="str">
        <f>'Gene Table'!E154</f>
        <v>hsa-miR-1279</v>
      </c>
      <c r="C155" s="15" t="str">
        <f>'Gene Table'!B154</f>
        <v>G08</v>
      </c>
      <c r="D155" s="16"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Table'!E154</f>
        <v>hsa-miR-1279</v>
      </c>
      <c r="O155" s="17" t="str">
        <f>'Gene Table'!B154</f>
        <v>G08</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90"/>
        <v/>
      </c>
      <c r="AU155" s="36" t="str">
        <f t="shared" si="91"/>
        <v/>
      </c>
      <c r="AV155" s="36" t="str">
        <f t="shared" si="92"/>
        <v/>
      </c>
      <c r="AW155" s="36" t="str">
        <f t="shared" si="93"/>
        <v/>
      </c>
      <c r="AX155" s="36" t="str">
        <f t="shared" si="94"/>
        <v/>
      </c>
      <c r="AY155" s="36" t="str">
        <f t="shared" si="95"/>
        <v/>
      </c>
      <c r="AZ155" s="36" t="str">
        <f t="shared" si="96"/>
        <v/>
      </c>
      <c r="BA155" s="36" t="str">
        <f t="shared" si="97"/>
        <v/>
      </c>
      <c r="BB155" s="36" t="str">
        <f t="shared" si="98"/>
        <v/>
      </c>
      <c r="BC155" s="36" t="str">
        <f t="shared" si="99"/>
        <v/>
      </c>
      <c r="BD155" s="36" t="str">
        <f t="shared" si="100"/>
        <v/>
      </c>
      <c r="BE155" s="36" t="str">
        <f t="shared" si="101"/>
        <v/>
      </c>
      <c r="BF155" s="36" t="str">
        <f t="shared" si="102"/>
        <v/>
      </c>
      <c r="BG155" s="36" t="str">
        <f t="shared" si="103"/>
        <v/>
      </c>
      <c r="BH155" s="36" t="str">
        <f t="shared" si="104"/>
        <v/>
      </c>
      <c r="BI155" s="36" t="str">
        <f t="shared" si="105"/>
        <v/>
      </c>
      <c r="BJ155" s="36" t="str">
        <f t="shared" si="106"/>
        <v/>
      </c>
      <c r="BK155" s="36" t="str">
        <f t="shared" si="107"/>
        <v/>
      </c>
      <c r="BL155" s="36" t="str">
        <f t="shared" si="108"/>
        <v/>
      </c>
      <c r="BM155" s="36" t="str">
        <f t="shared" si="109"/>
        <v/>
      </c>
      <c r="BN155" s="38" t="e">
        <f t="shared" si="88"/>
        <v>#DIV/0!</v>
      </c>
      <c r="BO155" s="38" t="e">
        <f t="shared" si="89"/>
        <v>#DIV/0!</v>
      </c>
      <c r="BP155" s="39" t="str">
        <f t="shared" si="110"/>
        <v/>
      </c>
      <c r="BQ155" s="39" t="str">
        <f t="shared" si="111"/>
        <v/>
      </c>
      <c r="BR155" s="39" t="str">
        <f t="shared" si="112"/>
        <v/>
      </c>
      <c r="BS155" s="39" t="str">
        <f t="shared" si="113"/>
        <v/>
      </c>
      <c r="BT155" s="39" t="str">
        <f t="shared" si="114"/>
        <v/>
      </c>
      <c r="BU155" s="39" t="str">
        <f t="shared" si="115"/>
        <v/>
      </c>
      <c r="BV155" s="39" t="str">
        <f t="shared" si="116"/>
        <v/>
      </c>
      <c r="BW155" s="39" t="str">
        <f t="shared" si="117"/>
        <v/>
      </c>
      <c r="BX155" s="39" t="str">
        <f t="shared" si="118"/>
        <v/>
      </c>
      <c r="BY155" s="39" t="str">
        <f t="shared" si="119"/>
        <v/>
      </c>
      <c r="BZ155" s="39" t="str">
        <f t="shared" si="120"/>
        <v/>
      </c>
      <c r="CA155" s="39" t="str">
        <f t="shared" si="121"/>
        <v/>
      </c>
      <c r="CB155" s="39" t="str">
        <f t="shared" si="122"/>
        <v/>
      </c>
      <c r="CC155" s="39" t="str">
        <f t="shared" si="123"/>
        <v/>
      </c>
      <c r="CD155" s="39" t="str">
        <f t="shared" si="124"/>
        <v/>
      </c>
      <c r="CE155" s="39" t="str">
        <f t="shared" si="125"/>
        <v/>
      </c>
      <c r="CF155" s="39" t="str">
        <f t="shared" si="126"/>
        <v/>
      </c>
      <c r="CG155" s="39" t="str">
        <f t="shared" si="127"/>
        <v/>
      </c>
      <c r="CH155" s="39" t="str">
        <f t="shared" si="128"/>
        <v/>
      </c>
      <c r="CI155" s="39" t="str">
        <f t="shared" si="129"/>
        <v/>
      </c>
    </row>
    <row r="156" spans="1:87">
      <c r="A156" s="18"/>
      <c r="B156" s="15" t="str">
        <f>'Gene Table'!E155</f>
        <v>hsa-miR-219-5p</v>
      </c>
      <c r="C156" s="15" t="str">
        <f>'Gene Table'!B155</f>
        <v>G09</v>
      </c>
      <c r="D156" s="16"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Table'!E155</f>
        <v>hsa-miR-219-5p</v>
      </c>
      <c r="O156" s="17" t="str">
        <f>'Gene Table'!B155</f>
        <v>G09</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90"/>
        <v/>
      </c>
      <c r="AU156" s="36" t="str">
        <f t="shared" si="91"/>
        <v/>
      </c>
      <c r="AV156" s="36" t="str">
        <f t="shared" si="92"/>
        <v/>
      </c>
      <c r="AW156" s="36" t="str">
        <f t="shared" si="93"/>
        <v/>
      </c>
      <c r="AX156" s="36" t="str">
        <f t="shared" si="94"/>
        <v/>
      </c>
      <c r="AY156" s="36" t="str">
        <f t="shared" si="95"/>
        <v/>
      </c>
      <c r="AZ156" s="36" t="str">
        <f t="shared" si="96"/>
        <v/>
      </c>
      <c r="BA156" s="36" t="str">
        <f t="shared" si="97"/>
        <v/>
      </c>
      <c r="BB156" s="36" t="str">
        <f t="shared" si="98"/>
        <v/>
      </c>
      <c r="BC156" s="36" t="str">
        <f t="shared" si="99"/>
        <v/>
      </c>
      <c r="BD156" s="36" t="str">
        <f t="shared" si="100"/>
        <v/>
      </c>
      <c r="BE156" s="36" t="str">
        <f t="shared" si="101"/>
        <v/>
      </c>
      <c r="BF156" s="36" t="str">
        <f t="shared" si="102"/>
        <v/>
      </c>
      <c r="BG156" s="36" t="str">
        <f t="shared" si="103"/>
        <v/>
      </c>
      <c r="BH156" s="36" t="str">
        <f t="shared" si="104"/>
        <v/>
      </c>
      <c r="BI156" s="36" t="str">
        <f t="shared" si="105"/>
        <v/>
      </c>
      <c r="BJ156" s="36" t="str">
        <f t="shared" si="106"/>
        <v/>
      </c>
      <c r="BK156" s="36" t="str">
        <f t="shared" si="107"/>
        <v/>
      </c>
      <c r="BL156" s="36" t="str">
        <f t="shared" si="108"/>
        <v/>
      </c>
      <c r="BM156" s="36" t="str">
        <f t="shared" si="109"/>
        <v/>
      </c>
      <c r="BN156" s="38" t="e">
        <f t="shared" si="88"/>
        <v>#DIV/0!</v>
      </c>
      <c r="BO156" s="38" t="e">
        <f t="shared" si="89"/>
        <v>#DIV/0!</v>
      </c>
      <c r="BP156" s="39" t="str">
        <f t="shared" si="110"/>
        <v/>
      </c>
      <c r="BQ156" s="39" t="str">
        <f t="shared" si="111"/>
        <v/>
      </c>
      <c r="BR156" s="39" t="str">
        <f t="shared" si="112"/>
        <v/>
      </c>
      <c r="BS156" s="39" t="str">
        <f t="shared" si="113"/>
        <v/>
      </c>
      <c r="BT156" s="39" t="str">
        <f t="shared" si="114"/>
        <v/>
      </c>
      <c r="BU156" s="39" t="str">
        <f t="shared" si="115"/>
        <v/>
      </c>
      <c r="BV156" s="39" t="str">
        <f t="shared" si="116"/>
        <v/>
      </c>
      <c r="BW156" s="39" t="str">
        <f t="shared" si="117"/>
        <v/>
      </c>
      <c r="BX156" s="39" t="str">
        <f t="shared" si="118"/>
        <v/>
      </c>
      <c r="BY156" s="39" t="str">
        <f t="shared" si="119"/>
        <v/>
      </c>
      <c r="BZ156" s="39" t="str">
        <f t="shared" si="120"/>
        <v/>
      </c>
      <c r="CA156" s="39" t="str">
        <f t="shared" si="121"/>
        <v/>
      </c>
      <c r="CB156" s="39" t="str">
        <f t="shared" si="122"/>
        <v/>
      </c>
      <c r="CC156" s="39" t="str">
        <f t="shared" si="123"/>
        <v/>
      </c>
      <c r="CD156" s="39" t="str">
        <f t="shared" si="124"/>
        <v/>
      </c>
      <c r="CE156" s="39" t="str">
        <f t="shared" si="125"/>
        <v/>
      </c>
      <c r="CF156" s="39" t="str">
        <f t="shared" si="126"/>
        <v/>
      </c>
      <c r="CG156" s="39" t="str">
        <f t="shared" si="127"/>
        <v/>
      </c>
      <c r="CH156" s="39" t="str">
        <f t="shared" si="128"/>
        <v/>
      </c>
      <c r="CI156" s="39" t="str">
        <f t="shared" si="129"/>
        <v/>
      </c>
    </row>
    <row r="157" spans="1:87">
      <c r="A157" s="18"/>
      <c r="B157" s="15" t="str">
        <f>'Gene Table'!E156</f>
        <v>hsa-miR-497-5p</v>
      </c>
      <c r="C157" s="15" t="str">
        <f>'Gene Table'!B156</f>
        <v>G10</v>
      </c>
      <c r="D157" s="16"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Table'!E156</f>
        <v>hsa-miR-497-5p</v>
      </c>
      <c r="O157" s="17" t="str">
        <f>'Gene Table'!B156</f>
        <v>G10</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90"/>
        <v/>
      </c>
      <c r="AU157" s="36" t="str">
        <f t="shared" si="91"/>
        <v/>
      </c>
      <c r="AV157" s="36" t="str">
        <f t="shared" si="92"/>
        <v/>
      </c>
      <c r="AW157" s="36" t="str">
        <f t="shared" si="93"/>
        <v/>
      </c>
      <c r="AX157" s="36" t="str">
        <f t="shared" si="94"/>
        <v/>
      </c>
      <c r="AY157" s="36" t="str">
        <f t="shared" si="95"/>
        <v/>
      </c>
      <c r="AZ157" s="36" t="str">
        <f t="shared" si="96"/>
        <v/>
      </c>
      <c r="BA157" s="36" t="str">
        <f t="shared" si="97"/>
        <v/>
      </c>
      <c r="BB157" s="36" t="str">
        <f t="shared" si="98"/>
        <v/>
      </c>
      <c r="BC157" s="36" t="str">
        <f t="shared" si="99"/>
        <v/>
      </c>
      <c r="BD157" s="36" t="str">
        <f t="shared" si="100"/>
        <v/>
      </c>
      <c r="BE157" s="36" t="str">
        <f t="shared" si="101"/>
        <v/>
      </c>
      <c r="BF157" s="36" t="str">
        <f t="shared" si="102"/>
        <v/>
      </c>
      <c r="BG157" s="36" t="str">
        <f t="shared" si="103"/>
        <v/>
      </c>
      <c r="BH157" s="36" t="str">
        <f t="shared" si="104"/>
        <v/>
      </c>
      <c r="BI157" s="36" t="str">
        <f t="shared" si="105"/>
        <v/>
      </c>
      <c r="BJ157" s="36" t="str">
        <f t="shared" si="106"/>
        <v/>
      </c>
      <c r="BK157" s="36" t="str">
        <f t="shared" si="107"/>
        <v/>
      </c>
      <c r="BL157" s="36" t="str">
        <f t="shared" si="108"/>
        <v/>
      </c>
      <c r="BM157" s="36" t="str">
        <f t="shared" si="109"/>
        <v/>
      </c>
      <c r="BN157" s="38" t="e">
        <f t="shared" si="88"/>
        <v>#DIV/0!</v>
      </c>
      <c r="BO157" s="38" t="e">
        <f t="shared" si="89"/>
        <v>#DIV/0!</v>
      </c>
      <c r="BP157" s="39" t="str">
        <f t="shared" si="110"/>
        <v/>
      </c>
      <c r="BQ157" s="39" t="str">
        <f t="shared" si="111"/>
        <v/>
      </c>
      <c r="BR157" s="39" t="str">
        <f t="shared" si="112"/>
        <v/>
      </c>
      <c r="BS157" s="39" t="str">
        <f t="shared" si="113"/>
        <v/>
      </c>
      <c r="BT157" s="39" t="str">
        <f t="shared" si="114"/>
        <v/>
      </c>
      <c r="BU157" s="39" t="str">
        <f t="shared" si="115"/>
        <v/>
      </c>
      <c r="BV157" s="39" t="str">
        <f t="shared" si="116"/>
        <v/>
      </c>
      <c r="BW157" s="39" t="str">
        <f t="shared" si="117"/>
        <v/>
      </c>
      <c r="BX157" s="39" t="str">
        <f t="shared" si="118"/>
        <v/>
      </c>
      <c r="BY157" s="39" t="str">
        <f t="shared" si="119"/>
        <v/>
      </c>
      <c r="BZ157" s="39" t="str">
        <f t="shared" si="120"/>
        <v/>
      </c>
      <c r="CA157" s="39" t="str">
        <f t="shared" si="121"/>
        <v/>
      </c>
      <c r="CB157" s="39" t="str">
        <f t="shared" si="122"/>
        <v/>
      </c>
      <c r="CC157" s="39" t="str">
        <f t="shared" si="123"/>
        <v/>
      </c>
      <c r="CD157" s="39" t="str">
        <f t="shared" si="124"/>
        <v/>
      </c>
      <c r="CE157" s="39" t="str">
        <f t="shared" si="125"/>
        <v/>
      </c>
      <c r="CF157" s="39" t="str">
        <f t="shared" si="126"/>
        <v/>
      </c>
      <c r="CG157" s="39" t="str">
        <f t="shared" si="127"/>
        <v/>
      </c>
      <c r="CH157" s="39" t="str">
        <f t="shared" si="128"/>
        <v/>
      </c>
      <c r="CI157" s="39" t="str">
        <f t="shared" si="129"/>
        <v/>
      </c>
    </row>
    <row r="158" spans="1:87">
      <c r="A158" s="18"/>
      <c r="B158" s="15" t="str">
        <f>'Gene Table'!E157</f>
        <v>hsa-miR-22-3p</v>
      </c>
      <c r="C158" s="15" t="str">
        <f>'Gene Table'!B157</f>
        <v>G11</v>
      </c>
      <c r="D158" s="16"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Table'!E157</f>
        <v>hsa-miR-22-3p</v>
      </c>
      <c r="O158" s="17" t="str">
        <f>'Gene Table'!B157</f>
        <v>G11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90"/>
        <v/>
      </c>
      <c r="AU158" s="36" t="str">
        <f t="shared" si="91"/>
        <v/>
      </c>
      <c r="AV158" s="36" t="str">
        <f t="shared" si="92"/>
        <v/>
      </c>
      <c r="AW158" s="36" t="str">
        <f t="shared" si="93"/>
        <v/>
      </c>
      <c r="AX158" s="36" t="str">
        <f t="shared" si="94"/>
        <v/>
      </c>
      <c r="AY158" s="36" t="str">
        <f t="shared" si="95"/>
        <v/>
      </c>
      <c r="AZ158" s="36" t="str">
        <f t="shared" si="96"/>
        <v/>
      </c>
      <c r="BA158" s="36" t="str">
        <f t="shared" si="97"/>
        <v/>
      </c>
      <c r="BB158" s="36" t="str">
        <f t="shared" si="98"/>
        <v/>
      </c>
      <c r="BC158" s="36" t="str">
        <f t="shared" si="99"/>
        <v/>
      </c>
      <c r="BD158" s="36" t="str">
        <f t="shared" si="100"/>
        <v/>
      </c>
      <c r="BE158" s="36" t="str">
        <f t="shared" si="101"/>
        <v/>
      </c>
      <c r="BF158" s="36" t="str">
        <f t="shared" si="102"/>
        <v/>
      </c>
      <c r="BG158" s="36" t="str">
        <f t="shared" si="103"/>
        <v/>
      </c>
      <c r="BH158" s="36" t="str">
        <f t="shared" si="104"/>
        <v/>
      </c>
      <c r="BI158" s="36" t="str">
        <f t="shared" si="105"/>
        <v/>
      </c>
      <c r="BJ158" s="36" t="str">
        <f t="shared" si="106"/>
        <v/>
      </c>
      <c r="BK158" s="36" t="str">
        <f t="shared" si="107"/>
        <v/>
      </c>
      <c r="BL158" s="36" t="str">
        <f t="shared" si="108"/>
        <v/>
      </c>
      <c r="BM158" s="36" t="str">
        <f t="shared" si="109"/>
        <v/>
      </c>
      <c r="BN158" s="38" t="e">
        <f t="shared" si="88"/>
        <v>#DIV/0!</v>
      </c>
      <c r="BO158" s="38" t="e">
        <f t="shared" si="89"/>
        <v>#DIV/0!</v>
      </c>
      <c r="BP158" s="39" t="str">
        <f t="shared" si="110"/>
        <v/>
      </c>
      <c r="BQ158" s="39" t="str">
        <f t="shared" si="111"/>
        <v/>
      </c>
      <c r="BR158" s="39" t="str">
        <f t="shared" si="112"/>
        <v/>
      </c>
      <c r="BS158" s="39" t="str">
        <f t="shared" si="113"/>
        <v/>
      </c>
      <c r="BT158" s="39" t="str">
        <f t="shared" si="114"/>
        <v/>
      </c>
      <c r="BU158" s="39" t="str">
        <f t="shared" si="115"/>
        <v/>
      </c>
      <c r="BV158" s="39" t="str">
        <f t="shared" si="116"/>
        <v/>
      </c>
      <c r="BW158" s="39" t="str">
        <f t="shared" si="117"/>
        <v/>
      </c>
      <c r="BX158" s="39" t="str">
        <f t="shared" si="118"/>
        <v/>
      </c>
      <c r="BY158" s="39" t="str">
        <f t="shared" si="119"/>
        <v/>
      </c>
      <c r="BZ158" s="39" t="str">
        <f t="shared" si="120"/>
        <v/>
      </c>
      <c r="CA158" s="39" t="str">
        <f t="shared" si="121"/>
        <v/>
      </c>
      <c r="CB158" s="39" t="str">
        <f t="shared" si="122"/>
        <v/>
      </c>
      <c r="CC158" s="39" t="str">
        <f t="shared" si="123"/>
        <v/>
      </c>
      <c r="CD158" s="39" t="str">
        <f t="shared" si="124"/>
        <v/>
      </c>
      <c r="CE158" s="39" t="str">
        <f t="shared" si="125"/>
        <v/>
      </c>
      <c r="CF158" s="39" t="str">
        <f t="shared" si="126"/>
        <v/>
      </c>
      <c r="CG158" s="39" t="str">
        <f t="shared" si="127"/>
        <v/>
      </c>
      <c r="CH158" s="39" t="str">
        <f t="shared" si="128"/>
        <v/>
      </c>
      <c r="CI158" s="39" t="str">
        <f t="shared" si="129"/>
        <v/>
      </c>
    </row>
    <row r="159" spans="1:87">
      <c r="A159" s="18"/>
      <c r="B159" s="15" t="str">
        <f>'Gene Table'!E158</f>
        <v>hsa-miR-606</v>
      </c>
      <c r="C159" s="15" t="str">
        <f>'Gene Table'!B158</f>
        <v>G12</v>
      </c>
      <c r="D159" s="16"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Table'!E158</f>
        <v>hsa-miR-606</v>
      </c>
      <c r="O159" s="17" t="str">
        <f>'Gene Table'!B158</f>
        <v>G12</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90"/>
        <v/>
      </c>
      <c r="AU159" s="36" t="str">
        <f t="shared" si="91"/>
        <v/>
      </c>
      <c r="AV159" s="36" t="str">
        <f t="shared" si="92"/>
        <v/>
      </c>
      <c r="AW159" s="36" t="str">
        <f t="shared" si="93"/>
        <v/>
      </c>
      <c r="AX159" s="36" t="str">
        <f t="shared" si="94"/>
        <v/>
      </c>
      <c r="AY159" s="36" t="str">
        <f t="shared" si="95"/>
        <v/>
      </c>
      <c r="AZ159" s="36" t="str">
        <f t="shared" si="96"/>
        <v/>
      </c>
      <c r="BA159" s="36" t="str">
        <f t="shared" si="97"/>
        <v/>
      </c>
      <c r="BB159" s="36" t="str">
        <f t="shared" si="98"/>
        <v/>
      </c>
      <c r="BC159" s="36" t="str">
        <f t="shared" si="99"/>
        <v/>
      </c>
      <c r="BD159" s="36" t="str">
        <f t="shared" si="100"/>
        <v/>
      </c>
      <c r="BE159" s="36" t="str">
        <f t="shared" si="101"/>
        <v/>
      </c>
      <c r="BF159" s="36" t="str">
        <f t="shared" si="102"/>
        <v/>
      </c>
      <c r="BG159" s="36" t="str">
        <f t="shared" si="103"/>
        <v/>
      </c>
      <c r="BH159" s="36" t="str">
        <f t="shared" si="104"/>
        <v/>
      </c>
      <c r="BI159" s="36" t="str">
        <f t="shared" si="105"/>
        <v/>
      </c>
      <c r="BJ159" s="36" t="str">
        <f t="shared" si="106"/>
        <v/>
      </c>
      <c r="BK159" s="36" t="str">
        <f t="shared" si="107"/>
        <v/>
      </c>
      <c r="BL159" s="36" t="str">
        <f t="shared" si="108"/>
        <v/>
      </c>
      <c r="BM159" s="36" t="str">
        <f t="shared" si="109"/>
        <v/>
      </c>
      <c r="BN159" s="38" t="e">
        <f t="shared" si="88"/>
        <v>#DIV/0!</v>
      </c>
      <c r="BO159" s="38" t="e">
        <f t="shared" si="89"/>
        <v>#DIV/0!</v>
      </c>
      <c r="BP159" s="39" t="str">
        <f t="shared" si="110"/>
        <v/>
      </c>
      <c r="BQ159" s="39" t="str">
        <f t="shared" si="111"/>
        <v/>
      </c>
      <c r="BR159" s="39" t="str">
        <f t="shared" si="112"/>
        <v/>
      </c>
      <c r="BS159" s="39" t="str">
        <f t="shared" si="113"/>
        <v/>
      </c>
      <c r="BT159" s="39" t="str">
        <f t="shared" si="114"/>
        <v/>
      </c>
      <c r="BU159" s="39" t="str">
        <f t="shared" si="115"/>
        <v/>
      </c>
      <c r="BV159" s="39" t="str">
        <f t="shared" si="116"/>
        <v/>
      </c>
      <c r="BW159" s="39" t="str">
        <f t="shared" si="117"/>
        <v/>
      </c>
      <c r="BX159" s="39" t="str">
        <f t="shared" si="118"/>
        <v/>
      </c>
      <c r="BY159" s="39" t="str">
        <f t="shared" si="119"/>
        <v/>
      </c>
      <c r="BZ159" s="39" t="str">
        <f t="shared" si="120"/>
        <v/>
      </c>
      <c r="CA159" s="39" t="str">
        <f t="shared" si="121"/>
        <v/>
      </c>
      <c r="CB159" s="39" t="str">
        <f t="shared" si="122"/>
        <v/>
      </c>
      <c r="CC159" s="39" t="str">
        <f t="shared" si="123"/>
        <v/>
      </c>
      <c r="CD159" s="39" t="str">
        <f t="shared" si="124"/>
        <v/>
      </c>
      <c r="CE159" s="39" t="str">
        <f t="shared" si="125"/>
        <v/>
      </c>
      <c r="CF159" s="39" t="str">
        <f t="shared" si="126"/>
        <v/>
      </c>
      <c r="CG159" s="39" t="str">
        <f t="shared" si="127"/>
        <v/>
      </c>
      <c r="CH159" s="39" t="str">
        <f t="shared" si="128"/>
        <v/>
      </c>
      <c r="CI159" s="39" t="str">
        <f t="shared" si="129"/>
        <v/>
      </c>
    </row>
    <row r="160" spans="1:87">
      <c r="A160" s="18"/>
      <c r="B160" s="15" t="str">
        <f>'Gene Table'!E159</f>
        <v>hsa-miR-26a-5p</v>
      </c>
      <c r="C160" s="15" t="str">
        <f>'Gene Table'!B159</f>
        <v>G13</v>
      </c>
      <c r="D160" s="16"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Table'!E159</f>
        <v>hsa-miR-26a-5p</v>
      </c>
      <c r="O160" s="17" t="str">
        <f>'Gene Table'!B159</f>
        <v>G13</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90"/>
        <v/>
      </c>
      <c r="AU160" s="36" t="str">
        <f t="shared" si="91"/>
        <v/>
      </c>
      <c r="AV160" s="36" t="str">
        <f t="shared" si="92"/>
        <v/>
      </c>
      <c r="AW160" s="36" t="str">
        <f t="shared" si="93"/>
        <v/>
      </c>
      <c r="AX160" s="36" t="str">
        <f t="shared" si="94"/>
        <v/>
      </c>
      <c r="AY160" s="36" t="str">
        <f t="shared" si="95"/>
        <v/>
      </c>
      <c r="AZ160" s="36" t="str">
        <f t="shared" si="96"/>
        <v/>
      </c>
      <c r="BA160" s="36" t="str">
        <f t="shared" si="97"/>
        <v/>
      </c>
      <c r="BB160" s="36" t="str">
        <f t="shared" si="98"/>
        <v/>
      </c>
      <c r="BC160" s="36" t="str">
        <f t="shared" si="99"/>
        <v/>
      </c>
      <c r="BD160" s="36" t="str">
        <f t="shared" si="100"/>
        <v/>
      </c>
      <c r="BE160" s="36" t="str">
        <f t="shared" si="101"/>
        <v/>
      </c>
      <c r="BF160" s="36" t="str">
        <f t="shared" si="102"/>
        <v/>
      </c>
      <c r="BG160" s="36" t="str">
        <f t="shared" si="103"/>
        <v/>
      </c>
      <c r="BH160" s="36" t="str">
        <f t="shared" si="104"/>
        <v/>
      </c>
      <c r="BI160" s="36" t="str">
        <f t="shared" si="105"/>
        <v/>
      </c>
      <c r="BJ160" s="36" t="str">
        <f t="shared" si="106"/>
        <v/>
      </c>
      <c r="BK160" s="36" t="str">
        <f t="shared" si="107"/>
        <v/>
      </c>
      <c r="BL160" s="36" t="str">
        <f t="shared" si="108"/>
        <v/>
      </c>
      <c r="BM160" s="36" t="str">
        <f t="shared" si="109"/>
        <v/>
      </c>
      <c r="BN160" s="38" t="e">
        <f t="shared" si="88"/>
        <v>#DIV/0!</v>
      </c>
      <c r="BO160" s="38" t="e">
        <f t="shared" si="89"/>
        <v>#DIV/0!</v>
      </c>
      <c r="BP160" s="39" t="str">
        <f t="shared" si="110"/>
        <v/>
      </c>
      <c r="BQ160" s="39" t="str">
        <f t="shared" si="111"/>
        <v/>
      </c>
      <c r="BR160" s="39" t="str">
        <f t="shared" si="112"/>
        <v/>
      </c>
      <c r="BS160" s="39" t="str">
        <f t="shared" si="113"/>
        <v/>
      </c>
      <c r="BT160" s="39" t="str">
        <f t="shared" si="114"/>
        <v/>
      </c>
      <c r="BU160" s="39" t="str">
        <f t="shared" si="115"/>
        <v/>
      </c>
      <c r="BV160" s="39" t="str">
        <f t="shared" si="116"/>
        <v/>
      </c>
      <c r="BW160" s="39" t="str">
        <f t="shared" si="117"/>
        <v/>
      </c>
      <c r="BX160" s="39" t="str">
        <f t="shared" si="118"/>
        <v/>
      </c>
      <c r="BY160" s="39" t="str">
        <f t="shared" si="119"/>
        <v/>
      </c>
      <c r="BZ160" s="39" t="str">
        <f t="shared" si="120"/>
        <v/>
      </c>
      <c r="CA160" s="39" t="str">
        <f t="shared" si="121"/>
        <v/>
      </c>
      <c r="CB160" s="39" t="str">
        <f t="shared" si="122"/>
        <v/>
      </c>
      <c r="CC160" s="39" t="str">
        <f t="shared" si="123"/>
        <v/>
      </c>
      <c r="CD160" s="39" t="str">
        <f t="shared" si="124"/>
        <v/>
      </c>
      <c r="CE160" s="39" t="str">
        <f t="shared" si="125"/>
        <v/>
      </c>
      <c r="CF160" s="39" t="str">
        <f t="shared" si="126"/>
        <v/>
      </c>
      <c r="CG160" s="39" t="str">
        <f t="shared" si="127"/>
        <v/>
      </c>
      <c r="CH160" s="39" t="str">
        <f t="shared" si="128"/>
        <v/>
      </c>
      <c r="CI160" s="39" t="str">
        <f t="shared" si="129"/>
        <v/>
      </c>
    </row>
    <row r="161" spans="1:87">
      <c r="A161" s="18"/>
      <c r="B161" s="15" t="str">
        <f>'Gene Table'!E160</f>
        <v>hsa-miR-1259</v>
      </c>
      <c r="C161" s="15" t="str">
        <f>'Gene Table'!B160</f>
        <v>G14</v>
      </c>
      <c r="D161" s="16"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Table'!E160</f>
        <v>hsa-miR-1259</v>
      </c>
      <c r="O161" s="17" t="str">
        <f>'Gene Table'!B160</f>
        <v>G14</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90"/>
        <v/>
      </c>
      <c r="AU161" s="36" t="str">
        <f t="shared" si="91"/>
        <v/>
      </c>
      <c r="AV161" s="36" t="str">
        <f t="shared" si="92"/>
        <v/>
      </c>
      <c r="AW161" s="36" t="str">
        <f t="shared" si="93"/>
        <v/>
      </c>
      <c r="AX161" s="36" t="str">
        <f t="shared" si="94"/>
        <v/>
      </c>
      <c r="AY161" s="36" t="str">
        <f t="shared" si="95"/>
        <v/>
      </c>
      <c r="AZ161" s="36" t="str">
        <f t="shared" si="96"/>
        <v/>
      </c>
      <c r="BA161" s="36" t="str">
        <f t="shared" si="97"/>
        <v/>
      </c>
      <c r="BB161" s="36" t="str">
        <f t="shared" si="98"/>
        <v/>
      </c>
      <c r="BC161" s="36" t="str">
        <f t="shared" si="99"/>
        <v/>
      </c>
      <c r="BD161" s="36" t="str">
        <f t="shared" si="100"/>
        <v/>
      </c>
      <c r="BE161" s="36" t="str">
        <f t="shared" si="101"/>
        <v/>
      </c>
      <c r="BF161" s="36" t="str">
        <f t="shared" si="102"/>
        <v/>
      </c>
      <c r="BG161" s="36" t="str">
        <f t="shared" si="103"/>
        <v/>
      </c>
      <c r="BH161" s="36" t="str">
        <f t="shared" si="104"/>
        <v/>
      </c>
      <c r="BI161" s="36" t="str">
        <f t="shared" si="105"/>
        <v/>
      </c>
      <c r="BJ161" s="36" t="str">
        <f t="shared" si="106"/>
        <v/>
      </c>
      <c r="BK161" s="36" t="str">
        <f t="shared" si="107"/>
        <v/>
      </c>
      <c r="BL161" s="36" t="str">
        <f t="shared" si="108"/>
        <v/>
      </c>
      <c r="BM161" s="36" t="str">
        <f t="shared" si="109"/>
        <v/>
      </c>
      <c r="BN161" s="38" t="e">
        <f t="shared" si="88"/>
        <v>#DIV/0!</v>
      </c>
      <c r="BO161" s="38" t="e">
        <f t="shared" si="89"/>
        <v>#DIV/0!</v>
      </c>
      <c r="BP161" s="39" t="str">
        <f t="shared" si="110"/>
        <v/>
      </c>
      <c r="BQ161" s="39" t="str">
        <f t="shared" si="111"/>
        <v/>
      </c>
      <c r="BR161" s="39" t="str">
        <f t="shared" si="112"/>
        <v/>
      </c>
      <c r="BS161" s="39" t="str">
        <f t="shared" si="113"/>
        <v/>
      </c>
      <c r="BT161" s="39" t="str">
        <f t="shared" si="114"/>
        <v/>
      </c>
      <c r="BU161" s="39" t="str">
        <f t="shared" si="115"/>
        <v/>
      </c>
      <c r="BV161" s="39" t="str">
        <f t="shared" si="116"/>
        <v/>
      </c>
      <c r="BW161" s="39" t="str">
        <f t="shared" si="117"/>
        <v/>
      </c>
      <c r="BX161" s="39" t="str">
        <f t="shared" si="118"/>
        <v/>
      </c>
      <c r="BY161" s="39" t="str">
        <f t="shared" si="119"/>
        <v/>
      </c>
      <c r="BZ161" s="39" t="str">
        <f t="shared" si="120"/>
        <v/>
      </c>
      <c r="CA161" s="39" t="str">
        <f t="shared" si="121"/>
        <v/>
      </c>
      <c r="CB161" s="39" t="str">
        <f t="shared" si="122"/>
        <v/>
      </c>
      <c r="CC161" s="39" t="str">
        <f t="shared" si="123"/>
        <v/>
      </c>
      <c r="CD161" s="39" t="str">
        <f t="shared" si="124"/>
        <v/>
      </c>
      <c r="CE161" s="39" t="str">
        <f t="shared" si="125"/>
        <v/>
      </c>
      <c r="CF161" s="39" t="str">
        <f t="shared" si="126"/>
        <v/>
      </c>
      <c r="CG161" s="39" t="str">
        <f t="shared" si="127"/>
        <v/>
      </c>
      <c r="CH161" s="39" t="str">
        <f t="shared" si="128"/>
        <v/>
      </c>
      <c r="CI161" s="39" t="str">
        <f t="shared" si="129"/>
        <v/>
      </c>
    </row>
    <row r="162" spans="1:87">
      <c r="A162" s="18"/>
      <c r="B162" s="15" t="str">
        <f>'Gene Table'!E161</f>
        <v>hsa-miR-29b-3p</v>
      </c>
      <c r="C162" s="15" t="str">
        <f>'Gene Table'!B161</f>
        <v>G15</v>
      </c>
      <c r="D162" s="16"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Table'!E161</f>
        <v>hsa-miR-29b-3p</v>
      </c>
      <c r="O162" s="17" t="str">
        <f>'Gene Table'!B161</f>
        <v>G15</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90"/>
        <v/>
      </c>
      <c r="AU162" s="36" t="str">
        <f t="shared" si="91"/>
        <v/>
      </c>
      <c r="AV162" s="36" t="str">
        <f t="shared" si="92"/>
        <v/>
      </c>
      <c r="AW162" s="36" t="str">
        <f t="shared" si="93"/>
        <v/>
      </c>
      <c r="AX162" s="36" t="str">
        <f t="shared" si="94"/>
        <v/>
      </c>
      <c r="AY162" s="36" t="str">
        <f t="shared" si="95"/>
        <v/>
      </c>
      <c r="AZ162" s="36" t="str">
        <f t="shared" si="96"/>
        <v/>
      </c>
      <c r="BA162" s="36" t="str">
        <f t="shared" si="97"/>
        <v/>
      </c>
      <c r="BB162" s="36" t="str">
        <f t="shared" si="98"/>
        <v/>
      </c>
      <c r="BC162" s="36" t="str">
        <f t="shared" si="99"/>
        <v/>
      </c>
      <c r="BD162" s="36" t="str">
        <f t="shared" si="100"/>
        <v/>
      </c>
      <c r="BE162" s="36" t="str">
        <f t="shared" si="101"/>
        <v/>
      </c>
      <c r="BF162" s="36" t="str">
        <f t="shared" si="102"/>
        <v/>
      </c>
      <c r="BG162" s="36" t="str">
        <f t="shared" si="103"/>
        <v/>
      </c>
      <c r="BH162" s="36" t="str">
        <f t="shared" si="104"/>
        <v/>
      </c>
      <c r="BI162" s="36" t="str">
        <f t="shared" si="105"/>
        <v/>
      </c>
      <c r="BJ162" s="36" t="str">
        <f t="shared" si="106"/>
        <v/>
      </c>
      <c r="BK162" s="36" t="str">
        <f t="shared" si="107"/>
        <v/>
      </c>
      <c r="BL162" s="36" t="str">
        <f t="shared" si="108"/>
        <v/>
      </c>
      <c r="BM162" s="36" t="str">
        <f t="shared" si="109"/>
        <v/>
      </c>
      <c r="BN162" s="38" t="e">
        <f t="shared" si="88"/>
        <v>#DIV/0!</v>
      </c>
      <c r="BO162" s="38" t="e">
        <f t="shared" si="89"/>
        <v>#DIV/0!</v>
      </c>
      <c r="BP162" s="39" t="str">
        <f t="shared" si="110"/>
        <v/>
      </c>
      <c r="BQ162" s="39" t="str">
        <f t="shared" si="111"/>
        <v/>
      </c>
      <c r="BR162" s="39" t="str">
        <f t="shared" si="112"/>
        <v/>
      </c>
      <c r="BS162" s="39" t="str">
        <f t="shared" si="113"/>
        <v/>
      </c>
      <c r="BT162" s="39" t="str">
        <f t="shared" si="114"/>
        <v/>
      </c>
      <c r="BU162" s="39" t="str">
        <f t="shared" si="115"/>
        <v/>
      </c>
      <c r="BV162" s="39" t="str">
        <f t="shared" si="116"/>
        <v/>
      </c>
      <c r="BW162" s="39" t="str">
        <f t="shared" si="117"/>
        <v/>
      </c>
      <c r="BX162" s="39" t="str">
        <f t="shared" si="118"/>
        <v/>
      </c>
      <c r="BY162" s="39" t="str">
        <f t="shared" si="119"/>
        <v/>
      </c>
      <c r="BZ162" s="39" t="str">
        <f t="shared" si="120"/>
        <v/>
      </c>
      <c r="CA162" s="39" t="str">
        <f t="shared" si="121"/>
        <v/>
      </c>
      <c r="CB162" s="39" t="str">
        <f t="shared" si="122"/>
        <v/>
      </c>
      <c r="CC162" s="39" t="str">
        <f t="shared" si="123"/>
        <v/>
      </c>
      <c r="CD162" s="39" t="str">
        <f t="shared" si="124"/>
        <v/>
      </c>
      <c r="CE162" s="39" t="str">
        <f t="shared" si="125"/>
        <v/>
      </c>
      <c r="CF162" s="39" t="str">
        <f t="shared" si="126"/>
        <v/>
      </c>
      <c r="CG162" s="39" t="str">
        <f t="shared" si="127"/>
        <v/>
      </c>
      <c r="CH162" s="39" t="str">
        <f t="shared" si="128"/>
        <v/>
      </c>
      <c r="CI162" s="39" t="str">
        <f t="shared" si="129"/>
        <v/>
      </c>
    </row>
    <row r="163" spans="1:87">
      <c r="A163" s="18"/>
      <c r="B163" s="15" t="str">
        <f>'Gene Table'!E162</f>
        <v>hsa-miR-633</v>
      </c>
      <c r="C163" s="15" t="str">
        <f>'Gene Table'!B162</f>
        <v>G16</v>
      </c>
      <c r="D163" s="16"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Table'!E162</f>
        <v>hsa-miR-633</v>
      </c>
      <c r="O163" s="17" t="str">
        <f>'Gene Table'!B162</f>
        <v>G16</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90"/>
        <v/>
      </c>
      <c r="AU163" s="36" t="str">
        <f t="shared" si="91"/>
        <v/>
      </c>
      <c r="AV163" s="36" t="str">
        <f t="shared" si="92"/>
        <v/>
      </c>
      <c r="AW163" s="36" t="str">
        <f t="shared" si="93"/>
        <v/>
      </c>
      <c r="AX163" s="36" t="str">
        <f t="shared" si="94"/>
        <v/>
      </c>
      <c r="AY163" s="36" t="str">
        <f t="shared" si="95"/>
        <v/>
      </c>
      <c r="AZ163" s="36" t="str">
        <f t="shared" si="96"/>
        <v/>
      </c>
      <c r="BA163" s="36" t="str">
        <f t="shared" si="97"/>
        <v/>
      </c>
      <c r="BB163" s="36" t="str">
        <f t="shared" si="98"/>
        <v/>
      </c>
      <c r="BC163" s="36" t="str">
        <f t="shared" si="99"/>
        <v/>
      </c>
      <c r="BD163" s="36" t="str">
        <f t="shared" si="100"/>
        <v/>
      </c>
      <c r="BE163" s="36" t="str">
        <f t="shared" si="101"/>
        <v/>
      </c>
      <c r="BF163" s="36" t="str">
        <f t="shared" si="102"/>
        <v/>
      </c>
      <c r="BG163" s="36" t="str">
        <f t="shared" si="103"/>
        <v/>
      </c>
      <c r="BH163" s="36" t="str">
        <f t="shared" si="104"/>
        <v/>
      </c>
      <c r="BI163" s="36" t="str">
        <f t="shared" si="105"/>
        <v/>
      </c>
      <c r="BJ163" s="36" t="str">
        <f t="shared" si="106"/>
        <v/>
      </c>
      <c r="BK163" s="36" t="str">
        <f t="shared" si="107"/>
        <v/>
      </c>
      <c r="BL163" s="36" t="str">
        <f t="shared" si="108"/>
        <v/>
      </c>
      <c r="BM163" s="36" t="str">
        <f t="shared" si="109"/>
        <v/>
      </c>
      <c r="BN163" s="38" t="e">
        <f t="shared" si="88"/>
        <v>#DIV/0!</v>
      </c>
      <c r="BO163" s="38" t="e">
        <f t="shared" si="89"/>
        <v>#DIV/0!</v>
      </c>
      <c r="BP163" s="39" t="str">
        <f t="shared" si="110"/>
        <v/>
      </c>
      <c r="BQ163" s="39" t="str">
        <f t="shared" si="111"/>
        <v/>
      </c>
      <c r="BR163" s="39" t="str">
        <f t="shared" si="112"/>
        <v/>
      </c>
      <c r="BS163" s="39" t="str">
        <f t="shared" si="113"/>
        <v/>
      </c>
      <c r="BT163" s="39" t="str">
        <f t="shared" si="114"/>
        <v/>
      </c>
      <c r="BU163" s="39" t="str">
        <f t="shared" si="115"/>
        <v/>
      </c>
      <c r="BV163" s="39" t="str">
        <f t="shared" si="116"/>
        <v/>
      </c>
      <c r="BW163" s="39" t="str">
        <f t="shared" si="117"/>
        <v/>
      </c>
      <c r="BX163" s="39" t="str">
        <f t="shared" si="118"/>
        <v/>
      </c>
      <c r="BY163" s="39" t="str">
        <f t="shared" si="119"/>
        <v/>
      </c>
      <c r="BZ163" s="39" t="str">
        <f t="shared" si="120"/>
        <v/>
      </c>
      <c r="CA163" s="39" t="str">
        <f t="shared" si="121"/>
        <v/>
      </c>
      <c r="CB163" s="39" t="str">
        <f t="shared" si="122"/>
        <v/>
      </c>
      <c r="CC163" s="39" t="str">
        <f t="shared" si="123"/>
        <v/>
      </c>
      <c r="CD163" s="39" t="str">
        <f t="shared" si="124"/>
        <v/>
      </c>
      <c r="CE163" s="39" t="str">
        <f t="shared" si="125"/>
        <v/>
      </c>
      <c r="CF163" s="39" t="str">
        <f t="shared" si="126"/>
        <v/>
      </c>
      <c r="CG163" s="39" t="str">
        <f t="shared" si="127"/>
        <v/>
      </c>
      <c r="CH163" s="39" t="str">
        <f t="shared" si="128"/>
        <v/>
      </c>
      <c r="CI163" s="39" t="str">
        <f t="shared" si="129"/>
        <v/>
      </c>
    </row>
    <row r="164" spans="1:87">
      <c r="A164" s="18"/>
      <c r="B164" s="15" t="str">
        <f>'Gene Table'!E163</f>
        <v>hsa-miR-30c-5p</v>
      </c>
      <c r="C164" s="15" t="str">
        <f>'Gene Table'!B163</f>
        <v>G17</v>
      </c>
      <c r="D164" s="16"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Table'!E163</f>
        <v>hsa-miR-30c-5p</v>
      </c>
      <c r="O164" s="17" t="str">
        <f>'Gene Table'!B163</f>
        <v>G17</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si="90"/>
        <v/>
      </c>
      <c r="AU164" s="36" t="str">
        <f t="shared" si="91"/>
        <v/>
      </c>
      <c r="AV164" s="36" t="str">
        <f t="shared" si="92"/>
        <v/>
      </c>
      <c r="AW164" s="36" t="str">
        <f t="shared" si="93"/>
        <v/>
      </c>
      <c r="AX164" s="36" t="str">
        <f t="shared" si="94"/>
        <v/>
      </c>
      <c r="AY164" s="36" t="str">
        <f t="shared" si="95"/>
        <v/>
      </c>
      <c r="AZ164" s="36" t="str">
        <f t="shared" si="96"/>
        <v/>
      </c>
      <c r="BA164" s="36" t="str">
        <f t="shared" si="97"/>
        <v/>
      </c>
      <c r="BB164" s="36" t="str">
        <f t="shared" si="98"/>
        <v/>
      </c>
      <c r="BC164" s="36" t="str">
        <f t="shared" si="99"/>
        <v/>
      </c>
      <c r="BD164" s="36" t="str">
        <f t="shared" si="100"/>
        <v/>
      </c>
      <c r="BE164" s="36" t="str">
        <f t="shared" si="101"/>
        <v/>
      </c>
      <c r="BF164" s="36" t="str">
        <f t="shared" si="102"/>
        <v/>
      </c>
      <c r="BG164" s="36" t="str">
        <f t="shared" si="103"/>
        <v/>
      </c>
      <c r="BH164" s="36" t="str">
        <f t="shared" si="104"/>
        <v/>
      </c>
      <c r="BI164" s="36" t="str">
        <f t="shared" si="105"/>
        <v/>
      </c>
      <c r="BJ164" s="36" t="str">
        <f t="shared" si="106"/>
        <v/>
      </c>
      <c r="BK164" s="36" t="str">
        <f t="shared" si="107"/>
        <v/>
      </c>
      <c r="BL164" s="36" t="str">
        <f t="shared" si="108"/>
        <v/>
      </c>
      <c r="BM164" s="36" t="str">
        <f t="shared" si="109"/>
        <v/>
      </c>
      <c r="BN164" s="38" t="e">
        <f t="shared" ref="BN164:BN227" si="130">AVERAGE(AT164:BC164)</f>
        <v>#DIV/0!</v>
      </c>
      <c r="BO164" s="38" t="e">
        <f t="shared" ref="BO164:BO227" si="131">AVERAGE(BD164:BM164)</f>
        <v>#DIV/0!</v>
      </c>
      <c r="BP164" s="39" t="str">
        <f t="shared" si="110"/>
        <v/>
      </c>
      <c r="BQ164" s="39" t="str">
        <f t="shared" si="111"/>
        <v/>
      </c>
      <c r="BR164" s="39" t="str">
        <f t="shared" si="112"/>
        <v/>
      </c>
      <c r="BS164" s="39" t="str">
        <f t="shared" si="113"/>
        <v/>
      </c>
      <c r="BT164" s="39" t="str">
        <f t="shared" si="114"/>
        <v/>
      </c>
      <c r="BU164" s="39" t="str">
        <f t="shared" si="115"/>
        <v/>
      </c>
      <c r="BV164" s="39" t="str">
        <f t="shared" si="116"/>
        <v/>
      </c>
      <c r="BW164" s="39" t="str">
        <f t="shared" si="117"/>
        <v/>
      </c>
      <c r="BX164" s="39" t="str">
        <f t="shared" si="118"/>
        <v/>
      </c>
      <c r="BY164" s="39" t="str">
        <f t="shared" si="119"/>
        <v/>
      </c>
      <c r="BZ164" s="39" t="str">
        <f t="shared" si="120"/>
        <v/>
      </c>
      <c r="CA164" s="39" t="str">
        <f t="shared" si="121"/>
        <v/>
      </c>
      <c r="CB164" s="39" t="str">
        <f t="shared" si="122"/>
        <v/>
      </c>
      <c r="CC164" s="39" t="str">
        <f t="shared" si="123"/>
        <v/>
      </c>
      <c r="CD164" s="39" t="str">
        <f t="shared" si="124"/>
        <v/>
      </c>
      <c r="CE164" s="39" t="str">
        <f t="shared" si="125"/>
        <v/>
      </c>
      <c r="CF164" s="39" t="str">
        <f t="shared" si="126"/>
        <v/>
      </c>
      <c r="CG164" s="39" t="str">
        <f t="shared" si="127"/>
        <v/>
      </c>
      <c r="CH164" s="39" t="str">
        <f t="shared" si="128"/>
        <v/>
      </c>
      <c r="CI164" s="39" t="str">
        <f t="shared" si="129"/>
        <v/>
      </c>
    </row>
    <row r="165" spans="1:87">
      <c r="A165" s="18"/>
      <c r="B165" s="15" t="str">
        <f>'Gene Table'!E164</f>
        <v>hsa-miR-1278</v>
      </c>
      <c r="C165" s="15" t="str">
        <f>'Gene Table'!B164</f>
        <v>G18</v>
      </c>
      <c r="D165" s="16"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Table'!E164</f>
        <v>hsa-miR-1278</v>
      </c>
      <c r="O165" s="17" t="str">
        <f>'Gene Table'!B164</f>
        <v>G18</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90"/>
        <v/>
      </c>
      <c r="AU165" s="36" t="str">
        <f t="shared" si="91"/>
        <v/>
      </c>
      <c r="AV165" s="36" t="str">
        <f t="shared" si="92"/>
        <v/>
      </c>
      <c r="AW165" s="36" t="str">
        <f t="shared" si="93"/>
        <v/>
      </c>
      <c r="AX165" s="36" t="str">
        <f t="shared" si="94"/>
        <v/>
      </c>
      <c r="AY165" s="36" t="str">
        <f t="shared" si="95"/>
        <v/>
      </c>
      <c r="AZ165" s="36" t="str">
        <f t="shared" si="96"/>
        <v/>
      </c>
      <c r="BA165" s="36" t="str">
        <f t="shared" si="97"/>
        <v/>
      </c>
      <c r="BB165" s="36" t="str">
        <f t="shared" si="98"/>
        <v/>
      </c>
      <c r="BC165" s="36" t="str">
        <f t="shared" si="99"/>
        <v/>
      </c>
      <c r="BD165" s="36" t="str">
        <f t="shared" si="100"/>
        <v/>
      </c>
      <c r="BE165" s="36" t="str">
        <f t="shared" si="101"/>
        <v/>
      </c>
      <c r="BF165" s="36" t="str">
        <f t="shared" si="102"/>
        <v/>
      </c>
      <c r="BG165" s="36" t="str">
        <f t="shared" si="103"/>
        <v/>
      </c>
      <c r="BH165" s="36" t="str">
        <f t="shared" si="104"/>
        <v/>
      </c>
      <c r="BI165" s="36" t="str">
        <f t="shared" si="105"/>
        <v/>
      </c>
      <c r="BJ165" s="36" t="str">
        <f t="shared" si="106"/>
        <v/>
      </c>
      <c r="BK165" s="36" t="str">
        <f t="shared" si="107"/>
        <v/>
      </c>
      <c r="BL165" s="36" t="str">
        <f t="shared" si="108"/>
        <v/>
      </c>
      <c r="BM165" s="36" t="str">
        <f t="shared" si="109"/>
        <v/>
      </c>
      <c r="BN165" s="38" t="e">
        <f t="shared" si="130"/>
        <v>#DIV/0!</v>
      </c>
      <c r="BO165" s="38" t="e">
        <f t="shared" si="131"/>
        <v>#DIV/0!</v>
      </c>
      <c r="BP165" s="39" t="str">
        <f t="shared" si="110"/>
        <v/>
      </c>
      <c r="BQ165" s="39" t="str">
        <f t="shared" si="111"/>
        <v/>
      </c>
      <c r="BR165" s="39" t="str">
        <f t="shared" si="112"/>
        <v/>
      </c>
      <c r="BS165" s="39" t="str">
        <f t="shared" si="113"/>
        <v/>
      </c>
      <c r="BT165" s="39" t="str">
        <f t="shared" si="114"/>
        <v/>
      </c>
      <c r="BU165" s="39" t="str">
        <f t="shared" si="115"/>
        <v/>
      </c>
      <c r="BV165" s="39" t="str">
        <f t="shared" si="116"/>
        <v/>
      </c>
      <c r="BW165" s="39" t="str">
        <f t="shared" si="117"/>
        <v/>
      </c>
      <c r="BX165" s="39" t="str">
        <f t="shared" si="118"/>
        <v/>
      </c>
      <c r="BY165" s="39" t="str">
        <f t="shared" si="119"/>
        <v/>
      </c>
      <c r="BZ165" s="39" t="str">
        <f t="shared" si="120"/>
        <v/>
      </c>
      <c r="CA165" s="39" t="str">
        <f t="shared" si="121"/>
        <v/>
      </c>
      <c r="CB165" s="39" t="str">
        <f t="shared" si="122"/>
        <v/>
      </c>
      <c r="CC165" s="39" t="str">
        <f t="shared" si="123"/>
        <v/>
      </c>
      <c r="CD165" s="39" t="str">
        <f t="shared" si="124"/>
        <v/>
      </c>
      <c r="CE165" s="39" t="str">
        <f t="shared" si="125"/>
        <v/>
      </c>
      <c r="CF165" s="39" t="str">
        <f t="shared" si="126"/>
        <v/>
      </c>
      <c r="CG165" s="39" t="str">
        <f t="shared" si="127"/>
        <v/>
      </c>
      <c r="CH165" s="39" t="str">
        <f t="shared" si="128"/>
        <v/>
      </c>
      <c r="CI165" s="39" t="str">
        <f t="shared" si="129"/>
        <v/>
      </c>
    </row>
    <row r="166" spans="1:87">
      <c r="A166" s="18"/>
      <c r="B166" s="15" t="str">
        <f>'Gene Table'!E165</f>
        <v>hsa-miR-9-5p</v>
      </c>
      <c r="C166" s="15" t="str">
        <f>'Gene Table'!B165</f>
        <v>G19</v>
      </c>
      <c r="D166" s="16"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Table'!E165</f>
        <v>hsa-miR-9-5p</v>
      </c>
      <c r="O166" s="17" t="str">
        <f>'Gene Table'!B165</f>
        <v>G19</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90"/>
        <v/>
      </c>
      <c r="AU166" s="36" t="str">
        <f t="shared" si="91"/>
        <v/>
      </c>
      <c r="AV166" s="36" t="str">
        <f t="shared" si="92"/>
        <v/>
      </c>
      <c r="AW166" s="36" t="str">
        <f t="shared" si="93"/>
        <v/>
      </c>
      <c r="AX166" s="36" t="str">
        <f t="shared" si="94"/>
        <v/>
      </c>
      <c r="AY166" s="36" t="str">
        <f t="shared" si="95"/>
        <v/>
      </c>
      <c r="AZ166" s="36" t="str">
        <f t="shared" si="96"/>
        <v/>
      </c>
      <c r="BA166" s="36" t="str">
        <f t="shared" si="97"/>
        <v/>
      </c>
      <c r="BB166" s="36" t="str">
        <f t="shared" si="98"/>
        <v/>
      </c>
      <c r="BC166" s="36" t="str">
        <f t="shared" si="99"/>
        <v/>
      </c>
      <c r="BD166" s="36" t="str">
        <f t="shared" si="100"/>
        <v/>
      </c>
      <c r="BE166" s="36" t="str">
        <f t="shared" si="101"/>
        <v/>
      </c>
      <c r="BF166" s="36" t="str">
        <f t="shared" si="102"/>
        <v/>
      </c>
      <c r="BG166" s="36" t="str">
        <f t="shared" si="103"/>
        <v/>
      </c>
      <c r="BH166" s="36" t="str">
        <f t="shared" si="104"/>
        <v/>
      </c>
      <c r="BI166" s="36" t="str">
        <f t="shared" si="105"/>
        <v/>
      </c>
      <c r="BJ166" s="36" t="str">
        <f t="shared" si="106"/>
        <v/>
      </c>
      <c r="BK166" s="36" t="str">
        <f t="shared" si="107"/>
        <v/>
      </c>
      <c r="BL166" s="36" t="str">
        <f t="shared" si="108"/>
        <v/>
      </c>
      <c r="BM166" s="36" t="str">
        <f t="shared" si="109"/>
        <v/>
      </c>
      <c r="BN166" s="38" t="e">
        <f t="shared" si="130"/>
        <v>#DIV/0!</v>
      </c>
      <c r="BO166" s="38" t="e">
        <f t="shared" si="131"/>
        <v>#DIV/0!</v>
      </c>
      <c r="BP166" s="39" t="str">
        <f t="shared" si="110"/>
        <v/>
      </c>
      <c r="BQ166" s="39" t="str">
        <f t="shared" si="111"/>
        <v/>
      </c>
      <c r="BR166" s="39" t="str">
        <f t="shared" si="112"/>
        <v/>
      </c>
      <c r="BS166" s="39" t="str">
        <f t="shared" si="113"/>
        <v/>
      </c>
      <c r="BT166" s="39" t="str">
        <f t="shared" si="114"/>
        <v/>
      </c>
      <c r="BU166" s="39" t="str">
        <f t="shared" si="115"/>
        <v/>
      </c>
      <c r="BV166" s="39" t="str">
        <f t="shared" si="116"/>
        <v/>
      </c>
      <c r="BW166" s="39" t="str">
        <f t="shared" si="117"/>
        <v/>
      </c>
      <c r="BX166" s="39" t="str">
        <f t="shared" si="118"/>
        <v/>
      </c>
      <c r="BY166" s="39" t="str">
        <f t="shared" si="119"/>
        <v/>
      </c>
      <c r="BZ166" s="39" t="str">
        <f t="shared" si="120"/>
        <v/>
      </c>
      <c r="CA166" s="39" t="str">
        <f t="shared" si="121"/>
        <v/>
      </c>
      <c r="CB166" s="39" t="str">
        <f t="shared" si="122"/>
        <v/>
      </c>
      <c r="CC166" s="39" t="str">
        <f t="shared" si="123"/>
        <v/>
      </c>
      <c r="CD166" s="39" t="str">
        <f t="shared" si="124"/>
        <v/>
      </c>
      <c r="CE166" s="39" t="str">
        <f t="shared" si="125"/>
        <v/>
      </c>
      <c r="CF166" s="39" t="str">
        <f t="shared" si="126"/>
        <v/>
      </c>
      <c r="CG166" s="39" t="str">
        <f t="shared" si="127"/>
        <v/>
      </c>
      <c r="CH166" s="39" t="str">
        <f t="shared" si="128"/>
        <v/>
      </c>
      <c r="CI166" s="39" t="str">
        <f t="shared" si="129"/>
        <v/>
      </c>
    </row>
    <row r="167" spans="1:87">
      <c r="A167" s="18"/>
      <c r="B167" s="15" t="str">
        <f>'Gene Table'!E166</f>
        <v>hsa-miR-620</v>
      </c>
      <c r="C167" s="15" t="str">
        <f>'Gene Table'!B166</f>
        <v>G20</v>
      </c>
      <c r="D167" s="16"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Table'!E166</f>
        <v>hsa-miR-620</v>
      </c>
      <c r="O167" s="17" t="str">
        <f>'Gene Table'!B166</f>
        <v>G20</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90"/>
        <v/>
      </c>
      <c r="AU167" s="36" t="str">
        <f t="shared" si="91"/>
        <v/>
      </c>
      <c r="AV167" s="36" t="str">
        <f t="shared" si="92"/>
        <v/>
      </c>
      <c r="AW167" s="36" t="str">
        <f t="shared" si="93"/>
        <v/>
      </c>
      <c r="AX167" s="36" t="str">
        <f t="shared" si="94"/>
        <v/>
      </c>
      <c r="AY167" s="36" t="str">
        <f t="shared" si="95"/>
        <v/>
      </c>
      <c r="AZ167" s="36" t="str">
        <f t="shared" si="96"/>
        <v/>
      </c>
      <c r="BA167" s="36" t="str">
        <f t="shared" si="97"/>
        <v/>
      </c>
      <c r="BB167" s="36" t="str">
        <f t="shared" si="98"/>
        <v/>
      </c>
      <c r="BC167" s="36" t="str">
        <f t="shared" si="99"/>
        <v/>
      </c>
      <c r="BD167" s="36" t="str">
        <f t="shared" si="100"/>
        <v/>
      </c>
      <c r="BE167" s="36" t="str">
        <f t="shared" si="101"/>
        <v/>
      </c>
      <c r="BF167" s="36" t="str">
        <f t="shared" si="102"/>
        <v/>
      </c>
      <c r="BG167" s="36" t="str">
        <f t="shared" si="103"/>
        <v/>
      </c>
      <c r="BH167" s="36" t="str">
        <f t="shared" si="104"/>
        <v/>
      </c>
      <c r="BI167" s="36" t="str">
        <f t="shared" si="105"/>
        <v/>
      </c>
      <c r="BJ167" s="36" t="str">
        <f t="shared" si="106"/>
        <v/>
      </c>
      <c r="BK167" s="36" t="str">
        <f t="shared" si="107"/>
        <v/>
      </c>
      <c r="BL167" s="36" t="str">
        <f t="shared" si="108"/>
        <v/>
      </c>
      <c r="BM167" s="36" t="str">
        <f t="shared" si="109"/>
        <v/>
      </c>
      <c r="BN167" s="38" t="e">
        <f t="shared" si="130"/>
        <v>#DIV/0!</v>
      </c>
      <c r="BO167" s="38" t="e">
        <f t="shared" si="131"/>
        <v>#DIV/0!</v>
      </c>
      <c r="BP167" s="39" t="str">
        <f t="shared" si="110"/>
        <v/>
      </c>
      <c r="BQ167" s="39" t="str">
        <f t="shared" si="111"/>
        <v/>
      </c>
      <c r="BR167" s="39" t="str">
        <f t="shared" si="112"/>
        <v/>
      </c>
      <c r="BS167" s="39" t="str">
        <f t="shared" si="113"/>
        <v/>
      </c>
      <c r="BT167" s="39" t="str">
        <f t="shared" si="114"/>
        <v/>
      </c>
      <c r="BU167" s="39" t="str">
        <f t="shared" si="115"/>
        <v/>
      </c>
      <c r="BV167" s="39" t="str">
        <f t="shared" si="116"/>
        <v/>
      </c>
      <c r="BW167" s="39" t="str">
        <f t="shared" si="117"/>
        <v/>
      </c>
      <c r="BX167" s="39" t="str">
        <f t="shared" si="118"/>
        <v/>
      </c>
      <c r="BY167" s="39" t="str">
        <f t="shared" si="119"/>
        <v/>
      </c>
      <c r="BZ167" s="39" t="str">
        <f t="shared" si="120"/>
        <v/>
      </c>
      <c r="CA167" s="39" t="str">
        <f t="shared" si="121"/>
        <v/>
      </c>
      <c r="CB167" s="39" t="str">
        <f t="shared" si="122"/>
        <v/>
      </c>
      <c r="CC167" s="39" t="str">
        <f t="shared" si="123"/>
        <v/>
      </c>
      <c r="CD167" s="39" t="str">
        <f t="shared" si="124"/>
        <v/>
      </c>
      <c r="CE167" s="39" t="str">
        <f t="shared" si="125"/>
        <v/>
      </c>
      <c r="CF167" s="39" t="str">
        <f t="shared" si="126"/>
        <v/>
      </c>
      <c r="CG167" s="39" t="str">
        <f t="shared" si="127"/>
        <v/>
      </c>
      <c r="CH167" s="39" t="str">
        <f t="shared" si="128"/>
        <v/>
      </c>
      <c r="CI167" s="39" t="str">
        <f t="shared" si="129"/>
        <v/>
      </c>
    </row>
    <row r="168" spans="1:87">
      <c r="A168" s="18"/>
      <c r="B168" s="15" t="str">
        <f>'Gene Table'!E167</f>
        <v>hsa-miR-99b-5p</v>
      </c>
      <c r="C168" s="15" t="str">
        <f>'Gene Table'!B167</f>
        <v>G21</v>
      </c>
      <c r="D168" s="16"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Table'!E167</f>
        <v>hsa-miR-99b-5p</v>
      </c>
      <c r="O168" s="17" t="str">
        <f>'Gene Table'!B167</f>
        <v>G21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90"/>
        <v/>
      </c>
      <c r="AU168" s="36" t="str">
        <f t="shared" si="91"/>
        <v/>
      </c>
      <c r="AV168" s="36" t="str">
        <f t="shared" si="92"/>
        <v/>
      </c>
      <c r="AW168" s="36" t="str">
        <f t="shared" si="93"/>
        <v/>
      </c>
      <c r="AX168" s="36" t="str">
        <f t="shared" si="94"/>
        <v/>
      </c>
      <c r="AY168" s="36" t="str">
        <f t="shared" si="95"/>
        <v/>
      </c>
      <c r="AZ168" s="36" t="str">
        <f t="shared" si="96"/>
        <v/>
      </c>
      <c r="BA168" s="36" t="str">
        <f t="shared" si="97"/>
        <v/>
      </c>
      <c r="BB168" s="36" t="str">
        <f t="shared" si="98"/>
        <v/>
      </c>
      <c r="BC168" s="36" t="str">
        <f t="shared" si="99"/>
        <v/>
      </c>
      <c r="BD168" s="36" t="str">
        <f t="shared" si="100"/>
        <v/>
      </c>
      <c r="BE168" s="36" t="str">
        <f t="shared" si="101"/>
        <v/>
      </c>
      <c r="BF168" s="36" t="str">
        <f t="shared" si="102"/>
        <v/>
      </c>
      <c r="BG168" s="36" t="str">
        <f t="shared" si="103"/>
        <v/>
      </c>
      <c r="BH168" s="36" t="str">
        <f t="shared" si="104"/>
        <v/>
      </c>
      <c r="BI168" s="36" t="str">
        <f t="shared" si="105"/>
        <v/>
      </c>
      <c r="BJ168" s="36" t="str">
        <f t="shared" si="106"/>
        <v/>
      </c>
      <c r="BK168" s="36" t="str">
        <f t="shared" si="107"/>
        <v/>
      </c>
      <c r="BL168" s="36" t="str">
        <f t="shared" si="108"/>
        <v/>
      </c>
      <c r="BM168" s="36" t="str">
        <f t="shared" si="109"/>
        <v/>
      </c>
      <c r="BN168" s="38" t="e">
        <f t="shared" si="130"/>
        <v>#DIV/0!</v>
      </c>
      <c r="BO168" s="38" t="e">
        <f t="shared" si="131"/>
        <v>#DIV/0!</v>
      </c>
      <c r="BP168" s="39" t="str">
        <f t="shared" si="110"/>
        <v/>
      </c>
      <c r="BQ168" s="39" t="str">
        <f t="shared" si="111"/>
        <v/>
      </c>
      <c r="BR168" s="39" t="str">
        <f t="shared" si="112"/>
        <v/>
      </c>
      <c r="BS168" s="39" t="str">
        <f t="shared" si="113"/>
        <v/>
      </c>
      <c r="BT168" s="39" t="str">
        <f t="shared" si="114"/>
        <v/>
      </c>
      <c r="BU168" s="39" t="str">
        <f t="shared" si="115"/>
        <v/>
      </c>
      <c r="BV168" s="39" t="str">
        <f t="shared" si="116"/>
        <v/>
      </c>
      <c r="BW168" s="39" t="str">
        <f t="shared" si="117"/>
        <v/>
      </c>
      <c r="BX168" s="39" t="str">
        <f t="shared" si="118"/>
        <v/>
      </c>
      <c r="BY168" s="39" t="str">
        <f t="shared" si="119"/>
        <v/>
      </c>
      <c r="BZ168" s="39" t="str">
        <f t="shared" si="120"/>
        <v/>
      </c>
      <c r="CA168" s="39" t="str">
        <f t="shared" si="121"/>
        <v/>
      </c>
      <c r="CB168" s="39" t="str">
        <f t="shared" si="122"/>
        <v/>
      </c>
      <c r="CC168" s="39" t="str">
        <f t="shared" si="123"/>
        <v/>
      </c>
      <c r="CD168" s="39" t="str">
        <f t="shared" si="124"/>
        <v/>
      </c>
      <c r="CE168" s="39" t="str">
        <f t="shared" si="125"/>
        <v/>
      </c>
      <c r="CF168" s="39" t="str">
        <f t="shared" si="126"/>
        <v/>
      </c>
      <c r="CG168" s="39" t="str">
        <f t="shared" si="127"/>
        <v/>
      </c>
      <c r="CH168" s="39" t="str">
        <f t="shared" si="128"/>
        <v/>
      </c>
      <c r="CI168" s="39" t="str">
        <f t="shared" si="129"/>
        <v/>
      </c>
    </row>
    <row r="169" spans="1:87">
      <c r="A169" s="18"/>
      <c r="B169" s="15" t="str">
        <f>'Gene Table'!E168</f>
        <v>hsa-miR-1321</v>
      </c>
      <c r="C169" s="15" t="str">
        <f>'Gene Table'!B168</f>
        <v>G22</v>
      </c>
      <c r="D169" s="16"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Table'!E168</f>
        <v>hsa-miR-1321</v>
      </c>
      <c r="O169" s="17" t="str">
        <f>'Gene Table'!B168</f>
        <v>G22</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90"/>
        <v/>
      </c>
      <c r="AU169" s="36" t="str">
        <f t="shared" si="91"/>
        <v/>
      </c>
      <c r="AV169" s="36" t="str">
        <f t="shared" si="92"/>
        <v/>
      </c>
      <c r="AW169" s="36" t="str">
        <f t="shared" si="93"/>
        <v/>
      </c>
      <c r="AX169" s="36" t="str">
        <f t="shared" si="94"/>
        <v/>
      </c>
      <c r="AY169" s="36" t="str">
        <f t="shared" si="95"/>
        <v/>
      </c>
      <c r="AZ169" s="36" t="str">
        <f t="shared" si="96"/>
        <v/>
      </c>
      <c r="BA169" s="36" t="str">
        <f t="shared" si="97"/>
        <v/>
      </c>
      <c r="BB169" s="36" t="str">
        <f t="shared" si="98"/>
        <v/>
      </c>
      <c r="BC169" s="36" t="str">
        <f t="shared" si="99"/>
        <v/>
      </c>
      <c r="BD169" s="36" t="str">
        <f t="shared" si="100"/>
        <v/>
      </c>
      <c r="BE169" s="36" t="str">
        <f t="shared" si="101"/>
        <v/>
      </c>
      <c r="BF169" s="36" t="str">
        <f t="shared" si="102"/>
        <v/>
      </c>
      <c r="BG169" s="36" t="str">
        <f t="shared" si="103"/>
        <v/>
      </c>
      <c r="BH169" s="36" t="str">
        <f t="shared" si="104"/>
        <v/>
      </c>
      <c r="BI169" s="36" t="str">
        <f t="shared" si="105"/>
        <v/>
      </c>
      <c r="BJ169" s="36" t="str">
        <f t="shared" si="106"/>
        <v/>
      </c>
      <c r="BK169" s="36" t="str">
        <f t="shared" si="107"/>
        <v/>
      </c>
      <c r="BL169" s="36" t="str">
        <f t="shared" si="108"/>
        <v/>
      </c>
      <c r="BM169" s="36" t="str">
        <f t="shared" si="109"/>
        <v/>
      </c>
      <c r="BN169" s="38" t="e">
        <f t="shared" si="130"/>
        <v>#DIV/0!</v>
      </c>
      <c r="BO169" s="38" t="e">
        <f t="shared" si="131"/>
        <v>#DIV/0!</v>
      </c>
      <c r="BP169" s="39" t="str">
        <f t="shared" si="110"/>
        <v/>
      </c>
      <c r="BQ169" s="39" t="str">
        <f t="shared" si="111"/>
        <v/>
      </c>
      <c r="BR169" s="39" t="str">
        <f t="shared" si="112"/>
        <v/>
      </c>
      <c r="BS169" s="39" t="str">
        <f t="shared" si="113"/>
        <v/>
      </c>
      <c r="BT169" s="39" t="str">
        <f t="shared" si="114"/>
        <v/>
      </c>
      <c r="BU169" s="39" t="str">
        <f t="shared" si="115"/>
        <v/>
      </c>
      <c r="BV169" s="39" t="str">
        <f t="shared" si="116"/>
        <v/>
      </c>
      <c r="BW169" s="39" t="str">
        <f t="shared" si="117"/>
        <v/>
      </c>
      <c r="BX169" s="39" t="str">
        <f t="shared" si="118"/>
        <v/>
      </c>
      <c r="BY169" s="39" t="str">
        <f t="shared" si="119"/>
        <v/>
      </c>
      <c r="BZ169" s="39" t="str">
        <f t="shared" si="120"/>
        <v/>
      </c>
      <c r="CA169" s="39" t="str">
        <f t="shared" si="121"/>
        <v/>
      </c>
      <c r="CB169" s="39" t="str">
        <f t="shared" si="122"/>
        <v/>
      </c>
      <c r="CC169" s="39" t="str">
        <f t="shared" si="123"/>
        <v/>
      </c>
      <c r="CD169" s="39" t="str">
        <f t="shared" si="124"/>
        <v/>
      </c>
      <c r="CE169" s="39" t="str">
        <f t="shared" si="125"/>
        <v/>
      </c>
      <c r="CF169" s="39" t="str">
        <f t="shared" si="126"/>
        <v/>
      </c>
      <c r="CG169" s="39" t="str">
        <f t="shared" si="127"/>
        <v/>
      </c>
      <c r="CH169" s="39" t="str">
        <f t="shared" si="128"/>
        <v/>
      </c>
      <c r="CI169" s="39" t="str">
        <f t="shared" si="129"/>
        <v/>
      </c>
    </row>
    <row r="170" spans="1:87">
      <c r="A170" s="18"/>
      <c r="B170" s="15" t="str">
        <f>'Gene Table'!E169</f>
        <v>hsa-miR-129-5p</v>
      </c>
      <c r="C170" s="15" t="str">
        <f>'Gene Table'!B169</f>
        <v>G23</v>
      </c>
      <c r="D170" s="16"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Table'!E169</f>
        <v>hsa-miR-129-5p</v>
      </c>
      <c r="O170" s="17" t="str">
        <f>'Gene Table'!B169</f>
        <v>G23</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90"/>
        <v/>
      </c>
      <c r="AU170" s="36" t="str">
        <f t="shared" si="91"/>
        <v/>
      </c>
      <c r="AV170" s="36" t="str">
        <f t="shared" si="92"/>
        <v/>
      </c>
      <c r="AW170" s="36" t="str">
        <f t="shared" si="93"/>
        <v/>
      </c>
      <c r="AX170" s="36" t="str">
        <f t="shared" si="94"/>
        <v/>
      </c>
      <c r="AY170" s="36" t="str">
        <f t="shared" si="95"/>
        <v/>
      </c>
      <c r="AZ170" s="36" t="str">
        <f t="shared" si="96"/>
        <v/>
      </c>
      <c r="BA170" s="36" t="str">
        <f t="shared" si="97"/>
        <v/>
      </c>
      <c r="BB170" s="36" t="str">
        <f t="shared" si="98"/>
        <v/>
      </c>
      <c r="BC170" s="36" t="str">
        <f t="shared" si="99"/>
        <v/>
      </c>
      <c r="BD170" s="36" t="str">
        <f t="shared" si="100"/>
        <v/>
      </c>
      <c r="BE170" s="36" t="str">
        <f t="shared" si="101"/>
        <v/>
      </c>
      <c r="BF170" s="36" t="str">
        <f t="shared" si="102"/>
        <v/>
      </c>
      <c r="BG170" s="36" t="str">
        <f t="shared" si="103"/>
        <v/>
      </c>
      <c r="BH170" s="36" t="str">
        <f t="shared" si="104"/>
        <v/>
      </c>
      <c r="BI170" s="36" t="str">
        <f t="shared" si="105"/>
        <v/>
      </c>
      <c r="BJ170" s="36" t="str">
        <f t="shared" si="106"/>
        <v/>
      </c>
      <c r="BK170" s="36" t="str">
        <f t="shared" si="107"/>
        <v/>
      </c>
      <c r="BL170" s="36" t="str">
        <f t="shared" si="108"/>
        <v/>
      </c>
      <c r="BM170" s="36" t="str">
        <f t="shared" si="109"/>
        <v/>
      </c>
      <c r="BN170" s="38" t="e">
        <f t="shared" si="130"/>
        <v>#DIV/0!</v>
      </c>
      <c r="BO170" s="38" t="e">
        <f t="shared" si="131"/>
        <v>#DIV/0!</v>
      </c>
      <c r="BP170" s="39" t="str">
        <f t="shared" si="110"/>
        <v/>
      </c>
      <c r="BQ170" s="39" t="str">
        <f t="shared" si="111"/>
        <v/>
      </c>
      <c r="BR170" s="39" t="str">
        <f t="shared" si="112"/>
        <v/>
      </c>
      <c r="BS170" s="39" t="str">
        <f t="shared" si="113"/>
        <v/>
      </c>
      <c r="BT170" s="39" t="str">
        <f t="shared" si="114"/>
        <v/>
      </c>
      <c r="BU170" s="39" t="str">
        <f t="shared" si="115"/>
        <v/>
      </c>
      <c r="BV170" s="39" t="str">
        <f t="shared" si="116"/>
        <v/>
      </c>
      <c r="BW170" s="39" t="str">
        <f t="shared" si="117"/>
        <v/>
      </c>
      <c r="BX170" s="39" t="str">
        <f t="shared" si="118"/>
        <v/>
      </c>
      <c r="BY170" s="39" t="str">
        <f t="shared" si="119"/>
        <v/>
      </c>
      <c r="BZ170" s="39" t="str">
        <f t="shared" si="120"/>
        <v/>
      </c>
      <c r="CA170" s="39" t="str">
        <f t="shared" si="121"/>
        <v/>
      </c>
      <c r="CB170" s="39" t="str">
        <f t="shared" si="122"/>
        <v/>
      </c>
      <c r="CC170" s="39" t="str">
        <f t="shared" si="123"/>
        <v/>
      </c>
      <c r="CD170" s="39" t="str">
        <f t="shared" si="124"/>
        <v/>
      </c>
      <c r="CE170" s="39" t="str">
        <f t="shared" si="125"/>
        <v/>
      </c>
      <c r="CF170" s="39" t="str">
        <f t="shared" si="126"/>
        <v/>
      </c>
      <c r="CG170" s="39" t="str">
        <f t="shared" si="127"/>
        <v/>
      </c>
      <c r="CH170" s="39" t="str">
        <f t="shared" si="128"/>
        <v/>
      </c>
      <c r="CI170" s="39" t="str">
        <f t="shared" si="129"/>
        <v/>
      </c>
    </row>
    <row r="171" spans="1:87">
      <c r="A171" s="18"/>
      <c r="B171" s="15" t="str">
        <f>'Gene Table'!E170</f>
        <v>hsa-miR-656</v>
      </c>
      <c r="C171" s="15" t="str">
        <f>'Gene Table'!B170</f>
        <v>G24</v>
      </c>
      <c r="D171" s="16"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Table'!E170</f>
        <v>hsa-miR-656</v>
      </c>
      <c r="O171" s="17" t="str">
        <f>'Gene Table'!B170</f>
        <v>G24</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90"/>
        <v/>
      </c>
      <c r="AU171" s="36" t="str">
        <f t="shared" si="91"/>
        <v/>
      </c>
      <c r="AV171" s="36" t="str">
        <f t="shared" si="92"/>
        <v/>
      </c>
      <c r="AW171" s="36" t="str">
        <f t="shared" si="93"/>
        <v/>
      </c>
      <c r="AX171" s="36" t="str">
        <f t="shared" si="94"/>
        <v/>
      </c>
      <c r="AY171" s="36" t="str">
        <f t="shared" si="95"/>
        <v/>
      </c>
      <c r="AZ171" s="36" t="str">
        <f t="shared" si="96"/>
        <v/>
      </c>
      <c r="BA171" s="36" t="str">
        <f t="shared" si="97"/>
        <v/>
      </c>
      <c r="BB171" s="36" t="str">
        <f t="shared" si="98"/>
        <v/>
      </c>
      <c r="BC171" s="36" t="str">
        <f t="shared" si="99"/>
        <v/>
      </c>
      <c r="BD171" s="36" t="str">
        <f t="shared" si="100"/>
        <v/>
      </c>
      <c r="BE171" s="36" t="str">
        <f t="shared" si="101"/>
        <v/>
      </c>
      <c r="BF171" s="36" t="str">
        <f t="shared" si="102"/>
        <v/>
      </c>
      <c r="BG171" s="36" t="str">
        <f t="shared" si="103"/>
        <v/>
      </c>
      <c r="BH171" s="36" t="str">
        <f t="shared" si="104"/>
        <v/>
      </c>
      <c r="BI171" s="36" t="str">
        <f t="shared" si="105"/>
        <v/>
      </c>
      <c r="BJ171" s="36" t="str">
        <f t="shared" si="106"/>
        <v/>
      </c>
      <c r="BK171" s="36" t="str">
        <f t="shared" si="107"/>
        <v/>
      </c>
      <c r="BL171" s="36" t="str">
        <f t="shared" si="108"/>
        <v/>
      </c>
      <c r="BM171" s="36" t="str">
        <f t="shared" si="109"/>
        <v/>
      </c>
      <c r="BN171" s="38" t="e">
        <f t="shared" si="130"/>
        <v>#DIV/0!</v>
      </c>
      <c r="BO171" s="38" t="e">
        <f t="shared" si="131"/>
        <v>#DIV/0!</v>
      </c>
      <c r="BP171" s="39" t="str">
        <f t="shared" si="110"/>
        <v/>
      </c>
      <c r="BQ171" s="39" t="str">
        <f t="shared" si="111"/>
        <v/>
      </c>
      <c r="BR171" s="39" t="str">
        <f t="shared" si="112"/>
        <v/>
      </c>
      <c r="BS171" s="39" t="str">
        <f t="shared" si="113"/>
        <v/>
      </c>
      <c r="BT171" s="39" t="str">
        <f t="shared" si="114"/>
        <v/>
      </c>
      <c r="BU171" s="39" t="str">
        <f t="shared" si="115"/>
        <v/>
      </c>
      <c r="BV171" s="39" t="str">
        <f t="shared" si="116"/>
        <v/>
      </c>
      <c r="BW171" s="39" t="str">
        <f t="shared" si="117"/>
        <v/>
      </c>
      <c r="BX171" s="39" t="str">
        <f t="shared" si="118"/>
        <v/>
      </c>
      <c r="BY171" s="39" t="str">
        <f t="shared" si="119"/>
        <v/>
      </c>
      <c r="BZ171" s="39" t="str">
        <f t="shared" si="120"/>
        <v/>
      </c>
      <c r="CA171" s="39" t="str">
        <f t="shared" si="121"/>
        <v/>
      </c>
      <c r="CB171" s="39" t="str">
        <f t="shared" si="122"/>
        <v/>
      </c>
      <c r="CC171" s="39" t="str">
        <f t="shared" si="123"/>
        <v/>
      </c>
      <c r="CD171" s="39" t="str">
        <f t="shared" si="124"/>
        <v/>
      </c>
      <c r="CE171" s="39" t="str">
        <f t="shared" si="125"/>
        <v/>
      </c>
      <c r="CF171" s="39" t="str">
        <f t="shared" si="126"/>
        <v/>
      </c>
      <c r="CG171" s="39" t="str">
        <f t="shared" si="127"/>
        <v/>
      </c>
      <c r="CH171" s="39" t="str">
        <f t="shared" si="128"/>
        <v/>
      </c>
      <c r="CI171" s="39" t="str">
        <f t="shared" si="129"/>
        <v/>
      </c>
    </row>
    <row r="172" spans="1:87">
      <c r="A172" s="18"/>
      <c r="B172" s="15" t="str">
        <f>'Gene Table'!E171</f>
        <v>hsa-miR-1826</v>
      </c>
      <c r="C172" s="15" t="str">
        <f>'Gene Table'!B171</f>
        <v>H01</v>
      </c>
      <c r="D172" s="16"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Table'!E171</f>
        <v>hsa-miR-1826</v>
      </c>
      <c r="O172" s="17" t="str">
        <f>'Gene Table'!B171</f>
        <v>H01</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90"/>
        <v/>
      </c>
      <c r="AU172" s="36" t="str">
        <f t="shared" si="91"/>
        <v/>
      </c>
      <c r="AV172" s="36" t="str">
        <f t="shared" si="92"/>
        <v/>
      </c>
      <c r="AW172" s="36" t="str">
        <f t="shared" si="93"/>
        <v/>
      </c>
      <c r="AX172" s="36" t="str">
        <f t="shared" si="94"/>
        <v/>
      </c>
      <c r="AY172" s="36" t="str">
        <f t="shared" si="95"/>
        <v/>
      </c>
      <c r="AZ172" s="36" t="str">
        <f t="shared" si="96"/>
        <v/>
      </c>
      <c r="BA172" s="36" t="str">
        <f t="shared" si="97"/>
        <v/>
      </c>
      <c r="BB172" s="36" t="str">
        <f t="shared" si="98"/>
        <v/>
      </c>
      <c r="BC172" s="36" t="str">
        <f t="shared" si="99"/>
        <v/>
      </c>
      <c r="BD172" s="36" t="str">
        <f t="shared" si="100"/>
        <v/>
      </c>
      <c r="BE172" s="36" t="str">
        <f t="shared" si="101"/>
        <v/>
      </c>
      <c r="BF172" s="36" t="str">
        <f t="shared" si="102"/>
        <v/>
      </c>
      <c r="BG172" s="36" t="str">
        <f t="shared" si="103"/>
        <v/>
      </c>
      <c r="BH172" s="36" t="str">
        <f t="shared" si="104"/>
        <v/>
      </c>
      <c r="BI172" s="36" t="str">
        <f t="shared" si="105"/>
        <v/>
      </c>
      <c r="BJ172" s="36" t="str">
        <f t="shared" si="106"/>
        <v/>
      </c>
      <c r="BK172" s="36" t="str">
        <f t="shared" si="107"/>
        <v/>
      </c>
      <c r="BL172" s="36" t="str">
        <f t="shared" si="108"/>
        <v/>
      </c>
      <c r="BM172" s="36" t="str">
        <f t="shared" si="109"/>
        <v/>
      </c>
      <c r="BN172" s="38" t="e">
        <f t="shared" si="130"/>
        <v>#DIV/0!</v>
      </c>
      <c r="BO172" s="38" t="e">
        <f t="shared" si="131"/>
        <v>#DIV/0!</v>
      </c>
      <c r="BP172" s="39" t="str">
        <f t="shared" si="110"/>
        <v/>
      </c>
      <c r="BQ172" s="39" t="str">
        <f t="shared" si="111"/>
        <v/>
      </c>
      <c r="BR172" s="39" t="str">
        <f t="shared" si="112"/>
        <v/>
      </c>
      <c r="BS172" s="39" t="str">
        <f t="shared" si="113"/>
        <v/>
      </c>
      <c r="BT172" s="39" t="str">
        <f t="shared" si="114"/>
        <v/>
      </c>
      <c r="BU172" s="39" t="str">
        <f t="shared" si="115"/>
        <v/>
      </c>
      <c r="BV172" s="39" t="str">
        <f t="shared" si="116"/>
        <v/>
      </c>
      <c r="BW172" s="39" t="str">
        <f t="shared" si="117"/>
        <v/>
      </c>
      <c r="BX172" s="39" t="str">
        <f t="shared" si="118"/>
        <v/>
      </c>
      <c r="BY172" s="39" t="str">
        <f t="shared" si="119"/>
        <v/>
      </c>
      <c r="BZ172" s="39" t="str">
        <f t="shared" si="120"/>
        <v/>
      </c>
      <c r="CA172" s="39" t="str">
        <f t="shared" si="121"/>
        <v/>
      </c>
      <c r="CB172" s="39" t="str">
        <f t="shared" si="122"/>
        <v/>
      </c>
      <c r="CC172" s="39" t="str">
        <f t="shared" si="123"/>
        <v/>
      </c>
      <c r="CD172" s="39" t="str">
        <f t="shared" si="124"/>
        <v/>
      </c>
      <c r="CE172" s="39" t="str">
        <f t="shared" si="125"/>
        <v/>
      </c>
      <c r="CF172" s="39" t="str">
        <f t="shared" si="126"/>
        <v/>
      </c>
      <c r="CG172" s="39" t="str">
        <f t="shared" si="127"/>
        <v/>
      </c>
      <c r="CH172" s="39" t="str">
        <f t="shared" si="128"/>
        <v/>
      </c>
      <c r="CI172" s="39" t="str">
        <f t="shared" si="129"/>
        <v/>
      </c>
    </row>
    <row r="173" spans="1:87">
      <c r="A173" s="18"/>
      <c r="B173" s="15" t="str">
        <f>'Gene Table'!E172</f>
        <v>hsa-miR-548j</v>
      </c>
      <c r="C173" s="15" t="str">
        <f>'Gene Table'!B172</f>
        <v>H02</v>
      </c>
      <c r="D173" s="16"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Table'!E172</f>
        <v>hsa-miR-548j</v>
      </c>
      <c r="O173" s="17" t="str">
        <f>'Gene Table'!B172</f>
        <v>H02</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90"/>
        <v/>
      </c>
      <c r="AU173" s="36" t="str">
        <f t="shared" si="91"/>
        <v/>
      </c>
      <c r="AV173" s="36" t="str">
        <f t="shared" si="92"/>
        <v/>
      </c>
      <c r="AW173" s="36" t="str">
        <f t="shared" si="93"/>
        <v/>
      </c>
      <c r="AX173" s="36" t="str">
        <f t="shared" si="94"/>
        <v/>
      </c>
      <c r="AY173" s="36" t="str">
        <f t="shared" si="95"/>
        <v/>
      </c>
      <c r="AZ173" s="36" t="str">
        <f t="shared" si="96"/>
        <v/>
      </c>
      <c r="BA173" s="36" t="str">
        <f t="shared" si="97"/>
        <v/>
      </c>
      <c r="BB173" s="36" t="str">
        <f t="shared" si="98"/>
        <v/>
      </c>
      <c r="BC173" s="36" t="str">
        <f t="shared" si="99"/>
        <v/>
      </c>
      <c r="BD173" s="36" t="str">
        <f t="shared" si="100"/>
        <v/>
      </c>
      <c r="BE173" s="36" t="str">
        <f t="shared" si="101"/>
        <v/>
      </c>
      <c r="BF173" s="36" t="str">
        <f t="shared" si="102"/>
        <v/>
      </c>
      <c r="BG173" s="36" t="str">
        <f t="shared" si="103"/>
        <v/>
      </c>
      <c r="BH173" s="36" t="str">
        <f t="shared" si="104"/>
        <v/>
      </c>
      <c r="BI173" s="36" t="str">
        <f t="shared" si="105"/>
        <v/>
      </c>
      <c r="BJ173" s="36" t="str">
        <f t="shared" si="106"/>
        <v/>
      </c>
      <c r="BK173" s="36" t="str">
        <f t="shared" si="107"/>
        <v/>
      </c>
      <c r="BL173" s="36" t="str">
        <f t="shared" si="108"/>
        <v/>
      </c>
      <c r="BM173" s="36" t="str">
        <f t="shared" si="109"/>
        <v/>
      </c>
      <c r="BN173" s="38" t="e">
        <f t="shared" si="130"/>
        <v>#DIV/0!</v>
      </c>
      <c r="BO173" s="38" t="e">
        <f t="shared" si="131"/>
        <v>#DIV/0!</v>
      </c>
      <c r="BP173" s="39" t="str">
        <f t="shared" si="110"/>
        <v/>
      </c>
      <c r="BQ173" s="39" t="str">
        <f t="shared" si="111"/>
        <v/>
      </c>
      <c r="BR173" s="39" t="str">
        <f t="shared" si="112"/>
        <v/>
      </c>
      <c r="BS173" s="39" t="str">
        <f t="shared" si="113"/>
        <v/>
      </c>
      <c r="BT173" s="39" t="str">
        <f t="shared" si="114"/>
        <v/>
      </c>
      <c r="BU173" s="39" t="str">
        <f t="shared" si="115"/>
        <v/>
      </c>
      <c r="BV173" s="39" t="str">
        <f t="shared" si="116"/>
        <v/>
      </c>
      <c r="BW173" s="39" t="str">
        <f t="shared" si="117"/>
        <v/>
      </c>
      <c r="BX173" s="39" t="str">
        <f t="shared" si="118"/>
        <v/>
      </c>
      <c r="BY173" s="39" t="str">
        <f t="shared" si="119"/>
        <v/>
      </c>
      <c r="BZ173" s="39" t="str">
        <f t="shared" si="120"/>
        <v/>
      </c>
      <c r="CA173" s="39" t="str">
        <f t="shared" si="121"/>
        <v/>
      </c>
      <c r="CB173" s="39" t="str">
        <f t="shared" si="122"/>
        <v/>
      </c>
      <c r="CC173" s="39" t="str">
        <f t="shared" si="123"/>
        <v/>
      </c>
      <c r="CD173" s="39" t="str">
        <f t="shared" si="124"/>
        <v/>
      </c>
      <c r="CE173" s="39" t="str">
        <f t="shared" si="125"/>
        <v/>
      </c>
      <c r="CF173" s="39" t="str">
        <f t="shared" si="126"/>
        <v/>
      </c>
      <c r="CG173" s="39" t="str">
        <f t="shared" si="127"/>
        <v/>
      </c>
      <c r="CH173" s="39" t="str">
        <f t="shared" si="128"/>
        <v/>
      </c>
      <c r="CI173" s="39" t="str">
        <f t="shared" si="129"/>
        <v/>
      </c>
    </row>
    <row r="174" spans="1:87">
      <c r="A174" s="18"/>
      <c r="B174" s="15" t="str">
        <f>'Gene Table'!E173</f>
        <v>hsa-miR-337-5p</v>
      </c>
      <c r="C174" s="15" t="str">
        <f>'Gene Table'!B173</f>
        <v>H03</v>
      </c>
      <c r="D174" s="16"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Table'!E173</f>
        <v>hsa-miR-337-5p</v>
      </c>
      <c r="O174" s="17" t="str">
        <f>'Gene Table'!B173</f>
        <v>H03</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90"/>
        <v/>
      </c>
      <c r="AU174" s="36" t="str">
        <f t="shared" si="91"/>
        <v/>
      </c>
      <c r="AV174" s="36" t="str">
        <f t="shared" si="92"/>
        <v/>
      </c>
      <c r="AW174" s="36" t="str">
        <f t="shared" si="93"/>
        <v/>
      </c>
      <c r="AX174" s="36" t="str">
        <f t="shared" si="94"/>
        <v/>
      </c>
      <c r="AY174" s="36" t="str">
        <f t="shared" si="95"/>
        <v/>
      </c>
      <c r="AZ174" s="36" t="str">
        <f t="shared" si="96"/>
        <v/>
      </c>
      <c r="BA174" s="36" t="str">
        <f t="shared" si="97"/>
        <v/>
      </c>
      <c r="BB174" s="36" t="str">
        <f t="shared" si="98"/>
        <v/>
      </c>
      <c r="BC174" s="36" t="str">
        <f t="shared" si="99"/>
        <v/>
      </c>
      <c r="BD174" s="36" t="str">
        <f t="shared" si="100"/>
        <v/>
      </c>
      <c r="BE174" s="36" t="str">
        <f t="shared" si="101"/>
        <v/>
      </c>
      <c r="BF174" s="36" t="str">
        <f t="shared" si="102"/>
        <v/>
      </c>
      <c r="BG174" s="36" t="str">
        <f t="shared" si="103"/>
        <v/>
      </c>
      <c r="BH174" s="36" t="str">
        <f t="shared" si="104"/>
        <v/>
      </c>
      <c r="BI174" s="36" t="str">
        <f t="shared" si="105"/>
        <v/>
      </c>
      <c r="BJ174" s="36" t="str">
        <f t="shared" si="106"/>
        <v/>
      </c>
      <c r="BK174" s="36" t="str">
        <f t="shared" si="107"/>
        <v/>
      </c>
      <c r="BL174" s="36" t="str">
        <f t="shared" si="108"/>
        <v/>
      </c>
      <c r="BM174" s="36" t="str">
        <f t="shared" si="109"/>
        <v/>
      </c>
      <c r="BN174" s="38" t="e">
        <f t="shared" si="130"/>
        <v>#DIV/0!</v>
      </c>
      <c r="BO174" s="38" t="e">
        <f t="shared" si="131"/>
        <v>#DIV/0!</v>
      </c>
      <c r="BP174" s="39" t="str">
        <f t="shared" si="110"/>
        <v/>
      </c>
      <c r="BQ174" s="39" t="str">
        <f t="shared" si="111"/>
        <v/>
      </c>
      <c r="BR174" s="39" t="str">
        <f t="shared" si="112"/>
        <v/>
      </c>
      <c r="BS174" s="39" t="str">
        <f t="shared" si="113"/>
        <v/>
      </c>
      <c r="BT174" s="39" t="str">
        <f t="shared" si="114"/>
        <v/>
      </c>
      <c r="BU174" s="39" t="str">
        <f t="shared" si="115"/>
        <v/>
      </c>
      <c r="BV174" s="39" t="str">
        <f t="shared" si="116"/>
        <v/>
      </c>
      <c r="BW174" s="39" t="str">
        <f t="shared" si="117"/>
        <v/>
      </c>
      <c r="BX174" s="39" t="str">
        <f t="shared" si="118"/>
        <v/>
      </c>
      <c r="BY174" s="39" t="str">
        <f t="shared" si="119"/>
        <v/>
      </c>
      <c r="BZ174" s="39" t="str">
        <f t="shared" si="120"/>
        <v/>
      </c>
      <c r="CA174" s="39" t="str">
        <f t="shared" si="121"/>
        <v/>
      </c>
      <c r="CB174" s="39" t="str">
        <f t="shared" si="122"/>
        <v/>
      </c>
      <c r="CC174" s="39" t="str">
        <f t="shared" si="123"/>
        <v/>
      </c>
      <c r="CD174" s="39" t="str">
        <f t="shared" si="124"/>
        <v/>
      </c>
      <c r="CE174" s="39" t="str">
        <f t="shared" si="125"/>
        <v/>
      </c>
      <c r="CF174" s="39" t="str">
        <f t="shared" si="126"/>
        <v/>
      </c>
      <c r="CG174" s="39" t="str">
        <f t="shared" si="127"/>
        <v/>
      </c>
      <c r="CH174" s="39" t="str">
        <f t="shared" si="128"/>
        <v/>
      </c>
      <c r="CI174" s="39" t="str">
        <f t="shared" si="129"/>
        <v/>
      </c>
    </row>
    <row r="175" spans="1:87">
      <c r="A175" s="18"/>
      <c r="B175" s="15" t="str">
        <f>'Gene Table'!E174</f>
        <v>hsa-miR-875-3p</v>
      </c>
      <c r="C175" s="15" t="str">
        <f>'Gene Table'!B174</f>
        <v>H04</v>
      </c>
      <c r="D175" s="16"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Table'!E174</f>
        <v>hsa-miR-875-3p</v>
      </c>
      <c r="O175" s="17" t="str">
        <f>'Gene Table'!B174</f>
        <v>H04</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90"/>
        <v/>
      </c>
      <c r="AU175" s="36" t="str">
        <f t="shared" si="91"/>
        <v/>
      </c>
      <c r="AV175" s="36" t="str">
        <f t="shared" si="92"/>
        <v/>
      </c>
      <c r="AW175" s="36" t="str">
        <f t="shared" si="93"/>
        <v/>
      </c>
      <c r="AX175" s="36" t="str">
        <f t="shared" si="94"/>
        <v/>
      </c>
      <c r="AY175" s="36" t="str">
        <f t="shared" si="95"/>
        <v/>
      </c>
      <c r="AZ175" s="36" t="str">
        <f t="shared" si="96"/>
        <v/>
      </c>
      <c r="BA175" s="36" t="str">
        <f t="shared" si="97"/>
        <v/>
      </c>
      <c r="BB175" s="36" t="str">
        <f t="shared" si="98"/>
        <v/>
      </c>
      <c r="BC175" s="36" t="str">
        <f t="shared" si="99"/>
        <v/>
      </c>
      <c r="BD175" s="36" t="str">
        <f t="shared" si="100"/>
        <v/>
      </c>
      <c r="BE175" s="36" t="str">
        <f t="shared" si="101"/>
        <v/>
      </c>
      <c r="BF175" s="36" t="str">
        <f t="shared" si="102"/>
        <v/>
      </c>
      <c r="BG175" s="36" t="str">
        <f t="shared" si="103"/>
        <v/>
      </c>
      <c r="BH175" s="36" t="str">
        <f t="shared" si="104"/>
        <v/>
      </c>
      <c r="BI175" s="36" t="str">
        <f t="shared" si="105"/>
        <v/>
      </c>
      <c r="BJ175" s="36" t="str">
        <f t="shared" si="106"/>
        <v/>
      </c>
      <c r="BK175" s="36" t="str">
        <f t="shared" si="107"/>
        <v/>
      </c>
      <c r="BL175" s="36" t="str">
        <f t="shared" si="108"/>
        <v/>
      </c>
      <c r="BM175" s="36" t="str">
        <f t="shared" si="109"/>
        <v/>
      </c>
      <c r="BN175" s="38" t="e">
        <f t="shared" si="130"/>
        <v>#DIV/0!</v>
      </c>
      <c r="BO175" s="38" t="e">
        <f t="shared" si="131"/>
        <v>#DIV/0!</v>
      </c>
      <c r="BP175" s="39" t="str">
        <f t="shared" si="110"/>
        <v/>
      </c>
      <c r="BQ175" s="39" t="str">
        <f t="shared" si="111"/>
        <v/>
      </c>
      <c r="BR175" s="39" t="str">
        <f t="shared" si="112"/>
        <v/>
      </c>
      <c r="BS175" s="39" t="str">
        <f t="shared" si="113"/>
        <v/>
      </c>
      <c r="BT175" s="39" t="str">
        <f t="shared" si="114"/>
        <v/>
      </c>
      <c r="BU175" s="39" t="str">
        <f t="shared" si="115"/>
        <v/>
      </c>
      <c r="BV175" s="39" t="str">
        <f t="shared" si="116"/>
        <v/>
      </c>
      <c r="BW175" s="39" t="str">
        <f t="shared" si="117"/>
        <v/>
      </c>
      <c r="BX175" s="39" t="str">
        <f t="shared" si="118"/>
        <v/>
      </c>
      <c r="BY175" s="39" t="str">
        <f t="shared" si="119"/>
        <v/>
      </c>
      <c r="BZ175" s="39" t="str">
        <f t="shared" si="120"/>
        <v/>
      </c>
      <c r="CA175" s="39" t="str">
        <f t="shared" si="121"/>
        <v/>
      </c>
      <c r="CB175" s="39" t="str">
        <f t="shared" si="122"/>
        <v/>
      </c>
      <c r="CC175" s="39" t="str">
        <f t="shared" si="123"/>
        <v/>
      </c>
      <c r="CD175" s="39" t="str">
        <f t="shared" si="124"/>
        <v/>
      </c>
      <c r="CE175" s="39" t="str">
        <f t="shared" si="125"/>
        <v/>
      </c>
      <c r="CF175" s="39" t="str">
        <f t="shared" si="126"/>
        <v/>
      </c>
      <c r="CG175" s="39" t="str">
        <f t="shared" si="127"/>
        <v/>
      </c>
      <c r="CH175" s="39" t="str">
        <f t="shared" si="128"/>
        <v/>
      </c>
      <c r="CI175" s="39" t="str">
        <f t="shared" si="129"/>
        <v/>
      </c>
    </row>
    <row r="176" spans="1:87">
      <c r="A176" s="18"/>
      <c r="B176" s="15" t="str">
        <f>'Gene Table'!E175</f>
        <v>hsa-miR-628-3p</v>
      </c>
      <c r="C176" s="15" t="str">
        <f>'Gene Table'!B175</f>
        <v>H05</v>
      </c>
      <c r="D176" s="16"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Table'!E175</f>
        <v>hsa-miR-628-3p</v>
      </c>
      <c r="O176" s="17" t="str">
        <f>'Gene Table'!B175</f>
        <v>H05</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90"/>
        <v/>
      </c>
      <c r="AU176" s="36" t="str">
        <f t="shared" si="91"/>
        <v/>
      </c>
      <c r="AV176" s="36" t="str">
        <f t="shared" si="92"/>
        <v/>
      </c>
      <c r="AW176" s="36" t="str">
        <f t="shared" si="93"/>
        <v/>
      </c>
      <c r="AX176" s="36" t="str">
        <f t="shared" si="94"/>
        <v/>
      </c>
      <c r="AY176" s="36" t="str">
        <f t="shared" si="95"/>
        <v/>
      </c>
      <c r="AZ176" s="36" t="str">
        <f t="shared" si="96"/>
        <v/>
      </c>
      <c r="BA176" s="36" t="str">
        <f t="shared" si="97"/>
        <v/>
      </c>
      <c r="BB176" s="36" t="str">
        <f t="shared" si="98"/>
        <v/>
      </c>
      <c r="BC176" s="36" t="str">
        <f t="shared" si="99"/>
        <v/>
      </c>
      <c r="BD176" s="36" t="str">
        <f t="shared" si="100"/>
        <v/>
      </c>
      <c r="BE176" s="36" t="str">
        <f t="shared" si="101"/>
        <v/>
      </c>
      <c r="BF176" s="36" t="str">
        <f t="shared" si="102"/>
        <v/>
      </c>
      <c r="BG176" s="36" t="str">
        <f t="shared" si="103"/>
        <v/>
      </c>
      <c r="BH176" s="36" t="str">
        <f t="shared" si="104"/>
        <v/>
      </c>
      <c r="BI176" s="36" t="str">
        <f t="shared" si="105"/>
        <v/>
      </c>
      <c r="BJ176" s="36" t="str">
        <f t="shared" si="106"/>
        <v/>
      </c>
      <c r="BK176" s="36" t="str">
        <f t="shared" si="107"/>
        <v/>
      </c>
      <c r="BL176" s="36" t="str">
        <f t="shared" si="108"/>
        <v/>
      </c>
      <c r="BM176" s="36" t="str">
        <f t="shared" si="109"/>
        <v/>
      </c>
      <c r="BN176" s="38" t="e">
        <f t="shared" si="130"/>
        <v>#DIV/0!</v>
      </c>
      <c r="BO176" s="38" t="e">
        <f t="shared" si="131"/>
        <v>#DIV/0!</v>
      </c>
      <c r="BP176" s="39" t="str">
        <f t="shared" si="110"/>
        <v/>
      </c>
      <c r="BQ176" s="39" t="str">
        <f t="shared" si="111"/>
        <v/>
      </c>
      <c r="BR176" s="39" t="str">
        <f t="shared" si="112"/>
        <v/>
      </c>
      <c r="BS176" s="39" t="str">
        <f t="shared" si="113"/>
        <v/>
      </c>
      <c r="BT176" s="39" t="str">
        <f t="shared" si="114"/>
        <v/>
      </c>
      <c r="BU176" s="39" t="str">
        <f t="shared" si="115"/>
        <v/>
      </c>
      <c r="BV176" s="39" t="str">
        <f t="shared" si="116"/>
        <v/>
      </c>
      <c r="BW176" s="39" t="str">
        <f t="shared" si="117"/>
        <v/>
      </c>
      <c r="BX176" s="39" t="str">
        <f t="shared" si="118"/>
        <v/>
      </c>
      <c r="BY176" s="39" t="str">
        <f t="shared" si="119"/>
        <v/>
      </c>
      <c r="BZ176" s="39" t="str">
        <f t="shared" si="120"/>
        <v/>
      </c>
      <c r="CA176" s="39" t="str">
        <f t="shared" si="121"/>
        <v/>
      </c>
      <c r="CB176" s="39" t="str">
        <f t="shared" si="122"/>
        <v/>
      </c>
      <c r="CC176" s="39" t="str">
        <f t="shared" si="123"/>
        <v/>
      </c>
      <c r="CD176" s="39" t="str">
        <f t="shared" si="124"/>
        <v/>
      </c>
      <c r="CE176" s="39" t="str">
        <f t="shared" si="125"/>
        <v/>
      </c>
      <c r="CF176" s="39" t="str">
        <f t="shared" si="126"/>
        <v/>
      </c>
      <c r="CG176" s="39" t="str">
        <f t="shared" si="127"/>
        <v/>
      </c>
      <c r="CH176" s="39" t="str">
        <f t="shared" si="128"/>
        <v/>
      </c>
      <c r="CI176" s="39" t="str">
        <f t="shared" si="129"/>
        <v/>
      </c>
    </row>
    <row r="177" spans="1:87">
      <c r="A177" s="18"/>
      <c r="B177" s="15" t="str">
        <f>'Gene Table'!E176</f>
        <v>hsa-miR-33a-5p</v>
      </c>
      <c r="C177" s="15" t="str">
        <f>'Gene Table'!B176</f>
        <v>H06</v>
      </c>
      <c r="D177" s="16"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Table'!E176</f>
        <v>hsa-miR-33a-5p</v>
      </c>
      <c r="O177" s="17" t="str">
        <f>'Gene Table'!B176</f>
        <v>H06</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90"/>
        <v/>
      </c>
      <c r="AU177" s="36" t="str">
        <f t="shared" si="91"/>
        <v/>
      </c>
      <c r="AV177" s="36" t="str">
        <f t="shared" si="92"/>
        <v/>
      </c>
      <c r="AW177" s="36" t="str">
        <f t="shared" si="93"/>
        <v/>
      </c>
      <c r="AX177" s="36" t="str">
        <f t="shared" si="94"/>
        <v/>
      </c>
      <c r="AY177" s="36" t="str">
        <f t="shared" si="95"/>
        <v/>
      </c>
      <c r="AZ177" s="36" t="str">
        <f t="shared" si="96"/>
        <v/>
      </c>
      <c r="BA177" s="36" t="str">
        <f t="shared" si="97"/>
        <v/>
      </c>
      <c r="BB177" s="36" t="str">
        <f t="shared" si="98"/>
        <v/>
      </c>
      <c r="BC177" s="36" t="str">
        <f t="shared" si="99"/>
        <v/>
      </c>
      <c r="BD177" s="36" t="str">
        <f t="shared" si="100"/>
        <v/>
      </c>
      <c r="BE177" s="36" t="str">
        <f t="shared" si="101"/>
        <v/>
      </c>
      <c r="BF177" s="36" t="str">
        <f t="shared" si="102"/>
        <v/>
      </c>
      <c r="BG177" s="36" t="str">
        <f t="shared" si="103"/>
        <v/>
      </c>
      <c r="BH177" s="36" t="str">
        <f t="shared" si="104"/>
        <v/>
      </c>
      <c r="BI177" s="36" t="str">
        <f t="shared" si="105"/>
        <v/>
      </c>
      <c r="BJ177" s="36" t="str">
        <f t="shared" si="106"/>
        <v/>
      </c>
      <c r="BK177" s="36" t="str">
        <f t="shared" si="107"/>
        <v/>
      </c>
      <c r="BL177" s="36" t="str">
        <f t="shared" si="108"/>
        <v/>
      </c>
      <c r="BM177" s="36" t="str">
        <f t="shared" si="109"/>
        <v/>
      </c>
      <c r="BN177" s="38" t="e">
        <f t="shared" si="130"/>
        <v>#DIV/0!</v>
      </c>
      <c r="BO177" s="38" t="e">
        <f t="shared" si="131"/>
        <v>#DIV/0!</v>
      </c>
      <c r="BP177" s="39" t="str">
        <f t="shared" si="110"/>
        <v/>
      </c>
      <c r="BQ177" s="39" t="str">
        <f t="shared" si="111"/>
        <v/>
      </c>
      <c r="BR177" s="39" t="str">
        <f t="shared" si="112"/>
        <v/>
      </c>
      <c r="BS177" s="39" t="str">
        <f t="shared" si="113"/>
        <v/>
      </c>
      <c r="BT177" s="39" t="str">
        <f t="shared" si="114"/>
        <v/>
      </c>
      <c r="BU177" s="39" t="str">
        <f t="shared" si="115"/>
        <v/>
      </c>
      <c r="BV177" s="39" t="str">
        <f t="shared" si="116"/>
        <v/>
      </c>
      <c r="BW177" s="39" t="str">
        <f t="shared" si="117"/>
        <v/>
      </c>
      <c r="BX177" s="39" t="str">
        <f t="shared" si="118"/>
        <v/>
      </c>
      <c r="BY177" s="39" t="str">
        <f t="shared" si="119"/>
        <v/>
      </c>
      <c r="BZ177" s="39" t="str">
        <f t="shared" si="120"/>
        <v/>
      </c>
      <c r="CA177" s="39" t="str">
        <f t="shared" si="121"/>
        <v/>
      </c>
      <c r="CB177" s="39" t="str">
        <f t="shared" si="122"/>
        <v/>
      </c>
      <c r="CC177" s="39" t="str">
        <f t="shared" si="123"/>
        <v/>
      </c>
      <c r="CD177" s="39" t="str">
        <f t="shared" si="124"/>
        <v/>
      </c>
      <c r="CE177" s="39" t="str">
        <f t="shared" si="125"/>
        <v/>
      </c>
      <c r="CF177" s="39" t="str">
        <f t="shared" si="126"/>
        <v/>
      </c>
      <c r="CG177" s="39" t="str">
        <f t="shared" si="127"/>
        <v/>
      </c>
      <c r="CH177" s="39" t="str">
        <f t="shared" si="128"/>
        <v/>
      </c>
      <c r="CI177" s="39" t="str">
        <f t="shared" si="129"/>
        <v/>
      </c>
    </row>
    <row r="178" spans="1:87">
      <c r="A178" s="18"/>
      <c r="B178" s="15" t="str">
        <f>'Gene Table'!E177</f>
        <v>hsa-miR-625-5p</v>
      </c>
      <c r="C178" s="15" t="str">
        <f>'Gene Table'!B177</f>
        <v>H07</v>
      </c>
      <c r="D178" s="16"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Table'!E177</f>
        <v>hsa-miR-625-5p</v>
      </c>
      <c r="O178" s="17" t="str">
        <f>'Gene Table'!B177</f>
        <v>H07</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90"/>
        <v/>
      </c>
      <c r="AU178" s="36" t="str">
        <f t="shared" si="91"/>
        <v/>
      </c>
      <c r="AV178" s="36" t="str">
        <f t="shared" si="92"/>
        <v/>
      </c>
      <c r="AW178" s="36" t="str">
        <f t="shared" si="93"/>
        <v/>
      </c>
      <c r="AX178" s="36" t="str">
        <f t="shared" si="94"/>
        <v/>
      </c>
      <c r="AY178" s="36" t="str">
        <f t="shared" si="95"/>
        <v/>
      </c>
      <c r="AZ178" s="36" t="str">
        <f t="shared" si="96"/>
        <v/>
      </c>
      <c r="BA178" s="36" t="str">
        <f t="shared" si="97"/>
        <v/>
      </c>
      <c r="BB178" s="36" t="str">
        <f t="shared" si="98"/>
        <v/>
      </c>
      <c r="BC178" s="36" t="str">
        <f t="shared" si="99"/>
        <v/>
      </c>
      <c r="BD178" s="36" t="str">
        <f t="shared" si="100"/>
        <v/>
      </c>
      <c r="BE178" s="36" t="str">
        <f t="shared" si="101"/>
        <v/>
      </c>
      <c r="BF178" s="36" t="str">
        <f t="shared" si="102"/>
        <v/>
      </c>
      <c r="BG178" s="36" t="str">
        <f t="shared" si="103"/>
        <v/>
      </c>
      <c r="BH178" s="36" t="str">
        <f t="shared" si="104"/>
        <v/>
      </c>
      <c r="BI178" s="36" t="str">
        <f t="shared" si="105"/>
        <v/>
      </c>
      <c r="BJ178" s="36" t="str">
        <f t="shared" si="106"/>
        <v/>
      </c>
      <c r="BK178" s="36" t="str">
        <f t="shared" si="107"/>
        <v/>
      </c>
      <c r="BL178" s="36" t="str">
        <f t="shared" si="108"/>
        <v/>
      </c>
      <c r="BM178" s="36" t="str">
        <f t="shared" si="109"/>
        <v/>
      </c>
      <c r="BN178" s="38" t="e">
        <f t="shared" si="130"/>
        <v>#DIV/0!</v>
      </c>
      <c r="BO178" s="38" t="e">
        <f t="shared" si="131"/>
        <v>#DIV/0!</v>
      </c>
      <c r="BP178" s="39" t="str">
        <f t="shared" si="110"/>
        <v/>
      </c>
      <c r="BQ178" s="39" t="str">
        <f t="shared" si="111"/>
        <v/>
      </c>
      <c r="BR178" s="39" t="str">
        <f t="shared" si="112"/>
        <v/>
      </c>
      <c r="BS178" s="39" t="str">
        <f t="shared" si="113"/>
        <v/>
      </c>
      <c r="BT178" s="39" t="str">
        <f t="shared" si="114"/>
        <v/>
      </c>
      <c r="BU178" s="39" t="str">
        <f t="shared" si="115"/>
        <v/>
      </c>
      <c r="BV178" s="39" t="str">
        <f t="shared" si="116"/>
        <v/>
      </c>
      <c r="BW178" s="39" t="str">
        <f t="shared" si="117"/>
        <v/>
      </c>
      <c r="BX178" s="39" t="str">
        <f t="shared" si="118"/>
        <v/>
      </c>
      <c r="BY178" s="39" t="str">
        <f t="shared" si="119"/>
        <v/>
      </c>
      <c r="BZ178" s="39" t="str">
        <f t="shared" si="120"/>
        <v/>
      </c>
      <c r="CA178" s="39" t="str">
        <f t="shared" si="121"/>
        <v/>
      </c>
      <c r="CB178" s="39" t="str">
        <f t="shared" si="122"/>
        <v/>
      </c>
      <c r="CC178" s="39" t="str">
        <f t="shared" si="123"/>
        <v/>
      </c>
      <c r="CD178" s="39" t="str">
        <f t="shared" si="124"/>
        <v/>
      </c>
      <c r="CE178" s="39" t="str">
        <f t="shared" si="125"/>
        <v/>
      </c>
      <c r="CF178" s="39" t="str">
        <f t="shared" si="126"/>
        <v/>
      </c>
      <c r="CG178" s="39" t="str">
        <f t="shared" si="127"/>
        <v/>
      </c>
      <c r="CH178" s="39" t="str">
        <f t="shared" si="128"/>
        <v/>
      </c>
      <c r="CI178" s="39" t="str">
        <f t="shared" si="129"/>
        <v/>
      </c>
    </row>
    <row r="179" spans="1:87">
      <c r="A179" s="18"/>
      <c r="B179" s="15" t="str">
        <f>'Gene Table'!E178</f>
        <v>hsa-miR-455-5p</v>
      </c>
      <c r="C179" s="15" t="str">
        <f>'Gene Table'!B178</f>
        <v>H08</v>
      </c>
      <c r="D179" s="16"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Table'!E178</f>
        <v>hsa-miR-455-5p</v>
      </c>
      <c r="O179" s="17" t="str">
        <f>'Gene Table'!B178</f>
        <v>H08</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90"/>
        <v/>
      </c>
      <c r="AU179" s="36" t="str">
        <f t="shared" si="91"/>
        <v/>
      </c>
      <c r="AV179" s="36" t="str">
        <f t="shared" si="92"/>
        <v/>
      </c>
      <c r="AW179" s="36" t="str">
        <f t="shared" si="93"/>
        <v/>
      </c>
      <c r="AX179" s="36" t="str">
        <f t="shared" si="94"/>
        <v/>
      </c>
      <c r="AY179" s="36" t="str">
        <f t="shared" si="95"/>
        <v/>
      </c>
      <c r="AZ179" s="36" t="str">
        <f t="shared" si="96"/>
        <v/>
      </c>
      <c r="BA179" s="36" t="str">
        <f t="shared" si="97"/>
        <v/>
      </c>
      <c r="BB179" s="36" t="str">
        <f t="shared" si="98"/>
        <v/>
      </c>
      <c r="BC179" s="36" t="str">
        <f t="shared" si="99"/>
        <v/>
      </c>
      <c r="BD179" s="36" t="str">
        <f t="shared" si="100"/>
        <v/>
      </c>
      <c r="BE179" s="36" t="str">
        <f t="shared" si="101"/>
        <v/>
      </c>
      <c r="BF179" s="36" t="str">
        <f t="shared" si="102"/>
        <v/>
      </c>
      <c r="BG179" s="36" t="str">
        <f t="shared" si="103"/>
        <v/>
      </c>
      <c r="BH179" s="36" t="str">
        <f t="shared" si="104"/>
        <v/>
      </c>
      <c r="BI179" s="36" t="str">
        <f t="shared" si="105"/>
        <v/>
      </c>
      <c r="BJ179" s="36" t="str">
        <f t="shared" si="106"/>
        <v/>
      </c>
      <c r="BK179" s="36" t="str">
        <f t="shared" si="107"/>
        <v/>
      </c>
      <c r="BL179" s="36" t="str">
        <f t="shared" si="108"/>
        <v/>
      </c>
      <c r="BM179" s="36" t="str">
        <f t="shared" si="109"/>
        <v/>
      </c>
      <c r="BN179" s="38" t="e">
        <f t="shared" si="130"/>
        <v>#DIV/0!</v>
      </c>
      <c r="BO179" s="38" t="e">
        <f t="shared" si="131"/>
        <v>#DIV/0!</v>
      </c>
      <c r="BP179" s="39" t="str">
        <f t="shared" si="110"/>
        <v/>
      </c>
      <c r="BQ179" s="39" t="str">
        <f t="shared" si="111"/>
        <v/>
      </c>
      <c r="BR179" s="39" t="str">
        <f t="shared" si="112"/>
        <v/>
      </c>
      <c r="BS179" s="39" t="str">
        <f t="shared" si="113"/>
        <v/>
      </c>
      <c r="BT179" s="39" t="str">
        <f t="shared" si="114"/>
        <v/>
      </c>
      <c r="BU179" s="39" t="str">
        <f t="shared" si="115"/>
        <v/>
      </c>
      <c r="BV179" s="39" t="str">
        <f t="shared" si="116"/>
        <v/>
      </c>
      <c r="BW179" s="39" t="str">
        <f t="shared" si="117"/>
        <v/>
      </c>
      <c r="BX179" s="39" t="str">
        <f t="shared" si="118"/>
        <v/>
      </c>
      <c r="BY179" s="39" t="str">
        <f t="shared" si="119"/>
        <v/>
      </c>
      <c r="BZ179" s="39" t="str">
        <f t="shared" si="120"/>
        <v/>
      </c>
      <c r="CA179" s="39" t="str">
        <f t="shared" si="121"/>
        <v/>
      </c>
      <c r="CB179" s="39" t="str">
        <f t="shared" si="122"/>
        <v/>
      </c>
      <c r="CC179" s="39" t="str">
        <f t="shared" si="123"/>
        <v/>
      </c>
      <c r="CD179" s="39" t="str">
        <f t="shared" si="124"/>
        <v/>
      </c>
      <c r="CE179" s="39" t="str">
        <f t="shared" si="125"/>
        <v/>
      </c>
      <c r="CF179" s="39" t="str">
        <f t="shared" si="126"/>
        <v/>
      </c>
      <c r="CG179" s="39" t="str">
        <f t="shared" si="127"/>
        <v/>
      </c>
      <c r="CH179" s="39" t="str">
        <f t="shared" si="128"/>
        <v/>
      </c>
      <c r="CI179" s="39" t="str">
        <f t="shared" si="129"/>
        <v/>
      </c>
    </row>
    <row r="180" spans="1:87">
      <c r="A180" s="18"/>
      <c r="B180" s="15" t="str">
        <f>'Gene Table'!E179</f>
        <v>hsa-miR-381</v>
      </c>
      <c r="C180" s="15" t="str">
        <f>'Gene Table'!B179</f>
        <v>H09</v>
      </c>
      <c r="D180" s="16"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Table'!E179</f>
        <v>hsa-miR-381</v>
      </c>
      <c r="O180" s="17" t="str">
        <f>'Gene Table'!B179</f>
        <v>H09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90"/>
        <v/>
      </c>
      <c r="AU180" s="36" t="str">
        <f t="shared" si="91"/>
        <v/>
      </c>
      <c r="AV180" s="36" t="str">
        <f t="shared" si="92"/>
        <v/>
      </c>
      <c r="AW180" s="36" t="str">
        <f t="shared" si="93"/>
        <v/>
      </c>
      <c r="AX180" s="36" t="str">
        <f t="shared" si="94"/>
        <v/>
      </c>
      <c r="AY180" s="36" t="str">
        <f t="shared" si="95"/>
        <v/>
      </c>
      <c r="AZ180" s="36" t="str">
        <f t="shared" si="96"/>
        <v/>
      </c>
      <c r="BA180" s="36" t="str">
        <f t="shared" si="97"/>
        <v/>
      </c>
      <c r="BB180" s="36" t="str">
        <f t="shared" si="98"/>
        <v/>
      </c>
      <c r="BC180" s="36" t="str">
        <f t="shared" si="99"/>
        <v/>
      </c>
      <c r="BD180" s="36" t="str">
        <f t="shared" si="100"/>
        <v/>
      </c>
      <c r="BE180" s="36" t="str">
        <f t="shared" si="101"/>
        <v/>
      </c>
      <c r="BF180" s="36" t="str">
        <f t="shared" si="102"/>
        <v/>
      </c>
      <c r="BG180" s="36" t="str">
        <f t="shared" si="103"/>
        <v/>
      </c>
      <c r="BH180" s="36" t="str">
        <f t="shared" si="104"/>
        <v/>
      </c>
      <c r="BI180" s="36" t="str">
        <f t="shared" si="105"/>
        <v/>
      </c>
      <c r="BJ180" s="36" t="str">
        <f t="shared" si="106"/>
        <v/>
      </c>
      <c r="BK180" s="36" t="str">
        <f t="shared" si="107"/>
        <v/>
      </c>
      <c r="BL180" s="36" t="str">
        <f t="shared" si="108"/>
        <v/>
      </c>
      <c r="BM180" s="36" t="str">
        <f t="shared" si="109"/>
        <v/>
      </c>
      <c r="BN180" s="38" t="e">
        <f t="shared" si="130"/>
        <v>#DIV/0!</v>
      </c>
      <c r="BO180" s="38" t="e">
        <f t="shared" si="131"/>
        <v>#DIV/0!</v>
      </c>
      <c r="BP180" s="39" t="str">
        <f t="shared" si="110"/>
        <v/>
      </c>
      <c r="BQ180" s="39" t="str">
        <f t="shared" si="111"/>
        <v/>
      </c>
      <c r="BR180" s="39" t="str">
        <f t="shared" si="112"/>
        <v/>
      </c>
      <c r="BS180" s="39" t="str">
        <f t="shared" si="113"/>
        <v/>
      </c>
      <c r="BT180" s="39" t="str">
        <f t="shared" si="114"/>
        <v/>
      </c>
      <c r="BU180" s="39" t="str">
        <f t="shared" si="115"/>
        <v/>
      </c>
      <c r="BV180" s="39" t="str">
        <f t="shared" si="116"/>
        <v/>
      </c>
      <c r="BW180" s="39" t="str">
        <f t="shared" si="117"/>
        <v/>
      </c>
      <c r="BX180" s="39" t="str">
        <f t="shared" si="118"/>
        <v/>
      </c>
      <c r="BY180" s="39" t="str">
        <f t="shared" si="119"/>
        <v/>
      </c>
      <c r="BZ180" s="39" t="str">
        <f t="shared" si="120"/>
        <v/>
      </c>
      <c r="CA180" s="39" t="str">
        <f t="shared" si="121"/>
        <v/>
      </c>
      <c r="CB180" s="39" t="str">
        <f t="shared" si="122"/>
        <v/>
      </c>
      <c r="CC180" s="39" t="str">
        <f t="shared" si="123"/>
        <v/>
      </c>
      <c r="CD180" s="39" t="str">
        <f t="shared" si="124"/>
        <v/>
      </c>
      <c r="CE180" s="39" t="str">
        <f t="shared" si="125"/>
        <v/>
      </c>
      <c r="CF180" s="39" t="str">
        <f t="shared" si="126"/>
        <v/>
      </c>
      <c r="CG180" s="39" t="str">
        <f t="shared" si="127"/>
        <v/>
      </c>
      <c r="CH180" s="39" t="str">
        <f t="shared" si="128"/>
        <v/>
      </c>
      <c r="CI180" s="39" t="str">
        <f t="shared" si="129"/>
        <v/>
      </c>
    </row>
    <row r="181" spans="1:87">
      <c r="A181" s="18"/>
      <c r="B181" s="15" t="str">
        <f>'Gene Table'!E180</f>
        <v>hsa-miR-520d-3p</v>
      </c>
      <c r="C181" s="15" t="str">
        <f>'Gene Table'!B180</f>
        <v>H10</v>
      </c>
      <c r="D181" s="16"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Table'!E180</f>
        <v>hsa-miR-520d-3p</v>
      </c>
      <c r="O181" s="17" t="str">
        <f>'Gene Table'!B180</f>
        <v>H10</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90"/>
        <v/>
      </c>
      <c r="AU181" s="36" t="str">
        <f t="shared" si="91"/>
        <v/>
      </c>
      <c r="AV181" s="36" t="str">
        <f t="shared" si="92"/>
        <v/>
      </c>
      <c r="AW181" s="36" t="str">
        <f t="shared" si="93"/>
        <v/>
      </c>
      <c r="AX181" s="36" t="str">
        <f t="shared" si="94"/>
        <v/>
      </c>
      <c r="AY181" s="36" t="str">
        <f t="shared" si="95"/>
        <v/>
      </c>
      <c r="AZ181" s="36" t="str">
        <f t="shared" si="96"/>
        <v/>
      </c>
      <c r="BA181" s="36" t="str">
        <f t="shared" si="97"/>
        <v/>
      </c>
      <c r="BB181" s="36" t="str">
        <f t="shared" si="98"/>
        <v/>
      </c>
      <c r="BC181" s="36" t="str">
        <f t="shared" si="99"/>
        <v/>
      </c>
      <c r="BD181" s="36" t="str">
        <f t="shared" si="100"/>
        <v/>
      </c>
      <c r="BE181" s="36" t="str">
        <f t="shared" si="101"/>
        <v/>
      </c>
      <c r="BF181" s="36" t="str">
        <f t="shared" si="102"/>
        <v/>
      </c>
      <c r="BG181" s="36" t="str">
        <f t="shared" si="103"/>
        <v/>
      </c>
      <c r="BH181" s="36" t="str">
        <f t="shared" si="104"/>
        <v/>
      </c>
      <c r="BI181" s="36" t="str">
        <f t="shared" si="105"/>
        <v/>
      </c>
      <c r="BJ181" s="36" t="str">
        <f t="shared" si="106"/>
        <v/>
      </c>
      <c r="BK181" s="36" t="str">
        <f t="shared" si="107"/>
        <v/>
      </c>
      <c r="BL181" s="36" t="str">
        <f t="shared" si="108"/>
        <v/>
      </c>
      <c r="BM181" s="36" t="str">
        <f t="shared" si="109"/>
        <v/>
      </c>
      <c r="BN181" s="38" t="e">
        <f t="shared" si="130"/>
        <v>#DIV/0!</v>
      </c>
      <c r="BO181" s="38" t="e">
        <f t="shared" si="131"/>
        <v>#DIV/0!</v>
      </c>
      <c r="BP181" s="39" t="str">
        <f t="shared" si="110"/>
        <v/>
      </c>
      <c r="BQ181" s="39" t="str">
        <f t="shared" si="111"/>
        <v/>
      </c>
      <c r="BR181" s="39" t="str">
        <f t="shared" si="112"/>
        <v/>
      </c>
      <c r="BS181" s="39" t="str">
        <f t="shared" si="113"/>
        <v/>
      </c>
      <c r="BT181" s="39" t="str">
        <f t="shared" si="114"/>
        <v/>
      </c>
      <c r="BU181" s="39" t="str">
        <f t="shared" si="115"/>
        <v/>
      </c>
      <c r="BV181" s="39" t="str">
        <f t="shared" si="116"/>
        <v/>
      </c>
      <c r="BW181" s="39" t="str">
        <f t="shared" si="117"/>
        <v/>
      </c>
      <c r="BX181" s="39" t="str">
        <f t="shared" si="118"/>
        <v/>
      </c>
      <c r="BY181" s="39" t="str">
        <f t="shared" si="119"/>
        <v/>
      </c>
      <c r="BZ181" s="39" t="str">
        <f t="shared" si="120"/>
        <v/>
      </c>
      <c r="CA181" s="39" t="str">
        <f t="shared" si="121"/>
        <v/>
      </c>
      <c r="CB181" s="39" t="str">
        <f t="shared" si="122"/>
        <v/>
      </c>
      <c r="CC181" s="39" t="str">
        <f t="shared" si="123"/>
        <v/>
      </c>
      <c r="CD181" s="39" t="str">
        <f t="shared" si="124"/>
        <v/>
      </c>
      <c r="CE181" s="39" t="str">
        <f t="shared" si="125"/>
        <v/>
      </c>
      <c r="CF181" s="39" t="str">
        <f t="shared" si="126"/>
        <v/>
      </c>
      <c r="CG181" s="39" t="str">
        <f t="shared" si="127"/>
        <v/>
      </c>
      <c r="CH181" s="39" t="str">
        <f t="shared" si="128"/>
        <v/>
      </c>
      <c r="CI181" s="39" t="str">
        <f t="shared" si="129"/>
        <v/>
      </c>
    </row>
    <row r="182" spans="1:87">
      <c r="A182" s="18"/>
      <c r="B182" s="15" t="str">
        <f>'Gene Table'!E181</f>
        <v>hsa-miR-574-5p</v>
      </c>
      <c r="C182" s="15" t="str">
        <f>'Gene Table'!B181</f>
        <v>H11</v>
      </c>
      <c r="D182" s="16"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Table'!E181</f>
        <v>hsa-miR-574-5p</v>
      </c>
      <c r="O182" s="17" t="str">
        <f>'Gene Table'!B181</f>
        <v>H11</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90"/>
        <v/>
      </c>
      <c r="AU182" s="36" t="str">
        <f t="shared" si="91"/>
        <v/>
      </c>
      <c r="AV182" s="36" t="str">
        <f t="shared" si="92"/>
        <v/>
      </c>
      <c r="AW182" s="36" t="str">
        <f t="shared" si="93"/>
        <v/>
      </c>
      <c r="AX182" s="36" t="str">
        <f t="shared" si="94"/>
        <v/>
      </c>
      <c r="AY182" s="36" t="str">
        <f t="shared" si="95"/>
        <v/>
      </c>
      <c r="AZ182" s="36" t="str">
        <f t="shared" si="96"/>
        <v/>
      </c>
      <c r="BA182" s="36" t="str">
        <f t="shared" si="97"/>
        <v/>
      </c>
      <c r="BB182" s="36" t="str">
        <f t="shared" si="98"/>
        <v/>
      </c>
      <c r="BC182" s="36" t="str">
        <f t="shared" si="99"/>
        <v/>
      </c>
      <c r="BD182" s="36" t="str">
        <f t="shared" si="100"/>
        <v/>
      </c>
      <c r="BE182" s="36" t="str">
        <f t="shared" si="101"/>
        <v/>
      </c>
      <c r="BF182" s="36" t="str">
        <f t="shared" si="102"/>
        <v/>
      </c>
      <c r="BG182" s="36" t="str">
        <f t="shared" si="103"/>
        <v/>
      </c>
      <c r="BH182" s="36" t="str">
        <f t="shared" si="104"/>
        <v/>
      </c>
      <c r="BI182" s="36" t="str">
        <f t="shared" si="105"/>
        <v/>
      </c>
      <c r="BJ182" s="36" t="str">
        <f t="shared" si="106"/>
        <v/>
      </c>
      <c r="BK182" s="36" t="str">
        <f t="shared" si="107"/>
        <v/>
      </c>
      <c r="BL182" s="36" t="str">
        <f t="shared" si="108"/>
        <v/>
      </c>
      <c r="BM182" s="36" t="str">
        <f t="shared" si="109"/>
        <v/>
      </c>
      <c r="BN182" s="38" t="e">
        <f t="shared" si="130"/>
        <v>#DIV/0!</v>
      </c>
      <c r="BO182" s="38" t="e">
        <f t="shared" si="131"/>
        <v>#DIV/0!</v>
      </c>
      <c r="BP182" s="39" t="str">
        <f t="shared" si="110"/>
        <v/>
      </c>
      <c r="BQ182" s="39" t="str">
        <f t="shared" si="111"/>
        <v/>
      </c>
      <c r="BR182" s="39" t="str">
        <f t="shared" si="112"/>
        <v/>
      </c>
      <c r="BS182" s="39" t="str">
        <f t="shared" si="113"/>
        <v/>
      </c>
      <c r="BT182" s="39" t="str">
        <f t="shared" si="114"/>
        <v/>
      </c>
      <c r="BU182" s="39" t="str">
        <f t="shared" si="115"/>
        <v/>
      </c>
      <c r="BV182" s="39" t="str">
        <f t="shared" si="116"/>
        <v/>
      </c>
      <c r="BW182" s="39" t="str">
        <f t="shared" si="117"/>
        <v/>
      </c>
      <c r="BX182" s="39" t="str">
        <f t="shared" si="118"/>
        <v/>
      </c>
      <c r="BY182" s="39" t="str">
        <f t="shared" si="119"/>
        <v/>
      </c>
      <c r="BZ182" s="39" t="str">
        <f t="shared" si="120"/>
        <v/>
      </c>
      <c r="CA182" s="39" t="str">
        <f t="shared" si="121"/>
        <v/>
      </c>
      <c r="CB182" s="39" t="str">
        <f t="shared" si="122"/>
        <v/>
      </c>
      <c r="CC182" s="39" t="str">
        <f t="shared" si="123"/>
        <v/>
      </c>
      <c r="CD182" s="39" t="str">
        <f t="shared" si="124"/>
        <v/>
      </c>
      <c r="CE182" s="39" t="str">
        <f t="shared" si="125"/>
        <v/>
      </c>
      <c r="CF182" s="39" t="str">
        <f t="shared" si="126"/>
        <v/>
      </c>
      <c r="CG182" s="39" t="str">
        <f t="shared" si="127"/>
        <v/>
      </c>
      <c r="CH182" s="39" t="str">
        <f t="shared" si="128"/>
        <v/>
      </c>
      <c r="CI182" s="39" t="str">
        <f t="shared" si="129"/>
        <v/>
      </c>
    </row>
    <row r="183" spans="1:87">
      <c r="A183" s="18"/>
      <c r="B183" s="15" t="str">
        <f>'Gene Table'!E182</f>
        <v>hsa-miR-1324</v>
      </c>
      <c r="C183" s="15" t="str">
        <f>'Gene Table'!B182</f>
        <v>H12</v>
      </c>
      <c r="D183" s="16"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Table'!E182</f>
        <v>hsa-miR-1324</v>
      </c>
      <c r="O183" s="17" t="str">
        <f>'Gene Table'!B182</f>
        <v>H12</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90"/>
        <v/>
      </c>
      <c r="AU183" s="36" t="str">
        <f t="shared" si="91"/>
        <v/>
      </c>
      <c r="AV183" s="36" t="str">
        <f t="shared" si="92"/>
        <v/>
      </c>
      <c r="AW183" s="36" t="str">
        <f t="shared" si="93"/>
        <v/>
      </c>
      <c r="AX183" s="36" t="str">
        <f t="shared" si="94"/>
        <v/>
      </c>
      <c r="AY183" s="36" t="str">
        <f t="shared" si="95"/>
        <v/>
      </c>
      <c r="AZ183" s="36" t="str">
        <f t="shared" si="96"/>
        <v/>
      </c>
      <c r="BA183" s="36" t="str">
        <f t="shared" si="97"/>
        <v/>
      </c>
      <c r="BB183" s="36" t="str">
        <f t="shared" si="98"/>
        <v/>
      </c>
      <c r="BC183" s="36" t="str">
        <f t="shared" si="99"/>
        <v/>
      </c>
      <c r="BD183" s="36" t="str">
        <f t="shared" si="100"/>
        <v/>
      </c>
      <c r="BE183" s="36" t="str">
        <f t="shared" si="101"/>
        <v/>
      </c>
      <c r="BF183" s="36" t="str">
        <f t="shared" si="102"/>
        <v/>
      </c>
      <c r="BG183" s="36" t="str">
        <f t="shared" si="103"/>
        <v/>
      </c>
      <c r="BH183" s="36" t="str">
        <f t="shared" si="104"/>
        <v/>
      </c>
      <c r="BI183" s="36" t="str">
        <f t="shared" si="105"/>
        <v/>
      </c>
      <c r="BJ183" s="36" t="str">
        <f t="shared" si="106"/>
        <v/>
      </c>
      <c r="BK183" s="36" t="str">
        <f t="shared" si="107"/>
        <v/>
      </c>
      <c r="BL183" s="36" t="str">
        <f t="shared" si="108"/>
        <v/>
      </c>
      <c r="BM183" s="36" t="str">
        <f t="shared" si="109"/>
        <v/>
      </c>
      <c r="BN183" s="38" t="e">
        <f t="shared" si="130"/>
        <v>#DIV/0!</v>
      </c>
      <c r="BO183" s="38" t="e">
        <f t="shared" si="131"/>
        <v>#DIV/0!</v>
      </c>
      <c r="BP183" s="39" t="str">
        <f t="shared" si="110"/>
        <v/>
      </c>
      <c r="BQ183" s="39" t="str">
        <f t="shared" si="111"/>
        <v/>
      </c>
      <c r="BR183" s="39" t="str">
        <f t="shared" si="112"/>
        <v/>
      </c>
      <c r="BS183" s="39" t="str">
        <f t="shared" si="113"/>
        <v/>
      </c>
      <c r="BT183" s="39" t="str">
        <f t="shared" si="114"/>
        <v/>
      </c>
      <c r="BU183" s="39" t="str">
        <f t="shared" si="115"/>
        <v/>
      </c>
      <c r="BV183" s="39" t="str">
        <f t="shared" si="116"/>
        <v/>
      </c>
      <c r="BW183" s="39" t="str">
        <f t="shared" si="117"/>
        <v/>
      </c>
      <c r="BX183" s="39" t="str">
        <f t="shared" si="118"/>
        <v/>
      </c>
      <c r="BY183" s="39" t="str">
        <f t="shared" si="119"/>
        <v/>
      </c>
      <c r="BZ183" s="39" t="str">
        <f t="shared" si="120"/>
        <v/>
      </c>
      <c r="CA183" s="39" t="str">
        <f t="shared" si="121"/>
        <v/>
      </c>
      <c r="CB183" s="39" t="str">
        <f t="shared" si="122"/>
        <v/>
      </c>
      <c r="CC183" s="39" t="str">
        <f t="shared" si="123"/>
        <v/>
      </c>
      <c r="CD183" s="39" t="str">
        <f t="shared" si="124"/>
        <v/>
      </c>
      <c r="CE183" s="39" t="str">
        <f t="shared" si="125"/>
        <v/>
      </c>
      <c r="CF183" s="39" t="str">
        <f t="shared" si="126"/>
        <v/>
      </c>
      <c r="CG183" s="39" t="str">
        <f t="shared" si="127"/>
        <v/>
      </c>
      <c r="CH183" s="39" t="str">
        <f t="shared" si="128"/>
        <v/>
      </c>
      <c r="CI183" s="39" t="str">
        <f t="shared" si="129"/>
        <v/>
      </c>
    </row>
    <row r="184" spans="1:87">
      <c r="A184" s="18"/>
      <c r="B184" s="15" t="str">
        <f>'Gene Table'!E183</f>
        <v>hsa-miR-592</v>
      </c>
      <c r="C184" s="15" t="str">
        <f>'Gene Table'!B183</f>
        <v>H13</v>
      </c>
      <c r="D184" s="16"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Table'!E183</f>
        <v>hsa-miR-592</v>
      </c>
      <c r="O184" s="17" t="str">
        <f>'Gene Table'!B183</f>
        <v>H13</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90"/>
        <v/>
      </c>
      <c r="AU184" s="36" t="str">
        <f t="shared" si="91"/>
        <v/>
      </c>
      <c r="AV184" s="36" t="str">
        <f t="shared" si="92"/>
        <v/>
      </c>
      <c r="AW184" s="36" t="str">
        <f t="shared" si="93"/>
        <v/>
      </c>
      <c r="AX184" s="36" t="str">
        <f t="shared" si="94"/>
        <v/>
      </c>
      <c r="AY184" s="36" t="str">
        <f t="shared" si="95"/>
        <v/>
      </c>
      <c r="AZ184" s="36" t="str">
        <f t="shared" si="96"/>
        <v/>
      </c>
      <c r="BA184" s="36" t="str">
        <f t="shared" si="97"/>
        <v/>
      </c>
      <c r="BB184" s="36" t="str">
        <f t="shared" si="98"/>
        <v/>
      </c>
      <c r="BC184" s="36" t="str">
        <f t="shared" si="99"/>
        <v/>
      </c>
      <c r="BD184" s="36" t="str">
        <f t="shared" si="100"/>
        <v/>
      </c>
      <c r="BE184" s="36" t="str">
        <f t="shared" si="101"/>
        <v/>
      </c>
      <c r="BF184" s="36" t="str">
        <f t="shared" si="102"/>
        <v/>
      </c>
      <c r="BG184" s="36" t="str">
        <f t="shared" si="103"/>
        <v/>
      </c>
      <c r="BH184" s="36" t="str">
        <f t="shared" si="104"/>
        <v/>
      </c>
      <c r="BI184" s="36" t="str">
        <f t="shared" si="105"/>
        <v/>
      </c>
      <c r="BJ184" s="36" t="str">
        <f t="shared" si="106"/>
        <v/>
      </c>
      <c r="BK184" s="36" t="str">
        <f t="shared" si="107"/>
        <v/>
      </c>
      <c r="BL184" s="36" t="str">
        <f t="shared" si="108"/>
        <v/>
      </c>
      <c r="BM184" s="36" t="str">
        <f t="shared" si="109"/>
        <v/>
      </c>
      <c r="BN184" s="38" t="e">
        <f t="shared" si="130"/>
        <v>#DIV/0!</v>
      </c>
      <c r="BO184" s="38" t="e">
        <f t="shared" si="131"/>
        <v>#DIV/0!</v>
      </c>
      <c r="BP184" s="39" t="str">
        <f t="shared" si="110"/>
        <v/>
      </c>
      <c r="BQ184" s="39" t="str">
        <f t="shared" si="111"/>
        <v/>
      </c>
      <c r="BR184" s="39" t="str">
        <f t="shared" si="112"/>
        <v/>
      </c>
      <c r="BS184" s="39" t="str">
        <f t="shared" si="113"/>
        <v/>
      </c>
      <c r="BT184" s="39" t="str">
        <f t="shared" si="114"/>
        <v/>
      </c>
      <c r="BU184" s="39" t="str">
        <f t="shared" si="115"/>
        <v/>
      </c>
      <c r="BV184" s="39" t="str">
        <f t="shared" si="116"/>
        <v/>
      </c>
      <c r="BW184" s="39" t="str">
        <f t="shared" si="117"/>
        <v/>
      </c>
      <c r="BX184" s="39" t="str">
        <f t="shared" si="118"/>
        <v/>
      </c>
      <c r="BY184" s="39" t="str">
        <f t="shared" si="119"/>
        <v/>
      </c>
      <c r="BZ184" s="39" t="str">
        <f t="shared" si="120"/>
        <v/>
      </c>
      <c r="CA184" s="39" t="str">
        <f t="shared" si="121"/>
        <v/>
      </c>
      <c r="CB184" s="39" t="str">
        <f t="shared" si="122"/>
        <v/>
      </c>
      <c r="CC184" s="39" t="str">
        <f t="shared" si="123"/>
        <v/>
      </c>
      <c r="CD184" s="39" t="str">
        <f t="shared" si="124"/>
        <v/>
      </c>
      <c r="CE184" s="39" t="str">
        <f t="shared" si="125"/>
        <v/>
      </c>
      <c r="CF184" s="39" t="str">
        <f t="shared" si="126"/>
        <v/>
      </c>
      <c r="CG184" s="39" t="str">
        <f t="shared" si="127"/>
        <v/>
      </c>
      <c r="CH184" s="39" t="str">
        <f t="shared" si="128"/>
        <v/>
      </c>
      <c r="CI184" s="39" t="str">
        <f t="shared" si="129"/>
        <v/>
      </c>
    </row>
    <row r="185" spans="1:87">
      <c r="A185" s="18"/>
      <c r="B185" s="15" t="str">
        <f>'Gene Table'!E184</f>
        <v>hsa-miR-504</v>
      </c>
      <c r="C185" s="15" t="str">
        <f>'Gene Table'!B184</f>
        <v>H14</v>
      </c>
      <c r="D185" s="16"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Table'!E184</f>
        <v>hsa-miR-504</v>
      </c>
      <c r="O185" s="17" t="str">
        <f>'Gene Table'!B184</f>
        <v>H14</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90"/>
        <v/>
      </c>
      <c r="AU185" s="36" t="str">
        <f t="shared" si="91"/>
        <v/>
      </c>
      <c r="AV185" s="36" t="str">
        <f t="shared" si="92"/>
        <v/>
      </c>
      <c r="AW185" s="36" t="str">
        <f t="shared" si="93"/>
        <v/>
      </c>
      <c r="AX185" s="36" t="str">
        <f t="shared" si="94"/>
        <v/>
      </c>
      <c r="AY185" s="36" t="str">
        <f t="shared" si="95"/>
        <v/>
      </c>
      <c r="AZ185" s="36" t="str">
        <f t="shared" si="96"/>
        <v/>
      </c>
      <c r="BA185" s="36" t="str">
        <f t="shared" si="97"/>
        <v/>
      </c>
      <c r="BB185" s="36" t="str">
        <f t="shared" si="98"/>
        <v/>
      </c>
      <c r="BC185" s="36" t="str">
        <f t="shared" si="99"/>
        <v/>
      </c>
      <c r="BD185" s="36" t="str">
        <f t="shared" si="100"/>
        <v/>
      </c>
      <c r="BE185" s="36" t="str">
        <f t="shared" si="101"/>
        <v/>
      </c>
      <c r="BF185" s="36" t="str">
        <f t="shared" si="102"/>
        <v/>
      </c>
      <c r="BG185" s="36" t="str">
        <f t="shared" si="103"/>
        <v/>
      </c>
      <c r="BH185" s="36" t="str">
        <f t="shared" si="104"/>
        <v/>
      </c>
      <c r="BI185" s="36" t="str">
        <f t="shared" si="105"/>
        <v/>
      </c>
      <c r="BJ185" s="36" t="str">
        <f t="shared" si="106"/>
        <v/>
      </c>
      <c r="BK185" s="36" t="str">
        <f t="shared" si="107"/>
        <v/>
      </c>
      <c r="BL185" s="36" t="str">
        <f t="shared" si="108"/>
        <v/>
      </c>
      <c r="BM185" s="36" t="str">
        <f t="shared" si="109"/>
        <v/>
      </c>
      <c r="BN185" s="38" t="e">
        <f t="shared" si="130"/>
        <v>#DIV/0!</v>
      </c>
      <c r="BO185" s="38" t="e">
        <f t="shared" si="131"/>
        <v>#DIV/0!</v>
      </c>
      <c r="BP185" s="39" t="str">
        <f t="shared" si="110"/>
        <v/>
      </c>
      <c r="BQ185" s="39" t="str">
        <f t="shared" si="111"/>
        <v/>
      </c>
      <c r="BR185" s="39" t="str">
        <f t="shared" si="112"/>
        <v/>
      </c>
      <c r="BS185" s="39" t="str">
        <f t="shared" si="113"/>
        <v/>
      </c>
      <c r="BT185" s="39" t="str">
        <f t="shared" si="114"/>
        <v/>
      </c>
      <c r="BU185" s="39" t="str">
        <f t="shared" si="115"/>
        <v/>
      </c>
      <c r="BV185" s="39" t="str">
        <f t="shared" si="116"/>
        <v/>
      </c>
      <c r="BW185" s="39" t="str">
        <f t="shared" si="117"/>
        <v/>
      </c>
      <c r="BX185" s="39" t="str">
        <f t="shared" si="118"/>
        <v/>
      </c>
      <c r="BY185" s="39" t="str">
        <f t="shared" si="119"/>
        <v/>
      </c>
      <c r="BZ185" s="39" t="str">
        <f t="shared" si="120"/>
        <v/>
      </c>
      <c r="CA185" s="39" t="str">
        <f t="shared" si="121"/>
        <v/>
      </c>
      <c r="CB185" s="39" t="str">
        <f t="shared" si="122"/>
        <v/>
      </c>
      <c r="CC185" s="39" t="str">
        <f t="shared" si="123"/>
        <v/>
      </c>
      <c r="CD185" s="39" t="str">
        <f t="shared" si="124"/>
        <v/>
      </c>
      <c r="CE185" s="39" t="str">
        <f t="shared" si="125"/>
        <v/>
      </c>
      <c r="CF185" s="39" t="str">
        <f t="shared" si="126"/>
        <v/>
      </c>
      <c r="CG185" s="39" t="str">
        <f t="shared" si="127"/>
        <v/>
      </c>
      <c r="CH185" s="39" t="str">
        <f t="shared" si="128"/>
        <v/>
      </c>
      <c r="CI185" s="39" t="str">
        <f t="shared" si="129"/>
        <v/>
      </c>
    </row>
    <row r="186" spans="1:87">
      <c r="A186" s="18"/>
      <c r="B186" s="15" t="str">
        <f>'Gene Table'!E185</f>
        <v>hsa-miR-544a</v>
      </c>
      <c r="C186" s="15" t="str">
        <f>'Gene Table'!B185</f>
        <v>H15</v>
      </c>
      <c r="D186" s="16"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Table'!E185</f>
        <v>hsa-miR-544a</v>
      </c>
      <c r="O186" s="17" t="str">
        <f>'Gene Table'!B185</f>
        <v>H15</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90"/>
        <v/>
      </c>
      <c r="AU186" s="36" t="str">
        <f t="shared" si="91"/>
        <v/>
      </c>
      <c r="AV186" s="36" t="str">
        <f t="shared" si="92"/>
        <v/>
      </c>
      <c r="AW186" s="36" t="str">
        <f t="shared" si="93"/>
        <v/>
      </c>
      <c r="AX186" s="36" t="str">
        <f t="shared" si="94"/>
        <v/>
      </c>
      <c r="AY186" s="36" t="str">
        <f t="shared" si="95"/>
        <v/>
      </c>
      <c r="AZ186" s="36" t="str">
        <f t="shared" si="96"/>
        <v/>
      </c>
      <c r="BA186" s="36" t="str">
        <f t="shared" si="97"/>
        <v/>
      </c>
      <c r="BB186" s="36" t="str">
        <f t="shared" si="98"/>
        <v/>
      </c>
      <c r="BC186" s="36" t="str">
        <f t="shared" si="99"/>
        <v/>
      </c>
      <c r="BD186" s="36" t="str">
        <f t="shared" si="100"/>
        <v/>
      </c>
      <c r="BE186" s="36" t="str">
        <f t="shared" si="101"/>
        <v/>
      </c>
      <c r="BF186" s="36" t="str">
        <f t="shared" si="102"/>
        <v/>
      </c>
      <c r="BG186" s="36" t="str">
        <f t="shared" si="103"/>
        <v/>
      </c>
      <c r="BH186" s="36" t="str">
        <f t="shared" si="104"/>
        <v/>
      </c>
      <c r="BI186" s="36" t="str">
        <f t="shared" si="105"/>
        <v/>
      </c>
      <c r="BJ186" s="36" t="str">
        <f t="shared" si="106"/>
        <v/>
      </c>
      <c r="BK186" s="36" t="str">
        <f t="shared" si="107"/>
        <v/>
      </c>
      <c r="BL186" s="36" t="str">
        <f t="shared" si="108"/>
        <v/>
      </c>
      <c r="BM186" s="36" t="str">
        <f t="shared" si="109"/>
        <v/>
      </c>
      <c r="BN186" s="38" t="e">
        <f t="shared" si="130"/>
        <v>#DIV/0!</v>
      </c>
      <c r="BO186" s="38" t="e">
        <f t="shared" si="131"/>
        <v>#DIV/0!</v>
      </c>
      <c r="BP186" s="39" t="str">
        <f t="shared" si="110"/>
        <v/>
      </c>
      <c r="BQ186" s="39" t="str">
        <f t="shared" si="111"/>
        <v/>
      </c>
      <c r="BR186" s="39" t="str">
        <f t="shared" si="112"/>
        <v/>
      </c>
      <c r="BS186" s="39" t="str">
        <f t="shared" si="113"/>
        <v/>
      </c>
      <c r="BT186" s="39" t="str">
        <f t="shared" si="114"/>
        <v/>
      </c>
      <c r="BU186" s="39" t="str">
        <f t="shared" si="115"/>
        <v/>
      </c>
      <c r="BV186" s="39" t="str">
        <f t="shared" si="116"/>
        <v/>
      </c>
      <c r="BW186" s="39" t="str">
        <f t="shared" si="117"/>
        <v/>
      </c>
      <c r="BX186" s="39" t="str">
        <f t="shared" si="118"/>
        <v/>
      </c>
      <c r="BY186" s="39" t="str">
        <f t="shared" si="119"/>
        <v/>
      </c>
      <c r="BZ186" s="39" t="str">
        <f t="shared" si="120"/>
        <v/>
      </c>
      <c r="CA186" s="39" t="str">
        <f t="shared" si="121"/>
        <v/>
      </c>
      <c r="CB186" s="39" t="str">
        <f t="shared" si="122"/>
        <v/>
      </c>
      <c r="CC186" s="39" t="str">
        <f t="shared" si="123"/>
        <v/>
      </c>
      <c r="CD186" s="39" t="str">
        <f t="shared" si="124"/>
        <v/>
      </c>
      <c r="CE186" s="39" t="str">
        <f t="shared" si="125"/>
        <v/>
      </c>
      <c r="CF186" s="39" t="str">
        <f t="shared" si="126"/>
        <v/>
      </c>
      <c r="CG186" s="39" t="str">
        <f t="shared" si="127"/>
        <v/>
      </c>
      <c r="CH186" s="39" t="str">
        <f t="shared" si="128"/>
        <v/>
      </c>
      <c r="CI186" s="39" t="str">
        <f t="shared" si="129"/>
        <v/>
      </c>
    </row>
    <row r="187" spans="1:87">
      <c r="A187" s="18"/>
      <c r="B187" s="15" t="str">
        <f>'Gene Table'!E186</f>
        <v>hsa-miR-608</v>
      </c>
      <c r="C187" s="15" t="str">
        <f>'Gene Table'!B186</f>
        <v>H16</v>
      </c>
      <c r="D187" s="16"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Table'!E186</f>
        <v>hsa-miR-608</v>
      </c>
      <c r="O187" s="17" t="str">
        <f>'Gene Table'!B186</f>
        <v>H16</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90"/>
        <v/>
      </c>
      <c r="AU187" s="36" t="str">
        <f t="shared" si="91"/>
        <v/>
      </c>
      <c r="AV187" s="36" t="str">
        <f t="shared" si="92"/>
        <v/>
      </c>
      <c r="AW187" s="36" t="str">
        <f t="shared" si="93"/>
        <v/>
      </c>
      <c r="AX187" s="36" t="str">
        <f t="shared" si="94"/>
        <v/>
      </c>
      <c r="AY187" s="36" t="str">
        <f t="shared" si="95"/>
        <v/>
      </c>
      <c r="AZ187" s="36" t="str">
        <f t="shared" si="96"/>
        <v/>
      </c>
      <c r="BA187" s="36" t="str">
        <f t="shared" si="97"/>
        <v/>
      </c>
      <c r="BB187" s="36" t="str">
        <f t="shared" si="98"/>
        <v/>
      </c>
      <c r="BC187" s="36" t="str">
        <f t="shared" si="99"/>
        <v/>
      </c>
      <c r="BD187" s="36" t="str">
        <f t="shared" si="100"/>
        <v/>
      </c>
      <c r="BE187" s="36" t="str">
        <f t="shared" si="101"/>
        <v/>
      </c>
      <c r="BF187" s="36" t="str">
        <f t="shared" si="102"/>
        <v/>
      </c>
      <c r="BG187" s="36" t="str">
        <f t="shared" si="103"/>
        <v/>
      </c>
      <c r="BH187" s="36" t="str">
        <f t="shared" si="104"/>
        <v/>
      </c>
      <c r="BI187" s="36" t="str">
        <f t="shared" si="105"/>
        <v/>
      </c>
      <c r="BJ187" s="36" t="str">
        <f t="shared" si="106"/>
        <v/>
      </c>
      <c r="BK187" s="36" t="str">
        <f t="shared" si="107"/>
        <v/>
      </c>
      <c r="BL187" s="36" t="str">
        <f t="shared" si="108"/>
        <v/>
      </c>
      <c r="BM187" s="36" t="str">
        <f t="shared" si="109"/>
        <v/>
      </c>
      <c r="BN187" s="38" t="e">
        <f t="shared" si="130"/>
        <v>#DIV/0!</v>
      </c>
      <c r="BO187" s="38" t="e">
        <f t="shared" si="131"/>
        <v>#DIV/0!</v>
      </c>
      <c r="BP187" s="39" t="str">
        <f t="shared" si="110"/>
        <v/>
      </c>
      <c r="BQ187" s="39" t="str">
        <f t="shared" si="111"/>
        <v/>
      </c>
      <c r="BR187" s="39" t="str">
        <f t="shared" si="112"/>
        <v/>
      </c>
      <c r="BS187" s="39" t="str">
        <f t="shared" si="113"/>
        <v/>
      </c>
      <c r="BT187" s="39" t="str">
        <f t="shared" si="114"/>
        <v/>
      </c>
      <c r="BU187" s="39" t="str">
        <f t="shared" si="115"/>
        <v/>
      </c>
      <c r="BV187" s="39" t="str">
        <f t="shared" si="116"/>
        <v/>
      </c>
      <c r="BW187" s="39" t="str">
        <f t="shared" si="117"/>
        <v/>
      </c>
      <c r="BX187" s="39" t="str">
        <f t="shared" si="118"/>
        <v/>
      </c>
      <c r="BY187" s="39" t="str">
        <f t="shared" si="119"/>
        <v/>
      </c>
      <c r="BZ187" s="39" t="str">
        <f t="shared" si="120"/>
        <v/>
      </c>
      <c r="CA187" s="39" t="str">
        <f t="shared" si="121"/>
        <v/>
      </c>
      <c r="CB187" s="39" t="str">
        <f t="shared" si="122"/>
        <v/>
      </c>
      <c r="CC187" s="39" t="str">
        <f t="shared" si="123"/>
        <v/>
      </c>
      <c r="CD187" s="39" t="str">
        <f t="shared" si="124"/>
        <v/>
      </c>
      <c r="CE187" s="39" t="str">
        <f t="shared" si="125"/>
        <v/>
      </c>
      <c r="CF187" s="39" t="str">
        <f t="shared" si="126"/>
        <v/>
      </c>
      <c r="CG187" s="39" t="str">
        <f t="shared" si="127"/>
        <v/>
      </c>
      <c r="CH187" s="39" t="str">
        <f t="shared" si="128"/>
        <v/>
      </c>
      <c r="CI187" s="39" t="str">
        <f t="shared" si="129"/>
        <v/>
      </c>
    </row>
    <row r="188" spans="1:87">
      <c r="A188" s="18"/>
      <c r="B188" s="15" t="str">
        <f>'Gene Table'!E187</f>
        <v>hsa-miR-516a-3p</v>
      </c>
      <c r="C188" s="15" t="str">
        <f>'Gene Table'!B187</f>
        <v>H17</v>
      </c>
      <c r="D188" s="16"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Table'!E187</f>
        <v>hsa-miR-516a-3p</v>
      </c>
      <c r="O188" s="17" t="str">
        <f>'Gene Table'!B187</f>
        <v>H17</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90"/>
        <v/>
      </c>
      <c r="AU188" s="36" t="str">
        <f t="shared" si="91"/>
        <v/>
      </c>
      <c r="AV188" s="36" t="str">
        <f t="shared" si="92"/>
        <v/>
      </c>
      <c r="AW188" s="36" t="str">
        <f t="shared" si="93"/>
        <v/>
      </c>
      <c r="AX188" s="36" t="str">
        <f t="shared" si="94"/>
        <v/>
      </c>
      <c r="AY188" s="36" t="str">
        <f t="shared" si="95"/>
        <v/>
      </c>
      <c r="AZ188" s="36" t="str">
        <f t="shared" si="96"/>
        <v/>
      </c>
      <c r="BA188" s="36" t="str">
        <f t="shared" si="97"/>
        <v/>
      </c>
      <c r="BB188" s="36" t="str">
        <f t="shared" si="98"/>
        <v/>
      </c>
      <c r="BC188" s="36" t="str">
        <f t="shared" si="99"/>
        <v/>
      </c>
      <c r="BD188" s="36" t="str">
        <f t="shared" si="100"/>
        <v/>
      </c>
      <c r="BE188" s="36" t="str">
        <f t="shared" si="101"/>
        <v/>
      </c>
      <c r="BF188" s="36" t="str">
        <f t="shared" si="102"/>
        <v/>
      </c>
      <c r="BG188" s="36" t="str">
        <f t="shared" si="103"/>
        <v/>
      </c>
      <c r="BH188" s="36" t="str">
        <f t="shared" si="104"/>
        <v/>
      </c>
      <c r="BI188" s="36" t="str">
        <f t="shared" si="105"/>
        <v/>
      </c>
      <c r="BJ188" s="36" t="str">
        <f t="shared" si="106"/>
        <v/>
      </c>
      <c r="BK188" s="36" t="str">
        <f t="shared" si="107"/>
        <v/>
      </c>
      <c r="BL188" s="36" t="str">
        <f t="shared" si="108"/>
        <v/>
      </c>
      <c r="BM188" s="36" t="str">
        <f t="shared" si="109"/>
        <v/>
      </c>
      <c r="BN188" s="38" t="e">
        <f t="shared" si="130"/>
        <v>#DIV/0!</v>
      </c>
      <c r="BO188" s="38" t="e">
        <f t="shared" si="131"/>
        <v>#DIV/0!</v>
      </c>
      <c r="BP188" s="39" t="str">
        <f t="shared" si="110"/>
        <v/>
      </c>
      <c r="BQ188" s="39" t="str">
        <f t="shared" si="111"/>
        <v/>
      </c>
      <c r="BR188" s="39" t="str">
        <f t="shared" si="112"/>
        <v/>
      </c>
      <c r="BS188" s="39" t="str">
        <f t="shared" si="113"/>
        <v/>
      </c>
      <c r="BT188" s="39" t="str">
        <f t="shared" si="114"/>
        <v/>
      </c>
      <c r="BU188" s="39" t="str">
        <f t="shared" si="115"/>
        <v/>
      </c>
      <c r="BV188" s="39" t="str">
        <f t="shared" si="116"/>
        <v/>
      </c>
      <c r="BW188" s="39" t="str">
        <f t="shared" si="117"/>
        <v/>
      </c>
      <c r="BX188" s="39" t="str">
        <f t="shared" si="118"/>
        <v/>
      </c>
      <c r="BY188" s="39" t="str">
        <f t="shared" si="119"/>
        <v/>
      </c>
      <c r="BZ188" s="39" t="str">
        <f t="shared" si="120"/>
        <v/>
      </c>
      <c r="CA188" s="39" t="str">
        <f t="shared" si="121"/>
        <v/>
      </c>
      <c r="CB188" s="39" t="str">
        <f t="shared" si="122"/>
        <v/>
      </c>
      <c r="CC188" s="39" t="str">
        <f t="shared" si="123"/>
        <v/>
      </c>
      <c r="CD188" s="39" t="str">
        <f t="shared" si="124"/>
        <v/>
      </c>
      <c r="CE188" s="39" t="str">
        <f t="shared" si="125"/>
        <v/>
      </c>
      <c r="CF188" s="39" t="str">
        <f t="shared" si="126"/>
        <v/>
      </c>
      <c r="CG188" s="39" t="str">
        <f t="shared" si="127"/>
        <v/>
      </c>
      <c r="CH188" s="39" t="str">
        <f t="shared" si="128"/>
        <v/>
      </c>
      <c r="CI188" s="39" t="str">
        <f t="shared" si="129"/>
        <v/>
      </c>
    </row>
    <row r="189" spans="1:87">
      <c r="A189" s="18"/>
      <c r="B189" s="15" t="str">
        <f>'Gene Table'!E188</f>
        <v>hsa-miR-1303</v>
      </c>
      <c r="C189" s="15" t="str">
        <f>'Gene Table'!B188</f>
        <v>H18</v>
      </c>
      <c r="D189" s="16"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Table'!E188</f>
        <v>hsa-miR-1303</v>
      </c>
      <c r="O189" s="17" t="str">
        <f>'Gene Table'!B188</f>
        <v>H18</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90"/>
        <v/>
      </c>
      <c r="AU189" s="36" t="str">
        <f t="shared" si="91"/>
        <v/>
      </c>
      <c r="AV189" s="36" t="str">
        <f t="shared" si="92"/>
        <v/>
      </c>
      <c r="AW189" s="36" t="str">
        <f t="shared" si="93"/>
        <v/>
      </c>
      <c r="AX189" s="36" t="str">
        <f t="shared" si="94"/>
        <v/>
      </c>
      <c r="AY189" s="36" t="str">
        <f t="shared" si="95"/>
        <v/>
      </c>
      <c r="AZ189" s="36" t="str">
        <f t="shared" si="96"/>
        <v/>
      </c>
      <c r="BA189" s="36" t="str">
        <f t="shared" si="97"/>
        <v/>
      </c>
      <c r="BB189" s="36" t="str">
        <f t="shared" si="98"/>
        <v/>
      </c>
      <c r="BC189" s="36" t="str">
        <f t="shared" si="99"/>
        <v/>
      </c>
      <c r="BD189" s="36" t="str">
        <f t="shared" si="100"/>
        <v/>
      </c>
      <c r="BE189" s="36" t="str">
        <f t="shared" si="101"/>
        <v/>
      </c>
      <c r="BF189" s="36" t="str">
        <f t="shared" si="102"/>
        <v/>
      </c>
      <c r="BG189" s="36" t="str">
        <f t="shared" si="103"/>
        <v/>
      </c>
      <c r="BH189" s="36" t="str">
        <f t="shared" si="104"/>
        <v/>
      </c>
      <c r="BI189" s="36" t="str">
        <f t="shared" si="105"/>
        <v/>
      </c>
      <c r="BJ189" s="36" t="str">
        <f t="shared" si="106"/>
        <v/>
      </c>
      <c r="BK189" s="36" t="str">
        <f t="shared" si="107"/>
        <v/>
      </c>
      <c r="BL189" s="36" t="str">
        <f t="shared" si="108"/>
        <v/>
      </c>
      <c r="BM189" s="36" t="str">
        <f t="shared" si="109"/>
        <v/>
      </c>
      <c r="BN189" s="38" t="e">
        <f t="shared" si="130"/>
        <v>#DIV/0!</v>
      </c>
      <c r="BO189" s="38" t="e">
        <f t="shared" si="131"/>
        <v>#DIV/0!</v>
      </c>
      <c r="BP189" s="39" t="str">
        <f t="shared" si="110"/>
        <v/>
      </c>
      <c r="BQ189" s="39" t="str">
        <f t="shared" si="111"/>
        <v/>
      </c>
      <c r="BR189" s="39" t="str">
        <f t="shared" si="112"/>
        <v/>
      </c>
      <c r="BS189" s="39" t="str">
        <f t="shared" si="113"/>
        <v/>
      </c>
      <c r="BT189" s="39" t="str">
        <f t="shared" si="114"/>
        <v/>
      </c>
      <c r="BU189" s="39" t="str">
        <f t="shared" si="115"/>
        <v/>
      </c>
      <c r="BV189" s="39" t="str">
        <f t="shared" si="116"/>
        <v/>
      </c>
      <c r="BW189" s="39" t="str">
        <f t="shared" si="117"/>
        <v/>
      </c>
      <c r="BX189" s="39" t="str">
        <f t="shared" si="118"/>
        <v/>
      </c>
      <c r="BY189" s="39" t="str">
        <f t="shared" si="119"/>
        <v/>
      </c>
      <c r="BZ189" s="39" t="str">
        <f t="shared" si="120"/>
        <v/>
      </c>
      <c r="CA189" s="39" t="str">
        <f t="shared" si="121"/>
        <v/>
      </c>
      <c r="CB189" s="39" t="str">
        <f t="shared" si="122"/>
        <v/>
      </c>
      <c r="CC189" s="39" t="str">
        <f t="shared" si="123"/>
        <v/>
      </c>
      <c r="CD189" s="39" t="str">
        <f t="shared" si="124"/>
        <v/>
      </c>
      <c r="CE189" s="39" t="str">
        <f t="shared" si="125"/>
        <v/>
      </c>
      <c r="CF189" s="39" t="str">
        <f t="shared" si="126"/>
        <v/>
      </c>
      <c r="CG189" s="39" t="str">
        <f t="shared" si="127"/>
        <v/>
      </c>
      <c r="CH189" s="39" t="str">
        <f t="shared" si="128"/>
        <v/>
      </c>
      <c r="CI189" s="39" t="str">
        <f t="shared" si="129"/>
        <v/>
      </c>
    </row>
    <row r="190" spans="1:87">
      <c r="A190" s="18"/>
      <c r="B190" s="15" t="str">
        <f>'Gene Table'!E189</f>
        <v>hsa-miR-548b-3p</v>
      </c>
      <c r="C190" s="15" t="str">
        <f>'Gene Table'!B189</f>
        <v>H19</v>
      </c>
      <c r="D190" s="16"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Table'!E189</f>
        <v>hsa-miR-548b-3p</v>
      </c>
      <c r="O190" s="17" t="str">
        <f>'Gene Table'!B189</f>
        <v>H19</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90"/>
        <v/>
      </c>
      <c r="AU190" s="36" t="str">
        <f t="shared" si="91"/>
        <v/>
      </c>
      <c r="AV190" s="36" t="str">
        <f t="shared" si="92"/>
        <v/>
      </c>
      <c r="AW190" s="36" t="str">
        <f t="shared" si="93"/>
        <v/>
      </c>
      <c r="AX190" s="36" t="str">
        <f t="shared" si="94"/>
        <v/>
      </c>
      <c r="AY190" s="36" t="str">
        <f t="shared" si="95"/>
        <v/>
      </c>
      <c r="AZ190" s="36" t="str">
        <f t="shared" si="96"/>
        <v/>
      </c>
      <c r="BA190" s="36" t="str">
        <f t="shared" si="97"/>
        <v/>
      </c>
      <c r="BB190" s="36" t="str">
        <f t="shared" si="98"/>
        <v/>
      </c>
      <c r="BC190" s="36" t="str">
        <f t="shared" si="99"/>
        <v/>
      </c>
      <c r="BD190" s="36" t="str">
        <f t="shared" si="100"/>
        <v/>
      </c>
      <c r="BE190" s="36" t="str">
        <f t="shared" si="101"/>
        <v/>
      </c>
      <c r="BF190" s="36" t="str">
        <f t="shared" si="102"/>
        <v/>
      </c>
      <c r="BG190" s="36" t="str">
        <f t="shared" si="103"/>
        <v/>
      </c>
      <c r="BH190" s="36" t="str">
        <f t="shared" si="104"/>
        <v/>
      </c>
      <c r="BI190" s="36" t="str">
        <f t="shared" si="105"/>
        <v/>
      </c>
      <c r="BJ190" s="36" t="str">
        <f t="shared" si="106"/>
        <v/>
      </c>
      <c r="BK190" s="36" t="str">
        <f t="shared" si="107"/>
        <v/>
      </c>
      <c r="BL190" s="36" t="str">
        <f t="shared" si="108"/>
        <v/>
      </c>
      <c r="BM190" s="36" t="str">
        <f t="shared" si="109"/>
        <v/>
      </c>
      <c r="BN190" s="38" t="e">
        <f t="shared" si="130"/>
        <v>#DIV/0!</v>
      </c>
      <c r="BO190" s="38" t="e">
        <f t="shared" si="131"/>
        <v>#DIV/0!</v>
      </c>
      <c r="BP190" s="39" t="str">
        <f t="shared" si="110"/>
        <v/>
      </c>
      <c r="BQ190" s="39" t="str">
        <f t="shared" si="111"/>
        <v/>
      </c>
      <c r="BR190" s="39" t="str">
        <f t="shared" si="112"/>
        <v/>
      </c>
      <c r="BS190" s="39" t="str">
        <f t="shared" si="113"/>
        <v/>
      </c>
      <c r="BT190" s="39" t="str">
        <f t="shared" si="114"/>
        <v/>
      </c>
      <c r="BU190" s="39" t="str">
        <f t="shared" si="115"/>
        <v/>
      </c>
      <c r="BV190" s="39" t="str">
        <f t="shared" si="116"/>
        <v/>
      </c>
      <c r="BW190" s="39" t="str">
        <f t="shared" si="117"/>
        <v/>
      </c>
      <c r="BX190" s="39" t="str">
        <f t="shared" si="118"/>
        <v/>
      </c>
      <c r="BY190" s="39" t="str">
        <f t="shared" si="119"/>
        <v/>
      </c>
      <c r="BZ190" s="39" t="str">
        <f t="shared" si="120"/>
        <v/>
      </c>
      <c r="CA190" s="39" t="str">
        <f t="shared" si="121"/>
        <v/>
      </c>
      <c r="CB190" s="39" t="str">
        <f t="shared" si="122"/>
        <v/>
      </c>
      <c r="CC190" s="39" t="str">
        <f t="shared" si="123"/>
        <v/>
      </c>
      <c r="CD190" s="39" t="str">
        <f t="shared" si="124"/>
        <v/>
      </c>
      <c r="CE190" s="39" t="str">
        <f t="shared" si="125"/>
        <v/>
      </c>
      <c r="CF190" s="39" t="str">
        <f t="shared" si="126"/>
        <v/>
      </c>
      <c r="CG190" s="39" t="str">
        <f t="shared" si="127"/>
        <v/>
      </c>
      <c r="CH190" s="39" t="str">
        <f t="shared" si="128"/>
        <v/>
      </c>
      <c r="CI190" s="39" t="str">
        <f t="shared" si="129"/>
        <v/>
      </c>
    </row>
    <row r="191" spans="1:87">
      <c r="A191" s="18"/>
      <c r="B191" s="15" t="str">
        <f>'Gene Table'!E190</f>
        <v>hsa-miR-362-5p</v>
      </c>
      <c r="C191" s="15" t="str">
        <f>'Gene Table'!B190</f>
        <v>H20</v>
      </c>
      <c r="D191" s="16"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Table'!E190</f>
        <v>hsa-miR-362-5p</v>
      </c>
      <c r="O191" s="17" t="str">
        <f>'Gene Table'!B190</f>
        <v>H20</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90"/>
        <v/>
      </c>
      <c r="AU191" s="36" t="str">
        <f t="shared" si="91"/>
        <v/>
      </c>
      <c r="AV191" s="36" t="str">
        <f t="shared" si="92"/>
        <v/>
      </c>
      <c r="AW191" s="36" t="str">
        <f t="shared" si="93"/>
        <v/>
      </c>
      <c r="AX191" s="36" t="str">
        <f t="shared" si="94"/>
        <v/>
      </c>
      <c r="AY191" s="36" t="str">
        <f t="shared" si="95"/>
        <v/>
      </c>
      <c r="AZ191" s="36" t="str">
        <f t="shared" si="96"/>
        <v/>
      </c>
      <c r="BA191" s="36" t="str">
        <f t="shared" si="97"/>
        <v/>
      </c>
      <c r="BB191" s="36" t="str">
        <f t="shared" si="98"/>
        <v/>
      </c>
      <c r="BC191" s="36" t="str">
        <f t="shared" si="99"/>
        <v/>
      </c>
      <c r="BD191" s="36" t="str">
        <f t="shared" si="100"/>
        <v/>
      </c>
      <c r="BE191" s="36" t="str">
        <f t="shared" si="101"/>
        <v/>
      </c>
      <c r="BF191" s="36" t="str">
        <f t="shared" si="102"/>
        <v/>
      </c>
      <c r="BG191" s="36" t="str">
        <f t="shared" si="103"/>
        <v/>
      </c>
      <c r="BH191" s="36" t="str">
        <f t="shared" si="104"/>
        <v/>
      </c>
      <c r="BI191" s="36" t="str">
        <f t="shared" si="105"/>
        <v/>
      </c>
      <c r="BJ191" s="36" t="str">
        <f t="shared" si="106"/>
        <v/>
      </c>
      <c r="BK191" s="36" t="str">
        <f t="shared" si="107"/>
        <v/>
      </c>
      <c r="BL191" s="36" t="str">
        <f t="shared" si="108"/>
        <v/>
      </c>
      <c r="BM191" s="36" t="str">
        <f t="shared" si="109"/>
        <v/>
      </c>
      <c r="BN191" s="38" t="e">
        <f t="shared" si="130"/>
        <v>#DIV/0!</v>
      </c>
      <c r="BO191" s="38" t="e">
        <f t="shared" si="131"/>
        <v>#DIV/0!</v>
      </c>
      <c r="BP191" s="39" t="str">
        <f t="shared" si="110"/>
        <v/>
      </c>
      <c r="BQ191" s="39" t="str">
        <f t="shared" si="111"/>
        <v/>
      </c>
      <c r="BR191" s="39" t="str">
        <f t="shared" si="112"/>
        <v/>
      </c>
      <c r="BS191" s="39" t="str">
        <f t="shared" si="113"/>
        <v/>
      </c>
      <c r="BT191" s="39" t="str">
        <f t="shared" si="114"/>
        <v/>
      </c>
      <c r="BU191" s="39" t="str">
        <f t="shared" si="115"/>
        <v/>
      </c>
      <c r="BV191" s="39" t="str">
        <f t="shared" si="116"/>
        <v/>
      </c>
      <c r="BW191" s="39" t="str">
        <f t="shared" si="117"/>
        <v/>
      </c>
      <c r="BX191" s="39" t="str">
        <f t="shared" si="118"/>
        <v/>
      </c>
      <c r="BY191" s="39" t="str">
        <f t="shared" si="119"/>
        <v/>
      </c>
      <c r="BZ191" s="39" t="str">
        <f t="shared" si="120"/>
        <v/>
      </c>
      <c r="CA191" s="39" t="str">
        <f t="shared" si="121"/>
        <v/>
      </c>
      <c r="CB191" s="39" t="str">
        <f t="shared" si="122"/>
        <v/>
      </c>
      <c r="CC191" s="39" t="str">
        <f t="shared" si="123"/>
        <v/>
      </c>
      <c r="CD191" s="39" t="str">
        <f t="shared" si="124"/>
        <v/>
      </c>
      <c r="CE191" s="39" t="str">
        <f t="shared" si="125"/>
        <v/>
      </c>
      <c r="CF191" s="39" t="str">
        <f t="shared" si="126"/>
        <v/>
      </c>
      <c r="CG191" s="39" t="str">
        <f t="shared" si="127"/>
        <v/>
      </c>
      <c r="CH191" s="39" t="str">
        <f t="shared" si="128"/>
        <v/>
      </c>
      <c r="CI191" s="39" t="str">
        <f t="shared" si="129"/>
        <v/>
      </c>
    </row>
    <row r="192" spans="1:87">
      <c r="A192" s="18"/>
      <c r="B192" s="15" t="str">
        <f>'Gene Table'!E191</f>
        <v>hsa-miR-337-3p</v>
      </c>
      <c r="C192" s="15" t="str">
        <f>'Gene Table'!B191</f>
        <v>H21</v>
      </c>
      <c r="D192" s="16"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Table'!E191</f>
        <v>hsa-miR-337-3p</v>
      </c>
      <c r="O192" s="17" t="str">
        <f>'Gene Table'!B191</f>
        <v>H21</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90"/>
        <v/>
      </c>
      <c r="AU192" s="36" t="str">
        <f t="shared" si="91"/>
        <v/>
      </c>
      <c r="AV192" s="36" t="str">
        <f t="shared" si="92"/>
        <v/>
      </c>
      <c r="AW192" s="36" t="str">
        <f t="shared" si="93"/>
        <v/>
      </c>
      <c r="AX192" s="36" t="str">
        <f t="shared" si="94"/>
        <v/>
      </c>
      <c r="AY192" s="36" t="str">
        <f t="shared" si="95"/>
        <v/>
      </c>
      <c r="AZ192" s="36" t="str">
        <f t="shared" si="96"/>
        <v/>
      </c>
      <c r="BA192" s="36" t="str">
        <f t="shared" si="97"/>
        <v/>
      </c>
      <c r="BB192" s="36" t="str">
        <f t="shared" si="98"/>
        <v/>
      </c>
      <c r="BC192" s="36" t="str">
        <f t="shared" si="99"/>
        <v/>
      </c>
      <c r="BD192" s="36" t="str">
        <f t="shared" si="100"/>
        <v/>
      </c>
      <c r="BE192" s="36" t="str">
        <f t="shared" si="101"/>
        <v/>
      </c>
      <c r="BF192" s="36" t="str">
        <f t="shared" si="102"/>
        <v/>
      </c>
      <c r="BG192" s="36" t="str">
        <f t="shared" si="103"/>
        <v/>
      </c>
      <c r="BH192" s="36" t="str">
        <f t="shared" si="104"/>
        <v/>
      </c>
      <c r="BI192" s="36" t="str">
        <f t="shared" si="105"/>
        <v/>
      </c>
      <c r="BJ192" s="36" t="str">
        <f t="shared" si="106"/>
        <v/>
      </c>
      <c r="BK192" s="36" t="str">
        <f t="shared" si="107"/>
        <v/>
      </c>
      <c r="BL192" s="36" t="str">
        <f t="shared" si="108"/>
        <v/>
      </c>
      <c r="BM192" s="36" t="str">
        <f t="shared" si="109"/>
        <v/>
      </c>
      <c r="BN192" s="38" t="e">
        <f t="shared" si="130"/>
        <v>#DIV/0!</v>
      </c>
      <c r="BO192" s="38" t="e">
        <f t="shared" si="131"/>
        <v>#DIV/0!</v>
      </c>
      <c r="BP192" s="39" t="str">
        <f t="shared" si="110"/>
        <v/>
      </c>
      <c r="BQ192" s="39" t="str">
        <f t="shared" si="111"/>
        <v/>
      </c>
      <c r="BR192" s="39" t="str">
        <f t="shared" si="112"/>
        <v/>
      </c>
      <c r="BS192" s="39" t="str">
        <f t="shared" si="113"/>
        <v/>
      </c>
      <c r="BT192" s="39" t="str">
        <f t="shared" si="114"/>
        <v/>
      </c>
      <c r="BU192" s="39" t="str">
        <f t="shared" si="115"/>
        <v/>
      </c>
      <c r="BV192" s="39" t="str">
        <f t="shared" si="116"/>
        <v/>
      </c>
      <c r="BW192" s="39" t="str">
        <f t="shared" si="117"/>
        <v/>
      </c>
      <c r="BX192" s="39" t="str">
        <f t="shared" si="118"/>
        <v/>
      </c>
      <c r="BY192" s="39" t="str">
        <f t="shared" si="119"/>
        <v/>
      </c>
      <c r="BZ192" s="39" t="str">
        <f t="shared" si="120"/>
        <v/>
      </c>
      <c r="CA192" s="39" t="str">
        <f t="shared" si="121"/>
        <v/>
      </c>
      <c r="CB192" s="39" t="str">
        <f t="shared" si="122"/>
        <v/>
      </c>
      <c r="CC192" s="39" t="str">
        <f t="shared" si="123"/>
        <v/>
      </c>
      <c r="CD192" s="39" t="str">
        <f t="shared" si="124"/>
        <v/>
      </c>
      <c r="CE192" s="39" t="str">
        <f t="shared" si="125"/>
        <v/>
      </c>
      <c r="CF192" s="39" t="str">
        <f t="shared" si="126"/>
        <v/>
      </c>
      <c r="CG192" s="39" t="str">
        <f t="shared" si="127"/>
        <v/>
      </c>
      <c r="CH192" s="39" t="str">
        <f t="shared" si="128"/>
        <v/>
      </c>
      <c r="CI192" s="39" t="str">
        <f t="shared" si="129"/>
        <v/>
      </c>
    </row>
    <row r="193" spans="1:87">
      <c r="A193" s="18"/>
      <c r="B193" s="15" t="str">
        <f>'Gene Table'!E192</f>
        <v>hsa-miR-483-3p</v>
      </c>
      <c r="C193" s="15" t="str">
        <f>'Gene Table'!B192</f>
        <v>H22</v>
      </c>
      <c r="D193" s="16"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Table'!E192</f>
        <v>hsa-miR-483-3p</v>
      </c>
      <c r="O193" s="17" t="str">
        <f>'Gene Table'!B192</f>
        <v>H22</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90"/>
        <v/>
      </c>
      <c r="AU193" s="36" t="str">
        <f t="shared" si="91"/>
        <v/>
      </c>
      <c r="AV193" s="36" t="str">
        <f t="shared" si="92"/>
        <v/>
      </c>
      <c r="AW193" s="36" t="str">
        <f t="shared" si="93"/>
        <v/>
      </c>
      <c r="AX193" s="36" t="str">
        <f t="shared" si="94"/>
        <v/>
      </c>
      <c r="AY193" s="36" t="str">
        <f t="shared" si="95"/>
        <v/>
      </c>
      <c r="AZ193" s="36" t="str">
        <f t="shared" si="96"/>
        <v/>
      </c>
      <c r="BA193" s="36" t="str">
        <f t="shared" si="97"/>
        <v/>
      </c>
      <c r="BB193" s="36" t="str">
        <f t="shared" si="98"/>
        <v/>
      </c>
      <c r="BC193" s="36" t="str">
        <f t="shared" si="99"/>
        <v/>
      </c>
      <c r="BD193" s="36" t="str">
        <f t="shared" si="100"/>
        <v/>
      </c>
      <c r="BE193" s="36" t="str">
        <f t="shared" si="101"/>
        <v/>
      </c>
      <c r="BF193" s="36" t="str">
        <f t="shared" si="102"/>
        <v/>
      </c>
      <c r="BG193" s="36" t="str">
        <f t="shared" si="103"/>
        <v/>
      </c>
      <c r="BH193" s="36" t="str">
        <f t="shared" si="104"/>
        <v/>
      </c>
      <c r="BI193" s="36" t="str">
        <f t="shared" si="105"/>
        <v/>
      </c>
      <c r="BJ193" s="36" t="str">
        <f t="shared" si="106"/>
        <v/>
      </c>
      <c r="BK193" s="36" t="str">
        <f t="shared" si="107"/>
        <v/>
      </c>
      <c r="BL193" s="36" t="str">
        <f t="shared" si="108"/>
        <v/>
      </c>
      <c r="BM193" s="36" t="str">
        <f t="shared" si="109"/>
        <v/>
      </c>
      <c r="BN193" s="38" t="e">
        <f t="shared" si="130"/>
        <v>#DIV/0!</v>
      </c>
      <c r="BO193" s="38" t="e">
        <f t="shared" si="131"/>
        <v>#DIV/0!</v>
      </c>
      <c r="BP193" s="39" t="str">
        <f t="shared" si="110"/>
        <v/>
      </c>
      <c r="BQ193" s="39" t="str">
        <f t="shared" si="111"/>
        <v/>
      </c>
      <c r="BR193" s="39" t="str">
        <f t="shared" si="112"/>
        <v/>
      </c>
      <c r="BS193" s="39" t="str">
        <f t="shared" si="113"/>
        <v/>
      </c>
      <c r="BT193" s="39" t="str">
        <f t="shared" si="114"/>
        <v/>
      </c>
      <c r="BU193" s="39" t="str">
        <f t="shared" si="115"/>
        <v/>
      </c>
      <c r="BV193" s="39" t="str">
        <f t="shared" si="116"/>
        <v/>
      </c>
      <c r="BW193" s="39" t="str">
        <f t="shared" si="117"/>
        <v/>
      </c>
      <c r="BX193" s="39" t="str">
        <f t="shared" si="118"/>
        <v/>
      </c>
      <c r="BY193" s="39" t="str">
        <f t="shared" si="119"/>
        <v/>
      </c>
      <c r="BZ193" s="39" t="str">
        <f t="shared" si="120"/>
        <v/>
      </c>
      <c r="CA193" s="39" t="str">
        <f t="shared" si="121"/>
        <v/>
      </c>
      <c r="CB193" s="39" t="str">
        <f t="shared" si="122"/>
        <v/>
      </c>
      <c r="CC193" s="39" t="str">
        <f t="shared" si="123"/>
        <v/>
      </c>
      <c r="CD193" s="39" t="str">
        <f t="shared" si="124"/>
        <v/>
      </c>
      <c r="CE193" s="39" t="str">
        <f t="shared" si="125"/>
        <v/>
      </c>
      <c r="CF193" s="39" t="str">
        <f t="shared" si="126"/>
        <v/>
      </c>
      <c r="CG193" s="39" t="str">
        <f t="shared" si="127"/>
        <v/>
      </c>
      <c r="CH193" s="39" t="str">
        <f t="shared" si="128"/>
        <v/>
      </c>
      <c r="CI193" s="39" t="str">
        <f t="shared" si="129"/>
        <v/>
      </c>
    </row>
    <row r="194" spans="1:87">
      <c r="A194" s="18"/>
      <c r="B194" s="15" t="str">
        <f>'Gene Table'!E193</f>
        <v>hsa-miR-377-3p</v>
      </c>
      <c r="C194" s="15" t="str">
        <f>'Gene Table'!B193</f>
        <v>H23</v>
      </c>
      <c r="D194" s="16"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Table'!E193</f>
        <v>hsa-miR-377-3p</v>
      </c>
      <c r="O194" s="17" t="str">
        <f>'Gene Table'!B193</f>
        <v>H23</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90"/>
        <v/>
      </c>
      <c r="AU194" s="36" t="str">
        <f t="shared" si="91"/>
        <v/>
      </c>
      <c r="AV194" s="36" t="str">
        <f t="shared" si="92"/>
        <v/>
      </c>
      <c r="AW194" s="36" t="str">
        <f t="shared" si="93"/>
        <v/>
      </c>
      <c r="AX194" s="36" t="str">
        <f t="shared" si="94"/>
        <v/>
      </c>
      <c r="AY194" s="36" t="str">
        <f t="shared" si="95"/>
        <v/>
      </c>
      <c r="AZ194" s="36" t="str">
        <f t="shared" si="96"/>
        <v/>
      </c>
      <c r="BA194" s="36" t="str">
        <f t="shared" si="97"/>
        <v/>
      </c>
      <c r="BB194" s="36" t="str">
        <f t="shared" si="98"/>
        <v/>
      </c>
      <c r="BC194" s="36" t="str">
        <f t="shared" si="99"/>
        <v/>
      </c>
      <c r="BD194" s="36" t="str">
        <f t="shared" si="100"/>
        <v/>
      </c>
      <c r="BE194" s="36" t="str">
        <f t="shared" si="101"/>
        <v/>
      </c>
      <c r="BF194" s="36" t="str">
        <f t="shared" si="102"/>
        <v/>
      </c>
      <c r="BG194" s="36" t="str">
        <f t="shared" si="103"/>
        <v/>
      </c>
      <c r="BH194" s="36" t="str">
        <f t="shared" si="104"/>
        <v/>
      </c>
      <c r="BI194" s="36" t="str">
        <f t="shared" si="105"/>
        <v/>
      </c>
      <c r="BJ194" s="36" t="str">
        <f t="shared" si="106"/>
        <v/>
      </c>
      <c r="BK194" s="36" t="str">
        <f t="shared" si="107"/>
        <v/>
      </c>
      <c r="BL194" s="36" t="str">
        <f t="shared" si="108"/>
        <v/>
      </c>
      <c r="BM194" s="36" t="str">
        <f t="shared" si="109"/>
        <v/>
      </c>
      <c r="BN194" s="38" t="e">
        <f t="shared" si="130"/>
        <v>#DIV/0!</v>
      </c>
      <c r="BO194" s="38" t="e">
        <f t="shared" si="131"/>
        <v>#DIV/0!</v>
      </c>
      <c r="BP194" s="39" t="str">
        <f t="shared" si="110"/>
        <v/>
      </c>
      <c r="BQ194" s="39" t="str">
        <f t="shared" si="111"/>
        <v/>
      </c>
      <c r="BR194" s="39" t="str">
        <f t="shared" si="112"/>
        <v/>
      </c>
      <c r="BS194" s="39" t="str">
        <f t="shared" si="113"/>
        <v/>
      </c>
      <c r="BT194" s="39" t="str">
        <f t="shared" si="114"/>
        <v/>
      </c>
      <c r="BU194" s="39" t="str">
        <f t="shared" si="115"/>
        <v/>
      </c>
      <c r="BV194" s="39" t="str">
        <f t="shared" si="116"/>
        <v/>
      </c>
      <c r="BW194" s="39" t="str">
        <f t="shared" si="117"/>
        <v/>
      </c>
      <c r="BX194" s="39" t="str">
        <f t="shared" si="118"/>
        <v/>
      </c>
      <c r="BY194" s="39" t="str">
        <f t="shared" si="119"/>
        <v/>
      </c>
      <c r="BZ194" s="39" t="str">
        <f t="shared" si="120"/>
        <v/>
      </c>
      <c r="CA194" s="39" t="str">
        <f t="shared" si="121"/>
        <v/>
      </c>
      <c r="CB194" s="39" t="str">
        <f t="shared" si="122"/>
        <v/>
      </c>
      <c r="CC194" s="39" t="str">
        <f t="shared" si="123"/>
        <v/>
      </c>
      <c r="CD194" s="39" t="str">
        <f t="shared" si="124"/>
        <v/>
      </c>
      <c r="CE194" s="39" t="str">
        <f t="shared" si="125"/>
        <v/>
      </c>
      <c r="CF194" s="39" t="str">
        <f t="shared" si="126"/>
        <v/>
      </c>
      <c r="CG194" s="39" t="str">
        <f t="shared" si="127"/>
        <v/>
      </c>
      <c r="CH194" s="39" t="str">
        <f t="shared" si="128"/>
        <v/>
      </c>
      <c r="CI194" s="39" t="str">
        <f t="shared" si="129"/>
        <v/>
      </c>
    </row>
    <row r="195" spans="1:87">
      <c r="A195" s="18"/>
      <c r="B195" s="15" t="str">
        <f>'Gene Table'!E194</f>
        <v>hsa-miR-571</v>
      </c>
      <c r="C195" s="15" t="str">
        <f>'Gene Table'!B194</f>
        <v>H24</v>
      </c>
      <c r="D195" s="16"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Table'!E194</f>
        <v>hsa-miR-571</v>
      </c>
      <c r="O195" s="17" t="str">
        <f>'Gene Table'!B194</f>
        <v>H24</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90"/>
        <v/>
      </c>
      <c r="AU195" s="36" t="str">
        <f t="shared" si="91"/>
        <v/>
      </c>
      <c r="AV195" s="36" t="str">
        <f t="shared" si="92"/>
        <v/>
      </c>
      <c r="AW195" s="36" t="str">
        <f t="shared" si="93"/>
        <v/>
      </c>
      <c r="AX195" s="36" t="str">
        <f t="shared" si="94"/>
        <v/>
      </c>
      <c r="AY195" s="36" t="str">
        <f t="shared" si="95"/>
        <v/>
      </c>
      <c r="AZ195" s="36" t="str">
        <f t="shared" si="96"/>
        <v/>
      </c>
      <c r="BA195" s="36" t="str">
        <f t="shared" si="97"/>
        <v/>
      </c>
      <c r="BB195" s="36" t="str">
        <f t="shared" si="98"/>
        <v/>
      </c>
      <c r="BC195" s="36" t="str">
        <f t="shared" si="99"/>
        <v/>
      </c>
      <c r="BD195" s="36" t="str">
        <f t="shared" si="100"/>
        <v/>
      </c>
      <c r="BE195" s="36" t="str">
        <f t="shared" si="101"/>
        <v/>
      </c>
      <c r="BF195" s="36" t="str">
        <f t="shared" si="102"/>
        <v/>
      </c>
      <c r="BG195" s="36" t="str">
        <f t="shared" si="103"/>
        <v/>
      </c>
      <c r="BH195" s="36" t="str">
        <f t="shared" si="104"/>
        <v/>
      </c>
      <c r="BI195" s="36" t="str">
        <f t="shared" si="105"/>
        <v/>
      </c>
      <c r="BJ195" s="36" t="str">
        <f t="shared" si="106"/>
        <v/>
      </c>
      <c r="BK195" s="36" t="str">
        <f t="shared" si="107"/>
        <v/>
      </c>
      <c r="BL195" s="36" t="str">
        <f t="shared" si="108"/>
        <v/>
      </c>
      <c r="BM195" s="36" t="str">
        <f t="shared" si="109"/>
        <v/>
      </c>
      <c r="BN195" s="38" t="e">
        <f t="shared" si="130"/>
        <v>#DIV/0!</v>
      </c>
      <c r="BO195" s="38" t="e">
        <f t="shared" si="131"/>
        <v>#DIV/0!</v>
      </c>
      <c r="BP195" s="39" t="str">
        <f t="shared" si="110"/>
        <v/>
      </c>
      <c r="BQ195" s="39" t="str">
        <f t="shared" si="111"/>
        <v/>
      </c>
      <c r="BR195" s="39" t="str">
        <f t="shared" si="112"/>
        <v/>
      </c>
      <c r="BS195" s="39" t="str">
        <f t="shared" si="113"/>
        <v/>
      </c>
      <c r="BT195" s="39" t="str">
        <f t="shared" si="114"/>
        <v/>
      </c>
      <c r="BU195" s="39" t="str">
        <f t="shared" si="115"/>
        <v/>
      </c>
      <c r="BV195" s="39" t="str">
        <f t="shared" si="116"/>
        <v/>
      </c>
      <c r="BW195" s="39" t="str">
        <f t="shared" si="117"/>
        <v/>
      </c>
      <c r="BX195" s="39" t="str">
        <f t="shared" si="118"/>
        <v/>
      </c>
      <c r="BY195" s="39" t="str">
        <f t="shared" si="119"/>
        <v/>
      </c>
      <c r="BZ195" s="39" t="str">
        <f t="shared" si="120"/>
        <v/>
      </c>
      <c r="CA195" s="39" t="str">
        <f t="shared" si="121"/>
        <v/>
      </c>
      <c r="CB195" s="39" t="str">
        <f t="shared" si="122"/>
        <v/>
      </c>
      <c r="CC195" s="39" t="str">
        <f t="shared" si="123"/>
        <v/>
      </c>
      <c r="CD195" s="39" t="str">
        <f t="shared" si="124"/>
        <v/>
      </c>
      <c r="CE195" s="39" t="str">
        <f t="shared" si="125"/>
        <v/>
      </c>
      <c r="CF195" s="39" t="str">
        <f t="shared" si="126"/>
        <v/>
      </c>
      <c r="CG195" s="39" t="str">
        <f t="shared" si="127"/>
        <v/>
      </c>
      <c r="CH195" s="39" t="str">
        <f t="shared" si="128"/>
        <v/>
      </c>
      <c r="CI195" s="39" t="str">
        <f t="shared" si="129"/>
        <v/>
      </c>
    </row>
    <row r="196" customHeight="1" spans="1:87">
      <c r="A196" s="18"/>
      <c r="B196" s="15" t="str">
        <f>'Gene Table'!E195</f>
        <v>hsa-miR-15a-5p</v>
      </c>
      <c r="C196" s="15" t="str">
        <f>'Gene Table'!B195</f>
        <v>I01</v>
      </c>
      <c r="D196" s="16" t="str">
        <f>IF(SUM('Test Sample Data'!D$3:D$98)&gt;10,IF(AND(ISNUMBER('Test Sample Data'!D195),'Test Sample Data'!D195&lt;$B$1,'Test Sample Data'!D195&gt;0),'Test Sample Data'!D195,$B$1),"")</f>
        <v/>
      </c>
      <c r="E196" s="17" t="str">
        <f>IF(SUM('Test Sample Data'!E$3:E$98)&gt;10,IF(AND(ISNUMBER('Test Sample Data'!E195),'Test Sample Data'!E195&lt;$B$1,'Test Sample Data'!E195&gt;0),'Test Sample Data'!E195,$B$1),"")</f>
        <v/>
      </c>
      <c r="F196" s="17" t="str">
        <f>IF(SUM('Test Sample Data'!F$3:F$98)&gt;10,IF(AND(ISNUMBER('Test Sample Data'!F195),'Test Sample Data'!F195&lt;$B$1,'Test Sample Data'!F195&gt;0),'Test Sample Data'!F195,$B$1),"")</f>
        <v/>
      </c>
      <c r="G196" s="17" t="str">
        <f>IF(SUM('Test Sample Data'!G$3:G$98)&gt;10,IF(AND(ISNUMBER('Test Sample Data'!G195),'Test Sample Data'!G195&lt;$B$1,'Test Sample Data'!G195&gt;0),'Test Sample Data'!G195,$B$1),"")</f>
        <v/>
      </c>
      <c r="H196" s="17" t="str">
        <f>IF(SUM('Test Sample Data'!H$3:H$98)&gt;10,IF(AND(ISNUMBER('Test Sample Data'!H195),'Test Sample Data'!H195&lt;$B$1,'Test Sample Data'!H195&gt;0),'Test Sample Data'!H195,$B$1),"")</f>
        <v/>
      </c>
      <c r="I196" s="17" t="str">
        <f>IF(SUM('Test Sample Data'!I$3:I$98)&gt;10,IF(AND(ISNUMBER('Test Sample Data'!I195),'Test Sample Data'!I195&lt;$B$1,'Test Sample Data'!I195&gt;0),'Test Sample Data'!I195,$B$1),"")</f>
        <v/>
      </c>
      <c r="J196" s="17" t="str">
        <f>IF(SUM('Test Sample Data'!J$3:J$98)&gt;10,IF(AND(ISNUMBER('Test Sample Data'!J195),'Test Sample Data'!J195&lt;$B$1,'Test Sample Data'!J195&gt;0),'Test Sample Data'!J195,$B$1),"")</f>
        <v/>
      </c>
      <c r="K196" s="17" t="str">
        <f>IF(SUM('Test Sample Data'!K$3:K$98)&gt;10,IF(AND(ISNUMBER('Test Sample Data'!K195),'Test Sample Data'!K195&lt;$B$1,'Test Sample Data'!K195&gt;0),'Test Sample Data'!K195,$B$1),"")</f>
        <v/>
      </c>
      <c r="L196" s="17" t="str">
        <f>IF(SUM('Test Sample Data'!L$3:L$98)&gt;10,IF(AND(ISNUMBER('Test Sample Data'!L195),'Test Sample Data'!L195&lt;$B$1,'Test Sample Data'!L195&gt;0),'Test Sample Data'!L195,$B$1),"")</f>
        <v/>
      </c>
      <c r="M196" s="17" t="str">
        <f>IF(SUM('Test Sample Data'!M$3:M$98)&gt;10,IF(AND(ISNUMBER('Test Sample Data'!M195),'Test Sample Data'!M195&lt;$B$1,'Test Sample Data'!M195&gt;0),'Test Sample Data'!M195,$B$1),"")</f>
        <v/>
      </c>
      <c r="N196" s="17" t="str">
        <f>'Gene Table'!E195</f>
        <v>hsa-miR-15a-5p</v>
      </c>
      <c r="O196" s="17" t="str">
        <f>'Gene Table'!B195</f>
        <v>I01</v>
      </c>
      <c r="P196" s="17" t="str">
        <f>IF(SUM('Control Sample Data'!D$3:D$98)&gt;10,IF(AND(ISNUMBER('Control Sample Data'!D195),'Control Sample Data'!D195&lt;$B$1,'Control Sample Data'!D195&gt;0),'Control Sample Data'!D195,$B$1),"")</f>
        <v/>
      </c>
      <c r="Q196" s="17" t="str">
        <f>IF(SUM('Control Sample Data'!E$3:E$98)&gt;10,IF(AND(ISNUMBER('Control Sample Data'!E195),'Control Sample Data'!E195&lt;$B$1,'Control Sample Data'!E195&gt;0),'Control Sample Data'!E195,$B$1),"")</f>
        <v/>
      </c>
      <c r="R196" s="17" t="str">
        <f>IF(SUM('Control Sample Data'!F$3:F$98)&gt;10,IF(AND(ISNUMBER('Control Sample Data'!F195),'Control Sample Data'!F195&lt;$B$1,'Control Sample Data'!F195&gt;0),'Control Sample Data'!F195,$B$1),"")</f>
        <v/>
      </c>
      <c r="S196" s="17" t="str">
        <f>IF(SUM('Control Sample Data'!G$3:G$98)&gt;10,IF(AND(ISNUMBER('Control Sample Data'!G195),'Control Sample Data'!G195&lt;$B$1,'Control Sample Data'!G195&gt;0),'Control Sample Data'!G195,$B$1),"")</f>
        <v/>
      </c>
      <c r="T196" s="17" t="str">
        <f>IF(SUM('Control Sample Data'!H$3:H$98)&gt;10,IF(AND(ISNUMBER('Control Sample Data'!H195),'Control Sample Data'!H195&lt;$B$1,'Control Sample Data'!H195&gt;0),'Control Sample Data'!H195,$B$1),"")</f>
        <v/>
      </c>
      <c r="U196" s="17" t="str">
        <f>IF(SUM('Control Sample Data'!I$3:I$98)&gt;10,IF(AND(ISNUMBER('Control Sample Data'!I195),'Control Sample Data'!I195&lt;$B$1,'Control Sample Data'!I195&gt;0),'Control Sample Data'!I195,$B$1),"")</f>
        <v/>
      </c>
      <c r="V196" s="17" t="str">
        <f>IF(SUM('Control Sample Data'!J$3:J$98)&gt;10,IF(AND(ISNUMBER('Control Sample Data'!J195),'Control Sample Data'!J195&lt;$B$1,'Control Sample Data'!J195&gt;0),'Control Sample Data'!J195,$B$1),"")</f>
        <v/>
      </c>
      <c r="W196" s="17" t="str">
        <f>IF(SUM('Control Sample Data'!K$3:K$98)&gt;10,IF(AND(ISNUMBER('Control Sample Data'!K195),'Control Sample Data'!K195&lt;$B$1,'Control Sample Data'!K195&gt;0),'Control Sample Data'!K195,$B$1),"")</f>
        <v/>
      </c>
      <c r="X196" s="17" t="str">
        <f>IF(SUM('Control Sample Data'!L$3:L$98)&gt;10,IF(AND(ISNUMBER('Control Sample Data'!L195),'Control Sample Data'!L195&lt;$B$1,'Control Sample Data'!L195&gt;0),'Control Sample Data'!L195,$B$1),"")</f>
        <v/>
      </c>
      <c r="Y196" s="40" t="str">
        <f>IF(SUM('Control Sample Data'!M$3:M$98)&gt;10,IF(AND(ISNUMBER('Control Sample Data'!M195),'Control Sample Data'!M195&lt;$B$1,'Control Sample Data'!M195&gt;0),'Control Sample Data'!M195,$B$1),"")</f>
        <v/>
      </c>
      <c r="Z196" s="41"/>
      <c r="AA196" s="41"/>
      <c r="AB196" s="41"/>
      <c r="AC196" s="41"/>
      <c r="AD196" s="41"/>
      <c r="AE196" s="41"/>
      <c r="AF196" s="41"/>
      <c r="AG196" s="41"/>
      <c r="AH196" s="41"/>
      <c r="AI196" s="41"/>
      <c r="AJ196" s="41"/>
      <c r="AK196" s="41"/>
      <c r="AL196" s="41"/>
      <c r="AM196" s="41"/>
      <c r="AN196" s="41"/>
      <c r="AO196" s="41"/>
      <c r="AP196" s="41"/>
      <c r="AQ196" s="41"/>
      <c r="AR196" s="41"/>
      <c r="AS196" s="41"/>
      <c r="AT196" s="36" t="str">
        <f t="shared" si="90"/>
        <v/>
      </c>
      <c r="AU196" s="36" t="str">
        <f t="shared" si="91"/>
        <v/>
      </c>
      <c r="AV196" s="36" t="str">
        <f t="shared" si="92"/>
        <v/>
      </c>
      <c r="AW196" s="36" t="str">
        <f t="shared" si="93"/>
        <v/>
      </c>
      <c r="AX196" s="36" t="str">
        <f t="shared" si="94"/>
        <v/>
      </c>
      <c r="AY196" s="36" t="str">
        <f t="shared" si="95"/>
        <v/>
      </c>
      <c r="AZ196" s="36" t="str">
        <f t="shared" si="96"/>
        <v/>
      </c>
      <c r="BA196" s="36" t="str">
        <f t="shared" si="97"/>
        <v/>
      </c>
      <c r="BB196" s="36" t="str">
        <f t="shared" si="98"/>
        <v/>
      </c>
      <c r="BC196" s="36" t="str">
        <f t="shared" si="99"/>
        <v/>
      </c>
      <c r="BD196" s="36" t="str">
        <f t="shared" si="100"/>
        <v/>
      </c>
      <c r="BE196" s="36" t="str">
        <f t="shared" si="101"/>
        <v/>
      </c>
      <c r="BF196" s="36" t="str">
        <f t="shared" si="102"/>
        <v/>
      </c>
      <c r="BG196" s="36" t="str">
        <f t="shared" si="103"/>
        <v/>
      </c>
      <c r="BH196" s="36" t="str">
        <f t="shared" si="104"/>
        <v/>
      </c>
      <c r="BI196" s="36" t="str">
        <f t="shared" si="105"/>
        <v/>
      </c>
      <c r="BJ196" s="36" t="str">
        <f t="shared" si="106"/>
        <v/>
      </c>
      <c r="BK196" s="36" t="str">
        <f t="shared" si="107"/>
        <v/>
      </c>
      <c r="BL196" s="36" t="str">
        <f t="shared" si="108"/>
        <v/>
      </c>
      <c r="BM196" s="36" t="str">
        <f t="shared" si="109"/>
        <v/>
      </c>
      <c r="BN196" s="38" t="e">
        <f t="shared" si="130"/>
        <v>#DIV/0!</v>
      </c>
      <c r="BO196" s="38" t="e">
        <f t="shared" si="131"/>
        <v>#DIV/0!</v>
      </c>
      <c r="BP196" s="39" t="str">
        <f t="shared" si="110"/>
        <v/>
      </c>
      <c r="BQ196" s="39" t="str">
        <f t="shared" si="111"/>
        <v/>
      </c>
      <c r="BR196" s="39" t="str">
        <f t="shared" si="112"/>
        <v/>
      </c>
      <c r="BS196" s="39" t="str">
        <f t="shared" si="113"/>
        <v/>
      </c>
      <c r="BT196" s="39" t="str">
        <f t="shared" si="114"/>
        <v/>
      </c>
      <c r="BU196" s="39" t="str">
        <f t="shared" si="115"/>
        <v/>
      </c>
      <c r="BV196" s="39" t="str">
        <f t="shared" si="116"/>
        <v/>
      </c>
      <c r="BW196" s="39" t="str">
        <f t="shared" si="117"/>
        <v/>
      </c>
      <c r="BX196" s="39" t="str">
        <f t="shared" si="118"/>
        <v/>
      </c>
      <c r="BY196" s="39" t="str">
        <f t="shared" si="119"/>
        <v/>
      </c>
      <c r="BZ196" s="39" t="str">
        <f t="shared" si="120"/>
        <v/>
      </c>
      <c r="CA196" s="39" t="str">
        <f t="shared" si="121"/>
        <v/>
      </c>
      <c r="CB196" s="39" t="str">
        <f t="shared" si="122"/>
        <v/>
      </c>
      <c r="CC196" s="39" t="str">
        <f t="shared" si="123"/>
        <v/>
      </c>
      <c r="CD196" s="39" t="str">
        <f t="shared" si="124"/>
        <v/>
      </c>
      <c r="CE196" s="39" t="str">
        <f t="shared" si="125"/>
        <v/>
      </c>
      <c r="CF196" s="39" t="str">
        <f t="shared" si="126"/>
        <v/>
      </c>
      <c r="CG196" s="39" t="str">
        <f t="shared" si="127"/>
        <v/>
      </c>
      <c r="CH196" s="39" t="str">
        <f t="shared" si="128"/>
        <v/>
      </c>
      <c r="CI196" s="39" t="str">
        <f t="shared" si="129"/>
        <v/>
      </c>
    </row>
    <row r="197" spans="1:87">
      <c r="A197" s="18"/>
      <c r="B197" s="15" t="str">
        <f>'Gene Table'!E196</f>
        <v>hsa-miR-569</v>
      </c>
      <c r="C197" s="15" t="str">
        <f>'Gene Table'!B196</f>
        <v>I02</v>
      </c>
      <c r="D197" s="16" t="str">
        <f>IF(SUM('Test Sample Data'!D$3:D$98)&gt;10,IF(AND(ISNUMBER('Test Sample Data'!D196),'Test Sample Data'!D196&lt;$B$1,'Test Sample Data'!D196&gt;0),'Test Sample Data'!D196,$B$1),"")</f>
        <v/>
      </c>
      <c r="E197" s="17" t="str">
        <f>IF(SUM('Test Sample Data'!E$3:E$98)&gt;10,IF(AND(ISNUMBER('Test Sample Data'!E196),'Test Sample Data'!E196&lt;$B$1,'Test Sample Data'!E196&gt;0),'Test Sample Data'!E196,$B$1),"")</f>
        <v/>
      </c>
      <c r="F197" s="17" t="str">
        <f>IF(SUM('Test Sample Data'!F$3:F$98)&gt;10,IF(AND(ISNUMBER('Test Sample Data'!F196),'Test Sample Data'!F196&lt;$B$1,'Test Sample Data'!F196&gt;0),'Test Sample Data'!F196,$B$1),"")</f>
        <v/>
      </c>
      <c r="G197" s="17" t="str">
        <f>IF(SUM('Test Sample Data'!G$3:G$98)&gt;10,IF(AND(ISNUMBER('Test Sample Data'!G196),'Test Sample Data'!G196&lt;$B$1,'Test Sample Data'!G196&gt;0),'Test Sample Data'!G196,$B$1),"")</f>
        <v/>
      </c>
      <c r="H197" s="17" t="str">
        <f>IF(SUM('Test Sample Data'!H$3:H$98)&gt;10,IF(AND(ISNUMBER('Test Sample Data'!H196),'Test Sample Data'!H196&lt;$B$1,'Test Sample Data'!H196&gt;0),'Test Sample Data'!H196,$B$1),"")</f>
        <v/>
      </c>
      <c r="I197" s="17" t="str">
        <f>IF(SUM('Test Sample Data'!I$3:I$98)&gt;10,IF(AND(ISNUMBER('Test Sample Data'!I196),'Test Sample Data'!I196&lt;$B$1,'Test Sample Data'!I196&gt;0),'Test Sample Data'!I196,$B$1),"")</f>
        <v/>
      </c>
      <c r="J197" s="17" t="str">
        <f>IF(SUM('Test Sample Data'!J$3:J$98)&gt;10,IF(AND(ISNUMBER('Test Sample Data'!J196),'Test Sample Data'!J196&lt;$B$1,'Test Sample Data'!J196&gt;0),'Test Sample Data'!J196,$B$1),"")</f>
        <v/>
      </c>
      <c r="K197" s="17" t="str">
        <f>IF(SUM('Test Sample Data'!K$3:K$98)&gt;10,IF(AND(ISNUMBER('Test Sample Data'!K196),'Test Sample Data'!K196&lt;$B$1,'Test Sample Data'!K196&gt;0),'Test Sample Data'!K196,$B$1),"")</f>
        <v/>
      </c>
      <c r="L197" s="17" t="str">
        <f>IF(SUM('Test Sample Data'!L$3:L$98)&gt;10,IF(AND(ISNUMBER('Test Sample Data'!L196),'Test Sample Data'!L196&lt;$B$1,'Test Sample Data'!L196&gt;0),'Test Sample Data'!L196,$B$1),"")</f>
        <v/>
      </c>
      <c r="M197" s="17" t="str">
        <f>IF(SUM('Test Sample Data'!M$3:M$98)&gt;10,IF(AND(ISNUMBER('Test Sample Data'!M196),'Test Sample Data'!M196&lt;$B$1,'Test Sample Data'!M196&gt;0),'Test Sample Data'!M196,$B$1),"")</f>
        <v/>
      </c>
      <c r="N197" s="17" t="str">
        <f>'Gene Table'!E196</f>
        <v>hsa-miR-569</v>
      </c>
      <c r="O197" s="17" t="str">
        <f>'Gene Table'!B196</f>
        <v>I02</v>
      </c>
      <c r="P197" s="17" t="str">
        <f>IF(SUM('Control Sample Data'!D$3:D$98)&gt;10,IF(AND(ISNUMBER('Control Sample Data'!D196),'Control Sample Data'!D196&lt;$B$1,'Control Sample Data'!D196&gt;0),'Control Sample Data'!D196,$B$1),"")</f>
        <v/>
      </c>
      <c r="Q197" s="17" t="str">
        <f>IF(SUM('Control Sample Data'!E$3:E$98)&gt;10,IF(AND(ISNUMBER('Control Sample Data'!E196),'Control Sample Data'!E196&lt;$B$1,'Control Sample Data'!E196&gt;0),'Control Sample Data'!E196,$B$1),"")</f>
        <v/>
      </c>
      <c r="R197" s="17" t="str">
        <f>IF(SUM('Control Sample Data'!F$3:F$98)&gt;10,IF(AND(ISNUMBER('Control Sample Data'!F196),'Control Sample Data'!F196&lt;$B$1,'Control Sample Data'!F196&gt;0),'Control Sample Data'!F196,$B$1),"")</f>
        <v/>
      </c>
      <c r="S197" s="17" t="str">
        <f>IF(SUM('Control Sample Data'!G$3:G$98)&gt;10,IF(AND(ISNUMBER('Control Sample Data'!G196),'Control Sample Data'!G196&lt;$B$1,'Control Sample Data'!G196&gt;0),'Control Sample Data'!G196,$B$1),"")</f>
        <v/>
      </c>
      <c r="T197" s="17" t="str">
        <f>IF(SUM('Control Sample Data'!H$3:H$98)&gt;10,IF(AND(ISNUMBER('Control Sample Data'!H196),'Control Sample Data'!H196&lt;$B$1,'Control Sample Data'!H196&gt;0),'Control Sample Data'!H196,$B$1),"")</f>
        <v/>
      </c>
      <c r="U197" s="17" t="str">
        <f>IF(SUM('Control Sample Data'!I$3:I$98)&gt;10,IF(AND(ISNUMBER('Control Sample Data'!I196),'Control Sample Data'!I196&lt;$B$1,'Control Sample Data'!I196&gt;0),'Control Sample Data'!I196,$B$1),"")</f>
        <v/>
      </c>
      <c r="V197" s="17" t="str">
        <f>IF(SUM('Control Sample Data'!J$3:J$98)&gt;10,IF(AND(ISNUMBER('Control Sample Data'!J196),'Control Sample Data'!J196&lt;$B$1,'Control Sample Data'!J196&gt;0),'Control Sample Data'!J196,$B$1),"")</f>
        <v/>
      </c>
      <c r="W197" s="17" t="str">
        <f>IF(SUM('Control Sample Data'!K$3:K$98)&gt;10,IF(AND(ISNUMBER('Control Sample Data'!K196),'Control Sample Data'!K196&lt;$B$1,'Control Sample Data'!K196&gt;0),'Control Sample Data'!K196,$B$1),"")</f>
        <v/>
      </c>
      <c r="X197" s="17" t="str">
        <f>IF(SUM('Control Sample Data'!L$3:L$98)&gt;10,IF(AND(ISNUMBER('Control Sample Data'!L196),'Control Sample Data'!L196&lt;$B$1,'Control Sample Data'!L196&gt;0),'Control Sample Data'!L196,$B$1),"")</f>
        <v/>
      </c>
      <c r="Y197" s="40" t="str">
        <f>IF(SUM('Control Sample Data'!M$3:M$98)&gt;10,IF(AND(ISNUMBER('Control Sample Data'!M196),'Control Sample Data'!M196&lt;$B$1,'Control Sample Data'!M196&gt;0),'Control Sample Data'!M196,$B$1),"")</f>
        <v/>
      </c>
      <c r="Z197" s="41"/>
      <c r="AA197" s="41"/>
      <c r="AB197" s="41"/>
      <c r="AC197" s="41"/>
      <c r="AD197" s="41"/>
      <c r="AE197" s="41"/>
      <c r="AF197" s="41"/>
      <c r="AG197" s="41"/>
      <c r="AH197" s="41"/>
      <c r="AI197" s="41"/>
      <c r="AJ197" s="41"/>
      <c r="AK197" s="41"/>
      <c r="AL197" s="41"/>
      <c r="AM197" s="41"/>
      <c r="AN197" s="41"/>
      <c r="AO197" s="41"/>
      <c r="AP197" s="41"/>
      <c r="AQ197" s="41"/>
      <c r="AR197" s="41"/>
      <c r="AS197" s="41"/>
      <c r="AT197" s="36" t="str">
        <f t="shared" ref="AT197:AT260" si="132">IF(ISERROR(D197-Z$26),"",D197-Z$26)</f>
        <v/>
      </c>
      <c r="AU197" s="36" t="str">
        <f t="shared" ref="AU197:AU260" si="133">IF(ISERROR(E197-AA$26),"",E197-AA$26)</f>
        <v/>
      </c>
      <c r="AV197" s="36" t="str">
        <f t="shared" ref="AV197:AV260" si="134">IF(ISERROR(F197-AB$26),"",F197-AB$26)</f>
        <v/>
      </c>
      <c r="AW197" s="36" t="str">
        <f t="shared" ref="AW197:AW260" si="135">IF(ISERROR(G197-AC$26),"",G197-AC$26)</f>
        <v/>
      </c>
      <c r="AX197" s="36" t="str">
        <f t="shared" ref="AX197:AX260" si="136">IF(ISERROR(H197-AD$26),"",H197-AD$26)</f>
        <v/>
      </c>
      <c r="AY197" s="36" t="str">
        <f t="shared" ref="AY197:AY260" si="137">IF(ISERROR(I197-AE$26),"",I197-AE$26)</f>
        <v/>
      </c>
      <c r="AZ197" s="36" t="str">
        <f t="shared" ref="AZ197:AZ260" si="138">IF(ISERROR(J197-AF$26),"",J197-AF$26)</f>
        <v/>
      </c>
      <c r="BA197" s="36" t="str">
        <f t="shared" ref="BA197:BA260" si="139">IF(ISERROR(K197-AG$26),"",K197-AG$26)</f>
        <v/>
      </c>
      <c r="BB197" s="36" t="str">
        <f t="shared" ref="BB197:BB260" si="140">IF(ISERROR(L197-AH$26),"",L197-AH$26)</f>
        <v/>
      </c>
      <c r="BC197" s="36" t="str">
        <f t="shared" ref="BC197:BC260" si="141">IF(ISERROR(M197-AI$26),"",M197-AI$26)</f>
        <v/>
      </c>
      <c r="BD197" s="36" t="str">
        <f t="shared" ref="BD197:BD260" si="142">IF(ISERROR(P197-AJ$26),"",P197-AJ$26)</f>
        <v/>
      </c>
      <c r="BE197" s="36" t="str">
        <f t="shared" ref="BE197:BE260" si="143">IF(ISERROR(Q197-AK$26),"",Q197-AK$26)</f>
        <v/>
      </c>
      <c r="BF197" s="36" t="str">
        <f t="shared" ref="BF197:BF260" si="144">IF(ISERROR(R197-AL$26),"",R197-AL$26)</f>
        <v/>
      </c>
      <c r="BG197" s="36" t="str">
        <f t="shared" ref="BG197:BG260" si="145">IF(ISERROR(S197-AM$26),"",S197-AM$26)</f>
        <v/>
      </c>
      <c r="BH197" s="36" t="str">
        <f t="shared" ref="BH197:BH260" si="146">IF(ISERROR(T197-AN$26),"",T197-AN$26)</f>
        <v/>
      </c>
      <c r="BI197" s="36" t="str">
        <f t="shared" ref="BI197:BI260" si="147">IF(ISERROR(U197-AO$26),"",U197-AO$26)</f>
        <v/>
      </c>
      <c r="BJ197" s="36" t="str">
        <f t="shared" ref="BJ197:BJ260" si="148">IF(ISERROR(V197-AP$26),"",V197-AP$26)</f>
        <v/>
      </c>
      <c r="BK197" s="36" t="str">
        <f t="shared" ref="BK197:BK260" si="149">IF(ISERROR(W197-AQ$26),"",W197-AQ$26)</f>
        <v/>
      </c>
      <c r="BL197" s="36" t="str">
        <f t="shared" ref="BL197:BL260" si="150">IF(ISERROR(X197-AR$26),"",X197-AR$26)</f>
        <v/>
      </c>
      <c r="BM197" s="36" t="str">
        <f t="shared" ref="BM197:BM260" si="151">IF(ISERROR(Y197-AS$26),"",Y197-AS$26)</f>
        <v/>
      </c>
      <c r="BN197" s="38" t="e">
        <f t="shared" si="130"/>
        <v>#DIV/0!</v>
      </c>
      <c r="BO197" s="38" t="e">
        <f t="shared" si="131"/>
        <v>#DIV/0!</v>
      </c>
      <c r="BP197" s="39" t="str">
        <f t="shared" ref="BP197:BP260" si="152">IF(ISNUMBER(AT197),POWER(2,-AT197),"")</f>
        <v/>
      </c>
      <c r="BQ197" s="39" t="str">
        <f t="shared" ref="BQ197:BQ260" si="153">IF(ISNUMBER(AU197),POWER(2,-AU197),"")</f>
        <v/>
      </c>
      <c r="BR197" s="39" t="str">
        <f t="shared" ref="BR197:BR260" si="154">IF(ISNUMBER(AV197),POWER(2,-AV197),"")</f>
        <v/>
      </c>
      <c r="BS197" s="39" t="str">
        <f t="shared" ref="BS197:BS260" si="155">IF(ISNUMBER(AW197),POWER(2,-AW197),"")</f>
        <v/>
      </c>
      <c r="BT197" s="39" t="str">
        <f t="shared" ref="BT197:BT260" si="156">IF(ISNUMBER(AX197),POWER(2,-AX197),"")</f>
        <v/>
      </c>
      <c r="BU197" s="39" t="str">
        <f t="shared" ref="BU197:BU260" si="157">IF(ISNUMBER(AY197),POWER(2,-AY197),"")</f>
        <v/>
      </c>
      <c r="BV197" s="39" t="str">
        <f t="shared" ref="BV197:BV260" si="158">IF(ISNUMBER(AZ197),POWER(2,-AZ197),"")</f>
        <v/>
      </c>
      <c r="BW197" s="39" t="str">
        <f t="shared" ref="BW197:BW260" si="159">IF(ISNUMBER(BA197),POWER(2,-BA197),"")</f>
        <v/>
      </c>
      <c r="BX197" s="39" t="str">
        <f t="shared" ref="BX197:BX260" si="160">IF(ISNUMBER(BB197),POWER(2,-BB197),"")</f>
        <v/>
      </c>
      <c r="BY197" s="39" t="str">
        <f t="shared" ref="BY197:BY260" si="161">IF(ISNUMBER(BC197),POWER(2,-BC197),"")</f>
        <v/>
      </c>
      <c r="BZ197" s="39" t="str">
        <f t="shared" ref="BZ197:BZ260" si="162">IF(ISNUMBER(BD197),POWER(2,-BD197),"")</f>
        <v/>
      </c>
      <c r="CA197" s="39" t="str">
        <f t="shared" ref="CA197:CA260" si="163">IF(ISNUMBER(BE197),POWER(2,-BE197),"")</f>
        <v/>
      </c>
      <c r="CB197" s="39" t="str">
        <f t="shared" ref="CB197:CB260" si="164">IF(ISNUMBER(BF197),POWER(2,-BF197),"")</f>
        <v/>
      </c>
      <c r="CC197" s="39" t="str">
        <f t="shared" ref="CC197:CC260" si="165">IF(ISNUMBER(BG197),POWER(2,-BG197),"")</f>
        <v/>
      </c>
      <c r="CD197" s="39" t="str">
        <f t="shared" ref="CD197:CD260" si="166">IF(ISNUMBER(BH197),POWER(2,-BH197),"")</f>
        <v/>
      </c>
      <c r="CE197" s="39" t="str">
        <f t="shared" ref="CE197:CE260" si="167">IF(ISNUMBER(BI197),POWER(2,-BI197),"")</f>
        <v/>
      </c>
      <c r="CF197" s="39" t="str">
        <f t="shared" ref="CF197:CF260" si="168">IF(ISNUMBER(BJ197),POWER(2,-BJ197),"")</f>
        <v/>
      </c>
      <c r="CG197" s="39" t="str">
        <f t="shared" ref="CG197:CG260" si="169">IF(ISNUMBER(BK197),POWER(2,-BK197),"")</f>
        <v/>
      </c>
      <c r="CH197" s="39" t="str">
        <f t="shared" ref="CH197:CH260" si="170">IF(ISNUMBER(BL197),POWER(2,-BL197),"")</f>
        <v/>
      </c>
      <c r="CI197" s="39" t="str">
        <f t="shared" ref="CI197:CI260" si="171">IF(ISNUMBER(BM197),POWER(2,-BM197),"")</f>
        <v/>
      </c>
    </row>
    <row r="198" spans="1:87">
      <c r="A198" s="18"/>
      <c r="B198" s="15" t="str">
        <f>'Gene Table'!E197</f>
        <v>hsa-miR-15b-5p</v>
      </c>
      <c r="C198" s="15" t="str">
        <f>'Gene Table'!B197</f>
        <v>I03</v>
      </c>
      <c r="D198" s="16" t="str">
        <f>IF(SUM('Test Sample Data'!D$3:D$98)&gt;10,IF(AND(ISNUMBER('Test Sample Data'!D197),'Test Sample Data'!D197&lt;$B$1,'Test Sample Data'!D197&gt;0),'Test Sample Data'!D197,$B$1),"")</f>
        <v/>
      </c>
      <c r="E198" s="17" t="str">
        <f>IF(SUM('Test Sample Data'!E$3:E$98)&gt;10,IF(AND(ISNUMBER('Test Sample Data'!E197),'Test Sample Data'!E197&lt;$B$1,'Test Sample Data'!E197&gt;0),'Test Sample Data'!E197,$B$1),"")</f>
        <v/>
      </c>
      <c r="F198" s="17" t="str">
        <f>IF(SUM('Test Sample Data'!F$3:F$98)&gt;10,IF(AND(ISNUMBER('Test Sample Data'!F197),'Test Sample Data'!F197&lt;$B$1,'Test Sample Data'!F197&gt;0),'Test Sample Data'!F197,$B$1),"")</f>
        <v/>
      </c>
      <c r="G198" s="17" t="str">
        <f>IF(SUM('Test Sample Data'!G$3:G$98)&gt;10,IF(AND(ISNUMBER('Test Sample Data'!G197),'Test Sample Data'!G197&lt;$B$1,'Test Sample Data'!G197&gt;0),'Test Sample Data'!G197,$B$1),"")</f>
        <v/>
      </c>
      <c r="H198" s="17" t="str">
        <f>IF(SUM('Test Sample Data'!H$3:H$98)&gt;10,IF(AND(ISNUMBER('Test Sample Data'!H197),'Test Sample Data'!H197&lt;$B$1,'Test Sample Data'!H197&gt;0),'Test Sample Data'!H197,$B$1),"")</f>
        <v/>
      </c>
      <c r="I198" s="17" t="str">
        <f>IF(SUM('Test Sample Data'!I$3:I$98)&gt;10,IF(AND(ISNUMBER('Test Sample Data'!I197),'Test Sample Data'!I197&lt;$B$1,'Test Sample Data'!I197&gt;0),'Test Sample Data'!I197,$B$1),"")</f>
        <v/>
      </c>
      <c r="J198" s="17" t="str">
        <f>IF(SUM('Test Sample Data'!J$3:J$98)&gt;10,IF(AND(ISNUMBER('Test Sample Data'!J197),'Test Sample Data'!J197&lt;$B$1,'Test Sample Data'!J197&gt;0),'Test Sample Data'!J197,$B$1),"")</f>
        <v/>
      </c>
      <c r="K198" s="17" t="str">
        <f>IF(SUM('Test Sample Data'!K$3:K$98)&gt;10,IF(AND(ISNUMBER('Test Sample Data'!K197),'Test Sample Data'!K197&lt;$B$1,'Test Sample Data'!K197&gt;0),'Test Sample Data'!K197,$B$1),"")</f>
        <v/>
      </c>
      <c r="L198" s="17" t="str">
        <f>IF(SUM('Test Sample Data'!L$3:L$98)&gt;10,IF(AND(ISNUMBER('Test Sample Data'!L197),'Test Sample Data'!L197&lt;$B$1,'Test Sample Data'!L197&gt;0),'Test Sample Data'!L197,$B$1),"")</f>
        <v/>
      </c>
      <c r="M198" s="17" t="str">
        <f>IF(SUM('Test Sample Data'!M$3:M$98)&gt;10,IF(AND(ISNUMBER('Test Sample Data'!M197),'Test Sample Data'!M197&lt;$B$1,'Test Sample Data'!M197&gt;0),'Test Sample Data'!M197,$B$1),"")</f>
        <v/>
      </c>
      <c r="N198" s="17" t="str">
        <f>'Gene Table'!E197</f>
        <v>hsa-miR-15b-5p</v>
      </c>
      <c r="O198" s="17" t="str">
        <f>'Gene Table'!B197</f>
        <v>I03</v>
      </c>
      <c r="P198" s="17" t="str">
        <f>IF(SUM('Control Sample Data'!D$3:D$98)&gt;10,IF(AND(ISNUMBER('Control Sample Data'!D197),'Control Sample Data'!D197&lt;$B$1,'Control Sample Data'!D197&gt;0),'Control Sample Data'!D197,$B$1),"")</f>
        <v/>
      </c>
      <c r="Q198" s="17" t="str">
        <f>IF(SUM('Control Sample Data'!E$3:E$98)&gt;10,IF(AND(ISNUMBER('Control Sample Data'!E197),'Control Sample Data'!E197&lt;$B$1,'Control Sample Data'!E197&gt;0),'Control Sample Data'!E197,$B$1),"")</f>
        <v/>
      </c>
      <c r="R198" s="17" t="str">
        <f>IF(SUM('Control Sample Data'!F$3:F$98)&gt;10,IF(AND(ISNUMBER('Control Sample Data'!F197),'Control Sample Data'!F197&lt;$B$1,'Control Sample Data'!F197&gt;0),'Control Sample Data'!F197,$B$1),"")</f>
        <v/>
      </c>
      <c r="S198" s="17" t="str">
        <f>IF(SUM('Control Sample Data'!G$3:G$98)&gt;10,IF(AND(ISNUMBER('Control Sample Data'!G197),'Control Sample Data'!G197&lt;$B$1,'Control Sample Data'!G197&gt;0),'Control Sample Data'!G197,$B$1),"")</f>
        <v/>
      </c>
      <c r="T198" s="17" t="str">
        <f>IF(SUM('Control Sample Data'!H$3:H$98)&gt;10,IF(AND(ISNUMBER('Control Sample Data'!H197),'Control Sample Data'!H197&lt;$B$1,'Control Sample Data'!H197&gt;0),'Control Sample Data'!H197,$B$1),"")</f>
        <v/>
      </c>
      <c r="U198" s="17" t="str">
        <f>IF(SUM('Control Sample Data'!I$3:I$98)&gt;10,IF(AND(ISNUMBER('Control Sample Data'!I197),'Control Sample Data'!I197&lt;$B$1,'Control Sample Data'!I197&gt;0),'Control Sample Data'!I197,$B$1),"")</f>
        <v/>
      </c>
      <c r="V198" s="17" t="str">
        <f>IF(SUM('Control Sample Data'!J$3:J$98)&gt;10,IF(AND(ISNUMBER('Control Sample Data'!J197),'Control Sample Data'!J197&lt;$B$1,'Control Sample Data'!J197&gt;0),'Control Sample Data'!J197,$B$1),"")</f>
        <v/>
      </c>
      <c r="W198" s="17" t="str">
        <f>IF(SUM('Control Sample Data'!K$3:K$98)&gt;10,IF(AND(ISNUMBER('Control Sample Data'!K197),'Control Sample Data'!K197&lt;$B$1,'Control Sample Data'!K197&gt;0),'Control Sample Data'!K197,$B$1),"")</f>
        <v/>
      </c>
      <c r="X198" s="17" t="str">
        <f>IF(SUM('Control Sample Data'!L$3:L$98)&gt;10,IF(AND(ISNUMBER('Control Sample Data'!L197),'Control Sample Data'!L197&lt;$B$1,'Control Sample Data'!L197&gt;0),'Control Sample Data'!L197,$B$1),"")</f>
        <v/>
      </c>
      <c r="Y198" s="40" t="str">
        <f>IF(SUM('Control Sample Data'!M$3:M$98)&gt;10,IF(AND(ISNUMBER('Control Sample Data'!M197),'Control Sample Data'!M197&lt;$B$1,'Control Sample Data'!M197&gt;0),'Control Sample Data'!M197,$B$1),"")</f>
        <v/>
      </c>
      <c r="Z198" s="41"/>
      <c r="AA198" s="41"/>
      <c r="AB198" s="41"/>
      <c r="AC198" s="41"/>
      <c r="AD198" s="41"/>
      <c r="AE198" s="41"/>
      <c r="AF198" s="41"/>
      <c r="AG198" s="41"/>
      <c r="AH198" s="41"/>
      <c r="AI198" s="41"/>
      <c r="AJ198" s="41"/>
      <c r="AK198" s="41"/>
      <c r="AL198" s="41"/>
      <c r="AM198" s="41"/>
      <c r="AN198" s="41"/>
      <c r="AO198" s="41"/>
      <c r="AP198" s="41"/>
      <c r="AQ198" s="41"/>
      <c r="AR198" s="41"/>
      <c r="AS198" s="41"/>
      <c r="AT198" s="36" t="str">
        <f t="shared" si="132"/>
        <v/>
      </c>
      <c r="AU198" s="36" t="str">
        <f t="shared" si="133"/>
        <v/>
      </c>
      <c r="AV198" s="36" t="str">
        <f t="shared" si="134"/>
        <v/>
      </c>
      <c r="AW198" s="36" t="str">
        <f t="shared" si="135"/>
        <v/>
      </c>
      <c r="AX198" s="36" t="str">
        <f t="shared" si="136"/>
        <v/>
      </c>
      <c r="AY198" s="36" t="str">
        <f t="shared" si="137"/>
        <v/>
      </c>
      <c r="AZ198" s="36" t="str">
        <f t="shared" si="138"/>
        <v/>
      </c>
      <c r="BA198" s="36" t="str">
        <f t="shared" si="139"/>
        <v/>
      </c>
      <c r="BB198" s="36" t="str">
        <f t="shared" si="140"/>
        <v/>
      </c>
      <c r="BC198" s="36" t="str">
        <f t="shared" si="141"/>
        <v/>
      </c>
      <c r="BD198" s="36" t="str">
        <f t="shared" si="142"/>
        <v/>
      </c>
      <c r="BE198" s="36" t="str">
        <f t="shared" si="143"/>
        <v/>
      </c>
      <c r="BF198" s="36" t="str">
        <f t="shared" si="144"/>
        <v/>
      </c>
      <c r="BG198" s="36" t="str">
        <f t="shared" si="145"/>
        <v/>
      </c>
      <c r="BH198" s="36" t="str">
        <f t="shared" si="146"/>
        <v/>
      </c>
      <c r="BI198" s="36" t="str">
        <f t="shared" si="147"/>
        <v/>
      </c>
      <c r="BJ198" s="36" t="str">
        <f t="shared" si="148"/>
        <v/>
      </c>
      <c r="BK198" s="36" t="str">
        <f t="shared" si="149"/>
        <v/>
      </c>
      <c r="BL198" s="36" t="str">
        <f t="shared" si="150"/>
        <v/>
      </c>
      <c r="BM198" s="36" t="str">
        <f t="shared" si="151"/>
        <v/>
      </c>
      <c r="BN198" s="38" t="e">
        <f t="shared" si="130"/>
        <v>#DIV/0!</v>
      </c>
      <c r="BO198" s="38" t="e">
        <f t="shared" si="131"/>
        <v>#DIV/0!</v>
      </c>
      <c r="BP198" s="39" t="str">
        <f t="shared" si="152"/>
        <v/>
      </c>
      <c r="BQ198" s="39" t="str">
        <f t="shared" si="153"/>
        <v/>
      </c>
      <c r="BR198" s="39" t="str">
        <f t="shared" si="154"/>
        <v/>
      </c>
      <c r="BS198" s="39" t="str">
        <f t="shared" si="155"/>
        <v/>
      </c>
      <c r="BT198" s="39" t="str">
        <f t="shared" si="156"/>
        <v/>
      </c>
      <c r="BU198" s="39" t="str">
        <f t="shared" si="157"/>
        <v/>
      </c>
      <c r="BV198" s="39" t="str">
        <f t="shared" si="158"/>
        <v/>
      </c>
      <c r="BW198" s="39" t="str">
        <f t="shared" si="159"/>
        <v/>
      </c>
      <c r="BX198" s="39" t="str">
        <f t="shared" si="160"/>
        <v/>
      </c>
      <c r="BY198" s="39" t="str">
        <f t="shared" si="161"/>
        <v/>
      </c>
      <c r="BZ198" s="39" t="str">
        <f t="shared" si="162"/>
        <v/>
      </c>
      <c r="CA198" s="39" t="str">
        <f t="shared" si="163"/>
        <v/>
      </c>
      <c r="CB198" s="39" t="str">
        <f t="shared" si="164"/>
        <v/>
      </c>
      <c r="CC198" s="39" t="str">
        <f t="shared" si="165"/>
        <v/>
      </c>
      <c r="CD198" s="39" t="str">
        <f t="shared" si="166"/>
        <v/>
      </c>
      <c r="CE198" s="39" t="str">
        <f t="shared" si="167"/>
        <v/>
      </c>
      <c r="CF198" s="39" t="str">
        <f t="shared" si="168"/>
        <v/>
      </c>
      <c r="CG198" s="39" t="str">
        <f t="shared" si="169"/>
        <v/>
      </c>
      <c r="CH198" s="39" t="str">
        <f t="shared" si="170"/>
        <v/>
      </c>
      <c r="CI198" s="39" t="str">
        <f t="shared" si="171"/>
        <v/>
      </c>
    </row>
    <row r="199" spans="1:87">
      <c r="A199" s="18"/>
      <c r="B199" s="15" t="str">
        <f>'Gene Table'!E198</f>
        <v>hsa-miR-514a-3p</v>
      </c>
      <c r="C199" s="15" t="str">
        <f>'Gene Table'!B198</f>
        <v>I04</v>
      </c>
      <c r="D199" s="16" t="str">
        <f>IF(SUM('Test Sample Data'!D$3:D$98)&gt;10,IF(AND(ISNUMBER('Test Sample Data'!D198),'Test Sample Data'!D198&lt;$B$1,'Test Sample Data'!D198&gt;0),'Test Sample Data'!D198,$B$1),"")</f>
        <v/>
      </c>
      <c r="E199" s="17" t="str">
        <f>IF(SUM('Test Sample Data'!E$3:E$98)&gt;10,IF(AND(ISNUMBER('Test Sample Data'!E198),'Test Sample Data'!E198&lt;$B$1,'Test Sample Data'!E198&gt;0),'Test Sample Data'!E198,$B$1),"")</f>
        <v/>
      </c>
      <c r="F199" s="17" t="str">
        <f>IF(SUM('Test Sample Data'!F$3:F$98)&gt;10,IF(AND(ISNUMBER('Test Sample Data'!F198),'Test Sample Data'!F198&lt;$B$1,'Test Sample Data'!F198&gt;0),'Test Sample Data'!F198,$B$1),"")</f>
        <v/>
      </c>
      <c r="G199" s="17" t="str">
        <f>IF(SUM('Test Sample Data'!G$3:G$98)&gt;10,IF(AND(ISNUMBER('Test Sample Data'!G198),'Test Sample Data'!G198&lt;$B$1,'Test Sample Data'!G198&gt;0),'Test Sample Data'!G198,$B$1),"")</f>
        <v/>
      </c>
      <c r="H199" s="17" t="str">
        <f>IF(SUM('Test Sample Data'!H$3:H$98)&gt;10,IF(AND(ISNUMBER('Test Sample Data'!H198),'Test Sample Data'!H198&lt;$B$1,'Test Sample Data'!H198&gt;0),'Test Sample Data'!H198,$B$1),"")</f>
        <v/>
      </c>
      <c r="I199" s="17" t="str">
        <f>IF(SUM('Test Sample Data'!I$3:I$98)&gt;10,IF(AND(ISNUMBER('Test Sample Data'!I198),'Test Sample Data'!I198&lt;$B$1,'Test Sample Data'!I198&gt;0),'Test Sample Data'!I198,$B$1),"")</f>
        <v/>
      </c>
      <c r="J199" s="17" t="str">
        <f>IF(SUM('Test Sample Data'!J$3:J$98)&gt;10,IF(AND(ISNUMBER('Test Sample Data'!J198),'Test Sample Data'!J198&lt;$B$1,'Test Sample Data'!J198&gt;0),'Test Sample Data'!J198,$B$1),"")</f>
        <v/>
      </c>
      <c r="K199" s="17" t="str">
        <f>IF(SUM('Test Sample Data'!K$3:K$98)&gt;10,IF(AND(ISNUMBER('Test Sample Data'!K198),'Test Sample Data'!K198&lt;$B$1,'Test Sample Data'!K198&gt;0),'Test Sample Data'!K198,$B$1),"")</f>
        <v/>
      </c>
      <c r="L199" s="17" t="str">
        <f>IF(SUM('Test Sample Data'!L$3:L$98)&gt;10,IF(AND(ISNUMBER('Test Sample Data'!L198),'Test Sample Data'!L198&lt;$B$1,'Test Sample Data'!L198&gt;0),'Test Sample Data'!L198,$B$1),"")</f>
        <v/>
      </c>
      <c r="M199" s="17" t="str">
        <f>IF(SUM('Test Sample Data'!M$3:M$98)&gt;10,IF(AND(ISNUMBER('Test Sample Data'!M198),'Test Sample Data'!M198&lt;$B$1,'Test Sample Data'!M198&gt;0),'Test Sample Data'!M198,$B$1),"")</f>
        <v/>
      </c>
      <c r="N199" s="17" t="str">
        <f>'Gene Table'!E198</f>
        <v>hsa-miR-514a-3p</v>
      </c>
      <c r="O199" s="17" t="str">
        <f>'Gene Table'!B198</f>
        <v>I04</v>
      </c>
      <c r="P199" s="17" t="str">
        <f>IF(SUM('Control Sample Data'!D$3:D$98)&gt;10,IF(AND(ISNUMBER('Control Sample Data'!D198),'Control Sample Data'!D198&lt;$B$1,'Control Sample Data'!D198&gt;0),'Control Sample Data'!D198,$B$1),"")</f>
        <v/>
      </c>
      <c r="Q199" s="17" t="str">
        <f>IF(SUM('Control Sample Data'!E$3:E$98)&gt;10,IF(AND(ISNUMBER('Control Sample Data'!E198),'Control Sample Data'!E198&lt;$B$1,'Control Sample Data'!E198&gt;0),'Control Sample Data'!E198,$B$1),"")</f>
        <v/>
      </c>
      <c r="R199" s="17" t="str">
        <f>IF(SUM('Control Sample Data'!F$3:F$98)&gt;10,IF(AND(ISNUMBER('Control Sample Data'!F198),'Control Sample Data'!F198&lt;$B$1,'Control Sample Data'!F198&gt;0),'Control Sample Data'!F198,$B$1),"")</f>
        <v/>
      </c>
      <c r="S199" s="17" t="str">
        <f>IF(SUM('Control Sample Data'!G$3:G$98)&gt;10,IF(AND(ISNUMBER('Control Sample Data'!G198),'Control Sample Data'!G198&lt;$B$1,'Control Sample Data'!G198&gt;0),'Control Sample Data'!G198,$B$1),"")</f>
        <v/>
      </c>
      <c r="T199" s="17" t="str">
        <f>IF(SUM('Control Sample Data'!H$3:H$98)&gt;10,IF(AND(ISNUMBER('Control Sample Data'!H198),'Control Sample Data'!H198&lt;$B$1,'Control Sample Data'!H198&gt;0),'Control Sample Data'!H198,$B$1),"")</f>
        <v/>
      </c>
      <c r="U199" s="17" t="str">
        <f>IF(SUM('Control Sample Data'!I$3:I$98)&gt;10,IF(AND(ISNUMBER('Control Sample Data'!I198),'Control Sample Data'!I198&lt;$B$1,'Control Sample Data'!I198&gt;0),'Control Sample Data'!I198,$B$1),"")</f>
        <v/>
      </c>
      <c r="V199" s="17" t="str">
        <f>IF(SUM('Control Sample Data'!J$3:J$98)&gt;10,IF(AND(ISNUMBER('Control Sample Data'!J198),'Control Sample Data'!J198&lt;$B$1,'Control Sample Data'!J198&gt;0),'Control Sample Data'!J198,$B$1),"")</f>
        <v/>
      </c>
      <c r="W199" s="17" t="str">
        <f>IF(SUM('Control Sample Data'!K$3:K$98)&gt;10,IF(AND(ISNUMBER('Control Sample Data'!K198),'Control Sample Data'!K198&lt;$B$1,'Control Sample Data'!K198&gt;0),'Control Sample Data'!K198,$B$1),"")</f>
        <v/>
      </c>
      <c r="X199" s="17" t="str">
        <f>IF(SUM('Control Sample Data'!L$3:L$98)&gt;10,IF(AND(ISNUMBER('Control Sample Data'!L198),'Control Sample Data'!L198&lt;$B$1,'Control Sample Data'!L198&gt;0),'Control Sample Data'!L198,$B$1),"")</f>
        <v/>
      </c>
      <c r="Y199" s="40" t="str">
        <f>IF(SUM('Control Sample Data'!M$3:M$98)&gt;10,IF(AND(ISNUMBER('Control Sample Data'!M198),'Control Sample Data'!M198&lt;$B$1,'Control Sample Data'!M198&gt;0),'Control Sample Data'!M198,$B$1),"")</f>
        <v/>
      </c>
      <c r="Z199" s="41"/>
      <c r="AA199" s="41"/>
      <c r="AB199" s="41"/>
      <c r="AC199" s="41"/>
      <c r="AD199" s="41"/>
      <c r="AE199" s="41"/>
      <c r="AF199" s="41"/>
      <c r="AG199" s="41"/>
      <c r="AH199" s="41"/>
      <c r="AI199" s="41"/>
      <c r="AJ199" s="41"/>
      <c r="AK199" s="41"/>
      <c r="AL199" s="41"/>
      <c r="AM199" s="41"/>
      <c r="AN199" s="41"/>
      <c r="AO199" s="41"/>
      <c r="AP199" s="41"/>
      <c r="AQ199" s="41"/>
      <c r="AR199" s="41"/>
      <c r="AS199" s="41"/>
      <c r="AT199" s="36" t="str">
        <f t="shared" si="132"/>
        <v/>
      </c>
      <c r="AU199" s="36" t="str">
        <f t="shared" si="133"/>
        <v/>
      </c>
      <c r="AV199" s="36" t="str">
        <f t="shared" si="134"/>
        <v/>
      </c>
      <c r="AW199" s="36" t="str">
        <f t="shared" si="135"/>
        <v/>
      </c>
      <c r="AX199" s="36" t="str">
        <f t="shared" si="136"/>
        <v/>
      </c>
      <c r="AY199" s="36" t="str">
        <f t="shared" si="137"/>
        <v/>
      </c>
      <c r="AZ199" s="36" t="str">
        <f t="shared" si="138"/>
        <v/>
      </c>
      <c r="BA199" s="36" t="str">
        <f t="shared" si="139"/>
        <v/>
      </c>
      <c r="BB199" s="36" t="str">
        <f t="shared" si="140"/>
        <v/>
      </c>
      <c r="BC199" s="36" t="str">
        <f t="shared" si="141"/>
        <v/>
      </c>
      <c r="BD199" s="36" t="str">
        <f t="shared" si="142"/>
        <v/>
      </c>
      <c r="BE199" s="36" t="str">
        <f t="shared" si="143"/>
        <v/>
      </c>
      <c r="BF199" s="36" t="str">
        <f t="shared" si="144"/>
        <v/>
      </c>
      <c r="BG199" s="36" t="str">
        <f t="shared" si="145"/>
        <v/>
      </c>
      <c r="BH199" s="36" t="str">
        <f t="shared" si="146"/>
        <v/>
      </c>
      <c r="BI199" s="36" t="str">
        <f t="shared" si="147"/>
        <v/>
      </c>
      <c r="BJ199" s="36" t="str">
        <f t="shared" si="148"/>
        <v/>
      </c>
      <c r="BK199" s="36" t="str">
        <f t="shared" si="149"/>
        <v/>
      </c>
      <c r="BL199" s="36" t="str">
        <f t="shared" si="150"/>
        <v/>
      </c>
      <c r="BM199" s="36" t="str">
        <f t="shared" si="151"/>
        <v/>
      </c>
      <c r="BN199" s="38" t="e">
        <f t="shared" si="130"/>
        <v>#DIV/0!</v>
      </c>
      <c r="BO199" s="38" t="e">
        <f t="shared" si="131"/>
        <v>#DIV/0!</v>
      </c>
      <c r="BP199" s="39" t="str">
        <f t="shared" si="152"/>
        <v/>
      </c>
      <c r="BQ199" s="39" t="str">
        <f t="shared" si="153"/>
        <v/>
      </c>
      <c r="BR199" s="39" t="str">
        <f t="shared" si="154"/>
        <v/>
      </c>
      <c r="BS199" s="39" t="str">
        <f t="shared" si="155"/>
        <v/>
      </c>
      <c r="BT199" s="39" t="str">
        <f t="shared" si="156"/>
        <v/>
      </c>
      <c r="BU199" s="39" t="str">
        <f t="shared" si="157"/>
        <v/>
      </c>
      <c r="BV199" s="39" t="str">
        <f t="shared" si="158"/>
        <v/>
      </c>
      <c r="BW199" s="39" t="str">
        <f t="shared" si="159"/>
        <v/>
      </c>
      <c r="BX199" s="39" t="str">
        <f t="shared" si="160"/>
        <v/>
      </c>
      <c r="BY199" s="39" t="str">
        <f t="shared" si="161"/>
        <v/>
      </c>
      <c r="BZ199" s="39" t="str">
        <f t="shared" si="162"/>
        <v/>
      </c>
      <c r="CA199" s="39" t="str">
        <f t="shared" si="163"/>
        <v/>
      </c>
      <c r="CB199" s="39" t="str">
        <f t="shared" si="164"/>
        <v/>
      </c>
      <c r="CC199" s="39" t="str">
        <f t="shared" si="165"/>
        <v/>
      </c>
      <c r="CD199" s="39" t="str">
        <f t="shared" si="166"/>
        <v/>
      </c>
      <c r="CE199" s="39" t="str">
        <f t="shared" si="167"/>
        <v/>
      </c>
      <c r="CF199" s="39" t="str">
        <f t="shared" si="168"/>
        <v/>
      </c>
      <c r="CG199" s="39" t="str">
        <f t="shared" si="169"/>
        <v/>
      </c>
      <c r="CH199" s="39" t="str">
        <f t="shared" si="170"/>
        <v/>
      </c>
      <c r="CI199" s="39" t="str">
        <f t="shared" si="171"/>
        <v/>
      </c>
    </row>
    <row r="200" spans="1:87">
      <c r="A200" s="18"/>
      <c r="B200" s="15" t="str">
        <f>'Gene Table'!E199</f>
        <v>hsa-miR-208a</v>
      </c>
      <c r="C200" s="15" t="str">
        <f>'Gene Table'!B199</f>
        <v>I05</v>
      </c>
      <c r="D200" s="16" t="str">
        <f>IF(SUM('Test Sample Data'!D$3:D$98)&gt;10,IF(AND(ISNUMBER('Test Sample Data'!D199),'Test Sample Data'!D199&lt;$B$1,'Test Sample Data'!D199&gt;0),'Test Sample Data'!D199,$B$1),"")</f>
        <v/>
      </c>
      <c r="E200" s="17" t="str">
        <f>IF(SUM('Test Sample Data'!E$3:E$98)&gt;10,IF(AND(ISNUMBER('Test Sample Data'!E199),'Test Sample Data'!E199&lt;$B$1,'Test Sample Data'!E199&gt;0),'Test Sample Data'!E199,$B$1),"")</f>
        <v/>
      </c>
      <c r="F200" s="17" t="str">
        <f>IF(SUM('Test Sample Data'!F$3:F$98)&gt;10,IF(AND(ISNUMBER('Test Sample Data'!F199),'Test Sample Data'!F199&lt;$B$1,'Test Sample Data'!F199&gt;0),'Test Sample Data'!F199,$B$1),"")</f>
        <v/>
      </c>
      <c r="G200" s="17" t="str">
        <f>IF(SUM('Test Sample Data'!G$3:G$98)&gt;10,IF(AND(ISNUMBER('Test Sample Data'!G199),'Test Sample Data'!G199&lt;$B$1,'Test Sample Data'!G199&gt;0),'Test Sample Data'!G199,$B$1),"")</f>
        <v/>
      </c>
      <c r="H200" s="17" t="str">
        <f>IF(SUM('Test Sample Data'!H$3:H$98)&gt;10,IF(AND(ISNUMBER('Test Sample Data'!H199),'Test Sample Data'!H199&lt;$B$1,'Test Sample Data'!H199&gt;0),'Test Sample Data'!H199,$B$1),"")</f>
        <v/>
      </c>
      <c r="I200" s="17" t="str">
        <f>IF(SUM('Test Sample Data'!I$3:I$98)&gt;10,IF(AND(ISNUMBER('Test Sample Data'!I199),'Test Sample Data'!I199&lt;$B$1,'Test Sample Data'!I199&gt;0),'Test Sample Data'!I199,$B$1),"")</f>
        <v/>
      </c>
      <c r="J200" s="17" t="str">
        <f>IF(SUM('Test Sample Data'!J$3:J$98)&gt;10,IF(AND(ISNUMBER('Test Sample Data'!J199),'Test Sample Data'!J199&lt;$B$1,'Test Sample Data'!J199&gt;0),'Test Sample Data'!J199,$B$1),"")</f>
        <v/>
      </c>
      <c r="K200" s="17" t="str">
        <f>IF(SUM('Test Sample Data'!K$3:K$98)&gt;10,IF(AND(ISNUMBER('Test Sample Data'!K199),'Test Sample Data'!K199&lt;$B$1,'Test Sample Data'!K199&gt;0),'Test Sample Data'!K199,$B$1),"")</f>
        <v/>
      </c>
      <c r="L200" s="17" t="str">
        <f>IF(SUM('Test Sample Data'!L$3:L$98)&gt;10,IF(AND(ISNUMBER('Test Sample Data'!L199),'Test Sample Data'!L199&lt;$B$1,'Test Sample Data'!L199&gt;0),'Test Sample Data'!L199,$B$1),"")</f>
        <v/>
      </c>
      <c r="M200" s="17" t="str">
        <f>IF(SUM('Test Sample Data'!M$3:M$98)&gt;10,IF(AND(ISNUMBER('Test Sample Data'!M199),'Test Sample Data'!M199&lt;$B$1,'Test Sample Data'!M199&gt;0),'Test Sample Data'!M199,$B$1),"")</f>
        <v/>
      </c>
      <c r="N200" s="17" t="str">
        <f>'Gene Table'!E199</f>
        <v>hsa-miR-208a</v>
      </c>
      <c r="O200" s="17" t="str">
        <f>'Gene Table'!B199</f>
        <v>I05</v>
      </c>
      <c r="P200" s="17" t="str">
        <f>IF(SUM('Control Sample Data'!D$3:D$98)&gt;10,IF(AND(ISNUMBER('Control Sample Data'!D199),'Control Sample Data'!D199&lt;$B$1,'Control Sample Data'!D199&gt;0),'Control Sample Data'!D199,$B$1),"")</f>
        <v/>
      </c>
      <c r="Q200" s="17" t="str">
        <f>IF(SUM('Control Sample Data'!E$3:E$98)&gt;10,IF(AND(ISNUMBER('Control Sample Data'!E199),'Control Sample Data'!E199&lt;$B$1,'Control Sample Data'!E199&gt;0),'Control Sample Data'!E199,$B$1),"")</f>
        <v/>
      </c>
      <c r="R200" s="17" t="str">
        <f>IF(SUM('Control Sample Data'!F$3:F$98)&gt;10,IF(AND(ISNUMBER('Control Sample Data'!F199),'Control Sample Data'!F199&lt;$B$1,'Control Sample Data'!F199&gt;0),'Control Sample Data'!F199,$B$1),"")</f>
        <v/>
      </c>
      <c r="S200" s="17" t="str">
        <f>IF(SUM('Control Sample Data'!G$3:G$98)&gt;10,IF(AND(ISNUMBER('Control Sample Data'!G199),'Control Sample Data'!G199&lt;$B$1,'Control Sample Data'!G199&gt;0),'Control Sample Data'!G199,$B$1),"")</f>
        <v/>
      </c>
      <c r="T200" s="17" t="str">
        <f>IF(SUM('Control Sample Data'!H$3:H$98)&gt;10,IF(AND(ISNUMBER('Control Sample Data'!H199),'Control Sample Data'!H199&lt;$B$1,'Control Sample Data'!H199&gt;0),'Control Sample Data'!H199,$B$1),"")</f>
        <v/>
      </c>
      <c r="U200" s="17" t="str">
        <f>IF(SUM('Control Sample Data'!I$3:I$98)&gt;10,IF(AND(ISNUMBER('Control Sample Data'!I199),'Control Sample Data'!I199&lt;$B$1,'Control Sample Data'!I199&gt;0),'Control Sample Data'!I199,$B$1),"")</f>
        <v/>
      </c>
      <c r="V200" s="17" t="str">
        <f>IF(SUM('Control Sample Data'!J$3:J$98)&gt;10,IF(AND(ISNUMBER('Control Sample Data'!J199),'Control Sample Data'!J199&lt;$B$1,'Control Sample Data'!J199&gt;0),'Control Sample Data'!J199,$B$1),"")</f>
        <v/>
      </c>
      <c r="W200" s="17" t="str">
        <f>IF(SUM('Control Sample Data'!K$3:K$98)&gt;10,IF(AND(ISNUMBER('Control Sample Data'!K199),'Control Sample Data'!K199&lt;$B$1,'Control Sample Data'!K199&gt;0),'Control Sample Data'!K199,$B$1),"")</f>
        <v/>
      </c>
      <c r="X200" s="17" t="str">
        <f>IF(SUM('Control Sample Data'!L$3:L$98)&gt;10,IF(AND(ISNUMBER('Control Sample Data'!L199),'Control Sample Data'!L199&lt;$B$1,'Control Sample Data'!L199&gt;0),'Control Sample Data'!L199,$B$1),"")</f>
        <v/>
      </c>
      <c r="Y200" s="40" t="str">
        <f>IF(SUM('Control Sample Data'!M$3:M$98)&gt;10,IF(AND(ISNUMBER('Control Sample Data'!M199),'Control Sample Data'!M199&lt;$B$1,'Control Sample Data'!M199&gt;0),'Control Sample Data'!M199,$B$1),"")</f>
        <v/>
      </c>
      <c r="Z200" s="41"/>
      <c r="AA200" s="41"/>
      <c r="AB200" s="41"/>
      <c r="AC200" s="41"/>
      <c r="AD200" s="41"/>
      <c r="AE200" s="41"/>
      <c r="AF200" s="41"/>
      <c r="AG200" s="41"/>
      <c r="AH200" s="41"/>
      <c r="AI200" s="41"/>
      <c r="AJ200" s="41"/>
      <c r="AK200" s="41"/>
      <c r="AL200" s="41"/>
      <c r="AM200" s="41"/>
      <c r="AN200" s="41"/>
      <c r="AO200" s="41"/>
      <c r="AP200" s="41"/>
      <c r="AQ200" s="41"/>
      <c r="AR200" s="41"/>
      <c r="AS200" s="41"/>
      <c r="AT200" s="36" t="str">
        <f t="shared" si="132"/>
        <v/>
      </c>
      <c r="AU200" s="36" t="str">
        <f t="shared" si="133"/>
        <v/>
      </c>
      <c r="AV200" s="36" t="str">
        <f t="shared" si="134"/>
        <v/>
      </c>
      <c r="AW200" s="36" t="str">
        <f t="shared" si="135"/>
        <v/>
      </c>
      <c r="AX200" s="36" t="str">
        <f t="shared" si="136"/>
        <v/>
      </c>
      <c r="AY200" s="36" t="str">
        <f t="shared" si="137"/>
        <v/>
      </c>
      <c r="AZ200" s="36" t="str">
        <f t="shared" si="138"/>
        <v/>
      </c>
      <c r="BA200" s="36" t="str">
        <f t="shared" si="139"/>
        <v/>
      </c>
      <c r="BB200" s="36" t="str">
        <f t="shared" si="140"/>
        <v/>
      </c>
      <c r="BC200" s="36" t="str">
        <f t="shared" si="141"/>
        <v/>
      </c>
      <c r="BD200" s="36" t="str">
        <f t="shared" si="142"/>
        <v/>
      </c>
      <c r="BE200" s="36" t="str">
        <f t="shared" si="143"/>
        <v/>
      </c>
      <c r="BF200" s="36" t="str">
        <f t="shared" si="144"/>
        <v/>
      </c>
      <c r="BG200" s="36" t="str">
        <f t="shared" si="145"/>
        <v/>
      </c>
      <c r="BH200" s="36" t="str">
        <f t="shared" si="146"/>
        <v/>
      </c>
      <c r="BI200" s="36" t="str">
        <f t="shared" si="147"/>
        <v/>
      </c>
      <c r="BJ200" s="36" t="str">
        <f t="shared" si="148"/>
        <v/>
      </c>
      <c r="BK200" s="36" t="str">
        <f t="shared" si="149"/>
        <v/>
      </c>
      <c r="BL200" s="36" t="str">
        <f t="shared" si="150"/>
        <v/>
      </c>
      <c r="BM200" s="36" t="str">
        <f t="shared" si="151"/>
        <v/>
      </c>
      <c r="BN200" s="38" t="e">
        <f t="shared" si="130"/>
        <v>#DIV/0!</v>
      </c>
      <c r="BO200" s="38" t="e">
        <f t="shared" si="131"/>
        <v>#DIV/0!</v>
      </c>
      <c r="BP200" s="39" t="str">
        <f t="shared" si="152"/>
        <v/>
      </c>
      <c r="BQ200" s="39" t="str">
        <f t="shared" si="153"/>
        <v/>
      </c>
      <c r="BR200" s="39" t="str">
        <f t="shared" si="154"/>
        <v/>
      </c>
      <c r="BS200" s="39" t="str">
        <f t="shared" si="155"/>
        <v/>
      </c>
      <c r="BT200" s="39" t="str">
        <f t="shared" si="156"/>
        <v/>
      </c>
      <c r="BU200" s="39" t="str">
        <f t="shared" si="157"/>
        <v/>
      </c>
      <c r="BV200" s="39" t="str">
        <f t="shared" si="158"/>
        <v/>
      </c>
      <c r="BW200" s="39" t="str">
        <f t="shared" si="159"/>
        <v/>
      </c>
      <c r="BX200" s="39" t="str">
        <f t="shared" si="160"/>
        <v/>
      </c>
      <c r="BY200" s="39" t="str">
        <f t="shared" si="161"/>
        <v/>
      </c>
      <c r="BZ200" s="39" t="str">
        <f t="shared" si="162"/>
        <v/>
      </c>
      <c r="CA200" s="39" t="str">
        <f t="shared" si="163"/>
        <v/>
      </c>
      <c r="CB200" s="39" t="str">
        <f t="shared" si="164"/>
        <v/>
      </c>
      <c r="CC200" s="39" t="str">
        <f t="shared" si="165"/>
        <v/>
      </c>
      <c r="CD200" s="39" t="str">
        <f t="shared" si="166"/>
        <v/>
      </c>
      <c r="CE200" s="39" t="str">
        <f t="shared" si="167"/>
        <v/>
      </c>
      <c r="CF200" s="39" t="str">
        <f t="shared" si="168"/>
        <v/>
      </c>
      <c r="CG200" s="39" t="str">
        <f t="shared" si="169"/>
        <v/>
      </c>
      <c r="CH200" s="39" t="str">
        <f t="shared" si="170"/>
        <v/>
      </c>
      <c r="CI200" s="39" t="str">
        <f t="shared" si="171"/>
        <v/>
      </c>
    </row>
    <row r="201" spans="1:87">
      <c r="A201" s="18"/>
      <c r="B201" s="15" t="str">
        <f>'Gene Table'!E200</f>
        <v>hsa-miR-369-3p</v>
      </c>
      <c r="C201" s="15" t="str">
        <f>'Gene Table'!B200</f>
        <v>I06</v>
      </c>
      <c r="D201" s="16" t="str">
        <f>IF(SUM('Test Sample Data'!D$3:D$98)&gt;10,IF(AND(ISNUMBER('Test Sample Data'!D200),'Test Sample Data'!D200&lt;$B$1,'Test Sample Data'!D200&gt;0),'Test Sample Data'!D200,$B$1),"")</f>
        <v/>
      </c>
      <c r="E201" s="17" t="str">
        <f>IF(SUM('Test Sample Data'!E$3:E$98)&gt;10,IF(AND(ISNUMBER('Test Sample Data'!E200),'Test Sample Data'!E200&lt;$B$1,'Test Sample Data'!E200&gt;0),'Test Sample Data'!E200,$B$1),"")</f>
        <v/>
      </c>
      <c r="F201" s="17" t="str">
        <f>IF(SUM('Test Sample Data'!F$3:F$98)&gt;10,IF(AND(ISNUMBER('Test Sample Data'!F200),'Test Sample Data'!F200&lt;$B$1,'Test Sample Data'!F200&gt;0),'Test Sample Data'!F200,$B$1),"")</f>
        <v/>
      </c>
      <c r="G201" s="17" t="str">
        <f>IF(SUM('Test Sample Data'!G$3:G$98)&gt;10,IF(AND(ISNUMBER('Test Sample Data'!G200),'Test Sample Data'!G200&lt;$B$1,'Test Sample Data'!G200&gt;0),'Test Sample Data'!G200,$B$1),"")</f>
        <v/>
      </c>
      <c r="H201" s="17" t="str">
        <f>IF(SUM('Test Sample Data'!H$3:H$98)&gt;10,IF(AND(ISNUMBER('Test Sample Data'!H200),'Test Sample Data'!H200&lt;$B$1,'Test Sample Data'!H200&gt;0),'Test Sample Data'!H200,$B$1),"")</f>
        <v/>
      </c>
      <c r="I201" s="17" t="str">
        <f>IF(SUM('Test Sample Data'!I$3:I$98)&gt;10,IF(AND(ISNUMBER('Test Sample Data'!I200),'Test Sample Data'!I200&lt;$B$1,'Test Sample Data'!I200&gt;0),'Test Sample Data'!I200,$B$1),"")</f>
        <v/>
      </c>
      <c r="J201" s="17" t="str">
        <f>IF(SUM('Test Sample Data'!J$3:J$98)&gt;10,IF(AND(ISNUMBER('Test Sample Data'!J200),'Test Sample Data'!J200&lt;$B$1,'Test Sample Data'!J200&gt;0),'Test Sample Data'!J200,$B$1),"")</f>
        <v/>
      </c>
      <c r="K201" s="17" t="str">
        <f>IF(SUM('Test Sample Data'!K$3:K$98)&gt;10,IF(AND(ISNUMBER('Test Sample Data'!K200),'Test Sample Data'!K200&lt;$B$1,'Test Sample Data'!K200&gt;0),'Test Sample Data'!K200,$B$1),"")</f>
        <v/>
      </c>
      <c r="L201" s="17" t="str">
        <f>IF(SUM('Test Sample Data'!L$3:L$98)&gt;10,IF(AND(ISNUMBER('Test Sample Data'!L200),'Test Sample Data'!L200&lt;$B$1,'Test Sample Data'!L200&gt;0),'Test Sample Data'!L200,$B$1),"")</f>
        <v/>
      </c>
      <c r="M201" s="17" t="str">
        <f>IF(SUM('Test Sample Data'!M$3:M$98)&gt;10,IF(AND(ISNUMBER('Test Sample Data'!M200),'Test Sample Data'!M200&lt;$B$1,'Test Sample Data'!M200&gt;0),'Test Sample Data'!M200,$B$1),"")</f>
        <v/>
      </c>
      <c r="N201" s="17" t="str">
        <f>'Gene Table'!E200</f>
        <v>hsa-miR-369-3p</v>
      </c>
      <c r="O201" s="17" t="str">
        <f>'Gene Table'!B200</f>
        <v>I06</v>
      </c>
      <c r="P201" s="17" t="str">
        <f>IF(SUM('Control Sample Data'!D$3:D$98)&gt;10,IF(AND(ISNUMBER('Control Sample Data'!D200),'Control Sample Data'!D200&lt;$B$1,'Control Sample Data'!D200&gt;0),'Control Sample Data'!D200,$B$1),"")</f>
        <v/>
      </c>
      <c r="Q201" s="17" t="str">
        <f>IF(SUM('Control Sample Data'!E$3:E$98)&gt;10,IF(AND(ISNUMBER('Control Sample Data'!E200),'Control Sample Data'!E200&lt;$B$1,'Control Sample Data'!E200&gt;0),'Control Sample Data'!E200,$B$1),"")</f>
        <v/>
      </c>
      <c r="R201" s="17" t="str">
        <f>IF(SUM('Control Sample Data'!F$3:F$98)&gt;10,IF(AND(ISNUMBER('Control Sample Data'!F200),'Control Sample Data'!F200&lt;$B$1,'Control Sample Data'!F200&gt;0),'Control Sample Data'!F200,$B$1),"")</f>
        <v/>
      </c>
      <c r="S201" s="17" t="str">
        <f>IF(SUM('Control Sample Data'!G$3:G$98)&gt;10,IF(AND(ISNUMBER('Control Sample Data'!G200),'Control Sample Data'!G200&lt;$B$1,'Control Sample Data'!G200&gt;0),'Control Sample Data'!G200,$B$1),"")</f>
        <v/>
      </c>
      <c r="T201" s="17" t="str">
        <f>IF(SUM('Control Sample Data'!H$3:H$98)&gt;10,IF(AND(ISNUMBER('Control Sample Data'!H200),'Control Sample Data'!H200&lt;$B$1,'Control Sample Data'!H200&gt;0),'Control Sample Data'!H200,$B$1),"")</f>
        <v/>
      </c>
      <c r="U201" s="17" t="str">
        <f>IF(SUM('Control Sample Data'!I$3:I$98)&gt;10,IF(AND(ISNUMBER('Control Sample Data'!I200),'Control Sample Data'!I200&lt;$B$1,'Control Sample Data'!I200&gt;0),'Control Sample Data'!I200,$B$1),"")</f>
        <v/>
      </c>
      <c r="V201" s="17" t="str">
        <f>IF(SUM('Control Sample Data'!J$3:J$98)&gt;10,IF(AND(ISNUMBER('Control Sample Data'!J200),'Control Sample Data'!J200&lt;$B$1,'Control Sample Data'!J200&gt;0),'Control Sample Data'!J200,$B$1),"")</f>
        <v/>
      </c>
      <c r="W201" s="17" t="str">
        <f>IF(SUM('Control Sample Data'!K$3:K$98)&gt;10,IF(AND(ISNUMBER('Control Sample Data'!K200),'Control Sample Data'!K200&lt;$B$1,'Control Sample Data'!K200&gt;0),'Control Sample Data'!K200,$B$1),"")</f>
        <v/>
      </c>
      <c r="X201" s="17" t="str">
        <f>IF(SUM('Control Sample Data'!L$3:L$98)&gt;10,IF(AND(ISNUMBER('Control Sample Data'!L200),'Control Sample Data'!L200&lt;$B$1,'Control Sample Data'!L200&gt;0),'Control Sample Data'!L200,$B$1),"")</f>
        <v/>
      </c>
      <c r="Y201" s="40" t="str">
        <f>IF(SUM('Control Sample Data'!M$3:M$98)&gt;10,IF(AND(ISNUMBER('Control Sample Data'!M200),'Control Sample Data'!M200&lt;$B$1,'Control Sample Data'!M200&gt;0),'Control Sample Data'!M200,$B$1),"")</f>
        <v/>
      </c>
      <c r="Z201" s="41"/>
      <c r="AA201" s="41"/>
      <c r="AB201" s="41"/>
      <c r="AC201" s="41"/>
      <c r="AD201" s="41"/>
      <c r="AE201" s="41"/>
      <c r="AF201" s="41"/>
      <c r="AG201" s="41"/>
      <c r="AH201" s="41"/>
      <c r="AI201" s="41"/>
      <c r="AJ201" s="41"/>
      <c r="AK201" s="41"/>
      <c r="AL201" s="41"/>
      <c r="AM201" s="41"/>
      <c r="AN201" s="41"/>
      <c r="AO201" s="41"/>
      <c r="AP201" s="41"/>
      <c r="AQ201" s="41"/>
      <c r="AR201" s="41"/>
      <c r="AS201" s="41"/>
      <c r="AT201" s="36" t="str">
        <f t="shared" si="132"/>
        <v/>
      </c>
      <c r="AU201" s="36" t="str">
        <f t="shared" si="133"/>
        <v/>
      </c>
      <c r="AV201" s="36" t="str">
        <f t="shared" si="134"/>
        <v/>
      </c>
      <c r="AW201" s="36" t="str">
        <f t="shared" si="135"/>
        <v/>
      </c>
      <c r="AX201" s="36" t="str">
        <f t="shared" si="136"/>
        <v/>
      </c>
      <c r="AY201" s="36" t="str">
        <f t="shared" si="137"/>
        <v/>
      </c>
      <c r="AZ201" s="36" t="str">
        <f t="shared" si="138"/>
        <v/>
      </c>
      <c r="BA201" s="36" t="str">
        <f t="shared" si="139"/>
        <v/>
      </c>
      <c r="BB201" s="36" t="str">
        <f t="shared" si="140"/>
        <v/>
      </c>
      <c r="BC201" s="36" t="str">
        <f t="shared" si="141"/>
        <v/>
      </c>
      <c r="BD201" s="36" t="str">
        <f t="shared" si="142"/>
        <v/>
      </c>
      <c r="BE201" s="36" t="str">
        <f t="shared" si="143"/>
        <v/>
      </c>
      <c r="BF201" s="36" t="str">
        <f t="shared" si="144"/>
        <v/>
      </c>
      <c r="BG201" s="36" t="str">
        <f t="shared" si="145"/>
        <v/>
      </c>
      <c r="BH201" s="36" t="str">
        <f t="shared" si="146"/>
        <v/>
      </c>
      <c r="BI201" s="36" t="str">
        <f t="shared" si="147"/>
        <v/>
      </c>
      <c r="BJ201" s="36" t="str">
        <f t="shared" si="148"/>
        <v/>
      </c>
      <c r="BK201" s="36" t="str">
        <f t="shared" si="149"/>
        <v/>
      </c>
      <c r="BL201" s="36" t="str">
        <f t="shared" si="150"/>
        <v/>
      </c>
      <c r="BM201" s="36" t="str">
        <f t="shared" si="151"/>
        <v/>
      </c>
      <c r="BN201" s="38" t="e">
        <f t="shared" si="130"/>
        <v>#DIV/0!</v>
      </c>
      <c r="BO201" s="38" t="e">
        <f t="shared" si="131"/>
        <v>#DIV/0!</v>
      </c>
      <c r="BP201" s="39" t="str">
        <f t="shared" si="152"/>
        <v/>
      </c>
      <c r="BQ201" s="39" t="str">
        <f t="shared" si="153"/>
        <v/>
      </c>
      <c r="BR201" s="39" t="str">
        <f t="shared" si="154"/>
        <v/>
      </c>
      <c r="BS201" s="39" t="str">
        <f t="shared" si="155"/>
        <v/>
      </c>
      <c r="BT201" s="39" t="str">
        <f t="shared" si="156"/>
        <v/>
      </c>
      <c r="BU201" s="39" t="str">
        <f t="shared" si="157"/>
        <v/>
      </c>
      <c r="BV201" s="39" t="str">
        <f t="shared" si="158"/>
        <v/>
      </c>
      <c r="BW201" s="39" t="str">
        <f t="shared" si="159"/>
        <v/>
      </c>
      <c r="BX201" s="39" t="str">
        <f t="shared" si="160"/>
        <v/>
      </c>
      <c r="BY201" s="39" t="str">
        <f t="shared" si="161"/>
        <v/>
      </c>
      <c r="BZ201" s="39" t="str">
        <f t="shared" si="162"/>
        <v/>
      </c>
      <c r="CA201" s="39" t="str">
        <f t="shared" si="163"/>
        <v/>
      </c>
      <c r="CB201" s="39" t="str">
        <f t="shared" si="164"/>
        <v/>
      </c>
      <c r="CC201" s="39" t="str">
        <f t="shared" si="165"/>
        <v/>
      </c>
      <c r="CD201" s="39" t="str">
        <f t="shared" si="166"/>
        <v/>
      </c>
      <c r="CE201" s="39" t="str">
        <f t="shared" si="167"/>
        <v/>
      </c>
      <c r="CF201" s="39" t="str">
        <f t="shared" si="168"/>
        <v/>
      </c>
      <c r="CG201" s="39" t="str">
        <f t="shared" si="169"/>
        <v/>
      </c>
      <c r="CH201" s="39" t="str">
        <f t="shared" si="170"/>
        <v/>
      </c>
      <c r="CI201" s="39" t="str">
        <f t="shared" si="171"/>
        <v/>
      </c>
    </row>
    <row r="202" spans="1:87">
      <c r="A202" s="18"/>
      <c r="B202" s="15" t="str">
        <f>'Gene Table'!E201</f>
        <v>hsa-miR-208b</v>
      </c>
      <c r="C202" s="15" t="str">
        <f>'Gene Table'!B201</f>
        <v>I07</v>
      </c>
      <c r="D202" s="16" t="str">
        <f>IF(SUM('Test Sample Data'!D$3:D$98)&gt;10,IF(AND(ISNUMBER('Test Sample Data'!D201),'Test Sample Data'!D201&lt;$B$1,'Test Sample Data'!D201&gt;0),'Test Sample Data'!D201,$B$1),"")</f>
        <v/>
      </c>
      <c r="E202" s="17" t="str">
        <f>IF(SUM('Test Sample Data'!E$3:E$98)&gt;10,IF(AND(ISNUMBER('Test Sample Data'!E201),'Test Sample Data'!E201&lt;$B$1,'Test Sample Data'!E201&gt;0),'Test Sample Data'!E201,$B$1),"")</f>
        <v/>
      </c>
      <c r="F202" s="17" t="str">
        <f>IF(SUM('Test Sample Data'!F$3:F$98)&gt;10,IF(AND(ISNUMBER('Test Sample Data'!F201),'Test Sample Data'!F201&lt;$B$1,'Test Sample Data'!F201&gt;0),'Test Sample Data'!F201,$B$1),"")</f>
        <v/>
      </c>
      <c r="G202" s="17" t="str">
        <f>IF(SUM('Test Sample Data'!G$3:G$98)&gt;10,IF(AND(ISNUMBER('Test Sample Data'!G201),'Test Sample Data'!G201&lt;$B$1,'Test Sample Data'!G201&gt;0),'Test Sample Data'!G201,$B$1),"")</f>
        <v/>
      </c>
      <c r="H202" s="17" t="str">
        <f>IF(SUM('Test Sample Data'!H$3:H$98)&gt;10,IF(AND(ISNUMBER('Test Sample Data'!H201),'Test Sample Data'!H201&lt;$B$1,'Test Sample Data'!H201&gt;0),'Test Sample Data'!H201,$B$1),"")</f>
        <v/>
      </c>
      <c r="I202" s="17" t="str">
        <f>IF(SUM('Test Sample Data'!I$3:I$98)&gt;10,IF(AND(ISNUMBER('Test Sample Data'!I201),'Test Sample Data'!I201&lt;$B$1,'Test Sample Data'!I201&gt;0),'Test Sample Data'!I201,$B$1),"")</f>
        <v/>
      </c>
      <c r="J202" s="17" t="str">
        <f>IF(SUM('Test Sample Data'!J$3:J$98)&gt;10,IF(AND(ISNUMBER('Test Sample Data'!J201),'Test Sample Data'!J201&lt;$B$1,'Test Sample Data'!J201&gt;0),'Test Sample Data'!J201,$B$1),"")</f>
        <v/>
      </c>
      <c r="K202" s="17" t="str">
        <f>IF(SUM('Test Sample Data'!K$3:K$98)&gt;10,IF(AND(ISNUMBER('Test Sample Data'!K201),'Test Sample Data'!K201&lt;$B$1,'Test Sample Data'!K201&gt;0),'Test Sample Data'!K201,$B$1),"")</f>
        <v/>
      </c>
      <c r="L202" s="17" t="str">
        <f>IF(SUM('Test Sample Data'!L$3:L$98)&gt;10,IF(AND(ISNUMBER('Test Sample Data'!L201),'Test Sample Data'!L201&lt;$B$1,'Test Sample Data'!L201&gt;0),'Test Sample Data'!L201,$B$1),"")</f>
        <v/>
      </c>
      <c r="M202" s="17" t="str">
        <f>IF(SUM('Test Sample Data'!M$3:M$98)&gt;10,IF(AND(ISNUMBER('Test Sample Data'!M201),'Test Sample Data'!M201&lt;$B$1,'Test Sample Data'!M201&gt;0),'Test Sample Data'!M201,$B$1),"")</f>
        <v/>
      </c>
      <c r="N202" s="17" t="str">
        <f>'Gene Table'!E201</f>
        <v>hsa-miR-208b</v>
      </c>
      <c r="O202" s="17" t="str">
        <f>'Gene Table'!B201</f>
        <v>I07</v>
      </c>
      <c r="P202" s="17" t="str">
        <f>IF(SUM('Control Sample Data'!D$3:D$98)&gt;10,IF(AND(ISNUMBER('Control Sample Data'!D201),'Control Sample Data'!D201&lt;$B$1,'Control Sample Data'!D201&gt;0),'Control Sample Data'!D201,$B$1),"")</f>
        <v/>
      </c>
      <c r="Q202" s="17" t="str">
        <f>IF(SUM('Control Sample Data'!E$3:E$98)&gt;10,IF(AND(ISNUMBER('Control Sample Data'!E201),'Control Sample Data'!E201&lt;$B$1,'Control Sample Data'!E201&gt;0),'Control Sample Data'!E201,$B$1),"")</f>
        <v/>
      </c>
      <c r="R202" s="17" t="str">
        <f>IF(SUM('Control Sample Data'!F$3:F$98)&gt;10,IF(AND(ISNUMBER('Control Sample Data'!F201),'Control Sample Data'!F201&lt;$B$1,'Control Sample Data'!F201&gt;0),'Control Sample Data'!F201,$B$1),"")</f>
        <v/>
      </c>
      <c r="S202" s="17" t="str">
        <f>IF(SUM('Control Sample Data'!G$3:G$98)&gt;10,IF(AND(ISNUMBER('Control Sample Data'!G201),'Control Sample Data'!G201&lt;$B$1,'Control Sample Data'!G201&gt;0),'Control Sample Data'!G201,$B$1),"")</f>
        <v/>
      </c>
      <c r="T202" s="17" t="str">
        <f>IF(SUM('Control Sample Data'!H$3:H$98)&gt;10,IF(AND(ISNUMBER('Control Sample Data'!H201),'Control Sample Data'!H201&lt;$B$1,'Control Sample Data'!H201&gt;0),'Control Sample Data'!H201,$B$1),"")</f>
        <v/>
      </c>
      <c r="U202" s="17" t="str">
        <f>IF(SUM('Control Sample Data'!I$3:I$98)&gt;10,IF(AND(ISNUMBER('Control Sample Data'!I201),'Control Sample Data'!I201&lt;$B$1,'Control Sample Data'!I201&gt;0),'Control Sample Data'!I201,$B$1),"")</f>
        <v/>
      </c>
      <c r="V202" s="17" t="str">
        <f>IF(SUM('Control Sample Data'!J$3:J$98)&gt;10,IF(AND(ISNUMBER('Control Sample Data'!J201),'Control Sample Data'!J201&lt;$B$1,'Control Sample Data'!J201&gt;0),'Control Sample Data'!J201,$B$1),"")</f>
        <v/>
      </c>
      <c r="W202" s="17" t="str">
        <f>IF(SUM('Control Sample Data'!K$3:K$98)&gt;10,IF(AND(ISNUMBER('Control Sample Data'!K201),'Control Sample Data'!K201&lt;$B$1,'Control Sample Data'!K201&gt;0),'Control Sample Data'!K201,$B$1),"")</f>
        <v/>
      </c>
      <c r="X202" s="17" t="str">
        <f>IF(SUM('Control Sample Data'!L$3:L$98)&gt;10,IF(AND(ISNUMBER('Control Sample Data'!L201),'Control Sample Data'!L201&lt;$B$1,'Control Sample Data'!L201&gt;0),'Control Sample Data'!L201,$B$1),"")</f>
        <v/>
      </c>
      <c r="Y202" s="40" t="str">
        <f>IF(SUM('Control Sample Data'!M$3:M$98)&gt;10,IF(AND(ISNUMBER('Control Sample Data'!M201),'Control Sample Data'!M201&lt;$B$1,'Control Sample Data'!M201&gt;0),'Control Sample Data'!M201,$B$1),"")</f>
        <v/>
      </c>
      <c r="Z202" s="41"/>
      <c r="AA202" s="41"/>
      <c r="AB202" s="41"/>
      <c r="AC202" s="41"/>
      <c r="AD202" s="41"/>
      <c r="AE202" s="41"/>
      <c r="AF202" s="41"/>
      <c r="AG202" s="41"/>
      <c r="AH202" s="41"/>
      <c r="AI202" s="41"/>
      <c r="AJ202" s="41"/>
      <c r="AK202" s="41"/>
      <c r="AL202" s="41"/>
      <c r="AM202" s="41"/>
      <c r="AN202" s="41"/>
      <c r="AO202" s="41"/>
      <c r="AP202" s="41"/>
      <c r="AQ202" s="41"/>
      <c r="AR202" s="41"/>
      <c r="AS202" s="41"/>
      <c r="AT202" s="36" t="str">
        <f t="shared" si="132"/>
        <v/>
      </c>
      <c r="AU202" s="36" t="str">
        <f t="shared" si="133"/>
        <v/>
      </c>
      <c r="AV202" s="36" t="str">
        <f t="shared" si="134"/>
        <v/>
      </c>
      <c r="AW202" s="36" t="str">
        <f t="shared" si="135"/>
        <v/>
      </c>
      <c r="AX202" s="36" t="str">
        <f t="shared" si="136"/>
        <v/>
      </c>
      <c r="AY202" s="36" t="str">
        <f t="shared" si="137"/>
        <v/>
      </c>
      <c r="AZ202" s="36" t="str">
        <f t="shared" si="138"/>
        <v/>
      </c>
      <c r="BA202" s="36" t="str">
        <f t="shared" si="139"/>
        <v/>
      </c>
      <c r="BB202" s="36" t="str">
        <f t="shared" si="140"/>
        <v/>
      </c>
      <c r="BC202" s="36" t="str">
        <f t="shared" si="141"/>
        <v/>
      </c>
      <c r="BD202" s="36" t="str">
        <f t="shared" si="142"/>
        <v/>
      </c>
      <c r="BE202" s="36" t="str">
        <f t="shared" si="143"/>
        <v/>
      </c>
      <c r="BF202" s="36" t="str">
        <f t="shared" si="144"/>
        <v/>
      </c>
      <c r="BG202" s="36" t="str">
        <f t="shared" si="145"/>
        <v/>
      </c>
      <c r="BH202" s="36" t="str">
        <f t="shared" si="146"/>
        <v/>
      </c>
      <c r="BI202" s="36" t="str">
        <f t="shared" si="147"/>
        <v/>
      </c>
      <c r="BJ202" s="36" t="str">
        <f t="shared" si="148"/>
        <v/>
      </c>
      <c r="BK202" s="36" t="str">
        <f t="shared" si="149"/>
        <v/>
      </c>
      <c r="BL202" s="36" t="str">
        <f t="shared" si="150"/>
        <v/>
      </c>
      <c r="BM202" s="36" t="str">
        <f t="shared" si="151"/>
        <v/>
      </c>
      <c r="BN202" s="38" t="e">
        <f t="shared" si="130"/>
        <v>#DIV/0!</v>
      </c>
      <c r="BO202" s="38" t="e">
        <f t="shared" si="131"/>
        <v>#DIV/0!</v>
      </c>
      <c r="BP202" s="39" t="str">
        <f t="shared" si="152"/>
        <v/>
      </c>
      <c r="BQ202" s="39" t="str">
        <f t="shared" si="153"/>
        <v/>
      </c>
      <c r="BR202" s="39" t="str">
        <f t="shared" si="154"/>
        <v/>
      </c>
      <c r="BS202" s="39" t="str">
        <f t="shared" si="155"/>
        <v/>
      </c>
      <c r="BT202" s="39" t="str">
        <f t="shared" si="156"/>
        <v/>
      </c>
      <c r="BU202" s="39" t="str">
        <f t="shared" si="157"/>
        <v/>
      </c>
      <c r="BV202" s="39" t="str">
        <f t="shared" si="158"/>
        <v/>
      </c>
      <c r="BW202" s="39" t="str">
        <f t="shared" si="159"/>
        <v/>
      </c>
      <c r="BX202" s="39" t="str">
        <f t="shared" si="160"/>
        <v/>
      </c>
      <c r="BY202" s="39" t="str">
        <f t="shared" si="161"/>
        <v/>
      </c>
      <c r="BZ202" s="39" t="str">
        <f t="shared" si="162"/>
        <v/>
      </c>
      <c r="CA202" s="39" t="str">
        <f t="shared" si="163"/>
        <v/>
      </c>
      <c r="CB202" s="39" t="str">
        <f t="shared" si="164"/>
        <v/>
      </c>
      <c r="CC202" s="39" t="str">
        <f t="shared" si="165"/>
        <v/>
      </c>
      <c r="CD202" s="39" t="str">
        <f t="shared" si="166"/>
        <v/>
      </c>
      <c r="CE202" s="39" t="str">
        <f t="shared" si="167"/>
        <v/>
      </c>
      <c r="CF202" s="39" t="str">
        <f t="shared" si="168"/>
        <v/>
      </c>
      <c r="CG202" s="39" t="str">
        <f t="shared" si="169"/>
        <v/>
      </c>
      <c r="CH202" s="39" t="str">
        <f t="shared" si="170"/>
        <v/>
      </c>
      <c r="CI202" s="39" t="str">
        <f t="shared" si="171"/>
        <v/>
      </c>
    </row>
    <row r="203" spans="1:87">
      <c r="A203" s="18"/>
      <c r="B203" s="15" t="str">
        <f>'Gene Table'!E202</f>
        <v>hsa-miR-581</v>
      </c>
      <c r="C203" s="15" t="str">
        <f>'Gene Table'!B202</f>
        <v>I08</v>
      </c>
      <c r="D203" s="16" t="str">
        <f>IF(SUM('Test Sample Data'!D$3:D$98)&gt;10,IF(AND(ISNUMBER('Test Sample Data'!D202),'Test Sample Data'!D202&lt;$B$1,'Test Sample Data'!D202&gt;0),'Test Sample Data'!D202,$B$1),"")</f>
        <v/>
      </c>
      <c r="E203" s="17" t="str">
        <f>IF(SUM('Test Sample Data'!E$3:E$98)&gt;10,IF(AND(ISNUMBER('Test Sample Data'!E202),'Test Sample Data'!E202&lt;$B$1,'Test Sample Data'!E202&gt;0),'Test Sample Data'!E202,$B$1),"")</f>
        <v/>
      </c>
      <c r="F203" s="17" t="str">
        <f>IF(SUM('Test Sample Data'!F$3:F$98)&gt;10,IF(AND(ISNUMBER('Test Sample Data'!F202),'Test Sample Data'!F202&lt;$B$1,'Test Sample Data'!F202&gt;0),'Test Sample Data'!F202,$B$1),"")</f>
        <v/>
      </c>
      <c r="G203" s="17" t="str">
        <f>IF(SUM('Test Sample Data'!G$3:G$98)&gt;10,IF(AND(ISNUMBER('Test Sample Data'!G202),'Test Sample Data'!G202&lt;$B$1,'Test Sample Data'!G202&gt;0),'Test Sample Data'!G202,$B$1),"")</f>
        <v/>
      </c>
      <c r="H203" s="17" t="str">
        <f>IF(SUM('Test Sample Data'!H$3:H$98)&gt;10,IF(AND(ISNUMBER('Test Sample Data'!H202),'Test Sample Data'!H202&lt;$B$1,'Test Sample Data'!H202&gt;0),'Test Sample Data'!H202,$B$1),"")</f>
        <v/>
      </c>
      <c r="I203" s="17" t="str">
        <f>IF(SUM('Test Sample Data'!I$3:I$98)&gt;10,IF(AND(ISNUMBER('Test Sample Data'!I202),'Test Sample Data'!I202&lt;$B$1,'Test Sample Data'!I202&gt;0),'Test Sample Data'!I202,$B$1),"")</f>
        <v/>
      </c>
      <c r="J203" s="17" t="str">
        <f>IF(SUM('Test Sample Data'!J$3:J$98)&gt;10,IF(AND(ISNUMBER('Test Sample Data'!J202),'Test Sample Data'!J202&lt;$B$1,'Test Sample Data'!J202&gt;0),'Test Sample Data'!J202,$B$1),"")</f>
        <v/>
      </c>
      <c r="K203" s="17" t="str">
        <f>IF(SUM('Test Sample Data'!K$3:K$98)&gt;10,IF(AND(ISNUMBER('Test Sample Data'!K202),'Test Sample Data'!K202&lt;$B$1,'Test Sample Data'!K202&gt;0),'Test Sample Data'!K202,$B$1),"")</f>
        <v/>
      </c>
      <c r="L203" s="17" t="str">
        <f>IF(SUM('Test Sample Data'!L$3:L$98)&gt;10,IF(AND(ISNUMBER('Test Sample Data'!L202),'Test Sample Data'!L202&lt;$B$1,'Test Sample Data'!L202&gt;0),'Test Sample Data'!L202,$B$1),"")</f>
        <v/>
      </c>
      <c r="M203" s="17" t="str">
        <f>IF(SUM('Test Sample Data'!M$3:M$98)&gt;10,IF(AND(ISNUMBER('Test Sample Data'!M202),'Test Sample Data'!M202&lt;$B$1,'Test Sample Data'!M202&gt;0),'Test Sample Data'!M202,$B$1),"")</f>
        <v/>
      </c>
      <c r="N203" s="17" t="str">
        <f>'Gene Table'!E202</f>
        <v>hsa-miR-581</v>
      </c>
      <c r="O203" s="17" t="str">
        <f>'Gene Table'!B202</f>
        <v>I08</v>
      </c>
      <c r="P203" s="17" t="str">
        <f>IF(SUM('Control Sample Data'!D$3:D$98)&gt;10,IF(AND(ISNUMBER('Control Sample Data'!D202),'Control Sample Data'!D202&lt;$B$1,'Control Sample Data'!D202&gt;0),'Control Sample Data'!D202,$B$1),"")</f>
        <v/>
      </c>
      <c r="Q203" s="17" t="str">
        <f>IF(SUM('Control Sample Data'!E$3:E$98)&gt;10,IF(AND(ISNUMBER('Control Sample Data'!E202),'Control Sample Data'!E202&lt;$B$1,'Control Sample Data'!E202&gt;0),'Control Sample Data'!E202,$B$1),"")</f>
        <v/>
      </c>
      <c r="R203" s="17" t="str">
        <f>IF(SUM('Control Sample Data'!F$3:F$98)&gt;10,IF(AND(ISNUMBER('Control Sample Data'!F202),'Control Sample Data'!F202&lt;$B$1,'Control Sample Data'!F202&gt;0),'Control Sample Data'!F202,$B$1),"")</f>
        <v/>
      </c>
      <c r="S203" s="17" t="str">
        <f>IF(SUM('Control Sample Data'!G$3:G$98)&gt;10,IF(AND(ISNUMBER('Control Sample Data'!G202),'Control Sample Data'!G202&lt;$B$1,'Control Sample Data'!G202&gt;0),'Control Sample Data'!G202,$B$1),"")</f>
        <v/>
      </c>
      <c r="T203" s="17" t="str">
        <f>IF(SUM('Control Sample Data'!H$3:H$98)&gt;10,IF(AND(ISNUMBER('Control Sample Data'!H202),'Control Sample Data'!H202&lt;$B$1,'Control Sample Data'!H202&gt;0),'Control Sample Data'!H202,$B$1),"")</f>
        <v/>
      </c>
      <c r="U203" s="17" t="str">
        <f>IF(SUM('Control Sample Data'!I$3:I$98)&gt;10,IF(AND(ISNUMBER('Control Sample Data'!I202),'Control Sample Data'!I202&lt;$B$1,'Control Sample Data'!I202&gt;0),'Control Sample Data'!I202,$B$1),"")</f>
        <v/>
      </c>
      <c r="V203" s="17" t="str">
        <f>IF(SUM('Control Sample Data'!J$3:J$98)&gt;10,IF(AND(ISNUMBER('Control Sample Data'!J202),'Control Sample Data'!J202&lt;$B$1,'Control Sample Data'!J202&gt;0),'Control Sample Data'!J202,$B$1),"")</f>
        <v/>
      </c>
      <c r="W203" s="17" t="str">
        <f>IF(SUM('Control Sample Data'!K$3:K$98)&gt;10,IF(AND(ISNUMBER('Control Sample Data'!K202),'Control Sample Data'!K202&lt;$B$1,'Control Sample Data'!K202&gt;0),'Control Sample Data'!K202,$B$1),"")</f>
        <v/>
      </c>
      <c r="X203" s="17" t="str">
        <f>IF(SUM('Control Sample Data'!L$3:L$98)&gt;10,IF(AND(ISNUMBER('Control Sample Data'!L202),'Control Sample Data'!L202&lt;$B$1,'Control Sample Data'!L202&gt;0),'Control Sample Data'!L202,$B$1),"")</f>
        <v/>
      </c>
      <c r="Y203" s="40" t="str">
        <f>IF(SUM('Control Sample Data'!M$3:M$98)&gt;10,IF(AND(ISNUMBER('Control Sample Data'!M202),'Control Sample Data'!M202&lt;$B$1,'Control Sample Data'!M202&gt;0),'Control Sample Data'!M202,$B$1),"")</f>
        <v/>
      </c>
      <c r="Z203" s="41"/>
      <c r="AA203" s="41"/>
      <c r="AB203" s="41"/>
      <c r="AC203" s="41"/>
      <c r="AD203" s="41"/>
      <c r="AE203" s="41"/>
      <c r="AF203" s="41"/>
      <c r="AG203" s="41"/>
      <c r="AH203" s="41"/>
      <c r="AI203" s="41"/>
      <c r="AJ203" s="41"/>
      <c r="AK203" s="41"/>
      <c r="AL203" s="41"/>
      <c r="AM203" s="41"/>
      <c r="AN203" s="41"/>
      <c r="AO203" s="41"/>
      <c r="AP203" s="41"/>
      <c r="AQ203" s="41"/>
      <c r="AR203" s="41"/>
      <c r="AS203" s="41"/>
      <c r="AT203" s="36" t="str">
        <f t="shared" si="132"/>
        <v/>
      </c>
      <c r="AU203" s="36" t="str">
        <f t="shared" si="133"/>
        <v/>
      </c>
      <c r="AV203" s="36" t="str">
        <f t="shared" si="134"/>
        <v/>
      </c>
      <c r="AW203" s="36" t="str">
        <f t="shared" si="135"/>
        <v/>
      </c>
      <c r="AX203" s="36" t="str">
        <f t="shared" si="136"/>
        <v/>
      </c>
      <c r="AY203" s="36" t="str">
        <f t="shared" si="137"/>
        <v/>
      </c>
      <c r="AZ203" s="36" t="str">
        <f t="shared" si="138"/>
        <v/>
      </c>
      <c r="BA203" s="36" t="str">
        <f t="shared" si="139"/>
        <v/>
      </c>
      <c r="BB203" s="36" t="str">
        <f t="shared" si="140"/>
        <v/>
      </c>
      <c r="BC203" s="36" t="str">
        <f t="shared" si="141"/>
        <v/>
      </c>
      <c r="BD203" s="36" t="str">
        <f t="shared" si="142"/>
        <v/>
      </c>
      <c r="BE203" s="36" t="str">
        <f t="shared" si="143"/>
        <v/>
      </c>
      <c r="BF203" s="36" t="str">
        <f t="shared" si="144"/>
        <v/>
      </c>
      <c r="BG203" s="36" t="str">
        <f t="shared" si="145"/>
        <v/>
      </c>
      <c r="BH203" s="36" t="str">
        <f t="shared" si="146"/>
        <v/>
      </c>
      <c r="BI203" s="36" t="str">
        <f t="shared" si="147"/>
        <v/>
      </c>
      <c r="BJ203" s="36" t="str">
        <f t="shared" si="148"/>
        <v/>
      </c>
      <c r="BK203" s="36" t="str">
        <f t="shared" si="149"/>
        <v/>
      </c>
      <c r="BL203" s="36" t="str">
        <f t="shared" si="150"/>
        <v/>
      </c>
      <c r="BM203" s="36" t="str">
        <f t="shared" si="151"/>
        <v/>
      </c>
      <c r="BN203" s="38" t="e">
        <f t="shared" si="130"/>
        <v>#DIV/0!</v>
      </c>
      <c r="BO203" s="38" t="e">
        <f t="shared" si="131"/>
        <v>#DIV/0!</v>
      </c>
      <c r="BP203" s="39" t="str">
        <f t="shared" si="152"/>
        <v/>
      </c>
      <c r="BQ203" s="39" t="str">
        <f t="shared" si="153"/>
        <v/>
      </c>
      <c r="BR203" s="39" t="str">
        <f t="shared" si="154"/>
        <v/>
      </c>
      <c r="BS203" s="39" t="str">
        <f t="shared" si="155"/>
        <v/>
      </c>
      <c r="BT203" s="39" t="str">
        <f t="shared" si="156"/>
        <v/>
      </c>
      <c r="BU203" s="39" t="str">
        <f t="shared" si="157"/>
        <v/>
      </c>
      <c r="BV203" s="39" t="str">
        <f t="shared" si="158"/>
        <v/>
      </c>
      <c r="BW203" s="39" t="str">
        <f t="shared" si="159"/>
        <v/>
      </c>
      <c r="BX203" s="39" t="str">
        <f t="shared" si="160"/>
        <v/>
      </c>
      <c r="BY203" s="39" t="str">
        <f t="shared" si="161"/>
        <v/>
      </c>
      <c r="BZ203" s="39" t="str">
        <f t="shared" si="162"/>
        <v/>
      </c>
      <c r="CA203" s="39" t="str">
        <f t="shared" si="163"/>
        <v/>
      </c>
      <c r="CB203" s="39" t="str">
        <f t="shared" si="164"/>
        <v/>
      </c>
      <c r="CC203" s="39" t="str">
        <f t="shared" si="165"/>
        <v/>
      </c>
      <c r="CD203" s="39" t="str">
        <f t="shared" si="166"/>
        <v/>
      </c>
      <c r="CE203" s="39" t="str">
        <f t="shared" si="167"/>
        <v/>
      </c>
      <c r="CF203" s="39" t="str">
        <f t="shared" si="168"/>
        <v/>
      </c>
      <c r="CG203" s="39" t="str">
        <f t="shared" si="169"/>
        <v/>
      </c>
      <c r="CH203" s="39" t="str">
        <f t="shared" si="170"/>
        <v/>
      </c>
      <c r="CI203" s="39" t="str">
        <f t="shared" si="171"/>
        <v/>
      </c>
    </row>
    <row r="204" spans="1:87">
      <c r="A204" s="18"/>
      <c r="B204" s="15" t="str">
        <f>'Gene Table'!E203</f>
        <v>hsa-miR-21-5p</v>
      </c>
      <c r="C204" s="15" t="str">
        <f>'Gene Table'!B203</f>
        <v>I09</v>
      </c>
      <c r="D204" s="16" t="str">
        <f>IF(SUM('Test Sample Data'!D$3:D$98)&gt;10,IF(AND(ISNUMBER('Test Sample Data'!D203),'Test Sample Data'!D203&lt;$B$1,'Test Sample Data'!D203&gt;0),'Test Sample Data'!D203,$B$1),"")</f>
        <v/>
      </c>
      <c r="E204" s="17" t="str">
        <f>IF(SUM('Test Sample Data'!E$3:E$98)&gt;10,IF(AND(ISNUMBER('Test Sample Data'!E203),'Test Sample Data'!E203&lt;$B$1,'Test Sample Data'!E203&gt;0),'Test Sample Data'!E203,$B$1),"")</f>
        <v/>
      </c>
      <c r="F204" s="17" t="str">
        <f>IF(SUM('Test Sample Data'!F$3:F$98)&gt;10,IF(AND(ISNUMBER('Test Sample Data'!F203),'Test Sample Data'!F203&lt;$B$1,'Test Sample Data'!F203&gt;0),'Test Sample Data'!F203,$B$1),"")</f>
        <v/>
      </c>
      <c r="G204" s="17" t="str">
        <f>IF(SUM('Test Sample Data'!G$3:G$98)&gt;10,IF(AND(ISNUMBER('Test Sample Data'!G203),'Test Sample Data'!G203&lt;$B$1,'Test Sample Data'!G203&gt;0),'Test Sample Data'!G203,$B$1),"")</f>
        <v/>
      </c>
      <c r="H204" s="17" t="str">
        <f>IF(SUM('Test Sample Data'!H$3:H$98)&gt;10,IF(AND(ISNUMBER('Test Sample Data'!H203),'Test Sample Data'!H203&lt;$B$1,'Test Sample Data'!H203&gt;0),'Test Sample Data'!H203,$B$1),"")</f>
        <v/>
      </c>
      <c r="I204" s="17" t="str">
        <f>IF(SUM('Test Sample Data'!I$3:I$98)&gt;10,IF(AND(ISNUMBER('Test Sample Data'!I203),'Test Sample Data'!I203&lt;$B$1,'Test Sample Data'!I203&gt;0),'Test Sample Data'!I203,$B$1),"")</f>
        <v/>
      </c>
      <c r="J204" s="17" t="str">
        <f>IF(SUM('Test Sample Data'!J$3:J$98)&gt;10,IF(AND(ISNUMBER('Test Sample Data'!J203),'Test Sample Data'!J203&lt;$B$1,'Test Sample Data'!J203&gt;0),'Test Sample Data'!J203,$B$1),"")</f>
        <v/>
      </c>
      <c r="K204" s="17" t="str">
        <f>IF(SUM('Test Sample Data'!K$3:K$98)&gt;10,IF(AND(ISNUMBER('Test Sample Data'!K203),'Test Sample Data'!K203&lt;$B$1,'Test Sample Data'!K203&gt;0),'Test Sample Data'!K203,$B$1),"")</f>
        <v/>
      </c>
      <c r="L204" s="17" t="str">
        <f>IF(SUM('Test Sample Data'!L$3:L$98)&gt;10,IF(AND(ISNUMBER('Test Sample Data'!L203),'Test Sample Data'!L203&lt;$B$1,'Test Sample Data'!L203&gt;0),'Test Sample Data'!L203,$B$1),"")</f>
        <v/>
      </c>
      <c r="M204" s="17" t="str">
        <f>IF(SUM('Test Sample Data'!M$3:M$98)&gt;10,IF(AND(ISNUMBER('Test Sample Data'!M203),'Test Sample Data'!M203&lt;$B$1,'Test Sample Data'!M203&gt;0),'Test Sample Data'!M203,$B$1),"")</f>
        <v/>
      </c>
      <c r="N204" s="17" t="str">
        <f>'Gene Table'!E203</f>
        <v>hsa-miR-21-5p</v>
      </c>
      <c r="O204" s="17" t="str">
        <f>'Gene Table'!B203</f>
        <v>I09</v>
      </c>
      <c r="P204" s="17" t="str">
        <f>IF(SUM('Control Sample Data'!D$3:D$98)&gt;10,IF(AND(ISNUMBER('Control Sample Data'!D203),'Control Sample Data'!D203&lt;$B$1,'Control Sample Data'!D203&gt;0),'Control Sample Data'!D203,$B$1),"")</f>
        <v/>
      </c>
      <c r="Q204" s="17" t="str">
        <f>IF(SUM('Control Sample Data'!E$3:E$98)&gt;10,IF(AND(ISNUMBER('Control Sample Data'!E203),'Control Sample Data'!E203&lt;$B$1,'Control Sample Data'!E203&gt;0),'Control Sample Data'!E203,$B$1),"")</f>
        <v/>
      </c>
      <c r="R204" s="17" t="str">
        <f>IF(SUM('Control Sample Data'!F$3:F$98)&gt;10,IF(AND(ISNUMBER('Control Sample Data'!F203),'Control Sample Data'!F203&lt;$B$1,'Control Sample Data'!F203&gt;0),'Control Sample Data'!F203,$B$1),"")</f>
        <v/>
      </c>
      <c r="S204" s="17" t="str">
        <f>IF(SUM('Control Sample Data'!G$3:G$98)&gt;10,IF(AND(ISNUMBER('Control Sample Data'!G203),'Control Sample Data'!G203&lt;$B$1,'Control Sample Data'!G203&gt;0),'Control Sample Data'!G203,$B$1),"")</f>
        <v/>
      </c>
      <c r="T204" s="17" t="str">
        <f>IF(SUM('Control Sample Data'!H$3:H$98)&gt;10,IF(AND(ISNUMBER('Control Sample Data'!H203),'Control Sample Data'!H203&lt;$B$1,'Control Sample Data'!H203&gt;0),'Control Sample Data'!H203,$B$1),"")</f>
        <v/>
      </c>
      <c r="U204" s="17" t="str">
        <f>IF(SUM('Control Sample Data'!I$3:I$98)&gt;10,IF(AND(ISNUMBER('Control Sample Data'!I203),'Control Sample Data'!I203&lt;$B$1,'Control Sample Data'!I203&gt;0),'Control Sample Data'!I203,$B$1),"")</f>
        <v/>
      </c>
      <c r="V204" s="17" t="str">
        <f>IF(SUM('Control Sample Data'!J$3:J$98)&gt;10,IF(AND(ISNUMBER('Control Sample Data'!J203),'Control Sample Data'!J203&lt;$B$1,'Control Sample Data'!J203&gt;0),'Control Sample Data'!J203,$B$1),"")</f>
        <v/>
      </c>
      <c r="W204" s="17" t="str">
        <f>IF(SUM('Control Sample Data'!K$3:K$98)&gt;10,IF(AND(ISNUMBER('Control Sample Data'!K203),'Control Sample Data'!K203&lt;$B$1,'Control Sample Data'!K203&gt;0),'Control Sample Data'!K203,$B$1),"")</f>
        <v/>
      </c>
      <c r="X204" s="17" t="str">
        <f>IF(SUM('Control Sample Data'!L$3:L$98)&gt;10,IF(AND(ISNUMBER('Control Sample Data'!L203),'Control Sample Data'!L203&lt;$B$1,'Control Sample Data'!L203&gt;0),'Control Sample Data'!L203,$B$1),"")</f>
        <v/>
      </c>
      <c r="Y204" s="40" t="str">
        <f>IF(SUM('Control Sample Data'!M$3:M$98)&gt;10,IF(AND(ISNUMBER('Control Sample Data'!M203),'Control Sample Data'!M203&lt;$B$1,'Control Sample Data'!M203&gt;0),'Control Sample Data'!M203,$B$1),"")</f>
        <v/>
      </c>
      <c r="Z204" s="41"/>
      <c r="AA204" s="41"/>
      <c r="AB204" s="41"/>
      <c r="AC204" s="41"/>
      <c r="AD204" s="41"/>
      <c r="AE204" s="41"/>
      <c r="AF204" s="41"/>
      <c r="AG204" s="41"/>
      <c r="AH204" s="41"/>
      <c r="AI204" s="41"/>
      <c r="AJ204" s="41"/>
      <c r="AK204" s="41"/>
      <c r="AL204" s="41"/>
      <c r="AM204" s="41"/>
      <c r="AN204" s="41"/>
      <c r="AO204" s="41"/>
      <c r="AP204" s="41"/>
      <c r="AQ204" s="41"/>
      <c r="AR204" s="41"/>
      <c r="AS204" s="41"/>
      <c r="AT204" s="36" t="str">
        <f t="shared" si="132"/>
        <v/>
      </c>
      <c r="AU204" s="36" t="str">
        <f t="shared" si="133"/>
        <v/>
      </c>
      <c r="AV204" s="36" t="str">
        <f t="shared" si="134"/>
        <v/>
      </c>
      <c r="AW204" s="36" t="str">
        <f t="shared" si="135"/>
        <v/>
      </c>
      <c r="AX204" s="36" t="str">
        <f t="shared" si="136"/>
        <v/>
      </c>
      <c r="AY204" s="36" t="str">
        <f t="shared" si="137"/>
        <v/>
      </c>
      <c r="AZ204" s="36" t="str">
        <f t="shared" si="138"/>
        <v/>
      </c>
      <c r="BA204" s="36" t="str">
        <f t="shared" si="139"/>
        <v/>
      </c>
      <c r="BB204" s="36" t="str">
        <f t="shared" si="140"/>
        <v/>
      </c>
      <c r="BC204" s="36" t="str">
        <f t="shared" si="141"/>
        <v/>
      </c>
      <c r="BD204" s="36" t="str">
        <f t="shared" si="142"/>
        <v/>
      </c>
      <c r="BE204" s="36" t="str">
        <f t="shared" si="143"/>
        <v/>
      </c>
      <c r="BF204" s="36" t="str">
        <f t="shared" si="144"/>
        <v/>
      </c>
      <c r="BG204" s="36" t="str">
        <f t="shared" si="145"/>
        <v/>
      </c>
      <c r="BH204" s="36" t="str">
        <f t="shared" si="146"/>
        <v/>
      </c>
      <c r="BI204" s="36" t="str">
        <f t="shared" si="147"/>
        <v/>
      </c>
      <c r="BJ204" s="36" t="str">
        <f t="shared" si="148"/>
        <v/>
      </c>
      <c r="BK204" s="36" t="str">
        <f t="shared" si="149"/>
        <v/>
      </c>
      <c r="BL204" s="36" t="str">
        <f t="shared" si="150"/>
        <v/>
      </c>
      <c r="BM204" s="36" t="str">
        <f t="shared" si="151"/>
        <v/>
      </c>
      <c r="BN204" s="38" t="e">
        <f t="shared" si="130"/>
        <v>#DIV/0!</v>
      </c>
      <c r="BO204" s="38" t="e">
        <f t="shared" si="131"/>
        <v>#DIV/0!</v>
      </c>
      <c r="BP204" s="39" t="str">
        <f t="shared" si="152"/>
        <v/>
      </c>
      <c r="BQ204" s="39" t="str">
        <f t="shared" si="153"/>
        <v/>
      </c>
      <c r="BR204" s="39" t="str">
        <f t="shared" si="154"/>
        <v/>
      </c>
      <c r="BS204" s="39" t="str">
        <f t="shared" si="155"/>
        <v/>
      </c>
      <c r="BT204" s="39" t="str">
        <f t="shared" si="156"/>
        <v/>
      </c>
      <c r="BU204" s="39" t="str">
        <f t="shared" si="157"/>
        <v/>
      </c>
      <c r="BV204" s="39" t="str">
        <f t="shared" si="158"/>
        <v/>
      </c>
      <c r="BW204" s="39" t="str">
        <f t="shared" si="159"/>
        <v/>
      </c>
      <c r="BX204" s="39" t="str">
        <f t="shared" si="160"/>
        <v/>
      </c>
      <c r="BY204" s="39" t="str">
        <f t="shared" si="161"/>
        <v/>
      </c>
      <c r="BZ204" s="39" t="str">
        <f t="shared" si="162"/>
        <v/>
      </c>
      <c r="CA204" s="39" t="str">
        <f t="shared" si="163"/>
        <v/>
      </c>
      <c r="CB204" s="39" t="str">
        <f t="shared" si="164"/>
        <v/>
      </c>
      <c r="CC204" s="39" t="str">
        <f t="shared" si="165"/>
        <v/>
      </c>
      <c r="CD204" s="39" t="str">
        <f t="shared" si="166"/>
        <v/>
      </c>
      <c r="CE204" s="39" t="str">
        <f t="shared" si="167"/>
        <v/>
      </c>
      <c r="CF204" s="39" t="str">
        <f t="shared" si="168"/>
        <v/>
      </c>
      <c r="CG204" s="39" t="str">
        <f t="shared" si="169"/>
        <v/>
      </c>
      <c r="CH204" s="39" t="str">
        <f t="shared" si="170"/>
        <v/>
      </c>
      <c r="CI204" s="39" t="str">
        <f t="shared" si="171"/>
        <v/>
      </c>
    </row>
    <row r="205" spans="1:87">
      <c r="A205" s="18"/>
      <c r="B205" s="15" t="str">
        <f>'Gene Table'!E204</f>
        <v>hsa-miR-26b-5p</v>
      </c>
      <c r="C205" s="15" t="str">
        <f>'Gene Table'!B204</f>
        <v>I10</v>
      </c>
      <c r="D205" s="16" t="str">
        <f>IF(SUM('Test Sample Data'!D$3:D$98)&gt;10,IF(AND(ISNUMBER('Test Sample Data'!D204),'Test Sample Data'!D204&lt;$B$1,'Test Sample Data'!D204&gt;0),'Test Sample Data'!D204,$B$1),"")</f>
        <v/>
      </c>
      <c r="E205" s="17" t="str">
        <f>IF(SUM('Test Sample Data'!E$3:E$98)&gt;10,IF(AND(ISNUMBER('Test Sample Data'!E204),'Test Sample Data'!E204&lt;$B$1,'Test Sample Data'!E204&gt;0),'Test Sample Data'!E204,$B$1),"")</f>
        <v/>
      </c>
      <c r="F205" s="17" t="str">
        <f>IF(SUM('Test Sample Data'!F$3:F$98)&gt;10,IF(AND(ISNUMBER('Test Sample Data'!F204),'Test Sample Data'!F204&lt;$B$1,'Test Sample Data'!F204&gt;0),'Test Sample Data'!F204,$B$1),"")</f>
        <v/>
      </c>
      <c r="G205" s="17" t="str">
        <f>IF(SUM('Test Sample Data'!G$3:G$98)&gt;10,IF(AND(ISNUMBER('Test Sample Data'!G204),'Test Sample Data'!G204&lt;$B$1,'Test Sample Data'!G204&gt;0),'Test Sample Data'!G204,$B$1),"")</f>
        <v/>
      </c>
      <c r="H205" s="17" t="str">
        <f>IF(SUM('Test Sample Data'!H$3:H$98)&gt;10,IF(AND(ISNUMBER('Test Sample Data'!H204),'Test Sample Data'!H204&lt;$B$1,'Test Sample Data'!H204&gt;0),'Test Sample Data'!H204,$B$1),"")</f>
        <v/>
      </c>
      <c r="I205" s="17" t="str">
        <f>IF(SUM('Test Sample Data'!I$3:I$98)&gt;10,IF(AND(ISNUMBER('Test Sample Data'!I204),'Test Sample Data'!I204&lt;$B$1,'Test Sample Data'!I204&gt;0),'Test Sample Data'!I204,$B$1),"")</f>
        <v/>
      </c>
      <c r="J205" s="17" t="str">
        <f>IF(SUM('Test Sample Data'!J$3:J$98)&gt;10,IF(AND(ISNUMBER('Test Sample Data'!J204),'Test Sample Data'!J204&lt;$B$1,'Test Sample Data'!J204&gt;0),'Test Sample Data'!J204,$B$1),"")</f>
        <v/>
      </c>
      <c r="K205" s="17" t="str">
        <f>IF(SUM('Test Sample Data'!K$3:K$98)&gt;10,IF(AND(ISNUMBER('Test Sample Data'!K204),'Test Sample Data'!K204&lt;$B$1,'Test Sample Data'!K204&gt;0),'Test Sample Data'!K204,$B$1),"")</f>
        <v/>
      </c>
      <c r="L205" s="17" t="str">
        <f>IF(SUM('Test Sample Data'!L$3:L$98)&gt;10,IF(AND(ISNUMBER('Test Sample Data'!L204),'Test Sample Data'!L204&lt;$B$1,'Test Sample Data'!L204&gt;0),'Test Sample Data'!L204,$B$1),"")</f>
        <v/>
      </c>
      <c r="M205" s="17" t="str">
        <f>IF(SUM('Test Sample Data'!M$3:M$98)&gt;10,IF(AND(ISNUMBER('Test Sample Data'!M204),'Test Sample Data'!M204&lt;$B$1,'Test Sample Data'!M204&gt;0),'Test Sample Data'!M204,$B$1),"")</f>
        <v/>
      </c>
      <c r="N205" s="17" t="str">
        <f>'Gene Table'!E204</f>
        <v>hsa-miR-26b-5p</v>
      </c>
      <c r="O205" s="17" t="str">
        <f>'Gene Table'!B204</f>
        <v>I10</v>
      </c>
      <c r="P205" s="17" t="str">
        <f>IF(SUM('Control Sample Data'!D$3:D$98)&gt;10,IF(AND(ISNUMBER('Control Sample Data'!D204),'Control Sample Data'!D204&lt;$B$1,'Control Sample Data'!D204&gt;0),'Control Sample Data'!D204,$B$1),"")</f>
        <v/>
      </c>
      <c r="Q205" s="17" t="str">
        <f>IF(SUM('Control Sample Data'!E$3:E$98)&gt;10,IF(AND(ISNUMBER('Control Sample Data'!E204),'Control Sample Data'!E204&lt;$B$1,'Control Sample Data'!E204&gt;0),'Control Sample Data'!E204,$B$1),"")</f>
        <v/>
      </c>
      <c r="R205" s="17" t="str">
        <f>IF(SUM('Control Sample Data'!F$3:F$98)&gt;10,IF(AND(ISNUMBER('Control Sample Data'!F204),'Control Sample Data'!F204&lt;$B$1,'Control Sample Data'!F204&gt;0),'Control Sample Data'!F204,$B$1),"")</f>
        <v/>
      </c>
      <c r="S205" s="17" t="str">
        <f>IF(SUM('Control Sample Data'!G$3:G$98)&gt;10,IF(AND(ISNUMBER('Control Sample Data'!G204),'Control Sample Data'!G204&lt;$B$1,'Control Sample Data'!G204&gt;0),'Control Sample Data'!G204,$B$1),"")</f>
        <v/>
      </c>
      <c r="T205" s="17" t="str">
        <f>IF(SUM('Control Sample Data'!H$3:H$98)&gt;10,IF(AND(ISNUMBER('Control Sample Data'!H204),'Control Sample Data'!H204&lt;$B$1,'Control Sample Data'!H204&gt;0),'Control Sample Data'!H204,$B$1),"")</f>
        <v/>
      </c>
      <c r="U205" s="17" t="str">
        <f>IF(SUM('Control Sample Data'!I$3:I$98)&gt;10,IF(AND(ISNUMBER('Control Sample Data'!I204),'Control Sample Data'!I204&lt;$B$1,'Control Sample Data'!I204&gt;0),'Control Sample Data'!I204,$B$1),"")</f>
        <v/>
      </c>
      <c r="V205" s="17" t="str">
        <f>IF(SUM('Control Sample Data'!J$3:J$98)&gt;10,IF(AND(ISNUMBER('Control Sample Data'!J204),'Control Sample Data'!J204&lt;$B$1,'Control Sample Data'!J204&gt;0),'Control Sample Data'!J204,$B$1),"")</f>
        <v/>
      </c>
      <c r="W205" s="17" t="str">
        <f>IF(SUM('Control Sample Data'!K$3:K$98)&gt;10,IF(AND(ISNUMBER('Control Sample Data'!K204),'Control Sample Data'!K204&lt;$B$1,'Control Sample Data'!K204&gt;0),'Control Sample Data'!K204,$B$1),"")</f>
        <v/>
      </c>
      <c r="X205" s="17" t="str">
        <f>IF(SUM('Control Sample Data'!L$3:L$98)&gt;10,IF(AND(ISNUMBER('Control Sample Data'!L204),'Control Sample Data'!L204&lt;$B$1,'Control Sample Data'!L204&gt;0),'Control Sample Data'!L204,$B$1),"")</f>
        <v/>
      </c>
      <c r="Y205" s="40" t="str">
        <f>IF(SUM('Control Sample Data'!M$3:M$98)&gt;10,IF(AND(ISNUMBER('Control Sample Data'!M204),'Control Sample Data'!M204&lt;$B$1,'Control Sample Data'!M204&gt;0),'Control Sample Data'!M204,$B$1),"")</f>
        <v/>
      </c>
      <c r="Z205" s="41"/>
      <c r="AA205" s="41"/>
      <c r="AB205" s="41"/>
      <c r="AC205" s="41"/>
      <c r="AD205" s="41"/>
      <c r="AE205" s="41"/>
      <c r="AF205" s="41"/>
      <c r="AG205" s="41"/>
      <c r="AH205" s="41"/>
      <c r="AI205" s="41"/>
      <c r="AJ205" s="41"/>
      <c r="AK205" s="41"/>
      <c r="AL205" s="41"/>
      <c r="AM205" s="41"/>
      <c r="AN205" s="41"/>
      <c r="AO205" s="41"/>
      <c r="AP205" s="41"/>
      <c r="AQ205" s="41"/>
      <c r="AR205" s="41"/>
      <c r="AS205" s="41"/>
      <c r="AT205" s="36" t="str">
        <f t="shared" si="132"/>
        <v/>
      </c>
      <c r="AU205" s="36" t="str">
        <f t="shared" si="133"/>
        <v/>
      </c>
      <c r="AV205" s="36" t="str">
        <f t="shared" si="134"/>
        <v/>
      </c>
      <c r="AW205" s="36" t="str">
        <f t="shared" si="135"/>
        <v/>
      </c>
      <c r="AX205" s="36" t="str">
        <f t="shared" si="136"/>
        <v/>
      </c>
      <c r="AY205" s="36" t="str">
        <f t="shared" si="137"/>
        <v/>
      </c>
      <c r="AZ205" s="36" t="str">
        <f t="shared" si="138"/>
        <v/>
      </c>
      <c r="BA205" s="36" t="str">
        <f t="shared" si="139"/>
        <v/>
      </c>
      <c r="BB205" s="36" t="str">
        <f t="shared" si="140"/>
        <v/>
      </c>
      <c r="BC205" s="36" t="str">
        <f t="shared" si="141"/>
        <v/>
      </c>
      <c r="BD205" s="36" t="str">
        <f t="shared" si="142"/>
        <v/>
      </c>
      <c r="BE205" s="36" t="str">
        <f t="shared" si="143"/>
        <v/>
      </c>
      <c r="BF205" s="36" t="str">
        <f t="shared" si="144"/>
        <v/>
      </c>
      <c r="BG205" s="36" t="str">
        <f t="shared" si="145"/>
        <v/>
      </c>
      <c r="BH205" s="36" t="str">
        <f t="shared" si="146"/>
        <v/>
      </c>
      <c r="BI205" s="36" t="str">
        <f t="shared" si="147"/>
        <v/>
      </c>
      <c r="BJ205" s="36" t="str">
        <f t="shared" si="148"/>
        <v/>
      </c>
      <c r="BK205" s="36" t="str">
        <f t="shared" si="149"/>
        <v/>
      </c>
      <c r="BL205" s="36" t="str">
        <f t="shared" si="150"/>
        <v/>
      </c>
      <c r="BM205" s="36" t="str">
        <f t="shared" si="151"/>
        <v/>
      </c>
      <c r="BN205" s="38" t="e">
        <f t="shared" si="130"/>
        <v>#DIV/0!</v>
      </c>
      <c r="BO205" s="38" t="e">
        <f t="shared" si="131"/>
        <v>#DIV/0!</v>
      </c>
      <c r="BP205" s="39" t="str">
        <f t="shared" si="152"/>
        <v/>
      </c>
      <c r="BQ205" s="39" t="str">
        <f t="shared" si="153"/>
        <v/>
      </c>
      <c r="BR205" s="39" t="str">
        <f t="shared" si="154"/>
        <v/>
      </c>
      <c r="BS205" s="39" t="str">
        <f t="shared" si="155"/>
        <v/>
      </c>
      <c r="BT205" s="39" t="str">
        <f t="shared" si="156"/>
        <v/>
      </c>
      <c r="BU205" s="39" t="str">
        <f t="shared" si="157"/>
        <v/>
      </c>
      <c r="BV205" s="39" t="str">
        <f t="shared" si="158"/>
        <v/>
      </c>
      <c r="BW205" s="39" t="str">
        <f t="shared" si="159"/>
        <v/>
      </c>
      <c r="BX205" s="39" t="str">
        <f t="shared" si="160"/>
        <v/>
      </c>
      <c r="BY205" s="39" t="str">
        <f t="shared" si="161"/>
        <v/>
      </c>
      <c r="BZ205" s="39" t="str">
        <f t="shared" si="162"/>
        <v/>
      </c>
      <c r="CA205" s="39" t="str">
        <f t="shared" si="163"/>
        <v/>
      </c>
      <c r="CB205" s="39" t="str">
        <f t="shared" si="164"/>
        <v/>
      </c>
      <c r="CC205" s="39" t="str">
        <f t="shared" si="165"/>
        <v/>
      </c>
      <c r="CD205" s="39" t="str">
        <f t="shared" si="166"/>
        <v/>
      </c>
      <c r="CE205" s="39" t="str">
        <f t="shared" si="167"/>
        <v/>
      </c>
      <c r="CF205" s="39" t="str">
        <f t="shared" si="168"/>
        <v/>
      </c>
      <c r="CG205" s="39" t="str">
        <f t="shared" si="169"/>
        <v/>
      </c>
      <c r="CH205" s="39" t="str">
        <f t="shared" si="170"/>
        <v/>
      </c>
      <c r="CI205" s="39" t="str">
        <f t="shared" si="171"/>
        <v/>
      </c>
    </row>
    <row r="206" spans="1:87">
      <c r="A206" s="18"/>
      <c r="B206" s="15" t="str">
        <f>'Gene Table'!E205</f>
        <v>hsa-miR-210</v>
      </c>
      <c r="C206" s="15" t="str">
        <f>'Gene Table'!B205</f>
        <v>I11</v>
      </c>
      <c r="D206" s="16" t="str">
        <f>IF(SUM('Test Sample Data'!D$3:D$98)&gt;10,IF(AND(ISNUMBER('Test Sample Data'!D205),'Test Sample Data'!D205&lt;$B$1,'Test Sample Data'!D205&gt;0),'Test Sample Data'!D205,$B$1),"")</f>
        <v/>
      </c>
      <c r="E206" s="17" t="str">
        <f>IF(SUM('Test Sample Data'!E$3:E$98)&gt;10,IF(AND(ISNUMBER('Test Sample Data'!E205),'Test Sample Data'!E205&lt;$B$1,'Test Sample Data'!E205&gt;0),'Test Sample Data'!E205,$B$1),"")</f>
        <v/>
      </c>
      <c r="F206" s="17" t="str">
        <f>IF(SUM('Test Sample Data'!F$3:F$98)&gt;10,IF(AND(ISNUMBER('Test Sample Data'!F205),'Test Sample Data'!F205&lt;$B$1,'Test Sample Data'!F205&gt;0),'Test Sample Data'!F205,$B$1),"")</f>
        <v/>
      </c>
      <c r="G206" s="17" t="str">
        <f>IF(SUM('Test Sample Data'!G$3:G$98)&gt;10,IF(AND(ISNUMBER('Test Sample Data'!G205),'Test Sample Data'!G205&lt;$B$1,'Test Sample Data'!G205&gt;0),'Test Sample Data'!G205,$B$1),"")</f>
        <v/>
      </c>
      <c r="H206" s="17" t="str">
        <f>IF(SUM('Test Sample Data'!H$3:H$98)&gt;10,IF(AND(ISNUMBER('Test Sample Data'!H205),'Test Sample Data'!H205&lt;$B$1,'Test Sample Data'!H205&gt;0),'Test Sample Data'!H205,$B$1),"")</f>
        <v/>
      </c>
      <c r="I206" s="17" t="str">
        <f>IF(SUM('Test Sample Data'!I$3:I$98)&gt;10,IF(AND(ISNUMBER('Test Sample Data'!I205),'Test Sample Data'!I205&lt;$B$1,'Test Sample Data'!I205&gt;0),'Test Sample Data'!I205,$B$1),"")</f>
        <v/>
      </c>
      <c r="J206" s="17" t="str">
        <f>IF(SUM('Test Sample Data'!J$3:J$98)&gt;10,IF(AND(ISNUMBER('Test Sample Data'!J205),'Test Sample Data'!J205&lt;$B$1,'Test Sample Data'!J205&gt;0),'Test Sample Data'!J205,$B$1),"")</f>
        <v/>
      </c>
      <c r="K206" s="17" t="str">
        <f>IF(SUM('Test Sample Data'!K$3:K$98)&gt;10,IF(AND(ISNUMBER('Test Sample Data'!K205),'Test Sample Data'!K205&lt;$B$1,'Test Sample Data'!K205&gt;0),'Test Sample Data'!K205,$B$1),"")</f>
        <v/>
      </c>
      <c r="L206" s="17" t="str">
        <f>IF(SUM('Test Sample Data'!L$3:L$98)&gt;10,IF(AND(ISNUMBER('Test Sample Data'!L205),'Test Sample Data'!L205&lt;$B$1,'Test Sample Data'!L205&gt;0),'Test Sample Data'!L205,$B$1),"")</f>
        <v/>
      </c>
      <c r="M206" s="17" t="str">
        <f>IF(SUM('Test Sample Data'!M$3:M$98)&gt;10,IF(AND(ISNUMBER('Test Sample Data'!M205),'Test Sample Data'!M205&lt;$B$1,'Test Sample Data'!M205&gt;0),'Test Sample Data'!M205,$B$1),"")</f>
        <v/>
      </c>
      <c r="N206" s="17" t="str">
        <f>'Gene Table'!E205</f>
        <v>hsa-miR-210</v>
      </c>
      <c r="O206" s="17" t="str">
        <f>'Gene Table'!B205</f>
        <v>I11</v>
      </c>
      <c r="P206" s="17" t="str">
        <f>IF(SUM('Control Sample Data'!D$3:D$98)&gt;10,IF(AND(ISNUMBER('Control Sample Data'!D205),'Control Sample Data'!D205&lt;$B$1,'Control Sample Data'!D205&gt;0),'Control Sample Data'!D205,$B$1),"")</f>
        <v/>
      </c>
      <c r="Q206" s="17" t="str">
        <f>IF(SUM('Control Sample Data'!E$3:E$98)&gt;10,IF(AND(ISNUMBER('Control Sample Data'!E205),'Control Sample Data'!E205&lt;$B$1,'Control Sample Data'!E205&gt;0),'Control Sample Data'!E205,$B$1),"")</f>
        <v/>
      </c>
      <c r="R206" s="17" t="str">
        <f>IF(SUM('Control Sample Data'!F$3:F$98)&gt;10,IF(AND(ISNUMBER('Control Sample Data'!F205),'Control Sample Data'!F205&lt;$B$1,'Control Sample Data'!F205&gt;0),'Control Sample Data'!F205,$B$1),"")</f>
        <v/>
      </c>
      <c r="S206" s="17" t="str">
        <f>IF(SUM('Control Sample Data'!G$3:G$98)&gt;10,IF(AND(ISNUMBER('Control Sample Data'!G205),'Control Sample Data'!G205&lt;$B$1,'Control Sample Data'!G205&gt;0),'Control Sample Data'!G205,$B$1),"")</f>
        <v/>
      </c>
      <c r="T206" s="17" t="str">
        <f>IF(SUM('Control Sample Data'!H$3:H$98)&gt;10,IF(AND(ISNUMBER('Control Sample Data'!H205),'Control Sample Data'!H205&lt;$B$1,'Control Sample Data'!H205&gt;0),'Control Sample Data'!H205,$B$1),"")</f>
        <v/>
      </c>
      <c r="U206" s="17" t="str">
        <f>IF(SUM('Control Sample Data'!I$3:I$98)&gt;10,IF(AND(ISNUMBER('Control Sample Data'!I205),'Control Sample Data'!I205&lt;$B$1,'Control Sample Data'!I205&gt;0),'Control Sample Data'!I205,$B$1),"")</f>
        <v/>
      </c>
      <c r="V206" s="17" t="str">
        <f>IF(SUM('Control Sample Data'!J$3:J$98)&gt;10,IF(AND(ISNUMBER('Control Sample Data'!J205),'Control Sample Data'!J205&lt;$B$1,'Control Sample Data'!J205&gt;0),'Control Sample Data'!J205,$B$1),"")</f>
        <v/>
      </c>
      <c r="W206" s="17" t="str">
        <f>IF(SUM('Control Sample Data'!K$3:K$98)&gt;10,IF(AND(ISNUMBER('Control Sample Data'!K205),'Control Sample Data'!K205&lt;$B$1,'Control Sample Data'!K205&gt;0),'Control Sample Data'!K205,$B$1),"")</f>
        <v/>
      </c>
      <c r="X206" s="17" t="str">
        <f>IF(SUM('Control Sample Data'!L$3:L$98)&gt;10,IF(AND(ISNUMBER('Control Sample Data'!L205),'Control Sample Data'!L205&lt;$B$1,'Control Sample Data'!L205&gt;0),'Control Sample Data'!L205,$B$1),"")</f>
        <v/>
      </c>
      <c r="Y206" s="40" t="str">
        <f>IF(SUM('Control Sample Data'!M$3:M$98)&gt;10,IF(AND(ISNUMBER('Control Sample Data'!M205),'Control Sample Data'!M205&lt;$B$1,'Control Sample Data'!M205&gt;0),'Control Sample Data'!M205,$B$1),"")</f>
        <v/>
      </c>
      <c r="Z206" s="41"/>
      <c r="AA206" s="41"/>
      <c r="AB206" s="41"/>
      <c r="AC206" s="41"/>
      <c r="AD206" s="41"/>
      <c r="AE206" s="41"/>
      <c r="AF206" s="41"/>
      <c r="AG206" s="41"/>
      <c r="AH206" s="41"/>
      <c r="AI206" s="41"/>
      <c r="AJ206" s="41"/>
      <c r="AK206" s="41"/>
      <c r="AL206" s="41"/>
      <c r="AM206" s="41"/>
      <c r="AN206" s="41"/>
      <c r="AO206" s="41"/>
      <c r="AP206" s="41"/>
      <c r="AQ206" s="41"/>
      <c r="AR206" s="41"/>
      <c r="AS206" s="41"/>
      <c r="AT206" s="36" t="str">
        <f t="shared" si="132"/>
        <v/>
      </c>
      <c r="AU206" s="36" t="str">
        <f t="shared" si="133"/>
        <v/>
      </c>
      <c r="AV206" s="36" t="str">
        <f t="shared" si="134"/>
        <v/>
      </c>
      <c r="AW206" s="36" t="str">
        <f t="shared" si="135"/>
        <v/>
      </c>
      <c r="AX206" s="36" t="str">
        <f t="shared" si="136"/>
        <v/>
      </c>
      <c r="AY206" s="36" t="str">
        <f t="shared" si="137"/>
        <v/>
      </c>
      <c r="AZ206" s="36" t="str">
        <f t="shared" si="138"/>
        <v/>
      </c>
      <c r="BA206" s="36" t="str">
        <f t="shared" si="139"/>
        <v/>
      </c>
      <c r="BB206" s="36" t="str">
        <f t="shared" si="140"/>
        <v/>
      </c>
      <c r="BC206" s="36" t="str">
        <f t="shared" si="141"/>
        <v/>
      </c>
      <c r="BD206" s="36" t="str">
        <f t="shared" si="142"/>
        <v/>
      </c>
      <c r="BE206" s="36" t="str">
        <f t="shared" si="143"/>
        <v/>
      </c>
      <c r="BF206" s="36" t="str">
        <f t="shared" si="144"/>
        <v/>
      </c>
      <c r="BG206" s="36" t="str">
        <f t="shared" si="145"/>
        <v/>
      </c>
      <c r="BH206" s="36" t="str">
        <f t="shared" si="146"/>
        <v/>
      </c>
      <c r="BI206" s="36" t="str">
        <f t="shared" si="147"/>
        <v/>
      </c>
      <c r="BJ206" s="36" t="str">
        <f t="shared" si="148"/>
        <v/>
      </c>
      <c r="BK206" s="36" t="str">
        <f t="shared" si="149"/>
        <v/>
      </c>
      <c r="BL206" s="36" t="str">
        <f t="shared" si="150"/>
        <v/>
      </c>
      <c r="BM206" s="36" t="str">
        <f t="shared" si="151"/>
        <v/>
      </c>
      <c r="BN206" s="38" t="e">
        <f t="shared" si="130"/>
        <v>#DIV/0!</v>
      </c>
      <c r="BO206" s="38" t="e">
        <f t="shared" si="131"/>
        <v>#DIV/0!</v>
      </c>
      <c r="BP206" s="39" t="str">
        <f t="shared" si="152"/>
        <v/>
      </c>
      <c r="BQ206" s="39" t="str">
        <f t="shared" si="153"/>
        <v/>
      </c>
      <c r="BR206" s="39" t="str">
        <f t="shared" si="154"/>
        <v/>
      </c>
      <c r="BS206" s="39" t="str">
        <f t="shared" si="155"/>
        <v/>
      </c>
      <c r="BT206" s="39" t="str">
        <f t="shared" si="156"/>
        <v/>
      </c>
      <c r="BU206" s="39" t="str">
        <f t="shared" si="157"/>
        <v/>
      </c>
      <c r="BV206" s="39" t="str">
        <f t="shared" si="158"/>
        <v/>
      </c>
      <c r="BW206" s="39" t="str">
        <f t="shared" si="159"/>
        <v/>
      </c>
      <c r="BX206" s="39" t="str">
        <f t="shared" si="160"/>
        <v/>
      </c>
      <c r="BY206" s="39" t="str">
        <f t="shared" si="161"/>
        <v/>
      </c>
      <c r="BZ206" s="39" t="str">
        <f t="shared" si="162"/>
        <v/>
      </c>
      <c r="CA206" s="39" t="str">
        <f t="shared" si="163"/>
        <v/>
      </c>
      <c r="CB206" s="39" t="str">
        <f t="shared" si="164"/>
        <v/>
      </c>
      <c r="CC206" s="39" t="str">
        <f t="shared" si="165"/>
        <v/>
      </c>
      <c r="CD206" s="39" t="str">
        <f t="shared" si="166"/>
        <v/>
      </c>
      <c r="CE206" s="39" t="str">
        <f t="shared" si="167"/>
        <v/>
      </c>
      <c r="CF206" s="39" t="str">
        <f t="shared" si="168"/>
        <v/>
      </c>
      <c r="CG206" s="39" t="str">
        <f t="shared" si="169"/>
        <v/>
      </c>
      <c r="CH206" s="39" t="str">
        <f t="shared" si="170"/>
        <v/>
      </c>
      <c r="CI206" s="39" t="str">
        <f t="shared" si="171"/>
        <v/>
      </c>
    </row>
    <row r="207" spans="1:87">
      <c r="A207" s="18"/>
      <c r="B207" s="15" t="str">
        <f>'Gene Table'!E206</f>
        <v>hsa-miR-302e</v>
      </c>
      <c r="C207" s="15" t="str">
        <f>'Gene Table'!B206</f>
        <v>I12</v>
      </c>
      <c r="D207" s="16" t="str">
        <f>IF(SUM('Test Sample Data'!D$3:D$98)&gt;10,IF(AND(ISNUMBER('Test Sample Data'!D206),'Test Sample Data'!D206&lt;$B$1,'Test Sample Data'!D206&gt;0),'Test Sample Data'!D206,$B$1),"")</f>
        <v/>
      </c>
      <c r="E207" s="17" t="str">
        <f>IF(SUM('Test Sample Data'!E$3:E$98)&gt;10,IF(AND(ISNUMBER('Test Sample Data'!E206),'Test Sample Data'!E206&lt;$B$1,'Test Sample Data'!E206&gt;0),'Test Sample Data'!E206,$B$1),"")</f>
        <v/>
      </c>
      <c r="F207" s="17" t="str">
        <f>IF(SUM('Test Sample Data'!F$3:F$98)&gt;10,IF(AND(ISNUMBER('Test Sample Data'!F206),'Test Sample Data'!F206&lt;$B$1,'Test Sample Data'!F206&gt;0),'Test Sample Data'!F206,$B$1),"")</f>
        <v/>
      </c>
      <c r="G207" s="17" t="str">
        <f>IF(SUM('Test Sample Data'!G$3:G$98)&gt;10,IF(AND(ISNUMBER('Test Sample Data'!G206),'Test Sample Data'!G206&lt;$B$1,'Test Sample Data'!G206&gt;0),'Test Sample Data'!G206,$B$1),"")</f>
        <v/>
      </c>
      <c r="H207" s="17" t="str">
        <f>IF(SUM('Test Sample Data'!H$3:H$98)&gt;10,IF(AND(ISNUMBER('Test Sample Data'!H206),'Test Sample Data'!H206&lt;$B$1,'Test Sample Data'!H206&gt;0),'Test Sample Data'!H206,$B$1),"")</f>
        <v/>
      </c>
      <c r="I207" s="17" t="str">
        <f>IF(SUM('Test Sample Data'!I$3:I$98)&gt;10,IF(AND(ISNUMBER('Test Sample Data'!I206),'Test Sample Data'!I206&lt;$B$1,'Test Sample Data'!I206&gt;0),'Test Sample Data'!I206,$B$1),"")</f>
        <v/>
      </c>
      <c r="J207" s="17" t="str">
        <f>IF(SUM('Test Sample Data'!J$3:J$98)&gt;10,IF(AND(ISNUMBER('Test Sample Data'!J206),'Test Sample Data'!J206&lt;$B$1,'Test Sample Data'!J206&gt;0),'Test Sample Data'!J206,$B$1),"")</f>
        <v/>
      </c>
      <c r="K207" s="17" t="str">
        <f>IF(SUM('Test Sample Data'!K$3:K$98)&gt;10,IF(AND(ISNUMBER('Test Sample Data'!K206),'Test Sample Data'!K206&lt;$B$1,'Test Sample Data'!K206&gt;0),'Test Sample Data'!K206,$B$1),"")</f>
        <v/>
      </c>
      <c r="L207" s="17" t="str">
        <f>IF(SUM('Test Sample Data'!L$3:L$98)&gt;10,IF(AND(ISNUMBER('Test Sample Data'!L206),'Test Sample Data'!L206&lt;$B$1,'Test Sample Data'!L206&gt;0),'Test Sample Data'!L206,$B$1),"")</f>
        <v/>
      </c>
      <c r="M207" s="17" t="str">
        <f>IF(SUM('Test Sample Data'!M$3:M$98)&gt;10,IF(AND(ISNUMBER('Test Sample Data'!M206),'Test Sample Data'!M206&lt;$B$1,'Test Sample Data'!M206&gt;0),'Test Sample Data'!M206,$B$1),"")</f>
        <v/>
      </c>
      <c r="N207" s="17" t="str">
        <f>'Gene Table'!E206</f>
        <v>hsa-miR-302e</v>
      </c>
      <c r="O207" s="17" t="str">
        <f>'Gene Table'!B206</f>
        <v>I12</v>
      </c>
      <c r="P207" s="17" t="str">
        <f>IF(SUM('Control Sample Data'!D$3:D$98)&gt;10,IF(AND(ISNUMBER('Control Sample Data'!D206),'Control Sample Data'!D206&lt;$B$1,'Control Sample Data'!D206&gt;0),'Control Sample Data'!D206,$B$1),"")</f>
        <v/>
      </c>
      <c r="Q207" s="17" t="str">
        <f>IF(SUM('Control Sample Data'!E$3:E$98)&gt;10,IF(AND(ISNUMBER('Control Sample Data'!E206),'Control Sample Data'!E206&lt;$B$1,'Control Sample Data'!E206&gt;0),'Control Sample Data'!E206,$B$1),"")</f>
        <v/>
      </c>
      <c r="R207" s="17" t="str">
        <f>IF(SUM('Control Sample Data'!F$3:F$98)&gt;10,IF(AND(ISNUMBER('Control Sample Data'!F206),'Control Sample Data'!F206&lt;$B$1,'Control Sample Data'!F206&gt;0),'Control Sample Data'!F206,$B$1),"")</f>
        <v/>
      </c>
      <c r="S207" s="17" t="str">
        <f>IF(SUM('Control Sample Data'!G$3:G$98)&gt;10,IF(AND(ISNUMBER('Control Sample Data'!G206),'Control Sample Data'!G206&lt;$B$1,'Control Sample Data'!G206&gt;0),'Control Sample Data'!G206,$B$1),"")</f>
        <v/>
      </c>
      <c r="T207" s="17" t="str">
        <f>IF(SUM('Control Sample Data'!H$3:H$98)&gt;10,IF(AND(ISNUMBER('Control Sample Data'!H206),'Control Sample Data'!H206&lt;$B$1,'Control Sample Data'!H206&gt;0),'Control Sample Data'!H206,$B$1),"")</f>
        <v/>
      </c>
      <c r="U207" s="17" t="str">
        <f>IF(SUM('Control Sample Data'!I$3:I$98)&gt;10,IF(AND(ISNUMBER('Control Sample Data'!I206),'Control Sample Data'!I206&lt;$B$1,'Control Sample Data'!I206&gt;0),'Control Sample Data'!I206,$B$1),"")</f>
        <v/>
      </c>
      <c r="V207" s="17" t="str">
        <f>IF(SUM('Control Sample Data'!J$3:J$98)&gt;10,IF(AND(ISNUMBER('Control Sample Data'!J206),'Control Sample Data'!J206&lt;$B$1,'Control Sample Data'!J206&gt;0),'Control Sample Data'!J206,$B$1),"")</f>
        <v/>
      </c>
      <c r="W207" s="17" t="str">
        <f>IF(SUM('Control Sample Data'!K$3:K$98)&gt;10,IF(AND(ISNUMBER('Control Sample Data'!K206),'Control Sample Data'!K206&lt;$B$1,'Control Sample Data'!K206&gt;0),'Control Sample Data'!K206,$B$1),"")</f>
        <v/>
      </c>
      <c r="X207" s="17" t="str">
        <f>IF(SUM('Control Sample Data'!L$3:L$98)&gt;10,IF(AND(ISNUMBER('Control Sample Data'!L206),'Control Sample Data'!L206&lt;$B$1,'Control Sample Data'!L206&gt;0),'Control Sample Data'!L206,$B$1),"")</f>
        <v/>
      </c>
      <c r="Y207" s="40" t="str">
        <f>IF(SUM('Control Sample Data'!M$3:M$98)&gt;10,IF(AND(ISNUMBER('Control Sample Data'!M206),'Control Sample Data'!M206&lt;$B$1,'Control Sample Data'!M206&gt;0),'Control Sample Data'!M206,$B$1),"")</f>
        <v/>
      </c>
      <c r="Z207" s="41"/>
      <c r="AA207" s="41"/>
      <c r="AB207" s="41"/>
      <c r="AC207" s="41"/>
      <c r="AD207" s="41"/>
      <c r="AE207" s="41"/>
      <c r="AF207" s="41"/>
      <c r="AG207" s="41"/>
      <c r="AH207" s="41"/>
      <c r="AI207" s="41"/>
      <c r="AJ207" s="41"/>
      <c r="AK207" s="41"/>
      <c r="AL207" s="41"/>
      <c r="AM207" s="41"/>
      <c r="AN207" s="41"/>
      <c r="AO207" s="41"/>
      <c r="AP207" s="41"/>
      <c r="AQ207" s="41"/>
      <c r="AR207" s="41"/>
      <c r="AS207" s="41"/>
      <c r="AT207" s="36" t="str">
        <f t="shared" si="132"/>
        <v/>
      </c>
      <c r="AU207" s="36" t="str">
        <f t="shared" si="133"/>
        <v/>
      </c>
      <c r="AV207" s="36" t="str">
        <f t="shared" si="134"/>
        <v/>
      </c>
      <c r="AW207" s="36" t="str">
        <f t="shared" si="135"/>
        <v/>
      </c>
      <c r="AX207" s="36" t="str">
        <f t="shared" si="136"/>
        <v/>
      </c>
      <c r="AY207" s="36" t="str">
        <f t="shared" si="137"/>
        <v/>
      </c>
      <c r="AZ207" s="36" t="str">
        <f t="shared" si="138"/>
        <v/>
      </c>
      <c r="BA207" s="36" t="str">
        <f t="shared" si="139"/>
        <v/>
      </c>
      <c r="BB207" s="36" t="str">
        <f t="shared" si="140"/>
        <v/>
      </c>
      <c r="BC207" s="36" t="str">
        <f t="shared" si="141"/>
        <v/>
      </c>
      <c r="BD207" s="36" t="str">
        <f t="shared" si="142"/>
        <v/>
      </c>
      <c r="BE207" s="36" t="str">
        <f t="shared" si="143"/>
        <v/>
      </c>
      <c r="BF207" s="36" t="str">
        <f t="shared" si="144"/>
        <v/>
      </c>
      <c r="BG207" s="36" t="str">
        <f t="shared" si="145"/>
        <v/>
      </c>
      <c r="BH207" s="36" t="str">
        <f t="shared" si="146"/>
        <v/>
      </c>
      <c r="BI207" s="36" t="str">
        <f t="shared" si="147"/>
        <v/>
      </c>
      <c r="BJ207" s="36" t="str">
        <f t="shared" si="148"/>
        <v/>
      </c>
      <c r="BK207" s="36" t="str">
        <f t="shared" si="149"/>
        <v/>
      </c>
      <c r="BL207" s="36" t="str">
        <f t="shared" si="150"/>
        <v/>
      </c>
      <c r="BM207" s="36" t="str">
        <f t="shared" si="151"/>
        <v/>
      </c>
      <c r="BN207" s="38" t="e">
        <f t="shared" si="130"/>
        <v>#DIV/0!</v>
      </c>
      <c r="BO207" s="38" t="e">
        <f t="shared" si="131"/>
        <v>#DIV/0!</v>
      </c>
      <c r="BP207" s="39" t="str">
        <f t="shared" si="152"/>
        <v/>
      </c>
      <c r="BQ207" s="39" t="str">
        <f t="shared" si="153"/>
        <v/>
      </c>
      <c r="BR207" s="39" t="str">
        <f t="shared" si="154"/>
        <v/>
      </c>
      <c r="BS207" s="39" t="str">
        <f t="shared" si="155"/>
        <v/>
      </c>
      <c r="BT207" s="39" t="str">
        <f t="shared" si="156"/>
        <v/>
      </c>
      <c r="BU207" s="39" t="str">
        <f t="shared" si="157"/>
        <v/>
      </c>
      <c r="BV207" s="39" t="str">
        <f t="shared" si="158"/>
        <v/>
      </c>
      <c r="BW207" s="39" t="str">
        <f t="shared" si="159"/>
        <v/>
      </c>
      <c r="BX207" s="39" t="str">
        <f t="shared" si="160"/>
        <v/>
      </c>
      <c r="BY207" s="39" t="str">
        <f t="shared" si="161"/>
        <v/>
      </c>
      <c r="BZ207" s="39" t="str">
        <f t="shared" si="162"/>
        <v/>
      </c>
      <c r="CA207" s="39" t="str">
        <f t="shared" si="163"/>
        <v/>
      </c>
      <c r="CB207" s="39" t="str">
        <f t="shared" si="164"/>
        <v/>
      </c>
      <c r="CC207" s="39" t="str">
        <f t="shared" si="165"/>
        <v/>
      </c>
      <c r="CD207" s="39" t="str">
        <f t="shared" si="166"/>
        <v/>
      </c>
      <c r="CE207" s="39" t="str">
        <f t="shared" si="167"/>
        <v/>
      </c>
      <c r="CF207" s="39" t="str">
        <f t="shared" si="168"/>
        <v/>
      </c>
      <c r="CG207" s="39" t="str">
        <f t="shared" si="169"/>
        <v/>
      </c>
      <c r="CH207" s="39" t="str">
        <f t="shared" si="170"/>
        <v/>
      </c>
      <c r="CI207" s="39" t="str">
        <f t="shared" si="171"/>
        <v/>
      </c>
    </row>
    <row r="208" spans="1:87">
      <c r="A208" s="18"/>
      <c r="B208" s="15" t="str">
        <f>'Gene Table'!E207</f>
        <v>hsa-miR-212-3p</v>
      </c>
      <c r="C208" s="15" t="str">
        <f>'Gene Table'!B207</f>
        <v>I13</v>
      </c>
      <c r="D208" s="16" t="str">
        <f>IF(SUM('Test Sample Data'!D$3:D$98)&gt;10,IF(AND(ISNUMBER('Test Sample Data'!D207),'Test Sample Data'!D207&lt;$B$1,'Test Sample Data'!D207&gt;0),'Test Sample Data'!D207,$B$1),"")</f>
        <v/>
      </c>
      <c r="E208" s="17" t="str">
        <f>IF(SUM('Test Sample Data'!E$3:E$98)&gt;10,IF(AND(ISNUMBER('Test Sample Data'!E207),'Test Sample Data'!E207&lt;$B$1,'Test Sample Data'!E207&gt;0),'Test Sample Data'!E207,$B$1),"")</f>
        <v/>
      </c>
      <c r="F208" s="17" t="str">
        <f>IF(SUM('Test Sample Data'!F$3:F$98)&gt;10,IF(AND(ISNUMBER('Test Sample Data'!F207),'Test Sample Data'!F207&lt;$B$1,'Test Sample Data'!F207&gt;0),'Test Sample Data'!F207,$B$1),"")</f>
        <v/>
      </c>
      <c r="G208" s="17" t="str">
        <f>IF(SUM('Test Sample Data'!G$3:G$98)&gt;10,IF(AND(ISNUMBER('Test Sample Data'!G207),'Test Sample Data'!G207&lt;$B$1,'Test Sample Data'!G207&gt;0),'Test Sample Data'!G207,$B$1),"")</f>
        <v/>
      </c>
      <c r="H208" s="17" t="str">
        <f>IF(SUM('Test Sample Data'!H$3:H$98)&gt;10,IF(AND(ISNUMBER('Test Sample Data'!H207),'Test Sample Data'!H207&lt;$B$1,'Test Sample Data'!H207&gt;0),'Test Sample Data'!H207,$B$1),"")</f>
        <v/>
      </c>
      <c r="I208" s="17" t="str">
        <f>IF(SUM('Test Sample Data'!I$3:I$98)&gt;10,IF(AND(ISNUMBER('Test Sample Data'!I207),'Test Sample Data'!I207&lt;$B$1,'Test Sample Data'!I207&gt;0),'Test Sample Data'!I207,$B$1),"")</f>
        <v/>
      </c>
      <c r="J208" s="17" t="str">
        <f>IF(SUM('Test Sample Data'!J$3:J$98)&gt;10,IF(AND(ISNUMBER('Test Sample Data'!J207),'Test Sample Data'!J207&lt;$B$1,'Test Sample Data'!J207&gt;0),'Test Sample Data'!J207,$B$1),"")</f>
        <v/>
      </c>
      <c r="K208" s="17" t="str">
        <f>IF(SUM('Test Sample Data'!K$3:K$98)&gt;10,IF(AND(ISNUMBER('Test Sample Data'!K207),'Test Sample Data'!K207&lt;$B$1,'Test Sample Data'!K207&gt;0),'Test Sample Data'!K207,$B$1),"")</f>
        <v/>
      </c>
      <c r="L208" s="17" t="str">
        <f>IF(SUM('Test Sample Data'!L$3:L$98)&gt;10,IF(AND(ISNUMBER('Test Sample Data'!L207),'Test Sample Data'!L207&lt;$B$1,'Test Sample Data'!L207&gt;0),'Test Sample Data'!L207,$B$1),"")</f>
        <v/>
      </c>
      <c r="M208" s="17" t="str">
        <f>IF(SUM('Test Sample Data'!M$3:M$98)&gt;10,IF(AND(ISNUMBER('Test Sample Data'!M207),'Test Sample Data'!M207&lt;$B$1,'Test Sample Data'!M207&gt;0),'Test Sample Data'!M207,$B$1),"")</f>
        <v/>
      </c>
      <c r="N208" s="17" t="str">
        <f>'Gene Table'!E207</f>
        <v>hsa-miR-212-3p</v>
      </c>
      <c r="O208" s="17" t="str">
        <f>'Gene Table'!B207</f>
        <v>I13</v>
      </c>
      <c r="P208" s="17" t="str">
        <f>IF(SUM('Control Sample Data'!D$3:D$98)&gt;10,IF(AND(ISNUMBER('Control Sample Data'!D207),'Control Sample Data'!D207&lt;$B$1,'Control Sample Data'!D207&gt;0),'Control Sample Data'!D207,$B$1),"")</f>
        <v/>
      </c>
      <c r="Q208" s="17" t="str">
        <f>IF(SUM('Control Sample Data'!E$3:E$98)&gt;10,IF(AND(ISNUMBER('Control Sample Data'!E207),'Control Sample Data'!E207&lt;$B$1,'Control Sample Data'!E207&gt;0),'Control Sample Data'!E207,$B$1),"")</f>
        <v/>
      </c>
      <c r="R208" s="17" t="str">
        <f>IF(SUM('Control Sample Data'!F$3:F$98)&gt;10,IF(AND(ISNUMBER('Control Sample Data'!F207),'Control Sample Data'!F207&lt;$B$1,'Control Sample Data'!F207&gt;0),'Control Sample Data'!F207,$B$1),"")</f>
        <v/>
      </c>
      <c r="S208" s="17" t="str">
        <f>IF(SUM('Control Sample Data'!G$3:G$98)&gt;10,IF(AND(ISNUMBER('Control Sample Data'!G207),'Control Sample Data'!G207&lt;$B$1,'Control Sample Data'!G207&gt;0),'Control Sample Data'!G207,$B$1),"")</f>
        <v/>
      </c>
      <c r="T208" s="17" t="str">
        <f>IF(SUM('Control Sample Data'!H$3:H$98)&gt;10,IF(AND(ISNUMBER('Control Sample Data'!H207),'Control Sample Data'!H207&lt;$B$1,'Control Sample Data'!H207&gt;0),'Control Sample Data'!H207,$B$1),"")</f>
        <v/>
      </c>
      <c r="U208" s="17" t="str">
        <f>IF(SUM('Control Sample Data'!I$3:I$98)&gt;10,IF(AND(ISNUMBER('Control Sample Data'!I207),'Control Sample Data'!I207&lt;$B$1,'Control Sample Data'!I207&gt;0),'Control Sample Data'!I207,$B$1),"")</f>
        <v/>
      </c>
      <c r="V208" s="17" t="str">
        <f>IF(SUM('Control Sample Data'!J$3:J$98)&gt;10,IF(AND(ISNUMBER('Control Sample Data'!J207),'Control Sample Data'!J207&lt;$B$1,'Control Sample Data'!J207&gt;0),'Control Sample Data'!J207,$B$1),"")</f>
        <v/>
      </c>
      <c r="W208" s="17" t="str">
        <f>IF(SUM('Control Sample Data'!K$3:K$98)&gt;10,IF(AND(ISNUMBER('Control Sample Data'!K207),'Control Sample Data'!K207&lt;$B$1,'Control Sample Data'!K207&gt;0),'Control Sample Data'!K207,$B$1),"")</f>
        <v/>
      </c>
      <c r="X208" s="17" t="str">
        <f>IF(SUM('Control Sample Data'!L$3:L$98)&gt;10,IF(AND(ISNUMBER('Control Sample Data'!L207),'Control Sample Data'!L207&lt;$B$1,'Control Sample Data'!L207&gt;0),'Control Sample Data'!L207,$B$1),"")</f>
        <v/>
      </c>
      <c r="Y208" s="40" t="str">
        <f>IF(SUM('Control Sample Data'!M$3:M$98)&gt;10,IF(AND(ISNUMBER('Control Sample Data'!M207),'Control Sample Data'!M207&lt;$B$1,'Control Sample Data'!M207&gt;0),'Control Sample Data'!M207,$B$1),"")</f>
        <v/>
      </c>
      <c r="Z208" s="41"/>
      <c r="AA208" s="41"/>
      <c r="AB208" s="41"/>
      <c r="AC208" s="41"/>
      <c r="AD208" s="41"/>
      <c r="AE208" s="41"/>
      <c r="AF208" s="41"/>
      <c r="AG208" s="41"/>
      <c r="AH208" s="41"/>
      <c r="AI208" s="41"/>
      <c r="AJ208" s="41"/>
      <c r="AK208" s="41"/>
      <c r="AL208" s="41"/>
      <c r="AM208" s="41"/>
      <c r="AN208" s="41"/>
      <c r="AO208" s="41"/>
      <c r="AP208" s="41"/>
      <c r="AQ208" s="41"/>
      <c r="AR208" s="41"/>
      <c r="AS208" s="41"/>
      <c r="AT208" s="36" t="str">
        <f t="shared" si="132"/>
        <v/>
      </c>
      <c r="AU208" s="36" t="str">
        <f t="shared" si="133"/>
        <v/>
      </c>
      <c r="AV208" s="36" t="str">
        <f t="shared" si="134"/>
        <v/>
      </c>
      <c r="AW208" s="36" t="str">
        <f t="shared" si="135"/>
        <v/>
      </c>
      <c r="AX208" s="36" t="str">
        <f t="shared" si="136"/>
        <v/>
      </c>
      <c r="AY208" s="36" t="str">
        <f t="shared" si="137"/>
        <v/>
      </c>
      <c r="AZ208" s="36" t="str">
        <f t="shared" si="138"/>
        <v/>
      </c>
      <c r="BA208" s="36" t="str">
        <f t="shared" si="139"/>
        <v/>
      </c>
      <c r="BB208" s="36" t="str">
        <f t="shared" si="140"/>
        <v/>
      </c>
      <c r="BC208" s="36" t="str">
        <f t="shared" si="141"/>
        <v/>
      </c>
      <c r="BD208" s="36" t="str">
        <f t="shared" si="142"/>
        <v/>
      </c>
      <c r="BE208" s="36" t="str">
        <f t="shared" si="143"/>
        <v/>
      </c>
      <c r="BF208" s="36" t="str">
        <f t="shared" si="144"/>
        <v/>
      </c>
      <c r="BG208" s="36" t="str">
        <f t="shared" si="145"/>
        <v/>
      </c>
      <c r="BH208" s="36" t="str">
        <f t="shared" si="146"/>
        <v/>
      </c>
      <c r="BI208" s="36" t="str">
        <f t="shared" si="147"/>
        <v/>
      </c>
      <c r="BJ208" s="36" t="str">
        <f t="shared" si="148"/>
        <v/>
      </c>
      <c r="BK208" s="36" t="str">
        <f t="shared" si="149"/>
        <v/>
      </c>
      <c r="BL208" s="36" t="str">
        <f t="shared" si="150"/>
        <v/>
      </c>
      <c r="BM208" s="36" t="str">
        <f t="shared" si="151"/>
        <v/>
      </c>
      <c r="BN208" s="38" t="e">
        <f t="shared" si="130"/>
        <v>#DIV/0!</v>
      </c>
      <c r="BO208" s="38" t="e">
        <f t="shared" si="131"/>
        <v>#DIV/0!</v>
      </c>
      <c r="BP208" s="39" t="str">
        <f t="shared" si="152"/>
        <v/>
      </c>
      <c r="BQ208" s="39" t="str">
        <f t="shared" si="153"/>
        <v/>
      </c>
      <c r="BR208" s="39" t="str">
        <f t="shared" si="154"/>
        <v/>
      </c>
      <c r="BS208" s="39" t="str">
        <f t="shared" si="155"/>
        <v/>
      </c>
      <c r="BT208" s="39" t="str">
        <f t="shared" si="156"/>
        <v/>
      </c>
      <c r="BU208" s="39" t="str">
        <f t="shared" si="157"/>
        <v/>
      </c>
      <c r="BV208" s="39" t="str">
        <f t="shared" si="158"/>
        <v/>
      </c>
      <c r="BW208" s="39" t="str">
        <f t="shared" si="159"/>
        <v/>
      </c>
      <c r="BX208" s="39" t="str">
        <f t="shared" si="160"/>
        <v/>
      </c>
      <c r="BY208" s="39" t="str">
        <f t="shared" si="161"/>
        <v/>
      </c>
      <c r="BZ208" s="39" t="str">
        <f t="shared" si="162"/>
        <v/>
      </c>
      <c r="CA208" s="39" t="str">
        <f t="shared" si="163"/>
        <v/>
      </c>
      <c r="CB208" s="39" t="str">
        <f t="shared" si="164"/>
        <v/>
      </c>
      <c r="CC208" s="39" t="str">
        <f t="shared" si="165"/>
        <v/>
      </c>
      <c r="CD208" s="39" t="str">
        <f t="shared" si="166"/>
        <v/>
      </c>
      <c r="CE208" s="39" t="str">
        <f t="shared" si="167"/>
        <v/>
      </c>
      <c r="CF208" s="39" t="str">
        <f t="shared" si="168"/>
        <v/>
      </c>
      <c r="CG208" s="39" t="str">
        <f t="shared" si="169"/>
        <v/>
      </c>
      <c r="CH208" s="39" t="str">
        <f t="shared" si="170"/>
        <v/>
      </c>
      <c r="CI208" s="39" t="str">
        <f t="shared" si="171"/>
        <v/>
      </c>
    </row>
    <row r="209" spans="1:87">
      <c r="A209" s="18"/>
      <c r="B209" s="15" t="str">
        <f>'Gene Table'!E208</f>
        <v>hsa-miR-577</v>
      </c>
      <c r="C209" s="15" t="str">
        <f>'Gene Table'!B208</f>
        <v>I14</v>
      </c>
      <c r="D209" s="16" t="str">
        <f>IF(SUM('Test Sample Data'!D$3:D$98)&gt;10,IF(AND(ISNUMBER('Test Sample Data'!D208),'Test Sample Data'!D208&lt;$B$1,'Test Sample Data'!D208&gt;0),'Test Sample Data'!D208,$B$1),"")</f>
        <v/>
      </c>
      <c r="E209" s="17" t="str">
        <f>IF(SUM('Test Sample Data'!E$3:E$98)&gt;10,IF(AND(ISNUMBER('Test Sample Data'!E208),'Test Sample Data'!E208&lt;$B$1,'Test Sample Data'!E208&gt;0),'Test Sample Data'!E208,$B$1),"")</f>
        <v/>
      </c>
      <c r="F209" s="17" t="str">
        <f>IF(SUM('Test Sample Data'!F$3:F$98)&gt;10,IF(AND(ISNUMBER('Test Sample Data'!F208),'Test Sample Data'!F208&lt;$B$1,'Test Sample Data'!F208&gt;0),'Test Sample Data'!F208,$B$1),"")</f>
        <v/>
      </c>
      <c r="G209" s="17" t="str">
        <f>IF(SUM('Test Sample Data'!G$3:G$98)&gt;10,IF(AND(ISNUMBER('Test Sample Data'!G208),'Test Sample Data'!G208&lt;$B$1,'Test Sample Data'!G208&gt;0),'Test Sample Data'!G208,$B$1),"")</f>
        <v/>
      </c>
      <c r="H209" s="17" t="str">
        <f>IF(SUM('Test Sample Data'!H$3:H$98)&gt;10,IF(AND(ISNUMBER('Test Sample Data'!H208),'Test Sample Data'!H208&lt;$B$1,'Test Sample Data'!H208&gt;0),'Test Sample Data'!H208,$B$1),"")</f>
        <v/>
      </c>
      <c r="I209" s="17" t="str">
        <f>IF(SUM('Test Sample Data'!I$3:I$98)&gt;10,IF(AND(ISNUMBER('Test Sample Data'!I208),'Test Sample Data'!I208&lt;$B$1,'Test Sample Data'!I208&gt;0),'Test Sample Data'!I208,$B$1),"")</f>
        <v/>
      </c>
      <c r="J209" s="17" t="str">
        <f>IF(SUM('Test Sample Data'!J$3:J$98)&gt;10,IF(AND(ISNUMBER('Test Sample Data'!J208),'Test Sample Data'!J208&lt;$B$1,'Test Sample Data'!J208&gt;0),'Test Sample Data'!J208,$B$1),"")</f>
        <v/>
      </c>
      <c r="K209" s="17" t="str">
        <f>IF(SUM('Test Sample Data'!K$3:K$98)&gt;10,IF(AND(ISNUMBER('Test Sample Data'!K208),'Test Sample Data'!K208&lt;$B$1,'Test Sample Data'!K208&gt;0),'Test Sample Data'!K208,$B$1),"")</f>
        <v/>
      </c>
      <c r="L209" s="17" t="str">
        <f>IF(SUM('Test Sample Data'!L$3:L$98)&gt;10,IF(AND(ISNUMBER('Test Sample Data'!L208),'Test Sample Data'!L208&lt;$B$1,'Test Sample Data'!L208&gt;0),'Test Sample Data'!L208,$B$1),"")</f>
        <v/>
      </c>
      <c r="M209" s="17" t="str">
        <f>IF(SUM('Test Sample Data'!M$3:M$98)&gt;10,IF(AND(ISNUMBER('Test Sample Data'!M208),'Test Sample Data'!M208&lt;$B$1,'Test Sample Data'!M208&gt;0),'Test Sample Data'!M208,$B$1),"")</f>
        <v/>
      </c>
      <c r="N209" s="17" t="str">
        <f>'Gene Table'!E208</f>
        <v>hsa-miR-577</v>
      </c>
      <c r="O209" s="17" t="str">
        <f>'Gene Table'!B208</f>
        <v>I14</v>
      </c>
      <c r="P209" s="17" t="str">
        <f>IF(SUM('Control Sample Data'!D$3:D$98)&gt;10,IF(AND(ISNUMBER('Control Sample Data'!D208),'Control Sample Data'!D208&lt;$B$1,'Control Sample Data'!D208&gt;0),'Control Sample Data'!D208,$B$1),"")</f>
        <v/>
      </c>
      <c r="Q209" s="17" t="str">
        <f>IF(SUM('Control Sample Data'!E$3:E$98)&gt;10,IF(AND(ISNUMBER('Control Sample Data'!E208),'Control Sample Data'!E208&lt;$B$1,'Control Sample Data'!E208&gt;0),'Control Sample Data'!E208,$B$1),"")</f>
        <v/>
      </c>
      <c r="R209" s="17" t="str">
        <f>IF(SUM('Control Sample Data'!F$3:F$98)&gt;10,IF(AND(ISNUMBER('Control Sample Data'!F208),'Control Sample Data'!F208&lt;$B$1,'Control Sample Data'!F208&gt;0),'Control Sample Data'!F208,$B$1),"")</f>
        <v/>
      </c>
      <c r="S209" s="17" t="str">
        <f>IF(SUM('Control Sample Data'!G$3:G$98)&gt;10,IF(AND(ISNUMBER('Control Sample Data'!G208),'Control Sample Data'!G208&lt;$B$1,'Control Sample Data'!G208&gt;0),'Control Sample Data'!G208,$B$1),"")</f>
        <v/>
      </c>
      <c r="T209" s="17" t="str">
        <f>IF(SUM('Control Sample Data'!H$3:H$98)&gt;10,IF(AND(ISNUMBER('Control Sample Data'!H208),'Control Sample Data'!H208&lt;$B$1,'Control Sample Data'!H208&gt;0),'Control Sample Data'!H208,$B$1),"")</f>
        <v/>
      </c>
      <c r="U209" s="17" t="str">
        <f>IF(SUM('Control Sample Data'!I$3:I$98)&gt;10,IF(AND(ISNUMBER('Control Sample Data'!I208),'Control Sample Data'!I208&lt;$B$1,'Control Sample Data'!I208&gt;0),'Control Sample Data'!I208,$B$1),"")</f>
        <v/>
      </c>
      <c r="V209" s="17" t="str">
        <f>IF(SUM('Control Sample Data'!J$3:J$98)&gt;10,IF(AND(ISNUMBER('Control Sample Data'!J208),'Control Sample Data'!J208&lt;$B$1,'Control Sample Data'!J208&gt;0),'Control Sample Data'!J208,$B$1),"")</f>
        <v/>
      </c>
      <c r="W209" s="17" t="str">
        <f>IF(SUM('Control Sample Data'!K$3:K$98)&gt;10,IF(AND(ISNUMBER('Control Sample Data'!K208),'Control Sample Data'!K208&lt;$B$1,'Control Sample Data'!K208&gt;0),'Control Sample Data'!K208,$B$1),"")</f>
        <v/>
      </c>
      <c r="X209" s="17" t="str">
        <f>IF(SUM('Control Sample Data'!L$3:L$98)&gt;10,IF(AND(ISNUMBER('Control Sample Data'!L208),'Control Sample Data'!L208&lt;$B$1,'Control Sample Data'!L208&gt;0),'Control Sample Data'!L208,$B$1),"")</f>
        <v/>
      </c>
      <c r="Y209" s="40" t="str">
        <f>IF(SUM('Control Sample Data'!M$3:M$98)&gt;10,IF(AND(ISNUMBER('Control Sample Data'!M208),'Control Sample Data'!M208&lt;$B$1,'Control Sample Data'!M208&gt;0),'Control Sample Data'!M208,$B$1),"")</f>
        <v/>
      </c>
      <c r="Z209" s="41"/>
      <c r="AA209" s="41"/>
      <c r="AB209" s="41"/>
      <c r="AC209" s="41"/>
      <c r="AD209" s="41"/>
      <c r="AE209" s="41"/>
      <c r="AF209" s="41"/>
      <c r="AG209" s="41"/>
      <c r="AH209" s="41"/>
      <c r="AI209" s="41"/>
      <c r="AJ209" s="41"/>
      <c r="AK209" s="41"/>
      <c r="AL209" s="41"/>
      <c r="AM209" s="41"/>
      <c r="AN209" s="41"/>
      <c r="AO209" s="41"/>
      <c r="AP209" s="41"/>
      <c r="AQ209" s="41"/>
      <c r="AR209" s="41"/>
      <c r="AS209" s="41"/>
      <c r="AT209" s="36" t="str">
        <f t="shared" si="132"/>
        <v/>
      </c>
      <c r="AU209" s="36" t="str">
        <f t="shared" si="133"/>
        <v/>
      </c>
      <c r="AV209" s="36" t="str">
        <f t="shared" si="134"/>
        <v/>
      </c>
      <c r="AW209" s="36" t="str">
        <f t="shared" si="135"/>
        <v/>
      </c>
      <c r="AX209" s="36" t="str">
        <f t="shared" si="136"/>
        <v/>
      </c>
      <c r="AY209" s="36" t="str">
        <f t="shared" si="137"/>
        <v/>
      </c>
      <c r="AZ209" s="36" t="str">
        <f t="shared" si="138"/>
        <v/>
      </c>
      <c r="BA209" s="36" t="str">
        <f t="shared" si="139"/>
        <v/>
      </c>
      <c r="BB209" s="36" t="str">
        <f t="shared" si="140"/>
        <v/>
      </c>
      <c r="BC209" s="36" t="str">
        <f t="shared" si="141"/>
        <v/>
      </c>
      <c r="BD209" s="36" t="str">
        <f t="shared" si="142"/>
        <v/>
      </c>
      <c r="BE209" s="36" t="str">
        <f t="shared" si="143"/>
        <v/>
      </c>
      <c r="BF209" s="36" t="str">
        <f t="shared" si="144"/>
        <v/>
      </c>
      <c r="BG209" s="36" t="str">
        <f t="shared" si="145"/>
        <v/>
      </c>
      <c r="BH209" s="36" t="str">
        <f t="shared" si="146"/>
        <v/>
      </c>
      <c r="BI209" s="36" t="str">
        <f t="shared" si="147"/>
        <v/>
      </c>
      <c r="BJ209" s="36" t="str">
        <f t="shared" si="148"/>
        <v/>
      </c>
      <c r="BK209" s="36" t="str">
        <f t="shared" si="149"/>
        <v/>
      </c>
      <c r="BL209" s="36" t="str">
        <f t="shared" si="150"/>
        <v/>
      </c>
      <c r="BM209" s="36" t="str">
        <f t="shared" si="151"/>
        <v/>
      </c>
      <c r="BN209" s="38" t="e">
        <f t="shared" si="130"/>
        <v>#DIV/0!</v>
      </c>
      <c r="BO209" s="38" t="e">
        <f t="shared" si="131"/>
        <v>#DIV/0!</v>
      </c>
      <c r="BP209" s="39" t="str">
        <f t="shared" si="152"/>
        <v/>
      </c>
      <c r="BQ209" s="39" t="str">
        <f t="shared" si="153"/>
        <v/>
      </c>
      <c r="BR209" s="39" t="str">
        <f t="shared" si="154"/>
        <v/>
      </c>
      <c r="BS209" s="39" t="str">
        <f t="shared" si="155"/>
        <v/>
      </c>
      <c r="BT209" s="39" t="str">
        <f t="shared" si="156"/>
        <v/>
      </c>
      <c r="BU209" s="39" t="str">
        <f t="shared" si="157"/>
        <v/>
      </c>
      <c r="BV209" s="39" t="str">
        <f t="shared" si="158"/>
        <v/>
      </c>
      <c r="BW209" s="39" t="str">
        <f t="shared" si="159"/>
        <v/>
      </c>
      <c r="BX209" s="39" t="str">
        <f t="shared" si="160"/>
        <v/>
      </c>
      <c r="BY209" s="39" t="str">
        <f t="shared" si="161"/>
        <v/>
      </c>
      <c r="BZ209" s="39" t="str">
        <f t="shared" si="162"/>
        <v/>
      </c>
      <c r="CA209" s="39" t="str">
        <f t="shared" si="163"/>
        <v/>
      </c>
      <c r="CB209" s="39" t="str">
        <f t="shared" si="164"/>
        <v/>
      </c>
      <c r="CC209" s="39" t="str">
        <f t="shared" si="165"/>
        <v/>
      </c>
      <c r="CD209" s="39" t="str">
        <f t="shared" si="166"/>
        <v/>
      </c>
      <c r="CE209" s="39" t="str">
        <f t="shared" si="167"/>
        <v/>
      </c>
      <c r="CF209" s="39" t="str">
        <f t="shared" si="168"/>
        <v/>
      </c>
      <c r="CG209" s="39" t="str">
        <f t="shared" si="169"/>
        <v/>
      </c>
      <c r="CH209" s="39" t="str">
        <f t="shared" si="170"/>
        <v/>
      </c>
      <c r="CI209" s="39" t="str">
        <f t="shared" si="171"/>
        <v/>
      </c>
    </row>
    <row r="210" spans="1:87">
      <c r="A210" s="18"/>
      <c r="B210" s="15" t="str">
        <f>'Gene Table'!E209</f>
        <v>hsa-miR-24-3p</v>
      </c>
      <c r="C210" s="15" t="str">
        <f>'Gene Table'!B209</f>
        <v>I15</v>
      </c>
      <c r="D210" s="16" t="str">
        <f>IF(SUM('Test Sample Data'!D$3:D$98)&gt;10,IF(AND(ISNUMBER('Test Sample Data'!D209),'Test Sample Data'!D209&lt;$B$1,'Test Sample Data'!D209&gt;0),'Test Sample Data'!D209,$B$1),"")</f>
        <v/>
      </c>
      <c r="E210" s="17" t="str">
        <f>IF(SUM('Test Sample Data'!E$3:E$98)&gt;10,IF(AND(ISNUMBER('Test Sample Data'!E209),'Test Sample Data'!E209&lt;$B$1,'Test Sample Data'!E209&gt;0),'Test Sample Data'!E209,$B$1),"")</f>
        <v/>
      </c>
      <c r="F210" s="17" t="str">
        <f>IF(SUM('Test Sample Data'!F$3:F$98)&gt;10,IF(AND(ISNUMBER('Test Sample Data'!F209),'Test Sample Data'!F209&lt;$B$1,'Test Sample Data'!F209&gt;0),'Test Sample Data'!F209,$B$1),"")</f>
        <v/>
      </c>
      <c r="G210" s="17" t="str">
        <f>IF(SUM('Test Sample Data'!G$3:G$98)&gt;10,IF(AND(ISNUMBER('Test Sample Data'!G209),'Test Sample Data'!G209&lt;$B$1,'Test Sample Data'!G209&gt;0),'Test Sample Data'!G209,$B$1),"")</f>
        <v/>
      </c>
      <c r="H210" s="17" t="str">
        <f>IF(SUM('Test Sample Data'!H$3:H$98)&gt;10,IF(AND(ISNUMBER('Test Sample Data'!H209),'Test Sample Data'!H209&lt;$B$1,'Test Sample Data'!H209&gt;0),'Test Sample Data'!H209,$B$1),"")</f>
        <v/>
      </c>
      <c r="I210" s="17" t="str">
        <f>IF(SUM('Test Sample Data'!I$3:I$98)&gt;10,IF(AND(ISNUMBER('Test Sample Data'!I209),'Test Sample Data'!I209&lt;$B$1,'Test Sample Data'!I209&gt;0),'Test Sample Data'!I209,$B$1),"")</f>
        <v/>
      </c>
      <c r="J210" s="17" t="str">
        <f>IF(SUM('Test Sample Data'!J$3:J$98)&gt;10,IF(AND(ISNUMBER('Test Sample Data'!J209),'Test Sample Data'!J209&lt;$B$1,'Test Sample Data'!J209&gt;0),'Test Sample Data'!J209,$B$1),"")</f>
        <v/>
      </c>
      <c r="K210" s="17" t="str">
        <f>IF(SUM('Test Sample Data'!K$3:K$98)&gt;10,IF(AND(ISNUMBER('Test Sample Data'!K209),'Test Sample Data'!K209&lt;$B$1,'Test Sample Data'!K209&gt;0),'Test Sample Data'!K209,$B$1),"")</f>
        <v/>
      </c>
      <c r="L210" s="17" t="str">
        <f>IF(SUM('Test Sample Data'!L$3:L$98)&gt;10,IF(AND(ISNUMBER('Test Sample Data'!L209),'Test Sample Data'!L209&lt;$B$1,'Test Sample Data'!L209&gt;0),'Test Sample Data'!L209,$B$1),"")</f>
        <v/>
      </c>
      <c r="M210" s="17" t="str">
        <f>IF(SUM('Test Sample Data'!M$3:M$98)&gt;10,IF(AND(ISNUMBER('Test Sample Data'!M209),'Test Sample Data'!M209&lt;$B$1,'Test Sample Data'!M209&gt;0),'Test Sample Data'!M209,$B$1),"")</f>
        <v/>
      </c>
      <c r="N210" s="17" t="str">
        <f>'Gene Table'!E209</f>
        <v>hsa-miR-24-3p</v>
      </c>
      <c r="O210" s="17" t="str">
        <f>'Gene Table'!B209</f>
        <v>I15</v>
      </c>
      <c r="P210" s="17" t="str">
        <f>IF(SUM('Control Sample Data'!D$3:D$98)&gt;10,IF(AND(ISNUMBER('Control Sample Data'!D209),'Control Sample Data'!D209&lt;$B$1,'Control Sample Data'!D209&gt;0),'Control Sample Data'!D209,$B$1),"")</f>
        <v/>
      </c>
      <c r="Q210" s="17" t="str">
        <f>IF(SUM('Control Sample Data'!E$3:E$98)&gt;10,IF(AND(ISNUMBER('Control Sample Data'!E209),'Control Sample Data'!E209&lt;$B$1,'Control Sample Data'!E209&gt;0),'Control Sample Data'!E209,$B$1),"")</f>
        <v/>
      </c>
      <c r="R210" s="17" t="str">
        <f>IF(SUM('Control Sample Data'!F$3:F$98)&gt;10,IF(AND(ISNUMBER('Control Sample Data'!F209),'Control Sample Data'!F209&lt;$B$1,'Control Sample Data'!F209&gt;0),'Control Sample Data'!F209,$B$1),"")</f>
        <v/>
      </c>
      <c r="S210" s="17" t="str">
        <f>IF(SUM('Control Sample Data'!G$3:G$98)&gt;10,IF(AND(ISNUMBER('Control Sample Data'!G209),'Control Sample Data'!G209&lt;$B$1,'Control Sample Data'!G209&gt;0),'Control Sample Data'!G209,$B$1),"")</f>
        <v/>
      </c>
      <c r="T210" s="17" t="str">
        <f>IF(SUM('Control Sample Data'!H$3:H$98)&gt;10,IF(AND(ISNUMBER('Control Sample Data'!H209),'Control Sample Data'!H209&lt;$B$1,'Control Sample Data'!H209&gt;0),'Control Sample Data'!H209,$B$1),"")</f>
        <v/>
      </c>
      <c r="U210" s="17" t="str">
        <f>IF(SUM('Control Sample Data'!I$3:I$98)&gt;10,IF(AND(ISNUMBER('Control Sample Data'!I209),'Control Sample Data'!I209&lt;$B$1,'Control Sample Data'!I209&gt;0),'Control Sample Data'!I209,$B$1),"")</f>
        <v/>
      </c>
      <c r="V210" s="17" t="str">
        <f>IF(SUM('Control Sample Data'!J$3:J$98)&gt;10,IF(AND(ISNUMBER('Control Sample Data'!J209),'Control Sample Data'!J209&lt;$B$1,'Control Sample Data'!J209&gt;0),'Control Sample Data'!J209,$B$1),"")</f>
        <v/>
      </c>
      <c r="W210" s="17" t="str">
        <f>IF(SUM('Control Sample Data'!K$3:K$98)&gt;10,IF(AND(ISNUMBER('Control Sample Data'!K209),'Control Sample Data'!K209&lt;$B$1,'Control Sample Data'!K209&gt;0),'Control Sample Data'!K209,$B$1),"")</f>
        <v/>
      </c>
      <c r="X210" s="17" t="str">
        <f>IF(SUM('Control Sample Data'!L$3:L$98)&gt;10,IF(AND(ISNUMBER('Control Sample Data'!L209),'Control Sample Data'!L209&lt;$B$1,'Control Sample Data'!L209&gt;0),'Control Sample Data'!L209,$B$1),"")</f>
        <v/>
      </c>
      <c r="Y210" s="40" t="str">
        <f>IF(SUM('Control Sample Data'!M$3:M$98)&gt;10,IF(AND(ISNUMBER('Control Sample Data'!M209),'Control Sample Data'!M209&lt;$B$1,'Control Sample Data'!M209&gt;0),'Control Sample Data'!M209,$B$1),"")</f>
        <v/>
      </c>
      <c r="Z210" s="41"/>
      <c r="AA210" s="41"/>
      <c r="AB210" s="41"/>
      <c r="AC210" s="41"/>
      <c r="AD210" s="41"/>
      <c r="AE210" s="41"/>
      <c r="AF210" s="41"/>
      <c r="AG210" s="41"/>
      <c r="AH210" s="41"/>
      <c r="AI210" s="41"/>
      <c r="AJ210" s="41"/>
      <c r="AK210" s="41"/>
      <c r="AL210" s="41"/>
      <c r="AM210" s="41"/>
      <c r="AN210" s="41"/>
      <c r="AO210" s="41"/>
      <c r="AP210" s="41"/>
      <c r="AQ210" s="41"/>
      <c r="AR210" s="41"/>
      <c r="AS210" s="41"/>
      <c r="AT210" s="36" t="str">
        <f t="shared" si="132"/>
        <v/>
      </c>
      <c r="AU210" s="36" t="str">
        <f t="shared" si="133"/>
        <v/>
      </c>
      <c r="AV210" s="36" t="str">
        <f t="shared" si="134"/>
        <v/>
      </c>
      <c r="AW210" s="36" t="str">
        <f t="shared" si="135"/>
        <v/>
      </c>
      <c r="AX210" s="36" t="str">
        <f t="shared" si="136"/>
        <v/>
      </c>
      <c r="AY210" s="36" t="str">
        <f t="shared" si="137"/>
        <v/>
      </c>
      <c r="AZ210" s="36" t="str">
        <f t="shared" si="138"/>
        <v/>
      </c>
      <c r="BA210" s="36" t="str">
        <f t="shared" si="139"/>
        <v/>
      </c>
      <c r="BB210" s="36" t="str">
        <f t="shared" si="140"/>
        <v/>
      </c>
      <c r="BC210" s="36" t="str">
        <f t="shared" si="141"/>
        <v/>
      </c>
      <c r="BD210" s="36" t="str">
        <f t="shared" si="142"/>
        <v/>
      </c>
      <c r="BE210" s="36" t="str">
        <f t="shared" si="143"/>
        <v/>
      </c>
      <c r="BF210" s="36" t="str">
        <f t="shared" si="144"/>
        <v/>
      </c>
      <c r="BG210" s="36" t="str">
        <f t="shared" si="145"/>
        <v/>
      </c>
      <c r="BH210" s="36" t="str">
        <f t="shared" si="146"/>
        <v/>
      </c>
      <c r="BI210" s="36" t="str">
        <f t="shared" si="147"/>
        <v/>
      </c>
      <c r="BJ210" s="36" t="str">
        <f t="shared" si="148"/>
        <v/>
      </c>
      <c r="BK210" s="36" t="str">
        <f t="shared" si="149"/>
        <v/>
      </c>
      <c r="BL210" s="36" t="str">
        <f t="shared" si="150"/>
        <v/>
      </c>
      <c r="BM210" s="36" t="str">
        <f t="shared" si="151"/>
        <v/>
      </c>
      <c r="BN210" s="38" t="e">
        <f t="shared" si="130"/>
        <v>#DIV/0!</v>
      </c>
      <c r="BO210" s="38" t="e">
        <f t="shared" si="131"/>
        <v>#DIV/0!</v>
      </c>
      <c r="BP210" s="39" t="str">
        <f t="shared" si="152"/>
        <v/>
      </c>
      <c r="BQ210" s="39" t="str">
        <f t="shared" si="153"/>
        <v/>
      </c>
      <c r="BR210" s="39" t="str">
        <f t="shared" si="154"/>
        <v/>
      </c>
      <c r="BS210" s="39" t="str">
        <f t="shared" si="155"/>
        <v/>
      </c>
      <c r="BT210" s="39" t="str">
        <f t="shared" si="156"/>
        <v/>
      </c>
      <c r="BU210" s="39" t="str">
        <f t="shared" si="157"/>
        <v/>
      </c>
      <c r="BV210" s="39" t="str">
        <f t="shared" si="158"/>
        <v/>
      </c>
      <c r="BW210" s="39" t="str">
        <f t="shared" si="159"/>
        <v/>
      </c>
      <c r="BX210" s="39" t="str">
        <f t="shared" si="160"/>
        <v/>
      </c>
      <c r="BY210" s="39" t="str">
        <f t="shared" si="161"/>
        <v/>
      </c>
      <c r="BZ210" s="39" t="str">
        <f t="shared" si="162"/>
        <v/>
      </c>
      <c r="CA210" s="39" t="str">
        <f t="shared" si="163"/>
        <v/>
      </c>
      <c r="CB210" s="39" t="str">
        <f t="shared" si="164"/>
        <v/>
      </c>
      <c r="CC210" s="39" t="str">
        <f t="shared" si="165"/>
        <v/>
      </c>
      <c r="CD210" s="39" t="str">
        <f t="shared" si="166"/>
        <v/>
      </c>
      <c r="CE210" s="39" t="str">
        <f t="shared" si="167"/>
        <v/>
      </c>
      <c r="CF210" s="39" t="str">
        <f t="shared" si="168"/>
        <v/>
      </c>
      <c r="CG210" s="39" t="str">
        <f t="shared" si="169"/>
        <v/>
      </c>
      <c r="CH210" s="39" t="str">
        <f t="shared" si="170"/>
        <v/>
      </c>
      <c r="CI210" s="39" t="str">
        <f t="shared" si="171"/>
        <v/>
      </c>
    </row>
    <row r="211" spans="1:87">
      <c r="A211" s="18"/>
      <c r="B211" s="15" t="str">
        <f>'Gene Table'!E210</f>
        <v>hsa-miR-380-3p</v>
      </c>
      <c r="C211" s="15" t="str">
        <f>'Gene Table'!B210</f>
        <v>I16</v>
      </c>
      <c r="D211" s="16" t="str">
        <f>IF(SUM('Test Sample Data'!D$3:D$98)&gt;10,IF(AND(ISNUMBER('Test Sample Data'!D210),'Test Sample Data'!D210&lt;$B$1,'Test Sample Data'!D210&gt;0),'Test Sample Data'!D210,$B$1),"")</f>
        <v/>
      </c>
      <c r="E211" s="17" t="str">
        <f>IF(SUM('Test Sample Data'!E$3:E$98)&gt;10,IF(AND(ISNUMBER('Test Sample Data'!E210),'Test Sample Data'!E210&lt;$B$1,'Test Sample Data'!E210&gt;0),'Test Sample Data'!E210,$B$1),"")</f>
        <v/>
      </c>
      <c r="F211" s="17" t="str">
        <f>IF(SUM('Test Sample Data'!F$3:F$98)&gt;10,IF(AND(ISNUMBER('Test Sample Data'!F210),'Test Sample Data'!F210&lt;$B$1,'Test Sample Data'!F210&gt;0),'Test Sample Data'!F210,$B$1),"")</f>
        <v/>
      </c>
      <c r="G211" s="17" t="str">
        <f>IF(SUM('Test Sample Data'!G$3:G$98)&gt;10,IF(AND(ISNUMBER('Test Sample Data'!G210),'Test Sample Data'!G210&lt;$B$1,'Test Sample Data'!G210&gt;0),'Test Sample Data'!G210,$B$1),"")</f>
        <v/>
      </c>
      <c r="H211" s="17" t="str">
        <f>IF(SUM('Test Sample Data'!H$3:H$98)&gt;10,IF(AND(ISNUMBER('Test Sample Data'!H210),'Test Sample Data'!H210&lt;$B$1,'Test Sample Data'!H210&gt;0),'Test Sample Data'!H210,$B$1),"")</f>
        <v/>
      </c>
      <c r="I211" s="17" t="str">
        <f>IF(SUM('Test Sample Data'!I$3:I$98)&gt;10,IF(AND(ISNUMBER('Test Sample Data'!I210),'Test Sample Data'!I210&lt;$B$1,'Test Sample Data'!I210&gt;0),'Test Sample Data'!I210,$B$1),"")</f>
        <v/>
      </c>
      <c r="J211" s="17" t="str">
        <f>IF(SUM('Test Sample Data'!J$3:J$98)&gt;10,IF(AND(ISNUMBER('Test Sample Data'!J210),'Test Sample Data'!J210&lt;$B$1,'Test Sample Data'!J210&gt;0),'Test Sample Data'!J210,$B$1),"")</f>
        <v/>
      </c>
      <c r="K211" s="17" t="str">
        <f>IF(SUM('Test Sample Data'!K$3:K$98)&gt;10,IF(AND(ISNUMBER('Test Sample Data'!K210),'Test Sample Data'!K210&lt;$B$1,'Test Sample Data'!K210&gt;0),'Test Sample Data'!K210,$B$1),"")</f>
        <v/>
      </c>
      <c r="L211" s="17" t="str">
        <f>IF(SUM('Test Sample Data'!L$3:L$98)&gt;10,IF(AND(ISNUMBER('Test Sample Data'!L210),'Test Sample Data'!L210&lt;$B$1,'Test Sample Data'!L210&gt;0),'Test Sample Data'!L210,$B$1),"")</f>
        <v/>
      </c>
      <c r="M211" s="17" t="str">
        <f>IF(SUM('Test Sample Data'!M$3:M$98)&gt;10,IF(AND(ISNUMBER('Test Sample Data'!M210),'Test Sample Data'!M210&lt;$B$1,'Test Sample Data'!M210&gt;0),'Test Sample Data'!M210,$B$1),"")</f>
        <v/>
      </c>
      <c r="N211" s="17" t="str">
        <f>'Gene Table'!E210</f>
        <v>hsa-miR-380-3p</v>
      </c>
      <c r="O211" s="17" t="str">
        <f>'Gene Table'!B210</f>
        <v>I16</v>
      </c>
      <c r="P211" s="17" t="str">
        <f>IF(SUM('Control Sample Data'!D$3:D$98)&gt;10,IF(AND(ISNUMBER('Control Sample Data'!D210),'Control Sample Data'!D210&lt;$B$1,'Control Sample Data'!D210&gt;0),'Control Sample Data'!D210,$B$1),"")</f>
        <v/>
      </c>
      <c r="Q211" s="17" t="str">
        <f>IF(SUM('Control Sample Data'!E$3:E$98)&gt;10,IF(AND(ISNUMBER('Control Sample Data'!E210),'Control Sample Data'!E210&lt;$B$1,'Control Sample Data'!E210&gt;0),'Control Sample Data'!E210,$B$1),"")</f>
        <v/>
      </c>
      <c r="R211" s="17" t="str">
        <f>IF(SUM('Control Sample Data'!F$3:F$98)&gt;10,IF(AND(ISNUMBER('Control Sample Data'!F210),'Control Sample Data'!F210&lt;$B$1,'Control Sample Data'!F210&gt;0),'Control Sample Data'!F210,$B$1),"")</f>
        <v/>
      </c>
      <c r="S211" s="17" t="str">
        <f>IF(SUM('Control Sample Data'!G$3:G$98)&gt;10,IF(AND(ISNUMBER('Control Sample Data'!G210),'Control Sample Data'!G210&lt;$B$1,'Control Sample Data'!G210&gt;0),'Control Sample Data'!G210,$B$1),"")</f>
        <v/>
      </c>
      <c r="T211" s="17" t="str">
        <f>IF(SUM('Control Sample Data'!H$3:H$98)&gt;10,IF(AND(ISNUMBER('Control Sample Data'!H210),'Control Sample Data'!H210&lt;$B$1,'Control Sample Data'!H210&gt;0),'Control Sample Data'!H210,$B$1),"")</f>
        <v/>
      </c>
      <c r="U211" s="17" t="str">
        <f>IF(SUM('Control Sample Data'!I$3:I$98)&gt;10,IF(AND(ISNUMBER('Control Sample Data'!I210),'Control Sample Data'!I210&lt;$B$1,'Control Sample Data'!I210&gt;0),'Control Sample Data'!I210,$B$1),"")</f>
        <v/>
      </c>
      <c r="V211" s="17" t="str">
        <f>IF(SUM('Control Sample Data'!J$3:J$98)&gt;10,IF(AND(ISNUMBER('Control Sample Data'!J210),'Control Sample Data'!J210&lt;$B$1,'Control Sample Data'!J210&gt;0),'Control Sample Data'!J210,$B$1),"")</f>
        <v/>
      </c>
      <c r="W211" s="17" t="str">
        <f>IF(SUM('Control Sample Data'!K$3:K$98)&gt;10,IF(AND(ISNUMBER('Control Sample Data'!K210),'Control Sample Data'!K210&lt;$B$1,'Control Sample Data'!K210&gt;0),'Control Sample Data'!K210,$B$1),"")</f>
        <v/>
      </c>
      <c r="X211" s="17" t="str">
        <f>IF(SUM('Control Sample Data'!L$3:L$98)&gt;10,IF(AND(ISNUMBER('Control Sample Data'!L210),'Control Sample Data'!L210&lt;$B$1,'Control Sample Data'!L210&gt;0),'Control Sample Data'!L210,$B$1),"")</f>
        <v/>
      </c>
      <c r="Y211" s="40" t="str">
        <f>IF(SUM('Control Sample Data'!M$3:M$98)&gt;10,IF(AND(ISNUMBER('Control Sample Data'!M210),'Control Sample Data'!M210&lt;$B$1,'Control Sample Data'!M210&gt;0),'Control Sample Data'!M210,$B$1),"")</f>
        <v/>
      </c>
      <c r="Z211" s="41"/>
      <c r="AA211" s="41"/>
      <c r="AB211" s="41"/>
      <c r="AC211" s="41"/>
      <c r="AD211" s="41"/>
      <c r="AE211" s="41"/>
      <c r="AF211" s="41"/>
      <c r="AG211" s="41"/>
      <c r="AH211" s="41"/>
      <c r="AI211" s="41"/>
      <c r="AJ211" s="41"/>
      <c r="AK211" s="41"/>
      <c r="AL211" s="41"/>
      <c r="AM211" s="41"/>
      <c r="AN211" s="41"/>
      <c r="AO211" s="41"/>
      <c r="AP211" s="41"/>
      <c r="AQ211" s="41"/>
      <c r="AR211" s="41"/>
      <c r="AS211" s="41"/>
      <c r="AT211" s="36" t="str">
        <f t="shared" si="132"/>
        <v/>
      </c>
      <c r="AU211" s="36" t="str">
        <f t="shared" si="133"/>
        <v/>
      </c>
      <c r="AV211" s="36" t="str">
        <f t="shared" si="134"/>
        <v/>
      </c>
      <c r="AW211" s="36" t="str">
        <f t="shared" si="135"/>
        <v/>
      </c>
      <c r="AX211" s="36" t="str">
        <f t="shared" si="136"/>
        <v/>
      </c>
      <c r="AY211" s="36" t="str">
        <f t="shared" si="137"/>
        <v/>
      </c>
      <c r="AZ211" s="36" t="str">
        <f t="shared" si="138"/>
        <v/>
      </c>
      <c r="BA211" s="36" t="str">
        <f t="shared" si="139"/>
        <v/>
      </c>
      <c r="BB211" s="36" t="str">
        <f t="shared" si="140"/>
        <v/>
      </c>
      <c r="BC211" s="36" t="str">
        <f t="shared" si="141"/>
        <v/>
      </c>
      <c r="BD211" s="36" t="str">
        <f t="shared" si="142"/>
        <v/>
      </c>
      <c r="BE211" s="36" t="str">
        <f t="shared" si="143"/>
        <v/>
      </c>
      <c r="BF211" s="36" t="str">
        <f t="shared" si="144"/>
        <v/>
      </c>
      <c r="BG211" s="36" t="str">
        <f t="shared" si="145"/>
        <v/>
      </c>
      <c r="BH211" s="36" t="str">
        <f t="shared" si="146"/>
        <v/>
      </c>
      <c r="BI211" s="36" t="str">
        <f t="shared" si="147"/>
        <v/>
      </c>
      <c r="BJ211" s="36" t="str">
        <f t="shared" si="148"/>
        <v/>
      </c>
      <c r="BK211" s="36" t="str">
        <f t="shared" si="149"/>
        <v/>
      </c>
      <c r="BL211" s="36" t="str">
        <f t="shared" si="150"/>
        <v/>
      </c>
      <c r="BM211" s="36" t="str">
        <f t="shared" si="151"/>
        <v/>
      </c>
      <c r="BN211" s="38" t="e">
        <f t="shared" si="130"/>
        <v>#DIV/0!</v>
      </c>
      <c r="BO211" s="38" t="e">
        <f t="shared" si="131"/>
        <v>#DIV/0!</v>
      </c>
      <c r="BP211" s="39" t="str">
        <f t="shared" si="152"/>
        <v/>
      </c>
      <c r="BQ211" s="39" t="str">
        <f t="shared" si="153"/>
        <v/>
      </c>
      <c r="BR211" s="39" t="str">
        <f t="shared" si="154"/>
        <v/>
      </c>
      <c r="BS211" s="39" t="str">
        <f t="shared" si="155"/>
        <v/>
      </c>
      <c r="BT211" s="39" t="str">
        <f t="shared" si="156"/>
        <v/>
      </c>
      <c r="BU211" s="39" t="str">
        <f t="shared" si="157"/>
        <v/>
      </c>
      <c r="BV211" s="39" t="str">
        <f t="shared" si="158"/>
        <v/>
      </c>
      <c r="BW211" s="39" t="str">
        <f t="shared" si="159"/>
        <v/>
      </c>
      <c r="BX211" s="39" t="str">
        <f t="shared" si="160"/>
        <v/>
      </c>
      <c r="BY211" s="39" t="str">
        <f t="shared" si="161"/>
        <v/>
      </c>
      <c r="BZ211" s="39" t="str">
        <f t="shared" si="162"/>
        <v/>
      </c>
      <c r="CA211" s="39" t="str">
        <f t="shared" si="163"/>
        <v/>
      </c>
      <c r="CB211" s="39" t="str">
        <f t="shared" si="164"/>
        <v/>
      </c>
      <c r="CC211" s="39" t="str">
        <f t="shared" si="165"/>
        <v/>
      </c>
      <c r="CD211" s="39" t="str">
        <f t="shared" si="166"/>
        <v/>
      </c>
      <c r="CE211" s="39" t="str">
        <f t="shared" si="167"/>
        <v/>
      </c>
      <c r="CF211" s="39" t="str">
        <f t="shared" si="168"/>
        <v/>
      </c>
      <c r="CG211" s="39" t="str">
        <f t="shared" si="169"/>
        <v/>
      </c>
      <c r="CH211" s="39" t="str">
        <f t="shared" si="170"/>
        <v/>
      </c>
      <c r="CI211" s="39" t="str">
        <f t="shared" si="171"/>
        <v/>
      </c>
    </row>
    <row r="212" spans="1:87">
      <c r="A212" s="18"/>
      <c r="B212" s="15" t="str">
        <f>'Gene Table'!E211</f>
        <v>hsa-miR-30b-5p</v>
      </c>
      <c r="C212" s="15" t="str">
        <f>'Gene Table'!B211</f>
        <v>I17</v>
      </c>
      <c r="D212" s="16" t="str">
        <f>IF(SUM('Test Sample Data'!D$3:D$98)&gt;10,IF(AND(ISNUMBER('Test Sample Data'!D211),'Test Sample Data'!D211&lt;$B$1,'Test Sample Data'!D211&gt;0),'Test Sample Data'!D211,$B$1),"")</f>
        <v/>
      </c>
      <c r="E212" s="17" t="str">
        <f>IF(SUM('Test Sample Data'!E$3:E$98)&gt;10,IF(AND(ISNUMBER('Test Sample Data'!E211),'Test Sample Data'!E211&lt;$B$1,'Test Sample Data'!E211&gt;0),'Test Sample Data'!E211,$B$1),"")</f>
        <v/>
      </c>
      <c r="F212" s="17" t="str">
        <f>IF(SUM('Test Sample Data'!F$3:F$98)&gt;10,IF(AND(ISNUMBER('Test Sample Data'!F211),'Test Sample Data'!F211&lt;$B$1,'Test Sample Data'!F211&gt;0),'Test Sample Data'!F211,$B$1),"")</f>
        <v/>
      </c>
      <c r="G212" s="17" t="str">
        <f>IF(SUM('Test Sample Data'!G$3:G$98)&gt;10,IF(AND(ISNUMBER('Test Sample Data'!G211),'Test Sample Data'!G211&lt;$B$1,'Test Sample Data'!G211&gt;0),'Test Sample Data'!G211,$B$1),"")</f>
        <v/>
      </c>
      <c r="H212" s="17" t="str">
        <f>IF(SUM('Test Sample Data'!H$3:H$98)&gt;10,IF(AND(ISNUMBER('Test Sample Data'!H211),'Test Sample Data'!H211&lt;$B$1,'Test Sample Data'!H211&gt;0),'Test Sample Data'!H211,$B$1),"")</f>
        <v/>
      </c>
      <c r="I212" s="17" t="str">
        <f>IF(SUM('Test Sample Data'!I$3:I$98)&gt;10,IF(AND(ISNUMBER('Test Sample Data'!I211),'Test Sample Data'!I211&lt;$B$1,'Test Sample Data'!I211&gt;0),'Test Sample Data'!I211,$B$1),"")</f>
        <v/>
      </c>
      <c r="J212" s="17" t="str">
        <f>IF(SUM('Test Sample Data'!J$3:J$98)&gt;10,IF(AND(ISNUMBER('Test Sample Data'!J211),'Test Sample Data'!J211&lt;$B$1,'Test Sample Data'!J211&gt;0),'Test Sample Data'!J211,$B$1),"")</f>
        <v/>
      </c>
      <c r="K212" s="17" t="str">
        <f>IF(SUM('Test Sample Data'!K$3:K$98)&gt;10,IF(AND(ISNUMBER('Test Sample Data'!K211),'Test Sample Data'!K211&lt;$B$1,'Test Sample Data'!K211&gt;0),'Test Sample Data'!K211,$B$1),"")</f>
        <v/>
      </c>
      <c r="L212" s="17" t="str">
        <f>IF(SUM('Test Sample Data'!L$3:L$98)&gt;10,IF(AND(ISNUMBER('Test Sample Data'!L211),'Test Sample Data'!L211&lt;$B$1,'Test Sample Data'!L211&gt;0),'Test Sample Data'!L211,$B$1),"")</f>
        <v/>
      </c>
      <c r="M212" s="17" t="str">
        <f>IF(SUM('Test Sample Data'!M$3:M$98)&gt;10,IF(AND(ISNUMBER('Test Sample Data'!M211),'Test Sample Data'!M211&lt;$B$1,'Test Sample Data'!M211&gt;0),'Test Sample Data'!M211,$B$1),"")</f>
        <v/>
      </c>
      <c r="N212" s="17" t="str">
        <f>'Gene Table'!E211</f>
        <v>hsa-miR-30b-5p</v>
      </c>
      <c r="O212" s="17" t="str">
        <f>'Gene Table'!B211</f>
        <v>I17</v>
      </c>
      <c r="P212" s="17" t="str">
        <f>IF(SUM('Control Sample Data'!D$3:D$98)&gt;10,IF(AND(ISNUMBER('Control Sample Data'!D211),'Control Sample Data'!D211&lt;$B$1,'Control Sample Data'!D211&gt;0),'Control Sample Data'!D211,$B$1),"")</f>
        <v/>
      </c>
      <c r="Q212" s="17" t="str">
        <f>IF(SUM('Control Sample Data'!E$3:E$98)&gt;10,IF(AND(ISNUMBER('Control Sample Data'!E211),'Control Sample Data'!E211&lt;$B$1,'Control Sample Data'!E211&gt;0),'Control Sample Data'!E211,$B$1),"")</f>
        <v/>
      </c>
      <c r="R212" s="17" t="str">
        <f>IF(SUM('Control Sample Data'!F$3:F$98)&gt;10,IF(AND(ISNUMBER('Control Sample Data'!F211),'Control Sample Data'!F211&lt;$B$1,'Control Sample Data'!F211&gt;0),'Control Sample Data'!F211,$B$1),"")</f>
        <v/>
      </c>
      <c r="S212" s="17" t="str">
        <f>IF(SUM('Control Sample Data'!G$3:G$98)&gt;10,IF(AND(ISNUMBER('Control Sample Data'!G211),'Control Sample Data'!G211&lt;$B$1,'Control Sample Data'!G211&gt;0),'Control Sample Data'!G211,$B$1),"")</f>
        <v/>
      </c>
      <c r="T212" s="17" t="str">
        <f>IF(SUM('Control Sample Data'!H$3:H$98)&gt;10,IF(AND(ISNUMBER('Control Sample Data'!H211),'Control Sample Data'!H211&lt;$B$1,'Control Sample Data'!H211&gt;0),'Control Sample Data'!H211,$B$1),"")</f>
        <v/>
      </c>
      <c r="U212" s="17" t="str">
        <f>IF(SUM('Control Sample Data'!I$3:I$98)&gt;10,IF(AND(ISNUMBER('Control Sample Data'!I211),'Control Sample Data'!I211&lt;$B$1,'Control Sample Data'!I211&gt;0),'Control Sample Data'!I211,$B$1),"")</f>
        <v/>
      </c>
      <c r="V212" s="17" t="str">
        <f>IF(SUM('Control Sample Data'!J$3:J$98)&gt;10,IF(AND(ISNUMBER('Control Sample Data'!J211),'Control Sample Data'!J211&lt;$B$1,'Control Sample Data'!J211&gt;0),'Control Sample Data'!J211,$B$1),"")</f>
        <v/>
      </c>
      <c r="W212" s="17" t="str">
        <f>IF(SUM('Control Sample Data'!K$3:K$98)&gt;10,IF(AND(ISNUMBER('Control Sample Data'!K211),'Control Sample Data'!K211&lt;$B$1,'Control Sample Data'!K211&gt;0),'Control Sample Data'!K211,$B$1),"")</f>
        <v/>
      </c>
      <c r="X212" s="17" t="str">
        <f>IF(SUM('Control Sample Data'!L$3:L$98)&gt;10,IF(AND(ISNUMBER('Control Sample Data'!L211),'Control Sample Data'!L211&lt;$B$1,'Control Sample Data'!L211&gt;0),'Control Sample Data'!L211,$B$1),"")</f>
        <v/>
      </c>
      <c r="Y212" s="40" t="str">
        <f>IF(SUM('Control Sample Data'!M$3:M$98)&gt;10,IF(AND(ISNUMBER('Control Sample Data'!M211),'Control Sample Data'!M211&lt;$B$1,'Control Sample Data'!M211&gt;0),'Control Sample Data'!M211,$B$1),"")</f>
        <v/>
      </c>
      <c r="Z212" s="41"/>
      <c r="AA212" s="41"/>
      <c r="AB212" s="41"/>
      <c r="AC212" s="41"/>
      <c r="AD212" s="41"/>
      <c r="AE212" s="41"/>
      <c r="AF212" s="41"/>
      <c r="AG212" s="41"/>
      <c r="AH212" s="41"/>
      <c r="AI212" s="41"/>
      <c r="AJ212" s="41"/>
      <c r="AK212" s="41"/>
      <c r="AL212" s="41"/>
      <c r="AM212" s="41"/>
      <c r="AN212" s="41"/>
      <c r="AO212" s="41"/>
      <c r="AP212" s="41"/>
      <c r="AQ212" s="41"/>
      <c r="AR212" s="41"/>
      <c r="AS212" s="41"/>
      <c r="AT212" s="36" t="str">
        <f t="shared" si="132"/>
        <v/>
      </c>
      <c r="AU212" s="36" t="str">
        <f t="shared" si="133"/>
        <v/>
      </c>
      <c r="AV212" s="36" t="str">
        <f t="shared" si="134"/>
        <v/>
      </c>
      <c r="AW212" s="36" t="str">
        <f t="shared" si="135"/>
        <v/>
      </c>
      <c r="AX212" s="36" t="str">
        <f t="shared" si="136"/>
        <v/>
      </c>
      <c r="AY212" s="36" t="str">
        <f t="shared" si="137"/>
        <v/>
      </c>
      <c r="AZ212" s="36" t="str">
        <f t="shared" si="138"/>
        <v/>
      </c>
      <c r="BA212" s="36" t="str">
        <f t="shared" si="139"/>
        <v/>
      </c>
      <c r="BB212" s="36" t="str">
        <f t="shared" si="140"/>
        <v/>
      </c>
      <c r="BC212" s="36" t="str">
        <f t="shared" si="141"/>
        <v/>
      </c>
      <c r="BD212" s="36" t="str">
        <f t="shared" si="142"/>
        <v/>
      </c>
      <c r="BE212" s="36" t="str">
        <f t="shared" si="143"/>
        <v/>
      </c>
      <c r="BF212" s="36" t="str">
        <f t="shared" si="144"/>
        <v/>
      </c>
      <c r="BG212" s="36" t="str">
        <f t="shared" si="145"/>
        <v/>
      </c>
      <c r="BH212" s="36" t="str">
        <f t="shared" si="146"/>
        <v/>
      </c>
      <c r="BI212" s="36" t="str">
        <f t="shared" si="147"/>
        <v/>
      </c>
      <c r="BJ212" s="36" t="str">
        <f t="shared" si="148"/>
        <v/>
      </c>
      <c r="BK212" s="36" t="str">
        <f t="shared" si="149"/>
        <v/>
      </c>
      <c r="BL212" s="36" t="str">
        <f t="shared" si="150"/>
        <v/>
      </c>
      <c r="BM212" s="36" t="str">
        <f t="shared" si="151"/>
        <v/>
      </c>
      <c r="BN212" s="38" t="e">
        <f t="shared" si="130"/>
        <v>#DIV/0!</v>
      </c>
      <c r="BO212" s="38" t="e">
        <f t="shared" si="131"/>
        <v>#DIV/0!</v>
      </c>
      <c r="BP212" s="39" t="str">
        <f t="shared" si="152"/>
        <v/>
      </c>
      <c r="BQ212" s="39" t="str">
        <f t="shared" si="153"/>
        <v/>
      </c>
      <c r="BR212" s="39" t="str">
        <f t="shared" si="154"/>
        <v/>
      </c>
      <c r="BS212" s="39" t="str">
        <f t="shared" si="155"/>
        <v/>
      </c>
      <c r="BT212" s="39" t="str">
        <f t="shared" si="156"/>
        <v/>
      </c>
      <c r="BU212" s="39" t="str">
        <f t="shared" si="157"/>
        <v/>
      </c>
      <c r="BV212" s="39" t="str">
        <f t="shared" si="158"/>
        <v/>
      </c>
      <c r="BW212" s="39" t="str">
        <f t="shared" si="159"/>
        <v/>
      </c>
      <c r="BX212" s="39" t="str">
        <f t="shared" si="160"/>
        <v/>
      </c>
      <c r="BY212" s="39" t="str">
        <f t="shared" si="161"/>
        <v/>
      </c>
      <c r="BZ212" s="39" t="str">
        <f t="shared" si="162"/>
        <v/>
      </c>
      <c r="CA212" s="39" t="str">
        <f t="shared" si="163"/>
        <v/>
      </c>
      <c r="CB212" s="39" t="str">
        <f t="shared" si="164"/>
        <v/>
      </c>
      <c r="CC212" s="39" t="str">
        <f t="shared" si="165"/>
        <v/>
      </c>
      <c r="CD212" s="39" t="str">
        <f t="shared" si="166"/>
        <v/>
      </c>
      <c r="CE212" s="39" t="str">
        <f t="shared" si="167"/>
        <v/>
      </c>
      <c r="CF212" s="39" t="str">
        <f t="shared" si="168"/>
        <v/>
      </c>
      <c r="CG212" s="39" t="str">
        <f t="shared" si="169"/>
        <v/>
      </c>
      <c r="CH212" s="39" t="str">
        <f t="shared" si="170"/>
        <v/>
      </c>
      <c r="CI212" s="39" t="str">
        <f t="shared" si="171"/>
        <v/>
      </c>
    </row>
    <row r="213" spans="1:87">
      <c r="A213" s="18"/>
      <c r="B213" s="15" t="str">
        <f>'Gene Table'!E212</f>
        <v>hsa-miR-410</v>
      </c>
      <c r="C213" s="15" t="str">
        <f>'Gene Table'!B212</f>
        <v>I18</v>
      </c>
      <c r="D213" s="16" t="str">
        <f>IF(SUM('Test Sample Data'!D$3:D$98)&gt;10,IF(AND(ISNUMBER('Test Sample Data'!D212),'Test Sample Data'!D212&lt;$B$1,'Test Sample Data'!D212&gt;0),'Test Sample Data'!D212,$B$1),"")</f>
        <v/>
      </c>
      <c r="E213" s="17" t="str">
        <f>IF(SUM('Test Sample Data'!E$3:E$98)&gt;10,IF(AND(ISNUMBER('Test Sample Data'!E212),'Test Sample Data'!E212&lt;$B$1,'Test Sample Data'!E212&gt;0),'Test Sample Data'!E212,$B$1),"")</f>
        <v/>
      </c>
      <c r="F213" s="17" t="str">
        <f>IF(SUM('Test Sample Data'!F$3:F$98)&gt;10,IF(AND(ISNUMBER('Test Sample Data'!F212),'Test Sample Data'!F212&lt;$B$1,'Test Sample Data'!F212&gt;0),'Test Sample Data'!F212,$B$1),"")</f>
        <v/>
      </c>
      <c r="G213" s="17" t="str">
        <f>IF(SUM('Test Sample Data'!G$3:G$98)&gt;10,IF(AND(ISNUMBER('Test Sample Data'!G212),'Test Sample Data'!G212&lt;$B$1,'Test Sample Data'!G212&gt;0),'Test Sample Data'!G212,$B$1),"")</f>
        <v/>
      </c>
      <c r="H213" s="17" t="str">
        <f>IF(SUM('Test Sample Data'!H$3:H$98)&gt;10,IF(AND(ISNUMBER('Test Sample Data'!H212),'Test Sample Data'!H212&lt;$B$1,'Test Sample Data'!H212&gt;0),'Test Sample Data'!H212,$B$1),"")</f>
        <v/>
      </c>
      <c r="I213" s="17" t="str">
        <f>IF(SUM('Test Sample Data'!I$3:I$98)&gt;10,IF(AND(ISNUMBER('Test Sample Data'!I212),'Test Sample Data'!I212&lt;$B$1,'Test Sample Data'!I212&gt;0),'Test Sample Data'!I212,$B$1),"")</f>
        <v/>
      </c>
      <c r="J213" s="17" t="str">
        <f>IF(SUM('Test Sample Data'!J$3:J$98)&gt;10,IF(AND(ISNUMBER('Test Sample Data'!J212),'Test Sample Data'!J212&lt;$B$1,'Test Sample Data'!J212&gt;0),'Test Sample Data'!J212,$B$1),"")</f>
        <v/>
      </c>
      <c r="K213" s="17" t="str">
        <f>IF(SUM('Test Sample Data'!K$3:K$98)&gt;10,IF(AND(ISNUMBER('Test Sample Data'!K212),'Test Sample Data'!K212&lt;$B$1,'Test Sample Data'!K212&gt;0),'Test Sample Data'!K212,$B$1),"")</f>
        <v/>
      </c>
      <c r="L213" s="17" t="str">
        <f>IF(SUM('Test Sample Data'!L$3:L$98)&gt;10,IF(AND(ISNUMBER('Test Sample Data'!L212),'Test Sample Data'!L212&lt;$B$1,'Test Sample Data'!L212&gt;0),'Test Sample Data'!L212,$B$1),"")</f>
        <v/>
      </c>
      <c r="M213" s="17" t="str">
        <f>IF(SUM('Test Sample Data'!M$3:M$98)&gt;10,IF(AND(ISNUMBER('Test Sample Data'!M212),'Test Sample Data'!M212&lt;$B$1,'Test Sample Data'!M212&gt;0),'Test Sample Data'!M212,$B$1),"")</f>
        <v/>
      </c>
      <c r="N213" s="17" t="str">
        <f>'Gene Table'!E212</f>
        <v>hsa-miR-410</v>
      </c>
      <c r="O213" s="17" t="str">
        <f>'Gene Table'!B212</f>
        <v>I18</v>
      </c>
      <c r="P213" s="17" t="str">
        <f>IF(SUM('Control Sample Data'!D$3:D$98)&gt;10,IF(AND(ISNUMBER('Control Sample Data'!D212),'Control Sample Data'!D212&lt;$B$1,'Control Sample Data'!D212&gt;0),'Control Sample Data'!D212,$B$1),"")</f>
        <v/>
      </c>
      <c r="Q213" s="17" t="str">
        <f>IF(SUM('Control Sample Data'!E$3:E$98)&gt;10,IF(AND(ISNUMBER('Control Sample Data'!E212),'Control Sample Data'!E212&lt;$B$1,'Control Sample Data'!E212&gt;0),'Control Sample Data'!E212,$B$1),"")</f>
        <v/>
      </c>
      <c r="R213" s="17" t="str">
        <f>IF(SUM('Control Sample Data'!F$3:F$98)&gt;10,IF(AND(ISNUMBER('Control Sample Data'!F212),'Control Sample Data'!F212&lt;$B$1,'Control Sample Data'!F212&gt;0),'Control Sample Data'!F212,$B$1),"")</f>
        <v/>
      </c>
      <c r="S213" s="17" t="str">
        <f>IF(SUM('Control Sample Data'!G$3:G$98)&gt;10,IF(AND(ISNUMBER('Control Sample Data'!G212),'Control Sample Data'!G212&lt;$B$1,'Control Sample Data'!G212&gt;0),'Control Sample Data'!G212,$B$1),"")</f>
        <v/>
      </c>
      <c r="T213" s="17" t="str">
        <f>IF(SUM('Control Sample Data'!H$3:H$98)&gt;10,IF(AND(ISNUMBER('Control Sample Data'!H212),'Control Sample Data'!H212&lt;$B$1,'Control Sample Data'!H212&gt;0),'Control Sample Data'!H212,$B$1),"")</f>
        <v/>
      </c>
      <c r="U213" s="17" t="str">
        <f>IF(SUM('Control Sample Data'!I$3:I$98)&gt;10,IF(AND(ISNUMBER('Control Sample Data'!I212),'Control Sample Data'!I212&lt;$B$1,'Control Sample Data'!I212&gt;0),'Control Sample Data'!I212,$B$1),"")</f>
        <v/>
      </c>
      <c r="V213" s="17" t="str">
        <f>IF(SUM('Control Sample Data'!J$3:J$98)&gt;10,IF(AND(ISNUMBER('Control Sample Data'!J212),'Control Sample Data'!J212&lt;$B$1,'Control Sample Data'!J212&gt;0),'Control Sample Data'!J212,$B$1),"")</f>
        <v/>
      </c>
      <c r="W213" s="17" t="str">
        <f>IF(SUM('Control Sample Data'!K$3:K$98)&gt;10,IF(AND(ISNUMBER('Control Sample Data'!K212),'Control Sample Data'!K212&lt;$B$1,'Control Sample Data'!K212&gt;0),'Control Sample Data'!K212,$B$1),"")</f>
        <v/>
      </c>
      <c r="X213" s="17" t="str">
        <f>IF(SUM('Control Sample Data'!L$3:L$98)&gt;10,IF(AND(ISNUMBER('Control Sample Data'!L212),'Control Sample Data'!L212&lt;$B$1,'Control Sample Data'!L212&gt;0),'Control Sample Data'!L212,$B$1),"")</f>
        <v/>
      </c>
      <c r="Y213" s="40" t="str">
        <f>IF(SUM('Control Sample Data'!M$3:M$98)&gt;10,IF(AND(ISNUMBER('Control Sample Data'!M212),'Control Sample Data'!M212&lt;$B$1,'Control Sample Data'!M212&gt;0),'Control Sample Data'!M212,$B$1),"")</f>
        <v/>
      </c>
      <c r="Z213" s="41"/>
      <c r="AA213" s="41"/>
      <c r="AB213" s="41"/>
      <c r="AC213" s="41"/>
      <c r="AD213" s="41"/>
      <c r="AE213" s="41"/>
      <c r="AF213" s="41"/>
      <c r="AG213" s="41"/>
      <c r="AH213" s="41"/>
      <c r="AI213" s="41"/>
      <c r="AJ213" s="41"/>
      <c r="AK213" s="41"/>
      <c r="AL213" s="41"/>
      <c r="AM213" s="41"/>
      <c r="AN213" s="41"/>
      <c r="AO213" s="41"/>
      <c r="AP213" s="41"/>
      <c r="AQ213" s="41"/>
      <c r="AR213" s="41"/>
      <c r="AS213" s="41"/>
      <c r="AT213" s="36" t="str">
        <f t="shared" si="132"/>
        <v/>
      </c>
      <c r="AU213" s="36" t="str">
        <f t="shared" si="133"/>
        <v/>
      </c>
      <c r="AV213" s="36" t="str">
        <f t="shared" si="134"/>
        <v/>
      </c>
      <c r="AW213" s="36" t="str">
        <f t="shared" si="135"/>
        <v/>
      </c>
      <c r="AX213" s="36" t="str">
        <f t="shared" si="136"/>
        <v/>
      </c>
      <c r="AY213" s="36" t="str">
        <f t="shared" si="137"/>
        <v/>
      </c>
      <c r="AZ213" s="36" t="str">
        <f t="shared" si="138"/>
        <v/>
      </c>
      <c r="BA213" s="36" t="str">
        <f t="shared" si="139"/>
        <v/>
      </c>
      <c r="BB213" s="36" t="str">
        <f t="shared" si="140"/>
        <v/>
      </c>
      <c r="BC213" s="36" t="str">
        <f t="shared" si="141"/>
        <v/>
      </c>
      <c r="BD213" s="36" t="str">
        <f t="shared" si="142"/>
        <v/>
      </c>
      <c r="BE213" s="36" t="str">
        <f t="shared" si="143"/>
        <v/>
      </c>
      <c r="BF213" s="36" t="str">
        <f t="shared" si="144"/>
        <v/>
      </c>
      <c r="BG213" s="36" t="str">
        <f t="shared" si="145"/>
        <v/>
      </c>
      <c r="BH213" s="36" t="str">
        <f t="shared" si="146"/>
        <v/>
      </c>
      <c r="BI213" s="36" t="str">
        <f t="shared" si="147"/>
        <v/>
      </c>
      <c r="BJ213" s="36" t="str">
        <f t="shared" si="148"/>
        <v/>
      </c>
      <c r="BK213" s="36" t="str">
        <f t="shared" si="149"/>
        <v/>
      </c>
      <c r="BL213" s="36" t="str">
        <f t="shared" si="150"/>
        <v/>
      </c>
      <c r="BM213" s="36" t="str">
        <f t="shared" si="151"/>
        <v/>
      </c>
      <c r="BN213" s="38" t="e">
        <f t="shared" si="130"/>
        <v>#DIV/0!</v>
      </c>
      <c r="BO213" s="38" t="e">
        <f t="shared" si="131"/>
        <v>#DIV/0!</v>
      </c>
      <c r="BP213" s="39" t="str">
        <f t="shared" si="152"/>
        <v/>
      </c>
      <c r="BQ213" s="39" t="str">
        <f t="shared" si="153"/>
        <v/>
      </c>
      <c r="BR213" s="39" t="str">
        <f t="shared" si="154"/>
        <v/>
      </c>
      <c r="BS213" s="39" t="str">
        <f t="shared" si="155"/>
        <v/>
      </c>
      <c r="BT213" s="39" t="str">
        <f t="shared" si="156"/>
        <v/>
      </c>
      <c r="BU213" s="39" t="str">
        <f t="shared" si="157"/>
        <v/>
      </c>
      <c r="BV213" s="39" t="str">
        <f t="shared" si="158"/>
        <v/>
      </c>
      <c r="BW213" s="39" t="str">
        <f t="shared" si="159"/>
        <v/>
      </c>
      <c r="BX213" s="39" t="str">
        <f t="shared" si="160"/>
        <v/>
      </c>
      <c r="BY213" s="39" t="str">
        <f t="shared" si="161"/>
        <v/>
      </c>
      <c r="BZ213" s="39" t="str">
        <f t="shared" si="162"/>
        <v/>
      </c>
      <c r="CA213" s="39" t="str">
        <f t="shared" si="163"/>
        <v/>
      </c>
      <c r="CB213" s="39" t="str">
        <f t="shared" si="164"/>
        <v/>
      </c>
      <c r="CC213" s="39" t="str">
        <f t="shared" si="165"/>
        <v/>
      </c>
      <c r="CD213" s="39" t="str">
        <f t="shared" si="166"/>
        <v/>
      </c>
      <c r="CE213" s="39" t="str">
        <f t="shared" si="167"/>
        <v/>
      </c>
      <c r="CF213" s="39" t="str">
        <f t="shared" si="168"/>
        <v/>
      </c>
      <c r="CG213" s="39" t="str">
        <f t="shared" si="169"/>
        <v/>
      </c>
      <c r="CH213" s="39" t="str">
        <f t="shared" si="170"/>
        <v/>
      </c>
      <c r="CI213" s="39" t="str">
        <f t="shared" si="171"/>
        <v/>
      </c>
    </row>
    <row r="214" spans="1:87">
      <c r="A214" s="18"/>
      <c r="B214" s="15" t="str">
        <f>'Gene Table'!E213</f>
        <v>hsa-miR-34b-3p</v>
      </c>
      <c r="C214" s="15" t="str">
        <f>'Gene Table'!B213</f>
        <v>I19</v>
      </c>
      <c r="D214" s="16" t="str">
        <f>IF(SUM('Test Sample Data'!D$3:D$98)&gt;10,IF(AND(ISNUMBER('Test Sample Data'!D213),'Test Sample Data'!D213&lt;$B$1,'Test Sample Data'!D213&gt;0),'Test Sample Data'!D213,$B$1),"")</f>
        <v/>
      </c>
      <c r="E214" s="17" t="str">
        <f>IF(SUM('Test Sample Data'!E$3:E$98)&gt;10,IF(AND(ISNUMBER('Test Sample Data'!E213),'Test Sample Data'!E213&lt;$B$1,'Test Sample Data'!E213&gt;0),'Test Sample Data'!E213,$B$1),"")</f>
        <v/>
      </c>
      <c r="F214" s="17" t="str">
        <f>IF(SUM('Test Sample Data'!F$3:F$98)&gt;10,IF(AND(ISNUMBER('Test Sample Data'!F213),'Test Sample Data'!F213&lt;$B$1,'Test Sample Data'!F213&gt;0),'Test Sample Data'!F213,$B$1),"")</f>
        <v/>
      </c>
      <c r="G214" s="17" t="str">
        <f>IF(SUM('Test Sample Data'!G$3:G$98)&gt;10,IF(AND(ISNUMBER('Test Sample Data'!G213),'Test Sample Data'!G213&lt;$B$1,'Test Sample Data'!G213&gt;0),'Test Sample Data'!G213,$B$1),"")</f>
        <v/>
      </c>
      <c r="H214" s="17" t="str">
        <f>IF(SUM('Test Sample Data'!H$3:H$98)&gt;10,IF(AND(ISNUMBER('Test Sample Data'!H213),'Test Sample Data'!H213&lt;$B$1,'Test Sample Data'!H213&gt;0),'Test Sample Data'!H213,$B$1),"")</f>
        <v/>
      </c>
      <c r="I214" s="17" t="str">
        <f>IF(SUM('Test Sample Data'!I$3:I$98)&gt;10,IF(AND(ISNUMBER('Test Sample Data'!I213),'Test Sample Data'!I213&lt;$B$1,'Test Sample Data'!I213&gt;0),'Test Sample Data'!I213,$B$1),"")</f>
        <v/>
      </c>
      <c r="J214" s="17" t="str">
        <f>IF(SUM('Test Sample Data'!J$3:J$98)&gt;10,IF(AND(ISNUMBER('Test Sample Data'!J213),'Test Sample Data'!J213&lt;$B$1,'Test Sample Data'!J213&gt;0),'Test Sample Data'!J213,$B$1),"")</f>
        <v/>
      </c>
      <c r="K214" s="17" t="str">
        <f>IF(SUM('Test Sample Data'!K$3:K$98)&gt;10,IF(AND(ISNUMBER('Test Sample Data'!K213),'Test Sample Data'!K213&lt;$B$1,'Test Sample Data'!K213&gt;0),'Test Sample Data'!K213,$B$1),"")</f>
        <v/>
      </c>
      <c r="L214" s="17" t="str">
        <f>IF(SUM('Test Sample Data'!L$3:L$98)&gt;10,IF(AND(ISNUMBER('Test Sample Data'!L213),'Test Sample Data'!L213&lt;$B$1,'Test Sample Data'!L213&gt;0),'Test Sample Data'!L213,$B$1),"")</f>
        <v/>
      </c>
      <c r="M214" s="17" t="str">
        <f>IF(SUM('Test Sample Data'!M$3:M$98)&gt;10,IF(AND(ISNUMBER('Test Sample Data'!M213),'Test Sample Data'!M213&lt;$B$1,'Test Sample Data'!M213&gt;0),'Test Sample Data'!M213,$B$1),"")</f>
        <v/>
      </c>
      <c r="N214" s="17" t="str">
        <f>'Gene Table'!E213</f>
        <v>hsa-miR-34b-3p</v>
      </c>
      <c r="O214" s="17" t="str">
        <f>'Gene Table'!B213</f>
        <v>I19</v>
      </c>
      <c r="P214" s="17" t="str">
        <f>IF(SUM('Control Sample Data'!D$3:D$98)&gt;10,IF(AND(ISNUMBER('Control Sample Data'!D213),'Control Sample Data'!D213&lt;$B$1,'Control Sample Data'!D213&gt;0),'Control Sample Data'!D213,$B$1),"")</f>
        <v/>
      </c>
      <c r="Q214" s="17" t="str">
        <f>IF(SUM('Control Sample Data'!E$3:E$98)&gt;10,IF(AND(ISNUMBER('Control Sample Data'!E213),'Control Sample Data'!E213&lt;$B$1,'Control Sample Data'!E213&gt;0),'Control Sample Data'!E213,$B$1),"")</f>
        <v/>
      </c>
      <c r="R214" s="17" t="str">
        <f>IF(SUM('Control Sample Data'!F$3:F$98)&gt;10,IF(AND(ISNUMBER('Control Sample Data'!F213),'Control Sample Data'!F213&lt;$B$1,'Control Sample Data'!F213&gt;0),'Control Sample Data'!F213,$B$1),"")</f>
        <v/>
      </c>
      <c r="S214" s="17" t="str">
        <f>IF(SUM('Control Sample Data'!G$3:G$98)&gt;10,IF(AND(ISNUMBER('Control Sample Data'!G213),'Control Sample Data'!G213&lt;$B$1,'Control Sample Data'!G213&gt;0),'Control Sample Data'!G213,$B$1),"")</f>
        <v/>
      </c>
      <c r="T214" s="17" t="str">
        <f>IF(SUM('Control Sample Data'!H$3:H$98)&gt;10,IF(AND(ISNUMBER('Control Sample Data'!H213),'Control Sample Data'!H213&lt;$B$1,'Control Sample Data'!H213&gt;0),'Control Sample Data'!H213,$B$1),"")</f>
        <v/>
      </c>
      <c r="U214" s="17" t="str">
        <f>IF(SUM('Control Sample Data'!I$3:I$98)&gt;10,IF(AND(ISNUMBER('Control Sample Data'!I213),'Control Sample Data'!I213&lt;$B$1,'Control Sample Data'!I213&gt;0),'Control Sample Data'!I213,$B$1),"")</f>
        <v/>
      </c>
      <c r="V214" s="17" t="str">
        <f>IF(SUM('Control Sample Data'!J$3:J$98)&gt;10,IF(AND(ISNUMBER('Control Sample Data'!J213),'Control Sample Data'!J213&lt;$B$1,'Control Sample Data'!J213&gt;0),'Control Sample Data'!J213,$B$1),"")</f>
        <v/>
      </c>
      <c r="W214" s="17" t="str">
        <f>IF(SUM('Control Sample Data'!K$3:K$98)&gt;10,IF(AND(ISNUMBER('Control Sample Data'!K213),'Control Sample Data'!K213&lt;$B$1,'Control Sample Data'!K213&gt;0),'Control Sample Data'!K213,$B$1),"")</f>
        <v/>
      </c>
      <c r="X214" s="17" t="str">
        <f>IF(SUM('Control Sample Data'!L$3:L$98)&gt;10,IF(AND(ISNUMBER('Control Sample Data'!L213),'Control Sample Data'!L213&lt;$B$1,'Control Sample Data'!L213&gt;0),'Control Sample Data'!L213,$B$1),"")</f>
        <v/>
      </c>
      <c r="Y214" s="40" t="str">
        <f>IF(SUM('Control Sample Data'!M$3:M$98)&gt;10,IF(AND(ISNUMBER('Control Sample Data'!M213),'Control Sample Data'!M213&lt;$B$1,'Control Sample Data'!M213&gt;0),'Control Sample Data'!M213,$B$1),"")</f>
        <v/>
      </c>
      <c r="Z214" s="41"/>
      <c r="AA214" s="41"/>
      <c r="AB214" s="41"/>
      <c r="AC214" s="41"/>
      <c r="AD214" s="41"/>
      <c r="AE214" s="41"/>
      <c r="AF214" s="41"/>
      <c r="AG214" s="41"/>
      <c r="AH214" s="41"/>
      <c r="AI214" s="41"/>
      <c r="AJ214" s="41"/>
      <c r="AK214" s="41"/>
      <c r="AL214" s="41"/>
      <c r="AM214" s="41"/>
      <c r="AN214" s="41"/>
      <c r="AO214" s="41"/>
      <c r="AP214" s="41"/>
      <c r="AQ214" s="41"/>
      <c r="AR214" s="41"/>
      <c r="AS214" s="41"/>
      <c r="AT214" s="36" t="str">
        <f t="shared" si="132"/>
        <v/>
      </c>
      <c r="AU214" s="36" t="str">
        <f t="shared" si="133"/>
        <v/>
      </c>
      <c r="AV214" s="36" t="str">
        <f t="shared" si="134"/>
        <v/>
      </c>
      <c r="AW214" s="36" t="str">
        <f t="shared" si="135"/>
        <v/>
      </c>
      <c r="AX214" s="36" t="str">
        <f t="shared" si="136"/>
        <v/>
      </c>
      <c r="AY214" s="36" t="str">
        <f t="shared" si="137"/>
        <v/>
      </c>
      <c r="AZ214" s="36" t="str">
        <f t="shared" si="138"/>
        <v/>
      </c>
      <c r="BA214" s="36" t="str">
        <f t="shared" si="139"/>
        <v/>
      </c>
      <c r="BB214" s="36" t="str">
        <f t="shared" si="140"/>
        <v/>
      </c>
      <c r="BC214" s="36" t="str">
        <f t="shared" si="141"/>
        <v/>
      </c>
      <c r="BD214" s="36" t="str">
        <f t="shared" si="142"/>
        <v/>
      </c>
      <c r="BE214" s="36" t="str">
        <f t="shared" si="143"/>
        <v/>
      </c>
      <c r="BF214" s="36" t="str">
        <f t="shared" si="144"/>
        <v/>
      </c>
      <c r="BG214" s="36" t="str">
        <f t="shared" si="145"/>
        <v/>
      </c>
      <c r="BH214" s="36" t="str">
        <f t="shared" si="146"/>
        <v/>
      </c>
      <c r="BI214" s="36" t="str">
        <f t="shared" si="147"/>
        <v/>
      </c>
      <c r="BJ214" s="36" t="str">
        <f t="shared" si="148"/>
        <v/>
      </c>
      <c r="BK214" s="36" t="str">
        <f t="shared" si="149"/>
        <v/>
      </c>
      <c r="BL214" s="36" t="str">
        <f t="shared" si="150"/>
        <v/>
      </c>
      <c r="BM214" s="36" t="str">
        <f t="shared" si="151"/>
        <v/>
      </c>
      <c r="BN214" s="38" t="e">
        <f t="shared" si="130"/>
        <v>#DIV/0!</v>
      </c>
      <c r="BO214" s="38" t="e">
        <f t="shared" si="131"/>
        <v>#DIV/0!</v>
      </c>
      <c r="BP214" s="39" t="str">
        <f t="shared" si="152"/>
        <v/>
      </c>
      <c r="BQ214" s="39" t="str">
        <f t="shared" si="153"/>
        <v/>
      </c>
      <c r="BR214" s="39" t="str">
        <f t="shared" si="154"/>
        <v/>
      </c>
      <c r="BS214" s="39" t="str">
        <f t="shared" si="155"/>
        <v/>
      </c>
      <c r="BT214" s="39" t="str">
        <f t="shared" si="156"/>
        <v/>
      </c>
      <c r="BU214" s="39" t="str">
        <f t="shared" si="157"/>
        <v/>
      </c>
      <c r="BV214" s="39" t="str">
        <f t="shared" si="158"/>
        <v/>
      </c>
      <c r="BW214" s="39" t="str">
        <f t="shared" si="159"/>
        <v/>
      </c>
      <c r="BX214" s="39" t="str">
        <f t="shared" si="160"/>
        <v/>
      </c>
      <c r="BY214" s="39" t="str">
        <f t="shared" si="161"/>
        <v/>
      </c>
      <c r="BZ214" s="39" t="str">
        <f t="shared" si="162"/>
        <v/>
      </c>
      <c r="CA214" s="39" t="str">
        <f t="shared" si="163"/>
        <v/>
      </c>
      <c r="CB214" s="39" t="str">
        <f t="shared" si="164"/>
        <v/>
      </c>
      <c r="CC214" s="39" t="str">
        <f t="shared" si="165"/>
        <v/>
      </c>
      <c r="CD214" s="39" t="str">
        <f t="shared" si="166"/>
        <v/>
      </c>
      <c r="CE214" s="39" t="str">
        <f t="shared" si="167"/>
        <v/>
      </c>
      <c r="CF214" s="39" t="str">
        <f t="shared" si="168"/>
        <v/>
      </c>
      <c r="CG214" s="39" t="str">
        <f t="shared" si="169"/>
        <v/>
      </c>
      <c r="CH214" s="39" t="str">
        <f t="shared" si="170"/>
        <v/>
      </c>
      <c r="CI214" s="39" t="str">
        <f t="shared" si="171"/>
        <v/>
      </c>
    </row>
    <row r="215" spans="1:87">
      <c r="A215" s="18"/>
      <c r="B215" s="15" t="str">
        <f>'Gene Table'!E214</f>
        <v>hsa-miR-429</v>
      </c>
      <c r="C215" s="15" t="str">
        <f>'Gene Table'!B214</f>
        <v>I20</v>
      </c>
      <c r="D215" s="16" t="str">
        <f>IF(SUM('Test Sample Data'!D$3:D$98)&gt;10,IF(AND(ISNUMBER('Test Sample Data'!D214),'Test Sample Data'!D214&lt;$B$1,'Test Sample Data'!D214&gt;0),'Test Sample Data'!D214,$B$1),"")</f>
        <v/>
      </c>
      <c r="E215" s="17" t="str">
        <f>IF(SUM('Test Sample Data'!E$3:E$98)&gt;10,IF(AND(ISNUMBER('Test Sample Data'!E214),'Test Sample Data'!E214&lt;$B$1,'Test Sample Data'!E214&gt;0),'Test Sample Data'!E214,$B$1),"")</f>
        <v/>
      </c>
      <c r="F215" s="17" t="str">
        <f>IF(SUM('Test Sample Data'!F$3:F$98)&gt;10,IF(AND(ISNUMBER('Test Sample Data'!F214),'Test Sample Data'!F214&lt;$B$1,'Test Sample Data'!F214&gt;0),'Test Sample Data'!F214,$B$1),"")</f>
        <v/>
      </c>
      <c r="G215" s="17" t="str">
        <f>IF(SUM('Test Sample Data'!G$3:G$98)&gt;10,IF(AND(ISNUMBER('Test Sample Data'!G214),'Test Sample Data'!G214&lt;$B$1,'Test Sample Data'!G214&gt;0),'Test Sample Data'!G214,$B$1),"")</f>
        <v/>
      </c>
      <c r="H215" s="17" t="str">
        <f>IF(SUM('Test Sample Data'!H$3:H$98)&gt;10,IF(AND(ISNUMBER('Test Sample Data'!H214),'Test Sample Data'!H214&lt;$B$1,'Test Sample Data'!H214&gt;0),'Test Sample Data'!H214,$B$1),"")</f>
        <v/>
      </c>
      <c r="I215" s="17" t="str">
        <f>IF(SUM('Test Sample Data'!I$3:I$98)&gt;10,IF(AND(ISNUMBER('Test Sample Data'!I214),'Test Sample Data'!I214&lt;$B$1,'Test Sample Data'!I214&gt;0),'Test Sample Data'!I214,$B$1),"")</f>
        <v/>
      </c>
      <c r="J215" s="17" t="str">
        <f>IF(SUM('Test Sample Data'!J$3:J$98)&gt;10,IF(AND(ISNUMBER('Test Sample Data'!J214),'Test Sample Data'!J214&lt;$B$1,'Test Sample Data'!J214&gt;0),'Test Sample Data'!J214,$B$1),"")</f>
        <v/>
      </c>
      <c r="K215" s="17" t="str">
        <f>IF(SUM('Test Sample Data'!K$3:K$98)&gt;10,IF(AND(ISNUMBER('Test Sample Data'!K214),'Test Sample Data'!K214&lt;$B$1,'Test Sample Data'!K214&gt;0),'Test Sample Data'!K214,$B$1),"")</f>
        <v/>
      </c>
      <c r="L215" s="17" t="str">
        <f>IF(SUM('Test Sample Data'!L$3:L$98)&gt;10,IF(AND(ISNUMBER('Test Sample Data'!L214),'Test Sample Data'!L214&lt;$B$1,'Test Sample Data'!L214&gt;0),'Test Sample Data'!L214,$B$1),"")</f>
        <v/>
      </c>
      <c r="M215" s="17" t="str">
        <f>IF(SUM('Test Sample Data'!M$3:M$98)&gt;10,IF(AND(ISNUMBER('Test Sample Data'!M214),'Test Sample Data'!M214&lt;$B$1,'Test Sample Data'!M214&gt;0),'Test Sample Data'!M214,$B$1),"")</f>
        <v/>
      </c>
      <c r="N215" s="17" t="str">
        <f>'Gene Table'!E214</f>
        <v>hsa-miR-429</v>
      </c>
      <c r="O215" s="17" t="str">
        <f>'Gene Table'!B214</f>
        <v>I20</v>
      </c>
      <c r="P215" s="17" t="str">
        <f>IF(SUM('Control Sample Data'!D$3:D$98)&gt;10,IF(AND(ISNUMBER('Control Sample Data'!D214),'Control Sample Data'!D214&lt;$B$1,'Control Sample Data'!D214&gt;0),'Control Sample Data'!D214,$B$1),"")</f>
        <v/>
      </c>
      <c r="Q215" s="17" t="str">
        <f>IF(SUM('Control Sample Data'!E$3:E$98)&gt;10,IF(AND(ISNUMBER('Control Sample Data'!E214),'Control Sample Data'!E214&lt;$B$1,'Control Sample Data'!E214&gt;0),'Control Sample Data'!E214,$B$1),"")</f>
        <v/>
      </c>
      <c r="R215" s="17" t="str">
        <f>IF(SUM('Control Sample Data'!F$3:F$98)&gt;10,IF(AND(ISNUMBER('Control Sample Data'!F214),'Control Sample Data'!F214&lt;$B$1,'Control Sample Data'!F214&gt;0),'Control Sample Data'!F214,$B$1),"")</f>
        <v/>
      </c>
      <c r="S215" s="17" t="str">
        <f>IF(SUM('Control Sample Data'!G$3:G$98)&gt;10,IF(AND(ISNUMBER('Control Sample Data'!G214),'Control Sample Data'!G214&lt;$B$1,'Control Sample Data'!G214&gt;0),'Control Sample Data'!G214,$B$1),"")</f>
        <v/>
      </c>
      <c r="T215" s="17" t="str">
        <f>IF(SUM('Control Sample Data'!H$3:H$98)&gt;10,IF(AND(ISNUMBER('Control Sample Data'!H214),'Control Sample Data'!H214&lt;$B$1,'Control Sample Data'!H214&gt;0),'Control Sample Data'!H214,$B$1),"")</f>
        <v/>
      </c>
      <c r="U215" s="17" t="str">
        <f>IF(SUM('Control Sample Data'!I$3:I$98)&gt;10,IF(AND(ISNUMBER('Control Sample Data'!I214),'Control Sample Data'!I214&lt;$B$1,'Control Sample Data'!I214&gt;0),'Control Sample Data'!I214,$B$1),"")</f>
        <v/>
      </c>
      <c r="V215" s="17" t="str">
        <f>IF(SUM('Control Sample Data'!J$3:J$98)&gt;10,IF(AND(ISNUMBER('Control Sample Data'!J214),'Control Sample Data'!J214&lt;$B$1,'Control Sample Data'!J214&gt;0),'Control Sample Data'!J214,$B$1),"")</f>
        <v/>
      </c>
      <c r="W215" s="17" t="str">
        <f>IF(SUM('Control Sample Data'!K$3:K$98)&gt;10,IF(AND(ISNUMBER('Control Sample Data'!K214),'Control Sample Data'!K214&lt;$B$1,'Control Sample Data'!K214&gt;0),'Control Sample Data'!K214,$B$1),"")</f>
        <v/>
      </c>
      <c r="X215" s="17" t="str">
        <f>IF(SUM('Control Sample Data'!L$3:L$98)&gt;10,IF(AND(ISNUMBER('Control Sample Data'!L214),'Control Sample Data'!L214&lt;$B$1,'Control Sample Data'!L214&gt;0),'Control Sample Data'!L214,$B$1),"")</f>
        <v/>
      </c>
      <c r="Y215" s="40" t="str">
        <f>IF(SUM('Control Sample Data'!M$3:M$98)&gt;10,IF(AND(ISNUMBER('Control Sample Data'!M214),'Control Sample Data'!M214&lt;$B$1,'Control Sample Data'!M214&gt;0),'Control Sample Data'!M214,$B$1),"")</f>
        <v/>
      </c>
      <c r="Z215" s="41"/>
      <c r="AA215" s="41"/>
      <c r="AB215" s="41"/>
      <c r="AC215" s="41"/>
      <c r="AD215" s="41"/>
      <c r="AE215" s="41"/>
      <c r="AF215" s="41"/>
      <c r="AG215" s="41"/>
      <c r="AH215" s="41"/>
      <c r="AI215" s="41"/>
      <c r="AJ215" s="41"/>
      <c r="AK215" s="41"/>
      <c r="AL215" s="41"/>
      <c r="AM215" s="41"/>
      <c r="AN215" s="41"/>
      <c r="AO215" s="41"/>
      <c r="AP215" s="41"/>
      <c r="AQ215" s="41"/>
      <c r="AR215" s="41"/>
      <c r="AS215" s="41"/>
      <c r="AT215" s="36" t="str">
        <f t="shared" si="132"/>
        <v/>
      </c>
      <c r="AU215" s="36" t="str">
        <f t="shared" si="133"/>
        <v/>
      </c>
      <c r="AV215" s="36" t="str">
        <f t="shared" si="134"/>
        <v/>
      </c>
      <c r="AW215" s="36" t="str">
        <f t="shared" si="135"/>
        <v/>
      </c>
      <c r="AX215" s="36" t="str">
        <f t="shared" si="136"/>
        <v/>
      </c>
      <c r="AY215" s="36" t="str">
        <f t="shared" si="137"/>
        <v/>
      </c>
      <c r="AZ215" s="36" t="str">
        <f t="shared" si="138"/>
        <v/>
      </c>
      <c r="BA215" s="36" t="str">
        <f t="shared" si="139"/>
        <v/>
      </c>
      <c r="BB215" s="36" t="str">
        <f t="shared" si="140"/>
        <v/>
      </c>
      <c r="BC215" s="36" t="str">
        <f t="shared" si="141"/>
        <v/>
      </c>
      <c r="BD215" s="36" t="str">
        <f t="shared" si="142"/>
        <v/>
      </c>
      <c r="BE215" s="36" t="str">
        <f t="shared" si="143"/>
        <v/>
      </c>
      <c r="BF215" s="36" t="str">
        <f t="shared" si="144"/>
        <v/>
      </c>
      <c r="BG215" s="36" t="str">
        <f t="shared" si="145"/>
        <v/>
      </c>
      <c r="BH215" s="36" t="str">
        <f t="shared" si="146"/>
        <v/>
      </c>
      <c r="BI215" s="36" t="str">
        <f t="shared" si="147"/>
        <v/>
      </c>
      <c r="BJ215" s="36" t="str">
        <f t="shared" si="148"/>
        <v/>
      </c>
      <c r="BK215" s="36" t="str">
        <f t="shared" si="149"/>
        <v/>
      </c>
      <c r="BL215" s="36" t="str">
        <f t="shared" si="150"/>
        <v/>
      </c>
      <c r="BM215" s="36" t="str">
        <f t="shared" si="151"/>
        <v/>
      </c>
      <c r="BN215" s="38" t="e">
        <f t="shared" si="130"/>
        <v>#DIV/0!</v>
      </c>
      <c r="BO215" s="38" t="e">
        <f t="shared" si="131"/>
        <v>#DIV/0!</v>
      </c>
      <c r="BP215" s="39" t="str">
        <f t="shared" si="152"/>
        <v/>
      </c>
      <c r="BQ215" s="39" t="str">
        <f t="shared" si="153"/>
        <v/>
      </c>
      <c r="BR215" s="39" t="str">
        <f t="shared" si="154"/>
        <v/>
      </c>
      <c r="BS215" s="39" t="str">
        <f t="shared" si="155"/>
        <v/>
      </c>
      <c r="BT215" s="39" t="str">
        <f t="shared" si="156"/>
        <v/>
      </c>
      <c r="BU215" s="39" t="str">
        <f t="shared" si="157"/>
        <v/>
      </c>
      <c r="BV215" s="39" t="str">
        <f t="shared" si="158"/>
        <v/>
      </c>
      <c r="BW215" s="39" t="str">
        <f t="shared" si="159"/>
        <v/>
      </c>
      <c r="BX215" s="39" t="str">
        <f t="shared" si="160"/>
        <v/>
      </c>
      <c r="BY215" s="39" t="str">
        <f t="shared" si="161"/>
        <v/>
      </c>
      <c r="BZ215" s="39" t="str">
        <f t="shared" si="162"/>
        <v/>
      </c>
      <c r="CA215" s="39" t="str">
        <f t="shared" si="163"/>
        <v/>
      </c>
      <c r="CB215" s="39" t="str">
        <f t="shared" si="164"/>
        <v/>
      </c>
      <c r="CC215" s="39" t="str">
        <f t="shared" si="165"/>
        <v/>
      </c>
      <c r="CD215" s="39" t="str">
        <f t="shared" si="166"/>
        <v/>
      </c>
      <c r="CE215" s="39" t="str">
        <f t="shared" si="167"/>
        <v/>
      </c>
      <c r="CF215" s="39" t="str">
        <f t="shared" si="168"/>
        <v/>
      </c>
      <c r="CG215" s="39" t="str">
        <f t="shared" si="169"/>
        <v/>
      </c>
      <c r="CH215" s="39" t="str">
        <f t="shared" si="170"/>
        <v/>
      </c>
      <c r="CI215" s="39" t="str">
        <f t="shared" si="171"/>
        <v/>
      </c>
    </row>
    <row r="216" spans="1:87">
      <c r="A216" s="18"/>
      <c r="B216" s="15" t="str">
        <f>'Gene Table'!E215</f>
        <v>hsa-miR-372</v>
      </c>
      <c r="C216" s="15" t="str">
        <f>'Gene Table'!B215</f>
        <v>I21</v>
      </c>
      <c r="D216" s="16" t="str">
        <f>IF(SUM('Test Sample Data'!D$3:D$98)&gt;10,IF(AND(ISNUMBER('Test Sample Data'!D215),'Test Sample Data'!D215&lt;$B$1,'Test Sample Data'!D215&gt;0),'Test Sample Data'!D215,$B$1),"")</f>
        <v/>
      </c>
      <c r="E216" s="17" t="str">
        <f>IF(SUM('Test Sample Data'!E$3:E$98)&gt;10,IF(AND(ISNUMBER('Test Sample Data'!E215),'Test Sample Data'!E215&lt;$B$1,'Test Sample Data'!E215&gt;0),'Test Sample Data'!E215,$B$1),"")</f>
        <v/>
      </c>
      <c r="F216" s="17" t="str">
        <f>IF(SUM('Test Sample Data'!F$3:F$98)&gt;10,IF(AND(ISNUMBER('Test Sample Data'!F215),'Test Sample Data'!F215&lt;$B$1,'Test Sample Data'!F215&gt;0),'Test Sample Data'!F215,$B$1),"")</f>
        <v/>
      </c>
      <c r="G216" s="17" t="str">
        <f>IF(SUM('Test Sample Data'!G$3:G$98)&gt;10,IF(AND(ISNUMBER('Test Sample Data'!G215),'Test Sample Data'!G215&lt;$B$1,'Test Sample Data'!G215&gt;0),'Test Sample Data'!G215,$B$1),"")</f>
        <v/>
      </c>
      <c r="H216" s="17" t="str">
        <f>IF(SUM('Test Sample Data'!H$3:H$98)&gt;10,IF(AND(ISNUMBER('Test Sample Data'!H215),'Test Sample Data'!H215&lt;$B$1,'Test Sample Data'!H215&gt;0),'Test Sample Data'!H215,$B$1),"")</f>
        <v/>
      </c>
      <c r="I216" s="17" t="str">
        <f>IF(SUM('Test Sample Data'!I$3:I$98)&gt;10,IF(AND(ISNUMBER('Test Sample Data'!I215),'Test Sample Data'!I215&lt;$B$1,'Test Sample Data'!I215&gt;0),'Test Sample Data'!I215,$B$1),"")</f>
        <v/>
      </c>
      <c r="J216" s="17" t="str">
        <f>IF(SUM('Test Sample Data'!J$3:J$98)&gt;10,IF(AND(ISNUMBER('Test Sample Data'!J215),'Test Sample Data'!J215&lt;$B$1,'Test Sample Data'!J215&gt;0),'Test Sample Data'!J215,$B$1),"")</f>
        <v/>
      </c>
      <c r="K216" s="17" t="str">
        <f>IF(SUM('Test Sample Data'!K$3:K$98)&gt;10,IF(AND(ISNUMBER('Test Sample Data'!K215),'Test Sample Data'!K215&lt;$B$1,'Test Sample Data'!K215&gt;0),'Test Sample Data'!K215,$B$1),"")</f>
        <v/>
      </c>
      <c r="L216" s="17" t="str">
        <f>IF(SUM('Test Sample Data'!L$3:L$98)&gt;10,IF(AND(ISNUMBER('Test Sample Data'!L215),'Test Sample Data'!L215&lt;$B$1,'Test Sample Data'!L215&gt;0),'Test Sample Data'!L215,$B$1),"")</f>
        <v/>
      </c>
      <c r="M216" s="17" t="str">
        <f>IF(SUM('Test Sample Data'!M$3:M$98)&gt;10,IF(AND(ISNUMBER('Test Sample Data'!M215),'Test Sample Data'!M215&lt;$B$1,'Test Sample Data'!M215&gt;0),'Test Sample Data'!M215,$B$1),"")</f>
        <v/>
      </c>
      <c r="N216" s="17" t="str">
        <f>'Gene Table'!E215</f>
        <v>hsa-miR-372</v>
      </c>
      <c r="O216" s="17" t="str">
        <f>'Gene Table'!B215</f>
        <v>I21</v>
      </c>
      <c r="P216" s="17" t="str">
        <f>IF(SUM('Control Sample Data'!D$3:D$98)&gt;10,IF(AND(ISNUMBER('Control Sample Data'!D215),'Control Sample Data'!D215&lt;$B$1,'Control Sample Data'!D215&gt;0),'Control Sample Data'!D215,$B$1),"")</f>
        <v/>
      </c>
      <c r="Q216" s="17" t="str">
        <f>IF(SUM('Control Sample Data'!E$3:E$98)&gt;10,IF(AND(ISNUMBER('Control Sample Data'!E215),'Control Sample Data'!E215&lt;$B$1,'Control Sample Data'!E215&gt;0),'Control Sample Data'!E215,$B$1),"")</f>
        <v/>
      </c>
      <c r="R216" s="17" t="str">
        <f>IF(SUM('Control Sample Data'!F$3:F$98)&gt;10,IF(AND(ISNUMBER('Control Sample Data'!F215),'Control Sample Data'!F215&lt;$B$1,'Control Sample Data'!F215&gt;0),'Control Sample Data'!F215,$B$1),"")</f>
        <v/>
      </c>
      <c r="S216" s="17" t="str">
        <f>IF(SUM('Control Sample Data'!G$3:G$98)&gt;10,IF(AND(ISNUMBER('Control Sample Data'!G215),'Control Sample Data'!G215&lt;$B$1,'Control Sample Data'!G215&gt;0),'Control Sample Data'!G215,$B$1),"")</f>
        <v/>
      </c>
      <c r="T216" s="17" t="str">
        <f>IF(SUM('Control Sample Data'!H$3:H$98)&gt;10,IF(AND(ISNUMBER('Control Sample Data'!H215),'Control Sample Data'!H215&lt;$B$1,'Control Sample Data'!H215&gt;0),'Control Sample Data'!H215,$B$1),"")</f>
        <v/>
      </c>
      <c r="U216" s="17" t="str">
        <f>IF(SUM('Control Sample Data'!I$3:I$98)&gt;10,IF(AND(ISNUMBER('Control Sample Data'!I215),'Control Sample Data'!I215&lt;$B$1,'Control Sample Data'!I215&gt;0),'Control Sample Data'!I215,$B$1),"")</f>
        <v/>
      </c>
      <c r="V216" s="17" t="str">
        <f>IF(SUM('Control Sample Data'!J$3:J$98)&gt;10,IF(AND(ISNUMBER('Control Sample Data'!J215),'Control Sample Data'!J215&lt;$B$1,'Control Sample Data'!J215&gt;0),'Control Sample Data'!J215,$B$1),"")</f>
        <v/>
      </c>
      <c r="W216" s="17" t="str">
        <f>IF(SUM('Control Sample Data'!K$3:K$98)&gt;10,IF(AND(ISNUMBER('Control Sample Data'!K215),'Control Sample Data'!K215&lt;$B$1,'Control Sample Data'!K215&gt;0),'Control Sample Data'!K215,$B$1),"")</f>
        <v/>
      </c>
      <c r="X216" s="17" t="str">
        <f>IF(SUM('Control Sample Data'!L$3:L$98)&gt;10,IF(AND(ISNUMBER('Control Sample Data'!L215),'Control Sample Data'!L215&lt;$B$1,'Control Sample Data'!L215&gt;0),'Control Sample Data'!L215,$B$1),"")</f>
        <v/>
      </c>
      <c r="Y216" s="40" t="str">
        <f>IF(SUM('Control Sample Data'!M$3:M$98)&gt;10,IF(AND(ISNUMBER('Control Sample Data'!M215),'Control Sample Data'!M215&lt;$B$1,'Control Sample Data'!M215&gt;0),'Control Sample Data'!M215,$B$1),"")</f>
        <v/>
      </c>
      <c r="Z216" s="42"/>
      <c r="AA216" s="42"/>
      <c r="AB216" s="42"/>
      <c r="AC216" s="42"/>
      <c r="AD216" s="42"/>
      <c r="AE216" s="42"/>
      <c r="AF216" s="42"/>
      <c r="AG216" s="42"/>
      <c r="AH216" s="42"/>
      <c r="AI216" s="42"/>
      <c r="AJ216" s="42"/>
      <c r="AK216" s="42"/>
      <c r="AL216" s="42"/>
      <c r="AM216" s="42"/>
      <c r="AN216" s="42"/>
      <c r="AO216" s="42"/>
      <c r="AP216" s="42"/>
      <c r="AQ216" s="42"/>
      <c r="AR216" s="42"/>
      <c r="AS216" s="42"/>
      <c r="AT216" s="36" t="str">
        <f t="shared" si="132"/>
        <v/>
      </c>
      <c r="AU216" s="36" t="str">
        <f t="shared" si="133"/>
        <v/>
      </c>
      <c r="AV216" s="36" t="str">
        <f t="shared" si="134"/>
        <v/>
      </c>
      <c r="AW216" s="36" t="str">
        <f t="shared" si="135"/>
        <v/>
      </c>
      <c r="AX216" s="36" t="str">
        <f t="shared" si="136"/>
        <v/>
      </c>
      <c r="AY216" s="36" t="str">
        <f t="shared" si="137"/>
        <v/>
      </c>
      <c r="AZ216" s="36" t="str">
        <f t="shared" si="138"/>
        <v/>
      </c>
      <c r="BA216" s="36" t="str">
        <f t="shared" si="139"/>
        <v/>
      </c>
      <c r="BB216" s="36" t="str">
        <f t="shared" si="140"/>
        <v/>
      </c>
      <c r="BC216" s="36" t="str">
        <f t="shared" si="141"/>
        <v/>
      </c>
      <c r="BD216" s="36" t="str">
        <f t="shared" si="142"/>
        <v/>
      </c>
      <c r="BE216" s="36" t="str">
        <f t="shared" si="143"/>
        <v/>
      </c>
      <c r="BF216" s="36" t="str">
        <f t="shared" si="144"/>
        <v/>
      </c>
      <c r="BG216" s="36" t="str">
        <f t="shared" si="145"/>
        <v/>
      </c>
      <c r="BH216" s="36" t="str">
        <f t="shared" si="146"/>
        <v/>
      </c>
      <c r="BI216" s="36" t="str">
        <f t="shared" si="147"/>
        <v/>
      </c>
      <c r="BJ216" s="36" t="str">
        <f t="shared" si="148"/>
        <v/>
      </c>
      <c r="BK216" s="36" t="str">
        <f t="shared" si="149"/>
        <v/>
      </c>
      <c r="BL216" s="36" t="str">
        <f t="shared" si="150"/>
        <v/>
      </c>
      <c r="BM216" s="36" t="str">
        <f t="shared" si="151"/>
        <v/>
      </c>
      <c r="BN216" s="38" t="e">
        <f t="shared" si="130"/>
        <v>#DIV/0!</v>
      </c>
      <c r="BO216" s="38" t="e">
        <f t="shared" si="131"/>
        <v>#DIV/0!</v>
      </c>
      <c r="BP216" s="39" t="str">
        <f t="shared" si="152"/>
        <v/>
      </c>
      <c r="BQ216" s="39" t="str">
        <f t="shared" si="153"/>
        <v/>
      </c>
      <c r="BR216" s="39" t="str">
        <f t="shared" si="154"/>
        <v/>
      </c>
      <c r="BS216" s="39" t="str">
        <f t="shared" si="155"/>
        <v/>
      </c>
      <c r="BT216" s="39" t="str">
        <f t="shared" si="156"/>
        <v/>
      </c>
      <c r="BU216" s="39" t="str">
        <f t="shared" si="157"/>
        <v/>
      </c>
      <c r="BV216" s="39" t="str">
        <f t="shared" si="158"/>
        <v/>
      </c>
      <c r="BW216" s="39" t="str">
        <f t="shared" si="159"/>
        <v/>
      </c>
      <c r="BX216" s="39" t="str">
        <f t="shared" si="160"/>
        <v/>
      </c>
      <c r="BY216" s="39" t="str">
        <f t="shared" si="161"/>
        <v/>
      </c>
      <c r="BZ216" s="39" t="str">
        <f t="shared" si="162"/>
        <v/>
      </c>
      <c r="CA216" s="39" t="str">
        <f t="shared" si="163"/>
        <v/>
      </c>
      <c r="CB216" s="39" t="str">
        <f t="shared" si="164"/>
        <v/>
      </c>
      <c r="CC216" s="39" t="str">
        <f t="shared" si="165"/>
        <v/>
      </c>
      <c r="CD216" s="39" t="str">
        <f t="shared" si="166"/>
        <v/>
      </c>
      <c r="CE216" s="39" t="str">
        <f t="shared" si="167"/>
        <v/>
      </c>
      <c r="CF216" s="39" t="str">
        <f t="shared" si="168"/>
        <v/>
      </c>
      <c r="CG216" s="39" t="str">
        <f t="shared" si="169"/>
        <v/>
      </c>
      <c r="CH216" s="39" t="str">
        <f t="shared" si="170"/>
        <v/>
      </c>
      <c r="CI216" s="39" t="str">
        <f t="shared" si="171"/>
        <v/>
      </c>
    </row>
    <row r="217" spans="1:87">
      <c r="A217" s="18"/>
      <c r="B217" s="15" t="str">
        <f>'Gene Table'!E216</f>
        <v>hsa-miR-190b</v>
      </c>
      <c r="C217" s="15" t="str">
        <f>'Gene Table'!B216</f>
        <v>I22</v>
      </c>
      <c r="D217" s="16" t="str">
        <f>IF(SUM('Test Sample Data'!D$3:D$98)&gt;10,IF(AND(ISNUMBER('Test Sample Data'!D216),'Test Sample Data'!D216&lt;$B$1,'Test Sample Data'!D216&gt;0),'Test Sample Data'!D216,$B$1),"")</f>
        <v/>
      </c>
      <c r="E217" s="17" t="str">
        <f>IF(SUM('Test Sample Data'!E$3:E$98)&gt;10,IF(AND(ISNUMBER('Test Sample Data'!E216),'Test Sample Data'!E216&lt;$B$1,'Test Sample Data'!E216&gt;0),'Test Sample Data'!E216,$B$1),"")</f>
        <v/>
      </c>
      <c r="F217" s="17" t="str">
        <f>IF(SUM('Test Sample Data'!F$3:F$98)&gt;10,IF(AND(ISNUMBER('Test Sample Data'!F216),'Test Sample Data'!F216&lt;$B$1,'Test Sample Data'!F216&gt;0),'Test Sample Data'!F216,$B$1),"")</f>
        <v/>
      </c>
      <c r="G217" s="17" t="str">
        <f>IF(SUM('Test Sample Data'!G$3:G$98)&gt;10,IF(AND(ISNUMBER('Test Sample Data'!G216),'Test Sample Data'!G216&lt;$B$1,'Test Sample Data'!G216&gt;0),'Test Sample Data'!G216,$B$1),"")</f>
        <v/>
      </c>
      <c r="H217" s="17" t="str">
        <f>IF(SUM('Test Sample Data'!H$3:H$98)&gt;10,IF(AND(ISNUMBER('Test Sample Data'!H216),'Test Sample Data'!H216&lt;$B$1,'Test Sample Data'!H216&gt;0),'Test Sample Data'!H216,$B$1),"")</f>
        <v/>
      </c>
      <c r="I217" s="17" t="str">
        <f>IF(SUM('Test Sample Data'!I$3:I$98)&gt;10,IF(AND(ISNUMBER('Test Sample Data'!I216),'Test Sample Data'!I216&lt;$B$1,'Test Sample Data'!I216&gt;0),'Test Sample Data'!I216,$B$1),"")</f>
        <v/>
      </c>
      <c r="J217" s="17" t="str">
        <f>IF(SUM('Test Sample Data'!J$3:J$98)&gt;10,IF(AND(ISNUMBER('Test Sample Data'!J216),'Test Sample Data'!J216&lt;$B$1,'Test Sample Data'!J216&gt;0),'Test Sample Data'!J216,$B$1),"")</f>
        <v/>
      </c>
      <c r="K217" s="17" t="str">
        <f>IF(SUM('Test Sample Data'!K$3:K$98)&gt;10,IF(AND(ISNUMBER('Test Sample Data'!K216),'Test Sample Data'!K216&lt;$B$1,'Test Sample Data'!K216&gt;0),'Test Sample Data'!K216,$B$1),"")</f>
        <v/>
      </c>
      <c r="L217" s="17" t="str">
        <f>IF(SUM('Test Sample Data'!L$3:L$98)&gt;10,IF(AND(ISNUMBER('Test Sample Data'!L216),'Test Sample Data'!L216&lt;$B$1,'Test Sample Data'!L216&gt;0),'Test Sample Data'!L216,$B$1),"")</f>
        <v/>
      </c>
      <c r="M217" s="17" t="str">
        <f>IF(SUM('Test Sample Data'!M$3:M$98)&gt;10,IF(AND(ISNUMBER('Test Sample Data'!M216),'Test Sample Data'!M216&lt;$B$1,'Test Sample Data'!M216&gt;0),'Test Sample Data'!M216,$B$1),"")</f>
        <v/>
      </c>
      <c r="N217" s="17" t="str">
        <f>'Gene Table'!E216</f>
        <v>hsa-miR-190b</v>
      </c>
      <c r="O217" s="17" t="str">
        <f>'Gene Table'!B216</f>
        <v>I22</v>
      </c>
      <c r="P217" s="17" t="str">
        <f>IF(SUM('Control Sample Data'!D$3:D$98)&gt;10,IF(AND(ISNUMBER('Control Sample Data'!D216),'Control Sample Data'!D216&lt;$B$1,'Control Sample Data'!D216&gt;0),'Control Sample Data'!D216,$B$1),"")</f>
        <v/>
      </c>
      <c r="Q217" s="17" t="str">
        <f>IF(SUM('Control Sample Data'!E$3:E$98)&gt;10,IF(AND(ISNUMBER('Control Sample Data'!E216),'Control Sample Data'!E216&lt;$B$1,'Control Sample Data'!E216&gt;0),'Control Sample Data'!E216,$B$1),"")</f>
        <v/>
      </c>
      <c r="R217" s="17" t="str">
        <f>IF(SUM('Control Sample Data'!F$3:F$98)&gt;10,IF(AND(ISNUMBER('Control Sample Data'!F216),'Control Sample Data'!F216&lt;$B$1,'Control Sample Data'!F216&gt;0),'Control Sample Data'!F216,$B$1),"")</f>
        <v/>
      </c>
      <c r="S217" s="17" t="str">
        <f>IF(SUM('Control Sample Data'!G$3:G$98)&gt;10,IF(AND(ISNUMBER('Control Sample Data'!G216),'Control Sample Data'!G216&lt;$B$1,'Control Sample Data'!G216&gt;0),'Control Sample Data'!G216,$B$1),"")</f>
        <v/>
      </c>
      <c r="T217" s="17" t="str">
        <f>IF(SUM('Control Sample Data'!H$3:H$98)&gt;10,IF(AND(ISNUMBER('Control Sample Data'!H216),'Control Sample Data'!H216&lt;$B$1,'Control Sample Data'!H216&gt;0),'Control Sample Data'!H216,$B$1),"")</f>
        <v/>
      </c>
      <c r="U217" s="17" t="str">
        <f>IF(SUM('Control Sample Data'!I$3:I$98)&gt;10,IF(AND(ISNUMBER('Control Sample Data'!I216),'Control Sample Data'!I216&lt;$B$1,'Control Sample Data'!I216&gt;0),'Control Sample Data'!I216,$B$1),"")</f>
        <v/>
      </c>
      <c r="V217" s="17" t="str">
        <f>IF(SUM('Control Sample Data'!J$3:J$98)&gt;10,IF(AND(ISNUMBER('Control Sample Data'!J216),'Control Sample Data'!J216&lt;$B$1,'Control Sample Data'!J216&gt;0),'Control Sample Data'!J216,$B$1),"")</f>
        <v/>
      </c>
      <c r="W217" s="17" t="str">
        <f>IF(SUM('Control Sample Data'!K$3:K$98)&gt;10,IF(AND(ISNUMBER('Control Sample Data'!K216),'Control Sample Data'!K216&lt;$B$1,'Control Sample Data'!K216&gt;0),'Control Sample Data'!K216,$B$1),"")</f>
        <v/>
      </c>
      <c r="X217" s="17" t="str">
        <f>IF(SUM('Control Sample Data'!L$3:L$98)&gt;10,IF(AND(ISNUMBER('Control Sample Data'!L216),'Control Sample Data'!L216&lt;$B$1,'Control Sample Data'!L216&gt;0),'Control Sample Data'!L216,$B$1),"")</f>
        <v/>
      </c>
      <c r="Y217" s="40" t="str">
        <f>IF(SUM('Control Sample Data'!M$3:M$98)&gt;10,IF(AND(ISNUMBER('Control Sample Data'!M216),'Control Sample Data'!M216&lt;$B$1,'Control Sample Data'!M216&gt;0),'Control Sample Data'!M216,$B$1),"")</f>
        <v/>
      </c>
      <c r="Z217" s="43"/>
      <c r="AA217" s="43"/>
      <c r="AB217" s="43"/>
      <c r="AC217" s="43"/>
      <c r="AD217" s="43"/>
      <c r="AE217" s="43"/>
      <c r="AF217" s="43"/>
      <c r="AG217" s="43"/>
      <c r="AH217" s="43"/>
      <c r="AI217" s="43"/>
      <c r="AJ217" s="43"/>
      <c r="AK217" s="43"/>
      <c r="AL217" s="43"/>
      <c r="AM217" s="43"/>
      <c r="AN217" s="43"/>
      <c r="AO217" s="43"/>
      <c r="AP217" s="43"/>
      <c r="AQ217" s="43"/>
      <c r="AR217" s="43"/>
      <c r="AS217" s="43"/>
      <c r="AT217" s="36" t="str">
        <f t="shared" si="132"/>
        <v/>
      </c>
      <c r="AU217" s="36" t="str">
        <f t="shared" si="133"/>
        <v/>
      </c>
      <c r="AV217" s="36" t="str">
        <f t="shared" si="134"/>
        <v/>
      </c>
      <c r="AW217" s="36" t="str">
        <f t="shared" si="135"/>
        <v/>
      </c>
      <c r="AX217" s="36" t="str">
        <f t="shared" si="136"/>
        <v/>
      </c>
      <c r="AY217" s="36" t="str">
        <f t="shared" si="137"/>
        <v/>
      </c>
      <c r="AZ217" s="36" t="str">
        <f t="shared" si="138"/>
        <v/>
      </c>
      <c r="BA217" s="36" t="str">
        <f t="shared" si="139"/>
        <v/>
      </c>
      <c r="BB217" s="36" t="str">
        <f t="shared" si="140"/>
        <v/>
      </c>
      <c r="BC217" s="36" t="str">
        <f t="shared" si="141"/>
        <v/>
      </c>
      <c r="BD217" s="36" t="str">
        <f t="shared" si="142"/>
        <v/>
      </c>
      <c r="BE217" s="36" t="str">
        <f t="shared" si="143"/>
        <v/>
      </c>
      <c r="BF217" s="36" t="str">
        <f t="shared" si="144"/>
        <v/>
      </c>
      <c r="BG217" s="36" t="str">
        <f t="shared" si="145"/>
        <v/>
      </c>
      <c r="BH217" s="36" t="str">
        <f t="shared" si="146"/>
        <v/>
      </c>
      <c r="BI217" s="36" t="str">
        <f t="shared" si="147"/>
        <v/>
      </c>
      <c r="BJ217" s="36" t="str">
        <f t="shared" si="148"/>
        <v/>
      </c>
      <c r="BK217" s="36" t="str">
        <f t="shared" si="149"/>
        <v/>
      </c>
      <c r="BL217" s="36" t="str">
        <f t="shared" si="150"/>
        <v/>
      </c>
      <c r="BM217" s="36" t="str">
        <f t="shared" si="151"/>
        <v/>
      </c>
      <c r="BN217" s="38" t="e">
        <f t="shared" si="130"/>
        <v>#DIV/0!</v>
      </c>
      <c r="BO217" s="38" t="e">
        <f t="shared" si="131"/>
        <v>#DIV/0!</v>
      </c>
      <c r="BP217" s="39" t="str">
        <f t="shared" si="152"/>
        <v/>
      </c>
      <c r="BQ217" s="39" t="str">
        <f t="shared" si="153"/>
        <v/>
      </c>
      <c r="BR217" s="39" t="str">
        <f t="shared" si="154"/>
        <v/>
      </c>
      <c r="BS217" s="39" t="str">
        <f t="shared" si="155"/>
        <v/>
      </c>
      <c r="BT217" s="39" t="str">
        <f t="shared" si="156"/>
        <v/>
      </c>
      <c r="BU217" s="39" t="str">
        <f t="shared" si="157"/>
        <v/>
      </c>
      <c r="BV217" s="39" t="str">
        <f t="shared" si="158"/>
        <v/>
      </c>
      <c r="BW217" s="39" t="str">
        <f t="shared" si="159"/>
        <v/>
      </c>
      <c r="BX217" s="39" t="str">
        <f t="shared" si="160"/>
        <v/>
      </c>
      <c r="BY217" s="39" t="str">
        <f t="shared" si="161"/>
        <v/>
      </c>
      <c r="BZ217" s="39" t="str">
        <f t="shared" si="162"/>
        <v/>
      </c>
      <c r="CA217" s="39" t="str">
        <f t="shared" si="163"/>
        <v/>
      </c>
      <c r="CB217" s="39" t="str">
        <f t="shared" si="164"/>
        <v/>
      </c>
      <c r="CC217" s="39" t="str">
        <f t="shared" si="165"/>
        <v/>
      </c>
      <c r="CD217" s="39" t="str">
        <f t="shared" si="166"/>
        <v/>
      </c>
      <c r="CE217" s="39" t="str">
        <f t="shared" si="167"/>
        <v/>
      </c>
      <c r="CF217" s="39" t="str">
        <f t="shared" si="168"/>
        <v/>
      </c>
      <c r="CG217" s="39" t="str">
        <f t="shared" si="169"/>
        <v/>
      </c>
      <c r="CH217" s="39" t="str">
        <f t="shared" si="170"/>
        <v/>
      </c>
      <c r="CI217" s="39" t="str">
        <f t="shared" si="171"/>
        <v/>
      </c>
    </row>
    <row r="218" spans="1:87">
      <c r="A218" s="18"/>
      <c r="B218" s="15" t="str">
        <f>'Gene Table'!E217</f>
        <v>hsa-miR-423-3p</v>
      </c>
      <c r="C218" s="15" t="str">
        <f>'Gene Table'!B217</f>
        <v>I23</v>
      </c>
      <c r="D218" s="16" t="str">
        <f>IF(SUM('Test Sample Data'!D$3:D$98)&gt;10,IF(AND(ISNUMBER('Test Sample Data'!D217),'Test Sample Data'!D217&lt;$B$1,'Test Sample Data'!D217&gt;0),'Test Sample Data'!D217,$B$1),"")</f>
        <v/>
      </c>
      <c r="E218" s="17" t="str">
        <f>IF(SUM('Test Sample Data'!E$3:E$98)&gt;10,IF(AND(ISNUMBER('Test Sample Data'!E217),'Test Sample Data'!E217&lt;$B$1,'Test Sample Data'!E217&gt;0),'Test Sample Data'!E217,$B$1),"")</f>
        <v/>
      </c>
      <c r="F218" s="17" t="str">
        <f>IF(SUM('Test Sample Data'!F$3:F$98)&gt;10,IF(AND(ISNUMBER('Test Sample Data'!F217),'Test Sample Data'!F217&lt;$B$1,'Test Sample Data'!F217&gt;0),'Test Sample Data'!F217,$B$1),"")</f>
        <v/>
      </c>
      <c r="G218" s="17" t="str">
        <f>IF(SUM('Test Sample Data'!G$3:G$98)&gt;10,IF(AND(ISNUMBER('Test Sample Data'!G217),'Test Sample Data'!G217&lt;$B$1,'Test Sample Data'!G217&gt;0),'Test Sample Data'!G217,$B$1),"")</f>
        <v/>
      </c>
      <c r="H218" s="17" t="str">
        <f>IF(SUM('Test Sample Data'!H$3:H$98)&gt;10,IF(AND(ISNUMBER('Test Sample Data'!H217),'Test Sample Data'!H217&lt;$B$1,'Test Sample Data'!H217&gt;0),'Test Sample Data'!H217,$B$1),"")</f>
        <v/>
      </c>
      <c r="I218" s="17" t="str">
        <f>IF(SUM('Test Sample Data'!I$3:I$98)&gt;10,IF(AND(ISNUMBER('Test Sample Data'!I217),'Test Sample Data'!I217&lt;$B$1,'Test Sample Data'!I217&gt;0),'Test Sample Data'!I217,$B$1),"")</f>
        <v/>
      </c>
      <c r="J218" s="17" t="str">
        <f>IF(SUM('Test Sample Data'!J$3:J$98)&gt;10,IF(AND(ISNUMBER('Test Sample Data'!J217),'Test Sample Data'!J217&lt;$B$1,'Test Sample Data'!J217&gt;0),'Test Sample Data'!J217,$B$1),"")</f>
        <v/>
      </c>
      <c r="K218" s="17" t="str">
        <f>IF(SUM('Test Sample Data'!K$3:K$98)&gt;10,IF(AND(ISNUMBER('Test Sample Data'!K217),'Test Sample Data'!K217&lt;$B$1,'Test Sample Data'!K217&gt;0),'Test Sample Data'!K217,$B$1),"")</f>
        <v/>
      </c>
      <c r="L218" s="17" t="str">
        <f>IF(SUM('Test Sample Data'!L$3:L$98)&gt;10,IF(AND(ISNUMBER('Test Sample Data'!L217),'Test Sample Data'!L217&lt;$B$1,'Test Sample Data'!L217&gt;0),'Test Sample Data'!L217,$B$1),"")</f>
        <v/>
      </c>
      <c r="M218" s="17" t="str">
        <f>IF(SUM('Test Sample Data'!M$3:M$98)&gt;10,IF(AND(ISNUMBER('Test Sample Data'!M217),'Test Sample Data'!M217&lt;$B$1,'Test Sample Data'!M217&gt;0),'Test Sample Data'!M217,$B$1),"")</f>
        <v/>
      </c>
      <c r="N218" s="17" t="str">
        <f>'Gene Table'!E217</f>
        <v>hsa-miR-423-3p</v>
      </c>
      <c r="O218" s="17" t="str">
        <f>'Gene Table'!B217</f>
        <v>I23</v>
      </c>
      <c r="P218" s="17" t="str">
        <f>IF(SUM('Control Sample Data'!D$3:D$98)&gt;10,IF(AND(ISNUMBER('Control Sample Data'!D217),'Control Sample Data'!D217&lt;$B$1,'Control Sample Data'!D217&gt;0),'Control Sample Data'!D217,$B$1),"")</f>
        <v/>
      </c>
      <c r="Q218" s="17" t="str">
        <f>IF(SUM('Control Sample Data'!E$3:E$98)&gt;10,IF(AND(ISNUMBER('Control Sample Data'!E217),'Control Sample Data'!E217&lt;$B$1,'Control Sample Data'!E217&gt;0),'Control Sample Data'!E217,$B$1),"")</f>
        <v/>
      </c>
      <c r="R218" s="17" t="str">
        <f>IF(SUM('Control Sample Data'!F$3:F$98)&gt;10,IF(AND(ISNUMBER('Control Sample Data'!F217),'Control Sample Data'!F217&lt;$B$1,'Control Sample Data'!F217&gt;0),'Control Sample Data'!F217,$B$1),"")</f>
        <v/>
      </c>
      <c r="S218" s="17" t="str">
        <f>IF(SUM('Control Sample Data'!G$3:G$98)&gt;10,IF(AND(ISNUMBER('Control Sample Data'!G217),'Control Sample Data'!G217&lt;$B$1,'Control Sample Data'!G217&gt;0),'Control Sample Data'!G217,$B$1),"")</f>
        <v/>
      </c>
      <c r="T218" s="17" t="str">
        <f>IF(SUM('Control Sample Data'!H$3:H$98)&gt;10,IF(AND(ISNUMBER('Control Sample Data'!H217),'Control Sample Data'!H217&lt;$B$1,'Control Sample Data'!H217&gt;0),'Control Sample Data'!H217,$B$1),"")</f>
        <v/>
      </c>
      <c r="U218" s="17" t="str">
        <f>IF(SUM('Control Sample Data'!I$3:I$98)&gt;10,IF(AND(ISNUMBER('Control Sample Data'!I217),'Control Sample Data'!I217&lt;$B$1,'Control Sample Data'!I217&gt;0),'Control Sample Data'!I217,$B$1),"")</f>
        <v/>
      </c>
      <c r="V218" s="17" t="str">
        <f>IF(SUM('Control Sample Data'!J$3:J$98)&gt;10,IF(AND(ISNUMBER('Control Sample Data'!J217),'Control Sample Data'!J217&lt;$B$1,'Control Sample Data'!J217&gt;0),'Control Sample Data'!J217,$B$1),"")</f>
        <v/>
      </c>
      <c r="W218" s="17" t="str">
        <f>IF(SUM('Control Sample Data'!K$3:K$98)&gt;10,IF(AND(ISNUMBER('Control Sample Data'!K217),'Control Sample Data'!K217&lt;$B$1,'Control Sample Data'!K217&gt;0),'Control Sample Data'!K217,$B$1),"")</f>
        <v/>
      </c>
      <c r="X218" s="17" t="str">
        <f>IF(SUM('Control Sample Data'!L$3:L$98)&gt;10,IF(AND(ISNUMBER('Control Sample Data'!L217),'Control Sample Data'!L217&lt;$B$1,'Control Sample Data'!L217&gt;0),'Control Sample Data'!L217,$B$1),"")</f>
        <v/>
      </c>
      <c r="Y218" s="40" t="str">
        <f>IF(SUM('Control Sample Data'!M$3:M$98)&gt;10,IF(AND(ISNUMBER('Control Sample Data'!M217),'Control Sample Data'!M217&lt;$B$1,'Control Sample Data'!M217&gt;0),'Control Sample Data'!M217,$B$1),"")</f>
        <v/>
      </c>
      <c r="Z218" s="44"/>
      <c r="AA218" s="44"/>
      <c r="AB218" s="44"/>
      <c r="AC218" s="44"/>
      <c r="AD218" s="44"/>
      <c r="AE218" s="44"/>
      <c r="AF218" s="44"/>
      <c r="AG218" s="44"/>
      <c r="AH218" s="44"/>
      <c r="AI218" s="44"/>
      <c r="AJ218" s="44"/>
      <c r="AK218" s="44"/>
      <c r="AL218" s="44"/>
      <c r="AM218" s="44"/>
      <c r="AN218" s="44"/>
      <c r="AO218" s="44"/>
      <c r="AP218" s="44"/>
      <c r="AQ218" s="44"/>
      <c r="AR218" s="44"/>
      <c r="AS218" s="44"/>
      <c r="AT218" s="36" t="str">
        <f t="shared" si="132"/>
        <v/>
      </c>
      <c r="AU218" s="36" t="str">
        <f t="shared" si="133"/>
        <v/>
      </c>
      <c r="AV218" s="36" t="str">
        <f t="shared" si="134"/>
        <v/>
      </c>
      <c r="AW218" s="36" t="str">
        <f t="shared" si="135"/>
        <v/>
      </c>
      <c r="AX218" s="36" t="str">
        <f t="shared" si="136"/>
        <v/>
      </c>
      <c r="AY218" s="36" t="str">
        <f t="shared" si="137"/>
        <v/>
      </c>
      <c r="AZ218" s="36" t="str">
        <f t="shared" si="138"/>
        <v/>
      </c>
      <c r="BA218" s="36" t="str">
        <f t="shared" si="139"/>
        <v/>
      </c>
      <c r="BB218" s="36" t="str">
        <f t="shared" si="140"/>
        <v/>
      </c>
      <c r="BC218" s="36" t="str">
        <f t="shared" si="141"/>
        <v/>
      </c>
      <c r="BD218" s="36" t="str">
        <f t="shared" si="142"/>
        <v/>
      </c>
      <c r="BE218" s="36" t="str">
        <f t="shared" si="143"/>
        <v/>
      </c>
      <c r="BF218" s="36" t="str">
        <f t="shared" si="144"/>
        <v/>
      </c>
      <c r="BG218" s="36" t="str">
        <f t="shared" si="145"/>
        <v/>
      </c>
      <c r="BH218" s="36" t="str">
        <f t="shared" si="146"/>
        <v/>
      </c>
      <c r="BI218" s="36" t="str">
        <f t="shared" si="147"/>
        <v/>
      </c>
      <c r="BJ218" s="36" t="str">
        <f t="shared" si="148"/>
        <v/>
      </c>
      <c r="BK218" s="36" t="str">
        <f t="shared" si="149"/>
        <v/>
      </c>
      <c r="BL218" s="36" t="str">
        <f t="shared" si="150"/>
        <v/>
      </c>
      <c r="BM218" s="36" t="str">
        <f t="shared" si="151"/>
        <v/>
      </c>
      <c r="BN218" s="38" t="e">
        <f t="shared" si="130"/>
        <v>#DIV/0!</v>
      </c>
      <c r="BO218" s="38" t="e">
        <f t="shared" si="131"/>
        <v>#DIV/0!</v>
      </c>
      <c r="BP218" s="39" t="str">
        <f t="shared" si="152"/>
        <v/>
      </c>
      <c r="BQ218" s="39" t="str">
        <f t="shared" si="153"/>
        <v/>
      </c>
      <c r="BR218" s="39" t="str">
        <f t="shared" si="154"/>
        <v/>
      </c>
      <c r="BS218" s="39" t="str">
        <f t="shared" si="155"/>
        <v/>
      </c>
      <c r="BT218" s="39" t="str">
        <f t="shared" si="156"/>
        <v/>
      </c>
      <c r="BU218" s="39" t="str">
        <f t="shared" si="157"/>
        <v/>
      </c>
      <c r="BV218" s="39" t="str">
        <f t="shared" si="158"/>
        <v/>
      </c>
      <c r="BW218" s="39" t="str">
        <f t="shared" si="159"/>
        <v/>
      </c>
      <c r="BX218" s="39" t="str">
        <f t="shared" si="160"/>
        <v/>
      </c>
      <c r="BY218" s="39" t="str">
        <f t="shared" si="161"/>
        <v/>
      </c>
      <c r="BZ218" s="39" t="str">
        <f t="shared" si="162"/>
        <v/>
      </c>
      <c r="CA218" s="39" t="str">
        <f t="shared" si="163"/>
        <v/>
      </c>
      <c r="CB218" s="39" t="str">
        <f t="shared" si="164"/>
        <v/>
      </c>
      <c r="CC218" s="39" t="str">
        <f t="shared" si="165"/>
        <v/>
      </c>
      <c r="CD218" s="39" t="str">
        <f t="shared" si="166"/>
        <v/>
      </c>
      <c r="CE218" s="39" t="str">
        <f t="shared" si="167"/>
        <v/>
      </c>
      <c r="CF218" s="39" t="str">
        <f t="shared" si="168"/>
        <v/>
      </c>
      <c r="CG218" s="39" t="str">
        <f t="shared" si="169"/>
        <v/>
      </c>
      <c r="CH218" s="39" t="str">
        <f t="shared" si="170"/>
        <v/>
      </c>
      <c r="CI218" s="39" t="str">
        <f t="shared" si="171"/>
        <v/>
      </c>
    </row>
    <row r="219" spans="1:87">
      <c r="A219" s="18"/>
      <c r="B219" s="15" t="str">
        <f>'Gene Table'!E218</f>
        <v>hsa-miR-655</v>
      </c>
      <c r="C219" s="15" t="str">
        <f>'Gene Table'!B218</f>
        <v>I24</v>
      </c>
      <c r="D219" s="16" t="str">
        <f>IF(SUM('Test Sample Data'!D$3:D$98)&gt;10,IF(AND(ISNUMBER('Test Sample Data'!D218),'Test Sample Data'!D218&lt;$B$1,'Test Sample Data'!D218&gt;0),'Test Sample Data'!D218,$B$1),"")</f>
        <v/>
      </c>
      <c r="E219" s="17" t="str">
        <f>IF(SUM('Test Sample Data'!E$3:E$98)&gt;10,IF(AND(ISNUMBER('Test Sample Data'!E218),'Test Sample Data'!E218&lt;$B$1,'Test Sample Data'!E218&gt;0),'Test Sample Data'!E218,$B$1),"")</f>
        <v/>
      </c>
      <c r="F219" s="17" t="str">
        <f>IF(SUM('Test Sample Data'!F$3:F$98)&gt;10,IF(AND(ISNUMBER('Test Sample Data'!F218),'Test Sample Data'!F218&lt;$B$1,'Test Sample Data'!F218&gt;0),'Test Sample Data'!F218,$B$1),"")</f>
        <v/>
      </c>
      <c r="G219" s="17" t="str">
        <f>IF(SUM('Test Sample Data'!G$3:G$98)&gt;10,IF(AND(ISNUMBER('Test Sample Data'!G218),'Test Sample Data'!G218&lt;$B$1,'Test Sample Data'!G218&gt;0),'Test Sample Data'!G218,$B$1),"")</f>
        <v/>
      </c>
      <c r="H219" s="17" t="str">
        <f>IF(SUM('Test Sample Data'!H$3:H$98)&gt;10,IF(AND(ISNUMBER('Test Sample Data'!H218),'Test Sample Data'!H218&lt;$B$1,'Test Sample Data'!H218&gt;0),'Test Sample Data'!H218,$B$1),"")</f>
        <v/>
      </c>
      <c r="I219" s="17" t="str">
        <f>IF(SUM('Test Sample Data'!I$3:I$98)&gt;10,IF(AND(ISNUMBER('Test Sample Data'!I218),'Test Sample Data'!I218&lt;$B$1,'Test Sample Data'!I218&gt;0),'Test Sample Data'!I218,$B$1),"")</f>
        <v/>
      </c>
      <c r="J219" s="17" t="str">
        <f>IF(SUM('Test Sample Data'!J$3:J$98)&gt;10,IF(AND(ISNUMBER('Test Sample Data'!J218),'Test Sample Data'!J218&lt;$B$1,'Test Sample Data'!J218&gt;0),'Test Sample Data'!J218,$B$1),"")</f>
        <v/>
      </c>
      <c r="K219" s="17" t="str">
        <f>IF(SUM('Test Sample Data'!K$3:K$98)&gt;10,IF(AND(ISNUMBER('Test Sample Data'!K218),'Test Sample Data'!K218&lt;$B$1,'Test Sample Data'!K218&gt;0),'Test Sample Data'!K218,$B$1),"")</f>
        <v/>
      </c>
      <c r="L219" s="17" t="str">
        <f>IF(SUM('Test Sample Data'!L$3:L$98)&gt;10,IF(AND(ISNUMBER('Test Sample Data'!L218),'Test Sample Data'!L218&lt;$B$1,'Test Sample Data'!L218&gt;0),'Test Sample Data'!L218,$B$1),"")</f>
        <v/>
      </c>
      <c r="M219" s="17" t="str">
        <f>IF(SUM('Test Sample Data'!M$3:M$98)&gt;10,IF(AND(ISNUMBER('Test Sample Data'!M218),'Test Sample Data'!M218&lt;$B$1,'Test Sample Data'!M218&gt;0),'Test Sample Data'!M218,$B$1),"")</f>
        <v/>
      </c>
      <c r="N219" s="17" t="str">
        <f>'Gene Table'!E218</f>
        <v>hsa-miR-655</v>
      </c>
      <c r="O219" s="17" t="str">
        <f>'Gene Table'!B218</f>
        <v>I24</v>
      </c>
      <c r="P219" s="17" t="str">
        <f>IF(SUM('Control Sample Data'!D$3:D$98)&gt;10,IF(AND(ISNUMBER('Control Sample Data'!D218),'Control Sample Data'!D218&lt;$B$1,'Control Sample Data'!D218&gt;0),'Control Sample Data'!D218,$B$1),"")</f>
        <v/>
      </c>
      <c r="Q219" s="17" t="str">
        <f>IF(SUM('Control Sample Data'!E$3:E$98)&gt;10,IF(AND(ISNUMBER('Control Sample Data'!E218),'Control Sample Data'!E218&lt;$B$1,'Control Sample Data'!E218&gt;0),'Control Sample Data'!E218,$B$1),"")</f>
        <v/>
      </c>
      <c r="R219" s="17" t="str">
        <f>IF(SUM('Control Sample Data'!F$3:F$98)&gt;10,IF(AND(ISNUMBER('Control Sample Data'!F218),'Control Sample Data'!F218&lt;$B$1,'Control Sample Data'!F218&gt;0),'Control Sample Data'!F218,$B$1),"")</f>
        <v/>
      </c>
      <c r="S219" s="17" t="str">
        <f>IF(SUM('Control Sample Data'!G$3:G$98)&gt;10,IF(AND(ISNUMBER('Control Sample Data'!G218),'Control Sample Data'!G218&lt;$B$1,'Control Sample Data'!G218&gt;0),'Control Sample Data'!G218,$B$1),"")</f>
        <v/>
      </c>
      <c r="T219" s="17" t="str">
        <f>IF(SUM('Control Sample Data'!H$3:H$98)&gt;10,IF(AND(ISNUMBER('Control Sample Data'!H218),'Control Sample Data'!H218&lt;$B$1,'Control Sample Data'!H218&gt;0),'Control Sample Data'!H218,$B$1),"")</f>
        <v/>
      </c>
      <c r="U219" s="17" t="str">
        <f>IF(SUM('Control Sample Data'!I$3:I$98)&gt;10,IF(AND(ISNUMBER('Control Sample Data'!I218),'Control Sample Data'!I218&lt;$B$1,'Control Sample Data'!I218&gt;0),'Control Sample Data'!I218,$B$1),"")</f>
        <v/>
      </c>
      <c r="V219" s="17" t="str">
        <f>IF(SUM('Control Sample Data'!J$3:J$98)&gt;10,IF(AND(ISNUMBER('Control Sample Data'!J218),'Control Sample Data'!J218&lt;$B$1,'Control Sample Data'!J218&gt;0),'Control Sample Data'!J218,$B$1),"")</f>
        <v/>
      </c>
      <c r="W219" s="17" t="str">
        <f>IF(SUM('Control Sample Data'!K$3:K$98)&gt;10,IF(AND(ISNUMBER('Control Sample Data'!K218),'Control Sample Data'!K218&lt;$B$1,'Control Sample Data'!K218&gt;0),'Control Sample Data'!K218,$B$1),"")</f>
        <v/>
      </c>
      <c r="X219" s="17" t="str">
        <f>IF(SUM('Control Sample Data'!L$3:L$98)&gt;10,IF(AND(ISNUMBER('Control Sample Data'!L218),'Control Sample Data'!L218&lt;$B$1,'Control Sample Data'!L218&gt;0),'Control Sample Data'!L218,$B$1),"")</f>
        <v/>
      </c>
      <c r="Y219" s="17" t="str">
        <f>IF(SUM('Control Sample Data'!M$3:M$98)&gt;10,IF(AND(ISNUMBER('Control Sample Data'!M218),'Control Sample Data'!M218&lt;$B$1,'Control Sample Data'!M218&gt;0),'Control Sample Data'!M218,$B$1),"")</f>
        <v/>
      </c>
      <c r="AT219" s="36" t="str">
        <f t="shared" si="132"/>
        <v/>
      </c>
      <c r="AU219" s="36" t="str">
        <f t="shared" si="133"/>
        <v/>
      </c>
      <c r="AV219" s="36" t="str">
        <f t="shared" si="134"/>
        <v/>
      </c>
      <c r="AW219" s="36" t="str">
        <f t="shared" si="135"/>
        <v/>
      </c>
      <c r="AX219" s="36" t="str">
        <f t="shared" si="136"/>
        <v/>
      </c>
      <c r="AY219" s="36" t="str">
        <f t="shared" si="137"/>
        <v/>
      </c>
      <c r="AZ219" s="36" t="str">
        <f t="shared" si="138"/>
        <v/>
      </c>
      <c r="BA219" s="36" t="str">
        <f t="shared" si="139"/>
        <v/>
      </c>
      <c r="BB219" s="36" t="str">
        <f t="shared" si="140"/>
        <v/>
      </c>
      <c r="BC219" s="36" t="str">
        <f t="shared" si="141"/>
        <v/>
      </c>
      <c r="BD219" s="36" t="str">
        <f t="shared" si="142"/>
        <v/>
      </c>
      <c r="BE219" s="36" t="str">
        <f t="shared" si="143"/>
        <v/>
      </c>
      <c r="BF219" s="36" t="str">
        <f t="shared" si="144"/>
        <v/>
      </c>
      <c r="BG219" s="36" t="str">
        <f t="shared" si="145"/>
        <v/>
      </c>
      <c r="BH219" s="36" t="str">
        <f t="shared" si="146"/>
        <v/>
      </c>
      <c r="BI219" s="36" t="str">
        <f t="shared" si="147"/>
        <v/>
      </c>
      <c r="BJ219" s="36" t="str">
        <f t="shared" si="148"/>
        <v/>
      </c>
      <c r="BK219" s="36" t="str">
        <f t="shared" si="149"/>
        <v/>
      </c>
      <c r="BL219" s="36" t="str">
        <f t="shared" si="150"/>
        <v/>
      </c>
      <c r="BM219" s="36" t="str">
        <f t="shared" si="151"/>
        <v/>
      </c>
      <c r="BN219" s="38" t="e">
        <f t="shared" si="130"/>
        <v>#DIV/0!</v>
      </c>
      <c r="BO219" s="38" t="e">
        <f t="shared" si="131"/>
        <v>#DIV/0!</v>
      </c>
      <c r="BP219" s="39" t="str">
        <f t="shared" si="152"/>
        <v/>
      </c>
      <c r="BQ219" s="39" t="str">
        <f t="shared" si="153"/>
        <v/>
      </c>
      <c r="BR219" s="39" t="str">
        <f t="shared" si="154"/>
        <v/>
      </c>
      <c r="BS219" s="39" t="str">
        <f t="shared" si="155"/>
        <v/>
      </c>
      <c r="BT219" s="39" t="str">
        <f t="shared" si="156"/>
        <v/>
      </c>
      <c r="BU219" s="39" t="str">
        <f t="shared" si="157"/>
        <v/>
      </c>
      <c r="BV219" s="39" t="str">
        <f t="shared" si="158"/>
        <v/>
      </c>
      <c r="BW219" s="39" t="str">
        <f t="shared" si="159"/>
        <v/>
      </c>
      <c r="BX219" s="39" t="str">
        <f t="shared" si="160"/>
        <v/>
      </c>
      <c r="BY219" s="39" t="str">
        <f t="shared" si="161"/>
        <v/>
      </c>
      <c r="BZ219" s="39" t="str">
        <f t="shared" si="162"/>
        <v/>
      </c>
      <c r="CA219" s="39" t="str">
        <f t="shared" si="163"/>
        <v/>
      </c>
      <c r="CB219" s="39" t="str">
        <f t="shared" si="164"/>
        <v/>
      </c>
      <c r="CC219" s="39" t="str">
        <f t="shared" si="165"/>
        <v/>
      </c>
      <c r="CD219" s="39" t="str">
        <f t="shared" si="166"/>
        <v/>
      </c>
      <c r="CE219" s="39" t="str">
        <f t="shared" si="167"/>
        <v/>
      </c>
      <c r="CF219" s="39" t="str">
        <f t="shared" si="168"/>
        <v/>
      </c>
      <c r="CG219" s="39" t="str">
        <f t="shared" si="169"/>
        <v/>
      </c>
      <c r="CH219" s="39" t="str">
        <f t="shared" si="170"/>
        <v/>
      </c>
      <c r="CI219" s="39" t="str">
        <f t="shared" si="171"/>
        <v/>
      </c>
    </row>
    <row r="220" spans="1:87">
      <c r="A220" s="18"/>
      <c r="B220" s="15" t="str">
        <f>'Gene Table'!E219</f>
        <v>hsa-miR-495</v>
      </c>
      <c r="C220" s="15" t="str">
        <f>'Gene Table'!B219</f>
        <v>J01</v>
      </c>
      <c r="D220" s="16" t="str">
        <f>IF(SUM('Test Sample Data'!D$3:D$98)&gt;10,IF(AND(ISNUMBER('Test Sample Data'!D219),'Test Sample Data'!D219&lt;$B$1,'Test Sample Data'!D219&gt;0),'Test Sample Data'!D219,$B$1),"")</f>
        <v/>
      </c>
      <c r="E220" s="17" t="str">
        <f>IF(SUM('Test Sample Data'!E$3:E$98)&gt;10,IF(AND(ISNUMBER('Test Sample Data'!E219),'Test Sample Data'!E219&lt;$B$1,'Test Sample Data'!E219&gt;0),'Test Sample Data'!E219,$B$1),"")</f>
        <v/>
      </c>
      <c r="F220" s="17" t="str">
        <f>IF(SUM('Test Sample Data'!F$3:F$98)&gt;10,IF(AND(ISNUMBER('Test Sample Data'!F219),'Test Sample Data'!F219&lt;$B$1,'Test Sample Data'!F219&gt;0),'Test Sample Data'!F219,$B$1),"")</f>
        <v/>
      </c>
      <c r="G220" s="17" t="str">
        <f>IF(SUM('Test Sample Data'!G$3:G$98)&gt;10,IF(AND(ISNUMBER('Test Sample Data'!G219),'Test Sample Data'!G219&lt;$B$1,'Test Sample Data'!G219&gt;0),'Test Sample Data'!G219,$B$1),"")</f>
        <v/>
      </c>
      <c r="H220" s="17" t="str">
        <f>IF(SUM('Test Sample Data'!H$3:H$98)&gt;10,IF(AND(ISNUMBER('Test Sample Data'!H219),'Test Sample Data'!H219&lt;$B$1,'Test Sample Data'!H219&gt;0),'Test Sample Data'!H219,$B$1),"")</f>
        <v/>
      </c>
      <c r="I220" s="17" t="str">
        <f>IF(SUM('Test Sample Data'!I$3:I$98)&gt;10,IF(AND(ISNUMBER('Test Sample Data'!I219),'Test Sample Data'!I219&lt;$B$1,'Test Sample Data'!I219&gt;0),'Test Sample Data'!I219,$B$1),"")</f>
        <v/>
      </c>
      <c r="J220" s="17" t="str">
        <f>IF(SUM('Test Sample Data'!J$3:J$98)&gt;10,IF(AND(ISNUMBER('Test Sample Data'!J219),'Test Sample Data'!J219&lt;$B$1,'Test Sample Data'!J219&gt;0),'Test Sample Data'!J219,$B$1),"")</f>
        <v/>
      </c>
      <c r="K220" s="17" t="str">
        <f>IF(SUM('Test Sample Data'!K$3:K$98)&gt;10,IF(AND(ISNUMBER('Test Sample Data'!K219),'Test Sample Data'!K219&lt;$B$1,'Test Sample Data'!K219&gt;0),'Test Sample Data'!K219,$B$1),"")</f>
        <v/>
      </c>
      <c r="L220" s="17" t="str">
        <f>IF(SUM('Test Sample Data'!L$3:L$98)&gt;10,IF(AND(ISNUMBER('Test Sample Data'!L219),'Test Sample Data'!L219&lt;$B$1,'Test Sample Data'!L219&gt;0),'Test Sample Data'!L219,$B$1),"")</f>
        <v/>
      </c>
      <c r="M220" s="17" t="str">
        <f>IF(SUM('Test Sample Data'!M$3:M$98)&gt;10,IF(AND(ISNUMBER('Test Sample Data'!M219),'Test Sample Data'!M219&lt;$B$1,'Test Sample Data'!M219&gt;0),'Test Sample Data'!M219,$B$1),"")</f>
        <v/>
      </c>
      <c r="N220" s="17" t="str">
        <f>'Gene Table'!E219</f>
        <v>hsa-miR-495</v>
      </c>
      <c r="O220" s="17" t="str">
        <f>'Gene Table'!B219</f>
        <v>J01</v>
      </c>
      <c r="P220" s="17" t="str">
        <f>IF(SUM('Control Sample Data'!D$3:D$98)&gt;10,IF(AND(ISNUMBER('Control Sample Data'!D219),'Control Sample Data'!D219&lt;$B$1,'Control Sample Data'!D219&gt;0),'Control Sample Data'!D219,$B$1),"")</f>
        <v/>
      </c>
      <c r="Q220" s="17" t="str">
        <f>IF(SUM('Control Sample Data'!E$3:E$98)&gt;10,IF(AND(ISNUMBER('Control Sample Data'!E219),'Control Sample Data'!E219&lt;$B$1,'Control Sample Data'!E219&gt;0),'Control Sample Data'!E219,$B$1),"")</f>
        <v/>
      </c>
      <c r="R220" s="17" t="str">
        <f>IF(SUM('Control Sample Data'!F$3:F$98)&gt;10,IF(AND(ISNUMBER('Control Sample Data'!F219),'Control Sample Data'!F219&lt;$B$1,'Control Sample Data'!F219&gt;0),'Control Sample Data'!F219,$B$1),"")</f>
        <v/>
      </c>
      <c r="S220" s="17" t="str">
        <f>IF(SUM('Control Sample Data'!G$3:G$98)&gt;10,IF(AND(ISNUMBER('Control Sample Data'!G219),'Control Sample Data'!G219&lt;$B$1,'Control Sample Data'!G219&gt;0),'Control Sample Data'!G219,$B$1),"")</f>
        <v/>
      </c>
      <c r="T220" s="17" t="str">
        <f>IF(SUM('Control Sample Data'!H$3:H$98)&gt;10,IF(AND(ISNUMBER('Control Sample Data'!H219),'Control Sample Data'!H219&lt;$B$1,'Control Sample Data'!H219&gt;0),'Control Sample Data'!H219,$B$1),"")</f>
        <v/>
      </c>
      <c r="U220" s="17" t="str">
        <f>IF(SUM('Control Sample Data'!I$3:I$98)&gt;10,IF(AND(ISNUMBER('Control Sample Data'!I219),'Control Sample Data'!I219&lt;$B$1,'Control Sample Data'!I219&gt;0),'Control Sample Data'!I219,$B$1),"")</f>
        <v/>
      </c>
      <c r="V220" s="17" t="str">
        <f>IF(SUM('Control Sample Data'!J$3:J$98)&gt;10,IF(AND(ISNUMBER('Control Sample Data'!J219),'Control Sample Data'!J219&lt;$B$1,'Control Sample Data'!J219&gt;0),'Control Sample Data'!J219,$B$1),"")</f>
        <v/>
      </c>
      <c r="W220" s="17" t="str">
        <f>IF(SUM('Control Sample Data'!K$3:K$98)&gt;10,IF(AND(ISNUMBER('Control Sample Data'!K219),'Control Sample Data'!K219&lt;$B$1,'Control Sample Data'!K219&gt;0),'Control Sample Data'!K219,$B$1),"")</f>
        <v/>
      </c>
      <c r="X220" s="17" t="str">
        <f>IF(SUM('Control Sample Data'!L$3:L$98)&gt;10,IF(AND(ISNUMBER('Control Sample Data'!L219),'Control Sample Data'!L219&lt;$B$1,'Control Sample Data'!L219&gt;0),'Control Sample Data'!L219,$B$1),"")</f>
        <v/>
      </c>
      <c r="Y220" s="17" t="str">
        <f>IF(SUM('Control Sample Data'!M$3:M$98)&gt;10,IF(AND(ISNUMBER('Control Sample Data'!M219),'Control Sample Data'!M219&lt;$B$1,'Control Sample Data'!M219&gt;0),'Control Sample Data'!M219,$B$1),"")</f>
        <v/>
      </c>
      <c r="AT220" s="36" t="str">
        <f t="shared" si="132"/>
        <v/>
      </c>
      <c r="AU220" s="36" t="str">
        <f t="shared" si="133"/>
        <v/>
      </c>
      <c r="AV220" s="36" t="str">
        <f t="shared" si="134"/>
        <v/>
      </c>
      <c r="AW220" s="36" t="str">
        <f t="shared" si="135"/>
        <v/>
      </c>
      <c r="AX220" s="36" t="str">
        <f t="shared" si="136"/>
        <v/>
      </c>
      <c r="AY220" s="36" t="str">
        <f t="shared" si="137"/>
        <v/>
      </c>
      <c r="AZ220" s="36" t="str">
        <f t="shared" si="138"/>
        <v/>
      </c>
      <c r="BA220" s="36" t="str">
        <f t="shared" si="139"/>
        <v/>
      </c>
      <c r="BB220" s="36" t="str">
        <f t="shared" si="140"/>
        <v/>
      </c>
      <c r="BC220" s="36" t="str">
        <f t="shared" si="141"/>
        <v/>
      </c>
      <c r="BD220" s="36" t="str">
        <f t="shared" si="142"/>
        <v/>
      </c>
      <c r="BE220" s="36" t="str">
        <f t="shared" si="143"/>
        <v/>
      </c>
      <c r="BF220" s="36" t="str">
        <f t="shared" si="144"/>
        <v/>
      </c>
      <c r="BG220" s="36" t="str">
        <f t="shared" si="145"/>
        <v/>
      </c>
      <c r="BH220" s="36" t="str">
        <f t="shared" si="146"/>
        <v/>
      </c>
      <c r="BI220" s="36" t="str">
        <f t="shared" si="147"/>
        <v/>
      </c>
      <c r="BJ220" s="36" t="str">
        <f t="shared" si="148"/>
        <v/>
      </c>
      <c r="BK220" s="36" t="str">
        <f t="shared" si="149"/>
        <v/>
      </c>
      <c r="BL220" s="36" t="str">
        <f t="shared" si="150"/>
        <v/>
      </c>
      <c r="BM220" s="36" t="str">
        <f t="shared" si="151"/>
        <v/>
      </c>
      <c r="BN220" s="38" t="e">
        <f t="shared" si="130"/>
        <v>#DIV/0!</v>
      </c>
      <c r="BO220" s="38" t="e">
        <f t="shared" si="131"/>
        <v>#DIV/0!</v>
      </c>
      <c r="BP220" s="39" t="str">
        <f t="shared" si="152"/>
        <v/>
      </c>
      <c r="BQ220" s="39" t="str">
        <f t="shared" si="153"/>
        <v/>
      </c>
      <c r="BR220" s="39" t="str">
        <f t="shared" si="154"/>
        <v/>
      </c>
      <c r="BS220" s="39" t="str">
        <f t="shared" si="155"/>
        <v/>
      </c>
      <c r="BT220" s="39" t="str">
        <f t="shared" si="156"/>
        <v/>
      </c>
      <c r="BU220" s="39" t="str">
        <f t="shared" si="157"/>
        <v/>
      </c>
      <c r="BV220" s="39" t="str">
        <f t="shared" si="158"/>
        <v/>
      </c>
      <c r="BW220" s="39" t="str">
        <f t="shared" si="159"/>
        <v/>
      </c>
      <c r="BX220" s="39" t="str">
        <f t="shared" si="160"/>
        <v/>
      </c>
      <c r="BY220" s="39" t="str">
        <f t="shared" si="161"/>
        <v/>
      </c>
      <c r="BZ220" s="39" t="str">
        <f t="shared" si="162"/>
        <v/>
      </c>
      <c r="CA220" s="39" t="str">
        <f t="shared" si="163"/>
        <v/>
      </c>
      <c r="CB220" s="39" t="str">
        <f t="shared" si="164"/>
        <v/>
      </c>
      <c r="CC220" s="39" t="str">
        <f t="shared" si="165"/>
        <v/>
      </c>
      <c r="CD220" s="39" t="str">
        <f t="shared" si="166"/>
        <v/>
      </c>
      <c r="CE220" s="39" t="str">
        <f t="shared" si="167"/>
        <v/>
      </c>
      <c r="CF220" s="39" t="str">
        <f t="shared" si="168"/>
        <v/>
      </c>
      <c r="CG220" s="39" t="str">
        <f t="shared" si="169"/>
        <v/>
      </c>
      <c r="CH220" s="39" t="str">
        <f t="shared" si="170"/>
        <v/>
      </c>
      <c r="CI220" s="39" t="str">
        <f t="shared" si="171"/>
        <v/>
      </c>
    </row>
    <row r="221" spans="1:87">
      <c r="A221" s="18"/>
      <c r="B221" s="15" t="str">
        <f>'Gene Table'!E220</f>
        <v>hsa-miR-1294</v>
      </c>
      <c r="C221" s="15" t="str">
        <f>'Gene Table'!B220</f>
        <v>J02</v>
      </c>
      <c r="D221" s="16" t="str">
        <f>IF(SUM('Test Sample Data'!D$3:D$98)&gt;10,IF(AND(ISNUMBER('Test Sample Data'!D220),'Test Sample Data'!D220&lt;$B$1,'Test Sample Data'!D220&gt;0),'Test Sample Data'!D220,$B$1),"")</f>
        <v/>
      </c>
      <c r="E221" s="17" t="str">
        <f>IF(SUM('Test Sample Data'!E$3:E$98)&gt;10,IF(AND(ISNUMBER('Test Sample Data'!E220),'Test Sample Data'!E220&lt;$B$1,'Test Sample Data'!E220&gt;0),'Test Sample Data'!E220,$B$1),"")</f>
        <v/>
      </c>
      <c r="F221" s="17" t="str">
        <f>IF(SUM('Test Sample Data'!F$3:F$98)&gt;10,IF(AND(ISNUMBER('Test Sample Data'!F220),'Test Sample Data'!F220&lt;$B$1,'Test Sample Data'!F220&gt;0),'Test Sample Data'!F220,$B$1),"")</f>
        <v/>
      </c>
      <c r="G221" s="17" t="str">
        <f>IF(SUM('Test Sample Data'!G$3:G$98)&gt;10,IF(AND(ISNUMBER('Test Sample Data'!G220),'Test Sample Data'!G220&lt;$B$1,'Test Sample Data'!G220&gt;0),'Test Sample Data'!G220,$B$1),"")</f>
        <v/>
      </c>
      <c r="H221" s="17" t="str">
        <f>IF(SUM('Test Sample Data'!H$3:H$98)&gt;10,IF(AND(ISNUMBER('Test Sample Data'!H220),'Test Sample Data'!H220&lt;$B$1,'Test Sample Data'!H220&gt;0),'Test Sample Data'!H220,$B$1),"")</f>
        <v/>
      </c>
      <c r="I221" s="17" t="str">
        <f>IF(SUM('Test Sample Data'!I$3:I$98)&gt;10,IF(AND(ISNUMBER('Test Sample Data'!I220),'Test Sample Data'!I220&lt;$B$1,'Test Sample Data'!I220&gt;0),'Test Sample Data'!I220,$B$1),"")</f>
        <v/>
      </c>
      <c r="J221" s="17" t="str">
        <f>IF(SUM('Test Sample Data'!J$3:J$98)&gt;10,IF(AND(ISNUMBER('Test Sample Data'!J220),'Test Sample Data'!J220&lt;$B$1,'Test Sample Data'!J220&gt;0),'Test Sample Data'!J220,$B$1),"")</f>
        <v/>
      </c>
      <c r="K221" s="17" t="str">
        <f>IF(SUM('Test Sample Data'!K$3:K$98)&gt;10,IF(AND(ISNUMBER('Test Sample Data'!K220),'Test Sample Data'!K220&lt;$B$1,'Test Sample Data'!K220&gt;0),'Test Sample Data'!K220,$B$1),"")</f>
        <v/>
      </c>
      <c r="L221" s="17" t="str">
        <f>IF(SUM('Test Sample Data'!L$3:L$98)&gt;10,IF(AND(ISNUMBER('Test Sample Data'!L220),'Test Sample Data'!L220&lt;$B$1,'Test Sample Data'!L220&gt;0),'Test Sample Data'!L220,$B$1),"")</f>
        <v/>
      </c>
      <c r="M221" s="17" t="str">
        <f>IF(SUM('Test Sample Data'!M$3:M$98)&gt;10,IF(AND(ISNUMBER('Test Sample Data'!M220),'Test Sample Data'!M220&lt;$B$1,'Test Sample Data'!M220&gt;0),'Test Sample Data'!M220,$B$1),"")</f>
        <v/>
      </c>
      <c r="N221" s="17" t="str">
        <f>'Gene Table'!E220</f>
        <v>hsa-miR-1294</v>
      </c>
      <c r="O221" s="17" t="str">
        <f>'Gene Table'!B220</f>
        <v>J02</v>
      </c>
      <c r="P221" s="17" t="str">
        <f>IF(SUM('Control Sample Data'!D$3:D$98)&gt;10,IF(AND(ISNUMBER('Control Sample Data'!D220),'Control Sample Data'!D220&lt;$B$1,'Control Sample Data'!D220&gt;0),'Control Sample Data'!D220,$B$1),"")</f>
        <v/>
      </c>
      <c r="Q221" s="17" t="str">
        <f>IF(SUM('Control Sample Data'!E$3:E$98)&gt;10,IF(AND(ISNUMBER('Control Sample Data'!E220),'Control Sample Data'!E220&lt;$B$1,'Control Sample Data'!E220&gt;0),'Control Sample Data'!E220,$B$1),"")</f>
        <v/>
      </c>
      <c r="R221" s="17" t="str">
        <f>IF(SUM('Control Sample Data'!F$3:F$98)&gt;10,IF(AND(ISNUMBER('Control Sample Data'!F220),'Control Sample Data'!F220&lt;$B$1,'Control Sample Data'!F220&gt;0),'Control Sample Data'!F220,$B$1),"")</f>
        <v/>
      </c>
      <c r="S221" s="17" t="str">
        <f>IF(SUM('Control Sample Data'!G$3:G$98)&gt;10,IF(AND(ISNUMBER('Control Sample Data'!G220),'Control Sample Data'!G220&lt;$B$1,'Control Sample Data'!G220&gt;0),'Control Sample Data'!G220,$B$1),"")</f>
        <v/>
      </c>
      <c r="T221" s="17" t="str">
        <f>IF(SUM('Control Sample Data'!H$3:H$98)&gt;10,IF(AND(ISNUMBER('Control Sample Data'!H220),'Control Sample Data'!H220&lt;$B$1,'Control Sample Data'!H220&gt;0),'Control Sample Data'!H220,$B$1),"")</f>
        <v/>
      </c>
      <c r="U221" s="17" t="str">
        <f>IF(SUM('Control Sample Data'!I$3:I$98)&gt;10,IF(AND(ISNUMBER('Control Sample Data'!I220),'Control Sample Data'!I220&lt;$B$1,'Control Sample Data'!I220&gt;0),'Control Sample Data'!I220,$B$1),"")</f>
        <v/>
      </c>
      <c r="V221" s="17" t="str">
        <f>IF(SUM('Control Sample Data'!J$3:J$98)&gt;10,IF(AND(ISNUMBER('Control Sample Data'!J220),'Control Sample Data'!J220&lt;$B$1,'Control Sample Data'!J220&gt;0),'Control Sample Data'!J220,$B$1),"")</f>
        <v/>
      </c>
      <c r="W221" s="17" t="str">
        <f>IF(SUM('Control Sample Data'!K$3:K$98)&gt;10,IF(AND(ISNUMBER('Control Sample Data'!K220),'Control Sample Data'!K220&lt;$B$1,'Control Sample Data'!K220&gt;0),'Control Sample Data'!K220,$B$1),"")</f>
        <v/>
      </c>
      <c r="X221" s="17" t="str">
        <f>IF(SUM('Control Sample Data'!L$3:L$98)&gt;10,IF(AND(ISNUMBER('Control Sample Data'!L220),'Control Sample Data'!L220&lt;$B$1,'Control Sample Data'!L220&gt;0),'Control Sample Data'!L220,$B$1),"")</f>
        <v/>
      </c>
      <c r="Y221" s="17" t="str">
        <f>IF(SUM('Control Sample Data'!M$3:M$98)&gt;10,IF(AND(ISNUMBER('Control Sample Data'!M220),'Control Sample Data'!M220&lt;$B$1,'Control Sample Data'!M220&gt;0),'Control Sample Data'!M220,$B$1),"")</f>
        <v/>
      </c>
      <c r="AT221" s="36" t="str">
        <f t="shared" si="132"/>
        <v/>
      </c>
      <c r="AU221" s="36" t="str">
        <f t="shared" si="133"/>
        <v/>
      </c>
      <c r="AV221" s="36" t="str">
        <f t="shared" si="134"/>
        <v/>
      </c>
      <c r="AW221" s="36" t="str">
        <f t="shared" si="135"/>
        <v/>
      </c>
      <c r="AX221" s="36" t="str">
        <f t="shared" si="136"/>
        <v/>
      </c>
      <c r="AY221" s="36" t="str">
        <f t="shared" si="137"/>
        <v/>
      </c>
      <c r="AZ221" s="36" t="str">
        <f t="shared" si="138"/>
        <v/>
      </c>
      <c r="BA221" s="36" t="str">
        <f t="shared" si="139"/>
        <v/>
      </c>
      <c r="BB221" s="36" t="str">
        <f t="shared" si="140"/>
        <v/>
      </c>
      <c r="BC221" s="36" t="str">
        <f t="shared" si="141"/>
        <v/>
      </c>
      <c r="BD221" s="36" t="str">
        <f t="shared" si="142"/>
        <v/>
      </c>
      <c r="BE221" s="36" t="str">
        <f t="shared" si="143"/>
        <v/>
      </c>
      <c r="BF221" s="36" t="str">
        <f t="shared" si="144"/>
        <v/>
      </c>
      <c r="BG221" s="36" t="str">
        <f t="shared" si="145"/>
        <v/>
      </c>
      <c r="BH221" s="36" t="str">
        <f t="shared" si="146"/>
        <v/>
      </c>
      <c r="BI221" s="36" t="str">
        <f t="shared" si="147"/>
        <v/>
      </c>
      <c r="BJ221" s="36" t="str">
        <f t="shared" si="148"/>
        <v/>
      </c>
      <c r="BK221" s="36" t="str">
        <f t="shared" si="149"/>
        <v/>
      </c>
      <c r="BL221" s="36" t="str">
        <f t="shared" si="150"/>
        <v/>
      </c>
      <c r="BM221" s="36" t="str">
        <f t="shared" si="151"/>
        <v/>
      </c>
      <c r="BN221" s="38" t="e">
        <f t="shared" si="130"/>
        <v>#DIV/0!</v>
      </c>
      <c r="BO221" s="38" t="e">
        <f t="shared" si="131"/>
        <v>#DIV/0!</v>
      </c>
      <c r="BP221" s="39" t="str">
        <f t="shared" si="152"/>
        <v/>
      </c>
      <c r="BQ221" s="39" t="str">
        <f t="shared" si="153"/>
        <v/>
      </c>
      <c r="BR221" s="39" t="str">
        <f t="shared" si="154"/>
        <v/>
      </c>
      <c r="BS221" s="39" t="str">
        <f t="shared" si="155"/>
        <v/>
      </c>
      <c r="BT221" s="39" t="str">
        <f t="shared" si="156"/>
        <v/>
      </c>
      <c r="BU221" s="39" t="str">
        <f t="shared" si="157"/>
        <v/>
      </c>
      <c r="BV221" s="39" t="str">
        <f t="shared" si="158"/>
        <v/>
      </c>
      <c r="BW221" s="39" t="str">
        <f t="shared" si="159"/>
        <v/>
      </c>
      <c r="BX221" s="39" t="str">
        <f t="shared" si="160"/>
        <v/>
      </c>
      <c r="BY221" s="39" t="str">
        <f t="shared" si="161"/>
        <v/>
      </c>
      <c r="BZ221" s="39" t="str">
        <f t="shared" si="162"/>
        <v/>
      </c>
      <c r="CA221" s="39" t="str">
        <f t="shared" si="163"/>
        <v/>
      </c>
      <c r="CB221" s="39" t="str">
        <f t="shared" si="164"/>
        <v/>
      </c>
      <c r="CC221" s="39" t="str">
        <f t="shared" si="165"/>
        <v/>
      </c>
      <c r="CD221" s="39" t="str">
        <f t="shared" si="166"/>
        <v/>
      </c>
      <c r="CE221" s="39" t="str">
        <f t="shared" si="167"/>
        <v/>
      </c>
      <c r="CF221" s="39" t="str">
        <f t="shared" si="168"/>
        <v/>
      </c>
      <c r="CG221" s="39" t="str">
        <f t="shared" si="169"/>
        <v/>
      </c>
      <c r="CH221" s="39" t="str">
        <f t="shared" si="170"/>
        <v/>
      </c>
      <c r="CI221" s="39" t="str">
        <f t="shared" si="171"/>
        <v/>
      </c>
    </row>
    <row r="222" spans="1:87">
      <c r="A222" s="18"/>
      <c r="B222" s="15" t="str">
        <f>'Gene Table'!E221</f>
        <v>hsa-miR-128</v>
      </c>
      <c r="C222" s="15" t="str">
        <f>'Gene Table'!B221</f>
        <v>J03</v>
      </c>
      <c r="D222" s="16" t="str">
        <f>IF(SUM('Test Sample Data'!D$3:D$98)&gt;10,IF(AND(ISNUMBER('Test Sample Data'!D221),'Test Sample Data'!D221&lt;$B$1,'Test Sample Data'!D221&gt;0),'Test Sample Data'!D221,$B$1),"")</f>
        <v/>
      </c>
      <c r="E222" s="17" t="str">
        <f>IF(SUM('Test Sample Data'!E$3:E$98)&gt;10,IF(AND(ISNUMBER('Test Sample Data'!E221),'Test Sample Data'!E221&lt;$B$1,'Test Sample Data'!E221&gt;0),'Test Sample Data'!E221,$B$1),"")</f>
        <v/>
      </c>
      <c r="F222" s="17" t="str">
        <f>IF(SUM('Test Sample Data'!F$3:F$98)&gt;10,IF(AND(ISNUMBER('Test Sample Data'!F221),'Test Sample Data'!F221&lt;$B$1,'Test Sample Data'!F221&gt;0),'Test Sample Data'!F221,$B$1),"")</f>
        <v/>
      </c>
      <c r="G222" s="17" t="str">
        <f>IF(SUM('Test Sample Data'!G$3:G$98)&gt;10,IF(AND(ISNUMBER('Test Sample Data'!G221),'Test Sample Data'!G221&lt;$B$1,'Test Sample Data'!G221&gt;0),'Test Sample Data'!G221,$B$1),"")</f>
        <v/>
      </c>
      <c r="H222" s="17" t="str">
        <f>IF(SUM('Test Sample Data'!H$3:H$98)&gt;10,IF(AND(ISNUMBER('Test Sample Data'!H221),'Test Sample Data'!H221&lt;$B$1,'Test Sample Data'!H221&gt;0),'Test Sample Data'!H221,$B$1),"")</f>
        <v/>
      </c>
      <c r="I222" s="17" t="str">
        <f>IF(SUM('Test Sample Data'!I$3:I$98)&gt;10,IF(AND(ISNUMBER('Test Sample Data'!I221),'Test Sample Data'!I221&lt;$B$1,'Test Sample Data'!I221&gt;0),'Test Sample Data'!I221,$B$1),"")</f>
        <v/>
      </c>
      <c r="J222" s="17" t="str">
        <f>IF(SUM('Test Sample Data'!J$3:J$98)&gt;10,IF(AND(ISNUMBER('Test Sample Data'!J221),'Test Sample Data'!J221&lt;$B$1,'Test Sample Data'!J221&gt;0),'Test Sample Data'!J221,$B$1),"")</f>
        <v/>
      </c>
      <c r="K222" s="17" t="str">
        <f>IF(SUM('Test Sample Data'!K$3:K$98)&gt;10,IF(AND(ISNUMBER('Test Sample Data'!K221),'Test Sample Data'!K221&lt;$B$1,'Test Sample Data'!K221&gt;0),'Test Sample Data'!K221,$B$1),"")</f>
        <v/>
      </c>
      <c r="L222" s="17" t="str">
        <f>IF(SUM('Test Sample Data'!L$3:L$98)&gt;10,IF(AND(ISNUMBER('Test Sample Data'!L221),'Test Sample Data'!L221&lt;$B$1,'Test Sample Data'!L221&gt;0),'Test Sample Data'!L221,$B$1),"")</f>
        <v/>
      </c>
      <c r="M222" s="17" t="str">
        <f>IF(SUM('Test Sample Data'!M$3:M$98)&gt;10,IF(AND(ISNUMBER('Test Sample Data'!M221),'Test Sample Data'!M221&lt;$B$1,'Test Sample Data'!M221&gt;0),'Test Sample Data'!M221,$B$1),"")</f>
        <v/>
      </c>
      <c r="N222" s="17" t="str">
        <f>'Gene Table'!E221</f>
        <v>hsa-miR-128</v>
      </c>
      <c r="O222" s="17" t="str">
        <f>'Gene Table'!B221</f>
        <v>J03</v>
      </c>
      <c r="P222" s="17" t="str">
        <f>IF(SUM('Control Sample Data'!D$3:D$98)&gt;10,IF(AND(ISNUMBER('Control Sample Data'!D221),'Control Sample Data'!D221&lt;$B$1,'Control Sample Data'!D221&gt;0),'Control Sample Data'!D221,$B$1),"")</f>
        <v/>
      </c>
      <c r="Q222" s="17" t="str">
        <f>IF(SUM('Control Sample Data'!E$3:E$98)&gt;10,IF(AND(ISNUMBER('Control Sample Data'!E221),'Control Sample Data'!E221&lt;$B$1,'Control Sample Data'!E221&gt;0),'Control Sample Data'!E221,$B$1),"")</f>
        <v/>
      </c>
      <c r="R222" s="17" t="str">
        <f>IF(SUM('Control Sample Data'!F$3:F$98)&gt;10,IF(AND(ISNUMBER('Control Sample Data'!F221),'Control Sample Data'!F221&lt;$B$1,'Control Sample Data'!F221&gt;0),'Control Sample Data'!F221,$B$1),"")</f>
        <v/>
      </c>
      <c r="S222" s="17" t="str">
        <f>IF(SUM('Control Sample Data'!G$3:G$98)&gt;10,IF(AND(ISNUMBER('Control Sample Data'!G221),'Control Sample Data'!G221&lt;$B$1,'Control Sample Data'!G221&gt;0),'Control Sample Data'!G221,$B$1),"")</f>
        <v/>
      </c>
      <c r="T222" s="17" t="str">
        <f>IF(SUM('Control Sample Data'!H$3:H$98)&gt;10,IF(AND(ISNUMBER('Control Sample Data'!H221),'Control Sample Data'!H221&lt;$B$1,'Control Sample Data'!H221&gt;0),'Control Sample Data'!H221,$B$1),"")</f>
        <v/>
      </c>
      <c r="U222" s="17" t="str">
        <f>IF(SUM('Control Sample Data'!I$3:I$98)&gt;10,IF(AND(ISNUMBER('Control Sample Data'!I221),'Control Sample Data'!I221&lt;$B$1,'Control Sample Data'!I221&gt;0),'Control Sample Data'!I221,$B$1),"")</f>
        <v/>
      </c>
      <c r="V222" s="17" t="str">
        <f>IF(SUM('Control Sample Data'!J$3:J$98)&gt;10,IF(AND(ISNUMBER('Control Sample Data'!J221),'Control Sample Data'!J221&lt;$B$1,'Control Sample Data'!J221&gt;0),'Control Sample Data'!J221,$B$1),"")</f>
        <v/>
      </c>
      <c r="W222" s="17" t="str">
        <f>IF(SUM('Control Sample Data'!K$3:K$98)&gt;10,IF(AND(ISNUMBER('Control Sample Data'!K221),'Control Sample Data'!K221&lt;$B$1,'Control Sample Data'!K221&gt;0),'Control Sample Data'!K221,$B$1),"")</f>
        <v/>
      </c>
      <c r="X222" s="17" t="str">
        <f>IF(SUM('Control Sample Data'!L$3:L$98)&gt;10,IF(AND(ISNUMBER('Control Sample Data'!L221),'Control Sample Data'!L221&lt;$B$1,'Control Sample Data'!L221&gt;0),'Control Sample Data'!L221,$B$1),"")</f>
        <v/>
      </c>
      <c r="Y222" s="17" t="str">
        <f>IF(SUM('Control Sample Data'!M$3:M$98)&gt;10,IF(AND(ISNUMBER('Control Sample Data'!M221),'Control Sample Data'!M221&lt;$B$1,'Control Sample Data'!M221&gt;0),'Control Sample Data'!M221,$B$1),"")</f>
        <v/>
      </c>
      <c r="AT222" s="36" t="str">
        <f t="shared" si="132"/>
        <v/>
      </c>
      <c r="AU222" s="36" t="str">
        <f t="shared" si="133"/>
        <v/>
      </c>
      <c r="AV222" s="36" t="str">
        <f t="shared" si="134"/>
        <v/>
      </c>
      <c r="AW222" s="36" t="str">
        <f t="shared" si="135"/>
        <v/>
      </c>
      <c r="AX222" s="36" t="str">
        <f t="shared" si="136"/>
        <v/>
      </c>
      <c r="AY222" s="36" t="str">
        <f t="shared" si="137"/>
        <v/>
      </c>
      <c r="AZ222" s="36" t="str">
        <f t="shared" si="138"/>
        <v/>
      </c>
      <c r="BA222" s="36" t="str">
        <f t="shared" si="139"/>
        <v/>
      </c>
      <c r="BB222" s="36" t="str">
        <f t="shared" si="140"/>
        <v/>
      </c>
      <c r="BC222" s="36" t="str">
        <f t="shared" si="141"/>
        <v/>
      </c>
      <c r="BD222" s="36" t="str">
        <f t="shared" si="142"/>
        <v/>
      </c>
      <c r="BE222" s="36" t="str">
        <f t="shared" si="143"/>
        <v/>
      </c>
      <c r="BF222" s="36" t="str">
        <f t="shared" si="144"/>
        <v/>
      </c>
      <c r="BG222" s="36" t="str">
        <f t="shared" si="145"/>
        <v/>
      </c>
      <c r="BH222" s="36" t="str">
        <f t="shared" si="146"/>
        <v/>
      </c>
      <c r="BI222" s="36" t="str">
        <f t="shared" si="147"/>
        <v/>
      </c>
      <c r="BJ222" s="36" t="str">
        <f t="shared" si="148"/>
        <v/>
      </c>
      <c r="BK222" s="36" t="str">
        <f t="shared" si="149"/>
        <v/>
      </c>
      <c r="BL222" s="36" t="str">
        <f t="shared" si="150"/>
        <v/>
      </c>
      <c r="BM222" s="36" t="str">
        <f t="shared" si="151"/>
        <v/>
      </c>
      <c r="BN222" s="38" t="e">
        <f t="shared" si="130"/>
        <v>#DIV/0!</v>
      </c>
      <c r="BO222" s="38" t="e">
        <f t="shared" si="131"/>
        <v>#DIV/0!</v>
      </c>
      <c r="BP222" s="39" t="str">
        <f t="shared" si="152"/>
        <v/>
      </c>
      <c r="BQ222" s="39" t="str">
        <f t="shared" si="153"/>
        <v/>
      </c>
      <c r="BR222" s="39" t="str">
        <f t="shared" si="154"/>
        <v/>
      </c>
      <c r="BS222" s="39" t="str">
        <f t="shared" si="155"/>
        <v/>
      </c>
      <c r="BT222" s="39" t="str">
        <f t="shared" si="156"/>
        <v/>
      </c>
      <c r="BU222" s="39" t="str">
        <f t="shared" si="157"/>
        <v/>
      </c>
      <c r="BV222" s="39" t="str">
        <f t="shared" si="158"/>
        <v/>
      </c>
      <c r="BW222" s="39" t="str">
        <f t="shared" si="159"/>
        <v/>
      </c>
      <c r="BX222" s="39" t="str">
        <f t="shared" si="160"/>
        <v/>
      </c>
      <c r="BY222" s="39" t="str">
        <f t="shared" si="161"/>
        <v/>
      </c>
      <c r="BZ222" s="39" t="str">
        <f t="shared" si="162"/>
        <v/>
      </c>
      <c r="CA222" s="39" t="str">
        <f t="shared" si="163"/>
        <v/>
      </c>
      <c r="CB222" s="39" t="str">
        <f t="shared" si="164"/>
        <v/>
      </c>
      <c r="CC222" s="39" t="str">
        <f t="shared" si="165"/>
        <v/>
      </c>
      <c r="CD222" s="39" t="str">
        <f t="shared" si="166"/>
        <v/>
      </c>
      <c r="CE222" s="39" t="str">
        <f t="shared" si="167"/>
        <v/>
      </c>
      <c r="CF222" s="39" t="str">
        <f t="shared" si="168"/>
        <v/>
      </c>
      <c r="CG222" s="39" t="str">
        <f t="shared" si="169"/>
        <v/>
      </c>
      <c r="CH222" s="39" t="str">
        <f t="shared" si="170"/>
        <v/>
      </c>
      <c r="CI222" s="39" t="str">
        <f t="shared" si="171"/>
        <v/>
      </c>
    </row>
    <row r="223" spans="1:87">
      <c r="A223" s="18"/>
      <c r="B223" s="15" t="str">
        <f>'Gene Table'!E222</f>
        <v>hsa-miR-220b</v>
      </c>
      <c r="C223" s="15" t="str">
        <f>'Gene Table'!B222</f>
        <v>J04</v>
      </c>
      <c r="D223" s="16" t="str">
        <f>IF(SUM('Test Sample Data'!D$3:D$98)&gt;10,IF(AND(ISNUMBER('Test Sample Data'!D222),'Test Sample Data'!D222&lt;$B$1,'Test Sample Data'!D222&gt;0),'Test Sample Data'!D222,$B$1),"")</f>
        <v/>
      </c>
      <c r="E223" s="17" t="str">
        <f>IF(SUM('Test Sample Data'!E$3:E$98)&gt;10,IF(AND(ISNUMBER('Test Sample Data'!E222),'Test Sample Data'!E222&lt;$B$1,'Test Sample Data'!E222&gt;0),'Test Sample Data'!E222,$B$1),"")</f>
        <v/>
      </c>
      <c r="F223" s="17" t="str">
        <f>IF(SUM('Test Sample Data'!F$3:F$98)&gt;10,IF(AND(ISNUMBER('Test Sample Data'!F222),'Test Sample Data'!F222&lt;$B$1,'Test Sample Data'!F222&gt;0),'Test Sample Data'!F222,$B$1),"")</f>
        <v/>
      </c>
      <c r="G223" s="17" t="str">
        <f>IF(SUM('Test Sample Data'!G$3:G$98)&gt;10,IF(AND(ISNUMBER('Test Sample Data'!G222),'Test Sample Data'!G222&lt;$B$1,'Test Sample Data'!G222&gt;0),'Test Sample Data'!G222,$B$1),"")</f>
        <v/>
      </c>
      <c r="H223" s="17" t="str">
        <f>IF(SUM('Test Sample Data'!H$3:H$98)&gt;10,IF(AND(ISNUMBER('Test Sample Data'!H222),'Test Sample Data'!H222&lt;$B$1,'Test Sample Data'!H222&gt;0),'Test Sample Data'!H222,$B$1),"")</f>
        <v/>
      </c>
      <c r="I223" s="17" t="str">
        <f>IF(SUM('Test Sample Data'!I$3:I$98)&gt;10,IF(AND(ISNUMBER('Test Sample Data'!I222),'Test Sample Data'!I222&lt;$B$1,'Test Sample Data'!I222&gt;0),'Test Sample Data'!I222,$B$1),"")</f>
        <v/>
      </c>
      <c r="J223" s="17" t="str">
        <f>IF(SUM('Test Sample Data'!J$3:J$98)&gt;10,IF(AND(ISNUMBER('Test Sample Data'!J222),'Test Sample Data'!J222&lt;$B$1,'Test Sample Data'!J222&gt;0),'Test Sample Data'!J222,$B$1),"")</f>
        <v/>
      </c>
      <c r="K223" s="17" t="str">
        <f>IF(SUM('Test Sample Data'!K$3:K$98)&gt;10,IF(AND(ISNUMBER('Test Sample Data'!K222),'Test Sample Data'!K222&lt;$B$1,'Test Sample Data'!K222&gt;0),'Test Sample Data'!K222,$B$1),"")</f>
        <v/>
      </c>
      <c r="L223" s="17" t="str">
        <f>IF(SUM('Test Sample Data'!L$3:L$98)&gt;10,IF(AND(ISNUMBER('Test Sample Data'!L222),'Test Sample Data'!L222&lt;$B$1,'Test Sample Data'!L222&gt;0),'Test Sample Data'!L222,$B$1),"")</f>
        <v/>
      </c>
      <c r="M223" s="17" t="str">
        <f>IF(SUM('Test Sample Data'!M$3:M$98)&gt;10,IF(AND(ISNUMBER('Test Sample Data'!M222),'Test Sample Data'!M222&lt;$B$1,'Test Sample Data'!M222&gt;0),'Test Sample Data'!M222,$B$1),"")</f>
        <v/>
      </c>
      <c r="N223" s="17" t="str">
        <f>'Gene Table'!E222</f>
        <v>hsa-miR-220b</v>
      </c>
      <c r="O223" s="17" t="str">
        <f>'Gene Table'!B222</f>
        <v>J04</v>
      </c>
      <c r="P223" s="17" t="str">
        <f>IF(SUM('Control Sample Data'!D$3:D$98)&gt;10,IF(AND(ISNUMBER('Control Sample Data'!D222),'Control Sample Data'!D222&lt;$B$1,'Control Sample Data'!D222&gt;0),'Control Sample Data'!D222,$B$1),"")</f>
        <v/>
      </c>
      <c r="Q223" s="17" t="str">
        <f>IF(SUM('Control Sample Data'!E$3:E$98)&gt;10,IF(AND(ISNUMBER('Control Sample Data'!E222),'Control Sample Data'!E222&lt;$B$1,'Control Sample Data'!E222&gt;0),'Control Sample Data'!E222,$B$1),"")</f>
        <v/>
      </c>
      <c r="R223" s="17" t="str">
        <f>IF(SUM('Control Sample Data'!F$3:F$98)&gt;10,IF(AND(ISNUMBER('Control Sample Data'!F222),'Control Sample Data'!F222&lt;$B$1,'Control Sample Data'!F222&gt;0),'Control Sample Data'!F222,$B$1),"")</f>
        <v/>
      </c>
      <c r="S223" s="17" t="str">
        <f>IF(SUM('Control Sample Data'!G$3:G$98)&gt;10,IF(AND(ISNUMBER('Control Sample Data'!G222),'Control Sample Data'!G222&lt;$B$1,'Control Sample Data'!G222&gt;0),'Control Sample Data'!G222,$B$1),"")</f>
        <v/>
      </c>
      <c r="T223" s="17" t="str">
        <f>IF(SUM('Control Sample Data'!H$3:H$98)&gt;10,IF(AND(ISNUMBER('Control Sample Data'!H222),'Control Sample Data'!H222&lt;$B$1,'Control Sample Data'!H222&gt;0),'Control Sample Data'!H222,$B$1),"")</f>
        <v/>
      </c>
      <c r="U223" s="17" t="str">
        <f>IF(SUM('Control Sample Data'!I$3:I$98)&gt;10,IF(AND(ISNUMBER('Control Sample Data'!I222),'Control Sample Data'!I222&lt;$B$1,'Control Sample Data'!I222&gt;0),'Control Sample Data'!I222,$B$1),"")</f>
        <v/>
      </c>
      <c r="V223" s="17" t="str">
        <f>IF(SUM('Control Sample Data'!J$3:J$98)&gt;10,IF(AND(ISNUMBER('Control Sample Data'!J222),'Control Sample Data'!J222&lt;$B$1,'Control Sample Data'!J222&gt;0),'Control Sample Data'!J222,$B$1),"")</f>
        <v/>
      </c>
      <c r="W223" s="17" t="str">
        <f>IF(SUM('Control Sample Data'!K$3:K$98)&gt;10,IF(AND(ISNUMBER('Control Sample Data'!K222),'Control Sample Data'!K222&lt;$B$1,'Control Sample Data'!K222&gt;0),'Control Sample Data'!K222,$B$1),"")</f>
        <v/>
      </c>
      <c r="X223" s="17" t="str">
        <f>IF(SUM('Control Sample Data'!L$3:L$98)&gt;10,IF(AND(ISNUMBER('Control Sample Data'!L222),'Control Sample Data'!L222&lt;$B$1,'Control Sample Data'!L222&gt;0),'Control Sample Data'!L222,$B$1),"")</f>
        <v/>
      </c>
      <c r="Y223" s="17" t="str">
        <f>IF(SUM('Control Sample Data'!M$3:M$98)&gt;10,IF(AND(ISNUMBER('Control Sample Data'!M222),'Control Sample Data'!M222&lt;$B$1,'Control Sample Data'!M222&gt;0),'Control Sample Data'!M222,$B$1),"")</f>
        <v/>
      </c>
      <c r="AT223" s="36" t="str">
        <f t="shared" si="132"/>
        <v/>
      </c>
      <c r="AU223" s="36" t="str">
        <f t="shared" si="133"/>
        <v/>
      </c>
      <c r="AV223" s="36" t="str">
        <f t="shared" si="134"/>
        <v/>
      </c>
      <c r="AW223" s="36" t="str">
        <f t="shared" si="135"/>
        <v/>
      </c>
      <c r="AX223" s="36" t="str">
        <f t="shared" si="136"/>
        <v/>
      </c>
      <c r="AY223" s="36" t="str">
        <f t="shared" si="137"/>
        <v/>
      </c>
      <c r="AZ223" s="36" t="str">
        <f t="shared" si="138"/>
        <v/>
      </c>
      <c r="BA223" s="36" t="str">
        <f t="shared" si="139"/>
        <v/>
      </c>
      <c r="BB223" s="36" t="str">
        <f t="shared" si="140"/>
        <v/>
      </c>
      <c r="BC223" s="36" t="str">
        <f t="shared" si="141"/>
        <v/>
      </c>
      <c r="BD223" s="36" t="str">
        <f t="shared" si="142"/>
        <v/>
      </c>
      <c r="BE223" s="36" t="str">
        <f t="shared" si="143"/>
        <v/>
      </c>
      <c r="BF223" s="36" t="str">
        <f t="shared" si="144"/>
        <v/>
      </c>
      <c r="BG223" s="36" t="str">
        <f t="shared" si="145"/>
        <v/>
      </c>
      <c r="BH223" s="36" t="str">
        <f t="shared" si="146"/>
        <v/>
      </c>
      <c r="BI223" s="36" t="str">
        <f t="shared" si="147"/>
        <v/>
      </c>
      <c r="BJ223" s="36" t="str">
        <f t="shared" si="148"/>
        <v/>
      </c>
      <c r="BK223" s="36" t="str">
        <f t="shared" si="149"/>
        <v/>
      </c>
      <c r="BL223" s="36" t="str">
        <f t="shared" si="150"/>
        <v/>
      </c>
      <c r="BM223" s="36" t="str">
        <f t="shared" si="151"/>
        <v/>
      </c>
      <c r="BN223" s="38" t="e">
        <f t="shared" si="130"/>
        <v>#DIV/0!</v>
      </c>
      <c r="BO223" s="38" t="e">
        <f t="shared" si="131"/>
        <v>#DIV/0!</v>
      </c>
      <c r="BP223" s="39" t="str">
        <f t="shared" si="152"/>
        <v/>
      </c>
      <c r="BQ223" s="39" t="str">
        <f t="shared" si="153"/>
        <v/>
      </c>
      <c r="BR223" s="39" t="str">
        <f t="shared" si="154"/>
        <v/>
      </c>
      <c r="BS223" s="39" t="str">
        <f t="shared" si="155"/>
        <v/>
      </c>
      <c r="BT223" s="39" t="str">
        <f t="shared" si="156"/>
        <v/>
      </c>
      <c r="BU223" s="39" t="str">
        <f t="shared" si="157"/>
        <v/>
      </c>
      <c r="BV223" s="39" t="str">
        <f t="shared" si="158"/>
        <v/>
      </c>
      <c r="BW223" s="39" t="str">
        <f t="shared" si="159"/>
        <v/>
      </c>
      <c r="BX223" s="39" t="str">
        <f t="shared" si="160"/>
        <v/>
      </c>
      <c r="BY223" s="39" t="str">
        <f t="shared" si="161"/>
        <v/>
      </c>
      <c r="BZ223" s="39" t="str">
        <f t="shared" si="162"/>
        <v/>
      </c>
      <c r="CA223" s="39" t="str">
        <f t="shared" si="163"/>
        <v/>
      </c>
      <c r="CB223" s="39" t="str">
        <f t="shared" si="164"/>
        <v/>
      </c>
      <c r="CC223" s="39" t="str">
        <f t="shared" si="165"/>
        <v/>
      </c>
      <c r="CD223" s="39" t="str">
        <f t="shared" si="166"/>
        <v/>
      </c>
      <c r="CE223" s="39" t="str">
        <f t="shared" si="167"/>
        <v/>
      </c>
      <c r="CF223" s="39" t="str">
        <f t="shared" si="168"/>
        <v/>
      </c>
      <c r="CG223" s="39" t="str">
        <f t="shared" si="169"/>
        <v/>
      </c>
      <c r="CH223" s="39" t="str">
        <f t="shared" si="170"/>
        <v/>
      </c>
      <c r="CI223" s="39" t="str">
        <f t="shared" si="171"/>
        <v/>
      </c>
    </row>
    <row r="224" spans="1:87">
      <c r="A224" s="18"/>
      <c r="B224" s="15" t="str">
        <f>'Gene Table'!E223</f>
        <v>hsa-miR-1322</v>
      </c>
      <c r="C224" s="15" t="str">
        <f>'Gene Table'!B223</f>
        <v>J05</v>
      </c>
      <c r="D224" s="16" t="str">
        <f>IF(SUM('Test Sample Data'!D$3:D$98)&gt;10,IF(AND(ISNUMBER('Test Sample Data'!D223),'Test Sample Data'!D223&lt;$B$1,'Test Sample Data'!D223&gt;0),'Test Sample Data'!D223,$B$1),"")</f>
        <v/>
      </c>
      <c r="E224" s="17" t="str">
        <f>IF(SUM('Test Sample Data'!E$3:E$98)&gt;10,IF(AND(ISNUMBER('Test Sample Data'!E223),'Test Sample Data'!E223&lt;$B$1,'Test Sample Data'!E223&gt;0),'Test Sample Data'!E223,$B$1),"")</f>
        <v/>
      </c>
      <c r="F224" s="17" t="str">
        <f>IF(SUM('Test Sample Data'!F$3:F$98)&gt;10,IF(AND(ISNUMBER('Test Sample Data'!F223),'Test Sample Data'!F223&lt;$B$1,'Test Sample Data'!F223&gt;0),'Test Sample Data'!F223,$B$1),"")</f>
        <v/>
      </c>
      <c r="G224" s="17" t="str">
        <f>IF(SUM('Test Sample Data'!G$3:G$98)&gt;10,IF(AND(ISNUMBER('Test Sample Data'!G223),'Test Sample Data'!G223&lt;$B$1,'Test Sample Data'!G223&gt;0),'Test Sample Data'!G223,$B$1),"")</f>
        <v/>
      </c>
      <c r="H224" s="17" t="str">
        <f>IF(SUM('Test Sample Data'!H$3:H$98)&gt;10,IF(AND(ISNUMBER('Test Sample Data'!H223),'Test Sample Data'!H223&lt;$B$1,'Test Sample Data'!H223&gt;0),'Test Sample Data'!H223,$B$1),"")</f>
        <v/>
      </c>
      <c r="I224" s="17" t="str">
        <f>IF(SUM('Test Sample Data'!I$3:I$98)&gt;10,IF(AND(ISNUMBER('Test Sample Data'!I223),'Test Sample Data'!I223&lt;$B$1,'Test Sample Data'!I223&gt;0),'Test Sample Data'!I223,$B$1),"")</f>
        <v/>
      </c>
      <c r="J224" s="17" t="str">
        <f>IF(SUM('Test Sample Data'!J$3:J$98)&gt;10,IF(AND(ISNUMBER('Test Sample Data'!J223),'Test Sample Data'!J223&lt;$B$1,'Test Sample Data'!J223&gt;0),'Test Sample Data'!J223,$B$1),"")</f>
        <v/>
      </c>
      <c r="K224" s="17" t="str">
        <f>IF(SUM('Test Sample Data'!K$3:K$98)&gt;10,IF(AND(ISNUMBER('Test Sample Data'!K223),'Test Sample Data'!K223&lt;$B$1,'Test Sample Data'!K223&gt;0),'Test Sample Data'!K223,$B$1),"")</f>
        <v/>
      </c>
      <c r="L224" s="17" t="str">
        <f>IF(SUM('Test Sample Data'!L$3:L$98)&gt;10,IF(AND(ISNUMBER('Test Sample Data'!L223),'Test Sample Data'!L223&lt;$B$1,'Test Sample Data'!L223&gt;0),'Test Sample Data'!L223,$B$1),"")</f>
        <v/>
      </c>
      <c r="M224" s="17" t="str">
        <f>IF(SUM('Test Sample Data'!M$3:M$98)&gt;10,IF(AND(ISNUMBER('Test Sample Data'!M223),'Test Sample Data'!M223&lt;$B$1,'Test Sample Data'!M223&gt;0),'Test Sample Data'!M223,$B$1),"")</f>
        <v/>
      </c>
      <c r="N224" s="17" t="str">
        <f>'Gene Table'!E223</f>
        <v>hsa-miR-1322</v>
      </c>
      <c r="O224" s="17" t="str">
        <f>'Gene Table'!B223</f>
        <v>J05</v>
      </c>
      <c r="P224" s="17" t="str">
        <f>IF(SUM('Control Sample Data'!D$3:D$98)&gt;10,IF(AND(ISNUMBER('Control Sample Data'!D223),'Control Sample Data'!D223&lt;$B$1,'Control Sample Data'!D223&gt;0),'Control Sample Data'!D223,$B$1),"")</f>
        <v/>
      </c>
      <c r="Q224" s="17" t="str">
        <f>IF(SUM('Control Sample Data'!E$3:E$98)&gt;10,IF(AND(ISNUMBER('Control Sample Data'!E223),'Control Sample Data'!E223&lt;$B$1,'Control Sample Data'!E223&gt;0),'Control Sample Data'!E223,$B$1),"")</f>
        <v/>
      </c>
      <c r="R224" s="17" t="str">
        <f>IF(SUM('Control Sample Data'!F$3:F$98)&gt;10,IF(AND(ISNUMBER('Control Sample Data'!F223),'Control Sample Data'!F223&lt;$B$1,'Control Sample Data'!F223&gt;0),'Control Sample Data'!F223,$B$1),"")</f>
        <v/>
      </c>
      <c r="S224" s="17" t="str">
        <f>IF(SUM('Control Sample Data'!G$3:G$98)&gt;10,IF(AND(ISNUMBER('Control Sample Data'!G223),'Control Sample Data'!G223&lt;$B$1,'Control Sample Data'!G223&gt;0),'Control Sample Data'!G223,$B$1),"")</f>
        <v/>
      </c>
      <c r="T224" s="17" t="str">
        <f>IF(SUM('Control Sample Data'!H$3:H$98)&gt;10,IF(AND(ISNUMBER('Control Sample Data'!H223),'Control Sample Data'!H223&lt;$B$1,'Control Sample Data'!H223&gt;0),'Control Sample Data'!H223,$B$1),"")</f>
        <v/>
      </c>
      <c r="U224" s="17" t="str">
        <f>IF(SUM('Control Sample Data'!I$3:I$98)&gt;10,IF(AND(ISNUMBER('Control Sample Data'!I223),'Control Sample Data'!I223&lt;$B$1,'Control Sample Data'!I223&gt;0),'Control Sample Data'!I223,$B$1),"")</f>
        <v/>
      </c>
      <c r="V224" s="17" t="str">
        <f>IF(SUM('Control Sample Data'!J$3:J$98)&gt;10,IF(AND(ISNUMBER('Control Sample Data'!J223),'Control Sample Data'!J223&lt;$B$1,'Control Sample Data'!J223&gt;0),'Control Sample Data'!J223,$B$1),"")</f>
        <v/>
      </c>
      <c r="W224" s="17" t="str">
        <f>IF(SUM('Control Sample Data'!K$3:K$98)&gt;10,IF(AND(ISNUMBER('Control Sample Data'!K223),'Control Sample Data'!K223&lt;$B$1,'Control Sample Data'!K223&gt;0),'Control Sample Data'!K223,$B$1),"")</f>
        <v/>
      </c>
      <c r="X224" s="17" t="str">
        <f>IF(SUM('Control Sample Data'!L$3:L$98)&gt;10,IF(AND(ISNUMBER('Control Sample Data'!L223),'Control Sample Data'!L223&lt;$B$1,'Control Sample Data'!L223&gt;0),'Control Sample Data'!L223,$B$1),"")</f>
        <v/>
      </c>
      <c r="Y224" s="17" t="str">
        <f>IF(SUM('Control Sample Data'!M$3:M$98)&gt;10,IF(AND(ISNUMBER('Control Sample Data'!M223),'Control Sample Data'!M223&lt;$B$1,'Control Sample Data'!M223&gt;0),'Control Sample Data'!M223,$B$1),"")</f>
        <v/>
      </c>
      <c r="AT224" s="36" t="str">
        <f t="shared" si="132"/>
        <v/>
      </c>
      <c r="AU224" s="36" t="str">
        <f t="shared" si="133"/>
        <v/>
      </c>
      <c r="AV224" s="36" t="str">
        <f t="shared" si="134"/>
        <v/>
      </c>
      <c r="AW224" s="36" t="str">
        <f t="shared" si="135"/>
        <v/>
      </c>
      <c r="AX224" s="36" t="str">
        <f t="shared" si="136"/>
        <v/>
      </c>
      <c r="AY224" s="36" t="str">
        <f t="shared" si="137"/>
        <v/>
      </c>
      <c r="AZ224" s="36" t="str">
        <f t="shared" si="138"/>
        <v/>
      </c>
      <c r="BA224" s="36" t="str">
        <f t="shared" si="139"/>
        <v/>
      </c>
      <c r="BB224" s="36" t="str">
        <f t="shared" si="140"/>
        <v/>
      </c>
      <c r="BC224" s="36" t="str">
        <f t="shared" si="141"/>
        <v/>
      </c>
      <c r="BD224" s="36" t="str">
        <f t="shared" si="142"/>
        <v/>
      </c>
      <c r="BE224" s="36" t="str">
        <f t="shared" si="143"/>
        <v/>
      </c>
      <c r="BF224" s="36" t="str">
        <f t="shared" si="144"/>
        <v/>
      </c>
      <c r="BG224" s="36" t="str">
        <f t="shared" si="145"/>
        <v/>
      </c>
      <c r="BH224" s="36" t="str">
        <f t="shared" si="146"/>
        <v/>
      </c>
      <c r="BI224" s="36" t="str">
        <f t="shared" si="147"/>
        <v/>
      </c>
      <c r="BJ224" s="36" t="str">
        <f t="shared" si="148"/>
        <v/>
      </c>
      <c r="BK224" s="36" t="str">
        <f t="shared" si="149"/>
        <v/>
      </c>
      <c r="BL224" s="36" t="str">
        <f t="shared" si="150"/>
        <v/>
      </c>
      <c r="BM224" s="36" t="str">
        <f t="shared" si="151"/>
        <v/>
      </c>
      <c r="BN224" s="38" t="e">
        <f t="shared" si="130"/>
        <v>#DIV/0!</v>
      </c>
      <c r="BO224" s="38" t="e">
        <f t="shared" si="131"/>
        <v>#DIV/0!</v>
      </c>
      <c r="BP224" s="39" t="str">
        <f t="shared" si="152"/>
        <v/>
      </c>
      <c r="BQ224" s="39" t="str">
        <f t="shared" si="153"/>
        <v/>
      </c>
      <c r="BR224" s="39" t="str">
        <f t="shared" si="154"/>
        <v/>
      </c>
      <c r="BS224" s="39" t="str">
        <f t="shared" si="155"/>
        <v/>
      </c>
      <c r="BT224" s="39" t="str">
        <f t="shared" si="156"/>
        <v/>
      </c>
      <c r="BU224" s="39" t="str">
        <f t="shared" si="157"/>
        <v/>
      </c>
      <c r="BV224" s="39" t="str">
        <f t="shared" si="158"/>
        <v/>
      </c>
      <c r="BW224" s="39" t="str">
        <f t="shared" si="159"/>
        <v/>
      </c>
      <c r="BX224" s="39" t="str">
        <f t="shared" si="160"/>
        <v/>
      </c>
      <c r="BY224" s="39" t="str">
        <f t="shared" si="161"/>
        <v/>
      </c>
      <c r="BZ224" s="39" t="str">
        <f t="shared" si="162"/>
        <v/>
      </c>
      <c r="CA224" s="39" t="str">
        <f t="shared" si="163"/>
        <v/>
      </c>
      <c r="CB224" s="39" t="str">
        <f t="shared" si="164"/>
        <v/>
      </c>
      <c r="CC224" s="39" t="str">
        <f t="shared" si="165"/>
        <v/>
      </c>
      <c r="CD224" s="39" t="str">
        <f t="shared" si="166"/>
        <v/>
      </c>
      <c r="CE224" s="39" t="str">
        <f t="shared" si="167"/>
        <v/>
      </c>
      <c r="CF224" s="39" t="str">
        <f t="shared" si="168"/>
        <v/>
      </c>
      <c r="CG224" s="39" t="str">
        <f t="shared" si="169"/>
        <v/>
      </c>
      <c r="CH224" s="39" t="str">
        <f t="shared" si="170"/>
        <v/>
      </c>
      <c r="CI224" s="39" t="str">
        <f t="shared" si="171"/>
        <v/>
      </c>
    </row>
    <row r="225" spans="1:87">
      <c r="A225" s="18"/>
      <c r="B225" s="15" t="str">
        <f>'Gene Table'!E224</f>
        <v>hsa-miR-642a-5p</v>
      </c>
      <c r="C225" s="15" t="str">
        <f>'Gene Table'!B224</f>
        <v>J06</v>
      </c>
      <c r="D225" s="16" t="str">
        <f>IF(SUM('Test Sample Data'!D$3:D$98)&gt;10,IF(AND(ISNUMBER('Test Sample Data'!D224),'Test Sample Data'!D224&lt;$B$1,'Test Sample Data'!D224&gt;0),'Test Sample Data'!D224,$B$1),"")</f>
        <v/>
      </c>
      <c r="E225" s="17" t="str">
        <f>IF(SUM('Test Sample Data'!E$3:E$98)&gt;10,IF(AND(ISNUMBER('Test Sample Data'!E224),'Test Sample Data'!E224&lt;$B$1,'Test Sample Data'!E224&gt;0),'Test Sample Data'!E224,$B$1),"")</f>
        <v/>
      </c>
      <c r="F225" s="17" t="str">
        <f>IF(SUM('Test Sample Data'!F$3:F$98)&gt;10,IF(AND(ISNUMBER('Test Sample Data'!F224),'Test Sample Data'!F224&lt;$B$1,'Test Sample Data'!F224&gt;0),'Test Sample Data'!F224,$B$1),"")</f>
        <v/>
      </c>
      <c r="G225" s="17" t="str">
        <f>IF(SUM('Test Sample Data'!G$3:G$98)&gt;10,IF(AND(ISNUMBER('Test Sample Data'!G224),'Test Sample Data'!G224&lt;$B$1,'Test Sample Data'!G224&gt;0),'Test Sample Data'!G224,$B$1),"")</f>
        <v/>
      </c>
      <c r="H225" s="17" t="str">
        <f>IF(SUM('Test Sample Data'!H$3:H$98)&gt;10,IF(AND(ISNUMBER('Test Sample Data'!H224),'Test Sample Data'!H224&lt;$B$1,'Test Sample Data'!H224&gt;0),'Test Sample Data'!H224,$B$1),"")</f>
        <v/>
      </c>
      <c r="I225" s="17" t="str">
        <f>IF(SUM('Test Sample Data'!I$3:I$98)&gt;10,IF(AND(ISNUMBER('Test Sample Data'!I224),'Test Sample Data'!I224&lt;$B$1,'Test Sample Data'!I224&gt;0),'Test Sample Data'!I224,$B$1),"")</f>
        <v/>
      </c>
      <c r="J225" s="17" t="str">
        <f>IF(SUM('Test Sample Data'!J$3:J$98)&gt;10,IF(AND(ISNUMBER('Test Sample Data'!J224),'Test Sample Data'!J224&lt;$B$1,'Test Sample Data'!J224&gt;0),'Test Sample Data'!J224,$B$1),"")</f>
        <v/>
      </c>
      <c r="K225" s="17" t="str">
        <f>IF(SUM('Test Sample Data'!K$3:K$98)&gt;10,IF(AND(ISNUMBER('Test Sample Data'!K224),'Test Sample Data'!K224&lt;$B$1,'Test Sample Data'!K224&gt;0),'Test Sample Data'!K224,$B$1),"")</f>
        <v/>
      </c>
      <c r="L225" s="17" t="str">
        <f>IF(SUM('Test Sample Data'!L$3:L$98)&gt;10,IF(AND(ISNUMBER('Test Sample Data'!L224),'Test Sample Data'!L224&lt;$B$1,'Test Sample Data'!L224&gt;0),'Test Sample Data'!L224,$B$1),"")</f>
        <v/>
      </c>
      <c r="M225" s="17" t="str">
        <f>IF(SUM('Test Sample Data'!M$3:M$98)&gt;10,IF(AND(ISNUMBER('Test Sample Data'!M224),'Test Sample Data'!M224&lt;$B$1,'Test Sample Data'!M224&gt;0),'Test Sample Data'!M224,$B$1),"")</f>
        <v/>
      </c>
      <c r="N225" s="17" t="str">
        <f>'Gene Table'!E224</f>
        <v>hsa-miR-642a-5p</v>
      </c>
      <c r="O225" s="17" t="str">
        <f>'Gene Table'!B224</f>
        <v>J06</v>
      </c>
      <c r="P225" s="17" t="str">
        <f>IF(SUM('Control Sample Data'!D$3:D$98)&gt;10,IF(AND(ISNUMBER('Control Sample Data'!D224),'Control Sample Data'!D224&lt;$B$1,'Control Sample Data'!D224&gt;0),'Control Sample Data'!D224,$B$1),"")</f>
        <v/>
      </c>
      <c r="Q225" s="17" t="str">
        <f>IF(SUM('Control Sample Data'!E$3:E$98)&gt;10,IF(AND(ISNUMBER('Control Sample Data'!E224),'Control Sample Data'!E224&lt;$B$1,'Control Sample Data'!E224&gt;0),'Control Sample Data'!E224,$B$1),"")</f>
        <v/>
      </c>
      <c r="R225" s="17" t="str">
        <f>IF(SUM('Control Sample Data'!F$3:F$98)&gt;10,IF(AND(ISNUMBER('Control Sample Data'!F224),'Control Sample Data'!F224&lt;$B$1,'Control Sample Data'!F224&gt;0),'Control Sample Data'!F224,$B$1),"")</f>
        <v/>
      </c>
      <c r="S225" s="17" t="str">
        <f>IF(SUM('Control Sample Data'!G$3:G$98)&gt;10,IF(AND(ISNUMBER('Control Sample Data'!G224),'Control Sample Data'!G224&lt;$B$1,'Control Sample Data'!G224&gt;0),'Control Sample Data'!G224,$B$1),"")</f>
        <v/>
      </c>
      <c r="T225" s="17" t="str">
        <f>IF(SUM('Control Sample Data'!H$3:H$98)&gt;10,IF(AND(ISNUMBER('Control Sample Data'!H224),'Control Sample Data'!H224&lt;$B$1,'Control Sample Data'!H224&gt;0),'Control Sample Data'!H224,$B$1),"")</f>
        <v/>
      </c>
      <c r="U225" s="17" t="str">
        <f>IF(SUM('Control Sample Data'!I$3:I$98)&gt;10,IF(AND(ISNUMBER('Control Sample Data'!I224),'Control Sample Data'!I224&lt;$B$1,'Control Sample Data'!I224&gt;0),'Control Sample Data'!I224,$B$1),"")</f>
        <v/>
      </c>
      <c r="V225" s="17" t="str">
        <f>IF(SUM('Control Sample Data'!J$3:J$98)&gt;10,IF(AND(ISNUMBER('Control Sample Data'!J224),'Control Sample Data'!J224&lt;$B$1,'Control Sample Data'!J224&gt;0),'Control Sample Data'!J224,$B$1),"")</f>
        <v/>
      </c>
      <c r="W225" s="17" t="str">
        <f>IF(SUM('Control Sample Data'!K$3:K$98)&gt;10,IF(AND(ISNUMBER('Control Sample Data'!K224),'Control Sample Data'!K224&lt;$B$1,'Control Sample Data'!K224&gt;0),'Control Sample Data'!K224,$B$1),"")</f>
        <v/>
      </c>
      <c r="X225" s="17" t="str">
        <f>IF(SUM('Control Sample Data'!L$3:L$98)&gt;10,IF(AND(ISNUMBER('Control Sample Data'!L224),'Control Sample Data'!L224&lt;$B$1,'Control Sample Data'!L224&gt;0),'Control Sample Data'!L224,$B$1),"")</f>
        <v/>
      </c>
      <c r="Y225" s="17" t="str">
        <f>IF(SUM('Control Sample Data'!M$3:M$98)&gt;10,IF(AND(ISNUMBER('Control Sample Data'!M224),'Control Sample Data'!M224&lt;$B$1,'Control Sample Data'!M224&gt;0),'Control Sample Data'!M224,$B$1),"")</f>
        <v/>
      </c>
      <c r="AT225" s="36" t="str">
        <f t="shared" si="132"/>
        <v/>
      </c>
      <c r="AU225" s="36" t="str">
        <f t="shared" si="133"/>
        <v/>
      </c>
      <c r="AV225" s="36" t="str">
        <f t="shared" si="134"/>
        <v/>
      </c>
      <c r="AW225" s="36" t="str">
        <f t="shared" si="135"/>
        <v/>
      </c>
      <c r="AX225" s="36" t="str">
        <f t="shared" si="136"/>
        <v/>
      </c>
      <c r="AY225" s="36" t="str">
        <f t="shared" si="137"/>
        <v/>
      </c>
      <c r="AZ225" s="36" t="str">
        <f t="shared" si="138"/>
        <v/>
      </c>
      <c r="BA225" s="36" t="str">
        <f t="shared" si="139"/>
        <v/>
      </c>
      <c r="BB225" s="36" t="str">
        <f t="shared" si="140"/>
        <v/>
      </c>
      <c r="BC225" s="36" t="str">
        <f t="shared" si="141"/>
        <v/>
      </c>
      <c r="BD225" s="36" t="str">
        <f t="shared" si="142"/>
        <v/>
      </c>
      <c r="BE225" s="36" t="str">
        <f t="shared" si="143"/>
        <v/>
      </c>
      <c r="BF225" s="36" t="str">
        <f t="shared" si="144"/>
        <v/>
      </c>
      <c r="BG225" s="36" t="str">
        <f t="shared" si="145"/>
        <v/>
      </c>
      <c r="BH225" s="36" t="str">
        <f t="shared" si="146"/>
        <v/>
      </c>
      <c r="BI225" s="36" t="str">
        <f t="shared" si="147"/>
        <v/>
      </c>
      <c r="BJ225" s="36" t="str">
        <f t="shared" si="148"/>
        <v/>
      </c>
      <c r="BK225" s="36" t="str">
        <f t="shared" si="149"/>
        <v/>
      </c>
      <c r="BL225" s="36" t="str">
        <f t="shared" si="150"/>
        <v/>
      </c>
      <c r="BM225" s="36" t="str">
        <f t="shared" si="151"/>
        <v/>
      </c>
      <c r="BN225" s="38" t="e">
        <f t="shared" si="130"/>
        <v>#DIV/0!</v>
      </c>
      <c r="BO225" s="38" t="e">
        <f t="shared" si="131"/>
        <v>#DIV/0!</v>
      </c>
      <c r="BP225" s="39" t="str">
        <f t="shared" si="152"/>
        <v/>
      </c>
      <c r="BQ225" s="39" t="str">
        <f t="shared" si="153"/>
        <v/>
      </c>
      <c r="BR225" s="39" t="str">
        <f t="shared" si="154"/>
        <v/>
      </c>
      <c r="BS225" s="39" t="str">
        <f t="shared" si="155"/>
        <v/>
      </c>
      <c r="BT225" s="39" t="str">
        <f t="shared" si="156"/>
        <v/>
      </c>
      <c r="BU225" s="39" t="str">
        <f t="shared" si="157"/>
        <v/>
      </c>
      <c r="BV225" s="39" t="str">
        <f t="shared" si="158"/>
        <v/>
      </c>
      <c r="BW225" s="39" t="str">
        <f t="shared" si="159"/>
        <v/>
      </c>
      <c r="BX225" s="39" t="str">
        <f t="shared" si="160"/>
        <v/>
      </c>
      <c r="BY225" s="39" t="str">
        <f t="shared" si="161"/>
        <v/>
      </c>
      <c r="BZ225" s="39" t="str">
        <f t="shared" si="162"/>
        <v/>
      </c>
      <c r="CA225" s="39" t="str">
        <f t="shared" si="163"/>
        <v/>
      </c>
      <c r="CB225" s="39" t="str">
        <f t="shared" si="164"/>
        <v/>
      </c>
      <c r="CC225" s="39" t="str">
        <f t="shared" si="165"/>
        <v/>
      </c>
      <c r="CD225" s="39" t="str">
        <f t="shared" si="166"/>
        <v/>
      </c>
      <c r="CE225" s="39" t="str">
        <f t="shared" si="167"/>
        <v/>
      </c>
      <c r="CF225" s="39" t="str">
        <f t="shared" si="168"/>
        <v/>
      </c>
      <c r="CG225" s="39" t="str">
        <f t="shared" si="169"/>
        <v/>
      </c>
      <c r="CH225" s="39" t="str">
        <f t="shared" si="170"/>
        <v/>
      </c>
      <c r="CI225" s="39" t="str">
        <f t="shared" si="171"/>
        <v/>
      </c>
    </row>
    <row r="226" spans="1:87">
      <c r="A226" s="18"/>
      <c r="B226" s="15" t="str">
        <f>'Gene Table'!E225</f>
        <v>hsa-miR-587</v>
      </c>
      <c r="C226" s="15" t="str">
        <f>'Gene Table'!B225</f>
        <v>J07</v>
      </c>
      <c r="D226" s="16" t="str">
        <f>IF(SUM('Test Sample Data'!D$3:D$98)&gt;10,IF(AND(ISNUMBER('Test Sample Data'!D225),'Test Sample Data'!D225&lt;$B$1,'Test Sample Data'!D225&gt;0),'Test Sample Data'!D225,$B$1),"")</f>
        <v/>
      </c>
      <c r="E226" s="17" t="str">
        <f>IF(SUM('Test Sample Data'!E$3:E$98)&gt;10,IF(AND(ISNUMBER('Test Sample Data'!E225),'Test Sample Data'!E225&lt;$B$1,'Test Sample Data'!E225&gt;0),'Test Sample Data'!E225,$B$1),"")</f>
        <v/>
      </c>
      <c r="F226" s="17" t="str">
        <f>IF(SUM('Test Sample Data'!F$3:F$98)&gt;10,IF(AND(ISNUMBER('Test Sample Data'!F225),'Test Sample Data'!F225&lt;$B$1,'Test Sample Data'!F225&gt;0),'Test Sample Data'!F225,$B$1),"")</f>
        <v/>
      </c>
      <c r="G226" s="17" t="str">
        <f>IF(SUM('Test Sample Data'!G$3:G$98)&gt;10,IF(AND(ISNUMBER('Test Sample Data'!G225),'Test Sample Data'!G225&lt;$B$1,'Test Sample Data'!G225&gt;0),'Test Sample Data'!G225,$B$1),"")</f>
        <v/>
      </c>
      <c r="H226" s="17" t="str">
        <f>IF(SUM('Test Sample Data'!H$3:H$98)&gt;10,IF(AND(ISNUMBER('Test Sample Data'!H225),'Test Sample Data'!H225&lt;$B$1,'Test Sample Data'!H225&gt;0),'Test Sample Data'!H225,$B$1),"")</f>
        <v/>
      </c>
      <c r="I226" s="17" t="str">
        <f>IF(SUM('Test Sample Data'!I$3:I$98)&gt;10,IF(AND(ISNUMBER('Test Sample Data'!I225),'Test Sample Data'!I225&lt;$B$1,'Test Sample Data'!I225&gt;0),'Test Sample Data'!I225,$B$1),"")</f>
        <v/>
      </c>
      <c r="J226" s="17" t="str">
        <f>IF(SUM('Test Sample Data'!J$3:J$98)&gt;10,IF(AND(ISNUMBER('Test Sample Data'!J225),'Test Sample Data'!J225&lt;$B$1,'Test Sample Data'!J225&gt;0),'Test Sample Data'!J225,$B$1),"")</f>
        <v/>
      </c>
      <c r="K226" s="17" t="str">
        <f>IF(SUM('Test Sample Data'!K$3:K$98)&gt;10,IF(AND(ISNUMBER('Test Sample Data'!K225),'Test Sample Data'!K225&lt;$B$1,'Test Sample Data'!K225&gt;0),'Test Sample Data'!K225,$B$1),"")</f>
        <v/>
      </c>
      <c r="L226" s="17" t="str">
        <f>IF(SUM('Test Sample Data'!L$3:L$98)&gt;10,IF(AND(ISNUMBER('Test Sample Data'!L225),'Test Sample Data'!L225&lt;$B$1,'Test Sample Data'!L225&gt;0),'Test Sample Data'!L225,$B$1),"")</f>
        <v/>
      </c>
      <c r="M226" s="17" t="str">
        <f>IF(SUM('Test Sample Data'!M$3:M$98)&gt;10,IF(AND(ISNUMBER('Test Sample Data'!M225),'Test Sample Data'!M225&lt;$B$1,'Test Sample Data'!M225&gt;0),'Test Sample Data'!M225,$B$1),"")</f>
        <v/>
      </c>
      <c r="N226" s="17" t="str">
        <f>'Gene Table'!E225</f>
        <v>hsa-miR-587</v>
      </c>
      <c r="O226" s="17" t="str">
        <f>'Gene Table'!B225</f>
        <v>J07</v>
      </c>
      <c r="P226" s="17" t="str">
        <f>IF(SUM('Control Sample Data'!D$3:D$98)&gt;10,IF(AND(ISNUMBER('Control Sample Data'!D225),'Control Sample Data'!D225&lt;$B$1,'Control Sample Data'!D225&gt;0),'Control Sample Data'!D225,$B$1),"")</f>
        <v/>
      </c>
      <c r="Q226" s="17" t="str">
        <f>IF(SUM('Control Sample Data'!E$3:E$98)&gt;10,IF(AND(ISNUMBER('Control Sample Data'!E225),'Control Sample Data'!E225&lt;$B$1,'Control Sample Data'!E225&gt;0),'Control Sample Data'!E225,$B$1),"")</f>
        <v/>
      </c>
      <c r="R226" s="17" t="str">
        <f>IF(SUM('Control Sample Data'!F$3:F$98)&gt;10,IF(AND(ISNUMBER('Control Sample Data'!F225),'Control Sample Data'!F225&lt;$B$1,'Control Sample Data'!F225&gt;0),'Control Sample Data'!F225,$B$1),"")</f>
        <v/>
      </c>
      <c r="S226" s="17" t="str">
        <f>IF(SUM('Control Sample Data'!G$3:G$98)&gt;10,IF(AND(ISNUMBER('Control Sample Data'!G225),'Control Sample Data'!G225&lt;$B$1,'Control Sample Data'!G225&gt;0),'Control Sample Data'!G225,$B$1),"")</f>
        <v/>
      </c>
      <c r="T226" s="17" t="str">
        <f>IF(SUM('Control Sample Data'!H$3:H$98)&gt;10,IF(AND(ISNUMBER('Control Sample Data'!H225),'Control Sample Data'!H225&lt;$B$1,'Control Sample Data'!H225&gt;0),'Control Sample Data'!H225,$B$1),"")</f>
        <v/>
      </c>
      <c r="U226" s="17" t="str">
        <f>IF(SUM('Control Sample Data'!I$3:I$98)&gt;10,IF(AND(ISNUMBER('Control Sample Data'!I225),'Control Sample Data'!I225&lt;$B$1,'Control Sample Data'!I225&gt;0),'Control Sample Data'!I225,$B$1),"")</f>
        <v/>
      </c>
      <c r="V226" s="17" t="str">
        <f>IF(SUM('Control Sample Data'!J$3:J$98)&gt;10,IF(AND(ISNUMBER('Control Sample Data'!J225),'Control Sample Data'!J225&lt;$B$1,'Control Sample Data'!J225&gt;0),'Control Sample Data'!J225,$B$1),"")</f>
        <v/>
      </c>
      <c r="W226" s="17" t="str">
        <f>IF(SUM('Control Sample Data'!K$3:K$98)&gt;10,IF(AND(ISNUMBER('Control Sample Data'!K225),'Control Sample Data'!K225&lt;$B$1,'Control Sample Data'!K225&gt;0),'Control Sample Data'!K225,$B$1),"")</f>
        <v/>
      </c>
      <c r="X226" s="17" t="str">
        <f>IF(SUM('Control Sample Data'!L$3:L$98)&gt;10,IF(AND(ISNUMBER('Control Sample Data'!L225),'Control Sample Data'!L225&lt;$B$1,'Control Sample Data'!L225&gt;0),'Control Sample Data'!L225,$B$1),"")</f>
        <v/>
      </c>
      <c r="Y226" s="17" t="str">
        <f>IF(SUM('Control Sample Data'!M$3:M$98)&gt;10,IF(AND(ISNUMBER('Control Sample Data'!M225),'Control Sample Data'!M225&lt;$B$1,'Control Sample Data'!M225&gt;0),'Control Sample Data'!M225,$B$1),"")</f>
        <v/>
      </c>
      <c r="AT226" s="36" t="str">
        <f t="shared" si="132"/>
        <v/>
      </c>
      <c r="AU226" s="36" t="str">
        <f t="shared" si="133"/>
        <v/>
      </c>
      <c r="AV226" s="36" t="str">
        <f t="shared" si="134"/>
        <v/>
      </c>
      <c r="AW226" s="36" t="str">
        <f t="shared" si="135"/>
        <v/>
      </c>
      <c r="AX226" s="36" t="str">
        <f t="shared" si="136"/>
        <v/>
      </c>
      <c r="AY226" s="36" t="str">
        <f t="shared" si="137"/>
        <v/>
      </c>
      <c r="AZ226" s="36" t="str">
        <f t="shared" si="138"/>
        <v/>
      </c>
      <c r="BA226" s="36" t="str">
        <f t="shared" si="139"/>
        <v/>
      </c>
      <c r="BB226" s="36" t="str">
        <f t="shared" si="140"/>
        <v/>
      </c>
      <c r="BC226" s="36" t="str">
        <f t="shared" si="141"/>
        <v/>
      </c>
      <c r="BD226" s="36" t="str">
        <f t="shared" si="142"/>
        <v/>
      </c>
      <c r="BE226" s="36" t="str">
        <f t="shared" si="143"/>
        <v/>
      </c>
      <c r="BF226" s="36" t="str">
        <f t="shared" si="144"/>
        <v/>
      </c>
      <c r="BG226" s="36" t="str">
        <f t="shared" si="145"/>
        <v/>
      </c>
      <c r="BH226" s="36" t="str">
        <f t="shared" si="146"/>
        <v/>
      </c>
      <c r="BI226" s="36" t="str">
        <f t="shared" si="147"/>
        <v/>
      </c>
      <c r="BJ226" s="36" t="str">
        <f t="shared" si="148"/>
        <v/>
      </c>
      <c r="BK226" s="36" t="str">
        <f t="shared" si="149"/>
        <v/>
      </c>
      <c r="BL226" s="36" t="str">
        <f t="shared" si="150"/>
        <v/>
      </c>
      <c r="BM226" s="36" t="str">
        <f t="shared" si="151"/>
        <v/>
      </c>
      <c r="BN226" s="38" t="e">
        <f t="shared" si="130"/>
        <v>#DIV/0!</v>
      </c>
      <c r="BO226" s="38" t="e">
        <f t="shared" si="131"/>
        <v>#DIV/0!</v>
      </c>
      <c r="BP226" s="39" t="str">
        <f t="shared" si="152"/>
        <v/>
      </c>
      <c r="BQ226" s="39" t="str">
        <f t="shared" si="153"/>
        <v/>
      </c>
      <c r="BR226" s="39" t="str">
        <f t="shared" si="154"/>
        <v/>
      </c>
      <c r="BS226" s="39" t="str">
        <f t="shared" si="155"/>
        <v/>
      </c>
      <c r="BT226" s="39" t="str">
        <f t="shared" si="156"/>
        <v/>
      </c>
      <c r="BU226" s="39" t="str">
        <f t="shared" si="157"/>
        <v/>
      </c>
      <c r="BV226" s="39" t="str">
        <f t="shared" si="158"/>
        <v/>
      </c>
      <c r="BW226" s="39" t="str">
        <f t="shared" si="159"/>
        <v/>
      </c>
      <c r="BX226" s="39" t="str">
        <f t="shared" si="160"/>
        <v/>
      </c>
      <c r="BY226" s="39" t="str">
        <f t="shared" si="161"/>
        <v/>
      </c>
      <c r="BZ226" s="39" t="str">
        <f t="shared" si="162"/>
        <v/>
      </c>
      <c r="CA226" s="39" t="str">
        <f t="shared" si="163"/>
        <v/>
      </c>
      <c r="CB226" s="39" t="str">
        <f t="shared" si="164"/>
        <v/>
      </c>
      <c r="CC226" s="39" t="str">
        <f t="shared" si="165"/>
        <v/>
      </c>
      <c r="CD226" s="39" t="str">
        <f t="shared" si="166"/>
        <v/>
      </c>
      <c r="CE226" s="39" t="str">
        <f t="shared" si="167"/>
        <v/>
      </c>
      <c r="CF226" s="39" t="str">
        <f t="shared" si="168"/>
        <v/>
      </c>
      <c r="CG226" s="39" t="str">
        <f t="shared" si="169"/>
        <v/>
      </c>
      <c r="CH226" s="39" t="str">
        <f t="shared" si="170"/>
        <v/>
      </c>
      <c r="CI226" s="39" t="str">
        <f t="shared" si="171"/>
        <v/>
      </c>
    </row>
    <row r="227" spans="1:87">
      <c r="A227" s="18"/>
      <c r="B227" s="15" t="str">
        <f>'Gene Table'!E226</f>
        <v>hsa-miR-127-5p</v>
      </c>
      <c r="C227" s="15" t="str">
        <f>'Gene Table'!B226</f>
        <v>J08</v>
      </c>
      <c r="D227" s="16" t="str">
        <f>IF(SUM('Test Sample Data'!D$3:D$98)&gt;10,IF(AND(ISNUMBER('Test Sample Data'!D226),'Test Sample Data'!D226&lt;$B$1,'Test Sample Data'!D226&gt;0),'Test Sample Data'!D226,$B$1),"")</f>
        <v/>
      </c>
      <c r="E227" s="17" t="str">
        <f>IF(SUM('Test Sample Data'!E$3:E$98)&gt;10,IF(AND(ISNUMBER('Test Sample Data'!E226),'Test Sample Data'!E226&lt;$B$1,'Test Sample Data'!E226&gt;0),'Test Sample Data'!E226,$B$1),"")</f>
        <v/>
      </c>
      <c r="F227" s="17" t="str">
        <f>IF(SUM('Test Sample Data'!F$3:F$98)&gt;10,IF(AND(ISNUMBER('Test Sample Data'!F226),'Test Sample Data'!F226&lt;$B$1,'Test Sample Data'!F226&gt;0),'Test Sample Data'!F226,$B$1),"")</f>
        <v/>
      </c>
      <c r="G227" s="17" t="str">
        <f>IF(SUM('Test Sample Data'!G$3:G$98)&gt;10,IF(AND(ISNUMBER('Test Sample Data'!G226),'Test Sample Data'!G226&lt;$B$1,'Test Sample Data'!G226&gt;0),'Test Sample Data'!G226,$B$1),"")</f>
        <v/>
      </c>
      <c r="H227" s="17" t="str">
        <f>IF(SUM('Test Sample Data'!H$3:H$98)&gt;10,IF(AND(ISNUMBER('Test Sample Data'!H226),'Test Sample Data'!H226&lt;$B$1,'Test Sample Data'!H226&gt;0),'Test Sample Data'!H226,$B$1),"")</f>
        <v/>
      </c>
      <c r="I227" s="17" t="str">
        <f>IF(SUM('Test Sample Data'!I$3:I$98)&gt;10,IF(AND(ISNUMBER('Test Sample Data'!I226),'Test Sample Data'!I226&lt;$B$1,'Test Sample Data'!I226&gt;0),'Test Sample Data'!I226,$B$1),"")</f>
        <v/>
      </c>
      <c r="J227" s="17" t="str">
        <f>IF(SUM('Test Sample Data'!J$3:J$98)&gt;10,IF(AND(ISNUMBER('Test Sample Data'!J226),'Test Sample Data'!J226&lt;$B$1,'Test Sample Data'!J226&gt;0),'Test Sample Data'!J226,$B$1),"")</f>
        <v/>
      </c>
      <c r="K227" s="17" t="str">
        <f>IF(SUM('Test Sample Data'!K$3:K$98)&gt;10,IF(AND(ISNUMBER('Test Sample Data'!K226),'Test Sample Data'!K226&lt;$B$1,'Test Sample Data'!K226&gt;0),'Test Sample Data'!K226,$B$1),"")</f>
        <v/>
      </c>
      <c r="L227" s="17" t="str">
        <f>IF(SUM('Test Sample Data'!L$3:L$98)&gt;10,IF(AND(ISNUMBER('Test Sample Data'!L226),'Test Sample Data'!L226&lt;$B$1,'Test Sample Data'!L226&gt;0),'Test Sample Data'!L226,$B$1),"")</f>
        <v/>
      </c>
      <c r="M227" s="17" t="str">
        <f>IF(SUM('Test Sample Data'!M$3:M$98)&gt;10,IF(AND(ISNUMBER('Test Sample Data'!M226),'Test Sample Data'!M226&lt;$B$1,'Test Sample Data'!M226&gt;0),'Test Sample Data'!M226,$B$1),"")</f>
        <v/>
      </c>
      <c r="N227" s="17" t="str">
        <f>'Gene Table'!E226</f>
        <v>hsa-miR-127-5p</v>
      </c>
      <c r="O227" s="17" t="str">
        <f>'Gene Table'!B226</f>
        <v>J08</v>
      </c>
      <c r="P227" s="17" t="str">
        <f>IF(SUM('Control Sample Data'!D$3:D$98)&gt;10,IF(AND(ISNUMBER('Control Sample Data'!D226),'Control Sample Data'!D226&lt;$B$1,'Control Sample Data'!D226&gt;0),'Control Sample Data'!D226,$B$1),"")</f>
        <v/>
      </c>
      <c r="Q227" s="17" t="str">
        <f>IF(SUM('Control Sample Data'!E$3:E$98)&gt;10,IF(AND(ISNUMBER('Control Sample Data'!E226),'Control Sample Data'!E226&lt;$B$1,'Control Sample Data'!E226&gt;0),'Control Sample Data'!E226,$B$1),"")</f>
        <v/>
      </c>
      <c r="R227" s="17" t="str">
        <f>IF(SUM('Control Sample Data'!F$3:F$98)&gt;10,IF(AND(ISNUMBER('Control Sample Data'!F226),'Control Sample Data'!F226&lt;$B$1,'Control Sample Data'!F226&gt;0),'Control Sample Data'!F226,$B$1),"")</f>
        <v/>
      </c>
      <c r="S227" s="17" t="str">
        <f>IF(SUM('Control Sample Data'!G$3:G$98)&gt;10,IF(AND(ISNUMBER('Control Sample Data'!G226),'Control Sample Data'!G226&lt;$B$1,'Control Sample Data'!G226&gt;0),'Control Sample Data'!G226,$B$1),"")</f>
        <v/>
      </c>
      <c r="T227" s="17" t="str">
        <f>IF(SUM('Control Sample Data'!H$3:H$98)&gt;10,IF(AND(ISNUMBER('Control Sample Data'!H226),'Control Sample Data'!H226&lt;$B$1,'Control Sample Data'!H226&gt;0),'Control Sample Data'!H226,$B$1),"")</f>
        <v/>
      </c>
      <c r="U227" s="17" t="str">
        <f>IF(SUM('Control Sample Data'!I$3:I$98)&gt;10,IF(AND(ISNUMBER('Control Sample Data'!I226),'Control Sample Data'!I226&lt;$B$1,'Control Sample Data'!I226&gt;0),'Control Sample Data'!I226,$B$1),"")</f>
        <v/>
      </c>
      <c r="V227" s="17" t="str">
        <f>IF(SUM('Control Sample Data'!J$3:J$98)&gt;10,IF(AND(ISNUMBER('Control Sample Data'!J226),'Control Sample Data'!J226&lt;$B$1,'Control Sample Data'!J226&gt;0),'Control Sample Data'!J226,$B$1),"")</f>
        <v/>
      </c>
      <c r="W227" s="17" t="str">
        <f>IF(SUM('Control Sample Data'!K$3:K$98)&gt;10,IF(AND(ISNUMBER('Control Sample Data'!K226),'Control Sample Data'!K226&lt;$B$1,'Control Sample Data'!K226&gt;0),'Control Sample Data'!K226,$B$1),"")</f>
        <v/>
      </c>
      <c r="X227" s="17" t="str">
        <f>IF(SUM('Control Sample Data'!L$3:L$98)&gt;10,IF(AND(ISNUMBER('Control Sample Data'!L226),'Control Sample Data'!L226&lt;$B$1,'Control Sample Data'!L226&gt;0),'Control Sample Data'!L226,$B$1),"")</f>
        <v/>
      </c>
      <c r="Y227" s="17" t="str">
        <f>IF(SUM('Control Sample Data'!M$3:M$98)&gt;10,IF(AND(ISNUMBER('Control Sample Data'!M226),'Control Sample Data'!M226&lt;$B$1,'Control Sample Data'!M226&gt;0),'Control Sample Data'!M226,$B$1),"")</f>
        <v/>
      </c>
      <c r="AT227" s="36" t="str">
        <f t="shared" si="132"/>
        <v/>
      </c>
      <c r="AU227" s="36" t="str">
        <f t="shared" si="133"/>
        <v/>
      </c>
      <c r="AV227" s="36" t="str">
        <f t="shared" si="134"/>
        <v/>
      </c>
      <c r="AW227" s="36" t="str">
        <f t="shared" si="135"/>
        <v/>
      </c>
      <c r="AX227" s="36" t="str">
        <f t="shared" si="136"/>
        <v/>
      </c>
      <c r="AY227" s="36" t="str">
        <f t="shared" si="137"/>
        <v/>
      </c>
      <c r="AZ227" s="36" t="str">
        <f t="shared" si="138"/>
        <v/>
      </c>
      <c r="BA227" s="36" t="str">
        <f t="shared" si="139"/>
        <v/>
      </c>
      <c r="BB227" s="36" t="str">
        <f t="shared" si="140"/>
        <v/>
      </c>
      <c r="BC227" s="36" t="str">
        <f t="shared" si="141"/>
        <v/>
      </c>
      <c r="BD227" s="36" t="str">
        <f t="shared" si="142"/>
        <v/>
      </c>
      <c r="BE227" s="36" t="str">
        <f t="shared" si="143"/>
        <v/>
      </c>
      <c r="BF227" s="36" t="str">
        <f t="shared" si="144"/>
        <v/>
      </c>
      <c r="BG227" s="36" t="str">
        <f t="shared" si="145"/>
        <v/>
      </c>
      <c r="BH227" s="36" t="str">
        <f t="shared" si="146"/>
        <v/>
      </c>
      <c r="BI227" s="36" t="str">
        <f t="shared" si="147"/>
        <v/>
      </c>
      <c r="BJ227" s="36" t="str">
        <f t="shared" si="148"/>
        <v/>
      </c>
      <c r="BK227" s="36" t="str">
        <f t="shared" si="149"/>
        <v/>
      </c>
      <c r="BL227" s="36" t="str">
        <f t="shared" si="150"/>
        <v/>
      </c>
      <c r="BM227" s="36" t="str">
        <f t="shared" si="151"/>
        <v/>
      </c>
      <c r="BN227" s="38" t="e">
        <f t="shared" si="130"/>
        <v>#DIV/0!</v>
      </c>
      <c r="BO227" s="38" t="e">
        <f t="shared" si="131"/>
        <v>#DIV/0!</v>
      </c>
      <c r="BP227" s="39" t="str">
        <f t="shared" si="152"/>
        <v/>
      </c>
      <c r="BQ227" s="39" t="str">
        <f t="shared" si="153"/>
        <v/>
      </c>
      <c r="BR227" s="39" t="str">
        <f t="shared" si="154"/>
        <v/>
      </c>
      <c r="BS227" s="39" t="str">
        <f t="shared" si="155"/>
        <v/>
      </c>
      <c r="BT227" s="39" t="str">
        <f t="shared" si="156"/>
        <v/>
      </c>
      <c r="BU227" s="39" t="str">
        <f t="shared" si="157"/>
        <v/>
      </c>
      <c r="BV227" s="39" t="str">
        <f t="shared" si="158"/>
        <v/>
      </c>
      <c r="BW227" s="39" t="str">
        <f t="shared" si="159"/>
        <v/>
      </c>
      <c r="BX227" s="39" t="str">
        <f t="shared" si="160"/>
        <v/>
      </c>
      <c r="BY227" s="39" t="str">
        <f t="shared" si="161"/>
        <v/>
      </c>
      <c r="BZ227" s="39" t="str">
        <f t="shared" si="162"/>
        <v/>
      </c>
      <c r="CA227" s="39" t="str">
        <f t="shared" si="163"/>
        <v/>
      </c>
      <c r="CB227" s="39" t="str">
        <f t="shared" si="164"/>
        <v/>
      </c>
      <c r="CC227" s="39" t="str">
        <f t="shared" si="165"/>
        <v/>
      </c>
      <c r="CD227" s="39" t="str">
        <f t="shared" si="166"/>
        <v/>
      </c>
      <c r="CE227" s="39" t="str">
        <f t="shared" si="167"/>
        <v/>
      </c>
      <c r="CF227" s="39" t="str">
        <f t="shared" si="168"/>
        <v/>
      </c>
      <c r="CG227" s="39" t="str">
        <f t="shared" si="169"/>
        <v/>
      </c>
      <c r="CH227" s="39" t="str">
        <f t="shared" si="170"/>
        <v/>
      </c>
      <c r="CI227" s="39" t="str">
        <f t="shared" si="171"/>
        <v/>
      </c>
    </row>
    <row r="228" spans="1:87">
      <c r="A228" s="18"/>
      <c r="B228" s="15" t="str">
        <f>'Gene Table'!E227</f>
        <v>hsa-miR-1276</v>
      </c>
      <c r="C228" s="15" t="str">
        <f>'Gene Table'!B227</f>
        <v>J09</v>
      </c>
      <c r="D228" s="16" t="str">
        <f>IF(SUM('Test Sample Data'!D$3:D$98)&gt;10,IF(AND(ISNUMBER('Test Sample Data'!D227),'Test Sample Data'!D227&lt;$B$1,'Test Sample Data'!D227&gt;0),'Test Sample Data'!D227,$B$1),"")</f>
        <v/>
      </c>
      <c r="E228" s="17" t="str">
        <f>IF(SUM('Test Sample Data'!E$3:E$98)&gt;10,IF(AND(ISNUMBER('Test Sample Data'!E227),'Test Sample Data'!E227&lt;$B$1,'Test Sample Data'!E227&gt;0),'Test Sample Data'!E227,$B$1),"")</f>
        <v/>
      </c>
      <c r="F228" s="17" t="str">
        <f>IF(SUM('Test Sample Data'!F$3:F$98)&gt;10,IF(AND(ISNUMBER('Test Sample Data'!F227),'Test Sample Data'!F227&lt;$B$1,'Test Sample Data'!F227&gt;0),'Test Sample Data'!F227,$B$1),"")</f>
        <v/>
      </c>
      <c r="G228" s="17" t="str">
        <f>IF(SUM('Test Sample Data'!G$3:G$98)&gt;10,IF(AND(ISNUMBER('Test Sample Data'!G227),'Test Sample Data'!G227&lt;$B$1,'Test Sample Data'!G227&gt;0),'Test Sample Data'!G227,$B$1),"")</f>
        <v/>
      </c>
      <c r="H228" s="17" t="str">
        <f>IF(SUM('Test Sample Data'!H$3:H$98)&gt;10,IF(AND(ISNUMBER('Test Sample Data'!H227),'Test Sample Data'!H227&lt;$B$1,'Test Sample Data'!H227&gt;0),'Test Sample Data'!H227,$B$1),"")</f>
        <v/>
      </c>
      <c r="I228" s="17" t="str">
        <f>IF(SUM('Test Sample Data'!I$3:I$98)&gt;10,IF(AND(ISNUMBER('Test Sample Data'!I227),'Test Sample Data'!I227&lt;$B$1,'Test Sample Data'!I227&gt;0),'Test Sample Data'!I227,$B$1),"")</f>
        <v/>
      </c>
      <c r="J228" s="17" t="str">
        <f>IF(SUM('Test Sample Data'!J$3:J$98)&gt;10,IF(AND(ISNUMBER('Test Sample Data'!J227),'Test Sample Data'!J227&lt;$B$1,'Test Sample Data'!J227&gt;0),'Test Sample Data'!J227,$B$1),"")</f>
        <v/>
      </c>
      <c r="K228" s="17" t="str">
        <f>IF(SUM('Test Sample Data'!K$3:K$98)&gt;10,IF(AND(ISNUMBER('Test Sample Data'!K227),'Test Sample Data'!K227&lt;$B$1,'Test Sample Data'!K227&gt;0),'Test Sample Data'!K227,$B$1),"")</f>
        <v/>
      </c>
      <c r="L228" s="17" t="str">
        <f>IF(SUM('Test Sample Data'!L$3:L$98)&gt;10,IF(AND(ISNUMBER('Test Sample Data'!L227),'Test Sample Data'!L227&lt;$B$1,'Test Sample Data'!L227&gt;0),'Test Sample Data'!L227,$B$1),"")</f>
        <v/>
      </c>
      <c r="M228" s="17" t="str">
        <f>IF(SUM('Test Sample Data'!M$3:M$98)&gt;10,IF(AND(ISNUMBER('Test Sample Data'!M227),'Test Sample Data'!M227&lt;$B$1,'Test Sample Data'!M227&gt;0),'Test Sample Data'!M227,$B$1),"")</f>
        <v/>
      </c>
      <c r="N228" s="17" t="str">
        <f>'Gene Table'!E227</f>
        <v>hsa-miR-1276</v>
      </c>
      <c r="O228" s="17" t="str">
        <f>'Gene Table'!B227</f>
        <v>J09</v>
      </c>
      <c r="P228" s="17" t="str">
        <f>IF(SUM('Control Sample Data'!D$3:D$98)&gt;10,IF(AND(ISNUMBER('Control Sample Data'!D227),'Control Sample Data'!D227&lt;$B$1,'Control Sample Data'!D227&gt;0),'Control Sample Data'!D227,$B$1),"")</f>
        <v/>
      </c>
      <c r="Q228" s="17" t="str">
        <f>IF(SUM('Control Sample Data'!E$3:E$98)&gt;10,IF(AND(ISNUMBER('Control Sample Data'!E227),'Control Sample Data'!E227&lt;$B$1,'Control Sample Data'!E227&gt;0),'Control Sample Data'!E227,$B$1),"")</f>
        <v/>
      </c>
      <c r="R228" s="17" t="str">
        <f>IF(SUM('Control Sample Data'!F$3:F$98)&gt;10,IF(AND(ISNUMBER('Control Sample Data'!F227),'Control Sample Data'!F227&lt;$B$1,'Control Sample Data'!F227&gt;0),'Control Sample Data'!F227,$B$1),"")</f>
        <v/>
      </c>
      <c r="S228" s="17" t="str">
        <f>IF(SUM('Control Sample Data'!G$3:G$98)&gt;10,IF(AND(ISNUMBER('Control Sample Data'!G227),'Control Sample Data'!G227&lt;$B$1,'Control Sample Data'!G227&gt;0),'Control Sample Data'!G227,$B$1),"")</f>
        <v/>
      </c>
      <c r="T228" s="17" t="str">
        <f>IF(SUM('Control Sample Data'!H$3:H$98)&gt;10,IF(AND(ISNUMBER('Control Sample Data'!H227),'Control Sample Data'!H227&lt;$B$1,'Control Sample Data'!H227&gt;0),'Control Sample Data'!H227,$B$1),"")</f>
        <v/>
      </c>
      <c r="U228" s="17" t="str">
        <f>IF(SUM('Control Sample Data'!I$3:I$98)&gt;10,IF(AND(ISNUMBER('Control Sample Data'!I227),'Control Sample Data'!I227&lt;$B$1,'Control Sample Data'!I227&gt;0),'Control Sample Data'!I227,$B$1),"")</f>
        <v/>
      </c>
      <c r="V228" s="17" t="str">
        <f>IF(SUM('Control Sample Data'!J$3:J$98)&gt;10,IF(AND(ISNUMBER('Control Sample Data'!J227),'Control Sample Data'!J227&lt;$B$1,'Control Sample Data'!J227&gt;0),'Control Sample Data'!J227,$B$1),"")</f>
        <v/>
      </c>
      <c r="W228" s="17" t="str">
        <f>IF(SUM('Control Sample Data'!K$3:K$98)&gt;10,IF(AND(ISNUMBER('Control Sample Data'!K227),'Control Sample Data'!K227&lt;$B$1,'Control Sample Data'!K227&gt;0),'Control Sample Data'!K227,$B$1),"")</f>
        <v/>
      </c>
      <c r="X228" s="17" t="str">
        <f>IF(SUM('Control Sample Data'!L$3:L$98)&gt;10,IF(AND(ISNUMBER('Control Sample Data'!L227),'Control Sample Data'!L227&lt;$B$1,'Control Sample Data'!L227&gt;0),'Control Sample Data'!L227,$B$1),"")</f>
        <v/>
      </c>
      <c r="Y228" s="17" t="str">
        <f>IF(SUM('Control Sample Data'!M$3:M$98)&gt;10,IF(AND(ISNUMBER('Control Sample Data'!M227),'Control Sample Data'!M227&lt;$B$1,'Control Sample Data'!M227&gt;0),'Control Sample Data'!M227,$B$1),"")</f>
        <v/>
      </c>
      <c r="AT228" s="36" t="str">
        <f t="shared" si="132"/>
        <v/>
      </c>
      <c r="AU228" s="36" t="str">
        <f t="shared" si="133"/>
        <v/>
      </c>
      <c r="AV228" s="36" t="str">
        <f t="shared" si="134"/>
        <v/>
      </c>
      <c r="AW228" s="36" t="str">
        <f t="shared" si="135"/>
        <v/>
      </c>
      <c r="AX228" s="36" t="str">
        <f t="shared" si="136"/>
        <v/>
      </c>
      <c r="AY228" s="36" t="str">
        <f t="shared" si="137"/>
        <v/>
      </c>
      <c r="AZ228" s="36" t="str">
        <f t="shared" si="138"/>
        <v/>
      </c>
      <c r="BA228" s="36" t="str">
        <f t="shared" si="139"/>
        <v/>
      </c>
      <c r="BB228" s="36" t="str">
        <f t="shared" si="140"/>
        <v/>
      </c>
      <c r="BC228" s="36" t="str">
        <f t="shared" si="141"/>
        <v/>
      </c>
      <c r="BD228" s="36" t="str">
        <f t="shared" si="142"/>
        <v/>
      </c>
      <c r="BE228" s="36" t="str">
        <f t="shared" si="143"/>
        <v/>
      </c>
      <c r="BF228" s="36" t="str">
        <f t="shared" si="144"/>
        <v/>
      </c>
      <c r="BG228" s="36" t="str">
        <f t="shared" si="145"/>
        <v/>
      </c>
      <c r="BH228" s="36" t="str">
        <f t="shared" si="146"/>
        <v/>
      </c>
      <c r="BI228" s="36" t="str">
        <f t="shared" si="147"/>
        <v/>
      </c>
      <c r="BJ228" s="36" t="str">
        <f t="shared" si="148"/>
        <v/>
      </c>
      <c r="BK228" s="36" t="str">
        <f t="shared" si="149"/>
        <v/>
      </c>
      <c r="BL228" s="36" t="str">
        <f t="shared" si="150"/>
        <v/>
      </c>
      <c r="BM228" s="36" t="str">
        <f t="shared" si="151"/>
        <v/>
      </c>
      <c r="BN228" s="38" t="e">
        <f t="shared" ref="BN228:BN291" si="172">AVERAGE(AT228:BC228)</f>
        <v>#DIV/0!</v>
      </c>
      <c r="BO228" s="38" t="e">
        <f t="shared" ref="BO228:BO291" si="173">AVERAGE(BD228:BM228)</f>
        <v>#DIV/0!</v>
      </c>
      <c r="BP228" s="39" t="str">
        <f t="shared" si="152"/>
        <v/>
      </c>
      <c r="BQ228" s="39" t="str">
        <f t="shared" si="153"/>
        <v/>
      </c>
      <c r="BR228" s="39" t="str">
        <f t="shared" si="154"/>
        <v/>
      </c>
      <c r="BS228" s="39" t="str">
        <f t="shared" si="155"/>
        <v/>
      </c>
      <c r="BT228" s="39" t="str">
        <f t="shared" si="156"/>
        <v/>
      </c>
      <c r="BU228" s="39" t="str">
        <f t="shared" si="157"/>
        <v/>
      </c>
      <c r="BV228" s="39" t="str">
        <f t="shared" si="158"/>
        <v/>
      </c>
      <c r="BW228" s="39" t="str">
        <f t="shared" si="159"/>
        <v/>
      </c>
      <c r="BX228" s="39" t="str">
        <f t="shared" si="160"/>
        <v/>
      </c>
      <c r="BY228" s="39" t="str">
        <f t="shared" si="161"/>
        <v/>
      </c>
      <c r="BZ228" s="39" t="str">
        <f t="shared" si="162"/>
        <v/>
      </c>
      <c r="CA228" s="39" t="str">
        <f t="shared" si="163"/>
        <v/>
      </c>
      <c r="CB228" s="39" t="str">
        <f t="shared" si="164"/>
        <v/>
      </c>
      <c r="CC228" s="39" t="str">
        <f t="shared" si="165"/>
        <v/>
      </c>
      <c r="CD228" s="39" t="str">
        <f t="shared" si="166"/>
        <v/>
      </c>
      <c r="CE228" s="39" t="str">
        <f t="shared" si="167"/>
        <v/>
      </c>
      <c r="CF228" s="39" t="str">
        <f t="shared" si="168"/>
        <v/>
      </c>
      <c r="CG228" s="39" t="str">
        <f t="shared" si="169"/>
        <v/>
      </c>
      <c r="CH228" s="39" t="str">
        <f t="shared" si="170"/>
        <v/>
      </c>
      <c r="CI228" s="39" t="str">
        <f t="shared" si="171"/>
        <v/>
      </c>
    </row>
    <row r="229" spans="1:87">
      <c r="A229" s="18"/>
      <c r="B229" s="15" t="str">
        <f>'Gene Table'!E228</f>
        <v>hsa-miR-1825</v>
      </c>
      <c r="C229" s="15" t="str">
        <f>'Gene Table'!B228</f>
        <v>J10</v>
      </c>
      <c r="D229" s="16" t="str">
        <f>IF(SUM('Test Sample Data'!D$3:D$98)&gt;10,IF(AND(ISNUMBER('Test Sample Data'!D228),'Test Sample Data'!D228&lt;$B$1,'Test Sample Data'!D228&gt;0),'Test Sample Data'!D228,$B$1),"")</f>
        <v/>
      </c>
      <c r="E229" s="17" t="str">
        <f>IF(SUM('Test Sample Data'!E$3:E$98)&gt;10,IF(AND(ISNUMBER('Test Sample Data'!E228),'Test Sample Data'!E228&lt;$B$1,'Test Sample Data'!E228&gt;0),'Test Sample Data'!E228,$B$1),"")</f>
        <v/>
      </c>
      <c r="F229" s="17" t="str">
        <f>IF(SUM('Test Sample Data'!F$3:F$98)&gt;10,IF(AND(ISNUMBER('Test Sample Data'!F228),'Test Sample Data'!F228&lt;$B$1,'Test Sample Data'!F228&gt;0),'Test Sample Data'!F228,$B$1),"")</f>
        <v/>
      </c>
      <c r="G229" s="17" t="str">
        <f>IF(SUM('Test Sample Data'!G$3:G$98)&gt;10,IF(AND(ISNUMBER('Test Sample Data'!G228),'Test Sample Data'!G228&lt;$B$1,'Test Sample Data'!G228&gt;0),'Test Sample Data'!G228,$B$1),"")</f>
        <v/>
      </c>
      <c r="H229" s="17" t="str">
        <f>IF(SUM('Test Sample Data'!H$3:H$98)&gt;10,IF(AND(ISNUMBER('Test Sample Data'!H228),'Test Sample Data'!H228&lt;$B$1,'Test Sample Data'!H228&gt;0),'Test Sample Data'!H228,$B$1),"")</f>
        <v/>
      </c>
      <c r="I229" s="17" t="str">
        <f>IF(SUM('Test Sample Data'!I$3:I$98)&gt;10,IF(AND(ISNUMBER('Test Sample Data'!I228),'Test Sample Data'!I228&lt;$B$1,'Test Sample Data'!I228&gt;0),'Test Sample Data'!I228,$B$1),"")</f>
        <v/>
      </c>
      <c r="J229" s="17" t="str">
        <f>IF(SUM('Test Sample Data'!J$3:J$98)&gt;10,IF(AND(ISNUMBER('Test Sample Data'!J228),'Test Sample Data'!J228&lt;$B$1,'Test Sample Data'!J228&gt;0),'Test Sample Data'!J228,$B$1),"")</f>
        <v/>
      </c>
      <c r="K229" s="17" t="str">
        <f>IF(SUM('Test Sample Data'!K$3:K$98)&gt;10,IF(AND(ISNUMBER('Test Sample Data'!K228),'Test Sample Data'!K228&lt;$B$1,'Test Sample Data'!K228&gt;0),'Test Sample Data'!K228,$B$1),"")</f>
        <v/>
      </c>
      <c r="L229" s="17" t="str">
        <f>IF(SUM('Test Sample Data'!L$3:L$98)&gt;10,IF(AND(ISNUMBER('Test Sample Data'!L228),'Test Sample Data'!L228&lt;$B$1,'Test Sample Data'!L228&gt;0),'Test Sample Data'!L228,$B$1),"")</f>
        <v/>
      </c>
      <c r="M229" s="17" t="str">
        <f>IF(SUM('Test Sample Data'!M$3:M$98)&gt;10,IF(AND(ISNUMBER('Test Sample Data'!M228),'Test Sample Data'!M228&lt;$B$1,'Test Sample Data'!M228&gt;0),'Test Sample Data'!M228,$B$1),"")</f>
        <v/>
      </c>
      <c r="N229" s="17" t="str">
        <f>'Gene Table'!E228</f>
        <v>hsa-miR-1825</v>
      </c>
      <c r="O229" s="17" t="str">
        <f>'Gene Table'!B228</f>
        <v>J10</v>
      </c>
      <c r="P229" s="17" t="str">
        <f>IF(SUM('Control Sample Data'!D$3:D$98)&gt;10,IF(AND(ISNUMBER('Control Sample Data'!D228),'Control Sample Data'!D228&lt;$B$1,'Control Sample Data'!D228&gt;0),'Control Sample Data'!D228,$B$1),"")</f>
        <v/>
      </c>
      <c r="Q229" s="17" t="str">
        <f>IF(SUM('Control Sample Data'!E$3:E$98)&gt;10,IF(AND(ISNUMBER('Control Sample Data'!E228),'Control Sample Data'!E228&lt;$B$1,'Control Sample Data'!E228&gt;0),'Control Sample Data'!E228,$B$1),"")</f>
        <v/>
      </c>
      <c r="R229" s="17" t="str">
        <f>IF(SUM('Control Sample Data'!F$3:F$98)&gt;10,IF(AND(ISNUMBER('Control Sample Data'!F228),'Control Sample Data'!F228&lt;$B$1,'Control Sample Data'!F228&gt;0),'Control Sample Data'!F228,$B$1),"")</f>
        <v/>
      </c>
      <c r="S229" s="17" t="str">
        <f>IF(SUM('Control Sample Data'!G$3:G$98)&gt;10,IF(AND(ISNUMBER('Control Sample Data'!G228),'Control Sample Data'!G228&lt;$B$1,'Control Sample Data'!G228&gt;0),'Control Sample Data'!G228,$B$1),"")</f>
        <v/>
      </c>
      <c r="T229" s="17" t="str">
        <f>IF(SUM('Control Sample Data'!H$3:H$98)&gt;10,IF(AND(ISNUMBER('Control Sample Data'!H228),'Control Sample Data'!H228&lt;$B$1,'Control Sample Data'!H228&gt;0),'Control Sample Data'!H228,$B$1),"")</f>
        <v/>
      </c>
      <c r="U229" s="17" t="str">
        <f>IF(SUM('Control Sample Data'!I$3:I$98)&gt;10,IF(AND(ISNUMBER('Control Sample Data'!I228),'Control Sample Data'!I228&lt;$B$1,'Control Sample Data'!I228&gt;0),'Control Sample Data'!I228,$B$1),"")</f>
        <v/>
      </c>
      <c r="V229" s="17" t="str">
        <f>IF(SUM('Control Sample Data'!J$3:J$98)&gt;10,IF(AND(ISNUMBER('Control Sample Data'!J228),'Control Sample Data'!J228&lt;$B$1,'Control Sample Data'!J228&gt;0),'Control Sample Data'!J228,$B$1),"")</f>
        <v/>
      </c>
      <c r="W229" s="17" t="str">
        <f>IF(SUM('Control Sample Data'!K$3:K$98)&gt;10,IF(AND(ISNUMBER('Control Sample Data'!K228),'Control Sample Data'!K228&lt;$B$1,'Control Sample Data'!K228&gt;0),'Control Sample Data'!K228,$B$1),"")</f>
        <v/>
      </c>
      <c r="X229" s="17" t="str">
        <f>IF(SUM('Control Sample Data'!L$3:L$98)&gt;10,IF(AND(ISNUMBER('Control Sample Data'!L228),'Control Sample Data'!L228&lt;$B$1,'Control Sample Data'!L228&gt;0),'Control Sample Data'!L228,$B$1),"")</f>
        <v/>
      </c>
      <c r="Y229" s="17" t="str">
        <f>IF(SUM('Control Sample Data'!M$3:M$98)&gt;10,IF(AND(ISNUMBER('Control Sample Data'!M228),'Control Sample Data'!M228&lt;$B$1,'Control Sample Data'!M228&gt;0),'Control Sample Data'!M228,$B$1),"")</f>
        <v/>
      </c>
      <c r="AT229" s="36" t="str">
        <f t="shared" si="132"/>
        <v/>
      </c>
      <c r="AU229" s="36" t="str">
        <f t="shared" si="133"/>
        <v/>
      </c>
      <c r="AV229" s="36" t="str">
        <f t="shared" si="134"/>
        <v/>
      </c>
      <c r="AW229" s="36" t="str">
        <f t="shared" si="135"/>
        <v/>
      </c>
      <c r="AX229" s="36" t="str">
        <f t="shared" si="136"/>
        <v/>
      </c>
      <c r="AY229" s="36" t="str">
        <f t="shared" si="137"/>
        <v/>
      </c>
      <c r="AZ229" s="36" t="str">
        <f t="shared" si="138"/>
        <v/>
      </c>
      <c r="BA229" s="36" t="str">
        <f t="shared" si="139"/>
        <v/>
      </c>
      <c r="BB229" s="36" t="str">
        <f t="shared" si="140"/>
        <v/>
      </c>
      <c r="BC229" s="36" t="str">
        <f t="shared" si="141"/>
        <v/>
      </c>
      <c r="BD229" s="36" t="str">
        <f t="shared" si="142"/>
        <v/>
      </c>
      <c r="BE229" s="36" t="str">
        <f t="shared" si="143"/>
        <v/>
      </c>
      <c r="BF229" s="36" t="str">
        <f t="shared" si="144"/>
        <v/>
      </c>
      <c r="BG229" s="36" t="str">
        <f t="shared" si="145"/>
        <v/>
      </c>
      <c r="BH229" s="36" t="str">
        <f t="shared" si="146"/>
        <v/>
      </c>
      <c r="BI229" s="36" t="str">
        <f t="shared" si="147"/>
        <v/>
      </c>
      <c r="BJ229" s="36" t="str">
        <f t="shared" si="148"/>
        <v/>
      </c>
      <c r="BK229" s="36" t="str">
        <f t="shared" si="149"/>
        <v/>
      </c>
      <c r="BL229" s="36" t="str">
        <f t="shared" si="150"/>
        <v/>
      </c>
      <c r="BM229" s="36" t="str">
        <f t="shared" si="151"/>
        <v/>
      </c>
      <c r="BN229" s="38" t="e">
        <f t="shared" si="172"/>
        <v>#DIV/0!</v>
      </c>
      <c r="BO229" s="38" t="e">
        <f t="shared" si="173"/>
        <v>#DIV/0!</v>
      </c>
      <c r="BP229" s="39" t="str">
        <f t="shared" si="152"/>
        <v/>
      </c>
      <c r="BQ229" s="39" t="str">
        <f t="shared" si="153"/>
        <v/>
      </c>
      <c r="BR229" s="39" t="str">
        <f t="shared" si="154"/>
        <v/>
      </c>
      <c r="BS229" s="39" t="str">
        <f t="shared" si="155"/>
        <v/>
      </c>
      <c r="BT229" s="39" t="str">
        <f t="shared" si="156"/>
        <v/>
      </c>
      <c r="BU229" s="39" t="str">
        <f t="shared" si="157"/>
        <v/>
      </c>
      <c r="BV229" s="39" t="str">
        <f t="shared" si="158"/>
        <v/>
      </c>
      <c r="BW229" s="39" t="str">
        <f t="shared" si="159"/>
        <v/>
      </c>
      <c r="BX229" s="39" t="str">
        <f t="shared" si="160"/>
        <v/>
      </c>
      <c r="BY229" s="39" t="str">
        <f t="shared" si="161"/>
        <v/>
      </c>
      <c r="BZ229" s="39" t="str">
        <f t="shared" si="162"/>
        <v/>
      </c>
      <c r="CA229" s="39" t="str">
        <f t="shared" si="163"/>
        <v/>
      </c>
      <c r="CB229" s="39" t="str">
        <f t="shared" si="164"/>
        <v/>
      </c>
      <c r="CC229" s="39" t="str">
        <f t="shared" si="165"/>
        <v/>
      </c>
      <c r="CD229" s="39" t="str">
        <f t="shared" si="166"/>
        <v/>
      </c>
      <c r="CE229" s="39" t="str">
        <f t="shared" si="167"/>
        <v/>
      </c>
      <c r="CF229" s="39" t="str">
        <f t="shared" si="168"/>
        <v/>
      </c>
      <c r="CG229" s="39" t="str">
        <f t="shared" si="169"/>
        <v/>
      </c>
      <c r="CH229" s="39" t="str">
        <f t="shared" si="170"/>
        <v/>
      </c>
      <c r="CI229" s="39" t="str">
        <f t="shared" si="171"/>
        <v/>
      </c>
    </row>
    <row r="230" spans="1:87">
      <c r="A230" s="18"/>
      <c r="B230" s="15" t="str">
        <f>'Gene Table'!E229</f>
        <v>hsa-miR-496</v>
      </c>
      <c r="C230" s="15" t="str">
        <f>'Gene Table'!B229</f>
        <v>J11</v>
      </c>
      <c r="D230" s="16" t="str">
        <f>IF(SUM('Test Sample Data'!D$3:D$98)&gt;10,IF(AND(ISNUMBER('Test Sample Data'!D229),'Test Sample Data'!D229&lt;$B$1,'Test Sample Data'!D229&gt;0),'Test Sample Data'!D229,$B$1),"")</f>
        <v/>
      </c>
      <c r="E230" s="17" t="str">
        <f>IF(SUM('Test Sample Data'!E$3:E$98)&gt;10,IF(AND(ISNUMBER('Test Sample Data'!E229),'Test Sample Data'!E229&lt;$B$1,'Test Sample Data'!E229&gt;0),'Test Sample Data'!E229,$B$1),"")</f>
        <v/>
      </c>
      <c r="F230" s="17" t="str">
        <f>IF(SUM('Test Sample Data'!F$3:F$98)&gt;10,IF(AND(ISNUMBER('Test Sample Data'!F229),'Test Sample Data'!F229&lt;$B$1,'Test Sample Data'!F229&gt;0),'Test Sample Data'!F229,$B$1),"")</f>
        <v/>
      </c>
      <c r="G230" s="17" t="str">
        <f>IF(SUM('Test Sample Data'!G$3:G$98)&gt;10,IF(AND(ISNUMBER('Test Sample Data'!G229),'Test Sample Data'!G229&lt;$B$1,'Test Sample Data'!G229&gt;0),'Test Sample Data'!G229,$B$1),"")</f>
        <v/>
      </c>
      <c r="H230" s="17" t="str">
        <f>IF(SUM('Test Sample Data'!H$3:H$98)&gt;10,IF(AND(ISNUMBER('Test Sample Data'!H229),'Test Sample Data'!H229&lt;$B$1,'Test Sample Data'!H229&gt;0),'Test Sample Data'!H229,$B$1),"")</f>
        <v/>
      </c>
      <c r="I230" s="17" t="str">
        <f>IF(SUM('Test Sample Data'!I$3:I$98)&gt;10,IF(AND(ISNUMBER('Test Sample Data'!I229),'Test Sample Data'!I229&lt;$B$1,'Test Sample Data'!I229&gt;0),'Test Sample Data'!I229,$B$1),"")</f>
        <v/>
      </c>
      <c r="J230" s="17" t="str">
        <f>IF(SUM('Test Sample Data'!J$3:J$98)&gt;10,IF(AND(ISNUMBER('Test Sample Data'!J229),'Test Sample Data'!J229&lt;$B$1,'Test Sample Data'!J229&gt;0),'Test Sample Data'!J229,$B$1),"")</f>
        <v/>
      </c>
      <c r="K230" s="17" t="str">
        <f>IF(SUM('Test Sample Data'!K$3:K$98)&gt;10,IF(AND(ISNUMBER('Test Sample Data'!K229),'Test Sample Data'!K229&lt;$B$1,'Test Sample Data'!K229&gt;0),'Test Sample Data'!K229,$B$1),"")</f>
        <v/>
      </c>
      <c r="L230" s="17" t="str">
        <f>IF(SUM('Test Sample Data'!L$3:L$98)&gt;10,IF(AND(ISNUMBER('Test Sample Data'!L229),'Test Sample Data'!L229&lt;$B$1,'Test Sample Data'!L229&gt;0),'Test Sample Data'!L229,$B$1),"")</f>
        <v/>
      </c>
      <c r="M230" s="17" t="str">
        <f>IF(SUM('Test Sample Data'!M$3:M$98)&gt;10,IF(AND(ISNUMBER('Test Sample Data'!M229),'Test Sample Data'!M229&lt;$B$1,'Test Sample Data'!M229&gt;0),'Test Sample Data'!M229,$B$1),"")</f>
        <v/>
      </c>
      <c r="N230" s="17" t="str">
        <f>'Gene Table'!E229</f>
        <v>hsa-miR-496</v>
      </c>
      <c r="O230" s="17" t="str">
        <f>'Gene Table'!B229</f>
        <v>J11</v>
      </c>
      <c r="P230" s="17" t="str">
        <f>IF(SUM('Control Sample Data'!D$3:D$98)&gt;10,IF(AND(ISNUMBER('Control Sample Data'!D229),'Control Sample Data'!D229&lt;$B$1,'Control Sample Data'!D229&gt;0),'Control Sample Data'!D229,$B$1),"")</f>
        <v/>
      </c>
      <c r="Q230" s="17" t="str">
        <f>IF(SUM('Control Sample Data'!E$3:E$98)&gt;10,IF(AND(ISNUMBER('Control Sample Data'!E229),'Control Sample Data'!E229&lt;$B$1,'Control Sample Data'!E229&gt;0),'Control Sample Data'!E229,$B$1),"")</f>
        <v/>
      </c>
      <c r="R230" s="17" t="str">
        <f>IF(SUM('Control Sample Data'!F$3:F$98)&gt;10,IF(AND(ISNUMBER('Control Sample Data'!F229),'Control Sample Data'!F229&lt;$B$1,'Control Sample Data'!F229&gt;0),'Control Sample Data'!F229,$B$1),"")</f>
        <v/>
      </c>
      <c r="S230" s="17" t="str">
        <f>IF(SUM('Control Sample Data'!G$3:G$98)&gt;10,IF(AND(ISNUMBER('Control Sample Data'!G229),'Control Sample Data'!G229&lt;$B$1,'Control Sample Data'!G229&gt;0),'Control Sample Data'!G229,$B$1),"")</f>
        <v/>
      </c>
      <c r="T230" s="17" t="str">
        <f>IF(SUM('Control Sample Data'!H$3:H$98)&gt;10,IF(AND(ISNUMBER('Control Sample Data'!H229),'Control Sample Data'!H229&lt;$B$1,'Control Sample Data'!H229&gt;0),'Control Sample Data'!H229,$B$1),"")</f>
        <v/>
      </c>
      <c r="U230" s="17" t="str">
        <f>IF(SUM('Control Sample Data'!I$3:I$98)&gt;10,IF(AND(ISNUMBER('Control Sample Data'!I229),'Control Sample Data'!I229&lt;$B$1,'Control Sample Data'!I229&gt;0),'Control Sample Data'!I229,$B$1),"")</f>
        <v/>
      </c>
      <c r="V230" s="17" t="str">
        <f>IF(SUM('Control Sample Data'!J$3:J$98)&gt;10,IF(AND(ISNUMBER('Control Sample Data'!J229),'Control Sample Data'!J229&lt;$B$1,'Control Sample Data'!J229&gt;0),'Control Sample Data'!J229,$B$1),"")</f>
        <v/>
      </c>
      <c r="W230" s="17" t="str">
        <f>IF(SUM('Control Sample Data'!K$3:K$98)&gt;10,IF(AND(ISNUMBER('Control Sample Data'!K229),'Control Sample Data'!K229&lt;$B$1,'Control Sample Data'!K229&gt;0),'Control Sample Data'!K229,$B$1),"")</f>
        <v/>
      </c>
      <c r="X230" s="17" t="str">
        <f>IF(SUM('Control Sample Data'!L$3:L$98)&gt;10,IF(AND(ISNUMBER('Control Sample Data'!L229),'Control Sample Data'!L229&lt;$B$1,'Control Sample Data'!L229&gt;0),'Control Sample Data'!L229,$B$1),"")</f>
        <v/>
      </c>
      <c r="Y230" s="17" t="str">
        <f>IF(SUM('Control Sample Data'!M$3:M$98)&gt;10,IF(AND(ISNUMBER('Control Sample Data'!M229),'Control Sample Data'!M229&lt;$B$1,'Control Sample Data'!M229&gt;0),'Control Sample Data'!M229,$B$1),"")</f>
        <v/>
      </c>
      <c r="AT230" s="36" t="str">
        <f t="shared" si="132"/>
        <v/>
      </c>
      <c r="AU230" s="36" t="str">
        <f t="shared" si="133"/>
        <v/>
      </c>
      <c r="AV230" s="36" t="str">
        <f t="shared" si="134"/>
        <v/>
      </c>
      <c r="AW230" s="36" t="str">
        <f t="shared" si="135"/>
        <v/>
      </c>
      <c r="AX230" s="36" t="str">
        <f t="shared" si="136"/>
        <v/>
      </c>
      <c r="AY230" s="36" t="str">
        <f t="shared" si="137"/>
        <v/>
      </c>
      <c r="AZ230" s="36" t="str">
        <f t="shared" si="138"/>
        <v/>
      </c>
      <c r="BA230" s="36" t="str">
        <f t="shared" si="139"/>
        <v/>
      </c>
      <c r="BB230" s="36" t="str">
        <f t="shared" si="140"/>
        <v/>
      </c>
      <c r="BC230" s="36" t="str">
        <f t="shared" si="141"/>
        <v/>
      </c>
      <c r="BD230" s="36" t="str">
        <f t="shared" si="142"/>
        <v/>
      </c>
      <c r="BE230" s="36" t="str">
        <f t="shared" si="143"/>
        <v/>
      </c>
      <c r="BF230" s="36" t="str">
        <f t="shared" si="144"/>
        <v/>
      </c>
      <c r="BG230" s="36" t="str">
        <f t="shared" si="145"/>
        <v/>
      </c>
      <c r="BH230" s="36" t="str">
        <f t="shared" si="146"/>
        <v/>
      </c>
      <c r="BI230" s="36" t="str">
        <f t="shared" si="147"/>
        <v/>
      </c>
      <c r="BJ230" s="36" t="str">
        <f t="shared" si="148"/>
        <v/>
      </c>
      <c r="BK230" s="36" t="str">
        <f t="shared" si="149"/>
        <v/>
      </c>
      <c r="BL230" s="36" t="str">
        <f t="shared" si="150"/>
        <v/>
      </c>
      <c r="BM230" s="36" t="str">
        <f t="shared" si="151"/>
        <v/>
      </c>
      <c r="BN230" s="38" t="e">
        <f t="shared" si="172"/>
        <v>#DIV/0!</v>
      </c>
      <c r="BO230" s="38" t="e">
        <f t="shared" si="173"/>
        <v>#DIV/0!</v>
      </c>
      <c r="BP230" s="39" t="str">
        <f t="shared" si="152"/>
        <v/>
      </c>
      <c r="BQ230" s="39" t="str">
        <f t="shared" si="153"/>
        <v/>
      </c>
      <c r="BR230" s="39" t="str">
        <f t="shared" si="154"/>
        <v/>
      </c>
      <c r="BS230" s="39" t="str">
        <f t="shared" si="155"/>
        <v/>
      </c>
      <c r="BT230" s="39" t="str">
        <f t="shared" si="156"/>
        <v/>
      </c>
      <c r="BU230" s="39" t="str">
        <f t="shared" si="157"/>
        <v/>
      </c>
      <c r="BV230" s="39" t="str">
        <f t="shared" si="158"/>
        <v/>
      </c>
      <c r="BW230" s="39" t="str">
        <f t="shared" si="159"/>
        <v/>
      </c>
      <c r="BX230" s="39" t="str">
        <f t="shared" si="160"/>
        <v/>
      </c>
      <c r="BY230" s="39" t="str">
        <f t="shared" si="161"/>
        <v/>
      </c>
      <c r="BZ230" s="39" t="str">
        <f t="shared" si="162"/>
        <v/>
      </c>
      <c r="CA230" s="39" t="str">
        <f t="shared" si="163"/>
        <v/>
      </c>
      <c r="CB230" s="39" t="str">
        <f t="shared" si="164"/>
        <v/>
      </c>
      <c r="CC230" s="39" t="str">
        <f t="shared" si="165"/>
        <v/>
      </c>
      <c r="CD230" s="39" t="str">
        <f t="shared" si="166"/>
        <v/>
      </c>
      <c r="CE230" s="39" t="str">
        <f t="shared" si="167"/>
        <v/>
      </c>
      <c r="CF230" s="39" t="str">
        <f t="shared" si="168"/>
        <v/>
      </c>
      <c r="CG230" s="39" t="str">
        <f t="shared" si="169"/>
        <v/>
      </c>
      <c r="CH230" s="39" t="str">
        <f t="shared" si="170"/>
        <v/>
      </c>
      <c r="CI230" s="39" t="str">
        <f t="shared" si="171"/>
        <v/>
      </c>
    </row>
    <row r="231" spans="1:87">
      <c r="A231" s="18"/>
      <c r="B231" s="15" t="str">
        <f>'Gene Table'!E230</f>
        <v>hsa-miR-338-5p</v>
      </c>
      <c r="C231" s="15" t="str">
        <f>'Gene Table'!B230</f>
        <v>J12</v>
      </c>
      <c r="D231" s="16" t="str">
        <f>IF(SUM('Test Sample Data'!D$3:D$98)&gt;10,IF(AND(ISNUMBER('Test Sample Data'!D230),'Test Sample Data'!D230&lt;$B$1,'Test Sample Data'!D230&gt;0),'Test Sample Data'!D230,$B$1),"")</f>
        <v/>
      </c>
      <c r="E231" s="17" t="str">
        <f>IF(SUM('Test Sample Data'!E$3:E$98)&gt;10,IF(AND(ISNUMBER('Test Sample Data'!E230),'Test Sample Data'!E230&lt;$B$1,'Test Sample Data'!E230&gt;0),'Test Sample Data'!E230,$B$1),"")</f>
        <v/>
      </c>
      <c r="F231" s="17" t="str">
        <f>IF(SUM('Test Sample Data'!F$3:F$98)&gt;10,IF(AND(ISNUMBER('Test Sample Data'!F230),'Test Sample Data'!F230&lt;$B$1,'Test Sample Data'!F230&gt;0),'Test Sample Data'!F230,$B$1),"")</f>
        <v/>
      </c>
      <c r="G231" s="17" t="str">
        <f>IF(SUM('Test Sample Data'!G$3:G$98)&gt;10,IF(AND(ISNUMBER('Test Sample Data'!G230),'Test Sample Data'!G230&lt;$B$1,'Test Sample Data'!G230&gt;0),'Test Sample Data'!G230,$B$1),"")</f>
        <v/>
      </c>
      <c r="H231" s="17" t="str">
        <f>IF(SUM('Test Sample Data'!H$3:H$98)&gt;10,IF(AND(ISNUMBER('Test Sample Data'!H230),'Test Sample Data'!H230&lt;$B$1,'Test Sample Data'!H230&gt;0),'Test Sample Data'!H230,$B$1),"")</f>
        <v/>
      </c>
      <c r="I231" s="17" t="str">
        <f>IF(SUM('Test Sample Data'!I$3:I$98)&gt;10,IF(AND(ISNUMBER('Test Sample Data'!I230),'Test Sample Data'!I230&lt;$B$1,'Test Sample Data'!I230&gt;0),'Test Sample Data'!I230,$B$1),"")</f>
        <v/>
      </c>
      <c r="J231" s="17" t="str">
        <f>IF(SUM('Test Sample Data'!J$3:J$98)&gt;10,IF(AND(ISNUMBER('Test Sample Data'!J230),'Test Sample Data'!J230&lt;$B$1,'Test Sample Data'!J230&gt;0),'Test Sample Data'!J230,$B$1),"")</f>
        <v/>
      </c>
      <c r="K231" s="17" t="str">
        <f>IF(SUM('Test Sample Data'!K$3:K$98)&gt;10,IF(AND(ISNUMBER('Test Sample Data'!K230),'Test Sample Data'!K230&lt;$B$1,'Test Sample Data'!K230&gt;0),'Test Sample Data'!K230,$B$1),"")</f>
        <v/>
      </c>
      <c r="L231" s="17" t="str">
        <f>IF(SUM('Test Sample Data'!L$3:L$98)&gt;10,IF(AND(ISNUMBER('Test Sample Data'!L230),'Test Sample Data'!L230&lt;$B$1,'Test Sample Data'!L230&gt;0),'Test Sample Data'!L230,$B$1),"")</f>
        <v/>
      </c>
      <c r="M231" s="17" t="str">
        <f>IF(SUM('Test Sample Data'!M$3:M$98)&gt;10,IF(AND(ISNUMBER('Test Sample Data'!M230),'Test Sample Data'!M230&lt;$B$1,'Test Sample Data'!M230&gt;0),'Test Sample Data'!M230,$B$1),"")</f>
        <v/>
      </c>
      <c r="N231" s="17" t="str">
        <f>'Gene Table'!E230</f>
        <v>hsa-miR-338-5p</v>
      </c>
      <c r="O231" s="17" t="str">
        <f>'Gene Table'!B230</f>
        <v>J12</v>
      </c>
      <c r="P231" s="17" t="str">
        <f>IF(SUM('Control Sample Data'!D$3:D$98)&gt;10,IF(AND(ISNUMBER('Control Sample Data'!D230),'Control Sample Data'!D230&lt;$B$1,'Control Sample Data'!D230&gt;0),'Control Sample Data'!D230,$B$1),"")</f>
        <v/>
      </c>
      <c r="Q231" s="17" t="str">
        <f>IF(SUM('Control Sample Data'!E$3:E$98)&gt;10,IF(AND(ISNUMBER('Control Sample Data'!E230),'Control Sample Data'!E230&lt;$B$1,'Control Sample Data'!E230&gt;0),'Control Sample Data'!E230,$B$1),"")</f>
        <v/>
      </c>
      <c r="R231" s="17" t="str">
        <f>IF(SUM('Control Sample Data'!F$3:F$98)&gt;10,IF(AND(ISNUMBER('Control Sample Data'!F230),'Control Sample Data'!F230&lt;$B$1,'Control Sample Data'!F230&gt;0),'Control Sample Data'!F230,$B$1),"")</f>
        <v/>
      </c>
      <c r="S231" s="17" t="str">
        <f>IF(SUM('Control Sample Data'!G$3:G$98)&gt;10,IF(AND(ISNUMBER('Control Sample Data'!G230),'Control Sample Data'!G230&lt;$B$1,'Control Sample Data'!G230&gt;0),'Control Sample Data'!G230,$B$1),"")</f>
        <v/>
      </c>
      <c r="T231" s="17" t="str">
        <f>IF(SUM('Control Sample Data'!H$3:H$98)&gt;10,IF(AND(ISNUMBER('Control Sample Data'!H230),'Control Sample Data'!H230&lt;$B$1,'Control Sample Data'!H230&gt;0),'Control Sample Data'!H230,$B$1),"")</f>
        <v/>
      </c>
      <c r="U231" s="17" t="str">
        <f>IF(SUM('Control Sample Data'!I$3:I$98)&gt;10,IF(AND(ISNUMBER('Control Sample Data'!I230),'Control Sample Data'!I230&lt;$B$1,'Control Sample Data'!I230&gt;0),'Control Sample Data'!I230,$B$1),"")</f>
        <v/>
      </c>
      <c r="V231" s="17" t="str">
        <f>IF(SUM('Control Sample Data'!J$3:J$98)&gt;10,IF(AND(ISNUMBER('Control Sample Data'!J230),'Control Sample Data'!J230&lt;$B$1,'Control Sample Data'!J230&gt;0),'Control Sample Data'!J230,$B$1),"")</f>
        <v/>
      </c>
      <c r="W231" s="17" t="str">
        <f>IF(SUM('Control Sample Data'!K$3:K$98)&gt;10,IF(AND(ISNUMBER('Control Sample Data'!K230),'Control Sample Data'!K230&lt;$B$1,'Control Sample Data'!K230&gt;0),'Control Sample Data'!K230,$B$1),"")</f>
        <v/>
      </c>
      <c r="X231" s="17" t="str">
        <f>IF(SUM('Control Sample Data'!L$3:L$98)&gt;10,IF(AND(ISNUMBER('Control Sample Data'!L230),'Control Sample Data'!L230&lt;$B$1,'Control Sample Data'!L230&gt;0),'Control Sample Data'!L230,$B$1),"")</f>
        <v/>
      </c>
      <c r="Y231" s="17" t="str">
        <f>IF(SUM('Control Sample Data'!M$3:M$98)&gt;10,IF(AND(ISNUMBER('Control Sample Data'!M230),'Control Sample Data'!M230&lt;$B$1,'Control Sample Data'!M230&gt;0),'Control Sample Data'!M230,$B$1),"")</f>
        <v/>
      </c>
      <c r="AT231" s="36" t="str">
        <f t="shared" si="132"/>
        <v/>
      </c>
      <c r="AU231" s="36" t="str">
        <f t="shared" si="133"/>
        <v/>
      </c>
      <c r="AV231" s="36" t="str">
        <f t="shared" si="134"/>
        <v/>
      </c>
      <c r="AW231" s="36" t="str">
        <f t="shared" si="135"/>
        <v/>
      </c>
      <c r="AX231" s="36" t="str">
        <f t="shared" si="136"/>
        <v/>
      </c>
      <c r="AY231" s="36" t="str">
        <f t="shared" si="137"/>
        <v/>
      </c>
      <c r="AZ231" s="36" t="str">
        <f t="shared" si="138"/>
        <v/>
      </c>
      <c r="BA231" s="36" t="str">
        <f t="shared" si="139"/>
        <v/>
      </c>
      <c r="BB231" s="36" t="str">
        <f t="shared" si="140"/>
        <v/>
      </c>
      <c r="BC231" s="36" t="str">
        <f t="shared" si="141"/>
        <v/>
      </c>
      <c r="BD231" s="36" t="str">
        <f t="shared" si="142"/>
        <v/>
      </c>
      <c r="BE231" s="36" t="str">
        <f t="shared" si="143"/>
        <v/>
      </c>
      <c r="BF231" s="36" t="str">
        <f t="shared" si="144"/>
        <v/>
      </c>
      <c r="BG231" s="36" t="str">
        <f t="shared" si="145"/>
        <v/>
      </c>
      <c r="BH231" s="36" t="str">
        <f t="shared" si="146"/>
        <v/>
      </c>
      <c r="BI231" s="36" t="str">
        <f t="shared" si="147"/>
        <v/>
      </c>
      <c r="BJ231" s="36" t="str">
        <f t="shared" si="148"/>
        <v/>
      </c>
      <c r="BK231" s="36" t="str">
        <f t="shared" si="149"/>
        <v/>
      </c>
      <c r="BL231" s="36" t="str">
        <f t="shared" si="150"/>
        <v/>
      </c>
      <c r="BM231" s="36" t="str">
        <f t="shared" si="151"/>
        <v/>
      </c>
      <c r="BN231" s="38" t="e">
        <f t="shared" si="172"/>
        <v>#DIV/0!</v>
      </c>
      <c r="BO231" s="38" t="e">
        <f t="shared" si="173"/>
        <v>#DIV/0!</v>
      </c>
      <c r="BP231" s="39" t="str">
        <f t="shared" si="152"/>
        <v/>
      </c>
      <c r="BQ231" s="39" t="str">
        <f t="shared" si="153"/>
        <v/>
      </c>
      <c r="BR231" s="39" t="str">
        <f t="shared" si="154"/>
        <v/>
      </c>
      <c r="BS231" s="39" t="str">
        <f t="shared" si="155"/>
        <v/>
      </c>
      <c r="BT231" s="39" t="str">
        <f t="shared" si="156"/>
        <v/>
      </c>
      <c r="BU231" s="39" t="str">
        <f t="shared" si="157"/>
        <v/>
      </c>
      <c r="BV231" s="39" t="str">
        <f t="shared" si="158"/>
        <v/>
      </c>
      <c r="BW231" s="39" t="str">
        <f t="shared" si="159"/>
        <v/>
      </c>
      <c r="BX231" s="39" t="str">
        <f t="shared" si="160"/>
        <v/>
      </c>
      <c r="BY231" s="39" t="str">
        <f t="shared" si="161"/>
        <v/>
      </c>
      <c r="BZ231" s="39" t="str">
        <f t="shared" si="162"/>
        <v/>
      </c>
      <c r="CA231" s="39" t="str">
        <f t="shared" si="163"/>
        <v/>
      </c>
      <c r="CB231" s="39" t="str">
        <f t="shared" si="164"/>
        <v/>
      </c>
      <c r="CC231" s="39" t="str">
        <f t="shared" si="165"/>
        <v/>
      </c>
      <c r="CD231" s="39" t="str">
        <f t="shared" si="166"/>
        <v/>
      </c>
      <c r="CE231" s="39" t="str">
        <f t="shared" si="167"/>
        <v/>
      </c>
      <c r="CF231" s="39" t="str">
        <f t="shared" si="168"/>
        <v/>
      </c>
      <c r="CG231" s="39" t="str">
        <f t="shared" si="169"/>
        <v/>
      </c>
      <c r="CH231" s="39" t="str">
        <f t="shared" si="170"/>
        <v/>
      </c>
      <c r="CI231" s="39" t="str">
        <f t="shared" si="171"/>
        <v/>
      </c>
    </row>
    <row r="232" spans="1:87">
      <c r="A232" s="18"/>
      <c r="B232" s="15" t="str">
        <f>'Gene Table'!E231</f>
        <v>hsa-miR-448</v>
      </c>
      <c r="C232" s="15" t="str">
        <f>'Gene Table'!B231</f>
        <v>J13</v>
      </c>
      <c r="D232" s="16" t="str">
        <f>IF(SUM('Test Sample Data'!D$3:D$98)&gt;10,IF(AND(ISNUMBER('Test Sample Data'!D231),'Test Sample Data'!D231&lt;$B$1,'Test Sample Data'!D231&gt;0),'Test Sample Data'!D231,$B$1),"")</f>
        <v/>
      </c>
      <c r="E232" s="17" t="str">
        <f>IF(SUM('Test Sample Data'!E$3:E$98)&gt;10,IF(AND(ISNUMBER('Test Sample Data'!E231),'Test Sample Data'!E231&lt;$B$1,'Test Sample Data'!E231&gt;0),'Test Sample Data'!E231,$B$1),"")</f>
        <v/>
      </c>
      <c r="F232" s="17" t="str">
        <f>IF(SUM('Test Sample Data'!F$3:F$98)&gt;10,IF(AND(ISNUMBER('Test Sample Data'!F231),'Test Sample Data'!F231&lt;$B$1,'Test Sample Data'!F231&gt;0),'Test Sample Data'!F231,$B$1),"")</f>
        <v/>
      </c>
      <c r="G232" s="17" t="str">
        <f>IF(SUM('Test Sample Data'!G$3:G$98)&gt;10,IF(AND(ISNUMBER('Test Sample Data'!G231),'Test Sample Data'!G231&lt;$B$1,'Test Sample Data'!G231&gt;0),'Test Sample Data'!G231,$B$1),"")</f>
        <v/>
      </c>
      <c r="H232" s="17" t="str">
        <f>IF(SUM('Test Sample Data'!H$3:H$98)&gt;10,IF(AND(ISNUMBER('Test Sample Data'!H231),'Test Sample Data'!H231&lt;$B$1,'Test Sample Data'!H231&gt;0),'Test Sample Data'!H231,$B$1),"")</f>
        <v/>
      </c>
      <c r="I232" s="17" t="str">
        <f>IF(SUM('Test Sample Data'!I$3:I$98)&gt;10,IF(AND(ISNUMBER('Test Sample Data'!I231),'Test Sample Data'!I231&lt;$B$1,'Test Sample Data'!I231&gt;0),'Test Sample Data'!I231,$B$1),"")</f>
        <v/>
      </c>
      <c r="J232" s="17" t="str">
        <f>IF(SUM('Test Sample Data'!J$3:J$98)&gt;10,IF(AND(ISNUMBER('Test Sample Data'!J231),'Test Sample Data'!J231&lt;$B$1,'Test Sample Data'!J231&gt;0),'Test Sample Data'!J231,$B$1),"")</f>
        <v/>
      </c>
      <c r="K232" s="17" t="str">
        <f>IF(SUM('Test Sample Data'!K$3:K$98)&gt;10,IF(AND(ISNUMBER('Test Sample Data'!K231),'Test Sample Data'!K231&lt;$B$1,'Test Sample Data'!K231&gt;0),'Test Sample Data'!K231,$B$1),"")</f>
        <v/>
      </c>
      <c r="L232" s="17" t="str">
        <f>IF(SUM('Test Sample Data'!L$3:L$98)&gt;10,IF(AND(ISNUMBER('Test Sample Data'!L231),'Test Sample Data'!L231&lt;$B$1,'Test Sample Data'!L231&gt;0),'Test Sample Data'!L231,$B$1),"")</f>
        <v/>
      </c>
      <c r="M232" s="17" t="str">
        <f>IF(SUM('Test Sample Data'!M$3:M$98)&gt;10,IF(AND(ISNUMBER('Test Sample Data'!M231),'Test Sample Data'!M231&lt;$B$1,'Test Sample Data'!M231&gt;0),'Test Sample Data'!M231,$B$1),"")</f>
        <v/>
      </c>
      <c r="N232" s="17" t="str">
        <f>'Gene Table'!E231</f>
        <v>hsa-miR-448</v>
      </c>
      <c r="O232" s="17" t="str">
        <f>'Gene Table'!B231</f>
        <v>J13</v>
      </c>
      <c r="P232" s="17" t="str">
        <f>IF(SUM('Control Sample Data'!D$3:D$98)&gt;10,IF(AND(ISNUMBER('Control Sample Data'!D231),'Control Sample Data'!D231&lt;$B$1,'Control Sample Data'!D231&gt;0),'Control Sample Data'!D231,$B$1),"")</f>
        <v/>
      </c>
      <c r="Q232" s="17" t="str">
        <f>IF(SUM('Control Sample Data'!E$3:E$98)&gt;10,IF(AND(ISNUMBER('Control Sample Data'!E231),'Control Sample Data'!E231&lt;$B$1,'Control Sample Data'!E231&gt;0),'Control Sample Data'!E231,$B$1),"")</f>
        <v/>
      </c>
      <c r="R232" s="17" t="str">
        <f>IF(SUM('Control Sample Data'!F$3:F$98)&gt;10,IF(AND(ISNUMBER('Control Sample Data'!F231),'Control Sample Data'!F231&lt;$B$1,'Control Sample Data'!F231&gt;0),'Control Sample Data'!F231,$B$1),"")</f>
        <v/>
      </c>
      <c r="S232" s="17" t="str">
        <f>IF(SUM('Control Sample Data'!G$3:G$98)&gt;10,IF(AND(ISNUMBER('Control Sample Data'!G231),'Control Sample Data'!G231&lt;$B$1,'Control Sample Data'!G231&gt;0),'Control Sample Data'!G231,$B$1),"")</f>
        <v/>
      </c>
      <c r="T232" s="17" t="str">
        <f>IF(SUM('Control Sample Data'!H$3:H$98)&gt;10,IF(AND(ISNUMBER('Control Sample Data'!H231),'Control Sample Data'!H231&lt;$B$1,'Control Sample Data'!H231&gt;0),'Control Sample Data'!H231,$B$1),"")</f>
        <v/>
      </c>
      <c r="U232" s="17" t="str">
        <f>IF(SUM('Control Sample Data'!I$3:I$98)&gt;10,IF(AND(ISNUMBER('Control Sample Data'!I231),'Control Sample Data'!I231&lt;$B$1,'Control Sample Data'!I231&gt;0),'Control Sample Data'!I231,$B$1),"")</f>
        <v/>
      </c>
      <c r="V232" s="17" t="str">
        <f>IF(SUM('Control Sample Data'!J$3:J$98)&gt;10,IF(AND(ISNUMBER('Control Sample Data'!J231),'Control Sample Data'!J231&lt;$B$1,'Control Sample Data'!J231&gt;0),'Control Sample Data'!J231,$B$1),"")</f>
        <v/>
      </c>
      <c r="W232" s="17" t="str">
        <f>IF(SUM('Control Sample Data'!K$3:K$98)&gt;10,IF(AND(ISNUMBER('Control Sample Data'!K231),'Control Sample Data'!K231&lt;$B$1,'Control Sample Data'!K231&gt;0),'Control Sample Data'!K231,$B$1),"")</f>
        <v/>
      </c>
      <c r="X232" s="17" t="str">
        <f>IF(SUM('Control Sample Data'!L$3:L$98)&gt;10,IF(AND(ISNUMBER('Control Sample Data'!L231),'Control Sample Data'!L231&lt;$B$1,'Control Sample Data'!L231&gt;0),'Control Sample Data'!L231,$B$1),"")</f>
        <v/>
      </c>
      <c r="Y232" s="17" t="str">
        <f>IF(SUM('Control Sample Data'!M$3:M$98)&gt;10,IF(AND(ISNUMBER('Control Sample Data'!M231),'Control Sample Data'!M231&lt;$B$1,'Control Sample Data'!M231&gt;0),'Control Sample Data'!M231,$B$1),"")</f>
        <v/>
      </c>
      <c r="AT232" s="36" t="str">
        <f t="shared" si="132"/>
        <v/>
      </c>
      <c r="AU232" s="36" t="str">
        <f t="shared" si="133"/>
        <v/>
      </c>
      <c r="AV232" s="36" t="str">
        <f t="shared" si="134"/>
        <v/>
      </c>
      <c r="AW232" s="36" t="str">
        <f t="shared" si="135"/>
        <v/>
      </c>
      <c r="AX232" s="36" t="str">
        <f t="shared" si="136"/>
        <v/>
      </c>
      <c r="AY232" s="36" t="str">
        <f t="shared" si="137"/>
        <v/>
      </c>
      <c r="AZ232" s="36" t="str">
        <f t="shared" si="138"/>
        <v/>
      </c>
      <c r="BA232" s="36" t="str">
        <f t="shared" si="139"/>
        <v/>
      </c>
      <c r="BB232" s="36" t="str">
        <f t="shared" si="140"/>
        <v/>
      </c>
      <c r="BC232" s="36" t="str">
        <f t="shared" si="141"/>
        <v/>
      </c>
      <c r="BD232" s="36" t="str">
        <f t="shared" si="142"/>
        <v/>
      </c>
      <c r="BE232" s="36" t="str">
        <f t="shared" si="143"/>
        <v/>
      </c>
      <c r="BF232" s="36" t="str">
        <f t="shared" si="144"/>
        <v/>
      </c>
      <c r="BG232" s="36" t="str">
        <f t="shared" si="145"/>
        <v/>
      </c>
      <c r="BH232" s="36" t="str">
        <f t="shared" si="146"/>
        <v/>
      </c>
      <c r="BI232" s="36" t="str">
        <f t="shared" si="147"/>
        <v/>
      </c>
      <c r="BJ232" s="36" t="str">
        <f t="shared" si="148"/>
        <v/>
      </c>
      <c r="BK232" s="36" t="str">
        <f t="shared" si="149"/>
        <v/>
      </c>
      <c r="BL232" s="36" t="str">
        <f t="shared" si="150"/>
        <v/>
      </c>
      <c r="BM232" s="36" t="str">
        <f t="shared" si="151"/>
        <v/>
      </c>
      <c r="BN232" s="38" t="e">
        <f t="shared" si="172"/>
        <v>#DIV/0!</v>
      </c>
      <c r="BO232" s="38" t="e">
        <f t="shared" si="173"/>
        <v>#DIV/0!</v>
      </c>
      <c r="BP232" s="39" t="str">
        <f t="shared" si="152"/>
        <v/>
      </c>
      <c r="BQ232" s="39" t="str">
        <f t="shared" si="153"/>
        <v/>
      </c>
      <c r="BR232" s="39" t="str">
        <f t="shared" si="154"/>
        <v/>
      </c>
      <c r="BS232" s="39" t="str">
        <f t="shared" si="155"/>
        <v/>
      </c>
      <c r="BT232" s="39" t="str">
        <f t="shared" si="156"/>
        <v/>
      </c>
      <c r="BU232" s="39" t="str">
        <f t="shared" si="157"/>
        <v/>
      </c>
      <c r="BV232" s="39" t="str">
        <f t="shared" si="158"/>
        <v/>
      </c>
      <c r="BW232" s="39" t="str">
        <f t="shared" si="159"/>
        <v/>
      </c>
      <c r="BX232" s="39" t="str">
        <f t="shared" si="160"/>
        <v/>
      </c>
      <c r="BY232" s="39" t="str">
        <f t="shared" si="161"/>
        <v/>
      </c>
      <c r="BZ232" s="39" t="str">
        <f t="shared" si="162"/>
        <v/>
      </c>
      <c r="CA232" s="39" t="str">
        <f t="shared" si="163"/>
        <v/>
      </c>
      <c r="CB232" s="39" t="str">
        <f t="shared" si="164"/>
        <v/>
      </c>
      <c r="CC232" s="39" t="str">
        <f t="shared" si="165"/>
        <v/>
      </c>
      <c r="CD232" s="39" t="str">
        <f t="shared" si="166"/>
        <v/>
      </c>
      <c r="CE232" s="39" t="str">
        <f t="shared" si="167"/>
        <v/>
      </c>
      <c r="CF232" s="39" t="str">
        <f t="shared" si="168"/>
        <v/>
      </c>
      <c r="CG232" s="39" t="str">
        <f t="shared" si="169"/>
        <v/>
      </c>
      <c r="CH232" s="39" t="str">
        <f t="shared" si="170"/>
        <v/>
      </c>
      <c r="CI232" s="39" t="str">
        <f t="shared" si="171"/>
        <v/>
      </c>
    </row>
    <row r="233" spans="1:87">
      <c r="A233" s="18"/>
      <c r="B233" s="15" t="str">
        <f>'Gene Table'!E232</f>
        <v>hsa-miR-455-3p</v>
      </c>
      <c r="C233" s="15" t="str">
        <f>'Gene Table'!B232</f>
        <v>J14</v>
      </c>
      <c r="D233" s="16" t="str">
        <f>IF(SUM('Test Sample Data'!D$3:D$98)&gt;10,IF(AND(ISNUMBER('Test Sample Data'!D232),'Test Sample Data'!D232&lt;$B$1,'Test Sample Data'!D232&gt;0),'Test Sample Data'!D232,$B$1),"")</f>
        <v/>
      </c>
      <c r="E233" s="17" t="str">
        <f>IF(SUM('Test Sample Data'!E$3:E$98)&gt;10,IF(AND(ISNUMBER('Test Sample Data'!E232),'Test Sample Data'!E232&lt;$B$1,'Test Sample Data'!E232&gt;0),'Test Sample Data'!E232,$B$1),"")</f>
        <v/>
      </c>
      <c r="F233" s="17" t="str">
        <f>IF(SUM('Test Sample Data'!F$3:F$98)&gt;10,IF(AND(ISNUMBER('Test Sample Data'!F232),'Test Sample Data'!F232&lt;$B$1,'Test Sample Data'!F232&gt;0),'Test Sample Data'!F232,$B$1),"")</f>
        <v/>
      </c>
      <c r="G233" s="17" t="str">
        <f>IF(SUM('Test Sample Data'!G$3:G$98)&gt;10,IF(AND(ISNUMBER('Test Sample Data'!G232),'Test Sample Data'!G232&lt;$B$1,'Test Sample Data'!G232&gt;0),'Test Sample Data'!G232,$B$1),"")</f>
        <v/>
      </c>
      <c r="H233" s="17" t="str">
        <f>IF(SUM('Test Sample Data'!H$3:H$98)&gt;10,IF(AND(ISNUMBER('Test Sample Data'!H232),'Test Sample Data'!H232&lt;$B$1,'Test Sample Data'!H232&gt;0),'Test Sample Data'!H232,$B$1),"")</f>
        <v/>
      </c>
      <c r="I233" s="17" t="str">
        <f>IF(SUM('Test Sample Data'!I$3:I$98)&gt;10,IF(AND(ISNUMBER('Test Sample Data'!I232),'Test Sample Data'!I232&lt;$B$1,'Test Sample Data'!I232&gt;0),'Test Sample Data'!I232,$B$1),"")</f>
        <v/>
      </c>
      <c r="J233" s="17" t="str">
        <f>IF(SUM('Test Sample Data'!J$3:J$98)&gt;10,IF(AND(ISNUMBER('Test Sample Data'!J232),'Test Sample Data'!J232&lt;$B$1,'Test Sample Data'!J232&gt;0),'Test Sample Data'!J232,$B$1),"")</f>
        <v/>
      </c>
      <c r="K233" s="17" t="str">
        <f>IF(SUM('Test Sample Data'!K$3:K$98)&gt;10,IF(AND(ISNUMBER('Test Sample Data'!K232),'Test Sample Data'!K232&lt;$B$1,'Test Sample Data'!K232&gt;0),'Test Sample Data'!K232,$B$1),"")</f>
        <v/>
      </c>
      <c r="L233" s="17" t="str">
        <f>IF(SUM('Test Sample Data'!L$3:L$98)&gt;10,IF(AND(ISNUMBER('Test Sample Data'!L232),'Test Sample Data'!L232&lt;$B$1,'Test Sample Data'!L232&gt;0),'Test Sample Data'!L232,$B$1),"")</f>
        <v/>
      </c>
      <c r="M233" s="17" t="str">
        <f>IF(SUM('Test Sample Data'!M$3:M$98)&gt;10,IF(AND(ISNUMBER('Test Sample Data'!M232),'Test Sample Data'!M232&lt;$B$1,'Test Sample Data'!M232&gt;0),'Test Sample Data'!M232,$B$1),"")</f>
        <v/>
      </c>
      <c r="N233" s="17" t="str">
        <f>'Gene Table'!E232</f>
        <v>hsa-miR-455-3p</v>
      </c>
      <c r="O233" s="17" t="str">
        <f>'Gene Table'!B232</f>
        <v>J14</v>
      </c>
      <c r="P233" s="17" t="str">
        <f>IF(SUM('Control Sample Data'!D$3:D$98)&gt;10,IF(AND(ISNUMBER('Control Sample Data'!D232),'Control Sample Data'!D232&lt;$B$1,'Control Sample Data'!D232&gt;0),'Control Sample Data'!D232,$B$1),"")</f>
        <v/>
      </c>
      <c r="Q233" s="17" t="str">
        <f>IF(SUM('Control Sample Data'!E$3:E$98)&gt;10,IF(AND(ISNUMBER('Control Sample Data'!E232),'Control Sample Data'!E232&lt;$B$1,'Control Sample Data'!E232&gt;0),'Control Sample Data'!E232,$B$1),"")</f>
        <v/>
      </c>
      <c r="R233" s="17" t="str">
        <f>IF(SUM('Control Sample Data'!F$3:F$98)&gt;10,IF(AND(ISNUMBER('Control Sample Data'!F232),'Control Sample Data'!F232&lt;$B$1,'Control Sample Data'!F232&gt;0),'Control Sample Data'!F232,$B$1),"")</f>
        <v/>
      </c>
      <c r="S233" s="17" t="str">
        <f>IF(SUM('Control Sample Data'!G$3:G$98)&gt;10,IF(AND(ISNUMBER('Control Sample Data'!G232),'Control Sample Data'!G232&lt;$B$1,'Control Sample Data'!G232&gt;0),'Control Sample Data'!G232,$B$1),"")</f>
        <v/>
      </c>
      <c r="T233" s="17" t="str">
        <f>IF(SUM('Control Sample Data'!H$3:H$98)&gt;10,IF(AND(ISNUMBER('Control Sample Data'!H232),'Control Sample Data'!H232&lt;$B$1,'Control Sample Data'!H232&gt;0),'Control Sample Data'!H232,$B$1),"")</f>
        <v/>
      </c>
      <c r="U233" s="17" t="str">
        <f>IF(SUM('Control Sample Data'!I$3:I$98)&gt;10,IF(AND(ISNUMBER('Control Sample Data'!I232),'Control Sample Data'!I232&lt;$B$1,'Control Sample Data'!I232&gt;0),'Control Sample Data'!I232,$B$1),"")</f>
        <v/>
      </c>
      <c r="V233" s="17" t="str">
        <f>IF(SUM('Control Sample Data'!J$3:J$98)&gt;10,IF(AND(ISNUMBER('Control Sample Data'!J232),'Control Sample Data'!J232&lt;$B$1,'Control Sample Data'!J232&gt;0),'Control Sample Data'!J232,$B$1),"")</f>
        <v/>
      </c>
      <c r="W233" s="17" t="str">
        <f>IF(SUM('Control Sample Data'!K$3:K$98)&gt;10,IF(AND(ISNUMBER('Control Sample Data'!K232),'Control Sample Data'!K232&lt;$B$1,'Control Sample Data'!K232&gt;0),'Control Sample Data'!K232,$B$1),"")</f>
        <v/>
      </c>
      <c r="X233" s="17" t="str">
        <f>IF(SUM('Control Sample Data'!L$3:L$98)&gt;10,IF(AND(ISNUMBER('Control Sample Data'!L232),'Control Sample Data'!L232&lt;$B$1,'Control Sample Data'!L232&gt;0),'Control Sample Data'!L232,$B$1),"")</f>
        <v/>
      </c>
      <c r="Y233" s="17" t="str">
        <f>IF(SUM('Control Sample Data'!M$3:M$98)&gt;10,IF(AND(ISNUMBER('Control Sample Data'!M232),'Control Sample Data'!M232&lt;$B$1,'Control Sample Data'!M232&gt;0),'Control Sample Data'!M232,$B$1),"")</f>
        <v/>
      </c>
      <c r="AT233" s="36" t="str">
        <f t="shared" si="132"/>
        <v/>
      </c>
      <c r="AU233" s="36" t="str">
        <f t="shared" si="133"/>
        <v/>
      </c>
      <c r="AV233" s="36" t="str">
        <f t="shared" si="134"/>
        <v/>
      </c>
      <c r="AW233" s="36" t="str">
        <f t="shared" si="135"/>
        <v/>
      </c>
      <c r="AX233" s="36" t="str">
        <f t="shared" si="136"/>
        <v/>
      </c>
      <c r="AY233" s="36" t="str">
        <f t="shared" si="137"/>
        <v/>
      </c>
      <c r="AZ233" s="36" t="str">
        <f t="shared" si="138"/>
        <v/>
      </c>
      <c r="BA233" s="36" t="str">
        <f t="shared" si="139"/>
        <v/>
      </c>
      <c r="BB233" s="36" t="str">
        <f t="shared" si="140"/>
        <v/>
      </c>
      <c r="BC233" s="36" t="str">
        <f t="shared" si="141"/>
        <v/>
      </c>
      <c r="BD233" s="36" t="str">
        <f t="shared" si="142"/>
        <v/>
      </c>
      <c r="BE233" s="36" t="str">
        <f t="shared" si="143"/>
        <v/>
      </c>
      <c r="BF233" s="36" t="str">
        <f t="shared" si="144"/>
        <v/>
      </c>
      <c r="BG233" s="36" t="str">
        <f t="shared" si="145"/>
        <v/>
      </c>
      <c r="BH233" s="36" t="str">
        <f t="shared" si="146"/>
        <v/>
      </c>
      <c r="BI233" s="36" t="str">
        <f t="shared" si="147"/>
        <v/>
      </c>
      <c r="BJ233" s="36" t="str">
        <f t="shared" si="148"/>
        <v/>
      </c>
      <c r="BK233" s="36" t="str">
        <f t="shared" si="149"/>
        <v/>
      </c>
      <c r="BL233" s="36" t="str">
        <f t="shared" si="150"/>
        <v/>
      </c>
      <c r="BM233" s="36" t="str">
        <f t="shared" si="151"/>
        <v/>
      </c>
      <c r="BN233" s="38" t="e">
        <f t="shared" si="172"/>
        <v>#DIV/0!</v>
      </c>
      <c r="BO233" s="38" t="e">
        <f t="shared" si="173"/>
        <v>#DIV/0!</v>
      </c>
      <c r="BP233" s="39" t="str">
        <f t="shared" si="152"/>
        <v/>
      </c>
      <c r="BQ233" s="39" t="str">
        <f t="shared" si="153"/>
        <v/>
      </c>
      <c r="BR233" s="39" t="str">
        <f t="shared" si="154"/>
        <v/>
      </c>
      <c r="BS233" s="39" t="str">
        <f t="shared" si="155"/>
        <v/>
      </c>
      <c r="BT233" s="39" t="str">
        <f t="shared" si="156"/>
        <v/>
      </c>
      <c r="BU233" s="39" t="str">
        <f t="shared" si="157"/>
        <v/>
      </c>
      <c r="BV233" s="39" t="str">
        <f t="shared" si="158"/>
        <v/>
      </c>
      <c r="BW233" s="39" t="str">
        <f t="shared" si="159"/>
        <v/>
      </c>
      <c r="BX233" s="39" t="str">
        <f t="shared" si="160"/>
        <v/>
      </c>
      <c r="BY233" s="39" t="str">
        <f t="shared" si="161"/>
        <v/>
      </c>
      <c r="BZ233" s="39" t="str">
        <f t="shared" si="162"/>
        <v/>
      </c>
      <c r="CA233" s="39" t="str">
        <f t="shared" si="163"/>
        <v/>
      </c>
      <c r="CB233" s="39" t="str">
        <f t="shared" si="164"/>
        <v/>
      </c>
      <c r="CC233" s="39" t="str">
        <f t="shared" si="165"/>
        <v/>
      </c>
      <c r="CD233" s="39" t="str">
        <f t="shared" si="166"/>
        <v/>
      </c>
      <c r="CE233" s="39" t="str">
        <f t="shared" si="167"/>
        <v/>
      </c>
      <c r="CF233" s="39" t="str">
        <f t="shared" si="168"/>
        <v/>
      </c>
      <c r="CG233" s="39" t="str">
        <f t="shared" si="169"/>
        <v/>
      </c>
      <c r="CH233" s="39" t="str">
        <f t="shared" si="170"/>
        <v/>
      </c>
      <c r="CI233" s="39" t="str">
        <f t="shared" si="171"/>
        <v/>
      </c>
    </row>
    <row r="234" spans="1:87">
      <c r="A234" s="18"/>
      <c r="B234" s="15" t="str">
        <f>'Gene Table'!E233</f>
        <v>hsa-miR-513a-3p</v>
      </c>
      <c r="C234" s="15" t="str">
        <f>'Gene Table'!B233</f>
        <v>J15</v>
      </c>
      <c r="D234" s="16" t="str">
        <f>IF(SUM('Test Sample Data'!D$3:D$98)&gt;10,IF(AND(ISNUMBER('Test Sample Data'!D233),'Test Sample Data'!D233&lt;$B$1,'Test Sample Data'!D233&gt;0),'Test Sample Data'!D233,$B$1),"")</f>
        <v/>
      </c>
      <c r="E234" s="17" t="str">
        <f>IF(SUM('Test Sample Data'!E$3:E$98)&gt;10,IF(AND(ISNUMBER('Test Sample Data'!E233),'Test Sample Data'!E233&lt;$B$1,'Test Sample Data'!E233&gt;0),'Test Sample Data'!E233,$B$1),"")</f>
        <v/>
      </c>
      <c r="F234" s="17" t="str">
        <f>IF(SUM('Test Sample Data'!F$3:F$98)&gt;10,IF(AND(ISNUMBER('Test Sample Data'!F233),'Test Sample Data'!F233&lt;$B$1,'Test Sample Data'!F233&gt;0),'Test Sample Data'!F233,$B$1),"")</f>
        <v/>
      </c>
      <c r="G234" s="17" t="str">
        <f>IF(SUM('Test Sample Data'!G$3:G$98)&gt;10,IF(AND(ISNUMBER('Test Sample Data'!G233),'Test Sample Data'!G233&lt;$B$1,'Test Sample Data'!G233&gt;0),'Test Sample Data'!G233,$B$1),"")</f>
        <v/>
      </c>
      <c r="H234" s="17" t="str">
        <f>IF(SUM('Test Sample Data'!H$3:H$98)&gt;10,IF(AND(ISNUMBER('Test Sample Data'!H233),'Test Sample Data'!H233&lt;$B$1,'Test Sample Data'!H233&gt;0),'Test Sample Data'!H233,$B$1),"")</f>
        <v/>
      </c>
      <c r="I234" s="17" t="str">
        <f>IF(SUM('Test Sample Data'!I$3:I$98)&gt;10,IF(AND(ISNUMBER('Test Sample Data'!I233),'Test Sample Data'!I233&lt;$B$1,'Test Sample Data'!I233&gt;0),'Test Sample Data'!I233,$B$1),"")</f>
        <v/>
      </c>
      <c r="J234" s="17" t="str">
        <f>IF(SUM('Test Sample Data'!J$3:J$98)&gt;10,IF(AND(ISNUMBER('Test Sample Data'!J233),'Test Sample Data'!J233&lt;$B$1,'Test Sample Data'!J233&gt;0),'Test Sample Data'!J233,$B$1),"")</f>
        <v/>
      </c>
      <c r="K234" s="17" t="str">
        <f>IF(SUM('Test Sample Data'!K$3:K$98)&gt;10,IF(AND(ISNUMBER('Test Sample Data'!K233),'Test Sample Data'!K233&lt;$B$1,'Test Sample Data'!K233&gt;0),'Test Sample Data'!K233,$B$1),"")</f>
        <v/>
      </c>
      <c r="L234" s="17" t="str">
        <f>IF(SUM('Test Sample Data'!L$3:L$98)&gt;10,IF(AND(ISNUMBER('Test Sample Data'!L233),'Test Sample Data'!L233&lt;$B$1,'Test Sample Data'!L233&gt;0),'Test Sample Data'!L233,$B$1),"")</f>
        <v/>
      </c>
      <c r="M234" s="17" t="str">
        <f>IF(SUM('Test Sample Data'!M$3:M$98)&gt;10,IF(AND(ISNUMBER('Test Sample Data'!M233),'Test Sample Data'!M233&lt;$B$1,'Test Sample Data'!M233&gt;0),'Test Sample Data'!M233,$B$1),"")</f>
        <v/>
      </c>
      <c r="N234" s="17" t="str">
        <f>'Gene Table'!E233</f>
        <v>hsa-miR-513a-3p</v>
      </c>
      <c r="O234" s="17" t="str">
        <f>'Gene Table'!B233</f>
        <v>J15</v>
      </c>
      <c r="P234" s="17" t="str">
        <f>IF(SUM('Control Sample Data'!D$3:D$98)&gt;10,IF(AND(ISNUMBER('Control Sample Data'!D233),'Control Sample Data'!D233&lt;$B$1,'Control Sample Data'!D233&gt;0),'Control Sample Data'!D233,$B$1),"")</f>
        <v/>
      </c>
      <c r="Q234" s="17" t="str">
        <f>IF(SUM('Control Sample Data'!E$3:E$98)&gt;10,IF(AND(ISNUMBER('Control Sample Data'!E233),'Control Sample Data'!E233&lt;$B$1,'Control Sample Data'!E233&gt;0),'Control Sample Data'!E233,$B$1),"")</f>
        <v/>
      </c>
      <c r="R234" s="17" t="str">
        <f>IF(SUM('Control Sample Data'!F$3:F$98)&gt;10,IF(AND(ISNUMBER('Control Sample Data'!F233),'Control Sample Data'!F233&lt;$B$1,'Control Sample Data'!F233&gt;0),'Control Sample Data'!F233,$B$1),"")</f>
        <v/>
      </c>
      <c r="S234" s="17" t="str">
        <f>IF(SUM('Control Sample Data'!G$3:G$98)&gt;10,IF(AND(ISNUMBER('Control Sample Data'!G233),'Control Sample Data'!G233&lt;$B$1,'Control Sample Data'!G233&gt;0),'Control Sample Data'!G233,$B$1),"")</f>
        <v/>
      </c>
      <c r="T234" s="17" t="str">
        <f>IF(SUM('Control Sample Data'!H$3:H$98)&gt;10,IF(AND(ISNUMBER('Control Sample Data'!H233),'Control Sample Data'!H233&lt;$B$1,'Control Sample Data'!H233&gt;0),'Control Sample Data'!H233,$B$1),"")</f>
        <v/>
      </c>
      <c r="U234" s="17" t="str">
        <f>IF(SUM('Control Sample Data'!I$3:I$98)&gt;10,IF(AND(ISNUMBER('Control Sample Data'!I233),'Control Sample Data'!I233&lt;$B$1,'Control Sample Data'!I233&gt;0),'Control Sample Data'!I233,$B$1),"")</f>
        <v/>
      </c>
      <c r="V234" s="17" t="str">
        <f>IF(SUM('Control Sample Data'!J$3:J$98)&gt;10,IF(AND(ISNUMBER('Control Sample Data'!J233),'Control Sample Data'!J233&lt;$B$1,'Control Sample Data'!J233&gt;0),'Control Sample Data'!J233,$B$1),"")</f>
        <v/>
      </c>
      <c r="W234" s="17" t="str">
        <f>IF(SUM('Control Sample Data'!K$3:K$98)&gt;10,IF(AND(ISNUMBER('Control Sample Data'!K233),'Control Sample Data'!K233&lt;$B$1,'Control Sample Data'!K233&gt;0),'Control Sample Data'!K233,$B$1),"")</f>
        <v/>
      </c>
      <c r="X234" s="17" t="str">
        <f>IF(SUM('Control Sample Data'!L$3:L$98)&gt;10,IF(AND(ISNUMBER('Control Sample Data'!L233),'Control Sample Data'!L233&lt;$B$1,'Control Sample Data'!L233&gt;0),'Control Sample Data'!L233,$B$1),"")</f>
        <v/>
      </c>
      <c r="Y234" s="17" t="str">
        <f>IF(SUM('Control Sample Data'!M$3:M$98)&gt;10,IF(AND(ISNUMBER('Control Sample Data'!M233),'Control Sample Data'!M233&lt;$B$1,'Control Sample Data'!M233&gt;0),'Control Sample Data'!M233,$B$1),"")</f>
        <v/>
      </c>
      <c r="AT234" s="36" t="str">
        <f t="shared" si="132"/>
        <v/>
      </c>
      <c r="AU234" s="36" t="str">
        <f t="shared" si="133"/>
        <v/>
      </c>
      <c r="AV234" s="36" t="str">
        <f t="shared" si="134"/>
        <v/>
      </c>
      <c r="AW234" s="36" t="str">
        <f t="shared" si="135"/>
        <v/>
      </c>
      <c r="AX234" s="36" t="str">
        <f t="shared" si="136"/>
        <v/>
      </c>
      <c r="AY234" s="36" t="str">
        <f t="shared" si="137"/>
        <v/>
      </c>
      <c r="AZ234" s="36" t="str">
        <f t="shared" si="138"/>
        <v/>
      </c>
      <c r="BA234" s="36" t="str">
        <f t="shared" si="139"/>
        <v/>
      </c>
      <c r="BB234" s="36" t="str">
        <f t="shared" si="140"/>
        <v/>
      </c>
      <c r="BC234" s="36" t="str">
        <f t="shared" si="141"/>
        <v/>
      </c>
      <c r="BD234" s="36" t="str">
        <f t="shared" si="142"/>
        <v/>
      </c>
      <c r="BE234" s="36" t="str">
        <f t="shared" si="143"/>
        <v/>
      </c>
      <c r="BF234" s="36" t="str">
        <f t="shared" si="144"/>
        <v/>
      </c>
      <c r="BG234" s="36" t="str">
        <f t="shared" si="145"/>
        <v/>
      </c>
      <c r="BH234" s="36" t="str">
        <f t="shared" si="146"/>
        <v/>
      </c>
      <c r="BI234" s="36" t="str">
        <f t="shared" si="147"/>
        <v/>
      </c>
      <c r="BJ234" s="36" t="str">
        <f t="shared" si="148"/>
        <v/>
      </c>
      <c r="BK234" s="36" t="str">
        <f t="shared" si="149"/>
        <v/>
      </c>
      <c r="BL234" s="36" t="str">
        <f t="shared" si="150"/>
        <v/>
      </c>
      <c r="BM234" s="36" t="str">
        <f t="shared" si="151"/>
        <v/>
      </c>
      <c r="BN234" s="38" t="e">
        <f t="shared" si="172"/>
        <v>#DIV/0!</v>
      </c>
      <c r="BO234" s="38" t="e">
        <f t="shared" si="173"/>
        <v>#DIV/0!</v>
      </c>
      <c r="BP234" s="39" t="str">
        <f t="shared" si="152"/>
        <v/>
      </c>
      <c r="BQ234" s="39" t="str">
        <f t="shared" si="153"/>
        <v/>
      </c>
      <c r="BR234" s="39" t="str">
        <f t="shared" si="154"/>
        <v/>
      </c>
      <c r="BS234" s="39" t="str">
        <f t="shared" si="155"/>
        <v/>
      </c>
      <c r="BT234" s="39" t="str">
        <f t="shared" si="156"/>
        <v/>
      </c>
      <c r="BU234" s="39" t="str">
        <f t="shared" si="157"/>
        <v/>
      </c>
      <c r="BV234" s="39" t="str">
        <f t="shared" si="158"/>
        <v/>
      </c>
      <c r="BW234" s="39" t="str">
        <f t="shared" si="159"/>
        <v/>
      </c>
      <c r="BX234" s="39" t="str">
        <f t="shared" si="160"/>
        <v/>
      </c>
      <c r="BY234" s="39" t="str">
        <f t="shared" si="161"/>
        <v/>
      </c>
      <c r="BZ234" s="39" t="str">
        <f t="shared" si="162"/>
        <v/>
      </c>
      <c r="CA234" s="39" t="str">
        <f t="shared" si="163"/>
        <v/>
      </c>
      <c r="CB234" s="39" t="str">
        <f t="shared" si="164"/>
        <v/>
      </c>
      <c r="CC234" s="39" t="str">
        <f t="shared" si="165"/>
        <v/>
      </c>
      <c r="CD234" s="39" t="str">
        <f t="shared" si="166"/>
        <v/>
      </c>
      <c r="CE234" s="39" t="str">
        <f t="shared" si="167"/>
        <v/>
      </c>
      <c r="CF234" s="39" t="str">
        <f t="shared" si="168"/>
        <v/>
      </c>
      <c r="CG234" s="39" t="str">
        <f t="shared" si="169"/>
        <v/>
      </c>
      <c r="CH234" s="39" t="str">
        <f t="shared" si="170"/>
        <v/>
      </c>
      <c r="CI234" s="39" t="str">
        <f t="shared" si="171"/>
        <v/>
      </c>
    </row>
    <row r="235" spans="1:87">
      <c r="A235" s="18"/>
      <c r="B235" s="15" t="str">
        <f>'Gene Table'!E234</f>
        <v>hsa-miR-613</v>
      </c>
      <c r="C235" s="15" t="str">
        <f>'Gene Table'!B234</f>
        <v>J16</v>
      </c>
      <c r="D235" s="16" t="str">
        <f>IF(SUM('Test Sample Data'!D$3:D$98)&gt;10,IF(AND(ISNUMBER('Test Sample Data'!D234),'Test Sample Data'!D234&lt;$B$1,'Test Sample Data'!D234&gt;0),'Test Sample Data'!D234,$B$1),"")</f>
        <v/>
      </c>
      <c r="E235" s="17" t="str">
        <f>IF(SUM('Test Sample Data'!E$3:E$98)&gt;10,IF(AND(ISNUMBER('Test Sample Data'!E234),'Test Sample Data'!E234&lt;$B$1,'Test Sample Data'!E234&gt;0),'Test Sample Data'!E234,$B$1),"")</f>
        <v/>
      </c>
      <c r="F235" s="17" t="str">
        <f>IF(SUM('Test Sample Data'!F$3:F$98)&gt;10,IF(AND(ISNUMBER('Test Sample Data'!F234),'Test Sample Data'!F234&lt;$B$1,'Test Sample Data'!F234&gt;0),'Test Sample Data'!F234,$B$1),"")</f>
        <v/>
      </c>
      <c r="G235" s="17" t="str">
        <f>IF(SUM('Test Sample Data'!G$3:G$98)&gt;10,IF(AND(ISNUMBER('Test Sample Data'!G234),'Test Sample Data'!G234&lt;$B$1,'Test Sample Data'!G234&gt;0),'Test Sample Data'!G234,$B$1),"")</f>
        <v/>
      </c>
      <c r="H235" s="17" t="str">
        <f>IF(SUM('Test Sample Data'!H$3:H$98)&gt;10,IF(AND(ISNUMBER('Test Sample Data'!H234),'Test Sample Data'!H234&lt;$B$1,'Test Sample Data'!H234&gt;0),'Test Sample Data'!H234,$B$1),"")</f>
        <v/>
      </c>
      <c r="I235" s="17" t="str">
        <f>IF(SUM('Test Sample Data'!I$3:I$98)&gt;10,IF(AND(ISNUMBER('Test Sample Data'!I234),'Test Sample Data'!I234&lt;$B$1,'Test Sample Data'!I234&gt;0),'Test Sample Data'!I234,$B$1),"")</f>
        <v/>
      </c>
      <c r="J235" s="17" t="str">
        <f>IF(SUM('Test Sample Data'!J$3:J$98)&gt;10,IF(AND(ISNUMBER('Test Sample Data'!J234),'Test Sample Data'!J234&lt;$B$1,'Test Sample Data'!J234&gt;0),'Test Sample Data'!J234,$B$1),"")</f>
        <v/>
      </c>
      <c r="K235" s="17" t="str">
        <f>IF(SUM('Test Sample Data'!K$3:K$98)&gt;10,IF(AND(ISNUMBER('Test Sample Data'!K234),'Test Sample Data'!K234&lt;$B$1,'Test Sample Data'!K234&gt;0),'Test Sample Data'!K234,$B$1),"")</f>
        <v/>
      </c>
      <c r="L235" s="17" t="str">
        <f>IF(SUM('Test Sample Data'!L$3:L$98)&gt;10,IF(AND(ISNUMBER('Test Sample Data'!L234),'Test Sample Data'!L234&lt;$B$1,'Test Sample Data'!L234&gt;0),'Test Sample Data'!L234,$B$1),"")</f>
        <v/>
      </c>
      <c r="M235" s="17" t="str">
        <f>IF(SUM('Test Sample Data'!M$3:M$98)&gt;10,IF(AND(ISNUMBER('Test Sample Data'!M234),'Test Sample Data'!M234&lt;$B$1,'Test Sample Data'!M234&gt;0),'Test Sample Data'!M234,$B$1),"")</f>
        <v/>
      </c>
      <c r="N235" s="17" t="str">
        <f>'Gene Table'!E234</f>
        <v>hsa-miR-613</v>
      </c>
      <c r="O235" s="17" t="str">
        <f>'Gene Table'!B234</f>
        <v>J16</v>
      </c>
      <c r="P235" s="17" t="str">
        <f>IF(SUM('Control Sample Data'!D$3:D$98)&gt;10,IF(AND(ISNUMBER('Control Sample Data'!D234),'Control Sample Data'!D234&lt;$B$1,'Control Sample Data'!D234&gt;0),'Control Sample Data'!D234,$B$1),"")</f>
        <v/>
      </c>
      <c r="Q235" s="17" t="str">
        <f>IF(SUM('Control Sample Data'!E$3:E$98)&gt;10,IF(AND(ISNUMBER('Control Sample Data'!E234),'Control Sample Data'!E234&lt;$B$1,'Control Sample Data'!E234&gt;0),'Control Sample Data'!E234,$B$1),"")</f>
        <v/>
      </c>
      <c r="R235" s="17" t="str">
        <f>IF(SUM('Control Sample Data'!F$3:F$98)&gt;10,IF(AND(ISNUMBER('Control Sample Data'!F234),'Control Sample Data'!F234&lt;$B$1,'Control Sample Data'!F234&gt;0),'Control Sample Data'!F234,$B$1),"")</f>
        <v/>
      </c>
      <c r="S235" s="17" t="str">
        <f>IF(SUM('Control Sample Data'!G$3:G$98)&gt;10,IF(AND(ISNUMBER('Control Sample Data'!G234),'Control Sample Data'!G234&lt;$B$1,'Control Sample Data'!G234&gt;0),'Control Sample Data'!G234,$B$1),"")</f>
        <v/>
      </c>
      <c r="T235" s="17" t="str">
        <f>IF(SUM('Control Sample Data'!H$3:H$98)&gt;10,IF(AND(ISNUMBER('Control Sample Data'!H234),'Control Sample Data'!H234&lt;$B$1,'Control Sample Data'!H234&gt;0),'Control Sample Data'!H234,$B$1),"")</f>
        <v/>
      </c>
      <c r="U235" s="17" t="str">
        <f>IF(SUM('Control Sample Data'!I$3:I$98)&gt;10,IF(AND(ISNUMBER('Control Sample Data'!I234),'Control Sample Data'!I234&lt;$B$1,'Control Sample Data'!I234&gt;0),'Control Sample Data'!I234,$B$1),"")</f>
        <v/>
      </c>
      <c r="V235" s="17" t="str">
        <f>IF(SUM('Control Sample Data'!J$3:J$98)&gt;10,IF(AND(ISNUMBER('Control Sample Data'!J234),'Control Sample Data'!J234&lt;$B$1,'Control Sample Data'!J234&gt;0),'Control Sample Data'!J234,$B$1),"")</f>
        <v/>
      </c>
      <c r="W235" s="17" t="str">
        <f>IF(SUM('Control Sample Data'!K$3:K$98)&gt;10,IF(AND(ISNUMBER('Control Sample Data'!K234),'Control Sample Data'!K234&lt;$B$1,'Control Sample Data'!K234&gt;0),'Control Sample Data'!K234,$B$1),"")</f>
        <v/>
      </c>
      <c r="X235" s="17" t="str">
        <f>IF(SUM('Control Sample Data'!L$3:L$98)&gt;10,IF(AND(ISNUMBER('Control Sample Data'!L234),'Control Sample Data'!L234&lt;$B$1,'Control Sample Data'!L234&gt;0),'Control Sample Data'!L234,$B$1),"")</f>
        <v/>
      </c>
      <c r="Y235" s="17" t="str">
        <f>IF(SUM('Control Sample Data'!M$3:M$98)&gt;10,IF(AND(ISNUMBER('Control Sample Data'!M234),'Control Sample Data'!M234&lt;$B$1,'Control Sample Data'!M234&gt;0),'Control Sample Data'!M234,$B$1),"")</f>
        <v/>
      </c>
      <c r="AT235" s="36" t="str">
        <f t="shared" si="132"/>
        <v/>
      </c>
      <c r="AU235" s="36" t="str">
        <f t="shared" si="133"/>
        <v/>
      </c>
      <c r="AV235" s="36" t="str">
        <f t="shared" si="134"/>
        <v/>
      </c>
      <c r="AW235" s="36" t="str">
        <f t="shared" si="135"/>
        <v/>
      </c>
      <c r="AX235" s="36" t="str">
        <f t="shared" si="136"/>
        <v/>
      </c>
      <c r="AY235" s="36" t="str">
        <f t="shared" si="137"/>
        <v/>
      </c>
      <c r="AZ235" s="36" t="str">
        <f t="shared" si="138"/>
        <v/>
      </c>
      <c r="BA235" s="36" t="str">
        <f t="shared" si="139"/>
        <v/>
      </c>
      <c r="BB235" s="36" t="str">
        <f t="shared" si="140"/>
        <v/>
      </c>
      <c r="BC235" s="36" t="str">
        <f t="shared" si="141"/>
        <v/>
      </c>
      <c r="BD235" s="36" t="str">
        <f t="shared" si="142"/>
        <v/>
      </c>
      <c r="BE235" s="36" t="str">
        <f t="shared" si="143"/>
        <v/>
      </c>
      <c r="BF235" s="36" t="str">
        <f t="shared" si="144"/>
        <v/>
      </c>
      <c r="BG235" s="36" t="str">
        <f t="shared" si="145"/>
        <v/>
      </c>
      <c r="BH235" s="36" t="str">
        <f t="shared" si="146"/>
        <v/>
      </c>
      <c r="BI235" s="36" t="str">
        <f t="shared" si="147"/>
        <v/>
      </c>
      <c r="BJ235" s="36" t="str">
        <f t="shared" si="148"/>
        <v/>
      </c>
      <c r="BK235" s="36" t="str">
        <f t="shared" si="149"/>
        <v/>
      </c>
      <c r="BL235" s="36" t="str">
        <f t="shared" si="150"/>
        <v/>
      </c>
      <c r="BM235" s="36" t="str">
        <f t="shared" si="151"/>
        <v/>
      </c>
      <c r="BN235" s="38" t="e">
        <f t="shared" si="172"/>
        <v>#DIV/0!</v>
      </c>
      <c r="BO235" s="38" t="e">
        <f t="shared" si="173"/>
        <v>#DIV/0!</v>
      </c>
      <c r="BP235" s="39" t="str">
        <f t="shared" si="152"/>
        <v/>
      </c>
      <c r="BQ235" s="39" t="str">
        <f t="shared" si="153"/>
        <v/>
      </c>
      <c r="BR235" s="39" t="str">
        <f t="shared" si="154"/>
        <v/>
      </c>
      <c r="BS235" s="39" t="str">
        <f t="shared" si="155"/>
        <v/>
      </c>
      <c r="BT235" s="39" t="str">
        <f t="shared" si="156"/>
        <v/>
      </c>
      <c r="BU235" s="39" t="str">
        <f t="shared" si="157"/>
        <v/>
      </c>
      <c r="BV235" s="39" t="str">
        <f t="shared" si="158"/>
        <v/>
      </c>
      <c r="BW235" s="39" t="str">
        <f t="shared" si="159"/>
        <v/>
      </c>
      <c r="BX235" s="39" t="str">
        <f t="shared" si="160"/>
        <v/>
      </c>
      <c r="BY235" s="39" t="str">
        <f t="shared" si="161"/>
        <v/>
      </c>
      <c r="BZ235" s="39" t="str">
        <f t="shared" si="162"/>
        <v/>
      </c>
      <c r="CA235" s="39" t="str">
        <f t="shared" si="163"/>
        <v/>
      </c>
      <c r="CB235" s="39" t="str">
        <f t="shared" si="164"/>
        <v/>
      </c>
      <c r="CC235" s="39" t="str">
        <f t="shared" si="165"/>
        <v/>
      </c>
      <c r="CD235" s="39" t="str">
        <f t="shared" si="166"/>
        <v/>
      </c>
      <c r="CE235" s="39" t="str">
        <f t="shared" si="167"/>
        <v/>
      </c>
      <c r="CF235" s="39" t="str">
        <f t="shared" si="168"/>
        <v/>
      </c>
      <c r="CG235" s="39" t="str">
        <f t="shared" si="169"/>
        <v/>
      </c>
      <c r="CH235" s="39" t="str">
        <f t="shared" si="170"/>
        <v/>
      </c>
      <c r="CI235" s="39" t="str">
        <f t="shared" si="171"/>
        <v/>
      </c>
    </row>
    <row r="236" spans="1:87">
      <c r="A236" s="18"/>
      <c r="B236" s="15" t="str">
        <f>'Gene Table'!E235</f>
        <v>hsa-miR-582-3p</v>
      </c>
      <c r="C236" s="15" t="str">
        <f>'Gene Table'!B235</f>
        <v>J17</v>
      </c>
      <c r="D236" s="16" t="str">
        <f>IF(SUM('Test Sample Data'!D$3:D$98)&gt;10,IF(AND(ISNUMBER('Test Sample Data'!D235),'Test Sample Data'!D235&lt;$B$1,'Test Sample Data'!D235&gt;0),'Test Sample Data'!D235,$B$1),"")</f>
        <v/>
      </c>
      <c r="E236" s="17" t="str">
        <f>IF(SUM('Test Sample Data'!E$3:E$98)&gt;10,IF(AND(ISNUMBER('Test Sample Data'!E235),'Test Sample Data'!E235&lt;$B$1,'Test Sample Data'!E235&gt;0),'Test Sample Data'!E235,$B$1),"")</f>
        <v/>
      </c>
      <c r="F236" s="17" t="str">
        <f>IF(SUM('Test Sample Data'!F$3:F$98)&gt;10,IF(AND(ISNUMBER('Test Sample Data'!F235),'Test Sample Data'!F235&lt;$B$1,'Test Sample Data'!F235&gt;0),'Test Sample Data'!F235,$B$1),"")</f>
        <v/>
      </c>
      <c r="G236" s="17" t="str">
        <f>IF(SUM('Test Sample Data'!G$3:G$98)&gt;10,IF(AND(ISNUMBER('Test Sample Data'!G235),'Test Sample Data'!G235&lt;$B$1,'Test Sample Data'!G235&gt;0),'Test Sample Data'!G235,$B$1),"")</f>
        <v/>
      </c>
      <c r="H236" s="17" t="str">
        <f>IF(SUM('Test Sample Data'!H$3:H$98)&gt;10,IF(AND(ISNUMBER('Test Sample Data'!H235),'Test Sample Data'!H235&lt;$B$1,'Test Sample Data'!H235&gt;0),'Test Sample Data'!H235,$B$1),"")</f>
        <v/>
      </c>
      <c r="I236" s="17" t="str">
        <f>IF(SUM('Test Sample Data'!I$3:I$98)&gt;10,IF(AND(ISNUMBER('Test Sample Data'!I235),'Test Sample Data'!I235&lt;$B$1,'Test Sample Data'!I235&gt;0),'Test Sample Data'!I235,$B$1),"")</f>
        <v/>
      </c>
      <c r="J236" s="17" t="str">
        <f>IF(SUM('Test Sample Data'!J$3:J$98)&gt;10,IF(AND(ISNUMBER('Test Sample Data'!J235),'Test Sample Data'!J235&lt;$B$1,'Test Sample Data'!J235&gt;0),'Test Sample Data'!J235,$B$1),"")</f>
        <v/>
      </c>
      <c r="K236" s="17" t="str">
        <f>IF(SUM('Test Sample Data'!K$3:K$98)&gt;10,IF(AND(ISNUMBER('Test Sample Data'!K235),'Test Sample Data'!K235&lt;$B$1,'Test Sample Data'!K235&gt;0),'Test Sample Data'!K235,$B$1),"")</f>
        <v/>
      </c>
      <c r="L236" s="17" t="str">
        <f>IF(SUM('Test Sample Data'!L$3:L$98)&gt;10,IF(AND(ISNUMBER('Test Sample Data'!L235),'Test Sample Data'!L235&lt;$B$1,'Test Sample Data'!L235&gt;0),'Test Sample Data'!L235,$B$1),"")</f>
        <v/>
      </c>
      <c r="M236" s="17" t="str">
        <f>IF(SUM('Test Sample Data'!M$3:M$98)&gt;10,IF(AND(ISNUMBER('Test Sample Data'!M235),'Test Sample Data'!M235&lt;$B$1,'Test Sample Data'!M235&gt;0),'Test Sample Data'!M235,$B$1),"")</f>
        <v/>
      </c>
      <c r="N236" s="17" t="str">
        <f>'Gene Table'!E235</f>
        <v>hsa-miR-582-3p</v>
      </c>
      <c r="O236" s="17" t="str">
        <f>'Gene Table'!B235</f>
        <v>J17</v>
      </c>
      <c r="P236" s="17" t="str">
        <f>IF(SUM('Control Sample Data'!D$3:D$98)&gt;10,IF(AND(ISNUMBER('Control Sample Data'!D235),'Control Sample Data'!D235&lt;$B$1,'Control Sample Data'!D235&gt;0),'Control Sample Data'!D235,$B$1),"")</f>
        <v/>
      </c>
      <c r="Q236" s="17" t="str">
        <f>IF(SUM('Control Sample Data'!E$3:E$98)&gt;10,IF(AND(ISNUMBER('Control Sample Data'!E235),'Control Sample Data'!E235&lt;$B$1,'Control Sample Data'!E235&gt;0),'Control Sample Data'!E235,$B$1),"")</f>
        <v/>
      </c>
      <c r="R236" s="17" t="str">
        <f>IF(SUM('Control Sample Data'!F$3:F$98)&gt;10,IF(AND(ISNUMBER('Control Sample Data'!F235),'Control Sample Data'!F235&lt;$B$1,'Control Sample Data'!F235&gt;0),'Control Sample Data'!F235,$B$1),"")</f>
        <v/>
      </c>
      <c r="S236" s="17" t="str">
        <f>IF(SUM('Control Sample Data'!G$3:G$98)&gt;10,IF(AND(ISNUMBER('Control Sample Data'!G235),'Control Sample Data'!G235&lt;$B$1,'Control Sample Data'!G235&gt;0),'Control Sample Data'!G235,$B$1),"")</f>
        <v/>
      </c>
      <c r="T236" s="17" t="str">
        <f>IF(SUM('Control Sample Data'!H$3:H$98)&gt;10,IF(AND(ISNUMBER('Control Sample Data'!H235),'Control Sample Data'!H235&lt;$B$1,'Control Sample Data'!H235&gt;0),'Control Sample Data'!H235,$B$1),"")</f>
        <v/>
      </c>
      <c r="U236" s="17" t="str">
        <f>IF(SUM('Control Sample Data'!I$3:I$98)&gt;10,IF(AND(ISNUMBER('Control Sample Data'!I235),'Control Sample Data'!I235&lt;$B$1,'Control Sample Data'!I235&gt;0),'Control Sample Data'!I235,$B$1),"")</f>
        <v/>
      </c>
      <c r="V236" s="17" t="str">
        <f>IF(SUM('Control Sample Data'!J$3:J$98)&gt;10,IF(AND(ISNUMBER('Control Sample Data'!J235),'Control Sample Data'!J235&lt;$B$1,'Control Sample Data'!J235&gt;0),'Control Sample Data'!J235,$B$1),"")</f>
        <v/>
      </c>
      <c r="W236" s="17" t="str">
        <f>IF(SUM('Control Sample Data'!K$3:K$98)&gt;10,IF(AND(ISNUMBER('Control Sample Data'!K235),'Control Sample Data'!K235&lt;$B$1,'Control Sample Data'!K235&gt;0),'Control Sample Data'!K235,$B$1),"")</f>
        <v/>
      </c>
      <c r="X236" s="17" t="str">
        <f>IF(SUM('Control Sample Data'!L$3:L$98)&gt;10,IF(AND(ISNUMBER('Control Sample Data'!L235),'Control Sample Data'!L235&lt;$B$1,'Control Sample Data'!L235&gt;0),'Control Sample Data'!L235,$B$1),"")</f>
        <v/>
      </c>
      <c r="Y236" s="17" t="str">
        <f>IF(SUM('Control Sample Data'!M$3:M$98)&gt;10,IF(AND(ISNUMBER('Control Sample Data'!M235),'Control Sample Data'!M235&lt;$B$1,'Control Sample Data'!M235&gt;0),'Control Sample Data'!M235,$B$1),"")</f>
        <v/>
      </c>
      <c r="AT236" s="36" t="str">
        <f t="shared" si="132"/>
        <v/>
      </c>
      <c r="AU236" s="36" t="str">
        <f t="shared" si="133"/>
        <v/>
      </c>
      <c r="AV236" s="36" t="str">
        <f t="shared" si="134"/>
        <v/>
      </c>
      <c r="AW236" s="36" t="str">
        <f t="shared" si="135"/>
        <v/>
      </c>
      <c r="AX236" s="36" t="str">
        <f t="shared" si="136"/>
        <v/>
      </c>
      <c r="AY236" s="36" t="str">
        <f t="shared" si="137"/>
        <v/>
      </c>
      <c r="AZ236" s="36" t="str">
        <f t="shared" si="138"/>
        <v/>
      </c>
      <c r="BA236" s="36" t="str">
        <f t="shared" si="139"/>
        <v/>
      </c>
      <c r="BB236" s="36" t="str">
        <f t="shared" si="140"/>
        <v/>
      </c>
      <c r="BC236" s="36" t="str">
        <f t="shared" si="141"/>
        <v/>
      </c>
      <c r="BD236" s="36" t="str">
        <f t="shared" si="142"/>
        <v/>
      </c>
      <c r="BE236" s="36" t="str">
        <f t="shared" si="143"/>
        <v/>
      </c>
      <c r="BF236" s="36" t="str">
        <f t="shared" si="144"/>
        <v/>
      </c>
      <c r="BG236" s="36" t="str">
        <f t="shared" si="145"/>
        <v/>
      </c>
      <c r="BH236" s="36" t="str">
        <f t="shared" si="146"/>
        <v/>
      </c>
      <c r="BI236" s="36" t="str">
        <f t="shared" si="147"/>
        <v/>
      </c>
      <c r="BJ236" s="36" t="str">
        <f t="shared" si="148"/>
        <v/>
      </c>
      <c r="BK236" s="36" t="str">
        <f t="shared" si="149"/>
        <v/>
      </c>
      <c r="BL236" s="36" t="str">
        <f t="shared" si="150"/>
        <v/>
      </c>
      <c r="BM236" s="36" t="str">
        <f t="shared" si="151"/>
        <v/>
      </c>
      <c r="BN236" s="38" t="e">
        <f t="shared" si="172"/>
        <v>#DIV/0!</v>
      </c>
      <c r="BO236" s="38" t="e">
        <f t="shared" si="173"/>
        <v>#DIV/0!</v>
      </c>
      <c r="BP236" s="39" t="str">
        <f t="shared" si="152"/>
        <v/>
      </c>
      <c r="BQ236" s="39" t="str">
        <f t="shared" si="153"/>
        <v/>
      </c>
      <c r="BR236" s="39" t="str">
        <f t="shared" si="154"/>
        <v/>
      </c>
      <c r="BS236" s="39" t="str">
        <f t="shared" si="155"/>
        <v/>
      </c>
      <c r="BT236" s="39" t="str">
        <f t="shared" si="156"/>
        <v/>
      </c>
      <c r="BU236" s="39" t="str">
        <f t="shared" si="157"/>
        <v/>
      </c>
      <c r="BV236" s="39" t="str">
        <f t="shared" si="158"/>
        <v/>
      </c>
      <c r="BW236" s="39" t="str">
        <f t="shared" si="159"/>
        <v/>
      </c>
      <c r="BX236" s="39" t="str">
        <f t="shared" si="160"/>
        <v/>
      </c>
      <c r="BY236" s="39" t="str">
        <f t="shared" si="161"/>
        <v/>
      </c>
      <c r="BZ236" s="39" t="str">
        <f t="shared" si="162"/>
        <v/>
      </c>
      <c r="CA236" s="39" t="str">
        <f t="shared" si="163"/>
        <v/>
      </c>
      <c r="CB236" s="39" t="str">
        <f t="shared" si="164"/>
        <v/>
      </c>
      <c r="CC236" s="39" t="str">
        <f t="shared" si="165"/>
        <v/>
      </c>
      <c r="CD236" s="39" t="str">
        <f t="shared" si="166"/>
        <v/>
      </c>
      <c r="CE236" s="39" t="str">
        <f t="shared" si="167"/>
        <v/>
      </c>
      <c r="CF236" s="39" t="str">
        <f t="shared" si="168"/>
        <v/>
      </c>
      <c r="CG236" s="39" t="str">
        <f t="shared" si="169"/>
        <v/>
      </c>
      <c r="CH236" s="39" t="str">
        <f t="shared" si="170"/>
        <v/>
      </c>
      <c r="CI236" s="39" t="str">
        <f t="shared" si="171"/>
        <v/>
      </c>
    </row>
    <row r="237" spans="1:87">
      <c r="A237" s="18"/>
      <c r="B237" s="15" t="str">
        <f>'Gene Table'!E236</f>
        <v>hsa-miR-769-5p</v>
      </c>
      <c r="C237" s="15" t="str">
        <f>'Gene Table'!B236</f>
        <v>J18</v>
      </c>
      <c r="D237" s="16" t="str">
        <f>IF(SUM('Test Sample Data'!D$3:D$98)&gt;10,IF(AND(ISNUMBER('Test Sample Data'!D236),'Test Sample Data'!D236&lt;$B$1,'Test Sample Data'!D236&gt;0),'Test Sample Data'!D236,$B$1),"")</f>
        <v/>
      </c>
      <c r="E237" s="17" t="str">
        <f>IF(SUM('Test Sample Data'!E$3:E$98)&gt;10,IF(AND(ISNUMBER('Test Sample Data'!E236),'Test Sample Data'!E236&lt;$B$1,'Test Sample Data'!E236&gt;0),'Test Sample Data'!E236,$B$1),"")</f>
        <v/>
      </c>
      <c r="F237" s="17" t="str">
        <f>IF(SUM('Test Sample Data'!F$3:F$98)&gt;10,IF(AND(ISNUMBER('Test Sample Data'!F236),'Test Sample Data'!F236&lt;$B$1,'Test Sample Data'!F236&gt;0),'Test Sample Data'!F236,$B$1),"")</f>
        <v/>
      </c>
      <c r="G237" s="17" t="str">
        <f>IF(SUM('Test Sample Data'!G$3:G$98)&gt;10,IF(AND(ISNUMBER('Test Sample Data'!G236),'Test Sample Data'!G236&lt;$B$1,'Test Sample Data'!G236&gt;0),'Test Sample Data'!G236,$B$1),"")</f>
        <v/>
      </c>
      <c r="H237" s="17" t="str">
        <f>IF(SUM('Test Sample Data'!H$3:H$98)&gt;10,IF(AND(ISNUMBER('Test Sample Data'!H236),'Test Sample Data'!H236&lt;$B$1,'Test Sample Data'!H236&gt;0),'Test Sample Data'!H236,$B$1),"")</f>
        <v/>
      </c>
      <c r="I237" s="17" t="str">
        <f>IF(SUM('Test Sample Data'!I$3:I$98)&gt;10,IF(AND(ISNUMBER('Test Sample Data'!I236),'Test Sample Data'!I236&lt;$B$1,'Test Sample Data'!I236&gt;0),'Test Sample Data'!I236,$B$1),"")</f>
        <v/>
      </c>
      <c r="J237" s="17" t="str">
        <f>IF(SUM('Test Sample Data'!J$3:J$98)&gt;10,IF(AND(ISNUMBER('Test Sample Data'!J236),'Test Sample Data'!J236&lt;$B$1,'Test Sample Data'!J236&gt;0),'Test Sample Data'!J236,$B$1),"")</f>
        <v/>
      </c>
      <c r="K237" s="17" t="str">
        <f>IF(SUM('Test Sample Data'!K$3:K$98)&gt;10,IF(AND(ISNUMBER('Test Sample Data'!K236),'Test Sample Data'!K236&lt;$B$1,'Test Sample Data'!K236&gt;0),'Test Sample Data'!K236,$B$1),"")</f>
        <v/>
      </c>
      <c r="L237" s="17" t="str">
        <f>IF(SUM('Test Sample Data'!L$3:L$98)&gt;10,IF(AND(ISNUMBER('Test Sample Data'!L236),'Test Sample Data'!L236&lt;$B$1,'Test Sample Data'!L236&gt;0),'Test Sample Data'!L236,$B$1),"")</f>
        <v/>
      </c>
      <c r="M237" s="17" t="str">
        <f>IF(SUM('Test Sample Data'!M$3:M$98)&gt;10,IF(AND(ISNUMBER('Test Sample Data'!M236),'Test Sample Data'!M236&lt;$B$1,'Test Sample Data'!M236&gt;0),'Test Sample Data'!M236,$B$1),"")</f>
        <v/>
      </c>
      <c r="N237" s="17" t="str">
        <f>'Gene Table'!E236</f>
        <v>hsa-miR-769-5p</v>
      </c>
      <c r="O237" s="17" t="str">
        <f>'Gene Table'!B236</f>
        <v>J18</v>
      </c>
      <c r="P237" s="17" t="str">
        <f>IF(SUM('Control Sample Data'!D$3:D$98)&gt;10,IF(AND(ISNUMBER('Control Sample Data'!D236),'Control Sample Data'!D236&lt;$B$1,'Control Sample Data'!D236&gt;0),'Control Sample Data'!D236,$B$1),"")</f>
        <v/>
      </c>
      <c r="Q237" s="17" t="str">
        <f>IF(SUM('Control Sample Data'!E$3:E$98)&gt;10,IF(AND(ISNUMBER('Control Sample Data'!E236),'Control Sample Data'!E236&lt;$B$1,'Control Sample Data'!E236&gt;0),'Control Sample Data'!E236,$B$1),"")</f>
        <v/>
      </c>
      <c r="R237" s="17" t="str">
        <f>IF(SUM('Control Sample Data'!F$3:F$98)&gt;10,IF(AND(ISNUMBER('Control Sample Data'!F236),'Control Sample Data'!F236&lt;$B$1,'Control Sample Data'!F236&gt;0),'Control Sample Data'!F236,$B$1),"")</f>
        <v/>
      </c>
      <c r="S237" s="17" t="str">
        <f>IF(SUM('Control Sample Data'!G$3:G$98)&gt;10,IF(AND(ISNUMBER('Control Sample Data'!G236),'Control Sample Data'!G236&lt;$B$1,'Control Sample Data'!G236&gt;0),'Control Sample Data'!G236,$B$1),"")</f>
        <v/>
      </c>
      <c r="T237" s="17" t="str">
        <f>IF(SUM('Control Sample Data'!H$3:H$98)&gt;10,IF(AND(ISNUMBER('Control Sample Data'!H236),'Control Sample Data'!H236&lt;$B$1,'Control Sample Data'!H236&gt;0),'Control Sample Data'!H236,$B$1),"")</f>
        <v/>
      </c>
      <c r="U237" s="17" t="str">
        <f>IF(SUM('Control Sample Data'!I$3:I$98)&gt;10,IF(AND(ISNUMBER('Control Sample Data'!I236),'Control Sample Data'!I236&lt;$B$1,'Control Sample Data'!I236&gt;0),'Control Sample Data'!I236,$B$1),"")</f>
        <v/>
      </c>
      <c r="V237" s="17" t="str">
        <f>IF(SUM('Control Sample Data'!J$3:J$98)&gt;10,IF(AND(ISNUMBER('Control Sample Data'!J236),'Control Sample Data'!J236&lt;$B$1,'Control Sample Data'!J236&gt;0),'Control Sample Data'!J236,$B$1),"")</f>
        <v/>
      </c>
      <c r="W237" s="17" t="str">
        <f>IF(SUM('Control Sample Data'!K$3:K$98)&gt;10,IF(AND(ISNUMBER('Control Sample Data'!K236),'Control Sample Data'!K236&lt;$B$1,'Control Sample Data'!K236&gt;0),'Control Sample Data'!K236,$B$1),"")</f>
        <v/>
      </c>
      <c r="X237" s="17" t="str">
        <f>IF(SUM('Control Sample Data'!L$3:L$98)&gt;10,IF(AND(ISNUMBER('Control Sample Data'!L236),'Control Sample Data'!L236&lt;$B$1,'Control Sample Data'!L236&gt;0),'Control Sample Data'!L236,$B$1),"")</f>
        <v/>
      </c>
      <c r="Y237" s="17" t="str">
        <f>IF(SUM('Control Sample Data'!M$3:M$98)&gt;10,IF(AND(ISNUMBER('Control Sample Data'!M236),'Control Sample Data'!M236&lt;$B$1,'Control Sample Data'!M236&gt;0),'Control Sample Data'!M236,$B$1),"")</f>
        <v/>
      </c>
      <c r="AT237" s="36" t="str">
        <f t="shared" si="132"/>
        <v/>
      </c>
      <c r="AU237" s="36" t="str">
        <f t="shared" si="133"/>
        <v/>
      </c>
      <c r="AV237" s="36" t="str">
        <f t="shared" si="134"/>
        <v/>
      </c>
      <c r="AW237" s="36" t="str">
        <f t="shared" si="135"/>
        <v/>
      </c>
      <c r="AX237" s="36" t="str">
        <f t="shared" si="136"/>
        <v/>
      </c>
      <c r="AY237" s="36" t="str">
        <f t="shared" si="137"/>
        <v/>
      </c>
      <c r="AZ237" s="36" t="str">
        <f t="shared" si="138"/>
        <v/>
      </c>
      <c r="BA237" s="36" t="str">
        <f t="shared" si="139"/>
        <v/>
      </c>
      <c r="BB237" s="36" t="str">
        <f t="shared" si="140"/>
        <v/>
      </c>
      <c r="BC237" s="36" t="str">
        <f t="shared" si="141"/>
        <v/>
      </c>
      <c r="BD237" s="36" t="str">
        <f t="shared" si="142"/>
        <v/>
      </c>
      <c r="BE237" s="36" t="str">
        <f t="shared" si="143"/>
        <v/>
      </c>
      <c r="BF237" s="36" t="str">
        <f t="shared" si="144"/>
        <v/>
      </c>
      <c r="BG237" s="36" t="str">
        <f t="shared" si="145"/>
        <v/>
      </c>
      <c r="BH237" s="36" t="str">
        <f t="shared" si="146"/>
        <v/>
      </c>
      <c r="BI237" s="36" t="str">
        <f t="shared" si="147"/>
        <v/>
      </c>
      <c r="BJ237" s="36" t="str">
        <f t="shared" si="148"/>
        <v/>
      </c>
      <c r="BK237" s="36" t="str">
        <f t="shared" si="149"/>
        <v/>
      </c>
      <c r="BL237" s="36" t="str">
        <f t="shared" si="150"/>
        <v/>
      </c>
      <c r="BM237" s="36" t="str">
        <f t="shared" si="151"/>
        <v/>
      </c>
      <c r="BN237" s="38" t="e">
        <f t="shared" si="172"/>
        <v>#DIV/0!</v>
      </c>
      <c r="BO237" s="38" t="e">
        <f t="shared" si="173"/>
        <v>#DIV/0!</v>
      </c>
      <c r="BP237" s="39" t="str">
        <f t="shared" si="152"/>
        <v/>
      </c>
      <c r="BQ237" s="39" t="str">
        <f t="shared" si="153"/>
        <v/>
      </c>
      <c r="BR237" s="39" t="str">
        <f t="shared" si="154"/>
        <v/>
      </c>
      <c r="BS237" s="39" t="str">
        <f t="shared" si="155"/>
        <v/>
      </c>
      <c r="BT237" s="39" t="str">
        <f t="shared" si="156"/>
        <v/>
      </c>
      <c r="BU237" s="39" t="str">
        <f t="shared" si="157"/>
        <v/>
      </c>
      <c r="BV237" s="39" t="str">
        <f t="shared" si="158"/>
        <v/>
      </c>
      <c r="BW237" s="39" t="str">
        <f t="shared" si="159"/>
        <v/>
      </c>
      <c r="BX237" s="39" t="str">
        <f t="shared" si="160"/>
        <v/>
      </c>
      <c r="BY237" s="39" t="str">
        <f t="shared" si="161"/>
        <v/>
      </c>
      <c r="BZ237" s="39" t="str">
        <f t="shared" si="162"/>
        <v/>
      </c>
      <c r="CA237" s="39" t="str">
        <f t="shared" si="163"/>
        <v/>
      </c>
      <c r="CB237" s="39" t="str">
        <f t="shared" si="164"/>
        <v/>
      </c>
      <c r="CC237" s="39" t="str">
        <f t="shared" si="165"/>
        <v/>
      </c>
      <c r="CD237" s="39" t="str">
        <f t="shared" si="166"/>
        <v/>
      </c>
      <c r="CE237" s="39" t="str">
        <f t="shared" si="167"/>
        <v/>
      </c>
      <c r="CF237" s="39" t="str">
        <f t="shared" si="168"/>
        <v/>
      </c>
      <c r="CG237" s="39" t="str">
        <f t="shared" si="169"/>
        <v/>
      </c>
      <c r="CH237" s="39" t="str">
        <f t="shared" si="170"/>
        <v/>
      </c>
      <c r="CI237" s="39" t="str">
        <f t="shared" si="171"/>
        <v/>
      </c>
    </row>
    <row r="238" spans="1:87">
      <c r="A238" s="18"/>
      <c r="B238" s="15" t="str">
        <f>'Gene Table'!E237</f>
        <v>hsa-miR-654-3p</v>
      </c>
      <c r="C238" s="15" t="str">
        <f>'Gene Table'!B237</f>
        <v>J19</v>
      </c>
      <c r="D238" s="16" t="str">
        <f>IF(SUM('Test Sample Data'!D$3:D$98)&gt;10,IF(AND(ISNUMBER('Test Sample Data'!D237),'Test Sample Data'!D237&lt;$B$1,'Test Sample Data'!D237&gt;0),'Test Sample Data'!D237,$B$1),"")</f>
        <v/>
      </c>
      <c r="E238" s="17" t="str">
        <f>IF(SUM('Test Sample Data'!E$3:E$98)&gt;10,IF(AND(ISNUMBER('Test Sample Data'!E237),'Test Sample Data'!E237&lt;$B$1,'Test Sample Data'!E237&gt;0),'Test Sample Data'!E237,$B$1),"")</f>
        <v/>
      </c>
      <c r="F238" s="17" t="str">
        <f>IF(SUM('Test Sample Data'!F$3:F$98)&gt;10,IF(AND(ISNUMBER('Test Sample Data'!F237),'Test Sample Data'!F237&lt;$B$1,'Test Sample Data'!F237&gt;0),'Test Sample Data'!F237,$B$1),"")</f>
        <v/>
      </c>
      <c r="G238" s="17" t="str">
        <f>IF(SUM('Test Sample Data'!G$3:G$98)&gt;10,IF(AND(ISNUMBER('Test Sample Data'!G237),'Test Sample Data'!G237&lt;$B$1,'Test Sample Data'!G237&gt;0),'Test Sample Data'!G237,$B$1),"")</f>
        <v/>
      </c>
      <c r="H238" s="17" t="str">
        <f>IF(SUM('Test Sample Data'!H$3:H$98)&gt;10,IF(AND(ISNUMBER('Test Sample Data'!H237),'Test Sample Data'!H237&lt;$B$1,'Test Sample Data'!H237&gt;0),'Test Sample Data'!H237,$B$1),"")</f>
        <v/>
      </c>
      <c r="I238" s="17" t="str">
        <f>IF(SUM('Test Sample Data'!I$3:I$98)&gt;10,IF(AND(ISNUMBER('Test Sample Data'!I237),'Test Sample Data'!I237&lt;$B$1,'Test Sample Data'!I237&gt;0),'Test Sample Data'!I237,$B$1),"")</f>
        <v/>
      </c>
      <c r="J238" s="17" t="str">
        <f>IF(SUM('Test Sample Data'!J$3:J$98)&gt;10,IF(AND(ISNUMBER('Test Sample Data'!J237),'Test Sample Data'!J237&lt;$B$1,'Test Sample Data'!J237&gt;0),'Test Sample Data'!J237,$B$1),"")</f>
        <v/>
      </c>
      <c r="K238" s="17" t="str">
        <f>IF(SUM('Test Sample Data'!K$3:K$98)&gt;10,IF(AND(ISNUMBER('Test Sample Data'!K237),'Test Sample Data'!K237&lt;$B$1,'Test Sample Data'!K237&gt;0),'Test Sample Data'!K237,$B$1),"")</f>
        <v/>
      </c>
      <c r="L238" s="17" t="str">
        <f>IF(SUM('Test Sample Data'!L$3:L$98)&gt;10,IF(AND(ISNUMBER('Test Sample Data'!L237),'Test Sample Data'!L237&lt;$B$1,'Test Sample Data'!L237&gt;0),'Test Sample Data'!L237,$B$1),"")</f>
        <v/>
      </c>
      <c r="M238" s="17" t="str">
        <f>IF(SUM('Test Sample Data'!M$3:M$98)&gt;10,IF(AND(ISNUMBER('Test Sample Data'!M237),'Test Sample Data'!M237&lt;$B$1,'Test Sample Data'!M237&gt;0),'Test Sample Data'!M237,$B$1),"")</f>
        <v/>
      </c>
      <c r="N238" s="17" t="str">
        <f>'Gene Table'!E237</f>
        <v>hsa-miR-654-3p</v>
      </c>
      <c r="O238" s="17" t="str">
        <f>'Gene Table'!B237</f>
        <v>J19</v>
      </c>
      <c r="P238" s="17" t="str">
        <f>IF(SUM('Control Sample Data'!D$3:D$98)&gt;10,IF(AND(ISNUMBER('Control Sample Data'!D237),'Control Sample Data'!D237&lt;$B$1,'Control Sample Data'!D237&gt;0),'Control Sample Data'!D237,$B$1),"")</f>
        <v/>
      </c>
      <c r="Q238" s="17" t="str">
        <f>IF(SUM('Control Sample Data'!E$3:E$98)&gt;10,IF(AND(ISNUMBER('Control Sample Data'!E237),'Control Sample Data'!E237&lt;$B$1,'Control Sample Data'!E237&gt;0),'Control Sample Data'!E237,$B$1),"")</f>
        <v/>
      </c>
      <c r="R238" s="17" t="str">
        <f>IF(SUM('Control Sample Data'!F$3:F$98)&gt;10,IF(AND(ISNUMBER('Control Sample Data'!F237),'Control Sample Data'!F237&lt;$B$1,'Control Sample Data'!F237&gt;0),'Control Sample Data'!F237,$B$1),"")</f>
        <v/>
      </c>
      <c r="S238" s="17" t="str">
        <f>IF(SUM('Control Sample Data'!G$3:G$98)&gt;10,IF(AND(ISNUMBER('Control Sample Data'!G237),'Control Sample Data'!G237&lt;$B$1,'Control Sample Data'!G237&gt;0),'Control Sample Data'!G237,$B$1),"")</f>
        <v/>
      </c>
      <c r="T238" s="17" t="str">
        <f>IF(SUM('Control Sample Data'!H$3:H$98)&gt;10,IF(AND(ISNUMBER('Control Sample Data'!H237),'Control Sample Data'!H237&lt;$B$1,'Control Sample Data'!H237&gt;0),'Control Sample Data'!H237,$B$1),"")</f>
        <v/>
      </c>
      <c r="U238" s="17" t="str">
        <f>IF(SUM('Control Sample Data'!I$3:I$98)&gt;10,IF(AND(ISNUMBER('Control Sample Data'!I237),'Control Sample Data'!I237&lt;$B$1,'Control Sample Data'!I237&gt;0),'Control Sample Data'!I237,$B$1),"")</f>
        <v/>
      </c>
      <c r="V238" s="17" t="str">
        <f>IF(SUM('Control Sample Data'!J$3:J$98)&gt;10,IF(AND(ISNUMBER('Control Sample Data'!J237),'Control Sample Data'!J237&lt;$B$1,'Control Sample Data'!J237&gt;0),'Control Sample Data'!J237,$B$1),"")</f>
        <v/>
      </c>
      <c r="W238" s="17" t="str">
        <f>IF(SUM('Control Sample Data'!K$3:K$98)&gt;10,IF(AND(ISNUMBER('Control Sample Data'!K237),'Control Sample Data'!K237&lt;$B$1,'Control Sample Data'!K237&gt;0),'Control Sample Data'!K237,$B$1),"")</f>
        <v/>
      </c>
      <c r="X238" s="17" t="str">
        <f>IF(SUM('Control Sample Data'!L$3:L$98)&gt;10,IF(AND(ISNUMBER('Control Sample Data'!L237),'Control Sample Data'!L237&lt;$B$1,'Control Sample Data'!L237&gt;0),'Control Sample Data'!L237,$B$1),"")</f>
        <v/>
      </c>
      <c r="Y238" s="17" t="str">
        <f>IF(SUM('Control Sample Data'!M$3:M$98)&gt;10,IF(AND(ISNUMBER('Control Sample Data'!M237),'Control Sample Data'!M237&lt;$B$1,'Control Sample Data'!M237&gt;0),'Control Sample Data'!M237,$B$1),"")</f>
        <v/>
      </c>
      <c r="AT238" s="36" t="str">
        <f t="shared" si="132"/>
        <v/>
      </c>
      <c r="AU238" s="36" t="str">
        <f t="shared" si="133"/>
        <v/>
      </c>
      <c r="AV238" s="36" t="str">
        <f t="shared" si="134"/>
        <v/>
      </c>
      <c r="AW238" s="36" t="str">
        <f t="shared" si="135"/>
        <v/>
      </c>
      <c r="AX238" s="36" t="str">
        <f t="shared" si="136"/>
        <v/>
      </c>
      <c r="AY238" s="36" t="str">
        <f t="shared" si="137"/>
        <v/>
      </c>
      <c r="AZ238" s="36" t="str">
        <f t="shared" si="138"/>
        <v/>
      </c>
      <c r="BA238" s="36" t="str">
        <f t="shared" si="139"/>
        <v/>
      </c>
      <c r="BB238" s="36" t="str">
        <f t="shared" si="140"/>
        <v/>
      </c>
      <c r="BC238" s="36" t="str">
        <f t="shared" si="141"/>
        <v/>
      </c>
      <c r="BD238" s="36" t="str">
        <f t="shared" si="142"/>
        <v/>
      </c>
      <c r="BE238" s="36" t="str">
        <f t="shared" si="143"/>
        <v/>
      </c>
      <c r="BF238" s="36" t="str">
        <f t="shared" si="144"/>
        <v/>
      </c>
      <c r="BG238" s="36" t="str">
        <f t="shared" si="145"/>
        <v/>
      </c>
      <c r="BH238" s="36" t="str">
        <f t="shared" si="146"/>
        <v/>
      </c>
      <c r="BI238" s="36" t="str">
        <f t="shared" si="147"/>
        <v/>
      </c>
      <c r="BJ238" s="36" t="str">
        <f t="shared" si="148"/>
        <v/>
      </c>
      <c r="BK238" s="36" t="str">
        <f t="shared" si="149"/>
        <v/>
      </c>
      <c r="BL238" s="36" t="str">
        <f t="shared" si="150"/>
        <v/>
      </c>
      <c r="BM238" s="36" t="str">
        <f t="shared" si="151"/>
        <v/>
      </c>
      <c r="BN238" s="38" t="e">
        <f t="shared" si="172"/>
        <v>#DIV/0!</v>
      </c>
      <c r="BO238" s="38" t="e">
        <f t="shared" si="173"/>
        <v>#DIV/0!</v>
      </c>
      <c r="BP238" s="39" t="str">
        <f t="shared" si="152"/>
        <v/>
      </c>
      <c r="BQ238" s="39" t="str">
        <f t="shared" si="153"/>
        <v/>
      </c>
      <c r="BR238" s="39" t="str">
        <f t="shared" si="154"/>
        <v/>
      </c>
      <c r="BS238" s="39" t="str">
        <f t="shared" si="155"/>
        <v/>
      </c>
      <c r="BT238" s="39" t="str">
        <f t="shared" si="156"/>
        <v/>
      </c>
      <c r="BU238" s="39" t="str">
        <f t="shared" si="157"/>
        <v/>
      </c>
      <c r="BV238" s="39" t="str">
        <f t="shared" si="158"/>
        <v/>
      </c>
      <c r="BW238" s="39" t="str">
        <f t="shared" si="159"/>
        <v/>
      </c>
      <c r="BX238" s="39" t="str">
        <f t="shared" si="160"/>
        <v/>
      </c>
      <c r="BY238" s="39" t="str">
        <f t="shared" si="161"/>
        <v/>
      </c>
      <c r="BZ238" s="39" t="str">
        <f t="shared" si="162"/>
        <v/>
      </c>
      <c r="CA238" s="39" t="str">
        <f t="shared" si="163"/>
        <v/>
      </c>
      <c r="CB238" s="39" t="str">
        <f t="shared" si="164"/>
        <v/>
      </c>
      <c r="CC238" s="39" t="str">
        <f t="shared" si="165"/>
        <v/>
      </c>
      <c r="CD238" s="39" t="str">
        <f t="shared" si="166"/>
        <v/>
      </c>
      <c r="CE238" s="39" t="str">
        <f t="shared" si="167"/>
        <v/>
      </c>
      <c r="CF238" s="39" t="str">
        <f t="shared" si="168"/>
        <v/>
      </c>
      <c r="CG238" s="39" t="str">
        <f t="shared" si="169"/>
        <v/>
      </c>
      <c r="CH238" s="39" t="str">
        <f t="shared" si="170"/>
        <v/>
      </c>
      <c r="CI238" s="39" t="str">
        <f t="shared" si="171"/>
        <v/>
      </c>
    </row>
    <row r="239" spans="1:87">
      <c r="A239" s="18"/>
      <c r="B239" s="15" t="str">
        <f>'Gene Table'!E238</f>
        <v>hsa-miR-1281</v>
      </c>
      <c r="C239" s="15" t="str">
        <f>'Gene Table'!B238</f>
        <v>J20</v>
      </c>
      <c r="D239" s="16" t="str">
        <f>IF(SUM('Test Sample Data'!D$3:D$98)&gt;10,IF(AND(ISNUMBER('Test Sample Data'!D238),'Test Sample Data'!D238&lt;$B$1,'Test Sample Data'!D238&gt;0),'Test Sample Data'!D238,$B$1),"")</f>
        <v/>
      </c>
      <c r="E239" s="17" t="str">
        <f>IF(SUM('Test Sample Data'!E$3:E$98)&gt;10,IF(AND(ISNUMBER('Test Sample Data'!E238),'Test Sample Data'!E238&lt;$B$1,'Test Sample Data'!E238&gt;0),'Test Sample Data'!E238,$B$1),"")</f>
        <v/>
      </c>
      <c r="F239" s="17" t="str">
        <f>IF(SUM('Test Sample Data'!F$3:F$98)&gt;10,IF(AND(ISNUMBER('Test Sample Data'!F238),'Test Sample Data'!F238&lt;$B$1,'Test Sample Data'!F238&gt;0),'Test Sample Data'!F238,$B$1),"")</f>
        <v/>
      </c>
      <c r="G239" s="17" t="str">
        <f>IF(SUM('Test Sample Data'!G$3:G$98)&gt;10,IF(AND(ISNUMBER('Test Sample Data'!G238),'Test Sample Data'!G238&lt;$B$1,'Test Sample Data'!G238&gt;0),'Test Sample Data'!G238,$B$1),"")</f>
        <v/>
      </c>
      <c r="H239" s="17" t="str">
        <f>IF(SUM('Test Sample Data'!H$3:H$98)&gt;10,IF(AND(ISNUMBER('Test Sample Data'!H238),'Test Sample Data'!H238&lt;$B$1,'Test Sample Data'!H238&gt;0),'Test Sample Data'!H238,$B$1),"")</f>
        <v/>
      </c>
      <c r="I239" s="17" t="str">
        <f>IF(SUM('Test Sample Data'!I$3:I$98)&gt;10,IF(AND(ISNUMBER('Test Sample Data'!I238),'Test Sample Data'!I238&lt;$B$1,'Test Sample Data'!I238&gt;0),'Test Sample Data'!I238,$B$1),"")</f>
        <v/>
      </c>
      <c r="J239" s="17" t="str">
        <f>IF(SUM('Test Sample Data'!J$3:J$98)&gt;10,IF(AND(ISNUMBER('Test Sample Data'!J238),'Test Sample Data'!J238&lt;$B$1,'Test Sample Data'!J238&gt;0),'Test Sample Data'!J238,$B$1),"")</f>
        <v/>
      </c>
      <c r="K239" s="17" t="str">
        <f>IF(SUM('Test Sample Data'!K$3:K$98)&gt;10,IF(AND(ISNUMBER('Test Sample Data'!K238),'Test Sample Data'!K238&lt;$B$1,'Test Sample Data'!K238&gt;0),'Test Sample Data'!K238,$B$1),"")</f>
        <v/>
      </c>
      <c r="L239" s="17" t="str">
        <f>IF(SUM('Test Sample Data'!L$3:L$98)&gt;10,IF(AND(ISNUMBER('Test Sample Data'!L238),'Test Sample Data'!L238&lt;$B$1,'Test Sample Data'!L238&gt;0),'Test Sample Data'!L238,$B$1),"")</f>
        <v/>
      </c>
      <c r="M239" s="17" t="str">
        <f>IF(SUM('Test Sample Data'!M$3:M$98)&gt;10,IF(AND(ISNUMBER('Test Sample Data'!M238),'Test Sample Data'!M238&lt;$B$1,'Test Sample Data'!M238&gt;0),'Test Sample Data'!M238,$B$1),"")</f>
        <v/>
      </c>
      <c r="N239" s="17" t="str">
        <f>'Gene Table'!E238</f>
        <v>hsa-miR-1281</v>
      </c>
      <c r="O239" s="17" t="str">
        <f>'Gene Table'!B238</f>
        <v>J20</v>
      </c>
      <c r="P239" s="17" t="str">
        <f>IF(SUM('Control Sample Data'!D$3:D$98)&gt;10,IF(AND(ISNUMBER('Control Sample Data'!D238),'Control Sample Data'!D238&lt;$B$1,'Control Sample Data'!D238&gt;0),'Control Sample Data'!D238,$B$1),"")</f>
        <v/>
      </c>
      <c r="Q239" s="17" t="str">
        <f>IF(SUM('Control Sample Data'!E$3:E$98)&gt;10,IF(AND(ISNUMBER('Control Sample Data'!E238),'Control Sample Data'!E238&lt;$B$1,'Control Sample Data'!E238&gt;0),'Control Sample Data'!E238,$B$1),"")</f>
        <v/>
      </c>
      <c r="R239" s="17" t="str">
        <f>IF(SUM('Control Sample Data'!F$3:F$98)&gt;10,IF(AND(ISNUMBER('Control Sample Data'!F238),'Control Sample Data'!F238&lt;$B$1,'Control Sample Data'!F238&gt;0),'Control Sample Data'!F238,$B$1),"")</f>
        <v/>
      </c>
      <c r="S239" s="17" t="str">
        <f>IF(SUM('Control Sample Data'!G$3:G$98)&gt;10,IF(AND(ISNUMBER('Control Sample Data'!G238),'Control Sample Data'!G238&lt;$B$1,'Control Sample Data'!G238&gt;0),'Control Sample Data'!G238,$B$1),"")</f>
        <v/>
      </c>
      <c r="T239" s="17" t="str">
        <f>IF(SUM('Control Sample Data'!H$3:H$98)&gt;10,IF(AND(ISNUMBER('Control Sample Data'!H238),'Control Sample Data'!H238&lt;$B$1,'Control Sample Data'!H238&gt;0),'Control Sample Data'!H238,$B$1),"")</f>
        <v/>
      </c>
      <c r="U239" s="17" t="str">
        <f>IF(SUM('Control Sample Data'!I$3:I$98)&gt;10,IF(AND(ISNUMBER('Control Sample Data'!I238),'Control Sample Data'!I238&lt;$B$1,'Control Sample Data'!I238&gt;0),'Control Sample Data'!I238,$B$1),"")</f>
        <v/>
      </c>
      <c r="V239" s="17" t="str">
        <f>IF(SUM('Control Sample Data'!J$3:J$98)&gt;10,IF(AND(ISNUMBER('Control Sample Data'!J238),'Control Sample Data'!J238&lt;$B$1,'Control Sample Data'!J238&gt;0),'Control Sample Data'!J238,$B$1),"")</f>
        <v/>
      </c>
      <c r="W239" s="17" t="str">
        <f>IF(SUM('Control Sample Data'!K$3:K$98)&gt;10,IF(AND(ISNUMBER('Control Sample Data'!K238),'Control Sample Data'!K238&lt;$B$1,'Control Sample Data'!K238&gt;0),'Control Sample Data'!K238,$B$1),"")</f>
        <v/>
      </c>
      <c r="X239" s="17" t="str">
        <f>IF(SUM('Control Sample Data'!L$3:L$98)&gt;10,IF(AND(ISNUMBER('Control Sample Data'!L238),'Control Sample Data'!L238&lt;$B$1,'Control Sample Data'!L238&gt;0),'Control Sample Data'!L238,$B$1),"")</f>
        <v/>
      </c>
      <c r="Y239" s="17" t="str">
        <f>IF(SUM('Control Sample Data'!M$3:M$98)&gt;10,IF(AND(ISNUMBER('Control Sample Data'!M238),'Control Sample Data'!M238&lt;$B$1,'Control Sample Data'!M238&gt;0),'Control Sample Data'!M238,$B$1),"")</f>
        <v/>
      </c>
      <c r="AT239" s="36" t="str">
        <f t="shared" si="132"/>
        <v/>
      </c>
      <c r="AU239" s="36" t="str">
        <f t="shared" si="133"/>
        <v/>
      </c>
      <c r="AV239" s="36" t="str">
        <f t="shared" si="134"/>
        <v/>
      </c>
      <c r="AW239" s="36" t="str">
        <f t="shared" si="135"/>
        <v/>
      </c>
      <c r="AX239" s="36" t="str">
        <f t="shared" si="136"/>
        <v/>
      </c>
      <c r="AY239" s="36" t="str">
        <f t="shared" si="137"/>
        <v/>
      </c>
      <c r="AZ239" s="36" t="str">
        <f t="shared" si="138"/>
        <v/>
      </c>
      <c r="BA239" s="36" t="str">
        <f t="shared" si="139"/>
        <v/>
      </c>
      <c r="BB239" s="36" t="str">
        <f t="shared" si="140"/>
        <v/>
      </c>
      <c r="BC239" s="36" t="str">
        <f t="shared" si="141"/>
        <v/>
      </c>
      <c r="BD239" s="36" t="str">
        <f t="shared" si="142"/>
        <v/>
      </c>
      <c r="BE239" s="36" t="str">
        <f t="shared" si="143"/>
        <v/>
      </c>
      <c r="BF239" s="36" t="str">
        <f t="shared" si="144"/>
        <v/>
      </c>
      <c r="BG239" s="36" t="str">
        <f t="shared" si="145"/>
        <v/>
      </c>
      <c r="BH239" s="36" t="str">
        <f t="shared" si="146"/>
        <v/>
      </c>
      <c r="BI239" s="36" t="str">
        <f t="shared" si="147"/>
        <v/>
      </c>
      <c r="BJ239" s="36" t="str">
        <f t="shared" si="148"/>
        <v/>
      </c>
      <c r="BK239" s="36" t="str">
        <f t="shared" si="149"/>
        <v/>
      </c>
      <c r="BL239" s="36" t="str">
        <f t="shared" si="150"/>
        <v/>
      </c>
      <c r="BM239" s="36" t="str">
        <f t="shared" si="151"/>
        <v/>
      </c>
      <c r="BN239" s="38" t="e">
        <f t="shared" si="172"/>
        <v>#DIV/0!</v>
      </c>
      <c r="BO239" s="38" t="e">
        <f t="shared" si="173"/>
        <v>#DIV/0!</v>
      </c>
      <c r="BP239" s="39" t="str">
        <f t="shared" si="152"/>
        <v/>
      </c>
      <c r="BQ239" s="39" t="str">
        <f t="shared" si="153"/>
        <v/>
      </c>
      <c r="BR239" s="39" t="str">
        <f t="shared" si="154"/>
        <v/>
      </c>
      <c r="BS239" s="39" t="str">
        <f t="shared" si="155"/>
        <v/>
      </c>
      <c r="BT239" s="39" t="str">
        <f t="shared" si="156"/>
        <v/>
      </c>
      <c r="BU239" s="39" t="str">
        <f t="shared" si="157"/>
        <v/>
      </c>
      <c r="BV239" s="39" t="str">
        <f t="shared" si="158"/>
        <v/>
      </c>
      <c r="BW239" s="39" t="str">
        <f t="shared" si="159"/>
        <v/>
      </c>
      <c r="BX239" s="39" t="str">
        <f t="shared" si="160"/>
        <v/>
      </c>
      <c r="BY239" s="39" t="str">
        <f t="shared" si="161"/>
        <v/>
      </c>
      <c r="BZ239" s="39" t="str">
        <f t="shared" si="162"/>
        <v/>
      </c>
      <c r="CA239" s="39" t="str">
        <f t="shared" si="163"/>
        <v/>
      </c>
      <c r="CB239" s="39" t="str">
        <f t="shared" si="164"/>
        <v/>
      </c>
      <c r="CC239" s="39" t="str">
        <f t="shared" si="165"/>
        <v/>
      </c>
      <c r="CD239" s="39" t="str">
        <f t="shared" si="166"/>
        <v/>
      </c>
      <c r="CE239" s="39" t="str">
        <f t="shared" si="167"/>
        <v/>
      </c>
      <c r="CF239" s="39" t="str">
        <f t="shared" si="168"/>
        <v/>
      </c>
      <c r="CG239" s="39" t="str">
        <f t="shared" si="169"/>
        <v/>
      </c>
      <c r="CH239" s="39" t="str">
        <f t="shared" si="170"/>
        <v/>
      </c>
      <c r="CI239" s="39" t="str">
        <f t="shared" si="171"/>
        <v/>
      </c>
    </row>
    <row r="240" spans="1:87">
      <c r="A240" s="18"/>
      <c r="B240" s="15" t="str">
        <f>'Gene Table'!E239</f>
        <v>hsa-miR-1290</v>
      </c>
      <c r="C240" s="15" t="str">
        <f>'Gene Table'!B239</f>
        <v>J21</v>
      </c>
      <c r="D240" s="16" t="str">
        <f>IF(SUM('Test Sample Data'!D$3:D$98)&gt;10,IF(AND(ISNUMBER('Test Sample Data'!D239),'Test Sample Data'!D239&lt;$B$1,'Test Sample Data'!D239&gt;0),'Test Sample Data'!D239,$B$1),"")</f>
        <v/>
      </c>
      <c r="E240" s="17" t="str">
        <f>IF(SUM('Test Sample Data'!E$3:E$98)&gt;10,IF(AND(ISNUMBER('Test Sample Data'!E239),'Test Sample Data'!E239&lt;$B$1,'Test Sample Data'!E239&gt;0),'Test Sample Data'!E239,$B$1),"")</f>
        <v/>
      </c>
      <c r="F240" s="17" t="str">
        <f>IF(SUM('Test Sample Data'!F$3:F$98)&gt;10,IF(AND(ISNUMBER('Test Sample Data'!F239),'Test Sample Data'!F239&lt;$B$1,'Test Sample Data'!F239&gt;0),'Test Sample Data'!F239,$B$1),"")</f>
        <v/>
      </c>
      <c r="G240" s="17" t="str">
        <f>IF(SUM('Test Sample Data'!G$3:G$98)&gt;10,IF(AND(ISNUMBER('Test Sample Data'!G239),'Test Sample Data'!G239&lt;$B$1,'Test Sample Data'!G239&gt;0),'Test Sample Data'!G239,$B$1),"")</f>
        <v/>
      </c>
      <c r="H240" s="17" t="str">
        <f>IF(SUM('Test Sample Data'!H$3:H$98)&gt;10,IF(AND(ISNUMBER('Test Sample Data'!H239),'Test Sample Data'!H239&lt;$B$1,'Test Sample Data'!H239&gt;0),'Test Sample Data'!H239,$B$1),"")</f>
        <v/>
      </c>
      <c r="I240" s="17" t="str">
        <f>IF(SUM('Test Sample Data'!I$3:I$98)&gt;10,IF(AND(ISNUMBER('Test Sample Data'!I239),'Test Sample Data'!I239&lt;$B$1,'Test Sample Data'!I239&gt;0),'Test Sample Data'!I239,$B$1),"")</f>
        <v/>
      </c>
      <c r="J240" s="17" t="str">
        <f>IF(SUM('Test Sample Data'!J$3:J$98)&gt;10,IF(AND(ISNUMBER('Test Sample Data'!J239),'Test Sample Data'!J239&lt;$B$1,'Test Sample Data'!J239&gt;0),'Test Sample Data'!J239,$B$1),"")</f>
        <v/>
      </c>
      <c r="K240" s="17" t="str">
        <f>IF(SUM('Test Sample Data'!K$3:K$98)&gt;10,IF(AND(ISNUMBER('Test Sample Data'!K239),'Test Sample Data'!K239&lt;$B$1,'Test Sample Data'!K239&gt;0),'Test Sample Data'!K239,$B$1),"")</f>
        <v/>
      </c>
      <c r="L240" s="17" t="str">
        <f>IF(SUM('Test Sample Data'!L$3:L$98)&gt;10,IF(AND(ISNUMBER('Test Sample Data'!L239),'Test Sample Data'!L239&lt;$B$1,'Test Sample Data'!L239&gt;0),'Test Sample Data'!L239,$B$1),"")</f>
        <v/>
      </c>
      <c r="M240" s="17" t="str">
        <f>IF(SUM('Test Sample Data'!M$3:M$98)&gt;10,IF(AND(ISNUMBER('Test Sample Data'!M239),'Test Sample Data'!M239&lt;$B$1,'Test Sample Data'!M239&gt;0),'Test Sample Data'!M239,$B$1),"")</f>
        <v/>
      </c>
      <c r="N240" s="17" t="str">
        <f>'Gene Table'!E239</f>
        <v>hsa-miR-1290</v>
      </c>
      <c r="O240" s="17" t="str">
        <f>'Gene Table'!B239</f>
        <v>J21</v>
      </c>
      <c r="P240" s="17" t="str">
        <f>IF(SUM('Control Sample Data'!D$3:D$98)&gt;10,IF(AND(ISNUMBER('Control Sample Data'!D239),'Control Sample Data'!D239&lt;$B$1,'Control Sample Data'!D239&gt;0),'Control Sample Data'!D239,$B$1),"")</f>
        <v/>
      </c>
      <c r="Q240" s="17" t="str">
        <f>IF(SUM('Control Sample Data'!E$3:E$98)&gt;10,IF(AND(ISNUMBER('Control Sample Data'!E239),'Control Sample Data'!E239&lt;$B$1,'Control Sample Data'!E239&gt;0),'Control Sample Data'!E239,$B$1),"")</f>
        <v/>
      </c>
      <c r="R240" s="17" t="str">
        <f>IF(SUM('Control Sample Data'!F$3:F$98)&gt;10,IF(AND(ISNUMBER('Control Sample Data'!F239),'Control Sample Data'!F239&lt;$B$1,'Control Sample Data'!F239&gt;0),'Control Sample Data'!F239,$B$1),"")</f>
        <v/>
      </c>
      <c r="S240" s="17" t="str">
        <f>IF(SUM('Control Sample Data'!G$3:G$98)&gt;10,IF(AND(ISNUMBER('Control Sample Data'!G239),'Control Sample Data'!G239&lt;$B$1,'Control Sample Data'!G239&gt;0),'Control Sample Data'!G239,$B$1),"")</f>
        <v/>
      </c>
      <c r="T240" s="17" t="str">
        <f>IF(SUM('Control Sample Data'!H$3:H$98)&gt;10,IF(AND(ISNUMBER('Control Sample Data'!H239),'Control Sample Data'!H239&lt;$B$1,'Control Sample Data'!H239&gt;0),'Control Sample Data'!H239,$B$1),"")</f>
        <v/>
      </c>
      <c r="U240" s="17" t="str">
        <f>IF(SUM('Control Sample Data'!I$3:I$98)&gt;10,IF(AND(ISNUMBER('Control Sample Data'!I239),'Control Sample Data'!I239&lt;$B$1,'Control Sample Data'!I239&gt;0),'Control Sample Data'!I239,$B$1),"")</f>
        <v/>
      </c>
      <c r="V240" s="17" t="str">
        <f>IF(SUM('Control Sample Data'!J$3:J$98)&gt;10,IF(AND(ISNUMBER('Control Sample Data'!J239),'Control Sample Data'!J239&lt;$B$1,'Control Sample Data'!J239&gt;0),'Control Sample Data'!J239,$B$1),"")</f>
        <v/>
      </c>
      <c r="W240" s="17" t="str">
        <f>IF(SUM('Control Sample Data'!K$3:K$98)&gt;10,IF(AND(ISNUMBER('Control Sample Data'!K239),'Control Sample Data'!K239&lt;$B$1,'Control Sample Data'!K239&gt;0),'Control Sample Data'!K239,$B$1),"")</f>
        <v/>
      </c>
      <c r="X240" s="17" t="str">
        <f>IF(SUM('Control Sample Data'!L$3:L$98)&gt;10,IF(AND(ISNUMBER('Control Sample Data'!L239),'Control Sample Data'!L239&lt;$B$1,'Control Sample Data'!L239&gt;0),'Control Sample Data'!L239,$B$1),"")</f>
        <v/>
      </c>
      <c r="Y240" s="17" t="str">
        <f>IF(SUM('Control Sample Data'!M$3:M$98)&gt;10,IF(AND(ISNUMBER('Control Sample Data'!M239),'Control Sample Data'!M239&lt;$B$1,'Control Sample Data'!M239&gt;0),'Control Sample Data'!M239,$B$1),"")</f>
        <v/>
      </c>
      <c r="AT240" s="36" t="str">
        <f t="shared" si="132"/>
        <v/>
      </c>
      <c r="AU240" s="36" t="str">
        <f t="shared" si="133"/>
        <v/>
      </c>
      <c r="AV240" s="36" t="str">
        <f t="shared" si="134"/>
        <v/>
      </c>
      <c r="AW240" s="36" t="str">
        <f t="shared" si="135"/>
        <v/>
      </c>
      <c r="AX240" s="36" t="str">
        <f t="shared" si="136"/>
        <v/>
      </c>
      <c r="AY240" s="36" t="str">
        <f t="shared" si="137"/>
        <v/>
      </c>
      <c r="AZ240" s="36" t="str">
        <f t="shared" si="138"/>
        <v/>
      </c>
      <c r="BA240" s="36" t="str">
        <f t="shared" si="139"/>
        <v/>
      </c>
      <c r="BB240" s="36" t="str">
        <f t="shared" si="140"/>
        <v/>
      </c>
      <c r="BC240" s="36" t="str">
        <f t="shared" si="141"/>
        <v/>
      </c>
      <c r="BD240" s="36" t="str">
        <f t="shared" si="142"/>
        <v/>
      </c>
      <c r="BE240" s="36" t="str">
        <f t="shared" si="143"/>
        <v/>
      </c>
      <c r="BF240" s="36" t="str">
        <f t="shared" si="144"/>
        <v/>
      </c>
      <c r="BG240" s="36" t="str">
        <f t="shared" si="145"/>
        <v/>
      </c>
      <c r="BH240" s="36" t="str">
        <f t="shared" si="146"/>
        <v/>
      </c>
      <c r="BI240" s="36" t="str">
        <f t="shared" si="147"/>
        <v/>
      </c>
      <c r="BJ240" s="36" t="str">
        <f t="shared" si="148"/>
        <v/>
      </c>
      <c r="BK240" s="36" t="str">
        <f t="shared" si="149"/>
        <v/>
      </c>
      <c r="BL240" s="36" t="str">
        <f t="shared" si="150"/>
        <v/>
      </c>
      <c r="BM240" s="36" t="str">
        <f t="shared" si="151"/>
        <v/>
      </c>
      <c r="BN240" s="38" t="e">
        <f t="shared" si="172"/>
        <v>#DIV/0!</v>
      </c>
      <c r="BO240" s="38" t="e">
        <f t="shared" si="173"/>
        <v>#DIV/0!</v>
      </c>
      <c r="BP240" s="39" t="str">
        <f t="shared" si="152"/>
        <v/>
      </c>
      <c r="BQ240" s="39" t="str">
        <f t="shared" si="153"/>
        <v/>
      </c>
      <c r="BR240" s="39" t="str">
        <f t="shared" si="154"/>
        <v/>
      </c>
      <c r="BS240" s="39" t="str">
        <f t="shared" si="155"/>
        <v/>
      </c>
      <c r="BT240" s="39" t="str">
        <f t="shared" si="156"/>
        <v/>
      </c>
      <c r="BU240" s="39" t="str">
        <f t="shared" si="157"/>
        <v/>
      </c>
      <c r="BV240" s="39" t="str">
        <f t="shared" si="158"/>
        <v/>
      </c>
      <c r="BW240" s="39" t="str">
        <f t="shared" si="159"/>
        <v/>
      </c>
      <c r="BX240" s="39" t="str">
        <f t="shared" si="160"/>
        <v/>
      </c>
      <c r="BY240" s="39" t="str">
        <f t="shared" si="161"/>
        <v/>
      </c>
      <c r="BZ240" s="39" t="str">
        <f t="shared" si="162"/>
        <v/>
      </c>
      <c r="CA240" s="39" t="str">
        <f t="shared" si="163"/>
        <v/>
      </c>
      <c r="CB240" s="39" t="str">
        <f t="shared" si="164"/>
        <v/>
      </c>
      <c r="CC240" s="39" t="str">
        <f t="shared" si="165"/>
        <v/>
      </c>
      <c r="CD240" s="39" t="str">
        <f t="shared" si="166"/>
        <v/>
      </c>
      <c r="CE240" s="39" t="str">
        <f t="shared" si="167"/>
        <v/>
      </c>
      <c r="CF240" s="39" t="str">
        <f t="shared" si="168"/>
        <v/>
      </c>
      <c r="CG240" s="39" t="str">
        <f t="shared" si="169"/>
        <v/>
      </c>
      <c r="CH240" s="39" t="str">
        <f t="shared" si="170"/>
        <v/>
      </c>
      <c r="CI240" s="39" t="str">
        <f t="shared" si="171"/>
        <v/>
      </c>
    </row>
    <row r="241" spans="1:87">
      <c r="A241" s="18"/>
      <c r="B241" s="15" t="str">
        <f>'Gene Table'!E240</f>
        <v>hsa-miR-424-5p</v>
      </c>
      <c r="C241" s="15" t="str">
        <f>'Gene Table'!B240</f>
        <v>J22</v>
      </c>
      <c r="D241" s="16" t="str">
        <f>IF(SUM('Test Sample Data'!D$3:D$98)&gt;10,IF(AND(ISNUMBER('Test Sample Data'!D240),'Test Sample Data'!D240&lt;$B$1,'Test Sample Data'!D240&gt;0),'Test Sample Data'!D240,$B$1),"")</f>
        <v/>
      </c>
      <c r="E241" s="17" t="str">
        <f>IF(SUM('Test Sample Data'!E$3:E$98)&gt;10,IF(AND(ISNUMBER('Test Sample Data'!E240),'Test Sample Data'!E240&lt;$B$1,'Test Sample Data'!E240&gt;0),'Test Sample Data'!E240,$B$1),"")</f>
        <v/>
      </c>
      <c r="F241" s="17" t="str">
        <f>IF(SUM('Test Sample Data'!F$3:F$98)&gt;10,IF(AND(ISNUMBER('Test Sample Data'!F240),'Test Sample Data'!F240&lt;$B$1,'Test Sample Data'!F240&gt;0),'Test Sample Data'!F240,$B$1),"")</f>
        <v/>
      </c>
      <c r="G241" s="17" t="str">
        <f>IF(SUM('Test Sample Data'!G$3:G$98)&gt;10,IF(AND(ISNUMBER('Test Sample Data'!G240),'Test Sample Data'!G240&lt;$B$1,'Test Sample Data'!G240&gt;0),'Test Sample Data'!G240,$B$1),"")</f>
        <v/>
      </c>
      <c r="H241" s="17" t="str">
        <f>IF(SUM('Test Sample Data'!H$3:H$98)&gt;10,IF(AND(ISNUMBER('Test Sample Data'!H240),'Test Sample Data'!H240&lt;$B$1,'Test Sample Data'!H240&gt;0),'Test Sample Data'!H240,$B$1),"")</f>
        <v/>
      </c>
      <c r="I241" s="17" t="str">
        <f>IF(SUM('Test Sample Data'!I$3:I$98)&gt;10,IF(AND(ISNUMBER('Test Sample Data'!I240),'Test Sample Data'!I240&lt;$B$1,'Test Sample Data'!I240&gt;0),'Test Sample Data'!I240,$B$1),"")</f>
        <v/>
      </c>
      <c r="J241" s="17" t="str">
        <f>IF(SUM('Test Sample Data'!J$3:J$98)&gt;10,IF(AND(ISNUMBER('Test Sample Data'!J240),'Test Sample Data'!J240&lt;$B$1,'Test Sample Data'!J240&gt;0),'Test Sample Data'!J240,$B$1),"")</f>
        <v/>
      </c>
      <c r="K241" s="17" t="str">
        <f>IF(SUM('Test Sample Data'!K$3:K$98)&gt;10,IF(AND(ISNUMBER('Test Sample Data'!K240),'Test Sample Data'!K240&lt;$B$1,'Test Sample Data'!K240&gt;0),'Test Sample Data'!K240,$B$1),"")</f>
        <v/>
      </c>
      <c r="L241" s="17" t="str">
        <f>IF(SUM('Test Sample Data'!L$3:L$98)&gt;10,IF(AND(ISNUMBER('Test Sample Data'!L240),'Test Sample Data'!L240&lt;$B$1,'Test Sample Data'!L240&gt;0),'Test Sample Data'!L240,$B$1),"")</f>
        <v/>
      </c>
      <c r="M241" s="17" t="str">
        <f>IF(SUM('Test Sample Data'!M$3:M$98)&gt;10,IF(AND(ISNUMBER('Test Sample Data'!M240),'Test Sample Data'!M240&lt;$B$1,'Test Sample Data'!M240&gt;0),'Test Sample Data'!M240,$B$1),"")</f>
        <v/>
      </c>
      <c r="N241" s="17" t="str">
        <f>'Gene Table'!E240</f>
        <v>hsa-miR-424-5p</v>
      </c>
      <c r="O241" s="17" t="str">
        <f>'Gene Table'!B240</f>
        <v>J22</v>
      </c>
      <c r="P241" s="17" t="str">
        <f>IF(SUM('Control Sample Data'!D$3:D$98)&gt;10,IF(AND(ISNUMBER('Control Sample Data'!D240),'Control Sample Data'!D240&lt;$B$1,'Control Sample Data'!D240&gt;0),'Control Sample Data'!D240,$B$1),"")</f>
        <v/>
      </c>
      <c r="Q241" s="17" t="str">
        <f>IF(SUM('Control Sample Data'!E$3:E$98)&gt;10,IF(AND(ISNUMBER('Control Sample Data'!E240),'Control Sample Data'!E240&lt;$B$1,'Control Sample Data'!E240&gt;0),'Control Sample Data'!E240,$B$1),"")</f>
        <v/>
      </c>
      <c r="R241" s="17" t="str">
        <f>IF(SUM('Control Sample Data'!F$3:F$98)&gt;10,IF(AND(ISNUMBER('Control Sample Data'!F240),'Control Sample Data'!F240&lt;$B$1,'Control Sample Data'!F240&gt;0),'Control Sample Data'!F240,$B$1),"")</f>
        <v/>
      </c>
      <c r="S241" s="17" t="str">
        <f>IF(SUM('Control Sample Data'!G$3:G$98)&gt;10,IF(AND(ISNUMBER('Control Sample Data'!G240),'Control Sample Data'!G240&lt;$B$1,'Control Sample Data'!G240&gt;0),'Control Sample Data'!G240,$B$1),"")</f>
        <v/>
      </c>
      <c r="T241" s="17" t="str">
        <f>IF(SUM('Control Sample Data'!H$3:H$98)&gt;10,IF(AND(ISNUMBER('Control Sample Data'!H240),'Control Sample Data'!H240&lt;$B$1,'Control Sample Data'!H240&gt;0),'Control Sample Data'!H240,$B$1),"")</f>
        <v/>
      </c>
      <c r="U241" s="17" t="str">
        <f>IF(SUM('Control Sample Data'!I$3:I$98)&gt;10,IF(AND(ISNUMBER('Control Sample Data'!I240),'Control Sample Data'!I240&lt;$B$1,'Control Sample Data'!I240&gt;0),'Control Sample Data'!I240,$B$1),"")</f>
        <v/>
      </c>
      <c r="V241" s="17" t="str">
        <f>IF(SUM('Control Sample Data'!J$3:J$98)&gt;10,IF(AND(ISNUMBER('Control Sample Data'!J240),'Control Sample Data'!J240&lt;$B$1,'Control Sample Data'!J240&gt;0),'Control Sample Data'!J240,$B$1),"")</f>
        <v/>
      </c>
      <c r="W241" s="17" t="str">
        <f>IF(SUM('Control Sample Data'!K$3:K$98)&gt;10,IF(AND(ISNUMBER('Control Sample Data'!K240),'Control Sample Data'!K240&lt;$B$1,'Control Sample Data'!K240&gt;0),'Control Sample Data'!K240,$B$1),"")</f>
        <v/>
      </c>
      <c r="X241" s="17" t="str">
        <f>IF(SUM('Control Sample Data'!L$3:L$98)&gt;10,IF(AND(ISNUMBER('Control Sample Data'!L240),'Control Sample Data'!L240&lt;$B$1,'Control Sample Data'!L240&gt;0),'Control Sample Data'!L240,$B$1),"")</f>
        <v/>
      </c>
      <c r="Y241" s="17" t="str">
        <f>IF(SUM('Control Sample Data'!M$3:M$98)&gt;10,IF(AND(ISNUMBER('Control Sample Data'!M240),'Control Sample Data'!M240&lt;$B$1,'Control Sample Data'!M240&gt;0),'Control Sample Data'!M240,$B$1),"")</f>
        <v/>
      </c>
      <c r="AT241" s="36" t="str">
        <f t="shared" si="132"/>
        <v/>
      </c>
      <c r="AU241" s="36" t="str">
        <f t="shared" si="133"/>
        <v/>
      </c>
      <c r="AV241" s="36" t="str">
        <f t="shared" si="134"/>
        <v/>
      </c>
      <c r="AW241" s="36" t="str">
        <f t="shared" si="135"/>
        <v/>
      </c>
      <c r="AX241" s="36" t="str">
        <f t="shared" si="136"/>
        <v/>
      </c>
      <c r="AY241" s="36" t="str">
        <f t="shared" si="137"/>
        <v/>
      </c>
      <c r="AZ241" s="36" t="str">
        <f t="shared" si="138"/>
        <v/>
      </c>
      <c r="BA241" s="36" t="str">
        <f t="shared" si="139"/>
        <v/>
      </c>
      <c r="BB241" s="36" t="str">
        <f t="shared" si="140"/>
        <v/>
      </c>
      <c r="BC241" s="36" t="str">
        <f t="shared" si="141"/>
        <v/>
      </c>
      <c r="BD241" s="36" t="str">
        <f t="shared" si="142"/>
        <v/>
      </c>
      <c r="BE241" s="36" t="str">
        <f t="shared" si="143"/>
        <v/>
      </c>
      <c r="BF241" s="36" t="str">
        <f t="shared" si="144"/>
        <v/>
      </c>
      <c r="BG241" s="36" t="str">
        <f t="shared" si="145"/>
        <v/>
      </c>
      <c r="BH241" s="36" t="str">
        <f t="shared" si="146"/>
        <v/>
      </c>
      <c r="BI241" s="36" t="str">
        <f t="shared" si="147"/>
        <v/>
      </c>
      <c r="BJ241" s="36" t="str">
        <f t="shared" si="148"/>
        <v/>
      </c>
      <c r="BK241" s="36" t="str">
        <f t="shared" si="149"/>
        <v/>
      </c>
      <c r="BL241" s="36" t="str">
        <f t="shared" si="150"/>
        <v/>
      </c>
      <c r="BM241" s="36" t="str">
        <f t="shared" si="151"/>
        <v/>
      </c>
      <c r="BN241" s="38" t="e">
        <f t="shared" si="172"/>
        <v>#DIV/0!</v>
      </c>
      <c r="BO241" s="38" t="e">
        <f t="shared" si="173"/>
        <v>#DIV/0!</v>
      </c>
      <c r="BP241" s="39" t="str">
        <f t="shared" si="152"/>
        <v/>
      </c>
      <c r="BQ241" s="39" t="str">
        <f t="shared" si="153"/>
        <v/>
      </c>
      <c r="BR241" s="39" t="str">
        <f t="shared" si="154"/>
        <v/>
      </c>
      <c r="BS241" s="39" t="str">
        <f t="shared" si="155"/>
        <v/>
      </c>
      <c r="BT241" s="39" t="str">
        <f t="shared" si="156"/>
        <v/>
      </c>
      <c r="BU241" s="39" t="str">
        <f t="shared" si="157"/>
        <v/>
      </c>
      <c r="BV241" s="39" t="str">
        <f t="shared" si="158"/>
        <v/>
      </c>
      <c r="BW241" s="39" t="str">
        <f t="shared" si="159"/>
        <v/>
      </c>
      <c r="BX241" s="39" t="str">
        <f t="shared" si="160"/>
        <v/>
      </c>
      <c r="BY241" s="39" t="str">
        <f t="shared" si="161"/>
        <v/>
      </c>
      <c r="BZ241" s="39" t="str">
        <f t="shared" si="162"/>
        <v/>
      </c>
      <c r="CA241" s="39" t="str">
        <f t="shared" si="163"/>
        <v/>
      </c>
      <c r="CB241" s="39" t="str">
        <f t="shared" si="164"/>
        <v/>
      </c>
      <c r="CC241" s="39" t="str">
        <f t="shared" si="165"/>
        <v/>
      </c>
      <c r="CD241" s="39" t="str">
        <f t="shared" si="166"/>
        <v/>
      </c>
      <c r="CE241" s="39" t="str">
        <f t="shared" si="167"/>
        <v/>
      </c>
      <c r="CF241" s="39" t="str">
        <f t="shared" si="168"/>
        <v/>
      </c>
      <c r="CG241" s="39" t="str">
        <f t="shared" si="169"/>
        <v/>
      </c>
      <c r="CH241" s="39" t="str">
        <f t="shared" si="170"/>
        <v/>
      </c>
      <c r="CI241" s="39" t="str">
        <f t="shared" si="171"/>
        <v/>
      </c>
    </row>
    <row r="242" spans="1:87">
      <c r="A242" s="18"/>
      <c r="B242" s="15" t="str">
        <f>'Gene Table'!E241</f>
        <v>hsa-miR-151a-3p</v>
      </c>
      <c r="C242" s="15" t="str">
        <f>'Gene Table'!B241</f>
        <v>J23</v>
      </c>
      <c r="D242" s="16" t="str">
        <f>IF(SUM('Test Sample Data'!D$3:D$98)&gt;10,IF(AND(ISNUMBER('Test Sample Data'!D241),'Test Sample Data'!D241&lt;$B$1,'Test Sample Data'!D241&gt;0),'Test Sample Data'!D241,$B$1),"")</f>
        <v/>
      </c>
      <c r="E242" s="17" t="str">
        <f>IF(SUM('Test Sample Data'!E$3:E$98)&gt;10,IF(AND(ISNUMBER('Test Sample Data'!E241),'Test Sample Data'!E241&lt;$B$1,'Test Sample Data'!E241&gt;0),'Test Sample Data'!E241,$B$1),"")</f>
        <v/>
      </c>
      <c r="F242" s="17" t="str">
        <f>IF(SUM('Test Sample Data'!F$3:F$98)&gt;10,IF(AND(ISNUMBER('Test Sample Data'!F241),'Test Sample Data'!F241&lt;$B$1,'Test Sample Data'!F241&gt;0),'Test Sample Data'!F241,$B$1),"")</f>
        <v/>
      </c>
      <c r="G242" s="17" t="str">
        <f>IF(SUM('Test Sample Data'!G$3:G$98)&gt;10,IF(AND(ISNUMBER('Test Sample Data'!G241),'Test Sample Data'!G241&lt;$B$1,'Test Sample Data'!G241&gt;0),'Test Sample Data'!G241,$B$1),"")</f>
        <v/>
      </c>
      <c r="H242" s="17" t="str">
        <f>IF(SUM('Test Sample Data'!H$3:H$98)&gt;10,IF(AND(ISNUMBER('Test Sample Data'!H241),'Test Sample Data'!H241&lt;$B$1,'Test Sample Data'!H241&gt;0),'Test Sample Data'!H241,$B$1),"")</f>
        <v/>
      </c>
      <c r="I242" s="17" t="str">
        <f>IF(SUM('Test Sample Data'!I$3:I$98)&gt;10,IF(AND(ISNUMBER('Test Sample Data'!I241),'Test Sample Data'!I241&lt;$B$1,'Test Sample Data'!I241&gt;0),'Test Sample Data'!I241,$B$1),"")</f>
        <v/>
      </c>
      <c r="J242" s="17" t="str">
        <f>IF(SUM('Test Sample Data'!J$3:J$98)&gt;10,IF(AND(ISNUMBER('Test Sample Data'!J241),'Test Sample Data'!J241&lt;$B$1,'Test Sample Data'!J241&gt;0),'Test Sample Data'!J241,$B$1),"")</f>
        <v/>
      </c>
      <c r="K242" s="17" t="str">
        <f>IF(SUM('Test Sample Data'!K$3:K$98)&gt;10,IF(AND(ISNUMBER('Test Sample Data'!K241),'Test Sample Data'!K241&lt;$B$1,'Test Sample Data'!K241&gt;0),'Test Sample Data'!K241,$B$1),"")</f>
        <v/>
      </c>
      <c r="L242" s="17" t="str">
        <f>IF(SUM('Test Sample Data'!L$3:L$98)&gt;10,IF(AND(ISNUMBER('Test Sample Data'!L241),'Test Sample Data'!L241&lt;$B$1,'Test Sample Data'!L241&gt;0),'Test Sample Data'!L241,$B$1),"")</f>
        <v/>
      </c>
      <c r="M242" s="17" t="str">
        <f>IF(SUM('Test Sample Data'!M$3:M$98)&gt;10,IF(AND(ISNUMBER('Test Sample Data'!M241),'Test Sample Data'!M241&lt;$B$1,'Test Sample Data'!M241&gt;0),'Test Sample Data'!M241,$B$1),"")</f>
        <v/>
      </c>
      <c r="N242" s="17" t="str">
        <f>'Gene Table'!E241</f>
        <v>hsa-miR-151a-3p</v>
      </c>
      <c r="O242" s="17" t="str">
        <f>'Gene Table'!B241</f>
        <v>J23</v>
      </c>
      <c r="P242" s="17" t="str">
        <f>IF(SUM('Control Sample Data'!D$3:D$98)&gt;10,IF(AND(ISNUMBER('Control Sample Data'!D241),'Control Sample Data'!D241&lt;$B$1,'Control Sample Data'!D241&gt;0),'Control Sample Data'!D241,$B$1),"")</f>
        <v/>
      </c>
      <c r="Q242" s="17" t="str">
        <f>IF(SUM('Control Sample Data'!E$3:E$98)&gt;10,IF(AND(ISNUMBER('Control Sample Data'!E241),'Control Sample Data'!E241&lt;$B$1,'Control Sample Data'!E241&gt;0),'Control Sample Data'!E241,$B$1),"")</f>
        <v/>
      </c>
      <c r="R242" s="17" t="str">
        <f>IF(SUM('Control Sample Data'!F$3:F$98)&gt;10,IF(AND(ISNUMBER('Control Sample Data'!F241),'Control Sample Data'!F241&lt;$B$1,'Control Sample Data'!F241&gt;0),'Control Sample Data'!F241,$B$1),"")</f>
        <v/>
      </c>
      <c r="S242" s="17" t="str">
        <f>IF(SUM('Control Sample Data'!G$3:G$98)&gt;10,IF(AND(ISNUMBER('Control Sample Data'!G241),'Control Sample Data'!G241&lt;$B$1,'Control Sample Data'!G241&gt;0),'Control Sample Data'!G241,$B$1),"")</f>
        <v/>
      </c>
      <c r="T242" s="17" t="str">
        <f>IF(SUM('Control Sample Data'!H$3:H$98)&gt;10,IF(AND(ISNUMBER('Control Sample Data'!H241),'Control Sample Data'!H241&lt;$B$1,'Control Sample Data'!H241&gt;0),'Control Sample Data'!H241,$B$1),"")</f>
        <v/>
      </c>
      <c r="U242" s="17" t="str">
        <f>IF(SUM('Control Sample Data'!I$3:I$98)&gt;10,IF(AND(ISNUMBER('Control Sample Data'!I241),'Control Sample Data'!I241&lt;$B$1,'Control Sample Data'!I241&gt;0),'Control Sample Data'!I241,$B$1),"")</f>
        <v/>
      </c>
      <c r="V242" s="17" t="str">
        <f>IF(SUM('Control Sample Data'!J$3:J$98)&gt;10,IF(AND(ISNUMBER('Control Sample Data'!J241),'Control Sample Data'!J241&lt;$B$1,'Control Sample Data'!J241&gt;0),'Control Sample Data'!J241,$B$1),"")</f>
        <v/>
      </c>
      <c r="W242" s="17" t="str">
        <f>IF(SUM('Control Sample Data'!K$3:K$98)&gt;10,IF(AND(ISNUMBER('Control Sample Data'!K241),'Control Sample Data'!K241&lt;$B$1,'Control Sample Data'!K241&gt;0),'Control Sample Data'!K241,$B$1),"")</f>
        <v/>
      </c>
      <c r="X242" s="17" t="str">
        <f>IF(SUM('Control Sample Data'!L$3:L$98)&gt;10,IF(AND(ISNUMBER('Control Sample Data'!L241),'Control Sample Data'!L241&lt;$B$1,'Control Sample Data'!L241&gt;0),'Control Sample Data'!L241,$B$1),"")</f>
        <v/>
      </c>
      <c r="Y242" s="17" t="str">
        <f>IF(SUM('Control Sample Data'!M$3:M$98)&gt;10,IF(AND(ISNUMBER('Control Sample Data'!M241),'Control Sample Data'!M241&lt;$B$1,'Control Sample Data'!M241&gt;0),'Control Sample Data'!M241,$B$1),"")</f>
        <v/>
      </c>
      <c r="AT242" s="36" t="str">
        <f t="shared" si="132"/>
        <v/>
      </c>
      <c r="AU242" s="36" t="str">
        <f t="shared" si="133"/>
        <v/>
      </c>
      <c r="AV242" s="36" t="str">
        <f t="shared" si="134"/>
        <v/>
      </c>
      <c r="AW242" s="36" t="str">
        <f t="shared" si="135"/>
        <v/>
      </c>
      <c r="AX242" s="36" t="str">
        <f t="shared" si="136"/>
        <v/>
      </c>
      <c r="AY242" s="36" t="str">
        <f t="shared" si="137"/>
        <v/>
      </c>
      <c r="AZ242" s="36" t="str">
        <f t="shared" si="138"/>
        <v/>
      </c>
      <c r="BA242" s="36" t="str">
        <f t="shared" si="139"/>
        <v/>
      </c>
      <c r="BB242" s="36" t="str">
        <f t="shared" si="140"/>
        <v/>
      </c>
      <c r="BC242" s="36" t="str">
        <f t="shared" si="141"/>
        <v/>
      </c>
      <c r="BD242" s="36" t="str">
        <f t="shared" si="142"/>
        <v/>
      </c>
      <c r="BE242" s="36" t="str">
        <f t="shared" si="143"/>
        <v/>
      </c>
      <c r="BF242" s="36" t="str">
        <f t="shared" si="144"/>
        <v/>
      </c>
      <c r="BG242" s="36" t="str">
        <f t="shared" si="145"/>
        <v/>
      </c>
      <c r="BH242" s="36" t="str">
        <f t="shared" si="146"/>
        <v/>
      </c>
      <c r="BI242" s="36" t="str">
        <f t="shared" si="147"/>
        <v/>
      </c>
      <c r="BJ242" s="36" t="str">
        <f t="shared" si="148"/>
        <v/>
      </c>
      <c r="BK242" s="36" t="str">
        <f t="shared" si="149"/>
        <v/>
      </c>
      <c r="BL242" s="36" t="str">
        <f t="shared" si="150"/>
        <v/>
      </c>
      <c r="BM242" s="36" t="str">
        <f t="shared" si="151"/>
        <v/>
      </c>
      <c r="BN242" s="38" t="e">
        <f t="shared" si="172"/>
        <v>#DIV/0!</v>
      </c>
      <c r="BO242" s="38" t="e">
        <f t="shared" si="173"/>
        <v>#DIV/0!</v>
      </c>
      <c r="BP242" s="39" t="str">
        <f t="shared" si="152"/>
        <v/>
      </c>
      <c r="BQ242" s="39" t="str">
        <f t="shared" si="153"/>
        <v/>
      </c>
      <c r="BR242" s="39" t="str">
        <f t="shared" si="154"/>
        <v/>
      </c>
      <c r="BS242" s="39" t="str">
        <f t="shared" si="155"/>
        <v/>
      </c>
      <c r="BT242" s="39" t="str">
        <f t="shared" si="156"/>
        <v/>
      </c>
      <c r="BU242" s="39" t="str">
        <f t="shared" si="157"/>
        <v/>
      </c>
      <c r="BV242" s="39" t="str">
        <f t="shared" si="158"/>
        <v/>
      </c>
      <c r="BW242" s="39" t="str">
        <f t="shared" si="159"/>
        <v/>
      </c>
      <c r="BX242" s="39" t="str">
        <f t="shared" si="160"/>
        <v/>
      </c>
      <c r="BY242" s="39" t="str">
        <f t="shared" si="161"/>
        <v/>
      </c>
      <c r="BZ242" s="39" t="str">
        <f t="shared" si="162"/>
        <v/>
      </c>
      <c r="CA242" s="39" t="str">
        <f t="shared" si="163"/>
        <v/>
      </c>
      <c r="CB242" s="39" t="str">
        <f t="shared" si="164"/>
        <v/>
      </c>
      <c r="CC242" s="39" t="str">
        <f t="shared" si="165"/>
        <v/>
      </c>
      <c r="CD242" s="39" t="str">
        <f t="shared" si="166"/>
        <v/>
      </c>
      <c r="CE242" s="39" t="str">
        <f t="shared" si="167"/>
        <v/>
      </c>
      <c r="CF242" s="39" t="str">
        <f t="shared" si="168"/>
        <v/>
      </c>
      <c r="CG242" s="39" t="str">
        <f t="shared" si="169"/>
        <v/>
      </c>
      <c r="CH242" s="39" t="str">
        <f t="shared" si="170"/>
        <v/>
      </c>
      <c r="CI242" s="39" t="str">
        <f t="shared" si="171"/>
        <v/>
      </c>
    </row>
    <row r="243" spans="1:87">
      <c r="A243" s="18"/>
      <c r="B243" s="15" t="str">
        <f>'Gene Table'!E242</f>
        <v>hsa-miR-595</v>
      </c>
      <c r="C243" s="15" t="str">
        <f>'Gene Table'!B242</f>
        <v>J24</v>
      </c>
      <c r="D243" s="16" t="str">
        <f>IF(SUM('Test Sample Data'!D$3:D$98)&gt;10,IF(AND(ISNUMBER('Test Sample Data'!D242),'Test Sample Data'!D242&lt;$B$1,'Test Sample Data'!D242&gt;0),'Test Sample Data'!D242,$B$1),"")</f>
        <v/>
      </c>
      <c r="E243" s="17" t="str">
        <f>IF(SUM('Test Sample Data'!E$3:E$98)&gt;10,IF(AND(ISNUMBER('Test Sample Data'!E242),'Test Sample Data'!E242&lt;$B$1,'Test Sample Data'!E242&gt;0),'Test Sample Data'!E242,$B$1),"")</f>
        <v/>
      </c>
      <c r="F243" s="17" t="str">
        <f>IF(SUM('Test Sample Data'!F$3:F$98)&gt;10,IF(AND(ISNUMBER('Test Sample Data'!F242),'Test Sample Data'!F242&lt;$B$1,'Test Sample Data'!F242&gt;0),'Test Sample Data'!F242,$B$1),"")</f>
        <v/>
      </c>
      <c r="G243" s="17" t="str">
        <f>IF(SUM('Test Sample Data'!G$3:G$98)&gt;10,IF(AND(ISNUMBER('Test Sample Data'!G242),'Test Sample Data'!G242&lt;$B$1,'Test Sample Data'!G242&gt;0),'Test Sample Data'!G242,$B$1),"")</f>
        <v/>
      </c>
      <c r="H243" s="17" t="str">
        <f>IF(SUM('Test Sample Data'!H$3:H$98)&gt;10,IF(AND(ISNUMBER('Test Sample Data'!H242),'Test Sample Data'!H242&lt;$B$1,'Test Sample Data'!H242&gt;0),'Test Sample Data'!H242,$B$1),"")</f>
        <v/>
      </c>
      <c r="I243" s="17" t="str">
        <f>IF(SUM('Test Sample Data'!I$3:I$98)&gt;10,IF(AND(ISNUMBER('Test Sample Data'!I242),'Test Sample Data'!I242&lt;$B$1,'Test Sample Data'!I242&gt;0),'Test Sample Data'!I242,$B$1),"")</f>
        <v/>
      </c>
      <c r="J243" s="17" t="str">
        <f>IF(SUM('Test Sample Data'!J$3:J$98)&gt;10,IF(AND(ISNUMBER('Test Sample Data'!J242),'Test Sample Data'!J242&lt;$B$1,'Test Sample Data'!J242&gt;0),'Test Sample Data'!J242,$B$1),"")</f>
        <v/>
      </c>
      <c r="K243" s="17" t="str">
        <f>IF(SUM('Test Sample Data'!K$3:K$98)&gt;10,IF(AND(ISNUMBER('Test Sample Data'!K242),'Test Sample Data'!K242&lt;$B$1,'Test Sample Data'!K242&gt;0),'Test Sample Data'!K242,$B$1),"")</f>
        <v/>
      </c>
      <c r="L243" s="17" t="str">
        <f>IF(SUM('Test Sample Data'!L$3:L$98)&gt;10,IF(AND(ISNUMBER('Test Sample Data'!L242),'Test Sample Data'!L242&lt;$B$1,'Test Sample Data'!L242&gt;0),'Test Sample Data'!L242,$B$1),"")</f>
        <v/>
      </c>
      <c r="M243" s="17" t="str">
        <f>IF(SUM('Test Sample Data'!M$3:M$98)&gt;10,IF(AND(ISNUMBER('Test Sample Data'!M242),'Test Sample Data'!M242&lt;$B$1,'Test Sample Data'!M242&gt;0),'Test Sample Data'!M242,$B$1),"")</f>
        <v/>
      </c>
      <c r="N243" s="17" t="str">
        <f>'Gene Table'!E242</f>
        <v>hsa-miR-595</v>
      </c>
      <c r="O243" s="17" t="str">
        <f>'Gene Table'!B242</f>
        <v>J24</v>
      </c>
      <c r="P243" s="17" t="str">
        <f>IF(SUM('Control Sample Data'!D$3:D$98)&gt;10,IF(AND(ISNUMBER('Control Sample Data'!D242),'Control Sample Data'!D242&lt;$B$1,'Control Sample Data'!D242&gt;0),'Control Sample Data'!D242,$B$1),"")</f>
        <v/>
      </c>
      <c r="Q243" s="17" t="str">
        <f>IF(SUM('Control Sample Data'!E$3:E$98)&gt;10,IF(AND(ISNUMBER('Control Sample Data'!E242),'Control Sample Data'!E242&lt;$B$1,'Control Sample Data'!E242&gt;0),'Control Sample Data'!E242,$B$1),"")</f>
        <v/>
      </c>
      <c r="R243" s="17" t="str">
        <f>IF(SUM('Control Sample Data'!F$3:F$98)&gt;10,IF(AND(ISNUMBER('Control Sample Data'!F242),'Control Sample Data'!F242&lt;$B$1,'Control Sample Data'!F242&gt;0),'Control Sample Data'!F242,$B$1),"")</f>
        <v/>
      </c>
      <c r="S243" s="17" t="str">
        <f>IF(SUM('Control Sample Data'!G$3:G$98)&gt;10,IF(AND(ISNUMBER('Control Sample Data'!G242),'Control Sample Data'!G242&lt;$B$1,'Control Sample Data'!G242&gt;0),'Control Sample Data'!G242,$B$1),"")</f>
        <v/>
      </c>
      <c r="T243" s="17" t="str">
        <f>IF(SUM('Control Sample Data'!H$3:H$98)&gt;10,IF(AND(ISNUMBER('Control Sample Data'!H242),'Control Sample Data'!H242&lt;$B$1,'Control Sample Data'!H242&gt;0),'Control Sample Data'!H242,$B$1),"")</f>
        <v/>
      </c>
      <c r="U243" s="17" t="str">
        <f>IF(SUM('Control Sample Data'!I$3:I$98)&gt;10,IF(AND(ISNUMBER('Control Sample Data'!I242),'Control Sample Data'!I242&lt;$B$1,'Control Sample Data'!I242&gt;0),'Control Sample Data'!I242,$B$1),"")</f>
        <v/>
      </c>
      <c r="V243" s="17" t="str">
        <f>IF(SUM('Control Sample Data'!J$3:J$98)&gt;10,IF(AND(ISNUMBER('Control Sample Data'!J242),'Control Sample Data'!J242&lt;$B$1,'Control Sample Data'!J242&gt;0),'Control Sample Data'!J242,$B$1),"")</f>
        <v/>
      </c>
      <c r="W243" s="17" t="str">
        <f>IF(SUM('Control Sample Data'!K$3:K$98)&gt;10,IF(AND(ISNUMBER('Control Sample Data'!K242),'Control Sample Data'!K242&lt;$B$1,'Control Sample Data'!K242&gt;0),'Control Sample Data'!K242,$B$1),"")</f>
        <v/>
      </c>
      <c r="X243" s="17" t="str">
        <f>IF(SUM('Control Sample Data'!L$3:L$98)&gt;10,IF(AND(ISNUMBER('Control Sample Data'!L242),'Control Sample Data'!L242&lt;$B$1,'Control Sample Data'!L242&gt;0),'Control Sample Data'!L242,$B$1),"")</f>
        <v/>
      </c>
      <c r="Y243" s="17" t="str">
        <f>IF(SUM('Control Sample Data'!M$3:M$98)&gt;10,IF(AND(ISNUMBER('Control Sample Data'!M242),'Control Sample Data'!M242&lt;$B$1,'Control Sample Data'!M242&gt;0),'Control Sample Data'!M242,$B$1),"")</f>
        <v/>
      </c>
      <c r="AT243" s="36" t="str">
        <f t="shared" si="132"/>
        <v/>
      </c>
      <c r="AU243" s="36" t="str">
        <f t="shared" si="133"/>
        <v/>
      </c>
      <c r="AV243" s="36" t="str">
        <f t="shared" si="134"/>
        <v/>
      </c>
      <c r="AW243" s="36" t="str">
        <f t="shared" si="135"/>
        <v/>
      </c>
      <c r="AX243" s="36" t="str">
        <f t="shared" si="136"/>
        <v/>
      </c>
      <c r="AY243" s="36" t="str">
        <f t="shared" si="137"/>
        <v/>
      </c>
      <c r="AZ243" s="36" t="str">
        <f t="shared" si="138"/>
        <v/>
      </c>
      <c r="BA243" s="36" t="str">
        <f t="shared" si="139"/>
        <v/>
      </c>
      <c r="BB243" s="36" t="str">
        <f t="shared" si="140"/>
        <v/>
      </c>
      <c r="BC243" s="36" t="str">
        <f t="shared" si="141"/>
        <v/>
      </c>
      <c r="BD243" s="36" t="str">
        <f t="shared" si="142"/>
        <v/>
      </c>
      <c r="BE243" s="36" t="str">
        <f t="shared" si="143"/>
        <v/>
      </c>
      <c r="BF243" s="36" t="str">
        <f t="shared" si="144"/>
        <v/>
      </c>
      <c r="BG243" s="36" t="str">
        <f t="shared" si="145"/>
        <v/>
      </c>
      <c r="BH243" s="36" t="str">
        <f t="shared" si="146"/>
        <v/>
      </c>
      <c r="BI243" s="36" t="str">
        <f t="shared" si="147"/>
        <v/>
      </c>
      <c r="BJ243" s="36" t="str">
        <f t="shared" si="148"/>
        <v/>
      </c>
      <c r="BK243" s="36" t="str">
        <f t="shared" si="149"/>
        <v/>
      </c>
      <c r="BL243" s="36" t="str">
        <f t="shared" si="150"/>
        <v/>
      </c>
      <c r="BM243" s="36" t="str">
        <f t="shared" si="151"/>
        <v/>
      </c>
      <c r="BN243" s="38" t="e">
        <f t="shared" si="172"/>
        <v>#DIV/0!</v>
      </c>
      <c r="BO243" s="38" t="e">
        <f t="shared" si="173"/>
        <v>#DIV/0!</v>
      </c>
      <c r="BP243" s="39" t="str">
        <f t="shared" si="152"/>
        <v/>
      </c>
      <c r="BQ243" s="39" t="str">
        <f t="shared" si="153"/>
        <v/>
      </c>
      <c r="BR243" s="39" t="str">
        <f t="shared" si="154"/>
        <v/>
      </c>
      <c r="BS243" s="39" t="str">
        <f t="shared" si="155"/>
        <v/>
      </c>
      <c r="BT243" s="39" t="str">
        <f t="shared" si="156"/>
        <v/>
      </c>
      <c r="BU243" s="39" t="str">
        <f t="shared" si="157"/>
        <v/>
      </c>
      <c r="BV243" s="39" t="str">
        <f t="shared" si="158"/>
        <v/>
      </c>
      <c r="BW243" s="39" t="str">
        <f t="shared" si="159"/>
        <v/>
      </c>
      <c r="BX243" s="39" t="str">
        <f t="shared" si="160"/>
        <v/>
      </c>
      <c r="BY243" s="39" t="str">
        <f t="shared" si="161"/>
        <v/>
      </c>
      <c r="BZ243" s="39" t="str">
        <f t="shared" si="162"/>
        <v/>
      </c>
      <c r="CA243" s="39" t="str">
        <f t="shared" si="163"/>
        <v/>
      </c>
      <c r="CB243" s="39" t="str">
        <f t="shared" si="164"/>
        <v/>
      </c>
      <c r="CC243" s="39" t="str">
        <f t="shared" si="165"/>
        <v/>
      </c>
      <c r="CD243" s="39" t="str">
        <f t="shared" si="166"/>
        <v/>
      </c>
      <c r="CE243" s="39" t="str">
        <f t="shared" si="167"/>
        <v/>
      </c>
      <c r="CF243" s="39" t="str">
        <f t="shared" si="168"/>
        <v/>
      </c>
      <c r="CG243" s="39" t="str">
        <f t="shared" si="169"/>
        <v/>
      </c>
      <c r="CH243" s="39" t="str">
        <f t="shared" si="170"/>
        <v/>
      </c>
      <c r="CI243" s="39" t="str">
        <f t="shared" si="171"/>
        <v/>
      </c>
    </row>
    <row r="244" spans="1:87">
      <c r="A244" s="18"/>
      <c r="B244" s="15" t="str">
        <f>'Gene Table'!E243</f>
        <v>hsa-miR-126-3p</v>
      </c>
      <c r="C244" s="15" t="str">
        <f>'Gene Table'!B243</f>
        <v>K01</v>
      </c>
      <c r="D244" s="16" t="str">
        <f>IF(SUM('Test Sample Data'!D$3:D$98)&gt;10,IF(AND(ISNUMBER('Test Sample Data'!D243),'Test Sample Data'!D243&lt;$B$1,'Test Sample Data'!D243&gt;0),'Test Sample Data'!D243,$B$1),"")</f>
        <v/>
      </c>
      <c r="E244" s="17" t="str">
        <f>IF(SUM('Test Sample Data'!E$3:E$98)&gt;10,IF(AND(ISNUMBER('Test Sample Data'!E243),'Test Sample Data'!E243&lt;$B$1,'Test Sample Data'!E243&gt;0),'Test Sample Data'!E243,$B$1),"")</f>
        <v/>
      </c>
      <c r="F244" s="17" t="str">
        <f>IF(SUM('Test Sample Data'!F$3:F$98)&gt;10,IF(AND(ISNUMBER('Test Sample Data'!F243),'Test Sample Data'!F243&lt;$B$1,'Test Sample Data'!F243&gt;0),'Test Sample Data'!F243,$B$1),"")</f>
        <v/>
      </c>
      <c r="G244" s="17" t="str">
        <f>IF(SUM('Test Sample Data'!G$3:G$98)&gt;10,IF(AND(ISNUMBER('Test Sample Data'!G243),'Test Sample Data'!G243&lt;$B$1,'Test Sample Data'!G243&gt;0),'Test Sample Data'!G243,$B$1),"")</f>
        <v/>
      </c>
      <c r="H244" s="17" t="str">
        <f>IF(SUM('Test Sample Data'!H$3:H$98)&gt;10,IF(AND(ISNUMBER('Test Sample Data'!H243),'Test Sample Data'!H243&lt;$B$1,'Test Sample Data'!H243&gt;0),'Test Sample Data'!H243,$B$1),"")</f>
        <v/>
      </c>
      <c r="I244" s="17" t="str">
        <f>IF(SUM('Test Sample Data'!I$3:I$98)&gt;10,IF(AND(ISNUMBER('Test Sample Data'!I243),'Test Sample Data'!I243&lt;$B$1,'Test Sample Data'!I243&gt;0),'Test Sample Data'!I243,$B$1),"")</f>
        <v/>
      </c>
      <c r="J244" s="17" t="str">
        <f>IF(SUM('Test Sample Data'!J$3:J$98)&gt;10,IF(AND(ISNUMBER('Test Sample Data'!J243),'Test Sample Data'!J243&lt;$B$1,'Test Sample Data'!J243&gt;0),'Test Sample Data'!J243,$B$1),"")</f>
        <v/>
      </c>
      <c r="K244" s="17" t="str">
        <f>IF(SUM('Test Sample Data'!K$3:K$98)&gt;10,IF(AND(ISNUMBER('Test Sample Data'!K243),'Test Sample Data'!K243&lt;$B$1,'Test Sample Data'!K243&gt;0),'Test Sample Data'!K243,$B$1),"")</f>
        <v/>
      </c>
      <c r="L244" s="17" t="str">
        <f>IF(SUM('Test Sample Data'!L$3:L$98)&gt;10,IF(AND(ISNUMBER('Test Sample Data'!L243),'Test Sample Data'!L243&lt;$B$1,'Test Sample Data'!L243&gt;0),'Test Sample Data'!L243,$B$1),"")</f>
        <v/>
      </c>
      <c r="M244" s="17" t="str">
        <f>IF(SUM('Test Sample Data'!M$3:M$98)&gt;10,IF(AND(ISNUMBER('Test Sample Data'!M243),'Test Sample Data'!M243&lt;$B$1,'Test Sample Data'!M243&gt;0),'Test Sample Data'!M243,$B$1),"")</f>
        <v/>
      </c>
      <c r="N244" s="17" t="str">
        <f>'Gene Table'!E243</f>
        <v>hsa-miR-126-3p</v>
      </c>
      <c r="O244" s="17" t="str">
        <f>'Gene Table'!B243</f>
        <v>K01</v>
      </c>
      <c r="P244" s="17" t="str">
        <f>IF(SUM('Control Sample Data'!D$3:D$98)&gt;10,IF(AND(ISNUMBER('Control Sample Data'!D243),'Control Sample Data'!D243&lt;$B$1,'Control Sample Data'!D243&gt;0),'Control Sample Data'!D243,$B$1),"")</f>
        <v/>
      </c>
      <c r="Q244" s="17" t="str">
        <f>IF(SUM('Control Sample Data'!E$3:E$98)&gt;10,IF(AND(ISNUMBER('Control Sample Data'!E243),'Control Sample Data'!E243&lt;$B$1,'Control Sample Data'!E243&gt;0),'Control Sample Data'!E243,$B$1),"")</f>
        <v/>
      </c>
      <c r="R244" s="17" t="str">
        <f>IF(SUM('Control Sample Data'!F$3:F$98)&gt;10,IF(AND(ISNUMBER('Control Sample Data'!F243),'Control Sample Data'!F243&lt;$B$1,'Control Sample Data'!F243&gt;0),'Control Sample Data'!F243,$B$1),"")</f>
        <v/>
      </c>
      <c r="S244" s="17" t="str">
        <f>IF(SUM('Control Sample Data'!G$3:G$98)&gt;10,IF(AND(ISNUMBER('Control Sample Data'!G243),'Control Sample Data'!G243&lt;$B$1,'Control Sample Data'!G243&gt;0),'Control Sample Data'!G243,$B$1),"")</f>
        <v/>
      </c>
      <c r="T244" s="17" t="str">
        <f>IF(SUM('Control Sample Data'!H$3:H$98)&gt;10,IF(AND(ISNUMBER('Control Sample Data'!H243),'Control Sample Data'!H243&lt;$B$1,'Control Sample Data'!H243&gt;0),'Control Sample Data'!H243,$B$1),"")</f>
        <v/>
      </c>
      <c r="U244" s="17" t="str">
        <f>IF(SUM('Control Sample Data'!I$3:I$98)&gt;10,IF(AND(ISNUMBER('Control Sample Data'!I243),'Control Sample Data'!I243&lt;$B$1,'Control Sample Data'!I243&gt;0),'Control Sample Data'!I243,$B$1),"")</f>
        <v/>
      </c>
      <c r="V244" s="17" t="str">
        <f>IF(SUM('Control Sample Data'!J$3:J$98)&gt;10,IF(AND(ISNUMBER('Control Sample Data'!J243),'Control Sample Data'!J243&lt;$B$1,'Control Sample Data'!J243&gt;0),'Control Sample Data'!J243,$B$1),"")</f>
        <v/>
      </c>
      <c r="W244" s="17" t="str">
        <f>IF(SUM('Control Sample Data'!K$3:K$98)&gt;10,IF(AND(ISNUMBER('Control Sample Data'!K243),'Control Sample Data'!K243&lt;$B$1,'Control Sample Data'!K243&gt;0),'Control Sample Data'!K243,$B$1),"")</f>
        <v/>
      </c>
      <c r="X244" s="17" t="str">
        <f>IF(SUM('Control Sample Data'!L$3:L$98)&gt;10,IF(AND(ISNUMBER('Control Sample Data'!L243),'Control Sample Data'!L243&lt;$B$1,'Control Sample Data'!L243&gt;0),'Control Sample Data'!L243,$B$1),"")</f>
        <v/>
      </c>
      <c r="Y244" s="17" t="str">
        <f>IF(SUM('Control Sample Data'!M$3:M$98)&gt;10,IF(AND(ISNUMBER('Control Sample Data'!M243),'Control Sample Data'!M243&lt;$B$1,'Control Sample Data'!M243&gt;0),'Control Sample Data'!M243,$B$1),"")</f>
        <v/>
      </c>
      <c r="AT244" s="36" t="str">
        <f t="shared" si="132"/>
        <v/>
      </c>
      <c r="AU244" s="36" t="str">
        <f t="shared" si="133"/>
        <v/>
      </c>
      <c r="AV244" s="36" t="str">
        <f t="shared" si="134"/>
        <v/>
      </c>
      <c r="AW244" s="36" t="str">
        <f t="shared" si="135"/>
        <v/>
      </c>
      <c r="AX244" s="36" t="str">
        <f t="shared" si="136"/>
        <v/>
      </c>
      <c r="AY244" s="36" t="str">
        <f t="shared" si="137"/>
        <v/>
      </c>
      <c r="AZ244" s="36" t="str">
        <f t="shared" si="138"/>
        <v/>
      </c>
      <c r="BA244" s="36" t="str">
        <f t="shared" si="139"/>
        <v/>
      </c>
      <c r="BB244" s="36" t="str">
        <f t="shared" si="140"/>
        <v/>
      </c>
      <c r="BC244" s="36" t="str">
        <f t="shared" si="141"/>
        <v/>
      </c>
      <c r="BD244" s="36" t="str">
        <f t="shared" si="142"/>
        <v/>
      </c>
      <c r="BE244" s="36" t="str">
        <f t="shared" si="143"/>
        <v/>
      </c>
      <c r="BF244" s="36" t="str">
        <f t="shared" si="144"/>
        <v/>
      </c>
      <c r="BG244" s="36" t="str">
        <f t="shared" si="145"/>
        <v/>
      </c>
      <c r="BH244" s="36" t="str">
        <f t="shared" si="146"/>
        <v/>
      </c>
      <c r="BI244" s="36" t="str">
        <f t="shared" si="147"/>
        <v/>
      </c>
      <c r="BJ244" s="36" t="str">
        <f t="shared" si="148"/>
        <v/>
      </c>
      <c r="BK244" s="36" t="str">
        <f t="shared" si="149"/>
        <v/>
      </c>
      <c r="BL244" s="36" t="str">
        <f t="shared" si="150"/>
        <v/>
      </c>
      <c r="BM244" s="36" t="str">
        <f t="shared" si="151"/>
        <v/>
      </c>
      <c r="BN244" s="38" t="e">
        <f t="shared" si="172"/>
        <v>#DIV/0!</v>
      </c>
      <c r="BO244" s="38" t="e">
        <f t="shared" si="173"/>
        <v>#DIV/0!</v>
      </c>
      <c r="BP244" s="39" t="str">
        <f t="shared" si="152"/>
        <v/>
      </c>
      <c r="BQ244" s="39" t="str">
        <f t="shared" si="153"/>
        <v/>
      </c>
      <c r="BR244" s="39" t="str">
        <f t="shared" si="154"/>
        <v/>
      </c>
      <c r="BS244" s="39" t="str">
        <f t="shared" si="155"/>
        <v/>
      </c>
      <c r="BT244" s="39" t="str">
        <f t="shared" si="156"/>
        <v/>
      </c>
      <c r="BU244" s="39" t="str">
        <f t="shared" si="157"/>
        <v/>
      </c>
      <c r="BV244" s="39" t="str">
        <f t="shared" si="158"/>
        <v/>
      </c>
      <c r="BW244" s="39" t="str">
        <f t="shared" si="159"/>
        <v/>
      </c>
      <c r="BX244" s="39" t="str">
        <f t="shared" si="160"/>
        <v/>
      </c>
      <c r="BY244" s="39" t="str">
        <f t="shared" si="161"/>
        <v/>
      </c>
      <c r="BZ244" s="39" t="str">
        <f t="shared" si="162"/>
        <v/>
      </c>
      <c r="CA244" s="39" t="str">
        <f t="shared" si="163"/>
        <v/>
      </c>
      <c r="CB244" s="39" t="str">
        <f t="shared" si="164"/>
        <v/>
      </c>
      <c r="CC244" s="39" t="str">
        <f t="shared" si="165"/>
        <v/>
      </c>
      <c r="CD244" s="39" t="str">
        <f t="shared" si="166"/>
        <v/>
      </c>
      <c r="CE244" s="39" t="str">
        <f t="shared" si="167"/>
        <v/>
      </c>
      <c r="CF244" s="39" t="str">
        <f t="shared" si="168"/>
        <v/>
      </c>
      <c r="CG244" s="39" t="str">
        <f t="shared" si="169"/>
        <v/>
      </c>
      <c r="CH244" s="39" t="str">
        <f t="shared" si="170"/>
        <v/>
      </c>
      <c r="CI244" s="39" t="str">
        <f t="shared" si="171"/>
        <v/>
      </c>
    </row>
    <row r="245" spans="1:87">
      <c r="A245" s="18"/>
      <c r="B245" s="15" t="str">
        <f>'Gene Table'!E244</f>
        <v>hsa-miR-411-5p</v>
      </c>
      <c r="C245" s="15" t="str">
        <f>'Gene Table'!B244</f>
        <v>K02</v>
      </c>
      <c r="D245" s="16" t="str">
        <f>IF(SUM('Test Sample Data'!D$3:D$98)&gt;10,IF(AND(ISNUMBER('Test Sample Data'!D244),'Test Sample Data'!D244&lt;$B$1,'Test Sample Data'!D244&gt;0),'Test Sample Data'!D244,$B$1),"")</f>
        <v/>
      </c>
      <c r="E245" s="17" t="str">
        <f>IF(SUM('Test Sample Data'!E$3:E$98)&gt;10,IF(AND(ISNUMBER('Test Sample Data'!E244),'Test Sample Data'!E244&lt;$B$1,'Test Sample Data'!E244&gt;0),'Test Sample Data'!E244,$B$1),"")</f>
        <v/>
      </c>
      <c r="F245" s="17" t="str">
        <f>IF(SUM('Test Sample Data'!F$3:F$98)&gt;10,IF(AND(ISNUMBER('Test Sample Data'!F244),'Test Sample Data'!F244&lt;$B$1,'Test Sample Data'!F244&gt;0),'Test Sample Data'!F244,$B$1),"")</f>
        <v/>
      </c>
      <c r="G245" s="17" t="str">
        <f>IF(SUM('Test Sample Data'!G$3:G$98)&gt;10,IF(AND(ISNUMBER('Test Sample Data'!G244),'Test Sample Data'!G244&lt;$B$1,'Test Sample Data'!G244&gt;0),'Test Sample Data'!G244,$B$1),"")</f>
        <v/>
      </c>
      <c r="H245" s="17" t="str">
        <f>IF(SUM('Test Sample Data'!H$3:H$98)&gt;10,IF(AND(ISNUMBER('Test Sample Data'!H244),'Test Sample Data'!H244&lt;$B$1,'Test Sample Data'!H244&gt;0),'Test Sample Data'!H244,$B$1),"")</f>
        <v/>
      </c>
      <c r="I245" s="17" t="str">
        <f>IF(SUM('Test Sample Data'!I$3:I$98)&gt;10,IF(AND(ISNUMBER('Test Sample Data'!I244),'Test Sample Data'!I244&lt;$B$1,'Test Sample Data'!I244&gt;0),'Test Sample Data'!I244,$B$1),"")</f>
        <v/>
      </c>
      <c r="J245" s="17" t="str">
        <f>IF(SUM('Test Sample Data'!J$3:J$98)&gt;10,IF(AND(ISNUMBER('Test Sample Data'!J244),'Test Sample Data'!J244&lt;$B$1,'Test Sample Data'!J244&gt;0),'Test Sample Data'!J244,$B$1),"")</f>
        <v/>
      </c>
      <c r="K245" s="17" t="str">
        <f>IF(SUM('Test Sample Data'!K$3:K$98)&gt;10,IF(AND(ISNUMBER('Test Sample Data'!K244),'Test Sample Data'!K244&lt;$B$1,'Test Sample Data'!K244&gt;0),'Test Sample Data'!K244,$B$1),"")</f>
        <v/>
      </c>
      <c r="L245" s="17" t="str">
        <f>IF(SUM('Test Sample Data'!L$3:L$98)&gt;10,IF(AND(ISNUMBER('Test Sample Data'!L244),'Test Sample Data'!L244&lt;$B$1,'Test Sample Data'!L244&gt;0),'Test Sample Data'!L244,$B$1),"")</f>
        <v/>
      </c>
      <c r="M245" s="17" t="str">
        <f>IF(SUM('Test Sample Data'!M$3:M$98)&gt;10,IF(AND(ISNUMBER('Test Sample Data'!M244),'Test Sample Data'!M244&lt;$B$1,'Test Sample Data'!M244&gt;0),'Test Sample Data'!M244,$B$1),"")</f>
        <v/>
      </c>
      <c r="N245" s="17" t="str">
        <f>'Gene Table'!E244</f>
        <v>hsa-miR-411-5p</v>
      </c>
      <c r="O245" s="17" t="str">
        <f>'Gene Table'!B244</f>
        <v>K02</v>
      </c>
      <c r="P245" s="17" t="str">
        <f>IF(SUM('Control Sample Data'!D$3:D$98)&gt;10,IF(AND(ISNUMBER('Control Sample Data'!D244),'Control Sample Data'!D244&lt;$B$1,'Control Sample Data'!D244&gt;0),'Control Sample Data'!D244,$B$1),"")</f>
        <v/>
      </c>
      <c r="Q245" s="17" t="str">
        <f>IF(SUM('Control Sample Data'!E$3:E$98)&gt;10,IF(AND(ISNUMBER('Control Sample Data'!E244),'Control Sample Data'!E244&lt;$B$1,'Control Sample Data'!E244&gt;0),'Control Sample Data'!E244,$B$1),"")</f>
        <v/>
      </c>
      <c r="R245" s="17" t="str">
        <f>IF(SUM('Control Sample Data'!F$3:F$98)&gt;10,IF(AND(ISNUMBER('Control Sample Data'!F244),'Control Sample Data'!F244&lt;$B$1,'Control Sample Data'!F244&gt;0),'Control Sample Data'!F244,$B$1),"")</f>
        <v/>
      </c>
      <c r="S245" s="17" t="str">
        <f>IF(SUM('Control Sample Data'!G$3:G$98)&gt;10,IF(AND(ISNUMBER('Control Sample Data'!G244),'Control Sample Data'!G244&lt;$B$1,'Control Sample Data'!G244&gt;0),'Control Sample Data'!G244,$B$1),"")</f>
        <v/>
      </c>
      <c r="T245" s="17" t="str">
        <f>IF(SUM('Control Sample Data'!H$3:H$98)&gt;10,IF(AND(ISNUMBER('Control Sample Data'!H244),'Control Sample Data'!H244&lt;$B$1,'Control Sample Data'!H244&gt;0),'Control Sample Data'!H244,$B$1),"")</f>
        <v/>
      </c>
      <c r="U245" s="17" t="str">
        <f>IF(SUM('Control Sample Data'!I$3:I$98)&gt;10,IF(AND(ISNUMBER('Control Sample Data'!I244),'Control Sample Data'!I244&lt;$B$1,'Control Sample Data'!I244&gt;0),'Control Sample Data'!I244,$B$1),"")</f>
        <v/>
      </c>
      <c r="V245" s="17" t="str">
        <f>IF(SUM('Control Sample Data'!J$3:J$98)&gt;10,IF(AND(ISNUMBER('Control Sample Data'!J244),'Control Sample Data'!J244&lt;$B$1,'Control Sample Data'!J244&gt;0),'Control Sample Data'!J244,$B$1),"")</f>
        <v/>
      </c>
      <c r="W245" s="17" t="str">
        <f>IF(SUM('Control Sample Data'!K$3:K$98)&gt;10,IF(AND(ISNUMBER('Control Sample Data'!K244),'Control Sample Data'!K244&lt;$B$1,'Control Sample Data'!K244&gt;0),'Control Sample Data'!K244,$B$1),"")</f>
        <v/>
      </c>
      <c r="X245" s="17" t="str">
        <f>IF(SUM('Control Sample Data'!L$3:L$98)&gt;10,IF(AND(ISNUMBER('Control Sample Data'!L244),'Control Sample Data'!L244&lt;$B$1,'Control Sample Data'!L244&gt;0),'Control Sample Data'!L244,$B$1),"")</f>
        <v/>
      </c>
      <c r="Y245" s="17" t="str">
        <f>IF(SUM('Control Sample Data'!M$3:M$98)&gt;10,IF(AND(ISNUMBER('Control Sample Data'!M244),'Control Sample Data'!M244&lt;$B$1,'Control Sample Data'!M244&gt;0),'Control Sample Data'!M244,$B$1),"")</f>
        <v/>
      </c>
      <c r="AT245" s="36" t="str">
        <f t="shared" si="132"/>
        <v/>
      </c>
      <c r="AU245" s="36" t="str">
        <f t="shared" si="133"/>
        <v/>
      </c>
      <c r="AV245" s="36" t="str">
        <f t="shared" si="134"/>
        <v/>
      </c>
      <c r="AW245" s="36" t="str">
        <f t="shared" si="135"/>
        <v/>
      </c>
      <c r="AX245" s="36" t="str">
        <f t="shared" si="136"/>
        <v/>
      </c>
      <c r="AY245" s="36" t="str">
        <f t="shared" si="137"/>
        <v/>
      </c>
      <c r="AZ245" s="36" t="str">
        <f t="shared" si="138"/>
        <v/>
      </c>
      <c r="BA245" s="36" t="str">
        <f t="shared" si="139"/>
        <v/>
      </c>
      <c r="BB245" s="36" t="str">
        <f t="shared" si="140"/>
        <v/>
      </c>
      <c r="BC245" s="36" t="str">
        <f t="shared" si="141"/>
        <v/>
      </c>
      <c r="BD245" s="36" t="str">
        <f t="shared" si="142"/>
        <v/>
      </c>
      <c r="BE245" s="36" t="str">
        <f t="shared" si="143"/>
        <v/>
      </c>
      <c r="BF245" s="36" t="str">
        <f t="shared" si="144"/>
        <v/>
      </c>
      <c r="BG245" s="36" t="str">
        <f t="shared" si="145"/>
        <v/>
      </c>
      <c r="BH245" s="36" t="str">
        <f t="shared" si="146"/>
        <v/>
      </c>
      <c r="BI245" s="36" t="str">
        <f t="shared" si="147"/>
        <v/>
      </c>
      <c r="BJ245" s="36" t="str">
        <f t="shared" si="148"/>
        <v/>
      </c>
      <c r="BK245" s="36" t="str">
        <f t="shared" si="149"/>
        <v/>
      </c>
      <c r="BL245" s="36" t="str">
        <f t="shared" si="150"/>
        <v/>
      </c>
      <c r="BM245" s="36" t="str">
        <f t="shared" si="151"/>
        <v/>
      </c>
      <c r="BN245" s="38" t="e">
        <f t="shared" si="172"/>
        <v>#DIV/0!</v>
      </c>
      <c r="BO245" s="38" t="e">
        <f t="shared" si="173"/>
        <v>#DIV/0!</v>
      </c>
      <c r="BP245" s="39" t="str">
        <f t="shared" si="152"/>
        <v/>
      </c>
      <c r="BQ245" s="39" t="str">
        <f t="shared" si="153"/>
        <v/>
      </c>
      <c r="BR245" s="39" t="str">
        <f t="shared" si="154"/>
        <v/>
      </c>
      <c r="BS245" s="39" t="str">
        <f t="shared" si="155"/>
        <v/>
      </c>
      <c r="BT245" s="39" t="str">
        <f t="shared" si="156"/>
        <v/>
      </c>
      <c r="BU245" s="39" t="str">
        <f t="shared" si="157"/>
        <v/>
      </c>
      <c r="BV245" s="39" t="str">
        <f t="shared" si="158"/>
        <v/>
      </c>
      <c r="BW245" s="39" t="str">
        <f t="shared" si="159"/>
        <v/>
      </c>
      <c r="BX245" s="39" t="str">
        <f t="shared" si="160"/>
        <v/>
      </c>
      <c r="BY245" s="39" t="str">
        <f t="shared" si="161"/>
        <v/>
      </c>
      <c r="BZ245" s="39" t="str">
        <f t="shared" si="162"/>
        <v/>
      </c>
      <c r="CA245" s="39" t="str">
        <f t="shared" si="163"/>
        <v/>
      </c>
      <c r="CB245" s="39" t="str">
        <f t="shared" si="164"/>
        <v/>
      </c>
      <c r="CC245" s="39" t="str">
        <f t="shared" si="165"/>
        <v/>
      </c>
      <c r="CD245" s="39" t="str">
        <f t="shared" si="166"/>
        <v/>
      </c>
      <c r="CE245" s="39" t="str">
        <f t="shared" si="167"/>
        <v/>
      </c>
      <c r="CF245" s="39" t="str">
        <f t="shared" si="168"/>
        <v/>
      </c>
      <c r="CG245" s="39" t="str">
        <f t="shared" si="169"/>
        <v/>
      </c>
      <c r="CH245" s="39" t="str">
        <f t="shared" si="170"/>
        <v/>
      </c>
      <c r="CI245" s="39" t="str">
        <f t="shared" si="171"/>
        <v/>
      </c>
    </row>
    <row r="246" spans="1:87">
      <c r="A246" s="18"/>
      <c r="B246" s="15" t="str">
        <f>'Gene Table'!E245</f>
        <v>hsa-miR-132-3p</v>
      </c>
      <c r="C246" s="15" t="str">
        <f>'Gene Table'!B245</f>
        <v>K03</v>
      </c>
      <c r="D246" s="16" t="str">
        <f>IF(SUM('Test Sample Data'!D$3:D$98)&gt;10,IF(AND(ISNUMBER('Test Sample Data'!D245),'Test Sample Data'!D245&lt;$B$1,'Test Sample Data'!D245&gt;0),'Test Sample Data'!D245,$B$1),"")</f>
        <v/>
      </c>
      <c r="E246" s="17" t="str">
        <f>IF(SUM('Test Sample Data'!E$3:E$98)&gt;10,IF(AND(ISNUMBER('Test Sample Data'!E245),'Test Sample Data'!E245&lt;$B$1,'Test Sample Data'!E245&gt;0),'Test Sample Data'!E245,$B$1),"")</f>
        <v/>
      </c>
      <c r="F246" s="17" t="str">
        <f>IF(SUM('Test Sample Data'!F$3:F$98)&gt;10,IF(AND(ISNUMBER('Test Sample Data'!F245),'Test Sample Data'!F245&lt;$B$1,'Test Sample Data'!F245&gt;0),'Test Sample Data'!F245,$B$1),"")</f>
        <v/>
      </c>
      <c r="G246" s="17" t="str">
        <f>IF(SUM('Test Sample Data'!G$3:G$98)&gt;10,IF(AND(ISNUMBER('Test Sample Data'!G245),'Test Sample Data'!G245&lt;$B$1,'Test Sample Data'!G245&gt;0),'Test Sample Data'!G245,$B$1),"")</f>
        <v/>
      </c>
      <c r="H246" s="17" t="str">
        <f>IF(SUM('Test Sample Data'!H$3:H$98)&gt;10,IF(AND(ISNUMBER('Test Sample Data'!H245),'Test Sample Data'!H245&lt;$B$1,'Test Sample Data'!H245&gt;0),'Test Sample Data'!H245,$B$1),"")</f>
        <v/>
      </c>
      <c r="I246" s="17" t="str">
        <f>IF(SUM('Test Sample Data'!I$3:I$98)&gt;10,IF(AND(ISNUMBER('Test Sample Data'!I245),'Test Sample Data'!I245&lt;$B$1,'Test Sample Data'!I245&gt;0),'Test Sample Data'!I245,$B$1),"")</f>
        <v/>
      </c>
      <c r="J246" s="17" t="str">
        <f>IF(SUM('Test Sample Data'!J$3:J$98)&gt;10,IF(AND(ISNUMBER('Test Sample Data'!J245),'Test Sample Data'!J245&lt;$B$1,'Test Sample Data'!J245&gt;0),'Test Sample Data'!J245,$B$1),"")</f>
        <v/>
      </c>
      <c r="K246" s="17" t="str">
        <f>IF(SUM('Test Sample Data'!K$3:K$98)&gt;10,IF(AND(ISNUMBER('Test Sample Data'!K245),'Test Sample Data'!K245&lt;$B$1,'Test Sample Data'!K245&gt;0),'Test Sample Data'!K245,$B$1),"")</f>
        <v/>
      </c>
      <c r="L246" s="17" t="str">
        <f>IF(SUM('Test Sample Data'!L$3:L$98)&gt;10,IF(AND(ISNUMBER('Test Sample Data'!L245),'Test Sample Data'!L245&lt;$B$1,'Test Sample Data'!L245&gt;0),'Test Sample Data'!L245,$B$1),"")</f>
        <v/>
      </c>
      <c r="M246" s="17" t="str">
        <f>IF(SUM('Test Sample Data'!M$3:M$98)&gt;10,IF(AND(ISNUMBER('Test Sample Data'!M245),'Test Sample Data'!M245&lt;$B$1,'Test Sample Data'!M245&gt;0),'Test Sample Data'!M245,$B$1),"")</f>
        <v/>
      </c>
      <c r="N246" s="17" t="str">
        <f>'Gene Table'!E245</f>
        <v>hsa-miR-132-3p</v>
      </c>
      <c r="O246" s="17" t="str">
        <f>'Gene Table'!B245</f>
        <v>K03</v>
      </c>
      <c r="P246" s="17" t="str">
        <f>IF(SUM('Control Sample Data'!D$3:D$98)&gt;10,IF(AND(ISNUMBER('Control Sample Data'!D245),'Control Sample Data'!D245&lt;$B$1,'Control Sample Data'!D245&gt;0),'Control Sample Data'!D245,$B$1),"")</f>
        <v/>
      </c>
      <c r="Q246" s="17" t="str">
        <f>IF(SUM('Control Sample Data'!E$3:E$98)&gt;10,IF(AND(ISNUMBER('Control Sample Data'!E245),'Control Sample Data'!E245&lt;$B$1,'Control Sample Data'!E245&gt;0),'Control Sample Data'!E245,$B$1),"")</f>
        <v/>
      </c>
      <c r="R246" s="17" t="str">
        <f>IF(SUM('Control Sample Data'!F$3:F$98)&gt;10,IF(AND(ISNUMBER('Control Sample Data'!F245),'Control Sample Data'!F245&lt;$B$1,'Control Sample Data'!F245&gt;0),'Control Sample Data'!F245,$B$1),"")</f>
        <v/>
      </c>
      <c r="S246" s="17" t="str">
        <f>IF(SUM('Control Sample Data'!G$3:G$98)&gt;10,IF(AND(ISNUMBER('Control Sample Data'!G245),'Control Sample Data'!G245&lt;$B$1,'Control Sample Data'!G245&gt;0),'Control Sample Data'!G245,$B$1),"")</f>
        <v/>
      </c>
      <c r="T246" s="17" t="str">
        <f>IF(SUM('Control Sample Data'!H$3:H$98)&gt;10,IF(AND(ISNUMBER('Control Sample Data'!H245),'Control Sample Data'!H245&lt;$B$1,'Control Sample Data'!H245&gt;0),'Control Sample Data'!H245,$B$1),"")</f>
        <v/>
      </c>
      <c r="U246" s="17" t="str">
        <f>IF(SUM('Control Sample Data'!I$3:I$98)&gt;10,IF(AND(ISNUMBER('Control Sample Data'!I245),'Control Sample Data'!I245&lt;$B$1,'Control Sample Data'!I245&gt;0),'Control Sample Data'!I245,$B$1),"")</f>
        <v/>
      </c>
      <c r="V246" s="17" t="str">
        <f>IF(SUM('Control Sample Data'!J$3:J$98)&gt;10,IF(AND(ISNUMBER('Control Sample Data'!J245),'Control Sample Data'!J245&lt;$B$1,'Control Sample Data'!J245&gt;0),'Control Sample Data'!J245,$B$1),"")</f>
        <v/>
      </c>
      <c r="W246" s="17" t="str">
        <f>IF(SUM('Control Sample Data'!K$3:K$98)&gt;10,IF(AND(ISNUMBER('Control Sample Data'!K245),'Control Sample Data'!K245&lt;$B$1,'Control Sample Data'!K245&gt;0),'Control Sample Data'!K245,$B$1),"")</f>
        <v/>
      </c>
      <c r="X246" s="17" t="str">
        <f>IF(SUM('Control Sample Data'!L$3:L$98)&gt;10,IF(AND(ISNUMBER('Control Sample Data'!L245),'Control Sample Data'!L245&lt;$B$1,'Control Sample Data'!L245&gt;0),'Control Sample Data'!L245,$B$1),"")</f>
        <v/>
      </c>
      <c r="Y246" s="17" t="str">
        <f>IF(SUM('Control Sample Data'!M$3:M$98)&gt;10,IF(AND(ISNUMBER('Control Sample Data'!M245),'Control Sample Data'!M245&lt;$B$1,'Control Sample Data'!M245&gt;0),'Control Sample Data'!M245,$B$1),"")</f>
        <v/>
      </c>
      <c r="AT246" s="36" t="str">
        <f t="shared" si="132"/>
        <v/>
      </c>
      <c r="AU246" s="36" t="str">
        <f t="shared" si="133"/>
        <v/>
      </c>
      <c r="AV246" s="36" t="str">
        <f t="shared" si="134"/>
        <v/>
      </c>
      <c r="AW246" s="36" t="str">
        <f t="shared" si="135"/>
        <v/>
      </c>
      <c r="AX246" s="36" t="str">
        <f t="shared" si="136"/>
        <v/>
      </c>
      <c r="AY246" s="36" t="str">
        <f t="shared" si="137"/>
        <v/>
      </c>
      <c r="AZ246" s="36" t="str">
        <f t="shared" si="138"/>
        <v/>
      </c>
      <c r="BA246" s="36" t="str">
        <f t="shared" si="139"/>
        <v/>
      </c>
      <c r="BB246" s="36" t="str">
        <f t="shared" si="140"/>
        <v/>
      </c>
      <c r="BC246" s="36" t="str">
        <f t="shared" si="141"/>
        <v/>
      </c>
      <c r="BD246" s="36" t="str">
        <f t="shared" si="142"/>
        <v/>
      </c>
      <c r="BE246" s="36" t="str">
        <f t="shared" si="143"/>
        <v/>
      </c>
      <c r="BF246" s="36" t="str">
        <f t="shared" si="144"/>
        <v/>
      </c>
      <c r="BG246" s="36" t="str">
        <f t="shared" si="145"/>
        <v/>
      </c>
      <c r="BH246" s="36" t="str">
        <f t="shared" si="146"/>
        <v/>
      </c>
      <c r="BI246" s="36" t="str">
        <f t="shared" si="147"/>
        <v/>
      </c>
      <c r="BJ246" s="36" t="str">
        <f t="shared" si="148"/>
        <v/>
      </c>
      <c r="BK246" s="36" t="str">
        <f t="shared" si="149"/>
        <v/>
      </c>
      <c r="BL246" s="36" t="str">
        <f t="shared" si="150"/>
        <v/>
      </c>
      <c r="BM246" s="36" t="str">
        <f t="shared" si="151"/>
        <v/>
      </c>
      <c r="BN246" s="38" t="e">
        <f t="shared" si="172"/>
        <v>#DIV/0!</v>
      </c>
      <c r="BO246" s="38" t="e">
        <f t="shared" si="173"/>
        <v>#DIV/0!</v>
      </c>
      <c r="BP246" s="39" t="str">
        <f t="shared" si="152"/>
        <v/>
      </c>
      <c r="BQ246" s="39" t="str">
        <f t="shared" si="153"/>
        <v/>
      </c>
      <c r="BR246" s="39" t="str">
        <f t="shared" si="154"/>
        <v/>
      </c>
      <c r="BS246" s="39" t="str">
        <f t="shared" si="155"/>
        <v/>
      </c>
      <c r="BT246" s="39" t="str">
        <f t="shared" si="156"/>
        <v/>
      </c>
      <c r="BU246" s="39" t="str">
        <f t="shared" si="157"/>
        <v/>
      </c>
      <c r="BV246" s="39" t="str">
        <f t="shared" si="158"/>
        <v/>
      </c>
      <c r="BW246" s="39" t="str">
        <f t="shared" si="159"/>
        <v/>
      </c>
      <c r="BX246" s="39" t="str">
        <f t="shared" si="160"/>
        <v/>
      </c>
      <c r="BY246" s="39" t="str">
        <f t="shared" si="161"/>
        <v/>
      </c>
      <c r="BZ246" s="39" t="str">
        <f t="shared" si="162"/>
        <v/>
      </c>
      <c r="CA246" s="39" t="str">
        <f t="shared" si="163"/>
        <v/>
      </c>
      <c r="CB246" s="39" t="str">
        <f t="shared" si="164"/>
        <v/>
      </c>
      <c r="CC246" s="39" t="str">
        <f t="shared" si="165"/>
        <v/>
      </c>
      <c r="CD246" s="39" t="str">
        <f t="shared" si="166"/>
        <v/>
      </c>
      <c r="CE246" s="39" t="str">
        <f t="shared" si="167"/>
        <v/>
      </c>
      <c r="CF246" s="39" t="str">
        <f t="shared" si="168"/>
        <v/>
      </c>
      <c r="CG246" s="39" t="str">
        <f t="shared" si="169"/>
        <v/>
      </c>
      <c r="CH246" s="39" t="str">
        <f t="shared" si="170"/>
        <v/>
      </c>
      <c r="CI246" s="39" t="str">
        <f t="shared" si="171"/>
        <v/>
      </c>
    </row>
    <row r="247" spans="1:87">
      <c r="A247" s="18"/>
      <c r="B247" s="15" t="str">
        <f>'Gene Table'!E246</f>
        <v>hsa-miR-548p</v>
      </c>
      <c r="C247" s="15" t="str">
        <f>'Gene Table'!B246</f>
        <v>K04</v>
      </c>
      <c r="D247" s="16" t="str">
        <f>IF(SUM('Test Sample Data'!D$3:D$98)&gt;10,IF(AND(ISNUMBER('Test Sample Data'!D246),'Test Sample Data'!D246&lt;$B$1,'Test Sample Data'!D246&gt;0),'Test Sample Data'!D246,$B$1),"")</f>
        <v/>
      </c>
      <c r="E247" s="17" t="str">
        <f>IF(SUM('Test Sample Data'!E$3:E$98)&gt;10,IF(AND(ISNUMBER('Test Sample Data'!E246),'Test Sample Data'!E246&lt;$B$1,'Test Sample Data'!E246&gt;0),'Test Sample Data'!E246,$B$1),"")</f>
        <v/>
      </c>
      <c r="F247" s="17" t="str">
        <f>IF(SUM('Test Sample Data'!F$3:F$98)&gt;10,IF(AND(ISNUMBER('Test Sample Data'!F246),'Test Sample Data'!F246&lt;$B$1,'Test Sample Data'!F246&gt;0),'Test Sample Data'!F246,$B$1),"")</f>
        <v/>
      </c>
      <c r="G247" s="17" t="str">
        <f>IF(SUM('Test Sample Data'!G$3:G$98)&gt;10,IF(AND(ISNUMBER('Test Sample Data'!G246),'Test Sample Data'!G246&lt;$B$1,'Test Sample Data'!G246&gt;0),'Test Sample Data'!G246,$B$1),"")</f>
        <v/>
      </c>
      <c r="H247" s="17" t="str">
        <f>IF(SUM('Test Sample Data'!H$3:H$98)&gt;10,IF(AND(ISNUMBER('Test Sample Data'!H246),'Test Sample Data'!H246&lt;$B$1,'Test Sample Data'!H246&gt;0),'Test Sample Data'!H246,$B$1),"")</f>
        <v/>
      </c>
      <c r="I247" s="17" t="str">
        <f>IF(SUM('Test Sample Data'!I$3:I$98)&gt;10,IF(AND(ISNUMBER('Test Sample Data'!I246),'Test Sample Data'!I246&lt;$B$1,'Test Sample Data'!I246&gt;0),'Test Sample Data'!I246,$B$1),"")</f>
        <v/>
      </c>
      <c r="J247" s="17" t="str">
        <f>IF(SUM('Test Sample Data'!J$3:J$98)&gt;10,IF(AND(ISNUMBER('Test Sample Data'!J246),'Test Sample Data'!J246&lt;$B$1,'Test Sample Data'!J246&gt;0),'Test Sample Data'!J246,$B$1),"")</f>
        <v/>
      </c>
      <c r="K247" s="17" t="str">
        <f>IF(SUM('Test Sample Data'!K$3:K$98)&gt;10,IF(AND(ISNUMBER('Test Sample Data'!K246),'Test Sample Data'!K246&lt;$B$1,'Test Sample Data'!K246&gt;0),'Test Sample Data'!K246,$B$1),"")</f>
        <v/>
      </c>
      <c r="L247" s="17" t="str">
        <f>IF(SUM('Test Sample Data'!L$3:L$98)&gt;10,IF(AND(ISNUMBER('Test Sample Data'!L246),'Test Sample Data'!L246&lt;$B$1,'Test Sample Data'!L246&gt;0),'Test Sample Data'!L246,$B$1),"")</f>
        <v/>
      </c>
      <c r="M247" s="17" t="str">
        <f>IF(SUM('Test Sample Data'!M$3:M$98)&gt;10,IF(AND(ISNUMBER('Test Sample Data'!M246),'Test Sample Data'!M246&lt;$B$1,'Test Sample Data'!M246&gt;0),'Test Sample Data'!M246,$B$1),"")</f>
        <v/>
      </c>
      <c r="N247" s="17" t="str">
        <f>'Gene Table'!E246</f>
        <v>hsa-miR-548p</v>
      </c>
      <c r="O247" s="17" t="str">
        <f>'Gene Table'!B246</f>
        <v>K04</v>
      </c>
      <c r="P247" s="17" t="str">
        <f>IF(SUM('Control Sample Data'!D$3:D$98)&gt;10,IF(AND(ISNUMBER('Control Sample Data'!D246),'Control Sample Data'!D246&lt;$B$1,'Control Sample Data'!D246&gt;0),'Control Sample Data'!D246,$B$1),"")</f>
        <v/>
      </c>
      <c r="Q247" s="17" t="str">
        <f>IF(SUM('Control Sample Data'!E$3:E$98)&gt;10,IF(AND(ISNUMBER('Control Sample Data'!E246),'Control Sample Data'!E246&lt;$B$1,'Control Sample Data'!E246&gt;0),'Control Sample Data'!E246,$B$1),"")</f>
        <v/>
      </c>
      <c r="R247" s="17" t="str">
        <f>IF(SUM('Control Sample Data'!F$3:F$98)&gt;10,IF(AND(ISNUMBER('Control Sample Data'!F246),'Control Sample Data'!F246&lt;$B$1,'Control Sample Data'!F246&gt;0),'Control Sample Data'!F246,$B$1),"")</f>
        <v/>
      </c>
      <c r="S247" s="17" t="str">
        <f>IF(SUM('Control Sample Data'!G$3:G$98)&gt;10,IF(AND(ISNUMBER('Control Sample Data'!G246),'Control Sample Data'!G246&lt;$B$1,'Control Sample Data'!G246&gt;0),'Control Sample Data'!G246,$B$1),"")</f>
        <v/>
      </c>
      <c r="T247" s="17" t="str">
        <f>IF(SUM('Control Sample Data'!H$3:H$98)&gt;10,IF(AND(ISNUMBER('Control Sample Data'!H246),'Control Sample Data'!H246&lt;$B$1,'Control Sample Data'!H246&gt;0),'Control Sample Data'!H246,$B$1),"")</f>
        <v/>
      </c>
      <c r="U247" s="17" t="str">
        <f>IF(SUM('Control Sample Data'!I$3:I$98)&gt;10,IF(AND(ISNUMBER('Control Sample Data'!I246),'Control Sample Data'!I246&lt;$B$1,'Control Sample Data'!I246&gt;0),'Control Sample Data'!I246,$B$1),"")</f>
        <v/>
      </c>
      <c r="V247" s="17" t="str">
        <f>IF(SUM('Control Sample Data'!J$3:J$98)&gt;10,IF(AND(ISNUMBER('Control Sample Data'!J246),'Control Sample Data'!J246&lt;$B$1,'Control Sample Data'!J246&gt;0),'Control Sample Data'!J246,$B$1),"")</f>
        <v/>
      </c>
      <c r="W247" s="17" t="str">
        <f>IF(SUM('Control Sample Data'!K$3:K$98)&gt;10,IF(AND(ISNUMBER('Control Sample Data'!K246),'Control Sample Data'!K246&lt;$B$1,'Control Sample Data'!K246&gt;0),'Control Sample Data'!K246,$B$1),"")</f>
        <v/>
      </c>
      <c r="X247" s="17" t="str">
        <f>IF(SUM('Control Sample Data'!L$3:L$98)&gt;10,IF(AND(ISNUMBER('Control Sample Data'!L246),'Control Sample Data'!L246&lt;$B$1,'Control Sample Data'!L246&gt;0),'Control Sample Data'!L246,$B$1),"")</f>
        <v/>
      </c>
      <c r="Y247" s="17" t="str">
        <f>IF(SUM('Control Sample Data'!M$3:M$98)&gt;10,IF(AND(ISNUMBER('Control Sample Data'!M246),'Control Sample Data'!M246&lt;$B$1,'Control Sample Data'!M246&gt;0),'Control Sample Data'!M246,$B$1),"")</f>
        <v/>
      </c>
      <c r="AT247" s="36" t="str">
        <f t="shared" si="132"/>
        <v/>
      </c>
      <c r="AU247" s="36" t="str">
        <f t="shared" si="133"/>
        <v/>
      </c>
      <c r="AV247" s="36" t="str">
        <f t="shared" si="134"/>
        <v/>
      </c>
      <c r="AW247" s="36" t="str">
        <f t="shared" si="135"/>
        <v/>
      </c>
      <c r="AX247" s="36" t="str">
        <f t="shared" si="136"/>
        <v/>
      </c>
      <c r="AY247" s="36" t="str">
        <f t="shared" si="137"/>
        <v/>
      </c>
      <c r="AZ247" s="36" t="str">
        <f t="shared" si="138"/>
        <v/>
      </c>
      <c r="BA247" s="36" t="str">
        <f t="shared" si="139"/>
        <v/>
      </c>
      <c r="BB247" s="36" t="str">
        <f t="shared" si="140"/>
        <v/>
      </c>
      <c r="BC247" s="36" t="str">
        <f t="shared" si="141"/>
        <v/>
      </c>
      <c r="BD247" s="36" t="str">
        <f t="shared" si="142"/>
        <v/>
      </c>
      <c r="BE247" s="36" t="str">
        <f t="shared" si="143"/>
        <v/>
      </c>
      <c r="BF247" s="36" t="str">
        <f t="shared" si="144"/>
        <v/>
      </c>
      <c r="BG247" s="36" t="str">
        <f t="shared" si="145"/>
        <v/>
      </c>
      <c r="BH247" s="36" t="str">
        <f t="shared" si="146"/>
        <v/>
      </c>
      <c r="BI247" s="36" t="str">
        <f t="shared" si="147"/>
        <v/>
      </c>
      <c r="BJ247" s="36" t="str">
        <f t="shared" si="148"/>
        <v/>
      </c>
      <c r="BK247" s="36" t="str">
        <f t="shared" si="149"/>
        <v/>
      </c>
      <c r="BL247" s="36" t="str">
        <f t="shared" si="150"/>
        <v/>
      </c>
      <c r="BM247" s="36" t="str">
        <f t="shared" si="151"/>
        <v/>
      </c>
      <c r="BN247" s="38" t="e">
        <f t="shared" si="172"/>
        <v>#DIV/0!</v>
      </c>
      <c r="BO247" s="38" t="e">
        <f t="shared" si="173"/>
        <v>#DIV/0!</v>
      </c>
      <c r="BP247" s="39" t="str">
        <f t="shared" si="152"/>
        <v/>
      </c>
      <c r="BQ247" s="39" t="str">
        <f t="shared" si="153"/>
        <v/>
      </c>
      <c r="BR247" s="39" t="str">
        <f t="shared" si="154"/>
        <v/>
      </c>
      <c r="BS247" s="39" t="str">
        <f t="shared" si="155"/>
        <v/>
      </c>
      <c r="BT247" s="39" t="str">
        <f t="shared" si="156"/>
        <v/>
      </c>
      <c r="BU247" s="39" t="str">
        <f t="shared" si="157"/>
        <v/>
      </c>
      <c r="BV247" s="39" t="str">
        <f t="shared" si="158"/>
        <v/>
      </c>
      <c r="BW247" s="39" t="str">
        <f t="shared" si="159"/>
        <v/>
      </c>
      <c r="BX247" s="39" t="str">
        <f t="shared" si="160"/>
        <v/>
      </c>
      <c r="BY247" s="39" t="str">
        <f t="shared" si="161"/>
        <v/>
      </c>
      <c r="BZ247" s="39" t="str">
        <f t="shared" si="162"/>
        <v/>
      </c>
      <c r="CA247" s="39" t="str">
        <f t="shared" si="163"/>
        <v/>
      </c>
      <c r="CB247" s="39" t="str">
        <f t="shared" si="164"/>
        <v/>
      </c>
      <c r="CC247" s="39" t="str">
        <f t="shared" si="165"/>
        <v/>
      </c>
      <c r="CD247" s="39" t="str">
        <f t="shared" si="166"/>
        <v/>
      </c>
      <c r="CE247" s="39" t="str">
        <f t="shared" si="167"/>
        <v/>
      </c>
      <c r="CF247" s="39" t="str">
        <f t="shared" si="168"/>
        <v/>
      </c>
      <c r="CG247" s="39" t="str">
        <f t="shared" si="169"/>
        <v/>
      </c>
      <c r="CH247" s="39" t="str">
        <f t="shared" si="170"/>
        <v/>
      </c>
      <c r="CI247" s="39" t="str">
        <f t="shared" si="171"/>
        <v/>
      </c>
    </row>
    <row r="248" spans="1:87">
      <c r="A248" s="18"/>
      <c r="B248" s="15" t="str">
        <f>'Gene Table'!E247</f>
        <v>hsa-miR-134</v>
      </c>
      <c r="C248" s="15" t="str">
        <f>'Gene Table'!B247</f>
        <v>K05</v>
      </c>
      <c r="D248" s="16" t="str">
        <f>IF(SUM('Test Sample Data'!D$3:D$98)&gt;10,IF(AND(ISNUMBER('Test Sample Data'!D247),'Test Sample Data'!D247&lt;$B$1,'Test Sample Data'!D247&gt;0),'Test Sample Data'!D247,$B$1),"")</f>
        <v/>
      </c>
      <c r="E248" s="17" t="str">
        <f>IF(SUM('Test Sample Data'!E$3:E$98)&gt;10,IF(AND(ISNUMBER('Test Sample Data'!E247),'Test Sample Data'!E247&lt;$B$1,'Test Sample Data'!E247&gt;0),'Test Sample Data'!E247,$B$1),"")</f>
        <v/>
      </c>
      <c r="F248" s="17" t="str">
        <f>IF(SUM('Test Sample Data'!F$3:F$98)&gt;10,IF(AND(ISNUMBER('Test Sample Data'!F247),'Test Sample Data'!F247&lt;$B$1,'Test Sample Data'!F247&gt;0),'Test Sample Data'!F247,$B$1),"")</f>
        <v/>
      </c>
      <c r="G248" s="17" t="str">
        <f>IF(SUM('Test Sample Data'!G$3:G$98)&gt;10,IF(AND(ISNUMBER('Test Sample Data'!G247),'Test Sample Data'!G247&lt;$B$1,'Test Sample Data'!G247&gt;0),'Test Sample Data'!G247,$B$1),"")</f>
        <v/>
      </c>
      <c r="H248" s="17" t="str">
        <f>IF(SUM('Test Sample Data'!H$3:H$98)&gt;10,IF(AND(ISNUMBER('Test Sample Data'!H247),'Test Sample Data'!H247&lt;$B$1,'Test Sample Data'!H247&gt;0),'Test Sample Data'!H247,$B$1),"")</f>
        <v/>
      </c>
      <c r="I248" s="17" t="str">
        <f>IF(SUM('Test Sample Data'!I$3:I$98)&gt;10,IF(AND(ISNUMBER('Test Sample Data'!I247),'Test Sample Data'!I247&lt;$B$1,'Test Sample Data'!I247&gt;0),'Test Sample Data'!I247,$B$1),"")</f>
        <v/>
      </c>
      <c r="J248" s="17" t="str">
        <f>IF(SUM('Test Sample Data'!J$3:J$98)&gt;10,IF(AND(ISNUMBER('Test Sample Data'!J247),'Test Sample Data'!J247&lt;$B$1,'Test Sample Data'!J247&gt;0),'Test Sample Data'!J247,$B$1),"")</f>
        <v/>
      </c>
      <c r="K248" s="17" t="str">
        <f>IF(SUM('Test Sample Data'!K$3:K$98)&gt;10,IF(AND(ISNUMBER('Test Sample Data'!K247),'Test Sample Data'!K247&lt;$B$1,'Test Sample Data'!K247&gt;0),'Test Sample Data'!K247,$B$1),"")</f>
        <v/>
      </c>
      <c r="L248" s="17" t="str">
        <f>IF(SUM('Test Sample Data'!L$3:L$98)&gt;10,IF(AND(ISNUMBER('Test Sample Data'!L247),'Test Sample Data'!L247&lt;$B$1,'Test Sample Data'!L247&gt;0),'Test Sample Data'!L247,$B$1),"")</f>
        <v/>
      </c>
      <c r="M248" s="17" t="str">
        <f>IF(SUM('Test Sample Data'!M$3:M$98)&gt;10,IF(AND(ISNUMBER('Test Sample Data'!M247),'Test Sample Data'!M247&lt;$B$1,'Test Sample Data'!M247&gt;0),'Test Sample Data'!M247,$B$1),"")</f>
        <v/>
      </c>
      <c r="N248" s="17" t="str">
        <f>'Gene Table'!E247</f>
        <v>hsa-miR-134</v>
      </c>
      <c r="O248" s="17" t="str">
        <f>'Gene Table'!B247</f>
        <v>K05</v>
      </c>
      <c r="P248" s="17" t="str">
        <f>IF(SUM('Control Sample Data'!D$3:D$98)&gt;10,IF(AND(ISNUMBER('Control Sample Data'!D247),'Control Sample Data'!D247&lt;$B$1,'Control Sample Data'!D247&gt;0),'Control Sample Data'!D247,$B$1),"")</f>
        <v/>
      </c>
      <c r="Q248" s="17" t="str">
        <f>IF(SUM('Control Sample Data'!E$3:E$98)&gt;10,IF(AND(ISNUMBER('Control Sample Data'!E247),'Control Sample Data'!E247&lt;$B$1,'Control Sample Data'!E247&gt;0),'Control Sample Data'!E247,$B$1),"")</f>
        <v/>
      </c>
      <c r="R248" s="17" t="str">
        <f>IF(SUM('Control Sample Data'!F$3:F$98)&gt;10,IF(AND(ISNUMBER('Control Sample Data'!F247),'Control Sample Data'!F247&lt;$B$1,'Control Sample Data'!F247&gt;0),'Control Sample Data'!F247,$B$1),"")</f>
        <v/>
      </c>
      <c r="S248" s="17" t="str">
        <f>IF(SUM('Control Sample Data'!G$3:G$98)&gt;10,IF(AND(ISNUMBER('Control Sample Data'!G247),'Control Sample Data'!G247&lt;$B$1,'Control Sample Data'!G247&gt;0),'Control Sample Data'!G247,$B$1),"")</f>
        <v/>
      </c>
      <c r="T248" s="17" t="str">
        <f>IF(SUM('Control Sample Data'!H$3:H$98)&gt;10,IF(AND(ISNUMBER('Control Sample Data'!H247),'Control Sample Data'!H247&lt;$B$1,'Control Sample Data'!H247&gt;0),'Control Sample Data'!H247,$B$1),"")</f>
        <v/>
      </c>
      <c r="U248" s="17" t="str">
        <f>IF(SUM('Control Sample Data'!I$3:I$98)&gt;10,IF(AND(ISNUMBER('Control Sample Data'!I247),'Control Sample Data'!I247&lt;$B$1,'Control Sample Data'!I247&gt;0),'Control Sample Data'!I247,$B$1),"")</f>
        <v/>
      </c>
      <c r="V248" s="17" t="str">
        <f>IF(SUM('Control Sample Data'!J$3:J$98)&gt;10,IF(AND(ISNUMBER('Control Sample Data'!J247),'Control Sample Data'!J247&lt;$B$1,'Control Sample Data'!J247&gt;0),'Control Sample Data'!J247,$B$1),"")</f>
        <v/>
      </c>
      <c r="W248" s="17" t="str">
        <f>IF(SUM('Control Sample Data'!K$3:K$98)&gt;10,IF(AND(ISNUMBER('Control Sample Data'!K247),'Control Sample Data'!K247&lt;$B$1,'Control Sample Data'!K247&gt;0),'Control Sample Data'!K247,$B$1),"")</f>
        <v/>
      </c>
      <c r="X248" s="17" t="str">
        <f>IF(SUM('Control Sample Data'!L$3:L$98)&gt;10,IF(AND(ISNUMBER('Control Sample Data'!L247),'Control Sample Data'!L247&lt;$B$1,'Control Sample Data'!L247&gt;0),'Control Sample Data'!L247,$B$1),"")</f>
        <v/>
      </c>
      <c r="Y248" s="17" t="str">
        <f>IF(SUM('Control Sample Data'!M$3:M$98)&gt;10,IF(AND(ISNUMBER('Control Sample Data'!M247),'Control Sample Data'!M247&lt;$B$1,'Control Sample Data'!M247&gt;0),'Control Sample Data'!M247,$B$1),"")</f>
        <v/>
      </c>
      <c r="AT248" s="36" t="str">
        <f t="shared" si="132"/>
        <v/>
      </c>
      <c r="AU248" s="36" t="str">
        <f t="shared" si="133"/>
        <v/>
      </c>
      <c r="AV248" s="36" t="str">
        <f t="shared" si="134"/>
        <v/>
      </c>
      <c r="AW248" s="36" t="str">
        <f t="shared" si="135"/>
        <v/>
      </c>
      <c r="AX248" s="36" t="str">
        <f t="shared" si="136"/>
        <v/>
      </c>
      <c r="AY248" s="36" t="str">
        <f t="shared" si="137"/>
        <v/>
      </c>
      <c r="AZ248" s="36" t="str">
        <f t="shared" si="138"/>
        <v/>
      </c>
      <c r="BA248" s="36" t="str">
        <f t="shared" si="139"/>
        <v/>
      </c>
      <c r="BB248" s="36" t="str">
        <f t="shared" si="140"/>
        <v/>
      </c>
      <c r="BC248" s="36" t="str">
        <f t="shared" si="141"/>
        <v/>
      </c>
      <c r="BD248" s="36" t="str">
        <f t="shared" si="142"/>
        <v/>
      </c>
      <c r="BE248" s="36" t="str">
        <f t="shared" si="143"/>
        <v/>
      </c>
      <c r="BF248" s="36" t="str">
        <f t="shared" si="144"/>
        <v/>
      </c>
      <c r="BG248" s="36" t="str">
        <f t="shared" si="145"/>
        <v/>
      </c>
      <c r="BH248" s="36" t="str">
        <f t="shared" si="146"/>
        <v/>
      </c>
      <c r="BI248" s="36" t="str">
        <f t="shared" si="147"/>
        <v/>
      </c>
      <c r="BJ248" s="36" t="str">
        <f t="shared" si="148"/>
        <v/>
      </c>
      <c r="BK248" s="36" t="str">
        <f t="shared" si="149"/>
        <v/>
      </c>
      <c r="BL248" s="36" t="str">
        <f t="shared" si="150"/>
        <v/>
      </c>
      <c r="BM248" s="36" t="str">
        <f t="shared" si="151"/>
        <v/>
      </c>
      <c r="BN248" s="38" t="e">
        <f t="shared" si="172"/>
        <v>#DIV/0!</v>
      </c>
      <c r="BO248" s="38" t="e">
        <f t="shared" si="173"/>
        <v>#DIV/0!</v>
      </c>
      <c r="BP248" s="39" t="str">
        <f t="shared" si="152"/>
        <v/>
      </c>
      <c r="BQ248" s="39" t="str">
        <f t="shared" si="153"/>
        <v/>
      </c>
      <c r="BR248" s="39" t="str">
        <f t="shared" si="154"/>
        <v/>
      </c>
      <c r="BS248" s="39" t="str">
        <f t="shared" si="155"/>
        <v/>
      </c>
      <c r="BT248" s="39" t="str">
        <f t="shared" si="156"/>
        <v/>
      </c>
      <c r="BU248" s="39" t="str">
        <f t="shared" si="157"/>
        <v/>
      </c>
      <c r="BV248" s="39" t="str">
        <f t="shared" si="158"/>
        <v/>
      </c>
      <c r="BW248" s="39" t="str">
        <f t="shared" si="159"/>
        <v/>
      </c>
      <c r="BX248" s="39" t="str">
        <f t="shared" si="160"/>
        <v/>
      </c>
      <c r="BY248" s="39" t="str">
        <f t="shared" si="161"/>
        <v/>
      </c>
      <c r="BZ248" s="39" t="str">
        <f t="shared" si="162"/>
        <v/>
      </c>
      <c r="CA248" s="39" t="str">
        <f t="shared" si="163"/>
        <v/>
      </c>
      <c r="CB248" s="39" t="str">
        <f t="shared" si="164"/>
        <v/>
      </c>
      <c r="CC248" s="39" t="str">
        <f t="shared" si="165"/>
        <v/>
      </c>
      <c r="CD248" s="39" t="str">
        <f t="shared" si="166"/>
        <v/>
      </c>
      <c r="CE248" s="39" t="str">
        <f t="shared" si="167"/>
        <v/>
      </c>
      <c r="CF248" s="39" t="str">
        <f t="shared" si="168"/>
        <v/>
      </c>
      <c r="CG248" s="39" t="str">
        <f t="shared" si="169"/>
        <v/>
      </c>
      <c r="CH248" s="39" t="str">
        <f t="shared" si="170"/>
        <v/>
      </c>
      <c r="CI248" s="39" t="str">
        <f t="shared" si="171"/>
        <v/>
      </c>
    </row>
    <row r="249" spans="1:87">
      <c r="A249" s="18"/>
      <c r="B249" s="15" t="str">
        <f>'Gene Table'!E248</f>
        <v>hsa-miR-556-3p</v>
      </c>
      <c r="C249" s="15" t="str">
        <f>'Gene Table'!B248</f>
        <v>K06</v>
      </c>
      <c r="D249" s="16" t="str">
        <f>IF(SUM('Test Sample Data'!D$3:D$98)&gt;10,IF(AND(ISNUMBER('Test Sample Data'!D248),'Test Sample Data'!D248&lt;$B$1,'Test Sample Data'!D248&gt;0),'Test Sample Data'!D248,$B$1),"")</f>
        <v/>
      </c>
      <c r="E249" s="17" t="str">
        <f>IF(SUM('Test Sample Data'!E$3:E$98)&gt;10,IF(AND(ISNUMBER('Test Sample Data'!E248),'Test Sample Data'!E248&lt;$B$1,'Test Sample Data'!E248&gt;0),'Test Sample Data'!E248,$B$1),"")</f>
        <v/>
      </c>
      <c r="F249" s="17" t="str">
        <f>IF(SUM('Test Sample Data'!F$3:F$98)&gt;10,IF(AND(ISNUMBER('Test Sample Data'!F248),'Test Sample Data'!F248&lt;$B$1,'Test Sample Data'!F248&gt;0),'Test Sample Data'!F248,$B$1),"")</f>
        <v/>
      </c>
      <c r="G249" s="17" t="str">
        <f>IF(SUM('Test Sample Data'!G$3:G$98)&gt;10,IF(AND(ISNUMBER('Test Sample Data'!G248),'Test Sample Data'!G248&lt;$B$1,'Test Sample Data'!G248&gt;0),'Test Sample Data'!G248,$B$1),"")</f>
        <v/>
      </c>
      <c r="H249" s="17" t="str">
        <f>IF(SUM('Test Sample Data'!H$3:H$98)&gt;10,IF(AND(ISNUMBER('Test Sample Data'!H248),'Test Sample Data'!H248&lt;$B$1,'Test Sample Data'!H248&gt;0),'Test Sample Data'!H248,$B$1),"")</f>
        <v/>
      </c>
      <c r="I249" s="17" t="str">
        <f>IF(SUM('Test Sample Data'!I$3:I$98)&gt;10,IF(AND(ISNUMBER('Test Sample Data'!I248),'Test Sample Data'!I248&lt;$B$1,'Test Sample Data'!I248&gt;0),'Test Sample Data'!I248,$B$1),"")</f>
        <v/>
      </c>
      <c r="J249" s="17" t="str">
        <f>IF(SUM('Test Sample Data'!J$3:J$98)&gt;10,IF(AND(ISNUMBER('Test Sample Data'!J248),'Test Sample Data'!J248&lt;$B$1,'Test Sample Data'!J248&gt;0),'Test Sample Data'!J248,$B$1),"")</f>
        <v/>
      </c>
      <c r="K249" s="17" t="str">
        <f>IF(SUM('Test Sample Data'!K$3:K$98)&gt;10,IF(AND(ISNUMBER('Test Sample Data'!K248),'Test Sample Data'!K248&lt;$B$1,'Test Sample Data'!K248&gt;0),'Test Sample Data'!K248,$B$1),"")</f>
        <v/>
      </c>
      <c r="L249" s="17" t="str">
        <f>IF(SUM('Test Sample Data'!L$3:L$98)&gt;10,IF(AND(ISNUMBER('Test Sample Data'!L248),'Test Sample Data'!L248&lt;$B$1,'Test Sample Data'!L248&gt;0),'Test Sample Data'!L248,$B$1),"")</f>
        <v/>
      </c>
      <c r="M249" s="17" t="str">
        <f>IF(SUM('Test Sample Data'!M$3:M$98)&gt;10,IF(AND(ISNUMBER('Test Sample Data'!M248),'Test Sample Data'!M248&lt;$B$1,'Test Sample Data'!M248&gt;0),'Test Sample Data'!M248,$B$1),"")</f>
        <v/>
      </c>
      <c r="N249" s="17" t="str">
        <f>'Gene Table'!E248</f>
        <v>hsa-miR-556-3p</v>
      </c>
      <c r="O249" s="17" t="str">
        <f>'Gene Table'!B248</f>
        <v>K06</v>
      </c>
      <c r="P249" s="17" t="str">
        <f>IF(SUM('Control Sample Data'!D$3:D$98)&gt;10,IF(AND(ISNUMBER('Control Sample Data'!D248),'Control Sample Data'!D248&lt;$B$1,'Control Sample Data'!D248&gt;0),'Control Sample Data'!D248,$B$1),"")</f>
        <v/>
      </c>
      <c r="Q249" s="17" t="str">
        <f>IF(SUM('Control Sample Data'!E$3:E$98)&gt;10,IF(AND(ISNUMBER('Control Sample Data'!E248),'Control Sample Data'!E248&lt;$B$1,'Control Sample Data'!E248&gt;0),'Control Sample Data'!E248,$B$1),"")</f>
        <v/>
      </c>
      <c r="R249" s="17" t="str">
        <f>IF(SUM('Control Sample Data'!F$3:F$98)&gt;10,IF(AND(ISNUMBER('Control Sample Data'!F248),'Control Sample Data'!F248&lt;$B$1,'Control Sample Data'!F248&gt;0),'Control Sample Data'!F248,$B$1),"")</f>
        <v/>
      </c>
      <c r="S249" s="17" t="str">
        <f>IF(SUM('Control Sample Data'!G$3:G$98)&gt;10,IF(AND(ISNUMBER('Control Sample Data'!G248),'Control Sample Data'!G248&lt;$B$1,'Control Sample Data'!G248&gt;0),'Control Sample Data'!G248,$B$1),"")</f>
        <v/>
      </c>
      <c r="T249" s="17" t="str">
        <f>IF(SUM('Control Sample Data'!H$3:H$98)&gt;10,IF(AND(ISNUMBER('Control Sample Data'!H248),'Control Sample Data'!H248&lt;$B$1,'Control Sample Data'!H248&gt;0),'Control Sample Data'!H248,$B$1),"")</f>
        <v/>
      </c>
      <c r="U249" s="17" t="str">
        <f>IF(SUM('Control Sample Data'!I$3:I$98)&gt;10,IF(AND(ISNUMBER('Control Sample Data'!I248),'Control Sample Data'!I248&lt;$B$1,'Control Sample Data'!I248&gt;0),'Control Sample Data'!I248,$B$1),"")</f>
        <v/>
      </c>
      <c r="V249" s="17" t="str">
        <f>IF(SUM('Control Sample Data'!J$3:J$98)&gt;10,IF(AND(ISNUMBER('Control Sample Data'!J248),'Control Sample Data'!J248&lt;$B$1,'Control Sample Data'!J248&gt;0),'Control Sample Data'!J248,$B$1),"")</f>
        <v/>
      </c>
      <c r="W249" s="17" t="str">
        <f>IF(SUM('Control Sample Data'!K$3:K$98)&gt;10,IF(AND(ISNUMBER('Control Sample Data'!K248),'Control Sample Data'!K248&lt;$B$1,'Control Sample Data'!K248&gt;0),'Control Sample Data'!K248,$B$1),"")</f>
        <v/>
      </c>
      <c r="X249" s="17" t="str">
        <f>IF(SUM('Control Sample Data'!L$3:L$98)&gt;10,IF(AND(ISNUMBER('Control Sample Data'!L248),'Control Sample Data'!L248&lt;$B$1,'Control Sample Data'!L248&gt;0),'Control Sample Data'!L248,$B$1),"")</f>
        <v/>
      </c>
      <c r="Y249" s="17" t="str">
        <f>IF(SUM('Control Sample Data'!M$3:M$98)&gt;10,IF(AND(ISNUMBER('Control Sample Data'!M248),'Control Sample Data'!M248&lt;$B$1,'Control Sample Data'!M248&gt;0),'Control Sample Data'!M248,$B$1),"")</f>
        <v/>
      </c>
      <c r="AT249" s="36" t="str">
        <f t="shared" si="132"/>
        <v/>
      </c>
      <c r="AU249" s="36" t="str">
        <f t="shared" si="133"/>
        <v/>
      </c>
      <c r="AV249" s="36" t="str">
        <f t="shared" si="134"/>
        <v/>
      </c>
      <c r="AW249" s="36" t="str">
        <f t="shared" si="135"/>
        <v/>
      </c>
      <c r="AX249" s="36" t="str">
        <f t="shared" si="136"/>
        <v/>
      </c>
      <c r="AY249" s="36" t="str">
        <f t="shared" si="137"/>
        <v/>
      </c>
      <c r="AZ249" s="36" t="str">
        <f t="shared" si="138"/>
        <v/>
      </c>
      <c r="BA249" s="36" t="str">
        <f t="shared" si="139"/>
        <v/>
      </c>
      <c r="BB249" s="36" t="str">
        <f t="shared" si="140"/>
        <v/>
      </c>
      <c r="BC249" s="36" t="str">
        <f t="shared" si="141"/>
        <v/>
      </c>
      <c r="BD249" s="36" t="str">
        <f t="shared" si="142"/>
        <v/>
      </c>
      <c r="BE249" s="36" t="str">
        <f t="shared" si="143"/>
        <v/>
      </c>
      <c r="BF249" s="36" t="str">
        <f t="shared" si="144"/>
        <v/>
      </c>
      <c r="BG249" s="36" t="str">
        <f t="shared" si="145"/>
        <v/>
      </c>
      <c r="BH249" s="36" t="str">
        <f t="shared" si="146"/>
        <v/>
      </c>
      <c r="BI249" s="36" t="str">
        <f t="shared" si="147"/>
        <v/>
      </c>
      <c r="BJ249" s="36" t="str">
        <f t="shared" si="148"/>
        <v/>
      </c>
      <c r="BK249" s="36" t="str">
        <f t="shared" si="149"/>
        <v/>
      </c>
      <c r="BL249" s="36" t="str">
        <f t="shared" si="150"/>
        <v/>
      </c>
      <c r="BM249" s="36" t="str">
        <f t="shared" si="151"/>
        <v/>
      </c>
      <c r="BN249" s="38" t="e">
        <f t="shared" si="172"/>
        <v>#DIV/0!</v>
      </c>
      <c r="BO249" s="38" t="e">
        <f t="shared" si="173"/>
        <v>#DIV/0!</v>
      </c>
      <c r="BP249" s="39" t="str">
        <f t="shared" si="152"/>
        <v/>
      </c>
      <c r="BQ249" s="39" t="str">
        <f t="shared" si="153"/>
        <v/>
      </c>
      <c r="BR249" s="39" t="str">
        <f t="shared" si="154"/>
        <v/>
      </c>
      <c r="BS249" s="39" t="str">
        <f t="shared" si="155"/>
        <v/>
      </c>
      <c r="BT249" s="39" t="str">
        <f t="shared" si="156"/>
        <v/>
      </c>
      <c r="BU249" s="39" t="str">
        <f t="shared" si="157"/>
        <v/>
      </c>
      <c r="BV249" s="39" t="str">
        <f t="shared" si="158"/>
        <v/>
      </c>
      <c r="BW249" s="39" t="str">
        <f t="shared" si="159"/>
        <v/>
      </c>
      <c r="BX249" s="39" t="str">
        <f t="shared" si="160"/>
        <v/>
      </c>
      <c r="BY249" s="39" t="str">
        <f t="shared" si="161"/>
        <v/>
      </c>
      <c r="BZ249" s="39" t="str">
        <f t="shared" si="162"/>
        <v/>
      </c>
      <c r="CA249" s="39" t="str">
        <f t="shared" si="163"/>
        <v/>
      </c>
      <c r="CB249" s="39" t="str">
        <f t="shared" si="164"/>
        <v/>
      </c>
      <c r="CC249" s="39" t="str">
        <f t="shared" si="165"/>
        <v/>
      </c>
      <c r="CD249" s="39" t="str">
        <f t="shared" si="166"/>
        <v/>
      </c>
      <c r="CE249" s="39" t="str">
        <f t="shared" si="167"/>
        <v/>
      </c>
      <c r="CF249" s="39" t="str">
        <f t="shared" si="168"/>
        <v/>
      </c>
      <c r="CG249" s="39" t="str">
        <f t="shared" si="169"/>
        <v/>
      </c>
      <c r="CH249" s="39" t="str">
        <f t="shared" si="170"/>
        <v/>
      </c>
      <c r="CI249" s="39" t="str">
        <f t="shared" si="171"/>
        <v/>
      </c>
    </row>
    <row r="250" spans="1:87">
      <c r="A250" s="18"/>
      <c r="B250" s="15" t="str">
        <f>'Gene Table'!E249</f>
        <v>hsa-miR-136-5p</v>
      </c>
      <c r="C250" s="15" t="str">
        <f>'Gene Table'!B249</f>
        <v>K07</v>
      </c>
      <c r="D250" s="16" t="str">
        <f>IF(SUM('Test Sample Data'!D$3:D$98)&gt;10,IF(AND(ISNUMBER('Test Sample Data'!D249),'Test Sample Data'!D249&lt;$B$1,'Test Sample Data'!D249&gt;0),'Test Sample Data'!D249,$B$1),"")</f>
        <v/>
      </c>
      <c r="E250" s="17" t="str">
        <f>IF(SUM('Test Sample Data'!E$3:E$98)&gt;10,IF(AND(ISNUMBER('Test Sample Data'!E249),'Test Sample Data'!E249&lt;$B$1,'Test Sample Data'!E249&gt;0),'Test Sample Data'!E249,$B$1),"")</f>
        <v/>
      </c>
      <c r="F250" s="17" t="str">
        <f>IF(SUM('Test Sample Data'!F$3:F$98)&gt;10,IF(AND(ISNUMBER('Test Sample Data'!F249),'Test Sample Data'!F249&lt;$B$1,'Test Sample Data'!F249&gt;0),'Test Sample Data'!F249,$B$1),"")</f>
        <v/>
      </c>
      <c r="G250" s="17" t="str">
        <f>IF(SUM('Test Sample Data'!G$3:G$98)&gt;10,IF(AND(ISNUMBER('Test Sample Data'!G249),'Test Sample Data'!G249&lt;$B$1,'Test Sample Data'!G249&gt;0),'Test Sample Data'!G249,$B$1),"")</f>
        <v/>
      </c>
      <c r="H250" s="17" t="str">
        <f>IF(SUM('Test Sample Data'!H$3:H$98)&gt;10,IF(AND(ISNUMBER('Test Sample Data'!H249),'Test Sample Data'!H249&lt;$B$1,'Test Sample Data'!H249&gt;0),'Test Sample Data'!H249,$B$1),"")</f>
        <v/>
      </c>
      <c r="I250" s="17" t="str">
        <f>IF(SUM('Test Sample Data'!I$3:I$98)&gt;10,IF(AND(ISNUMBER('Test Sample Data'!I249),'Test Sample Data'!I249&lt;$B$1,'Test Sample Data'!I249&gt;0),'Test Sample Data'!I249,$B$1),"")</f>
        <v/>
      </c>
      <c r="J250" s="17" t="str">
        <f>IF(SUM('Test Sample Data'!J$3:J$98)&gt;10,IF(AND(ISNUMBER('Test Sample Data'!J249),'Test Sample Data'!J249&lt;$B$1,'Test Sample Data'!J249&gt;0),'Test Sample Data'!J249,$B$1),"")</f>
        <v/>
      </c>
      <c r="K250" s="17" t="str">
        <f>IF(SUM('Test Sample Data'!K$3:K$98)&gt;10,IF(AND(ISNUMBER('Test Sample Data'!K249),'Test Sample Data'!K249&lt;$B$1,'Test Sample Data'!K249&gt;0),'Test Sample Data'!K249,$B$1),"")</f>
        <v/>
      </c>
      <c r="L250" s="17" t="str">
        <f>IF(SUM('Test Sample Data'!L$3:L$98)&gt;10,IF(AND(ISNUMBER('Test Sample Data'!L249),'Test Sample Data'!L249&lt;$B$1,'Test Sample Data'!L249&gt;0),'Test Sample Data'!L249,$B$1),"")</f>
        <v/>
      </c>
      <c r="M250" s="17" t="str">
        <f>IF(SUM('Test Sample Data'!M$3:M$98)&gt;10,IF(AND(ISNUMBER('Test Sample Data'!M249),'Test Sample Data'!M249&lt;$B$1,'Test Sample Data'!M249&gt;0),'Test Sample Data'!M249,$B$1),"")</f>
        <v/>
      </c>
      <c r="N250" s="17" t="str">
        <f>'Gene Table'!E249</f>
        <v>hsa-miR-136-5p</v>
      </c>
      <c r="O250" s="17" t="str">
        <f>'Gene Table'!B249</f>
        <v>K07</v>
      </c>
      <c r="P250" s="17" t="str">
        <f>IF(SUM('Control Sample Data'!D$3:D$98)&gt;10,IF(AND(ISNUMBER('Control Sample Data'!D249),'Control Sample Data'!D249&lt;$B$1,'Control Sample Data'!D249&gt;0),'Control Sample Data'!D249,$B$1),"")</f>
        <v/>
      </c>
      <c r="Q250" s="17" t="str">
        <f>IF(SUM('Control Sample Data'!E$3:E$98)&gt;10,IF(AND(ISNUMBER('Control Sample Data'!E249),'Control Sample Data'!E249&lt;$B$1,'Control Sample Data'!E249&gt;0),'Control Sample Data'!E249,$B$1),"")</f>
        <v/>
      </c>
      <c r="R250" s="17" t="str">
        <f>IF(SUM('Control Sample Data'!F$3:F$98)&gt;10,IF(AND(ISNUMBER('Control Sample Data'!F249),'Control Sample Data'!F249&lt;$B$1,'Control Sample Data'!F249&gt;0),'Control Sample Data'!F249,$B$1),"")</f>
        <v/>
      </c>
      <c r="S250" s="17" t="str">
        <f>IF(SUM('Control Sample Data'!G$3:G$98)&gt;10,IF(AND(ISNUMBER('Control Sample Data'!G249),'Control Sample Data'!G249&lt;$B$1,'Control Sample Data'!G249&gt;0),'Control Sample Data'!G249,$B$1),"")</f>
        <v/>
      </c>
      <c r="T250" s="17" t="str">
        <f>IF(SUM('Control Sample Data'!H$3:H$98)&gt;10,IF(AND(ISNUMBER('Control Sample Data'!H249),'Control Sample Data'!H249&lt;$B$1,'Control Sample Data'!H249&gt;0),'Control Sample Data'!H249,$B$1),"")</f>
        <v/>
      </c>
      <c r="U250" s="17" t="str">
        <f>IF(SUM('Control Sample Data'!I$3:I$98)&gt;10,IF(AND(ISNUMBER('Control Sample Data'!I249),'Control Sample Data'!I249&lt;$B$1,'Control Sample Data'!I249&gt;0),'Control Sample Data'!I249,$B$1),"")</f>
        <v/>
      </c>
      <c r="V250" s="17" t="str">
        <f>IF(SUM('Control Sample Data'!J$3:J$98)&gt;10,IF(AND(ISNUMBER('Control Sample Data'!J249),'Control Sample Data'!J249&lt;$B$1,'Control Sample Data'!J249&gt;0),'Control Sample Data'!J249,$B$1),"")</f>
        <v/>
      </c>
      <c r="W250" s="17" t="str">
        <f>IF(SUM('Control Sample Data'!K$3:K$98)&gt;10,IF(AND(ISNUMBER('Control Sample Data'!K249),'Control Sample Data'!K249&lt;$B$1,'Control Sample Data'!K249&gt;0),'Control Sample Data'!K249,$B$1),"")</f>
        <v/>
      </c>
      <c r="X250" s="17" t="str">
        <f>IF(SUM('Control Sample Data'!L$3:L$98)&gt;10,IF(AND(ISNUMBER('Control Sample Data'!L249),'Control Sample Data'!L249&lt;$B$1,'Control Sample Data'!L249&gt;0),'Control Sample Data'!L249,$B$1),"")</f>
        <v/>
      </c>
      <c r="Y250" s="17" t="str">
        <f>IF(SUM('Control Sample Data'!M$3:M$98)&gt;10,IF(AND(ISNUMBER('Control Sample Data'!M249),'Control Sample Data'!M249&lt;$B$1,'Control Sample Data'!M249&gt;0),'Control Sample Data'!M249,$B$1),"")</f>
        <v/>
      </c>
      <c r="AT250" s="36" t="str">
        <f t="shared" si="132"/>
        <v/>
      </c>
      <c r="AU250" s="36" t="str">
        <f t="shared" si="133"/>
        <v/>
      </c>
      <c r="AV250" s="36" t="str">
        <f t="shared" si="134"/>
        <v/>
      </c>
      <c r="AW250" s="36" t="str">
        <f t="shared" si="135"/>
        <v/>
      </c>
      <c r="AX250" s="36" t="str">
        <f t="shared" si="136"/>
        <v/>
      </c>
      <c r="AY250" s="36" t="str">
        <f t="shared" si="137"/>
        <v/>
      </c>
      <c r="AZ250" s="36" t="str">
        <f t="shared" si="138"/>
        <v/>
      </c>
      <c r="BA250" s="36" t="str">
        <f t="shared" si="139"/>
        <v/>
      </c>
      <c r="BB250" s="36" t="str">
        <f t="shared" si="140"/>
        <v/>
      </c>
      <c r="BC250" s="36" t="str">
        <f t="shared" si="141"/>
        <v/>
      </c>
      <c r="BD250" s="36" t="str">
        <f t="shared" si="142"/>
        <v/>
      </c>
      <c r="BE250" s="36" t="str">
        <f t="shared" si="143"/>
        <v/>
      </c>
      <c r="BF250" s="36" t="str">
        <f t="shared" si="144"/>
        <v/>
      </c>
      <c r="BG250" s="36" t="str">
        <f t="shared" si="145"/>
        <v/>
      </c>
      <c r="BH250" s="36" t="str">
        <f t="shared" si="146"/>
        <v/>
      </c>
      <c r="BI250" s="36" t="str">
        <f t="shared" si="147"/>
        <v/>
      </c>
      <c r="BJ250" s="36" t="str">
        <f t="shared" si="148"/>
        <v/>
      </c>
      <c r="BK250" s="36" t="str">
        <f t="shared" si="149"/>
        <v/>
      </c>
      <c r="BL250" s="36" t="str">
        <f t="shared" si="150"/>
        <v/>
      </c>
      <c r="BM250" s="36" t="str">
        <f t="shared" si="151"/>
        <v/>
      </c>
      <c r="BN250" s="38" t="e">
        <f t="shared" si="172"/>
        <v>#DIV/0!</v>
      </c>
      <c r="BO250" s="38" t="e">
        <f t="shared" si="173"/>
        <v>#DIV/0!</v>
      </c>
      <c r="BP250" s="39" t="str">
        <f t="shared" si="152"/>
        <v/>
      </c>
      <c r="BQ250" s="39" t="str">
        <f t="shared" si="153"/>
        <v/>
      </c>
      <c r="BR250" s="39" t="str">
        <f t="shared" si="154"/>
        <v/>
      </c>
      <c r="BS250" s="39" t="str">
        <f t="shared" si="155"/>
        <v/>
      </c>
      <c r="BT250" s="39" t="str">
        <f t="shared" si="156"/>
        <v/>
      </c>
      <c r="BU250" s="39" t="str">
        <f t="shared" si="157"/>
        <v/>
      </c>
      <c r="BV250" s="39" t="str">
        <f t="shared" si="158"/>
        <v/>
      </c>
      <c r="BW250" s="39" t="str">
        <f t="shared" si="159"/>
        <v/>
      </c>
      <c r="BX250" s="39" t="str">
        <f t="shared" si="160"/>
        <v/>
      </c>
      <c r="BY250" s="39" t="str">
        <f t="shared" si="161"/>
        <v/>
      </c>
      <c r="BZ250" s="39" t="str">
        <f t="shared" si="162"/>
        <v/>
      </c>
      <c r="CA250" s="39" t="str">
        <f t="shared" si="163"/>
        <v/>
      </c>
      <c r="CB250" s="39" t="str">
        <f t="shared" si="164"/>
        <v/>
      </c>
      <c r="CC250" s="39" t="str">
        <f t="shared" si="165"/>
        <v/>
      </c>
      <c r="CD250" s="39" t="str">
        <f t="shared" si="166"/>
        <v/>
      </c>
      <c r="CE250" s="39" t="str">
        <f t="shared" si="167"/>
        <v/>
      </c>
      <c r="CF250" s="39" t="str">
        <f t="shared" si="168"/>
        <v/>
      </c>
      <c r="CG250" s="39" t="str">
        <f t="shared" si="169"/>
        <v/>
      </c>
      <c r="CH250" s="39" t="str">
        <f t="shared" si="170"/>
        <v/>
      </c>
      <c r="CI250" s="39" t="str">
        <f t="shared" si="171"/>
        <v/>
      </c>
    </row>
    <row r="251" spans="1:87">
      <c r="A251" s="18"/>
      <c r="B251" s="15" t="str">
        <f>'Gene Table'!E250</f>
        <v>hsa-miR-576-5p</v>
      </c>
      <c r="C251" s="15" t="str">
        <f>'Gene Table'!B250</f>
        <v>K08</v>
      </c>
      <c r="D251" s="16" t="str">
        <f>IF(SUM('Test Sample Data'!D$3:D$98)&gt;10,IF(AND(ISNUMBER('Test Sample Data'!D250),'Test Sample Data'!D250&lt;$B$1,'Test Sample Data'!D250&gt;0),'Test Sample Data'!D250,$B$1),"")</f>
        <v/>
      </c>
      <c r="E251" s="17" t="str">
        <f>IF(SUM('Test Sample Data'!E$3:E$98)&gt;10,IF(AND(ISNUMBER('Test Sample Data'!E250),'Test Sample Data'!E250&lt;$B$1,'Test Sample Data'!E250&gt;0),'Test Sample Data'!E250,$B$1),"")</f>
        <v/>
      </c>
      <c r="F251" s="17" t="str">
        <f>IF(SUM('Test Sample Data'!F$3:F$98)&gt;10,IF(AND(ISNUMBER('Test Sample Data'!F250),'Test Sample Data'!F250&lt;$B$1,'Test Sample Data'!F250&gt;0),'Test Sample Data'!F250,$B$1),"")</f>
        <v/>
      </c>
      <c r="G251" s="17" t="str">
        <f>IF(SUM('Test Sample Data'!G$3:G$98)&gt;10,IF(AND(ISNUMBER('Test Sample Data'!G250),'Test Sample Data'!G250&lt;$B$1,'Test Sample Data'!G250&gt;0),'Test Sample Data'!G250,$B$1),"")</f>
        <v/>
      </c>
      <c r="H251" s="17" t="str">
        <f>IF(SUM('Test Sample Data'!H$3:H$98)&gt;10,IF(AND(ISNUMBER('Test Sample Data'!H250),'Test Sample Data'!H250&lt;$B$1,'Test Sample Data'!H250&gt;0),'Test Sample Data'!H250,$B$1),"")</f>
        <v/>
      </c>
      <c r="I251" s="17" t="str">
        <f>IF(SUM('Test Sample Data'!I$3:I$98)&gt;10,IF(AND(ISNUMBER('Test Sample Data'!I250),'Test Sample Data'!I250&lt;$B$1,'Test Sample Data'!I250&gt;0),'Test Sample Data'!I250,$B$1),"")</f>
        <v/>
      </c>
      <c r="J251" s="17" t="str">
        <f>IF(SUM('Test Sample Data'!J$3:J$98)&gt;10,IF(AND(ISNUMBER('Test Sample Data'!J250),'Test Sample Data'!J250&lt;$B$1,'Test Sample Data'!J250&gt;0),'Test Sample Data'!J250,$B$1),"")</f>
        <v/>
      </c>
      <c r="K251" s="17" t="str">
        <f>IF(SUM('Test Sample Data'!K$3:K$98)&gt;10,IF(AND(ISNUMBER('Test Sample Data'!K250),'Test Sample Data'!K250&lt;$B$1,'Test Sample Data'!K250&gt;0),'Test Sample Data'!K250,$B$1),"")</f>
        <v/>
      </c>
      <c r="L251" s="17" t="str">
        <f>IF(SUM('Test Sample Data'!L$3:L$98)&gt;10,IF(AND(ISNUMBER('Test Sample Data'!L250),'Test Sample Data'!L250&lt;$B$1,'Test Sample Data'!L250&gt;0),'Test Sample Data'!L250,$B$1),"")</f>
        <v/>
      </c>
      <c r="M251" s="17" t="str">
        <f>IF(SUM('Test Sample Data'!M$3:M$98)&gt;10,IF(AND(ISNUMBER('Test Sample Data'!M250),'Test Sample Data'!M250&lt;$B$1,'Test Sample Data'!M250&gt;0),'Test Sample Data'!M250,$B$1),"")</f>
        <v/>
      </c>
      <c r="N251" s="17" t="str">
        <f>'Gene Table'!E250</f>
        <v>hsa-miR-576-5p</v>
      </c>
      <c r="O251" s="17" t="str">
        <f>'Gene Table'!B250</f>
        <v>K08</v>
      </c>
      <c r="P251" s="17" t="str">
        <f>IF(SUM('Control Sample Data'!D$3:D$98)&gt;10,IF(AND(ISNUMBER('Control Sample Data'!D250),'Control Sample Data'!D250&lt;$B$1,'Control Sample Data'!D250&gt;0),'Control Sample Data'!D250,$B$1),"")</f>
        <v/>
      </c>
      <c r="Q251" s="17" t="str">
        <f>IF(SUM('Control Sample Data'!E$3:E$98)&gt;10,IF(AND(ISNUMBER('Control Sample Data'!E250),'Control Sample Data'!E250&lt;$B$1,'Control Sample Data'!E250&gt;0),'Control Sample Data'!E250,$B$1),"")</f>
        <v/>
      </c>
      <c r="R251" s="17" t="str">
        <f>IF(SUM('Control Sample Data'!F$3:F$98)&gt;10,IF(AND(ISNUMBER('Control Sample Data'!F250),'Control Sample Data'!F250&lt;$B$1,'Control Sample Data'!F250&gt;0),'Control Sample Data'!F250,$B$1),"")</f>
        <v/>
      </c>
      <c r="S251" s="17" t="str">
        <f>IF(SUM('Control Sample Data'!G$3:G$98)&gt;10,IF(AND(ISNUMBER('Control Sample Data'!G250),'Control Sample Data'!G250&lt;$B$1,'Control Sample Data'!G250&gt;0),'Control Sample Data'!G250,$B$1),"")</f>
        <v/>
      </c>
      <c r="T251" s="17" t="str">
        <f>IF(SUM('Control Sample Data'!H$3:H$98)&gt;10,IF(AND(ISNUMBER('Control Sample Data'!H250),'Control Sample Data'!H250&lt;$B$1,'Control Sample Data'!H250&gt;0),'Control Sample Data'!H250,$B$1),"")</f>
        <v/>
      </c>
      <c r="U251" s="17" t="str">
        <f>IF(SUM('Control Sample Data'!I$3:I$98)&gt;10,IF(AND(ISNUMBER('Control Sample Data'!I250),'Control Sample Data'!I250&lt;$B$1,'Control Sample Data'!I250&gt;0),'Control Sample Data'!I250,$B$1),"")</f>
        <v/>
      </c>
      <c r="V251" s="17" t="str">
        <f>IF(SUM('Control Sample Data'!J$3:J$98)&gt;10,IF(AND(ISNUMBER('Control Sample Data'!J250),'Control Sample Data'!J250&lt;$B$1,'Control Sample Data'!J250&gt;0),'Control Sample Data'!J250,$B$1),"")</f>
        <v/>
      </c>
      <c r="W251" s="17" t="str">
        <f>IF(SUM('Control Sample Data'!K$3:K$98)&gt;10,IF(AND(ISNUMBER('Control Sample Data'!K250),'Control Sample Data'!K250&lt;$B$1,'Control Sample Data'!K250&gt;0),'Control Sample Data'!K250,$B$1),"")</f>
        <v/>
      </c>
      <c r="X251" s="17" t="str">
        <f>IF(SUM('Control Sample Data'!L$3:L$98)&gt;10,IF(AND(ISNUMBER('Control Sample Data'!L250),'Control Sample Data'!L250&lt;$B$1,'Control Sample Data'!L250&gt;0),'Control Sample Data'!L250,$B$1),"")</f>
        <v/>
      </c>
      <c r="Y251" s="17" t="str">
        <f>IF(SUM('Control Sample Data'!M$3:M$98)&gt;10,IF(AND(ISNUMBER('Control Sample Data'!M250),'Control Sample Data'!M250&lt;$B$1,'Control Sample Data'!M250&gt;0),'Control Sample Data'!M250,$B$1),"")</f>
        <v/>
      </c>
      <c r="AT251" s="36" t="str">
        <f t="shared" si="132"/>
        <v/>
      </c>
      <c r="AU251" s="36" t="str">
        <f t="shared" si="133"/>
        <v/>
      </c>
      <c r="AV251" s="36" t="str">
        <f t="shared" si="134"/>
        <v/>
      </c>
      <c r="AW251" s="36" t="str">
        <f t="shared" si="135"/>
        <v/>
      </c>
      <c r="AX251" s="36" t="str">
        <f t="shared" si="136"/>
        <v/>
      </c>
      <c r="AY251" s="36" t="str">
        <f t="shared" si="137"/>
        <v/>
      </c>
      <c r="AZ251" s="36" t="str">
        <f t="shared" si="138"/>
        <v/>
      </c>
      <c r="BA251" s="36" t="str">
        <f t="shared" si="139"/>
        <v/>
      </c>
      <c r="BB251" s="36" t="str">
        <f t="shared" si="140"/>
        <v/>
      </c>
      <c r="BC251" s="36" t="str">
        <f t="shared" si="141"/>
        <v/>
      </c>
      <c r="BD251" s="36" t="str">
        <f t="shared" si="142"/>
        <v/>
      </c>
      <c r="BE251" s="36" t="str">
        <f t="shared" si="143"/>
        <v/>
      </c>
      <c r="BF251" s="36" t="str">
        <f t="shared" si="144"/>
        <v/>
      </c>
      <c r="BG251" s="36" t="str">
        <f t="shared" si="145"/>
        <v/>
      </c>
      <c r="BH251" s="36" t="str">
        <f t="shared" si="146"/>
        <v/>
      </c>
      <c r="BI251" s="36" t="str">
        <f t="shared" si="147"/>
        <v/>
      </c>
      <c r="BJ251" s="36" t="str">
        <f t="shared" si="148"/>
        <v/>
      </c>
      <c r="BK251" s="36" t="str">
        <f t="shared" si="149"/>
        <v/>
      </c>
      <c r="BL251" s="36" t="str">
        <f t="shared" si="150"/>
        <v/>
      </c>
      <c r="BM251" s="36" t="str">
        <f t="shared" si="151"/>
        <v/>
      </c>
      <c r="BN251" s="38" t="e">
        <f t="shared" si="172"/>
        <v>#DIV/0!</v>
      </c>
      <c r="BO251" s="38" t="e">
        <f t="shared" si="173"/>
        <v>#DIV/0!</v>
      </c>
      <c r="BP251" s="39" t="str">
        <f t="shared" si="152"/>
        <v/>
      </c>
      <c r="BQ251" s="39" t="str">
        <f t="shared" si="153"/>
        <v/>
      </c>
      <c r="BR251" s="39" t="str">
        <f t="shared" si="154"/>
        <v/>
      </c>
      <c r="BS251" s="39" t="str">
        <f t="shared" si="155"/>
        <v/>
      </c>
      <c r="BT251" s="39" t="str">
        <f t="shared" si="156"/>
        <v/>
      </c>
      <c r="BU251" s="39" t="str">
        <f t="shared" si="157"/>
        <v/>
      </c>
      <c r="BV251" s="39" t="str">
        <f t="shared" si="158"/>
        <v/>
      </c>
      <c r="BW251" s="39" t="str">
        <f t="shared" si="159"/>
        <v/>
      </c>
      <c r="BX251" s="39" t="str">
        <f t="shared" si="160"/>
        <v/>
      </c>
      <c r="BY251" s="39" t="str">
        <f t="shared" si="161"/>
        <v/>
      </c>
      <c r="BZ251" s="39" t="str">
        <f t="shared" si="162"/>
        <v/>
      </c>
      <c r="CA251" s="39" t="str">
        <f t="shared" si="163"/>
        <v/>
      </c>
      <c r="CB251" s="39" t="str">
        <f t="shared" si="164"/>
        <v/>
      </c>
      <c r="CC251" s="39" t="str">
        <f t="shared" si="165"/>
        <v/>
      </c>
      <c r="CD251" s="39" t="str">
        <f t="shared" si="166"/>
        <v/>
      </c>
      <c r="CE251" s="39" t="str">
        <f t="shared" si="167"/>
        <v/>
      </c>
      <c r="CF251" s="39" t="str">
        <f t="shared" si="168"/>
        <v/>
      </c>
      <c r="CG251" s="39" t="str">
        <f t="shared" si="169"/>
        <v/>
      </c>
      <c r="CH251" s="39" t="str">
        <f t="shared" si="170"/>
        <v/>
      </c>
      <c r="CI251" s="39" t="str">
        <f t="shared" si="171"/>
        <v/>
      </c>
    </row>
    <row r="252" spans="1:87">
      <c r="A252" s="18"/>
      <c r="B252" s="15" t="str">
        <f>'Gene Table'!E251</f>
        <v>hsa-miR-138-5p</v>
      </c>
      <c r="C252" s="15" t="str">
        <f>'Gene Table'!B251</f>
        <v>K09</v>
      </c>
      <c r="D252" s="16" t="str">
        <f>IF(SUM('Test Sample Data'!D$3:D$98)&gt;10,IF(AND(ISNUMBER('Test Sample Data'!D251),'Test Sample Data'!D251&lt;$B$1,'Test Sample Data'!D251&gt;0),'Test Sample Data'!D251,$B$1),"")</f>
        <v/>
      </c>
      <c r="E252" s="17" t="str">
        <f>IF(SUM('Test Sample Data'!E$3:E$98)&gt;10,IF(AND(ISNUMBER('Test Sample Data'!E251),'Test Sample Data'!E251&lt;$B$1,'Test Sample Data'!E251&gt;0),'Test Sample Data'!E251,$B$1),"")</f>
        <v/>
      </c>
      <c r="F252" s="17" t="str">
        <f>IF(SUM('Test Sample Data'!F$3:F$98)&gt;10,IF(AND(ISNUMBER('Test Sample Data'!F251),'Test Sample Data'!F251&lt;$B$1,'Test Sample Data'!F251&gt;0),'Test Sample Data'!F251,$B$1),"")</f>
        <v/>
      </c>
      <c r="G252" s="17" t="str">
        <f>IF(SUM('Test Sample Data'!G$3:G$98)&gt;10,IF(AND(ISNUMBER('Test Sample Data'!G251),'Test Sample Data'!G251&lt;$B$1,'Test Sample Data'!G251&gt;0),'Test Sample Data'!G251,$B$1),"")</f>
        <v/>
      </c>
      <c r="H252" s="17" t="str">
        <f>IF(SUM('Test Sample Data'!H$3:H$98)&gt;10,IF(AND(ISNUMBER('Test Sample Data'!H251),'Test Sample Data'!H251&lt;$B$1,'Test Sample Data'!H251&gt;0),'Test Sample Data'!H251,$B$1),"")</f>
        <v/>
      </c>
      <c r="I252" s="17" t="str">
        <f>IF(SUM('Test Sample Data'!I$3:I$98)&gt;10,IF(AND(ISNUMBER('Test Sample Data'!I251),'Test Sample Data'!I251&lt;$B$1,'Test Sample Data'!I251&gt;0),'Test Sample Data'!I251,$B$1),"")</f>
        <v/>
      </c>
      <c r="J252" s="17" t="str">
        <f>IF(SUM('Test Sample Data'!J$3:J$98)&gt;10,IF(AND(ISNUMBER('Test Sample Data'!J251),'Test Sample Data'!J251&lt;$B$1,'Test Sample Data'!J251&gt;0),'Test Sample Data'!J251,$B$1),"")</f>
        <v/>
      </c>
      <c r="K252" s="17" t="str">
        <f>IF(SUM('Test Sample Data'!K$3:K$98)&gt;10,IF(AND(ISNUMBER('Test Sample Data'!K251),'Test Sample Data'!K251&lt;$B$1,'Test Sample Data'!K251&gt;0),'Test Sample Data'!K251,$B$1),"")</f>
        <v/>
      </c>
      <c r="L252" s="17" t="str">
        <f>IF(SUM('Test Sample Data'!L$3:L$98)&gt;10,IF(AND(ISNUMBER('Test Sample Data'!L251),'Test Sample Data'!L251&lt;$B$1,'Test Sample Data'!L251&gt;0),'Test Sample Data'!L251,$B$1),"")</f>
        <v/>
      </c>
      <c r="M252" s="17" t="str">
        <f>IF(SUM('Test Sample Data'!M$3:M$98)&gt;10,IF(AND(ISNUMBER('Test Sample Data'!M251),'Test Sample Data'!M251&lt;$B$1,'Test Sample Data'!M251&gt;0),'Test Sample Data'!M251,$B$1),"")</f>
        <v/>
      </c>
      <c r="N252" s="17" t="str">
        <f>'Gene Table'!E251</f>
        <v>hsa-miR-138-5p</v>
      </c>
      <c r="O252" s="17" t="str">
        <f>'Gene Table'!B251</f>
        <v>K09</v>
      </c>
      <c r="P252" s="17" t="str">
        <f>IF(SUM('Control Sample Data'!D$3:D$98)&gt;10,IF(AND(ISNUMBER('Control Sample Data'!D251),'Control Sample Data'!D251&lt;$B$1,'Control Sample Data'!D251&gt;0),'Control Sample Data'!D251,$B$1),"")</f>
        <v/>
      </c>
      <c r="Q252" s="17" t="str">
        <f>IF(SUM('Control Sample Data'!E$3:E$98)&gt;10,IF(AND(ISNUMBER('Control Sample Data'!E251),'Control Sample Data'!E251&lt;$B$1,'Control Sample Data'!E251&gt;0),'Control Sample Data'!E251,$B$1),"")</f>
        <v/>
      </c>
      <c r="R252" s="17" t="str">
        <f>IF(SUM('Control Sample Data'!F$3:F$98)&gt;10,IF(AND(ISNUMBER('Control Sample Data'!F251),'Control Sample Data'!F251&lt;$B$1,'Control Sample Data'!F251&gt;0),'Control Sample Data'!F251,$B$1),"")</f>
        <v/>
      </c>
      <c r="S252" s="17" t="str">
        <f>IF(SUM('Control Sample Data'!G$3:G$98)&gt;10,IF(AND(ISNUMBER('Control Sample Data'!G251),'Control Sample Data'!G251&lt;$B$1,'Control Sample Data'!G251&gt;0),'Control Sample Data'!G251,$B$1),"")</f>
        <v/>
      </c>
      <c r="T252" s="17" t="str">
        <f>IF(SUM('Control Sample Data'!H$3:H$98)&gt;10,IF(AND(ISNUMBER('Control Sample Data'!H251),'Control Sample Data'!H251&lt;$B$1,'Control Sample Data'!H251&gt;0),'Control Sample Data'!H251,$B$1),"")</f>
        <v/>
      </c>
      <c r="U252" s="17" t="str">
        <f>IF(SUM('Control Sample Data'!I$3:I$98)&gt;10,IF(AND(ISNUMBER('Control Sample Data'!I251),'Control Sample Data'!I251&lt;$B$1,'Control Sample Data'!I251&gt;0),'Control Sample Data'!I251,$B$1),"")</f>
        <v/>
      </c>
      <c r="V252" s="17" t="str">
        <f>IF(SUM('Control Sample Data'!J$3:J$98)&gt;10,IF(AND(ISNUMBER('Control Sample Data'!J251),'Control Sample Data'!J251&lt;$B$1,'Control Sample Data'!J251&gt;0),'Control Sample Data'!J251,$B$1),"")</f>
        <v/>
      </c>
      <c r="W252" s="17" t="str">
        <f>IF(SUM('Control Sample Data'!K$3:K$98)&gt;10,IF(AND(ISNUMBER('Control Sample Data'!K251),'Control Sample Data'!K251&lt;$B$1,'Control Sample Data'!K251&gt;0),'Control Sample Data'!K251,$B$1),"")</f>
        <v/>
      </c>
      <c r="X252" s="17" t="str">
        <f>IF(SUM('Control Sample Data'!L$3:L$98)&gt;10,IF(AND(ISNUMBER('Control Sample Data'!L251),'Control Sample Data'!L251&lt;$B$1,'Control Sample Data'!L251&gt;0),'Control Sample Data'!L251,$B$1),"")</f>
        <v/>
      </c>
      <c r="Y252" s="17" t="str">
        <f>IF(SUM('Control Sample Data'!M$3:M$98)&gt;10,IF(AND(ISNUMBER('Control Sample Data'!M251),'Control Sample Data'!M251&lt;$B$1,'Control Sample Data'!M251&gt;0),'Control Sample Data'!M251,$B$1),"")</f>
        <v/>
      </c>
      <c r="AT252" s="36" t="str">
        <f t="shared" si="132"/>
        <v/>
      </c>
      <c r="AU252" s="36" t="str">
        <f t="shared" si="133"/>
        <v/>
      </c>
      <c r="AV252" s="36" t="str">
        <f t="shared" si="134"/>
        <v/>
      </c>
      <c r="AW252" s="36" t="str">
        <f t="shared" si="135"/>
        <v/>
      </c>
      <c r="AX252" s="36" t="str">
        <f t="shared" si="136"/>
        <v/>
      </c>
      <c r="AY252" s="36" t="str">
        <f t="shared" si="137"/>
        <v/>
      </c>
      <c r="AZ252" s="36" t="str">
        <f t="shared" si="138"/>
        <v/>
      </c>
      <c r="BA252" s="36" t="str">
        <f t="shared" si="139"/>
        <v/>
      </c>
      <c r="BB252" s="36" t="str">
        <f t="shared" si="140"/>
        <v/>
      </c>
      <c r="BC252" s="36" t="str">
        <f t="shared" si="141"/>
        <v/>
      </c>
      <c r="BD252" s="36" t="str">
        <f t="shared" si="142"/>
        <v/>
      </c>
      <c r="BE252" s="36" t="str">
        <f t="shared" si="143"/>
        <v/>
      </c>
      <c r="BF252" s="36" t="str">
        <f t="shared" si="144"/>
        <v/>
      </c>
      <c r="BG252" s="36" t="str">
        <f t="shared" si="145"/>
        <v/>
      </c>
      <c r="BH252" s="36" t="str">
        <f t="shared" si="146"/>
        <v/>
      </c>
      <c r="BI252" s="36" t="str">
        <f t="shared" si="147"/>
        <v/>
      </c>
      <c r="BJ252" s="36" t="str">
        <f t="shared" si="148"/>
        <v/>
      </c>
      <c r="BK252" s="36" t="str">
        <f t="shared" si="149"/>
        <v/>
      </c>
      <c r="BL252" s="36" t="str">
        <f t="shared" si="150"/>
        <v/>
      </c>
      <c r="BM252" s="36" t="str">
        <f t="shared" si="151"/>
        <v/>
      </c>
      <c r="BN252" s="38" t="e">
        <f t="shared" si="172"/>
        <v>#DIV/0!</v>
      </c>
      <c r="BO252" s="38" t="e">
        <f t="shared" si="173"/>
        <v>#DIV/0!</v>
      </c>
      <c r="BP252" s="39" t="str">
        <f t="shared" si="152"/>
        <v/>
      </c>
      <c r="BQ252" s="39" t="str">
        <f t="shared" si="153"/>
        <v/>
      </c>
      <c r="BR252" s="39" t="str">
        <f t="shared" si="154"/>
        <v/>
      </c>
      <c r="BS252" s="39" t="str">
        <f t="shared" si="155"/>
        <v/>
      </c>
      <c r="BT252" s="39" t="str">
        <f t="shared" si="156"/>
        <v/>
      </c>
      <c r="BU252" s="39" t="str">
        <f t="shared" si="157"/>
        <v/>
      </c>
      <c r="BV252" s="39" t="str">
        <f t="shared" si="158"/>
        <v/>
      </c>
      <c r="BW252" s="39" t="str">
        <f t="shared" si="159"/>
        <v/>
      </c>
      <c r="BX252" s="39" t="str">
        <f t="shared" si="160"/>
        <v/>
      </c>
      <c r="BY252" s="39" t="str">
        <f t="shared" si="161"/>
        <v/>
      </c>
      <c r="BZ252" s="39" t="str">
        <f t="shared" si="162"/>
        <v/>
      </c>
      <c r="CA252" s="39" t="str">
        <f t="shared" si="163"/>
        <v/>
      </c>
      <c r="CB252" s="39" t="str">
        <f t="shared" si="164"/>
        <v/>
      </c>
      <c r="CC252" s="39" t="str">
        <f t="shared" si="165"/>
        <v/>
      </c>
      <c r="CD252" s="39" t="str">
        <f t="shared" si="166"/>
        <v/>
      </c>
      <c r="CE252" s="39" t="str">
        <f t="shared" si="167"/>
        <v/>
      </c>
      <c r="CF252" s="39" t="str">
        <f t="shared" si="168"/>
        <v/>
      </c>
      <c r="CG252" s="39" t="str">
        <f t="shared" si="169"/>
        <v/>
      </c>
      <c r="CH252" s="39" t="str">
        <f t="shared" si="170"/>
        <v/>
      </c>
      <c r="CI252" s="39" t="str">
        <f t="shared" si="171"/>
        <v/>
      </c>
    </row>
    <row r="253" spans="1:87">
      <c r="A253" s="18"/>
      <c r="B253" s="15" t="str">
        <f>'Gene Table'!E252</f>
        <v>hsa-miR-1252</v>
      </c>
      <c r="C253" s="15" t="str">
        <f>'Gene Table'!B252</f>
        <v>K10</v>
      </c>
      <c r="D253" s="16" t="str">
        <f>IF(SUM('Test Sample Data'!D$3:D$98)&gt;10,IF(AND(ISNUMBER('Test Sample Data'!D252),'Test Sample Data'!D252&lt;$B$1,'Test Sample Data'!D252&gt;0),'Test Sample Data'!D252,$B$1),"")</f>
        <v/>
      </c>
      <c r="E253" s="17" t="str">
        <f>IF(SUM('Test Sample Data'!E$3:E$98)&gt;10,IF(AND(ISNUMBER('Test Sample Data'!E252),'Test Sample Data'!E252&lt;$B$1,'Test Sample Data'!E252&gt;0),'Test Sample Data'!E252,$B$1),"")</f>
        <v/>
      </c>
      <c r="F253" s="17" t="str">
        <f>IF(SUM('Test Sample Data'!F$3:F$98)&gt;10,IF(AND(ISNUMBER('Test Sample Data'!F252),'Test Sample Data'!F252&lt;$B$1,'Test Sample Data'!F252&gt;0),'Test Sample Data'!F252,$B$1),"")</f>
        <v/>
      </c>
      <c r="G253" s="17" t="str">
        <f>IF(SUM('Test Sample Data'!G$3:G$98)&gt;10,IF(AND(ISNUMBER('Test Sample Data'!G252),'Test Sample Data'!G252&lt;$B$1,'Test Sample Data'!G252&gt;0),'Test Sample Data'!G252,$B$1),"")</f>
        <v/>
      </c>
      <c r="H253" s="17" t="str">
        <f>IF(SUM('Test Sample Data'!H$3:H$98)&gt;10,IF(AND(ISNUMBER('Test Sample Data'!H252),'Test Sample Data'!H252&lt;$B$1,'Test Sample Data'!H252&gt;0),'Test Sample Data'!H252,$B$1),"")</f>
        <v/>
      </c>
      <c r="I253" s="17" t="str">
        <f>IF(SUM('Test Sample Data'!I$3:I$98)&gt;10,IF(AND(ISNUMBER('Test Sample Data'!I252),'Test Sample Data'!I252&lt;$B$1,'Test Sample Data'!I252&gt;0),'Test Sample Data'!I252,$B$1),"")</f>
        <v/>
      </c>
      <c r="J253" s="17" t="str">
        <f>IF(SUM('Test Sample Data'!J$3:J$98)&gt;10,IF(AND(ISNUMBER('Test Sample Data'!J252),'Test Sample Data'!J252&lt;$B$1,'Test Sample Data'!J252&gt;0),'Test Sample Data'!J252,$B$1),"")</f>
        <v/>
      </c>
      <c r="K253" s="17" t="str">
        <f>IF(SUM('Test Sample Data'!K$3:K$98)&gt;10,IF(AND(ISNUMBER('Test Sample Data'!K252),'Test Sample Data'!K252&lt;$B$1,'Test Sample Data'!K252&gt;0),'Test Sample Data'!K252,$B$1),"")</f>
        <v/>
      </c>
      <c r="L253" s="17" t="str">
        <f>IF(SUM('Test Sample Data'!L$3:L$98)&gt;10,IF(AND(ISNUMBER('Test Sample Data'!L252),'Test Sample Data'!L252&lt;$B$1,'Test Sample Data'!L252&gt;0),'Test Sample Data'!L252,$B$1),"")</f>
        <v/>
      </c>
      <c r="M253" s="17" t="str">
        <f>IF(SUM('Test Sample Data'!M$3:M$98)&gt;10,IF(AND(ISNUMBER('Test Sample Data'!M252),'Test Sample Data'!M252&lt;$B$1,'Test Sample Data'!M252&gt;0),'Test Sample Data'!M252,$B$1),"")</f>
        <v/>
      </c>
      <c r="N253" s="17" t="str">
        <f>'Gene Table'!E252</f>
        <v>hsa-miR-1252</v>
      </c>
      <c r="O253" s="17" t="str">
        <f>'Gene Table'!B252</f>
        <v>K10</v>
      </c>
      <c r="P253" s="17" t="str">
        <f>IF(SUM('Control Sample Data'!D$3:D$98)&gt;10,IF(AND(ISNUMBER('Control Sample Data'!D252),'Control Sample Data'!D252&lt;$B$1,'Control Sample Data'!D252&gt;0),'Control Sample Data'!D252,$B$1),"")</f>
        <v/>
      </c>
      <c r="Q253" s="17" t="str">
        <f>IF(SUM('Control Sample Data'!E$3:E$98)&gt;10,IF(AND(ISNUMBER('Control Sample Data'!E252),'Control Sample Data'!E252&lt;$B$1,'Control Sample Data'!E252&gt;0),'Control Sample Data'!E252,$B$1),"")</f>
        <v/>
      </c>
      <c r="R253" s="17" t="str">
        <f>IF(SUM('Control Sample Data'!F$3:F$98)&gt;10,IF(AND(ISNUMBER('Control Sample Data'!F252),'Control Sample Data'!F252&lt;$B$1,'Control Sample Data'!F252&gt;0),'Control Sample Data'!F252,$B$1),"")</f>
        <v/>
      </c>
      <c r="S253" s="17" t="str">
        <f>IF(SUM('Control Sample Data'!G$3:G$98)&gt;10,IF(AND(ISNUMBER('Control Sample Data'!G252),'Control Sample Data'!G252&lt;$B$1,'Control Sample Data'!G252&gt;0),'Control Sample Data'!G252,$B$1),"")</f>
        <v/>
      </c>
      <c r="T253" s="17" t="str">
        <f>IF(SUM('Control Sample Data'!H$3:H$98)&gt;10,IF(AND(ISNUMBER('Control Sample Data'!H252),'Control Sample Data'!H252&lt;$B$1,'Control Sample Data'!H252&gt;0),'Control Sample Data'!H252,$B$1),"")</f>
        <v/>
      </c>
      <c r="U253" s="17" t="str">
        <f>IF(SUM('Control Sample Data'!I$3:I$98)&gt;10,IF(AND(ISNUMBER('Control Sample Data'!I252),'Control Sample Data'!I252&lt;$B$1,'Control Sample Data'!I252&gt;0),'Control Sample Data'!I252,$B$1),"")</f>
        <v/>
      </c>
      <c r="V253" s="17" t="str">
        <f>IF(SUM('Control Sample Data'!J$3:J$98)&gt;10,IF(AND(ISNUMBER('Control Sample Data'!J252),'Control Sample Data'!J252&lt;$B$1,'Control Sample Data'!J252&gt;0),'Control Sample Data'!J252,$B$1),"")</f>
        <v/>
      </c>
      <c r="W253" s="17" t="str">
        <f>IF(SUM('Control Sample Data'!K$3:K$98)&gt;10,IF(AND(ISNUMBER('Control Sample Data'!K252),'Control Sample Data'!K252&lt;$B$1,'Control Sample Data'!K252&gt;0),'Control Sample Data'!K252,$B$1),"")</f>
        <v/>
      </c>
      <c r="X253" s="17" t="str">
        <f>IF(SUM('Control Sample Data'!L$3:L$98)&gt;10,IF(AND(ISNUMBER('Control Sample Data'!L252),'Control Sample Data'!L252&lt;$B$1,'Control Sample Data'!L252&gt;0),'Control Sample Data'!L252,$B$1),"")</f>
        <v/>
      </c>
      <c r="Y253" s="17" t="str">
        <f>IF(SUM('Control Sample Data'!M$3:M$98)&gt;10,IF(AND(ISNUMBER('Control Sample Data'!M252),'Control Sample Data'!M252&lt;$B$1,'Control Sample Data'!M252&gt;0),'Control Sample Data'!M252,$B$1),"")</f>
        <v/>
      </c>
      <c r="AT253" s="36" t="str">
        <f t="shared" si="132"/>
        <v/>
      </c>
      <c r="AU253" s="36" t="str">
        <f t="shared" si="133"/>
        <v/>
      </c>
      <c r="AV253" s="36" t="str">
        <f t="shared" si="134"/>
        <v/>
      </c>
      <c r="AW253" s="36" t="str">
        <f t="shared" si="135"/>
        <v/>
      </c>
      <c r="AX253" s="36" t="str">
        <f t="shared" si="136"/>
        <v/>
      </c>
      <c r="AY253" s="36" t="str">
        <f t="shared" si="137"/>
        <v/>
      </c>
      <c r="AZ253" s="36" t="str">
        <f t="shared" si="138"/>
        <v/>
      </c>
      <c r="BA253" s="36" t="str">
        <f t="shared" si="139"/>
        <v/>
      </c>
      <c r="BB253" s="36" t="str">
        <f t="shared" si="140"/>
        <v/>
      </c>
      <c r="BC253" s="36" t="str">
        <f t="shared" si="141"/>
        <v/>
      </c>
      <c r="BD253" s="36" t="str">
        <f t="shared" si="142"/>
        <v/>
      </c>
      <c r="BE253" s="36" t="str">
        <f t="shared" si="143"/>
        <v/>
      </c>
      <c r="BF253" s="36" t="str">
        <f t="shared" si="144"/>
        <v/>
      </c>
      <c r="BG253" s="36" t="str">
        <f t="shared" si="145"/>
        <v/>
      </c>
      <c r="BH253" s="36" t="str">
        <f t="shared" si="146"/>
        <v/>
      </c>
      <c r="BI253" s="36" t="str">
        <f t="shared" si="147"/>
        <v/>
      </c>
      <c r="BJ253" s="36" t="str">
        <f t="shared" si="148"/>
        <v/>
      </c>
      <c r="BK253" s="36" t="str">
        <f t="shared" si="149"/>
        <v/>
      </c>
      <c r="BL253" s="36" t="str">
        <f t="shared" si="150"/>
        <v/>
      </c>
      <c r="BM253" s="36" t="str">
        <f t="shared" si="151"/>
        <v/>
      </c>
      <c r="BN253" s="38" t="e">
        <f t="shared" si="172"/>
        <v>#DIV/0!</v>
      </c>
      <c r="BO253" s="38" t="e">
        <f t="shared" si="173"/>
        <v>#DIV/0!</v>
      </c>
      <c r="BP253" s="39" t="str">
        <f t="shared" si="152"/>
        <v/>
      </c>
      <c r="BQ253" s="39" t="str">
        <f t="shared" si="153"/>
        <v/>
      </c>
      <c r="BR253" s="39" t="str">
        <f t="shared" si="154"/>
        <v/>
      </c>
      <c r="BS253" s="39" t="str">
        <f t="shared" si="155"/>
        <v/>
      </c>
      <c r="BT253" s="39" t="str">
        <f t="shared" si="156"/>
        <v/>
      </c>
      <c r="BU253" s="39" t="str">
        <f t="shared" si="157"/>
        <v/>
      </c>
      <c r="BV253" s="39" t="str">
        <f t="shared" si="158"/>
        <v/>
      </c>
      <c r="BW253" s="39" t="str">
        <f t="shared" si="159"/>
        <v/>
      </c>
      <c r="BX253" s="39" t="str">
        <f t="shared" si="160"/>
        <v/>
      </c>
      <c r="BY253" s="39" t="str">
        <f t="shared" si="161"/>
        <v/>
      </c>
      <c r="BZ253" s="39" t="str">
        <f t="shared" si="162"/>
        <v/>
      </c>
      <c r="CA253" s="39" t="str">
        <f t="shared" si="163"/>
        <v/>
      </c>
      <c r="CB253" s="39" t="str">
        <f t="shared" si="164"/>
        <v/>
      </c>
      <c r="CC253" s="39" t="str">
        <f t="shared" si="165"/>
        <v/>
      </c>
      <c r="CD253" s="39" t="str">
        <f t="shared" si="166"/>
        <v/>
      </c>
      <c r="CE253" s="39" t="str">
        <f t="shared" si="167"/>
        <v/>
      </c>
      <c r="CF253" s="39" t="str">
        <f t="shared" si="168"/>
        <v/>
      </c>
      <c r="CG253" s="39" t="str">
        <f t="shared" si="169"/>
        <v/>
      </c>
      <c r="CH253" s="39" t="str">
        <f t="shared" si="170"/>
        <v/>
      </c>
      <c r="CI253" s="39" t="str">
        <f t="shared" si="171"/>
        <v/>
      </c>
    </row>
    <row r="254" spans="1:87">
      <c r="A254" s="18"/>
      <c r="B254" s="15" t="str">
        <f>'Gene Table'!E253</f>
        <v>hsa-miR-140-5p</v>
      </c>
      <c r="C254" s="15" t="str">
        <f>'Gene Table'!B253</f>
        <v>K11</v>
      </c>
      <c r="D254" s="16" t="str">
        <f>IF(SUM('Test Sample Data'!D$3:D$98)&gt;10,IF(AND(ISNUMBER('Test Sample Data'!D253),'Test Sample Data'!D253&lt;$B$1,'Test Sample Data'!D253&gt;0),'Test Sample Data'!D253,$B$1),"")</f>
        <v/>
      </c>
      <c r="E254" s="17" t="str">
        <f>IF(SUM('Test Sample Data'!E$3:E$98)&gt;10,IF(AND(ISNUMBER('Test Sample Data'!E253),'Test Sample Data'!E253&lt;$B$1,'Test Sample Data'!E253&gt;0),'Test Sample Data'!E253,$B$1),"")</f>
        <v/>
      </c>
      <c r="F254" s="17" t="str">
        <f>IF(SUM('Test Sample Data'!F$3:F$98)&gt;10,IF(AND(ISNUMBER('Test Sample Data'!F253),'Test Sample Data'!F253&lt;$B$1,'Test Sample Data'!F253&gt;0),'Test Sample Data'!F253,$B$1),"")</f>
        <v/>
      </c>
      <c r="G254" s="17" t="str">
        <f>IF(SUM('Test Sample Data'!G$3:G$98)&gt;10,IF(AND(ISNUMBER('Test Sample Data'!G253),'Test Sample Data'!G253&lt;$B$1,'Test Sample Data'!G253&gt;0),'Test Sample Data'!G253,$B$1),"")</f>
        <v/>
      </c>
      <c r="H254" s="17" t="str">
        <f>IF(SUM('Test Sample Data'!H$3:H$98)&gt;10,IF(AND(ISNUMBER('Test Sample Data'!H253),'Test Sample Data'!H253&lt;$B$1,'Test Sample Data'!H253&gt;0),'Test Sample Data'!H253,$B$1),"")</f>
        <v/>
      </c>
      <c r="I254" s="17" t="str">
        <f>IF(SUM('Test Sample Data'!I$3:I$98)&gt;10,IF(AND(ISNUMBER('Test Sample Data'!I253),'Test Sample Data'!I253&lt;$B$1,'Test Sample Data'!I253&gt;0),'Test Sample Data'!I253,$B$1),"")</f>
        <v/>
      </c>
      <c r="J254" s="17" t="str">
        <f>IF(SUM('Test Sample Data'!J$3:J$98)&gt;10,IF(AND(ISNUMBER('Test Sample Data'!J253),'Test Sample Data'!J253&lt;$B$1,'Test Sample Data'!J253&gt;0),'Test Sample Data'!J253,$B$1),"")</f>
        <v/>
      </c>
      <c r="K254" s="17" t="str">
        <f>IF(SUM('Test Sample Data'!K$3:K$98)&gt;10,IF(AND(ISNUMBER('Test Sample Data'!K253),'Test Sample Data'!K253&lt;$B$1,'Test Sample Data'!K253&gt;0),'Test Sample Data'!K253,$B$1),"")</f>
        <v/>
      </c>
      <c r="L254" s="17" t="str">
        <f>IF(SUM('Test Sample Data'!L$3:L$98)&gt;10,IF(AND(ISNUMBER('Test Sample Data'!L253),'Test Sample Data'!L253&lt;$B$1,'Test Sample Data'!L253&gt;0),'Test Sample Data'!L253,$B$1),"")</f>
        <v/>
      </c>
      <c r="M254" s="17" t="str">
        <f>IF(SUM('Test Sample Data'!M$3:M$98)&gt;10,IF(AND(ISNUMBER('Test Sample Data'!M253),'Test Sample Data'!M253&lt;$B$1,'Test Sample Data'!M253&gt;0),'Test Sample Data'!M253,$B$1),"")</f>
        <v/>
      </c>
      <c r="N254" s="17" t="str">
        <f>'Gene Table'!E253</f>
        <v>hsa-miR-140-5p</v>
      </c>
      <c r="O254" s="17" t="str">
        <f>'Gene Table'!B253</f>
        <v>K11</v>
      </c>
      <c r="P254" s="17" t="str">
        <f>IF(SUM('Control Sample Data'!D$3:D$98)&gt;10,IF(AND(ISNUMBER('Control Sample Data'!D253),'Control Sample Data'!D253&lt;$B$1,'Control Sample Data'!D253&gt;0),'Control Sample Data'!D253,$B$1),"")</f>
        <v/>
      </c>
      <c r="Q254" s="17" t="str">
        <f>IF(SUM('Control Sample Data'!E$3:E$98)&gt;10,IF(AND(ISNUMBER('Control Sample Data'!E253),'Control Sample Data'!E253&lt;$B$1,'Control Sample Data'!E253&gt;0),'Control Sample Data'!E253,$B$1),"")</f>
        <v/>
      </c>
      <c r="R254" s="17" t="str">
        <f>IF(SUM('Control Sample Data'!F$3:F$98)&gt;10,IF(AND(ISNUMBER('Control Sample Data'!F253),'Control Sample Data'!F253&lt;$B$1,'Control Sample Data'!F253&gt;0),'Control Sample Data'!F253,$B$1),"")</f>
        <v/>
      </c>
      <c r="S254" s="17" t="str">
        <f>IF(SUM('Control Sample Data'!G$3:G$98)&gt;10,IF(AND(ISNUMBER('Control Sample Data'!G253),'Control Sample Data'!G253&lt;$B$1,'Control Sample Data'!G253&gt;0),'Control Sample Data'!G253,$B$1),"")</f>
        <v/>
      </c>
      <c r="T254" s="17" t="str">
        <f>IF(SUM('Control Sample Data'!H$3:H$98)&gt;10,IF(AND(ISNUMBER('Control Sample Data'!H253),'Control Sample Data'!H253&lt;$B$1,'Control Sample Data'!H253&gt;0),'Control Sample Data'!H253,$B$1),"")</f>
        <v/>
      </c>
      <c r="U254" s="17" t="str">
        <f>IF(SUM('Control Sample Data'!I$3:I$98)&gt;10,IF(AND(ISNUMBER('Control Sample Data'!I253),'Control Sample Data'!I253&lt;$B$1,'Control Sample Data'!I253&gt;0),'Control Sample Data'!I253,$B$1),"")</f>
        <v/>
      </c>
      <c r="V254" s="17" t="str">
        <f>IF(SUM('Control Sample Data'!J$3:J$98)&gt;10,IF(AND(ISNUMBER('Control Sample Data'!J253),'Control Sample Data'!J253&lt;$B$1,'Control Sample Data'!J253&gt;0),'Control Sample Data'!J253,$B$1),"")</f>
        <v/>
      </c>
      <c r="W254" s="17" t="str">
        <f>IF(SUM('Control Sample Data'!K$3:K$98)&gt;10,IF(AND(ISNUMBER('Control Sample Data'!K253),'Control Sample Data'!K253&lt;$B$1,'Control Sample Data'!K253&gt;0),'Control Sample Data'!K253,$B$1),"")</f>
        <v/>
      </c>
      <c r="X254" s="17" t="str">
        <f>IF(SUM('Control Sample Data'!L$3:L$98)&gt;10,IF(AND(ISNUMBER('Control Sample Data'!L253),'Control Sample Data'!L253&lt;$B$1,'Control Sample Data'!L253&gt;0),'Control Sample Data'!L253,$B$1),"")</f>
        <v/>
      </c>
      <c r="Y254" s="17" t="str">
        <f>IF(SUM('Control Sample Data'!M$3:M$98)&gt;10,IF(AND(ISNUMBER('Control Sample Data'!M253),'Control Sample Data'!M253&lt;$B$1,'Control Sample Data'!M253&gt;0),'Control Sample Data'!M253,$B$1),"")</f>
        <v/>
      </c>
      <c r="AT254" s="36" t="str">
        <f t="shared" si="132"/>
        <v/>
      </c>
      <c r="AU254" s="36" t="str">
        <f t="shared" si="133"/>
        <v/>
      </c>
      <c r="AV254" s="36" t="str">
        <f t="shared" si="134"/>
        <v/>
      </c>
      <c r="AW254" s="36" t="str">
        <f t="shared" si="135"/>
        <v/>
      </c>
      <c r="AX254" s="36" t="str">
        <f t="shared" si="136"/>
        <v/>
      </c>
      <c r="AY254" s="36" t="str">
        <f t="shared" si="137"/>
        <v/>
      </c>
      <c r="AZ254" s="36" t="str">
        <f t="shared" si="138"/>
        <v/>
      </c>
      <c r="BA254" s="36" t="str">
        <f t="shared" si="139"/>
        <v/>
      </c>
      <c r="BB254" s="36" t="str">
        <f t="shared" si="140"/>
        <v/>
      </c>
      <c r="BC254" s="36" t="str">
        <f t="shared" si="141"/>
        <v/>
      </c>
      <c r="BD254" s="36" t="str">
        <f t="shared" si="142"/>
        <v/>
      </c>
      <c r="BE254" s="36" t="str">
        <f t="shared" si="143"/>
        <v/>
      </c>
      <c r="BF254" s="36" t="str">
        <f t="shared" si="144"/>
        <v/>
      </c>
      <c r="BG254" s="36" t="str">
        <f t="shared" si="145"/>
        <v/>
      </c>
      <c r="BH254" s="36" t="str">
        <f t="shared" si="146"/>
        <v/>
      </c>
      <c r="BI254" s="36" t="str">
        <f t="shared" si="147"/>
        <v/>
      </c>
      <c r="BJ254" s="36" t="str">
        <f t="shared" si="148"/>
        <v/>
      </c>
      <c r="BK254" s="36" t="str">
        <f t="shared" si="149"/>
        <v/>
      </c>
      <c r="BL254" s="36" t="str">
        <f t="shared" si="150"/>
        <v/>
      </c>
      <c r="BM254" s="36" t="str">
        <f t="shared" si="151"/>
        <v/>
      </c>
      <c r="BN254" s="38" t="e">
        <f t="shared" si="172"/>
        <v>#DIV/0!</v>
      </c>
      <c r="BO254" s="38" t="e">
        <f t="shared" si="173"/>
        <v>#DIV/0!</v>
      </c>
      <c r="BP254" s="39" t="str">
        <f t="shared" si="152"/>
        <v/>
      </c>
      <c r="BQ254" s="39" t="str">
        <f t="shared" si="153"/>
        <v/>
      </c>
      <c r="BR254" s="39" t="str">
        <f t="shared" si="154"/>
        <v/>
      </c>
      <c r="BS254" s="39" t="str">
        <f t="shared" si="155"/>
        <v/>
      </c>
      <c r="BT254" s="39" t="str">
        <f t="shared" si="156"/>
        <v/>
      </c>
      <c r="BU254" s="39" t="str">
        <f t="shared" si="157"/>
        <v/>
      </c>
      <c r="BV254" s="39" t="str">
        <f t="shared" si="158"/>
        <v/>
      </c>
      <c r="BW254" s="39" t="str">
        <f t="shared" si="159"/>
        <v/>
      </c>
      <c r="BX254" s="39" t="str">
        <f t="shared" si="160"/>
        <v/>
      </c>
      <c r="BY254" s="39" t="str">
        <f t="shared" si="161"/>
        <v/>
      </c>
      <c r="BZ254" s="39" t="str">
        <f t="shared" si="162"/>
        <v/>
      </c>
      <c r="CA254" s="39" t="str">
        <f t="shared" si="163"/>
        <v/>
      </c>
      <c r="CB254" s="39" t="str">
        <f t="shared" si="164"/>
        <v/>
      </c>
      <c r="CC254" s="39" t="str">
        <f t="shared" si="165"/>
        <v/>
      </c>
      <c r="CD254" s="39" t="str">
        <f t="shared" si="166"/>
        <v/>
      </c>
      <c r="CE254" s="39" t="str">
        <f t="shared" si="167"/>
        <v/>
      </c>
      <c r="CF254" s="39" t="str">
        <f t="shared" si="168"/>
        <v/>
      </c>
      <c r="CG254" s="39" t="str">
        <f t="shared" si="169"/>
        <v/>
      </c>
      <c r="CH254" s="39" t="str">
        <f t="shared" si="170"/>
        <v/>
      </c>
      <c r="CI254" s="39" t="str">
        <f t="shared" si="171"/>
        <v/>
      </c>
    </row>
    <row r="255" spans="1:87">
      <c r="A255" s="18"/>
      <c r="B255" s="15" t="str">
        <f>'Gene Table'!E254</f>
        <v>hsa-miR-628-5p</v>
      </c>
      <c r="C255" s="15" t="str">
        <f>'Gene Table'!B254</f>
        <v>K12</v>
      </c>
      <c r="D255" s="16" t="str">
        <f>IF(SUM('Test Sample Data'!D$3:D$98)&gt;10,IF(AND(ISNUMBER('Test Sample Data'!D254),'Test Sample Data'!D254&lt;$B$1,'Test Sample Data'!D254&gt;0),'Test Sample Data'!D254,$B$1),"")</f>
        <v/>
      </c>
      <c r="E255" s="17" t="str">
        <f>IF(SUM('Test Sample Data'!E$3:E$98)&gt;10,IF(AND(ISNUMBER('Test Sample Data'!E254),'Test Sample Data'!E254&lt;$B$1,'Test Sample Data'!E254&gt;0),'Test Sample Data'!E254,$B$1),"")</f>
        <v/>
      </c>
      <c r="F255" s="17" t="str">
        <f>IF(SUM('Test Sample Data'!F$3:F$98)&gt;10,IF(AND(ISNUMBER('Test Sample Data'!F254),'Test Sample Data'!F254&lt;$B$1,'Test Sample Data'!F254&gt;0),'Test Sample Data'!F254,$B$1),"")</f>
        <v/>
      </c>
      <c r="G255" s="17" t="str">
        <f>IF(SUM('Test Sample Data'!G$3:G$98)&gt;10,IF(AND(ISNUMBER('Test Sample Data'!G254),'Test Sample Data'!G254&lt;$B$1,'Test Sample Data'!G254&gt;0),'Test Sample Data'!G254,$B$1),"")</f>
        <v/>
      </c>
      <c r="H255" s="17" t="str">
        <f>IF(SUM('Test Sample Data'!H$3:H$98)&gt;10,IF(AND(ISNUMBER('Test Sample Data'!H254),'Test Sample Data'!H254&lt;$B$1,'Test Sample Data'!H254&gt;0),'Test Sample Data'!H254,$B$1),"")</f>
        <v/>
      </c>
      <c r="I255" s="17" t="str">
        <f>IF(SUM('Test Sample Data'!I$3:I$98)&gt;10,IF(AND(ISNUMBER('Test Sample Data'!I254),'Test Sample Data'!I254&lt;$B$1,'Test Sample Data'!I254&gt;0),'Test Sample Data'!I254,$B$1),"")</f>
        <v/>
      </c>
      <c r="J255" s="17" t="str">
        <f>IF(SUM('Test Sample Data'!J$3:J$98)&gt;10,IF(AND(ISNUMBER('Test Sample Data'!J254),'Test Sample Data'!J254&lt;$B$1,'Test Sample Data'!J254&gt;0),'Test Sample Data'!J254,$B$1),"")</f>
        <v/>
      </c>
      <c r="K255" s="17" t="str">
        <f>IF(SUM('Test Sample Data'!K$3:K$98)&gt;10,IF(AND(ISNUMBER('Test Sample Data'!K254),'Test Sample Data'!K254&lt;$B$1,'Test Sample Data'!K254&gt;0),'Test Sample Data'!K254,$B$1),"")</f>
        <v/>
      </c>
      <c r="L255" s="17" t="str">
        <f>IF(SUM('Test Sample Data'!L$3:L$98)&gt;10,IF(AND(ISNUMBER('Test Sample Data'!L254),'Test Sample Data'!L254&lt;$B$1,'Test Sample Data'!L254&gt;0),'Test Sample Data'!L254,$B$1),"")</f>
        <v/>
      </c>
      <c r="M255" s="17" t="str">
        <f>IF(SUM('Test Sample Data'!M$3:M$98)&gt;10,IF(AND(ISNUMBER('Test Sample Data'!M254),'Test Sample Data'!M254&lt;$B$1,'Test Sample Data'!M254&gt;0),'Test Sample Data'!M254,$B$1),"")</f>
        <v/>
      </c>
      <c r="N255" s="17" t="str">
        <f>'Gene Table'!E254</f>
        <v>hsa-miR-628-5p</v>
      </c>
      <c r="O255" s="17" t="str">
        <f>'Gene Table'!B254</f>
        <v>K12</v>
      </c>
      <c r="P255" s="17" t="str">
        <f>IF(SUM('Control Sample Data'!D$3:D$98)&gt;10,IF(AND(ISNUMBER('Control Sample Data'!D254),'Control Sample Data'!D254&lt;$B$1,'Control Sample Data'!D254&gt;0),'Control Sample Data'!D254,$B$1),"")</f>
        <v/>
      </c>
      <c r="Q255" s="17" t="str">
        <f>IF(SUM('Control Sample Data'!E$3:E$98)&gt;10,IF(AND(ISNUMBER('Control Sample Data'!E254),'Control Sample Data'!E254&lt;$B$1,'Control Sample Data'!E254&gt;0),'Control Sample Data'!E254,$B$1),"")</f>
        <v/>
      </c>
      <c r="R255" s="17" t="str">
        <f>IF(SUM('Control Sample Data'!F$3:F$98)&gt;10,IF(AND(ISNUMBER('Control Sample Data'!F254),'Control Sample Data'!F254&lt;$B$1,'Control Sample Data'!F254&gt;0),'Control Sample Data'!F254,$B$1),"")</f>
        <v/>
      </c>
      <c r="S255" s="17" t="str">
        <f>IF(SUM('Control Sample Data'!G$3:G$98)&gt;10,IF(AND(ISNUMBER('Control Sample Data'!G254),'Control Sample Data'!G254&lt;$B$1,'Control Sample Data'!G254&gt;0),'Control Sample Data'!G254,$B$1),"")</f>
        <v/>
      </c>
      <c r="T255" s="17" t="str">
        <f>IF(SUM('Control Sample Data'!H$3:H$98)&gt;10,IF(AND(ISNUMBER('Control Sample Data'!H254),'Control Sample Data'!H254&lt;$B$1,'Control Sample Data'!H254&gt;0),'Control Sample Data'!H254,$B$1),"")</f>
        <v/>
      </c>
      <c r="U255" s="17" t="str">
        <f>IF(SUM('Control Sample Data'!I$3:I$98)&gt;10,IF(AND(ISNUMBER('Control Sample Data'!I254),'Control Sample Data'!I254&lt;$B$1,'Control Sample Data'!I254&gt;0),'Control Sample Data'!I254,$B$1),"")</f>
        <v/>
      </c>
      <c r="V255" s="17" t="str">
        <f>IF(SUM('Control Sample Data'!J$3:J$98)&gt;10,IF(AND(ISNUMBER('Control Sample Data'!J254),'Control Sample Data'!J254&lt;$B$1,'Control Sample Data'!J254&gt;0),'Control Sample Data'!J254,$B$1),"")</f>
        <v/>
      </c>
      <c r="W255" s="17" t="str">
        <f>IF(SUM('Control Sample Data'!K$3:K$98)&gt;10,IF(AND(ISNUMBER('Control Sample Data'!K254),'Control Sample Data'!K254&lt;$B$1,'Control Sample Data'!K254&gt;0),'Control Sample Data'!K254,$B$1),"")</f>
        <v/>
      </c>
      <c r="X255" s="17" t="str">
        <f>IF(SUM('Control Sample Data'!L$3:L$98)&gt;10,IF(AND(ISNUMBER('Control Sample Data'!L254),'Control Sample Data'!L254&lt;$B$1,'Control Sample Data'!L254&gt;0),'Control Sample Data'!L254,$B$1),"")</f>
        <v/>
      </c>
      <c r="Y255" s="17" t="str">
        <f>IF(SUM('Control Sample Data'!M$3:M$98)&gt;10,IF(AND(ISNUMBER('Control Sample Data'!M254),'Control Sample Data'!M254&lt;$B$1,'Control Sample Data'!M254&gt;0),'Control Sample Data'!M254,$B$1),"")</f>
        <v/>
      </c>
      <c r="AT255" s="36" t="str">
        <f t="shared" si="132"/>
        <v/>
      </c>
      <c r="AU255" s="36" t="str">
        <f t="shared" si="133"/>
        <v/>
      </c>
      <c r="AV255" s="36" t="str">
        <f t="shared" si="134"/>
        <v/>
      </c>
      <c r="AW255" s="36" t="str">
        <f t="shared" si="135"/>
        <v/>
      </c>
      <c r="AX255" s="36" t="str">
        <f t="shared" si="136"/>
        <v/>
      </c>
      <c r="AY255" s="36" t="str">
        <f t="shared" si="137"/>
        <v/>
      </c>
      <c r="AZ255" s="36" t="str">
        <f t="shared" si="138"/>
        <v/>
      </c>
      <c r="BA255" s="36" t="str">
        <f t="shared" si="139"/>
        <v/>
      </c>
      <c r="BB255" s="36" t="str">
        <f t="shared" si="140"/>
        <v/>
      </c>
      <c r="BC255" s="36" t="str">
        <f t="shared" si="141"/>
        <v/>
      </c>
      <c r="BD255" s="36" t="str">
        <f t="shared" si="142"/>
        <v/>
      </c>
      <c r="BE255" s="36" t="str">
        <f t="shared" si="143"/>
        <v/>
      </c>
      <c r="BF255" s="36" t="str">
        <f t="shared" si="144"/>
        <v/>
      </c>
      <c r="BG255" s="36" t="str">
        <f t="shared" si="145"/>
        <v/>
      </c>
      <c r="BH255" s="36" t="str">
        <f t="shared" si="146"/>
        <v/>
      </c>
      <c r="BI255" s="36" t="str">
        <f t="shared" si="147"/>
        <v/>
      </c>
      <c r="BJ255" s="36" t="str">
        <f t="shared" si="148"/>
        <v/>
      </c>
      <c r="BK255" s="36" t="str">
        <f t="shared" si="149"/>
        <v/>
      </c>
      <c r="BL255" s="36" t="str">
        <f t="shared" si="150"/>
        <v/>
      </c>
      <c r="BM255" s="36" t="str">
        <f t="shared" si="151"/>
        <v/>
      </c>
      <c r="BN255" s="38" t="e">
        <f t="shared" si="172"/>
        <v>#DIV/0!</v>
      </c>
      <c r="BO255" s="38" t="e">
        <f t="shared" si="173"/>
        <v>#DIV/0!</v>
      </c>
      <c r="BP255" s="39" t="str">
        <f t="shared" si="152"/>
        <v/>
      </c>
      <c r="BQ255" s="39" t="str">
        <f t="shared" si="153"/>
        <v/>
      </c>
      <c r="BR255" s="39" t="str">
        <f t="shared" si="154"/>
        <v/>
      </c>
      <c r="BS255" s="39" t="str">
        <f t="shared" si="155"/>
        <v/>
      </c>
      <c r="BT255" s="39" t="str">
        <f t="shared" si="156"/>
        <v/>
      </c>
      <c r="BU255" s="39" t="str">
        <f t="shared" si="157"/>
        <v/>
      </c>
      <c r="BV255" s="39" t="str">
        <f t="shared" si="158"/>
        <v/>
      </c>
      <c r="BW255" s="39" t="str">
        <f t="shared" si="159"/>
        <v/>
      </c>
      <c r="BX255" s="39" t="str">
        <f t="shared" si="160"/>
        <v/>
      </c>
      <c r="BY255" s="39" t="str">
        <f t="shared" si="161"/>
        <v/>
      </c>
      <c r="BZ255" s="39" t="str">
        <f t="shared" si="162"/>
        <v/>
      </c>
      <c r="CA255" s="39" t="str">
        <f t="shared" si="163"/>
        <v/>
      </c>
      <c r="CB255" s="39" t="str">
        <f t="shared" si="164"/>
        <v/>
      </c>
      <c r="CC255" s="39" t="str">
        <f t="shared" si="165"/>
        <v/>
      </c>
      <c r="CD255" s="39" t="str">
        <f t="shared" si="166"/>
        <v/>
      </c>
      <c r="CE255" s="39" t="str">
        <f t="shared" si="167"/>
        <v/>
      </c>
      <c r="CF255" s="39" t="str">
        <f t="shared" si="168"/>
        <v/>
      </c>
      <c r="CG255" s="39" t="str">
        <f t="shared" si="169"/>
        <v/>
      </c>
      <c r="CH255" s="39" t="str">
        <f t="shared" si="170"/>
        <v/>
      </c>
      <c r="CI255" s="39" t="str">
        <f t="shared" si="171"/>
        <v/>
      </c>
    </row>
    <row r="256" spans="1:87">
      <c r="A256" s="18"/>
      <c r="B256" s="15" t="str">
        <f>'Gene Table'!E255</f>
        <v>hsa-miR-142-3p</v>
      </c>
      <c r="C256" s="15" t="str">
        <f>'Gene Table'!B255</f>
        <v>K13</v>
      </c>
      <c r="D256" s="16" t="str">
        <f>IF(SUM('Test Sample Data'!D$3:D$98)&gt;10,IF(AND(ISNUMBER('Test Sample Data'!D255),'Test Sample Data'!D255&lt;$B$1,'Test Sample Data'!D255&gt;0),'Test Sample Data'!D255,$B$1),"")</f>
        <v/>
      </c>
      <c r="E256" s="17" t="str">
        <f>IF(SUM('Test Sample Data'!E$3:E$98)&gt;10,IF(AND(ISNUMBER('Test Sample Data'!E255),'Test Sample Data'!E255&lt;$B$1,'Test Sample Data'!E255&gt;0),'Test Sample Data'!E255,$B$1),"")</f>
        <v/>
      </c>
      <c r="F256" s="17" t="str">
        <f>IF(SUM('Test Sample Data'!F$3:F$98)&gt;10,IF(AND(ISNUMBER('Test Sample Data'!F255),'Test Sample Data'!F255&lt;$B$1,'Test Sample Data'!F255&gt;0),'Test Sample Data'!F255,$B$1),"")</f>
        <v/>
      </c>
      <c r="G256" s="17" t="str">
        <f>IF(SUM('Test Sample Data'!G$3:G$98)&gt;10,IF(AND(ISNUMBER('Test Sample Data'!G255),'Test Sample Data'!G255&lt;$B$1,'Test Sample Data'!G255&gt;0),'Test Sample Data'!G255,$B$1),"")</f>
        <v/>
      </c>
      <c r="H256" s="17" t="str">
        <f>IF(SUM('Test Sample Data'!H$3:H$98)&gt;10,IF(AND(ISNUMBER('Test Sample Data'!H255),'Test Sample Data'!H255&lt;$B$1,'Test Sample Data'!H255&gt;0),'Test Sample Data'!H255,$B$1),"")</f>
        <v/>
      </c>
      <c r="I256" s="17" t="str">
        <f>IF(SUM('Test Sample Data'!I$3:I$98)&gt;10,IF(AND(ISNUMBER('Test Sample Data'!I255),'Test Sample Data'!I255&lt;$B$1,'Test Sample Data'!I255&gt;0),'Test Sample Data'!I255,$B$1),"")</f>
        <v/>
      </c>
      <c r="J256" s="17" t="str">
        <f>IF(SUM('Test Sample Data'!J$3:J$98)&gt;10,IF(AND(ISNUMBER('Test Sample Data'!J255),'Test Sample Data'!J255&lt;$B$1,'Test Sample Data'!J255&gt;0),'Test Sample Data'!J255,$B$1),"")</f>
        <v/>
      </c>
      <c r="K256" s="17" t="str">
        <f>IF(SUM('Test Sample Data'!K$3:K$98)&gt;10,IF(AND(ISNUMBER('Test Sample Data'!K255),'Test Sample Data'!K255&lt;$B$1,'Test Sample Data'!K255&gt;0),'Test Sample Data'!K255,$B$1),"")</f>
        <v/>
      </c>
      <c r="L256" s="17" t="str">
        <f>IF(SUM('Test Sample Data'!L$3:L$98)&gt;10,IF(AND(ISNUMBER('Test Sample Data'!L255),'Test Sample Data'!L255&lt;$B$1,'Test Sample Data'!L255&gt;0),'Test Sample Data'!L255,$B$1),"")</f>
        <v/>
      </c>
      <c r="M256" s="17" t="str">
        <f>IF(SUM('Test Sample Data'!M$3:M$98)&gt;10,IF(AND(ISNUMBER('Test Sample Data'!M255),'Test Sample Data'!M255&lt;$B$1,'Test Sample Data'!M255&gt;0),'Test Sample Data'!M255,$B$1),"")</f>
        <v/>
      </c>
      <c r="N256" s="17" t="str">
        <f>'Gene Table'!E255</f>
        <v>hsa-miR-142-3p</v>
      </c>
      <c r="O256" s="17" t="str">
        <f>'Gene Table'!B255</f>
        <v>K13</v>
      </c>
      <c r="P256" s="17" t="str">
        <f>IF(SUM('Control Sample Data'!D$3:D$98)&gt;10,IF(AND(ISNUMBER('Control Sample Data'!D255),'Control Sample Data'!D255&lt;$B$1,'Control Sample Data'!D255&gt;0),'Control Sample Data'!D255,$B$1),"")</f>
        <v/>
      </c>
      <c r="Q256" s="17" t="str">
        <f>IF(SUM('Control Sample Data'!E$3:E$98)&gt;10,IF(AND(ISNUMBER('Control Sample Data'!E255),'Control Sample Data'!E255&lt;$B$1,'Control Sample Data'!E255&gt;0),'Control Sample Data'!E255,$B$1),"")</f>
        <v/>
      </c>
      <c r="R256" s="17" t="str">
        <f>IF(SUM('Control Sample Data'!F$3:F$98)&gt;10,IF(AND(ISNUMBER('Control Sample Data'!F255),'Control Sample Data'!F255&lt;$B$1,'Control Sample Data'!F255&gt;0),'Control Sample Data'!F255,$B$1),"")</f>
        <v/>
      </c>
      <c r="S256" s="17" t="str">
        <f>IF(SUM('Control Sample Data'!G$3:G$98)&gt;10,IF(AND(ISNUMBER('Control Sample Data'!G255),'Control Sample Data'!G255&lt;$B$1,'Control Sample Data'!G255&gt;0),'Control Sample Data'!G255,$B$1),"")</f>
        <v/>
      </c>
      <c r="T256" s="17" t="str">
        <f>IF(SUM('Control Sample Data'!H$3:H$98)&gt;10,IF(AND(ISNUMBER('Control Sample Data'!H255),'Control Sample Data'!H255&lt;$B$1,'Control Sample Data'!H255&gt;0),'Control Sample Data'!H255,$B$1),"")</f>
        <v/>
      </c>
      <c r="U256" s="17" t="str">
        <f>IF(SUM('Control Sample Data'!I$3:I$98)&gt;10,IF(AND(ISNUMBER('Control Sample Data'!I255),'Control Sample Data'!I255&lt;$B$1,'Control Sample Data'!I255&gt;0),'Control Sample Data'!I255,$B$1),"")</f>
        <v/>
      </c>
      <c r="V256" s="17" t="str">
        <f>IF(SUM('Control Sample Data'!J$3:J$98)&gt;10,IF(AND(ISNUMBER('Control Sample Data'!J255),'Control Sample Data'!J255&lt;$B$1,'Control Sample Data'!J255&gt;0),'Control Sample Data'!J255,$B$1),"")</f>
        <v/>
      </c>
      <c r="W256" s="17" t="str">
        <f>IF(SUM('Control Sample Data'!K$3:K$98)&gt;10,IF(AND(ISNUMBER('Control Sample Data'!K255),'Control Sample Data'!K255&lt;$B$1,'Control Sample Data'!K255&gt;0),'Control Sample Data'!K255,$B$1),"")</f>
        <v/>
      </c>
      <c r="X256" s="17" t="str">
        <f>IF(SUM('Control Sample Data'!L$3:L$98)&gt;10,IF(AND(ISNUMBER('Control Sample Data'!L255),'Control Sample Data'!L255&lt;$B$1,'Control Sample Data'!L255&gt;0),'Control Sample Data'!L255,$B$1),"")</f>
        <v/>
      </c>
      <c r="Y256" s="17" t="str">
        <f>IF(SUM('Control Sample Data'!M$3:M$98)&gt;10,IF(AND(ISNUMBER('Control Sample Data'!M255),'Control Sample Data'!M255&lt;$B$1,'Control Sample Data'!M255&gt;0),'Control Sample Data'!M255,$B$1),"")</f>
        <v/>
      </c>
      <c r="AT256" s="36" t="str">
        <f t="shared" si="132"/>
        <v/>
      </c>
      <c r="AU256" s="36" t="str">
        <f t="shared" si="133"/>
        <v/>
      </c>
      <c r="AV256" s="36" t="str">
        <f t="shared" si="134"/>
        <v/>
      </c>
      <c r="AW256" s="36" t="str">
        <f t="shared" si="135"/>
        <v/>
      </c>
      <c r="AX256" s="36" t="str">
        <f t="shared" si="136"/>
        <v/>
      </c>
      <c r="AY256" s="36" t="str">
        <f t="shared" si="137"/>
        <v/>
      </c>
      <c r="AZ256" s="36" t="str">
        <f t="shared" si="138"/>
        <v/>
      </c>
      <c r="BA256" s="36" t="str">
        <f t="shared" si="139"/>
        <v/>
      </c>
      <c r="BB256" s="36" t="str">
        <f t="shared" si="140"/>
        <v/>
      </c>
      <c r="BC256" s="36" t="str">
        <f t="shared" si="141"/>
        <v/>
      </c>
      <c r="BD256" s="36" t="str">
        <f t="shared" si="142"/>
        <v/>
      </c>
      <c r="BE256" s="36" t="str">
        <f t="shared" si="143"/>
        <v/>
      </c>
      <c r="BF256" s="36" t="str">
        <f t="shared" si="144"/>
        <v/>
      </c>
      <c r="BG256" s="36" t="str">
        <f t="shared" si="145"/>
        <v/>
      </c>
      <c r="BH256" s="36" t="str">
        <f t="shared" si="146"/>
        <v/>
      </c>
      <c r="BI256" s="36" t="str">
        <f t="shared" si="147"/>
        <v/>
      </c>
      <c r="BJ256" s="36" t="str">
        <f t="shared" si="148"/>
        <v/>
      </c>
      <c r="BK256" s="36" t="str">
        <f t="shared" si="149"/>
        <v/>
      </c>
      <c r="BL256" s="36" t="str">
        <f t="shared" si="150"/>
        <v/>
      </c>
      <c r="BM256" s="36" t="str">
        <f t="shared" si="151"/>
        <v/>
      </c>
      <c r="BN256" s="38" t="e">
        <f t="shared" si="172"/>
        <v>#DIV/0!</v>
      </c>
      <c r="BO256" s="38" t="e">
        <f t="shared" si="173"/>
        <v>#DIV/0!</v>
      </c>
      <c r="BP256" s="39" t="str">
        <f t="shared" si="152"/>
        <v/>
      </c>
      <c r="BQ256" s="39" t="str">
        <f t="shared" si="153"/>
        <v/>
      </c>
      <c r="BR256" s="39" t="str">
        <f t="shared" si="154"/>
        <v/>
      </c>
      <c r="BS256" s="39" t="str">
        <f t="shared" si="155"/>
        <v/>
      </c>
      <c r="BT256" s="39" t="str">
        <f t="shared" si="156"/>
        <v/>
      </c>
      <c r="BU256" s="39" t="str">
        <f t="shared" si="157"/>
        <v/>
      </c>
      <c r="BV256" s="39" t="str">
        <f t="shared" si="158"/>
        <v/>
      </c>
      <c r="BW256" s="39" t="str">
        <f t="shared" si="159"/>
        <v/>
      </c>
      <c r="BX256" s="39" t="str">
        <f t="shared" si="160"/>
        <v/>
      </c>
      <c r="BY256" s="39" t="str">
        <f t="shared" si="161"/>
        <v/>
      </c>
      <c r="BZ256" s="39" t="str">
        <f t="shared" si="162"/>
        <v/>
      </c>
      <c r="CA256" s="39" t="str">
        <f t="shared" si="163"/>
        <v/>
      </c>
      <c r="CB256" s="39" t="str">
        <f t="shared" si="164"/>
        <v/>
      </c>
      <c r="CC256" s="39" t="str">
        <f t="shared" si="165"/>
        <v/>
      </c>
      <c r="CD256" s="39" t="str">
        <f t="shared" si="166"/>
        <v/>
      </c>
      <c r="CE256" s="39" t="str">
        <f t="shared" si="167"/>
        <v/>
      </c>
      <c r="CF256" s="39" t="str">
        <f t="shared" si="168"/>
        <v/>
      </c>
      <c r="CG256" s="39" t="str">
        <f t="shared" si="169"/>
        <v/>
      </c>
      <c r="CH256" s="39" t="str">
        <f t="shared" si="170"/>
        <v/>
      </c>
      <c r="CI256" s="39" t="str">
        <f t="shared" si="171"/>
        <v/>
      </c>
    </row>
    <row r="257" spans="1:87">
      <c r="A257" s="18"/>
      <c r="B257" s="15" t="str">
        <f>'Gene Table'!E256</f>
        <v>hsa-miR-519c-3p</v>
      </c>
      <c r="C257" s="15" t="str">
        <f>'Gene Table'!B256</f>
        <v>K14</v>
      </c>
      <c r="D257" s="16" t="str">
        <f>IF(SUM('Test Sample Data'!D$3:D$98)&gt;10,IF(AND(ISNUMBER('Test Sample Data'!D256),'Test Sample Data'!D256&lt;$B$1,'Test Sample Data'!D256&gt;0),'Test Sample Data'!D256,$B$1),"")</f>
        <v/>
      </c>
      <c r="E257" s="17" t="str">
        <f>IF(SUM('Test Sample Data'!E$3:E$98)&gt;10,IF(AND(ISNUMBER('Test Sample Data'!E256),'Test Sample Data'!E256&lt;$B$1,'Test Sample Data'!E256&gt;0),'Test Sample Data'!E256,$B$1),"")</f>
        <v/>
      </c>
      <c r="F257" s="17" t="str">
        <f>IF(SUM('Test Sample Data'!F$3:F$98)&gt;10,IF(AND(ISNUMBER('Test Sample Data'!F256),'Test Sample Data'!F256&lt;$B$1,'Test Sample Data'!F256&gt;0),'Test Sample Data'!F256,$B$1),"")</f>
        <v/>
      </c>
      <c r="G257" s="17" t="str">
        <f>IF(SUM('Test Sample Data'!G$3:G$98)&gt;10,IF(AND(ISNUMBER('Test Sample Data'!G256),'Test Sample Data'!G256&lt;$B$1,'Test Sample Data'!G256&gt;0),'Test Sample Data'!G256,$B$1),"")</f>
        <v/>
      </c>
      <c r="H257" s="17" t="str">
        <f>IF(SUM('Test Sample Data'!H$3:H$98)&gt;10,IF(AND(ISNUMBER('Test Sample Data'!H256),'Test Sample Data'!H256&lt;$B$1,'Test Sample Data'!H256&gt;0),'Test Sample Data'!H256,$B$1),"")</f>
        <v/>
      </c>
      <c r="I257" s="17" t="str">
        <f>IF(SUM('Test Sample Data'!I$3:I$98)&gt;10,IF(AND(ISNUMBER('Test Sample Data'!I256),'Test Sample Data'!I256&lt;$B$1,'Test Sample Data'!I256&gt;0),'Test Sample Data'!I256,$B$1),"")</f>
        <v/>
      </c>
      <c r="J257" s="17" t="str">
        <f>IF(SUM('Test Sample Data'!J$3:J$98)&gt;10,IF(AND(ISNUMBER('Test Sample Data'!J256),'Test Sample Data'!J256&lt;$B$1,'Test Sample Data'!J256&gt;0),'Test Sample Data'!J256,$B$1),"")</f>
        <v/>
      </c>
      <c r="K257" s="17" t="str">
        <f>IF(SUM('Test Sample Data'!K$3:K$98)&gt;10,IF(AND(ISNUMBER('Test Sample Data'!K256),'Test Sample Data'!K256&lt;$B$1,'Test Sample Data'!K256&gt;0),'Test Sample Data'!K256,$B$1),"")</f>
        <v/>
      </c>
      <c r="L257" s="17" t="str">
        <f>IF(SUM('Test Sample Data'!L$3:L$98)&gt;10,IF(AND(ISNUMBER('Test Sample Data'!L256),'Test Sample Data'!L256&lt;$B$1,'Test Sample Data'!L256&gt;0),'Test Sample Data'!L256,$B$1),"")</f>
        <v/>
      </c>
      <c r="M257" s="17" t="str">
        <f>IF(SUM('Test Sample Data'!M$3:M$98)&gt;10,IF(AND(ISNUMBER('Test Sample Data'!M256),'Test Sample Data'!M256&lt;$B$1,'Test Sample Data'!M256&gt;0),'Test Sample Data'!M256,$B$1),"")</f>
        <v/>
      </c>
      <c r="N257" s="17" t="str">
        <f>'Gene Table'!E256</f>
        <v>hsa-miR-519c-3p</v>
      </c>
      <c r="O257" s="17" t="str">
        <f>'Gene Table'!B256</f>
        <v>K14</v>
      </c>
      <c r="P257" s="17" t="str">
        <f>IF(SUM('Control Sample Data'!D$3:D$98)&gt;10,IF(AND(ISNUMBER('Control Sample Data'!D256),'Control Sample Data'!D256&lt;$B$1,'Control Sample Data'!D256&gt;0),'Control Sample Data'!D256,$B$1),"")</f>
        <v/>
      </c>
      <c r="Q257" s="17" t="str">
        <f>IF(SUM('Control Sample Data'!E$3:E$98)&gt;10,IF(AND(ISNUMBER('Control Sample Data'!E256),'Control Sample Data'!E256&lt;$B$1,'Control Sample Data'!E256&gt;0),'Control Sample Data'!E256,$B$1),"")</f>
        <v/>
      </c>
      <c r="R257" s="17" t="str">
        <f>IF(SUM('Control Sample Data'!F$3:F$98)&gt;10,IF(AND(ISNUMBER('Control Sample Data'!F256),'Control Sample Data'!F256&lt;$B$1,'Control Sample Data'!F256&gt;0),'Control Sample Data'!F256,$B$1),"")</f>
        <v/>
      </c>
      <c r="S257" s="17" t="str">
        <f>IF(SUM('Control Sample Data'!G$3:G$98)&gt;10,IF(AND(ISNUMBER('Control Sample Data'!G256),'Control Sample Data'!G256&lt;$B$1,'Control Sample Data'!G256&gt;0),'Control Sample Data'!G256,$B$1),"")</f>
        <v/>
      </c>
      <c r="T257" s="17" t="str">
        <f>IF(SUM('Control Sample Data'!H$3:H$98)&gt;10,IF(AND(ISNUMBER('Control Sample Data'!H256),'Control Sample Data'!H256&lt;$B$1,'Control Sample Data'!H256&gt;0),'Control Sample Data'!H256,$B$1),"")</f>
        <v/>
      </c>
      <c r="U257" s="17" t="str">
        <f>IF(SUM('Control Sample Data'!I$3:I$98)&gt;10,IF(AND(ISNUMBER('Control Sample Data'!I256),'Control Sample Data'!I256&lt;$B$1,'Control Sample Data'!I256&gt;0),'Control Sample Data'!I256,$B$1),"")</f>
        <v/>
      </c>
      <c r="V257" s="17" t="str">
        <f>IF(SUM('Control Sample Data'!J$3:J$98)&gt;10,IF(AND(ISNUMBER('Control Sample Data'!J256),'Control Sample Data'!J256&lt;$B$1,'Control Sample Data'!J256&gt;0),'Control Sample Data'!J256,$B$1),"")</f>
        <v/>
      </c>
      <c r="W257" s="17" t="str">
        <f>IF(SUM('Control Sample Data'!K$3:K$98)&gt;10,IF(AND(ISNUMBER('Control Sample Data'!K256),'Control Sample Data'!K256&lt;$B$1,'Control Sample Data'!K256&gt;0),'Control Sample Data'!K256,$B$1),"")</f>
        <v/>
      </c>
      <c r="X257" s="17" t="str">
        <f>IF(SUM('Control Sample Data'!L$3:L$98)&gt;10,IF(AND(ISNUMBER('Control Sample Data'!L256),'Control Sample Data'!L256&lt;$B$1,'Control Sample Data'!L256&gt;0),'Control Sample Data'!L256,$B$1),"")</f>
        <v/>
      </c>
      <c r="Y257" s="17" t="str">
        <f>IF(SUM('Control Sample Data'!M$3:M$98)&gt;10,IF(AND(ISNUMBER('Control Sample Data'!M256),'Control Sample Data'!M256&lt;$B$1,'Control Sample Data'!M256&gt;0),'Control Sample Data'!M256,$B$1),"")</f>
        <v/>
      </c>
      <c r="AT257" s="36" t="str">
        <f t="shared" si="132"/>
        <v/>
      </c>
      <c r="AU257" s="36" t="str">
        <f t="shared" si="133"/>
        <v/>
      </c>
      <c r="AV257" s="36" t="str">
        <f t="shared" si="134"/>
        <v/>
      </c>
      <c r="AW257" s="36" t="str">
        <f t="shared" si="135"/>
        <v/>
      </c>
      <c r="AX257" s="36" t="str">
        <f t="shared" si="136"/>
        <v/>
      </c>
      <c r="AY257" s="36" t="str">
        <f t="shared" si="137"/>
        <v/>
      </c>
      <c r="AZ257" s="36" t="str">
        <f t="shared" si="138"/>
        <v/>
      </c>
      <c r="BA257" s="36" t="str">
        <f t="shared" si="139"/>
        <v/>
      </c>
      <c r="BB257" s="36" t="str">
        <f t="shared" si="140"/>
        <v/>
      </c>
      <c r="BC257" s="36" t="str">
        <f t="shared" si="141"/>
        <v/>
      </c>
      <c r="BD257" s="36" t="str">
        <f t="shared" si="142"/>
        <v/>
      </c>
      <c r="BE257" s="36" t="str">
        <f t="shared" si="143"/>
        <v/>
      </c>
      <c r="BF257" s="36" t="str">
        <f t="shared" si="144"/>
        <v/>
      </c>
      <c r="BG257" s="36" t="str">
        <f t="shared" si="145"/>
        <v/>
      </c>
      <c r="BH257" s="36" t="str">
        <f t="shared" si="146"/>
        <v/>
      </c>
      <c r="BI257" s="36" t="str">
        <f t="shared" si="147"/>
        <v/>
      </c>
      <c r="BJ257" s="36" t="str">
        <f t="shared" si="148"/>
        <v/>
      </c>
      <c r="BK257" s="36" t="str">
        <f t="shared" si="149"/>
        <v/>
      </c>
      <c r="BL257" s="36" t="str">
        <f t="shared" si="150"/>
        <v/>
      </c>
      <c r="BM257" s="36" t="str">
        <f t="shared" si="151"/>
        <v/>
      </c>
      <c r="BN257" s="38" t="e">
        <f t="shared" si="172"/>
        <v>#DIV/0!</v>
      </c>
      <c r="BO257" s="38" t="e">
        <f t="shared" si="173"/>
        <v>#DIV/0!</v>
      </c>
      <c r="BP257" s="39" t="str">
        <f t="shared" si="152"/>
        <v/>
      </c>
      <c r="BQ257" s="39" t="str">
        <f t="shared" si="153"/>
        <v/>
      </c>
      <c r="BR257" s="39" t="str">
        <f t="shared" si="154"/>
        <v/>
      </c>
      <c r="BS257" s="39" t="str">
        <f t="shared" si="155"/>
        <v/>
      </c>
      <c r="BT257" s="39" t="str">
        <f t="shared" si="156"/>
        <v/>
      </c>
      <c r="BU257" s="39" t="str">
        <f t="shared" si="157"/>
        <v/>
      </c>
      <c r="BV257" s="39" t="str">
        <f t="shared" si="158"/>
        <v/>
      </c>
      <c r="BW257" s="39" t="str">
        <f t="shared" si="159"/>
        <v/>
      </c>
      <c r="BX257" s="39" t="str">
        <f t="shared" si="160"/>
        <v/>
      </c>
      <c r="BY257" s="39" t="str">
        <f t="shared" si="161"/>
        <v/>
      </c>
      <c r="BZ257" s="39" t="str">
        <f t="shared" si="162"/>
        <v/>
      </c>
      <c r="CA257" s="39" t="str">
        <f t="shared" si="163"/>
        <v/>
      </c>
      <c r="CB257" s="39" t="str">
        <f t="shared" si="164"/>
        <v/>
      </c>
      <c r="CC257" s="39" t="str">
        <f t="shared" si="165"/>
        <v/>
      </c>
      <c r="CD257" s="39" t="str">
        <f t="shared" si="166"/>
        <v/>
      </c>
      <c r="CE257" s="39" t="str">
        <f t="shared" si="167"/>
        <v/>
      </c>
      <c r="CF257" s="39" t="str">
        <f t="shared" si="168"/>
        <v/>
      </c>
      <c r="CG257" s="39" t="str">
        <f t="shared" si="169"/>
        <v/>
      </c>
      <c r="CH257" s="39" t="str">
        <f t="shared" si="170"/>
        <v/>
      </c>
      <c r="CI257" s="39" t="str">
        <f t="shared" si="171"/>
        <v/>
      </c>
    </row>
    <row r="258" spans="1:87">
      <c r="A258" s="18"/>
      <c r="B258" s="15" t="str">
        <f>'Gene Table'!E257</f>
        <v>hsa-miR-142-5p</v>
      </c>
      <c r="C258" s="15" t="str">
        <f>'Gene Table'!B257</f>
        <v>K15</v>
      </c>
      <c r="D258" s="16" t="str">
        <f>IF(SUM('Test Sample Data'!D$3:D$98)&gt;10,IF(AND(ISNUMBER('Test Sample Data'!D257),'Test Sample Data'!D257&lt;$B$1,'Test Sample Data'!D257&gt;0),'Test Sample Data'!D257,$B$1),"")</f>
        <v/>
      </c>
      <c r="E258" s="17" t="str">
        <f>IF(SUM('Test Sample Data'!E$3:E$98)&gt;10,IF(AND(ISNUMBER('Test Sample Data'!E257),'Test Sample Data'!E257&lt;$B$1,'Test Sample Data'!E257&gt;0),'Test Sample Data'!E257,$B$1),"")</f>
        <v/>
      </c>
      <c r="F258" s="17" t="str">
        <f>IF(SUM('Test Sample Data'!F$3:F$98)&gt;10,IF(AND(ISNUMBER('Test Sample Data'!F257),'Test Sample Data'!F257&lt;$B$1,'Test Sample Data'!F257&gt;0),'Test Sample Data'!F257,$B$1),"")</f>
        <v/>
      </c>
      <c r="G258" s="17" t="str">
        <f>IF(SUM('Test Sample Data'!G$3:G$98)&gt;10,IF(AND(ISNUMBER('Test Sample Data'!G257),'Test Sample Data'!G257&lt;$B$1,'Test Sample Data'!G257&gt;0),'Test Sample Data'!G257,$B$1),"")</f>
        <v/>
      </c>
      <c r="H258" s="17" t="str">
        <f>IF(SUM('Test Sample Data'!H$3:H$98)&gt;10,IF(AND(ISNUMBER('Test Sample Data'!H257),'Test Sample Data'!H257&lt;$B$1,'Test Sample Data'!H257&gt;0),'Test Sample Data'!H257,$B$1),"")</f>
        <v/>
      </c>
      <c r="I258" s="17" t="str">
        <f>IF(SUM('Test Sample Data'!I$3:I$98)&gt;10,IF(AND(ISNUMBER('Test Sample Data'!I257),'Test Sample Data'!I257&lt;$B$1,'Test Sample Data'!I257&gt;0),'Test Sample Data'!I257,$B$1),"")</f>
        <v/>
      </c>
      <c r="J258" s="17" t="str">
        <f>IF(SUM('Test Sample Data'!J$3:J$98)&gt;10,IF(AND(ISNUMBER('Test Sample Data'!J257),'Test Sample Data'!J257&lt;$B$1,'Test Sample Data'!J257&gt;0),'Test Sample Data'!J257,$B$1),"")</f>
        <v/>
      </c>
      <c r="K258" s="17" t="str">
        <f>IF(SUM('Test Sample Data'!K$3:K$98)&gt;10,IF(AND(ISNUMBER('Test Sample Data'!K257),'Test Sample Data'!K257&lt;$B$1,'Test Sample Data'!K257&gt;0),'Test Sample Data'!K257,$B$1),"")</f>
        <v/>
      </c>
      <c r="L258" s="17" t="str">
        <f>IF(SUM('Test Sample Data'!L$3:L$98)&gt;10,IF(AND(ISNUMBER('Test Sample Data'!L257),'Test Sample Data'!L257&lt;$B$1,'Test Sample Data'!L257&gt;0),'Test Sample Data'!L257,$B$1),"")</f>
        <v/>
      </c>
      <c r="M258" s="17" t="str">
        <f>IF(SUM('Test Sample Data'!M$3:M$98)&gt;10,IF(AND(ISNUMBER('Test Sample Data'!M257),'Test Sample Data'!M257&lt;$B$1,'Test Sample Data'!M257&gt;0),'Test Sample Data'!M257,$B$1),"")</f>
        <v/>
      </c>
      <c r="N258" s="17" t="str">
        <f>'Gene Table'!E257</f>
        <v>hsa-miR-142-5p</v>
      </c>
      <c r="O258" s="17" t="str">
        <f>'Gene Table'!B257</f>
        <v>K15</v>
      </c>
      <c r="P258" s="17" t="str">
        <f>IF(SUM('Control Sample Data'!D$3:D$98)&gt;10,IF(AND(ISNUMBER('Control Sample Data'!D257),'Control Sample Data'!D257&lt;$B$1,'Control Sample Data'!D257&gt;0),'Control Sample Data'!D257,$B$1),"")</f>
        <v/>
      </c>
      <c r="Q258" s="17" t="str">
        <f>IF(SUM('Control Sample Data'!E$3:E$98)&gt;10,IF(AND(ISNUMBER('Control Sample Data'!E257),'Control Sample Data'!E257&lt;$B$1,'Control Sample Data'!E257&gt;0),'Control Sample Data'!E257,$B$1),"")</f>
        <v/>
      </c>
      <c r="R258" s="17" t="str">
        <f>IF(SUM('Control Sample Data'!F$3:F$98)&gt;10,IF(AND(ISNUMBER('Control Sample Data'!F257),'Control Sample Data'!F257&lt;$B$1,'Control Sample Data'!F257&gt;0),'Control Sample Data'!F257,$B$1),"")</f>
        <v/>
      </c>
      <c r="S258" s="17" t="str">
        <f>IF(SUM('Control Sample Data'!G$3:G$98)&gt;10,IF(AND(ISNUMBER('Control Sample Data'!G257),'Control Sample Data'!G257&lt;$B$1,'Control Sample Data'!G257&gt;0),'Control Sample Data'!G257,$B$1),"")</f>
        <v/>
      </c>
      <c r="T258" s="17" t="str">
        <f>IF(SUM('Control Sample Data'!H$3:H$98)&gt;10,IF(AND(ISNUMBER('Control Sample Data'!H257),'Control Sample Data'!H257&lt;$B$1,'Control Sample Data'!H257&gt;0),'Control Sample Data'!H257,$B$1),"")</f>
        <v/>
      </c>
      <c r="U258" s="17" t="str">
        <f>IF(SUM('Control Sample Data'!I$3:I$98)&gt;10,IF(AND(ISNUMBER('Control Sample Data'!I257),'Control Sample Data'!I257&lt;$B$1,'Control Sample Data'!I257&gt;0),'Control Sample Data'!I257,$B$1),"")</f>
        <v/>
      </c>
      <c r="V258" s="17" t="str">
        <f>IF(SUM('Control Sample Data'!J$3:J$98)&gt;10,IF(AND(ISNUMBER('Control Sample Data'!J257),'Control Sample Data'!J257&lt;$B$1,'Control Sample Data'!J257&gt;0),'Control Sample Data'!J257,$B$1),"")</f>
        <v/>
      </c>
      <c r="W258" s="17" t="str">
        <f>IF(SUM('Control Sample Data'!K$3:K$98)&gt;10,IF(AND(ISNUMBER('Control Sample Data'!K257),'Control Sample Data'!K257&lt;$B$1,'Control Sample Data'!K257&gt;0),'Control Sample Data'!K257,$B$1),"")</f>
        <v/>
      </c>
      <c r="X258" s="17" t="str">
        <f>IF(SUM('Control Sample Data'!L$3:L$98)&gt;10,IF(AND(ISNUMBER('Control Sample Data'!L257),'Control Sample Data'!L257&lt;$B$1,'Control Sample Data'!L257&gt;0),'Control Sample Data'!L257,$B$1),"")</f>
        <v/>
      </c>
      <c r="Y258" s="17" t="str">
        <f>IF(SUM('Control Sample Data'!M$3:M$98)&gt;10,IF(AND(ISNUMBER('Control Sample Data'!M257),'Control Sample Data'!M257&lt;$B$1,'Control Sample Data'!M257&gt;0),'Control Sample Data'!M257,$B$1),"")</f>
        <v/>
      </c>
      <c r="AT258" s="36" t="str">
        <f t="shared" si="132"/>
        <v/>
      </c>
      <c r="AU258" s="36" t="str">
        <f t="shared" si="133"/>
        <v/>
      </c>
      <c r="AV258" s="36" t="str">
        <f t="shared" si="134"/>
        <v/>
      </c>
      <c r="AW258" s="36" t="str">
        <f t="shared" si="135"/>
        <v/>
      </c>
      <c r="AX258" s="36" t="str">
        <f t="shared" si="136"/>
        <v/>
      </c>
      <c r="AY258" s="36" t="str">
        <f t="shared" si="137"/>
        <v/>
      </c>
      <c r="AZ258" s="36" t="str">
        <f t="shared" si="138"/>
        <v/>
      </c>
      <c r="BA258" s="36" t="str">
        <f t="shared" si="139"/>
        <v/>
      </c>
      <c r="BB258" s="36" t="str">
        <f t="shared" si="140"/>
        <v/>
      </c>
      <c r="BC258" s="36" t="str">
        <f t="shared" si="141"/>
        <v/>
      </c>
      <c r="BD258" s="36" t="str">
        <f t="shared" si="142"/>
        <v/>
      </c>
      <c r="BE258" s="36" t="str">
        <f t="shared" si="143"/>
        <v/>
      </c>
      <c r="BF258" s="36" t="str">
        <f t="shared" si="144"/>
        <v/>
      </c>
      <c r="BG258" s="36" t="str">
        <f t="shared" si="145"/>
        <v/>
      </c>
      <c r="BH258" s="36" t="str">
        <f t="shared" si="146"/>
        <v/>
      </c>
      <c r="BI258" s="36" t="str">
        <f t="shared" si="147"/>
        <v/>
      </c>
      <c r="BJ258" s="36" t="str">
        <f t="shared" si="148"/>
        <v/>
      </c>
      <c r="BK258" s="36" t="str">
        <f t="shared" si="149"/>
        <v/>
      </c>
      <c r="BL258" s="36" t="str">
        <f t="shared" si="150"/>
        <v/>
      </c>
      <c r="BM258" s="36" t="str">
        <f t="shared" si="151"/>
        <v/>
      </c>
      <c r="BN258" s="38" t="e">
        <f t="shared" si="172"/>
        <v>#DIV/0!</v>
      </c>
      <c r="BO258" s="38" t="e">
        <f t="shared" si="173"/>
        <v>#DIV/0!</v>
      </c>
      <c r="BP258" s="39" t="str">
        <f t="shared" si="152"/>
        <v/>
      </c>
      <c r="BQ258" s="39" t="str">
        <f t="shared" si="153"/>
        <v/>
      </c>
      <c r="BR258" s="39" t="str">
        <f t="shared" si="154"/>
        <v/>
      </c>
      <c r="BS258" s="39" t="str">
        <f t="shared" si="155"/>
        <v/>
      </c>
      <c r="BT258" s="39" t="str">
        <f t="shared" si="156"/>
        <v/>
      </c>
      <c r="BU258" s="39" t="str">
        <f t="shared" si="157"/>
        <v/>
      </c>
      <c r="BV258" s="39" t="str">
        <f t="shared" si="158"/>
        <v/>
      </c>
      <c r="BW258" s="39" t="str">
        <f t="shared" si="159"/>
        <v/>
      </c>
      <c r="BX258" s="39" t="str">
        <f t="shared" si="160"/>
        <v/>
      </c>
      <c r="BY258" s="39" t="str">
        <f t="shared" si="161"/>
        <v/>
      </c>
      <c r="BZ258" s="39" t="str">
        <f t="shared" si="162"/>
        <v/>
      </c>
      <c r="CA258" s="39" t="str">
        <f t="shared" si="163"/>
        <v/>
      </c>
      <c r="CB258" s="39" t="str">
        <f t="shared" si="164"/>
        <v/>
      </c>
      <c r="CC258" s="39" t="str">
        <f t="shared" si="165"/>
        <v/>
      </c>
      <c r="CD258" s="39" t="str">
        <f t="shared" si="166"/>
        <v/>
      </c>
      <c r="CE258" s="39" t="str">
        <f t="shared" si="167"/>
        <v/>
      </c>
      <c r="CF258" s="39" t="str">
        <f t="shared" si="168"/>
        <v/>
      </c>
      <c r="CG258" s="39" t="str">
        <f t="shared" si="169"/>
        <v/>
      </c>
      <c r="CH258" s="39" t="str">
        <f t="shared" si="170"/>
        <v/>
      </c>
      <c r="CI258" s="39" t="str">
        <f t="shared" si="171"/>
        <v/>
      </c>
    </row>
    <row r="259" spans="1:87">
      <c r="A259" s="18"/>
      <c r="B259" s="15" t="str">
        <f>'Gene Table'!E258</f>
        <v>hsa-miR-561-3p</v>
      </c>
      <c r="C259" s="15" t="str">
        <f>'Gene Table'!B258</f>
        <v>K16</v>
      </c>
      <c r="D259" s="16" t="str">
        <f>IF(SUM('Test Sample Data'!D$3:D$98)&gt;10,IF(AND(ISNUMBER('Test Sample Data'!D258),'Test Sample Data'!D258&lt;$B$1,'Test Sample Data'!D258&gt;0),'Test Sample Data'!D258,$B$1),"")</f>
        <v/>
      </c>
      <c r="E259" s="17" t="str">
        <f>IF(SUM('Test Sample Data'!E$3:E$98)&gt;10,IF(AND(ISNUMBER('Test Sample Data'!E258),'Test Sample Data'!E258&lt;$B$1,'Test Sample Data'!E258&gt;0),'Test Sample Data'!E258,$B$1),"")</f>
        <v/>
      </c>
      <c r="F259" s="17" t="str">
        <f>IF(SUM('Test Sample Data'!F$3:F$98)&gt;10,IF(AND(ISNUMBER('Test Sample Data'!F258),'Test Sample Data'!F258&lt;$B$1,'Test Sample Data'!F258&gt;0),'Test Sample Data'!F258,$B$1),"")</f>
        <v/>
      </c>
      <c r="G259" s="17" t="str">
        <f>IF(SUM('Test Sample Data'!G$3:G$98)&gt;10,IF(AND(ISNUMBER('Test Sample Data'!G258),'Test Sample Data'!G258&lt;$B$1,'Test Sample Data'!G258&gt;0),'Test Sample Data'!G258,$B$1),"")</f>
        <v/>
      </c>
      <c r="H259" s="17" t="str">
        <f>IF(SUM('Test Sample Data'!H$3:H$98)&gt;10,IF(AND(ISNUMBER('Test Sample Data'!H258),'Test Sample Data'!H258&lt;$B$1,'Test Sample Data'!H258&gt;0),'Test Sample Data'!H258,$B$1),"")</f>
        <v/>
      </c>
      <c r="I259" s="17" t="str">
        <f>IF(SUM('Test Sample Data'!I$3:I$98)&gt;10,IF(AND(ISNUMBER('Test Sample Data'!I258),'Test Sample Data'!I258&lt;$B$1,'Test Sample Data'!I258&gt;0),'Test Sample Data'!I258,$B$1),"")</f>
        <v/>
      </c>
      <c r="J259" s="17" t="str">
        <f>IF(SUM('Test Sample Data'!J$3:J$98)&gt;10,IF(AND(ISNUMBER('Test Sample Data'!J258),'Test Sample Data'!J258&lt;$B$1,'Test Sample Data'!J258&gt;0),'Test Sample Data'!J258,$B$1),"")</f>
        <v/>
      </c>
      <c r="K259" s="17" t="str">
        <f>IF(SUM('Test Sample Data'!K$3:K$98)&gt;10,IF(AND(ISNUMBER('Test Sample Data'!K258),'Test Sample Data'!K258&lt;$B$1,'Test Sample Data'!K258&gt;0),'Test Sample Data'!K258,$B$1),"")</f>
        <v/>
      </c>
      <c r="L259" s="17" t="str">
        <f>IF(SUM('Test Sample Data'!L$3:L$98)&gt;10,IF(AND(ISNUMBER('Test Sample Data'!L258),'Test Sample Data'!L258&lt;$B$1,'Test Sample Data'!L258&gt;0),'Test Sample Data'!L258,$B$1),"")</f>
        <v/>
      </c>
      <c r="M259" s="17" t="str">
        <f>IF(SUM('Test Sample Data'!M$3:M$98)&gt;10,IF(AND(ISNUMBER('Test Sample Data'!M258),'Test Sample Data'!M258&lt;$B$1,'Test Sample Data'!M258&gt;0),'Test Sample Data'!M258,$B$1),"")</f>
        <v/>
      </c>
      <c r="N259" s="17" t="str">
        <f>'Gene Table'!E258</f>
        <v>hsa-miR-561-3p</v>
      </c>
      <c r="O259" s="17" t="str">
        <f>'Gene Table'!B258</f>
        <v>K16</v>
      </c>
      <c r="P259" s="17" t="str">
        <f>IF(SUM('Control Sample Data'!D$3:D$98)&gt;10,IF(AND(ISNUMBER('Control Sample Data'!D258),'Control Sample Data'!D258&lt;$B$1,'Control Sample Data'!D258&gt;0),'Control Sample Data'!D258,$B$1),"")</f>
        <v/>
      </c>
      <c r="Q259" s="17" t="str">
        <f>IF(SUM('Control Sample Data'!E$3:E$98)&gt;10,IF(AND(ISNUMBER('Control Sample Data'!E258),'Control Sample Data'!E258&lt;$B$1,'Control Sample Data'!E258&gt;0),'Control Sample Data'!E258,$B$1),"")</f>
        <v/>
      </c>
      <c r="R259" s="17" t="str">
        <f>IF(SUM('Control Sample Data'!F$3:F$98)&gt;10,IF(AND(ISNUMBER('Control Sample Data'!F258),'Control Sample Data'!F258&lt;$B$1,'Control Sample Data'!F258&gt;0),'Control Sample Data'!F258,$B$1),"")</f>
        <v/>
      </c>
      <c r="S259" s="17" t="str">
        <f>IF(SUM('Control Sample Data'!G$3:G$98)&gt;10,IF(AND(ISNUMBER('Control Sample Data'!G258),'Control Sample Data'!G258&lt;$B$1,'Control Sample Data'!G258&gt;0),'Control Sample Data'!G258,$B$1),"")</f>
        <v/>
      </c>
      <c r="T259" s="17" t="str">
        <f>IF(SUM('Control Sample Data'!H$3:H$98)&gt;10,IF(AND(ISNUMBER('Control Sample Data'!H258),'Control Sample Data'!H258&lt;$B$1,'Control Sample Data'!H258&gt;0),'Control Sample Data'!H258,$B$1),"")</f>
        <v/>
      </c>
      <c r="U259" s="17" t="str">
        <f>IF(SUM('Control Sample Data'!I$3:I$98)&gt;10,IF(AND(ISNUMBER('Control Sample Data'!I258),'Control Sample Data'!I258&lt;$B$1,'Control Sample Data'!I258&gt;0),'Control Sample Data'!I258,$B$1),"")</f>
        <v/>
      </c>
      <c r="V259" s="17" t="str">
        <f>IF(SUM('Control Sample Data'!J$3:J$98)&gt;10,IF(AND(ISNUMBER('Control Sample Data'!J258),'Control Sample Data'!J258&lt;$B$1,'Control Sample Data'!J258&gt;0),'Control Sample Data'!J258,$B$1),"")</f>
        <v/>
      </c>
      <c r="W259" s="17" t="str">
        <f>IF(SUM('Control Sample Data'!K$3:K$98)&gt;10,IF(AND(ISNUMBER('Control Sample Data'!K258),'Control Sample Data'!K258&lt;$B$1,'Control Sample Data'!K258&gt;0),'Control Sample Data'!K258,$B$1),"")</f>
        <v/>
      </c>
      <c r="X259" s="17" t="str">
        <f>IF(SUM('Control Sample Data'!L$3:L$98)&gt;10,IF(AND(ISNUMBER('Control Sample Data'!L258),'Control Sample Data'!L258&lt;$B$1,'Control Sample Data'!L258&gt;0),'Control Sample Data'!L258,$B$1),"")</f>
        <v/>
      </c>
      <c r="Y259" s="17" t="str">
        <f>IF(SUM('Control Sample Data'!M$3:M$98)&gt;10,IF(AND(ISNUMBER('Control Sample Data'!M258),'Control Sample Data'!M258&lt;$B$1,'Control Sample Data'!M258&gt;0),'Control Sample Data'!M258,$B$1),"")</f>
        <v/>
      </c>
      <c r="AT259" s="36" t="str">
        <f t="shared" si="132"/>
        <v/>
      </c>
      <c r="AU259" s="36" t="str">
        <f t="shared" si="133"/>
        <v/>
      </c>
      <c r="AV259" s="36" t="str">
        <f t="shared" si="134"/>
        <v/>
      </c>
      <c r="AW259" s="36" t="str">
        <f t="shared" si="135"/>
        <v/>
      </c>
      <c r="AX259" s="36" t="str">
        <f t="shared" si="136"/>
        <v/>
      </c>
      <c r="AY259" s="36" t="str">
        <f t="shared" si="137"/>
        <v/>
      </c>
      <c r="AZ259" s="36" t="str">
        <f t="shared" si="138"/>
        <v/>
      </c>
      <c r="BA259" s="36" t="str">
        <f t="shared" si="139"/>
        <v/>
      </c>
      <c r="BB259" s="36" t="str">
        <f t="shared" si="140"/>
        <v/>
      </c>
      <c r="BC259" s="36" t="str">
        <f t="shared" si="141"/>
        <v/>
      </c>
      <c r="BD259" s="36" t="str">
        <f t="shared" si="142"/>
        <v/>
      </c>
      <c r="BE259" s="36" t="str">
        <f t="shared" si="143"/>
        <v/>
      </c>
      <c r="BF259" s="36" t="str">
        <f t="shared" si="144"/>
        <v/>
      </c>
      <c r="BG259" s="36" t="str">
        <f t="shared" si="145"/>
        <v/>
      </c>
      <c r="BH259" s="36" t="str">
        <f t="shared" si="146"/>
        <v/>
      </c>
      <c r="BI259" s="36" t="str">
        <f t="shared" si="147"/>
        <v/>
      </c>
      <c r="BJ259" s="36" t="str">
        <f t="shared" si="148"/>
        <v/>
      </c>
      <c r="BK259" s="36" t="str">
        <f t="shared" si="149"/>
        <v/>
      </c>
      <c r="BL259" s="36" t="str">
        <f t="shared" si="150"/>
        <v/>
      </c>
      <c r="BM259" s="36" t="str">
        <f t="shared" si="151"/>
        <v/>
      </c>
      <c r="BN259" s="38" t="e">
        <f t="shared" si="172"/>
        <v>#DIV/0!</v>
      </c>
      <c r="BO259" s="38" t="e">
        <f t="shared" si="173"/>
        <v>#DIV/0!</v>
      </c>
      <c r="BP259" s="39" t="str">
        <f t="shared" si="152"/>
        <v/>
      </c>
      <c r="BQ259" s="39" t="str">
        <f t="shared" si="153"/>
        <v/>
      </c>
      <c r="BR259" s="39" t="str">
        <f t="shared" si="154"/>
        <v/>
      </c>
      <c r="BS259" s="39" t="str">
        <f t="shared" si="155"/>
        <v/>
      </c>
      <c r="BT259" s="39" t="str">
        <f t="shared" si="156"/>
        <v/>
      </c>
      <c r="BU259" s="39" t="str">
        <f t="shared" si="157"/>
        <v/>
      </c>
      <c r="BV259" s="39" t="str">
        <f t="shared" si="158"/>
        <v/>
      </c>
      <c r="BW259" s="39" t="str">
        <f t="shared" si="159"/>
        <v/>
      </c>
      <c r="BX259" s="39" t="str">
        <f t="shared" si="160"/>
        <v/>
      </c>
      <c r="BY259" s="39" t="str">
        <f t="shared" si="161"/>
        <v/>
      </c>
      <c r="BZ259" s="39" t="str">
        <f t="shared" si="162"/>
        <v/>
      </c>
      <c r="CA259" s="39" t="str">
        <f t="shared" si="163"/>
        <v/>
      </c>
      <c r="CB259" s="39" t="str">
        <f t="shared" si="164"/>
        <v/>
      </c>
      <c r="CC259" s="39" t="str">
        <f t="shared" si="165"/>
        <v/>
      </c>
      <c r="CD259" s="39" t="str">
        <f t="shared" si="166"/>
        <v/>
      </c>
      <c r="CE259" s="39" t="str">
        <f t="shared" si="167"/>
        <v/>
      </c>
      <c r="CF259" s="39" t="str">
        <f t="shared" si="168"/>
        <v/>
      </c>
      <c r="CG259" s="39" t="str">
        <f t="shared" si="169"/>
        <v/>
      </c>
      <c r="CH259" s="39" t="str">
        <f t="shared" si="170"/>
        <v/>
      </c>
      <c r="CI259" s="39" t="str">
        <f t="shared" si="171"/>
        <v/>
      </c>
    </row>
    <row r="260" spans="1:87">
      <c r="A260" s="18"/>
      <c r="B260" s="15" t="str">
        <f>'Gene Table'!E259</f>
        <v>hsa-miR-143-3p</v>
      </c>
      <c r="C260" s="15" t="str">
        <f>'Gene Table'!B259</f>
        <v>K17</v>
      </c>
      <c r="D260" s="16" t="str">
        <f>IF(SUM('Test Sample Data'!D$3:D$98)&gt;10,IF(AND(ISNUMBER('Test Sample Data'!D259),'Test Sample Data'!D259&lt;$B$1,'Test Sample Data'!D259&gt;0),'Test Sample Data'!D259,$B$1),"")</f>
        <v/>
      </c>
      <c r="E260" s="17" t="str">
        <f>IF(SUM('Test Sample Data'!E$3:E$98)&gt;10,IF(AND(ISNUMBER('Test Sample Data'!E259),'Test Sample Data'!E259&lt;$B$1,'Test Sample Data'!E259&gt;0),'Test Sample Data'!E259,$B$1),"")</f>
        <v/>
      </c>
      <c r="F260" s="17" t="str">
        <f>IF(SUM('Test Sample Data'!F$3:F$98)&gt;10,IF(AND(ISNUMBER('Test Sample Data'!F259),'Test Sample Data'!F259&lt;$B$1,'Test Sample Data'!F259&gt;0),'Test Sample Data'!F259,$B$1),"")</f>
        <v/>
      </c>
      <c r="G260" s="17" t="str">
        <f>IF(SUM('Test Sample Data'!G$3:G$98)&gt;10,IF(AND(ISNUMBER('Test Sample Data'!G259),'Test Sample Data'!G259&lt;$B$1,'Test Sample Data'!G259&gt;0),'Test Sample Data'!G259,$B$1),"")</f>
        <v/>
      </c>
      <c r="H260" s="17" t="str">
        <f>IF(SUM('Test Sample Data'!H$3:H$98)&gt;10,IF(AND(ISNUMBER('Test Sample Data'!H259),'Test Sample Data'!H259&lt;$B$1,'Test Sample Data'!H259&gt;0),'Test Sample Data'!H259,$B$1),"")</f>
        <v/>
      </c>
      <c r="I260" s="17" t="str">
        <f>IF(SUM('Test Sample Data'!I$3:I$98)&gt;10,IF(AND(ISNUMBER('Test Sample Data'!I259),'Test Sample Data'!I259&lt;$B$1,'Test Sample Data'!I259&gt;0),'Test Sample Data'!I259,$B$1),"")</f>
        <v/>
      </c>
      <c r="J260" s="17" t="str">
        <f>IF(SUM('Test Sample Data'!J$3:J$98)&gt;10,IF(AND(ISNUMBER('Test Sample Data'!J259),'Test Sample Data'!J259&lt;$B$1,'Test Sample Data'!J259&gt;0),'Test Sample Data'!J259,$B$1),"")</f>
        <v/>
      </c>
      <c r="K260" s="17" t="str">
        <f>IF(SUM('Test Sample Data'!K$3:K$98)&gt;10,IF(AND(ISNUMBER('Test Sample Data'!K259),'Test Sample Data'!K259&lt;$B$1,'Test Sample Data'!K259&gt;0),'Test Sample Data'!K259,$B$1),"")</f>
        <v/>
      </c>
      <c r="L260" s="17" t="str">
        <f>IF(SUM('Test Sample Data'!L$3:L$98)&gt;10,IF(AND(ISNUMBER('Test Sample Data'!L259),'Test Sample Data'!L259&lt;$B$1,'Test Sample Data'!L259&gt;0),'Test Sample Data'!L259,$B$1),"")</f>
        <v/>
      </c>
      <c r="M260" s="17" t="str">
        <f>IF(SUM('Test Sample Data'!M$3:M$98)&gt;10,IF(AND(ISNUMBER('Test Sample Data'!M259),'Test Sample Data'!M259&lt;$B$1,'Test Sample Data'!M259&gt;0),'Test Sample Data'!M259,$B$1),"")</f>
        <v/>
      </c>
      <c r="N260" s="17" t="str">
        <f>'Gene Table'!E259</f>
        <v>hsa-miR-143-3p</v>
      </c>
      <c r="O260" s="17" t="str">
        <f>'Gene Table'!B259</f>
        <v>K17</v>
      </c>
      <c r="P260" s="17" t="str">
        <f>IF(SUM('Control Sample Data'!D$3:D$98)&gt;10,IF(AND(ISNUMBER('Control Sample Data'!D259),'Control Sample Data'!D259&lt;$B$1,'Control Sample Data'!D259&gt;0),'Control Sample Data'!D259,$B$1),"")</f>
        <v/>
      </c>
      <c r="Q260" s="17" t="str">
        <f>IF(SUM('Control Sample Data'!E$3:E$98)&gt;10,IF(AND(ISNUMBER('Control Sample Data'!E259),'Control Sample Data'!E259&lt;$B$1,'Control Sample Data'!E259&gt;0),'Control Sample Data'!E259,$B$1),"")</f>
        <v/>
      </c>
      <c r="R260" s="17" t="str">
        <f>IF(SUM('Control Sample Data'!F$3:F$98)&gt;10,IF(AND(ISNUMBER('Control Sample Data'!F259),'Control Sample Data'!F259&lt;$B$1,'Control Sample Data'!F259&gt;0),'Control Sample Data'!F259,$B$1),"")</f>
        <v/>
      </c>
      <c r="S260" s="17" t="str">
        <f>IF(SUM('Control Sample Data'!G$3:G$98)&gt;10,IF(AND(ISNUMBER('Control Sample Data'!G259),'Control Sample Data'!G259&lt;$B$1,'Control Sample Data'!G259&gt;0),'Control Sample Data'!G259,$B$1),"")</f>
        <v/>
      </c>
      <c r="T260" s="17" t="str">
        <f>IF(SUM('Control Sample Data'!H$3:H$98)&gt;10,IF(AND(ISNUMBER('Control Sample Data'!H259),'Control Sample Data'!H259&lt;$B$1,'Control Sample Data'!H259&gt;0),'Control Sample Data'!H259,$B$1),"")</f>
        <v/>
      </c>
      <c r="U260" s="17" t="str">
        <f>IF(SUM('Control Sample Data'!I$3:I$98)&gt;10,IF(AND(ISNUMBER('Control Sample Data'!I259),'Control Sample Data'!I259&lt;$B$1,'Control Sample Data'!I259&gt;0),'Control Sample Data'!I259,$B$1),"")</f>
        <v/>
      </c>
      <c r="V260" s="17" t="str">
        <f>IF(SUM('Control Sample Data'!J$3:J$98)&gt;10,IF(AND(ISNUMBER('Control Sample Data'!J259),'Control Sample Data'!J259&lt;$B$1,'Control Sample Data'!J259&gt;0),'Control Sample Data'!J259,$B$1),"")</f>
        <v/>
      </c>
      <c r="W260" s="17" t="str">
        <f>IF(SUM('Control Sample Data'!K$3:K$98)&gt;10,IF(AND(ISNUMBER('Control Sample Data'!K259),'Control Sample Data'!K259&lt;$B$1,'Control Sample Data'!K259&gt;0),'Control Sample Data'!K259,$B$1),"")</f>
        <v/>
      </c>
      <c r="X260" s="17" t="str">
        <f>IF(SUM('Control Sample Data'!L$3:L$98)&gt;10,IF(AND(ISNUMBER('Control Sample Data'!L259),'Control Sample Data'!L259&lt;$B$1,'Control Sample Data'!L259&gt;0),'Control Sample Data'!L259,$B$1),"")</f>
        <v/>
      </c>
      <c r="Y260" s="17" t="str">
        <f>IF(SUM('Control Sample Data'!M$3:M$98)&gt;10,IF(AND(ISNUMBER('Control Sample Data'!M259),'Control Sample Data'!M259&lt;$B$1,'Control Sample Data'!M259&gt;0),'Control Sample Data'!M259,$B$1),"")</f>
        <v/>
      </c>
      <c r="AT260" s="36" t="str">
        <f t="shared" si="132"/>
        <v/>
      </c>
      <c r="AU260" s="36" t="str">
        <f t="shared" si="133"/>
        <v/>
      </c>
      <c r="AV260" s="36" t="str">
        <f t="shared" si="134"/>
        <v/>
      </c>
      <c r="AW260" s="36" t="str">
        <f t="shared" si="135"/>
        <v/>
      </c>
      <c r="AX260" s="36" t="str">
        <f t="shared" si="136"/>
        <v/>
      </c>
      <c r="AY260" s="36" t="str">
        <f t="shared" si="137"/>
        <v/>
      </c>
      <c r="AZ260" s="36" t="str">
        <f t="shared" si="138"/>
        <v/>
      </c>
      <c r="BA260" s="36" t="str">
        <f t="shared" si="139"/>
        <v/>
      </c>
      <c r="BB260" s="36" t="str">
        <f t="shared" si="140"/>
        <v/>
      </c>
      <c r="BC260" s="36" t="str">
        <f t="shared" si="141"/>
        <v/>
      </c>
      <c r="BD260" s="36" t="str">
        <f t="shared" si="142"/>
        <v/>
      </c>
      <c r="BE260" s="36" t="str">
        <f t="shared" si="143"/>
        <v/>
      </c>
      <c r="BF260" s="36" t="str">
        <f t="shared" si="144"/>
        <v/>
      </c>
      <c r="BG260" s="36" t="str">
        <f t="shared" si="145"/>
        <v/>
      </c>
      <c r="BH260" s="36" t="str">
        <f t="shared" si="146"/>
        <v/>
      </c>
      <c r="BI260" s="36" t="str">
        <f t="shared" si="147"/>
        <v/>
      </c>
      <c r="BJ260" s="36" t="str">
        <f t="shared" si="148"/>
        <v/>
      </c>
      <c r="BK260" s="36" t="str">
        <f t="shared" si="149"/>
        <v/>
      </c>
      <c r="BL260" s="36" t="str">
        <f t="shared" si="150"/>
        <v/>
      </c>
      <c r="BM260" s="36" t="str">
        <f t="shared" si="151"/>
        <v/>
      </c>
      <c r="BN260" s="38" t="e">
        <f t="shared" si="172"/>
        <v>#DIV/0!</v>
      </c>
      <c r="BO260" s="38" t="e">
        <f t="shared" si="173"/>
        <v>#DIV/0!</v>
      </c>
      <c r="BP260" s="39" t="str">
        <f t="shared" si="152"/>
        <v/>
      </c>
      <c r="BQ260" s="39" t="str">
        <f t="shared" si="153"/>
        <v/>
      </c>
      <c r="BR260" s="39" t="str">
        <f t="shared" si="154"/>
        <v/>
      </c>
      <c r="BS260" s="39" t="str">
        <f t="shared" si="155"/>
        <v/>
      </c>
      <c r="BT260" s="39" t="str">
        <f t="shared" si="156"/>
        <v/>
      </c>
      <c r="BU260" s="39" t="str">
        <f t="shared" si="157"/>
        <v/>
      </c>
      <c r="BV260" s="39" t="str">
        <f t="shared" si="158"/>
        <v/>
      </c>
      <c r="BW260" s="39" t="str">
        <f t="shared" si="159"/>
        <v/>
      </c>
      <c r="BX260" s="39" t="str">
        <f t="shared" si="160"/>
        <v/>
      </c>
      <c r="BY260" s="39" t="str">
        <f t="shared" si="161"/>
        <v/>
      </c>
      <c r="BZ260" s="39" t="str">
        <f t="shared" si="162"/>
        <v/>
      </c>
      <c r="CA260" s="39" t="str">
        <f t="shared" si="163"/>
        <v/>
      </c>
      <c r="CB260" s="39" t="str">
        <f t="shared" si="164"/>
        <v/>
      </c>
      <c r="CC260" s="39" t="str">
        <f t="shared" si="165"/>
        <v/>
      </c>
      <c r="CD260" s="39" t="str">
        <f t="shared" si="166"/>
        <v/>
      </c>
      <c r="CE260" s="39" t="str">
        <f t="shared" si="167"/>
        <v/>
      </c>
      <c r="CF260" s="39" t="str">
        <f t="shared" si="168"/>
        <v/>
      </c>
      <c r="CG260" s="39" t="str">
        <f t="shared" si="169"/>
        <v/>
      </c>
      <c r="CH260" s="39" t="str">
        <f t="shared" si="170"/>
        <v/>
      </c>
      <c r="CI260" s="39" t="str">
        <f t="shared" si="171"/>
        <v/>
      </c>
    </row>
    <row r="261" spans="1:87">
      <c r="A261" s="18"/>
      <c r="B261" s="15" t="str">
        <f>'Gene Table'!E260</f>
        <v>hsa-miR-1245a</v>
      </c>
      <c r="C261" s="15" t="str">
        <f>'Gene Table'!B260</f>
        <v>K18</v>
      </c>
      <c r="D261" s="16" t="str">
        <f>IF(SUM('Test Sample Data'!D$3:D$98)&gt;10,IF(AND(ISNUMBER('Test Sample Data'!D260),'Test Sample Data'!D260&lt;$B$1,'Test Sample Data'!D260&gt;0),'Test Sample Data'!D260,$B$1),"")</f>
        <v/>
      </c>
      <c r="E261" s="17" t="str">
        <f>IF(SUM('Test Sample Data'!E$3:E$98)&gt;10,IF(AND(ISNUMBER('Test Sample Data'!E260),'Test Sample Data'!E260&lt;$B$1,'Test Sample Data'!E260&gt;0),'Test Sample Data'!E260,$B$1),"")</f>
        <v/>
      </c>
      <c r="F261" s="17" t="str">
        <f>IF(SUM('Test Sample Data'!F$3:F$98)&gt;10,IF(AND(ISNUMBER('Test Sample Data'!F260),'Test Sample Data'!F260&lt;$B$1,'Test Sample Data'!F260&gt;0),'Test Sample Data'!F260,$B$1),"")</f>
        <v/>
      </c>
      <c r="G261" s="17" t="str">
        <f>IF(SUM('Test Sample Data'!G$3:G$98)&gt;10,IF(AND(ISNUMBER('Test Sample Data'!G260),'Test Sample Data'!G260&lt;$B$1,'Test Sample Data'!G260&gt;0),'Test Sample Data'!G260,$B$1),"")</f>
        <v/>
      </c>
      <c r="H261" s="17" t="str">
        <f>IF(SUM('Test Sample Data'!H$3:H$98)&gt;10,IF(AND(ISNUMBER('Test Sample Data'!H260),'Test Sample Data'!H260&lt;$B$1,'Test Sample Data'!H260&gt;0),'Test Sample Data'!H260,$B$1),"")</f>
        <v/>
      </c>
      <c r="I261" s="17" t="str">
        <f>IF(SUM('Test Sample Data'!I$3:I$98)&gt;10,IF(AND(ISNUMBER('Test Sample Data'!I260),'Test Sample Data'!I260&lt;$B$1,'Test Sample Data'!I260&gt;0),'Test Sample Data'!I260,$B$1),"")</f>
        <v/>
      </c>
      <c r="J261" s="17" t="str">
        <f>IF(SUM('Test Sample Data'!J$3:J$98)&gt;10,IF(AND(ISNUMBER('Test Sample Data'!J260),'Test Sample Data'!J260&lt;$B$1,'Test Sample Data'!J260&gt;0),'Test Sample Data'!J260,$B$1),"")</f>
        <v/>
      </c>
      <c r="K261" s="17" t="str">
        <f>IF(SUM('Test Sample Data'!K$3:K$98)&gt;10,IF(AND(ISNUMBER('Test Sample Data'!K260),'Test Sample Data'!K260&lt;$B$1,'Test Sample Data'!K260&gt;0),'Test Sample Data'!K260,$B$1),"")</f>
        <v/>
      </c>
      <c r="L261" s="17" t="str">
        <f>IF(SUM('Test Sample Data'!L$3:L$98)&gt;10,IF(AND(ISNUMBER('Test Sample Data'!L260),'Test Sample Data'!L260&lt;$B$1,'Test Sample Data'!L260&gt;0),'Test Sample Data'!L260,$B$1),"")</f>
        <v/>
      </c>
      <c r="M261" s="17" t="str">
        <f>IF(SUM('Test Sample Data'!M$3:M$98)&gt;10,IF(AND(ISNUMBER('Test Sample Data'!M260),'Test Sample Data'!M260&lt;$B$1,'Test Sample Data'!M260&gt;0),'Test Sample Data'!M260,$B$1),"")</f>
        <v/>
      </c>
      <c r="N261" s="17" t="str">
        <f>'Gene Table'!E260</f>
        <v>hsa-miR-1245a</v>
      </c>
      <c r="O261" s="17" t="str">
        <f>'Gene Table'!B260</f>
        <v>K18</v>
      </c>
      <c r="P261" s="17" t="str">
        <f>IF(SUM('Control Sample Data'!D$3:D$98)&gt;10,IF(AND(ISNUMBER('Control Sample Data'!D260),'Control Sample Data'!D260&lt;$B$1,'Control Sample Data'!D260&gt;0),'Control Sample Data'!D260,$B$1),"")</f>
        <v/>
      </c>
      <c r="Q261" s="17" t="str">
        <f>IF(SUM('Control Sample Data'!E$3:E$98)&gt;10,IF(AND(ISNUMBER('Control Sample Data'!E260),'Control Sample Data'!E260&lt;$B$1,'Control Sample Data'!E260&gt;0),'Control Sample Data'!E260,$B$1),"")</f>
        <v/>
      </c>
      <c r="R261" s="17" t="str">
        <f>IF(SUM('Control Sample Data'!F$3:F$98)&gt;10,IF(AND(ISNUMBER('Control Sample Data'!F260),'Control Sample Data'!F260&lt;$B$1,'Control Sample Data'!F260&gt;0),'Control Sample Data'!F260,$B$1),"")</f>
        <v/>
      </c>
      <c r="S261" s="17" t="str">
        <f>IF(SUM('Control Sample Data'!G$3:G$98)&gt;10,IF(AND(ISNUMBER('Control Sample Data'!G260),'Control Sample Data'!G260&lt;$B$1,'Control Sample Data'!G260&gt;0),'Control Sample Data'!G260,$B$1),"")</f>
        <v/>
      </c>
      <c r="T261" s="17" t="str">
        <f>IF(SUM('Control Sample Data'!H$3:H$98)&gt;10,IF(AND(ISNUMBER('Control Sample Data'!H260),'Control Sample Data'!H260&lt;$B$1,'Control Sample Data'!H260&gt;0),'Control Sample Data'!H260,$B$1),"")</f>
        <v/>
      </c>
      <c r="U261" s="17" t="str">
        <f>IF(SUM('Control Sample Data'!I$3:I$98)&gt;10,IF(AND(ISNUMBER('Control Sample Data'!I260),'Control Sample Data'!I260&lt;$B$1,'Control Sample Data'!I260&gt;0),'Control Sample Data'!I260,$B$1),"")</f>
        <v/>
      </c>
      <c r="V261" s="17" t="str">
        <f>IF(SUM('Control Sample Data'!J$3:J$98)&gt;10,IF(AND(ISNUMBER('Control Sample Data'!J260),'Control Sample Data'!J260&lt;$B$1,'Control Sample Data'!J260&gt;0),'Control Sample Data'!J260,$B$1),"")</f>
        <v/>
      </c>
      <c r="W261" s="17" t="str">
        <f>IF(SUM('Control Sample Data'!K$3:K$98)&gt;10,IF(AND(ISNUMBER('Control Sample Data'!K260),'Control Sample Data'!K260&lt;$B$1,'Control Sample Data'!K260&gt;0),'Control Sample Data'!K260,$B$1),"")</f>
        <v/>
      </c>
      <c r="X261" s="17" t="str">
        <f>IF(SUM('Control Sample Data'!L$3:L$98)&gt;10,IF(AND(ISNUMBER('Control Sample Data'!L260),'Control Sample Data'!L260&lt;$B$1,'Control Sample Data'!L260&gt;0),'Control Sample Data'!L260,$B$1),"")</f>
        <v/>
      </c>
      <c r="Y261" s="17" t="str">
        <f>IF(SUM('Control Sample Data'!M$3:M$98)&gt;10,IF(AND(ISNUMBER('Control Sample Data'!M260),'Control Sample Data'!M260&lt;$B$1,'Control Sample Data'!M260&gt;0),'Control Sample Data'!M260,$B$1),"")</f>
        <v/>
      </c>
      <c r="AT261" s="36" t="str">
        <f t="shared" ref="AT261:AT324" si="174">IF(ISERROR(D261-Z$26),"",D261-Z$26)</f>
        <v/>
      </c>
      <c r="AU261" s="36" t="str">
        <f t="shared" ref="AU261:AU324" si="175">IF(ISERROR(E261-AA$26),"",E261-AA$26)</f>
        <v/>
      </c>
      <c r="AV261" s="36" t="str">
        <f t="shared" ref="AV261:AV324" si="176">IF(ISERROR(F261-AB$26),"",F261-AB$26)</f>
        <v/>
      </c>
      <c r="AW261" s="36" t="str">
        <f t="shared" ref="AW261:AW324" si="177">IF(ISERROR(G261-AC$26),"",G261-AC$26)</f>
        <v/>
      </c>
      <c r="AX261" s="36" t="str">
        <f t="shared" ref="AX261:AX324" si="178">IF(ISERROR(H261-AD$26),"",H261-AD$26)</f>
        <v/>
      </c>
      <c r="AY261" s="36" t="str">
        <f t="shared" ref="AY261:AY324" si="179">IF(ISERROR(I261-AE$26),"",I261-AE$26)</f>
        <v/>
      </c>
      <c r="AZ261" s="36" t="str">
        <f t="shared" ref="AZ261:AZ324" si="180">IF(ISERROR(J261-AF$26),"",J261-AF$26)</f>
        <v/>
      </c>
      <c r="BA261" s="36" t="str">
        <f t="shared" ref="BA261:BA324" si="181">IF(ISERROR(K261-AG$26),"",K261-AG$26)</f>
        <v/>
      </c>
      <c r="BB261" s="36" t="str">
        <f t="shared" ref="BB261:BB324" si="182">IF(ISERROR(L261-AH$26),"",L261-AH$26)</f>
        <v/>
      </c>
      <c r="BC261" s="36" t="str">
        <f t="shared" ref="BC261:BC324" si="183">IF(ISERROR(M261-AI$26),"",M261-AI$26)</f>
        <v/>
      </c>
      <c r="BD261" s="36" t="str">
        <f t="shared" ref="BD261:BD324" si="184">IF(ISERROR(P261-AJ$26),"",P261-AJ$26)</f>
        <v/>
      </c>
      <c r="BE261" s="36" t="str">
        <f t="shared" ref="BE261:BE324" si="185">IF(ISERROR(Q261-AK$26),"",Q261-AK$26)</f>
        <v/>
      </c>
      <c r="BF261" s="36" t="str">
        <f t="shared" ref="BF261:BF324" si="186">IF(ISERROR(R261-AL$26),"",R261-AL$26)</f>
        <v/>
      </c>
      <c r="BG261" s="36" t="str">
        <f t="shared" ref="BG261:BG324" si="187">IF(ISERROR(S261-AM$26),"",S261-AM$26)</f>
        <v/>
      </c>
      <c r="BH261" s="36" t="str">
        <f t="shared" ref="BH261:BH324" si="188">IF(ISERROR(T261-AN$26),"",T261-AN$26)</f>
        <v/>
      </c>
      <c r="BI261" s="36" t="str">
        <f t="shared" ref="BI261:BI324" si="189">IF(ISERROR(U261-AO$26),"",U261-AO$26)</f>
        <v/>
      </c>
      <c r="BJ261" s="36" t="str">
        <f t="shared" ref="BJ261:BJ324" si="190">IF(ISERROR(V261-AP$26),"",V261-AP$26)</f>
        <v/>
      </c>
      <c r="BK261" s="36" t="str">
        <f t="shared" ref="BK261:BK324" si="191">IF(ISERROR(W261-AQ$26),"",W261-AQ$26)</f>
        <v/>
      </c>
      <c r="BL261" s="36" t="str">
        <f t="shared" ref="BL261:BL324" si="192">IF(ISERROR(X261-AR$26),"",X261-AR$26)</f>
        <v/>
      </c>
      <c r="BM261" s="36" t="str">
        <f t="shared" ref="BM261:BM324" si="193">IF(ISERROR(Y261-AS$26),"",Y261-AS$26)</f>
        <v/>
      </c>
      <c r="BN261" s="38" t="e">
        <f t="shared" si="172"/>
        <v>#DIV/0!</v>
      </c>
      <c r="BO261" s="38" t="e">
        <f t="shared" si="173"/>
        <v>#DIV/0!</v>
      </c>
      <c r="BP261" s="39" t="str">
        <f t="shared" ref="BP261:BP324" si="194">IF(ISNUMBER(AT261),POWER(2,-AT261),"")</f>
        <v/>
      </c>
      <c r="BQ261" s="39" t="str">
        <f t="shared" ref="BQ261:BQ324" si="195">IF(ISNUMBER(AU261),POWER(2,-AU261),"")</f>
        <v/>
      </c>
      <c r="BR261" s="39" t="str">
        <f t="shared" ref="BR261:BR324" si="196">IF(ISNUMBER(AV261),POWER(2,-AV261),"")</f>
        <v/>
      </c>
      <c r="BS261" s="39" t="str">
        <f t="shared" ref="BS261:BS324" si="197">IF(ISNUMBER(AW261),POWER(2,-AW261),"")</f>
        <v/>
      </c>
      <c r="BT261" s="39" t="str">
        <f t="shared" ref="BT261:BT324" si="198">IF(ISNUMBER(AX261),POWER(2,-AX261),"")</f>
        <v/>
      </c>
      <c r="BU261" s="39" t="str">
        <f t="shared" ref="BU261:BU324" si="199">IF(ISNUMBER(AY261),POWER(2,-AY261),"")</f>
        <v/>
      </c>
      <c r="BV261" s="39" t="str">
        <f t="shared" ref="BV261:BV324" si="200">IF(ISNUMBER(AZ261),POWER(2,-AZ261),"")</f>
        <v/>
      </c>
      <c r="BW261" s="39" t="str">
        <f t="shared" ref="BW261:BW324" si="201">IF(ISNUMBER(BA261),POWER(2,-BA261),"")</f>
        <v/>
      </c>
      <c r="BX261" s="39" t="str">
        <f t="shared" ref="BX261:BX324" si="202">IF(ISNUMBER(BB261),POWER(2,-BB261),"")</f>
        <v/>
      </c>
      <c r="BY261" s="39" t="str">
        <f t="shared" ref="BY261:BY324" si="203">IF(ISNUMBER(BC261),POWER(2,-BC261),"")</f>
        <v/>
      </c>
      <c r="BZ261" s="39" t="str">
        <f t="shared" ref="BZ261:BZ324" si="204">IF(ISNUMBER(BD261),POWER(2,-BD261),"")</f>
        <v/>
      </c>
      <c r="CA261" s="39" t="str">
        <f t="shared" ref="CA261:CA324" si="205">IF(ISNUMBER(BE261),POWER(2,-BE261),"")</f>
        <v/>
      </c>
      <c r="CB261" s="39" t="str">
        <f t="shared" ref="CB261:CB324" si="206">IF(ISNUMBER(BF261),POWER(2,-BF261),"")</f>
        <v/>
      </c>
      <c r="CC261" s="39" t="str">
        <f t="shared" ref="CC261:CC324" si="207">IF(ISNUMBER(BG261),POWER(2,-BG261),"")</f>
        <v/>
      </c>
      <c r="CD261" s="39" t="str">
        <f t="shared" ref="CD261:CD324" si="208">IF(ISNUMBER(BH261),POWER(2,-BH261),"")</f>
        <v/>
      </c>
      <c r="CE261" s="39" t="str">
        <f t="shared" ref="CE261:CE324" si="209">IF(ISNUMBER(BI261),POWER(2,-BI261),"")</f>
        <v/>
      </c>
      <c r="CF261" s="39" t="str">
        <f t="shared" ref="CF261:CF324" si="210">IF(ISNUMBER(BJ261),POWER(2,-BJ261),"")</f>
        <v/>
      </c>
      <c r="CG261" s="39" t="str">
        <f t="shared" ref="CG261:CG324" si="211">IF(ISNUMBER(BK261),POWER(2,-BK261),"")</f>
        <v/>
      </c>
      <c r="CH261" s="39" t="str">
        <f t="shared" ref="CH261:CH324" si="212">IF(ISNUMBER(BL261),POWER(2,-BL261),"")</f>
        <v/>
      </c>
      <c r="CI261" s="39" t="str">
        <f t="shared" ref="CI261:CI324" si="213">IF(ISNUMBER(BM261),POWER(2,-BM261),"")</f>
        <v/>
      </c>
    </row>
    <row r="262" spans="1:87">
      <c r="A262" s="18"/>
      <c r="B262" s="15" t="str">
        <f>'Gene Table'!E261</f>
        <v>hsa-miR-152</v>
      </c>
      <c r="C262" s="15" t="str">
        <f>'Gene Table'!B261</f>
        <v>K19</v>
      </c>
      <c r="D262" s="16" t="str">
        <f>IF(SUM('Test Sample Data'!D$3:D$98)&gt;10,IF(AND(ISNUMBER('Test Sample Data'!D261),'Test Sample Data'!D261&lt;$B$1,'Test Sample Data'!D261&gt;0),'Test Sample Data'!D261,$B$1),"")</f>
        <v/>
      </c>
      <c r="E262" s="17" t="str">
        <f>IF(SUM('Test Sample Data'!E$3:E$98)&gt;10,IF(AND(ISNUMBER('Test Sample Data'!E261),'Test Sample Data'!E261&lt;$B$1,'Test Sample Data'!E261&gt;0),'Test Sample Data'!E261,$B$1),"")</f>
        <v/>
      </c>
      <c r="F262" s="17" t="str">
        <f>IF(SUM('Test Sample Data'!F$3:F$98)&gt;10,IF(AND(ISNUMBER('Test Sample Data'!F261),'Test Sample Data'!F261&lt;$B$1,'Test Sample Data'!F261&gt;0),'Test Sample Data'!F261,$B$1),"")</f>
        <v/>
      </c>
      <c r="G262" s="17" t="str">
        <f>IF(SUM('Test Sample Data'!G$3:G$98)&gt;10,IF(AND(ISNUMBER('Test Sample Data'!G261),'Test Sample Data'!G261&lt;$B$1,'Test Sample Data'!G261&gt;0),'Test Sample Data'!G261,$B$1),"")</f>
        <v/>
      </c>
      <c r="H262" s="17" t="str">
        <f>IF(SUM('Test Sample Data'!H$3:H$98)&gt;10,IF(AND(ISNUMBER('Test Sample Data'!H261),'Test Sample Data'!H261&lt;$B$1,'Test Sample Data'!H261&gt;0),'Test Sample Data'!H261,$B$1),"")</f>
        <v/>
      </c>
      <c r="I262" s="17" t="str">
        <f>IF(SUM('Test Sample Data'!I$3:I$98)&gt;10,IF(AND(ISNUMBER('Test Sample Data'!I261),'Test Sample Data'!I261&lt;$B$1,'Test Sample Data'!I261&gt;0),'Test Sample Data'!I261,$B$1),"")</f>
        <v/>
      </c>
      <c r="J262" s="17" t="str">
        <f>IF(SUM('Test Sample Data'!J$3:J$98)&gt;10,IF(AND(ISNUMBER('Test Sample Data'!J261),'Test Sample Data'!J261&lt;$B$1,'Test Sample Data'!J261&gt;0),'Test Sample Data'!J261,$B$1),"")</f>
        <v/>
      </c>
      <c r="K262" s="17" t="str">
        <f>IF(SUM('Test Sample Data'!K$3:K$98)&gt;10,IF(AND(ISNUMBER('Test Sample Data'!K261),'Test Sample Data'!K261&lt;$B$1,'Test Sample Data'!K261&gt;0),'Test Sample Data'!K261,$B$1),"")</f>
        <v/>
      </c>
      <c r="L262" s="17" t="str">
        <f>IF(SUM('Test Sample Data'!L$3:L$98)&gt;10,IF(AND(ISNUMBER('Test Sample Data'!L261),'Test Sample Data'!L261&lt;$B$1,'Test Sample Data'!L261&gt;0),'Test Sample Data'!L261,$B$1),"")</f>
        <v/>
      </c>
      <c r="M262" s="17" t="str">
        <f>IF(SUM('Test Sample Data'!M$3:M$98)&gt;10,IF(AND(ISNUMBER('Test Sample Data'!M261),'Test Sample Data'!M261&lt;$B$1,'Test Sample Data'!M261&gt;0),'Test Sample Data'!M261,$B$1),"")</f>
        <v/>
      </c>
      <c r="N262" s="17" t="str">
        <f>'Gene Table'!E261</f>
        <v>hsa-miR-152</v>
      </c>
      <c r="O262" s="17" t="str">
        <f>'Gene Table'!B261</f>
        <v>K19</v>
      </c>
      <c r="P262" s="17" t="str">
        <f>IF(SUM('Control Sample Data'!D$3:D$98)&gt;10,IF(AND(ISNUMBER('Control Sample Data'!D261),'Control Sample Data'!D261&lt;$B$1,'Control Sample Data'!D261&gt;0),'Control Sample Data'!D261,$B$1),"")</f>
        <v/>
      </c>
      <c r="Q262" s="17" t="str">
        <f>IF(SUM('Control Sample Data'!E$3:E$98)&gt;10,IF(AND(ISNUMBER('Control Sample Data'!E261),'Control Sample Data'!E261&lt;$B$1,'Control Sample Data'!E261&gt;0),'Control Sample Data'!E261,$B$1),"")</f>
        <v/>
      </c>
      <c r="R262" s="17" t="str">
        <f>IF(SUM('Control Sample Data'!F$3:F$98)&gt;10,IF(AND(ISNUMBER('Control Sample Data'!F261),'Control Sample Data'!F261&lt;$B$1,'Control Sample Data'!F261&gt;0),'Control Sample Data'!F261,$B$1),"")</f>
        <v/>
      </c>
      <c r="S262" s="17" t="str">
        <f>IF(SUM('Control Sample Data'!G$3:G$98)&gt;10,IF(AND(ISNUMBER('Control Sample Data'!G261),'Control Sample Data'!G261&lt;$B$1,'Control Sample Data'!G261&gt;0),'Control Sample Data'!G261,$B$1),"")</f>
        <v/>
      </c>
      <c r="T262" s="17" t="str">
        <f>IF(SUM('Control Sample Data'!H$3:H$98)&gt;10,IF(AND(ISNUMBER('Control Sample Data'!H261),'Control Sample Data'!H261&lt;$B$1,'Control Sample Data'!H261&gt;0),'Control Sample Data'!H261,$B$1),"")</f>
        <v/>
      </c>
      <c r="U262" s="17" t="str">
        <f>IF(SUM('Control Sample Data'!I$3:I$98)&gt;10,IF(AND(ISNUMBER('Control Sample Data'!I261),'Control Sample Data'!I261&lt;$B$1,'Control Sample Data'!I261&gt;0),'Control Sample Data'!I261,$B$1),"")</f>
        <v/>
      </c>
      <c r="V262" s="17" t="str">
        <f>IF(SUM('Control Sample Data'!J$3:J$98)&gt;10,IF(AND(ISNUMBER('Control Sample Data'!J261),'Control Sample Data'!J261&lt;$B$1,'Control Sample Data'!J261&gt;0),'Control Sample Data'!J261,$B$1),"")</f>
        <v/>
      </c>
      <c r="W262" s="17" t="str">
        <f>IF(SUM('Control Sample Data'!K$3:K$98)&gt;10,IF(AND(ISNUMBER('Control Sample Data'!K261),'Control Sample Data'!K261&lt;$B$1,'Control Sample Data'!K261&gt;0),'Control Sample Data'!K261,$B$1),"")</f>
        <v/>
      </c>
      <c r="X262" s="17" t="str">
        <f>IF(SUM('Control Sample Data'!L$3:L$98)&gt;10,IF(AND(ISNUMBER('Control Sample Data'!L261),'Control Sample Data'!L261&lt;$B$1,'Control Sample Data'!L261&gt;0),'Control Sample Data'!L261,$B$1),"")</f>
        <v/>
      </c>
      <c r="Y262" s="17" t="str">
        <f>IF(SUM('Control Sample Data'!M$3:M$98)&gt;10,IF(AND(ISNUMBER('Control Sample Data'!M261),'Control Sample Data'!M261&lt;$B$1,'Control Sample Data'!M261&gt;0),'Control Sample Data'!M261,$B$1),"")</f>
        <v/>
      </c>
      <c r="AT262" s="36" t="str">
        <f t="shared" si="174"/>
        <v/>
      </c>
      <c r="AU262" s="36" t="str">
        <f t="shared" si="175"/>
        <v/>
      </c>
      <c r="AV262" s="36" t="str">
        <f t="shared" si="176"/>
        <v/>
      </c>
      <c r="AW262" s="36" t="str">
        <f t="shared" si="177"/>
        <v/>
      </c>
      <c r="AX262" s="36" t="str">
        <f t="shared" si="178"/>
        <v/>
      </c>
      <c r="AY262" s="36" t="str">
        <f t="shared" si="179"/>
        <v/>
      </c>
      <c r="AZ262" s="36" t="str">
        <f t="shared" si="180"/>
        <v/>
      </c>
      <c r="BA262" s="36" t="str">
        <f t="shared" si="181"/>
        <v/>
      </c>
      <c r="BB262" s="36" t="str">
        <f t="shared" si="182"/>
        <v/>
      </c>
      <c r="BC262" s="36" t="str">
        <f t="shared" si="183"/>
        <v/>
      </c>
      <c r="BD262" s="36" t="str">
        <f t="shared" si="184"/>
        <v/>
      </c>
      <c r="BE262" s="36" t="str">
        <f t="shared" si="185"/>
        <v/>
      </c>
      <c r="BF262" s="36" t="str">
        <f t="shared" si="186"/>
        <v/>
      </c>
      <c r="BG262" s="36" t="str">
        <f t="shared" si="187"/>
        <v/>
      </c>
      <c r="BH262" s="36" t="str">
        <f t="shared" si="188"/>
        <v/>
      </c>
      <c r="BI262" s="36" t="str">
        <f t="shared" si="189"/>
        <v/>
      </c>
      <c r="BJ262" s="36" t="str">
        <f t="shared" si="190"/>
        <v/>
      </c>
      <c r="BK262" s="36" t="str">
        <f t="shared" si="191"/>
        <v/>
      </c>
      <c r="BL262" s="36" t="str">
        <f t="shared" si="192"/>
        <v/>
      </c>
      <c r="BM262" s="36" t="str">
        <f t="shared" si="193"/>
        <v/>
      </c>
      <c r="BN262" s="38" t="e">
        <f t="shared" si="172"/>
        <v>#DIV/0!</v>
      </c>
      <c r="BO262" s="38" t="e">
        <f t="shared" si="173"/>
        <v>#DIV/0!</v>
      </c>
      <c r="BP262" s="39" t="str">
        <f t="shared" si="194"/>
        <v/>
      </c>
      <c r="BQ262" s="39" t="str">
        <f t="shared" si="195"/>
        <v/>
      </c>
      <c r="BR262" s="39" t="str">
        <f t="shared" si="196"/>
        <v/>
      </c>
      <c r="BS262" s="39" t="str">
        <f t="shared" si="197"/>
        <v/>
      </c>
      <c r="BT262" s="39" t="str">
        <f t="shared" si="198"/>
        <v/>
      </c>
      <c r="BU262" s="39" t="str">
        <f t="shared" si="199"/>
        <v/>
      </c>
      <c r="BV262" s="39" t="str">
        <f t="shared" si="200"/>
        <v/>
      </c>
      <c r="BW262" s="39" t="str">
        <f t="shared" si="201"/>
        <v/>
      </c>
      <c r="BX262" s="39" t="str">
        <f t="shared" si="202"/>
        <v/>
      </c>
      <c r="BY262" s="39" t="str">
        <f t="shared" si="203"/>
        <v/>
      </c>
      <c r="BZ262" s="39" t="str">
        <f t="shared" si="204"/>
        <v/>
      </c>
      <c r="CA262" s="39" t="str">
        <f t="shared" si="205"/>
        <v/>
      </c>
      <c r="CB262" s="39" t="str">
        <f t="shared" si="206"/>
        <v/>
      </c>
      <c r="CC262" s="39" t="str">
        <f t="shared" si="207"/>
        <v/>
      </c>
      <c r="CD262" s="39" t="str">
        <f t="shared" si="208"/>
        <v/>
      </c>
      <c r="CE262" s="39" t="str">
        <f t="shared" si="209"/>
        <v/>
      </c>
      <c r="CF262" s="39" t="str">
        <f t="shared" si="210"/>
        <v/>
      </c>
      <c r="CG262" s="39" t="str">
        <f t="shared" si="211"/>
        <v/>
      </c>
      <c r="CH262" s="39" t="str">
        <f t="shared" si="212"/>
        <v/>
      </c>
      <c r="CI262" s="39" t="str">
        <f t="shared" si="213"/>
        <v/>
      </c>
    </row>
    <row r="263" spans="1:87">
      <c r="A263" s="18"/>
      <c r="B263" s="15" t="str">
        <f>'Gene Table'!E262</f>
        <v>hsa-miR-300</v>
      </c>
      <c r="C263" s="15" t="str">
        <f>'Gene Table'!B262</f>
        <v>K20</v>
      </c>
      <c r="D263" s="16" t="str">
        <f>IF(SUM('Test Sample Data'!D$3:D$98)&gt;10,IF(AND(ISNUMBER('Test Sample Data'!D262),'Test Sample Data'!D262&lt;$B$1,'Test Sample Data'!D262&gt;0),'Test Sample Data'!D262,$B$1),"")</f>
        <v/>
      </c>
      <c r="E263" s="17" t="str">
        <f>IF(SUM('Test Sample Data'!E$3:E$98)&gt;10,IF(AND(ISNUMBER('Test Sample Data'!E262),'Test Sample Data'!E262&lt;$B$1,'Test Sample Data'!E262&gt;0),'Test Sample Data'!E262,$B$1),"")</f>
        <v/>
      </c>
      <c r="F263" s="17" t="str">
        <f>IF(SUM('Test Sample Data'!F$3:F$98)&gt;10,IF(AND(ISNUMBER('Test Sample Data'!F262),'Test Sample Data'!F262&lt;$B$1,'Test Sample Data'!F262&gt;0),'Test Sample Data'!F262,$B$1),"")</f>
        <v/>
      </c>
      <c r="G263" s="17" t="str">
        <f>IF(SUM('Test Sample Data'!G$3:G$98)&gt;10,IF(AND(ISNUMBER('Test Sample Data'!G262),'Test Sample Data'!G262&lt;$B$1,'Test Sample Data'!G262&gt;0),'Test Sample Data'!G262,$B$1),"")</f>
        <v/>
      </c>
      <c r="H263" s="17" t="str">
        <f>IF(SUM('Test Sample Data'!H$3:H$98)&gt;10,IF(AND(ISNUMBER('Test Sample Data'!H262),'Test Sample Data'!H262&lt;$B$1,'Test Sample Data'!H262&gt;0),'Test Sample Data'!H262,$B$1),"")</f>
        <v/>
      </c>
      <c r="I263" s="17" t="str">
        <f>IF(SUM('Test Sample Data'!I$3:I$98)&gt;10,IF(AND(ISNUMBER('Test Sample Data'!I262),'Test Sample Data'!I262&lt;$B$1,'Test Sample Data'!I262&gt;0),'Test Sample Data'!I262,$B$1),"")</f>
        <v/>
      </c>
      <c r="J263" s="17" t="str">
        <f>IF(SUM('Test Sample Data'!J$3:J$98)&gt;10,IF(AND(ISNUMBER('Test Sample Data'!J262),'Test Sample Data'!J262&lt;$B$1,'Test Sample Data'!J262&gt;0),'Test Sample Data'!J262,$B$1),"")</f>
        <v/>
      </c>
      <c r="K263" s="17" t="str">
        <f>IF(SUM('Test Sample Data'!K$3:K$98)&gt;10,IF(AND(ISNUMBER('Test Sample Data'!K262),'Test Sample Data'!K262&lt;$B$1,'Test Sample Data'!K262&gt;0),'Test Sample Data'!K262,$B$1),"")</f>
        <v/>
      </c>
      <c r="L263" s="17" t="str">
        <f>IF(SUM('Test Sample Data'!L$3:L$98)&gt;10,IF(AND(ISNUMBER('Test Sample Data'!L262),'Test Sample Data'!L262&lt;$B$1,'Test Sample Data'!L262&gt;0),'Test Sample Data'!L262,$B$1),"")</f>
        <v/>
      </c>
      <c r="M263" s="17" t="str">
        <f>IF(SUM('Test Sample Data'!M$3:M$98)&gt;10,IF(AND(ISNUMBER('Test Sample Data'!M262),'Test Sample Data'!M262&lt;$B$1,'Test Sample Data'!M262&gt;0),'Test Sample Data'!M262,$B$1),"")</f>
        <v/>
      </c>
      <c r="N263" s="17" t="str">
        <f>'Gene Table'!E262</f>
        <v>hsa-miR-300</v>
      </c>
      <c r="O263" s="17" t="str">
        <f>'Gene Table'!B262</f>
        <v>K20</v>
      </c>
      <c r="P263" s="17" t="str">
        <f>IF(SUM('Control Sample Data'!D$3:D$98)&gt;10,IF(AND(ISNUMBER('Control Sample Data'!D262),'Control Sample Data'!D262&lt;$B$1,'Control Sample Data'!D262&gt;0),'Control Sample Data'!D262,$B$1),"")</f>
        <v/>
      </c>
      <c r="Q263" s="17" t="str">
        <f>IF(SUM('Control Sample Data'!E$3:E$98)&gt;10,IF(AND(ISNUMBER('Control Sample Data'!E262),'Control Sample Data'!E262&lt;$B$1,'Control Sample Data'!E262&gt;0),'Control Sample Data'!E262,$B$1),"")</f>
        <v/>
      </c>
      <c r="R263" s="17" t="str">
        <f>IF(SUM('Control Sample Data'!F$3:F$98)&gt;10,IF(AND(ISNUMBER('Control Sample Data'!F262),'Control Sample Data'!F262&lt;$B$1,'Control Sample Data'!F262&gt;0),'Control Sample Data'!F262,$B$1),"")</f>
        <v/>
      </c>
      <c r="S263" s="17" t="str">
        <f>IF(SUM('Control Sample Data'!G$3:G$98)&gt;10,IF(AND(ISNUMBER('Control Sample Data'!G262),'Control Sample Data'!G262&lt;$B$1,'Control Sample Data'!G262&gt;0),'Control Sample Data'!G262,$B$1),"")</f>
        <v/>
      </c>
      <c r="T263" s="17" t="str">
        <f>IF(SUM('Control Sample Data'!H$3:H$98)&gt;10,IF(AND(ISNUMBER('Control Sample Data'!H262),'Control Sample Data'!H262&lt;$B$1,'Control Sample Data'!H262&gt;0),'Control Sample Data'!H262,$B$1),"")</f>
        <v/>
      </c>
      <c r="U263" s="17" t="str">
        <f>IF(SUM('Control Sample Data'!I$3:I$98)&gt;10,IF(AND(ISNUMBER('Control Sample Data'!I262),'Control Sample Data'!I262&lt;$B$1,'Control Sample Data'!I262&gt;0),'Control Sample Data'!I262,$B$1),"")</f>
        <v/>
      </c>
      <c r="V263" s="17" t="str">
        <f>IF(SUM('Control Sample Data'!J$3:J$98)&gt;10,IF(AND(ISNUMBER('Control Sample Data'!J262),'Control Sample Data'!J262&lt;$B$1,'Control Sample Data'!J262&gt;0),'Control Sample Data'!J262,$B$1),"")</f>
        <v/>
      </c>
      <c r="W263" s="17" t="str">
        <f>IF(SUM('Control Sample Data'!K$3:K$98)&gt;10,IF(AND(ISNUMBER('Control Sample Data'!K262),'Control Sample Data'!K262&lt;$B$1,'Control Sample Data'!K262&gt;0),'Control Sample Data'!K262,$B$1),"")</f>
        <v/>
      </c>
      <c r="X263" s="17" t="str">
        <f>IF(SUM('Control Sample Data'!L$3:L$98)&gt;10,IF(AND(ISNUMBER('Control Sample Data'!L262),'Control Sample Data'!L262&lt;$B$1,'Control Sample Data'!L262&gt;0),'Control Sample Data'!L262,$B$1),"")</f>
        <v/>
      </c>
      <c r="Y263" s="17" t="str">
        <f>IF(SUM('Control Sample Data'!M$3:M$98)&gt;10,IF(AND(ISNUMBER('Control Sample Data'!M262),'Control Sample Data'!M262&lt;$B$1,'Control Sample Data'!M262&gt;0),'Control Sample Data'!M262,$B$1),"")</f>
        <v/>
      </c>
      <c r="AT263" s="36" t="str">
        <f t="shared" si="174"/>
        <v/>
      </c>
      <c r="AU263" s="36" t="str">
        <f t="shared" si="175"/>
        <v/>
      </c>
      <c r="AV263" s="36" t="str">
        <f t="shared" si="176"/>
        <v/>
      </c>
      <c r="AW263" s="36" t="str">
        <f t="shared" si="177"/>
        <v/>
      </c>
      <c r="AX263" s="36" t="str">
        <f t="shared" si="178"/>
        <v/>
      </c>
      <c r="AY263" s="36" t="str">
        <f t="shared" si="179"/>
        <v/>
      </c>
      <c r="AZ263" s="36" t="str">
        <f t="shared" si="180"/>
        <v/>
      </c>
      <c r="BA263" s="36" t="str">
        <f t="shared" si="181"/>
        <v/>
      </c>
      <c r="BB263" s="36" t="str">
        <f t="shared" si="182"/>
        <v/>
      </c>
      <c r="BC263" s="36" t="str">
        <f t="shared" si="183"/>
        <v/>
      </c>
      <c r="BD263" s="36" t="str">
        <f t="shared" si="184"/>
        <v/>
      </c>
      <c r="BE263" s="36" t="str">
        <f t="shared" si="185"/>
        <v/>
      </c>
      <c r="BF263" s="36" t="str">
        <f t="shared" si="186"/>
        <v/>
      </c>
      <c r="BG263" s="36" t="str">
        <f t="shared" si="187"/>
        <v/>
      </c>
      <c r="BH263" s="36" t="str">
        <f t="shared" si="188"/>
        <v/>
      </c>
      <c r="BI263" s="36" t="str">
        <f t="shared" si="189"/>
        <v/>
      </c>
      <c r="BJ263" s="36" t="str">
        <f t="shared" si="190"/>
        <v/>
      </c>
      <c r="BK263" s="36" t="str">
        <f t="shared" si="191"/>
        <v/>
      </c>
      <c r="BL263" s="36" t="str">
        <f t="shared" si="192"/>
        <v/>
      </c>
      <c r="BM263" s="36" t="str">
        <f t="shared" si="193"/>
        <v/>
      </c>
      <c r="BN263" s="38" t="e">
        <f t="shared" si="172"/>
        <v>#DIV/0!</v>
      </c>
      <c r="BO263" s="38" t="e">
        <f t="shared" si="173"/>
        <v>#DIV/0!</v>
      </c>
      <c r="BP263" s="39" t="str">
        <f t="shared" si="194"/>
        <v/>
      </c>
      <c r="BQ263" s="39" t="str">
        <f t="shared" si="195"/>
        <v/>
      </c>
      <c r="BR263" s="39" t="str">
        <f t="shared" si="196"/>
        <v/>
      </c>
      <c r="BS263" s="39" t="str">
        <f t="shared" si="197"/>
        <v/>
      </c>
      <c r="BT263" s="39" t="str">
        <f t="shared" si="198"/>
        <v/>
      </c>
      <c r="BU263" s="39" t="str">
        <f t="shared" si="199"/>
        <v/>
      </c>
      <c r="BV263" s="39" t="str">
        <f t="shared" si="200"/>
        <v/>
      </c>
      <c r="BW263" s="39" t="str">
        <f t="shared" si="201"/>
        <v/>
      </c>
      <c r="BX263" s="39" t="str">
        <f t="shared" si="202"/>
        <v/>
      </c>
      <c r="BY263" s="39" t="str">
        <f t="shared" si="203"/>
        <v/>
      </c>
      <c r="BZ263" s="39" t="str">
        <f t="shared" si="204"/>
        <v/>
      </c>
      <c r="CA263" s="39" t="str">
        <f t="shared" si="205"/>
        <v/>
      </c>
      <c r="CB263" s="39" t="str">
        <f t="shared" si="206"/>
        <v/>
      </c>
      <c r="CC263" s="39" t="str">
        <f t="shared" si="207"/>
        <v/>
      </c>
      <c r="CD263" s="39" t="str">
        <f t="shared" si="208"/>
        <v/>
      </c>
      <c r="CE263" s="39" t="str">
        <f t="shared" si="209"/>
        <v/>
      </c>
      <c r="CF263" s="39" t="str">
        <f t="shared" si="210"/>
        <v/>
      </c>
      <c r="CG263" s="39" t="str">
        <f t="shared" si="211"/>
        <v/>
      </c>
      <c r="CH263" s="39" t="str">
        <f t="shared" si="212"/>
        <v/>
      </c>
      <c r="CI263" s="39" t="str">
        <f t="shared" si="213"/>
        <v/>
      </c>
    </row>
    <row r="264" spans="1:87">
      <c r="A264" s="18"/>
      <c r="B264" s="15" t="str">
        <f>'Gene Table'!E263</f>
        <v>hsa-miR-185-5p</v>
      </c>
      <c r="C264" s="15" t="str">
        <f>'Gene Table'!B263</f>
        <v>K21</v>
      </c>
      <c r="D264" s="16" t="str">
        <f>IF(SUM('Test Sample Data'!D$3:D$98)&gt;10,IF(AND(ISNUMBER('Test Sample Data'!D263),'Test Sample Data'!D263&lt;$B$1,'Test Sample Data'!D263&gt;0),'Test Sample Data'!D263,$B$1),"")</f>
        <v/>
      </c>
      <c r="E264" s="17" t="str">
        <f>IF(SUM('Test Sample Data'!E$3:E$98)&gt;10,IF(AND(ISNUMBER('Test Sample Data'!E263),'Test Sample Data'!E263&lt;$B$1,'Test Sample Data'!E263&gt;0),'Test Sample Data'!E263,$B$1),"")</f>
        <v/>
      </c>
      <c r="F264" s="17" t="str">
        <f>IF(SUM('Test Sample Data'!F$3:F$98)&gt;10,IF(AND(ISNUMBER('Test Sample Data'!F263),'Test Sample Data'!F263&lt;$B$1,'Test Sample Data'!F263&gt;0),'Test Sample Data'!F263,$B$1),"")</f>
        <v/>
      </c>
      <c r="G264" s="17" t="str">
        <f>IF(SUM('Test Sample Data'!G$3:G$98)&gt;10,IF(AND(ISNUMBER('Test Sample Data'!G263),'Test Sample Data'!G263&lt;$B$1,'Test Sample Data'!G263&gt;0),'Test Sample Data'!G263,$B$1),"")</f>
        <v/>
      </c>
      <c r="H264" s="17" t="str">
        <f>IF(SUM('Test Sample Data'!H$3:H$98)&gt;10,IF(AND(ISNUMBER('Test Sample Data'!H263),'Test Sample Data'!H263&lt;$B$1,'Test Sample Data'!H263&gt;0),'Test Sample Data'!H263,$B$1),"")</f>
        <v/>
      </c>
      <c r="I264" s="17" t="str">
        <f>IF(SUM('Test Sample Data'!I$3:I$98)&gt;10,IF(AND(ISNUMBER('Test Sample Data'!I263),'Test Sample Data'!I263&lt;$B$1,'Test Sample Data'!I263&gt;0),'Test Sample Data'!I263,$B$1),"")</f>
        <v/>
      </c>
      <c r="J264" s="17" t="str">
        <f>IF(SUM('Test Sample Data'!J$3:J$98)&gt;10,IF(AND(ISNUMBER('Test Sample Data'!J263),'Test Sample Data'!J263&lt;$B$1,'Test Sample Data'!J263&gt;0),'Test Sample Data'!J263,$B$1),"")</f>
        <v/>
      </c>
      <c r="K264" s="17" t="str">
        <f>IF(SUM('Test Sample Data'!K$3:K$98)&gt;10,IF(AND(ISNUMBER('Test Sample Data'!K263),'Test Sample Data'!K263&lt;$B$1,'Test Sample Data'!K263&gt;0),'Test Sample Data'!K263,$B$1),"")</f>
        <v/>
      </c>
      <c r="L264" s="17" t="str">
        <f>IF(SUM('Test Sample Data'!L$3:L$98)&gt;10,IF(AND(ISNUMBER('Test Sample Data'!L263),'Test Sample Data'!L263&lt;$B$1,'Test Sample Data'!L263&gt;0),'Test Sample Data'!L263,$B$1),"")</f>
        <v/>
      </c>
      <c r="M264" s="17" t="str">
        <f>IF(SUM('Test Sample Data'!M$3:M$98)&gt;10,IF(AND(ISNUMBER('Test Sample Data'!M263),'Test Sample Data'!M263&lt;$B$1,'Test Sample Data'!M263&gt;0),'Test Sample Data'!M263,$B$1),"")</f>
        <v/>
      </c>
      <c r="N264" s="17" t="str">
        <f>'Gene Table'!E263</f>
        <v>hsa-miR-185-5p</v>
      </c>
      <c r="O264" s="17" t="str">
        <f>'Gene Table'!B263</f>
        <v>K21</v>
      </c>
      <c r="P264" s="17" t="str">
        <f>IF(SUM('Control Sample Data'!D$3:D$98)&gt;10,IF(AND(ISNUMBER('Control Sample Data'!D263),'Control Sample Data'!D263&lt;$B$1,'Control Sample Data'!D263&gt;0),'Control Sample Data'!D263,$B$1),"")</f>
        <v/>
      </c>
      <c r="Q264" s="17" t="str">
        <f>IF(SUM('Control Sample Data'!E$3:E$98)&gt;10,IF(AND(ISNUMBER('Control Sample Data'!E263),'Control Sample Data'!E263&lt;$B$1,'Control Sample Data'!E263&gt;0),'Control Sample Data'!E263,$B$1),"")</f>
        <v/>
      </c>
      <c r="R264" s="17" t="str">
        <f>IF(SUM('Control Sample Data'!F$3:F$98)&gt;10,IF(AND(ISNUMBER('Control Sample Data'!F263),'Control Sample Data'!F263&lt;$B$1,'Control Sample Data'!F263&gt;0),'Control Sample Data'!F263,$B$1),"")</f>
        <v/>
      </c>
      <c r="S264" s="17" t="str">
        <f>IF(SUM('Control Sample Data'!G$3:G$98)&gt;10,IF(AND(ISNUMBER('Control Sample Data'!G263),'Control Sample Data'!G263&lt;$B$1,'Control Sample Data'!G263&gt;0),'Control Sample Data'!G263,$B$1),"")</f>
        <v/>
      </c>
      <c r="T264" s="17" t="str">
        <f>IF(SUM('Control Sample Data'!H$3:H$98)&gt;10,IF(AND(ISNUMBER('Control Sample Data'!H263),'Control Sample Data'!H263&lt;$B$1,'Control Sample Data'!H263&gt;0),'Control Sample Data'!H263,$B$1),"")</f>
        <v/>
      </c>
      <c r="U264" s="17" t="str">
        <f>IF(SUM('Control Sample Data'!I$3:I$98)&gt;10,IF(AND(ISNUMBER('Control Sample Data'!I263),'Control Sample Data'!I263&lt;$B$1,'Control Sample Data'!I263&gt;0),'Control Sample Data'!I263,$B$1),"")</f>
        <v/>
      </c>
      <c r="V264" s="17" t="str">
        <f>IF(SUM('Control Sample Data'!J$3:J$98)&gt;10,IF(AND(ISNUMBER('Control Sample Data'!J263),'Control Sample Data'!J263&lt;$B$1,'Control Sample Data'!J263&gt;0),'Control Sample Data'!J263,$B$1),"")</f>
        <v/>
      </c>
      <c r="W264" s="17" t="str">
        <f>IF(SUM('Control Sample Data'!K$3:K$98)&gt;10,IF(AND(ISNUMBER('Control Sample Data'!K263),'Control Sample Data'!K263&lt;$B$1,'Control Sample Data'!K263&gt;0),'Control Sample Data'!K263,$B$1),"")</f>
        <v/>
      </c>
      <c r="X264" s="17" t="str">
        <f>IF(SUM('Control Sample Data'!L$3:L$98)&gt;10,IF(AND(ISNUMBER('Control Sample Data'!L263),'Control Sample Data'!L263&lt;$B$1,'Control Sample Data'!L263&gt;0),'Control Sample Data'!L263,$B$1),"")</f>
        <v/>
      </c>
      <c r="Y264" s="17" t="str">
        <f>IF(SUM('Control Sample Data'!M$3:M$98)&gt;10,IF(AND(ISNUMBER('Control Sample Data'!M263),'Control Sample Data'!M263&lt;$B$1,'Control Sample Data'!M263&gt;0),'Control Sample Data'!M263,$B$1),"")</f>
        <v/>
      </c>
      <c r="AT264" s="36" t="str">
        <f t="shared" si="174"/>
        <v/>
      </c>
      <c r="AU264" s="36" t="str">
        <f t="shared" si="175"/>
        <v/>
      </c>
      <c r="AV264" s="36" t="str">
        <f t="shared" si="176"/>
        <v/>
      </c>
      <c r="AW264" s="36" t="str">
        <f t="shared" si="177"/>
        <v/>
      </c>
      <c r="AX264" s="36" t="str">
        <f t="shared" si="178"/>
        <v/>
      </c>
      <c r="AY264" s="36" t="str">
        <f t="shared" si="179"/>
        <v/>
      </c>
      <c r="AZ264" s="36" t="str">
        <f t="shared" si="180"/>
        <v/>
      </c>
      <c r="BA264" s="36" t="str">
        <f t="shared" si="181"/>
        <v/>
      </c>
      <c r="BB264" s="36" t="str">
        <f t="shared" si="182"/>
        <v/>
      </c>
      <c r="BC264" s="36" t="str">
        <f t="shared" si="183"/>
        <v/>
      </c>
      <c r="BD264" s="36" t="str">
        <f t="shared" si="184"/>
        <v/>
      </c>
      <c r="BE264" s="36" t="str">
        <f t="shared" si="185"/>
        <v/>
      </c>
      <c r="BF264" s="36" t="str">
        <f t="shared" si="186"/>
        <v/>
      </c>
      <c r="BG264" s="36" t="str">
        <f t="shared" si="187"/>
        <v/>
      </c>
      <c r="BH264" s="36" t="str">
        <f t="shared" si="188"/>
        <v/>
      </c>
      <c r="BI264" s="36" t="str">
        <f t="shared" si="189"/>
        <v/>
      </c>
      <c r="BJ264" s="36" t="str">
        <f t="shared" si="190"/>
        <v/>
      </c>
      <c r="BK264" s="36" t="str">
        <f t="shared" si="191"/>
        <v/>
      </c>
      <c r="BL264" s="36" t="str">
        <f t="shared" si="192"/>
        <v/>
      </c>
      <c r="BM264" s="36" t="str">
        <f t="shared" si="193"/>
        <v/>
      </c>
      <c r="BN264" s="38" t="e">
        <f t="shared" si="172"/>
        <v>#DIV/0!</v>
      </c>
      <c r="BO264" s="38" t="e">
        <f t="shared" si="173"/>
        <v>#DIV/0!</v>
      </c>
      <c r="BP264" s="39" t="str">
        <f t="shared" si="194"/>
        <v/>
      </c>
      <c r="BQ264" s="39" t="str">
        <f t="shared" si="195"/>
        <v/>
      </c>
      <c r="BR264" s="39" t="str">
        <f t="shared" si="196"/>
        <v/>
      </c>
      <c r="BS264" s="39" t="str">
        <f t="shared" si="197"/>
        <v/>
      </c>
      <c r="BT264" s="39" t="str">
        <f t="shared" si="198"/>
        <v/>
      </c>
      <c r="BU264" s="39" t="str">
        <f t="shared" si="199"/>
        <v/>
      </c>
      <c r="BV264" s="39" t="str">
        <f t="shared" si="200"/>
        <v/>
      </c>
      <c r="BW264" s="39" t="str">
        <f t="shared" si="201"/>
        <v/>
      </c>
      <c r="BX264" s="39" t="str">
        <f t="shared" si="202"/>
        <v/>
      </c>
      <c r="BY264" s="39" t="str">
        <f t="shared" si="203"/>
        <v/>
      </c>
      <c r="BZ264" s="39" t="str">
        <f t="shared" si="204"/>
        <v/>
      </c>
      <c r="CA264" s="39" t="str">
        <f t="shared" si="205"/>
        <v/>
      </c>
      <c r="CB264" s="39" t="str">
        <f t="shared" si="206"/>
        <v/>
      </c>
      <c r="CC264" s="39" t="str">
        <f t="shared" si="207"/>
        <v/>
      </c>
      <c r="CD264" s="39" t="str">
        <f t="shared" si="208"/>
        <v/>
      </c>
      <c r="CE264" s="39" t="str">
        <f t="shared" si="209"/>
        <v/>
      </c>
      <c r="CF264" s="39" t="str">
        <f t="shared" si="210"/>
        <v/>
      </c>
      <c r="CG264" s="39" t="str">
        <f t="shared" si="211"/>
        <v/>
      </c>
      <c r="CH264" s="39" t="str">
        <f t="shared" si="212"/>
        <v/>
      </c>
      <c r="CI264" s="39" t="str">
        <f t="shared" si="213"/>
        <v/>
      </c>
    </row>
    <row r="265" spans="1:87">
      <c r="A265" s="18"/>
      <c r="B265" s="15" t="str">
        <f>'Gene Table'!E264</f>
        <v>hsa-miR-875-5p</v>
      </c>
      <c r="C265" s="15" t="str">
        <f>'Gene Table'!B264</f>
        <v>K22</v>
      </c>
      <c r="D265" s="16" t="str">
        <f>IF(SUM('Test Sample Data'!D$3:D$98)&gt;10,IF(AND(ISNUMBER('Test Sample Data'!D264),'Test Sample Data'!D264&lt;$B$1,'Test Sample Data'!D264&gt;0),'Test Sample Data'!D264,$B$1),"")</f>
        <v/>
      </c>
      <c r="E265" s="17" t="str">
        <f>IF(SUM('Test Sample Data'!E$3:E$98)&gt;10,IF(AND(ISNUMBER('Test Sample Data'!E264),'Test Sample Data'!E264&lt;$B$1,'Test Sample Data'!E264&gt;0),'Test Sample Data'!E264,$B$1),"")</f>
        <v/>
      </c>
      <c r="F265" s="17" t="str">
        <f>IF(SUM('Test Sample Data'!F$3:F$98)&gt;10,IF(AND(ISNUMBER('Test Sample Data'!F264),'Test Sample Data'!F264&lt;$B$1,'Test Sample Data'!F264&gt;0),'Test Sample Data'!F264,$B$1),"")</f>
        <v/>
      </c>
      <c r="G265" s="17" t="str">
        <f>IF(SUM('Test Sample Data'!G$3:G$98)&gt;10,IF(AND(ISNUMBER('Test Sample Data'!G264),'Test Sample Data'!G264&lt;$B$1,'Test Sample Data'!G264&gt;0),'Test Sample Data'!G264,$B$1),"")</f>
        <v/>
      </c>
      <c r="H265" s="17" t="str">
        <f>IF(SUM('Test Sample Data'!H$3:H$98)&gt;10,IF(AND(ISNUMBER('Test Sample Data'!H264),'Test Sample Data'!H264&lt;$B$1,'Test Sample Data'!H264&gt;0),'Test Sample Data'!H264,$B$1),"")</f>
        <v/>
      </c>
      <c r="I265" s="17" t="str">
        <f>IF(SUM('Test Sample Data'!I$3:I$98)&gt;10,IF(AND(ISNUMBER('Test Sample Data'!I264),'Test Sample Data'!I264&lt;$B$1,'Test Sample Data'!I264&gt;0),'Test Sample Data'!I264,$B$1),"")</f>
        <v/>
      </c>
      <c r="J265" s="17" t="str">
        <f>IF(SUM('Test Sample Data'!J$3:J$98)&gt;10,IF(AND(ISNUMBER('Test Sample Data'!J264),'Test Sample Data'!J264&lt;$B$1,'Test Sample Data'!J264&gt;0),'Test Sample Data'!J264,$B$1),"")</f>
        <v/>
      </c>
      <c r="K265" s="17" t="str">
        <f>IF(SUM('Test Sample Data'!K$3:K$98)&gt;10,IF(AND(ISNUMBER('Test Sample Data'!K264),'Test Sample Data'!K264&lt;$B$1,'Test Sample Data'!K264&gt;0),'Test Sample Data'!K264,$B$1),"")</f>
        <v/>
      </c>
      <c r="L265" s="17" t="str">
        <f>IF(SUM('Test Sample Data'!L$3:L$98)&gt;10,IF(AND(ISNUMBER('Test Sample Data'!L264),'Test Sample Data'!L264&lt;$B$1,'Test Sample Data'!L264&gt;0),'Test Sample Data'!L264,$B$1),"")</f>
        <v/>
      </c>
      <c r="M265" s="17" t="str">
        <f>IF(SUM('Test Sample Data'!M$3:M$98)&gt;10,IF(AND(ISNUMBER('Test Sample Data'!M264),'Test Sample Data'!M264&lt;$B$1,'Test Sample Data'!M264&gt;0),'Test Sample Data'!M264,$B$1),"")</f>
        <v/>
      </c>
      <c r="N265" s="17" t="str">
        <f>'Gene Table'!E264</f>
        <v>hsa-miR-875-5p</v>
      </c>
      <c r="O265" s="17" t="str">
        <f>'Gene Table'!B264</f>
        <v>K22</v>
      </c>
      <c r="P265" s="17" t="str">
        <f>IF(SUM('Control Sample Data'!D$3:D$98)&gt;10,IF(AND(ISNUMBER('Control Sample Data'!D264),'Control Sample Data'!D264&lt;$B$1,'Control Sample Data'!D264&gt;0),'Control Sample Data'!D264,$B$1),"")</f>
        <v/>
      </c>
      <c r="Q265" s="17" t="str">
        <f>IF(SUM('Control Sample Data'!E$3:E$98)&gt;10,IF(AND(ISNUMBER('Control Sample Data'!E264),'Control Sample Data'!E264&lt;$B$1,'Control Sample Data'!E264&gt;0),'Control Sample Data'!E264,$B$1),"")</f>
        <v/>
      </c>
      <c r="R265" s="17" t="str">
        <f>IF(SUM('Control Sample Data'!F$3:F$98)&gt;10,IF(AND(ISNUMBER('Control Sample Data'!F264),'Control Sample Data'!F264&lt;$B$1,'Control Sample Data'!F264&gt;0),'Control Sample Data'!F264,$B$1),"")</f>
        <v/>
      </c>
      <c r="S265" s="17" t="str">
        <f>IF(SUM('Control Sample Data'!G$3:G$98)&gt;10,IF(AND(ISNUMBER('Control Sample Data'!G264),'Control Sample Data'!G264&lt;$B$1,'Control Sample Data'!G264&gt;0),'Control Sample Data'!G264,$B$1),"")</f>
        <v/>
      </c>
      <c r="T265" s="17" t="str">
        <f>IF(SUM('Control Sample Data'!H$3:H$98)&gt;10,IF(AND(ISNUMBER('Control Sample Data'!H264),'Control Sample Data'!H264&lt;$B$1,'Control Sample Data'!H264&gt;0),'Control Sample Data'!H264,$B$1),"")</f>
        <v/>
      </c>
      <c r="U265" s="17" t="str">
        <f>IF(SUM('Control Sample Data'!I$3:I$98)&gt;10,IF(AND(ISNUMBER('Control Sample Data'!I264),'Control Sample Data'!I264&lt;$B$1,'Control Sample Data'!I264&gt;0),'Control Sample Data'!I264,$B$1),"")</f>
        <v/>
      </c>
      <c r="V265" s="17" t="str">
        <f>IF(SUM('Control Sample Data'!J$3:J$98)&gt;10,IF(AND(ISNUMBER('Control Sample Data'!J264),'Control Sample Data'!J264&lt;$B$1,'Control Sample Data'!J264&gt;0),'Control Sample Data'!J264,$B$1),"")</f>
        <v/>
      </c>
      <c r="W265" s="17" t="str">
        <f>IF(SUM('Control Sample Data'!K$3:K$98)&gt;10,IF(AND(ISNUMBER('Control Sample Data'!K264),'Control Sample Data'!K264&lt;$B$1,'Control Sample Data'!K264&gt;0),'Control Sample Data'!K264,$B$1),"")</f>
        <v/>
      </c>
      <c r="X265" s="17" t="str">
        <f>IF(SUM('Control Sample Data'!L$3:L$98)&gt;10,IF(AND(ISNUMBER('Control Sample Data'!L264),'Control Sample Data'!L264&lt;$B$1,'Control Sample Data'!L264&gt;0),'Control Sample Data'!L264,$B$1),"")</f>
        <v/>
      </c>
      <c r="Y265" s="17" t="str">
        <f>IF(SUM('Control Sample Data'!M$3:M$98)&gt;10,IF(AND(ISNUMBER('Control Sample Data'!M264),'Control Sample Data'!M264&lt;$B$1,'Control Sample Data'!M264&gt;0),'Control Sample Data'!M264,$B$1),"")</f>
        <v/>
      </c>
      <c r="AT265" s="36" t="str">
        <f t="shared" si="174"/>
        <v/>
      </c>
      <c r="AU265" s="36" t="str">
        <f t="shared" si="175"/>
        <v/>
      </c>
      <c r="AV265" s="36" t="str">
        <f t="shared" si="176"/>
        <v/>
      </c>
      <c r="AW265" s="36" t="str">
        <f t="shared" si="177"/>
        <v/>
      </c>
      <c r="AX265" s="36" t="str">
        <f t="shared" si="178"/>
        <v/>
      </c>
      <c r="AY265" s="36" t="str">
        <f t="shared" si="179"/>
        <v/>
      </c>
      <c r="AZ265" s="36" t="str">
        <f t="shared" si="180"/>
        <v/>
      </c>
      <c r="BA265" s="36" t="str">
        <f t="shared" si="181"/>
        <v/>
      </c>
      <c r="BB265" s="36" t="str">
        <f t="shared" si="182"/>
        <v/>
      </c>
      <c r="BC265" s="36" t="str">
        <f t="shared" si="183"/>
        <v/>
      </c>
      <c r="BD265" s="36" t="str">
        <f t="shared" si="184"/>
        <v/>
      </c>
      <c r="BE265" s="36" t="str">
        <f t="shared" si="185"/>
        <v/>
      </c>
      <c r="BF265" s="36" t="str">
        <f t="shared" si="186"/>
        <v/>
      </c>
      <c r="BG265" s="36" t="str">
        <f t="shared" si="187"/>
        <v/>
      </c>
      <c r="BH265" s="36" t="str">
        <f t="shared" si="188"/>
        <v/>
      </c>
      <c r="BI265" s="36" t="str">
        <f t="shared" si="189"/>
        <v/>
      </c>
      <c r="BJ265" s="36" t="str">
        <f t="shared" si="190"/>
        <v/>
      </c>
      <c r="BK265" s="36" t="str">
        <f t="shared" si="191"/>
        <v/>
      </c>
      <c r="BL265" s="36" t="str">
        <f t="shared" si="192"/>
        <v/>
      </c>
      <c r="BM265" s="36" t="str">
        <f t="shared" si="193"/>
        <v/>
      </c>
      <c r="BN265" s="38" t="e">
        <f t="shared" si="172"/>
        <v>#DIV/0!</v>
      </c>
      <c r="BO265" s="38" t="e">
        <f t="shared" si="173"/>
        <v>#DIV/0!</v>
      </c>
      <c r="BP265" s="39" t="str">
        <f t="shared" si="194"/>
        <v/>
      </c>
      <c r="BQ265" s="39" t="str">
        <f t="shared" si="195"/>
        <v/>
      </c>
      <c r="BR265" s="39" t="str">
        <f t="shared" si="196"/>
        <v/>
      </c>
      <c r="BS265" s="39" t="str">
        <f t="shared" si="197"/>
        <v/>
      </c>
      <c r="BT265" s="39" t="str">
        <f t="shared" si="198"/>
        <v/>
      </c>
      <c r="BU265" s="39" t="str">
        <f t="shared" si="199"/>
        <v/>
      </c>
      <c r="BV265" s="39" t="str">
        <f t="shared" si="200"/>
        <v/>
      </c>
      <c r="BW265" s="39" t="str">
        <f t="shared" si="201"/>
        <v/>
      </c>
      <c r="BX265" s="39" t="str">
        <f t="shared" si="202"/>
        <v/>
      </c>
      <c r="BY265" s="39" t="str">
        <f t="shared" si="203"/>
        <v/>
      </c>
      <c r="BZ265" s="39" t="str">
        <f t="shared" si="204"/>
        <v/>
      </c>
      <c r="CA265" s="39" t="str">
        <f t="shared" si="205"/>
        <v/>
      </c>
      <c r="CB265" s="39" t="str">
        <f t="shared" si="206"/>
        <v/>
      </c>
      <c r="CC265" s="39" t="str">
        <f t="shared" si="207"/>
        <v/>
      </c>
      <c r="CD265" s="39" t="str">
        <f t="shared" si="208"/>
        <v/>
      </c>
      <c r="CE265" s="39" t="str">
        <f t="shared" si="209"/>
        <v/>
      </c>
      <c r="CF265" s="39" t="str">
        <f t="shared" si="210"/>
        <v/>
      </c>
      <c r="CG265" s="39" t="str">
        <f t="shared" si="211"/>
        <v/>
      </c>
      <c r="CH265" s="39" t="str">
        <f t="shared" si="212"/>
        <v/>
      </c>
      <c r="CI265" s="39" t="str">
        <f t="shared" si="213"/>
        <v/>
      </c>
    </row>
    <row r="266" spans="1:87">
      <c r="A266" s="18"/>
      <c r="B266" s="15" t="str">
        <f>'Gene Table'!E265</f>
        <v>hsa-miR-186-5p</v>
      </c>
      <c r="C266" s="15" t="str">
        <f>'Gene Table'!B265</f>
        <v>K23</v>
      </c>
      <c r="D266" s="16" t="str">
        <f>IF(SUM('Test Sample Data'!D$3:D$98)&gt;10,IF(AND(ISNUMBER('Test Sample Data'!D265),'Test Sample Data'!D265&lt;$B$1,'Test Sample Data'!D265&gt;0),'Test Sample Data'!D265,$B$1),"")</f>
        <v/>
      </c>
      <c r="E266" s="17" t="str">
        <f>IF(SUM('Test Sample Data'!E$3:E$98)&gt;10,IF(AND(ISNUMBER('Test Sample Data'!E265),'Test Sample Data'!E265&lt;$B$1,'Test Sample Data'!E265&gt;0),'Test Sample Data'!E265,$B$1),"")</f>
        <v/>
      </c>
      <c r="F266" s="17" t="str">
        <f>IF(SUM('Test Sample Data'!F$3:F$98)&gt;10,IF(AND(ISNUMBER('Test Sample Data'!F265),'Test Sample Data'!F265&lt;$B$1,'Test Sample Data'!F265&gt;0),'Test Sample Data'!F265,$B$1),"")</f>
        <v/>
      </c>
      <c r="G266" s="17" t="str">
        <f>IF(SUM('Test Sample Data'!G$3:G$98)&gt;10,IF(AND(ISNUMBER('Test Sample Data'!G265),'Test Sample Data'!G265&lt;$B$1,'Test Sample Data'!G265&gt;0),'Test Sample Data'!G265,$B$1),"")</f>
        <v/>
      </c>
      <c r="H266" s="17" t="str">
        <f>IF(SUM('Test Sample Data'!H$3:H$98)&gt;10,IF(AND(ISNUMBER('Test Sample Data'!H265),'Test Sample Data'!H265&lt;$B$1,'Test Sample Data'!H265&gt;0),'Test Sample Data'!H265,$B$1),"")</f>
        <v/>
      </c>
      <c r="I266" s="17" t="str">
        <f>IF(SUM('Test Sample Data'!I$3:I$98)&gt;10,IF(AND(ISNUMBER('Test Sample Data'!I265),'Test Sample Data'!I265&lt;$B$1,'Test Sample Data'!I265&gt;0),'Test Sample Data'!I265,$B$1),"")</f>
        <v/>
      </c>
      <c r="J266" s="17" t="str">
        <f>IF(SUM('Test Sample Data'!J$3:J$98)&gt;10,IF(AND(ISNUMBER('Test Sample Data'!J265),'Test Sample Data'!J265&lt;$B$1,'Test Sample Data'!J265&gt;0),'Test Sample Data'!J265,$B$1),"")</f>
        <v/>
      </c>
      <c r="K266" s="17" t="str">
        <f>IF(SUM('Test Sample Data'!K$3:K$98)&gt;10,IF(AND(ISNUMBER('Test Sample Data'!K265),'Test Sample Data'!K265&lt;$B$1,'Test Sample Data'!K265&gt;0),'Test Sample Data'!K265,$B$1),"")</f>
        <v/>
      </c>
      <c r="L266" s="17" t="str">
        <f>IF(SUM('Test Sample Data'!L$3:L$98)&gt;10,IF(AND(ISNUMBER('Test Sample Data'!L265),'Test Sample Data'!L265&lt;$B$1,'Test Sample Data'!L265&gt;0),'Test Sample Data'!L265,$B$1),"")</f>
        <v/>
      </c>
      <c r="M266" s="17" t="str">
        <f>IF(SUM('Test Sample Data'!M$3:M$98)&gt;10,IF(AND(ISNUMBER('Test Sample Data'!M265),'Test Sample Data'!M265&lt;$B$1,'Test Sample Data'!M265&gt;0),'Test Sample Data'!M265,$B$1),"")</f>
        <v/>
      </c>
      <c r="N266" s="17" t="str">
        <f>'Gene Table'!E265</f>
        <v>hsa-miR-186-5p</v>
      </c>
      <c r="O266" s="17" t="str">
        <f>'Gene Table'!B265</f>
        <v>K23</v>
      </c>
      <c r="P266" s="17" t="str">
        <f>IF(SUM('Control Sample Data'!D$3:D$98)&gt;10,IF(AND(ISNUMBER('Control Sample Data'!D265),'Control Sample Data'!D265&lt;$B$1,'Control Sample Data'!D265&gt;0),'Control Sample Data'!D265,$B$1),"")</f>
        <v/>
      </c>
      <c r="Q266" s="17" t="str">
        <f>IF(SUM('Control Sample Data'!E$3:E$98)&gt;10,IF(AND(ISNUMBER('Control Sample Data'!E265),'Control Sample Data'!E265&lt;$B$1,'Control Sample Data'!E265&gt;0),'Control Sample Data'!E265,$B$1),"")</f>
        <v/>
      </c>
      <c r="R266" s="17" t="str">
        <f>IF(SUM('Control Sample Data'!F$3:F$98)&gt;10,IF(AND(ISNUMBER('Control Sample Data'!F265),'Control Sample Data'!F265&lt;$B$1,'Control Sample Data'!F265&gt;0),'Control Sample Data'!F265,$B$1),"")</f>
        <v/>
      </c>
      <c r="S266" s="17" t="str">
        <f>IF(SUM('Control Sample Data'!G$3:G$98)&gt;10,IF(AND(ISNUMBER('Control Sample Data'!G265),'Control Sample Data'!G265&lt;$B$1,'Control Sample Data'!G265&gt;0),'Control Sample Data'!G265,$B$1),"")</f>
        <v/>
      </c>
      <c r="T266" s="17" t="str">
        <f>IF(SUM('Control Sample Data'!H$3:H$98)&gt;10,IF(AND(ISNUMBER('Control Sample Data'!H265),'Control Sample Data'!H265&lt;$B$1,'Control Sample Data'!H265&gt;0),'Control Sample Data'!H265,$B$1),"")</f>
        <v/>
      </c>
      <c r="U266" s="17" t="str">
        <f>IF(SUM('Control Sample Data'!I$3:I$98)&gt;10,IF(AND(ISNUMBER('Control Sample Data'!I265),'Control Sample Data'!I265&lt;$B$1,'Control Sample Data'!I265&gt;0),'Control Sample Data'!I265,$B$1),"")</f>
        <v/>
      </c>
      <c r="V266" s="17" t="str">
        <f>IF(SUM('Control Sample Data'!J$3:J$98)&gt;10,IF(AND(ISNUMBER('Control Sample Data'!J265),'Control Sample Data'!J265&lt;$B$1,'Control Sample Data'!J265&gt;0),'Control Sample Data'!J265,$B$1),"")</f>
        <v/>
      </c>
      <c r="W266" s="17" t="str">
        <f>IF(SUM('Control Sample Data'!K$3:K$98)&gt;10,IF(AND(ISNUMBER('Control Sample Data'!K265),'Control Sample Data'!K265&lt;$B$1,'Control Sample Data'!K265&gt;0),'Control Sample Data'!K265,$B$1),"")</f>
        <v/>
      </c>
      <c r="X266" s="17" t="str">
        <f>IF(SUM('Control Sample Data'!L$3:L$98)&gt;10,IF(AND(ISNUMBER('Control Sample Data'!L265),'Control Sample Data'!L265&lt;$B$1,'Control Sample Data'!L265&gt;0),'Control Sample Data'!L265,$B$1),"")</f>
        <v/>
      </c>
      <c r="Y266" s="17" t="str">
        <f>IF(SUM('Control Sample Data'!M$3:M$98)&gt;10,IF(AND(ISNUMBER('Control Sample Data'!M265),'Control Sample Data'!M265&lt;$B$1,'Control Sample Data'!M265&gt;0),'Control Sample Data'!M265,$B$1),"")</f>
        <v/>
      </c>
      <c r="AT266" s="36" t="str">
        <f t="shared" si="174"/>
        <v/>
      </c>
      <c r="AU266" s="36" t="str">
        <f t="shared" si="175"/>
        <v/>
      </c>
      <c r="AV266" s="36" t="str">
        <f t="shared" si="176"/>
        <v/>
      </c>
      <c r="AW266" s="36" t="str">
        <f t="shared" si="177"/>
        <v/>
      </c>
      <c r="AX266" s="36" t="str">
        <f t="shared" si="178"/>
        <v/>
      </c>
      <c r="AY266" s="36" t="str">
        <f t="shared" si="179"/>
        <v/>
      </c>
      <c r="AZ266" s="36" t="str">
        <f t="shared" si="180"/>
        <v/>
      </c>
      <c r="BA266" s="36" t="str">
        <f t="shared" si="181"/>
        <v/>
      </c>
      <c r="BB266" s="36" t="str">
        <f t="shared" si="182"/>
        <v/>
      </c>
      <c r="BC266" s="36" t="str">
        <f t="shared" si="183"/>
        <v/>
      </c>
      <c r="BD266" s="36" t="str">
        <f t="shared" si="184"/>
        <v/>
      </c>
      <c r="BE266" s="36" t="str">
        <f t="shared" si="185"/>
        <v/>
      </c>
      <c r="BF266" s="36" t="str">
        <f t="shared" si="186"/>
        <v/>
      </c>
      <c r="BG266" s="36" t="str">
        <f t="shared" si="187"/>
        <v/>
      </c>
      <c r="BH266" s="36" t="str">
        <f t="shared" si="188"/>
        <v/>
      </c>
      <c r="BI266" s="36" t="str">
        <f t="shared" si="189"/>
        <v/>
      </c>
      <c r="BJ266" s="36" t="str">
        <f t="shared" si="190"/>
        <v/>
      </c>
      <c r="BK266" s="36" t="str">
        <f t="shared" si="191"/>
        <v/>
      </c>
      <c r="BL266" s="36" t="str">
        <f t="shared" si="192"/>
        <v/>
      </c>
      <c r="BM266" s="36" t="str">
        <f t="shared" si="193"/>
        <v/>
      </c>
      <c r="BN266" s="38" t="e">
        <f t="shared" si="172"/>
        <v>#DIV/0!</v>
      </c>
      <c r="BO266" s="38" t="e">
        <f t="shared" si="173"/>
        <v>#DIV/0!</v>
      </c>
      <c r="BP266" s="39" t="str">
        <f t="shared" si="194"/>
        <v/>
      </c>
      <c r="BQ266" s="39" t="str">
        <f t="shared" si="195"/>
        <v/>
      </c>
      <c r="BR266" s="39" t="str">
        <f t="shared" si="196"/>
        <v/>
      </c>
      <c r="BS266" s="39" t="str">
        <f t="shared" si="197"/>
        <v/>
      </c>
      <c r="BT266" s="39" t="str">
        <f t="shared" si="198"/>
        <v/>
      </c>
      <c r="BU266" s="39" t="str">
        <f t="shared" si="199"/>
        <v/>
      </c>
      <c r="BV266" s="39" t="str">
        <f t="shared" si="200"/>
        <v/>
      </c>
      <c r="BW266" s="39" t="str">
        <f t="shared" si="201"/>
        <v/>
      </c>
      <c r="BX266" s="39" t="str">
        <f t="shared" si="202"/>
        <v/>
      </c>
      <c r="BY266" s="39" t="str">
        <f t="shared" si="203"/>
        <v/>
      </c>
      <c r="BZ266" s="39" t="str">
        <f t="shared" si="204"/>
        <v/>
      </c>
      <c r="CA266" s="39" t="str">
        <f t="shared" si="205"/>
        <v/>
      </c>
      <c r="CB266" s="39" t="str">
        <f t="shared" si="206"/>
        <v/>
      </c>
      <c r="CC266" s="39" t="str">
        <f t="shared" si="207"/>
        <v/>
      </c>
      <c r="CD266" s="39" t="str">
        <f t="shared" si="208"/>
        <v/>
      </c>
      <c r="CE266" s="39" t="str">
        <f t="shared" si="209"/>
        <v/>
      </c>
      <c r="CF266" s="39" t="str">
        <f t="shared" si="210"/>
        <v/>
      </c>
      <c r="CG266" s="39" t="str">
        <f t="shared" si="211"/>
        <v/>
      </c>
      <c r="CH266" s="39" t="str">
        <f t="shared" si="212"/>
        <v/>
      </c>
      <c r="CI266" s="39" t="str">
        <f t="shared" si="213"/>
        <v/>
      </c>
    </row>
    <row r="267" spans="1:87">
      <c r="A267" s="18"/>
      <c r="B267" s="15" t="str">
        <f>'Gene Table'!E266</f>
        <v>hsa-miR-556-5p</v>
      </c>
      <c r="C267" s="15" t="str">
        <f>'Gene Table'!B266</f>
        <v>K24</v>
      </c>
      <c r="D267" s="16" t="str">
        <f>IF(SUM('Test Sample Data'!D$3:D$98)&gt;10,IF(AND(ISNUMBER('Test Sample Data'!D266),'Test Sample Data'!D266&lt;$B$1,'Test Sample Data'!D266&gt;0),'Test Sample Data'!D266,$B$1),"")</f>
        <v/>
      </c>
      <c r="E267" s="17" t="str">
        <f>IF(SUM('Test Sample Data'!E$3:E$98)&gt;10,IF(AND(ISNUMBER('Test Sample Data'!E266),'Test Sample Data'!E266&lt;$B$1,'Test Sample Data'!E266&gt;0),'Test Sample Data'!E266,$B$1),"")</f>
        <v/>
      </c>
      <c r="F267" s="17" t="str">
        <f>IF(SUM('Test Sample Data'!F$3:F$98)&gt;10,IF(AND(ISNUMBER('Test Sample Data'!F266),'Test Sample Data'!F266&lt;$B$1,'Test Sample Data'!F266&gt;0),'Test Sample Data'!F266,$B$1),"")</f>
        <v/>
      </c>
      <c r="G267" s="17" t="str">
        <f>IF(SUM('Test Sample Data'!G$3:G$98)&gt;10,IF(AND(ISNUMBER('Test Sample Data'!G266),'Test Sample Data'!G266&lt;$B$1,'Test Sample Data'!G266&gt;0),'Test Sample Data'!G266,$B$1),"")</f>
        <v/>
      </c>
      <c r="H267" s="17" t="str">
        <f>IF(SUM('Test Sample Data'!H$3:H$98)&gt;10,IF(AND(ISNUMBER('Test Sample Data'!H266),'Test Sample Data'!H266&lt;$B$1,'Test Sample Data'!H266&gt;0),'Test Sample Data'!H266,$B$1),"")</f>
        <v/>
      </c>
      <c r="I267" s="17" t="str">
        <f>IF(SUM('Test Sample Data'!I$3:I$98)&gt;10,IF(AND(ISNUMBER('Test Sample Data'!I266),'Test Sample Data'!I266&lt;$B$1,'Test Sample Data'!I266&gt;0),'Test Sample Data'!I266,$B$1),"")</f>
        <v/>
      </c>
      <c r="J267" s="17" t="str">
        <f>IF(SUM('Test Sample Data'!J$3:J$98)&gt;10,IF(AND(ISNUMBER('Test Sample Data'!J266),'Test Sample Data'!J266&lt;$B$1,'Test Sample Data'!J266&gt;0),'Test Sample Data'!J266,$B$1),"")</f>
        <v/>
      </c>
      <c r="K267" s="17" t="str">
        <f>IF(SUM('Test Sample Data'!K$3:K$98)&gt;10,IF(AND(ISNUMBER('Test Sample Data'!K266),'Test Sample Data'!K266&lt;$B$1,'Test Sample Data'!K266&gt;0),'Test Sample Data'!K266,$B$1),"")</f>
        <v/>
      </c>
      <c r="L267" s="17" t="str">
        <f>IF(SUM('Test Sample Data'!L$3:L$98)&gt;10,IF(AND(ISNUMBER('Test Sample Data'!L266),'Test Sample Data'!L266&lt;$B$1,'Test Sample Data'!L266&gt;0),'Test Sample Data'!L266,$B$1),"")</f>
        <v/>
      </c>
      <c r="M267" s="17" t="str">
        <f>IF(SUM('Test Sample Data'!M$3:M$98)&gt;10,IF(AND(ISNUMBER('Test Sample Data'!M266),'Test Sample Data'!M266&lt;$B$1,'Test Sample Data'!M266&gt;0),'Test Sample Data'!M266,$B$1),"")</f>
        <v/>
      </c>
      <c r="N267" s="17" t="str">
        <f>'Gene Table'!E266</f>
        <v>hsa-miR-556-5p</v>
      </c>
      <c r="O267" s="17" t="str">
        <f>'Gene Table'!B266</f>
        <v>K24</v>
      </c>
      <c r="P267" s="17" t="str">
        <f>IF(SUM('Control Sample Data'!D$3:D$98)&gt;10,IF(AND(ISNUMBER('Control Sample Data'!D266),'Control Sample Data'!D266&lt;$B$1,'Control Sample Data'!D266&gt;0),'Control Sample Data'!D266,$B$1),"")</f>
        <v/>
      </c>
      <c r="Q267" s="17" t="str">
        <f>IF(SUM('Control Sample Data'!E$3:E$98)&gt;10,IF(AND(ISNUMBER('Control Sample Data'!E266),'Control Sample Data'!E266&lt;$B$1,'Control Sample Data'!E266&gt;0),'Control Sample Data'!E266,$B$1),"")</f>
        <v/>
      </c>
      <c r="R267" s="17" t="str">
        <f>IF(SUM('Control Sample Data'!F$3:F$98)&gt;10,IF(AND(ISNUMBER('Control Sample Data'!F266),'Control Sample Data'!F266&lt;$B$1,'Control Sample Data'!F266&gt;0),'Control Sample Data'!F266,$B$1),"")</f>
        <v/>
      </c>
      <c r="S267" s="17" t="str">
        <f>IF(SUM('Control Sample Data'!G$3:G$98)&gt;10,IF(AND(ISNUMBER('Control Sample Data'!G266),'Control Sample Data'!G266&lt;$B$1,'Control Sample Data'!G266&gt;0),'Control Sample Data'!G266,$B$1),"")</f>
        <v/>
      </c>
      <c r="T267" s="17" t="str">
        <f>IF(SUM('Control Sample Data'!H$3:H$98)&gt;10,IF(AND(ISNUMBER('Control Sample Data'!H266),'Control Sample Data'!H266&lt;$B$1,'Control Sample Data'!H266&gt;0),'Control Sample Data'!H266,$B$1),"")</f>
        <v/>
      </c>
      <c r="U267" s="17" t="str">
        <f>IF(SUM('Control Sample Data'!I$3:I$98)&gt;10,IF(AND(ISNUMBER('Control Sample Data'!I266),'Control Sample Data'!I266&lt;$B$1,'Control Sample Data'!I266&gt;0),'Control Sample Data'!I266,$B$1),"")</f>
        <v/>
      </c>
      <c r="V267" s="17" t="str">
        <f>IF(SUM('Control Sample Data'!J$3:J$98)&gt;10,IF(AND(ISNUMBER('Control Sample Data'!J266),'Control Sample Data'!J266&lt;$B$1,'Control Sample Data'!J266&gt;0),'Control Sample Data'!J266,$B$1),"")</f>
        <v/>
      </c>
      <c r="W267" s="17" t="str">
        <f>IF(SUM('Control Sample Data'!K$3:K$98)&gt;10,IF(AND(ISNUMBER('Control Sample Data'!K266),'Control Sample Data'!K266&lt;$B$1,'Control Sample Data'!K266&gt;0),'Control Sample Data'!K266,$B$1),"")</f>
        <v/>
      </c>
      <c r="X267" s="17" t="str">
        <f>IF(SUM('Control Sample Data'!L$3:L$98)&gt;10,IF(AND(ISNUMBER('Control Sample Data'!L266),'Control Sample Data'!L266&lt;$B$1,'Control Sample Data'!L266&gt;0),'Control Sample Data'!L266,$B$1),"")</f>
        <v/>
      </c>
      <c r="Y267" s="17" t="str">
        <f>IF(SUM('Control Sample Data'!M$3:M$98)&gt;10,IF(AND(ISNUMBER('Control Sample Data'!M266),'Control Sample Data'!M266&lt;$B$1,'Control Sample Data'!M266&gt;0),'Control Sample Data'!M266,$B$1),"")</f>
        <v/>
      </c>
      <c r="AT267" s="36" t="str">
        <f t="shared" si="174"/>
        <v/>
      </c>
      <c r="AU267" s="36" t="str">
        <f t="shared" si="175"/>
        <v/>
      </c>
      <c r="AV267" s="36" t="str">
        <f t="shared" si="176"/>
        <v/>
      </c>
      <c r="AW267" s="36" t="str">
        <f t="shared" si="177"/>
        <v/>
      </c>
      <c r="AX267" s="36" t="str">
        <f t="shared" si="178"/>
        <v/>
      </c>
      <c r="AY267" s="36" t="str">
        <f t="shared" si="179"/>
        <v/>
      </c>
      <c r="AZ267" s="36" t="str">
        <f t="shared" si="180"/>
        <v/>
      </c>
      <c r="BA267" s="36" t="str">
        <f t="shared" si="181"/>
        <v/>
      </c>
      <c r="BB267" s="36" t="str">
        <f t="shared" si="182"/>
        <v/>
      </c>
      <c r="BC267" s="36" t="str">
        <f t="shared" si="183"/>
        <v/>
      </c>
      <c r="BD267" s="36" t="str">
        <f t="shared" si="184"/>
        <v/>
      </c>
      <c r="BE267" s="36" t="str">
        <f t="shared" si="185"/>
        <v/>
      </c>
      <c r="BF267" s="36" t="str">
        <f t="shared" si="186"/>
        <v/>
      </c>
      <c r="BG267" s="36" t="str">
        <f t="shared" si="187"/>
        <v/>
      </c>
      <c r="BH267" s="36" t="str">
        <f t="shared" si="188"/>
        <v/>
      </c>
      <c r="BI267" s="36" t="str">
        <f t="shared" si="189"/>
        <v/>
      </c>
      <c r="BJ267" s="36" t="str">
        <f t="shared" si="190"/>
        <v/>
      </c>
      <c r="BK267" s="36" t="str">
        <f t="shared" si="191"/>
        <v/>
      </c>
      <c r="BL267" s="36" t="str">
        <f t="shared" si="192"/>
        <v/>
      </c>
      <c r="BM267" s="36" t="str">
        <f t="shared" si="193"/>
        <v/>
      </c>
      <c r="BN267" s="38" t="e">
        <f t="shared" si="172"/>
        <v>#DIV/0!</v>
      </c>
      <c r="BO267" s="38" t="e">
        <f t="shared" si="173"/>
        <v>#DIV/0!</v>
      </c>
      <c r="BP267" s="39" t="str">
        <f t="shared" si="194"/>
        <v/>
      </c>
      <c r="BQ267" s="39" t="str">
        <f t="shared" si="195"/>
        <v/>
      </c>
      <c r="BR267" s="39" t="str">
        <f t="shared" si="196"/>
        <v/>
      </c>
      <c r="BS267" s="39" t="str">
        <f t="shared" si="197"/>
        <v/>
      </c>
      <c r="BT267" s="39" t="str">
        <f t="shared" si="198"/>
        <v/>
      </c>
      <c r="BU267" s="39" t="str">
        <f t="shared" si="199"/>
        <v/>
      </c>
      <c r="BV267" s="39" t="str">
        <f t="shared" si="200"/>
        <v/>
      </c>
      <c r="BW267" s="39" t="str">
        <f t="shared" si="201"/>
        <v/>
      </c>
      <c r="BX267" s="39" t="str">
        <f t="shared" si="202"/>
        <v/>
      </c>
      <c r="BY267" s="39" t="str">
        <f t="shared" si="203"/>
        <v/>
      </c>
      <c r="BZ267" s="39" t="str">
        <f t="shared" si="204"/>
        <v/>
      </c>
      <c r="CA267" s="39" t="str">
        <f t="shared" si="205"/>
        <v/>
      </c>
      <c r="CB267" s="39" t="str">
        <f t="shared" si="206"/>
        <v/>
      </c>
      <c r="CC267" s="39" t="str">
        <f t="shared" si="207"/>
        <v/>
      </c>
      <c r="CD267" s="39" t="str">
        <f t="shared" si="208"/>
        <v/>
      </c>
      <c r="CE267" s="39" t="str">
        <f t="shared" si="209"/>
        <v/>
      </c>
      <c r="CF267" s="39" t="str">
        <f t="shared" si="210"/>
        <v/>
      </c>
      <c r="CG267" s="39" t="str">
        <f t="shared" si="211"/>
        <v/>
      </c>
      <c r="CH267" s="39" t="str">
        <f t="shared" si="212"/>
        <v/>
      </c>
      <c r="CI267" s="39" t="str">
        <f t="shared" si="213"/>
        <v/>
      </c>
    </row>
    <row r="268" spans="1:87">
      <c r="A268" s="18"/>
      <c r="B268" s="15" t="str">
        <f>'Gene Table'!E267</f>
        <v>hsa-miR-297</v>
      </c>
      <c r="C268" s="15" t="str">
        <f>'Gene Table'!B267</f>
        <v>L01</v>
      </c>
      <c r="D268" s="16" t="str">
        <f>IF(SUM('Test Sample Data'!D$3:D$98)&gt;10,IF(AND(ISNUMBER('Test Sample Data'!D267),'Test Sample Data'!D267&lt;$B$1,'Test Sample Data'!D267&gt;0),'Test Sample Data'!D267,$B$1),"")</f>
        <v/>
      </c>
      <c r="E268" s="17" t="str">
        <f>IF(SUM('Test Sample Data'!E$3:E$98)&gt;10,IF(AND(ISNUMBER('Test Sample Data'!E267),'Test Sample Data'!E267&lt;$B$1,'Test Sample Data'!E267&gt;0),'Test Sample Data'!E267,$B$1),"")</f>
        <v/>
      </c>
      <c r="F268" s="17" t="str">
        <f>IF(SUM('Test Sample Data'!F$3:F$98)&gt;10,IF(AND(ISNUMBER('Test Sample Data'!F267),'Test Sample Data'!F267&lt;$B$1,'Test Sample Data'!F267&gt;0),'Test Sample Data'!F267,$B$1),"")</f>
        <v/>
      </c>
      <c r="G268" s="17" t="str">
        <f>IF(SUM('Test Sample Data'!G$3:G$98)&gt;10,IF(AND(ISNUMBER('Test Sample Data'!G267),'Test Sample Data'!G267&lt;$B$1,'Test Sample Data'!G267&gt;0),'Test Sample Data'!G267,$B$1),"")</f>
        <v/>
      </c>
      <c r="H268" s="17" t="str">
        <f>IF(SUM('Test Sample Data'!H$3:H$98)&gt;10,IF(AND(ISNUMBER('Test Sample Data'!H267),'Test Sample Data'!H267&lt;$B$1,'Test Sample Data'!H267&gt;0),'Test Sample Data'!H267,$B$1),"")</f>
        <v/>
      </c>
      <c r="I268" s="17" t="str">
        <f>IF(SUM('Test Sample Data'!I$3:I$98)&gt;10,IF(AND(ISNUMBER('Test Sample Data'!I267),'Test Sample Data'!I267&lt;$B$1,'Test Sample Data'!I267&gt;0),'Test Sample Data'!I267,$B$1),"")</f>
        <v/>
      </c>
      <c r="J268" s="17" t="str">
        <f>IF(SUM('Test Sample Data'!J$3:J$98)&gt;10,IF(AND(ISNUMBER('Test Sample Data'!J267),'Test Sample Data'!J267&lt;$B$1,'Test Sample Data'!J267&gt;0),'Test Sample Data'!J267,$B$1),"")</f>
        <v/>
      </c>
      <c r="K268" s="17" t="str">
        <f>IF(SUM('Test Sample Data'!K$3:K$98)&gt;10,IF(AND(ISNUMBER('Test Sample Data'!K267),'Test Sample Data'!K267&lt;$B$1,'Test Sample Data'!K267&gt;0),'Test Sample Data'!K267,$B$1),"")</f>
        <v/>
      </c>
      <c r="L268" s="17" t="str">
        <f>IF(SUM('Test Sample Data'!L$3:L$98)&gt;10,IF(AND(ISNUMBER('Test Sample Data'!L267),'Test Sample Data'!L267&lt;$B$1,'Test Sample Data'!L267&gt;0),'Test Sample Data'!L267,$B$1),"")</f>
        <v/>
      </c>
      <c r="M268" s="17" t="str">
        <f>IF(SUM('Test Sample Data'!M$3:M$98)&gt;10,IF(AND(ISNUMBER('Test Sample Data'!M267),'Test Sample Data'!M267&lt;$B$1,'Test Sample Data'!M267&gt;0),'Test Sample Data'!M267,$B$1),"")</f>
        <v/>
      </c>
      <c r="N268" s="17" t="str">
        <f>'Gene Table'!E267</f>
        <v>hsa-miR-297</v>
      </c>
      <c r="O268" s="17" t="str">
        <f>'Gene Table'!B267</f>
        <v>L01</v>
      </c>
      <c r="P268" s="17" t="str">
        <f>IF(SUM('Control Sample Data'!D$3:D$98)&gt;10,IF(AND(ISNUMBER('Control Sample Data'!D267),'Control Sample Data'!D267&lt;$B$1,'Control Sample Data'!D267&gt;0),'Control Sample Data'!D267,$B$1),"")</f>
        <v/>
      </c>
      <c r="Q268" s="17" t="str">
        <f>IF(SUM('Control Sample Data'!E$3:E$98)&gt;10,IF(AND(ISNUMBER('Control Sample Data'!E267),'Control Sample Data'!E267&lt;$B$1,'Control Sample Data'!E267&gt;0),'Control Sample Data'!E267,$B$1),"")</f>
        <v/>
      </c>
      <c r="R268" s="17" t="str">
        <f>IF(SUM('Control Sample Data'!F$3:F$98)&gt;10,IF(AND(ISNUMBER('Control Sample Data'!F267),'Control Sample Data'!F267&lt;$B$1,'Control Sample Data'!F267&gt;0),'Control Sample Data'!F267,$B$1),"")</f>
        <v/>
      </c>
      <c r="S268" s="17" t="str">
        <f>IF(SUM('Control Sample Data'!G$3:G$98)&gt;10,IF(AND(ISNUMBER('Control Sample Data'!G267),'Control Sample Data'!G267&lt;$B$1,'Control Sample Data'!G267&gt;0),'Control Sample Data'!G267,$B$1),"")</f>
        <v/>
      </c>
      <c r="T268" s="17" t="str">
        <f>IF(SUM('Control Sample Data'!H$3:H$98)&gt;10,IF(AND(ISNUMBER('Control Sample Data'!H267),'Control Sample Data'!H267&lt;$B$1,'Control Sample Data'!H267&gt;0),'Control Sample Data'!H267,$B$1),"")</f>
        <v/>
      </c>
      <c r="U268" s="17" t="str">
        <f>IF(SUM('Control Sample Data'!I$3:I$98)&gt;10,IF(AND(ISNUMBER('Control Sample Data'!I267),'Control Sample Data'!I267&lt;$B$1,'Control Sample Data'!I267&gt;0),'Control Sample Data'!I267,$B$1),"")</f>
        <v/>
      </c>
      <c r="V268" s="17" t="str">
        <f>IF(SUM('Control Sample Data'!J$3:J$98)&gt;10,IF(AND(ISNUMBER('Control Sample Data'!J267),'Control Sample Data'!J267&lt;$B$1,'Control Sample Data'!J267&gt;0),'Control Sample Data'!J267,$B$1),"")</f>
        <v/>
      </c>
      <c r="W268" s="17" t="str">
        <f>IF(SUM('Control Sample Data'!K$3:K$98)&gt;10,IF(AND(ISNUMBER('Control Sample Data'!K267),'Control Sample Data'!K267&lt;$B$1,'Control Sample Data'!K267&gt;0),'Control Sample Data'!K267,$B$1),"")</f>
        <v/>
      </c>
      <c r="X268" s="17" t="str">
        <f>IF(SUM('Control Sample Data'!L$3:L$98)&gt;10,IF(AND(ISNUMBER('Control Sample Data'!L267),'Control Sample Data'!L267&lt;$B$1,'Control Sample Data'!L267&gt;0),'Control Sample Data'!L267,$B$1),"")</f>
        <v/>
      </c>
      <c r="Y268" s="17" t="str">
        <f>IF(SUM('Control Sample Data'!M$3:M$98)&gt;10,IF(AND(ISNUMBER('Control Sample Data'!M267),'Control Sample Data'!M267&lt;$B$1,'Control Sample Data'!M267&gt;0),'Control Sample Data'!M267,$B$1),"")</f>
        <v/>
      </c>
      <c r="AT268" s="36" t="str">
        <f t="shared" si="174"/>
        <v/>
      </c>
      <c r="AU268" s="36" t="str">
        <f t="shared" si="175"/>
        <v/>
      </c>
      <c r="AV268" s="36" t="str">
        <f t="shared" si="176"/>
        <v/>
      </c>
      <c r="AW268" s="36" t="str">
        <f t="shared" si="177"/>
        <v/>
      </c>
      <c r="AX268" s="36" t="str">
        <f t="shared" si="178"/>
        <v/>
      </c>
      <c r="AY268" s="36" t="str">
        <f t="shared" si="179"/>
        <v/>
      </c>
      <c r="AZ268" s="36" t="str">
        <f t="shared" si="180"/>
        <v/>
      </c>
      <c r="BA268" s="36" t="str">
        <f t="shared" si="181"/>
        <v/>
      </c>
      <c r="BB268" s="36" t="str">
        <f t="shared" si="182"/>
        <v/>
      </c>
      <c r="BC268" s="36" t="str">
        <f t="shared" si="183"/>
        <v/>
      </c>
      <c r="BD268" s="36" t="str">
        <f t="shared" si="184"/>
        <v/>
      </c>
      <c r="BE268" s="36" t="str">
        <f t="shared" si="185"/>
        <v/>
      </c>
      <c r="BF268" s="36" t="str">
        <f t="shared" si="186"/>
        <v/>
      </c>
      <c r="BG268" s="36" t="str">
        <f t="shared" si="187"/>
        <v/>
      </c>
      <c r="BH268" s="36" t="str">
        <f t="shared" si="188"/>
        <v/>
      </c>
      <c r="BI268" s="36" t="str">
        <f t="shared" si="189"/>
        <v/>
      </c>
      <c r="BJ268" s="36" t="str">
        <f t="shared" si="190"/>
        <v/>
      </c>
      <c r="BK268" s="36" t="str">
        <f t="shared" si="191"/>
        <v/>
      </c>
      <c r="BL268" s="36" t="str">
        <f t="shared" si="192"/>
        <v/>
      </c>
      <c r="BM268" s="36" t="str">
        <f t="shared" si="193"/>
        <v/>
      </c>
      <c r="BN268" s="38" t="e">
        <f t="shared" si="172"/>
        <v>#DIV/0!</v>
      </c>
      <c r="BO268" s="38" t="e">
        <f t="shared" si="173"/>
        <v>#DIV/0!</v>
      </c>
      <c r="BP268" s="39" t="str">
        <f t="shared" si="194"/>
        <v/>
      </c>
      <c r="BQ268" s="39" t="str">
        <f t="shared" si="195"/>
        <v/>
      </c>
      <c r="BR268" s="39" t="str">
        <f t="shared" si="196"/>
        <v/>
      </c>
      <c r="BS268" s="39" t="str">
        <f t="shared" si="197"/>
        <v/>
      </c>
      <c r="BT268" s="39" t="str">
        <f t="shared" si="198"/>
        <v/>
      </c>
      <c r="BU268" s="39" t="str">
        <f t="shared" si="199"/>
        <v/>
      </c>
      <c r="BV268" s="39" t="str">
        <f t="shared" si="200"/>
        <v/>
      </c>
      <c r="BW268" s="39" t="str">
        <f t="shared" si="201"/>
        <v/>
      </c>
      <c r="BX268" s="39" t="str">
        <f t="shared" si="202"/>
        <v/>
      </c>
      <c r="BY268" s="39" t="str">
        <f t="shared" si="203"/>
        <v/>
      </c>
      <c r="BZ268" s="39" t="str">
        <f t="shared" si="204"/>
        <v/>
      </c>
      <c r="CA268" s="39" t="str">
        <f t="shared" si="205"/>
        <v/>
      </c>
      <c r="CB268" s="39" t="str">
        <f t="shared" si="206"/>
        <v/>
      </c>
      <c r="CC268" s="39" t="str">
        <f t="shared" si="207"/>
        <v/>
      </c>
      <c r="CD268" s="39" t="str">
        <f t="shared" si="208"/>
        <v/>
      </c>
      <c r="CE268" s="39" t="str">
        <f t="shared" si="209"/>
        <v/>
      </c>
      <c r="CF268" s="39" t="str">
        <f t="shared" si="210"/>
        <v/>
      </c>
      <c r="CG268" s="39" t="str">
        <f t="shared" si="211"/>
        <v/>
      </c>
      <c r="CH268" s="39" t="str">
        <f t="shared" si="212"/>
        <v/>
      </c>
      <c r="CI268" s="39" t="str">
        <f t="shared" si="213"/>
        <v/>
      </c>
    </row>
    <row r="269" spans="1:87">
      <c r="A269" s="18"/>
      <c r="B269" s="15" t="str">
        <f>'Gene Table'!E268</f>
        <v>hsa-miR-1306-3p</v>
      </c>
      <c r="C269" s="15" t="str">
        <f>'Gene Table'!B268</f>
        <v>L02</v>
      </c>
      <c r="D269" s="16" t="str">
        <f>IF(SUM('Test Sample Data'!D$3:D$98)&gt;10,IF(AND(ISNUMBER('Test Sample Data'!D268),'Test Sample Data'!D268&lt;$B$1,'Test Sample Data'!D268&gt;0),'Test Sample Data'!D268,$B$1),"")</f>
        <v/>
      </c>
      <c r="E269" s="17" t="str">
        <f>IF(SUM('Test Sample Data'!E$3:E$98)&gt;10,IF(AND(ISNUMBER('Test Sample Data'!E268),'Test Sample Data'!E268&lt;$B$1,'Test Sample Data'!E268&gt;0),'Test Sample Data'!E268,$B$1),"")</f>
        <v/>
      </c>
      <c r="F269" s="17" t="str">
        <f>IF(SUM('Test Sample Data'!F$3:F$98)&gt;10,IF(AND(ISNUMBER('Test Sample Data'!F268),'Test Sample Data'!F268&lt;$B$1,'Test Sample Data'!F268&gt;0),'Test Sample Data'!F268,$B$1),"")</f>
        <v/>
      </c>
      <c r="G269" s="17" t="str">
        <f>IF(SUM('Test Sample Data'!G$3:G$98)&gt;10,IF(AND(ISNUMBER('Test Sample Data'!G268),'Test Sample Data'!G268&lt;$B$1,'Test Sample Data'!G268&gt;0),'Test Sample Data'!G268,$B$1),"")</f>
        <v/>
      </c>
      <c r="H269" s="17" t="str">
        <f>IF(SUM('Test Sample Data'!H$3:H$98)&gt;10,IF(AND(ISNUMBER('Test Sample Data'!H268),'Test Sample Data'!H268&lt;$B$1,'Test Sample Data'!H268&gt;0),'Test Sample Data'!H268,$B$1),"")</f>
        <v/>
      </c>
      <c r="I269" s="17" t="str">
        <f>IF(SUM('Test Sample Data'!I$3:I$98)&gt;10,IF(AND(ISNUMBER('Test Sample Data'!I268),'Test Sample Data'!I268&lt;$B$1,'Test Sample Data'!I268&gt;0),'Test Sample Data'!I268,$B$1),"")</f>
        <v/>
      </c>
      <c r="J269" s="17" t="str">
        <f>IF(SUM('Test Sample Data'!J$3:J$98)&gt;10,IF(AND(ISNUMBER('Test Sample Data'!J268),'Test Sample Data'!J268&lt;$B$1,'Test Sample Data'!J268&gt;0),'Test Sample Data'!J268,$B$1),"")</f>
        <v/>
      </c>
      <c r="K269" s="17" t="str">
        <f>IF(SUM('Test Sample Data'!K$3:K$98)&gt;10,IF(AND(ISNUMBER('Test Sample Data'!K268),'Test Sample Data'!K268&lt;$B$1,'Test Sample Data'!K268&gt;0),'Test Sample Data'!K268,$B$1),"")</f>
        <v/>
      </c>
      <c r="L269" s="17" t="str">
        <f>IF(SUM('Test Sample Data'!L$3:L$98)&gt;10,IF(AND(ISNUMBER('Test Sample Data'!L268),'Test Sample Data'!L268&lt;$B$1,'Test Sample Data'!L268&gt;0),'Test Sample Data'!L268,$B$1),"")</f>
        <v/>
      </c>
      <c r="M269" s="17" t="str">
        <f>IF(SUM('Test Sample Data'!M$3:M$98)&gt;10,IF(AND(ISNUMBER('Test Sample Data'!M268),'Test Sample Data'!M268&lt;$B$1,'Test Sample Data'!M268&gt;0),'Test Sample Data'!M268,$B$1),"")</f>
        <v/>
      </c>
      <c r="N269" s="17" t="str">
        <f>'Gene Table'!E268</f>
        <v>hsa-miR-1306-3p</v>
      </c>
      <c r="O269" s="17" t="str">
        <f>'Gene Table'!B268</f>
        <v>L02</v>
      </c>
      <c r="P269" s="17" t="str">
        <f>IF(SUM('Control Sample Data'!D$3:D$98)&gt;10,IF(AND(ISNUMBER('Control Sample Data'!D268),'Control Sample Data'!D268&lt;$B$1,'Control Sample Data'!D268&gt;0),'Control Sample Data'!D268,$B$1),"")</f>
        <v/>
      </c>
      <c r="Q269" s="17" t="str">
        <f>IF(SUM('Control Sample Data'!E$3:E$98)&gt;10,IF(AND(ISNUMBER('Control Sample Data'!E268),'Control Sample Data'!E268&lt;$B$1,'Control Sample Data'!E268&gt;0),'Control Sample Data'!E268,$B$1),"")</f>
        <v/>
      </c>
      <c r="R269" s="17" t="str">
        <f>IF(SUM('Control Sample Data'!F$3:F$98)&gt;10,IF(AND(ISNUMBER('Control Sample Data'!F268),'Control Sample Data'!F268&lt;$B$1,'Control Sample Data'!F268&gt;0),'Control Sample Data'!F268,$B$1),"")</f>
        <v/>
      </c>
      <c r="S269" s="17" t="str">
        <f>IF(SUM('Control Sample Data'!G$3:G$98)&gt;10,IF(AND(ISNUMBER('Control Sample Data'!G268),'Control Sample Data'!G268&lt;$B$1,'Control Sample Data'!G268&gt;0),'Control Sample Data'!G268,$B$1),"")</f>
        <v/>
      </c>
      <c r="T269" s="17" t="str">
        <f>IF(SUM('Control Sample Data'!H$3:H$98)&gt;10,IF(AND(ISNUMBER('Control Sample Data'!H268),'Control Sample Data'!H268&lt;$B$1,'Control Sample Data'!H268&gt;0),'Control Sample Data'!H268,$B$1),"")</f>
        <v/>
      </c>
      <c r="U269" s="17" t="str">
        <f>IF(SUM('Control Sample Data'!I$3:I$98)&gt;10,IF(AND(ISNUMBER('Control Sample Data'!I268),'Control Sample Data'!I268&lt;$B$1,'Control Sample Data'!I268&gt;0),'Control Sample Data'!I268,$B$1),"")</f>
        <v/>
      </c>
      <c r="V269" s="17" t="str">
        <f>IF(SUM('Control Sample Data'!J$3:J$98)&gt;10,IF(AND(ISNUMBER('Control Sample Data'!J268),'Control Sample Data'!J268&lt;$B$1,'Control Sample Data'!J268&gt;0),'Control Sample Data'!J268,$B$1),"")</f>
        <v/>
      </c>
      <c r="W269" s="17" t="str">
        <f>IF(SUM('Control Sample Data'!K$3:K$98)&gt;10,IF(AND(ISNUMBER('Control Sample Data'!K268),'Control Sample Data'!K268&lt;$B$1,'Control Sample Data'!K268&gt;0),'Control Sample Data'!K268,$B$1),"")</f>
        <v/>
      </c>
      <c r="X269" s="17" t="str">
        <f>IF(SUM('Control Sample Data'!L$3:L$98)&gt;10,IF(AND(ISNUMBER('Control Sample Data'!L268),'Control Sample Data'!L268&lt;$B$1,'Control Sample Data'!L268&gt;0),'Control Sample Data'!L268,$B$1),"")</f>
        <v/>
      </c>
      <c r="Y269" s="17" t="str">
        <f>IF(SUM('Control Sample Data'!M$3:M$98)&gt;10,IF(AND(ISNUMBER('Control Sample Data'!M268),'Control Sample Data'!M268&lt;$B$1,'Control Sample Data'!M268&gt;0),'Control Sample Data'!M268,$B$1),"")</f>
        <v/>
      </c>
      <c r="AT269" s="36" t="str">
        <f t="shared" si="174"/>
        <v/>
      </c>
      <c r="AU269" s="36" t="str">
        <f t="shared" si="175"/>
        <v/>
      </c>
      <c r="AV269" s="36" t="str">
        <f t="shared" si="176"/>
        <v/>
      </c>
      <c r="AW269" s="36" t="str">
        <f t="shared" si="177"/>
        <v/>
      </c>
      <c r="AX269" s="36" t="str">
        <f t="shared" si="178"/>
        <v/>
      </c>
      <c r="AY269" s="36" t="str">
        <f t="shared" si="179"/>
        <v/>
      </c>
      <c r="AZ269" s="36" t="str">
        <f t="shared" si="180"/>
        <v/>
      </c>
      <c r="BA269" s="36" t="str">
        <f t="shared" si="181"/>
        <v/>
      </c>
      <c r="BB269" s="36" t="str">
        <f t="shared" si="182"/>
        <v/>
      </c>
      <c r="BC269" s="36" t="str">
        <f t="shared" si="183"/>
        <v/>
      </c>
      <c r="BD269" s="36" t="str">
        <f t="shared" si="184"/>
        <v/>
      </c>
      <c r="BE269" s="36" t="str">
        <f t="shared" si="185"/>
        <v/>
      </c>
      <c r="BF269" s="36" t="str">
        <f t="shared" si="186"/>
        <v/>
      </c>
      <c r="BG269" s="36" t="str">
        <f t="shared" si="187"/>
        <v/>
      </c>
      <c r="BH269" s="36" t="str">
        <f t="shared" si="188"/>
        <v/>
      </c>
      <c r="BI269" s="36" t="str">
        <f t="shared" si="189"/>
        <v/>
      </c>
      <c r="BJ269" s="36" t="str">
        <f t="shared" si="190"/>
        <v/>
      </c>
      <c r="BK269" s="36" t="str">
        <f t="shared" si="191"/>
        <v/>
      </c>
      <c r="BL269" s="36" t="str">
        <f t="shared" si="192"/>
        <v/>
      </c>
      <c r="BM269" s="36" t="str">
        <f t="shared" si="193"/>
        <v/>
      </c>
      <c r="BN269" s="38" t="e">
        <f t="shared" si="172"/>
        <v>#DIV/0!</v>
      </c>
      <c r="BO269" s="38" t="e">
        <f t="shared" si="173"/>
        <v>#DIV/0!</v>
      </c>
      <c r="BP269" s="39" t="str">
        <f t="shared" si="194"/>
        <v/>
      </c>
      <c r="BQ269" s="39" t="str">
        <f t="shared" si="195"/>
        <v/>
      </c>
      <c r="BR269" s="39" t="str">
        <f t="shared" si="196"/>
        <v/>
      </c>
      <c r="BS269" s="39" t="str">
        <f t="shared" si="197"/>
        <v/>
      </c>
      <c r="BT269" s="39" t="str">
        <f t="shared" si="198"/>
        <v/>
      </c>
      <c r="BU269" s="39" t="str">
        <f t="shared" si="199"/>
        <v/>
      </c>
      <c r="BV269" s="39" t="str">
        <f t="shared" si="200"/>
        <v/>
      </c>
      <c r="BW269" s="39" t="str">
        <f t="shared" si="201"/>
        <v/>
      </c>
      <c r="BX269" s="39" t="str">
        <f t="shared" si="202"/>
        <v/>
      </c>
      <c r="BY269" s="39" t="str">
        <f t="shared" si="203"/>
        <v/>
      </c>
      <c r="BZ269" s="39" t="str">
        <f t="shared" si="204"/>
        <v/>
      </c>
      <c r="CA269" s="39" t="str">
        <f t="shared" si="205"/>
        <v/>
      </c>
      <c r="CB269" s="39" t="str">
        <f t="shared" si="206"/>
        <v/>
      </c>
      <c r="CC269" s="39" t="str">
        <f t="shared" si="207"/>
        <v/>
      </c>
      <c r="CD269" s="39" t="str">
        <f t="shared" si="208"/>
        <v/>
      </c>
      <c r="CE269" s="39" t="str">
        <f t="shared" si="209"/>
        <v/>
      </c>
      <c r="CF269" s="39" t="str">
        <f t="shared" si="210"/>
        <v/>
      </c>
      <c r="CG269" s="39" t="str">
        <f t="shared" si="211"/>
        <v/>
      </c>
      <c r="CH269" s="39" t="str">
        <f t="shared" si="212"/>
        <v/>
      </c>
      <c r="CI269" s="39" t="str">
        <f t="shared" si="213"/>
        <v/>
      </c>
    </row>
    <row r="270" spans="1:87">
      <c r="A270" s="18"/>
      <c r="B270" s="15" t="str">
        <f>'Gene Table'!E269</f>
        <v>hsa-miR-890</v>
      </c>
      <c r="C270" s="15" t="str">
        <f>'Gene Table'!B269</f>
        <v>L03</v>
      </c>
      <c r="D270" s="16" t="str">
        <f>IF(SUM('Test Sample Data'!D$3:D$98)&gt;10,IF(AND(ISNUMBER('Test Sample Data'!D269),'Test Sample Data'!D269&lt;$B$1,'Test Sample Data'!D269&gt;0),'Test Sample Data'!D269,$B$1),"")</f>
        <v/>
      </c>
      <c r="E270" s="17" t="str">
        <f>IF(SUM('Test Sample Data'!E$3:E$98)&gt;10,IF(AND(ISNUMBER('Test Sample Data'!E269),'Test Sample Data'!E269&lt;$B$1,'Test Sample Data'!E269&gt;0),'Test Sample Data'!E269,$B$1),"")</f>
        <v/>
      </c>
      <c r="F270" s="17" t="str">
        <f>IF(SUM('Test Sample Data'!F$3:F$98)&gt;10,IF(AND(ISNUMBER('Test Sample Data'!F269),'Test Sample Data'!F269&lt;$B$1,'Test Sample Data'!F269&gt;0),'Test Sample Data'!F269,$B$1),"")</f>
        <v/>
      </c>
      <c r="G270" s="17" t="str">
        <f>IF(SUM('Test Sample Data'!G$3:G$98)&gt;10,IF(AND(ISNUMBER('Test Sample Data'!G269),'Test Sample Data'!G269&lt;$B$1,'Test Sample Data'!G269&gt;0),'Test Sample Data'!G269,$B$1),"")</f>
        <v/>
      </c>
      <c r="H270" s="17" t="str">
        <f>IF(SUM('Test Sample Data'!H$3:H$98)&gt;10,IF(AND(ISNUMBER('Test Sample Data'!H269),'Test Sample Data'!H269&lt;$B$1,'Test Sample Data'!H269&gt;0),'Test Sample Data'!H269,$B$1),"")</f>
        <v/>
      </c>
      <c r="I270" s="17" t="str">
        <f>IF(SUM('Test Sample Data'!I$3:I$98)&gt;10,IF(AND(ISNUMBER('Test Sample Data'!I269),'Test Sample Data'!I269&lt;$B$1,'Test Sample Data'!I269&gt;0),'Test Sample Data'!I269,$B$1),"")</f>
        <v/>
      </c>
      <c r="J270" s="17" t="str">
        <f>IF(SUM('Test Sample Data'!J$3:J$98)&gt;10,IF(AND(ISNUMBER('Test Sample Data'!J269),'Test Sample Data'!J269&lt;$B$1,'Test Sample Data'!J269&gt;0),'Test Sample Data'!J269,$B$1),"")</f>
        <v/>
      </c>
      <c r="K270" s="17" t="str">
        <f>IF(SUM('Test Sample Data'!K$3:K$98)&gt;10,IF(AND(ISNUMBER('Test Sample Data'!K269),'Test Sample Data'!K269&lt;$B$1,'Test Sample Data'!K269&gt;0),'Test Sample Data'!K269,$B$1),"")</f>
        <v/>
      </c>
      <c r="L270" s="17" t="str">
        <f>IF(SUM('Test Sample Data'!L$3:L$98)&gt;10,IF(AND(ISNUMBER('Test Sample Data'!L269),'Test Sample Data'!L269&lt;$B$1,'Test Sample Data'!L269&gt;0),'Test Sample Data'!L269,$B$1),"")</f>
        <v/>
      </c>
      <c r="M270" s="17" t="str">
        <f>IF(SUM('Test Sample Data'!M$3:M$98)&gt;10,IF(AND(ISNUMBER('Test Sample Data'!M269),'Test Sample Data'!M269&lt;$B$1,'Test Sample Data'!M269&gt;0),'Test Sample Data'!M269,$B$1),"")</f>
        <v/>
      </c>
      <c r="N270" s="17" t="str">
        <f>'Gene Table'!E269</f>
        <v>hsa-miR-890</v>
      </c>
      <c r="O270" s="17" t="str">
        <f>'Gene Table'!B269</f>
        <v>L03</v>
      </c>
      <c r="P270" s="17" t="str">
        <f>IF(SUM('Control Sample Data'!D$3:D$98)&gt;10,IF(AND(ISNUMBER('Control Sample Data'!D269),'Control Sample Data'!D269&lt;$B$1,'Control Sample Data'!D269&gt;0),'Control Sample Data'!D269,$B$1),"")</f>
        <v/>
      </c>
      <c r="Q270" s="17" t="str">
        <f>IF(SUM('Control Sample Data'!E$3:E$98)&gt;10,IF(AND(ISNUMBER('Control Sample Data'!E269),'Control Sample Data'!E269&lt;$B$1,'Control Sample Data'!E269&gt;0),'Control Sample Data'!E269,$B$1),"")</f>
        <v/>
      </c>
      <c r="R270" s="17" t="str">
        <f>IF(SUM('Control Sample Data'!F$3:F$98)&gt;10,IF(AND(ISNUMBER('Control Sample Data'!F269),'Control Sample Data'!F269&lt;$B$1,'Control Sample Data'!F269&gt;0),'Control Sample Data'!F269,$B$1),"")</f>
        <v/>
      </c>
      <c r="S270" s="17" t="str">
        <f>IF(SUM('Control Sample Data'!G$3:G$98)&gt;10,IF(AND(ISNUMBER('Control Sample Data'!G269),'Control Sample Data'!G269&lt;$B$1,'Control Sample Data'!G269&gt;0),'Control Sample Data'!G269,$B$1),"")</f>
        <v/>
      </c>
      <c r="T270" s="17" t="str">
        <f>IF(SUM('Control Sample Data'!H$3:H$98)&gt;10,IF(AND(ISNUMBER('Control Sample Data'!H269),'Control Sample Data'!H269&lt;$B$1,'Control Sample Data'!H269&gt;0),'Control Sample Data'!H269,$B$1),"")</f>
        <v/>
      </c>
      <c r="U270" s="17" t="str">
        <f>IF(SUM('Control Sample Data'!I$3:I$98)&gt;10,IF(AND(ISNUMBER('Control Sample Data'!I269),'Control Sample Data'!I269&lt;$B$1,'Control Sample Data'!I269&gt;0),'Control Sample Data'!I269,$B$1),"")</f>
        <v/>
      </c>
      <c r="V270" s="17" t="str">
        <f>IF(SUM('Control Sample Data'!J$3:J$98)&gt;10,IF(AND(ISNUMBER('Control Sample Data'!J269),'Control Sample Data'!J269&lt;$B$1,'Control Sample Data'!J269&gt;0),'Control Sample Data'!J269,$B$1),"")</f>
        <v/>
      </c>
      <c r="W270" s="17" t="str">
        <f>IF(SUM('Control Sample Data'!K$3:K$98)&gt;10,IF(AND(ISNUMBER('Control Sample Data'!K269),'Control Sample Data'!K269&lt;$B$1,'Control Sample Data'!K269&gt;0),'Control Sample Data'!K269,$B$1),"")</f>
        <v/>
      </c>
      <c r="X270" s="17" t="str">
        <f>IF(SUM('Control Sample Data'!L$3:L$98)&gt;10,IF(AND(ISNUMBER('Control Sample Data'!L269),'Control Sample Data'!L269&lt;$B$1,'Control Sample Data'!L269&gt;0),'Control Sample Data'!L269,$B$1),"")</f>
        <v/>
      </c>
      <c r="Y270" s="17" t="str">
        <f>IF(SUM('Control Sample Data'!M$3:M$98)&gt;10,IF(AND(ISNUMBER('Control Sample Data'!M269),'Control Sample Data'!M269&lt;$B$1,'Control Sample Data'!M269&gt;0),'Control Sample Data'!M269,$B$1),"")</f>
        <v/>
      </c>
      <c r="AT270" s="36" t="str">
        <f t="shared" si="174"/>
        <v/>
      </c>
      <c r="AU270" s="36" t="str">
        <f t="shared" si="175"/>
        <v/>
      </c>
      <c r="AV270" s="36" t="str">
        <f t="shared" si="176"/>
        <v/>
      </c>
      <c r="AW270" s="36" t="str">
        <f t="shared" si="177"/>
        <v/>
      </c>
      <c r="AX270" s="36" t="str">
        <f t="shared" si="178"/>
        <v/>
      </c>
      <c r="AY270" s="36" t="str">
        <f t="shared" si="179"/>
        <v/>
      </c>
      <c r="AZ270" s="36" t="str">
        <f t="shared" si="180"/>
        <v/>
      </c>
      <c r="BA270" s="36" t="str">
        <f t="shared" si="181"/>
        <v/>
      </c>
      <c r="BB270" s="36" t="str">
        <f t="shared" si="182"/>
        <v/>
      </c>
      <c r="BC270" s="36" t="str">
        <f t="shared" si="183"/>
        <v/>
      </c>
      <c r="BD270" s="36" t="str">
        <f t="shared" si="184"/>
        <v/>
      </c>
      <c r="BE270" s="36" t="str">
        <f t="shared" si="185"/>
        <v/>
      </c>
      <c r="BF270" s="36" t="str">
        <f t="shared" si="186"/>
        <v/>
      </c>
      <c r="BG270" s="36" t="str">
        <f t="shared" si="187"/>
        <v/>
      </c>
      <c r="BH270" s="36" t="str">
        <f t="shared" si="188"/>
        <v/>
      </c>
      <c r="BI270" s="36" t="str">
        <f t="shared" si="189"/>
        <v/>
      </c>
      <c r="BJ270" s="36" t="str">
        <f t="shared" si="190"/>
        <v/>
      </c>
      <c r="BK270" s="36" t="str">
        <f t="shared" si="191"/>
        <v/>
      </c>
      <c r="BL270" s="36" t="str">
        <f t="shared" si="192"/>
        <v/>
      </c>
      <c r="BM270" s="36" t="str">
        <f t="shared" si="193"/>
        <v/>
      </c>
      <c r="BN270" s="38" t="e">
        <f t="shared" si="172"/>
        <v>#DIV/0!</v>
      </c>
      <c r="BO270" s="38" t="e">
        <f t="shared" si="173"/>
        <v>#DIV/0!</v>
      </c>
      <c r="BP270" s="39" t="str">
        <f t="shared" si="194"/>
        <v/>
      </c>
      <c r="BQ270" s="39" t="str">
        <f t="shared" si="195"/>
        <v/>
      </c>
      <c r="BR270" s="39" t="str">
        <f t="shared" si="196"/>
        <v/>
      </c>
      <c r="BS270" s="39" t="str">
        <f t="shared" si="197"/>
        <v/>
      </c>
      <c r="BT270" s="39" t="str">
        <f t="shared" si="198"/>
        <v/>
      </c>
      <c r="BU270" s="39" t="str">
        <f t="shared" si="199"/>
        <v/>
      </c>
      <c r="BV270" s="39" t="str">
        <f t="shared" si="200"/>
        <v/>
      </c>
      <c r="BW270" s="39" t="str">
        <f t="shared" si="201"/>
        <v/>
      </c>
      <c r="BX270" s="39" t="str">
        <f t="shared" si="202"/>
        <v/>
      </c>
      <c r="BY270" s="39" t="str">
        <f t="shared" si="203"/>
        <v/>
      </c>
      <c r="BZ270" s="39" t="str">
        <f t="shared" si="204"/>
        <v/>
      </c>
      <c r="CA270" s="39" t="str">
        <f t="shared" si="205"/>
        <v/>
      </c>
      <c r="CB270" s="39" t="str">
        <f t="shared" si="206"/>
        <v/>
      </c>
      <c r="CC270" s="39" t="str">
        <f t="shared" si="207"/>
        <v/>
      </c>
      <c r="CD270" s="39" t="str">
        <f t="shared" si="208"/>
        <v/>
      </c>
      <c r="CE270" s="39" t="str">
        <f t="shared" si="209"/>
        <v/>
      </c>
      <c r="CF270" s="39" t="str">
        <f t="shared" si="210"/>
        <v/>
      </c>
      <c r="CG270" s="39" t="str">
        <f t="shared" si="211"/>
        <v/>
      </c>
      <c r="CH270" s="39" t="str">
        <f t="shared" si="212"/>
        <v/>
      </c>
      <c r="CI270" s="39" t="str">
        <f t="shared" si="213"/>
        <v/>
      </c>
    </row>
    <row r="271" spans="1:87">
      <c r="A271" s="18"/>
      <c r="B271" s="15" t="str">
        <f>'Gene Table'!E270</f>
        <v>hsa-miR-1323</v>
      </c>
      <c r="C271" s="15" t="str">
        <f>'Gene Table'!B270</f>
        <v>L04</v>
      </c>
      <c r="D271" s="16" t="str">
        <f>IF(SUM('Test Sample Data'!D$3:D$98)&gt;10,IF(AND(ISNUMBER('Test Sample Data'!D270),'Test Sample Data'!D270&lt;$B$1,'Test Sample Data'!D270&gt;0),'Test Sample Data'!D270,$B$1),"")</f>
        <v/>
      </c>
      <c r="E271" s="17" t="str">
        <f>IF(SUM('Test Sample Data'!E$3:E$98)&gt;10,IF(AND(ISNUMBER('Test Sample Data'!E270),'Test Sample Data'!E270&lt;$B$1,'Test Sample Data'!E270&gt;0),'Test Sample Data'!E270,$B$1),"")</f>
        <v/>
      </c>
      <c r="F271" s="17" t="str">
        <f>IF(SUM('Test Sample Data'!F$3:F$98)&gt;10,IF(AND(ISNUMBER('Test Sample Data'!F270),'Test Sample Data'!F270&lt;$B$1,'Test Sample Data'!F270&gt;0),'Test Sample Data'!F270,$B$1),"")</f>
        <v/>
      </c>
      <c r="G271" s="17" t="str">
        <f>IF(SUM('Test Sample Data'!G$3:G$98)&gt;10,IF(AND(ISNUMBER('Test Sample Data'!G270),'Test Sample Data'!G270&lt;$B$1,'Test Sample Data'!G270&gt;0),'Test Sample Data'!G270,$B$1),"")</f>
        <v/>
      </c>
      <c r="H271" s="17" t="str">
        <f>IF(SUM('Test Sample Data'!H$3:H$98)&gt;10,IF(AND(ISNUMBER('Test Sample Data'!H270),'Test Sample Data'!H270&lt;$B$1,'Test Sample Data'!H270&gt;0),'Test Sample Data'!H270,$B$1),"")</f>
        <v/>
      </c>
      <c r="I271" s="17" t="str">
        <f>IF(SUM('Test Sample Data'!I$3:I$98)&gt;10,IF(AND(ISNUMBER('Test Sample Data'!I270),'Test Sample Data'!I270&lt;$B$1,'Test Sample Data'!I270&gt;0),'Test Sample Data'!I270,$B$1),"")</f>
        <v/>
      </c>
      <c r="J271" s="17" t="str">
        <f>IF(SUM('Test Sample Data'!J$3:J$98)&gt;10,IF(AND(ISNUMBER('Test Sample Data'!J270),'Test Sample Data'!J270&lt;$B$1,'Test Sample Data'!J270&gt;0),'Test Sample Data'!J270,$B$1),"")</f>
        <v/>
      </c>
      <c r="K271" s="17" t="str">
        <f>IF(SUM('Test Sample Data'!K$3:K$98)&gt;10,IF(AND(ISNUMBER('Test Sample Data'!K270),'Test Sample Data'!K270&lt;$B$1,'Test Sample Data'!K270&gt;0),'Test Sample Data'!K270,$B$1),"")</f>
        <v/>
      </c>
      <c r="L271" s="17" t="str">
        <f>IF(SUM('Test Sample Data'!L$3:L$98)&gt;10,IF(AND(ISNUMBER('Test Sample Data'!L270),'Test Sample Data'!L270&lt;$B$1,'Test Sample Data'!L270&gt;0),'Test Sample Data'!L270,$B$1),"")</f>
        <v/>
      </c>
      <c r="M271" s="17" t="str">
        <f>IF(SUM('Test Sample Data'!M$3:M$98)&gt;10,IF(AND(ISNUMBER('Test Sample Data'!M270),'Test Sample Data'!M270&lt;$B$1,'Test Sample Data'!M270&gt;0),'Test Sample Data'!M270,$B$1),"")</f>
        <v/>
      </c>
      <c r="N271" s="17" t="str">
        <f>'Gene Table'!E270</f>
        <v>hsa-miR-1323</v>
      </c>
      <c r="O271" s="17" t="str">
        <f>'Gene Table'!B270</f>
        <v>L04</v>
      </c>
      <c r="P271" s="17" t="str">
        <f>IF(SUM('Control Sample Data'!D$3:D$98)&gt;10,IF(AND(ISNUMBER('Control Sample Data'!D270),'Control Sample Data'!D270&lt;$B$1,'Control Sample Data'!D270&gt;0),'Control Sample Data'!D270,$B$1),"")</f>
        <v/>
      </c>
      <c r="Q271" s="17" t="str">
        <f>IF(SUM('Control Sample Data'!E$3:E$98)&gt;10,IF(AND(ISNUMBER('Control Sample Data'!E270),'Control Sample Data'!E270&lt;$B$1,'Control Sample Data'!E270&gt;0),'Control Sample Data'!E270,$B$1),"")</f>
        <v/>
      </c>
      <c r="R271" s="17" t="str">
        <f>IF(SUM('Control Sample Data'!F$3:F$98)&gt;10,IF(AND(ISNUMBER('Control Sample Data'!F270),'Control Sample Data'!F270&lt;$B$1,'Control Sample Data'!F270&gt;0),'Control Sample Data'!F270,$B$1),"")</f>
        <v/>
      </c>
      <c r="S271" s="17" t="str">
        <f>IF(SUM('Control Sample Data'!G$3:G$98)&gt;10,IF(AND(ISNUMBER('Control Sample Data'!G270),'Control Sample Data'!G270&lt;$B$1,'Control Sample Data'!G270&gt;0),'Control Sample Data'!G270,$B$1),"")</f>
        <v/>
      </c>
      <c r="T271" s="17" t="str">
        <f>IF(SUM('Control Sample Data'!H$3:H$98)&gt;10,IF(AND(ISNUMBER('Control Sample Data'!H270),'Control Sample Data'!H270&lt;$B$1,'Control Sample Data'!H270&gt;0),'Control Sample Data'!H270,$B$1),"")</f>
        <v/>
      </c>
      <c r="U271" s="17" t="str">
        <f>IF(SUM('Control Sample Data'!I$3:I$98)&gt;10,IF(AND(ISNUMBER('Control Sample Data'!I270),'Control Sample Data'!I270&lt;$B$1,'Control Sample Data'!I270&gt;0),'Control Sample Data'!I270,$B$1),"")</f>
        <v/>
      </c>
      <c r="V271" s="17" t="str">
        <f>IF(SUM('Control Sample Data'!J$3:J$98)&gt;10,IF(AND(ISNUMBER('Control Sample Data'!J270),'Control Sample Data'!J270&lt;$B$1,'Control Sample Data'!J270&gt;0),'Control Sample Data'!J270,$B$1),"")</f>
        <v/>
      </c>
      <c r="W271" s="17" t="str">
        <f>IF(SUM('Control Sample Data'!K$3:K$98)&gt;10,IF(AND(ISNUMBER('Control Sample Data'!K270),'Control Sample Data'!K270&lt;$B$1,'Control Sample Data'!K270&gt;0),'Control Sample Data'!K270,$B$1),"")</f>
        <v/>
      </c>
      <c r="X271" s="17" t="str">
        <f>IF(SUM('Control Sample Data'!L$3:L$98)&gt;10,IF(AND(ISNUMBER('Control Sample Data'!L270),'Control Sample Data'!L270&lt;$B$1,'Control Sample Data'!L270&gt;0),'Control Sample Data'!L270,$B$1),"")</f>
        <v/>
      </c>
      <c r="Y271" s="17" t="str">
        <f>IF(SUM('Control Sample Data'!M$3:M$98)&gt;10,IF(AND(ISNUMBER('Control Sample Data'!M270),'Control Sample Data'!M270&lt;$B$1,'Control Sample Data'!M270&gt;0),'Control Sample Data'!M270,$B$1),"")</f>
        <v/>
      </c>
      <c r="AT271" s="36" t="str">
        <f t="shared" si="174"/>
        <v/>
      </c>
      <c r="AU271" s="36" t="str">
        <f t="shared" si="175"/>
        <v/>
      </c>
      <c r="AV271" s="36" t="str">
        <f t="shared" si="176"/>
        <v/>
      </c>
      <c r="AW271" s="36" t="str">
        <f t="shared" si="177"/>
        <v/>
      </c>
      <c r="AX271" s="36" t="str">
        <f t="shared" si="178"/>
        <v/>
      </c>
      <c r="AY271" s="36" t="str">
        <f t="shared" si="179"/>
        <v/>
      </c>
      <c r="AZ271" s="36" t="str">
        <f t="shared" si="180"/>
        <v/>
      </c>
      <c r="BA271" s="36" t="str">
        <f t="shared" si="181"/>
        <v/>
      </c>
      <c r="BB271" s="36" t="str">
        <f t="shared" si="182"/>
        <v/>
      </c>
      <c r="BC271" s="36" t="str">
        <f t="shared" si="183"/>
        <v/>
      </c>
      <c r="BD271" s="36" t="str">
        <f t="shared" si="184"/>
        <v/>
      </c>
      <c r="BE271" s="36" t="str">
        <f t="shared" si="185"/>
        <v/>
      </c>
      <c r="BF271" s="36" t="str">
        <f t="shared" si="186"/>
        <v/>
      </c>
      <c r="BG271" s="36" t="str">
        <f t="shared" si="187"/>
        <v/>
      </c>
      <c r="BH271" s="36" t="str">
        <f t="shared" si="188"/>
        <v/>
      </c>
      <c r="BI271" s="36" t="str">
        <f t="shared" si="189"/>
        <v/>
      </c>
      <c r="BJ271" s="36" t="str">
        <f t="shared" si="190"/>
        <v/>
      </c>
      <c r="BK271" s="36" t="str">
        <f t="shared" si="191"/>
        <v/>
      </c>
      <c r="BL271" s="36" t="str">
        <f t="shared" si="192"/>
        <v/>
      </c>
      <c r="BM271" s="36" t="str">
        <f t="shared" si="193"/>
        <v/>
      </c>
      <c r="BN271" s="38" t="e">
        <f t="shared" si="172"/>
        <v>#DIV/0!</v>
      </c>
      <c r="BO271" s="38" t="e">
        <f t="shared" si="173"/>
        <v>#DIV/0!</v>
      </c>
      <c r="BP271" s="39" t="str">
        <f t="shared" si="194"/>
        <v/>
      </c>
      <c r="BQ271" s="39" t="str">
        <f t="shared" si="195"/>
        <v/>
      </c>
      <c r="BR271" s="39" t="str">
        <f t="shared" si="196"/>
        <v/>
      </c>
      <c r="BS271" s="39" t="str">
        <f t="shared" si="197"/>
        <v/>
      </c>
      <c r="BT271" s="39" t="str">
        <f t="shared" si="198"/>
        <v/>
      </c>
      <c r="BU271" s="39" t="str">
        <f t="shared" si="199"/>
        <v/>
      </c>
      <c r="BV271" s="39" t="str">
        <f t="shared" si="200"/>
        <v/>
      </c>
      <c r="BW271" s="39" t="str">
        <f t="shared" si="201"/>
        <v/>
      </c>
      <c r="BX271" s="39" t="str">
        <f t="shared" si="202"/>
        <v/>
      </c>
      <c r="BY271" s="39" t="str">
        <f t="shared" si="203"/>
        <v/>
      </c>
      <c r="BZ271" s="39" t="str">
        <f t="shared" si="204"/>
        <v/>
      </c>
      <c r="CA271" s="39" t="str">
        <f t="shared" si="205"/>
        <v/>
      </c>
      <c r="CB271" s="39" t="str">
        <f t="shared" si="206"/>
        <v/>
      </c>
      <c r="CC271" s="39" t="str">
        <f t="shared" si="207"/>
        <v/>
      </c>
      <c r="CD271" s="39" t="str">
        <f t="shared" si="208"/>
        <v/>
      </c>
      <c r="CE271" s="39" t="str">
        <f t="shared" si="209"/>
        <v/>
      </c>
      <c r="CF271" s="39" t="str">
        <f t="shared" si="210"/>
        <v/>
      </c>
      <c r="CG271" s="39" t="str">
        <f t="shared" si="211"/>
        <v/>
      </c>
      <c r="CH271" s="39" t="str">
        <f t="shared" si="212"/>
        <v/>
      </c>
      <c r="CI271" s="39" t="str">
        <f t="shared" si="213"/>
        <v/>
      </c>
    </row>
    <row r="272" spans="1:87">
      <c r="A272" s="18"/>
      <c r="B272" s="15" t="str">
        <f>'Gene Table'!E271</f>
        <v>hsa-miR-323a-3p</v>
      </c>
      <c r="C272" s="15" t="str">
        <f>'Gene Table'!B271</f>
        <v>L05</v>
      </c>
      <c r="D272" s="16" t="str">
        <f>IF(SUM('Test Sample Data'!D$3:D$98)&gt;10,IF(AND(ISNUMBER('Test Sample Data'!D271),'Test Sample Data'!D271&lt;$B$1,'Test Sample Data'!D271&gt;0),'Test Sample Data'!D271,$B$1),"")</f>
        <v/>
      </c>
      <c r="E272" s="17" t="str">
        <f>IF(SUM('Test Sample Data'!E$3:E$98)&gt;10,IF(AND(ISNUMBER('Test Sample Data'!E271),'Test Sample Data'!E271&lt;$B$1,'Test Sample Data'!E271&gt;0),'Test Sample Data'!E271,$B$1),"")</f>
        <v/>
      </c>
      <c r="F272" s="17" t="str">
        <f>IF(SUM('Test Sample Data'!F$3:F$98)&gt;10,IF(AND(ISNUMBER('Test Sample Data'!F271),'Test Sample Data'!F271&lt;$B$1,'Test Sample Data'!F271&gt;0),'Test Sample Data'!F271,$B$1),"")</f>
        <v/>
      </c>
      <c r="G272" s="17" t="str">
        <f>IF(SUM('Test Sample Data'!G$3:G$98)&gt;10,IF(AND(ISNUMBER('Test Sample Data'!G271),'Test Sample Data'!G271&lt;$B$1,'Test Sample Data'!G271&gt;0),'Test Sample Data'!G271,$B$1),"")</f>
        <v/>
      </c>
      <c r="H272" s="17" t="str">
        <f>IF(SUM('Test Sample Data'!H$3:H$98)&gt;10,IF(AND(ISNUMBER('Test Sample Data'!H271),'Test Sample Data'!H271&lt;$B$1,'Test Sample Data'!H271&gt;0),'Test Sample Data'!H271,$B$1),"")</f>
        <v/>
      </c>
      <c r="I272" s="17" t="str">
        <f>IF(SUM('Test Sample Data'!I$3:I$98)&gt;10,IF(AND(ISNUMBER('Test Sample Data'!I271),'Test Sample Data'!I271&lt;$B$1,'Test Sample Data'!I271&gt;0),'Test Sample Data'!I271,$B$1),"")</f>
        <v/>
      </c>
      <c r="J272" s="17" t="str">
        <f>IF(SUM('Test Sample Data'!J$3:J$98)&gt;10,IF(AND(ISNUMBER('Test Sample Data'!J271),'Test Sample Data'!J271&lt;$B$1,'Test Sample Data'!J271&gt;0),'Test Sample Data'!J271,$B$1),"")</f>
        <v/>
      </c>
      <c r="K272" s="17" t="str">
        <f>IF(SUM('Test Sample Data'!K$3:K$98)&gt;10,IF(AND(ISNUMBER('Test Sample Data'!K271),'Test Sample Data'!K271&lt;$B$1,'Test Sample Data'!K271&gt;0),'Test Sample Data'!K271,$B$1),"")</f>
        <v/>
      </c>
      <c r="L272" s="17" t="str">
        <f>IF(SUM('Test Sample Data'!L$3:L$98)&gt;10,IF(AND(ISNUMBER('Test Sample Data'!L271),'Test Sample Data'!L271&lt;$B$1,'Test Sample Data'!L271&gt;0),'Test Sample Data'!L271,$B$1),"")</f>
        <v/>
      </c>
      <c r="M272" s="17" t="str">
        <f>IF(SUM('Test Sample Data'!M$3:M$98)&gt;10,IF(AND(ISNUMBER('Test Sample Data'!M271),'Test Sample Data'!M271&lt;$B$1,'Test Sample Data'!M271&gt;0),'Test Sample Data'!M271,$B$1),"")</f>
        <v/>
      </c>
      <c r="N272" s="17" t="str">
        <f>'Gene Table'!E271</f>
        <v>hsa-miR-323a-3p</v>
      </c>
      <c r="O272" s="17" t="str">
        <f>'Gene Table'!B271</f>
        <v>L05</v>
      </c>
      <c r="P272" s="17" t="str">
        <f>IF(SUM('Control Sample Data'!D$3:D$98)&gt;10,IF(AND(ISNUMBER('Control Sample Data'!D271),'Control Sample Data'!D271&lt;$B$1,'Control Sample Data'!D271&gt;0),'Control Sample Data'!D271,$B$1),"")</f>
        <v/>
      </c>
      <c r="Q272" s="17" t="str">
        <f>IF(SUM('Control Sample Data'!E$3:E$98)&gt;10,IF(AND(ISNUMBER('Control Sample Data'!E271),'Control Sample Data'!E271&lt;$B$1,'Control Sample Data'!E271&gt;0),'Control Sample Data'!E271,$B$1),"")</f>
        <v/>
      </c>
      <c r="R272" s="17" t="str">
        <f>IF(SUM('Control Sample Data'!F$3:F$98)&gt;10,IF(AND(ISNUMBER('Control Sample Data'!F271),'Control Sample Data'!F271&lt;$B$1,'Control Sample Data'!F271&gt;0),'Control Sample Data'!F271,$B$1),"")</f>
        <v/>
      </c>
      <c r="S272" s="17" t="str">
        <f>IF(SUM('Control Sample Data'!G$3:G$98)&gt;10,IF(AND(ISNUMBER('Control Sample Data'!G271),'Control Sample Data'!G271&lt;$B$1,'Control Sample Data'!G271&gt;0),'Control Sample Data'!G271,$B$1),"")</f>
        <v/>
      </c>
      <c r="T272" s="17" t="str">
        <f>IF(SUM('Control Sample Data'!H$3:H$98)&gt;10,IF(AND(ISNUMBER('Control Sample Data'!H271),'Control Sample Data'!H271&lt;$B$1,'Control Sample Data'!H271&gt;0),'Control Sample Data'!H271,$B$1),"")</f>
        <v/>
      </c>
      <c r="U272" s="17" t="str">
        <f>IF(SUM('Control Sample Data'!I$3:I$98)&gt;10,IF(AND(ISNUMBER('Control Sample Data'!I271),'Control Sample Data'!I271&lt;$B$1,'Control Sample Data'!I271&gt;0),'Control Sample Data'!I271,$B$1),"")</f>
        <v/>
      </c>
      <c r="V272" s="17" t="str">
        <f>IF(SUM('Control Sample Data'!J$3:J$98)&gt;10,IF(AND(ISNUMBER('Control Sample Data'!J271),'Control Sample Data'!J271&lt;$B$1,'Control Sample Data'!J271&gt;0),'Control Sample Data'!J271,$B$1),"")</f>
        <v/>
      </c>
      <c r="W272" s="17" t="str">
        <f>IF(SUM('Control Sample Data'!K$3:K$98)&gt;10,IF(AND(ISNUMBER('Control Sample Data'!K271),'Control Sample Data'!K271&lt;$B$1,'Control Sample Data'!K271&gt;0),'Control Sample Data'!K271,$B$1),"")</f>
        <v/>
      </c>
      <c r="X272" s="17" t="str">
        <f>IF(SUM('Control Sample Data'!L$3:L$98)&gt;10,IF(AND(ISNUMBER('Control Sample Data'!L271),'Control Sample Data'!L271&lt;$B$1,'Control Sample Data'!L271&gt;0),'Control Sample Data'!L271,$B$1),"")</f>
        <v/>
      </c>
      <c r="Y272" s="17" t="str">
        <f>IF(SUM('Control Sample Data'!M$3:M$98)&gt;10,IF(AND(ISNUMBER('Control Sample Data'!M271),'Control Sample Data'!M271&lt;$B$1,'Control Sample Data'!M271&gt;0),'Control Sample Data'!M271,$B$1),"")</f>
        <v/>
      </c>
      <c r="AT272" s="36" t="str">
        <f t="shared" si="174"/>
        <v/>
      </c>
      <c r="AU272" s="36" t="str">
        <f t="shared" si="175"/>
        <v/>
      </c>
      <c r="AV272" s="36" t="str">
        <f t="shared" si="176"/>
        <v/>
      </c>
      <c r="AW272" s="36" t="str">
        <f t="shared" si="177"/>
        <v/>
      </c>
      <c r="AX272" s="36" t="str">
        <f t="shared" si="178"/>
        <v/>
      </c>
      <c r="AY272" s="36" t="str">
        <f t="shared" si="179"/>
        <v/>
      </c>
      <c r="AZ272" s="36" t="str">
        <f t="shared" si="180"/>
        <v/>
      </c>
      <c r="BA272" s="36" t="str">
        <f t="shared" si="181"/>
        <v/>
      </c>
      <c r="BB272" s="36" t="str">
        <f t="shared" si="182"/>
        <v/>
      </c>
      <c r="BC272" s="36" t="str">
        <f t="shared" si="183"/>
        <v/>
      </c>
      <c r="BD272" s="36" t="str">
        <f t="shared" si="184"/>
        <v/>
      </c>
      <c r="BE272" s="36" t="str">
        <f t="shared" si="185"/>
        <v/>
      </c>
      <c r="BF272" s="36" t="str">
        <f t="shared" si="186"/>
        <v/>
      </c>
      <c r="BG272" s="36" t="str">
        <f t="shared" si="187"/>
        <v/>
      </c>
      <c r="BH272" s="36" t="str">
        <f t="shared" si="188"/>
        <v/>
      </c>
      <c r="BI272" s="36" t="str">
        <f t="shared" si="189"/>
        <v/>
      </c>
      <c r="BJ272" s="36" t="str">
        <f t="shared" si="190"/>
        <v/>
      </c>
      <c r="BK272" s="36" t="str">
        <f t="shared" si="191"/>
        <v/>
      </c>
      <c r="BL272" s="36" t="str">
        <f t="shared" si="192"/>
        <v/>
      </c>
      <c r="BM272" s="36" t="str">
        <f t="shared" si="193"/>
        <v/>
      </c>
      <c r="BN272" s="38" t="e">
        <f t="shared" si="172"/>
        <v>#DIV/0!</v>
      </c>
      <c r="BO272" s="38" t="e">
        <f t="shared" si="173"/>
        <v>#DIV/0!</v>
      </c>
      <c r="BP272" s="39" t="str">
        <f t="shared" si="194"/>
        <v/>
      </c>
      <c r="BQ272" s="39" t="str">
        <f t="shared" si="195"/>
        <v/>
      </c>
      <c r="BR272" s="39" t="str">
        <f t="shared" si="196"/>
        <v/>
      </c>
      <c r="BS272" s="39" t="str">
        <f t="shared" si="197"/>
        <v/>
      </c>
      <c r="BT272" s="39" t="str">
        <f t="shared" si="198"/>
        <v/>
      </c>
      <c r="BU272" s="39" t="str">
        <f t="shared" si="199"/>
        <v/>
      </c>
      <c r="BV272" s="39" t="str">
        <f t="shared" si="200"/>
        <v/>
      </c>
      <c r="BW272" s="39" t="str">
        <f t="shared" si="201"/>
        <v/>
      </c>
      <c r="BX272" s="39" t="str">
        <f t="shared" si="202"/>
        <v/>
      </c>
      <c r="BY272" s="39" t="str">
        <f t="shared" si="203"/>
        <v/>
      </c>
      <c r="BZ272" s="39" t="str">
        <f t="shared" si="204"/>
        <v/>
      </c>
      <c r="CA272" s="39" t="str">
        <f t="shared" si="205"/>
        <v/>
      </c>
      <c r="CB272" s="39" t="str">
        <f t="shared" si="206"/>
        <v/>
      </c>
      <c r="CC272" s="39" t="str">
        <f t="shared" si="207"/>
        <v/>
      </c>
      <c r="CD272" s="39" t="str">
        <f t="shared" si="208"/>
        <v/>
      </c>
      <c r="CE272" s="39" t="str">
        <f t="shared" si="209"/>
        <v/>
      </c>
      <c r="CF272" s="39" t="str">
        <f t="shared" si="210"/>
        <v/>
      </c>
      <c r="CG272" s="39" t="str">
        <f t="shared" si="211"/>
        <v/>
      </c>
      <c r="CH272" s="39" t="str">
        <f t="shared" si="212"/>
        <v/>
      </c>
      <c r="CI272" s="39" t="str">
        <f t="shared" si="213"/>
        <v/>
      </c>
    </row>
    <row r="273" spans="1:87">
      <c r="A273" s="18"/>
      <c r="B273" s="15" t="str">
        <f>'Gene Table'!E272</f>
        <v>hsa-miR-610</v>
      </c>
      <c r="C273" s="15" t="str">
        <f>'Gene Table'!B272</f>
        <v>L06</v>
      </c>
      <c r="D273" s="16" t="str">
        <f>IF(SUM('Test Sample Data'!D$3:D$98)&gt;10,IF(AND(ISNUMBER('Test Sample Data'!D272),'Test Sample Data'!D272&lt;$B$1,'Test Sample Data'!D272&gt;0),'Test Sample Data'!D272,$B$1),"")</f>
        <v/>
      </c>
      <c r="E273" s="17" t="str">
        <f>IF(SUM('Test Sample Data'!E$3:E$98)&gt;10,IF(AND(ISNUMBER('Test Sample Data'!E272),'Test Sample Data'!E272&lt;$B$1,'Test Sample Data'!E272&gt;0),'Test Sample Data'!E272,$B$1),"")</f>
        <v/>
      </c>
      <c r="F273" s="17" t="str">
        <f>IF(SUM('Test Sample Data'!F$3:F$98)&gt;10,IF(AND(ISNUMBER('Test Sample Data'!F272),'Test Sample Data'!F272&lt;$B$1,'Test Sample Data'!F272&gt;0),'Test Sample Data'!F272,$B$1),"")</f>
        <v/>
      </c>
      <c r="G273" s="17" t="str">
        <f>IF(SUM('Test Sample Data'!G$3:G$98)&gt;10,IF(AND(ISNUMBER('Test Sample Data'!G272),'Test Sample Data'!G272&lt;$B$1,'Test Sample Data'!G272&gt;0),'Test Sample Data'!G272,$B$1),"")</f>
        <v/>
      </c>
      <c r="H273" s="17" t="str">
        <f>IF(SUM('Test Sample Data'!H$3:H$98)&gt;10,IF(AND(ISNUMBER('Test Sample Data'!H272),'Test Sample Data'!H272&lt;$B$1,'Test Sample Data'!H272&gt;0),'Test Sample Data'!H272,$B$1),"")</f>
        <v/>
      </c>
      <c r="I273" s="17" t="str">
        <f>IF(SUM('Test Sample Data'!I$3:I$98)&gt;10,IF(AND(ISNUMBER('Test Sample Data'!I272),'Test Sample Data'!I272&lt;$B$1,'Test Sample Data'!I272&gt;0),'Test Sample Data'!I272,$B$1),"")</f>
        <v/>
      </c>
      <c r="J273" s="17" t="str">
        <f>IF(SUM('Test Sample Data'!J$3:J$98)&gt;10,IF(AND(ISNUMBER('Test Sample Data'!J272),'Test Sample Data'!J272&lt;$B$1,'Test Sample Data'!J272&gt;0),'Test Sample Data'!J272,$B$1),"")</f>
        <v/>
      </c>
      <c r="K273" s="17" t="str">
        <f>IF(SUM('Test Sample Data'!K$3:K$98)&gt;10,IF(AND(ISNUMBER('Test Sample Data'!K272),'Test Sample Data'!K272&lt;$B$1,'Test Sample Data'!K272&gt;0),'Test Sample Data'!K272,$B$1),"")</f>
        <v/>
      </c>
      <c r="L273" s="17" t="str">
        <f>IF(SUM('Test Sample Data'!L$3:L$98)&gt;10,IF(AND(ISNUMBER('Test Sample Data'!L272),'Test Sample Data'!L272&lt;$B$1,'Test Sample Data'!L272&gt;0),'Test Sample Data'!L272,$B$1),"")</f>
        <v/>
      </c>
      <c r="M273" s="17" t="str">
        <f>IF(SUM('Test Sample Data'!M$3:M$98)&gt;10,IF(AND(ISNUMBER('Test Sample Data'!M272),'Test Sample Data'!M272&lt;$B$1,'Test Sample Data'!M272&gt;0),'Test Sample Data'!M272,$B$1),"")</f>
        <v/>
      </c>
      <c r="N273" s="17" t="str">
        <f>'Gene Table'!E272</f>
        <v>hsa-miR-610</v>
      </c>
      <c r="O273" s="17" t="str">
        <f>'Gene Table'!B272</f>
        <v>L06</v>
      </c>
      <c r="P273" s="17" t="str">
        <f>IF(SUM('Control Sample Data'!D$3:D$98)&gt;10,IF(AND(ISNUMBER('Control Sample Data'!D272),'Control Sample Data'!D272&lt;$B$1,'Control Sample Data'!D272&gt;0),'Control Sample Data'!D272,$B$1),"")</f>
        <v/>
      </c>
      <c r="Q273" s="17" t="str">
        <f>IF(SUM('Control Sample Data'!E$3:E$98)&gt;10,IF(AND(ISNUMBER('Control Sample Data'!E272),'Control Sample Data'!E272&lt;$B$1,'Control Sample Data'!E272&gt;0),'Control Sample Data'!E272,$B$1),"")</f>
        <v/>
      </c>
      <c r="R273" s="17" t="str">
        <f>IF(SUM('Control Sample Data'!F$3:F$98)&gt;10,IF(AND(ISNUMBER('Control Sample Data'!F272),'Control Sample Data'!F272&lt;$B$1,'Control Sample Data'!F272&gt;0),'Control Sample Data'!F272,$B$1),"")</f>
        <v/>
      </c>
      <c r="S273" s="17" t="str">
        <f>IF(SUM('Control Sample Data'!G$3:G$98)&gt;10,IF(AND(ISNUMBER('Control Sample Data'!G272),'Control Sample Data'!G272&lt;$B$1,'Control Sample Data'!G272&gt;0),'Control Sample Data'!G272,$B$1),"")</f>
        <v/>
      </c>
      <c r="T273" s="17" t="str">
        <f>IF(SUM('Control Sample Data'!H$3:H$98)&gt;10,IF(AND(ISNUMBER('Control Sample Data'!H272),'Control Sample Data'!H272&lt;$B$1,'Control Sample Data'!H272&gt;0),'Control Sample Data'!H272,$B$1),"")</f>
        <v/>
      </c>
      <c r="U273" s="17" t="str">
        <f>IF(SUM('Control Sample Data'!I$3:I$98)&gt;10,IF(AND(ISNUMBER('Control Sample Data'!I272),'Control Sample Data'!I272&lt;$B$1,'Control Sample Data'!I272&gt;0),'Control Sample Data'!I272,$B$1),"")</f>
        <v/>
      </c>
      <c r="V273" s="17" t="str">
        <f>IF(SUM('Control Sample Data'!J$3:J$98)&gt;10,IF(AND(ISNUMBER('Control Sample Data'!J272),'Control Sample Data'!J272&lt;$B$1,'Control Sample Data'!J272&gt;0),'Control Sample Data'!J272,$B$1),"")</f>
        <v/>
      </c>
      <c r="W273" s="17" t="str">
        <f>IF(SUM('Control Sample Data'!K$3:K$98)&gt;10,IF(AND(ISNUMBER('Control Sample Data'!K272),'Control Sample Data'!K272&lt;$B$1,'Control Sample Data'!K272&gt;0),'Control Sample Data'!K272,$B$1),"")</f>
        <v/>
      </c>
      <c r="X273" s="17" t="str">
        <f>IF(SUM('Control Sample Data'!L$3:L$98)&gt;10,IF(AND(ISNUMBER('Control Sample Data'!L272),'Control Sample Data'!L272&lt;$B$1,'Control Sample Data'!L272&gt;0),'Control Sample Data'!L272,$B$1),"")</f>
        <v/>
      </c>
      <c r="Y273" s="17" t="str">
        <f>IF(SUM('Control Sample Data'!M$3:M$98)&gt;10,IF(AND(ISNUMBER('Control Sample Data'!M272),'Control Sample Data'!M272&lt;$B$1,'Control Sample Data'!M272&gt;0),'Control Sample Data'!M272,$B$1),"")</f>
        <v/>
      </c>
      <c r="AT273" s="36" t="str">
        <f t="shared" si="174"/>
        <v/>
      </c>
      <c r="AU273" s="36" t="str">
        <f t="shared" si="175"/>
        <v/>
      </c>
      <c r="AV273" s="36" t="str">
        <f t="shared" si="176"/>
        <v/>
      </c>
      <c r="AW273" s="36" t="str">
        <f t="shared" si="177"/>
        <v/>
      </c>
      <c r="AX273" s="36" t="str">
        <f t="shared" si="178"/>
        <v/>
      </c>
      <c r="AY273" s="36" t="str">
        <f t="shared" si="179"/>
        <v/>
      </c>
      <c r="AZ273" s="36" t="str">
        <f t="shared" si="180"/>
        <v/>
      </c>
      <c r="BA273" s="36" t="str">
        <f t="shared" si="181"/>
        <v/>
      </c>
      <c r="BB273" s="36" t="str">
        <f t="shared" si="182"/>
        <v/>
      </c>
      <c r="BC273" s="36" t="str">
        <f t="shared" si="183"/>
        <v/>
      </c>
      <c r="BD273" s="36" t="str">
        <f t="shared" si="184"/>
        <v/>
      </c>
      <c r="BE273" s="36" t="str">
        <f t="shared" si="185"/>
        <v/>
      </c>
      <c r="BF273" s="36" t="str">
        <f t="shared" si="186"/>
        <v/>
      </c>
      <c r="BG273" s="36" t="str">
        <f t="shared" si="187"/>
        <v/>
      </c>
      <c r="BH273" s="36" t="str">
        <f t="shared" si="188"/>
        <v/>
      </c>
      <c r="BI273" s="36" t="str">
        <f t="shared" si="189"/>
        <v/>
      </c>
      <c r="BJ273" s="36" t="str">
        <f t="shared" si="190"/>
        <v/>
      </c>
      <c r="BK273" s="36" t="str">
        <f t="shared" si="191"/>
        <v/>
      </c>
      <c r="BL273" s="36" t="str">
        <f t="shared" si="192"/>
        <v/>
      </c>
      <c r="BM273" s="36" t="str">
        <f t="shared" si="193"/>
        <v/>
      </c>
      <c r="BN273" s="38" t="e">
        <f t="shared" si="172"/>
        <v>#DIV/0!</v>
      </c>
      <c r="BO273" s="38" t="e">
        <f t="shared" si="173"/>
        <v>#DIV/0!</v>
      </c>
      <c r="BP273" s="39" t="str">
        <f t="shared" si="194"/>
        <v/>
      </c>
      <c r="BQ273" s="39" t="str">
        <f t="shared" si="195"/>
        <v/>
      </c>
      <c r="BR273" s="39" t="str">
        <f t="shared" si="196"/>
        <v/>
      </c>
      <c r="BS273" s="39" t="str">
        <f t="shared" si="197"/>
        <v/>
      </c>
      <c r="BT273" s="39" t="str">
        <f t="shared" si="198"/>
        <v/>
      </c>
      <c r="BU273" s="39" t="str">
        <f t="shared" si="199"/>
        <v/>
      </c>
      <c r="BV273" s="39" t="str">
        <f t="shared" si="200"/>
        <v/>
      </c>
      <c r="BW273" s="39" t="str">
        <f t="shared" si="201"/>
        <v/>
      </c>
      <c r="BX273" s="39" t="str">
        <f t="shared" si="202"/>
        <v/>
      </c>
      <c r="BY273" s="39" t="str">
        <f t="shared" si="203"/>
        <v/>
      </c>
      <c r="BZ273" s="39" t="str">
        <f t="shared" si="204"/>
        <v/>
      </c>
      <c r="CA273" s="39" t="str">
        <f t="shared" si="205"/>
        <v/>
      </c>
      <c r="CB273" s="39" t="str">
        <f t="shared" si="206"/>
        <v/>
      </c>
      <c r="CC273" s="39" t="str">
        <f t="shared" si="207"/>
        <v/>
      </c>
      <c r="CD273" s="39" t="str">
        <f t="shared" si="208"/>
        <v/>
      </c>
      <c r="CE273" s="39" t="str">
        <f t="shared" si="209"/>
        <v/>
      </c>
      <c r="CF273" s="39" t="str">
        <f t="shared" si="210"/>
        <v/>
      </c>
      <c r="CG273" s="39" t="str">
        <f t="shared" si="211"/>
        <v/>
      </c>
      <c r="CH273" s="39" t="str">
        <f t="shared" si="212"/>
        <v/>
      </c>
      <c r="CI273" s="39" t="str">
        <f t="shared" si="213"/>
        <v/>
      </c>
    </row>
    <row r="274" spans="1:87">
      <c r="A274" s="18"/>
      <c r="B274" s="15" t="str">
        <f>'Gene Table'!E273</f>
        <v>hsa-miR-378a-3p</v>
      </c>
      <c r="C274" s="15" t="str">
        <f>'Gene Table'!B273</f>
        <v>L07</v>
      </c>
      <c r="D274" s="16" t="str">
        <f>IF(SUM('Test Sample Data'!D$3:D$98)&gt;10,IF(AND(ISNUMBER('Test Sample Data'!D273),'Test Sample Data'!D273&lt;$B$1,'Test Sample Data'!D273&gt;0),'Test Sample Data'!D273,$B$1),"")</f>
        <v/>
      </c>
      <c r="E274" s="17" t="str">
        <f>IF(SUM('Test Sample Data'!E$3:E$98)&gt;10,IF(AND(ISNUMBER('Test Sample Data'!E273),'Test Sample Data'!E273&lt;$B$1,'Test Sample Data'!E273&gt;0),'Test Sample Data'!E273,$B$1),"")</f>
        <v/>
      </c>
      <c r="F274" s="17" t="str">
        <f>IF(SUM('Test Sample Data'!F$3:F$98)&gt;10,IF(AND(ISNUMBER('Test Sample Data'!F273),'Test Sample Data'!F273&lt;$B$1,'Test Sample Data'!F273&gt;0),'Test Sample Data'!F273,$B$1),"")</f>
        <v/>
      </c>
      <c r="G274" s="17" t="str">
        <f>IF(SUM('Test Sample Data'!G$3:G$98)&gt;10,IF(AND(ISNUMBER('Test Sample Data'!G273),'Test Sample Data'!G273&lt;$B$1,'Test Sample Data'!G273&gt;0),'Test Sample Data'!G273,$B$1),"")</f>
        <v/>
      </c>
      <c r="H274" s="17" t="str">
        <f>IF(SUM('Test Sample Data'!H$3:H$98)&gt;10,IF(AND(ISNUMBER('Test Sample Data'!H273),'Test Sample Data'!H273&lt;$B$1,'Test Sample Data'!H273&gt;0),'Test Sample Data'!H273,$B$1),"")</f>
        <v/>
      </c>
      <c r="I274" s="17" t="str">
        <f>IF(SUM('Test Sample Data'!I$3:I$98)&gt;10,IF(AND(ISNUMBER('Test Sample Data'!I273),'Test Sample Data'!I273&lt;$B$1,'Test Sample Data'!I273&gt;0),'Test Sample Data'!I273,$B$1),"")</f>
        <v/>
      </c>
      <c r="J274" s="17" t="str">
        <f>IF(SUM('Test Sample Data'!J$3:J$98)&gt;10,IF(AND(ISNUMBER('Test Sample Data'!J273),'Test Sample Data'!J273&lt;$B$1,'Test Sample Data'!J273&gt;0),'Test Sample Data'!J273,$B$1),"")</f>
        <v/>
      </c>
      <c r="K274" s="17" t="str">
        <f>IF(SUM('Test Sample Data'!K$3:K$98)&gt;10,IF(AND(ISNUMBER('Test Sample Data'!K273),'Test Sample Data'!K273&lt;$B$1,'Test Sample Data'!K273&gt;0),'Test Sample Data'!K273,$B$1),"")</f>
        <v/>
      </c>
      <c r="L274" s="17" t="str">
        <f>IF(SUM('Test Sample Data'!L$3:L$98)&gt;10,IF(AND(ISNUMBER('Test Sample Data'!L273),'Test Sample Data'!L273&lt;$B$1,'Test Sample Data'!L273&gt;0),'Test Sample Data'!L273,$B$1),"")</f>
        <v/>
      </c>
      <c r="M274" s="17" t="str">
        <f>IF(SUM('Test Sample Data'!M$3:M$98)&gt;10,IF(AND(ISNUMBER('Test Sample Data'!M273),'Test Sample Data'!M273&lt;$B$1,'Test Sample Data'!M273&gt;0),'Test Sample Data'!M273,$B$1),"")</f>
        <v/>
      </c>
      <c r="N274" s="17" t="str">
        <f>'Gene Table'!E273</f>
        <v>hsa-miR-378a-3p</v>
      </c>
      <c r="O274" s="17" t="str">
        <f>'Gene Table'!B273</f>
        <v>L07</v>
      </c>
      <c r="P274" s="17" t="str">
        <f>IF(SUM('Control Sample Data'!D$3:D$98)&gt;10,IF(AND(ISNUMBER('Control Sample Data'!D273),'Control Sample Data'!D273&lt;$B$1,'Control Sample Data'!D273&gt;0),'Control Sample Data'!D273,$B$1),"")</f>
        <v/>
      </c>
      <c r="Q274" s="17" t="str">
        <f>IF(SUM('Control Sample Data'!E$3:E$98)&gt;10,IF(AND(ISNUMBER('Control Sample Data'!E273),'Control Sample Data'!E273&lt;$B$1,'Control Sample Data'!E273&gt;0),'Control Sample Data'!E273,$B$1),"")</f>
        <v/>
      </c>
      <c r="R274" s="17" t="str">
        <f>IF(SUM('Control Sample Data'!F$3:F$98)&gt;10,IF(AND(ISNUMBER('Control Sample Data'!F273),'Control Sample Data'!F273&lt;$B$1,'Control Sample Data'!F273&gt;0),'Control Sample Data'!F273,$B$1),"")</f>
        <v/>
      </c>
      <c r="S274" s="17" t="str">
        <f>IF(SUM('Control Sample Data'!G$3:G$98)&gt;10,IF(AND(ISNUMBER('Control Sample Data'!G273),'Control Sample Data'!G273&lt;$B$1,'Control Sample Data'!G273&gt;0),'Control Sample Data'!G273,$B$1),"")</f>
        <v/>
      </c>
      <c r="T274" s="17" t="str">
        <f>IF(SUM('Control Sample Data'!H$3:H$98)&gt;10,IF(AND(ISNUMBER('Control Sample Data'!H273),'Control Sample Data'!H273&lt;$B$1,'Control Sample Data'!H273&gt;0),'Control Sample Data'!H273,$B$1),"")</f>
        <v/>
      </c>
      <c r="U274" s="17" t="str">
        <f>IF(SUM('Control Sample Data'!I$3:I$98)&gt;10,IF(AND(ISNUMBER('Control Sample Data'!I273),'Control Sample Data'!I273&lt;$B$1,'Control Sample Data'!I273&gt;0),'Control Sample Data'!I273,$B$1),"")</f>
        <v/>
      </c>
      <c r="V274" s="17" t="str">
        <f>IF(SUM('Control Sample Data'!J$3:J$98)&gt;10,IF(AND(ISNUMBER('Control Sample Data'!J273),'Control Sample Data'!J273&lt;$B$1,'Control Sample Data'!J273&gt;0),'Control Sample Data'!J273,$B$1),"")</f>
        <v/>
      </c>
      <c r="W274" s="17" t="str">
        <f>IF(SUM('Control Sample Data'!K$3:K$98)&gt;10,IF(AND(ISNUMBER('Control Sample Data'!K273),'Control Sample Data'!K273&lt;$B$1,'Control Sample Data'!K273&gt;0),'Control Sample Data'!K273,$B$1),"")</f>
        <v/>
      </c>
      <c r="X274" s="17" t="str">
        <f>IF(SUM('Control Sample Data'!L$3:L$98)&gt;10,IF(AND(ISNUMBER('Control Sample Data'!L273),'Control Sample Data'!L273&lt;$B$1,'Control Sample Data'!L273&gt;0),'Control Sample Data'!L273,$B$1),"")</f>
        <v/>
      </c>
      <c r="Y274" s="17" t="str">
        <f>IF(SUM('Control Sample Data'!M$3:M$98)&gt;10,IF(AND(ISNUMBER('Control Sample Data'!M273),'Control Sample Data'!M273&lt;$B$1,'Control Sample Data'!M273&gt;0),'Control Sample Data'!M273,$B$1),"")</f>
        <v/>
      </c>
      <c r="AT274" s="36" t="str">
        <f t="shared" si="174"/>
        <v/>
      </c>
      <c r="AU274" s="36" t="str">
        <f t="shared" si="175"/>
        <v/>
      </c>
      <c r="AV274" s="36" t="str">
        <f t="shared" si="176"/>
        <v/>
      </c>
      <c r="AW274" s="36" t="str">
        <f t="shared" si="177"/>
        <v/>
      </c>
      <c r="AX274" s="36" t="str">
        <f t="shared" si="178"/>
        <v/>
      </c>
      <c r="AY274" s="36" t="str">
        <f t="shared" si="179"/>
        <v/>
      </c>
      <c r="AZ274" s="36" t="str">
        <f t="shared" si="180"/>
        <v/>
      </c>
      <c r="BA274" s="36" t="str">
        <f t="shared" si="181"/>
        <v/>
      </c>
      <c r="BB274" s="36" t="str">
        <f t="shared" si="182"/>
        <v/>
      </c>
      <c r="BC274" s="36" t="str">
        <f t="shared" si="183"/>
        <v/>
      </c>
      <c r="BD274" s="36" t="str">
        <f t="shared" si="184"/>
        <v/>
      </c>
      <c r="BE274" s="36" t="str">
        <f t="shared" si="185"/>
        <v/>
      </c>
      <c r="BF274" s="36" t="str">
        <f t="shared" si="186"/>
        <v/>
      </c>
      <c r="BG274" s="36" t="str">
        <f t="shared" si="187"/>
        <v/>
      </c>
      <c r="BH274" s="36" t="str">
        <f t="shared" si="188"/>
        <v/>
      </c>
      <c r="BI274" s="36" t="str">
        <f t="shared" si="189"/>
        <v/>
      </c>
      <c r="BJ274" s="36" t="str">
        <f t="shared" si="190"/>
        <v/>
      </c>
      <c r="BK274" s="36" t="str">
        <f t="shared" si="191"/>
        <v/>
      </c>
      <c r="BL274" s="36" t="str">
        <f t="shared" si="192"/>
        <v/>
      </c>
      <c r="BM274" s="36" t="str">
        <f t="shared" si="193"/>
        <v/>
      </c>
      <c r="BN274" s="38" t="e">
        <f t="shared" si="172"/>
        <v>#DIV/0!</v>
      </c>
      <c r="BO274" s="38" t="e">
        <f t="shared" si="173"/>
        <v>#DIV/0!</v>
      </c>
      <c r="BP274" s="39" t="str">
        <f t="shared" si="194"/>
        <v/>
      </c>
      <c r="BQ274" s="39" t="str">
        <f t="shared" si="195"/>
        <v/>
      </c>
      <c r="BR274" s="39" t="str">
        <f t="shared" si="196"/>
        <v/>
      </c>
      <c r="BS274" s="39" t="str">
        <f t="shared" si="197"/>
        <v/>
      </c>
      <c r="BT274" s="39" t="str">
        <f t="shared" si="198"/>
        <v/>
      </c>
      <c r="BU274" s="39" t="str">
        <f t="shared" si="199"/>
        <v/>
      </c>
      <c r="BV274" s="39" t="str">
        <f t="shared" si="200"/>
        <v/>
      </c>
      <c r="BW274" s="39" t="str">
        <f t="shared" si="201"/>
        <v/>
      </c>
      <c r="BX274" s="39" t="str">
        <f t="shared" si="202"/>
        <v/>
      </c>
      <c r="BY274" s="39" t="str">
        <f t="shared" si="203"/>
        <v/>
      </c>
      <c r="BZ274" s="39" t="str">
        <f t="shared" si="204"/>
        <v/>
      </c>
      <c r="CA274" s="39" t="str">
        <f t="shared" si="205"/>
        <v/>
      </c>
      <c r="CB274" s="39" t="str">
        <f t="shared" si="206"/>
        <v/>
      </c>
      <c r="CC274" s="39" t="str">
        <f t="shared" si="207"/>
        <v/>
      </c>
      <c r="CD274" s="39" t="str">
        <f t="shared" si="208"/>
        <v/>
      </c>
      <c r="CE274" s="39" t="str">
        <f t="shared" si="209"/>
        <v/>
      </c>
      <c r="CF274" s="39" t="str">
        <f t="shared" si="210"/>
        <v/>
      </c>
      <c r="CG274" s="39" t="str">
        <f t="shared" si="211"/>
        <v/>
      </c>
      <c r="CH274" s="39" t="str">
        <f t="shared" si="212"/>
        <v/>
      </c>
      <c r="CI274" s="39" t="str">
        <f t="shared" si="213"/>
        <v/>
      </c>
    </row>
    <row r="275" spans="1:87">
      <c r="A275" s="18"/>
      <c r="B275" s="15" t="str">
        <f>'Gene Table'!E274</f>
        <v>hsa-miR-489</v>
      </c>
      <c r="C275" s="15" t="str">
        <f>'Gene Table'!B274</f>
        <v>L08</v>
      </c>
      <c r="D275" s="16" t="str">
        <f>IF(SUM('Test Sample Data'!D$3:D$98)&gt;10,IF(AND(ISNUMBER('Test Sample Data'!D274),'Test Sample Data'!D274&lt;$B$1,'Test Sample Data'!D274&gt;0),'Test Sample Data'!D274,$B$1),"")</f>
        <v/>
      </c>
      <c r="E275" s="17" t="str">
        <f>IF(SUM('Test Sample Data'!E$3:E$98)&gt;10,IF(AND(ISNUMBER('Test Sample Data'!E274),'Test Sample Data'!E274&lt;$B$1,'Test Sample Data'!E274&gt;0),'Test Sample Data'!E274,$B$1),"")</f>
        <v/>
      </c>
      <c r="F275" s="17" t="str">
        <f>IF(SUM('Test Sample Data'!F$3:F$98)&gt;10,IF(AND(ISNUMBER('Test Sample Data'!F274),'Test Sample Data'!F274&lt;$B$1,'Test Sample Data'!F274&gt;0),'Test Sample Data'!F274,$B$1),"")</f>
        <v/>
      </c>
      <c r="G275" s="17" t="str">
        <f>IF(SUM('Test Sample Data'!G$3:G$98)&gt;10,IF(AND(ISNUMBER('Test Sample Data'!G274),'Test Sample Data'!G274&lt;$B$1,'Test Sample Data'!G274&gt;0),'Test Sample Data'!G274,$B$1),"")</f>
        <v/>
      </c>
      <c r="H275" s="17" t="str">
        <f>IF(SUM('Test Sample Data'!H$3:H$98)&gt;10,IF(AND(ISNUMBER('Test Sample Data'!H274),'Test Sample Data'!H274&lt;$B$1,'Test Sample Data'!H274&gt;0),'Test Sample Data'!H274,$B$1),"")</f>
        <v/>
      </c>
      <c r="I275" s="17" t="str">
        <f>IF(SUM('Test Sample Data'!I$3:I$98)&gt;10,IF(AND(ISNUMBER('Test Sample Data'!I274),'Test Sample Data'!I274&lt;$B$1,'Test Sample Data'!I274&gt;0),'Test Sample Data'!I274,$B$1),"")</f>
        <v/>
      </c>
      <c r="J275" s="17" t="str">
        <f>IF(SUM('Test Sample Data'!J$3:J$98)&gt;10,IF(AND(ISNUMBER('Test Sample Data'!J274),'Test Sample Data'!J274&lt;$B$1,'Test Sample Data'!J274&gt;0),'Test Sample Data'!J274,$B$1),"")</f>
        <v/>
      </c>
      <c r="K275" s="17" t="str">
        <f>IF(SUM('Test Sample Data'!K$3:K$98)&gt;10,IF(AND(ISNUMBER('Test Sample Data'!K274),'Test Sample Data'!K274&lt;$B$1,'Test Sample Data'!K274&gt;0),'Test Sample Data'!K274,$B$1),"")</f>
        <v/>
      </c>
      <c r="L275" s="17" t="str">
        <f>IF(SUM('Test Sample Data'!L$3:L$98)&gt;10,IF(AND(ISNUMBER('Test Sample Data'!L274),'Test Sample Data'!L274&lt;$B$1,'Test Sample Data'!L274&gt;0),'Test Sample Data'!L274,$B$1),"")</f>
        <v/>
      </c>
      <c r="M275" s="17" t="str">
        <f>IF(SUM('Test Sample Data'!M$3:M$98)&gt;10,IF(AND(ISNUMBER('Test Sample Data'!M274),'Test Sample Data'!M274&lt;$B$1,'Test Sample Data'!M274&gt;0),'Test Sample Data'!M274,$B$1),"")</f>
        <v/>
      </c>
      <c r="N275" s="17" t="str">
        <f>'Gene Table'!E274</f>
        <v>hsa-miR-489</v>
      </c>
      <c r="O275" s="17" t="str">
        <f>'Gene Table'!B274</f>
        <v>L08</v>
      </c>
      <c r="P275" s="17" t="str">
        <f>IF(SUM('Control Sample Data'!D$3:D$98)&gt;10,IF(AND(ISNUMBER('Control Sample Data'!D274),'Control Sample Data'!D274&lt;$B$1,'Control Sample Data'!D274&gt;0),'Control Sample Data'!D274,$B$1),"")</f>
        <v/>
      </c>
      <c r="Q275" s="17" t="str">
        <f>IF(SUM('Control Sample Data'!E$3:E$98)&gt;10,IF(AND(ISNUMBER('Control Sample Data'!E274),'Control Sample Data'!E274&lt;$B$1,'Control Sample Data'!E274&gt;0),'Control Sample Data'!E274,$B$1),"")</f>
        <v/>
      </c>
      <c r="R275" s="17" t="str">
        <f>IF(SUM('Control Sample Data'!F$3:F$98)&gt;10,IF(AND(ISNUMBER('Control Sample Data'!F274),'Control Sample Data'!F274&lt;$B$1,'Control Sample Data'!F274&gt;0),'Control Sample Data'!F274,$B$1),"")</f>
        <v/>
      </c>
      <c r="S275" s="17" t="str">
        <f>IF(SUM('Control Sample Data'!G$3:G$98)&gt;10,IF(AND(ISNUMBER('Control Sample Data'!G274),'Control Sample Data'!G274&lt;$B$1,'Control Sample Data'!G274&gt;0),'Control Sample Data'!G274,$B$1),"")</f>
        <v/>
      </c>
      <c r="T275" s="17" t="str">
        <f>IF(SUM('Control Sample Data'!H$3:H$98)&gt;10,IF(AND(ISNUMBER('Control Sample Data'!H274),'Control Sample Data'!H274&lt;$B$1,'Control Sample Data'!H274&gt;0),'Control Sample Data'!H274,$B$1),"")</f>
        <v/>
      </c>
      <c r="U275" s="17" t="str">
        <f>IF(SUM('Control Sample Data'!I$3:I$98)&gt;10,IF(AND(ISNUMBER('Control Sample Data'!I274),'Control Sample Data'!I274&lt;$B$1,'Control Sample Data'!I274&gt;0),'Control Sample Data'!I274,$B$1),"")</f>
        <v/>
      </c>
      <c r="V275" s="17" t="str">
        <f>IF(SUM('Control Sample Data'!J$3:J$98)&gt;10,IF(AND(ISNUMBER('Control Sample Data'!J274),'Control Sample Data'!J274&lt;$B$1,'Control Sample Data'!J274&gt;0),'Control Sample Data'!J274,$B$1),"")</f>
        <v/>
      </c>
      <c r="W275" s="17" t="str">
        <f>IF(SUM('Control Sample Data'!K$3:K$98)&gt;10,IF(AND(ISNUMBER('Control Sample Data'!K274),'Control Sample Data'!K274&lt;$B$1,'Control Sample Data'!K274&gt;0),'Control Sample Data'!K274,$B$1),"")</f>
        <v/>
      </c>
      <c r="X275" s="17" t="str">
        <f>IF(SUM('Control Sample Data'!L$3:L$98)&gt;10,IF(AND(ISNUMBER('Control Sample Data'!L274),'Control Sample Data'!L274&lt;$B$1,'Control Sample Data'!L274&gt;0),'Control Sample Data'!L274,$B$1),"")</f>
        <v/>
      </c>
      <c r="Y275" s="17" t="str">
        <f>IF(SUM('Control Sample Data'!M$3:M$98)&gt;10,IF(AND(ISNUMBER('Control Sample Data'!M274),'Control Sample Data'!M274&lt;$B$1,'Control Sample Data'!M274&gt;0),'Control Sample Data'!M274,$B$1),"")</f>
        <v/>
      </c>
      <c r="AT275" s="36" t="str">
        <f t="shared" si="174"/>
        <v/>
      </c>
      <c r="AU275" s="36" t="str">
        <f t="shared" si="175"/>
        <v/>
      </c>
      <c r="AV275" s="36" t="str">
        <f t="shared" si="176"/>
        <v/>
      </c>
      <c r="AW275" s="36" t="str">
        <f t="shared" si="177"/>
        <v/>
      </c>
      <c r="AX275" s="36" t="str">
        <f t="shared" si="178"/>
        <v/>
      </c>
      <c r="AY275" s="36" t="str">
        <f t="shared" si="179"/>
        <v/>
      </c>
      <c r="AZ275" s="36" t="str">
        <f t="shared" si="180"/>
        <v/>
      </c>
      <c r="BA275" s="36" t="str">
        <f t="shared" si="181"/>
        <v/>
      </c>
      <c r="BB275" s="36" t="str">
        <f t="shared" si="182"/>
        <v/>
      </c>
      <c r="BC275" s="36" t="str">
        <f t="shared" si="183"/>
        <v/>
      </c>
      <c r="BD275" s="36" t="str">
        <f t="shared" si="184"/>
        <v/>
      </c>
      <c r="BE275" s="36" t="str">
        <f t="shared" si="185"/>
        <v/>
      </c>
      <c r="BF275" s="36" t="str">
        <f t="shared" si="186"/>
        <v/>
      </c>
      <c r="BG275" s="36" t="str">
        <f t="shared" si="187"/>
        <v/>
      </c>
      <c r="BH275" s="36" t="str">
        <f t="shared" si="188"/>
        <v/>
      </c>
      <c r="BI275" s="36" t="str">
        <f t="shared" si="189"/>
        <v/>
      </c>
      <c r="BJ275" s="36" t="str">
        <f t="shared" si="190"/>
        <v/>
      </c>
      <c r="BK275" s="36" t="str">
        <f t="shared" si="191"/>
        <v/>
      </c>
      <c r="BL275" s="36" t="str">
        <f t="shared" si="192"/>
        <v/>
      </c>
      <c r="BM275" s="36" t="str">
        <f t="shared" si="193"/>
        <v/>
      </c>
      <c r="BN275" s="38" t="e">
        <f t="shared" si="172"/>
        <v>#DIV/0!</v>
      </c>
      <c r="BO275" s="38" t="e">
        <f t="shared" si="173"/>
        <v>#DIV/0!</v>
      </c>
      <c r="BP275" s="39" t="str">
        <f t="shared" si="194"/>
        <v/>
      </c>
      <c r="BQ275" s="39" t="str">
        <f t="shared" si="195"/>
        <v/>
      </c>
      <c r="BR275" s="39" t="str">
        <f t="shared" si="196"/>
        <v/>
      </c>
      <c r="BS275" s="39" t="str">
        <f t="shared" si="197"/>
        <v/>
      </c>
      <c r="BT275" s="39" t="str">
        <f t="shared" si="198"/>
        <v/>
      </c>
      <c r="BU275" s="39" t="str">
        <f t="shared" si="199"/>
        <v/>
      </c>
      <c r="BV275" s="39" t="str">
        <f t="shared" si="200"/>
        <v/>
      </c>
      <c r="BW275" s="39" t="str">
        <f t="shared" si="201"/>
        <v/>
      </c>
      <c r="BX275" s="39" t="str">
        <f t="shared" si="202"/>
        <v/>
      </c>
      <c r="BY275" s="39" t="str">
        <f t="shared" si="203"/>
        <v/>
      </c>
      <c r="BZ275" s="39" t="str">
        <f t="shared" si="204"/>
        <v/>
      </c>
      <c r="CA275" s="39" t="str">
        <f t="shared" si="205"/>
        <v/>
      </c>
      <c r="CB275" s="39" t="str">
        <f t="shared" si="206"/>
        <v/>
      </c>
      <c r="CC275" s="39" t="str">
        <f t="shared" si="207"/>
        <v/>
      </c>
      <c r="CD275" s="39" t="str">
        <f t="shared" si="208"/>
        <v/>
      </c>
      <c r="CE275" s="39" t="str">
        <f t="shared" si="209"/>
        <v/>
      </c>
      <c r="CF275" s="39" t="str">
        <f t="shared" si="210"/>
        <v/>
      </c>
      <c r="CG275" s="39" t="str">
        <f t="shared" si="211"/>
        <v/>
      </c>
      <c r="CH275" s="39" t="str">
        <f t="shared" si="212"/>
        <v/>
      </c>
      <c r="CI275" s="39" t="str">
        <f t="shared" si="213"/>
        <v/>
      </c>
    </row>
    <row r="276" spans="1:87">
      <c r="A276" s="18"/>
      <c r="B276" s="15" t="str">
        <f>'Gene Table'!E275</f>
        <v>hsa-miR-499a-3p</v>
      </c>
      <c r="C276" s="15" t="str">
        <f>'Gene Table'!B275</f>
        <v>L09</v>
      </c>
      <c r="D276" s="16" t="str">
        <f>IF(SUM('Test Sample Data'!D$3:D$98)&gt;10,IF(AND(ISNUMBER('Test Sample Data'!D275),'Test Sample Data'!D275&lt;$B$1,'Test Sample Data'!D275&gt;0),'Test Sample Data'!D275,$B$1),"")</f>
        <v/>
      </c>
      <c r="E276" s="17" t="str">
        <f>IF(SUM('Test Sample Data'!E$3:E$98)&gt;10,IF(AND(ISNUMBER('Test Sample Data'!E275),'Test Sample Data'!E275&lt;$B$1,'Test Sample Data'!E275&gt;0),'Test Sample Data'!E275,$B$1),"")</f>
        <v/>
      </c>
      <c r="F276" s="17" t="str">
        <f>IF(SUM('Test Sample Data'!F$3:F$98)&gt;10,IF(AND(ISNUMBER('Test Sample Data'!F275),'Test Sample Data'!F275&lt;$B$1,'Test Sample Data'!F275&gt;0),'Test Sample Data'!F275,$B$1),"")</f>
        <v/>
      </c>
      <c r="G276" s="17" t="str">
        <f>IF(SUM('Test Sample Data'!G$3:G$98)&gt;10,IF(AND(ISNUMBER('Test Sample Data'!G275),'Test Sample Data'!G275&lt;$B$1,'Test Sample Data'!G275&gt;0),'Test Sample Data'!G275,$B$1),"")</f>
        <v/>
      </c>
      <c r="H276" s="17" t="str">
        <f>IF(SUM('Test Sample Data'!H$3:H$98)&gt;10,IF(AND(ISNUMBER('Test Sample Data'!H275),'Test Sample Data'!H275&lt;$B$1,'Test Sample Data'!H275&gt;0),'Test Sample Data'!H275,$B$1),"")</f>
        <v/>
      </c>
      <c r="I276" s="17" t="str">
        <f>IF(SUM('Test Sample Data'!I$3:I$98)&gt;10,IF(AND(ISNUMBER('Test Sample Data'!I275),'Test Sample Data'!I275&lt;$B$1,'Test Sample Data'!I275&gt;0),'Test Sample Data'!I275,$B$1),"")</f>
        <v/>
      </c>
      <c r="J276" s="17" t="str">
        <f>IF(SUM('Test Sample Data'!J$3:J$98)&gt;10,IF(AND(ISNUMBER('Test Sample Data'!J275),'Test Sample Data'!J275&lt;$B$1,'Test Sample Data'!J275&gt;0),'Test Sample Data'!J275,$B$1),"")</f>
        <v/>
      </c>
      <c r="K276" s="17" t="str">
        <f>IF(SUM('Test Sample Data'!K$3:K$98)&gt;10,IF(AND(ISNUMBER('Test Sample Data'!K275),'Test Sample Data'!K275&lt;$B$1,'Test Sample Data'!K275&gt;0),'Test Sample Data'!K275,$B$1),"")</f>
        <v/>
      </c>
      <c r="L276" s="17" t="str">
        <f>IF(SUM('Test Sample Data'!L$3:L$98)&gt;10,IF(AND(ISNUMBER('Test Sample Data'!L275),'Test Sample Data'!L275&lt;$B$1,'Test Sample Data'!L275&gt;0),'Test Sample Data'!L275,$B$1),"")</f>
        <v/>
      </c>
      <c r="M276" s="17" t="str">
        <f>IF(SUM('Test Sample Data'!M$3:M$98)&gt;10,IF(AND(ISNUMBER('Test Sample Data'!M275),'Test Sample Data'!M275&lt;$B$1,'Test Sample Data'!M275&gt;0),'Test Sample Data'!M275,$B$1),"")</f>
        <v/>
      </c>
      <c r="N276" s="17" t="str">
        <f>'Gene Table'!E275</f>
        <v>hsa-miR-499a-3p</v>
      </c>
      <c r="O276" s="17" t="str">
        <f>'Gene Table'!B275</f>
        <v>L09</v>
      </c>
      <c r="P276" s="17" t="str">
        <f>IF(SUM('Control Sample Data'!D$3:D$98)&gt;10,IF(AND(ISNUMBER('Control Sample Data'!D275),'Control Sample Data'!D275&lt;$B$1,'Control Sample Data'!D275&gt;0),'Control Sample Data'!D275,$B$1),"")</f>
        <v/>
      </c>
      <c r="Q276" s="17" t="str">
        <f>IF(SUM('Control Sample Data'!E$3:E$98)&gt;10,IF(AND(ISNUMBER('Control Sample Data'!E275),'Control Sample Data'!E275&lt;$B$1,'Control Sample Data'!E275&gt;0),'Control Sample Data'!E275,$B$1),"")</f>
        <v/>
      </c>
      <c r="R276" s="17" t="str">
        <f>IF(SUM('Control Sample Data'!F$3:F$98)&gt;10,IF(AND(ISNUMBER('Control Sample Data'!F275),'Control Sample Data'!F275&lt;$B$1,'Control Sample Data'!F275&gt;0),'Control Sample Data'!F275,$B$1),"")</f>
        <v/>
      </c>
      <c r="S276" s="17" t="str">
        <f>IF(SUM('Control Sample Data'!G$3:G$98)&gt;10,IF(AND(ISNUMBER('Control Sample Data'!G275),'Control Sample Data'!G275&lt;$B$1,'Control Sample Data'!G275&gt;0),'Control Sample Data'!G275,$B$1),"")</f>
        <v/>
      </c>
      <c r="T276" s="17" t="str">
        <f>IF(SUM('Control Sample Data'!H$3:H$98)&gt;10,IF(AND(ISNUMBER('Control Sample Data'!H275),'Control Sample Data'!H275&lt;$B$1,'Control Sample Data'!H275&gt;0),'Control Sample Data'!H275,$B$1),"")</f>
        <v/>
      </c>
      <c r="U276" s="17" t="str">
        <f>IF(SUM('Control Sample Data'!I$3:I$98)&gt;10,IF(AND(ISNUMBER('Control Sample Data'!I275),'Control Sample Data'!I275&lt;$B$1,'Control Sample Data'!I275&gt;0),'Control Sample Data'!I275,$B$1),"")</f>
        <v/>
      </c>
      <c r="V276" s="17" t="str">
        <f>IF(SUM('Control Sample Data'!J$3:J$98)&gt;10,IF(AND(ISNUMBER('Control Sample Data'!J275),'Control Sample Data'!J275&lt;$B$1,'Control Sample Data'!J275&gt;0),'Control Sample Data'!J275,$B$1),"")</f>
        <v/>
      </c>
      <c r="W276" s="17" t="str">
        <f>IF(SUM('Control Sample Data'!K$3:K$98)&gt;10,IF(AND(ISNUMBER('Control Sample Data'!K275),'Control Sample Data'!K275&lt;$B$1,'Control Sample Data'!K275&gt;0),'Control Sample Data'!K275,$B$1),"")</f>
        <v/>
      </c>
      <c r="X276" s="17" t="str">
        <f>IF(SUM('Control Sample Data'!L$3:L$98)&gt;10,IF(AND(ISNUMBER('Control Sample Data'!L275),'Control Sample Data'!L275&lt;$B$1,'Control Sample Data'!L275&gt;0),'Control Sample Data'!L275,$B$1),"")</f>
        <v/>
      </c>
      <c r="Y276" s="17" t="str">
        <f>IF(SUM('Control Sample Data'!M$3:M$98)&gt;10,IF(AND(ISNUMBER('Control Sample Data'!M275),'Control Sample Data'!M275&lt;$B$1,'Control Sample Data'!M275&gt;0),'Control Sample Data'!M275,$B$1),"")</f>
        <v/>
      </c>
      <c r="AT276" s="36" t="str">
        <f t="shared" si="174"/>
        <v/>
      </c>
      <c r="AU276" s="36" t="str">
        <f t="shared" si="175"/>
        <v/>
      </c>
      <c r="AV276" s="36" t="str">
        <f t="shared" si="176"/>
        <v/>
      </c>
      <c r="AW276" s="36" t="str">
        <f t="shared" si="177"/>
        <v/>
      </c>
      <c r="AX276" s="36" t="str">
        <f t="shared" si="178"/>
        <v/>
      </c>
      <c r="AY276" s="36" t="str">
        <f t="shared" si="179"/>
        <v/>
      </c>
      <c r="AZ276" s="36" t="str">
        <f t="shared" si="180"/>
        <v/>
      </c>
      <c r="BA276" s="36" t="str">
        <f t="shared" si="181"/>
        <v/>
      </c>
      <c r="BB276" s="36" t="str">
        <f t="shared" si="182"/>
        <v/>
      </c>
      <c r="BC276" s="36" t="str">
        <f t="shared" si="183"/>
        <v/>
      </c>
      <c r="BD276" s="36" t="str">
        <f t="shared" si="184"/>
        <v/>
      </c>
      <c r="BE276" s="36" t="str">
        <f t="shared" si="185"/>
        <v/>
      </c>
      <c r="BF276" s="36" t="str">
        <f t="shared" si="186"/>
        <v/>
      </c>
      <c r="BG276" s="36" t="str">
        <f t="shared" si="187"/>
        <v/>
      </c>
      <c r="BH276" s="36" t="str">
        <f t="shared" si="188"/>
        <v/>
      </c>
      <c r="BI276" s="36" t="str">
        <f t="shared" si="189"/>
        <v/>
      </c>
      <c r="BJ276" s="36" t="str">
        <f t="shared" si="190"/>
        <v/>
      </c>
      <c r="BK276" s="36" t="str">
        <f t="shared" si="191"/>
        <v/>
      </c>
      <c r="BL276" s="36" t="str">
        <f t="shared" si="192"/>
        <v/>
      </c>
      <c r="BM276" s="36" t="str">
        <f t="shared" si="193"/>
        <v/>
      </c>
      <c r="BN276" s="38" t="e">
        <f t="shared" si="172"/>
        <v>#DIV/0!</v>
      </c>
      <c r="BO276" s="38" t="e">
        <f t="shared" si="173"/>
        <v>#DIV/0!</v>
      </c>
      <c r="BP276" s="39" t="str">
        <f t="shared" si="194"/>
        <v/>
      </c>
      <c r="BQ276" s="39" t="str">
        <f t="shared" si="195"/>
        <v/>
      </c>
      <c r="BR276" s="39" t="str">
        <f t="shared" si="196"/>
        <v/>
      </c>
      <c r="BS276" s="39" t="str">
        <f t="shared" si="197"/>
        <v/>
      </c>
      <c r="BT276" s="39" t="str">
        <f t="shared" si="198"/>
        <v/>
      </c>
      <c r="BU276" s="39" t="str">
        <f t="shared" si="199"/>
        <v/>
      </c>
      <c r="BV276" s="39" t="str">
        <f t="shared" si="200"/>
        <v/>
      </c>
      <c r="BW276" s="39" t="str">
        <f t="shared" si="201"/>
        <v/>
      </c>
      <c r="BX276" s="39" t="str">
        <f t="shared" si="202"/>
        <v/>
      </c>
      <c r="BY276" s="39" t="str">
        <f t="shared" si="203"/>
        <v/>
      </c>
      <c r="BZ276" s="39" t="str">
        <f t="shared" si="204"/>
        <v/>
      </c>
      <c r="CA276" s="39" t="str">
        <f t="shared" si="205"/>
        <v/>
      </c>
      <c r="CB276" s="39" t="str">
        <f t="shared" si="206"/>
        <v/>
      </c>
      <c r="CC276" s="39" t="str">
        <f t="shared" si="207"/>
        <v/>
      </c>
      <c r="CD276" s="39" t="str">
        <f t="shared" si="208"/>
        <v/>
      </c>
      <c r="CE276" s="39" t="str">
        <f t="shared" si="209"/>
        <v/>
      </c>
      <c r="CF276" s="39" t="str">
        <f t="shared" si="210"/>
        <v/>
      </c>
      <c r="CG276" s="39" t="str">
        <f t="shared" si="211"/>
        <v/>
      </c>
      <c r="CH276" s="39" t="str">
        <f t="shared" si="212"/>
        <v/>
      </c>
      <c r="CI276" s="39" t="str">
        <f t="shared" si="213"/>
        <v/>
      </c>
    </row>
    <row r="277" spans="1:87">
      <c r="A277" s="18"/>
      <c r="B277" s="15" t="str">
        <f>'Gene Table'!E276</f>
        <v>hsa-miR-548l</v>
      </c>
      <c r="C277" s="15" t="str">
        <f>'Gene Table'!B276</f>
        <v>L10</v>
      </c>
      <c r="D277" s="16" t="str">
        <f>IF(SUM('Test Sample Data'!D$3:D$98)&gt;10,IF(AND(ISNUMBER('Test Sample Data'!D276),'Test Sample Data'!D276&lt;$B$1,'Test Sample Data'!D276&gt;0),'Test Sample Data'!D276,$B$1),"")</f>
        <v/>
      </c>
      <c r="E277" s="17" t="str">
        <f>IF(SUM('Test Sample Data'!E$3:E$98)&gt;10,IF(AND(ISNUMBER('Test Sample Data'!E276),'Test Sample Data'!E276&lt;$B$1,'Test Sample Data'!E276&gt;0),'Test Sample Data'!E276,$B$1),"")</f>
        <v/>
      </c>
      <c r="F277" s="17" t="str">
        <f>IF(SUM('Test Sample Data'!F$3:F$98)&gt;10,IF(AND(ISNUMBER('Test Sample Data'!F276),'Test Sample Data'!F276&lt;$B$1,'Test Sample Data'!F276&gt;0),'Test Sample Data'!F276,$B$1),"")</f>
        <v/>
      </c>
      <c r="G277" s="17" t="str">
        <f>IF(SUM('Test Sample Data'!G$3:G$98)&gt;10,IF(AND(ISNUMBER('Test Sample Data'!G276),'Test Sample Data'!G276&lt;$B$1,'Test Sample Data'!G276&gt;0),'Test Sample Data'!G276,$B$1),"")</f>
        <v/>
      </c>
      <c r="H277" s="17" t="str">
        <f>IF(SUM('Test Sample Data'!H$3:H$98)&gt;10,IF(AND(ISNUMBER('Test Sample Data'!H276),'Test Sample Data'!H276&lt;$B$1,'Test Sample Data'!H276&gt;0),'Test Sample Data'!H276,$B$1),"")</f>
        <v/>
      </c>
      <c r="I277" s="17" t="str">
        <f>IF(SUM('Test Sample Data'!I$3:I$98)&gt;10,IF(AND(ISNUMBER('Test Sample Data'!I276),'Test Sample Data'!I276&lt;$B$1,'Test Sample Data'!I276&gt;0),'Test Sample Data'!I276,$B$1),"")</f>
        <v/>
      </c>
      <c r="J277" s="17" t="str">
        <f>IF(SUM('Test Sample Data'!J$3:J$98)&gt;10,IF(AND(ISNUMBER('Test Sample Data'!J276),'Test Sample Data'!J276&lt;$B$1,'Test Sample Data'!J276&gt;0),'Test Sample Data'!J276,$B$1),"")</f>
        <v/>
      </c>
      <c r="K277" s="17" t="str">
        <f>IF(SUM('Test Sample Data'!K$3:K$98)&gt;10,IF(AND(ISNUMBER('Test Sample Data'!K276),'Test Sample Data'!K276&lt;$B$1,'Test Sample Data'!K276&gt;0),'Test Sample Data'!K276,$B$1),"")</f>
        <v/>
      </c>
      <c r="L277" s="17" t="str">
        <f>IF(SUM('Test Sample Data'!L$3:L$98)&gt;10,IF(AND(ISNUMBER('Test Sample Data'!L276),'Test Sample Data'!L276&lt;$B$1,'Test Sample Data'!L276&gt;0),'Test Sample Data'!L276,$B$1),"")</f>
        <v/>
      </c>
      <c r="M277" s="17" t="str">
        <f>IF(SUM('Test Sample Data'!M$3:M$98)&gt;10,IF(AND(ISNUMBER('Test Sample Data'!M276),'Test Sample Data'!M276&lt;$B$1,'Test Sample Data'!M276&gt;0),'Test Sample Data'!M276,$B$1),"")</f>
        <v/>
      </c>
      <c r="N277" s="17" t="str">
        <f>'Gene Table'!E276</f>
        <v>hsa-miR-548l</v>
      </c>
      <c r="O277" s="17" t="str">
        <f>'Gene Table'!B276</f>
        <v>L10</v>
      </c>
      <c r="P277" s="17" t="str">
        <f>IF(SUM('Control Sample Data'!D$3:D$98)&gt;10,IF(AND(ISNUMBER('Control Sample Data'!D276),'Control Sample Data'!D276&lt;$B$1,'Control Sample Data'!D276&gt;0),'Control Sample Data'!D276,$B$1),"")</f>
        <v/>
      </c>
      <c r="Q277" s="17" t="str">
        <f>IF(SUM('Control Sample Data'!E$3:E$98)&gt;10,IF(AND(ISNUMBER('Control Sample Data'!E276),'Control Sample Data'!E276&lt;$B$1,'Control Sample Data'!E276&gt;0),'Control Sample Data'!E276,$B$1),"")</f>
        <v/>
      </c>
      <c r="R277" s="17" t="str">
        <f>IF(SUM('Control Sample Data'!F$3:F$98)&gt;10,IF(AND(ISNUMBER('Control Sample Data'!F276),'Control Sample Data'!F276&lt;$B$1,'Control Sample Data'!F276&gt;0),'Control Sample Data'!F276,$B$1),"")</f>
        <v/>
      </c>
      <c r="S277" s="17" t="str">
        <f>IF(SUM('Control Sample Data'!G$3:G$98)&gt;10,IF(AND(ISNUMBER('Control Sample Data'!G276),'Control Sample Data'!G276&lt;$B$1,'Control Sample Data'!G276&gt;0),'Control Sample Data'!G276,$B$1),"")</f>
        <v/>
      </c>
      <c r="T277" s="17" t="str">
        <f>IF(SUM('Control Sample Data'!H$3:H$98)&gt;10,IF(AND(ISNUMBER('Control Sample Data'!H276),'Control Sample Data'!H276&lt;$B$1,'Control Sample Data'!H276&gt;0),'Control Sample Data'!H276,$B$1),"")</f>
        <v/>
      </c>
      <c r="U277" s="17" t="str">
        <f>IF(SUM('Control Sample Data'!I$3:I$98)&gt;10,IF(AND(ISNUMBER('Control Sample Data'!I276),'Control Sample Data'!I276&lt;$B$1,'Control Sample Data'!I276&gt;0),'Control Sample Data'!I276,$B$1),"")</f>
        <v/>
      </c>
      <c r="V277" s="17" t="str">
        <f>IF(SUM('Control Sample Data'!J$3:J$98)&gt;10,IF(AND(ISNUMBER('Control Sample Data'!J276),'Control Sample Data'!J276&lt;$B$1,'Control Sample Data'!J276&gt;0),'Control Sample Data'!J276,$B$1),"")</f>
        <v/>
      </c>
      <c r="W277" s="17" t="str">
        <f>IF(SUM('Control Sample Data'!K$3:K$98)&gt;10,IF(AND(ISNUMBER('Control Sample Data'!K276),'Control Sample Data'!K276&lt;$B$1,'Control Sample Data'!K276&gt;0),'Control Sample Data'!K276,$B$1),"")</f>
        <v/>
      </c>
      <c r="X277" s="17" t="str">
        <f>IF(SUM('Control Sample Data'!L$3:L$98)&gt;10,IF(AND(ISNUMBER('Control Sample Data'!L276),'Control Sample Data'!L276&lt;$B$1,'Control Sample Data'!L276&gt;0),'Control Sample Data'!L276,$B$1),"")</f>
        <v/>
      </c>
      <c r="Y277" s="17" t="str">
        <f>IF(SUM('Control Sample Data'!M$3:M$98)&gt;10,IF(AND(ISNUMBER('Control Sample Data'!M276),'Control Sample Data'!M276&lt;$B$1,'Control Sample Data'!M276&gt;0),'Control Sample Data'!M276,$B$1),"")</f>
        <v/>
      </c>
      <c r="AT277" s="36" t="str">
        <f t="shared" si="174"/>
        <v/>
      </c>
      <c r="AU277" s="36" t="str">
        <f t="shared" si="175"/>
        <v/>
      </c>
      <c r="AV277" s="36" t="str">
        <f t="shared" si="176"/>
        <v/>
      </c>
      <c r="AW277" s="36" t="str">
        <f t="shared" si="177"/>
        <v/>
      </c>
      <c r="AX277" s="36" t="str">
        <f t="shared" si="178"/>
        <v/>
      </c>
      <c r="AY277" s="36" t="str">
        <f t="shared" si="179"/>
        <v/>
      </c>
      <c r="AZ277" s="36" t="str">
        <f t="shared" si="180"/>
        <v/>
      </c>
      <c r="BA277" s="36" t="str">
        <f t="shared" si="181"/>
        <v/>
      </c>
      <c r="BB277" s="36" t="str">
        <f t="shared" si="182"/>
        <v/>
      </c>
      <c r="BC277" s="36" t="str">
        <f t="shared" si="183"/>
        <v/>
      </c>
      <c r="BD277" s="36" t="str">
        <f t="shared" si="184"/>
        <v/>
      </c>
      <c r="BE277" s="36" t="str">
        <f t="shared" si="185"/>
        <v/>
      </c>
      <c r="BF277" s="36" t="str">
        <f t="shared" si="186"/>
        <v/>
      </c>
      <c r="BG277" s="36" t="str">
        <f t="shared" si="187"/>
        <v/>
      </c>
      <c r="BH277" s="36" t="str">
        <f t="shared" si="188"/>
        <v/>
      </c>
      <c r="BI277" s="36" t="str">
        <f t="shared" si="189"/>
        <v/>
      </c>
      <c r="BJ277" s="36" t="str">
        <f t="shared" si="190"/>
        <v/>
      </c>
      <c r="BK277" s="36" t="str">
        <f t="shared" si="191"/>
        <v/>
      </c>
      <c r="BL277" s="36" t="str">
        <f t="shared" si="192"/>
        <v/>
      </c>
      <c r="BM277" s="36" t="str">
        <f t="shared" si="193"/>
        <v/>
      </c>
      <c r="BN277" s="38" t="e">
        <f t="shared" si="172"/>
        <v>#DIV/0!</v>
      </c>
      <c r="BO277" s="38" t="e">
        <f t="shared" si="173"/>
        <v>#DIV/0!</v>
      </c>
      <c r="BP277" s="39" t="str">
        <f t="shared" si="194"/>
        <v/>
      </c>
      <c r="BQ277" s="39" t="str">
        <f t="shared" si="195"/>
        <v/>
      </c>
      <c r="BR277" s="39" t="str">
        <f t="shared" si="196"/>
        <v/>
      </c>
      <c r="BS277" s="39" t="str">
        <f t="shared" si="197"/>
        <v/>
      </c>
      <c r="BT277" s="39" t="str">
        <f t="shared" si="198"/>
        <v/>
      </c>
      <c r="BU277" s="39" t="str">
        <f t="shared" si="199"/>
        <v/>
      </c>
      <c r="BV277" s="39" t="str">
        <f t="shared" si="200"/>
        <v/>
      </c>
      <c r="BW277" s="39" t="str">
        <f t="shared" si="201"/>
        <v/>
      </c>
      <c r="BX277" s="39" t="str">
        <f t="shared" si="202"/>
        <v/>
      </c>
      <c r="BY277" s="39" t="str">
        <f t="shared" si="203"/>
        <v/>
      </c>
      <c r="BZ277" s="39" t="str">
        <f t="shared" si="204"/>
        <v/>
      </c>
      <c r="CA277" s="39" t="str">
        <f t="shared" si="205"/>
        <v/>
      </c>
      <c r="CB277" s="39" t="str">
        <f t="shared" si="206"/>
        <v/>
      </c>
      <c r="CC277" s="39" t="str">
        <f t="shared" si="207"/>
        <v/>
      </c>
      <c r="CD277" s="39" t="str">
        <f t="shared" si="208"/>
        <v/>
      </c>
      <c r="CE277" s="39" t="str">
        <f t="shared" si="209"/>
        <v/>
      </c>
      <c r="CF277" s="39" t="str">
        <f t="shared" si="210"/>
        <v/>
      </c>
      <c r="CG277" s="39" t="str">
        <f t="shared" si="211"/>
        <v/>
      </c>
      <c r="CH277" s="39" t="str">
        <f t="shared" si="212"/>
        <v/>
      </c>
      <c r="CI277" s="39" t="str">
        <f t="shared" si="213"/>
        <v/>
      </c>
    </row>
    <row r="278" spans="1:87">
      <c r="A278" s="18"/>
      <c r="B278" s="15" t="str">
        <f>'Gene Table'!E277</f>
        <v>hsa-miR-891b</v>
      </c>
      <c r="C278" s="15" t="str">
        <f>'Gene Table'!B277</f>
        <v>L11</v>
      </c>
      <c r="D278" s="16" t="str">
        <f>IF(SUM('Test Sample Data'!D$3:D$98)&gt;10,IF(AND(ISNUMBER('Test Sample Data'!D277),'Test Sample Data'!D277&lt;$B$1,'Test Sample Data'!D277&gt;0),'Test Sample Data'!D277,$B$1),"")</f>
        <v/>
      </c>
      <c r="E278" s="17" t="str">
        <f>IF(SUM('Test Sample Data'!E$3:E$98)&gt;10,IF(AND(ISNUMBER('Test Sample Data'!E277),'Test Sample Data'!E277&lt;$B$1,'Test Sample Data'!E277&gt;0),'Test Sample Data'!E277,$B$1),"")</f>
        <v/>
      </c>
      <c r="F278" s="17" t="str">
        <f>IF(SUM('Test Sample Data'!F$3:F$98)&gt;10,IF(AND(ISNUMBER('Test Sample Data'!F277),'Test Sample Data'!F277&lt;$B$1,'Test Sample Data'!F277&gt;0),'Test Sample Data'!F277,$B$1),"")</f>
        <v/>
      </c>
      <c r="G278" s="17" t="str">
        <f>IF(SUM('Test Sample Data'!G$3:G$98)&gt;10,IF(AND(ISNUMBER('Test Sample Data'!G277),'Test Sample Data'!G277&lt;$B$1,'Test Sample Data'!G277&gt;0),'Test Sample Data'!G277,$B$1),"")</f>
        <v/>
      </c>
      <c r="H278" s="17" t="str">
        <f>IF(SUM('Test Sample Data'!H$3:H$98)&gt;10,IF(AND(ISNUMBER('Test Sample Data'!H277),'Test Sample Data'!H277&lt;$B$1,'Test Sample Data'!H277&gt;0),'Test Sample Data'!H277,$B$1),"")</f>
        <v/>
      </c>
      <c r="I278" s="17" t="str">
        <f>IF(SUM('Test Sample Data'!I$3:I$98)&gt;10,IF(AND(ISNUMBER('Test Sample Data'!I277),'Test Sample Data'!I277&lt;$B$1,'Test Sample Data'!I277&gt;0),'Test Sample Data'!I277,$B$1),"")</f>
        <v/>
      </c>
      <c r="J278" s="17" t="str">
        <f>IF(SUM('Test Sample Data'!J$3:J$98)&gt;10,IF(AND(ISNUMBER('Test Sample Data'!J277),'Test Sample Data'!J277&lt;$B$1,'Test Sample Data'!J277&gt;0),'Test Sample Data'!J277,$B$1),"")</f>
        <v/>
      </c>
      <c r="K278" s="17" t="str">
        <f>IF(SUM('Test Sample Data'!K$3:K$98)&gt;10,IF(AND(ISNUMBER('Test Sample Data'!K277),'Test Sample Data'!K277&lt;$B$1,'Test Sample Data'!K277&gt;0),'Test Sample Data'!K277,$B$1),"")</f>
        <v/>
      </c>
      <c r="L278" s="17" t="str">
        <f>IF(SUM('Test Sample Data'!L$3:L$98)&gt;10,IF(AND(ISNUMBER('Test Sample Data'!L277),'Test Sample Data'!L277&lt;$B$1,'Test Sample Data'!L277&gt;0),'Test Sample Data'!L277,$B$1),"")</f>
        <v/>
      </c>
      <c r="M278" s="17" t="str">
        <f>IF(SUM('Test Sample Data'!M$3:M$98)&gt;10,IF(AND(ISNUMBER('Test Sample Data'!M277),'Test Sample Data'!M277&lt;$B$1,'Test Sample Data'!M277&gt;0),'Test Sample Data'!M277,$B$1),"")</f>
        <v/>
      </c>
      <c r="N278" s="17" t="str">
        <f>'Gene Table'!E277</f>
        <v>hsa-miR-891b</v>
      </c>
      <c r="O278" s="17" t="str">
        <f>'Gene Table'!B277</f>
        <v>L11</v>
      </c>
      <c r="P278" s="17" t="str">
        <f>IF(SUM('Control Sample Data'!D$3:D$98)&gt;10,IF(AND(ISNUMBER('Control Sample Data'!D277),'Control Sample Data'!D277&lt;$B$1,'Control Sample Data'!D277&gt;0),'Control Sample Data'!D277,$B$1),"")</f>
        <v/>
      </c>
      <c r="Q278" s="17" t="str">
        <f>IF(SUM('Control Sample Data'!E$3:E$98)&gt;10,IF(AND(ISNUMBER('Control Sample Data'!E277),'Control Sample Data'!E277&lt;$B$1,'Control Sample Data'!E277&gt;0),'Control Sample Data'!E277,$B$1),"")</f>
        <v/>
      </c>
      <c r="R278" s="17" t="str">
        <f>IF(SUM('Control Sample Data'!F$3:F$98)&gt;10,IF(AND(ISNUMBER('Control Sample Data'!F277),'Control Sample Data'!F277&lt;$B$1,'Control Sample Data'!F277&gt;0),'Control Sample Data'!F277,$B$1),"")</f>
        <v/>
      </c>
      <c r="S278" s="17" t="str">
        <f>IF(SUM('Control Sample Data'!G$3:G$98)&gt;10,IF(AND(ISNUMBER('Control Sample Data'!G277),'Control Sample Data'!G277&lt;$B$1,'Control Sample Data'!G277&gt;0),'Control Sample Data'!G277,$B$1),"")</f>
        <v/>
      </c>
      <c r="T278" s="17" t="str">
        <f>IF(SUM('Control Sample Data'!H$3:H$98)&gt;10,IF(AND(ISNUMBER('Control Sample Data'!H277),'Control Sample Data'!H277&lt;$B$1,'Control Sample Data'!H277&gt;0),'Control Sample Data'!H277,$B$1),"")</f>
        <v/>
      </c>
      <c r="U278" s="17" t="str">
        <f>IF(SUM('Control Sample Data'!I$3:I$98)&gt;10,IF(AND(ISNUMBER('Control Sample Data'!I277),'Control Sample Data'!I277&lt;$B$1,'Control Sample Data'!I277&gt;0),'Control Sample Data'!I277,$B$1),"")</f>
        <v/>
      </c>
      <c r="V278" s="17" t="str">
        <f>IF(SUM('Control Sample Data'!J$3:J$98)&gt;10,IF(AND(ISNUMBER('Control Sample Data'!J277),'Control Sample Data'!J277&lt;$B$1,'Control Sample Data'!J277&gt;0),'Control Sample Data'!J277,$B$1),"")</f>
        <v/>
      </c>
      <c r="W278" s="17" t="str">
        <f>IF(SUM('Control Sample Data'!K$3:K$98)&gt;10,IF(AND(ISNUMBER('Control Sample Data'!K277),'Control Sample Data'!K277&lt;$B$1,'Control Sample Data'!K277&gt;0),'Control Sample Data'!K277,$B$1),"")</f>
        <v/>
      </c>
      <c r="X278" s="17" t="str">
        <f>IF(SUM('Control Sample Data'!L$3:L$98)&gt;10,IF(AND(ISNUMBER('Control Sample Data'!L277),'Control Sample Data'!L277&lt;$B$1,'Control Sample Data'!L277&gt;0),'Control Sample Data'!L277,$B$1),"")</f>
        <v/>
      </c>
      <c r="Y278" s="17" t="str">
        <f>IF(SUM('Control Sample Data'!M$3:M$98)&gt;10,IF(AND(ISNUMBER('Control Sample Data'!M277),'Control Sample Data'!M277&lt;$B$1,'Control Sample Data'!M277&gt;0),'Control Sample Data'!M277,$B$1),"")</f>
        <v/>
      </c>
      <c r="AT278" s="36" t="str">
        <f t="shared" si="174"/>
        <v/>
      </c>
      <c r="AU278" s="36" t="str">
        <f t="shared" si="175"/>
        <v/>
      </c>
      <c r="AV278" s="36" t="str">
        <f t="shared" si="176"/>
        <v/>
      </c>
      <c r="AW278" s="36" t="str">
        <f t="shared" si="177"/>
        <v/>
      </c>
      <c r="AX278" s="36" t="str">
        <f t="shared" si="178"/>
        <v/>
      </c>
      <c r="AY278" s="36" t="str">
        <f t="shared" si="179"/>
        <v/>
      </c>
      <c r="AZ278" s="36" t="str">
        <f t="shared" si="180"/>
        <v/>
      </c>
      <c r="BA278" s="36" t="str">
        <f t="shared" si="181"/>
        <v/>
      </c>
      <c r="BB278" s="36" t="str">
        <f t="shared" si="182"/>
        <v/>
      </c>
      <c r="BC278" s="36" t="str">
        <f t="shared" si="183"/>
        <v/>
      </c>
      <c r="BD278" s="36" t="str">
        <f t="shared" si="184"/>
        <v/>
      </c>
      <c r="BE278" s="36" t="str">
        <f t="shared" si="185"/>
        <v/>
      </c>
      <c r="BF278" s="36" t="str">
        <f t="shared" si="186"/>
        <v/>
      </c>
      <c r="BG278" s="36" t="str">
        <f t="shared" si="187"/>
        <v/>
      </c>
      <c r="BH278" s="36" t="str">
        <f t="shared" si="188"/>
        <v/>
      </c>
      <c r="BI278" s="36" t="str">
        <f t="shared" si="189"/>
        <v/>
      </c>
      <c r="BJ278" s="36" t="str">
        <f t="shared" si="190"/>
        <v/>
      </c>
      <c r="BK278" s="36" t="str">
        <f t="shared" si="191"/>
        <v/>
      </c>
      <c r="BL278" s="36" t="str">
        <f t="shared" si="192"/>
        <v/>
      </c>
      <c r="BM278" s="36" t="str">
        <f t="shared" si="193"/>
        <v/>
      </c>
      <c r="BN278" s="38" t="e">
        <f t="shared" si="172"/>
        <v>#DIV/0!</v>
      </c>
      <c r="BO278" s="38" t="e">
        <f t="shared" si="173"/>
        <v>#DIV/0!</v>
      </c>
      <c r="BP278" s="39" t="str">
        <f t="shared" si="194"/>
        <v/>
      </c>
      <c r="BQ278" s="39" t="str">
        <f t="shared" si="195"/>
        <v/>
      </c>
      <c r="BR278" s="39" t="str">
        <f t="shared" si="196"/>
        <v/>
      </c>
      <c r="BS278" s="39" t="str">
        <f t="shared" si="197"/>
        <v/>
      </c>
      <c r="BT278" s="39" t="str">
        <f t="shared" si="198"/>
        <v/>
      </c>
      <c r="BU278" s="39" t="str">
        <f t="shared" si="199"/>
        <v/>
      </c>
      <c r="BV278" s="39" t="str">
        <f t="shared" si="200"/>
        <v/>
      </c>
      <c r="BW278" s="39" t="str">
        <f t="shared" si="201"/>
        <v/>
      </c>
      <c r="BX278" s="39" t="str">
        <f t="shared" si="202"/>
        <v/>
      </c>
      <c r="BY278" s="39" t="str">
        <f t="shared" si="203"/>
        <v/>
      </c>
      <c r="BZ278" s="39" t="str">
        <f t="shared" si="204"/>
        <v/>
      </c>
      <c r="CA278" s="39" t="str">
        <f t="shared" si="205"/>
        <v/>
      </c>
      <c r="CB278" s="39" t="str">
        <f t="shared" si="206"/>
        <v/>
      </c>
      <c r="CC278" s="39" t="str">
        <f t="shared" si="207"/>
        <v/>
      </c>
      <c r="CD278" s="39" t="str">
        <f t="shared" si="208"/>
        <v/>
      </c>
      <c r="CE278" s="39" t="str">
        <f t="shared" si="209"/>
        <v/>
      </c>
      <c r="CF278" s="39" t="str">
        <f t="shared" si="210"/>
        <v/>
      </c>
      <c r="CG278" s="39" t="str">
        <f t="shared" si="211"/>
        <v/>
      </c>
      <c r="CH278" s="39" t="str">
        <f t="shared" si="212"/>
        <v/>
      </c>
      <c r="CI278" s="39" t="str">
        <f t="shared" si="213"/>
        <v/>
      </c>
    </row>
    <row r="279" spans="1:87">
      <c r="A279" s="18"/>
      <c r="B279" s="15" t="str">
        <f>'Gene Table'!E278</f>
        <v>hsa-miR-1265</v>
      </c>
      <c r="C279" s="15" t="str">
        <f>'Gene Table'!B278</f>
        <v>L12</v>
      </c>
      <c r="D279" s="16" t="str">
        <f>IF(SUM('Test Sample Data'!D$3:D$98)&gt;10,IF(AND(ISNUMBER('Test Sample Data'!D278),'Test Sample Data'!D278&lt;$B$1,'Test Sample Data'!D278&gt;0),'Test Sample Data'!D278,$B$1),"")</f>
        <v/>
      </c>
      <c r="E279" s="17" t="str">
        <f>IF(SUM('Test Sample Data'!E$3:E$98)&gt;10,IF(AND(ISNUMBER('Test Sample Data'!E278),'Test Sample Data'!E278&lt;$B$1,'Test Sample Data'!E278&gt;0),'Test Sample Data'!E278,$B$1),"")</f>
        <v/>
      </c>
      <c r="F279" s="17" t="str">
        <f>IF(SUM('Test Sample Data'!F$3:F$98)&gt;10,IF(AND(ISNUMBER('Test Sample Data'!F278),'Test Sample Data'!F278&lt;$B$1,'Test Sample Data'!F278&gt;0),'Test Sample Data'!F278,$B$1),"")</f>
        <v/>
      </c>
      <c r="G279" s="17" t="str">
        <f>IF(SUM('Test Sample Data'!G$3:G$98)&gt;10,IF(AND(ISNUMBER('Test Sample Data'!G278),'Test Sample Data'!G278&lt;$B$1,'Test Sample Data'!G278&gt;0),'Test Sample Data'!G278,$B$1),"")</f>
        <v/>
      </c>
      <c r="H279" s="17" t="str">
        <f>IF(SUM('Test Sample Data'!H$3:H$98)&gt;10,IF(AND(ISNUMBER('Test Sample Data'!H278),'Test Sample Data'!H278&lt;$B$1,'Test Sample Data'!H278&gt;0),'Test Sample Data'!H278,$B$1),"")</f>
        <v/>
      </c>
      <c r="I279" s="17" t="str">
        <f>IF(SUM('Test Sample Data'!I$3:I$98)&gt;10,IF(AND(ISNUMBER('Test Sample Data'!I278),'Test Sample Data'!I278&lt;$B$1,'Test Sample Data'!I278&gt;0),'Test Sample Data'!I278,$B$1),"")</f>
        <v/>
      </c>
      <c r="J279" s="17" t="str">
        <f>IF(SUM('Test Sample Data'!J$3:J$98)&gt;10,IF(AND(ISNUMBER('Test Sample Data'!J278),'Test Sample Data'!J278&lt;$B$1,'Test Sample Data'!J278&gt;0),'Test Sample Data'!J278,$B$1),"")</f>
        <v/>
      </c>
      <c r="K279" s="17" t="str">
        <f>IF(SUM('Test Sample Data'!K$3:K$98)&gt;10,IF(AND(ISNUMBER('Test Sample Data'!K278),'Test Sample Data'!K278&lt;$B$1,'Test Sample Data'!K278&gt;0),'Test Sample Data'!K278,$B$1),"")</f>
        <v/>
      </c>
      <c r="L279" s="17" t="str">
        <f>IF(SUM('Test Sample Data'!L$3:L$98)&gt;10,IF(AND(ISNUMBER('Test Sample Data'!L278),'Test Sample Data'!L278&lt;$B$1,'Test Sample Data'!L278&gt;0),'Test Sample Data'!L278,$B$1),"")</f>
        <v/>
      </c>
      <c r="M279" s="17" t="str">
        <f>IF(SUM('Test Sample Data'!M$3:M$98)&gt;10,IF(AND(ISNUMBER('Test Sample Data'!M278),'Test Sample Data'!M278&lt;$B$1,'Test Sample Data'!M278&gt;0),'Test Sample Data'!M278,$B$1),"")</f>
        <v/>
      </c>
      <c r="N279" s="17" t="str">
        <f>'Gene Table'!E278</f>
        <v>hsa-miR-1265</v>
      </c>
      <c r="O279" s="17" t="str">
        <f>'Gene Table'!B278</f>
        <v>L12</v>
      </c>
      <c r="P279" s="17" t="str">
        <f>IF(SUM('Control Sample Data'!D$3:D$98)&gt;10,IF(AND(ISNUMBER('Control Sample Data'!D278),'Control Sample Data'!D278&lt;$B$1,'Control Sample Data'!D278&gt;0),'Control Sample Data'!D278,$B$1),"")</f>
        <v/>
      </c>
      <c r="Q279" s="17" t="str">
        <f>IF(SUM('Control Sample Data'!E$3:E$98)&gt;10,IF(AND(ISNUMBER('Control Sample Data'!E278),'Control Sample Data'!E278&lt;$B$1,'Control Sample Data'!E278&gt;0),'Control Sample Data'!E278,$B$1),"")</f>
        <v/>
      </c>
      <c r="R279" s="17" t="str">
        <f>IF(SUM('Control Sample Data'!F$3:F$98)&gt;10,IF(AND(ISNUMBER('Control Sample Data'!F278),'Control Sample Data'!F278&lt;$B$1,'Control Sample Data'!F278&gt;0),'Control Sample Data'!F278,$B$1),"")</f>
        <v/>
      </c>
      <c r="S279" s="17" t="str">
        <f>IF(SUM('Control Sample Data'!G$3:G$98)&gt;10,IF(AND(ISNUMBER('Control Sample Data'!G278),'Control Sample Data'!G278&lt;$B$1,'Control Sample Data'!G278&gt;0),'Control Sample Data'!G278,$B$1),"")</f>
        <v/>
      </c>
      <c r="T279" s="17" t="str">
        <f>IF(SUM('Control Sample Data'!H$3:H$98)&gt;10,IF(AND(ISNUMBER('Control Sample Data'!H278),'Control Sample Data'!H278&lt;$B$1,'Control Sample Data'!H278&gt;0),'Control Sample Data'!H278,$B$1),"")</f>
        <v/>
      </c>
      <c r="U279" s="17" t="str">
        <f>IF(SUM('Control Sample Data'!I$3:I$98)&gt;10,IF(AND(ISNUMBER('Control Sample Data'!I278),'Control Sample Data'!I278&lt;$B$1,'Control Sample Data'!I278&gt;0),'Control Sample Data'!I278,$B$1),"")</f>
        <v/>
      </c>
      <c r="V279" s="17" t="str">
        <f>IF(SUM('Control Sample Data'!J$3:J$98)&gt;10,IF(AND(ISNUMBER('Control Sample Data'!J278),'Control Sample Data'!J278&lt;$B$1,'Control Sample Data'!J278&gt;0),'Control Sample Data'!J278,$B$1),"")</f>
        <v/>
      </c>
      <c r="W279" s="17" t="str">
        <f>IF(SUM('Control Sample Data'!K$3:K$98)&gt;10,IF(AND(ISNUMBER('Control Sample Data'!K278),'Control Sample Data'!K278&lt;$B$1,'Control Sample Data'!K278&gt;0),'Control Sample Data'!K278,$B$1),"")</f>
        <v/>
      </c>
      <c r="X279" s="17" t="str">
        <f>IF(SUM('Control Sample Data'!L$3:L$98)&gt;10,IF(AND(ISNUMBER('Control Sample Data'!L278),'Control Sample Data'!L278&lt;$B$1,'Control Sample Data'!L278&gt;0),'Control Sample Data'!L278,$B$1),"")</f>
        <v/>
      </c>
      <c r="Y279" s="17" t="str">
        <f>IF(SUM('Control Sample Data'!M$3:M$98)&gt;10,IF(AND(ISNUMBER('Control Sample Data'!M278),'Control Sample Data'!M278&lt;$B$1,'Control Sample Data'!M278&gt;0),'Control Sample Data'!M278,$B$1),"")</f>
        <v/>
      </c>
      <c r="AT279" s="36" t="str">
        <f t="shared" si="174"/>
        <v/>
      </c>
      <c r="AU279" s="36" t="str">
        <f t="shared" si="175"/>
        <v/>
      </c>
      <c r="AV279" s="36" t="str">
        <f t="shared" si="176"/>
        <v/>
      </c>
      <c r="AW279" s="36" t="str">
        <f t="shared" si="177"/>
        <v/>
      </c>
      <c r="AX279" s="36" t="str">
        <f t="shared" si="178"/>
        <v/>
      </c>
      <c r="AY279" s="36" t="str">
        <f t="shared" si="179"/>
        <v/>
      </c>
      <c r="AZ279" s="36" t="str">
        <f t="shared" si="180"/>
        <v/>
      </c>
      <c r="BA279" s="36" t="str">
        <f t="shared" si="181"/>
        <v/>
      </c>
      <c r="BB279" s="36" t="str">
        <f t="shared" si="182"/>
        <v/>
      </c>
      <c r="BC279" s="36" t="str">
        <f t="shared" si="183"/>
        <v/>
      </c>
      <c r="BD279" s="36" t="str">
        <f t="shared" si="184"/>
        <v/>
      </c>
      <c r="BE279" s="36" t="str">
        <f t="shared" si="185"/>
        <v/>
      </c>
      <c r="BF279" s="36" t="str">
        <f t="shared" si="186"/>
        <v/>
      </c>
      <c r="BG279" s="36" t="str">
        <f t="shared" si="187"/>
        <v/>
      </c>
      <c r="BH279" s="36" t="str">
        <f t="shared" si="188"/>
        <v/>
      </c>
      <c r="BI279" s="36" t="str">
        <f t="shared" si="189"/>
        <v/>
      </c>
      <c r="BJ279" s="36" t="str">
        <f t="shared" si="190"/>
        <v/>
      </c>
      <c r="BK279" s="36" t="str">
        <f t="shared" si="191"/>
        <v/>
      </c>
      <c r="BL279" s="36" t="str">
        <f t="shared" si="192"/>
        <v/>
      </c>
      <c r="BM279" s="36" t="str">
        <f t="shared" si="193"/>
        <v/>
      </c>
      <c r="BN279" s="38" t="e">
        <f t="shared" si="172"/>
        <v>#DIV/0!</v>
      </c>
      <c r="BO279" s="38" t="e">
        <f t="shared" si="173"/>
        <v>#DIV/0!</v>
      </c>
      <c r="BP279" s="39" t="str">
        <f t="shared" si="194"/>
        <v/>
      </c>
      <c r="BQ279" s="39" t="str">
        <f t="shared" si="195"/>
        <v/>
      </c>
      <c r="BR279" s="39" t="str">
        <f t="shared" si="196"/>
        <v/>
      </c>
      <c r="BS279" s="39" t="str">
        <f t="shared" si="197"/>
        <v/>
      </c>
      <c r="BT279" s="39" t="str">
        <f t="shared" si="198"/>
        <v/>
      </c>
      <c r="BU279" s="39" t="str">
        <f t="shared" si="199"/>
        <v/>
      </c>
      <c r="BV279" s="39" t="str">
        <f t="shared" si="200"/>
        <v/>
      </c>
      <c r="BW279" s="39" t="str">
        <f t="shared" si="201"/>
        <v/>
      </c>
      <c r="BX279" s="39" t="str">
        <f t="shared" si="202"/>
        <v/>
      </c>
      <c r="BY279" s="39" t="str">
        <f t="shared" si="203"/>
        <v/>
      </c>
      <c r="BZ279" s="39" t="str">
        <f t="shared" si="204"/>
        <v/>
      </c>
      <c r="CA279" s="39" t="str">
        <f t="shared" si="205"/>
        <v/>
      </c>
      <c r="CB279" s="39" t="str">
        <f t="shared" si="206"/>
        <v/>
      </c>
      <c r="CC279" s="39" t="str">
        <f t="shared" si="207"/>
        <v/>
      </c>
      <c r="CD279" s="39" t="str">
        <f t="shared" si="208"/>
        <v/>
      </c>
      <c r="CE279" s="39" t="str">
        <f t="shared" si="209"/>
        <v/>
      </c>
      <c r="CF279" s="39" t="str">
        <f t="shared" si="210"/>
        <v/>
      </c>
      <c r="CG279" s="39" t="str">
        <f t="shared" si="211"/>
        <v/>
      </c>
      <c r="CH279" s="39" t="str">
        <f t="shared" si="212"/>
        <v/>
      </c>
      <c r="CI279" s="39" t="str">
        <f t="shared" si="213"/>
        <v/>
      </c>
    </row>
    <row r="280" spans="1:87">
      <c r="A280" s="18"/>
      <c r="B280" s="15" t="str">
        <f>'Gene Table'!E279</f>
        <v>hsa-miR-299-5p</v>
      </c>
      <c r="C280" s="15" t="str">
        <f>'Gene Table'!B279</f>
        <v>L13</v>
      </c>
      <c r="D280" s="16" t="str">
        <f>IF(SUM('Test Sample Data'!D$3:D$98)&gt;10,IF(AND(ISNUMBER('Test Sample Data'!D279),'Test Sample Data'!D279&lt;$B$1,'Test Sample Data'!D279&gt;0),'Test Sample Data'!D279,$B$1),"")</f>
        <v/>
      </c>
      <c r="E280" s="17" t="str">
        <f>IF(SUM('Test Sample Data'!E$3:E$98)&gt;10,IF(AND(ISNUMBER('Test Sample Data'!E279),'Test Sample Data'!E279&lt;$B$1,'Test Sample Data'!E279&gt;0),'Test Sample Data'!E279,$B$1),"")</f>
        <v/>
      </c>
      <c r="F280" s="17" t="str">
        <f>IF(SUM('Test Sample Data'!F$3:F$98)&gt;10,IF(AND(ISNUMBER('Test Sample Data'!F279),'Test Sample Data'!F279&lt;$B$1,'Test Sample Data'!F279&gt;0),'Test Sample Data'!F279,$B$1),"")</f>
        <v/>
      </c>
      <c r="G280" s="17" t="str">
        <f>IF(SUM('Test Sample Data'!G$3:G$98)&gt;10,IF(AND(ISNUMBER('Test Sample Data'!G279),'Test Sample Data'!G279&lt;$B$1,'Test Sample Data'!G279&gt;0),'Test Sample Data'!G279,$B$1),"")</f>
        <v/>
      </c>
      <c r="H280" s="17" t="str">
        <f>IF(SUM('Test Sample Data'!H$3:H$98)&gt;10,IF(AND(ISNUMBER('Test Sample Data'!H279),'Test Sample Data'!H279&lt;$B$1,'Test Sample Data'!H279&gt;0),'Test Sample Data'!H279,$B$1),"")</f>
        <v/>
      </c>
      <c r="I280" s="17" t="str">
        <f>IF(SUM('Test Sample Data'!I$3:I$98)&gt;10,IF(AND(ISNUMBER('Test Sample Data'!I279),'Test Sample Data'!I279&lt;$B$1,'Test Sample Data'!I279&gt;0),'Test Sample Data'!I279,$B$1),"")</f>
        <v/>
      </c>
      <c r="J280" s="17" t="str">
        <f>IF(SUM('Test Sample Data'!J$3:J$98)&gt;10,IF(AND(ISNUMBER('Test Sample Data'!J279),'Test Sample Data'!J279&lt;$B$1,'Test Sample Data'!J279&gt;0),'Test Sample Data'!J279,$B$1),"")</f>
        <v/>
      </c>
      <c r="K280" s="17" t="str">
        <f>IF(SUM('Test Sample Data'!K$3:K$98)&gt;10,IF(AND(ISNUMBER('Test Sample Data'!K279),'Test Sample Data'!K279&lt;$B$1,'Test Sample Data'!K279&gt;0),'Test Sample Data'!K279,$B$1),"")</f>
        <v/>
      </c>
      <c r="L280" s="17" t="str">
        <f>IF(SUM('Test Sample Data'!L$3:L$98)&gt;10,IF(AND(ISNUMBER('Test Sample Data'!L279),'Test Sample Data'!L279&lt;$B$1,'Test Sample Data'!L279&gt;0),'Test Sample Data'!L279,$B$1),"")</f>
        <v/>
      </c>
      <c r="M280" s="17" t="str">
        <f>IF(SUM('Test Sample Data'!M$3:M$98)&gt;10,IF(AND(ISNUMBER('Test Sample Data'!M279),'Test Sample Data'!M279&lt;$B$1,'Test Sample Data'!M279&gt;0),'Test Sample Data'!M279,$B$1),"")</f>
        <v/>
      </c>
      <c r="N280" s="17" t="str">
        <f>'Gene Table'!E279</f>
        <v>hsa-miR-299-5p</v>
      </c>
      <c r="O280" s="17" t="str">
        <f>'Gene Table'!B279</f>
        <v>L13</v>
      </c>
      <c r="P280" s="17" t="str">
        <f>IF(SUM('Control Sample Data'!D$3:D$98)&gt;10,IF(AND(ISNUMBER('Control Sample Data'!D279),'Control Sample Data'!D279&lt;$B$1,'Control Sample Data'!D279&gt;0),'Control Sample Data'!D279,$B$1),"")</f>
        <v/>
      </c>
      <c r="Q280" s="17" t="str">
        <f>IF(SUM('Control Sample Data'!E$3:E$98)&gt;10,IF(AND(ISNUMBER('Control Sample Data'!E279),'Control Sample Data'!E279&lt;$B$1,'Control Sample Data'!E279&gt;0),'Control Sample Data'!E279,$B$1),"")</f>
        <v/>
      </c>
      <c r="R280" s="17" t="str">
        <f>IF(SUM('Control Sample Data'!F$3:F$98)&gt;10,IF(AND(ISNUMBER('Control Sample Data'!F279),'Control Sample Data'!F279&lt;$B$1,'Control Sample Data'!F279&gt;0),'Control Sample Data'!F279,$B$1),"")</f>
        <v/>
      </c>
      <c r="S280" s="17" t="str">
        <f>IF(SUM('Control Sample Data'!G$3:G$98)&gt;10,IF(AND(ISNUMBER('Control Sample Data'!G279),'Control Sample Data'!G279&lt;$B$1,'Control Sample Data'!G279&gt;0),'Control Sample Data'!G279,$B$1),"")</f>
        <v/>
      </c>
      <c r="T280" s="17" t="str">
        <f>IF(SUM('Control Sample Data'!H$3:H$98)&gt;10,IF(AND(ISNUMBER('Control Sample Data'!H279),'Control Sample Data'!H279&lt;$B$1,'Control Sample Data'!H279&gt;0),'Control Sample Data'!H279,$B$1),"")</f>
        <v/>
      </c>
      <c r="U280" s="17" t="str">
        <f>IF(SUM('Control Sample Data'!I$3:I$98)&gt;10,IF(AND(ISNUMBER('Control Sample Data'!I279),'Control Sample Data'!I279&lt;$B$1,'Control Sample Data'!I279&gt;0),'Control Sample Data'!I279,$B$1),"")</f>
        <v/>
      </c>
      <c r="V280" s="17" t="str">
        <f>IF(SUM('Control Sample Data'!J$3:J$98)&gt;10,IF(AND(ISNUMBER('Control Sample Data'!J279),'Control Sample Data'!J279&lt;$B$1,'Control Sample Data'!J279&gt;0),'Control Sample Data'!J279,$B$1),"")</f>
        <v/>
      </c>
      <c r="W280" s="17" t="str">
        <f>IF(SUM('Control Sample Data'!K$3:K$98)&gt;10,IF(AND(ISNUMBER('Control Sample Data'!K279),'Control Sample Data'!K279&lt;$B$1,'Control Sample Data'!K279&gt;0),'Control Sample Data'!K279,$B$1),"")</f>
        <v/>
      </c>
      <c r="X280" s="17" t="str">
        <f>IF(SUM('Control Sample Data'!L$3:L$98)&gt;10,IF(AND(ISNUMBER('Control Sample Data'!L279),'Control Sample Data'!L279&lt;$B$1,'Control Sample Data'!L279&gt;0),'Control Sample Data'!L279,$B$1),"")</f>
        <v/>
      </c>
      <c r="Y280" s="17" t="str">
        <f>IF(SUM('Control Sample Data'!M$3:M$98)&gt;10,IF(AND(ISNUMBER('Control Sample Data'!M279),'Control Sample Data'!M279&lt;$B$1,'Control Sample Data'!M279&gt;0),'Control Sample Data'!M279,$B$1),"")</f>
        <v/>
      </c>
      <c r="AT280" s="36" t="str">
        <f t="shared" si="174"/>
        <v/>
      </c>
      <c r="AU280" s="36" t="str">
        <f t="shared" si="175"/>
        <v/>
      </c>
      <c r="AV280" s="36" t="str">
        <f t="shared" si="176"/>
        <v/>
      </c>
      <c r="AW280" s="36" t="str">
        <f t="shared" si="177"/>
        <v/>
      </c>
      <c r="AX280" s="36" t="str">
        <f t="shared" si="178"/>
        <v/>
      </c>
      <c r="AY280" s="36" t="str">
        <f t="shared" si="179"/>
        <v/>
      </c>
      <c r="AZ280" s="36" t="str">
        <f t="shared" si="180"/>
        <v/>
      </c>
      <c r="BA280" s="36" t="str">
        <f t="shared" si="181"/>
        <v/>
      </c>
      <c r="BB280" s="36" t="str">
        <f t="shared" si="182"/>
        <v/>
      </c>
      <c r="BC280" s="36" t="str">
        <f t="shared" si="183"/>
        <v/>
      </c>
      <c r="BD280" s="36" t="str">
        <f t="shared" si="184"/>
        <v/>
      </c>
      <c r="BE280" s="36" t="str">
        <f t="shared" si="185"/>
        <v/>
      </c>
      <c r="BF280" s="36" t="str">
        <f t="shared" si="186"/>
        <v/>
      </c>
      <c r="BG280" s="36" t="str">
        <f t="shared" si="187"/>
        <v/>
      </c>
      <c r="BH280" s="36" t="str">
        <f t="shared" si="188"/>
        <v/>
      </c>
      <c r="BI280" s="36" t="str">
        <f t="shared" si="189"/>
        <v/>
      </c>
      <c r="BJ280" s="36" t="str">
        <f t="shared" si="190"/>
        <v/>
      </c>
      <c r="BK280" s="36" t="str">
        <f t="shared" si="191"/>
        <v/>
      </c>
      <c r="BL280" s="36" t="str">
        <f t="shared" si="192"/>
        <v/>
      </c>
      <c r="BM280" s="36" t="str">
        <f t="shared" si="193"/>
        <v/>
      </c>
      <c r="BN280" s="38" t="e">
        <f t="shared" si="172"/>
        <v>#DIV/0!</v>
      </c>
      <c r="BO280" s="38" t="e">
        <f t="shared" si="173"/>
        <v>#DIV/0!</v>
      </c>
      <c r="BP280" s="39" t="str">
        <f t="shared" si="194"/>
        <v/>
      </c>
      <c r="BQ280" s="39" t="str">
        <f t="shared" si="195"/>
        <v/>
      </c>
      <c r="BR280" s="39" t="str">
        <f t="shared" si="196"/>
        <v/>
      </c>
      <c r="BS280" s="39" t="str">
        <f t="shared" si="197"/>
        <v/>
      </c>
      <c r="BT280" s="39" t="str">
        <f t="shared" si="198"/>
        <v/>
      </c>
      <c r="BU280" s="39" t="str">
        <f t="shared" si="199"/>
        <v/>
      </c>
      <c r="BV280" s="39" t="str">
        <f t="shared" si="200"/>
        <v/>
      </c>
      <c r="BW280" s="39" t="str">
        <f t="shared" si="201"/>
        <v/>
      </c>
      <c r="BX280" s="39" t="str">
        <f t="shared" si="202"/>
        <v/>
      </c>
      <c r="BY280" s="39" t="str">
        <f t="shared" si="203"/>
        <v/>
      </c>
      <c r="BZ280" s="39" t="str">
        <f t="shared" si="204"/>
        <v/>
      </c>
      <c r="CA280" s="39" t="str">
        <f t="shared" si="205"/>
        <v/>
      </c>
      <c r="CB280" s="39" t="str">
        <f t="shared" si="206"/>
        <v/>
      </c>
      <c r="CC280" s="39" t="str">
        <f t="shared" si="207"/>
        <v/>
      </c>
      <c r="CD280" s="39" t="str">
        <f t="shared" si="208"/>
        <v/>
      </c>
      <c r="CE280" s="39" t="str">
        <f t="shared" si="209"/>
        <v/>
      </c>
      <c r="CF280" s="39" t="str">
        <f t="shared" si="210"/>
        <v/>
      </c>
      <c r="CG280" s="39" t="str">
        <f t="shared" si="211"/>
        <v/>
      </c>
      <c r="CH280" s="39" t="str">
        <f t="shared" si="212"/>
        <v/>
      </c>
      <c r="CI280" s="39" t="str">
        <f t="shared" si="213"/>
        <v/>
      </c>
    </row>
    <row r="281" spans="1:87">
      <c r="A281" s="18"/>
      <c r="B281" s="15" t="str">
        <f>'Gene Table'!E280</f>
        <v>hsa-miR-708-5p</v>
      </c>
      <c r="C281" s="15" t="str">
        <f>'Gene Table'!B280</f>
        <v>L14</v>
      </c>
      <c r="D281" s="16" t="str">
        <f>IF(SUM('Test Sample Data'!D$3:D$98)&gt;10,IF(AND(ISNUMBER('Test Sample Data'!D280),'Test Sample Data'!D280&lt;$B$1,'Test Sample Data'!D280&gt;0),'Test Sample Data'!D280,$B$1),"")</f>
        <v/>
      </c>
      <c r="E281" s="17" t="str">
        <f>IF(SUM('Test Sample Data'!E$3:E$98)&gt;10,IF(AND(ISNUMBER('Test Sample Data'!E280),'Test Sample Data'!E280&lt;$B$1,'Test Sample Data'!E280&gt;0),'Test Sample Data'!E280,$B$1),"")</f>
        <v/>
      </c>
      <c r="F281" s="17" t="str">
        <f>IF(SUM('Test Sample Data'!F$3:F$98)&gt;10,IF(AND(ISNUMBER('Test Sample Data'!F280),'Test Sample Data'!F280&lt;$B$1,'Test Sample Data'!F280&gt;0),'Test Sample Data'!F280,$B$1),"")</f>
        <v/>
      </c>
      <c r="G281" s="17" t="str">
        <f>IF(SUM('Test Sample Data'!G$3:G$98)&gt;10,IF(AND(ISNUMBER('Test Sample Data'!G280),'Test Sample Data'!G280&lt;$B$1,'Test Sample Data'!G280&gt;0),'Test Sample Data'!G280,$B$1),"")</f>
        <v/>
      </c>
      <c r="H281" s="17" t="str">
        <f>IF(SUM('Test Sample Data'!H$3:H$98)&gt;10,IF(AND(ISNUMBER('Test Sample Data'!H280),'Test Sample Data'!H280&lt;$B$1,'Test Sample Data'!H280&gt;0),'Test Sample Data'!H280,$B$1),"")</f>
        <v/>
      </c>
      <c r="I281" s="17" t="str">
        <f>IF(SUM('Test Sample Data'!I$3:I$98)&gt;10,IF(AND(ISNUMBER('Test Sample Data'!I280),'Test Sample Data'!I280&lt;$B$1,'Test Sample Data'!I280&gt;0),'Test Sample Data'!I280,$B$1),"")</f>
        <v/>
      </c>
      <c r="J281" s="17" t="str">
        <f>IF(SUM('Test Sample Data'!J$3:J$98)&gt;10,IF(AND(ISNUMBER('Test Sample Data'!J280),'Test Sample Data'!J280&lt;$B$1,'Test Sample Data'!J280&gt;0),'Test Sample Data'!J280,$B$1),"")</f>
        <v/>
      </c>
      <c r="K281" s="17" t="str">
        <f>IF(SUM('Test Sample Data'!K$3:K$98)&gt;10,IF(AND(ISNUMBER('Test Sample Data'!K280),'Test Sample Data'!K280&lt;$B$1,'Test Sample Data'!K280&gt;0),'Test Sample Data'!K280,$B$1),"")</f>
        <v/>
      </c>
      <c r="L281" s="17" t="str">
        <f>IF(SUM('Test Sample Data'!L$3:L$98)&gt;10,IF(AND(ISNUMBER('Test Sample Data'!L280),'Test Sample Data'!L280&lt;$B$1,'Test Sample Data'!L280&gt;0),'Test Sample Data'!L280,$B$1),"")</f>
        <v/>
      </c>
      <c r="M281" s="17" t="str">
        <f>IF(SUM('Test Sample Data'!M$3:M$98)&gt;10,IF(AND(ISNUMBER('Test Sample Data'!M280),'Test Sample Data'!M280&lt;$B$1,'Test Sample Data'!M280&gt;0),'Test Sample Data'!M280,$B$1),"")</f>
        <v/>
      </c>
      <c r="N281" s="17" t="str">
        <f>'Gene Table'!E280</f>
        <v>hsa-miR-708-5p</v>
      </c>
      <c r="O281" s="17" t="str">
        <f>'Gene Table'!B280</f>
        <v>L14</v>
      </c>
      <c r="P281" s="17" t="str">
        <f>IF(SUM('Control Sample Data'!D$3:D$98)&gt;10,IF(AND(ISNUMBER('Control Sample Data'!D280),'Control Sample Data'!D280&lt;$B$1,'Control Sample Data'!D280&gt;0),'Control Sample Data'!D280,$B$1),"")</f>
        <v/>
      </c>
      <c r="Q281" s="17" t="str">
        <f>IF(SUM('Control Sample Data'!E$3:E$98)&gt;10,IF(AND(ISNUMBER('Control Sample Data'!E280),'Control Sample Data'!E280&lt;$B$1,'Control Sample Data'!E280&gt;0),'Control Sample Data'!E280,$B$1),"")</f>
        <v/>
      </c>
      <c r="R281" s="17" t="str">
        <f>IF(SUM('Control Sample Data'!F$3:F$98)&gt;10,IF(AND(ISNUMBER('Control Sample Data'!F280),'Control Sample Data'!F280&lt;$B$1,'Control Sample Data'!F280&gt;0),'Control Sample Data'!F280,$B$1),"")</f>
        <v/>
      </c>
      <c r="S281" s="17" t="str">
        <f>IF(SUM('Control Sample Data'!G$3:G$98)&gt;10,IF(AND(ISNUMBER('Control Sample Data'!G280),'Control Sample Data'!G280&lt;$B$1,'Control Sample Data'!G280&gt;0),'Control Sample Data'!G280,$B$1),"")</f>
        <v/>
      </c>
      <c r="T281" s="17" t="str">
        <f>IF(SUM('Control Sample Data'!H$3:H$98)&gt;10,IF(AND(ISNUMBER('Control Sample Data'!H280),'Control Sample Data'!H280&lt;$B$1,'Control Sample Data'!H280&gt;0),'Control Sample Data'!H280,$B$1),"")</f>
        <v/>
      </c>
      <c r="U281" s="17" t="str">
        <f>IF(SUM('Control Sample Data'!I$3:I$98)&gt;10,IF(AND(ISNUMBER('Control Sample Data'!I280),'Control Sample Data'!I280&lt;$B$1,'Control Sample Data'!I280&gt;0),'Control Sample Data'!I280,$B$1),"")</f>
        <v/>
      </c>
      <c r="V281" s="17" t="str">
        <f>IF(SUM('Control Sample Data'!J$3:J$98)&gt;10,IF(AND(ISNUMBER('Control Sample Data'!J280),'Control Sample Data'!J280&lt;$B$1,'Control Sample Data'!J280&gt;0),'Control Sample Data'!J280,$B$1),"")</f>
        <v/>
      </c>
      <c r="W281" s="17" t="str">
        <f>IF(SUM('Control Sample Data'!K$3:K$98)&gt;10,IF(AND(ISNUMBER('Control Sample Data'!K280),'Control Sample Data'!K280&lt;$B$1,'Control Sample Data'!K280&gt;0),'Control Sample Data'!K280,$B$1),"")</f>
        <v/>
      </c>
      <c r="X281" s="17" t="str">
        <f>IF(SUM('Control Sample Data'!L$3:L$98)&gt;10,IF(AND(ISNUMBER('Control Sample Data'!L280),'Control Sample Data'!L280&lt;$B$1,'Control Sample Data'!L280&gt;0),'Control Sample Data'!L280,$B$1),"")</f>
        <v/>
      </c>
      <c r="Y281" s="17" t="str">
        <f>IF(SUM('Control Sample Data'!M$3:M$98)&gt;10,IF(AND(ISNUMBER('Control Sample Data'!M280),'Control Sample Data'!M280&lt;$B$1,'Control Sample Data'!M280&gt;0),'Control Sample Data'!M280,$B$1),"")</f>
        <v/>
      </c>
      <c r="AT281" s="36" t="str">
        <f t="shared" si="174"/>
        <v/>
      </c>
      <c r="AU281" s="36" t="str">
        <f t="shared" si="175"/>
        <v/>
      </c>
      <c r="AV281" s="36" t="str">
        <f t="shared" si="176"/>
        <v/>
      </c>
      <c r="AW281" s="36" t="str">
        <f t="shared" si="177"/>
        <v/>
      </c>
      <c r="AX281" s="36" t="str">
        <f t="shared" si="178"/>
        <v/>
      </c>
      <c r="AY281" s="36" t="str">
        <f t="shared" si="179"/>
        <v/>
      </c>
      <c r="AZ281" s="36" t="str">
        <f t="shared" si="180"/>
        <v/>
      </c>
      <c r="BA281" s="36" t="str">
        <f t="shared" si="181"/>
        <v/>
      </c>
      <c r="BB281" s="36" t="str">
        <f t="shared" si="182"/>
        <v/>
      </c>
      <c r="BC281" s="36" t="str">
        <f t="shared" si="183"/>
        <v/>
      </c>
      <c r="BD281" s="36" t="str">
        <f t="shared" si="184"/>
        <v/>
      </c>
      <c r="BE281" s="36" t="str">
        <f t="shared" si="185"/>
        <v/>
      </c>
      <c r="BF281" s="36" t="str">
        <f t="shared" si="186"/>
        <v/>
      </c>
      <c r="BG281" s="36" t="str">
        <f t="shared" si="187"/>
        <v/>
      </c>
      <c r="BH281" s="36" t="str">
        <f t="shared" si="188"/>
        <v/>
      </c>
      <c r="BI281" s="36" t="str">
        <f t="shared" si="189"/>
        <v/>
      </c>
      <c r="BJ281" s="36" t="str">
        <f t="shared" si="190"/>
        <v/>
      </c>
      <c r="BK281" s="36" t="str">
        <f t="shared" si="191"/>
        <v/>
      </c>
      <c r="BL281" s="36" t="str">
        <f t="shared" si="192"/>
        <v/>
      </c>
      <c r="BM281" s="36" t="str">
        <f t="shared" si="193"/>
        <v/>
      </c>
      <c r="BN281" s="38" t="e">
        <f t="shared" si="172"/>
        <v>#DIV/0!</v>
      </c>
      <c r="BO281" s="38" t="e">
        <f t="shared" si="173"/>
        <v>#DIV/0!</v>
      </c>
      <c r="BP281" s="39" t="str">
        <f t="shared" si="194"/>
        <v/>
      </c>
      <c r="BQ281" s="39" t="str">
        <f t="shared" si="195"/>
        <v/>
      </c>
      <c r="BR281" s="39" t="str">
        <f t="shared" si="196"/>
        <v/>
      </c>
      <c r="BS281" s="39" t="str">
        <f t="shared" si="197"/>
        <v/>
      </c>
      <c r="BT281" s="39" t="str">
        <f t="shared" si="198"/>
        <v/>
      </c>
      <c r="BU281" s="39" t="str">
        <f t="shared" si="199"/>
        <v/>
      </c>
      <c r="BV281" s="39" t="str">
        <f t="shared" si="200"/>
        <v/>
      </c>
      <c r="BW281" s="39" t="str">
        <f t="shared" si="201"/>
        <v/>
      </c>
      <c r="BX281" s="39" t="str">
        <f t="shared" si="202"/>
        <v/>
      </c>
      <c r="BY281" s="39" t="str">
        <f t="shared" si="203"/>
        <v/>
      </c>
      <c r="BZ281" s="39" t="str">
        <f t="shared" si="204"/>
        <v/>
      </c>
      <c r="CA281" s="39" t="str">
        <f t="shared" si="205"/>
        <v/>
      </c>
      <c r="CB281" s="39" t="str">
        <f t="shared" si="206"/>
        <v/>
      </c>
      <c r="CC281" s="39" t="str">
        <f t="shared" si="207"/>
        <v/>
      </c>
      <c r="CD281" s="39" t="str">
        <f t="shared" si="208"/>
        <v/>
      </c>
      <c r="CE281" s="39" t="str">
        <f t="shared" si="209"/>
        <v/>
      </c>
      <c r="CF281" s="39" t="str">
        <f t="shared" si="210"/>
        <v/>
      </c>
      <c r="CG281" s="39" t="str">
        <f t="shared" si="211"/>
        <v/>
      </c>
      <c r="CH281" s="39" t="str">
        <f t="shared" si="212"/>
        <v/>
      </c>
      <c r="CI281" s="39" t="str">
        <f t="shared" si="213"/>
        <v/>
      </c>
    </row>
    <row r="282" spans="1:87">
      <c r="A282" s="18"/>
      <c r="B282" s="15" t="str">
        <f>'Gene Table'!E281</f>
        <v>hsa-miR-934</v>
      </c>
      <c r="C282" s="15" t="str">
        <f>'Gene Table'!B281</f>
        <v>L15</v>
      </c>
      <c r="D282" s="16" t="str">
        <f>IF(SUM('Test Sample Data'!D$3:D$98)&gt;10,IF(AND(ISNUMBER('Test Sample Data'!D281),'Test Sample Data'!D281&lt;$B$1,'Test Sample Data'!D281&gt;0),'Test Sample Data'!D281,$B$1),"")</f>
        <v/>
      </c>
      <c r="E282" s="17" t="str">
        <f>IF(SUM('Test Sample Data'!E$3:E$98)&gt;10,IF(AND(ISNUMBER('Test Sample Data'!E281),'Test Sample Data'!E281&lt;$B$1,'Test Sample Data'!E281&gt;0),'Test Sample Data'!E281,$B$1),"")</f>
        <v/>
      </c>
      <c r="F282" s="17" t="str">
        <f>IF(SUM('Test Sample Data'!F$3:F$98)&gt;10,IF(AND(ISNUMBER('Test Sample Data'!F281),'Test Sample Data'!F281&lt;$B$1,'Test Sample Data'!F281&gt;0),'Test Sample Data'!F281,$B$1),"")</f>
        <v/>
      </c>
      <c r="G282" s="17" t="str">
        <f>IF(SUM('Test Sample Data'!G$3:G$98)&gt;10,IF(AND(ISNUMBER('Test Sample Data'!G281),'Test Sample Data'!G281&lt;$B$1,'Test Sample Data'!G281&gt;0),'Test Sample Data'!G281,$B$1),"")</f>
        <v/>
      </c>
      <c r="H282" s="17" t="str">
        <f>IF(SUM('Test Sample Data'!H$3:H$98)&gt;10,IF(AND(ISNUMBER('Test Sample Data'!H281),'Test Sample Data'!H281&lt;$B$1,'Test Sample Data'!H281&gt;0),'Test Sample Data'!H281,$B$1),"")</f>
        <v/>
      </c>
      <c r="I282" s="17" t="str">
        <f>IF(SUM('Test Sample Data'!I$3:I$98)&gt;10,IF(AND(ISNUMBER('Test Sample Data'!I281),'Test Sample Data'!I281&lt;$B$1,'Test Sample Data'!I281&gt;0),'Test Sample Data'!I281,$B$1),"")</f>
        <v/>
      </c>
      <c r="J282" s="17" t="str">
        <f>IF(SUM('Test Sample Data'!J$3:J$98)&gt;10,IF(AND(ISNUMBER('Test Sample Data'!J281),'Test Sample Data'!J281&lt;$B$1,'Test Sample Data'!J281&gt;0),'Test Sample Data'!J281,$B$1),"")</f>
        <v/>
      </c>
      <c r="K282" s="17" t="str">
        <f>IF(SUM('Test Sample Data'!K$3:K$98)&gt;10,IF(AND(ISNUMBER('Test Sample Data'!K281),'Test Sample Data'!K281&lt;$B$1,'Test Sample Data'!K281&gt;0),'Test Sample Data'!K281,$B$1),"")</f>
        <v/>
      </c>
      <c r="L282" s="17" t="str">
        <f>IF(SUM('Test Sample Data'!L$3:L$98)&gt;10,IF(AND(ISNUMBER('Test Sample Data'!L281),'Test Sample Data'!L281&lt;$B$1,'Test Sample Data'!L281&gt;0),'Test Sample Data'!L281,$B$1),"")</f>
        <v/>
      </c>
      <c r="M282" s="17" t="str">
        <f>IF(SUM('Test Sample Data'!M$3:M$98)&gt;10,IF(AND(ISNUMBER('Test Sample Data'!M281),'Test Sample Data'!M281&lt;$B$1,'Test Sample Data'!M281&gt;0),'Test Sample Data'!M281,$B$1),"")</f>
        <v/>
      </c>
      <c r="N282" s="17" t="str">
        <f>'Gene Table'!E281</f>
        <v>hsa-miR-934</v>
      </c>
      <c r="O282" s="17" t="str">
        <f>'Gene Table'!B281</f>
        <v>L15</v>
      </c>
      <c r="P282" s="17" t="str">
        <f>IF(SUM('Control Sample Data'!D$3:D$98)&gt;10,IF(AND(ISNUMBER('Control Sample Data'!D281),'Control Sample Data'!D281&lt;$B$1,'Control Sample Data'!D281&gt;0),'Control Sample Data'!D281,$B$1),"")</f>
        <v/>
      </c>
      <c r="Q282" s="17" t="str">
        <f>IF(SUM('Control Sample Data'!E$3:E$98)&gt;10,IF(AND(ISNUMBER('Control Sample Data'!E281),'Control Sample Data'!E281&lt;$B$1,'Control Sample Data'!E281&gt;0),'Control Sample Data'!E281,$B$1),"")</f>
        <v/>
      </c>
      <c r="R282" s="17" t="str">
        <f>IF(SUM('Control Sample Data'!F$3:F$98)&gt;10,IF(AND(ISNUMBER('Control Sample Data'!F281),'Control Sample Data'!F281&lt;$B$1,'Control Sample Data'!F281&gt;0),'Control Sample Data'!F281,$B$1),"")</f>
        <v/>
      </c>
      <c r="S282" s="17" t="str">
        <f>IF(SUM('Control Sample Data'!G$3:G$98)&gt;10,IF(AND(ISNUMBER('Control Sample Data'!G281),'Control Sample Data'!G281&lt;$B$1,'Control Sample Data'!G281&gt;0),'Control Sample Data'!G281,$B$1),"")</f>
        <v/>
      </c>
      <c r="T282" s="17" t="str">
        <f>IF(SUM('Control Sample Data'!H$3:H$98)&gt;10,IF(AND(ISNUMBER('Control Sample Data'!H281),'Control Sample Data'!H281&lt;$B$1,'Control Sample Data'!H281&gt;0),'Control Sample Data'!H281,$B$1),"")</f>
        <v/>
      </c>
      <c r="U282" s="17" t="str">
        <f>IF(SUM('Control Sample Data'!I$3:I$98)&gt;10,IF(AND(ISNUMBER('Control Sample Data'!I281),'Control Sample Data'!I281&lt;$B$1,'Control Sample Data'!I281&gt;0),'Control Sample Data'!I281,$B$1),"")</f>
        <v/>
      </c>
      <c r="V282" s="17" t="str">
        <f>IF(SUM('Control Sample Data'!J$3:J$98)&gt;10,IF(AND(ISNUMBER('Control Sample Data'!J281),'Control Sample Data'!J281&lt;$B$1,'Control Sample Data'!J281&gt;0),'Control Sample Data'!J281,$B$1),"")</f>
        <v/>
      </c>
      <c r="W282" s="17" t="str">
        <f>IF(SUM('Control Sample Data'!K$3:K$98)&gt;10,IF(AND(ISNUMBER('Control Sample Data'!K281),'Control Sample Data'!K281&lt;$B$1,'Control Sample Data'!K281&gt;0),'Control Sample Data'!K281,$B$1),"")</f>
        <v/>
      </c>
      <c r="X282" s="17" t="str">
        <f>IF(SUM('Control Sample Data'!L$3:L$98)&gt;10,IF(AND(ISNUMBER('Control Sample Data'!L281),'Control Sample Data'!L281&lt;$B$1,'Control Sample Data'!L281&gt;0),'Control Sample Data'!L281,$B$1),"")</f>
        <v/>
      </c>
      <c r="Y282" s="17" t="str">
        <f>IF(SUM('Control Sample Data'!M$3:M$98)&gt;10,IF(AND(ISNUMBER('Control Sample Data'!M281),'Control Sample Data'!M281&lt;$B$1,'Control Sample Data'!M281&gt;0),'Control Sample Data'!M281,$B$1),"")</f>
        <v/>
      </c>
      <c r="AT282" s="36" t="str">
        <f t="shared" si="174"/>
        <v/>
      </c>
      <c r="AU282" s="36" t="str">
        <f t="shared" si="175"/>
        <v/>
      </c>
      <c r="AV282" s="36" t="str">
        <f t="shared" si="176"/>
        <v/>
      </c>
      <c r="AW282" s="36" t="str">
        <f t="shared" si="177"/>
        <v/>
      </c>
      <c r="AX282" s="36" t="str">
        <f t="shared" si="178"/>
        <v/>
      </c>
      <c r="AY282" s="36" t="str">
        <f t="shared" si="179"/>
        <v/>
      </c>
      <c r="AZ282" s="36" t="str">
        <f t="shared" si="180"/>
        <v/>
      </c>
      <c r="BA282" s="36" t="str">
        <f t="shared" si="181"/>
        <v/>
      </c>
      <c r="BB282" s="36" t="str">
        <f t="shared" si="182"/>
        <v/>
      </c>
      <c r="BC282" s="36" t="str">
        <f t="shared" si="183"/>
        <v/>
      </c>
      <c r="BD282" s="36" t="str">
        <f t="shared" si="184"/>
        <v/>
      </c>
      <c r="BE282" s="36" t="str">
        <f t="shared" si="185"/>
        <v/>
      </c>
      <c r="BF282" s="36" t="str">
        <f t="shared" si="186"/>
        <v/>
      </c>
      <c r="BG282" s="36" t="str">
        <f t="shared" si="187"/>
        <v/>
      </c>
      <c r="BH282" s="36" t="str">
        <f t="shared" si="188"/>
        <v/>
      </c>
      <c r="BI282" s="36" t="str">
        <f t="shared" si="189"/>
        <v/>
      </c>
      <c r="BJ282" s="36" t="str">
        <f t="shared" si="190"/>
        <v/>
      </c>
      <c r="BK282" s="36" t="str">
        <f t="shared" si="191"/>
        <v/>
      </c>
      <c r="BL282" s="36" t="str">
        <f t="shared" si="192"/>
        <v/>
      </c>
      <c r="BM282" s="36" t="str">
        <f t="shared" si="193"/>
        <v/>
      </c>
      <c r="BN282" s="38" t="e">
        <f t="shared" si="172"/>
        <v>#DIV/0!</v>
      </c>
      <c r="BO282" s="38" t="e">
        <f t="shared" si="173"/>
        <v>#DIV/0!</v>
      </c>
      <c r="BP282" s="39" t="str">
        <f t="shared" si="194"/>
        <v/>
      </c>
      <c r="BQ282" s="39" t="str">
        <f t="shared" si="195"/>
        <v/>
      </c>
      <c r="BR282" s="39" t="str">
        <f t="shared" si="196"/>
        <v/>
      </c>
      <c r="BS282" s="39" t="str">
        <f t="shared" si="197"/>
        <v/>
      </c>
      <c r="BT282" s="39" t="str">
        <f t="shared" si="198"/>
        <v/>
      </c>
      <c r="BU282" s="39" t="str">
        <f t="shared" si="199"/>
        <v/>
      </c>
      <c r="BV282" s="39" t="str">
        <f t="shared" si="200"/>
        <v/>
      </c>
      <c r="BW282" s="39" t="str">
        <f t="shared" si="201"/>
        <v/>
      </c>
      <c r="BX282" s="39" t="str">
        <f t="shared" si="202"/>
        <v/>
      </c>
      <c r="BY282" s="39" t="str">
        <f t="shared" si="203"/>
        <v/>
      </c>
      <c r="BZ282" s="39" t="str">
        <f t="shared" si="204"/>
        <v/>
      </c>
      <c r="CA282" s="39" t="str">
        <f t="shared" si="205"/>
        <v/>
      </c>
      <c r="CB282" s="39" t="str">
        <f t="shared" si="206"/>
        <v/>
      </c>
      <c r="CC282" s="39" t="str">
        <f t="shared" si="207"/>
        <v/>
      </c>
      <c r="CD282" s="39" t="str">
        <f t="shared" si="208"/>
        <v/>
      </c>
      <c r="CE282" s="39" t="str">
        <f t="shared" si="209"/>
        <v/>
      </c>
      <c r="CF282" s="39" t="str">
        <f t="shared" si="210"/>
        <v/>
      </c>
      <c r="CG282" s="39" t="str">
        <f t="shared" si="211"/>
        <v/>
      </c>
      <c r="CH282" s="39" t="str">
        <f t="shared" si="212"/>
        <v/>
      </c>
      <c r="CI282" s="39" t="str">
        <f t="shared" si="213"/>
        <v/>
      </c>
    </row>
    <row r="283" spans="1:87">
      <c r="A283" s="18"/>
      <c r="B283" s="15" t="str">
        <f>'Gene Table'!E282</f>
        <v>hsa-miR-202-3p</v>
      </c>
      <c r="C283" s="15" t="str">
        <f>'Gene Table'!B282</f>
        <v>L16</v>
      </c>
      <c r="D283" s="16" t="str">
        <f>IF(SUM('Test Sample Data'!D$3:D$98)&gt;10,IF(AND(ISNUMBER('Test Sample Data'!D282),'Test Sample Data'!D282&lt;$B$1,'Test Sample Data'!D282&gt;0),'Test Sample Data'!D282,$B$1),"")</f>
        <v/>
      </c>
      <c r="E283" s="17" t="str">
        <f>IF(SUM('Test Sample Data'!E$3:E$98)&gt;10,IF(AND(ISNUMBER('Test Sample Data'!E282),'Test Sample Data'!E282&lt;$B$1,'Test Sample Data'!E282&gt;0),'Test Sample Data'!E282,$B$1),"")</f>
        <v/>
      </c>
      <c r="F283" s="17" t="str">
        <f>IF(SUM('Test Sample Data'!F$3:F$98)&gt;10,IF(AND(ISNUMBER('Test Sample Data'!F282),'Test Sample Data'!F282&lt;$B$1,'Test Sample Data'!F282&gt;0),'Test Sample Data'!F282,$B$1),"")</f>
        <v/>
      </c>
      <c r="G283" s="17" t="str">
        <f>IF(SUM('Test Sample Data'!G$3:G$98)&gt;10,IF(AND(ISNUMBER('Test Sample Data'!G282),'Test Sample Data'!G282&lt;$B$1,'Test Sample Data'!G282&gt;0),'Test Sample Data'!G282,$B$1),"")</f>
        <v/>
      </c>
      <c r="H283" s="17" t="str">
        <f>IF(SUM('Test Sample Data'!H$3:H$98)&gt;10,IF(AND(ISNUMBER('Test Sample Data'!H282),'Test Sample Data'!H282&lt;$B$1,'Test Sample Data'!H282&gt;0),'Test Sample Data'!H282,$B$1),"")</f>
        <v/>
      </c>
      <c r="I283" s="17" t="str">
        <f>IF(SUM('Test Sample Data'!I$3:I$98)&gt;10,IF(AND(ISNUMBER('Test Sample Data'!I282),'Test Sample Data'!I282&lt;$B$1,'Test Sample Data'!I282&gt;0),'Test Sample Data'!I282,$B$1),"")</f>
        <v/>
      </c>
      <c r="J283" s="17" t="str">
        <f>IF(SUM('Test Sample Data'!J$3:J$98)&gt;10,IF(AND(ISNUMBER('Test Sample Data'!J282),'Test Sample Data'!J282&lt;$B$1,'Test Sample Data'!J282&gt;0),'Test Sample Data'!J282,$B$1),"")</f>
        <v/>
      </c>
      <c r="K283" s="17" t="str">
        <f>IF(SUM('Test Sample Data'!K$3:K$98)&gt;10,IF(AND(ISNUMBER('Test Sample Data'!K282),'Test Sample Data'!K282&lt;$B$1,'Test Sample Data'!K282&gt;0),'Test Sample Data'!K282,$B$1),"")</f>
        <v/>
      </c>
      <c r="L283" s="17" t="str">
        <f>IF(SUM('Test Sample Data'!L$3:L$98)&gt;10,IF(AND(ISNUMBER('Test Sample Data'!L282),'Test Sample Data'!L282&lt;$B$1,'Test Sample Data'!L282&gt;0),'Test Sample Data'!L282,$B$1),"")</f>
        <v/>
      </c>
      <c r="M283" s="17" t="str">
        <f>IF(SUM('Test Sample Data'!M$3:M$98)&gt;10,IF(AND(ISNUMBER('Test Sample Data'!M282),'Test Sample Data'!M282&lt;$B$1,'Test Sample Data'!M282&gt;0),'Test Sample Data'!M282,$B$1),"")</f>
        <v/>
      </c>
      <c r="N283" s="17" t="str">
        <f>'Gene Table'!E282</f>
        <v>hsa-miR-202-3p</v>
      </c>
      <c r="O283" s="17" t="str">
        <f>'Gene Table'!B282</f>
        <v>L16</v>
      </c>
      <c r="P283" s="17" t="str">
        <f>IF(SUM('Control Sample Data'!D$3:D$98)&gt;10,IF(AND(ISNUMBER('Control Sample Data'!D282),'Control Sample Data'!D282&lt;$B$1,'Control Sample Data'!D282&gt;0),'Control Sample Data'!D282,$B$1),"")</f>
        <v/>
      </c>
      <c r="Q283" s="17" t="str">
        <f>IF(SUM('Control Sample Data'!E$3:E$98)&gt;10,IF(AND(ISNUMBER('Control Sample Data'!E282),'Control Sample Data'!E282&lt;$B$1,'Control Sample Data'!E282&gt;0),'Control Sample Data'!E282,$B$1),"")</f>
        <v/>
      </c>
      <c r="R283" s="17" t="str">
        <f>IF(SUM('Control Sample Data'!F$3:F$98)&gt;10,IF(AND(ISNUMBER('Control Sample Data'!F282),'Control Sample Data'!F282&lt;$B$1,'Control Sample Data'!F282&gt;0),'Control Sample Data'!F282,$B$1),"")</f>
        <v/>
      </c>
      <c r="S283" s="17" t="str">
        <f>IF(SUM('Control Sample Data'!G$3:G$98)&gt;10,IF(AND(ISNUMBER('Control Sample Data'!G282),'Control Sample Data'!G282&lt;$B$1,'Control Sample Data'!G282&gt;0),'Control Sample Data'!G282,$B$1),"")</f>
        <v/>
      </c>
      <c r="T283" s="17" t="str">
        <f>IF(SUM('Control Sample Data'!H$3:H$98)&gt;10,IF(AND(ISNUMBER('Control Sample Data'!H282),'Control Sample Data'!H282&lt;$B$1,'Control Sample Data'!H282&gt;0),'Control Sample Data'!H282,$B$1),"")</f>
        <v/>
      </c>
      <c r="U283" s="17" t="str">
        <f>IF(SUM('Control Sample Data'!I$3:I$98)&gt;10,IF(AND(ISNUMBER('Control Sample Data'!I282),'Control Sample Data'!I282&lt;$B$1,'Control Sample Data'!I282&gt;0),'Control Sample Data'!I282,$B$1),"")</f>
        <v/>
      </c>
      <c r="V283" s="17" t="str">
        <f>IF(SUM('Control Sample Data'!J$3:J$98)&gt;10,IF(AND(ISNUMBER('Control Sample Data'!J282),'Control Sample Data'!J282&lt;$B$1,'Control Sample Data'!J282&gt;0),'Control Sample Data'!J282,$B$1),"")</f>
        <v/>
      </c>
      <c r="W283" s="17" t="str">
        <f>IF(SUM('Control Sample Data'!K$3:K$98)&gt;10,IF(AND(ISNUMBER('Control Sample Data'!K282),'Control Sample Data'!K282&lt;$B$1,'Control Sample Data'!K282&gt;0),'Control Sample Data'!K282,$B$1),"")</f>
        <v/>
      </c>
      <c r="X283" s="17" t="str">
        <f>IF(SUM('Control Sample Data'!L$3:L$98)&gt;10,IF(AND(ISNUMBER('Control Sample Data'!L282),'Control Sample Data'!L282&lt;$B$1,'Control Sample Data'!L282&gt;0),'Control Sample Data'!L282,$B$1),"")</f>
        <v/>
      </c>
      <c r="Y283" s="17" t="str">
        <f>IF(SUM('Control Sample Data'!M$3:M$98)&gt;10,IF(AND(ISNUMBER('Control Sample Data'!M282),'Control Sample Data'!M282&lt;$B$1,'Control Sample Data'!M282&gt;0),'Control Sample Data'!M282,$B$1),"")</f>
        <v/>
      </c>
      <c r="AT283" s="36" t="str">
        <f t="shared" si="174"/>
        <v/>
      </c>
      <c r="AU283" s="36" t="str">
        <f t="shared" si="175"/>
        <v/>
      </c>
      <c r="AV283" s="36" t="str">
        <f t="shared" si="176"/>
        <v/>
      </c>
      <c r="AW283" s="36" t="str">
        <f t="shared" si="177"/>
        <v/>
      </c>
      <c r="AX283" s="36" t="str">
        <f t="shared" si="178"/>
        <v/>
      </c>
      <c r="AY283" s="36" t="str">
        <f t="shared" si="179"/>
        <v/>
      </c>
      <c r="AZ283" s="36" t="str">
        <f t="shared" si="180"/>
        <v/>
      </c>
      <c r="BA283" s="36" t="str">
        <f t="shared" si="181"/>
        <v/>
      </c>
      <c r="BB283" s="36" t="str">
        <f t="shared" si="182"/>
        <v/>
      </c>
      <c r="BC283" s="36" t="str">
        <f t="shared" si="183"/>
        <v/>
      </c>
      <c r="BD283" s="36" t="str">
        <f t="shared" si="184"/>
        <v/>
      </c>
      <c r="BE283" s="36" t="str">
        <f t="shared" si="185"/>
        <v/>
      </c>
      <c r="BF283" s="36" t="str">
        <f t="shared" si="186"/>
        <v/>
      </c>
      <c r="BG283" s="36" t="str">
        <f t="shared" si="187"/>
        <v/>
      </c>
      <c r="BH283" s="36" t="str">
        <f t="shared" si="188"/>
        <v/>
      </c>
      <c r="BI283" s="36" t="str">
        <f t="shared" si="189"/>
        <v/>
      </c>
      <c r="BJ283" s="36" t="str">
        <f t="shared" si="190"/>
        <v/>
      </c>
      <c r="BK283" s="36" t="str">
        <f t="shared" si="191"/>
        <v/>
      </c>
      <c r="BL283" s="36" t="str">
        <f t="shared" si="192"/>
        <v/>
      </c>
      <c r="BM283" s="36" t="str">
        <f t="shared" si="193"/>
        <v/>
      </c>
      <c r="BN283" s="38" t="e">
        <f t="shared" si="172"/>
        <v>#DIV/0!</v>
      </c>
      <c r="BO283" s="38" t="e">
        <f t="shared" si="173"/>
        <v>#DIV/0!</v>
      </c>
      <c r="BP283" s="39" t="str">
        <f t="shared" si="194"/>
        <v/>
      </c>
      <c r="BQ283" s="39" t="str">
        <f t="shared" si="195"/>
        <v/>
      </c>
      <c r="BR283" s="39" t="str">
        <f t="shared" si="196"/>
        <v/>
      </c>
      <c r="BS283" s="39" t="str">
        <f t="shared" si="197"/>
        <v/>
      </c>
      <c r="BT283" s="39" t="str">
        <f t="shared" si="198"/>
        <v/>
      </c>
      <c r="BU283" s="39" t="str">
        <f t="shared" si="199"/>
        <v/>
      </c>
      <c r="BV283" s="39" t="str">
        <f t="shared" si="200"/>
        <v/>
      </c>
      <c r="BW283" s="39" t="str">
        <f t="shared" si="201"/>
        <v/>
      </c>
      <c r="BX283" s="39" t="str">
        <f t="shared" si="202"/>
        <v/>
      </c>
      <c r="BY283" s="39" t="str">
        <f t="shared" si="203"/>
        <v/>
      </c>
      <c r="BZ283" s="39" t="str">
        <f t="shared" si="204"/>
        <v/>
      </c>
      <c r="CA283" s="39" t="str">
        <f t="shared" si="205"/>
        <v/>
      </c>
      <c r="CB283" s="39" t="str">
        <f t="shared" si="206"/>
        <v/>
      </c>
      <c r="CC283" s="39" t="str">
        <f t="shared" si="207"/>
        <v/>
      </c>
      <c r="CD283" s="39" t="str">
        <f t="shared" si="208"/>
        <v/>
      </c>
      <c r="CE283" s="39" t="str">
        <f t="shared" si="209"/>
        <v/>
      </c>
      <c r="CF283" s="39" t="str">
        <f t="shared" si="210"/>
        <v/>
      </c>
      <c r="CG283" s="39" t="str">
        <f t="shared" si="211"/>
        <v/>
      </c>
      <c r="CH283" s="39" t="str">
        <f t="shared" si="212"/>
        <v/>
      </c>
      <c r="CI283" s="39" t="str">
        <f t="shared" si="213"/>
        <v/>
      </c>
    </row>
    <row r="284" spans="1:87">
      <c r="A284" s="18"/>
      <c r="B284" s="15" t="str">
        <f>'Gene Table'!E283</f>
        <v>hsa-miR-632</v>
      </c>
      <c r="C284" s="15" t="str">
        <f>'Gene Table'!B283</f>
        <v>L17</v>
      </c>
      <c r="D284" s="16" t="str">
        <f>IF(SUM('Test Sample Data'!D$3:D$98)&gt;10,IF(AND(ISNUMBER('Test Sample Data'!D283),'Test Sample Data'!D283&lt;$B$1,'Test Sample Data'!D283&gt;0),'Test Sample Data'!D283,$B$1),"")</f>
        <v/>
      </c>
      <c r="E284" s="17" t="str">
        <f>IF(SUM('Test Sample Data'!E$3:E$98)&gt;10,IF(AND(ISNUMBER('Test Sample Data'!E283),'Test Sample Data'!E283&lt;$B$1,'Test Sample Data'!E283&gt;0),'Test Sample Data'!E283,$B$1),"")</f>
        <v/>
      </c>
      <c r="F284" s="17" t="str">
        <f>IF(SUM('Test Sample Data'!F$3:F$98)&gt;10,IF(AND(ISNUMBER('Test Sample Data'!F283),'Test Sample Data'!F283&lt;$B$1,'Test Sample Data'!F283&gt;0),'Test Sample Data'!F283,$B$1),"")</f>
        <v/>
      </c>
      <c r="G284" s="17" t="str">
        <f>IF(SUM('Test Sample Data'!G$3:G$98)&gt;10,IF(AND(ISNUMBER('Test Sample Data'!G283),'Test Sample Data'!G283&lt;$B$1,'Test Sample Data'!G283&gt;0),'Test Sample Data'!G283,$B$1),"")</f>
        <v/>
      </c>
      <c r="H284" s="17" t="str">
        <f>IF(SUM('Test Sample Data'!H$3:H$98)&gt;10,IF(AND(ISNUMBER('Test Sample Data'!H283),'Test Sample Data'!H283&lt;$B$1,'Test Sample Data'!H283&gt;0),'Test Sample Data'!H283,$B$1),"")</f>
        <v/>
      </c>
      <c r="I284" s="17" t="str">
        <f>IF(SUM('Test Sample Data'!I$3:I$98)&gt;10,IF(AND(ISNUMBER('Test Sample Data'!I283),'Test Sample Data'!I283&lt;$B$1,'Test Sample Data'!I283&gt;0),'Test Sample Data'!I283,$B$1),"")</f>
        <v/>
      </c>
      <c r="J284" s="17" t="str">
        <f>IF(SUM('Test Sample Data'!J$3:J$98)&gt;10,IF(AND(ISNUMBER('Test Sample Data'!J283),'Test Sample Data'!J283&lt;$B$1,'Test Sample Data'!J283&gt;0),'Test Sample Data'!J283,$B$1),"")</f>
        <v/>
      </c>
      <c r="K284" s="17" t="str">
        <f>IF(SUM('Test Sample Data'!K$3:K$98)&gt;10,IF(AND(ISNUMBER('Test Sample Data'!K283),'Test Sample Data'!K283&lt;$B$1,'Test Sample Data'!K283&gt;0),'Test Sample Data'!K283,$B$1),"")</f>
        <v/>
      </c>
      <c r="L284" s="17" t="str">
        <f>IF(SUM('Test Sample Data'!L$3:L$98)&gt;10,IF(AND(ISNUMBER('Test Sample Data'!L283),'Test Sample Data'!L283&lt;$B$1,'Test Sample Data'!L283&gt;0),'Test Sample Data'!L283,$B$1),"")</f>
        <v/>
      </c>
      <c r="M284" s="17" t="str">
        <f>IF(SUM('Test Sample Data'!M$3:M$98)&gt;10,IF(AND(ISNUMBER('Test Sample Data'!M283),'Test Sample Data'!M283&lt;$B$1,'Test Sample Data'!M283&gt;0),'Test Sample Data'!M283,$B$1),"")</f>
        <v/>
      </c>
      <c r="N284" s="17" t="str">
        <f>'Gene Table'!E283</f>
        <v>hsa-miR-632</v>
      </c>
      <c r="O284" s="17" t="str">
        <f>'Gene Table'!B283</f>
        <v>L17</v>
      </c>
      <c r="P284" s="17" t="str">
        <f>IF(SUM('Control Sample Data'!D$3:D$98)&gt;10,IF(AND(ISNUMBER('Control Sample Data'!D283),'Control Sample Data'!D283&lt;$B$1,'Control Sample Data'!D283&gt;0),'Control Sample Data'!D283,$B$1),"")</f>
        <v/>
      </c>
      <c r="Q284" s="17" t="str">
        <f>IF(SUM('Control Sample Data'!E$3:E$98)&gt;10,IF(AND(ISNUMBER('Control Sample Data'!E283),'Control Sample Data'!E283&lt;$B$1,'Control Sample Data'!E283&gt;0),'Control Sample Data'!E283,$B$1),"")</f>
        <v/>
      </c>
      <c r="R284" s="17" t="str">
        <f>IF(SUM('Control Sample Data'!F$3:F$98)&gt;10,IF(AND(ISNUMBER('Control Sample Data'!F283),'Control Sample Data'!F283&lt;$B$1,'Control Sample Data'!F283&gt;0),'Control Sample Data'!F283,$B$1),"")</f>
        <v/>
      </c>
      <c r="S284" s="17" t="str">
        <f>IF(SUM('Control Sample Data'!G$3:G$98)&gt;10,IF(AND(ISNUMBER('Control Sample Data'!G283),'Control Sample Data'!G283&lt;$B$1,'Control Sample Data'!G283&gt;0),'Control Sample Data'!G283,$B$1),"")</f>
        <v/>
      </c>
      <c r="T284" s="17" t="str">
        <f>IF(SUM('Control Sample Data'!H$3:H$98)&gt;10,IF(AND(ISNUMBER('Control Sample Data'!H283),'Control Sample Data'!H283&lt;$B$1,'Control Sample Data'!H283&gt;0),'Control Sample Data'!H283,$B$1),"")</f>
        <v/>
      </c>
      <c r="U284" s="17" t="str">
        <f>IF(SUM('Control Sample Data'!I$3:I$98)&gt;10,IF(AND(ISNUMBER('Control Sample Data'!I283),'Control Sample Data'!I283&lt;$B$1,'Control Sample Data'!I283&gt;0),'Control Sample Data'!I283,$B$1),"")</f>
        <v/>
      </c>
      <c r="V284" s="17" t="str">
        <f>IF(SUM('Control Sample Data'!J$3:J$98)&gt;10,IF(AND(ISNUMBER('Control Sample Data'!J283),'Control Sample Data'!J283&lt;$B$1,'Control Sample Data'!J283&gt;0),'Control Sample Data'!J283,$B$1),"")</f>
        <v/>
      </c>
      <c r="W284" s="17" t="str">
        <f>IF(SUM('Control Sample Data'!K$3:K$98)&gt;10,IF(AND(ISNUMBER('Control Sample Data'!K283),'Control Sample Data'!K283&lt;$B$1,'Control Sample Data'!K283&gt;0),'Control Sample Data'!K283,$B$1),"")</f>
        <v/>
      </c>
      <c r="X284" s="17" t="str">
        <f>IF(SUM('Control Sample Data'!L$3:L$98)&gt;10,IF(AND(ISNUMBER('Control Sample Data'!L283),'Control Sample Data'!L283&lt;$B$1,'Control Sample Data'!L283&gt;0),'Control Sample Data'!L283,$B$1),"")</f>
        <v/>
      </c>
      <c r="Y284" s="17" t="str">
        <f>IF(SUM('Control Sample Data'!M$3:M$98)&gt;10,IF(AND(ISNUMBER('Control Sample Data'!M283),'Control Sample Data'!M283&lt;$B$1,'Control Sample Data'!M283&gt;0),'Control Sample Data'!M283,$B$1),"")</f>
        <v/>
      </c>
      <c r="AT284" s="36" t="str">
        <f t="shared" si="174"/>
        <v/>
      </c>
      <c r="AU284" s="36" t="str">
        <f t="shared" si="175"/>
        <v/>
      </c>
      <c r="AV284" s="36" t="str">
        <f t="shared" si="176"/>
        <v/>
      </c>
      <c r="AW284" s="36" t="str">
        <f t="shared" si="177"/>
        <v/>
      </c>
      <c r="AX284" s="36" t="str">
        <f t="shared" si="178"/>
        <v/>
      </c>
      <c r="AY284" s="36" t="str">
        <f t="shared" si="179"/>
        <v/>
      </c>
      <c r="AZ284" s="36" t="str">
        <f t="shared" si="180"/>
        <v/>
      </c>
      <c r="BA284" s="36" t="str">
        <f t="shared" si="181"/>
        <v/>
      </c>
      <c r="BB284" s="36" t="str">
        <f t="shared" si="182"/>
        <v/>
      </c>
      <c r="BC284" s="36" t="str">
        <f t="shared" si="183"/>
        <v/>
      </c>
      <c r="BD284" s="36" t="str">
        <f t="shared" si="184"/>
        <v/>
      </c>
      <c r="BE284" s="36" t="str">
        <f t="shared" si="185"/>
        <v/>
      </c>
      <c r="BF284" s="36" t="str">
        <f t="shared" si="186"/>
        <v/>
      </c>
      <c r="BG284" s="36" t="str">
        <f t="shared" si="187"/>
        <v/>
      </c>
      <c r="BH284" s="36" t="str">
        <f t="shared" si="188"/>
        <v/>
      </c>
      <c r="BI284" s="36" t="str">
        <f t="shared" si="189"/>
        <v/>
      </c>
      <c r="BJ284" s="36" t="str">
        <f t="shared" si="190"/>
        <v/>
      </c>
      <c r="BK284" s="36" t="str">
        <f t="shared" si="191"/>
        <v/>
      </c>
      <c r="BL284" s="36" t="str">
        <f t="shared" si="192"/>
        <v/>
      </c>
      <c r="BM284" s="36" t="str">
        <f t="shared" si="193"/>
        <v/>
      </c>
      <c r="BN284" s="38" t="e">
        <f t="shared" si="172"/>
        <v>#DIV/0!</v>
      </c>
      <c r="BO284" s="38" t="e">
        <f t="shared" si="173"/>
        <v>#DIV/0!</v>
      </c>
      <c r="BP284" s="39" t="str">
        <f t="shared" si="194"/>
        <v/>
      </c>
      <c r="BQ284" s="39" t="str">
        <f t="shared" si="195"/>
        <v/>
      </c>
      <c r="BR284" s="39" t="str">
        <f t="shared" si="196"/>
        <v/>
      </c>
      <c r="BS284" s="39" t="str">
        <f t="shared" si="197"/>
        <v/>
      </c>
      <c r="BT284" s="39" t="str">
        <f t="shared" si="198"/>
        <v/>
      </c>
      <c r="BU284" s="39" t="str">
        <f t="shared" si="199"/>
        <v/>
      </c>
      <c r="BV284" s="39" t="str">
        <f t="shared" si="200"/>
        <v/>
      </c>
      <c r="BW284" s="39" t="str">
        <f t="shared" si="201"/>
        <v/>
      </c>
      <c r="BX284" s="39" t="str">
        <f t="shared" si="202"/>
        <v/>
      </c>
      <c r="BY284" s="39" t="str">
        <f t="shared" si="203"/>
        <v/>
      </c>
      <c r="BZ284" s="39" t="str">
        <f t="shared" si="204"/>
        <v/>
      </c>
      <c r="CA284" s="39" t="str">
        <f t="shared" si="205"/>
        <v/>
      </c>
      <c r="CB284" s="39" t="str">
        <f t="shared" si="206"/>
        <v/>
      </c>
      <c r="CC284" s="39" t="str">
        <f t="shared" si="207"/>
        <v/>
      </c>
      <c r="CD284" s="39" t="str">
        <f t="shared" si="208"/>
        <v/>
      </c>
      <c r="CE284" s="39" t="str">
        <f t="shared" si="209"/>
        <v/>
      </c>
      <c r="CF284" s="39" t="str">
        <f t="shared" si="210"/>
        <v/>
      </c>
      <c r="CG284" s="39" t="str">
        <f t="shared" si="211"/>
        <v/>
      </c>
      <c r="CH284" s="39" t="str">
        <f t="shared" si="212"/>
        <v/>
      </c>
      <c r="CI284" s="39" t="str">
        <f t="shared" si="213"/>
        <v/>
      </c>
    </row>
    <row r="285" spans="1:87">
      <c r="A285" s="18"/>
      <c r="B285" s="15" t="str">
        <f>'Gene Table'!E284</f>
        <v>hsa-miR-509-3p</v>
      </c>
      <c r="C285" s="15" t="str">
        <f>'Gene Table'!B284</f>
        <v>L18</v>
      </c>
      <c r="D285" s="16" t="str">
        <f>IF(SUM('Test Sample Data'!D$3:D$98)&gt;10,IF(AND(ISNUMBER('Test Sample Data'!D284),'Test Sample Data'!D284&lt;$B$1,'Test Sample Data'!D284&gt;0),'Test Sample Data'!D284,$B$1),"")</f>
        <v/>
      </c>
      <c r="E285" s="17" t="str">
        <f>IF(SUM('Test Sample Data'!E$3:E$98)&gt;10,IF(AND(ISNUMBER('Test Sample Data'!E284),'Test Sample Data'!E284&lt;$B$1,'Test Sample Data'!E284&gt;0),'Test Sample Data'!E284,$B$1),"")</f>
        <v/>
      </c>
      <c r="F285" s="17" t="str">
        <f>IF(SUM('Test Sample Data'!F$3:F$98)&gt;10,IF(AND(ISNUMBER('Test Sample Data'!F284),'Test Sample Data'!F284&lt;$B$1,'Test Sample Data'!F284&gt;0),'Test Sample Data'!F284,$B$1),"")</f>
        <v/>
      </c>
      <c r="G285" s="17" t="str">
        <f>IF(SUM('Test Sample Data'!G$3:G$98)&gt;10,IF(AND(ISNUMBER('Test Sample Data'!G284),'Test Sample Data'!G284&lt;$B$1,'Test Sample Data'!G284&gt;0),'Test Sample Data'!G284,$B$1),"")</f>
        <v/>
      </c>
      <c r="H285" s="17" t="str">
        <f>IF(SUM('Test Sample Data'!H$3:H$98)&gt;10,IF(AND(ISNUMBER('Test Sample Data'!H284),'Test Sample Data'!H284&lt;$B$1,'Test Sample Data'!H284&gt;0),'Test Sample Data'!H284,$B$1),"")</f>
        <v/>
      </c>
      <c r="I285" s="17" t="str">
        <f>IF(SUM('Test Sample Data'!I$3:I$98)&gt;10,IF(AND(ISNUMBER('Test Sample Data'!I284),'Test Sample Data'!I284&lt;$B$1,'Test Sample Data'!I284&gt;0),'Test Sample Data'!I284,$B$1),"")</f>
        <v/>
      </c>
      <c r="J285" s="17" t="str">
        <f>IF(SUM('Test Sample Data'!J$3:J$98)&gt;10,IF(AND(ISNUMBER('Test Sample Data'!J284),'Test Sample Data'!J284&lt;$B$1,'Test Sample Data'!J284&gt;0),'Test Sample Data'!J284,$B$1),"")</f>
        <v/>
      </c>
      <c r="K285" s="17" t="str">
        <f>IF(SUM('Test Sample Data'!K$3:K$98)&gt;10,IF(AND(ISNUMBER('Test Sample Data'!K284),'Test Sample Data'!K284&lt;$B$1,'Test Sample Data'!K284&gt;0),'Test Sample Data'!K284,$B$1),"")</f>
        <v/>
      </c>
      <c r="L285" s="17" t="str">
        <f>IF(SUM('Test Sample Data'!L$3:L$98)&gt;10,IF(AND(ISNUMBER('Test Sample Data'!L284),'Test Sample Data'!L284&lt;$B$1,'Test Sample Data'!L284&gt;0),'Test Sample Data'!L284,$B$1),"")</f>
        <v/>
      </c>
      <c r="M285" s="17" t="str">
        <f>IF(SUM('Test Sample Data'!M$3:M$98)&gt;10,IF(AND(ISNUMBER('Test Sample Data'!M284),'Test Sample Data'!M284&lt;$B$1,'Test Sample Data'!M284&gt;0),'Test Sample Data'!M284,$B$1),"")</f>
        <v/>
      </c>
      <c r="N285" s="17" t="str">
        <f>'Gene Table'!E284</f>
        <v>hsa-miR-509-3p</v>
      </c>
      <c r="O285" s="17" t="str">
        <f>'Gene Table'!B284</f>
        <v>L18</v>
      </c>
      <c r="P285" s="17" t="str">
        <f>IF(SUM('Control Sample Data'!D$3:D$98)&gt;10,IF(AND(ISNUMBER('Control Sample Data'!D284),'Control Sample Data'!D284&lt;$B$1,'Control Sample Data'!D284&gt;0),'Control Sample Data'!D284,$B$1),"")</f>
        <v/>
      </c>
      <c r="Q285" s="17" t="str">
        <f>IF(SUM('Control Sample Data'!E$3:E$98)&gt;10,IF(AND(ISNUMBER('Control Sample Data'!E284),'Control Sample Data'!E284&lt;$B$1,'Control Sample Data'!E284&gt;0),'Control Sample Data'!E284,$B$1),"")</f>
        <v/>
      </c>
      <c r="R285" s="17" t="str">
        <f>IF(SUM('Control Sample Data'!F$3:F$98)&gt;10,IF(AND(ISNUMBER('Control Sample Data'!F284),'Control Sample Data'!F284&lt;$B$1,'Control Sample Data'!F284&gt;0),'Control Sample Data'!F284,$B$1),"")</f>
        <v/>
      </c>
      <c r="S285" s="17" t="str">
        <f>IF(SUM('Control Sample Data'!G$3:G$98)&gt;10,IF(AND(ISNUMBER('Control Sample Data'!G284),'Control Sample Data'!G284&lt;$B$1,'Control Sample Data'!G284&gt;0),'Control Sample Data'!G284,$B$1),"")</f>
        <v/>
      </c>
      <c r="T285" s="17" t="str">
        <f>IF(SUM('Control Sample Data'!H$3:H$98)&gt;10,IF(AND(ISNUMBER('Control Sample Data'!H284),'Control Sample Data'!H284&lt;$B$1,'Control Sample Data'!H284&gt;0),'Control Sample Data'!H284,$B$1),"")</f>
        <v/>
      </c>
      <c r="U285" s="17" t="str">
        <f>IF(SUM('Control Sample Data'!I$3:I$98)&gt;10,IF(AND(ISNUMBER('Control Sample Data'!I284),'Control Sample Data'!I284&lt;$B$1,'Control Sample Data'!I284&gt;0),'Control Sample Data'!I284,$B$1),"")</f>
        <v/>
      </c>
      <c r="V285" s="17" t="str">
        <f>IF(SUM('Control Sample Data'!J$3:J$98)&gt;10,IF(AND(ISNUMBER('Control Sample Data'!J284),'Control Sample Data'!J284&lt;$B$1,'Control Sample Data'!J284&gt;0),'Control Sample Data'!J284,$B$1),"")</f>
        <v/>
      </c>
      <c r="W285" s="17" t="str">
        <f>IF(SUM('Control Sample Data'!K$3:K$98)&gt;10,IF(AND(ISNUMBER('Control Sample Data'!K284),'Control Sample Data'!K284&lt;$B$1,'Control Sample Data'!K284&gt;0),'Control Sample Data'!K284,$B$1),"")</f>
        <v/>
      </c>
      <c r="X285" s="17" t="str">
        <f>IF(SUM('Control Sample Data'!L$3:L$98)&gt;10,IF(AND(ISNUMBER('Control Sample Data'!L284),'Control Sample Data'!L284&lt;$B$1,'Control Sample Data'!L284&gt;0),'Control Sample Data'!L284,$B$1),"")</f>
        <v/>
      </c>
      <c r="Y285" s="17" t="str">
        <f>IF(SUM('Control Sample Data'!M$3:M$98)&gt;10,IF(AND(ISNUMBER('Control Sample Data'!M284),'Control Sample Data'!M284&lt;$B$1,'Control Sample Data'!M284&gt;0),'Control Sample Data'!M284,$B$1),"")</f>
        <v/>
      </c>
      <c r="AT285" s="36" t="str">
        <f t="shared" si="174"/>
        <v/>
      </c>
      <c r="AU285" s="36" t="str">
        <f t="shared" si="175"/>
        <v/>
      </c>
      <c r="AV285" s="36" t="str">
        <f t="shared" si="176"/>
        <v/>
      </c>
      <c r="AW285" s="36" t="str">
        <f t="shared" si="177"/>
        <v/>
      </c>
      <c r="AX285" s="36" t="str">
        <f t="shared" si="178"/>
        <v/>
      </c>
      <c r="AY285" s="36" t="str">
        <f t="shared" si="179"/>
        <v/>
      </c>
      <c r="AZ285" s="36" t="str">
        <f t="shared" si="180"/>
        <v/>
      </c>
      <c r="BA285" s="36" t="str">
        <f t="shared" si="181"/>
        <v/>
      </c>
      <c r="BB285" s="36" t="str">
        <f t="shared" si="182"/>
        <v/>
      </c>
      <c r="BC285" s="36" t="str">
        <f t="shared" si="183"/>
        <v/>
      </c>
      <c r="BD285" s="36" t="str">
        <f t="shared" si="184"/>
        <v/>
      </c>
      <c r="BE285" s="36" t="str">
        <f t="shared" si="185"/>
        <v/>
      </c>
      <c r="BF285" s="36" t="str">
        <f t="shared" si="186"/>
        <v/>
      </c>
      <c r="BG285" s="36" t="str">
        <f t="shared" si="187"/>
        <v/>
      </c>
      <c r="BH285" s="36" t="str">
        <f t="shared" si="188"/>
        <v/>
      </c>
      <c r="BI285" s="36" t="str">
        <f t="shared" si="189"/>
        <v/>
      </c>
      <c r="BJ285" s="36" t="str">
        <f t="shared" si="190"/>
        <v/>
      </c>
      <c r="BK285" s="36" t="str">
        <f t="shared" si="191"/>
        <v/>
      </c>
      <c r="BL285" s="36" t="str">
        <f t="shared" si="192"/>
        <v/>
      </c>
      <c r="BM285" s="36" t="str">
        <f t="shared" si="193"/>
        <v/>
      </c>
      <c r="BN285" s="38" t="e">
        <f t="shared" si="172"/>
        <v>#DIV/0!</v>
      </c>
      <c r="BO285" s="38" t="e">
        <f t="shared" si="173"/>
        <v>#DIV/0!</v>
      </c>
      <c r="BP285" s="39" t="str">
        <f t="shared" si="194"/>
        <v/>
      </c>
      <c r="BQ285" s="39" t="str">
        <f t="shared" si="195"/>
        <v/>
      </c>
      <c r="BR285" s="39" t="str">
        <f t="shared" si="196"/>
        <v/>
      </c>
      <c r="BS285" s="39" t="str">
        <f t="shared" si="197"/>
        <v/>
      </c>
      <c r="BT285" s="39" t="str">
        <f t="shared" si="198"/>
        <v/>
      </c>
      <c r="BU285" s="39" t="str">
        <f t="shared" si="199"/>
        <v/>
      </c>
      <c r="BV285" s="39" t="str">
        <f t="shared" si="200"/>
        <v/>
      </c>
      <c r="BW285" s="39" t="str">
        <f t="shared" si="201"/>
        <v/>
      </c>
      <c r="BX285" s="39" t="str">
        <f t="shared" si="202"/>
        <v/>
      </c>
      <c r="BY285" s="39" t="str">
        <f t="shared" si="203"/>
        <v/>
      </c>
      <c r="BZ285" s="39" t="str">
        <f t="shared" si="204"/>
        <v/>
      </c>
      <c r="CA285" s="39" t="str">
        <f t="shared" si="205"/>
        <v/>
      </c>
      <c r="CB285" s="39" t="str">
        <f t="shared" si="206"/>
        <v/>
      </c>
      <c r="CC285" s="39" t="str">
        <f t="shared" si="207"/>
        <v/>
      </c>
      <c r="CD285" s="39" t="str">
        <f t="shared" si="208"/>
        <v/>
      </c>
      <c r="CE285" s="39" t="str">
        <f t="shared" si="209"/>
        <v/>
      </c>
      <c r="CF285" s="39" t="str">
        <f t="shared" si="210"/>
        <v/>
      </c>
      <c r="CG285" s="39" t="str">
        <f t="shared" si="211"/>
        <v/>
      </c>
      <c r="CH285" s="39" t="str">
        <f t="shared" si="212"/>
        <v/>
      </c>
      <c r="CI285" s="39" t="str">
        <f t="shared" si="213"/>
        <v/>
      </c>
    </row>
    <row r="286" spans="1:87">
      <c r="A286" s="18"/>
      <c r="B286" s="15" t="str">
        <f>'Gene Table'!E285</f>
        <v>hsa-miR-485-3p</v>
      </c>
      <c r="C286" s="15" t="str">
        <f>'Gene Table'!B285</f>
        <v>L19</v>
      </c>
      <c r="D286" s="16" t="str">
        <f>IF(SUM('Test Sample Data'!D$3:D$98)&gt;10,IF(AND(ISNUMBER('Test Sample Data'!D285),'Test Sample Data'!D285&lt;$B$1,'Test Sample Data'!D285&gt;0),'Test Sample Data'!D285,$B$1),"")</f>
        <v/>
      </c>
      <c r="E286" s="17" t="str">
        <f>IF(SUM('Test Sample Data'!E$3:E$98)&gt;10,IF(AND(ISNUMBER('Test Sample Data'!E285),'Test Sample Data'!E285&lt;$B$1,'Test Sample Data'!E285&gt;0),'Test Sample Data'!E285,$B$1),"")</f>
        <v/>
      </c>
      <c r="F286" s="17" t="str">
        <f>IF(SUM('Test Sample Data'!F$3:F$98)&gt;10,IF(AND(ISNUMBER('Test Sample Data'!F285),'Test Sample Data'!F285&lt;$B$1,'Test Sample Data'!F285&gt;0),'Test Sample Data'!F285,$B$1),"")</f>
        <v/>
      </c>
      <c r="G286" s="17" t="str">
        <f>IF(SUM('Test Sample Data'!G$3:G$98)&gt;10,IF(AND(ISNUMBER('Test Sample Data'!G285),'Test Sample Data'!G285&lt;$B$1,'Test Sample Data'!G285&gt;0),'Test Sample Data'!G285,$B$1),"")</f>
        <v/>
      </c>
      <c r="H286" s="17" t="str">
        <f>IF(SUM('Test Sample Data'!H$3:H$98)&gt;10,IF(AND(ISNUMBER('Test Sample Data'!H285),'Test Sample Data'!H285&lt;$B$1,'Test Sample Data'!H285&gt;0),'Test Sample Data'!H285,$B$1),"")</f>
        <v/>
      </c>
      <c r="I286" s="17" t="str">
        <f>IF(SUM('Test Sample Data'!I$3:I$98)&gt;10,IF(AND(ISNUMBER('Test Sample Data'!I285),'Test Sample Data'!I285&lt;$B$1,'Test Sample Data'!I285&gt;0),'Test Sample Data'!I285,$B$1),"")</f>
        <v/>
      </c>
      <c r="J286" s="17" t="str">
        <f>IF(SUM('Test Sample Data'!J$3:J$98)&gt;10,IF(AND(ISNUMBER('Test Sample Data'!J285),'Test Sample Data'!J285&lt;$B$1,'Test Sample Data'!J285&gt;0),'Test Sample Data'!J285,$B$1),"")</f>
        <v/>
      </c>
      <c r="K286" s="17" t="str">
        <f>IF(SUM('Test Sample Data'!K$3:K$98)&gt;10,IF(AND(ISNUMBER('Test Sample Data'!K285),'Test Sample Data'!K285&lt;$B$1,'Test Sample Data'!K285&gt;0),'Test Sample Data'!K285,$B$1),"")</f>
        <v/>
      </c>
      <c r="L286" s="17" t="str">
        <f>IF(SUM('Test Sample Data'!L$3:L$98)&gt;10,IF(AND(ISNUMBER('Test Sample Data'!L285),'Test Sample Data'!L285&lt;$B$1,'Test Sample Data'!L285&gt;0),'Test Sample Data'!L285,$B$1),"")</f>
        <v/>
      </c>
      <c r="M286" s="17" t="str">
        <f>IF(SUM('Test Sample Data'!M$3:M$98)&gt;10,IF(AND(ISNUMBER('Test Sample Data'!M285),'Test Sample Data'!M285&lt;$B$1,'Test Sample Data'!M285&gt;0),'Test Sample Data'!M285,$B$1),"")</f>
        <v/>
      </c>
      <c r="N286" s="17" t="str">
        <f>'Gene Table'!E285</f>
        <v>hsa-miR-485-3p</v>
      </c>
      <c r="O286" s="17" t="str">
        <f>'Gene Table'!B285</f>
        <v>L19</v>
      </c>
      <c r="P286" s="17" t="str">
        <f>IF(SUM('Control Sample Data'!D$3:D$98)&gt;10,IF(AND(ISNUMBER('Control Sample Data'!D285),'Control Sample Data'!D285&lt;$B$1,'Control Sample Data'!D285&gt;0),'Control Sample Data'!D285,$B$1),"")</f>
        <v/>
      </c>
      <c r="Q286" s="17" t="str">
        <f>IF(SUM('Control Sample Data'!E$3:E$98)&gt;10,IF(AND(ISNUMBER('Control Sample Data'!E285),'Control Sample Data'!E285&lt;$B$1,'Control Sample Data'!E285&gt;0),'Control Sample Data'!E285,$B$1),"")</f>
        <v/>
      </c>
      <c r="R286" s="17" t="str">
        <f>IF(SUM('Control Sample Data'!F$3:F$98)&gt;10,IF(AND(ISNUMBER('Control Sample Data'!F285),'Control Sample Data'!F285&lt;$B$1,'Control Sample Data'!F285&gt;0),'Control Sample Data'!F285,$B$1),"")</f>
        <v/>
      </c>
      <c r="S286" s="17" t="str">
        <f>IF(SUM('Control Sample Data'!G$3:G$98)&gt;10,IF(AND(ISNUMBER('Control Sample Data'!G285),'Control Sample Data'!G285&lt;$B$1,'Control Sample Data'!G285&gt;0),'Control Sample Data'!G285,$B$1),"")</f>
        <v/>
      </c>
      <c r="T286" s="17" t="str">
        <f>IF(SUM('Control Sample Data'!H$3:H$98)&gt;10,IF(AND(ISNUMBER('Control Sample Data'!H285),'Control Sample Data'!H285&lt;$B$1,'Control Sample Data'!H285&gt;0),'Control Sample Data'!H285,$B$1),"")</f>
        <v/>
      </c>
      <c r="U286" s="17" t="str">
        <f>IF(SUM('Control Sample Data'!I$3:I$98)&gt;10,IF(AND(ISNUMBER('Control Sample Data'!I285),'Control Sample Data'!I285&lt;$B$1,'Control Sample Data'!I285&gt;0),'Control Sample Data'!I285,$B$1),"")</f>
        <v/>
      </c>
      <c r="V286" s="17" t="str">
        <f>IF(SUM('Control Sample Data'!J$3:J$98)&gt;10,IF(AND(ISNUMBER('Control Sample Data'!J285),'Control Sample Data'!J285&lt;$B$1,'Control Sample Data'!J285&gt;0),'Control Sample Data'!J285,$B$1),"")</f>
        <v/>
      </c>
      <c r="W286" s="17" t="str">
        <f>IF(SUM('Control Sample Data'!K$3:K$98)&gt;10,IF(AND(ISNUMBER('Control Sample Data'!K285),'Control Sample Data'!K285&lt;$B$1,'Control Sample Data'!K285&gt;0),'Control Sample Data'!K285,$B$1),"")</f>
        <v/>
      </c>
      <c r="X286" s="17" t="str">
        <f>IF(SUM('Control Sample Data'!L$3:L$98)&gt;10,IF(AND(ISNUMBER('Control Sample Data'!L285),'Control Sample Data'!L285&lt;$B$1,'Control Sample Data'!L285&gt;0),'Control Sample Data'!L285,$B$1),"")</f>
        <v/>
      </c>
      <c r="Y286" s="17" t="str">
        <f>IF(SUM('Control Sample Data'!M$3:M$98)&gt;10,IF(AND(ISNUMBER('Control Sample Data'!M285),'Control Sample Data'!M285&lt;$B$1,'Control Sample Data'!M285&gt;0),'Control Sample Data'!M285,$B$1),"")</f>
        <v/>
      </c>
      <c r="AT286" s="36" t="str">
        <f t="shared" si="174"/>
        <v/>
      </c>
      <c r="AU286" s="36" t="str">
        <f t="shared" si="175"/>
        <v/>
      </c>
      <c r="AV286" s="36" t="str">
        <f t="shared" si="176"/>
        <v/>
      </c>
      <c r="AW286" s="36" t="str">
        <f t="shared" si="177"/>
        <v/>
      </c>
      <c r="AX286" s="36" t="str">
        <f t="shared" si="178"/>
        <v/>
      </c>
      <c r="AY286" s="36" t="str">
        <f t="shared" si="179"/>
        <v/>
      </c>
      <c r="AZ286" s="36" t="str">
        <f t="shared" si="180"/>
        <v/>
      </c>
      <c r="BA286" s="36" t="str">
        <f t="shared" si="181"/>
        <v/>
      </c>
      <c r="BB286" s="36" t="str">
        <f t="shared" si="182"/>
        <v/>
      </c>
      <c r="BC286" s="36" t="str">
        <f t="shared" si="183"/>
        <v/>
      </c>
      <c r="BD286" s="36" t="str">
        <f t="shared" si="184"/>
        <v/>
      </c>
      <c r="BE286" s="36" t="str">
        <f t="shared" si="185"/>
        <v/>
      </c>
      <c r="BF286" s="36" t="str">
        <f t="shared" si="186"/>
        <v/>
      </c>
      <c r="BG286" s="36" t="str">
        <f t="shared" si="187"/>
        <v/>
      </c>
      <c r="BH286" s="36" t="str">
        <f t="shared" si="188"/>
        <v/>
      </c>
      <c r="BI286" s="36" t="str">
        <f t="shared" si="189"/>
        <v/>
      </c>
      <c r="BJ286" s="36" t="str">
        <f t="shared" si="190"/>
        <v/>
      </c>
      <c r="BK286" s="36" t="str">
        <f t="shared" si="191"/>
        <v/>
      </c>
      <c r="BL286" s="36" t="str">
        <f t="shared" si="192"/>
        <v/>
      </c>
      <c r="BM286" s="36" t="str">
        <f t="shared" si="193"/>
        <v/>
      </c>
      <c r="BN286" s="38" t="e">
        <f t="shared" si="172"/>
        <v>#DIV/0!</v>
      </c>
      <c r="BO286" s="38" t="e">
        <f t="shared" si="173"/>
        <v>#DIV/0!</v>
      </c>
      <c r="BP286" s="39" t="str">
        <f t="shared" si="194"/>
        <v/>
      </c>
      <c r="BQ286" s="39" t="str">
        <f t="shared" si="195"/>
        <v/>
      </c>
      <c r="BR286" s="39" t="str">
        <f t="shared" si="196"/>
        <v/>
      </c>
      <c r="BS286" s="39" t="str">
        <f t="shared" si="197"/>
        <v/>
      </c>
      <c r="BT286" s="39" t="str">
        <f t="shared" si="198"/>
        <v/>
      </c>
      <c r="BU286" s="39" t="str">
        <f t="shared" si="199"/>
        <v/>
      </c>
      <c r="BV286" s="39" t="str">
        <f t="shared" si="200"/>
        <v/>
      </c>
      <c r="BW286" s="39" t="str">
        <f t="shared" si="201"/>
        <v/>
      </c>
      <c r="BX286" s="39" t="str">
        <f t="shared" si="202"/>
        <v/>
      </c>
      <c r="BY286" s="39" t="str">
        <f t="shared" si="203"/>
        <v/>
      </c>
      <c r="BZ286" s="39" t="str">
        <f t="shared" si="204"/>
        <v/>
      </c>
      <c r="CA286" s="39" t="str">
        <f t="shared" si="205"/>
        <v/>
      </c>
      <c r="CB286" s="39" t="str">
        <f t="shared" si="206"/>
        <v/>
      </c>
      <c r="CC286" s="39" t="str">
        <f t="shared" si="207"/>
        <v/>
      </c>
      <c r="CD286" s="39" t="str">
        <f t="shared" si="208"/>
        <v/>
      </c>
      <c r="CE286" s="39" t="str">
        <f t="shared" si="209"/>
        <v/>
      </c>
      <c r="CF286" s="39" t="str">
        <f t="shared" si="210"/>
        <v/>
      </c>
      <c r="CG286" s="39" t="str">
        <f t="shared" si="211"/>
        <v/>
      </c>
      <c r="CH286" s="39" t="str">
        <f t="shared" si="212"/>
        <v/>
      </c>
      <c r="CI286" s="39" t="str">
        <f t="shared" si="213"/>
        <v/>
      </c>
    </row>
    <row r="287" spans="1:87">
      <c r="A287" s="18"/>
      <c r="B287" s="15" t="str">
        <f>'Gene Table'!E286</f>
        <v>hsa-miR-1255b-5p</v>
      </c>
      <c r="C287" s="15" t="str">
        <f>'Gene Table'!B286</f>
        <v>L20</v>
      </c>
      <c r="D287" s="16" t="str">
        <f>IF(SUM('Test Sample Data'!D$3:D$98)&gt;10,IF(AND(ISNUMBER('Test Sample Data'!D286),'Test Sample Data'!D286&lt;$B$1,'Test Sample Data'!D286&gt;0),'Test Sample Data'!D286,$B$1),"")</f>
        <v/>
      </c>
      <c r="E287" s="17" t="str">
        <f>IF(SUM('Test Sample Data'!E$3:E$98)&gt;10,IF(AND(ISNUMBER('Test Sample Data'!E286),'Test Sample Data'!E286&lt;$B$1,'Test Sample Data'!E286&gt;0),'Test Sample Data'!E286,$B$1),"")</f>
        <v/>
      </c>
      <c r="F287" s="17" t="str">
        <f>IF(SUM('Test Sample Data'!F$3:F$98)&gt;10,IF(AND(ISNUMBER('Test Sample Data'!F286),'Test Sample Data'!F286&lt;$B$1,'Test Sample Data'!F286&gt;0),'Test Sample Data'!F286,$B$1),"")</f>
        <v/>
      </c>
      <c r="G287" s="17" t="str">
        <f>IF(SUM('Test Sample Data'!G$3:G$98)&gt;10,IF(AND(ISNUMBER('Test Sample Data'!G286),'Test Sample Data'!G286&lt;$B$1,'Test Sample Data'!G286&gt;0),'Test Sample Data'!G286,$B$1),"")</f>
        <v/>
      </c>
      <c r="H287" s="17" t="str">
        <f>IF(SUM('Test Sample Data'!H$3:H$98)&gt;10,IF(AND(ISNUMBER('Test Sample Data'!H286),'Test Sample Data'!H286&lt;$B$1,'Test Sample Data'!H286&gt;0),'Test Sample Data'!H286,$B$1),"")</f>
        <v/>
      </c>
      <c r="I287" s="17" t="str">
        <f>IF(SUM('Test Sample Data'!I$3:I$98)&gt;10,IF(AND(ISNUMBER('Test Sample Data'!I286),'Test Sample Data'!I286&lt;$B$1,'Test Sample Data'!I286&gt;0),'Test Sample Data'!I286,$B$1),"")</f>
        <v/>
      </c>
      <c r="J287" s="17" t="str">
        <f>IF(SUM('Test Sample Data'!J$3:J$98)&gt;10,IF(AND(ISNUMBER('Test Sample Data'!J286),'Test Sample Data'!J286&lt;$B$1,'Test Sample Data'!J286&gt;0),'Test Sample Data'!J286,$B$1),"")</f>
        <v/>
      </c>
      <c r="K287" s="17" t="str">
        <f>IF(SUM('Test Sample Data'!K$3:K$98)&gt;10,IF(AND(ISNUMBER('Test Sample Data'!K286),'Test Sample Data'!K286&lt;$B$1,'Test Sample Data'!K286&gt;0),'Test Sample Data'!K286,$B$1),"")</f>
        <v/>
      </c>
      <c r="L287" s="17" t="str">
        <f>IF(SUM('Test Sample Data'!L$3:L$98)&gt;10,IF(AND(ISNUMBER('Test Sample Data'!L286),'Test Sample Data'!L286&lt;$B$1,'Test Sample Data'!L286&gt;0),'Test Sample Data'!L286,$B$1),"")</f>
        <v/>
      </c>
      <c r="M287" s="17" t="str">
        <f>IF(SUM('Test Sample Data'!M$3:M$98)&gt;10,IF(AND(ISNUMBER('Test Sample Data'!M286),'Test Sample Data'!M286&lt;$B$1,'Test Sample Data'!M286&gt;0),'Test Sample Data'!M286,$B$1),"")</f>
        <v/>
      </c>
      <c r="N287" s="17" t="str">
        <f>'Gene Table'!E286</f>
        <v>hsa-miR-1255b-5p</v>
      </c>
      <c r="O287" s="17" t="str">
        <f>'Gene Table'!B286</f>
        <v>L20</v>
      </c>
      <c r="P287" s="17" t="str">
        <f>IF(SUM('Control Sample Data'!D$3:D$98)&gt;10,IF(AND(ISNUMBER('Control Sample Data'!D286),'Control Sample Data'!D286&lt;$B$1,'Control Sample Data'!D286&gt;0),'Control Sample Data'!D286,$B$1),"")</f>
        <v/>
      </c>
      <c r="Q287" s="17" t="str">
        <f>IF(SUM('Control Sample Data'!E$3:E$98)&gt;10,IF(AND(ISNUMBER('Control Sample Data'!E286),'Control Sample Data'!E286&lt;$B$1,'Control Sample Data'!E286&gt;0),'Control Sample Data'!E286,$B$1),"")</f>
        <v/>
      </c>
      <c r="R287" s="17" t="str">
        <f>IF(SUM('Control Sample Data'!F$3:F$98)&gt;10,IF(AND(ISNUMBER('Control Sample Data'!F286),'Control Sample Data'!F286&lt;$B$1,'Control Sample Data'!F286&gt;0),'Control Sample Data'!F286,$B$1),"")</f>
        <v/>
      </c>
      <c r="S287" s="17" t="str">
        <f>IF(SUM('Control Sample Data'!G$3:G$98)&gt;10,IF(AND(ISNUMBER('Control Sample Data'!G286),'Control Sample Data'!G286&lt;$B$1,'Control Sample Data'!G286&gt;0),'Control Sample Data'!G286,$B$1),"")</f>
        <v/>
      </c>
      <c r="T287" s="17" t="str">
        <f>IF(SUM('Control Sample Data'!H$3:H$98)&gt;10,IF(AND(ISNUMBER('Control Sample Data'!H286),'Control Sample Data'!H286&lt;$B$1,'Control Sample Data'!H286&gt;0),'Control Sample Data'!H286,$B$1),"")</f>
        <v/>
      </c>
      <c r="U287" s="17" t="str">
        <f>IF(SUM('Control Sample Data'!I$3:I$98)&gt;10,IF(AND(ISNUMBER('Control Sample Data'!I286),'Control Sample Data'!I286&lt;$B$1,'Control Sample Data'!I286&gt;0),'Control Sample Data'!I286,$B$1),"")</f>
        <v/>
      </c>
      <c r="V287" s="17" t="str">
        <f>IF(SUM('Control Sample Data'!J$3:J$98)&gt;10,IF(AND(ISNUMBER('Control Sample Data'!J286),'Control Sample Data'!J286&lt;$B$1,'Control Sample Data'!J286&gt;0),'Control Sample Data'!J286,$B$1),"")</f>
        <v/>
      </c>
      <c r="W287" s="17" t="str">
        <f>IF(SUM('Control Sample Data'!K$3:K$98)&gt;10,IF(AND(ISNUMBER('Control Sample Data'!K286),'Control Sample Data'!K286&lt;$B$1,'Control Sample Data'!K286&gt;0),'Control Sample Data'!K286,$B$1),"")</f>
        <v/>
      </c>
      <c r="X287" s="17" t="str">
        <f>IF(SUM('Control Sample Data'!L$3:L$98)&gt;10,IF(AND(ISNUMBER('Control Sample Data'!L286),'Control Sample Data'!L286&lt;$B$1,'Control Sample Data'!L286&gt;0),'Control Sample Data'!L286,$B$1),"")</f>
        <v/>
      </c>
      <c r="Y287" s="17" t="str">
        <f>IF(SUM('Control Sample Data'!M$3:M$98)&gt;10,IF(AND(ISNUMBER('Control Sample Data'!M286),'Control Sample Data'!M286&lt;$B$1,'Control Sample Data'!M286&gt;0),'Control Sample Data'!M286,$B$1),"")</f>
        <v/>
      </c>
      <c r="AT287" s="36" t="str">
        <f t="shared" si="174"/>
        <v/>
      </c>
      <c r="AU287" s="36" t="str">
        <f t="shared" si="175"/>
        <v/>
      </c>
      <c r="AV287" s="36" t="str">
        <f t="shared" si="176"/>
        <v/>
      </c>
      <c r="AW287" s="36" t="str">
        <f t="shared" si="177"/>
        <v/>
      </c>
      <c r="AX287" s="36" t="str">
        <f t="shared" si="178"/>
        <v/>
      </c>
      <c r="AY287" s="36" t="str">
        <f t="shared" si="179"/>
        <v/>
      </c>
      <c r="AZ287" s="36" t="str">
        <f t="shared" si="180"/>
        <v/>
      </c>
      <c r="BA287" s="36" t="str">
        <f t="shared" si="181"/>
        <v/>
      </c>
      <c r="BB287" s="36" t="str">
        <f t="shared" si="182"/>
        <v/>
      </c>
      <c r="BC287" s="36" t="str">
        <f t="shared" si="183"/>
        <v/>
      </c>
      <c r="BD287" s="36" t="str">
        <f t="shared" si="184"/>
        <v/>
      </c>
      <c r="BE287" s="36" t="str">
        <f t="shared" si="185"/>
        <v/>
      </c>
      <c r="BF287" s="36" t="str">
        <f t="shared" si="186"/>
        <v/>
      </c>
      <c r="BG287" s="36" t="str">
        <f t="shared" si="187"/>
        <v/>
      </c>
      <c r="BH287" s="36" t="str">
        <f t="shared" si="188"/>
        <v/>
      </c>
      <c r="BI287" s="36" t="str">
        <f t="shared" si="189"/>
        <v/>
      </c>
      <c r="BJ287" s="36" t="str">
        <f t="shared" si="190"/>
        <v/>
      </c>
      <c r="BK287" s="36" t="str">
        <f t="shared" si="191"/>
        <v/>
      </c>
      <c r="BL287" s="36" t="str">
        <f t="shared" si="192"/>
        <v/>
      </c>
      <c r="BM287" s="36" t="str">
        <f t="shared" si="193"/>
        <v/>
      </c>
      <c r="BN287" s="38" t="e">
        <f t="shared" si="172"/>
        <v>#DIV/0!</v>
      </c>
      <c r="BO287" s="38" t="e">
        <f t="shared" si="173"/>
        <v>#DIV/0!</v>
      </c>
      <c r="BP287" s="39" t="str">
        <f t="shared" si="194"/>
        <v/>
      </c>
      <c r="BQ287" s="39" t="str">
        <f t="shared" si="195"/>
        <v/>
      </c>
      <c r="BR287" s="39" t="str">
        <f t="shared" si="196"/>
        <v/>
      </c>
      <c r="BS287" s="39" t="str">
        <f t="shared" si="197"/>
        <v/>
      </c>
      <c r="BT287" s="39" t="str">
        <f t="shared" si="198"/>
        <v/>
      </c>
      <c r="BU287" s="39" t="str">
        <f t="shared" si="199"/>
        <v/>
      </c>
      <c r="BV287" s="39" t="str">
        <f t="shared" si="200"/>
        <v/>
      </c>
      <c r="BW287" s="39" t="str">
        <f t="shared" si="201"/>
        <v/>
      </c>
      <c r="BX287" s="39" t="str">
        <f t="shared" si="202"/>
        <v/>
      </c>
      <c r="BY287" s="39" t="str">
        <f t="shared" si="203"/>
        <v/>
      </c>
      <c r="BZ287" s="39" t="str">
        <f t="shared" si="204"/>
        <v/>
      </c>
      <c r="CA287" s="39" t="str">
        <f t="shared" si="205"/>
        <v/>
      </c>
      <c r="CB287" s="39" t="str">
        <f t="shared" si="206"/>
        <v/>
      </c>
      <c r="CC287" s="39" t="str">
        <f t="shared" si="207"/>
        <v/>
      </c>
      <c r="CD287" s="39" t="str">
        <f t="shared" si="208"/>
        <v/>
      </c>
      <c r="CE287" s="39" t="str">
        <f t="shared" si="209"/>
        <v/>
      </c>
      <c r="CF287" s="39" t="str">
        <f t="shared" si="210"/>
        <v/>
      </c>
      <c r="CG287" s="39" t="str">
        <f t="shared" si="211"/>
        <v/>
      </c>
      <c r="CH287" s="39" t="str">
        <f t="shared" si="212"/>
        <v/>
      </c>
      <c r="CI287" s="39" t="str">
        <f t="shared" si="213"/>
        <v/>
      </c>
    </row>
    <row r="288" spans="1:87">
      <c r="A288" s="18"/>
      <c r="B288" s="15" t="str">
        <f>'Gene Table'!E287</f>
        <v>hsa-miR-511</v>
      </c>
      <c r="C288" s="15" t="str">
        <f>'Gene Table'!B287</f>
        <v>L21</v>
      </c>
      <c r="D288" s="16" t="str">
        <f>IF(SUM('Test Sample Data'!D$3:D$98)&gt;10,IF(AND(ISNUMBER('Test Sample Data'!D287),'Test Sample Data'!D287&lt;$B$1,'Test Sample Data'!D287&gt;0),'Test Sample Data'!D287,$B$1),"")</f>
        <v/>
      </c>
      <c r="E288" s="17" t="str">
        <f>IF(SUM('Test Sample Data'!E$3:E$98)&gt;10,IF(AND(ISNUMBER('Test Sample Data'!E287),'Test Sample Data'!E287&lt;$B$1,'Test Sample Data'!E287&gt;0),'Test Sample Data'!E287,$B$1),"")</f>
        <v/>
      </c>
      <c r="F288" s="17" t="str">
        <f>IF(SUM('Test Sample Data'!F$3:F$98)&gt;10,IF(AND(ISNUMBER('Test Sample Data'!F287),'Test Sample Data'!F287&lt;$B$1,'Test Sample Data'!F287&gt;0),'Test Sample Data'!F287,$B$1),"")</f>
        <v/>
      </c>
      <c r="G288" s="17" t="str">
        <f>IF(SUM('Test Sample Data'!G$3:G$98)&gt;10,IF(AND(ISNUMBER('Test Sample Data'!G287),'Test Sample Data'!G287&lt;$B$1,'Test Sample Data'!G287&gt;0),'Test Sample Data'!G287,$B$1),"")</f>
        <v/>
      </c>
      <c r="H288" s="17" t="str">
        <f>IF(SUM('Test Sample Data'!H$3:H$98)&gt;10,IF(AND(ISNUMBER('Test Sample Data'!H287),'Test Sample Data'!H287&lt;$B$1,'Test Sample Data'!H287&gt;0),'Test Sample Data'!H287,$B$1),"")</f>
        <v/>
      </c>
      <c r="I288" s="17" t="str">
        <f>IF(SUM('Test Sample Data'!I$3:I$98)&gt;10,IF(AND(ISNUMBER('Test Sample Data'!I287),'Test Sample Data'!I287&lt;$B$1,'Test Sample Data'!I287&gt;0),'Test Sample Data'!I287,$B$1),"")</f>
        <v/>
      </c>
      <c r="J288" s="17" t="str">
        <f>IF(SUM('Test Sample Data'!J$3:J$98)&gt;10,IF(AND(ISNUMBER('Test Sample Data'!J287),'Test Sample Data'!J287&lt;$B$1,'Test Sample Data'!J287&gt;0),'Test Sample Data'!J287,$B$1),"")</f>
        <v/>
      </c>
      <c r="K288" s="17" t="str">
        <f>IF(SUM('Test Sample Data'!K$3:K$98)&gt;10,IF(AND(ISNUMBER('Test Sample Data'!K287),'Test Sample Data'!K287&lt;$B$1,'Test Sample Data'!K287&gt;0),'Test Sample Data'!K287,$B$1),"")</f>
        <v/>
      </c>
      <c r="L288" s="17" t="str">
        <f>IF(SUM('Test Sample Data'!L$3:L$98)&gt;10,IF(AND(ISNUMBER('Test Sample Data'!L287),'Test Sample Data'!L287&lt;$B$1,'Test Sample Data'!L287&gt;0),'Test Sample Data'!L287,$B$1),"")</f>
        <v/>
      </c>
      <c r="M288" s="17" t="str">
        <f>IF(SUM('Test Sample Data'!M$3:M$98)&gt;10,IF(AND(ISNUMBER('Test Sample Data'!M287),'Test Sample Data'!M287&lt;$B$1,'Test Sample Data'!M287&gt;0),'Test Sample Data'!M287,$B$1),"")</f>
        <v/>
      </c>
      <c r="N288" s="17" t="str">
        <f>'Gene Table'!E287</f>
        <v>hsa-miR-511</v>
      </c>
      <c r="O288" s="17" t="str">
        <f>'Gene Table'!B287</f>
        <v>L21</v>
      </c>
      <c r="P288" s="17" t="str">
        <f>IF(SUM('Control Sample Data'!D$3:D$98)&gt;10,IF(AND(ISNUMBER('Control Sample Data'!D287),'Control Sample Data'!D287&lt;$B$1,'Control Sample Data'!D287&gt;0),'Control Sample Data'!D287,$B$1),"")</f>
        <v/>
      </c>
      <c r="Q288" s="17" t="str">
        <f>IF(SUM('Control Sample Data'!E$3:E$98)&gt;10,IF(AND(ISNUMBER('Control Sample Data'!E287),'Control Sample Data'!E287&lt;$B$1,'Control Sample Data'!E287&gt;0),'Control Sample Data'!E287,$B$1),"")</f>
        <v/>
      </c>
      <c r="R288" s="17" t="str">
        <f>IF(SUM('Control Sample Data'!F$3:F$98)&gt;10,IF(AND(ISNUMBER('Control Sample Data'!F287),'Control Sample Data'!F287&lt;$B$1,'Control Sample Data'!F287&gt;0),'Control Sample Data'!F287,$B$1),"")</f>
        <v/>
      </c>
      <c r="S288" s="17" t="str">
        <f>IF(SUM('Control Sample Data'!G$3:G$98)&gt;10,IF(AND(ISNUMBER('Control Sample Data'!G287),'Control Sample Data'!G287&lt;$B$1,'Control Sample Data'!G287&gt;0),'Control Sample Data'!G287,$B$1),"")</f>
        <v/>
      </c>
      <c r="T288" s="17" t="str">
        <f>IF(SUM('Control Sample Data'!H$3:H$98)&gt;10,IF(AND(ISNUMBER('Control Sample Data'!H287),'Control Sample Data'!H287&lt;$B$1,'Control Sample Data'!H287&gt;0),'Control Sample Data'!H287,$B$1),"")</f>
        <v/>
      </c>
      <c r="U288" s="17" t="str">
        <f>IF(SUM('Control Sample Data'!I$3:I$98)&gt;10,IF(AND(ISNUMBER('Control Sample Data'!I287),'Control Sample Data'!I287&lt;$B$1,'Control Sample Data'!I287&gt;0),'Control Sample Data'!I287,$B$1),"")</f>
        <v/>
      </c>
      <c r="V288" s="17" t="str">
        <f>IF(SUM('Control Sample Data'!J$3:J$98)&gt;10,IF(AND(ISNUMBER('Control Sample Data'!J287),'Control Sample Data'!J287&lt;$B$1,'Control Sample Data'!J287&gt;0),'Control Sample Data'!J287,$B$1),"")</f>
        <v/>
      </c>
      <c r="W288" s="17" t="str">
        <f>IF(SUM('Control Sample Data'!K$3:K$98)&gt;10,IF(AND(ISNUMBER('Control Sample Data'!K287),'Control Sample Data'!K287&lt;$B$1,'Control Sample Data'!K287&gt;0),'Control Sample Data'!K287,$B$1),"")</f>
        <v/>
      </c>
      <c r="X288" s="17" t="str">
        <f>IF(SUM('Control Sample Data'!L$3:L$98)&gt;10,IF(AND(ISNUMBER('Control Sample Data'!L287),'Control Sample Data'!L287&lt;$B$1,'Control Sample Data'!L287&gt;0),'Control Sample Data'!L287,$B$1),"")</f>
        <v/>
      </c>
      <c r="Y288" s="17" t="str">
        <f>IF(SUM('Control Sample Data'!M$3:M$98)&gt;10,IF(AND(ISNUMBER('Control Sample Data'!M287),'Control Sample Data'!M287&lt;$B$1,'Control Sample Data'!M287&gt;0),'Control Sample Data'!M287,$B$1),"")</f>
        <v/>
      </c>
      <c r="AT288" s="36" t="str">
        <f t="shared" si="174"/>
        <v/>
      </c>
      <c r="AU288" s="36" t="str">
        <f t="shared" si="175"/>
        <v/>
      </c>
      <c r="AV288" s="36" t="str">
        <f t="shared" si="176"/>
        <v/>
      </c>
      <c r="AW288" s="36" t="str">
        <f t="shared" si="177"/>
        <v/>
      </c>
      <c r="AX288" s="36" t="str">
        <f t="shared" si="178"/>
        <v/>
      </c>
      <c r="AY288" s="36" t="str">
        <f t="shared" si="179"/>
        <v/>
      </c>
      <c r="AZ288" s="36" t="str">
        <f t="shared" si="180"/>
        <v/>
      </c>
      <c r="BA288" s="36" t="str">
        <f t="shared" si="181"/>
        <v/>
      </c>
      <c r="BB288" s="36" t="str">
        <f t="shared" si="182"/>
        <v/>
      </c>
      <c r="BC288" s="36" t="str">
        <f t="shared" si="183"/>
        <v/>
      </c>
      <c r="BD288" s="36" t="str">
        <f t="shared" si="184"/>
        <v/>
      </c>
      <c r="BE288" s="36" t="str">
        <f t="shared" si="185"/>
        <v/>
      </c>
      <c r="BF288" s="36" t="str">
        <f t="shared" si="186"/>
        <v/>
      </c>
      <c r="BG288" s="36" t="str">
        <f t="shared" si="187"/>
        <v/>
      </c>
      <c r="BH288" s="36" t="str">
        <f t="shared" si="188"/>
        <v/>
      </c>
      <c r="BI288" s="36" t="str">
        <f t="shared" si="189"/>
        <v/>
      </c>
      <c r="BJ288" s="36" t="str">
        <f t="shared" si="190"/>
        <v/>
      </c>
      <c r="BK288" s="36" t="str">
        <f t="shared" si="191"/>
        <v/>
      </c>
      <c r="BL288" s="36" t="str">
        <f t="shared" si="192"/>
        <v/>
      </c>
      <c r="BM288" s="36" t="str">
        <f t="shared" si="193"/>
        <v/>
      </c>
      <c r="BN288" s="38" t="e">
        <f t="shared" si="172"/>
        <v>#DIV/0!</v>
      </c>
      <c r="BO288" s="38" t="e">
        <f t="shared" si="173"/>
        <v>#DIV/0!</v>
      </c>
      <c r="BP288" s="39" t="str">
        <f t="shared" si="194"/>
        <v/>
      </c>
      <c r="BQ288" s="39" t="str">
        <f t="shared" si="195"/>
        <v/>
      </c>
      <c r="BR288" s="39" t="str">
        <f t="shared" si="196"/>
        <v/>
      </c>
      <c r="BS288" s="39" t="str">
        <f t="shared" si="197"/>
        <v/>
      </c>
      <c r="BT288" s="39" t="str">
        <f t="shared" si="198"/>
        <v/>
      </c>
      <c r="BU288" s="39" t="str">
        <f t="shared" si="199"/>
        <v/>
      </c>
      <c r="BV288" s="39" t="str">
        <f t="shared" si="200"/>
        <v/>
      </c>
      <c r="BW288" s="39" t="str">
        <f t="shared" si="201"/>
        <v/>
      </c>
      <c r="BX288" s="39" t="str">
        <f t="shared" si="202"/>
        <v/>
      </c>
      <c r="BY288" s="39" t="str">
        <f t="shared" si="203"/>
        <v/>
      </c>
      <c r="BZ288" s="39" t="str">
        <f t="shared" si="204"/>
        <v/>
      </c>
      <c r="CA288" s="39" t="str">
        <f t="shared" si="205"/>
        <v/>
      </c>
      <c r="CB288" s="39" t="str">
        <f t="shared" si="206"/>
        <v/>
      </c>
      <c r="CC288" s="39" t="str">
        <f t="shared" si="207"/>
        <v/>
      </c>
      <c r="CD288" s="39" t="str">
        <f t="shared" si="208"/>
        <v/>
      </c>
      <c r="CE288" s="39" t="str">
        <f t="shared" si="209"/>
        <v/>
      </c>
      <c r="CF288" s="39" t="str">
        <f t="shared" si="210"/>
        <v/>
      </c>
      <c r="CG288" s="39" t="str">
        <f t="shared" si="211"/>
        <v/>
      </c>
      <c r="CH288" s="39" t="str">
        <f t="shared" si="212"/>
        <v/>
      </c>
      <c r="CI288" s="39" t="str">
        <f t="shared" si="213"/>
        <v/>
      </c>
    </row>
    <row r="289" spans="1:87">
      <c r="A289" s="18"/>
      <c r="B289" s="15" t="str">
        <f>'Gene Table'!E288</f>
        <v>hsa-miR-598</v>
      </c>
      <c r="C289" s="15" t="str">
        <f>'Gene Table'!B288</f>
        <v>L22</v>
      </c>
      <c r="D289" s="16" t="str">
        <f>IF(SUM('Test Sample Data'!D$3:D$98)&gt;10,IF(AND(ISNUMBER('Test Sample Data'!D288),'Test Sample Data'!D288&lt;$B$1,'Test Sample Data'!D288&gt;0),'Test Sample Data'!D288,$B$1),"")</f>
        <v/>
      </c>
      <c r="E289" s="17" t="str">
        <f>IF(SUM('Test Sample Data'!E$3:E$98)&gt;10,IF(AND(ISNUMBER('Test Sample Data'!E288),'Test Sample Data'!E288&lt;$B$1,'Test Sample Data'!E288&gt;0),'Test Sample Data'!E288,$B$1),"")</f>
        <v/>
      </c>
      <c r="F289" s="17" t="str">
        <f>IF(SUM('Test Sample Data'!F$3:F$98)&gt;10,IF(AND(ISNUMBER('Test Sample Data'!F288),'Test Sample Data'!F288&lt;$B$1,'Test Sample Data'!F288&gt;0),'Test Sample Data'!F288,$B$1),"")</f>
        <v/>
      </c>
      <c r="G289" s="17" t="str">
        <f>IF(SUM('Test Sample Data'!G$3:G$98)&gt;10,IF(AND(ISNUMBER('Test Sample Data'!G288),'Test Sample Data'!G288&lt;$B$1,'Test Sample Data'!G288&gt;0),'Test Sample Data'!G288,$B$1),"")</f>
        <v/>
      </c>
      <c r="H289" s="17" t="str">
        <f>IF(SUM('Test Sample Data'!H$3:H$98)&gt;10,IF(AND(ISNUMBER('Test Sample Data'!H288),'Test Sample Data'!H288&lt;$B$1,'Test Sample Data'!H288&gt;0),'Test Sample Data'!H288,$B$1),"")</f>
        <v/>
      </c>
      <c r="I289" s="17" t="str">
        <f>IF(SUM('Test Sample Data'!I$3:I$98)&gt;10,IF(AND(ISNUMBER('Test Sample Data'!I288),'Test Sample Data'!I288&lt;$B$1,'Test Sample Data'!I288&gt;0),'Test Sample Data'!I288,$B$1),"")</f>
        <v/>
      </c>
      <c r="J289" s="17" t="str">
        <f>IF(SUM('Test Sample Data'!J$3:J$98)&gt;10,IF(AND(ISNUMBER('Test Sample Data'!J288),'Test Sample Data'!J288&lt;$B$1,'Test Sample Data'!J288&gt;0),'Test Sample Data'!J288,$B$1),"")</f>
        <v/>
      </c>
      <c r="K289" s="17" t="str">
        <f>IF(SUM('Test Sample Data'!K$3:K$98)&gt;10,IF(AND(ISNUMBER('Test Sample Data'!K288),'Test Sample Data'!K288&lt;$B$1,'Test Sample Data'!K288&gt;0),'Test Sample Data'!K288,$B$1),"")</f>
        <v/>
      </c>
      <c r="L289" s="17" t="str">
        <f>IF(SUM('Test Sample Data'!L$3:L$98)&gt;10,IF(AND(ISNUMBER('Test Sample Data'!L288),'Test Sample Data'!L288&lt;$B$1,'Test Sample Data'!L288&gt;0),'Test Sample Data'!L288,$B$1),"")</f>
        <v/>
      </c>
      <c r="M289" s="17" t="str">
        <f>IF(SUM('Test Sample Data'!M$3:M$98)&gt;10,IF(AND(ISNUMBER('Test Sample Data'!M288),'Test Sample Data'!M288&lt;$B$1,'Test Sample Data'!M288&gt;0),'Test Sample Data'!M288,$B$1),"")</f>
        <v/>
      </c>
      <c r="N289" s="17" t="str">
        <f>'Gene Table'!E288</f>
        <v>hsa-miR-598</v>
      </c>
      <c r="O289" s="17" t="str">
        <f>'Gene Table'!B288</f>
        <v>L22</v>
      </c>
      <c r="P289" s="17" t="str">
        <f>IF(SUM('Control Sample Data'!D$3:D$98)&gt;10,IF(AND(ISNUMBER('Control Sample Data'!D288),'Control Sample Data'!D288&lt;$B$1,'Control Sample Data'!D288&gt;0),'Control Sample Data'!D288,$B$1),"")</f>
        <v/>
      </c>
      <c r="Q289" s="17" t="str">
        <f>IF(SUM('Control Sample Data'!E$3:E$98)&gt;10,IF(AND(ISNUMBER('Control Sample Data'!E288),'Control Sample Data'!E288&lt;$B$1,'Control Sample Data'!E288&gt;0),'Control Sample Data'!E288,$B$1),"")</f>
        <v/>
      </c>
      <c r="R289" s="17" t="str">
        <f>IF(SUM('Control Sample Data'!F$3:F$98)&gt;10,IF(AND(ISNUMBER('Control Sample Data'!F288),'Control Sample Data'!F288&lt;$B$1,'Control Sample Data'!F288&gt;0),'Control Sample Data'!F288,$B$1),"")</f>
        <v/>
      </c>
      <c r="S289" s="17" t="str">
        <f>IF(SUM('Control Sample Data'!G$3:G$98)&gt;10,IF(AND(ISNUMBER('Control Sample Data'!G288),'Control Sample Data'!G288&lt;$B$1,'Control Sample Data'!G288&gt;0),'Control Sample Data'!G288,$B$1),"")</f>
        <v/>
      </c>
      <c r="T289" s="17" t="str">
        <f>IF(SUM('Control Sample Data'!H$3:H$98)&gt;10,IF(AND(ISNUMBER('Control Sample Data'!H288),'Control Sample Data'!H288&lt;$B$1,'Control Sample Data'!H288&gt;0),'Control Sample Data'!H288,$B$1),"")</f>
        <v/>
      </c>
      <c r="U289" s="17" t="str">
        <f>IF(SUM('Control Sample Data'!I$3:I$98)&gt;10,IF(AND(ISNUMBER('Control Sample Data'!I288),'Control Sample Data'!I288&lt;$B$1,'Control Sample Data'!I288&gt;0),'Control Sample Data'!I288,$B$1),"")</f>
        <v/>
      </c>
      <c r="V289" s="17" t="str">
        <f>IF(SUM('Control Sample Data'!J$3:J$98)&gt;10,IF(AND(ISNUMBER('Control Sample Data'!J288),'Control Sample Data'!J288&lt;$B$1,'Control Sample Data'!J288&gt;0),'Control Sample Data'!J288,$B$1),"")</f>
        <v/>
      </c>
      <c r="W289" s="17" t="str">
        <f>IF(SUM('Control Sample Data'!K$3:K$98)&gt;10,IF(AND(ISNUMBER('Control Sample Data'!K288),'Control Sample Data'!K288&lt;$B$1,'Control Sample Data'!K288&gt;0),'Control Sample Data'!K288,$B$1),"")</f>
        <v/>
      </c>
      <c r="X289" s="17" t="str">
        <f>IF(SUM('Control Sample Data'!L$3:L$98)&gt;10,IF(AND(ISNUMBER('Control Sample Data'!L288),'Control Sample Data'!L288&lt;$B$1,'Control Sample Data'!L288&gt;0),'Control Sample Data'!L288,$B$1),"")</f>
        <v/>
      </c>
      <c r="Y289" s="17" t="str">
        <f>IF(SUM('Control Sample Data'!M$3:M$98)&gt;10,IF(AND(ISNUMBER('Control Sample Data'!M288),'Control Sample Data'!M288&lt;$B$1,'Control Sample Data'!M288&gt;0),'Control Sample Data'!M288,$B$1),"")</f>
        <v/>
      </c>
      <c r="AT289" s="36" t="str">
        <f t="shared" si="174"/>
        <v/>
      </c>
      <c r="AU289" s="36" t="str">
        <f t="shared" si="175"/>
        <v/>
      </c>
      <c r="AV289" s="36" t="str">
        <f t="shared" si="176"/>
        <v/>
      </c>
      <c r="AW289" s="36" t="str">
        <f t="shared" si="177"/>
        <v/>
      </c>
      <c r="AX289" s="36" t="str">
        <f t="shared" si="178"/>
        <v/>
      </c>
      <c r="AY289" s="36" t="str">
        <f t="shared" si="179"/>
        <v/>
      </c>
      <c r="AZ289" s="36" t="str">
        <f t="shared" si="180"/>
        <v/>
      </c>
      <c r="BA289" s="36" t="str">
        <f t="shared" si="181"/>
        <v/>
      </c>
      <c r="BB289" s="36" t="str">
        <f t="shared" si="182"/>
        <v/>
      </c>
      <c r="BC289" s="36" t="str">
        <f t="shared" si="183"/>
        <v/>
      </c>
      <c r="BD289" s="36" t="str">
        <f t="shared" si="184"/>
        <v/>
      </c>
      <c r="BE289" s="36" t="str">
        <f t="shared" si="185"/>
        <v/>
      </c>
      <c r="BF289" s="36" t="str">
        <f t="shared" si="186"/>
        <v/>
      </c>
      <c r="BG289" s="36" t="str">
        <f t="shared" si="187"/>
        <v/>
      </c>
      <c r="BH289" s="36" t="str">
        <f t="shared" si="188"/>
        <v/>
      </c>
      <c r="BI289" s="36" t="str">
        <f t="shared" si="189"/>
        <v/>
      </c>
      <c r="BJ289" s="36" t="str">
        <f t="shared" si="190"/>
        <v/>
      </c>
      <c r="BK289" s="36" t="str">
        <f t="shared" si="191"/>
        <v/>
      </c>
      <c r="BL289" s="36" t="str">
        <f t="shared" si="192"/>
        <v/>
      </c>
      <c r="BM289" s="36" t="str">
        <f t="shared" si="193"/>
        <v/>
      </c>
      <c r="BN289" s="38" t="e">
        <f t="shared" si="172"/>
        <v>#DIV/0!</v>
      </c>
      <c r="BO289" s="38" t="e">
        <f t="shared" si="173"/>
        <v>#DIV/0!</v>
      </c>
      <c r="BP289" s="39" t="str">
        <f t="shared" si="194"/>
        <v/>
      </c>
      <c r="BQ289" s="39" t="str">
        <f t="shared" si="195"/>
        <v/>
      </c>
      <c r="BR289" s="39" t="str">
        <f t="shared" si="196"/>
        <v/>
      </c>
      <c r="BS289" s="39" t="str">
        <f t="shared" si="197"/>
        <v/>
      </c>
      <c r="BT289" s="39" t="str">
        <f t="shared" si="198"/>
        <v/>
      </c>
      <c r="BU289" s="39" t="str">
        <f t="shared" si="199"/>
        <v/>
      </c>
      <c r="BV289" s="39" t="str">
        <f t="shared" si="200"/>
        <v/>
      </c>
      <c r="BW289" s="39" t="str">
        <f t="shared" si="201"/>
        <v/>
      </c>
      <c r="BX289" s="39" t="str">
        <f t="shared" si="202"/>
        <v/>
      </c>
      <c r="BY289" s="39" t="str">
        <f t="shared" si="203"/>
        <v/>
      </c>
      <c r="BZ289" s="39" t="str">
        <f t="shared" si="204"/>
        <v/>
      </c>
      <c r="CA289" s="39" t="str">
        <f t="shared" si="205"/>
        <v/>
      </c>
      <c r="CB289" s="39" t="str">
        <f t="shared" si="206"/>
        <v/>
      </c>
      <c r="CC289" s="39" t="str">
        <f t="shared" si="207"/>
        <v/>
      </c>
      <c r="CD289" s="39" t="str">
        <f t="shared" si="208"/>
        <v/>
      </c>
      <c r="CE289" s="39" t="str">
        <f t="shared" si="209"/>
        <v/>
      </c>
      <c r="CF289" s="39" t="str">
        <f t="shared" si="210"/>
        <v/>
      </c>
      <c r="CG289" s="39" t="str">
        <f t="shared" si="211"/>
        <v/>
      </c>
      <c r="CH289" s="39" t="str">
        <f t="shared" si="212"/>
        <v/>
      </c>
      <c r="CI289" s="39" t="str">
        <f t="shared" si="213"/>
        <v/>
      </c>
    </row>
    <row r="290" spans="1:87">
      <c r="A290" s="18"/>
      <c r="B290" s="15" t="str">
        <f>'Gene Table'!E289</f>
        <v>hsa-miR-548a-5p</v>
      </c>
      <c r="C290" s="15" t="str">
        <f>'Gene Table'!B289</f>
        <v>L23</v>
      </c>
      <c r="D290" s="16" t="str">
        <f>IF(SUM('Test Sample Data'!D$3:D$98)&gt;10,IF(AND(ISNUMBER('Test Sample Data'!D289),'Test Sample Data'!D289&lt;$B$1,'Test Sample Data'!D289&gt;0),'Test Sample Data'!D289,$B$1),"")</f>
        <v/>
      </c>
      <c r="E290" s="17" t="str">
        <f>IF(SUM('Test Sample Data'!E$3:E$98)&gt;10,IF(AND(ISNUMBER('Test Sample Data'!E289),'Test Sample Data'!E289&lt;$B$1,'Test Sample Data'!E289&gt;0),'Test Sample Data'!E289,$B$1),"")</f>
        <v/>
      </c>
      <c r="F290" s="17" t="str">
        <f>IF(SUM('Test Sample Data'!F$3:F$98)&gt;10,IF(AND(ISNUMBER('Test Sample Data'!F289),'Test Sample Data'!F289&lt;$B$1,'Test Sample Data'!F289&gt;0),'Test Sample Data'!F289,$B$1),"")</f>
        <v/>
      </c>
      <c r="G290" s="17" t="str">
        <f>IF(SUM('Test Sample Data'!G$3:G$98)&gt;10,IF(AND(ISNUMBER('Test Sample Data'!G289),'Test Sample Data'!G289&lt;$B$1,'Test Sample Data'!G289&gt;0),'Test Sample Data'!G289,$B$1),"")</f>
        <v/>
      </c>
      <c r="H290" s="17" t="str">
        <f>IF(SUM('Test Sample Data'!H$3:H$98)&gt;10,IF(AND(ISNUMBER('Test Sample Data'!H289),'Test Sample Data'!H289&lt;$B$1,'Test Sample Data'!H289&gt;0),'Test Sample Data'!H289,$B$1),"")</f>
        <v/>
      </c>
      <c r="I290" s="17" t="str">
        <f>IF(SUM('Test Sample Data'!I$3:I$98)&gt;10,IF(AND(ISNUMBER('Test Sample Data'!I289),'Test Sample Data'!I289&lt;$B$1,'Test Sample Data'!I289&gt;0),'Test Sample Data'!I289,$B$1),"")</f>
        <v/>
      </c>
      <c r="J290" s="17" t="str">
        <f>IF(SUM('Test Sample Data'!J$3:J$98)&gt;10,IF(AND(ISNUMBER('Test Sample Data'!J289),'Test Sample Data'!J289&lt;$B$1,'Test Sample Data'!J289&gt;0),'Test Sample Data'!J289,$B$1),"")</f>
        <v/>
      </c>
      <c r="K290" s="17" t="str">
        <f>IF(SUM('Test Sample Data'!K$3:K$98)&gt;10,IF(AND(ISNUMBER('Test Sample Data'!K289),'Test Sample Data'!K289&lt;$B$1,'Test Sample Data'!K289&gt;0),'Test Sample Data'!K289,$B$1),"")</f>
        <v/>
      </c>
      <c r="L290" s="17" t="str">
        <f>IF(SUM('Test Sample Data'!L$3:L$98)&gt;10,IF(AND(ISNUMBER('Test Sample Data'!L289),'Test Sample Data'!L289&lt;$B$1,'Test Sample Data'!L289&gt;0),'Test Sample Data'!L289,$B$1),"")</f>
        <v/>
      </c>
      <c r="M290" s="17" t="str">
        <f>IF(SUM('Test Sample Data'!M$3:M$98)&gt;10,IF(AND(ISNUMBER('Test Sample Data'!M289),'Test Sample Data'!M289&lt;$B$1,'Test Sample Data'!M289&gt;0),'Test Sample Data'!M289,$B$1),"")</f>
        <v/>
      </c>
      <c r="N290" s="17" t="str">
        <f>'Gene Table'!E289</f>
        <v>hsa-miR-548a-5p</v>
      </c>
      <c r="O290" s="17" t="str">
        <f>'Gene Table'!B289</f>
        <v>L23</v>
      </c>
      <c r="P290" s="17" t="str">
        <f>IF(SUM('Control Sample Data'!D$3:D$98)&gt;10,IF(AND(ISNUMBER('Control Sample Data'!D289),'Control Sample Data'!D289&lt;$B$1,'Control Sample Data'!D289&gt;0),'Control Sample Data'!D289,$B$1),"")</f>
        <v/>
      </c>
      <c r="Q290" s="17" t="str">
        <f>IF(SUM('Control Sample Data'!E$3:E$98)&gt;10,IF(AND(ISNUMBER('Control Sample Data'!E289),'Control Sample Data'!E289&lt;$B$1,'Control Sample Data'!E289&gt;0),'Control Sample Data'!E289,$B$1),"")</f>
        <v/>
      </c>
      <c r="R290" s="17" t="str">
        <f>IF(SUM('Control Sample Data'!F$3:F$98)&gt;10,IF(AND(ISNUMBER('Control Sample Data'!F289),'Control Sample Data'!F289&lt;$B$1,'Control Sample Data'!F289&gt;0),'Control Sample Data'!F289,$B$1),"")</f>
        <v/>
      </c>
      <c r="S290" s="17" t="str">
        <f>IF(SUM('Control Sample Data'!G$3:G$98)&gt;10,IF(AND(ISNUMBER('Control Sample Data'!G289),'Control Sample Data'!G289&lt;$B$1,'Control Sample Data'!G289&gt;0),'Control Sample Data'!G289,$B$1),"")</f>
        <v/>
      </c>
      <c r="T290" s="17" t="str">
        <f>IF(SUM('Control Sample Data'!H$3:H$98)&gt;10,IF(AND(ISNUMBER('Control Sample Data'!H289),'Control Sample Data'!H289&lt;$B$1,'Control Sample Data'!H289&gt;0),'Control Sample Data'!H289,$B$1),"")</f>
        <v/>
      </c>
      <c r="U290" s="17" t="str">
        <f>IF(SUM('Control Sample Data'!I$3:I$98)&gt;10,IF(AND(ISNUMBER('Control Sample Data'!I289),'Control Sample Data'!I289&lt;$B$1,'Control Sample Data'!I289&gt;0),'Control Sample Data'!I289,$B$1),"")</f>
        <v/>
      </c>
      <c r="V290" s="17" t="str">
        <f>IF(SUM('Control Sample Data'!J$3:J$98)&gt;10,IF(AND(ISNUMBER('Control Sample Data'!J289),'Control Sample Data'!J289&lt;$B$1,'Control Sample Data'!J289&gt;0),'Control Sample Data'!J289,$B$1),"")</f>
        <v/>
      </c>
      <c r="W290" s="17" t="str">
        <f>IF(SUM('Control Sample Data'!K$3:K$98)&gt;10,IF(AND(ISNUMBER('Control Sample Data'!K289),'Control Sample Data'!K289&lt;$B$1,'Control Sample Data'!K289&gt;0),'Control Sample Data'!K289,$B$1),"")</f>
        <v/>
      </c>
      <c r="X290" s="17" t="str">
        <f>IF(SUM('Control Sample Data'!L$3:L$98)&gt;10,IF(AND(ISNUMBER('Control Sample Data'!L289),'Control Sample Data'!L289&lt;$B$1,'Control Sample Data'!L289&gt;0),'Control Sample Data'!L289,$B$1),"")</f>
        <v/>
      </c>
      <c r="Y290" s="17" t="str">
        <f>IF(SUM('Control Sample Data'!M$3:M$98)&gt;10,IF(AND(ISNUMBER('Control Sample Data'!M289),'Control Sample Data'!M289&lt;$B$1,'Control Sample Data'!M289&gt;0),'Control Sample Data'!M289,$B$1),"")</f>
        <v/>
      </c>
      <c r="AT290" s="36" t="str">
        <f t="shared" si="174"/>
        <v/>
      </c>
      <c r="AU290" s="36" t="str">
        <f t="shared" si="175"/>
        <v/>
      </c>
      <c r="AV290" s="36" t="str">
        <f t="shared" si="176"/>
        <v/>
      </c>
      <c r="AW290" s="36" t="str">
        <f t="shared" si="177"/>
        <v/>
      </c>
      <c r="AX290" s="36" t="str">
        <f t="shared" si="178"/>
        <v/>
      </c>
      <c r="AY290" s="36" t="str">
        <f t="shared" si="179"/>
        <v/>
      </c>
      <c r="AZ290" s="36" t="str">
        <f t="shared" si="180"/>
        <v/>
      </c>
      <c r="BA290" s="36" t="str">
        <f t="shared" si="181"/>
        <v/>
      </c>
      <c r="BB290" s="36" t="str">
        <f t="shared" si="182"/>
        <v/>
      </c>
      <c r="BC290" s="36" t="str">
        <f t="shared" si="183"/>
        <v/>
      </c>
      <c r="BD290" s="36" t="str">
        <f t="shared" si="184"/>
        <v/>
      </c>
      <c r="BE290" s="36" t="str">
        <f t="shared" si="185"/>
        <v/>
      </c>
      <c r="BF290" s="36" t="str">
        <f t="shared" si="186"/>
        <v/>
      </c>
      <c r="BG290" s="36" t="str">
        <f t="shared" si="187"/>
        <v/>
      </c>
      <c r="BH290" s="36" t="str">
        <f t="shared" si="188"/>
        <v/>
      </c>
      <c r="BI290" s="36" t="str">
        <f t="shared" si="189"/>
        <v/>
      </c>
      <c r="BJ290" s="36" t="str">
        <f t="shared" si="190"/>
        <v/>
      </c>
      <c r="BK290" s="36" t="str">
        <f t="shared" si="191"/>
        <v/>
      </c>
      <c r="BL290" s="36" t="str">
        <f t="shared" si="192"/>
        <v/>
      </c>
      <c r="BM290" s="36" t="str">
        <f t="shared" si="193"/>
        <v/>
      </c>
      <c r="BN290" s="38" t="e">
        <f t="shared" si="172"/>
        <v>#DIV/0!</v>
      </c>
      <c r="BO290" s="38" t="e">
        <f t="shared" si="173"/>
        <v>#DIV/0!</v>
      </c>
      <c r="BP290" s="39" t="str">
        <f t="shared" si="194"/>
        <v/>
      </c>
      <c r="BQ290" s="39" t="str">
        <f t="shared" si="195"/>
        <v/>
      </c>
      <c r="BR290" s="39" t="str">
        <f t="shared" si="196"/>
        <v/>
      </c>
      <c r="BS290" s="39" t="str">
        <f t="shared" si="197"/>
        <v/>
      </c>
      <c r="BT290" s="39" t="str">
        <f t="shared" si="198"/>
        <v/>
      </c>
      <c r="BU290" s="39" t="str">
        <f t="shared" si="199"/>
        <v/>
      </c>
      <c r="BV290" s="39" t="str">
        <f t="shared" si="200"/>
        <v/>
      </c>
      <c r="BW290" s="39" t="str">
        <f t="shared" si="201"/>
        <v/>
      </c>
      <c r="BX290" s="39" t="str">
        <f t="shared" si="202"/>
        <v/>
      </c>
      <c r="BY290" s="39" t="str">
        <f t="shared" si="203"/>
        <v/>
      </c>
      <c r="BZ290" s="39" t="str">
        <f t="shared" si="204"/>
        <v/>
      </c>
      <c r="CA290" s="39" t="str">
        <f t="shared" si="205"/>
        <v/>
      </c>
      <c r="CB290" s="39" t="str">
        <f t="shared" si="206"/>
        <v/>
      </c>
      <c r="CC290" s="39" t="str">
        <f t="shared" si="207"/>
        <v/>
      </c>
      <c r="CD290" s="39" t="str">
        <f t="shared" si="208"/>
        <v/>
      </c>
      <c r="CE290" s="39" t="str">
        <f t="shared" si="209"/>
        <v/>
      </c>
      <c r="CF290" s="39" t="str">
        <f t="shared" si="210"/>
        <v/>
      </c>
      <c r="CG290" s="39" t="str">
        <f t="shared" si="211"/>
        <v/>
      </c>
      <c r="CH290" s="39" t="str">
        <f t="shared" si="212"/>
        <v/>
      </c>
      <c r="CI290" s="39" t="str">
        <f t="shared" si="213"/>
        <v/>
      </c>
    </row>
    <row r="291" spans="1:87">
      <c r="A291" s="18"/>
      <c r="B291" s="15" t="str">
        <f>'Gene Table'!E290</f>
        <v>hsa-miR-299-3p</v>
      </c>
      <c r="C291" s="15" t="str">
        <f>'Gene Table'!B290</f>
        <v>L24</v>
      </c>
      <c r="D291" s="16" t="str">
        <f>IF(SUM('Test Sample Data'!D$3:D$98)&gt;10,IF(AND(ISNUMBER('Test Sample Data'!D290),'Test Sample Data'!D290&lt;$B$1,'Test Sample Data'!D290&gt;0),'Test Sample Data'!D290,$B$1),"")</f>
        <v/>
      </c>
      <c r="E291" s="17" t="str">
        <f>IF(SUM('Test Sample Data'!E$3:E$98)&gt;10,IF(AND(ISNUMBER('Test Sample Data'!E290),'Test Sample Data'!E290&lt;$B$1,'Test Sample Data'!E290&gt;0),'Test Sample Data'!E290,$B$1),"")</f>
        <v/>
      </c>
      <c r="F291" s="17" t="str">
        <f>IF(SUM('Test Sample Data'!F$3:F$98)&gt;10,IF(AND(ISNUMBER('Test Sample Data'!F290),'Test Sample Data'!F290&lt;$B$1,'Test Sample Data'!F290&gt;0),'Test Sample Data'!F290,$B$1),"")</f>
        <v/>
      </c>
      <c r="G291" s="17" t="str">
        <f>IF(SUM('Test Sample Data'!G$3:G$98)&gt;10,IF(AND(ISNUMBER('Test Sample Data'!G290),'Test Sample Data'!G290&lt;$B$1,'Test Sample Data'!G290&gt;0),'Test Sample Data'!G290,$B$1),"")</f>
        <v/>
      </c>
      <c r="H291" s="17" t="str">
        <f>IF(SUM('Test Sample Data'!H$3:H$98)&gt;10,IF(AND(ISNUMBER('Test Sample Data'!H290),'Test Sample Data'!H290&lt;$B$1,'Test Sample Data'!H290&gt;0),'Test Sample Data'!H290,$B$1),"")</f>
        <v/>
      </c>
      <c r="I291" s="17" t="str">
        <f>IF(SUM('Test Sample Data'!I$3:I$98)&gt;10,IF(AND(ISNUMBER('Test Sample Data'!I290),'Test Sample Data'!I290&lt;$B$1,'Test Sample Data'!I290&gt;0),'Test Sample Data'!I290,$B$1),"")</f>
        <v/>
      </c>
      <c r="J291" s="17" t="str">
        <f>IF(SUM('Test Sample Data'!J$3:J$98)&gt;10,IF(AND(ISNUMBER('Test Sample Data'!J290),'Test Sample Data'!J290&lt;$B$1,'Test Sample Data'!J290&gt;0),'Test Sample Data'!J290,$B$1),"")</f>
        <v/>
      </c>
      <c r="K291" s="17" t="str">
        <f>IF(SUM('Test Sample Data'!K$3:K$98)&gt;10,IF(AND(ISNUMBER('Test Sample Data'!K290),'Test Sample Data'!K290&lt;$B$1,'Test Sample Data'!K290&gt;0),'Test Sample Data'!K290,$B$1),"")</f>
        <v/>
      </c>
      <c r="L291" s="17" t="str">
        <f>IF(SUM('Test Sample Data'!L$3:L$98)&gt;10,IF(AND(ISNUMBER('Test Sample Data'!L290),'Test Sample Data'!L290&lt;$B$1,'Test Sample Data'!L290&gt;0),'Test Sample Data'!L290,$B$1),"")</f>
        <v/>
      </c>
      <c r="M291" s="17" t="str">
        <f>IF(SUM('Test Sample Data'!M$3:M$98)&gt;10,IF(AND(ISNUMBER('Test Sample Data'!M290),'Test Sample Data'!M290&lt;$B$1,'Test Sample Data'!M290&gt;0),'Test Sample Data'!M290,$B$1),"")</f>
        <v/>
      </c>
      <c r="N291" s="17" t="str">
        <f>'Gene Table'!E290</f>
        <v>hsa-miR-299-3p</v>
      </c>
      <c r="O291" s="17" t="str">
        <f>'Gene Table'!B290</f>
        <v>L24</v>
      </c>
      <c r="P291" s="17" t="str">
        <f>IF(SUM('Control Sample Data'!D$3:D$98)&gt;10,IF(AND(ISNUMBER('Control Sample Data'!D290),'Control Sample Data'!D290&lt;$B$1,'Control Sample Data'!D290&gt;0),'Control Sample Data'!D290,$B$1),"")</f>
        <v/>
      </c>
      <c r="Q291" s="17" t="str">
        <f>IF(SUM('Control Sample Data'!E$3:E$98)&gt;10,IF(AND(ISNUMBER('Control Sample Data'!E290),'Control Sample Data'!E290&lt;$B$1,'Control Sample Data'!E290&gt;0),'Control Sample Data'!E290,$B$1),"")</f>
        <v/>
      </c>
      <c r="R291" s="17" t="str">
        <f>IF(SUM('Control Sample Data'!F$3:F$98)&gt;10,IF(AND(ISNUMBER('Control Sample Data'!F290),'Control Sample Data'!F290&lt;$B$1,'Control Sample Data'!F290&gt;0),'Control Sample Data'!F290,$B$1),"")</f>
        <v/>
      </c>
      <c r="S291" s="17" t="str">
        <f>IF(SUM('Control Sample Data'!G$3:G$98)&gt;10,IF(AND(ISNUMBER('Control Sample Data'!G290),'Control Sample Data'!G290&lt;$B$1,'Control Sample Data'!G290&gt;0),'Control Sample Data'!G290,$B$1),"")</f>
        <v/>
      </c>
      <c r="T291" s="17" t="str">
        <f>IF(SUM('Control Sample Data'!H$3:H$98)&gt;10,IF(AND(ISNUMBER('Control Sample Data'!H290),'Control Sample Data'!H290&lt;$B$1,'Control Sample Data'!H290&gt;0),'Control Sample Data'!H290,$B$1),"")</f>
        <v/>
      </c>
      <c r="U291" s="17" t="str">
        <f>IF(SUM('Control Sample Data'!I$3:I$98)&gt;10,IF(AND(ISNUMBER('Control Sample Data'!I290),'Control Sample Data'!I290&lt;$B$1,'Control Sample Data'!I290&gt;0),'Control Sample Data'!I290,$B$1),"")</f>
        <v/>
      </c>
      <c r="V291" s="17" t="str">
        <f>IF(SUM('Control Sample Data'!J$3:J$98)&gt;10,IF(AND(ISNUMBER('Control Sample Data'!J290),'Control Sample Data'!J290&lt;$B$1,'Control Sample Data'!J290&gt;0),'Control Sample Data'!J290,$B$1),"")</f>
        <v/>
      </c>
      <c r="W291" s="17" t="str">
        <f>IF(SUM('Control Sample Data'!K$3:K$98)&gt;10,IF(AND(ISNUMBER('Control Sample Data'!K290),'Control Sample Data'!K290&lt;$B$1,'Control Sample Data'!K290&gt;0),'Control Sample Data'!K290,$B$1),"")</f>
        <v/>
      </c>
      <c r="X291" s="17" t="str">
        <f>IF(SUM('Control Sample Data'!L$3:L$98)&gt;10,IF(AND(ISNUMBER('Control Sample Data'!L290),'Control Sample Data'!L290&lt;$B$1,'Control Sample Data'!L290&gt;0),'Control Sample Data'!L290,$B$1),"")</f>
        <v/>
      </c>
      <c r="Y291" s="17" t="str">
        <f>IF(SUM('Control Sample Data'!M$3:M$98)&gt;10,IF(AND(ISNUMBER('Control Sample Data'!M290),'Control Sample Data'!M290&lt;$B$1,'Control Sample Data'!M290&gt;0),'Control Sample Data'!M290,$B$1),"")</f>
        <v/>
      </c>
      <c r="AT291" s="36" t="str">
        <f t="shared" si="174"/>
        <v/>
      </c>
      <c r="AU291" s="36" t="str">
        <f t="shared" si="175"/>
        <v/>
      </c>
      <c r="AV291" s="36" t="str">
        <f t="shared" si="176"/>
        <v/>
      </c>
      <c r="AW291" s="36" t="str">
        <f t="shared" si="177"/>
        <v/>
      </c>
      <c r="AX291" s="36" t="str">
        <f t="shared" si="178"/>
        <v/>
      </c>
      <c r="AY291" s="36" t="str">
        <f t="shared" si="179"/>
        <v/>
      </c>
      <c r="AZ291" s="36" t="str">
        <f t="shared" si="180"/>
        <v/>
      </c>
      <c r="BA291" s="36" t="str">
        <f t="shared" si="181"/>
        <v/>
      </c>
      <c r="BB291" s="36" t="str">
        <f t="shared" si="182"/>
        <v/>
      </c>
      <c r="BC291" s="36" t="str">
        <f t="shared" si="183"/>
        <v/>
      </c>
      <c r="BD291" s="36" t="str">
        <f t="shared" si="184"/>
        <v/>
      </c>
      <c r="BE291" s="36" t="str">
        <f t="shared" si="185"/>
        <v/>
      </c>
      <c r="BF291" s="36" t="str">
        <f t="shared" si="186"/>
        <v/>
      </c>
      <c r="BG291" s="36" t="str">
        <f t="shared" si="187"/>
        <v/>
      </c>
      <c r="BH291" s="36" t="str">
        <f t="shared" si="188"/>
        <v/>
      </c>
      <c r="BI291" s="36" t="str">
        <f t="shared" si="189"/>
        <v/>
      </c>
      <c r="BJ291" s="36" t="str">
        <f t="shared" si="190"/>
        <v/>
      </c>
      <c r="BK291" s="36" t="str">
        <f t="shared" si="191"/>
        <v/>
      </c>
      <c r="BL291" s="36" t="str">
        <f t="shared" si="192"/>
        <v/>
      </c>
      <c r="BM291" s="36" t="str">
        <f t="shared" si="193"/>
        <v/>
      </c>
      <c r="BN291" s="38" t="e">
        <f t="shared" si="172"/>
        <v>#DIV/0!</v>
      </c>
      <c r="BO291" s="38" t="e">
        <f t="shared" si="173"/>
        <v>#DIV/0!</v>
      </c>
      <c r="BP291" s="39" t="str">
        <f t="shared" si="194"/>
        <v/>
      </c>
      <c r="BQ291" s="39" t="str">
        <f t="shared" si="195"/>
        <v/>
      </c>
      <c r="BR291" s="39" t="str">
        <f t="shared" si="196"/>
        <v/>
      </c>
      <c r="BS291" s="39" t="str">
        <f t="shared" si="197"/>
        <v/>
      </c>
      <c r="BT291" s="39" t="str">
        <f t="shared" si="198"/>
        <v/>
      </c>
      <c r="BU291" s="39" t="str">
        <f t="shared" si="199"/>
        <v/>
      </c>
      <c r="BV291" s="39" t="str">
        <f t="shared" si="200"/>
        <v/>
      </c>
      <c r="BW291" s="39" t="str">
        <f t="shared" si="201"/>
        <v/>
      </c>
      <c r="BX291" s="39" t="str">
        <f t="shared" si="202"/>
        <v/>
      </c>
      <c r="BY291" s="39" t="str">
        <f t="shared" si="203"/>
        <v/>
      </c>
      <c r="BZ291" s="39" t="str">
        <f t="shared" si="204"/>
        <v/>
      </c>
      <c r="CA291" s="39" t="str">
        <f t="shared" si="205"/>
        <v/>
      </c>
      <c r="CB291" s="39" t="str">
        <f t="shared" si="206"/>
        <v/>
      </c>
      <c r="CC291" s="39" t="str">
        <f t="shared" si="207"/>
        <v/>
      </c>
      <c r="CD291" s="39" t="str">
        <f t="shared" si="208"/>
        <v/>
      </c>
      <c r="CE291" s="39" t="str">
        <f t="shared" si="209"/>
        <v/>
      </c>
      <c r="CF291" s="39" t="str">
        <f t="shared" si="210"/>
        <v/>
      </c>
      <c r="CG291" s="39" t="str">
        <f t="shared" si="211"/>
        <v/>
      </c>
      <c r="CH291" s="39" t="str">
        <f t="shared" si="212"/>
        <v/>
      </c>
      <c r="CI291" s="39" t="str">
        <f t="shared" si="213"/>
        <v/>
      </c>
    </row>
    <row r="292" customHeight="1" spans="1:87">
      <c r="A292" s="18"/>
      <c r="B292" s="15" t="str">
        <f>'Gene Table'!E291</f>
        <v>hsa-miR-187-3p</v>
      </c>
      <c r="C292" s="15" t="str">
        <f>'Gene Table'!B291</f>
        <v>M01</v>
      </c>
      <c r="D292" s="16" t="str">
        <f>IF(SUM('Test Sample Data'!D$3:D$98)&gt;10,IF(AND(ISNUMBER('Test Sample Data'!D291),'Test Sample Data'!D291&lt;$B$1,'Test Sample Data'!D291&gt;0),'Test Sample Data'!D291,$B$1),"")</f>
        <v/>
      </c>
      <c r="E292" s="17" t="str">
        <f>IF(SUM('Test Sample Data'!E$3:E$98)&gt;10,IF(AND(ISNUMBER('Test Sample Data'!E291),'Test Sample Data'!E291&lt;$B$1,'Test Sample Data'!E291&gt;0),'Test Sample Data'!E291,$B$1),"")</f>
        <v/>
      </c>
      <c r="F292" s="17" t="str">
        <f>IF(SUM('Test Sample Data'!F$3:F$98)&gt;10,IF(AND(ISNUMBER('Test Sample Data'!F291),'Test Sample Data'!F291&lt;$B$1,'Test Sample Data'!F291&gt;0),'Test Sample Data'!F291,$B$1),"")</f>
        <v/>
      </c>
      <c r="G292" s="17" t="str">
        <f>IF(SUM('Test Sample Data'!G$3:G$98)&gt;10,IF(AND(ISNUMBER('Test Sample Data'!G291),'Test Sample Data'!G291&lt;$B$1,'Test Sample Data'!G291&gt;0),'Test Sample Data'!G291,$B$1),"")</f>
        <v/>
      </c>
      <c r="H292" s="17" t="str">
        <f>IF(SUM('Test Sample Data'!H$3:H$98)&gt;10,IF(AND(ISNUMBER('Test Sample Data'!H291),'Test Sample Data'!H291&lt;$B$1,'Test Sample Data'!H291&gt;0),'Test Sample Data'!H291,$B$1),"")</f>
        <v/>
      </c>
      <c r="I292" s="17" t="str">
        <f>IF(SUM('Test Sample Data'!I$3:I$98)&gt;10,IF(AND(ISNUMBER('Test Sample Data'!I291),'Test Sample Data'!I291&lt;$B$1,'Test Sample Data'!I291&gt;0),'Test Sample Data'!I291,$B$1),"")</f>
        <v/>
      </c>
      <c r="J292" s="17" t="str">
        <f>IF(SUM('Test Sample Data'!J$3:J$98)&gt;10,IF(AND(ISNUMBER('Test Sample Data'!J291),'Test Sample Data'!J291&lt;$B$1,'Test Sample Data'!J291&gt;0),'Test Sample Data'!J291,$B$1),"")</f>
        <v/>
      </c>
      <c r="K292" s="17" t="str">
        <f>IF(SUM('Test Sample Data'!K$3:K$98)&gt;10,IF(AND(ISNUMBER('Test Sample Data'!K291),'Test Sample Data'!K291&lt;$B$1,'Test Sample Data'!K291&gt;0),'Test Sample Data'!K291,$B$1),"")</f>
        <v/>
      </c>
      <c r="L292" s="17" t="str">
        <f>IF(SUM('Test Sample Data'!L$3:L$98)&gt;10,IF(AND(ISNUMBER('Test Sample Data'!L291),'Test Sample Data'!L291&lt;$B$1,'Test Sample Data'!L291&gt;0),'Test Sample Data'!L291,$B$1),"")</f>
        <v/>
      </c>
      <c r="M292" s="17" t="str">
        <f>IF(SUM('Test Sample Data'!M$3:M$98)&gt;10,IF(AND(ISNUMBER('Test Sample Data'!M291),'Test Sample Data'!M291&lt;$B$1,'Test Sample Data'!M291&gt;0),'Test Sample Data'!M291,$B$1),"")</f>
        <v/>
      </c>
      <c r="N292" s="17" t="str">
        <f>'Gene Table'!E291</f>
        <v>hsa-miR-187-3p</v>
      </c>
      <c r="O292" s="17" t="str">
        <f>'Gene Table'!B291</f>
        <v>M01</v>
      </c>
      <c r="P292" s="17" t="str">
        <f>IF(SUM('Control Sample Data'!D$3:D$98)&gt;10,IF(AND(ISNUMBER('Control Sample Data'!D291),'Control Sample Data'!D291&lt;$B$1,'Control Sample Data'!D291&gt;0),'Control Sample Data'!D291,$B$1),"")</f>
        <v/>
      </c>
      <c r="Q292" s="17" t="str">
        <f>IF(SUM('Control Sample Data'!E$3:E$98)&gt;10,IF(AND(ISNUMBER('Control Sample Data'!E291),'Control Sample Data'!E291&lt;$B$1,'Control Sample Data'!E291&gt;0),'Control Sample Data'!E291,$B$1),"")</f>
        <v/>
      </c>
      <c r="R292" s="17" t="str">
        <f>IF(SUM('Control Sample Data'!F$3:F$98)&gt;10,IF(AND(ISNUMBER('Control Sample Data'!F291),'Control Sample Data'!F291&lt;$B$1,'Control Sample Data'!F291&gt;0),'Control Sample Data'!F291,$B$1),"")</f>
        <v/>
      </c>
      <c r="S292" s="17" t="str">
        <f>IF(SUM('Control Sample Data'!G$3:G$98)&gt;10,IF(AND(ISNUMBER('Control Sample Data'!G291),'Control Sample Data'!G291&lt;$B$1,'Control Sample Data'!G291&gt;0),'Control Sample Data'!G291,$B$1),"")</f>
        <v/>
      </c>
      <c r="T292" s="17" t="str">
        <f>IF(SUM('Control Sample Data'!H$3:H$98)&gt;10,IF(AND(ISNUMBER('Control Sample Data'!H291),'Control Sample Data'!H291&lt;$B$1,'Control Sample Data'!H291&gt;0),'Control Sample Data'!H291,$B$1),"")</f>
        <v/>
      </c>
      <c r="U292" s="17" t="str">
        <f>IF(SUM('Control Sample Data'!I$3:I$98)&gt;10,IF(AND(ISNUMBER('Control Sample Data'!I291),'Control Sample Data'!I291&lt;$B$1,'Control Sample Data'!I291&gt;0),'Control Sample Data'!I291,$B$1),"")</f>
        <v/>
      </c>
      <c r="V292" s="17" t="str">
        <f>IF(SUM('Control Sample Data'!J$3:J$98)&gt;10,IF(AND(ISNUMBER('Control Sample Data'!J291),'Control Sample Data'!J291&lt;$B$1,'Control Sample Data'!J291&gt;0),'Control Sample Data'!J291,$B$1),"")</f>
        <v/>
      </c>
      <c r="W292" s="17" t="str">
        <f>IF(SUM('Control Sample Data'!K$3:K$98)&gt;10,IF(AND(ISNUMBER('Control Sample Data'!K291),'Control Sample Data'!K291&lt;$B$1,'Control Sample Data'!K291&gt;0),'Control Sample Data'!K291,$B$1),"")</f>
        <v/>
      </c>
      <c r="X292" s="17" t="str">
        <f>IF(SUM('Control Sample Data'!L$3:L$98)&gt;10,IF(AND(ISNUMBER('Control Sample Data'!L291),'Control Sample Data'!L291&lt;$B$1,'Control Sample Data'!L291&gt;0),'Control Sample Data'!L291,$B$1),"")</f>
        <v/>
      </c>
      <c r="Y292" s="40" t="str">
        <f>IF(SUM('Control Sample Data'!M$3:M$98)&gt;10,IF(AND(ISNUMBER('Control Sample Data'!M291),'Control Sample Data'!M291&lt;$B$1,'Control Sample Data'!M291&gt;0),'Control Sample Data'!M291,$B$1),"")</f>
        <v/>
      </c>
      <c r="Z292" s="41"/>
      <c r="AA292" s="41"/>
      <c r="AB292" s="41"/>
      <c r="AC292" s="41"/>
      <c r="AD292" s="41"/>
      <c r="AE292" s="41"/>
      <c r="AF292" s="41"/>
      <c r="AG292" s="41"/>
      <c r="AH292" s="41"/>
      <c r="AI292" s="41"/>
      <c r="AJ292" s="41"/>
      <c r="AK292" s="41"/>
      <c r="AL292" s="41"/>
      <c r="AM292" s="41"/>
      <c r="AN292" s="41"/>
      <c r="AO292" s="41"/>
      <c r="AP292" s="41"/>
      <c r="AQ292" s="41"/>
      <c r="AR292" s="41"/>
      <c r="AS292" s="41"/>
      <c r="AT292" s="36" t="str">
        <f t="shared" si="174"/>
        <v/>
      </c>
      <c r="AU292" s="36" t="str">
        <f t="shared" si="175"/>
        <v/>
      </c>
      <c r="AV292" s="36" t="str">
        <f t="shared" si="176"/>
        <v/>
      </c>
      <c r="AW292" s="36" t="str">
        <f t="shared" si="177"/>
        <v/>
      </c>
      <c r="AX292" s="36" t="str">
        <f t="shared" si="178"/>
        <v/>
      </c>
      <c r="AY292" s="36" t="str">
        <f t="shared" si="179"/>
        <v/>
      </c>
      <c r="AZ292" s="36" t="str">
        <f t="shared" si="180"/>
        <v/>
      </c>
      <c r="BA292" s="36" t="str">
        <f t="shared" si="181"/>
        <v/>
      </c>
      <c r="BB292" s="36" t="str">
        <f t="shared" si="182"/>
        <v/>
      </c>
      <c r="BC292" s="36" t="str">
        <f t="shared" si="183"/>
        <v/>
      </c>
      <c r="BD292" s="36" t="str">
        <f t="shared" si="184"/>
        <v/>
      </c>
      <c r="BE292" s="36" t="str">
        <f t="shared" si="185"/>
        <v/>
      </c>
      <c r="BF292" s="36" t="str">
        <f t="shared" si="186"/>
        <v/>
      </c>
      <c r="BG292" s="36" t="str">
        <f t="shared" si="187"/>
        <v/>
      </c>
      <c r="BH292" s="36" t="str">
        <f t="shared" si="188"/>
        <v/>
      </c>
      <c r="BI292" s="36" t="str">
        <f t="shared" si="189"/>
        <v/>
      </c>
      <c r="BJ292" s="36" t="str">
        <f t="shared" si="190"/>
        <v/>
      </c>
      <c r="BK292" s="36" t="str">
        <f t="shared" si="191"/>
        <v/>
      </c>
      <c r="BL292" s="36" t="str">
        <f t="shared" si="192"/>
        <v/>
      </c>
      <c r="BM292" s="36" t="str">
        <f t="shared" si="193"/>
        <v/>
      </c>
      <c r="BN292" s="38" t="e">
        <f t="shared" ref="BN292:BN355" si="214">AVERAGE(AT292:BC292)</f>
        <v>#DIV/0!</v>
      </c>
      <c r="BO292" s="38" t="e">
        <f t="shared" ref="BO292:BO355" si="215">AVERAGE(BD292:BM292)</f>
        <v>#DIV/0!</v>
      </c>
      <c r="BP292" s="39" t="str">
        <f t="shared" si="194"/>
        <v/>
      </c>
      <c r="BQ292" s="39" t="str">
        <f t="shared" si="195"/>
        <v/>
      </c>
      <c r="BR292" s="39" t="str">
        <f t="shared" si="196"/>
        <v/>
      </c>
      <c r="BS292" s="39" t="str">
        <f t="shared" si="197"/>
        <v/>
      </c>
      <c r="BT292" s="39" t="str">
        <f t="shared" si="198"/>
        <v/>
      </c>
      <c r="BU292" s="39" t="str">
        <f t="shared" si="199"/>
        <v/>
      </c>
      <c r="BV292" s="39" t="str">
        <f t="shared" si="200"/>
        <v/>
      </c>
      <c r="BW292" s="39" t="str">
        <f t="shared" si="201"/>
        <v/>
      </c>
      <c r="BX292" s="39" t="str">
        <f t="shared" si="202"/>
        <v/>
      </c>
      <c r="BY292" s="39" t="str">
        <f t="shared" si="203"/>
        <v/>
      </c>
      <c r="BZ292" s="39" t="str">
        <f t="shared" si="204"/>
        <v/>
      </c>
      <c r="CA292" s="39" t="str">
        <f t="shared" si="205"/>
        <v/>
      </c>
      <c r="CB292" s="39" t="str">
        <f t="shared" si="206"/>
        <v/>
      </c>
      <c r="CC292" s="39" t="str">
        <f t="shared" si="207"/>
        <v/>
      </c>
      <c r="CD292" s="39" t="str">
        <f t="shared" si="208"/>
        <v/>
      </c>
      <c r="CE292" s="39" t="str">
        <f t="shared" si="209"/>
        <v/>
      </c>
      <c r="CF292" s="39" t="str">
        <f t="shared" si="210"/>
        <v/>
      </c>
      <c r="CG292" s="39" t="str">
        <f t="shared" si="211"/>
        <v/>
      </c>
      <c r="CH292" s="39" t="str">
        <f t="shared" si="212"/>
        <v/>
      </c>
      <c r="CI292" s="39" t="str">
        <f t="shared" si="213"/>
        <v/>
      </c>
    </row>
    <row r="293" spans="1:87">
      <c r="A293" s="18"/>
      <c r="B293" s="15" t="str">
        <f>'Gene Table'!E292</f>
        <v>hsa-miR-626</v>
      </c>
      <c r="C293" s="15" t="str">
        <f>'Gene Table'!B292</f>
        <v>M02</v>
      </c>
      <c r="D293" s="16" t="str">
        <f>IF(SUM('Test Sample Data'!D$3:D$98)&gt;10,IF(AND(ISNUMBER('Test Sample Data'!D292),'Test Sample Data'!D292&lt;$B$1,'Test Sample Data'!D292&gt;0),'Test Sample Data'!D292,$B$1),"")</f>
        <v/>
      </c>
      <c r="E293" s="17" t="str">
        <f>IF(SUM('Test Sample Data'!E$3:E$98)&gt;10,IF(AND(ISNUMBER('Test Sample Data'!E292),'Test Sample Data'!E292&lt;$B$1,'Test Sample Data'!E292&gt;0),'Test Sample Data'!E292,$B$1),"")</f>
        <v/>
      </c>
      <c r="F293" s="17" t="str">
        <f>IF(SUM('Test Sample Data'!F$3:F$98)&gt;10,IF(AND(ISNUMBER('Test Sample Data'!F292),'Test Sample Data'!F292&lt;$B$1,'Test Sample Data'!F292&gt;0),'Test Sample Data'!F292,$B$1),"")</f>
        <v/>
      </c>
      <c r="G293" s="17" t="str">
        <f>IF(SUM('Test Sample Data'!G$3:G$98)&gt;10,IF(AND(ISNUMBER('Test Sample Data'!G292),'Test Sample Data'!G292&lt;$B$1,'Test Sample Data'!G292&gt;0),'Test Sample Data'!G292,$B$1),"")</f>
        <v/>
      </c>
      <c r="H293" s="17" t="str">
        <f>IF(SUM('Test Sample Data'!H$3:H$98)&gt;10,IF(AND(ISNUMBER('Test Sample Data'!H292),'Test Sample Data'!H292&lt;$B$1,'Test Sample Data'!H292&gt;0),'Test Sample Data'!H292,$B$1),"")</f>
        <v/>
      </c>
      <c r="I293" s="17" t="str">
        <f>IF(SUM('Test Sample Data'!I$3:I$98)&gt;10,IF(AND(ISNUMBER('Test Sample Data'!I292),'Test Sample Data'!I292&lt;$B$1,'Test Sample Data'!I292&gt;0),'Test Sample Data'!I292,$B$1),"")</f>
        <v/>
      </c>
      <c r="J293" s="17" t="str">
        <f>IF(SUM('Test Sample Data'!J$3:J$98)&gt;10,IF(AND(ISNUMBER('Test Sample Data'!J292),'Test Sample Data'!J292&lt;$B$1,'Test Sample Data'!J292&gt;0),'Test Sample Data'!J292,$B$1),"")</f>
        <v/>
      </c>
      <c r="K293" s="17" t="str">
        <f>IF(SUM('Test Sample Data'!K$3:K$98)&gt;10,IF(AND(ISNUMBER('Test Sample Data'!K292),'Test Sample Data'!K292&lt;$B$1,'Test Sample Data'!K292&gt;0),'Test Sample Data'!K292,$B$1),"")</f>
        <v/>
      </c>
      <c r="L293" s="17" t="str">
        <f>IF(SUM('Test Sample Data'!L$3:L$98)&gt;10,IF(AND(ISNUMBER('Test Sample Data'!L292),'Test Sample Data'!L292&lt;$B$1,'Test Sample Data'!L292&gt;0),'Test Sample Data'!L292,$B$1),"")</f>
        <v/>
      </c>
      <c r="M293" s="17" t="str">
        <f>IF(SUM('Test Sample Data'!M$3:M$98)&gt;10,IF(AND(ISNUMBER('Test Sample Data'!M292),'Test Sample Data'!M292&lt;$B$1,'Test Sample Data'!M292&gt;0),'Test Sample Data'!M292,$B$1),"")</f>
        <v/>
      </c>
      <c r="N293" s="17" t="str">
        <f>'Gene Table'!E292</f>
        <v>hsa-miR-626</v>
      </c>
      <c r="O293" s="17" t="str">
        <f>'Gene Table'!B292</f>
        <v>M02</v>
      </c>
      <c r="P293" s="17" t="str">
        <f>IF(SUM('Control Sample Data'!D$3:D$98)&gt;10,IF(AND(ISNUMBER('Control Sample Data'!D292),'Control Sample Data'!D292&lt;$B$1,'Control Sample Data'!D292&gt;0),'Control Sample Data'!D292,$B$1),"")</f>
        <v/>
      </c>
      <c r="Q293" s="17" t="str">
        <f>IF(SUM('Control Sample Data'!E$3:E$98)&gt;10,IF(AND(ISNUMBER('Control Sample Data'!E292),'Control Sample Data'!E292&lt;$B$1,'Control Sample Data'!E292&gt;0),'Control Sample Data'!E292,$B$1),"")</f>
        <v/>
      </c>
      <c r="R293" s="17" t="str">
        <f>IF(SUM('Control Sample Data'!F$3:F$98)&gt;10,IF(AND(ISNUMBER('Control Sample Data'!F292),'Control Sample Data'!F292&lt;$B$1,'Control Sample Data'!F292&gt;0),'Control Sample Data'!F292,$B$1),"")</f>
        <v/>
      </c>
      <c r="S293" s="17" t="str">
        <f>IF(SUM('Control Sample Data'!G$3:G$98)&gt;10,IF(AND(ISNUMBER('Control Sample Data'!G292),'Control Sample Data'!G292&lt;$B$1,'Control Sample Data'!G292&gt;0),'Control Sample Data'!G292,$B$1),"")</f>
        <v/>
      </c>
      <c r="T293" s="17" t="str">
        <f>IF(SUM('Control Sample Data'!H$3:H$98)&gt;10,IF(AND(ISNUMBER('Control Sample Data'!H292),'Control Sample Data'!H292&lt;$B$1,'Control Sample Data'!H292&gt;0),'Control Sample Data'!H292,$B$1),"")</f>
        <v/>
      </c>
      <c r="U293" s="17" t="str">
        <f>IF(SUM('Control Sample Data'!I$3:I$98)&gt;10,IF(AND(ISNUMBER('Control Sample Data'!I292),'Control Sample Data'!I292&lt;$B$1,'Control Sample Data'!I292&gt;0),'Control Sample Data'!I292,$B$1),"")</f>
        <v/>
      </c>
      <c r="V293" s="17" t="str">
        <f>IF(SUM('Control Sample Data'!J$3:J$98)&gt;10,IF(AND(ISNUMBER('Control Sample Data'!J292),'Control Sample Data'!J292&lt;$B$1,'Control Sample Data'!J292&gt;0),'Control Sample Data'!J292,$B$1),"")</f>
        <v/>
      </c>
      <c r="W293" s="17" t="str">
        <f>IF(SUM('Control Sample Data'!K$3:K$98)&gt;10,IF(AND(ISNUMBER('Control Sample Data'!K292),'Control Sample Data'!K292&lt;$B$1,'Control Sample Data'!K292&gt;0),'Control Sample Data'!K292,$B$1),"")</f>
        <v/>
      </c>
      <c r="X293" s="17" t="str">
        <f>IF(SUM('Control Sample Data'!L$3:L$98)&gt;10,IF(AND(ISNUMBER('Control Sample Data'!L292),'Control Sample Data'!L292&lt;$B$1,'Control Sample Data'!L292&gt;0),'Control Sample Data'!L292,$B$1),"")</f>
        <v/>
      </c>
      <c r="Y293" s="40" t="str">
        <f>IF(SUM('Control Sample Data'!M$3:M$98)&gt;10,IF(AND(ISNUMBER('Control Sample Data'!M292),'Control Sample Data'!M292&lt;$B$1,'Control Sample Data'!M292&gt;0),'Control Sample Data'!M292,$B$1),"")</f>
        <v/>
      </c>
      <c r="Z293" s="41"/>
      <c r="AA293" s="41"/>
      <c r="AB293" s="41"/>
      <c r="AC293" s="41"/>
      <c r="AD293" s="41"/>
      <c r="AE293" s="41"/>
      <c r="AF293" s="41"/>
      <c r="AG293" s="41"/>
      <c r="AH293" s="41"/>
      <c r="AI293" s="41"/>
      <c r="AJ293" s="41"/>
      <c r="AK293" s="41"/>
      <c r="AL293" s="41"/>
      <c r="AM293" s="41"/>
      <c r="AN293" s="41"/>
      <c r="AO293" s="41"/>
      <c r="AP293" s="41"/>
      <c r="AQ293" s="41"/>
      <c r="AR293" s="41"/>
      <c r="AS293" s="41"/>
      <c r="AT293" s="36" t="str">
        <f t="shared" si="174"/>
        <v/>
      </c>
      <c r="AU293" s="36" t="str">
        <f t="shared" si="175"/>
        <v/>
      </c>
      <c r="AV293" s="36" t="str">
        <f t="shared" si="176"/>
        <v/>
      </c>
      <c r="AW293" s="36" t="str">
        <f t="shared" si="177"/>
        <v/>
      </c>
      <c r="AX293" s="36" t="str">
        <f t="shared" si="178"/>
        <v/>
      </c>
      <c r="AY293" s="36" t="str">
        <f t="shared" si="179"/>
        <v/>
      </c>
      <c r="AZ293" s="36" t="str">
        <f t="shared" si="180"/>
        <v/>
      </c>
      <c r="BA293" s="36" t="str">
        <f t="shared" si="181"/>
        <v/>
      </c>
      <c r="BB293" s="36" t="str">
        <f t="shared" si="182"/>
        <v/>
      </c>
      <c r="BC293" s="36" t="str">
        <f t="shared" si="183"/>
        <v/>
      </c>
      <c r="BD293" s="36" t="str">
        <f t="shared" si="184"/>
        <v/>
      </c>
      <c r="BE293" s="36" t="str">
        <f t="shared" si="185"/>
        <v/>
      </c>
      <c r="BF293" s="36" t="str">
        <f t="shared" si="186"/>
        <v/>
      </c>
      <c r="BG293" s="36" t="str">
        <f t="shared" si="187"/>
        <v/>
      </c>
      <c r="BH293" s="36" t="str">
        <f t="shared" si="188"/>
        <v/>
      </c>
      <c r="BI293" s="36" t="str">
        <f t="shared" si="189"/>
        <v/>
      </c>
      <c r="BJ293" s="36" t="str">
        <f t="shared" si="190"/>
        <v/>
      </c>
      <c r="BK293" s="36" t="str">
        <f t="shared" si="191"/>
        <v/>
      </c>
      <c r="BL293" s="36" t="str">
        <f t="shared" si="192"/>
        <v/>
      </c>
      <c r="BM293" s="36" t="str">
        <f t="shared" si="193"/>
        <v/>
      </c>
      <c r="BN293" s="38" t="e">
        <f t="shared" si="214"/>
        <v>#DIV/0!</v>
      </c>
      <c r="BO293" s="38" t="e">
        <f t="shared" si="215"/>
        <v>#DIV/0!</v>
      </c>
      <c r="BP293" s="39" t="str">
        <f t="shared" si="194"/>
        <v/>
      </c>
      <c r="BQ293" s="39" t="str">
        <f t="shared" si="195"/>
        <v/>
      </c>
      <c r="BR293" s="39" t="str">
        <f t="shared" si="196"/>
        <v/>
      </c>
      <c r="BS293" s="39" t="str">
        <f t="shared" si="197"/>
        <v/>
      </c>
      <c r="BT293" s="39" t="str">
        <f t="shared" si="198"/>
        <v/>
      </c>
      <c r="BU293" s="39" t="str">
        <f t="shared" si="199"/>
        <v/>
      </c>
      <c r="BV293" s="39" t="str">
        <f t="shared" si="200"/>
        <v/>
      </c>
      <c r="BW293" s="39" t="str">
        <f t="shared" si="201"/>
        <v/>
      </c>
      <c r="BX293" s="39" t="str">
        <f t="shared" si="202"/>
        <v/>
      </c>
      <c r="BY293" s="39" t="str">
        <f t="shared" si="203"/>
        <v/>
      </c>
      <c r="BZ293" s="39" t="str">
        <f t="shared" si="204"/>
        <v/>
      </c>
      <c r="CA293" s="39" t="str">
        <f t="shared" si="205"/>
        <v/>
      </c>
      <c r="CB293" s="39" t="str">
        <f t="shared" si="206"/>
        <v/>
      </c>
      <c r="CC293" s="39" t="str">
        <f t="shared" si="207"/>
        <v/>
      </c>
      <c r="CD293" s="39" t="str">
        <f t="shared" si="208"/>
        <v/>
      </c>
      <c r="CE293" s="39" t="str">
        <f t="shared" si="209"/>
        <v/>
      </c>
      <c r="CF293" s="39" t="str">
        <f t="shared" si="210"/>
        <v/>
      </c>
      <c r="CG293" s="39" t="str">
        <f t="shared" si="211"/>
        <v/>
      </c>
      <c r="CH293" s="39" t="str">
        <f t="shared" si="212"/>
        <v/>
      </c>
      <c r="CI293" s="39" t="str">
        <f t="shared" si="213"/>
        <v/>
      </c>
    </row>
    <row r="294" spans="1:87">
      <c r="A294" s="18"/>
      <c r="B294" s="15" t="str">
        <f>'Gene Table'!E293</f>
        <v>hsa-miR-188-5p</v>
      </c>
      <c r="C294" s="15" t="str">
        <f>'Gene Table'!B293</f>
        <v>M03</v>
      </c>
      <c r="D294" s="16" t="str">
        <f>IF(SUM('Test Sample Data'!D$3:D$98)&gt;10,IF(AND(ISNUMBER('Test Sample Data'!D293),'Test Sample Data'!D293&lt;$B$1,'Test Sample Data'!D293&gt;0),'Test Sample Data'!D293,$B$1),"")</f>
        <v/>
      </c>
      <c r="E294" s="17" t="str">
        <f>IF(SUM('Test Sample Data'!E$3:E$98)&gt;10,IF(AND(ISNUMBER('Test Sample Data'!E293),'Test Sample Data'!E293&lt;$B$1,'Test Sample Data'!E293&gt;0),'Test Sample Data'!E293,$B$1),"")</f>
        <v/>
      </c>
      <c r="F294" s="17" t="str">
        <f>IF(SUM('Test Sample Data'!F$3:F$98)&gt;10,IF(AND(ISNUMBER('Test Sample Data'!F293),'Test Sample Data'!F293&lt;$B$1,'Test Sample Data'!F293&gt;0),'Test Sample Data'!F293,$B$1),"")</f>
        <v/>
      </c>
      <c r="G294" s="17" t="str">
        <f>IF(SUM('Test Sample Data'!G$3:G$98)&gt;10,IF(AND(ISNUMBER('Test Sample Data'!G293),'Test Sample Data'!G293&lt;$B$1,'Test Sample Data'!G293&gt;0),'Test Sample Data'!G293,$B$1),"")</f>
        <v/>
      </c>
      <c r="H294" s="17" t="str">
        <f>IF(SUM('Test Sample Data'!H$3:H$98)&gt;10,IF(AND(ISNUMBER('Test Sample Data'!H293),'Test Sample Data'!H293&lt;$B$1,'Test Sample Data'!H293&gt;0),'Test Sample Data'!H293,$B$1),"")</f>
        <v/>
      </c>
      <c r="I294" s="17" t="str">
        <f>IF(SUM('Test Sample Data'!I$3:I$98)&gt;10,IF(AND(ISNUMBER('Test Sample Data'!I293),'Test Sample Data'!I293&lt;$B$1,'Test Sample Data'!I293&gt;0),'Test Sample Data'!I293,$B$1),"")</f>
        <v/>
      </c>
      <c r="J294" s="17" t="str">
        <f>IF(SUM('Test Sample Data'!J$3:J$98)&gt;10,IF(AND(ISNUMBER('Test Sample Data'!J293),'Test Sample Data'!J293&lt;$B$1,'Test Sample Data'!J293&gt;0),'Test Sample Data'!J293,$B$1),"")</f>
        <v/>
      </c>
      <c r="K294" s="17" t="str">
        <f>IF(SUM('Test Sample Data'!K$3:K$98)&gt;10,IF(AND(ISNUMBER('Test Sample Data'!K293),'Test Sample Data'!K293&lt;$B$1,'Test Sample Data'!K293&gt;0),'Test Sample Data'!K293,$B$1),"")</f>
        <v/>
      </c>
      <c r="L294" s="17" t="str">
        <f>IF(SUM('Test Sample Data'!L$3:L$98)&gt;10,IF(AND(ISNUMBER('Test Sample Data'!L293),'Test Sample Data'!L293&lt;$B$1,'Test Sample Data'!L293&gt;0),'Test Sample Data'!L293,$B$1),"")</f>
        <v/>
      </c>
      <c r="M294" s="17" t="str">
        <f>IF(SUM('Test Sample Data'!M$3:M$98)&gt;10,IF(AND(ISNUMBER('Test Sample Data'!M293),'Test Sample Data'!M293&lt;$B$1,'Test Sample Data'!M293&gt;0),'Test Sample Data'!M293,$B$1),"")</f>
        <v/>
      </c>
      <c r="N294" s="17" t="str">
        <f>'Gene Table'!E293</f>
        <v>hsa-miR-188-5p</v>
      </c>
      <c r="O294" s="17" t="str">
        <f>'Gene Table'!B293</f>
        <v>M03</v>
      </c>
      <c r="P294" s="17" t="str">
        <f>IF(SUM('Control Sample Data'!D$3:D$98)&gt;10,IF(AND(ISNUMBER('Control Sample Data'!D293),'Control Sample Data'!D293&lt;$B$1,'Control Sample Data'!D293&gt;0),'Control Sample Data'!D293,$B$1),"")</f>
        <v/>
      </c>
      <c r="Q294" s="17" t="str">
        <f>IF(SUM('Control Sample Data'!E$3:E$98)&gt;10,IF(AND(ISNUMBER('Control Sample Data'!E293),'Control Sample Data'!E293&lt;$B$1,'Control Sample Data'!E293&gt;0),'Control Sample Data'!E293,$B$1),"")</f>
        <v/>
      </c>
      <c r="R294" s="17" t="str">
        <f>IF(SUM('Control Sample Data'!F$3:F$98)&gt;10,IF(AND(ISNUMBER('Control Sample Data'!F293),'Control Sample Data'!F293&lt;$B$1,'Control Sample Data'!F293&gt;0),'Control Sample Data'!F293,$B$1),"")</f>
        <v/>
      </c>
      <c r="S294" s="17" t="str">
        <f>IF(SUM('Control Sample Data'!G$3:G$98)&gt;10,IF(AND(ISNUMBER('Control Sample Data'!G293),'Control Sample Data'!G293&lt;$B$1,'Control Sample Data'!G293&gt;0),'Control Sample Data'!G293,$B$1),"")</f>
        <v/>
      </c>
      <c r="T294" s="17" t="str">
        <f>IF(SUM('Control Sample Data'!H$3:H$98)&gt;10,IF(AND(ISNUMBER('Control Sample Data'!H293),'Control Sample Data'!H293&lt;$B$1,'Control Sample Data'!H293&gt;0),'Control Sample Data'!H293,$B$1),"")</f>
        <v/>
      </c>
      <c r="U294" s="17" t="str">
        <f>IF(SUM('Control Sample Data'!I$3:I$98)&gt;10,IF(AND(ISNUMBER('Control Sample Data'!I293),'Control Sample Data'!I293&lt;$B$1,'Control Sample Data'!I293&gt;0),'Control Sample Data'!I293,$B$1),"")</f>
        <v/>
      </c>
      <c r="V294" s="17" t="str">
        <f>IF(SUM('Control Sample Data'!J$3:J$98)&gt;10,IF(AND(ISNUMBER('Control Sample Data'!J293),'Control Sample Data'!J293&lt;$B$1,'Control Sample Data'!J293&gt;0),'Control Sample Data'!J293,$B$1),"")</f>
        <v/>
      </c>
      <c r="W294" s="17" t="str">
        <f>IF(SUM('Control Sample Data'!K$3:K$98)&gt;10,IF(AND(ISNUMBER('Control Sample Data'!K293),'Control Sample Data'!K293&lt;$B$1,'Control Sample Data'!K293&gt;0),'Control Sample Data'!K293,$B$1),"")</f>
        <v/>
      </c>
      <c r="X294" s="17" t="str">
        <f>IF(SUM('Control Sample Data'!L$3:L$98)&gt;10,IF(AND(ISNUMBER('Control Sample Data'!L293),'Control Sample Data'!L293&lt;$B$1,'Control Sample Data'!L293&gt;0),'Control Sample Data'!L293,$B$1),"")</f>
        <v/>
      </c>
      <c r="Y294" s="40" t="str">
        <f>IF(SUM('Control Sample Data'!M$3:M$98)&gt;10,IF(AND(ISNUMBER('Control Sample Data'!M293),'Control Sample Data'!M293&lt;$B$1,'Control Sample Data'!M293&gt;0),'Control Sample Data'!M293,$B$1),"")</f>
        <v/>
      </c>
      <c r="Z294" s="41"/>
      <c r="AA294" s="41"/>
      <c r="AB294" s="41"/>
      <c r="AC294" s="41"/>
      <c r="AD294" s="41"/>
      <c r="AE294" s="41"/>
      <c r="AF294" s="41"/>
      <c r="AG294" s="41"/>
      <c r="AH294" s="41"/>
      <c r="AI294" s="41"/>
      <c r="AJ294" s="41"/>
      <c r="AK294" s="41"/>
      <c r="AL294" s="41"/>
      <c r="AM294" s="41"/>
      <c r="AN294" s="41"/>
      <c r="AO294" s="41"/>
      <c r="AP294" s="41"/>
      <c r="AQ294" s="41"/>
      <c r="AR294" s="41"/>
      <c r="AS294" s="41"/>
      <c r="AT294" s="36" t="str">
        <f t="shared" si="174"/>
        <v/>
      </c>
      <c r="AU294" s="36" t="str">
        <f t="shared" si="175"/>
        <v/>
      </c>
      <c r="AV294" s="36" t="str">
        <f t="shared" si="176"/>
        <v/>
      </c>
      <c r="AW294" s="36" t="str">
        <f t="shared" si="177"/>
        <v/>
      </c>
      <c r="AX294" s="36" t="str">
        <f t="shared" si="178"/>
        <v/>
      </c>
      <c r="AY294" s="36" t="str">
        <f t="shared" si="179"/>
        <v/>
      </c>
      <c r="AZ294" s="36" t="str">
        <f t="shared" si="180"/>
        <v/>
      </c>
      <c r="BA294" s="36" t="str">
        <f t="shared" si="181"/>
        <v/>
      </c>
      <c r="BB294" s="36" t="str">
        <f t="shared" si="182"/>
        <v/>
      </c>
      <c r="BC294" s="36" t="str">
        <f t="shared" si="183"/>
        <v/>
      </c>
      <c r="BD294" s="36" t="str">
        <f t="shared" si="184"/>
        <v/>
      </c>
      <c r="BE294" s="36" t="str">
        <f t="shared" si="185"/>
        <v/>
      </c>
      <c r="BF294" s="36" t="str">
        <f t="shared" si="186"/>
        <v/>
      </c>
      <c r="BG294" s="36" t="str">
        <f t="shared" si="187"/>
        <v/>
      </c>
      <c r="BH294" s="36" t="str">
        <f t="shared" si="188"/>
        <v/>
      </c>
      <c r="BI294" s="36" t="str">
        <f t="shared" si="189"/>
        <v/>
      </c>
      <c r="BJ294" s="36" t="str">
        <f t="shared" si="190"/>
        <v/>
      </c>
      <c r="BK294" s="36" t="str">
        <f t="shared" si="191"/>
        <v/>
      </c>
      <c r="BL294" s="36" t="str">
        <f t="shared" si="192"/>
        <v/>
      </c>
      <c r="BM294" s="36" t="str">
        <f t="shared" si="193"/>
        <v/>
      </c>
      <c r="BN294" s="38" t="e">
        <f t="shared" si="214"/>
        <v>#DIV/0!</v>
      </c>
      <c r="BO294" s="38" t="e">
        <f t="shared" si="215"/>
        <v>#DIV/0!</v>
      </c>
      <c r="BP294" s="39" t="str">
        <f t="shared" si="194"/>
        <v/>
      </c>
      <c r="BQ294" s="39" t="str">
        <f t="shared" si="195"/>
        <v/>
      </c>
      <c r="BR294" s="39" t="str">
        <f t="shared" si="196"/>
        <v/>
      </c>
      <c r="BS294" s="39" t="str">
        <f t="shared" si="197"/>
        <v/>
      </c>
      <c r="BT294" s="39" t="str">
        <f t="shared" si="198"/>
        <v/>
      </c>
      <c r="BU294" s="39" t="str">
        <f t="shared" si="199"/>
        <v/>
      </c>
      <c r="BV294" s="39" t="str">
        <f t="shared" si="200"/>
        <v/>
      </c>
      <c r="BW294" s="39" t="str">
        <f t="shared" si="201"/>
        <v/>
      </c>
      <c r="BX294" s="39" t="str">
        <f t="shared" si="202"/>
        <v/>
      </c>
      <c r="BY294" s="39" t="str">
        <f t="shared" si="203"/>
        <v/>
      </c>
      <c r="BZ294" s="39" t="str">
        <f t="shared" si="204"/>
        <v/>
      </c>
      <c r="CA294" s="39" t="str">
        <f t="shared" si="205"/>
        <v/>
      </c>
      <c r="CB294" s="39" t="str">
        <f t="shared" si="206"/>
        <v/>
      </c>
      <c r="CC294" s="39" t="str">
        <f t="shared" si="207"/>
        <v/>
      </c>
      <c r="CD294" s="39" t="str">
        <f t="shared" si="208"/>
        <v/>
      </c>
      <c r="CE294" s="39" t="str">
        <f t="shared" si="209"/>
        <v/>
      </c>
      <c r="CF294" s="39" t="str">
        <f t="shared" si="210"/>
        <v/>
      </c>
      <c r="CG294" s="39" t="str">
        <f t="shared" si="211"/>
        <v/>
      </c>
      <c r="CH294" s="39" t="str">
        <f t="shared" si="212"/>
        <v/>
      </c>
      <c r="CI294" s="39" t="str">
        <f t="shared" si="213"/>
        <v/>
      </c>
    </row>
    <row r="295" spans="1:87">
      <c r="A295" s="18"/>
      <c r="B295" s="15" t="str">
        <f>'Gene Table'!E294</f>
        <v>hsa-miR-653</v>
      </c>
      <c r="C295" s="15" t="str">
        <f>'Gene Table'!B294</f>
        <v>M04</v>
      </c>
      <c r="D295" s="16" t="str">
        <f>IF(SUM('Test Sample Data'!D$3:D$98)&gt;10,IF(AND(ISNUMBER('Test Sample Data'!D294),'Test Sample Data'!D294&lt;$B$1,'Test Sample Data'!D294&gt;0),'Test Sample Data'!D294,$B$1),"")</f>
        <v/>
      </c>
      <c r="E295" s="17" t="str">
        <f>IF(SUM('Test Sample Data'!E$3:E$98)&gt;10,IF(AND(ISNUMBER('Test Sample Data'!E294),'Test Sample Data'!E294&lt;$B$1,'Test Sample Data'!E294&gt;0),'Test Sample Data'!E294,$B$1),"")</f>
        <v/>
      </c>
      <c r="F295" s="17" t="str">
        <f>IF(SUM('Test Sample Data'!F$3:F$98)&gt;10,IF(AND(ISNUMBER('Test Sample Data'!F294),'Test Sample Data'!F294&lt;$B$1,'Test Sample Data'!F294&gt;0),'Test Sample Data'!F294,$B$1),"")</f>
        <v/>
      </c>
      <c r="G295" s="17" t="str">
        <f>IF(SUM('Test Sample Data'!G$3:G$98)&gt;10,IF(AND(ISNUMBER('Test Sample Data'!G294),'Test Sample Data'!G294&lt;$B$1,'Test Sample Data'!G294&gt;0),'Test Sample Data'!G294,$B$1),"")</f>
        <v/>
      </c>
      <c r="H295" s="17" t="str">
        <f>IF(SUM('Test Sample Data'!H$3:H$98)&gt;10,IF(AND(ISNUMBER('Test Sample Data'!H294),'Test Sample Data'!H294&lt;$B$1,'Test Sample Data'!H294&gt;0),'Test Sample Data'!H294,$B$1),"")</f>
        <v/>
      </c>
      <c r="I295" s="17" t="str">
        <f>IF(SUM('Test Sample Data'!I$3:I$98)&gt;10,IF(AND(ISNUMBER('Test Sample Data'!I294),'Test Sample Data'!I294&lt;$B$1,'Test Sample Data'!I294&gt;0),'Test Sample Data'!I294,$B$1),"")</f>
        <v/>
      </c>
      <c r="J295" s="17" t="str">
        <f>IF(SUM('Test Sample Data'!J$3:J$98)&gt;10,IF(AND(ISNUMBER('Test Sample Data'!J294),'Test Sample Data'!J294&lt;$B$1,'Test Sample Data'!J294&gt;0),'Test Sample Data'!J294,$B$1),"")</f>
        <v/>
      </c>
      <c r="K295" s="17" t="str">
        <f>IF(SUM('Test Sample Data'!K$3:K$98)&gt;10,IF(AND(ISNUMBER('Test Sample Data'!K294),'Test Sample Data'!K294&lt;$B$1,'Test Sample Data'!K294&gt;0),'Test Sample Data'!K294,$B$1),"")</f>
        <v/>
      </c>
      <c r="L295" s="17" t="str">
        <f>IF(SUM('Test Sample Data'!L$3:L$98)&gt;10,IF(AND(ISNUMBER('Test Sample Data'!L294),'Test Sample Data'!L294&lt;$B$1,'Test Sample Data'!L294&gt;0),'Test Sample Data'!L294,$B$1),"")</f>
        <v/>
      </c>
      <c r="M295" s="17" t="str">
        <f>IF(SUM('Test Sample Data'!M$3:M$98)&gt;10,IF(AND(ISNUMBER('Test Sample Data'!M294),'Test Sample Data'!M294&lt;$B$1,'Test Sample Data'!M294&gt;0),'Test Sample Data'!M294,$B$1),"")</f>
        <v/>
      </c>
      <c r="N295" s="17" t="str">
        <f>'Gene Table'!E294</f>
        <v>hsa-miR-653</v>
      </c>
      <c r="O295" s="17" t="str">
        <f>'Gene Table'!B294</f>
        <v>M04</v>
      </c>
      <c r="P295" s="17" t="str">
        <f>IF(SUM('Control Sample Data'!D$3:D$98)&gt;10,IF(AND(ISNUMBER('Control Sample Data'!D294),'Control Sample Data'!D294&lt;$B$1,'Control Sample Data'!D294&gt;0),'Control Sample Data'!D294,$B$1),"")</f>
        <v/>
      </c>
      <c r="Q295" s="17" t="str">
        <f>IF(SUM('Control Sample Data'!E$3:E$98)&gt;10,IF(AND(ISNUMBER('Control Sample Data'!E294),'Control Sample Data'!E294&lt;$B$1,'Control Sample Data'!E294&gt;0),'Control Sample Data'!E294,$B$1),"")</f>
        <v/>
      </c>
      <c r="R295" s="17" t="str">
        <f>IF(SUM('Control Sample Data'!F$3:F$98)&gt;10,IF(AND(ISNUMBER('Control Sample Data'!F294),'Control Sample Data'!F294&lt;$B$1,'Control Sample Data'!F294&gt;0),'Control Sample Data'!F294,$B$1),"")</f>
        <v/>
      </c>
      <c r="S295" s="17" t="str">
        <f>IF(SUM('Control Sample Data'!G$3:G$98)&gt;10,IF(AND(ISNUMBER('Control Sample Data'!G294),'Control Sample Data'!G294&lt;$B$1,'Control Sample Data'!G294&gt;0),'Control Sample Data'!G294,$B$1),"")</f>
        <v/>
      </c>
      <c r="T295" s="17" t="str">
        <f>IF(SUM('Control Sample Data'!H$3:H$98)&gt;10,IF(AND(ISNUMBER('Control Sample Data'!H294),'Control Sample Data'!H294&lt;$B$1,'Control Sample Data'!H294&gt;0),'Control Sample Data'!H294,$B$1),"")</f>
        <v/>
      </c>
      <c r="U295" s="17" t="str">
        <f>IF(SUM('Control Sample Data'!I$3:I$98)&gt;10,IF(AND(ISNUMBER('Control Sample Data'!I294),'Control Sample Data'!I294&lt;$B$1,'Control Sample Data'!I294&gt;0),'Control Sample Data'!I294,$B$1),"")</f>
        <v/>
      </c>
      <c r="V295" s="17" t="str">
        <f>IF(SUM('Control Sample Data'!J$3:J$98)&gt;10,IF(AND(ISNUMBER('Control Sample Data'!J294),'Control Sample Data'!J294&lt;$B$1,'Control Sample Data'!J294&gt;0),'Control Sample Data'!J294,$B$1),"")</f>
        <v/>
      </c>
      <c r="W295" s="17" t="str">
        <f>IF(SUM('Control Sample Data'!K$3:K$98)&gt;10,IF(AND(ISNUMBER('Control Sample Data'!K294),'Control Sample Data'!K294&lt;$B$1,'Control Sample Data'!K294&gt;0),'Control Sample Data'!K294,$B$1),"")</f>
        <v/>
      </c>
      <c r="X295" s="17" t="str">
        <f>IF(SUM('Control Sample Data'!L$3:L$98)&gt;10,IF(AND(ISNUMBER('Control Sample Data'!L294),'Control Sample Data'!L294&lt;$B$1,'Control Sample Data'!L294&gt;0),'Control Sample Data'!L294,$B$1),"")</f>
        <v/>
      </c>
      <c r="Y295" s="40" t="str">
        <f>IF(SUM('Control Sample Data'!M$3:M$98)&gt;10,IF(AND(ISNUMBER('Control Sample Data'!M294),'Control Sample Data'!M294&lt;$B$1,'Control Sample Data'!M294&gt;0),'Control Sample Data'!M294,$B$1),"")</f>
        <v/>
      </c>
      <c r="Z295" s="41"/>
      <c r="AA295" s="41"/>
      <c r="AB295" s="41"/>
      <c r="AC295" s="41"/>
      <c r="AD295" s="41"/>
      <c r="AE295" s="41"/>
      <c r="AF295" s="41"/>
      <c r="AG295" s="41"/>
      <c r="AH295" s="41"/>
      <c r="AI295" s="41"/>
      <c r="AJ295" s="41"/>
      <c r="AK295" s="41"/>
      <c r="AL295" s="41"/>
      <c r="AM295" s="41"/>
      <c r="AN295" s="41"/>
      <c r="AO295" s="41"/>
      <c r="AP295" s="41"/>
      <c r="AQ295" s="41"/>
      <c r="AR295" s="41"/>
      <c r="AS295" s="41"/>
      <c r="AT295" s="36" t="str">
        <f t="shared" si="174"/>
        <v/>
      </c>
      <c r="AU295" s="36" t="str">
        <f t="shared" si="175"/>
        <v/>
      </c>
      <c r="AV295" s="36" t="str">
        <f t="shared" si="176"/>
        <v/>
      </c>
      <c r="AW295" s="36" t="str">
        <f t="shared" si="177"/>
        <v/>
      </c>
      <c r="AX295" s="36" t="str">
        <f t="shared" si="178"/>
        <v/>
      </c>
      <c r="AY295" s="36" t="str">
        <f t="shared" si="179"/>
        <v/>
      </c>
      <c r="AZ295" s="36" t="str">
        <f t="shared" si="180"/>
        <v/>
      </c>
      <c r="BA295" s="36" t="str">
        <f t="shared" si="181"/>
        <v/>
      </c>
      <c r="BB295" s="36" t="str">
        <f t="shared" si="182"/>
        <v/>
      </c>
      <c r="BC295" s="36" t="str">
        <f t="shared" si="183"/>
        <v/>
      </c>
      <c r="BD295" s="36" t="str">
        <f t="shared" si="184"/>
        <v/>
      </c>
      <c r="BE295" s="36" t="str">
        <f t="shared" si="185"/>
        <v/>
      </c>
      <c r="BF295" s="36" t="str">
        <f t="shared" si="186"/>
        <v/>
      </c>
      <c r="BG295" s="36" t="str">
        <f t="shared" si="187"/>
        <v/>
      </c>
      <c r="BH295" s="36" t="str">
        <f t="shared" si="188"/>
        <v/>
      </c>
      <c r="BI295" s="36" t="str">
        <f t="shared" si="189"/>
        <v/>
      </c>
      <c r="BJ295" s="36" t="str">
        <f t="shared" si="190"/>
        <v/>
      </c>
      <c r="BK295" s="36" t="str">
        <f t="shared" si="191"/>
        <v/>
      </c>
      <c r="BL295" s="36" t="str">
        <f t="shared" si="192"/>
        <v/>
      </c>
      <c r="BM295" s="36" t="str">
        <f t="shared" si="193"/>
        <v/>
      </c>
      <c r="BN295" s="38" t="e">
        <f t="shared" si="214"/>
        <v>#DIV/0!</v>
      </c>
      <c r="BO295" s="38" t="e">
        <f t="shared" si="215"/>
        <v>#DIV/0!</v>
      </c>
      <c r="BP295" s="39" t="str">
        <f t="shared" si="194"/>
        <v/>
      </c>
      <c r="BQ295" s="39" t="str">
        <f t="shared" si="195"/>
        <v/>
      </c>
      <c r="BR295" s="39" t="str">
        <f t="shared" si="196"/>
        <v/>
      </c>
      <c r="BS295" s="39" t="str">
        <f t="shared" si="197"/>
        <v/>
      </c>
      <c r="BT295" s="39" t="str">
        <f t="shared" si="198"/>
        <v/>
      </c>
      <c r="BU295" s="39" t="str">
        <f t="shared" si="199"/>
        <v/>
      </c>
      <c r="BV295" s="39" t="str">
        <f t="shared" si="200"/>
        <v/>
      </c>
      <c r="BW295" s="39" t="str">
        <f t="shared" si="201"/>
        <v/>
      </c>
      <c r="BX295" s="39" t="str">
        <f t="shared" si="202"/>
        <v/>
      </c>
      <c r="BY295" s="39" t="str">
        <f t="shared" si="203"/>
        <v/>
      </c>
      <c r="BZ295" s="39" t="str">
        <f t="shared" si="204"/>
        <v/>
      </c>
      <c r="CA295" s="39" t="str">
        <f t="shared" si="205"/>
        <v/>
      </c>
      <c r="CB295" s="39" t="str">
        <f t="shared" si="206"/>
        <v/>
      </c>
      <c r="CC295" s="39" t="str">
        <f t="shared" si="207"/>
        <v/>
      </c>
      <c r="CD295" s="39" t="str">
        <f t="shared" si="208"/>
        <v/>
      </c>
      <c r="CE295" s="39" t="str">
        <f t="shared" si="209"/>
        <v/>
      </c>
      <c r="CF295" s="39" t="str">
        <f t="shared" si="210"/>
        <v/>
      </c>
      <c r="CG295" s="39" t="str">
        <f t="shared" si="211"/>
        <v/>
      </c>
      <c r="CH295" s="39" t="str">
        <f t="shared" si="212"/>
        <v/>
      </c>
      <c r="CI295" s="39" t="str">
        <f t="shared" si="213"/>
        <v/>
      </c>
    </row>
    <row r="296" spans="1:87">
      <c r="A296" s="18"/>
      <c r="B296" s="15" t="str">
        <f>'Gene Table'!E295</f>
        <v>hsa-miR-191-5p</v>
      </c>
      <c r="C296" s="15" t="str">
        <f>'Gene Table'!B295</f>
        <v>M05</v>
      </c>
      <c r="D296" s="16" t="str">
        <f>IF(SUM('Test Sample Data'!D$3:D$98)&gt;10,IF(AND(ISNUMBER('Test Sample Data'!D295),'Test Sample Data'!D295&lt;$B$1,'Test Sample Data'!D295&gt;0),'Test Sample Data'!D295,$B$1),"")</f>
        <v/>
      </c>
      <c r="E296" s="17" t="str">
        <f>IF(SUM('Test Sample Data'!E$3:E$98)&gt;10,IF(AND(ISNUMBER('Test Sample Data'!E295),'Test Sample Data'!E295&lt;$B$1,'Test Sample Data'!E295&gt;0),'Test Sample Data'!E295,$B$1),"")</f>
        <v/>
      </c>
      <c r="F296" s="17" t="str">
        <f>IF(SUM('Test Sample Data'!F$3:F$98)&gt;10,IF(AND(ISNUMBER('Test Sample Data'!F295),'Test Sample Data'!F295&lt;$B$1,'Test Sample Data'!F295&gt;0),'Test Sample Data'!F295,$B$1),"")</f>
        <v/>
      </c>
      <c r="G296" s="17" t="str">
        <f>IF(SUM('Test Sample Data'!G$3:G$98)&gt;10,IF(AND(ISNUMBER('Test Sample Data'!G295),'Test Sample Data'!G295&lt;$B$1,'Test Sample Data'!G295&gt;0),'Test Sample Data'!G295,$B$1),"")</f>
        <v/>
      </c>
      <c r="H296" s="17" t="str">
        <f>IF(SUM('Test Sample Data'!H$3:H$98)&gt;10,IF(AND(ISNUMBER('Test Sample Data'!H295),'Test Sample Data'!H295&lt;$B$1,'Test Sample Data'!H295&gt;0),'Test Sample Data'!H295,$B$1),"")</f>
        <v/>
      </c>
      <c r="I296" s="17" t="str">
        <f>IF(SUM('Test Sample Data'!I$3:I$98)&gt;10,IF(AND(ISNUMBER('Test Sample Data'!I295),'Test Sample Data'!I295&lt;$B$1,'Test Sample Data'!I295&gt;0),'Test Sample Data'!I295,$B$1),"")</f>
        <v/>
      </c>
      <c r="J296" s="17" t="str">
        <f>IF(SUM('Test Sample Data'!J$3:J$98)&gt;10,IF(AND(ISNUMBER('Test Sample Data'!J295),'Test Sample Data'!J295&lt;$B$1,'Test Sample Data'!J295&gt;0),'Test Sample Data'!J295,$B$1),"")</f>
        <v/>
      </c>
      <c r="K296" s="17" t="str">
        <f>IF(SUM('Test Sample Data'!K$3:K$98)&gt;10,IF(AND(ISNUMBER('Test Sample Data'!K295),'Test Sample Data'!K295&lt;$B$1,'Test Sample Data'!K295&gt;0),'Test Sample Data'!K295,$B$1),"")</f>
        <v/>
      </c>
      <c r="L296" s="17" t="str">
        <f>IF(SUM('Test Sample Data'!L$3:L$98)&gt;10,IF(AND(ISNUMBER('Test Sample Data'!L295),'Test Sample Data'!L295&lt;$B$1,'Test Sample Data'!L295&gt;0),'Test Sample Data'!L295,$B$1),"")</f>
        <v/>
      </c>
      <c r="M296" s="17" t="str">
        <f>IF(SUM('Test Sample Data'!M$3:M$98)&gt;10,IF(AND(ISNUMBER('Test Sample Data'!M295),'Test Sample Data'!M295&lt;$B$1,'Test Sample Data'!M295&gt;0),'Test Sample Data'!M295,$B$1),"")</f>
        <v/>
      </c>
      <c r="N296" s="17" t="str">
        <f>'Gene Table'!E295</f>
        <v>hsa-miR-191-5p</v>
      </c>
      <c r="O296" s="17" t="str">
        <f>'Gene Table'!B295</f>
        <v>M05</v>
      </c>
      <c r="P296" s="17" t="str">
        <f>IF(SUM('Control Sample Data'!D$3:D$98)&gt;10,IF(AND(ISNUMBER('Control Sample Data'!D295),'Control Sample Data'!D295&lt;$B$1,'Control Sample Data'!D295&gt;0),'Control Sample Data'!D295,$B$1),"")</f>
        <v/>
      </c>
      <c r="Q296" s="17" t="str">
        <f>IF(SUM('Control Sample Data'!E$3:E$98)&gt;10,IF(AND(ISNUMBER('Control Sample Data'!E295),'Control Sample Data'!E295&lt;$B$1,'Control Sample Data'!E295&gt;0),'Control Sample Data'!E295,$B$1),"")</f>
        <v/>
      </c>
      <c r="R296" s="17" t="str">
        <f>IF(SUM('Control Sample Data'!F$3:F$98)&gt;10,IF(AND(ISNUMBER('Control Sample Data'!F295),'Control Sample Data'!F295&lt;$B$1,'Control Sample Data'!F295&gt;0),'Control Sample Data'!F295,$B$1),"")</f>
        <v/>
      </c>
      <c r="S296" s="17" t="str">
        <f>IF(SUM('Control Sample Data'!G$3:G$98)&gt;10,IF(AND(ISNUMBER('Control Sample Data'!G295),'Control Sample Data'!G295&lt;$B$1,'Control Sample Data'!G295&gt;0),'Control Sample Data'!G295,$B$1),"")</f>
        <v/>
      </c>
      <c r="T296" s="17" t="str">
        <f>IF(SUM('Control Sample Data'!H$3:H$98)&gt;10,IF(AND(ISNUMBER('Control Sample Data'!H295),'Control Sample Data'!H295&lt;$B$1,'Control Sample Data'!H295&gt;0),'Control Sample Data'!H295,$B$1),"")</f>
        <v/>
      </c>
      <c r="U296" s="17" t="str">
        <f>IF(SUM('Control Sample Data'!I$3:I$98)&gt;10,IF(AND(ISNUMBER('Control Sample Data'!I295),'Control Sample Data'!I295&lt;$B$1,'Control Sample Data'!I295&gt;0),'Control Sample Data'!I295,$B$1),"")</f>
        <v/>
      </c>
      <c r="V296" s="17" t="str">
        <f>IF(SUM('Control Sample Data'!J$3:J$98)&gt;10,IF(AND(ISNUMBER('Control Sample Data'!J295),'Control Sample Data'!J295&lt;$B$1,'Control Sample Data'!J295&gt;0),'Control Sample Data'!J295,$B$1),"")</f>
        <v/>
      </c>
      <c r="W296" s="17" t="str">
        <f>IF(SUM('Control Sample Data'!K$3:K$98)&gt;10,IF(AND(ISNUMBER('Control Sample Data'!K295),'Control Sample Data'!K295&lt;$B$1,'Control Sample Data'!K295&gt;0),'Control Sample Data'!K295,$B$1),"")</f>
        <v/>
      </c>
      <c r="X296" s="17" t="str">
        <f>IF(SUM('Control Sample Data'!L$3:L$98)&gt;10,IF(AND(ISNUMBER('Control Sample Data'!L295),'Control Sample Data'!L295&lt;$B$1,'Control Sample Data'!L295&gt;0),'Control Sample Data'!L295,$B$1),"")</f>
        <v/>
      </c>
      <c r="Y296" s="40" t="str">
        <f>IF(SUM('Control Sample Data'!M$3:M$98)&gt;10,IF(AND(ISNUMBER('Control Sample Data'!M295),'Control Sample Data'!M295&lt;$B$1,'Control Sample Data'!M295&gt;0),'Control Sample Data'!M295,$B$1),"")</f>
        <v/>
      </c>
      <c r="Z296" s="41"/>
      <c r="AA296" s="41"/>
      <c r="AB296" s="41"/>
      <c r="AC296" s="41"/>
      <c r="AD296" s="41"/>
      <c r="AE296" s="41"/>
      <c r="AF296" s="41"/>
      <c r="AG296" s="41"/>
      <c r="AH296" s="41"/>
      <c r="AI296" s="41"/>
      <c r="AJ296" s="41"/>
      <c r="AK296" s="41"/>
      <c r="AL296" s="41"/>
      <c r="AM296" s="41"/>
      <c r="AN296" s="41"/>
      <c r="AO296" s="41"/>
      <c r="AP296" s="41"/>
      <c r="AQ296" s="41"/>
      <c r="AR296" s="41"/>
      <c r="AS296" s="41"/>
      <c r="AT296" s="36" t="str">
        <f t="shared" si="174"/>
        <v/>
      </c>
      <c r="AU296" s="36" t="str">
        <f t="shared" si="175"/>
        <v/>
      </c>
      <c r="AV296" s="36" t="str">
        <f t="shared" si="176"/>
        <v/>
      </c>
      <c r="AW296" s="36" t="str">
        <f t="shared" si="177"/>
        <v/>
      </c>
      <c r="AX296" s="36" t="str">
        <f t="shared" si="178"/>
        <v/>
      </c>
      <c r="AY296" s="36" t="str">
        <f t="shared" si="179"/>
        <v/>
      </c>
      <c r="AZ296" s="36" t="str">
        <f t="shared" si="180"/>
        <v/>
      </c>
      <c r="BA296" s="36" t="str">
        <f t="shared" si="181"/>
        <v/>
      </c>
      <c r="BB296" s="36" t="str">
        <f t="shared" si="182"/>
        <v/>
      </c>
      <c r="BC296" s="36" t="str">
        <f t="shared" si="183"/>
        <v/>
      </c>
      <c r="BD296" s="36" t="str">
        <f t="shared" si="184"/>
        <v/>
      </c>
      <c r="BE296" s="36" t="str">
        <f t="shared" si="185"/>
        <v/>
      </c>
      <c r="BF296" s="36" t="str">
        <f t="shared" si="186"/>
        <v/>
      </c>
      <c r="BG296" s="36" t="str">
        <f t="shared" si="187"/>
        <v/>
      </c>
      <c r="BH296" s="36" t="str">
        <f t="shared" si="188"/>
        <v/>
      </c>
      <c r="BI296" s="36" t="str">
        <f t="shared" si="189"/>
        <v/>
      </c>
      <c r="BJ296" s="36" t="str">
        <f t="shared" si="190"/>
        <v/>
      </c>
      <c r="BK296" s="36" t="str">
        <f t="shared" si="191"/>
        <v/>
      </c>
      <c r="BL296" s="36" t="str">
        <f t="shared" si="192"/>
        <v/>
      </c>
      <c r="BM296" s="36" t="str">
        <f t="shared" si="193"/>
        <v/>
      </c>
      <c r="BN296" s="38" t="e">
        <f t="shared" si="214"/>
        <v>#DIV/0!</v>
      </c>
      <c r="BO296" s="38" t="e">
        <f t="shared" si="215"/>
        <v>#DIV/0!</v>
      </c>
      <c r="BP296" s="39" t="str">
        <f t="shared" si="194"/>
        <v/>
      </c>
      <c r="BQ296" s="39" t="str">
        <f t="shared" si="195"/>
        <v/>
      </c>
      <c r="BR296" s="39" t="str">
        <f t="shared" si="196"/>
        <v/>
      </c>
      <c r="BS296" s="39" t="str">
        <f t="shared" si="197"/>
        <v/>
      </c>
      <c r="BT296" s="39" t="str">
        <f t="shared" si="198"/>
        <v/>
      </c>
      <c r="BU296" s="39" t="str">
        <f t="shared" si="199"/>
        <v/>
      </c>
      <c r="BV296" s="39" t="str">
        <f t="shared" si="200"/>
        <v/>
      </c>
      <c r="BW296" s="39" t="str">
        <f t="shared" si="201"/>
        <v/>
      </c>
      <c r="BX296" s="39" t="str">
        <f t="shared" si="202"/>
        <v/>
      </c>
      <c r="BY296" s="39" t="str">
        <f t="shared" si="203"/>
        <v/>
      </c>
      <c r="BZ296" s="39" t="str">
        <f t="shared" si="204"/>
        <v/>
      </c>
      <c r="CA296" s="39" t="str">
        <f t="shared" si="205"/>
        <v/>
      </c>
      <c r="CB296" s="39" t="str">
        <f t="shared" si="206"/>
        <v/>
      </c>
      <c r="CC296" s="39" t="str">
        <f t="shared" si="207"/>
        <v/>
      </c>
      <c r="CD296" s="39" t="str">
        <f t="shared" si="208"/>
        <v/>
      </c>
      <c r="CE296" s="39" t="str">
        <f t="shared" si="209"/>
        <v/>
      </c>
      <c r="CF296" s="39" t="str">
        <f t="shared" si="210"/>
        <v/>
      </c>
      <c r="CG296" s="39" t="str">
        <f t="shared" si="211"/>
        <v/>
      </c>
      <c r="CH296" s="39" t="str">
        <f t="shared" si="212"/>
        <v/>
      </c>
      <c r="CI296" s="39" t="str">
        <f t="shared" si="213"/>
        <v/>
      </c>
    </row>
    <row r="297" spans="1:87">
      <c r="A297" s="18"/>
      <c r="B297" s="15" t="str">
        <f>'Gene Table'!E296</f>
        <v>hsa-miR-548e</v>
      </c>
      <c r="C297" s="15" t="str">
        <f>'Gene Table'!B296</f>
        <v>M06</v>
      </c>
      <c r="D297" s="16" t="str">
        <f>IF(SUM('Test Sample Data'!D$3:D$98)&gt;10,IF(AND(ISNUMBER('Test Sample Data'!D296),'Test Sample Data'!D296&lt;$B$1,'Test Sample Data'!D296&gt;0),'Test Sample Data'!D296,$B$1),"")</f>
        <v/>
      </c>
      <c r="E297" s="17" t="str">
        <f>IF(SUM('Test Sample Data'!E$3:E$98)&gt;10,IF(AND(ISNUMBER('Test Sample Data'!E296),'Test Sample Data'!E296&lt;$B$1,'Test Sample Data'!E296&gt;0),'Test Sample Data'!E296,$B$1),"")</f>
        <v/>
      </c>
      <c r="F297" s="17" t="str">
        <f>IF(SUM('Test Sample Data'!F$3:F$98)&gt;10,IF(AND(ISNUMBER('Test Sample Data'!F296),'Test Sample Data'!F296&lt;$B$1,'Test Sample Data'!F296&gt;0),'Test Sample Data'!F296,$B$1),"")</f>
        <v/>
      </c>
      <c r="G297" s="17" t="str">
        <f>IF(SUM('Test Sample Data'!G$3:G$98)&gt;10,IF(AND(ISNUMBER('Test Sample Data'!G296),'Test Sample Data'!G296&lt;$B$1,'Test Sample Data'!G296&gt;0),'Test Sample Data'!G296,$B$1),"")</f>
        <v/>
      </c>
      <c r="H297" s="17" t="str">
        <f>IF(SUM('Test Sample Data'!H$3:H$98)&gt;10,IF(AND(ISNUMBER('Test Sample Data'!H296),'Test Sample Data'!H296&lt;$B$1,'Test Sample Data'!H296&gt;0),'Test Sample Data'!H296,$B$1),"")</f>
        <v/>
      </c>
      <c r="I297" s="17" t="str">
        <f>IF(SUM('Test Sample Data'!I$3:I$98)&gt;10,IF(AND(ISNUMBER('Test Sample Data'!I296),'Test Sample Data'!I296&lt;$B$1,'Test Sample Data'!I296&gt;0),'Test Sample Data'!I296,$B$1),"")</f>
        <v/>
      </c>
      <c r="J297" s="17" t="str">
        <f>IF(SUM('Test Sample Data'!J$3:J$98)&gt;10,IF(AND(ISNUMBER('Test Sample Data'!J296),'Test Sample Data'!J296&lt;$B$1,'Test Sample Data'!J296&gt;0),'Test Sample Data'!J296,$B$1),"")</f>
        <v/>
      </c>
      <c r="K297" s="17" t="str">
        <f>IF(SUM('Test Sample Data'!K$3:K$98)&gt;10,IF(AND(ISNUMBER('Test Sample Data'!K296),'Test Sample Data'!K296&lt;$B$1,'Test Sample Data'!K296&gt;0),'Test Sample Data'!K296,$B$1),"")</f>
        <v/>
      </c>
      <c r="L297" s="17" t="str">
        <f>IF(SUM('Test Sample Data'!L$3:L$98)&gt;10,IF(AND(ISNUMBER('Test Sample Data'!L296),'Test Sample Data'!L296&lt;$B$1,'Test Sample Data'!L296&gt;0),'Test Sample Data'!L296,$B$1),"")</f>
        <v/>
      </c>
      <c r="M297" s="17" t="str">
        <f>IF(SUM('Test Sample Data'!M$3:M$98)&gt;10,IF(AND(ISNUMBER('Test Sample Data'!M296),'Test Sample Data'!M296&lt;$B$1,'Test Sample Data'!M296&gt;0),'Test Sample Data'!M296,$B$1),"")</f>
        <v/>
      </c>
      <c r="N297" s="17" t="str">
        <f>'Gene Table'!E296</f>
        <v>hsa-miR-548e</v>
      </c>
      <c r="O297" s="17" t="str">
        <f>'Gene Table'!B296</f>
        <v>M06</v>
      </c>
      <c r="P297" s="17" t="str">
        <f>IF(SUM('Control Sample Data'!D$3:D$98)&gt;10,IF(AND(ISNUMBER('Control Sample Data'!D296),'Control Sample Data'!D296&lt;$B$1,'Control Sample Data'!D296&gt;0),'Control Sample Data'!D296,$B$1),"")</f>
        <v/>
      </c>
      <c r="Q297" s="17" t="str">
        <f>IF(SUM('Control Sample Data'!E$3:E$98)&gt;10,IF(AND(ISNUMBER('Control Sample Data'!E296),'Control Sample Data'!E296&lt;$B$1,'Control Sample Data'!E296&gt;0),'Control Sample Data'!E296,$B$1),"")</f>
        <v/>
      </c>
      <c r="R297" s="17" t="str">
        <f>IF(SUM('Control Sample Data'!F$3:F$98)&gt;10,IF(AND(ISNUMBER('Control Sample Data'!F296),'Control Sample Data'!F296&lt;$B$1,'Control Sample Data'!F296&gt;0),'Control Sample Data'!F296,$B$1),"")</f>
        <v/>
      </c>
      <c r="S297" s="17" t="str">
        <f>IF(SUM('Control Sample Data'!G$3:G$98)&gt;10,IF(AND(ISNUMBER('Control Sample Data'!G296),'Control Sample Data'!G296&lt;$B$1,'Control Sample Data'!G296&gt;0),'Control Sample Data'!G296,$B$1),"")</f>
        <v/>
      </c>
      <c r="T297" s="17" t="str">
        <f>IF(SUM('Control Sample Data'!H$3:H$98)&gt;10,IF(AND(ISNUMBER('Control Sample Data'!H296),'Control Sample Data'!H296&lt;$B$1,'Control Sample Data'!H296&gt;0),'Control Sample Data'!H296,$B$1),"")</f>
        <v/>
      </c>
      <c r="U297" s="17" t="str">
        <f>IF(SUM('Control Sample Data'!I$3:I$98)&gt;10,IF(AND(ISNUMBER('Control Sample Data'!I296),'Control Sample Data'!I296&lt;$B$1,'Control Sample Data'!I296&gt;0),'Control Sample Data'!I296,$B$1),"")</f>
        <v/>
      </c>
      <c r="V297" s="17" t="str">
        <f>IF(SUM('Control Sample Data'!J$3:J$98)&gt;10,IF(AND(ISNUMBER('Control Sample Data'!J296),'Control Sample Data'!J296&lt;$B$1,'Control Sample Data'!J296&gt;0),'Control Sample Data'!J296,$B$1),"")</f>
        <v/>
      </c>
      <c r="W297" s="17" t="str">
        <f>IF(SUM('Control Sample Data'!K$3:K$98)&gt;10,IF(AND(ISNUMBER('Control Sample Data'!K296),'Control Sample Data'!K296&lt;$B$1,'Control Sample Data'!K296&gt;0),'Control Sample Data'!K296,$B$1),"")</f>
        <v/>
      </c>
      <c r="X297" s="17" t="str">
        <f>IF(SUM('Control Sample Data'!L$3:L$98)&gt;10,IF(AND(ISNUMBER('Control Sample Data'!L296),'Control Sample Data'!L296&lt;$B$1,'Control Sample Data'!L296&gt;0),'Control Sample Data'!L296,$B$1),"")</f>
        <v/>
      </c>
      <c r="Y297" s="40" t="str">
        <f>IF(SUM('Control Sample Data'!M$3:M$98)&gt;10,IF(AND(ISNUMBER('Control Sample Data'!M296),'Control Sample Data'!M296&lt;$B$1,'Control Sample Data'!M296&gt;0),'Control Sample Data'!M296,$B$1),"")</f>
        <v/>
      </c>
      <c r="Z297" s="41"/>
      <c r="AA297" s="41"/>
      <c r="AB297" s="41"/>
      <c r="AC297" s="41"/>
      <c r="AD297" s="41"/>
      <c r="AE297" s="41"/>
      <c r="AF297" s="41"/>
      <c r="AG297" s="41"/>
      <c r="AH297" s="41"/>
      <c r="AI297" s="41"/>
      <c r="AJ297" s="41"/>
      <c r="AK297" s="41"/>
      <c r="AL297" s="41"/>
      <c r="AM297" s="41"/>
      <c r="AN297" s="41"/>
      <c r="AO297" s="41"/>
      <c r="AP297" s="41"/>
      <c r="AQ297" s="41"/>
      <c r="AR297" s="41"/>
      <c r="AS297" s="41"/>
      <c r="AT297" s="36" t="str">
        <f t="shared" si="174"/>
        <v/>
      </c>
      <c r="AU297" s="36" t="str">
        <f t="shared" si="175"/>
        <v/>
      </c>
      <c r="AV297" s="36" t="str">
        <f t="shared" si="176"/>
        <v/>
      </c>
      <c r="AW297" s="36" t="str">
        <f t="shared" si="177"/>
        <v/>
      </c>
      <c r="AX297" s="36" t="str">
        <f t="shared" si="178"/>
        <v/>
      </c>
      <c r="AY297" s="36" t="str">
        <f t="shared" si="179"/>
        <v/>
      </c>
      <c r="AZ297" s="36" t="str">
        <f t="shared" si="180"/>
        <v/>
      </c>
      <c r="BA297" s="36" t="str">
        <f t="shared" si="181"/>
        <v/>
      </c>
      <c r="BB297" s="36" t="str">
        <f t="shared" si="182"/>
        <v/>
      </c>
      <c r="BC297" s="36" t="str">
        <f t="shared" si="183"/>
        <v/>
      </c>
      <c r="BD297" s="36" t="str">
        <f t="shared" si="184"/>
        <v/>
      </c>
      <c r="BE297" s="36" t="str">
        <f t="shared" si="185"/>
        <v/>
      </c>
      <c r="BF297" s="36" t="str">
        <f t="shared" si="186"/>
        <v/>
      </c>
      <c r="BG297" s="36" t="str">
        <f t="shared" si="187"/>
        <v/>
      </c>
      <c r="BH297" s="36" t="str">
        <f t="shared" si="188"/>
        <v/>
      </c>
      <c r="BI297" s="36" t="str">
        <f t="shared" si="189"/>
        <v/>
      </c>
      <c r="BJ297" s="36" t="str">
        <f t="shared" si="190"/>
        <v/>
      </c>
      <c r="BK297" s="36" t="str">
        <f t="shared" si="191"/>
        <v/>
      </c>
      <c r="BL297" s="36" t="str">
        <f t="shared" si="192"/>
        <v/>
      </c>
      <c r="BM297" s="36" t="str">
        <f t="shared" si="193"/>
        <v/>
      </c>
      <c r="BN297" s="38" t="e">
        <f t="shared" si="214"/>
        <v>#DIV/0!</v>
      </c>
      <c r="BO297" s="38" t="e">
        <f t="shared" si="215"/>
        <v>#DIV/0!</v>
      </c>
      <c r="BP297" s="39" t="str">
        <f t="shared" si="194"/>
        <v/>
      </c>
      <c r="BQ297" s="39" t="str">
        <f t="shared" si="195"/>
        <v/>
      </c>
      <c r="BR297" s="39" t="str">
        <f t="shared" si="196"/>
        <v/>
      </c>
      <c r="BS297" s="39" t="str">
        <f t="shared" si="197"/>
        <v/>
      </c>
      <c r="BT297" s="39" t="str">
        <f t="shared" si="198"/>
        <v/>
      </c>
      <c r="BU297" s="39" t="str">
        <f t="shared" si="199"/>
        <v/>
      </c>
      <c r="BV297" s="39" t="str">
        <f t="shared" si="200"/>
        <v/>
      </c>
      <c r="BW297" s="39" t="str">
        <f t="shared" si="201"/>
        <v/>
      </c>
      <c r="BX297" s="39" t="str">
        <f t="shared" si="202"/>
        <v/>
      </c>
      <c r="BY297" s="39" t="str">
        <f t="shared" si="203"/>
        <v/>
      </c>
      <c r="BZ297" s="39" t="str">
        <f t="shared" si="204"/>
        <v/>
      </c>
      <c r="CA297" s="39" t="str">
        <f t="shared" si="205"/>
        <v/>
      </c>
      <c r="CB297" s="39" t="str">
        <f t="shared" si="206"/>
        <v/>
      </c>
      <c r="CC297" s="39" t="str">
        <f t="shared" si="207"/>
        <v/>
      </c>
      <c r="CD297" s="39" t="str">
        <f t="shared" si="208"/>
        <v/>
      </c>
      <c r="CE297" s="39" t="str">
        <f t="shared" si="209"/>
        <v/>
      </c>
      <c r="CF297" s="39" t="str">
        <f t="shared" si="210"/>
        <v/>
      </c>
      <c r="CG297" s="39" t="str">
        <f t="shared" si="211"/>
        <v/>
      </c>
      <c r="CH297" s="39" t="str">
        <f t="shared" si="212"/>
        <v/>
      </c>
      <c r="CI297" s="39" t="str">
        <f t="shared" si="213"/>
        <v/>
      </c>
    </row>
    <row r="298" spans="1:87">
      <c r="A298" s="18"/>
      <c r="B298" s="15" t="str">
        <f>'Gene Table'!E297</f>
        <v>hsa-miR-193a-3p</v>
      </c>
      <c r="C298" s="15" t="str">
        <f>'Gene Table'!B297</f>
        <v>M07</v>
      </c>
      <c r="D298" s="16" t="str">
        <f>IF(SUM('Test Sample Data'!D$3:D$98)&gt;10,IF(AND(ISNUMBER('Test Sample Data'!D297),'Test Sample Data'!D297&lt;$B$1,'Test Sample Data'!D297&gt;0),'Test Sample Data'!D297,$B$1),"")</f>
        <v/>
      </c>
      <c r="E298" s="17" t="str">
        <f>IF(SUM('Test Sample Data'!E$3:E$98)&gt;10,IF(AND(ISNUMBER('Test Sample Data'!E297),'Test Sample Data'!E297&lt;$B$1,'Test Sample Data'!E297&gt;0),'Test Sample Data'!E297,$B$1),"")</f>
        <v/>
      </c>
      <c r="F298" s="17" t="str">
        <f>IF(SUM('Test Sample Data'!F$3:F$98)&gt;10,IF(AND(ISNUMBER('Test Sample Data'!F297),'Test Sample Data'!F297&lt;$B$1,'Test Sample Data'!F297&gt;0),'Test Sample Data'!F297,$B$1),"")</f>
        <v/>
      </c>
      <c r="G298" s="17" t="str">
        <f>IF(SUM('Test Sample Data'!G$3:G$98)&gt;10,IF(AND(ISNUMBER('Test Sample Data'!G297),'Test Sample Data'!G297&lt;$B$1,'Test Sample Data'!G297&gt;0),'Test Sample Data'!G297,$B$1),"")</f>
        <v/>
      </c>
      <c r="H298" s="17" t="str">
        <f>IF(SUM('Test Sample Data'!H$3:H$98)&gt;10,IF(AND(ISNUMBER('Test Sample Data'!H297),'Test Sample Data'!H297&lt;$B$1,'Test Sample Data'!H297&gt;0),'Test Sample Data'!H297,$B$1),"")</f>
        <v/>
      </c>
      <c r="I298" s="17" t="str">
        <f>IF(SUM('Test Sample Data'!I$3:I$98)&gt;10,IF(AND(ISNUMBER('Test Sample Data'!I297),'Test Sample Data'!I297&lt;$B$1,'Test Sample Data'!I297&gt;0),'Test Sample Data'!I297,$B$1),"")</f>
        <v/>
      </c>
      <c r="J298" s="17" t="str">
        <f>IF(SUM('Test Sample Data'!J$3:J$98)&gt;10,IF(AND(ISNUMBER('Test Sample Data'!J297),'Test Sample Data'!J297&lt;$B$1,'Test Sample Data'!J297&gt;0),'Test Sample Data'!J297,$B$1),"")</f>
        <v/>
      </c>
      <c r="K298" s="17" t="str">
        <f>IF(SUM('Test Sample Data'!K$3:K$98)&gt;10,IF(AND(ISNUMBER('Test Sample Data'!K297),'Test Sample Data'!K297&lt;$B$1,'Test Sample Data'!K297&gt;0),'Test Sample Data'!K297,$B$1),"")</f>
        <v/>
      </c>
      <c r="L298" s="17" t="str">
        <f>IF(SUM('Test Sample Data'!L$3:L$98)&gt;10,IF(AND(ISNUMBER('Test Sample Data'!L297),'Test Sample Data'!L297&lt;$B$1,'Test Sample Data'!L297&gt;0),'Test Sample Data'!L297,$B$1),"")</f>
        <v/>
      </c>
      <c r="M298" s="17" t="str">
        <f>IF(SUM('Test Sample Data'!M$3:M$98)&gt;10,IF(AND(ISNUMBER('Test Sample Data'!M297),'Test Sample Data'!M297&lt;$B$1,'Test Sample Data'!M297&gt;0),'Test Sample Data'!M297,$B$1),"")</f>
        <v/>
      </c>
      <c r="N298" s="17" t="str">
        <f>'Gene Table'!E297</f>
        <v>hsa-miR-193a-3p</v>
      </c>
      <c r="O298" s="17" t="str">
        <f>'Gene Table'!B297</f>
        <v>M07</v>
      </c>
      <c r="P298" s="17" t="str">
        <f>IF(SUM('Control Sample Data'!D$3:D$98)&gt;10,IF(AND(ISNUMBER('Control Sample Data'!D297),'Control Sample Data'!D297&lt;$B$1,'Control Sample Data'!D297&gt;0),'Control Sample Data'!D297,$B$1),"")</f>
        <v/>
      </c>
      <c r="Q298" s="17" t="str">
        <f>IF(SUM('Control Sample Data'!E$3:E$98)&gt;10,IF(AND(ISNUMBER('Control Sample Data'!E297),'Control Sample Data'!E297&lt;$B$1,'Control Sample Data'!E297&gt;0),'Control Sample Data'!E297,$B$1),"")</f>
        <v/>
      </c>
      <c r="R298" s="17" t="str">
        <f>IF(SUM('Control Sample Data'!F$3:F$98)&gt;10,IF(AND(ISNUMBER('Control Sample Data'!F297),'Control Sample Data'!F297&lt;$B$1,'Control Sample Data'!F297&gt;0),'Control Sample Data'!F297,$B$1),"")</f>
        <v/>
      </c>
      <c r="S298" s="17" t="str">
        <f>IF(SUM('Control Sample Data'!G$3:G$98)&gt;10,IF(AND(ISNUMBER('Control Sample Data'!G297),'Control Sample Data'!G297&lt;$B$1,'Control Sample Data'!G297&gt;0),'Control Sample Data'!G297,$B$1),"")</f>
        <v/>
      </c>
      <c r="T298" s="17" t="str">
        <f>IF(SUM('Control Sample Data'!H$3:H$98)&gt;10,IF(AND(ISNUMBER('Control Sample Data'!H297),'Control Sample Data'!H297&lt;$B$1,'Control Sample Data'!H297&gt;0),'Control Sample Data'!H297,$B$1),"")</f>
        <v/>
      </c>
      <c r="U298" s="17" t="str">
        <f>IF(SUM('Control Sample Data'!I$3:I$98)&gt;10,IF(AND(ISNUMBER('Control Sample Data'!I297),'Control Sample Data'!I297&lt;$B$1,'Control Sample Data'!I297&gt;0),'Control Sample Data'!I297,$B$1),"")</f>
        <v/>
      </c>
      <c r="V298" s="17" t="str">
        <f>IF(SUM('Control Sample Data'!J$3:J$98)&gt;10,IF(AND(ISNUMBER('Control Sample Data'!J297),'Control Sample Data'!J297&lt;$B$1,'Control Sample Data'!J297&gt;0),'Control Sample Data'!J297,$B$1),"")</f>
        <v/>
      </c>
      <c r="W298" s="17" t="str">
        <f>IF(SUM('Control Sample Data'!K$3:K$98)&gt;10,IF(AND(ISNUMBER('Control Sample Data'!K297),'Control Sample Data'!K297&lt;$B$1,'Control Sample Data'!K297&gt;0),'Control Sample Data'!K297,$B$1),"")</f>
        <v/>
      </c>
      <c r="X298" s="17" t="str">
        <f>IF(SUM('Control Sample Data'!L$3:L$98)&gt;10,IF(AND(ISNUMBER('Control Sample Data'!L297),'Control Sample Data'!L297&lt;$B$1,'Control Sample Data'!L297&gt;0),'Control Sample Data'!L297,$B$1),"")</f>
        <v/>
      </c>
      <c r="Y298" s="40" t="str">
        <f>IF(SUM('Control Sample Data'!M$3:M$98)&gt;10,IF(AND(ISNUMBER('Control Sample Data'!M297),'Control Sample Data'!M297&lt;$B$1,'Control Sample Data'!M297&gt;0),'Control Sample Data'!M297,$B$1),"")</f>
        <v/>
      </c>
      <c r="Z298" s="41"/>
      <c r="AA298" s="41"/>
      <c r="AB298" s="41"/>
      <c r="AC298" s="41"/>
      <c r="AD298" s="41"/>
      <c r="AE298" s="41"/>
      <c r="AF298" s="41"/>
      <c r="AG298" s="41"/>
      <c r="AH298" s="41"/>
      <c r="AI298" s="41"/>
      <c r="AJ298" s="41"/>
      <c r="AK298" s="41"/>
      <c r="AL298" s="41"/>
      <c r="AM298" s="41"/>
      <c r="AN298" s="41"/>
      <c r="AO298" s="41"/>
      <c r="AP298" s="41"/>
      <c r="AQ298" s="41"/>
      <c r="AR298" s="41"/>
      <c r="AS298" s="41"/>
      <c r="AT298" s="36" t="str">
        <f t="shared" si="174"/>
        <v/>
      </c>
      <c r="AU298" s="36" t="str">
        <f t="shared" si="175"/>
        <v/>
      </c>
      <c r="AV298" s="36" t="str">
        <f t="shared" si="176"/>
        <v/>
      </c>
      <c r="AW298" s="36" t="str">
        <f t="shared" si="177"/>
        <v/>
      </c>
      <c r="AX298" s="36" t="str">
        <f t="shared" si="178"/>
        <v/>
      </c>
      <c r="AY298" s="36" t="str">
        <f t="shared" si="179"/>
        <v/>
      </c>
      <c r="AZ298" s="36" t="str">
        <f t="shared" si="180"/>
        <v/>
      </c>
      <c r="BA298" s="36" t="str">
        <f t="shared" si="181"/>
        <v/>
      </c>
      <c r="BB298" s="36" t="str">
        <f t="shared" si="182"/>
        <v/>
      </c>
      <c r="BC298" s="36" t="str">
        <f t="shared" si="183"/>
        <v/>
      </c>
      <c r="BD298" s="36" t="str">
        <f t="shared" si="184"/>
        <v/>
      </c>
      <c r="BE298" s="36" t="str">
        <f t="shared" si="185"/>
        <v/>
      </c>
      <c r="BF298" s="36" t="str">
        <f t="shared" si="186"/>
        <v/>
      </c>
      <c r="BG298" s="36" t="str">
        <f t="shared" si="187"/>
        <v/>
      </c>
      <c r="BH298" s="36" t="str">
        <f t="shared" si="188"/>
        <v/>
      </c>
      <c r="BI298" s="36" t="str">
        <f t="shared" si="189"/>
        <v/>
      </c>
      <c r="BJ298" s="36" t="str">
        <f t="shared" si="190"/>
        <v/>
      </c>
      <c r="BK298" s="36" t="str">
        <f t="shared" si="191"/>
        <v/>
      </c>
      <c r="BL298" s="36" t="str">
        <f t="shared" si="192"/>
        <v/>
      </c>
      <c r="BM298" s="36" t="str">
        <f t="shared" si="193"/>
        <v/>
      </c>
      <c r="BN298" s="38" t="e">
        <f t="shared" si="214"/>
        <v>#DIV/0!</v>
      </c>
      <c r="BO298" s="38" t="e">
        <f t="shared" si="215"/>
        <v>#DIV/0!</v>
      </c>
      <c r="BP298" s="39" t="str">
        <f t="shared" si="194"/>
        <v/>
      </c>
      <c r="BQ298" s="39" t="str">
        <f t="shared" si="195"/>
        <v/>
      </c>
      <c r="BR298" s="39" t="str">
        <f t="shared" si="196"/>
        <v/>
      </c>
      <c r="BS298" s="39" t="str">
        <f t="shared" si="197"/>
        <v/>
      </c>
      <c r="BT298" s="39" t="str">
        <f t="shared" si="198"/>
        <v/>
      </c>
      <c r="BU298" s="39" t="str">
        <f t="shared" si="199"/>
        <v/>
      </c>
      <c r="BV298" s="39" t="str">
        <f t="shared" si="200"/>
        <v/>
      </c>
      <c r="BW298" s="39" t="str">
        <f t="shared" si="201"/>
        <v/>
      </c>
      <c r="BX298" s="39" t="str">
        <f t="shared" si="202"/>
        <v/>
      </c>
      <c r="BY298" s="39" t="str">
        <f t="shared" si="203"/>
        <v/>
      </c>
      <c r="BZ298" s="39" t="str">
        <f t="shared" si="204"/>
        <v/>
      </c>
      <c r="CA298" s="39" t="str">
        <f t="shared" si="205"/>
        <v/>
      </c>
      <c r="CB298" s="39" t="str">
        <f t="shared" si="206"/>
        <v/>
      </c>
      <c r="CC298" s="39" t="str">
        <f t="shared" si="207"/>
        <v/>
      </c>
      <c r="CD298" s="39" t="str">
        <f t="shared" si="208"/>
        <v/>
      </c>
      <c r="CE298" s="39" t="str">
        <f t="shared" si="209"/>
        <v/>
      </c>
      <c r="CF298" s="39" t="str">
        <f t="shared" si="210"/>
        <v/>
      </c>
      <c r="CG298" s="39" t="str">
        <f t="shared" si="211"/>
        <v/>
      </c>
      <c r="CH298" s="39" t="str">
        <f t="shared" si="212"/>
        <v/>
      </c>
      <c r="CI298" s="39" t="str">
        <f t="shared" si="213"/>
        <v/>
      </c>
    </row>
    <row r="299" spans="1:87">
      <c r="A299" s="18"/>
      <c r="B299" s="15" t="str">
        <f>'Gene Table'!E298</f>
        <v>hsa-miR-340-5p</v>
      </c>
      <c r="C299" s="15" t="str">
        <f>'Gene Table'!B298</f>
        <v>M08</v>
      </c>
      <c r="D299" s="16" t="str">
        <f>IF(SUM('Test Sample Data'!D$3:D$98)&gt;10,IF(AND(ISNUMBER('Test Sample Data'!D298),'Test Sample Data'!D298&lt;$B$1,'Test Sample Data'!D298&gt;0),'Test Sample Data'!D298,$B$1),"")</f>
        <v/>
      </c>
      <c r="E299" s="17" t="str">
        <f>IF(SUM('Test Sample Data'!E$3:E$98)&gt;10,IF(AND(ISNUMBER('Test Sample Data'!E298),'Test Sample Data'!E298&lt;$B$1,'Test Sample Data'!E298&gt;0),'Test Sample Data'!E298,$B$1),"")</f>
        <v/>
      </c>
      <c r="F299" s="17" t="str">
        <f>IF(SUM('Test Sample Data'!F$3:F$98)&gt;10,IF(AND(ISNUMBER('Test Sample Data'!F298),'Test Sample Data'!F298&lt;$B$1,'Test Sample Data'!F298&gt;0),'Test Sample Data'!F298,$B$1),"")</f>
        <v/>
      </c>
      <c r="G299" s="17" t="str">
        <f>IF(SUM('Test Sample Data'!G$3:G$98)&gt;10,IF(AND(ISNUMBER('Test Sample Data'!G298),'Test Sample Data'!G298&lt;$B$1,'Test Sample Data'!G298&gt;0),'Test Sample Data'!G298,$B$1),"")</f>
        <v/>
      </c>
      <c r="H299" s="17" t="str">
        <f>IF(SUM('Test Sample Data'!H$3:H$98)&gt;10,IF(AND(ISNUMBER('Test Sample Data'!H298),'Test Sample Data'!H298&lt;$B$1,'Test Sample Data'!H298&gt;0),'Test Sample Data'!H298,$B$1),"")</f>
        <v/>
      </c>
      <c r="I299" s="17" t="str">
        <f>IF(SUM('Test Sample Data'!I$3:I$98)&gt;10,IF(AND(ISNUMBER('Test Sample Data'!I298),'Test Sample Data'!I298&lt;$B$1,'Test Sample Data'!I298&gt;0),'Test Sample Data'!I298,$B$1),"")</f>
        <v/>
      </c>
      <c r="J299" s="17" t="str">
        <f>IF(SUM('Test Sample Data'!J$3:J$98)&gt;10,IF(AND(ISNUMBER('Test Sample Data'!J298),'Test Sample Data'!J298&lt;$B$1,'Test Sample Data'!J298&gt;0),'Test Sample Data'!J298,$B$1),"")</f>
        <v/>
      </c>
      <c r="K299" s="17" t="str">
        <f>IF(SUM('Test Sample Data'!K$3:K$98)&gt;10,IF(AND(ISNUMBER('Test Sample Data'!K298),'Test Sample Data'!K298&lt;$B$1,'Test Sample Data'!K298&gt;0),'Test Sample Data'!K298,$B$1),"")</f>
        <v/>
      </c>
      <c r="L299" s="17" t="str">
        <f>IF(SUM('Test Sample Data'!L$3:L$98)&gt;10,IF(AND(ISNUMBER('Test Sample Data'!L298),'Test Sample Data'!L298&lt;$B$1,'Test Sample Data'!L298&gt;0),'Test Sample Data'!L298,$B$1),"")</f>
        <v/>
      </c>
      <c r="M299" s="17" t="str">
        <f>IF(SUM('Test Sample Data'!M$3:M$98)&gt;10,IF(AND(ISNUMBER('Test Sample Data'!M298),'Test Sample Data'!M298&lt;$B$1,'Test Sample Data'!M298&gt;0),'Test Sample Data'!M298,$B$1),"")</f>
        <v/>
      </c>
      <c r="N299" s="17" t="str">
        <f>'Gene Table'!E298</f>
        <v>hsa-miR-340-5p</v>
      </c>
      <c r="O299" s="17" t="str">
        <f>'Gene Table'!B298</f>
        <v>M08</v>
      </c>
      <c r="P299" s="17" t="str">
        <f>IF(SUM('Control Sample Data'!D$3:D$98)&gt;10,IF(AND(ISNUMBER('Control Sample Data'!D298),'Control Sample Data'!D298&lt;$B$1,'Control Sample Data'!D298&gt;0),'Control Sample Data'!D298,$B$1),"")</f>
        <v/>
      </c>
      <c r="Q299" s="17" t="str">
        <f>IF(SUM('Control Sample Data'!E$3:E$98)&gt;10,IF(AND(ISNUMBER('Control Sample Data'!E298),'Control Sample Data'!E298&lt;$B$1,'Control Sample Data'!E298&gt;0),'Control Sample Data'!E298,$B$1),"")</f>
        <v/>
      </c>
      <c r="R299" s="17" t="str">
        <f>IF(SUM('Control Sample Data'!F$3:F$98)&gt;10,IF(AND(ISNUMBER('Control Sample Data'!F298),'Control Sample Data'!F298&lt;$B$1,'Control Sample Data'!F298&gt;0),'Control Sample Data'!F298,$B$1),"")</f>
        <v/>
      </c>
      <c r="S299" s="17" t="str">
        <f>IF(SUM('Control Sample Data'!G$3:G$98)&gt;10,IF(AND(ISNUMBER('Control Sample Data'!G298),'Control Sample Data'!G298&lt;$B$1,'Control Sample Data'!G298&gt;0),'Control Sample Data'!G298,$B$1),"")</f>
        <v/>
      </c>
      <c r="T299" s="17" t="str">
        <f>IF(SUM('Control Sample Data'!H$3:H$98)&gt;10,IF(AND(ISNUMBER('Control Sample Data'!H298),'Control Sample Data'!H298&lt;$B$1,'Control Sample Data'!H298&gt;0),'Control Sample Data'!H298,$B$1),"")</f>
        <v/>
      </c>
      <c r="U299" s="17" t="str">
        <f>IF(SUM('Control Sample Data'!I$3:I$98)&gt;10,IF(AND(ISNUMBER('Control Sample Data'!I298),'Control Sample Data'!I298&lt;$B$1,'Control Sample Data'!I298&gt;0),'Control Sample Data'!I298,$B$1),"")</f>
        <v/>
      </c>
      <c r="V299" s="17" t="str">
        <f>IF(SUM('Control Sample Data'!J$3:J$98)&gt;10,IF(AND(ISNUMBER('Control Sample Data'!J298),'Control Sample Data'!J298&lt;$B$1,'Control Sample Data'!J298&gt;0),'Control Sample Data'!J298,$B$1),"")</f>
        <v/>
      </c>
      <c r="W299" s="17" t="str">
        <f>IF(SUM('Control Sample Data'!K$3:K$98)&gt;10,IF(AND(ISNUMBER('Control Sample Data'!K298),'Control Sample Data'!K298&lt;$B$1,'Control Sample Data'!K298&gt;0),'Control Sample Data'!K298,$B$1),"")</f>
        <v/>
      </c>
      <c r="X299" s="17" t="str">
        <f>IF(SUM('Control Sample Data'!L$3:L$98)&gt;10,IF(AND(ISNUMBER('Control Sample Data'!L298),'Control Sample Data'!L298&lt;$B$1,'Control Sample Data'!L298&gt;0),'Control Sample Data'!L298,$B$1),"")</f>
        <v/>
      </c>
      <c r="Y299" s="40" t="str">
        <f>IF(SUM('Control Sample Data'!M$3:M$98)&gt;10,IF(AND(ISNUMBER('Control Sample Data'!M298),'Control Sample Data'!M298&lt;$B$1,'Control Sample Data'!M298&gt;0),'Control Sample Data'!M298,$B$1),"")</f>
        <v/>
      </c>
      <c r="Z299" s="41"/>
      <c r="AA299" s="41"/>
      <c r="AB299" s="41"/>
      <c r="AC299" s="41"/>
      <c r="AD299" s="41"/>
      <c r="AE299" s="41"/>
      <c r="AF299" s="41"/>
      <c r="AG299" s="41"/>
      <c r="AH299" s="41"/>
      <c r="AI299" s="41"/>
      <c r="AJ299" s="41"/>
      <c r="AK299" s="41"/>
      <c r="AL299" s="41"/>
      <c r="AM299" s="41"/>
      <c r="AN299" s="41"/>
      <c r="AO299" s="41"/>
      <c r="AP299" s="41"/>
      <c r="AQ299" s="41"/>
      <c r="AR299" s="41"/>
      <c r="AS299" s="41"/>
      <c r="AT299" s="36" t="str">
        <f t="shared" si="174"/>
        <v/>
      </c>
      <c r="AU299" s="36" t="str">
        <f t="shared" si="175"/>
        <v/>
      </c>
      <c r="AV299" s="36" t="str">
        <f t="shared" si="176"/>
        <v/>
      </c>
      <c r="AW299" s="36" t="str">
        <f t="shared" si="177"/>
        <v/>
      </c>
      <c r="AX299" s="36" t="str">
        <f t="shared" si="178"/>
        <v/>
      </c>
      <c r="AY299" s="36" t="str">
        <f t="shared" si="179"/>
        <v/>
      </c>
      <c r="AZ299" s="36" t="str">
        <f t="shared" si="180"/>
        <v/>
      </c>
      <c r="BA299" s="36" t="str">
        <f t="shared" si="181"/>
        <v/>
      </c>
      <c r="BB299" s="36" t="str">
        <f t="shared" si="182"/>
        <v/>
      </c>
      <c r="BC299" s="36" t="str">
        <f t="shared" si="183"/>
        <v/>
      </c>
      <c r="BD299" s="36" t="str">
        <f t="shared" si="184"/>
        <v/>
      </c>
      <c r="BE299" s="36" t="str">
        <f t="shared" si="185"/>
        <v/>
      </c>
      <c r="BF299" s="36" t="str">
        <f t="shared" si="186"/>
        <v/>
      </c>
      <c r="BG299" s="36" t="str">
        <f t="shared" si="187"/>
        <v/>
      </c>
      <c r="BH299" s="36" t="str">
        <f t="shared" si="188"/>
        <v/>
      </c>
      <c r="BI299" s="36" t="str">
        <f t="shared" si="189"/>
        <v/>
      </c>
      <c r="BJ299" s="36" t="str">
        <f t="shared" si="190"/>
        <v/>
      </c>
      <c r="BK299" s="36" t="str">
        <f t="shared" si="191"/>
        <v/>
      </c>
      <c r="BL299" s="36" t="str">
        <f t="shared" si="192"/>
        <v/>
      </c>
      <c r="BM299" s="36" t="str">
        <f t="shared" si="193"/>
        <v/>
      </c>
      <c r="BN299" s="38" t="e">
        <f t="shared" si="214"/>
        <v>#DIV/0!</v>
      </c>
      <c r="BO299" s="38" t="e">
        <f t="shared" si="215"/>
        <v>#DIV/0!</v>
      </c>
      <c r="BP299" s="39" t="str">
        <f t="shared" si="194"/>
        <v/>
      </c>
      <c r="BQ299" s="39" t="str">
        <f t="shared" si="195"/>
        <v/>
      </c>
      <c r="BR299" s="39" t="str">
        <f t="shared" si="196"/>
        <v/>
      </c>
      <c r="BS299" s="39" t="str">
        <f t="shared" si="197"/>
        <v/>
      </c>
      <c r="BT299" s="39" t="str">
        <f t="shared" si="198"/>
        <v/>
      </c>
      <c r="BU299" s="39" t="str">
        <f t="shared" si="199"/>
        <v/>
      </c>
      <c r="BV299" s="39" t="str">
        <f t="shared" si="200"/>
        <v/>
      </c>
      <c r="BW299" s="39" t="str">
        <f t="shared" si="201"/>
        <v/>
      </c>
      <c r="BX299" s="39" t="str">
        <f t="shared" si="202"/>
        <v/>
      </c>
      <c r="BY299" s="39" t="str">
        <f t="shared" si="203"/>
        <v/>
      </c>
      <c r="BZ299" s="39" t="str">
        <f t="shared" si="204"/>
        <v/>
      </c>
      <c r="CA299" s="39" t="str">
        <f t="shared" si="205"/>
        <v/>
      </c>
      <c r="CB299" s="39" t="str">
        <f t="shared" si="206"/>
        <v/>
      </c>
      <c r="CC299" s="39" t="str">
        <f t="shared" si="207"/>
        <v/>
      </c>
      <c r="CD299" s="39" t="str">
        <f t="shared" si="208"/>
        <v/>
      </c>
      <c r="CE299" s="39" t="str">
        <f t="shared" si="209"/>
        <v/>
      </c>
      <c r="CF299" s="39" t="str">
        <f t="shared" si="210"/>
        <v/>
      </c>
      <c r="CG299" s="39" t="str">
        <f t="shared" si="211"/>
        <v/>
      </c>
      <c r="CH299" s="39" t="str">
        <f t="shared" si="212"/>
        <v/>
      </c>
      <c r="CI299" s="39" t="str">
        <f t="shared" si="213"/>
        <v/>
      </c>
    </row>
    <row r="300" spans="1:87">
      <c r="A300" s="18"/>
      <c r="B300" s="15" t="str">
        <f>'Gene Table'!E299</f>
        <v>hsa-miR-194-5p</v>
      </c>
      <c r="C300" s="15" t="str">
        <f>'Gene Table'!B299</f>
        <v>M09</v>
      </c>
      <c r="D300" s="16" t="str">
        <f>IF(SUM('Test Sample Data'!D$3:D$98)&gt;10,IF(AND(ISNUMBER('Test Sample Data'!D299),'Test Sample Data'!D299&lt;$B$1,'Test Sample Data'!D299&gt;0),'Test Sample Data'!D299,$B$1),"")</f>
        <v/>
      </c>
      <c r="E300" s="17" t="str">
        <f>IF(SUM('Test Sample Data'!E$3:E$98)&gt;10,IF(AND(ISNUMBER('Test Sample Data'!E299),'Test Sample Data'!E299&lt;$B$1,'Test Sample Data'!E299&gt;0),'Test Sample Data'!E299,$B$1),"")</f>
        <v/>
      </c>
      <c r="F300" s="17" t="str">
        <f>IF(SUM('Test Sample Data'!F$3:F$98)&gt;10,IF(AND(ISNUMBER('Test Sample Data'!F299),'Test Sample Data'!F299&lt;$B$1,'Test Sample Data'!F299&gt;0),'Test Sample Data'!F299,$B$1),"")</f>
        <v/>
      </c>
      <c r="G300" s="17" t="str">
        <f>IF(SUM('Test Sample Data'!G$3:G$98)&gt;10,IF(AND(ISNUMBER('Test Sample Data'!G299),'Test Sample Data'!G299&lt;$B$1,'Test Sample Data'!G299&gt;0),'Test Sample Data'!G299,$B$1),"")</f>
        <v/>
      </c>
      <c r="H300" s="17" t="str">
        <f>IF(SUM('Test Sample Data'!H$3:H$98)&gt;10,IF(AND(ISNUMBER('Test Sample Data'!H299),'Test Sample Data'!H299&lt;$B$1,'Test Sample Data'!H299&gt;0),'Test Sample Data'!H299,$B$1),"")</f>
        <v/>
      </c>
      <c r="I300" s="17" t="str">
        <f>IF(SUM('Test Sample Data'!I$3:I$98)&gt;10,IF(AND(ISNUMBER('Test Sample Data'!I299),'Test Sample Data'!I299&lt;$B$1,'Test Sample Data'!I299&gt;0),'Test Sample Data'!I299,$B$1),"")</f>
        <v/>
      </c>
      <c r="J300" s="17" t="str">
        <f>IF(SUM('Test Sample Data'!J$3:J$98)&gt;10,IF(AND(ISNUMBER('Test Sample Data'!J299),'Test Sample Data'!J299&lt;$B$1,'Test Sample Data'!J299&gt;0),'Test Sample Data'!J299,$B$1),"")</f>
        <v/>
      </c>
      <c r="K300" s="17" t="str">
        <f>IF(SUM('Test Sample Data'!K$3:K$98)&gt;10,IF(AND(ISNUMBER('Test Sample Data'!K299),'Test Sample Data'!K299&lt;$B$1,'Test Sample Data'!K299&gt;0),'Test Sample Data'!K299,$B$1),"")</f>
        <v/>
      </c>
      <c r="L300" s="17" t="str">
        <f>IF(SUM('Test Sample Data'!L$3:L$98)&gt;10,IF(AND(ISNUMBER('Test Sample Data'!L299),'Test Sample Data'!L299&lt;$B$1,'Test Sample Data'!L299&gt;0),'Test Sample Data'!L299,$B$1),"")</f>
        <v/>
      </c>
      <c r="M300" s="17" t="str">
        <f>IF(SUM('Test Sample Data'!M$3:M$98)&gt;10,IF(AND(ISNUMBER('Test Sample Data'!M299),'Test Sample Data'!M299&lt;$B$1,'Test Sample Data'!M299&gt;0),'Test Sample Data'!M299,$B$1),"")</f>
        <v/>
      </c>
      <c r="N300" s="17" t="str">
        <f>'Gene Table'!E299</f>
        <v>hsa-miR-194-5p</v>
      </c>
      <c r="O300" s="17" t="str">
        <f>'Gene Table'!B299</f>
        <v>M09</v>
      </c>
      <c r="P300" s="17" t="str">
        <f>IF(SUM('Control Sample Data'!D$3:D$98)&gt;10,IF(AND(ISNUMBER('Control Sample Data'!D299),'Control Sample Data'!D299&lt;$B$1,'Control Sample Data'!D299&gt;0),'Control Sample Data'!D299,$B$1),"")</f>
        <v/>
      </c>
      <c r="Q300" s="17" t="str">
        <f>IF(SUM('Control Sample Data'!E$3:E$98)&gt;10,IF(AND(ISNUMBER('Control Sample Data'!E299),'Control Sample Data'!E299&lt;$B$1,'Control Sample Data'!E299&gt;0),'Control Sample Data'!E299,$B$1),"")</f>
        <v/>
      </c>
      <c r="R300" s="17" t="str">
        <f>IF(SUM('Control Sample Data'!F$3:F$98)&gt;10,IF(AND(ISNUMBER('Control Sample Data'!F299),'Control Sample Data'!F299&lt;$B$1,'Control Sample Data'!F299&gt;0),'Control Sample Data'!F299,$B$1),"")</f>
        <v/>
      </c>
      <c r="S300" s="17" t="str">
        <f>IF(SUM('Control Sample Data'!G$3:G$98)&gt;10,IF(AND(ISNUMBER('Control Sample Data'!G299),'Control Sample Data'!G299&lt;$B$1,'Control Sample Data'!G299&gt;0),'Control Sample Data'!G299,$B$1),"")</f>
        <v/>
      </c>
      <c r="T300" s="17" t="str">
        <f>IF(SUM('Control Sample Data'!H$3:H$98)&gt;10,IF(AND(ISNUMBER('Control Sample Data'!H299),'Control Sample Data'!H299&lt;$B$1,'Control Sample Data'!H299&gt;0),'Control Sample Data'!H299,$B$1),"")</f>
        <v/>
      </c>
      <c r="U300" s="17" t="str">
        <f>IF(SUM('Control Sample Data'!I$3:I$98)&gt;10,IF(AND(ISNUMBER('Control Sample Data'!I299),'Control Sample Data'!I299&lt;$B$1,'Control Sample Data'!I299&gt;0),'Control Sample Data'!I299,$B$1),"")</f>
        <v/>
      </c>
      <c r="V300" s="17" t="str">
        <f>IF(SUM('Control Sample Data'!J$3:J$98)&gt;10,IF(AND(ISNUMBER('Control Sample Data'!J299),'Control Sample Data'!J299&lt;$B$1,'Control Sample Data'!J299&gt;0),'Control Sample Data'!J299,$B$1),"")</f>
        <v/>
      </c>
      <c r="W300" s="17" t="str">
        <f>IF(SUM('Control Sample Data'!K$3:K$98)&gt;10,IF(AND(ISNUMBER('Control Sample Data'!K299),'Control Sample Data'!K299&lt;$B$1,'Control Sample Data'!K299&gt;0),'Control Sample Data'!K299,$B$1),"")</f>
        <v/>
      </c>
      <c r="X300" s="17" t="str">
        <f>IF(SUM('Control Sample Data'!L$3:L$98)&gt;10,IF(AND(ISNUMBER('Control Sample Data'!L299),'Control Sample Data'!L299&lt;$B$1,'Control Sample Data'!L299&gt;0),'Control Sample Data'!L299,$B$1),"")</f>
        <v/>
      </c>
      <c r="Y300" s="40" t="str">
        <f>IF(SUM('Control Sample Data'!M$3:M$98)&gt;10,IF(AND(ISNUMBER('Control Sample Data'!M299),'Control Sample Data'!M299&lt;$B$1,'Control Sample Data'!M299&gt;0),'Control Sample Data'!M299,$B$1),"")</f>
        <v/>
      </c>
      <c r="Z300" s="41"/>
      <c r="AA300" s="41"/>
      <c r="AB300" s="41"/>
      <c r="AC300" s="41"/>
      <c r="AD300" s="41"/>
      <c r="AE300" s="41"/>
      <c r="AF300" s="41"/>
      <c r="AG300" s="41"/>
      <c r="AH300" s="41"/>
      <c r="AI300" s="41"/>
      <c r="AJ300" s="41"/>
      <c r="AK300" s="41"/>
      <c r="AL300" s="41"/>
      <c r="AM300" s="41"/>
      <c r="AN300" s="41"/>
      <c r="AO300" s="41"/>
      <c r="AP300" s="41"/>
      <c r="AQ300" s="41"/>
      <c r="AR300" s="41"/>
      <c r="AS300" s="41"/>
      <c r="AT300" s="36" t="str">
        <f t="shared" si="174"/>
        <v/>
      </c>
      <c r="AU300" s="36" t="str">
        <f t="shared" si="175"/>
        <v/>
      </c>
      <c r="AV300" s="36" t="str">
        <f t="shared" si="176"/>
        <v/>
      </c>
      <c r="AW300" s="36" t="str">
        <f t="shared" si="177"/>
        <v/>
      </c>
      <c r="AX300" s="36" t="str">
        <f t="shared" si="178"/>
        <v/>
      </c>
      <c r="AY300" s="36" t="str">
        <f t="shared" si="179"/>
        <v/>
      </c>
      <c r="AZ300" s="36" t="str">
        <f t="shared" si="180"/>
        <v/>
      </c>
      <c r="BA300" s="36" t="str">
        <f t="shared" si="181"/>
        <v/>
      </c>
      <c r="BB300" s="36" t="str">
        <f t="shared" si="182"/>
        <v/>
      </c>
      <c r="BC300" s="36" t="str">
        <f t="shared" si="183"/>
        <v/>
      </c>
      <c r="BD300" s="36" t="str">
        <f t="shared" si="184"/>
        <v/>
      </c>
      <c r="BE300" s="36" t="str">
        <f t="shared" si="185"/>
        <v/>
      </c>
      <c r="BF300" s="36" t="str">
        <f t="shared" si="186"/>
        <v/>
      </c>
      <c r="BG300" s="36" t="str">
        <f t="shared" si="187"/>
        <v/>
      </c>
      <c r="BH300" s="36" t="str">
        <f t="shared" si="188"/>
        <v/>
      </c>
      <c r="BI300" s="36" t="str">
        <f t="shared" si="189"/>
        <v/>
      </c>
      <c r="BJ300" s="36" t="str">
        <f t="shared" si="190"/>
        <v/>
      </c>
      <c r="BK300" s="36" t="str">
        <f t="shared" si="191"/>
        <v/>
      </c>
      <c r="BL300" s="36" t="str">
        <f t="shared" si="192"/>
        <v/>
      </c>
      <c r="BM300" s="36" t="str">
        <f t="shared" si="193"/>
        <v/>
      </c>
      <c r="BN300" s="38" t="e">
        <f t="shared" si="214"/>
        <v>#DIV/0!</v>
      </c>
      <c r="BO300" s="38" t="e">
        <f t="shared" si="215"/>
        <v>#DIV/0!</v>
      </c>
      <c r="BP300" s="39" t="str">
        <f t="shared" si="194"/>
        <v/>
      </c>
      <c r="BQ300" s="39" t="str">
        <f t="shared" si="195"/>
        <v/>
      </c>
      <c r="BR300" s="39" t="str">
        <f t="shared" si="196"/>
        <v/>
      </c>
      <c r="BS300" s="39" t="str">
        <f t="shared" si="197"/>
        <v/>
      </c>
      <c r="BT300" s="39" t="str">
        <f t="shared" si="198"/>
        <v/>
      </c>
      <c r="BU300" s="39" t="str">
        <f t="shared" si="199"/>
        <v/>
      </c>
      <c r="BV300" s="39" t="str">
        <f t="shared" si="200"/>
        <v/>
      </c>
      <c r="BW300" s="39" t="str">
        <f t="shared" si="201"/>
        <v/>
      </c>
      <c r="BX300" s="39" t="str">
        <f t="shared" si="202"/>
        <v/>
      </c>
      <c r="BY300" s="39" t="str">
        <f t="shared" si="203"/>
        <v/>
      </c>
      <c r="BZ300" s="39" t="str">
        <f t="shared" si="204"/>
        <v/>
      </c>
      <c r="CA300" s="39" t="str">
        <f t="shared" si="205"/>
        <v/>
      </c>
      <c r="CB300" s="39" t="str">
        <f t="shared" si="206"/>
        <v/>
      </c>
      <c r="CC300" s="39" t="str">
        <f t="shared" si="207"/>
        <v/>
      </c>
      <c r="CD300" s="39" t="str">
        <f t="shared" si="208"/>
        <v/>
      </c>
      <c r="CE300" s="39" t="str">
        <f t="shared" si="209"/>
        <v/>
      </c>
      <c r="CF300" s="39" t="str">
        <f t="shared" si="210"/>
        <v/>
      </c>
      <c r="CG300" s="39" t="str">
        <f t="shared" si="211"/>
        <v/>
      </c>
      <c r="CH300" s="39" t="str">
        <f t="shared" si="212"/>
        <v/>
      </c>
      <c r="CI300" s="39" t="str">
        <f t="shared" si="213"/>
        <v/>
      </c>
    </row>
    <row r="301" spans="1:87">
      <c r="A301" s="18"/>
      <c r="B301" s="15" t="str">
        <f>'Gene Table'!E300</f>
        <v>hsa-miR-578</v>
      </c>
      <c r="C301" s="15" t="str">
        <f>'Gene Table'!B300</f>
        <v>M10</v>
      </c>
      <c r="D301" s="16" t="str">
        <f>IF(SUM('Test Sample Data'!D$3:D$98)&gt;10,IF(AND(ISNUMBER('Test Sample Data'!D300),'Test Sample Data'!D300&lt;$B$1,'Test Sample Data'!D300&gt;0),'Test Sample Data'!D300,$B$1),"")</f>
        <v/>
      </c>
      <c r="E301" s="17" t="str">
        <f>IF(SUM('Test Sample Data'!E$3:E$98)&gt;10,IF(AND(ISNUMBER('Test Sample Data'!E300),'Test Sample Data'!E300&lt;$B$1,'Test Sample Data'!E300&gt;0),'Test Sample Data'!E300,$B$1),"")</f>
        <v/>
      </c>
      <c r="F301" s="17" t="str">
        <f>IF(SUM('Test Sample Data'!F$3:F$98)&gt;10,IF(AND(ISNUMBER('Test Sample Data'!F300),'Test Sample Data'!F300&lt;$B$1,'Test Sample Data'!F300&gt;0),'Test Sample Data'!F300,$B$1),"")</f>
        <v/>
      </c>
      <c r="G301" s="17" t="str">
        <f>IF(SUM('Test Sample Data'!G$3:G$98)&gt;10,IF(AND(ISNUMBER('Test Sample Data'!G300),'Test Sample Data'!G300&lt;$B$1,'Test Sample Data'!G300&gt;0),'Test Sample Data'!G300,$B$1),"")</f>
        <v/>
      </c>
      <c r="H301" s="17" t="str">
        <f>IF(SUM('Test Sample Data'!H$3:H$98)&gt;10,IF(AND(ISNUMBER('Test Sample Data'!H300),'Test Sample Data'!H300&lt;$B$1,'Test Sample Data'!H300&gt;0),'Test Sample Data'!H300,$B$1),"")</f>
        <v/>
      </c>
      <c r="I301" s="17" t="str">
        <f>IF(SUM('Test Sample Data'!I$3:I$98)&gt;10,IF(AND(ISNUMBER('Test Sample Data'!I300),'Test Sample Data'!I300&lt;$B$1,'Test Sample Data'!I300&gt;0),'Test Sample Data'!I300,$B$1),"")</f>
        <v/>
      </c>
      <c r="J301" s="17" t="str">
        <f>IF(SUM('Test Sample Data'!J$3:J$98)&gt;10,IF(AND(ISNUMBER('Test Sample Data'!J300),'Test Sample Data'!J300&lt;$B$1,'Test Sample Data'!J300&gt;0),'Test Sample Data'!J300,$B$1),"")</f>
        <v/>
      </c>
      <c r="K301" s="17" t="str">
        <f>IF(SUM('Test Sample Data'!K$3:K$98)&gt;10,IF(AND(ISNUMBER('Test Sample Data'!K300),'Test Sample Data'!K300&lt;$B$1,'Test Sample Data'!K300&gt;0),'Test Sample Data'!K300,$B$1),"")</f>
        <v/>
      </c>
      <c r="L301" s="17" t="str">
        <f>IF(SUM('Test Sample Data'!L$3:L$98)&gt;10,IF(AND(ISNUMBER('Test Sample Data'!L300),'Test Sample Data'!L300&lt;$B$1,'Test Sample Data'!L300&gt;0),'Test Sample Data'!L300,$B$1),"")</f>
        <v/>
      </c>
      <c r="M301" s="17" t="str">
        <f>IF(SUM('Test Sample Data'!M$3:M$98)&gt;10,IF(AND(ISNUMBER('Test Sample Data'!M300),'Test Sample Data'!M300&lt;$B$1,'Test Sample Data'!M300&gt;0),'Test Sample Data'!M300,$B$1),"")</f>
        <v/>
      </c>
      <c r="N301" s="17" t="str">
        <f>'Gene Table'!E300</f>
        <v>hsa-miR-578</v>
      </c>
      <c r="O301" s="17" t="str">
        <f>'Gene Table'!B300</f>
        <v>M10</v>
      </c>
      <c r="P301" s="17" t="str">
        <f>IF(SUM('Control Sample Data'!D$3:D$98)&gt;10,IF(AND(ISNUMBER('Control Sample Data'!D300),'Control Sample Data'!D300&lt;$B$1,'Control Sample Data'!D300&gt;0),'Control Sample Data'!D300,$B$1),"")</f>
        <v/>
      </c>
      <c r="Q301" s="17" t="str">
        <f>IF(SUM('Control Sample Data'!E$3:E$98)&gt;10,IF(AND(ISNUMBER('Control Sample Data'!E300),'Control Sample Data'!E300&lt;$B$1,'Control Sample Data'!E300&gt;0),'Control Sample Data'!E300,$B$1),"")</f>
        <v/>
      </c>
      <c r="R301" s="17" t="str">
        <f>IF(SUM('Control Sample Data'!F$3:F$98)&gt;10,IF(AND(ISNUMBER('Control Sample Data'!F300),'Control Sample Data'!F300&lt;$B$1,'Control Sample Data'!F300&gt;0),'Control Sample Data'!F300,$B$1),"")</f>
        <v/>
      </c>
      <c r="S301" s="17" t="str">
        <f>IF(SUM('Control Sample Data'!G$3:G$98)&gt;10,IF(AND(ISNUMBER('Control Sample Data'!G300),'Control Sample Data'!G300&lt;$B$1,'Control Sample Data'!G300&gt;0),'Control Sample Data'!G300,$B$1),"")</f>
        <v/>
      </c>
      <c r="T301" s="17" t="str">
        <f>IF(SUM('Control Sample Data'!H$3:H$98)&gt;10,IF(AND(ISNUMBER('Control Sample Data'!H300),'Control Sample Data'!H300&lt;$B$1,'Control Sample Data'!H300&gt;0),'Control Sample Data'!H300,$B$1),"")</f>
        <v/>
      </c>
      <c r="U301" s="17" t="str">
        <f>IF(SUM('Control Sample Data'!I$3:I$98)&gt;10,IF(AND(ISNUMBER('Control Sample Data'!I300),'Control Sample Data'!I300&lt;$B$1,'Control Sample Data'!I300&gt;0),'Control Sample Data'!I300,$B$1),"")</f>
        <v/>
      </c>
      <c r="V301" s="17" t="str">
        <f>IF(SUM('Control Sample Data'!J$3:J$98)&gt;10,IF(AND(ISNUMBER('Control Sample Data'!J300),'Control Sample Data'!J300&lt;$B$1,'Control Sample Data'!J300&gt;0),'Control Sample Data'!J300,$B$1),"")</f>
        <v/>
      </c>
      <c r="W301" s="17" t="str">
        <f>IF(SUM('Control Sample Data'!K$3:K$98)&gt;10,IF(AND(ISNUMBER('Control Sample Data'!K300),'Control Sample Data'!K300&lt;$B$1,'Control Sample Data'!K300&gt;0),'Control Sample Data'!K300,$B$1),"")</f>
        <v/>
      </c>
      <c r="X301" s="17" t="str">
        <f>IF(SUM('Control Sample Data'!L$3:L$98)&gt;10,IF(AND(ISNUMBER('Control Sample Data'!L300),'Control Sample Data'!L300&lt;$B$1,'Control Sample Data'!L300&gt;0),'Control Sample Data'!L300,$B$1),"")</f>
        <v/>
      </c>
      <c r="Y301" s="40" t="str">
        <f>IF(SUM('Control Sample Data'!M$3:M$98)&gt;10,IF(AND(ISNUMBER('Control Sample Data'!M300),'Control Sample Data'!M300&lt;$B$1,'Control Sample Data'!M300&gt;0),'Control Sample Data'!M300,$B$1),"")</f>
        <v/>
      </c>
      <c r="Z301" s="41"/>
      <c r="AA301" s="41"/>
      <c r="AB301" s="41"/>
      <c r="AC301" s="41"/>
      <c r="AD301" s="41"/>
      <c r="AE301" s="41"/>
      <c r="AF301" s="41"/>
      <c r="AG301" s="41"/>
      <c r="AH301" s="41"/>
      <c r="AI301" s="41"/>
      <c r="AJ301" s="41"/>
      <c r="AK301" s="41"/>
      <c r="AL301" s="41"/>
      <c r="AM301" s="41"/>
      <c r="AN301" s="41"/>
      <c r="AO301" s="41"/>
      <c r="AP301" s="41"/>
      <c r="AQ301" s="41"/>
      <c r="AR301" s="41"/>
      <c r="AS301" s="41"/>
      <c r="AT301" s="36" t="str">
        <f t="shared" si="174"/>
        <v/>
      </c>
      <c r="AU301" s="36" t="str">
        <f t="shared" si="175"/>
        <v/>
      </c>
      <c r="AV301" s="36" t="str">
        <f t="shared" si="176"/>
        <v/>
      </c>
      <c r="AW301" s="36" t="str">
        <f t="shared" si="177"/>
        <v/>
      </c>
      <c r="AX301" s="36" t="str">
        <f t="shared" si="178"/>
        <v/>
      </c>
      <c r="AY301" s="36" t="str">
        <f t="shared" si="179"/>
        <v/>
      </c>
      <c r="AZ301" s="36" t="str">
        <f t="shared" si="180"/>
        <v/>
      </c>
      <c r="BA301" s="36" t="str">
        <f t="shared" si="181"/>
        <v/>
      </c>
      <c r="BB301" s="36" t="str">
        <f t="shared" si="182"/>
        <v/>
      </c>
      <c r="BC301" s="36" t="str">
        <f t="shared" si="183"/>
        <v/>
      </c>
      <c r="BD301" s="36" t="str">
        <f t="shared" si="184"/>
        <v/>
      </c>
      <c r="BE301" s="36" t="str">
        <f t="shared" si="185"/>
        <v/>
      </c>
      <c r="BF301" s="36" t="str">
        <f t="shared" si="186"/>
        <v/>
      </c>
      <c r="BG301" s="36" t="str">
        <f t="shared" si="187"/>
        <v/>
      </c>
      <c r="BH301" s="36" t="str">
        <f t="shared" si="188"/>
        <v/>
      </c>
      <c r="BI301" s="36" t="str">
        <f t="shared" si="189"/>
        <v/>
      </c>
      <c r="BJ301" s="36" t="str">
        <f t="shared" si="190"/>
        <v/>
      </c>
      <c r="BK301" s="36" t="str">
        <f t="shared" si="191"/>
        <v/>
      </c>
      <c r="BL301" s="36" t="str">
        <f t="shared" si="192"/>
        <v/>
      </c>
      <c r="BM301" s="36" t="str">
        <f t="shared" si="193"/>
        <v/>
      </c>
      <c r="BN301" s="38" t="e">
        <f t="shared" si="214"/>
        <v>#DIV/0!</v>
      </c>
      <c r="BO301" s="38" t="e">
        <f t="shared" si="215"/>
        <v>#DIV/0!</v>
      </c>
      <c r="BP301" s="39" t="str">
        <f t="shared" si="194"/>
        <v/>
      </c>
      <c r="BQ301" s="39" t="str">
        <f t="shared" si="195"/>
        <v/>
      </c>
      <c r="BR301" s="39" t="str">
        <f t="shared" si="196"/>
        <v/>
      </c>
      <c r="BS301" s="39" t="str">
        <f t="shared" si="197"/>
        <v/>
      </c>
      <c r="BT301" s="39" t="str">
        <f t="shared" si="198"/>
        <v/>
      </c>
      <c r="BU301" s="39" t="str">
        <f t="shared" si="199"/>
        <v/>
      </c>
      <c r="BV301" s="39" t="str">
        <f t="shared" si="200"/>
        <v/>
      </c>
      <c r="BW301" s="39" t="str">
        <f t="shared" si="201"/>
        <v/>
      </c>
      <c r="BX301" s="39" t="str">
        <f t="shared" si="202"/>
        <v/>
      </c>
      <c r="BY301" s="39" t="str">
        <f t="shared" si="203"/>
        <v/>
      </c>
      <c r="BZ301" s="39" t="str">
        <f t="shared" si="204"/>
        <v/>
      </c>
      <c r="CA301" s="39" t="str">
        <f t="shared" si="205"/>
        <v/>
      </c>
      <c r="CB301" s="39" t="str">
        <f t="shared" si="206"/>
        <v/>
      </c>
      <c r="CC301" s="39" t="str">
        <f t="shared" si="207"/>
        <v/>
      </c>
      <c r="CD301" s="39" t="str">
        <f t="shared" si="208"/>
        <v/>
      </c>
      <c r="CE301" s="39" t="str">
        <f t="shared" si="209"/>
        <v/>
      </c>
      <c r="CF301" s="39" t="str">
        <f t="shared" si="210"/>
        <v/>
      </c>
      <c r="CG301" s="39" t="str">
        <f t="shared" si="211"/>
        <v/>
      </c>
      <c r="CH301" s="39" t="str">
        <f t="shared" si="212"/>
        <v/>
      </c>
      <c r="CI301" s="39" t="str">
        <f t="shared" si="213"/>
        <v/>
      </c>
    </row>
    <row r="302" spans="1:87">
      <c r="A302" s="18"/>
      <c r="B302" s="15" t="str">
        <f>'Gene Table'!E301</f>
        <v>hsa-miR-195-5p</v>
      </c>
      <c r="C302" s="15" t="str">
        <f>'Gene Table'!B301</f>
        <v>M11</v>
      </c>
      <c r="D302" s="16" t="str">
        <f>IF(SUM('Test Sample Data'!D$3:D$98)&gt;10,IF(AND(ISNUMBER('Test Sample Data'!D301),'Test Sample Data'!D301&lt;$B$1,'Test Sample Data'!D301&gt;0),'Test Sample Data'!D301,$B$1),"")</f>
        <v/>
      </c>
      <c r="E302" s="17" t="str">
        <f>IF(SUM('Test Sample Data'!E$3:E$98)&gt;10,IF(AND(ISNUMBER('Test Sample Data'!E301),'Test Sample Data'!E301&lt;$B$1,'Test Sample Data'!E301&gt;0),'Test Sample Data'!E301,$B$1),"")</f>
        <v/>
      </c>
      <c r="F302" s="17" t="str">
        <f>IF(SUM('Test Sample Data'!F$3:F$98)&gt;10,IF(AND(ISNUMBER('Test Sample Data'!F301),'Test Sample Data'!F301&lt;$B$1,'Test Sample Data'!F301&gt;0),'Test Sample Data'!F301,$B$1),"")</f>
        <v/>
      </c>
      <c r="G302" s="17" t="str">
        <f>IF(SUM('Test Sample Data'!G$3:G$98)&gt;10,IF(AND(ISNUMBER('Test Sample Data'!G301),'Test Sample Data'!G301&lt;$B$1,'Test Sample Data'!G301&gt;0),'Test Sample Data'!G301,$B$1),"")</f>
        <v/>
      </c>
      <c r="H302" s="17" t="str">
        <f>IF(SUM('Test Sample Data'!H$3:H$98)&gt;10,IF(AND(ISNUMBER('Test Sample Data'!H301),'Test Sample Data'!H301&lt;$B$1,'Test Sample Data'!H301&gt;0),'Test Sample Data'!H301,$B$1),"")</f>
        <v/>
      </c>
      <c r="I302" s="17" t="str">
        <f>IF(SUM('Test Sample Data'!I$3:I$98)&gt;10,IF(AND(ISNUMBER('Test Sample Data'!I301),'Test Sample Data'!I301&lt;$B$1,'Test Sample Data'!I301&gt;0),'Test Sample Data'!I301,$B$1),"")</f>
        <v/>
      </c>
      <c r="J302" s="17" t="str">
        <f>IF(SUM('Test Sample Data'!J$3:J$98)&gt;10,IF(AND(ISNUMBER('Test Sample Data'!J301),'Test Sample Data'!J301&lt;$B$1,'Test Sample Data'!J301&gt;0),'Test Sample Data'!J301,$B$1),"")</f>
        <v/>
      </c>
      <c r="K302" s="17" t="str">
        <f>IF(SUM('Test Sample Data'!K$3:K$98)&gt;10,IF(AND(ISNUMBER('Test Sample Data'!K301),'Test Sample Data'!K301&lt;$B$1,'Test Sample Data'!K301&gt;0),'Test Sample Data'!K301,$B$1),"")</f>
        <v/>
      </c>
      <c r="L302" s="17" t="str">
        <f>IF(SUM('Test Sample Data'!L$3:L$98)&gt;10,IF(AND(ISNUMBER('Test Sample Data'!L301),'Test Sample Data'!L301&lt;$B$1,'Test Sample Data'!L301&gt;0),'Test Sample Data'!L301,$B$1),"")</f>
        <v/>
      </c>
      <c r="M302" s="17" t="str">
        <f>IF(SUM('Test Sample Data'!M$3:M$98)&gt;10,IF(AND(ISNUMBER('Test Sample Data'!M301),'Test Sample Data'!M301&lt;$B$1,'Test Sample Data'!M301&gt;0),'Test Sample Data'!M301,$B$1),"")</f>
        <v/>
      </c>
      <c r="N302" s="17" t="str">
        <f>'Gene Table'!E301</f>
        <v>hsa-miR-195-5p</v>
      </c>
      <c r="O302" s="17" t="str">
        <f>'Gene Table'!B301</f>
        <v>M11</v>
      </c>
      <c r="P302" s="17" t="str">
        <f>IF(SUM('Control Sample Data'!D$3:D$98)&gt;10,IF(AND(ISNUMBER('Control Sample Data'!D301),'Control Sample Data'!D301&lt;$B$1,'Control Sample Data'!D301&gt;0),'Control Sample Data'!D301,$B$1),"")</f>
        <v/>
      </c>
      <c r="Q302" s="17" t="str">
        <f>IF(SUM('Control Sample Data'!E$3:E$98)&gt;10,IF(AND(ISNUMBER('Control Sample Data'!E301),'Control Sample Data'!E301&lt;$B$1,'Control Sample Data'!E301&gt;0),'Control Sample Data'!E301,$B$1),"")</f>
        <v/>
      </c>
      <c r="R302" s="17" t="str">
        <f>IF(SUM('Control Sample Data'!F$3:F$98)&gt;10,IF(AND(ISNUMBER('Control Sample Data'!F301),'Control Sample Data'!F301&lt;$B$1,'Control Sample Data'!F301&gt;0),'Control Sample Data'!F301,$B$1),"")</f>
        <v/>
      </c>
      <c r="S302" s="17" t="str">
        <f>IF(SUM('Control Sample Data'!G$3:G$98)&gt;10,IF(AND(ISNUMBER('Control Sample Data'!G301),'Control Sample Data'!G301&lt;$B$1,'Control Sample Data'!G301&gt;0),'Control Sample Data'!G301,$B$1),"")</f>
        <v/>
      </c>
      <c r="T302" s="17" t="str">
        <f>IF(SUM('Control Sample Data'!H$3:H$98)&gt;10,IF(AND(ISNUMBER('Control Sample Data'!H301),'Control Sample Data'!H301&lt;$B$1,'Control Sample Data'!H301&gt;0),'Control Sample Data'!H301,$B$1),"")</f>
        <v/>
      </c>
      <c r="U302" s="17" t="str">
        <f>IF(SUM('Control Sample Data'!I$3:I$98)&gt;10,IF(AND(ISNUMBER('Control Sample Data'!I301),'Control Sample Data'!I301&lt;$B$1,'Control Sample Data'!I301&gt;0),'Control Sample Data'!I301,$B$1),"")</f>
        <v/>
      </c>
      <c r="V302" s="17" t="str">
        <f>IF(SUM('Control Sample Data'!J$3:J$98)&gt;10,IF(AND(ISNUMBER('Control Sample Data'!J301),'Control Sample Data'!J301&lt;$B$1,'Control Sample Data'!J301&gt;0),'Control Sample Data'!J301,$B$1),"")</f>
        <v/>
      </c>
      <c r="W302" s="17" t="str">
        <f>IF(SUM('Control Sample Data'!K$3:K$98)&gt;10,IF(AND(ISNUMBER('Control Sample Data'!K301),'Control Sample Data'!K301&lt;$B$1,'Control Sample Data'!K301&gt;0),'Control Sample Data'!K301,$B$1),"")</f>
        <v/>
      </c>
      <c r="X302" s="17" t="str">
        <f>IF(SUM('Control Sample Data'!L$3:L$98)&gt;10,IF(AND(ISNUMBER('Control Sample Data'!L301),'Control Sample Data'!L301&lt;$B$1,'Control Sample Data'!L301&gt;0),'Control Sample Data'!L301,$B$1),"")</f>
        <v/>
      </c>
      <c r="Y302" s="40" t="str">
        <f>IF(SUM('Control Sample Data'!M$3:M$98)&gt;10,IF(AND(ISNUMBER('Control Sample Data'!M301),'Control Sample Data'!M301&lt;$B$1,'Control Sample Data'!M301&gt;0),'Control Sample Data'!M301,$B$1),"")</f>
        <v/>
      </c>
      <c r="Z302" s="41"/>
      <c r="AA302" s="41"/>
      <c r="AB302" s="41"/>
      <c r="AC302" s="41"/>
      <c r="AD302" s="41"/>
      <c r="AE302" s="41"/>
      <c r="AF302" s="41"/>
      <c r="AG302" s="41"/>
      <c r="AH302" s="41"/>
      <c r="AI302" s="41"/>
      <c r="AJ302" s="41"/>
      <c r="AK302" s="41"/>
      <c r="AL302" s="41"/>
      <c r="AM302" s="41"/>
      <c r="AN302" s="41"/>
      <c r="AO302" s="41"/>
      <c r="AP302" s="41"/>
      <c r="AQ302" s="41"/>
      <c r="AR302" s="41"/>
      <c r="AS302" s="41"/>
      <c r="AT302" s="36" t="str">
        <f t="shared" si="174"/>
        <v/>
      </c>
      <c r="AU302" s="36" t="str">
        <f t="shared" si="175"/>
        <v/>
      </c>
      <c r="AV302" s="36" t="str">
        <f t="shared" si="176"/>
        <v/>
      </c>
      <c r="AW302" s="36" t="str">
        <f t="shared" si="177"/>
        <v/>
      </c>
      <c r="AX302" s="36" t="str">
        <f t="shared" si="178"/>
        <v/>
      </c>
      <c r="AY302" s="36" t="str">
        <f t="shared" si="179"/>
        <v/>
      </c>
      <c r="AZ302" s="36" t="str">
        <f t="shared" si="180"/>
        <v/>
      </c>
      <c r="BA302" s="36" t="str">
        <f t="shared" si="181"/>
        <v/>
      </c>
      <c r="BB302" s="36" t="str">
        <f t="shared" si="182"/>
        <v/>
      </c>
      <c r="BC302" s="36" t="str">
        <f t="shared" si="183"/>
        <v/>
      </c>
      <c r="BD302" s="36" t="str">
        <f t="shared" si="184"/>
        <v/>
      </c>
      <c r="BE302" s="36" t="str">
        <f t="shared" si="185"/>
        <v/>
      </c>
      <c r="BF302" s="36" t="str">
        <f t="shared" si="186"/>
        <v/>
      </c>
      <c r="BG302" s="36" t="str">
        <f t="shared" si="187"/>
        <v/>
      </c>
      <c r="BH302" s="36" t="str">
        <f t="shared" si="188"/>
        <v/>
      </c>
      <c r="BI302" s="36" t="str">
        <f t="shared" si="189"/>
        <v/>
      </c>
      <c r="BJ302" s="36" t="str">
        <f t="shared" si="190"/>
        <v/>
      </c>
      <c r="BK302" s="36" t="str">
        <f t="shared" si="191"/>
        <v/>
      </c>
      <c r="BL302" s="36" t="str">
        <f t="shared" si="192"/>
        <v/>
      </c>
      <c r="BM302" s="36" t="str">
        <f t="shared" si="193"/>
        <v/>
      </c>
      <c r="BN302" s="38" t="e">
        <f t="shared" si="214"/>
        <v>#DIV/0!</v>
      </c>
      <c r="BO302" s="38" t="e">
        <f t="shared" si="215"/>
        <v>#DIV/0!</v>
      </c>
      <c r="BP302" s="39" t="str">
        <f t="shared" si="194"/>
        <v/>
      </c>
      <c r="BQ302" s="39" t="str">
        <f t="shared" si="195"/>
        <v/>
      </c>
      <c r="BR302" s="39" t="str">
        <f t="shared" si="196"/>
        <v/>
      </c>
      <c r="BS302" s="39" t="str">
        <f t="shared" si="197"/>
        <v/>
      </c>
      <c r="BT302" s="39" t="str">
        <f t="shared" si="198"/>
        <v/>
      </c>
      <c r="BU302" s="39" t="str">
        <f t="shared" si="199"/>
        <v/>
      </c>
      <c r="BV302" s="39" t="str">
        <f t="shared" si="200"/>
        <v/>
      </c>
      <c r="BW302" s="39" t="str">
        <f t="shared" si="201"/>
        <v/>
      </c>
      <c r="BX302" s="39" t="str">
        <f t="shared" si="202"/>
        <v/>
      </c>
      <c r="BY302" s="39" t="str">
        <f t="shared" si="203"/>
        <v/>
      </c>
      <c r="BZ302" s="39" t="str">
        <f t="shared" si="204"/>
        <v/>
      </c>
      <c r="CA302" s="39" t="str">
        <f t="shared" si="205"/>
        <v/>
      </c>
      <c r="CB302" s="39" t="str">
        <f t="shared" si="206"/>
        <v/>
      </c>
      <c r="CC302" s="39" t="str">
        <f t="shared" si="207"/>
        <v/>
      </c>
      <c r="CD302" s="39" t="str">
        <f t="shared" si="208"/>
        <v/>
      </c>
      <c r="CE302" s="39" t="str">
        <f t="shared" si="209"/>
        <v/>
      </c>
      <c r="CF302" s="39" t="str">
        <f t="shared" si="210"/>
        <v/>
      </c>
      <c r="CG302" s="39" t="str">
        <f t="shared" si="211"/>
        <v/>
      </c>
      <c r="CH302" s="39" t="str">
        <f t="shared" si="212"/>
        <v/>
      </c>
      <c r="CI302" s="39" t="str">
        <f t="shared" si="213"/>
        <v/>
      </c>
    </row>
    <row r="303" spans="1:87">
      <c r="A303" s="18"/>
      <c r="B303" s="15" t="str">
        <f>'Gene Table'!E302</f>
        <v>hsa-miR-618</v>
      </c>
      <c r="C303" s="15" t="str">
        <f>'Gene Table'!B302</f>
        <v>M12</v>
      </c>
      <c r="D303" s="16" t="str">
        <f>IF(SUM('Test Sample Data'!D$3:D$98)&gt;10,IF(AND(ISNUMBER('Test Sample Data'!D302),'Test Sample Data'!D302&lt;$B$1,'Test Sample Data'!D302&gt;0),'Test Sample Data'!D302,$B$1),"")</f>
        <v/>
      </c>
      <c r="E303" s="17" t="str">
        <f>IF(SUM('Test Sample Data'!E$3:E$98)&gt;10,IF(AND(ISNUMBER('Test Sample Data'!E302),'Test Sample Data'!E302&lt;$B$1,'Test Sample Data'!E302&gt;0),'Test Sample Data'!E302,$B$1),"")</f>
        <v/>
      </c>
      <c r="F303" s="17" t="str">
        <f>IF(SUM('Test Sample Data'!F$3:F$98)&gt;10,IF(AND(ISNUMBER('Test Sample Data'!F302),'Test Sample Data'!F302&lt;$B$1,'Test Sample Data'!F302&gt;0),'Test Sample Data'!F302,$B$1),"")</f>
        <v/>
      </c>
      <c r="G303" s="17" t="str">
        <f>IF(SUM('Test Sample Data'!G$3:G$98)&gt;10,IF(AND(ISNUMBER('Test Sample Data'!G302),'Test Sample Data'!G302&lt;$B$1,'Test Sample Data'!G302&gt;0),'Test Sample Data'!G302,$B$1),"")</f>
        <v/>
      </c>
      <c r="H303" s="17" t="str">
        <f>IF(SUM('Test Sample Data'!H$3:H$98)&gt;10,IF(AND(ISNUMBER('Test Sample Data'!H302),'Test Sample Data'!H302&lt;$B$1,'Test Sample Data'!H302&gt;0),'Test Sample Data'!H302,$B$1),"")</f>
        <v/>
      </c>
      <c r="I303" s="17" t="str">
        <f>IF(SUM('Test Sample Data'!I$3:I$98)&gt;10,IF(AND(ISNUMBER('Test Sample Data'!I302),'Test Sample Data'!I302&lt;$B$1,'Test Sample Data'!I302&gt;0),'Test Sample Data'!I302,$B$1),"")</f>
        <v/>
      </c>
      <c r="J303" s="17" t="str">
        <f>IF(SUM('Test Sample Data'!J$3:J$98)&gt;10,IF(AND(ISNUMBER('Test Sample Data'!J302),'Test Sample Data'!J302&lt;$B$1,'Test Sample Data'!J302&gt;0),'Test Sample Data'!J302,$B$1),"")</f>
        <v/>
      </c>
      <c r="K303" s="17" t="str">
        <f>IF(SUM('Test Sample Data'!K$3:K$98)&gt;10,IF(AND(ISNUMBER('Test Sample Data'!K302),'Test Sample Data'!K302&lt;$B$1,'Test Sample Data'!K302&gt;0),'Test Sample Data'!K302,$B$1),"")</f>
        <v/>
      </c>
      <c r="L303" s="17" t="str">
        <f>IF(SUM('Test Sample Data'!L$3:L$98)&gt;10,IF(AND(ISNUMBER('Test Sample Data'!L302),'Test Sample Data'!L302&lt;$B$1,'Test Sample Data'!L302&gt;0),'Test Sample Data'!L302,$B$1),"")</f>
        <v/>
      </c>
      <c r="M303" s="17" t="str">
        <f>IF(SUM('Test Sample Data'!M$3:M$98)&gt;10,IF(AND(ISNUMBER('Test Sample Data'!M302),'Test Sample Data'!M302&lt;$B$1,'Test Sample Data'!M302&gt;0),'Test Sample Data'!M302,$B$1),"")</f>
        <v/>
      </c>
      <c r="N303" s="17" t="str">
        <f>'Gene Table'!E302</f>
        <v>hsa-miR-618</v>
      </c>
      <c r="O303" s="17" t="str">
        <f>'Gene Table'!B302</f>
        <v>M12</v>
      </c>
      <c r="P303" s="17" t="str">
        <f>IF(SUM('Control Sample Data'!D$3:D$98)&gt;10,IF(AND(ISNUMBER('Control Sample Data'!D302),'Control Sample Data'!D302&lt;$B$1,'Control Sample Data'!D302&gt;0),'Control Sample Data'!D302,$B$1),"")</f>
        <v/>
      </c>
      <c r="Q303" s="17" t="str">
        <f>IF(SUM('Control Sample Data'!E$3:E$98)&gt;10,IF(AND(ISNUMBER('Control Sample Data'!E302),'Control Sample Data'!E302&lt;$B$1,'Control Sample Data'!E302&gt;0),'Control Sample Data'!E302,$B$1),"")</f>
        <v/>
      </c>
      <c r="R303" s="17" t="str">
        <f>IF(SUM('Control Sample Data'!F$3:F$98)&gt;10,IF(AND(ISNUMBER('Control Sample Data'!F302),'Control Sample Data'!F302&lt;$B$1,'Control Sample Data'!F302&gt;0),'Control Sample Data'!F302,$B$1),"")</f>
        <v/>
      </c>
      <c r="S303" s="17" t="str">
        <f>IF(SUM('Control Sample Data'!G$3:G$98)&gt;10,IF(AND(ISNUMBER('Control Sample Data'!G302),'Control Sample Data'!G302&lt;$B$1,'Control Sample Data'!G302&gt;0),'Control Sample Data'!G302,$B$1),"")</f>
        <v/>
      </c>
      <c r="T303" s="17" t="str">
        <f>IF(SUM('Control Sample Data'!H$3:H$98)&gt;10,IF(AND(ISNUMBER('Control Sample Data'!H302),'Control Sample Data'!H302&lt;$B$1,'Control Sample Data'!H302&gt;0),'Control Sample Data'!H302,$B$1),"")</f>
        <v/>
      </c>
      <c r="U303" s="17" t="str">
        <f>IF(SUM('Control Sample Data'!I$3:I$98)&gt;10,IF(AND(ISNUMBER('Control Sample Data'!I302),'Control Sample Data'!I302&lt;$B$1,'Control Sample Data'!I302&gt;0),'Control Sample Data'!I302,$B$1),"")</f>
        <v/>
      </c>
      <c r="V303" s="17" t="str">
        <f>IF(SUM('Control Sample Data'!J$3:J$98)&gt;10,IF(AND(ISNUMBER('Control Sample Data'!J302),'Control Sample Data'!J302&lt;$B$1,'Control Sample Data'!J302&gt;0),'Control Sample Data'!J302,$B$1),"")</f>
        <v/>
      </c>
      <c r="W303" s="17" t="str">
        <f>IF(SUM('Control Sample Data'!K$3:K$98)&gt;10,IF(AND(ISNUMBER('Control Sample Data'!K302),'Control Sample Data'!K302&lt;$B$1,'Control Sample Data'!K302&gt;0),'Control Sample Data'!K302,$B$1),"")</f>
        <v/>
      </c>
      <c r="X303" s="17" t="str">
        <f>IF(SUM('Control Sample Data'!L$3:L$98)&gt;10,IF(AND(ISNUMBER('Control Sample Data'!L302),'Control Sample Data'!L302&lt;$B$1,'Control Sample Data'!L302&gt;0),'Control Sample Data'!L302,$B$1),"")</f>
        <v/>
      </c>
      <c r="Y303" s="40" t="str">
        <f>IF(SUM('Control Sample Data'!M$3:M$98)&gt;10,IF(AND(ISNUMBER('Control Sample Data'!M302),'Control Sample Data'!M302&lt;$B$1,'Control Sample Data'!M302&gt;0),'Control Sample Data'!M302,$B$1),"")</f>
        <v/>
      </c>
      <c r="Z303" s="41"/>
      <c r="AA303" s="41"/>
      <c r="AB303" s="41"/>
      <c r="AC303" s="41"/>
      <c r="AD303" s="41"/>
      <c r="AE303" s="41"/>
      <c r="AF303" s="41"/>
      <c r="AG303" s="41"/>
      <c r="AH303" s="41"/>
      <c r="AI303" s="41"/>
      <c r="AJ303" s="41"/>
      <c r="AK303" s="41"/>
      <c r="AL303" s="41"/>
      <c r="AM303" s="41"/>
      <c r="AN303" s="41"/>
      <c r="AO303" s="41"/>
      <c r="AP303" s="41"/>
      <c r="AQ303" s="41"/>
      <c r="AR303" s="41"/>
      <c r="AS303" s="41"/>
      <c r="AT303" s="36" t="str">
        <f t="shared" si="174"/>
        <v/>
      </c>
      <c r="AU303" s="36" t="str">
        <f t="shared" si="175"/>
        <v/>
      </c>
      <c r="AV303" s="36" t="str">
        <f t="shared" si="176"/>
        <v/>
      </c>
      <c r="AW303" s="36" t="str">
        <f t="shared" si="177"/>
        <v/>
      </c>
      <c r="AX303" s="36" t="str">
        <f t="shared" si="178"/>
        <v/>
      </c>
      <c r="AY303" s="36" t="str">
        <f t="shared" si="179"/>
        <v/>
      </c>
      <c r="AZ303" s="36" t="str">
        <f t="shared" si="180"/>
        <v/>
      </c>
      <c r="BA303" s="36" t="str">
        <f t="shared" si="181"/>
        <v/>
      </c>
      <c r="BB303" s="36" t="str">
        <f t="shared" si="182"/>
        <v/>
      </c>
      <c r="BC303" s="36" t="str">
        <f t="shared" si="183"/>
        <v/>
      </c>
      <c r="BD303" s="36" t="str">
        <f t="shared" si="184"/>
        <v/>
      </c>
      <c r="BE303" s="36" t="str">
        <f t="shared" si="185"/>
        <v/>
      </c>
      <c r="BF303" s="36" t="str">
        <f t="shared" si="186"/>
        <v/>
      </c>
      <c r="BG303" s="36" t="str">
        <f t="shared" si="187"/>
        <v/>
      </c>
      <c r="BH303" s="36" t="str">
        <f t="shared" si="188"/>
        <v/>
      </c>
      <c r="BI303" s="36" t="str">
        <f t="shared" si="189"/>
        <v/>
      </c>
      <c r="BJ303" s="36" t="str">
        <f t="shared" si="190"/>
        <v/>
      </c>
      <c r="BK303" s="36" t="str">
        <f t="shared" si="191"/>
        <v/>
      </c>
      <c r="BL303" s="36" t="str">
        <f t="shared" si="192"/>
        <v/>
      </c>
      <c r="BM303" s="36" t="str">
        <f t="shared" si="193"/>
        <v/>
      </c>
      <c r="BN303" s="38" t="e">
        <f t="shared" si="214"/>
        <v>#DIV/0!</v>
      </c>
      <c r="BO303" s="38" t="e">
        <f t="shared" si="215"/>
        <v>#DIV/0!</v>
      </c>
      <c r="BP303" s="39" t="str">
        <f t="shared" si="194"/>
        <v/>
      </c>
      <c r="BQ303" s="39" t="str">
        <f t="shared" si="195"/>
        <v/>
      </c>
      <c r="BR303" s="39" t="str">
        <f t="shared" si="196"/>
        <v/>
      </c>
      <c r="BS303" s="39" t="str">
        <f t="shared" si="197"/>
        <v/>
      </c>
      <c r="BT303" s="39" t="str">
        <f t="shared" si="198"/>
        <v/>
      </c>
      <c r="BU303" s="39" t="str">
        <f t="shared" si="199"/>
        <v/>
      </c>
      <c r="BV303" s="39" t="str">
        <f t="shared" si="200"/>
        <v/>
      </c>
      <c r="BW303" s="39" t="str">
        <f t="shared" si="201"/>
        <v/>
      </c>
      <c r="BX303" s="39" t="str">
        <f t="shared" si="202"/>
        <v/>
      </c>
      <c r="BY303" s="39" t="str">
        <f t="shared" si="203"/>
        <v/>
      </c>
      <c r="BZ303" s="39" t="str">
        <f t="shared" si="204"/>
        <v/>
      </c>
      <c r="CA303" s="39" t="str">
        <f t="shared" si="205"/>
        <v/>
      </c>
      <c r="CB303" s="39" t="str">
        <f t="shared" si="206"/>
        <v/>
      </c>
      <c r="CC303" s="39" t="str">
        <f t="shared" si="207"/>
        <v/>
      </c>
      <c r="CD303" s="39" t="str">
        <f t="shared" si="208"/>
        <v/>
      </c>
      <c r="CE303" s="39" t="str">
        <f t="shared" si="209"/>
        <v/>
      </c>
      <c r="CF303" s="39" t="str">
        <f t="shared" si="210"/>
        <v/>
      </c>
      <c r="CG303" s="39" t="str">
        <f t="shared" si="211"/>
        <v/>
      </c>
      <c r="CH303" s="39" t="str">
        <f t="shared" si="212"/>
        <v/>
      </c>
      <c r="CI303" s="39" t="str">
        <f t="shared" si="213"/>
        <v/>
      </c>
    </row>
    <row r="304" spans="1:87">
      <c r="A304" s="18"/>
      <c r="B304" s="15" t="str">
        <f>'Gene Table'!E303</f>
        <v>hsa-miR-205-5p</v>
      </c>
      <c r="C304" s="15" t="str">
        <f>'Gene Table'!B303</f>
        <v>M13</v>
      </c>
      <c r="D304" s="16" t="str">
        <f>IF(SUM('Test Sample Data'!D$3:D$98)&gt;10,IF(AND(ISNUMBER('Test Sample Data'!D303),'Test Sample Data'!D303&lt;$B$1,'Test Sample Data'!D303&gt;0),'Test Sample Data'!D303,$B$1),"")</f>
        <v/>
      </c>
      <c r="E304" s="17" t="str">
        <f>IF(SUM('Test Sample Data'!E$3:E$98)&gt;10,IF(AND(ISNUMBER('Test Sample Data'!E303),'Test Sample Data'!E303&lt;$B$1,'Test Sample Data'!E303&gt;0),'Test Sample Data'!E303,$B$1),"")</f>
        <v/>
      </c>
      <c r="F304" s="17" t="str">
        <f>IF(SUM('Test Sample Data'!F$3:F$98)&gt;10,IF(AND(ISNUMBER('Test Sample Data'!F303),'Test Sample Data'!F303&lt;$B$1,'Test Sample Data'!F303&gt;0),'Test Sample Data'!F303,$B$1),"")</f>
        <v/>
      </c>
      <c r="G304" s="17" t="str">
        <f>IF(SUM('Test Sample Data'!G$3:G$98)&gt;10,IF(AND(ISNUMBER('Test Sample Data'!G303),'Test Sample Data'!G303&lt;$B$1,'Test Sample Data'!G303&gt;0),'Test Sample Data'!G303,$B$1),"")</f>
        <v/>
      </c>
      <c r="H304" s="17" t="str">
        <f>IF(SUM('Test Sample Data'!H$3:H$98)&gt;10,IF(AND(ISNUMBER('Test Sample Data'!H303),'Test Sample Data'!H303&lt;$B$1,'Test Sample Data'!H303&gt;0),'Test Sample Data'!H303,$B$1),"")</f>
        <v/>
      </c>
      <c r="I304" s="17" t="str">
        <f>IF(SUM('Test Sample Data'!I$3:I$98)&gt;10,IF(AND(ISNUMBER('Test Sample Data'!I303),'Test Sample Data'!I303&lt;$B$1,'Test Sample Data'!I303&gt;0),'Test Sample Data'!I303,$B$1),"")</f>
        <v/>
      </c>
      <c r="J304" s="17" t="str">
        <f>IF(SUM('Test Sample Data'!J$3:J$98)&gt;10,IF(AND(ISNUMBER('Test Sample Data'!J303),'Test Sample Data'!J303&lt;$B$1,'Test Sample Data'!J303&gt;0),'Test Sample Data'!J303,$B$1),"")</f>
        <v/>
      </c>
      <c r="K304" s="17" t="str">
        <f>IF(SUM('Test Sample Data'!K$3:K$98)&gt;10,IF(AND(ISNUMBER('Test Sample Data'!K303),'Test Sample Data'!K303&lt;$B$1,'Test Sample Data'!K303&gt;0),'Test Sample Data'!K303,$B$1),"")</f>
        <v/>
      </c>
      <c r="L304" s="17" t="str">
        <f>IF(SUM('Test Sample Data'!L$3:L$98)&gt;10,IF(AND(ISNUMBER('Test Sample Data'!L303),'Test Sample Data'!L303&lt;$B$1,'Test Sample Data'!L303&gt;0),'Test Sample Data'!L303,$B$1),"")</f>
        <v/>
      </c>
      <c r="M304" s="17" t="str">
        <f>IF(SUM('Test Sample Data'!M$3:M$98)&gt;10,IF(AND(ISNUMBER('Test Sample Data'!M303),'Test Sample Data'!M303&lt;$B$1,'Test Sample Data'!M303&gt;0),'Test Sample Data'!M303,$B$1),"")</f>
        <v/>
      </c>
      <c r="N304" s="17" t="str">
        <f>'Gene Table'!E303</f>
        <v>hsa-miR-205-5p</v>
      </c>
      <c r="O304" s="17" t="str">
        <f>'Gene Table'!B303</f>
        <v>M13</v>
      </c>
      <c r="P304" s="17" t="str">
        <f>IF(SUM('Control Sample Data'!D$3:D$98)&gt;10,IF(AND(ISNUMBER('Control Sample Data'!D303),'Control Sample Data'!D303&lt;$B$1,'Control Sample Data'!D303&gt;0),'Control Sample Data'!D303,$B$1),"")</f>
        <v/>
      </c>
      <c r="Q304" s="17" t="str">
        <f>IF(SUM('Control Sample Data'!E$3:E$98)&gt;10,IF(AND(ISNUMBER('Control Sample Data'!E303),'Control Sample Data'!E303&lt;$B$1,'Control Sample Data'!E303&gt;0),'Control Sample Data'!E303,$B$1),"")</f>
        <v/>
      </c>
      <c r="R304" s="17" t="str">
        <f>IF(SUM('Control Sample Data'!F$3:F$98)&gt;10,IF(AND(ISNUMBER('Control Sample Data'!F303),'Control Sample Data'!F303&lt;$B$1,'Control Sample Data'!F303&gt;0),'Control Sample Data'!F303,$B$1),"")</f>
        <v/>
      </c>
      <c r="S304" s="17" t="str">
        <f>IF(SUM('Control Sample Data'!G$3:G$98)&gt;10,IF(AND(ISNUMBER('Control Sample Data'!G303),'Control Sample Data'!G303&lt;$B$1,'Control Sample Data'!G303&gt;0),'Control Sample Data'!G303,$B$1),"")</f>
        <v/>
      </c>
      <c r="T304" s="17" t="str">
        <f>IF(SUM('Control Sample Data'!H$3:H$98)&gt;10,IF(AND(ISNUMBER('Control Sample Data'!H303),'Control Sample Data'!H303&lt;$B$1,'Control Sample Data'!H303&gt;0),'Control Sample Data'!H303,$B$1),"")</f>
        <v/>
      </c>
      <c r="U304" s="17" t="str">
        <f>IF(SUM('Control Sample Data'!I$3:I$98)&gt;10,IF(AND(ISNUMBER('Control Sample Data'!I303),'Control Sample Data'!I303&lt;$B$1,'Control Sample Data'!I303&gt;0),'Control Sample Data'!I303,$B$1),"")</f>
        <v/>
      </c>
      <c r="V304" s="17" t="str">
        <f>IF(SUM('Control Sample Data'!J$3:J$98)&gt;10,IF(AND(ISNUMBER('Control Sample Data'!J303),'Control Sample Data'!J303&lt;$B$1,'Control Sample Data'!J303&gt;0),'Control Sample Data'!J303,$B$1),"")</f>
        <v/>
      </c>
      <c r="W304" s="17" t="str">
        <f>IF(SUM('Control Sample Data'!K$3:K$98)&gt;10,IF(AND(ISNUMBER('Control Sample Data'!K303),'Control Sample Data'!K303&lt;$B$1,'Control Sample Data'!K303&gt;0),'Control Sample Data'!K303,$B$1),"")</f>
        <v/>
      </c>
      <c r="X304" s="17" t="str">
        <f>IF(SUM('Control Sample Data'!L$3:L$98)&gt;10,IF(AND(ISNUMBER('Control Sample Data'!L303),'Control Sample Data'!L303&lt;$B$1,'Control Sample Data'!L303&gt;0),'Control Sample Data'!L303,$B$1),"")</f>
        <v/>
      </c>
      <c r="Y304" s="40" t="str">
        <f>IF(SUM('Control Sample Data'!M$3:M$98)&gt;10,IF(AND(ISNUMBER('Control Sample Data'!M303),'Control Sample Data'!M303&lt;$B$1,'Control Sample Data'!M303&gt;0),'Control Sample Data'!M303,$B$1),"")</f>
        <v/>
      </c>
      <c r="Z304" s="41"/>
      <c r="AA304" s="41"/>
      <c r="AB304" s="41"/>
      <c r="AC304" s="41"/>
      <c r="AD304" s="41"/>
      <c r="AE304" s="41"/>
      <c r="AF304" s="41"/>
      <c r="AG304" s="41"/>
      <c r="AH304" s="41"/>
      <c r="AI304" s="41"/>
      <c r="AJ304" s="41"/>
      <c r="AK304" s="41"/>
      <c r="AL304" s="41"/>
      <c r="AM304" s="41"/>
      <c r="AN304" s="41"/>
      <c r="AO304" s="41"/>
      <c r="AP304" s="41"/>
      <c r="AQ304" s="41"/>
      <c r="AR304" s="41"/>
      <c r="AS304" s="41"/>
      <c r="AT304" s="36" t="str">
        <f t="shared" si="174"/>
        <v/>
      </c>
      <c r="AU304" s="36" t="str">
        <f t="shared" si="175"/>
        <v/>
      </c>
      <c r="AV304" s="36" t="str">
        <f t="shared" si="176"/>
        <v/>
      </c>
      <c r="AW304" s="36" t="str">
        <f t="shared" si="177"/>
        <v/>
      </c>
      <c r="AX304" s="36" t="str">
        <f t="shared" si="178"/>
        <v/>
      </c>
      <c r="AY304" s="36" t="str">
        <f t="shared" si="179"/>
        <v/>
      </c>
      <c r="AZ304" s="36" t="str">
        <f t="shared" si="180"/>
        <v/>
      </c>
      <c r="BA304" s="36" t="str">
        <f t="shared" si="181"/>
        <v/>
      </c>
      <c r="BB304" s="36" t="str">
        <f t="shared" si="182"/>
        <v/>
      </c>
      <c r="BC304" s="36" t="str">
        <f t="shared" si="183"/>
        <v/>
      </c>
      <c r="BD304" s="36" t="str">
        <f t="shared" si="184"/>
        <v/>
      </c>
      <c r="BE304" s="36" t="str">
        <f t="shared" si="185"/>
        <v/>
      </c>
      <c r="BF304" s="36" t="str">
        <f t="shared" si="186"/>
        <v/>
      </c>
      <c r="BG304" s="36" t="str">
        <f t="shared" si="187"/>
        <v/>
      </c>
      <c r="BH304" s="36" t="str">
        <f t="shared" si="188"/>
        <v/>
      </c>
      <c r="BI304" s="36" t="str">
        <f t="shared" si="189"/>
        <v/>
      </c>
      <c r="BJ304" s="36" t="str">
        <f t="shared" si="190"/>
        <v/>
      </c>
      <c r="BK304" s="36" t="str">
        <f t="shared" si="191"/>
        <v/>
      </c>
      <c r="BL304" s="36" t="str">
        <f t="shared" si="192"/>
        <v/>
      </c>
      <c r="BM304" s="36" t="str">
        <f t="shared" si="193"/>
        <v/>
      </c>
      <c r="BN304" s="38" t="e">
        <f t="shared" si="214"/>
        <v>#DIV/0!</v>
      </c>
      <c r="BO304" s="38" t="e">
        <f t="shared" si="215"/>
        <v>#DIV/0!</v>
      </c>
      <c r="BP304" s="39" t="str">
        <f t="shared" si="194"/>
        <v/>
      </c>
      <c r="BQ304" s="39" t="str">
        <f t="shared" si="195"/>
        <v/>
      </c>
      <c r="BR304" s="39" t="str">
        <f t="shared" si="196"/>
        <v/>
      </c>
      <c r="BS304" s="39" t="str">
        <f t="shared" si="197"/>
        <v/>
      </c>
      <c r="BT304" s="39" t="str">
        <f t="shared" si="198"/>
        <v/>
      </c>
      <c r="BU304" s="39" t="str">
        <f t="shared" si="199"/>
        <v/>
      </c>
      <c r="BV304" s="39" t="str">
        <f t="shared" si="200"/>
        <v/>
      </c>
      <c r="BW304" s="39" t="str">
        <f t="shared" si="201"/>
        <v/>
      </c>
      <c r="BX304" s="39" t="str">
        <f t="shared" si="202"/>
        <v/>
      </c>
      <c r="BY304" s="39" t="str">
        <f t="shared" si="203"/>
        <v/>
      </c>
      <c r="BZ304" s="39" t="str">
        <f t="shared" si="204"/>
        <v/>
      </c>
      <c r="CA304" s="39" t="str">
        <f t="shared" si="205"/>
        <v/>
      </c>
      <c r="CB304" s="39" t="str">
        <f t="shared" si="206"/>
        <v/>
      </c>
      <c r="CC304" s="39" t="str">
        <f t="shared" si="207"/>
        <v/>
      </c>
      <c r="CD304" s="39" t="str">
        <f t="shared" si="208"/>
        <v/>
      </c>
      <c r="CE304" s="39" t="str">
        <f t="shared" si="209"/>
        <v/>
      </c>
      <c r="CF304" s="39" t="str">
        <f t="shared" si="210"/>
        <v/>
      </c>
      <c r="CG304" s="39" t="str">
        <f t="shared" si="211"/>
        <v/>
      </c>
      <c r="CH304" s="39" t="str">
        <f t="shared" si="212"/>
        <v/>
      </c>
      <c r="CI304" s="39" t="str">
        <f t="shared" si="213"/>
        <v/>
      </c>
    </row>
    <row r="305" spans="1:87">
      <c r="A305" s="18"/>
      <c r="B305" s="15" t="str">
        <f>'Gene Table'!E304</f>
        <v>hsa-miR-627</v>
      </c>
      <c r="C305" s="15" t="str">
        <f>'Gene Table'!B304</f>
        <v>M14</v>
      </c>
      <c r="D305" s="16" t="str">
        <f>IF(SUM('Test Sample Data'!D$3:D$98)&gt;10,IF(AND(ISNUMBER('Test Sample Data'!D304),'Test Sample Data'!D304&lt;$B$1,'Test Sample Data'!D304&gt;0),'Test Sample Data'!D304,$B$1),"")</f>
        <v/>
      </c>
      <c r="E305" s="17" t="str">
        <f>IF(SUM('Test Sample Data'!E$3:E$98)&gt;10,IF(AND(ISNUMBER('Test Sample Data'!E304),'Test Sample Data'!E304&lt;$B$1,'Test Sample Data'!E304&gt;0),'Test Sample Data'!E304,$B$1),"")</f>
        <v/>
      </c>
      <c r="F305" s="17" t="str">
        <f>IF(SUM('Test Sample Data'!F$3:F$98)&gt;10,IF(AND(ISNUMBER('Test Sample Data'!F304),'Test Sample Data'!F304&lt;$B$1,'Test Sample Data'!F304&gt;0),'Test Sample Data'!F304,$B$1),"")</f>
        <v/>
      </c>
      <c r="G305" s="17" t="str">
        <f>IF(SUM('Test Sample Data'!G$3:G$98)&gt;10,IF(AND(ISNUMBER('Test Sample Data'!G304),'Test Sample Data'!G304&lt;$B$1,'Test Sample Data'!G304&gt;0),'Test Sample Data'!G304,$B$1),"")</f>
        <v/>
      </c>
      <c r="H305" s="17" t="str">
        <f>IF(SUM('Test Sample Data'!H$3:H$98)&gt;10,IF(AND(ISNUMBER('Test Sample Data'!H304),'Test Sample Data'!H304&lt;$B$1,'Test Sample Data'!H304&gt;0),'Test Sample Data'!H304,$B$1),"")</f>
        <v/>
      </c>
      <c r="I305" s="17" t="str">
        <f>IF(SUM('Test Sample Data'!I$3:I$98)&gt;10,IF(AND(ISNUMBER('Test Sample Data'!I304),'Test Sample Data'!I304&lt;$B$1,'Test Sample Data'!I304&gt;0),'Test Sample Data'!I304,$B$1),"")</f>
        <v/>
      </c>
      <c r="J305" s="17" t="str">
        <f>IF(SUM('Test Sample Data'!J$3:J$98)&gt;10,IF(AND(ISNUMBER('Test Sample Data'!J304),'Test Sample Data'!J304&lt;$B$1,'Test Sample Data'!J304&gt;0),'Test Sample Data'!J304,$B$1),"")</f>
        <v/>
      </c>
      <c r="K305" s="17" t="str">
        <f>IF(SUM('Test Sample Data'!K$3:K$98)&gt;10,IF(AND(ISNUMBER('Test Sample Data'!K304),'Test Sample Data'!K304&lt;$B$1,'Test Sample Data'!K304&gt;0),'Test Sample Data'!K304,$B$1),"")</f>
        <v/>
      </c>
      <c r="L305" s="17" t="str">
        <f>IF(SUM('Test Sample Data'!L$3:L$98)&gt;10,IF(AND(ISNUMBER('Test Sample Data'!L304),'Test Sample Data'!L304&lt;$B$1,'Test Sample Data'!L304&gt;0),'Test Sample Data'!L304,$B$1),"")</f>
        <v/>
      </c>
      <c r="M305" s="17" t="str">
        <f>IF(SUM('Test Sample Data'!M$3:M$98)&gt;10,IF(AND(ISNUMBER('Test Sample Data'!M304),'Test Sample Data'!M304&lt;$B$1,'Test Sample Data'!M304&gt;0),'Test Sample Data'!M304,$B$1),"")</f>
        <v/>
      </c>
      <c r="N305" s="17" t="str">
        <f>'Gene Table'!E304</f>
        <v>hsa-miR-627</v>
      </c>
      <c r="O305" s="17" t="str">
        <f>'Gene Table'!B304</f>
        <v>M14</v>
      </c>
      <c r="P305" s="17" t="str">
        <f>IF(SUM('Control Sample Data'!D$3:D$98)&gt;10,IF(AND(ISNUMBER('Control Sample Data'!D304),'Control Sample Data'!D304&lt;$B$1,'Control Sample Data'!D304&gt;0),'Control Sample Data'!D304,$B$1),"")</f>
        <v/>
      </c>
      <c r="Q305" s="17" t="str">
        <f>IF(SUM('Control Sample Data'!E$3:E$98)&gt;10,IF(AND(ISNUMBER('Control Sample Data'!E304),'Control Sample Data'!E304&lt;$B$1,'Control Sample Data'!E304&gt;0),'Control Sample Data'!E304,$B$1),"")</f>
        <v/>
      </c>
      <c r="R305" s="17" t="str">
        <f>IF(SUM('Control Sample Data'!F$3:F$98)&gt;10,IF(AND(ISNUMBER('Control Sample Data'!F304),'Control Sample Data'!F304&lt;$B$1,'Control Sample Data'!F304&gt;0),'Control Sample Data'!F304,$B$1),"")</f>
        <v/>
      </c>
      <c r="S305" s="17" t="str">
        <f>IF(SUM('Control Sample Data'!G$3:G$98)&gt;10,IF(AND(ISNUMBER('Control Sample Data'!G304),'Control Sample Data'!G304&lt;$B$1,'Control Sample Data'!G304&gt;0),'Control Sample Data'!G304,$B$1),"")</f>
        <v/>
      </c>
      <c r="T305" s="17" t="str">
        <f>IF(SUM('Control Sample Data'!H$3:H$98)&gt;10,IF(AND(ISNUMBER('Control Sample Data'!H304),'Control Sample Data'!H304&lt;$B$1,'Control Sample Data'!H304&gt;0),'Control Sample Data'!H304,$B$1),"")</f>
        <v/>
      </c>
      <c r="U305" s="17" t="str">
        <f>IF(SUM('Control Sample Data'!I$3:I$98)&gt;10,IF(AND(ISNUMBER('Control Sample Data'!I304),'Control Sample Data'!I304&lt;$B$1,'Control Sample Data'!I304&gt;0),'Control Sample Data'!I304,$B$1),"")</f>
        <v/>
      </c>
      <c r="V305" s="17" t="str">
        <f>IF(SUM('Control Sample Data'!J$3:J$98)&gt;10,IF(AND(ISNUMBER('Control Sample Data'!J304),'Control Sample Data'!J304&lt;$B$1,'Control Sample Data'!J304&gt;0),'Control Sample Data'!J304,$B$1),"")</f>
        <v/>
      </c>
      <c r="W305" s="17" t="str">
        <f>IF(SUM('Control Sample Data'!K$3:K$98)&gt;10,IF(AND(ISNUMBER('Control Sample Data'!K304),'Control Sample Data'!K304&lt;$B$1,'Control Sample Data'!K304&gt;0),'Control Sample Data'!K304,$B$1),"")</f>
        <v/>
      </c>
      <c r="X305" s="17" t="str">
        <f>IF(SUM('Control Sample Data'!L$3:L$98)&gt;10,IF(AND(ISNUMBER('Control Sample Data'!L304),'Control Sample Data'!L304&lt;$B$1,'Control Sample Data'!L304&gt;0),'Control Sample Data'!L304,$B$1),"")</f>
        <v/>
      </c>
      <c r="Y305" s="40" t="str">
        <f>IF(SUM('Control Sample Data'!M$3:M$98)&gt;10,IF(AND(ISNUMBER('Control Sample Data'!M304),'Control Sample Data'!M304&lt;$B$1,'Control Sample Data'!M304&gt;0),'Control Sample Data'!M304,$B$1),"")</f>
        <v/>
      </c>
      <c r="Z305" s="41"/>
      <c r="AA305" s="41"/>
      <c r="AB305" s="41"/>
      <c r="AC305" s="41"/>
      <c r="AD305" s="41"/>
      <c r="AE305" s="41"/>
      <c r="AF305" s="41"/>
      <c r="AG305" s="41"/>
      <c r="AH305" s="41"/>
      <c r="AI305" s="41"/>
      <c r="AJ305" s="41"/>
      <c r="AK305" s="41"/>
      <c r="AL305" s="41"/>
      <c r="AM305" s="41"/>
      <c r="AN305" s="41"/>
      <c r="AO305" s="41"/>
      <c r="AP305" s="41"/>
      <c r="AQ305" s="41"/>
      <c r="AR305" s="41"/>
      <c r="AS305" s="41"/>
      <c r="AT305" s="36" t="str">
        <f t="shared" si="174"/>
        <v/>
      </c>
      <c r="AU305" s="36" t="str">
        <f t="shared" si="175"/>
        <v/>
      </c>
      <c r="AV305" s="36" t="str">
        <f t="shared" si="176"/>
        <v/>
      </c>
      <c r="AW305" s="36" t="str">
        <f t="shared" si="177"/>
        <v/>
      </c>
      <c r="AX305" s="36" t="str">
        <f t="shared" si="178"/>
        <v/>
      </c>
      <c r="AY305" s="36" t="str">
        <f t="shared" si="179"/>
        <v/>
      </c>
      <c r="AZ305" s="36" t="str">
        <f t="shared" si="180"/>
        <v/>
      </c>
      <c r="BA305" s="36" t="str">
        <f t="shared" si="181"/>
        <v/>
      </c>
      <c r="BB305" s="36" t="str">
        <f t="shared" si="182"/>
        <v/>
      </c>
      <c r="BC305" s="36" t="str">
        <f t="shared" si="183"/>
        <v/>
      </c>
      <c r="BD305" s="36" t="str">
        <f t="shared" si="184"/>
        <v/>
      </c>
      <c r="BE305" s="36" t="str">
        <f t="shared" si="185"/>
        <v/>
      </c>
      <c r="BF305" s="36" t="str">
        <f t="shared" si="186"/>
        <v/>
      </c>
      <c r="BG305" s="36" t="str">
        <f t="shared" si="187"/>
        <v/>
      </c>
      <c r="BH305" s="36" t="str">
        <f t="shared" si="188"/>
        <v/>
      </c>
      <c r="BI305" s="36" t="str">
        <f t="shared" si="189"/>
        <v/>
      </c>
      <c r="BJ305" s="36" t="str">
        <f t="shared" si="190"/>
        <v/>
      </c>
      <c r="BK305" s="36" t="str">
        <f t="shared" si="191"/>
        <v/>
      </c>
      <c r="BL305" s="36" t="str">
        <f t="shared" si="192"/>
        <v/>
      </c>
      <c r="BM305" s="36" t="str">
        <f t="shared" si="193"/>
        <v/>
      </c>
      <c r="BN305" s="38" t="e">
        <f t="shared" si="214"/>
        <v>#DIV/0!</v>
      </c>
      <c r="BO305" s="38" t="e">
        <f t="shared" si="215"/>
        <v>#DIV/0!</v>
      </c>
      <c r="BP305" s="39" t="str">
        <f t="shared" si="194"/>
        <v/>
      </c>
      <c r="BQ305" s="39" t="str">
        <f t="shared" si="195"/>
        <v/>
      </c>
      <c r="BR305" s="39" t="str">
        <f t="shared" si="196"/>
        <v/>
      </c>
      <c r="BS305" s="39" t="str">
        <f t="shared" si="197"/>
        <v/>
      </c>
      <c r="BT305" s="39" t="str">
        <f t="shared" si="198"/>
        <v/>
      </c>
      <c r="BU305" s="39" t="str">
        <f t="shared" si="199"/>
        <v/>
      </c>
      <c r="BV305" s="39" t="str">
        <f t="shared" si="200"/>
        <v/>
      </c>
      <c r="BW305" s="39" t="str">
        <f t="shared" si="201"/>
        <v/>
      </c>
      <c r="BX305" s="39" t="str">
        <f t="shared" si="202"/>
        <v/>
      </c>
      <c r="BY305" s="39" t="str">
        <f t="shared" si="203"/>
        <v/>
      </c>
      <c r="BZ305" s="39" t="str">
        <f t="shared" si="204"/>
        <v/>
      </c>
      <c r="CA305" s="39" t="str">
        <f t="shared" si="205"/>
        <v/>
      </c>
      <c r="CB305" s="39" t="str">
        <f t="shared" si="206"/>
        <v/>
      </c>
      <c r="CC305" s="39" t="str">
        <f t="shared" si="207"/>
        <v/>
      </c>
      <c r="CD305" s="39" t="str">
        <f t="shared" si="208"/>
        <v/>
      </c>
      <c r="CE305" s="39" t="str">
        <f t="shared" si="209"/>
        <v/>
      </c>
      <c r="CF305" s="39" t="str">
        <f t="shared" si="210"/>
        <v/>
      </c>
      <c r="CG305" s="39" t="str">
        <f t="shared" si="211"/>
        <v/>
      </c>
      <c r="CH305" s="39" t="str">
        <f t="shared" si="212"/>
        <v/>
      </c>
      <c r="CI305" s="39" t="str">
        <f t="shared" si="213"/>
        <v/>
      </c>
    </row>
    <row r="306" spans="1:87">
      <c r="A306" s="18"/>
      <c r="B306" s="15" t="str">
        <f>'Gene Table'!E305</f>
        <v>hsa-miR-206</v>
      </c>
      <c r="C306" s="15" t="str">
        <f>'Gene Table'!B305</f>
        <v>M15</v>
      </c>
      <c r="D306" s="16" t="str">
        <f>IF(SUM('Test Sample Data'!D$3:D$98)&gt;10,IF(AND(ISNUMBER('Test Sample Data'!D305),'Test Sample Data'!D305&lt;$B$1,'Test Sample Data'!D305&gt;0),'Test Sample Data'!D305,$B$1),"")</f>
        <v/>
      </c>
      <c r="E306" s="17" t="str">
        <f>IF(SUM('Test Sample Data'!E$3:E$98)&gt;10,IF(AND(ISNUMBER('Test Sample Data'!E305),'Test Sample Data'!E305&lt;$B$1,'Test Sample Data'!E305&gt;0),'Test Sample Data'!E305,$B$1),"")</f>
        <v/>
      </c>
      <c r="F306" s="17" t="str">
        <f>IF(SUM('Test Sample Data'!F$3:F$98)&gt;10,IF(AND(ISNUMBER('Test Sample Data'!F305),'Test Sample Data'!F305&lt;$B$1,'Test Sample Data'!F305&gt;0),'Test Sample Data'!F305,$B$1),"")</f>
        <v/>
      </c>
      <c r="G306" s="17" t="str">
        <f>IF(SUM('Test Sample Data'!G$3:G$98)&gt;10,IF(AND(ISNUMBER('Test Sample Data'!G305),'Test Sample Data'!G305&lt;$B$1,'Test Sample Data'!G305&gt;0),'Test Sample Data'!G305,$B$1),"")</f>
        <v/>
      </c>
      <c r="H306" s="17" t="str">
        <f>IF(SUM('Test Sample Data'!H$3:H$98)&gt;10,IF(AND(ISNUMBER('Test Sample Data'!H305),'Test Sample Data'!H305&lt;$B$1,'Test Sample Data'!H305&gt;0),'Test Sample Data'!H305,$B$1),"")</f>
        <v/>
      </c>
      <c r="I306" s="17" t="str">
        <f>IF(SUM('Test Sample Data'!I$3:I$98)&gt;10,IF(AND(ISNUMBER('Test Sample Data'!I305),'Test Sample Data'!I305&lt;$B$1,'Test Sample Data'!I305&gt;0),'Test Sample Data'!I305,$B$1),"")</f>
        <v/>
      </c>
      <c r="J306" s="17" t="str">
        <f>IF(SUM('Test Sample Data'!J$3:J$98)&gt;10,IF(AND(ISNUMBER('Test Sample Data'!J305),'Test Sample Data'!J305&lt;$B$1,'Test Sample Data'!J305&gt;0),'Test Sample Data'!J305,$B$1),"")</f>
        <v/>
      </c>
      <c r="K306" s="17" t="str">
        <f>IF(SUM('Test Sample Data'!K$3:K$98)&gt;10,IF(AND(ISNUMBER('Test Sample Data'!K305),'Test Sample Data'!K305&lt;$B$1,'Test Sample Data'!K305&gt;0),'Test Sample Data'!K305,$B$1),"")</f>
        <v/>
      </c>
      <c r="L306" s="17" t="str">
        <f>IF(SUM('Test Sample Data'!L$3:L$98)&gt;10,IF(AND(ISNUMBER('Test Sample Data'!L305),'Test Sample Data'!L305&lt;$B$1,'Test Sample Data'!L305&gt;0),'Test Sample Data'!L305,$B$1),"")</f>
        <v/>
      </c>
      <c r="M306" s="17" t="str">
        <f>IF(SUM('Test Sample Data'!M$3:M$98)&gt;10,IF(AND(ISNUMBER('Test Sample Data'!M305),'Test Sample Data'!M305&lt;$B$1,'Test Sample Data'!M305&gt;0),'Test Sample Data'!M305,$B$1),"")</f>
        <v/>
      </c>
      <c r="N306" s="17" t="str">
        <f>'Gene Table'!E305</f>
        <v>hsa-miR-206</v>
      </c>
      <c r="O306" s="17" t="str">
        <f>'Gene Table'!B305</f>
        <v>M15</v>
      </c>
      <c r="P306" s="17" t="str">
        <f>IF(SUM('Control Sample Data'!D$3:D$98)&gt;10,IF(AND(ISNUMBER('Control Sample Data'!D305),'Control Sample Data'!D305&lt;$B$1,'Control Sample Data'!D305&gt;0),'Control Sample Data'!D305,$B$1),"")</f>
        <v/>
      </c>
      <c r="Q306" s="17" t="str">
        <f>IF(SUM('Control Sample Data'!E$3:E$98)&gt;10,IF(AND(ISNUMBER('Control Sample Data'!E305),'Control Sample Data'!E305&lt;$B$1,'Control Sample Data'!E305&gt;0),'Control Sample Data'!E305,$B$1),"")</f>
        <v/>
      </c>
      <c r="R306" s="17" t="str">
        <f>IF(SUM('Control Sample Data'!F$3:F$98)&gt;10,IF(AND(ISNUMBER('Control Sample Data'!F305),'Control Sample Data'!F305&lt;$B$1,'Control Sample Data'!F305&gt;0),'Control Sample Data'!F305,$B$1),"")</f>
        <v/>
      </c>
      <c r="S306" s="17" t="str">
        <f>IF(SUM('Control Sample Data'!G$3:G$98)&gt;10,IF(AND(ISNUMBER('Control Sample Data'!G305),'Control Sample Data'!G305&lt;$B$1,'Control Sample Data'!G305&gt;0),'Control Sample Data'!G305,$B$1),"")</f>
        <v/>
      </c>
      <c r="T306" s="17" t="str">
        <f>IF(SUM('Control Sample Data'!H$3:H$98)&gt;10,IF(AND(ISNUMBER('Control Sample Data'!H305),'Control Sample Data'!H305&lt;$B$1,'Control Sample Data'!H305&gt;0),'Control Sample Data'!H305,$B$1),"")</f>
        <v/>
      </c>
      <c r="U306" s="17" t="str">
        <f>IF(SUM('Control Sample Data'!I$3:I$98)&gt;10,IF(AND(ISNUMBER('Control Sample Data'!I305),'Control Sample Data'!I305&lt;$B$1,'Control Sample Data'!I305&gt;0),'Control Sample Data'!I305,$B$1),"")</f>
        <v/>
      </c>
      <c r="V306" s="17" t="str">
        <f>IF(SUM('Control Sample Data'!J$3:J$98)&gt;10,IF(AND(ISNUMBER('Control Sample Data'!J305),'Control Sample Data'!J305&lt;$B$1,'Control Sample Data'!J305&gt;0),'Control Sample Data'!J305,$B$1),"")</f>
        <v/>
      </c>
      <c r="W306" s="17" t="str">
        <f>IF(SUM('Control Sample Data'!K$3:K$98)&gt;10,IF(AND(ISNUMBER('Control Sample Data'!K305),'Control Sample Data'!K305&lt;$B$1,'Control Sample Data'!K305&gt;0),'Control Sample Data'!K305,$B$1),"")</f>
        <v/>
      </c>
      <c r="X306" s="17" t="str">
        <f>IF(SUM('Control Sample Data'!L$3:L$98)&gt;10,IF(AND(ISNUMBER('Control Sample Data'!L305),'Control Sample Data'!L305&lt;$B$1,'Control Sample Data'!L305&gt;0),'Control Sample Data'!L305,$B$1),"")</f>
        <v/>
      </c>
      <c r="Y306" s="40" t="str">
        <f>IF(SUM('Control Sample Data'!M$3:M$98)&gt;10,IF(AND(ISNUMBER('Control Sample Data'!M305),'Control Sample Data'!M305&lt;$B$1,'Control Sample Data'!M305&gt;0),'Control Sample Data'!M305,$B$1),"")</f>
        <v/>
      </c>
      <c r="Z306" s="41"/>
      <c r="AA306" s="41"/>
      <c r="AB306" s="41"/>
      <c r="AC306" s="41"/>
      <c r="AD306" s="41"/>
      <c r="AE306" s="41"/>
      <c r="AF306" s="41"/>
      <c r="AG306" s="41"/>
      <c r="AH306" s="41"/>
      <c r="AI306" s="41"/>
      <c r="AJ306" s="41"/>
      <c r="AK306" s="41"/>
      <c r="AL306" s="41"/>
      <c r="AM306" s="41"/>
      <c r="AN306" s="41"/>
      <c r="AO306" s="41"/>
      <c r="AP306" s="41"/>
      <c r="AQ306" s="41"/>
      <c r="AR306" s="41"/>
      <c r="AS306" s="41"/>
      <c r="AT306" s="36" t="str">
        <f t="shared" si="174"/>
        <v/>
      </c>
      <c r="AU306" s="36" t="str">
        <f t="shared" si="175"/>
        <v/>
      </c>
      <c r="AV306" s="36" t="str">
        <f t="shared" si="176"/>
        <v/>
      </c>
      <c r="AW306" s="36" t="str">
        <f t="shared" si="177"/>
        <v/>
      </c>
      <c r="AX306" s="36" t="str">
        <f t="shared" si="178"/>
        <v/>
      </c>
      <c r="AY306" s="36" t="str">
        <f t="shared" si="179"/>
        <v/>
      </c>
      <c r="AZ306" s="36" t="str">
        <f t="shared" si="180"/>
        <v/>
      </c>
      <c r="BA306" s="36" t="str">
        <f t="shared" si="181"/>
        <v/>
      </c>
      <c r="BB306" s="36" t="str">
        <f t="shared" si="182"/>
        <v/>
      </c>
      <c r="BC306" s="36" t="str">
        <f t="shared" si="183"/>
        <v/>
      </c>
      <c r="BD306" s="36" t="str">
        <f t="shared" si="184"/>
        <v/>
      </c>
      <c r="BE306" s="36" t="str">
        <f t="shared" si="185"/>
        <v/>
      </c>
      <c r="BF306" s="36" t="str">
        <f t="shared" si="186"/>
        <v/>
      </c>
      <c r="BG306" s="36" t="str">
        <f t="shared" si="187"/>
        <v/>
      </c>
      <c r="BH306" s="36" t="str">
        <f t="shared" si="188"/>
        <v/>
      </c>
      <c r="BI306" s="36" t="str">
        <f t="shared" si="189"/>
        <v/>
      </c>
      <c r="BJ306" s="36" t="str">
        <f t="shared" si="190"/>
        <v/>
      </c>
      <c r="BK306" s="36" t="str">
        <f t="shared" si="191"/>
        <v/>
      </c>
      <c r="BL306" s="36" t="str">
        <f t="shared" si="192"/>
        <v/>
      </c>
      <c r="BM306" s="36" t="str">
        <f t="shared" si="193"/>
        <v/>
      </c>
      <c r="BN306" s="38" t="e">
        <f t="shared" si="214"/>
        <v>#DIV/0!</v>
      </c>
      <c r="BO306" s="38" t="e">
        <f t="shared" si="215"/>
        <v>#DIV/0!</v>
      </c>
      <c r="BP306" s="39" t="str">
        <f t="shared" si="194"/>
        <v/>
      </c>
      <c r="BQ306" s="39" t="str">
        <f t="shared" si="195"/>
        <v/>
      </c>
      <c r="BR306" s="39" t="str">
        <f t="shared" si="196"/>
        <v/>
      </c>
      <c r="BS306" s="39" t="str">
        <f t="shared" si="197"/>
        <v/>
      </c>
      <c r="BT306" s="39" t="str">
        <f t="shared" si="198"/>
        <v/>
      </c>
      <c r="BU306" s="39" t="str">
        <f t="shared" si="199"/>
        <v/>
      </c>
      <c r="BV306" s="39" t="str">
        <f t="shared" si="200"/>
        <v/>
      </c>
      <c r="BW306" s="39" t="str">
        <f t="shared" si="201"/>
        <v/>
      </c>
      <c r="BX306" s="39" t="str">
        <f t="shared" si="202"/>
        <v/>
      </c>
      <c r="BY306" s="39" t="str">
        <f t="shared" si="203"/>
        <v/>
      </c>
      <c r="BZ306" s="39" t="str">
        <f t="shared" si="204"/>
        <v/>
      </c>
      <c r="CA306" s="39" t="str">
        <f t="shared" si="205"/>
        <v/>
      </c>
      <c r="CB306" s="39" t="str">
        <f t="shared" si="206"/>
        <v/>
      </c>
      <c r="CC306" s="39" t="str">
        <f t="shared" si="207"/>
        <v/>
      </c>
      <c r="CD306" s="39" t="str">
        <f t="shared" si="208"/>
        <v/>
      </c>
      <c r="CE306" s="39" t="str">
        <f t="shared" si="209"/>
        <v/>
      </c>
      <c r="CF306" s="39" t="str">
        <f t="shared" si="210"/>
        <v/>
      </c>
      <c r="CG306" s="39" t="str">
        <f t="shared" si="211"/>
        <v/>
      </c>
      <c r="CH306" s="39" t="str">
        <f t="shared" si="212"/>
        <v/>
      </c>
      <c r="CI306" s="39" t="str">
        <f t="shared" si="213"/>
        <v/>
      </c>
    </row>
    <row r="307" spans="1:87">
      <c r="A307" s="18"/>
      <c r="B307" s="15" t="str">
        <f>'Gene Table'!E306</f>
        <v>hsa-miR-585</v>
      </c>
      <c r="C307" s="15" t="str">
        <f>'Gene Table'!B306</f>
        <v>M16</v>
      </c>
      <c r="D307" s="16" t="str">
        <f>IF(SUM('Test Sample Data'!D$3:D$98)&gt;10,IF(AND(ISNUMBER('Test Sample Data'!D306),'Test Sample Data'!D306&lt;$B$1,'Test Sample Data'!D306&gt;0),'Test Sample Data'!D306,$B$1),"")</f>
        <v/>
      </c>
      <c r="E307" s="17" t="str">
        <f>IF(SUM('Test Sample Data'!E$3:E$98)&gt;10,IF(AND(ISNUMBER('Test Sample Data'!E306),'Test Sample Data'!E306&lt;$B$1,'Test Sample Data'!E306&gt;0),'Test Sample Data'!E306,$B$1),"")</f>
        <v/>
      </c>
      <c r="F307" s="17" t="str">
        <f>IF(SUM('Test Sample Data'!F$3:F$98)&gt;10,IF(AND(ISNUMBER('Test Sample Data'!F306),'Test Sample Data'!F306&lt;$B$1,'Test Sample Data'!F306&gt;0),'Test Sample Data'!F306,$B$1),"")</f>
        <v/>
      </c>
      <c r="G307" s="17" t="str">
        <f>IF(SUM('Test Sample Data'!G$3:G$98)&gt;10,IF(AND(ISNUMBER('Test Sample Data'!G306),'Test Sample Data'!G306&lt;$B$1,'Test Sample Data'!G306&gt;0),'Test Sample Data'!G306,$B$1),"")</f>
        <v/>
      </c>
      <c r="H307" s="17" t="str">
        <f>IF(SUM('Test Sample Data'!H$3:H$98)&gt;10,IF(AND(ISNUMBER('Test Sample Data'!H306),'Test Sample Data'!H306&lt;$B$1,'Test Sample Data'!H306&gt;0),'Test Sample Data'!H306,$B$1),"")</f>
        <v/>
      </c>
      <c r="I307" s="17" t="str">
        <f>IF(SUM('Test Sample Data'!I$3:I$98)&gt;10,IF(AND(ISNUMBER('Test Sample Data'!I306),'Test Sample Data'!I306&lt;$B$1,'Test Sample Data'!I306&gt;0),'Test Sample Data'!I306,$B$1),"")</f>
        <v/>
      </c>
      <c r="J307" s="17" t="str">
        <f>IF(SUM('Test Sample Data'!J$3:J$98)&gt;10,IF(AND(ISNUMBER('Test Sample Data'!J306),'Test Sample Data'!J306&lt;$B$1,'Test Sample Data'!J306&gt;0),'Test Sample Data'!J306,$B$1),"")</f>
        <v/>
      </c>
      <c r="K307" s="17" t="str">
        <f>IF(SUM('Test Sample Data'!K$3:K$98)&gt;10,IF(AND(ISNUMBER('Test Sample Data'!K306),'Test Sample Data'!K306&lt;$B$1,'Test Sample Data'!K306&gt;0),'Test Sample Data'!K306,$B$1),"")</f>
        <v/>
      </c>
      <c r="L307" s="17" t="str">
        <f>IF(SUM('Test Sample Data'!L$3:L$98)&gt;10,IF(AND(ISNUMBER('Test Sample Data'!L306),'Test Sample Data'!L306&lt;$B$1,'Test Sample Data'!L306&gt;0),'Test Sample Data'!L306,$B$1),"")</f>
        <v/>
      </c>
      <c r="M307" s="17" t="str">
        <f>IF(SUM('Test Sample Data'!M$3:M$98)&gt;10,IF(AND(ISNUMBER('Test Sample Data'!M306),'Test Sample Data'!M306&lt;$B$1,'Test Sample Data'!M306&gt;0),'Test Sample Data'!M306,$B$1),"")</f>
        <v/>
      </c>
      <c r="N307" s="17" t="str">
        <f>'Gene Table'!E306</f>
        <v>hsa-miR-585</v>
      </c>
      <c r="O307" s="17" t="str">
        <f>'Gene Table'!B306</f>
        <v>M16</v>
      </c>
      <c r="P307" s="17" t="str">
        <f>IF(SUM('Control Sample Data'!D$3:D$98)&gt;10,IF(AND(ISNUMBER('Control Sample Data'!D306),'Control Sample Data'!D306&lt;$B$1,'Control Sample Data'!D306&gt;0),'Control Sample Data'!D306,$B$1),"")</f>
        <v/>
      </c>
      <c r="Q307" s="17" t="str">
        <f>IF(SUM('Control Sample Data'!E$3:E$98)&gt;10,IF(AND(ISNUMBER('Control Sample Data'!E306),'Control Sample Data'!E306&lt;$B$1,'Control Sample Data'!E306&gt;0),'Control Sample Data'!E306,$B$1),"")</f>
        <v/>
      </c>
      <c r="R307" s="17" t="str">
        <f>IF(SUM('Control Sample Data'!F$3:F$98)&gt;10,IF(AND(ISNUMBER('Control Sample Data'!F306),'Control Sample Data'!F306&lt;$B$1,'Control Sample Data'!F306&gt;0),'Control Sample Data'!F306,$B$1),"")</f>
        <v/>
      </c>
      <c r="S307" s="17" t="str">
        <f>IF(SUM('Control Sample Data'!G$3:G$98)&gt;10,IF(AND(ISNUMBER('Control Sample Data'!G306),'Control Sample Data'!G306&lt;$B$1,'Control Sample Data'!G306&gt;0),'Control Sample Data'!G306,$B$1),"")</f>
        <v/>
      </c>
      <c r="T307" s="17" t="str">
        <f>IF(SUM('Control Sample Data'!H$3:H$98)&gt;10,IF(AND(ISNUMBER('Control Sample Data'!H306),'Control Sample Data'!H306&lt;$B$1,'Control Sample Data'!H306&gt;0),'Control Sample Data'!H306,$B$1),"")</f>
        <v/>
      </c>
      <c r="U307" s="17" t="str">
        <f>IF(SUM('Control Sample Data'!I$3:I$98)&gt;10,IF(AND(ISNUMBER('Control Sample Data'!I306),'Control Sample Data'!I306&lt;$B$1,'Control Sample Data'!I306&gt;0),'Control Sample Data'!I306,$B$1),"")</f>
        <v/>
      </c>
      <c r="V307" s="17" t="str">
        <f>IF(SUM('Control Sample Data'!J$3:J$98)&gt;10,IF(AND(ISNUMBER('Control Sample Data'!J306),'Control Sample Data'!J306&lt;$B$1,'Control Sample Data'!J306&gt;0),'Control Sample Data'!J306,$B$1),"")</f>
        <v/>
      </c>
      <c r="W307" s="17" t="str">
        <f>IF(SUM('Control Sample Data'!K$3:K$98)&gt;10,IF(AND(ISNUMBER('Control Sample Data'!K306),'Control Sample Data'!K306&lt;$B$1,'Control Sample Data'!K306&gt;0),'Control Sample Data'!K306,$B$1),"")</f>
        <v/>
      </c>
      <c r="X307" s="17" t="str">
        <f>IF(SUM('Control Sample Data'!L$3:L$98)&gt;10,IF(AND(ISNUMBER('Control Sample Data'!L306),'Control Sample Data'!L306&lt;$B$1,'Control Sample Data'!L306&gt;0),'Control Sample Data'!L306,$B$1),"")</f>
        <v/>
      </c>
      <c r="Y307" s="40" t="str">
        <f>IF(SUM('Control Sample Data'!M$3:M$98)&gt;10,IF(AND(ISNUMBER('Control Sample Data'!M306),'Control Sample Data'!M306&lt;$B$1,'Control Sample Data'!M306&gt;0),'Control Sample Data'!M306,$B$1),"")</f>
        <v/>
      </c>
      <c r="Z307" s="41"/>
      <c r="AA307" s="41"/>
      <c r="AB307" s="41"/>
      <c r="AC307" s="41"/>
      <c r="AD307" s="41"/>
      <c r="AE307" s="41"/>
      <c r="AF307" s="41"/>
      <c r="AG307" s="41"/>
      <c r="AH307" s="41"/>
      <c r="AI307" s="41"/>
      <c r="AJ307" s="41"/>
      <c r="AK307" s="41"/>
      <c r="AL307" s="41"/>
      <c r="AM307" s="41"/>
      <c r="AN307" s="41"/>
      <c r="AO307" s="41"/>
      <c r="AP307" s="41"/>
      <c r="AQ307" s="41"/>
      <c r="AR307" s="41"/>
      <c r="AS307" s="41"/>
      <c r="AT307" s="36" t="str">
        <f t="shared" si="174"/>
        <v/>
      </c>
      <c r="AU307" s="36" t="str">
        <f t="shared" si="175"/>
        <v/>
      </c>
      <c r="AV307" s="36" t="str">
        <f t="shared" si="176"/>
        <v/>
      </c>
      <c r="AW307" s="36" t="str">
        <f t="shared" si="177"/>
        <v/>
      </c>
      <c r="AX307" s="36" t="str">
        <f t="shared" si="178"/>
        <v/>
      </c>
      <c r="AY307" s="36" t="str">
        <f t="shared" si="179"/>
        <v/>
      </c>
      <c r="AZ307" s="36" t="str">
        <f t="shared" si="180"/>
        <v/>
      </c>
      <c r="BA307" s="36" t="str">
        <f t="shared" si="181"/>
        <v/>
      </c>
      <c r="BB307" s="36" t="str">
        <f t="shared" si="182"/>
        <v/>
      </c>
      <c r="BC307" s="36" t="str">
        <f t="shared" si="183"/>
        <v/>
      </c>
      <c r="BD307" s="36" t="str">
        <f t="shared" si="184"/>
        <v/>
      </c>
      <c r="BE307" s="36" t="str">
        <f t="shared" si="185"/>
        <v/>
      </c>
      <c r="BF307" s="36" t="str">
        <f t="shared" si="186"/>
        <v/>
      </c>
      <c r="BG307" s="36" t="str">
        <f t="shared" si="187"/>
        <v/>
      </c>
      <c r="BH307" s="36" t="str">
        <f t="shared" si="188"/>
        <v/>
      </c>
      <c r="BI307" s="36" t="str">
        <f t="shared" si="189"/>
        <v/>
      </c>
      <c r="BJ307" s="36" t="str">
        <f t="shared" si="190"/>
        <v/>
      </c>
      <c r="BK307" s="36" t="str">
        <f t="shared" si="191"/>
        <v/>
      </c>
      <c r="BL307" s="36" t="str">
        <f t="shared" si="192"/>
        <v/>
      </c>
      <c r="BM307" s="36" t="str">
        <f t="shared" si="193"/>
        <v/>
      </c>
      <c r="BN307" s="38" t="e">
        <f t="shared" si="214"/>
        <v>#DIV/0!</v>
      </c>
      <c r="BO307" s="38" t="e">
        <f t="shared" si="215"/>
        <v>#DIV/0!</v>
      </c>
      <c r="BP307" s="39" t="str">
        <f t="shared" si="194"/>
        <v/>
      </c>
      <c r="BQ307" s="39" t="str">
        <f t="shared" si="195"/>
        <v/>
      </c>
      <c r="BR307" s="39" t="str">
        <f t="shared" si="196"/>
        <v/>
      </c>
      <c r="BS307" s="39" t="str">
        <f t="shared" si="197"/>
        <v/>
      </c>
      <c r="BT307" s="39" t="str">
        <f t="shared" si="198"/>
        <v/>
      </c>
      <c r="BU307" s="39" t="str">
        <f t="shared" si="199"/>
        <v/>
      </c>
      <c r="BV307" s="39" t="str">
        <f t="shared" si="200"/>
        <v/>
      </c>
      <c r="BW307" s="39" t="str">
        <f t="shared" si="201"/>
        <v/>
      </c>
      <c r="BX307" s="39" t="str">
        <f t="shared" si="202"/>
        <v/>
      </c>
      <c r="BY307" s="39" t="str">
        <f t="shared" si="203"/>
        <v/>
      </c>
      <c r="BZ307" s="39" t="str">
        <f t="shared" si="204"/>
        <v/>
      </c>
      <c r="CA307" s="39" t="str">
        <f t="shared" si="205"/>
        <v/>
      </c>
      <c r="CB307" s="39" t="str">
        <f t="shared" si="206"/>
        <v/>
      </c>
      <c r="CC307" s="39" t="str">
        <f t="shared" si="207"/>
        <v/>
      </c>
      <c r="CD307" s="39" t="str">
        <f t="shared" si="208"/>
        <v/>
      </c>
      <c r="CE307" s="39" t="str">
        <f t="shared" si="209"/>
        <v/>
      </c>
      <c r="CF307" s="39" t="str">
        <f t="shared" si="210"/>
        <v/>
      </c>
      <c r="CG307" s="39" t="str">
        <f t="shared" si="211"/>
        <v/>
      </c>
      <c r="CH307" s="39" t="str">
        <f t="shared" si="212"/>
        <v/>
      </c>
      <c r="CI307" s="39" t="str">
        <f t="shared" si="213"/>
        <v/>
      </c>
    </row>
    <row r="308" spans="1:87">
      <c r="A308" s="18"/>
      <c r="B308" s="15" t="str">
        <f>'Gene Table'!E307</f>
        <v>hsa-miR-216a</v>
      </c>
      <c r="C308" s="15" t="str">
        <f>'Gene Table'!B307</f>
        <v>M17</v>
      </c>
      <c r="D308" s="16" t="str">
        <f>IF(SUM('Test Sample Data'!D$3:D$98)&gt;10,IF(AND(ISNUMBER('Test Sample Data'!D307),'Test Sample Data'!D307&lt;$B$1,'Test Sample Data'!D307&gt;0),'Test Sample Data'!D307,$B$1),"")</f>
        <v/>
      </c>
      <c r="E308" s="17" t="str">
        <f>IF(SUM('Test Sample Data'!E$3:E$98)&gt;10,IF(AND(ISNUMBER('Test Sample Data'!E307),'Test Sample Data'!E307&lt;$B$1,'Test Sample Data'!E307&gt;0),'Test Sample Data'!E307,$B$1),"")</f>
        <v/>
      </c>
      <c r="F308" s="17" t="str">
        <f>IF(SUM('Test Sample Data'!F$3:F$98)&gt;10,IF(AND(ISNUMBER('Test Sample Data'!F307),'Test Sample Data'!F307&lt;$B$1,'Test Sample Data'!F307&gt;0),'Test Sample Data'!F307,$B$1),"")</f>
        <v/>
      </c>
      <c r="G308" s="17" t="str">
        <f>IF(SUM('Test Sample Data'!G$3:G$98)&gt;10,IF(AND(ISNUMBER('Test Sample Data'!G307),'Test Sample Data'!G307&lt;$B$1,'Test Sample Data'!G307&gt;0),'Test Sample Data'!G307,$B$1),"")</f>
        <v/>
      </c>
      <c r="H308" s="17" t="str">
        <f>IF(SUM('Test Sample Data'!H$3:H$98)&gt;10,IF(AND(ISNUMBER('Test Sample Data'!H307),'Test Sample Data'!H307&lt;$B$1,'Test Sample Data'!H307&gt;0),'Test Sample Data'!H307,$B$1),"")</f>
        <v/>
      </c>
      <c r="I308" s="17" t="str">
        <f>IF(SUM('Test Sample Data'!I$3:I$98)&gt;10,IF(AND(ISNUMBER('Test Sample Data'!I307),'Test Sample Data'!I307&lt;$B$1,'Test Sample Data'!I307&gt;0),'Test Sample Data'!I307,$B$1),"")</f>
        <v/>
      </c>
      <c r="J308" s="17" t="str">
        <f>IF(SUM('Test Sample Data'!J$3:J$98)&gt;10,IF(AND(ISNUMBER('Test Sample Data'!J307),'Test Sample Data'!J307&lt;$B$1,'Test Sample Data'!J307&gt;0),'Test Sample Data'!J307,$B$1),"")</f>
        <v/>
      </c>
      <c r="K308" s="17" t="str">
        <f>IF(SUM('Test Sample Data'!K$3:K$98)&gt;10,IF(AND(ISNUMBER('Test Sample Data'!K307),'Test Sample Data'!K307&lt;$B$1,'Test Sample Data'!K307&gt;0),'Test Sample Data'!K307,$B$1),"")</f>
        <v/>
      </c>
      <c r="L308" s="17" t="str">
        <f>IF(SUM('Test Sample Data'!L$3:L$98)&gt;10,IF(AND(ISNUMBER('Test Sample Data'!L307),'Test Sample Data'!L307&lt;$B$1,'Test Sample Data'!L307&gt;0),'Test Sample Data'!L307,$B$1),"")</f>
        <v/>
      </c>
      <c r="M308" s="17" t="str">
        <f>IF(SUM('Test Sample Data'!M$3:M$98)&gt;10,IF(AND(ISNUMBER('Test Sample Data'!M307),'Test Sample Data'!M307&lt;$B$1,'Test Sample Data'!M307&gt;0),'Test Sample Data'!M307,$B$1),"")</f>
        <v/>
      </c>
      <c r="N308" s="17" t="str">
        <f>'Gene Table'!E307</f>
        <v>hsa-miR-216a</v>
      </c>
      <c r="O308" s="17" t="str">
        <f>'Gene Table'!B307</f>
        <v>M17</v>
      </c>
      <c r="P308" s="17" t="str">
        <f>IF(SUM('Control Sample Data'!D$3:D$98)&gt;10,IF(AND(ISNUMBER('Control Sample Data'!D307),'Control Sample Data'!D307&lt;$B$1,'Control Sample Data'!D307&gt;0),'Control Sample Data'!D307,$B$1),"")</f>
        <v/>
      </c>
      <c r="Q308" s="17" t="str">
        <f>IF(SUM('Control Sample Data'!E$3:E$98)&gt;10,IF(AND(ISNUMBER('Control Sample Data'!E307),'Control Sample Data'!E307&lt;$B$1,'Control Sample Data'!E307&gt;0),'Control Sample Data'!E307,$B$1),"")</f>
        <v/>
      </c>
      <c r="R308" s="17" t="str">
        <f>IF(SUM('Control Sample Data'!F$3:F$98)&gt;10,IF(AND(ISNUMBER('Control Sample Data'!F307),'Control Sample Data'!F307&lt;$B$1,'Control Sample Data'!F307&gt;0),'Control Sample Data'!F307,$B$1),"")</f>
        <v/>
      </c>
      <c r="S308" s="17" t="str">
        <f>IF(SUM('Control Sample Data'!G$3:G$98)&gt;10,IF(AND(ISNUMBER('Control Sample Data'!G307),'Control Sample Data'!G307&lt;$B$1,'Control Sample Data'!G307&gt;0),'Control Sample Data'!G307,$B$1),"")</f>
        <v/>
      </c>
      <c r="T308" s="17" t="str">
        <f>IF(SUM('Control Sample Data'!H$3:H$98)&gt;10,IF(AND(ISNUMBER('Control Sample Data'!H307),'Control Sample Data'!H307&lt;$B$1,'Control Sample Data'!H307&gt;0),'Control Sample Data'!H307,$B$1),"")</f>
        <v/>
      </c>
      <c r="U308" s="17" t="str">
        <f>IF(SUM('Control Sample Data'!I$3:I$98)&gt;10,IF(AND(ISNUMBER('Control Sample Data'!I307),'Control Sample Data'!I307&lt;$B$1,'Control Sample Data'!I307&gt;0),'Control Sample Data'!I307,$B$1),"")</f>
        <v/>
      </c>
      <c r="V308" s="17" t="str">
        <f>IF(SUM('Control Sample Data'!J$3:J$98)&gt;10,IF(AND(ISNUMBER('Control Sample Data'!J307),'Control Sample Data'!J307&lt;$B$1,'Control Sample Data'!J307&gt;0),'Control Sample Data'!J307,$B$1),"")</f>
        <v/>
      </c>
      <c r="W308" s="17" t="str">
        <f>IF(SUM('Control Sample Data'!K$3:K$98)&gt;10,IF(AND(ISNUMBER('Control Sample Data'!K307),'Control Sample Data'!K307&lt;$B$1,'Control Sample Data'!K307&gt;0),'Control Sample Data'!K307,$B$1),"")</f>
        <v/>
      </c>
      <c r="X308" s="17" t="str">
        <f>IF(SUM('Control Sample Data'!L$3:L$98)&gt;10,IF(AND(ISNUMBER('Control Sample Data'!L307),'Control Sample Data'!L307&lt;$B$1,'Control Sample Data'!L307&gt;0),'Control Sample Data'!L307,$B$1),"")</f>
        <v/>
      </c>
      <c r="Y308" s="40" t="str">
        <f>IF(SUM('Control Sample Data'!M$3:M$98)&gt;10,IF(AND(ISNUMBER('Control Sample Data'!M307),'Control Sample Data'!M307&lt;$B$1,'Control Sample Data'!M307&gt;0),'Control Sample Data'!M307,$B$1),"")</f>
        <v/>
      </c>
      <c r="Z308" s="41"/>
      <c r="AA308" s="41"/>
      <c r="AB308" s="41"/>
      <c r="AC308" s="41"/>
      <c r="AD308" s="41"/>
      <c r="AE308" s="41"/>
      <c r="AF308" s="41"/>
      <c r="AG308" s="41"/>
      <c r="AH308" s="41"/>
      <c r="AI308" s="41"/>
      <c r="AJ308" s="41"/>
      <c r="AK308" s="41"/>
      <c r="AL308" s="41"/>
      <c r="AM308" s="41"/>
      <c r="AN308" s="41"/>
      <c r="AO308" s="41"/>
      <c r="AP308" s="41"/>
      <c r="AQ308" s="41"/>
      <c r="AR308" s="41"/>
      <c r="AS308" s="41"/>
      <c r="AT308" s="36" t="str">
        <f t="shared" si="174"/>
        <v/>
      </c>
      <c r="AU308" s="36" t="str">
        <f t="shared" si="175"/>
        <v/>
      </c>
      <c r="AV308" s="36" t="str">
        <f t="shared" si="176"/>
        <v/>
      </c>
      <c r="AW308" s="36" t="str">
        <f t="shared" si="177"/>
        <v/>
      </c>
      <c r="AX308" s="36" t="str">
        <f t="shared" si="178"/>
        <v/>
      </c>
      <c r="AY308" s="36" t="str">
        <f t="shared" si="179"/>
        <v/>
      </c>
      <c r="AZ308" s="36" t="str">
        <f t="shared" si="180"/>
        <v/>
      </c>
      <c r="BA308" s="36" t="str">
        <f t="shared" si="181"/>
        <v/>
      </c>
      <c r="BB308" s="36" t="str">
        <f t="shared" si="182"/>
        <v/>
      </c>
      <c r="BC308" s="36" t="str">
        <f t="shared" si="183"/>
        <v/>
      </c>
      <c r="BD308" s="36" t="str">
        <f t="shared" si="184"/>
        <v/>
      </c>
      <c r="BE308" s="36" t="str">
        <f t="shared" si="185"/>
        <v/>
      </c>
      <c r="BF308" s="36" t="str">
        <f t="shared" si="186"/>
        <v/>
      </c>
      <c r="BG308" s="36" t="str">
        <f t="shared" si="187"/>
        <v/>
      </c>
      <c r="BH308" s="36" t="str">
        <f t="shared" si="188"/>
        <v/>
      </c>
      <c r="BI308" s="36" t="str">
        <f t="shared" si="189"/>
        <v/>
      </c>
      <c r="BJ308" s="36" t="str">
        <f t="shared" si="190"/>
        <v/>
      </c>
      <c r="BK308" s="36" t="str">
        <f t="shared" si="191"/>
        <v/>
      </c>
      <c r="BL308" s="36" t="str">
        <f t="shared" si="192"/>
        <v/>
      </c>
      <c r="BM308" s="36" t="str">
        <f t="shared" si="193"/>
        <v/>
      </c>
      <c r="BN308" s="38" t="e">
        <f t="shared" si="214"/>
        <v>#DIV/0!</v>
      </c>
      <c r="BO308" s="38" t="e">
        <f t="shared" si="215"/>
        <v>#DIV/0!</v>
      </c>
      <c r="BP308" s="39" t="str">
        <f t="shared" si="194"/>
        <v/>
      </c>
      <c r="BQ308" s="39" t="str">
        <f t="shared" si="195"/>
        <v/>
      </c>
      <c r="BR308" s="39" t="str">
        <f t="shared" si="196"/>
        <v/>
      </c>
      <c r="BS308" s="39" t="str">
        <f t="shared" si="197"/>
        <v/>
      </c>
      <c r="BT308" s="39" t="str">
        <f t="shared" si="198"/>
        <v/>
      </c>
      <c r="BU308" s="39" t="str">
        <f t="shared" si="199"/>
        <v/>
      </c>
      <c r="BV308" s="39" t="str">
        <f t="shared" si="200"/>
        <v/>
      </c>
      <c r="BW308" s="39" t="str">
        <f t="shared" si="201"/>
        <v/>
      </c>
      <c r="BX308" s="39" t="str">
        <f t="shared" si="202"/>
        <v/>
      </c>
      <c r="BY308" s="39" t="str">
        <f t="shared" si="203"/>
        <v/>
      </c>
      <c r="BZ308" s="39" t="str">
        <f t="shared" si="204"/>
        <v/>
      </c>
      <c r="CA308" s="39" t="str">
        <f t="shared" si="205"/>
        <v/>
      </c>
      <c r="CB308" s="39" t="str">
        <f t="shared" si="206"/>
        <v/>
      </c>
      <c r="CC308" s="39" t="str">
        <f t="shared" si="207"/>
        <v/>
      </c>
      <c r="CD308" s="39" t="str">
        <f t="shared" si="208"/>
        <v/>
      </c>
      <c r="CE308" s="39" t="str">
        <f t="shared" si="209"/>
        <v/>
      </c>
      <c r="CF308" s="39" t="str">
        <f t="shared" si="210"/>
        <v/>
      </c>
      <c r="CG308" s="39" t="str">
        <f t="shared" si="211"/>
        <v/>
      </c>
      <c r="CH308" s="39" t="str">
        <f t="shared" si="212"/>
        <v/>
      </c>
      <c r="CI308" s="39" t="str">
        <f t="shared" si="213"/>
        <v/>
      </c>
    </row>
    <row r="309" spans="1:87">
      <c r="A309" s="18"/>
      <c r="B309" s="15" t="str">
        <f>'Gene Table'!E308</f>
        <v>hsa-miR-7-5p</v>
      </c>
      <c r="C309" s="15" t="str">
        <f>'Gene Table'!B308</f>
        <v>M18</v>
      </c>
      <c r="D309" s="16" t="str">
        <f>IF(SUM('Test Sample Data'!D$3:D$98)&gt;10,IF(AND(ISNUMBER('Test Sample Data'!D308),'Test Sample Data'!D308&lt;$B$1,'Test Sample Data'!D308&gt;0),'Test Sample Data'!D308,$B$1),"")</f>
        <v/>
      </c>
      <c r="E309" s="17" t="str">
        <f>IF(SUM('Test Sample Data'!E$3:E$98)&gt;10,IF(AND(ISNUMBER('Test Sample Data'!E308),'Test Sample Data'!E308&lt;$B$1,'Test Sample Data'!E308&gt;0),'Test Sample Data'!E308,$B$1),"")</f>
        <v/>
      </c>
      <c r="F309" s="17" t="str">
        <f>IF(SUM('Test Sample Data'!F$3:F$98)&gt;10,IF(AND(ISNUMBER('Test Sample Data'!F308),'Test Sample Data'!F308&lt;$B$1,'Test Sample Data'!F308&gt;0),'Test Sample Data'!F308,$B$1),"")</f>
        <v/>
      </c>
      <c r="G309" s="17" t="str">
        <f>IF(SUM('Test Sample Data'!G$3:G$98)&gt;10,IF(AND(ISNUMBER('Test Sample Data'!G308),'Test Sample Data'!G308&lt;$B$1,'Test Sample Data'!G308&gt;0),'Test Sample Data'!G308,$B$1),"")</f>
        <v/>
      </c>
      <c r="H309" s="17" t="str">
        <f>IF(SUM('Test Sample Data'!H$3:H$98)&gt;10,IF(AND(ISNUMBER('Test Sample Data'!H308),'Test Sample Data'!H308&lt;$B$1,'Test Sample Data'!H308&gt;0),'Test Sample Data'!H308,$B$1),"")</f>
        <v/>
      </c>
      <c r="I309" s="17" t="str">
        <f>IF(SUM('Test Sample Data'!I$3:I$98)&gt;10,IF(AND(ISNUMBER('Test Sample Data'!I308),'Test Sample Data'!I308&lt;$B$1,'Test Sample Data'!I308&gt;0),'Test Sample Data'!I308,$B$1),"")</f>
        <v/>
      </c>
      <c r="J309" s="17" t="str">
        <f>IF(SUM('Test Sample Data'!J$3:J$98)&gt;10,IF(AND(ISNUMBER('Test Sample Data'!J308),'Test Sample Data'!J308&lt;$B$1,'Test Sample Data'!J308&gt;0),'Test Sample Data'!J308,$B$1),"")</f>
        <v/>
      </c>
      <c r="K309" s="17" t="str">
        <f>IF(SUM('Test Sample Data'!K$3:K$98)&gt;10,IF(AND(ISNUMBER('Test Sample Data'!K308),'Test Sample Data'!K308&lt;$B$1,'Test Sample Data'!K308&gt;0),'Test Sample Data'!K308,$B$1),"")</f>
        <v/>
      </c>
      <c r="L309" s="17" t="str">
        <f>IF(SUM('Test Sample Data'!L$3:L$98)&gt;10,IF(AND(ISNUMBER('Test Sample Data'!L308),'Test Sample Data'!L308&lt;$B$1,'Test Sample Data'!L308&gt;0),'Test Sample Data'!L308,$B$1),"")</f>
        <v/>
      </c>
      <c r="M309" s="17" t="str">
        <f>IF(SUM('Test Sample Data'!M$3:M$98)&gt;10,IF(AND(ISNUMBER('Test Sample Data'!M308),'Test Sample Data'!M308&lt;$B$1,'Test Sample Data'!M308&gt;0),'Test Sample Data'!M308,$B$1),"")</f>
        <v/>
      </c>
      <c r="N309" s="17" t="str">
        <f>'Gene Table'!E308</f>
        <v>hsa-miR-7-5p</v>
      </c>
      <c r="O309" s="17" t="str">
        <f>'Gene Table'!B308</f>
        <v>M18</v>
      </c>
      <c r="P309" s="17" t="str">
        <f>IF(SUM('Control Sample Data'!D$3:D$98)&gt;10,IF(AND(ISNUMBER('Control Sample Data'!D308),'Control Sample Data'!D308&lt;$B$1,'Control Sample Data'!D308&gt;0),'Control Sample Data'!D308,$B$1),"")</f>
        <v/>
      </c>
      <c r="Q309" s="17" t="str">
        <f>IF(SUM('Control Sample Data'!E$3:E$98)&gt;10,IF(AND(ISNUMBER('Control Sample Data'!E308),'Control Sample Data'!E308&lt;$B$1,'Control Sample Data'!E308&gt;0),'Control Sample Data'!E308,$B$1),"")</f>
        <v/>
      </c>
      <c r="R309" s="17" t="str">
        <f>IF(SUM('Control Sample Data'!F$3:F$98)&gt;10,IF(AND(ISNUMBER('Control Sample Data'!F308),'Control Sample Data'!F308&lt;$B$1,'Control Sample Data'!F308&gt;0),'Control Sample Data'!F308,$B$1),"")</f>
        <v/>
      </c>
      <c r="S309" s="17" t="str">
        <f>IF(SUM('Control Sample Data'!G$3:G$98)&gt;10,IF(AND(ISNUMBER('Control Sample Data'!G308),'Control Sample Data'!G308&lt;$B$1,'Control Sample Data'!G308&gt;0),'Control Sample Data'!G308,$B$1),"")</f>
        <v/>
      </c>
      <c r="T309" s="17" t="str">
        <f>IF(SUM('Control Sample Data'!H$3:H$98)&gt;10,IF(AND(ISNUMBER('Control Sample Data'!H308),'Control Sample Data'!H308&lt;$B$1,'Control Sample Data'!H308&gt;0),'Control Sample Data'!H308,$B$1),"")</f>
        <v/>
      </c>
      <c r="U309" s="17" t="str">
        <f>IF(SUM('Control Sample Data'!I$3:I$98)&gt;10,IF(AND(ISNUMBER('Control Sample Data'!I308),'Control Sample Data'!I308&lt;$B$1,'Control Sample Data'!I308&gt;0),'Control Sample Data'!I308,$B$1),"")</f>
        <v/>
      </c>
      <c r="V309" s="17" t="str">
        <f>IF(SUM('Control Sample Data'!J$3:J$98)&gt;10,IF(AND(ISNUMBER('Control Sample Data'!J308),'Control Sample Data'!J308&lt;$B$1,'Control Sample Data'!J308&gt;0),'Control Sample Data'!J308,$B$1),"")</f>
        <v/>
      </c>
      <c r="W309" s="17" t="str">
        <f>IF(SUM('Control Sample Data'!K$3:K$98)&gt;10,IF(AND(ISNUMBER('Control Sample Data'!K308),'Control Sample Data'!K308&lt;$B$1,'Control Sample Data'!K308&gt;0),'Control Sample Data'!K308,$B$1),"")</f>
        <v/>
      </c>
      <c r="X309" s="17" t="str">
        <f>IF(SUM('Control Sample Data'!L$3:L$98)&gt;10,IF(AND(ISNUMBER('Control Sample Data'!L308),'Control Sample Data'!L308&lt;$B$1,'Control Sample Data'!L308&gt;0),'Control Sample Data'!L308,$B$1),"")</f>
        <v/>
      </c>
      <c r="Y309" s="40" t="str">
        <f>IF(SUM('Control Sample Data'!M$3:M$98)&gt;10,IF(AND(ISNUMBER('Control Sample Data'!M308),'Control Sample Data'!M308&lt;$B$1,'Control Sample Data'!M308&gt;0),'Control Sample Data'!M308,$B$1),"")</f>
        <v/>
      </c>
      <c r="Z309" s="41"/>
      <c r="AA309" s="41"/>
      <c r="AB309" s="41"/>
      <c r="AC309" s="41"/>
      <c r="AD309" s="41"/>
      <c r="AE309" s="41"/>
      <c r="AF309" s="41"/>
      <c r="AG309" s="41"/>
      <c r="AH309" s="41"/>
      <c r="AI309" s="41"/>
      <c r="AJ309" s="41"/>
      <c r="AK309" s="41"/>
      <c r="AL309" s="41"/>
      <c r="AM309" s="41"/>
      <c r="AN309" s="41"/>
      <c r="AO309" s="41"/>
      <c r="AP309" s="41"/>
      <c r="AQ309" s="41"/>
      <c r="AR309" s="41"/>
      <c r="AS309" s="41"/>
      <c r="AT309" s="36" t="str">
        <f t="shared" si="174"/>
        <v/>
      </c>
      <c r="AU309" s="36" t="str">
        <f t="shared" si="175"/>
        <v/>
      </c>
      <c r="AV309" s="36" t="str">
        <f t="shared" si="176"/>
        <v/>
      </c>
      <c r="AW309" s="36" t="str">
        <f t="shared" si="177"/>
        <v/>
      </c>
      <c r="AX309" s="36" t="str">
        <f t="shared" si="178"/>
        <v/>
      </c>
      <c r="AY309" s="36" t="str">
        <f t="shared" si="179"/>
        <v/>
      </c>
      <c r="AZ309" s="36" t="str">
        <f t="shared" si="180"/>
        <v/>
      </c>
      <c r="BA309" s="36" t="str">
        <f t="shared" si="181"/>
        <v/>
      </c>
      <c r="BB309" s="36" t="str">
        <f t="shared" si="182"/>
        <v/>
      </c>
      <c r="BC309" s="36" t="str">
        <f t="shared" si="183"/>
        <v/>
      </c>
      <c r="BD309" s="36" t="str">
        <f t="shared" si="184"/>
        <v/>
      </c>
      <c r="BE309" s="36" t="str">
        <f t="shared" si="185"/>
        <v/>
      </c>
      <c r="BF309" s="36" t="str">
        <f t="shared" si="186"/>
        <v/>
      </c>
      <c r="BG309" s="36" t="str">
        <f t="shared" si="187"/>
        <v/>
      </c>
      <c r="BH309" s="36" t="str">
        <f t="shared" si="188"/>
        <v/>
      </c>
      <c r="BI309" s="36" t="str">
        <f t="shared" si="189"/>
        <v/>
      </c>
      <c r="BJ309" s="36" t="str">
        <f t="shared" si="190"/>
        <v/>
      </c>
      <c r="BK309" s="36" t="str">
        <f t="shared" si="191"/>
        <v/>
      </c>
      <c r="BL309" s="36" t="str">
        <f t="shared" si="192"/>
        <v/>
      </c>
      <c r="BM309" s="36" t="str">
        <f t="shared" si="193"/>
        <v/>
      </c>
      <c r="BN309" s="38" t="e">
        <f t="shared" si="214"/>
        <v>#DIV/0!</v>
      </c>
      <c r="BO309" s="38" t="e">
        <f t="shared" si="215"/>
        <v>#DIV/0!</v>
      </c>
      <c r="BP309" s="39" t="str">
        <f t="shared" si="194"/>
        <v/>
      </c>
      <c r="BQ309" s="39" t="str">
        <f t="shared" si="195"/>
        <v/>
      </c>
      <c r="BR309" s="39" t="str">
        <f t="shared" si="196"/>
        <v/>
      </c>
      <c r="BS309" s="39" t="str">
        <f t="shared" si="197"/>
        <v/>
      </c>
      <c r="BT309" s="39" t="str">
        <f t="shared" si="198"/>
        <v/>
      </c>
      <c r="BU309" s="39" t="str">
        <f t="shared" si="199"/>
        <v/>
      </c>
      <c r="BV309" s="39" t="str">
        <f t="shared" si="200"/>
        <v/>
      </c>
      <c r="BW309" s="39" t="str">
        <f t="shared" si="201"/>
        <v/>
      </c>
      <c r="BX309" s="39" t="str">
        <f t="shared" si="202"/>
        <v/>
      </c>
      <c r="BY309" s="39" t="str">
        <f t="shared" si="203"/>
        <v/>
      </c>
      <c r="BZ309" s="39" t="str">
        <f t="shared" si="204"/>
        <v/>
      </c>
      <c r="CA309" s="39" t="str">
        <f t="shared" si="205"/>
        <v/>
      </c>
      <c r="CB309" s="39" t="str">
        <f t="shared" si="206"/>
        <v/>
      </c>
      <c r="CC309" s="39" t="str">
        <f t="shared" si="207"/>
        <v/>
      </c>
      <c r="CD309" s="39" t="str">
        <f t="shared" si="208"/>
        <v/>
      </c>
      <c r="CE309" s="39" t="str">
        <f t="shared" si="209"/>
        <v/>
      </c>
      <c r="CF309" s="39" t="str">
        <f t="shared" si="210"/>
        <v/>
      </c>
      <c r="CG309" s="39" t="str">
        <f t="shared" si="211"/>
        <v/>
      </c>
      <c r="CH309" s="39" t="str">
        <f t="shared" si="212"/>
        <v/>
      </c>
      <c r="CI309" s="39" t="str">
        <f t="shared" si="213"/>
        <v/>
      </c>
    </row>
    <row r="310" spans="1:87">
      <c r="A310" s="18"/>
      <c r="B310" s="15" t="str">
        <f>'Gene Table'!E309</f>
        <v>hsa-miR-218-5p</v>
      </c>
      <c r="C310" s="15" t="str">
        <f>'Gene Table'!B309</f>
        <v>M19</v>
      </c>
      <c r="D310" s="16" t="str">
        <f>IF(SUM('Test Sample Data'!D$3:D$98)&gt;10,IF(AND(ISNUMBER('Test Sample Data'!D309),'Test Sample Data'!D309&lt;$B$1,'Test Sample Data'!D309&gt;0),'Test Sample Data'!D309,$B$1),"")</f>
        <v/>
      </c>
      <c r="E310" s="17" t="str">
        <f>IF(SUM('Test Sample Data'!E$3:E$98)&gt;10,IF(AND(ISNUMBER('Test Sample Data'!E309),'Test Sample Data'!E309&lt;$B$1,'Test Sample Data'!E309&gt;0),'Test Sample Data'!E309,$B$1),"")</f>
        <v/>
      </c>
      <c r="F310" s="17" t="str">
        <f>IF(SUM('Test Sample Data'!F$3:F$98)&gt;10,IF(AND(ISNUMBER('Test Sample Data'!F309),'Test Sample Data'!F309&lt;$B$1,'Test Sample Data'!F309&gt;0),'Test Sample Data'!F309,$B$1),"")</f>
        <v/>
      </c>
      <c r="G310" s="17" t="str">
        <f>IF(SUM('Test Sample Data'!G$3:G$98)&gt;10,IF(AND(ISNUMBER('Test Sample Data'!G309),'Test Sample Data'!G309&lt;$B$1,'Test Sample Data'!G309&gt;0),'Test Sample Data'!G309,$B$1),"")</f>
        <v/>
      </c>
      <c r="H310" s="17" t="str">
        <f>IF(SUM('Test Sample Data'!H$3:H$98)&gt;10,IF(AND(ISNUMBER('Test Sample Data'!H309),'Test Sample Data'!H309&lt;$B$1,'Test Sample Data'!H309&gt;0),'Test Sample Data'!H309,$B$1),"")</f>
        <v/>
      </c>
      <c r="I310" s="17" t="str">
        <f>IF(SUM('Test Sample Data'!I$3:I$98)&gt;10,IF(AND(ISNUMBER('Test Sample Data'!I309),'Test Sample Data'!I309&lt;$B$1,'Test Sample Data'!I309&gt;0),'Test Sample Data'!I309,$B$1),"")</f>
        <v/>
      </c>
      <c r="J310" s="17" t="str">
        <f>IF(SUM('Test Sample Data'!J$3:J$98)&gt;10,IF(AND(ISNUMBER('Test Sample Data'!J309),'Test Sample Data'!J309&lt;$B$1,'Test Sample Data'!J309&gt;0),'Test Sample Data'!J309,$B$1),"")</f>
        <v/>
      </c>
      <c r="K310" s="17" t="str">
        <f>IF(SUM('Test Sample Data'!K$3:K$98)&gt;10,IF(AND(ISNUMBER('Test Sample Data'!K309),'Test Sample Data'!K309&lt;$B$1,'Test Sample Data'!K309&gt;0),'Test Sample Data'!K309,$B$1),"")</f>
        <v/>
      </c>
      <c r="L310" s="17" t="str">
        <f>IF(SUM('Test Sample Data'!L$3:L$98)&gt;10,IF(AND(ISNUMBER('Test Sample Data'!L309),'Test Sample Data'!L309&lt;$B$1,'Test Sample Data'!L309&gt;0),'Test Sample Data'!L309,$B$1),"")</f>
        <v/>
      </c>
      <c r="M310" s="17" t="str">
        <f>IF(SUM('Test Sample Data'!M$3:M$98)&gt;10,IF(AND(ISNUMBER('Test Sample Data'!M309),'Test Sample Data'!M309&lt;$B$1,'Test Sample Data'!M309&gt;0),'Test Sample Data'!M309,$B$1),"")</f>
        <v/>
      </c>
      <c r="N310" s="17" t="str">
        <f>'Gene Table'!E309</f>
        <v>hsa-miR-218-5p</v>
      </c>
      <c r="O310" s="17" t="str">
        <f>'Gene Table'!B309</f>
        <v>M19</v>
      </c>
      <c r="P310" s="17" t="str">
        <f>IF(SUM('Control Sample Data'!D$3:D$98)&gt;10,IF(AND(ISNUMBER('Control Sample Data'!D309),'Control Sample Data'!D309&lt;$B$1,'Control Sample Data'!D309&gt;0),'Control Sample Data'!D309,$B$1),"")</f>
        <v/>
      </c>
      <c r="Q310" s="17" t="str">
        <f>IF(SUM('Control Sample Data'!E$3:E$98)&gt;10,IF(AND(ISNUMBER('Control Sample Data'!E309),'Control Sample Data'!E309&lt;$B$1,'Control Sample Data'!E309&gt;0),'Control Sample Data'!E309,$B$1),"")</f>
        <v/>
      </c>
      <c r="R310" s="17" t="str">
        <f>IF(SUM('Control Sample Data'!F$3:F$98)&gt;10,IF(AND(ISNUMBER('Control Sample Data'!F309),'Control Sample Data'!F309&lt;$B$1,'Control Sample Data'!F309&gt;0),'Control Sample Data'!F309,$B$1),"")</f>
        <v/>
      </c>
      <c r="S310" s="17" t="str">
        <f>IF(SUM('Control Sample Data'!G$3:G$98)&gt;10,IF(AND(ISNUMBER('Control Sample Data'!G309),'Control Sample Data'!G309&lt;$B$1,'Control Sample Data'!G309&gt;0),'Control Sample Data'!G309,$B$1),"")</f>
        <v/>
      </c>
      <c r="T310" s="17" t="str">
        <f>IF(SUM('Control Sample Data'!H$3:H$98)&gt;10,IF(AND(ISNUMBER('Control Sample Data'!H309),'Control Sample Data'!H309&lt;$B$1,'Control Sample Data'!H309&gt;0),'Control Sample Data'!H309,$B$1),"")</f>
        <v/>
      </c>
      <c r="U310" s="17" t="str">
        <f>IF(SUM('Control Sample Data'!I$3:I$98)&gt;10,IF(AND(ISNUMBER('Control Sample Data'!I309),'Control Sample Data'!I309&lt;$B$1,'Control Sample Data'!I309&gt;0),'Control Sample Data'!I309,$B$1),"")</f>
        <v/>
      </c>
      <c r="V310" s="17" t="str">
        <f>IF(SUM('Control Sample Data'!J$3:J$98)&gt;10,IF(AND(ISNUMBER('Control Sample Data'!J309),'Control Sample Data'!J309&lt;$B$1,'Control Sample Data'!J309&gt;0),'Control Sample Data'!J309,$B$1),"")</f>
        <v/>
      </c>
      <c r="W310" s="17" t="str">
        <f>IF(SUM('Control Sample Data'!K$3:K$98)&gt;10,IF(AND(ISNUMBER('Control Sample Data'!K309),'Control Sample Data'!K309&lt;$B$1,'Control Sample Data'!K309&gt;0),'Control Sample Data'!K309,$B$1),"")</f>
        <v/>
      </c>
      <c r="X310" s="17" t="str">
        <f>IF(SUM('Control Sample Data'!L$3:L$98)&gt;10,IF(AND(ISNUMBER('Control Sample Data'!L309),'Control Sample Data'!L309&lt;$B$1,'Control Sample Data'!L309&gt;0),'Control Sample Data'!L309,$B$1),"")</f>
        <v/>
      </c>
      <c r="Y310" s="40" t="str">
        <f>IF(SUM('Control Sample Data'!M$3:M$98)&gt;10,IF(AND(ISNUMBER('Control Sample Data'!M309),'Control Sample Data'!M309&lt;$B$1,'Control Sample Data'!M309&gt;0),'Control Sample Data'!M309,$B$1),"")</f>
        <v/>
      </c>
      <c r="Z310" s="41"/>
      <c r="AA310" s="41"/>
      <c r="AB310" s="41"/>
      <c r="AC310" s="41"/>
      <c r="AD310" s="41"/>
      <c r="AE310" s="41"/>
      <c r="AF310" s="41"/>
      <c r="AG310" s="41"/>
      <c r="AH310" s="41"/>
      <c r="AI310" s="41"/>
      <c r="AJ310" s="41"/>
      <c r="AK310" s="41"/>
      <c r="AL310" s="41"/>
      <c r="AM310" s="41"/>
      <c r="AN310" s="41"/>
      <c r="AO310" s="41"/>
      <c r="AP310" s="41"/>
      <c r="AQ310" s="41"/>
      <c r="AR310" s="41"/>
      <c r="AS310" s="41"/>
      <c r="AT310" s="36" t="str">
        <f t="shared" si="174"/>
        <v/>
      </c>
      <c r="AU310" s="36" t="str">
        <f t="shared" si="175"/>
        <v/>
      </c>
      <c r="AV310" s="36" t="str">
        <f t="shared" si="176"/>
        <v/>
      </c>
      <c r="AW310" s="36" t="str">
        <f t="shared" si="177"/>
        <v/>
      </c>
      <c r="AX310" s="36" t="str">
        <f t="shared" si="178"/>
        <v/>
      </c>
      <c r="AY310" s="36" t="str">
        <f t="shared" si="179"/>
        <v/>
      </c>
      <c r="AZ310" s="36" t="str">
        <f t="shared" si="180"/>
        <v/>
      </c>
      <c r="BA310" s="36" t="str">
        <f t="shared" si="181"/>
        <v/>
      </c>
      <c r="BB310" s="36" t="str">
        <f t="shared" si="182"/>
        <v/>
      </c>
      <c r="BC310" s="36" t="str">
        <f t="shared" si="183"/>
        <v/>
      </c>
      <c r="BD310" s="36" t="str">
        <f t="shared" si="184"/>
        <v/>
      </c>
      <c r="BE310" s="36" t="str">
        <f t="shared" si="185"/>
        <v/>
      </c>
      <c r="BF310" s="36" t="str">
        <f t="shared" si="186"/>
        <v/>
      </c>
      <c r="BG310" s="36" t="str">
        <f t="shared" si="187"/>
        <v/>
      </c>
      <c r="BH310" s="36" t="str">
        <f t="shared" si="188"/>
        <v/>
      </c>
      <c r="BI310" s="36" t="str">
        <f t="shared" si="189"/>
        <v/>
      </c>
      <c r="BJ310" s="36" t="str">
        <f t="shared" si="190"/>
        <v/>
      </c>
      <c r="BK310" s="36" t="str">
        <f t="shared" si="191"/>
        <v/>
      </c>
      <c r="BL310" s="36" t="str">
        <f t="shared" si="192"/>
        <v/>
      </c>
      <c r="BM310" s="36" t="str">
        <f t="shared" si="193"/>
        <v/>
      </c>
      <c r="BN310" s="38" t="e">
        <f t="shared" si="214"/>
        <v>#DIV/0!</v>
      </c>
      <c r="BO310" s="38" t="e">
        <f t="shared" si="215"/>
        <v>#DIV/0!</v>
      </c>
      <c r="BP310" s="39" t="str">
        <f t="shared" si="194"/>
        <v/>
      </c>
      <c r="BQ310" s="39" t="str">
        <f t="shared" si="195"/>
        <v/>
      </c>
      <c r="BR310" s="39" t="str">
        <f t="shared" si="196"/>
        <v/>
      </c>
      <c r="BS310" s="39" t="str">
        <f t="shared" si="197"/>
        <v/>
      </c>
      <c r="BT310" s="39" t="str">
        <f t="shared" si="198"/>
        <v/>
      </c>
      <c r="BU310" s="39" t="str">
        <f t="shared" si="199"/>
        <v/>
      </c>
      <c r="BV310" s="39" t="str">
        <f t="shared" si="200"/>
        <v/>
      </c>
      <c r="BW310" s="39" t="str">
        <f t="shared" si="201"/>
        <v/>
      </c>
      <c r="BX310" s="39" t="str">
        <f t="shared" si="202"/>
        <v/>
      </c>
      <c r="BY310" s="39" t="str">
        <f t="shared" si="203"/>
        <v/>
      </c>
      <c r="BZ310" s="39" t="str">
        <f t="shared" si="204"/>
        <v/>
      </c>
      <c r="CA310" s="39" t="str">
        <f t="shared" si="205"/>
        <v/>
      </c>
      <c r="CB310" s="39" t="str">
        <f t="shared" si="206"/>
        <v/>
      </c>
      <c r="CC310" s="39" t="str">
        <f t="shared" si="207"/>
        <v/>
      </c>
      <c r="CD310" s="39" t="str">
        <f t="shared" si="208"/>
        <v/>
      </c>
      <c r="CE310" s="39" t="str">
        <f t="shared" si="209"/>
        <v/>
      </c>
      <c r="CF310" s="39" t="str">
        <f t="shared" si="210"/>
        <v/>
      </c>
      <c r="CG310" s="39" t="str">
        <f t="shared" si="211"/>
        <v/>
      </c>
      <c r="CH310" s="39" t="str">
        <f t="shared" si="212"/>
        <v/>
      </c>
      <c r="CI310" s="39" t="str">
        <f t="shared" si="213"/>
        <v/>
      </c>
    </row>
    <row r="311" spans="1:87">
      <c r="A311" s="18"/>
      <c r="B311" s="15" t="str">
        <f>'Gene Table'!E310</f>
        <v>hsa-miR-379-5p</v>
      </c>
      <c r="C311" s="15" t="str">
        <f>'Gene Table'!B310</f>
        <v>M20</v>
      </c>
      <c r="D311" s="16" t="str">
        <f>IF(SUM('Test Sample Data'!D$3:D$98)&gt;10,IF(AND(ISNUMBER('Test Sample Data'!D310),'Test Sample Data'!D310&lt;$B$1,'Test Sample Data'!D310&gt;0),'Test Sample Data'!D310,$B$1),"")</f>
        <v/>
      </c>
      <c r="E311" s="17" t="str">
        <f>IF(SUM('Test Sample Data'!E$3:E$98)&gt;10,IF(AND(ISNUMBER('Test Sample Data'!E310),'Test Sample Data'!E310&lt;$B$1,'Test Sample Data'!E310&gt;0),'Test Sample Data'!E310,$B$1),"")</f>
        <v/>
      </c>
      <c r="F311" s="17" t="str">
        <f>IF(SUM('Test Sample Data'!F$3:F$98)&gt;10,IF(AND(ISNUMBER('Test Sample Data'!F310),'Test Sample Data'!F310&lt;$B$1,'Test Sample Data'!F310&gt;0),'Test Sample Data'!F310,$B$1),"")</f>
        <v/>
      </c>
      <c r="G311" s="17" t="str">
        <f>IF(SUM('Test Sample Data'!G$3:G$98)&gt;10,IF(AND(ISNUMBER('Test Sample Data'!G310),'Test Sample Data'!G310&lt;$B$1,'Test Sample Data'!G310&gt;0),'Test Sample Data'!G310,$B$1),"")</f>
        <v/>
      </c>
      <c r="H311" s="17" t="str">
        <f>IF(SUM('Test Sample Data'!H$3:H$98)&gt;10,IF(AND(ISNUMBER('Test Sample Data'!H310),'Test Sample Data'!H310&lt;$B$1,'Test Sample Data'!H310&gt;0),'Test Sample Data'!H310,$B$1),"")</f>
        <v/>
      </c>
      <c r="I311" s="17" t="str">
        <f>IF(SUM('Test Sample Data'!I$3:I$98)&gt;10,IF(AND(ISNUMBER('Test Sample Data'!I310),'Test Sample Data'!I310&lt;$B$1,'Test Sample Data'!I310&gt;0),'Test Sample Data'!I310,$B$1),"")</f>
        <v/>
      </c>
      <c r="J311" s="17" t="str">
        <f>IF(SUM('Test Sample Data'!J$3:J$98)&gt;10,IF(AND(ISNUMBER('Test Sample Data'!J310),'Test Sample Data'!J310&lt;$B$1,'Test Sample Data'!J310&gt;0),'Test Sample Data'!J310,$B$1),"")</f>
        <v/>
      </c>
      <c r="K311" s="17" t="str">
        <f>IF(SUM('Test Sample Data'!K$3:K$98)&gt;10,IF(AND(ISNUMBER('Test Sample Data'!K310),'Test Sample Data'!K310&lt;$B$1,'Test Sample Data'!K310&gt;0),'Test Sample Data'!K310,$B$1),"")</f>
        <v/>
      </c>
      <c r="L311" s="17" t="str">
        <f>IF(SUM('Test Sample Data'!L$3:L$98)&gt;10,IF(AND(ISNUMBER('Test Sample Data'!L310),'Test Sample Data'!L310&lt;$B$1,'Test Sample Data'!L310&gt;0),'Test Sample Data'!L310,$B$1),"")</f>
        <v/>
      </c>
      <c r="M311" s="17" t="str">
        <f>IF(SUM('Test Sample Data'!M$3:M$98)&gt;10,IF(AND(ISNUMBER('Test Sample Data'!M310),'Test Sample Data'!M310&lt;$B$1,'Test Sample Data'!M310&gt;0),'Test Sample Data'!M310,$B$1),"")</f>
        <v/>
      </c>
      <c r="N311" s="17" t="str">
        <f>'Gene Table'!E310</f>
        <v>hsa-miR-379-5p</v>
      </c>
      <c r="O311" s="17" t="str">
        <f>'Gene Table'!B310</f>
        <v>M20</v>
      </c>
      <c r="P311" s="17" t="str">
        <f>IF(SUM('Control Sample Data'!D$3:D$98)&gt;10,IF(AND(ISNUMBER('Control Sample Data'!D310),'Control Sample Data'!D310&lt;$B$1,'Control Sample Data'!D310&gt;0),'Control Sample Data'!D310,$B$1),"")</f>
        <v/>
      </c>
      <c r="Q311" s="17" t="str">
        <f>IF(SUM('Control Sample Data'!E$3:E$98)&gt;10,IF(AND(ISNUMBER('Control Sample Data'!E310),'Control Sample Data'!E310&lt;$B$1,'Control Sample Data'!E310&gt;0),'Control Sample Data'!E310,$B$1),"")</f>
        <v/>
      </c>
      <c r="R311" s="17" t="str">
        <f>IF(SUM('Control Sample Data'!F$3:F$98)&gt;10,IF(AND(ISNUMBER('Control Sample Data'!F310),'Control Sample Data'!F310&lt;$B$1,'Control Sample Data'!F310&gt;0),'Control Sample Data'!F310,$B$1),"")</f>
        <v/>
      </c>
      <c r="S311" s="17" t="str">
        <f>IF(SUM('Control Sample Data'!G$3:G$98)&gt;10,IF(AND(ISNUMBER('Control Sample Data'!G310),'Control Sample Data'!G310&lt;$B$1,'Control Sample Data'!G310&gt;0),'Control Sample Data'!G310,$B$1),"")</f>
        <v/>
      </c>
      <c r="T311" s="17" t="str">
        <f>IF(SUM('Control Sample Data'!H$3:H$98)&gt;10,IF(AND(ISNUMBER('Control Sample Data'!H310),'Control Sample Data'!H310&lt;$B$1,'Control Sample Data'!H310&gt;0),'Control Sample Data'!H310,$B$1),"")</f>
        <v/>
      </c>
      <c r="U311" s="17" t="str">
        <f>IF(SUM('Control Sample Data'!I$3:I$98)&gt;10,IF(AND(ISNUMBER('Control Sample Data'!I310),'Control Sample Data'!I310&lt;$B$1,'Control Sample Data'!I310&gt;0),'Control Sample Data'!I310,$B$1),"")</f>
        <v/>
      </c>
      <c r="V311" s="17" t="str">
        <f>IF(SUM('Control Sample Data'!J$3:J$98)&gt;10,IF(AND(ISNUMBER('Control Sample Data'!J310),'Control Sample Data'!J310&lt;$B$1,'Control Sample Data'!J310&gt;0),'Control Sample Data'!J310,$B$1),"")</f>
        <v/>
      </c>
      <c r="W311" s="17" t="str">
        <f>IF(SUM('Control Sample Data'!K$3:K$98)&gt;10,IF(AND(ISNUMBER('Control Sample Data'!K310),'Control Sample Data'!K310&lt;$B$1,'Control Sample Data'!K310&gt;0),'Control Sample Data'!K310,$B$1),"")</f>
        <v/>
      </c>
      <c r="X311" s="17" t="str">
        <f>IF(SUM('Control Sample Data'!L$3:L$98)&gt;10,IF(AND(ISNUMBER('Control Sample Data'!L310),'Control Sample Data'!L310&lt;$B$1,'Control Sample Data'!L310&gt;0),'Control Sample Data'!L310,$B$1),"")</f>
        <v/>
      </c>
      <c r="Y311" s="40" t="str">
        <f>IF(SUM('Control Sample Data'!M$3:M$98)&gt;10,IF(AND(ISNUMBER('Control Sample Data'!M310),'Control Sample Data'!M310&lt;$B$1,'Control Sample Data'!M310&gt;0),'Control Sample Data'!M310,$B$1),"")</f>
        <v/>
      </c>
      <c r="Z311" s="41"/>
      <c r="AA311" s="41"/>
      <c r="AB311" s="41"/>
      <c r="AC311" s="41"/>
      <c r="AD311" s="41"/>
      <c r="AE311" s="41"/>
      <c r="AF311" s="41"/>
      <c r="AG311" s="41"/>
      <c r="AH311" s="41"/>
      <c r="AI311" s="41"/>
      <c r="AJ311" s="41"/>
      <c r="AK311" s="41"/>
      <c r="AL311" s="41"/>
      <c r="AM311" s="41"/>
      <c r="AN311" s="41"/>
      <c r="AO311" s="41"/>
      <c r="AP311" s="41"/>
      <c r="AQ311" s="41"/>
      <c r="AR311" s="41"/>
      <c r="AS311" s="41"/>
      <c r="AT311" s="36" t="str">
        <f t="shared" si="174"/>
        <v/>
      </c>
      <c r="AU311" s="36" t="str">
        <f t="shared" si="175"/>
        <v/>
      </c>
      <c r="AV311" s="36" t="str">
        <f t="shared" si="176"/>
        <v/>
      </c>
      <c r="AW311" s="36" t="str">
        <f t="shared" si="177"/>
        <v/>
      </c>
      <c r="AX311" s="36" t="str">
        <f t="shared" si="178"/>
        <v/>
      </c>
      <c r="AY311" s="36" t="str">
        <f t="shared" si="179"/>
        <v/>
      </c>
      <c r="AZ311" s="36" t="str">
        <f t="shared" si="180"/>
        <v/>
      </c>
      <c r="BA311" s="36" t="str">
        <f t="shared" si="181"/>
        <v/>
      </c>
      <c r="BB311" s="36" t="str">
        <f t="shared" si="182"/>
        <v/>
      </c>
      <c r="BC311" s="36" t="str">
        <f t="shared" si="183"/>
        <v/>
      </c>
      <c r="BD311" s="36" t="str">
        <f t="shared" si="184"/>
        <v/>
      </c>
      <c r="BE311" s="36" t="str">
        <f t="shared" si="185"/>
        <v/>
      </c>
      <c r="BF311" s="36" t="str">
        <f t="shared" si="186"/>
        <v/>
      </c>
      <c r="BG311" s="36" t="str">
        <f t="shared" si="187"/>
        <v/>
      </c>
      <c r="BH311" s="36" t="str">
        <f t="shared" si="188"/>
        <v/>
      </c>
      <c r="BI311" s="36" t="str">
        <f t="shared" si="189"/>
        <v/>
      </c>
      <c r="BJ311" s="36" t="str">
        <f t="shared" si="190"/>
        <v/>
      </c>
      <c r="BK311" s="36" t="str">
        <f t="shared" si="191"/>
        <v/>
      </c>
      <c r="BL311" s="36" t="str">
        <f t="shared" si="192"/>
        <v/>
      </c>
      <c r="BM311" s="36" t="str">
        <f t="shared" si="193"/>
        <v/>
      </c>
      <c r="BN311" s="38" t="e">
        <f t="shared" si="214"/>
        <v>#DIV/0!</v>
      </c>
      <c r="BO311" s="38" t="e">
        <f t="shared" si="215"/>
        <v>#DIV/0!</v>
      </c>
      <c r="BP311" s="39" t="str">
        <f t="shared" si="194"/>
        <v/>
      </c>
      <c r="BQ311" s="39" t="str">
        <f t="shared" si="195"/>
        <v/>
      </c>
      <c r="BR311" s="39" t="str">
        <f t="shared" si="196"/>
        <v/>
      </c>
      <c r="BS311" s="39" t="str">
        <f t="shared" si="197"/>
        <v/>
      </c>
      <c r="BT311" s="39" t="str">
        <f t="shared" si="198"/>
        <v/>
      </c>
      <c r="BU311" s="39" t="str">
        <f t="shared" si="199"/>
        <v/>
      </c>
      <c r="BV311" s="39" t="str">
        <f t="shared" si="200"/>
        <v/>
      </c>
      <c r="BW311" s="39" t="str">
        <f t="shared" si="201"/>
        <v/>
      </c>
      <c r="BX311" s="39" t="str">
        <f t="shared" si="202"/>
        <v/>
      </c>
      <c r="BY311" s="39" t="str">
        <f t="shared" si="203"/>
        <v/>
      </c>
      <c r="BZ311" s="39" t="str">
        <f t="shared" si="204"/>
        <v/>
      </c>
      <c r="CA311" s="39" t="str">
        <f t="shared" si="205"/>
        <v/>
      </c>
      <c r="CB311" s="39" t="str">
        <f t="shared" si="206"/>
        <v/>
      </c>
      <c r="CC311" s="39" t="str">
        <f t="shared" si="207"/>
        <v/>
      </c>
      <c r="CD311" s="39" t="str">
        <f t="shared" si="208"/>
        <v/>
      </c>
      <c r="CE311" s="39" t="str">
        <f t="shared" si="209"/>
        <v/>
      </c>
      <c r="CF311" s="39" t="str">
        <f t="shared" si="210"/>
        <v/>
      </c>
      <c r="CG311" s="39" t="str">
        <f t="shared" si="211"/>
        <v/>
      </c>
      <c r="CH311" s="39" t="str">
        <f t="shared" si="212"/>
        <v/>
      </c>
      <c r="CI311" s="39" t="str">
        <f t="shared" si="213"/>
        <v/>
      </c>
    </row>
    <row r="312" spans="1:87">
      <c r="A312" s="18"/>
      <c r="B312" s="15" t="str">
        <f>'Gene Table'!E311</f>
        <v>hsa-miR-221-3p</v>
      </c>
      <c r="C312" s="15" t="str">
        <f>'Gene Table'!B311</f>
        <v>M21</v>
      </c>
      <c r="D312" s="16" t="str">
        <f>IF(SUM('Test Sample Data'!D$3:D$98)&gt;10,IF(AND(ISNUMBER('Test Sample Data'!D311),'Test Sample Data'!D311&lt;$B$1,'Test Sample Data'!D311&gt;0),'Test Sample Data'!D311,$B$1),"")</f>
        <v/>
      </c>
      <c r="E312" s="17" t="str">
        <f>IF(SUM('Test Sample Data'!E$3:E$98)&gt;10,IF(AND(ISNUMBER('Test Sample Data'!E311),'Test Sample Data'!E311&lt;$B$1,'Test Sample Data'!E311&gt;0),'Test Sample Data'!E311,$B$1),"")</f>
        <v/>
      </c>
      <c r="F312" s="17" t="str">
        <f>IF(SUM('Test Sample Data'!F$3:F$98)&gt;10,IF(AND(ISNUMBER('Test Sample Data'!F311),'Test Sample Data'!F311&lt;$B$1,'Test Sample Data'!F311&gt;0),'Test Sample Data'!F311,$B$1),"")</f>
        <v/>
      </c>
      <c r="G312" s="17" t="str">
        <f>IF(SUM('Test Sample Data'!G$3:G$98)&gt;10,IF(AND(ISNUMBER('Test Sample Data'!G311),'Test Sample Data'!G311&lt;$B$1,'Test Sample Data'!G311&gt;0),'Test Sample Data'!G311,$B$1),"")</f>
        <v/>
      </c>
      <c r="H312" s="17" t="str">
        <f>IF(SUM('Test Sample Data'!H$3:H$98)&gt;10,IF(AND(ISNUMBER('Test Sample Data'!H311),'Test Sample Data'!H311&lt;$B$1,'Test Sample Data'!H311&gt;0),'Test Sample Data'!H311,$B$1),"")</f>
        <v/>
      </c>
      <c r="I312" s="17" t="str">
        <f>IF(SUM('Test Sample Data'!I$3:I$98)&gt;10,IF(AND(ISNUMBER('Test Sample Data'!I311),'Test Sample Data'!I311&lt;$B$1,'Test Sample Data'!I311&gt;0),'Test Sample Data'!I311,$B$1),"")</f>
        <v/>
      </c>
      <c r="J312" s="17" t="str">
        <f>IF(SUM('Test Sample Data'!J$3:J$98)&gt;10,IF(AND(ISNUMBER('Test Sample Data'!J311),'Test Sample Data'!J311&lt;$B$1,'Test Sample Data'!J311&gt;0),'Test Sample Data'!J311,$B$1),"")</f>
        <v/>
      </c>
      <c r="K312" s="17" t="str">
        <f>IF(SUM('Test Sample Data'!K$3:K$98)&gt;10,IF(AND(ISNUMBER('Test Sample Data'!K311),'Test Sample Data'!K311&lt;$B$1,'Test Sample Data'!K311&gt;0),'Test Sample Data'!K311,$B$1),"")</f>
        <v/>
      </c>
      <c r="L312" s="17" t="str">
        <f>IF(SUM('Test Sample Data'!L$3:L$98)&gt;10,IF(AND(ISNUMBER('Test Sample Data'!L311),'Test Sample Data'!L311&lt;$B$1,'Test Sample Data'!L311&gt;0),'Test Sample Data'!L311,$B$1),"")</f>
        <v/>
      </c>
      <c r="M312" s="17" t="str">
        <f>IF(SUM('Test Sample Data'!M$3:M$98)&gt;10,IF(AND(ISNUMBER('Test Sample Data'!M311),'Test Sample Data'!M311&lt;$B$1,'Test Sample Data'!M311&gt;0),'Test Sample Data'!M311,$B$1),"")</f>
        <v/>
      </c>
      <c r="N312" s="17" t="str">
        <f>'Gene Table'!E311</f>
        <v>hsa-miR-221-3p</v>
      </c>
      <c r="O312" s="17" t="str">
        <f>'Gene Table'!B311</f>
        <v>M21</v>
      </c>
      <c r="P312" s="17" t="str">
        <f>IF(SUM('Control Sample Data'!D$3:D$98)&gt;10,IF(AND(ISNUMBER('Control Sample Data'!D311),'Control Sample Data'!D311&lt;$B$1,'Control Sample Data'!D311&gt;0),'Control Sample Data'!D311,$B$1),"")</f>
        <v/>
      </c>
      <c r="Q312" s="17" t="str">
        <f>IF(SUM('Control Sample Data'!E$3:E$98)&gt;10,IF(AND(ISNUMBER('Control Sample Data'!E311),'Control Sample Data'!E311&lt;$B$1,'Control Sample Data'!E311&gt;0),'Control Sample Data'!E311,$B$1),"")</f>
        <v/>
      </c>
      <c r="R312" s="17" t="str">
        <f>IF(SUM('Control Sample Data'!F$3:F$98)&gt;10,IF(AND(ISNUMBER('Control Sample Data'!F311),'Control Sample Data'!F311&lt;$B$1,'Control Sample Data'!F311&gt;0),'Control Sample Data'!F311,$B$1),"")</f>
        <v/>
      </c>
      <c r="S312" s="17" t="str">
        <f>IF(SUM('Control Sample Data'!G$3:G$98)&gt;10,IF(AND(ISNUMBER('Control Sample Data'!G311),'Control Sample Data'!G311&lt;$B$1,'Control Sample Data'!G311&gt;0),'Control Sample Data'!G311,$B$1),"")</f>
        <v/>
      </c>
      <c r="T312" s="17" t="str">
        <f>IF(SUM('Control Sample Data'!H$3:H$98)&gt;10,IF(AND(ISNUMBER('Control Sample Data'!H311),'Control Sample Data'!H311&lt;$B$1,'Control Sample Data'!H311&gt;0),'Control Sample Data'!H311,$B$1),"")</f>
        <v/>
      </c>
      <c r="U312" s="17" t="str">
        <f>IF(SUM('Control Sample Data'!I$3:I$98)&gt;10,IF(AND(ISNUMBER('Control Sample Data'!I311),'Control Sample Data'!I311&lt;$B$1,'Control Sample Data'!I311&gt;0),'Control Sample Data'!I311,$B$1),"")</f>
        <v/>
      </c>
      <c r="V312" s="17" t="str">
        <f>IF(SUM('Control Sample Data'!J$3:J$98)&gt;10,IF(AND(ISNUMBER('Control Sample Data'!J311),'Control Sample Data'!J311&lt;$B$1,'Control Sample Data'!J311&gt;0),'Control Sample Data'!J311,$B$1),"")</f>
        <v/>
      </c>
      <c r="W312" s="17" t="str">
        <f>IF(SUM('Control Sample Data'!K$3:K$98)&gt;10,IF(AND(ISNUMBER('Control Sample Data'!K311),'Control Sample Data'!K311&lt;$B$1,'Control Sample Data'!K311&gt;0),'Control Sample Data'!K311,$B$1),"")</f>
        <v/>
      </c>
      <c r="X312" s="17" t="str">
        <f>IF(SUM('Control Sample Data'!L$3:L$98)&gt;10,IF(AND(ISNUMBER('Control Sample Data'!L311),'Control Sample Data'!L311&lt;$B$1,'Control Sample Data'!L311&gt;0),'Control Sample Data'!L311,$B$1),"")</f>
        <v/>
      </c>
      <c r="Y312" s="40" t="str">
        <f>IF(SUM('Control Sample Data'!M$3:M$98)&gt;10,IF(AND(ISNUMBER('Control Sample Data'!M311),'Control Sample Data'!M311&lt;$B$1,'Control Sample Data'!M311&gt;0),'Control Sample Data'!M311,$B$1),"")</f>
        <v/>
      </c>
      <c r="Z312" s="42"/>
      <c r="AA312" s="42"/>
      <c r="AB312" s="42"/>
      <c r="AC312" s="42"/>
      <c r="AD312" s="42"/>
      <c r="AE312" s="42"/>
      <c r="AF312" s="42"/>
      <c r="AG312" s="42"/>
      <c r="AH312" s="42"/>
      <c r="AI312" s="42"/>
      <c r="AJ312" s="42"/>
      <c r="AK312" s="42"/>
      <c r="AL312" s="42"/>
      <c r="AM312" s="42"/>
      <c r="AN312" s="42"/>
      <c r="AO312" s="42"/>
      <c r="AP312" s="42"/>
      <c r="AQ312" s="42"/>
      <c r="AR312" s="42"/>
      <c r="AS312" s="42"/>
      <c r="AT312" s="36" t="str">
        <f t="shared" si="174"/>
        <v/>
      </c>
      <c r="AU312" s="36" t="str">
        <f t="shared" si="175"/>
        <v/>
      </c>
      <c r="AV312" s="36" t="str">
        <f t="shared" si="176"/>
        <v/>
      </c>
      <c r="AW312" s="36" t="str">
        <f t="shared" si="177"/>
        <v/>
      </c>
      <c r="AX312" s="36" t="str">
        <f t="shared" si="178"/>
        <v/>
      </c>
      <c r="AY312" s="36" t="str">
        <f t="shared" si="179"/>
        <v/>
      </c>
      <c r="AZ312" s="36" t="str">
        <f t="shared" si="180"/>
        <v/>
      </c>
      <c r="BA312" s="36" t="str">
        <f t="shared" si="181"/>
        <v/>
      </c>
      <c r="BB312" s="36" t="str">
        <f t="shared" si="182"/>
        <v/>
      </c>
      <c r="BC312" s="36" t="str">
        <f t="shared" si="183"/>
        <v/>
      </c>
      <c r="BD312" s="36" t="str">
        <f t="shared" si="184"/>
        <v/>
      </c>
      <c r="BE312" s="36" t="str">
        <f t="shared" si="185"/>
        <v/>
      </c>
      <c r="BF312" s="36" t="str">
        <f t="shared" si="186"/>
        <v/>
      </c>
      <c r="BG312" s="36" t="str">
        <f t="shared" si="187"/>
        <v/>
      </c>
      <c r="BH312" s="36" t="str">
        <f t="shared" si="188"/>
        <v/>
      </c>
      <c r="BI312" s="36" t="str">
        <f t="shared" si="189"/>
        <v/>
      </c>
      <c r="BJ312" s="36" t="str">
        <f t="shared" si="190"/>
        <v/>
      </c>
      <c r="BK312" s="36" t="str">
        <f t="shared" si="191"/>
        <v/>
      </c>
      <c r="BL312" s="36" t="str">
        <f t="shared" si="192"/>
        <v/>
      </c>
      <c r="BM312" s="36" t="str">
        <f t="shared" si="193"/>
        <v/>
      </c>
      <c r="BN312" s="38" t="e">
        <f t="shared" si="214"/>
        <v>#DIV/0!</v>
      </c>
      <c r="BO312" s="38" t="e">
        <f t="shared" si="215"/>
        <v>#DIV/0!</v>
      </c>
      <c r="BP312" s="39" t="str">
        <f t="shared" si="194"/>
        <v/>
      </c>
      <c r="BQ312" s="39" t="str">
        <f t="shared" si="195"/>
        <v/>
      </c>
      <c r="BR312" s="39" t="str">
        <f t="shared" si="196"/>
        <v/>
      </c>
      <c r="BS312" s="39" t="str">
        <f t="shared" si="197"/>
        <v/>
      </c>
      <c r="BT312" s="39" t="str">
        <f t="shared" si="198"/>
        <v/>
      </c>
      <c r="BU312" s="39" t="str">
        <f t="shared" si="199"/>
        <v/>
      </c>
      <c r="BV312" s="39" t="str">
        <f t="shared" si="200"/>
        <v/>
      </c>
      <c r="BW312" s="39" t="str">
        <f t="shared" si="201"/>
        <v/>
      </c>
      <c r="BX312" s="39" t="str">
        <f t="shared" si="202"/>
        <v/>
      </c>
      <c r="BY312" s="39" t="str">
        <f t="shared" si="203"/>
        <v/>
      </c>
      <c r="BZ312" s="39" t="str">
        <f t="shared" si="204"/>
        <v/>
      </c>
      <c r="CA312" s="39" t="str">
        <f t="shared" si="205"/>
        <v/>
      </c>
      <c r="CB312" s="39" t="str">
        <f t="shared" si="206"/>
        <v/>
      </c>
      <c r="CC312" s="39" t="str">
        <f t="shared" si="207"/>
        <v/>
      </c>
      <c r="CD312" s="39" t="str">
        <f t="shared" si="208"/>
        <v/>
      </c>
      <c r="CE312" s="39" t="str">
        <f t="shared" si="209"/>
        <v/>
      </c>
      <c r="CF312" s="39" t="str">
        <f t="shared" si="210"/>
        <v/>
      </c>
      <c r="CG312" s="39" t="str">
        <f t="shared" si="211"/>
        <v/>
      </c>
      <c r="CH312" s="39" t="str">
        <f t="shared" si="212"/>
        <v/>
      </c>
      <c r="CI312" s="39" t="str">
        <f t="shared" si="213"/>
        <v/>
      </c>
    </row>
    <row r="313" spans="1:87">
      <c r="A313" s="18"/>
      <c r="B313" s="15" t="str">
        <f>'Gene Table'!E312</f>
        <v>hsa-miR-580</v>
      </c>
      <c r="C313" s="15" t="str">
        <f>'Gene Table'!B312</f>
        <v>M22</v>
      </c>
      <c r="D313" s="16" t="str">
        <f>IF(SUM('Test Sample Data'!D$3:D$98)&gt;10,IF(AND(ISNUMBER('Test Sample Data'!D312),'Test Sample Data'!D312&lt;$B$1,'Test Sample Data'!D312&gt;0),'Test Sample Data'!D312,$B$1),"")</f>
        <v/>
      </c>
      <c r="E313" s="17" t="str">
        <f>IF(SUM('Test Sample Data'!E$3:E$98)&gt;10,IF(AND(ISNUMBER('Test Sample Data'!E312),'Test Sample Data'!E312&lt;$B$1,'Test Sample Data'!E312&gt;0),'Test Sample Data'!E312,$B$1),"")</f>
        <v/>
      </c>
      <c r="F313" s="17" t="str">
        <f>IF(SUM('Test Sample Data'!F$3:F$98)&gt;10,IF(AND(ISNUMBER('Test Sample Data'!F312),'Test Sample Data'!F312&lt;$B$1,'Test Sample Data'!F312&gt;0),'Test Sample Data'!F312,$B$1),"")</f>
        <v/>
      </c>
      <c r="G313" s="17" t="str">
        <f>IF(SUM('Test Sample Data'!G$3:G$98)&gt;10,IF(AND(ISNUMBER('Test Sample Data'!G312),'Test Sample Data'!G312&lt;$B$1,'Test Sample Data'!G312&gt;0),'Test Sample Data'!G312,$B$1),"")</f>
        <v/>
      </c>
      <c r="H313" s="17" t="str">
        <f>IF(SUM('Test Sample Data'!H$3:H$98)&gt;10,IF(AND(ISNUMBER('Test Sample Data'!H312),'Test Sample Data'!H312&lt;$B$1,'Test Sample Data'!H312&gt;0),'Test Sample Data'!H312,$B$1),"")</f>
        <v/>
      </c>
      <c r="I313" s="17" t="str">
        <f>IF(SUM('Test Sample Data'!I$3:I$98)&gt;10,IF(AND(ISNUMBER('Test Sample Data'!I312),'Test Sample Data'!I312&lt;$B$1,'Test Sample Data'!I312&gt;0),'Test Sample Data'!I312,$B$1),"")</f>
        <v/>
      </c>
      <c r="J313" s="17" t="str">
        <f>IF(SUM('Test Sample Data'!J$3:J$98)&gt;10,IF(AND(ISNUMBER('Test Sample Data'!J312),'Test Sample Data'!J312&lt;$B$1,'Test Sample Data'!J312&gt;0),'Test Sample Data'!J312,$B$1),"")</f>
        <v/>
      </c>
      <c r="K313" s="17" t="str">
        <f>IF(SUM('Test Sample Data'!K$3:K$98)&gt;10,IF(AND(ISNUMBER('Test Sample Data'!K312),'Test Sample Data'!K312&lt;$B$1,'Test Sample Data'!K312&gt;0),'Test Sample Data'!K312,$B$1),"")</f>
        <v/>
      </c>
      <c r="L313" s="17" t="str">
        <f>IF(SUM('Test Sample Data'!L$3:L$98)&gt;10,IF(AND(ISNUMBER('Test Sample Data'!L312),'Test Sample Data'!L312&lt;$B$1,'Test Sample Data'!L312&gt;0),'Test Sample Data'!L312,$B$1),"")</f>
        <v/>
      </c>
      <c r="M313" s="17" t="str">
        <f>IF(SUM('Test Sample Data'!M$3:M$98)&gt;10,IF(AND(ISNUMBER('Test Sample Data'!M312),'Test Sample Data'!M312&lt;$B$1,'Test Sample Data'!M312&gt;0),'Test Sample Data'!M312,$B$1),"")</f>
        <v/>
      </c>
      <c r="N313" s="17" t="str">
        <f>'Gene Table'!E312</f>
        <v>hsa-miR-580</v>
      </c>
      <c r="O313" s="17" t="str">
        <f>'Gene Table'!B312</f>
        <v>M22</v>
      </c>
      <c r="P313" s="17" t="str">
        <f>IF(SUM('Control Sample Data'!D$3:D$98)&gt;10,IF(AND(ISNUMBER('Control Sample Data'!D312),'Control Sample Data'!D312&lt;$B$1,'Control Sample Data'!D312&gt;0),'Control Sample Data'!D312,$B$1),"")</f>
        <v/>
      </c>
      <c r="Q313" s="17" t="str">
        <f>IF(SUM('Control Sample Data'!E$3:E$98)&gt;10,IF(AND(ISNUMBER('Control Sample Data'!E312),'Control Sample Data'!E312&lt;$B$1,'Control Sample Data'!E312&gt;0),'Control Sample Data'!E312,$B$1),"")</f>
        <v/>
      </c>
      <c r="R313" s="17" t="str">
        <f>IF(SUM('Control Sample Data'!F$3:F$98)&gt;10,IF(AND(ISNUMBER('Control Sample Data'!F312),'Control Sample Data'!F312&lt;$B$1,'Control Sample Data'!F312&gt;0),'Control Sample Data'!F312,$B$1),"")</f>
        <v/>
      </c>
      <c r="S313" s="17" t="str">
        <f>IF(SUM('Control Sample Data'!G$3:G$98)&gt;10,IF(AND(ISNUMBER('Control Sample Data'!G312),'Control Sample Data'!G312&lt;$B$1,'Control Sample Data'!G312&gt;0),'Control Sample Data'!G312,$B$1),"")</f>
        <v/>
      </c>
      <c r="T313" s="17" t="str">
        <f>IF(SUM('Control Sample Data'!H$3:H$98)&gt;10,IF(AND(ISNUMBER('Control Sample Data'!H312),'Control Sample Data'!H312&lt;$B$1,'Control Sample Data'!H312&gt;0),'Control Sample Data'!H312,$B$1),"")</f>
        <v/>
      </c>
      <c r="U313" s="17" t="str">
        <f>IF(SUM('Control Sample Data'!I$3:I$98)&gt;10,IF(AND(ISNUMBER('Control Sample Data'!I312),'Control Sample Data'!I312&lt;$B$1,'Control Sample Data'!I312&gt;0),'Control Sample Data'!I312,$B$1),"")</f>
        <v/>
      </c>
      <c r="V313" s="17" t="str">
        <f>IF(SUM('Control Sample Data'!J$3:J$98)&gt;10,IF(AND(ISNUMBER('Control Sample Data'!J312),'Control Sample Data'!J312&lt;$B$1,'Control Sample Data'!J312&gt;0),'Control Sample Data'!J312,$B$1),"")</f>
        <v/>
      </c>
      <c r="W313" s="17" t="str">
        <f>IF(SUM('Control Sample Data'!K$3:K$98)&gt;10,IF(AND(ISNUMBER('Control Sample Data'!K312),'Control Sample Data'!K312&lt;$B$1,'Control Sample Data'!K312&gt;0),'Control Sample Data'!K312,$B$1),"")</f>
        <v/>
      </c>
      <c r="X313" s="17" t="str">
        <f>IF(SUM('Control Sample Data'!L$3:L$98)&gt;10,IF(AND(ISNUMBER('Control Sample Data'!L312),'Control Sample Data'!L312&lt;$B$1,'Control Sample Data'!L312&gt;0),'Control Sample Data'!L312,$B$1),"")</f>
        <v/>
      </c>
      <c r="Y313" s="40" t="str">
        <f>IF(SUM('Control Sample Data'!M$3:M$98)&gt;10,IF(AND(ISNUMBER('Control Sample Data'!M312),'Control Sample Data'!M312&lt;$B$1,'Control Sample Data'!M312&gt;0),'Control Sample Data'!M312,$B$1),"")</f>
        <v/>
      </c>
      <c r="Z313" s="43"/>
      <c r="AA313" s="43"/>
      <c r="AB313" s="43"/>
      <c r="AC313" s="43"/>
      <c r="AD313" s="43"/>
      <c r="AE313" s="43"/>
      <c r="AF313" s="43"/>
      <c r="AG313" s="43"/>
      <c r="AH313" s="43"/>
      <c r="AI313" s="43"/>
      <c r="AJ313" s="43"/>
      <c r="AK313" s="43"/>
      <c r="AL313" s="43"/>
      <c r="AM313" s="43"/>
      <c r="AN313" s="43"/>
      <c r="AO313" s="43"/>
      <c r="AP313" s="43"/>
      <c r="AQ313" s="43"/>
      <c r="AR313" s="43"/>
      <c r="AS313" s="43"/>
      <c r="AT313" s="36" t="str">
        <f t="shared" si="174"/>
        <v/>
      </c>
      <c r="AU313" s="36" t="str">
        <f t="shared" si="175"/>
        <v/>
      </c>
      <c r="AV313" s="36" t="str">
        <f t="shared" si="176"/>
        <v/>
      </c>
      <c r="AW313" s="36" t="str">
        <f t="shared" si="177"/>
        <v/>
      </c>
      <c r="AX313" s="36" t="str">
        <f t="shared" si="178"/>
        <v/>
      </c>
      <c r="AY313" s="36" t="str">
        <f t="shared" si="179"/>
        <v/>
      </c>
      <c r="AZ313" s="36" t="str">
        <f t="shared" si="180"/>
        <v/>
      </c>
      <c r="BA313" s="36" t="str">
        <f t="shared" si="181"/>
        <v/>
      </c>
      <c r="BB313" s="36" t="str">
        <f t="shared" si="182"/>
        <v/>
      </c>
      <c r="BC313" s="36" t="str">
        <f t="shared" si="183"/>
        <v/>
      </c>
      <c r="BD313" s="36" t="str">
        <f t="shared" si="184"/>
        <v/>
      </c>
      <c r="BE313" s="36" t="str">
        <f t="shared" si="185"/>
        <v/>
      </c>
      <c r="BF313" s="36" t="str">
        <f t="shared" si="186"/>
        <v/>
      </c>
      <c r="BG313" s="36" t="str">
        <f t="shared" si="187"/>
        <v/>
      </c>
      <c r="BH313" s="36" t="str">
        <f t="shared" si="188"/>
        <v/>
      </c>
      <c r="BI313" s="36" t="str">
        <f t="shared" si="189"/>
        <v/>
      </c>
      <c r="BJ313" s="36" t="str">
        <f t="shared" si="190"/>
        <v/>
      </c>
      <c r="BK313" s="36" t="str">
        <f t="shared" si="191"/>
        <v/>
      </c>
      <c r="BL313" s="36" t="str">
        <f t="shared" si="192"/>
        <v/>
      </c>
      <c r="BM313" s="36" t="str">
        <f t="shared" si="193"/>
        <v/>
      </c>
      <c r="BN313" s="38" t="e">
        <f t="shared" si="214"/>
        <v>#DIV/0!</v>
      </c>
      <c r="BO313" s="38" t="e">
        <f t="shared" si="215"/>
        <v>#DIV/0!</v>
      </c>
      <c r="BP313" s="39" t="str">
        <f t="shared" si="194"/>
        <v/>
      </c>
      <c r="BQ313" s="39" t="str">
        <f t="shared" si="195"/>
        <v/>
      </c>
      <c r="BR313" s="39" t="str">
        <f t="shared" si="196"/>
        <v/>
      </c>
      <c r="BS313" s="39" t="str">
        <f t="shared" si="197"/>
        <v/>
      </c>
      <c r="BT313" s="39" t="str">
        <f t="shared" si="198"/>
        <v/>
      </c>
      <c r="BU313" s="39" t="str">
        <f t="shared" si="199"/>
        <v/>
      </c>
      <c r="BV313" s="39" t="str">
        <f t="shared" si="200"/>
        <v/>
      </c>
      <c r="BW313" s="39" t="str">
        <f t="shared" si="201"/>
        <v/>
      </c>
      <c r="BX313" s="39" t="str">
        <f t="shared" si="202"/>
        <v/>
      </c>
      <c r="BY313" s="39" t="str">
        <f t="shared" si="203"/>
        <v/>
      </c>
      <c r="BZ313" s="39" t="str">
        <f t="shared" si="204"/>
        <v/>
      </c>
      <c r="CA313" s="39" t="str">
        <f t="shared" si="205"/>
        <v/>
      </c>
      <c r="CB313" s="39" t="str">
        <f t="shared" si="206"/>
        <v/>
      </c>
      <c r="CC313" s="39" t="str">
        <f t="shared" si="207"/>
        <v/>
      </c>
      <c r="CD313" s="39" t="str">
        <f t="shared" si="208"/>
        <v/>
      </c>
      <c r="CE313" s="39" t="str">
        <f t="shared" si="209"/>
        <v/>
      </c>
      <c r="CF313" s="39" t="str">
        <f t="shared" si="210"/>
        <v/>
      </c>
      <c r="CG313" s="39" t="str">
        <f t="shared" si="211"/>
        <v/>
      </c>
      <c r="CH313" s="39" t="str">
        <f t="shared" si="212"/>
        <v/>
      </c>
      <c r="CI313" s="39" t="str">
        <f t="shared" si="213"/>
        <v/>
      </c>
    </row>
    <row r="314" spans="1:87">
      <c r="A314" s="18"/>
      <c r="B314" s="15" t="str">
        <f>'Gene Table'!E313</f>
        <v>hsa-miR-223-3p</v>
      </c>
      <c r="C314" s="15" t="str">
        <f>'Gene Table'!B313</f>
        <v>M23</v>
      </c>
      <c r="D314" s="16" t="str">
        <f>IF(SUM('Test Sample Data'!D$3:D$98)&gt;10,IF(AND(ISNUMBER('Test Sample Data'!D313),'Test Sample Data'!D313&lt;$B$1,'Test Sample Data'!D313&gt;0),'Test Sample Data'!D313,$B$1),"")</f>
        <v/>
      </c>
      <c r="E314" s="17" t="str">
        <f>IF(SUM('Test Sample Data'!E$3:E$98)&gt;10,IF(AND(ISNUMBER('Test Sample Data'!E313),'Test Sample Data'!E313&lt;$B$1,'Test Sample Data'!E313&gt;0),'Test Sample Data'!E313,$B$1),"")</f>
        <v/>
      </c>
      <c r="F314" s="17" t="str">
        <f>IF(SUM('Test Sample Data'!F$3:F$98)&gt;10,IF(AND(ISNUMBER('Test Sample Data'!F313),'Test Sample Data'!F313&lt;$B$1,'Test Sample Data'!F313&gt;0),'Test Sample Data'!F313,$B$1),"")</f>
        <v/>
      </c>
      <c r="G314" s="17" t="str">
        <f>IF(SUM('Test Sample Data'!G$3:G$98)&gt;10,IF(AND(ISNUMBER('Test Sample Data'!G313),'Test Sample Data'!G313&lt;$B$1,'Test Sample Data'!G313&gt;0),'Test Sample Data'!G313,$B$1),"")</f>
        <v/>
      </c>
      <c r="H314" s="17" t="str">
        <f>IF(SUM('Test Sample Data'!H$3:H$98)&gt;10,IF(AND(ISNUMBER('Test Sample Data'!H313),'Test Sample Data'!H313&lt;$B$1,'Test Sample Data'!H313&gt;0),'Test Sample Data'!H313,$B$1),"")</f>
        <v/>
      </c>
      <c r="I314" s="17" t="str">
        <f>IF(SUM('Test Sample Data'!I$3:I$98)&gt;10,IF(AND(ISNUMBER('Test Sample Data'!I313),'Test Sample Data'!I313&lt;$B$1,'Test Sample Data'!I313&gt;0),'Test Sample Data'!I313,$B$1),"")</f>
        <v/>
      </c>
      <c r="J314" s="17" t="str">
        <f>IF(SUM('Test Sample Data'!J$3:J$98)&gt;10,IF(AND(ISNUMBER('Test Sample Data'!J313),'Test Sample Data'!J313&lt;$B$1,'Test Sample Data'!J313&gt;0),'Test Sample Data'!J313,$B$1),"")</f>
        <v/>
      </c>
      <c r="K314" s="17" t="str">
        <f>IF(SUM('Test Sample Data'!K$3:K$98)&gt;10,IF(AND(ISNUMBER('Test Sample Data'!K313),'Test Sample Data'!K313&lt;$B$1,'Test Sample Data'!K313&gt;0),'Test Sample Data'!K313,$B$1),"")</f>
        <v/>
      </c>
      <c r="L314" s="17" t="str">
        <f>IF(SUM('Test Sample Data'!L$3:L$98)&gt;10,IF(AND(ISNUMBER('Test Sample Data'!L313),'Test Sample Data'!L313&lt;$B$1,'Test Sample Data'!L313&gt;0),'Test Sample Data'!L313,$B$1),"")</f>
        <v/>
      </c>
      <c r="M314" s="17" t="str">
        <f>IF(SUM('Test Sample Data'!M$3:M$98)&gt;10,IF(AND(ISNUMBER('Test Sample Data'!M313),'Test Sample Data'!M313&lt;$B$1,'Test Sample Data'!M313&gt;0),'Test Sample Data'!M313,$B$1),"")</f>
        <v/>
      </c>
      <c r="N314" s="17" t="str">
        <f>'Gene Table'!E313</f>
        <v>hsa-miR-223-3p</v>
      </c>
      <c r="O314" s="17" t="str">
        <f>'Gene Table'!B313</f>
        <v>M23</v>
      </c>
      <c r="P314" s="17" t="str">
        <f>IF(SUM('Control Sample Data'!D$3:D$98)&gt;10,IF(AND(ISNUMBER('Control Sample Data'!D313),'Control Sample Data'!D313&lt;$B$1,'Control Sample Data'!D313&gt;0),'Control Sample Data'!D313,$B$1),"")</f>
        <v/>
      </c>
      <c r="Q314" s="17" t="str">
        <f>IF(SUM('Control Sample Data'!E$3:E$98)&gt;10,IF(AND(ISNUMBER('Control Sample Data'!E313),'Control Sample Data'!E313&lt;$B$1,'Control Sample Data'!E313&gt;0),'Control Sample Data'!E313,$B$1),"")</f>
        <v/>
      </c>
      <c r="R314" s="17" t="str">
        <f>IF(SUM('Control Sample Data'!F$3:F$98)&gt;10,IF(AND(ISNUMBER('Control Sample Data'!F313),'Control Sample Data'!F313&lt;$B$1,'Control Sample Data'!F313&gt;0),'Control Sample Data'!F313,$B$1),"")</f>
        <v/>
      </c>
      <c r="S314" s="17" t="str">
        <f>IF(SUM('Control Sample Data'!G$3:G$98)&gt;10,IF(AND(ISNUMBER('Control Sample Data'!G313),'Control Sample Data'!G313&lt;$B$1,'Control Sample Data'!G313&gt;0),'Control Sample Data'!G313,$B$1),"")</f>
        <v/>
      </c>
      <c r="T314" s="17" t="str">
        <f>IF(SUM('Control Sample Data'!H$3:H$98)&gt;10,IF(AND(ISNUMBER('Control Sample Data'!H313),'Control Sample Data'!H313&lt;$B$1,'Control Sample Data'!H313&gt;0),'Control Sample Data'!H313,$B$1),"")</f>
        <v/>
      </c>
      <c r="U314" s="17" t="str">
        <f>IF(SUM('Control Sample Data'!I$3:I$98)&gt;10,IF(AND(ISNUMBER('Control Sample Data'!I313),'Control Sample Data'!I313&lt;$B$1,'Control Sample Data'!I313&gt;0),'Control Sample Data'!I313,$B$1),"")</f>
        <v/>
      </c>
      <c r="V314" s="17" t="str">
        <f>IF(SUM('Control Sample Data'!J$3:J$98)&gt;10,IF(AND(ISNUMBER('Control Sample Data'!J313),'Control Sample Data'!J313&lt;$B$1,'Control Sample Data'!J313&gt;0),'Control Sample Data'!J313,$B$1),"")</f>
        <v/>
      </c>
      <c r="W314" s="17" t="str">
        <f>IF(SUM('Control Sample Data'!K$3:K$98)&gt;10,IF(AND(ISNUMBER('Control Sample Data'!K313),'Control Sample Data'!K313&lt;$B$1,'Control Sample Data'!K313&gt;0),'Control Sample Data'!K313,$B$1),"")</f>
        <v/>
      </c>
      <c r="X314" s="17" t="str">
        <f>IF(SUM('Control Sample Data'!L$3:L$98)&gt;10,IF(AND(ISNUMBER('Control Sample Data'!L313),'Control Sample Data'!L313&lt;$B$1,'Control Sample Data'!L313&gt;0),'Control Sample Data'!L313,$B$1),"")</f>
        <v/>
      </c>
      <c r="Y314" s="40" t="str">
        <f>IF(SUM('Control Sample Data'!M$3:M$98)&gt;10,IF(AND(ISNUMBER('Control Sample Data'!M313),'Control Sample Data'!M313&lt;$B$1,'Control Sample Data'!M313&gt;0),'Control Sample Data'!M313,$B$1),"")</f>
        <v/>
      </c>
      <c r="Z314" s="44"/>
      <c r="AA314" s="44"/>
      <c r="AB314" s="44"/>
      <c r="AC314" s="44"/>
      <c r="AD314" s="44"/>
      <c r="AE314" s="44"/>
      <c r="AF314" s="44"/>
      <c r="AG314" s="44"/>
      <c r="AH314" s="44"/>
      <c r="AI314" s="44"/>
      <c r="AJ314" s="44"/>
      <c r="AK314" s="44"/>
      <c r="AL314" s="44"/>
      <c r="AM314" s="44"/>
      <c r="AN314" s="44"/>
      <c r="AO314" s="44"/>
      <c r="AP314" s="44"/>
      <c r="AQ314" s="44"/>
      <c r="AR314" s="44"/>
      <c r="AS314" s="44"/>
      <c r="AT314" s="36" t="str">
        <f t="shared" si="174"/>
        <v/>
      </c>
      <c r="AU314" s="36" t="str">
        <f t="shared" si="175"/>
        <v/>
      </c>
      <c r="AV314" s="36" t="str">
        <f t="shared" si="176"/>
        <v/>
      </c>
      <c r="AW314" s="36" t="str">
        <f t="shared" si="177"/>
        <v/>
      </c>
      <c r="AX314" s="36" t="str">
        <f t="shared" si="178"/>
        <v/>
      </c>
      <c r="AY314" s="36" t="str">
        <f t="shared" si="179"/>
        <v/>
      </c>
      <c r="AZ314" s="36" t="str">
        <f t="shared" si="180"/>
        <v/>
      </c>
      <c r="BA314" s="36" t="str">
        <f t="shared" si="181"/>
        <v/>
      </c>
      <c r="BB314" s="36" t="str">
        <f t="shared" si="182"/>
        <v/>
      </c>
      <c r="BC314" s="36" t="str">
        <f t="shared" si="183"/>
        <v/>
      </c>
      <c r="BD314" s="36" t="str">
        <f t="shared" si="184"/>
        <v/>
      </c>
      <c r="BE314" s="36" t="str">
        <f t="shared" si="185"/>
        <v/>
      </c>
      <c r="BF314" s="36" t="str">
        <f t="shared" si="186"/>
        <v/>
      </c>
      <c r="BG314" s="36" t="str">
        <f t="shared" si="187"/>
        <v/>
      </c>
      <c r="BH314" s="36" t="str">
        <f t="shared" si="188"/>
        <v/>
      </c>
      <c r="BI314" s="36" t="str">
        <f t="shared" si="189"/>
        <v/>
      </c>
      <c r="BJ314" s="36" t="str">
        <f t="shared" si="190"/>
        <v/>
      </c>
      <c r="BK314" s="36" t="str">
        <f t="shared" si="191"/>
        <v/>
      </c>
      <c r="BL314" s="36" t="str">
        <f t="shared" si="192"/>
        <v/>
      </c>
      <c r="BM314" s="36" t="str">
        <f t="shared" si="193"/>
        <v/>
      </c>
      <c r="BN314" s="38" t="e">
        <f t="shared" si="214"/>
        <v>#DIV/0!</v>
      </c>
      <c r="BO314" s="38" t="e">
        <f t="shared" si="215"/>
        <v>#DIV/0!</v>
      </c>
      <c r="BP314" s="39" t="str">
        <f t="shared" si="194"/>
        <v/>
      </c>
      <c r="BQ314" s="39" t="str">
        <f t="shared" si="195"/>
        <v/>
      </c>
      <c r="BR314" s="39" t="str">
        <f t="shared" si="196"/>
        <v/>
      </c>
      <c r="BS314" s="39" t="str">
        <f t="shared" si="197"/>
        <v/>
      </c>
      <c r="BT314" s="39" t="str">
        <f t="shared" si="198"/>
        <v/>
      </c>
      <c r="BU314" s="39" t="str">
        <f t="shared" si="199"/>
        <v/>
      </c>
      <c r="BV314" s="39" t="str">
        <f t="shared" si="200"/>
        <v/>
      </c>
      <c r="BW314" s="39" t="str">
        <f t="shared" si="201"/>
        <v/>
      </c>
      <c r="BX314" s="39" t="str">
        <f t="shared" si="202"/>
        <v/>
      </c>
      <c r="BY314" s="39" t="str">
        <f t="shared" si="203"/>
        <v/>
      </c>
      <c r="BZ314" s="39" t="str">
        <f t="shared" si="204"/>
        <v/>
      </c>
      <c r="CA314" s="39" t="str">
        <f t="shared" si="205"/>
        <v/>
      </c>
      <c r="CB314" s="39" t="str">
        <f t="shared" si="206"/>
        <v/>
      </c>
      <c r="CC314" s="39" t="str">
        <f t="shared" si="207"/>
        <v/>
      </c>
      <c r="CD314" s="39" t="str">
        <f t="shared" si="208"/>
        <v/>
      </c>
      <c r="CE314" s="39" t="str">
        <f t="shared" si="209"/>
        <v/>
      </c>
      <c r="CF314" s="39" t="str">
        <f t="shared" si="210"/>
        <v/>
      </c>
      <c r="CG314" s="39" t="str">
        <f t="shared" si="211"/>
        <v/>
      </c>
      <c r="CH314" s="39" t="str">
        <f t="shared" si="212"/>
        <v/>
      </c>
      <c r="CI314" s="39" t="str">
        <f t="shared" si="213"/>
        <v/>
      </c>
    </row>
    <row r="315" spans="1:87">
      <c r="A315" s="18"/>
      <c r="B315" s="15" t="str">
        <f>'Gene Table'!E314</f>
        <v>hsa-miR-454-3p</v>
      </c>
      <c r="C315" s="15" t="str">
        <f>'Gene Table'!B314</f>
        <v>M24</v>
      </c>
      <c r="D315" s="16" t="str">
        <f>IF(SUM('Test Sample Data'!D$3:D$98)&gt;10,IF(AND(ISNUMBER('Test Sample Data'!D314),'Test Sample Data'!D314&lt;$B$1,'Test Sample Data'!D314&gt;0),'Test Sample Data'!D314,$B$1),"")</f>
        <v/>
      </c>
      <c r="E315" s="17" t="str">
        <f>IF(SUM('Test Sample Data'!E$3:E$98)&gt;10,IF(AND(ISNUMBER('Test Sample Data'!E314),'Test Sample Data'!E314&lt;$B$1,'Test Sample Data'!E314&gt;0),'Test Sample Data'!E314,$B$1),"")</f>
        <v/>
      </c>
      <c r="F315" s="17" t="str">
        <f>IF(SUM('Test Sample Data'!F$3:F$98)&gt;10,IF(AND(ISNUMBER('Test Sample Data'!F314),'Test Sample Data'!F314&lt;$B$1,'Test Sample Data'!F314&gt;0),'Test Sample Data'!F314,$B$1),"")</f>
        <v/>
      </c>
      <c r="G315" s="17" t="str">
        <f>IF(SUM('Test Sample Data'!G$3:G$98)&gt;10,IF(AND(ISNUMBER('Test Sample Data'!G314),'Test Sample Data'!G314&lt;$B$1,'Test Sample Data'!G314&gt;0),'Test Sample Data'!G314,$B$1),"")</f>
        <v/>
      </c>
      <c r="H315" s="17" t="str">
        <f>IF(SUM('Test Sample Data'!H$3:H$98)&gt;10,IF(AND(ISNUMBER('Test Sample Data'!H314),'Test Sample Data'!H314&lt;$B$1,'Test Sample Data'!H314&gt;0),'Test Sample Data'!H314,$B$1),"")</f>
        <v/>
      </c>
      <c r="I315" s="17" t="str">
        <f>IF(SUM('Test Sample Data'!I$3:I$98)&gt;10,IF(AND(ISNUMBER('Test Sample Data'!I314),'Test Sample Data'!I314&lt;$B$1,'Test Sample Data'!I314&gt;0),'Test Sample Data'!I314,$B$1),"")</f>
        <v/>
      </c>
      <c r="J315" s="17" t="str">
        <f>IF(SUM('Test Sample Data'!J$3:J$98)&gt;10,IF(AND(ISNUMBER('Test Sample Data'!J314),'Test Sample Data'!J314&lt;$B$1,'Test Sample Data'!J314&gt;0),'Test Sample Data'!J314,$B$1),"")</f>
        <v/>
      </c>
      <c r="K315" s="17" t="str">
        <f>IF(SUM('Test Sample Data'!K$3:K$98)&gt;10,IF(AND(ISNUMBER('Test Sample Data'!K314),'Test Sample Data'!K314&lt;$B$1,'Test Sample Data'!K314&gt;0),'Test Sample Data'!K314,$B$1),"")</f>
        <v/>
      </c>
      <c r="L315" s="17" t="str">
        <f>IF(SUM('Test Sample Data'!L$3:L$98)&gt;10,IF(AND(ISNUMBER('Test Sample Data'!L314),'Test Sample Data'!L314&lt;$B$1,'Test Sample Data'!L314&gt;0),'Test Sample Data'!L314,$B$1),"")</f>
        <v/>
      </c>
      <c r="M315" s="17" t="str">
        <f>IF(SUM('Test Sample Data'!M$3:M$98)&gt;10,IF(AND(ISNUMBER('Test Sample Data'!M314),'Test Sample Data'!M314&lt;$B$1,'Test Sample Data'!M314&gt;0),'Test Sample Data'!M314,$B$1),"")</f>
        <v/>
      </c>
      <c r="N315" s="17" t="str">
        <f>'Gene Table'!E314</f>
        <v>hsa-miR-454-3p</v>
      </c>
      <c r="O315" s="17" t="str">
        <f>'Gene Table'!B314</f>
        <v>M24</v>
      </c>
      <c r="P315" s="17" t="str">
        <f>IF(SUM('Control Sample Data'!D$3:D$98)&gt;10,IF(AND(ISNUMBER('Control Sample Data'!D314),'Control Sample Data'!D314&lt;$B$1,'Control Sample Data'!D314&gt;0),'Control Sample Data'!D314,$B$1),"")</f>
        <v/>
      </c>
      <c r="Q315" s="17" t="str">
        <f>IF(SUM('Control Sample Data'!E$3:E$98)&gt;10,IF(AND(ISNUMBER('Control Sample Data'!E314),'Control Sample Data'!E314&lt;$B$1,'Control Sample Data'!E314&gt;0),'Control Sample Data'!E314,$B$1),"")</f>
        <v/>
      </c>
      <c r="R315" s="17" t="str">
        <f>IF(SUM('Control Sample Data'!F$3:F$98)&gt;10,IF(AND(ISNUMBER('Control Sample Data'!F314),'Control Sample Data'!F314&lt;$B$1,'Control Sample Data'!F314&gt;0),'Control Sample Data'!F314,$B$1),"")</f>
        <v/>
      </c>
      <c r="S315" s="17" t="str">
        <f>IF(SUM('Control Sample Data'!G$3:G$98)&gt;10,IF(AND(ISNUMBER('Control Sample Data'!G314),'Control Sample Data'!G314&lt;$B$1,'Control Sample Data'!G314&gt;0),'Control Sample Data'!G314,$B$1),"")</f>
        <v/>
      </c>
      <c r="T315" s="17" t="str">
        <f>IF(SUM('Control Sample Data'!H$3:H$98)&gt;10,IF(AND(ISNUMBER('Control Sample Data'!H314),'Control Sample Data'!H314&lt;$B$1,'Control Sample Data'!H314&gt;0),'Control Sample Data'!H314,$B$1),"")</f>
        <v/>
      </c>
      <c r="U315" s="17" t="str">
        <f>IF(SUM('Control Sample Data'!I$3:I$98)&gt;10,IF(AND(ISNUMBER('Control Sample Data'!I314),'Control Sample Data'!I314&lt;$B$1,'Control Sample Data'!I314&gt;0),'Control Sample Data'!I314,$B$1),"")</f>
        <v/>
      </c>
      <c r="V315" s="17" t="str">
        <f>IF(SUM('Control Sample Data'!J$3:J$98)&gt;10,IF(AND(ISNUMBER('Control Sample Data'!J314),'Control Sample Data'!J314&lt;$B$1,'Control Sample Data'!J314&gt;0),'Control Sample Data'!J314,$B$1),"")</f>
        <v/>
      </c>
      <c r="W315" s="17" t="str">
        <f>IF(SUM('Control Sample Data'!K$3:K$98)&gt;10,IF(AND(ISNUMBER('Control Sample Data'!K314),'Control Sample Data'!K314&lt;$B$1,'Control Sample Data'!K314&gt;0),'Control Sample Data'!K314,$B$1),"")</f>
        <v/>
      </c>
      <c r="X315" s="17" t="str">
        <f>IF(SUM('Control Sample Data'!L$3:L$98)&gt;10,IF(AND(ISNUMBER('Control Sample Data'!L314),'Control Sample Data'!L314&lt;$B$1,'Control Sample Data'!L314&gt;0),'Control Sample Data'!L314,$B$1),"")</f>
        <v/>
      </c>
      <c r="Y315" s="40" t="str">
        <f>IF(SUM('Control Sample Data'!M$3:M$98)&gt;10,IF(AND(ISNUMBER('Control Sample Data'!M314),'Control Sample Data'!M314&lt;$B$1,'Control Sample Data'!M314&gt;0),'Control Sample Data'!M314,$B$1),"")</f>
        <v/>
      </c>
      <c r="Z315" s="45"/>
      <c r="AA315" s="45"/>
      <c r="AB315" s="45"/>
      <c r="AC315" s="45"/>
      <c r="AD315" s="45"/>
      <c r="AE315" s="45"/>
      <c r="AF315" s="45"/>
      <c r="AG315" s="45"/>
      <c r="AH315" s="45"/>
      <c r="AI315" s="45"/>
      <c r="AJ315" s="45"/>
      <c r="AK315" s="45"/>
      <c r="AL315" s="45"/>
      <c r="AM315" s="45"/>
      <c r="AN315" s="45"/>
      <c r="AO315" s="45"/>
      <c r="AP315" s="45"/>
      <c r="AQ315" s="45"/>
      <c r="AR315" s="45"/>
      <c r="AS315" s="45"/>
      <c r="AT315" s="36" t="str">
        <f t="shared" si="174"/>
        <v/>
      </c>
      <c r="AU315" s="36" t="str">
        <f t="shared" si="175"/>
        <v/>
      </c>
      <c r="AV315" s="36" t="str">
        <f t="shared" si="176"/>
        <v/>
      </c>
      <c r="AW315" s="36" t="str">
        <f t="shared" si="177"/>
        <v/>
      </c>
      <c r="AX315" s="36" t="str">
        <f t="shared" si="178"/>
        <v/>
      </c>
      <c r="AY315" s="36" t="str">
        <f t="shared" si="179"/>
        <v/>
      </c>
      <c r="AZ315" s="36" t="str">
        <f t="shared" si="180"/>
        <v/>
      </c>
      <c r="BA315" s="36" t="str">
        <f t="shared" si="181"/>
        <v/>
      </c>
      <c r="BB315" s="36" t="str">
        <f t="shared" si="182"/>
        <v/>
      </c>
      <c r="BC315" s="36" t="str">
        <f t="shared" si="183"/>
        <v/>
      </c>
      <c r="BD315" s="36" t="str">
        <f t="shared" si="184"/>
        <v/>
      </c>
      <c r="BE315" s="36" t="str">
        <f t="shared" si="185"/>
        <v/>
      </c>
      <c r="BF315" s="36" t="str">
        <f t="shared" si="186"/>
        <v/>
      </c>
      <c r="BG315" s="36" t="str">
        <f t="shared" si="187"/>
        <v/>
      </c>
      <c r="BH315" s="36" t="str">
        <f t="shared" si="188"/>
        <v/>
      </c>
      <c r="BI315" s="36" t="str">
        <f t="shared" si="189"/>
        <v/>
      </c>
      <c r="BJ315" s="36" t="str">
        <f t="shared" si="190"/>
        <v/>
      </c>
      <c r="BK315" s="36" t="str">
        <f t="shared" si="191"/>
        <v/>
      </c>
      <c r="BL315" s="36" t="str">
        <f t="shared" si="192"/>
        <v/>
      </c>
      <c r="BM315" s="36" t="str">
        <f t="shared" si="193"/>
        <v/>
      </c>
      <c r="BN315" s="38" t="e">
        <f t="shared" si="214"/>
        <v>#DIV/0!</v>
      </c>
      <c r="BO315" s="38" t="e">
        <f t="shared" si="215"/>
        <v>#DIV/0!</v>
      </c>
      <c r="BP315" s="39" t="str">
        <f t="shared" si="194"/>
        <v/>
      </c>
      <c r="BQ315" s="39" t="str">
        <f t="shared" si="195"/>
        <v/>
      </c>
      <c r="BR315" s="39" t="str">
        <f t="shared" si="196"/>
        <v/>
      </c>
      <c r="BS315" s="39" t="str">
        <f t="shared" si="197"/>
        <v/>
      </c>
      <c r="BT315" s="39" t="str">
        <f t="shared" si="198"/>
        <v/>
      </c>
      <c r="BU315" s="39" t="str">
        <f t="shared" si="199"/>
        <v/>
      </c>
      <c r="BV315" s="39" t="str">
        <f t="shared" si="200"/>
        <v/>
      </c>
      <c r="BW315" s="39" t="str">
        <f t="shared" si="201"/>
        <v/>
      </c>
      <c r="BX315" s="39" t="str">
        <f t="shared" si="202"/>
        <v/>
      </c>
      <c r="BY315" s="39" t="str">
        <f t="shared" si="203"/>
        <v/>
      </c>
      <c r="BZ315" s="39" t="str">
        <f t="shared" si="204"/>
        <v/>
      </c>
      <c r="CA315" s="39" t="str">
        <f t="shared" si="205"/>
        <v/>
      </c>
      <c r="CB315" s="39" t="str">
        <f t="shared" si="206"/>
        <v/>
      </c>
      <c r="CC315" s="39" t="str">
        <f t="shared" si="207"/>
        <v/>
      </c>
      <c r="CD315" s="39" t="str">
        <f t="shared" si="208"/>
        <v/>
      </c>
      <c r="CE315" s="39" t="str">
        <f t="shared" si="209"/>
        <v/>
      </c>
      <c r="CF315" s="39" t="str">
        <f t="shared" si="210"/>
        <v/>
      </c>
      <c r="CG315" s="39" t="str">
        <f t="shared" si="211"/>
        <v/>
      </c>
      <c r="CH315" s="39" t="str">
        <f t="shared" si="212"/>
        <v/>
      </c>
      <c r="CI315" s="39" t="str">
        <f t="shared" si="213"/>
        <v/>
      </c>
    </row>
    <row r="316" spans="1:87">
      <c r="A316" s="18"/>
      <c r="B316" s="15" t="str">
        <f>'Gene Table'!E315</f>
        <v>hsa-miR-1275</v>
      </c>
      <c r="C316" s="15" t="str">
        <f>'Gene Table'!B315</f>
        <v>N01</v>
      </c>
      <c r="D316" s="16" t="str">
        <f>IF(SUM('Test Sample Data'!D$3:D$98)&gt;10,IF(AND(ISNUMBER('Test Sample Data'!D315),'Test Sample Data'!D315&lt;$B$1,'Test Sample Data'!D315&gt;0),'Test Sample Data'!D315,$B$1),"")</f>
        <v/>
      </c>
      <c r="E316" s="17" t="str">
        <f>IF(SUM('Test Sample Data'!E$3:E$98)&gt;10,IF(AND(ISNUMBER('Test Sample Data'!E315),'Test Sample Data'!E315&lt;$B$1,'Test Sample Data'!E315&gt;0),'Test Sample Data'!E315,$B$1),"")</f>
        <v/>
      </c>
      <c r="F316" s="17" t="str">
        <f>IF(SUM('Test Sample Data'!F$3:F$98)&gt;10,IF(AND(ISNUMBER('Test Sample Data'!F315),'Test Sample Data'!F315&lt;$B$1,'Test Sample Data'!F315&gt;0),'Test Sample Data'!F315,$B$1),"")</f>
        <v/>
      </c>
      <c r="G316" s="17" t="str">
        <f>IF(SUM('Test Sample Data'!G$3:G$98)&gt;10,IF(AND(ISNUMBER('Test Sample Data'!G315),'Test Sample Data'!G315&lt;$B$1,'Test Sample Data'!G315&gt;0),'Test Sample Data'!G315,$B$1),"")</f>
        <v/>
      </c>
      <c r="H316" s="17" t="str">
        <f>IF(SUM('Test Sample Data'!H$3:H$98)&gt;10,IF(AND(ISNUMBER('Test Sample Data'!H315),'Test Sample Data'!H315&lt;$B$1,'Test Sample Data'!H315&gt;0),'Test Sample Data'!H315,$B$1),"")</f>
        <v/>
      </c>
      <c r="I316" s="17" t="str">
        <f>IF(SUM('Test Sample Data'!I$3:I$98)&gt;10,IF(AND(ISNUMBER('Test Sample Data'!I315),'Test Sample Data'!I315&lt;$B$1,'Test Sample Data'!I315&gt;0),'Test Sample Data'!I315,$B$1),"")</f>
        <v/>
      </c>
      <c r="J316" s="17" t="str">
        <f>IF(SUM('Test Sample Data'!J$3:J$98)&gt;10,IF(AND(ISNUMBER('Test Sample Data'!J315),'Test Sample Data'!J315&lt;$B$1,'Test Sample Data'!J315&gt;0),'Test Sample Data'!J315,$B$1),"")</f>
        <v/>
      </c>
      <c r="K316" s="17" t="str">
        <f>IF(SUM('Test Sample Data'!K$3:K$98)&gt;10,IF(AND(ISNUMBER('Test Sample Data'!K315),'Test Sample Data'!K315&lt;$B$1,'Test Sample Data'!K315&gt;0),'Test Sample Data'!K315,$B$1),"")</f>
        <v/>
      </c>
      <c r="L316" s="17" t="str">
        <f>IF(SUM('Test Sample Data'!L$3:L$98)&gt;10,IF(AND(ISNUMBER('Test Sample Data'!L315),'Test Sample Data'!L315&lt;$B$1,'Test Sample Data'!L315&gt;0),'Test Sample Data'!L315,$B$1),"")</f>
        <v/>
      </c>
      <c r="M316" s="17" t="str">
        <f>IF(SUM('Test Sample Data'!M$3:M$98)&gt;10,IF(AND(ISNUMBER('Test Sample Data'!M315),'Test Sample Data'!M315&lt;$B$1,'Test Sample Data'!M315&gt;0),'Test Sample Data'!M315,$B$1),"")</f>
        <v/>
      </c>
      <c r="N316" s="17" t="str">
        <f>'Gene Table'!E315</f>
        <v>hsa-miR-1275</v>
      </c>
      <c r="O316" s="17" t="str">
        <f>'Gene Table'!B315</f>
        <v>N01</v>
      </c>
      <c r="P316" s="17" t="str">
        <f>IF(SUM('Control Sample Data'!D$3:D$98)&gt;10,IF(AND(ISNUMBER('Control Sample Data'!D315),'Control Sample Data'!D315&lt;$B$1,'Control Sample Data'!D315&gt;0),'Control Sample Data'!D315,$B$1),"")</f>
        <v/>
      </c>
      <c r="Q316" s="17" t="str">
        <f>IF(SUM('Control Sample Data'!E$3:E$98)&gt;10,IF(AND(ISNUMBER('Control Sample Data'!E315),'Control Sample Data'!E315&lt;$B$1,'Control Sample Data'!E315&gt;0),'Control Sample Data'!E315,$B$1),"")</f>
        <v/>
      </c>
      <c r="R316" s="17" t="str">
        <f>IF(SUM('Control Sample Data'!F$3:F$98)&gt;10,IF(AND(ISNUMBER('Control Sample Data'!F315),'Control Sample Data'!F315&lt;$B$1,'Control Sample Data'!F315&gt;0),'Control Sample Data'!F315,$B$1),"")</f>
        <v/>
      </c>
      <c r="S316" s="17" t="str">
        <f>IF(SUM('Control Sample Data'!G$3:G$98)&gt;10,IF(AND(ISNUMBER('Control Sample Data'!G315),'Control Sample Data'!G315&lt;$B$1,'Control Sample Data'!G315&gt;0),'Control Sample Data'!G315,$B$1),"")</f>
        <v/>
      </c>
      <c r="T316" s="17" t="str">
        <f>IF(SUM('Control Sample Data'!H$3:H$98)&gt;10,IF(AND(ISNUMBER('Control Sample Data'!H315),'Control Sample Data'!H315&lt;$B$1,'Control Sample Data'!H315&gt;0),'Control Sample Data'!H315,$B$1),"")</f>
        <v/>
      </c>
      <c r="U316" s="17" t="str">
        <f>IF(SUM('Control Sample Data'!I$3:I$98)&gt;10,IF(AND(ISNUMBER('Control Sample Data'!I315),'Control Sample Data'!I315&lt;$B$1,'Control Sample Data'!I315&gt;0),'Control Sample Data'!I315,$B$1),"")</f>
        <v/>
      </c>
      <c r="V316" s="17" t="str">
        <f>IF(SUM('Control Sample Data'!J$3:J$98)&gt;10,IF(AND(ISNUMBER('Control Sample Data'!J315),'Control Sample Data'!J315&lt;$B$1,'Control Sample Data'!J315&gt;0),'Control Sample Data'!J315,$B$1),"")</f>
        <v/>
      </c>
      <c r="W316" s="17" t="str">
        <f>IF(SUM('Control Sample Data'!K$3:K$98)&gt;10,IF(AND(ISNUMBER('Control Sample Data'!K315),'Control Sample Data'!K315&lt;$B$1,'Control Sample Data'!K315&gt;0),'Control Sample Data'!K315,$B$1),"")</f>
        <v/>
      </c>
      <c r="X316" s="17" t="str">
        <f>IF(SUM('Control Sample Data'!L$3:L$98)&gt;10,IF(AND(ISNUMBER('Control Sample Data'!L315),'Control Sample Data'!L315&lt;$B$1,'Control Sample Data'!L315&gt;0),'Control Sample Data'!L315,$B$1),"")</f>
        <v/>
      </c>
      <c r="Y316" s="17" t="str">
        <f>IF(SUM('Control Sample Data'!M$3:M$98)&gt;10,IF(AND(ISNUMBER('Control Sample Data'!M315),'Control Sample Data'!M315&lt;$B$1,'Control Sample Data'!M315&gt;0),'Control Sample Data'!M315,$B$1),"")</f>
        <v/>
      </c>
      <c r="AT316" s="36" t="str">
        <f t="shared" si="174"/>
        <v/>
      </c>
      <c r="AU316" s="36" t="str">
        <f t="shared" si="175"/>
        <v/>
      </c>
      <c r="AV316" s="36" t="str">
        <f t="shared" si="176"/>
        <v/>
      </c>
      <c r="AW316" s="36" t="str">
        <f t="shared" si="177"/>
        <v/>
      </c>
      <c r="AX316" s="36" t="str">
        <f t="shared" si="178"/>
        <v/>
      </c>
      <c r="AY316" s="36" t="str">
        <f t="shared" si="179"/>
        <v/>
      </c>
      <c r="AZ316" s="36" t="str">
        <f t="shared" si="180"/>
        <v/>
      </c>
      <c r="BA316" s="36" t="str">
        <f t="shared" si="181"/>
        <v/>
      </c>
      <c r="BB316" s="36" t="str">
        <f t="shared" si="182"/>
        <v/>
      </c>
      <c r="BC316" s="36" t="str">
        <f t="shared" si="183"/>
        <v/>
      </c>
      <c r="BD316" s="36" t="str">
        <f t="shared" si="184"/>
        <v/>
      </c>
      <c r="BE316" s="36" t="str">
        <f t="shared" si="185"/>
        <v/>
      </c>
      <c r="BF316" s="36" t="str">
        <f t="shared" si="186"/>
        <v/>
      </c>
      <c r="BG316" s="36" t="str">
        <f t="shared" si="187"/>
        <v/>
      </c>
      <c r="BH316" s="36" t="str">
        <f t="shared" si="188"/>
        <v/>
      </c>
      <c r="BI316" s="36" t="str">
        <f t="shared" si="189"/>
        <v/>
      </c>
      <c r="BJ316" s="36" t="str">
        <f t="shared" si="190"/>
        <v/>
      </c>
      <c r="BK316" s="36" t="str">
        <f t="shared" si="191"/>
        <v/>
      </c>
      <c r="BL316" s="36" t="str">
        <f t="shared" si="192"/>
        <v/>
      </c>
      <c r="BM316" s="36" t="str">
        <f t="shared" si="193"/>
        <v/>
      </c>
      <c r="BN316" s="38" t="e">
        <f t="shared" si="214"/>
        <v>#DIV/0!</v>
      </c>
      <c r="BO316" s="38" t="e">
        <f t="shared" si="215"/>
        <v>#DIV/0!</v>
      </c>
      <c r="BP316" s="39" t="str">
        <f t="shared" si="194"/>
        <v/>
      </c>
      <c r="BQ316" s="39" t="str">
        <f t="shared" si="195"/>
        <v/>
      </c>
      <c r="BR316" s="39" t="str">
        <f t="shared" si="196"/>
        <v/>
      </c>
      <c r="BS316" s="39" t="str">
        <f t="shared" si="197"/>
        <v/>
      </c>
      <c r="BT316" s="39" t="str">
        <f t="shared" si="198"/>
        <v/>
      </c>
      <c r="BU316" s="39" t="str">
        <f t="shared" si="199"/>
        <v/>
      </c>
      <c r="BV316" s="39" t="str">
        <f t="shared" si="200"/>
        <v/>
      </c>
      <c r="BW316" s="39" t="str">
        <f t="shared" si="201"/>
        <v/>
      </c>
      <c r="BX316" s="39" t="str">
        <f t="shared" si="202"/>
        <v/>
      </c>
      <c r="BY316" s="39" t="str">
        <f t="shared" si="203"/>
        <v/>
      </c>
      <c r="BZ316" s="39" t="str">
        <f t="shared" si="204"/>
        <v/>
      </c>
      <c r="CA316" s="39" t="str">
        <f t="shared" si="205"/>
        <v/>
      </c>
      <c r="CB316" s="39" t="str">
        <f t="shared" si="206"/>
        <v/>
      </c>
      <c r="CC316" s="39" t="str">
        <f t="shared" si="207"/>
        <v/>
      </c>
      <c r="CD316" s="39" t="str">
        <f t="shared" si="208"/>
        <v/>
      </c>
      <c r="CE316" s="39" t="str">
        <f t="shared" si="209"/>
        <v/>
      </c>
      <c r="CF316" s="39" t="str">
        <f t="shared" si="210"/>
        <v/>
      </c>
      <c r="CG316" s="39" t="str">
        <f t="shared" si="211"/>
        <v/>
      </c>
      <c r="CH316" s="39" t="str">
        <f t="shared" si="212"/>
        <v/>
      </c>
      <c r="CI316" s="39" t="str">
        <f t="shared" si="213"/>
        <v/>
      </c>
    </row>
    <row r="317" spans="1:87">
      <c r="A317" s="18"/>
      <c r="B317" s="15" t="str">
        <f>'Gene Table'!E316</f>
        <v>hsa-miR-369-5p</v>
      </c>
      <c r="C317" s="15" t="str">
        <f>'Gene Table'!B316</f>
        <v>N02</v>
      </c>
      <c r="D317" s="16" t="str">
        <f>IF(SUM('Test Sample Data'!D$3:D$98)&gt;10,IF(AND(ISNUMBER('Test Sample Data'!D316),'Test Sample Data'!D316&lt;$B$1,'Test Sample Data'!D316&gt;0),'Test Sample Data'!D316,$B$1),"")</f>
        <v/>
      </c>
      <c r="E317" s="17" t="str">
        <f>IF(SUM('Test Sample Data'!E$3:E$98)&gt;10,IF(AND(ISNUMBER('Test Sample Data'!E316),'Test Sample Data'!E316&lt;$B$1,'Test Sample Data'!E316&gt;0),'Test Sample Data'!E316,$B$1),"")</f>
        <v/>
      </c>
      <c r="F317" s="17" t="str">
        <f>IF(SUM('Test Sample Data'!F$3:F$98)&gt;10,IF(AND(ISNUMBER('Test Sample Data'!F316),'Test Sample Data'!F316&lt;$B$1,'Test Sample Data'!F316&gt;0),'Test Sample Data'!F316,$B$1),"")</f>
        <v/>
      </c>
      <c r="G317" s="17" t="str">
        <f>IF(SUM('Test Sample Data'!G$3:G$98)&gt;10,IF(AND(ISNUMBER('Test Sample Data'!G316),'Test Sample Data'!G316&lt;$B$1,'Test Sample Data'!G316&gt;0),'Test Sample Data'!G316,$B$1),"")</f>
        <v/>
      </c>
      <c r="H317" s="17" t="str">
        <f>IF(SUM('Test Sample Data'!H$3:H$98)&gt;10,IF(AND(ISNUMBER('Test Sample Data'!H316),'Test Sample Data'!H316&lt;$B$1,'Test Sample Data'!H316&gt;0),'Test Sample Data'!H316,$B$1),"")</f>
        <v/>
      </c>
      <c r="I317" s="17" t="str">
        <f>IF(SUM('Test Sample Data'!I$3:I$98)&gt;10,IF(AND(ISNUMBER('Test Sample Data'!I316),'Test Sample Data'!I316&lt;$B$1,'Test Sample Data'!I316&gt;0),'Test Sample Data'!I316,$B$1),"")</f>
        <v/>
      </c>
      <c r="J317" s="17" t="str">
        <f>IF(SUM('Test Sample Data'!J$3:J$98)&gt;10,IF(AND(ISNUMBER('Test Sample Data'!J316),'Test Sample Data'!J316&lt;$B$1,'Test Sample Data'!J316&gt;0),'Test Sample Data'!J316,$B$1),"")</f>
        <v/>
      </c>
      <c r="K317" s="17" t="str">
        <f>IF(SUM('Test Sample Data'!K$3:K$98)&gt;10,IF(AND(ISNUMBER('Test Sample Data'!K316),'Test Sample Data'!K316&lt;$B$1,'Test Sample Data'!K316&gt;0),'Test Sample Data'!K316,$B$1),"")</f>
        <v/>
      </c>
      <c r="L317" s="17" t="str">
        <f>IF(SUM('Test Sample Data'!L$3:L$98)&gt;10,IF(AND(ISNUMBER('Test Sample Data'!L316),'Test Sample Data'!L316&lt;$B$1,'Test Sample Data'!L316&gt;0),'Test Sample Data'!L316,$B$1),"")</f>
        <v/>
      </c>
      <c r="M317" s="17" t="str">
        <f>IF(SUM('Test Sample Data'!M$3:M$98)&gt;10,IF(AND(ISNUMBER('Test Sample Data'!M316),'Test Sample Data'!M316&lt;$B$1,'Test Sample Data'!M316&gt;0),'Test Sample Data'!M316,$B$1),"")</f>
        <v/>
      </c>
      <c r="N317" s="17" t="str">
        <f>'Gene Table'!E316</f>
        <v>hsa-miR-369-5p</v>
      </c>
      <c r="O317" s="17" t="str">
        <f>'Gene Table'!B316</f>
        <v>N02</v>
      </c>
      <c r="P317" s="17" t="str">
        <f>IF(SUM('Control Sample Data'!D$3:D$98)&gt;10,IF(AND(ISNUMBER('Control Sample Data'!D316),'Control Sample Data'!D316&lt;$B$1,'Control Sample Data'!D316&gt;0),'Control Sample Data'!D316,$B$1),"")</f>
        <v/>
      </c>
      <c r="Q317" s="17" t="str">
        <f>IF(SUM('Control Sample Data'!E$3:E$98)&gt;10,IF(AND(ISNUMBER('Control Sample Data'!E316),'Control Sample Data'!E316&lt;$B$1,'Control Sample Data'!E316&gt;0),'Control Sample Data'!E316,$B$1),"")</f>
        <v/>
      </c>
      <c r="R317" s="17" t="str">
        <f>IF(SUM('Control Sample Data'!F$3:F$98)&gt;10,IF(AND(ISNUMBER('Control Sample Data'!F316),'Control Sample Data'!F316&lt;$B$1,'Control Sample Data'!F316&gt;0),'Control Sample Data'!F316,$B$1),"")</f>
        <v/>
      </c>
      <c r="S317" s="17" t="str">
        <f>IF(SUM('Control Sample Data'!G$3:G$98)&gt;10,IF(AND(ISNUMBER('Control Sample Data'!G316),'Control Sample Data'!G316&lt;$B$1,'Control Sample Data'!G316&gt;0),'Control Sample Data'!G316,$B$1),"")</f>
        <v/>
      </c>
      <c r="T317" s="17" t="str">
        <f>IF(SUM('Control Sample Data'!H$3:H$98)&gt;10,IF(AND(ISNUMBER('Control Sample Data'!H316),'Control Sample Data'!H316&lt;$B$1,'Control Sample Data'!H316&gt;0),'Control Sample Data'!H316,$B$1),"")</f>
        <v/>
      </c>
      <c r="U317" s="17" t="str">
        <f>IF(SUM('Control Sample Data'!I$3:I$98)&gt;10,IF(AND(ISNUMBER('Control Sample Data'!I316),'Control Sample Data'!I316&lt;$B$1,'Control Sample Data'!I316&gt;0),'Control Sample Data'!I316,$B$1),"")</f>
        <v/>
      </c>
      <c r="V317" s="17" t="str">
        <f>IF(SUM('Control Sample Data'!J$3:J$98)&gt;10,IF(AND(ISNUMBER('Control Sample Data'!J316),'Control Sample Data'!J316&lt;$B$1,'Control Sample Data'!J316&gt;0),'Control Sample Data'!J316,$B$1),"")</f>
        <v/>
      </c>
      <c r="W317" s="17" t="str">
        <f>IF(SUM('Control Sample Data'!K$3:K$98)&gt;10,IF(AND(ISNUMBER('Control Sample Data'!K316),'Control Sample Data'!K316&lt;$B$1,'Control Sample Data'!K316&gt;0),'Control Sample Data'!K316,$B$1),"")</f>
        <v/>
      </c>
      <c r="X317" s="17" t="str">
        <f>IF(SUM('Control Sample Data'!L$3:L$98)&gt;10,IF(AND(ISNUMBER('Control Sample Data'!L316),'Control Sample Data'!L316&lt;$B$1,'Control Sample Data'!L316&gt;0),'Control Sample Data'!L316,$B$1),"")</f>
        <v/>
      </c>
      <c r="Y317" s="17" t="str">
        <f>IF(SUM('Control Sample Data'!M$3:M$98)&gt;10,IF(AND(ISNUMBER('Control Sample Data'!M316),'Control Sample Data'!M316&lt;$B$1,'Control Sample Data'!M316&gt;0),'Control Sample Data'!M316,$B$1),"")</f>
        <v/>
      </c>
      <c r="AT317" s="36" t="str">
        <f t="shared" si="174"/>
        <v/>
      </c>
      <c r="AU317" s="36" t="str">
        <f t="shared" si="175"/>
        <v/>
      </c>
      <c r="AV317" s="36" t="str">
        <f t="shared" si="176"/>
        <v/>
      </c>
      <c r="AW317" s="36" t="str">
        <f t="shared" si="177"/>
        <v/>
      </c>
      <c r="AX317" s="36" t="str">
        <f t="shared" si="178"/>
        <v/>
      </c>
      <c r="AY317" s="36" t="str">
        <f t="shared" si="179"/>
        <v/>
      </c>
      <c r="AZ317" s="36" t="str">
        <f t="shared" si="180"/>
        <v/>
      </c>
      <c r="BA317" s="36" t="str">
        <f t="shared" si="181"/>
        <v/>
      </c>
      <c r="BB317" s="36" t="str">
        <f t="shared" si="182"/>
        <v/>
      </c>
      <c r="BC317" s="36" t="str">
        <f t="shared" si="183"/>
        <v/>
      </c>
      <c r="BD317" s="36" t="str">
        <f t="shared" si="184"/>
        <v/>
      </c>
      <c r="BE317" s="36" t="str">
        <f t="shared" si="185"/>
        <v/>
      </c>
      <c r="BF317" s="36" t="str">
        <f t="shared" si="186"/>
        <v/>
      </c>
      <c r="BG317" s="36" t="str">
        <f t="shared" si="187"/>
        <v/>
      </c>
      <c r="BH317" s="36" t="str">
        <f t="shared" si="188"/>
        <v/>
      </c>
      <c r="BI317" s="36" t="str">
        <f t="shared" si="189"/>
        <v/>
      </c>
      <c r="BJ317" s="36" t="str">
        <f t="shared" si="190"/>
        <v/>
      </c>
      <c r="BK317" s="36" t="str">
        <f t="shared" si="191"/>
        <v/>
      </c>
      <c r="BL317" s="36" t="str">
        <f t="shared" si="192"/>
        <v/>
      </c>
      <c r="BM317" s="36" t="str">
        <f t="shared" si="193"/>
        <v/>
      </c>
      <c r="BN317" s="38" t="e">
        <f t="shared" si="214"/>
        <v>#DIV/0!</v>
      </c>
      <c r="BO317" s="38" t="e">
        <f t="shared" si="215"/>
        <v>#DIV/0!</v>
      </c>
      <c r="BP317" s="39" t="str">
        <f t="shared" si="194"/>
        <v/>
      </c>
      <c r="BQ317" s="39" t="str">
        <f t="shared" si="195"/>
        <v/>
      </c>
      <c r="BR317" s="39" t="str">
        <f t="shared" si="196"/>
        <v/>
      </c>
      <c r="BS317" s="39" t="str">
        <f t="shared" si="197"/>
        <v/>
      </c>
      <c r="BT317" s="39" t="str">
        <f t="shared" si="198"/>
        <v/>
      </c>
      <c r="BU317" s="39" t="str">
        <f t="shared" si="199"/>
        <v/>
      </c>
      <c r="BV317" s="39" t="str">
        <f t="shared" si="200"/>
        <v/>
      </c>
      <c r="BW317" s="39" t="str">
        <f t="shared" si="201"/>
        <v/>
      </c>
      <c r="BX317" s="39" t="str">
        <f t="shared" si="202"/>
        <v/>
      </c>
      <c r="BY317" s="39" t="str">
        <f t="shared" si="203"/>
        <v/>
      </c>
      <c r="BZ317" s="39" t="str">
        <f t="shared" si="204"/>
        <v/>
      </c>
      <c r="CA317" s="39" t="str">
        <f t="shared" si="205"/>
        <v/>
      </c>
      <c r="CB317" s="39" t="str">
        <f t="shared" si="206"/>
        <v/>
      </c>
      <c r="CC317" s="39" t="str">
        <f t="shared" si="207"/>
        <v/>
      </c>
      <c r="CD317" s="39" t="str">
        <f t="shared" si="208"/>
        <v/>
      </c>
      <c r="CE317" s="39" t="str">
        <f t="shared" si="209"/>
        <v/>
      </c>
      <c r="CF317" s="39" t="str">
        <f t="shared" si="210"/>
        <v/>
      </c>
      <c r="CG317" s="39" t="str">
        <f t="shared" si="211"/>
        <v/>
      </c>
      <c r="CH317" s="39" t="str">
        <f t="shared" si="212"/>
        <v/>
      </c>
      <c r="CI317" s="39" t="str">
        <f t="shared" si="213"/>
        <v/>
      </c>
    </row>
    <row r="318" spans="1:87">
      <c r="A318" s="18"/>
      <c r="B318" s="15" t="str">
        <f>'Gene Table'!E317</f>
        <v>hsa-miR-521</v>
      </c>
      <c r="C318" s="15" t="str">
        <f>'Gene Table'!B317</f>
        <v>N03</v>
      </c>
      <c r="D318" s="16" t="str">
        <f>IF(SUM('Test Sample Data'!D$3:D$98)&gt;10,IF(AND(ISNUMBER('Test Sample Data'!D317),'Test Sample Data'!D317&lt;$B$1,'Test Sample Data'!D317&gt;0),'Test Sample Data'!D317,$B$1),"")</f>
        <v/>
      </c>
      <c r="E318" s="17" t="str">
        <f>IF(SUM('Test Sample Data'!E$3:E$98)&gt;10,IF(AND(ISNUMBER('Test Sample Data'!E317),'Test Sample Data'!E317&lt;$B$1,'Test Sample Data'!E317&gt;0),'Test Sample Data'!E317,$B$1),"")</f>
        <v/>
      </c>
      <c r="F318" s="17" t="str">
        <f>IF(SUM('Test Sample Data'!F$3:F$98)&gt;10,IF(AND(ISNUMBER('Test Sample Data'!F317),'Test Sample Data'!F317&lt;$B$1,'Test Sample Data'!F317&gt;0),'Test Sample Data'!F317,$B$1),"")</f>
        <v/>
      </c>
      <c r="G318" s="17" t="str">
        <f>IF(SUM('Test Sample Data'!G$3:G$98)&gt;10,IF(AND(ISNUMBER('Test Sample Data'!G317),'Test Sample Data'!G317&lt;$B$1,'Test Sample Data'!G317&gt;0),'Test Sample Data'!G317,$B$1),"")</f>
        <v/>
      </c>
      <c r="H318" s="17" t="str">
        <f>IF(SUM('Test Sample Data'!H$3:H$98)&gt;10,IF(AND(ISNUMBER('Test Sample Data'!H317),'Test Sample Data'!H317&lt;$B$1,'Test Sample Data'!H317&gt;0),'Test Sample Data'!H317,$B$1),"")</f>
        <v/>
      </c>
      <c r="I318" s="17" t="str">
        <f>IF(SUM('Test Sample Data'!I$3:I$98)&gt;10,IF(AND(ISNUMBER('Test Sample Data'!I317),'Test Sample Data'!I317&lt;$B$1,'Test Sample Data'!I317&gt;0),'Test Sample Data'!I317,$B$1),"")</f>
        <v/>
      </c>
      <c r="J318" s="17" t="str">
        <f>IF(SUM('Test Sample Data'!J$3:J$98)&gt;10,IF(AND(ISNUMBER('Test Sample Data'!J317),'Test Sample Data'!J317&lt;$B$1,'Test Sample Data'!J317&gt;0),'Test Sample Data'!J317,$B$1),"")</f>
        <v/>
      </c>
      <c r="K318" s="17" t="str">
        <f>IF(SUM('Test Sample Data'!K$3:K$98)&gt;10,IF(AND(ISNUMBER('Test Sample Data'!K317),'Test Sample Data'!K317&lt;$B$1,'Test Sample Data'!K317&gt;0),'Test Sample Data'!K317,$B$1),"")</f>
        <v/>
      </c>
      <c r="L318" s="17" t="str">
        <f>IF(SUM('Test Sample Data'!L$3:L$98)&gt;10,IF(AND(ISNUMBER('Test Sample Data'!L317),'Test Sample Data'!L317&lt;$B$1,'Test Sample Data'!L317&gt;0),'Test Sample Data'!L317,$B$1),"")</f>
        <v/>
      </c>
      <c r="M318" s="17" t="str">
        <f>IF(SUM('Test Sample Data'!M$3:M$98)&gt;10,IF(AND(ISNUMBER('Test Sample Data'!M317),'Test Sample Data'!M317&lt;$B$1,'Test Sample Data'!M317&gt;0),'Test Sample Data'!M317,$B$1),"")</f>
        <v/>
      </c>
      <c r="N318" s="17" t="str">
        <f>'Gene Table'!E317</f>
        <v>hsa-miR-521</v>
      </c>
      <c r="O318" s="17" t="str">
        <f>'Gene Table'!B317</f>
        <v>N03</v>
      </c>
      <c r="P318" s="17" t="str">
        <f>IF(SUM('Control Sample Data'!D$3:D$98)&gt;10,IF(AND(ISNUMBER('Control Sample Data'!D317),'Control Sample Data'!D317&lt;$B$1,'Control Sample Data'!D317&gt;0),'Control Sample Data'!D317,$B$1),"")</f>
        <v/>
      </c>
      <c r="Q318" s="17" t="str">
        <f>IF(SUM('Control Sample Data'!E$3:E$98)&gt;10,IF(AND(ISNUMBER('Control Sample Data'!E317),'Control Sample Data'!E317&lt;$B$1,'Control Sample Data'!E317&gt;0),'Control Sample Data'!E317,$B$1),"")</f>
        <v/>
      </c>
      <c r="R318" s="17" t="str">
        <f>IF(SUM('Control Sample Data'!F$3:F$98)&gt;10,IF(AND(ISNUMBER('Control Sample Data'!F317),'Control Sample Data'!F317&lt;$B$1,'Control Sample Data'!F317&gt;0),'Control Sample Data'!F317,$B$1),"")</f>
        <v/>
      </c>
      <c r="S318" s="17" t="str">
        <f>IF(SUM('Control Sample Data'!G$3:G$98)&gt;10,IF(AND(ISNUMBER('Control Sample Data'!G317),'Control Sample Data'!G317&lt;$B$1,'Control Sample Data'!G317&gt;0),'Control Sample Data'!G317,$B$1),"")</f>
        <v/>
      </c>
      <c r="T318" s="17" t="str">
        <f>IF(SUM('Control Sample Data'!H$3:H$98)&gt;10,IF(AND(ISNUMBER('Control Sample Data'!H317),'Control Sample Data'!H317&lt;$B$1,'Control Sample Data'!H317&gt;0),'Control Sample Data'!H317,$B$1),"")</f>
        <v/>
      </c>
      <c r="U318" s="17" t="str">
        <f>IF(SUM('Control Sample Data'!I$3:I$98)&gt;10,IF(AND(ISNUMBER('Control Sample Data'!I317),'Control Sample Data'!I317&lt;$B$1,'Control Sample Data'!I317&gt;0),'Control Sample Data'!I317,$B$1),"")</f>
        <v/>
      </c>
      <c r="V318" s="17" t="str">
        <f>IF(SUM('Control Sample Data'!J$3:J$98)&gt;10,IF(AND(ISNUMBER('Control Sample Data'!J317),'Control Sample Data'!J317&lt;$B$1,'Control Sample Data'!J317&gt;0),'Control Sample Data'!J317,$B$1),"")</f>
        <v/>
      </c>
      <c r="W318" s="17" t="str">
        <f>IF(SUM('Control Sample Data'!K$3:K$98)&gt;10,IF(AND(ISNUMBER('Control Sample Data'!K317),'Control Sample Data'!K317&lt;$B$1,'Control Sample Data'!K317&gt;0),'Control Sample Data'!K317,$B$1),"")</f>
        <v/>
      </c>
      <c r="X318" s="17" t="str">
        <f>IF(SUM('Control Sample Data'!L$3:L$98)&gt;10,IF(AND(ISNUMBER('Control Sample Data'!L317),'Control Sample Data'!L317&lt;$B$1,'Control Sample Data'!L317&gt;0),'Control Sample Data'!L317,$B$1),"")</f>
        <v/>
      </c>
      <c r="Y318" s="17" t="str">
        <f>IF(SUM('Control Sample Data'!M$3:M$98)&gt;10,IF(AND(ISNUMBER('Control Sample Data'!M317),'Control Sample Data'!M317&lt;$B$1,'Control Sample Data'!M317&gt;0),'Control Sample Data'!M317,$B$1),"")</f>
        <v/>
      </c>
      <c r="AT318" s="36" t="str">
        <f t="shared" si="174"/>
        <v/>
      </c>
      <c r="AU318" s="36" t="str">
        <f t="shared" si="175"/>
        <v/>
      </c>
      <c r="AV318" s="36" t="str">
        <f t="shared" si="176"/>
        <v/>
      </c>
      <c r="AW318" s="36" t="str">
        <f t="shared" si="177"/>
        <v/>
      </c>
      <c r="AX318" s="36" t="str">
        <f t="shared" si="178"/>
        <v/>
      </c>
      <c r="AY318" s="36" t="str">
        <f t="shared" si="179"/>
        <v/>
      </c>
      <c r="AZ318" s="36" t="str">
        <f t="shared" si="180"/>
        <v/>
      </c>
      <c r="BA318" s="36" t="str">
        <f t="shared" si="181"/>
        <v/>
      </c>
      <c r="BB318" s="36" t="str">
        <f t="shared" si="182"/>
        <v/>
      </c>
      <c r="BC318" s="36" t="str">
        <f t="shared" si="183"/>
        <v/>
      </c>
      <c r="BD318" s="36" t="str">
        <f t="shared" si="184"/>
        <v/>
      </c>
      <c r="BE318" s="36" t="str">
        <f t="shared" si="185"/>
        <v/>
      </c>
      <c r="BF318" s="36" t="str">
        <f t="shared" si="186"/>
        <v/>
      </c>
      <c r="BG318" s="36" t="str">
        <f t="shared" si="187"/>
        <v/>
      </c>
      <c r="BH318" s="36" t="str">
        <f t="shared" si="188"/>
        <v/>
      </c>
      <c r="BI318" s="36" t="str">
        <f t="shared" si="189"/>
        <v/>
      </c>
      <c r="BJ318" s="36" t="str">
        <f t="shared" si="190"/>
        <v/>
      </c>
      <c r="BK318" s="36" t="str">
        <f t="shared" si="191"/>
        <v/>
      </c>
      <c r="BL318" s="36" t="str">
        <f t="shared" si="192"/>
        <v/>
      </c>
      <c r="BM318" s="36" t="str">
        <f t="shared" si="193"/>
        <v/>
      </c>
      <c r="BN318" s="38" t="e">
        <f t="shared" si="214"/>
        <v>#DIV/0!</v>
      </c>
      <c r="BO318" s="38" t="e">
        <f t="shared" si="215"/>
        <v>#DIV/0!</v>
      </c>
      <c r="BP318" s="39" t="str">
        <f t="shared" si="194"/>
        <v/>
      </c>
      <c r="BQ318" s="39" t="str">
        <f t="shared" si="195"/>
        <v/>
      </c>
      <c r="BR318" s="39" t="str">
        <f t="shared" si="196"/>
        <v/>
      </c>
      <c r="BS318" s="39" t="str">
        <f t="shared" si="197"/>
        <v/>
      </c>
      <c r="BT318" s="39" t="str">
        <f t="shared" si="198"/>
        <v/>
      </c>
      <c r="BU318" s="39" t="str">
        <f t="shared" si="199"/>
        <v/>
      </c>
      <c r="BV318" s="39" t="str">
        <f t="shared" si="200"/>
        <v/>
      </c>
      <c r="BW318" s="39" t="str">
        <f t="shared" si="201"/>
        <v/>
      </c>
      <c r="BX318" s="39" t="str">
        <f t="shared" si="202"/>
        <v/>
      </c>
      <c r="BY318" s="39" t="str">
        <f t="shared" si="203"/>
        <v/>
      </c>
      <c r="BZ318" s="39" t="str">
        <f t="shared" si="204"/>
        <v/>
      </c>
      <c r="CA318" s="39" t="str">
        <f t="shared" si="205"/>
        <v/>
      </c>
      <c r="CB318" s="39" t="str">
        <f t="shared" si="206"/>
        <v/>
      </c>
      <c r="CC318" s="39" t="str">
        <f t="shared" si="207"/>
        <v/>
      </c>
      <c r="CD318" s="39" t="str">
        <f t="shared" si="208"/>
        <v/>
      </c>
      <c r="CE318" s="39" t="str">
        <f t="shared" si="209"/>
        <v/>
      </c>
      <c r="CF318" s="39" t="str">
        <f t="shared" si="210"/>
        <v/>
      </c>
      <c r="CG318" s="39" t="str">
        <f t="shared" si="211"/>
        <v/>
      </c>
      <c r="CH318" s="39" t="str">
        <f t="shared" si="212"/>
        <v/>
      </c>
      <c r="CI318" s="39" t="str">
        <f t="shared" si="213"/>
        <v/>
      </c>
    </row>
    <row r="319" spans="1:87">
      <c r="A319" s="18"/>
      <c r="B319" s="15" t="str">
        <f>'Gene Table'!E318</f>
        <v>hsa-miR-216b</v>
      </c>
      <c r="C319" s="15" t="str">
        <f>'Gene Table'!B318</f>
        <v>N04</v>
      </c>
      <c r="D319" s="16" t="str">
        <f>IF(SUM('Test Sample Data'!D$3:D$98)&gt;10,IF(AND(ISNUMBER('Test Sample Data'!D318),'Test Sample Data'!D318&lt;$B$1,'Test Sample Data'!D318&gt;0),'Test Sample Data'!D318,$B$1),"")</f>
        <v/>
      </c>
      <c r="E319" s="17" t="str">
        <f>IF(SUM('Test Sample Data'!E$3:E$98)&gt;10,IF(AND(ISNUMBER('Test Sample Data'!E318),'Test Sample Data'!E318&lt;$B$1,'Test Sample Data'!E318&gt;0),'Test Sample Data'!E318,$B$1),"")</f>
        <v/>
      </c>
      <c r="F319" s="17" t="str">
        <f>IF(SUM('Test Sample Data'!F$3:F$98)&gt;10,IF(AND(ISNUMBER('Test Sample Data'!F318),'Test Sample Data'!F318&lt;$B$1,'Test Sample Data'!F318&gt;0),'Test Sample Data'!F318,$B$1),"")</f>
        <v/>
      </c>
      <c r="G319" s="17" t="str">
        <f>IF(SUM('Test Sample Data'!G$3:G$98)&gt;10,IF(AND(ISNUMBER('Test Sample Data'!G318),'Test Sample Data'!G318&lt;$B$1,'Test Sample Data'!G318&gt;0),'Test Sample Data'!G318,$B$1),"")</f>
        <v/>
      </c>
      <c r="H319" s="17" t="str">
        <f>IF(SUM('Test Sample Data'!H$3:H$98)&gt;10,IF(AND(ISNUMBER('Test Sample Data'!H318),'Test Sample Data'!H318&lt;$B$1,'Test Sample Data'!H318&gt;0),'Test Sample Data'!H318,$B$1),"")</f>
        <v/>
      </c>
      <c r="I319" s="17" t="str">
        <f>IF(SUM('Test Sample Data'!I$3:I$98)&gt;10,IF(AND(ISNUMBER('Test Sample Data'!I318),'Test Sample Data'!I318&lt;$B$1,'Test Sample Data'!I318&gt;0),'Test Sample Data'!I318,$B$1),"")</f>
        <v/>
      </c>
      <c r="J319" s="17" t="str">
        <f>IF(SUM('Test Sample Data'!J$3:J$98)&gt;10,IF(AND(ISNUMBER('Test Sample Data'!J318),'Test Sample Data'!J318&lt;$B$1,'Test Sample Data'!J318&gt;0),'Test Sample Data'!J318,$B$1),"")</f>
        <v/>
      </c>
      <c r="K319" s="17" t="str">
        <f>IF(SUM('Test Sample Data'!K$3:K$98)&gt;10,IF(AND(ISNUMBER('Test Sample Data'!K318),'Test Sample Data'!K318&lt;$B$1,'Test Sample Data'!K318&gt;0),'Test Sample Data'!K318,$B$1),"")</f>
        <v/>
      </c>
      <c r="L319" s="17" t="str">
        <f>IF(SUM('Test Sample Data'!L$3:L$98)&gt;10,IF(AND(ISNUMBER('Test Sample Data'!L318),'Test Sample Data'!L318&lt;$B$1,'Test Sample Data'!L318&gt;0),'Test Sample Data'!L318,$B$1),"")</f>
        <v/>
      </c>
      <c r="M319" s="17" t="str">
        <f>IF(SUM('Test Sample Data'!M$3:M$98)&gt;10,IF(AND(ISNUMBER('Test Sample Data'!M318),'Test Sample Data'!M318&lt;$B$1,'Test Sample Data'!M318&gt;0),'Test Sample Data'!M318,$B$1),"")</f>
        <v/>
      </c>
      <c r="N319" s="17" t="str">
        <f>'Gene Table'!E318</f>
        <v>hsa-miR-216b</v>
      </c>
      <c r="O319" s="17" t="str">
        <f>'Gene Table'!B318</f>
        <v>N04</v>
      </c>
      <c r="P319" s="17" t="str">
        <f>IF(SUM('Control Sample Data'!D$3:D$98)&gt;10,IF(AND(ISNUMBER('Control Sample Data'!D318),'Control Sample Data'!D318&lt;$B$1,'Control Sample Data'!D318&gt;0),'Control Sample Data'!D318,$B$1),"")</f>
        <v/>
      </c>
      <c r="Q319" s="17" t="str">
        <f>IF(SUM('Control Sample Data'!E$3:E$98)&gt;10,IF(AND(ISNUMBER('Control Sample Data'!E318),'Control Sample Data'!E318&lt;$B$1,'Control Sample Data'!E318&gt;0),'Control Sample Data'!E318,$B$1),"")</f>
        <v/>
      </c>
      <c r="R319" s="17" t="str">
        <f>IF(SUM('Control Sample Data'!F$3:F$98)&gt;10,IF(AND(ISNUMBER('Control Sample Data'!F318),'Control Sample Data'!F318&lt;$B$1,'Control Sample Data'!F318&gt;0),'Control Sample Data'!F318,$B$1),"")</f>
        <v/>
      </c>
      <c r="S319" s="17" t="str">
        <f>IF(SUM('Control Sample Data'!G$3:G$98)&gt;10,IF(AND(ISNUMBER('Control Sample Data'!G318),'Control Sample Data'!G318&lt;$B$1,'Control Sample Data'!G318&gt;0),'Control Sample Data'!G318,$B$1),"")</f>
        <v/>
      </c>
      <c r="T319" s="17" t="str">
        <f>IF(SUM('Control Sample Data'!H$3:H$98)&gt;10,IF(AND(ISNUMBER('Control Sample Data'!H318),'Control Sample Data'!H318&lt;$B$1,'Control Sample Data'!H318&gt;0),'Control Sample Data'!H318,$B$1),"")</f>
        <v/>
      </c>
      <c r="U319" s="17" t="str">
        <f>IF(SUM('Control Sample Data'!I$3:I$98)&gt;10,IF(AND(ISNUMBER('Control Sample Data'!I318),'Control Sample Data'!I318&lt;$B$1,'Control Sample Data'!I318&gt;0),'Control Sample Data'!I318,$B$1),"")</f>
        <v/>
      </c>
      <c r="V319" s="17" t="str">
        <f>IF(SUM('Control Sample Data'!J$3:J$98)&gt;10,IF(AND(ISNUMBER('Control Sample Data'!J318),'Control Sample Data'!J318&lt;$B$1,'Control Sample Data'!J318&gt;0),'Control Sample Data'!J318,$B$1),"")</f>
        <v/>
      </c>
      <c r="W319" s="17" t="str">
        <f>IF(SUM('Control Sample Data'!K$3:K$98)&gt;10,IF(AND(ISNUMBER('Control Sample Data'!K318),'Control Sample Data'!K318&lt;$B$1,'Control Sample Data'!K318&gt;0),'Control Sample Data'!K318,$B$1),"")</f>
        <v/>
      </c>
      <c r="X319" s="17" t="str">
        <f>IF(SUM('Control Sample Data'!L$3:L$98)&gt;10,IF(AND(ISNUMBER('Control Sample Data'!L318),'Control Sample Data'!L318&lt;$B$1,'Control Sample Data'!L318&gt;0),'Control Sample Data'!L318,$B$1),"")</f>
        <v/>
      </c>
      <c r="Y319" s="17" t="str">
        <f>IF(SUM('Control Sample Data'!M$3:M$98)&gt;10,IF(AND(ISNUMBER('Control Sample Data'!M318),'Control Sample Data'!M318&lt;$B$1,'Control Sample Data'!M318&gt;0),'Control Sample Data'!M318,$B$1),"")</f>
        <v/>
      </c>
      <c r="AT319" s="36" t="str">
        <f t="shared" si="174"/>
        <v/>
      </c>
      <c r="AU319" s="36" t="str">
        <f t="shared" si="175"/>
        <v/>
      </c>
      <c r="AV319" s="36" t="str">
        <f t="shared" si="176"/>
        <v/>
      </c>
      <c r="AW319" s="36" t="str">
        <f t="shared" si="177"/>
        <v/>
      </c>
      <c r="AX319" s="36" t="str">
        <f t="shared" si="178"/>
        <v/>
      </c>
      <c r="AY319" s="36" t="str">
        <f t="shared" si="179"/>
        <v/>
      </c>
      <c r="AZ319" s="36" t="str">
        <f t="shared" si="180"/>
        <v/>
      </c>
      <c r="BA319" s="36" t="str">
        <f t="shared" si="181"/>
        <v/>
      </c>
      <c r="BB319" s="36" t="str">
        <f t="shared" si="182"/>
        <v/>
      </c>
      <c r="BC319" s="36" t="str">
        <f t="shared" si="183"/>
        <v/>
      </c>
      <c r="BD319" s="36" t="str">
        <f t="shared" si="184"/>
        <v/>
      </c>
      <c r="BE319" s="36" t="str">
        <f t="shared" si="185"/>
        <v/>
      </c>
      <c r="BF319" s="36" t="str">
        <f t="shared" si="186"/>
        <v/>
      </c>
      <c r="BG319" s="36" t="str">
        <f t="shared" si="187"/>
        <v/>
      </c>
      <c r="BH319" s="36" t="str">
        <f t="shared" si="188"/>
        <v/>
      </c>
      <c r="BI319" s="36" t="str">
        <f t="shared" si="189"/>
        <v/>
      </c>
      <c r="BJ319" s="36" t="str">
        <f t="shared" si="190"/>
        <v/>
      </c>
      <c r="BK319" s="36" t="str">
        <f t="shared" si="191"/>
        <v/>
      </c>
      <c r="BL319" s="36" t="str">
        <f t="shared" si="192"/>
        <v/>
      </c>
      <c r="BM319" s="36" t="str">
        <f t="shared" si="193"/>
        <v/>
      </c>
      <c r="BN319" s="38" t="e">
        <f t="shared" si="214"/>
        <v>#DIV/0!</v>
      </c>
      <c r="BO319" s="38" t="e">
        <f t="shared" si="215"/>
        <v>#DIV/0!</v>
      </c>
      <c r="BP319" s="39" t="str">
        <f t="shared" si="194"/>
        <v/>
      </c>
      <c r="BQ319" s="39" t="str">
        <f t="shared" si="195"/>
        <v/>
      </c>
      <c r="BR319" s="39" t="str">
        <f t="shared" si="196"/>
        <v/>
      </c>
      <c r="BS319" s="39" t="str">
        <f t="shared" si="197"/>
        <v/>
      </c>
      <c r="BT319" s="39" t="str">
        <f t="shared" si="198"/>
        <v/>
      </c>
      <c r="BU319" s="39" t="str">
        <f t="shared" si="199"/>
        <v/>
      </c>
      <c r="BV319" s="39" t="str">
        <f t="shared" si="200"/>
        <v/>
      </c>
      <c r="BW319" s="39" t="str">
        <f t="shared" si="201"/>
        <v/>
      </c>
      <c r="BX319" s="39" t="str">
        <f t="shared" si="202"/>
        <v/>
      </c>
      <c r="BY319" s="39" t="str">
        <f t="shared" si="203"/>
        <v/>
      </c>
      <c r="BZ319" s="39" t="str">
        <f t="shared" si="204"/>
        <v/>
      </c>
      <c r="CA319" s="39" t="str">
        <f t="shared" si="205"/>
        <v/>
      </c>
      <c r="CB319" s="39" t="str">
        <f t="shared" si="206"/>
        <v/>
      </c>
      <c r="CC319" s="39" t="str">
        <f t="shared" si="207"/>
        <v/>
      </c>
      <c r="CD319" s="39" t="str">
        <f t="shared" si="208"/>
        <v/>
      </c>
      <c r="CE319" s="39" t="str">
        <f t="shared" si="209"/>
        <v/>
      </c>
      <c r="CF319" s="39" t="str">
        <f t="shared" si="210"/>
        <v/>
      </c>
      <c r="CG319" s="39" t="str">
        <f t="shared" si="211"/>
        <v/>
      </c>
      <c r="CH319" s="39" t="str">
        <f t="shared" si="212"/>
        <v/>
      </c>
      <c r="CI319" s="39" t="str">
        <f t="shared" si="213"/>
        <v/>
      </c>
    </row>
    <row r="320" spans="1:87">
      <c r="A320" s="18"/>
      <c r="B320" s="15" t="str">
        <f>'Gene Table'!E319</f>
        <v>hsa-miR-591</v>
      </c>
      <c r="C320" s="15" t="str">
        <f>'Gene Table'!B319</f>
        <v>N05</v>
      </c>
      <c r="D320" s="16" t="str">
        <f>IF(SUM('Test Sample Data'!D$3:D$98)&gt;10,IF(AND(ISNUMBER('Test Sample Data'!D319),'Test Sample Data'!D319&lt;$B$1,'Test Sample Data'!D319&gt;0),'Test Sample Data'!D319,$B$1),"")</f>
        <v/>
      </c>
      <c r="E320" s="17" t="str">
        <f>IF(SUM('Test Sample Data'!E$3:E$98)&gt;10,IF(AND(ISNUMBER('Test Sample Data'!E319),'Test Sample Data'!E319&lt;$B$1,'Test Sample Data'!E319&gt;0),'Test Sample Data'!E319,$B$1),"")</f>
        <v/>
      </c>
      <c r="F320" s="17" t="str">
        <f>IF(SUM('Test Sample Data'!F$3:F$98)&gt;10,IF(AND(ISNUMBER('Test Sample Data'!F319),'Test Sample Data'!F319&lt;$B$1,'Test Sample Data'!F319&gt;0),'Test Sample Data'!F319,$B$1),"")</f>
        <v/>
      </c>
      <c r="G320" s="17" t="str">
        <f>IF(SUM('Test Sample Data'!G$3:G$98)&gt;10,IF(AND(ISNUMBER('Test Sample Data'!G319),'Test Sample Data'!G319&lt;$B$1,'Test Sample Data'!G319&gt;0),'Test Sample Data'!G319,$B$1),"")</f>
        <v/>
      </c>
      <c r="H320" s="17" t="str">
        <f>IF(SUM('Test Sample Data'!H$3:H$98)&gt;10,IF(AND(ISNUMBER('Test Sample Data'!H319),'Test Sample Data'!H319&lt;$B$1,'Test Sample Data'!H319&gt;0),'Test Sample Data'!H319,$B$1),"")</f>
        <v/>
      </c>
      <c r="I320" s="17" t="str">
        <f>IF(SUM('Test Sample Data'!I$3:I$98)&gt;10,IF(AND(ISNUMBER('Test Sample Data'!I319),'Test Sample Data'!I319&lt;$B$1,'Test Sample Data'!I319&gt;0),'Test Sample Data'!I319,$B$1),"")</f>
        <v/>
      </c>
      <c r="J320" s="17" t="str">
        <f>IF(SUM('Test Sample Data'!J$3:J$98)&gt;10,IF(AND(ISNUMBER('Test Sample Data'!J319),'Test Sample Data'!J319&lt;$B$1,'Test Sample Data'!J319&gt;0),'Test Sample Data'!J319,$B$1),"")</f>
        <v/>
      </c>
      <c r="K320" s="17" t="str">
        <f>IF(SUM('Test Sample Data'!K$3:K$98)&gt;10,IF(AND(ISNUMBER('Test Sample Data'!K319),'Test Sample Data'!K319&lt;$B$1,'Test Sample Data'!K319&gt;0),'Test Sample Data'!K319,$B$1),"")</f>
        <v/>
      </c>
      <c r="L320" s="17" t="str">
        <f>IF(SUM('Test Sample Data'!L$3:L$98)&gt;10,IF(AND(ISNUMBER('Test Sample Data'!L319),'Test Sample Data'!L319&lt;$B$1,'Test Sample Data'!L319&gt;0),'Test Sample Data'!L319,$B$1),"")</f>
        <v/>
      </c>
      <c r="M320" s="17" t="str">
        <f>IF(SUM('Test Sample Data'!M$3:M$98)&gt;10,IF(AND(ISNUMBER('Test Sample Data'!M319),'Test Sample Data'!M319&lt;$B$1,'Test Sample Data'!M319&gt;0),'Test Sample Data'!M319,$B$1),"")</f>
        <v/>
      </c>
      <c r="N320" s="17" t="str">
        <f>'Gene Table'!E319</f>
        <v>hsa-miR-591</v>
      </c>
      <c r="O320" s="17" t="str">
        <f>'Gene Table'!B319</f>
        <v>N05</v>
      </c>
      <c r="P320" s="17" t="str">
        <f>IF(SUM('Control Sample Data'!D$3:D$98)&gt;10,IF(AND(ISNUMBER('Control Sample Data'!D319),'Control Sample Data'!D319&lt;$B$1,'Control Sample Data'!D319&gt;0),'Control Sample Data'!D319,$B$1),"")</f>
        <v/>
      </c>
      <c r="Q320" s="17" t="str">
        <f>IF(SUM('Control Sample Data'!E$3:E$98)&gt;10,IF(AND(ISNUMBER('Control Sample Data'!E319),'Control Sample Data'!E319&lt;$B$1,'Control Sample Data'!E319&gt;0),'Control Sample Data'!E319,$B$1),"")</f>
        <v/>
      </c>
      <c r="R320" s="17" t="str">
        <f>IF(SUM('Control Sample Data'!F$3:F$98)&gt;10,IF(AND(ISNUMBER('Control Sample Data'!F319),'Control Sample Data'!F319&lt;$B$1,'Control Sample Data'!F319&gt;0),'Control Sample Data'!F319,$B$1),"")</f>
        <v/>
      </c>
      <c r="S320" s="17" t="str">
        <f>IF(SUM('Control Sample Data'!G$3:G$98)&gt;10,IF(AND(ISNUMBER('Control Sample Data'!G319),'Control Sample Data'!G319&lt;$B$1,'Control Sample Data'!G319&gt;0),'Control Sample Data'!G319,$B$1),"")</f>
        <v/>
      </c>
      <c r="T320" s="17" t="str">
        <f>IF(SUM('Control Sample Data'!H$3:H$98)&gt;10,IF(AND(ISNUMBER('Control Sample Data'!H319),'Control Sample Data'!H319&lt;$B$1,'Control Sample Data'!H319&gt;0),'Control Sample Data'!H319,$B$1),"")</f>
        <v/>
      </c>
      <c r="U320" s="17" t="str">
        <f>IF(SUM('Control Sample Data'!I$3:I$98)&gt;10,IF(AND(ISNUMBER('Control Sample Data'!I319),'Control Sample Data'!I319&lt;$B$1,'Control Sample Data'!I319&gt;0),'Control Sample Data'!I319,$B$1),"")</f>
        <v/>
      </c>
      <c r="V320" s="17" t="str">
        <f>IF(SUM('Control Sample Data'!J$3:J$98)&gt;10,IF(AND(ISNUMBER('Control Sample Data'!J319),'Control Sample Data'!J319&lt;$B$1,'Control Sample Data'!J319&gt;0),'Control Sample Data'!J319,$B$1),"")</f>
        <v/>
      </c>
      <c r="W320" s="17" t="str">
        <f>IF(SUM('Control Sample Data'!K$3:K$98)&gt;10,IF(AND(ISNUMBER('Control Sample Data'!K319),'Control Sample Data'!K319&lt;$B$1,'Control Sample Data'!K319&gt;0),'Control Sample Data'!K319,$B$1),"")</f>
        <v/>
      </c>
      <c r="X320" s="17" t="str">
        <f>IF(SUM('Control Sample Data'!L$3:L$98)&gt;10,IF(AND(ISNUMBER('Control Sample Data'!L319),'Control Sample Data'!L319&lt;$B$1,'Control Sample Data'!L319&gt;0),'Control Sample Data'!L319,$B$1),"")</f>
        <v/>
      </c>
      <c r="Y320" s="17" t="str">
        <f>IF(SUM('Control Sample Data'!M$3:M$98)&gt;10,IF(AND(ISNUMBER('Control Sample Data'!M319),'Control Sample Data'!M319&lt;$B$1,'Control Sample Data'!M319&gt;0),'Control Sample Data'!M319,$B$1),"")</f>
        <v/>
      </c>
      <c r="AT320" s="36" t="str">
        <f t="shared" si="174"/>
        <v/>
      </c>
      <c r="AU320" s="36" t="str">
        <f t="shared" si="175"/>
        <v/>
      </c>
      <c r="AV320" s="36" t="str">
        <f t="shared" si="176"/>
        <v/>
      </c>
      <c r="AW320" s="36" t="str">
        <f t="shared" si="177"/>
        <v/>
      </c>
      <c r="AX320" s="36" t="str">
        <f t="shared" si="178"/>
        <v/>
      </c>
      <c r="AY320" s="36" t="str">
        <f t="shared" si="179"/>
        <v/>
      </c>
      <c r="AZ320" s="36" t="str">
        <f t="shared" si="180"/>
        <v/>
      </c>
      <c r="BA320" s="36" t="str">
        <f t="shared" si="181"/>
        <v/>
      </c>
      <c r="BB320" s="36" t="str">
        <f t="shared" si="182"/>
        <v/>
      </c>
      <c r="BC320" s="36" t="str">
        <f t="shared" si="183"/>
        <v/>
      </c>
      <c r="BD320" s="36" t="str">
        <f t="shared" si="184"/>
        <v/>
      </c>
      <c r="BE320" s="36" t="str">
        <f t="shared" si="185"/>
        <v/>
      </c>
      <c r="BF320" s="36" t="str">
        <f t="shared" si="186"/>
        <v/>
      </c>
      <c r="BG320" s="36" t="str">
        <f t="shared" si="187"/>
        <v/>
      </c>
      <c r="BH320" s="36" t="str">
        <f t="shared" si="188"/>
        <v/>
      </c>
      <c r="BI320" s="36" t="str">
        <f t="shared" si="189"/>
        <v/>
      </c>
      <c r="BJ320" s="36" t="str">
        <f t="shared" si="190"/>
        <v/>
      </c>
      <c r="BK320" s="36" t="str">
        <f t="shared" si="191"/>
        <v/>
      </c>
      <c r="BL320" s="36" t="str">
        <f t="shared" si="192"/>
        <v/>
      </c>
      <c r="BM320" s="36" t="str">
        <f t="shared" si="193"/>
        <v/>
      </c>
      <c r="BN320" s="38" t="e">
        <f t="shared" si="214"/>
        <v>#DIV/0!</v>
      </c>
      <c r="BO320" s="38" t="e">
        <f t="shared" si="215"/>
        <v>#DIV/0!</v>
      </c>
      <c r="BP320" s="39" t="str">
        <f t="shared" si="194"/>
        <v/>
      </c>
      <c r="BQ320" s="39" t="str">
        <f t="shared" si="195"/>
        <v/>
      </c>
      <c r="BR320" s="39" t="str">
        <f t="shared" si="196"/>
        <v/>
      </c>
      <c r="BS320" s="39" t="str">
        <f t="shared" si="197"/>
        <v/>
      </c>
      <c r="BT320" s="39" t="str">
        <f t="shared" si="198"/>
        <v/>
      </c>
      <c r="BU320" s="39" t="str">
        <f t="shared" si="199"/>
        <v/>
      </c>
      <c r="BV320" s="39" t="str">
        <f t="shared" si="200"/>
        <v/>
      </c>
      <c r="BW320" s="39" t="str">
        <f t="shared" si="201"/>
        <v/>
      </c>
      <c r="BX320" s="39" t="str">
        <f t="shared" si="202"/>
        <v/>
      </c>
      <c r="BY320" s="39" t="str">
        <f t="shared" si="203"/>
        <v/>
      </c>
      <c r="BZ320" s="39" t="str">
        <f t="shared" si="204"/>
        <v/>
      </c>
      <c r="CA320" s="39" t="str">
        <f t="shared" si="205"/>
        <v/>
      </c>
      <c r="CB320" s="39" t="str">
        <f t="shared" si="206"/>
        <v/>
      </c>
      <c r="CC320" s="39" t="str">
        <f t="shared" si="207"/>
        <v/>
      </c>
      <c r="CD320" s="39" t="str">
        <f t="shared" si="208"/>
        <v/>
      </c>
      <c r="CE320" s="39" t="str">
        <f t="shared" si="209"/>
        <v/>
      </c>
      <c r="CF320" s="39" t="str">
        <f t="shared" si="210"/>
        <v/>
      </c>
      <c r="CG320" s="39" t="str">
        <f t="shared" si="211"/>
        <v/>
      </c>
      <c r="CH320" s="39" t="str">
        <f t="shared" si="212"/>
        <v/>
      </c>
      <c r="CI320" s="39" t="str">
        <f t="shared" si="213"/>
        <v/>
      </c>
    </row>
    <row r="321" spans="1:87">
      <c r="A321" s="18"/>
      <c r="B321" s="15" t="str">
        <f>'Gene Table'!E320</f>
        <v>hsa-miR-548d-3p</v>
      </c>
      <c r="C321" s="15" t="str">
        <f>'Gene Table'!B320</f>
        <v>N06</v>
      </c>
      <c r="D321" s="16" t="str">
        <f>IF(SUM('Test Sample Data'!D$3:D$98)&gt;10,IF(AND(ISNUMBER('Test Sample Data'!D320),'Test Sample Data'!D320&lt;$B$1,'Test Sample Data'!D320&gt;0),'Test Sample Data'!D320,$B$1),"")</f>
        <v/>
      </c>
      <c r="E321" s="17" t="str">
        <f>IF(SUM('Test Sample Data'!E$3:E$98)&gt;10,IF(AND(ISNUMBER('Test Sample Data'!E320),'Test Sample Data'!E320&lt;$B$1,'Test Sample Data'!E320&gt;0),'Test Sample Data'!E320,$B$1),"")</f>
        <v/>
      </c>
      <c r="F321" s="17" t="str">
        <f>IF(SUM('Test Sample Data'!F$3:F$98)&gt;10,IF(AND(ISNUMBER('Test Sample Data'!F320),'Test Sample Data'!F320&lt;$B$1,'Test Sample Data'!F320&gt;0),'Test Sample Data'!F320,$B$1),"")</f>
        <v/>
      </c>
      <c r="G321" s="17" t="str">
        <f>IF(SUM('Test Sample Data'!G$3:G$98)&gt;10,IF(AND(ISNUMBER('Test Sample Data'!G320),'Test Sample Data'!G320&lt;$B$1,'Test Sample Data'!G320&gt;0),'Test Sample Data'!G320,$B$1),"")</f>
        <v/>
      </c>
      <c r="H321" s="17" t="str">
        <f>IF(SUM('Test Sample Data'!H$3:H$98)&gt;10,IF(AND(ISNUMBER('Test Sample Data'!H320),'Test Sample Data'!H320&lt;$B$1,'Test Sample Data'!H320&gt;0),'Test Sample Data'!H320,$B$1),"")</f>
        <v/>
      </c>
      <c r="I321" s="17" t="str">
        <f>IF(SUM('Test Sample Data'!I$3:I$98)&gt;10,IF(AND(ISNUMBER('Test Sample Data'!I320),'Test Sample Data'!I320&lt;$B$1,'Test Sample Data'!I320&gt;0),'Test Sample Data'!I320,$B$1),"")</f>
        <v/>
      </c>
      <c r="J321" s="17" t="str">
        <f>IF(SUM('Test Sample Data'!J$3:J$98)&gt;10,IF(AND(ISNUMBER('Test Sample Data'!J320),'Test Sample Data'!J320&lt;$B$1,'Test Sample Data'!J320&gt;0),'Test Sample Data'!J320,$B$1),"")</f>
        <v/>
      </c>
      <c r="K321" s="17" t="str">
        <f>IF(SUM('Test Sample Data'!K$3:K$98)&gt;10,IF(AND(ISNUMBER('Test Sample Data'!K320),'Test Sample Data'!K320&lt;$B$1,'Test Sample Data'!K320&gt;0),'Test Sample Data'!K320,$B$1),"")</f>
        <v/>
      </c>
      <c r="L321" s="17" t="str">
        <f>IF(SUM('Test Sample Data'!L$3:L$98)&gt;10,IF(AND(ISNUMBER('Test Sample Data'!L320),'Test Sample Data'!L320&lt;$B$1,'Test Sample Data'!L320&gt;0),'Test Sample Data'!L320,$B$1),"")</f>
        <v/>
      </c>
      <c r="M321" s="17" t="str">
        <f>IF(SUM('Test Sample Data'!M$3:M$98)&gt;10,IF(AND(ISNUMBER('Test Sample Data'!M320),'Test Sample Data'!M320&lt;$B$1,'Test Sample Data'!M320&gt;0),'Test Sample Data'!M320,$B$1),"")</f>
        <v/>
      </c>
      <c r="N321" s="17" t="str">
        <f>'Gene Table'!E320</f>
        <v>hsa-miR-548d-3p</v>
      </c>
      <c r="O321" s="17" t="str">
        <f>'Gene Table'!B320</f>
        <v>N06</v>
      </c>
      <c r="P321" s="17" t="str">
        <f>IF(SUM('Control Sample Data'!D$3:D$98)&gt;10,IF(AND(ISNUMBER('Control Sample Data'!D320),'Control Sample Data'!D320&lt;$B$1,'Control Sample Data'!D320&gt;0),'Control Sample Data'!D320,$B$1),"")</f>
        <v/>
      </c>
      <c r="Q321" s="17" t="str">
        <f>IF(SUM('Control Sample Data'!E$3:E$98)&gt;10,IF(AND(ISNUMBER('Control Sample Data'!E320),'Control Sample Data'!E320&lt;$B$1,'Control Sample Data'!E320&gt;0),'Control Sample Data'!E320,$B$1),"")</f>
        <v/>
      </c>
      <c r="R321" s="17" t="str">
        <f>IF(SUM('Control Sample Data'!F$3:F$98)&gt;10,IF(AND(ISNUMBER('Control Sample Data'!F320),'Control Sample Data'!F320&lt;$B$1,'Control Sample Data'!F320&gt;0),'Control Sample Data'!F320,$B$1),"")</f>
        <v/>
      </c>
      <c r="S321" s="17" t="str">
        <f>IF(SUM('Control Sample Data'!G$3:G$98)&gt;10,IF(AND(ISNUMBER('Control Sample Data'!G320),'Control Sample Data'!G320&lt;$B$1,'Control Sample Data'!G320&gt;0),'Control Sample Data'!G320,$B$1),"")</f>
        <v/>
      </c>
      <c r="T321" s="17" t="str">
        <f>IF(SUM('Control Sample Data'!H$3:H$98)&gt;10,IF(AND(ISNUMBER('Control Sample Data'!H320),'Control Sample Data'!H320&lt;$B$1,'Control Sample Data'!H320&gt;0),'Control Sample Data'!H320,$B$1),"")</f>
        <v/>
      </c>
      <c r="U321" s="17" t="str">
        <f>IF(SUM('Control Sample Data'!I$3:I$98)&gt;10,IF(AND(ISNUMBER('Control Sample Data'!I320),'Control Sample Data'!I320&lt;$B$1,'Control Sample Data'!I320&gt;0),'Control Sample Data'!I320,$B$1),"")</f>
        <v/>
      </c>
      <c r="V321" s="17" t="str">
        <f>IF(SUM('Control Sample Data'!J$3:J$98)&gt;10,IF(AND(ISNUMBER('Control Sample Data'!J320),'Control Sample Data'!J320&lt;$B$1,'Control Sample Data'!J320&gt;0),'Control Sample Data'!J320,$B$1),"")</f>
        <v/>
      </c>
      <c r="W321" s="17" t="str">
        <f>IF(SUM('Control Sample Data'!K$3:K$98)&gt;10,IF(AND(ISNUMBER('Control Sample Data'!K320),'Control Sample Data'!K320&lt;$B$1,'Control Sample Data'!K320&gt;0),'Control Sample Data'!K320,$B$1),"")</f>
        <v/>
      </c>
      <c r="X321" s="17" t="str">
        <f>IF(SUM('Control Sample Data'!L$3:L$98)&gt;10,IF(AND(ISNUMBER('Control Sample Data'!L320),'Control Sample Data'!L320&lt;$B$1,'Control Sample Data'!L320&gt;0),'Control Sample Data'!L320,$B$1),"")</f>
        <v/>
      </c>
      <c r="Y321" s="17" t="str">
        <f>IF(SUM('Control Sample Data'!M$3:M$98)&gt;10,IF(AND(ISNUMBER('Control Sample Data'!M320),'Control Sample Data'!M320&lt;$B$1,'Control Sample Data'!M320&gt;0),'Control Sample Data'!M320,$B$1),"")</f>
        <v/>
      </c>
      <c r="AT321" s="36" t="str">
        <f t="shared" si="174"/>
        <v/>
      </c>
      <c r="AU321" s="36" t="str">
        <f t="shared" si="175"/>
        <v/>
      </c>
      <c r="AV321" s="36" t="str">
        <f t="shared" si="176"/>
        <v/>
      </c>
      <c r="AW321" s="36" t="str">
        <f t="shared" si="177"/>
        <v/>
      </c>
      <c r="AX321" s="36" t="str">
        <f t="shared" si="178"/>
        <v/>
      </c>
      <c r="AY321" s="36" t="str">
        <f t="shared" si="179"/>
        <v/>
      </c>
      <c r="AZ321" s="36" t="str">
        <f t="shared" si="180"/>
        <v/>
      </c>
      <c r="BA321" s="36" t="str">
        <f t="shared" si="181"/>
        <v/>
      </c>
      <c r="BB321" s="36" t="str">
        <f t="shared" si="182"/>
        <v/>
      </c>
      <c r="BC321" s="36" t="str">
        <f t="shared" si="183"/>
        <v/>
      </c>
      <c r="BD321" s="36" t="str">
        <f t="shared" si="184"/>
        <v/>
      </c>
      <c r="BE321" s="36" t="str">
        <f t="shared" si="185"/>
        <v/>
      </c>
      <c r="BF321" s="36" t="str">
        <f t="shared" si="186"/>
        <v/>
      </c>
      <c r="BG321" s="36" t="str">
        <f t="shared" si="187"/>
        <v/>
      </c>
      <c r="BH321" s="36" t="str">
        <f t="shared" si="188"/>
        <v/>
      </c>
      <c r="BI321" s="36" t="str">
        <f t="shared" si="189"/>
        <v/>
      </c>
      <c r="BJ321" s="36" t="str">
        <f t="shared" si="190"/>
        <v/>
      </c>
      <c r="BK321" s="36" t="str">
        <f t="shared" si="191"/>
        <v/>
      </c>
      <c r="BL321" s="36" t="str">
        <f t="shared" si="192"/>
        <v/>
      </c>
      <c r="BM321" s="36" t="str">
        <f t="shared" si="193"/>
        <v/>
      </c>
      <c r="BN321" s="38" t="e">
        <f t="shared" si="214"/>
        <v>#DIV/0!</v>
      </c>
      <c r="BO321" s="38" t="e">
        <f t="shared" si="215"/>
        <v>#DIV/0!</v>
      </c>
      <c r="BP321" s="39" t="str">
        <f t="shared" si="194"/>
        <v/>
      </c>
      <c r="BQ321" s="39" t="str">
        <f t="shared" si="195"/>
        <v/>
      </c>
      <c r="BR321" s="39" t="str">
        <f t="shared" si="196"/>
        <v/>
      </c>
      <c r="BS321" s="39" t="str">
        <f t="shared" si="197"/>
        <v/>
      </c>
      <c r="BT321" s="39" t="str">
        <f t="shared" si="198"/>
        <v/>
      </c>
      <c r="BU321" s="39" t="str">
        <f t="shared" si="199"/>
        <v/>
      </c>
      <c r="BV321" s="39" t="str">
        <f t="shared" si="200"/>
        <v/>
      </c>
      <c r="BW321" s="39" t="str">
        <f t="shared" si="201"/>
        <v/>
      </c>
      <c r="BX321" s="39" t="str">
        <f t="shared" si="202"/>
        <v/>
      </c>
      <c r="BY321" s="39" t="str">
        <f t="shared" si="203"/>
        <v/>
      </c>
      <c r="BZ321" s="39" t="str">
        <f t="shared" si="204"/>
        <v/>
      </c>
      <c r="CA321" s="39" t="str">
        <f t="shared" si="205"/>
        <v/>
      </c>
      <c r="CB321" s="39" t="str">
        <f t="shared" si="206"/>
        <v/>
      </c>
      <c r="CC321" s="39" t="str">
        <f t="shared" si="207"/>
        <v/>
      </c>
      <c r="CD321" s="39" t="str">
        <f t="shared" si="208"/>
        <v/>
      </c>
      <c r="CE321" s="39" t="str">
        <f t="shared" si="209"/>
        <v/>
      </c>
      <c r="CF321" s="39" t="str">
        <f t="shared" si="210"/>
        <v/>
      </c>
      <c r="CG321" s="39" t="str">
        <f t="shared" si="211"/>
        <v/>
      </c>
      <c r="CH321" s="39" t="str">
        <f t="shared" si="212"/>
        <v/>
      </c>
      <c r="CI321" s="39" t="str">
        <f t="shared" si="213"/>
        <v/>
      </c>
    </row>
    <row r="322" spans="1:87">
      <c r="A322" s="18"/>
      <c r="B322" s="15" t="str">
        <f>'Gene Table'!E321</f>
        <v>hsa-miR-1264</v>
      </c>
      <c r="C322" s="15" t="str">
        <f>'Gene Table'!B321</f>
        <v>N07</v>
      </c>
      <c r="D322" s="16" t="str">
        <f>IF(SUM('Test Sample Data'!D$3:D$98)&gt;10,IF(AND(ISNUMBER('Test Sample Data'!D321),'Test Sample Data'!D321&lt;$B$1,'Test Sample Data'!D321&gt;0),'Test Sample Data'!D321,$B$1),"")</f>
        <v/>
      </c>
      <c r="E322" s="17" t="str">
        <f>IF(SUM('Test Sample Data'!E$3:E$98)&gt;10,IF(AND(ISNUMBER('Test Sample Data'!E321),'Test Sample Data'!E321&lt;$B$1,'Test Sample Data'!E321&gt;0),'Test Sample Data'!E321,$B$1),"")</f>
        <v/>
      </c>
      <c r="F322" s="17" t="str">
        <f>IF(SUM('Test Sample Data'!F$3:F$98)&gt;10,IF(AND(ISNUMBER('Test Sample Data'!F321),'Test Sample Data'!F321&lt;$B$1,'Test Sample Data'!F321&gt;0),'Test Sample Data'!F321,$B$1),"")</f>
        <v/>
      </c>
      <c r="G322" s="17" t="str">
        <f>IF(SUM('Test Sample Data'!G$3:G$98)&gt;10,IF(AND(ISNUMBER('Test Sample Data'!G321),'Test Sample Data'!G321&lt;$B$1,'Test Sample Data'!G321&gt;0),'Test Sample Data'!G321,$B$1),"")</f>
        <v/>
      </c>
      <c r="H322" s="17" t="str">
        <f>IF(SUM('Test Sample Data'!H$3:H$98)&gt;10,IF(AND(ISNUMBER('Test Sample Data'!H321),'Test Sample Data'!H321&lt;$B$1,'Test Sample Data'!H321&gt;0),'Test Sample Data'!H321,$B$1),"")</f>
        <v/>
      </c>
      <c r="I322" s="17" t="str">
        <f>IF(SUM('Test Sample Data'!I$3:I$98)&gt;10,IF(AND(ISNUMBER('Test Sample Data'!I321),'Test Sample Data'!I321&lt;$B$1,'Test Sample Data'!I321&gt;0),'Test Sample Data'!I321,$B$1),"")</f>
        <v/>
      </c>
      <c r="J322" s="17" t="str">
        <f>IF(SUM('Test Sample Data'!J$3:J$98)&gt;10,IF(AND(ISNUMBER('Test Sample Data'!J321),'Test Sample Data'!J321&lt;$B$1,'Test Sample Data'!J321&gt;0),'Test Sample Data'!J321,$B$1),"")</f>
        <v/>
      </c>
      <c r="K322" s="17" t="str">
        <f>IF(SUM('Test Sample Data'!K$3:K$98)&gt;10,IF(AND(ISNUMBER('Test Sample Data'!K321),'Test Sample Data'!K321&lt;$B$1,'Test Sample Data'!K321&gt;0),'Test Sample Data'!K321,$B$1),"")</f>
        <v/>
      </c>
      <c r="L322" s="17" t="str">
        <f>IF(SUM('Test Sample Data'!L$3:L$98)&gt;10,IF(AND(ISNUMBER('Test Sample Data'!L321),'Test Sample Data'!L321&lt;$B$1,'Test Sample Data'!L321&gt;0),'Test Sample Data'!L321,$B$1),"")</f>
        <v/>
      </c>
      <c r="M322" s="17" t="str">
        <f>IF(SUM('Test Sample Data'!M$3:M$98)&gt;10,IF(AND(ISNUMBER('Test Sample Data'!M321),'Test Sample Data'!M321&lt;$B$1,'Test Sample Data'!M321&gt;0),'Test Sample Data'!M321,$B$1),"")</f>
        <v/>
      </c>
      <c r="N322" s="17" t="str">
        <f>'Gene Table'!E321</f>
        <v>hsa-miR-1264</v>
      </c>
      <c r="O322" s="17" t="str">
        <f>'Gene Table'!B321</f>
        <v>N07</v>
      </c>
      <c r="P322" s="17" t="str">
        <f>IF(SUM('Control Sample Data'!D$3:D$98)&gt;10,IF(AND(ISNUMBER('Control Sample Data'!D321),'Control Sample Data'!D321&lt;$B$1,'Control Sample Data'!D321&gt;0),'Control Sample Data'!D321,$B$1),"")</f>
        <v/>
      </c>
      <c r="Q322" s="17" t="str">
        <f>IF(SUM('Control Sample Data'!E$3:E$98)&gt;10,IF(AND(ISNUMBER('Control Sample Data'!E321),'Control Sample Data'!E321&lt;$B$1,'Control Sample Data'!E321&gt;0),'Control Sample Data'!E321,$B$1),"")</f>
        <v/>
      </c>
      <c r="R322" s="17" t="str">
        <f>IF(SUM('Control Sample Data'!F$3:F$98)&gt;10,IF(AND(ISNUMBER('Control Sample Data'!F321),'Control Sample Data'!F321&lt;$B$1,'Control Sample Data'!F321&gt;0),'Control Sample Data'!F321,$B$1),"")</f>
        <v/>
      </c>
      <c r="S322" s="17" t="str">
        <f>IF(SUM('Control Sample Data'!G$3:G$98)&gt;10,IF(AND(ISNUMBER('Control Sample Data'!G321),'Control Sample Data'!G321&lt;$B$1,'Control Sample Data'!G321&gt;0),'Control Sample Data'!G321,$B$1),"")</f>
        <v/>
      </c>
      <c r="T322" s="17" t="str">
        <f>IF(SUM('Control Sample Data'!H$3:H$98)&gt;10,IF(AND(ISNUMBER('Control Sample Data'!H321),'Control Sample Data'!H321&lt;$B$1,'Control Sample Data'!H321&gt;0),'Control Sample Data'!H321,$B$1),"")</f>
        <v/>
      </c>
      <c r="U322" s="17" t="str">
        <f>IF(SUM('Control Sample Data'!I$3:I$98)&gt;10,IF(AND(ISNUMBER('Control Sample Data'!I321),'Control Sample Data'!I321&lt;$B$1,'Control Sample Data'!I321&gt;0),'Control Sample Data'!I321,$B$1),"")</f>
        <v/>
      </c>
      <c r="V322" s="17" t="str">
        <f>IF(SUM('Control Sample Data'!J$3:J$98)&gt;10,IF(AND(ISNUMBER('Control Sample Data'!J321),'Control Sample Data'!J321&lt;$B$1,'Control Sample Data'!J321&gt;0),'Control Sample Data'!J321,$B$1),"")</f>
        <v/>
      </c>
      <c r="W322" s="17" t="str">
        <f>IF(SUM('Control Sample Data'!K$3:K$98)&gt;10,IF(AND(ISNUMBER('Control Sample Data'!K321),'Control Sample Data'!K321&lt;$B$1,'Control Sample Data'!K321&gt;0),'Control Sample Data'!K321,$B$1),"")</f>
        <v/>
      </c>
      <c r="X322" s="17" t="str">
        <f>IF(SUM('Control Sample Data'!L$3:L$98)&gt;10,IF(AND(ISNUMBER('Control Sample Data'!L321),'Control Sample Data'!L321&lt;$B$1,'Control Sample Data'!L321&gt;0),'Control Sample Data'!L321,$B$1),"")</f>
        <v/>
      </c>
      <c r="Y322" s="17" t="str">
        <f>IF(SUM('Control Sample Data'!M$3:M$98)&gt;10,IF(AND(ISNUMBER('Control Sample Data'!M321),'Control Sample Data'!M321&lt;$B$1,'Control Sample Data'!M321&gt;0),'Control Sample Data'!M321,$B$1),"")</f>
        <v/>
      </c>
      <c r="AT322" s="36" t="str">
        <f t="shared" si="174"/>
        <v/>
      </c>
      <c r="AU322" s="36" t="str">
        <f t="shared" si="175"/>
        <v/>
      </c>
      <c r="AV322" s="36" t="str">
        <f t="shared" si="176"/>
        <v/>
      </c>
      <c r="AW322" s="36" t="str">
        <f t="shared" si="177"/>
        <v/>
      </c>
      <c r="AX322" s="36" t="str">
        <f t="shared" si="178"/>
        <v/>
      </c>
      <c r="AY322" s="36" t="str">
        <f t="shared" si="179"/>
        <v/>
      </c>
      <c r="AZ322" s="36" t="str">
        <f t="shared" si="180"/>
        <v/>
      </c>
      <c r="BA322" s="36" t="str">
        <f t="shared" si="181"/>
        <v/>
      </c>
      <c r="BB322" s="36" t="str">
        <f t="shared" si="182"/>
        <v/>
      </c>
      <c r="BC322" s="36" t="str">
        <f t="shared" si="183"/>
        <v/>
      </c>
      <c r="BD322" s="36" t="str">
        <f t="shared" si="184"/>
        <v/>
      </c>
      <c r="BE322" s="36" t="str">
        <f t="shared" si="185"/>
        <v/>
      </c>
      <c r="BF322" s="36" t="str">
        <f t="shared" si="186"/>
        <v/>
      </c>
      <c r="BG322" s="36" t="str">
        <f t="shared" si="187"/>
        <v/>
      </c>
      <c r="BH322" s="36" t="str">
        <f t="shared" si="188"/>
        <v/>
      </c>
      <c r="BI322" s="36" t="str">
        <f t="shared" si="189"/>
        <v/>
      </c>
      <c r="BJ322" s="36" t="str">
        <f t="shared" si="190"/>
        <v/>
      </c>
      <c r="BK322" s="36" t="str">
        <f t="shared" si="191"/>
        <v/>
      </c>
      <c r="BL322" s="36" t="str">
        <f t="shared" si="192"/>
        <v/>
      </c>
      <c r="BM322" s="36" t="str">
        <f t="shared" si="193"/>
        <v/>
      </c>
      <c r="BN322" s="38" t="e">
        <f t="shared" si="214"/>
        <v>#DIV/0!</v>
      </c>
      <c r="BO322" s="38" t="e">
        <f t="shared" si="215"/>
        <v>#DIV/0!</v>
      </c>
      <c r="BP322" s="39" t="str">
        <f t="shared" si="194"/>
        <v/>
      </c>
      <c r="BQ322" s="39" t="str">
        <f t="shared" si="195"/>
        <v/>
      </c>
      <c r="BR322" s="39" t="str">
        <f t="shared" si="196"/>
        <v/>
      </c>
      <c r="BS322" s="39" t="str">
        <f t="shared" si="197"/>
        <v/>
      </c>
      <c r="BT322" s="39" t="str">
        <f t="shared" si="198"/>
        <v/>
      </c>
      <c r="BU322" s="39" t="str">
        <f t="shared" si="199"/>
        <v/>
      </c>
      <c r="BV322" s="39" t="str">
        <f t="shared" si="200"/>
        <v/>
      </c>
      <c r="BW322" s="39" t="str">
        <f t="shared" si="201"/>
        <v/>
      </c>
      <c r="BX322" s="39" t="str">
        <f t="shared" si="202"/>
        <v/>
      </c>
      <c r="BY322" s="39" t="str">
        <f t="shared" si="203"/>
        <v/>
      </c>
      <c r="BZ322" s="39" t="str">
        <f t="shared" si="204"/>
        <v/>
      </c>
      <c r="CA322" s="39" t="str">
        <f t="shared" si="205"/>
        <v/>
      </c>
      <c r="CB322" s="39" t="str">
        <f t="shared" si="206"/>
        <v/>
      </c>
      <c r="CC322" s="39" t="str">
        <f t="shared" si="207"/>
        <v/>
      </c>
      <c r="CD322" s="39" t="str">
        <f t="shared" si="208"/>
        <v/>
      </c>
      <c r="CE322" s="39" t="str">
        <f t="shared" si="209"/>
        <v/>
      </c>
      <c r="CF322" s="39" t="str">
        <f t="shared" si="210"/>
        <v/>
      </c>
      <c r="CG322" s="39" t="str">
        <f t="shared" si="211"/>
        <v/>
      </c>
      <c r="CH322" s="39" t="str">
        <f t="shared" si="212"/>
        <v/>
      </c>
      <c r="CI322" s="39" t="str">
        <f t="shared" si="213"/>
        <v/>
      </c>
    </row>
    <row r="323" spans="1:87">
      <c r="A323" s="18"/>
      <c r="B323" s="15" t="str">
        <f>'Gene Table'!E322</f>
        <v>hsa-miR-490-5p</v>
      </c>
      <c r="C323" s="15" t="str">
        <f>'Gene Table'!B322</f>
        <v>N08</v>
      </c>
      <c r="D323" s="16" t="str">
        <f>IF(SUM('Test Sample Data'!D$3:D$98)&gt;10,IF(AND(ISNUMBER('Test Sample Data'!D322),'Test Sample Data'!D322&lt;$B$1,'Test Sample Data'!D322&gt;0),'Test Sample Data'!D322,$B$1),"")</f>
        <v/>
      </c>
      <c r="E323" s="17" t="str">
        <f>IF(SUM('Test Sample Data'!E$3:E$98)&gt;10,IF(AND(ISNUMBER('Test Sample Data'!E322),'Test Sample Data'!E322&lt;$B$1,'Test Sample Data'!E322&gt;0),'Test Sample Data'!E322,$B$1),"")</f>
        <v/>
      </c>
      <c r="F323" s="17" t="str">
        <f>IF(SUM('Test Sample Data'!F$3:F$98)&gt;10,IF(AND(ISNUMBER('Test Sample Data'!F322),'Test Sample Data'!F322&lt;$B$1,'Test Sample Data'!F322&gt;0),'Test Sample Data'!F322,$B$1),"")</f>
        <v/>
      </c>
      <c r="G323" s="17" t="str">
        <f>IF(SUM('Test Sample Data'!G$3:G$98)&gt;10,IF(AND(ISNUMBER('Test Sample Data'!G322),'Test Sample Data'!G322&lt;$B$1,'Test Sample Data'!G322&gt;0),'Test Sample Data'!G322,$B$1),"")</f>
        <v/>
      </c>
      <c r="H323" s="17" t="str">
        <f>IF(SUM('Test Sample Data'!H$3:H$98)&gt;10,IF(AND(ISNUMBER('Test Sample Data'!H322),'Test Sample Data'!H322&lt;$B$1,'Test Sample Data'!H322&gt;0),'Test Sample Data'!H322,$B$1),"")</f>
        <v/>
      </c>
      <c r="I323" s="17" t="str">
        <f>IF(SUM('Test Sample Data'!I$3:I$98)&gt;10,IF(AND(ISNUMBER('Test Sample Data'!I322),'Test Sample Data'!I322&lt;$B$1,'Test Sample Data'!I322&gt;0),'Test Sample Data'!I322,$B$1),"")</f>
        <v/>
      </c>
      <c r="J323" s="17" t="str">
        <f>IF(SUM('Test Sample Data'!J$3:J$98)&gt;10,IF(AND(ISNUMBER('Test Sample Data'!J322),'Test Sample Data'!J322&lt;$B$1,'Test Sample Data'!J322&gt;0),'Test Sample Data'!J322,$B$1),"")</f>
        <v/>
      </c>
      <c r="K323" s="17" t="str">
        <f>IF(SUM('Test Sample Data'!K$3:K$98)&gt;10,IF(AND(ISNUMBER('Test Sample Data'!K322),'Test Sample Data'!K322&lt;$B$1,'Test Sample Data'!K322&gt;0),'Test Sample Data'!K322,$B$1),"")</f>
        <v/>
      </c>
      <c r="L323" s="17" t="str">
        <f>IF(SUM('Test Sample Data'!L$3:L$98)&gt;10,IF(AND(ISNUMBER('Test Sample Data'!L322),'Test Sample Data'!L322&lt;$B$1,'Test Sample Data'!L322&gt;0),'Test Sample Data'!L322,$B$1),"")</f>
        <v/>
      </c>
      <c r="M323" s="17" t="str">
        <f>IF(SUM('Test Sample Data'!M$3:M$98)&gt;10,IF(AND(ISNUMBER('Test Sample Data'!M322),'Test Sample Data'!M322&lt;$B$1,'Test Sample Data'!M322&gt;0),'Test Sample Data'!M322,$B$1),"")</f>
        <v/>
      </c>
      <c r="N323" s="17" t="str">
        <f>'Gene Table'!E322</f>
        <v>hsa-miR-490-5p</v>
      </c>
      <c r="O323" s="17" t="str">
        <f>'Gene Table'!B322</f>
        <v>N08</v>
      </c>
      <c r="P323" s="17" t="str">
        <f>IF(SUM('Control Sample Data'!D$3:D$98)&gt;10,IF(AND(ISNUMBER('Control Sample Data'!D322),'Control Sample Data'!D322&lt;$B$1,'Control Sample Data'!D322&gt;0),'Control Sample Data'!D322,$B$1),"")</f>
        <v/>
      </c>
      <c r="Q323" s="17" t="str">
        <f>IF(SUM('Control Sample Data'!E$3:E$98)&gt;10,IF(AND(ISNUMBER('Control Sample Data'!E322),'Control Sample Data'!E322&lt;$B$1,'Control Sample Data'!E322&gt;0),'Control Sample Data'!E322,$B$1),"")</f>
        <v/>
      </c>
      <c r="R323" s="17" t="str">
        <f>IF(SUM('Control Sample Data'!F$3:F$98)&gt;10,IF(AND(ISNUMBER('Control Sample Data'!F322),'Control Sample Data'!F322&lt;$B$1,'Control Sample Data'!F322&gt;0),'Control Sample Data'!F322,$B$1),"")</f>
        <v/>
      </c>
      <c r="S323" s="17" t="str">
        <f>IF(SUM('Control Sample Data'!G$3:G$98)&gt;10,IF(AND(ISNUMBER('Control Sample Data'!G322),'Control Sample Data'!G322&lt;$B$1,'Control Sample Data'!G322&gt;0),'Control Sample Data'!G322,$B$1),"")</f>
        <v/>
      </c>
      <c r="T323" s="17" t="str">
        <f>IF(SUM('Control Sample Data'!H$3:H$98)&gt;10,IF(AND(ISNUMBER('Control Sample Data'!H322),'Control Sample Data'!H322&lt;$B$1,'Control Sample Data'!H322&gt;0),'Control Sample Data'!H322,$B$1),"")</f>
        <v/>
      </c>
      <c r="U323" s="17" t="str">
        <f>IF(SUM('Control Sample Data'!I$3:I$98)&gt;10,IF(AND(ISNUMBER('Control Sample Data'!I322),'Control Sample Data'!I322&lt;$B$1,'Control Sample Data'!I322&gt;0),'Control Sample Data'!I322,$B$1),"")</f>
        <v/>
      </c>
      <c r="V323" s="17" t="str">
        <f>IF(SUM('Control Sample Data'!J$3:J$98)&gt;10,IF(AND(ISNUMBER('Control Sample Data'!J322),'Control Sample Data'!J322&lt;$B$1,'Control Sample Data'!J322&gt;0),'Control Sample Data'!J322,$B$1),"")</f>
        <v/>
      </c>
      <c r="W323" s="17" t="str">
        <f>IF(SUM('Control Sample Data'!K$3:K$98)&gt;10,IF(AND(ISNUMBER('Control Sample Data'!K322),'Control Sample Data'!K322&lt;$B$1,'Control Sample Data'!K322&gt;0),'Control Sample Data'!K322,$B$1),"")</f>
        <v/>
      </c>
      <c r="X323" s="17" t="str">
        <f>IF(SUM('Control Sample Data'!L$3:L$98)&gt;10,IF(AND(ISNUMBER('Control Sample Data'!L322),'Control Sample Data'!L322&lt;$B$1,'Control Sample Data'!L322&gt;0),'Control Sample Data'!L322,$B$1),"")</f>
        <v/>
      </c>
      <c r="Y323" s="17" t="str">
        <f>IF(SUM('Control Sample Data'!M$3:M$98)&gt;10,IF(AND(ISNUMBER('Control Sample Data'!M322),'Control Sample Data'!M322&lt;$B$1,'Control Sample Data'!M322&gt;0),'Control Sample Data'!M322,$B$1),"")</f>
        <v/>
      </c>
      <c r="AT323" s="36" t="str">
        <f t="shared" si="174"/>
        <v/>
      </c>
      <c r="AU323" s="36" t="str">
        <f t="shared" si="175"/>
        <v/>
      </c>
      <c r="AV323" s="36" t="str">
        <f t="shared" si="176"/>
        <v/>
      </c>
      <c r="AW323" s="36" t="str">
        <f t="shared" si="177"/>
        <v/>
      </c>
      <c r="AX323" s="36" t="str">
        <f t="shared" si="178"/>
        <v/>
      </c>
      <c r="AY323" s="36" t="str">
        <f t="shared" si="179"/>
        <v/>
      </c>
      <c r="AZ323" s="36" t="str">
        <f t="shared" si="180"/>
        <v/>
      </c>
      <c r="BA323" s="36" t="str">
        <f t="shared" si="181"/>
        <v/>
      </c>
      <c r="BB323" s="36" t="str">
        <f t="shared" si="182"/>
        <v/>
      </c>
      <c r="BC323" s="36" t="str">
        <f t="shared" si="183"/>
        <v/>
      </c>
      <c r="BD323" s="36" t="str">
        <f t="shared" si="184"/>
        <v/>
      </c>
      <c r="BE323" s="36" t="str">
        <f t="shared" si="185"/>
        <v/>
      </c>
      <c r="BF323" s="36" t="str">
        <f t="shared" si="186"/>
        <v/>
      </c>
      <c r="BG323" s="36" t="str">
        <f t="shared" si="187"/>
        <v/>
      </c>
      <c r="BH323" s="36" t="str">
        <f t="shared" si="188"/>
        <v/>
      </c>
      <c r="BI323" s="36" t="str">
        <f t="shared" si="189"/>
        <v/>
      </c>
      <c r="BJ323" s="36" t="str">
        <f t="shared" si="190"/>
        <v/>
      </c>
      <c r="BK323" s="36" t="str">
        <f t="shared" si="191"/>
        <v/>
      </c>
      <c r="BL323" s="36" t="str">
        <f t="shared" si="192"/>
        <v/>
      </c>
      <c r="BM323" s="36" t="str">
        <f t="shared" si="193"/>
        <v/>
      </c>
      <c r="BN323" s="38" t="e">
        <f t="shared" si="214"/>
        <v>#DIV/0!</v>
      </c>
      <c r="BO323" s="38" t="e">
        <f t="shared" si="215"/>
        <v>#DIV/0!</v>
      </c>
      <c r="BP323" s="39" t="str">
        <f t="shared" si="194"/>
        <v/>
      </c>
      <c r="BQ323" s="39" t="str">
        <f t="shared" si="195"/>
        <v/>
      </c>
      <c r="BR323" s="39" t="str">
        <f t="shared" si="196"/>
        <v/>
      </c>
      <c r="BS323" s="39" t="str">
        <f t="shared" si="197"/>
        <v/>
      </c>
      <c r="BT323" s="39" t="str">
        <f t="shared" si="198"/>
        <v/>
      </c>
      <c r="BU323" s="39" t="str">
        <f t="shared" si="199"/>
        <v/>
      </c>
      <c r="BV323" s="39" t="str">
        <f t="shared" si="200"/>
        <v/>
      </c>
      <c r="BW323" s="39" t="str">
        <f t="shared" si="201"/>
        <v/>
      </c>
      <c r="BX323" s="39" t="str">
        <f t="shared" si="202"/>
        <v/>
      </c>
      <c r="BY323" s="39" t="str">
        <f t="shared" si="203"/>
        <v/>
      </c>
      <c r="BZ323" s="39" t="str">
        <f t="shared" si="204"/>
        <v/>
      </c>
      <c r="CA323" s="39" t="str">
        <f t="shared" si="205"/>
        <v/>
      </c>
      <c r="CB323" s="39" t="str">
        <f t="shared" si="206"/>
        <v/>
      </c>
      <c r="CC323" s="39" t="str">
        <f t="shared" si="207"/>
        <v/>
      </c>
      <c r="CD323" s="39" t="str">
        <f t="shared" si="208"/>
        <v/>
      </c>
      <c r="CE323" s="39" t="str">
        <f t="shared" si="209"/>
        <v/>
      </c>
      <c r="CF323" s="39" t="str">
        <f t="shared" si="210"/>
        <v/>
      </c>
      <c r="CG323" s="39" t="str">
        <f t="shared" si="211"/>
        <v/>
      </c>
      <c r="CH323" s="39" t="str">
        <f t="shared" si="212"/>
        <v/>
      </c>
      <c r="CI323" s="39" t="str">
        <f t="shared" si="213"/>
        <v/>
      </c>
    </row>
    <row r="324" spans="1:87">
      <c r="A324" s="18"/>
      <c r="B324" s="15" t="str">
        <f>'Gene Table'!E323</f>
        <v>hsa-miR-1270</v>
      </c>
      <c r="C324" s="15" t="str">
        <f>'Gene Table'!B323</f>
        <v>N09</v>
      </c>
      <c r="D324" s="16" t="str">
        <f>IF(SUM('Test Sample Data'!D$3:D$98)&gt;10,IF(AND(ISNUMBER('Test Sample Data'!D323),'Test Sample Data'!D323&lt;$B$1,'Test Sample Data'!D323&gt;0),'Test Sample Data'!D323,$B$1),"")</f>
        <v/>
      </c>
      <c r="E324" s="17" t="str">
        <f>IF(SUM('Test Sample Data'!E$3:E$98)&gt;10,IF(AND(ISNUMBER('Test Sample Data'!E323),'Test Sample Data'!E323&lt;$B$1,'Test Sample Data'!E323&gt;0),'Test Sample Data'!E323,$B$1),"")</f>
        <v/>
      </c>
      <c r="F324" s="17" t="str">
        <f>IF(SUM('Test Sample Data'!F$3:F$98)&gt;10,IF(AND(ISNUMBER('Test Sample Data'!F323),'Test Sample Data'!F323&lt;$B$1,'Test Sample Data'!F323&gt;0),'Test Sample Data'!F323,$B$1),"")</f>
        <v/>
      </c>
      <c r="G324" s="17" t="str">
        <f>IF(SUM('Test Sample Data'!G$3:G$98)&gt;10,IF(AND(ISNUMBER('Test Sample Data'!G323),'Test Sample Data'!G323&lt;$B$1,'Test Sample Data'!G323&gt;0),'Test Sample Data'!G323,$B$1),"")</f>
        <v/>
      </c>
      <c r="H324" s="17" t="str">
        <f>IF(SUM('Test Sample Data'!H$3:H$98)&gt;10,IF(AND(ISNUMBER('Test Sample Data'!H323),'Test Sample Data'!H323&lt;$B$1,'Test Sample Data'!H323&gt;0),'Test Sample Data'!H323,$B$1),"")</f>
        <v/>
      </c>
      <c r="I324" s="17" t="str">
        <f>IF(SUM('Test Sample Data'!I$3:I$98)&gt;10,IF(AND(ISNUMBER('Test Sample Data'!I323),'Test Sample Data'!I323&lt;$B$1,'Test Sample Data'!I323&gt;0),'Test Sample Data'!I323,$B$1),"")</f>
        <v/>
      </c>
      <c r="J324" s="17" t="str">
        <f>IF(SUM('Test Sample Data'!J$3:J$98)&gt;10,IF(AND(ISNUMBER('Test Sample Data'!J323),'Test Sample Data'!J323&lt;$B$1,'Test Sample Data'!J323&gt;0),'Test Sample Data'!J323,$B$1),"")</f>
        <v/>
      </c>
      <c r="K324" s="17" t="str">
        <f>IF(SUM('Test Sample Data'!K$3:K$98)&gt;10,IF(AND(ISNUMBER('Test Sample Data'!K323),'Test Sample Data'!K323&lt;$B$1,'Test Sample Data'!K323&gt;0),'Test Sample Data'!K323,$B$1),"")</f>
        <v/>
      </c>
      <c r="L324" s="17" t="str">
        <f>IF(SUM('Test Sample Data'!L$3:L$98)&gt;10,IF(AND(ISNUMBER('Test Sample Data'!L323),'Test Sample Data'!L323&lt;$B$1,'Test Sample Data'!L323&gt;0),'Test Sample Data'!L323,$B$1),"")</f>
        <v/>
      </c>
      <c r="M324" s="17" t="str">
        <f>IF(SUM('Test Sample Data'!M$3:M$98)&gt;10,IF(AND(ISNUMBER('Test Sample Data'!M323),'Test Sample Data'!M323&lt;$B$1,'Test Sample Data'!M323&gt;0),'Test Sample Data'!M323,$B$1),"")</f>
        <v/>
      </c>
      <c r="N324" s="17" t="str">
        <f>'Gene Table'!E323</f>
        <v>hsa-miR-1270</v>
      </c>
      <c r="O324" s="17" t="str">
        <f>'Gene Table'!B323</f>
        <v>N09</v>
      </c>
      <c r="P324" s="17" t="str">
        <f>IF(SUM('Control Sample Data'!D$3:D$98)&gt;10,IF(AND(ISNUMBER('Control Sample Data'!D323),'Control Sample Data'!D323&lt;$B$1,'Control Sample Data'!D323&gt;0),'Control Sample Data'!D323,$B$1),"")</f>
        <v/>
      </c>
      <c r="Q324" s="17" t="str">
        <f>IF(SUM('Control Sample Data'!E$3:E$98)&gt;10,IF(AND(ISNUMBER('Control Sample Data'!E323),'Control Sample Data'!E323&lt;$B$1,'Control Sample Data'!E323&gt;0),'Control Sample Data'!E323,$B$1),"")</f>
        <v/>
      </c>
      <c r="R324" s="17" t="str">
        <f>IF(SUM('Control Sample Data'!F$3:F$98)&gt;10,IF(AND(ISNUMBER('Control Sample Data'!F323),'Control Sample Data'!F323&lt;$B$1,'Control Sample Data'!F323&gt;0),'Control Sample Data'!F323,$B$1),"")</f>
        <v/>
      </c>
      <c r="S324" s="17" t="str">
        <f>IF(SUM('Control Sample Data'!G$3:G$98)&gt;10,IF(AND(ISNUMBER('Control Sample Data'!G323),'Control Sample Data'!G323&lt;$B$1,'Control Sample Data'!G323&gt;0),'Control Sample Data'!G323,$B$1),"")</f>
        <v/>
      </c>
      <c r="T324" s="17" t="str">
        <f>IF(SUM('Control Sample Data'!H$3:H$98)&gt;10,IF(AND(ISNUMBER('Control Sample Data'!H323),'Control Sample Data'!H323&lt;$B$1,'Control Sample Data'!H323&gt;0),'Control Sample Data'!H323,$B$1),"")</f>
        <v/>
      </c>
      <c r="U324" s="17" t="str">
        <f>IF(SUM('Control Sample Data'!I$3:I$98)&gt;10,IF(AND(ISNUMBER('Control Sample Data'!I323),'Control Sample Data'!I323&lt;$B$1,'Control Sample Data'!I323&gt;0),'Control Sample Data'!I323,$B$1),"")</f>
        <v/>
      </c>
      <c r="V324" s="17" t="str">
        <f>IF(SUM('Control Sample Data'!J$3:J$98)&gt;10,IF(AND(ISNUMBER('Control Sample Data'!J323),'Control Sample Data'!J323&lt;$B$1,'Control Sample Data'!J323&gt;0),'Control Sample Data'!J323,$B$1),"")</f>
        <v/>
      </c>
      <c r="W324" s="17" t="str">
        <f>IF(SUM('Control Sample Data'!K$3:K$98)&gt;10,IF(AND(ISNUMBER('Control Sample Data'!K323),'Control Sample Data'!K323&lt;$B$1,'Control Sample Data'!K323&gt;0),'Control Sample Data'!K323,$B$1),"")</f>
        <v/>
      </c>
      <c r="X324" s="17" t="str">
        <f>IF(SUM('Control Sample Data'!L$3:L$98)&gt;10,IF(AND(ISNUMBER('Control Sample Data'!L323),'Control Sample Data'!L323&lt;$B$1,'Control Sample Data'!L323&gt;0),'Control Sample Data'!L323,$B$1),"")</f>
        <v/>
      </c>
      <c r="Y324" s="17" t="str">
        <f>IF(SUM('Control Sample Data'!M$3:M$98)&gt;10,IF(AND(ISNUMBER('Control Sample Data'!M323),'Control Sample Data'!M323&lt;$B$1,'Control Sample Data'!M323&gt;0),'Control Sample Data'!M323,$B$1),"")</f>
        <v/>
      </c>
      <c r="AT324" s="36" t="str">
        <f t="shared" si="174"/>
        <v/>
      </c>
      <c r="AU324" s="36" t="str">
        <f t="shared" si="175"/>
        <v/>
      </c>
      <c r="AV324" s="36" t="str">
        <f t="shared" si="176"/>
        <v/>
      </c>
      <c r="AW324" s="36" t="str">
        <f t="shared" si="177"/>
        <v/>
      </c>
      <c r="AX324" s="36" t="str">
        <f t="shared" si="178"/>
        <v/>
      </c>
      <c r="AY324" s="36" t="str">
        <f t="shared" si="179"/>
        <v/>
      </c>
      <c r="AZ324" s="36" t="str">
        <f t="shared" si="180"/>
        <v/>
      </c>
      <c r="BA324" s="36" t="str">
        <f t="shared" si="181"/>
        <v/>
      </c>
      <c r="BB324" s="36" t="str">
        <f t="shared" si="182"/>
        <v/>
      </c>
      <c r="BC324" s="36" t="str">
        <f t="shared" si="183"/>
        <v/>
      </c>
      <c r="BD324" s="36" t="str">
        <f t="shared" si="184"/>
        <v/>
      </c>
      <c r="BE324" s="36" t="str">
        <f t="shared" si="185"/>
        <v/>
      </c>
      <c r="BF324" s="36" t="str">
        <f t="shared" si="186"/>
        <v/>
      </c>
      <c r="BG324" s="36" t="str">
        <f t="shared" si="187"/>
        <v/>
      </c>
      <c r="BH324" s="36" t="str">
        <f t="shared" si="188"/>
        <v/>
      </c>
      <c r="BI324" s="36" t="str">
        <f t="shared" si="189"/>
        <v/>
      </c>
      <c r="BJ324" s="36" t="str">
        <f t="shared" si="190"/>
        <v/>
      </c>
      <c r="BK324" s="36" t="str">
        <f t="shared" si="191"/>
        <v/>
      </c>
      <c r="BL324" s="36" t="str">
        <f t="shared" si="192"/>
        <v/>
      </c>
      <c r="BM324" s="36" t="str">
        <f t="shared" si="193"/>
        <v/>
      </c>
      <c r="BN324" s="38" t="e">
        <f t="shared" si="214"/>
        <v>#DIV/0!</v>
      </c>
      <c r="BO324" s="38" t="e">
        <f t="shared" si="215"/>
        <v>#DIV/0!</v>
      </c>
      <c r="BP324" s="39" t="str">
        <f t="shared" si="194"/>
        <v/>
      </c>
      <c r="BQ324" s="39" t="str">
        <f t="shared" si="195"/>
        <v/>
      </c>
      <c r="BR324" s="39" t="str">
        <f t="shared" si="196"/>
        <v/>
      </c>
      <c r="BS324" s="39" t="str">
        <f t="shared" si="197"/>
        <v/>
      </c>
      <c r="BT324" s="39" t="str">
        <f t="shared" si="198"/>
        <v/>
      </c>
      <c r="BU324" s="39" t="str">
        <f t="shared" si="199"/>
        <v/>
      </c>
      <c r="BV324" s="39" t="str">
        <f t="shared" si="200"/>
        <v/>
      </c>
      <c r="BW324" s="39" t="str">
        <f t="shared" si="201"/>
        <v/>
      </c>
      <c r="BX324" s="39" t="str">
        <f t="shared" si="202"/>
        <v/>
      </c>
      <c r="BY324" s="39" t="str">
        <f t="shared" si="203"/>
        <v/>
      </c>
      <c r="BZ324" s="39" t="str">
        <f t="shared" si="204"/>
        <v/>
      </c>
      <c r="CA324" s="39" t="str">
        <f t="shared" si="205"/>
        <v/>
      </c>
      <c r="CB324" s="39" t="str">
        <f t="shared" si="206"/>
        <v/>
      </c>
      <c r="CC324" s="39" t="str">
        <f t="shared" si="207"/>
        <v/>
      </c>
      <c r="CD324" s="39" t="str">
        <f t="shared" si="208"/>
        <v/>
      </c>
      <c r="CE324" s="39" t="str">
        <f t="shared" si="209"/>
        <v/>
      </c>
      <c r="CF324" s="39" t="str">
        <f t="shared" si="210"/>
        <v/>
      </c>
      <c r="CG324" s="39" t="str">
        <f t="shared" si="211"/>
        <v/>
      </c>
      <c r="CH324" s="39" t="str">
        <f t="shared" si="212"/>
        <v/>
      </c>
      <c r="CI324" s="39" t="str">
        <f t="shared" si="213"/>
        <v/>
      </c>
    </row>
    <row r="325" spans="1:87">
      <c r="A325" s="18"/>
      <c r="B325" s="15" t="str">
        <f>'Gene Table'!E324</f>
        <v>hsa-miR-1236</v>
      </c>
      <c r="C325" s="15" t="str">
        <f>'Gene Table'!B324</f>
        <v>N10</v>
      </c>
      <c r="D325" s="16" t="str">
        <f>IF(SUM('Test Sample Data'!D$3:D$98)&gt;10,IF(AND(ISNUMBER('Test Sample Data'!D324),'Test Sample Data'!D324&lt;$B$1,'Test Sample Data'!D324&gt;0),'Test Sample Data'!D324,$B$1),"")</f>
        <v/>
      </c>
      <c r="E325" s="17" t="str">
        <f>IF(SUM('Test Sample Data'!E$3:E$98)&gt;10,IF(AND(ISNUMBER('Test Sample Data'!E324),'Test Sample Data'!E324&lt;$B$1,'Test Sample Data'!E324&gt;0),'Test Sample Data'!E324,$B$1),"")</f>
        <v/>
      </c>
      <c r="F325" s="17" t="str">
        <f>IF(SUM('Test Sample Data'!F$3:F$98)&gt;10,IF(AND(ISNUMBER('Test Sample Data'!F324),'Test Sample Data'!F324&lt;$B$1,'Test Sample Data'!F324&gt;0),'Test Sample Data'!F324,$B$1),"")</f>
        <v/>
      </c>
      <c r="G325" s="17" t="str">
        <f>IF(SUM('Test Sample Data'!G$3:G$98)&gt;10,IF(AND(ISNUMBER('Test Sample Data'!G324),'Test Sample Data'!G324&lt;$B$1,'Test Sample Data'!G324&gt;0),'Test Sample Data'!G324,$B$1),"")</f>
        <v/>
      </c>
      <c r="H325" s="17" t="str">
        <f>IF(SUM('Test Sample Data'!H$3:H$98)&gt;10,IF(AND(ISNUMBER('Test Sample Data'!H324),'Test Sample Data'!H324&lt;$B$1,'Test Sample Data'!H324&gt;0),'Test Sample Data'!H324,$B$1),"")</f>
        <v/>
      </c>
      <c r="I325" s="17" t="str">
        <f>IF(SUM('Test Sample Data'!I$3:I$98)&gt;10,IF(AND(ISNUMBER('Test Sample Data'!I324),'Test Sample Data'!I324&lt;$B$1,'Test Sample Data'!I324&gt;0),'Test Sample Data'!I324,$B$1),"")</f>
        <v/>
      </c>
      <c r="J325" s="17" t="str">
        <f>IF(SUM('Test Sample Data'!J$3:J$98)&gt;10,IF(AND(ISNUMBER('Test Sample Data'!J324),'Test Sample Data'!J324&lt;$B$1,'Test Sample Data'!J324&gt;0),'Test Sample Data'!J324,$B$1),"")</f>
        <v/>
      </c>
      <c r="K325" s="17" t="str">
        <f>IF(SUM('Test Sample Data'!K$3:K$98)&gt;10,IF(AND(ISNUMBER('Test Sample Data'!K324),'Test Sample Data'!K324&lt;$B$1,'Test Sample Data'!K324&gt;0),'Test Sample Data'!K324,$B$1),"")</f>
        <v/>
      </c>
      <c r="L325" s="17" t="str">
        <f>IF(SUM('Test Sample Data'!L$3:L$98)&gt;10,IF(AND(ISNUMBER('Test Sample Data'!L324),'Test Sample Data'!L324&lt;$B$1,'Test Sample Data'!L324&gt;0),'Test Sample Data'!L324,$B$1),"")</f>
        <v/>
      </c>
      <c r="M325" s="17" t="str">
        <f>IF(SUM('Test Sample Data'!M$3:M$98)&gt;10,IF(AND(ISNUMBER('Test Sample Data'!M324),'Test Sample Data'!M324&lt;$B$1,'Test Sample Data'!M324&gt;0),'Test Sample Data'!M324,$B$1),"")</f>
        <v/>
      </c>
      <c r="N325" s="17" t="str">
        <f>'Gene Table'!E324</f>
        <v>hsa-miR-1236</v>
      </c>
      <c r="O325" s="17" t="str">
        <f>'Gene Table'!B324</f>
        <v>N10</v>
      </c>
      <c r="P325" s="17" t="str">
        <f>IF(SUM('Control Sample Data'!D$3:D$98)&gt;10,IF(AND(ISNUMBER('Control Sample Data'!D324),'Control Sample Data'!D324&lt;$B$1,'Control Sample Data'!D324&gt;0),'Control Sample Data'!D324,$B$1),"")</f>
        <v/>
      </c>
      <c r="Q325" s="17" t="str">
        <f>IF(SUM('Control Sample Data'!E$3:E$98)&gt;10,IF(AND(ISNUMBER('Control Sample Data'!E324),'Control Sample Data'!E324&lt;$B$1,'Control Sample Data'!E324&gt;0),'Control Sample Data'!E324,$B$1),"")</f>
        <v/>
      </c>
      <c r="R325" s="17" t="str">
        <f>IF(SUM('Control Sample Data'!F$3:F$98)&gt;10,IF(AND(ISNUMBER('Control Sample Data'!F324),'Control Sample Data'!F324&lt;$B$1,'Control Sample Data'!F324&gt;0),'Control Sample Data'!F324,$B$1),"")</f>
        <v/>
      </c>
      <c r="S325" s="17" t="str">
        <f>IF(SUM('Control Sample Data'!G$3:G$98)&gt;10,IF(AND(ISNUMBER('Control Sample Data'!G324),'Control Sample Data'!G324&lt;$B$1,'Control Sample Data'!G324&gt;0),'Control Sample Data'!G324,$B$1),"")</f>
        <v/>
      </c>
      <c r="T325" s="17" t="str">
        <f>IF(SUM('Control Sample Data'!H$3:H$98)&gt;10,IF(AND(ISNUMBER('Control Sample Data'!H324),'Control Sample Data'!H324&lt;$B$1,'Control Sample Data'!H324&gt;0),'Control Sample Data'!H324,$B$1),"")</f>
        <v/>
      </c>
      <c r="U325" s="17" t="str">
        <f>IF(SUM('Control Sample Data'!I$3:I$98)&gt;10,IF(AND(ISNUMBER('Control Sample Data'!I324),'Control Sample Data'!I324&lt;$B$1,'Control Sample Data'!I324&gt;0),'Control Sample Data'!I324,$B$1),"")</f>
        <v/>
      </c>
      <c r="V325" s="17" t="str">
        <f>IF(SUM('Control Sample Data'!J$3:J$98)&gt;10,IF(AND(ISNUMBER('Control Sample Data'!J324),'Control Sample Data'!J324&lt;$B$1,'Control Sample Data'!J324&gt;0),'Control Sample Data'!J324,$B$1),"")</f>
        <v/>
      </c>
      <c r="W325" s="17" t="str">
        <f>IF(SUM('Control Sample Data'!K$3:K$98)&gt;10,IF(AND(ISNUMBER('Control Sample Data'!K324),'Control Sample Data'!K324&lt;$B$1,'Control Sample Data'!K324&gt;0),'Control Sample Data'!K324,$B$1),"")</f>
        <v/>
      </c>
      <c r="X325" s="17" t="str">
        <f>IF(SUM('Control Sample Data'!L$3:L$98)&gt;10,IF(AND(ISNUMBER('Control Sample Data'!L324),'Control Sample Data'!L324&lt;$B$1,'Control Sample Data'!L324&gt;0),'Control Sample Data'!L324,$B$1),"")</f>
        <v/>
      </c>
      <c r="Y325" s="17" t="str">
        <f>IF(SUM('Control Sample Data'!M$3:M$98)&gt;10,IF(AND(ISNUMBER('Control Sample Data'!M324),'Control Sample Data'!M324&lt;$B$1,'Control Sample Data'!M324&gt;0),'Control Sample Data'!M324,$B$1),"")</f>
        <v/>
      </c>
      <c r="AT325" s="36" t="str">
        <f t="shared" ref="AT325:AT387" si="216">IF(ISERROR(D325-Z$26),"",D325-Z$26)</f>
        <v/>
      </c>
      <c r="AU325" s="36" t="str">
        <f t="shared" ref="AU325:AU387" si="217">IF(ISERROR(E325-AA$26),"",E325-AA$26)</f>
        <v/>
      </c>
      <c r="AV325" s="36" t="str">
        <f t="shared" ref="AV325:AV387" si="218">IF(ISERROR(F325-AB$26),"",F325-AB$26)</f>
        <v/>
      </c>
      <c r="AW325" s="36" t="str">
        <f t="shared" ref="AW325:AW387" si="219">IF(ISERROR(G325-AC$26),"",G325-AC$26)</f>
        <v/>
      </c>
      <c r="AX325" s="36" t="str">
        <f t="shared" ref="AX325:AX387" si="220">IF(ISERROR(H325-AD$26),"",H325-AD$26)</f>
        <v/>
      </c>
      <c r="AY325" s="36" t="str">
        <f t="shared" ref="AY325:AY387" si="221">IF(ISERROR(I325-AE$26),"",I325-AE$26)</f>
        <v/>
      </c>
      <c r="AZ325" s="36" t="str">
        <f t="shared" ref="AZ325:AZ387" si="222">IF(ISERROR(J325-AF$26),"",J325-AF$26)</f>
        <v/>
      </c>
      <c r="BA325" s="36" t="str">
        <f t="shared" ref="BA325:BA387" si="223">IF(ISERROR(K325-AG$26),"",K325-AG$26)</f>
        <v/>
      </c>
      <c r="BB325" s="36" t="str">
        <f t="shared" ref="BB325:BB387" si="224">IF(ISERROR(L325-AH$26),"",L325-AH$26)</f>
        <v/>
      </c>
      <c r="BC325" s="36" t="str">
        <f t="shared" ref="BC325:BC387" si="225">IF(ISERROR(M325-AI$26),"",M325-AI$26)</f>
        <v/>
      </c>
      <c r="BD325" s="36" t="str">
        <f t="shared" ref="BD325:BD387" si="226">IF(ISERROR(P325-AJ$26),"",P325-AJ$26)</f>
        <v/>
      </c>
      <c r="BE325" s="36" t="str">
        <f t="shared" ref="BE325:BE387" si="227">IF(ISERROR(Q325-AK$26),"",Q325-AK$26)</f>
        <v/>
      </c>
      <c r="BF325" s="36" t="str">
        <f t="shared" ref="BF325:BF387" si="228">IF(ISERROR(R325-AL$26),"",R325-AL$26)</f>
        <v/>
      </c>
      <c r="BG325" s="36" t="str">
        <f t="shared" ref="BG325:BG387" si="229">IF(ISERROR(S325-AM$26),"",S325-AM$26)</f>
        <v/>
      </c>
      <c r="BH325" s="36" t="str">
        <f t="shared" ref="BH325:BH387" si="230">IF(ISERROR(T325-AN$26),"",T325-AN$26)</f>
        <v/>
      </c>
      <c r="BI325" s="36" t="str">
        <f t="shared" ref="BI325:BI387" si="231">IF(ISERROR(U325-AO$26),"",U325-AO$26)</f>
        <v/>
      </c>
      <c r="BJ325" s="36" t="str">
        <f t="shared" ref="BJ325:BJ387" si="232">IF(ISERROR(V325-AP$26),"",V325-AP$26)</f>
        <v/>
      </c>
      <c r="BK325" s="36" t="str">
        <f t="shared" ref="BK325:BK387" si="233">IF(ISERROR(W325-AQ$26),"",W325-AQ$26)</f>
        <v/>
      </c>
      <c r="BL325" s="36" t="str">
        <f t="shared" ref="BL325:BL387" si="234">IF(ISERROR(X325-AR$26),"",X325-AR$26)</f>
        <v/>
      </c>
      <c r="BM325" s="36" t="str">
        <f t="shared" ref="BM325:BM387" si="235">IF(ISERROR(Y325-AS$26),"",Y325-AS$26)</f>
        <v/>
      </c>
      <c r="BN325" s="38" t="e">
        <f t="shared" si="214"/>
        <v>#DIV/0!</v>
      </c>
      <c r="BO325" s="38" t="e">
        <f t="shared" si="215"/>
        <v>#DIV/0!</v>
      </c>
      <c r="BP325" s="39" t="str">
        <f t="shared" ref="BP325:BP387" si="236">IF(ISNUMBER(AT325),POWER(2,-AT325),"")</f>
        <v/>
      </c>
      <c r="BQ325" s="39" t="str">
        <f t="shared" ref="BQ325:BQ387" si="237">IF(ISNUMBER(AU325),POWER(2,-AU325),"")</f>
        <v/>
      </c>
      <c r="BR325" s="39" t="str">
        <f t="shared" ref="BR325:BR387" si="238">IF(ISNUMBER(AV325),POWER(2,-AV325),"")</f>
        <v/>
      </c>
      <c r="BS325" s="39" t="str">
        <f t="shared" ref="BS325:BS387" si="239">IF(ISNUMBER(AW325),POWER(2,-AW325),"")</f>
        <v/>
      </c>
      <c r="BT325" s="39" t="str">
        <f t="shared" ref="BT325:BT387" si="240">IF(ISNUMBER(AX325),POWER(2,-AX325),"")</f>
        <v/>
      </c>
      <c r="BU325" s="39" t="str">
        <f t="shared" ref="BU325:BU387" si="241">IF(ISNUMBER(AY325),POWER(2,-AY325),"")</f>
        <v/>
      </c>
      <c r="BV325" s="39" t="str">
        <f t="shared" ref="BV325:BV387" si="242">IF(ISNUMBER(AZ325),POWER(2,-AZ325),"")</f>
        <v/>
      </c>
      <c r="BW325" s="39" t="str">
        <f t="shared" ref="BW325:BW387" si="243">IF(ISNUMBER(BA325),POWER(2,-BA325),"")</f>
        <v/>
      </c>
      <c r="BX325" s="39" t="str">
        <f t="shared" ref="BX325:BX387" si="244">IF(ISNUMBER(BB325),POWER(2,-BB325),"")</f>
        <v/>
      </c>
      <c r="BY325" s="39" t="str">
        <f t="shared" ref="BY325:BY387" si="245">IF(ISNUMBER(BC325),POWER(2,-BC325),"")</f>
        <v/>
      </c>
      <c r="BZ325" s="39" t="str">
        <f t="shared" ref="BZ325:BZ387" si="246">IF(ISNUMBER(BD325),POWER(2,-BD325),"")</f>
        <v/>
      </c>
      <c r="CA325" s="39" t="str">
        <f t="shared" ref="CA325:CA387" si="247">IF(ISNUMBER(BE325),POWER(2,-BE325),"")</f>
        <v/>
      </c>
      <c r="CB325" s="39" t="str">
        <f t="shared" ref="CB325:CB387" si="248">IF(ISNUMBER(BF325),POWER(2,-BF325),"")</f>
        <v/>
      </c>
      <c r="CC325" s="39" t="str">
        <f t="shared" ref="CC325:CC387" si="249">IF(ISNUMBER(BG325),POWER(2,-BG325),"")</f>
        <v/>
      </c>
      <c r="CD325" s="39" t="str">
        <f t="shared" ref="CD325:CD387" si="250">IF(ISNUMBER(BH325),POWER(2,-BH325),"")</f>
        <v/>
      </c>
      <c r="CE325" s="39" t="str">
        <f t="shared" ref="CE325:CE387" si="251">IF(ISNUMBER(BI325),POWER(2,-BI325),"")</f>
        <v/>
      </c>
      <c r="CF325" s="39" t="str">
        <f t="shared" ref="CF325:CF387" si="252">IF(ISNUMBER(BJ325),POWER(2,-BJ325),"")</f>
        <v/>
      </c>
      <c r="CG325" s="39" t="str">
        <f t="shared" ref="CG325:CG387" si="253">IF(ISNUMBER(BK325),POWER(2,-BK325),"")</f>
        <v/>
      </c>
      <c r="CH325" s="39" t="str">
        <f t="shared" ref="CH325:CH387" si="254">IF(ISNUMBER(BL325),POWER(2,-BL325),"")</f>
        <v/>
      </c>
      <c r="CI325" s="39" t="str">
        <f t="shared" ref="CI325:CI387" si="255">IF(ISNUMBER(BM325),POWER(2,-BM325),"")</f>
        <v/>
      </c>
    </row>
    <row r="326" spans="1:87">
      <c r="A326" s="18"/>
      <c r="B326" s="15" t="str">
        <f>'Gene Table'!E325</f>
        <v>hsa-miR-361-5p</v>
      </c>
      <c r="C326" s="15" t="str">
        <f>'Gene Table'!B325</f>
        <v>N11</v>
      </c>
      <c r="D326" s="16" t="str">
        <f>IF(SUM('Test Sample Data'!D$3:D$98)&gt;10,IF(AND(ISNUMBER('Test Sample Data'!D325),'Test Sample Data'!D325&lt;$B$1,'Test Sample Data'!D325&gt;0),'Test Sample Data'!D325,$B$1),"")</f>
        <v/>
      </c>
      <c r="E326" s="17" t="str">
        <f>IF(SUM('Test Sample Data'!E$3:E$98)&gt;10,IF(AND(ISNUMBER('Test Sample Data'!E325),'Test Sample Data'!E325&lt;$B$1,'Test Sample Data'!E325&gt;0),'Test Sample Data'!E325,$B$1),"")</f>
        <v/>
      </c>
      <c r="F326" s="17" t="str">
        <f>IF(SUM('Test Sample Data'!F$3:F$98)&gt;10,IF(AND(ISNUMBER('Test Sample Data'!F325),'Test Sample Data'!F325&lt;$B$1,'Test Sample Data'!F325&gt;0),'Test Sample Data'!F325,$B$1),"")</f>
        <v/>
      </c>
      <c r="G326" s="17" t="str">
        <f>IF(SUM('Test Sample Data'!G$3:G$98)&gt;10,IF(AND(ISNUMBER('Test Sample Data'!G325),'Test Sample Data'!G325&lt;$B$1,'Test Sample Data'!G325&gt;0),'Test Sample Data'!G325,$B$1),"")</f>
        <v/>
      </c>
      <c r="H326" s="17" t="str">
        <f>IF(SUM('Test Sample Data'!H$3:H$98)&gt;10,IF(AND(ISNUMBER('Test Sample Data'!H325),'Test Sample Data'!H325&lt;$B$1,'Test Sample Data'!H325&gt;0),'Test Sample Data'!H325,$B$1),"")</f>
        <v/>
      </c>
      <c r="I326" s="17" t="str">
        <f>IF(SUM('Test Sample Data'!I$3:I$98)&gt;10,IF(AND(ISNUMBER('Test Sample Data'!I325),'Test Sample Data'!I325&lt;$B$1,'Test Sample Data'!I325&gt;0),'Test Sample Data'!I325,$B$1),"")</f>
        <v/>
      </c>
      <c r="J326" s="17" t="str">
        <f>IF(SUM('Test Sample Data'!J$3:J$98)&gt;10,IF(AND(ISNUMBER('Test Sample Data'!J325),'Test Sample Data'!J325&lt;$B$1,'Test Sample Data'!J325&gt;0),'Test Sample Data'!J325,$B$1),"")</f>
        <v/>
      </c>
      <c r="K326" s="17" t="str">
        <f>IF(SUM('Test Sample Data'!K$3:K$98)&gt;10,IF(AND(ISNUMBER('Test Sample Data'!K325),'Test Sample Data'!K325&lt;$B$1,'Test Sample Data'!K325&gt;0),'Test Sample Data'!K325,$B$1),"")</f>
        <v/>
      </c>
      <c r="L326" s="17" t="str">
        <f>IF(SUM('Test Sample Data'!L$3:L$98)&gt;10,IF(AND(ISNUMBER('Test Sample Data'!L325),'Test Sample Data'!L325&lt;$B$1,'Test Sample Data'!L325&gt;0),'Test Sample Data'!L325,$B$1),"")</f>
        <v/>
      </c>
      <c r="M326" s="17" t="str">
        <f>IF(SUM('Test Sample Data'!M$3:M$98)&gt;10,IF(AND(ISNUMBER('Test Sample Data'!M325),'Test Sample Data'!M325&lt;$B$1,'Test Sample Data'!M325&gt;0),'Test Sample Data'!M325,$B$1),"")</f>
        <v/>
      </c>
      <c r="N326" s="17" t="str">
        <f>'Gene Table'!E325</f>
        <v>hsa-miR-361-5p</v>
      </c>
      <c r="O326" s="17" t="str">
        <f>'Gene Table'!B325</f>
        <v>N11</v>
      </c>
      <c r="P326" s="17" t="str">
        <f>IF(SUM('Control Sample Data'!D$3:D$98)&gt;10,IF(AND(ISNUMBER('Control Sample Data'!D325),'Control Sample Data'!D325&lt;$B$1,'Control Sample Data'!D325&gt;0),'Control Sample Data'!D325,$B$1),"")</f>
        <v/>
      </c>
      <c r="Q326" s="17" t="str">
        <f>IF(SUM('Control Sample Data'!E$3:E$98)&gt;10,IF(AND(ISNUMBER('Control Sample Data'!E325),'Control Sample Data'!E325&lt;$B$1,'Control Sample Data'!E325&gt;0),'Control Sample Data'!E325,$B$1),"")</f>
        <v/>
      </c>
      <c r="R326" s="17" t="str">
        <f>IF(SUM('Control Sample Data'!F$3:F$98)&gt;10,IF(AND(ISNUMBER('Control Sample Data'!F325),'Control Sample Data'!F325&lt;$B$1,'Control Sample Data'!F325&gt;0),'Control Sample Data'!F325,$B$1),"")</f>
        <v/>
      </c>
      <c r="S326" s="17" t="str">
        <f>IF(SUM('Control Sample Data'!G$3:G$98)&gt;10,IF(AND(ISNUMBER('Control Sample Data'!G325),'Control Sample Data'!G325&lt;$B$1,'Control Sample Data'!G325&gt;0),'Control Sample Data'!G325,$B$1),"")</f>
        <v/>
      </c>
      <c r="T326" s="17" t="str">
        <f>IF(SUM('Control Sample Data'!H$3:H$98)&gt;10,IF(AND(ISNUMBER('Control Sample Data'!H325),'Control Sample Data'!H325&lt;$B$1,'Control Sample Data'!H325&gt;0),'Control Sample Data'!H325,$B$1),"")</f>
        <v/>
      </c>
      <c r="U326" s="17" t="str">
        <f>IF(SUM('Control Sample Data'!I$3:I$98)&gt;10,IF(AND(ISNUMBER('Control Sample Data'!I325),'Control Sample Data'!I325&lt;$B$1,'Control Sample Data'!I325&gt;0),'Control Sample Data'!I325,$B$1),"")</f>
        <v/>
      </c>
      <c r="V326" s="17" t="str">
        <f>IF(SUM('Control Sample Data'!J$3:J$98)&gt;10,IF(AND(ISNUMBER('Control Sample Data'!J325),'Control Sample Data'!J325&lt;$B$1,'Control Sample Data'!J325&gt;0),'Control Sample Data'!J325,$B$1),"")</f>
        <v/>
      </c>
      <c r="W326" s="17" t="str">
        <f>IF(SUM('Control Sample Data'!K$3:K$98)&gt;10,IF(AND(ISNUMBER('Control Sample Data'!K325),'Control Sample Data'!K325&lt;$B$1,'Control Sample Data'!K325&gt;0),'Control Sample Data'!K325,$B$1),"")</f>
        <v/>
      </c>
      <c r="X326" s="17" t="str">
        <f>IF(SUM('Control Sample Data'!L$3:L$98)&gt;10,IF(AND(ISNUMBER('Control Sample Data'!L325),'Control Sample Data'!L325&lt;$B$1,'Control Sample Data'!L325&gt;0),'Control Sample Data'!L325,$B$1),"")</f>
        <v/>
      </c>
      <c r="Y326" s="17" t="str">
        <f>IF(SUM('Control Sample Data'!M$3:M$98)&gt;10,IF(AND(ISNUMBER('Control Sample Data'!M325),'Control Sample Data'!M325&lt;$B$1,'Control Sample Data'!M325&gt;0),'Control Sample Data'!M325,$B$1),"")</f>
        <v/>
      </c>
      <c r="AT326" s="36" t="str">
        <f t="shared" si="216"/>
        <v/>
      </c>
      <c r="AU326" s="36" t="str">
        <f t="shared" si="217"/>
        <v/>
      </c>
      <c r="AV326" s="36" t="str">
        <f t="shared" si="218"/>
        <v/>
      </c>
      <c r="AW326" s="36" t="str">
        <f t="shared" si="219"/>
        <v/>
      </c>
      <c r="AX326" s="36" t="str">
        <f t="shared" si="220"/>
        <v/>
      </c>
      <c r="AY326" s="36" t="str">
        <f t="shared" si="221"/>
        <v/>
      </c>
      <c r="AZ326" s="36" t="str">
        <f t="shared" si="222"/>
        <v/>
      </c>
      <c r="BA326" s="36" t="str">
        <f t="shared" si="223"/>
        <v/>
      </c>
      <c r="BB326" s="36" t="str">
        <f t="shared" si="224"/>
        <v/>
      </c>
      <c r="BC326" s="36" t="str">
        <f t="shared" si="225"/>
        <v/>
      </c>
      <c r="BD326" s="36" t="str">
        <f t="shared" si="226"/>
        <v/>
      </c>
      <c r="BE326" s="36" t="str">
        <f t="shared" si="227"/>
        <v/>
      </c>
      <c r="BF326" s="36" t="str">
        <f t="shared" si="228"/>
        <v/>
      </c>
      <c r="BG326" s="36" t="str">
        <f t="shared" si="229"/>
        <v/>
      </c>
      <c r="BH326" s="36" t="str">
        <f t="shared" si="230"/>
        <v/>
      </c>
      <c r="BI326" s="36" t="str">
        <f t="shared" si="231"/>
        <v/>
      </c>
      <c r="BJ326" s="36" t="str">
        <f t="shared" si="232"/>
        <v/>
      </c>
      <c r="BK326" s="36" t="str">
        <f t="shared" si="233"/>
        <v/>
      </c>
      <c r="BL326" s="36" t="str">
        <f t="shared" si="234"/>
        <v/>
      </c>
      <c r="BM326" s="36" t="str">
        <f t="shared" si="235"/>
        <v/>
      </c>
      <c r="BN326" s="38" t="e">
        <f t="shared" si="214"/>
        <v>#DIV/0!</v>
      </c>
      <c r="BO326" s="38" t="e">
        <f t="shared" si="215"/>
        <v>#DIV/0!</v>
      </c>
      <c r="BP326" s="39" t="str">
        <f t="shared" si="236"/>
        <v/>
      </c>
      <c r="BQ326" s="39" t="str">
        <f t="shared" si="237"/>
        <v/>
      </c>
      <c r="BR326" s="39" t="str">
        <f t="shared" si="238"/>
        <v/>
      </c>
      <c r="BS326" s="39" t="str">
        <f t="shared" si="239"/>
        <v/>
      </c>
      <c r="BT326" s="39" t="str">
        <f t="shared" si="240"/>
        <v/>
      </c>
      <c r="BU326" s="39" t="str">
        <f t="shared" si="241"/>
        <v/>
      </c>
      <c r="BV326" s="39" t="str">
        <f t="shared" si="242"/>
        <v/>
      </c>
      <c r="BW326" s="39" t="str">
        <f t="shared" si="243"/>
        <v/>
      </c>
      <c r="BX326" s="39" t="str">
        <f t="shared" si="244"/>
        <v/>
      </c>
      <c r="BY326" s="39" t="str">
        <f t="shared" si="245"/>
        <v/>
      </c>
      <c r="BZ326" s="39" t="str">
        <f t="shared" si="246"/>
        <v/>
      </c>
      <c r="CA326" s="39" t="str">
        <f t="shared" si="247"/>
        <v/>
      </c>
      <c r="CB326" s="39" t="str">
        <f t="shared" si="248"/>
        <v/>
      </c>
      <c r="CC326" s="39" t="str">
        <f t="shared" si="249"/>
        <v/>
      </c>
      <c r="CD326" s="39" t="str">
        <f t="shared" si="250"/>
        <v/>
      </c>
      <c r="CE326" s="39" t="str">
        <f t="shared" si="251"/>
        <v/>
      </c>
      <c r="CF326" s="39" t="str">
        <f t="shared" si="252"/>
        <v/>
      </c>
      <c r="CG326" s="39" t="str">
        <f t="shared" si="253"/>
        <v/>
      </c>
      <c r="CH326" s="39" t="str">
        <f t="shared" si="254"/>
        <v/>
      </c>
      <c r="CI326" s="39" t="str">
        <f t="shared" si="255"/>
        <v/>
      </c>
    </row>
    <row r="327" spans="1:87">
      <c r="A327" s="18"/>
      <c r="B327" s="15" t="str">
        <f>'Gene Table'!E326</f>
        <v>hsa-miR-507</v>
      </c>
      <c r="C327" s="15" t="str">
        <f>'Gene Table'!B326</f>
        <v>N12</v>
      </c>
      <c r="D327" s="16" t="str">
        <f>IF(SUM('Test Sample Data'!D$3:D$98)&gt;10,IF(AND(ISNUMBER('Test Sample Data'!D326),'Test Sample Data'!D326&lt;$B$1,'Test Sample Data'!D326&gt;0),'Test Sample Data'!D326,$B$1),"")</f>
        <v/>
      </c>
      <c r="E327" s="17" t="str">
        <f>IF(SUM('Test Sample Data'!E$3:E$98)&gt;10,IF(AND(ISNUMBER('Test Sample Data'!E326),'Test Sample Data'!E326&lt;$B$1,'Test Sample Data'!E326&gt;0),'Test Sample Data'!E326,$B$1),"")</f>
        <v/>
      </c>
      <c r="F327" s="17" t="str">
        <f>IF(SUM('Test Sample Data'!F$3:F$98)&gt;10,IF(AND(ISNUMBER('Test Sample Data'!F326),'Test Sample Data'!F326&lt;$B$1,'Test Sample Data'!F326&gt;0),'Test Sample Data'!F326,$B$1),"")</f>
        <v/>
      </c>
      <c r="G327" s="17" t="str">
        <f>IF(SUM('Test Sample Data'!G$3:G$98)&gt;10,IF(AND(ISNUMBER('Test Sample Data'!G326),'Test Sample Data'!G326&lt;$B$1,'Test Sample Data'!G326&gt;0),'Test Sample Data'!G326,$B$1),"")</f>
        <v/>
      </c>
      <c r="H327" s="17" t="str">
        <f>IF(SUM('Test Sample Data'!H$3:H$98)&gt;10,IF(AND(ISNUMBER('Test Sample Data'!H326),'Test Sample Data'!H326&lt;$B$1,'Test Sample Data'!H326&gt;0),'Test Sample Data'!H326,$B$1),"")</f>
        <v/>
      </c>
      <c r="I327" s="17" t="str">
        <f>IF(SUM('Test Sample Data'!I$3:I$98)&gt;10,IF(AND(ISNUMBER('Test Sample Data'!I326),'Test Sample Data'!I326&lt;$B$1,'Test Sample Data'!I326&gt;0),'Test Sample Data'!I326,$B$1),"")</f>
        <v/>
      </c>
      <c r="J327" s="17" t="str">
        <f>IF(SUM('Test Sample Data'!J$3:J$98)&gt;10,IF(AND(ISNUMBER('Test Sample Data'!J326),'Test Sample Data'!J326&lt;$B$1,'Test Sample Data'!J326&gt;0),'Test Sample Data'!J326,$B$1),"")</f>
        <v/>
      </c>
      <c r="K327" s="17" t="str">
        <f>IF(SUM('Test Sample Data'!K$3:K$98)&gt;10,IF(AND(ISNUMBER('Test Sample Data'!K326),'Test Sample Data'!K326&lt;$B$1,'Test Sample Data'!K326&gt;0),'Test Sample Data'!K326,$B$1),"")</f>
        <v/>
      </c>
      <c r="L327" s="17" t="str">
        <f>IF(SUM('Test Sample Data'!L$3:L$98)&gt;10,IF(AND(ISNUMBER('Test Sample Data'!L326),'Test Sample Data'!L326&lt;$B$1,'Test Sample Data'!L326&gt;0),'Test Sample Data'!L326,$B$1),"")</f>
        <v/>
      </c>
      <c r="M327" s="17" t="str">
        <f>IF(SUM('Test Sample Data'!M$3:M$98)&gt;10,IF(AND(ISNUMBER('Test Sample Data'!M326),'Test Sample Data'!M326&lt;$B$1,'Test Sample Data'!M326&gt;0),'Test Sample Data'!M326,$B$1),"")</f>
        <v/>
      </c>
      <c r="N327" s="17" t="str">
        <f>'Gene Table'!E326</f>
        <v>hsa-miR-507</v>
      </c>
      <c r="O327" s="17" t="str">
        <f>'Gene Table'!B326</f>
        <v>N12</v>
      </c>
      <c r="P327" s="17" t="str">
        <f>IF(SUM('Control Sample Data'!D$3:D$98)&gt;10,IF(AND(ISNUMBER('Control Sample Data'!D326),'Control Sample Data'!D326&lt;$B$1,'Control Sample Data'!D326&gt;0),'Control Sample Data'!D326,$B$1),"")</f>
        <v/>
      </c>
      <c r="Q327" s="17" t="str">
        <f>IF(SUM('Control Sample Data'!E$3:E$98)&gt;10,IF(AND(ISNUMBER('Control Sample Data'!E326),'Control Sample Data'!E326&lt;$B$1,'Control Sample Data'!E326&gt;0),'Control Sample Data'!E326,$B$1),"")</f>
        <v/>
      </c>
      <c r="R327" s="17" t="str">
        <f>IF(SUM('Control Sample Data'!F$3:F$98)&gt;10,IF(AND(ISNUMBER('Control Sample Data'!F326),'Control Sample Data'!F326&lt;$B$1,'Control Sample Data'!F326&gt;0),'Control Sample Data'!F326,$B$1),"")</f>
        <v/>
      </c>
      <c r="S327" s="17" t="str">
        <f>IF(SUM('Control Sample Data'!G$3:G$98)&gt;10,IF(AND(ISNUMBER('Control Sample Data'!G326),'Control Sample Data'!G326&lt;$B$1,'Control Sample Data'!G326&gt;0),'Control Sample Data'!G326,$B$1),"")</f>
        <v/>
      </c>
      <c r="T327" s="17" t="str">
        <f>IF(SUM('Control Sample Data'!H$3:H$98)&gt;10,IF(AND(ISNUMBER('Control Sample Data'!H326),'Control Sample Data'!H326&lt;$B$1,'Control Sample Data'!H326&gt;0),'Control Sample Data'!H326,$B$1),"")</f>
        <v/>
      </c>
      <c r="U327" s="17" t="str">
        <f>IF(SUM('Control Sample Data'!I$3:I$98)&gt;10,IF(AND(ISNUMBER('Control Sample Data'!I326),'Control Sample Data'!I326&lt;$B$1,'Control Sample Data'!I326&gt;0),'Control Sample Data'!I326,$B$1),"")</f>
        <v/>
      </c>
      <c r="V327" s="17" t="str">
        <f>IF(SUM('Control Sample Data'!J$3:J$98)&gt;10,IF(AND(ISNUMBER('Control Sample Data'!J326),'Control Sample Data'!J326&lt;$B$1,'Control Sample Data'!J326&gt;0),'Control Sample Data'!J326,$B$1),"")</f>
        <v/>
      </c>
      <c r="W327" s="17" t="str">
        <f>IF(SUM('Control Sample Data'!K$3:K$98)&gt;10,IF(AND(ISNUMBER('Control Sample Data'!K326),'Control Sample Data'!K326&lt;$B$1,'Control Sample Data'!K326&gt;0),'Control Sample Data'!K326,$B$1),"")</f>
        <v/>
      </c>
      <c r="X327" s="17" t="str">
        <f>IF(SUM('Control Sample Data'!L$3:L$98)&gt;10,IF(AND(ISNUMBER('Control Sample Data'!L326),'Control Sample Data'!L326&lt;$B$1,'Control Sample Data'!L326&gt;0),'Control Sample Data'!L326,$B$1),"")</f>
        <v/>
      </c>
      <c r="Y327" s="17" t="str">
        <f>IF(SUM('Control Sample Data'!M$3:M$98)&gt;10,IF(AND(ISNUMBER('Control Sample Data'!M326),'Control Sample Data'!M326&lt;$B$1,'Control Sample Data'!M326&gt;0),'Control Sample Data'!M326,$B$1),"")</f>
        <v/>
      </c>
      <c r="AT327" s="36" t="str">
        <f t="shared" si="216"/>
        <v/>
      </c>
      <c r="AU327" s="36" t="str">
        <f t="shared" si="217"/>
        <v/>
      </c>
      <c r="AV327" s="36" t="str">
        <f t="shared" si="218"/>
        <v/>
      </c>
      <c r="AW327" s="36" t="str">
        <f t="shared" si="219"/>
        <v/>
      </c>
      <c r="AX327" s="36" t="str">
        <f t="shared" si="220"/>
        <v/>
      </c>
      <c r="AY327" s="36" t="str">
        <f t="shared" si="221"/>
        <v/>
      </c>
      <c r="AZ327" s="36" t="str">
        <f t="shared" si="222"/>
        <v/>
      </c>
      <c r="BA327" s="36" t="str">
        <f t="shared" si="223"/>
        <v/>
      </c>
      <c r="BB327" s="36" t="str">
        <f t="shared" si="224"/>
        <v/>
      </c>
      <c r="BC327" s="36" t="str">
        <f t="shared" si="225"/>
        <v/>
      </c>
      <c r="BD327" s="36" t="str">
        <f t="shared" si="226"/>
        <v/>
      </c>
      <c r="BE327" s="36" t="str">
        <f t="shared" si="227"/>
        <v/>
      </c>
      <c r="BF327" s="36" t="str">
        <f t="shared" si="228"/>
        <v/>
      </c>
      <c r="BG327" s="36" t="str">
        <f t="shared" si="229"/>
        <v/>
      </c>
      <c r="BH327" s="36" t="str">
        <f t="shared" si="230"/>
        <v/>
      </c>
      <c r="BI327" s="36" t="str">
        <f t="shared" si="231"/>
        <v/>
      </c>
      <c r="BJ327" s="36" t="str">
        <f t="shared" si="232"/>
        <v/>
      </c>
      <c r="BK327" s="36" t="str">
        <f t="shared" si="233"/>
        <v/>
      </c>
      <c r="BL327" s="36" t="str">
        <f t="shared" si="234"/>
        <v/>
      </c>
      <c r="BM327" s="36" t="str">
        <f t="shared" si="235"/>
        <v/>
      </c>
      <c r="BN327" s="38" t="e">
        <f t="shared" si="214"/>
        <v>#DIV/0!</v>
      </c>
      <c r="BO327" s="38" t="e">
        <f t="shared" si="215"/>
        <v>#DIV/0!</v>
      </c>
      <c r="BP327" s="39" t="str">
        <f t="shared" si="236"/>
        <v/>
      </c>
      <c r="BQ327" s="39" t="str">
        <f t="shared" si="237"/>
        <v/>
      </c>
      <c r="BR327" s="39" t="str">
        <f t="shared" si="238"/>
        <v/>
      </c>
      <c r="BS327" s="39" t="str">
        <f t="shared" si="239"/>
        <v/>
      </c>
      <c r="BT327" s="39" t="str">
        <f t="shared" si="240"/>
        <v/>
      </c>
      <c r="BU327" s="39" t="str">
        <f t="shared" si="241"/>
        <v/>
      </c>
      <c r="BV327" s="39" t="str">
        <f t="shared" si="242"/>
        <v/>
      </c>
      <c r="BW327" s="39" t="str">
        <f t="shared" si="243"/>
        <v/>
      </c>
      <c r="BX327" s="39" t="str">
        <f t="shared" si="244"/>
        <v/>
      </c>
      <c r="BY327" s="39" t="str">
        <f t="shared" si="245"/>
        <v/>
      </c>
      <c r="BZ327" s="39" t="str">
        <f t="shared" si="246"/>
        <v/>
      </c>
      <c r="CA327" s="39" t="str">
        <f t="shared" si="247"/>
        <v/>
      </c>
      <c r="CB327" s="39" t="str">
        <f t="shared" si="248"/>
        <v/>
      </c>
      <c r="CC327" s="39" t="str">
        <f t="shared" si="249"/>
        <v/>
      </c>
      <c r="CD327" s="39" t="str">
        <f t="shared" si="250"/>
        <v/>
      </c>
      <c r="CE327" s="39" t="str">
        <f t="shared" si="251"/>
        <v/>
      </c>
      <c r="CF327" s="39" t="str">
        <f t="shared" si="252"/>
        <v/>
      </c>
      <c r="CG327" s="39" t="str">
        <f t="shared" si="253"/>
        <v/>
      </c>
      <c r="CH327" s="39" t="str">
        <f t="shared" si="254"/>
        <v/>
      </c>
      <c r="CI327" s="39" t="str">
        <f t="shared" si="255"/>
        <v/>
      </c>
    </row>
    <row r="328" spans="1:87">
      <c r="A328" s="18"/>
      <c r="B328" s="15" t="str">
        <f>'Gene Table'!E327</f>
        <v>hsa-miR-383</v>
      </c>
      <c r="C328" s="15" t="str">
        <f>'Gene Table'!B327</f>
        <v>N13</v>
      </c>
      <c r="D328" s="16" t="str">
        <f>IF(SUM('Test Sample Data'!D$3:D$98)&gt;10,IF(AND(ISNUMBER('Test Sample Data'!D327),'Test Sample Data'!D327&lt;$B$1,'Test Sample Data'!D327&gt;0),'Test Sample Data'!D327,$B$1),"")</f>
        <v/>
      </c>
      <c r="E328" s="17" t="str">
        <f>IF(SUM('Test Sample Data'!E$3:E$98)&gt;10,IF(AND(ISNUMBER('Test Sample Data'!E327),'Test Sample Data'!E327&lt;$B$1,'Test Sample Data'!E327&gt;0),'Test Sample Data'!E327,$B$1),"")</f>
        <v/>
      </c>
      <c r="F328" s="17" t="str">
        <f>IF(SUM('Test Sample Data'!F$3:F$98)&gt;10,IF(AND(ISNUMBER('Test Sample Data'!F327),'Test Sample Data'!F327&lt;$B$1,'Test Sample Data'!F327&gt;0),'Test Sample Data'!F327,$B$1),"")</f>
        <v/>
      </c>
      <c r="G328" s="17" t="str">
        <f>IF(SUM('Test Sample Data'!G$3:G$98)&gt;10,IF(AND(ISNUMBER('Test Sample Data'!G327),'Test Sample Data'!G327&lt;$B$1,'Test Sample Data'!G327&gt;0),'Test Sample Data'!G327,$B$1),"")</f>
        <v/>
      </c>
      <c r="H328" s="17" t="str">
        <f>IF(SUM('Test Sample Data'!H$3:H$98)&gt;10,IF(AND(ISNUMBER('Test Sample Data'!H327),'Test Sample Data'!H327&lt;$B$1,'Test Sample Data'!H327&gt;0),'Test Sample Data'!H327,$B$1),"")</f>
        <v/>
      </c>
      <c r="I328" s="17" t="str">
        <f>IF(SUM('Test Sample Data'!I$3:I$98)&gt;10,IF(AND(ISNUMBER('Test Sample Data'!I327),'Test Sample Data'!I327&lt;$B$1,'Test Sample Data'!I327&gt;0),'Test Sample Data'!I327,$B$1),"")</f>
        <v/>
      </c>
      <c r="J328" s="17" t="str">
        <f>IF(SUM('Test Sample Data'!J$3:J$98)&gt;10,IF(AND(ISNUMBER('Test Sample Data'!J327),'Test Sample Data'!J327&lt;$B$1,'Test Sample Data'!J327&gt;0),'Test Sample Data'!J327,$B$1),"")</f>
        <v/>
      </c>
      <c r="K328" s="17" t="str">
        <f>IF(SUM('Test Sample Data'!K$3:K$98)&gt;10,IF(AND(ISNUMBER('Test Sample Data'!K327),'Test Sample Data'!K327&lt;$B$1,'Test Sample Data'!K327&gt;0),'Test Sample Data'!K327,$B$1),"")</f>
        <v/>
      </c>
      <c r="L328" s="17" t="str">
        <f>IF(SUM('Test Sample Data'!L$3:L$98)&gt;10,IF(AND(ISNUMBER('Test Sample Data'!L327),'Test Sample Data'!L327&lt;$B$1,'Test Sample Data'!L327&gt;0),'Test Sample Data'!L327,$B$1),"")</f>
        <v/>
      </c>
      <c r="M328" s="17" t="str">
        <f>IF(SUM('Test Sample Data'!M$3:M$98)&gt;10,IF(AND(ISNUMBER('Test Sample Data'!M327),'Test Sample Data'!M327&lt;$B$1,'Test Sample Data'!M327&gt;0),'Test Sample Data'!M327,$B$1),"")</f>
        <v/>
      </c>
      <c r="N328" s="17" t="str">
        <f>'Gene Table'!E327</f>
        <v>hsa-miR-383</v>
      </c>
      <c r="O328" s="17" t="str">
        <f>'Gene Table'!B327</f>
        <v>N13</v>
      </c>
      <c r="P328" s="17" t="str">
        <f>IF(SUM('Control Sample Data'!D$3:D$98)&gt;10,IF(AND(ISNUMBER('Control Sample Data'!D327),'Control Sample Data'!D327&lt;$B$1,'Control Sample Data'!D327&gt;0),'Control Sample Data'!D327,$B$1),"")</f>
        <v/>
      </c>
      <c r="Q328" s="17" t="str">
        <f>IF(SUM('Control Sample Data'!E$3:E$98)&gt;10,IF(AND(ISNUMBER('Control Sample Data'!E327),'Control Sample Data'!E327&lt;$B$1,'Control Sample Data'!E327&gt;0),'Control Sample Data'!E327,$B$1),"")</f>
        <v/>
      </c>
      <c r="R328" s="17" t="str">
        <f>IF(SUM('Control Sample Data'!F$3:F$98)&gt;10,IF(AND(ISNUMBER('Control Sample Data'!F327),'Control Sample Data'!F327&lt;$B$1,'Control Sample Data'!F327&gt;0),'Control Sample Data'!F327,$B$1),"")</f>
        <v/>
      </c>
      <c r="S328" s="17" t="str">
        <f>IF(SUM('Control Sample Data'!G$3:G$98)&gt;10,IF(AND(ISNUMBER('Control Sample Data'!G327),'Control Sample Data'!G327&lt;$B$1,'Control Sample Data'!G327&gt;0),'Control Sample Data'!G327,$B$1),"")</f>
        <v/>
      </c>
      <c r="T328" s="17" t="str">
        <f>IF(SUM('Control Sample Data'!H$3:H$98)&gt;10,IF(AND(ISNUMBER('Control Sample Data'!H327),'Control Sample Data'!H327&lt;$B$1,'Control Sample Data'!H327&gt;0),'Control Sample Data'!H327,$B$1),"")</f>
        <v/>
      </c>
      <c r="U328" s="17" t="str">
        <f>IF(SUM('Control Sample Data'!I$3:I$98)&gt;10,IF(AND(ISNUMBER('Control Sample Data'!I327),'Control Sample Data'!I327&lt;$B$1,'Control Sample Data'!I327&gt;0),'Control Sample Data'!I327,$B$1),"")</f>
        <v/>
      </c>
      <c r="V328" s="17" t="str">
        <f>IF(SUM('Control Sample Data'!J$3:J$98)&gt;10,IF(AND(ISNUMBER('Control Sample Data'!J327),'Control Sample Data'!J327&lt;$B$1,'Control Sample Data'!J327&gt;0),'Control Sample Data'!J327,$B$1),"")</f>
        <v/>
      </c>
      <c r="W328" s="17" t="str">
        <f>IF(SUM('Control Sample Data'!K$3:K$98)&gt;10,IF(AND(ISNUMBER('Control Sample Data'!K327),'Control Sample Data'!K327&lt;$B$1,'Control Sample Data'!K327&gt;0),'Control Sample Data'!K327,$B$1),"")</f>
        <v/>
      </c>
      <c r="X328" s="17" t="str">
        <f>IF(SUM('Control Sample Data'!L$3:L$98)&gt;10,IF(AND(ISNUMBER('Control Sample Data'!L327),'Control Sample Data'!L327&lt;$B$1,'Control Sample Data'!L327&gt;0),'Control Sample Data'!L327,$B$1),"")</f>
        <v/>
      </c>
      <c r="Y328" s="17" t="str">
        <f>IF(SUM('Control Sample Data'!M$3:M$98)&gt;10,IF(AND(ISNUMBER('Control Sample Data'!M327),'Control Sample Data'!M327&lt;$B$1,'Control Sample Data'!M327&gt;0),'Control Sample Data'!M327,$B$1),"")</f>
        <v/>
      </c>
      <c r="AT328" s="36" t="str">
        <f t="shared" si="216"/>
        <v/>
      </c>
      <c r="AU328" s="36" t="str">
        <f t="shared" si="217"/>
        <v/>
      </c>
      <c r="AV328" s="36" t="str">
        <f t="shared" si="218"/>
        <v/>
      </c>
      <c r="AW328" s="36" t="str">
        <f t="shared" si="219"/>
        <v/>
      </c>
      <c r="AX328" s="36" t="str">
        <f t="shared" si="220"/>
        <v/>
      </c>
      <c r="AY328" s="36" t="str">
        <f t="shared" si="221"/>
        <v/>
      </c>
      <c r="AZ328" s="36" t="str">
        <f t="shared" si="222"/>
        <v/>
      </c>
      <c r="BA328" s="36" t="str">
        <f t="shared" si="223"/>
        <v/>
      </c>
      <c r="BB328" s="36" t="str">
        <f t="shared" si="224"/>
        <v/>
      </c>
      <c r="BC328" s="36" t="str">
        <f t="shared" si="225"/>
        <v/>
      </c>
      <c r="BD328" s="36" t="str">
        <f t="shared" si="226"/>
        <v/>
      </c>
      <c r="BE328" s="36" t="str">
        <f t="shared" si="227"/>
        <v/>
      </c>
      <c r="BF328" s="36" t="str">
        <f t="shared" si="228"/>
        <v/>
      </c>
      <c r="BG328" s="36" t="str">
        <f t="shared" si="229"/>
        <v/>
      </c>
      <c r="BH328" s="36" t="str">
        <f t="shared" si="230"/>
        <v/>
      </c>
      <c r="BI328" s="36" t="str">
        <f t="shared" si="231"/>
        <v/>
      </c>
      <c r="BJ328" s="36" t="str">
        <f t="shared" si="232"/>
        <v/>
      </c>
      <c r="BK328" s="36" t="str">
        <f t="shared" si="233"/>
        <v/>
      </c>
      <c r="BL328" s="36" t="str">
        <f t="shared" si="234"/>
        <v/>
      </c>
      <c r="BM328" s="36" t="str">
        <f t="shared" si="235"/>
        <v/>
      </c>
      <c r="BN328" s="38" t="e">
        <f t="shared" si="214"/>
        <v>#DIV/0!</v>
      </c>
      <c r="BO328" s="38" t="e">
        <f t="shared" si="215"/>
        <v>#DIV/0!</v>
      </c>
      <c r="BP328" s="39" t="str">
        <f t="shared" si="236"/>
        <v/>
      </c>
      <c r="BQ328" s="39" t="str">
        <f t="shared" si="237"/>
        <v/>
      </c>
      <c r="BR328" s="39" t="str">
        <f t="shared" si="238"/>
        <v/>
      </c>
      <c r="BS328" s="39" t="str">
        <f t="shared" si="239"/>
        <v/>
      </c>
      <c r="BT328" s="39" t="str">
        <f t="shared" si="240"/>
        <v/>
      </c>
      <c r="BU328" s="39" t="str">
        <f t="shared" si="241"/>
        <v/>
      </c>
      <c r="BV328" s="39" t="str">
        <f t="shared" si="242"/>
        <v/>
      </c>
      <c r="BW328" s="39" t="str">
        <f t="shared" si="243"/>
        <v/>
      </c>
      <c r="BX328" s="39" t="str">
        <f t="shared" si="244"/>
        <v/>
      </c>
      <c r="BY328" s="39" t="str">
        <f t="shared" si="245"/>
        <v/>
      </c>
      <c r="BZ328" s="39" t="str">
        <f t="shared" si="246"/>
        <v/>
      </c>
      <c r="CA328" s="39" t="str">
        <f t="shared" si="247"/>
        <v/>
      </c>
      <c r="CB328" s="39" t="str">
        <f t="shared" si="248"/>
        <v/>
      </c>
      <c r="CC328" s="39" t="str">
        <f t="shared" si="249"/>
        <v/>
      </c>
      <c r="CD328" s="39" t="str">
        <f t="shared" si="250"/>
        <v/>
      </c>
      <c r="CE328" s="39" t="str">
        <f t="shared" si="251"/>
        <v/>
      </c>
      <c r="CF328" s="39" t="str">
        <f t="shared" si="252"/>
        <v/>
      </c>
      <c r="CG328" s="39" t="str">
        <f t="shared" si="253"/>
        <v/>
      </c>
      <c r="CH328" s="39" t="str">
        <f t="shared" si="254"/>
        <v/>
      </c>
      <c r="CI328" s="39" t="str">
        <f t="shared" si="255"/>
        <v/>
      </c>
    </row>
    <row r="329" spans="1:87">
      <c r="A329" s="18"/>
      <c r="B329" s="15" t="str">
        <f>'Gene Table'!E328</f>
        <v>hsa-miR-532-5p</v>
      </c>
      <c r="C329" s="15" t="str">
        <f>'Gene Table'!B328</f>
        <v>N14</v>
      </c>
      <c r="D329" s="16" t="str">
        <f>IF(SUM('Test Sample Data'!D$3:D$98)&gt;10,IF(AND(ISNUMBER('Test Sample Data'!D328),'Test Sample Data'!D328&lt;$B$1,'Test Sample Data'!D328&gt;0),'Test Sample Data'!D328,$B$1),"")</f>
        <v/>
      </c>
      <c r="E329" s="17" t="str">
        <f>IF(SUM('Test Sample Data'!E$3:E$98)&gt;10,IF(AND(ISNUMBER('Test Sample Data'!E328),'Test Sample Data'!E328&lt;$B$1,'Test Sample Data'!E328&gt;0),'Test Sample Data'!E328,$B$1),"")</f>
        <v/>
      </c>
      <c r="F329" s="17" t="str">
        <f>IF(SUM('Test Sample Data'!F$3:F$98)&gt;10,IF(AND(ISNUMBER('Test Sample Data'!F328),'Test Sample Data'!F328&lt;$B$1,'Test Sample Data'!F328&gt;0),'Test Sample Data'!F328,$B$1),"")</f>
        <v/>
      </c>
      <c r="G329" s="17" t="str">
        <f>IF(SUM('Test Sample Data'!G$3:G$98)&gt;10,IF(AND(ISNUMBER('Test Sample Data'!G328),'Test Sample Data'!G328&lt;$B$1,'Test Sample Data'!G328&gt;0),'Test Sample Data'!G328,$B$1),"")</f>
        <v/>
      </c>
      <c r="H329" s="17" t="str">
        <f>IF(SUM('Test Sample Data'!H$3:H$98)&gt;10,IF(AND(ISNUMBER('Test Sample Data'!H328),'Test Sample Data'!H328&lt;$B$1,'Test Sample Data'!H328&gt;0),'Test Sample Data'!H328,$B$1),"")</f>
        <v/>
      </c>
      <c r="I329" s="17" t="str">
        <f>IF(SUM('Test Sample Data'!I$3:I$98)&gt;10,IF(AND(ISNUMBER('Test Sample Data'!I328),'Test Sample Data'!I328&lt;$B$1,'Test Sample Data'!I328&gt;0),'Test Sample Data'!I328,$B$1),"")</f>
        <v/>
      </c>
      <c r="J329" s="17" t="str">
        <f>IF(SUM('Test Sample Data'!J$3:J$98)&gt;10,IF(AND(ISNUMBER('Test Sample Data'!J328),'Test Sample Data'!J328&lt;$B$1,'Test Sample Data'!J328&gt;0),'Test Sample Data'!J328,$B$1),"")</f>
        <v/>
      </c>
      <c r="K329" s="17" t="str">
        <f>IF(SUM('Test Sample Data'!K$3:K$98)&gt;10,IF(AND(ISNUMBER('Test Sample Data'!K328),'Test Sample Data'!K328&lt;$B$1,'Test Sample Data'!K328&gt;0),'Test Sample Data'!K328,$B$1),"")</f>
        <v/>
      </c>
      <c r="L329" s="17" t="str">
        <f>IF(SUM('Test Sample Data'!L$3:L$98)&gt;10,IF(AND(ISNUMBER('Test Sample Data'!L328),'Test Sample Data'!L328&lt;$B$1,'Test Sample Data'!L328&gt;0),'Test Sample Data'!L328,$B$1),"")</f>
        <v/>
      </c>
      <c r="M329" s="17" t="str">
        <f>IF(SUM('Test Sample Data'!M$3:M$98)&gt;10,IF(AND(ISNUMBER('Test Sample Data'!M328),'Test Sample Data'!M328&lt;$B$1,'Test Sample Data'!M328&gt;0),'Test Sample Data'!M328,$B$1),"")</f>
        <v/>
      </c>
      <c r="N329" s="17" t="str">
        <f>'Gene Table'!E328</f>
        <v>hsa-miR-532-5p</v>
      </c>
      <c r="O329" s="17" t="str">
        <f>'Gene Table'!B328</f>
        <v>N14</v>
      </c>
      <c r="P329" s="17" t="str">
        <f>IF(SUM('Control Sample Data'!D$3:D$98)&gt;10,IF(AND(ISNUMBER('Control Sample Data'!D328),'Control Sample Data'!D328&lt;$B$1,'Control Sample Data'!D328&gt;0),'Control Sample Data'!D328,$B$1),"")</f>
        <v/>
      </c>
      <c r="Q329" s="17" t="str">
        <f>IF(SUM('Control Sample Data'!E$3:E$98)&gt;10,IF(AND(ISNUMBER('Control Sample Data'!E328),'Control Sample Data'!E328&lt;$B$1,'Control Sample Data'!E328&gt;0),'Control Sample Data'!E328,$B$1),"")</f>
        <v/>
      </c>
      <c r="R329" s="17" t="str">
        <f>IF(SUM('Control Sample Data'!F$3:F$98)&gt;10,IF(AND(ISNUMBER('Control Sample Data'!F328),'Control Sample Data'!F328&lt;$B$1,'Control Sample Data'!F328&gt;0),'Control Sample Data'!F328,$B$1),"")</f>
        <v/>
      </c>
      <c r="S329" s="17" t="str">
        <f>IF(SUM('Control Sample Data'!G$3:G$98)&gt;10,IF(AND(ISNUMBER('Control Sample Data'!G328),'Control Sample Data'!G328&lt;$B$1,'Control Sample Data'!G328&gt;0),'Control Sample Data'!G328,$B$1),"")</f>
        <v/>
      </c>
      <c r="T329" s="17" t="str">
        <f>IF(SUM('Control Sample Data'!H$3:H$98)&gt;10,IF(AND(ISNUMBER('Control Sample Data'!H328),'Control Sample Data'!H328&lt;$B$1,'Control Sample Data'!H328&gt;0),'Control Sample Data'!H328,$B$1),"")</f>
        <v/>
      </c>
      <c r="U329" s="17" t="str">
        <f>IF(SUM('Control Sample Data'!I$3:I$98)&gt;10,IF(AND(ISNUMBER('Control Sample Data'!I328),'Control Sample Data'!I328&lt;$B$1,'Control Sample Data'!I328&gt;0),'Control Sample Data'!I328,$B$1),"")</f>
        <v/>
      </c>
      <c r="V329" s="17" t="str">
        <f>IF(SUM('Control Sample Data'!J$3:J$98)&gt;10,IF(AND(ISNUMBER('Control Sample Data'!J328),'Control Sample Data'!J328&lt;$B$1,'Control Sample Data'!J328&gt;0),'Control Sample Data'!J328,$B$1),"")</f>
        <v/>
      </c>
      <c r="W329" s="17" t="str">
        <f>IF(SUM('Control Sample Data'!K$3:K$98)&gt;10,IF(AND(ISNUMBER('Control Sample Data'!K328),'Control Sample Data'!K328&lt;$B$1,'Control Sample Data'!K328&gt;0),'Control Sample Data'!K328,$B$1),"")</f>
        <v/>
      </c>
      <c r="X329" s="17" t="str">
        <f>IF(SUM('Control Sample Data'!L$3:L$98)&gt;10,IF(AND(ISNUMBER('Control Sample Data'!L328),'Control Sample Data'!L328&lt;$B$1,'Control Sample Data'!L328&gt;0),'Control Sample Data'!L328,$B$1),"")</f>
        <v/>
      </c>
      <c r="Y329" s="17" t="str">
        <f>IF(SUM('Control Sample Data'!M$3:M$98)&gt;10,IF(AND(ISNUMBER('Control Sample Data'!M328),'Control Sample Data'!M328&lt;$B$1,'Control Sample Data'!M328&gt;0),'Control Sample Data'!M328,$B$1),"")</f>
        <v/>
      </c>
      <c r="AT329" s="36" t="str">
        <f t="shared" si="216"/>
        <v/>
      </c>
      <c r="AU329" s="36" t="str">
        <f t="shared" si="217"/>
        <v/>
      </c>
      <c r="AV329" s="36" t="str">
        <f t="shared" si="218"/>
        <v/>
      </c>
      <c r="AW329" s="36" t="str">
        <f t="shared" si="219"/>
        <v/>
      </c>
      <c r="AX329" s="36" t="str">
        <f t="shared" si="220"/>
        <v/>
      </c>
      <c r="AY329" s="36" t="str">
        <f t="shared" si="221"/>
        <v/>
      </c>
      <c r="AZ329" s="36" t="str">
        <f t="shared" si="222"/>
        <v/>
      </c>
      <c r="BA329" s="36" t="str">
        <f t="shared" si="223"/>
        <v/>
      </c>
      <c r="BB329" s="36" t="str">
        <f t="shared" si="224"/>
        <v/>
      </c>
      <c r="BC329" s="36" t="str">
        <f t="shared" si="225"/>
        <v/>
      </c>
      <c r="BD329" s="36" t="str">
        <f t="shared" si="226"/>
        <v/>
      </c>
      <c r="BE329" s="36" t="str">
        <f t="shared" si="227"/>
        <v/>
      </c>
      <c r="BF329" s="36" t="str">
        <f t="shared" si="228"/>
        <v/>
      </c>
      <c r="BG329" s="36" t="str">
        <f t="shared" si="229"/>
        <v/>
      </c>
      <c r="BH329" s="36" t="str">
        <f t="shared" si="230"/>
        <v/>
      </c>
      <c r="BI329" s="36" t="str">
        <f t="shared" si="231"/>
        <v/>
      </c>
      <c r="BJ329" s="36" t="str">
        <f t="shared" si="232"/>
        <v/>
      </c>
      <c r="BK329" s="36" t="str">
        <f t="shared" si="233"/>
        <v/>
      </c>
      <c r="BL329" s="36" t="str">
        <f t="shared" si="234"/>
        <v/>
      </c>
      <c r="BM329" s="36" t="str">
        <f t="shared" si="235"/>
        <v/>
      </c>
      <c r="BN329" s="38" t="e">
        <f t="shared" si="214"/>
        <v>#DIV/0!</v>
      </c>
      <c r="BO329" s="38" t="e">
        <f t="shared" si="215"/>
        <v>#DIV/0!</v>
      </c>
      <c r="BP329" s="39" t="str">
        <f t="shared" si="236"/>
        <v/>
      </c>
      <c r="BQ329" s="39" t="str">
        <f t="shared" si="237"/>
        <v/>
      </c>
      <c r="BR329" s="39" t="str">
        <f t="shared" si="238"/>
        <v/>
      </c>
      <c r="BS329" s="39" t="str">
        <f t="shared" si="239"/>
        <v/>
      </c>
      <c r="BT329" s="39" t="str">
        <f t="shared" si="240"/>
        <v/>
      </c>
      <c r="BU329" s="39" t="str">
        <f t="shared" si="241"/>
        <v/>
      </c>
      <c r="BV329" s="39" t="str">
        <f t="shared" si="242"/>
        <v/>
      </c>
      <c r="BW329" s="39" t="str">
        <f t="shared" si="243"/>
        <v/>
      </c>
      <c r="BX329" s="39" t="str">
        <f t="shared" si="244"/>
        <v/>
      </c>
      <c r="BY329" s="39" t="str">
        <f t="shared" si="245"/>
        <v/>
      </c>
      <c r="BZ329" s="39" t="str">
        <f t="shared" si="246"/>
        <v/>
      </c>
      <c r="CA329" s="39" t="str">
        <f t="shared" si="247"/>
        <v/>
      </c>
      <c r="CB329" s="39" t="str">
        <f t="shared" si="248"/>
        <v/>
      </c>
      <c r="CC329" s="39" t="str">
        <f t="shared" si="249"/>
        <v/>
      </c>
      <c r="CD329" s="39" t="str">
        <f t="shared" si="250"/>
        <v/>
      </c>
      <c r="CE329" s="39" t="str">
        <f t="shared" si="251"/>
        <v/>
      </c>
      <c r="CF329" s="39" t="str">
        <f t="shared" si="252"/>
        <v/>
      </c>
      <c r="CG329" s="39" t="str">
        <f t="shared" si="253"/>
        <v/>
      </c>
      <c r="CH329" s="39" t="str">
        <f t="shared" si="254"/>
        <v/>
      </c>
      <c r="CI329" s="39" t="str">
        <f t="shared" si="255"/>
        <v/>
      </c>
    </row>
    <row r="330" spans="1:87">
      <c r="A330" s="18"/>
      <c r="B330" s="15" t="str">
        <f>'Gene Table'!E329</f>
        <v>hsa-miR-1282</v>
      </c>
      <c r="C330" s="15" t="str">
        <f>'Gene Table'!B329</f>
        <v>N15</v>
      </c>
      <c r="D330" s="16" t="str">
        <f>IF(SUM('Test Sample Data'!D$3:D$98)&gt;10,IF(AND(ISNUMBER('Test Sample Data'!D329),'Test Sample Data'!D329&lt;$B$1,'Test Sample Data'!D329&gt;0),'Test Sample Data'!D329,$B$1),"")</f>
        <v/>
      </c>
      <c r="E330" s="17" t="str">
        <f>IF(SUM('Test Sample Data'!E$3:E$98)&gt;10,IF(AND(ISNUMBER('Test Sample Data'!E329),'Test Sample Data'!E329&lt;$B$1,'Test Sample Data'!E329&gt;0),'Test Sample Data'!E329,$B$1),"")</f>
        <v/>
      </c>
      <c r="F330" s="17" t="str">
        <f>IF(SUM('Test Sample Data'!F$3:F$98)&gt;10,IF(AND(ISNUMBER('Test Sample Data'!F329),'Test Sample Data'!F329&lt;$B$1,'Test Sample Data'!F329&gt;0),'Test Sample Data'!F329,$B$1),"")</f>
        <v/>
      </c>
      <c r="G330" s="17" t="str">
        <f>IF(SUM('Test Sample Data'!G$3:G$98)&gt;10,IF(AND(ISNUMBER('Test Sample Data'!G329),'Test Sample Data'!G329&lt;$B$1,'Test Sample Data'!G329&gt;0),'Test Sample Data'!G329,$B$1),"")</f>
        <v/>
      </c>
      <c r="H330" s="17" t="str">
        <f>IF(SUM('Test Sample Data'!H$3:H$98)&gt;10,IF(AND(ISNUMBER('Test Sample Data'!H329),'Test Sample Data'!H329&lt;$B$1,'Test Sample Data'!H329&gt;0),'Test Sample Data'!H329,$B$1),"")</f>
        <v/>
      </c>
      <c r="I330" s="17" t="str">
        <f>IF(SUM('Test Sample Data'!I$3:I$98)&gt;10,IF(AND(ISNUMBER('Test Sample Data'!I329),'Test Sample Data'!I329&lt;$B$1,'Test Sample Data'!I329&gt;0),'Test Sample Data'!I329,$B$1),"")</f>
        <v/>
      </c>
      <c r="J330" s="17" t="str">
        <f>IF(SUM('Test Sample Data'!J$3:J$98)&gt;10,IF(AND(ISNUMBER('Test Sample Data'!J329),'Test Sample Data'!J329&lt;$B$1,'Test Sample Data'!J329&gt;0),'Test Sample Data'!J329,$B$1),"")</f>
        <v/>
      </c>
      <c r="K330" s="17" t="str">
        <f>IF(SUM('Test Sample Data'!K$3:K$98)&gt;10,IF(AND(ISNUMBER('Test Sample Data'!K329),'Test Sample Data'!K329&lt;$B$1,'Test Sample Data'!K329&gt;0),'Test Sample Data'!K329,$B$1),"")</f>
        <v/>
      </c>
      <c r="L330" s="17" t="str">
        <f>IF(SUM('Test Sample Data'!L$3:L$98)&gt;10,IF(AND(ISNUMBER('Test Sample Data'!L329),'Test Sample Data'!L329&lt;$B$1,'Test Sample Data'!L329&gt;0),'Test Sample Data'!L329,$B$1),"")</f>
        <v/>
      </c>
      <c r="M330" s="17" t="str">
        <f>IF(SUM('Test Sample Data'!M$3:M$98)&gt;10,IF(AND(ISNUMBER('Test Sample Data'!M329),'Test Sample Data'!M329&lt;$B$1,'Test Sample Data'!M329&gt;0),'Test Sample Data'!M329,$B$1),"")</f>
        <v/>
      </c>
      <c r="N330" s="17" t="str">
        <f>'Gene Table'!E329</f>
        <v>hsa-miR-1282</v>
      </c>
      <c r="O330" s="17" t="str">
        <f>'Gene Table'!B329</f>
        <v>N15</v>
      </c>
      <c r="P330" s="17" t="str">
        <f>IF(SUM('Control Sample Data'!D$3:D$98)&gt;10,IF(AND(ISNUMBER('Control Sample Data'!D329),'Control Sample Data'!D329&lt;$B$1,'Control Sample Data'!D329&gt;0),'Control Sample Data'!D329,$B$1),"")</f>
        <v/>
      </c>
      <c r="Q330" s="17" t="str">
        <f>IF(SUM('Control Sample Data'!E$3:E$98)&gt;10,IF(AND(ISNUMBER('Control Sample Data'!E329),'Control Sample Data'!E329&lt;$B$1,'Control Sample Data'!E329&gt;0),'Control Sample Data'!E329,$B$1),"")</f>
        <v/>
      </c>
      <c r="R330" s="17" t="str">
        <f>IF(SUM('Control Sample Data'!F$3:F$98)&gt;10,IF(AND(ISNUMBER('Control Sample Data'!F329),'Control Sample Data'!F329&lt;$B$1,'Control Sample Data'!F329&gt;0),'Control Sample Data'!F329,$B$1),"")</f>
        <v/>
      </c>
      <c r="S330" s="17" t="str">
        <f>IF(SUM('Control Sample Data'!G$3:G$98)&gt;10,IF(AND(ISNUMBER('Control Sample Data'!G329),'Control Sample Data'!G329&lt;$B$1,'Control Sample Data'!G329&gt;0),'Control Sample Data'!G329,$B$1),"")</f>
        <v/>
      </c>
      <c r="T330" s="17" t="str">
        <f>IF(SUM('Control Sample Data'!H$3:H$98)&gt;10,IF(AND(ISNUMBER('Control Sample Data'!H329),'Control Sample Data'!H329&lt;$B$1,'Control Sample Data'!H329&gt;0),'Control Sample Data'!H329,$B$1),"")</f>
        <v/>
      </c>
      <c r="U330" s="17" t="str">
        <f>IF(SUM('Control Sample Data'!I$3:I$98)&gt;10,IF(AND(ISNUMBER('Control Sample Data'!I329),'Control Sample Data'!I329&lt;$B$1,'Control Sample Data'!I329&gt;0),'Control Sample Data'!I329,$B$1),"")</f>
        <v/>
      </c>
      <c r="V330" s="17" t="str">
        <f>IF(SUM('Control Sample Data'!J$3:J$98)&gt;10,IF(AND(ISNUMBER('Control Sample Data'!J329),'Control Sample Data'!J329&lt;$B$1,'Control Sample Data'!J329&gt;0),'Control Sample Data'!J329,$B$1),"")</f>
        <v/>
      </c>
      <c r="W330" s="17" t="str">
        <f>IF(SUM('Control Sample Data'!K$3:K$98)&gt;10,IF(AND(ISNUMBER('Control Sample Data'!K329),'Control Sample Data'!K329&lt;$B$1,'Control Sample Data'!K329&gt;0),'Control Sample Data'!K329,$B$1),"")</f>
        <v/>
      </c>
      <c r="X330" s="17" t="str">
        <f>IF(SUM('Control Sample Data'!L$3:L$98)&gt;10,IF(AND(ISNUMBER('Control Sample Data'!L329),'Control Sample Data'!L329&lt;$B$1,'Control Sample Data'!L329&gt;0),'Control Sample Data'!L329,$B$1),"")</f>
        <v/>
      </c>
      <c r="Y330" s="17" t="str">
        <f>IF(SUM('Control Sample Data'!M$3:M$98)&gt;10,IF(AND(ISNUMBER('Control Sample Data'!M329),'Control Sample Data'!M329&lt;$B$1,'Control Sample Data'!M329&gt;0),'Control Sample Data'!M329,$B$1),"")</f>
        <v/>
      </c>
      <c r="AT330" s="36" t="str">
        <f t="shared" si="216"/>
        <v/>
      </c>
      <c r="AU330" s="36" t="str">
        <f t="shared" si="217"/>
        <v/>
      </c>
      <c r="AV330" s="36" t="str">
        <f t="shared" si="218"/>
        <v/>
      </c>
      <c r="AW330" s="36" t="str">
        <f t="shared" si="219"/>
        <v/>
      </c>
      <c r="AX330" s="36" t="str">
        <f t="shared" si="220"/>
        <v/>
      </c>
      <c r="AY330" s="36" t="str">
        <f t="shared" si="221"/>
        <v/>
      </c>
      <c r="AZ330" s="36" t="str">
        <f t="shared" si="222"/>
        <v/>
      </c>
      <c r="BA330" s="36" t="str">
        <f t="shared" si="223"/>
        <v/>
      </c>
      <c r="BB330" s="36" t="str">
        <f t="shared" si="224"/>
        <v/>
      </c>
      <c r="BC330" s="36" t="str">
        <f t="shared" si="225"/>
        <v/>
      </c>
      <c r="BD330" s="36" t="str">
        <f t="shared" si="226"/>
        <v/>
      </c>
      <c r="BE330" s="36" t="str">
        <f t="shared" si="227"/>
        <v/>
      </c>
      <c r="BF330" s="36" t="str">
        <f t="shared" si="228"/>
        <v/>
      </c>
      <c r="BG330" s="36" t="str">
        <f t="shared" si="229"/>
        <v/>
      </c>
      <c r="BH330" s="36" t="str">
        <f t="shared" si="230"/>
        <v/>
      </c>
      <c r="BI330" s="36" t="str">
        <f t="shared" si="231"/>
        <v/>
      </c>
      <c r="BJ330" s="36" t="str">
        <f t="shared" si="232"/>
        <v/>
      </c>
      <c r="BK330" s="36" t="str">
        <f t="shared" si="233"/>
        <v/>
      </c>
      <c r="BL330" s="36" t="str">
        <f t="shared" si="234"/>
        <v/>
      </c>
      <c r="BM330" s="36" t="str">
        <f t="shared" si="235"/>
        <v/>
      </c>
      <c r="BN330" s="38" t="e">
        <f t="shared" si="214"/>
        <v>#DIV/0!</v>
      </c>
      <c r="BO330" s="38" t="e">
        <f t="shared" si="215"/>
        <v>#DIV/0!</v>
      </c>
      <c r="BP330" s="39" t="str">
        <f t="shared" si="236"/>
        <v/>
      </c>
      <c r="BQ330" s="39" t="str">
        <f t="shared" si="237"/>
        <v/>
      </c>
      <c r="BR330" s="39" t="str">
        <f t="shared" si="238"/>
        <v/>
      </c>
      <c r="BS330" s="39" t="str">
        <f t="shared" si="239"/>
        <v/>
      </c>
      <c r="BT330" s="39" t="str">
        <f t="shared" si="240"/>
        <v/>
      </c>
      <c r="BU330" s="39" t="str">
        <f t="shared" si="241"/>
        <v/>
      </c>
      <c r="BV330" s="39" t="str">
        <f t="shared" si="242"/>
        <v/>
      </c>
      <c r="BW330" s="39" t="str">
        <f t="shared" si="243"/>
        <v/>
      </c>
      <c r="BX330" s="39" t="str">
        <f t="shared" si="244"/>
        <v/>
      </c>
      <c r="BY330" s="39" t="str">
        <f t="shared" si="245"/>
        <v/>
      </c>
      <c r="BZ330" s="39" t="str">
        <f t="shared" si="246"/>
        <v/>
      </c>
      <c r="CA330" s="39" t="str">
        <f t="shared" si="247"/>
        <v/>
      </c>
      <c r="CB330" s="39" t="str">
        <f t="shared" si="248"/>
        <v/>
      </c>
      <c r="CC330" s="39" t="str">
        <f t="shared" si="249"/>
        <v/>
      </c>
      <c r="CD330" s="39" t="str">
        <f t="shared" si="250"/>
        <v/>
      </c>
      <c r="CE330" s="39" t="str">
        <f t="shared" si="251"/>
        <v/>
      </c>
      <c r="CF330" s="39" t="str">
        <f t="shared" si="252"/>
        <v/>
      </c>
      <c r="CG330" s="39" t="str">
        <f t="shared" si="253"/>
        <v/>
      </c>
      <c r="CH330" s="39" t="str">
        <f t="shared" si="254"/>
        <v/>
      </c>
      <c r="CI330" s="39" t="str">
        <f t="shared" si="255"/>
        <v/>
      </c>
    </row>
    <row r="331" spans="1:87">
      <c r="A331" s="18"/>
      <c r="B331" s="15" t="str">
        <f>'Gene Table'!E330</f>
        <v>hsa-miR-548a-3p</v>
      </c>
      <c r="C331" s="15" t="str">
        <f>'Gene Table'!B330</f>
        <v>N16</v>
      </c>
      <c r="D331" s="16" t="str">
        <f>IF(SUM('Test Sample Data'!D$3:D$98)&gt;10,IF(AND(ISNUMBER('Test Sample Data'!D330),'Test Sample Data'!D330&lt;$B$1,'Test Sample Data'!D330&gt;0),'Test Sample Data'!D330,$B$1),"")</f>
        <v/>
      </c>
      <c r="E331" s="17" t="str">
        <f>IF(SUM('Test Sample Data'!E$3:E$98)&gt;10,IF(AND(ISNUMBER('Test Sample Data'!E330),'Test Sample Data'!E330&lt;$B$1,'Test Sample Data'!E330&gt;0),'Test Sample Data'!E330,$B$1),"")</f>
        <v/>
      </c>
      <c r="F331" s="17" t="str">
        <f>IF(SUM('Test Sample Data'!F$3:F$98)&gt;10,IF(AND(ISNUMBER('Test Sample Data'!F330),'Test Sample Data'!F330&lt;$B$1,'Test Sample Data'!F330&gt;0),'Test Sample Data'!F330,$B$1),"")</f>
        <v/>
      </c>
      <c r="G331" s="17" t="str">
        <f>IF(SUM('Test Sample Data'!G$3:G$98)&gt;10,IF(AND(ISNUMBER('Test Sample Data'!G330),'Test Sample Data'!G330&lt;$B$1,'Test Sample Data'!G330&gt;0),'Test Sample Data'!G330,$B$1),"")</f>
        <v/>
      </c>
      <c r="H331" s="17" t="str">
        <f>IF(SUM('Test Sample Data'!H$3:H$98)&gt;10,IF(AND(ISNUMBER('Test Sample Data'!H330),'Test Sample Data'!H330&lt;$B$1,'Test Sample Data'!H330&gt;0),'Test Sample Data'!H330,$B$1),"")</f>
        <v/>
      </c>
      <c r="I331" s="17" t="str">
        <f>IF(SUM('Test Sample Data'!I$3:I$98)&gt;10,IF(AND(ISNUMBER('Test Sample Data'!I330),'Test Sample Data'!I330&lt;$B$1,'Test Sample Data'!I330&gt;0),'Test Sample Data'!I330,$B$1),"")</f>
        <v/>
      </c>
      <c r="J331" s="17" t="str">
        <f>IF(SUM('Test Sample Data'!J$3:J$98)&gt;10,IF(AND(ISNUMBER('Test Sample Data'!J330),'Test Sample Data'!J330&lt;$B$1,'Test Sample Data'!J330&gt;0),'Test Sample Data'!J330,$B$1),"")</f>
        <v/>
      </c>
      <c r="K331" s="17" t="str">
        <f>IF(SUM('Test Sample Data'!K$3:K$98)&gt;10,IF(AND(ISNUMBER('Test Sample Data'!K330),'Test Sample Data'!K330&lt;$B$1,'Test Sample Data'!K330&gt;0),'Test Sample Data'!K330,$B$1),"")</f>
        <v/>
      </c>
      <c r="L331" s="17" t="str">
        <f>IF(SUM('Test Sample Data'!L$3:L$98)&gt;10,IF(AND(ISNUMBER('Test Sample Data'!L330),'Test Sample Data'!L330&lt;$B$1,'Test Sample Data'!L330&gt;0),'Test Sample Data'!L330,$B$1),"")</f>
        <v/>
      </c>
      <c r="M331" s="17" t="str">
        <f>IF(SUM('Test Sample Data'!M$3:M$98)&gt;10,IF(AND(ISNUMBER('Test Sample Data'!M330),'Test Sample Data'!M330&lt;$B$1,'Test Sample Data'!M330&gt;0),'Test Sample Data'!M330,$B$1),"")</f>
        <v/>
      </c>
      <c r="N331" s="17" t="str">
        <f>'Gene Table'!E330</f>
        <v>hsa-miR-548a-3p</v>
      </c>
      <c r="O331" s="17" t="str">
        <f>'Gene Table'!B330</f>
        <v>N16</v>
      </c>
      <c r="P331" s="17" t="str">
        <f>IF(SUM('Control Sample Data'!D$3:D$98)&gt;10,IF(AND(ISNUMBER('Control Sample Data'!D330),'Control Sample Data'!D330&lt;$B$1,'Control Sample Data'!D330&gt;0),'Control Sample Data'!D330,$B$1),"")</f>
        <v/>
      </c>
      <c r="Q331" s="17" t="str">
        <f>IF(SUM('Control Sample Data'!E$3:E$98)&gt;10,IF(AND(ISNUMBER('Control Sample Data'!E330),'Control Sample Data'!E330&lt;$B$1,'Control Sample Data'!E330&gt;0),'Control Sample Data'!E330,$B$1),"")</f>
        <v/>
      </c>
      <c r="R331" s="17" t="str">
        <f>IF(SUM('Control Sample Data'!F$3:F$98)&gt;10,IF(AND(ISNUMBER('Control Sample Data'!F330),'Control Sample Data'!F330&lt;$B$1,'Control Sample Data'!F330&gt;0),'Control Sample Data'!F330,$B$1),"")</f>
        <v/>
      </c>
      <c r="S331" s="17" t="str">
        <f>IF(SUM('Control Sample Data'!G$3:G$98)&gt;10,IF(AND(ISNUMBER('Control Sample Data'!G330),'Control Sample Data'!G330&lt;$B$1,'Control Sample Data'!G330&gt;0),'Control Sample Data'!G330,$B$1),"")</f>
        <v/>
      </c>
      <c r="T331" s="17" t="str">
        <f>IF(SUM('Control Sample Data'!H$3:H$98)&gt;10,IF(AND(ISNUMBER('Control Sample Data'!H330),'Control Sample Data'!H330&lt;$B$1,'Control Sample Data'!H330&gt;0),'Control Sample Data'!H330,$B$1),"")</f>
        <v/>
      </c>
      <c r="U331" s="17" t="str">
        <f>IF(SUM('Control Sample Data'!I$3:I$98)&gt;10,IF(AND(ISNUMBER('Control Sample Data'!I330),'Control Sample Data'!I330&lt;$B$1,'Control Sample Data'!I330&gt;0),'Control Sample Data'!I330,$B$1),"")</f>
        <v/>
      </c>
      <c r="V331" s="17" t="str">
        <f>IF(SUM('Control Sample Data'!J$3:J$98)&gt;10,IF(AND(ISNUMBER('Control Sample Data'!J330),'Control Sample Data'!J330&lt;$B$1,'Control Sample Data'!J330&gt;0),'Control Sample Data'!J330,$B$1),"")</f>
        <v/>
      </c>
      <c r="W331" s="17" t="str">
        <f>IF(SUM('Control Sample Data'!K$3:K$98)&gt;10,IF(AND(ISNUMBER('Control Sample Data'!K330),'Control Sample Data'!K330&lt;$B$1,'Control Sample Data'!K330&gt;0),'Control Sample Data'!K330,$B$1),"")</f>
        <v/>
      </c>
      <c r="X331" s="17" t="str">
        <f>IF(SUM('Control Sample Data'!L$3:L$98)&gt;10,IF(AND(ISNUMBER('Control Sample Data'!L330),'Control Sample Data'!L330&lt;$B$1,'Control Sample Data'!L330&gt;0),'Control Sample Data'!L330,$B$1),"")</f>
        <v/>
      </c>
      <c r="Y331" s="17" t="str">
        <f>IF(SUM('Control Sample Data'!M$3:M$98)&gt;10,IF(AND(ISNUMBER('Control Sample Data'!M330),'Control Sample Data'!M330&lt;$B$1,'Control Sample Data'!M330&gt;0),'Control Sample Data'!M330,$B$1),"")</f>
        <v/>
      </c>
      <c r="AT331" s="36" t="str">
        <f t="shared" si="216"/>
        <v/>
      </c>
      <c r="AU331" s="36" t="str">
        <f t="shared" si="217"/>
        <v/>
      </c>
      <c r="AV331" s="36" t="str">
        <f t="shared" si="218"/>
        <v/>
      </c>
      <c r="AW331" s="36" t="str">
        <f t="shared" si="219"/>
        <v/>
      </c>
      <c r="AX331" s="36" t="str">
        <f t="shared" si="220"/>
        <v/>
      </c>
      <c r="AY331" s="36" t="str">
        <f t="shared" si="221"/>
        <v/>
      </c>
      <c r="AZ331" s="36" t="str">
        <f t="shared" si="222"/>
        <v/>
      </c>
      <c r="BA331" s="36" t="str">
        <f t="shared" si="223"/>
        <v/>
      </c>
      <c r="BB331" s="36" t="str">
        <f t="shared" si="224"/>
        <v/>
      </c>
      <c r="BC331" s="36" t="str">
        <f t="shared" si="225"/>
        <v/>
      </c>
      <c r="BD331" s="36" t="str">
        <f t="shared" si="226"/>
        <v/>
      </c>
      <c r="BE331" s="36" t="str">
        <f t="shared" si="227"/>
        <v/>
      </c>
      <c r="BF331" s="36" t="str">
        <f t="shared" si="228"/>
        <v/>
      </c>
      <c r="BG331" s="36" t="str">
        <f t="shared" si="229"/>
        <v/>
      </c>
      <c r="BH331" s="36" t="str">
        <f t="shared" si="230"/>
        <v/>
      </c>
      <c r="BI331" s="36" t="str">
        <f t="shared" si="231"/>
        <v/>
      </c>
      <c r="BJ331" s="36" t="str">
        <f t="shared" si="232"/>
        <v/>
      </c>
      <c r="BK331" s="36" t="str">
        <f t="shared" si="233"/>
        <v/>
      </c>
      <c r="BL331" s="36" t="str">
        <f t="shared" si="234"/>
        <v/>
      </c>
      <c r="BM331" s="36" t="str">
        <f t="shared" si="235"/>
        <v/>
      </c>
      <c r="BN331" s="38" t="e">
        <f t="shared" si="214"/>
        <v>#DIV/0!</v>
      </c>
      <c r="BO331" s="38" t="e">
        <f t="shared" si="215"/>
        <v>#DIV/0!</v>
      </c>
      <c r="BP331" s="39" t="str">
        <f t="shared" si="236"/>
        <v/>
      </c>
      <c r="BQ331" s="39" t="str">
        <f t="shared" si="237"/>
        <v/>
      </c>
      <c r="BR331" s="39" t="str">
        <f t="shared" si="238"/>
        <v/>
      </c>
      <c r="BS331" s="39" t="str">
        <f t="shared" si="239"/>
        <v/>
      </c>
      <c r="BT331" s="39" t="str">
        <f t="shared" si="240"/>
        <v/>
      </c>
      <c r="BU331" s="39" t="str">
        <f t="shared" si="241"/>
        <v/>
      </c>
      <c r="BV331" s="39" t="str">
        <f t="shared" si="242"/>
        <v/>
      </c>
      <c r="BW331" s="39" t="str">
        <f t="shared" si="243"/>
        <v/>
      </c>
      <c r="BX331" s="39" t="str">
        <f t="shared" si="244"/>
        <v/>
      </c>
      <c r="BY331" s="39" t="str">
        <f t="shared" si="245"/>
        <v/>
      </c>
      <c r="BZ331" s="39" t="str">
        <f t="shared" si="246"/>
        <v/>
      </c>
      <c r="CA331" s="39" t="str">
        <f t="shared" si="247"/>
        <v/>
      </c>
      <c r="CB331" s="39" t="str">
        <f t="shared" si="248"/>
        <v/>
      </c>
      <c r="CC331" s="39" t="str">
        <f t="shared" si="249"/>
        <v/>
      </c>
      <c r="CD331" s="39" t="str">
        <f t="shared" si="250"/>
        <v/>
      </c>
      <c r="CE331" s="39" t="str">
        <f t="shared" si="251"/>
        <v/>
      </c>
      <c r="CF331" s="39" t="str">
        <f t="shared" si="252"/>
        <v/>
      </c>
      <c r="CG331" s="39" t="str">
        <f t="shared" si="253"/>
        <v/>
      </c>
      <c r="CH331" s="39" t="str">
        <f t="shared" si="254"/>
        <v/>
      </c>
      <c r="CI331" s="39" t="str">
        <f t="shared" si="255"/>
        <v/>
      </c>
    </row>
    <row r="332" spans="1:87">
      <c r="A332" s="18"/>
      <c r="B332" s="15" t="str">
        <f>'Gene Table'!E331</f>
        <v>hsa-miR-155-5p</v>
      </c>
      <c r="C332" s="15" t="str">
        <f>'Gene Table'!B331</f>
        <v>N17</v>
      </c>
      <c r="D332" s="16" t="str">
        <f>IF(SUM('Test Sample Data'!D$3:D$98)&gt;10,IF(AND(ISNUMBER('Test Sample Data'!D331),'Test Sample Data'!D331&lt;$B$1,'Test Sample Data'!D331&gt;0),'Test Sample Data'!D331,$B$1),"")</f>
        <v/>
      </c>
      <c r="E332" s="17" t="str">
        <f>IF(SUM('Test Sample Data'!E$3:E$98)&gt;10,IF(AND(ISNUMBER('Test Sample Data'!E331),'Test Sample Data'!E331&lt;$B$1,'Test Sample Data'!E331&gt;0),'Test Sample Data'!E331,$B$1),"")</f>
        <v/>
      </c>
      <c r="F332" s="17" t="str">
        <f>IF(SUM('Test Sample Data'!F$3:F$98)&gt;10,IF(AND(ISNUMBER('Test Sample Data'!F331),'Test Sample Data'!F331&lt;$B$1,'Test Sample Data'!F331&gt;0),'Test Sample Data'!F331,$B$1),"")</f>
        <v/>
      </c>
      <c r="G332" s="17" t="str">
        <f>IF(SUM('Test Sample Data'!G$3:G$98)&gt;10,IF(AND(ISNUMBER('Test Sample Data'!G331),'Test Sample Data'!G331&lt;$B$1,'Test Sample Data'!G331&gt;0),'Test Sample Data'!G331,$B$1),"")</f>
        <v/>
      </c>
      <c r="H332" s="17" t="str">
        <f>IF(SUM('Test Sample Data'!H$3:H$98)&gt;10,IF(AND(ISNUMBER('Test Sample Data'!H331),'Test Sample Data'!H331&lt;$B$1,'Test Sample Data'!H331&gt;0),'Test Sample Data'!H331,$B$1),"")</f>
        <v/>
      </c>
      <c r="I332" s="17" t="str">
        <f>IF(SUM('Test Sample Data'!I$3:I$98)&gt;10,IF(AND(ISNUMBER('Test Sample Data'!I331),'Test Sample Data'!I331&lt;$B$1,'Test Sample Data'!I331&gt;0),'Test Sample Data'!I331,$B$1),"")</f>
        <v/>
      </c>
      <c r="J332" s="17" t="str">
        <f>IF(SUM('Test Sample Data'!J$3:J$98)&gt;10,IF(AND(ISNUMBER('Test Sample Data'!J331),'Test Sample Data'!J331&lt;$B$1,'Test Sample Data'!J331&gt;0),'Test Sample Data'!J331,$B$1),"")</f>
        <v/>
      </c>
      <c r="K332" s="17" t="str">
        <f>IF(SUM('Test Sample Data'!K$3:K$98)&gt;10,IF(AND(ISNUMBER('Test Sample Data'!K331),'Test Sample Data'!K331&lt;$B$1,'Test Sample Data'!K331&gt;0),'Test Sample Data'!K331,$B$1),"")</f>
        <v/>
      </c>
      <c r="L332" s="17" t="str">
        <f>IF(SUM('Test Sample Data'!L$3:L$98)&gt;10,IF(AND(ISNUMBER('Test Sample Data'!L331),'Test Sample Data'!L331&lt;$B$1,'Test Sample Data'!L331&gt;0),'Test Sample Data'!L331,$B$1),"")</f>
        <v/>
      </c>
      <c r="M332" s="17" t="str">
        <f>IF(SUM('Test Sample Data'!M$3:M$98)&gt;10,IF(AND(ISNUMBER('Test Sample Data'!M331),'Test Sample Data'!M331&lt;$B$1,'Test Sample Data'!M331&gt;0),'Test Sample Data'!M331,$B$1),"")</f>
        <v/>
      </c>
      <c r="N332" s="17" t="str">
        <f>'Gene Table'!E331</f>
        <v>hsa-miR-155-5p</v>
      </c>
      <c r="O332" s="17" t="str">
        <f>'Gene Table'!B331</f>
        <v>N17</v>
      </c>
      <c r="P332" s="17" t="str">
        <f>IF(SUM('Control Sample Data'!D$3:D$98)&gt;10,IF(AND(ISNUMBER('Control Sample Data'!D331),'Control Sample Data'!D331&lt;$B$1,'Control Sample Data'!D331&gt;0),'Control Sample Data'!D331,$B$1),"")</f>
        <v/>
      </c>
      <c r="Q332" s="17" t="str">
        <f>IF(SUM('Control Sample Data'!E$3:E$98)&gt;10,IF(AND(ISNUMBER('Control Sample Data'!E331),'Control Sample Data'!E331&lt;$B$1,'Control Sample Data'!E331&gt;0),'Control Sample Data'!E331,$B$1),"")</f>
        <v/>
      </c>
      <c r="R332" s="17" t="str">
        <f>IF(SUM('Control Sample Data'!F$3:F$98)&gt;10,IF(AND(ISNUMBER('Control Sample Data'!F331),'Control Sample Data'!F331&lt;$B$1,'Control Sample Data'!F331&gt;0),'Control Sample Data'!F331,$B$1),"")</f>
        <v/>
      </c>
      <c r="S332" s="17" t="str">
        <f>IF(SUM('Control Sample Data'!G$3:G$98)&gt;10,IF(AND(ISNUMBER('Control Sample Data'!G331),'Control Sample Data'!G331&lt;$B$1,'Control Sample Data'!G331&gt;0),'Control Sample Data'!G331,$B$1),"")</f>
        <v/>
      </c>
      <c r="T332" s="17" t="str">
        <f>IF(SUM('Control Sample Data'!H$3:H$98)&gt;10,IF(AND(ISNUMBER('Control Sample Data'!H331),'Control Sample Data'!H331&lt;$B$1,'Control Sample Data'!H331&gt;0),'Control Sample Data'!H331,$B$1),"")</f>
        <v/>
      </c>
      <c r="U332" s="17" t="str">
        <f>IF(SUM('Control Sample Data'!I$3:I$98)&gt;10,IF(AND(ISNUMBER('Control Sample Data'!I331),'Control Sample Data'!I331&lt;$B$1,'Control Sample Data'!I331&gt;0),'Control Sample Data'!I331,$B$1),"")</f>
        <v/>
      </c>
      <c r="V332" s="17" t="str">
        <f>IF(SUM('Control Sample Data'!J$3:J$98)&gt;10,IF(AND(ISNUMBER('Control Sample Data'!J331),'Control Sample Data'!J331&lt;$B$1,'Control Sample Data'!J331&gt;0),'Control Sample Data'!J331,$B$1),"")</f>
        <v/>
      </c>
      <c r="W332" s="17" t="str">
        <f>IF(SUM('Control Sample Data'!K$3:K$98)&gt;10,IF(AND(ISNUMBER('Control Sample Data'!K331),'Control Sample Data'!K331&lt;$B$1,'Control Sample Data'!K331&gt;0),'Control Sample Data'!K331,$B$1),"")</f>
        <v/>
      </c>
      <c r="X332" s="17" t="str">
        <f>IF(SUM('Control Sample Data'!L$3:L$98)&gt;10,IF(AND(ISNUMBER('Control Sample Data'!L331),'Control Sample Data'!L331&lt;$B$1,'Control Sample Data'!L331&gt;0),'Control Sample Data'!L331,$B$1),"")</f>
        <v/>
      </c>
      <c r="Y332" s="17" t="str">
        <f>IF(SUM('Control Sample Data'!M$3:M$98)&gt;10,IF(AND(ISNUMBER('Control Sample Data'!M331),'Control Sample Data'!M331&lt;$B$1,'Control Sample Data'!M331&gt;0),'Control Sample Data'!M331,$B$1),"")</f>
        <v/>
      </c>
      <c r="AT332" s="36" t="str">
        <f t="shared" si="216"/>
        <v/>
      </c>
      <c r="AU332" s="36" t="str">
        <f t="shared" si="217"/>
        <v/>
      </c>
      <c r="AV332" s="36" t="str">
        <f t="shared" si="218"/>
        <v/>
      </c>
      <c r="AW332" s="36" t="str">
        <f t="shared" si="219"/>
        <v/>
      </c>
      <c r="AX332" s="36" t="str">
        <f t="shared" si="220"/>
        <v/>
      </c>
      <c r="AY332" s="36" t="str">
        <f t="shared" si="221"/>
        <v/>
      </c>
      <c r="AZ332" s="36" t="str">
        <f t="shared" si="222"/>
        <v/>
      </c>
      <c r="BA332" s="36" t="str">
        <f t="shared" si="223"/>
        <v/>
      </c>
      <c r="BB332" s="36" t="str">
        <f t="shared" si="224"/>
        <v/>
      </c>
      <c r="BC332" s="36" t="str">
        <f t="shared" si="225"/>
        <v/>
      </c>
      <c r="BD332" s="36" t="str">
        <f t="shared" si="226"/>
        <v/>
      </c>
      <c r="BE332" s="36" t="str">
        <f t="shared" si="227"/>
        <v/>
      </c>
      <c r="BF332" s="36" t="str">
        <f t="shared" si="228"/>
        <v/>
      </c>
      <c r="BG332" s="36" t="str">
        <f t="shared" si="229"/>
        <v/>
      </c>
      <c r="BH332" s="36" t="str">
        <f t="shared" si="230"/>
        <v/>
      </c>
      <c r="BI332" s="36" t="str">
        <f t="shared" si="231"/>
        <v/>
      </c>
      <c r="BJ332" s="36" t="str">
        <f t="shared" si="232"/>
        <v/>
      </c>
      <c r="BK332" s="36" t="str">
        <f t="shared" si="233"/>
        <v/>
      </c>
      <c r="BL332" s="36" t="str">
        <f t="shared" si="234"/>
        <v/>
      </c>
      <c r="BM332" s="36" t="str">
        <f t="shared" si="235"/>
        <v/>
      </c>
      <c r="BN332" s="38" t="e">
        <f t="shared" si="214"/>
        <v>#DIV/0!</v>
      </c>
      <c r="BO332" s="38" t="e">
        <f t="shared" si="215"/>
        <v>#DIV/0!</v>
      </c>
      <c r="BP332" s="39" t="str">
        <f t="shared" si="236"/>
        <v/>
      </c>
      <c r="BQ332" s="39" t="str">
        <f t="shared" si="237"/>
        <v/>
      </c>
      <c r="BR332" s="39" t="str">
        <f t="shared" si="238"/>
        <v/>
      </c>
      <c r="BS332" s="39" t="str">
        <f t="shared" si="239"/>
        <v/>
      </c>
      <c r="BT332" s="39" t="str">
        <f t="shared" si="240"/>
        <v/>
      </c>
      <c r="BU332" s="39" t="str">
        <f t="shared" si="241"/>
        <v/>
      </c>
      <c r="BV332" s="39" t="str">
        <f t="shared" si="242"/>
        <v/>
      </c>
      <c r="BW332" s="39" t="str">
        <f t="shared" si="243"/>
        <v/>
      </c>
      <c r="BX332" s="39" t="str">
        <f t="shared" si="244"/>
        <v/>
      </c>
      <c r="BY332" s="39" t="str">
        <f t="shared" si="245"/>
        <v/>
      </c>
      <c r="BZ332" s="39" t="str">
        <f t="shared" si="246"/>
        <v/>
      </c>
      <c r="CA332" s="39" t="str">
        <f t="shared" si="247"/>
        <v/>
      </c>
      <c r="CB332" s="39" t="str">
        <f t="shared" si="248"/>
        <v/>
      </c>
      <c r="CC332" s="39" t="str">
        <f t="shared" si="249"/>
        <v/>
      </c>
      <c r="CD332" s="39" t="str">
        <f t="shared" si="250"/>
        <v/>
      </c>
      <c r="CE332" s="39" t="str">
        <f t="shared" si="251"/>
        <v/>
      </c>
      <c r="CF332" s="39" t="str">
        <f t="shared" si="252"/>
        <v/>
      </c>
      <c r="CG332" s="39" t="str">
        <f t="shared" si="253"/>
        <v/>
      </c>
      <c r="CH332" s="39" t="str">
        <f t="shared" si="254"/>
        <v/>
      </c>
      <c r="CI332" s="39" t="str">
        <f t="shared" si="255"/>
        <v/>
      </c>
    </row>
    <row r="333" spans="1:87">
      <c r="A333" s="18"/>
      <c r="B333" s="15" t="str">
        <f>'Gene Table'!E332</f>
        <v>hsa-miR-548o-3p</v>
      </c>
      <c r="C333" s="15" t="str">
        <f>'Gene Table'!B332</f>
        <v>N18</v>
      </c>
      <c r="D333" s="16" t="str">
        <f>IF(SUM('Test Sample Data'!D$3:D$98)&gt;10,IF(AND(ISNUMBER('Test Sample Data'!D332),'Test Sample Data'!D332&lt;$B$1,'Test Sample Data'!D332&gt;0),'Test Sample Data'!D332,$B$1),"")</f>
        <v/>
      </c>
      <c r="E333" s="17" t="str">
        <f>IF(SUM('Test Sample Data'!E$3:E$98)&gt;10,IF(AND(ISNUMBER('Test Sample Data'!E332),'Test Sample Data'!E332&lt;$B$1,'Test Sample Data'!E332&gt;0),'Test Sample Data'!E332,$B$1),"")</f>
        <v/>
      </c>
      <c r="F333" s="17" t="str">
        <f>IF(SUM('Test Sample Data'!F$3:F$98)&gt;10,IF(AND(ISNUMBER('Test Sample Data'!F332),'Test Sample Data'!F332&lt;$B$1,'Test Sample Data'!F332&gt;0),'Test Sample Data'!F332,$B$1),"")</f>
        <v/>
      </c>
      <c r="G333" s="17" t="str">
        <f>IF(SUM('Test Sample Data'!G$3:G$98)&gt;10,IF(AND(ISNUMBER('Test Sample Data'!G332),'Test Sample Data'!G332&lt;$B$1,'Test Sample Data'!G332&gt;0),'Test Sample Data'!G332,$B$1),"")</f>
        <v/>
      </c>
      <c r="H333" s="17" t="str">
        <f>IF(SUM('Test Sample Data'!H$3:H$98)&gt;10,IF(AND(ISNUMBER('Test Sample Data'!H332),'Test Sample Data'!H332&lt;$B$1,'Test Sample Data'!H332&gt;0),'Test Sample Data'!H332,$B$1),"")</f>
        <v/>
      </c>
      <c r="I333" s="17" t="str">
        <f>IF(SUM('Test Sample Data'!I$3:I$98)&gt;10,IF(AND(ISNUMBER('Test Sample Data'!I332),'Test Sample Data'!I332&lt;$B$1,'Test Sample Data'!I332&gt;0),'Test Sample Data'!I332,$B$1),"")</f>
        <v/>
      </c>
      <c r="J333" s="17" t="str">
        <f>IF(SUM('Test Sample Data'!J$3:J$98)&gt;10,IF(AND(ISNUMBER('Test Sample Data'!J332),'Test Sample Data'!J332&lt;$B$1,'Test Sample Data'!J332&gt;0),'Test Sample Data'!J332,$B$1),"")</f>
        <v/>
      </c>
      <c r="K333" s="17" t="str">
        <f>IF(SUM('Test Sample Data'!K$3:K$98)&gt;10,IF(AND(ISNUMBER('Test Sample Data'!K332),'Test Sample Data'!K332&lt;$B$1,'Test Sample Data'!K332&gt;0),'Test Sample Data'!K332,$B$1),"")</f>
        <v/>
      </c>
      <c r="L333" s="17" t="str">
        <f>IF(SUM('Test Sample Data'!L$3:L$98)&gt;10,IF(AND(ISNUMBER('Test Sample Data'!L332),'Test Sample Data'!L332&lt;$B$1,'Test Sample Data'!L332&gt;0),'Test Sample Data'!L332,$B$1),"")</f>
        <v/>
      </c>
      <c r="M333" s="17" t="str">
        <f>IF(SUM('Test Sample Data'!M$3:M$98)&gt;10,IF(AND(ISNUMBER('Test Sample Data'!M332),'Test Sample Data'!M332&lt;$B$1,'Test Sample Data'!M332&gt;0),'Test Sample Data'!M332,$B$1),"")</f>
        <v/>
      </c>
      <c r="N333" s="17" t="str">
        <f>'Gene Table'!E332</f>
        <v>hsa-miR-548o-3p</v>
      </c>
      <c r="O333" s="17" t="str">
        <f>'Gene Table'!B332</f>
        <v>N18</v>
      </c>
      <c r="P333" s="17" t="str">
        <f>IF(SUM('Control Sample Data'!D$3:D$98)&gt;10,IF(AND(ISNUMBER('Control Sample Data'!D332),'Control Sample Data'!D332&lt;$B$1,'Control Sample Data'!D332&gt;0),'Control Sample Data'!D332,$B$1),"")</f>
        <v/>
      </c>
      <c r="Q333" s="17" t="str">
        <f>IF(SUM('Control Sample Data'!E$3:E$98)&gt;10,IF(AND(ISNUMBER('Control Sample Data'!E332),'Control Sample Data'!E332&lt;$B$1,'Control Sample Data'!E332&gt;0),'Control Sample Data'!E332,$B$1),"")</f>
        <v/>
      </c>
      <c r="R333" s="17" t="str">
        <f>IF(SUM('Control Sample Data'!F$3:F$98)&gt;10,IF(AND(ISNUMBER('Control Sample Data'!F332),'Control Sample Data'!F332&lt;$B$1,'Control Sample Data'!F332&gt;0),'Control Sample Data'!F332,$B$1),"")</f>
        <v/>
      </c>
      <c r="S333" s="17" t="str">
        <f>IF(SUM('Control Sample Data'!G$3:G$98)&gt;10,IF(AND(ISNUMBER('Control Sample Data'!G332),'Control Sample Data'!G332&lt;$B$1,'Control Sample Data'!G332&gt;0),'Control Sample Data'!G332,$B$1),"")</f>
        <v/>
      </c>
      <c r="T333" s="17" t="str">
        <f>IF(SUM('Control Sample Data'!H$3:H$98)&gt;10,IF(AND(ISNUMBER('Control Sample Data'!H332),'Control Sample Data'!H332&lt;$B$1,'Control Sample Data'!H332&gt;0),'Control Sample Data'!H332,$B$1),"")</f>
        <v/>
      </c>
      <c r="U333" s="17" t="str">
        <f>IF(SUM('Control Sample Data'!I$3:I$98)&gt;10,IF(AND(ISNUMBER('Control Sample Data'!I332),'Control Sample Data'!I332&lt;$B$1,'Control Sample Data'!I332&gt;0),'Control Sample Data'!I332,$B$1),"")</f>
        <v/>
      </c>
      <c r="V333" s="17" t="str">
        <f>IF(SUM('Control Sample Data'!J$3:J$98)&gt;10,IF(AND(ISNUMBER('Control Sample Data'!J332),'Control Sample Data'!J332&lt;$B$1,'Control Sample Data'!J332&gt;0),'Control Sample Data'!J332,$B$1),"")</f>
        <v/>
      </c>
      <c r="W333" s="17" t="str">
        <f>IF(SUM('Control Sample Data'!K$3:K$98)&gt;10,IF(AND(ISNUMBER('Control Sample Data'!K332),'Control Sample Data'!K332&lt;$B$1,'Control Sample Data'!K332&gt;0),'Control Sample Data'!K332,$B$1),"")</f>
        <v/>
      </c>
      <c r="X333" s="17" t="str">
        <f>IF(SUM('Control Sample Data'!L$3:L$98)&gt;10,IF(AND(ISNUMBER('Control Sample Data'!L332),'Control Sample Data'!L332&lt;$B$1,'Control Sample Data'!L332&gt;0),'Control Sample Data'!L332,$B$1),"")</f>
        <v/>
      </c>
      <c r="Y333" s="17" t="str">
        <f>IF(SUM('Control Sample Data'!M$3:M$98)&gt;10,IF(AND(ISNUMBER('Control Sample Data'!M332),'Control Sample Data'!M332&lt;$B$1,'Control Sample Data'!M332&gt;0),'Control Sample Data'!M332,$B$1),"")</f>
        <v/>
      </c>
      <c r="AT333" s="36" t="str">
        <f t="shared" si="216"/>
        <v/>
      </c>
      <c r="AU333" s="36" t="str">
        <f t="shared" si="217"/>
        <v/>
      </c>
      <c r="AV333" s="36" t="str">
        <f t="shared" si="218"/>
        <v/>
      </c>
      <c r="AW333" s="36" t="str">
        <f t="shared" si="219"/>
        <v/>
      </c>
      <c r="AX333" s="36" t="str">
        <f t="shared" si="220"/>
        <v/>
      </c>
      <c r="AY333" s="36" t="str">
        <f t="shared" si="221"/>
        <v/>
      </c>
      <c r="AZ333" s="36" t="str">
        <f t="shared" si="222"/>
        <v/>
      </c>
      <c r="BA333" s="36" t="str">
        <f t="shared" si="223"/>
        <v/>
      </c>
      <c r="BB333" s="36" t="str">
        <f t="shared" si="224"/>
        <v/>
      </c>
      <c r="BC333" s="36" t="str">
        <f t="shared" si="225"/>
        <v/>
      </c>
      <c r="BD333" s="36" t="str">
        <f t="shared" si="226"/>
        <v/>
      </c>
      <c r="BE333" s="36" t="str">
        <f t="shared" si="227"/>
        <v/>
      </c>
      <c r="BF333" s="36" t="str">
        <f t="shared" si="228"/>
        <v/>
      </c>
      <c r="BG333" s="36" t="str">
        <f t="shared" si="229"/>
        <v/>
      </c>
      <c r="BH333" s="36" t="str">
        <f t="shared" si="230"/>
        <v/>
      </c>
      <c r="BI333" s="36" t="str">
        <f t="shared" si="231"/>
        <v/>
      </c>
      <c r="BJ333" s="36" t="str">
        <f t="shared" si="232"/>
        <v/>
      </c>
      <c r="BK333" s="36" t="str">
        <f t="shared" si="233"/>
        <v/>
      </c>
      <c r="BL333" s="36" t="str">
        <f t="shared" si="234"/>
        <v/>
      </c>
      <c r="BM333" s="36" t="str">
        <f t="shared" si="235"/>
        <v/>
      </c>
      <c r="BN333" s="38" t="e">
        <f t="shared" si="214"/>
        <v>#DIV/0!</v>
      </c>
      <c r="BO333" s="38" t="e">
        <f t="shared" si="215"/>
        <v>#DIV/0!</v>
      </c>
      <c r="BP333" s="39" t="str">
        <f t="shared" si="236"/>
        <v/>
      </c>
      <c r="BQ333" s="39" t="str">
        <f t="shared" si="237"/>
        <v/>
      </c>
      <c r="BR333" s="39" t="str">
        <f t="shared" si="238"/>
        <v/>
      </c>
      <c r="BS333" s="39" t="str">
        <f t="shared" si="239"/>
        <v/>
      </c>
      <c r="BT333" s="39" t="str">
        <f t="shared" si="240"/>
        <v/>
      </c>
      <c r="BU333" s="39" t="str">
        <f t="shared" si="241"/>
        <v/>
      </c>
      <c r="BV333" s="39" t="str">
        <f t="shared" si="242"/>
        <v/>
      </c>
      <c r="BW333" s="39" t="str">
        <f t="shared" si="243"/>
        <v/>
      </c>
      <c r="BX333" s="39" t="str">
        <f t="shared" si="244"/>
        <v/>
      </c>
      <c r="BY333" s="39" t="str">
        <f t="shared" si="245"/>
        <v/>
      </c>
      <c r="BZ333" s="39" t="str">
        <f t="shared" si="246"/>
        <v/>
      </c>
      <c r="CA333" s="39" t="str">
        <f t="shared" si="247"/>
        <v/>
      </c>
      <c r="CB333" s="39" t="str">
        <f t="shared" si="248"/>
        <v/>
      </c>
      <c r="CC333" s="39" t="str">
        <f t="shared" si="249"/>
        <v/>
      </c>
      <c r="CD333" s="39" t="str">
        <f t="shared" si="250"/>
        <v/>
      </c>
      <c r="CE333" s="39" t="str">
        <f t="shared" si="251"/>
        <v/>
      </c>
      <c r="CF333" s="39" t="str">
        <f t="shared" si="252"/>
        <v/>
      </c>
      <c r="CG333" s="39" t="str">
        <f t="shared" si="253"/>
        <v/>
      </c>
      <c r="CH333" s="39" t="str">
        <f t="shared" si="254"/>
        <v/>
      </c>
      <c r="CI333" s="39" t="str">
        <f t="shared" si="255"/>
        <v/>
      </c>
    </row>
    <row r="334" spans="1:87">
      <c r="A334" s="18"/>
      <c r="B334" s="15" t="str">
        <f>'Gene Table'!E333</f>
        <v>hsa-miR-508-3p</v>
      </c>
      <c r="C334" s="15" t="str">
        <f>'Gene Table'!B333</f>
        <v>N19</v>
      </c>
      <c r="D334" s="16" t="str">
        <f>IF(SUM('Test Sample Data'!D$3:D$98)&gt;10,IF(AND(ISNUMBER('Test Sample Data'!D333),'Test Sample Data'!D333&lt;$B$1,'Test Sample Data'!D333&gt;0),'Test Sample Data'!D333,$B$1),"")</f>
        <v/>
      </c>
      <c r="E334" s="17" t="str">
        <f>IF(SUM('Test Sample Data'!E$3:E$98)&gt;10,IF(AND(ISNUMBER('Test Sample Data'!E333),'Test Sample Data'!E333&lt;$B$1,'Test Sample Data'!E333&gt;0),'Test Sample Data'!E333,$B$1),"")</f>
        <v/>
      </c>
      <c r="F334" s="17" t="str">
        <f>IF(SUM('Test Sample Data'!F$3:F$98)&gt;10,IF(AND(ISNUMBER('Test Sample Data'!F333),'Test Sample Data'!F333&lt;$B$1,'Test Sample Data'!F333&gt;0),'Test Sample Data'!F333,$B$1),"")</f>
        <v/>
      </c>
      <c r="G334" s="17" t="str">
        <f>IF(SUM('Test Sample Data'!G$3:G$98)&gt;10,IF(AND(ISNUMBER('Test Sample Data'!G333),'Test Sample Data'!G333&lt;$B$1,'Test Sample Data'!G333&gt;0),'Test Sample Data'!G333,$B$1),"")</f>
        <v/>
      </c>
      <c r="H334" s="17" t="str">
        <f>IF(SUM('Test Sample Data'!H$3:H$98)&gt;10,IF(AND(ISNUMBER('Test Sample Data'!H333),'Test Sample Data'!H333&lt;$B$1,'Test Sample Data'!H333&gt;0),'Test Sample Data'!H333,$B$1),"")</f>
        <v/>
      </c>
      <c r="I334" s="17" t="str">
        <f>IF(SUM('Test Sample Data'!I$3:I$98)&gt;10,IF(AND(ISNUMBER('Test Sample Data'!I333),'Test Sample Data'!I333&lt;$B$1,'Test Sample Data'!I333&gt;0),'Test Sample Data'!I333,$B$1),"")</f>
        <v/>
      </c>
      <c r="J334" s="17" t="str">
        <f>IF(SUM('Test Sample Data'!J$3:J$98)&gt;10,IF(AND(ISNUMBER('Test Sample Data'!J333),'Test Sample Data'!J333&lt;$B$1,'Test Sample Data'!J333&gt;0),'Test Sample Data'!J333,$B$1),"")</f>
        <v/>
      </c>
      <c r="K334" s="17" t="str">
        <f>IF(SUM('Test Sample Data'!K$3:K$98)&gt;10,IF(AND(ISNUMBER('Test Sample Data'!K333),'Test Sample Data'!K333&lt;$B$1,'Test Sample Data'!K333&gt;0),'Test Sample Data'!K333,$B$1),"")</f>
        <v/>
      </c>
      <c r="L334" s="17" t="str">
        <f>IF(SUM('Test Sample Data'!L$3:L$98)&gt;10,IF(AND(ISNUMBER('Test Sample Data'!L333),'Test Sample Data'!L333&lt;$B$1,'Test Sample Data'!L333&gt;0),'Test Sample Data'!L333,$B$1),"")</f>
        <v/>
      </c>
      <c r="M334" s="17" t="str">
        <f>IF(SUM('Test Sample Data'!M$3:M$98)&gt;10,IF(AND(ISNUMBER('Test Sample Data'!M333),'Test Sample Data'!M333&lt;$B$1,'Test Sample Data'!M333&gt;0),'Test Sample Data'!M333,$B$1),"")</f>
        <v/>
      </c>
      <c r="N334" s="17" t="str">
        <f>'Gene Table'!E333</f>
        <v>hsa-miR-508-3p</v>
      </c>
      <c r="O334" s="17" t="str">
        <f>'Gene Table'!B333</f>
        <v>N19</v>
      </c>
      <c r="P334" s="17" t="str">
        <f>IF(SUM('Control Sample Data'!D$3:D$98)&gt;10,IF(AND(ISNUMBER('Control Sample Data'!D333),'Control Sample Data'!D333&lt;$B$1,'Control Sample Data'!D333&gt;0),'Control Sample Data'!D333,$B$1),"")</f>
        <v/>
      </c>
      <c r="Q334" s="17" t="str">
        <f>IF(SUM('Control Sample Data'!E$3:E$98)&gt;10,IF(AND(ISNUMBER('Control Sample Data'!E333),'Control Sample Data'!E333&lt;$B$1,'Control Sample Data'!E333&gt;0),'Control Sample Data'!E333,$B$1),"")</f>
        <v/>
      </c>
      <c r="R334" s="17" t="str">
        <f>IF(SUM('Control Sample Data'!F$3:F$98)&gt;10,IF(AND(ISNUMBER('Control Sample Data'!F333),'Control Sample Data'!F333&lt;$B$1,'Control Sample Data'!F333&gt;0),'Control Sample Data'!F333,$B$1),"")</f>
        <v/>
      </c>
      <c r="S334" s="17" t="str">
        <f>IF(SUM('Control Sample Data'!G$3:G$98)&gt;10,IF(AND(ISNUMBER('Control Sample Data'!G333),'Control Sample Data'!G333&lt;$B$1,'Control Sample Data'!G333&gt;0),'Control Sample Data'!G333,$B$1),"")</f>
        <v/>
      </c>
      <c r="T334" s="17" t="str">
        <f>IF(SUM('Control Sample Data'!H$3:H$98)&gt;10,IF(AND(ISNUMBER('Control Sample Data'!H333),'Control Sample Data'!H333&lt;$B$1,'Control Sample Data'!H333&gt;0),'Control Sample Data'!H333,$B$1),"")</f>
        <v/>
      </c>
      <c r="U334" s="17" t="str">
        <f>IF(SUM('Control Sample Data'!I$3:I$98)&gt;10,IF(AND(ISNUMBER('Control Sample Data'!I333),'Control Sample Data'!I333&lt;$B$1,'Control Sample Data'!I333&gt;0),'Control Sample Data'!I333,$B$1),"")</f>
        <v/>
      </c>
      <c r="V334" s="17" t="str">
        <f>IF(SUM('Control Sample Data'!J$3:J$98)&gt;10,IF(AND(ISNUMBER('Control Sample Data'!J333),'Control Sample Data'!J333&lt;$B$1,'Control Sample Data'!J333&gt;0),'Control Sample Data'!J333,$B$1),"")</f>
        <v/>
      </c>
      <c r="W334" s="17" t="str">
        <f>IF(SUM('Control Sample Data'!K$3:K$98)&gt;10,IF(AND(ISNUMBER('Control Sample Data'!K333),'Control Sample Data'!K333&lt;$B$1,'Control Sample Data'!K333&gt;0),'Control Sample Data'!K333,$B$1),"")</f>
        <v/>
      </c>
      <c r="X334" s="17" t="str">
        <f>IF(SUM('Control Sample Data'!L$3:L$98)&gt;10,IF(AND(ISNUMBER('Control Sample Data'!L333),'Control Sample Data'!L333&lt;$B$1,'Control Sample Data'!L333&gt;0),'Control Sample Data'!L333,$B$1),"")</f>
        <v/>
      </c>
      <c r="Y334" s="17" t="str">
        <f>IF(SUM('Control Sample Data'!M$3:M$98)&gt;10,IF(AND(ISNUMBER('Control Sample Data'!M333),'Control Sample Data'!M333&lt;$B$1,'Control Sample Data'!M333&gt;0),'Control Sample Data'!M333,$B$1),"")</f>
        <v/>
      </c>
      <c r="AT334" s="36" t="str">
        <f t="shared" si="216"/>
        <v/>
      </c>
      <c r="AU334" s="36" t="str">
        <f t="shared" si="217"/>
        <v/>
      </c>
      <c r="AV334" s="36" t="str">
        <f t="shared" si="218"/>
        <v/>
      </c>
      <c r="AW334" s="36" t="str">
        <f t="shared" si="219"/>
        <v/>
      </c>
      <c r="AX334" s="36" t="str">
        <f t="shared" si="220"/>
        <v/>
      </c>
      <c r="AY334" s="36" t="str">
        <f t="shared" si="221"/>
        <v/>
      </c>
      <c r="AZ334" s="36" t="str">
        <f t="shared" si="222"/>
        <v/>
      </c>
      <c r="BA334" s="36" t="str">
        <f t="shared" si="223"/>
        <v/>
      </c>
      <c r="BB334" s="36" t="str">
        <f t="shared" si="224"/>
        <v/>
      </c>
      <c r="BC334" s="36" t="str">
        <f t="shared" si="225"/>
        <v/>
      </c>
      <c r="BD334" s="36" t="str">
        <f t="shared" si="226"/>
        <v/>
      </c>
      <c r="BE334" s="36" t="str">
        <f t="shared" si="227"/>
        <v/>
      </c>
      <c r="BF334" s="36" t="str">
        <f t="shared" si="228"/>
        <v/>
      </c>
      <c r="BG334" s="36" t="str">
        <f t="shared" si="229"/>
        <v/>
      </c>
      <c r="BH334" s="36" t="str">
        <f t="shared" si="230"/>
        <v/>
      </c>
      <c r="BI334" s="36" t="str">
        <f t="shared" si="231"/>
        <v/>
      </c>
      <c r="BJ334" s="36" t="str">
        <f t="shared" si="232"/>
        <v/>
      </c>
      <c r="BK334" s="36" t="str">
        <f t="shared" si="233"/>
        <v/>
      </c>
      <c r="BL334" s="36" t="str">
        <f t="shared" si="234"/>
        <v/>
      </c>
      <c r="BM334" s="36" t="str">
        <f t="shared" si="235"/>
        <v/>
      </c>
      <c r="BN334" s="38" t="e">
        <f t="shared" si="214"/>
        <v>#DIV/0!</v>
      </c>
      <c r="BO334" s="38" t="e">
        <f t="shared" si="215"/>
        <v>#DIV/0!</v>
      </c>
      <c r="BP334" s="39" t="str">
        <f t="shared" si="236"/>
        <v/>
      </c>
      <c r="BQ334" s="39" t="str">
        <f t="shared" si="237"/>
        <v/>
      </c>
      <c r="BR334" s="39" t="str">
        <f t="shared" si="238"/>
        <v/>
      </c>
      <c r="BS334" s="39" t="str">
        <f t="shared" si="239"/>
        <v/>
      </c>
      <c r="BT334" s="39" t="str">
        <f t="shared" si="240"/>
        <v/>
      </c>
      <c r="BU334" s="39" t="str">
        <f t="shared" si="241"/>
        <v/>
      </c>
      <c r="BV334" s="39" t="str">
        <f t="shared" si="242"/>
        <v/>
      </c>
      <c r="BW334" s="39" t="str">
        <f t="shared" si="243"/>
        <v/>
      </c>
      <c r="BX334" s="39" t="str">
        <f t="shared" si="244"/>
        <v/>
      </c>
      <c r="BY334" s="39" t="str">
        <f t="shared" si="245"/>
        <v/>
      </c>
      <c r="BZ334" s="39" t="str">
        <f t="shared" si="246"/>
        <v/>
      </c>
      <c r="CA334" s="39" t="str">
        <f t="shared" si="247"/>
        <v/>
      </c>
      <c r="CB334" s="39" t="str">
        <f t="shared" si="248"/>
        <v/>
      </c>
      <c r="CC334" s="39" t="str">
        <f t="shared" si="249"/>
        <v/>
      </c>
      <c r="CD334" s="39" t="str">
        <f t="shared" si="250"/>
        <v/>
      </c>
      <c r="CE334" s="39" t="str">
        <f t="shared" si="251"/>
        <v/>
      </c>
      <c r="CF334" s="39" t="str">
        <f t="shared" si="252"/>
        <v/>
      </c>
      <c r="CG334" s="39" t="str">
        <f t="shared" si="253"/>
        <v/>
      </c>
      <c r="CH334" s="39" t="str">
        <f t="shared" si="254"/>
        <v/>
      </c>
      <c r="CI334" s="39" t="str">
        <f t="shared" si="255"/>
        <v/>
      </c>
    </row>
    <row r="335" spans="1:87">
      <c r="A335" s="18"/>
      <c r="B335" s="15" t="str">
        <f>'Gene Table'!E334</f>
        <v>hsa-miR-621</v>
      </c>
      <c r="C335" s="15" t="str">
        <f>'Gene Table'!B334</f>
        <v>N20</v>
      </c>
      <c r="D335" s="16" t="str">
        <f>IF(SUM('Test Sample Data'!D$3:D$98)&gt;10,IF(AND(ISNUMBER('Test Sample Data'!D334),'Test Sample Data'!D334&lt;$B$1,'Test Sample Data'!D334&gt;0),'Test Sample Data'!D334,$B$1),"")</f>
        <v/>
      </c>
      <c r="E335" s="17" t="str">
        <f>IF(SUM('Test Sample Data'!E$3:E$98)&gt;10,IF(AND(ISNUMBER('Test Sample Data'!E334),'Test Sample Data'!E334&lt;$B$1,'Test Sample Data'!E334&gt;0),'Test Sample Data'!E334,$B$1),"")</f>
        <v/>
      </c>
      <c r="F335" s="17" t="str">
        <f>IF(SUM('Test Sample Data'!F$3:F$98)&gt;10,IF(AND(ISNUMBER('Test Sample Data'!F334),'Test Sample Data'!F334&lt;$B$1,'Test Sample Data'!F334&gt;0),'Test Sample Data'!F334,$B$1),"")</f>
        <v/>
      </c>
      <c r="G335" s="17" t="str">
        <f>IF(SUM('Test Sample Data'!G$3:G$98)&gt;10,IF(AND(ISNUMBER('Test Sample Data'!G334),'Test Sample Data'!G334&lt;$B$1,'Test Sample Data'!G334&gt;0),'Test Sample Data'!G334,$B$1),"")</f>
        <v/>
      </c>
      <c r="H335" s="17" t="str">
        <f>IF(SUM('Test Sample Data'!H$3:H$98)&gt;10,IF(AND(ISNUMBER('Test Sample Data'!H334),'Test Sample Data'!H334&lt;$B$1,'Test Sample Data'!H334&gt;0),'Test Sample Data'!H334,$B$1),"")</f>
        <v/>
      </c>
      <c r="I335" s="17" t="str">
        <f>IF(SUM('Test Sample Data'!I$3:I$98)&gt;10,IF(AND(ISNUMBER('Test Sample Data'!I334),'Test Sample Data'!I334&lt;$B$1,'Test Sample Data'!I334&gt;0),'Test Sample Data'!I334,$B$1),"")</f>
        <v/>
      </c>
      <c r="J335" s="17" t="str">
        <f>IF(SUM('Test Sample Data'!J$3:J$98)&gt;10,IF(AND(ISNUMBER('Test Sample Data'!J334),'Test Sample Data'!J334&lt;$B$1,'Test Sample Data'!J334&gt;0),'Test Sample Data'!J334,$B$1),"")</f>
        <v/>
      </c>
      <c r="K335" s="17" t="str">
        <f>IF(SUM('Test Sample Data'!K$3:K$98)&gt;10,IF(AND(ISNUMBER('Test Sample Data'!K334),'Test Sample Data'!K334&lt;$B$1,'Test Sample Data'!K334&gt;0),'Test Sample Data'!K334,$B$1),"")</f>
        <v/>
      </c>
      <c r="L335" s="17" t="str">
        <f>IF(SUM('Test Sample Data'!L$3:L$98)&gt;10,IF(AND(ISNUMBER('Test Sample Data'!L334),'Test Sample Data'!L334&lt;$B$1,'Test Sample Data'!L334&gt;0),'Test Sample Data'!L334,$B$1),"")</f>
        <v/>
      </c>
      <c r="M335" s="17" t="str">
        <f>IF(SUM('Test Sample Data'!M$3:M$98)&gt;10,IF(AND(ISNUMBER('Test Sample Data'!M334),'Test Sample Data'!M334&lt;$B$1,'Test Sample Data'!M334&gt;0),'Test Sample Data'!M334,$B$1),"")</f>
        <v/>
      </c>
      <c r="N335" s="17" t="str">
        <f>'Gene Table'!E334</f>
        <v>hsa-miR-621</v>
      </c>
      <c r="O335" s="17" t="str">
        <f>'Gene Table'!B334</f>
        <v>N20</v>
      </c>
      <c r="P335" s="17" t="str">
        <f>IF(SUM('Control Sample Data'!D$3:D$98)&gt;10,IF(AND(ISNUMBER('Control Sample Data'!D334),'Control Sample Data'!D334&lt;$B$1,'Control Sample Data'!D334&gt;0),'Control Sample Data'!D334,$B$1),"")</f>
        <v/>
      </c>
      <c r="Q335" s="17" t="str">
        <f>IF(SUM('Control Sample Data'!E$3:E$98)&gt;10,IF(AND(ISNUMBER('Control Sample Data'!E334),'Control Sample Data'!E334&lt;$B$1,'Control Sample Data'!E334&gt;0),'Control Sample Data'!E334,$B$1),"")</f>
        <v/>
      </c>
      <c r="R335" s="17" t="str">
        <f>IF(SUM('Control Sample Data'!F$3:F$98)&gt;10,IF(AND(ISNUMBER('Control Sample Data'!F334),'Control Sample Data'!F334&lt;$B$1,'Control Sample Data'!F334&gt;0),'Control Sample Data'!F334,$B$1),"")</f>
        <v/>
      </c>
      <c r="S335" s="17" t="str">
        <f>IF(SUM('Control Sample Data'!G$3:G$98)&gt;10,IF(AND(ISNUMBER('Control Sample Data'!G334),'Control Sample Data'!G334&lt;$B$1,'Control Sample Data'!G334&gt;0),'Control Sample Data'!G334,$B$1),"")</f>
        <v/>
      </c>
      <c r="T335" s="17" t="str">
        <f>IF(SUM('Control Sample Data'!H$3:H$98)&gt;10,IF(AND(ISNUMBER('Control Sample Data'!H334),'Control Sample Data'!H334&lt;$B$1,'Control Sample Data'!H334&gt;0),'Control Sample Data'!H334,$B$1),"")</f>
        <v/>
      </c>
      <c r="U335" s="17" t="str">
        <f>IF(SUM('Control Sample Data'!I$3:I$98)&gt;10,IF(AND(ISNUMBER('Control Sample Data'!I334),'Control Sample Data'!I334&lt;$B$1,'Control Sample Data'!I334&gt;0),'Control Sample Data'!I334,$B$1),"")</f>
        <v/>
      </c>
      <c r="V335" s="17" t="str">
        <f>IF(SUM('Control Sample Data'!J$3:J$98)&gt;10,IF(AND(ISNUMBER('Control Sample Data'!J334),'Control Sample Data'!J334&lt;$B$1,'Control Sample Data'!J334&gt;0),'Control Sample Data'!J334,$B$1),"")</f>
        <v/>
      </c>
      <c r="W335" s="17" t="str">
        <f>IF(SUM('Control Sample Data'!K$3:K$98)&gt;10,IF(AND(ISNUMBER('Control Sample Data'!K334),'Control Sample Data'!K334&lt;$B$1,'Control Sample Data'!K334&gt;0),'Control Sample Data'!K334,$B$1),"")</f>
        <v/>
      </c>
      <c r="X335" s="17" t="str">
        <f>IF(SUM('Control Sample Data'!L$3:L$98)&gt;10,IF(AND(ISNUMBER('Control Sample Data'!L334),'Control Sample Data'!L334&lt;$B$1,'Control Sample Data'!L334&gt;0),'Control Sample Data'!L334,$B$1),"")</f>
        <v/>
      </c>
      <c r="Y335" s="17" t="str">
        <f>IF(SUM('Control Sample Data'!M$3:M$98)&gt;10,IF(AND(ISNUMBER('Control Sample Data'!M334),'Control Sample Data'!M334&lt;$B$1,'Control Sample Data'!M334&gt;0),'Control Sample Data'!M334,$B$1),"")</f>
        <v/>
      </c>
      <c r="AT335" s="36" t="str">
        <f t="shared" si="216"/>
        <v/>
      </c>
      <c r="AU335" s="36" t="str">
        <f t="shared" si="217"/>
        <v/>
      </c>
      <c r="AV335" s="36" t="str">
        <f t="shared" si="218"/>
        <v/>
      </c>
      <c r="AW335" s="36" t="str">
        <f t="shared" si="219"/>
        <v/>
      </c>
      <c r="AX335" s="36" t="str">
        <f t="shared" si="220"/>
        <v/>
      </c>
      <c r="AY335" s="36" t="str">
        <f t="shared" si="221"/>
        <v/>
      </c>
      <c r="AZ335" s="36" t="str">
        <f t="shared" si="222"/>
        <v/>
      </c>
      <c r="BA335" s="36" t="str">
        <f t="shared" si="223"/>
        <v/>
      </c>
      <c r="BB335" s="36" t="str">
        <f t="shared" si="224"/>
        <v/>
      </c>
      <c r="BC335" s="36" t="str">
        <f t="shared" si="225"/>
        <v/>
      </c>
      <c r="BD335" s="36" t="str">
        <f t="shared" si="226"/>
        <v/>
      </c>
      <c r="BE335" s="36" t="str">
        <f t="shared" si="227"/>
        <v/>
      </c>
      <c r="BF335" s="36" t="str">
        <f t="shared" si="228"/>
        <v/>
      </c>
      <c r="BG335" s="36" t="str">
        <f t="shared" si="229"/>
        <v/>
      </c>
      <c r="BH335" s="36" t="str">
        <f t="shared" si="230"/>
        <v/>
      </c>
      <c r="BI335" s="36" t="str">
        <f t="shared" si="231"/>
        <v/>
      </c>
      <c r="BJ335" s="36" t="str">
        <f t="shared" si="232"/>
        <v/>
      </c>
      <c r="BK335" s="36" t="str">
        <f t="shared" si="233"/>
        <v/>
      </c>
      <c r="BL335" s="36" t="str">
        <f t="shared" si="234"/>
        <v/>
      </c>
      <c r="BM335" s="36" t="str">
        <f t="shared" si="235"/>
        <v/>
      </c>
      <c r="BN335" s="38" t="e">
        <f t="shared" si="214"/>
        <v>#DIV/0!</v>
      </c>
      <c r="BO335" s="38" t="e">
        <f t="shared" si="215"/>
        <v>#DIV/0!</v>
      </c>
      <c r="BP335" s="39" t="str">
        <f t="shared" si="236"/>
        <v/>
      </c>
      <c r="BQ335" s="39" t="str">
        <f t="shared" si="237"/>
        <v/>
      </c>
      <c r="BR335" s="39" t="str">
        <f t="shared" si="238"/>
        <v/>
      </c>
      <c r="BS335" s="39" t="str">
        <f t="shared" si="239"/>
        <v/>
      </c>
      <c r="BT335" s="39" t="str">
        <f t="shared" si="240"/>
        <v/>
      </c>
      <c r="BU335" s="39" t="str">
        <f t="shared" si="241"/>
        <v/>
      </c>
      <c r="BV335" s="39" t="str">
        <f t="shared" si="242"/>
        <v/>
      </c>
      <c r="BW335" s="39" t="str">
        <f t="shared" si="243"/>
        <v/>
      </c>
      <c r="BX335" s="39" t="str">
        <f t="shared" si="244"/>
        <v/>
      </c>
      <c r="BY335" s="39" t="str">
        <f t="shared" si="245"/>
        <v/>
      </c>
      <c r="BZ335" s="39" t="str">
        <f t="shared" si="246"/>
        <v/>
      </c>
      <c r="CA335" s="39" t="str">
        <f t="shared" si="247"/>
        <v/>
      </c>
      <c r="CB335" s="39" t="str">
        <f t="shared" si="248"/>
        <v/>
      </c>
      <c r="CC335" s="39" t="str">
        <f t="shared" si="249"/>
        <v/>
      </c>
      <c r="CD335" s="39" t="str">
        <f t="shared" si="250"/>
        <v/>
      </c>
      <c r="CE335" s="39" t="str">
        <f t="shared" si="251"/>
        <v/>
      </c>
      <c r="CF335" s="39" t="str">
        <f t="shared" si="252"/>
        <v/>
      </c>
      <c r="CG335" s="39" t="str">
        <f t="shared" si="253"/>
        <v/>
      </c>
      <c r="CH335" s="39" t="str">
        <f t="shared" si="254"/>
        <v/>
      </c>
      <c r="CI335" s="39" t="str">
        <f t="shared" si="255"/>
        <v/>
      </c>
    </row>
    <row r="336" spans="1:87">
      <c r="A336" s="18"/>
      <c r="B336" s="15" t="str">
        <f>'Gene Table'!E335</f>
        <v>hsa-miR-549</v>
      </c>
      <c r="C336" s="15" t="str">
        <f>'Gene Table'!B335</f>
        <v>N21</v>
      </c>
      <c r="D336" s="16" t="str">
        <f>IF(SUM('Test Sample Data'!D$3:D$98)&gt;10,IF(AND(ISNUMBER('Test Sample Data'!D335),'Test Sample Data'!D335&lt;$B$1,'Test Sample Data'!D335&gt;0),'Test Sample Data'!D335,$B$1),"")</f>
        <v/>
      </c>
      <c r="E336" s="17" t="str">
        <f>IF(SUM('Test Sample Data'!E$3:E$98)&gt;10,IF(AND(ISNUMBER('Test Sample Data'!E335),'Test Sample Data'!E335&lt;$B$1,'Test Sample Data'!E335&gt;0),'Test Sample Data'!E335,$B$1),"")</f>
        <v/>
      </c>
      <c r="F336" s="17" t="str">
        <f>IF(SUM('Test Sample Data'!F$3:F$98)&gt;10,IF(AND(ISNUMBER('Test Sample Data'!F335),'Test Sample Data'!F335&lt;$B$1,'Test Sample Data'!F335&gt;0),'Test Sample Data'!F335,$B$1),"")</f>
        <v/>
      </c>
      <c r="G336" s="17" t="str">
        <f>IF(SUM('Test Sample Data'!G$3:G$98)&gt;10,IF(AND(ISNUMBER('Test Sample Data'!G335),'Test Sample Data'!G335&lt;$B$1,'Test Sample Data'!G335&gt;0),'Test Sample Data'!G335,$B$1),"")</f>
        <v/>
      </c>
      <c r="H336" s="17" t="str">
        <f>IF(SUM('Test Sample Data'!H$3:H$98)&gt;10,IF(AND(ISNUMBER('Test Sample Data'!H335),'Test Sample Data'!H335&lt;$B$1,'Test Sample Data'!H335&gt;0),'Test Sample Data'!H335,$B$1),"")</f>
        <v/>
      </c>
      <c r="I336" s="17" t="str">
        <f>IF(SUM('Test Sample Data'!I$3:I$98)&gt;10,IF(AND(ISNUMBER('Test Sample Data'!I335),'Test Sample Data'!I335&lt;$B$1,'Test Sample Data'!I335&gt;0),'Test Sample Data'!I335,$B$1),"")</f>
        <v/>
      </c>
      <c r="J336" s="17" t="str">
        <f>IF(SUM('Test Sample Data'!J$3:J$98)&gt;10,IF(AND(ISNUMBER('Test Sample Data'!J335),'Test Sample Data'!J335&lt;$B$1,'Test Sample Data'!J335&gt;0),'Test Sample Data'!J335,$B$1),"")</f>
        <v/>
      </c>
      <c r="K336" s="17" t="str">
        <f>IF(SUM('Test Sample Data'!K$3:K$98)&gt;10,IF(AND(ISNUMBER('Test Sample Data'!K335),'Test Sample Data'!K335&lt;$B$1,'Test Sample Data'!K335&gt;0),'Test Sample Data'!K335,$B$1),"")</f>
        <v/>
      </c>
      <c r="L336" s="17" t="str">
        <f>IF(SUM('Test Sample Data'!L$3:L$98)&gt;10,IF(AND(ISNUMBER('Test Sample Data'!L335),'Test Sample Data'!L335&lt;$B$1,'Test Sample Data'!L335&gt;0),'Test Sample Data'!L335,$B$1),"")</f>
        <v/>
      </c>
      <c r="M336" s="17" t="str">
        <f>IF(SUM('Test Sample Data'!M$3:M$98)&gt;10,IF(AND(ISNUMBER('Test Sample Data'!M335),'Test Sample Data'!M335&lt;$B$1,'Test Sample Data'!M335&gt;0),'Test Sample Data'!M335,$B$1),"")</f>
        <v/>
      </c>
      <c r="N336" s="17" t="str">
        <f>'Gene Table'!E335</f>
        <v>hsa-miR-549</v>
      </c>
      <c r="O336" s="17" t="str">
        <f>'Gene Table'!B335</f>
        <v>N21</v>
      </c>
      <c r="P336" s="17" t="str">
        <f>IF(SUM('Control Sample Data'!D$3:D$98)&gt;10,IF(AND(ISNUMBER('Control Sample Data'!D335),'Control Sample Data'!D335&lt;$B$1,'Control Sample Data'!D335&gt;0),'Control Sample Data'!D335,$B$1),"")</f>
        <v/>
      </c>
      <c r="Q336" s="17" t="str">
        <f>IF(SUM('Control Sample Data'!E$3:E$98)&gt;10,IF(AND(ISNUMBER('Control Sample Data'!E335),'Control Sample Data'!E335&lt;$B$1,'Control Sample Data'!E335&gt;0),'Control Sample Data'!E335,$B$1),"")</f>
        <v/>
      </c>
      <c r="R336" s="17" t="str">
        <f>IF(SUM('Control Sample Data'!F$3:F$98)&gt;10,IF(AND(ISNUMBER('Control Sample Data'!F335),'Control Sample Data'!F335&lt;$B$1,'Control Sample Data'!F335&gt;0),'Control Sample Data'!F335,$B$1),"")</f>
        <v/>
      </c>
      <c r="S336" s="17" t="str">
        <f>IF(SUM('Control Sample Data'!G$3:G$98)&gt;10,IF(AND(ISNUMBER('Control Sample Data'!G335),'Control Sample Data'!G335&lt;$B$1,'Control Sample Data'!G335&gt;0),'Control Sample Data'!G335,$B$1),"")</f>
        <v/>
      </c>
      <c r="T336" s="17" t="str">
        <f>IF(SUM('Control Sample Data'!H$3:H$98)&gt;10,IF(AND(ISNUMBER('Control Sample Data'!H335),'Control Sample Data'!H335&lt;$B$1,'Control Sample Data'!H335&gt;0),'Control Sample Data'!H335,$B$1),"")</f>
        <v/>
      </c>
      <c r="U336" s="17" t="str">
        <f>IF(SUM('Control Sample Data'!I$3:I$98)&gt;10,IF(AND(ISNUMBER('Control Sample Data'!I335),'Control Sample Data'!I335&lt;$B$1,'Control Sample Data'!I335&gt;0),'Control Sample Data'!I335,$B$1),"")</f>
        <v/>
      </c>
      <c r="V336" s="17" t="str">
        <f>IF(SUM('Control Sample Data'!J$3:J$98)&gt;10,IF(AND(ISNUMBER('Control Sample Data'!J335),'Control Sample Data'!J335&lt;$B$1,'Control Sample Data'!J335&gt;0),'Control Sample Data'!J335,$B$1),"")</f>
        <v/>
      </c>
      <c r="W336" s="17" t="str">
        <f>IF(SUM('Control Sample Data'!K$3:K$98)&gt;10,IF(AND(ISNUMBER('Control Sample Data'!K335),'Control Sample Data'!K335&lt;$B$1,'Control Sample Data'!K335&gt;0),'Control Sample Data'!K335,$B$1),"")</f>
        <v/>
      </c>
      <c r="X336" s="17" t="str">
        <f>IF(SUM('Control Sample Data'!L$3:L$98)&gt;10,IF(AND(ISNUMBER('Control Sample Data'!L335),'Control Sample Data'!L335&lt;$B$1,'Control Sample Data'!L335&gt;0),'Control Sample Data'!L335,$B$1),"")</f>
        <v/>
      </c>
      <c r="Y336" s="17" t="str">
        <f>IF(SUM('Control Sample Data'!M$3:M$98)&gt;10,IF(AND(ISNUMBER('Control Sample Data'!M335),'Control Sample Data'!M335&lt;$B$1,'Control Sample Data'!M335&gt;0),'Control Sample Data'!M335,$B$1),"")</f>
        <v/>
      </c>
      <c r="AT336" s="36" t="str">
        <f t="shared" si="216"/>
        <v/>
      </c>
      <c r="AU336" s="36" t="str">
        <f t="shared" si="217"/>
        <v/>
      </c>
      <c r="AV336" s="36" t="str">
        <f t="shared" si="218"/>
        <v/>
      </c>
      <c r="AW336" s="36" t="str">
        <f t="shared" si="219"/>
        <v/>
      </c>
      <c r="AX336" s="36" t="str">
        <f t="shared" si="220"/>
        <v/>
      </c>
      <c r="AY336" s="36" t="str">
        <f t="shared" si="221"/>
        <v/>
      </c>
      <c r="AZ336" s="36" t="str">
        <f t="shared" si="222"/>
        <v/>
      </c>
      <c r="BA336" s="36" t="str">
        <f t="shared" si="223"/>
        <v/>
      </c>
      <c r="BB336" s="36" t="str">
        <f t="shared" si="224"/>
        <v/>
      </c>
      <c r="BC336" s="36" t="str">
        <f t="shared" si="225"/>
        <v/>
      </c>
      <c r="BD336" s="36" t="str">
        <f t="shared" si="226"/>
        <v/>
      </c>
      <c r="BE336" s="36" t="str">
        <f t="shared" si="227"/>
        <v/>
      </c>
      <c r="BF336" s="36" t="str">
        <f t="shared" si="228"/>
        <v/>
      </c>
      <c r="BG336" s="36" t="str">
        <f t="shared" si="229"/>
        <v/>
      </c>
      <c r="BH336" s="36" t="str">
        <f t="shared" si="230"/>
        <v/>
      </c>
      <c r="BI336" s="36" t="str">
        <f t="shared" si="231"/>
        <v/>
      </c>
      <c r="BJ336" s="36" t="str">
        <f t="shared" si="232"/>
        <v/>
      </c>
      <c r="BK336" s="36" t="str">
        <f t="shared" si="233"/>
        <v/>
      </c>
      <c r="BL336" s="36" t="str">
        <f t="shared" si="234"/>
        <v/>
      </c>
      <c r="BM336" s="36" t="str">
        <f t="shared" si="235"/>
        <v/>
      </c>
      <c r="BN336" s="38" t="e">
        <f t="shared" si="214"/>
        <v>#DIV/0!</v>
      </c>
      <c r="BO336" s="38" t="e">
        <f t="shared" si="215"/>
        <v>#DIV/0!</v>
      </c>
      <c r="BP336" s="39" t="str">
        <f t="shared" si="236"/>
        <v/>
      </c>
      <c r="BQ336" s="39" t="str">
        <f t="shared" si="237"/>
        <v/>
      </c>
      <c r="BR336" s="39" t="str">
        <f t="shared" si="238"/>
        <v/>
      </c>
      <c r="BS336" s="39" t="str">
        <f t="shared" si="239"/>
        <v/>
      </c>
      <c r="BT336" s="39" t="str">
        <f t="shared" si="240"/>
        <v/>
      </c>
      <c r="BU336" s="39" t="str">
        <f t="shared" si="241"/>
        <v/>
      </c>
      <c r="BV336" s="39" t="str">
        <f t="shared" si="242"/>
        <v/>
      </c>
      <c r="BW336" s="39" t="str">
        <f t="shared" si="243"/>
        <v/>
      </c>
      <c r="BX336" s="39" t="str">
        <f t="shared" si="244"/>
        <v/>
      </c>
      <c r="BY336" s="39" t="str">
        <f t="shared" si="245"/>
        <v/>
      </c>
      <c r="BZ336" s="39" t="str">
        <f t="shared" si="246"/>
        <v/>
      </c>
      <c r="CA336" s="39" t="str">
        <f t="shared" si="247"/>
        <v/>
      </c>
      <c r="CB336" s="39" t="str">
        <f t="shared" si="248"/>
        <v/>
      </c>
      <c r="CC336" s="39" t="str">
        <f t="shared" si="249"/>
        <v/>
      </c>
      <c r="CD336" s="39" t="str">
        <f t="shared" si="250"/>
        <v/>
      </c>
      <c r="CE336" s="39" t="str">
        <f t="shared" si="251"/>
        <v/>
      </c>
      <c r="CF336" s="39" t="str">
        <f t="shared" si="252"/>
        <v/>
      </c>
      <c r="CG336" s="39" t="str">
        <f t="shared" si="253"/>
        <v/>
      </c>
      <c r="CH336" s="39" t="str">
        <f t="shared" si="254"/>
        <v/>
      </c>
      <c r="CI336" s="39" t="str">
        <f t="shared" si="255"/>
        <v/>
      </c>
    </row>
    <row r="337" spans="1:87">
      <c r="A337" s="18"/>
      <c r="B337" s="15" t="str">
        <f>'Gene Table'!E336</f>
        <v>hsa-miR-640</v>
      </c>
      <c r="C337" s="15" t="str">
        <f>'Gene Table'!B336</f>
        <v>N22</v>
      </c>
      <c r="D337" s="16" t="str">
        <f>IF(SUM('Test Sample Data'!D$3:D$98)&gt;10,IF(AND(ISNUMBER('Test Sample Data'!D336),'Test Sample Data'!D336&lt;$B$1,'Test Sample Data'!D336&gt;0),'Test Sample Data'!D336,$B$1),"")</f>
        <v/>
      </c>
      <c r="E337" s="17" t="str">
        <f>IF(SUM('Test Sample Data'!E$3:E$98)&gt;10,IF(AND(ISNUMBER('Test Sample Data'!E336),'Test Sample Data'!E336&lt;$B$1,'Test Sample Data'!E336&gt;0),'Test Sample Data'!E336,$B$1),"")</f>
        <v/>
      </c>
      <c r="F337" s="17" t="str">
        <f>IF(SUM('Test Sample Data'!F$3:F$98)&gt;10,IF(AND(ISNUMBER('Test Sample Data'!F336),'Test Sample Data'!F336&lt;$B$1,'Test Sample Data'!F336&gt;0),'Test Sample Data'!F336,$B$1),"")</f>
        <v/>
      </c>
      <c r="G337" s="17" t="str">
        <f>IF(SUM('Test Sample Data'!G$3:G$98)&gt;10,IF(AND(ISNUMBER('Test Sample Data'!G336),'Test Sample Data'!G336&lt;$B$1,'Test Sample Data'!G336&gt;0),'Test Sample Data'!G336,$B$1),"")</f>
        <v/>
      </c>
      <c r="H337" s="17" t="str">
        <f>IF(SUM('Test Sample Data'!H$3:H$98)&gt;10,IF(AND(ISNUMBER('Test Sample Data'!H336),'Test Sample Data'!H336&lt;$B$1,'Test Sample Data'!H336&gt;0),'Test Sample Data'!H336,$B$1),"")</f>
        <v/>
      </c>
      <c r="I337" s="17" t="str">
        <f>IF(SUM('Test Sample Data'!I$3:I$98)&gt;10,IF(AND(ISNUMBER('Test Sample Data'!I336),'Test Sample Data'!I336&lt;$B$1,'Test Sample Data'!I336&gt;0),'Test Sample Data'!I336,$B$1),"")</f>
        <v/>
      </c>
      <c r="J337" s="17" t="str">
        <f>IF(SUM('Test Sample Data'!J$3:J$98)&gt;10,IF(AND(ISNUMBER('Test Sample Data'!J336),'Test Sample Data'!J336&lt;$B$1,'Test Sample Data'!J336&gt;0),'Test Sample Data'!J336,$B$1),"")</f>
        <v/>
      </c>
      <c r="K337" s="17" t="str">
        <f>IF(SUM('Test Sample Data'!K$3:K$98)&gt;10,IF(AND(ISNUMBER('Test Sample Data'!K336),'Test Sample Data'!K336&lt;$B$1,'Test Sample Data'!K336&gt;0),'Test Sample Data'!K336,$B$1),"")</f>
        <v/>
      </c>
      <c r="L337" s="17" t="str">
        <f>IF(SUM('Test Sample Data'!L$3:L$98)&gt;10,IF(AND(ISNUMBER('Test Sample Data'!L336),'Test Sample Data'!L336&lt;$B$1,'Test Sample Data'!L336&gt;0),'Test Sample Data'!L336,$B$1),"")</f>
        <v/>
      </c>
      <c r="M337" s="17" t="str">
        <f>IF(SUM('Test Sample Data'!M$3:M$98)&gt;10,IF(AND(ISNUMBER('Test Sample Data'!M336),'Test Sample Data'!M336&lt;$B$1,'Test Sample Data'!M336&gt;0),'Test Sample Data'!M336,$B$1),"")</f>
        <v/>
      </c>
      <c r="N337" s="17" t="str">
        <f>'Gene Table'!E336</f>
        <v>hsa-miR-640</v>
      </c>
      <c r="O337" s="17" t="str">
        <f>'Gene Table'!B336</f>
        <v>N22</v>
      </c>
      <c r="P337" s="17" t="str">
        <f>IF(SUM('Control Sample Data'!D$3:D$98)&gt;10,IF(AND(ISNUMBER('Control Sample Data'!D336),'Control Sample Data'!D336&lt;$B$1,'Control Sample Data'!D336&gt;0),'Control Sample Data'!D336,$B$1),"")</f>
        <v/>
      </c>
      <c r="Q337" s="17" t="str">
        <f>IF(SUM('Control Sample Data'!E$3:E$98)&gt;10,IF(AND(ISNUMBER('Control Sample Data'!E336),'Control Sample Data'!E336&lt;$B$1,'Control Sample Data'!E336&gt;0),'Control Sample Data'!E336,$B$1),"")</f>
        <v/>
      </c>
      <c r="R337" s="17" t="str">
        <f>IF(SUM('Control Sample Data'!F$3:F$98)&gt;10,IF(AND(ISNUMBER('Control Sample Data'!F336),'Control Sample Data'!F336&lt;$B$1,'Control Sample Data'!F336&gt;0),'Control Sample Data'!F336,$B$1),"")</f>
        <v/>
      </c>
      <c r="S337" s="17" t="str">
        <f>IF(SUM('Control Sample Data'!G$3:G$98)&gt;10,IF(AND(ISNUMBER('Control Sample Data'!G336),'Control Sample Data'!G336&lt;$B$1,'Control Sample Data'!G336&gt;0),'Control Sample Data'!G336,$B$1),"")</f>
        <v/>
      </c>
      <c r="T337" s="17" t="str">
        <f>IF(SUM('Control Sample Data'!H$3:H$98)&gt;10,IF(AND(ISNUMBER('Control Sample Data'!H336),'Control Sample Data'!H336&lt;$B$1,'Control Sample Data'!H336&gt;0),'Control Sample Data'!H336,$B$1),"")</f>
        <v/>
      </c>
      <c r="U337" s="17" t="str">
        <f>IF(SUM('Control Sample Data'!I$3:I$98)&gt;10,IF(AND(ISNUMBER('Control Sample Data'!I336),'Control Sample Data'!I336&lt;$B$1,'Control Sample Data'!I336&gt;0),'Control Sample Data'!I336,$B$1),"")</f>
        <v/>
      </c>
      <c r="V337" s="17" t="str">
        <f>IF(SUM('Control Sample Data'!J$3:J$98)&gt;10,IF(AND(ISNUMBER('Control Sample Data'!J336),'Control Sample Data'!J336&lt;$B$1,'Control Sample Data'!J336&gt;0),'Control Sample Data'!J336,$B$1),"")</f>
        <v/>
      </c>
      <c r="W337" s="17" t="str">
        <f>IF(SUM('Control Sample Data'!K$3:K$98)&gt;10,IF(AND(ISNUMBER('Control Sample Data'!K336),'Control Sample Data'!K336&lt;$B$1,'Control Sample Data'!K336&gt;0),'Control Sample Data'!K336,$B$1),"")</f>
        <v/>
      </c>
      <c r="X337" s="17" t="str">
        <f>IF(SUM('Control Sample Data'!L$3:L$98)&gt;10,IF(AND(ISNUMBER('Control Sample Data'!L336),'Control Sample Data'!L336&lt;$B$1,'Control Sample Data'!L336&gt;0),'Control Sample Data'!L336,$B$1),"")</f>
        <v/>
      </c>
      <c r="Y337" s="17" t="str">
        <f>IF(SUM('Control Sample Data'!M$3:M$98)&gt;10,IF(AND(ISNUMBER('Control Sample Data'!M336),'Control Sample Data'!M336&lt;$B$1,'Control Sample Data'!M336&gt;0),'Control Sample Data'!M336,$B$1),"")</f>
        <v/>
      </c>
      <c r="AT337" s="36" t="str">
        <f t="shared" si="216"/>
        <v/>
      </c>
      <c r="AU337" s="36" t="str">
        <f t="shared" si="217"/>
        <v/>
      </c>
      <c r="AV337" s="36" t="str">
        <f t="shared" si="218"/>
        <v/>
      </c>
      <c r="AW337" s="36" t="str">
        <f t="shared" si="219"/>
        <v/>
      </c>
      <c r="AX337" s="36" t="str">
        <f t="shared" si="220"/>
        <v/>
      </c>
      <c r="AY337" s="36" t="str">
        <f t="shared" si="221"/>
        <v/>
      </c>
      <c r="AZ337" s="36" t="str">
        <f t="shared" si="222"/>
        <v/>
      </c>
      <c r="BA337" s="36" t="str">
        <f t="shared" si="223"/>
        <v/>
      </c>
      <c r="BB337" s="36" t="str">
        <f t="shared" si="224"/>
        <v/>
      </c>
      <c r="BC337" s="36" t="str">
        <f t="shared" si="225"/>
        <v/>
      </c>
      <c r="BD337" s="36" t="str">
        <f t="shared" si="226"/>
        <v/>
      </c>
      <c r="BE337" s="36" t="str">
        <f t="shared" si="227"/>
        <v/>
      </c>
      <c r="BF337" s="36" t="str">
        <f t="shared" si="228"/>
        <v/>
      </c>
      <c r="BG337" s="36" t="str">
        <f t="shared" si="229"/>
        <v/>
      </c>
      <c r="BH337" s="36" t="str">
        <f t="shared" si="230"/>
        <v/>
      </c>
      <c r="BI337" s="36" t="str">
        <f t="shared" si="231"/>
        <v/>
      </c>
      <c r="BJ337" s="36" t="str">
        <f t="shared" si="232"/>
        <v/>
      </c>
      <c r="BK337" s="36" t="str">
        <f t="shared" si="233"/>
        <v/>
      </c>
      <c r="BL337" s="36" t="str">
        <f t="shared" si="234"/>
        <v/>
      </c>
      <c r="BM337" s="36" t="str">
        <f t="shared" si="235"/>
        <v/>
      </c>
      <c r="BN337" s="38" t="e">
        <f t="shared" si="214"/>
        <v>#DIV/0!</v>
      </c>
      <c r="BO337" s="38" t="e">
        <f t="shared" si="215"/>
        <v>#DIV/0!</v>
      </c>
      <c r="BP337" s="39" t="str">
        <f t="shared" si="236"/>
        <v/>
      </c>
      <c r="BQ337" s="39" t="str">
        <f t="shared" si="237"/>
        <v/>
      </c>
      <c r="BR337" s="39" t="str">
        <f t="shared" si="238"/>
        <v/>
      </c>
      <c r="BS337" s="39" t="str">
        <f t="shared" si="239"/>
        <v/>
      </c>
      <c r="BT337" s="39" t="str">
        <f t="shared" si="240"/>
        <v/>
      </c>
      <c r="BU337" s="39" t="str">
        <f t="shared" si="241"/>
        <v/>
      </c>
      <c r="BV337" s="39" t="str">
        <f t="shared" si="242"/>
        <v/>
      </c>
      <c r="BW337" s="39" t="str">
        <f t="shared" si="243"/>
        <v/>
      </c>
      <c r="BX337" s="39" t="str">
        <f t="shared" si="244"/>
        <v/>
      </c>
      <c r="BY337" s="39" t="str">
        <f t="shared" si="245"/>
        <v/>
      </c>
      <c r="BZ337" s="39" t="str">
        <f t="shared" si="246"/>
        <v/>
      </c>
      <c r="CA337" s="39" t="str">
        <f t="shared" si="247"/>
        <v/>
      </c>
      <c r="CB337" s="39" t="str">
        <f t="shared" si="248"/>
        <v/>
      </c>
      <c r="CC337" s="39" t="str">
        <f t="shared" si="249"/>
        <v/>
      </c>
      <c r="CD337" s="39" t="str">
        <f t="shared" si="250"/>
        <v/>
      </c>
      <c r="CE337" s="39" t="str">
        <f t="shared" si="251"/>
        <v/>
      </c>
      <c r="CF337" s="39" t="str">
        <f t="shared" si="252"/>
        <v/>
      </c>
      <c r="CG337" s="39" t="str">
        <f t="shared" si="253"/>
        <v/>
      </c>
      <c r="CH337" s="39" t="str">
        <f t="shared" si="254"/>
        <v/>
      </c>
      <c r="CI337" s="39" t="str">
        <f t="shared" si="255"/>
        <v/>
      </c>
    </row>
    <row r="338" spans="1:87">
      <c r="A338" s="18"/>
      <c r="B338" s="15" t="str">
        <f>'Gene Table'!E337</f>
        <v>hsa-miR-554</v>
      </c>
      <c r="C338" s="15" t="str">
        <f>'Gene Table'!B337</f>
        <v>N23</v>
      </c>
      <c r="D338" s="16" t="str">
        <f>IF(SUM('Test Sample Data'!D$3:D$98)&gt;10,IF(AND(ISNUMBER('Test Sample Data'!D337),'Test Sample Data'!D337&lt;$B$1,'Test Sample Data'!D337&gt;0),'Test Sample Data'!D337,$B$1),"")</f>
        <v/>
      </c>
      <c r="E338" s="17" t="str">
        <f>IF(SUM('Test Sample Data'!E$3:E$98)&gt;10,IF(AND(ISNUMBER('Test Sample Data'!E337),'Test Sample Data'!E337&lt;$B$1,'Test Sample Data'!E337&gt;0),'Test Sample Data'!E337,$B$1),"")</f>
        <v/>
      </c>
      <c r="F338" s="17" t="str">
        <f>IF(SUM('Test Sample Data'!F$3:F$98)&gt;10,IF(AND(ISNUMBER('Test Sample Data'!F337),'Test Sample Data'!F337&lt;$B$1,'Test Sample Data'!F337&gt;0),'Test Sample Data'!F337,$B$1),"")</f>
        <v/>
      </c>
      <c r="G338" s="17" t="str">
        <f>IF(SUM('Test Sample Data'!G$3:G$98)&gt;10,IF(AND(ISNUMBER('Test Sample Data'!G337),'Test Sample Data'!G337&lt;$B$1,'Test Sample Data'!G337&gt;0),'Test Sample Data'!G337,$B$1),"")</f>
        <v/>
      </c>
      <c r="H338" s="17" t="str">
        <f>IF(SUM('Test Sample Data'!H$3:H$98)&gt;10,IF(AND(ISNUMBER('Test Sample Data'!H337),'Test Sample Data'!H337&lt;$B$1,'Test Sample Data'!H337&gt;0),'Test Sample Data'!H337,$B$1),"")</f>
        <v/>
      </c>
      <c r="I338" s="17" t="str">
        <f>IF(SUM('Test Sample Data'!I$3:I$98)&gt;10,IF(AND(ISNUMBER('Test Sample Data'!I337),'Test Sample Data'!I337&lt;$B$1,'Test Sample Data'!I337&gt;0),'Test Sample Data'!I337,$B$1),"")</f>
        <v/>
      </c>
      <c r="J338" s="17" t="str">
        <f>IF(SUM('Test Sample Data'!J$3:J$98)&gt;10,IF(AND(ISNUMBER('Test Sample Data'!J337),'Test Sample Data'!J337&lt;$B$1,'Test Sample Data'!J337&gt;0),'Test Sample Data'!J337,$B$1),"")</f>
        <v/>
      </c>
      <c r="K338" s="17" t="str">
        <f>IF(SUM('Test Sample Data'!K$3:K$98)&gt;10,IF(AND(ISNUMBER('Test Sample Data'!K337),'Test Sample Data'!K337&lt;$B$1,'Test Sample Data'!K337&gt;0),'Test Sample Data'!K337,$B$1),"")</f>
        <v/>
      </c>
      <c r="L338" s="17" t="str">
        <f>IF(SUM('Test Sample Data'!L$3:L$98)&gt;10,IF(AND(ISNUMBER('Test Sample Data'!L337),'Test Sample Data'!L337&lt;$B$1,'Test Sample Data'!L337&gt;0),'Test Sample Data'!L337,$B$1),"")</f>
        <v/>
      </c>
      <c r="M338" s="17" t="str">
        <f>IF(SUM('Test Sample Data'!M$3:M$98)&gt;10,IF(AND(ISNUMBER('Test Sample Data'!M337),'Test Sample Data'!M337&lt;$B$1,'Test Sample Data'!M337&gt;0),'Test Sample Data'!M337,$B$1),"")</f>
        <v/>
      </c>
      <c r="N338" s="17" t="str">
        <f>'Gene Table'!E337</f>
        <v>hsa-miR-554</v>
      </c>
      <c r="O338" s="17" t="str">
        <f>'Gene Table'!B337</f>
        <v>N23</v>
      </c>
      <c r="P338" s="17" t="str">
        <f>IF(SUM('Control Sample Data'!D$3:D$98)&gt;10,IF(AND(ISNUMBER('Control Sample Data'!D337),'Control Sample Data'!D337&lt;$B$1,'Control Sample Data'!D337&gt;0),'Control Sample Data'!D337,$B$1),"")</f>
        <v/>
      </c>
      <c r="Q338" s="17" t="str">
        <f>IF(SUM('Control Sample Data'!E$3:E$98)&gt;10,IF(AND(ISNUMBER('Control Sample Data'!E337),'Control Sample Data'!E337&lt;$B$1,'Control Sample Data'!E337&gt;0),'Control Sample Data'!E337,$B$1),"")</f>
        <v/>
      </c>
      <c r="R338" s="17" t="str">
        <f>IF(SUM('Control Sample Data'!F$3:F$98)&gt;10,IF(AND(ISNUMBER('Control Sample Data'!F337),'Control Sample Data'!F337&lt;$B$1,'Control Sample Data'!F337&gt;0),'Control Sample Data'!F337,$B$1),"")</f>
        <v/>
      </c>
      <c r="S338" s="17" t="str">
        <f>IF(SUM('Control Sample Data'!G$3:G$98)&gt;10,IF(AND(ISNUMBER('Control Sample Data'!G337),'Control Sample Data'!G337&lt;$B$1,'Control Sample Data'!G337&gt;0),'Control Sample Data'!G337,$B$1),"")</f>
        <v/>
      </c>
      <c r="T338" s="17" t="str">
        <f>IF(SUM('Control Sample Data'!H$3:H$98)&gt;10,IF(AND(ISNUMBER('Control Sample Data'!H337),'Control Sample Data'!H337&lt;$B$1,'Control Sample Data'!H337&gt;0),'Control Sample Data'!H337,$B$1),"")</f>
        <v/>
      </c>
      <c r="U338" s="17" t="str">
        <f>IF(SUM('Control Sample Data'!I$3:I$98)&gt;10,IF(AND(ISNUMBER('Control Sample Data'!I337),'Control Sample Data'!I337&lt;$B$1,'Control Sample Data'!I337&gt;0),'Control Sample Data'!I337,$B$1),"")</f>
        <v/>
      </c>
      <c r="V338" s="17" t="str">
        <f>IF(SUM('Control Sample Data'!J$3:J$98)&gt;10,IF(AND(ISNUMBER('Control Sample Data'!J337),'Control Sample Data'!J337&lt;$B$1,'Control Sample Data'!J337&gt;0),'Control Sample Data'!J337,$B$1),"")</f>
        <v/>
      </c>
      <c r="W338" s="17" t="str">
        <f>IF(SUM('Control Sample Data'!K$3:K$98)&gt;10,IF(AND(ISNUMBER('Control Sample Data'!K337),'Control Sample Data'!K337&lt;$B$1,'Control Sample Data'!K337&gt;0),'Control Sample Data'!K337,$B$1),"")</f>
        <v/>
      </c>
      <c r="X338" s="17" t="str">
        <f>IF(SUM('Control Sample Data'!L$3:L$98)&gt;10,IF(AND(ISNUMBER('Control Sample Data'!L337),'Control Sample Data'!L337&lt;$B$1,'Control Sample Data'!L337&gt;0),'Control Sample Data'!L337,$B$1),"")</f>
        <v/>
      </c>
      <c r="Y338" s="17" t="str">
        <f>IF(SUM('Control Sample Data'!M$3:M$98)&gt;10,IF(AND(ISNUMBER('Control Sample Data'!M337),'Control Sample Data'!M337&lt;$B$1,'Control Sample Data'!M337&gt;0),'Control Sample Data'!M337,$B$1),"")</f>
        <v/>
      </c>
      <c r="AT338" s="36" t="str">
        <f t="shared" si="216"/>
        <v/>
      </c>
      <c r="AU338" s="36" t="str">
        <f t="shared" si="217"/>
        <v/>
      </c>
      <c r="AV338" s="36" t="str">
        <f t="shared" si="218"/>
        <v/>
      </c>
      <c r="AW338" s="36" t="str">
        <f t="shared" si="219"/>
        <v/>
      </c>
      <c r="AX338" s="36" t="str">
        <f t="shared" si="220"/>
        <v/>
      </c>
      <c r="AY338" s="36" t="str">
        <f t="shared" si="221"/>
        <v/>
      </c>
      <c r="AZ338" s="36" t="str">
        <f t="shared" si="222"/>
        <v/>
      </c>
      <c r="BA338" s="36" t="str">
        <f t="shared" si="223"/>
        <v/>
      </c>
      <c r="BB338" s="36" t="str">
        <f t="shared" si="224"/>
        <v/>
      </c>
      <c r="BC338" s="36" t="str">
        <f t="shared" si="225"/>
        <v/>
      </c>
      <c r="BD338" s="36" t="str">
        <f t="shared" si="226"/>
        <v/>
      </c>
      <c r="BE338" s="36" t="str">
        <f t="shared" si="227"/>
        <v/>
      </c>
      <c r="BF338" s="36" t="str">
        <f t="shared" si="228"/>
        <v/>
      </c>
      <c r="BG338" s="36" t="str">
        <f t="shared" si="229"/>
        <v/>
      </c>
      <c r="BH338" s="36" t="str">
        <f t="shared" si="230"/>
        <v/>
      </c>
      <c r="BI338" s="36" t="str">
        <f t="shared" si="231"/>
        <v/>
      </c>
      <c r="BJ338" s="36" t="str">
        <f t="shared" si="232"/>
        <v/>
      </c>
      <c r="BK338" s="36" t="str">
        <f t="shared" si="233"/>
        <v/>
      </c>
      <c r="BL338" s="36" t="str">
        <f t="shared" si="234"/>
        <v/>
      </c>
      <c r="BM338" s="36" t="str">
        <f t="shared" si="235"/>
        <v/>
      </c>
      <c r="BN338" s="38" t="e">
        <f t="shared" si="214"/>
        <v>#DIV/0!</v>
      </c>
      <c r="BO338" s="38" t="e">
        <f t="shared" si="215"/>
        <v>#DIV/0!</v>
      </c>
      <c r="BP338" s="39" t="str">
        <f t="shared" si="236"/>
        <v/>
      </c>
      <c r="BQ338" s="39" t="str">
        <f t="shared" si="237"/>
        <v/>
      </c>
      <c r="BR338" s="39" t="str">
        <f t="shared" si="238"/>
        <v/>
      </c>
      <c r="BS338" s="39" t="str">
        <f t="shared" si="239"/>
        <v/>
      </c>
      <c r="BT338" s="39" t="str">
        <f t="shared" si="240"/>
        <v/>
      </c>
      <c r="BU338" s="39" t="str">
        <f t="shared" si="241"/>
        <v/>
      </c>
      <c r="BV338" s="39" t="str">
        <f t="shared" si="242"/>
        <v/>
      </c>
      <c r="BW338" s="39" t="str">
        <f t="shared" si="243"/>
        <v/>
      </c>
      <c r="BX338" s="39" t="str">
        <f t="shared" si="244"/>
        <v/>
      </c>
      <c r="BY338" s="39" t="str">
        <f t="shared" si="245"/>
        <v/>
      </c>
      <c r="BZ338" s="39" t="str">
        <f t="shared" si="246"/>
        <v/>
      </c>
      <c r="CA338" s="39" t="str">
        <f t="shared" si="247"/>
        <v/>
      </c>
      <c r="CB338" s="39" t="str">
        <f t="shared" si="248"/>
        <v/>
      </c>
      <c r="CC338" s="39" t="str">
        <f t="shared" si="249"/>
        <v/>
      </c>
      <c r="CD338" s="39" t="str">
        <f t="shared" si="250"/>
        <v/>
      </c>
      <c r="CE338" s="39" t="str">
        <f t="shared" si="251"/>
        <v/>
      </c>
      <c r="CF338" s="39" t="str">
        <f t="shared" si="252"/>
        <v/>
      </c>
      <c r="CG338" s="39" t="str">
        <f t="shared" si="253"/>
        <v/>
      </c>
      <c r="CH338" s="39" t="str">
        <f t="shared" si="254"/>
        <v/>
      </c>
      <c r="CI338" s="39" t="str">
        <f t="shared" si="255"/>
        <v/>
      </c>
    </row>
    <row r="339" spans="1:87">
      <c r="A339" s="18"/>
      <c r="B339" s="15" t="str">
        <f>'Gene Table'!E338</f>
        <v>hsa-miR-758</v>
      </c>
      <c r="C339" s="15" t="str">
        <f>'Gene Table'!B338</f>
        <v>N24</v>
      </c>
      <c r="D339" s="16" t="str">
        <f>IF(SUM('Test Sample Data'!D$3:D$98)&gt;10,IF(AND(ISNUMBER('Test Sample Data'!D338),'Test Sample Data'!D338&lt;$B$1,'Test Sample Data'!D338&gt;0),'Test Sample Data'!D338,$B$1),"")</f>
        <v/>
      </c>
      <c r="E339" s="17" t="str">
        <f>IF(SUM('Test Sample Data'!E$3:E$98)&gt;10,IF(AND(ISNUMBER('Test Sample Data'!E338),'Test Sample Data'!E338&lt;$B$1,'Test Sample Data'!E338&gt;0),'Test Sample Data'!E338,$B$1),"")</f>
        <v/>
      </c>
      <c r="F339" s="17" t="str">
        <f>IF(SUM('Test Sample Data'!F$3:F$98)&gt;10,IF(AND(ISNUMBER('Test Sample Data'!F338),'Test Sample Data'!F338&lt;$B$1,'Test Sample Data'!F338&gt;0),'Test Sample Data'!F338,$B$1),"")</f>
        <v/>
      </c>
      <c r="G339" s="17" t="str">
        <f>IF(SUM('Test Sample Data'!G$3:G$98)&gt;10,IF(AND(ISNUMBER('Test Sample Data'!G338),'Test Sample Data'!G338&lt;$B$1,'Test Sample Data'!G338&gt;0),'Test Sample Data'!G338,$B$1),"")</f>
        <v/>
      </c>
      <c r="H339" s="17" t="str">
        <f>IF(SUM('Test Sample Data'!H$3:H$98)&gt;10,IF(AND(ISNUMBER('Test Sample Data'!H338),'Test Sample Data'!H338&lt;$B$1,'Test Sample Data'!H338&gt;0),'Test Sample Data'!H338,$B$1),"")</f>
        <v/>
      </c>
      <c r="I339" s="17" t="str">
        <f>IF(SUM('Test Sample Data'!I$3:I$98)&gt;10,IF(AND(ISNUMBER('Test Sample Data'!I338),'Test Sample Data'!I338&lt;$B$1,'Test Sample Data'!I338&gt;0),'Test Sample Data'!I338,$B$1),"")</f>
        <v/>
      </c>
      <c r="J339" s="17" t="str">
        <f>IF(SUM('Test Sample Data'!J$3:J$98)&gt;10,IF(AND(ISNUMBER('Test Sample Data'!J338),'Test Sample Data'!J338&lt;$B$1,'Test Sample Data'!J338&gt;0),'Test Sample Data'!J338,$B$1),"")</f>
        <v/>
      </c>
      <c r="K339" s="17" t="str">
        <f>IF(SUM('Test Sample Data'!K$3:K$98)&gt;10,IF(AND(ISNUMBER('Test Sample Data'!K338),'Test Sample Data'!K338&lt;$B$1,'Test Sample Data'!K338&gt;0),'Test Sample Data'!K338,$B$1),"")</f>
        <v/>
      </c>
      <c r="L339" s="17" t="str">
        <f>IF(SUM('Test Sample Data'!L$3:L$98)&gt;10,IF(AND(ISNUMBER('Test Sample Data'!L338),'Test Sample Data'!L338&lt;$B$1,'Test Sample Data'!L338&gt;0),'Test Sample Data'!L338,$B$1),"")</f>
        <v/>
      </c>
      <c r="M339" s="17" t="str">
        <f>IF(SUM('Test Sample Data'!M$3:M$98)&gt;10,IF(AND(ISNUMBER('Test Sample Data'!M338),'Test Sample Data'!M338&lt;$B$1,'Test Sample Data'!M338&gt;0),'Test Sample Data'!M338,$B$1),"")</f>
        <v/>
      </c>
      <c r="N339" s="17" t="str">
        <f>'Gene Table'!E338</f>
        <v>hsa-miR-758</v>
      </c>
      <c r="O339" s="17" t="str">
        <f>'Gene Table'!B338</f>
        <v>N24</v>
      </c>
      <c r="P339" s="17" t="str">
        <f>IF(SUM('Control Sample Data'!D$3:D$98)&gt;10,IF(AND(ISNUMBER('Control Sample Data'!D338),'Control Sample Data'!D338&lt;$B$1,'Control Sample Data'!D338&gt;0),'Control Sample Data'!D338,$B$1),"")</f>
        <v/>
      </c>
      <c r="Q339" s="17" t="str">
        <f>IF(SUM('Control Sample Data'!E$3:E$98)&gt;10,IF(AND(ISNUMBER('Control Sample Data'!E338),'Control Sample Data'!E338&lt;$B$1,'Control Sample Data'!E338&gt;0),'Control Sample Data'!E338,$B$1),"")</f>
        <v/>
      </c>
      <c r="R339" s="17" t="str">
        <f>IF(SUM('Control Sample Data'!F$3:F$98)&gt;10,IF(AND(ISNUMBER('Control Sample Data'!F338),'Control Sample Data'!F338&lt;$B$1,'Control Sample Data'!F338&gt;0),'Control Sample Data'!F338,$B$1),"")</f>
        <v/>
      </c>
      <c r="S339" s="17" t="str">
        <f>IF(SUM('Control Sample Data'!G$3:G$98)&gt;10,IF(AND(ISNUMBER('Control Sample Data'!G338),'Control Sample Data'!G338&lt;$B$1,'Control Sample Data'!G338&gt;0),'Control Sample Data'!G338,$B$1),"")</f>
        <v/>
      </c>
      <c r="T339" s="17" t="str">
        <f>IF(SUM('Control Sample Data'!H$3:H$98)&gt;10,IF(AND(ISNUMBER('Control Sample Data'!H338),'Control Sample Data'!H338&lt;$B$1,'Control Sample Data'!H338&gt;0),'Control Sample Data'!H338,$B$1),"")</f>
        <v/>
      </c>
      <c r="U339" s="17" t="str">
        <f>IF(SUM('Control Sample Data'!I$3:I$98)&gt;10,IF(AND(ISNUMBER('Control Sample Data'!I338),'Control Sample Data'!I338&lt;$B$1,'Control Sample Data'!I338&gt;0),'Control Sample Data'!I338,$B$1),"")</f>
        <v/>
      </c>
      <c r="V339" s="17" t="str">
        <f>IF(SUM('Control Sample Data'!J$3:J$98)&gt;10,IF(AND(ISNUMBER('Control Sample Data'!J338),'Control Sample Data'!J338&lt;$B$1,'Control Sample Data'!J338&gt;0),'Control Sample Data'!J338,$B$1),"")</f>
        <v/>
      </c>
      <c r="W339" s="17" t="str">
        <f>IF(SUM('Control Sample Data'!K$3:K$98)&gt;10,IF(AND(ISNUMBER('Control Sample Data'!K338),'Control Sample Data'!K338&lt;$B$1,'Control Sample Data'!K338&gt;0),'Control Sample Data'!K338,$B$1),"")</f>
        <v/>
      </c>
      <c r="X339" s="17" t="str">
        <f>IF(SUM('Control Sample Data'!L$3:L$98)&gt;10,IF(AND(ISNUMBER('Control Sample Data'!L338),'Control Sample Data'!L338&lt;$B$1,'Control Sample Data'!L338&gt;0),'Control Sample Data'!L338,$B$1),"")</f>
        <v/>
      </c>
      <c r="Y339" s="17" t="str">
        <f>IF(SUM('Control Sample Data'!M$3:M$98)&gt;10,IF(AND(ISNUMBER('Control Sample Data'!M338),'Control Sample Data'!M338&lt;$B$1,'Control Sample Data'!M338&gt;0),'Control Sample Data'!M338,$B$1),"")</f>
        <v/>
      </c>
      <c r="AT339" s="36" t="str">
        <f t="shared" si="216"/>
        <v/>
      </c>
      <c r="AU339" s="36" t="str">
        <f t="shared" si="217"/>
        <v/>
      </c>
      <c r="AV339" s="36" t="str">
        <f t="shared" si="218"/>
        <v/>
      </c>
      <c r="AW339" s="36" t="str">
        <f t="shared" si="219"/>
        <v/>
      </c>
      <c r="AX339" s="36" t="str">
        <f t="shared" si="220"/>
        <v/>
      </c>
      <c r="AY339" s="36" t="str">
        <f t="shared" si="221"/>
        <v/>
      </c>
      <c r="AZ339" s="36" t="str">
        <f t="shared" si="222"/>
        <v/>
      </c>
      <c r="BA339" s="36" t="str">
        <f t="shared" si="223"/>
        <v/>
      </c>
      <c r="BB339" s="36" t="str">
        <f t="shared" si="224"/>
        <v/>
      </c>
      <c r="BC339" s="36" t="str">
        <f t="shared" si="225"/>
        <v/>
      </c>
      <c r="BD339" s="36" t="str">
        <f t="shared" si="226"/>
        <v/>
      </c>
      <c r="BE339" s="36" t="str">
        <f t="shared" si="227"/>
        <v/>
      </c>
      <c r="BF339" s="36" t="str">
        <f t="shared" si="228"/>
        <v/>
      </c>
      <c r="BG339" s="36" t="str">
        <f t="shared" si="229"/>
        <v/>
      </c>
      <c r="BH339" s="36" t="str">
        <f t="shared" si="230"/>
        <v/>
      </c>
      <c r="BI339" s="36" t="str">
        <f t="shared" si="231"/>
        <v/>
      </c>
      <c r="BJ339" s="36" t="str">
        <f t="shared" si="232"/>
        <v/>
      </c>
      <c r="BK339" s="36" t="str">
        <f t="shared" si="233"/>
        <v/>
      </c>
      <c r="BL339" s="36" t="str">
        <f t="shared" si="234"/>
        <v/>
      </c>
      <c r="BM339" s="36" t="str">
        <f t="shared" si="235"/>
        <v/>
      </c>
      <c r="BN339" s="38" t="e">
        <f t="shared" si="214"/>
        <v>#DIV/0!</v>
      </c>
      <c r="BO339" s="38" t="e">
        <f t="shared" si="215"/>
        <v>#DIV/0!</v>
      </c>
      <c r="BP339" s="39" t="str">
        <f t="shared" si="236"/>
        <v/>
      </c>
      <c r="BQ339" s="39" t="str">
        <f t="shared" si="237"/>
        <v/>
      </c>
      <c r="BR339" s="39" t="str">
        <f t="shared" si="238"/>
        <v/>
      </c>
      <c r="BS339" s="39" t="str">
        <f t="shared" si="239"/>
        <v/>
      </c>
      <c r="BT339" s="39" t="str">
        <f t="shared" si="240"/>
        <v/>
      </c>
      <c r="BU339" s="39" t="str">
        <f t="shared" si="241"/>
        <v/>
      </c>
      <c r="BV339" s="39" t="str">
        <f t="shared" si="242"/>
        <v/>
      </c>
      <c r="BW339" s="39" t="str">
        <f t="shared" si="243"/>
        <v/>
      </c>
      <c r="BX339" s="39" t="str">
        <f t="shared" si="244"/>
        <v/>
      </c>
      <c r="BY339" s="39" t="str">
        <f t="shared" si="245"/>
        <v/>
      </c>
      <c r="BZ339" s="39" t="str">
        <f t="shared" si="246"/>
        <v/>
      </c>
      <c r="CA339" s="39" t="str">
        <f t="shared" si="247"/>
        <v/>
      </c>
      <c r="CB339" s="39" t="str">
        <f t="shared" si="248"/>
        <v/>
      </c>
      <c r="CC339" s="39" t="str">
        <f t="shared" si="249"/>
        <v/>
      </c>
      <c r="CD339" s="39" t="str">
        <f t="shared" si="250"/>
        <v/>
      </c>
      <c r="CE339" s="39" t="str">
        <f t="shared" si="251"/>
        <v/>
      </c>
      <c r="CF339" s="39" t="str">
        <f t="shared" si="252"/>
        <v/>
      </c>
      <c r="CG339" s="39" t="str">
        <f t="shared" si="253"/>
        <v/>
      </c>
      <c r="CH339" s="39" t="str">
        <f t="shared" si="254"/>
        <v/>
      </c>
      <c r="CI339" s="39" t="str">
        <f t="shared" si="255"/>
        <v/>
      </c>
    </row>
    <row r="340" spans="1:87">
      <c r="A340" s="18"/>
      <c r="B340" s="15" t="str">
        <f>'Gene Table'!E339</f>
        <v>hsa-miR-25-3p</v>
      </c>
      <c r="C340" s="15" t="str">
        <f>'Gene Table'!B339</f>
        <v>O01</v>
      </c>
      <c r="D340" s="16" t="str">
        <f>IF(SUM('Test Sample Data'!D$3:D$98)&gt;10,IF(AND(ISNUMBER('Test Sample Data'!D339),'Test Sample Data'!D339&lt;$B$1,'Test Sample Data'!D339&gt;0),'Test Sample Data'!D339,$B$1),"")</f>
        <v/>
      </c>
      <c r="E340" s="17" t="str">
        <f>IF(SUM('Test Sample Data'!E$3:E$98)&gt;10,IF(AND(ISNUMBER('Test Sample Data'!E339),'Test Sample Data'!E339&lt;$B$1,'Test Sample Data'!E339&gt;0),'Test Sample Data'!E339,$B$1),"")</f>
        <v/>
      </c>
      <c r="F340" s="17" t="str">
        <f>IF(SUM('Test Sample Data'!F$3:F$98)&gt;10,IF(AND(ISNUMBER('Test Sample Data'!F339),'Test Sample Data'!F339&lt;$B$1,'Test Sample Data'!F339&gt;0),'Test Sample Data'!F339,$B$1),"")</f>
        <v/>
      </c>
      <c r="G340" s="17" t="str">
        <f>IF(SUM('Test Sample Data'!G$3:G$98)&gt;10,IF(AND(ISNUMBER('Test Sample Data'!G339),'Test Sample Data'!G339&lt;$B$1,'Test Sample Data'!G339&gt;0),'Test Sample Data'!G339,$B$1),"")</f>
        <v/>
      </c>
      <c r="H340" s="17" t="str">
        <f>IF(SUM('Test Sample Data'!H$3:H$98)&gt;10,IF(AND(ISNUMBER('Test Sample Data'!H339),'Test Sample Data'!H339&lt;$B$1,'Test Sample Data'!H339&gt;0),'Test Sample Data'!H339,$B$1),"")</f>
        <v/>
      </c>
      <c r="I340" s="17" t="str">
        <f>IF(SUM('Test Sample Data'!I$3:I$98)&gt;10,IF(AND(ISNUMBER('Test Sample Data'!I339),'Test Sample Data'!I339&lt;$B$1,'Test Sample Data'!I339&gt;0),'Test Sample Data'!I339,$B$1),"")</f>
        <v/>
      </c>
      <c r="J340" s="17" t="str">
        <f>IF(SUM('Test Sample Data'!J$3:J$98)&gt;10,IF(AND(ISNUMBER('Test Sample Data'!J339),'Test Sample Data'!J339&lt;$B$1,'Test Sample Data'!J339&gt;0),'Test Sample Data'!J339,$B$1),"")</f>
        <v/>
      </c>
      <c r="K340" s="17" t="str">
        <f>IF(SUM('Test Sample Data'!K$3:K$98)&gt;10,IF(AND(ISNUMBER('Test Sample Data'!K339),'Test Sample Data'!K339&lt;$B$1,'Test Sample Data'!K339&gt;0),'Test Sample Data'!K339,$B$1),"")</f>
        <v/>
      </c>
      <c r="L340" s="17" t="str">
        <f>IF(SUM('Test Sample Data'!L$3:L$98)&gt;10,IF(AND(ISNUMBER('Test Sample Data'!L339),'Test Sample Data'!L339&lt;$B$1,'Test Sample Data'!L339&gt;0),'Test Sample Data'!L339,$B$1),"")</f>
        <v/>
      </c>
      <c r="M340" s="17" t="str">
        <f>IF(SUM('Test Sample Data'!M$3:M$98)&gt;10,IF(AND(ISNUMBER('Test Sample Data'!M339),'Test Sample Data'!M339&lt;$B$1,'Test Sample Data'!M339&gt;0),'Test Sample Data'!M339,$B$1),"")</f>
        <v/>
      </c>
      <c r="N340" s="17" t="str">
        <f>'Gene Table'!E339</f>
        <v>hsa-miR-25-3p</v>
      </c>
      <c r="O340" s="17" t="str">
        <f>'Gene Table'!B339</f>
        <v>O01</v>
      </c>
      <c r="P340" s="17" t="str">
        <f>IF(SUM('Control Sample Data'!D$3:D$98)&gt;10,IF(AND(ISNUMBER('Control Sample Data'!D339),'Control Sample Data'!D339&lt;$B$1,'Control Sample Data'!D339&gt;0),'Control Sample Data'!D339,$B$1),"")</f>
        <v/>
      </c>
      <c r="Q340" s="17" t="str">
        <f>IF(SUM('Control Sample Data'!E$3:E$98)&gt;10,IF(AND(ISNUMBER('Control Sample Data'!E339),'Control Sample Data'!E339&lt;$B$1,'Control Sample Data'!E339&gt;0),'Control Sample Data'!E339,$B$1),"")</f>
        <v/>
      </c>
      <c r="R340" s="17" t="str">
        <f>IF(SUM('Control Sample Data'!F$3:F$98)&gt;10,IF(AND(ISNUMBER('Control Sample Data'!F339),'Control Sample Data'!F339&lt;$B$1,'Control Sample Data'!F339&gt;0),'Control Sample Data'!F339,$B$1),"")</f>
        <v/>
      </c>
      <c r="S340" s="17" t="str">
        <f>IF(SUM('Control Sample Data'!G$3:G$98)&gt;10,IF(AND(ISNUMBER('Control Sample Data'!G339),'Control Sample Data'!G339&lt;$B$1,'Control Sample Data'!G339&gt;0),'Control Sample Data'!G339,$B$1),"")</f>
        <v/>
      </c>
      <c r="T340" s="17" t="str">
        <f>IF(SUM('Control Sample Data'!H$3:H$98)&gt;10,IF(AND(ISNUMBER('Control Sample Data'!H339),'Control Sample Data'!H339&lt;$B$1,'Control Sample Data'!H339&gt;0),'Control Sample Data'!H339,$B$1),"")</f>
        <v/>
      </c>
      <c r="U340" s="17" t="str">
        <f>IF(SUM('Control Sample Data'!I$3:I$98)&gt;10,IF(AND(ISNUMBER('Control Sample Data'!I339),'Control Sample Data'!I339&lt;$B$1,'Control Sample Data'!I339&gt;0),'Control Sample Data'!I339,$B$1),"")</f>
        <v/>
      </c>
      <c r="V340" s="17" t="str">
        <f>IF(SUM('Control Sample Data'!J$3:J$98)&gt;10,IF(AND(ISNUMBER('Control Sample Data'!J339),'Control Sample Data'!J339&lt;$B$1,'Control Sample Data'!J339&gt;0),'Control Sample Data'!J339,$B$1),"")</f>
        <v/>
      </c>
      <c r="W340" s="17" t="str">
        <f>IF(SUM('Control Sample Data'!K$3:K$98)&gt;10,IF(AND(ISNUMBER('Control Sample Data'!K339),'Control Sample Data'!K339&lt;$B$1,'Control Sample Data'!K339&gt;0),'Control Sample Data'!K339,$B$1),"")</f>
        <v/>
      </c>
      <c r="X340" s="17" t="str">
        <f>IF(SUM('Control Sample Data'!L$3:L$98)&gt;10,IF(AND(ISNUMBER('Control Sample Data'!L339),'Control Sample Data'!L339&lt;$B$1,'Control Sample Data'!L339&gt;0),'Control Sample Data'!L339,$B$1),"")</f>
        <v/>
      </c>
      <c r="Y340" s="17" t="str">
        <f>IF(SUM('Control Sample Data'!M$3:M$98)&gt;10,IF(AND(ISNUMBER('Control Sample Data'!M339),'Control Sample Data'!M339&lt;$B$1,'Control Sample Data'!M339&gt;0),'Control Sample Data'!M339,$B$1),"")</f>
        <v/>
      </c>
      <c r="AT340" s="36" t="str">
        <f t="shared" si="216"/>
        <v/>
      </c>
      <c r="AU340" s="36" t="str">
        <f t="shared" si="217"/>
        <v/>
      </c>
      <c r="AV340" s="36" t="str">
        <f t="shared" si="218"/>
        <v/>
      </c>
      <c r="AW340" s="36" t="str">
        <f t="shared" si="219"/>
        <v/>
      </c>
      <c r="AX340" s="36" t="str">
        <f t="shared" si="220"/>
        <v/>
      </c>
      <c r="AY340" s="36" t="str">
        <f t="shared" si="221"/>
        <v/>
      </c>
      <c r="AZ340" s="36" t="str">
        <f t="shared" si="222"/>
        <v/>
      </c>
      <c r="BA340" s="36" t="str">
        <f t="shared" si="223"/>
        <v/>
      </c>
      <c r="BB340" s="36" t="str">
        <f t="shared" si="224"/>
        <v/>
      </c>
      <c r="BC340" s="36" t="str">
        <f t="shared" si="225"/>
        <v/>
      </c>
      <c r="BD340" s="36" t="str">
        <f t="shared" si="226"/>
        <v/>
      </c>
      <c r="BE340" s="36" t="str">
        <f t="shared" si="227"/>
        <v/>
      </c>
      <c r="BF340" s="36" t="str">
        <f t="shared" si="228"/>
        <v/>
      </c>
      <c r="BG340" s="36" t="str">
        <f t="shared" si="229"/>
        <v/>
      </c>
      <c r="BH340" s="36" t="str">
        <f t="shared" si="230"/>
        <v/>
      </c>
      <c r="BI340" s="36" t="str">
        <f t="shared" si="231"/>
        <v/>
      </c>
      <c r="BJ340" s="36" t="str">
        <f t="shared" si="232"/>
        <v/>
      </c>
      <c r="BK340" s="36" t="str">
        <f t="shared" si="233"/>
        <v/>
      </c>
      <c r="BL340" s="36" t="str">
        <f t="shared" si="234"/>
        <v/>
      </c>
      <c r="BM340" s="36" t="str">
        <f t="shared" si="235"/>
        <v/>
      </c>
      <c r="BN340" s="38" t="e">
        <f t="shared" si="214"/>
        <v>#DIV/0!</v>
      </c>
      <c r="BO340" s="38" t="e">
        <f t="shared" si="215"/>
        <v>#DIV/0!</v>
      </c>
      <c r="BP340" s="39" t="str">
        <f t="shared" si="236"/>
        <v/>
      </c>
      <c r="BQ340" s="39" t="str">
        <f t="shared" si="237"/>
        <v/>
      </c>
      <c r="BR340" s="39" t="str">
        <f t="shared" si="238"/>
        <v/>
      </c>
      <c r="BS340" s="39" t="str">
        <f t="shared" si="239"/>
        <v/>
      </c>
      <c r="BT340" s="39" t="str">
        <f t="shared" si="240"/>
        <v/>
      </c>
      <c r="BU340" s="39" t="str">
        <f t="shared" si="241"/>
        <v/>
      </c>
      <c r="BV340" s="39" t="str">
        <f t="shared" si="242"/>
        <v/>
      </c>
      <c r="BW340" s="39" t="str">
        <f t="shared" si="243"/>
        <v/>
      </c>
      <c r="BX340" s="39" t="str">
        <f t="shared" si="244"/>
        <v/>
      </c>
      <c r="BY340" s="39" t="str">
        <f t="shared" si="245"/>
        <v/>
      </c>
      <c r="BZ340" s="39" t="str">
        <f t="shared" si="246"/>
        <v/>
      </c>
      <c r="CA340" s="39" t="str">
        <f t="shared" si="247"/>
        <v/>
      </c>
      <c r="CB340" s="39" t="str">
        <f t="shared" si="248"/>
        <v/>
      </c>
      <c r="CC340" s="39" t="str">
        <f t="shared" si="249"/>
        <v/>
      </c>
      <c r="CD340" s="39" t="str">
        <f t="shared" si="250"/>
        <v/>
      </c>
      <c r="CE340" s="39" t="str">
        <f t="shared" si="251"/>
        <v/>
      </c>
      <c r="CF340" s="39" t="str">
        <f t="shared" si="252"/>
        <v/>
      </c>
      <c r="CG340" s="39" t="str">
        <f t="shared" si="253"/>
        <v/>
      </c>
      <c r="CH340" s="39" t="str">
        <f t="shared" si="254"/>
        <v/>
      </c>
      <c r="CI340" s="39" t="str">
        <f t="shared" si="255"/>
        <v/>
      </c>
    </row>
    <row r="341" spans="1:87">
      <c r="A341" s="18"/>
      <c r="B341" s="15" t="str">
        <f>'Gene Table'!E340</f>
        <v>hsa-miR-548n</v>
      </c>
      <c r="C341" s="15" t="str">
        <f>'Gene Table'!B340</f>
        <v>O02</v>
      </c>
      <c r="D341" s="16" t="str">
        <f>IF(SUM('Test Sample Data'!D$3:D$98)&gt;10,IF(AND(ISNUMBER('Test Sample Data'!D340),'Test Sample Data'!D340&lt;$B$1,'Test Sample Data'!D340&gt;0),'Test Sample Data'!D340,$B$1),"")</f>
        <v/>
      </c>
      <c r="E341" s="17" t="str">
        <f>IF(SUM('Test Sample Data'!E$3:E$98)&gt;10,IF(AND(ISNUMBER('Test Sample Data'!E340),'Test Sample Data'!E340&lt;$B$1,'Test Sample Data'!E340&gt;0),'Test Sample Data'!E340,$B$1),"")</f>
        <v/>
      </c>
      <c r="F341" s="17" t="str">
        <f>IF(SUM('Test Sample Data'!F$3:F$98)&gt;10,IF(AND(ISNUMBER('Test Sample Data'!F340),'Test Sample Data'!F340&lt;$B$1,'Test Sample Data'!F340&gt;0),'Test Sample Data'!F340,$B$1),"")</f>
        <v/>
      </c>
      <c r="G341" s="17" t="str">
        <f>IF(SUM('Test Sample Data'!G$3:G$98)&gt;10,IF(AND(ISNUMBER('Test Sample Data'!G340),'Test Sample Data'!G340&lt;$B$1,'Test Sample Data'!G340&gt;0),'Test Sample Data'!G340,$B$1),"")</f>
        <v/>
      </c>
      <c r="H341" s="17" t="str">
        <f>IF(SUM('Test Sample Data'!H$3:H$98)&gt;10,IF(AND(ISNUMBER('Test Sample Data'!H340),'Test Sample Data'!H340&lt;$B$1,'Test Sample Data'!H340&gt;0),'Test Sample Data'!H340,$B$1),"")</f>
        <v/>
      </c>
      <c r="I341" s="17" t="str">
        <f>IF(SUM('Test Sample Data'!I$3:I$98)&gt;10,IF(AND(ISNUMBER('Test Sample Data'!I340),'Test Sample Data'!I340&lt;$B$1,'Test Sample Data'!I340&gt;0),'Test Sample Data'!I340,$B$1),"")</f>
        <v/>
      </c>
      <c r="J341" s="17" t="str">
        <f>IF(SUM('Test Sample Data'!J$3:J$98)&gt;10,IF(AND(ISNUMBER('Test Sample Data'!J340),'Test Sample Data'!J340&lt;$B$1,'Test Sample Data'!J340&gt;0),'Test Sample Data'!J340,$B$1),"")</f>
        <v/>
      </c>
      <c r="K341" s="17" t="str">
        <f>IF(SUM('Test Sample Data'!K$3:K$98)&gt;10,IF(AND(ISNUMBER('Test Sample Data'!K340),'Test Sample Data'!K340&lt;$B$1,'Test Sample Data'!K340&gt;0),'Test Sample Data'!K340,$B$1),"")</f>
        <v/>
      </c>
      <c r="L341" s="17" t="str">
        <f>IF(SUM('Test Sample Data'!L$3:L$98)&gt;10,IF(AND(ISNUMBER('Test Sample Data'!L340),'Test Sample Data'!L340&lt;$B$1,'Test Sample Data'!L340&gt;0),'Test Sample Data'!L340,$B$1),"")</f>
        <v/>
      </c>
      <c r="M341" s="17" t="str">
        <f>IF(SUM('Test Sample Data'!M$3:M$98)&gt;10,IF(AND(ISNUMBER('Test Sample Data'!M340),'Test Sample Data'!M340&lt;$B$1,'Test Sample Data'!M340&gt;0),'Test Sample Data'!M340,$B$1),"")</f>
        <v/>
      </c>
      <c r="N341" s="17" t="str">
        <f>'Gene Table'!E340</f>
        <v>hsa-miR-548n</v>
      </c>
      <c r="O341" s="17" t="str">
        <f>'Gene Table'!B340</f>
        <v>O02</v>
      </c>
      <c r="P341" s="17" t="str">
        <f>IF(SUM('Control Sample Data'!D$3:D$98)&gt;10,IF(AND(ISNUMBER('Control Sample Data'!D340),'Control Sample Data'!D340&lt;$B$1,'Control Sample Data'!D340&gt;0),'Control Sample Data'!D340,$B$1),"")</f>
        <v/>
      </c>
      <c r="Q341" s="17" t="str">
        <f>IF(SUM('Control Sample Data'!E$3:E$98)&gt;10,IF(AND(ISNUMBER('Control Sample Data'!E340),'Control Sample Data'!E340&lt;$B$1,'Control Sample Data'!E340&gt;0),'Control Sample Data'!E340,$B$1),"")</f>
        <v/>
      </c>
      <c r="R341" s="17" t="str">
        <f>IF(SUM('Control Sample Data'!F$3:F$98)&gt;10,IF(AND(ISNUMBER('Control Sample Data'!F340),'Control Sample Data'!F340&lt;$B$1,'Control Sample Data'!F340&gt;0),'Control Sample Data'!F340,$B$1),"")</f>
        <v/>
      </c>
      <c r="S341" s="17" t="str">
        <f>IF(SUM('Control Sample Data'!G$3:G$98)&gt;10,IF(AND(ISNUMBER('Control Sample Data'!G340),'Control Sample Data'!G340&lt;$B$1,'Control Sample Data'!G340&gt;0),'Control Sample Data'!G340,$B$1),"")</f>
        <v/>
      </c>
      <c r="T341" s="17" t="str">
        <f>IF(SUM('Control Sample Data'!H$3:H$98)&gt;10,IF(AND(ISNUMBER('Control Sample Data'!H340),'Control Sample Data'!H340&lt;$B$1,'Control Sample Data'!H340&gt;0),'Control Sample Data'!H340,$B$1),"")</f>
        <v/>
      </c>
      <c r="U341" s="17" t="str">
        <f>IF(SUM('Control Sample Data'!I$3:I$98)&gt;10,IF(AND(ISNUMBER('Control Sample Data'!I340),'Control Sample Data'!I340&lt;$B$1,'Control Sample Data'!I340&gt;0),'Control Sample Data'!I340,$B$1),"")</f>
        <v/>
      </c>
      <c r="V341" s="17" t="str">
        <f>IF(SUM('Control Sample Data'!J$3:J$98)&gt;10,IF(AND(ISNUMBER('Control Sample Data'!J340),'Control Sample Data'!J340&lt;$B$1,'Control Sample Data'!J340&gt;0),'Control Sample Data'!J340,$B$1),"")</f>
        <v/>
      </c>
      <c r="W341" s="17" t="str">
        <f>IF(SUM('Control Sample Data'!K$3:K$98)&gt;10,IF(AND(ISNUMBER('Control Sample Data'!K340),'Control Sample Data'!K340&lt;$B$1,'Control Sample Data'!K340&gt;0),'Control Sample Data'!K340,$B$1),"")</f>
        <v/>
      </c>
      <c r="X341" s="17" t="str">
        <f>IF(SUM('Control Sample Data'!L$3:L$98)&gt;10,IF(AND(ISNUMBER('Control Sample Data'!L340),'Control Sample Data'!L340&lt;$B$1,'Control Sample Data'!L340&gt;0),'Control Sample Data'!L340,$B$1),"")</f>
        <v/>
      </c>
      <c r="Y341" s="17" t="str">
        <f>IF(SUM('Control Sample Data'!M$3:M$98)&gt;10,IF(AND(ISNUMBER('Control Sample Data'!M340),'Control Sample Data'!M340&lt;$B$1,'Control Sample Data'!M340&gt;0),'Control Sample Data'!M340,$B$1),"")</f>
        <v/>
      </c>
      <c r="AT341" s="36" t="str">
        <f t="shared" si="216"/>
        <v/>
      </c>
      <c r="AU341" s="36" t="str">
        <f t="shared" si="217"/>
        <v/>
      </c>
      <c r="AV341" s="36" t="str">
        <f t="shared" si="218"/>
        <v/>
      </c>
      <c r="AW341" s="36" t="str">
        <f t="shared" si="219"/>
        <v/>
      </c>
      <c r="AX341" s="36" t="str">
        <f t="shared" si="220"/>
        <v/>
      </c>
      <c r="AY341" s="36" t="str">
        <f t="shared" si="221"/>
        <v/>
      </c>
      <c r="AZ341" s="36" t="str">
        <f t="shared" si="222"/>
        <v/>
      </c>
      <c r="BA341" s="36" t="str">
        <f t="shared" si="223"/>
        <v/>
      </c>
      <c r="BB341" s="36" t="str">
        <f t="shared" si="224"/>
        <v/>
      </c>
      <c r="BC341" s="36" t="str">
        <f t="shared" si="225"/>
        <v/>
      </c>
      <c r="BD341" s="36" t="str">
        <f t="shared" si="226"/>
        <v/>
      </c>
      <c r="BE341" s="36" t="str">
        <f t="shared" si="227"/>
        <v/>
      </c>
      <c r="BF341" s="36" t="str">
        <f t="shared" si="228"/>
        <v/>
      </c>
      <c r="BG341" s="36" t="str">
        <f t="shared" si="229"/>
        <v/>
      </c>
      <c r="BH341" s="36" t="str">
        <f t="shared" si="230"/>
        <v/>
      </c>
      <c r="BI341" s="36" t="str">
        <f t="shared" si="231"/>
        <v/>
      </c>
      <c r="BJ341" s="36" t="str">
        <f t="shared" si="232"/>
        <v/>
      </c>
      <c r="BK341" s="36" t="str">
        <f t="shared" si="233"/>
        <v/>
      </c>
      <c r="BL341" s="36" t="str">
        <f t="shared" si="234"/>
        <v/>
      </c>
      <c r="BM341" s="36" t="str">
        <f t="shared" si="235"/>
        <v/>
      </c>
      <c r="BN341" s="38" t="e">
        <f t="shared" si="214"/>
        <v>#DIV/0!</v>
      </c>
      <c r="BO341" s="38" t="e">
        <f t="shared" si="215"/>
        <v>#DIV/0!</v>
      </c>
      <c r="BP341" s="39" t="str">
        <f t="shared" si="236"/>
        <v/>
      </c>
      <c r="BQ341" s="39" t="str">
        <f t="shared" si="237"/>
        <v/>
      </c>
      <c r="BR341" s="39" t="str">
        <f t="shared" si="238"/>
        <v/>
      </c>
      <c r="BS341" s="39" t="str">
        <f t="shared" si="239"/>
        <v/>
      </c>
      <c r="BT341" s="39" t="str">
        <f t="shared" si="240"/>
        <v/>
      </c>
      <c r="BU341" s="39" t="str">
        <f t="shared" si="241"/>
        <v/>
      </c>
      <c r="BV341" s="39" t="str">
        <f t="shared" si="242"/>
        <v/>
      </c>
      <c r="BW341" s="39" t="str">
        <f t="shared" si="243"/>
        <v/>
      </c>
      <c r="BX341" s="39" t="str">
        <f t="shared" si="244"/>
        <v/>
      </c>
      <c r="BY341" s="39" t="str">
        <f t="shared" si="245"/>
        <v/>
      </c>
      <c r="BZ341" s="39" t="str">
        <f t="shared" si="246"/>
        <v/>
      </c>
      <c r="CA341" s="39" t="str">
        <f t="shared" si="247"/>
        <v/>
      </c>
      <c r="CB341" s="39" t="str">
        <f t="shared" si="248"/>
        <v/>
      </c>
      <c r="CC341" s="39" t="str">
        <f t="shared" si="249"/>
        <v/>
      </c>
      <c r="CD341" s="39" t="str">
        <f t="shared" si="250"/>
        <v/>
      </c>
      <c r="CE341" s="39" t="str">
        <f t="shared" si="251"/>
        <v/>
      </c>
      <c r="CF341" s="39" t="str">
        <f t="shared" si="252"/>
        <v/>
      </c>
      <c r="CG341" s="39" t="str">
        <f t="shared" si="253"/>
        <v/>
      </c>
      <c r="CH341" s="39" t="str">
        <f t="shared" si="254"/>
        <v/>
      </c>
      <c r="CI341" s="39" t="str">
        <f t="shared" si="255"/>
        <v/>
      </c>
    </row>
    <row r="342" spans="1:87">
      <c r="A342" s="18"/>
      <c r="B342" s="15" t="str">
        <f>'Gene Table'!E341</f>
        <v>hsa-miR-296-5p</v>
      </c>
      <c r="C342" s="15" t="str">
        <f>'Gene Table'!B341</f>
        <v>O03</v>
      </c>
      <c r="D342" s="16" t="str">
        <f>IF(SUM('Test Sample Data'!D$3:D$98)&gt;10,IF(AND(ISNUMBER('Test Sample Data'!D341),'Test Sample Data'!D341&lt;$B$1,'Test Sample Data'!D341&gt;0),'Test Sample Data'!D341,$B$1),"")</f>
        <v/>
      </c>
      <c r="E342" s="17" t="str">
        <f>IF(SUM('Test Sample Data'!E$3:E$98)&gt;10,IF(AND(ISNUMBER('Test Sample Data'!E341),'Test Sample Data'!E341&lt;$B$1,'Test Sample Data'!E341&gt;0),'Test Sample Data'!E341,$B$1),"")</f>
        <v/>
      </c>
      <c r="F342" s="17" t="str">
        <f>IF(SUM('Test Sample Data'!F$3:F$98)&gt;10,IF(AND(ISNUMBER('Test Sample Data'!F341),'Test Sample Data'!F341&lt;$B$1,'Test Sample Data'!F341&gt;0),'Test Sample Data'!F341,$B$1),"")</f>
        <v/>
      </c>
      <c r="G342" s="17" t="str">
        <f>IF(SUM('Test Sample Data'!G$3:G$98)&gt;10,IF(AND(ISNUMBER('Test Sample Data'!G341),'Test Sample Data'!G341&lt;$B$1,'Test Sample Data'!G341&gt;0),'Test Sample Data'!G341,$B$1),"")</f>
        <v/>
      </c>
      <c r="H342" s="17" t="str">
        <f>IF(SUM('Test Sample Data'!H$3:H$98)&gt;10,IF(AND(ISNUMBER('Test Sample Data'!H341),'Test Sample Data'!H341&lt;$B$1,'Test Sample Data'!H341&gt;0),'Test Sample Data'!H341,$B$1),"")</f>
        <v/>
      </c>
      <c r="I342" s="17" t="str">
        <f>IF(SUM('Test Sample Data'!I$3:I$98)&gt;10,IF(AND(ISNUMBER('Test Sample Data'!I341),'Test Sample Data'!I341&lt;$B$1,'Test Sample Data'!I341&gt;0),'Test Sample Data'!I341,$B$1),"")</f>
        <v/>
      </c>
      <c r="J342" s="17" t="str">
        <f>IF(SUM('Test Sample Data'!J$3:J$98)&gt;10,IF(AND(ISNUMBER('Test Sample Data'!J341),'Test Sample Data'!J341&lt;$B$1,'Test Sample Data'!J341&gt;0),'Test Sample Data'!J341,$B$1),"")</f>
        <v/>
      </c>
      <c r="K342" s="17" t="str">
        <f>IF(SUM('Test Sample Data'!K$3:K$98)&gt;10,IF(AND(ISNUMBER('Test Sample Data'!K341),'Test Sample Data'!K341&lt;$B$1,'Test Sample Data'!K341&gt;0),'Test Sample Data'!K341,$B$1),"")</f>
        <v/>
      </c>
      <c r="L342" s="17" t="str">
        <f>IF(SUM('Test Sample Data'!L$3:L$98)&gt;10,IF(AND(ISNUMBER('Test Sample Data'!L341),'Test Sample Data'!L341&lt;$B$1,'Test Sample Data'!L341&gt;0),'Test Sample Data'!L341,$B$1),"")</f>
        <v/>
      </c>
      <c r="M342" s="17" t="str">
        <f>IF(SUM('Test Sample Data'!M$3:M$98)&gt;10,IF(AND(ISNUMBER('Test Sample Data'!M341),'Test Sample Data'!M341&lt;$B$1,'Test Sample Data'!M341&gt;0),'Test Sample Data'!M341,$B$1),"")</f>
        <v/>
      </c>
      <c r="N342" s="17" t="str">
        <f>'Gene Table'!E341</f>
        <v>hsa-miR-296-5p</v>
      </c>
      <c r="O342" s="17" t="str">
        <f>'Gene Table'!B341</f>
        <v>O03</v>
      </c>
      <c r="P342" s="17" t="str">
        <f>IF(SUM('Control Sample Data'!D$3:D$98)&gt;10,IF(AND(ISNUMBER('Control Sample Data'!D341),'Control Sample Data'!D341&lt;$B$1,'Control Sample Data'!D341&gt;0),'Control Sample Data'!D341,$B$1),"")</f>
        <v/>
      </c>
      <c r="Q342" s="17" t="str">
        <f>IF(SUM('Control Sample Data'!E$3:E$98)&gt;10,IF(AND(ISNUMBER('Control Sample Data'!E341),'Control Sample Data'!E341&lt;$B$1,'Control Sample Data'!E341&gt;0),'Control Sample Data'!E341,$B$1),"")</f>
        <v/>
      </c>
      <c r="R342" s="17" t="str">
        <f>IF(SUM('Control Sample Data'!F$3:F$98)&gt;10,IF(AND(ISNUMBER('Control Sample Data'!F341),'Control Sample Data'!F341&lt;$B$1,'Control Sample Data'!F341&gt;0),'Control Sample Data'!F341,$B$1),"")</f>
        <v/>
      </c>
      <c r="S342" s="17" t="str">
        <f>IF(SUM('Control Sample Data'!G$3:G$98)&gt;10,IF(AND(ISNUMBER('Control Sample Data'!G341),'Control Sample Data'!G341&lt;$B$1,'Control Sample Data'!G341&gt;0),'Control Sample Data'!G341,$B$1),"")</f>
        <v/>
      </c>
      <c r="T342" s="17" t="str">
        <f>IF(SUM('Control Sample Data'!H$3:H$98)&gt;10,IF(AND(ISNUMBER('Control Sample Data'!H341),'Control Sample Data'!H341&lt;$B$1,'Control Sample Data'!H341&gt;0),'Control Sample Data'!H341,$B$1),"")</f>
        <v/>
      </c>
      <c r="U342" s="17" t="str">
        <f>IF(SUM('Control Sample Data'!I$3:I$98)&gt;10,IF(AND(ISNUMBER('Control Sample Data'!I341),'Control Sample Data'!I341&lt;$B$1,'Control Sample Data'!I341&gt;0),'Control Sample Data'!I341,$B$1),"")</f>
        <v/>
      </c>
      <c r="V342" s="17" t="str">
        <f>IF(SUM('Control Sample Data'!J$3:J$98)&gt;10,IF(AND(ISNUMBER('Control Sample Data'!J341),'Control Sample Data'!J341&lt;$B$1,'Control Sample Data'!J341&gt;0),'Control Sample Data'!J341,$B$1),"")</f>
        <v/>
      </c>
      <c r="W342" s="17" t="str">
        <f>IF(SUM('Control Sample Data'!K$3:K$98)&gt;10,IF(AND(ISNUMBER('Control Sample Data'!K341),'Control Sample Data'!K341&lt;$B$1,'Control Sample Data'!K341&gt;0),'Control Sample Data'!K341,$B$1),"")</f>
        <v/>
      </c>
      <c r="X342" s="17" t="str">
        <f>IF(SUM('Control Sample Data'!L$3:L$98)&gt;10,IF(AND(ISNUMBER('Control Sample Data'!L341),'Control Sample Data'!L341&lt;$B$1,'Control Sample Data'!L341&gt;0),'Control Sample Data'!L341,$B$1),"")</f>
        <v/>
      </c>
      <c r="Y342" s="17" t="str">
        <f>IF(SUM('Control Sample Data'!M$3:M$98)&gt;10,IF(AND(ISNUMBER('Control Sample Data'!M341),'Control Sample Data'!M341&lt;$B$1,'Control Sample Data'!M341&gt;0),'Control Sample Data'!M341,$B$1),"")</f>
        <v/>
      </c>
      <c r="AT342" s="36" t="str">
        <f t="shared" si="216"/>
        <v/>
      </c>
      <c r="AU342" s="36" t="str">
        <f t="shared" si="217"/>
        <v/>
      </c>
      <c r="AV342" s="36" t="str">
        <f t="shared" si="218"/>
        <v/>
      </c>
      <c r="AW342" s="36" t="str">
        <f t="shared" si="219"/>
        <v/>
      </c>
      <c r="AX342" s="36" t="str">
        <f t="shared" si="220"/>
        <v/>
      </c>
      <c r="AY342" s="36" t="str">
        <f t="shared" si="221"/>
        <v/>
      </c>
      <c r="AZ342" s="36" t="str">
        <f t="shared" si="222"/>
        <v/>
      </c>
      <c r="BA342" s="36" t="str">
        <f t="shared" si="223"/>
        <v/>
      </c>
      <c r="BB342" s="36" t="str">
        <f t="shared" si="224"/>
        <v/>
      </c>
      <c r="BC342" s="36" t="str">
        <f t="shared" si="225"/>
        <v/>
      </c>
      <c r="BD342" s="36" t="str">
        <f t="shared" si="226"/>
        <v/>
      </c>
      <c r="BE342" s="36" t="str">
        <f t="shared" si="227"/>
        <v/>
      </c>
      <c r="BF342" s="36" t="str">
        <f t="shared" si="228"/>
        <v/>
      </c>
      <c r="BG342" s="36" t="str">
        <f t="shared" si="229"/>
        <v/>
      </c>
      <c r="BH342" s="36" t="str">
        <f t="shared" si="230"/>
        <v/>
      </c>
      <c r="BI342" s="36" t="str">
        <f t="shared" si="231"/>
        <v/>
      </c>
      <c r="BJ342" s="36" t="str">
        <f t="shared" si="232"/>
        <v/>
      </c>
      <c r="BK342" s="36" t="str">
        <f t="shared" si="233"/>
        <v/>
      </c>
      <c r="BL342" s="36" t="str">
        <f t="shared" si="234"/>
        <v/>
      </c>
      <c r="BM342" s="36" t="str">
        <f t="shared" si="235"/>
        <v/>
      </c>
      <c r="BN342" s="38" t="e">
        <f t="shared" si="214"/>
        <v>#DIV/0!</v>
      </c>
      <c r="BO342" s="38" t="e">
        <f t="shared" si="215"/>
        <v>#DIV/0!</v>
      </c>
      <c r="BP342" s="39" t="str">
        <f t="shared" si="236"/>
        <v/>
      </c>
      <c r="BQ342" s="39" t="str">
        <f t="shared" si="237"/>
        <v/>
      </c>
      <c r="BR342" s="39" t="str">
        <f t="shared" si="238"/>
        <v/>
      </c>
      <c r="BS342" s="39" t="str">
        <f t="shared" si="239"/>
        <v/>
      </c>
      <c r="BT342" s="39" t="str">
        <f t="shared" si="240"/>
        <v/>
      </c>
      <c r="BU342" s="39" t="str">
        <f t="shared" si="241"/>
        <v/>
      </c>
      <c r="BV342" s="39" t="str">
        <f t="shared" si="242"/>
        <v/>
      </c>
      <c r="BW342" s="39" t="str">
        <f t="shared" si="243"/>
        <v/>
      </c>
      <c r="BX342" s="39" t="str">
        <f t="shared" si="244"/>
        <v/>
      </c>
      <c r="BY342" s="39" t="str">
        <f t="shared" si="245"/>
        <v/>
      </c>
      <c r="BZ342" s="39" t="str">
        <f t="shared" si="246"/>
        <v/>
      </c>
      <c r="CA342" s="39" t="str">
        <f t="shared" si="247"/>
        <v/>
      </c>
      <c r="CB342" s="39" t="str">
        <f t="shared" si="248"/>
        <v/>
      </c>
      <c r="CC342" s="39" t="str">
        <f t="shared" si="249"/>
        <v/>
      </c>
      <c r="CD342" s="39" t="str">
        <f t="shared" si="250"/>
        <v/>
      </c>
      <c r="CE342" s="39" t="str">
        <f t="shared" si="251"/>
        <v/>
      </c>
      <c r="CF342" s="39" t="str">
        <f t="shared" si="252"/>
        <v/>
      </c>
      <c r="CG342" s="39" t="str">
        <f t="shared" si="253"/>
        <v/>
      </c>
      <c r="CH342" s="39" t="str">
        <f t="shared" si="254"/>
        <v/>
      </c>
      <c r="CI342" s="39" t="str">
        <f t="shared" si="255"/>
        <v/>
      </c>
    </row>
    <row r="343" spans="1:87">
      <c r="A343" s="18"/>
      <c r="B343" s="15" t="str">
        <f>'Gene Table'!E342</f>
        <v>hsa-miR-520a-5p</v>
      </c>
      <c r="C343" s="15" t="str">
        <f>'Gene Table'!B342</f>
        <v>O04</v>
      </c>
      <c r="D343" s="16" t="str">
        <f>IF(SUM('Test Sample Data'!D$3:D$98)&gt;10,IF(AND(ISNUMBER('Test Sample Data'!D342),'Test Sample Data'!D342&lt;$B$1,'Test Sample Data'!D342&gt;0),'Test Sample Data'!D342,$B$1),"")</f>
        <v/>
      </c>
      <c r="E343" s="17" t="str">
        <f>IF(SUM('Test Sample Data'!E$3:E$98)&gt;10,IF(AND(ISNUMBER('Test Sample Data'!E342),'Test Sample Data'!E342&lt;$B$1,'Test Sample Data'!E342&gt;0),'Test Sample Data'!E342,$B$1),"")</f>
        <v/>
      </c>
      <c r="F343" s="17" t="str">
        <f>IF(SUM('Test Sample Data'!F$3:F$98)&gt;10,IF(AND(ISNUMBER('Test Sample Data'!F342),'Test Sample Data'!F342&lt;$B$1,'Test Sample Data'!F342&gt;0),'Test Sample Data'!F342,$B$1),"")</f>
        <v/>
      </c>
      <c r="G343" s="17" t="str">
        <f>IF(SUM('Test Sample Data'!G$3:G$98)&gt;10,IF(AND(ISNUMBER('Test Sample Data'!G342),'Test Sample Data'!G342&lt;$B$1,'Test Sample Data'!G342&gt;0),'Test Sample Data'!G342,$B$1),"")</f>
        <v/>
      </c>
      <c r="H343" s="17" t="str">
        <f>IF(SUM('Test Sample Data'!H$3:H$98)&gt;10,IF(AND(ISNUMBER('Test Sample Data'!H342),'Test Sample Data'!H342&lt;$B$1,'Test Sample Data'!H342&gt;0),'Test Sample Data'!H342,$B$1),"")</f>
        <v/>
      </c>
      <c r="I343" s="17" t="str">
        <f>IF(SUM('Test Sample Data'!I$3:I$98)&gt;10,IF(AND(ISNUMBER('Test Sample Data'!I342),'Test Sample Data'!I342&lt;$B$1,'Test Sample Data'!I342&gt;0),'Test Sample Data'!I342,$B$1),"")</f>
        <v/>
      </c>
      <c r="J343" s="17" t="str">
        <f>IF(SUM('Test Sample Data'!J$3:J$98)&gt;10,IF(AND(ISNUMBER('Test Sample Data'!J342),'Test Sample Data'!J342&lt;$B$1,'Test Sample Data'!J342&gt;0),'Test Sample Data'!J342,$B$1),"")</f>
        <v/>
      </c>
      <c r="K343" s="17" t="str">
        <f>IF(SUM('Test Sample Data'!K$3:K$98)&gt;10,IF(AND(ISNUMBER('Test Sample Data'!K342),'Test Sample Data'!K342&lt;$B$1,'Test Sample Data'!K342&gt;0),'Test Sample Data'!K342,$B$1),"")</f>
        <v/>
      </c>
      <c r="L343" s="17" t="str">
        <f>IF(SUM('Test Sample Data'!L$3:L$98)&gt;10,IF(AND(ISNUMBER('Test Sample Data'!L342),'Test Sample Data'!L342&lt;$B$1,'Test Sample Data'!L342&gt;0),'Test Sample Data'!L342,$B$1),"")</f>
        <v/>
      </c>
      <c r="M343" s="17" t="str">
        <f>IF(SUM('Test Sample Data'!M$3:M$98)&gt;10,IF(AND(ISNUMBER('Test Sample Data'!M342),'Test Sample Data'!M342&lt;$B$1,'Test Sample Data'!M342&gt;0),'Test Sample Data'!M342,$B$1),"")</f>
        <v/>
      </c>
      <c r="N343" s="17" t="str">
        <f>'Gene Table'!E342</f>
        <v>hsa-miR-520a-5p</v>
      </c>
      <c r="O343" s="17" t="str">
        <f>'Gene Table'!B342</f>
        <v>O04</v>
      </c>
      <c r="P343" s="17" t="str">
        <f>IF(SUM('Control Sample Data'!D$3:D$98)&gt;10,IF(AND(ISNUMBER('Control Sample Data'!D342),'Control Sample Data'!D342&lt;$B$1,'Control Sample Data'!D342&gt;0),'Control Sample Data'!D342,$B$1),"")</f>
        <v/>
      </c>
      <c r="Q343" s="17" t="str">
        <f>IF(SUM('Control Sample Data'!E$3:E$98)&gt;10,IF(AND(ISNUMBER('Control Sample Data'!E342),'Control Sample Data'!E342&lt;$B$1,'Control Sample Data'!E342&gt;0),'Control Sample Data'!E342,$B$1),"")</f>
        <v/>
      </c>
      <c r="R343" s="17" t="str">
        <f>IF(SUM('Control Sample Data'!F$3:F$98)&gt;10,IF(AND(ISNUMBER('Control Sample Data'!F342),'Control Sample Data'!F342&lt;$B$1,'Control Sample Data'!F342&gt;0),'Control Sample Data'!F342,$B$1),"")</f>
        <v/>
      </c>
      <c r="S343" s="17" t="str">
        <f>IF(SUM('Control Sample Data'!G$3:G$98)&gt;10,IF(AND(ISNUMBER('Control Sample Data'!G342),'Control Sample Data'!G342&lt;$B$1,'Control Sample Data'!G342&gt;0),'Control Sample Data'!G342,$B$1),"")</f>
        <v/>
      </c>
      <c r="T343" s="17" t="str">
        <f>IF(SUM('Control Sample Data'!H$3:H$98)&gt;10,IF(AND(ISNUMBER('Control Sample Data'!H342),'Control Sample Data'!H342&lt;$B$1,'Control Sample Data'!H342&gt;0),'Control Sample Data'!H342,$B$1),"")</f>
        <v/>
      </c>
      <c r="U343" s="17" t="str">
        <f>IF(SUM('Control Sample Data'!I$3:I$98)&gt;10,IF(AND(ISNUMBER('Control Sample Data'!I342),'Control Sample Data'!I342&lt;$B$1,'Control Sample Data'!I342&gt;0),'Control Sample Data'!I342,$B$1),"")</f>
        <v/>
      </c>
      <c r="V343" s="17" t="str">
        <f>IF(SUM('Control Sample Data'!J$3:J$98)&gt;10,IF(AND(ISNUMBER('Control Sample Data'!J342),'Control Sample Data'!J342&lt;$B$1,'Control Sample Data'!J342&gt;0),'Control Sample Data'!J342,$B$1),"")</f>
        <v/>
      </c>
      <c r="W343" s="17" t="str">
        <f>IF(SUM('Control Sample Data'!K$3:K$98)&gt;10,IF(AND(ISNUMBER('Control Sample Data'!K342),'Control Sample Data'!K342&lt;$B$1,'Control Sample Data'!K342&gt;0),'Control Sample Data'!K342,$B$1),"")</f>
        <v/>
      </c>
      <c r="X343" s="17" t="str">
        <f>IF(SUM('Control Sample Data'!L$3:L$98)&gt;10,IF(AND(ISNUMBER('Control Sample Data'!L342),'Control Sample Data'!L342&lt;$B$1,'Control Sample Data'!L342&gt;0),'Control Sample Data'!L342,$B$1),"")</f>
        <v/>
      </c>
      <c r="Y343" s="17" t="str">
        <f>IF(SUM('Control Sample Data'!M$3:M$98)&gt;10,IF(AND(ISNUMBER('Control Sample Data'!M342),'Control Sample Data'!M342&lt;$B$1,'Control Sample Data'!M342&gt;0),'Control Sample Data'!M342,$B$1),"")</f>
        <v/>
      </c>
      <c r="AT343" s="36" t="str">
        <f t="shared" si="216"/>
        <v/>
      </c>
      <c r="AU343" s="36" t="str">
        <f t="shared" si="217"/>
        <v/>
      </c>
      <c r="AV343" s="36" t="str">
        <f t="shared" si="218"/>
        <v/>
      </c>
      <c r="AW343" s="36" t="str">
        <f t="shared" si="219"/>
        <v/>
      </c>
      <c r="AX343" s="36" t="str">
        <f t="shared" si="220"/>
        <v/>
      </c>
      <c r="AY343" s="36" t="str">
        <f t="shared" si="221"/>
        <v/>
      </c>
      <c r="AZ343" s="36" t="str">
        <f t="shared" si="222"/>
        <v/>
      </c>
      <c r="BA343" s="36" t="str">
        <f t="shared" si="223"/>
        <v/>
      </c>
      <c r="BB343" s="36" t="str">
        <f t="shared" si="224"/>
        <v/>
      </c>
      <c r="BC343" s="36" t="str">
        <f t="shared" si="225"/>
        <v/>
      </c>
      <c r="BD343" s="36" t="str">
        <f t="shared" si="226"/>
        <v/>
      </c>
      <c r="BE343" s="36" t="str">
        <f t="shared" si="227"/>
        <v/>
      </c>
      <c r="BF343" s="36" t="str">
        <f t="shared" si="228"/>
        <v/>
      </c>
      <c r="BG343" s="36" t="str">
        <f t="shared" si="229"/>
        <v/>
      </c>
      <c r="BH343" s="36" t="str">
        <f t="shared" si="230"/>
        <v/>
      </c>
      <c r="BI343" s="36" t="str">
        <f t="shared" si="231"/>
        <v/>
      </c>
      <c r="BJ343" s="36" t="str">
        <f t="shared" si="232"/>
        <v/>
      </c>
      <c r="BK343" s="36" t="str">
        <f t="shared" si="233"/>
        <v/>
      </c>
      <c r="BL343" s="36" t="str">
        <f t="shared" si="234"/>
        <v/>
      </c>
      <c r="BM343" s="36" t="str">
        <f t="shared" si="235"/>
        <v/>
      </c>
      <c r="BN343" s="38" t="e">
        <f t="shared" si="214"/>
        <v>#DIV/0!</v>
      </c>
      <c r="BO343" s="38" t="e">
        <f t="shared" si="215"/>
        <v>#DIV/0!</v>
      </c>
      <c r="BP343" s="39" t="str">
        <f t="shared" si="236"/>
        <v/>
      </c>
      <c r="BQ343" s="39" t="str">
        <f t="shared" si="237"/>
        <v/>
      </c>
      <c r="BR343" s="39" t="str">
        <f t="shared" si="238"/>
        <v/>
      </c>
      <c r="BS343" s="39" t="str">
        <f t="shared" si="239"/>
        <v/>
      </c>
      <c r="BT343" s="39" t="str">
        <f t="shared" si="240"/>
        <v/>
      </c>
      <c r="BU343" s="39" t="str">
        <f t="shared" si="241"/>
        <v/>
      </c>
      <c r="BV343" s="39" t="str">
        <f t="shared" si="242"/>
        <v/>
      </c>
      <c r="BW343" s="39" t="str">
        <f t="shared" si="243"/>
        <v/>
      </c>
      <c r="BX343" s="39" t="str">
        <f t="shared" si="244"/>
        <v/>
      </c>
      <c r="BY343" s="39" t="str">
        <f t="shared" si="245"/>
        <v/>
      </c>
      <c r="BZ343" s="39" t="str">
        <f t="shared" si="246"/>
        <v/>
      </c>
      <c r="CA343" s="39" t="str">
        <f t="shared" si="247"/>
        <v/>
      </c>
      <c r="CB343" s="39" t="str">
        <f t="shared" si="248"/>
        <v/>
      </c>
      <c r="CC343" s="39" t="str">
        <f t="shared" si="249"/>
        <v/>
      </c>
      <c r="CD343" s="39" t="str">
        <f t="shared" si="250"/>
        <v/>
      </c>
      <c r="CE343" s="39" t="str">
        <f t="shared" si="251"/>
        <v/>
      </c>
      <c r="CF343" s="39" t="str">
        <f t="shared" si="252"/>
        <v/>
      </c>
      <c r="CG343" s="39" t="str">
        <f t="shared" si="253"/>
        <v/>
      </c>
      <c r="CH343" s="39" t="str">
        <f t="shared" si="254"/>
        <v/>
      </c>
      <c r="CI343" s="39" t="str">
        <f t="shared" si="255"/>
        <v/>
      </c>
    </row>
    <row r="344" spans="1:87">
      <c r="A344" s="18"/>
      <c r="B344" s="15" t="str">
        <f>'Gene Table'!E343</f>
        <v>hsa-miR-302a-3p</v>
      </c>
      <c r="C344" s="15" t="str">
        <f>'Gene Table'!B343</f>
        <v>O05</v>
      </c>
      <c r="D344" s="16" t="str">
        <f>IF(SUM('Test Sample Data'!D$3:D$98)&gt;10,IF(AND(ISNUMBER('Test Sample Data'!D343),'Test Sample Data'!D343&lt;$B$1,'Test Sample Data'!D343&gt;0),'Test Sample Data'!D343,$B$1),"")</f>
        <v/>
      </c>
      <c r="E344" s="17" t="str">
        <f>IF(SUM('Test Sample Data'!E$3:E$98)&gt;10,IF(AND(ISNUMBER('Test Sample Data'!E343),'Test Sample Data'!E343&lt;$B$1,'Test Sample Data'!E343&gt;0),'Test Sample Data'!E343,$B$1),"")</f>
        <v/>
      </c>
      <c r="F344" s="17" t="str">
        <f>IF(SUM('Test Sample Data'!F$3:F$98)&gt;10,IF(AND(ISNUMBER('Test Sample Data'!F343),'Test Sample Data'!F343&lt;$B$1,'Test Sample Data'!F343&gt;0),'Test Sample Data'!F343,$B$1),"")</f>
        <v/>
      </c>
      <c r="G344" s="17" t="str">
        <f>IF(SUM('Test Sample Data'!G$3:G$98)&gt;10,IF(AND(ISNUMBER('Test Sample Data'!G343),'Test Sample Data'!G343&lt;$B$1,'Test Sample Data'!G343&gt;0),'Test Sample Data'!G343,$B$1),"")</f>
        <v/>
      </c>
      <c r="H344" s="17" t="str">
        <f>IF(SUM('Test Sample Data'!H$3:H$98)&gt;10,IF(AND(ISNUMBER('Test Sample Data'!H343),'Test Sample Data'!H343&lt;$B$1,'Test Sample Data'!H343&gt;0),'Test Sample Data'!H343,$B$1),"")</f>
        <v/>
      </c>
      <c r="I344" s="17" t="str">
        <f>IF(SUM('Test Sample Data'!I$3:I$98)&gt;10,IF(AND(ISNUMBER('Test Sample Data'!I343),'Test Sample Data'!I343&lt;$B$1,'Test Sample Data'!I343&gt;0),'Test Sample Data'!I343,$B$1),"")</f>
        <v/>
      </c>
      <c r="J344" s="17" t="str">
        <f>IF(SUM('Test Sample Data'!J$3:J$98)&gt;10,IF(AND(ISNUMBER('Test Sample Data'!J343),'Test Sample Data'!J343&lt;$B$1,'Test Sample Data'!J343&gt;0),'Test Sample Data'!J343,$B$1),"")</f>
        <v/>
      </c>
      <c r="K344" s="17" t="str">
        <f>IF(SUM('Test Sample Data'!K$3:K$98)&gt;10,IF(AND(ISNUMBER('Test Sample Data'!K343),'Test Sample Data'!K343&lt;$B$1,'Test Sample Data'!K343&gt;0),'Test Sample Data'!K343,$B$1),"")</f>
        <v/>
      </c>
      <c r="L344" s="17" t="str">
        <f>IF(SUM('Test Sample Data'!L$3:L$98)&gt;10,IF(AND(ISNUMBER('Test Sample Data'!L343),'Test Sample Data'!L343&lt;$B$1,'Test Sample Data'!L343&gt;0),'Test Sample Data'!L343,$B$1),"")</f>
        <v/>
      </c>
      <c r="M344" s="17" t="str">
        <f>IF(SUM('Test Sample Data'!M$3:M$98)&gt;10,IF(AND(ISNUMBER('Test Sample Data'!M343),'Test Sample Data'!M343&lt;$B$1,'Test Sample Data'!M343&gt;0),'Test Sample Data'!M343,$B$1),"")</f>
        <v/>
      </c>
      <c r="N344" s="17" t="str">
        <f>'Gene Table'!E343</f>
        <v>hsa-miR-302a-3p</v>
      </c>
      <c r="O344" s="17" t="str">
        <f>'Gene Table'!B343</f>
        <v>O05</v>
      </c>
      <c r="P344" s="17" t="str">
        <f>IF(SUM('Control Sample Data'!D$3:D$98)&gt;10,IF(AND(ISNUMBER('Control Sample Data'!D343),'Control Sample Data'!D343&lt;$B$1,'Control Sample Data'!D343&gt;0),'Control Sample Data'!D343,$B$1),"")</f>
        <v/>
      </c>
      <c r="Q344" s="17" t="str">
        <f>IF(SUM('Control Sample Data'!E$3:E$98)&gt;10,IF(AND(ISNUMBER('Control Sample Data'!E343),'Control Sample Data'!E343&lt;$B$1,'Control Sample Data'!E343&gt;0),'Control Sample Data'!E343,$B$1),"")</f>
        <v/>
      </c>
      <c r="R344" s="17" t="str">
        <f>IF(SUM('Control Sample Data'!F$3:F$98)&gt;10,IF(AND(ISNUMBER('Control Sample Data'!F343),'Control Sample Data'!F343&lt;$B$1,'Control Sample Data'!F343&gt;0),'Control Sample Data'!F343,$B$1),"")</f>
        <v/>
      </c>
      <c r="S344" s="17" t="str">
        <f>IF(SUM('Control Sample Data'!G$3:G$98)&gt;10,IF(AND(ISNUMBER('Control Sample Data'!G343),'Control Sample Data'!G343&lt;$B$1,'Control Sample Data'!G343&gt;0),'Control Sample Data'!G343,$B$1),"")</f>
        <v/>
      </c>
      <c r="T344" s="17" t="str">
        <f>IF(SUM('Control Sample Data'!H$3:H$98)&gt;10,IF(AND(ISNUMBER('Control Sample Data'!H343),'Control Sample Data'!H343&lt;$B$1,'Control Sample Data'!H343&gt;0),'Control Sample Data'!H343,$B$1),"")</f>
        <v/>
      </c>
      <c r="U344" s="17" t="str">
        <f>IF(SUM('Control Sample Data'!I$3:I$98)&gt;10,IF(AND(ISNUMBER('Control Sample Data'!I343),'Control Sample Data'!I343&lt;$B$1,'Control Sample Data'!I343&gt;0),'Control Sample Data'!I343,$B$1),"")</f>
        <v/>
      </c>
      <c r="V344" s="17" t="str">
        <f>IF(SUM('Control Sample Data'!J$3:J$98)&gt;10,IF(AND(ISNUMBER('Control Sample Data'!J343),'Control Sample Data'!J343&lt;$B$1,'Control Sample Data'!J343&gt;0),'Control Sample Data'!J343,$B$1),"")</f>
        <v/>
      </c>
      <c r="W344" s="17" t="str">
        <f>IF(SUM('Control Sample Data'!K$3:K$98)&gt;10,IF(AND(ISNUMBER('Control Sample Data'!K343),'Control Sample Data'!K343&lt;$B$1,'Control Sample Data'!K343&gt;0),'Control Sample Data'!K343,$B$1),"")</f>
        <v/>
      </c>
      <c r="X344" s="17" t="str">
        <f>IF(SUM('Control Sample Data'!L$3:L$98)&gt;10,IF(AND(ISNUMBER('Control Sample Data'!L343),'Control Sample Data'!L343&lt;$B$1,'Control Sample Data'!L343&gt;0),'Control Sample Data'!L343,$B$1),"")</f>
        <v/>
      </c>
      <c r="Y344" s="17" t="str">
        <f>IF(SUM('Control Sample Data'!M$3:M$98)&gt;10,IF(AND(ISNUMBER('Control Sample Data'!M343),'Control Sample Data'!M343&lt;$B$1,'Control Sample Data'!M343&gt;0),'Control Sample Data'!M343,$B$1),"")</f>
        <v/>
      </c>
      <c r="AT344" s="36" t="str">
        <f t="shared" si="216"/>
        <v/>
      </c>
      <c r="AU344" s="36" t="str">
        <f t="shared" si="217"/>
        <v/>
      </c>
      <c r="AV344" s="36" t="str">
        <f t="shared" si="218"/>
        <v/>
      </c>
      <c r="AW344" s="36" t="str">
        <f t="shared" si="219"/>
        <v/>
      </c>
      <c r="AX344" s="36" t="str">
        <f t="shared" si="220"/>
        <v/>
      </c>
      <c r="AY344" s="36" t="str">
        <f t="shared" si="221"/>
        <v/>
      </c>
      <c r="AZ344" s="36" t="str">
        <f t="shared" si="222"/>
        <v/>
      </c>
      <c r="BA344" s="36" t="str">
        <f t="shared" si="223"/>
        <v/>
      </c>
      <c r="BB344" s="36" t="str">
        <f t="shared" si="224"/>
        <v/>
      </c>
      <c r="BC344" s="36" t="str">
        <f t="shared" si="225"/>
        <v/>
      </c>
      <c r="BD344" s="36" t="str">
        <f t="shared" si="226"/>
        <v/>
      </c>
      <c r="BE344" s="36" t="str">
        <f t="shared" si="227"/>
        <v/>
      </c>
      <c r="BF344" s="36" t="str">
        <f t="shared" si="228"/>
        <v/>
      </c>
      <c r="BG344" s="36" t="str">
        <f t="shared" si="229"/>
        <v/>
      </c>
      <c r="BH344" s="36" t="str">
        <f t="shared" si="230"/>
        <v/>
      </c>
      <c r="BI344" s="36" t="str">
        <f t="shared" si="231"/>
        <v/>
      </c>
      <c r="BJ344" s="36" t="str">
        <f t="shared" si="232"/>
        <v/>
      </c>
      <c r="BK344" s="36" t="str">
        <f t="shared" si="233"/>
        <v/>
      </c>
      <c r="BL344" s="36" t="str">
        <f t="shared" si="234"/>
        <v/>
      </c>
      <c r="BM344" s="36" t="str">
        <f t="shared" si="235"/>
        <v/>
      </c>
      <c r="BN344" s="38" t="e">
        <f t="shared" si="214"/>
        <v>#DIV/0!</v>
      </c>
      <c r="BO344" s="38" t="e">
        <f t="shared" si="215"/>
        <v>#DIV/0!</v>
      </c>
      <c r="BP344" s="39" t="str">
        <f t="shared" si="236"/>
        <v/>
      </c>
      <c r="BQ344" s="39" t="str">
        <f t="shared" si="237"/>
        <v/>
      </c>
      <c r="BR344" s="39" t="str">
        <f t="shared" si="238"/>
        <v/>
      </c>
      <c r="BS344" s="39" t="str">
        <f t="shared" si="239"/>
        <v/>
      </c>
      <c r="BT344" s="39" t="str">
        <f t="shared" si="240"/>
        <v/>
      </c>
      <c r="BU344" s="39" t="str">
        <f t="shared" si="241"/>
        <v/>
      </c>
      <c r="BV344" s="39" t="str">
        <f t="shared" si="242"/>
        <v/>
      </c>
      <c r="BW344" s="39" t="str">
        <f t="shared" si="243"/>
        <v/>
      </c>
      <c r="BX344" s="39" t="str">
        <f t="shared" si="244"/>
        <v/>
      </c>
      <c r="BY344" s="39" t="str">
        <f t="shared" si="245"/>
        <v/>
      </c>
      <c r="BZ344" s="39" t="str">
        <f t="shared" si="246"/>
        <v/>
      </c>
      <c r="CA344" s="39" t="str">
        <f t="shared" si="247"/>
        <v/>
      </c>
      <c r="CB344" s="39" t="str">
        <f t="shared" si="248"/>
        <v/>
      </c>
      <c r="CC344" s="39" t="str">
        <f t="shared" si="249"/>
        <v/>
      </c>
      <c r="CD344" s="39" t="str">
        <f t="shared" si="250"/>
        <v/>
      </c>
      <c r="CE344" s="39" t="str">
        <f t="shared" si="251"/>
        <v/>
      </c>
      <c r="CF344" s="39" t="str">
        <f t="shared" si="252"/>
        <v/>
      </c>
      <c r="CG344" s="39" t="str">
        <f t="shared" si="253"/>
        <v/>
      </c>
      <c r="CH344" s="39" t="str">
        <f t="shared" si="254"/>
        <v/>
      </c>
      <c r="CI344" s="39" t="str">
        <f t="shared" si="255"/>
        <v/>
      </c>
    </row>
    <row r="345" spans="1:87">
      <c r="A345" s="18"/>
      <c r="B345" s="15" t="str">
        <f>'Gene Table'!E344</f>
        <v>hsa-miR-599</v>
      </c>
      <c r="C345" s="15" t="str">
        <f>'Gene Table'!B344</f>
        <v>O06</v>
      </c>
      <c r="D345" s="16" t="str">
        <f>IF(SUM('Test Sample Data'!D$3:D$98)&gt;10,IF(AND(ISNUMBER('Test Sample Data'!D344),'Test Sample Data'!D344&lt;$B$1,'Test Sample Data'!D344&gt;0),'Test Sample Data'!D344,$B$1),"")</f>
        <v/>
      </c>
      <c r="E345" s="17" t="str">
        <f>IF(SUM('Test Sample Data'!E$3:E$98)&gt;10,IF(AND(ISNUMBER('Test Sample Data'!E344),'Test Sample Data'!E344&lt;$B$1,'Test Sample Data'!E344&gt;0),'Test Sample Data'!E344,$B$1),"")</f>
        <v/>
      </c>
      <c r="F345" s="17" t="str">
        <f>IF(SUM('Test Sample Data'!F$3:F$98)&gt;10,IF(AND(ISNUMBER('Test Sample Data'!F344),'Test Sample Data'!F344&lt;$B$1,'Test Sample Data'!F344&gt;0),'Test Sample Data'!F344,$B$1),"")</f>
        <v/>
      </c>
      <c r="G345" s="17" t="str">
        <f>IF(SUM('Test Sample Data'!G$3:G$98)&gt;10,IF(AND(ISNUMBER('Test Sample Data'!G344),'Test Sample Data'!G344&lt;$B$1,'Test Sample Data'!G344&gt;0),'Test Sample Data'!G344,$B$1),"")</f>
        <v/>
      </c>
      <c r="H345" s="17" t="str">
        <f>IF(SUM('Test Sample Data'!H$3:H$98)&gt;10,IF(AND(ISNUMBER('Test Sample Data'!H344),'Test Sample Data'!H344&lt;$B$1,'Test Sample Data'!H344&gt;0),'Test Sample Data'!H344,$B$1),"")</f>
        <v/>
      </c>
      <c r="I345" s="17" t="str">
        <f>IF(SUM('Test Sample Data'!I$3:I$98)&gt;10,IF(AND(ISNUMBER('Test Sample Data'!I344),'Test Sample Data'!I344&lt;$B$1,'Test Sample Data'!I344&gt;0),'Test Sample Data'!I344,$B$1),"")</f>
        <v/>
      </c>
      <c r="J345" s="17" t="str">
        <f>IF(SUM('Test Sample Data'!J$3:J$98)&gt;10,IF(AND(ISNUMBER('Test Sample Data'!J344),'Test Sample Data'!J344&lt;$B$1,'Test Sample Data'!J344&gt;0),'Test Sample Data'!J344,$B$1),"")</f>
        <v/>
      </c>
      <c r="K345" s="17" t="str">
        <f>IF(SUM('Test Sample Data'!K$3:K$98)&gt;10,IF(AND(ISNUMBER('Test Sample Data'!K344),'Test Sample Data'!K344&lt;$B$1,'Test Sample Data'!K344&gt;0),'Test Sample Data'!K344,$B$1),"")</f>
        <v/>
      </c>
      <c r="L345" s="17" t="str">
        <f>IF(SUM('Test Sample Data'!L$3:L$98)&gt;10,IF(AND(ISNUMBER('Test Sample Data'!L344),'Test Sample Data'!L344&lt;$B$1,'Test Sample Data'!L344&gt;0),'Test Sample Data'!L344,$B$1),"")</f>
        <v/>
      </c>
      <c r="M345" s="17" t="str">
        <f>IF(SUM('Test Sample Data'!M$3:M$98)&gt;10,IF(AND(ISNUMBER('Test Sample Data'!M344),'Test Sample Data'!M344&lt;$B$1,'Test Sample Data'!M344&gt;0),'Test Sample Data'!M344,$B$1),"")</f>
        <v/>
      </c>
      <c r="N345" s="17" t="str">
        <f>'Gene Table'!E344</f>
        <v>hsa-miR-599</v>
      </c>
      <c r="O345" s="17" t="str">
        <f>'Gene Table'!B344</f>
        <v>O06</v>
      </c>
      <c r="P345" s="17" t="str">
        <f>IF(SUM('Control Sample Data'!D$3:D$98)&gt;10,IF(AND(ISNUMBER('Control Sample Data'!D344),'Control Sample Data'!D344&lt;$B$1,'Control Sample Data'!D344&gt;0),'Control Sample Data'!D344,$B$1),"")</f>
        <v/>
      </c>
      <c r="Q345" s="17" t="str">
        <f>IF(SUM('Control Sample Data'!E$3:E$98)&gt;10,IF(AND(ISNUMBER('Control Sample Data'!E344),'Control Sample Data'!E344&lt;$B$1,'Control Sample Data'!E344&gt;0),'Control Sample Data'!E344,$B$1),"")</f>
        <v/>
      </c>
      <c r="R345" s="17" t="str">
        <f>IF(SUM('Control Sample Data'!F$3:F$98)&gt;10,IF(AND(ISNUMBER('Control Sample Data'!F344),'Control Sample Data'!F344&lt;$B$1,'Control Sample Data'!F344&gt;0),'Control Sample Data'!F344,$B$1),"")</f>
        <v/>
      </c>
      <c r="S345" s="17" t="str">
        <f>IF(SUM('Control Sample Data'!G$3:G$98)&gt;10,IF(AND(ISNUMBER('Control Sample Data'!G344),'Control Sample Data'!G344&lt;$B$1,'Control Sample Data'!G344&gt;0),'Control Sample Data'!G344,$B$1),"")</f>
        <v/>
      </c>
      <c r="T345" s="17" t="str">
        <f>IF(SUM('Control Sample Data'!H$3:H$98)&gt;10,IF(AND(ISNUMBER('Control Sample Data'!H344),'Control Sample Data'!H344&lt;$B$1,'Control Sample Data'!H344&gt;0),'Control Sample Data'!H344,$B$1),"")</f>
        <v/>
      </c>
      <c r="U345" s="17" t="str">
        <f>IF(SUM('Control Sample Data'!I$3:I$98)&gt;10,IF(AND(ISNUMBER('Control Sample Data'!I344),'Control Sample Data'!I344&lt;$B$1,'Control Sample Data'!I344&gt;0),'Control Sample Data'!I344,$B$1),"")</f>
        <v/>
      </c>
      <c r="V345" s="17" t="str">
        <f>IF(SUM('Control Sample Data'!J$3:J$98)&gt;10,IF(AND(ISNUMBER('Control Sample Data'!J344),'Control Sample Data'!J344&lt;$B$1,'Control Sample Data'!J344&gt;0),'Control Sample Data'!J344,$B$1),"")</f>
        <v/>
      </c>
      <c r="W345" s="17" t="str">
        <f>IF(SUM('Control Sample Data'!K$3:K$98)&gt;10,IF(AND(ISNUMBER('Control Sample Data'!K344),'Control Sample Data'!K344&lt;$B$1,'Control Sample Data'!K344&gt;0),'Control Sample Data'!K344,$B$1),"")</f>
        <v/>
      </c>
      <c r="X345" s="17" t="str">
        <f>IF(SUM('Control Sample Data'!L$3:L$98)&gt;10,IF(AND(ISNUMBER('Control Sample Data'!L344),'Control Sample Data'!L344&lt;$B$1,'Control Sample Data'!L344&gt;0),'Control Sample Data'!L344,$B$1),"")</f>
        <v/>
      </c>
      <c r="Y345" s="17" t="str">
        <f>IF(SUM('Control Sample Data'!M$3:M$98)&gt;10,IF(AND(ISNUMBER('Control Sample Data'!M344),'Control Sample Data'!M344&lt;$B$1,'Control Sample Data'!M344&gt;0),'Control Sample Data'!M344,$B$1),"")</f>
        <v/>
      </c>
      <c r="AT345" s="36" t="str">
        <f t="shared" si="216"/>
        <v/>
      </c>
      <c r="AU345" s="36" t="str">
        <f t="shared" si="217"/>
        <v/>
      </c>
      <c r="AV345" s="36" t="str">
        <f t="shared" si="218"/>
        <v/>
      </c>
      <c r="AW345" s="36" t="str">
        <f t="shared" si="219"/>
        <v/>
      </c>
      <c r="AX345" s="36" t="str">
        <f t="shared" si="220"/>
        <v/>
      </c>
      <c r="AY345" s="36" t="str">
        <f t="shared" si="221"/>
        <v/>
      </c>
      <c r="AZ345" s="36" t="str">
        <f t="shared" si="222"/>
        <v/>
      </c>
      <c r="BA345" s="36" t="str">
        <f t="shared" si="223"/>
        <v/>
      </c>
      <c r="BB345" s="36" t="str">
        <f t="shared" si="224"/>
        <v/>
      </c>
      <c r="BC345" s="36" t="str">
        <f t="shared" si="225"/>
        <v/>
      </c>
      <c r="BD345" s="36" t="str">
        <f t="shared" si="226"/>
        <v/>
      </c>
      <c r="BE345" s="36" t="str">
        <f t="shared" si="227"/>
        <v/>
      </c>
      <c r="BF345" s="36" t="str">
        <f t="shared" si="228"/>
        <v/>
      </c>
      <c r="BG345" s="36" t="str">
        <f t="shared" si="229"/>
        <v/>
      </c>
      <c r="BH345" s="36" t="str">
        <f t="shared" si="230"/>
        <v/>
      </c>
      <c r="BI345" s="36" t="str">
        <f t="shared" si="231"/>
        <v/>
      </c>
      <c r="BJ345" s="36" t="str">
        <f t="shared" si="232"/>
        <v/>
      </c>
      <c r="BK345" s="36" t="str">
        <f t="shared" si="233"/>
        <v/>
      </c>
      <c r="BL345" s="36" t="str">
        <f t="shared" si="234"/>
        <v/>
      </c>
      <c r="BM345" s="36" t="str">
        <f t="shared" si="235"/>
        <v/>
      </c>
      <c r="BN345" s="38" t="e">
        <f t="shared" si="214"/>
        <v>#DIV/0!</v>
      </c>
      <c r="BO345" s="38" t="e">
        <f t="shared" si="215"/>
        <v>#DIV/0!</v>
      </c>
      <c r="BP345" s="39" t="str">
        <f t="shared" si="236"/>
        <v/>
      </c>
      <c r="BQ345" s="39" t="str">
        <f t="shared" si="237"/>
        <v/>
      </c>
      <c r="BR345" s="39" t="str">
        <f t="shared" si="238"/>
        <v/>
      </c>
      <c r="BS345" s="39" t="str">
        <f t="shared" si="239"/>
        <v/>
      </c>
      <c r="BT345" s="39" t="str">
        <f t="shared" si="240"/>
        <v/>
      </c>
      <c r="BU345" s="39" t="str">
        <f t="shared" si="241"/>
        <v/>
      </c>
      <c r="BV345" s="39" t="str">
        <f t="shared" si="242"/>
        <v/>
      </c>
      <c r="BW345" s="39" t="str">
        <f t="shared" si="243"/>
        <v/>
      </c>
      <c r="BX345" s="39" t="str">
        <f t="shared" si="244"/>
        <v/>
      </c>
      <c r="BY345" s="39" t="str">
        <f t="shared" si="245"/>
        <v/>
      </c>
      <c r="BZ345" s="39" t="str">
        <f t="shared" si="246"/>
        <v/>
      </c>
      <c r="CA345" s="39" t="str">
        <f t="shared" si="247"/>
        <v/>
      </c>
      <c r="CB345" s="39" t="str">
        <f t="shared" si="248"/>
        <v/>
      </c>
      <c r="CC345" s="39" t="str">
        <f t="shared" si="249"/>
        <v/>
      </c>
      <c r="CD345" s="39" t="str">
        <f t="shared" si="250"/>
        <v/>
      </c>
      <c r="CE345" s="39" t="str">
        <f t="shared" si="251"/>
        <v/>
      </c>
      <c r="CF345" s="39" t="str">
        <f t="shared" si="252"/>
        <v/>
      </c>
      <c r="CG345" s="39" t="str">
        <f t="shared" si="253"/>
        <v/>
      </c>
      <c r="CH345" s="39" t="str">
        <f t="shared" si="254"/>
        <v/>
      </c>
      <c r="CI345" s="39" t="str">
        <f t="shared" si="255"/>
        <v/>
      </c>
    </row>
    <row r="346" spans="1:87">
      <c r="A346" s="18"/>
      <c r="B346" s="15" t="str">
        <f>'Gene Table'!E345</f>
        <v>hsa-miR-32-5p</v>
      </c>
      <c r="C346" s="15" t="str">
        <f>'Gene Table'!B345</f>
        <v>O07</v>
      </c>
      <c r="D346" s="16" t="str">
        <f>IF(SUM('Test Sample Data'!D$3:D$98)&gt;10,IF(AND(ISNUMBER('Test Sample Data'!D345),'Test Sample Data'!D345&lt;$B$1,'Test Sample Data'!D345&gt;0),'Test Sample Data'!D345,$B$1),"")</f>
        <v/>
      </c>
      <c r="E346" s="17" t="str">
        <f>IF(SUM('Test Sample Data'!E$3:E$98)&gt;10,IF(AND(ISNUMBER('Test Sample Data'!E345),'Test Sample Data'!E345&lt;$B$1,'Test Sample Data'!E345&gt;0),'Test Sample Data'!E345,$B$1),"")</f>
        <v/>
      </c>
      <c r="F346" s="17" t="str">
        <f>IF(SUM('Test Sample Data'!F$3:F$98)&gt;10,IF(AND(ISNUMBER('Test Sample Data'!F345),'Test Sample Data'!F345&lt;$B$1,'Test Sample Data'!F345&gt;0),'Test Sample Data'!F345,$B$1),"")</f>
        <v/>
      </c>
      <c r="G346" s="17" t="str">
        <f>IF(SUM('Test Sample Data'!G$3:G$98)&gt;10,IF(AND(ISNUMBER('Test Sample Data'!G345),'Test Sample Data'!G345&lt;$B$1,'Test Sample Data'!G345&gt;0),'Test Sample Data'!G345,$B$1),"")</f>
        <v/>
      </c>
      <c r="H346" s="17" t="str">
        <f>IF(SUM('Test Sample Data'!H$3:H$98)&gt;10,IF(AND(ISNUMBER('Test Sample Data'!H345),'Test Sample Data'!H345&lt;$B$1,'Test Sample Data'!H345&gt;0),'Test Sample Data'!H345,$B$1),"")</f>
        <v/>
      </c>
      <c r="I346" s="17" t="str">
        <f>IF(SUM('Test Sample Data'!I$3:I$98)&gt;10,IF(AND(ISNUMBER('Test Sample Data'!I345),'Test Sample Data'!I345&lt;$B$1,'Test Sample Data'!I345&gt;0),'Test Sample Data'!I345,$B$1),"")</f>
        <v/>
      </c>
      <c r="J346" s="17" t="str">
        <f>IF(SUM('Test Sample Data'!J$3:J$98)&gt;10,IF(AND(ISNUMBER('Test Sample Data'!J345),'Test Sample Data'!J345&lt;$B$1,'Test Sample Data'!J345&gt;0),'Test Sample Data'!J345,$B$1),"")</f>
        <v/>
      </c>
      <c r="K346" s="17" t="str">
        <f>IF(SUM('Test Sample Data'!K$3:K$98)&gt;10,IF(AND(ISNUMBER('Test Sample Data'!K345),'Test Sample Data'!K345&lt;$B$1,'Test Sample Data'!K345&gt;0),'Test Sample Data'!K345,$B$1),"")</f>
        <v/>
      </c>
      <c r="L346" s="17" t="str">
        <f>IF(SUM('Test Sample Data'!L$3:L$98)&gt;10,IF(AND(ISNUMBER('Test Sample Data'!L345),'Test Sample Data'!L345&lt;$B$1,'Test Sample Data'!L345&gt;0),'Test Sample Data'!L345,$B$1),"")</f>
        <v/>
      </c>
      <c r="M346" s="17" t="str">
        <f>IF(SUM('Test Sample Data'!M$3:M$98)&gt;10,IF(AND(ISNUMBER('Test Sample Data'!M345),'Test Sample Data'!M345&lt;$B$1,'Test Sample Data'!M345&gt;0),'Test Sample Data'!M345,$B$1),"")</f>
        <v/>
      </c>
      <c r="N346" s="17" t="str">
        <f>'Gene Table'!E345</f>
        <v>hsa-miR-32-5p</v>
      </c>
      <c r="O346" s="17" t="str">
        <f>'Gene Table'!B345</f>
        <v>O07</v>
      </c>
      <c r="P346" s="17" t="str">
        <f>IF(SUM('Control Sample Data'!D$3:D$98)&gt;10,IF(AND(ISNUMBER('Control Sample Data'!D345),'Control Sample Data'!D345&lt;$B$1,'Control Sample Data'!D345&gt;0),'Control Sample Data'!D345,$B$1),"")</f>
        <v/>
      </c>
      <c r="Q346" s="17" t="str">
        <f>IF(SUM('Control Sample Data'!E$3:E$98)&gt;10,IF(AND(ISNUMBER('Control Sample Data'!E345),'Control Sample Data'!E345&lt;$B$1,'Control Sample Data'!E345&gt;0),'Control Sample Data'!E345,$B$1),"")</f>
        <v/>
      </c>
      <c r="R346" s="17" t="str">
        <f>IF(SUM('Control Sample Data'!F$3:F$98)&gt;10,IF(AND(ISNUMBER('Control Sample Data'!F345),'Control Sample Data'!F345&lt;$B$1,'Control Sample Data'!F345&gt;0),'Control Sample Data'!F345,$B$1),"")</f>
        <v/>
      </c>
      <c r="S346" s="17" t="str">
        <f>IF(SUM('Control Sample Data'!G$3:G$98)&gt;10,IF(AND(ISNUMBER('Control Sample Data'!G345),'Control Sample Data'!G345&lt;$B$1,'Control Sample Data'!G345&gt;0),'Control Sample Data'!G345,$B$1),"")</f>
        <v/>
      </c>
      <c r="T346" s="17" t="str">
        <f>IF(SUM('Control Sample Data'!H$3:H$98)&gt;10,IF(AND(ISNUMBER('Control Sample Data'!H345),'Control Sample Data'!H345&lt;$B$1,'Control Sample Data'!H345&gt;0),'Control Sample Data'!H345,$B$1),"")</f>
        <v/>
      </c>
      <c r="U346" s="17" t="str">
        <f>IF(SUM('Control Sample Data'!I$3:I$98)&gt;10,IF(AND(ISNUMBER('Control Sample Data'!I345),'Control Sample Data'!I345&lt;$B$1,'Control Sample Data'!I345&gt;0),'Control Sample Data'!I345,$B$1),"")</f>
        <v/>
      </c>
      <c r="V346" s="17" t="str">
        <f>IF(SUM('Control Sample Data'!J$3:J$98)&gt;10,IF(AND(ISNUMBER('Control Sample Data'!J345),'Control Sample Data'!J345&lt;$B$1,'Control Sample Data'!J345&gt;0),'Control Sample Data'!J345,$B$1),"")</f>
        <v/>
      </c>
      <c r="W346" s="17" t="str">
        <f>IF(SUM('Control Sample Data'!K$3:K$98)&gt;10,IF(AND(ISNUMBER('Control Sample Data'!K345),'Control Sample Data'!K345&lt;$B$1,'Control Sample Data'!K345&gt;0),'Control Sample Data'!K345,$B$1),"")</f>
        <v/>
      </c>
      <c r="X346" s="17" t="str">
        <f>IF(SUM('Control Sample Data'!L$3:L$98)&gt;10,IF(AND(ISNUMBER('Control Sample Data'!L345),'Control Sample Data'!L345&lt;$B$1,'Control Sample Data'!L345&gt;0),'Control Sample Data'!L345,$B$1),"")</f>
        <v/>
      </c>
      <c r="Y346" s="17" t="str">
        <f>IF(SUM('Control Sample Data'!M$3:M$98)&gt;10,IF(AND(ISNUMBER('Control Sample Data'!M345),'Control Sample Data'!M345&lt;$B$1,'Control Sample Data'!M345&gt;0),'Control Sample Data'!M345,$B$1),"")</f>
        <v/>
      </c>
      <c r="AT346" s="36" t="str">
        <f t="shared" si="216"/>
        <v/>
      </c>
      <c r="AU346" s="36" t="str">
        <f t="shared" si="217"/>
        <v/>
      </c>
      <c r="AV346" s="36" t="str">
        <f t="shared" si="218"/>
        <v/>
      </c>
      <c r="AW346" s="36" t="str">
        <f t="shared" si="219"/>
        <v/>
      </c>
      <c r="AX346" s="36" t="str">
        <f t="shared" si="220"/>
        <v/>
      </c>
      <c r="AY346" s="36" t="str">
        <f t="shared" si="221"/>
        <v/>
      </c>
      <c r="AZ346" s="36" t="str">
        <f t="shared" si="222"/>
        <v/>
      </c>
      <c r="BA346" s="36" t="str">
        <f t="shared" si="223"/>
        <v/>
      </c>
      <c r="BB346" s="36" t="str">
        <f t="shared" si="224"/>
        <v/>
      </c>
      <c r="BC346" s="36" t="str">
        <f t="shared" si="225"/>
        <v/>
      </c>
      <c r="BD346" s="36" t="str">
        <f t="shared" si="226"/>
        <v/>
      </c>
      <c r="BE346" s="36" t="str">
        <f t="shared" si="227"/>
        <v/>
      </c>
      <c r="BF346" s="36" t="str">
        <f t="shared" si="228"/>
        <v/>
      </c>
      <c r="BG346" s="36" t="str">
        <f t="shared" si="229"/>
        <v/>
      </c>
      <c r="BH346" s="36" t="str">
        <f t="shared" si="230"/>
        <v/>
      </c>
      <c r="BI346" s="36" t="str">
        <f t="shared" si="231"/>
        <v/>
      </c>
      <c r="BJ346" s="36" t="str">
        <f t="shared" si="232"/>
        <v/>
      </c>
      <c r="BK346" s="36" t="str">
        <f t="shared" si="233"/>
        <v/>
      </c>
      <c r="BL346" s="36" t="str">
        <f t="shared" si="234"/>
        <v/>
      </c>
      <c r="BM346" s="36" t="str">
        <f t="shared" si="235"/>
        <v/>
      </c>
      <c r="BN346" s="38" t="e">
        <f t="shared" si="214"/>
        <v>#DIV/0!</v>
      </c>
      <c r="BO346" s="38" t="e">
        <f t="shared" si="215"/>
        <v>#DIV/0!</v>
      </c>
      <c r="BP346" s="39" t="str">
        <f t="shared" si="236"/>
        <v/>
      </c>
      <c r="BQ346" s="39" t="str">
        <f t="shared" si="237"/>
        <v/>
      </c>
      <c r="BR346" s="39" t="str">
        <f t="shared" si="238"/>
        <v/>
      </c>
      <c r="BS346" s="39" t="str">
        <f t="shared" si="239"/>
        <v/>
      </c>
      <c r="BT346" s="39" t="str">
        <f t="shared" si="240"/>
        <v/>
      </c>
      <c r="BU346" s="39" t="str">
        <f t="shared" si="241"/>
        <v/>
      </c>
      <c r="BV346" s="39" t="str">
        <f t="shared" si="242"/>
        <v/>
      </c>
      <c r="BW346" s="39" t="str">
        <f t="shared" si="243"/>
        <v/>
      </c>
      <c r="BX346" s="39" t="str">
        <f t="shared" si="244"/>
        <v/>
      </c>
      <c r="BY346" s="39" t="str">
        <f t="shared" si="245"/>
        <v/>
      </c>
      <c r="BZ346" s="39" t="str">
        <f t="shared" si="246"/>
        <v/>
      </c>
      <c r="CA346" s="39" t="str">
        <f t="shared" si="247"/>
        <v/>
      </c>
      <c r="CB346" s="39" t="str">
        <f t="shared" si="248"/>
        <v/>
      </c>
      <c r="CC346" s="39" t="str">
        <f t="shared" si="249"/>
        <v/>
      </c>
      <c r="CD346" s="39" t="str">
        <f t="shared" si="250"/>
        <v/>
      </c>
      <c r="CE346" s="39" t="str">
        <f t="shared" si="251"/>
        <v/>
      </c>
      <c r="CF346" s="39" t="str">
        <f t="shared" si="252"/>
        <v/>
      </c>
      <c r="CG346" s="39" t="str">
        <f t="shared" si="253"/>
        <v/>
      </c>
      <c r="CH346" s="39" t="str">
        <f t="shared" si="254"/>
        <v/>
      </c>
      <c r="CI346" s="39" t="str">
        <f t="shared" si="255"/>
        <v/>
      </c>
    </row>
    <row r="347" spans="1:87">
      <c r="A347" s="18"/>
      <c r="B347" s="15" t="str">
        <f>'Gene Table'!E346</f>
        <v>hsa-miR-609</v>
      </c>
      <c r="C347" s="15" t="str">
        <f>'Gene Table'!B346</f>
        <v>O08</v>
      </c>
      <c r="D347" s="16" t="str">
        <f>IF(SUM('Test Sample Data'!D$3:D$98)&gt;10,IF(AND(ISNUMBER('Test Sample Data'!D346),'Test Sample Data'!D346&lt;$B$1,'Test Sample Data'!D346&gt;0),'Test Sample Data'!D346,$B$1),"")</f>
        <v/>
      </c>
      <c r="E347" s="17" t="str">
        <f>IF(SUM('Test Sample Data'!E$3:E$98)&gt;10,IF(AND(ISNUMBER('Test Sample Data'!E346),'Test Sample Data'!E346&lt;$B$1,'Test Sample Data'!E346&gt;0),'Test Sample Data'!E346,$B$1),"")</f>
        <v/>
      </c>
      <c r="F347" s="17" t="str">
        <f>IF(SUM('Test Sample Data'!F$3:F$98)&gt;10,IF(AND(ISNUMBER('Test Sample Data'!F346),'Test Sample Data'!F346&lt;$B$1,'Test Sample Data'!F346&gt;0),'Test Sample Data'!F346,$B$1),"")</f>
        <v/>
      </c>
      <c r="G347" s="17" t="str">
        <f>IF(SUM('Test Sample Data'!G$3:G$98)&gt;10,IF(AND(ISNUMBER('Test Sample Data'!G346),'Test Sample Data'!G346&lt;$B$1,'Test Sample Data'!G346&gt;0),'Test Sample Data'!G346,$B$1),"")</f>
        <v/>
      </c>
      <c r="H347" s="17" t="str">
        <f>IF(SUM('Test Sample Data'!H$3:H$98)&gt;10,IF(AND(ISNUMBER('Test Sample Data'!H346),'Test Sample Data'!H346&lt;$B$1,'Test Sample Data'!H346&gt;0),'Test Sample Data'!H346,$B$1),"")</f>
        <v/>
      </c>
      <c r="I347" s="17" t="str">
        <f>IF(SUM('Test Sample Data'!I$3:I$98)&gt;10,IF(AND(ISNUMBER('Test Sample Data'!I346),'Test Sample Data'!I346&lt;$B$1,'Test Sample Data'!I346&gt;0),'Test Sample Data'!I346,$B$1),"")</f>
        <v/>
      </c>
      <c r="J347" s="17" t="str">
        <f>IF(SUM('Test Sample Data'!J$3:J$98)&gt;10,IF(AND(ISNUMBER('Test Sample Data'!J346),'Test Sample Data'!J346&lt;$B$1,'Test Sample Data'!J346&gt;0),'Test Sample Data'!J346,$B$1),"")</f>
        <v/>
      </c>
      <c r="K347" s="17" t="str">
        <f>IF(SUM('Test Sample Data'!K$3:K$98)&gt;10,IF(AND(ISNUMBER('Test Sample Data'!K346),'Test Sample Data'!K346&lt;$B$1,'Test Sample Data'!K346&gt;0),'Test Sample Data'!K346,$B$1),"")</f>
        <v/>
      </c>
      <c r="L347" s="17" t="str">
        <f>IF(SUM('Test Sample Data'!L$3:L$98)&gt;10,IF(AND(ISNUMBER('Test Sample Data'!L346),'Test Sample Data'!L346&lt;$B$1,'Test Sample Data'!L346&gt;0),'Test Sample Data'!L346,$B$1),"")</f>
        <v/>
      </c>
      <c r="M347" s="17" t="str">
        <f>IF(SUM('Test Sample Data'!M$3:M$98)&gt;10,IF(AND(ISNUMBER('Test Sample Data'!M346),'Test Sample Data'!M346&lt;$B$1,'Test Sample Data'!M346&gt;0),'Test Sample Data'!M346,$B$1),"")</f>
        <v/>
      </c>
      <c r="N347" s="17" t="str">
        <f>'Gene Table'!E346</f>
        <v>hsa-miR-609</v>
      </c>
      <c r="O347" s="17" t="str">
        <f>'Gene Table'!B346</f>
        <v>O08</v>
      </c>
      <c r="P347" s="17" t="str">
        <f>IF(SUM('Control Sample Data'!D$3:D$98)&gt;10,IF(AND(ISNUMBER('Control Sample Data'!D346),'Control Sample Data'!D346&lt;$B$1,'Control Sample Data'!D346&gt;0),'Control Sample Data'!D346,$B$1),"")</f>
        <v/>
      </c>
      <c r="Q347" s="17" t="str">
        <f>IF(SUM('Control Sample Data'!E$3:E$98)&gt;10,IF(AND(ISNUMBER('Control Sample Data'!E346),'Control Sample Data'!E346&lt;$B$1,'Control Sample Data'!E346&gt;0),'Control Sample Data'!E346,$B$1),"")</f>
        <v/>
      </c>
      <c r="R347" s="17" t="str">
        <f>IF(SUM('Control Sample Data'!F$3:F$98)&gt;10,IF(AND(ISNUMBER('Control Sample Data'!F346),'Control Sample Data'!F346&lt;$B$1,'Control Sample Data'!F346&gt;0),'Control Sample Data'!F346,$B$1),"")</f>
        <v/>
      </c>
      <c r="S347" s="17" t="str">
        <f>IF(SUM('Control Sample Data'!G$3:G$98)&gt;10,IF(AND(ISNUMBER('Control Sample Data'!G346),'Control Sample Data'!G346&lt;$B$1,'Control Sample Data'!G346&gt;0),'Control Sample Data'!G346,$B$1),"")</f>
        <v/>
      </c>
      <c r="T347" s="17" t="str">
        <f>IF(SUM('Control Sample Data'!H$3:H$98)&gt;10,IF(AND(ISNUMBER('Control Sample Data'!H346),'Control Sample Data'!H346&lt;$B$1,'Control Sample Data'!H346&gt;0),'Control Sample Data'!H346,$B$1),"")</f>
        <v/>
      </c>
      <c r="U347" s="17" t="str">
        <f>IF(SUM('Control Sample Data'!I$3:I$98)&gt;10,IF(AND(ISNUMBER('Control Sample Data'!I346),'Control Sample Data'!I346&lt;$B$1,'Control Sample Data'!I346&gt;0),'Control Sample Data'!I346,$B$1),"")</f>
        <v/>
      </c>
      <c r="V347" s="17" t="str">
        <f>IF(SUM('Control Sample Data'!J$3:J$98)&gt;10,IF(AND(ISNUMBER('Control Sample Data'!J346),'Control Sample Data'!J346&lt;$B$1,'Control Sample Data'!J346&gt;0),'Control Sample Data'!J346,$B$1),"")</f>
        <v/>
      </c>
      <c r="W347" s="17" t="str">
        <f>IF(SUM('Control Sample Data'!K$3:K$98)&gt;10,IF(AND(ISNUMBER('Control Sample Data'!K346),'Control Sample Data'!K346&lt;$B$1,'Control Sample Data'!K346&gt;0),'Control Sample Data'!K346,$B$1),"")</f>
        <v/>
      </c>
      <c r="X347" s="17" t="str">
        <f>IF(SUM('Control Sample Data'!L$3:L$98)&gt;10,IF(AND(ISNUMBER('Control Sample Data'!L346),'Control Sample Data'!L346&lt;$B$1,'Control Sample Data'!L346&gt;0),'Control Sample Data'!L346,$B$1),"")</f>
        <v/>
      </c>
      <c r="Y347" s="17" t="str">
        <f>IF(SUM('Control Sample Data'!M$3:M$98)&gt;10,IF(AND(ISNUMBER('Control Sample Data'!M346),'Control Sample Data'!M346&lt;$B$1,'Control Sample Data'!M346&gt;0),'Control Sample Data'!M346,$B$1),"")</f>
        <v/>
      </c>
      <c r="AT347" s="36" t="str">
        <f t="shared" si="216"/>
        <v/>
      </c>
      <c r="AU347" s="36" t="str">
        <f t="shared" si="217"/>
        <v/>
      </c>
      <c r="AV347" s="36" t="str">
        <f t="shared" si="218"/>
        <v/>
      </c>
      <c r="AW347" s="36" t="str">
        <f t="shared" si="219"/>
        <v/>
      </c>
      <c r="AX347" s="36" t="str">
        <f t="shared" si="220"/>
        <v/>
      </c>
      <c r="AY347" s="36" t="str">
        <f t="shared" si="221"/>
        <v/>
      </c>
      <c r="AZ347" s="36" t="str">
        <f t="shared" si="222"/>
        <v/>
      </c>
      <c r="BA347" s="36" t="str">
        <f t="shared" si="223"/>
        <v/>
      </c>
      <c r="BB347" s="36" t="str">
        <f t="shared" si="224"/>
        <v/>
      </c>
      <c r="BC347" s="36" t="str">
        <f t="shared" si="225"/>
        <v/>
      </c>
      <c r="BD347" s="36" t="str">
        <f t="shared" si="226"/>
        <v/>
      </c>
      <c r="BE347" s="36" t="str">
        <f t="shared" si="227"/>
        <v/>
      </c>
      <c r="BF347" s="36" t="str">
        <f t="shared" si="228"/>
        <v/>
      </c>
      <c r="BG347" s="36" t="str">
        <f t="shared" si="229"/>
        <v/>
      </c>
      <c r="BH347" s="36" t="str">
        <f t="shared" si="230"/>
        <v/>
      </c>
      <c r="BI347" s="36" t="str">
        <f t="shared" si="231"/>
        <v/>
      </c>
      <c r="BJ347" s="36" t="str">
        <f t="shared" si="232"/>
        <v/>
      </c>
      <c r="BK347" s="36" t="str">
        <f t="shared" si="233"/>
        <v/>
      </c>
      <c r="BL347" s="36" t="str">
        <f t="shared" si="234"/>
        <v/>
      </c>
      <c r="BM347" s="36" t="str">
        <f t="shared" si="235"/>
        <v/>
      </c>
      <c r="BN347" s="38" t="e">
        <f t="shared" si="214"/>
        <v>#DIV/0!</v>
      </c>
      <c r="BO347" s="38" t="e">
        <f t="shared" si="215"/>
        <v>#DIV/0!</v>
      </c>
      <c r="BP347" s="39" t="str">
        <f t="shared" si="236"/>
        <v/>
      </c>
      <c r="BQ347" s="39" t="str">
        <f t="shared" si="237"/>
        <v/>
      </c>
      <c r="BR347" s="39" t="str">
        <f t="shared" si="238"/>
        <v/>
      </c>
      <c r="BS347" s="39" t="str">
        <f t="shared" si="239"/>
        <v/>
      </c>
      <c r="BT347" s="39" t="str">
        <f t="shared" si="240"/>
        <v/>
      </c>
      <c r="BU347" s="39" t="str">
        <f t="shared" si="241"/>
        <v/>
      </c>
      <c r="BV347" s="39" t="str">
        <f t="shared" si="242"/>
        <v/>
      </c>
      <c r="BW347" s="39" t="str">
        <f t="shared" si="243"/>
        <v/>
      </c>
      <c r="BX347" s="39" t="str">
        <f t="shared" si="244"/>
        <v/>
      </c>
      <c r="BY347" s="39" t="str">
        <f t="shared" si="245"/>
        <v/>
      </c>
      <c r="BZ347" s="39" t="str">
        <f t="shared" si="246"/>
        <v/>
      </c>
      <c r="CA347" s="39" t="str">
        <f t="shared" si="247"/>
        <v/>
      </c>
      <c r="CB347" s="39" t="str">
        <f t="shared" si="248"/>
        <v/>
      </c>
      <c r="CC347" s="39" t="str">
        <f t="shared" si="249"/>
        <v/>
      </c>
      <c r="CD347" s="39" t="str">
        <f t="shared" si="250"/>
        <v/>
      </c>
      <c r="CE347" s="39" t="str">
        <f t="shared" si="251"/>
        <v/>
      </c>
      <c r="CF347" s="39" t="str">
        <f t="shared" si="252"/>
        <v/>
      </c>
      <c r="CG347" s="39" t="str">
        <f t="shared" si="253"/>
        <v/>
      </c>
      <c r="CH347" s="39" t="str">
        <f t="shared" si="254"/>
        <v/>
      </c>
      <c r="CI347" s="39" t="str">
        <f t="shared" si="255"/>
        <v/>
      </c>
    </row>
    <row r="348" spans="1:87">
      <c r="A348" s="18"/>
      <c r="B348" s="15" t="str">
        <f>'Gene Table'!E347</f>
        <v>hsa-miR-335-5p</v>
      </c>
      <c r="C348" s="15" t="str">
        <f>'Gene Table'!B347</f>
        <v>O09</v>
      </c>
      <c r="D348" s="16" t="str">
        <f>IF(SUM('Test Sample Data'!D$3:D$98)&gt;10,IF(AND(ISNUMBER('Test Sample Data'!D347),'Test Sample Data'!D347&lt;$B$1,'Test Sample Data'!D347&gt;0),'Test Sample Data'!D347,$B$1),"")</f>
        <v/>
      </c>
      <c r="E348" s="17" t="str">
        <f>IF(SUM('Test Sample Data'!E$3:E$98)&gt;10,IF(AND(ISNUMBER('Test Sample Data'!E347),'Test Sample Data'!E347&lt;$B$1,'Test Sample Data'!E347&gt;0),'Test Sample Data'!E347,$B$1),"")</f>
        <v/>
      </c>
      <c r="F348" s="17" t="str">
        <f>IF(SUM('Test Sample Data'!F$3:F$98)&gt;10,IF(AND(ISNUMBER('Test Sample Data'!F347),'Test Sample Data'!F347&lt;$B$1,'Test Sample Data'!F347&gt;0),'Test Sample Data'!F347,$B$1),"")</f>
        <v/>
      </c>
      <c r="G348" s="17" t="str">
        <f>IF(SUM('Test Sample Data'!G$3:G$98)&gt;10,IF(AND(ISNUMBER('Test Sample Data'!G347),'Test Sample Data'!G347&lt;$B$1,'Test Sample Data'!G347&gt;0),'Test Sample Data'!G347,$B$1),"")</f>
        <v/>
      </c>
      <c r="H348" s="17" t="str">
        <f>IF(SUM('Test Sample Data'!H$3:H$98)&gt;10,IF(AND(ISNUMBER('Test Sample Data'!H347),'Test Sample Data'!H347&lt;$B$1,'Test Sample Data'!H347&gt;0),'Test Sample Data'!H347,$B$1),"")</f>
        <v/>
      </c>
      <c r="I348" s="17" t="str">
        <f>IF(SUM('Test Sample Data'!I$3:I$98)&gt;10,IF(AND(ISNUMBER('Test Sample Data'!I347),'Test Sample Data'!I347&lt;$B$1,'Test Sample Data'!I347&gt;0),'Test Sample Data'!I347,$B$1),"")</f>
        <v/>
      </c>
      <c r="J348" s="17" t="str">
        <f>IF(SUM('Test Sample Data'!J$3:J$98)&gt;10,IF(AND(ISNUMBER('Test Sample Data'!J347),'Test Sample Data'!J347&lt;$B$1,'Test Sample Data'!J347&gt;0),'Test Sample Data'!J347,$B$1),"")</f>
        <v/>
      </c>
      <c r="K348" s="17" t="str">
        <f>IF(SUM('Test Sample Data'!K$3:K$98)&gt;10,IF(AND(ISNUMBER('Test Sample Data'!K347),'Test Sample Data'!K347&lt;$B$1,'Test Sample Data'!K347&gt;0),'Test Sample Data'!K347,$B$1),"")</f>
        <v/>
      </c>
      <c r="L348" s="17" t="str">
        <f>IF(SUM('Test Sample Data'!L$3:L$98)&gt;10,IF(AND(ISNUMBER('Test Sample Data'!L347),'Test Sample Data'!L347&lt;$B$1,'Test Sample Data'!L347&gt;0),'Test Sample Data'!L347,$B$1),"")</f>
        <v/>
      </c>
      <c r="M348" s="17" t="str">
        <f>IF(SUM('Test Sample Data'!M$3:M$98)&gt;10,IF(AND(ISNUMBER('Test Sample Data'!M347),'Test Sample Data'!M347&lt;$B$1,'Test Sample Data'!M347&gt;0),'Test Sample Data'!M347,$B$1),"")</f>
        <v/>
      </c>
      <c r="N348" s="17" t="str">
        <f>'Gene Table'!E347</f>
        <v>hsa-miR-335-5p</v>
      </c>
      <c r="O348" s="17" t="str">
        <f>'Gene Table'!B347</f>
        <v>O09</v>
      </c>
      <c r="P348" s="17" t="str">
        <f>IF(SUM('Control Sample Data'!D$3:D$98)&gt;10,IF(AND(ISNUMBER('Control Sample Data'!D347),'Control Sample Data'!D347&lt;$B$1,'Control Sample Data'!D347&gt;0),'Control Sample Data'!D347,$B$1),"")</f>
        <v/>
      </c>
      <c r="Q348" s="17" t="str">
        <f>IF(SUM('Control Sample Data'!E$3:E$98)&gt;10,IF(AND(ISNUMBER('Control Sample Data'!E347),'Control Sample Data'!E347&lt;$B$1,'Control Sample Data'!E347&gt;0),'Control Sample Data'!E347,$B$1),"")</f>
        <v/>
      </c>
      <c r="R348" s="17" t="str">
        <f>IF(SUM('Control Sample Data'!F$3:F$98)&gt;10,IF(AND(ISNUMBER('Control Sample Data'!F347),'Control Sample Data'!F347&lt;$B$1,'Control Sample Data'!F347&gt;0),'Control Sample Data'!F347,$B$1),"")</f>
        <v/>
      </c>
      <c r="S348" s="17" t="str">
        <f>IF(SUM('Control Sample Data'!G$3:G$98)&gt;10,IF(AND(ISNUMBER('Control Sample Data'!G347),'Control Sample Data'!G347&lt;$B$1,'Control Sample Data'!G347&gt;0),'Control Sample Data'!G347,$B$1),"")</f>
        <v/>
      </c>
      <c r="T348" s="17" t="str">
        <f>IF(SUM('Control Sample Data'!H$3:H$98)&gt;10,IF(AND(ISNUMBER('Control Sample Data'!H347),'Control Sample Data'!H347&lt;$B$1,'Control Sample Data'!H347&gt;0),'Control Sample Data'!H347,$B$1),"")</f>
        <v/>
      </c>
      <c r="U348" s="17" t="str">
        <f>IF(SUM('Control Sample Data'!I$3:I$98)&gt;10,IF(AND(ISNUMBER('Control Sample Data'!I347),'Control Sample Data'!I347&lt;$B$1,'Control Sample Data'!I347&gt;0),'Control Sample Data'!I347,$B$1),"")</f>
        <v/>
      </c>
      <c r="V348" s="17" t="str">
        <f>IF(SUM('Control Sample Data'!J$3:J$98)&gt;10,IF(AND(ISNUMBER('Control Sample Data'!J347),'Control Sample Data'!J347&lt;$B$1,'Control Sample Data'!J347&gt;0),'Control Sample Data'!J347,$B$1),"")</f>
        <v/>
      </c>
      <c r="W348" s="17" t="str">
        <f>IF(SUM('Control Sample Data'!K$3:K$98)&gt;10,IF(AND(ISNUMBER('Control Sample Data'!K347),'Control Sample Data'!K347&lt;$B$1,'Control Sample Data'!K347&gt;0),'Control Sample Data'!K347,$B$1),"")</f>
        <v/>
      </c>
      <c r="X348" s="17" t="str">
        <f>IF(SUM('Control Sample Data'!L$3:L$98)&gt;10,IF(AND(ISNUMBER('Control Sample Data'!L347),'Control Sample Data'!L347&lt;$B$1,'Control Sample Data'!L347&gt;0),'Control Sample Data'!L347,$B$1),"")</f>
        <v/>
      </c>
      <c r="Y348" s="17" t="str">
        <f>IF(SUM('Control Sample Data'!M$3:M$98)&gt;10,IF(AND(ISNUMBER('Control Sample Data'!M347),'Control Sample Data'!M347&lt;$B$1,'Control Sample Data'!M347&gt;0),'Control Sample Data'!M347,$B$1),"")</f>
        <v/>
      </c>
      <c r="AT348" s="36" t="str">
        <f t="shared" si="216"/>
        <v/>
      </c>
      <c r="AU348" s="36" t="str">
        <f t="shared" si="217"/>
        <v/>
      </c>
      <c r="AV348" s="36" t="str">
        <f t="shared" si="218"/>
        <v/>
      </c>
      <c r="AW348" s="36" t="str">
        <f t="shared" si="219"/>
        <v/>
      </c>
      <c r="AX348" s="36" t="str">
        <f t="shared" si="220"/>
        <v/>
      </c>
      <c r="AY348" s="36" t="str">
        <f t="shared" si="221"/>
        <v/>
      </c>
      <c r="AZ348" s="36" t="str">
        <f t="shared" si="222"/>
        <v/>
      </c>
      <c r="BA348" s="36" t="str">
        <f t="shared" si="223"/>
        <v/>
      </c>
      <c r="BB348" s="36" t="str">
        <f t="shared" si="224"/>
        <v/>
      </c>
      <c r="BC348" s="36" t="str">
        <f t="shared" si="225"/>
        <v/>
      </c>
      <c r="BD348" s="36" t="str">
        <f t="shared" si="226"/>
        <v/>
      </c>
      <c r="BE348" s="36" t="str">
        <f t="shared" si="227"/>
        <v/>
      </c>
      <c r="BF348" s="36" t="str">
        <f t="shared" si="228"/>
        <v/>
      </c>
      <c r="BG348" s="36" t="str">
        <f t="shared" si="229"/>
        <v/>
      </c>
      <c r="BH348" s="36" t="str">
        <f t="shared" si="230"/>
        <v/>
      </c>
      <c r="BI348" s="36" t="str">
        <f t="shared" si="231"/>
        <v/>
      </c>
      <c r="BJ348" s="36" t="str">
        <f t="shared" si="232"/>
        <v/>
      </c>
      <c r="BK348" s="36" t="str">
        <f t="shared" si="233"/>
        <v/>
      </c>
      <c r="BL348" s="36" t="str">
        <f t="shared" si="234"/>
        <v/>
      </c>
      <c r="BM348" s="36" t="str">
        <f t="shared" si="235"/>
        <v/>
      </c>
      <c r="BN348" s="38" t="e">
        <f t="shared" si="214"/>
        <v>#DIV/0!</v>
      </c>
      <c r="BO348" s="38" t="e">
        <f t="shared" si="215"/>
        <v>#DIV/0!</v>
      </c>
      <c r="BP348" s="39" t="str">
        <f t="shared" si="236"/>
        <v/>
      </c>
      <c r="BQ348" s="39" t="str">
        <f t="shared" si="237"/>
        <v/>
      </c>
      <c r="BR348" s="39" t="str">
        <f t="shared" si="238"/>
        <v/>
      </c>
      <c r="BS348" s="39" t="str">
        <f t="shared" si="239"/>
        <v/>
      </c>
      <c r="BT348" s="39" t="str">
        <f t="shared" si="240"/>
        <v/>
      </c>
      <c r="BU348" s="39" t="str">
        <f t="shared" si="241"/>
        <v/>
      </c>
      <c r="BV348" s="39" t="str">
        <f t="shared" si="242"/>
        <v/>
      </c>
      <c r="BW348" s="39" t="str">
        <f t="shared" si="243"/>
        <v/>
      </c>
      <c r="BX348" s="39" t="str">
        <f t="shared" si="244"/>
        <v/>
      </c>
      <c r="BY348" s="39" t="str">
        <f t="shared" si="245"/>
        <v/>
      </c>
      <c r="BZ348" s="39" t="str">
        <f t="shared" si="246"/>
        <v/>
      </c>
      <c r="CA348" s="39" t="str">
        <f t="shared" si="247"/>
        <v/>
      </c>
      <c r="CB348" s="39" t="str">
        <f t="shared" si="248"/>
        <v/>
      </c>
      <c r="CC348" s="39" t="str">
        <f t="shared" si="249"/>
        <v/>
      </c>
      <c r="CD348" s="39" t="str">
        <f t="shared" si="250"/>
        <v/>
      </c>
      <c r="CE348" s="39" t="str">
        <f t="shared" si="251"/>
        <v/>
      </c>
      <c r="CF348" s="39" t="str">
        <f t="shared" si="252"/>
        <v/>
      </c>
      <c r="CG348" s="39" t="str">
        <f t="shared" si="253"/>
        <v/>
      </c>
      <c r="CH348" s="39" t="str">
        <f t="shared" si="254"/>
        <v/>
      </c>
      <c r="CI348" s="39" t="str">
        <f t="shared" si="255"/>
        <v/>
      </c>
    </row>
    <row r="349" spans="1:87">
      <c r="A349" s="18"/>
      <c r="B349" s="15" t="str">
        <f>'Gene Table'!E348</f>
        <v>hsa-miR-1255a</v>
      </c>
      <c r="C349" s="15" t="str">
        <f>'Gene Table'!B348</f>
        <v>O10</v>
      </c>
      <c r="D349" s="16" t="str">
        <f>IF(SUM('Test Sample Data'!D$3:D$98)&gt;10,IF(AND(ISNUMBER('Test Sample Data'!D348),'Test Sample Data'!D348&lt;$B$1,'Test Sample Data'!D348&gt;0),'Test Sample Data'!D348,$B$1),"")</f>
        <v/>
      </c>
      <c r="E349" s="17" t="str">
        <f>IF(SUM('Test Sample Data'!E$3:E$98)&gt;10,IF(AND(ISNUMBER('Test Sample Data'!E348),'Test Sample Data'!E348&lt;$B$1,'Test Sample Data'!E348&gt;0),'Test Sample Data'!E348,$B$1),"")</f>
        <v/>
      </c>
      <c r="F349" s="17" t="str">
        <f>IF(SUM('Test Sample Data'!F$3:F$98)&gt;10,IF(AND(ISNUMBER('Test Sample Data'!F348),'Test Sample Data'!F348&lt;$B$1,'Test Sample Data'!F348&gt;0),'Test Sample Data'!F348,$B$1),"")</f>
        <v/>
      </c>
      <c r="G349" s="17" t="str">
        <f>IF(SUM('Test Sample Data'!G$3:G$98)&gt;10,IF(AND(ISNUMBER('Test Sample Data'!G348),'Test Sample Data'!G348&lt;$B$1,'Test Sample Data'!G348&gt;0),'Test Sample Data'!G348,$B$1),"")</f>
        <v/>
      </c>
      <c r="H349" s="17" t="str">
        <f>IF(SUM('Test Sample Data'!H$3:H$98)&gt;10,IF(AND(ISNUMBER('Test Sample Data'!H348),'Test Sample Data'!H348&lt;$B$1,'Test Sample Data'!H348&gt;0),'Test Sample Data'!H348,$B$1),"")</f>
        <v/>
      </c>
      <c r="I349" s="17" t="str">
        <f>IF(SUM('Test Sample Data'!I$3:I$98)&gt;10,IF(AND(ISNUMBER('Test Sample Data'!I348),'Test Sample Data'!I348&lt;$B$1,'Test Sample Data'!I348&gt;0),'Test Sample Data'!I348,$B$1),"")</f>
        <v/>
      </c>
      <c r="J349" s="17" t="str">
        <f>IF(SUM('Test Sample Data'!J$3:J$98)&gt;10,IF(AND(ISNUMBER('Test Sample Data'!J348),'Test Sample Data'!J348&lt;$B$1,'Test Sample Data'!J348&gt;0),'Test Sample Data'!J348,$B$1),"")</f>
        <v/>
      </c>
      <c r="K349" s="17" t="str">
        <f>IF(SUM('Test Sample Data'!K$3:K$98)&gt;10,IF(AND(ISNUMBER('Test Sample Data'!K348),'Test Sample Data'!K348&lt;$B$1,'Test Sample Data'!K348&gt;0),'Test Sample Data'!K348,$B$1),"")</f>
        <v/>
      </c>
      <c r="L349" s="17" t="str">
        <f>IF(SUM('Test Sample Data'!L$3:L$98)&gt;10,IF(AND(ISNUMBER('Test Sample Data'!L348),'Test Sample Data'!L348&lt;$B$1,'Test Sample Data'!L348&gt;0),'Test Sample Data'!L348,$B$1),"")</f>
        <v/>
      </c>
      <c r="M349" s="17" t="str">
        <f>IF(SUM('Test Sample Data'!M$3:M$98)&gt;10,IF(AND(ISNUMBER('Test Sample Data'!M348),'Test Sample Data'!M348&lt;$B$1,'Test Sample Data'!M348&gt;0),'Test Sample Data'!M348,$B$1),"")</f>
        <v/>
      </c>
      <c r="N349" s="17" t="str">
        <f>'Gene Table'!E348</f>
        <v>hsa-miR-1255a</v>
      </c>
      <c r="O349" s="17" t="str">
        <f>'Gene Table'!B348</f>
        <v>O10</v>
      </c>
      <c r="P349" s="17" t="str">
        <f>IF(SUM('Control Sample Data'!D$3:D$98)&gt;10,IF(AND(ISNUMBER('Control Sample Data'!D348),'Control Sample Data'!D348&lt;$B$1,'Control Sample Data'!D348&gt;0),'Control Sample Data'!D348,$B$1),"")</f>
        <v/>
      </c>
      <c r="Q349" s="17" t="str">
        <f>IF(SUM('Control Sample Data'!E$3:E$98)&gt;10,IF(AND(ISNUMBER('Control Sample Data'!E348),'Control Sample Data'!E348&lt;$B$1,'Control Sample Data'!E348&gt;0),'Control Sample Data'!E348,$B$1),"")</f>
        <v/>
      </c>
      <c r="R349" s="17" t="str">
        <f>IF(SUM('Control Sample Data'!F$3:F$98)&gt;10,IF(AND(ISNUMBER('Control Sample Data'!F348),'Control Sample Data'!F348&lt;$B$1,'Control Sample Data'!F348&gt;0),'Control Sample Data'!F348,$B$1),"")</f>
        <v/>
      </c>
      <c r="S349" s="17" t="str">
        <f>IF(SUM('Control Sample Data'!G$3:G$98)&gt;10,IF(AND(ISNUMBER('Control Sample Data'!G348),'Control Sample Data'!G348&lt;$B$1,'Control Sample Data'!G348&gt;0),'Control Sample Data'!G348,$B$1),"")</f>
        <v/>
      </c>
      <c r="T349" s="17" t="str">
        <f>IF(SUM('Control Sample Data'!H$3:H$98)&gt;10,IF(AND(ISNUMBER('Control Sample Data'!H348),'Control Sample Data'!H348&lt;$B$1,'Control Sample Data'!H348&gt;0),'Control Sample Data'!H348,$B$1),"")</f>
        <v/>
      </c>
      <c r="U349" s="17" t="str">
        <f>IF(SUM('Control Sample Data'!I$3:I$98)&gt;10,IF(AND(ISNUMBER('Control Sample Data'!I348),'Control Sample Data'!I348&lt;$B$1,'Control Sample Data'!I348&gt;0),'Control Sample Data'!I348,$B$1),"")</f>
        <v/>
      </c>
      <c r="V349" s="17" t="str">
        <f>IF(SUM('Control Sample Data'!J$3:J$98)&gt;10,IF(AND(ISNUMBER('Control Sample Data'!J348),'Control Sample Data'!J348&lt;$B$1,'Control Sample Data'!J348&gt;0),'Control Sample Data'!J348,$B$1),"")</f>
        <v/>
      </c>
      <c r="W349" s="17" t="str">
        <f>IF(SUM('Control Sample Data'!K$3:K$98)&gt;10,IF(AND(ISNUMBER('Control Sample Data'!K348),'Control Sample Data'!K348&lt;$B$1,'Control Sample Data'!K348&gt;0),'Control Sample Data'!K348,$B$1),"")</f>
        <v/>
      </c>
      <c r="X349" s="17" t="str">
        <f>IF(SUM('Control Sample Data'!L$3:L$98)&gt;10,IF(AND(ISNUMBER('Control Sample Data'!L348),'Control Sample Data'!L348&lt;$B$1,'Control Sample Data'!L348&gt;0),'Control Sample Data'!L348,$B$1),"")</f>
        <v/>
      </c>
      <c r="Y349" s="17" t="str">
        <f>IF(SUM('Control Sample Data'!M$3:M$98)&gt;10,IF(AND(ISNUMBER('Control Sample Data'!M348),'Control Sample Data'!M348&lt;$B$1,'Control Sample Data'!M348&gt;0),'Control Sample Data'!M348,$B$1),"")</f>
        <v/>
      </c>
      <c r="AT349" s="36" t="str">
        <f t="shared" si="216"/>
        <v/>
      </c>
      <c r="AU349" s="36" t="str">
        <f t="shared" si="217"/>
        <v/>
      </c>
      <c r="AV349" s="36" t="str">
        <f t="shared" si="218"/>
        <v/>
      </c>
      <c r="AW349" s="36" t="str">
        <f t="shared" si="219"/>
        <v/>
      </c>
      <c r="AX349" s="36" t="str">
        <f t="shared" si="220"/>
        <v/>
      </c>
      <c r="AY349" s="36" t="str">
        <f t="shared" si="221"/>
        <v/>
      </c>
      <c r="AZ349" s="36" t="str">
        <f t="shared" si="222"/>
        <v/>
      </c>
      <c r="BA349" s="36" t="str">
        <f t="shared" si="223"/>
        <v/>
      </c>
      <c r="BB349" s="36" t="str">
        <f t="shared" si="224"/>
        <v/>
      </c>
      <c r="BC349" s="36" t="str">
        <f t="shared" si="225"/>
        <v/>
      </c>
      <c r="BD349" s="36" t="str">
        <f t="shared" si="226"/>
        <v/>
      </c>
      <c r="BE349" s="36" t="str">
        <f t="shared" si="227"/>
        <v/>
      </c>
      <c r="BF349" s="36" t="str">
        <f t="shared" si="228"/>
        <v/>
      </c>
      <c r="BG349" s="36" t="str">
        <f t="shared" si="229"/>
        <v/>
      </c>
      <c r="BH349" s="36" t="str">
        <f t="shared" si="230"/>
        <v/>
      </c>
      <c r="BI349" s="36" t="str">
        <f t="shared" si="231"/>
        <v/>
      </c>
      <c r="BJ349" s="36" t="str">
        <f t="shared" si="232"/>
        <v/>
      </c>
      <c r="BK349" s="36" t="str">
        <f t="shared" si="233"/>
        <v/>
      </c>
      <c r="BL349" s="36" t="str">
        <f t="shared" si="234"/>
        <v/>
      </c>
      <c r="BM349" s="36" t="str">
        <f t="shared" si="235"/>
        <v/>
      </c>
      <c r="BN349" s="38" t="e">
        <f t="shared" si="214"/>
        <v>#DIV/0!</v>
      </c>
      <c r="BO349" s="38" t="e">
        <f t="shared" si="215"/>
        <v>#DIV/0!</v>
      </c>
      <c r="BP349" s="39" t="str">
        <f t="shared" si="236"/>
        <v/>
      </c>
      <c r="BQ349" s="39" t="str">
        <f t="shared" si="237"/>
        <v/>
      </c>
      <c r="BR349" s="39" t="str">
        <f t="shared" si="238"/>
        <v/>
      </c>
      <c r="BS349" s="39" t="str">
        <f t="shared" si="239"/>
        <v/>
      </c>
      <c r="BT349" s="39" t="str">
        <f t="shared" si="240"/>
        <v/>
      </c>
      <c r="BU349" s="39" t="str">
        <f t="shared" si="241"/>
        <v/>
      </c>
      <c r="BV349" s="39" t="str">
        <f t="shared" si="242"/>
        <v/>
      </c>
      <c r="BW349" s="39" t="str">
        <f t="shared" si="243"/>
        <v/>
      </c>
      <c r="BX349" s="39" t="str">
        <f t="shared" si="244"/>
        <v/>
      </c>
      <c r="BY349" s="39" t="str">
        <f t="shared" si="245"/>
        <v/>
      </c>
      <c r="BZ349" s="39" t="str">
        <f t="shared" si="246"/>
        <v/>
      </c>
      <c r="CA349" s="39" t="str">
        <f t="shared" si="247"/>
        <v/>
      </c>
      <c r="CB349" s="39" t="str">
        <f t="shared" si="248"/>
        <v/>
      </c>
      <c r="CC349" s="39" t="str">
        <f t="shared" si="249"/>
        <v/>
      </c>
      <c r="CD349" s="39" t="str">
        <f t="shared" si="250"/>
        <v/>
      </c>
      <c r="CE349" s="39" t="str">
        <f t="shared" si="251"/>
        <v/>
      </c>
      <c r="CF349" s="39" t="str">
        <f t="shared" si="252"/>
        <v/>
      </c>
      <c r="CG349" s="39" t="str">
        <f t="shared" si="253"/>
        <v/>
      </c>
      <c r="CH349" s="39" t="str">
        <f t="shared" si="254"/>
        <v/>
      </c>
      <c r="CI349" s="39" t="str">
        <f t="shared" si="255"/>
        <v/>
      </c>
    </row>
    <row r="350" spans="1:87">
      <c r="A350" s="18"/>
      <c r="B350" s="15" t="str">
        <f>'Gene Table'!E349</f>
        <v>hsa-miR-34a-5p</v>
      </c>
      <c r="C350" s="15" t="str">
        <f>'Gene Table'!B349</f>
        <v>O11</v>
      </c>
      <c r="D350" s="16" t="str">
        <f>IF(SUM('Test Sample Data'!D$3:D$98)&gt;10,IF(AND(ISNUMBER('Test Sample Data'!D349),'Test Sample Data'!D349&lt;$B$1,'Test Sample Data'!D349&gt;0),'Test Sample Data'!D349,$B$1),"")</f>
        <v/>
      </c>
      <c r="E350" s="17" t="str">
        <f>IF(SUM('Test Sample Data'!E$3:E$98)&gt;10,IF(AND(ISNUMBER('Test Sample Data'!E349),'Test Sample Data'!E349&lt;$B$1,'Test Sample Data'!E349&gt;0),'Test Sample Data'!E349,$B$1),"")</f>
        <v/>
      </c>
      <c r="F350" s="17" t="str">
        <f>IF(SUM('Test Sample Data'!F$3:F$98)&gt;10,IF(AND(ISNUMBER('Test Sample Data'!F349),'Test Sample Data'!F349&lt;$B$1,'Test Sample Data'!F349&gt;0),'Test Sample Data'!F349,$B$1),"")</f>
        <v/>
      </c>
      <c r="G350" s="17" t="str">
        <f>IF(SUM('Test Sample Data'!G$3:G$98)&gt;10,IF(AND(ISNUMBER('Test Sample Data'!G349),'Test Sample Data'!G349&lt;$B$1,'Test Sample Data'!G349&gt;0),'Test Sample Data'!G349,$B$1),"")</f>
        <v/>
      </c>
      <c r="H350" s="17" t="str">
        <f>IF(SUM('Test Sample Data'!H$3:H$98)&gt;10,IF(AND(ISNUMBER('Test Sample Data'!H349),'Test Sample Data'!H349&lt;$B$1,'Test Sample Data'!H349&gt;0),'Test Sample Data'!H349,$B$1),"")</f>
        <v/>
      </c>
      <c r="I350" s="17" t="str">
        <f>IF(SUM('Test Sample Data'!I$3:I$98)&gt;10,IF(AND(ISNUMBER('Test Sample Data'!I349),'Test Sample Data'!I349&lt;$B$1,'Test Sample Data'!I349&gt;0),'Test Sample Data'!I349,$B$1),"")</f>
        <v/>
      </c>
      <c r="J350" s="17" t="str">
        <f>IF(SUM('Test Sample Data'!J$3:J$98)&gt;10,IF(AND(ISNUMBER('Test Sample Data'!J349),'Test Sample Data'!J349&lt;$B$1,'Test Sample Data'!J349&gt;0),'Test Sample Data'!J349,$B$1),"")</f>
        <v/>
      </c>
      <c r="K350" s="17" t="str">
        <f>IF(SUM('Test Sample Data'!K$3:K$98)&gt;10,IF(AND(ISNUMBER('Test Sample Data'!K349),'Test Sample Data'!K349&lt;$B$1,'Test Sample Data'!K349&gt;0),'Test Sample Data'!K349,$B$1),"")</f>
        <v/>
      </c>
      <c r="L350" s="17" t="str">
        <f>IF(SUM('Test Sample Data'!L$3:L$98)&gt;10,IF(AND(ISNUMBER('Test Sample Data'!L349),'Test Sample Data'!L349&lt;$B$1,'Test Sample Data'!L349&gt;0),'Test Sample Data'!L349,$B$1),"")</f>
        <v/>
      </c>
      <c r="M350" s="17" t="str">
        <f>IF(SUM('Test Sample Data'!M$3:M$98)&gt;10,IF(AND(ISNUMBER('Test Sample Data'!M349),'Test Sample Data'!M349&lt;$B$1,'Test Sample Data'!M349&gt;0),'Test Sample Data'!M349,$B$1),"")</f>
        <v/>
      </c>
      <c r="N350" s="17" t="str">
        <f>'Gene Table'!E349</f>
        <v>hsa-miR-34a-5p</v>
      </c>
      <c r="O350" s="17" t="str">
        <f>'Gene Table'!B349</f>
        <v>O11</v>
      </c>
      <c r="P350" s="17" t="str">
        <f>IF(SUM('Control Sample Data'!D$3:D$98)&gt;10,IF(AND(ISNUMBER('Control Sample Data'!D349),'Control Sample Data'!D349&lt;$B$1,'Control Sample Data'!D349&gt;0),'Control Sample Data'!D349,$B$1),"")</f>
        <v/>
      </c>
      <c r="Q350" s="17" t="str">
        <f>IF(SUM('Control Sample Data'!E$3:E$98)&gt;10,IF(AND(ISNUMBER('Control Sample Data'!E349),'Control Sample Data'!E349&lt;$B$1,'Control Sample Data'!E349&gt;0),'Control Sample Data'!E349,$B$1),"")</f>
        <v/>
      </c>
      <c r="R350" s="17" t="str">
        <f>IF(SUM('Control Sample Data'!F$3:F$98)&gt;10,IF(AND(ISNUMBER('Control Sample Data'!F349),'Control Sample Data'!F349&lt;$B$1,'Control Sample Data'!F349&gt;0),'Control Sample Data'!F349,$B$1),"")</f>
        <v/>
      </c>
      <c r="S350" s="17" t="str">
        <f>IF(SUM('Control Sample Data'!G$3:G$98)&gt;10,IF(AND(ISNUMBER('Control Sample Data'!G349),'Control Sample Data'!G349&lt;$B$1,'Control Sample Data'!G349&gt;0),'Control Sample Data'!G349,$B$1),"")</f>
        <v/>
      </c>
      <c r="T350" s="17" t="str">
        <f>IF(SUM('Control Sample Data'!H$3:H$98)&gt;10,IF(AND(ISNUMBER('Control Sample Data'!H349),'Control Sample Data'!H349&lt;$B$1,'Control Sample Data'!H349&gt;0),'Control Sample Data'!H349,$B$1),"")</f>
        <v/>
      </c>
      <c r="U350" s="17" t="str">
        <f>IF(SUM('Control Sample Data'!I$3:I$98)&gt;10,IF(AND(ISNUMBER('Control Sample Data'!I349),'Control Sample Data'!I349&lt;$B$1,'Control Sample Data'!I349&gt;0),'Control Sample Data'!I349,$B$1),"")</f>
        <v/>
      </c>
      <c r="V350" s="17" t="str">
        <f>IF(SUM('Control Sample Data'!J$3:J$98)&gt;10,IF(AND(ISNUMBER('Control Sample Data'!J349),'Control Sample Data'!J349&lt;$B$1,'Control Sample Data'!J349&gt;0),'Control Sample Data'!J349,$B$1),"")</f>
        <v/>
      </c>
      <c r="W350" s="17" t="str">
        <f>IF(SUM('Control Sample Data'!K$3:K$98)&gt;10,IF(AND(ISNUMBER('Control Sample Data'!K349),'Control Sample Data'!K349&lt;$B$1,'Control Sample Data'!K349&gt;0),'Control Sample Data'!K349,$B$1),"")</f>
        <v/>
      </c>
      <c r="X350" s="17" t="str">
        <f>IF(SUM('Control Sample Data'!L$3:L$98)&gt;10,IF(AND(ISNUMBER('Control Sample Data'!L349),'Control Sample Data'!L349&lt;$B$1,'Control Sample Data'!L349&gt;0),'Control Sample Data'!L349,$B$1),"")</f>
        <v/>
      </c>
      <c r="Y350" s="17" t="str">
        <f>IF(SUM('Control Sample Data'!M$3:M$98)&gt;10,IF(AND(ISNUMBER('Control Sample Data'!M349),'Control Sample Data'!M349&lt;$B$1,'Control Sample Data'!M349&gt;0),'Control Sample Data'!M349,$B$1),"")</f>
        <v/>
      </c>
      <c r="AT350" s="36" t="str">
        <f t="shared" si="216"/>
        <v/>
      </c>
      <c r="AU350" s="36" t="str">
        <f t="shared" si="217"/>
        <v/>
      </c>
      <c r="AV350" s="36" t="str">
        <f t="shared" si="218"/>
        <v/>
      </c>
      <c r="AW350" s="36" t="str">
        <f t="shared" si="219"/>
        <v/>
      </c>
      <c r="AX350" s="36" t="str">
        <f t="shared" si="220"/>
        <v/>
      </c>
      <c r="AY350" s="36" t="str">
        <f t="shared" si="221"/>
        <v/>
      </c>
      <c r="AZ350" s="36" t="str">
        <f t="shared" si="222"/>
        <v/>
      </c>
      <c r="BA350" s="36" t="str">
        <f t="shared" si="223"/>
        <v/>
      </c>
      <c r="BB350" s="36" t="str">
        <f t="shared" si="224"/>
        <v/>
      </c>
      <c r="BC350" s="36" t="str">
        <f t="shared" si="225"/>
        <v/>
      </c>
      <c r="BD350" s="36" t="str">
        <f t="shared" si="226"/>
        <v/>
      </c>
      <c r="BE350" s="36" t="str">
        <f t="shared" si="227"/>
        <v/>
      </c>
      <c r="BF350" s="36" t="str">
        <f t="shared" si="228"/>
        <v/>
      </c>
      <c r="BG350" s="36" t="str">
        <f t="shared" si="229"/>
        <v/>
      </c>
      <c r="BH350" s="36" t="str">
        <f t="shared" si="230"/>
        <v/>
      </c>
      <c r="BI350" s="36" t="str">
        <f t="shared" si="231"/>
        <v/>
      </c>
      <c r="BJ350" s="36" t="str">
        <f t="shared" si="232"/>
        <v/>
      </c>
      <c r="BK350" s="36" t="str">
        <f t="shared" si="233"/>
        <v/>
      </c>
      <c r="BL350" s="36" t="str">
        <f t="shared" si="234"/>
        <v/>
      </c>
      <c r="BM350" s="36" t="str">
        <f t="shared" si="235"/>
        <v/>
      </c>
      <c r="BN350" s="38" t="e">
        <f t="shared" si="214"/>
        <v>#DIV/0!</v>
      </c>
      <c r="BO350" s="38" t="e">
        <f t="shared" si="215"/>
        <v>#DIV/0!</v>
      </c>
      <c r="BP350" s="39" t="str">
        <f t="shared" si="236"/>
        <v/>
      </c>
      <c r="BQ350" s="39" t="str">
        <f t="shared" si="237"/>
        <v/>
      </c>
      <c r="BR350" s="39" t="str">
        <f t="shared" si="238"/>
        <v/>
      </c>
      <c r="BS350" s="39" t="str">
        <f t="shared" si="239"/>
        <v/>
      </c>
      <c r="BT350" s="39" t="str">
        <f t="shared" si="240"/>
        <v/>
      </c>
      <c r="BU350" s="39" t="str">
        <f t="shared" si="241"/>
        <v/>
      </c>
      <c r="BV350" s="39" t="str">
        <f t="shared" si="242"/>
        <v/>
      </c>
      <c r="BW350" s="39" t="str">
        <f t="shared" si="243"/>
        <v/>
      </c>
      <c r="BX350" s="39" t="str">
        <f t="shared" si="244"/>
        <v/>
      </c>
      <c r="BY350" s="39" t="str">
        <f t="shared" si="245"/>
        <v/>
      </c>
      <c r="BZ350" s="39" t="str">
        <f t="shared" si="246"/>
        <v/>
      </c>
      <c r="CA350" s="39" t="str">
        <f t="shared" si="247"/>
        <v/>
      </c>
      <c r="CB350" s="39" t="str">
        <f t="shared" si="248"/>
        <v/>
      </c>
      <c r="CC350" s="39" t="str">
        <f t="shared" si="249"/>
        <v/>
      </c>
      <c r="CD350" s="39" t="str">
        <f t="shared" si="250"/>
        <v/>
      </c>
      <c r="CE350" s="39" t="str">
        <f t="shared" si="251"/>
        <v/>
      </c>
      <c r="CF350" s="39" t="str">
        <f t="shared" si="252"/>
        <v/>
      </c>
      <c r="CG350" s="39" t="str">
        <f t="shared" si="253"/>
        <v/>
      </c>
      <c r="CH350" s="39" t="str">
        <f t="shared" si="254"/>
        <v/>
      </c>
      <c r="CI350" s="39" t="str">
        <f t="shared" si="255"/>
        <v/>
      </c>
    </row>
    <row r="351" spans="1:87">
      <c r="A351" s="18"/>
      <c r="B351" s="15" t="str">
        <f>'Gene Table'!E350</f>
        <v>hsa-miR-224-5p</v>
      </c>
      <c r="C351" s="15" t="str">
        <f>'Gene Table'!B350</f>
        <v>O12</v>
      </c>
      <c r="D351" s="16" t="str">
        <f>IF(SUM('Test Sample Data'!D$3:D$98)&gt;10,IF(AND(ISNUMBER('Test Sample Data'!D350),'Test Sample Data'!D350&lt;$B$1,'Test Sample Data'!D350&gt;0),'Test Sample Data'!D350,$B$1),"")</f>
        <v/>
      </c>
      <c r="E351" s="17" t="str">
        <f>IF(SUM('Test Sample Data'!E$3:E$98)&gt;10,IF(AND(ISNUMBER('Test Sample Data'!E350),'Test Sample Data'!E350&lt;$B$1,'Test Sample Data'!E350&gt;0),'Test Sample Data'!E350,$B$1),"")</f>
        <v/>
      </c>
      <c r="F351" s="17" t="str">
        <f>IF(SUM('Test Sample Data'!F$3:F$98)&gt;10,IF(AND(ISNUMBER('Test Sample Data'!F350),'Test Sample Data'!F350&lt;$B$1,'Test Sample Data'!F350&gt;0),'Test Sample Data'!F350,$B$1),"")</f>
        <v/>
      </c>
      <c r="G351" s="17" t="str">
        <f>IF(SUM('Test Sample Data'!G$3:G$98)&gt;10,IF(AND(ISNUMBER('Test Sample Data'!G350),'Test Sample Data'!G350&lt;$B$1,'Test Sample Data'!G350&gt;0),'Test Sample Data'!G350,$B$1),"")</f>
        <v/>
      </c>
      <c r="H351" s="17" t="str">
        <f>IF(SUM('Test Sample Data'!H$3:H$98)&gt;10,IF(AND(ISNUMBER('Test Sample Data'!H350),'Test Sample Data'!H350&lt;$B$1,'Test Sample Data'!H350&gt;0),'Test Sample Data'!H350,$B$1),"")</f>
        <v/>
      </c>
      <c r="I351" s="17" t="str">
        <f>IF(SUM('Test Sample Data'!I$3:I$98)&gt;10,IF(AND(ISNUMBER('Test Sample Data'!I350),'Test Sample Data'!I350&lt;$B$1,'Test Sample Data'!I350&gt;0),'Test Sample Data'!I350,$B$1),"")</f>
        <v/>
      </c>
      <c r="J351" s="17" t="str">
        <f>IF(SUM('Test Sample Data'!J$3:J$98)&gt;10,IF(AND(ISNUMBER('Test Sample Data'!J350),'Test Sample Data'!J350&lt;$B$1,'Test Sample Data'!J350&gt;0),'Test Sample Data'!J350,$B$1),"")</f>
        <v/>
      </c>
      <c r="K351" s="17" t="str">
        <f>IF(SUM('Test Sample Data'!K$3:K$98)&gt;10,IF(AND(ISNUMBER('Test Sample Data'!K350),'Test Sample Data'!K350&lt;$B$1,'Test Sample Data'!K350&gt;0),'Test Sample Data'!K350,$B$1),"")</f>
        <v/>
      </c>
      <c r="L351" s="17" t="str">
        <f>IF(SUM('Test Sample Data'!L$3:L$98)&gt;10,IF(AND(ISNUMBER('Test Sample Data'!L350),'Test Sample Data'!L350&lt;$B$1,'Test Sample Data'!L350&gt;0),'Test Sample Data'!L350,$B$1),"")</f>
        <v/>
      </c>
      <c r="M351" s="17" t="str">
        <f>IF(SUM('Test Sample Data'!M$3:M$98)&gt;10,IF(AND(ISNUMBER('Test Sample Data'!M350),'Test Sample Data'!M350&lt;$B$1,'Test Sample Data'!M350&gt;0),'Test Sample Data'!M350,$B$1),"")</f>
        <v/>
      </c>
      <c r="N351" s="17" t="str">
        <f>'Gene Table'!E350</f>
        <v>hsa-miR-224-5p</v>
      </c>
      <c r="O351" s="17" t="str">
        <f>'Gene Table'!B350</f>
        <v>O12</v>
      </c>
      <c r="P351" s="17" t="str">
        <f>IF(SUM('Control Sample Data'!D$3:D$98)&gt;10,IF(AND(ISNUMBER('Control Sample Data'!D350),'Control Sample Data'!D350&lt;$B$1,'Control Sample Data'!D350&gt;0),'Control Sample Data'!D350,$B$1),"")</f>
        <v/>
      </c>
      <c r="Q351" s="17" t="str">
        <f>IF(SUM('Control Sample Data'!E$3:E$98)&gt;10,IF(AND(ISNUMBER('Control Sample Data'!E350),'Control Sample Data'!E350&lt;$B$1,'Control Sample Data'!E350&gt;0),'Control Sample Data'!E350,$B$1),"")</f>
        <v/>
      </c>
      <c r="R351" s="17" t="str">
        <f>IF(SUM('Control Sample Data'!F$3:F$98)&gt;10,IF(AND(ISNUMBER('Control Sample Data'!F350),'Control Sample Data'!F350&lt;$B$1,'Control Sample Data'!F350&gt;0),'Control Sample Data'!F350,$B$1),"")</f>
        <v/>
      </c>
      <c r="S351" s="17" t="str">
        <f>IF(SUM('Control Sample Data'!G$3:G$98)&gt;10,IF(AND(ISNUMBER('Control Sample Data'!G350),'Control Sample Data'!G350&lt;$B$1,'Control Sample Data'!G350&gt;0),'Control Sample Data'!G350,$B$1),"")</f>
        <v/>
      </c>
      <c r="T351" s="17" t="str">
        <f>IF(SUM('Control Sample Data'!H$3:H$98)&gt;10,IF(AND(ISNUMBER('Control Sample Data'!H350),'Control Sample Data'!H350&lt;$B$1,'Control Sample Data'!H350&gt;0),'Control Sample Data'!H350,$B$1),"")</f>
        <v/>
      </c>
      <c r="U351" s="17" t="str">
        <f>IF(SUM('Control Sample Data'!I$3:I$98)&gt;10,IF(AND(ISNUMBER('Control Sample Data'!I350),'Control Sample Data'!I350&lt;$B$1,'Control Sample Data'!I350&gt;0),'Control Sample Data'!I350,$B$1),"")</f>
        <v/>
      </c>
      <c r="V351" s="17" t="str">
        <f>IF(SUM('Control Sample Data'!J$3:J$98)&gt;10,IF(AND(ISNUMBER('Control Sample Data'!J350),'Control Sample Data'!J350&lt;$B$1,'Control Sample Data'!J350&gt;0),'Control Sample Data'!J350,$B$1),"")</f>
        <v/>
      </c>
      <c r="W351" s="17" t="str">
        <f>IF(SUM('Control Sample Data'!K$3:K$98)&gt;10,IF(AND(ISNUMBER('Control Sample Data'!K350),'Control Sample Data'!K350&lt;$B$1,'Control Sample Data'!K350&gt;0),'Control Sample Data'!K350,$B$1),"")</f>
        <v/>
      </c>
      <c r="X351" s="17" t="str">
        <f>IF(SUM('Control Sample Data'!L$3:L$98)&gt;10,IF(AND(ISNUMBER('Control Sample Data'!L350),'Control Sample Data'!L350&lt;$B$1,'Control Sample Data'!L350&gt;0),'Control Sample Data'!L350,$B$1),"")</f>
        <v/>
      </c>
      <c r="Y351" s="17" t="str">
        <f>IF(SUM('Control Sample Data'!M$3:M$98)&gt;10,IF(AND(ISNUMBER('Control Sample Data'!M350),'Control Sample Data'!M350&lt;$B$1,'Control Sample Data'!M350&gt;0),'Control Sample Data'!M350,$B$1),"")</f>
        <v/>
      </c>
      <c r="AT351" s="36" t="str">
        <f t="shared" si="216"/>
        <v/>
      </c>
      <c r="AU351" s="36" t="str">
        <f t="shared" si="217"/>
        <v/>
      </c>
      <c r="AV351" s="36" t="str">
        <f t="shared" si="218"/>
        <v/>
      </c>
      <c r="AW351" s="36" t="str">
        <f t="shared" si="219"/>
        <v/>
      </c>
      <c r="AX351" s="36" t="str">
        <f t="shared" si="220"/>
        <v/>
      </c>
      <c r="AY351" s="36" t="str">
        <f t="shared" si="221"/>
        <v/>
      </c>
      <c r="AZ351" s="36" t="str">
        <f t="shared" si="222"/>
        <v/>
      </c>
      <c r="BA351" s="36" t="str">
        <f t="shared" si="223"/>
        <v/>
      </c>
      <c r="BB351" s="36" t="str">
        <f t="shared" si="224"/>
        <v/>
      </c>
      <c r="BC351" s="36" t="str">
        <f t="shared" si="225"/>
        <v/>
      </c>
      <c r="BD351" s="36" t="str">
        <f t="shared" si="226"/>
        <v/>
      </c>
      <c r="BE351" s="36" t="str">
        <f t="shared" si="227"/>
        <v/>
      </c>
      <c r="BF351" s="36" t="str">
        <f t="shared" si="228"/>
        <v/>
      </c>
      <c r="BG351" s="36" t="str">
        <f t="shared" si="229"/>
        <v/>
      </c>
      <c r="BH351" s="36" t="str">
        <f t="shared" si="230"/>
        <v/>
      </c>
      <c r="BI351" s="36" t="str">
        <f t="shared" si="231"/>
        <v/>
      </c>
      <c r="BJ351" s="36" t="str">
        <f t="shared" si="232"/>
        <v/>
      </c>
      <c r="BK351" s="36" t="str">
        <f t="shared" si="233"/>
        <v/>
      </c>
      <c r="BL351" s="36" t="str">
        <f t="shared" si="234"/>
        <v/>
      </c>
      <c r="BM351" s="36" t="str">
        <f t="shared" si="235"/>
        <v/>
      </c>
      <c r="BN351" s="38" t="e">
        <f t="shared" si="214"/>
        <v>#DIV/0!</v>
      </c>
      <c r="BO351" s="38" t="e">
        <f t="shared" si="215"/>
        <v>#DIV/0!</v>
      </c>
      <c r="BP351" s="39" t="str">
        <f t="shared" si="236"/>
        <v/>
      </c>
      <c r="BQ351" s="39" t="str">
        <f t="shared" si="237"/>
        <v/>
      </c>
      <c r="BR351" s="39" t="str">
        <f t="shared" si="238"/>
        <v/>
      </c>
      <c r="BS351" s="39" t="str">
        <f t="shared" si="239"/>
        <v/>
      </c>
      <c r="BT351" s="39" t="str">
        <f t="shared" si="240"/>
        <v/>
      </c>
      <c r="BU351" s="39" t="str">
        <f t="shared" si="241"/>
        <v/>
      </c>
      <c r="BV351" s="39" t="str">
        <f t="shared" si="242"/>
        <v/>
      </c>
      <c r="BW351" s="39" t="str">
        <f t="shared" si="243"/>
        <v/>
      </c>
      <c r="BX351" s="39" t="str">
        <f t="shared" si="244"/>
        <v/>
      </c>
      <c r="BY351" s="39" t="str">
        <f t="shared" si="245"/>
        <v/>
      </c>
      <c r="BZ351" s="39" t="str">
        <f t="shared" si="246"/>
        <v/>
      </c>
      <c r="CA351" s="39" t="str">
        <f t="shared" si="247"/>
        <v/>
      </c>
      <c r="CB351" s="39" t="str">
        <f t="shared" si="248"/>
        <v/>
      </c>
      <c r="CC351" s="39" t="str">
        <f t="shared" si="249"/>
        <v/>
      </c>
      <c r="CD351" s="39" t="str">
        <f t="shared" si="250"/>
        <v/>
      </c>
      <c r="CE351" s="39" t="str">
        <f t="shared" si="251"/>
        <v/>
      </c>
      <c r="CF351" s="39" t="str">
        <f t="shared" si="252"/>
        <v/>
      </c>
      <c r="CG351" s="39" t="str">
        <f t="shared" si="253"/>
        <v/>
      </c>
      <c r="CH351" s="39" t="str">
        <f t="shared" si="254"/>
        <v/>
      </c>
      <c r="CI351" s="39" t="str">
        <f t="shared" si="255"/>
        <v/>
      </c>
    </row>
    <row r="352" spans="1:87">
      <c r="A352" s="18"/>
      <c r="B352" s="15" t="str">
        <f>'Gene Table'!E351</f>
        <v>hsa-miR-373-3p</v>
      </c>
      <c r="C352" s="15" t="str">
        <f>'Gene Table'!B351</f>
        <v>O13</v>
      </c>
      <c r="D352" s="16" t="str">
        <f>IF(SUM('Test Sample Data'!D$3:D$98)&gt;10,IF(AND(ISNUMBER('Test Sample Data'!D351),'Test Sample Data'!D351&lt;$B$1,'Test Sample Data'!D351&gt;0),'Test Sample Data'!D351,$B$1),"")</f>
        <v/>
      </c>
      <c r="E352" s="17" t="str">
        <f>IF(SUM('Test Sample Data'!E$3:E$98)&gt;10,IF(AND(ISNUMBER('Test Sample Data'!E351),'Test Sample Data'!E351&lt;$B$1,'Test Sample Data'!E351&gt;0),'Test Sample Data'!E351,$B$1),"")</f>
        <v/>
      </c>
      <c r="F352" s="17" t="str">
        <f>IF(SUM('Test Sample Data'!F$3:F$98)&gt;10,IF(AND(ISNUMBER('Test Sample Data'!F351),'Test Sample Data'!F351&lt;$B$1,'Test Sample Data'!F351&gt;0),'Test Sample Data'!F351,$B$1),"")</f>
        <v/>
      </c>
      <c r="G352" s="17" t="str">
        <f>IF(SUM('Test Sample Data'!G$3:G$98)&gt;10,IF(AND(ISNUMBER('Test Sample Data'!G351),'Test Sample Data'!G351&lt;$B$1,'Test Sample Data'!G351&gt;0),'Test Sample Data'!G351,$B$1),"")</f>
        <v/>
      </c>
      <c r="H352" s="17" t="str">
        <f>IF(SUM('Test Sample Data'!H$3:H$98)&gt;10,IF(AND(ISNUMBER('Test Sample Data'!H351),'Test Sample Data'!H351&lt;$B$1,'Test Sample Data'!H351&gt;0),'Test Sample Data'!H351,$B$1),"")</f>
        <v/>
      </c>
      <c r="I352" s="17" t="str">
        <f>IF(SUM('Test Sample Data'!I$3:I$98)&gt;10,IF(AND(ISNUMBER('Test Sample Data'!I351),'Test Sample Data'!I351&lt;$B$1,'Test Sample Data'!I351&gt;0),'Test Sample Data'!I351,$B$1),"")</f>
        <v/>
      </c>
      <c r="J352" s="17" t="str">
        <f>IF(SUM('Test Sample Data'!J$3:J$98)&gt;10,IF(AND(ISNUMBER('Test Sample Data'!J351),'Test Sample Data'!J351&lt;$B$1,'Test Sample Data'!J351&gt;0),'Test Sample Data'!J351,$B$1),"")</f>
        <v/>
      </c>
      <c r="K352" s="17" t="str">
        <f>IF(SUM('Test Sample Data'!K$3:K$98)&gt;10,IF(AND(ISNUMBER('Test Sample Data'!K351),'Test Sample Data'!K351&lt;$B$1,'Test Sample Data'!K351&gt;0),'Test Sample Data'!K351,$B$1),"")</f>
        <v/>
      </c>
      <c r="L352" s="17" t="str">
        <f>IF(SUM('Test Sample Data'!L$3:L$98)&gt;10,IF(AND(ISNUMBER('Test Sample Data'!L351),'Test Sample Data'!L351&lt;$B$1,'Test Sample Data'!L351&gt;0),'Test Sample Data'!L351,$B$1),"")</f>
        <v/>
      </c>
      <c r="M352" s="17" t="str">
        <f>IF(SUM('Test Sample Data'!M$3:M$98)&gt;10,IF(AND(ISNUMBER('Test Sample Data'!M351),'Test Sample Data'!M351&lt;$B$1,'Test Sample Data'!M351&gt;0),'Test Sample Data'!M351,$B$1),"")</f>
        <v/>
      </c>
      <c r="N352" s="17" t="str">
        <f>'Gene Table'!E351</f>
        <v>hsa-miR-373-3p</v>
      </c>
      <c r="O352" s="17" t="str">
        <f>'Gene Table'!B351</f>
        <v>O13</v>
      </c>
      <c r="P352" s="17" t="str">
        <f>IF(SUM('Control Sample Data'!D$3:D$98)&gt;10,IF(AND(ISNUMBER('Control Sample Data'!D351),'Control Sample Data'!D351&lt;$B$1,'Control Sample Data'!D351&gt;0),'Control Sample Data'!D351,$B$1),"")</f>
        <v/>
      </c>
      <c r="Q352" s="17" t="str">
        <f>IF(SUM('Control Sample Data'!E$3:E$98)&gt;10,IF(AND(ISNUMBER('Control Sample Data'!E351),'Control Sample Data'!E351&lt;$B$1,'Control Sample Data'!E351&gt;0),'Control Sample Data'!E351,$B$1),"")</f>
        <v/>
      </c>
      <c r="R352" s="17" t="str">
        <f>IF(SUM('Control Sample Data'!F$3:F$98)&gt;10,IF(AND(ISNUMBER('Control Sample Data'!F351),'Control Sample Data'!F351&lt;$B$1,'Control Sample Data'!F351&gt;0),'Control Sample Data'!F351,$B$1),"")</f>
        <v/>
      </c>
      <c r="S352" s="17" t="str">
        <f>IF(SUM('Control Sample Data'!G$3:G$98)&gt;10,IF(AND(ISNUMBER('Control Sample Data'!G351),'Control Sample Data'!G351&lt;$B$1,'Control Sample Data'!G351&gt;0),'Control Sample Data'!G351,$B$1),"")</f>
        <v/>
      </c>
      <c r="T352" s="17" t="str">
        <f>IF(SUM('Control Sample Data'!H$3:H$98)&gt;10,IF(AND(ISNUMBER('Control Sample Data'!H351),'Control Sample Data'!H351&lt;$B$1,'Control Sample Data'!H351&gt;0),'Control Sample Data'!H351,$B$1),"")</f>
        <v/>
      </c>
      <c r="U352" s="17" t="str">
        <f>IF(SUM('Control Sample Data'!I$3:I$98)&gt;10,IF(AND(ISNUMBER('Control Sample Data'!I351),'Control Sample Data'!I351&lt;$B$1,'Control Sample Data'!I351&gt;0),'Control Sample Data'!I351,$B$1),"")</f>
        <v/>
      </c>
      <c r="V352" s="17" t="str">
        <f>IF(SUM('Control Sample Data'!J$3:J$98)&gt;10,IF(AND(ISNUMBER('Control Sample Data'!J351),'Control Sample Data'!J351&lt;$B$1,'Control Sample Data'!J351&gt;0),'Control Sample Data'!J351,$B$1),"")</f>
        <v/>
      </c>
      <c r="W352" s="17" t="str">
        <f>IF(SUM('Control Sample Data'!K$3:K$98)&gt;10,IF(AND(ISNUMBER('Control Sample Data'!K351),'Control Sample Data'!K351&lt;$B$1,'Control Sample Data'!K351&gt;0),'Control Sample Data'!K351,$B$1),"")</f>
        <v/>
      </c>
      <c r="X352" s="17" t="str">
        <f>IF(SUM('Control Sample Data'!L$3:L$98)&gt;10,IF(AND(ISNUMBER('Control Sample Data'!L351),'Control Sample Data'!L351&lt;$B$1,'Control Sample Data'!L351&gt;0),'Control Sample Data'!L351,$B$1),"")</f>
        <v/>
      </c>
      <c r="Y352" s="17" t="str">
        <f>IF(SUM('Control Sample Data'!M$3:M$98)&gt;10,IF(AND(ISNUMBER('Control Sample Data'!M351),'Control Sample Data'!M351&lt;$B$1,'Control Sample Data'!M351&gt;0),'Control Sample Data'!M351,$B$1),"")</f>
        <v/>
      </c>
      <c r="AT352" s="36" t="str">
        <f t="shared" si="216"/>
        <v/>
      </c>
      <c r="AU352" s="36" t="str">
        <f t="shared" si="217"/>
        <v/>
      </c>
      <c r="AV352" s="36" t="str">
        <f t="shared" si="218"/>
        <v/>
      </c>
      <c r="AW352" s="36" t="str">
        <f t="shared" si="219"/>
        <v/>
      </c>
      <c r="AX352" s="36" t="str">
        <f t="shared" si="220"/>
        <v/>
      </c>
      <c r="AY352" s="36" t="str">
        <f t="shared" si="221"/>
        <v/>
      </c>
      <c r="AZ352" s="36" t="str">
        <f t="shared" si="222"/>
        <v/>
      </c>
      <c r="BA352" s="36" t="str">
        <f t="shared" si="223"/>
        <v/>
      </c>
      <c r="BB352" s="36" t="str">
        <f t="shared" si="224"/>
        <v/>
      </c>
      <c r="BC352" s="36" t="str">
        <f t="shared" si="225"/>
        <v/>
      </c>
      <c r="BD352" s="36" t="str">
        <f t="shared" si="226"/>
        <v/>
      </c>
      <c r="BE352" s="36" t="str">
        <f t="shared" si="227"/>
        <v/>
      </c>
      <c r="BF352" s="36" t="str">
        <f t="shared" si="228"/>
        <v/>
      </c>
      <c r="BG352" s="36" t="str">
        <f t="shared" si="229"/>
        <v/>
      </c>
      <c r="BH352" s="36" t="str">
        <f t="shared" si="230"/>
        <v/>
      </c>
      <c r="BI352" s="36" t="str">
        <f t="shared" si="231"/>
        <v/>
      </c>
      <c r="BJ352" s="36" t="str">
        <f t="shared" si="232"/>
        <v/>
      </c>
      <c r="BK352" s="36" t="str">
        <f t="shared" si="233"/>
        <v/>
      </c>
      <c r="BL352" s="36" t="str">
        <f t="shared" si="234"/>
        <v/>
      </c>
      <c r="BM352" s="36" t="str">
        <f t="shared" si="235"/>
        <v/>
      </c>
      <c r="BN352" s="38" t="e">
        <f t="shared" si="214"/>
        <v>#DIV/0!</v>
      </c>
      <c r="BO352" s="38" t="e">
        <f t="shared" si="215"/>
        <v>#DIV/0!</v>
      </c>
      <c r="BP352" s="39" t="str">
        <f t="shared" si="236"/>
        <v/>
      </c>
      <c r="BQ352" s="39" t="str">
        <f t="shared" si="237"/>
        <v/>
      </c>
      <c r="BR352" s="39" t="str">
        <f t="shared" si="238"/>
        <v/>
      </c>
      <c r="BS352" s="39" t="str">
        <f t="shared" si="239"/>
        <v/>
      </c>
      <c r="BT352" s="39" t="str">
        <f t="shared" si="240"/>
        <v/>
      </c>
      <c r="BU352" s="39" t="str">
        <f t="shared" si="241"/>
        <v/>
      </c>
      <c r="BV352" s="39" t="str">
        <f t="shared" si="242"/>
        <v/>
      </c>
      <c r="BW352" s="39" t="str">
        <f t="shared" si="243"/>
        <v/>
      </c>
      <c r="BX352" s="39" t="str">
        <f t="shared" si="244"/>
        <v/>
      </c>
      <c r="BY352" s="39" t="str">
        <f t="shared" si="245"/>
        <v/>
      </c>
      <c r="BZ352" s="39" t="str">
        <f t="shared" si="246"/>
        <v/>
      </c>
      <c r="CA352" s="39" t="str">
        <f t="shared" si="247"/>
        <v/>
      </c>
      <c r="CB352" s="39" t="str">
        <f t="shared" si="248"/>
        <v/>
      </c>
      <c r="CC352" s="39" t="str">
        <f t="shared" si="249"/>
        <v/>
      </c>
      <c r="CD352" s="39" t="str">
        <f t="shared" si="250"/>
        <v/>
      </c>
      <c r="CE352" s="39" t="str">
        <f t="shared" si="251"/>
        <v/>
      </c>
      <c r="CF352" s="39" t="str">
        <f t="shared" si="252"/>
        <v/>
      </c>
      <c r="CG352" s="39" t="str">
        <f t="shared" si="253"/>
        <v/>
      </c>
      <c r="CH352" s="39" t="str">
        <f t="shared" si="254"/>
        <v/>
      </c>
      <c r="CI352" s="39" t="str">
        <f t="shared" si="255"/>
        <v/>
      </c>
    </row>
    <row r="353" spans="1:87">
      <c r="A353" s="18"/>
      <c r="B353" s="15" t="str">
        <f>'Gene Table'!E352</f>
        <v>hsa-miR-924</v>
      </c>
      <c r="C353" s="15" t="str">
        <f>'Gene Table'!B352</f>
        <v>O14</v>
      </c>
      <c r="D353" s="16" t="str">
        <f>IF(SUM('Test Sample Data'!D$3:D$98)&gt;10,IF(AND(ISNUMBER('Test Sample Data'!D352),'Test Sample Data'!D352&lt;$B$1,'Test Sample Data'!D352&gt;0),'Test Sample Data'!D352,$B$1),"")</f>
        <v/>
      </c>
      <c r="E353" s="17" t="str">
        <f>IF(SUM('Test Sample Data'!E$3:E$98)&gt;10,IF(AND(ISNUMBER('Test Sample Data'!E352),'Test Sample Data'!E352&lt;$B$1,'Test Sample Data'!E352&gt;0),'Test Sample Data'!E352,$B$1),"")</f>
        <v/>
      </c>
      <c r="F353" s="17" t="str">
        <f>IF(SUM('Test Sample Data'!F$3:F$98)&gt;10,IF(AND(ISNUMBER('Test Sample Data'!F352),'Test Sample Data'!F352&lt;$B$1,'Test Sample Data'!F352&gt;0),'Test Sample Data'!F352,$B$1),"")</f>
        <v/>
      </c>
      <c r="G353" s="17" t="str">
        <f>IF(SUM('Test Sample Data'!G$3:G$98)&gt;10,IF(AND(ISNUMBER('Test Sample Data'!G352),'Test Sample Data'!G352&lt;$B$1,'Test Sample Data'!G352&gt;0),'Test Sample Data'!G352,$B$1),"")</f>
        <v/>
      </c>
      <c r="H353" s="17" t="str">
        <f>IF(SUM('Test Sample Data'!H$3:H$98)&gt;10,IF(AND(ISNUMBER('Test Sample Data'!H352),'Test Sample Data'!H352&lt;$B$1,'Test Sample Data'!H352&gt;0),'Test Sample Data'!H352,$B$1),"")</f>
        <v/>
      </c>
      <c r="I353" s="17" t="str">
        <f>IF(SUM('Test Sample Data'!I$3:I$98)&gt;10,IF(AND(ISNUMBER('Test Sample Data'!I352),'Test Sample Data'!I352&lt;$B$1,'Test Sample Data'!I352&gt;0),'Test Sample Data'!I352,$B$1),"")</f>
        <v/>
      </c>
      <c r="J353" s="17" t="str">
        <f>IF(SUM('Test Sample Data'!J$3:J$98)&gt;10,IF(AND(ISNUMBER('Test Sample Data'!J352),'Test Sample Data'!J352&lt;$B$1,'Test Sample Data'!J352&gt;0),'Test Sample Data'!J352,$B$1),"")</f>
        <v/>
      </c>
      <c r="K353" s="17" t="str">
        <f>IF(SUM('Test Sample Data'!K$3:K$98)&gt;10,IF(AND(ISNUMBER('Test Sample Data'!K352),'Test Sample Data'!K352&lt;$B$1,'Test Sample Data'!K352&gt;0),'Test Sample Data'!K352,$B$1),"")</f>
        <v/>
      </c>
      <c r="L353" s="17" t="str">
        <f>IF(SUM('Test Sample Data'!L$3:L$98)&gt;10,IF(AND(ISNUMBER('Test Sample Data'!L352),'Test Sample Data'!L352&lt;$B$1,'Test Sample Data'!L352&gt;0),'Test Sample Data'!L352,$B$1),"")</f>
        <v/>
      </c>
      <c r="M353" s="17" t="str">
        <f>IF(SUM('Test Sample Data'!M$3:M$98)&gt;10,IF(AND(ISNUMBER('Test Sample Data'!M352),'Test Sample Data'!M352&lt;$B$1,'Test Sample Data'!M352&gt;0),'Test Sample Data'!M352,$B$1),"")</f>
        <v/>
      </c>
      <c r="N353" s="17" t="str">
        <f>'Gene Table'!E352</f>
        <v>hsa-miR-924</v>
      </c>
      <c r="O353" s="17" t="str">
        <f>'Gene Table'!B352</f>
        <v>O14</v>
      </c>
      <c r="P353" s="17" t="str">
        <f>IF(SUM('Control Sample Data'!D$3:D$98)&gt;10,IF(AND(ISNUMBER('Control Sample Data'!D352),'Control Sample Data'!D352&lt;$B$1,'Control Sample Data'!D352&gt;0),'Control Sample Data'!D352,$B$1),"")</f>
        <v/>
      </c>
      <c r="Q353" s="17" t="str">
        <f>IF(SUM('Control Sample Data'!E$3:E$98)&gt;10,IF(AND(ISNUMBER('Control Sample Data'!E352),'Control Sample Data'!E352&lt;$B$1,'Control Sample Data'!E352&gt;0),'Control Sample Data'!E352,$B$1),"")</f>
        <v/>
      </c>
      <c r="R353" s="17" t="str">
        <f>IF(SUM('Control Sample Data'!F$3:F$98)&gt;10,IF(AND(ISNUMBER('Control Sample Data'!F352),'Control Sample Data'!F352&lt;$B$1,'Control Sample Data'!F352&gt;0),'Control Sample Data'!F352,$B$1),"")</f>
        <v/>
      </c>
      <c r="S353" s="17" t="str">
        <f>IF(SUM('Control Sample Data'!G$3:G$98)&gt;10,IF(AND(ISNUMBER('Control Sample Data'!G352),'Control Sample Data'!G352&lt;$B$1,'Control Sample Data'!G352&gt;0),'Control Sample Data'!G352,$B$1),"")</f>
        <v/>
      </c>
      <c r="T353" s="17" t="str">
        <f>IF(SUM('Control Sample Data'!H$3:H$98)&gt;10,IF(AND(ISNUMBER('Control Sample Data'!H352),'Control Sample Data'!H352&lt;$B$1,'Control Sample Data'!H352&gt;0),'Control Sample Data'!H352,$B$1),"")</f>
        <v/>
      </c>
      <c r="U353" s="17" t="str">
        <f>IF(SUM('Control Sample Data'!I$3:I$98)&gt;10,IF(AND(ISNUMBER('Control Sample Data'!I352),'Control Sample Data'!I352&lt;$B$1,'Control Sample Data'!I352&gt;0),'Control Sample Data'!I352,$B$1),"")</f>
        <v/>
      </c>
      <c r="V353" s="17" t="str">
        <f>IF(SUM('Control Sample Data'!J$3:J$98)&gt;10,IF(AND(ISNUMBER('Control Sample Data'!J352),'Control Sample Data'!J352&lt;$B$1,'Control Sample Data'!J352&gt;0),'Control Sample Data'!J352,$B$1),"")</f>
        <v/>
      </c>
      <c r="W353" s="17" t="str">
        <f>IF(SUM('Control Sample Data'!K$3:K$98)&gt;10,IF(AND(ISNUMBER('Control Sample Data'!K352),'Control Sample Data'!K352&lt;$B$1,'Control Sample Data'!K352&gt;0),'Control Sample Data'!K352,$B$1),"")</f>
        <v/>
      </c>
      <c r="X353" s="17" t="str">
        <f>IF(SUM('Control Sample Data'!L$3:L$98)&gt;10,IF(AND(ISNUMBER('Control Sample Data'!L352),'Control Sample Data'!L352&lt;$B$1,'Control Sample Data'!L352&gt;0),'Control Sample Data'!L352,$B$1),"")</f>
        <v/>
      </c>
      <c r="Y353" s="17" t="str">
        <f>IF(SUM('Control Sample Data'!M$3:M$98)&gt;10,IF(AND(ISNUMBER('Control Sample Data'!M352),'Control Sample Data'!M352&lt;$B$1,'Control Sample Data'!M352&gt;0),'Control Sample Data'!M352,$B$1),"")</f>
        <v/>
      </c>
      <c r="AT353" s="36" t="str">
        <f t="shared" si="216"/>
        <v/>
      </c>
      <c r="AU353" s="36" t="str">
        <f t="shared" si="217"/>
        <v/>
      </c>
      <c r="AV353" s="36" t="str">
        <f t="shared" si="218"/>
        <v/>
      </c>
      <c r="AW353" s="36" t="str">
        <f t="shared" si="219"/>
        <v/>
      </c>
      <c r="AX353" s="36" t="str">
        <f t="shared" si="220"/>
        <v/>
      </c>
      <c r="AY353" s="36" t="str">
        <f t="shared" si="221"/>
        <v/>
      </c>
      <c r="AZ353" s="36" t="str">
        <f t="shared" si="222"/>
        <v/>
      </c>
      <c r="BA353" s="36" t="str">
        <f t="shared" si="223"/>
        <v/>
      </c>
      <c r="BB353" s="36" t="str">
        <f t="shared" si="224"/>
        <v/>
      </c>
      <c r="BC353" s="36" t="str">
        <f t="shared" si="225"/>
        <v/>
      </c>
      <c r="BD353" s="36" t="str">
        <f t="shared" si="226"/>
        <v/>
      </c>
      <c r="BE353" s="36" t="str">
        <f t="shared" si="227"/>
        <v/>
      </c>
      <c r="BF353" s="36" t="str">
        <f t="shared" si="228"/>
        <v/>
      </c>
      <c r="BG353" s="36" t="str">
        <f t="shared" si="229"/>
        <v/>
      </c>
      <c r="BH353" s="36" t="str">
        <f t="shared" si="230"/>
        <v/>
      </c>
      <c r="BI353" s="36" t="str">
        <f t="shared" si="231"/>
        <v/>
      </c>
      <c r="BJ353" s="36" t="str">
        <f t="shared" si="232"/>
        <v/>
      </c>
      <c r="BK353" s="36" t="str">
        <f t="shared" si="233"/>
        <v/>
      </c>
      <c r="BL353" s="36" t="str">
        <f t="shared" si="234"/>
        <v/>
      </c>
      <c r="BM353" s="36" t="str">
        <f t="shared" si="235"/>
        <v/>
      </c>
      <c r="BN353" s="38" t="e">
        <f t="shared" si="214"/>
        <v>#DIV/0!</v>
      </c>
      <c r="BO353" s="38" t="e">
        <f t="shared" si="215"/>
        <v>#DIV/0!</v>
      </c>
      <c r="BP353" s="39" t="str">
        <f t="shared" si="236"/>
        <v/>
      </c>
      <c r="BQ353" s="39" t="str">
        <f t="shared" si="237"/>
        <v/>
      </c>
      <c r="BR353" s="39" t="str">
        <f t="shared" si="238"/>
        <v/>
      </c>
      <c r="BS353" s="39" t="str">
        <f t="shared" si="239"/>
        <v/>
      </c>
      <c r="BT353" s="39" t="str">
        <f t="shared" si="240"/>
        <v/>
      </c>
      <c r="BU353" s="39" t="str">
        <f t="shared" si="241"/>
        <v/>
      </c>
      <c r="BV353" s="39" t="str">
        <f t="shared" si="242"/>
        <v/>
      </c>
      <c r="BW353" s="39" t="str">
        <f t="shared" si="243"/>
        <v/>
      </c>
      <c r="BX353" s="39" t="str">
        <f t="shared" si="244"/>
        <v/>
      </c>
      <c r="BY353" s="39" t="str">
        <f t="shared" si="245"/>
        <v/>
      </c>
      <c r="BZ353" s="39" t="str">
        <f t="shared" si="246"/>
        <v/>
      </c>
      <c r="CA353" s="39" t="str">
        <f t="shared" si="247"/>
        <v/>
      </c>
      <c r="CB353" s="39" t="str">
        <f t="shared" si="248"/>
        <v/>
      </c>
      <c r="CC353" s="39" t="str">
        <f t="shared" si="249"/>
        <v/>
      </c>
      <c r="CD353" s="39" t="str">
        <f t="shared" si="250"/>
        <v/>
      </c>
      <c r="CE353" s="39" t="str">
        <f t="shared" si="251"/>
        <v/>
      </c>
      <c r="CF353" s="39" t="str">
        <f t="shared" si="252"/>
        <v/>
      </c>
      <c r="CG353" s="39" t="str">
        <f t="shared" si="253"/>
        <v/>
      </c>
      <c r="CH353" s="39" t="str">
        <f t="shared" si="254"/>
        <v/>
      </c>
      <c r="CI353" s="39" t="str">
        <f t="shared" si="255"/>
        <v/>
      </c>
    </row>
    <row r="354" spans="1:87">
      <c r="A354" s="18"/>
      <c r="B354" s="15" t="str">
        <f>'Gene Table'!E353</f>
        <v>hsa-miR-499a-5p</v>
      </c>
      <c r="C354" s="15" t="str">
        <f>'Gene Table'!B353</f>
        <v>O15</v>
      </c>
      <c r="D354" s="16" t="str">
        <f>IF(SUM('Test Sample Data'!D$3:D$98)&gt;10,IF(AND(ISNUMBER('Test Sample Data'!D353),'Test Sample Data'!D353&lt;$B$1,'Test Sample Data'!D353&gt;0),'Test Sample Data'!D353,$B$1),"")</f>
        <v/>
      </c>
      <c r="E354" s="17" t="str">
        <f>IF(SUM('Test Sample Data'!E$3:E$98)&gt;10,IF(AND(ISNUMBER('Test Sample Data'!E353),'Test Sample Data'!E353&lt;$B$1,'Test Sample Data'!E353&gt;0),'Test Sample Data'!E353,$B$1),"")</f>
        <v/>
      </c>
      <c r="F354" s="17" t="str">
        <f>IF(SUM('Test Sample Data'!F$3:F$98)&gt;10,IF(AND(ISNUMBER('Test Sample Data'!F353),'Test Sample Data'!F353&lt;$B$1,'Test Sample Data'!F353&gt;0),'Test Sample Data'!F353,$B$1),"")</f>
        <v/>
      </c>
      <c r="G354" s="17" t="str">
        <f>IF(SUM('Test Sample Data'!G$3:G$98)&gt;10,IF(AND(ISNUMBER('Test Sample Data'!G353),'Test Sample Data'!G353&lt;$B$1,'Test Sample Data'!G353&gt;0),'Test Sample Data'!G353,$B$1),"")</f>
        <v/>
      </c>
      <c r="H354" s="17" t="str">
        <f>IF(SUM('Test Sample Data'!H$3:H$98)&gt;10,IF(AND(ISNUMBER('Test Sample Data'!H353),'Test Sample Data'!H353&lt;$B$1,'Test Sample Data'!H353&gt;0),'Test Sample Data'!H353,$B$1),"")</f>
        <v/>
      </c>
      <c r="I354" s="17" t="str">
        <f>IF(SUM('Test Sample Data'!I$3:I$98)&gt;10,IF(AND(ISNUMBER('Test Sample Data'!I353),'Test Sample Data'!I353&lt;$B$1,'Test Sample Data'!I353&gt;0),'Test Sample Data'!I353,$B$1),"")</f>
        <v/>
      </c>
      <c r="J354" s="17" t="str">
        <f>IF(SUM('Test Sample Data'!J$3:J$98)&gt;10,IF(AND(ISNUMBER('Test Sample Data'!J353),'Test Sample Data'!J353&lt;$B$1,'Test Sample Data'!J353&gt;0),'Test Sample Data'!J353,$B$1),"")</f>
        <v/>
      </c>
      <c r="K354" s="17" t="str">
        <f>IF(SUM('Test Sample Data'!K$3:K$98)&gt;10,IF(AND(ISNUMBER('Test Sample Data'!K353),'Test Sample Data'!K353&lt;$B$1,'Test Sample Data'!K353&gt;0),'Test Sample Data'!K353,$B$1),"")</f>
        <v/>
      </c>
      <c r="L354" s="17" t="str">
        <f>IF(SUM('Test Sample Data'!L$3:L$98)&gt;10,IF(AND(ISNUMBER('Test Sample Data'!L353),'Test Sample Data'!L353&lt;$B$1,'Test Sample Data'!L353&gt;0),'Test Sample Data'!L353,$B$1),"")</f>
        <v/>
      </c>
      <c r="M354" s="17" t="str">
        <f>IF(SUM('Test Sample Data'!M$3:M$98)&gt;10,IF(AND(ISNUMBER('Test Sample Data'!M353),'Test Sample Data'!M353&lt;$B$1,'Test Sample Data'!M353&gt;0),'Test Sample Data'!M353,$B$1),"")</f>
        <v/>
      </c>
      <c r="N354" s="17" t="str">
        <f>'Gene Table'!E353</f>
        <v>hsa-miR-499a-5p</v>
      </c>
      <c r="O354" s="17" t="str">
        <f>'Gene Table'!B353</f>
        <v>O15</v>
      </c>
      <c r="P354" s="17" t="str">
        <f>IF(SUM('Control Sample Data'!D$3:D$98)&gt;10,IF(AND(ISNUMBER('Control Sample Data'!D353),'Control Sample Data'!D353&lt;$B$1,'Control Sample Data'!D353&gt;0),'Control Sample Data'!D353,$B$1),"")</f>
        <v/>
      </c>
      <c r="Q354" s="17" t="str">
        <f>IF(SUM('Control Sample Data'!E$3:E$98)&gt;10,IF(AND(ISNUMBER('Control Sample Data'!E353),'Control Sample Data'!E353&lt;$B$1,'Control Sample Data'!E353&gt;0),'Control Sample Data'!E353,$B$1),"")</f>
        <v/>
      </c>
      <c r="R354" s="17" t="str">
        <f>IF(SUM('Control Sample Data'!F$3:F$98)&gt;10,IF(AND(ISNUMBER('Control Sample Data'!F353),'Control Sample Data'!F353&lt;$B$1,'Control Sample Data'!F353&gt;0),'Control Sample Data'!F353,$B$1),"")</f>
        <v/>
      </c>
      <c r="S354" s="17" t="str">
        <f>IF(SUM('Control Sample Data'!G$3:G$98)&gt;10,IF(AND(ISNUMBER('Control Sample Data'!G353),'Control Sample Data'!G353&lt;$B$1,'Control Sample Data'!G353&gt;0),'Control Sample Data'!G353,$B$1),"")</f>
        <v/>
      </c>
      <c r="T354" s="17" t="str">
        <f>IF(SUM('Control Sample Data'!H$3:H$98)&gt;10,IF(AND(ISNUMBER('Control Sample Data'!H353),'Control Sample Data'!H353&lt;$B$1,'Control Sample Data'!H353&gt;0),'Control Sample Data'!H353,$B$1),"")</f>
        <v/>
      </c>
      <c r="U354" s="17" t="str">
        <f>IF(SUM('Control Sample Data'!I$3:I$98)&gt;10,IF(AND(ISNUMBER('Control Sample Data'!I353),'Control Sample Data'!I353&lt;$B$1,'Control Sample Data'!I353&gt;0),'Control Sample Data'!I353,$B$1),"")</f>
        <v/>
      </c>
      <c r="V354" s="17" t="str">
        <f>IF(SUM('Control Sample Data'!J$3:J$98)&gt;10,IF(AND(ISNUMBER('Control Sample Data'!J353),'Control Sample Data'!J353&lt;$B$1,'Control Sample Data'!J353&gt;0),'Control Sample Data'!J353,$B$1),"")</f>
        <v/>
      </c>
      <c r="W354" s="17" t="str">
        <f>IF(SUM('Control Sample Data'!K$3:K$98)&gt;10,IF(AND(ISNUMBER('Control Sample Data'!K353),'Control Sample Data'!K353&lt;$B$1,'Control Sample Data'!K353&gt;0),'Control Sample Data'!K353,$B$1),"")</f>
        <v/>
      </c>
      <c r="X354" s="17" t="str">
        <f>IF(SUM('Control Sample Data'!L$3:L$98)&gt;10,IF(AND(ISNUMBER('Control Sample Data'!L353),'Control Sample Data'!L353&lt;$B$1,'Control Sample Data'!L353&gt;0),'Control Sample Data'!L353,$B$1),"")</f>
        <v/>
      </c>
      <c r="Y354" s="17" t="str">
        <f>IF(SUM('Control Sample Data'!M$3:M$98)&gt;10,IF(AND(ISNUMBER('Control Sample Data'!M353),'Control Sample Data'!M353&lt;$B$1,'Control Sample Data'!M353&gt;0),'Control Sample Data'!M353,$B$1),"")</f>
        <v/>
      </c>
      <c r="AT354" s="36" t="str">
        <f t="shared" si="216"/>
        <v/>
      </c>
      <c r="AU354" s="36" t="str">
        <f t="shared" si="217"/>
        <v/>
      </c>
      <c r="AV354" s="36" t="str">
        <f t="shared" si="218"/>
        <v/>
      </c>
      <c r="AW354" s="36" t="str">
        <f t="shared" si="219"/>
        <v/>
      </c>
      <c r="AX354" s="36" t="str">
        <f t="shared" si="220"/>
        <v/>
      </c>
      <c r="AY354" s="36" t="str">
        <f t="shared" si="221"/>
        <v/>
      </c>
      <c r="AZ354" s="36" t="str">
        <f t="shared" si="222"/>
        <v/>
      </c>
      <c r="BA354" s="36" t="str">
        <f t="shared" si="223"/>
        <v/>
      </c>
      <c r="BB354" s="36" t="str">
        <f t="shared" si="224"/>
        <v/>
      </c>
      <c r="BC354" s="36" t="str">
        <f t="shared" si="225"/>
        <v/>
      </c>
      <c r="BD354" s="36" t="str">
        <f t="shared" si="226"/>
        <v/>
      </c>
      <c r="BE354" s="36" t="str">
        <f t="shared" si="227"/>
        <v/>
      </c>
      <c r="BF354" s="36" t="str">
        <f t="shared" si="228"/>
        <v/>
      </c>
      <c r="BG354" s="36" t="str">
        <f t="shared" si="229"/>
        <v/>
      </c>
      <c r="BH354" s="36" t="str">
        <f t="shared" si="230"/>
        <v/>
      </c>
      <c r="BI354" s="36" t="str">
        <f t="shared" si="231"/>
        <v/>
      </c>
      <c r="BJ354" s="36" t="str">
        <f t="shared" si="232"/>
        <v/>
      </c>
      <c r="BK354" s="36" t="str">
        <f t="shared" si="233"/>
        <v/>
      </c>
      <c r="BL354" s="36" t="str">
        <f t="shared" si="234"/>
        <v/>
      </c>
      <c r="BM354" s="36" t="str">
        <f t="shared" si="235"/>
        <v/>
      </c>
      <c r="BN354" s="38" t="e">
        <f t="shared" si="214"/>
        <v>#DIV/0!</v>
      </c>
      <c r="BO354" s="38" t="e">
        <f t="shared" si="215"/>
        <v>#DIV/0!</v>
      </c>
      <c r="BP354" s="39" t="str">
        <f t="shared" si="236"/>
        <v/>
      </c>
      <c r="BQ354" s="39" t="str">
        <f t="shared" si="237"/>
        <v/>
      </c>
      <c r="BR354" s="39" t="str">
        <f t="shared" si="238"/>
        <v/>
      </c>
      <c r="BS354" s="39" t="str">
        <f t="shared" si="239"/>
        <v/>
      </c>
      <c r="BT354" s="39" t="str">
        <f t="shared" si="240"/>
        <v/>
      </c>
      <c r="BU354" s="39" t="str">
        <f t="shared" si="241"/>
        <v/>
      </c>
      <c r="BV354" s="39" t="str">
        <f t="shared" si="242"/>
        <v/>
      </c>
      <c r="BW354" s="39" t="str">
        <f t="shared" si="243"/>
        <v/>
      </c>
      <c r="BX354" s="39" t="str">
        <f t="shared" si="244"/>
        <v/>
      </c>
      <c r="BY354" s="39" t="str">
        <f t="shared" si="245"/>
        <v/>
      </c>
      <c r="BZ354" s="39" t="str">
        <f t="shared" si="246"/>
        <v/>
      </c>
      <c r="CA354" s="39" t="str">
        <f t="shared" si="247"/>
        <v/>
      </c>
      <c r="CB354" s="39" t="str">
        <f t="shared" si="248"/>
        <v/>
      </c>
      <c r="CC354" s="39" t="str">
        <f t="shared" si="249"/>
        <v/>
      </c>
      <c r="CD354" s="39" t="str">
        <f t="shared" si="250"/>
        <v/>
      </c>
      <c r="CE354" s="39" t="str">
        <f t="shared" si="251"/>
        <v/>
      </c>
      <c r="CF354" s="39" t="str">
        <f t="shared" si="252"/>
        <v/>
      </c>
      <c r="CG354" s="39" t="str">
        <f t="shared" si="253"/>
        <v/>
      </c>
      <c r="CH354" s="39" t="str">
        <f t="shared" si="254"/>
        <v/>
      </c>
      <c r="CI354" s="39" t="str">
        <f t="shared" si="255"/>
        <v/>
      </c>
    </row>
    <row r="355" spans="1:87">
      <c r="A355" s="18"/>
      <c r="B355" s="15" t="str">
        <f>'Gene Table'!E354</f>
        <v>hsa-miR-1305</v>
      </c>
      <c r="C355" s="15" t="str">
        <f>'Gene Table'!B354</f>
        <v>O16</v>
      </c>
      <c r="D355" s="16" t="str">
        <f>IF(SUM('Test Sample Data'!D$3:D$98)&gt;10,IF(AND(ISNUMBER('Test Sample Data'!D354),'Test Sample Data'!D354&lt;$B$1,'Test Sample Data'!D354&gt;0),'Test Sample Data'!D354,$B$1),"")</f>
        <v/>
      </c>
      <c r="E355" s="17" t="str">
        <f>IF(SUM('Test Sample Data'!E$3:E$98)&gt;10,IF(AND(ISNUMBER('Test Sample Data'!E354),'Test Sample Data'!E354&lt;$B$1,'Test Sample Data'!E354&gt;0),'Test Sample Data'!E354,$B$1),"")</f>
        <v/>
      </c>
      <c r="F355" s="17" t="str">
        <f>IF(SUM('Test Sample Data'!F$3:F$98)&gt;10,IF(AND(ISNUMBER('Test Sample Data'!F354),'Test Sample Data'!F354&lt;$B$1,'Test Sample Data'!F354&gt;0),'Test Sample Data'!F354,$B$1),"")</f>
        <v/>
      </c>
      <c r="G355" s="17" t="str">
        <f>IF(SUM('Test Sample Data'!G$3:G$98)&gt;10,IF(AND(ISNUMBER('Test Sample Data'!G354),'Test Sample Data'!G354&lt;$B$1,'Test Sample Data'!G354&gt;0),'Test Sample Data'!G354,$B$1),"")</f>
        <v/>
      </c>
      <c r="H355" s="17" t="str">
        <f>IF(SUM('Test Sample Data'!H$3:H$98)&gt;10,IF(AND(ISNUMBER('Test Sample Data'!H354),'Test Sample Data'!H354&lt;$B$1,'Test Sample Data'!H354&gt;0),'Test Sample Data'!H354,$B$1),"")</f>
        <v/>
      </c>
      <c r="I355" s="17" t="str">
        <f>IF(SUM('Test Sample Data'!I$3:I$98)&gt;10,IF(AND(ISNUMBER('Test Sample Data'!I354),'Test Sample Data'!I354&lt;$B$1,'Test Sample Data'!I354&gt;0),'Test Sample Data'!I354,$B$1),"")</f>
        <v/>
      </c>
      <c r="J355" s="17" t="str">
        <f>IF(SUM('Test Sample Data'!J$3:J$98)&gt;10,IF(AND(ISNUMBER('Test Sample Data'!J354),'Test Sample Data'!J354&lt;$B$1,'Test Sample Data'!J354&gt;0),'Test Sample Data'!J354,$B$1),"")</f>
        <v/>
      </c>
      <c r="K355" s="17" t="str">
        <f>IF(SUM('Test Sample Data'!K$3:K$98)&gt;10,IF(AND(ISNUMBER('Test Sample Data'!K354),'Test Sample Data'!K354&lt;$B$1,'Test Sample Data'!K354&gt;0),'Test Sample Data'!K354,$B$1),"")</f>
        <v/>
      </c>
      <c r="L355" s="17" t="str">
        <f>IF(SUM('Test Sample Data'!L$3:L$98)&gt;10,IF(AND(ISNUMBER('Test Sample Data'!L354),'Test Sample Data'!L354&lt;$B$1,'Test Sample Data'!L354&gt;0),'Test Sample Data'!L354,$B$1),"")</f>
        <v/>
      </c>
      <c r="M355" s="17" t="str">
        <f>IF(SUM('Test Sample Data'!M$3:M$98)&gt;10,IF(AND(ISNUMBER('Test Sample Data'!M354),'Test Sample Data'!M354&lt;$B$1,'Test Sample Data'!M354&gt;0),'Test Sample Data'!M354,$B$1),"")</f>
        <v/>
      </c>
      <c r="N355" s="17" t="str">
        <f>'Gene Table'!E354</f>
        <v>hsa-miR-1305</v>
      </c>
      <c r="O355" s="17" t="str">
        <f>'Gene Table'!B354</f>
        <v>O16</v>
      </c>
      <c r="P355" s="17" t="str">
        <f>IF(SUM('Control Sample Data'!D$3:D$98)&gt;10,IF(AND(ISNUMBER('Control Sample Data'!D354),'Control Sample Data'!D354&lt;$B$1,'Control Sample Data'!D354&gt;0),'Control Sample Data'!D354,$B$1),"")</f>
        <v/>
      </c>
      <c r="Q355" s="17" t="str">
        <f>IF(SUM('Control Sample Data'!E$3:E$98)&gt;10,IF(AND(ISNUMBER('Control Sample Data'!E354),'Control Sample Data'!E354&lt;$B$1,'Control Sample Data'!E354&gt;0),'Control Sample Data'!E354,$B$1),"")</f>
        <v/>
      </c>
      <c r="R355" s="17" t="str">
        <f>IF(SUM('Control Sample Data'!F$3:F$98)&gt;10,IF(AND(ISNUMBER('Control Sample Data'!F354),'Control Sample Data'!F354&lt;$B$1,'Control Sample Data'!F354&gt;0),'Control Sample Data'!F354,$B$1),"")</f>
        <v/>
      </c>
      <c r="S355" s="17" t="str">
        <f>IF(SUM('Control Sample Data'!G$3:G$98)&gt;10,IF(AND(ISNUMBER('Control Sample Data'!G354),'Control Sample Data'!G354&lt;$B$1,'Control Sample Data'!G354&gt;0),'Control Sample Data'!G354,$B$1),"")</f>
        <v/>
      </c>
      <c r="T355" s="17" t="str">
        <f>IF(SUM('Control Sample Data'!H$3:H$98)&gt;10,IF(AND(ISNUMBER('Control Sample Data'!H354),'Control Sample Data'!H354&lt;$B$1,'Control Sample Data'!H354&gt;0),'Control Sample Data'!H354,$B$1),"")</f>
        <v/>
      </c>
      <c r="U355" s="17" t="str">
        <f>IF(SUM('Control Sample Data'!I$3:I$98)&gt;10,IF(AND(ISNUMBER('Control Sample Data'!I354),'Control Sample Data'!I354&lt;$B$1,'Control Sample Data'!I354&gt;0),'Control Sample Data'!I354,$B$1),"")</f>
        <v/>
      </c>
      <c r="V355" s="17" t="str">
        <f>IF(SUM('Control Sample Data'!J$3:J$98)&gt;10,IF(AND(ISNUMBER('Control Sample Data'!J354),'Control Sample Data'!J354&lt;$B$1,'Control Sample Data'!J354&gt;0),'Control Sample Data'!J354,$B$1),"")</f>
        <v/>
      </c>
      <c r="W355" s="17" t="str">
        <f>IF(SUM('Control Sample Data'!K$3:K$98)&gt;10,IF(AND(ISNUMBER('Control Sample Data'!K354),'Control Sample Data'!K354&lt;$B$1,'Control Sample Data'!K354&gt;0),'Control Sample Data'!K354,$B$1),"")</f>
        <v/>
      </c>
      <c r="X355" s="17" t="str">
        <f>IF(SUM('Control Sample Data'!L$3:L$98)&gt;10,IF(AND(ISNUMBER('Control Sample Data'!L354),'Control Sample Data'!L354&lt;$B$1,'Control Sample Data'!L354&gt;0),'Control Sample Data'!L354,$B$1),"")</f>
        <v/>
      </c>
      <c r="Y355" s="17" t="str">
        <f>IF(SUM('Control Sample Data'!M$3:M$98)&gt;10,IF(AND(ISNUMBER('Control Sample Data'!M354),'Control Sample Data'!M354&lt;$B$1,'Control Sample Data'!M354&gt;0),'Control Sample Data'!M354,$B$1),"")</f>
        <v/>
      </c>
      <c r="AT355" s="36" t="str">
        <f t="shared" si="216"/>
        <v/>
      </c>
      <c r="AU355" s="36" t="str">
        <f t="shared" si="217"/>
        <v/>
      </c>
      <c r="AV355" s="36" t="str">
        <f t="shared" si="218"/>
        <v/>
      </c>
      <c r="AW355" s="36" t="str">
        <f t="shared" si="219"/>
        <v/>
      </c>
      <c r="AX355" s="36" t="str">
        <f t="shared" si="220"/>
        <v/>
      </c>
      <c r="AY355" s="36" t="str">
        <f t="shared" si="221"/>
        <v/>
      </c>
      <c r="AZ355" s="36" t="str">
        <f t="shared" si="222"/>
        <v/>
      </c>
      <c r="BA355" s="36" t="str">
        <f t="shared" si="223"/>
        <v/>
      </c>
      <c r="BB355" s="36" t="str">
        <f t="shared" si="224"/>
        <v/>
      </c>
      <c r="BC355" s="36" t="str">
        <f t="shared" si="225"/>
        <v/>
      </c>
      <c r="BD355" s="36" t="str">
        <f t="shared" si="226"/>
        <v/>
      </c>
      <c r="BE355" s="36" t="str">
        <f t="shared" si="227"/>
        <v/>
      </c>
      <c r="BF355" s="36" t="str">
        <f t="shared" si="228"/>
        <v/>
      </c>
      <c r="BG355" s="36" t="str">
        <f t="shared" si="229"/>
        <v/>
      </c>
      <c r="BH355" s="36" t="str">
        <f t="shared" si="230"/>
        <v/>
      </c>
      <c r="BI355" s="36" t="str">
        <f t="shared" si="231"/>
        <v/>
      </c>
      <c r="BJ355" s="36" t="str">
        <f t="shared" si="232"/>
        <v/>
      </c>
      <c r="BK355" s="36" t="str">
        <f t="shared" si="233"/>
        <v/>
      </c>
      <c r="BL355" s="36" t="str">
        <f t="shared" si="234"/>
        <v/>
      </c>
      <c r="BM355" s="36" t="str">
        <f t="shared" si="235"/>
        <v/>
      </c>
      <c r="BN355" s="38" t="e">
        <f t="shared" si="214"/>
        <v>#DIV/0!</v>
      </c>
      <c r="BO355" s="38" t="e">
        <f t="shared" si="215"/>
        <v>#DIV/0!</v>
      </c>
      <c r="BP355" s="39" t="str">
        <f t="shared" si="236"/>
        <v/>
      </c>
      <c r="BQ355" s="39" t="str">
        <f t="shared" si="237"/>
        <v/>
      </c>
      <c r="BR355" s="39" t="str">
        <f t="shared" si="238"/>
        <v/>
      </c>
      <c r="BS355" s="39" t="str">
        <f t="shared" si="239"/>
        <v/>
      </c>
      <c r="BT355" s="39" t="str">
        <f t="shared" si="240"/>
        <v/>
      </c>
      <c r="BU355" s="39" t="str">
        <f t="shared" si="241"/>
        <v/>
      </c>
      <c r="BV355" s="39" t="str">
        <f t="shared" si="242"/>
        <v/>
      </c>
      <c r="BW355" s="39" t="str">
        <f t="shared" si="243"/>
        <v/>
      </c>
      <c r="BX355" s="39" t="str">
        <f t="shared" si="244"/>
        <v/>
      </c>
      <c r="BY355" s="39" t="str">
        <f t="shared" si="245"/>
        <v/>
      </c>
      <c r="BZ355" s="39" t="str">
        <f t="shared" si="246"/>
        <v/>
      </c>
      <c r="CA355" s="39" t="str">
        <f t="shared" si="247"/>
        <v/>
      </c>
      <c r="CB355" s="39" t="str">
        <f t="shared" si="248"/>
        <v/>
      </c>
      <c r="CC355" s="39" t="str">
        <f t="shared" si="249"/>
        <v/>
      </c>
      <c r="CD355" s="39" t="str">
        <f t="shared" si="250"/>
        <v/>
      </c>
      <c r="CE355" s="39" t="str">
        <f t="shared" si="251"/>
        <v/>
      </c>
      <c r="CF355" s="39" t="str">
        <f t="shared" si="252"/>
        <v/>
      </c>
      <c r="CG355" s="39" t="str">
        <f t="shared" si="253"/>
        <v/>
      </c>
      <c r="CH355" s="39" t="str">
        <f t="shared" si="254"/>
        <v/>
      </c>
      <c r="CI355" s="39" t="str">
        <f t="shared" si="255"/>
        <v/>
      </c>
    </row>
    <row r="356" spans="1:87">
      <c r="A356" s="18"/>
      <c r="B356" s="15" t="str">
        <f>'Gene Table'!E355</f>
        <v>hsa-miR-92a-3p</v>
      </c>
      <c r="C356" s="15" t="str">
        <f>'Gene Table'!B355</f>
        <v>O17</v>
      </c>
      <c r="D356" s="16" t="str">
        <f>IF(SUM('Test Sample Data'!D$3:D$98)&gt;10,IF(AND(ISNUMBER('Test Sample Data'!D355),'Test Sample Data'!D355&lt;$B$1,'Test Sample Data'!D355&gt;0),'Test Sample Data'!D355,$B$1),"")</f>
        <v/>
      </c>
      <c r="E356" s="17" t="str">
        <f>IF(SUM('Test Sample Data'!E$3:E$98)&gt;10,IF(AND(ISNUMBER('Test Sample Data'!E355),'Test Sample Data'!E355&lt;$B$1,'Test Sample Data'!E355&gt;0),'Test Sample Data'!E355,$B$1),"")</f>
        <v/>
      </c>
      <c r="F356" s="17" t="str">
        <f>IF(SUM('Test Sample Data'!F$3:F$98)&gt;10,IF(AND(ISNUMBER('Test Sample Data'!F355),'Test Sample Data'!F355&lt;$B$1,'Test Sample Data'!F355&gt;0),'Test Sample Data'!F355,$B$1),"")</f>
        <v/>
      </c>
      <c r="G356" s="17" t="str">
        <f>IF(SUM('Test Sample Data'!G$3:G$98)&gt;10,IF(AND(ISNUMBER('Test Sample Data'!G355),'Test Sample Data'!G355&lt;$B$1,'Test Sample Data'!G355&gt;0),'Test Sample Data'!G355,$B$1),"")</f>
        <v/>
      </c>
      <c r="H356" s="17" t="str">
        <f>IF(SUM('Test Sample Data'!H$3:H$98)&gt;10,IF(AND(ISNUMBER('Test Sample Data'!H355),'Test Sample Data'!H355&lt;$B$1,'Test Sample Data'!H355&gt;0),'Test Sample Data'!H355,$B$1),"")</f>
        <v/>
      </c>
      <c r="I356" s="17" t="str">
        <f>IF(SUM('Test Sample Data'!I$3:I$98)&gt;10,IF(AND(ISNUMBER('Test Sample Data'!I355),'Test Sample Data'!I355&lt;$B$1,'Test Sample Data'!I355&gt;0),'Test Sample Data'!I355,$B$1),"")</f>
        <v/>
      </c>
      <c r="J356" s="17" t="str">
        <f>IF(SUM('Test Sample Data'!J$3:J$98)&gt;10,IF(AND(ISNUMBER('Test Sample Data'!J355),'Test Sample Data'!J355&lt;$B$1,'Test Sample Data'!J355&gt;0),'Test Sample Data'!J355,$B$1),"")</f>
        <v/>
      </c>
      <c r="K356" s="17" t="str">
        <f>IF(SUM('Test Sample Data'!K$3:K$98)&gt;10,IF(AND(ISNUMBER('Test Sample Data'!K355),'Test Sample Data'!K355&lt;$B$1,'Test Sample Data'!K355&gt;0),'Test Sample Data'!K355,$B$1),"")</f>
        <v/>
      </c>
      <c r="L356" s="17" t="str">
        <f>IF(SUM('Test Sample Data'!L$3:L$98)&gt;10,IF(AND(ISNUMBER('Test Sample Data'!L355),'Test Sample Data'!L355&lt;$B$1,'Test Sample Data'!L355&gt;0),'Test Sample Data'!L355,$B$1),"")</f>
        <v/>
      </c>
      <c r="M356" s="17" t="str">
        <f>IF(SUM('Test Sample Data'!M$3:M$98)&gt;10,IF(AND(ISNUMBER('Test Sample Data'!M355),'Test Sample Data'!M355&lt;$B$1,'Test Sample Data'!M355&gt;0),'Test Sample Data'!M355,$B$1),"")</f>
        <v/>
      </c>
      <c r="N356" s="17" t="str">
        <f>'Gene Table'!E355</f>
        <v>hsa-miR-92a-3p</v>
      </c>
      <c r="O356" s="17" t="str">
        <f>'Gene Table'!B355</f>
        <v>O17</v>
      </c>
      <c r="P356" s="17" t="str">
        <f>IF(SUM('Control Sample Data'!D$3:D$98)&gt;10,IF(AND(ISNUMBER('Control Sample Data'!D355),'Control Sample Data'!D355&lt;$B$1,'Control Sample Data'!D355&gt;0),'Control Sample Data'!D355,$B$1),"")</f>
        <v/>
      </c>
      <c r="Q356" s="17" t="str">
        <f>IF(SUM('Control Sample Data'!E$3:E$98)&gt;10,IF(AND(ISNUMBER('Control Sample Data'!E355),'Control Sample Data'!E355&lt;$B$1,'Control Sample Data'!E355&gt;0),'Control Sample Data'!E355,$B$1),"")</f>
        <v/>
      </c>
      <c r="R356" s="17" t="str">
        <f>IF(SUM('Control Sample Data'!F$3:F$98)&gt;10,IF(AND(ISNUMBER('Control Sample Data'!F355),'Control Sample Data'!F355&lt;$B$1,'Control Sample Data'!F355&gt;0),'Control Sample Data'!F355,$B$1),"")</f>
        <v/>
      </c>
      <c r="S356" s="17" t="str">
        <f>IF(SUM('Control Sample Data'!G$3:G$98)&gt;10,IF(AND(ISNUMBER('Control Sample Data'!G355),'Control Sample Data'!G355&lt;$B$1,'Control Sample Data'!G355&gt;0),'Control Sample Data'!G355,$B$1),"")</f>
        <v/>
      </c>
      <c r="T356" s="17" t="str">
        <f>IF(SUM('Control Sample Data'!H$3:H$98)&gt;10,IF(AND(ISNUMBER('Control Sample Data'!H355),'Control Sample Data'!H355&lt;$B$1,'Control Sample Data'!H355&gt;0),'Control Sample Data'!H355,$B$1),"")</f>
        <v/>
      </c>
      <c r="U356" s="17" t="str">
        <f>IF(SUM('Control Sample Data'!I$3:I$98)&gt;10,IF(AND(ISNUMBER('Control Sample Data'!I355),'Control Sample Data'!I355&lt;$B$1,'Control Sample Data'!I355&gt;0),'Control Sample Data'!I355,$B$1),"")</f>
        <v/>
      </c>
      <c r="V356" s="17" t="str">
        <f>IF(SUM('Control Sample Data'!J$3:J$98)&gt;10,IF(AND(ISNUMBER('Control Sample Data'!J355),'Control Sample Data'!J355&lt;$B$1,'Control Sample Data'!J355&gt;0),'Control Sample Data'!J355,$B$1),"")</f>
        <v/>
      </c>
      <c r="W356" s="17" t="str">
        <f>IF(SUM('Control Sample Data'!K$3:K$98)&gt;10,IF(AND(ISNUMBER('Control Sample Data'!K355),'Control Sample Data'!K355&lt;$B$1,'Control Sample Data'!K355&gt;0),'Control Sample Data'!K355,$B$1),"")</f>
        <v/>
      </c>
      <c r="X356" s="17" t="str">
        <f>IF(SUM('Control Sample Data'!L$3:L$98)&gt;10,IF(AND(ISNUMBER('Control Sample Data'!L355),'Control Sample Data'!L355&lt;$B$1,'Control Sample Data'!L355&gt;0),'Control Sample Data'!L355,$B$1),"")</f>
        <v/>
      </c>
      <c r="Y356" s="17" t="str">
        <f>IF(SUM('Control Sample Data'!M$3:M$98)&gt;10,IF(AND(ISNUMBER('Control Sample Data'!M355),'Control Sample Data'!M355&lt;$B$1,'Control Sample Data'!M355&gt;0),'Control Sample Data'!M355,$B$1),"")</f>
        <v/>
      </c>
      <c r="AT356" s="36" t="str">
        <f t="shared" si="216"/>
        <v/>
      </c>
      <c r="AU356" s="36" t="str">
        <f t="shared" si="217"/>
        <v/>
      </c>
      <c r="AV356" s="36" t="str">
        <f t="shared" si="218"/>
        <v/>
      </c>
      <c r="AW356" s="36" t="str">
        <f t="shared" si="219"/>
        <v/>
      </c>
      <c r="AX356" s="36" t="str">
        <f t="shared" si="220"/>
        <v/>
      </c>
      <c r="AY356" s="36" t="str">
        <f t="shared" si="221"/>
        <v/>
      </c>
      <c r="AZ356" s="36" t="str">
        <f t="shared" si="222"/>
        <v/>
      </c>
      <c r="BA356" s="36" t="str">
        <f t="shared" si="223"/>
        <v/>
      </c>
      <c r="BB356" s="36" t="str">
        <f t="shared" si="224"/>
        <v/>
      </c>
      <c r="BC356" s="36" t="str">
        <f t="shared" si="225"/>
        <v/>
      </c>
      <c r="BD356" s="36" t="str">
        <f t="shared" si="226"/>
        <v/>
      </c>
      <c r="BE356" s="36" t="str">
        <f t="shared" si="227"/>
        <v/>
      </c>
      <c r="BF356" s="36" t="str">
        <f t="shared" si="228"/>
        <v/>
      </c>
      <c r="BG356" s="36" t="str">
        <f t="shared" si="229"/>
        <v/>
      </c>
      <c r="BH356" s="36" t="str">
        <f t="shared" si="230"/>
        <v/>
      </c>
      <c r="BI356" s="36" t="str">
        <f t="shared" si="231"/>
        <v/>
      </c>
      <c r="BJ356" s="36" t="str">
        <f t="shared" si="232"/>
        <v/>
      </c>
      <c r="BK356" s="36" t="str">
        <f t="shared" si="233"/>
        <v/>
      </c>
      <c r="BL356" s="36" t="str">
        <f t="shared" si="234"/>
        <v/>
      </c>
      <c r="BM356" s="36" t="str">
        <f t="shared" si="235"/>
        <v/>
      </c>
      <c r="BN356" s="38" t="e">
        <f t="shared" ref="BN356:BN387" si="256">AVERAGE(AT356:BC356)</f>
        <v>#DIV/0!</v>
      </c>
      <c r="BO356" s="38" t="e">
        <f t="shared" ref="BO356:BO387" si="257">AVERAGE(BD356:BM356)</f>
        <v>#DIV/0!</v>
      </c>
      <c r="BP356" s="39" t="str">
        <f t="shared" si="236"/>
        <v/>
      </c>
      <c r="BQ356" s="39" t="str">
        <f t="shared" si="237"/>
        <v/>
      </c>
      <c r="BR356" s="39" t="str">
        <f t="shared" si="238"/>
        <v/>
      </c>
      <c r="BS356" s="39" t="str">
        <f t="shared" si="239"/>
        <v/>
      </c>
      <c r="BT356" s="39" t="str">
        <f t="shared" si="240"/>
        <v/>
      </c>
      <c r="BU356" s="39" t="str">
        <f t="shared" si="241"/>
        <v/>
      </c>
      <c r="BV356" s="39" t="str">
        <f t="shared" si="242"/>
        <v/>
      </c>
      <c r="BW356" s="39" t="str">
        <f t="shared" si="243"/>
        <v/>
      </c>
      <c r="BX356" s="39" t="str">
        <f t="shared" si="244"/>
        <v/>
      </c>
      <c r="BY356" s="39" t="str">
        <f t="shared" si="245"/>
        <v/>
      </c>
      <c r="BZ356" s="39" t="str">
        <f t="shared" si="246"/>
        <v/>
      </c>
      <c r="CA356" s="39" t="str">
        <f t="shared" si="247"/>
        <v/>
      </c>
      <c r="CB356" s="39" t="str">
        <f t="shared" si="248"/>
        <v/>
      </c>
      <c r="CC356" s="39" t="str">
        <f t="shared" si="249"/>
        <v/>
      </c>
      <c r="CD356" s="39" t="str">
        <f t="shared" si="250"/>
        <v/>
      </c>
      <c r="CE356" s="39" t="str">
        <f t="shared" si="251"/>
        <v/>
      </c>
      <c r="CF356" s="39" t="str">
        <f t="shared" si="252"/>
        <v/>
      </c>
      <c r="CG356" s="39" t="str">
        <f t="shared" si="253"/>
        <v/>
      </c>
      <c r="CH356" s="39" t="str">
        <f t="shared" si="254"/>
        <v/>
      </c>
      <c r="CI356" s="39" t="str">
        <f t="shared" si="255"/>
        <v/>
      </c>
    </row>
    <row r="357" spans="1:87">
      <c r="A357" s="18"/>
      <c r="B357" s="15" t="str">
        <f>'Gene Table'!E356</f>
        <v>hsa-miR-325</v>
      </c>
      <c r="C357" s="15" t="str">
        <f>'Gene Table'!B356</f>
        <v>O18</v>
      </c>
      <c r="D357" s="16" t="str">
        <f>IF(SUM('Test Sample Data'!D$3:D$98)&gt;10,IF(AND(ISNUMBER('Test Sample Data'!D356),'Test Sample Data'!D356&lt;$B$1,'Test Sample Data'!D356&gt;0),'Test Sample Data'!D356,$B$1),"")</f>
        <v/>
      </c>
      <c r="E357" s="17" t="str">
        <f>IF(SUM('Test Sample Data'!E$3:E$98)&gt;10,IF(AND(ISNUMBER('Test Sample Data'!E356),'Test Sample Data'!E356&lt;$B$1,'Test Sample Data'!E356&gt;0),'Test Sample Data'!E356,$B$1),"")</f>
        <v/>
      </c>
      <c r="F357" s="17" t="str">
        <f>IF(SUM('Test Sample Data'!F$3:F$98)&gt;10,IF(AND(ISNUMBER('Test Sample Data'!F356),'Test Sample Data'!F356&lt;$B$1,'Test Sample Data'!F356&gt;0),'Test Sample Data'!F356,$B$1),"")</f>
        <v/>
      </c>
      <c r="G357" s="17" t="str">
        <f>IF(SUM('Test Sample Data'!G$3:G$98)&gt;10,IF(AND(ISNUMBER('Test Sample Data'!G356),'Test Sample Data'!G356&lt;$B$1,'Test Sample Data'!G356&gt;0),'Test Sample Data'!G356,$B$1),"")</f>
        <v/>
      </c>
      <c r="H357" s="17" t="str">
        <f>IF(SUM('Test Sample Data'!H$3:H$98)&gt;10,IF(AND(ISNUMBER('Test Sample Data'!H356),'Test Sample Data'!H356&lt;$B$1,'Test Sample Data'!H356&gt;0),'Test Sample Data'!H356,$B$1),"")</f>
        <v/>
      </c>
      <c r="I357" s="17" t="str">
        <f>IF(SUM('Test Sample Data'!I$3:I$98)&gt;10,IF(AND(ISNUMBER('Test Sample Data'!I356),'Test Sample Data'!I356&lt;$B$1,'Test Sample Data'!I356&gt;0),'Test Sample Data'!I356,$B$1),"")</f>
        <v/>
      </c>
      <c r="J357" s="17" t="str">
        <f>IF(SUM('Test Sample Data'!J$3:J$98)&gt;10,IF(AND(ISNUMBER('Test Sample Data'!J356),'Test Sample Data'!J356&lt;$B$1,'Test Sample Data'!J356&gt;0),'Test Sample Data'!J356,$B$1),"")</f>
        <v/>
      </c>
      <c r="K357" s="17" t="str">
        <f>IF(SUM('Test Sample Data'!K$3:K$98)&gt;10,IF(AND(ISNUMBER('Test Sample Data'!K356),'Test Sample Data'!K356&lt;$B$1,'Test Sample Data'!K356&gt;0),'Test Sample Data'!K356,$B$1),"")</f>
        <v/>
      </c>
      <c r="L357" s="17" t="str">
        <f>IF(SUM('Test Sample Data'!L$3:L$98)&gt;10,IF(AND(ISNUMBER('Test Sample Data'!L356),'Test Sample Data'!L356&lt;$B$1,'Test Sample Data'!L356&gt;0),'Test Sample Data'!L356,$B$1),"")</f>
        <v/>
      </c>
      <c r="M357" s="17" t="str">
        <f>IF(SUM('Test Sample Data'!M$3:M$98)&gt;10,IF(AND(ISNUMBER('Test Sample Data'!M356),'Test Sample Data'!M356&lt;$B$1,'Test Sample Data'!M356&gt;0),'Test Sample Data'!M356,$B$1),"")</f>
        <v/>
      </c>
      <c r="N357" s="17" t="str">
        <f>'Gene Table'!E356</f>
        <v>hsa-miR-325</v>
      </c>
      <c r="O357" s="17" t="str">
        <f>'Gene Table'!B356</f>
        <v>O18</v>
      </c>
      <c r="P357" s="17" t="str">
        <f>IF(SUM('Control Sample Data'!D$3:D$98)&gt;10,IF(AND(ISNUMBER('Control Sample Data'!D356),'Control Sample Data'!D356&lt;$B$1,'Control Sample Data'!D356&gt;0),'Control Sample Data'!D356,$B$1),"")</f>
        <v/>
      </c>
      <c r="Q357" s="17" t="str">
        <f>IF(SUM('Control Sample Data'!E$3:E$98)&gt;10,IF(AND(ISNUMBER('Control Sample Data'!E356),'Control Sample Data'!E356&lt;$B$1,'Control Sample Data'!E356&gt;0),'Control Sample Data'!E356,$B$1),"")</f>
        <v/>
      </c>
      <c r="R357" s="17" t="str">
        <f>IF(SUM('Control Sample Data'!F$3:F$98)&gt;10,IF(AND(ISNUMBER('Control Sample Data'!F356),'Control Sample Data'!F356&lt;$B$1,'Control Sample Data'!F356&gt;0),'Control Sample Data'!F356,$B$1),"")</f>
        <v/>
      </c>
      <c r="S357" s="17" t="str">
        <f>IF(SUM('Control Sample Data'!G$3:G$98)&gt;10,IF(AND(ISNUMBER('Control Sample Data'!G356),'Control Sample Data'!G356&lt;$B$1,'Control Sample Data'!G356&gt;0),'Control Sample Data'!G356,$B$1),"")</f>
        <v/>
      </c>
      <c r="T357" s="17" t="str">
        <f>IF(SUM('Control Sample Data'!H$3:H$98)&gt;10,IF(AND(ISNUMBER('Control Sample Data'!H356),'Control Sample Data'!H356&lt;$B$1,'Control Sample Data'!H356&gt;0),'Control Sample Data'!H356,$B$1),"")</f>
        <v/>
      </c>
      <c r="U357" s="17" t="str">
        <f>IF(SUM('Control Sample Data'!I$3:I$98)&gt;10,IF(AND(ISNUMBER('Control Sample Data'!I356),'Control Sample Data'!I356&lt;$B$1,'Control Sample Data'!I356&gt;0),'Control Sample Data'!I356,$B$1),"")</f>
        <v/>
      </c>
      <c r="V357" s="17" t="str">
        <f>IF(SUM('Control Sample Data'!J$3:J$98)&gt;10,IF(AND(ISNUMBER('Control Sample Data'!J356),'Control Sample Data'!J356&lt;$B$1,'Control Sample Data'!J356&gt;0),'Control Sample Data'!J356,$B$1),"")</f>
        <v/>
      </c>
      <c r="W357" s="17" t="str">
        <f>IF(SUM('Control Sample Data'!K$3:K$98)&gt;10,IF(AND(ISNUMBER('Control Sample Data'!K356),'Control Sample Data'!K356&lt;$B$1,'Control Sample Data'!K356&gt;0),'Control Sample Data'!K356,$B$1),"")</f>
        <v/>
      </c>
      <c r="X357" s="17" t="str">
        <f>IF(SUM('Control Sample Data'!L$3:L$98)&gt;10,IF(AND(ISNUMBER('Control Sample Data'!L356),'Control Sample Data'!L356&lt;$B$1,'Control Sample Data'!L356&gt;0),'Control Sample Data'!L356,$B$1),"")</f>
        <v/>
      </c>
      <c r="Y357" s="17" t="str">
        <f>IF(SUM('Control Sample Data'!M$3:M$98)&gt;10,IF(AND(ISNUMBER('Control Sample Data'!M356),'Control Sample Data'!M356&lt;$B$1,'Control Sample Data'!M356&gt;0),'Control Sample Data'!M356,$B$1),"")</f>
        <v/>
      </c>
      <c r="AT357" s="36" t="str">
        <f t="shared" si="216"/>
        <v/>
      </c>
      <c r="AU357" s="36" t="str">
        <f t="shared" si="217"/>
        <v/>
      </c>
      <c r="AV357" s="36" t="str">
        <f t="shared" si="218"/>
        <v/>
      </c>
      <c r="AW357" s="36" t="str">
        <f t="shared" si="219"/>
        <v/>
      </c>
      <c r="AX357" s="36" t="str">
        <f t="shared" si="220"/>
        <v/>
      </c>
      <c r="AY357" s="36" t="str">
        <f t="shared" si="221"/>
        <v/>
      </c>
      <c r="AZ357" s="36" t="str">
        <f t="shared" si="222"/>
        <v/>
      </c>
      <c r="BA357" s="36" t="str">
        <f t="shared" si="223"/>
        <v/>
      </c>
      <c r="BB357" s="36" t="str">
        <f t="shared" si="224"/>
        <v/>
      </c>
      <c r="BC357" s="36" t="str">
        <f t="shared" si="225"/>
        <v/>
      </c>
      <c r="BD357" s="36" t="str">
        <f t="shared" si="226"/>
        <v/>
      </c>
      <c r="BE357" s="36" t="str">
        <f t="shared" si="227"/>
        <v/>
      </c>
      <c r="BF357" s="36" t="str">
        <f t="shared" si="228"/>
        <v/>
      </c>
      <c r="BG357" s="36" t="str">
        <f t="shared" si="229"/>
        <v/>
      </c>
      <c r="BH357" s="36" t="str">
        <f t="shared" si="230"/>
        <v/>
      </c>
      <c r="BI357" s="36" t="str">
        <f t="shared" si="231"/>
        <v/>
      </c>
      <c r="BJ357" s="36" t="str">
        <f t="shared" si="232"/>
        <v/>
      </c>
      <c r="BK357" s="36" t="str">
        <f t="shared" si="233"/>
        <v/>
      </c>
      <c r="BL357" s="36" t="str">
        <f t="shared" si="234"/>
        <v/>
      </c>
      <c r="BM357" s="36" t="str">
        <f t="shared" si="235"/>
        <v/>
      </c>
      <c r="BN357" s="38" t="e">
        <f t="shared" si="256"/>
        <v>#DIV/0!</v>
      </c>
      <c r="BO357" s="38" t="e">
        <f t="shared" si="257"/>
        <v>#DIV/0!</v>
      </c>
      <c r="BP357" s="39" t="str">
        <f t="shared" si="236"/>
        <v/>
      </c>
      <c r="BQ357" s="39" t="str">
        <f t="shared" si="237"/>
        <v/>
      </c>
      <c r="BR357" s="39" t="str">
        <f t="shared" si="238"/>
        <v/>
      </c>
      <c r="BS357" s="39" t="str">
        <f t="shared" si="239"/>
        <v/>
      </c>
      <c r="BT357" s="39" t="str">
        <f t="shared" si="240"/>
        <v/>
      </c>
      <c r="BU357" s="39" t="str">
        <f t="shared" si="241"/>
        <v/>
      </c>
      <c r="BV357" s="39" t="str">
        <f t="shared" si="242"/>
        <v/>
      </c>
      <c r="BW357" s="39" t="str">
        <f t="shared" si="243"/>
        <v/>
      </c>
      <c r="BX357" s="39" t="str">
        <f t="shared" si="244"/>
        <v/>
      </c>
      <c r="BY357" s="39" t="str">
        <f t="shared" si="245"/>
        <v/>
      </c>
      <c r="BZ357" s="39" t="str">
        <f t="shared" si="246"/>
        <v/>
      </c>
      <c r="CA357" s="39" t="str">
        <f t="shared" si="247"/>
        <v/>
      </c>
      <c r="CB357" s="39" t="str">
        <f t="shared" si="248"/>
        <v/>
      </c>
      <c r="CC357" s="39" t="str">
        <f t="shared" si="249"/>
        <v/>
      </c>
      <c r="CD357" s="39" t="str">
        <f t="shared" si="250"/>
        <v/>
      </c>
      <c r="CE357" s="39" t="str">
        <f t="shared" si="251"/>
        <v/>
      </c>
      <c r="CF357" s="39" t="str">
        <f t="shared" si="252"/>
        <v/>
      </c>
      <c r="CG357" s="39" t="str">
        <f t="shared" si="253"/>
        <v/>
      </c>
      <c r="CH357" s="39" t="str">
        <f t="shared" si="254"/>
        <v/>
      </c>
      <c r="CI357" s="39" t="str">
        <f t="shared" si="255"/>
        <v/>
      </c>
    </row>
    <row r="358" spans="1:87">
      <c r="A358" s="18"/>
      <c r="B358" s="15" t="str">
        <f>'Gene Table'!E357</f>
        <v>hsa-miR-93-5p</v>
      </c>
      <c r="C358" s="15" t="str">
        <f>'Gene Table'!B357</f>
        <v>O19</v>
      </c>
      <c r="D358" s="16" t="str">
        <f>IF(SUM('Test Sample Data'!D$3:D$98)&gt;10,IF(AND(ISNUMBER('Test Sample Data'!D357),'Test Sample Data'!D357&lt;$B$1,'Test Sample Data'!D357&gt;0),'Test Sample Data'!D357,$B$1),"")</f>
        <v/>
      </c>
      <c r="E358" s="17" t="str">
        <f>IF(SUM('Test Sample Data'!E$3:E$98)&gt;10,IF(AND(ISNUMBER('Test Sample Data'!E357),'Test Sample Data'!E357&lt;$B$1,'Test Sample Data'!E357&gt;0),'Test Sample Data'!E357,$B$1),"")</f>
        <v/>
      </c>
      <c r="F358" s="17" t="str">
        <f>IF(SUM('Test Sample Data'!F$3:F$98)&gt;10,IF(AND(ISNUMBER('Test Sample Data'!F357),'Test Sample Data'!F357&lt;$B$1,'Test Sample Data'!F357&gt;0),'Test Sample Data'!F357,$B$1),"")</f>
        <v/>
      </c>
      <c r="G358" s="17" t="str">
        <f>IF(SUM('Test Sample Data'!G$3:G$98)&gt;10,IF(AND(ISNUMBER('Test Sample Data'!G357),'Test Sample Data'!G357&lt;$B$1,'Test Sample Data'!G357&gt;0),'Test Sample Data'!G357,$B$1),"")</f>
        <v/>
      </c>
      <c r="H358" s="17" t="str">
        <f>IF(SUM('Test Sample Data'!H$3:H$98)&gt;10,IF(AND(ISNUMBER('Test Sample Data'!H357),'Test Sample Data'!H357&lt;$B$1,'Test Sample Data'!H357&gt;0),'Test Sample Data'!H357,$B$1),"")</f>
        <v/>
      </c>
      <c r="I358" s="17" t="str">
        <f>IF(SUM('Test Sample Data'!I$3:I$98)&gt;10,IF(AND(ISNUMBER('Test Sample Data'!I357),'Test Sample Data'!I357&lt;$B$1,'Test Sample Data'!I357&gt;0),'Test Sample Data'!I357,$B$1),"")</f>
        <v/>
      </c>
      <c r="J358" s="17" t="str">
        <f>IF(SUM('Test Sample Data'!J$3:J$98)&gt;10,IF(AND(ISNUMBER('Test Sample Data'!J357),'Test Sample Data'!J357&lt;$B$1,'Test Sample Data'!J357&gt;0),'Test Sample Data'!J357,$B$1),"")</f>
        <v/>
      </c>
      <c r="K358" s="17" t="str">
        <f>IF(SUM('Test Sample Data'!K$3:K$98)&gt;10,IF(AND(ISNUMBER('Test Sample Data'!K357),'Test Sample Data'!K357&lt;$B$1,'Test Sample Data'!K357&gt;0),'Test Sample Data'!K357,$B$1),"")</f>
        <v/>
      </c>
      <c r="L358" s="17" t="str">
        <f>IF(SUM('Test Sample Data'!L$3:L$98)&gt;10,IF(AND(ISNUMBER('Test Sample Data'!L357),'Test Sample Data'!L357&lt;$B$1,'Test Sample Data'!L357&gt;0),'Test Sample Data'!L357,$B$1),"")</f>
        <v/>
      </c>
      <c r="M358" s="17" t="str">
        <f>IF(SUM('Test Sample Data'!M$3:M$98)&gt;10,IF(AND(ISNUMBER('Test Sample Data'!M357),'Test Sample Data'!M357&lt;$B$1,'Test Sample Data'!M357&gt;0),'Test Sample Data'!M357,$B$1),"")</f>
        <v/>
      </c>
      <c r="N358" s="17" t="str">
        <f>'Gene Table'!E357</f>
        <v>hsa-miR-93-5p</v>
      </c>
      <c r="O358" s="17" t="str">
        <f>'Gene Table'!B357</f>
        <v>O19</v>
      </c>
      <c r="P358" s="17" t="str">
        <f>IF(SUM('Control Sample Data'!D$3:D$98)&gt;10,IF(AND(ISNUMBER('Control Sample Data'!D357),'Control Sample Data'!D357&lt;$B$1,'Control Sample Data'!D357&gt;0),'Control Sample Data'!D357,$B$1),"")</f>
        <v/>
      </c>
      <c r="Q358" s="17" t="str">
        <f>IF(SUM('Control Sample Data'!E$3:E$98)&gt;10,IF(AND(ISNUMBER('Control Sample Data'!E357),'Control Sample Data'!E357&lt;$B$1,'Control Sample Data'!E357&gt;0),'Control Sample Data'!E357,$B$1),"")</f>
        <v/>
      </c>
      <c r="R358" s="17" t="str">
        <f>IF(SUM('Control Sample Data'!F$3:F$98)&gt;10,IF(AND(ISNUMBER('Control Sample Data'!F357),'Control Sample Data'!F357&lt;$B$1,'Control Sample Data'!F357&gt;0),'Control Sample Data'!F357,$B$1),"")</f>
        <v/>
      </c>
      <c r="S358" s="17" t="str">
        <f>IF(SUM('Control Sample Data'!G$3:G$98)&gt;10,IF(AND(ISNUMBER('Control Sample Data'!G357),'Control Sample Data'!G357&lt;$B$1,'Control Sample Data'!G357&gt;0),'Control Sample Data'!G357,$B$1),"")</f>
        <v/>
      </c>
      <c r="T358" s="17" t="str">
        <f>IF(SUM('Control Sample Data'!H$3:H$98)&gt;10,IF(AND(ISNUMBER('Control Sample Data'!H357),'Control Sample Data'!H357&lt;$B$1,'Control Sample Data'!H357&gt;0),'Control Sample Data'!H357,$B$1),"")</f>
        <v/>
      </c>
      <c r="U358" s="17" t="str">
        <f>IF(SUM('Control Sample Data'!I$3:I$98)&gt;10,IF(AND(ISNUMBER('Control Sample Data'!I357),'Control Sample Data'!I357&lt;$B$1,'Control Sample Data'!I357&gt;0),'Control Sample Data'!I357,$B$1),"")</f>
        <v/>
      </c>
      <c r="V358" s="17" t="str">
        <f>IF(SUM('Control Sample Data'!J$3:J$98)&gt;10,IF(AND(ISNUMBER('Control Sample Data'!J357),'Control Sample Data'!J357&lt;$B$1,'Control Sample Data'!J357&gt;0),'Control Sample Data'!J357,$B$1),"")</f>
        <v/>
      </c>
      <c r="W358" s="17" t="str">
        <f>IF(SUM('Control Sample Data'!K$3:K$98)&gt;10,IF(AND(ISNUMBER('Control Sample Data'!K357),'Control Sample Data'!K357&lt;$B$1,'Control Sample Data'!K357&gt;0),'Control Sample Data'!K357,$B$1),"")</f>
        <v/>
      </c>
      <c r="X358" s="17" t="str">
        <f>IF(SUM('Control Sample Data'!L$3:L$98)&gt;10,IF(AND(ISNUMBER('Control Sample Data'!L357),'Control Sample Data'!L357&lt;$B$1,'Control Sample Data'!L357&gt;0),'Control Sample Data'!L357,$B$1),"")</f>
        <v/>
      </c>
      <c r="Y358" s="17" t="str">
        <f>IF(SUM('Control Sample Data'!M$3:M$98)&gt;10,IF(AND(ISNUMBER('Control Sample Data'!M357),'Control Sample Data'!M357&lt;$B$1,'Control Sample Data'!M357&gt;0),'Control Sample Data'!M357,$B$1),"")</f>
        <v/>
      </c>
      <c r="AT358" s="36" t="str">
        <f t="shared" si="216"/>
        <v/>
      </c>
      <c r="AU358" s="36" t="str">
        <f t="shared" si="217"/>
        <v/>
      </c>
      <c r="AV358" s="36" t="str">
        <f t="shared" si="218"/>
        <v/>
      </c>
      <c r="AW358" s="36" t="str">
        <f t="shared" si="219"/>
        <v/>
      </c>
      <c r="AX358" s="36" t="str">
        <f t="shared" si="220"/>
        <v/>
      </c>
      <c r="AY358" s="36" t="str">
        <f t="shared" si="221"/>
        <v/>
      </c>
      <c r="AZ358" s="36" t="str">
        <f t="shared" si="222"/>
        <v/>
      </c>
      <c r="BA358" s="36" t="str">
        <f t="shared" si="223"/>
        <v/>
      </c>
      <c r="BB358" s="36" t="str">
        <f t="shared" si="224"/>
        <v/>
      </c>
      <c r="BC358" s="36" t="str">
        <f t="shared" si="225"/>
        <v/>
      </c>
      <c r="BD358" s="36" t="str">
        <f t="shared" si="226"/>
        <v/>
      </c>
      <c r="BE358" s="36" t="str">
        <f t="shared" si="227"/>
        <v/>
      </c>
      <c r="BF358" s="36" t="str">
        <f t="shared" si="228"/>
        <v/>
      </c>
      <c r="BG358" s="36" t="str">
        <f t="shared" si="229"/>
        <v/>
      </c>
      <c r="BH358" s="36" t="str">
        <f t="shared" si="230"/>
        <v/>
      </c>
      <c r="BI358" s="36" t="str">
        <f t="shared" si="231"/>
        <v/>
      </c>
      <c r="BJ358" s="36" t="str">
        <f t="shared" si="232"/>
        <v/>
      </c>
      <c r="BK358" s="36" t="str">
        <f t="shared" si="233"/>
        <v/>
      </c>
      <c r="BL358" s="36" t="str">
        <f t="shared" si="234"/>
        <v/>
      </c>
      <c r="BM358" s="36" t="str">
        <f t="shared" si="235"/>
        <v/>
      </c>
      <c r="BN358" s="38" t="e">
        <f t="shared" si="256"/>
        <v>#DIV/0!</v>
      </c>
      <c r="BO358" s="38" t="e">
        <f t="shared" si="257"/>
        <v>#DIV/0!</v>
      </c>
      <c r="BP358" s="39" t="str">
        <f t="shared" si="236"/>
        <v/>
      </c>
      <c r="BQ358" s="39" t="str">
        <f t="shared" si="237"/>
        <v/>
      </c>
      <c r="BR358" s="39" t="str">
        <f t="shared" si="238"/>
        <v/>
      </c>
      <c r="BS358" s="39" t="str">
        <f t="shared" si="239"/>
        <v/>
      </c>
      <c r="BT358" s="39" t="str">
        <f t="shared" si="240"/>
        <v/>
      </c>
      <c r="BU358" s="39" t="str">
        <f t="shared" si="241"/>
        <v/>
      </c>
      <c r="BV358" s="39" t="str">
        <f t="shared" si="242"/>
        <v/>
      </c>
      <c r="BW358" s="39" t="str">
        <f t="shared" si="243"/>
        <v/>
      </c>
      <c r="BX358" s="39" t="str">
        <f t="shared" si="244"/>
        <v/>
      </c>
      <c r="BY358" s="39" t="str">
        <f t="shared" si="245"/>
        <v/>
      </c>
      <c r="BZ358" s="39" t="str">
        <f t="shared" si="246"/>
        <v/>
      </c>
      <c r="CA358" s="39" t="str">
        <f t="shared" si="247"/>
        <v/>
      </c>
      <c r="CB358" s="39" t="str">
        <f t="shared" si="248"/>
        <v/>
      </c>
      <c r="CC358" s="39" t="str">
        <f t="shared" si="249"/>
        <v/>
      </c>
      <c r="CD358" s="39" t="str">
        <f t="shared" si="250"/>
        <v/>
      </c>
      <c r="CE358" s="39" t="str">
        <f t="shared" si="251"/>
        <v/>
      </c>
      <c r="CF358" s="39" t="str">
        <f t="shared" si="252"/>
        <v/>
      </c>
      <c r="CG358" s="39" t="str">
        <f t="shared" si="253"/>
        <v/>
      </c>
      <c r="CH358" s="39" t="str">
        <f t="shared" si="254"/>
        <v/>
      </c>
      <c r="CI358" s="39" t="str">
        <f t="shared" si="255"/>
        <v/>
      </c>
    </row>
    <row r="359" spans="1:87">
      <c r="A359" s="18"/>
      <c r="B359" s="15" t="str">
        <f>'Gene Table'!E358</f>
        <v>hsa-miR-876-3p</v>
      </c>
      <c r="C359" s="15" t="str">
        <f>'Gene Table'!B358</f>
        <v>O20</v>
      </c>
      <c r="D359" s="16" t="str">
        <f>IF(SUM('Test Sample Data'!D$3:D$98)&gt;10,IF(AND(ISNUMBER('Test Sample Data'!D358),'Test Sample Data'!D358&lt;$B$1,'Test Sample Data'!D358&gt;0),'Test Sample Data'!D358,$B$1),"")</f>
        <v/>
      </c>
      <c r="E359" s="17" t="str">
        <f>IF(SUM('Test Sample Data'!E$3:E$98)&gt;10,IF(AND(ISNUMBER('Test Sample Data'!E358),'Test Sample Data'!E358&lt;$B$1,'Test Sample Data'!E358&gt;0),'Test Sample Data'!E358,$B$1),"")</f>
        <v/>
      </c>
      <c r="F359" s="17" t="str">
        <f>IF(SUM('Test Sample Data'!F$3:F$98)&gt;10,IF(AND(ISNUMBER('Test Sample Data'!F358),'Test Sample Data'!F358&lt;$B$1,'Test Sample Data'!F358&gt;0),'Test Sample Data'!F358,$B$1),"")</f>
        <v/>
      </c>
      <c r="G359" s="17" t="str">
        <f>IF(SUM('Test Sample Data'!G$3:G$98)&gt;10,IF(AND(ISNUMBER('Test Sample Data'!G358),'Test Sample Data'!G358&lt;$B$1,'Test Sample Data'!G358&gt;0),'Test Sample Data'!G358,$B$1),"")</f>
        <v/>
      </c>
      <c r="H359" s="17" t="str">
        <f>IF(SUM('Test Sample Data'!H$3:H$98)&gt;10,IF(AND(ISNUMBER('Test Sample Data'!H358),'Test Sample Data'!H358&lt;$B$1,'Test Sample Data'!H358&gt;0),'Test Sample Data'!H358,$B$1),"")</f>
        <v/>
      </c>
      <c r="I359" s="17" t="str">
        <f>IF(SUM('Test Sample Data'!I$3:I$98)&gt;10,IF(AND(ISNUMBER('Test Sample Data'!I358),'Test Sample Data'!I358&lt;$B$1,'Test Sample Data'!I358&gt;0),'Test Sample Data'!I358,$B$1),"")</f>
        <v/>
      </c>
      <c r="J359" s="17" t="str">
        <f>IF(SUM('Test Sample Data'!J$3:J$98)&gt;10,IF(AND(ISNUMBER('Test Sample Data'!J358),'Test Sample Data'!J358&lt;$B$1,'Test Sample Data'!J358&gt;0),'Test Sample Data'!J358,$B$1),"")</f>
        <v/>
      </c>
      <c r="K359" s="17" t="str">
        <f>IF(SUM('Test Sample Data'!K$3:K$98)&gt;10,IF(AND(ISNUMBER('Test Sample Data'!K358),'Test Sample Data'!K358&lt;$B$1,'Test Sample Data'!K358&gt;0),'Test Sample Data'!K358,$B$1),"")</f>
        <v/>
      </c>
      <c r="L359" s="17" t="str">
        <f>IF(SUM('Test Sample Data'!L$3:L$98)&gt;10,IF(AND(ISNUMBER('Test Sample Data'!L358),'Test Sample Data'!L358&lt;$B$1,'Test Sample Data'!L358&gt;0),'Test Sample Data'!L358,$B$1),"")</f>
        <v/>
      </c>
      <c r="M359" s="17" t="str">
        <f>IF(SUM('Test Sample Data'!M$3:M$98)&gt;10,IF(AND(ISNUMBER('Test Sample Data'!M358),'Test Sample Data'!M358&lt;$B$1,'Test Sample Data'!M358&gt;0),'Test Sample Data'!M358,$B$1),"")</f>
        <v/>
      </c>
      <c r="N359" s="17" t="str">
        <f>'Gene Table'!E358</f>
        <v>hsa-miR-876-3p</v>
      </c>
      <c r="O359" s="17" t="str">
        <f>'Gene Table'!B358</f>
        <v>O20</v>
      </c>
      <c r="P359" s="17" t="str">
        <f>IF(SUM('Control Sample Data'!D$3:D$98)&gt;10,IF(AND(ISNUMBER('Control Sample Data'!D358),'Control Sample Data'!D358&lt;$B$1,'Control Sample Data'!D358&gt;0),'Control Sample Data'!D358,$B$1),"")</f>
        <v/>
      </c>
      <c r="Q359" s="17" t="str">
        <f>IF(SUM('Control Sample Data'!E$3:E$98)&gt;10,IF(AND(ISNUMBER('Control Sample Data'!E358),'Control Sample Data'!E358&lt;$B$1,'Control Sample Data'!E358&gt;0),'Control Sample Data'!E358,$B$1),"")</f>
        <v/>
      </c>
      <c r="R359" s="17" t="str">
        <f>IF(SUM('Control Sample Data'!F$3:F$98)&gt;10,IF(AND(ISNUMBER('Control Sample Data'!F358),'Control Sample Data'!F358&lt;$B$1,'Control Sample Data'!F358&gt;0),'Control Sample Data'!F358,$B$1),"")</f>
        <v/>
      </c>
      <c r="S359" s="17" t="str">
        <f>IF(SUM('Control Sample Data'!G$3:G$98)&gt;10,IF(AND(ISNUMBER('Control Sample Data'!G358),'Control Sample Data'!G358&lt;$B$1,'Control Sample Data'!G358&gt;0),'Control Sample Data'!G358,$B$1),"")</f>
        <v/>
      </c>
      <c r="T359" s="17" t="str">
        <f>IF(SUM('Control Sample Data'!H$3:H$98)&gt;10,IF(AND(ISNUMBER('Control Sample Data'!H358),'Control Sample Data'!H358&lt;$B$1,'Control Sample Data'!H358&gt;0),'Control Sample Data'!H358,$B$1),"")</f>
        <v/>
      </c>
      <c r="U359" s="17" t="str">
        <f>IF(SUM('Control Sample Data'!I$3:I$98)&gt;10,IF(AND(ISNUMBER('Control Sample Data'!I358),'Control Sample Data'!I358&lt;$B$1,'Control Sample Data'!I358&gt;0),'Control Sample Data'!I358,$B$1),"")</f>
        <v/>
      </c>
      <c r="V359" s="17" t="str">
        <f>IF(SUM('Control Sample Data'!J$3:J$98)&gt;10,IF(AND(ISNUMBER('Control Sample Data'!J358),'Control Sample Data'!J358&lt;$B$1,'Control Sample Data'!J358&gt;0),'Control Sample Data'!J358,$B$1),"")</f>
        <v/>
      </c>
      <c r="W359" s="17" t="str">
        <f>IF(SUM('Control Sample Data'!K$3:K$98)&gt;10,IF(AND(ISNUMBER('Control Sample Data'!K358),'Control Sample Data'!K358&lt;$B$1,'Control Sample Data'!K358&gt;0),'Control Sample Data'!K358,$B$1),"")</f>
        <v/>
      </c>
      <c r="X359" s="17" t="str">
        <f>IF(SUM('Control Sample Data'!L$3:L$98)&gt;10,IF(AND(ISNUMBER('Control Sample Data'!L358),'Control Sample Data'!L358&lt;$B$1,'Control Sample Data'!L358&gt;0),'Control Sample Data'!L358,$B$1),"")</f>
        <v/>
      </c>
      <c r="Y359" s="17" t="str">
        <f>IF(SUM('Control Sample Data'!M$3:M$98)&gt;10,IF(AND(ISNUMBER('Control Sample Data'!M358),'Control Sample Data'!M358&lt;$B$1,'Control Sample Data'!M358&gt;0),'Control Sample Data'!M358,$B$1),"")</f>
        <v/>
      </c>
      <c r="AT359" s="36" t="str">
        <f t="shared" si="216"/>
        <v/>
      </c>
      <c r="AU359" s="36" t="str">
        <f t="shared" si="217"/>
        <v/>
      </c>
      <c r="AV359" s="36" t="str">
        <f t="shared" si="218"/>
        <v/>
      </c>
      <c r="AW359" s="36" t="str">
        <f t="shared" si="219"/>
        <v/>
      </c>
      <c r="AX359" s="36" t="str">
        <f t="shared" si="220"/>
        <v/>
      </c>
      <c r="AY359" s="36" t="str">
        <f t="shared" si="221"/>
        <v/>
      </c>
      <c r="AZ359" s="36" t="str">
        <f t="shared" si="222"/>
        <v/>
      </c>
      <c r="BA359" s="36" t="str">
        <f t="shared" si="223"/>
        <v/>
      </c>
      <c r="BB359" s="36" t="str">
        <f t="shared" si="224"/>
        <v/>
      </c>
      <c r="BC359" s="36" t="str">
        <f t="shared" si="225"/>
        <v/>
      </c>
      <c r="BD359" s="36" t="str">
        <f t="shared" si="226"/>
        <v/>
      </c>
      <c r="BE359" s="36" t="str">
        <f t="shared" si="227"/>
        <v/>
      </c>
      <c r="BF359" s="36" t="str">
        <f t="shared" si="228"/>
        <v/>
      </c>
      <c r="BG359" s="36" t="str">
        <f t="shared" si="229"/>
        <v/>
      </c>
      <c r="BH359" s="36" t="str">
        <f t="shared" si="230"/>
        <v/>
      </c>
      <c r="BI359" s="36" t="str">
        <f t="shared" si="231"/>
        <v/>
      </c>
      <c r="BJ359" s="36" t="str">
        <f t="shared" si="232"/>
        <v/>
      </c>
      <c r="BK359" s="36" t="str">
        <f t="shared" si="233"/>
        <v/>
      </c>
      <c r="BL359" s="36" t="str">
        <f t="shared" si="234"/>
        <v/>
      </c>
      <c r="BM359" s="36" t="str">
        <f t="shared" si="235"/>
        <v/>
      </c>
      <c r="BN359" s="38" t="e">
        <f t="shared" si="256"/>
        <v>#DIV/0!</v>
      </c>
      <c r="BO359" s="38" t="e">
        <f t="shared" si="257"/>
        <v>#DIV/0!</v>
      </c>
      <c r="BP359" s="39" t="str">
        <f t="shared" si="236"/>
        <v/>
      </c>
      <c r="BQ359" s="39" t="str">
        <f t="shared" si="237"/>
        <v/>
      </c>
      <c r="BR359" s="39" t="str">
        <f t="shared" si="238"/>
        <v/>
      </c>
      <c r="BS359" s="39" t="str">
        <f t="shared" si="239"/>
        <v/>
      </c>
      <c r="BT359" s="39" t="str">
        <f t="shared" si="240"/>
        <v/>
      </c>
      <c r="BU359" s="39" t="str">
        <f t="shared" si="241"/>
        <v/>
      </c>
      <c r="BV359" s="39" t="str">
        <f t="shared" si="242"/>
        <v/>
      </c>
      <c r="BW359" s="39" t="str">
        <f t="shared" si="243"/>
        <v/>
      </c>
      <c r="BX359" s="39" t="str">
        <f t="shared" si="244"/>
        <v/>
      </c>
      <c r="BY359" s="39" t="str">
        <f t="shared" si="245"/>
        <v/>
      </c>
      <c r="BZ359" s="39" t="str">
        <f t="shared" si="246"/>
        <v/>
      </c>
      <c r="CA359" s="39" t="str">
        <f t="shared" si="247"/>
        <v/>
      </c>
      <c r="CB359" s="39" t="str">
        <f t="shared" si="248"/>
        <v/>
      </c>
      <c r="CC359" s="39" t="str">
        <f t="shared" si="249"/>
        <v/>
      </c>
      <c r="CD359" s="39" t="str">
        <f t="shared" si="250"/>
        <v/>
      </c>
      <c r="CE359" s="39" t="str">
        <f t="shared" si="251"/>
        <v/>
      </c>
      <c r="CF359" s="39" t="str">
        <f t="shared" si="252"/>
        <v/>
      </c>
      <c r="CG359" s="39" t="str">
        <f t="shared" si="253"/>
        <v/>
      </c>
      <c r="CH359" s="39" t="str">
        <f t="shared" si="254"/>
        <v/>
      </c>
      <c r="CI359" s="39" t="str">
        <f t="shared" si="255"/>
        <v/>
      </c>
    </row>
    <row r="360" spans="1:87">
      <c r="A360" s="18"/>
      <c r="B360" s="15" t="str">
        <f>'Gene Table'!E359</f>
        <v>hsa-miR-96-5p</v>
      </c>
      <c r="C360" s="15" t="str">
        <f>'Gene Table'!B359</f>
        <v>O21</v>
      </c>
      <c r="D360" s="16" t="str">
        <f>IF(SUM('Test Sample Data'!D$3:D$98)&gt;10,IF(AND(ISNUMBER('Test Sample Data'!D359),'Test Sample Data'!D359&lt;$B$1,'Test Sample Data'!D359&gt;0),'Test Sample Data'!D359,$B$1),"")</f>
        <v/>
      </c>
      <c r="E360" s="17" t="str">
        <f>IF(SUM('Test Sample Data'!E$3:E$98)&gt;10,IF(AND(ISNUMBER('Test Sample Data'!E359),'Test Sample Data'!E359&lt;$B$1,'Test Sample Data'!E359&gt;0),'Test Sample Data'!E359,$B$1),"")</f>
        <v/>
      </c>
      <c r="F360" s="17" t="str">
        <f>IF(SUM('Test Sample Data'!F$3:F$98)&gt;10,IF(AND(ISNUMBER('Test Sample Data'!F359),'Test Sample Data'!F359&lt;$B$1,'Test Sample Data'!F359&gt;0),'Test Sample Data'!F359,$B$1),"")</f>
        <v/>
      </c>
      <c r="G360" s="17" t="str">
        <f>IF(SUM('Test Sample Data'!G$3:G$98)&gt;10,IF(AND(ISNUMBER('Test Sample Data'!G359),'Test Sample Data'!G359&lt;$B$1,'Test Sample Data'!G359&gt;0),'Test Sample Data'!G359,$B$1),"")</f>
        <v/>
      </c>
      <c r="H360" s="17" t="str">
        <f>IF(SUM('Test Sample Data'!H$3:H$98)&gt;10,IF(AND(ISNUMBER('Test Sample Data'!H359),'Test Sample Data'!H359&lt;$B$1,'Test Sample Data'!H359&gt;0),'Test Sample Data'!H359,$B$1),"")</f>
        <v/>
      </c>
      <c r="I360" s="17" t="str">
        <f>IF(SUM('Test Sample Data'!I$3:I$98)&gt;10,IF(AND(ISNUMBER('Test Sample Data'!I359),'Test Sample Data'!I359&lt;$B$1,'Test Sample Data'!I359&gt;0),'Test Sample Data'!I359,$B$1),"")</f>
        <v/>
      </c>
      <c r="J360" s="17" t="str">
        <f>IF(SUM('Test Sample Data'!J$3:J$98)&gt;10,IF(AND(ISNUMBER('Test Sample Data'!J359),'Test Sample Data'!J359&lt;$B$1,'Test Sample Data'!J359&gt;0),'Test Sample Data'!J359,$B$1),"")</f>
        <v/>
      </c>
      <c r="K360" s="17" t="str">
        <f>IF(SUM('Test Sample Data'!K$3:K$98)&gt;10,IF(AND(ISNUMBER('Test Sample Data'!K359),'Test Sample Data'!K359&lt;$B$1,'Test Sample Data'!K359&gt;0),'Test Sample Data'!K359,$B$1),"")</f>
        <v/>
      </c>
      <c r="L360" s="17" t="str">
        <f>IF(SUM('Test Sample Data'!L$3:L$98)&gt;10,IF(AND(ISNUMBER('Test Sample Data'!L359),'Test Sample Data'!L359&lt;$B$1,'Test Sample Data'!L359&gt;0),'Test Sample Data'!L359,$B$1),"")</f>
        <v/>
      </c>
      <c r="M360" s="17" t="str">
        <f>IF(SUM('Test Sample Data'!M$3:M$98)&gt;10,IF(AND(ISNUMBER('Test Sample Data'!M359),'Test Sample Data'!M359&lt;$B$1,'Test Sample Data'!M359&gt;0),'Test Sample Data'!M359,$B$1),"")</f>
        <v/>
      </c>
      <c r="N360" s="17" t="str">
        <f>'Gene Table'!E359</f>
        <v>hsa-miR-96-5p</v>
      </c>
      <c r="O360" s="17" t="str">
        <f>'Gene Table'!B359</f>
        <v>O21</v>
      </c>
      <c r="P360" s="17" t="str">
        <f>IF(SUM('Control Sample Data'!D$3:D$98)&gt;10,IF(AND(ISNUMBER('Control Sample Data'!D359),'Control Sample Data'!D359&lt;$B$1,'Control Sample Data'!D359&gt;0),'Control Sample Data'!D359,$B$1),"")</f>
        <v/>
      </c>
      <c r="Q360" s="17" t="str">
        <f>IF(SUM('Control Sample Data'!E$3:E$98)&gt;10,IF(AND(ISNUMBER('Control Sample Data'!E359),'Control Sample Data'!E359&lt;$B$1,'Control Sample Data'!E359&gt;0),'Control Sample Data'!E359,$B$1),"")</f>
        <v/>
      </c>
      <c r="R360" s="17" t="str">
        <f>IF(SUM('Control Sample Data'!F$3:F$98)&gt;10,IF(AND(ISNUMBER('Control Sample Data'!F359),'Control Sample Data'!F359&lt;$B$1,'Control Sample Data'!F359&gt;0),'Control Sample Data'!F359,$B$1),"")</f>
        <v/>
      </c>
      <c r="S360" s="17" t="str">
        <f>IF(SUM('Control Sample Data'!G$3:G$98)&gt;10,IF(AND(ISNUMBER('Control Sample Data'!G359),'Control Sample Data'!G359&lt;$B$1,'Control Sample Data'!G359&gt;0),'Control Sample Data'!G359,$B$1),"")</f>
        <v/>
      </c>
      <c r="T360" s="17" t="str">
        <f>IF(SUM('Control Sample Data'!H$3:H$98)&gt;10,IF(AND(ISNUMBER('Control Sample Data'!H359),'Control Sample Data'!H359&lt;$B$1,'Control Sample Data'!H359&gt;0),'Control Sample Data'!H359,$B$1),"")</f>
        <v/>
      </c>
      <c r="U360" s="17" t="str">
        <f>IF(SUM('Control Sample Data'!I$3:I$98)&gt;10,IF(AND(ISNUMBER('Control Sample Data'!I359),'Control Sample Data'!I359&lt;$B$1,'Control Sample Data'!I359&gt;0),'Control Sample Data'!I359,$B$1),"")</f>
        <v/>
      </c>
      <c r="V360" s="17" t="str">
        <f>IF(SUM('Control Sample Data'!J$3:J$98)&gt;10,IF(AND(ISNUMBER('Control Sample Data'!J359),'Control Sample Data'!J359&lt;$B$1,'Control Sample Data'!J359&gt;0),'Control Sample Data'!J359,$B$1),"")</f>
        <v/>
      </c>
      <c r="W360" s="17" t="str">
        <f>IF(SUM('Control Sample Data'!K$3:K$98)&gt;10,IF(AND(ISNUMBER('Control Sample Data'!K359),'Control Sample Data'!K359&lt;$B$1,'Control Sample Data'!K359&gt;0),'Control Sample Data'!K359,$B$1),"")</f>
        <v/>
      </c>
      <c r="X360" s="17" t="str">
        <f>IF(SUM('Control Sample Data'!L$3:L$98)&gt;10,IF(AND(ISNUMBER('Control Sample Data'!L359),'Control Sample Data'!L359&lt;$B$1,'Control Sample Data'!L359&gt;0),'Control Sample Data'!L359,$B$1),"")</f>
        <v/>
      </c>
      <c r="Y360" s="17" t="str">
        <f>IF(SUM('Control Sample Data'!M$3:M$98)&gt;10,IF(AND(ISNUMBER('Control Sample Data'!M359),'Control Sample Data'!M359&lt;$B$1,'Control Sample Data'!M359&gt;0),'Control Sample Data'!M359,$B$1),"")</f>
        <v/>
      </c>
      <c r="AT360" s="36" t="str">
        <f t="shared" si="216"/>
        <v/>
      </c>
      <c r="AU360" s="36" t="str">
        <f t="shared" si="217"/>
        <v/>
      </c>
      <c r="AV360" s="36" t="str">
        <f t="shared" si="218"/>
        <v/>
      </c>
      <c r="AW360" s="36" t="str">
        <f t="shared" si="219"/>
        <v/>
      </c>
      <c r="AX360" s="36" t="str">
        <f t="shared" si="220"/>
        <v/>
      </c>
      <c r="AY360" s="36" t="str">
        <f t="shared" si="221"/>
        <v/>
      </c>
      <c r="AZ360" s="36" t="str">
        <f t="shared" si="222"/>
        <v/>
      </c>
      <c r="BA360" s="36" t="str">
        <f t="shared" si="223"/>
        <v/>
      </c>
      <c r="BB360" s="36" t="str">
        <f t="shared" si="224"/>
        <v/>
      </c>
      <c r="BC360" s="36" t="str">
        <f t="shared" si="225"/>
        <v/>
      </c>
      <c r="BD360" s="36" t="str">
        <f t="shared" si="226"/>
        <v/>
      </c>
      <c r="BE360" s="36" t="str">
        <f t="shared" si="227"/>
        <v/>
      </c>
      <c r="BF360" s="36" t="str">
        <f t="shared" si="228"/>
        <v/>
      </c>
      <c r="BG360" s="36" t="str">
        <f t="shared" si="229"/>
        <v/>
      </c>
      <c r="BH360" s="36" t="str">
        <f t="shared" si="230"/>
        <v/>
      </c>
      <c r="BI360" s="36" t="str">
        <f t="shared" si="231"/>
        <v/>
      </c>
      <c r="BJ360" s="36" t="str">
        <f t="shared" si="232"/>
        <v/>
      </c>
      <c r="BK360" s="36" t="str">
        <f t="shared" si="233"/>
        <v/>
      </c>
      <c r="BL360" s="36" t="str">
        <f t="shared" si="234"/>
        <v/>
      </c>
      <c r="BM360" s="36" t="str">
        <f t="shared" si="235"/>
        <v/>
      </c>
      <c r="BN360" s="38" t="e">
        <f t="shared" si="256"/>
        <v>#DIV/0!</v>
      </c>
      <c r="BO360" s="38" t="e">
        <f t="shared" si="257"/>
        <v>#DIV/0!</v>
      </c>
      <c r="BP360" s="39" t="str">
        <f t="shared" si="236"/>
        <v/>
      </c>
      <c r="BQ360" s="39" t="str">
        <f t="shared" si="237"/>
        <v/>
      </c>
      <c r="BR360" s="39" t="str">
        <f t="shared" si="238"/>
        <v/>
      </c>
      <c r="BS360" s="39" t="str">
        <f t="shared" si="239"/>
        <v/>
      </c>
      <c r="BT360" s="39" t="str">
        <f t="shared" si="240"/>
        <v/>
      </c>
      <c r="BU360" s="39" t="str">
        <f t="shared" si="241"/>
        <v/>
      </c>
      <c r="BV360" s="39" t="str">
        <f t="shared" si="242"/>
        <v/>
      </c>
      <c r="BW360" s="39" t="str">
        <f t="shared" si="243"/>
        <v/>
      </c>
      <c r="BX360" s="39" t="str">
        <f t="shared" si="244"/>
        <v/>
      </c>
      <c r="BY360" s="39" t="str">
        <f t="shared" si="245"/>
        <v/>
      </c>
      <c r="BZ360" s="39" t="str">
        <f t="shared" si="246"/>
        <v/>
      </c>
      <c r="CA360" s="39" t="str">
        <f t="shared" si="247"/>
        <v/>
      </c>
      <c r="CB360" s="39" t="str">
        <f t="shared" si="248"/>
        <v/>
      </c>
      <c r="CC360" s="39" t="str">
        <f t="shared" si="249"/>
        <v/>
      </c>
      <c r="CD360" s="39" t="str">
        <f t="shared" si="250"/>
        <v/>
      </c>
      <c r="CE360" s="39" t="str">
        <f t="shared" si="251"/>
        <v/>
      </c>
      <c r="CF360" s="39" t="str">
        <f t="shared" si="252"/>
        <v/>
      </c>
      <c r="CG360" s="39" t="str">
        <f t="shared" si="253"/>
        <v/>
      </c>
      <c r="CH360" s="39" t="str">
        <f t="shared" si="254"/>
        <v/>
      </c>
      <c r="CI360" s="39" t="str">
        <f t="shared" si="255"/>
        <v/>
      </c>
    </row>
    <row r="361" spans="1:87">
      <c r="A361" s="18"/>
      <c r="B361" s="15" t="str">
        <f>'Gene Table'!E360</f>
        <v>hsa-miR-522-3p</v>
      </c>
      <c r="C361" s="15" t="str">
        <f>'Gene Table'!B360</f>
        <v>O22</v>
      </c>
      <c r="D361" s="16" t="str">
        <f>IF(SUM('Test Sample Data'!D$3:D$98)&gt;10,IF(AND(ISNUMBER('Test Sample Data'!D360),'Test Sample Data'!D360&lt;$B$1,'Test Sample Data'!D360&gt;0),'Test Sample Data'!D360,$B$1),"")</f>
        <v/>
      </c>
      <c r="E361" s="17" t="str">
        <f>IF(SUM('Test Sample Data'!E$3:E$98)&gt;10,IF(AND(ISNUMBER('Test Sample Data'!E360),'Test Sample Data'!E360&lt;$B$1,'Test Sample Data'!E360&gt;0),'Test Sample Data'!E360,$B$1),"")</f>
        <v/>
      </c>
      <c r="F361" s="17" t="str">
        <f>IF(SUM('Test Sample Data'!F$3:F$98)&gt;10,IF(AND(ISNUMBER('Test Sample Data'!F360),'Test Sample Data'!F360&lt;$B$1,'Test Sample Data'!F360&gt;0),'Test Sample Data'!F360,$B$1),"")</f>
        <v/>
      </c>
      <c r="G361" s="17" t="str">
        <f>IF(SUM('Test Sample Data'!G$3:G$98)&gt;10,IF(AND(ISNUMBER('Test Sample Data'!G360),'Test Sample Data'!G360&lt;$B$1,'Test Sample Data'!G360&gt;0),'Test Sample Data'!G360,$B$1),"")</f>
        <v/>
      </c>
      <c r="H361" s="17" t="str">
        <f>IF(SUM('Test Sample Data'!H$3:H$98)&gt;10,IF(AND(ISNUMBER('Test Sample Data'!H360),'Test Sample Data'!H360&lt;$B$1,'Test Sample Data'!H360&gt;0),'Test Sample Data'!H360,$B$1),"")</f>
        <v/>
      </c>
      <c r="I361" s="17" t="str">
        <f>IF(SUM('Test Sample Data'!I$3:I$98)&gt;10,IF(AND(ISNUMBER('Test Sample Data'!I360),'Test Sample Data'!I360&lt;$B$1,'Test Sample Data'!I360&gt;0),'Test Sample Data'!I360,$B$1),"")</f>
        <v/>
      </c>
      <c r="J361" s="17" t="str">
        <f>IF(SUM('Test Sample Data'!J$3:J$98)&gt;10,IF(AND(ISNUMBER('Test Sample Data'!J360),'Test Sample Data'!J360&lt;$B$1,'Test Sample Data'!J360&gt;0),'Test Sample Data'!J360,$B$1),"")</f>
        <v/>
      </c>
      <c r="K361" s="17" t="str">
        <f>IF(SUM('Test Sample Data'!K$3:K$98)&gt;10,IF(AND(ISNUMBER('Test Sample Data'!K360),'Test Sample Data'!K360&lt;$B$1,'Test Sample Data'!K360&gt;0),'Test Sample Data'!K360,$B$1),"")</f>
        <v/>
      </c>
      <c r="L361" s="17" t="str">
        <f>IF(SUM('Test Sample Data'!L$3:L$98)&gt;10,IF(AND(ISNUMBER('Test Sample Data'!L360),'Test Sample Data'!L360&lt;$B$1,'Test Sample Data'!L360&gt;0),'Test Sample Data'!L360,$B$1),"")</f>
        <v/>
      </c>
      <c r="M361" s="17" t="str">
        <f>IF(SUM('Test Sample Data'!M$3:M$98)&gt;10,IF(AND(ISNUMBER('Test Sample Data'!M360),'Test Sample Data'!M360&lt;$B$1,'Test Sample Data'!M360&gt;0),'Test Sample Data'!M360,$B$1),"")</f>
        <v/>
      </c>
      <c r="N361" s="17" t="str">
        <f>'Gene Table'!E360</f>
        <v>hsa-miR-522-3p</v>
      </c>
      <c r="O361" s="17" t="str">
        <f>'Gene Table'!B360</f>
        <v>O22</v>
      </c>
      <c r="P361" s="17" t="str">
        <f>IF(SUM('Control Sample Data'!D$3:D$98)&gt;10,IF(AND(ISNUMBER('Control Sample Data'!D360),'Control Sample Data'!D360&lt;$B$1,'Control Sample Data'!D360&gt;0),'Control Sample Data'!D360,$B$1),"")</f>
        <v/>
      </c>
      <c r="Q361" s="17" t="str">
        <f>IF(SUM('Control Sample Data'!E$3:E$98)&gt;10,IF(AND(ISNUMBER('Control Sample Data'!E360),'Control Sample Data'!E360&lt;$B$1,'Control Sample Data'!E360&gt;0),'Control Sample Data'!E360,$B$1),"")</f>
        <v/>
      </c>
      <c r="R361" s="17" t="str">
        <f>IF(SUM('Control Sample Data'!F$3:F$98)&gt;10,IF(AND(ISNUMBER('Control Sample Data'!F360),'Control Sample Data'!F360&lt;$B$1,'Control Sample Data'!F360&gt;0),'Control Sample Data'!F360,$B$1),"")</f>
        <v/>
      </c>
      <c r="S361" s="17" t="str">
        <f>IF(SUM('Control Sample Data'!G$3:G$98)&gt;10,IF(AND(ISNUMBER('Control Sample Data'!G360),'Control Sample Data'!G360&lt;$B$1,'Control Sample Data'!G360&gt;0),'Control Sample Data'!G360,$B$1),"")</f>
        <v/>
      </c>
      <c r="T361" s="17" t="str">
        <f>IF(SUM('Control Sample Data'!H$3:H$98)&gt;10,IF(AND(ISNUMBER('Control Sample Data'!H360),'Control Sample Data'!H360&lt;$B$1,'Control Sample Data'!H360&gt;0),'Control Sample Data'!H360,$B$1),"")</f>
        <v/>
      </c>
      <c r="U361" s="17" t="str">
        <f>IF(SUM('Control Sample Data'!I$3:I$98)&gt;10,IF(AND(ISNUMBER('Control Sample Data'!I360),'Control Sample Data'!I360&lt;$B$1,'Control Sample Data'!I360&gt;0),'Control Sample Data'!I360,$B$1),"")</f>
        <v/>
      </c>
      <c r="V361" s="17" t="str">
        <f>IF(SUM('Control Sample Data'!J$3:J$98)&gt;10,IF(AND(ISNUMBER('Control Sample Data'!J360),'Control Sample Data'!J360&lt;$B$1,'Control Sample Data'!J360&gt;0),'Control Sample Data'!J360,$B$1),"")</f>
        <v/>
      </c>
      <c r="W361" s="17" t="str">
        <f>IF(SUM('Control Sample Data'!K$3:K$98)&gt;10,IF(AND(ISNUMBER('Control Sample Data'!K360),'Control Sample Data'!K360&lt;$B$1,'Control Sample Data'!K360&gt;0),'Control Sample Data'!K360,$B$1),"")</f>
        <v/>
      </c>
      <c r="X361" s="17" t="str">
        <f>IF(SUM('Control Sample Data'!L$3:L$98)&gt;10,IF(AND(ISNUMBER('Control Sample Data'!L360),'Control Sample Data'!L360&lt;$B$1,'Control Sample Data'!L360&gt;0),'Control Sample Data'!L360,$B$1),"")</f>
        <v/>
      </c>
      <c r="Y361" s="17" t="str">
        <f>IF(SUM('Control Sample Data'!M$3:M$98)&gt;10,IF(AND(ISNUMBER('Control Sample Data'!M360),'Control Sample Data'!M360&lt;$B$1,'Control Sample Data'!M360&gt;0),'Control Sample Data'!M360,$B$1),"")</f>
        <v/>
      </c>
      <c r="AT361" s="36" t="str">
        <f t="shared" si="216"/>
        <v/>
      </c>
      <c r="AU361" s="36" t="str">
        <f t="shared" si="217"/>
        <v/>
      </c>
      <c r="AV361" s="36" t="str">
        <f t="shared" si="218"/>
        <v/>
      </c>
      <c r="AW361" s="36" t="str">
        <f t="shared" si="219"/>
        <v/>
      </c>
      <c r="AX361" s="36" t="str">
        <f t="shared" si="220"/>
        <v/>
      </c>
      <c r="AY361" s="36" t="str">
        <f t="shared" si="221"/>
        <v/>
      </c>
      <c r="AZ361" s="36" t="str">
        <f t="shared" si="222"/>
        <v/>
      </c>
      <c r="BA361" s="36" t="str">
        <f t="shared" si="223"/>
        <v/>
      </c>
      <c r="BB361" s="36" t="str">
        <f t="shared" si="224"/>
        <v/>
      </c>
      <c r="BC361" s="36" t="str">
        <f t="shared" si="225"/>
        <v/>
      </c>
      <c r="BD361" s="36" t="str">
        <f t="shared" si="226"/>
        <v/>
      </c>
      <c r="BE361" s="36" t="str">
        <f t="shared" si="227"/>
        <v/>
      </c>
      <c r="BF361" s="36" t="str">
        <f t="shared" si="228"/>
        <v/>
      </c>
      <c r="BG361" s="36" t="str">
        <f t="shared" si="229"/>
        <v/>
      </c>
      <c r="BH361" s="36" t="str">
        <f t="shared" si="230"/>
        <v/>
      </c>
      <c r="BI361" s="36" t="str">
        <f t="shared" si="231"/>
        <v/>
      </c>
      <c r="BJ361" s="36" t="str">
        <f t="shared" si="232"/>
        <v/>
      </c>
      <c r="BK361" s="36" t="str">
        <f t="shared" si="233"/>
        <v/>
      </c>
      <c r="BL361" s="36" t="str">
        <f t="shared" si="234"/>
        <v/>
      </c>
      <c r="BM361" s="36" t="str">
        <f t="shared" si="235"/>
        <v/>
      </c>
      <c r="BN361" s="38" t="e">
        <f t="shared" si="256"/>
        <v>#DIV/0!</v>
      </c>
      <c r="BO361" s="38" t="e">
        <f t="shared" si="257"/>
        <v>#DIV/0!</v>
      </c>
      <c r="BP361" s="39" t="str">
        <f t="shared" si="236"/>
        <v/>
      </c>
      <c r="BQ361" s="39" t="str">
        <f t="shared" si="237"/>
        <v/>
      </c>
      <c r="BR361" s="39" t="str">
        <f t="shared" si="238"/>
        <v/>
      </c>
      <c r="BS361" s="39" t="str">
        <f t="shared" si="239"/>
        <v/>
      </c>
      <c r="BT361" s="39" t="str">
        <f t="shared" si="240"/>
        <v/>
      </c>
      <c r="BU361" s="39" t="str">
        <f t="shared" si="241"/>
        <v/>
      </c>
      <c r="BV361" s="39" t="str">
        <f t="shared" si="242"/>
        <v/>
      </c>
      <c r="BW361" s="39" t="str">
        <f t="shared" si="243"/>
        <v/>
      </c>
      <c r="BX361" s="39" t="str">
        <f t="shared" si="244"/>
        <v/>
      </c>
      <c r="BY361" s="39" t="str">
        <f t="shared" si="245"/>
        <v/>
      </c>
      <c r="BZ361" s="39" t="str">
        <f t="shared" si="246"/>
        <v/>
      </c>
      <c r="CA361" s="39" t="str">
        <f t="shared" si="247"/>
        <v/>
      </c>
      <c r="CB361" s="39" t="str">
        <f t="shared" si="248"/>
        <v/>
      </c>
      <c r="CC361" s="39" t="str">
        <f t="shared" si="249"/>
        <v/>
      </c>
      <c r="CD361" s="39" t="str">
        <f t="shared" si="250"/>
        <v/>
      </c>
      <c r="CE361" s="39" t="str">
        <f t="shared" si="251"/>
        <v/>
      </c>
      <c r="CF361" s="39" t="str">
        <f t="shared" si="252"/>
        <v/>
      </c>
      <c r="CG361" s="39" t="str">
        <f t="shared" si="253"/>
        <v/>
      </c>
      <c r="CH361" s="39" t="str">
        <f t="shared" si="254"/>
        <v/>
      </c>
      <c r="CI361" s="39" t="str">
        <f t="shared" si="255"/>
        <v/>
      </c>
    </row>
    <row r="362" spans="1:87">
      <c r="A362" s="18"/>
      <c r="B362" s="15" t="str">
        <f>'Gene Table'!E361</f>
        <v>hsa-miR-624-3p</v>
      </c>
      <c r="C362" s="15" t="str">
        <f>'Gene Table'!B361</f>
        <v>O23</v>
      </c>
      <c r="D362" s="16" t="str">
        <f>IF(SUM('Test Sample Data'!D$3:D$98)&gt;10,IF(AND(ISNUMBER('Test Sample Data'!D361),'Test Sample Data'!D361&lt;$B$1,'Test Sample Data'!D361&gt;0),'Test Sample Data'!D361,$B$1),"")</f>
        <v/>
      </c>
      <c r="E362" s="17" t="str">
        <f>IF(SUM('Test Sample Data'!E$3:E$98)&gt;10,IF(AND(ISNUMBER('Test Sample Data'!E361),'Test Sample Data'!E361&lt;$B$1,'Test Sample Data'!E361&gt;0),'Test Sample Data'!E361,$B$1),"")</f>
        <v/>
      </c>
      <c r="F362" s="17" t="str">
        <f>IF(SUM('Test Sample Data'!F$3:F$98)&gt;10,IF(AND(ISNUMBER('Test Sample Data'!F361),'Test Sample Data'!F361&lt;$B$1,'Test Sample Data'!F361&gt;0),'Test Sample Data'!F361,$B$1),"")</f>
        <v/>
      </c>
      <c r="G362" s="17" t="str">
        <f>IF(SUM('Test Sample Data'!G$3:G$98)&gt;10,IF(AND(ISNUMBER('Test Sample Data'!G361),'Test Sample Data'!G361&lt;$B$1,'Test Sample Data'!G361&gt;0),'Test Sample Data'!G361,$B$1),"")</f>
        <v/>
      </c>
      <c r="H362" s="17" t="str">
        <f>IF(SUM('Test Sample Data'!H$3:H$98)&gt;10,IF(AND(ISNUMBER('Test Sample Data'!H361),'Test Sample Data'!H361&lt;$B$1,'Test Sample Data'!H361&gt;0),'Test Sample Data'!H361,$B$1),"")</f>
        <v/>
      </c>
      <c r="I362" s="17" t="str">
        <f>IF(SUM('Test Sample Data'!I$3:I$98)&gt;10,IF(AND(ISNUMBER('Test Sample Data'!I361),'Test Sample Data'!I361&lt;$B$1,'Test Sample Data'!I361&gt;0),'Test Sample Data'!I361,$B$1),"")</f>
        <v/>
      </c>
      <c r="J362" s="17" t="str">
        <f>IF(SUM('Test Sample Data'!J$3:J$98)&gt;10,IF(AND(ISNUMBER('Test Sample Data'!J361),'Test Sample Data'!J361&lt;$B$1,'Test Sample Data'!J361&gt;0),'Test Sample Data'!J361,$B$1),"")</f>
        <v/>
      </c>
      <c r="K362" s="17" t="str">
        <f>IF(SUM('Test Sample Data'!K$3:K$98)&gt;10,IF(AND(ISNUMBER('Test Sample Data'!K361),'Test Sample Data'!K361&lt;$B$1,'Test Sample Data'!K361&gt;0),'Test Sample Data'!K361,$B$1),"")</f>
        <v/>
      </c>
      <c r="L362" s="17" t="str">
        <f>IF(SUM('Test Sample Data'!L$3:L$98)&gt;10,IF(AND(ISNUMBER('Test Sample Data'!L361),'Test Sample Data'!L361&lt;$B$1,'Test Sample Data'!L361&gt;0),'Test Sample Data'!L361,$B$1),"")</f>
        <v/>
      </c>
      <c r="M362" s="17" t="str">
        <f>IF(SUM('Test Sample Data'!M$3:M$98)&gt;10,IF(AND(ISNUMBER('Test Sample Data'!M361),'Test Sample Data'!M361&lt;$B$1,'Test Sample Data'!M361&gt;0),'Test Sample Data'!M361,$B$1),"")</f>
        <v/>
      </c>
      <c r="N362" s="17" t="str">
        <f>'Gene Table'!E361</f>
        <v>hsa-miR-624-3p</v>
      </c>
      <c r="O362" s="17" t="str">
        <f>'Gene Table'!B361</f>
        <v>O23</v>
      </c>
      <c r="P362" s="17" t="str">
        <f>IF(SUM('Control Sample Data'!D$3:D$98)&gt;10,IF(AND(ISNUMBER('Control Sample Data'!D361),'Control Sample Data'!D361&lt;$B$1,'Control Sample Data'!D361&gt;0),'Control Sample Data'!D361,$B$1),"")</f>
        <v/>
      </c>
      <c r="Q362" s="17" t="str">
        <f>IF(SUM('Control Sample Data'!E$3:E$98)&gt;10,IF(AND(ISNUMBER('Control Sample Data'!E361),'Control Sample Data'!E361&lt;$B$1,'Control Sample Data'!E361&gt;0),'Control Sample Data'!E361,$B$1),"")</f>
        <v/>
      </c>
      <c r="R362" s="17" t="str">
        <f>IF(SUM('Control Sample Data'!F$3:F$98)&gt;10,IF(AND(ISNUMBER('Control Sample Data'!F361),'Control Sample Data'!F361&lt;$B$1,'Control Sample Data'!F361&gt;0),'Control Sample Data'!F361,$B$1),"")</f>
        <v/>
      </c>
      <c r="S362" s="17" t="str">
        <f>IF(SUM('Control Sample Data'!G$3:G$98)&gt;10,IF(AND(ISNUMBER('Control Sample Data'!G361),'Control Sample Data'!G361&lt;$B$1,'Control Sample Data'!G361&gt;0),'Control Sample Data'!G361,$B$1),"")</f>
        <v/>
      </c>
      <c r="T362" s="17" t="str">
        <f>IF(SUM('Control Sample Data'!H$3:H$98)&gt;10,IF(AND(ISNUMBER('Control Sample Data'!H361),'Control Sample Data'!H361&lt;$B$1,'Control Sample Data'!H361&gt;0),'Control Sample Data'!H361,$B$1),"")</f>
        <v/>
      </c>
      <c r="U362" s="17" t="str">
        <f>IF(SUM('Control Sample Data'!I$3:I$98)&gt;10,IF(AND(ISNUMBER('Control Sample Data'!I361),'Control Sample Data'!I361&lt;$B$1,'Control Sample Data'!I361&gt;0),'Control Sample Data'!I361,$B$1),"")</f>
        <v/>
      </c>
      <c r="V362" s="17" t="str">
        <f>IF(SUM('Control Sample Data'!J$3:J$98)&gt;10,IF(AND(ISNUMBER('Control Sample Data'!J361),'Control Sample Data'!J361&lt;$B$1,'Control Sample Data'!J361&gt;0),'Control Sample Data'!J361,$B$1),"")</f>
        <v/>
      </c>
      <c r="W362" s="17" t="str">
        <f>IF(SUM('Control Sample Data'!K$3:K$98)&gt;10,IF(AND(ISNUMBER('Control Sample Data'!K361),'Control Sample Data'!K361&lt;$B$1,'Control Sample Data'!K361&gt;0),'Control Sample Data'!K361,$B$1),"")</f>
        <v/>
      </c>
      <c r="X362" s="17" t="str">
        <f>IF(SUM('Control Sample Data'!L$3:L$98)&gt;10,IF(AND(ISNUMBER('Control Sample Data'!L361),'Control Sample Data'!L361&lt;$B$1,'Control Sample Data'!L361&gt;0),'Control Sample Data'!L361,$B$1),"")</f>
        <v/>
      </c>
      <c r="Y362" s="17" t="str">
        <f>IF(SUM('Control Sample Data'!M$3:M$98)&gt;10,IF(AND(ISNUMBER('Control Sample Data'!M361),'Control Sample Data'!M361&lt;$B$1,'Control Sample Data'!M361&gt;0),'Control Sample Data'!M361,$B$1),"")</f>
        <v/>
      </c>
      <c r="AT362" s="36" t="str">
        <f t="shared" si="216"/>
        <v/>
      </c>
      <c r="AU362" s="36" t="str">
        <f t="shared" si="217"/>
        <v/>
      </c>
      <c r="AV362" s="36" t="str">
        <f t="shared" si="218"/>
        <v/>
      </c>
      <c r="AW362" s="36" t="str">
        <f t="shared" si="219"/>
        <v/>
      </c>
      <c r="AX362" s="36" t="str">
        <f t="shared" si="220"/>
        <v/>
      </c>
      <c r="AY362" s="36" t="str">
        <f t="shared" si="221"/>
        <v/>
      </c>
      <c r="AZ362" s="36" t="str">
        <f t="shared" si="222"/>
        <v/>
      </c>
      <c r="BA362" s="36" t="str">
        <f t="shared" si="223"/>
        <v/>
      </c>
      <c r="BB362" s="36" t="str">
        <f t="shared" si="224"/>
        <v/>
      </c>
      <c r="BC362" s="36" t="str">
        <f t="shared" si="225"/>
        <v/>
      </c>
      <c r="BD362" s="36" t="str">
        <f t="shared" si="226"/>
        <v/>
      </c>
      <c r="BE362" s="36" t="str">
        <f t="shared" si="227"/>
        <v/>
      </c>
      <c r="BF362" s="36" t="str">
        <f t="shared" si="228"/>
        <v/>
      </c>
      <c r="BG362" s="36" t="str">
        <f t="shared" si="229"/>
        <v/>
      </c>
      <c r="BH362" s="36" t="str">
        <f t="shared" si="230"/>
        <v/>
      </c>
      <c r="BI362" s="36" t="str">
        <f t="shared" si="231"/>
        <v/>
      </c>
      <c r="BJ362" s="36" t="str">
        <f t="shared" si="232"/>
        <v/>
      </c>
      <c r="BK362" s="36" t="str">
        <f t="shared" si="233"/>
        <v/>
      </c>
      <c r="BL362" s="36" t="str">
        <f t="shared" si="234"/>
        <v/>
      </c>
      <c r="BM362" s="36" t="str">
        <f t="shared" si="235"/>
        <v/>
      </c>
      <c r="BN362" s="38" t="e">
        <f t="shared" si="256"/>
        <v>#DIV/0!</v>
      </c>
      <c r="BO362" s="38" t="e">
        <f t="shared" si="257"/>
        <v>#DIV/0!</v>
      </c>
      <c r="BP362" s="39" t="str">
        <f t="shared" si="236"/>
        <v/>
      </c>
      <c r="BQ362" s="39" t="str">
        <f t="shared" si="237"/>
        <v/>
      </c>
      <c r="BR362" s="39" t="str">
        <f t="shared" si="238"/>
        <v/>
      </c>
      <c r="BS362" s="39" t="str">
        <f t="shared" si="239"/>
        <v/>
      </c>
      <c r="BT362" s="39" t="str">
        <f t="shared" si="240"/>
        <v/>
      </c>
      <c r="BU362" s="39" t="str">
        <f t="shared" si="241"/>
        <v/>
      </c>
      <c r="BV362" s="39" t="str">
        <f t="shared" si="242"/>
        <v/>
      </c>
      <c r="BW362" s="39" t="str">
        <f t="shared" si="243"/>
        <v/>
      </c>
      <c r="BX362" s="39" t="str">
        <f t="shared" si="244"/>
        <v/>
      </c>
      <c r="BY362" s="39" t="str">
        <f t="shared" si="245"/>
        <v/>
      </c>
      <c r="BZ362" s="39" t="str">
        <f t="shared" si="246"/>
        <v/>
      </c>
      <c r="CA362" s="39" t="str">
        <f t="shared" si="247"/>
        <v/>
      </c>
      <c r="CB362" s="39" t="str">
        <f t="shared" si="248"/>
        <v/>
      </c>
      <c r="CC362" s="39" t="str">
        <f t="shared" si="249"/>
        <v/>
      </c>
      <c r="CD362" s="39" t="str">
        <f t="shared" si="250"/>
        <v/>
      </c>
      <c r="CE362" s="39" t="str">
        <f t="shared" si="251"/>
        <v/>
      </c>
      <c r="CF362" s="39" t="str">
        <f t="shared" si="252"/>
        <v/>
      </c>
      <c r="CG362" s="39" t="str">
        <f t="shared" si="253"/>
        <v/>
      </c>
      <c r="CH362" s="39" t="str">
        <f t="shared" si="254"/>
        <v/>
      </c>
      <c r="CI362" s="39" t="str">
        <f t="shared" si="255"/>
        <v/>
      </c>
    </row>
    <row r="363" spans="1:87">
      <c r="A363" s="18"/>
      <c r="B363" s="15" t="str">
        <f>'Gene Table'!E362</f>
        <v>hsa-miR-562</v>
      </c>
      <c r="C363" s="15" t="str">
        <f>'Gene Table'!B362</f>
        <v>O24</v>
      </c>
      <c r="D363" s="16" t="str">
        <f>IF(SUM('Test Sample Data'!D$3:D$98)&gt;10,IF(AND(ISNUMBER('Test Sample Data'!D362),'Test Sample Data'!D362&lt;$B$1,'Test Sample Data'!D362&gt;0),'Test Sample Data'!D362,$B$1),"")</f>
        <v/>
      </c>
      <c r="E363" s="17" t="str">
        <f>IF(SUM('Test Sample Data'!E$3:E$98)&gt;10,IF(AND(ISNUMBER('Test Sample Data'!E362),'Test Sample Data'!E362&lt;$B$1,'Test Sample Data'!E362&gt;0),'Test Sample Data'!E362,$B$1),"")</f>
        <v/>
      </c>
      <c r="F363" s="17" t="str">
        <f>IF(SUM('Test Sample Data'!F$3:F$98)&gt;10,IF(AND(ISNUMBER('Test Sample Data'!F362),'Test Sample Data'!F362&lt;$B$1,'Test Sample Data'!F362&gt;0),'Test Sample Data'!F362,$B$1),"")</f>
        <v/>
      </c>
      <c r="G363" s="17" t="str">
        <f>IF(SUM('Test Sample Data'!G$3:G$98)&gt;10,IF(AND(ISNUMBER('Test Sample Data'!G362),'Test Sample Data'!G362&lt;$B$1,'Test Sample Data'!G362&gt;0),'Test Sample Data'!G362,$B$1),"")</f>
        <v/>
      </c>
      <c r="H363" s="17" t="str">
        <f>IF(SUM('Test Sample Data'!H$3:H$98)&gt;10,IF(AND(ISNUMBER('Test Sample Data'!H362),'Test Sample Data'!H362&lt;$B$1,'Test Sample Data'!H362&gt;0),'Test Sample Data'!H362,$B$1),"")</f>
        <v/>
      </c>
      <c r="I363" s="17" t="str">
        <f>IF(SUM('Test Sample Data'!I$3:I$98)&gt;10,IF(AND(ISNUMBER('Test Sample Data'!I362),'Test Sample Data'!I362&lt;$B$1,'Test Sample Data'!I362&gt;0),'Test Sample Data'!I362,$B$1),"")</f>
        <v/>
      </c>
      <c r="J363" s="17" t="str">
        <f>IF(SUM('Test Sample Data'!J$3:J$98)&gt;10,IF(AND(ISNUMBER('Test Sample Data'!J362),'Test Sample Data'!J362&lt;$B$1,'Test Sample Data'!J362&gt;0),'Test Sample Data'!J362,$B$1),"")</f>
        <v/>
      </c>
      <c r="K363" s="17" t="str">
        <f>IF(SUM('Test Sample Data'!K$3:K$98)&gt;10,IF(AND(ISNUMBER('Test Sample Data'!K362),'Test Sample Data'!K362&lt;$B$1,'Test Sample Data'!K362&gt;0),'Test Sample Data'!K362,$B$1),"")</f>
        <v/>
      </c>
      <c r="L363" s="17" t="str">
        <f>IF(SUM('Test Sample Data'!L$3:L$98)&gt;10,IF(AND(ISNUMBER('Test Sample Data'!L362),'Test Sample Data'!L362&lt;$B$1,'Test Sample Data'!L362&gt;0),'Test Sample Data'!L362,$B$1),"")</f>
        <v/>
      </c>
      <c r="M363" s="17" t="str">
        <f>IF(SUM('Test Sample Data'!M$3:M$98)&gt;10,IF(AND(ISNUMBER('Test Sample Data'!M362),'Test Sample Data'!M362&lt;$B$1,'Test Sample Data'!M362&gt;0),'Test Sample Data'!M362,$B$1),"")</f>
        <v/>
      </c>
      <c r="N363" s="17" t="str">
        <f>'Gene Table'!E362</f>
        <v>hsa-miR-562</v>
      </c>
      <c r="O363" s="17" t="str">
        <f>'Gene Table'!B362</f>
        <v>O24</v>
      </c>
      <c r="P363" s="17" t="str">
        <f>IF(SUM('Control Sample Data'!D$3:D$98)&gt;10,IF(AND(ISNUMBER('Control Sample Data'!D362),'Control Sample Data'!D362&lt;$B$1,'Control Sample Data'!D362&gt;0),'Control Sample Data'!D362,$B$1),"")</f>
        <v/>
      </c>
      <c r="Q363" s="17" t="str">
        <f>IF(SUM('Control Sample Data'!E$3:E$98)&gt;10,IF(AND(ISNUMBER('Control Sample Data'!E362),'Control Sample Data'!E362&lt;$B$1,'Control Sample Data'!E362&gt;0),'Control Sample Data'!E362,$B$1),"")</f>
        <v/>
      </c>
      <c r="R363" s="17" t="str">
        <f>IF(SUM('Control Sample Data'!F$3:F$98)&gt;10,IF(AND(ISNUMBER('Control Sample Data'!F362),'Control Sample Data'!F362&lt;$B$1,'Control Sample Data'!F362&gt;0),'Control Sample Data'!F362,$B$1),"")</f>
        <v/>
      </c>
      <c r="S363" s="17" t="str">
        <f>IF(SUM('Control Sample Data'!G$3:G$98)&gt;10,IF(AND(ISNUMBER('Control Sample Data'!G362),'Control Sample Data'!G362&lt;$B$1,'Control Sample Data'!G362&gt;0),'Control Sample Data'!G362,$B$1),"")</f>
        <v/>
      </c>
      <c r="T363" s="17" t="str">
        <f>IF(SUM('Control Sample Data'!H$3:H$98)&gt;10,IF(AND(ISNUMBER('Control Sample Data'!H362),'Control Sample Data'!H362&lt;$B$1,'Control Sample Data'!H362&gt;0),'Control Sample Data'!H362,$B$1),"")</f>
        <v/>
      </c>
      <c r="U363" s="17" t="str">
        <f>IF(SUM('Control Sample Data'!I$3:I$98)&gt;10,IF(AND(ISNUMBER('Control Sample Data'!I362),'Control Sample Data'!I362&lt;$B$1,'Control Sample Data'!I362&gt;0),'Control Sample Data'!I362,$B$1),"")</f>
        <v/>
      </c>
      <c r="V363" s="17" t="str">
        <f>IF(SUM('Control Sample Data'!J$3:J$98)&gt;10,IF(AND(ISNUMBER('Control Sample Data'!J362),'Control Sample Data'!J362&lt;$B$1,'Control Sample Data'!J362&gt;0),'Control Sample Data'!J362,$B$1),"")</f>
        <v/>
      </c>
      <c r="W363" s="17" t="str">
        <f>IF(SUM('Control Sample Data'!K$3:K$98)&gt;10,IF(AND(ISNUMBER('Control Sample Data'!K362),'Control Sample Data'!K362&lt;$B$1,'Control Sample Data'!K362&gt;0),'Control Sample Data'!K362,$B$1),"")</f>
        <v/>
      </c>
      <c r="X363" s="17" t="str">
        <f>IF(SUM('Control Sample Data'!L$3:L$98)&gt;10,IF(AND(ISNUMBER('Control Sample Data'!L362),'Control Sample Data'!L362&lt;$B$1,'Control Sample Data'!L362&gt;0),'Control Sample Data'!L362,$B$1),"")</f>
        <v/>
      </c>
      <c r="Y363" s="17" t="str">
        <f>IF(SUM('Control Sample Data'!M$3:M$98)&gt;10,IF(AND(ISNUMBER('Control Sample Data'!M362),'Control Sample Data'!M362&lt;$B$1,'Control Sample Data'!M362&gt;0),'Control Sample Data'!M362,$B$1),"")</f>
        <v/>
      </c>
      <c r="AT363" s="36" t="str">
        <f t="shared" si="216"/>
        <v/>
      </c>
      <c r="AU363" s="36" t="str">
        <f t="shared" si="217"/>
        <v/>
      </c>
      <c r="AV363" s="36" t="str">
        <f t="shared" si="218"/>
        <v/>
      </c>
      <c r="AW363" s="36" t="str">
        <f t="shared" si="219"/>
        <v/>
      </c>
      <c r="AX363" s="36" t="str">
        <f t="shared" si="220"/>
        <v/>
      </c>
      <c r="AY363" s="36" t="str">
        <f t="shared" si="221"/>
        <v/>
      </c>
      <c r="AZ363" s="36" t="str">
        <f t="shared" si="222"/>
        <v/>
      </c>
      <c r="BA363" s="36" t="str">
        <f t="shared" si="223"/>
        <v/>
      </c>
      <c r="BB363" s="36" t="str">
        <f t="shared" si="224"/>
        <v/>
      </c>
      <c r="BC363" s="36" t="str">
        <f t="shared" si="225"/>
        <v/>
      </c>
      <c r="BD363" s="36" t="str">
        <f t="shared" si="226"/>
        <v/>
      </c>
      <c r="BE363" s="36" t="str">
        <f t="shared" si="227"/>
        <v/>
      </c>
      <c r="BF363" s="36" t="str">
        <f t="shared" si="228"/>
        <v/>
      </c>
      <c r="BG363" s="36" t="str">
        <f t="shared" si="229"/>
        <v/>
      </c>
      <c r="BH363" s="36" t="str">
        <f t="shared" si="230"/>
        <v/>
      </c>
      <c r="BI363" s="36" t="str">
        <f t="shared" si="231"/>
        <v/>
      </c>
      <c r="BJ363" s="36" t="str">
        <f t="shared" si="232"/>
        <v/>
      </c>
      <c r="BK363" s="36" t="str">
        <f t="shared" si="233"/>
        <v/>
      </c>
      <c r="BL363" s="36" t="str">
        <f t="shared" si="234"/>
        <v/>
      </c>
      <c r="BM363" s="36" t="str">
        <f t="shared" si="235"/>
        <v/>
      </c>
      <c r="BN363" s="38" t="e">
        <f t="shared" si="256"/>
        <v>#DIV/0!</v>
      </c>
      <c r="BO363" s="38" t="e">
        <f t="shared" si="257"/>
        <v>#DIV/0!</v>
      </c>
      <c r="BP363" s="39" t="str">
        <f t="shared" si="236"/>
        <v/>
      </c>
      <c r="BQ363" s="39" t="str">
        <f t="shared" si="237"/>
        <v/>
      </c>
      <c r="BR363" s="39" t="str">
        <f t="shared" si="238"/>
        <v/>
      </c>
      <c r="BS363" s="39" t="str">
        <f t="shared" si="239"/>
        <v/>
      </c>
      <c r="BT363" s="39" t="str">
        <f t="shared" si="240"/>
        <v/>
      </c>
      <c r="BU363" s="39" t="str">
        <f t="shared" si="241"/>
        <v/>
      </c>
      <c r="BV363" s="39" t="str">
        <f t="shared" si="242"/>
        <v/>
      </c>
      <c r="BW363" s="39" t="str">
        <f t="shared" si="243"/>
        <v/>
      </c>
      <c r="BX363" s="39" t="str">
        <f t="shared" si="244"/>
        <v/>
      </c>
      <c r="BY363" s="39" t="str">
        <f t="shared" si="245"/>
        <v/>
      </c>
      <c r="BZ363" s="39" t="str">
        <f t="shared" si="246"/>
        <v/>
      </c>
      <c r="CA363" s="39" t="str">
        <f t="shared" si="247"/>
        <v/>
      </c>
      <c r="CB363" s="39" t="str">
        <f t="shared" si="248"/>
        <v/>
      </c>
      <c r="CC363" s="39" t="str">
        <f t="shared" si="249"/>
        <v/>
      </c>
      <c r="CD363" s="39" t="str">
        <f t="shared" si="250"/>
        <v/>
      </c>
      <c r="CE363" s="39" t="str">
        <f t="shared" si="251"/>
        <v/>
      </c>
      <c r="CF363" s="39" t="str">
        <f t="shared" si="252"/>
        <v/>
      </c>
      <c r="CG363" s="39" t="str">
        <f t="shared" si="253"/>
        <v/>
      </c>
      <c r="CH363" s="39" t="str">
        <f t="shared" si="254"/>
        <v/>
      </c>
      <c r="CI363" s="39" t="str">
        <f t="shared" si="255"/>
        <v/>
      </c>
    </row>
    <row r="364" spans="1:87">
      <c r="A364" s="18"/>
      <c r="B364" s="15" t="str">
        <f>'Gene Table'!E363</f>
        <v>NC</v>
      </c>
      <c r="C364" s="15" t="str">
        <f>'Gene Table'!B363</f>
        <v>P01</v>
      </c>
      <c r="D364" s="16" t="str">
        <f>IF(SUM('Test Sample Data'!D$3:D$98)&gt;10,IF(AND(ISNUMBER('Test Sample Data'!D363),'Test Sample Data'!D363&lt;$B$1,'Test Sample Data'!D363&gt;0),'Test Sample Data'!D363,$B$1),"")</f>
        <v/>
      </c>
      <c r="E364" s="17" t="str">
        <f>IF(SUM('Test Sample Data'!E$3:E$98)&gt;10,IF(AND(ISNUMBER('Test Sample Data'!E363),'Test Sample Data'!E363&lt;$B$1,'Test Sample Data'!E363&gt;0),'Test Sample Data'!E363,$B$1),"")</f>
        <v/>
      </c>
      <c r="F364" s="17" t="str">
        <f>IF(SUM('Test Sample Data'!F$3:F$98)&gt;10,IF(AND(ISNUMBER('Test Sample Data'!F363),'Test Sample Data'!F363&lt;$B$1,'Test Sample Data'!F363&gt;0),'Test Sample Data'!F363,$B$1),"")</f>
        <v/>
      </c>
      <c r="G364" s="17" t="str">
        <f>IF(SUM('Test Sample Data'!G$3:G$98)&gt;10,IF(AND(ISNUMBER('Test Sample Data'!G363),'Test Sample Data'!G363&lt;$B$1,'Test Sample Data'!G363&gt;0),'Test Sample Data'!G363,$B$1),"")</f>
        <v/>
      </c>
      <c r="H364" s="17" t="str">
        <f>IF(SUM('Test Sample Data'!H$3:H$98)&gt;10,IF(AND(ISNUMBER('Test Sample Data'!H363),'Test Sample Data'!H363&lt;$B$1,'Test Sample Data'!H363&gt;0),'Test Sample Data'!H363,$B$1),"")</f>
        <v/>
      </c>
      <c r="I364" s="17" t="str">
        <f>IF(SUM('Test Sample Data'!I$3:I$98)&gt;10,IF(AND(ISNUMBER('Test Sample Data'!I363),'Test Sample Data'!I363&lt;$B$1,'Test Sample Data'!I363&gt;0),'Test Sample Data'!I363,$B$1),"")</f>
        <v/>
      </c>
      <c r="J364" s="17" t="str">
        <f>IF(SUM('Test Sample Data'!J$3:J$98)&gt;10,IF(AND(ISNUMBER('Test Sample Data'!J363),'Test Sample Data'!J363&lt;$B$1,'Test Sample Data'!J363&gt;0),'Test Sample Data'!J363,$B$1),"")</f>
        <v/>
      </c>
      <c r="K364" s="17" t="str">
        <f>IF(SUM('Test Sample Data'!K$3:K$98)&gt;10,IF(AND(ISNUMBER('Test Sample Data'!K363),'Test Sample Data'!K363&lt;$B$1,'Test Sample Data'!K363&gt;0),'Test Sample Data'!K363,$B$1),"")</f>
        <v/>
      </c>
      <c r="L364" s="17" t="str">
        <f>IF(SUM('Test Sample Data'!L$3:L$98)&gt;10,IF(AND(ISNUMBER('Test Sample Data'!L363),'Test Sample Data'!L363&lt;$B$1,'Test Sample Data'!L363&gt;0),'Test Sample Data'!L363,$B$1),"")</f>
        <v/>
      </c>
      <c r="M364" s="17" t="str">
        <f>IF(SUM('Test Sample Data'!M$3:M$98)&gt;10,IF(AND(ISNUMBER('Test Sample Data'!M363),'Test Sample Data'!M363&lt;$B$1,'Test Sample Data'!M363&gt;0),'Test Sample Data'!M363,$B$1),"")</f>
        <v/>
      </c>
      <c r="N364" s="17" t="str">
        <f>'Gene Table'!E363</f>
        <v>NC</v>
      </c>
      <c r="O364" s="17" t="str">
        <f>'Gene Table'!B363</f>
        <v>P01</v>
      </c>
      <c r="P364" s="17" t="str">
        <f>IF(SUM('Control Sample Data'!D$3:D$98)&gt;10,IF(AND(ISNUMBER('Control Sample Data'!D363),'Control Sample Data'!D363&lt;$B$1,'Control Sample Data'!D363&gt;0),'Control Sample Data'!D363,$B$1),"")</f>
        <v/>
      </c>
      <c r="Q364" s="17" t="str">
        <f>IF(SUM('Control Sample Data'!E$3:E$98)&gt;10,IF(AND(ISNUMBER('Control Sample Data'!E363),'Control Sample Data'!E363&lt;$B$1,'Control Sample Data'!E363&gt;0),'Control Sample Data'!E363,$B$1),"")</f>
        <v/>
      </c>
      <c r="R364" s="17" t="str">
        <f>IF(SUM('Control Sample Data'!F$3:F$98)&gt;10,IF(AND(ISNUMBER('Control Sample Data'!F363),'Control Sample Data'!F363&lt;$B$1,'Control Sample Data'!F363&gt;0),'Control Sample Data'!F363,$B$1),"")</f>
        <v/>
      </c>
      <c r="S364" s="17" t="str">
        <f>IF(SUM('Control Sample Data'!G$3:G$98)&gt;10,IF(AND(ISNUMBER('Control Sample Data'!G363),'Control Sample Data'!G363&lt;$B$1,'Control Sample Data'!G363&gt;0),'Control Sample Data'!G363,$B$1),"")</f>
        <v/>
      </c>
      <c r="T364" s="17" t="str">
        <f>IF(SUM('Control Sample Data'!H$3:H$98)&gt;10,IF(AND(ISNUMBER('Control Sample Data'!H363),'Control Sample Data'!H363&lt;$B$1,'Control Sample Data'!H363&gt;0),'Control Sample Data'!H363,$B$1),"")</f>
        <v/>
      </c>
      <c r="U364" s="17" t="str">
        <f>IF(SUM('Control Sample Data'!I$3:I$98)&gt;10,IF(AND(ISNUMBER('Control Sample Data'!I363),'Control Sample Data'!I363&lt;$B$1,'Control Sample Data'!I363&gt;0),'Control Sample Data'!I363,$B$1),"")</f>
        <v/>
      </c>
      <c r="V364" s="17" t="str">
        <f>IF(SUM('Control Sample Data'!J$3:J$98)&gt;10,IF(AND(ISNUMBER('Control Sample Data'!J363),'Control Sample Data'!J363&lt;$B$1,'Control Sample Data'!J363&gt;0),'Control Sample Data'!J363,$B$1),"")</f>
        <v/>
      </c>
      <c r="W364" s="17" t="str">
        <f>IF(SUM('Control Sample Data'!K$3:K$98)&gt;10,IF(AND(ISNUMBER('Control Sample Data'!K363),'Control Sample Data'!K363&lt;$B$1,'Control Sample Data'!K363&gt;0),'Control Sample Data'!K363,$B$1),"")</f>
        <v/>
      </c>
      <c r="X364" s="17" t="str">
        <f>IF(SUM('Control Sample Data'!L$3:L$98)&gt;10,IF(AND(ISNUMBER('Control Sample Data'!L363),'Control Sample Data'!L363&lt;$B$1,'Control Sample Data'!L363&gt;0),'Control Sample Data'!L363,$B$1),"")</f>
        <v/>
      </c>
      <c r="Y364" s="17" t="str">
        <f>IF(SUM('Control Sample Data'!M$3:M$98)&gt;10,IF(AND(ISNUMBER('Control Sample Data'!M363),'Control Sample Data'!M363&lt;$B$1,'Control Sample Data'!M363&gt;0),'Control Sample Data'!M363,$B$1),"")</f>
        <v/>
      </c>
      <c r="AT364" s="36" t="str">
        <f t="shared" si="216"/>
        <v/>
      </c>
      <c r="AU364" s="36" t="str">
        <f t="shared" si="217"/>
        <v/>
      </c>
      <c r="AV364" s="36" t="str">
        <f t="shared" si="218"/>
        <v/>
      </c>
      <c r="AW364" s="36" t="str">
        <f t="shared" si="219"/>
        <v/>
      </c>
      <c r="AX364" s="36" t="str">
        <f t="shared" si="220"/>
        <v/>
      </c>
      <c r="AY364" s="36" t="str">
        <f t="shared" si="221"/>
        <v/>
      </c>
      <c r="AZ364" s="36" t="str">
        <f t="shared" si="222"/>
        <v/>
      </c>
      <c r="BA364" s="36" t="str">
        <f t="shared" si="223"/>
        <v/>
      </c>
      <c r="BB364" s="36" t="str">
        <f t="shared" si="224"/>
        <v/>
      </c>
      <c r="BC364" s="36" t="str">
        <f t="shared" si="225"/>
        <v/>
      </c>
      <c r="BD364" s="36" t="str">
        <f t="shared" si="226"/>
        <v/>
      </c>
      <c r="BE364" s="36" t="str">
        <f t="shared" si="227"/>
        <v/>
      </c>
      <c r="BF364" s="36" t="str">
        <f t="shared" si="228"/>
        <v/>
      </c>
      <c r="BG364" s="36" t="str">
        <f t="shared" si="229"/>
        <v/>
      </c>
      <c r="BH364" s="36" t="str">
        <f t="shared" si="230"/>
        <v/>
      </c>
      <c r="BI364" s="36" t="str">
        <f t="shared" si="231"/>
        <v/>
      </c>
      <c r="BJ364" s="36" t="str">
        <f t="shared" si="232"/>
        <v/>
      </c>
      <c r="BK364" s="36" t="str">
        <f t="shared" si="233"/>
        <v/>
      </c>
      <c r="BL364" s="36" t="str">
        <f t="shared" si="234"/>
        <v/>
      </c>
      <c r="BM364" s="36" t="str">
        <f t="shared" si="235"/>
        <v/>
      </c>
      <c r="BN364" s="38" t="e">
        <f t="shared" si="256"/>
        <v>#DIV/0!</v>
      </c>
      <c r="BO364" s="38" t="e">
        <f t="shared" si="257"/>
        <v>#DIV/0!</v>
      </c>
      <c r="BP364" s="39" t="str">
        <f t="shared" si="236"/>
        <v/>
      </c>
      <c r="BQ364" s="39" t="str">
        <f t="shared" si="237"/>
        <v/>
      </c>
      <c r="BR364" s="39" t="str">
        <f t="shared" si="238"/>
        <v/>
      </c>
      <c r="BS364" s="39" t="str">
        <f t="shared" si="239"/>
        <v/>
      </c>
      <c r="BT364" s="39" t="str">
        <f t="shared" si="240"/>
        <v/>
      </c>
      <c r="BU364" s="39" t="str">
        <f t="shared" si="241"/>
        <v/>
      </c>
      <c r="BV364" s="39" t="str">
        <f t="shared" si="242"/>
        <v/>
      </c>
      <c r="BW364" s="39" t="str">
        <f t="shared" si="243"/>
        <v/>
      </c>
      <c r="BX364" s="39" t="str">
        <f t="shared" si="244"/>
        <v/>
      </c>
      <c r="BY364" s="39" t="str">
        <f t="shared" si="245"/>
        <v/>
      </c>
      <c r="BZ364" s="39" t="str">
        <f t="shared" si="246"/>
        <v/>
      </c>
      <c r="CA364" s="39" t="str">
        <f t="shared" si="247"/>
        <v/>
      </c>
      <c r="CB364" s="39" t="str">
        <f t="shared" si="248"/>
        <v/>
      </c>
      <c r="CC364" s="39" t="str">
        <f t="shared" si="249"/>
        <v/>
      </c>
      <c r="CD364" s="39" t="str">
        <f t="shared" si="250"/>
        <v/>
      </c>
      <c r="CE364" s="39" t="str">
        <f t="shared" si="251"/>
        <v/>
      </c>
      <c r="CF364" s="39" t="str">
        <f t="shared" si="252"/>
        <v/>
      </c>
      <c r="CG364" s="39" t="str">
        <f t="shared" si="253"/>
        <v/>
      </c>
      <c r="CH364" s="39" t="str">
        <f t="shared" si="254"/>
        <v/>
      </c>
      <c r="CI364" s="39" t="str">
        <f t="shared" si="255"/>
        <v/>
      </c>
    </row>
    <row r="365" spans="1:87">
      <c r="A365" s="18"/>
      <c r="B365" s="15" t="str">
        <f>'Gene Table'!E364</f>
        <v>NC</v>
      </c>
      <c r="C365" s="15" t="str">
        <f>'Gene Table'!B364</f>
        <v>P02</v>
      </c>
      <c r="D365" s="16" t="str">
        <f>IF(SUM('Test Sample Data'!D$3:D$98)&gt;10,IF(AND(ISNUMBER('Test Sample Data'!D364),'Test Sample Data'!D364&lt;$B$1,'Test Sample Data'!D364&gt;0),'Test Sample Data'!D364,$B$1),"")</f>
        <v/>
      </c>
      <c r="E365" s="17" t="str">
        <f>IF(SUM('Test Sample Data'!E$3:E$98)&gt;10,IF(AND(ISNUMBER('Test Sample Data'!E364),'Test Sample Data'!E364&lt;$B$1,'Test Sample Data'!E364&gt;0),'Test Sample Data'!E364,$B$1),"")</f>
        <v/>
      </c>
      <c r="F365" s="17" t="str">
        <f>IF(SUM('Test Sample Data'!F$3:F$98)&gt;10,IF(AND(ISNUMBER('Test Sample Data'!F364),'Test Sample Data'!F364&lt;$B$1,'Test Sample Data'!F364&gt;0),'Test Sample Data'!F364,$B$1),"")</f>
        <v/>
      </c>
      <c r="G365" s="17" t="str">
        <f>IF(SUM('Test Sample Data'!G$3:G$98)&gt;10,IF(AND(ISNUMBER('Test Sample Data'!G364),'Test Sample Data'!G364&lt;$B$1,'Test Sample Data'!G364&gt;0),'Test Sample Data'!G364,$B$1),"")</f>
        <v/>
      </c>
      <c r="H365" s="17" t="str">
        <f>IF(SUM('Test Sample Data'!H$3:H$98)&gt;10,IF(AND(ISNUMBER('Test Sample Data'!H364),'Test Sample Data'!H364&lt;$B$1,'Test Sample Data'!H364&gt;0),'Test Sample Data'!H364,$B$1),"")</f>
        <v/>
      </c>
      <c r="I365" s="17" t="str">
        <f>IF(SUM('Test Sample Data'!I$3:I$98)&gt;10,IF(AND(ISNUMBER('Test Sample Data'!I364),'Test Sample Data'!I364&lt;$B$1,'Test Sample Data'!I364&gt;0),'Test Sample Data'!I364,$B$1),"")</f>
        <v/>
      </c>
      <c r="J365" s="17" t="str">
        <f>IF(SUM('Test Sample Data'!J$3:J$98)&gt;10,IF(AND(ISNUMBER('Test Sample Data'!J364),'Test Sample Data'!J364&lt;$B$1,'Test Sample Data'!J364&gt;0),'Test Sample Data'!J364,$B$1),"")</f>
        <v/>
      </c>
      <c r="K365" s="17" t="str">
        <f>IF(SUM('Test Sample Data'!K$3:K$98)&gt;10,IF(AND(ISNUMBER('Test Sample Data'!K364),'Test Sample Data'!K364&lt;$B$1,'Test Sample Data'!K364&gt;0),'Test Sample Data'!K364,$B$1),"")</f>
        <v/>
      </c>
      <c r="L365" s="17" t="str">
        <f>IF(SUM('Test Sample Data'!L$3:L$98)&gt;10,IF(AND(ISNUMBER('Test Sample Data'!L364),'Test Sample Data'!L364&lt;$B$1,'Test Sample Data'!L364&gt;0),'Test Sample Data'!L364,$B$1),"")</f>
        <v/>
      </c>
      <c r="M365" s="17" t="str">
        <f>IF(SUM('Test Sample Data'!M$3:M$98)&gt;10,IF(AND(ISNUMBER('Test Sample Data'!M364),'Test Sample Data'!M364&lt;$B$1,'Test Sample Data'!M364&gt;0),'Test Sample Data'!M364,$B$1),"")</f>
        <v/>
      </c>
      <c r="N365" s="17" t="str">
        <f>'Gene Table'!E364</f>
        <v>NC</v>
      </c>
      <c r="O365" s="17" t="str">
        <f>'Gene Table'!B364</f>
        <v>P02</v>
      </c>
      <c r="P365" s="17" t="str">
        <f>IF(SUM('Control Sample Data'!D$3:D$98)&gt;10,IF(AND(ISNUMBER('Control Sample Data'!D364),'Control Sample Data'!D364&lt;$B$1,'Control Sample Data'!D364&gt;0),'Control Sample Data'!D364,$B$1),"")</f>
        <v/>
      </c>
      <c r="Q365" s="17" t="str">
        <f>IF(SUM('Control Sample Data'!E$3:E$98)&gt;10,IF(AND(ISNUMBER('Control Sample Data'!E364),'Control Sample Data'!E364&lt;$B$1,'Control Sample Data'!E364&gt;0),'Control Sample Data'!E364,$B$1),"")</f>
        <v/>
      </c>
      <c r="R365" s="17" t="str">
        <f>IF(SUM('Control Sample Data'!F$3:F$98)&gt;10,IF(AND(ISNUMBER('Control Sample Data'!F364),'Control Sample Data'!F364&lt;$B$1,'Control Sample Data'!F364&gt;0),'Control Sample Data'!F364,$B$1),"")</f>
        <v/>
      </c>
      <c r="S365" s="17" t="str">
        <f>IF(SUM('Control Sample Data'!G$3:G$98)&gt;10,IF(AND(ISNUMBER('Control Sample Data'!G364),'Control Sample Data'!G364&lt;$B$1,'Control Sample Data'!G364&gt;0),'Control Sample Data'!G364,$B$1),"")</f>
        <v/>
      </c>
      <c r="T365" s="17" t="str">
        <f>IF(SUM('Control Sample Data'!H$3:H$98)&gt;10,IF(AND(ISNUMBER('Control Sample Data'!H364),'Control Sample Data'!H364&lt;$B$1,'Control Sample Data'!H364&gt;0),'Control Sample Data'!H364,$B$1),"")</f>
        <v/>
      </c>
      <c r="U365" s="17" t="str">
        <f>IF(SUM('Control Sample Data'!I$3:I$98)&gt;10,IF(AND(ISNUMBER('Control Sample Data'!I364),'Control Sample Data'!I364&lt;$B$1,'Control Sample Data'!I364&gt;0),'Control Sample Data'!I364,$B$1),"")</f>
        <v/>
      </c>
      <c r="V365" s="17" t="str">
        <f>IF(SUM('Control Sample Data'!J$3:J$98)&gt;10,IF(AND(ISNUMBER('Control Sample Data'!J364),'Control Sample Data'!J364&lt;$B$1,'Control Sample Data'!J364&gt;0),'Control Sample Data'!J364,$B$1),"")</f>
        <v/>
      </c>
      <c r="W365" s="17" t="str">
        <f>IF(SUM('Control Sample Data'!K$3:K$98)&gt;10,IF(AND(ISNUMBER('Control Sample Data'!K364),'Control Sample Data'!K364&lt;$B$1,'Control Sample Data'!K364&gt;0),'Control Sample Data'!K364,$B$1),"")</f>
        <v/>
      </c>
      <c r="X365" s="17" t="str">
        <f>IF(SUM('Control Sample Data'!L$3:L$98)&gt;10,IF(AND(ISNUMBER('Control Sample Data'!L364),'Control Sample Data'!L364&lt;$B$1,'Control Sample Data'!L364&gt;0),'Control Sample Data'!L364,$B$1),"")</f>
        <v/>
      </c>
      <c r="Y365" s="17" t="str">
        <f>IF(SUM('Control Sample Data'!M$3:M$98)&gt;10,IF(AND(ISNUMBER('Control Sample Data'!M364),'Control Sample Data'!M364&lt;$B$1,'Control Sample Data'!M364&gt;0),'Control Sample Data'!M364,$B$1),"")</f>
        <v/>
      </c>
      <c r="AT365" s="36" t="str">
        <f t="shared" si="216"/>
        <v/>
      </c>
      <c r="AU365" s="36" t="str">
        <f t="shared" si="217"/>
        <v/>
      </c>
      <c r="AV365" s="36" t="str">
        <f t="shared" si="218"/>
        <v/>
      </c>
      <c r="AW365" s="36" t="str">
        <f t="shared" si="219"/>
        <v/>
      </c>
      <c r="AX365" s="36" t="str">
        <f t="shared" si="220"/>
        <v/>
      </c>
      <c r="AY365" s="36" t="str">
        <f t="shared" si="221"/>
        <v/>
      </c>
      <c r="AZ365" s="36" t="str">
        <f t="shared" si="222"/>
        <v/>
      </c>
      <c r="BA365" s="36" t="str">
        <f t="shared" si="223"/>
        <v/>
      </c>
      <c r="BB365" s="36" t="str">
        <f t="shared" si="224"/>
        <v/>
      </c>
      <c r="BC365" s="36" t="str">
        <f t="shared" si="225"/>
        <v/>
      </c>
      <c r="BD365" s="36" t="str">
        <f t="shared" si="226"/>
        <v/>
      </c>
      <c r="BE365" s="36" t="str">
        <f t="shared" si="227"/>
        <v/>
      </c>
      <c r="BF365" s="36" t="str">
        <f t="shared" si="228"/>
        <v/>
      </c>
      <c r="BG365" s="36" t="str">
        <f t="shared" si="229"/>
        <v/>
      </c>
      <c r="BH365" s="36" t="str">
        <f t="shared" si="230"/>
        <v/>
      </c>
      <c r="BI365" s="36" t="str">
        <f t="shared" si="231"/>
        <v/>
      </c>
      <c r="BJ365" s="36" t="str">
        <f t="shared" si="232"/>
        <v/>
      </c>
      <c r="BK365" s="36" t="str">
        <f t="shared" si="233"/>
        <v/>
      </c>
      <c r="BL365" s="36" t="str">
        <f t="shared" si="234"/>
        <v/>
      </c>
      <c r="BM365" s="36" t="str">
        <f t="shared" si="235"/>
        <v/>
      </c>
      <c r="BN365" s="38" t="e">
        <f t="shared" si="256"/>
        <v>#DIV/0!</v>
      </c>
      <c r="BO365" s="38" t="e">
        <f t="shared" si="257"/>
        <v>#DIV/0!</v>
      </c>
      <c r="BP365" s="39" t="str">
        <f t="shared" si="236"/>
        <v/>
      </c>
      <c r="BQ365" s="39" t="str">
        <f t="shared" si="237"/>
        <v/>
      </c>
      <c r="BR365" s="39" t="str">
        <f t="shared" si="238"/>
        <v/>
      </c>
      <c r="BS365" s="39" t="str">
        <f t="shared" si="239"/>
        <v/>
      </c>
      <c r="BT365" s="39" t="str">
        <f t="shared" si="240"/>
        <v/>
      </c>
      <c r="BU365" s="39" t="str">
        <f t="shared" si="241"/>
        <v/>
      </c>
      <c r="BV365" s="39" t="str">
        <f t="shared" si="242"/>
        <v/>
      </c>
      <c r="BW365" s="39" t="str">
        <f t="shared" si="243"/>
        <v/>
      </c>
      <c r="BX365" s="39" t="str">
        <f t="shared" si="244"/>
        <v/>
      </c>
      <c r="BY365" s="39" t="str">
        <f t="shared" si="245"/>
        <v/>
      </c>
      <c r="BZ365" s="39" t="str">
        <f t="shared" si="246"/>
        <v/>
      </c>
      <c r="CA365" s="39" t="str">
        <f t="shared" si="247"/>
        <v/>
      </c>
      <c r="CB365" s="39" t="str">
        <f t="shared" si="248"/>
        <v/>
      </c>
      <c r="CC365" s="39" t="str">
        <f t="shared" si="249"/>
        <v/>
      </c>
      <c r="CD365" s="39" t="str">
        <f t="shared" si="250"/>
        <v/>
      </c>
      <c r="CE365" s="39" t="str">
        <f t="shared" si="251"/>
        <v/>
      </c>
      <c r="CF365" s="39" t="str">
        <f t="shared" si="252"/>
        <v/>
      </c>
      <c r="CG365" s="39" t="str">
        <f t="shared" si="253"/>
        <v/>
      </c>
      <c r="CH365" s="39" t="str">
        <f t="shared" si="254"/>
        <v/>
      </c>
      <c r="CI365" s="39" t="str">
        <f t="shared" si="255"/>
        <v/>
      </c>
    </row>
    <row r="366" spans="1:87">
      <c r="A366" s="18"/>
      <c r="B366" s="15" t="str">
        <f>'Gene Table'!E365</f>
        <v>NC</v>
      </c>
      <c r="C366" s="15" t="str">
        <f>'Gene Table'!B365</f>
        <v>P03</v>
      </c>
      <c r="D366" s="16" t="str">
        <f>IF(SUM('Test Sample Data'!D$3:D$98)&gt;10,IF(AND(ISNUMBER('Test Sample Data'!D365),'Test Sample Data'!D365&lt;$B$1,'Test Sample Data'!D365&gt;0),'Test Sample Data'!D365,$B$1),"")</f>
        <v/>
      </c>
      <c r="E366" s="17" t="str">
        <f>IF(SUM('Test Sample Data'!E$3:E$98)&gt;10,IF(AND(ISNUMBER('Test Sample Data'!E365),'Test Sample Data'!E365&lt;$B$1,'Test Sample Data'!E365&gt;0),'Test Sample Data'!E365,$B$1),"")</f>
        <v/>
      </c>
      <c r="F366" s="17" t="str">
        <f>IF(SUM('Test Sample Data'!F$3:F$98)&gt;10,IF(AND(ISNUMBER('Test Sample Data'!F365),'Test Sample Data'!F365&lt;$B$1,'Test Sample Data'!F365&gt;0),'Test Sample Data'!F365,$B$1),"")</f>
        <v/>
      </c>
      <c r="G366" s="17" t="str">
        <f>IF(SUM('Test Sample Data'!G$3:G$98)&gt;10,IF(AND(ISNUMBER('Test Sample Data'!G365),'Test Sample Data'!G365&lt;$B$1,'Test Sample Data'!G365&gt;0),'Test Sample Data'!G365,$B$1),"")</f>
        <v/>
      </c>
      <c r="H366" s="17" t="str">
        <f>IF(SUM('Test Sample Data'!H$3:H$98)&gt;10,IF(AND(ISNUMBER('Test Sample Data'!H365),'Test Sample Data'!H365&lt;$B$1,'Test Sample Data'!H365&gt;0),'Test Sample Data'!H365,$B$1),"")</f>
        <v/>
      </c>
      <c r="I366" s="17" t="str">
        <f>IF(SUM('Test Sample Data'!I$3:I$98)&gt;10,IF(AND(ISNUMBER('Test Sample Data'!I365),'Test Sample Data'!I365&lt;$B$1,'Test Sample Data'!I365&gt;0),'Test Sample Data'!I365,$B$1),"")</f>
        <v/>
      </c>
      <c r="J366" s="17" t="str">
        <f>IF(SUM('Test Sample Data'!J$3:J$98)&gt;10,IF(AND(ISNUMBER('Test Sample Data'!J365),'Test Sample Data'!J365&lt;$B$1,'Test Sample Data'!J365&gt;0),'Test Sample Data'!J365,$B$1),"")</f>
        <v/>
      </c>
      <c r="K366" s="17" t="str">
        <f>IF(SUM('Test Sample Data'!K$3:K$98)&gt;10,IF(AND(ISNUMBER('Test Sample Data'!K365),'Test Sample Data'!K365&lt;$B$1,'Test Sample Data'!K365&gt;0),'Test Sample Data'!K365,$B$1),"")</f>
        <v/>
      </c>
      <c r="L366" s="17" t="str">
        <f>IF(SUM('Test Sample Data'!L$3:L$98)&gt;10,IF(AND(ISNUMBER('Test Sample Data'!L365),'Test Sample Data'!L365&lt;$B$1,'Test Sample Data'!L365&gt;0),'Test Sample Data'!L365,$B$1),"")</f>
        <v/>
      </c>
      <c r="M366" s="17" t="str">
        <f>IF(SUM('Test Sample Data'!M$3:M$98)&gt;10,IF(AND(ISNUMBER('Test Sample Data'!M365),'Test Sample Data'!M365&lt;$B$1,'Test Sample Data'!M365&gt;0),'Test Sample Data'!M365,$B$1),"")</f>
        <v/>
      </c>
      <c r="N366" s="17" t="str">
        <f>'Gene Table'!E365</f>
        <v>NC</v>
      </c>
      <c r="O366" s="17" t="str">
        <f>'Gene Table'!B365</f>
        <v>P03</v>
      </c>
      <c r="P366" s="17" t="str">
        <f>IF(SUM('Control Sample Data'!D$3:D$98)&gt;10,IF(AND(ISNUMBER('Control Sample Data'!D365),'Control Sample Data'!D365&lt;$B$1,'Control Sample Data'!D365&gt;0),'Control Sample Data'!D365,$B$1),"")</f>
        <v/>
      </c>
      <c r="Q366" s="17" t="str">
        <f>IF(SUM('Control Sample Data'!E$3:E$98)&gt;10,IF(AND(ISNUMBER('Control Sample Data'!E365),'Control Sample Data'!E365&lt;$B$1,'Control Sample Data'!E365&gt;0),'Control Sample Data'!E365,$B$1),"")</f>
        <v/>
      </c>
      <c r="R366" s="17" t="str">
        <f>IF(SUM('Control Sample Data'!F$3:F$98)&gt;10,IF(AND(ISNUMBER('Control Sample Data'!F365),'Control Sample Data'!F365&lt;$B$1,'Control Sample Data'!F365&gt;0),'Control Sample Data'!F365,$B$1),"")</f>
        <v/>
      </c>
      <c r="S366" s="17" t="str">
        <f>IF(SUM('Control Sample Data'!G$3:G$98)&gt;10,IF(AND(ISNUMBER('Control Sample Data'!G365),'Control Sample Data'!G365&lt;$B$1,'Control Sample Data'!G365&gt;0),'Control Sample Data'!G365,$B$1),"")</f>
        <v/>
      </c>
      <c r="T366" s="17" t="str">
        <f>IF(SUM('Control Sample Data'!H$3:H$98)&gt;10,IF(AND(ISNUMBER('Control Sample Data'!H365),'Control Sample Data'!H365&lt;$B$1,'Control Sample Data'!H365&gt;0),'Control Sample Data'!H365,$B$1),"")</f>
        <v/>
      </c>
      <c r="U366" s="17" t="str">
        <f>IF(SUM('Control Sample Data'!I$3:I$98)&gt;10,IF(AND(ISNUMBER('Control Sample Data'!I365),'Control Sample Data'!I365&lt;$B$1,'Control Sample Data'!I365&gt;0),'Control Sample Data'!I365,$B$1),"")</f>
        <v/>
      </c>
      <c r="V366" s="17" t="str">
        <f>IF(SUM('Control Sample Data'!J$3:J$98)&gt;10,IF(AND(ISNUMBER('Control Sample Data'!J365),'Control Sample Data'!J365&lt;$B$1,'Control Sample Data'!J365&gt;0),'Control Sample Data'!J365,$B$1),"")</f>
        <v/>
      </c>
      <c r="W366" s="17" t="str">
        <f>IF(SUM('Control Sample Data'!K$3:K$98)&gt;10,IF(AND(ISNUMBER('Control Sample Data'!K365),'Control Sample Data'!K365&lt;$B$1,'Control Sample Data'!K365&gt;0),'Control Sample Data'!K365,$B$1),"")</f>
        <v/>
      </c>
      <c r="X366" s="17" t="str">
        <f>IF(SUM('Control Sample Data'!L$3:L$98)&gt;10,IF(AND(ISNUMBER('Control Sample Data'!L365),'Control Sample Data'!L365&lt;$B$1,'Control Sample Data'!L365&gt;0),'Control Sample Data'!L365,$B$1),"")</f>
        <v/>
      </c>
      <c r="Y366" s="17" t="str">
        <f>IF(SUM('Control Sample Data'!M$3:M$98)&gt;10,IF(AND(ISNUMBER('Control Sample Data'!M365),'Control Sample Data'!M365&lt;$B$1,'Control Sample Data'!M365&gt;0),'Control Sample Data'!M365,$B$1),"")</f>
        <v/>
      </c>
      <c r="AT366" s="36" t="str">
        <f t="shared" si="216"/>
        <v/>
      </c>
      <c r="AU366" s="36" t="str">
        <f t="shared" si="217"/>
        <v/>
      </c>
      <c r="AV366" s="36" t="str">
        <f t="shared" si="218"/>
        <v/>
      </c>
      <c r="AW366" s="36" t="str">
        <f t="shared" si="219"/>
        <v/>
      </c>
      <c r="AX366" s="36" t="str">
        <f t="shared" si="220"/>
        <v/>
      </c>
      <c r="AY366" s="36" t="str">
        <f t="shared" si="221"/>
        <v/>
      </c>
      <c r="AZ366" s="36" t="str">
        <f t="shared" si="222"/>
        <v/>
      </c>
      <c r="BA366" s="36" t="str">
        <f t="shared" si="223"/>
        <v/>
      </c>
      <c r="BB366" s="36" t="str">
        <f t="shared" si="224"/>
        <v/>
      </c>
      <c r="BC366" s="36" t="str">
        <f t="shared" si="225"/>
        <v/>
      </c>
      <c r="BD366" s="36" t="str">
        <f t="shared" si="226"/>
        <v/>
      </c>
      <c r="BE366" s="36" t="str">
        <f t="shared" si="227"/>
        <v/>
      </c>
      <c r="BF366" s="36" t="str">
        <f t="shared" si="228"/>
        <v/>
      </c>
      <c r="BG366" s="36" t="str">
        <f t="shared" si="229"/>
        <v/>
      </c>
      <c r="BH366" s="36" t="str">
        <f t="shared" si="230"/>
        <v/>
      </c>
      <c r="BI366" s="36" t="str">
        <f t="shared" si="231"/>
        <v/>
      </c>
      <c r="BJ366" s="36" t="str">
        <f t="shared" si="232"/>
        <v/>
      </c>
      <c r="BK366" s="36" t="str">
        <f t="shared" si="233"/>
        <v/>
      </c>
      <c r="BL366" s="36" t="str">
        <f t="shared" si="234"/>
        <v/>
      </c>
      <c r="BM366" s="36" t="str">
        <f t="shared" si="235"/>
        <v/>
      </c>
      <c r="BN366" s="38" t="e">
        <f t="shared" si="256"/>
        <v>#DIV/0!</v>
      </c>
      <c r="BO366" s="38" t="e">
        <f t="shared" si="257"/>
        <v>#DIV/0!</v>
      </c>
      <c r="BP366" s="39" t="str">
        <f t="shared" si="236"/>
        <v/>
      </c>
      <c r="BQ366" s="39" t="str">
        <f t="shared" si="237"/>
        <v/>
      </c>
      <c r="BR366" s="39" t="str">
        <f t="shared" si="238"/>
        <v/>
      </c>
      <c r="BS366" s="39" t="str">
        <f t="shared" si="239"/>
        <v/>
      </c>
      <c r="BT366" s="39" t="str">
        <f t="shared" si="240"/>
        <v/>
      </c>
      <c r="BU366" s="39" t="str">
        <f t="shared" si="241"/>
        <v/>
      </c>
      <c r="BV366" s="39" t="str">
        <f t="shared" si="242"/>
        <v/>
      </c>
      <c r="BW366" s="39" t="str">
        <f t="shared" si="243"/>
        <v/>
      </c>
      <c r="BX366" s="39" t="str">
        <f t="shared" si="244"/>
        <v/>
      </c>
      <c r="BY366" s="39" t="str">
        <f t="shared" si="245"/>
        <v/>
      </c>
      <c r="BZ366" s="39" t="str">
        <f t="shared" si="246"/>
        <v/>
      </c>
      <c r="CA366" s="39" t="str">
        <f t="shared" si="247"/>
        <v/>
      </c>
      <c r="CB366" s="39" t="str">
        <f t="shared" si="248"/>
        <v/>
      </c>
      <c r="CC366" s="39" t="str">
        <f t="shared" si="249"/>
        <v/>
      </c>
      <c r="CD366" s="39" t="str">
        <f t="shared" si="250"/>
        <v/>
      </c>
      <c r="CE366" s="39" t="str">
        <f t="shared" si="251"/>
        <v/>
      </c>
      <c r="CF366" s="39" t="str">
        <f t="shared" si="252"/>
        <v/>
      </c>
      <c r="CG366" s="39" t="str">
        <f t="shared" si="253"/>
        <v/>
      </c>
      <c r="CH366" s="39" t="str">
        <f t="shared" si="254"/>
        <v/>
      </c>
      <c r="CI366" s="39" t="str">
        <f t="shared" si="255"/>
        <v/>
      </c>
    </row>
    <row r="367" spans="1:87">
      <c r="A367" s="18"/>
      <c r="B367" s="15" t="str">
        <f>'Gene Table'!E366</f>
        <v>NC</v>
      </c>
      <c r="C367" s="15" t="str">
        <f>'Gene Table'!B366</f>
        <v>P04</v>
      </c>
      <c r="D367" s="16" t="str">
        <f>IF(SUM('Test Sample Data'!D$3:D$98)&gt;10,IF(AND(ISNUMBER('Test Sample Data'!D366),'Test Sample Data'!D366&lt;$B$1,'Test Sample Data'!D366&gt;0),'Test Sample Data'!D366,$B$1),"")</f>
        <v/>
      </c>
      <c r="E367" s="17" t="str">
        <f>IF(SUM('Test Sample Data'!E$3:E$98)&gt;10,IF(AND(ISNUMBER('Test Sample Data'!E366),'Test Sample Data'!E366&lt;$B$1,'Test Sample Data'!E366&gt;0),'Test Sample Data'!E366,$B$1),"")</f>
        <v/>
      </c>
      <c r="F367" s="17" t="str">
        <f>IF(SUM('Test Sample Data'!F$3:F$98)&gt;10,IF(AND(ISNUMBER('Test Sample Data'!F366),'Test Sample Data'!F366&lt;$B$1,'Test Sample Data'!F366&gt;0),'Test Sample Data'!F366,$B$1),"")</f>
        <v/>
      </c>
      <c r="G367" s="17" t="str">
        <f>IF(SUM('Test Sample Data'!G$3:G$98)&gt;10,IF(AND(ISNUMBER('Test Sample Data'!G366),'Test Sample Data'!G366&lt;$B$1,'Test Sample Data'!G366&gt;0),'Test Sample Data'!G366,$B$1),"")</f>
        <v/>
      </c>
      <c r="H367" s="17" t="str">
        <f>IF(SUM('Test Sample Data'!H$3:H$98)&gt;10,IF(AND(ISNUMBER('Test Sample Data'!H366),'Test Sample Data'!H366&lt;$B$1,'Test Sample Data'!H366&gt;0),'Test Sample Data'!H366,$B$1),"")</f>
        <v/>
      </c>
      <c r="I367" s="17" t="str">
        <f>IF(SUM('Test Sample Data'!I$3:I$98)&gt;10,IF(AND(ISNUMBER('Test Sample Data'!I366),'Test Sample Data'!I366&lt;$B$1,'Test Sample Data'!I366&gt;0),'Test Sample Data'!I366,$B$1),"")</f>
        <v/>
      </c>
      <c r="J367" s="17" t="str">
        <f>IF(SUM('Test Sample Data'!J$3:J$98)&gt;10,IF(AND(ISNUMBER('Test Sample Data'!J366),'Test Sample Data'!J366&lt;$B$1,'Test Sample Data'!J366&gt;0),'Test Sample Data'!J366,$B$1),"")</f>
        <v/>
      </c>
      <c r="K367" s="17" t="str">
        <f>IF(SUM('Test Sample Data'!K$3:K$98)&gt;10,IF(AND(ISNUMBER('Test Sample Data'!K366),'Test Sample Data'!K366&lt;$B$1,'Test Sample Data'!K366&gt;0),'Test Sample Data'!K366,$B$1),"")</f>
        <v/>
      </c>
      <c r="L367" s="17" t="str">
        <f>IF(SUM('Test Sample Data'!L$3:L$98)&gt;10,IF(AND(ISNUMBER('Test Sample Data'!L366),'Test Sample Data'!L366&lt;$B$1,'Test Sample Data'!L366&gt;0),'Test Sample Data'!L366,$B$1),"")</f>
        <v/>
      </c>
      <c r="M367" s="17" t="str">
        <f>IF(SUM('Test Sample Data'!M$3:M$98)&gt;10,IF(AND(ISNUMBER('Test Sample Data'!M366),'Test Sample Data'!M366&lt;$B$1,'Test Sample Data'!M366&gt;0),'Test Sample Data'!M366,$B$1),"")</f>
        <v/>
      </c>
      <c r="N367" s="17" t="str">
        <f>'Gene Table'!E366</f>
        <v>NC</v>
      </c>
      <c r="O367" s="17" t="str">
        <f>'Gene Table'!B366</f>
        <v>P04</v>
      </c>
      <c r="P367" s="17" t="str">
        <f>IF(SUM('Control Sample Data'!D$3:D$98)&gt;10,IF(AND(ISNUMBER('Control Sample Data'!D366),'Control Sample Data'!D366&lt;$B$1,'Control Sample Data'!D366&gt;0),'Control Sample Data'!D366,$B$1),"")</f>
        <v/>
      </c>
      <c r="Q367" s="17" t="str">
        <f>IF(SUM('Control Sample Data'!E$3:E$98)&gt;10,IF(AND(ISNUMBER('Control Sample Data'!E366),'Control Sample Data'!E366&lt;$B$1,'Control Sample Data'!E366&gt;0),'Control Sample Data'!E366,$B$1),"")</f>
        <v/>
      </c>
      <c r="R367" s="17" t="str">
        <f>IF(SUM('Control Sample Data'!F$3:F$98)&gt;10,IF(AND(ISNUMBER('Control Sample Data'!F366),'Control Sample Data'!F366&lt;$B$1,'Control Sample Data'!F366&gt;0),'Control Sample Data'!F366,$B$1),"")</f>
        <v/>
      </c>
      <c r="S367" s="17" t="str">
        <f>IF(SUM('Control Sample Data'!G$3:G$98)&gt;10,IF(AND(ISNUMBER('Control Sample Data'!G366),'Control Sample Data'!G366&lt;$B$1,'Control Sample Data'!G366&gt;0),'Control Sample Data'!G366,$B$1),"")</f>
        <v/>
      </c>
      <c r="T367" s="17" t="str">
        <f>IF(SUM('Control Sample Data'!H$3:H$98)&gt;10,IF(AND(ISNUMBER('Control Sample Data'!H366),'Control Sample Data'!H366&lt;$B$1,'Control Sample Data'!H366&gt;0),'Control Sample Data'!H366,$B$1),"")</f>
        <v/>
      </c>
      <c r="U367" s="17" t="str">
        <f>IF(SUM('Control Sample Data'!I$3:I$98)&gt;10,IF(AND(ISNUMBER('Control Sample Data'!I366),'Control Sample Data'!I366&lt;$B$1,'Control Sample Data'!I366&gt;0),'Control Sample Data'!I366,$B$1),"")</f>
        <v/>
      </c>
      <c r="V367" s="17" t="str">
        <f>IF(SUM('Control Sample Data'!J$3:J$98)&gt;10,IF(AND(ISNUMBER('Control Sample Data'!J366),'Control Sample Data'!J366&lt;$B$1,'Control Sample Data'!J366&gt;0),'Control Sample Data'!J366,$B$1),"")</f>
        <v/>
      </c>
      <c r="W367" s="17" t="str">
        <f>IF(SUM('Control Sample Data'!K$3:K$98)&gt;10,IF(AND(ISNUMBER('Control Sample Data'!K366),'Control Sample Data'!K366&lt;$B$1,'Control Sample Data'!K366&gt;0),'Control Sample Data'!K366,$B$1),"")</f>
        <v/>
      </c>
      <c r="X367" s="17" t="str">
        <f>IF(SUM('Control Sample Data'!L$3:L$98)&gt;10,IF(AND(ISNUMBER('Control Sample Data'!L366),'Control Sample Data'!L366&lt;$B$1,'Control Sample Data'!L366&gt;0),'Control Sample Data'!L366,$B$1),"")</f>
        <v/>
      </c>
      <c r="Y367" s="17" t="str">
        <f>IF(SUM('Control Sample Data'!M$3:M$98)&gt;10,IF(AND(ISNUMBER('Control Sample Data'!M366),'Control Sample Data'!M366&lt;$B$1,'Control Sample Data'!M366&gt;0),'Control Sample Data'!M366,$B$1),"")</f>
        <v/>
      </c>
      <c r="AT367" s="36" t="str">
        <f t="shared" si="216"/>
        <v/>
      </c>
      <c r="AU367" s="36" t="str">
        <f t="shared" si="217"/>
        <v/>
      </c>
      <c r="AV367" s="36" t="str">
        <f t="shared" si="218"/>
        <v/>
      </c>
      <c r="AW367" s="36" t="str">
        <f t="shared" si="219"/>
        <v/>
      </c>
      <c r="AX367" s="36" t="str">
        <f t="shared" si="220"/>
        <v/>
      </c>
      <c r="AY367" s="36" t="str">
        <f t="shared" si="221"/>
        <v/>
      </c>
      <c r="AZ367" s="36" t="str">
        <f t="shared" si="222"/>
        <v/>
      </c>
      <c r="BA367" s="36" t="str">
        <f t="shared" si="223"/>
        <v/>
      </c>
      <c r="BB367" s="36" t="str">
        <f t="shared" si="224"/>
        <v/>
      </c>
      <c r="BC367" s="36" t="str">
        <f t="shared" si="225"/>
        <v/>
      </c>
      <c r="BD367" s="36" t="str">
        <f t="shared" si="226"/>
        <v/>
      </c>
      <c r="BE367" s="36" t="str">
        <f t="shared" si="227"/>
        <v/>
      </c>
      <c r="BF367" s="36" t="str">
        <f t="shared" si="228"/>
        <v/>
      </c>
      <c r="BG367" s="36" t="str">
        <f t="shared" si="229"/>
        <v/>
      </c>
      <c r="BH367" s="36" t="str">
        <f t="shared" si="230"/>
        <v/>
      </c>
      <c r="BI367" s="36" t="str">
        <f t="shared" si="231"/>
        <v/>
      </c>
      <c r="BJ367" s="36" t="str">
        <f t="shared" si="232"/>
        <v/>
      </c>
      <c r="BK367" s="36" t="str">
        <f t="shared" si="233"/>
        <v/>
      </c>
      <c r="BL367" s="36" t="str">
        <f t="shared" si="234"/>
        <v/>
      </c>
      <c r="BM367" s="36" t="str">
        <f t="shared" si="235"/>
        <v/>
      </c>
      <c r="BN367" s="38" t="e">
        <f t="shared" si="256"/>
        <v>#DIV/0!</v>
      </c>
      <c r="BO367" s="38" t="e">
        <f t="shared" si="257"/>
        <v>#DIV/0!</v>
      </c>
      <c r="BP367" s="39" t="str">
        <f t="shared" si="236"/>
        <v/>
      </c>
      <c r="BQ367" s="39" t="str">
        <f t="shared" si="237"/>
        <v/>
      </c>
      <c r="BR367" s="39" t="str">
        <f t="shared" si="238"/>
        <v/>
      </c>
      <c r="BS367" s="39" t="str">
        <f t="shared" si="239"/>
        <v/>
      </c>
      <c r="BT367" s="39" t="str">
        <f t="shared" si="240"/>
        <v/>
      </c>
      <c r="BU367" s="39" t="str">
        <f t="shared" si="241"/>
        <v/>
      </c>
      <c r="BV367" s="39" t="str">
        <f t="shared" si="242"/>
        <v/>
      </c>
      <c r="BW367" s="39" t="str">
        <f t="shared" si="243"/>
        <v/>
      </c>
      <c r="BX367" s="39" t="str">
        <f t="shared" si="244"/>
        <v/>
      </c>
      <c r="BY367" s="39" t="str">
        <f t="shared" si="245"/>
        <v/>
      </c>
      <c r="BZ367" s="39" t="str">
        <f t="shared" si="246"/>
        <v/>
      </c>
      <c r="CA367" s="39" t="str">
        <f t="shared" si="247"/>
        <v/>
      </c>
      <c r="CB367" s="39" t="str">
        <f t="shared" si="248"/>
        <v/>
      </c>
      <c r="CC367" s="39" t="str">
        <f t="shared" si="249"/>
        <v/>
      </c>
      <c r="CD367" s="39" t="str">
        <f t="shared" si="250"/>
        <v/>
      </c>
      <c r="CE367" s="39" t="str">
        <f t="shared" si="251"/>
        <v/>
      </c>
      <c r="CF367" s="39" t="str">
        <f t="shared" si="252"/>
        <v/>
      </c>
      <c r="CG367" s="39" t="str">
        <f t="shared" si="253"/>
        <v/>
      </c>
      <c r="CH367" s="39" t="str">
        <f t="shared" si="254"/>
        <v/>
      </c>
      <c r="CI367" s="39" t="str">
        <f t="shared" si="255"/>
        <v/>
      </c>
    </row>
    <row r="368" spans="1:87">
      <c r="A368" s="18"/>
      <c r="B368" s="15" t="str">
        <f>'Gene Table'!E367</f>
        <v>HK1</v>
      </c>
      <c r="C368" s="15" t="str">
        <f>'Gene Table'!B367</f>
        <v>P05</v>
      </c>
      <c r="D368" s="16" t="str">
        <f>IF(SUM('Test Sample Data'!D$3:D$98)&gt;10,IF(AND(ISNUMBER('Test Sample Data'!D367),'Test Sample Data'!D367&lt;$B$1,'Test Sample Data'!D367&gt;0),'Test Sample Data'!D367,$B$1),"")</f>
        <v/>
      </c>
      <c r="E368" s="17" t="str">
        <f>IF(SUM('Test Sample Data'!E$3:E$98)&gt;10,IF(AND(ISNUMBER('Test Sample Data'!E367),'Test Sample Data'!E367&lt;$B$1,'Test Sample Data'!E367&gt;0),'Test Sample Data'!E367,$B$1),"")</f>
        <v/>
      </c>
      <c r="F368" s="17" t="str">
        <f>IF(SUM('Test Sample Data'!F$3:F$98)&gt;10,IF(AND(ISNUMBER('Test Sample Data'!F367),'Test Sample Data'!F367&lt;$B$1,'Test Sample Data'!F367&gt;0),'Test Sample Data'!F367,$B$1),"")</f>
        <v/>
      </c>
      <c r="G368" s="17" t="str">
        <f>IF(SUM('Test Sample Data'!G$3:G$98)&gt;10,IF(AND(ISNUMBER('Test Sample Data'!G367),'Test Sample Data'!G367&lt;$B$1,'Test Sample Data'!G367&gt;0),'Test Sample Data'!G367,$B$1),"")</f>
        <v/>
      </c>
      <c r="H368" s="17" t="str">
        <f>IF(SUM('Test Sample Data'!H$3:H$98)&gt;10,IF(AND(ISNUMBER('Test Sample Data'!H367),'Test Sample Data'!H367&lt;$B$1,'Test Sample Data'!H367&gt;0),'Test Sample Data'!H367,$B$1),"")</f>
        <v/>
      </c>
      <c r="I368" s="17" t="str">
        <f>IF(SUM('Test Sample Data'!I$3:I$98)&gt;10,IF(AND(ISNUMBER('Test Sample Data'!I367),'Test Sample Data'!I367&lt;$B$1,'Test Sample Data'!I367&gt;0),'Test Sample Data'!I367,$B$1),"")</f>
        <v/>
      </c>
      <c r="J368" s="17" t="str">
        <f>IF(SUM('Test Sample Data'!J$3:J$98)&gt;10,IF(AND(ISNUMBER('Test Sample Data'!J367),'Test Sample Data'!J367&lt;$B$1,'Test Sample Data'!J367&gt;0),'Test Sample Data'!J367,$B$1),"")</f>
        <v/>
      </c>
      <c r="K368" s="17" t="str">
        <f>IF(SUM('Test Sample Data'!K$3:K$98)&gt;10,IF(AND(ISNUMBER('Test Sample Data'!K367),'Test Sample Data'!K367&lt;$B$1,'Test Sample Data'!K367&gt;0),'Test Sample Data'!K367,$B$1),"")</f>
        <v/>
      </c>
      <c r="L368" s="17" t="str">
        <f>IF(SUM('Test Sample Data'!L$3:L$98)&gt;10,IF(AND(ISNUMBER('Test Sample Data'!L367),'Test Sample Data'!L367&lt;$B$1,'Test Sample Data'!L367&gt;0),'Test Sample Data'!L367,$B$1),"")</f>
        <v/>
      </c>
      <c r="M368" s="17" t="str">
        <f>IF(SUM('Test Sample Data'!M$3:M$98)&gt;10,IF(AND(ISNUMBER('Test Sample Data'!M367),'Test Sample Data'!M367&lt;$B$1,'Test Sample Data'!M367&gt;0),'Test Sample Data'!M367,$B$1),"")</f>
        <v/>
      </c>
      <c r="N368" s="17" t="str">
        <f>'Gene Table'!E367</f>
        <v>HK1</v>
      </c>
      <c r="O368" s="17" t="str">
        <f>'Gene Table'!B367</f>
        <v>P05</v>
      </c>
      <c r="P368" s="17" t="str">
        <f>IF(SUM('Control Sample Data'!D$3:D$98)&gt;10,IF(AND(ISNUMBER('Control Sample Data'!D367),'Control Sample Data'!D367&lt;$B$1,'Control Sample Data'!D367&gt;0),'Control Sample Data'!D367,$B$1),"")</f>
        <v/>
      </c>
      <c r="Q368" s="17" t="str">
        <f>IF(SUM('Control Sample Data'!E$3:E$98)&gt;10,IF(AND(ISNUMBER('Control Sample Data'!E367),'Control Sample Data'!E367&lt;$B$1,'Control Sample Data'!E367&gt;0),'Control Sample Data'!E367,$B$1),"")</f>
        <v/>
      </c>
      <c r="R368" s="17" t="str">
        <f>IF(SUM('Control Sample Data'!F$3:F$98)&gt;10,IF(AND(ISNUMBER('Control Sample Data'!F367),'Control Sample Data'!F367&lt;$B$1,'Control Sample Data'!F367&gt;0),'Control Sample Data'!F367,$B$1),"")</f>
        <v/>
      </c>
      <c r="S368" s="17" t="str">
        <f>IF(SUM('Control Sample Data'!G$3:G$98)&gt;10,IF(AND(ISNUMBER('Control Sample Data'!G367),'Control Sample Data'!G367&lt;$B$1,'Control Sample Data'!G367&gt;0),'Control Sample Data'!G367,$B$1),"")</f>
        <v/>
      </c>
      <c r="T368" s="17" t="str">
        <f>IF(SUM('Control Sample Data'!H$3:H$98)&gt;10,IF(AND(ISNUMBER('Control Sample Data'!H367),'Control Sample Data'!H367&lt;$B$1,'Control Sample Data'!H367&gt;0),'Control Sample Data'!H367,$B$1),"")</f>
        <v/>
      </c>
      <c r="U368" s="17" t="str">
        <f>IF(SUM('Control Sample Data'!I$3:I$98)&gt;10,IF(AND(ISNUMBER('Control Sample Data'!I367),'Control Sample Data'!I367&lt;$B$1,'Control Sample Data'!I367&gt;0),'Control Sample Data'!I367,$B$1),"")</f>
        <v/>
      </c>
      <c r="V368" s="17" t="str">
        <f>IF(SUM('Control Sample Data'!J$3:J$98)&gt;10,IF(AND(ISNUMBER('Control Sample Data'!J367),'Control Sample Data'!J367&lt;$B$1,'Control Sample Data'!J367&gt;0),'Control Sample Data'!J367,$B$1),"")</f>
        <v/>
      </c>
      <c r="W368" s="17" t="str">
        <f>IF(SUM('Control Sample Data'!K$3:K$98)&gt;10,IF(AND(ISNUMBER('Control Sample Data'!K367),'Control Sample Data'!K367&lt;$B$1,'Control Sample Data'!K367&gt;0),'Control Sample Data'!K367,$B$1),"")</f>
        <v/>
      </c>
      <c r="X368" s="17" t="str">
        <f>IF(SUM('Control Sample Data'!L$3:L$98)&gt;10,IF(AND(ISNUMBER('Control Sample Data'!L367),'Control Sample Data'!L367&lt;$B$1,'Control Sample Data'!L367&gt;0),'Control Sample Data'!L367,$B$1),"")</f>
        <v/>
      </c>
      <c r="Y368" s="17" t="str">
        <f>IF(SUM('Control Sample Data'!M$3:M$98)&gt;10,IF(AND(ISNUMBER('Control Sample Data'!M367),'Control Sample Data'!M367&lt;$B$1,'Control Sample Data'!M367&gt;0),'Control Sample Data'!M367,$B$1),"")</f>
        <v/>
      </c>
      <c r="AT368" s="36" t="str">
        <f t="shared" si="216"/>
        <v/>
      </c>
      <c r="AU368" s="36" t="str">
        <f t="shared" si="217"/>
        <v/>
      </c>
      <c r="AV368" s="36" t="str">
        <f t="shared" si="218"/>
        <v/>
      </c>
      <c r="AW368" s="36" t="str">
        <f t="shared" si="219"/>
        <v/>
      </c>
      <c r="AX368" s="36" t="str">
        <f t="shared" si="220"/>
        <v/>
      </c>
      <c r="AY368" s="36" t="str">
        <f t="shared" si="221"/>
        <v/>
      </c>
      <c r="AZ368" s="36" t="str">
        <f t="shared" si="222"/>
        <v/>
      </c>
      <c r="BA368" s="36" t="str">
        <f t="shared" si="223"/>
        <v/>
      </c>
      <c r="BB368" s="36" t="str">
        <f t="shared" si="224"/>
        <v/>
      </c>
      <c r="BC368" s="36" t="str">
        <f t="shared" si="225"/>
        <v/>
      </c>
      <c r="BD368" s="36" t="str">
        <f t="shared" si="226"/>
        <v/>
      </c>
      <c r="BE368" s="36" t="str">
        <f t="shared" si="227"/>
        <v/>
      </c>
      <c r="BF368" s="36" t="str">
        <f t="shared" si="228"/>
        <v/>
      </c>
      <c r="BG368" s="36" t="str">
        <f t="shared" si="229"/>
        <v/>
      </c>
      <c r="BH368" s="36" t="str">
        <f t="shared" si="230"/>
        <v/>
      </c>
      <c r="BI368" s="36" t="str">
        <f t="shared" si="231"/>
        <v/>
      </c>
      <c r="BJ368" s="36" t="str">
        <f t="shared" si="232"/>
        <v/>
      </c>
      <c r="BK368" s="36" t="str">
        <f t="shared" si="233"/>
        <v/>
      </c>
      <c r="BL368" s="36" t="str">
        <f t="shared" si="234"/>
        <v/>
      </c>
      <c r="BM368" s="36" t="str">
        <f t="shared" si="235"/>
        <v/>
      </c>
      <c r="BN368" s="38" t="e">
        <f t="shared" si="256"/>
        <v>#DIV/0!</v>
      </c>
      <c r="BO368" s="38" t="e">
        <f t="shared" si="257"/>
        <v>#DIV/0!</v>
      </c>
      <c r="BP368" s="39" t="str">
        <f t="shared" si="236"/>
        <v/>
      </c>
      <c r="BQ368" s="39" t="str">
        <f t="shared" si="237"/>
        <v/>
      </c>
      <c r="BR368" s="39" t="str">
        <f t="shared" si="238"/>
        <v/>
      </c>
      <c r="BS368" s="39" t="str">
        <f t="shared" si="239"/>
        <v/>
      </c>
      <c r="BT368" s="39" t="str">
        <f t="shared" si="240"/>
        <v/>
      </c>
      <c r="BU368" s="39" t="str">
        <f t="shared" si="241"/>
        <v/>
      </c>
      <c r="BV368" s="39" t="str">
        <f t="shared" si="242"/>
        <v/>
      </c>
      <c r="BW368" s="39" t="str">
        <f t="shared" si="243"/>
        <v/>
      </c>
      <c r="BX368" s="39" t="str">
        <f t="shared" si="244"/>
        <v/>
      </c>
      <c r="BY368" s="39" t="str">
        <f t="shared" si="245"/>
        <v/>
      </c>
      <c r="BZ368" s="39" t="str">
        <f t="shared" si="246"/>
        <v/>
      </c>
      <c r="CA368" s="39" t="str">
        <f t="shared" si="247"/>
        <v/>
      </c>
      <c r="CB368" s="39" t="str">
        <f t="shared" si="248"/>
        <v/>
      </c>
      <c r="CC368" s="39" t="str">
        <f t="shared" si="249"/>
        <v/>
      </c>
      <c r="CD368" s="39" t="str">
        <f t="shared" si="250"/>
        <v/>
      </c>
      <c r="CE368" s="39" t="str">
        <f t="shared" si="251"/>
        <v/>
      </c>
      <c r="CF368" s="39" t="str">
        <f t="shared" si="252"/>
        <v/>
      </c>
      <c r="CG368" s="39" t="str">
        <f t="shared" si="253"/>
        <v/>
      </c>
      <c r="CH368" s="39" t="str">
        <f t="shared" si="254"/>
        <v/>
      </c>
      <c r="CI368" s="39" t="str">
        <f t="shared" si="255"/>
        <v/>
      </c>
    </row>
    <row r="369" spans="1:87">
      <c r="A369" s="18"/>
      <c r="B369" s="15" t="str">
        <f>'Gene Table'!E368</f>
        <v>HK1</v>
      </c>
      <c r="C369" s="15" t="str">
        <f>'Gene Table'!B368</f>
        <v>P06</v>
      </c>
      <c r="D369" s="16" t="str">
        <f>IF(SUM('Test Sample Data'!D$3:D$98)&gt;10,IF(AND(ISNUMBER('Test Sample Data'!D368),'Test Sample Data'!D368&lt;$B$1,'Test Sample Data'!D368&gt;0),'Test Sample Data'!D368,$B$1),"")</f>
        <v/>
      </c>
      <c r="E369" s="17" t="str">
        <f>IF(SUM('Test Sample Data'!E$3:E$98)&gt;10,IF(AND(ISNUMBER('Test Sample Data'!E368),'Test Sample Data'!E368&lt;$B$1,'Test Sample Data'!E368&gt;0),'Test Sample Data'!E368,$B$1),"")</f>
        <v/>
      </c>
      <c r="F369" s="17" t="str">
        <f>IF(SUM('Test Sample Data'!F$3:F$98)&gt;10,IF(AND(ISNUMBER('Test Sample Data'!F368),'Test Sample Data'!F368&lt;$B$1,'Test Sample Data'!F368&gt;0),'Test Sample Data'!F368,$B$1),"")</f>
        <v/>
      </c>
      <c r="G369" s="17" t="str">
        <f>IF(SUM('Test Sample Data'!G$3:G$98)&gt;10,IF(AND(ISNUMBER('Test Sample Data'!G368),'Test Sample Data'!G368&lt;$B$1,'Test Sample Data'!G368&gt;0),'Test Sample Data'!G368,$B$1),"")</f>
        <v/>
      </c>
      <c r="H369" s="17" t="str">
        <f>IF(SUM('Test Sample Data'!H$3:H$98)&gt;10,IF(AND(ISNUMBER('Test Sample Data'!H368),'Test Sample Data'!H368&lt;$B$1,'Test Sample Data'!H368&gt;0),'Test Sample Data'!H368,$B$1),"")</f>
        <v/>
      </c>
      <c r="I369" s="17" t="str">
        <f>IF(SUM('Test Sample Data'!I$3:I$98)&gt;10,IF(AND(ISNUMBER('Test Sample Data'!I368),'Test Sample Data'!I368&lt;$B$1,'Test Sample Data'!I368&gt;0),'Test Sample Data'!I368,$B$1),"")</f>
        <v/>
      </c>
      <c r="J369" s="17" t="str">
        <f>IF(SUM('Test Sample Data'!J$3:J$98)&gt;10,IF(AND(ISNUMBER('Test Sample Data'!J368),'Test Sample Data'!J368&lt;$B$1,'Test Sample Data'!J368&gt;0),'Test Sample Data'!J368,$B$1),"")</f>
        <v/>
      </c>
      <c r="K369" s="17" t="str">
        <f>IF(SUM('Test Sample Data'!K$3:K$98)&gt;10,IF(AND(ISNUMBER('Test Sample Data'!K368),'Test Sample Data'!K368&lt;$B$1,'Test Sample Data'!K368&gt;0),'Test Sample Data'!K368,$B$1),"")</f>
        <v/>
      </c>
      <c r="L369" s="17" t="str">
        <f>IF(SUM('Test Sample Data'!L$3:L$98)&gt;10,IF(AND(ISNUMBER('Test Sample Data'!L368),'Test Sample Data'!L368&lt;$B$1,'Test Sample Data'!L368&gt;0),'Test Sample Data'!L368,$B$1),"")</f>
        <v/>
      </c>
      <c r="M369" s="17" t="str">
        <f>IF(SUM('Test Sample Data'!M$3:M$98)&gt;10,IF(AND(ISNUMBER('Test Sample Data'!M368),'Test Sample Data'!M368&lt;$B$1,'Test Sample Data'!M368&gt;0),'Test Sample Data'!M368,$B$1),"")</f>
        <v/>
      </c>
      <c r="N369" s="17" t="str">
        <f>'Gene Table'!E368</f>
        <v>HK1</v>
      </c>
      <c r="O369" s="17" t="str">
        <f>'Gene Table'!B368</f>
        <v>P06</v>
      </c>
      <c r="P369" s="17" t="str">
        <f>IF(SUM('Control Sample Data'!D$3:D$98)&gt;10,IF(AND(ISNUMBER('Control Sample Data'!D368),'Control Sample Data'!D368&lt;$B$1,'Control Sample Data'!D368&gt;0),'Control Sample Data'!D368,$B$1),"")</f>
        <v/>
      </c>
      <c r="Q369" s="17" t="str">
        <f>IF(SUM('Control Sample Data'!E$3:E$98)&gt;10,IF(AND(ISNUMBER('Control Sample Data'!E368),'Control Sample Data'!E368&lt;$B$1,'Control Sample Data'!E368&gt;0),'Control Sample Data'!E368,$B$1),"")</f>
        <v/>
      </c>
      <c r="R369" s="17" t="str">
        <f>IF(SUM('Control Sample Data'!F$3:F$98)&gt;10,IF(AND(ISNUMBER('Control Sample Data'!F368),'Control Sample Data'!F368&lt;$B$1,'Control Sample Data'!F368&gt;0),'Control Sample Data'!F368,$B$1),"")</f>
        <v/>
      </c>
      <c r="S369" s="17" t="str">
        <f>IF(SUM('Control Sample Data'!G$3:G$98)&gt;10,IF(AND(ISNUMBER('Control Sample Data'!G368),'Control Sample Data'!G368&lt;$B$1,'Control Sample Data'!G368&gt;0),'Control Sample Data'!G368,$B$1),"")</f>
        <v/>
      </c>
      <c r="T369" s="17" t="str">
        <f>IF(SUM('Control Sample Data'!H$3:H$98)&gt;10,IF(AND(ISNUMBER('Control Sample Data'!H368),'Control Sample Data'!H368&lt;$B$1,'Control Sample Data'!H368&gt;0),'Control Sample Data'!H368,$B$1),"")</f>
        <v/>
      </c>
      <c r="U369" s="17" t="str">
        <f>IF(SUM('Control Sample Data'!I$3:I$98)&gt;10,IF(AND(ISNUMBER('Control Sample Data'!I368),'Control Sample Data'!I368&lt;$B$1,'Control Sample Data'!I368&gt;0),'Control Sample Data'!I368,$B$1),"")</f>
        <v/>
      </c>
      <c r="V369" s="17" t="str">
        <f>IF(SUM('Control Sample Data'!J$3:J$98)&gt;10,IF(AND(ISNUMBER('Control Sample Data'!J368),'Control Sample Data'!J368&lt;$B$1,'Control Sample Data'!J368&gt;0),'Control Sample Data'!J368,$B$1),"")</f>
        <v/>
      </c>
      <c r="W369" s="17" t="str">
        <f>IF(SUM('Control Sample Data'!K$3:K$98)&gt;10,IF(AND(ISNUMBER('Control Sample Data'!K368),'Control Sample Data'!K368&lt;$B$1,'Control Sample Data'!K368&gt;0),'Control Sample Data'!K368,$B$1),"")</f>
        <v/>
      </c>
      <c r="X369" s="17" t="str">
        <f>IF(SUM('Control Sample Data'!L$3:L$98)&gt;10,IF(AND(ISNUMBER('Control Sample Data'!L368),'Control Sample Data'!L368&lt;$B$1,'Control Sample Data'!L368&gt;0),'Control Sample Data'!L368,$B$1),"")</f>
        <v/>
      </c>
      <c r="Y369" s="17" t="str">
        <f>IF(SUM('Control Sample Data'!M$3:M$98)&gt;10,IF(AND(ISNUMBER('Control Sample Data'!M368),'Control Sample Data'!M368&lt;$B$1,'Control Sample Data'!M368&gt;0),'Control Sample Data'!M368,$B$1),"")</f>
        <v/>
      </c>
      <c r="AT369" s="36" t="str">
        <f t="shared" si="216"/>
        <v/>
      </c>
      <c r="AU369" s="36" t="str">
        <f t="shared" si="217"/>
        <v/>
      </c>
      <c r="AV369" s="36" t="str">
        <f t="shared" si="218"/>
        <v/>
      </c>
      <c r="AW369" s="36" t="str">
        <f t="shared" si="219"/>
        <v/>
      </c>
      <c r="AX369" s="36" t="str">
        <f t="shared" si="220"/>
        <v/>
      </c>
      <c r="AY369" s="36" t="str">
        <f t="shared" si="221"/>
        <v/>
      </c>
      <c r="AZ369" s="36" t="str">
        <f t="shared" si="222"/>
        <v/>
      </c>
      <c r="BA369" s="36" t="str">
        <f t="shared" si="223"/>
        <v/>
      </c>
      <c r="BB369" s="36" t="str">
        <f t="shared" si="224"/>
        <v/>
      </c>
      <c r="BC369" s="36" t="str">
        <f t="shared" si="225"/>
        <v/>
      </c>
      <c r="BD369" s="36" t="str">
        <f t="shared" si="226"/>
        <v/>
      </c>
      <c r="BE369" s="36" t="str">
        <f t="shared" si="227"/>
        <v/>
      </c>
      <c r="BF369" s="36" t="str">
        <f t="shared" si="228"/>
        <v/>
      </c>
      <c r="BG369" s="36" t="str">
        <f t="shared" si="229"/>
        <v/>
      </c>
      <c r="BH369" s="36" t="str">
        <f t="shared" si="230"/>
        <v/>
      </c>
      <c r="BI369" s="36" t="str">
        <f t="shared" si="231"/>
        <v/>
      </c>
      <c r="BJ369" s="36" t="str">
        <f t="shared" si="232"/>
        <v/>
      </c>
      <c r="BK369" s="36" t="str">
        <f t="shared" si="233"/>
        <v/>
      </c>
      <c r="BL369" s="36" t="str">
        <f t="shared" si="234"/>
        <v/>
      </c>
      <c r="BM369" s="36" t="str">
        <f t="shared" si="235"/>
        <v/>
      </c>
      <c r="BN369" s="38" t="e">
        <f t="shared" si="256"/>
        <v>#DIV/0!</v>
      </c>
      <c r="BO369" s="38" t="e">
        <f t="shared" si="257"/>
        <v>#DIV/0!</v>
      </c>
      <c r="BP369" s="39" t="str">
        <f t="shared" si="236"/>
        <v/>
      </c>
      <c r="BQ369" s="39" t="str">
        <f t="shared" si="237"/>
        <v/>
      </c>
      <c r="BR369" s="39" t="str">
        <f t="shared" si="238"/>
        <v/>
      </c>
      <c r="BS369" s="39" t="str">
        <f t="shared" si="239"/>
        <v/>
      </c>
      <c r="BT369" s="39" t="str">
        <f t="shared" si="240"/>
        <v/>
      </c>
      <c r="BU369" s="39" t="str">
        <f t="shared" si="241"/>
        <v/>
      </c>
      <c r="BV369" s="39" t="str">
        <f t="shared" si="242"/>
        <v/>
      </c>
      <c r="BW369" s="39" t="str">
        <f t="shared" si="243"/>
        <v/>
      </c>
      <c r="BX369" s="39" t="str">
        <f t="shared" si="244"/>
        <v/>
      </c>
      <c r="BY369" s="39" t="str">
        <f t="shared" si="245"/>
        <v/>
      </c>
      <c r="BZ369" s="39" t="str">
        <f t="shared" si="246"/>
        <v/>
      </c>
      <c r="CA369" s="39" t="str">
        <f t="shared" si="247"/>
        <v/>
      </c>
      <c r="CB369" s="39" t="str">
        <f t="shared" si="248"/>
        <v/>
      </c>
      <c r="CC369" s="39" t="str">
        <f t="shared" si="249"/>
        <v/>
      </c>
      <c r="CD369" s="39" t="str">
        <f t="shared" si="250"/>
        <v/>
      </c>
      <c r="CE369" s="39" t="str">
        <f t="shared" si="251"/>
        <v/>
      </c>
      <c r="CF369" s="39" t="str">
        <f t="shared" si="252"/>
        <v/>
      </c>
      <c r="CG369" s="39" t="str">
        <f t="shared" si="253"/>
        <v/>
      </c>
      <c r="CH369" s="39" t="str">
        <f t="shared" si="254"/>
        <v/>
      </c>
      <c r="CI369" s="39" t="str">
        <f t="shared" si="255"/>
        <v/>
      </c>
    </row>
    <row r="370" spans="1:87">
      <c r="A370" s="18"/>
      <c r="B370" s="15" t="str">
        <f>'Gene Table'!E369</f>
        <v>HK2</v>
      </c>
      <c r="C370" s="15" t="str">
        <f>'Gene Table'!B369</f>
        <v>P07</v>
      </c>
      <c r="D370" s="16" t="str">
        <f>IF(SUM('Test Sample Data'!D$3:D$98)&gt;10,IF(AND(ISNUMBER('Test Sample Data'!D369),'Test Sample Data'!D369&lt;$B$1,'Test Sample Data'!D369&gt;0),'Test Sample Data'!D369,$B$1),"")</f>
        <v/>
      </c>
      <c r="E370" s="17" t="str">
        <f>IF(SUM('Test Sample Data'!E$3:E$98)&gt;10,IF(AND(ISNUMBER('Test Sample Data'!E369),'Test Sample Data'!E369&lt;$B$1,'Test Sample Data'!E369&gt;0),'Test Sample Data'!E369,$B$1),"")</f>
        <v/>
      </c>
      <c r="F370" s="17" t="str">
        <f>IF(SUM('Test Sample Data'!F$3:F$98)&gt;10,IF(AND(ISNUMBER('Test Sample Data'!F369),'Test Sample Data'!F369&lt;$B$1,'Test Sample Data'!F369&gt;0),'Test Sample Data'!F369,$B$1),"")</f>
        <v/>
      </c>
      <c r="G370" s="17" t="str">
        <f>IF(SUM('Test Sample Data'!G$3:G$98)&gt;10,IF(AND(ISNUMBER('Test Sample Data'!G369),'Test Sample Data'!G369&lt;$B$1,'Test Sample Data'!G369&gt;0),'Test Sample Data'!G369,$B$1),"")</f>
        <v/>
      </c>
      <c r="H370" s="17" t="str">
        <f>IF(SUM('Test Sample Data'!H$3:H$98)&gt;10,IF(AND(ISNUMBER('Test Sample Data'!H369),'Test Sample Data'!H369&lt;$B$1,'Test Sample Data'!H369&gt;0),'Test Sample Data'!H369,$B$1),"")</f>
        <v/>
      </c>
      <c r="I370" s="17" t="str">
        <f>IF(SUM('Test Sample Data'!I$3:I$98)&gt;10,IF(AND(ISNUMBER('Test Sample Data'!I369),'Test Sample Data'!I369&lt;$B$1,'Test Sample Data'!I369&gt;0),'Test Sample Data'!I369,$B$1),"")</f>
        <v/>
      </c>
      <c r="J370" s="17" t="str">
        <f>IF(SUM('Test Sample Data'!J$3:J$98)&gt;10,IF(AND(ISNUMBER('Test Sample Data'!J369),'Test Sample Data'!J369&lt;$B$1,'Test Sample Data'!J369&gt;0),'Test Sample Data'!J369,$B$1),"")</f>
        <v/>
      </c>
      <c r="K370" s="17" t="str">
        <f>IF(SUM('Test Sample Data'!K$3:K$98)&gt;10,IF(AND(ISNUMBER('Test Sample Data'!K369),'Test Sample Data'!K369&lt;$B$1,'Test Sample Data'!K369&gt;0),'Test Sample Data'!K369,$B$1),"")</f>
        <v/>
      </c>
      <c r="L370" s="17" t="str">
        <f>IF(SUM('Test Sample Data'!L$3:L$98)&gt;10,IF(AND(ISNUMBER('Test Sample Data'!L369),'Test Sample Data'!L369&lt;$B$1,'Test Sample Data'!L369&gt;0),'Test Sample Data'!L369,$B$1),"")</f>
        <v/>
      </c>
      <c r="M370" s="17" t="str">
        <f>IF(SUM('Test Sample Data'!M$3:M$98)&gt;10,IF(AND(ISNUMBER('Test Sample Data'!M369),'Test Sample Data'!M369&lt;$B$1,'Test Sample Data'!M369&gt;0),'Test Sample Data'!M369,$B$1),"")</f>
        <v/>
      </c>
      <c r="N370" s="17" t="str">
        <f>'Gene Table'!E369</f>
        <v>HK2</v>
      </c>
      <c r="O370" s="17" t="str">
        <f>'Gene Table'!B369</f>
        <v>P07</v>
      </c>
      <c r="P370" s="17" t="str">
        <f>IF(SUM('Control Sample Data'!D$3:D$98)&gt;10,IF(AND(ISNUMBER('Control Sample Data'!D369),'Control Sample Data'!D369&lt;$B$1,'Control Sample Data'!D369&gt;0),'Control Sample Data'!D369,$B$1),"")</f>
        <v/>
      </c>
      <c r="Q370" s="17" t="str">
        <f>IF(SUM('Control Sample Data'!E$3:E$98)&gt;10,IF(AND(ISNUMBER('Control Sample Data'!E369),'Control Sample Data'!E369&lt;$B$1,'Control Sample Data'!E369&gt;0),'Control Sample Data'!E369,$B$1),"")</f>
        <v/>
      </c>
      <c r="R370" s="17" t="str">
        <f>IF(SUM('Control Sample Data'!F$3:F$98)&gt;10,IF(AND(ISNUMBER('Control Sample Data'!F369),'Control Sample Data'!F369&lt;$B$1,'Control Sample Data'!F369&gt;0),'Control Sample Data'!F369,$B$1),"")</f>
        <v/>
      </c>
      <c r="S370" s="17" t="str">
        <f>IF(SUM('Control Sample Data'!G$3:G$98)&gt;10,IF(AND(ISNUMBER('Control Sample Data'!G369),'Control Sample Data'!G369&lt;$B$1,'Control Sample Data'!G369&gt;0),'Control Sample Data'!G369,$B$1),"")</f>
        <v/>
      </c>
      <c r="T370" s="17" t="str">
        <f>IF(SUM('Control Sample Data'!H$3:H$98)&gt;10,IF(AND(ISNUMBER('Control Sample Data'!H369),'Control Sample Data'!H369&lt;$B$1,'Control Sample Data'!H369&gt;0),'Control Sample Data'!H369,$B$1),"")</f>
        <v/>
      </c>
      <c r="U370" s="17" t="str">
        <f>IF(SUM('Control Sample Data'!I$3:I$98)&gt;10,IF(AND(ISNUMBER('Control Sample Data'!I369),'Control Sample Data'!I369&lt;$B$1,'Control Sample Data'!I369&gt;0),'Control Sample Data'!I369,$B$1),"")</f>
        <v/>
      </c>
      <c r="V370" s="17" t="str">
        <f>IF(SUM('Control Sample Data'!J$3:J$98)&gt;10,IF(AND(ISNUMBER('Control Sample Data'!J369),'Control Sample Data'!J369&lt;$B$1,'Control Sample Data'!J369&gt;0),'Control Sample Data'!J369,$B$1),"")</f>
        <v/>
      </c>
      <c r="W370" s="17" t="str">
        <f>IF(SUM('Control Sample Data'!K$3:K$98)&gt;10,IF(AND(ISNUMBER('Control Sample Data'!K369),'Control Sample Data'!K369&lt;$B$1,'Control Sample Data'!K369&gt;0),'Control Sample Data'!K369,$B$1),"")</f>
        <v/>
      </c>
      <c r="X370" s="17" t="str">
        <f>IF(SUM('Control Sample Data'!L$3:L$98)&gt;10,IF(AND(ISNUMBER('Control Sample Data'!L369),'Control Sample Data'!L369&lt;$B$1,'Control Sample Data'!L369&gt;0),'Control Sample Data'!L369,$B$1),"")</f>
        <v/>
      </c>
      <c r="Y370" s="17" t="str">
        <f>IF(SUM('Control Sample Data'!M$3:M$98)&gt;10,IF(AND(ISNUMBER('Control Sample Data'!M369),'Control Sample Data'!M369&lt;$B$1,'Control Sample Data'!M369&gt;0),'Control Sample Data'!M369,$B$1),"")</f>
        <v/>
      </c>
      <c r="AT370" s="36" t="str">
        <f t="shared" si="216"/>
        <v/>
      </c>
      <c r="AU370" s="36" t="str">
        <f t="shared" si="217"/>
        <v/>
      </c>
      <c r="AV370" s="36" t="str">
        <f t="shared" si="218"/>
        <v/>
      </c>
      <c r="AW370" s="36" t="str">
        <f t="shared" si="219"/>
        <v/>
      </c>
      <c r="AX370" s="36" t="str">
        <f t="shared" si="220"/>
        <v/>
      </c>
      <c r="AY370" s="36" t="str">
        <f t="shared" si="221"/>
        <v/>
      </c>
      <c r="AZ370" s="36" t="str">
        <f t="shared" si="222"/>
        <v/>
      </c>
      <c r="BA370" s="36" t="str">
        <f t="shared" si="223"/>
        <v/>
      </c>
      <c r="BB370" s="36" t="str">
        <f t="shared" si="224"/>
        <v/>
      </c>
      <c r="BC370" s="36" t="str">
        <f t="shared" si="225"/>
        <v/>
      </c>
      <c r="BD370" s="36" t="str">
        <f t="shared" si="226"/>
        <v/>
      </c>
      <c r="BE370" s="36" t="str">
        <f t="shared" si="227"/>
        <v/>
      </c>
      <c r="BF370" s="36" t="str">
        <f t="shared" si="228"/>
        <v/>
      </c>
      <c r="BG370" s="36" t="str">
        <f t="shared" si="229"/>
        <v/>
      </c>
      <c r="BH370" s="36" t="str">
        <f t="shared" si="230"/>
        <v/>
      </c>
      <c r="BI370" s="36" t="str">
        <f t="shared" si="231"/>
        <v/>
      </c>
      <c r="BJ370" s="36" t="str">
        <f t="shared" si="232"/>
        <v/>
      </c>
      <c r="BK370" s="36" t="str">
        <f t="shared" si="233"/>
        <v/>
      </c>
      <c r="BL370" s="36" t="str">
        <f t="shared" si="234"/>
        <v/>
      </c>
      <c r="BM370" s="36" t="str">
        <f t="shared" si="235"/>
        <v/>
      </c>
      <c r="BN370" s="38" t="e">
        <f t="shared" si="256"/>
        <v>#DIV/0!</v>
      </c>
      <c r="BO370" s="38" t="e">
        <f t="shared" si="257"/>
        <v>#DIV/0!</v>
      </c>
      <c r="BP370" s="39" t="str">
        <f t="shared" si="236"/>
        <v/>
      </c>
      <c r="BQ370" s="39" t="str">
        <f t="shared" si="237"/>
        <v/>
      </c>
      <c r="BR370" s="39" t="str">
        <f t="shared" si="238"/>
        <v/>
      </c>
      <c r="BS370" s="39" t="str">
        <f t="shared" si="239"/>
        <v/>
      </c>
      <c r="BT370" s="39" t="str">
        <f t="shared" si="240"/>
        <v/>
      </c>
      <c r="BU370" s="39" t="str">
        <f t="shared" si="241"/>
        <v/>
      </c>
      <c r="BV370" s="39" t="str">
        <f t="shared" si="242"/>
        <v/>
      </c>
      <c r="BW370" s="39" t="str">
        <f t="shared" si="243"/>
        <v/>
      </c>
      <c r="BX370" s="39" t="str">
        <f t="shared" si="244"/>
        <v/>
      </c>
      <c r="BY370" s="39" t="str">
        <f t="shared" si="245"/>
        <v/>
      </c>
      <c r="BZ370" s="39" t="str">
        <f t="shared" si="246"/>
        <v/>
      </c>
      <c r="CA370" s="39" t="str">
        <f t="shared" si="247"/>
        <v/>
      </c>
      <c r="CB370" s="39" t="str">
        <f t="shared" si="248"/>
        <v/>
      </c>
      <c r="CC370" s="39" t="str">
        <f t="shared" si="249"/>
        <v/>
      </c>
      <c r="CD370" s="39" t="str">
        <f t="shared" si="250"/>
        <v/>
      </c>
      <c r="CE370" s="39" t="str">
        <f t="shared" si="251"/>
        <v/>
      </c>
      <c r="CF370" s="39" t="str">
        <f t="shared" si="252"/>
        <v/>
      </c>
      <c r="CG370" s="39" t="str">
        <f t="shared" si="253"/>
        <v/>
      </c>
      <c r="CH370" s="39" t="str">
        <f t="shared" si="254"/>
        <v/>
      </c>
      <c r="CI370" s="39" t="str">
        <f t="shared" si="255"/>
        <v/>
      </c>
    </row>
    <row r="371" spans="1:87">
      <c r="A371" s="18"/>
      <c r="B371" s="15" t="str">
        <f>'Gene Table'!E370</f>
        <v>HK2</v>
      </c>
      <c r="C371" s="15" t="str">
        <f>'Gene Table'!B370</f>
        <v>P08</v>
      </c>
      <c r="D371" s="16" t="str">
        <f>IF(SUM('Test Sample Data'!D$3:D$98)&gt;10,IF(AND(ISNUMBER('Test Sample Data'!D370),'Test Sample Data'!D370&lt;$B$1,'Test Sample Data'!D370&gt;0),'Test Sample Data'!D370,$B$1),"")</f>
        <v/>
      </c>
      <c r="E371" s="17" t="str">
        <f>IF(SUM('Test Sample Data'!E$3:E$98)&gt;10,IF(AND(ISNUMBER('Test Sample Data'!E370),'Test Sample Data'!E370&lt;$B$1,'Test Sample Data'!E370&gt;0),'Test Sample Data'!E370,$B$1),"")</f>
        <v/>
      </c>
      <c r="F371" s="17" t="str">
        <f>IF(SUM('Test Sample Data'!F$3:F$98)&gt;10,IF(AND(ISNUMBER('Test Sample Data'!F370),'Test Sample Data'!F370&lt;$B$1,'Test Sample Data'!F370&gt;0),'Test Sample Data'!F370,$B$1),"")</f>
        <v/>
      </c>
      <c r="G371" s="17" t="str">
        <f>IF(SUM('Test Sample Data'!G$3:G$98)&gt;10,IF(AND(ISNUMBER('Test Sample Data'!G370),'Test Sample Data'!G370&lt;$B$1,'Test Sample Data'!G370&gt;0),'Test Sample Data'!G370,$B$1),"")</f>
        <v/>
      </c>
      <c r="H371" s="17" t="str">
        <f>IF(SUM('Test Sample Data'!H$3:H$98)&gt;10,IF(AND(ISNUMBER('Test Sample Data'!H370),'Test Sample Data'!H370&lt;$B$1,'Test Sample Data'!H370&gt;0),'Test Sample Data'!H370,$B$1),"")</f>
        <v/>
      </c>
      <c r="I371" s="17" t="str">
        <f>IF(SUM('Test Sample Data'!I$3:I$98)&gt;10,IF(AND(ISNUMBER('Test Sample Data'!I370),'Test Sample Data'!I370&lt;$B$1,'Test Sample Data'!I370&gt;0),'Test Sample Data'!I370,$B$1),"")</f>
        <v/>
      </c>
      <c r="J371" s="17" t="str">
        <f>IF(SUM('Test Sample Data'!J$3:J$98)&gt;10,IF(AND(ISNUMBER('Test Sample Data'!J370),'Test Sample Data'!J370&lt;$B$1,'Test Sample Data'!J370&gt;0),'Test Sample Data'!J370,$B$1),"")</f>
        <v/>
      </c>
      <c r="K371" s="17" t="str">
        <f>IF(SUM('Test Sample Data'!K$3:K$98)&gt;10,IF(AND(ISNUMBER('Test Sample Data'!K370),'Test Sample Data'!K370&lt;$B$1,'Test Sample Data'!K370&gt;0),'Test Sample Data'!K370,$B$1),"")</f>
        <v/>
      </c>
      <c r="L371" s="17" t="str">
        <f>IF(SUM('Test Sample Data'!L$3:L$98)&gt;10,IF(AND(ISNUMBER('Test Sample Data'!L370),'Test Sample Data'!L370&lt;$B$1,'Test Sample Data'!L370&gt;0),'Test Sample Data'!L370,$B$1),"")</f>
        <v/>
      </c>
      <c r="M371" s="17" t="str">
        <f>IF(SUM('Test Sample Data'!M$3:M$98)&gt;10,IF(AND(ISNUMBER('Test Sample Data'!M370),'Test Sample Data'!M370&lt;$B$1,'Test Sample Data'!M370&gt;0),'Test Sample Data'!M370,$B$1),"")</f>
        <v/>
      </c>
      <c r="N371" s="17" t="str">
        <f>'Gene Table'!E370</f>
        <v>HK2</v>
      </c>
      <c r="O371" s="17" t="str">
        <f>'Gene Table'!B370</f>
        <v>P08</v>
      </c>
      <c r="P371" s="17" t="str">
        <f>IF(SUM('Control Sample Data'!D$3:D$98)&gt;10,IF(AND(ISNUMBER('Control Sample Data'!D370),'Control Sample Data'!D370&lt;$B$1,'Control Sample Data'!D370&gt;0),'Control Sample Data'!D370,$B$1),"")</f>
        <v/>
      </c>
      <c r="Q371" s="17" t="str">
        <f>IF(SUM('Control Sample Data'!E$3:E$98)&gt;10,IF(AND(ISNUMBER('Control Sample Data'!E370),'Control Sample Data'!E370&lt;$B$1,'Control Sample Data'!E370&gt;0),'Control Sample Data'!E370,$B$1),"")</f>
        <v/>
      </c>
      <c r="R371" s="17" t="str">
        <f>IF(SUM('Control Sample Data'!F$3:F$98)&gt;10,IF(AND(ISNUMBER('Control Sample Data'!F370),'Control Sample Data'!F370&lt;$B$1,'Control Sample Data'!F370&gt;0),'Control Sample Data'!F370,$B$1),"")</f>
        <v/>
      </c>
      <c r="S371" s="17" t="str">
        <f>IF(SUM('Control Sample Data'!G$3:G$98)&gt;10,IF(AND(ISNUMBER('Control Sample Data'!G370),'Control Sample Data'!G370&lt;$B$1,'Control Sample Data'!G370&gt;0),'Control Sample Data'!G370,$B$1),"")</f>
        <v/>
      </c>
      <c r="T371" s="17" t="str">
        <f>IF(SUM('Control Sample Data'!H$3:H$98)&gt;10,IF(AND(ISNUMBER('Control Sample Data'!H370),'Control Sample Data'!H370&lt;$B$1,'Control Sample Data'!H370&gt;0),'Control Sample Data'!H370,$B$1),"")</f>
        <v/>
      </c>
      <c r="U371" s="17" t="str">
        <f>IF(SUM('Control Sample Data'!I$3:I$98)&gt;10,IF(AND(ISNUMBER('Control Sample Data'!I370),'Control Sample Data'!I370&lt;$B$1,'Control Sample Data'!I370&gt;0),'Control Sample Data'!I370,$B$1),"")</f>
        <v/>
      </c>
      <c r="V371" s="17" t="str">
        <f>IF(SUM('Control Sample Data'!J$3:J$98)&gt;10,IF(AND(ISNUMBER('Control Sample Data'!J370),'Control Sample Data'!J370&lt;$B$1,'Control Sample Data'!J370&gt;0),'Control Sample Data'!J370,$B$1),"")</f>
        <v/>
      </c>
      <c r="W371" s="17" t="str">
        <f>IF(SUM('Control Sample Data'!K$3:K$98)&gt;10,IF(AND(ISNUMBER('Control Sample Data'!K370),'Control Sample Data'!K370&lt;$B$1,'Control Sample Data'!K370&gt;0),'Control Sample Data'!K370,$B$1),"")</f>
        <v/>
      </c>
      <c r="X371" s="17" t="str">
        <f>IF(SUM('Control Sample Data'!L$3:L$98)&gt;10,IF(AND(ISNUMBER('Control Sample Data'!L370),'Control Sample Data'!L370&lt;$B$1,'Control Sample Data'!L370&gt;0),'Control Sample Data'!L370,$B$1),"")</f>
        <v/>
      </c>
      <c r="Y371" s="17" t="str">
        <f>IF(SUM('Control Sample Data'!M$3:M$98)&gt;10,IF(AND(ISNUMBER('Control Sample Data'!M370),'Control Sample Data'!M370&lt;$B$1,'Control Sample Data'!M370&gt;0),'Control Sample Data'!M370,$B$1),"")</f>
        <v/>
      </c>
      <c r="AT371" s="36" t="str">
        <f t="shared" si="216"/>
        <v/>
      </c>
      <c r="AU371" s="36" t="str">
        <f t="shared" si="217"/>
        <v/>
      </c>
      <c r="AV371" s="36" t="str">
        <f t="shared" si="218"/>
        <v/>
      </c>
      <c r="AW371" s="36" t="str">
        <f t="shared" si="219"/>
        <v/>
      </c>
      <c r="AX371" s="36" t="str">
        <f t="shared" si="220"/>
        <v/>
      </c>
      <c r="AY371" s="36" t="str">
        <f t="shared" si="221"/>
        <v/>
      </c>
      <c r="AZ371" s="36" t="str">
        <f t="shared" si="222"/>
        <v/>
      </c>
      <c r="BA371" s="36" t="str">
        <f t="shared" si="223"/>
        <v/>
      </c>
      <c r="BB371" s="36" t="str">
        <f t="shared" si="224"/>
        <v/>
      </c>
      <c r="BC371" s="36" t="str">
        <f t="shared" si="225"/>
        <v/>
      </c>
      <c r="BD371" s="36" t="str">
        <f t="shared" si="226"/>
        <v/>
      </c>
      <c r="BE371" s="36" t="str">
        <f t="shared" si="227"/>
        <v/>
      </c>
      <c r="BF371" s="36" t="str">
        <f t="shared" si="228"/>
        <v/>
      </c>
      <c r="BG371" s="36" t="str">
        <f t="shared" si="229"/>
        <v/>
      </c>
      <c r="BH371" s="36" t="str">
        <f t="shared" si="230"/>
        <v/>
      </c>
      <c r="BI371" s="36" t="str">
        <f t="shared" si="231"/>
        <v/>
      </c>
      <c r="BJ371" s="36" t="str">
        <f t="shared" si="232"/>
        <v/>
      </c>
      <c r="BK371" s="36" t="str">
        <f t="shared" si="233"/>
        <v/>
      </c>
      <c r="BL371" s="36" t="str">
        <f t="shared" si="234"/>
        <v/>
      </c>
      <c r="BM371" s="36" t="str">
        <f t="shared" si="235"/>
        <v/>
      </c>
      <c r="BN371" s="38" t="e">
        <f t="shared" si="256"/>
        <v>#DIV/0!</v>
      </c>
      <c r="BO371" s="38" t="e">
        <f t="shared" si="257"/>
        <v>#DIV/0!</v>
      </c>
      <c r="BP371" s="39" t="str">
        <f t="shared" si="236"/>
        <v/>
      </c>
      <c r="BQ371" s="39" t="str">
        <f t="shared" si="237"/>
        <v/>
      </c>
      <c r="BR371" s="39" t="str">
        <f t="shared" si="238"/>
        <v/>
      </c>
      <c r="BS371" s="39" t="str">
        <f t="shared" si="239"/>
        <v/>
      </c>
      <c r="BT371" s="39" t="str">
        <f t="shared" si="240"/>
        <v/>
      </c>
      <c r="BU371" s="39" t="str">
        <f t="shared" si="241"/>
        <v/>
      </c>
      <c r="BV371" s="39" t="str">
        <f t="shared" si="242"/>
        <v/>
      </c>
      <c r="BW371" s="39" t="str">
        <f t="shared" si="243"/>
        <v/>
      </c>
      <c r="BX371" s="39" t="str">
        <f t="shared" si="244"/>
        <v/>
      </c>
      <c r="BY371" s="39" t="str">
        <f t="shared" si="245"/>
        <v/>
      </c>
      <c r="BZ371" s="39" t="str">
        <f t="shared" si="246"/>
        <v/>
      </c>
      <c r="CA371" s="39" t="str">
        <f t="shared" si="247"/>
        <v/>
      </c>
      <c r="CB371" s="39" t="str">
        <f t="shared" si="248"/>
        <v/>
      </c>
      <c r="CC371" s="39" t="str">
        <f t="shared" si="249"/>
        <v/>
      </c>
      <c r="CD371" s="39" t="str">
        <f t="shared" si="250"/>
        <v/>
      </c>
      <c r="CE371" s="39" t="str">
        <f t="shared" si="251"/>
        <v/>
      </c>
      <c r="CF371" s="39" t="str">
        <f t="shared" si="252"/>
        <v/>
      </c>
      <c r="CG371" s="39" t="str">
        <f t="shared" si="253"/>
        <v/>
      </c>
      <c r="CH371" s="39" t="str">
        <f t="shared" si="254"/>
        <v/>
      </c>
      <c r="CI371" s="39" t="str">
        <f t="shared" si="255"/>
        <v/>
      </c>
    </row>
    <row r="372" spans="1:87">
      <c r="A372" s="18"/>
      <c r="B372" s="15" t="str">
        <f>'Gene Table'!E371</f>
        <v>HK3</v>
      </c>
      <c r="C372" s="15" t="str">
        <f>'Gene Table'!B371</f>
        <v>P09</v>
      </c>
      <c r="D372" s="16" t="str">
        <f>IF(SUM('Test Sample Data'!D$3:D$98)&gt;10,IF(AND(ISNUMBER('Test Sample Data'!D371),'Test Sample Data'!D371&lt;$B$1,'Test Sample Data'!D371&gt;0),'Test Sample Data'!D371,$B$1),"")</f>
        <v/>
      </c>
      <c r="E372" s="17" t="str">
        <f>IF(SUM('Test Sample Data'!E$3:E$98)&gt;10,IF(AND(ISNUMBER('Test Sample Data'!E371),'Test Sample Data'!E371&lt;$B$1,'Test Sample Data'!E371&gt;0),'Test Sample Data'!E371,$B$1),"")</f>
        <v/>
      </c>
      <c r="F372" s="17" t="str">
        <f>IF(SUM('Test Sample Data'!F$3:F$98)&gt;10,IF(AND(ISNUMBER('Test Sample Data'!F371),'Test Sample Data'!F371&lt;$B$1,'Test Sample Data'!F371&gt;0),'Test Sample Data'!F371,$B$1),"")</f>
        <v/>
      </c>
      <c r="G372" s="17" t="str">
        <f>IF(SUM('Test Sample Data'!G$3:G$98)&gt;10,IF(AND(ISNUMBER('Test Sample Data'!G371),'Test Sample Data'!G371&lt;$B$1,'Test Sample Data'!G371&gt;0),'Test Sample Data'!G371,$B$1),"")</f>
        <v/>
      </c>
      <c r="H372" s="17" t="str">
        <f>IF(SUM('Test Sample Data'!H$3:H$98)&gt;10,IF(AND(ISNUMBER('Test Sample Data'!H371),'Test Sample Data'!H371&lt;$B$1,'Test Sample Data'!H371&gt;0),'Test Sample Data'!H371,$B$1),"")</f>
        <v/>
      </c>
      <c r="I372" s="17" t="str">
        <f>IF(SUM('Test Sample Data'!I$3:I$98)&gt;10,IF(AND(ISNUMBER('Test Sample Data'!I371),'Test Sample Data'!I371&lt;$B$1,'Test Sample Data'!I371&gt;0),'Test Sample Data'!I371,$B$1),"")</f>
        <v/>
      </c>
      <c r="J372" s="17" t="str">
        <f>IF(SUM('Test Sample Data'!J$3:J$98)&gt;10,IF(AND(ISNUMBER('Test Sample Data'!J371),'Test Sample Data'!J371&lt;$B$1,'Test Sample Data'!J371&gt;0),'Test Sample Data'!J371,$B$1),"")</f>
        <v/>
      </c>
      <c r="K372" s="17" t="str">
        <f>IF(SUM('Test Sample Data'!K$3:K$98)&gt;10,IF(AND(ISNUMBER('Test Sample Data'!K371),'Test Sample Data'!K371&lt;$B$1,'Test Sample Data'!K371&gt;0),'Test Sample Data'!K371,$B$1),"")</f>
        <v/>
      </c>
      <c r="L372" s="17" t="str">
        <f>IF(SUM('Test Sample Data'!L$3:L$98)&gt;10,IF(AND(ISNUMBER('Test Sample Data'!L371),'Test Sample Data'!L371&lt;$B$1,'Test Sample Data'!L371&gt;0),'Test Sample Data'!L371,$B$1),"")</f>
        <v/>
      </c>
      <c r="M372" s="17" t="str">
        <f>IF(SUM('Test Sample Data'!M$3:M$98)&gt;10,IF(AND(ISNUMBER('Test Sample Data'!M371),'Test Sample Data'!M371&lt;$B$1,'Test Sample Data'!M371&gt;0),'Test Sample Data'!M371,$B$1),"")</f>
        <v/>
      </c>
      <c r="N372" s="17" t="str">
        <f>'Gene Table'!E371</f>
        <v>HK3</v>
      </c>
      <c r="O372" s="17" t="str">
        <f>'Gene Table'!B371</f>
        <v>P09</v>
      </c>
      <c r="P372" s="17" t="str">
        <f>IF(SUM('Control Sample Data'!D$3:D$98)&gt;10,IF(AND(ISNUMBER('Control Sample Data'!D371),'Control Sample Data'!D371&lt;$B$1,'Control Sample Data'!D371&gt;0),'Control Sample Data'!D371,$B$1),"")</f>
        <v/>
      </c>
      <c r="Q372" s="17" t="str">
        <f>IF(SUM('Control Sample Data'!E$3:E$98)&gt;10,IF(AND(ISNUMBER('Control Sample Data'!E371),'Control Sample Data'!E371&lt;$B$1,'Control Sample Data'!E371&gt;0),'Control Sample Data'!E371,$B$1),"")</f>
        <v/>
      </c>
      <c r="R372" s="17" t="str">
        <f>IF(SUM('Control Sample Data'!F$3:F$98)&gt;10,IF(AND(ISNUMBER('Control Sample Data'!F371),'Control Sample Data'!F371&lt;$B$1,'Control Sample Data'!F371&gt;0),'Control Sample Data'!F371,$B$1),"")</f>
        <v/>
      </c>
      <c r="S372" s="17" t="str">
        <f>IF(SUM('Control Sample Data'!G$3:G$98)&gt;10,IF(AND(ISNUMBER('Control Sample Data'!G371),'Control Sample Data'!G371&lt;$B$1,'Control Sample Data'!G371&gt;0),'Control Sample Data'!G371,$B$1),"")</f>
        <v/>
      </c>
      <c r="T372" s="17" t="str">
        <f>IF(SUM('Control Sample Data'!H$3:H$98)&gt;10,IF(AND(ISNUMBER('Control Sample Data'!H371),'Control Sample Data'!H371&lt;$B$1,'Control Sample Data'!H371&gt;0),'Control Sample Data'!H371,$B$1),"")</f>
        <v/>
      </c>
      <c r="U372" s="17" t="str">
        <f>IF(SUM('Control Sample Data'!I$3:I$98)&gt;10,IF(AND(ISNUMBER('Control Sample Data'!I371),'Control Sample Data'!I371&lt;$B$1,'Control Sample Data'!I371&gt;0),'Control Sample Data'!I371,$B$1),"")</f>
        <v/>
      </c>
      <c r="V372" s="17" t="str">
        <f>IF(SUM('Control Sample Data'!J$3:J$98)&gt;10,IF(AND(ISNUMBER('Control Sample Data'!J371),'Control Sample Data'!J371&lt;$B$1,'Control Sample Data'!J371&gt;0),'Control Sample Data'!J371,$B$1),"")</f>
        <v/>
      </c>
      <c r="W372" s="17" t="str">
        <f>IF(SUM('Control Sample Data'!K$3:K$98)&gt;10,IF(AND(ISNUMBER('Control Sample Data'!K371),'Control Sample Data'!K371&lt;$B$1,'Control Sample Data'!K371&gt;0),'Control Sample Data'!K371,$B$1),"")</f>
        <v/>
      </c>
      <c r="X372" s="17" t="str">
        <f>IF(SUM('Control Sample Data'!L$3:L$98)&gt;10,IF(AND(ISNUMBER('Control Sample Data'!L371),'Control Sample Data'!L371&lt;$B$1,'Control Sample Data'!L371&gt;0),'Control Sample Data'!L371,$B$1),"")</f>
        <v/>
      </c>
      <c r="Y372" s="17" t="str">
        <f>IF(SUM('Control Sample Data'!M$3:M$98)&gt;10,IF(AND(ISNUMBER('Control Sample Data'!M371),'Control Sample Data'!M371&lt;$B$1,'Control Sample Data'!M371&gt;0),'Control Sample Data'!M371,$B$1),"")</f>
        <v/>
      </c>
      <c r="AT372" s="36" t="str">
        <f t="shared" si="216"/>
        <v/>
      </c>
      <c r="AU372" s="36" t="str">
        <f t="shared" si="217"/>
        <v/>
      </c>
      <c r="AV372" s="36" t="str">
        <f t="shared" si="218"/>
        <v/>
      </c>
      <c r="AW372" s="36" t="str">
        <f t="shared" si="219"/>
        <v/>
      </c>
      <c r="AX372" s="36" t="str">
        <f t="shared" si="220"/>
        <v/>
      </c>
      <c r="AY372" s="36" t="str">
        <f t="shared" si="221"/>
        <v/>
      </c>
      <c r="AZ372" s="36" t="str">
        <f t="shared" si="222"/>
        <v/>
      </c>
      <c r="BA372" s="36" t="str">
        <f t="shared" si="223"/>
        <v/>
      </c>
      <c r="BB372" s="36" t="str">
        <f t="shared" si="224"/>
        <v/>
      </c>
      <c r="BC372" s="36" t="str">
        <f t="shared" si="225"/>
        <v/>
      </c>
      <c r="BD372" s="36" t="str">
        <f t="shared" si="226"/>
        <v/>
      </c>
      <c r="BE372" s="36" t="str">
        <f t="shared" si="227"/>
        <v/>
      </c>
      <c r="BF372" s="36" t="str">
        <f t="shared" si="228"/>
        <v/>
      </c>
      <c r="BG372" s="36" t="str">
        <f t="shared" si="229"/>
        <v/>
      </c>
      <c r="BH372" s="36" t="str">
        <f t="shared" si="230"/>
        <v/>
      </c>
      <c r="BI372" s="36" t="str">
        <f t="shared" si="231"/>
        <v/>
      </c>
      <c r="BJ372" s="36" t="str">
        <f t="shared" si="232"/>
        <v/>
      </c>
      <c r="BK372" s="36" t="str">
        <f t="shared" si="233"/>
        <v/>
      </c>
      <c r="BL372" s="36" t="str">
        <f t="shared" si="234"/>
        <v/>
      </c>
      <c r="BM372" s="36" t="str">
        <f t="shared" si="235"/>
        <v/>
      </c>
      <c r="BN372" s="38" t="e">
        <f t="shared" si="256"/>
        <v>#DIV/0!</v>
      </c>
      <c r="BO372" s="38" t="e">
        <f t="shared" si="257"/>
        <v>#DIV/0!</v>
      </c>
      <c r="BP372" s="39" t="str">
        <f t="shared" si="236"/>
        <v/>
      </c>
      <c r="BQ372" s="39" t="str">
        <f t="shared" si="237"/>
        <v/>
      </c>
      <c r="BR372" s="39" t="str">
        <f t="shared" si="238"/>
        <v/>
      </c>
      <c r="BS372" s="39" t="str">
        <f t="shared" si="239"/>
        <v/>
      </c>
      <c r="BT372" s="39" t="str">
        <f t="shared" si="240"/>
        <v/>
      </c>
      <c r="BU372" s="39" t="str">
        <f t="shared" si="241"/>
        <v/>
      </c>
      <c r="BV372" s="39" t="str">
        <f t="shared" si="242"/>
        <v/>
      </c>
      <c r="BW372" s="39" t="str">
        <f t="shared" si="243"/>
        <v/>
      </c>
      <c r="BX372" s="39" t="str">
        <f t="shared" si="244"/>
        <v/>
      </c>
      <c r="BY372" s="39" t="str">
        <f t="shared" si="245"/>
        <v/>
      </c>
      <c r="BZ372" s="39" t="str">
        <f t="shared" si="246"/>
        <v/>
      </c>
      <c r="CA372" s="39" t="str">
        <f t="shared" si="247"/>
        <v/>
      </c>
      <c r="CB372" s="39" t="str">
        <f t="shared" si="248"/>
        <v/>
      </c>
      <c r="CC372" s="39" t="str">
        <f t="shared" si="249"/>
        <v/>
      </c>
      <c r="CD372" s="39" t="str">
        <f t="shared" si="250"/>
        <v/>
      </c>
      <c r="CE372" s="39" t="str">
        <f t="shared" si="251"/>
        <v/>
      </c>
      <c r="CF372" s="39" t="str">
        <f t="shared" si="252"/>
        <v/>
      </c>
      <c r="CG372" s="39" t="str">
        <f t="shared" si="253"/>
        <v/>
      </c>
      <c r="CH372" s="39" t="str">
        <f t="shared" si="254"/>
        <v/>
      </c>
      <c r="CI372" s="39" t="str">
        <f t="shared" si="255"/>
        <v/>
      </c>
    </row>
    <row r="373" spans="1:87">
      <c r="A373" s="18"/>
      <c r="B373" s="15" t="str">
        <f>'Gene Table'!E372</f>
        <v>HK3</v>
      </c>
      <c r="C373" s="15" t="str">
        <f>'Gene Table'!B372</f>
        <v>P10</v>
      </c>
      <c r="D373" s="16" t="str">
        <f>IF(SUM('Test Sample Data'!D$3:D$98)&gt;10,IF(AND(ISNUMBER('Test Sample Data'!D372),'Test Sample Data'!D372&lt;$B$1,'Test Sample Data'!D372&gt;0),'Test Sample Data'!D372,$B$1),"")</f>
        <v/>
      </c>
      <c r="E373" s="17" t="str">
        <f>IF(SUM('Test Sample Data'!E$3:E$98)&gt;10,IF(AND(ISNUMBER('Test Sample Data'!E372),'Test Sample Data'!E372&lt;$B$1,'Test Sample Data'!E372&gt;0),'Test Sample Data'!E372,$B$1),"")</f>
        <v/>
      </c>
      <c r="F373" s="17" t="str">
        <f>IF(SUM('Test Sample Data'!F$3:F$98)&gt;10,IF(AND(ISNUMBER('Test Sample Data'!F372),'Test Sample Data'!F372&lt;$B$1,'Test Sample Data'!F372&gt;0),'Test Sample Data'!F372,$B$1),"")</f>
        <v/>
      </c>
      <c r="G373" s="17" t="str">
        <f>IF(SUM('Test Sample Data'!G$3:G$98)&gt;10,IF(AND(ISNUMBER('Test Sample Data'!G372),'Test Sample Data'!G372&lt;$B$1,'Test Sample Data'!G372&gt;0),'Test Sample Data'!G372,$B$1),"")</f>
        <v/>
      </c>
      <c r="H373" s="17" t="str">
        <f>IF(SUM('Test Sample Data'!H$3:H$98)&gt;10,IF(AND(ISNUMBER('Test Sample Data'!H372),'Test Sample Data'!H372&lt;$B$1,'Test Sample Data'!H372&gt;0),'Test Sample Data'!H372,$B$1),"")</f>
        <v/>
      </c>
      <c r="I373" s="17" t="str">
        <f>IF(SUM('Test Sample Data'!I$3:I$98)&gt;10,IF(AND(ISNUMBER('Test Sample Data'!I372),'Test Sample Data'!I372&lt;$B$1,'Test Sample Data'!I372&gt;0),'Test Sample Data'!I372,$B$1),"")</f>
        <v/>
      </c>
      <c r="J373" s="17" t="str">
        <f>IF(SUM('Test Sample Data'!J$3:J$98)&gt;10,IF(AND(ISNUMBER('Test Sample Data'!J372),'Test Sample Data'!J372&lt;$B$1,'Test Sample Data'!J372&gt;0),'Test Sample Data'!J372,$B$1),"")</f>
        <v/>
      </c>
      <c r="K373" s="17" t="str">
        <f>IF(SUM('Test Sample Data'!K$3:K$98)&gt;10,IF(AND(ISNUMBER('Test Sample Data'!K372),'Test Sample Data'!K372&lt;$B$1,'Test Sample Data'!K372&gt;0),'Test Sample Data'!K372,$B$1),"")</f>
        <v/>
      </c>
      <c r="L373" s="17" t="str">
        <f>IF(SUM('Test Sample Data'!L$3:L$98)&gt;10,IF(AND(ISNUMBER('Test Sample Data'!L372),'Test Sample Data'!L372&lt;$B$1,'Test Sample Data'!L372&gt;0),'Test Sample Data'!L372,$B$1),"")</f>
        <v/>
      </c>
      <c r="M373" s="17" t="str">
        <f>IF(SUM('Test Sample Data'!M$3:M$98)&gt;10,IF(AND(ISNUMBER('Test Sample Data'!M372),'Test Sample Data'!M372&lt;$B$1,'Test Sample Data'!M372&gt;0),'Test Sample Data'!M372,$B$1),"")</f>
        <v/>
      </c>
      <c r="N373" s="17" t="str">
        <f>'Gene Table'!E372</f>
        <v>HK3</v>
      </c>
      <c r="O373" s="17" t="str">
        <f>'Gene Table'!B372</f>
        <v>P10</v>
      </c>
      <c r="P373" s="17" t="str">
        <f>IF(SUM('Control Sample Data'!D$3:D$98)&gt;10,IF(AND(ISNUMBER('Control Sample Data'!D372),'Control Sample Data'!D372&lt;$B$1,'Control Sample Data'!D372&gt;0),'Control Sample Data'!D372,$B$1),"")</f>
        <v/>
      </c>
      <c r="Q373" s="17" t="str">
        <f>IF(SUM('Control Sample Data'!E$3:E$98)&gt;10,IF(AND(ISNUMBER('Control Sample Data'!E372),'Control Sample Data'!E372&lt;$B$1,'Control Sample Data'!E372&gt;0),'Control Sample Data'!E372,$B$1),"")</f>
        <v/>
      </c>
      <c r="R373" s="17" t="str">
        <f>IF(SUM('Control Sample Data'!F$3:F$98)&gt;10,IF(AND(ISNUMBER('Control Sample Data'!F372),'Control Sample Data'!F372&lt;$B$1,'Control Sample Data'!F372&gt;0),'Control Sample Data'!F372,$B$1),"")</f>
        <v/>
      </c>
      <c r="S373" s="17" t="str">
        <f>IF(SUM('Control Sample Data'!G$3:G$98)&gt;10,IF(AND(ISNUMBER('Control Sample Data'!G372),'Control Sample Data'!G372&lt;$B$1,'Control Sample Data'!G372&gt;0),'Control Sample Data'!G372,$B$1),"")</f>
        <v/>
      </c>
      <c r="T373" s="17" t="str">
        <f>IF(SUM('Control Sample Data'!H$3:H$98)&gt;10,IF(AND(ISNUMBER('Control Sample Data'!H372),'Control Sample Data'!H372&lt;$B$1,'Control Sample Data'!H372&gt;0),'Control Sample Data'!H372,$B$1),"")</f>
        <v/>
      </c>
      <c r="U373" s="17" t="str">
        <f>IF(SUM('Control Sample Data'!I$3:I$98)&gt;10,IF(AND(ISNUMBER('Control Sample Data'!I372),'Control Sample Data'!I372&lt;$B$1,'Control Sample Data'!I372&gt;0),'Control Sample Data'!I372,$B$1),"")</f>
        <v/>
      </c>
      <c r="V373" s="17" t="str">
        <f>IF(SUM('Control Sample Data'!J$3:J$98)&gt;10,IF(AND(ISNUMBER('Control Sample Data'!J372),'Control Sample Data'!J372&lt;$B$1,'Control Sample Data'!J372&gt;0),'Control Sample Data'!J372,$B$1),"")</f>
        <v/>
      </c>
      <c r="W373" s="17" t="str">
        <f>IF(SUM('Control Sample Data'!K$3:K$98)&gt;10,IF(AND(ISNUMBER('Control Sample Data'!K372),'Control Sample Data'!K372&lt;$B$1,'Control Sample Data'!K372&gt;0),'Control Sample Data'!K372,$B$1),"")</f>
        <v/>
      </c>
      <c r="X373" s="17" t="str">
        <f>IF(SUM('Control Sample Data'!L$3:L$98)&gt;10,IF(AND(ISNUMBER('Control Sample Data'!L372),'Control Sample Data'!L372&lt;$B$1,'Control Sample Data'!L372&gt;0),'Control Sample Data'!L372,$B$1),"")</f>
        <v/>
      </c>
      <c r="Y373" s="17" t="str">
        <f>IF(SUM('Control Sample Data'!M$3:M$98)&gt;10,IF(AND(ISNUMBER('Control Sample Data'!M372),'Control Sample Data'!M372&lt;$B$1,'Control Sample Data'!M372&gt;0),'Control Sample Data'!M372,$B$1),"")</f>
        <v/>
      </c>
      <c r="AT373" s="36" t="str">
        <f t="shared" si="216"/>
        <v/>
      </c>
      <c r="AU373" s="36" t="str">
        <f t="shared" si="217"/>
        <v/>
      </c>
      <c r="AV373" s="36" t="str">
        <f t="shared" si="218"/>
        <v/>
      </c>
      <c r="AW373" s="36" t="str">
        <f t="shared" si="219"/>
        <v/>
      </c>
      <c r="AX373" s="36" t="str">
        <f t="shared" si="220"/>
        <v/>
      </c>
      <c r="AY373" s="36" t="str">
        <f t="shared" si="221"/>
        <v/>
      </c>
      <c r="AZ373" s="36" t="str">
        <f t="shared" si="222"/>
        <v/>
      </c>
      <c r="BA373" s="36" t="str">
        <f t="shared" si="223"/>
        <v/>
      </c>
      <c r="BB373" s="36" t="str">
        <f t="shared" si="224"/>
        <v/>
      </c>
      <c r="BC373" s="36" t="str">
        <f t="shared" si="225"/>
        <v/>
      </c>
      <c r="BD373" s="36" t="str">
        <f t="shared" si="226"/>
        <v/>
      </c>
      <c r="BE373" s="36" t="str">
        <f t="shared" si="227"/>
        <v/>
      </c>
      <c r="BF373" s="36" t="str">
        <f t="shared" si="228"/>
        <v/>
      </c>
      <c r="BG373" s="36" t="str">
        <f t="shared" si="229"/>
        <v/>
      </c>
      <c r="BH373" s="36" t="str">
        <f t="shared" si="230"/>
        <v/>
      </c>
      <c r="BI373" s="36" t="str">
        <f t="shared" si="231"/>
        <v/>
      </c>
      <c r="BJ373" s="36" t="str">
        <f t="shared" si="232"/>
        <v/>
      </c>
      <c r="BK373" s="36" t="str">
        <f t="shared" si="233"/>
        <v/>
      </c>
      <c r="BL373" s="36" t="str">
        <f t="shared" si="234"/>
        <v/>
      </c>
      <c r="BM373" s="36" t="str">
        <f t="shared" si="235"/>
        <v/>
      </c>
      <c r="BN373" s="38" t="e">
        <f t="shared" si="256"/>
        <v>#DIV/0!</v>
      </c>
      <c r="BO373" s="38" t="e">
        <f t="shared" si="257"/>
        <v>#DIV/0!</v>
      </c>
      <c r="BP373" s="39" t="str">
        <f t="shared" si="236"/>
        <v/>
      </c>
      <c r="BQ373" s="39" t="str">
        <f t="shared" si="237"/>
        <v/>
      </c>
      <c r="BR373" s="39" t="str">
        <f t="shared" si="238"/>
        <v/>
      </c>
      <c r="BS373" s="39" t="str">
        <f t="shared" si="239"/>
        <v/>
      </c>
      <c r="BT373" s="39" t="str">
        <f t="shared" si="240"/>
        <v/>
      </c>
      <c r="BU373" s="39" t="str">
        <f t="shared" si="241"/>
        <v/>
      </c>
      <c r="BV373" s="39" t="str">
        <f t="shared" si="242"/>
        <v/>
      </c>
      <c r="BW373" s="39" t="str">
        <f t="shared" si="243"/>
        <v/>
      </c>
      <c r="BX373" s="39" t="str">
        <f t="shared" si="244"/>
        <v/>
      </c>
      <c r="BY373" s="39" t="str">
        <f t="shared" si="245"/>
        <v/>
      </c>
      <c r="BZ373" s="39" t="str">
        <f t="shared" si="246"/>
        <v/>
      </c>
      <c r="CA373" s="39" t="str">
        <f t="shared" si="247"/>
        <v/>
      </c>
      <c r="CB373" s="39" t="str">
        <f t="shared" si="248"/>
        <v/>
      </c>
      <c r="CC373" s="39" t="str">
        <f t="shared" si="249"/>
        <v/>
      </c>
      <c r="CD373" s="39" t="str">
        <f t="shared" si="250"/>
        <v/>
      </c>
      <c r="CE373" s="39" t="str">
        <f t="shared" si="251"/>
        <v/>
      </c>
      <c r="CF373" s="39" t="str">
        <f t="shared" si="252"/>
        <v/>
      </c>
      <c r="CG373" s="39" t="str">
        <f t="shared" si="253"/>
        <v/>
      </c>
      <c r="CH373" s="39" t="str">
        <f t="shared" si="254"/>
        <v/>
      </c>
      <c r="CI373" s="39" t="str">
        <f t="shared" si="255"/>
        <v/>
      </c>
    </row>
    <row r="374" spans="1:87">
      <c r="A374" s="18"/>
      <c r="B374" s="15" t="str">
        <f>'Gene Table'!E373</f>
        <v>HK4</v>
      </c>
      <c r="C374" s="15" t="str">
        <f>'Gene Table'!B373</f>
        <v>P11</v>
      </c>
      <c r="D374" s="16" t="str">
        <f>IF(SUM('Test Sample Data'!D$3:D$98)&gt;10,IF(AND(ISNUMBER('Test Sample Data'!D373),'Test Sample Data'!D373&lt;$B$1,'Test Sample Data'!D373&gt;0),'Test Sample Data'!D373,$B$1),"")</f>
        <v/>
      </c>
      <c r="E374" s="17" t="str">
        <f>IF(SUM('Test Sample Data'!E$3:E$98)&gt;10,IF(AND(ISNUMBER('Test Sample Data'!E373),'Test Sample Data'!E373&lt;$B$1,'Test Sample Data'!E373&gt;0),'Test Sample Data'!E373,$B$1),"")</f>
        <v/>
      </c>
      <c r="F374" s="17" t="str">
        <f>IF(SUM('Test Sample Data'!F$3:F$98)&gt;10,IF(AND(ISNUMBER('Test Sample Data'!F373),'Test Sample Data'!F373&lt;$B$1,'Test Sample Data'!F373&gt;0),'Test Sample Data'!F373,$B$1),"")</f>
        <v/>
      </c>
      <c r="G374" s="17" t="str">
        <f>IF(SUM('Test Sample Data'!G$3:G$98)&gt;10,IF(AND(ISNUMBER('Test Sample Data'!G373),'Test Sample Data'!G373&lt;$B$1,'Test Sample Data'!G373&gt;0),'Test Sample Data'!G373,$B$1),"")</f>
        <v/>
      </c>
      <c r="H374" s="17" t="str">
        <f>IF(SUM('Test Sample Data'!H$3:H$98)&gt;10,IF(AND(ISNUMBER('Test Sample Data'!H373),'Test Sample Data'!H373&lt;$B$1,'Test Sample Data'!H373&gt;0),'Test Sample Data'!H373,$B$1),"")</f>
        <v/>
      </c>
      <c r="I374" s="17" t="str">
        <f>IF(SUM('Test Sample Data'!I$3:I$98)&gt;10,IF(AND(ISNUMBER('Test Sample Data'!I373),'Test Sample Data'!I373&lt;$B$1,'Test Sample Data'!I373&gt;0),'Test Sample Data'!I373,$B$1),"")</f>
        <v/>
      </c>
      <c r="J374" s="17" t="str">
        <f>IF(SUM('Test Sample Data'!J$3:J$98)&gt;10,IF(AND(ISNUMBER('Test Sample Data'!J373),'Test Sample Data'!J373&lt;$B$1,'Test Sample Data'!J373&gt;0),'Test Sample Data'!J373,$B$1),"")</f>
        <v/>
      </c>
      <c r="K374" s="17" t="str">
        <f>IF(SUM('Test Sample Data'!K$3:K$98)&gt;10,IF(AND(ISNUMBER('Test Sample Data'!K373),'Test Sample Data'!K373&lt;$B$1,'Test Sample Data'!K373&gt;0),'Test Sample Data'!K373,$B$1),"")</f>
        <v/>
      </c>
      <c r="L374" s="17" t="str">
        <f>IF(SUM('Test Sample Data'!L$3:L$98)&gt;10,IF(AND(ISNUMBER('Test Sample Data'!L373),'Test Sample Data'!L373&lt;$B$1,'Test Sample Data'!L373&gt;0),'Test Sample Data'!L373,$B$1),"")</f>
        <v/>
      </c>
      <c r="M374" s="17" t="str">
        <f>IF(SUM('Test Sample Data'!M$3:M$98)&gt;10,IF(AND(ISNUMBER('Test Sample Data'!M373),'Test Sample Data'!M373&lt;$B$1,'Test Sample Data'!M373&gt;0),'Test Sample Data'!M373,$B$1),"")</f>
        <v/>
      </c>
      <c r="N374" s="17" t="str">
        <f>'Gene Table'!E373</f>
        <v>HK4</v>
      </c>
      <c r="O374" s="17" t="str">
        <f>'Gene Table'!B373</f>
        <v>P11</v>
      </c>
      <c r="P374" s="17" t="str">
        <f>IF(SUM('Control Sample Data'!D$3:D$98)&gt;10,IF(AND(ISNUMBER('Control Sample Data'!D373),'Control Sample Data'!D373&lt;$B$1,'Control Sample Data'!D373&gt;0),'Control Sample Data'!D373,$B$1),"")</f>
        <v/>
      </c>
      <c r="Q374" s="17" t="str">
        <f>IF(SUM('Control Sample Data'!E$3:E$98)&gt;10,IF(AND(ISNUMBER('Control Sample Data'!E373),'Control Sample Data'!E373&lt;$B$1,'Control Sample Data'!E373&gt;0),'Control Sample Data'!E373,$B$1),"")</f>
        <v/>
      </c>
      <c r="R374" s="17" t="str">
        <f>IF(SUM('Control Sample Data'!F$3:F$98)&gt;10,IF(AND(ISNUMBER('Control Sample Data'!F373),'Control Sample Data'!F373&lt;$B$1,'Control Sample Data'!F373&gt;0),'Control Sample Data'!F373,$B$1),"")</f>
        <v/>
      </c>
      <c r="S374" s="17" t="str">
        <f>IF(SUM('Control Sample Data'!G$3:G$98)&gt;10,IF(AND(ISNUMBER('Control Sample Data'!G373),'Control Sample Data'!G373&lt;$B$1,'Control Sample Data'!G373&gt;0),'Control Sample Data'!G373,$B$1),"")</f>
        <v/>
      </c>
      <c r="T374" s="17" t="str">
        <f>IF(SUM('Control Sample Data'!H$3:H$98)&gt;10,IF(AND(ISNUMBER('Control Sample Data'!H373),'Control Sample Data'!H373&lt;$B$1,'Control Sample Data'!H373&gt;0),'Control Sample Data'!H373,$B$1),"")</f>
        <v/>
      </c>
      <c r="U374" s="17" t="str">
        <f>IF(SUM('Control Sample Data'!I$3:I$98)&gt;10,IF(AND(ISNUMBER('Control Sample Data'!I373),'Control Sample Data'!I373&lt;$B$1,'Control Sample Data'!I373&gt;0),'Control Sample Data'!I373,$B$1),"")</f>
        <v/>
      </c>
      <c r="V374" s="17" t="str">
        <f>IF(SUM('Control Sample Data'!J$3:J$98)&gt;10,IF(AND(ISNUMBER('Control Sample Data'!J373),'Control Sample Data'!J373&lt;$B$1,'Control Sample Data'!J373&gt;0),'Control Sample Data'!J373,$B$1),"")</f>
        <v/>
      </c>
      <c r="W374" s="17" t="str">
        <f>IF(SUM('Control Sample Data'!K$3:K$98)&gt;10,IF(AND(ISNUMBER('Control Sample Data'!K373),'Control Sample Data'!K373&lt;$B$1,'Control Sample Data'!K373&gt;0),'Control Sample Data'!K373,$B$1),"")</f>
        <v/>
      </c>
      <c r="X374" s="17" t="str">
        <f>IF(SUM('Control Sample Data'!L$3:L$98)&gt;10,IF(AND(ISNUMBER('Control Sample Data'!L373),'Control Sample Data'!L373&lt;$B$1,'Control Sample Data'!L373&gt;0),'Control Sample Data'!L373,$B$1),"")</f>
        <v/>
      </c>
      <c r="Y374" s="17" t="str">
        <f>IF(SUM('Control Sample Data'!M$3:M$98)&gt;10,IF(AND(ISNUMBER('Control Sample Data'!M373),'Control Sample Data'!M373&lt;$B$1,'Control Sample Data'!M373&gt;0),'Control Sample Data'!M373,$B$1),"")</f>
        <v/>
      </c>
      <c r="AT374" s="36" t="str">
        <f t="shared" si="216"/>
        <v/>
      </c>
      <c r="AU374" s="36" t="str">
        <f t="shared" si="217"/>
        <v/>
      </c>
      <c r="AV374" s="36" t="str">
        <f t="shared" si="218"/>
        <v/>
      </c>
      <c r="AW374" s="36" t="str">
        <f t="shared" si="219"/>
        <v/>
      </c>
      <c r="AX374" s="36" t="str">
        <f t="shared" si="220"/>
        <v/>
      </c>
      <c r="AY374" s="36" t="str">
        <f t="shared" si="221"/>
        <v/>
      </c>
      <c r="AZ374" s="36" t="str">
        <f t="shared" si="222"/>
        <v/>
      </c>
      <c r="BA374" s="36" t="str">
        <f t="shared" si="223"/>
        <v/>
      </c>
      <c r="BB374" s="36" t="str">
        <f t="shared" si="224"/>
        <v/>
      </c>
      <c r="BC374" s="36" t="str">
        <f t="shared" si="225"/>
        <v/>
      </c>
      <c r="BD374" s="36" t="str">
        <f t="shared" si="226"/>
        <v/>
      </c>
      <c r="BE374" s="36" t="str">
        <f t="shared" si="227"/>
        <v/>
      </c>
      <c r="BF374" s="36" t="str">
        <f t="shared" si="228"/>
        <v/>
      </c>
      <c r="BG374" s="36" t="str">
        <f t="shared" si="229"/>
        <v/>
      </c>
      <c r="BH374" s="36" t="str">
        <f t="shared" si="230"/>
        <v/>
      </c>
      <c r="BI374" s="36" t="str">
        <f t="shared" si="231"/>
        <v/>
      </c>
      <c r="BJ374" s="36" t="str">
        <f t="shared" si="232"/>
        <v/>
      </c>
      <c r="BK374" s="36" t="str">
        <f t="shared" si="233"/>
        <v/>
      </c>
      <c r="BL374" s="36" t="str">
        <f t="shared" si="234"/>
        <v/>
      </c>
      <c r="BM374" s="36" t="str">
        <f t="shared" si="235"/>
        <v/>
      </c>
      <c r="BN374" s="38" t="e">
        <f t="shared" si="256"/>
        <v>#DIV/0!</v>
      </c>
      <c r="BO374" s="38" t="e">
        <f t="shared" si="257"/>
        <v>#DIV/0!</v>
      </c>
      <c r="BP374" s="39" t="str">
        <f t="shared" si="236"/>
        <v/>
      </c>
      <c r="BQ374" s="39" t="str">
        <f t="shared" si="237"/>
        <v/>
      </c>
      <c r="BR374" s="39" t="str">
        <f t="shared" si="238"/>
        <v/>
      </c>
      <c r="BS374" s="39" t="str">
        <f t="shared" si="239"/>
        <v/>
      </c>
      <c r="BT374" s="39" t="str">
        <f t="shared" si="240"/>
        <v/>
      </c>
      <c r="BU374" s="39" t="str">
        <f t="shared" si="241"/>
        <v/>
      </c>
      <c r="BV374" s="39" t="str">
        <f t="shared" si="242"/>
        <v/>
      </c>
      <c r="BW374" s="39" t="str">
        <f t="shared" si="243"/>
        <v/>
      </c>
      <c r="BX374" s="39" t="str">
        <f t="shared" si="244"/>
        <v/>
      </c>
      <c r="BY374" s="39" t="str">
        <f t="shared" si="245"/>
        <v/>
      </c>
      <c r="BZ374" s="39" t="str">
        <f t="shared" si="246"/>
        <v/>
      </c>
      <c r="CA374" s="39" t="str">
        <f t="shared" si="247"/>
        <v/>
      </c>
      <c r="CB374" s="39" t="str">
        <f t="shared" si="248"/>
        <v/>
      </c>
      <c r="CC374" s="39" t="str">
        <f t="shared" si="249"/>
        <v/>
      </c>
      <c r="CD374" s="39" t="str">
        <f t="shared" si="250"/>
        <v/>
      </c>
      <c r="CE374" s="39" t="str">
        <f t="shared" si="251"/>
        <v/>
      </c>
      <c r="CF374" s="39" t="str">
        <f t="shared" si="252"/>
        <v/>
      </c>
      <c r="CG374" s="39" t="str">
        <f t="shared" si="253"/>
        <v/>
      </c>
      <c r="CH374" s="39" t="str">
        <f t="shared" si="254"/>
        <v/>
      </c>
      <c r="CI374" s="39" t="str">
        <f t="shared" si="255"/>
        <v/>
      </c>
    </row>
    <row r="375" spans="1:87">
      <c r="A375" s="18"/>
      <c r="B375" s="15" t="str">
        <f>'Gene Table'!E374</f>
        <v>HK4</v>
      </c>
      <c r="C375" s="15" t="str">
        <f>'Gene Table'!B374</f>
        <v>P12</v>
      </c>
      <c r="D375" s="16" t="str">
        <f>IF(SUM('Test Sample Data'!D$3:D$98)&gt;10,IF(AND(ISNUMBER('Test Sample Data'!D374),'Test Sample Data'!D374&lt;$B$1,'Test Sample Data'!D374&gt;0),'Test Sample Data'!D374,$B$1),"")</f>
        <v/>
      </c>
      <c r="E375" s="17" t="str">
        <f>IF(SUM('Test Sample Data'!E$3:E$98)&gt;10,IF(AND(ISNUMBER('Test Sample Data'!E374),'Test Sample Data'!E374&lt;$B$1,'Test Sample Data'!E374&gt;0),'Test Sample Data'!E374,$B$1),"")</f>
        <v/>
      </c>
      <c r="F375" s="17" t="str">
        <f>IF(SUM('Test Sample Data'!F$3:F$98)&gt;10,IF(AND(ISNUMBER('Test Sample Data'!F374),'Test Sample Data'!F374&lt;$B$1,'Test Sample Data'!F374&gt;0),'Test Sample Data'!F374,$B$1),"")</f>
        <v/>
      </c>
      <c r="G375" s="17" t="str">
        <f>IF(SUM('Test Sample Data'!G$3:G$98)&gt;10,IF(AND(ISNUMBER('Test Sample Data'!G374),'Test Sample Data'!G374&lt;$B$1,'Test Sample Data'!G374&gt;0),'Test Sample Data'!G374,$B$1),"")</f>
        <v/>
      </c>
      <c r="H375" s="17" t="str">
        <f>IF(SUM('Test Sample Data'!H$3:H$98)&gt;10,IF(AND(ISNUMBER('Test Sample Data'!H374),'Test Sample Data'!H374&lt;$B$1,'Test Sample Data'!H374&gt;0),'Test Sample Data'!H374,$B$1),"")</f>
        <v/>
      </c>
      <c r="I375" s="17" t="str">
        <f>IF(SUM('Test Sample Data'!I$3:I$98)&gt;10,IF(AND(ISNUMBER('Test Sample Data'!I374),'Test Sample Data'!I374&lt;$B$1,'Test Sample Data'!I374&gt;0),'Test Sample Data'!I374,$B$1),"")</f>
        <v/>
      </c>
      <c r="J375" s="17" t="str">
        <f>IF(SUM('Test Sample Data'!J$3:J$98)&gt;10,IF(AND(ISNUMBER('Test Sample Data'!J374),'Test Sample Data'!J374&lt;$B$1,'Test Sample Data'!J374&gt;0),'Test Sample Data'!J374,$B$1),"")</f>
        <v/>
      </c>
      <c r="K375" s="17" t="str">
        <f>IF(SUM('Test Sample Data'!K$3:K$98)&gt;10,IF(AND(ISNUMBER('Test Sample Data'!K374),'Test Sample Data'!K374&lt;$B$1,'Test Sample Data'!K374&gt;0),'Test Sample Data'!K374,$B$1),"")</f>
        <v/>
      </c>
      <c r="L375" s="17" t="str">
        <f>IF(SUM('Test Sample Data'!L$3:L$98)&gt;10,IF(AND(ISNUMBER('Test Sample Data'!L374),'Test Sample Data'!L374&lt;$B$1,'Test Sample Data'!L374&gt;0),'Test Sample Data'!L374,$B$1),"")</f>
        <v/>
      </c>
      <c r="M375" s="17" t="str">
        <f>IF(SUM('Test Sample Data'!M$3:M$98)&gt;10,IF(AND(ISNUMBER('Test Sample Data'!M374),'Test Sample Data'!M374&lt;$B$1,'Test Sample Data'!M374&gt;0),'Test Sample Data'!M374,$B$1),"")</f>
        <v/>
      </c>
      <c r="N375" s="17" t="str">
        <f>'Gene Table'!E374</f>
        <v>HK4</v>
      </c>
      <c r="O375" s="17" t="str">
        <f>'Gene Table'!B374</f>
        <v>P12</v>
      </c>
      <c r="P375" s="17" t="str">
        <f>IF(SUM('Control Sample Data'!D$3:D$98)&gt;10,IF(AND(ISNUMBER('Control Sample Data'!D374),'Control Sample Data'!D374&lt;$B$1,'Control Sample Data'!D374&gt;0),'Control Sample Data'!D374,$B$1),"")</f>
        <v/>
      </c>
      <c r="Q375" s="17" t="str">
        <f>IF(SUM('Control Sample Data'!E$3:E$98)&gt;10,IF(AND(ISNUMBER('Control Sample Data'!E374),'Control Sample Data'!E374&lt;$B$1,'Control Sample Data'!E374&gt;0),'Control Sample Data'!E374,$B$1),"")</f>
        <v/>
      </c>
      <c r="R375" s="17" t="str">
        <f>IF(SUM('Control Sample Data'!F$3:F$98)&gt;10,IF(AND(ISNUMBER('Control Sample Data'!F374),'Control Sample Data'!F374&lt;$B$1,'Control Sample Data'!F374&gt;0),'Control Sample Data'!F374,$B$1),"")</f>
        <v/>
      </c>
      <c r="S375" s="17" t="str">
        <f>IF(SUM('Control Sample Data'!G$3:G$98)&gt;10,IF(AND(ISNUMBER('Control Sample Data'!G374),'Control Sample Data'!G374&lt;$B$1,'Control Sample Data'!G374&gt;0),'Control Sample Data'!G374,$B$1),"")</f>
        <v/>
      </c>
      <c r="T375" s="17" t="str">
        <f>IF(SUM('Control Sample Data'!H$3:H$98)&gt;10,IF(AND(ISNUMBER('Control Sample Data'!H374),'Control Sample Data'!H374&lt;$B$1,'Control Sample Data'!H374&gt;0),'Control Sample Data'!H374,$B$1),"")</f>
        <v/>
      </c>
      <c r="U375" s="17" t="str">
        <f>IF(SUM('Control Sample Data'!I$3:I$98)&gt;10,IF(AND(ISNUMBER('Control Sample Data'!I374),'Control Sample Data'!I374&lt;$B$1,'Control Sample Data'!I374&gt;0),'Control Sample Data'!I374,$B$1),"")</f>
        <v/>
      </c>
      <c r="V375" s="17" t="str">
        <f>IF(SUM('Control Sample Data'!J$3:J$98)&gt;10,IF(AND(ISNUMBER('Control Sample Data'!J374),'Control Sample Data'!J374&lt;$B$1,'Control Sample Data'!J374&gt;0),'Control Sample Data'!J374,$B$1),"")</f>
        <v/>
      </c>
      <c r="W375" s="17" t="str">
        <f>IF(SUM('Control Sample Data'!K$3:K$98)&gt;10,IF(AND(ISNUMBER('Control Sample Data'!K374),'Control Sample Data'!K374&lt;$B$1,'Control Sample Data'!K374&gt;0),'Control Sample Data'!K374,$B$1),"")</f>
        <v/>
      </c>
      <c r="X375" s="17" t="str">
        <f>IF(SUM('Control Sample Data'!L$3:L$98)&gt;10,IF(AND(ISNUMBER('Control Sample Data'!L374),'Control Sample Data'!L374&lt;$B$1,'Control Sample Data'!L374&gt;0),'Control Sample Data'!L374,$B$1),"")</f>
        <v/>
      </c>
      <c r="Y375" s="17" t="str">
        <f>IF(SUM('Control Sample Data'!M$3:M$98)&gt;10,IF(AND(ISNUMBER('Control Sample Data'!M374),'Control Sample Data'!M374&lt;$B$1,'Control Sample Data'!M374&gt;0),'Control Sample Data'!M374,$B$1),"")</f>
        <v/>
      </c>
      <c r="AT375" s="36" t="str">
        <f t="shared" si="216"/>
        <v/>
      </c>
      <c r="AU375" s="36" t="str">
        <f t="shared" si="217"/>
        <v/>
      </c>
      <c r="AV375" s="36" t="str">
        <f t="shared" si="218"/>
        <v/>
      </c>
      <c r="AW375" s="36" t="str">
        <f t="shared" si="219"/>
        <v/>
      </c>
      <c r="AX375" s="36" t="str">
        <f t="shared" si="220"/>
        <v/>
      </c>
      <c r="AY375" s="36" t="str">
        <f t="shared" si="221"/>
        <v/>
      </c>
      <c r="AZ375" s="36" t="str">
        <f t="shared" si="222"/>
        <v/>
      </c>
      <c r="BA375" s="36" t="str">
        <f t="shared" si="223"/>
        <v/>
      </c>
      <c r="BB375" s="36" t="str">
        <f t="shared" si="224"/>
        <v/>
      </c>
      <c r="BC375" s="36" t="str">
        <f t="shared" si="225"/>
        <v/>
      </c>
      <c r="BD375" s="36" t="str">
        <f t="shared" si="226"/>
        <v/>
      </c>
      <c r="BE375" s="36" t="str">
        <f t="shared" si="227"/>
        <v/>
      </c>
      <c r="BF375" s="36" t="str">
        <f t="shared" si="228"/>
        <v/>
      </c>
      <c r="BG375" s="36" t="str">
        <f t="shared" si="229"/>
        <v/>
      </c>
      <c r="BH375" s="36" t="str">
        <f t="shared" si="230"/>
        <v/>
      </c>
      <c r="BI375" s="36" t="str">
        <f t="shared" si="231"/>
        <v/>
      </c>
      <c r="BJ375" s="36" t="str">
        <f t="shared" si="232"/>
        <v/>
      </c>
      <c r="BK375" s="36" t="str">
        <f t="shared" si="233"/>
        <v/>
      </c>
      <c r="BL375" s="36" t="str">
        <f t="shared" si="234"/>
        <v/>
      </c>
      <c r="BM375" s="36" t="str">
        <f t="shared" si="235"/>
        <v/>
      </c>
      <c r="BN375" s="38" t="e">
        <f t="shared" si="256"/>
        <v>#DIV/0!</v>
      </c>
      <c r="BO375" s="38" t="e">
        <f t="shared" si="257"/>
        <v>#DIV/0!</v>
      </c>
      <c r="BP375" s="39" t="str">
        <f t="shared" si="236"/>
        <v/>
      </c>
      <c r="BQ375" s="39" t="str">
        <f t="shared" si="237"/>
        <v/>
      </c>
      <c r="BR375" s="39" t="str">
        <f t="shared" si="238"/>
        <v/>
      </c>
      <c r="BS375" s="39" t="str">
        <f t="shared" si="239"/>
        <v/>
      </c>
      <c r="BT375" s="39" t="str">
        <f t="shared" si="240"/>
        <v/>
      </c>
      <c r="BU375" s="39" t="str">
        <f t="shared" si="241"/>
        <v/>
      </c>
      <c r="BV375" s="39" t="str">
        <f t="shared" si="242"/>
        <v/>
      </c>
      <c r="BW375" s="39" t="str">
        <f t="shared" si="243"/>
        <v/>
      </c>
      <c r="BX375" s="39" t="str">
        <f t="shared" si="244"/>
        <v/>
      </c>
      <c r="BY375" s="39" t="str">
        <f t="shared" si="245"/>
        <v/>
      </c>
      <c r="BZ375" s="39" t="str">
        <f t="shared" si="246"/>
        <v/>
      </c>
      <c r="CA375" s="39" t="str">
        <f t="shared" si="247"/>
        <v/>
      </c>
      <c r="CB375" s="39" t="str">
        <f t="shared" si="248"/>
        <v/>
      </c>
      <c r="CC375" s="39" t="str">
        <f t="shared" si="249"/>
        <v/>
      </c>
      <c r="CD375" s="39" t="str">
        <f t="shared" si="250"/>
        <v/>
      </c>
      <c r="CE375" s="39" t="str">
        <f t="shared" si="251"/>
        <v/>
      </c>
      <c r="CF375" s="39" t="str">
        <f t="shared" si="252"/>
        <v/>
      </c>
      <c r="CG375" s="39" t="str">
        <f t="shared" si="253"/>
        <v/>
      </c>
      <c r="CH375" s="39" t="str">
        <f t="shared" si="254"/>
        <v/>
      </c>
      <c r="CI375" s="39" t="str">
        <f t="shared" si="255"/>
        <v/>
      </c>
    </row>
    <row r="376" spans="1:87">
      <c r="A376" s="18"/>
      <c r="B376" s="15" t="str">
        <f>'Gene Table'!E375</f>
        <v>HK5</v>
      </c>
      <c r="C376" s="15" t="str">
        <f>'Gene Table'!B375</f>
        <v>P13</v>
      </c>
      <c r="D376" s="16" t="str">
        <f>IF(SUM('Test Sample Data'!D$3:D$98)&gt;10,IF(AND(ISNUMBER('Test Sample Data'!D375),'Test Sample Data'!D375&lt;$B$1,'Test Sample Data'!D375&gt;0),'Test Sample Data'!D375,$B$1),"")</f>
        <v/>
      </c>
      <c r="E376" s="17" t="str">
        <f>IF(SUM('Test Sample Data'!E$3:E$98)&gt;10,IF(AND(ISNUMBER('Test Sample Data'!E375),'Test Sample Data'!E375&lt;$B$1,'Test Sample Data'!E375&gt;0),'Test Sample Data'!E375,$B$1),"")</f>
        <v/>
      </c>
      <c r="F376" s="17" t="str">
        <f>IF(SUM('Test Sample Data'!F$3:F$98)&gt;10,IF(AND(ISNUMBER('Test Sample Data'!F375),'Test Sample Data'!F375&lt;$B$1,'Test Sample Data'!F375&gt;0),'Test Sample Data'!F375,$B$1),"")</f>
        <v/>
      </c>
      <c r="G376" s="17" t="str">
        <f>IF(SUM('Test Sample Data'!G$3:G$98)&gt;10,IF(AND(ISNUMBER('Test Sample Data'!G375),'Test Sample Data'!G375&lt;$B$1,'Test Sample Data'!G375&gt;0),'Test Sample Data'!G375,$B$1),"")</f>
        <v/>
      </c>
      <c r="H376" s="17" t="str">
        <f>IF(SUM('Test Sample Data'!H$3:H$98)&gt;10,IF(AND(ISNUMBER('Test Sample Data'!H375),'Test Sample Data'!H375&lt;$B$1,'Test Sample Data'!H375&gt;0),'Test Sample Data'!H375,$B$1),"")</f>
        <v/>
      </c>
      <c r="I376" s="17" t="str">
        <f>IF(SUM('Test Sample Data'!I$3:I$98)&gt;10,IF(AND(ISNUMBER('Test Sample Data'!I375),'Test Sample Data'!I375&lt;$B$1,'Test Sample Data'!I375&gt;0),'Test Sample Data'!I375,$B$1),"")</f>
        <v/>
      </c>
      <c r="J376" s="17" t="str">
        <f>IF(SUM('Test Sample Data'!J$3:J$98)&gt;10,IF(AND(ISNUMBER('Test Sample Data'!J375),'Test Sample Data'!J375&lt;$B$1,'Test Sample Data'!J375&gt;0),'Test Sample Data'!J375,$B$1),"")</f>
        <v/>
      </c>
      <c r="K376" s="17" t="str">
        <f>IF(SUM('Test Sample Data'!K$3:K$98)&gt;10,IF(AND(ISNUMBER('Test Sample Data'!K375),'Test Sample Data'!K375&lt;$B$1,'Test Sample Data'!K375&gt;0),'Test Sample Data'!K375,$B$1),"")</f>
        <v/>
      </c>
      <c r="L376" s="17" t="str">
        <f>IF(SUM('Test Sample Data'!L$3:L$98)&gt;10,IF(AND(ISNUMBER('Test Sample Data'!L375),'Test Sample Data'!L375&lt;$B$1,'Test Sample Data'!L375&gt;0),'Test Sample Data'!L375,$B$1),"")</f>
        <v/>
      </c>
      <c r="M376" s="17" t="str">
        <f>IF(SUM('Test Sample Data'!M$3:M$98)&gt;10,IF(AND(ISNUMBER('Test Sample Data'!M375),'Test Sample Data'!M375&lt;$B$1,'Test Sample Data'!M375&gt;0),'Test Sample Data'!M375,$B$1),"")</f>
        <v/>
      </c>
      <c r="N376" s="17" t="str">
        <f>'Gene Table'!E375</f>
        <v>HK5</v>
      </c>
      <c r="O376" s="17" t="str">
        <f>'Gene Table'!B375</f>
        <v>P13</v>
      </c>
      <c r="P376" s="17" t="str">
        <f>IF(SUM('Control Sample Data'!D$3:D$98)&gt;10,IF(AND(ISNUMBER('Control Sample Data'!D375),'Control Sample Data'!D375&lt;$B$1,'Control Sample Data'!D375&gt;0),'Control Sample Data'!D375,$B$1),"")</f>
        <v/>
      </c>
      <c r="Q376" s="17" t="str">
        <f>IF(SUM('Control Sample Data'!E$3:E$98)&gt;10,IF(AND(ISNUMBER('Control Sample Data'!E375),'Control Sample Data'!E375&lt;$B$1,'Control Sample Data'!E375&gt;0),'Control Sample Data'!E375,$B$1),"")</f>
        <v/>
      </c>
      <c r="R376" s="17" t="str">
        <f>IF(SUM('Control Sample Data'!F$3:F$98)&gt;10,IF(AND(ISNUMBER('Control Sample Data'!F375),'Control Sample Data'!F375&lt;$B$1,'Control Sample Data'!F375&gt;0),'Control Sample Data'!F375,$B$1),"")</f>
        <v/>
      </c>
      <c r="S376" s="17" t="str">
        <f>IF(SUM('Control Sample Data'!G$3:G$98)&gt;10,IF(AND(ISNUMBER('Control Sample Data'!G375),'Control Sample Data'!G375&lt;$B$1,'Control Sample Data'!G375&gt;0),'Control Sample Data'!G375,$B$1),"")</f>
        <v/>
      </c>
      <c r="T376" s="17" t="str">
        <f>IF(SUM('Control Sample Data'!H$3:H$98)&gt;10,IF(AND(ISNUMBER('Control Sample Data'!H375),'Control Sample Data'!H375&lt;$B$1,'Control Sample Data'!H375&gt;0),'Control Sample Data'!H375,$B$1),"")</f>
        <v/>
      </c>
      <c r="U376" s="17" t="str">
        <f>IF(SUM('Control Sample Data'!I$3:I$98)&gt;10,IF(AND(ISNUMBER('Control Sample Data'!I375),'Control Sample Data'!I375&lt;$B$1,'Control Sample Data'!I375&gt;0),'Control Sample Data'!I375,$B$1),"")</f>
        <v/>
      </c>
      <c r="V376" s="17" t="str">
        <f>IF(SUM('Control Sample Data'!J$3:J$98)&gt;10,IF(AND(ISNUMBER('Control Sample Data'!J375),'Control Sample Data'!J375&lt;$B$1,'Control Sample Data'!J375&gt;0),'Control Sample Data'!J375,$B$1),"")</f>
        <v/>
      </c>
      <c r="W376" s="17" t="str">
        <f>IF(SUM('Control Sample Data'!K$3:K$98)&gt;10,IF(AND(ISNUMBER('Control Sample Data'!K375),'Control Sample Data'!K375&lt;$B$1,'Control Sample Data'!K375&gt;0),'Control Sample Data'!K375,$B$1),"")</f>
        <v/>
      </c>
      <c r="X376" s="17" t="str">
        <f>IF(SUM('Control Sample Data'!L$3:L$98)&gt;10,IF(AND(ISNUMBER('Control Sample Data'!L375),'Control Sample Data'!L375&lt;$B$1,'Control Sample Data'!L375&gt;0),'Control Sample Data'!L375,$B$1),"")</f>
        <v/>
      </c>
      <c r="Y376" s="17" t="str">
        <f>IF(SUM('Control Sample Data'!M$3:M$98)&gt;10,IF(AND(ISNUMBER('Control Sample Data'!M375),'Control Sample Data'!M375&lt;$B$1,'Control Sample Data'!M375&gt;0),'Control Sample Data'!M375,$B$1),"")</f>
        <v/>
      </c>
      <c r="AT376" s="36" t="str">
        <f t="shared" si="216"/>
        <v/>
      </c>
      <c r="AU376" s="36" t="str">
        <f t="shared" si="217"/>
        <v/>
      </c>
      <c r="AV376" s="36" t="str">
        <f t="shared" si="218"/>
        <v/>
      </c>
      <c r="AW376" s="36" t="str">
        <f t="shared" si="219"/>
        <v/>
      </c>
      <c r="AX376" s="36" t="str">
        <f t="shared" si="220"/>
        <v/>
      </c>
      <c r="AY376" s="36" t="str">
        <f t="shared" si="221"/>
        <v/>
      </c>
      <c r="AZ376" s="36" t="str">
        <f t="shared" si="222"/>
        <v/>
      </c>
      <c r="BA376" s="36" t="str">
        <f t="shared" si="223"/>
        <v/>
      </c>
      <c r="BB376" s="36" t="str">
        <f t="shared" si="224"/>
        <v/>
      </c>
      <c r="BC376" s="36" t="str">
        <f t="shared" si="225"/>
        <v/>
      </c>
      <c r="BD376" s="36" t="str">
        <f t="shared" si="226"/>
        <v/>
      </c>
      <c r="BE376" s="36" t="str">
        <f t="shared" si="227"/>
        <v/>
      </c>
      <c r="BF376" s="36" t="str">
        <f t="shared" si="228"/>
        <v/>
      </c>
      <c r="BG376" s="36" t="str">
        <f t="shared" si="229"/>
        <v/>
      </c>
      <c r="BH376" s="36" t="str">
        <f t="shared" si="230"/>
        <v/>
      </c>
      <c r="BI376" s="36" t="str">
        <f t="shared" si="231"/>
        <v/>
      </c>
      <c r="BJ376" s="36" t="str">
        <f t="shared" si="232"/>
        <v/>
      </c>
      <c r="BK376" s="36" t="str">
        <f t="shared" si="233"/>
        <v/>
      </c>
      <c r="BL376" s="36" t="str">
        <f t="shared" si="234"/>
        <v/>
      </c>
      <c r="BM376" s="36" t="str">
        <f t="shared" si="235"/>
        <v/>
      </c>
      <c r="BN376" s="38" t="e">
        <f t="shared" si="256"/>
        <v>#DIV/0!</v>
      </c>
      <c r="BO376" s="38" t="e">
        <f t="shared" si="257"/>
        <v>#DIV/0!</v>
      </c>
      <c r="BP376" s="39" t="str">
        <f t="shared" si="236"/>
        <v/>
      </c>
      <c r="BQ376" s="39" t="str">
        <f t="shared" si="237"/>
        <v/>
      </c>
      <c r="BR376" s="39" t="str">
        <f t="shared" si="238"/>
        <v/>
      </c>
      <c r="BS376" s="39" t="str">
        <f t="shared" si="239"/>
        <v/>
      </c>
      <c r="BT376" s="39" t="str">
        <f t="shared" si="240"/>
        <v/>
      </c>
      <c r="BU376" s="39" t="str">
        <f t="shared" si="241"/>
        <v/>
      </c>
      <c r="BV376" s="39" t="str">
        <f t="shared" si="242"/>
        <v/>
      </c>
      <c r="BW376" s="39" t="str">
        <f t="shared" si="243"/>
        <v/>
      </c>
      <c r="BX376" s="39" t="str">
        <f t="shared" si="244"/>
        <v/>
      </c>
      <c r="BY376" s="39" t="str">
        <f t="shared" si="245"/>
        <v/>
      </c>
      <c r="BZ376" s="39" t="str">
        <f t="shared" si="246"/>
        <v/>
      </c>
      <c r="CA376" s="39" t="str">
        <f t="shared" si="247"/>
        <v/>
      </c>
      <c r="CB376" s="39" t="str">
        <f t="shared" si="248"/>
        <v/>
      </c>
      <c r="CC376" s="39" t="str">
        <f t="shared" si="249"/>
        <v/>
      </c>
      <c r="CD376" s="39" t="str">
        <f t="shared" si="250"/>
        <v/>
      </c>
      <c r="CE376" s="39" t="str">
        <f t="shared" si="251"/>
        <v/>
      </c>
      <c r="CF376" s="39" t="str">
        <f t="shared" si="252"/>
        <v/>
      </c>
      <c r="CG376" s="39" t="str">
        <f t="shared" si="253"/>
        <v/>
      </c>
      <c r="CH376" s="39" t="str">
        <f t="shared" si="254"/>
        <v/>
      </c>
      <c r="CI376" s="39" t="str">
        <f t="shared" si="255"/>
        <v/>
      </c>
    </row>
    <row r="377" spans="1:87">
      <c r="A377" s="18"/>
      <c r="B377" s="15" t="str">
        <f>'Gene Table'!E376</f>
        <v>HK5</v>
      </c>
      <c r="C377" s="15" t="str">
        <f>'Gene Table'!B376</f>
        <v>P14</v>
      </c>
      <c r="D377" s="16" t="str">
        <f>IF(SUM('Test Sample Data'!D$3:D$98)&gt;10,IF(AND(ISNUMBER('Test Sample Data'!D376),'Test Sample Data'!D376&lt;$B$1,'Test Sample Data'!D376&gt;0),'Test Sample Data'!D376,$B$1),"")</f>
        <v/>
      </c>
      <c r="E377" s="17" t="str">
        <f>IF(SUM('Test Sample Data'!E$3:E$98)&gt;10,IF(AND(ISNUMBER('Test Sample Data'!E376),'Test Sample Data'!E376&lt;$B$1,'Test Sample Data'!E376&gt;0),'Test Sample Data'!E376,$B$1),"")</f>
        <v/>
      </c>
      <c r="F377" s="17" t="str">
        <f>IF(SUM('Test Sample Data'!F$3:F$98)&gt;10,IF(AND(ISNUMBER('Test Sample Data'!F376),'Test Sample Data'!F376&lt;$B$1,'Test Sample Data'!F376&gt;0),'Test Sample Data'!F376,$B$1),"")</f>
        <v/>
      </c>
      <c r="G377" s="17" t="str">
        <f>IF(SUM('Test Sample Data'!G$3:G$98)&gt;10,IF(AND(ISNUMBER('Test Sample Data'!G376),'Test Sample Data'!G376&lt;$B$1,'Test Sample Data'!G376&gt;0),'Test Sample Data'!G376,$B$1),"")</f>
        <v/>
      </c>
      <c r="H377" s="17" t="str">
        <f>IF(SUM('Test Sample Data'!H$3:H$98)&gt;10,IF(AND(ISNUMBER('Test Sample Data'!H376),'Test Sample Data'!H376&lt;$B$1,'Test Sample Data'!H376&gt;0),'Test Sample Data'!H376,$B$1),"")</f>
        <v/>
      </c>
      <c r="I377" s="17" t="str">
        <f>IF(SUM('Test Sample Data'!I$3:I$98)&gt;10,IF(AND(ISNUMBER('Test Sample Data'!I376),'Test Sample Data'!I376&lt;$B$1,'Test Sample Data'!I376&gt;0),'Test Sample Data'!I376,$B$1),"")</f>
        <v/>
      </c>
      <c r="J377" s="17" t="str">
        <f>IF(SUM('Test Sample Data'!J$3:J$98)&gt;10,IF(AND(ISNUMBER('Test Sample Data'!J376),'Test Sample Data'!J376&lt;$B$1,'Test Sample Data'!J376&gt;0),'Test Sample Data'!J376,$B$1),"")</f>
        <v/>
      </c>
      <c r="K377" s="17" t="str">
        <f>IF(SUM('Test Sample Data'!K$3:K$98)&gt;10,IF(AND(ISNUMBER('Test Sample Data'!K376),'Test Sample Data'!K376&lt;$B$1,'Test Sample Data'!K376&gt;0),'Test Sample Data'!K376,$B$1),"")</f>
        <v/>
      </c>
      <c r="L377" s="17" t="str">
        <f>IF(SUM('Test Sample Data'!L$3:L$98)&gt;10,IF(AND(ISNUMBER('Test Sample Data'!L376),'Test Sample Data'!L376&lt;$B$1,'Test Sample Data'!L376&gt;0),'Test Sample Data'!L376,$B$1),"")</f>
        <v/>
      </c>
      <c r="M377" s="17" t="str">
        <f>IF(SUM('Test Sample Data'!M$3:M$98)&gt;10,IF(AND(ISNUMBER('Test Sample Data'!M376),'Test Sample Data'!M376&lt;$B$1,'Test Sample Data'!M376&gt;0),'Test Sample Data'!M376,$B$1),"")</f>
        <v/>
      </c>
      <c r="N377" s="17" t="str">
        <f>'Gene Table'!E376</f>
        <v>HK5</v>
      </c>
      <c r="O377" s="17" t="str">
        <f>'Gene Table'!B376</f>
        <v>P14</v>
      </c>
      <c r="P377" s="17" t="str">
        <f>IF(SUM('Control Sample Data'!D$3:D$98)&gt;10,IF(AND(ISNUMBER('Control Sample Data'!D376),'Control Sample Data'!D376&lt;$B$1,'Control Sample Data'!D376&gt;0),'Control Sample Data'!D376,$B$1),"")</f>
        <v/>
      </c>
      <c r="Q377" s="17" t="str">
        <f>IF(SUM('Control Sample Data'!E$3:E$98)&gt;10,IF(AND(ISNUMBER('Control Sample Data'!E376),'Control Sample Data'!E376&lt;$B$1,'Control Sample Data'!E376&gt;0),'Control Sample Data'!E376,$B$1),"")</f>
        <v/>
      </c>
      <c r="R377" s="17" t="str">
        <f>IF(SUM('Control Sample Data'!F$3:F$98)&gt;10,IF(AND(ISNUMBER('Control Sample Data'!F376),'Control Sample Data'!F376&lt;$B$1,'Control Sample Data'!F376&gt;0),'Control Sample Data'!F376,$B$1),"")</f>
        <v/>
      </c>
      <c r="S377" s="17" t="str">
        <f>IF(SUM('Control Sample Data'!G$3:G$98)&gt;10,IF(AND(ISNUMBER('Control Sample Data'!G376),'Control Sample Data'!G376&lt;$B$1,'Control Sample Data'!G376&gt;0),'Control Sample Data'!G376,$B$1),"")</f>
        <v/>
      </c>
      <c r="T377" s="17" t="str">
        <f>IF(SUM('Control Sample Data'!H$3:H$98)&gt;10,IF(AND(ISNUMBER('Control Sample Data'!H376),'Control Sample Data'!H376&lt;$B$1,'Control Sample Data'!H376&gt;0),'Control Sample Data'!H376,$B$1),"")</f>
        <v/>
      </c>
      <c r="U377" s="17" t="str">
        <f>IF(SUM('Control Sample Data'!I$3:I$98)&gt;10,IF(AND(ISNUMBER('Control Sample Data'!I376),'Control Sample Data'!I376&lt;$B$1,'Control Sample Data'!I376&gt;0),'Control Sample Data'!I376,$B$1),"")</f>
        <v/>
      </c>
      <c r="V377" s="17" t="str">
        <f>IF(SUM('Control Sample Data'!J$3:J$98)&gt;10,IF(AND(ISNUMBER('Control Sample Data'!J376),'Control Sample Data'!J376&lt;$B$1,'Control Sample Data'!J376&gt;0),'Control Sample Data'!J376,$B$1),"")</f>
        <v/>
      </c>
      <c r="W377" s="17" t="str">
        <f>IF(SUM('Control Sample Data'!K$3:K$98)&gt;10,IF(AND(ISNUMBER('Control Sample Data'!K376),'Control Sample Data'!K376&lt;$B$1,'Control Sample Data'!K376&gt;0),'Control Sample Data'!K376,$B$1),"")</f>
        <v/>
      </c>
      <c r="X377" s="17" t="str">
        <f>IF(SUM('Control Sample Data'!L$3:L$98)&gt;10,IF(AND(ISNUMBER('Control Sample Data'!L376),'Control Sample Data'!L376&lt;$B$1,'Control Sample Data'!L376&gt;0),'Control Sample Data'!L376,$B$1),"")</f>
        <v/>
      </c>
      <c r="Y377" s="17" t="str">
        <f>IF(SUM('Control Sample Data'!M$3:M$98)&gt;10,IF(AND(ISNUMBER('Control Sample Data'!M376),'Control Sample Data'!M376&lt;$B$1,'Control Sample Data'!M376&gt;0),'Control Sample Data'!M376,$B$1),"")</f>
        <v/>
      </c>
      <c r="AT377" s="36" t="str">
        <f t="shared" si="216"/>
        <v/>
      </c>
      <c r="AU377" s="36" t="str">
        <f t="shared" si="217"/>
        <v/>
      </c>
      <c r="AV377" s="36" t="str">
        <f t="shared" si="218"/>
        <v/>
      </c>
      <c r="AW377" s="36" t="str">
        <f t="shared" si="219"/>
        <v/>
      </c>
      <c r="AX377" s="36" t="str">
        <f t="shared" si="220"/>
        <v/>
      </c>
      <c r="AY377" s="36" t="str">
        <f t="shared" si="221"/>
        <v/>
      </c>
      <c r="AZ377" s="36" t="str">
        <f t="shared" si="222"/>
        <v/>
      </c>
      <c r="BA377" s="36" t="str">
        <f t="shared" si="223"/>
        <v/>
      </c>
      <c r="BB377" s="36" t="str">
        <f t="shared" si="224"/>
        <v/>
      </c>
      <c r="BC377" s="36" t="str">
        <f t="shared" si="225"/>
        <v/>
      </c>
      <c r="BD377" s="36" t="str">
        <f t="shared" si="226"/>
        <v/>
      </c>
      <c r="BE377" s="36" t="str">
        <f t="shared" si="227"/>
        <v/>
      </c>
      <c r="BF377" s="36" t="str">
        <f t="shared" si="228"/>
        <v/>
      </c>
      <c r="BG377" s="36" t="str">
        <f t="shared" si="229"/>
        <v/>
      </c>
      <c r="BH377" s="36" t="str">
        <f t="shared" si="230"/>
        <v/>
      </c>
      <c r="BI377" s="36" t="str">
        <f t="shared" si="231"/>
        <v/>
      </c>
      <c r="BJ377" s="36" t="str">
        <f t="shared" si="232"/>
        <v/>
      </c>
      <c r="BK377" s="36" t="str">
        <f t="shared" si="233"/>
        <v/>
      </c>
      <c r="BL377" s="36" t="str">
        <f t="shared" si="234"/>
        <v/>
      </c>
      <c r="BM377" s="36" t="str">
        <f t="shared" si="235"/>
        <v/>
      </c>
      <c r="BN377" s="38" t="e">
        <f t="shared" si="256"/>
        <v>#DIV/0!</v>
      </c>
      <c r="BO377" s="38" t="e">
        <f t="shared" si="257"/>
        <v>#DIV/0!</v>
      </c>
      <c r="BP377" s="39" t="str">
        <f t="shared" si="236"/>
        <v/>
      </c>
      <c r="BQ377" s="39" t="str">
        <f t="shared" si="237"/>
        <v/>
      </c>
      <c r="BR377" s="39" t="str">
        <f t="shared" si="238"/>
        <v/>
      </c>
      <c r="BS377" s="39" t="str">
        <f t="shared" si="239"/>
        <v/>
      </c>
      <c r="BT377" s="39" t="str">
        <f t="shared" si="240"/>
        <v/>
      </c>
      <c r="BU377" s="39" t="str">
        <f t="shared" si="241"/>
        <v/>
      </c>
      <c r="BV377" s="39" t="str">
        <f t="shared" si="242"/>
        <v/>
      </c>
      <c r="BW377" s="39" t="str">
        <f t="shared" si="243"/>
        <v/>
      </c>
      <c r="BX377" s="39" t="str">
        <f t="shared" si="244"/>
        <v/>
      </c>
      <c r="BY377" s="39" t="str">
        <f t="shared" si="245"/>
        <v/>
      </c>
      <c r="BZ377" s="39" t="str">
        <f t="shared" si="246"/>
        <v/>
      </c>
      <c r="CA377" s="39" t="str">
        <f t="shared" si="247"/>
        <v/>
      </c>
      <c r="CB377" s="39" t="str">
        <f t="shared" si="248"/>
        <v/>
      </c>
      <c r="CC377" s="39" t="str">
        <f t="shared" si="249"/>
        <v/>
      </c>
      <c r="CD377" s="39" t="str">
        <f t="shared" si="250"/>
        <v/>
      </c>
      <c r="CE377" s="39" t="str">
        <f t="shared" si="251"/>
        <v/>
      </c>
      <c r="CF377" s="39" t="str">
        <f t="shared" si="252"/>
        <v/>
      </c>
      <c r="CG377" s="39" t="str">
        <f t="shared" si="253"/>
        <v/>
      </c>
      <c r="CH377" s="39" t="str">
        <f t="shared" si="254"/>
        <v/>
      </c>
      <c r="CI377" s="39" t="str">
        <f t="shared" si="255"/>
        <v/>
      </c>
    </row>
    <row r="378" spans="1:87">
      <c r="A378" s="18"/>
      <c r="B378" s="15" t="str">
        <f>'Gene Table'!E377</f>
        <v>HK6</v>
      </c>
      <c r="C378" s="15" t="str">
        <f>'Gene Table'!B377</f>
        <v>P15</v>
      </c>
      <c r="D378" s="16" t="str">
        <f>IF(SUM('Test Sample Data'!D$3:D$98)&gt;10,IF(AND(ISNUMBER('Test Sample Data'!D377),'Test Sample Data'!D377&lt;$B$1,'Test Sample Data'!D377&gt;0),'Test Sample Data'!D377,$B$1),"")</f>
        <v/>
      </c>
      <c r="E378" s="17" t="str">
        <f>IF(SUM('Test Sample Data'!E$3:E$98)&gt;10,IF(AND(ISNUMBER('Test Sample Data'!E377),'Test Sample Data'!E377&lt;$B$1,'Test Sample Data'!E377&gt;0),'Test Sample Data'!E377,$B$1),"")</f>
        <v/>
      </c>
      <c r="F378" s="17" t="str">
        <f>IF(SUM('Test Sample Data'!F$3:F$98)&gt;10,IF(AND(ISNUMBER('Test Sample Data'!F377),'Test Sample Data'!F377&lt;$B$1,'Test Sample Data'!F377&gt;0),'Test Sample Data'!F377,$B$1),"")</f>
        <v/>
      </c>
      <c r="G378" s="17" t="str">
        <f>IF(SUM('Test Sample Data'!G$3:G$98)&gt;10,IF(AND(ISNUMBER('Test Sample Data'!G377),'Test Sample Data'!G377&lt;$B$1,'Test Sample Data'!G377&gt;0),'Test Sample Data'!G377,$B$1),"")</f>
        <v/>
      </c>
      <c r="H378" s="17" t="str">
        <f>IF(SUM('Test Sample Data'!H$3:H$98)&gt;10,IF(AND(ISNUMBER('Test Sample Data'!H377),'Test Sample Data'!H377&lt;$B$1,'Test Sample Data'!H377&gt;0),'Test Sample Data'!H377,$B$1),"")</f>
        <v/>
      </c>
      <c r="I378" s="17" t="str">
        <f>IF(SUM('Test Sample Data'!I$3:I$98)&gt;10,IF(AND(ISNUMBER('Test Sample Data'!I377),'Test Sample Data'!I377&lt;$B$1,'Test Sample Data'!I377&gt;0),'Test Sample Data'!I377,$B$1),"")</f>
        <v/>
      </c>
      <c r="J378" s="17" t="str">
        <f>IF(SUM('Test Sample Data'!J$3:J$98)&gt;10,IF(AND(ISNUMBER('Test Sample Data'!J377),'Test Sample Data'!J377&lt;$B$1,'Test Sample Data'!J377&gt;0),'Test Sample Data'!J377,$B$1),"")</f>
        <v/>
      </c>
      <c r="K378" s="17" t="str">
        <f>IF(SUM('Test Sample Data'!K$3:K$98)&gt;10,IF(AND(ISNUMBER('Test Sample Data'!K377),'Test Sample Data'!K377&lt;$B$1,'Test Sample Data'!K377&gt;0),'Test Sample Data'!K377,$B$1),"")</f>
        <v/>
      </c>
      <c r="L378" s="17" t="str">
        <f>IF(SUM('Test Sample Data'!L$3:L$98)&gt;10,IF(AND(ISNUMBER('Test Sample Data'!L377),'Test Sample Data'!L377&lt;$B$1,'Test Sample Data'!L377&gt;0),'Test Sample Data'!L377,$B$1),"")</f>
        <v/>
      </c>
      <c r="M378" s="17" t="str">
        <f>IF(SUM('Test Sample Data'!M$3:M$98)&gt;10,IF(AND(ISNUMBER('Test Sample Data'!M377),'Test Sample Data'!M377&lt;$B$1,'Test Sample Data'!M377&gt;0),'Test Sample Data'!M377,$B$1),"")</f>
        <v/>
      </c>
      <c r="N378" s="17" t="str">
        <f>'Gene Table'!E377</f>
        <v>HK6</v>
      </c>
      <c r="O378" s="17" t="str">
        <f>'Gene Table'!B377</f>
        <v>P15</v>
      </c>
      <c r="P378" s="17" t="str">
        <f>IF(SUM('Control Sample Data'!D$3:D$98)&gt;10,IF(AND(ISNUMBER('Control Sample Data'!D377),'Control Sample Data'!D377&lt;$B$1,'Control Sample Data'!D377&gt;0),'Control Sample Data'!D377,$B$1),"")</f>
        <v/>
      </c>
      <c r="Q378" s="17" t="str">
        <f>IF(SUM('Control Sample Data'!E$3:E$98)&gt;10,IF(AND(ISNUMBER('Control Sample Data'!E377),'Control Sample Data'!E377&lt;$B$1,'Control Sample Data'!E377&gt;0),'Control Sample Data'!E377,$B$1),"")</f>
        <v/>
      </c>
      <c r="R378" s="17" t="str">
        <f>IF(SUM('Control Sample Data'!F$3:F$98)&gt;10,IF(AND(ISNUMBER('Control Sample Data'!F377),'Control Sample Data'!F377&lt;$B$1,'Control Sample Data'!F377&gt;0),'Control Sample Data'!F377,$B$1),"")</f>
        <v/>
      </c>
      <c r="S378" s="17" t="str">
        <f>IF(SUM('Control Sample Data'!G$3:G$98)&gt;10,IF(AND(ISNUMBER('Control Sample Data'!G377),'Control Sample Data'!G377&lt;$B$1,'Control Sample Data'!G377&gt;0),'Control Sample Data'!G377,$B$1),"")</f>
        <v/>
      </c>
      <c r="T378" s="17" t="str">
        <f>IF(SUM('Control Sample Data'!H$3:H$98)&gt;10,IF(AND(ISNUMBER('Control Sample Data'!H377),'Control Sample Data'!H377&lt;$B$1,'Control Sample Data'!H377&gt;0),'Control Sample Data'!H377,$B$1),"")</f>
        <v/>
      </c>
      <c r="U378" s="17" t="str">
        <f>IF(SUM('Control Sample Data'!I$3:I$98)&gt;10,IF(AND(ISNUMBER('Control Sample Data'!I377),'Control Sample Data'!I377&lt;$B$1,'Control Sample Data'!I377&gt;0),'Control Sample Data'!I377,$B$1),"")</f>
        <v/>
      </c>
      <c r="V378" s="17" t="str">
        <f>IF(SUM('Control Sample Data'!J$3:J$98)&gt;10,IF(AND(ISNUMBER('Control Sample Data'!J377),'Control Sample Data'!J377&lt;$B$1,'Control Sample Data'!J377&gt;0),'Control Sample Data'!J377,$B$1),"")</f>
        <v/>
      </c>
      <c r="W378" s="17" t="str">
        <f>IF(SUM('Control Sample Data'!K$3:K$98)&gt;10,IF(AND(ISNUMBER('Control Sample Data'!K377),'Control Sample Data'!K377&lt;$B$1,'Control Sample Data'!K377&gt;0),'Control Sample Data'!K377,$B$1),"")</f>
        <v/>
      </c>
      <c r="X378" s="17" t="str">
        <f>IF(SUM('Control Sample Data'!L$3:L$98)&gt;10,IF(AND(ISNUMBER('Control Sample Data'!L377),'Control Sample Data'!L377&lt;$B$1,'Control Sample Data'!L377&gt;0),'Control Sample Data'!L377,$B$1),"")</f>
        <v/>
      </c>
      <c r="Y378" s="17" t="str">
        <f>IF(SUM('Control Sample Data'!M$3:M$98)&gt;10,IF(AND(ISNUMBER('Control Sample Data'!M377),'Control Sample Data'!M377&lt;$B$1,'Control Sample Data'!M377&gt;0),'Control Sample Data'!M377,$B$1),"")</f>
        <v/>
      </c>
      <c r="AT378" s="36" t="str">
        <f t="shared" si="216"/>
        <v/>
      </c>
      <c r="AU378" s="36" t="str">
        <f t="shared" si="217"/>
        <v/>
      </c>
      <c r="AV378" s="36" t="str">
        <f t="shared" si="218"/>
        <v/>
      </c>
      <c r="AW378" s="36" t="str">
        <f t="shared" si="219"/>
        <v/>
      </c>
      <c r="AX378" s="36" t="str">
        <f t="shared" si="220"/>
        <v/>
      </c>
      <c r="AY378" s="36" t="str">
        <f t="shared" si="221"/>
        <v/>
      </c>
      <c r="AZ378" s="36" t="str">
        <f t="shared" si="222"/>
        <v/>
      </c>
      <c r="BA378" s="36" t="str">
        <f t="shared" si="223"/>
        <v/>
      </c>
      <c r="BB378" s="36" t="str">
        <f t="shared" si="224"/>
        <v/>
      </c>
      <c r="BC378" s="36" t="str">
        <f t="shared" si="225"/>
        <v/>
      </c>
      <c r="BD378" s="36" t="str">
        <f t="shared" si="226"/>
        <v/>
      </c>
      <c r="BE378" s="36" t="str">
        <f t="shared" si="227"/>
        <v/>
      </c>
      <c r="BF378" s="36" t="str">
        <f t="shared" si="228"/>
        <v/>
      </c>
      <c r="BG378" s="36" t="str">
        <f t="shared" si="229"/>
        <v/>
      </c>
      <c r="BH378" s="36" t="str">
        <f t="shared" si="230"/>
        <v/>
      </c>
      <c r="BI378" s="36" t="str">
        <f t="shared" si="231"/>
        <v/>
      </c>
      <c r="BJ378" s="36" t="str">
        <f t="shared" si="232"/>
        <v/>
      </c>
      <c r="BK378" s="36" t="str">
        <f t="shared" si="233"/>
        <v/>
      </c>
      <c r="BL378" s="36" t="str">
        <f t="shared" si="234"/>
        <v/>
      </c>
      <c r="BM378" s="36" t="str">
        <f t="shared" si="235"/>
        <v/>
      </c>
      <c r="BN378" s="38" t="e">
        <f t="shared" si="256"/>
        <v>#DIV/0!</v>
      </c>
      <c r="BO378" s="38" t="e">
        <f t="shared" si="257"/>
        <v>#DIV/0!</v>
      </c>
      <c r="BP378" s="39" t="str">
        <f t="shared" si="236"/>
        <v/>
      </c>
      <c r="BQ378" s="39" t="str">
        <f t="shared" si="237"/>
        <v/>
      </c>
      <c r="BR378" s="39" t="str">
        <f t="shared" si="238"/>
        <v/>
      </c>
      <c r="BS378" s="39" t="str">
        <f t="shared" si="239"/>
        <v/>
      </c>
      <c r="BT378" s="39" t="str">
        <f t="shared" si="240"/>
        <v/>
      </c>
      <c r="BU378" s="39" t="str">
        <f t="shared" si="241"/>
        <v/>
      </c>
      <c r="BV378" s="39" t="str">
        <f t="shared" si="242"/>
        <v/>
      </c>
      <c r="BW378" s="39" t="str">
        <f t="shared" si="243"/>
        <v/>
      </c>
      <c r="BX378" s="39" t="str">
        <f t="shared" si="244"/>
        <v/>
      </c>
      <c r="BY378" s="39" t="str">
        <f t="shared" si="245"/>
        <v/>
      </c>
      <c r="BZ378" s="39" t="str">
        <f t="shared" si="246"/>
        <v/>
      </c>
      <c r="CA378" s="39" t="str">
        <f t="shared" si="247"/>
        <v/>
      </c>
      <c r="CB378" s="39" t="str">
        <f t="shared" si="248"/>
        <v/>
      </c>
      <c r="CC378" s="39" t="str">
        <f t="shared" si="249"/>
        <v/>
      </c>
      <c r="CD378" s="39" t="str">
        <f t="shared" si="250"/>
        <v/>
      </c>
      <c r="CE378" s="39" t="str">
        <f t="shared" si="251"/>
        <v/>
      </c>
      <c r="CF378" s="39" t="str">
        <f t="shared" si="252"/>
        <v/>
      </c>
      <c r="CG378" s="39" t="str">
        <f t="shared" si="253"/>
        <v/>
      </c>
      <c r="CH378" s="39" t="str">
        <f t="shared" si="254"/>
        <v/>
      </c>
      <c r="CI378" s="39" t="str">
        <f t="shared" si="255"/>
        <v/>
      </c>
    </row>
    <row r="379" spans="1:87">
      <c r="A379" s="18"/>
      <c r="B379" s="15" t="str">
        <f>'Gene Table'!E378</f>
        <v>HK6</v>
      </c>
      <c r="C379" s="15" t="str">
        <f>'Gene Table'!B378</f>
        <v>P16</v>
      </c>
      <c r="D379" s="16" t="str">
        <f>IF(SUM('Test Sample Data'!D$3:D$98)&gt;10,IF(AND(ISNUMBER('Test Sample Data'!D378),'Test Sample Data'!D378&lt;$B$1,'Test Sample Data'!D378&gt;0),'Test Sample Data'!D378,$B$1),"")</f>
        <v/>
      </c>
      <c r="E379" s="17" t="str">
        <f>IF(SUM('Test Sample Data'!E$3:E$98)&gt;10,IF(AND(ISNUMBER('Test Sample Data'!E378),'Test Sample Data'!E378&lt;$B$1,'Test Sample Data'!E378&gt;0),'Test Sample Data'!E378,$B$1),"")</f>
        <v/>
      </c>
      <c r="F379" s="17" t="str">
        <f>IF(SUM('Test Sample Data'!F$3:F$98)&gt;10,IF(AND(ISNUMBER('Test Sample Data'!F378),'Test Sample Data'!F378&lt;$B$1,'Test Sample Data'!F378&gt;0),'Test Sample Data'!F378,$B$1),"")</f>
        <v/>
      </c>
      <c r="G379" s="17" t="str">
        <f>IF(SUM('Test Sample Data'!G$3:G$98)&gt;10,IF(AND(ISNUMBER('Test Sample Data'!G378),'Test Sample Data'!G378&lt;$B$1,'Test Sample Data'!G378&gt;0),'Test Sample Data'!G378,$B$1),"")</f>
        <v/>
      </c>
      <c r="H379" s="17" t="str">
        <f>IF(SUM('Test Sample Data'!H$3:H$98)&gt;10,IF(AND(ISNUMBER('Test Sample Data'!H378),'Test Sample Data'!H378&lt;$B$1,'Test Sample Data'!H378&gt;0),'Test Sample Data'!H378,$B$1),"")</f>
        <v/>
      </c>
      <c r="I379" s="17" t="str">
        <f>IF(SUM('Test Sample Data'!I$3:I$98)&gt;10,IF(AND(ISNUMBER('Test Sample Data'!I378),'Test Sample Data'!I378&lt;$B$1,'Test Sample Data'!I378&gt;0),'Test Sample Data'!I378,$B$1),"")</f>
        <v/>
      </c>
      <c r="J379" s="17" t="str">
        <f>IF(SUM('Test Sample Data'!J$3:J$98)&gt;10,IF(AND(ISNUMBER('Test Sample Data'!J378),'Test Sample Data'!J378&lt;$B$1,'Test Sample Data'!J378&gt;0),'Test Sample Data'!J378,$B$1),"")</f>
        <v/>
      </c>
      <c r="K379" s="17" t="str">
        <f>IF(SUM('Test Sample Data'!K$3:K$98)&gt;10,IF(AND(ISNUMBER('Test Sample Data'!K378),'Test Sample Data'!K378&lt;$B$1,'Test Sample Data'!K378&gt;0),'Test Sample Data'!K378,$B$1),"")</f>
        <v/>
      </c>
      <c r="L379" s="17" t="str">
        <f>IF(SUM('Test Sample Data'!L$3:L$98)&gt;10,IF(AND(ISNUMBER('Test Sample Data'!L378),'Test Sample Data'!L378&lt;$B$1,'Test Sample Data'!L378&gt;0),'Test Sample Data'!L378,$B$1),"")</f>
        <v/>
      </c>
      <c r="M379" s="17" t="str">
        <f>IF(SUM('Test Sample Data'!M$3:M$98)&gt;10,IF(AND(ISNUMBER('Test Sample Data'!M378),'Test Sample Data'!M378&lt;$B$1,'Test Sample Data'!M378&gt;0),'Test Sample Data'!M378,$B$1),"")</f>
        <v/>
      </c>
      <c r="N379" s="17" t="str">
        <f>'Gene Table'!E378</f>
        <v>HK6</v>
      </c>
      <c r="O379" s="17" t="str">
        <f>'Gene Table'!B378</f>
        <v>P16</v>
      </c>
      <c r="P379" s="17" t="str">
        <f>IF(SUM('Control Sample Data'!D$3:D$98)&gt;10,IF(AND(ISNUMBER('Control Sample Data'!D378),'Control Sample Data'!D378&lt;$B$1,'Control Sample Data'!D378&gt;0),'Control Sample Data'!D378,$B$1),"")</f>
        <v/>
      </c>
      <c r="Q379" s="17" t="str">
        <f>IF(SUM('Control Sample Data'!E$3:E$98)&gt;10,IF(AND(ISNUMBER('Control Sample Data'!E378),'Control Sample Data'!E378&lt;$B$1,'Control Sample Data'!E378&gt;0),'Control Sample Data'!E378,$B$1),"")</f>
        <v/>
      </c>
      <c r="R379" s="17" t="str">
        <f>IF(SUM('Control Sample Data'!F$3:F$98)&gt;10,IF(AND(ISNUMBER('Control Sample Data'!F378),'Control Sample Data'!F378&lt;$B$1,'Control Sample Data'!F378&gt;0),'Control Sample Data'!F378,$B$1),"")</f>
        <v/>
      </c>
      <c r="S379" s="17" t="str">
        <f>IF(SUM('Control Sample Data'!G$3:G$98)&gt;10,IF(AND(ISNUMBER('Control Sample Data'!G378),'Control Sample Data'!G378&lt;$B$1,'Control Sample Data'!G378&gt;0),'Control Sample Data'!G378,$B$1),"")</f>
        <v/>
      </c>
      <c r="T379" s="17" t="str">
        <f>IF(SUM('Control Sample Data'!H$3:H$98)&gt;10,IF(AND(ISNUMBER('Control Sample Data'!H378),'Control Sample Data'!H378&lt;$B$1,'Control Sample Data'!H378&gt;0),'Control Sample Data'!H378,$B$1),"")</f>
        <v/>
      </c>
      <c r="U379" s="17" t="str">
        <f>IF(SUM('Control Sample Data'!I$3:I$98)&gt;10,IF(AND(ISNUMBER('Control Sample Data'!I378),'Control Sample Data'!I378&lt;$B$1,'Control Sample Data'!I378&gt;0),'Control Sample Data'!I378,$B$1),"")</f>
        <v/>
      </c>
      <c r="V379" s="17" t="str">
        <f>IF(SUM('Control Sample Data'!J$3:J$98)&gt;10,IF(AND(ISNUMBER('Control Sample Data'!J378),'Control Sample Data'!J378&lt;$B$1,'Control Sample Data'!J378&gt;0),'Control Sample Data'!J378,$B$1),"")</f>
        <v/>
      </c>
      <c r="W379" s="17" t="str">
        <f>IF(SUM('Control Sample Data'!K$3:K$98)&gt;10,IF(AND(ISNUMBER('Control Sample Data'!K378),'Control Sample Data'!K378&lt;$B$1,'Control Sample Data'!K378&gt;0),'Control Sample Data'!K378,$B$1),"")</f>
        <v/>
      </c>
      <c r="X379" s="17" t="str">
        <f>IF(SUM('Control Sample Data'!L$3:L$98)&gt;10,IF(AND(ISNUMBER('Control Sample Data'!L378),'Control Sample Data'!L378&lt;$B$1,'Control Sample Data'!L378&gt;0),'Control Sample Data'!L378,$B$1),"")</f>
        <v/>
      </c>
      <c r="Y379" s="17" t="str">
        <f>IF(SUM('Control Sample Data'!M$3:M$98)&gt;10,IF(AND(ISNUMBER('Control Sample Data'!M378),'Control Sample Data'!M378&lt;$B$1,'Control Sample Data'!M378&gt;0),'Control Sample Data'!M378,$B$1),"")</f>
        <v/>
      </c>
      <c r="AT379" s="36" t="str">
        <f t="shared" si="216"/>
        <v/>
      </c>
      <c r="AU379" s="36" t="str">
        <f t="shared" si="217"/>
        <v/>
      </c>
      <c r="AV379" s="36" t="str">
        <f t="shared" si="218"/>
        <v/>
      </c>
      <c r="AW379" s="36" t="str">
        <f t="shared" si="219"/>
        <v/>
      </c>
      <c r="AX379" s="36" t="str">
        <f t="shared" si="220"/>
        <v/>
      </c>
      <c r="AY379" s="36" t="str">
        <f t="shared" si="221"/>
        <v/>
      </c>
      <c r="AZ379" s="36" t="str">
        <f t="shared" si="222"/>
        <v/>
      </c>
      <c r="BA379" s="36" t="str">
        <f t="shared" si="223"/>
        <v/>
      </c>
      <c r="BB379" s="36" t="str">
        <f t="shared" si="224"/>
        <v/>
      </c>
      <c r="BC379" s="36" t="str">
        <f t="shared" si="225"/>
        <v/>
      </c>
      <c r="BD379" s="36" t="str">
        <f t="shared" si="226"/>
        <v/>
      </c>
      <c r="BE379" s="36" t="str">
        <f t="shared" si="227"/>
        <v/>
      </c>
      <c r="BF379" s="36" t="str">
        <f t="shared" si="228"/>
        <v/>
      </c>
      <c r="BG379" s="36" t="str">
        <f t="shared" si="229"/>
        <v/>
      </c>
      <c r="BH379" s="36" t="str">
        <f t="shared" si="230"/>
        <v/>
      </c>
      <c r="BI379" s="36" t="str">
        <f t="shared" si="231"/>
        <v/>
      </c>
      <c r="BJ379" s="36" t="str">
        <f t="shared" si="232"/>
        <v/>
      </c>
      <c r="BK379" s="36" t="str">
        <f t="shared" si="233"/>
        <v/>
      </c>
      <c r="BL379" s="36" t="str">
        <f t="shared" si="234"/>
        <v/>
      </c>
      <c r="BM379" s="36" t="str">
        <f t="shared" si="235"/>
        <v/>
      </c>
      <c r="BN379" s="38" t="e">
        <f t="shared" si="256"/>
        <v>#DIV/0!</v>
      </c>
      <c r="BO379" s="38" t="e">
        <f t="shared" si="257"/>
        <v>#DIV/0!</v>
      </c>
      <c r="BP379" s="39" t="str">
        <f t="shared" si="236"/>
        <v/>
      </c>
      <c r="BQ379" s="39" t="str">
        <f t="shared" si="237"/>
        <v/>
      </c>
      <c r="BR379" s="39" t="str">
        <f t="shared" si="238"/>
        <v/>
      </c>
      <c r="BS379" s="39" t="str">
        <f t="shared" si="239"/>
        <v/>
      </c>
      <c r="BT379" s="39" t="str">
        <f t="shared" si="240"/>
        <v/>
      </c>
      <c r="BU379" s="39" t="str">
        <f t="shared" si="241"/>
        <v/>
      </c>
      <c r="BV379" s="39" t="str">
        <f t="shared" si="242"/>
        <v/>
      </c>
      <c r="BW379" s="39" t="str">
        <f t="shared" si="243"/>
        <v/>
      </c>
      <c r="BX379" s="39" t="str">
        <f t="shared" si="244"/>
        <v/>
      </c>
      <c r="BY379" s="39" t="str">
        <f t="shared" si="245"/>
        <v/>
      </c>
      <c r="BZ379" s="39" t="str">
        <f t="shared" si="246"/>
        <v/>
      </c>
      <c r="CA379" s="39" t="str">
        <f t="shared" si="247"/>
        <v/>
      </c>
      <c r="CB379" s="39" t="str">
        <f t="shared" si="248"/>
        <v/>
      </c>
      <c r="CC379" s="39" t="str">
        <f t="shared" si="249"/>
        <v/>
      </c>
      <c r="CD379" s="39" t="str">
        <f t="shared" si="250"/>
        <v/>
      </c>
      <c r="CE379" s="39" t="str">
        <f t="shared" si="251"/>
        <v/>
      </c>
      <c r="CF379" s="39" t="str">
        <f t="shared" si="252"/>
        <v/>
      </c>
      <c r="CG379" s="39" t="str">
        <f t="shared" si="253"/>
        <v/>
      </c>
      <c r="CH379" s="39" t="str">
        <f t="shared" si="254"/>
        <v/>
      </c>
      <c r="CI379" s="39" t="str">
        <f t="shared" si="255"/>
        <v/>
      </c>
    </row>
    <row r="380" spans="1:87">
      <c r="A380" s="18"/>
      <c r="B380" s="15" t="str">
        <f>'Gene Table'!E379</f>
        <v>RT</v>
      </c>
      <c r="C380" s="15" t="str">
        <f>'Gene Table'!B379</f>
        <v>P17</v>
      </c>
      <c r="D380" s="16" t="str">
        <f>IF(SUM('Test Sample Data'!D$3:D$98)&gt;10,IF(AND(ISNUMBER('Test Sample Data'!D379),'Test Sample Data'!D379&lt;$B$1,'Test Sample Data'!D379&gt;0),'Test Sample Data'!D379,$B$1),"")</f>
        <v/>
      </c>
      <c r="E380" s="17" t="str">
        <f>IF(SUM('Test Sample Data'!E$3:E$98)&gt;10,IF(AND(ISNUMBER('Test Sample Data'!E379),'Test Sample Data'!E379&lt;$B$1,'Test Sample Data'!E379&gt;0),'Test Sample Data'!E379,$B$1),"")</f>
        <v/>
      </c>
      <c r="F380" s="17" t="str">
        <f>IF(SUM('Test Sample Data'!F$3:F$98)&gt;10,IF(AND(ISNUMBER('Test Sample Data'!F379),'Test Sample Data'!F379&lt;$B$1,'Test Sample Data'!F379&gt;0),'Test Sample Data'!F379,$B$1),"")</f>
        <v/>
      </c>
      <c r="G380" s="17" t="str">
        <f>IF(SUM('Test Sample Data'!G$3:G$98)&gt;10,IF(AND(ISNUMBER('Test Sample Data'!G379),'Test Sample Data'!G379&lt;$B$1,'Test Sample Data'!G379&gt;0),'Test Sample Data'!G379,$B$1),"")</f>
        <v/>
      </c>
      <c r="H380" s="17" t="str">
        <f>IF(SUM('Test Sample Data'!H$3:H$98)&gt;10,IF(AND(ISNUMBER('Test Sample Data'!H379),'Test Sample Data'!H379&lt;$B$1,'Test Sample Data'!H379&gt;0),'Test Sample Data'!H379,$B$1),"")</f>
        <v/>
      </c>
      <c r="I380" s="17" t="str">
        <f>IF(SUM('Test Sample Data'!I$3:I$98)&gt;10,IF(AND(ISNUMBER('Test Sample Data'!I379),'Test Sample Data'!I379&lt;$B$1,'Test Sample Data'!I379&gt;0),'Test Sample Data'!I379,$B$1),"")</f>
        <v/>
      </c>
      <c r="J380" s="17" t="str">
        <f>IF(SUM('Test Sample Data'!J$3:J$98)&gt;10,IF(AND(ISNUMBER('Test Sample Data'!J379),'Test Sample Data'!J379&lt;$B$1,'Test Sample Data'!J379&gt;0),'Test Sample Data'!J379,$B$1),"")</f>
        <v/>
      </c>
      <c r="K380" s="17" t="str">
        <f>IF(SUM('Test Sample Data'!K$3:K$98)&gt;10,IF(AND(ISNUMBER('Test Sample Data'!K379),'Test Sample Data'!K379&lt;$B$1,'Test Sample Data'!K379&gt;0),'Test Sample Data'!K379,$B$1),"")</f>
        <v/>
      </c>
      <c r="L380" s="17" t="str">
        <f>IF(SUM('Test Sample Data'!L$3:L$98)&gt;10,IF(AND(ISNUMBER('Test Sample Data'!L379),'Test Sample Data'!L379&lt;$B$1,'Test Sample Data'!L379&gt;0),'Test Sample Data'!L379,$B$1),"")</f>
        <v/>
      </c>
      <c r="M380" s="17" t="str">
        <f>IF(SUM('Test Sample Data'!M$3:M$98)&gt;10,IF(AND(ISNUMBER('Test Sample Data'!M379),'Test Sample Data'!M379&lt;$B$1,'Test Sample Data'!M379&gt;0),'Test Sample Data'!M379,$B$1),"")</f>
        <v/>
      </c>
      <c r="N380" s="17" t="str">
        <f>'Gene Table'!E379</f>
        <v>RT</v>
      </c>
      <c r="O380" s="17" t="str">
        <f>'Gene Table'!B379</f>
        <v>P17</v>
      </c>
      <c r="P380" s="17" t="str">
        <f>IF(SUM('Control Sample Data'!D$3:D$98)&gt;10,IF(AND(ISNUMBER('Control Sample Data'!D379),'Control Sample Data'!D379&lt;$B$1,'Control Sample Data'!D379&gt;0),'Control Sample Data'!D379,$B$1),"")</f>
        <v/>
      </c>
      <c r="Q380" s="17" t="str">
        <f>IF(SUM('Control Sample Data'!E$3:E$98)&gt;10,IF(AND(ISNUMBER('Control Sample Data'!E379),'Control Sample Data'!E379&lt;$B$1,'Control Sample Data'!E379&gt;0),'Control Sample Data'!E379,$B$1),"")</f>
        <v/>
      </c>
      <c r="R380" s="17" t="str">
        <f>IF(SUM('Control Sample Data'!F$3:F$98)&gt;10,IF(AND(ISNUMBER('Control Sample Data'!F379),'Control Sample Data'!F379&lt;$B$1,'Control Sample Data'!F379&gt;0),'Control Sample Data'!F379,$B$1),"")</f>
        <v/>
      </c>
      <c r="S380" s="17" t="str">
        <f>IF(SUM('Control Sample Data'!G$3:G$98)&gt;10,IF(AND(ISNUMBER('Control Sample Data'!G379),'Control Sample Data'!G379&lt;$B$1,'Control Sample Data'!G379&gt;0),'Control Sample Data'!G379,$B$1),"")</f>
        <v/>
      </c>
      <c r="T380" s="17" t="str">
        <f>IF(SUM('Control Sample Data'!H$3:H$98)&gt;10,IF(AND(ISNUMBER('Control Sample Data'!H379),'Control Sample Data'!H379&lt;$B$1,'Control Sample Data'!H379&gt;0),'Control Sample Data'!H379,$B$1),"")</f>
        <v/>
      </c>
      <c r="U380" s="17" t="str">
        <f>IF(SUM('Control Sample Data'!I$3:I$98)&gt;10,IF(AND(ISNUMBER('Control Sample Data'!I379),'Control Sample Data'!I379&lt;$B$1,'Control Sample Data'!I379&gt;0),'Control Sample Data'!I379,$B$1),"")</f>
        <v/>
      </c>
      <c r="V380" s="17" t="str">
        <f>IF(SUM('Control Sample Data'!J$3:J$98)&gt;10,IF(AND(ISNUMBER('Control Sample Data'!J379),'Control Sample Data'!J379&lt;$B$1,'Control Sample Data'!J379&gt;0),'Control Sample Data'!J379,$B$1),"")</f>
        <v/>
      </c>
      <c r="W380" s="17" t="str">
        <f>IF(SUM('Control Sample Data'!K$3:K$98)&gt;10,IF(AND(ISNUMBER('Control Sample Data'!K379),'Control Sample Data'!K379&lt;$B$1,'Control Sample Data'!K379&gt;0),'Control Sample Data'!K379,$B$1),"")</f>
        <v/>
      </c>
      <c r="X380" s="17" t="str">
        <f>IF(SUM('Control Sample Data'!L$3:L$98)&gt;10,IF(AND(ISNUMBER('Control Sample Data'!L379),'Control Sample Data'!L379&lt;$B$1,'Control Sample Data'!L379&gt;0),'Control Sample Data'!L379,$B$1),"")</f>
        <v/>
      </c>
      <c r="Y380" s="17" t="str">
        <f>IF(SUM('Control Sample Data'!M$3:M$98)&gt;10,IF(AND(ISNUMBER('Control Sample Data'!M379),'Control Sample Data'!M379&lt;$B$1,'Control Sample Data'!M379&gt;0),'Control Sample Data'!M379,$B$1),"")</f>
        <v/>
      </c>
      <c r="AT380" s="36" t="str">
        <f t="shared" si="216"/>
        <v/>
      </c>
      <c r="AU380" s="36" t="str">
        <f t="shared" si="217"/>
        <v/>
      </c>
      <c r="AV380" s="36" t="str">
        <f t="shared" si="218"/>
        <v/>
      </c>
      <c r="AW380" s="36" t="str">
        <f t="shared" si="219"/>
        <v/>
      </c>
      <c r="AX380" s="36" t="str">
        <f t="shared" si="220"/>
        <v/>
      </c>
      <c r="AY380" s="36" t="str">
        <f t="shared" si="221"/>
        <v/>
      </c>
      <c r="AZ380" s="36" t="str">
        <f t="shared" si="222"/>
        <v/>
      </c>
      <c r="BA380" s="36" t="str">
        <f t="shared" si="223"/>
        <v/>
      </c>
      <c r="BB380" s="36" t="str">
        <f t="shared" si="224"/>
        <v/>
      </c>
      <c r="BC380" s="36" t="str">
        <f t="shared" si="225"/>
        <v/>
      </c>
      <c r="BD380" s="36" t="str">
        <f t="shared" si="226"/>
        <v/>
      </c>
      <c r="BE380" s="36" t="str">
        <f t="shared" si="227"/>
        <v/>
      </c>
      <c r="BF380" s="36" t="str">
        <f t="shared" si="228"/>
        <v/>
      </c>
      <c r="BG380" s="36" t="str">
        <f t="shared" si="229"/>
        <v/>
      </c>
      <c r="BH380" s="36" t="str">
        <f t="shared" si="230"/>
        <v/>
      </c>
      <c r="BI380" s="36" t="str">
        <f t="shared" si="231"/>
        <v/>
      </c>
      <c r="BJ380" s="36" t="str">
        <f t="shared" si="232"/>
        <v/>
      </c>
      <c r="BK380" s="36" t="str">
        <f t="shared" si="233"/>
        <v/>
      </c>
      <c r="BL380" s="36" t="str">
        <f t="shared" si="234"/>
        <v/>
      </c>
      <c r="BM380" s="36" t="str">
        <f t="shared" si="235"/>
        <v/>
      </c>
      <c r="BN380" s="38" t="e">
        <f t="shared" si="256"/>
        <v>#DIV/0!</v>
      </c>
      <c r="BO380" s="38" t="e">
        <f t="shared" si="257"/>
        <v>#DIV/0!</v>
      </c>
      <c r="BP380" s="39" t="str">
        <f t="shared" si="236"/>
        <v/>
      </c>
      <c r="BQ380" s="39" t="str">
        <f t="shared" si="237"/>
        <v/>
      </c>
      <c r="BR380" s="39" t="str">
        <f t="shared" si="238"/>
        <v/>
      </c>
      <c r="BS380" s="39" t="str">
        <f t="shared" si="239"/>
        <v/>
      </c>
      <c r="BT380" s="39" t="str">
        <f t="shared" si="240"/>
        <v/>
      </c>
      <c r="BU380" s="39" t="str">
        <f t="shared" si="241"/>
        <v/>
      </c>
      <c r="BV380" s="39" t="str">
        <f t="shared" si="242"/>
        <v/>
      </c>
      <c r="BW380" s="39" t="str">
        <f t="shared" si="243"/>
        <v/>
      </c>
      <c r="BX380" s="39" t="str">
        <f t="shared" si="244"/>
        <v/>
      </c>
      <c r="BY380" s="39" t="str">
        <f t="shared" si="245"/>
        <v/>
      </c>
      <c r="BZ380" s="39" t="str">
        <f t="shared" si="246"/>
        <v/>
      </c>
      <c r="CA380" s="39" t="str">
        <f t="shared" si="247"/>
        <v/>
      </c>
      <c r="CB380" s="39" t="str">
        <f t="shared" si="248"/>
        <v/>
      </c>
      <c r="CC380" s="39" t="str">
        <f t="shared" si="249"/>
        <v/>
      </c>
      <c r="CD380" s="39" t="str">
        <f t="shared" si="250"/>
        <v/>
      </c>
      <c r="CE380" s="39" t="str">
        <f t="shared" si="251"/>
        <v/>
      </c>
      <c r="CF380" s="39" t="str">
        <f t="shared" si="252"/>
        <v/>
      </c>
      <c r="CG380" s="39" t="str">
        <f t="shared" si="253"/>
        <v/>
      </c>
      <c r="CH380" s="39" t="str">
        <f t="shared" si="254"/>
        <v/>
      </c>
      <c r="CI380" s="39" t="str">
        <f t="shared" si="255"/>
        <v/>
      </c>
    </row>
    <row r="381" spans="1:87">
      <c r="A381" s="18"/>
      <c r="B381" s="15" t="str">
        <f>'Gene Table'!E380</f>
        <v>RT</v>
      </c>
      <c r="C381" s="15" t="str">
        <f>'Gene Table'!B380</f>
        <v>P18</v>
      </c>
      <c r="D381" s="16" t="str">
        <f>IF(SUM('Test Sample Data'!D$3:D$98)&gt;10,IF(AND(ISNUMBER('Test Sample Data'!D380),'Test Sample Data'!D380&lt;$B$1,'Test Sample Data'!D380&gt;0),'Test Sample Data'!D380,$B$1),"")</f>
        <v/>
      </c>
      <c r="E381" s="17" t="str">
        <f>IF(SUM('Test Sample Data'!E$3:E$98)&gt;10,IF(AND(ISNUMBER('Test Sample Data'!E380),'Test Sample Data'!E380&lt;$B$1,'Test Sample Data'!E380&gt;0),'Test Sample Data'!E380,$B$1),"")</f>
        <v/>
      </c>
      <c r="F381" s="17" t="str">
        <f>IF(SUM('Test Sample Data'!F$3:F$98)&gt;10,IF(AND(ISNUMBER('Test Sample Data'!F380),'Test Sample Data'!F380&lt;$B$1,'Test Sample Data'!F380&gt;0),'Test Sample Data'!F380,$B$1),"")</f>
        <v/>
      </c>
      <c r="G381" s="17" t="str">
        <f>IF(SUM('Test Sample Data'!G$3:G$98)&gt;10,IF(AND(ISNUMBER('Test Sample Data'!G380),'Test Sample Data'!G380&lt;$B$1,'Test Sample Data'!G380&gt;0),'Test Sample Data'!G380,$B$1),"")</f>
        <v/>
      </c>
      <c r="H381" s="17" t="str">
        <f>IF(SUM('Test Sample Data'!H$3:H$98)&gt;10,IF(AND(ISNUMBER('Test Sample Data'!H380),'Test Sample Data'!H380&lt;$B$1,'Test Sample Data'!H380&gt;0),'Test Sample Data'!H380,$B$1),"")</f>
        <v/>
      </c>
      <c r="I381" s="17" t="str">
        <f>IF(SUM('Test Sample Data'!I$3:I$98)&gt;10,IF(AND(ISNUMBER('Test Sample Data'!I380),'Test Sample Data'!I380&lt;$B$1,'Test Sample Data'!I380&gt;0),'Test Sample Data'!I380,$B$1),"")</f>
        <v/>
      </c>
      <c r="J381" s="17" t="str">
        <f>IF(SUM('Test Sample Data'!J$3:J$98)&gt;10,IF(AND(ISNUMBER('Test Sample Data'!J380),'Test Sample Data'!J380&lt;$B$1,'Test Sample Data'!J380&gt;0),'Test Sample Data'!J380,$B$1),"")</f>
        <v/>
      </c>
      <c r="K381" s="17" t="str">
        <f>IF(SUM('Test Sample Data'!K$3:K$98)&gt;10,IF(AND(ISNUMBER('Test Sample Data'!K380),'Test Sample Data'!K380&lt;$B$1,'Test Sample Data'!K380&gt;0),'Test Sample Data'!K380,$B$1),"")</f>
        <v/>
      </c>
      <c r="L381" s="17" t="str">
        <f>IF(SUM('Test Sample Data'!L$3:L$98)&gt;10,IF(AND(ISNUMBER('Test Sample Data'!L380),'Test Sample Data'!L380&lt;$B$1,'Test Sample Data'!L380&gt;0),'Test Sample Data'!L380,$B$1),"")</f>
        <v/>
      </c>
      <c r="M381" s="17" t="str">
        <f>IF(SUM('Test Sample Data'!M$3:M$98)&gt;10,IF(AND(ISNUMBER('Test Sample Data'!M380),'Test Sample Data'!M380&lt;$B$1,'Test Sample Data'!M380&gt;0),'Test Sample Data'!M380,$B$1),"")</f>
        <v/>
      </c>
      <c r="N381" s="17" t="str">
        <f>'Gene Table'!E380</f>
        <v>RT</v>
      </c>
      <c r="O381" s="17" t="str">
        <f>'Gene Table'!B380</f>
        <v>P18</v>
      </c>
      <c r="P381" s="17" t="str">
        <f>IF(SUM('Control Sample Data'!D$3:D$98)&gt;10,IF(AND(ISNUMBER('Control Sample Data'!D380),'Control Sample Data'!D380&lt;$B$1,'Control Sample Data'!D380&gt;0),'Control Sample Data'!D380,$B$1),"")</f>
        <v/>
      </c>
      <c r="Q381" s="17" t="str">
        <f>IF(SUM('Control Sample Data'!E$3:E$98)&gt;10,IF(AND(ISNUMBER('Control Sample Data'!E380),'Control Sample Data'!E380&lt;$B$1,'Control Sample Data'!E380&gt;0),'Control Sample Data'!E380,$B$1),"")</f>
        <v/>
      </c>
      <c r="R381" s="17" t="str">
        <f>IF(SUM('Control Sample Data'!F$3:F$98)&gt;10,IF(AND(ISNUMBER('Control Sample Data'!F380),'Control Sample Data'!F380&lt;$B$1,'Control Sample Data'!F380&gt;0),'Control Sample Data'!F380,$B$1),"")</f>
        <v/>
      </c>
      <c r="S381" s="17" t="str">
        <f>IF(SUM('Control Sample Data'!G$3:G$98)&gt;10,IF(AND(ISNUMBER('Control Sample Data'!G380),'Control Sample Data'!G380&lt;$B$1,'Control Sample Data'!G380&gt;0),'Control Sample Data'!G380,$B$1),"")</f>
        <v/>
      </c>
      <c r="T381" s="17" t="str">
        <f>IF(SUM('Control Sample Data'!H$3:H$98)&gt;10,IF(AND(ISNUMBER('Control Sample Data'!H380),'Control Sample Data'!H380&lt;$B$1,'Control Sample Data'!H380&gt;0),'Control Sample Data'!H380,$B$1),"")</f>
        <v/>
      </c>
      <c r="U381" s="17" t="str">
        <f>IF(SUM('Control Sample Data'!I$3:I$98)&gt;10,IF(AND(ISNUMBER('Control Sample Data'!I380),'Control Sample Data'!I380&lt;$B$1,'Control Sample Data'!I380&gt;0),'Control Sample Data'!I380,$B$1),"")</f>
        <v/>
      </c>
      <c r="V381" s="17" t="str">
        <f>IF(SUM('Control Sample Data'!J$3:J$98)&gt;10,IF(AND(ISNUMBER('Control Sample Data'!J380),'Control Sample Data'!J380&lt;$B$1,'Control Sample Data'!J380&gt;0),'Control Sample Data'!J380,$B$1),"")</f>
        <v/>
      </c>
      <c r="W381" s="17" t="str">
        <f>IF(SUM('Control Sample Data'!K$3:K$98)&gt;10,IF(AND(ISNUMBER('Control Sample Data'!K380),'Control Sample Data'!K380&lt;$B$1,'Control Sample Data'!K380&gt;0),'Control Sample Data'!K380,$B$1),"")</f>
        <v/>
      </c>
      <c r="X381" s="17" t="str">
        <f>IF(SUM('Control Sample Data'!L$3:L$98)&gt;10,IF(AND(ISNUMBER('Control Sample Data'!L380),'Control Sample Data'!L380&lt;$B$1,'Control Sample Data'!L380&gt;0),'Control Sample Data'!L380,$B$1),"")</f>
        <v/>
      </c>
      <c r="Y381" s="17" t="str">
        <f>IF(SUM('Control Sample Data'!M$3:M$98)&gt;10,IF(AND(ISNUMBER('Control Sample Data'!M380),'Control Sample Data'!M380&lt;$B$1,'Control Sample Data'!M380&gt;0),'Control Sample Data'!M380,$B$1),"")</f>
        <v/>
      </c>
      <c r="AT381" s="36" t="str">
        <f t="shared" si="216"/>
        <v/>
      </c>
      <c r="AU381" s="36" t="str">
        <f t="shared" si="217"/>
        <v/>
      </c>
      <c r="AV381" s="36" t="str">
        <f t="shared" si="218"/>
        <v/>
      </c>
      <c r="AW381" s="36" t="str">
        <f t="shared" si="219"/>
        <v/>
      </c>
      <c r="AX381" s="36" t="str">
        <f t="shared" si="220"/>
        <v/>
      </c>
      <c r="AY381" s="36" t="str">
        <f t="shared" si="221"/>
        <v/>
      </c>
      <c r="AZ381" s="36" t="str">
        <f t="shared" si="222"/>
        <v/>
      </c>
      <c r="BA381" s="36" t="str">
        <f t="shared" si="223"/>
        <v/>
      </c>
      <c r="BB381" s="36" t="str">
        <f t="shared" si="224"/>
        <v/>
      </c>
      <c r="BC381" s="36" t="str">
        <f t="shared" si="225"/>
        <v/>
      </c>
      <c r="BD381" s="36" t="str">
        <f t="shared" si="226"/>
        <v/>
      </c>
      <c r="BE381" s="36" t="str">
        <f t="shared" si="227"/>
        <v/>
      </c>
      <c r="BF381" s="36" t="str">
        <f t="shared" si="228"/>
        <v/>
      </c>
      <c r="BG381" s="36" t="str">
        <f t="shared" si="229"/>
        <v/>
      </c>
      <c r="BH381" s="36" t="str">
        <f t="shared" si="230"/>
        <v/>
      </c>
      <c r="BI381" s="36" t="str">
        <f t="shared" si="231"/>
        <v/>
      </c>
      <c r="BJ381" s="36" t="str">
        <f t="shared" si="232"/>
        <v/>
      </c>
      <c r="BK381" s="36" t="str">
        <f t="shared" si="233"/>
        <v/>
      </c>
      <c r="BL381" s="36" t="str">
        <f t="shared" si="234"/>
        <v/>
      </c>
      <c r="BM381" s="36" t="str">
        <f t="shared" si="235"/>
        <v/>
      </c>
      <c r="BN381" s="38" t="e">
        <f t="shared" si="256"/>
        <v>#DIV/0!</v>
      </c>
      <c r="BO381" s="38" t="e">
        <f t="shared" si="257"/>
        <v>#DIV/0!</v>
      </c>
      <c r="BP381" s="39" t="str">
        <f t="shared" si="236"/>
        <v/>
      </c>
      <c r="BQ381" s="39" t="str">
        <f t="shared" si="237"/>
        <v/>
      </c>
      <c r="BR381" s="39" t="str">
        <f t="shared" si="238"/>
        <v/>
      </c>
      <c r="BS381" s="39" t="str">
        <f t="shared" si="239"/>
        <v/>
      </c>
      <c r="BT381" s="39" t="str">
        <f t="shared" si="240"/>
        <v/>
      </c>
      <c r="BU381" s="39" t="str">
        <f t="shared" si="241"/>
        <v/>
      </c>
      <c r="BV381" s="39" t="str">
        <f t="shared" si="242"/>
        <v/>
      </c>
      <c r="BW381" s="39" t="str">
        <f t="shared" si="243"/>
        <v/>
      </c>
      <c r="BX381" s="39" t="str">
        <f t="shared" si="244"/>
        <v/>
      </c>
      <c r="BY381" s="39" t="str">
        <f t="shared" si="245"/>
        <v/>
      </c>
      <c r="BZ381" s="39" t="str">
        <f t="shared" si="246"/>
        <v/>
      </c>
      <c r="CA381" s="39" t="str">
        <f t="shared" si="247"/>
        <v/>
      </c>
      <c r="CB381" s="39" t="str">
        <f t="shared" si="248"/>
        <v/>
      </c>
      <c r="CC381" s="39" t="str">
        <f t="shared" si="249"/>
        <v/>
      </c>
      <c r="CD381" s="39" t="str">
        <f t="shared" si="250"/>
        <v/>
      </c>
      <c r="CE381" s="39" t="str">
        <f t="shared" si="251"/>
        <v/>
      </c>
      <c r="CF381" s="39" t="str">
        <f t="shared" si="252"/>
        <v/>
      </c>
      <c r="CG381" s="39" t="str">
        <f t="shared" si="253"/>
        <v/>
      </c>
      <c r="CH381" s="39" t="str">
        <f t="shared" si="254"/>
        <v/>
      </c>
      <c r="CI381" s="39" t="str">
        <f t="shared" si="255"/>
        <v/>
      </c>
    </row>
    <row r="382" spans="1:87">
      <c r="A382" s="18"/>
      <c r="B382" s="15" t="str">
        <f>'Gene Table'!E381</f>
        <v>RT</v>
      </c>
      <c r="C382" s="15" t="str">
        <f>'Gene Table'!B381</f>
        <v>P19</v>
      </c>
      <c r="D382" s="16" t="str">
        <f>IF(SUM('Test Sample Data'!D$3:D$98)&gt;10,IF(AND(ISNUMBER('Test Sample Data'!D381),'Test Sample Data'!D381&lt;$B$1,'Test Sample Data'!D381&gt;0),'Test Sample Data'!D381,$B$1),"")</f>
        <v/>
      </c>
      <c r="E382" s="17" t="str">
        <f>IF(SUM('Test Sample Data'!E$3:E$98)&gt;10,IF(AND(ISNUMBER('Test Sample Data'!E381),'Test Sample Data'!E381&lt;$B$1,'Test Sample Data'!E381&gt;0),'Test Sample Data'!E381,$B$1),"")</f>
        <v/>
      </c>
      <c r="F382" s="17" t="str">
        <f>IF(SUM('Test Sample Data'!F$3:F$98)&gt;10,IF(AND(ISNUMBER('Test Sample Data'!F381),'Test Sample Data'!F381&lt;$B$1,'Test Sample Data'!F381&gt;0),'Test Sample Data'!F381,$B$1),"")</f>
        <v/>
      </c>
      <c r="G382" s="17" t="str">
        <f>IF(SUM('Test Sample Data'!G$3:G$98)&gt;10,IF(AND(ISNUMBER('Test Sample Data'!G381),'Test Sample Data'!G381&lt;$B$1,'Test Sample Data'!G381&gt;0),'Test Sample Data'!G381,$B$1),"")</f>
        <v/>
      </c>
      <c r="H382" s="17" t="str">
        <f>IF(SUM('Test Sample Data'!H$3:H$98)&gt;10,IF(AND(ISNUMBER('Test Sample Data'!H381),'Test Sample Data'!H381&lt;$B$1,'Test Sample Data'!H381&gt;0),'Test Sample Data'!H381,$B$1),"")</f>
        <v/>
      </c>
      <c r="I382" s="17" t="str">
        <f>IF(SUM('Test Sample Data'!I$3:I$98)&gt;10,IF(AND(ISNUMBER('Test Sample Data'!I381),'Test Sample Data'!I381&lt;$B$1,'Test Sample Data'!I381&gt;0),'Test Sample Data'!I381,$B$1),"")</f>
        <v/>
      </c>
      <c r="J382" s="17" t="str">
        <f>IF(SUM('Test Sample Data'!J$3:J$98)&gt;10,IF(AND(ISNUMBER('Test Sample Data'!J381),'Test Sample Data'!J381&lt;$B$1,'Test Sample Data'!J381&gt;0),'Test Sample Data'!J381,$B$1),"")</f>
        <v/>
      </c>
      <c r="K382" s="17" t="str">
        <f>IF(SUM('Test Sample Data'!K$3:K$98)&gt;10,IF(AND(ISNUMBER('Test Sample Data'!K381),'Test Sample Data'!K381&lt;$B$1,'Test Sample Data'!K381&gt;0),'Test Sample Data'!K381,$B$1),"")</f>
        <v/>
      </c>
      <c r="L382" s="17" t="str">
        <f>IF(SUM('Test Sample Data'!L$3:L$98)&gt;10,IF(AND(ISNUMBER('Test Sample Data'!L381),'Test Sample Data'!L381&lt;$B$1,'Test Sample Data'!L381&gt;0),'Test Sample Data'!L381,$B$1),"")</f>
        <v/>
      </c>
      <c r="M382" s="17" t="str">
        <f>IF(SUM('Test Sample Data'!M$3:M$98)&gt;10,IF(AND(ISNUMBER('Test Sample Data'!M381),'Test Sample Data'!M381&lt;$B$1,'Test Sample Data'!M381&gt;0),'Test Sample Data'!M381,$B$1),"")</f>
        <v/>
      </c>
      <c r="N382" s="17" t="str">
        <f>'Gene Table'!E381</f>
        <v>RT</v>
      </c>
      <c r="O382" s="17" t="str">
        <f>'Gene Table'!B381</f>
        <v>P19</v>
      </c>
      <c r="P382" s="17" t="str">
        <f>IF(SUM('Control Sample Data'!D$3:D$98)&gt;10,IF(AND(ISNUMBER('Control Sample Data'!D381),'Control Sample Data'!D381&lt;$B$1,'Control Sample Data'!D381&gt;0),'Control Sample Data'!D381,$B$1),"")</f>
        <v/>
      </c>
      <c r="Q382" s="17" t="str">
        <f>IF(SUM('Control Sample Data'!E$3:E$98)&gt;10,IF(AND(ISNUMBER('Control Sample Data'!E381),'Control Sample Data'!E381&lt;$B$1,'Control Sample Data'!E381&gt;0),'Control Sample Data'!E381,$B$1),"")</f>
        <v/>
      </c>
      <c r="R382" s="17" t="str">
        <f>IF(SUM('Control Sample Data'!F$3:F$98)&gt;10,IF(AND(ISNUMBER('Control Sample Data'!F381),'Control Sample Data'!F381&lt;$B$1,'Control Sample Data'!F381&gt;0),'Control Sample Data'!F381,$B$1),"")</f>
        <v/>
      </c>
      <c r="S382" s="17" t="str">
        <f>IF(SUM('Control Sample Data'!G$3:G$98)&gt;10,IF(AND(ISNUMBER('Control Sample Data'!G381),'Control Sample Data'!G381&lt;$B$1,'Control Sample Data'!G381&gt;0),'Control Sample Data'!G381,$B$1),"")</f>
        <v/>
      </c>
      <c r="T382" s="17" t="str">
        <f>IF(SUM('Control Sample Data'!H$3:H$98)&gt;10,IF(AND(ISNUMBER('Control Sample Data'!H381),'Control Sample Data'!H381&lt;$B$1,'Control Sample Data'!H381&gt;0),'Control Sample Data'!H381,$B$1),"")</f>
        <v/>
      </c>
      <c r="U382" s="17" t="str">
        <f>IF(SUM('Control Sample Data'!I$3:I$98)&gt;10,IF(AND(ISNUMBER('Control Sample Data'!I381),'Control Sample Data'!I381&lt;$B$1,'Control Sample Data'!I381&gt;0),'Control Sample Data'!I381,$B$1),"")</f>
        <v/>
      </c>
      <c r="V382" s="17" t="str">
        <f>IF(SUM('Control Sample Data'!J$3:J$98)&gt;10,IF(AND(ISNUMBER('Control Sample Data'!J381),'Control Sample Data'!J381&lt;$B$1,'Control Sample Data'!J381&gt;0),'Control Sample Data'!J381,$B$1),"")</f>
        <v/>
      </c>
      <c r="W382" s="17" t="str">
        <f>IF(SUM('Control Sample Data'!K$3:K$98)&gt;10,IF(AND(ISNUMBER('Control Sample Data'!K381),'Control Sample Data'!K381&lt;$B$1,'Control Sample Data'!K381&gt;0),'Control Sample Data'!K381,$B$1),"")</f>
        <v/>
      </c>
      <c r="X382" s="17" t="str">
        <f>IF(SUM('Control Sample Data'!L$3:L$98)&gt;10,IF(AND(ISNUMBER('Control Sample Data'!L381),'Control Sample Data'!L381&lt;$B$1,'Control Sample Data'!L381&gt;0),'Control Sample Data'!L381,$B$1),"")</f>
        <v/>
      </c>
      <c r="Y382" s="17" t="str">
        <f>IF(SUM('Control Sample Data'!M$3:M$98)&gt;10,IF(AND(ISNUMBER('Control Sample Data'!M381),'Control Sample Data'!M381&lt;$B$1,'Control Sample Data'!M381&gt;0),'Control Sample Data'!M381,$B$1),"")</f>
        <v/>
      </c>
      <c r="AT382" s="36" t="str">
        <f t="shared" si="216"/>
        <v/>
      </c>
      <c r="AU382" s="36" t="str">
        <f t="shared" si="217"/>
        <v/>
      </c>
      <c r="AV382" s="36" t="str">
        <f t="shared" si="218"/>
        <v/>
      </c>
      <c r="AW382" s="36" t="str">
        <f t="shared" si="219"/>
        <v/>
      </c>
      <c r="AX382" s="36" t="str">
        <f t="shared" si="220"/>
        <v/>
      </c>
      <c r="AY382" s="36" t="str">
        <f t="shared" si="221"/>
        <v/>
      </c>
      <c r="AZ382" s="36" t="str">
        <f t="shared" si="222"/>
        <v/>
      </c>
      <c r="BA382" s="36" t="str">
        <f t="shared" si="223"/>
        <v/>
      </c>
      <c r="BB382" s="36" t="str">
        <f t="shared" si="224"/>
        <v/>
      </c>
      <c r="BC382" s="36" t="str">
        <f t="shared" si="225"/>
        <v/>
      </c>
      <c r="BD382" s="36" t="str">
        <f t="shared" si="226"/>
        <v/>
      </c>
      <c r="BE382" s="36" t="str">
        <f t="shared" si="227"/>
        <v/>
      </c>
      <c r="BF382" s="36" t="str">
        <f t="shared" si="228"/>
        <v/>
      </c>
      <c r="BG382" s="36" t="str">
        <f t="shared" si="229"/>
        <v/>
      </c>
      <c r="BH382" s="36" t="str">
        <f t="shared" si="230"/>
        <v/>
      </c>
      <c r="BI382" s="36" t="str">
        <f t="shared" si="231"/>
        <v/>
      </c>
      <c r="BJ382" s="36" t="str">
        <f t="shared" si="232"/>
        <v/>
      </c>
      <c r="BK382" s="36" t="str">
        <f t="shared" si="233"/>
        <v/>
      </c>
      <c r="BL382" s="36" t="str">
        <f t="shared" si="234"/>
        <v/>
      </c>
      <c r="BM382" s="36" t="str">
        <f t="shared" si="235"/>
        <v/>
      </c>
      <c r="BN382" s="38" t="e">
        <f t="shared" si="256"/>
        <v>#DIV/0!</v>
      </c>
      <c r="BO382" s="38" t="e">
        <f t="shared" si="257"/>
        <v>#DIV/0!</v>
      </c>
      <c r="BP382" s="39" t="str">
        <f t="shared" si="236"/>
        <v/>
      </c>
      <c r="BQ382" s="39" t="str">
        <f t="shared" si="237"/>
        <v/>
      </c>
      <c r="BR382" s="39" t="str">
        <f t="shared" si="238"/>
        <v/>
      </c>
      <c r="BS382" s="39" t="str">
        <f t="shared" si="239"/>
        <v/>
      </c>
      <c r="BT382" s="39" t="str">
        <f t="shared" si="240"/>
        <v/>
      </c>
      <c r="BU382" s="39" t="str">
        <f t="shared" si="241"/>
        <v/>
      </c>
      <c r="BV382" s="39" t="str">
        <f t="shared" si="242"/>
        <v/>
      </c>
      <c r="BW382" s="39" t="str">
        <f t="shared" si="243"/>
        <v/>
      </c>
      <c r="BX382" s="39" t="str">
        <f t="shared" si="244"/>
        <v/>
      </c>
      <c r="BY382" s="39" t="str">
        <f t="shared" si="245"/>
        <v/>
      </c>
      <c r="BZ382" s="39" t="str">
        <f t="shared" si="246"/>
        <v/>
      </c>
      <c r="CA382" s="39" t="str">
        <f t="shared" si="247"/>
        <v/>
      </c>
      <c r="CB382" s="39" t="str">
        <f t="shared" si="248"/>
        <v/>
      </c>
      <c r="CC382" s="39" t="str">
        <f t="shared" si="249"/>
        <v/>
      </c>
      <c r="CD382" s="39" t="str">
        <f t="shared" si="250"/>
        <v/>
      </c>
      <c r="CE382" s="39" t="str">
        <f t="shared" si="251"/>
        <v/>
      </c>
      <c r="CF382" s="39" t="str">
        <f t="shared" si="252"/>
        <v/>
      </c>
      <c r="CG382" s="39" t="str">
        <f t="shared" si="253"/>
        <v/>
      </c>
      <c r="CH382" s="39" t="str">
        <f t="shared" si="254"/>
        <v/>
      </c>
      <c r="CI382" s="39" t="str">
        <f t="shared" si="255"/>
        <v/>
      </c>
    </row>
    <row r="383" spans="1:87">
      <c r="A383" s="18"/>
      <c r="B383" s="15" t="str">
        <f>'Gene Table'!E382</f>
        <v>RT</v>
      </c>
      <c r="C383" s="15" t="str">
        <f>'Gene Table'!B382</f>
        <v>P20</v>
      </c>
      <c r="D383" s="16" t="str">
        <f>IF(SUM('Test Sample Data'!D$3:D$98)&gt;10,IF(AND(ISNUMBER('Test Sample Data'!D382),'Test Sample Data'!D382&lt;$B$1,'Test Sample Data'!D382&gt;0),'Test Sample Data'!D382,$B$1),"")</f>
        <v/>
      </c>
      <c r="E383" s="17" t="str">
        <f>IF(SUM('Test Sample Data'!E$3:E$98)&gt;10,IF(AND(ISNUMBER('Test Sample Data'!E382),'Test Sample Data'!E382&lt;$B$1,'Test Sample Data'!E382&gt;0),'Test Sample Data'!E382,$B$1),"")</f>
        <v/>
      </c>
      <c r="F383" s="17" t="str">
        <f>IF(SUM('Test Sample Data'!F$3:F$98)&gt;10,IF(AND(ISNUMBER('Test Sample Data'!F382),'Test Sample Data'!F382&lt;$B$1,'Test Sample Data'!F382&gt;0),'Test Sample Data'!F382,$B$1),"")</f>
        <v/>
      </c>
      <c r="G383" s="17" t="str">
        <f>IF(SUM('Test Sample Data'!G$3:G$98)&gt;10,IF(AND(ISNUMBER('Test Sample Data'!G382),'Test Sample Data'!G382&lt;$B$1,'Test Sample Data'!G382&gt;0),'Test Sample Data'!G382,$B$1),"")</f>
        <v/>
      </c>
      <c r="H383" s="17" t="str">
        <f>IF(SUM('Test Sample Data'!H$3:H$98)&gt;10,IF(AND(ISNUMBER('Test Sample Data'!H382),'Test Sample Data'!H382&lt;$B$1,'Test Sample Data'!H382&gt;0),'Test Sample Data'!H382,$B$1),"")</f>
        <v/>
      </c>
      <c r="I383" s="17" t="str">
        <f>IF(SUM('Test Sample Data'!I$3:I$98)&gt;10,IF(AND(ISNUMBER('Test Sample Data'!I382),'Test Sample Data'!I382&lt;$B$1,'Test Sample Data'!I382&gt;0),'Test Sample Data'!I382,$B$1),"")</f>
        <v/>
      </c>
      <c r="J383" s="17" t="str">
        <f>IF(SUM('Test Sample Data'!J$3:J$98)&gt;10,IF(AND(ISNUMBER('Test Sample Data'!J382),'Test Sample Data'!J382&lt;$B$1,'Test Sample Data'!J382&gt;0),'Test Sample Data'!J382,$B$1),"")</f>
        <v/>
      </c>
      <c r="K383" s="17" t="str">
        <f>IF(SUM('Test Sample Data'!K$3:K$98)&gt;10,IF(AND(ISNUMBER('Test Sample Data'!K382),'Test Sample Data'!K382&lt;$B$1,'Test Sample Data'!K382&gt;0),'Test Sample Data'!K382,$B$1),"")</f>
        <v/>
      </c>
      <c r="L383" s="17" t="str">
        <f>IF(SUM('Test Sample Data'!L$3:L$98)&gt;10,IF(AND(ISNUMBER('Test Sample Data'!L382),'Test Sample Data'!L382&lt;$B$1,'Test Sample Data'!L382&gt;0),'Test Sample Data'!L382,$B$1),"")</f>
        <v/>
      </c>
      <c r="M383" s="17" t="str">
        <f>IF(SUM('Test Sample Data'!M$3:M$98)&gt;10,IF(AND(ISNUMBER('Test Sample Data'!M382),'Test Sample Data'!M382&lt;$B$1,'Test Sample Data'!M382&gt;0),'Test Sample Data'!M382,$B$1),"")</f>
        <v/>
      </c>
      <c r="N383" s="17" t="str">
        <f>'Gene Table'!E382</f>
        <v>RT</v>
      </c>
      <c r="O383" s="17" t="str">
        <f>'Gene Table'!B382</f>
        <v>P20</v>
      </c>
      <c r="P383" s="17" t="str">
        <f>IF(SUM('Control Sample Data'!D$3:D$98)&gt;10,IF(AND(ISNUMBER('Control Sample Data'!D382),'Control Sample Data'!D382&lt;$B$1,'Control Sample Data'!D382&gt;0),'Control Sample Data'!D382,$B$1),"")</f>
        <v/>
      </c>
      <c r="Q383" s="17" t="str">
        <f>IF(SUM('Control Sample Data'!E$3:E$98)&gt;10,IF(AND(ISNUMBER('Control Sample Data'!E382),'Control Sample Data'!E382&lt;$B$1,'Control Sample Data'!E382&gt;0),'Control Sample Data'!E382,$B$1),"")</f>
        <v/>
      </c>
      <c r="R383" s="17" t="str">
        <f>IF(SUM('Control Sample Data'!F$3:F$98)&gt;10,IF(AND(ISNUMBER('Control Sample Data'!F382),'Control Sample Data'!F382&lt;$B$1,'Control Sample Data'!F382&gt;0),'Control Sample Data'!F382,$B$1),"")</f>
        <v/>
      </c>
      <c r="S383" s="17" t="str">
        <f>IF(SUM('Control Sample Data'!G$3:G$98)&gt;10,IF(AND(ISNUMBER('Control Sample Data'!G382),'Control Sample Data'!G382&lt;$B$1,'Control Sample Data'!G382&gt;0),'Control Sample Data'!G382,$B$1),"")</f>
        <v/>
      </c>
      <c r="T383" s="17" t="str">
        <f>IF(SUM('Control Sample Data'!H$3:H$98)&gt;10,IF(AND(ISNUMBER('Control Sample Data'!H382),'Control Sample Data'!H382&lt;$B$1,'Control Sample Data'!H382&gt;0),'Control Sample Data'!H382,$B$1),"")</f>
        <v/>
      </c>
      <c r="U383" s="17" t="str">
        <f>IF(SUM('Control Sample Data'!I$3:I$98)&gt;10,IF(AND(ISNUMBER('Control Sample Data'!I382),'Control Sample Data'!I382&lt;$B$1,'Control Sample Data'!I382&gt;0),'Control Sample Data'!I382,$B$1),"")</f>
        <v/>
      </c>
      <c r="V383" s="17" t="str">
        <f>IF(SUM('Control Sample Data'!J$3:J$98)&gt;10,IF(AND(ISNUMBER('Control Sample Data'!J382),'Control Sample Data'!J382&lt;$B$1,'Control Sample Data'!J382&gt;0),'Control Sample Data'!J382,$B$1),"")</f>
        <v/>
      </c>
      <c r="W383" s="17" t="str">
        <f>IF(SUM('Control Sample Data'!K$3:K$98)&gt;10,IF(AND(ISNUMBER('Control Sample Data'!K382),'Control Sample Data'!K382&lt;$B$1,'Control Sample Data'!K382&gt;0),'Control Sample Data'!K382,$B$1),"")</f>
        <v/>
      </c>
      <c r="X383" s="17" t="str">
        <f>IF(SUM('Control Sample Data'!L$3:L$98)&gt;10,IF(AND(ISNUMBER('Control Sample Data'!L382),'Control Sample Data'!L382&lt;$B$1,'Control Sample Data'!L382&gt;0),'Control Sample Data'!L382,$B$1),"")</f>
        <v/>
      </c>
      <c r="Y383" s="17" t="str">
        <f>IF(SUM('Control Sample Data'!M$3:M$98)&gt;10,IF(AND(ISNUMBER('Control Sample Data'!M382),'Control Sample Data'!M382&lt;$B$1,'Control Sample Data'!M382&gt;0),'Control Sample Data'!M382,$B$1),"")</f>
        <v/>
      </c>
      <c r="AT383" s="36" t="str">
        <f t="shared" si="216"/>
        <v/>
      </c>
      <c r="AU383" s="36" t="str">
        <f t="shared" si="217"/>
        <v/>
      </c>
      <c r="AV383" s="36" t="str">
        <f t="shared" si="218"/>
        <v/>
      </c>
      <c r="AW383" s="36" t="str">
        <f t="shared" si="219"/>
        <v/>
      </c>
      <c r="AX383" s="36" t="str">
        <f t="shared" si="220"/>
        <v/>
      </c>
      <c r="AY383" s="36" t="str">
        <f t="shared" si="221"/>
        <v/>
      </c>
      <c r="AZ383" s="36" t="str">
        <f t="shared" si="222"/>
        <v/>
      </c>
      <c r="BA383" s="36" t="str">
        <f t="shared" si="223"/>
        <v/>
      </c>
      <c r="BB383" s="36" t="str">
        <f t="shared" si="224"/>
        <v/>
      </c>
      <c r="BC383" s="36" t="str">
        <f t="shared" si="225"/>
        <v/>
      </c>
      <c r="BD383" s="36" t="str">
        <f t="shared" si="226"/>
        <v/>
      </c>
      <c r="BE383" s="36" t="str">
        <f t="shared" si="227"/>
        <v/>
      </c>
      <c r="BF383" s="36" t="str">
        <f t="shared" si="228"/>
        <v/>
      </c>
      <c r="BG383" s="36" t="str">
        <f t="shared" si="229"/>
        <v/>
      </c>
      <c r="BH383" s="36" t="str">
        <f t="shared" si="230"/>
        <v/>
      </c>
      <c r="BI383" s="36" t="str">
        <f t="shared" si="231"/>
        <v/>
      </c>
      <c r="BJ383" s="36" t="str">
        <f t="shared" si="232"/>
        <v/>
      </c>
      <c r="BK383" s="36" t="str">
        <f t="shared" si="233"/>
        <v/>
      </c>
      <c r="BL383" s="36" t="str">
        <f t="shared" si="234"/>
        <v/>
      </c>
      <c r="BM383" s="36" t="str">
        <f t="shared" si="235"/>
        <v/>
      </c>
      <c r="BN383" s="38" t="e">
        <f t="shared" si="256"/>
        <v>#DIV/0!</v>
      </c>
      <c r="BO383" s="38" t="e">
        <f t="shared" si="257"/>
        <v>#DIV/0!</v>
      </c>
      <c r="BP383" s="39" t="str">
        <f t="shared" si="236"/>
        <v/>
      </c>
      <c r="BQ383" s="39" t="str">
        <f t="shared" si="237"/>
        <v/>
      </c>
      <c r="BR383" s="39" t="str">
        <f t="shared" si="238"/>
        <v/>
      </c>
      <c r="BS383" s="39" t="str">
        <f t="shared" si="239"/>
        <v/>
      </c>
      <c r="BT383" s="39" t="str">
        <f t="shared" si="240"/>
        <v/>
      </c>
      <c r="BU383" s="39" t="str">
        <f t="shared" si="241"/>
        <v/>
      </c>
      <c r="BV383" s="39" t="str">
        <f t="shared" si="242"/>
        <v/>
      </c>
      <c r="BW383" s="39" t="str">
        <f t="shared" si="243"/>
        <v/>
      </c>
      <c r="BX383" s="39" t="str">
        <f t="shared" si="244"/>
        <v/>
      </c>
      <c r="BY383" s="39" t="str">
        <f t="shared" si="245"/>
        <v/>
      </c>
      <c r="BZ383" s="39" t="str">
        <f t="shared" si="246"/>
        <v/>
      </c>
      <c r="CA383" s="39" t="str">
        <f t="shared" si="247"/>
        <v/>
      </c>
      <c r="CB383" s="39" t="str">
        <f t="shared" si="248"/>
        <v/>
      </c>
      <c r="CC383" s="39" t="str">
        <f t="shared" si="249"/>
        <v/>
      </c>
      <c r="CD383" s="39" t="str">
        <f t="shared" si="250"/>
        <v/>
      </c>
      <c r="CE383" s="39" t="str">
        <f t="shared" si="251"/>
        <v/>
      </c>
      <c r="CF383" s="39" t="str">
        <f t="shared" si="252"/>
        <v/>
      </c>
      <c r="CG383" s="39" t="str">
        <f t="shared" si="253"/>
        <v/>
      </c>
      <c r="CH383" s="39" t="str">
        <f t="shared" si="254"/>
        <v/>
      </c>
      <c r="CI383" s="39" t="str">
        <f t="shared" si="255"/>
        <v/>
      </c>
    </row>
    <row r="384" spans="1:87">
      <c r="A384" s="18"/>
      <c r="B384" s="15" t="str">
        <f>'Gene Table'!E383</f>
        <v>PCR</v>
      </c>
      <c r="C384" s="15" t="str">
        <f>'Gene Table'!B383</f>
        <v>P21</v>
      </c>
      <c r="D384" s="16" t="str">
        <f>IF(SUM('Test Sample Data'!D$3:D$98)&gt;10,IF(AND(ISNUMBER('Test Sample Data'!D383),'Test Sample Data'!D383&lt;$B$1,'Test Sample Data'!D383&gt;0),'Test Sample Data'!D383,$B$1),"")</f>
        <v/>
      </c>
      <c r="E384" s="17" t="str">
        <f>IF(SUM('Test Sample Data'!E$3:E$98)&gt;10,IF(AND(ISNUMBER('Test Sample Data'!E383),'Test Sample Data'!E383&lt;$B$1,'Test Sample Data'!E383&gt;0),'Test Sample Data'!E383,$B$1),"")</f>
        <v/>
      </c>
      <c r="F384" s="17" t="str">
        <f>IF(SUM('Test Sample Data'!F$3:F$98)&gt;10,IF(AND(ISNUMBER('Test Sample Data'!F383),'Test Sample Data'!F383&lt;$B$1,'Test Sample Data'!F383&gt;0),'Test Sample Data'!F383,$B$1),"")</f>
        <v/>
      </c>
      <c r="G384" s="17" t="str">
        <f>IF(SUM('Test Sample Data'!G$3:G$98)&gt;10,IF(AND(ISNUMBER('Test Sample Data'!G383),'Test Sample Data'!G383&lt;$B$1,'Test Sample Data'!G383&gt;0),'Test Sample Data'!G383,$B$1),"")</f>
        <v/>
      </c>
      <c r="H384" s="17" t="str">
        <f>IF(SUM('Test Sample Data'!H$3:H$98)&gt;10,IF(AND(ISNUMBER('Test Sample Data'!H383),'Test Sample Data'!H383&lt;$B$1,'Test Sample Data'!H383&gt;0),'Test Sample Data'!H383,$B$1),"")</f>
        <v/>
      </c>
      <c r="I384" s="17" t="str">
        <f>IF(SUM('Test Sample Data'!I$3:I$98)&gt;10,IF(AND(ISNUMBER('Test Sample Data'!I383),'Test Sample Data'!I383&lt;$B$1,'Test Sample Data'!I383&gt;0),'Test Sample Data'!I383,$B$1),"")</f>
        <v/>
      </c>
      <c r="J384" s="17" t="str">
        <f>IF(SUM('Test Sample Data'!J$3:J$98)&gt;10,IF(AND(ISNUMBER('Test Sample Data'!J383),'Test Sample Data'!J383&lt;$B$1,'Test Sample Data'!J383&gt;0),'Test Sample Data'!J383,$B$1),"")</f>
        <v/>
      </c>
      <c r="K384" s="17" t="str">
        <f>IF(SUM('Test Sample Data'!K$3:K$98)&gt;10,IF(AND(ISNUMBER('Test Sample Data'!K383),'Test Sample Data'!K383&lt;$B$1,'Test Sample Data'!K383&gt;0),'Test Sample Data'!K383,$B$1),"")</f>
        <v/>
      </c>
      <c r="L384" s="17" t="str">
        <f>IF(SUM('Test Sample Data'!L$3:L$98)&gt;10,IF(AND(ISNUMBER('Test Sample Data'!L383),'Test Sample Data'!L383&lt;$B$1,'Test Sample Data'!L383&gt;0),'Test Sample Data'!L383,$B$1),"")</f>
        <v/>
      </c>
      <c r="M384" s="17" t="str">
        <f>IF(SUM('Test Sample Data'!M$3:M$98)&gt;10,IF(AND(ISNUMBER('Test Sample Data'!M383),'Test Sample Data'!M383&lt;$B$1,'Test Sample Data'!M383&gt;0),'Test Sample Data'!M383,$B$1),"")</f>
        <v/>
      </c>
      <c r="N384" s="17" t="str">
        <f>'Gene Table'!E383</f>
        <v>PCR</v>
      </c>
      <c r="O384" s="17" t="str">
        <f>'Gene Table'!B383</f>
        <v>P21</v>
      </c>
      <c r="P384" s="17" t="str">
        <f>IF(SUM('Control Sample Data'!D$3:D$98)&gt;10,IF(AND(ISNUMBER('Control Sample Data'!D383),'Control Sample Data'!D383&lt;$B$1,'Control Sample Data'!D383&gt;0),'Control Sample Data'!D383,$B$1),"")</f>
        <v/>
      </c>
      <c r="Q384" s="17" t="str">
        <f>IF(SUM('Control Sample Data'!E$3:E$98)&gt;10,IF(AND(ISNUMBER('Control Sample Data'!E383),'Control Sample Data'!E383&lt;$B$1,'Control Sample Data'!E383&gt;0),'Control Sample Data'!E383,$B$1),"")</f>
        <v/>
      </c>
      <c r="R384" s="17" t="str">
        <f>IF(SUM('Control Sample Data'!F$3:F$98)&gt;10,IF(AND(ISNUMBER('Control Sample Data'!F383),'Control Sample Data'!F383&lt;$B$1,'Control Sample Data'!F383&gt;0),'Control Sample Data'!F383,$B$1),"")</f>
        <v/>
      </c>
      <c r="S384" s="17" t="str">
        <f>IF(SUM('Control Sample Data'!G$3:G$98)&gt;10,IF(AND(ISNUMBER('Control Sample Data'!G383),'Control Sample Data'!G383&lt;$B$1,'Control Sample Data'!G383&gt;0),'Control Sample Data'!G383,$B$1),"")</f>
        <v/>
      </c>
      <c r="T384" s="17" t="str">
        <f>IF(SUM('Control Sample Data'!H$3:H$98)&gt;10,IF(AND(ISNUMBER('Control Sample Data'!H383),'Control Sample Data'!H383&lt;$B$1,'Control Sample Data'!H383&gt;0),'Control Sample Data'!H383,$B$1),"")</f>
        <v/>
      </c>
      <c r="U384" s="17" t="str">
        <f>IF(SUM('Control Sample Data'!I$3:I$98)&gt;10,IF(AND(ISNUMBER('Control Sample Data'!I383),'Control Sample Data'!I383&lt;$B$1,'Control Sample Data'!I383&gt;0),'Control Sample Data'!I383,$B$1),"")</f>
        <v/>
      </c>
      <c r="V384" s="17" t="str">
        <f>IF(SUM('Control Sample Data'!J$3:J$98)&gt;10,IF(AND(ISNUMBER('Control Sample Data'!J383),'Control Sample Data'!J383&lt;$B$1,'Control Sample Data'!J383&gt;0),'Control Sample Data'!J383,$B$1),"")</f>
        <v/>
      </c>
      <c r="W384" s="17" t="str">
        <f>IF(SUM('Control Sample Data'!K$3:K$98)&gt;10,IF(AND(ISNUMBER('Control Sample Data'!K383),'Control Sample Data'!K383&lt;$B$1,'Control Sample Data'!K383&gt;0),'Control Sample Data'!K383,$B$1),"")</f>
        <v/>
      </c>
      <c r="X384" s="17" t="str">
        <f>IF(SUM('Control Sample Data'!L$3:L$98)&gt;10,IF(AND(ISNUMBER('Control Sample Data'!L383),'Control Sample Data'!L383&lt;$B$1,'Control Sample Data'!L383&gt;0),'Control Sample Data'!L383,$B$1),"")</f>
        <v/>
      </c>
      <c r="Y384" s="17" t="str">
        <f>IF(SUM('Control Sample Data'!M$3:M$98)&gt;10,IF(AND(ISNUMBER('Control Sample Data'!M383),'Control Sample Data'!M383&lt;$B$1,'Control Sample Data'!M383&gt;0),'Control Sample Data'!M383,$B$1),"")</f>
        <v/>
      </c>
      <c r="AT384" s="36" t="str">
        <f t="shared" si="216"/>
        <v/>
      </c>
      <c r="AU384" s="36" t="str">
        <f t="shared" si="217"/>
        <v/>
      </c>
      <c r="AV384" s="36" t="str">
        <f t="shared" si="218"/>
        <v/>
      </c>
      <c r="AW384" s="36" t="str">
        <f t="shared" si="219"/>
        <v/>
      </c>
      <c r="AX384" s="36" t="str">
        <f t="shared" si="220"/>
        <v/>
      </c>
      <c r="AY384" s="36" t="str">
        <f t="shared" si="221"/>
        <v/>
      </c>
      <c r="AZ384" s="36" t="str">
        <f t="shared" si="222"/>
        <v/>
      </c>
      <c r="BA384" s="36" t="str">
        <f t="shared" si="223"/>
        <v/>
      </c>
      <c r="BB384" s="36" t="str">
        <f t="shared" si="224"/>
        <v/>
      </c>
      <c r="BC384" s="36" t="str">
        <f t="shared" si="225"/>
        <v/>
      </c>
      <c r="BD384" s="36" t="str">
        <f t="shared" si="226"/>
        <v/>
      </c>
      <c r="BE384" s="36" t="str">
        <f t="shared" si="227"/>
        <v/>
      </c>
      <c r="BF384" s="36" t="str">
        <f t="shared" si="228"/>
        <v/>
      </c>
      <c r="BG384" s="36" t="str">
        <f t="shared" si="229"/>
        <v/>
      </c>
      <c r="BH384" s="36" t="str">
        <f t="shared" si="230"/>
        <v/>
      </c>
      <c r="BI384" s="36" t="str">
        <f t="shared" si="231"/>
        <v/>
      </c>
      <c r="BJ384" s="36" t="str">
        <f t="shared" si="232"/>
        <v/>
      </c>
      <c r="BK384" s="36" t="str">
        <f t="shared" si="233"/>
        <v/>
      </c>
      <c r="BL384" s="36" t="str">
        <f t="shared" si="234"/>
        <v/>
      </c>
      <c r="BM384" s="36" t="str">
        <f t="shared" si="235"/>
        <v/>
      </c>
      <c r="BN384" s="38" t="e">
        <f t="shared" si="256"/>
        <v>#DIV/0!</v>
      </c>
      <c r="BO384" s="38" t="e">
        <f t="shared" si="257"/>
        <v>#DIV/0!</v>
      </c>
      <c r="BP384" s="39" t="str">
        <f t="shared" si="236"/>
        <v/>
      </c>
      <c r="BQ384" s="39" t="str">
        <f t="shared" si="237"/>
        <v/>
      </c>
      <c r="BR384" s="39" t="str">
        <f t="shared" si="238"/>
        <v/>
      </c>
      <c r="BS384" s="39" t="str">
        <f t="shared" si="239"/>
        <v/>
      </c>
      <c r="BT384" s="39" t="str">
        <f t="shared" si="240"/>
        <v/>
      </c>
      <c r="BU384" s="39" t="str">
        <f t="shared" si="241"/>
        <v/>
      </c>
      <c r="BV384" s="39" t="str">
        <f t="shared" si="242"/>
        <v/>
      </c>
      <c r="BW384" s="39" t="str">
        <f t="shared" si="243"/>
        <v/>
      </c>
      <c r="BX384" s="39" t="str">
        <f t="shared" si="244"/>
        <v/>
      </c>
      <c r="BY384" s="39" t="str">
        <f t="shared" si="245"/>
        <v/>
      </c>
      <c r="BZ384" s="39" t="str">
        <f t="shared" si="246"/>
        <v/>
      </c>
      <c r="CA384" s="39" t="str">
        <f t="shared" si="247"/>
        <v/>
      </c>
      <c r="CB384" s="39" t="str">
        <f t="shared" si="248"/>
        <v/>
      </c>
      <c r="CC384" s="39" t="str">
        <f t="shared" si="249"/>
        <v/>
      </c>
      <c r="CD384" s="39" t="str">
        <f t="shared" si="250"/>
        <v/>
      </c>
      <c r="CE384" s="39" t="str">
        <f t="shared" si="251"/>
        <v/>
      </c>
      <c r="CF384" s="39" t="str">
        <f t="shared" si="252"/>
        <v/>
      </c>
      <c r="CG384" s="39" t="str">
        <f t="shared" si="253"/>
        <v/>
      </c>
      <c r="CH384" s="39" t="str">
        <f t="shared" si="254"/>
        <v/>
      </c>
      <c r="CI384" s="39" t="str">
        <f t="shared" si="255"/>
        <v/>
      </c>
    </row>
    <row r="385" spans="1:87">
      <c r="A385" s="18"/>
      <c r="B385" s="15" t="str">
        <f>'Gene Table'!E384</f>
        <v>PCR</v>
      </c>
      <c r="C385" s="15" t="str">
        <f>'Gene Table'!B384</f>
        <v>P22</v>
      </c>
      <c r="D385" s="16" t="str">
        <f>IF(SUM('Test Sample Data'!D$3:D$98)&gt;10,IF(AND(ISNUMBER('Test Sample Data'!D384),'Test Sample Data'!D384&lt;$B$1,'Test Sample Data'!D384&gt;0),'Test Sample Data'!D384,$B$1),"")</f>
        <v/>
      </c>
      <c r="E385" s="17" t="str">
        <f>IF(SUM('Test Sample Data'!E$3:E$98)&gt;10,IF(AND(ISNUMBER('Test Sample Data'!E384),'Test Sample Data'!E384&lt;$B$1,'Test Sample Data'!E384&gt;0),'Test Sample Data'!E384,$B$1),"")</f>
        <v/>
      </c>
      <c r="F385" s="17" t="str">
        <f>IF(SUM('Test Sample Data'!F$3:F$98)&gt;10,IF(AND(ISNUMBER('Test Sample Data'!F384),'Test Sample Data'!F384&lt;$B$1,'Test Sample Data'!F384&gt;0),'Test Sample Data'!F384,$B$1),"")</f>
        <v/>
      </c>
      <c r="G385" s="17" t="str">
        <f>IF(SUM('Test Sample Data'!G$3:G$98)&gt;10,IF(AND(ISNUMBER('Test Sample Data'!G384),'Test Sample Data'!G384&lt;$B$1,'Test Sample Data'!G384&gt;0),'Test Sample Data'!G384,$B$1),"")</f>
        <v/>
      </c>
      <c r="H385" s="17" t="str">
        <f>IF(SUM('Test Sample Data'!H$3:H$98)&gt;10,IF(AND(ISNUMBER('Test Sample Data'!H384),'Test Sample Data'!H384&lt;$B$1,'Test Sample Data'!H384&gt;0),'Test Sample Data'!H384,$B$1),"")</f>
        <v/>
      </c>
      <c r="I385" s="17" t="str">
        <f>IF(SUM('Test Sample Data'!I$3:I$98)&gt;10,IF(AND(ISNUMBER('Test Sample Data'!I384),'Test Sample Data'!I384&lt;$B$1,'Test Sample Data'!I384&gt;0),'Test Sample Data'!I384,$B$1),"")</f>
        <v/>
      </c>
      <c r="J385" s="17" t="str">
        <f>IF(SUM('Test Sample Data'!J$3:J$98)&gt;10,IF(AND(ISNUMBER('Test Sample Data'!J384),'Test Sample Data'!J384&lt;$B$1,'Test Sample Data'!J384&gt;0),'Test Sample Data'!J384,$B$1),"")</f>
        <v/>
      </c>
      <c r="K385" s="17" t="str">
        <f>IF(SUM('Test Sample Data'!K$3:K$98)&gt;10,IF(AND(ISNUMBER('Test Sample Data'!K384),'Test Sample Data'!K384&lt;$B$1,'Test Sample Data'!K384&gt;0),'Test Sample Data'!K384,$B$1),"")</f>
        <v/>
      </c>
      <c r="L385" s="17" t="str">
        <f>IF(SUM('Test Sample Data'!L$3:L$98)&gt;10,IF(AND(ISNUMBER('Test Sample Data'!L384),'Test Sample Data'!L384&lt;$B$1,'Test Sample Data'!L384&gt;0),'Test Sample Data'!L384,$B$1),"")</f>
        <v/>
      </c>
      <c r="M385" s="17" t="str">
        <f>IF(SUM('Test Sample Data'!M$3:M$98)&gt;10,IF(AND(ISNUMBER('Test Sample Data'!M384),'Test Sample Data'!M384&lt;$B$1,'Test Sample Data'!M384&gt;0),'Test Sample Data'!M384,$B$1),"")</f>
        <v/>
      </c>
      <c r="N385" s="17" t="str">
        <f>'Gene Table'!E384</f>
        <v>PCR</v>
      </c>
      <c r="O385" s="17" t="str">
        <f>'Gene Table'!B384</f>
        <v>P22</v>
      </c>
      <c r="P385" s="17" t="str">
        <f>IF(SUM('Control Sample Data'!D$3:D$98)&gt;10,IF(AND(ISNUMBER('Control Sample Data'!D384),'Control Sample Data'!D384&lt;$B$1,'Control Sample Data'!D384&gt;0),'Control Sample Data'!D384,$B$1),"")</f>
        <v/>
      </c>
      <c r="Q385" s="17" t="str">
        <f>IF(SUM('Control Sample Data'!E$3:E$98)&gt;10,IF(AND(ISNUMBER('Control Sample Data'!E384),'Control Sample Data'!E384&lt;$B$1,'Control Sample Data'!E384&gt;0),'Control Sample Data'!E384,$B$1),"")</f>
        <v/>
      </c>
      <c r="R385" s="17" t="str">
        <f>IF(SUM('Control Sample Data'!F$3:F$98)&gt;10,IF(AND(ISNUMBER('Control Sample Data'!F384),'Control Sample Data'!F384&lt;$B$1,'Control Sample Data'!F384&gt;0),'Control Sample Data'!F384,$B$1),"")</f>
        <v/>
      </c>
      <c r="S385" s="17" t="str">
        <f>IF(SUM('Control Sample Data'!G$3:G$98)&gt;10,IF(AND(ISNUMBER('Control Sample Data'!G384),'Control Sample Data'!G384&lt;$B$1,'Control Sample Data'!G384&gt;0),'Control Sample Data'!G384,$B$1),"")</f>
        <v/>
      </c>
      <c r="T385" s="17" t="str">
        <f>IF(SUM('Control Sample Data'!H$3:H$98)&gt;10,IF(AND(ISNUMBER('Control Sample Data'!H384),'Control Sample Data'!H384&lt;$B$1,'Control Sample Data'!H384&gt;0),'Control Sample Data'!H384,$B$1),"")</f>
        <v/>
      </c>
      <c r="U385" s="17" t="str">
        <f>IF(SUM('Control Sample Data'!I$3:I$98)&gt;10,IF(AND(ISNUMBER('Control Sample Data'!I384),'Control Sample Data'!I384&lt;$B$1,'Control Sample Data'!I384&gt;0),'Control Sample Data'!I384,$B$1),"")</f>
        <v/>
      </c>
      <c r="V385" s="17" t="str">
        <f>IF(SUM('Control Sample Data'!J$3:J$98)&gt;10,IF(AND(ISNUMBER('Control Sample Data'!J384),'Control Sample Data'!J384&lt;$B$1,'Control Sample Data'!J384&gt;0),'Control Sample Data'!J384,$B$1),"")</f>
        <v/>
      </c>
      <c r="W385" s="17" t="str">
        <f>IF(SUM('Control Sample Data'!K$3:K$98)&gt;10,IF(AND(ISNUMBER('Control Sample Data'!K384),'Control Sample Data'!K384&lt;$B$1,'Control Sample Data'!K384&gt;0),'Control Sample Data'!K384,$B$1),"")</f>
        <v/>
      </c>
      <c r="X385" s="17" t="str">
        <f>IF(SUM('Control Sample Data'!L$3:L$98)&gt;10,IF(AND(ISNUMBER('Control Sample Data'!L384),'Control Sample Data'!L384&lt;$B$1,'Control Sample Data'!L384&gt;0),'Control Sample Data'!L384,$B$1),"")</f>
        <v/>
      </c>
      <c r="Y385" s="17" t="str">
        <f>IF(SUM('Control Sample Data'!M$3:M$98)&gt;10,IF(AND(ISNUMBER('Control Sample Data'!M384),'Control Sample Data'!M384&lt;$B$1,'Control Sample Data'!M384&gt;0),'Control Sample Data'!M384,$B$1),"")</f>
        <v/>
      </c>
      <c r="AT385" s="36" t="str">
        <f t="shared" si="216"/>
        <v/>
      </c>
      <c r="AU385" s="36" t="str">
        <f t="shared" si="217"/>
        <v/>
      </c>
      <c r="AV385" s="36" t="str">
        <f t="shared" si="218"/>
        <v/>
      </c>
      <c r="AW385" s="36" t="str">
        <f t="shared" si="219"/>
        <v/>
      </c>
      <c r="AX385" s="36" t="str">
        <f t="shared" si="220"/>
        <v/>
      </c>
      <c r="AY385" s="36" t="str">
        <f t="shared" si="221"/>
        <v/>
      </c>
      <c r="AZ385" s="36" t="str">
        <f t="shared" si="222"/>
        <v/>
      </c>
      <c r="BA385" s="36" t="str">
        <f t="shared" si="223"/>
        <v/>
      </c>
      <c r="BB385" s="36" t="str">
        <f t="shared" si="224"/>
        <v/>
      </c>
      <c r="BC385" s="36" t="str">
        <f t="shared" si="225"/>
        <v/>
      </c>
      <c r="BD385" s="36" t="str">
        <f t="shared" si="226"/>
        <v/>
      </c>
      <c r="BE385" s="36" t="str">
        <f t="shared" si="227"/>
        <v/>
      </c>
      <c r="BF385" s="36" t="str">
        <f t="shared" si="228"/>
        <v/>
      </c>
      <c r="BG385" s="36" t="str">
        <f t="shared" si="229"/>
        <v/>
      </c>
      <c r="BH385" s="36" t="str">
        <f t="shared" si="230"/>
        <v/>
      </c>
      <c r="BI385" s="36" t="str">
        <f t="shared" si="231"/>
        <v/>
      </c>
      <c r="BJ385" s="36" t="str">
        <f t="shared" si="232"/>
        <v/>
      </c>
      <c r="BK385" s="36" t="str">
        <f t="shared" si="233"/>
        <v/>
      </c>
      <c r="BL385" s="36" t="str">
        <f t="shared" si="234"/>
        <v/>
      </c>
      <c r="BM385" s="36" t="str">
        <f t="shared" si="235"/>
        <v/>
      </c>
      <c r="BN385" s="38" t="e">
        <f t="shared" si="256"/>
        <v>#DIV/0!</v>
      </c>
      <c r="BO385" s="38" t="e">
        <f t="shared" si="257"/>
        <v>#DIV/0!</v>
      </c>
      <c r="BP385" s="39" t="str">
        <f t="shared" si="236"/>
        <v/>
      </c>
      <c r="BQ385" s="39" t="str">
        <f t="shared" si="237"/>
        <v/>
      </c>
      <c r="BR385" s="39" t="str">
        <f t="shared" si="238"/>
        <v/>
      </c>
      <c r="BS385" s="39" t="str">
        <f t="shared" si="239"/>
        <v/>
      </c>
      <c r="BT385" s="39" t="str">
        <f t="shared" si="240"/>
        <v/>
      </c>
      <c r="BU385" s="39" t="str">
        <f t="shared" si="241"/>
        <v/>
      </c>
      <c r="BV385" s="39" t="str">
        <f t="shared" si="242"/>
        <v/>
      </c>
      <c r="BW385" s="39" t="str">
        <f t="shared" si="243"/>
        <v/>
      </c>
      <c r="BX385" s="39" t="str">
        <f t="shared" si="244"/>
        <v/>
      </c>
      <c r="BY385" s="39" t="str">
        <f t="shared" si="245"/>
        <v/>
      </c>
      <c r="BZ385" s="39" t="str">
        <f t="shared" si="246"/>
        <v/>
      </c>
      <c r="CA385" s="39" t="str">
        <f t="shared" si="247"/>
        <v/>
      </c>
      <c r="CB385" s="39" t="str">
        <f t="shared" si="248"/>
        <v/>
      </c>
      <c r="CC385" s="39" t="str">
        <f t="shared" si="249"/>
        <v/>
      </c>
      <c r="CD385" s="39" t="str">
        <f t="shared" si="250"/>
        <v/>
      </c>
      <c r="CE385" s="39" t="str">
        <f t="shared" si="251"/>
        <v/>
      </c>
      <c r="CF385" s="39" t="str">
        <f t="shared" si="252"/>
        <v/>
      </c>
      <c r="CG385" s="39" t="str">
        <f t="shared" si="253"/>
        <v/>
      </c>
      <c r="CH385" s="39" t="str">
        <f t="shared" si="254"/>
        <v/>
      </c>
      <c r="CI385" s="39" t="str">
        <f t="shared" si="255"/>
        <v/>
      </c>
    </row>
    <row r="386" spans="1:87">
      <c r="A386" s="18"/>
      <c r="B386" s="15" t="str">
        <f>'Gene Table'!E385</f>
        <v>PCR</v>
      </c>
      <c r="C386" s="15" t="str">
        <f>'Gene Table'!B385</f>
        <v>P23</v>
      </c>
      <c r="D386" s="16" t="str">
        <f>IF(SUM('Test Sample Data'!D$3:D$98)&gt;10,IF(AND(ISNUMBER('Test Sample Data'!D385),'Test Sample Data'!D385&lt;$B$1,'Test Sample Data'!D385&gt;0),'Test Sample Data'!D385,$B$1),"")</f>
        <v/>
      </c>
      <c r="E386" s="17" t="str">
        <f>IF(SUM('Test Sample Data'!E$3:E$98)&gt;10,IF(AND(ISNUMBER('Test Sample Data'!E385),'Test Sample Data'!E385&lt;$B$1,'Test Sample Data'!E385&gt;0),'Test Sample Data'!E385,$B$1),"")</f>
        <v/>
      </c>
      <c r="F386" s="17" t="str">
        <f>IF(SUM('Test Sample Data'!F$3:F$98)&gt;10,IF(AND(ISNUMBER('Test Sample Data'!F385),'Test Sample Data'!F385&lt;$B$1,'Test Sample Data'!F385&gt;0),'Test Sample Data'!F385,$B$1),"")</f>
        <v/>
      </c>
      <c r="G386" s="17" t="str">
        <f>IF(SUM('Test Sample Data'!G$3:G$98)&gt;10,IF(AND(ISNUMBER('Test Sample Data'!G385),'Test Sample Data'!G385&lt;$B$1,'Test Sample Data'!G385&gt;0),'Test Sample Data'!G385,$B$1),"")</f>
        <v/>
      </c>
      <c r="H386" s="17" t="str">
        <f>IF(SUM('Test Sample Data'!H$3:H$98)&gt;10,IF(AND(ISNUMBER('Test Sample Data'!H385),'Test Sample Data'!H385&lt;$B$1,'Test Sample Data'!H385&gt;0),'Test Sample Data'!H385,$B$1),"")</f>
        <v/>
      </c>
      <c r="I386" s="17" t="str">
        <f>IF(SUM('Test Sample Data'!I$3:I$98)&gt;10,IF(AND(ISNUMBER('Test Sample Data'!I385),'Test Sample Data'!I385&lt;$B$1,'Test Sample Data'!I385&gt;0),'Test Sample Data'!I385,$B$1),"")</f>
        <v/>
      </c>
      <c r="J386" s="17" t="str">
        <f>IF(SUM('Test Sample Data'!J$3:J$98)&gt;10,IF(AND(ISNUMBER('Test Sample Data'!J385),'Test Sample Data'!J385&lt;$B$1,'Test Sample Data'!J385&gt;0),'Test Sample Data'!J385,$B$1),"")</f>
        <v/>
      </c>
      <c r="K386" s="17" t="str">
        <f>IF(SUM('Test Sample Data'!K$3:K$98)&gt;10,IF(AND(ISNUMBER('Test Sample Data'!K385),'Test Sample Data'!K385&lt;$B$1,'Test Sample Data'!K385&gt;0),'Test Sample Data'!K385,$B$1),"")</f>
        <v/>
      </c>
      <c r="L386" s="17" t="str">
        <f>IF(SUM('Test Sample Data'!L$3:L$98)&gt;10,IF(AND(ISNUMBER('Test Sample Data'!L385),'Test Sample Data'!L385&lt;$B$1,'Test Sample Data'!L385&gt;0),'Test Sample Data'!L385,$B$1),"")</f>
        <v/>
      </c>
      <c r="M386" s="17" t="str">
        <f>IF(SUM('Test Sample Data'!M$3:M$98)&gt;10,IF(AND(ISNUMBER('Test Sample Data'!M385),'Test Sample Data'!M385&lt;$B$1,'Test Sample Data'!M385&gt;0),'Test Sample Data'!M385,$B$1),"")</f>
        <v/>
      </c>
      <c r="N386" s="17" t="str">
        <f>'Gene Table'!E385</f>
        <v>PCR</v>
      </c>
      <c r="O386" s="17" t="str">
        <f>'Gene Table'!B385</f>
        <v>P23</v>
      </c>
      <c r="P386" s="17" t="str">
        <f>IF(SUM('Control Sample Data'!D$3:D$98)&gt;10,IF(AND(ISNUMBER('Control Sample Data'!D385),'Control Sample Data'!D385&lt;$B$1,'Control Sample Data'!D385&gt;0),'Control Sample Data'!D385,$B$1),"")</f>
        <v/>
      </c>
      <c r="Q386" s="17" t="str">
        <f>IF(SUM('Control Sample Data'!E$3:E$98)&gt;10,IF(AND(ISNUMBER('Control Sample Data'!E385),'Control Sample Data'!E385&lt;$B$1,'Control Sample Data'!E385&gt;0),'Control Sample Data'!E385,$B$1),"")</f>
        <v/>
      </c>
      <c r="R386" s="17" t="str">
        <f>IF(SUM('Control Sample Data'!F$3:F$98)&gt;10,IF(AND(ISNUMBER('Control Sample Data'!F385),'Control Sample Data'!F385&lt;$B$1,'Control Sample Data'!F385&gt;0),'Control Sample Data'!F385,$B$1),"")</f>
        <v/>
      </c>
      <c r="S386" s="17" t="str">
        <f>IF(SUM('Control Sample Data'!G$3:G$98)&gt;10,IF(AND(ISNUMBER('Control Sample Data'!G385),'Control Sample Data'!G385&lt;$B$1,'Control Sample Data'!G385&gt;0),'Control Sample Data'!G385,$B$1),"")</f>
        <v/>
      </c>
      <c r="T386" s="17" t="str">
        <f>IF(SUM('Control Sample Data'!H$3:H$98)&gt;10,IF(AND(ISNUMBER('Control Sample Data'!H385),'Control Sample Data'!H385&lt;$B$1,'Control Sample Data'!H385&gt;0),'Control Sample Data'!H385,$B$1),"")</f>
        <v/>
      </c>
      <c r="U386" s="17" t="str">
        <f>IF(SUM('Control Sample Data'!I$3:I$98)&gt;10,IF(AND(ISNUMBER('Control Sample Data'!I385),'Control Sample Data'!I385&lt;$B$1,'Control Sample Data'!I385&gt;0),'Control Sample Data'!I385,$B$1),"")</f>
        <v/>
      </c>
      <c r="V386" s="17" t="str">
        <f>IF(SUM('Control Sample Data'!J$3:J$98)&gt;10,IF(AND(ISNUMBER('Control Sample Data'!J385),'Control Sample Data'!J385&lt;$B$1,'Control Sample Data'!J385&gt;0),'Control Sample Data'!J385,$B$1),"")</f>
        <v/>
      </c>
      <c r="W386" s="17" t="str">
        <f>IF(SUM('Control Sample Data'!K$3:K$98)&gt;10,IF(AND(ISNUMBER('Control Sample Data'!K385),'Control Sample Data'!K385&lt;$B$1,'Control Sample Data'!K385&gt;0),'Control Sample Data'!K385,$B$1),"")</f>
        <v/>
      </c>
      <c r="X386" s="17" t="str">
        <f>IF(SUM('Control Sample Data'!L$3:L$98)&gt;10,IF(AND(ISNUMBER('Control Sample Data'!L385),'Control Sample Data'!L385&lt;$B$1,'Control Sample Data'!L385&gt;0),'Control Sample Data'!L385,$B$1),"")</f>
        <v/>
      </c>
      <c r="Y386" s="17" t="str">
        <f>IF(SUM('Control Sample Data'!M$3:M$98)&gt;10,IF(AND(ISNUMBER('Control Sample Data'!M385),'Control Sample Data'!M385&lt;$B$1,'Control Sample Data'!M385&gt;0),'Control Sample Data'!M385,$B$1),"")</f>
        <v/>
      </c>
      <c r="AT386" s="36" t="str">
        <f t="shared" si="216"/>
        <v/>
      </c>
      <c r="AU386" s="36" t="str">
        <f t="shared" si="217"/>
        <v/>
      </c>
      <c r="AV386" s="36" t="str">
        <f t="shared" si="218"/>
        <v/>
      </c>
      <c r="AW386" s="36" t="str">
        <f t="shared" si="219"/>
        <v/>
      </c>
      <c r="AX386" s="36" t="str">
        <f t="shared" si="220"/>
        <v/>
      </c>
      <c r="AY386" s="36" t="str">
        <f t="shared" si="221"/>
        <v/>
      </c>
      <c r="AZ386" s="36" t="str">
        <f t="shared" si="222"/>
        <v/>
      </c>
      <c r="BA386" s="36" t="str">
        <f t="shared" si="223"/>
        <v/>
      </c>
      <c r="BB386" s="36" t="str">
        <f t="shared" si="224"/>
        <v/>
      </c>
      <c r="BC386" s="36" t="str">
        <f t="shared" si="225"/>
        <v/>
      </c>
      <c r="BD386" s="36" t="str">
        <f t="shared" si="226"/>
        <v/>
      </c>
      <c r="BE386" s="36" t="str">
        <f t="shared" si="227"/>
        <v/>
      </c>
      <c r="BF386" s="36" t="str">
        <f t="shared" si="228"/>
        <v/>
      </c>
      <c r="BG386" s="36" t="str">
        <f t="shared" si="229"/>
        <v/>
      </c>
      <c r="BH386" s="36" t="str">
        <f t="shared" si="230"/>
        <v/>
      </c>
      <c r="BI386" s="36" t="str">
        <f t="shared" si="231"/>
        <v/>
      </c>
      <c r="BJ386" s="36" t="str">
        <f t="shared" si="232"/>
        <v/>
      </c>
      <c r="BK386" s="36" t="str">
        <f t="shared" si="233"/>
        <v/>
      </c>
      <c r="BL386" s="36" t="str">
        <f t="shared" si="234"/>
        <v/>
      </c>
      <c r="BM386" s="36" t="str">
        <f t="shared" si="235"/>
        <v/>
      </c>
      <c r="BN386" s="38" t="e">
        <f t="shared" si="256"/>
        <v>#DIV/0!</v>
      </c>
      <c r="BO386" s="38" t="e">
        <f t="shared" si="257"/>
        <v>#DIV/0!</v>
      </c>
      <c r="BP386" s="39" t="str">
        <f t="shared" si="236"/>
        <v/>
      </c>
      <c r="BQ386" s="39" t="str">
        <f t="shared" si="237"/>
        <v/>
      </c>
      <c r="BR386" s="39" t="str">
        <f t="shared" si="238"/>
        <v/>
      </c>
      <c r="BS386" s="39" t="str">
        <f t="shared" si="239"/>
        <v/>
      </c>
      <c r="BT386" s="39" t="str">
        <f t="shared" si="240"/>
        <v/>
      </c>
      <c r="BU386" s="39" t="str">
        <f t="shared" si="241"/>
        <v/>
      </c>
      <c r="BV386" s="39" t="str">
        <f t="shared" si="242"/>
        <v/>
      </c>
      <c r="BW386" s="39" t="str">
        <f t="shared" si="243"/>
        <v/>
      </c>
      <c r="BX386" s="39" t="str">
        <f t="shared" si="244"/>
        <v/>
      </c>
      <c r="BY386" s="39" t="str">
        <f t="shared" si="245"/>
        <v/>
      </c>
      <c r="BZ386" s="39" t="str">
        <f t="shared" si="246"/>
        <v/>
      </c>
      <c r="CA386" s="39" t="str">
        <f t="shared" si="247"/>
        <v/>
      </c>
      <c r="CB386" s="39" t="str">
        <f t="shared" si="248"/>
        <v/>
      </c>
      <c r="CC386" s="39" t="str">
        <f t="shared" si="249"/>
        <v/>
      </c>
      <c r="CD386" s="39" t="str">
        <f t="shared" si="250"/>
        <v/>
      </c>
      <c r="CE386" s="39" t="str">
        <f t="shared" si="251"/>
        <v/>
      </c>
      <c r="CF386" s="39" t="str">
        <f t="shared" si="252"/>
        <v/>
      </c>
      <c r="CG386" s="39" t="str">
        <f t="shared" si="253"/>
        <v/>
      </c>
      <c r="CH386" s="39" t="str">
        <f t="shared" si="254"/>
        <v/>
      </c>
      <c r="CI386" s="39" t="str">
        <f t="shared" si="255"/>
        <v/>
      </c>
    </row>
    <row r="387" spans="1:87">
      <c r="A387" s="46"/>
      <c r="B387" s="15" t="str">
        <f>'Gene Table'!E386</f>
        <v>PCR</v>
      </c>
      <c r="C387" s="15" t="str">
        <f>'Gene Table'!B386</f>
        <v>P24</v>
      </c>
      <c r="D387" s="16" t="str">
        <f>IF(SUM('Test Sample Data'!D$3:D$98)&gt;10,IF(AND(ISNUMBER('Test Sample Data'!D386),'Test Sample Data'!D386&lt;$B$1,'Test Sample Data'!D386&gt;0),'Test Sample Data'!D386,$B$1),"")</f>
        <v/>
      </c>
      <c r="E387" s="17" t="str">
        <f>IF(SUM('Test Sample Data'!E$3:E$98)&gt;10,IF(AND(ISNUMBER('Test Sample Data'!E386),'Test Sample Data'!E386&lt;$B$1,'Test Sample Data'!E386&gt;0),'Test Sample Data'!E386,$B$1),"")</f>
        <v/>
      </c>
      <c r="F387" s="17" t="str">
        <f>IF(SUM('Test Sample Data'!F$3:F$98)&gt;10,IF(AND(ISNUMBER('Test Sample Data'!F386),'Test Sample Data'!F386&lt;$B$1,'Test Sample Data'!F386&gt;0),'Test Sample Data'!F386,$B$1),"")</f>
        <v/>
      </c>
      <c r="G387" s="17" t="str">
        <f>IF(SUM('Test Sample Data'!G$3:G$98)&gt;10,IF(AND(ISNUMBER('Test Sample Data'!G386),'Test Sample Data'!G386&lt;$B$1,'Test Sample Data'!G386&gt;0),'Test Sample Data'!G386,$B$1),"")</f>
        <v/>
      </c>
      <c r="H387" s="17" t="str">
        <f>IF(SUM('Test Sample Data'!H$3:H$98)&gt;10,IF(AND(ISNUMBER('Test Sample Data'!H386),'Test Sample Data'!H386&lt;$B$1,'Test Sample Data'!H386&gt;0),'Test Sample Data'!H386,$B$1),"")</f>
        <v/>
      </c>
      <c r="I387" s="17" t="str">
        <f>IF(SUM('Test Sample Data'!I$3:I$98)&gt;10,IF(AND(ISNUMBER('Test Sample Data'!I386),'Test Sample Data'!I386&lt;$B$1,'Test Sample Data'!I386&gt;0),'Test Sample Data'!I386,$B$1),"")</f>
        <v/>
      </c>
      <c r="J387" s="17" t="str">
        <f>IF(SUM('Test Sample Data'!J$3:J$98)&gt;10,IF(AND(ISNUMBER('Test Sample Data'!J386),'Test Sample Data'!J386&lt;$B$1,'Test Sample Data'!J386&gt;0),'Test Sample Data'!J386,$B$1),"")</f>
        <v/>
      </c>
      <c r="K387" s="17" t="str">
        <f>IF(SUM('Test Sample Data'!K$3:K$98)&gt;10,IF(AND(ISNUMBER('Test Sample Data'!K386),'Test Sample Data'!K386&lt;$B$1,'Test Sample Data'!K386&gt;0),'Test Sample Data'!K386,$B$1),"")</f>
        <v/>
      </c>
      <c r="L387" s="17" t="str">
        <f>IF(SUM('Test Sample Data'!L$3:L$98)&gt;10,IF(AND(ISNUMBER('Test Sample Data'!L386),'Test Sample Data'!L386&lt;$B$1,'Test Sample Data'!L386&gt;0),'Test Sample Data'!L386,$B$1),"")</f>
        <v/>
      </c>
      <c r="M387" s="17" t="str">
        <f>IF(SUM('Test Sample Data'!M$3:M$98)&gt;10,IF(AND(ISNUMBER('Test Sample Data'!M386),'Test Sample Data'!M386&lt;$B$1,'Test Sample Data'!M386&gt;0),'Test Sample Data'!M386,$B$1),"")</f>
        <v/>
      </c>
      <c r="N387" s="17" t="str">
        <f>'Gene Table'!E386</f>
        <v>PCR</v>
      </c>
      <c r="O387" s="17" t="str">
        <f>'Gene Table'!B386</f>
        <v>P24</v>
      </c>
      <c r="P387" s="17" t="str">
        <f>IF(SUM('Control Sample Data'!D$3:D$98)&gt;10,IF(AND(ISNUMBER('Control Sample Data'!D386),'Control Sample Data'!D386&lt;$B$1,'Control Sample Data'!D386&gt;0),'Control Sample Data'!D386,$B$1),"")</f>
        <v/>
      </c>
      <c r="Q387" s="17" t="str">
        <f>IF(SUM('Control Sample Data'!E$3:E$98)&gt;10,IF(AND(ISNUMBER('Control Sample Data'!E386),'Control Sample Data'!E386&lt;$B$1,'Control Sample Data'!E386&gt;0),'Control Sample Data'!E386,$B$1),"")</f>
        <v/>
      </c>
      <c r="R387" s="17" t="str">
        <f>IF(SUM('Control Sample Data'!F$3:F$98)&gt;10,IF(AND(ISNUMBER('Control Sample Data'!F386),'Control Sample Data'!F386&lt;$B$1,'Control Sample Data'!F386&gt;0),'Control Sample Data'!F386,$B$1),"")</f>
        <v/>
      </c>
      <c r="S387" s="17" t="str">
        <f>IF(SUM('Control Sample Data'!G$3:G$98)&gt;10,IF(AND(ISNUMBER('Control Sample Data'!G386),'Control Sample Data'!G386&lt;$B$1,'Control Sample Data'!G386&gt;0),'Control Sample Data'!G386,$B$1),"")</f>
        <v/>
      </c>
      <c r="T387" s="17" t="str">
        <f>IF(SUM('Control Sample Data'!H$3:H$98)&gt;10,IF(AND(ISNUMBER('Control Sample Data'!H386),'Control Sample Data'!H386&lt;$B$1,'Control Sample Data'!H386&gt;0),'Control Sample Data'!H386,$B$1),"")</f>
        <v/>
      </c>
      <c r="U387" s="17" t="str">
        <f>IF(SUM('Control Sample Data'!I$3:I$98)&gt;10,IF(AND(ISNUMBER('Control Sample Data'!I386),'Control Sample Data'!I386&lt;$B$1,'Control Sample Data'!I386&gt;0),'Control Sample Data'!I386,$B$1),"")</f>
        <v/>
      </c>
      <c r="V387" s="17" t="str">
        <f>IF(SUM('Control Sample Data'!J$3:J$98)&gt;10,IF(AND(ISNUMBER('Control Sample Data'!J386),'Control Sample Data'!J386&lt;$B$1,'Control Sample Data'!J386&gt;0),'Control Sample Data'!J386,$B$1),"")</f>
        <v/>
      </c>
      <c r="W387" s="17" t="str">
        <f>IF(SUM('Control Sample Data'!K$3:K$98)&gt;10,IF(AND(ISNUMBER('Control Sample Data'!K386),'Control Sample Data'!K386&lt;$B$1,'Control Sample Data'!K386&gt;0),'Control Sample Data'!K386,$B$1),"")</f>
        <v/>
      </c>
      <c r="X387" s="17" t="str">
        <f>IF(SUM('Control Sample Data'!L$3:L$98)&gt;10,IF(AND(ISNUMBER('Control Sample Data'!L386),'Control Sample Data'!L386&lt;$B$1,'Control Sample Data'!L386&gt;0),'Control Sample Data'!L386,$B$1),"")</f>
        <v/>
      </c>
      <c r="Y387" s="17" t="str">
        <f>IF(SUM('Control Sample Data'!M$3:M$98)&gt;10,IF(AND(ISNUMBER('Control Sample Data'!M386),'Control Sample Data'!M386&lt;$B$1,'Control Sample Data'!M386&gt;0),'Control Sample Data'!M386,$B$1),"")</f>
        <v/>
      </c>
      <c r="AT387" s="36" t="str">
        <f t="shared" si="216"/>
        <v/>
      </c>
      <c r="AU387" s="36" t="str">
        <f t="shared" si="217"/>
        <v/>
      </c>
      <c r="AV387" s="36" t="str">
        <f t="shared" si="218"/>
        <v/>
      </c>
      <c r="AW387" s="36" t="str">
        <f t="shared" si="219"/>
        <v/>
      </c>
      <c r="AX387" s="36" t="str">
        <f t="shared" si="220"/>
        <v/>
      </c>
      <c r="AY387" s="36" t="str">
        <f t="shared" si="221"/>
        <v/>
      </c>
      <c r="AZ387" s="36" t="str">
        <f t="shared" si="222"/>
        <v/>
      </c>
      <c r="BA387" s="36" t="str">
        <f t="shared" si="223"/>
        <v/>
      </c>
      <c r="BB387" s="36" t="str">
        <f t="shared" si="224"/>
        <v/>
      </c>
      <c r="BC387" s="36" t="str">
        <f t="shared" si="225"/>
        <v/>
      </c>
      <c r="BD387" s="36" t="str">
        <f t="shared" si="226"/>
        <v/>
      </c>
      <c r="BE387" s="36" t="str">
        <f t="shared" si="227"/>
        <v/>
      </c>
      <c r="BF387" s="36" t="str">
        <f t="shared" si="228"/>
        <v/>
      </c>
      <c r="BG387" s="36" t="str">
        <f t="shared" si="229"/>
        <v/>
      </c>
      <c r="BH387" s="36" t="str">
        <f t="shared" si="230"/>
        <v/>
      </c>
      <c r="BI387" s="36" t="str">
        <f t="shared" si="231"/>
        <v/>
      </c>
      <c r="BJ387" s="36" t="str">
        <f t="shared" si="232"/>
        <v/>
      </c>
      <c r="BK387" s="36" t="str">
        <f t="shared" si="233"/>
        <v/>
      </c>
      <c r="BL387" s="36" t="str">
        <f t="shared" si="234"/>
        <v/>
      </c>
      <c r="BM387" s="36" t="str">
        <f t="shared" si="235"/>
        <v/>
      </c>
      <c r="BN387" s="38" t="e">
        <f t="shared" si="256"/>
        <v>#DIV/0!</v>
      </c>
      <c r="BO387" s="38" t="e">
        <f t="shared" si="257"/>
        <v>#DIV/0!</v>
      </c>
      <c r="BP387" s="39" t="str">
        <f t="shared" si="236"/>
        <v/>
      </c>
      <c r="BQ387" s="39" t="str">
        <f t="shared" si="237"/>
        <v/>
      </c>
      <c r="BR387" s="39" t="str">
        <f t="shared" si="238"/>
        <v/>
      </c>
      <c r="BS387" s="39" t="str">
        <f t="shared" si="239"/>
        <v/>
      </c>
      <c r="BT387" s="39" t="str">
        <f t="shared" si="240"/>
        <v/>
      </c>
      <c r="BU387" s="39" t="str">
        <f t="shared" si="241"/>
        <v/>
      </c>
      <c r="BV387" s="39" t="str">
        <f t="shared" si="242"/>
        <v/>
      </c>
      <c r="BW387" s="39" t="str">
        <f t="shared" si="243"/>
        <v/>
      </c>
      <c r="BX387" s="39" t="str">
        <f t="shared" si="244"/>
        <v/>
      </c>
      <c r="BY387" s="39" t="str">
        <f t="shared" si="245"/>
        <v/>
      </c>
      <c r="BZ387" s="39" t="str">
        <f t="shared" si="246"/>
        <v/>
      </c>
      <c r="CA387" s="39" t="str">
        <f t="shared" si="247"/>
        <v/>
      </c>
      <c r="CB387" s="39" t="str">
        <f t="shared" si="248"/>
        <v/>
      </c>
      <c r="CC387" s="39" t="str">
        <f t="shared" si="249"/>
        <v/>
      </c>
      <c r="CD387" s="39" t="str">
        <f t="shared" si="250"/>
        <v/>
      </c>
      <c r="CE387" s="39" t="str">
        <f t="shared" si="251"/>
        <v/>
      </c>
      <c r="CF387" s="39" t="str">
        <f t="shared" si="252"/>
        <v/>
      </c>
      <c r="CG387" s="39" t="str">
        <f t="shared" si="253"/>
        <v/>
      </c>
      <c r="CH387" s="39" t="str">
        <f t="shared" si="254"/>
        <v/>
      </c>
      <c r="CI387" s="39" t="str">
        <f t="shared" si="255"/>
        <v/>
      </c>
    </row>
    <row r="388" spans="1:87">
      <c r="A388" s="14" t="s">
        <v>1494</v>
      </c>
      <c r="B388" s="15" t="str">
        <f>'Gene Table'!E387</f>
        <v>hsa-miR-422a</v>
      </c>
      <c r="C388" s="15" t="str">
        <f>'Gene Table'!B387</f>
        <v>A01</v>
      </c>
      <c r="D388" s="16" t="str">
        <f>IF(SUM('Test Sample Data'!D$3:D$98)&gt;10,IF(AND(ISNUMBER('Test Sample Data'!D387),'Test Sample Data'!D387&lt;$B$1,'Test Sample Data'!D387&gt;0),'Test Sample Data'!D387,$B$1),"")</f>
        <v/>
      </c>
      <c r="E388" s="17" t="str">
        <f>IF(SUM('Test Sample Data'!E$3:E$98)&gt;10,IF(AND(ISNUMBER('Test Sample Data'!E387),'Test Sample Data'!E387&lt;$B$1,'Test Sample Data'!E387&gt;0),'Test Sample Data'!E387,$B$1),"")</f>
        <v/>
      </c>
      <c r="F388" s="17" t="str">
        <f>IF(SUM('Test Sample Data'!F$3:F$98)&gt;10,IF(AND(ISNUMBER('Test Sample Data'!F387),'Test Sample Data'!F387&lt;$B$1,'Test Sample Data'!F387&gt;0),'Test Sample Data'!F387,$B$1),"")</f>
        <v/>
      </c>
      <c r="G388" s="17" t="str">
        <f>IF(SUM('Test Sample Data'!G$3:G$98)&gt;10,IF(AND(ISNUMBER('Test Sample Data'!G387),'Test Sample Data'!G387&lt;$B$1,'Test Sample Data'!G387&gt;0),'Test Sample Data'!G387,$B$1),"")</f>
        <v/>
      </c>
      <c r="H388" s="17" t="str">
        <f>IF(SUM('Test Sample Data'!H$3:H$98)&gt;10,IF(AND(ISNUMBER('Test Sample Data'!H387),'Test Sample Data'!H387&lt;$B$1,'Test Sample Data'!H387&gt;0),'Test Sample Data'!H387,$B$1),"")</f>
        <v/>
      </c>
      <c r="I388" s="17" t="str">
        <f>IF(SUM('Test Sample Data'!I$3:I$98)&gt;10,IF(AND(ISNUMBER('Test Sample Data'!I387),'Test Sample Data'!I387&lt;$B$1,'Test Sample Data'!I387&gt;0),'Test Sample Data'!I387,$B$1),"")</f>
        <v/>
      </c>
      <c r="J388" s="17" t="str">
        <f>IF(SUM('Test Sample Data'!J$3:J$98)&gt;10,IF(AND(ISNUMBER('Test Sample Data'!J387),'Test Sample Data'!J387&lt;$B$1,'Test Sample Data'!J387&gt;0),'Test Sample Data'!J387,$B$1),"")</f>
        <v/>
      </c>
      <c r="K388" s="17" t="str">
        <f>IF(SUM('Test Sample Data'!K$3:K$98)&gt;10,IF(AND(ISNUMBER('Test Sample Data'!K387),'Test Sample Data'!K387&lt;$B$1,'Test Sample Data'!K387&gt;0),'Test Sample Data'!K387,$B$1),"")</f>
        <v/>
      </c>
      <c r="L388" s="17" t="str">
        <f>IF(SUM('Test Sample Data'!L$3:L$98)&gt;10,IF(AND(ISNUMBER('Test Sample Data'!L387),'Test Sample Data'!L387&lt;$B$1,'Test Sample Data'!L387&gt;0),'Test Sample Data'!L387,$B$1),"")</f>
        <v/>
      </c>
      <c r="M388" s="17" t="str">
        <f>IF(SUM('Test Sample Data'!M$3:M$98)&gt;10,IF(AND(ISNUMBER('Test Sample Data'!M387),'Test Sample Data'!M387&lt;$B$1,'Test Sample Data'!M387&gt;0),'Test Sample Data'!M387,$B$1),"")</f>
        <v/>
      </c>
      <c r="N388" s="17" t="str">
        <f>'Gene Table'!E387</f>
        <v>hsa-miR-422a</v>
      </c>
      <c r="O388" s="17" t="str">
        <f>'Gene Table'!B387</f>
        <v>A01</v>
      </c>
      <c r="P388" s="17" t="str">
        <f>IF(SUM('Control Sample Data'!D$3:D$98)&gt;10,IF(AND(ISNUMBER('Control Sample Data'!D387),'Control Sample Data'!D387&lt;$B$1,'Control Sample Data'!D387&gt;0),'Control Sample Data'!D387,$B$1),"")</f>
        <v/>
      </c>
      <c r="Q388" s="17" t="str">
        <f>IF(SUM('Control Sample Data'!E$3:E$98)&gt;10,IF(AND(ISNUMBER('Control Sample Data'!E387),'Control Sample Data'!E387&lt;$B$1,'Control Sample Data'!E387&gt;0),'Control Sample Data'!E387,$B$1),"")</f>
        <v/>
      </c>
      <c r="R388" s="17" t="str">
        <f>IF(SUM('Control Sample Data'!F$3:F$98)&gt;10,IF(AND(ISNUMBER('Control Sample Data'!F387),'Control Sample Data'!F387&lt;$B$1,'Control Sample Data'!F387&gt;0),'Control Sample Data'!F387,$B$1),"")</f>
        <v/>
      </c>
      <c r="S388" s="17" t="str">
        <f>IF(SUM('Control Sample Data'!G$3:G$98)&gt;10,IF(AND(ISNUMBER('Control Sample Data'!G387),'Control Sample Data'!G387&lt;$B$1,'Control Sample Data'!G387&gt;0),'Control Sample Data'!G387,$B$1),"")</f>
        <v/>
      </c>
      <c r="T388" s="17" t="str">
        <f>IF(SUM('Control Sample Data'!H$3:H$98)&gt;10,IF(AND(ISNUMBER('Control Sample Data'!H387),'Control Sample Data'!H387&lt;$B$1,'Control Sample Data'!H387&gt;0),'Control Sample Data'!H387,$B$1),"")</f>
        <v/>
      </c>
      <c r="U388" s="17" t="str">
        <f>IF(SUM('Control Sample Data'!I$3:I$98)&gt;10,IF(AND(ISNUMBER('Control Sample Data'!I387),'Control Sample Data'!I387&lt;$B$1,'Control Sample Data'!I387&gt;0),'Control Sample Data'!I387,$B$1),"")</f>
        <v/>
      </c>
      <c r="V388" s="17" t="str">
        <f>IF(SUM('Control Sample Data'!J$3:J$98)&gt;10,IF(AND(ISNUMBER('Control Sample Data'!J387),'Control Sample Data'!J387&lt;$B$1,'Control Sample Data'!J387&gt;0),'Control Sample Data'!J387,$B$1),"")</f>
        <v/>
      </c>
      <c r="W388" s="17" t="str">
        <f>IF(SUM('Control Sample Data'!K$3:K$98)&gt;10,IF(AND(ISNUMBER('Control Sample Data'!K387),'Control Sample Data'!K387&lt;$B$1,'Control Sample Data'!K387&gt;0),'Control Sample Data'!K387,$B$1),"")</f>
        <v/>
      </c>
      <c r="X388" s="17" t="str">
        <f>IF(SUM('Control Sample Data'!L$3:L$98)&gt;10,IF(AND(ISNUMBER('Control Sample Data'!L387),'Control Sample Data'!L387&lt;$B$1,'Control Sample Data'!L387&gt;0),'Control Sample Data'!L387,$B$1),"")</f>
        <v/>
      </c>
      <c r="Y388" s="17" t="str">
        <f>IF(SUM('Control Sample Data'!M$3:M$98)&gt;10,IF(AND(ISNUMBER('Control Sample Data'!M387),'Control Sample Data'!M387&lt;$B$1,'Control Sample Data'!M387&gt;0),'Control Sample Data'!M387,$B$1),"")</f>
        <v/>
      </c>
      <c r="Z388" s="22" t="str">
        <f>IF(ISERROR(VLOOKUP('Choose Housekeeping Genes'!$C3,Calculations!$C$388:$M$771,2,0)),"",VLOOKUP('Choose Housekeeping Genes'!$C3,Calculations!$C$388:$M$771,2,0))</f>
        <v/>
      </c>
      <c r="AA388" s="22" t="str">
        <f>IF(ISERROR(VLOOKUP('Choose Housekeeping Genes'!$C3,Calculations!$C$388:$M$771,3,0)),"",VLOOKUP('Choose Housekeeping Genes'!$C3,Calculations!$C$388:$M$771,3,0))</f>
        <v/>
      </c>
      <c r="AB388" s="22" t="str">
        <f>IF(ISERROR(VLOOKUP('Choose Housekeeping Genes'!$C3,Calculations!$C$388:$M$771,4,0)),"",VLOOKUP('Choose Housekeeping Genes'!$C3,Calculations!$C$388:$M$771,4,0))</f>
        <v/>
      </c>
      <c r="AC388" s="22" t="str">
        <f>IF(ISERROR(VLOOKUP('Choose Housekeeping Genes'!$C3,Calculations!$C$388:$M$771,5,0)),"",VLOOKUP('Choose Housekeeping Genes'!$C3,Calculations!$C$388:$M$771,5,0))</f>
        <v/>
      </c>
      <c r="AD388" s="22" t="str">
        <f>IF(ISERROR(VLOOKUP('Choose Housekeeping Genes'!$C3,Calculations!$C$388:$M$771,6,0)),"",VLOOKUP('Choose Housekeeping Genes'!$C3,Calculations!$C$388:$M$771,6,0))</f>
        <v/>
      </c>
      <c r="AE388" s="22" t="str">
        <f>IF(ISERROR(VLOOKUP('Choose Housekeeping Genes'!$C3,Calculations!$C$388:$M$771,7,0)),"",VLOOKUP('Choose Housekeeping Genes'!$C3,Calculations!$C$388:$M$771,7,0))</f>
        <v/>
      </c>
      <c r="AF388" s="22" t="str">
        <f>IF(ISERROR(VLOOKUP('Choose Housekeeping Genes'!$C3,Calculations!$C$388:$M$771,8,0)),"",VLOOKUP('Choose Housekeeping Genes'!$C3,Calculations!$C$388:$M$771,8,0))</f>
        <v/>
      </c>
      <c r="AG388" s="22" t="str">
        <f>IF(ISERROR(VLOOKUP('Choose Housekeeping Genes'!$C3,Calculations!$C$388:$M$771,9,0)),"",VLOOKUP('Choose Housekeeping Genes'!$C3,Calculations!$C$388:$M$771,9,0))</f>
        <v/>
      </c>
      <c r="AH388" s="22" t="str">
        <f>IF(ISERROR(VLOOKUP('Choose Housekeeping Genes'!$C3,Calculations!$C$388:$M$771,10,0)),"",VLOOKUP('Choose Housekeeping Genes'!$C3,Calculations!$C$388:$M$771,10,0))</f>
        <v/>
      </c>
      <c r="AI388" s="22" t="str">
        <f>IF(ISERROR(VLOOKUP('Choose Housekeeping Genes'!$C3,Calculations!$C$388:$M$771,11,0)),"",VLOOKUP('Choose Housekeeping Genes'!$C3,Calculations!$C$388:$M$771,11,0))</f>
        <v/>
      </c>
      <c r="AJ388" s="22" t="str">
        <f>IF(ISERROR(VLOOKUP('Choose Housekeeping Genes'!$C3,Calculations!$C$388:$Y$771,14,0)),"",VLOOKUP('Choose Housekeeping Genes'!$C3,Calculations!$C$388:$Y$771,14,0))</f>
        <v/>
      </c>
      <c r="AK388" s="22" t="str">
        <f>IF(ISERROR(VLOOKUP('Choose Housekeeping Genes'!$C3,Calculations!$C$388:$Y$771,15,0)),"",VLOOKUP('Choose Housekeeping Genes'!$C3,Calculations!$C$388:$Y$771,15,0))</f>
        <v/>
      </c>
      <c r="AL388" s="22" t="str">
        <f>IF(ISERROR(VLOOKUP('Choose Housekeeping Genes'!$C3,Calculations!$C$388:$Y$771,16,0)),"",VLOOKUP('Choose Housekeeping Genes'!$C3,Calculations!$C$388:$Y$771,16,0))</f>
        <v/>
      </c>
      <c r="AM388" s="22" t="str">
        <f>IF(ISERROR(VLOOKUP('Choose Housekeeping Genes'!$C3,Calculations!$C$388:$Y$771,17,0)),"",VLOOKUP('Choose Housekeeping Genes'!$C3,Calculations!$C$388:$Y$771,17,0))</f>
        <v/>
      </c>
      <c r="AN388" s="22" t="str">
        <f>IF(ISERROR(VLOOKUP('Choose Housekeeping Genes'!$C3,Calculations!$C$388:$Y$771,18,0)),"",VLOOKUP('Choose Housekeeping Genes'!$C3,Calculations!$C$388:$Y$771,18,0))</f>
        <v/>
      </c>
      <c r="AO388" s="22" t="str">
        <f>IF(ISERROR(VLOOKUP('Choose Housekeeping Genes'!$C3,Calculations!$C$388:$Y$771,19,0)),"",VLOOKUP('Choose Housekeeping Genes'!$C3,Calculations!$C$388:$Y$771,19,0))</f>
        <v/>
      </c>
      <c r="AP388" s="22" t="str">
        <f>IF(ISERROR(VLOOKUP('Choose Housekeeping Genes'!$C3,Calculations!$C$388:$Y$771,20,0)),"",VLOOKUP('Choose Housekeeping Genes'!$C3,Calculations!$C$388:$Y$771,20,0))</f>
        <v/>
      </c>
      <c r="AQ388" s="22" t="str">
        <f>IF(ISERROR(VLOOKUP('Choose Housekeeping Genes'!$C3,Calculations!$C$388:$Y$771,21,0)),"",VLOOKUP('Choose Housekeeping Genes'!$C3,Calculations!$C$388:$Y$771,21,0))</f>
        <v/>
      </c>
      <c r="AR388" s="22" t="str">
        <f>IF(ISERROR(VLOOKUP('Choose Housekeeping Genes'!$C3,Calculations!$C$388:$Y$771,22,0)),"",VLOOKUP('Choose Housekeeping Genes'!$C3,Calculations!$C$388:$Y$771,22,0))</f>
        <v/>
      </c>
      <c r="AS388" s="22" t="str">
        <f>IF(ISERROR(VLOOKUP('Choose Housekeeping Genes'!$C3,Calculations!$C$388:$Y$771,23,0)),"",VLOOKUP('Choose Housekeeping Genes'!$C3,Calculations!$C$388:$Y$771,23,0))</f>
        <v/>
      </c>
      <c r="AT388" s="36" t="str">
        <f>IF(ISERROR(D388-Z$410),"",D388-Z$410)</f>
        <v/>
      </c>
      <c r="AU388" s="36" t="str">
        <f t="shared" ref="AU388:BC388" si="258">IF(ISERROR(E388-AA$410),"",E388-AA$410)</f>
        <v/>
      </c>
      <c r="AV388" s="36" t="str">
        <f t="shared" si="258"/>
        <v/>
      </c>
      <c r="AW388" s="36" t="str">
        <f t="shared" si="258"/>
        <v/>
      </c>
      <c r="AX388" s="36" t="str">
        <f t="shared" si="258"/>
        <v/>
      </c>
      <c r="AY388" s="36" t="str">
        <f t="shared" si="258"/>
        <v/>
      </c>
      <c r="AZ388" s="36" t="str">
        <f t="shared" si="258"/>
        <v/>
      </c>
      <c r="BA388" s="36" t="str">
        <f t="shared" si="258"/>
        <v/>
      </c>
      <c r="BB388" s="36" t="str">
        <f t="shared" si="258"/>
        <v/>
      </c>
      <c r="BC388" s="36" t="str">
        <f t="shared" si="258"/>
        <v/>
      </c>
      <c r="BD388" s="36" t="str">
        <f>IF(ISERROR(P388-AJ$410),"",P388-AJ$410)</f>
        <v/>
      </c>
      <c r="BE388" s="36" t="str">
        <f t="shared" ref="BE388:BM388" si="259">IF(ISERROR(Q388-AK$410),"",Q388-AK$410)</f>
        <v/>
      </c>
      <c r="BF388" s="36" t="str">
        <f t="shared" si="259"/>
        <v/>
      </c>
      <c r="BG388" s="36" t="str">
        <f t="shared" si="259"/>
        <v/>
      </c>
      <c r="BH388" s="36" t="str">
        <f t="shared" si="259"/>
        <v/>
      </c>
      <c r="BI388" s="36" t="str">
        <f t="shared" si="259"/>
        <v/>
      </c>
      <c r="BJ388" s="36" t="str">
        <f t="shared" si="259"/>
        <v/>
      </c>
      <c r="BK388" s="36" t="str">
        <f t="shared" si="259"/>
        <v/>
      </c>
      <c r="BL388" s="36" t="str">
        <f t="shared" si="259"/>
        <v/>
      </c>
      <c r="BM388" s="36" t="str">
        <f t="shared" si="259"/>
        <v/>
      </c>
      <c r="BN388" s="38" t="e">
        <f t="shared" ref="BN388:BN451" si="260">AVERAGE(AT388:BC388)</f>
        <v>#DIV/0!</v>
      </c>
      <c r="BO388" s="38" t="e">
        <f t="shared" ref="BO388:BO451" si="261">AVERAGE(BD388:BM388)</f>
        <v>#DIV/0!</v>
      </c>
      <c r="BP388" s="39" t="str">
        <f t="shared" ref="BP388:BP451" si="262">IF(ISNUMBER(AT388),POWER(2,-AT388),"")</f>
        <v/>
      </c>
      <c r="BQ388" s="39" t="str">
        <f t="shared" ref="BQ388:BQ451" si="263">IF(ISNUMBER(AU388),POWER(2,-AU388),"")</f>
        <v/>
      </c>
      <c r="BR388" s="39" t="str">
        <f t="shared" ref="BR388:BR451" si="264">IF(ISNUMBER(AV388),POWER(2,-AV388),"")</f>
        <v/>
      </c>
      <c r="BS388" s="39" t="str">
        <f t="shared" ref="BS388:BS451" si="265">IF(ISNUMBER(AW388),POWER(2,-AW388),"")</f>
        <v/>
      </c>
      <c r="BT388" s="39" t="str">
        <f t="shared" ref="BT388:BT451" si="266">IF(ISNUMBER(AX388),POWER(2,-AX388),"")</f>
        <v/>
      </c>
      <c r="BU388" s="39" t="str">
        <f t="shared" ref="BU388:BU451" si="267">IF(ISNUMBER(AY388),POWER(2,-AY388),"")</f>
        <v/>
      </c>
      <c r="BV388" s="39" t="str">
        <f t="shared" ref="BV388:BV451" si="268">IF(ISNUMBER(AZ388),POWER(2,-AZ388),"")</f>
        <v/>
      </c>
      <c r="BW388" s="39" t="str">
        <f t="shared" ref="BW388:BW451" si="269">IF(ISNUMBER(BA388),POWER(2,-BA388),"")</f>
        <v/>
      </c>
      <c r="BX388" s="39" t="str">
        <f t="shared" ref="BX388:BX451" si="270">IF(ISNUMBER(BB388),POWER(2,-BB388),"")</f>
        <v/>
      </c>
      <c r="BY388" s="39" t="str">
        <f t="shared" ref="BY388:BY451" si="271">IF(ISNUMBER(BC388),POWER(2,-BC388),"")</f>
        <v/>
      </c>
      <c r="BZ388" s="39" t="str">
        <f t="shared" ref="BZ388:BZ451" si="272">IF(ISNUMBER(BD388),POWER(2,-BD388),"")</f>
        <v/>
      </c>
      <c r="CA388" s="39" t="str">
        <f t="shared" ref="CA388:CA451" si="273">IF(ISNUMBER(BE388),POWER(2,-BE388),"")</f>
        <v/>
      </c>
      <c r="CB388" s="39" t="str">
        <f t="shared" ref="CB388:CB451" si="274">IF(ISNUMBER(BF388),POWER(2,-BF388),"")</f>
        <v/>
      </c>
      <c r="CC388" s="39" t="str">
        <f t="shared" ref="CC388:CC451" si="275">IF(ISNUMBER(BG388),POWER(2,-BG388),"")</f>
        <v/>
      </c>
      <c r="CD388" s="39" t="str">
        <f t="shared" ref="CD388:CD451" si="276">IF(ISNUMBER(BH388),POWER(2,-BH388),"")</f>
        <v/>
      </c>
      <c r="CE388" s="39" t="str">
        <f t="shared" ref="CE388:CE451" si="277">IF(ISNUMBER(BI388),POWER(2,-BI388),"")</f>
        <v/>
      </c>
      <c r="CF388" s="39" t="str">
        <f t="shared" ref="CF388:CF451" si="278">IF(ISNUMBER(BJ388),POWER(2,-BJ388),"")</f>
        <v/>
      </c>
      <c r="CG388" s="39" t="str">
        <f t="shared" ref="CG388:CG451" si="279">IF(ISNUMBER(BK388),POWER(2,-BK388),"")</f>
        <v/>
      </c>
      <c r="CH388" s="39" t="str">
        <f t="shared" ref="CH388:CH451" si="280">IF(ISNUMBER(BL388),POWER(2,-BL388),"")</f>
        <v/>
      </c>
      <c r="CI388" s="39" t="str">
        <f t="shared" ref="CI388:CI451" si="281">IF(ISNUMBER(BM388),POWER(2,-BM388),"")</f>
        <v/>
      </c>
    </row>
    <row r="389" spans="1:87">
      <c r="A389" s="18"/>
      <c r="B389" s="15" t="str">
        <f>'Gene Table'!E388</f>
        <v>hsa-miR-1274b</v>
      </c>
      <c r="C389" s="15" t="str">
        <f>'Gene Table'!B388</f>
        <v>A02</v>
      </c>
      <c r="D389" s="16" t="str">
        <f>IF(SUM('Test Sample Data'!D$3:D$98)&gt;10,IF(AND(ISNUMBER('Test Sample Data'!D388),'Test Sample Data'!D388&lt;$B$1,'Test Sample Data'!D388&gt;0),'Test Sample Data'!D388,$B$1),"")</f>
        <v/>
      </c>
      <c r="E389" s="17" t="str">
        <f>IF(SUM('Test Sample Data'!E$3:E$98)&gt;10,IF(AND(ISNUMBER('Test Sample Data'!E388),'Test Sample Data'!E388&lt;$B$1,'Test Sample Data'!E388&gt;0),'Test Sample Data'!E388,$B$1),"")</f>
        <v/>
      </c>
      <c r="F389" s="17" t="str">
        <f>IF(SUM('Test Sample Data'!F$3:F$98)&gt;10,IF(AND(ISNUMBER('Test Sample Data'!F388),'Test Sample Data'!F388&lt;$B$1,'Test Sample Data'!F388&gt;0),'Test Sample Data'!F388,$B$1),"")</f>
        <v/>
      </c>
      <c r="G389" s="17" t="str">
        <f>IF(SUM('Test Sample Data'!G$3:G$98)&gt;10,IF(AND(ISNUMBER('Test Sample Data'!G388),'Test Sample Data'!G388&lt;$B$1,'Test Sample Data'!G388&gt;0),'Test Sample Data'!G388,$B$1),"")</f>
        <v/>
      </c>
      <c r="H389" s="17" t="str">
        <f>IF(SUM('Test Sample Data'!H$3:H$98)&gt;10,IF(AND(ISNUMBER('Test Sample Data'!H388),'Test Sample Data'!H388&lt;$B$1,'Test Sample Data'!H388&gt;0),'Test Sample Data'!H388,$B$1),"")</f>
        <v/>
      </c>
      <c r="I389" s="17" t="str">
        <f>IF(SUM('Test Sample Data'!I$3:I$98)&gt;10,IF(AND(ISNUMBER('Test Sample Data'!I388),'Test Sample Data'!I388&lt;$B$1,'Test Sample Data'!I388&gt;0),'Test Sample Data'!I388,$B$1),"")</f>
        <v/>
      </c>
      <c r="J389" s="17" t="str">
        <f>IF(SUM('Test Sample Data'!J$3:J$98)&gt;10,IF(AND(ISNUMBER('Test Sample Data'!J388),'Test Sample Data'!J388&lt;$B$1,'Test Sample Data'!J388&gt;0),'Test Sample Data'!J388,$B$1),"")</f>
        <v/>
      </c>
      <c r="K389" s="17" t="str">
        <f>IF(SUM('Test Sample Data'!K$3:K$98)&gt;10,IF(AND(ISNUMBER('Test Sample Data'!K388),'Test Sample Data'!K388&lt;$B$1,'Test Sample Data'!K388&gt;0),'Test Sample Data'!K388,$B$1),"")</f>
        <v/>
      </c>
      <c r="L389" s="17" t="str">
        <f>IF(SUM('Test Sample Data'!L$3:L$98)&gt;10,IF(AND(ISNUMBER('Test Sample Data'!L388),'Test Sample Data'!L388&lt;$B$1,'Test Sample Data'!L388&gt;0),'Test Sample Data'!L388,$B$1),"")</f>
        <v/>
      </c>
      <c r="M389" s="17" t="str">
        <f>IF(SUM('Test Sample Data'!M$3:M$98)&gt;10,IF(AND(ISNUMBER('Test Sample Data'!M388),'Test Sample Data'!M388&lt;$B$1,'Test Sample Data'!M388&gt;0),'Test Sample Data'!M388,$B$1),"")</f>
        <v/>
      </c>
      <c r="N389" s="17" t="str">
        <f>'Gene Table'!E388</f>
        <v>hsa-miR-1274b</v>
      </c>
      <c r="O389" s="17" t="str">
        <f>'Gene Table'!B388</f>
        <v>A02</v>
      </c>
      <c r="P389" s="17" t="str">
        <f>IF(SUM('Control Sample Data'!D$3:D$98)&gt;10,IF(AND(ISNUMBER('Control Sample Data'!D388),'Control Sample Data'!D388&lt;$B$1,'Control Sample Data'!D388&gt;0),'Control Sample Data'!D388,$B$1),"")</f>
        <v/>
      </c>
      <c r="Q389" s="17" t="str">
        <f>IF(SUM('Control Sample Data'!E$3:E$98)&gt;10,IF(AND(ISNUMBER('Control Sample Data'!E388),'Control Sample Data'!E388&lt;$B$1,'Control Sample Data'!E388&gt;0),'Control Sample Data'!E388,$B$1),"")</f>
        <v/>
      </c>
      <c r="R389" s="17" t="str">
        <f>IF(SUM('Control Sample Data'!F$3:F$98)&gt;10,IF(AND(ISNUMBER('Control Sample Data'!F388),'Control Sample Data'!F388&lt;$B$1,'Control Sample Data'!F388&gt;0),'Control Sample Data'!F388,$B$1),"")</f>
        <v/>
      </c>
      <c r="S389" s="17" t="str">
        <f>IF(SUM('Control Sample Data'!G$3:G$98)&gt;10,IF(AND(ISNUMBER('Control Sample Data'!G388),'Control Sample Data'!G388&lt;$B$1,'Control Sample Data'!G388&gt;0),'Control Sample Data'!G388,$B$1),"")</f>
        <v/>
      </c>
      <c r="T389" s="17" t="str">
        <f>IF(SUM('Control Sample Data'!H$3:H$98)&gt;10,IF(AND(ISNUMBER('Control Sample Data'!H388),'Control Sample Data'!H388&lt;$B$1,'Control Sample Data'!H388&gt;0),'Control Sample Data'!H388,$B$1),"")</f>
        <v/>
      </c>
      <c r="U389" s="17" t="str">
        <f>IF(SUM('Control Sample Data'!I$3:I$98)&gt;10,IF(AND(ISNUMBER('Control Sample Data'!I388),'Control Sample Data'!I388&lt;$B$1,'Control Sample Data'!I388&gt;0),'Control Sample Data'!I388,$B$1),"")</f>
        <v/>
      </c>
      <c r="V389" s="17" t="str">
        <f>IF(SUM('Control Sample Data'!J$3:J$98)&gt;10,IF(AND(ISNUMBER('Control Sample Data'!J388),'Control Sample Data'!J388&lt;$B$1,'Control Sample Data'!J388&gt;0),'Control Sample Data'!J388,$B$1),"")</f>
        <v/>
      </c>
      <c r="W389" s="17" t="str">
        <f>IF(SUM('Control Sample Data'!K$3:K$98)&gt;10,IF(AND(ISNUMBER('Control Sample Data'!K388),'Control Sample Data'!K388&lt;$B$1,'Control Sample Data'!K388&gt;0),'Control Sample Data'!K388,$B$1),"")</f>
        <v/>
      </c>
      <c r="X389" s="17" t="str">
        <f>IF(SUM('Control Sample Data'!L$3:L$98)&gt;10,IF(AND(ISNUMBER('Control Sample Data'!L388),'Control Sample Data'!L388&lt;$B$1,'Control Sample Data'!L388&gt;0),'Control Sample Data'!L388,$B$1),"")</f>
        <v/>
      </c>
      <c r="Y389" s="17" t="str">
        <f>IF(SUM('Control Sample Data'!M$3:M$98)&gt;10,IF(AND(ISNUMBER('Control Sample Data'!M388),'Control Sample Data'!M388&lt;$B$1,'Control Sample Data'!M388&gt;0),'Control Sample Data'!M388,$B$1),"")</f>
        <v/>
      </c>
      <c r="Z389" s="22" t="str">
        <f>IF(ISERROR(VLOOKUP('Choose Housekeeping Genes'!$C4,Calculations!$C$388:$M$771,2,0)),"",VLOOKUP('Choose Housekeeping Genes'!$C4,Calculations!$C$388:$M$771,2,0))</f>
        <v/>
      </c>
      <c r="AA389" s="22" t="str">
        <f>IF(ISERROR(VLOOKUP('Choose Housekeeping Genes'!$C4,Calculations!$C$388:$M$771,3,0)),"",VLOOKUP('Choose Housekeeping Genes'!$C4,Calculations!$C$388:$M$771,3,0))</f>
        <v/>
      </c>
      <c r="AB389" s="22" t="str">
        <f>IF(ISERROR(VLOOKUP('Choose Housekeeping Genes'!$C4,Calculations!$C$388:$M$771,4,0)),"",VLOOKUP('Choose Housekeeping Genes'!$C4,Calculations!$C$388:$M$771,4,0))</f>
        <v/>
      </c>
      <c r="AC389" s="22" t="str">
        <f>IF(ISERROR(VLOOKUP('Choose Housekeeping Genes'!$C4,Calculations!$C$388:$M$771,5,0)),"",VLOOKUP('Choose Housekeeping Genes'!$C4,Calculations!$C$388:$M$771,5,0))</f>
        <v/>
      </c>
      <c r="AD389" s="22" t="str">
        <f>IF(ISERROR(VLOOKUP('Choose Housekeeping Genes'!$C4,Calculations!$C$388:$M$771,6,0)),"",VLOOKUP('Choose Housekeeping Genes'!$C4,Calculations!$C$388:$M$771,6,0))</f>
        <v/>
      </c>
      <c r="AE389" s="22" t="str">
        <f>IF(ISERROR(VLOOKUP('Choose Housekeeping Genes'!$C4,Calculations!$C$388:$M$771,7,0)),"",VLOOKUP('Choose Housekeeping Genes'!$C4,Calculations!$C$388:$M$771,7,0))</f>
        <v/>
      </c>
      <c r="AF389" s="22" t="str">
        <f>IF(ISERROR(VLOOKUP('Choose Housekeeping Genes'!$C4,Calculations!$C$388:$M$771,8,0)),"",VLOOKUP('Choose Housekeeping Genes'!$C4,Calculations!$C$388:$M$771,8,0))</f>
        <v/>
      </c>
      <c r="AG389" s="22" t="str">
        <f>IF(ISERROR(VLOOKUP('Choose Housekeeping Genes'!$C4,Calculations!$C$388:$M$771,9,0)),"",VLOOKUP('Choose Housekeeping Genes'!$C4,Calculations!$C$388:$M$771,9,0))</f>
        <v/>
      </c>
      <c r="AH389" s="22" t="str">
        <f>IF(ISERROR(VLOOKUP('Choose Housekeeping Genes'!$C4,Calculations!$C$388:$M$771,10,0)),"",VLOOKUP('Choose Housekeeping Genes'!$C4,Calculations!$C$388:$M$771,10,0))</f>
        <v/>
      </c>
      <c r="AI389" s="22" t="str">
        <f>IF(ISERROR(VLOOKUP('Choose Housekeeping Genes'!$C4,Calculations!$C$388:$M$771,11,0)),"",VLOOKUP('Choose Housekeeping Genes'!$C4,Calculations!$C$388:$M$771,11,0))</f>
        <v/>
      </c>
      <c r="AJ389" s="22" t="str">
        <f>IF(ISERROR(VLOOKUP('Choose Housekeeping Genes'!$C4,Calculations!$C$388:$Y$771,14,0)),"",VLOOKUP('Choose Housekeeping Genes'!$C4,Calculations!$C$388:$Y$771,14,0))</f>
        <v/>
      </c>
      <c r="AK389" s="22" t="str">
        <f>IF(ISERROR(VLOOKUP('Choose Housekeeping Genes'!$C4,Calculations!$C$388:$Y$771,15,0)),"",VLOOKUP('Choose Housekeeping Genes'!$C4,Calculations!$C$388:$Y$771,15,0))</f>
        <v/>
      </c>
      <c r="AL389" s="22" t="str">
        <f>IF(ISERROR(VLOOKUP('Choose Housekeeping Genes'!$C4,Calculations!$C$388:$Y$771,16,0)),"",VLOOKUP('Choose Housekeeping Genes'!$C4,Calculations!$C$388:$Y$771,16,0))</f>
        <v/>
      </c>
      <c r="AM389" s="22" t="str">
        <f>IF(ISERROR(VLOOKUP('Choose Housekeeping Genes'!$C4,Calculations!$C$388:$Y$771,17,0)),"",VLOOKUP('Choose Housekeeping Genes'!$C4,Calculations!$C$388:$Y$771,17,0))</f>
        <v/>
      </c>
      <c r="AN389" s="22" t="str">
        <f>IF(ISERROR(VLOOKUP('Choose Housekeeping Genes'!$C4,Calculations!$C$388:$Y$771,18,0)),"",VLOOKUP('Choose Housekeeping Genes'!$C4,Calculations!$C$388:$Y$771,18,0))</f>
        <v/>
      </c>
      <c r="AO389" s="22" t="str">
        <f>IF(ISERROR(VLOOKUP('Choose Housekeeping Genes'!$C4,Calculations!$C$388:$Y$771,19,0)),"",VLOOKUP('Choose Housekeeping Genes'!$C4,Calculations!$C$388:$Y$771,19,0))</f>
        <v/>
      </c>
      <c r="AP389" s="22" t="str">
        <f>IF(ISERROR(VLOOKUP('Choose Housekeeping Genes'!$C4,Calculations!$C$388:$Y$771,20,0)),"",VLOOKUP('Choose Housekeeping Genes'!$C4,Calculations!$C$388:$Y$771,20,0))</f>
        <v/>
      </c>
      <c r="AQ389" s="22" t="str">
        <f>IF(ISERROR(VLOOKUP('Choose Housekeeping Genes'!$C4,Calculations!$C$388:$Y$771,21,0)),"",VLOOKUP('Choose Housekeeping Genes'!$C4,Calculations!$C$388:$Y$771,21,0))</f>
        <v/>
      </c>
      <c r="AR389" s="22" t="str">
        <f>IF(ISERROR(VLOOKUP('Choose Housekeeping Genes'!$C4,Calculations!$C$388:$Y$771,22,0)),"",VLOOKUP('Choose Housekeeping Genes'!$C4,Calculations!$C$388:$Y$771,22,0))</f>
        <v/>
      </c>
      <c r="AS389" s="22" t="str">
        <f>IF(ISERROR(VLOOKUP('Choose Housekeeping Genes'!$C4,Calculations!$C$388:$Y$771,23,0)),"",VLOOKUP('Choose Housekeeping Genes'!$C4,Calculations!$C$388:$Y$771,23,0))</f>
        <v/>
      </c>
      <c r="AT389" s="36" t="str">
        <f t="shared" ref="AT389:AT452" si="282">IF(ISERROR(D389-Z$410),"",D389-Z$410)</f>
        <v/>
      </c>
      <c r="AU389" s="36" t="str">
        <f t="shared" ref="AU389:AU452" si="283">IF(ISERROR(E389-AA$410),"",E389-AA$410)</f>
        <v/>
      </c>
      <c r="AV389" s="36" t="str">
        <f t="shared" ref="AV389:AV452" si="284">IF(ISERROR(F389-AB$410),"",F389-AB$410)</f>
        <v/>
      </c>
      <c r="AW389" s="36" t="str">
        <f t="shared" ref="AW389:AW452" si="285">IF(ISERROR(G389-AC$410),"",G389-AC$410)</f>
        <v/>
      </c>
      <c r="AX389" s="36" t="str">
        <f t="shared" ref="AX389:AX452" si="286">IF(ISERROR(H389-AD$410),"",H389-AD$410)</f>
        <v/>
      </c>
      <c r="AY389" s="36" t="str">
        <f t="shared" ref="AY389:AY452" si="287">IF(ISERROR(I389-AE$410),"",I389-AE$410)</f>
        <v/>
      </c>
      <c r="AZ389" s="36" t="str">
        <f t="shared" ref="AZ389:AZ452" si="288">IF(ISERROR(J389-AF$410),"",J389-AF$410)</f>
        <v/>
      </c>
      <c r="BA389" s="36" t="str">
        <f t="shared" ref="BA389:BA452" si="289">IF(ISERROR(K389-AG$410),"",K389-AG$410)</f>
        <v/>
      </c>
      <c r="BB389" s="36" t="str">
        <f t="shared" ref="BB389:BB452" si="290">IF(ISERROR(L389-AH$410),"",L389-AH$410)</f>
        <v/>
      </c>
      <c r="BC389" s="36" t="str">
        <f t="shared" ref="BC389:BC452" si="291">IF(ISERROR(M389-AI$410),"",M389-AI$410)</f>
        <v/>
      </c>
      <c r="BD389" s="36" t="str">
        <f t="shared" ref="BD389:BD452" si="292">IF(ISERROR(P389-AJ$410),"",P389-AJ$410)</f>
        <v/>
      </c>
      <c r="BE389" s="36" t="str">
        <f t="shared" ref="BE389:BE452" si="293">IF(ISERROR(Q389-AK$410),"",Q389-AK$410)</f>
        <v/>
      </c>
      <c r="BF389" s="36" t="str">
        <f t="shared" ref="BF389:BF452" si="294">IF(ISERROR(R389-AL$410),"",R389-AL$410)</f>
        <v/>
      </c>
      <c r="BG389" s="36" t="str">
        <f t="shared" ref="BG389:BG452" si="295">IF(ISERROR(S389-AM$410),"",S389-AM$410)</f>
        <v/>
      </c>
      <c r="BH389" s="36" t="str">
        <f t="shared" ref="BH389:BH452" si="296">IF(ISERROR(T389-AN$410),"",T389-AN$410)</f>
        <v/>
      </c>
      <c r="BI389" s="36" t="str">
        <f t="shared" ref="BI389:BI452" si="297">IF(ISERROR(U389-AO$410),"",U389-AO$410)</f>
        <v/>
      </c>
      <c r="BJ389" s="36" t="str">
        <f t="shared" ref="BJ389:BJ452" si="298">IF(ISERROR(V389-AP$410),"",V389-AP$410)</f>
        <v/>
      </c>
      <c r="BK389" s="36" t="str">
        <f t="shared" ref="BK389:BK452" si="299">IF(ISERROR(W389-AQ$410),"",W389-AQ$410)</f>
        <v/>
      </c>
      <c r="BL389" s="36" t="str">
        <f t="shared" ref="BL389:BL452" si="300">IF(ISERROR(X389-AR$410),"",X389-AR$410)</f>
        <v/>
      </c>
      <c r="BM389" s="36" t="str">
        <f t="shared" ref="BM389:BM452" si="301">IF(ISERROR(Y389-AS$410),"",Y389-AS$410)</f>
        <v/>
      </c>
      <c r="BN389" s="38" t="e">
        <f t="shared" si="260"/>
        <v>#DIV/0!</v>
      </c>
      <c r="BO389" s="38" t="e">
        <f t="shared" si="261"/>
        <v>#DIV/0!</v>
      </c>
      <c r="BP389" s="39" t="str">
        <f t="shared" si="262"/>
        <v/>
      </c>
      <c r="BQ389" s="39" t="str">
        <f t="shared" si="263"/>
        <v/>
      </c>
      <c r="BR389" s="39" t="str">
        <f t="shared" si="264"/>
        <v/>
      </c>
      <c r="BS389" s="39" t="str">
        <f t="shared" si="265"/>
        <v/>
      </c>
      <c r="BT389" s="39" t="str">
        <f t="shared" si="266"/>
        <v/>
      </c>
      <c r="BU389" s="39" t="str">
        <f t="shared" si="267"/>
        <v/>
      </c>
      <c r="BV389" s="39" t="str">
        <f t="shared" si="268"/>
        <v/>
      </c>
      <c r="BW389" s="39" t="str">
        <f t="shared" si="269"/>
        <v/>
      </c>
      <c r="BX389" s="39" t="str">
        <f t="shared" si="270"/>
        <v/>
      </c>
      <c r="BY389" s="39" t="str">
        <f t="shared" si="271"/>
        <v/>
      </c>
      <c r="BZ389" s="39" t="str">
        <f t="shared" si="272"/>
        <v/>
      </c>
      <c r="CA389" s="39" t="str">
        <f t="shared" si="273"/>
        <v/>
      </c>
      <c r="CB389" s="39" t="str">
        <f t="shared" si="274"/>
        <v/>
      </c>
      <c r="CC389" s="39" t="str">
        <f t="shared" si="275"/>
        <v/>
      </c>
      <c r="CD389" s="39" t="str">
        <f t="shared" si="276"/>
        <v/>
      </c>
      <c r="CE389" s="39" t="str">
        <f t="shared" si="277"/>
        <v/>
      </c>
      <c r="CF389" s="39" t="str">
        <f t="shared" si="278"/>
        <v/>
      </c>
      <c r="CG389" s="39" t="str">
        <f t="shared" si="279"/>
        <v/>
      </c>
      <c r="CH389" s="39" t="str">
        <f t="shared" si="280"/>
        <v/>
      </c>
      <c r="CI389" s="39" t="str">
        <f t="shared" si="281"/>
        <v/>
      </c>
    </row>
    <row r="390" spans="1:87">
      <c r="A390" s="18"/>
      <c r="B390" s="15" t="str">
        <f>'Gene Table'!E389</f>
        <v>hsa-miR-494</v>
      </c>
      <c r="C390" s="15" t="str">
        <f>'Gene Table'!B389</f>
        <v>A03</v>
      </c>
      <c r="D390" s="16" t="str">
        <f>IF(SUM('Test Sample Data'!D$3:D$98)&gt;10,IF(AND(ISNUMBER('Test Sample Data'!D389),'Test Sample Data'!D389&lt;$B$1,'Test Sample Data'!D389&gt;0),'Test Sample Data'!D389,$B$1),"")</f>
        <v/>
      </c>
      <c r="E390" s="17" t="str">
        <f>IF(SUM('Test Sample Data'!E$3:E$98)&gt;10,IF(AND(ISNUMBER('Test Sample Data'!E389),'Test Sample Data'!E389&lt;$B$1,'Test Sample Data'!E389&gt;0),'Test Sample Data'!E389,$B$1),"")</f>
        <v/>
      </c>
      <c r="F390" s="17" t="str">
        <f>IF(SUM('Test Sample Data'!F$3:F$98)&gt;10,IF(AND(ISNUMBER('Test Sample Data'!F389),'Test Sample Data'!F389&lt;$B$1,'Test Sample Data'!F389&gt;0),'Test Sample Data'!F389,$B$1),"")</f>
        <v/>
      </c>
      <c r="G390" s="17" t="str">
        <f>IF(SUM('Test Sample Data'!G$3:G$98)&gt;10,IF(AND(ISNUMBER('Test Sample Data'!G389),'Test Sample Data'!G389&lt;$B$1,'Test Sample Data'!G389&gt;0),'Test Sample Data'!G389,$B$1),"")</f>
        <v/>
      </c>
      <c r="H390" s="17" t="str">
        <f>IF(SUM('Test Sample Data'!H$3:H$98)&gt;10,IF(AND(ISNUMBER('Test Sample Data'!H389),'Test Sample Data'!H389&lt;$B$1,'Test Sample Data'!H389&gt;0),'Test Sample Data'!H389,$B$1),"")</f>
        <v/>
      </c>
      <c r="I390" s="17" t="str">
        <f>IF(SUM('Test Sample Data'!I$3:I$98)&gt;10,IF(AND(ISNUMBER('Test Sample Data'!I389),'Test Sample Data'!I389&lt;$B$1,'Test Sample Data'!I389&gt;0),'Test Sample Data'!I389,$B$1),"")</f>
        <v/>
      </c>
      <c r="J390" s="17" t="str">
        <f>IF(SUM('Test Sample Data'!J$3:J$98)&gt;10,IF(AND(ISNUMBER('Test Sample Data'!J389),'Test Sample Data'!J389&lt;$B$1,'Test Sample Data'!J389&gt;0),'Test Sample Data'!J389,$B$1),"")</f>
        <v/>
      </c>
      <c r="K390" s="17" t="str">
        <f>IF(SUM('Test Sample Data'!K$3:K$98)&gt;10,IF(AND(ISNUMBER('Test Sample Data'!K389),'Test Sample Data'!K389&lt;$B$1,'Test Sample Data'!K389&gt;0),'Test Sample Data'!K389,$B$1),"")</f>
        <v/>
      </c>
      <c r="L390" s="17" t="str">
        <f>IF(SUM('Test Sample Data'!L$3:L$98)&gt;10,IF(AND(ISNUMBER('Test Sample Data'!L389),'Test Sample Data'!L389&lt;$B$1,'Test Sample Data'!L389&gt;0),'Test Sample Data'!L389,$B$1),"")</f>
        <v/>
      </c>
      <c r="M390" s="17" t="str">
        <f>IF(SUM('Test Sample Data'!M$3:M$98)&gt;10,IF(AND(ISNUMBER('Test Sample Data'!M389),'Test Sample Data'!M389&lt;$B$1,'Test Sample Data'!M389&gt;0),'Test Sample Data'!M389,$B$1),"")</f>
        <v/>
      </c>
      <c r="N390" s="17" t="str">
        <f>'Gene Table'!E389</f>
        <v>hsa-miR-494</v>
      </c>
      <c r="O390" s="17" t="str">
        <f>'Gene Table'!B389</f>
        <v>A03</v>
      </c>
      <c r="P390" s="17" t="str">
        <f>IF(SUM('Control Sample Data'!D$3:D$98)&gt;10,IF(AND(ISNUMBER('Control Sample Data'!D389),'Control Sample Data'!D389&lt;$B$1,'Control Sample Data'!D389&gt;0),'Control Sample Data'!D389,$B$1),"")</f>
        <v/>
      </c>
      <c r="Q390" s="17" t="str">
        <f>IF(SUM('Control Sample Data'!E$3:E$98)&gt;10,IF(AND(ISNUMBER('Control Sample Data'!E389),'Control Sample Data'!E389&lt;$B$1,'Control Sample Data'!E389&gt;0),'Control Sample Data'!E389,$B$1),"")</f>
        <v/>
      </c>
      <c r="R390" s="17" t="str">
        <f>IF(SUM('Control Sample Data'!F$3:F$98)&gt;10,IF(AND(ISNUMBER('Control Sample Data'!F389),'Control Sample Data'!F389&lt;$B$1,'Control Sample Data'!F389&gt;0),'Control Sample Data'!F389,$B$1),"")</f>
        <v/>
      </c>
      <c r="S390" s="17" t="str">
        <f>IF(SUM('Control Sample Data'!G$3:G$98)&gt;10,IF(AND(ISNUMBER('Control Sample Data'!G389),'Control Sample Data'!G389&lt;$B$1,'Control Sample Data'!G389&gt;0),'Control Sample Data'!G389,$B$1),"")</f>
        <v/>
      </c>
      <c r="T390" s="17" t="str">
        <f>IF(SUM('Control Sample Data'!H$3:H$98)&gt;10,IF(AND(ISNUMBER('Control Sample Data'!H389),'Control Sample Data'!H389&lt;$B$1,'Control Sample Data'!H389&gt;0),'Control Sample Data'!H389,$B$1),"")</f>
        <v/>
      </c>
      <c r="U390" s="17" t="str">
        <f>IF(SUM('Control Sample Data'!I$3:I$98)&gt;10,IF(AND(ISNUMBER('Control Sample Data'!I389),'Control Sample Data'!I389&lt;$B$1,'Control Sample Data'!I389&gt;0),'Control Sample Data'!I389,$B$1),"")</f>
        <v/>
      </c>
      <c r="V390" s="17" t="str">
        <f>IF(SUM('Control Sample Data'!J$3:J$98)&gt;10,IF(AND(ISNUMBER('Control Sample Data'!J389),'Control Sample Data'!J389&lt;$B$1,'Control Sample Data'!J389&gt;0),'Control Sample Data'!J389,$B$1),"")</f>
        <v/>
      </c>
      <c r="W390" s="17" t="str">
        <f>IF(SUM('Control Sample Data'!K$3:K$98)&gt;10,IF(AND(ISNUMBER('Control Sample Data'!K389),'Control Sample Data'!K389&lt;$B$1,'Control Sample Data'!K389&gt;0),'Control Sample Data'!K389,$B$1),"")</f>
        <v/>
      </c>
      <c r="X390" s="17" t="str">
        <f>IF(SUM('Control Sample Data'!L$3:L$98)&gt;10,IF(AND(ISNUMBER('Control Sample Data'!L389),'Control Sample Data'!L389&lt;$B$1,'Control Sample Data'!L389&gt;0),'Control Sample Data'!L389,$B$1),"")</f>
        <v/>
      </c>
      <c r="Y390" s="17" t="str">
        <f>IF(SUM('Control Sample Data'!M$3:M$98)&gt;10,IF(AND(ISNUMBER('Control Sample Data'!M389),'Control Sample Data'!M389&lt;$B$1,'Control Sample Data'!M389&gt;0),'Control Sample Data'!M389,$B$1),"")</f>
        <v/>
      </c>
      <c r="Z390" s="22" t="str">
        <f>IF(ISERROR(VLOOKUP('Choose Housekeeping Genes'!$C5,Calculations!$C$388:$M$771,2,0)),"",VLOOKUP('Choose Housekeeping Genes'!$C5,Calculations!$C$388:$M$771,2,0))</f>
        <v/>
      </c>
      <c r="AA390" s="22" t="str">
        <f>IF(ISERROR(VLOOKUP('Choose Housekeeping Genes'!$C5,Calculations!$C$388:$M$771,3,0)),"",VLOOKUP('Choose Housekeeping Genes'!$C5,Calculations!$C$388:$M$771,3,0))</f>
        <v/>
      </c>
      <c r="AB390" s="22" t="str">
        <f>IF(ISERROR(VLOOKUP('Choose Housekeeping Genes'!$C5,Calculations!$C$388:$M$771,4,0)),"",VLOOKUP('Choose Housekeeping Genes'!$C5,Calculations!$C$388:$M$771,4,0))</f>
        <v/>
      </c>
      <c r="AC390" s="22" t="str">
        <f>IF(ISERROR(VLOOKUP('Choose Housekeeping Genes'!$C5,Calculations!$C$388:$M$771,5,0)),"",VLOOKUP('Choose Housekeeping Genes'!$C5,Calculations!$C$388:$M$771,5,0))</f>
        <v/>
      </c>
      <c r="AD390" s="22" t="str">
        <f>IF(ISERROR(VLOOKUP('Choose Housekeeping Genes'!$C5,Calculations!$C$388:$M$771,6,0)),"",VLOOKUP('Choose Housekeeping Genes'!$C5,Calculations!$C$388:$M$771,6,0))</f>
        <v/>
      </c>
      <c r="AE390" s="22" t="str">
        <f>IF(ISERROR(VLOOKUP('Choose Housekeeping Genes'!$C5,Calculations!$C$388:$M$771,7,0)),"",VLOOKUP('Choose Housekeeping Genes'!$C5,Calculations!$C$388:$M$771,7,0))</f>
        <v/>
      </c>
      <c r="AF390" s="22" t="str">
        <f>IF(ISERROR(VLOOKUP('Choose Housekeeping Genes'!$C5,Calculations!$C$388:$M$771,8,0)),"",VLOOKUP('Choose Housekeeping Genes'!$C5,Calculations!$C$388:$M$771,8,0))</f>
        <v/>
      </c>
      <c r="AG390" s="22" t="str">
        <f>IF(ISERROR(VLOOKUP('Choose Housekeeping Genes'!$C5,Calculations!$C$388:$M$771,9,0)),"",VLOOKUP('Choose Housekeeping Genes'!$C5,Calculations!$C$388:$M$771,9,0))</f>
        <v/>
      </c>
      <c r="AH390" s="22" t="str">
        <f>IF(ISERROR(VLOOKUP('Choose Housekeeping Genes'!$C5,Calculations!$C$388:$M$771,10,0)),"",VLOOKUP('Choose Housekeeping Genes'!$C5,Calculations!$C$388:$M$771,10,0))</f>
        <v/>
      </c>
      <c r="AI390" s="22" t="str">
        <f>IF(ISERROR(VLOOKUP('Choose Housekeeping Genes'!$C5,Calculations!$C$388:$M$771,11,0)),"",VLOOKUP('Choose Housekeeping Genes'!$C5,Calculations!$C$388:$M$771,11,0))</f>
        <v/>
      </c>
      <c r="AJ390" s="22" t="str">
        <f>IF(ISERROR(VLOOKUP('Choose Housekeeping Genes'!$C5,Calculations!$C$388:$Y$771,14,0)),"",VLOOKUP('Choose Housekeeping Genes'!$C5,Calculations!$C$388:$Y$771,14,0))</f>
        <v/>
      </c>
      <c r="AK390" s="22" t="str">
        <f>IF(ISERROR(VLOOKUP('Choose Housekeeping Genes'!$C5,Calculations!$C$388:$Y$771,15,0)),"",VLOOKUP('Choose Housekeeping Genes'!$C5,Calculations!$C$388:$Y$771,15,0))</f>
        <v/>
      </c>
      <c r="AL390" s="22" t="str">
        <f>IF(ISERROR(VLOOKUP('Choose Housekeeping Genes'!$C5,Calculations!$C$388:$Y$771,16,0)),"",VLOOKUP('Choose Housekeeping Genes'!$C5,Calculations!$C$388:$Y$771,16,0))</f>
        <v/>
      </c>
      <c r="AM390" s="22" t="str">
        <f>IF(ISERROR(VLOOKUP('Choose Housekeeping Genes'!$C5,Calculations!$C$388:$Y$771,17,0)),"",VLOOKUP('Choose Housekeeping Genes'!$C5,Calculations!$C$388:$Y$771,17,0))</f>
        <v/>
      </c>
      <c r="AN390" s="22" t="str">
        <f>IF(ISERROR(VLOOKUP('Choose Housekeeping Genes'!$C5,Calculations!$C$388:$Y$771,18,0)),"",VLOOKUP('Choose Housekeeping Genes'!$C5,Calculations!$C$388:$Y$771,18,0))</f>
        <v/>
      </c>
      <c r="AO390" s="22" t="str">
        <f>IF(ISERROR(VLOOKUP('Choose Housekeeping Genes'!$C5,Calculations!$C$388:$Y$771,19,0)),"",VLOOKUP('Choose Housekeeping Genes'!$C5,Calculations!$C$388:$Y$771,19,0))</f>
        <v/>
      </c>
      <c r="AP390" s="22" t="str">
        <f>IF(ISERROR(VLOOKUP('Choose Housekeeping Genes'!$C5,Calculations!$C$388:$Y$771,20,0)),"",VLOOKUP('Choose Housekeeping Genes'!$C5,Calculations!$C$388:$Y$771,20,0))</f>
        <v/>
      </c>
      <c r="AQ390" s="22" t="str">
        <f>IF(ISERROR(VLOOKUP('Choose Housekeeping Genes'!$C5,Calculations!$C$388:$Y$771,21,0)),"",VLOOKUP('Choose Housekeeping Genes'!$C5,Calculations!$C$388:$Y$771,21,0))</f>
        <v/>
      </c>
      <c r="AR390" s="22" t="str">
        <f>IF(ISERROR(VLOOKUP('Choose Housekeeping Genes'!$C5,Calculations!$C$388:$Y$771,22,0)),"",VLOOKUP('Choose Housekeeping Genes'!$C5,Calculations!$C$388:$Y$771,22,0))</f>
        <v/>
      </c>
      <c r="AS390" s="22" t="str">
        <f>IF(ISERROR(VLOOKUP('Choose Housekeeping Genes'!$C5,Calculations!$C$388:$Y$771,23,0)),"",VLOOKUP('Choose Housekeeping Genes'!$C5,Calculations!$C$388:$Y$771,23,0))</f>
        <v/>
      </c>
      <c r="AT390" s="36" t="str">
        <f t="shared" si="282"/>
        <v/>
      </c>
      <c r="AU390" s="36" t="str">
        <f t="shared" si="283"/>
        <v/>
      </c>
      <c r="AV390" s="36" t="str">
        <f t="shared" si="284"/>
        <v/>
      </c>
      <c r="AW390" s="36" t="str">
        <f t="shared" si="285"/>
        <v/>
      </c>
      <c r="AX390" s="36" t="str">
        <f t="shared" si="286"/>
        <v/>
      </c>
      <c r="AY390" s="36" t="str">
        <f t="shared" si="287"/>
        <v/>
      </c>
      <c r="AZ390" s="36" t="str">
        <f t="shared" si="288"/>
        <v/>
      </c>
      <c r="BA390" s="36" t="str">
        <f t="shared" si="289"/>
        <v/>
      </c>
      <c r="BB390" s="36" t="str">
        <f t="shared" si="290"/>
        <v/>
      </c>
      <c r="BC390" s="36" t="str">
        <f t="shared" si="291"/>
        <v/>
      </c>
      <c r="BD390" s="36" t="str">
        <f t="shared" si="292"/>
        <v/>
      </c>
      <c r="BE390" s="36" t="str">
        <f t="shared" si="293"/>
        <v/>
      </c>
      <c r="BF390" s="36" t="str">
        <f t="shared" si="294"/>
        <v/>
      </c>
      <c r="BG390" s="36" t="str">
        <f t="shared" si="295"/>
        <v/>
      </c>
      <c r="BH390" s="36" t="str">
        <f t="shared" si="296"/>
        <v/>
      </c>
      <c r="BI390" s="36" t="str">
        <f t="shared" si="297"/>
        <v/>
      </c>
      <c r="BJ390" s="36" t="str">
        <f t="shared" si="298"/>
        <v/>
      </c>
      <c r="BK390" s="36" t="str">
        <f t="shared" si="299"/>
        <v/>
      </c>
      <c r="BL390" s="36" t="str">
        <f t="shared" si="300"/>
        <v/>
      </c>
      <c r="BM390" s="36" t="str">
        <f t="shared" si="301"/>
        <v/>
      </c>
      <c r="BN390" s="38" t="e">
        <f t="shared" si="260"/>
        <v>#DIV/0!</v>
      </c>
      <c r="BO390" s="38" t="e">
        <f t="shared" si="261"/>
        <v>#DIV/0!</v>
      </c>
      <c r="BP390" s="39" t="str">
        <f t="shared" si="262"/>
        <v/>
      </c>
      <c r="BQ390" s="39" t="str">
        <f t="shared" si="263"/>
        <v/>
      </c>
      <c r="BR390" s="39" t="str">
        <f t="shared" si="264"/>
        <v/>
      </c>
      <c r="BS390" s="39" t="str">
        <f t="shared" si="265"/>
        <v/>
      </c>
      <c r="BT390" s="39" t="str">
        <f t="shared" si="266"/>
        <v/>
      </c>
      <c r="BU390" s="39" t="str">
        <f t="shared" si="267"/>
        <v/>
      </c>
      <c r="BV390" s="39" t="str">
        <f t="shared" si="268"/>
        <v/>
      </c>
      <c r="BW390" s="39" t="str">
        <f t="shared" si="269"/>
        <v/>
      </c>
      <c r="BX390" s="39" t="str">
        <f t="shared" si="270"/>
        <v/>
      </c>
      <c r="BY390" s="39" t="str">
        <f t="shared" si="271"/>
        <v/>
      </c>
      <c r="BZ390" s="39" t="str">
        <f t="shared" si="272"/>
        <v/>
      </c>
      <c r="CA390" s="39" t="str">
        <f t="shared" si="273"/>
        <v/>
      </c>
      <c r="CB390" s="39" t="str">
        <f t="shared" si="274"/>
        <v/>
      </c>
      <c r="CC390" s="39" t="str">
        <f t="shared" si="275"/>
        <v/>
      </c>
      <c r="CD390" s="39" t="str">
        <f t="shared" si="276"/>
        <v/>
      </c>
      <c r="CE390" s="39" t="str">
        <f t="shared" si="277"/>
        <v/>
      </c>
      <c r="CF390" s="39" t="str">
        <f t="shared" si="278"/>
        <v/>
      </c>
      <c r="CG390" s="39" t="str">
        <f t="shared" si="279"/>
        <v/>
      </c>
      <c r="CH390" s="39" t="str">
        <f t="shared" si="280"/>
        <v/>
      </c>
      <c r="CI390" s="39" t="str">
        <f t="shared" si="281"/>
        <v/>
      </c>
    </row>
    <row r="391" spans="1:87">
      <c r="A391" s="18"/>
      <c r="B391" s="15" t="str">
        <f>'Gene Table'!E390</f>
        <v>hsa-miR-188-3p</v>
      </c>
      <c r="C391" s="15" t="str">
        <f>'Gene Table'!B390</f>
        <v>A04</v>
      </c>
      <c r="D391" s="16" t="str">
        <f>IF(SUM('Test Sample Data'!D$3:D$98)&gt;10,IF(AND(ISNUMBER('Test Sample Data'!D390),'Test Sample Data'!D390&lt;$B$1,'Test Sample Data'!D390&gt;0),'Test Sample Data'!D390,$B$1),"")</f>
        <v/>
      </c>
      <c r="E391" s="17" t="str">
        <f>IF(SUM('Test Sample Data'!E$3:E$98)&gt;10,IF(AND(ISNUMBER('Test Sample Data'!E390),'Test Sample Data'!E390&lt;$B$1,'Test Sample Data'!E390&gt;0),'Test Sample Data'!E390,$B$1),"")</f>
        <v/>
      </c>
      <c r="F391" s="17" t="str">
        <f>IF(SUM('Test Sample Data'!F$3:F$98)&gt;10,IF(AND(ISNUMBER('Test Sample Data'!F390),'Test Sample Data'!F390&lt;$B$1,'Test Sample Data'!F390&gt;0),'Test Sample Data'!F390,$B$1),"")</f>
        <v/>
      </c>
      <c r="G391" s="17" t="str">
        <f>IF(SUM('Test Sample Data'!G$3:G$98)&gt;10,IF(AND(ISNUMBER('Test Sample Data'!G390),'Test Sample Data'!G390&lt;$B$1,'Test Sample Data'!G390&gt;0),'Test Sample Data'!G390,$B$1),"")</f>
        <v/>
      </c>
      <c r="H391" s="17" t="str">
        <f>IF(SUM('Test Sample Data'!H$3:H$98)&gt;10,IF(AND(ISNUMBER('Test Sample Data'!H390),'Test Sample Data'!H390&lt;$B$1,'Test Sample Data'!H390&gt;0),'Test Sample Data'!H390,$B$1),"")</f>
        <v/>
      </c>
      <c r="I391" s="17" t="str">
        <f>IF(SUM('Test Sample Data'!I$3:I$98)&gt;10,IF(AND(ISNUMBER('Test Sample Data'!I390),'Test Sample Data'!I390&lt;$B$1,'Test Sample Data'!I390&gt;0),'Test Sample Data'!I390,$B$1),"")</f>
        <v/>
      </c>
      <c r="J391" s="17" t="str">
        <f>IF(SUM('Test Sample Data'!J$3:J$98)&gt;10,IF(AND(ISNUMBER('Test Sample Data'!J390),'Test Sample Data'!J390&lt;$B$1,'Test Sample Data'!J390&gt;0),'Test Sample Data'!J390,$B$1),"")</f>
        <v/>
      </c>
      <c r="K391" s="17" t="str">
        <f>IF(SUM('Test Sample Data'!K$3:K$98)&gt;10,IF(AND(ISNUMBER('Test Sample Data'!K390),'Test Sample Data'!K390&lt;$B$1,'Test Sample Data'!K390&gt;0),'Test Sample Data'!K390,$B$1),"")</f>
        <v/>
      </c>
      <c r="L391" s="17" t="str">
        <f>IF(SUM('Test Sample Data'!L$3:L$98)&gt;10,IF(AND(ISNUMBER('Test Sample Data'!L390),'Test Sample Data'!L390&lt;$B$1,'Test Sample Data'!L390&gt;0),'Test Sample Data'!L390,$B$1),"")</f>
        <v/>
      </c>
      <c r="M391" s="17" t="str">
        <f>IF(SUM('Test Sample Data'!M$3:M$98)&gt;10,IF(AND(ISNUMBER('Test Sample Data'!M390),'Test Sample Data'!M390&lt;$B$1,'Test Sample Data'!M390&gt;0),'Test Sample Data'!M390,$B$1),"")</f>
        <v/>
      </c>
      <c r="N391" s="17" t="str">
        <f>'Gene Table'!E390</f>
        <v>hsa-miR-188-3p</v>
      </c>
      <c r="O391" s="17" t="str">
        <f>'Gene Table'!B390</f>
        <v>A04</v>
      </c>
      <c r="P391" s="17" t="str">
        <f>IF(SUM('Control Sample Data'!D$3:D$98)&gt;10,IF(AND(ISNUMBER('Control Sample Data'!D390),'Control Sample Data'!D390&lt;$B$1,'Control Sample Data'!D390&gt;0),'Control Sample Data'!D390,$B$1),"")</f>
        <v/>
      </c>
      <c r="Q391" s="17" t="str">
        <f>IF(SUM('Control Sample Data'!E$3:E$98)&gt;10,IF(AND(ISNUMBER('Control Sample Data'!E390),'Control Sample Data'!E390&lt;$B$1,'Control Sample Data'!E390&gt;0),'Control Sample Data'!E390,$B$1),"")</f>
        <v/>
      </c>
      <c r="R391" s="17" t="str">
        <f>IF(SUM('Control Sample Data'!F$3:F$98)&gt;10,IF(AND(ISNUMBER('Control Sample Data'!F390),'Control Sample Data'!F390&lt;$B$1,'Control Sample Data'!F390&gt;0),'Control Sample Data'!F390,$B$1),"")</f>
        <v/>
      </c>
      <c r="S391" s="17" t="str">
        <f>IF(SUM('Control Sample Data'!G$3:G$98)&gt;10,IF(AND(ISNUMBER('Control Sample Data'!G390),'Control Sample Data'!G390&lt;$B$1,'Control Sample Data'!G390&gt;0),'Control Sample Data'!G390,$B$1),"")</f>
        <v/>
      </c>
      <c r="T391" s="17" t="str">
        <f>IF(SUM('Control Sample Data'!H$3:H$98)&gt;10,IF(AND(ISNUMBER('Control Sample Data'!H390),'Control Sample Data'!H390&lt;$B$1,'Control Sample Data'!H390&gt;0),'Control Sample Data'!H390,$B$1),"")</f>
        <v/>
      </c>
      <c r="U391" s="17" t="str">
        <f>IF(SUM('Control Sample Data'!I$3:I$98)&gt;10,IF(AND(ISNUMBER('Control Sample Data'!I390),'Control Sample Data'!I390&lt;$B$1,'Control Sample Data'!I390&gt;0),'Control Sample Data'!I390,$B$1),"")</f>
        <v/>
      </c>
      <c r="V391" s="17" t="str">
        <f>IF(SUM('Control Sample Data'!J$3:J$98)&gt;10,IF(AND(ISNUMBER('Control Sample Data'!J390),'Control Sample Data'!J390&lt;$B$1,'Control Sample Data'!J390&gt;0),'Control Sample Data'!J390,$B$1),"")</f>
        <v/>
      </c>
      <c r="W391" s="17" t="str">
        <f>IF(SUM('Control Sample Data'!K$3:K$98)&gt;10,IF(AND(ISNUMBER('Control Sample Data'!K390),'Control Sample Data'!K390&lt;$B$1,'Control Sample Data'!K390&gt;0),'Control Sample Data'!K390,$B$1),"")</f>
        <v/>
      </c>
      <c r="X391" s="17" t="str">
        <f>IF(SUM('Control Sample Data'!L$3:L$98)&gt;10,IF(AND(ISNUMBER('Control Sample Data'!L390),'Control Sample Data'!L390&lt;$B$1,'Control Sample Data'!L390&gt;0),'Control Sample Data'!L390,$B$1),"")</f>
        <v/>
      </c>
      <c r="Y391" s="17" t="str">
        <f>IF(SUM('Control Sample Data'!M$3:M$98)&gt;10,IF(AND(ISNUMBER('Control Sample Data'!M390),'Control Sample Data'!M390&lt;$B$1,'Control Sample Data'!M390&gt;0),'Control Sample Data'!M390,$B$1),"")</f>
        <v/>
      </c>
      <c r="Z391" s="22" t="str">
        <f>IF(ISERROR(VLOOKUP('Choose Housekeeping Genes'!$C6,Calculations!$C$388:$M$771,2,0)),"",VLOOKUP('Choose Housekeeping Genes'!$C6,Calculations!$C$388:$M$771,2,0))</f>
        <v/>
      </c>
      <c r="AA391" s="22" t="str">
        <f>IF(ISERROR(VLOOKUP('Choose Housekeeping Genes'!$C6,Calculations!$C$388:$M$771,3,0)),"",VLOOKUP('Choose Housekeeping Genes'!$C6,Calculations!$C$388:$M$771,3,0))</f>
        <v/>
      </c>
      <c r="AB391" s="22" t="str">
        <f>IF(ISERROR(VLOOKUP('Choose Housekeeping Genes'!$C6,Calculations!$C$388:$M$771,4,0)),"",VLOOKUP('Choose Housekeeping Genes'!$C6,Calculations!$C$388:$M$771,4,0))</f>
        <v/>
      </c>
      <c r="AC391" s="22" t="str">
        <f>IF(ISERROR(VLOOKUP('Choose Housekeeping Genes'!$C6,Calculations!$C$388:$M$771,5,0)),"",VLOOKUP('Choose Housekeeping Genes'!$C6,Calculations!$C$388:$M$771,5,0))</f>
        <v/>
      </c>
      <c r="AD391" s="22" t="str">
        <f>IF(ISERROR(VLOOKUP('Choose Housekeeping Genes'!$C6,Calculations!$C$388:$M$771,6,0)),"",VLOOKUP('Choose Housekeeping Genes'!$C6,Calculations!$C$388:$M$771,6,0))</f>
        <v/>
      </c>
      <c r="AE391" s="22" t="str">
        <f>IF(ISERROR(VLOOKUP('Choose Housekeeping Genes'!$C6,Calculations!$C$388:$M$771,7,0)),"",VLOOKUP('Choose Housekeeping Genes'!$C6,Calculations!$C$388:$M$771,7,0))</f>
        <v/>
      </c>
      <c r="AF391" s="22" t="str">
        <f>IF(ISERROR(VLOOKUP('Choose Housekeeping Genes'!$C6,Calculations!$C$388:$M$771,8,0)),"",VLOOKUP('Choose Housekeeping Genes'!$C6,Calculations!$C$388:$M$771,8,0))</f>
        <v/>
      </c>
      <c r="AG391" s="22" t="str">
        <f>IF(ISERROR(VLOOKUP('Choose Housekeeping Genes'!$C6,Calculations!$C$388:$M$771,9,0)),"",VLOOKUP('Choose Housekeeping Genes'!$C6,Calculations!$C$388:$M$771,9,0))</f>
        <v/>
      </c>
      <c r="AH391" s="22" t="str">
        <f>IF(ISERROR(VLOOKUP('Choose Housekeeping Genes'!$C6,Calculations!$C$388:$M$771,10,0)),"",VLOOKUP('Choose Housekeeping Genes'!$C6,Calculations!$C$388:$M$771,10,0))</f>
        <v/>
      </c>
      <c r="AI391" s="22" t="str">
        <f>IF(ISERROR(VLOOKUP('Choose Housekeeping Genes'!$C6,Calculations!$C$388:$M$771,11,0)),"",VLOOKUP('Choose Housekeeping Genes'!$C6,Calculations!$C$388:$M$771,11,0))</f>
        <v/>
      </c>
      <c r="AJ391" s="22" t="str">
        <f>IF(ISERROR(VLOOKUP('Choose Housekeeping Genes'!$C6,Calculations!$C$388:$Y$771,14,0)),"",VLOOKUP('Choose Housekeeping Genes'!$C6,Calculations!$C$388:$Y$771,14,0))</f>
        <v/>
      </c>
      <c r="AK391" s="22" t="str">
        <f>IF(ISERROR(VLOOKUP('Choose Housekeeping Genes'!$C6,Calculations!$C$388:$Y$771,15,0)),"",VLOOKUP('Choose Housekeeping Genes'!$C6,Calculations!$C$388:$Y$771,15,0))</f>
        <v/>
      </c>
      <c r="AL391" s="22" t="str">
        <f>IF(ISERROR(VLOOKUP('Choose Housekeeping Genes'!$C6,Calculations!$C$388:$Y$771,16,0)),"",VLOOKUP('Choose Housekeeping Genes'!$C6,Calculations!$C$388:$Y$771,16,0))</f>
        <v/>
      </c>
      <c r="AM391" s="22" t="str">
        <f>IF(ISERROR(VLOOKUP('Choose Housekeeping Genes'!$C6,Calculations!$C$388:$Y$771,17,0)),"",VLOOKUP('Choose Housekeeping Genes'!$C6,Calculations!$C$388:$Y$771,17,0))</f>
        <v/>
      </c>
      <c r="AN391" s="22" t="str">
        <f>IF(ISERROR(VLOOKUP('Choose Housekeeping Genes'!$C6,Calculations!$C$388:$Y$771,18,0)),"",VLOOKUP('Choose Housekeeping Genes'!$C6,Calculations!$C$388:$Y$771,18,0))</f>
        <v/>
      </c>
      <c r="AO391" s="22" t="str">
        <f>IF(ISERROR(VLOOKUP('Choose Housekeeping Genes'!$C6,Calculations!$C$388:$Y$771,19,0)),"",VLOOKUP('Choose Housekeeping Genes'!$C6,Calculations!$C$388:$Y$771,19,0))</f>
        <v/>
      </c>
      <c r="AP391" s="22" t="str">
        <f>IF(ISERROR(VLOOKUP('Choose Housekeeping Genes'!$C6,Calculations!$C$388:$Y$771,20,0)),"",VLOOKUP('Choose Housekeeping Genes'!$C6,Calculations!$C$388:$Y$771,20,0))</f>
        <v/>
      </c>
      <c r="AQ391" s="22" t="str">
        <f>IF(ISERROR(VLOOKUP('Choose Housekeeping Genes'!$C6,Calculations!$C$388:$Y$771,21,0)),"",VLOOKUP('Choose Housekeeping Genes'!$C6,Calculations!$C$388:$Y$771,21,0))</f>
        <v/>
      </c>
      <c r="AR391" s="22" t="str">
        <f>IF(ISERROR(VLOOKUP('Choose Housekeeping Genes'!$C6,Calculations!$C$388:$Y$771,22,0)),"",VLOOKUP('Choose Housekeeping Genes'!$C6,Calculations!$C$388:$Y$771,22,0))</f>
        <v/>
      </c>
      <c r="AS391" s="22" t="str">
        <f>IF(ISERROR(VLOOKUP('Choose Housekeeping Genes'!$C6,Calculations!$C$388:$Y$771,23,0)),"",VLOOKUP('Choose Housekeeping Genes'!$C6,Calculations!$C$388:$Y$771,23,0))</f>
        <v/>
      </c>
      <c r="AT391" s="36" t="str">
        <f t="shared" si="282"/>
        <v/>
      </c>
      <c r="AU391" s="36" t="str">
        <f t="shared" si="283"/>
        <v/>
      </c>
      <c r="AV391" s="36" t="str">
        <f t="shared" si="284"/>
        <v/>
      </c>
      <c r="AW391" s="36" t="str">
        <f t="shared" si="285"/>
        <v/>
      </c>
      <c r="AX391" s="36" t="str">
        <f t="shared" si="286"/>
        <v/>
      </c>
      <c r="AY391" s="36" t="str">
        <f t="shared" si="287"/>
        <v/>
      </c>
      <c r="AZ391" s="36" t="str">
        <f t="shared" si="288"/>
        <v/>
      </c>
      <c r="BA391" s="36" t="str">
        <f t="shared" si="289"/>
        <v/>
      </c>
      <c r="BB391" s="36" t="str">
        <f t="shared" si="290"/>
        <v/>
      </c>
      <c r="BC391" s="36" t="str">
        <f t="shared" si="291"/>
        <v/>
      </c>
      <c r="BD391" s="36" t="str">
        <f t="shared" si="292"/>
        <v/>
      </c>
      <c r="BE391" s="36" t="str">
        <f t="shared" si="293"/>
        <v/>
      </c>
      <c r="BF391" s="36" t="str">
        <f t="shared" si="294"/>
        <v/>
      </c>
      <c r="BG391" s="36" t="str">
        <f t="shared" si="295"/>
        <v/>
      </c>
      <c r="BH391" s="36" t="str">
        <f t="shared" si="296"/>
        <v/>
      </c>
      <c r="BI391" s="36" t="str">
        <f t="shared" si="297"/>
        <v/>
      </c>
      <c r="BJ391" s="36" t="str">
        <f t="shared" si="298"/>
        <v/>
      </c>
      <c r="BK391" s="36" t="str">
        <f t="shared" si="299"/>
        <v/>
      </c>
      <c r="BL391" s="36" t="str">
        <f t="shared" si="300"/>
        <v/>
      </c>
      <c r="BM391" s="36" t="str">
        <f t="shared" si="301"/>
        <v/>
      </c>
      <c r="BN391" s="38" t="e">
        <f t="shared" si="260"/>
        <v>#DIV/0!</v>
      </c>
      <c r="BO391" s="38" t="e">
        <f t="shared" si="261"/>
        <v>#DIV/0!</v>
      </c>
      <c r="BP391" s="39" t="str">
        <f t="shared" si="262"/>
        <v/>
      </c>
      <c r="BQ391" s="39" t="str">
        <f t="shared" si="263"/>
        <v/>
      </c>
      <c r="BR391" s="39" t="str">
        <f t="shared" si="264"/>
        <v/>
      </c>
      <c r="BS391" s="39" t="str">
        <f t="shared" si="265"/>
        <v/>
      </c>
      <c r="BT391" s="39" t="str">
        <f t="shared" si="266"/>
        <v/>
      </c>
      <c r="BU391" s="39" t="str">
        <f t="shared" si="267"/>
        <v/>
      </c>
      <c r="BV391" s="39" t="str">
        <f t="shared" si="268"/>
        <v/>
      </c>
      <c r="BW391" s="39" t="str">
        <f t="shared" si="269"/>
        <v/>
      </c>
      <c r="BX391" s="39" t="str">
        <f t="shared" si="270"/>
        <v/>
      </c>
      <c r="BY391" s="39" t="str">
        <f t="shared" si="271"/>
        <v/>
      </c>
      <c r="BZ391" s="39" t="str">
        <f t="shared" si="272"/>
        <v/>
      </c>
      <c r="CA391" s="39" t="str">
        <f t="shared" si="273"/>
        <v/>
      </c>
      <c r="CB391" s="39" t="str">
        <f t="shared" si="274"/>
        <v/>
      </c>
      <c r="CC391" s="39" t="str">
        <f t="shared" si="275"/>
        <v/>
      </c>
      <c r="CD391" s="39" t="str">
        <f t="shared" si="276"/>
        <v/>
      </c>
      <c r="CE391" s="39" t="str">
        <f t="shared" si="277"/>
        <v/>
      </c>
      <c r="CF391" s="39" t="str">
        <f t="shared" si="278"/>
        <v/>
      </c>
      <c r="CG391" s="39" t="str">
        <f t="shared" si="279"/>
        <v/>
      </c>
      <c r="CH391" s="39" t="str">
        <f t="shared" si="280"/>
        <v/>
      </c>
      <c r="CI391" s="39" t="str">
        <f t="shared" si="281"/>
        <v/>
      </c>
    </row>
    <row r="392" spans="1:87">
      <c r="A392" s="18"/>
      <c r="B392" s="15" t="str">
        <f>'Gene Table'!E391</f>
        <v>hsa-miR-505-3p</v>
      </c>
      <c r="C392" s="15" t="str">
        <f>'Gene Table'!B391</f>
        <v>A05</v>
      </c>
      <c r="D392" s="16" t="str">
        <f>IF(SUM('Test Sample Data'!D$3:D$98)&gt;10,IF(AND(ISNUMBER('Test Sample Data'!D391),'Test Sample Data'!D391&lt;$B$1,'Test Sample Data'!D391&gt;0),'Test Sample Data'!D391,$B$1),"")</f>
        <v/>
      </c>
      <c r="E392" s="17" t="str">
        <f>IF(SUM('Test Sample Data'!E$3:E$98)&gt;10,IF(AND(ISNUMBER('Test Sample Data'!E391),'Test Sample Data'!E391&lt;$B$1,'Test Sample Data'!E391&gt;0),'Test Sample Data'!E391,$B$1),"")</f>
        <v/>
      </c>
      <c r="F392" s="17" t="str">
        <f>IF(SUM('Test Sample Data'!F$3:F$98)&gt;10,IF(AND(ISNUMBER('Test Sample Data'!F391),'Test Sample Data'!F391&lt;$B$1,'Test Sample Data'!F391&gt;0),'Test Sample Data'!F391,$B$1),"")</f>
        <v/>
      </c>
      <c r="G392" s="17" t="str">
        <f>IF(SUM('Test Sample Data'!G$3:G$98)&gt;10,IF(AND(ISNUMBER('Test Sample Data'!G391),'Test Sample Data'!G391&lt;$B$1,'Test Sample Data'!G391&gt;0),'Test Sample Data'!G391,$B$1),"")</f>
        <v/>
      </c>
      <c r="H392" s="17" t="str">
        <f>IF(SUM('Test Sample Data'!H$3:H$98)&gt;10,IF(AND(ISNUMBER('Test Sample Data'!H391),'Test Sample Data'!H391&lt;$B$1,'Test Sample Data'!H391&gt;0),'Test Sample Data'!H391,$B$1),"")</f>
        <v/>
      </c>
      <c r="I392" s="17" t="str">
        <f>IF(SUM('Test Sample Data'!I$3:I$98)&gt;10,IF(AND(ISNUMBER('Test Sample Data'!I391),'Test Sample Data'!I391&lt;$B$1,'Test Sample Data'!I391&gt;0),'Test Sample Data'!I391,$B$1),"")</f>
        <v/>
      </c>
      <c r="J392" s="17" t="str">
        <f>IF(SUM('Test Sample Data'!J$3:J$98)&gt;10,IF(AND(ISNUMBER('Test Sample Data'!J391),'Test Sample Data'!J391&lt;$B$1,'Test Sample Data'!J391&gt;0),'Test Sample Data'!J391,$B$1),"")</f>
        <v/>
      </c>
      <c r="K392" s="17" t="str">
        <f>IF(SUM('Test Sample Data'!K$3:K$98)&gt;10,IF(AND(ISNUMBER('Test Sample Data'!K391),'Test Sample Data'!K391&lt;$B$1,'Test Sample Data'!K391&gt;0),'Test Sample Data'!K391,$B$1),"")</f>
        <v/>
      </c>
      <c r="L392" s="17" t="str">
        <f>IF(SUM('Test Sample Data'!L$3:L$98)&gt;10,IF(AND(ISNUMBER('Test Sample Data'!L391),'Test Sample Data'!L391&lt;$B$1,'Test Sample Data'!L391&gt;0),'Test Sample Data'!L391,$B$1),"")</f>
        <v/>
      </c>
      <c r="M392" s="17" t="str">
        <f>IF(SUM('Test Sample Data'!M$3:M$98)&gt;10,IF(AND(ISNUMBER('Test Sample Data'!M391),'Test Sample Data'!M391&lt;$B$1,'Test Sample Data'!M391&gt;0),'Test Sample Data'!M391,$B$1),"")</f>
        <v/>
      </c>
      <c r="N392" s="17" t="str">
        <f>'Gene Table'!E391</f>
        <v>hsa-miR-505-3p</v>
      </c>
      <c r="O392" s="17" t="str">
        <f>'Gene Table'!B391</f>
        <v>A05</v>
      </c>
      <c r="P392" s="17" t="str">
        <f>IF(SUM('Control Sample Data'!D$3:D$98)&gt;10,IF(AND(ISNUMBER('Control Sample Data'!D391),'Control Sample Data'!D391&lt;$B$1,'Control Sample Data'!D391&gt;0),'Control Sample Data'!D391,$B$1),"")</f>
        <v/>
      </c>
      <c r="Q392" s="17" t="str">
        <f>IF(SUM('Control Sample Data'!E$3:E$98)&gt;10,IF(AND(ISNUMBER('Control Sample Data'!E391),'Control Sample Data'!E391&lt;$B$1,'Control Sample Data'!E391&gt;0),'Control Sample Data'!E391,$B$1),"")</f>
        <v/>
      </c>
      <c r="R392" s="17" t="str">
        <f>IF(SUM('Control Sample Data'!F$3:F$98)&gt;10,IF(AND(ISNUMBER('Control Sample Data'!F391),'Control Sample Data'!F391&lt;$B$1,'Control Sample Data'!F391&gt;0),'Control Sample Data'!F391,$B$1),"")</f>
        <v/>
      </c>
      <c r="S392" s="17" t="str">
        <f>IF(SUM('Control Sample Data'!G$3:G$98)&gt;10,IF(AND(ISNUMBER('Control Sample Data'!G391),'Control Sample Data'!G391&lt;$B$1,'Control Sample Data'!G391&gt;0),'Control Sample Data'!G391,$B$1),"")</f>
        <v/>
      </c>
      <c r="T392" s="17" t="str">
        <f>IF(SUM('Control Sample Data'!H$3:H$98)&gt;10,IF(AND(ISNUMBER('Control Sample Data'!H391),'Control Sample Data'!H391&lt;$B$1,'Control Sample Data'!H391&gt;0),'Control Sample Data'!H391,$B$1),"")</f>
        <v/>
      </c>
      <c r="U392" s="17" t="str">
        <f>IF(SUM('Control Sample Data'!I$3:I$98)&gt;10,IF(AND(ISNUMBER('Control Sample Data'!I391),'Control Sample Data'!I391&lt;$B$1,'Control Sample Data'!I391&gt;0),'Control Sample Data'!I391,$B$1),"")</f>
        <v/>
      </c>
      <c r="V392" s="17" t="str">
        <f>IF(SUM('Control Sample Data'!J$3:J$98)&gt;10,IF(AND(ISNUMBER('Control Sample Data'!J391),'Control Sample Data'!J391&lt;$B$1,'Control Sample Data'!J391&gt;0),'Control Sample Data'!J391,$B$1),"")</f>
        <v/>
      </c>
      <c r="W392" s="17" t="str">
        <f>IF(SUM('Control Sample Data'!K$3:K$98)&gt;10,IF(AND(ISNUMBER('Control Sample Data'!K391),'Control Sample Data'!K391&lt;$B$1,'Control Sample Data'!K391&gt;0),'Control Sample Data'!K391,$B$1),"")</f>
        <v/>
      </c>
      <c r="X392" s="17" t="str">
        <f>IF(SUM('Control Sample Data'!L$3:L$98)&gt;10,IF(AND(ISNUMBER('Control Sample Data'!L391),'Control Sample Data'!L391&lt;$B$1,'Control Sample Data'!L391&gt;0),'Control Sample Data'!L391,$B$1),"")</f>
        <v/>
      </c>
      <c r="Y392" s="17" t="str">
        <f>IF(SUM('Control Sample Data'!M$3:M$98)&gt;10,IF(AND(ISNUMBER('Control Sample Data'!M391),'Control Sample Data'!M391&lt;$B$1,'Control Sample Data'!M391&gt;0),'Control Sample Data'!M391,$B$1),"")</f>
        <v/>
      </c>
      <c r="Z392" s="22" t="str">
        <f>IF(ISERROR(VLOOKUP('Choose Housekeeping Genes'!$C7,Calculations!$C$388:$M$771,2,0)),"",VLOOKUP('Choose Housekeeping Genes'!$C7,Calculations!$C$388:$M$771,2,0))</f>
        <v/>
      </c>
      <c r="AA392" s="22" t="str">
        <f>IF(ISERROR(VLOOKUP('Choose Housekeeping Genes'!$C7,Calculations!$C$388:$M$771,3,0)),"",VLOOKUP('Choose Housekeeping Genes'!$C7,Calculations!$C$388:$M$771,3,0))</f>
        <v/>
      </c>
      <c r="AB392" s="22" t="str">
        <f>IF(ISERROR(VLOOKUP('Choose Housekeeping Genes'!$C7,Calculations!$C$388:$M$771,4,0)),"",VLOOKUP('Choose Housekeeping Genes'!$C7,Calculations!$C$388:$M$771,4,0))</f>
        <v/>
      </c>
      <c r="AC392" s="22" t="str">
        <f>IF(ISERROR(VLOOKUP('Choose Housekeeping Genes'!$C7,Calculations!$C$388:$M$771,5,0)),"",VLOOKUP('Choose Housekeeping Genes'!$C7,Calculations!$C$388:$M$771,5,0))</f>
        <v/>
      </c>
      <c r="AD392" s="22" t="str">
        <f>IF(ISERROR(VLOOKUP('Choose Housekeeping Genes'!$C7,Calculations!$C$388:$M$771,6,0)),"",VLOOKUP('Choose Housekeeping Genes'!$C7,Calculations!$C$388:$M$771,6,0))</f>
        <v/>
      </c>
      <c r="AE392" s="22" t="str">
        <f>IF(ISERROR(VLOOKUP('Choose Housekeeping Genes'!$C7,Calculations!$C$388:$M$771,7,0)),"",VLOOKUP('Choose Housekeeping Genes'!$C7,Calculations!$C$388:$M$771,7,0))</f>
        <v/>
      </c>
      <c r="AF392" s="22" t="str">
        <f>IF(ISERROR(VLOOKUP('Choose Housekeeping Genes'!$C7,Calculations!$C$388:$M$771,8,0)),"",VLOOKUP('Choose Housekeeping Genes'!$C7,Calculations!$C$388:$M$771,8,0))</f>
        <v/>
      </c>
      <c r="AG392" s="22" t="str">
        <f>IF(ISERROR(VLOOKUP('Choose Housekeeping Genes'!$C7,Calculations!$C$388:$M$771,9,0)),"",VLOOKUP('Choose Housekeeping Genes'!$C7,Calculations!$C$388:$M$771,9,0))</f>
        <v/>
      </c>
      <c r="AH392" s="22" t="str">
        <f>IF(ISERROR(VLOOKUP('Choose Housekeeping Genes'!$C7,Calculations!$C$388:$M$771,10,0)),"",VLOOKUP('Choose Housekeeping Genes'!$C7,Calculations!$C$388:$M$771,10,0))</f>
        <v/>
      </c>
      <c r="AI392" s="22" t="str">
        <f>IF(ISERROR(VLOOKUP('Choose Housekeeping Genes'!$C7,Calculations!$C$388:$M$771,11,0)),"",VLOOKUP('Choose Housekeeping Genes'!$C7,Calculations!$C$388:$M$771,11,0))</f>
        <v/>
      </c>
      <c r="AJ392" s="22" t="str">
        <f>IF(ISERROR(VLOOKUP('Choose Housekeeping Genes'!$C7,Calculations!$C$388:$Y$771,14,0)),"",VLOOKUP('Choose Housekeeping Genes'!$C7,Calculations!$C$388:$Y$771,14,0))</f>
        <v/>
      </c>
      <c r="AK392" s="22" t="str">
        <f>IF(ISERROR(VLOOKUP('Choose Housekeeping Genes'!$C7,Calculations!$C$388:$Y$771,15,0)),"",VLOOKUP('Choose Housekeeping Genes'!$C7,Calculations!$C$388:$Y$771,15,0))</f>
        <v/>
      </c>
      <c r="AL392" s="22" t="str">
        <f>IF(ISERROR(VLOOKUP('Choose Housekeeping Genes'!$C7,Calculations!$C$388:$Y$771,16,0)),"",VLOOKUP('Choose Housekeeping Genes'!$C7,Calculations!$C$388:$Y$771,16,0))</f>
        <v/>
      </c>
      <c r="AM392" s="22" t="str">
        <f>IF(ISERROR(VLOOKUP('Choose Housekeeping Genes'!$C7,Calculations!$C$388:$Y$771,17,0)),"",VLOOKUP('Choose Housekeeping Genes'!$C7,Calculations!$C$388:$Y$771,17,0))</f>
        <v/>
      </c>
      <c r="AN392" s="22" t="str">
        <f>IF(ISERROR(VLOOKUP('Choose Housekeeping Genes'!$C7,Calculations!$C$388:$Y$771,18,0)),"",VLOOKUP('Choose Housekeeping Genes'!$C7,Calculations!$C$388:$Y$771,18,0))</f>
        <v/>
      </c>
      <c r="AO392" s="22" t="str">
        <f>IF(ISERROR(VLOOKUP('Choose Housekeeping Genes'!$C7,Calculations!$C$388:$Y$771,19,0)),"",VLOOKUP('Choose Housekeeping Genes'!$C7,Calculations!$C$388:$Y$771,19,0))</f>
        <v/>
      </c>
      <c r="AP392" s="22" t="str">
        <f>IF(ISERROR(VLOOKUP('Choose Housekeeping Genes'!$C7,Calculations!$C$388:$Y$771,20,0)),"",VLOOKUP('Choose Housekeeping Genes'!$C7,Calculations!$C$388:$Y$771,20,0))</f>
        <v/>
      </c>
      <c r="AQ392" s="22" t="str">
        <f>IF(ISERROR(VLOOKUP('Choose Housekeeping Genes'!$C7,Calculations!$C$388:$Y$771,21,0)),"",VLOOKUP('Choose Housekeeping Genes'!$C7,Calculations!$C$388:$Y$771,21,0))</f>
        <v/>
      </c>
      <c r="AR392" s="22" t="str">
        <f>IF(ISERROR(VLOOKUP('Choose Housekeeping Genes'!$C7,Calculations!$C$388:$Y$771,22,0)),"",VLOOKUP('Choose Housekeeping Genes'!$C7,Calculations!$C$388:$Y$771,22,0))</f>
        <v/>
      </c>
      <c r="AS392" s="22" t="str">
        <f>IF(ISERROR(VLOOKUP('Choose Housekeeping Genes'!$C7,Calculations!$C$388:$Y$771,23,0)),"",VLOOKUP('Choose Housekeeping Genes'!$C7,Calculations!$C$388:$Y$771,23,0))</f>
        <v/>
      </c>
      <c r="AT392" s="36" t="str">
        <f t="shared" si="282"/>
        <v/>
      </c>
      <c r="AU392" s="36" t="str">
        <f t="shared" si="283"/>
        <v/>
      </c>
      <c r="AV392" s="36" t="str">
        <f t="shared" si="284"/>
        <v/>
      </c>
      <c r="AW392" s="36" t="str">
        <f t="shared" si="285"/>
        <v/>
      </c>
      <c r="AX392" s="36" t="str">
        <f t="shared" si="286"/>
        <v/>
      </c>
      <c r="AY392" s="36" t="str">
        <f t="shared" si="287"/>
        <v/>
      </c>
      <c r="AZ392" s="36" t="str">
        <f t="shared" si="288"/>
        <v/>
      </c>
      <c r="BA392" s="36" t="str">
        <f t="shared" si="289"/>
        <v/>
      </c>
      <c r="BB392" s="36" t="str">
        <f t="shared" si="290"/>
        <v/>
      </c>
      <c r="BC392" s="36" t="str">
        <f t="shared" si="291"/>
        <v/>
      </c>
      <c r="BD392" s="36" t="str">
        <f t="shared" si="292"/>
        <v/>
      </c>
      <c r="BE392" s="36" t="str">
        <f t="shared" si="293"/>
        <v/>
      </c>
      <c r="BF392" s="36" t="str">
        <f t="shared" si="294"/>
        <v/>
      </c>
      <c r="BG392" s="36" t="str">
        <f t="shared" si="295"/>
        <v/>
      </c>
      <c r="BH392" s="36" t="str">
        <f t="shared" si="296"/>
        <v/>
      </c>
      <c r="BI392" s="36" t="str">
        <f t="shared" si="297"/>
        <v/>
      </c>
      <c r="BJ392" s="36" t="str">
        <f t="shared" si="298"/>
        <v/>
      </c>
      <c r="BK392" s="36" t="str">
        <f t="shared" si="299"/>
        <v/>
      </c>
      <c r="BL392" s="36" t="str">
        <f t="shared" si="300"/>
        <v/>
      </c>
      <c r="BM392" s="36" t="str">
        <f t="shared" si="301"/>
        <v/>
      </c>
      <c r="BN392" s="38" t="e">
        <f t="shared" si="260"/>
        <v>#DIV/0!</v>
      </c>
      <c r="BO392" s="38" t="e">
        <f t="shared" si="261"/>
        <v>#DIV/0!</v>
      </c>
      <c r="BP392" s="39" t="str">
        <f t="shared" si="262"/>
        <v/>
      </c>
      <c r="BQ392" s="39" t="str">
        <f t="shared" si="263"/>
        <v/>
      </c>
      <c r="BR392" s="39" t="str">
        <f t="shared" si="264"/>
        <v/>
      </c>
      <c r="BS392" s="39" t="str">
        <f t="shared" si="265"/>
        <v/>
      </c>
      <c r="BT392" s="39" t="str">
        <f t="shared" si="266"/>
        <v/>
      </c>
      <c r="BU392" s="39" t="str">
        <f t="shared" si="267"/>
        <v/>
      </c>
      <c r="BV392" s="39" t="str">
        <f t="shared" si="268"/>
        <v/>
      </c>
      <c r="BW392" s="39" t="str">
        <f t="shared" si="269"/>
        <v/>
      </c>
      <c r="BX392" s="39" t="str">
        <f t="shared" si="270"/>
        <v/>
      </c>
      <c r="BY392" s="39" t="str">
        <f t="shared" si="271"/>
        <v/>
      </c>
      <c r="BZ392" s="39" t="str">
        <f t="shared" si="272"/>
        <v/>
      </c>
      <c r="CA392" s="39" t="str">
        <f t="shared" si="273"/>
        <v/>
      </c>
      <c r="CB392" s="39" t="str">
        <f t="shared" si="274"/>
        <v/>
      </c>
      <c r="CC392" s="39" t="str">
        <f t="shared" si="275"/>
        <v/>
      </c>
      <c r="CD392" s="39" t="str">
        <f t="shared" si="276"/>
        <v/>
      </c>
      <c r="CE392" s="39" t="str">
        <f t="shared" si="277"/>
        <v/>
      </c>
      <c r="CF392" s="39" t="str">
        <f t="shared" si="278"/>
        <v/>
      </c>
      <c r="CG392" s="39" t="str">
        <f t="shared" si="279"/>
        <v/>
      </c>
      <c r="CH392" s="39" t="str">
        <f t="shared" si="280"/>
        <v/>
      </c>
      <c r="CI392" s="39" t="str">
        <f t="shared" si="281"/>
        <v/>
      </c>
    </row>
    <row r="393" spans="1:87">
      <c r="A393" s="18"/>
      <c r="B393" s="15" t="str">
        <f>'Gene Table'!E392</f>
        <v>hsa-miR-891a</v>
      </c>
      <c r="C393" s="15" t="str">
        <f>'Gene Table'!B392</f>
        <v>A06</v>
      </c>
      <c r="D393" s="16" t="str">
        <f>IF(SUM('Test Sample Data'!D$3:D$98)&gt;10,IF(AND(ISNUMBER('Test Sample Data'!D392),'Test Sample Data'!D392&lt;$B$1,'Test Sample Data'!D392&gt;0),'Test Sample Data'!D392,$B$1),"")</f>
        <v/>
      </c>
      <c r="E393" s="17" t="str">
        <f>IF(SUM('Test Sample Data'!E$3:E$98)&gt;10,IF(AND(ISNUMBER('Test Sample Data'!E392),'Test Sample Data'!E392&lt;$B$1,'Test Sample Data'!E392&gt;0),'Test Sample Data'!E392,$B$1),"")</f>
        <v/>
      </c>
      <c r="F393" s="17" t="str">
        <f>IF(SUM('Test Sample Data'!F$3:F$98)&gt;10,IF(AND(ISNUMBER('Test Sample Data'!F392),'Test Sample Data'!F392&lt;$B$1,'Test Sample Data'!F392&gt;0),'Test Sample Data'!F392,$B$1),"")</f>
        <v/>
      </c>
      <c r="G393" s="17" t="str">
        <f>IF(SUM('Test Sample Data'!G$3:G$98)&gt;10,IF(AND(ISNUMBER('Test Sample Data'!G392),'Test Sample Data'!G392&lt;$B$1,'Test Sample Data'!G392&gt;0),'Test Sample Data'!G392,$B$1),"")</f>
        <v/>
      </c>
      <c r="H393" s="17" t="str">
        <f>IF(SUM('Test Sample Data'!H$3:H$98)&gt;10,IF(AND(ISNUMBER('Test Sample Data'!H392),'Test Sample Data'!H392&lt;$B$1,'Test Sample Data'!H392&gt;0),'Test Sample Data'!H392,$B$1),"")</f>
        <v/>
      </c>
      <c r="I393" s="17" t="str">
        <f>IF(SUM('Test Sample Data'!I$3:I$98)&gt;10,IF(AND(ISNUMBER('Test Sample Data'!I392),'Test Sample Data'!I392&lt;$B$1,'Test Sample Data'!I392&gt;0),'Test Sample Data'!I392,$B$1),"")</f>
        <v/>
      </c>
      <c r="J393" s="17" t="str">
        <f>IF(SUM('Test Sample Data'!J$3:J$98)&gt;10,IF(AND(ISNUMBER('Test Sample Data'!J392),'Test Sample Data'!J392&lt;$B$1,'Test Sample Data'!J392&gt;0),'Test Sample Data'!J392,$B$1),"")</f>
        <v/>
      </c>
      <c r="K393" s="17" t="str">
        <f>IF(SUM('Test Sample Data'!K$3:K$98)&gt;10,IF(AND(ISNUMBER('Test Sample Data'!K392),'Test Sample Data'!K392&lt;$B$1,'Test Sample Data'!K392&gt;0),'Test Sample Data'!K392,$B$1),"")</f>
        <v/>
      </c>
      <c r="L393" s="17" t="str">
        <f>IF(SUM('Test Sample Data'!L$3:L$98)&gt;10,IF(AND(ISNUMBER('Test Sample Data'!L392),'Test Sample Data'!L392&lt;$B$1,'Test Sample Data'!L392&gt;0),'Test Sample Data'!L392,$B$1),"")</f>
        <v/>
      </c>
      <c r="M393" s="17" t="str">
        <f>IF(SUM('Test Sample Data'!M$3:M$98)&gt;10,IF(AND(ISNUMBER('Test Sample Data'!M392),'Test Sample Data'!M392&lt;$B$1,'Test Sample Data'!M392&gt;0),'Test Sample Data'!M392,$B$1),"")</f>
        <v/>
      </c>
      <c r="N393" s="17" t="str">
        <f>'Gene Table'!E392</f>
        <v>hsa-miR-891a</v>
      </c>
      <c r="O393" s="17" t="str">
        <f>'Gene Table'!B392</f>
        <v>A06</v>
      </c>
      <c r="P393" s="17" t="str">
        <f>IF(SUM('Control Sample Data'!D$3:D$98)&gt;10,IF(AND(ISNUMBER('Control Sample Data'!D392),'Control Sample Data'!D392&lt;$B$1,'Control Sample Data'!D392&gt;0),'Control Sample Data'!D392,$B$1),"")</f>
        <v/>
      </c>
      <c r="Q393" s="17" t="str">
        <f>IF(SUM('Control Sample Data'!E$3:E$98)&gt;10,IF(AND(ISNUMBER('Control Sample Data'!E392),'Control Sample Data'!E392&lt;$B$1,'Control Sample Data'!E392&gt;0),'Control Sample Data'!E392,$B$1),"")</f>
        <v/>
      </c>
      <c r="R393" s="17" t="str">
        <f>IF(SUM('Control Sample Data'!F$3:F$98)&gt;10,IF(AND(ISNUMBER('Control Sample Data'!F392),'Control Sample Data'!F392&lt;$B$1,'Control Sample Data'!F392&gt;0),'Control Sample Data'!F392,$B$1),"")</f>
        <v/>
      </c>
      <c r="S393" s="17" t="str">
        <f>IF(SUM('Control Sample Data'!G$3:G$98)&gt;10,IF(AND(ISNUMBER('Control Sample Data'!G392),'Control Sample Data'!G392&lt;$B$1,'Control Sample Data'!G392&gt;0),'Control Sample Data'!G392,$B$1),"")</f>
        <v/>
      </c>
      <c r="T393" s="17" t="str">
        <f>IF(SUM('Control Sample Data'!H$3:H$98)&gt;10,IF(AND(ISNUMBER('Control Sample Data'!H392),'Control Sample Data'!H392&lt;$B$1,'Control Sample Data'!H392&gt;0),'Control Sample Data'!H392,$B$1),"")</f>
        <v/>
      </c>
      <c r="U393" s="17" t="str">
        <f>IF(SUM('Control Sample Data'!I$3:I$98)&gt;10,IF(AND(ISNUMBER('Control Sample Data'!I392),'Control Sample Data'!I392&lt;$B$1,'Control Sample Data'!I392&gt;0),'Control Sample Data'!I392,$B$1),"")</f>
        <v/>
      </c>
      <c r="V393" s="17" t="str">
        <f>IF(SUM('Control Sample Data'!J$3:J$98)&gt;10,IF(AND(ISNUMBER('Control Sample Data'!J392),'Control Sample Data'!J392&lt;$B$1,'Control Sample Data'!J392&gt;0),'Control Sample Data'!J392,$B$1),"")</f>
        <v/>
      </c>
      <c r="W393" s="17" t="str">
        <f>IF(SUM('Control Sample Data'!K$3:K$98)&gt;10,IF(AND(ISNUMBER('Control Sample Data'!K392),'Control Sample Data'!K392&lt;$B$1,'Control Sample Data'!K392&gt;0),'Control Sample Data'!K392,$B$1),"")</f>
        <v/>
      </c>
      <c r="X393" s="17" t="str">
        <f>IF(SUM('Control Sample Data'!L$3:L$98)&gt;10,IF(AND(ISNUMBER('Control Sample Data'!L392),'Control Sample Data'!L392&lt;$B$1,'Control Sample Data'!L392&gt;0),'Control Sample Data'!L392,$B$1),"")</f>
        <v/>
      </c>
      <c r="Y393" s="17" t="str">
        <f>IF(SUM('Control Sample Data'!M$3:M$98)&gt;10,IF(AND(ISNUMBER('Control Sample Data'!M392),'Control Sample Data'!M392&lt;$B$1,'Control Sample Data'!M392&gt;0),'Control Sample Data'!M392,$B$1),"")</f>
        <v/>
      </c>
      <c r="Z393" s="22" t="str">
        <f>IF(ISERROR(VLOOKUP('Choose Housekeeping Genes'!$C8,Calculations!$C$388:$M$771,2,0)),"",VLOOKUP('Choose Housekeeping Genes'!$C8,Calculations!$C$388:$M$771,2,0))</f>
        <v/>
      </c>
      <c r="AA393" s="22" t="str">
        <f>IF(ISERROR(VLOOKUP('Choose Housekeeping Genes'!$C8,Calculations!$C$388:$M$771,3,0)),"",VLOOKUP('Choose Housekeeping Genes'!$C8,Calculations!$C$388:$M$771,3,0))</f>
        <v/>
      </c>
      <c r="AB393" s="22" t="str">
        <f>IF(ISERROR(VLOOKUP('Choose Housekeeping Genes'!$C8,Calculations!$C$388:$M$771,4,0)),"",VLOOKUP('Choose Housekeeping Genes'!$C8,Calculations!$C$388:$M$771,4,0))</f>
        <v/>
      </c>
      <c r="AC393" s="22" t="str">
        <f>IF(ISERROR(VLOOKUP('Choose Housekeeping Genes'!$C8,Calculations!$C$388:$M$771,5,0)),"",VLOOKUP('Choose Housekeeping Genes'!$C8,Calculations!$C$388:$M$771,5,0))</f>
        <v/>
      </c>
      <c r="AD393" s="22" t="str">
        <f>IF(ISERROR(VLOOKUP('Choose Housekeeping Genes'!$C8,Calculations!$C$388:$M$771,6,0)),"",VLOOKUP('Choose Housekeeping Genes'!$C8,Calculations!$C$388:$M$771,6,0))</f>
        <v/>
      </c>
      <c r="AE393" s="22" t="str">
        <f>IF(ISERROR(VLOOKUP('Choose Housekeeping Genes'!$C8,Calculations!$C$388:$M$771,7,0)),"",VLOOKUP('Choose Housekeeping Genes'!$C8,Calculations!$C$388:$M$771,7,0))</f>
        <v/>
      </c>
      <c r="AF393" s="22" t="str">
        <f>IF(ISERROR(VLOOKUP('Choose Housekeeping Genes'!$C8,Calculations!$C$388:$M$771,8,0)),"",VLOOKUP('Choose Housekeeping Genes'!$C8,Calculations!$C$388:$M$771,8,0))</f>
        <v/>
      </c>
      <c r="AG393" s="22" t="str">
        <f>IF(ISERROR(VLOOKUP('Choose Housekeeping Genes'!$C8,Calculations!$C$388:$M$771,9,0)),"",VLOOKUP('Choose Housekeeping Genes'!$C8,Calculations!$C$388:$M$771,9,0))</f>
        <v/>
      </c>
      <c r="AH393" s="22" t="str">
        <f>IF(ISERROR(VLOOKUP('Choose Housekeeping Genes'!$C8,Calculations!$C$388:$M$771,10,0)),"",VLOOKUP('Choose Housekeeping Genes'!$C8,Calculations!$C$388:$M$771,10,0))</f>
        <v/>
      </c>
      <c r="AI393" s="22" t="str">
        <f>IF(ISERROR(VLOOKUP('Choose Housekeeping Genes'!$C8,Calculations!$C$388:$M$771,11,0)),"",VLOOKUP('Choose Housekeeping Genes'!$C8,Calculations!$C$388:$M$771,11,0))</f>
        <v/>
      </c>
      <c r="AJ393" s="22" t="str">
        <f>IF(ISERROR(VLOOKUP('Choose Housekeeping Genes'!$C8,Calculations!$C$388:$Y$771,14,0)),"",VLOOKUP('Choose Housekeeping Genes'!$C8,Calculations!$C$388:$Y$771,14,0))</f>
        <v/>
      </c>
      <c r="AK393" s="22" t="str">
        <f>IF(ISERROR(VLOOKUP('Choose Housekeeping Genes'!$C8,Calculations!$C$388:$Y$771,15,0)),"",VLOOKUP('Choose Housekeeping Genes'!$C8,Calculations!$C$388:$Y$771,15,0))</f>
        <v/>
      </c>
      <c r="AL393" s="22" t="str">
        <f>IF(ISERROR(VLOOKUP('Choose Housekeeping Genes'!$C8,Calculations!$C$388:$Y$771,16,0)),"",VLOOKUP('Choose Housekeeping Genes'!$C8,Calculations!$C$388:$Y$771,16,0))</f>
        <v/>
      </c>
      <c r="AM393" s="22" t="str">
        <f>IF(ISERROR(VLOOKUP('Choose Housekeeping Genes'!$C8,Calculations!$C$388:$Y$771,17,0)),"",VLOOKUP('Choose Housekeeping Genes'!$C8,Calculations!$C$388:$Y$771,17,0))</f>
        <v/>
      </c>
      <c r="AN393" s="22" t="str">
        <f>IF(ISERROR(VLOOKUP('Choose Housekeeping Genes'!$C8,Calculations!$C$388:$Y$771,18,0)),"",VLOOKUP('Choose Housekeeping Genes'!$C8,Calculations!$C$388:$Y$771,18,0))</f>
        <v/>
      </c>
      <c r="AO393" s="22" t="str">
        <f>IF(ISERROR(VLOOKUP('Choose Housekeeping Genes'!$C8,Calculations!$C$388:$Y$771,19,0)),"",VLOOKUP('Choose Housekeeping Genes'!$C8,Calculations!$C$388:$Y$771,19,0))</f>
        <v/>
      </c>
      <c r="AP393" s="22" t="str">
        <f>IF(ISERROR(VLOOKUP('Choose Housekeeping Genes'!$C8,Calculations!$C$388:$Y$771,20,0)),"",VLOOKUP('Choose Housekeeping Genes'!$C8,Calculations!$C$388:$Y$771,20,0))</f>
        <v/>
      </c>
      <c r="AQ393" s="22" t="str">
        <f>IF(ISERROR(VLOOKUP('Choose Housekeeping Genes'!$C8,Calculations!$C$388:$Y$771,21,0)),"",VLOOKUP('Choose Housekeeping Genes'!$C8,Calculations!$C$388:$Y$771,21,0))</f>
        <v/>
      </c>
      <c r="AR393" s="22" t="str">
        <f>IF(ISERROR(VLOOKUP('Choose Housekeeping Genes'!$C8,Calculations!$C$388:$Y$771,22,0)),"",VLOOKUP('Choose Housekeeping Genes'!$C8,Calculations!$C$388:$Y$771,22,0))</f>
        <v/>
      </c>
      <c r="AS393" s="22" t="str">
        <f>IF(ISERROR(VLOOKUP('Choose Housekeeping Genes'!$C8,Calculations!$C$388:$Y$771,23,0)),"",VLOOKUP('Choose Housekeeping Genes'!$C8,Calculations!$C$388:$Y$771,23,0))</f>
        <v/>
      </c>
      <c r="AT393" s="36" t="str">
        <f t="shared" si="282"/>
        <v/>
      </c>
      <c r="AU393" s="36" t="str">
        <f t="shared" si="283"/>
        <v/>
      </c>
      <c r="AV393" s="36" t="str">
        <f t="shared" si="284"/>
        <v/>
      </c>
      <c r="AW393" s="36" t="str">
        <f t="shared" si="285"/>
        <v/>
      </c>
      <c r="AX393" s="36" t="str">
        <f t="shared" si="286"/>
        <v/>
      </c>
      <c r="AY393" s="36" t="str">
        <f t="shared" si="287"/>
        <v/>
      </c>
      <c r="AZ393" s="36" t="str">
        <f t="shared" si="288"/>
        <v/>
      </c>
      <c r="BA393" s="36" t="str">
        <f t="shared" si="289"/>
        <v/>
      </c>
      <c r="BB393" s="36" t="str">
        <f t="shared" si="290"/>
        <v/>
      </c>
      <c r="BC393" s="36" t="str">
        <f t="shared" si="291"/>
        <v/>
      </c>
      <c r="BD393" s="36" t="str">
        <f t="shared" si="292"/>
        <v/>
      </c>
      <c r="BE393" s="36" t="str">
        <f t="shared" si="293"/>
        <v/>
      </c>
      <c r="BF393" s="36" t="str">
        <f t="shared" si="294"/>
        <v/>
      </c>
      <c r="BG393" s="36" t="str">
        <f t="shared" si="295"/>
        <v/>
      </c>
      <c r="BH393" s="36" t="str">
        <f t="shared" si="296"/>
        <v/>
      </c>
      <c r="BI393" s="36" t="str">
        <f t="shared" si="297"/>
        <v/>
      </c>
      <c r="BJ393" s="36" t="str">
        <f t="shared" si="298"/>
        <v/>
      </c>
      <c r="BK393" s="36" t="str">
        <f t="shared" si="299"/>
        <v/>
      </c>
      <c r="BL393" s="36" t="str">
        <f t="shared" si="300"/>
        <v/>
      </c>
      <c r="BM393" s="36" t="str">
        <f t="shared" si="301"/>
        <v/>
      </c>
      <c r="BN393" s="38" t="e">
        <f t="shared" si="260"/>
        <v>#DIV/0!</v>
      </c>
      <c r="BO393" s="38" t="e">
        <f t="shared" si="261"/>
        <v>#DIV/0!</v>
      </c>
      <c r="BP393" s="39" t="str">
        <f t="shared" si="262"/>
        <v/>
      </c>
      <c r="BQ393" s="39" t="str">
        <f t="shared" si="263"/>
        <v/>
      </c>
      <c r="BR393" s="39" t="str">
        <f t="shared" si="264"/>
        <v/>
      </c>
      <c r="BS393" s="39" t="str">
        <f t="shared" si="265"/>
        <v/>
      </c>
      <c r="BT393" s="39" t="str">
        <f t="shared" si="266"/>
        <v/>
      </c>
      <c r="BU393" s="39" t="str">
        <f t="shared" si="267"/>
        <v/>
      </c>
      <c r="BV393" s="39" t="str">
        <f t="shared" si="268"/>
        <v/>
      </c>
      <c r="BW393" s="39" t="str">
        <f t="shared" si="269"/>
        <v/>
      </c>
      <c r="BX393" s="39" t="str">
        <f t="shared" si="270"/>
        <v/>
      </c>
      <c r="BY393" s="39" t="str">
        <f t="shared" si="271"/>
        <v/>
      </c>
      <c r="BZ393" s="39" t="str">
        <f t="shared" si="272"/>
        <v/>
      </c>
      <c r="CA393" s="39" t="str">
        <f t="shared" si="273"/>
        <v/>
      </c>
      <c r="CB393" s="39" t="str">
        <f t="shared" si="274"/>
        <v/>
      </c>
      <c r="CC393" s="39" t="str">
        <f t="shared" si="275"/>
        <v/>
      </c>
      <c r="CD393" s="39" t="str">
        <f t="shared" si="276"/>
        <v/>
      </c>
      <c r="CE393" s="39" t="str">
        <f t="shared" si="277"/>
        <v/>
      </c>
      <c r="CF393" s="39" t="str">
        <f t="shared" si="278"/>
        <v/>
      </c>
      <c r="CG393" s="39" t="str">
        <f t="shared" si="279"/>
        <v/>
      </c>
      <c r="CH393" s="39" t="str">
        <f t="shared" si="280"/>
        <v/>
      </c>
      <c r="CI393" s="39" t="str">
        <f t="shared" si="281"/>
        <v/>
      </c>
    </row>
    <row r="394" spans="1:87">
      <c r="A394" s="18"/>
      <c r="B394" s="15" t="str">
        <f>'Gene Table'!E393</f>
        <v>hsa-miR-515-5p</v>
      </c>
      <c r="C394" s="15" t="str">
        <f>'Gene Table'!B393</f>
        <v>A07</v>
      </c>
      <c r="D394" s="16" t="str">
        <f>IF(SUM('Test Sample Data'!D$3:D$98)&gt;10,IF(AND(ISNUMBER('Test Sample Data'!D393),'Test Sample Data'!D393&lt;$B$1,'Test Sample Data'!D393&gt;0),'Test Sample Data'!D393,$B$1),"")</f>
        <v/>
      </c>
      <c r="E394" s="17" t="str">
        <f>IF(SUM('Test Sample Data'!E$3:E$98)&gt;10,IF(AND(ISNUMBER('Test Sample Data'!E393),'Test Sample Data'!E393&lt;$B$1,'Test Sample Data'!E393&gt;0),'Test Sample Data'!E393,$B$1),"")</f>
        <v/>
      </c>
      <c r="F394" s="17" t="str">
        <f>IF(SUM('Test Sample Data'!F$3:F$98)&gt;10,IF(AND(ISNUMBER('Test Sample Data'!F393),'Test Sample Data'!F393&lt;$B$1,'Test Sample Data'!F393&gt;0),'Test Sample Data'!F393,$B$1),"")</f>
        <v/>
      </c>
      <c r="G394" s="17" t="str">
        <f>IF(SUM('Test Sample Data'!G$3:G$98)&gt;10,IF(AND(ISNUMBER('Test Sample Data'!G393),'Test Sample Data'!G393&lt;$B$1,'Test Sample Data'!G393&gt;0),'Test Sample Data'!G393,$B$1),"")</f>
        <v/>
      </c>
      <c r="H394" s="17" t="str">
        <f>IF(SUM('Test Sample Data'!H$3:H$98)&gt;10,IF(AND(ISNUMBER('Test Sample Data'!H393),'Test Sample Data'!H393&lt;$B$1,'Test Sample Data'!H393&gt;0),'Test Sample Data'!H393,$B$1),"")</f>
        <v/>
      </c>
      <c r="I394" s="17" t="str">
        <f>IF(SUM('Test Sample Data'!I$3:I$98)&gt;10,IF(AND(ISNUMBER('Test Sample Data'!I393),'Test Sample Data'!I393&lt;$B$1,'Test Sample Data'!I393&gt;0),'Test Sample Data'!I393,$B$1),"")</f>
        <v/>
      </c>
      <c r="J394" s="17" t="str">
        <f>IF(SUM('Test Sample Data'!J$3:J$98)&gt;10,IF(AND(ISNUMBER('Test Sample Data'!J393),'Test Sample Data'!J393&lt;$B$1,'Test Sample Data'!J393&gt;0),'Test Sample Data'!J393,$B$1),"")</f>
        <v/>
      </c>
      <c r="K394" s="17" t="str">
        <f>IF(SUM('Test Sample Data'!K$3:K$98)&gt;10,IF(AND(ISNUMBER('Test Sample Data'!K393),'Test Sample Data'!K393&lt;$B$1,'Test Sample Data'!K393&gt;0),'Test Sample Data'!K393,$B$1),"")</f>
        <v/>
      </c>
      <c r="L394" s="17" t="str">
        <f>IF(SUM('Test Sample Data'!L$3:L$98)&gt;10,IF(AND(ISNUMBER('Test Sample Data'!L393),'Test Sample Data'!L393&lt;$B$1,'Test Sample Data'!L393&gt;0),'Test Sample Data'!L393,$B$1),"")</f>
        <v/>
      </c>
      <c r="M394" s="17" t="str">
        <f>IF(SUM('Test Sample Data'!M$3:M$98)&gt;10,IF(AND(ISNUMBER('Test Sample Data'!M393),'Test Sample Data'!M393&lt;$B$1,'Test Sample Data'!M393&gt;0),'Test Sample Data'!M393,$B$1),"")</f>
        <v/>
      </c>
      <c r="N394" s="17" t="str">
        <f>'Gene Table'!E393</f>
        <v>hsa-miR-515-5p</v>
      </c>
      <c r="O394" s="17" t="str">
        <f>'Gene Table'!B393</f>
        <v>A07</v>
      </c>
      <c r="P394" s="17" t="str">
        <f>IF(SUM('Control Sample Data'!D$3:D$98)&gt;10,IF(AND(ISNUMBER('Control Sample Data'!D393),'Control Sample Data'!D393&lt;$B$1,'Control Sample Data'!D393&gt;0),'Control Sample Data'!D393,$B$1),"")</f>
        <v/>
      </c>
      <c r="Q394" s="17" t="str">
        <f>IF(SUM('Control Sample Data'!E$3:E$98)&gt;10,IF(AND(ISNUMBER('Control Sample Data'!E393),'Control Sample Data'!E393&lt;$B$1,'Control Sample Data'!E393&gt;0),'Control Sample Data'!E393,$B$1),"")</f>
        <v/>
      </c>
      <c r="R394" s="17" t="str">
        <f>IF(SUM('Control Sample Data'!F$3:F$98)&gt;10,IF(AND(ISNUMBER('Control Sample Data'!F393),'Control Sample Data'!F393&lt;$B$1,'Control Sample Data'!F393&gt;0),'Control Sample Data'!F393,$B$1),"")</f>
        <v/>
      </c>
      <c r="S394" s="17" t="str">
        <f>IF(SUM('Control Sample Data'!G$3:G$98)&gt;10,IF(AND(ISNUMBER('Control Sample Data'!G393),'Control Sample Data'!G393&lt;$B$1,'Control Sample Data'!G393&gt;0),'Control Sample Data'!G393,$B$1),"")</f>
        <v/>
      </c>
      <c r="T394" s="17" t="str">
        <f>IF(SUM('Control Sample Data'!H$3:H$98)&gt;10,IF(AND(ISNUMBER('Control Sample Data'!H393),'Control Sample Data'!H393&lt;$B$1,'Control Sample Data'!H393&gt;0),'Control Sample Data'!H393,$B$1),"")</f>
        <v/>
      </c>
      <c r="U394" s="17" t="str">
        <f>IF(SUM('Control Sample Data'!I$3:I$98)&gt;10,IF(AND(ISNUMBER('Control Sample Data'!I393),'Control Sample Data'!I393&lt;$B$1,'Control Sample Data'!I393&gt;0),'Control Sample Data'!I393,$B$1),"")</f>
        <v/>
      </c>
      <c r="V394" s="17" t="str">
        <f>IF(SUM('Control Sample Data'!J$3:J$98)&gt;10,IF(AND(ISNUMBER('Control Sample Data'!J393),'Control Sample Data'!J393&lt;$B$1,'Control Sample Data'!J393&gt;0),'Control Sample Data'!J393,$B$1),"")</f>
        <v/>
      </c>
      <c r="W394" s="17" t="str">
        <f>IF(SUM('Control Sample Data'!K$3:K$98)&gt;10,IF(AND(ISNUMBER('Control Sample Data'!K393),'Control Sample Data'!K393&lt;$B$1,'Control Sample Data'!K393&gt;0),'Control Sample Data'!K393,$B$1),"")</f>
        <v/>
      </c>
      <c r="X394" s="17" t="str">
        <f>IF(SUM('Control Sample Data'!L$3:L$98)&gt;10,IF(AND(ISNUMBER('Control Sample Data'!L393),'Control Sample Data'!L393&lt;$B$1,'Control Sample Data'!L393&gt;0),'Control Sample Data'!L393,$B$1),"")</f>
        <v/>
      </c>
      <c r="Y394" s="17" t="str">
        <f>IF(SUM('Control Sample Data'!M$3:M$98)&gt;10,IF(AND(ISNUMBER('Control Sample Data'!M393),'Control Sample Data'!M393&lt;$B$1,'Control Sample Data'!M393&gt;0),'Control Sample Data'!M393,$B$1),"")</f>
        <v/>
      </c>
      <c r="Z394" s="22" t="str">
        <f>IF(ISERROR(VLOOKUP('Choose Housekeeping Genes'!$C9,Calculations!$C$388:$M$771,2,0)),"",VLOOKUP('Choose Housekeeping Genes'!$C9,Calculations!$C$388:$M$771,2,0))</f>
        <v/>
      </c>
      <c r="AA394" s="22" t="str">
        <f>IF(ISERROR(VLOOKUP('Choose Housekeeping Genes'!$C9,Calculations!$C$388:$M$771,3,0)),"",VLOOKUP('Choose Housekeeping Genes'!$C9,Calculations!$C$388:$M$771,3,0))</f>
        <v/>
      </c>
      <c r="AB394" s="22" t="str">
        <f>IF(ISERROR(VLOOKUP('Choose Housekeeping Genes'!$C9,Calculations!$C$388:$M$771,4,0)),"",VLOOKUP('Choose Housekeeping Genes'!$C9,Calculations!$C$388:$M$771,4,0))</f>
        <v/>
      </c>
      <c r="AC394" s="22" t="str">
        <f>IF(ISERROR(VLOOKUP('Choose Housekeeping Genes'!$C9,Calculations!$C$388:$M$771,5,0)),"",VLOOKUP('Choose Housekeeping Genes'!$C9,Calculations!$C$388:$M$771,5,0))</f>
        <v/>
      </c>
      <c r="AD394" s="22" t="str">
        <f>IF(ISERROR(VLOOKUP('Choose Housekeeping Genes'!$C9,Calculations!$C$388:$M$771,6,0)),"",VLOOKUP('Choose Housekeeping Genes'!$C9,Calculations!$C$388:$M$771,6,0))</f>
        <v/>
      </c>
      <c r="AE394" s="22" t="str">
        <f>IF(ISERROR(VLOOKUP('Choose Housekeeping Genes'!$C9,Calculations!$C$388:$M$771,7,0)),"",VLOOKUP('Choose Housekeeping Genes'!$C9,Calculations!$C$388:$M$771,7,0))</f>
        <v/>
      </c>
      <c r="AF394" s="22" t="str">
        <f>IF(ISERROR(VLOOKUP('Choose Housekeeping Genes'!$C9,Calculations!$C$388:$M$771,8,0)),"",VLOOKUP('Choose Housekeeping Genes'!$C9,Calculations!$C$388:$M$771,8,0))</f>
        <v/>
      </c>
      <c r="AG394" s="22" t="str">
        <f>IF(ISERROR(VLOOKUP('Choose Housekeeping Genes'!$C9,Calculations!$C$388:$M$771,9,0)),"",VLOOKUP('Choose Housekeeping Genes'!$C9,Calculations!$C$388:$M$771,9,0))</f>
        <v/>
      </c>
      <c r="AH394" s="22" t="str">
        <f>IF(ISERROR(VLOOKUP('Choose Housekeeping Genes'!$C9,Calculations!$C$388:$M$771,10,0)),"",VLOOKUP('Choose Housekeeping Genes'!$C9,Calculations!$C$388:$M$771,10,0))</f>
        <v/>
      </c>
      <c r="AI394" s="22" t="str">
        <f>IF(ISERROR(VLOOKUP('Choose Housekeeping Genes'!$C9,Calculations!$C$388:$M$771,11,0)),"",VLOOKUP('Choose Housekeeping Genes'!$C9,Calculations!$C$388:$M$771,11,0))</f>
        <v/>
      </c>
      <c r="AJ394" s="22" t="str">
        <f>IF(ISERROR(VLOOKUP('Choose Housekeeping Genes'!$C9,Calculations!$C$388:$Y$771,14,0)),"",VLOOKUP('Choose Housekeeping Genes'!$C9,Calculations!$C$388:$Y$771,14,0))</f>
        <v/>
      </c>
      <c r="AK394" s="22" t="str">
        <f>IF(ISERROR(VLOOKUP('Choose Housekeeping Genes'!$C9,Calculations!$C$388:$Y$771,15,0)),"",VLOOKUP('Choose Housekeeping Genes'!$C9,Calculations!$C$388:$Y$771,15,0))</f>
        <v/>
      </c>
      <c r="AL394" s="22" t="str">
        <f>IF(ISERROR(VLOOKUP('Choose Housekeeping Genes'!$C9,Calculations!$C$388:$Y$771,16,0)),"",VLOOKUP('Choose Housekeeping Genes'!$C9,Calculations!$C$388:$Y$771,16,0))</f>
        <v/>
      </c>
      <c r="AM394" s="22" t="str">
        <f>IF(ISERROR(VLOOKUP('Choose Housekeeping Genes'!$C9,Calculations!$C$388:$Y$771,17,0)),"",VLOOKUP('Choose Housekeeping Genes'!$C9,Calculations!$C$388:$Y$771,17,0))</f>
        <v/>
      </c>
      <c r="AN394" s="22" t="str">
        <f>IF(ISERROR(VLOOKUP('Choose Housekeeping Genes'!$C9,Calculations!$C$388:$Y$771,18,0)),"",VLOOKUP('Choose Housekeeping Genes'!$C9,Calculations!$C$388:$Y$771,18,0))</f>
        <v/>
      </c>
      <c r="AO394" s="22" t="str">
        <f>IF(ISERROR(VLOOKUP('Choose Housekeeping Genes'!$C9,Calculations!$C$388:$Y$771,19,0)),"",VLOOKUP('Choose Housekeeping Genes'!$C9,Calculations!$C$388:$Y$771,19,0))</f>
        <v/>
      </c>
      <c r="AP394" s="22" t="str">
        <f>IF(ISERROR(VLOOKUP('Choose Housekeeping Genes'!$C9,Calculations!$C$388:$Y$771,20,0)),"",VLOOKUP('Choose Housekeeping Genes'!$C9,Calculations!$C$388:$Y$771,20,0))</f>
        <v/>
      </c>
      <c r="AQ394" s="22" t="str">
        <f>IF(ISERROR(VLOOKUP('Choose Housekeeping Genes'!$C9,Calculations!$C$388:$Y$771,21,0)),"",VLOOKUP('Choose Housekeeping Genes'!$C9,Calculations!$C$388:$Y$771,21,0))</f>
        <v/>
      </c>
      <c r="AR394" s="22" t="str">
        <f>IF(ISERROR(VLOOKUP('Choose Housekeeping Genes'!$C9,Calculations!$C$388:$Y$771,22,0)),"",VLOOKUP('Choose Housekeeping Genes'!$C9,Calculations!$C$388:$Y$771,22,0))</f>
        <v/>
      </c>
      <c r="AS394" s="22" t="str">
        <f>IF(ISERROR(VLOOKUP('Choose Housekeeping Genes'!$C9,Calculations!$C$388:$Y$771,23,0)),"",VLOOKUP('Choose Housekeeping Genes'!$C9,Calculations!$C$388:$Y$771,23,0))</f>
        <v/>
      </c>
      <c r="AT394" s="36" t="str">
        <f t="shared" si="282"/>
        <v/>
      </c>
      <c r="AU394" s="36" t="str">
        <f t="shared" si="283"/>
        <v/>
      </c>
      <c r="AV394" s="36" t="str">
        <f t="shared" si="284"/>
        <v/>
      </c>
      <c r="AW394" s="36" t="str">
        <f t="shared" si="285"/>
        <v/>
      </c>
      <c r="AX394" s="36" t="str">
        <f t="shared" si="286"/>
        <v/>
      </c>
      <c r="AY394" s="36" t="str">
        <f t="shared" si="287"/>
        <v/>
      </c>
      <c r="AZ394" s="36" t="str">
        <f t="shared" si="288"/>
        <v/>
      </c>
      <c r="BA394" s="36" t="str">
        <f t="shared" si="289"/>
        <v/>
      </c>
      <c r="BB394" s="36" t="str">
        <f t="shared" si="290"/>
        <v/>
      </c>
      <c r="BC394" s="36" t="str">
        <f t="shared" si="291"/>
        <v/>
      </c>
      <c r="BD394" s="36" t="str">
        <f t="shared" si="292"/>
        <v/>
      </c>
      <c r="BE394" s="36" t="str">
        <f t="shared" si="293"/>
        <v/>
      </c>
      <c r="BF394" s="36" t="str">
        <f t="shared" si="294"/>
        <v/>
      </c>
      <c r="BG394" s="36" t="str">
        <f t="shared" si="295"/>
        <v/>
      </c>
      <c r="BH394" s="36" t="str">
        <f t="shared" si="296"/>
        <v/>
      </c>
      <c r="BI394" s="36" t="str">
        <f t="shared" si="297"/>
        <v/>
      </c>
      <c r="BJ394" s="36" t="str">
        <f t="shared" si="298"/>
        <v/>
      </c>
      <c r="BK394" s="36" t="str">
        <f t="shared" si="299"/>
        <v/>
      </c>
      <c r="BL394" s="36" t="str">
        <f t="shared" si="300"/>
        <v/>
      </c>
      <c r="BM394" s="36" t="str">
        <f t="shared" si="301"/>
        <v/>
      </c>
      <c r="BN394" s="38" t="e">
        <f t="shared" si="260"/>
        <v>#DIV/0!</v>
      </c>
      <c r="BO394" s="38" t="e">
        <f t="shared" si="261"/>
        <v>#DIV/0!</v>
      </c>
      <c r="BP394" s="39" t="str">
        <f t="shared" si="262"/>
        <v/>
      </c>
      <c r="BQ394" s="39" t="str">
        <f t="shared" si="263"/>
        <v/>
      </c>
      <c r="BR394" s="39" t="str">
        <f t="shared" si="264"/>
        <v/>
      </c>
      <c r="BS394" s="39" t="str">
        <f t="shared" si="265"/>
        <v/>
      </c>
      <c r="BT394" s="39" t="str">
        <f t="shared" si="266"/>
        <v/>
      </c>
      <c r="BU394" s="39" t="str">
        <f t="shared" si="267"/>
        <v/>
      </c>
      <c r="BV394" s="39" t="str">
        <f t="shared" si="268"/>
        <v/>
      </c>
      <c r="BW394" s="39" t="str">
        <f t="shared" si="269"/>
        <v/>
      </c>
      <c r="BX394" s="39" t="str">
        <f t="shared" si="270"/>
        <v/>
      </c>
      <c r="BY394" s="39" t="str">
        <f t="shared" si="271"/>
        <v/>
      </c>
      <c r="BZ394" s="39" t="str">
        <f t="shared" si="272"/>
        <v/>
      </c>
      <c r="CA394" s="39" t="str">
        <f t="shared" si="273"/>
        <v/>
      </c>
      <c r="CB394" s="39" t="str">
        <f t="shared" si="274"/>
        <v/>
      </c>
      <c r="CC394" s="39" t="str">
        <f t="shared" si="275"/>
        <v/>
      </c>
      <c r="CD394" s="39" t="str">
        <f t="shared" si="276"/>
        <v/>
      </c>
      <c r="CE394" s="39" t="str">
        <f t="shared" si="277"/>
        <v/>
      </c>
      <c r="CF394" s="39" t="str">
        <f t="shared" si="278"/>
        <v/>
      </c>
      <c r="CG394" s="39" t="str">
        <f t="shared" si="279"/>
        <v/>
      </c>
      <c r="CH394" s="39" t="str">
        <f t="shared" si="280"/>
        <v/>
      </c>
      <c r="CI394" s="39" t="str">
        <f t="shared" si="281"/>
        <v/>
      </c>
    </row>
    <row r="395" spans="1:87">
      <c r="A395" s="18"/>
      <c r="B395" s="15" t="str">
        <f>'Gene Table'!E394</f>
        <v>hsa-miR-512-5p</v>
      </c>
      <c r="C395" s="15" t="str">
        <f>'Gene Table'!B394</f>
        <v>A08</v>
      </c>
      <c r="D395" s="16" t="str">
        <f>IF(SUM('Test Sample Data'!D$3:D$98)&gt;10,IF(AND(ISNUMBER('Test Sample Data'!D394),'Test Sample Data'!D394&lt;$B$1,'Test Sample Data'!D394&gt;0),'Test Sample Data'!D394,$B$1),"")</f>
        <v/>
      </c>
      <c r="E395" s="17" t="str">
        <f>IF(SUM('Test Sample Data'!E$3:E$98)&gt;10,IF(AND(ISNUMBER('Test Sample Data'!E394),'Test Sample Data'!E394&lt;$B$1,'Test Sample Data'!E394&gt;0),'Test Sample Data'!E394,$B$1),"")</f>
        <v/>
      </c>
      <c r="F395" s="17" t="str">
        <f>IF(SUM('Test Sample Data'!F$3:F$98)&gt;10,IF(AND(ISNUMBER('Test Sample Data'!F394),'Test Sample Data'!F394&lt;$B$1,'Test Sample Data'!F394&gt;0),'Test Sample Data'!F394,$B$1),"")</f>
        <v/>
      </c>
      <c r="G395" s="17" t="str">
        <f>IF(SUM('Test Sample Data'!G$3:G$98)&gt;10,IF(AND(ISNUMBER('Test Sample Data'!G394),'Test Sample Data'!G394&lt;$B$1,'Test Sample Data'!G394&gt;0),'Test Sample Data'!G394,$B$1),"")</f>
        <v/>
      </c>
      <c r="H395" s="17" t="str">
        <f>IF(SUM('Test Sample Data'!H$3:H$98)&gt;10,IF(AND(ISNUMBER('Test Sample Data'!H394),'Test Sample Data'!H394&lt;$B$1,'Test Sample Data'!H394&gt;0),'Test Sample Data'!H394,$B$1),"")</f>
        <v/>
      </c>
      <c r="I395" s="17" t="str">
        <f>IF(SUM('Test Sample Data'!I$3:I$98)&gt;10,IF(AND(ISNUMBER('Test Sample Data'!I394),'Test Sample Data'!I394&lt;$B$1,'Test Sample Data'!I394&gt;0),'Test Sample Data'!I394,$B$1),"")</f>
        <v/>
      </c>
      <c r="J395" s="17" t="str">
        <f>IF(SUM('Test Sample Data'!J$3:J$98)&gt;10,IF(AND(ISNUMBER('Test Sample Data'!J394),'Test Sample Data'!J394&lt;$B$1,'Test Sample Data'!J394&gt;0),'Test Sample Data'!J394,$B$1),"")</f>
        <v/>
      </c>
      <c r="K395" s="17" t="str">
        <f>IF(SUM('Test Sample Data'!K$3:K$98)&gt;10,IF(AND(ISNUMBER('Test Sample Data'!K394),'Test Sample Data'!K394&lt;$B$1,'Test Sample Data'!K394&gt;0),'Test Sample Data'!K394,$B$1),"")</f>
        <v/>
      </c>
      <c r="L395" s="17" t="str">
        <f>IF(SUM('Test Sample Data'!L$3:L$98)&gt;10,IF(AND(ISNUMBER('Test Sample Data'!L394),'Test Sample Data'!L394&lt;$B$1,'Test Sample Data'!L394&gt;0),'Test Sample Data'!L394,$B$1),"")</f>
        <v/>
      </c>
      <c r="M395" s="17" t="str">
        <f>IF(SUM('Test Sample Data'!M$3:M$98)&gt;10,IF(AND(ISNUMBER('Test Sample Data'!M394),'Test Sample Data'!M394&lt;$B$1,'Test Sample Data'!M394&gt;0),'Test Sample Data'!M394,$B$1),"")</f>
        <v/>
      </c>
      <c r="N395" s="17" t="str">
        <f>'Gene Table'!E394</f>
        <v>hsa-miR-512-5p</v>
      </c>
      <c r="O395" s="17" t="str">
        <f>'Gene Table'!B394</f>
        <v>A08</v>
      </c>
      <c r="P395" s="17" t="str">
        <f>IF(SUM('Control Sample Data'!D$3:D$98)&gt;10,IF(AND(ISNUMBER('Control Sample Data'!D394),'Control Sample Data'!D394&lt;$B$1,'Control Sample Data'!D394&gt;0),'Control Sample Data'!D394,$B$1),"")</f>
        <v/>
      </c>
      <c r="Q395" s="17" t="str">
        <f>IF(SUM('Control Sample Data'!E$3:E$98)&gt;10,IF(AND(ISNUMBER('Control Sample Data'!E394),'Control Sample Data'!E394&lt;$B$1,'Control Sample Data'!E394&gt;0),'Control Sample Data'!E394,$B$1),"")</f>
        <v/>
      </c>
      <c r="R395" s="17" t="str">
        <f>IF(SUM('Control Sample Data'!F$3:F$98)&gt;10,IF(AND(ISNUMBER('Control Sample Data'!F394),'Control Sample Data'!F394&lt;$B$1,'Control Sample Data'!F394&gt;0),'Control Sample Data'!F394,$B$1),"")</f>
        <v/>
      </c>
      <c r="S395" s="17" t="str">
        <f>IF(SUM('Control Sample Data'!G$3:G$98)&gt;10,IF(AND(ISNUMBER('Control Sample Data'!G394),'Control Sample Data'!G394&lt;$B$1,'Control Sample Data'!G394&gt;0),'Control Sample Data'!G394,$B$1),"")</f>
        <v/>
      </c>
      <c r="T395" s="17" t="str">
        <f>IF(SUM('Control Sample Data'!H$3:H$98)&gt;10,IF(AND(ISNUMBER('Control Sample Data'!H394),'Control Sample Data'!H394&lt;$B$1,'Control Sample Data'!H394&gt;0),'Control Sample Data'!H394,$B$1),"")</f>
        <v/>
      </c>
      <c r="U395" s="17" t="str">
        <f>IF(SUM('Control Sample Data'!I$3:I$98)&gt;10,IF(AND(ISNUMBER('Control Sample Data'!I394),'Control Sample Data'!I394&lt;$B$1,'Control Sample Data'!I394&gt;0),'Control Sample Data'!I394,$B$1),"")</f>
        <v/>
      </c>
      <c r="V395" s="17" t="str">
        <f>IF(SUM('Control Sample Data'!J$3:J$98)&gt;10,IF(AND(ISNUMBER('Control Sample Data'!J394),'Control Sample Data'!J394&lt;$B$1,'Control Sample Data'!J394&gt;0),'Control Sample Data'!J394,$B$1),"")</f>
        <v/>
      </c>
      <c r="W395" s="17" t="str">
        <f>IF(SUM('Control Sample Data'!K$3:K$98)&gt;10,IF(AND(ISNUMBER('Control Sample Data'!K394),'Control Sample Data'!K394&lt;$B$1,'Control Sample Data'!K394&gt;0),'Control Sample Data'!K394,$B$1),"")</f>
        <v/>
      </c>
      <c r="X395" s="17" t="str">
        <f>IF(SUM('Control Sample Data'!L$3:L$98)&gt;10,IF(AND(ISNUMBER('Control Sample Data'!L394),'Control Sample Data'!L394&lt;$B$1,'Control Sample Data'!L394&gt;0),'Control Sample Data'!L394,$B$1),"")</f>
        <v/>
      </c>
      <c r="Y395" s="17" t="str">
        <f>IF(SUM('Control Sample Data'!M$3:M$98)&gt;10,IF(AND(ISNUMBER('Control Sample Data'!M394),'Control Sample Data'!M394&lt;$B$1,'Control Sample Data'!M394&gt;0),'Control Sample Data'!M394,$B$1),"")</f>
        <v/>
      </c>
      <c r="Z395" s="22" t="str">
        <f>IF(ISERROR(VLOOKUP('Choose Housekeeping Genes'!$C10,Calculations!$C$388:$M$771,2,0)),"",VLOOKUP('Choose Housekeeping Genes'!$C10,Calculations!$C$388:$M$771,2,0))</f>
        <v/>
      </c>
      <c r="AA395" s="22" t="str">
        <f>IF(ISERROR(VLOOKUP('Choose Housekeeping Genes'!$C10,Calculations!$C$388:$M$771,3,0)),"",VLOOKUP('Choose Housekeeping Genes'!$C10,Calculations!$C$388:$M$771,3,0))</f>
        <v/>
      </c>
      <c r="AB395" s="22" t="str">
        <f>IF(ISERROR(VLOOKUP('Choose Housekeeping Genes'!$C10,Calculations!$C$388:$M$771,4,0)),"",VLOOKUP('Choose Housekeeping Genes'!$C10,Calculations!$C$388:$M$771,4,0))</f>
        <v/>
      </c>
      <c r="AC395" s="22" t="str">
        <f>IF(ISERROR(VLOOKUP('Choose Housekeeping Genes'!$C10,Calculations!$C$388:$M$771,5,0)),"",VLOOKUP('Choose Housekeeping Genes'!$C10,Calculations!$C$388:$M$771,5,0))</f>
        <v/>
      </c>
      <c r="AD395" s="22" t="str">
        <f>IF(ISERROR(VLOOKUP('Choose Housekeeping Genes'!$C10,Calculations!$C$388:$M$771,6,0)),"",VLOOKUP('Choose Housekeeping Genes'!$C10,Calculations!$C$388:$M$771,6,0))</f>
        <v/>
      </c>
      <c r="AE395" s="22" t="str">
        <f>IF(ISERROR(VLOOKUP('Choose Housekeeping Genes'!$C10,Calculations!$C$388:$M$771,7,0)),"",VLOOKUP('Choose Housekeeping Genes'!$C10,Calculations!$C$388:$M$771,7,0))</f>
        <v/>
      </c>
      <c r="AF395" s="22" t="str">
        <f>IF(ISERROR(VLOOKUP('Choose Housekeeping Genes'!$C10,Calculations!$C$388:$M$771,8,0)),"",VLOOKUP('Choose Housekeeping Genes'!$C10,Calculations!$C$388:$M$771,8,0))</f>
        <v/>
      </c>
      <c r="AG395" s="22" t="str">
        <f>IF(ISERROR(VLOOKUP('Choose Housekeeping Genes'!$C10,Calculations!$C$388:$M$771,9,0)),"",VLOOKUP('Choose Housekeeping Genes'!$C10,Calculations!$C$388:$M$771,9,0))</f>
        <v/>
      </c>
      <c r="AH395" s="22" t="str">
        <f>IF(ISERROR(VLOOKUP('Choose Housekeeping Genes'!$C10,Calculations!$C$388:$M$771,10,0)),"",VLOOKUP('Choose Housekeeping Genes'!$C10,Calculations!$C$388:$M$771,10,0))</f>
        <v/>
      </c>
      <c r="AI395" s="22" t="str">
        <f>IF(ISERROR(VLOOKUP('Choose Housekeeping Genes'!$C10,Calculations!$C$388:$M$771,11,0)),"",VLOOKUP('Choose Housekeeping Genes'!$C10,Calculations!$C$388:$M$771,11,0))</f>
        <v/>
      </c>
      <c r="AJ395" s="22" t="str">
        <f>IF(ISERROR(VLOOKUP('Choose Housekeeping Genes'!$C10,Calculations!$C$388:$Y$771,14,0)),"",VLOOKUP('Choose Housekeeping Genes'!$C10,Calculations!$C$388:$Y$771,14,0))</f>
        <v/>
      </c>
      <c r="AK395" s="22" t="str">
        <f>IF(ISERROR(VLOOKUP('Choose Housekeeping Genes'!$C10,Calculations!$C$388:$Y$771,15,0)),"",VLOOKUP('Choose Housekeeping Genes'!$C10,Calculations!$C$388:$Y$771,15,0))</f>
        <v/>
      </c>
      <c r="AL395" s="22" t="str">
        <f>IF(ISERROR(VLOOKUP('Choose Housekeeping Genes'!$C10,Calculations!$C$388:$Y$771,16,0)),"",VLOOKUP('Choose Housekeeping Genes'!$C10,Calculations!$C$388:$Y$771,16,0))</f>
        <v/>
      </c>
      <c r="AM395" s="22" t="str">
        <f>IF(ISERROR(VLOOKUP('Choose Housekeeping Genes'!$C10,Calculations!$C$388:$Y$771,17,0)),"",VLOOKUP('Choose Housekeeping Genes'!$C10,Calculations!$C$388:$Y$771,17,0))</f>
        <v/>
      </c>
      <c r="AN395" s="22" t="str">
        <f>IF(ISERROR(VLOOKUP('Choose Housekeeping Genes'!$C10,Calculations!$C$388:$Y$771,18,0)),"",VLOOKUP('Choose Housekeeping Genes'!$C10,Calculations!$C$388:$Y$771,18,0))</f>
        <v/>
      </c>
      <c r="AO395" s="22" t="str">
        <f>IF(ISERROR(VLOOKUP('Choose Housekeeping Genes'!$C10,Calculations!$C$388:$Y$771,19,0)),"",VLOOKUP('Choose Housekeeping Genes'!$C10,Calculations!$C$388:$Y$771,19,0))</f>
        <v/>
      </c>
      <c r="AP395" s="22" t="str">
        <f>IF(ISERROR(VLOOKUP('Choose Housekeeping Genes'!$C10,Calculations!$C$388:$Y$771,20,0)),"",VLOOKUP('Choose Housekeeping Genes'!$C10,Calculations!$C$388:$Y$771,20,0))</f>
        <v/>
      </c>
      <c r="AQ395" s="22" t="str">
        <f>IF(ISERROR(VLOOKUP('Choose Housekeeping Genes'!$C10,Calculations!$C$388:$Y$771,21,0)),"",VLOOKUP('Choose Housekeeping Genes'!$C10,Calculations!$C$388:$Y$771,21,0))</f>
        <v/>
      </c>
      <c r="AR395" s="22" t="str">
        <f>IF(ISERROR(VLOOKUP('Choose Housekeeping Genes'!$C10,Calculations!$C$388:$Y$771,22,0)),"",VLOOKUP('Choose Housekeeping Genes'!$C10,Calculations!$C$388:$Y$771,22,0))</f>
        <v/>
      </c>
      <c r="AS395" s="22" t="str">
        <f>IF(ISERROR(VLOOKUP('Choose Housekeeping Genes'!$C10,Calculations!$C$388:$Y$771,23,0)),"",VLOOKUP('Choose Housekeeping Genes'!$C10,Calculations!$C$388:$Y$771,23,0))</f>
        <v/>
      </c>
      <c r="AT395" s="36" t="str">
        <f t="shared" si="282"/>
        <v/>
      </c>
      <c r="AU395" s="36" t="str">
        <f t="shared" si="283"/>
        <v/>
      </c>
      <c r="AV395" s="36" t="str">
        <f t="shared" si="284"/>
        <v/>
      </c>
      <c r="AW395" s="36" t="str">
        <f t="shared" si="285"/>
        <v/>
      </c>
      <c r="AX395" s="36" t="str">
        <f t="shared" si="286"/>
        <v/>
      </c>
      <c r="AY395" s="36" t="str">
        <f t="shared" si="287"/>
        <v/>
      </c>
      <c r="AZ395" s="36" t="str">
        <f t="shared" si="288"/>
        <v/>
      </c>
      <c r="BA395" s="36" t="str">
        <f t="shared" si="289"/>
        <v/>
      </c>
      <c r="BB395" s="36" t="str">
        <f t="shared" si="290"/>
        <v/>
      </c>
      <c r="BC395" s="36" t="str">
        <f t="shared" si="291"/>
        <v/>
      </c>
      <c r="BD395" s="36" t="str">
        <f t="shared" si="292"/>
        <v/>
      </c>
      <c r="BE395" s="36" t="str">
        <f t="shared" si="293"/>
        <v/>
      </c>
      <c r="BF395" s="36" t="str">
        <f t="shared" si="294"/>
        <v/>
      </c>
      <c r="BG395" s="36" t="str">
        <f t="shared" si="295"/>
        <v/>
      </c>
      <c r="BH395" s="36" t="str">
        <f t="shared" si="296"/>
        <v/>
      </c>
      <c r="BI395" s="36" t="str">
        <f t="shared" si="297"/>
        <v/>
      </c>
      <c r="BJ395" s="36" t="str">
        <f t="shared" si="298"/>
        <v/>
      </c>
      <c r="BK395" s="36" t="str">
        <f t="shared" si="299"/>
        <v/>
      </c>
      <c r="BL395" s="36" t="str">
        <f t="shared" si="300"/>
        <v/>
      </c>
      <c r="BM395" s="36" t="str">
        <f t="shared" si="301"/>
        <v/>
      </c>
      <c r="BN395" s="38" t="e">
        <f t="shared" si="260"/>
        <v>#DIV/0!</v>
      </c>
      <c r="BO395" s="38" t="e">
        <f t="shared" si="261"/>
        <v>#DIV/0!</v>
      </c>
      <c r="BP395" s="39" t="str">
        <f t="shared" si="262"/>
        <v/>
      </c>
      <c r="BQ395" s="39" t="str">
        <f t="shared" si="263"/>
        <v/>
      </c>
      <c r="BR395" s="39" t="str">
        <f t="shared" si="264"/>
        <v/>
      </c>
      <c r="BS395" s="39" t="str">
        <f t="shared" si="265"/>
        <v/>
      </c>
      <c r="BT395" s="39" t="str">
        <f t="shared" si="266"/>
        <v/>
      </c>
      <c r="BU395" s="39" t="str">
        <f t="shared" si="267"/>
        <v/>
      </c>
      <c r="BV395" s="39" t="str">
        <f t="shared" si="268"/>
        <v/>
      </c>
      <c r="BW395" s="39" t="str">
        <f t="shared" si="269"/>
        <v/>
      </c>
      <c r="BX395" s="39" t="str">
        <f t="shared" si="270"/>
        <v/>
      </c>
      <c r="BY395" s="39" t="str">
        <f t="shared" si="271"/>
        <v/>
      </c>
      <c r="BZ395" s="39" t="str">
        <f t="shared" si="272"/>
        <v/>
      </c>
      <c r="CA395" s="39" t="str">
        <f t="shared" si="273"/>
        <v/>
      </c>
      <c r="CB395" s="39" t="str">
        <f t="shared" si="274"/>
        <v/>
      </c>
      <c r="CC395" s="39" t="str">
        <f t="shared" si="275"/>
        <v/>
      </c>
      <c r="CD395" s="39" t="str">
        <f t="shared" si="276"/>
        <v/>
      </c>
      <c r="CE395" s="39" t="str">
        <f t="shared" si="277"/>
        <v/>
      </c>
      <c r="CF395" s="39" t="str">
        <f t="shared" si="278"/>
        <v/>
      </c>
      <c r="CG395" s="39" t="str">
        <f t="shared" si="279"/>
        <v/>
      </c>
      <c r="CH395" s="39" t="str">
        <f t="shared" si="280"/>
        <v/>
      </c>
      <c r="CI395" s="39" t="str">
        <f t="shared" si="281"/>
        <v/>
      </c>
    </row>
    <row r="396" spans="1:87">
      <c r="A396" s="18"/>
      <c r="B396" s="15" t="str">
        <f>'Gene Table'!E395</f>
        <v>hsa-miR-184</v>
      </c>
      <c r="C396" s="15" t="str">
        <f>'Gene Table'!B395</f>
        <v>A09</v>
      </c>
      <c r="D396" s="16" t="str">
        <f>IF(SUM('Test Sample Data'!D$3:D$98)&gt;10,IF(AND(ISNUMBER('Test Sample Data'!D395),'Test Sample Data'!D395&lt;$B$1,'Test Sample Data'!D395&gt;0),'Test Sample Data'!D395,$B$1),"")</f>
        <v/>
      </c>
      <c r="E396" s="17" t="str">
        <f>IF(SUM('Test Sample Data'!E$3:E$98)&gt;10,IF(AND(ISNUMBER('Test Sample Data'!E395),'Test Sample Data'!E395&lt;$B$1,'Test Sample Data'!E395&gt;0),'Test Sample Data'!E395,$B$1),"")</f>
        <v/>
      </c>
      <c r="F396" s="17" t="str">
        <f>IF(SUM('Test Sample Data'!F$3:F$98)&gt;10,IF(AND(ISNUMBER('Test Sample Data'!F395),'Test Sample Data'!F395&lt;$B$1,'Test Sample Data'!F395&gt;0),'Test Sample Data'!F395,$B$1),"")</f>
        <v/>
      </c>
      <c r="G396" s="17" t="str">
        <f>IF(SUM('Test Sample Data'!G$3:G$98)&gt;10,IF(AND(ISNUMBER('Test Sample Data'!G395),'Test Sample Data'!G395&lt;$B$1,'Test Sample Data'!G395&gt;0),'Test Sample Data'!G395,$B$1),"")</f>
        <v/>
      </c>
      <c r="H396" s="17" t="str">
        <f>IF(SUM('Test Sample Data'!H$3:H$98)&gt;10,IF(AND(ISNUMBER('Test Sample Data'!H395),'Test Sample Data'!H395&lt;$B$1,'Test Sample Data'!H395&gt;0),'Test Sample Data'!H395,$B$1),"")</f>
        <v/>
      </c>
      <c r="I396" s="17" t="str">
        <f>IF(SUM('Test Sample Data'!I$3:I$98)&gt;10,IF(AND(ISNUMBER('Test Sample Data'!I395),'Test Sample Data'!I395&lt;$B$1,'Test Sample Data'!I395&gt;0),'Test Sample Data'!I395,$B$1),"")</f>
        <v/>
      </c>
      <c r="J396" s="17" t="str">
        <f>IF(SUM('Test Sample Data'!J$3:J$98)&gt;10,IF(AND(ISNUMBER('Test Sample Data'!J395),'Test Sample Data'!J395&lt;$B$1,'Test Sample Data'!J395&gt;0),'Test Sample Data'!J395,$B$1),"")</f>
        <v/>
      </c>
      <c r="K396" s="17" t="str">
        <f>IF(SUM('Test Sample Data'!K$3:K$98)&gt;10,IF(AND(ISNUMBER('Test Sample Data'!K395),'Test Sample Data'!K395&lt;$B$1,'Test Sample Data'!K395&gt;0),'Test Sample Data'!K395,$B$1),"")</f>
        <v/>
      </c>
      <c r="L396" s="17" t="str">
        <f>IF(SUM('Test Sample Data'!L$3:L$98)&gt;10,IF(AND(ISNUMBER('Test Sample Data'!L395),'Test Sample Data'!L395&lt;$B$1,'Test Sample Data'!L395&gt;0),'Test Sample Data'!L395,$B$1),"")</f>
        <v/>
      </c>
      <c r="M396" s="17" t="str">
        <f>IF(SUM('Test Sample Data'!M$3:M$98)&gt;10,IF(AND(ISNUMBER('Test Sample Data'!M395),'Test Sample Data'!M395&lt;$B$1,'Test Sample Data'!M395&gt;0),'Test Sample Data'!M395,$B$1),"")</f>
        <v/>
      </c>
      <c r="N396" s="17" t="str">
        <f>'Gene Table'!E395</f>
        <v>hsa-miR-184</v>
      </c>
      <c r="O396" s="17" t="str">
        <f>'Gene Table'!B395</f>
        <v>A09</v>
      </c>
      <c r="P396" s="17" t="str">
        <f>IF(SUM('Control Sample Data'!D$3:D$98)&gt;10,IF(AND(ISNUMBER('Control Sample Data'!D395),'Control Sample Data'!D395&lt;$B$1,'Control Sample Data'!D395&gt;0),'Control Sample Data'!D395,$B$1),"")</f>
        <v/>
      </c>
      <c r="Q396" s="17" t="str">
        <f>IF(SUM('Control Sample Data'!E$3:E$98)&gt;10,IF(AND(ISNUMBER('Control Sample Data'!E395),'Control Sample Data'!E395&lt;$B$1,'Control Sample Data'!E395&gt;0),'Control Sample Data'!E395,$B$1),"")</f>
        <v/>
      </c>
      <c r="R396" s="17" t="str">
        <f>IF(SUM('Control Sample Data'!F$3:F$98)&gt;10,IF(AND(ISNUMBER('Control Sample Data'!F395),'Control Sample Data'!F395&lt;$B$1,'Control Sample Data'!F395&gt;0),'Control Sample Data'!F395,$B$1),"")</f>
        <v/>
      </c>
      <c r="S396" s="17" t="str">
        <f>IF(SUM('Control Sample Data'!G$3:G$98)&gt;10,IF(AND(ISNUMBER('Control Sample Data'!G395),'Control Sample Data'!G395&lt;$B$1,'Control Sample Data'!G395&gt;0),'Control Sample Data'!G395,$B$1),"")</f>
        <v/>
      </c>
      <c r="T396" s="17" t="str">
        <f>IF(SUM('Control Sample Data'!H$3:H$98)&gt;10,IF(AND(ISNUMBER('Control Sample Data'!H395),'Control Sample Data'!H395&lt;$B$1,'Control Sample Data'!H395&gt;0),'Control Sample Data'!H395,$B$1),"")</f>
        <v/>
      </c>
      <c r="U396" s="17" t="str">
        <f>IF(SUM('Control Sample Data'!I$3:I$98)&gt;10,IF(AND(ISNUMBER('Control Sample Data'!I395),'Control Sample Data'!I395&lt;$B$1,'Control Sample Data'!I395&gt;0),'Control Sample Data'!I395,$B$1),"")</f>
        <v/>
      </c>
      <c r="V396" s="17" t="str">
        <f>IF(SUM('Control Sample Data'!J$3:J$98)&gt;10,IF(AND(ISNUMBER('Control Sample Data'!J395),'Control Sample Data'!J395&lt;$B$1,'Control Sample Data'!J395&gt;0),'Control Sample Data'!J395,$B$1),"")</f>
        <v/>
      </c>
      <c r="W396" s="17" t="str">
        <f>IF(SUM('Control Sample Data'!K$3:K$98)&gt;10,IF(AND(ISNUMBER('Control Sample Data'!K395),'Control Sample Data'!K395&lt;$B$1,'Control Sample Data'!K395&gt;0),'Control Sample Data'!K395,$B$1),"")</f>
        <v/>
      </c>
      <c r="X396" s="17" t="str">
        <f>IF(SUM('Control Sample Data'!L$3:L$98)&gt;10,IF(AND(ISNUMBER('Control Sample Data'!L395),'Control Sample Data'!L395&lt;$B$1,'Control Sample Data'!L395&gt;0),'Control Sample Data'!L395,$B$1),"")</f>
        <v/>
      </c>
      <c r="Y396" s="17" t="str">
        <f>IF(SUM('Control Sample Data'!M$3:M$98)&gt;10,IF(AND(ISNUMBER('Control Sample Data'!M395),'Control Sample Data'!M395&lt;$B$1,'Control Sample Data'!M395&gt;0),'Control Sample Data'!M395,$B$1),"")</f>
        <v/>
      </c>
      <c r="Z396" s="22" t="str">
        <f>IF(ISERROR(VLOOKUP('Choose Housekeeping Genes'!$C11,Calculations!$C$388:$M$771,2,0)),"",VLOOKUP('Choose Housekeeping Genes'!$C11,Calculations!$C$388:$M$771,2,0))</f>
        <v/>
      </c>
      <c r="AA396" s="22" t="str">
        <f>IF(ISERROR(VLOOKUP('Choose Housekeeping Genes'!$C11,Calculations!$C$388:$M$771,3,0)),"",VLOOKUP('Choose Housekeeping Genes'!$C11,Calculations!$C$388:$M$771,3,0))</f>
        <v/>
      </c>
      <c r="AB396" s="22" t="str">
        <f>IF(ISERROR(VLOOKUP('Choose Housekeeping Genes'!$C11,Calculations!$C$388:$M$771,4,0)),"",VLOOKUP('Choose Housekeeping Genes'!$C11,Calculations!$C$388:$M$771,4,0))</f>
        <v/>
      </c>
      <c r="AC396" s="22" t="str">
        <f>IF(ISERROR(VLOOKUP('Choose Housekeeping Genes'!$C11,Calculations!$C$388:$M$771,5,0)),"",VLOOKUP('Choose Housekeeping Genes'!$C11,Calculations!$C$388:$M$771,5,0))</f>
        <v/>
      </c>
      <c r="AD396" s="22" t="str">
        <f>IF(ISERROR(VLOOKUP('Choose Housekeeping Genes'!$C11,Calculations!$C$388:$M$771,6,0)),"",VLOOKUP('Choose Housekeeping Genes'!$C11,Calculations!$C$388:$M$771,6,0))</f>
        <v/>
      </c>
      <c r="AE396" s="22" t="str">
        <f>IF(ISERROR(VLOOKUP('Choose Housekeeping Genes'!$C11,Calculations!$C$388:$M$771,7,0)),"",VLOOKUP('Choose Housekeeping Genes'!$C11,Calculations!$C$388:$M$771,7,0))</f>
        <v/>
      </c>
      <c r="AF396" s="22" t="str">
        <f>IF(ISERROR(VLOOKUP('Choose Housekeeping Genes'!$C11,Calculations!$C$388:$M$771,8,0)),"",VLOOKUP('Choose Housekeeping Genes'!$C11,Calculations!$C$388:$M$771,8,0))</f>
        <v/>
      </c>
      <c r="AG396" s="22" t="str">
        <f>IF(ISERROR(VLOOKUP('Choose Housekeeping Genes'!$C11,Calculations!$C$388:$M$771,9,0)),"",VLOOKUP('Choose Housekeeping Genes'!$C11,Calculations!$C$388:$M$771,9,0))</f>
        <v/>
      </c>
      <c r="AH396" s="22" t="str">
        <f>IF(ISERROR(VLOOKUP('Choose Housekeeping Genes'!$C11,Calculations!$C$388:$M$771,10,0)),"",VLOOKUP('Choose Housekeeping Genes'!$C11,Calculations!$C$388:$M$771,10,0))</f>
        <v/>
      </c>
      <c r="AI396" s="22" t="str">
        <f>IF(ISERROR(VLOOKUP('Choose Housekeeping Genes'!$C11,Calculations!$C$388:$M$771,11,0)),"",VLOOKUP('Choose Housekeeping Genes'!$C11,Calculations!$C$388:$M$771,11,0))</f>
        <v/>
      </c>
      <c r="AJ396" s="22" t="str">
        <f>IF(ISERROR(VLOOKUP('Choose Housekeeping Genes'!$C11,Calculations!$C$388:$Y$771,14,0)),"",VLOOKUP('Choose Housekeeping Genes'!$C11,Calculations!$C$388:$Y$771,14,0))</f>
        <v/>
      </c>
      <c r="AK396" s="22" t="str">
        <f>IF(ISERROR(VLOOKUP('Choose Housekeeping Genes'!$C11,Calculations!$C$388:$Y$771,15,0)),"",VLOOKUP('Choose Housekeeping Genes'!$C11,Calculations!$C$388:$Y$771,15,0))</f>
        <v/>
      </c>
      <c r="AL396" s="22" t="str">
        <f>IF(ISERROR(VLOOKUP('Choose Housekeeping Genes'!$C11,Calculations!$C$388:$Y$771,16,0)),"",VLOOKUP('Choose Housekeeping Genes'!$C11,Calculations!$C$388:$Y$771,16,0))</f>
        <v/>
      </c>
      <c r="AM396" s="22" t="str">
        <f>IF(ISERROR(VLOOKUP('Choose Housekeeping Genes'!$C11,Calculations!$C$388:$Y$771,17,0)),"",VLOOKUP('Choose Housekeeping Genes'!$C11,Calculations!$C$388:$Y$771,17,0))</f>
        <v/>
      </c>
      <c r="AN396" s="22" t="str">
        <f>IF(ISERROR(VLOOKUP('Choose Housekeeping Genes'!$C11,Calculations!$C$388:$Y$771,18,0)),"",VLOOKUP('Choose Housekeeping Genes'!$C11,Calculations!$C$388:$Y$771,18,0))</f>
        <v/>
      </c>
      <c r="AO396" s="22" t="str">
        <f>IF(ISERROR(VLOOKUP('Choose Housekeeping Genes'!$C11,Calculations!$C$388:$Y$771,19,0)),"",VLOOKUP('Choose Housekeeping Genes'!$C11,Calculations!$C$388:$Y$771,19,0))</f>
        <v/>
      </c>
      <c r="AP396" s="22" t="str">
        <f>IF(ISERROR(VLOOKUP('Choose Housekeeping Genes'!$C11,Calculations!$C$388:$Y$771,20,0)),"",VLOOKUP('Choose Housekeeping Genes'!$C11,Calculations!$C$388:$Y$771,20,0))</f>
        <v/>
      </c>
      <c r="AQ396" s="22" t="str">
        <f>IF(ISERROR(VLOOKUP('Choose Housekeeping Genes'!$C11,Calculations!$C$388:$Y$771,21,0)),"",VLOOKUP('Choose Housekeeping Genes'!$C11,Calculations!$C$388:$Y$771,21,0))</f>
        <v/>
      </c>
      <c r="AR396" s="22" t="str">
        <f>IF(ISERROR(VLOOKUP('Choose Housekeeping Genes'!$C11,Calculations!$C$388:$Y$771,22,0)),"",VLOOKUP('Choose Housekeeping Genes'!$C11,Calculations!$C$388:$Y$771,22,0))</f>
        <v/>
      </c>
      <c r="AS396" s="22" t="str">
        <f>IF(ISERROR(VLOOKUP('Choose Housekeeping Genes'!$C11,Calculations!$C$388:$Y$771,23,0)),"",VLOOKUP('Choose Housekeeping Genes'!$C11,Calculations!$C$388:$Y$771,23,0))</f>
        <v/>
      </c>
      <c r="AT396" s="36" t="str">
        <f t="shared" si="282"/>
        <v/>
      </c>
      <c r="AU396" s="36" t="str">
        <f t="shared" si="283"/>
        <v/>
      </c>
      <c r="AV396" s="36" t="str">
        <f t="shared" si="284"/>
        <v/>
      </c>
      <c r="AW396" s="36" t="str">
        <f t="shared" si="285"/>
        <v/>
      </c>
      <c r="AX396" s="36" t="str">
        <f t="shared" si="286"/>
        <v/>
      </c>
      <c r="AY396" s="36" t="str">
        <f t="shared" si="287"/>
        <v/>
      </c>
      <c r="AZ396" s="36" t="str">
        <f t="shared" si="288"/>
        <v/>
      </c>
      <c r="BA396" s="36" t="str">
        <f t="shared" si="289"/>
        <v/>
      </c>
      <c r="BB396" s="36" t="str">
        <f t="shared" si="290"/>
        <v/>
      </c>
      <c r="BC396" s="36" t="str">
        <f t="shared" si="291"/>
        <v/>
      </c>
      <c r="BD396" s="36" t="str">
        <f t="shared" si="292"/>
        <v/>
      </c>
      <c r="BE396" s="36" t="str">
        <f t="shared" si="293"/>
        <v/>
      </c>
      <c r="BF396" s="36" t="str">
        <f t="shared" si="294"/>
        <v/>
      </c>
      <c r="BG396" s="36" t="str">
        <f t="shared" si="295"/>
        <v/>
      </c>
      <c r="BH396" s="36" t="str">
        <f t="shared" si="296"/>
        <v/>
      </c>
      <c r="BI396" s="36" t="str">
        <f t="shared" si="297"/>
        <v/>
      </c>
      <c r="BJ396" s="36" t="str">
        <f t="shared" si="298"/>
        <v/>
      </c>
      <c r="BK396" s="36" t="str">
        <f t="shared" si="299"/>
        <v/>
      </c>
      <c r="BL396" s="36" t="str">
        <f t="shared" si="300"/>
        <v/>
      </c>
      <c r="BM396" s="36" t="str">
        <f t="shared" si="301"/>
        <v/>
      </c>
      <c r="BN396" s="38" t="e">
        <f t="shared" si="260"/>
        <v>#DIV/0!</v>
      </c>
      <c r="BO396" s="38" t="e">
        <f t="shared" si="261"/>
        <v>#DIV/0!</v>
      </c>
      <c r="BP396" s="39" t="str">
        <f t="shared" si="262"/>
        <v/>
      </c>
      <c r="BQ396" s="39" t="str">
        <f t="shared" si="263"/>
        <v/>
      </c>
      <c r="BR396" s="39" t="str">
        <f t="shared" si="264"/>
        <v/>
      </c>
      <c r="BS396" s="39" t="str">
        <f t="shared" si="265"/>
        <v/>
      </c>
      <c r="BT396" s="39" t="str">
        <f t="shared" si="266"/>
        <v/>
      </c>
      <c r="BU396" s="39" t="str">
        <f t="shared" si="267"/>
        <v/>
      </c>
      <c r="BV396" s="39" t="str">
        <f t="shared" si="268"/>
        <v/>
      </c>
      <c r="BW396" s="39" t="str">
        <f t="shared" si="269"/>
        <v/>
      </c>
      <c r="BX396" s="39" t="str">
        <f t="shared" si="270"/>
        <v/>
      </c>
      <c r="BY396" s="39" t="str">
        <f t="shared" si="271"/>
        <v/>
      </c>
      <c r="BZ396" s="39" t="str">
        <f t="shared" si="272"/>
        <v/>
      </c>
      <c r="CA396" s="39" t="str">
        <f t="shared" si="273"/>
        <v/>
      </c>
      <c r="CB396" s="39" t="str">
        <f t="shared" si="274"/>
        <v/>
      </c>
      <c r="CC396" s="39" t="str">
        <f t="shared" si="275"/>
        <v/>
      </c>
      <c r="CD396" s="39" t="str">
        <f t="shared" si="276"/>
        <v/>
      </c>
      <c r="CE396" s="39" t="str">
        <f t="shared" si="277"/>
        <v/>
      </c>
      <c r="CF396" s="39" t="str">
        <f t="shared" si="278"/>
        <v/>
      </c>
      <c r="CG396" s="39" t="str">
        <f t="shared" si="279"/>
        <v/>
      </c>
      <c r="CH396" s="39" t="str">
        <f t="shared" si="280"/>
        <v/>
      </c>
      <c r="CI396" s="39" t="str">
        <f t="shared" si="281"/>
        <v/>
      </c>
    </row>
    <row r="397" spans="1:87">
      <c r="A397" s="18"/>
      <c r="B397" s="15" t="str">
        <f>'Gene Table'!E396</f>
        <v>hsa-miR-1229</v>
      </c>
      <c r="C397" s="15" t="str">
        <f>'Gene Table'!B396</f>
        <v>A10</v>
      </c>
      <c r="D397" s="16" t="str">
        <f>IF(SUM('Test Sample Data'!D$3:D$98)&gt;10,IF(AND(ISNUMBER('Test Sample Data'!D396),'Test Sample Data'!D396&lt;$B$1,'Test Sample Data'!D396&gt;0),'Test Sample Data'!D396,$B$1),"")</f>
        <v/>
      </c>
      <c r="E397" s="17" t="str">
        <f>IF(SUM('Test Sample Data'!E$3:E$98)&gt;10,IF(AND(ISNUMBER('Test Sample Data'!E396),'Test Sample Data'!E396&lt;$B$1,'Test Sample Data'!E396&gt;0),'Test Sample Data'!E396,$B$1),"")</f>
        <v/>
      </c>
      <c r="F397" s="17" t="str">
        <f>IF(SUM('Test Sample Data'!F$3:F$98)&gt;10,IF(AND(ISNUMBER('Test Sample Data'!F396),'Test Sample Data'!F396&lt;$B$1,'Test Sample Data'!F396&gt;0),'Test Sample Data'!F396,$B$1),"")</f>
        <v/>
      </c>
      <c r="G397" s="17" t="str">
        <f>IF(SUM('Test Sample Data'!G$3:G$98)&gt;10,IF(AND(ISNUMBER('Test Sample Data'!G396),'Test Sample Data'!G396&lt;$B$1,'Test Sample Data'!G396&gt;0),'Test Sample Data'!G396,$B$1),"")</f>
        <v/>
      </c>
      <c r="H397" s="17" t="str">
        <f>IF(SUM('Test Sample Data'!H$3:H$98)&gt;10,IF(AND(ISNUMBER('Test Sample Data'!H396),'Test Sample Data'!H396&lt;$B$1,'Test Sample Data'!H396&gt;0),'Test Sample Data'!H396,$B$1),"")</f>
        <v/>
      </c>
      <c r="I397" s="17" t="str">
        <f>IF(SUM('Test Sample Data'!I$3:I$98)&gt;10,IF(AND(ISNUMBER('Test Sample Data'!I396),'Test Sample Data'!I396&lt;$B$1,'Test Sample Data'!I396&gt;0),'Test Sample Data'!I396,$B$1),"")</f>
        <v/>
      </c>
      <c r="J397" s="17" t="str">
        <f>IF(SUM('Test Sample Data'!J$3:J$98)&gt;10,IF(AND(ISNUMBER('Test Sample Data'!J396),'Test Sample Data'!J396&lt;$B$1,'Test Sample Data'!J396&gt;0),'Test Sample Data'!J396,$B$1),"")</f>
        <v/>
      </c>
      <c r="K397" s="17" t="str">
        <f>IF(SUM('Test Sample Data'!K$3:K$98)&gt;10,IF(AND(ISNUMBER('Test Sample Data'!K396),'Test Sample Data'!K396&lt;$B$1,'Test Sample Data'!K396&gt;0),'Test Sample Data'!K396,$B$1),"")</f>
        <v/>
      </c>
      <c r="L397" s="17" t="str">
        <f>IF(SUM('Test Sample Data'!L$3:L$98)&gt;10,IF(AND(ISNUMBER('Test Sample Data'!L396),'Test Sample Data'!L396&lt;$B$1,'Test Sample Data'!L396&gt;0),'Test Sample Data'!L396,$B$1),"")</f>
        <v/>
      </c>
      <c r="M397" s="17" t="str">
        <f>IF(SUM('Test Sample Data'!M$3:M$98)&gt;10,IF(AND(ISNUMBER('Test Sample Data'!M396),'Test Sample Data'!M396&lt;$B$1,'Test Sample Data'!M396&gt;0),'Test Sample Data'!M396,$B$1),"")</f>
        <v/>
      </c>
      <c r="N397" s="17" t="str">
        <f>'Gene Table'!E396</f>
        <v>hsa-miR-1229</v>
      </c>
      <c r="O397" s="17" t="str">
        <f>'Gene Table'!B396</f>
        <v>A10</v>
      </c>
      <c r="P397" s="17" t="str">
        <f>IF(SUM('Control Sample Data'!D$3:D$98)&gt;10,IF(AND(ISNUMBER('Control Sample Data'!D396),'Control Sample Data'!D396&lt;$B$1,'Control Sample Data'!D396&gt;0),'Control Sample Data'!D396,$B$1),"")</f>
        <v/>
      </c>
      <c r="Q397" s="17" t="str">
        <f>IF(SUM('Control Sample Data'!E$3:E$98)&gt;10,IF(AND(ISNUMBER('Control Sample Data'!E396),'Control Sample Data'!E396&lt;$B$1,'Control Sample Data'!E396&gt;0),'Control Sample Data'!E396,$B$1),"")</f>
        <v/>
      </c>
      <c r="R397" s="17" t="str">
        <f>IF(SUM('Control Sample Data'!F$3:F$98)&gt;10,IF(AND(ISNUMBER('Control Sample Data'!F396),'Control Sample Data'!F396&lt;$B$1,'Control Sample Data'!F396&gt;0),'Control Sample Data'!F396,$B$1),"")</f>
        <v/>
      </c>
      <c r="S397" s="17" t="str">
        <f>IF(SUM('Control Sample Data'!G$3:G$98)&gt;10,IF(AND(ISNUMBER('Control Sample Data'!G396),'Control Sample Data'!G396&lt;$B$1,'Control Sample Data'!G396&gt;0),'Control Sample Data'!G396,$B$1),"")</f>
        <v/>
      </c>
      <c r="T397" s="17" t="str">
        <f>IF(SUM('Control Sample Data'!H$3:H$98)&gt;10,IF(AND(ISNUMBER('Control Sample Data'!H396),'Control Sample Data'!H396&lt;$B$1,'Control Sample Data'!H396&gt;0),'Control Sample Data'!H396,$B$1),"")</f>
        <v/>
      </c>
      <c r="U397" s="17" t="str">
        <f>IF(SUM('Control Sample Data'!I$3:I$98)&gt;10,IF(AND(ISNUMBER('Control Sample Data'!I396),'Control Sample Data'!I396&lt;$B$1,'Control Sample Data'!I396&gt;0),'Control Sample Data'!I396,$B$1),"")</f>
        <v/>
      </c>
      <c r="V397" s="17" t="str">
        <f>IF(SUM('Control Sample Data'!J$3:J$98)&gt;10,IF(AND(ISNUMBER('Control Sample Data'!J396),'Control Sample Data'!J396&lt;$B$1,'Control Sample Data'!J396&gt;0),'Control Sample Data'!J396,$B$1),"")</f>
        <v/>
      </c>
      <c r="W397" s="17" t="str">
        <f>IF(SUM('Control Sample Data'!K$3:K$98)&gt;10,IF(AND(ISNUMBER('Control Sample Data'!K396),'Control Sample Data'!K396&lt;$B$1,'Control Sample Data'!K396&gt;0),'Control Sample Data'!K396,$B$1),"")</f>
        <v/>
      </c>
      <c r="X397" s="17" t="str">
        <f>IF(SUM('Control Sample Data'!L$3:L$98)&gt;10,IF(AND(ISNUMBER('Control Sample Data'!L396),'Control Sample Data'!L396&lt;$B$1,'Control Sample Data'!L396&gt;0),'Control Sample Data'!L396,$B$1),"")</f>
        <v/>
      </c>
      <c r="Y397" s="17" t="str">
        <f>IF(SUM('Control Sample Data'!M$3:M$98)&gt;10,IF(AND(ISNUMBER('Control Sample Data'!M396),'Control Sample Data'!M396&lt;$B$1,'Control Sample Data'!M396&gt;0),'Control Sample Data'!M396,$B$1),"")</f>
        <v/>
      </c>
      <c r="Z397" s="22" t="str">
        <f>IF(ISERROR(VLOOKUP('Choose Housekeeping Genes'!$C12,Calculations!$C$388:$M$771,2,0)),"",VLOOKUP('Choose Housekeeping Genes'!$C12,Calculations!$C$388:$M$771,2,0))</f>
        <v/>
      </c>
      <c r="AA397" s="22" t="str">
        <f>IF(ISERROR(VLOOKUP('Choose Housekeeping Genes'!$C12,Calculations!$C$388:$M$771,3,0)),"",VLOOKUP('Choose Housekeeping Genes'!$C12,Calculations!$C$388:$M$771,3,0))</f>
        <v/>
      </c>
      <c r="AB397" s="22" t="str">
        <f>IF(ISERROR(VLOOKUP('Choose Housekeeping Genes'!$C12,Calculations!$C$388:$M$771,4,0)),"",VLOOKUP('Choose Housekeeping Genes'!$C12,Calculations!$C$388:$M$771,4,0))</f>
        <v/>
      </c>
      <c r="AC397" s="22" t="str">
        <f>IF(ISERROR(VLOOKUP('Choose Housekeeping Genes'!$C12,Calculations!$C$388:$M$771,5,0)),"",VLOOKUP('Choose Housekeeping Genes'!$C12,Calculations!$C$388:$M$771,5,0))</f>
        <v/>
      </c>
      <c r="AD397" s="22" t="str">
        <f>IF(ISERROR(VLOOKUP('Choose Housekeeping Genes'!$C12,Calculations!$C$388:$M$771,6,0)),"",VLOOKUP('Choose Housekeeping Genes'!$C12,Calculations!$C$388:$M$771,6,0))</f>
        <v/>
      </c>
      <c r="AE397" s="22" t="str">
        <f>IF(ISERROR(VLOOKUP('Choose Housekeeping Genes'!$C12,Calculations!$C$388:$M$771,7,0)),"",VLOOKUP('Choose Housekeeping Genes'!$C12,Calculations!$C$388:$M$771,7,0))</f>
        <v/>
      </c>
      <c r="AF397" s="22" t="str">
        <f>IF(ISERROR(VLOOKUP('Choose Housekeeping Genes'!$C12,Calculations!$C$388:$M$771,8,0)),"",VLOOKUP('Choose Housekeeping Genes'!$C12,Calculations!$C$388:$M$771,8,0))</f>
        <v/>
      </c>
      <c r="AG397" s="22" t="str">
        <f>IF(ISERROR(VLOOKUP('Choose Housekeeping Genes'!$C12,Calculations!$C$388:$M$771,9,0)),"",VLOOKUP('Choose Housekeeping Genes'!$C12,Calculations!$C$388:$M$771,9,0))</f>
        <v/>
      </c>
      <c r="AH397" s="22" t="str">
        <f>IF(ISERROR(VLOOKUP('Choose Housekeeping Genes'!$C12,Calculations!$C$388:$M$771,10,0)),"",VLOOKUP('Choose Housekeeping Genes'!$C12,Calculations!$C$388:$M$771,10,0))</f>
        <v/>
      </c>
      <c r="AI397" s="22" t="str">
        <f>IF(ISERROR(VLOOKUP('Choose Housekeeping Genes'!$C12,Calculations!$C$388:$M$771,11,0)),"",VLOOKUP('Choose Housekeeping Genes'!$C12,Calculations!$C$388:$M$771,11,0))</f>
        <v/>
      </c>
      <c r="AJ397" s="22" t="str">
        <f>IF(ISERROR(VLOOKUP('Choose Housekeeping Genes'!$C12,Calculations!$C$388:$Y$771,14,0)),"",VLOOKUP('Choose Housekeeping Genes'!$C12,Calculations!$C$388:$Y$771,14,0))</f>
        <v/>
      </c>
      <c r="AK397" s="22" t="str">
        <f>IF(ISERROR(VLOOKUP('Choose Housekeeping Genes'!$C12,Calculations!$C$388:$Y$771,15,0)),"",VLOOKUP('Choose Housekeeping Genes'!$C12,Calculations!$C$388:$Y$771,15,0))</f>
        <v/>
      </c>
      <c r="AL397" s="22" t="str">
        <f>IF(ISERROR(VLOOKUP('Choose Housekeeping Genes'!$C12,Calculations!$C$388:$Y$771,16,0)),"",VLOOKUP('Choose Housekeeping Genes'!$C12,Calculations!$C$388:$Y$771,16,0))</f>
        <v/>
      </c>
      <c r="AM397" s="22" t="str">
        <f>IF(ISERROR(VLOOKUP('Choose Housekeeping Genes'!$C12,Calculations!$C$388:$Y$771,17,0)),"",VLOOKUP('Choose Housekeeping Genes'!$C12,Calculations!$C$388:$Y$771,17,0))</f>
        <v/>
      </c>
      <c r="AN397" s="22" t="str">
        <f>IF(ISERROR(VLOOKUP('Choose Housekeeping Genes'!$C12,Calculations!$C$388:$Y$771,18,0)),"",VLOOKUP('Choose Housekeeping Genes'!$C12,Calculations!$C$388:$Y$771,18,0))</f>
        <v/>
      </c>
      <c r="AO397" s="22" t="str">
        <f>IF(ISERROR(VLOOKUP('Choose Housekeeping Genes'!$C12,Calculations!$C$388:$Y$771,19,0)),"",VLOOKUP('Choose Housekeeping Genes'!$C12,Calculations!$C$388:$Y$771,19,0))</f>
        <v/>
      </c>
      <c r="AP397" s="22" t="str">
        <f>IF(ISERROR(VLOOKUP('Choose Housekeeping Genes'!$C12,Calculations!$C$388:$Y$771,20,0)),"",VLOOKUP('Choose Housekeeping Genes'!$C12,Calculations!$C$388:$Y$771,20,0))</f>
        <v/>
      </c>
      <c r="AQ397" s="22" t="str">
        <f>IF(ISERROR(VLOOKUP('Choose Housekeeping Genes'!$C12,Calculations!$C$388:$Y$771,21,0)),"",VLOOKUP('Choose Housekeeping Genes'!$C12,Calculations!$C$388:$Y$771,21,0))</f>
        <v/>
      </c>
      <c r="AR397" s="22" t="str">
        <f>IF(ISERROR(VLOOKUP('Choose Housekeeping Genes'!$C12,Calculations!$C$388:$Y$771,22,0)),"",VLOOKUP('Choose Housekeeping Genes'!$C12,Calculations!$C$388:$Y$771,22,0))</f>
        <v/>
      </c>
      <c r="AS397" s="22" t="str">
        <f>IF(ISERROR(VLOOKUP('Choose Housekeeping Genes'!$C12,Calculations!$C$388:$Y$771,23,0)),"",VLOOKUP('Choose Housekeeping Genes'!$C12,Calculations!$C$388:$Y$771,23,0))</f>
        <v/>
      </c>
      <c r="AT397" s="36" t="str">
        <f t="shared" si="282"/>
        <v/>
      </c>
      <c r="AU397" s="36" t="str">
        <f t="shared" si="283"/>
        <v/>
      </c>
      <c r="AV397" s="36" t="str">
        <f t="shared" si="284"/>
        <v/>
      </c>
      <c r="AW397" s="36" t="str">
        <f t="shared" si="285"/>
        <v/>
      </c>
      <c r="AX397" s="36" t="str">
        <f t="shared" si="286"/>
        <v/>
      </c>
      <c r="AY397" s="36" t="str">
        <f t="shared" si="287"/>
        <v/>
      </c>
      <c r="AZ397" s="36" t="str">
        <f t="shared" si="288"/>
        <v/>
      </c>
      <c r="BA397" s="36" t="str">
        <f t="shared" si="289"/>
        <v/>
      </c>
      <c r="BB397" s="36" t="str">
        <f t="shared" si="290"/>
        <v/>
      </c>
      <c r="BC397" s="36" t="str">
        <f t="shared" si="291"/>
        <v/>
      </c>
      <c r="BD397" s="36" t="str">
        <f t="shared" si="292"/>
        <v/>
      </c>
      <c r="BE397" s="36" t="str">
        <f t="shared" si="293"/>
        <v/>
      </c>
      <c r="BF397" s="36" t="str">
        <f t="shared" si="294"/>
        <v/>
      </c>
      <c r="BG397" s="36" t="str">
        <f t="shared" si="295"/>
        <v/>
      </c>
      <c r="BH397" s="36" t="str">
        <f t="shared" si="296"/>
        <v/>
      </c>
      <c r="BI397" s="36" t="str">
        <f t="shared" si="297"/>
        <v/>
      </c>
      <c r="BJ397" s="36" t="str">
        <f t="shared" si="298"/>
        <v/>
      </c>
      <c r="BK397" s="36" t="str">
        <f t="shared" si="299"/>
        <v/>
      </c>
      <c r="BL397" s="36" t="str">
        <f t="shared" si="300"/>
        <v/>
      </c>
      <c r="BM397" s="36" t="str">
        <f t="shared" si="301"/>
        <v/>
      </c>
      <c r="BN397" s="38" t="e">
        <f t="shared" si="260"/>
        <v>#DIV/0!</v>
      </c>
      <c r="BO397" s="38" t="e">
        <f t="shared" si="261"/>
        <v>#DIV/0!</v>
      </c>
      <c r="BP397" s="39" t="str">
        <f t="shared" si="262"/>
        <v/>
      </c>
      <c r="BQ397" s="39" t="str">
        <f t="shared" si="263"/>
        <v/>
      </c>
      <c r="BR397" s="39" t="str">
        <f t="shared" si="264"/>
        <v/>
      </c>
      <c r="BS397" s="39" t="str">
        <f t="shared" si="265"/>
        <v/>
      </c>
      <c r="BT397" s="39" t="str">
        <f t="shared" si="266"/>
        <v/>
      </c>
      <c r="BU397" s="39" t="str">
        <f t="shared" si="267"/>
        <v/>
      </c>
      <c r="BV397" s="39" t="str">
        <f t="shared" si="268"/>
        <v/>
      </c>
      <c r="BW397" s="39" t="str">
        <f t="shared" si="269"/>
        <v/>
      </c>
      <c r="BX397" s="39" t="str">
        <f t="shared" si="270"/>
        <v/>
      </c>
      <c r="BY397" s="39" t="str">
        <f t="shared" si="271"/>
        <v/>
      </c>
      <c r="BZ397" s="39" t="str">
        <f t="shared" si="272"/>
        <v/>
      </c>
      <c r="CA397" s="39" t="str">
        <f t="shared" si="273"/>
        <v/>
      </c>
      <c r="CB397" s="39" t="str">
        <f t="shared" si="274"/>
        <v/>
      </c>
      <c r="CC397" s="39" t="str">
        <f t="shared" si="275"/>
        <v/>
      </c>
      <c r="CD397" s="39" t="str">
        <f t="shared" si="276"/>
        <v/>
      </c>
      <c r="CE397" s="39" t="str">
        <f t="shared" si="277"/>
        <v/>
      </c>
      <c r="CF397" s="39" t="str">
        <f t="shared" si="278"/>
        <v/>
      </c>
      <c r="CG397" s="39" t="str">
        <f t="shared" si="279"/>
        <v/>
      </c>
      <c r="CH397" s="39" t="str">
        <f t="shared" si="280"/>
        <v/>
      </c>
      <c r="CI397" s="39" t="str">
        <f t="shared" si="281"/>
        <v/>
      </c>
    </row>
    <row r="398" spans="1:87">
      <c r="A398" s="18"/>
      <c r="B398" s="15" t="str">
        <f>'Gene Table'!E397</f>
        <v>hsa-miR-493-3p</v>
      </c>
      <c r="C398" s="15" t="str">
        <f>'Gene Table'!B397</f>
        <v>A11</v>
      </c>
      <c r="D398" s="16" t="str">
        <f>IF(SUM('Test Sample Data'!D$3:D$98)&gt;10,IF(AND(ISNUMBER('Test Sample Data'!D397),'Test Sample Data'!D397&lt;$B$1,'Test Sample Data'!D397&gt;0),'Test Sample Data'!D397,$B$1),"")</f>
        <v/>
      </c>
      <c r="E398" s="17" t="str">
        <f>IF(SUM('Test Sample Data'!E$3:E$98)&gt;10,IF(AND(ISNUMBER('Test Sample Data'!E397),'Test Sample Data'!E397&lt;$B$1,'Test Sample Data'!E397&gt;0),'Test Sample Data'!E397,$B$1),"")</f>
        <v/>
      </c>
      <c r="F398" s="17" t="str">
        <f>IF(SUM('Test Sample Data'!F$3:F$98)&gt;10,IF(AND(ISNUMBER('Test Sample Data'!F397),'Test Sample Data'!F397&lt;$B$1,'Test Sample Data'!F397&gt;0),'Test Sample Data'!F397,$B$1),"")</f>
        <v/>
      </c>
      <c r="G398" s="17" t="str">
        <f>IF(SUM('Test Sample Data'!G$3:G$98)&gt;10,IF(AND(ISNUMBER('Test Sample Data'!G397),'Test Sample Data'!G397&lt;$B$1,'Test Sample Data'!G397&gt;0),'Test Sample Data'!G397,$B$1),"")</f>
        <v/>
      </c>
      <c r="H398" s="17" t="str">
        <f>IF(SUM('Test Sample Data'!H$3:H$98)&gt;10,IF(AND(ISNUMBER('Test Sample Data'!H397),'Test Sample Data'!H397&lt;$B$1,'Test Sample Data'!H397&gt;0),'Test Sample Data'!H397,$B$1),"")</f>
        <v/>
      </c>
      <c r="I398" s="17" t="str">
        <f>IF(SUM('Test Sample Data'!I$3:I$98)&gt;10,IF(AND(ISNUMBER('Test Sample Data'!I397),'Test Sample Data'!I397&lt;$B$1,'Test Sample Data'!I397&gt;0),'Test Sample Data'!I397,$B$1),"")</f>
        <v/>
      </c>
      <c r="J398" s="17" t="str">
        <f>IF(SUM('Test Sample Data'!J$3:J$98)&gt;10,IF(AND(ISNUMBER('Test Sample Data'!J397),'Test Sample Data'!J397&lt;$B$1,'Test Sample Data'!J397&gt;0),'Test Sample Data'!J397,$B$1),"")</f>
        <v/>
      </c>
      <c r="K398" s="17" t="str">
        <f>IF(SUM('Test Sample Data'!K$3:K$98)&gt;10,IF(AND(ISNUMBER('Test Sample Data'!K397),'Test Sample Data'!K397&lt;$B$1,'Test Sample Data'!K397&gt;0),'Test Sample Data'!K397,$B$1),"")</f>
        <v/>
      </c>
      <c r="L398" s="17" t="str">
        <f>IF(SUM('Test Sample Data'!L$3:L$98)&gt;10,IF(AND(ISNUMBER('Test Sample Data'!L397),'Test Sample Data'!L397&lt;$B$1,'Test Sample Data'!L397&gt;0),'Test Sample Data'!L397,$B$1),"")</f>
        <v/>
      </c>
      <c r="M398" s="17" t="str">
        <f>IF(SUM('Test Sample Data'!M$3:M$98)&gt;10,IF(AND(ISNUMBER('Test Sample Data'!M397),'Test Sample Data'!M397&lt;$B$1,'Test Sample Data'!M397&gt;0),'Test Sample Data'!M397,$B$1),"")</f>
        <v/>
      </c>
      <c r="N398" s="17" t="str">
        <f>'Gene Table'!E397</f>
        <v>hsa-miR-493-3p</v>
      </c>
      <c r="O398" s="17" t="str">
        <f>'Gene Table'!B397</f>
        <v>A11</v>
      </c>
      <c r="P398" s="17" t="str">
        <f>IF(SUM('Control Sample Data'!D$3:D$98)&gt;10,IF(AND(ISNUMBER('Control Sample Data'!D397),'Control Sample Data'!D397&lt;$B$1,'Control Sample Data'!D397&gt;0),'Control Sample Data'!D397,$B$1),"")</f>
        <v/>
      </c>
      <c r="Q398" s="17" t="str">
        <f>IF(SUM('Control Sample Data'!E$3:E$98)&gt;10,IF(AND(ISNUMBER('Control Sample Data'!E397),'Control Sample Data'!E397&lt;$B$1,'Control Sample Data'!E397&gt;0),'Control Sample Data'!E397,$B$1),"")</f>
        <v/>
      </c>
      <c r="R398" s="17" t="str">
        <f>IF(SUM('Control Sample Data'!F$3:F$98)&gt;10,IF(AND(ISNUMBER('Control Sample Data'!F397),'Control Sample Data'!F397&lt;$B$1,'Control Sample Data'!F397&gt;0),'Control Sample Data'!F397,$B$1),"")</f>
        <v/>
      </c>
      <c r="S398" s="17" t="str">
        <f>IF(SUM('Control Sample Data'!G$3:G$98)&gt;10,IF(AND(ISNUMBER('Control Sample Data'!G397),'Control Sample Data'!G397&lt;$B$1,'Control Sample Data'!G397&gt;0),'Control Sample Data'!G397,$B$1),"")</f>
        <v/>
      </c>
      <c r="T398" s="17" t="str">
        <f>IF(SUM('Control Sample Data'!H$3:H$98)&gt;10,IF(AND(ISNUMBER('Control Sample Data'!H397),'Control Sample Data'!H397&lt;$B$1,'Control Sample Data'!H397&gt;0),'Control Sample Data'!H397,$B$1),"")</f>
        <v/>
      </c>
      <c r="U398" s="17" t="str">
        <f>IF(SUM('Control Sample Data'!I$3:I$98)&gt;10,IF(AND(ISNUMBER('Control Sample Data'!I397),'Control Sample Data'!I397&lt;$B$1,'Control Sample Data'!I397&gt;0),'Control Sample Data'!I397,$B$1),"")</f>
        <v/>
      </c>
      <c r="V398" s="17" t="str">
        <f>IF(SUM('Control Sample Data'!J$3:J$98)&gt;10,IF(AND(ISNUMBER('Control Sample Data'!J397),'Control Sample Data'!J397&lt;$B$1,'Control Sample Data'!J397&gt;0),'Control Sample Data'!J397,$B$1),"")</f>
        <v/>
      </c>
      <c r="W398" s="17" t="str">
        <f>IF(SUM('Control Sample Data'!K$3:K$98)&gt;10,IF(AND(ISNUMBER('Control Sample Data'!K397),'Control Sample Data'!K397&lt;$B$1,'Control Sample Data'!K397&gt;0),'Control Sample Data'!K397,$B$1),"")</f>
        <v/>
      </c>
      <c r="X398" s="17" t="str">
        <f>IF(SUM('Control Sample Data'!L$3:L$98)&gt;10,IF(AND(ISNUMBER('Control Sample Data'!L397),'Control Sample Data'!L397&lt;$B$1,'Control Sample Data'!L397&gt;0),'Control Sample Data'!L397,$B$1),"")</f>
        <v/>
      </c>
      <c r="Y398" s="17" t="str">
        <f>IF(SUM('Control Sample Data'!M$3:M$98)&gt;10,IF(AND(ISNUMBER('Control Sample Data'!M397),'Control Sample Data'!M397&lt;$B$1,'Control Sample Data'!M397&gt;0),'Control Sample Data'!M397,$B$1),"")</f>
        <v/>
      </c>
      <c r="Z398" s="22" t="str">
        <f>IF(ISERROR(VLOOKUP('Choose Housekeeping Genes'!$C13,Calculations!$C$388:$M$771,2,0)),"",VLOOKUP('Choose Housekeeping Genes'!$C13,Calculations!$C$388:$M$771,2,0))</f>
        <v/>
      </c>
      <c r="AA398" s="22" t="str">
        <f>IF(ISERROR(VLOOKUP('Choose Housekeeping Genes'!$C13,Calculations!$C$388:$M$771,3,0)),"",VLOOKUP('Choose Housekeeping Genes'!$C13,Calculations!$C$388:$M$771,3,0))</f>
        <v/>
      </c>
      <c r="AB398" s="22" t="str">
        <f>IF(ISERROR(VLOOKUP('Choose Housekeeping Genes'!$C13,Calculations!$C$388:$M$771,4,0)),"",VLOOKUP('Choose Housekeeping Genes'!$C13,Calculations!$C$388:$M$771,4,0))</f>
        <v/>
      </c>
      <c r="AC398" s="22" t="str">
        <f>IF(ISERROR(VLOOKUP('Choose Housekeeping Genes'!$C13,Calculations!$C$388:$M$771,5,0)),"",VLOOKUP('Choose Housekeeping Genes'!$C13,Calculations!$C$388:$M$771,5,0))</f>
        <v/>
      </c>
      <c r="AD398" s="22" t="str">
        <f>IF(ISERROR(VLOOKUP('Choose Housekeeping Genes'!$C13,Calculations!$C$388:$M$771,6,0)),"",VLOOKUP('Choose Housekeeping Genes'!$C13,Calculations!$C$388:$M$771,6,0))</f>
        <v/>
      </c>
      <c r="AE398" s="22" t="str">
        <f>IF(ISERROR(VLOOKUP('Choose Housekeeping Genes'!$C13,Calculations!$C$388:$M$771,7,0)),"",VLOOKUP('Choose Housekeeping Genes'!$C13,Calculations!$C$388:$M$771,7,0))</f>
        <v/>
      </c>
      <c r="AF398" s="22" t="str">
        <f>IF(ISERROR(VLOOKUP('Choose Housekeeping Genes'!$C13,Calculations!$C$388:$M$771,8,0)),"",VLOOKUP('Choose Housekeeping Genes'!$C13,Calculations!$C$388:$M$771,8,0))</f>
        <v/>
      </c>
      <c r="AG398" s="22" t="str">
        <f>IF(ISERROR(VLOOKUP('Choose Housekeeping Genes'!$C13,Calculations!$C$388:$M$771,9,0)),"",VLOOKUP('Choose Housekeeping Genes'!$C13,Calculations!$C$388:$M$771,9,0))</f>
        <v/>
      </c>
      <c r="AH398" s="22" t="str">
        <f>IF(ISERROR(VLOOKUP('Choose Housekeeping Genes'!$C13,Calculations!$C$388:$M$771,10,0)),"",VLOOKUP('Choose Housekeeping Genes'!$C13,Calculations!$C$388:$M$771,10,0))</f>
        <v/>
      </c>
      <c r="AI398" s="22" t="str">
        <f>IF(ISERROR(VLOOKUP('Choose Housekeeping Genes'!$C13,Calculations!$C$388:$M$771,11,0)),"",VLOOKUP('Choose Housekeeping Genes'!$C13,Calculations!$C$388:$M$771,11,0))</f>
        <v/>
      </c>
      <c r="AJ398" s="22" t="str">
        <f>IF(ISERROR(VLOOKUP('Choose Housekeeping Genes'!$C13,Calculations!$C$388:$Y$771,14,0)),"",VLOOKUP('Choose Housekeeping Genes'!$C13,Calculations!$C$388:$Y$771,14,0))</f>
        <v/>
      </c>
      <c r="AK398" s="22" t="str">
        <f>IF(ISERROR(VLOOKUP('Choose Housekeeping Genes'!$C13,Calculations!$C$388:$Y$771,15,0)),"",VLOOKUP('Choose Housekeeping Genes'!$C13,Calculations!$C$388:$Y$771,15,0))</f>
        <v/>
      </c>
      <c r="AL398" s="22" t="str">
        <f>IF(ISERROR(VLOOKUP('Choose Housekeeping Genes'!$C13,Calculations!$C$388:$Y$771,16,0)),"",VLOOKUP('Choose Housekeeping Genes'!$C13,Calculations!$C$388:$Y$771,16,0))</f>
        <v/>
      </c>
      <c r="AM398" s="22" t="str">
        <f>IF(ISERROR(VLOOKUP('Choose Housekeeping Genes'!$C13,Calculations!$C$388:$Y$771,17,0)),"",VLOOKUP('Choose Housekeeping Genes'!$C13,Calculations!$C$388:$Y$771,17,0))</f>
        <v/>
      </c>
      <c r="AN398" s="22" t="str">
        <f>IF(ISERROR(VLOOKUP('Choose Housekeeping Genes'!$C13,Calculations!$C$388:$Y$771,18,0)),"",VLOOKUP('Choose Housekeeping Genes'!$C13,Calculations!$C$388:$Y$771,18,0))</f>
        <v/>
      </c>
      <c r="AO398" s="22" t="str">
        <f>IF(ISERROR(VLOOKUP('Choose Housekeeping Genes'!$C13,Calculations!$C$388:$Y$771,19,0)),"",VLOOKUP('Choose Housekeeping Genes'!$C13,Calculations!$C$388:$Y$771,19,0))</f>
        <v/>
      </c>
      <c r="AP398" s="22" t="str">
        <f>IF(ISERROR(VLOOKUP('Choose Housekeeping Genes'!$C13,Calculations!$C$388:$Y$771,20,0)),"",VLOOKUP('Choose Housekeeping Genes'!$C13,Calculations!$C$388:$Y$771,20,0))</f>
        <v/>
      </c>
      <c r="AQ398" s="22" t="str">
        <f>IF(ISERROR(VLOOKUP('Choose Housekeeping Genes'!$C13,Calculations!$C$388:$Y$771,21,0)),"",VLOOKUP('Choose Housekeeping Genes'!$C13,Calculations!$C$388:$Y$771,21,0))</f>
        <v/>
      </c>
      <c r="AR398" s="22" t="str">
        <f>IF(ISERROR(VLOOKUP('Choose Housekeeping Genes'!$C13,Calculations!$C$388:$Y$771,22,0)),"",VLOOKUP('Choose Housekeeping Genes'!$C13,Calculations!$C$388:$Y$771,22,0))</f>
        <v/>
      </c>
      <c r="AS398" s="22" t="str">
        <f>IF(ISERROR(VLOOKUP('Choose Housekeeping Genes'!$C13,Calculations!$C$388:$Y$771,23,0)),"",VLOOKUP('Choose Housekeeping Genes'!$C13,Calculations!$C$388:$Y$771,23,0))</f>
        <v/>
      </c>
      <c r="AT398" s="36" t="str">
        <f t="shared" si="282"/>
        <v/>
      </c>
      <c r="AU398" s="36" t="str">
        <f t="shared" si="283"/>
        <v/>
      </c>
      <c r="AV398" s="36" t="str">
        <f t="shared" si="284"/>
        <v/>
      </c>
      <c r="AW398" s="36" t="str">
        <f t="shared" si="285"/>
        <v/>
      </c>
      <c r="AX398" s="36" t="str">
        <f t="shared" si="286"/>
        <v/>
      </c>
      <c r="AY398" s="36" t="str">
        <f t="shared" si="287"/>
        <v/>
      </c>
      <c r="AZ398" s="36" t="str">
        <f t="shared" si="288"/>
        <v/>
      </c>
      <c r="BA398" s="36" t="str">
        <f t="shared" si="289"/>
        <v/>
      </c>
      <c r="BB398" s="36" t="str">
        <f t="shared" si="290"/>
        <v/>
      </c>
      <c r="BC398" s="36" t="str">
        <f t="shared" si="291"/>
        <v/>
      </c>
      <c r="BD398" s="36" t="str">
        <f t="shared" si="292"/>
        <v/>
      </c>
      <c r="BE398" s="36" t="str">
        <f t="shared" si="293"/>
        <v/>
      </c>
      <c r="BF398" s="36" t="str">
        <f t="shared" si="294"/>
        <v/>
      </c>
      <c r="BG398" s="36" t="str">
        <f t="shared" si="295"/>
        <v/>
      </c>
      <c r="BH398" s="36" t="str">
        <f t="shared" si="296"/>
        <v/>
      </c>
      <c r="BI398" s="36" t="str">
        <f t="shared" si="297"/>
        <v/>
      </c>
      <c r="BJ398" s="36" t="str">
        <f t="shared" si="298"/>
        <v/>
      </c>
      <c r="BK398" s="36" t="str">
        <f t="shared" si="299"/>
        <v/>
      </c>
      <c r="BL398" s="36" t="str">
        <f t="shared" si="300"/>
        <v/>
      </c>
      <c r="BM398" s="36" t="str">
        <f t="shared" si="301"/>
        <v/>
      </c>
      <c r="BN398" s="38" t="e">
        <f t="shared" si="260"/>
        <v>#DIV/0!</v>
      </c>
      <c r="BO398" s="38" t="e">
        <f t="shared" si="261"/>
        <v>#DIV/0!</v>
      </c>
      <c r="BP398" s="39" t="str">
        <f t="shared" si="262"/>
        <v/>
      </c>
      <c r="BQ398" s="39" t="str">
        <f t="shared" si="263"/>
        <v/>
      </c>
      <c r="BR398" s="39" t="str">
        <f t="shared" si="264"/>
        <v/>
      </c>
      <c r="BS398" s="39" t="str">
        <f t="shared" si="265"/>
        <v/>
      </c>
      <c r="BT398" s="39" t="str">
        <f t="shared" si="266"/>
        <v/>
      </c>
      <c r="BU398" s="39" t="str">
        <f t="shared" si="267"/>
        <v/>
      </c>
      <c r="BV398" s="39" t="str">
        <f t="shared" si="268"/>
        <v/>
      </c>
      <c r="BW398" s="39" t="str">
        <f t="shared" si="269"/>
        <v/>
      </c>
      <c r="BX398" s="39" t="str">
        <f t="shared" si="270"/>
        <v/>
      </c>
      <c r="BY398" s="39" t="str">
        <f t="shared" si="271"/>
        <v/>
      </c>
      <c r="BZ398" s="39" t="str">
        <f t="shared" si="272"/>
        <v/>
      </c>
      <c r="CA398" s="39" t="str">
        <f t="shared" si="273"/>
        <v/>
      </c>
      <c r="CB398" s="39" t="str">
        <f t="shared" si="274"/>
        <v/>
      </c>
      <c r="CC398" s="39" t="str">
        <f t="shared" si="275"/>
        <v/>
      </c>
      <c r="CD398" s="39" t="str">
        <f t="shared" si="276"/>
        <v/>
      </c>
      <c r="CE398" s="39" t="str">
        <f t="shared" si="277"/>
        <v/>
      </c>
      <c r="CF398" s="39" t="str">
        <f t="shared" si="278"/>
        <v/>
      </c>
      <c r="CG398" s="39" t="str">
        <f t="shared" si="279"/>
        <v/>
      </c>
      <c r="CH398" s="39" t="str">
        <f t="shared" si="280"/>
        <v/>
      </c>
      <c r="CI398" s="39" t="str">
        <f t="shared" si="281"/>
        <v/>
      </c>
    </row>
    <row r="399" spans="1:87">
      <c r="A399" s="18"/>
      <c r="B399" s="15" t="str">
        <f>'Gene Table'!E398</f>
        <v>hsa-miR-1233</v>
      </c>
      <c r="C399" s="15" t="str">
        <f>'Gene Table'!B398</f>
        <v>A12</v>
      </c>
      <c r="D399" s="16" t="str">
        <f>IF(SUM('Test Sample Data'!D$3:D$98)&gt;10,IF(AND(ISNUMBER('Test Sample Data'!D398),'Test Sample Data'!D398&lt;$B$1,'Test Sample Data'!D398&gt;0),'Test Sample Data'!D398,$B$1),"")</f>
        <v/>
      </c>
      <c r="E399" s="17" t="str">
        <f>IF(SUM('Test Sample Data'!E$3:E$98)&gt;10,IF(AND(ISNUMBER('Test Sample Data'!E398),'Test Sample Data'!E398&lt;$B$1,'Test Sample Data'!E398&gt;0),'Test Sample Data'!E398,$B$1),"")</f>
        <v/>
      </c>
      <c r="F399" s="17" t="str">
        <f>IF(SUM('Test Sample Data'!F$3:F$98)&gt;10,IF(AND(ISNUMBER('Test Sample Data'!F398),'Test Sample Data'!F398&lt;$B$1,'Test Sample Data'!F398&gt;0),'Test Sample Data'!F398,$B$1),"")</f>
        <v/>
      </c>
      <c r="G399" s="17" t="str">
        <f>IF(SUM('Test Sample Data'!G$3:G$98)&gt;10,IF(AND(ISNUMBER('Test Sample Data'!G398),'Test Sample Data'!G398&lt;$B$1,'Test Sample Data'!G398&gt;0),'Test Sample Data'!G398,$B$1),"")</f>
        <v/>
      </c>
      <c r="H399" s="17" t="str">
        <f>IF(SUM('Test Sample Data'!H$3:H$98)&gt;10,IF(AND(ISNUMBER('Test Sample Data'!H398),'Test Sample Data'!H398&lt;$B$1,'Test Sample Data'!H398&gt;0),'Test Sample Data'!H398,$B$1),"")</f>
        <v/>
      </c>
      <c r="I399" s="17" t="str">
        <f>IF(SUM('Test Sample Data'!I$3:I$98)&gt;10,IF(AND(ISNUMBER('Test Sample Data'!I398),'Test Sample Data'!I398&lt;$B$1,'Test Sample Data'!I398&gt;0),'Test Sample Data'!I398,$B$1),"")</f>
        <v/>
      </c>
      <c r="J399" s="17" t="str">
        <f>IF(SUM('Test Sample Data'!J$3:J$98)&gt;10,IF(AND(ISNUMBER('Test Sample Data'!J398),'Test Sample Data'!J398&lt;$B$1,'Test Sample Data'!J398&gt;0),'Test Sample Data'!J398,$B$1),"")</f>
        <v/>
      </c>
      <c r="K399" s="17" t="str">
        <f>IF(SUM('Test Sample Data'!K$3:K$98)&gt;10,IF(AND(ISNUMBER('Test Sample Data'!K398),'Test Sample Data'!K398&lt;$B$1,'Test Sample Data'!K398&gt;0),'Test Sample Data'!K398,$B$1),"")</f>
        <v/>
      </c>
      <c r="L399" s="17" t="str">
        <f>IF(SUM('Test Sample Data'!L$3:L$98)&gt;10,IF(AND(ISNUMBER('Test Sample Data'!L398),'Test Sample Data'!L398&lt;$B$1,'Test Sample Data'!L398&gt;0),'Test Sample Data'!L398,$B$1),"")</f>
        <v/>
      </c>
      <c r="M399" s="17" t="str">
        <f>IF(SUM('Test Sample Data'!M$3:M$98)&gt;10,IF(AND(ISNUMBER('Test Sample Data'!M398),'Test Sample Data'!M398&lt;$B$1,'Test Sample Data'!M398&gt;0),'Test Sample Data'!M398,$B$1),"")</f>
        <v/>
      </c>
      <c r="N399" s="17" t="str">
        <f>'Gene Table'!E398</f>
        <v>hsa-miR-1233</v>
      </c>
      <c r="O399" s="17" t="str">
        <f>'Gene Table'!B398</f>
        <v>A12</v>
      </c>
      <c r="P399" s="17" t="str">
        <f>IF(SUM('Control Sample Data'!D$3:D$98)&gt;10,IF(AND(ISNUMBER('Control Sample Data'!D398),'Control Sample Data'!D398&lt;$B$1,'Control Sample Data'!D398&gt;0),'Control Sample Data'!D398,$B$1),"")</f>
        <v/>
      </c>
      <c r="Q399" s="17" t="str">
        <f>IF(SUM('Control Sample Data'!E$3:E$98)&gt;10,IF(AND(ISNUMBER('Control Sample Data'!E398),'Control Sample Data'!E398&lt;$B$1,'Control Sample Data'!E398&gt;0),'Control Sample Data'!E398,$B$1),"")</f>
        <v/>
      </c>
      <c r="R399" s="17" t="str">
        <f>IF(SUM('Control Sample Data'!F$3:F$98)&gt;10,IF(AND(ISNUMBER('Control Sample Data'!F398),'Control Sample Data'!F398&lt;$B$1,'Control Sample Data'!F398&gt;0),'Control Sample Data'!F398,$B$1),"")</f>
        <v/>
      </c>
      <c r="S399" s="17" t="str">
        <f>IF(SUM('Control Sample Data'!G$3:G$98)&gt;10,IF(AND(ISNUMBER('Control Sample Data'!G398),'Control Sample Data'!G398&lt;$B$1,'Control Sample Data'!G398&gt;0),'Control Sample Data'!G398,$B$1),"")</f>
        <v/>
      </c>
      <c r="T399" s="17" t="str">
        <f>IF(SUM('Control Sample Data'!H$3:H$98)&gt;10,IF(AND(ISNUMBER('Control Sample Data'!H398),'Control Sample Data'!H398&lt;$B$1,'Control Sample Data'!H398&gt;0),'Control Sample Data'!H398,$B$1),"")</f>
        <v/>
      </c>
      <c r="U399" s="17" t="str">
        <f>IF(SUM('Control Sample Data'!I$3:I$98)&gt;10,IF(AND(ISNUMBER('Control Sample Data'!I398),'Control Sample Data'!I398&lt;$B$1,'Control Sample Data'!I398&gt;0),'Control Sample Data'!I398,$B$1),"")</f>
        <v/>
      </c>
      <c r="V399" s="17" t="str">
        <f>IF(SUM('Control Sample Data'!J$3:J$98)&gt;10,IF(AND(ISNUMBER('Control Sample Data'!J398),'Control Sample Data'!J398&lt;$B$1,'Control Sample Data'!J398&gt;0),'Control Sample Data'!J398,$B$1),"")</f>
        <v/>
      </c>
      <c r="W399" s="17" t="str">
        <f>IF(SUM('Control Sample Data'!K$3:K$98)&gt;10,IF(AND(ISNUMBER('Control Sample Data'!K398),'Control Sample Data'!K398&lt;$B$1,'Control Sample Data'!K398&gt;0),'Control Sample Data'!K398,$B$1),"")</f>
        <v/>
      </c>
      <c r="X399" s="17" t="str">
        <f>IF(SUM('Control Sample Data'!L$3:L$98)&gt;10,IF(AND(ISNUMBER('Control Sample Data'!L398),'Control Sample Data'!L398&lt;$B$1,'Control Sample Data'!L398&gt;0),'Control Sample Data'!L398,$B$1),"")</f>
        <v/>
      </c>
      <c r="Y399" s="17" t="str">
        <f>IF(SUM('Control Sample Data'!M$3:M$98)&gt;10,IF(AND(ISNUMBER('Control Sample Data'!M398),'Control Sample Data'!M398&lt;$B$1,'Control Sample Data'!M398&gt;0),'Control Sample Data'!M398,$B$1),"")</f>
        <v/>
      </c>
      <c r="Z399" s="22" t="str">
        <f>IF(ISERROR(VLOOKUP('Choose Housekeeping Genes'!$C14,Calculations!$C$388:$M$771,2,0)),"",VLOOKUP('Choose Housekeeping Genes'!$C14,Calculations!$C$388:$M$771,2,0))</f>
        <v/>
      </c>
      <c r="AA399" s="22" t="str">
        <f>IF(ISERROR(VLOOKUP('Choose Housekeeping Genes'!$C14,Calculations!$C$388:$M$771,3,0)),"",VLOOKUP('Choose Housekeeping Genes'!$C14,Calculations!$C$388:$M$771,3,0))</f>
        <v/>
      </c>
      <c r="AB399" s="22" t="str">
        <f>IF(ISERROR(VLOOKUP('Choose Housekeeping Genes'!$C14,Calculations!$C$388:$M$771,4,0)),"",VLOOKUP('Choose Housekeeping Genes'!$C14,Calculations!$C$388:$M$771,4,0))</f>
        <v/>
      </c>
      <c r="AC399" s="22" t="str">
        <f>IF(ISERROR(VLOOKUP('Choose Housekeeping Genes'!$C14,Calculations!$C$388:$M$771,5,0)),"",VLOOKUP('Choose Housekeeping Genes'!$C14,Calculations!$C$388:$M$771,5,0))</f>
        <v/>
      </c>
      <c r="AD399" s="22" t="str">
        <f>IF(ISERROR(VLOOKUP('Choose Housekeeping Genes'!$C14,Calculations!$C$388:$M$771,6,0)),"",VLOOKUP('Choose Housekeeping Genes'!$C14,Calculations!$C$388:$M$771,6,0))</f>
        <v/>
      </c>
      <c r="AE399" s="22" t="str">
        <f>IF(ISERROR(VLOOKUP('Choose Housekeeping Genes'!$C14,Calculations!$C$388:$M$771,7,0)),"",VLOOKUP('Choose Housekeeping Genes'!$C14,Calculations!$C$388:$M$771,7,0))</f>
        <v/>
      </c>
      <c r="AF399" s="22" t="str">
        <f>IF(ISERROR(VLOOKUP('Choose Housekeeping Genes'!$C14,Calculations!$C$388:$M$771,8,0)),"",VLOOKUP('Choose Housekeeping Genes'!$C14,Calculations!$C$388:$M$771,8,0))</f>
        <v/>
      </c>
      <c r="AG399" s="22" t="str">
        <f>IF(ISERROR(VLOOKUP('Choose Housekeeping Genes'!$C14,Calculations!$C$388:$M$771,9,0)),"",VLOOKUP('Choose Housekeeping Genes'!$C14,Calculations!$C$388:$M$771,9,0))</f>
        <v/>
      </c>
      <c r="AH399" s="22" t="str">
        <f>IF(ISERROR(VLOOKUP('Choose Housekeeping Genes'!$C14,Calculations!$C$388:$M$771,10,0)),"",VLOOKUP('Choose Housekeeping Genes'!$C14,Calculations!$C$388:$M$771,10,0))</f>
        <v/>
      </c>
      <c r="AI399" s="22" t="str">
        <f>IF(ISERROR(VLOOKUP('Choose Housekeeping Genes'!$C14,Calculations!$C$388:$M$771,11,0)),"",VLOOKUP('Choose Housekeeping Genes'!$C14,Calculations!$C$388:$M$771,11,0))</f>
        <v/>
      </c>
      <c r="AJ399" s="22" t="str">
        <f>IF(ISERROR(VLOOKUP('Choose Housekeeping Genes'!$C14,Calculations!$C$388:$Y$771,14,0)),"",VLOOKUP('Choose Housekeeping Genes'!$C14,Calculations!$C$388:$Y$771,14,0))</f>
        <v/>
      </c>
      <c r="AK399" s="22" t="str">
        <f>IF(ISERROR(VLOOKUP('Choose Housekeeping Genes'!$C14,Calculations!$C$388:$Y$771,15,0)),"",VLOOKUP('Choose Housekeeping Genes'!$C14,Calculations!$C$388:$Y$771,15,0))</f>
        <v/>
      </c>
      <c r="AL399" s="22" t="str">
        <f>IF(ISERROR(VLOOKUP('Choose Housekeeping Genes'!$C14,Calculations!$C$388:$Y$771,16,0)),"",VLOOKUP('Choose Housekeeping Genes'!$C14,Calculations!$C$388:$Y$771,16,0))</f>
        <v/>
      </c>
      <c r="AM399" s="22" t="str">
        <f>IF(ISERROR(VLOOKUP('Choose Housekeeping Genes'!$C14,Calculations!$C$388:$Y$771,17,0)),"",VLOOKUP('Choose Housekeeping Genes'!$C14,Calculations!$C$388:$Y$771,17,0))</f>
        <v/>
      </c>
      <c r="AN399" s="22" t="str">
        <f>IF(ISERROR(VLOOKUP('Choose Housekeeping Genes'!$C14,Calculations!$C$388:$Y$771,18,0)),"",VLOOKUP('Choose Housekeeping Genes'!$C14,Calculations!$C$388:$Y$771,18,0))</f>
        <v/>
      </c>
      <c r="AO399" s="22" t="str">
        <f>IF(ISERROR(VLOOKUP('Choose Housekeeping Genes'!$C14,Calculations!$C$388:$Y$771,19,0)),"",VLOOKUP('Choose Housekeeping Genes'!$C14,Calculations!$C$388:$Y$771,19,0))</f>
        <v/>
      </c>
      <c r="AP399" s="22" t="str">
        <f>IF(ISERROR(VLOOKUP('Choose Housekeeping Genes'!$C14,Calculations!$C$388:$Y$771,20,0)),"",VLOOKUP('Choose Housekeeping Genes'!$C14,Calculations!$C$388:$Y$771,20,0))</f>
        <v/>
      </c>
      <c r="AQ399" s="22" t="str">
        <f>IF(ISERROR(VLOOKUP('Choose Housekeeping Genes'!$C14,Calculations!$C$388:$Y$771,21,0)),"",VLOOKUP('Choose Housekeeping Genes'!$C14,Calculations!$C$388:$Y$771,21,0))</f>
        <v/>
      </c>
      <c r="AR399" s="22" t="str">
        <f>IF(ISERROR(VLOOKUP('Choose Housekeeping Genes'!$C14,Calculations!$C$388:$Y$771,22,0)),"",VLOOKUP('Choose Housekeeping Genes'!$C14,Calculations!$C$388:$Y$771,22,0))</f>
        <v/>
      </c>
      <c r="AS399" s="22" t="str">
        <f>IF(ISERROR(VLOOKUP('Choose Housekeeping Genes'!$C14,Calculations!$C$388:$Y$771,23,0)),"",VLOOKUP('Choose Housekeeping Genes'!$C14,Calculations!$C$388:$Y$771,23,0))</f>
        <v/>
      </c>
      <c r="AT399" s="36" t="str">
        <f t="shared" si="282"/>
        <v/>
      </c>
      <c r="AU399" s="36" t="str">
        <f t="shared" si="283"/>
        <v/>
      </c>
      <c r="AV399" s="36" t="str">
        <f t="shared" si="284"/>
        <v/>
      </c>
      <c r="AW399" s="36" t="str">
        <f t="shared" si="285"/>
        <v/>
      </c>
      <c r="AX399" s="36" t="str">
        <f t="shared" si="286"/>
        <v/>
      </c>
      <c r="AY399" s="36" t="str">
        <f t="shared" si="287"/>
        <v/>
      </c>
      <c r="AZ399" s="36" t="str">
        <f t="shared" si="288"/>
        <v/>
      </c>
      <c r="BA399" s="36" t="str">
        <f t="shared" si="289"/>
        <v/>
      </c>
      <c r="BB399" s="36" t="str">
        <f t="shared" si="290"/>
        <v/>
      </c>
      <c r="BC399" s="36" t="str">
        <f t="shared" si="291"/>
        <v/>
      </c>
      <c r="BD399" s="36" t="str">
        <f t="shared" si="292"/>
        <v/>
      </c>
      <c r="BE399" s="36" t="str">
        <f t="shared" si="293"/>
        <v/>
      </c>
      <c r="BF399" s="36" t="str">
        <f t="shared" si="294"/>
        <v/>
      </c>
      <c r="BG399" s="36" t="str">
        <f t="shared" si="295"/>
        <v/>
      </c>
      <c r="BH399" s="36" t="str">
        <f t="shared" si="296"/>
        <v/>
      </c>
      <c r="BI399" s="36" t="str">
        <f t="shared" si="297"/>
        <v/>
      </c>
      <c r="BJ399" s="36" t="str">
        <f t="shared" si="298"/>
        <v/>
      </c>
      <c r="BK399" s="36" t="str">
        <f t="shared" si="299"/>
        <v/>
      </c>
      <c r="BL399" s="36" t="str">
        <f t="shared" si="300"/>
        <v/>
      </c>
      <c r="BM399" s="36" t="str">
        <f t="shared" si="301"/>
        <v/>
      </c>
      <c r="BN399" s="38" t="e">
        <f t="shared" si="260"/>
        <v>#DIV/0!</v>
      </c>
      <c r="BO399" s="38" t="e">
        <f t="shared" si="261"/>
        <v>#DIV/0!</v>
      </c>
      <c r="BP399" s="39" t="str">
        <f t="shared" si="262"/>
        <v/>
      </c>
      <c r="BQ399" s="39" t="str">
        <f t="shared" si="263"/>
        <v/>
      </c>
      <c r="BR399" s="39" t="str">
        <f t="shared" si="264"/>
        <v/>
      </c>
      <c r="BS399" s="39" t="str">
        <f t="shared" si="265"/>
        <v/>
      </c>
      <c r="BT399" s="39" t="str">
        <f t="shared" si="266"/>
        <v/>
      </c>
      <c r="BU399" s="39" t="str">
        <f t="shared" si="267"/>
        <v/>
      </c>
      <c r="BV399" s="39" t="str">
        <f t="shared" si="268"/>
        <v/>
      </c>
      <c r="BW399" s="39" t="str">
        <f t="shared" si="269"/>
        <v/>
      </c>
      <c r="BX399" s="39" t="str">
        <f t="shared" si="270"/>
        <v/>
      </c>
      <c r="BY399" s="39" t="str">
        <f t="shared" si="271"/>
        <v/>
      </c>
      <c r="BZ399" s="39" t="str">
        <f t="shared" si="272"/>
        <v/>
      </c>
      <c r="CA399" s="39" t="str">
        <f t="shared" si="273"/>
        <v/>
      </c>
      <c r="CB399" s="39" t="str">
        <f t="shared" si="274"/>
        <v/>
      </c>
      <c r="CC399" s="39" t="str">
        <f t="shared" si="275"/>
        <v/>
      </c>
      <c r="CD399" s="39" t="str">
        <f t="shared" si="276"/>
        <v/>
      </c>
      <c r="CE399" s="39" t="str">
        <f t="shared" si="277"/>
        <v/>
      </c>
      <c r="CF399" s="39" t="str">
        <f t="shared" si="278"/>
        <v/>
      </c>
      <c r="CG399" s="39" t="str">
        <f t="shared" si="279"/>
        <v/>
      </c>
      <c r="CH399" s="39" t="str">
        <f t="shared" si="280"/>
        <v/>
      </c>
      <c r="CI399" s="39" t="str">
        <f t="shared" si="281"/>
        <v/>
      </c>
    </row>
    <row r="400" spans="1:87">
      <c r="A400" s="18"/>
      <c r="B400" s="15" t="str">
        <f>'Gene Table'!E399</f>
        <v>hsa-miR-622</v>
      </c>
      <c r="C400" s="15" t="str">
        <f>'Gene Table'!B399</f>
        <v>A13</v>
      </c>
      <c r="D400" s="16" t="str">
        <f>IF(SUM('Test Sample Data'!D$3:D$98)&gt;10,IF(AND(ISNUMBER('Test Sample Data'!D399),'Test Sample Data'!D399&lt;$B$1,'Test Sample Data'!D399&gt;0),'Test Sample Data'!D399,$B$1),"")</f>
        <v/>
      </c>
      <c r="E400" s="17" t="str">
        <f>IF(SUM('Test Sample Data'!E$3:E$98)&gt;10,IF(AND(ISNUMBER('Test Sample Data'!E399),'Test Sample Data'!E399&lt;$B$1,'Test Sample Data'!E399&gt;0),'Test Sample Data'!E399,$B$1),"")</f>
        <v/>
      </c>
      <c r="F400" s="17" t="str">
        <f>IF(SUM('Test Sample Data'!F$3:F$98)&gt;10,IF(AND(ISNUMBER('Test Sample Data'!F399),'Test Sample Data'!F399&lt;$B$1,'Test Sample Data'!F399&gt;0),'Test Sample Data'!F399,$B$1),"")</f>
        <v/>
      </c>
      <c r="G400" s="17" t="str">
        <f>IF(SUM('Test Sample Data'!G$3:G$98)&gt;10,IF(AND(ISNUMBER('Test Sample Data'!G399),'Test Sample Data'!G399&lt;$B$1,'Test Sample Data'!G399&gt;0),'Test Sample Data'!G399,$B$1),"")</f>
        <v/>
      </c>
      <c r="H400" s="17" t="str">
        <f>IF(SUM('Test Sample Data'!H$3:H$98)&gt;10,IF(AND(ISNUMBER('Test Sample Data'!H399),'Test Sample Data'!H399&lt;$B$1,'Test Sample Data'!H399&gt;0),'Test Sample Data'!H399,$B$1),"")</f>
        <v/>
      </c>
      <c r="I400" s="17" t="str">
        <f>IF(SUM('Test Sample Data'!I$3:I$98)&gt;10,IF(AND(ISNUMBER('Test Sample Data'!I399),'Test Sample Data'!I399&lt;$B$1,'Test Sample Data'!I399&gt;0),'Test Sample Data'!I399,$B$1),"")</f>
        <v/>
      </c>
      <c r="J400" s="17" t="str">
        <f>IF(SUM('Test Sample Data'!J$3:J$98)&gt;10,IF(AND(ISNUMBER('Test Sample Data'!J399),'Test Sample Data'!J399&lt;$B$1,'Test Sample Data'!J399&gt;0),'Test Sample Data'!J399,$B$1),"")</f>
        <v/>
      </c>
      <c r="K400" s="17" t="str">
        <f>IF(SUM('Test Sample Data'!K$3:K$98)&gt;10,IF(AND(ISNUMBER('Test Sample Data'!K399),'Test Sample Data'!K399&lt;$B$1,'Test Sample Data'!K399&gt;0),'Test Sample Data'!K399,$B$1),"")</f>
        <v/>
      </c>
      <c r="L400" s="17" t="str">
        <f>IF(SUM('Test Sample Data'!L$3:L$98)&gt;10,IF(AND(ISNUMBER('Test Sample Data'!L399),'Test Sample Data'!L399&lt;$B$1,'Test Sample Data'!L399&gt;0),'Test Sample Data'!L399,$B$1),"")</f>
        <v/>
      </c>
      <c r="M400" s="17" t="str">
        <f>IF(SUM('Test Sample Data'!M$3:M$98)&gt;10,IF(AND(ISNUMBER('Test Sample Data'!M399),'Test Sample Data'!M399&lt;$B$1,'Test Sample Data'!M399&gt;0),'Test Sample Data'!M399,$B$1),"")</f>
        <v/>
      </c>
      <c r="N400" s="17" t="str">
        <f>'Gene Table'!E399</f>
        <v>hsa-miR-622</v>
      </c>
      <c r="O400" s="17" t="str">
        <f>'Gene Table'!B399</f>
        <v>A13</v>
      </c>
      <c r="P400" s="17" t="str">
        <f>IF(SUM('Control Sample Data'!D$3:D$98)&gt;10,IF(AND(ISNUMBER('Control Sample Data'!D399),'Control Sample Data'!D399&lt;$B$1,'Control Sample Data'!D399&gt;0),'Control Sample Data'!D399,$B$1),"")</f>
        <v/>
      </c>
      <c r="Q400" s="17" t="str">
        <f>IF(SUM('Control Sample Data'!E$3:E$98)&gt;10,IF(AND(ISNUMBER('Control Sample Data'!E399),'Control Sample Data'!E399&lt;$B$1,'Control Sample Data'!E399&gt;0),'Control Sample Data'!E399,$B$1),"")</f>
        <v/>
      </c>
      <c r="R400" s="17" t="str">
        <f>IF(SUM('Control Sample Data'!F$3:F$98)&gt;10,IF(AND(ISNUMBER('Control Sample Data'!F399),'Control Sample Data'!F399&lt;$B$1,'Control Sample Data'!F399&gt;0),'Control Sample Data'!F399,$B$1),"")</f>
        <v/>
      </c>
      <c r="S400" s="17" t="str">
        <f>IF(SUM('Control Sample Data'!G$3:G$98)&gt;10,IF(AND(ISNUMBER('Control Sample Data'!G399),'Control Sample Data'!G399&lt;$B$1,'Control Sample Data'!G399&gt;0),'Control Sample Data'!G399,$B$1),"")</f>
        <v/>
      </c>
      <c r="T400" s="17" t="str">
        <f>IF(SUM('Control Sample Data'!H$3:H$98)&gt;10,IF(AND(ISNUMBER('Control Sample Data'!H399),'Control Sample Data'!H399&lt;$B$1,'Control Sample Data'!H399&gt;0),'Control Sample Data'!H399,$B$1),"")</f>
        <v/>
      </c>
      <c r="U400" s="17" t="str">
        <f>IF(SUM('Control Sample Data'!I$3:I$98)&gt;10,IF(AND(ISNUMBER('Control Sample Data'!I399),'Control Sample Data'!I399&lt;$B$1,'Control Sample Data'!I399&gt;0),'Control Sample Data'!I399,$B$1),"")</f>
        <v/>
      </c>
      <c r="V400" s="17" t="str">
        <f>IF(SUM('Control Sample Data'!J$3:J$98)&gt;10,IF(AND(ISNUMBER('Control Sample Data'!J399),'Control Sample Data'!J399&lt;$B$1,'Control Sample Data'!J399&gt;0),'Control Sample Data'!J399,$B$1),"")</f>
        <v/>
      </c>
      <c r="W400" s="17" t="str">
        <f>IF(SUM('Control Sample Data'!K$3:K$98)&gt;10,IF(AND(ISNUMBER('Control Sample Data'!K399),'Control Sample Data'!K399&lt;$B$1,'Control Sample Data'!K399&gt;0),'Control Sample Data'!K399,$B$1),"")</f>
        <v/>
      </c>
      <c r="X400" s="17" t="str">
        <f>IF(SUM('Control Sample Data'!L$3:L$98)&gt;10,IF(AND(ISNUMBER('Control Sample Data'!L399),'Control Sample Data'!L399&lt;$B$1,'Control Sample Data'!L399&gt;0),'Control Sample Data'!L399,$B$1),"")</f>
        <v/>
      </c>
      <c r="Y400" s="17" t="str">
        <f>IF(SUM('Control Sample Data'!M$3:M$98)&gt;10,IF(AND(ISNUMBER('Control Sample Data'!M399),'Control Sample Data'!M399&lt;$B$1,'Control Sample Data'!M399&gt;0),'Control Sample Data'!M399,$B$1),"")</f>
        <v/>
      </c>
      <c r="Z400" s="22" t="str">
        <f>IF(ISERROR(VLOOKUP('Choose Housekeeping Genes'!$C15,Calculations!$C$388:$M$771,2,0)),"",VLOOKUP('Choose Housekeeping Genes'!$C15,Calculations!$C$388:$M$771,2,0))</f>
        <v/>
      </c>
      <c r="AA400" s="22" t="str">
        <f>IF(ISERROR(VLOOKUP('Choose Housekeeping Genes'!$C15,Calculations!$C$388:$M$771,3,0)),"",VLOOKUP('Choose Housekeeping Genes'!$C15,Calculations!$C$388:$M$771,3,0))</f>
        <v/>
      </c>
      <c r="AB400" s="22" t="str">
        <f>IF(ISERROR(VLOOKUP('Choose Housekeeping Genes'!$C15,Calculations!$C$388:$M$771,4,0)),"",VLOOKUP('Choose Housekeeping Genes'!$C15,Calculations!$C$388:$M$771,4,0))</f>
        <v/>
      </c>
      <c r="AC400" s="22" t="str">
        <f>IF(ISERROR(VLOOKUP('Choose Housekeeping Genes'!$C15,Calculations!$C$388:$M$771,5,0)),"",VLOOKUP('Choose Housekeeping Genes'!$C15,Calculations!$C$388:$M$771,5,0))</f>
        <v/>
      </c>
      <c r="AD400" s="22" t="str">
        <f>IF(ISERROR(VLOOKUP('Choose Housekeeping Genes'!$C15,Calculations!$C$388:$M$771,6,0)),"",VLOOKUP('Choose Housekeeping Genes'!$C15,Calculations!$C$388:$M$771,6,0))</f>
        <v/>
      </c>
      <c r="AE400" s="22" t="str">
        <f>IF(ISERROR(VLOOKUP('Choose Housekeeping Genes'!$C15,Calculations!$C$388:$M$771,7,0)),"",VLOOKUP('Choose Housekeeping Genes'!$C15,Calculations!$C$388:$M$771,7,0))</f>
        <v/>
      </c>
      <c r="AF400" s="22" t="str">
        <f>IF(ISERROR(VLOOKUP('Choose Housekeeping Genes'!$C15,Calculations!$C$388:$M$771,8,0)),"",VLOOKUP('Choose Housekeeping Genes'!$C15,Calculations!$C$388:$M$771,8,0))</f>
        <v/>
      </c>
      <c r="AG400" s="22" t="str">
        <f>IF(ISERROR(VLOOKUP('Choose Housekeeping Genes'!$C15,Calculations!$C$388:$M$771,9,0)),"",VLOOKUP('Choose Housekeeping Genes'!$C15,Calculations!$C$388:$M$771,9,0))</f>
        <v/>
      </c>
      <c r="AH400" s="22" t="str">
        <f>IF(ISERROR(VLOOKUP('Choose Housekeeping Genes'!$C15,Calculations!$C$388:$M$771,10,0)),"",VLOOKUP('Choose Housekeeping Genes'!$C15,Calculations!$C$388:$M$771,10,0))</f>
        <v/>
      </c>
      <c r="AI400" s="22" t="str">
        <f>IF(ISERROR(VLOOKUP('Choose Housekeeping Genes'!$C15,Calculations!$C$388:$M$771,11,0)),"",VLOOKUP('Choose Housekeeping Genes'!$C15,Calculations!$C$388:$M$771,11,0))</f>
        <v/>
      </c>
      <c r="AJ400" s="22" t="str">
        <f>IF(ISERROR(VLOOKUP('Choose Housekeeping Genes'!$C15,Calculations!$C$388:$Y$771,14,0)),"",VLOOKUP('Choose Housekeeping Genes'!$C15,Calculations!$C$388:$Y$771,14,0))</f>
        <v/>
      </c>
      <c r="AK400" s="22" t="str">
        <f>IF(ISERROR(VLOOKUP('Choose Housekeeping Genes'!$C15,Calculations!$C$388:$Y$771,15,0)),"",VLOOKUP('Choose Housekeeping Genes'!$C15,Calculations!$C$388:$Y$771,15,0))</f>
        <v/>
      </c>
      <c r="AL400" s="22" t="str">
        <f>IF(ISERROR(VLOOKUP('Choose Housekeeping Genes'!$C15,Calculations!$C$388:$Y$771,16,0)),"",VLOOKUP('Choose Housekeeping Genes'!$C15,Calculations!$C$388:$Y$771,16,0))</f>
        <v/>
      </c>
      <c r="AM400" s="22" t="str">
        <f>IF(ISERROR(VLOOKUP('Choose Housekeeping Genes'!$C15,Calculations!$C$388:$Y$771,17,0)),"",VLOOKUP('Choose Housekeeping Genes'!$C15,Calculations!$C$388:$Y$771,17,0))</f>
        <v/>
      </c>
      <c r="AN400" s="22" t="str">
        <f>IF(ISERROR(VLOOKUP('Choose Housekeeping Genes'!$C15,Calculations!$C$388:$Y$771,18,0)),"",VLOOKUP('Choose Housekeeping Genes'!$C15,Calculations!$C$388:$Y$771,18,0))</f>
        <v/>
      </c>
      <c r="AO400" s="22" t="str">
        <f>IF(ISERROR(VLOOKUP('Choose Housekeeping Genes'!$C15,Calculations!$C$388:$Y$771,19,0)),"",VLOOKUP('Choose Housekeeping Genes'!$C15,Calculations!$C$388:$Y$771,19,0))</f>
        <v/>
      </c>
      <c r="AP400" s="22" t="str">
        <f>IF(ISERROR(VLOOKUP('Choose Housekeeping Genes'!$C15,Calculations!$C$388:$Y$771,20,0)),"",VLOOKUP('Choose Housekeeping Genes'!$C15,Calculations!$C$388:$Y$771,20,0))</f>
        <v/>
      </c>
      <c r="AQ400" s="22" t="str">
        <f>IF(ISERROR(VLOOKUP('Choose Housekeeping Genes'!$C15,Calculations!$C$388:$Y$771,21,0)),"",VLOOKUP('Choose Housekeeping Genes'!$C15,Calculations!$C$388:$Y$771,21,0))</f>
        <v/>
      </c>
      <c r="AR400" s="22" t="str">
        <f>IF(ISERROR(VLOOKUP('Choose Housekeeping Genes'!$C15,Calculations!$C$388:$Y$771,22,0)),"",VLOOKUP('Choose Housekeeping Genes'!$C15,Calculations!$C$388:$Y$771,22,0))</f>
        <v/>
      </c>
      <c r="AS400" s="22" t="str">
        <f>IF(ISERROR(VLOOKUP('Choose Housekeeping Genes'!$C15,Calculations!$C$388:$Y$771,23,0)),"",VLOOKUP('Choose Housekeeping Genes'!$C15,Calculations!$C$388:$Y$771,23,0))</f>
        <v/>
      </c>
      <c r="AT400" s="36" t="str">
        <f t="shared" si="282"/>
        <v/>
      </c>
      <c r="AU400" s="36" t="str">
        <f t="shared" si="283"/>
        <v/>
      </c>
      <c r="AV400" s="36" t="str">
        <f t="shared" si="284"/>
        <v/>
      </c>
      <c r="AW400" s="36" t="str">
        <f t="shared" si="285"/>
        <v/>
      </c>
      <c r="AX400" s="36" t="str">
        <f t="shared" si="286"/>
        <v/>
      </c>
      <c r="AY400" s="36" t="str">
        <f t="shared" si="287"/>
        <v/>
      </c>
      <c r="AZ400" s="36" t="str">
        <f t="shared" si="288"/>
        <v/>
      </c>
      <c r="BA400" s="36" t="str">
        <f t="shared" si="289"/>
        <v/>
      </c>
      <c r="BB400" s="36" t="str">
        <f t="shared" si="290"/>
        <v/>
      </c>
      <c r="BC400" s="36" t="str">
        <f t="shared" si="291"/>
        <v/>
      </c>
      <c r="BD400" s="36" t="str">
        <f t="shared" si="292"/>
        <v/>
      </c>
      <c r="BE400" s="36" t="str">
        <f t="shared" si="293"/>
        <v/>
      </c>
      <c r="BF400" s="36" t="str">
        <f t="shared" si="294"/>
        <v/>
      </c>
      <c r="BG400" s="36" t="str">
        <f t="shared" si="295"/>
        <v/>
      </c>
      <c r="BH400" s="36" t="str">
        <f t="shared" si="296"/>
        <v/>
      </c>
      <c r="BI400" s="36" t="str">
        <f t="shared" si="297"/>
        <v/>
      </c>
      <c r="BJ400" s="36" t="str">
        <f t="shared" si="298"/>
        <v/>
      </c>
      <c r="BK400" s="36" t="str">
        <f t="shared" si="299"/>
        <v/>
      </c>
      <c r="BL400" s="36" t="str">
        <f t="shared" si="300"/>
        <v/>
      </c>
      <c r="BM400" s="36" t="str">
        <f t="shared" si="301"/>
        <v/>
      </c>
      <c r="BN400" s="38" t="e">
        <f t="shared" si="260"/>
        <v>#DIV/0!</v>
      </c>
      <c r="BO400" s="38" t="e">
        <f t="shared" si="261"/>
        <v>#DIV/0!</v>
      </c>
      <c r="BP400" s="39" t="str">
        <f t="shared" si="262"/>
        <v/>
      </c>
      <c r="BQ400" s="39" t="str">
        <f t="shared" si="263"/>
        <v/>
      </c>
      <c r="BR400" s="39" t="str">
        <f t="shared" si="264"/>
        <v/>
      </c>
      <c r="BS400" s="39" t="str">
        <f t="shared" si="265"/>
        <v/>
      </c>
      <c r="BT400" s="39" t="str">
        <f t="shared" si="266"/>
        <v/>
      </c>
      <c r="BU400" s="39" t="str">
        <f t="shared" si="267"/>
        <v/>
      </c>
      <c r="BV400" s="39" t="str">
        <f t="shared" si="268"/>
        <v/>
      </c>
      <c r="BW400" s="39" t="str">
        <f t="shared" si="269"/>
        <v/>
      </c>
      <c r="BX400" s="39" t="str">
        <f t="shared" si="270"/>
        <v/>
      </c>
      <c r="BY400" s="39" t="str">
        <f t="shared" si="271"/>
        <v/>
      </c>
      <c r="BZ400" s="39" t="str">
        <f t="shared" si="272"/>
        <v/>
      </c>
      <c r="CA400" s="39" t="str">
        <f t="shared" si="273"/>
        <v/>
      </c>
      <c r="CB400" s="39" t="str">
        <f t="shared" si="274"/>
        <v/>
      </c>
      <c r="CC400" s="39" t="str">
        <f t="shared" si="275"/>
        <v/>
      </c>
      <c r="CD400" s="39" t="str">
        <f t="shared" si="276"/>
        <v/>
      </c>
      <c r="CE400" s="39" t="str">
        <f t="shared" si="277"/>
        <v/>
      </c>
      <c r="CF400" s="39" t="str">
        <f t="shared" si="278"/>
        <v/>
      </c>
      <c r="CG400" s="39" t="str">
        <f t="shared" si="279"/>
        <v/>
      </c>
      <c r="CH400" s="39" t="str">
        <f t="shared" si="280"/>
        <v/>
      </c>
      <c r="CI400" s="39" t="str">
        <f t="shared" si="281"/>
        <v/>
      </c>
    </row>
    <row r="401" spans="1:87">
      <c r="A401" s="18"/>
      <c r="B401" s="15" t="str">
        <f>'Gene Table'!E400</f>
        <v>hsa-miR-127-3p</v>
      </c>
      <c r="C401" s="15" t="str">
        <f>'Gene Table'!B400</f>
        <v>A14</v>
      </c>
      <c r="D401" s="16" t="str">
        <f>IF(SUM('Test Sample Data'!D$3:D$98)&gt;10,IF(AND(ISNUMBER('Test Sample Data'!D400),'Test Sample Data'!D400&lt;$B$1,'Test Sample Data'!D400&gt;0),'Test Sample Data'!D400,$B$1),"")</f>
        <v/>
      </c>
      <c r="E401" s="17" t="str">
        <f>IF(SUM('Test Sample Data'!E$3:E$98)&gt;10,IF(AND(ISNUMBER('Test Sample Data'!E400),'Test Sample Data'!E400&lt;$B$1,'Test Sample Data'!E400&gt;0),'Test Sample Data'!E400,$B$1),"")</f>
        <v/>
      </c>
      <c r="F401" s="17" t="str">
        <f>IF(SUM('Test Sample Data'!F$3:F$98)&gt;10,IF(AND(ISNUMBER('Test Sample Data'!F400),'Test Sample Data'!F400&lt;$B$1,'Test Sample Data'!F400&gt;0),'Test Sample Data'!F400,$B$1),"")</f>
        <v/>
      </c>
      <c r="G401" s="17" t="str">
        <f>IF(SUM('Test Sample Data'!G$3:G$98)&gt;10,IF(AND(ISNUMBER('Test Sample Data'!G400),'Test Sample Data'!G400&lt;$B$1,'Test Sample Data'!G400&gt;0),'Test Sample Data'!G400,$B$1),"")</f>
        <v/>
      </c>
      <c r="H401" s="17" t="str">
        <f>IF(SUM('Test Sample Data'!H$3:H$98)&gt;10,IF(AND(ISNUMBER('Test Sample Data'!H400),'Test Sample Data'!H400&lt;$B$1,'Test Sample Data'!H400&gt;0),'Test Sample Data'!H400,$B$1),"")</f>
        <v/>
      </c>
      <c r="I401" s="17" t="str">
        <f>IF(SUM('Test Sample Data'!I$3:I$98)&gt;10,IF(AND(ISNUMBER('Test Sample Data'!I400),'Test Sample Data'!I400&lt;$B$1,'Test Sample Data'!I400&gt;0),'Test Sample Data'!I400,$B$1),"")</f>
        <v/>
      </c>
      <c r="J401" s="17" t="str">
        <f>IF(SUM('Test Sample Data'!J$3:J$98)&gt;10,IF(AND(ISNUMBER('Test Sample Data'!J400),'Test Sample Data'!J400&lt;$B$1,'Test Sample Data'!J400&gt;0),'Test Sample Data'!J400,$B$1),"")</f>
        <v/>
      </c>
      <c r="K401" s="17" t="str">
        <f>IF(SUM('Test Sample Data'!K$3:K$98)&gt;10,IF(AND(ISNUMBER('Test Sample Data'!K400),'Test Sample Data'!K400&lt;$B$1,'Test Sample Data'!K400&gt;0),'Test Sample Data'!K400,$B$1),"")</f>
        <v/>
      </c>
      <c r="L401" s="17" t="str">
        <f>IF(SUM('Test Sample Data'!L$3:L$98)&gt;10,IF(AND(ISNUMBER('Test Sample Data'!L400),'Test Sample Data'!L400&lt;$B$1,'Test Sample Data'!L400&gt;0),'Test Sample Data'!L400,$B$1),"")</f>
        <v/>
      </c>
      <c r="M401" s="17" t="str">
        <f>IF(SUM('Test Sample Data'!M$3:M$98)&gt;10,IF(AND(ISNUMBER('Test Sample Data'!M400),'Test Sample Data'!M400&lt;$B$1,'Test Sample Data'!M400&gt;0),'Test Sample Data'!M400,$B$1),"")</f>
        <v/>
      </c>
      <c r="N401" s="17" t="str">
        <f>'Gene Table'!E400</f>
        <v>hsa-miR-127-3p</v>
      </c>
      <c r="O401" s="17" t="str">
        <f>'Gene Table'!B400</f>
        <v>A14</v>
      </c>
      <c r="P401" s="17" t="str">
        <f>IF(SUM('Control Sample Data'!D$3:D$98)&gt;10,IF(AND(ISNUMBER('Control Sample Data'!D400),'Control Sample Data'!D400&lt;$B$1,'Control Sample Data'!D400&gt;0),'Control Sample Data'!D400,$B$1),"")</f>
        <v/>
      </c>
      <c r="Q401" s="17" t="str">
        <f>IF(SUM('Control Sample Data'!E$3:E$98)&gt;10,IF(AND(ISNUMBER('Control Sample Data'!E400),'Control Sample Data'!E400&lt;$B$1,'Control Sample Data'!E400&gt;0),'Control Sample Data'!E400,$B$1),"")</f>
        <v/>
      </c>
      <c r="R401" s="17" t="str">
        <f>IF(SUM('Control Sample Data'!F$3:F$98)&gt;10,IF(AND(ISNUMBER('Control Sample Data'!F400),'Control Sample Data'!F400&lt;$B$1,'Control Sample Data'!F400&gt;0),'Control Sample Data'!F400,$B$1),"")</f>
        <v/>
      </c>
      <c r="S401" s="17" t="str">
        <f>IF(SUM('Control Sample Data'!G$3:G$98)&gt;10,IF(AND(ISNUMBER('Control Sample Data'!G400),'Control Sample Data'!G400&lt;$B$1,'Control Sample Data'!G400&gt;0),'Control Sample Data'!G400,$B$1),"")</f>
        <v/>
      </c>
      <c r="T401" s="17" t="str">
        <f>IF(SUM('Control Sample Data'!H$3:H$98)&gt;10,IF(AND(ISNUMBER('Control Sample Data'!H400),'Control Sample Data'!H400&lt;$B$1,'Control Sample Data'!H400&gt;0),'Control Sample Data'!H400,$B$1),"")</f>
        <v/>
      </c>
      <c r="U401" s="17" t="str">
        <f>IF(SUM('Control Sample Data'!I$3:I$98)&gt;10,IF(AND(ISNUMBER('Control Sample Data'!I400),'Control Sample Data'!I400&lt;$B$1,'Control Sample Data'!I400&gt;0),'Control Sample Data'!I400,$B$1),"")</f>
        <v/>
      </c>
      <c r="V401" s="17" t="str">
        <f>IF(SUM('Control Sample Data'!J$3:J$98)&gt;10,IF(AND(ISNUMBER('Control Sample Data'!J400),'Control Sample Data'!J400&lt;$B$1,'Control Sample Data'!J400&gt;0),'Control Sample Data'!J400,$B$1),"")</f>
        <v/>
      </c>
      <c r="W401" s="17" t="str">
        <f>IF(SUM('Control Sample Data'!K$3:K$98)&gt;10,IF(AND(ISNUMBER('Control Sample Data'!K400),'Control Sample Data'!K400&lt;$B$1,'Control Sample Data'!K400&gt;0),'Control Sample Data'!K400,$B$1),"")</f>
        <v/>
      </c>
      <c r="X401" s="17" t="str">
        <f>IF(SUM('Control Sample Data'!L$3:L$98)&gt;10,IF(AND(ISNUMBER('Control Sample Data'!L400),'Control Sample Data'!L400&lt;$B$1,'Control Sample Data'!L400&gt;0),'Control Sample Data'!L400,$B$1),"")</f>
        <v/>
      </c>
      <c r="Y401" s="17" t="str">
        <f>IF(SUM('Control Sample Data'!M$3:M$98)&gt;10,IF(AND(ISNUMBER('Control Sample Data'!M400),'Control Sample Data'!M400&lt;$B$1,'Control Sample Data'!M400&gt;0),'Control Sample Data'!M400,$B$1),"")</f>
        <v/>
      </c>
      <c r="Z401" s="22" t="str">
        <f>IF(ISERROR(VLOOKUP('Choose Housekeeping Genes'!$C16,Calculations!$C$388:$M$771,2,0)),"",VLOOKUP('Choose Housekeeping Genes'!$C16,Calculations!$C$388:$M$771,2,0))</f>
        <v/>
      </c>
      <c r="AA401" s="22" t="str">
        <f>IF(ISERROR(VLOOKUP('Choose Housekeeping Genes'!$C16,Calculations!$C$388:$M$771,3,0)),"",VLOOKUP('Choose Housekeeping Genes'!$C16,Calculations!$C$388:$M$771,3,0))</f>
        <v/>
      </c>
      <c r="AB401" s="22" t="str">
        <f>IF(ISERROR(VLOOKUP('Choose Housekeeping Genes'!$C16,Calculations!$C$388:$M$771,4,0)),"",VLOOKUP('Choose Housekeeping Genes'!$C16,Calculations!$C$388:$M$771,4,0))</f>
        <v/>
      </c>
      <c r="AC401" s="22" t="str">
        <f>IF(ISERROR(VLOOKUP('Choose Housekeeping Genes'!$C16,Calculations!$C$388:$M$771,5,0)),"",VLOOKUP('Choose Housekeeping Genes'!$C16,Calculations!$C$388:$M$771,5,0))</f>
        <v/>
      </c>
      <c r="AD401" s="22" t="str">
        <f>IF(ISERROR(VLOOKUP('Choose Housekeeping Genes'!$C16,Calculations!$C$388:$M$771,6,0)),"",VLOOKUP('Choose Housekeeping Genes'!$C16,Calculations!$C$388:$M$771,6,0))</f>
        <v/>
      </c>
      <c r="AE401" s="22" t="str">
        <f>IF(ISERROR(VLOOKUP('Choose Housekeeping Genes'!$C16,Calculations!$C$388:$M$771,7,0)),"",VLOOKUP('Choose Housekeeping Genes'!$C16,Calculations!$C$388:$M$771,7,0))</f>
        <v/>
      </c>
      <c r="AF401" s="22" t="str">
        <f>IF(ISERROR(VLOOKUP('Choose Housekeeping Genes'!$C16,Calculations!$C$388:$M$771,8,0)),"",VLOOKUP('Choose Housekeeping Genes'!$C16,Calculations!$C$388:$M$771,8,0))</f>
        <v/>
      </c>
      <c r="AG401" s="22" t="str">
        <f>IF(ISERROR(VLOOKUP('Choose Housekeeping Genes'!$C16,Calculations!$C$388:$M$771,9,0)),"",VLOOKUP('Choose Housekeeping Genes'!$C16,Calculations!$C$388:$M$771,9,0))</f>
        <v/>
      </c>
      <c r="AH401" s="22" t="str">
        <f>IF(ISERROR(VLOOKUP('Choose Housekeeping Genes'!$C16,Calculations!$C$388:$M$771,10,0)),"",VLOOKUP('Choose Housekeeping Genes'!$C16,Calculations!$C$388:$M$771,10,0))</f>
        <v/>
      </c>
      <c r="AI401" s="22" t="str">
        <f>IF(ISERROR(VLOOKUP('Choose Housekeeping Genes'!$C16,Calculations!$C$388:$M$771,11,0)),"",VLOOKUP('Choose Housekeeping Genes'!$C16,Calculations!$C$388:$M$771,11,0))</f>
        <v/>
      </c>
      <c r="AJ401" s="22" t="str">
        <f>IF(ISERROR(VLOOKUP('Choose Housekeeping Genes'!$C16,Calculations!$C$388:$Y$771,14,0)),"",VLOOKUP('Choose Housekeeping Genes'!$C16,Calculations!$C$388:$Y$771,14,0))</f>
        <v/>
      </c>
      <c r="AK401" s="22" t="str">
        <f>IF(ISERROR(VLOOKUP('Choose Housekeeping Genes'!$C16,Calculations!$C$388:$Y$771,15,0)),"",VLOOKUP('Choose Housekeeping Genes'!$C16,Calculations!$C$388:$Y$771,15,0))</f>
        <v/>
      </c>
      <c r="AL401" s="22" t="str">
        <f>IF(ISERROR(VLOOKUP('Choose Housekeeping Genes'!$C16,Calculations!$C$388:$Y$771,16,0)),"",VLOOKUP('Choose Housekeeping Genes'!$C16,Calculations!$C$388:$Y$771,16,0))</f>
        <v/>
      </c>
      <c r="AM401" s="22" t="str">
        <f>IF(ISERROR(VLOOKUP('Choose Housekeeping Genes'!$C16,Calculations!$C$388:$Y$771,17,0)),"",VLOOKUP('Choose Housekeeping Genes'!$C16,Calculations!$C$388:$Y$771,17,0))</f>
        <v/>
      </c>
      <c r="AN401" s="22" t="str">
        <f>IF(ISERROR(VLOOKUP('Choose Housekeeping Genes'!$C16,Calculations!$C$388:$Y$771,18,0)),"",VLOOKUP('Choose Housekeeping Genes'!$C16,Calculations!$C$388:$Y$771,18,0))</f>
        <v/>
      </c>
      <c r="AO401" s="22" t="str">
        <f>IF(ISERROR(VLOOKUP('Choose Housekeeping Genes'!$C16,Calculations!$C$388:$Y$771,19,0)),"",VLOOKUP('Choose Housekeeping Genes'!$C16,Calculations!$C$388:$Y$771,19,0))</f>
        <v/>
      </c>
      <c r="AP401" s="22" t="str">
        <f>IF(ISERROR(VLOOKUP('Choose Housekeeping Genes'!$C16,Calculations!$C$388:$Y$771,20,0)),"",VLOOKUP('Choose Housekeeping Genes'!$C16,Calculations!$C$388:$Y$771,20,0))</f>
        <v/>
      </c>
      <c r="AQ401" s="22" t="str">
        <f>IF(ISERROR(VLOOKUP('Choose Housekeeping Genes'!$C16,Calculations!$C$388:$Y$771,21,0)),"",VLOOKUP('Choose Housekeeping Genes'!$C16,Calculations!$C$388:$Y$771,21,0))</f>
        <v/>
      </c>
      <c r="AR401" s="22" t="str">
        <f>IF(ISERROR(VLOOKUP('Choose Housekeeping Genes'!$C16,Calculations!$C$388:$Y$771,22,0)),"",VLOOKUP('Choose Housekeeping Genes'!$C16,Calculations!$C$388:$Y$771,22,0))</f>
        <v/>
      </c>
      <c r="AS401" s="22" t="str">
        <f>IF(ISERROR(VLOOKUP('Choose Housekeeping Genes'!$C16,Calculations!$C$388:$Y$771,23,0)),"",VLOOKUP('Choose Housekeeping Genes'!$C16,Calculations!$C$388:$Y$771,23,0))</f>
        <v/>
      </c>
      <c r="AT401" s="36" t="str">
        <f t="shared" si="282"/>
        <v/>
      </c>
      <c r="AU401" s="36" t="str">
        <f t="shared" si="283"/>
        <v/>
      </c>
      <c r="AV401" s="36" t="str">
        <f t="shared" si="284"/>
        <v/>
      </c>
      <c r="AW401" s="36" t="str">
        <f t="shared" si="285"/>
        <v/>
      </c>
      <c r="AX401" s="36" t="str">
        <f t="shared" si="286"/>
        <v/>
      </c>
      <c r="AY401" s="36" t="str">
        <f t="shared" si="287"/>
        <v/>
      </c>
      <c r="AZ401" s="36" t="str">
        <f t="shared" si="288"/>
        <v/>
      </c>
      <c r="BA401" s="36" t="str">
        <f t="shared" si="289"/>
        <v/>
      </c>
      <c r="BB401" s="36" t="str">
        <f t="shared" si="290"/>
        <v/>
      </c>
      <c r="BC401" s="36" t="str">
        <f t="shared" si="291"/>
        <v/>
      </c>
      <c r="BD401" s="36" t="str">
        <f t="shared" si="292"/>
        <v/>
      </c>
      <c r="BE401" s="36" t="str">
        <f t="shared" si="293"/>
        <v/>
      </c>
      <c r="BF401" s="36" t="str">
        <f t="shared" si="294"/>
        <v/>
      </c>
      <c r="BG401" s="36" t="str">
        <f t="shared" si="295"/>
        <v/>
      </c>
      <c r="BH401" s="36" t="str">
        <f t="shared" si="296"/>
        <v/>
      </c>
      <c r="BI401" s="36" t="str">
        <f t="shared" si="297"/>
        <v/>
      </c>
      <c r="BJ401" s="36" t="str">
        <f t="shared" si="298"/>
        <v/>
      </c>
      <c r="BK401" s="36" t="str">
        <f t="shared" si="299"/>
        <v/>
      </c>
      <c r="BL401" s="36" t="str">
        <f t="shared" si="300"/>
        <v/>
      </c>
      <c r="BM401" s="36" t="str">
        <f t="shared" si="301"/>
        <v/>
      </c>
      <c r="BN401" s="38" t="e">
        <f t="shared" si="260"/>
        <v>#DIV/0!</v>
      </c>
      <c r="BO401" s="38" t="e">
        <f t="shared" si="261"/>
        <v>#DIV/0!</v>
      </c>
      <c r="BP401" s="39" t="str">
        <f t="shared" si="262"/>
        <v/>
      </c>
      <c r="BQ401" s="39" t="str">
        <f t="shared" si="263"/>
        <v/>
      </c>
      <c r="BR401" s="39" t="str">
        <f t="shared" si="264"/>
        <v/>
      </c>
      <c r="BS401" s="39" t="str">
        <f t="shared" si="265"/>
        <v/>
      </c>
      <c r="BT401" s="39" t="str">
        <f t="shared" si="266"/>
        <v/>
      </c>
      <c r="BU401" s="39" t="str">
        <f t="shared" si="267"/>
        <v/>
      </c>
      <c r="BV401" s="39" t="str">
        <f t="shared" si="268"/>
        <v/>
      </c>
      <c r="BW401" s="39" t="str">
        <f t="shared" si="269"/>
        <v/>
      </c>
      <c r="BX401" s="39" t="str">
        <f t="shared" si="270"/>
        <v/>
      </c>
      <c r="BY401" s="39" t="str">
        <f t="shared" si="271"/>
        <v/>
      </c>
      <c r="BZ401" s="39" t="str">
        <f t="shared" si="272"/>
        <v/>
      </c>
      <c r="CA401" s="39" t="str">
        <f t="shared" si="273"/>
        <v/>
      </c>
      <c r="CB401" s="39" t="str">
        <f t="shared" si="274"/>
        <v/>
      </c>
      <c r="CC401" s="39" t="str">
        <f t="shared" si="275"/>
        <v/>
      </c>
      <c r="CD401" s="39" t="str">
        <f t="shared" si="276"/>
        <v/>
      </c>
      <c r="CE401" s="39" t="str">
        <f t="shared" si="277"/>
        <v/>
      </c>
      <c r="CF401" s="39" t="str">
        <f t="shared" si="278"/>
        <v/>
      </c>
      <c r="CG401" s="39" t="str">
        <f t="shared" si="279"/>
        <v/>
      </c>
      <c r="CH401" s="39" t="str">
        <f t="shared" si="280"/>
        <v/>
      </c>
      <c r="CI401" s="39" t="str">
        <f t="shared" si="281"/>
        <v/>
      </c>
    </row>
    <row r="402" spans="1:87">
      <c r="A402" s="18"/>
      <c r="B402" s="15" t="str">
        <f>'Gene Table'!E401</f>
        <v>hsa-miR-660-5p</v>
      </c>
      <c r="C402" s="15" t="str">
        <f>'Gene Table'!B401</f>
        <v>A15</v>
      </c>
      <c r="D402" s="16" t="str">
        <f>IF(SUM('Test Sample Data'!D$3:D$98)&gt;10,IF(AND(ISNUMBER('Test Sample Data'!D401),'Test Sample Data'!D401&lt;$B$1,'Test Sample Data'!D401&gt;0),'Test Sample Data'!D401,$B$1),"")</f>
        <v/>
      </c>
      <c r="E402" s="17" t="str">
        <f>IF(SUM('Test Sample Data'!E$3:E$98)&gt;10,IF(AND(ISNUMBER('Test Sample Data'!E401),'Test Sample Data'!E401&lt;$B$1,'Test Sample Data'!E401&gt;0),'Test Sample Data'!E401,$B$1),"")</f>
        <v/>
      </c>
      <c r="F402" s="17" t="str">
        <f>IF(SUM('Test Sample Data'!F$3:F$98)&gt;10,IF(AND(ISNUMBER('Test Sample Data'!F401),'Test Sample Data'!F401&lt;$B$1,'Test Sample Data'!F401&gt;0),'Test Sample Data'!F401,$B$1),"")</f>
        <v/>
      </c>
      <c r="G402" s="17" t="str">
        <f>IF(SUM('Test Sample Data'!G$3:G$98)&gt;10,IF(AND(ISNUMBER('Test Sample Data'!G401),'Test Sample Data'!G401&lt;$B$1,'Test Sample Data'!G401&gt;0),'Test Sample Data'!G401,$B$1),"")</f>
        <v/>
      </c>
      <c r="H402" s="17" t="str">
        <f>IF(SUM('Test Sample Data'!H$3:H$98)&gt;10,IF(AND(ISNUMBER('Test Sample Data'!H401),'Test Sample Data'!H401&lt;$B$1,'Test Sample Data'!H401&gt;0),'Test Sample Data'!H401,$B$1),"")</f>
        <v/>
      </c>
      <c r="I402" s="17" t="str">
        <f>IF(SUM('Test Sample Data'!I$3:I$98)&gt;10,IF(AND(ISNUMBER('Test Sample Data'!I401),'Test Sample Data'!I401&lt;$B$1,'Test Sample Data'!I401&gt;0),'Test Sample Data'!I401,$B$1),"")</f>
        <v/>
      </c>
      <c r="J402" s="17" t="str">
        <f>IF(SUM('Test Sample Data'!J$3:J$98)&gt;10,IF(AND(ISNUMBER('Test Sample Data'!J401),'Test Sample Data'!J401&lt;$B$1,'Test Sample Data'!J401&gt;0),'Test Sample Data'!J401,$B$1),"")</f>
        <v/>
      </c>
      <c r="K402" s="17" t="str">
        <f>IF(SUM('Test Sample Data'!K$3:K$98)&gt;10,IF(AND(ISNUMBER('Test Sample Data'!K401),'Test Sample Data'!K401&lt;$B$1,'Test Sample Data'!K401&gt;0),'Test Sample Data'!K401,$B$1),"")</f>
        <v/>
      </c>
      <c r="L402" s="17" t="str">
        <f>IF(SUM('Test Sample Data'!L$3:L$98)&gt;10,IF(AND(ISNUMBER('Test Sample Data'!L401),'Test Sample Data'!L401&lt;$B$1,'Test Sample Data'!L401&gt;0),'Test Sample Data'!L401,$B$1),"")</f>
        <v/>
      </c>
      <c r="M402" s="17" t="str">
        <f>IF(SUM('Test Sample Data'!M$3:M$98)&gt;10,IF(AND(ISNUMBER('Test Sample Data'!M401),'Test Sample Data'!M401&lt;$B$1,'Test Sample Data'!M401&gt;0),'Test Sample Data'!M401,$B$1),"")</f>
        <v/>
      </c>
      <c r="N402" s="17" t="str">
        <f>'Gene Table'!E401</f>
        <v>hsa-miR-660-5p</v>
      </c>
      <c r="O402" s="17" t="str">
        <f>'Gene Table'!B401</f>
        <v>A15</v>
      </c>
      <c r="P402" s="17" t="str">
        <f>IF(SUM('Control Sample Data'!D$3:D$98)&gt;10,IF(AND(ISNUMBER('Control Sample Data'!D401),'Control Sample Data'!D401&lt;$B$1,'Control Sample Data'!D401&gt;0),'Control Sample Data'!D401,$B$1),"")</f>
        <v/>
      </c>
      <c r="Q402" s="17" t="str">
        <f>IF(SUM('Control Sample Data'!E$3:E$98)&gt;10,IF(AND(ISNUMBER('Control Sample Data'!E401),'Control Sample Data'!E401&lt;$B$1,'Control Sample Data'!E401&gt;0),'Control Sample Data'!E401,$B$1),"")</f>
        <v/>
      </c>
      <c r="R402" s="17" t="str">
        <f>IF(SUM('Control Sample Data'!F$3:F$98)&gt;10,IF(AND(ISNUMBER('Control Sample Data'!F401),'Control Sample Data'!F401&lt;$B$1,'Control Sample Data'!F401&gt;0),'Control Sample Data'!F401,$B$1),"")</f>
        <v/>
      </c>
      <c r="S402" s="17" t="str">
        <f>IF(SUM('Control Sample Data'!G$3:G$98)&gt;10,IF(AND(ISNUMBER('Control Sample Data'!G401),'Control Sample Data'!G401&lt;$B$1,'Control Sample Data'!G401&gt;0),'Control Sample Data'!G401,$B$1),"")</f>
        <v/>
      </c>
      <c r="T402" s="17" t="str">
        <f>IF(SUM('Control Sample Data'!H$3:H$98)&gt;10,IF(AND(ISNUMBER('Control Sample Data'!H401),'Control Sample Data'!H401&lt;$B$1,'Control Sample Data'!H401&gt;0),'Control Sample Data'!H401,$B$1),"")</f>
        <v/>
      </c>
      <c r="U402" s="17" t="str">
        <f>IF(SUM('Control Sample Data'!I$3:I$98)&gt;10,IF(AND(ISNUMBER('Control Sample Data'!I401),'Control Sample Data'!I401&lt;$B$1,'Control Sample Data'!I401&gt;0),'Control Sample Data'!I401,$B$1),"")</f>
        <v/>
      </c>
      <c r="V402" s="17" t="str">
        <f>IF(SUM('Control Sample Data'!J$3:J$98)&gt;10,IF(AND(ISNUMBER('Control Sample Data'!J401),'Control Sample Data'!J401&lt;$B$1,'Control Sample Data'!J401&gt;0),'Control Sample Data'!J401,$B$1),"")</f>
        <v/>
      </c>
      <c r="W402" s="17" t="str">
        <f>IF(SUM('Control Sample Data'!K$3:K$98)&gt;10,IF(AND(ISNUMBER('Control Sample Data'!K401),'Control Sample Data'!K401&lt;$B$1,'Control Sample Data'!K401&gt;0),'Control Sample Data'!K401,$B$1),"")</f>
        <v/>
      </c>
      <c r="X402" s="17" t="str">
        <f>IF(SUM('Control Sample Data'!L$3:L$98)&gt;10,IF(AND(ISNUMBER('Control Sample Data'!L401),'Control Sample Data'!L401&lt;$B$1,'Control Sample Data'!L401&gt;0),'Control Sample Data'!L401,$B$1),"")</f>
        <v/>
      </c>
      <c r="Y402" s="17" t="str">
        <f>IF(SUM('Control Sample Data'!M$3:M$98)&gt;10,IF(AND(ISNUMBER('Control Sample Data'!M401),'Control Sample Data'!M401&lt;$B$1,'Control Sample Data'!M401&gt;0),'Control Sample Data'!M401,$B$1),"")</f>
        <v/>
      </c>
      <c r="Z402" s="22" t="str">
        <f>IF(ISERROR(VLOOKUP('Choose Housekeeping Genes'!$C17,Calculations!$C$388:$M$771,2,0)),"",VLOOKUP('Choose Housekeeping Genes'!$C17,Calculations!$C$388:$M$771,2,0))</f>
        <v/>
      </c>
      <c r="AA402" s="22" t="str">
        <f>IF(ISERROR(VLOOKUP('Choose Housekeeping Genes'!$C17,Calculations!$C$388:$M$771,3,0)),"",VLOOKUP('Choose Housekeeping Genes'!$C17,Calculations!$C$388:$M$771,3,0))</f>
        <v/>
      </c>
      <c r="AB402" s="22" t="str">
        <f>IF(ISERROR(VLOOKUP('Choose Housekeeping Genes'!$C17,Calculations!$C$388:$M$771,4,0)),"",VLOOKUP('Choose Housekeeping Genes'!$C17,Calculations!$C$388:$M$771,4,0))</f>
        <v/>
      </c>
      <c r="AC402" s="22" t="str">
        <f>IF(ISERROR(VLOOKUP('Choose Housekeeping Genes'!$C17,Calculations!$C$388:$M$771,5,0)),"",VLOOKUP('Choose Housekeeping Genes'!$C17,Calculations!$C$388:$M$771,5,0))</f>
        <v/>
      </c>
      <c r="AD402" s="22" t="str">
        <f>IF(ISERROR(VLOOKUP('Choose Housekeeping Genes'!$C17,Calculations!$C$388:$M$771,6,0)),"",VLOOKUP('Choose Housekeeping Genes'!$C17,Calculations!$C$388:$M$771,6,0))</f>
        <v/>
      </c>
      <c r="AE402" s="22" t="str">
        <f>IF(ISERROR(VLOOKUP('Choose Housekeeping Genes'!$C17,Calculations!$C$388:$M$771,7,0)),"",VLOOKUP('Choose Housekeeping Genes'!$C17,Calculations!$C$388:$M$771,7,0))</f>
        <v/>
      </c>
      <c r="AF402" s="22" t="str">
        <f>IF(ISERROR(VLOOKUP('Choose Housekeeping Genes'!$C17,Calculations!$C$388:$M$771,8,0)),"",VLOOKUP('Choose Housekeeping Genes'!$C17,Calculations!$C$388:$M$771,8,0))</f>
        <v/>
      </c>
      <c r="AG402" s="22" t="str">
        <f>IF(ISERROR(VLOOKUP('Choose Housekeeping Genes'!$C17,Calculations!$C$388:$M$771,9,0)),"",VLOOKUP('Choose Housekeeping Genes'!$C17,Calculations!$C$388:$M$771,9,0))</f>
        <v/>
      </c>
      <c r="AH402" s="22" t="str">
        <f>IF(ISERROR(VLOOKUP('Choose Housekeeping Genes'!$C17,Calculations!$C$388:$M$771,10,0)),"",VLOOKUP('Choose Housekeeping Genes'!$C17,Calculations!$C$388:$M$771,10,0))</f>
        <v/>
      </c>
      <c r="AI402" s="22" t="str">
        <f>IF(ISERROR(VLOOKUP('Choose Housekeeping Genes'!$C17,Calculations!$C$388:$M$771,11,0)),"",VLOOKUP('Choose Housekeeping Genes'!$C17,Calculations!$C$388:$M$771,11,0))</f>
        <v/>
      </c>
      <c r="AJ402" s="22" t="str">
        <f>IF(ISERROR(VLOOKUP('Choose Housekeeping Genes'!$C17,Calculations!$C$388:$Y$771,14,0)),"",VLOOKUP('Choose Housekeeping Genes'!$C17,Calculations!$C$388:$Y$771,14,0))</f>
        <v/>
      </c>
      <c r="AK402" s="22" t="str">
        <f>IF(ISERROR(VLOOKUP('Choose Housekeeping Genes'!$C17,Calculations!$C$388:$Y$771,15,0)),"",VLOOKUP('Choose Housekeeping Genes'!$C17,Calculations!$C$388:$Y$771,15,0))</f>
        <v/>
      </c>
      <c r="AL402" s="22" t="str">
        <f>IF(ISERROR(VLOOKUP('Choose Housekeeping Genes'!$C17,Calculations!$C$388:$Y$771,16,0)),"",VLOOKUP('Choose Housekeeping Genes'!$C17,Calculations!$C$388:$Y$771,16,0))</f>
        <v/>
      </c>
      <c r="AM402" s="22" t="str">
        <f>IF(ISERROR(VLOOKUP('Choose Housekeeping Genes'!$C17,Calculations!$C$388:$Y$771,17,0)),"",VLOOKUP('Choose Housekeeping Genes'!$C17,Calculations!$C$388:$Y$771,17,0))</f>
        <v/>
      </c>
      <c r="AN402" s="22" t="str">
        <f>IF(ISERROR(VLOOKUP('Choose Housekeeping Genes'!$C17,Calculations!$C$388:$Y$771,18,0)),"",VLOOKUP('Choose Housekeeping Genes'!$C17,Calculations!$C$388:$Y$771,18,0))</f>
        <v/>
      </c>
      <c r="AO402" s="22" t="str">
        <f>IF(ISERROR(VLOOKUP('Choose Housekeeping Genes'!$C17,Calculations!$C$388:$Y$771,19,0)),"",VLOOKUP('Choose Housekeeping Genes'!$C17,Calculations!$C$388:$Y$771,19,0))</f>
        <v/>
      </c>
      <c r="AP402" s="22" t="str">
        <f>IF(ISERROR(VLOOKUP('Choose Housekeeping Genes'!$C17,Calculations!$C$388:$Y$771,20,0)),"",VLOOKUP('Choose Housekeeping Genes'!$C17,Calculations!$C$388:$Y$771,20,0))</f>
        <v/>
      </c>
      <c r="AQ402" s="22" t="str">
        <f>IF(ISERROR(VLOOKUP('Choose Housekeeping Genes'!$C17,Calculations!$C$388:$Y$771,21,0)),"",VLOOKUP('Choose Housekeeping Genes'!$C17,Calculations!$C$388:$Y$771,21,0))</f>
        <v/>
      </c>
      <c r="AR402" s="22" t="str">
        <f>IF(ISERROR(VLOOKUP('Choose Housekeeping Genes'!$C17,Calculations!$C$388:$Y$771,22,0)),"",VLOOKUP('Choose Housekeeping Genes'!$C17,Calculations!$C$388:$Y$771,22,0))</f>
        <v/>
      </c>
      <c r="AS402" s="22" t="str">
        <f>IF(ISERROR(VLOOKUP('Choose Housekeeping Genes'!$C17,Calculations!$C$388:$Y$771,23,0)),"",VLOOKUP('Choose Housekeeping Genes'!$C17,Calculations!$C$388:$Y$771,23,0))</f>
        <v/>
      </c>
      <c r="AT402" s="36" t="str">
        <f t="shared" si="282"/>
        <v/>
      </c>
      <c r="AU402" s="36" t="str">
        <f t="shared" si="283"/>
        <v/>
      </c>
      <c r="AV402" s="36" t="str">
        <f t="shared" si="284"/>
        <v/>
      </c>
      <c r="AW402" s="36" t="str">
        <f t="shared" si="285"/>
        <v/>
      </c>
      <c r="AX402" s="36" t="str">
        <f t="shared" si="286"/>
        <v/>
      </c>
      <c r="AY402" s="36" t="str">
        <f t="shared" si="287"/>
        <v/>
      </c>
      <c r="AZ402" s="36" t="str">
        <f t="shared" si="288"/>
        <v/>
      </c>
      <c r="BA402" s="36" t="str">
        <f t="shared" si="289"/>
        <v/>
      </c>
      <c r="BB402" s="36" t="str">
        <f t="shared" si="290"/>
        <v/>
      </c>
      <c r="BC402" s="36" t="str">
        <f t="shared" si="291"/>
        <v/>
      </c>
      <c r="BD402" s="36" t="str">
        <f t="shared" si="292"/>
        <v/>
      </c>
      <c r="BE402" s="36" t="str">
        <f t="shared" si="293"/>
        <v/>
      </c>
      <c r="BF402" s="36" t="str">
        <f t="shared" si="294"/>
        <v/>
      </c>
      <c r="BG402" s="36" t="str">
        <f t="shared" si="295"/>
        <v/>
      </c>
      <c r="BH402" s="36" t="str">
        <f t="shared" si="296"/>
        <v/>
      </c>
      <c r="BI402" s="36" t="str">
        <f t="shared" si="297"/>
        <v/>
      </c>
      <c r="BJ402" s="36" t="str">
        <f t="shared" si="298"/>
        <v/>
      </c>
      <c r="BK402" s="36" t="str">
        <f t="shared" si="299"/>
        <v/>
      </c>
      <c r="BL402" s="36" t="str">
        <f t="shared" si="300"/>
        <v/>
      </c>
      <c r="BM402" s="36" t="str">
        <f t="shared" si="301"/>
        <v/>
      </c>
      <c r="BN402" s="38" t="e">
        <f t="shared" si="260"/>
        <v>#DIV/0!</v>
      </c>
      <c r="BO402" s="38" t="e">
        <f t="shared" si="261"/>
        <v>#DIV/0!</v>
      </c>
      <c r="BP402" s="39" t="str">
        <f t="shared" si="262"/>
        <v/>
      </c>
      <c r="BQ402" s="39" t="str">
        <f t="shared" si="263"/>
        <v/>
      </c>
      <c r="BR402" s="39" t="str">
        <f t="shared" si="264"/>
        <v/>
      </c>
      <c r="BS402" s="39" t="str">
        <f t="shared" si="265"/>
        <v/>
      </c>
      <c r="BT402" s="39" t="str">
        <f t="shared" si="266"/>
        <v/>
      </c>
      <c r="BU402" s="39" t="str">
        <f t="shared" si="267"/>
        <v/>
      </c>
      <c r="BV402" s="39" t="str">
        <f t="shared" si="268"/>
        <v/>
      </c>
      <c r="BW402" s="39" t="str">
        <f t="shared" si="269"/>
        <v/>
      </c>
      <c r="BX402" s="39" t="str">
        <f t="shared" si="270"/>
        <v/>
      </c>
      <c r="BY402" s="39" t="str">
        <f t="shared" si="271"/>
        <v/>
      </c>
      <c r="BZ402" s="39" t="str">
        <f t="shared" si="272"/>
        <v/>
      </c>
      <c r="CA402" s="39" t="str">
        <f t="shared" si="273"/>
        <v/>
      </c>
      <c r="CB402" s="39" t="str">
        <f t="shared" si="274"/>
        <v/>
      </c>
      <c r="CC402" s="39" t="str">
        <f t="shared" si="275"/>
        <v/>
      </c>
      <c r="CD402" s="39" t="str">
        <f t="shared" si="276"/>
        <v/>
      </c>
      <c r="CE402" s="39" t="str">
        <f t="shared" si="277"/>
        <v/>
      </c>
      <c r="CF402" s="39" t="str">
        <f t="shared" si="278"/>
        <v/>
      </c>
      <c r="CG402" s="39" t="str">
        <f t="shared" si="279"/>
        <v/>
      </c>
      <c r="CH402" s="39" t="str">
        <f t="shared" si="280"/>
        <v/>
      </c>
      <c r="CI402" s="39" t="str">
        <f t="shared" si="281"/>
        <v/>
      </c>
    </row>
    <row r="403" spans="1:87">
      <c r="A403" s="18"/>
      <c r="B403" s="15" t="str">
        <f>'Gene Table'!E402</f>
        <v>hsa-miR-486-5p</v>
      </c>
      <c r="C403" s="15" t="str">
        <f>'Gene Table'!B402</f>
        <v>A16</v>
      </c>
      <c r="D403" s="16" t="str">
        <f>IF(SUM('Test Sample Data'!D$3:D$98)&gt;10,IF(AND(ISNUMBER('Test Sample Data'!D402),'Test Sample Data'!D402&lt;$B$1,'Test Sample Data'!D402&gt;0),'Test Sample Data'!D402,$B$1),"")</f>
        <v/>
      </c>
      <c r="E403" s="17" t="str">
        <f>IF(SUM('Test Sample Data'!E$3:E$98)&gt;10,IF(AND(ISNUMBER('Test Sample Data'!E402),'Test Sample Data'!E402&lt;$B$1,'Test Sample Data'!E402&gt;0),'Test Sample Data'!E402,$B$1),"")</f>
        <v/>
      </c>
      <c r="F403" s="17" t="str">
        <f>IF(SUM('Test Sample Data'!F$3:F$98)&gt;10,IF(AND(ISNUMBER('Test Sample Data'!F402),'Test Sample Data'!F402&lt;$B$1,'Test Sample Data'!F402&gt;0),'Test Sample Data'!F402,$B$1),"")</f>
        <v/>
      </c>
      <c r="G403" s="17" t="str">
        <f>IF(SUM('Test Sample Data'!G$3:G$98)&gt;10,IF(AND(ISNUMBER('Test Sample Data'!G402),'Test Sample Data'!G402&lt;$B$1,'Test Sample Data'!G402&gt;0),'Test Sample Data'!G402,$B$1),"")</f>
        <v/>
      </c>
      <c r="H403" s="17" t="str">
        <f>IF(SUM('Test Sample Data'!H$3:H$98)&gt;10,IF(AND(ISNUMBER('Test Sample Data'!H402),'Test Sample Data'!H402&lt;$B$1,'Test Sample Data'!H402&gt;0),'Test Sample Data'!H402,$B$1),"")</f>
        <v/>
      </c>
      <c r="I403" s="17" t="str">
        <f>IF(SUM('Test Sample Data'!I$3:I$98)&gt;10,IF(AND(ISNUMBER('Test Sample Data'!I402),'Test Sample Data'!I402&lt;$B$1,'Test Sample Data'!I402&gt;0),'Test Sample Data'!I402,$B$1),"")</f>
        <v/>
      </c>
      <c r="J403" s="17" t="str">
        <f>IF(SUM('Test Sample Data'!J$3:J$98)&gt;10,IF(AND(ISNUMBER('Test Sample Data'!J402),'Test Sample Data'!J402&lt;$B$1,'Test Sample Data'!J402&gt;0),'Test Sample Data'!J402,$B$1),"")</f>
        <v/>
      </c>
      <c r="K403" s="17" t="str">
        <f>IF(SUM('Test Sample Data'!K$3:K$98)&gt;10,IF(AND(ISNUMBER('Test Sample Data'!K402),'Test Sample Data'!K402&lt;$B$1,'Test Sample Data'!K402&gt;0),'Test Sample Data'!K402,$B$1),"")</f>
        <v/>
      </c>
      <c r="L403" s="17" t="str">
        <f>IF(SUM('Test Sample Data'!L$3:L$98)&gt;10,IF(AND(ISNUMBER('Test Sample Data'!L402),'Test Sample Data'!L402&lt;$B$1,'Test Sample Data'!L402&gt;0),'Test Sample Data'!L402,$B$1),"")</f>
        <v/>
      </c>
      <c r="M403" s="17" t="str">
        <f>IF(SUM('Test Sample Data'!M$3:M$98)&gt;10,IF(AND(ISNUMBER('Test Sample Data'!M402),'Test Sample Data'!M402&lt;$B$1,'Test Sample Data'!M402&gt;0),'Test Sample Data'!M402,$B$1),"")</f>
        <v/>
      </c>
      <c r="N403" s="17" t="str">
        <f>'Gene Table'!E402</f>
        <v>hsa-miR-486-5p</v>
      </c>
      <c r="O403" s="17" t="str">
        <f>'Gene Table'!B402</f>
        <v>A16</v>
      </c>
      <c r="P403" s="17" t="str">
        <f>IF(SUM('Control Sample Data'!D$3:D$98)&gt;10,IF(AND(ISNUMBER('Control Sample Data'!D402),'Control Sample Data'!D402&lt;$B$1,'Control Sample Data'!D402&gt;0),'Control Sample Data'!D402,$B$1),"")</f>
        <v/>
      </c>
      <c r="Q403" s="17" t="str">
        <f>IF(SUM('Control Sample Data'!E$3:E$98)&gt;10,IF(AND(ISNUMBER('Control Sample Data'!E402),'Control Sample Data'!E402&lt;$B$1,'Control Sample Data'!E402&gt;0),'Control Sample Data'!E402,$B$1),"")</f>
        <v/>
      </c>
      <c r="R403" s="17" t="str">
        <f>IF(SUM('Control Sample Data'!F$3:F$98)&gt;10,IF(AND(ISNUMBER('Control Sample Data'!F402),'Control Sample Data'!F402&lt;$B$1,'Control Sample Data'!F402&gt;0),'Control Sample Data'!F402,$B$1),"")</f>
        <v/>
      </c>
      <c r="S403" s="17" t="str">
        <f>IF(SUM('Control Sample Data'!G$3:G$98)&gt;10,IF(AND(ISNUMBER('Control Sample Data'!G402),'Control Sample Data'!G402&lt;$B$1,'Control Sample Data'!G402&gt;0),'Control Sample Data'!G402,$B$1),"")</f>
        <v/>
      </c>
      <c r="T403" s="17" t="str">
        <f>IF(SUM('Control Sample Data'!H$3:H$98)&gt;10,IF(AND(ISNUMBER('Control Sample Data'!H402),'Control Sample Data'!H402&lt;$B$1,'Control Sample Data'!H402&gt;0),'Control Sample Data'!H402,$B$1),"")</f>
        <v/>
      </c>
      <c r="U403" s="17" t="str">
        <f>IF(SUM('Control Sample Data'!I$3:I$98)&gt;10,IF(AND(ISNUMBER('Control Sample Data'!I402),'Control Sample Data'!I402&lt;$B$1,'Control Sample Data'!I402&gt;0),'Control Sample Data'!I402,$B$1),"")</f>
        <v/>
      </c>
      <c r="V403" s="17" t="str">
        <f>IF(SUM('Control Sample Data'!J$3:J$98)&gt;10,IF(AND(ISNUMBER('Control Sample Data'!J402),'Control Sample Data'!J402&lt;$B$1,'Control Sample Data'!J402&gt;0),'Control Sample Data'!J402,$B$1),"")</f>
        <v/>
      </c>
      <c r="W403" s="17" t="str">
        <f>IF(SUM('Control Sample Data'!K$3:K$98)&gt;10,IF(AND(ISNUMBER('Control Sample Data'!K402),'Control Sample Data'!K402&lt;$B$1,'Control Sample Data'!K402&gt;0),'Control Sample Data'!K402,$B$1),"")</f>
        <v/>
      </c>
      <c r="X403" s="17" t="str">
        <f>IF(SUM('Control Sample Data'!L$3:L$98)&gt;10,IF(AND(ISNUMBER('Control Sample Data'!L402),'Control Sample Data'!L402&lt;$B$1,'Control Sample Data'!L402&gt;0),'Control Sample Data'!L402,$B$1),"")</f>
        <v/>
      </c>
      <c r="Y403" s="17" t="str">
        <f>IF(SUM('Control Sample Data'!M$3:M$98)&gt;10,IF(AND(ISNUMBER('Control Sample Data'!M402),'Control Sample Data'!M402&lt;$B$1,'Control Sample Data'!M402&gt;0),'Control Sample Data'!M402,$B$1),"")</f>
        <v/>
      </c>
      <c r="Z403" s="22" t="str">
        <f>IF(ISERROR(VLOOKUP('Choose Housekeeping Genes'!$C18,Calculations!$C$388:$M$771,2,0)),"",VLOOKUP('Choose Housekeeping Genes'!$C18,Calculations!$C$388:$M$771,2,0))</f>
        <v/>
      </c>
      <c r="AA403" s="22" t="str">
        <f>IF(ISERROR(VLOOKUP('Choose Housekeeping Genes'!$C18,Calculations!$C$388:$M$771,3,0)),"",VLOOKUP('Choose Housekeeping Genes'!$C18,Calculations!$C$388:$M$771,3,0))</f>
        <v/>
      </c>
      <c r="AB403" s="22" t="str">
        <f>IF(ISERROR(VLOOKUP('Choose Housekeeping Genes'!$C18,Calculations!$C$388:$M$771,4,0)),"",VLOOKUP('Choose Housekeeping Genes'!$C18,Calculations!$C$388:$M$771,4,0))</f>
        <v/>
      </c>
      <c r="AC403" s="22" t="str">
        <f>IF(ISERROR(VLOOKUP('Choose Housekeeping Genes'!$C18,Calculations!$C$388:$M$771,5,0)),"",VLOOKUP('Choose Housekeeping Genes'!$C18,Calculations!$C$388:$M$771,5,0))</f>
        <v/>
      </c>
      <c r="AD403" s="22" t="str">
        <f>IF(ISERROR(VLOOKUP('Choose Housekeeping Genes'!$C18,Calculations!$C$388:$M$771,6,0)),"",VLOOKUP('Choose Housekeeping Genes'!$C18,Calculations!$C$388:$M$771,6,0))</f>
        <v/>
      </c>
      <c r="AE403" s="22" t="str">
        <f>IF(ISERROR(VLOOKUP('Choose Housekeeping Genes'!$C18,Calculations!$C$388:$M$771,7,0)),"",VLOOKUP('Choose Housekeeping Genes'!$C18,Calculations!$C$388:$M$771,7,0))</f>
        <v/>
      </c>
      <c r="AF403" s="22" t="str">
        <f>IF(ISERROR(VLOOKUP('Choose Housekeeping Genes'!$C18,Calculations!$C$388:$M$771,8,0)),"",VLOOKUP('Choose Housekeeping Genes'!$C18,Calculations!$C$388:$M$771,8,0))</f>
        <v/>
      </c>
      <c r="AG403" s="22" t="str">
        <f>IF(ISERROR(VLOOKUP('Choose Housekeeping Genes'!$C18,Calculations!$C$388:$M$771,9,0)),"",VLOOKUP('Choose Housekeeping Genes'!$C18,Calculations!$C$388:$M$771,9,0))</f>
        <v/>
      </c>
      <c r="AH403" s="22" t="str">
        <f>IF(ISERROR(VLOOKUP('Choose Housekeeping Genes'!$C18,Calculations!$C$388:$M$771,10,0)),"",VLOOKUP('Choose Housekeeping Genes'!$C18,Calculations!$C$388:$M$771,10,0))</f>
        <v/>
      </c>
      <c r="AI403" s="22" t="str">
        <f>IF(ISERROR(VLOOKUP('Choose Housekeeping Genes'!$C18,Calculations!$C$388:$M$771,11,0)),"",VLOOKUP('Choose Housekeeping Genes'!$C18,Calculations!$C$388:$M$771,11,0))</f>
        <v/>
      </c>
      <c r="AJ403" s="22" t="str">
        <f>IF(ISERROR(VLOOKUP('Choose Housekeeping Genes'!$C18,Calculations!$C$388:$Y$771,14,0)),"",VLOOKUP('Choose Housekeeping Genes'!$C18,Calculations!$C$388:$Y$771,14,0))</f>
        <v/>
      </c>
      <c r="AK403" s="22" t="str">
        <f>IF(ISERROR(VLOOKUP('Choose Housekeeping Genes'!$C18,Calculations!$C$388:$Y$771,15,0)),"",VLOOKUP('Choose Housekeeping Genes'!$C18,Calculations!$C$388:$Y$771,15,0))</f>
        <v/>
      </c>
      <c r="AL403" s="22" t="str">
        <f>IF(ISERROR(VLOOKUP('Choose Housekeeping Genes'!$C18,Calculations!$C$388:$Y$771,16,0)),"",VLOOKUP('Choose Housekeeping Genes'!$C18,Calculations!$C$388:$Y$771,16,0))</f>
        <v/>
      </c>
      <c r="AM403" s="22" t="str">
        <f>IF(ISERROR(VLOOKUP('Choose Housekeeping Genes'!$C18,Calculations!$C$388:$Y$771,17,0)),"",VLOOKUP('Choose Housekeeping Genes'!$C18,Calculations!$C$388:$Y$771,17,0))</f>
        <v/>
      </c>
      <c r="AN403" s="22" t="str">
        <f>IF(ISERROR(VLOOKUP('Choose Housekeeping Genes'!$C18,Calculations!$C$388:$Y$771,18,0)),"",VLOOKUP('Choose Housekeeping Genes'!$C18,Calculations!$C$388:$Y$771,18,0))</f>
        <v/>
      </c>
      <c r="AO403" s="22" t="str">
        <f>IF(ISERROR(VLOOKUP('Choose Housekeeping Genes'!$C18,Calculations!$C$388:$Y$771,19,0)),"",VLOOKUP('Choose Housekeeping Genes'!$C18,Calculations!$C$388:$Y$771,19,0))</f>
        <v/>
      </c>
      <c r="AP403" s="22" t="str">
        <f>IF(ISERROR(VLOOKUP('Choose Housekeeping Genes'!$C18,Calculations!$C$388:$Y$771,20,0)),"",VLOOKUP('Choose Housekeeping Genes'!$C18,Calculations!$C$388:$Y$771,20,0))</f>
        <v/>
      </c>
      <c r="AQ403" s="22" t="str">
        <f>IF(ISERROR(VLOOKUP('Choose Housekeeping Genes'!$C18,Calculations!$C$388:$Y$771,21,0)),"",VLOOKUP('Choose Housekeeping Genes'!$C18,Calculations!$C$388:$Y$771,21,0))</f>
        <v/>
      </c>
      <c r="AR403" s="22" t="str">
        <f>IF(ISERROR(VLOOKUP('Choose Housekeeping Genes'!$C18,Calculations!$C$388:$Y$771,22,0)),"",VLOOKUP('Choose Housekeeping Genes'!$C18,Calculations!$C$388:$Y$771,22,0))</f>
        <v/>
      </c>
      <c r="AS403" s="22" t="str">
        <f>IF(ISERROR(VLOOKUP('Choose Housekeeping Genes'!$C18,Calculations!$C$388:$Y$771,23,0)),"",VLOOKUP('Choose Housekeeping Genes'!$C18,Calculations!$C$388:$Y$771,23,0))</f>
        <v/>
      </c>
      <c r="AT403" s="36" t="str">
        <f t="shared" si="282"/>
        <v/>
      </c>
      <c r="AU403" s="36" t="str">
        <f t="shared" si="283"/>
        <v/>
      </c>
      <c r="AV403" s="36" t="str">
        <f t="shared" si="284"/>
        <v/>
      </c>
      <c r="AW403" s="36" t="str">
        <f t="shared" si="285"/>
        <v/>
      </c>
      <c r="AX403" s="36" t="str">
        <f t="shared" si="286"/>
        <v/>
      </c>
      <c r="AY403" s="36" t="str">
        <f t="shared" si="287"/>
        <v/>
      </c>
      <c r="AZ403" s="36" t="str">
        <f t="shared" si="288"/>
        <v/>
      </c>
      <c r="BA403" s="36" t="str">
        <f t="shared" si="289"/>
        <v/>
      </c>
      <c r="BB403" s="36" t="str">
        <f t="shared" si="290"/>
        <v/>
      </c>
      <c r="BC403" s="36" t="str">
        <f t="shared" si="291"/>
        <v/>
      </c>
      <c r="BD403" s="36" t="str">
        <f t="shared" si="292"/>
        <v/>
      </c>
      <c r="BE403" s="36" t="str">
        <f t="shared" si="293"/>
        <v/>
      </c>
      <c r="BF403" s="36" t="str">
        <f t="shared" si="294"/>
        <v/>
      </c>
      <c r="BG403" s="36" t="str">
        <f t="shared" si="295"/>
        <v/>
      </c>
      <c r="BH403" s="36" t="str">
        <f t="shared" si="296"/>
        <v/>
      </c>
      <c r="BI403" s="36" t="str">
        <f t="shared" si="297"/>
        <v/>
      </c>
      <c r="BJ403" s="36" t="str">
        <f t="shared" si="298"/>
        <v/>
      </c>
      <c r="BK403" s="36" t="str">
        <f t="shared" si="299"/>
        <v/>
      </c>
      <c r="BL403" s="36" t="str">
        <f t="shared" si="300"/>
        <v/>
      </c>
      <c r="BM403" s="36" t="str">
        <f t="shared" si="301"/>
        <v/>
      </c>
      <c r="BN403" s="38" t="e">
        <f t="shared" si="260"/>
        <v>#DIV/0!</v>
      </c>
      <c r="BO403" s="38" t="e">
        <f t="shared" si="261"/>
        <v>#DIV/0!</v>
      </c>
      <c r="BP403" s="39" t="str">
        <f t="shared" si="262"/>
        <v/>
      </c>
      <c r="BQ403" s="39" t="str">
        <f t="shared" si="263"/>
        <v/>
      </c>
      <c r="BR403" s="39" t="str">
        <f t="shared" si="264"/>
        <v/>
      </c>
      <c r="BS403" s="39" t="str">
        <f t="shared" si="265"/>
        <v/>
      </c>
      <c r="BT403" s="39" t="str">
        <f t="shared" si="266"/>
        <v/>
      </c>
      <c r="BU403" s="39" t="str">
        <f t="shared" si="267"/>
        <v/>
      </c>
      <c r="BV403" s="39" t="str">
        <f t="shared" si="268"/>
        <v/>
      </c>
      <c r="BW403" s="39" t="str">
        <f t="shared" si="269"/>
        <v/>
      </c>
      <c r="BX403" s="39" t="str">
        <f t="shared" si="270"/>
        <v/>
      </c>
      <c r="BY403" s="39" t="str">
        <f t="shared" si="271"/>
        <v/>
      </c>
      <c r="BZ403" s="39" t="str">
        <f t="shared" si="272"/>
        <v/>
      </c>
      <c r="CA403" s="39" t="str">
        <f t="shared" si="273"/>
        <v/>
      </c>
      <c r="CB403" s="39" t="str">
        <f t="shared" si="274"/>
        <v/>
      </c>
      <c r="CC403" s="39" t="str">
        <f t="shared" si="275"/>
        <v/>
      </c>
      <c r="CD403" s="39" t="str">
        <f t="shared" si="276"/>
        <v/>
      </c>
      <c r="CE403" s="39" t="str">
        <f t="shared" si="277"/>
        <v/>
      </c>
      <c r="CF403" s="39" t="str">
        <f t="shared" si="278"/>
        <v/>
      </c>
      <c r="CG403" s="39" t="str">
        <f t="shared" si="279"/>
        <v/>
      </c>
      <c r="CH403" s="39" t="str">
        <f t="shared" si="280"/>
        <v/>
      </c>
      <c r="CI403" s="39" t="str">
        <f t="shared" si="281"/>
        <v/>
      </c>
    </row>
    <row r="404" spans="1:87">
      <c r="A404" s="18"/>
      <c r="B404" s="15" t="str">
        <f>'Gene Table'!E403</f>
        <v>hsa-miR-1298</v>
      </c>
      <c r="C404" s="15" t="str">
        <f>'Gene Table'!B403</f>
        <v>A17</v>
      </c>
      <c r="D404" s="16" t="str">
        <f>IF(SUM('Test Sample Data'!D$3:D$98)&gt;10,IF(AND(ISNUMBER('Test Sample Data'!D403),'Test Sample Data'!D403&lt;$B$1,'Test Sample Data'!D403&gt;0),'Test Sample Data'!D403,$B$1),"")</f>
        <v/>
      </c>
      <c r="E404" s="17" t="str">
        <f>IF(SUM('Test Sample Data'!E$3:E$98)&gt;10,IF(AND(ISNUMBER('Test Sample Data'!E403),'Test Sample Data'!E403&lt;$B$1,'Test Sample Data'!E403&gt;0),'Test Sample Data'!E403,$B$1),"")</f>
        <v/>
      </c>
      <c r="F404" s="17" t="str">
        <f>IF(SUM('Test Sample Data'!F$3:F$98)&gt;10,IF(AND(ISNUMBER('Test Sample Data'!F403),'Test Sample Data'!F403&lt;$B$1,'Test Sample Data'!F403&gt;0),'Test Sample Data'!F403,$B$1),"")</f>
        <v/>
      </c>
      <c r="G404" s="17" t="str">
        <f>IF(SUM('Test Sample Data'!G$3:G$98)&gt;10,IF(AND(ISNUMBER('Test Sample Data'!G403),'Test Sample Data'!G403&lt;$B$1,'Test Sample Data'!G403&gt;0),'Test Sample Data'!G403,$B$1),"")</f>
        <v/>
      </c>
      <c r="H404" s="17" t="str">
        <f>IF(SUM('Test Sample Data'!H$3:H$98)&gt;10,IF(AND(ISNUMBER('Test Sample Data'!H403),'Test Sample Data'!H403&lt;$B$1,'Test Sample Data'!H403&gt;0),'Test Sample Data'!H403,$B$1),"")</f>
        <v/>
      </c>
      <c r="I404" s="17" t="str">
        <f>IF(SUM('Test Sample Data'!I$3:I$98)&gt;10,IF(AND(ISNUMBER('Test Sample Data'!I403),'Test Sample Data'!I403&lt;$B$1,'Test Sample Data'!I403&gt;0),'Test Sample Data'!I403,$B$1),"")</f>
        <v/>
      </c>
      <c r="J404" s="17" t="str">
        <f>IF(SUM('Test Sample Data'!J$3:J$98)&gt;10,IF(AND(ISNUMBER('Test Sample Data'!J403),'Test Sample Data'!J403&lt;$B$1,'Test Sample Data'!J403&gt;0),'Test Sample Data'!J403,$B$1),"")</f>
        <v/>
      </c>
      <c r="K404" s="17" t="str">
        <f>IF(SUM('Test Sample Data'!K$3:K$98)&gt;10,IF(AND(ISNUMBER('Test Sample Data'!K403),'Test Sample Data'!K403&lt;$B$1,'Test Sample Data'!K403&gt;0),'Test Sample Data'!K403,$B$1),"")</f>
        <v/>
      </c>
      <c r="L404" s="17" t="str">
        <f>IF(SUM('Test Sample Data'!L$3:L$98)&gt;10,IF(AND(ISNUMBER('Test Sample Data'!L403),'Test Sample Data'!L403&lt;$B$1,'Test Sample Data'!L403&gt;0),'Test Sample Data'!L403,$B$1),"")</f>
        <v/>
      </c>
      <c r="M404" s="17" t="str">
        <f>IF(SUM('Test Sample Data'!M$3:M$98)&gt;10,IF(AND(ISNUMBER('Test Sample Data'!M403),'Test Sample Data'!M403&lt;$B$1,'Test Sample Data'!M403&gt;0),'Test Sample Data'!M403,$B$1),"")</f>
        <v/>
      </c>
      <c r="N404" s="17" t="str">
        <f>'Gene Table'!E403</f>
        <v>hsa-miR-1298</v>
      </c>
      <c r="O404" s="17" t="str">
        <f>'Gene Table'!B403</f>
        <v>A17</v>
      </c>
      <c r="P404" s="17" t="str">
        <f>IF(SUM('Control Sample Data'!D$3:D$98)&gt;10,IF(AND(ISNUMBER('Control Sample Data'!D403),'Control Sample Data'!D403&lt;$B$1,'Control Sample Data'!D403&gt;0),'Control Sample Data'!D403,$B$1),"")</f>
        <v/>
      </c>
      <c r="Q404" s="17" t="str">
        <f>IF(SUM('Control Sample Data'!E$3:E$98)&gt;10,IF(AND(ISNUMBER('Control Sample Data'!E403),'Control Sample Data'!E403&lt;$B$1,'Control Sample Data'!E403&gt;0),'Control Sample Data'!E403,$B$1),"")</f>
        <v/>
      </c>
      <c r="R404" s="17" t="str">
        <f>IF(SUM('Control Sample Data'!F$3:F$98)&gt;10,IF(AND(ISNUMBER('Control Sample Data'!F403),'Control Sample Data'!F403&lt;$B$1,'Control Sample Data'!F403&gt;0),'Control Sample Data'!F403,$B$1),"")</f>
        <v/>
      </c>
      <c r="S404" s="17" t="str">
        <f>IF(SUM('Control Sample Data'!G$3:G$98)&gt;10,IF(AND(ISNUMBER('Control Sample Data'!G403),'Control Sample Data'!G403&lt;$B$1,'Control Sample Data'!G403&gt;0),'Control Sample Data'!G403,$B$1),"")</f>
        <v/>
      </c>
      <c r="T404" s="17" t="str">
        <f>IF(SUM('Control Sample Data'!H$3:H$98)&gt;10,IF(AND(ISNUMBER('Control Sample Data'!H403),'Control Sample Data'!H403&lt;$B$1,'Control Sample Data'!H403&gt;0),'Control Sample Data'!H403,$B$1),"")</f>
        <v/>
      </c>
      <c r="U404" s="17" t="str">
        <f>IF(SUM('Control Sample Data'!I$3:I$98)&gt;10,IF(AND(ISNUMBER('Control Sample Data'!I403),'Control Sample Data'!I403&lt;$B$1,'Control Sample Data'!I403&gt;0),'Control Sample Data'!I403,$B$1),"")</f>
        <v/>
      </c>
      <c r="V404" s="17" t="str">
        <f>IF(SUM('Control Sample Data'!J$3:J$98)&gt;10,IF(AND(ISNUMBER('Control Sample Data'!J403),'Control Sample Data'!J403&lt;$B$1,'Control Sample Data'!J403&gt;0),'Control Sample Data'!J403,$B$1),"")</f>
        <v/>
      </c>
      <c r="W404" s="17" t="str">
        <f>IF(SUM('Control Sample Data'!K$3:K$98)&gt;10,IF(AND(ISNUMBER('Control Sample Data'!K403),'Control Sample Data'!K403&lt;$B$1,'Control Sample Data'!K403&gt;0),'Control Sample Data'!K403,$B$1),"")</f>
        <v/>
      </c>
      <c r="X404" s="17" t="str">
        <f>IF(SUM('Control Sample Data'!L$3:L$98)&gt;10,IF(AND(ISNUMBER('Control Sample Data'!L403),'Control Sample Data'!L403&lt;$B$1,'Control Sample Data'!L403&gt;0),'Control Sample Data'!L403,$B$1),"")</f>
        <v/>
      </c>
      <c r="Y404" s="17" t="str">
        <f>IF(SUM('Control Sample Data'!M$3:M$98)&gt;10,IF(AND(ISNUMBER('Control Sample Data'!M403),'Control Sample Data'!M403&lt;$B$1,'Control Sample Data'!M403&gt;0),'Control Sample Data'!M403,$B$1),"")</f>
        <v/>
      </c>
      <c r="Z404" s="22" t="str">
        <f>IF(ISERROR(VLOOKUP('Choose Housekeeping Genes'!$C19,Calculations!$C$388:$M$771,2,0)),"",VLOOKUP('Choose Housekeeping Genes'!$C19,Calculations!$C$388:$M$771,2,0))</f>
        <v/>
      </c>
      <c r="AA404" s="22" t="str">
        <f>IF(ISERROR(VLOOKUP('Choose Housekeeping Genes'!$C19,Calculations!$C$388:$M$771,3,0)),"",VLOOKUP('Choose Housekeeping Genes'!$C19,Calculations!$C$388:$M$771,3,0))</f>
        <v/>
      </c>
      <c r="AB404" s="22" t="str">
        <f>IF(ISERROR(VLOOKUP('Choose Housekeeping Genes'!$C19,Calculations!$C$388:$M$771,4,0)),"",VLOOKUP('Choose Housekeeping Genes'!$C19,Calculations!$C$388:$M$771,4,0))</f>
        <v/>
      </c>
      <c r="AC404" s="22" t="str">
        <f>IF(ISERROR(VLOOKUP('Choose Housekeeping Genes'!$C19,Calculations!$C$388:$M$771,5,0)),"",VLOOKUP('Choose Housekeeping Genes'!$C19,Calculations!$C$388:$M$771,5,0))</f>
        <v/>
      </c>
      <c r="AD404" s="22" t="str">
        <f>IF(ISERROR(VLOOKUP('Choose Housekeeping Genes'!$C19,Calculations!$C$388:$M$771,6,0)),"",VLOOKUP('Choose Housekeeping Genes'!$C19,Calculations!$C$388:$M$771,6,0))</f>
        <v/>
      </c>
      <c r="AE404" s="22" t="str">
        <f>IF(ISERROR(VLOOKUP('Choose Housekeeping Genes'!$C19,Calculations!$C$388:$M$771,7,0)),"",VLOOKUP('Choose Housekeeping Genes'!$C19,Calculations!$C$388:$M$771,7,0))</f>
        <v/>
      </c>
      <c r="AF404" s="22" t="str">
        <f>IF(ISERROR(VLOOKUP('Choose Housekeeping Genes'!$C19,Calculations!$C$388:$M$771,8,0)),"",VLOOKUP('Choose Housekeeping Genes'!$C19,Calculations!$C$388:$M$771,8,0))</f>
        <v/>
      </c>
      <c r="AG404" s="22" t="str">
        <f>IF(ISERROR(VLOOKUP('Choose Housekeeping Genes'!$C19,Calculations!$C$388:$M$771,9,0)),"",VLOOKUP('Choose Housekeeping Genes'!$C19,Calculations!$C$388:$M$771,9,0))</f>
        <v/>
      </c>
      <c r="AH404" s="22" t="str">
        <f>IF(ISERROR(VLOOKUP('Choose Housekeeping Genes'!$C19,Calculations!$C$388:$M$771,10,0)),"",VLOOKUP('Choose Housekeeping Genes'!$C19,Calculations!$C$388:$M$771,10,0))</f>
        <v/>
      </c>
      <c r="AI404" s="22" t="str">
        <f>IF(ISERROR(VLOOKUP('Choose Housekeeping Genes'!$C19,Calculations!$C$388:$M$771,11,0)),"",VLOOKUP('Choose Housekeeping Genes'!$C19,Calculations!$C$388:$M$771,11,0))</f>
        <v/>
      </c>
      <c r="AJ404" s="22" t="str">
        <f>IF(ISERROR(VLOOKUP('Choose Housekeeping Genes'!$C19,Calculations!$C$388:$Y$771,14,0)),"",VLOOKUP('Choose Housekeeping Genes'!$C19,Calculations!$C$388:$Y$771,14,0))</f>
        <v/>
      </c>
      <c r="AK404" s="22" t="str">
        <f>IF(ISERROR(VLOOKUP('Choose Housekeeping Genes'!$C19,Calculations!$C$388:$Y$771,15,0)),"",VLOOKUP('Choose Housekeeping Genes'!$C19,Calculations!$C$388:$Y$771,15,0))</f>
        <v/>
      </c>
      <c r="AL404" s="22" t="str">
        <f>IF(ISERROR(VLOOKUP('Choose Housekeeping Genes'!$C19,Calculations!$C$388:$Y$771,16,0)),"",VLOOKUP('Choose Housekeeping Genes'!$C19,Calculations!$C$388:$Y$771,16,0))</f>
        <v/>
      </c>
      <c r="AM404" s="22" t="str">
        <f>IF(ISERROR(VLOOKUP('Choose Housekeeping Genes'!$C19,Calculations!$C$388:$Y$771,17,0)),"",VLOOKUP('Choose Housekeeping Genes'!$C19,Calculations!$C$388:$Y$771,17,0))</f>
        <v/>
      </c>
      <c r="AN404" s="22" t="str">
        <f>IF(ISERROR(VLOOKUP('Choose Housekeeping Genes'!$C19,Calculations!$C$388:$Y$771,18,0)),"",VLOOKUP('Choose Housekeeping Genes'!$C19,Calculations!$C$388:$Y$771,18,0))</f>
        <v/>
      </c>
      <c r="AO404" s="22" t="str">
        <f>IF(ISERROR(VLOOKUP('Choose Housekeeping Genes'!$C19,Calculations!$C$388:$Y$771,19,0)),"",VLOOKUP('Choose Housekeeping Genes'!$C19,Calculations!$C$388:$Y$771,19,0))</f>
        <v/>
      </c>
      <c r="AP404" s="22" t="str">
        <f>IF(ISERROR(VLOOKUP('Choose Housekeeping Genes'!$C19,Calculations!$C$388:$Y$771,20,0)),"",VLOOKUP('Choose Housekeeping Genes'!$C19,Calculations!$C$388:$Y$771,20,0))</f>
        <v/>
      </c>
      <c r="AQ404" s="22" t="str">
        <f>IF(ISERROR(VLOOKUP('Choose Housekeeping Genes'!$C19,Calculations!$C$388:$Y$771,21,0)),"",VLOOKUP('Choose Housekeeping Genes'!$C19,Calculations!$C$388:$Y$771,21,0))</f>
        <v/>
      </c>
      <c r="AR404" s="22" t="str">
        <f>IF(ISERROR(VLOOKUP('Choose Housekeeping Genes'!$C19,Calculations!$C$388:$Y$771,22,0)),"",VLOOKUP('Choose Housekeeping Genes'!$C19,Calculations!$C$388:$Y$771,22,0))</f>
        <v/>
      </c>
      <c r="AS404" s="22" t="str">
        <f>IF(ISERROR(VLOOKUP('Choose Housekeeping Genes'!$C19,Calculations!$C$388:$Y$771,23,0)),"",VLOOKUP('Choose Housekeeping Genes'!$C19,Calculations!$C$388:$Y$771,23,0))</f>
        <v/>
      </c>
      <c r="AT404" s="36" t="str">
        <f t="shared" si="282"/>
        <v/>
      </c>
      <c r="AU404" s="36" t="str">
        <f t="shared" si="283"/>
        <v/>
      </c>
      <c r="AV404" s="36" t="str">
        <f t="shared" si="284"/>
        <v/>
      </c>
      <c r="AW404" s="36" t="str">
        <f t="shared" si="285"/>
        <v/>
      </c>
      <c r="AX404" s="36" t="str">
        <f t="shared" si="286"/>
        <v/>
      </c>
      <c r="AY404" s="36" t="str">
        <f t="shared" si="287"/>
        <v/>
      </c>
      <c r="AZ404" s="36" t="str">
        <f t="shared" si="288"/>
        <v/>
      </c>
      <c r="BA404" s="36" t="str">
        <f t="shared" si="289"/>
        <v/>
      </c>
      <c r="BB404" s="36" t="str">
        <f t="shared" si="290"/>
        <v/>
      </c>
      <c r="BC404" s="36" t="str">
        <f t="shared" si="291"/>
        <v/>
      </c>
      <c r="BD404" s="36" t="str">
        <f t="shared" si="292"/>
        <v/>
      </c>
      <c r="BE404" s="36" t="str">
        <f t="shared" si="293"/>
        <v/>
      </c>
      <c r="BF404" s="36" t="str">
        <f t="shared" si="294"/>
        <v/>
      </c>
      <c r="BG404" s="36" t="str">
        <f t="shared" si="295"/>
        <v/>
      </c>
      <c r="BH404" s="36" t="str">
        <f t="shared" si="296"/>
        <v/>
      </c>
      <c r="BI404" s="36" t="str">
        <f t="shared" si="297"/>
        <v/>
      </c>
      <c r="BJ404" s="36" t="str">
        <f t="shared" si="298"/>
        <v/>
      </c>
      <c r="BK404" s="36" t="str">
        <f t="shared" si="299"/>
        <v/>
      </c>
      <c r="BL404" s="36" t="str">
        <f t="shared" si="300"/>
        <v/>
      </c>
      <c r="BM404" s="36" t="str">
        <f t="shared" si="301"/>
        <v/>
      </c>
      <c r="BN404" s="38" t="e">
        <f t="shared" si="260"/>
        <v>#DIV/0!</v>
      </c>
      <c r="BO404" s="38" t="e">
        <f t="shared" si="261"/>
        <v>#DIV/0!</v>
      </c>
      <c r="BP404" s="39" t="str">
        <f t="shared" si="262"/>
        <v/>
      </c>
      <c r="BQ404" s="39" t="str">
        <f t="shared" si="263"/>
        <v/>
      </c>
      <c r="BR404" s="39" t="str">
        <f t="shared" si="264"/>
        <v/>
      </c>
      <c r="BS404" s="39" t="str">
        <f t="shared" si="265"/>
        <v/>
      </c>
      <c r="BT404" s="39" t="str">
        <f t="shared" si="266"/>
        <v/>
      </c>
      <c r="BU404" s="39" t="str">
        <f t="shared" si="267"/>
        <v/>
      </c>
      <c r="BV404" s="39" t="str">
        <f t="shared" si="268"/>
        <v/>
      </c>
      <c r="BW404" s="39" t="str">
        <f t="shared" si="269"/>
        <v/>
      </c>
      <c r="BX404" s="39" t="str">
        <f t="shared" si="270"/>
        <v/>
      </c>
      <c r="BY404" s="39" t="str">
        <f t="shared" si="271"/>
        <v/>
      </c>
      <c r="BZ404" s="39" t="str">
        <f t="shared" si="272"/>
        <v/>
      </c>
      <c r="CA404" s="39" t="str">
        <f t="shared" si="273"/>
        <v/>
      </c>
      <c r="CB404" s="39" t="str">
        <f t="shared" si="274"/>
        <v/>
      </c>
      <c r="CC404" s="39" t="str">
        <f t="shared" si="275"/>
        <v/>
      </c>
      <c r="CD404" s="39" t="str">
        <f t="shared" si="276"/>
        <v/>
      </c>
      <c r="CE404" s="39" t="str">
        <f t="shared" si="277"/>
        <v/>
      </c>
      <c r="CF404" s="39" t="str">
        <f t="shared" si="278"/>
        <v/>
      </c>
      <c r="CG404" s="39" t="str">
        <f t="shared" si="279"/>
        <v/>
      </c>
      <c r="CH404" s="39" t="str">
        <f t="shared" si="280"/>
        <v/>
      </c>
      <c r="CI404" s="39" t="str">
        <f t="shared" si="281"/>
        <v/>
      </c>
    </row>
    <row r="405" spans="1:87">
      <c r="A405" s="18"/>
      <c r="B405" s="15" t="str">
        <f>'Gene Table'!E404</f>
        <v>hsa-miR-619</v>
      </c>
      <c r="C405" s="15" t="str">
        <f>'Gene Table'!B404</f>
        <v>A18</v>
      </c>
      <c r="D405" s="16" t="str">
        <f>IF(SUM('Test Sample Data'!D$3:D$98)&gt;10,IF(AND(ISNUMBER('Test Sample Data'!D404),'Test Sample Data'!D404&lt;$B$1,'Test Sample Data'!D404&gt;0),'Test Sample Data'!D404,$B$1),"")</f>
        <v/>
      </c>
      <c r="E405" s="17" t="str">
        <f>IF(SUM('Test Sample Data'!E$3:E$98)&gt;10,IF(AND(ISNUMBER('Test Sample Data'!E404),'Test Sample Data'!E404&lt;$B$1,'Test Sample Data'!E404&gt;0),'Test Sample Data'!E404,$B$1),"")</f>
        <v/>
      </c>
      <c r="F405" s="17" t="str">
        <f>IF(SUM('Test Sample Data'!F$3:F$98)&gt;10,IF(AND(ISNUMBER('Test Sample Data'!F404),'Test Sample Data'!F404&lt;$B$1,'Test Sample Data'!F404&gt;0),'Test Sample Data'!F404,$B$1),"")</f>
        <v/>
      </c>
      <c r="G405" s="17" t="str">
        <f>IF(SUM('Test Sample Data'!G$3:G$98)&gt;10,IF(AND(ISNUMBER('Test Sample Data'!G404),'Test Sample Data'!G404&lt;$B$1,'Test Sample Data'!G404&gt;0),'Test Sample Data'!G404,$B$1),"")</f>
        <v/>
      </c>
      <c r="H405" s="17" t="str">
        <f>IF(SUM('Test Sample Data'!H$3:H$98)&gt;10,IF(AND(ISNUMBER('Test Sample Data'!H404),'Test Sample Data'!H404&lt;$B$1,'Test Sample Data'!H404&gt;0),'Test Sample Data'!H404,$B$1),"")</f>
        <v/>
      </c>
      <c r="I405" s="17" t="str">
        <f>IF(SUM('Test Sample Data'!I$3:I$98)&gt;10,IF(AND(ISNUMBER('Test Sample Data'!I404),'Test Sample Data'!I404&lt;$B$1,'Test Sample Data'!I404&gt;0),'Test Sample Data'!I404,$B$1),"")</f>
        <v/>
      </c>
      <c r="J405" s="17" t="str">
        <f>IF(SUM('Test Sample Data'!J$3:J$98)&gt;10,IF(AND(ISNUMBER('Test Sample Data'!J404),'Test Sample Data'!J404&lt;$B$1,'Test Sample Data'!J404&gt;0),'Test Sample Data'!J404,$B$1),"")</f>
        <v/>
      </c>
      <c r="K405" s="17" t="str">
        <f>IF(SUM('Test Sample Data'!K$3:K$98)&gt;10,IF(AND(ISNUMBER('Test Sample Data'!K404),'Test Sample Data'!K404&lt;$B$1,'Test Sample Data'!K404&gt;0),'Test Sample Data'!K404,$B$1),"")</f>
        <v/>
      </c>
      <c r="L405" s="17" t="str">
        <f>IF(SUM('Test Sample Data'!L$3:L$98)&gt;10,IF(AND(ISNUMBER('Test Sample Data'!L404),'Test Sample Data'!L404&lt;$B$1,'Test Sample Data'!L404&gt;0),'Test Sample Data'!L404,$B$1),"")</f>
        <v/>
      </c>
      <c r="M405" s="17" t="str">
        <f>IF(SUM('Test Sample Data'!M$3:M$98)&gt;10,IF(AND(ISNUMBER('Test Sample Data'!M404),'Test Sample Data'!M404&lt;$B$1,'Test Sample Data'!M404&gt;0),'Test Sample Data'!M404,$B$1),"")</f>
        <v/>
      </c>
      <c r="N405" s="17" t="str">
        <f>'Gene Table'!E404</f>
        <v>hsa-miR-619</v>
      </c>
      <c r="O405" s="17" t="str">
        <f>'Gene Table'!B404</f>
        <v>A18</v>
      </c>
      <c r="P405" s="17" t="str">
        <f>IF(SUM('Control Sample Data'!D$3:D$98)&gt;10,IF(AND(ISNUMBER('Control Sample Data'!D404),'Control Sample Data'!D404&lt;$B$1,'Control Sample Data'!D404&gt;0),'Control Sample Data'!D404,$B$1),"")</f>
        <v/>
      </c>
      <c r="Q405" s="17" t="str">
        <f>IF(SUM('Control Sample Data'!E$3:E$98)&gt;10,IF(AND(ISNUMBER('Control Sample Data'!E404),'Control Sample Data'!E404&lt;$B$1,'Control Sample Data'!E404&gt;0),'Control Sample Data'!E404,$B$1),"")</f>
        <v/>
      </c>
      <c r="R405" s="17" t="str">
        <f>IF(SUM('Control Sample Data'!F$3:F$98)&gt;10,IF(AND(ISNUMBER('Control Sample Data'!F404),'Control Sample Data'!F404&lt;$B$1,'Control Sample Data'!F404&gt;0),'Control Sample Data'!F404,$B$1),"")</f>
        <v/>
      </c>
      <c r="S405" s="17" t="str">
        <f>IF(SUM('Control Sample Data'!G$3:G$98)&gt;10,IF(AND(ISNUMBER('Control Sample Data'!G404),'Control Sample Data'!G404&lt;$B$1,'Control Sample Data'!G404&gt;0),'Control Sample Data'!G404,$B$1),"")</f>
        <v/>
      </c>
      <c r="T405" s="17" t="str">
        <f>IF(SUM('Control Sample Data'!H$3:H$98)&gt;10,IF(AND(ISNUMBER('Control Sample Data'!H404),'Control Sample Data'!H404&lt;$B$1,'Control Sample Data'!H404&gt;0),'Control Sample Data'!H404,$B$1),"")</f>
        <v/>
      </c>
      <c r="U405" s="17" t="str">
        <f>IF(SUM('Control Sample Data'!I$3:I$98)&gt;10,IF(AND(ISNUMBER('Control Sample Data'!I404),'Control Sample Data'!I404&lt;$B$1,'Control Sample Data'!I404&gt;0),'Control Sample Data'!I404,$B$1),"")</f>
        <v/>
      </c>
      <c r="V405" s="17" t="str">
        <f>IF(SUM('Control Sample Data'!J$3:J$98)&gt;10,IF(AND(ISNUMBER('Control Sample Data'!J404),'Control Sample Data'!J404&lt;$B$1,'Control Sample Data'!J404&gt;0),'Control Sample Data'!J404,$B$1),"")</f>
        <v/>
      </c>
      <c r="W405" s="17" t="str">
        <f>IF(SUM('Control Sample Data'!K$3:K$98)&gt;10,IF(AND(ISNUMBER('Control Sample Data'!K404),'Control Sample Data'!K404&lt;$B$1,'Control Sample Data'!K404&gt;0),'Control Sample Data'!K404,$B$1),"")</f>
        <v/>
      </c>
      <c r="X405" s="17" t="str">
        <f>IF(SUM('Control Sample Data'!L$3:L$98)&gt;10,IF(AND(ISNUMBER('Control Sample Data'!L404),'Control Sample Data'!L404&lt;$B$1,'Control Sample Data'!L404&gt;0),'Control Sample Data'!L404,$B$1),"")</f>
        <v/>
      </c>
      <c r="Y405" s="17" t="str">
        <f>IF(SUM('Control Sample Data'!M$3:M$98)&gt;10,IF(AND(ISNUMBER('Control Sample Data'!M404),'Control Sample Data'!M404&lt;$B$1,'Control Sample Data'!M404&gt;0),'Control Sample Data'!M404,$B$1),"")</f>
        <v/>
      </c>
      <c r="Z405" s="22" t="str">
        <f>IF(ISERROR(VLOOKUP('Choose Housekeeping Genes'!$C20,Calculations!$C$388:$M$771,2,0)),"",VLOOKUP('Choose Housekeeping Genes'!$C20,Calculations!$C$388:$M$771,2,0))</f>
        <v/>
      </c>
      <c r="AA405" s="22" t="str">
        <f>IF(ISERROR(VLOOKUP('Choose Housekeeping Genes'!$C20,Calculations!$C$388:$M$771,3,0)),"",VLOOKUP('Choose Housekeeping Genes'!$C20,Calculations!$C$388:$M$771,3,0))</f>
        <v/>
      </c>
      <c r="AB405" s="22" t="str">
        <f>IF(ISERROR(VLOOKUP('Choose Housekeeping Genes'!$C20,Calculations!$C$388:$M$771,4,0)),"",VLOOKUP('Choose Housekeeping Genes'!$C20,Calculations!$C$388:$M$771,4,0))</f>
        <v/>
      </c>
      <c r="AC405" s="22" t="str">
        <f>IF(ISERROR(VLOOKUP('Choose Housekeeping Genes'!$C20,Calculations!$C$388:$M$771,5,0)),"",VLOOKUP('Choose Housekeeping Genes'!$C20,Calculations!$C$388:$M$771,5,0))</f>
        <v/>
      </c>
      <c r="AD405" s="22" t="str">
        <f>IF(ISERROR(VLOOKUP('Choose Housekeeping Genes'!$C20,Calculations!$C$388:$M$771,6,0)),"",VLOOKUP('Choose Housekeeping Genes'!$C20,Calculations!$C$388:$M$771,6,0))</f>
        <v/>
      </c>
      <c r="AE405" s="22" t="str">
        <f>IF(ISERROR(VLOOKUP('Choose Housekeeping Genes'!$C20,Calculations!$C$388:$M$771,7,0)),"",VLOOKUP('Choose Housekeeping Genes'!$C20,Calculations!$C$388:$M$771,7,0))</f>
        <v/>
      </c>
      <c r="AF405" s="22" t="str">
        <f>IF(ISERROR(VLOOKUP('Choose Housekeeping Genes'!$C20,Calculations!$C$388:$M$771,8,0)),"",VLOOKUP('Choose Housekeeping Genes'!$C20,Calculations!$C$388:$M$771,8,0))</f>
        <v/>
      </c>
      <c r="AG405" s="22" t="str">
        <f>IF(ISERROR(VLOOKUP('Choose Housekeeping Genes'!$C20,Calculations!$C$388:$M$771,9,0)),"",VLOOKUP('Choose Housekeeping Genes'!$C20,Calculations!$C$388:$M$771,9,0))</f>
        <v/>
      </c>
      <c r="AH405" s="22" t="str">
        <f>IF(ISERROR(VLOOKUP('Choose Housekeeping Genes'!$C20,Calculations!$C$388:$M$771,10,0)),"",VLOOKUP('Choose Housekeeping Genes'!$C20,Calculations!$C$388:$M$771,10,0))</f>
        <v/>
      </c>
      <c r="AI405" s="22" t="str">
        <f>IF(ISERROR(VLOOKUP('Choose Housekeeping Genes'!$C20,Calculations!$C$388:$M$771,11,0)),"",VLOOKUP('Choose Housekeeping Genes'!$C20,Calculations!$C$388:$M$771,11,0))</f>
        <v/>
      </c>
      <c r="AJ405" s="22" t="str">
        <f>IF(ISERROR(VLOOKUP('Choose Housekeeping Genes'!$C20,Calculations!$C$388:$Y$771,14,0)),"",VLOOKUP('Choose Housekeeping Genes'!$C20,Calculations!$C$388:$Y$771,14,0))</f>
        <v/>
      </c>
      <c r="AK405" s="22" t="str">
        <f>IF(ISERROR(VLOOKUP('Choose Housekeeping Genes'!$C20,Calculations!$C$388:$Y$771,15,0)),"",VLOOKUP('Choose Housekeeping Genes'!$C20,Calculations!$C$388:$Y$771,15,0))</f>
        <v/>
      </c>
      <c r="AL405" s="22" t="str">
        <f>IF(ISERROR(VLOOKUP('Choose Housekeeping Genes'!$C20,Calculations!$C$388:$Y$771,16,0)),"",VLOOKUP('Choose Housekeeping Genes'!$C20,Calculations!$C$388:$Y$771,16,0))</f>
        <v/>
      </c>
      <c r="AM405" s="22" t="str">
        <f>IF(ISERROR(VLOOKUP('Choose Housekeeping Genes'!$C20,Calculations!$C$388:$Y$771,17,0)),"",VLOOKUP('Choose Housekeeping Genes'!$C20,Calculations!$C$388:$Y$771,17,0))</f>
        <v/>
      </c>
      <c r="AN405" s="22" t="str">
        <f>IF(ISERROR(VLOOKUP('Choose Housekeeping Genes'!$C20,Calculations!$C$388:$Y$771,18,0)),"",VLOOKUP('Choose Housekeeping Genes'!$C20,Calculations!$C$388:$Y$771,18,0))</f>
        <v/>
      </c>
      <c r="AO405" s="22" t="str">
        <f>IF(ISERROR(VLOOKUP('Choose Housekeeping Genes'!$C20,Calculations!$C$388:$Y$771,19,0)),"",VLOOKUP('Choose Housekeeping Genes'!$C20,Calculations!$C$388:$Y$771,19,0))</f>
        <v/>
      </c>
      <c r="AP405" s="22" t="str">
        <f>IF(ISERROR(VLOOKUP('Choose Housekeeping Genes'!$C20,Calculations!$C$388:$Y$771,20,0)),"",VLOOKUP('Choose Housekeeping Genes'!$C20,Calculations!$C$388:$Y$771,20,0))</f>
        <v/>
      </c>
      <c r="AQ405" s="22" t="str">
        <f>IF(ISERROR(VLOOKUP('Choose Housekeeping Genes'!$C20,Calculations!$C$388:$Y$771,21,0)),"",VLOOKUP('Choose Housekeeping Genes'!$C20,Calculations!$C$388:$Y$771,21,0))</f>
        <v/>
      </c>
      <c r="AR405" s="22" t="str">
        <f>IF(ISERROR(VLOOKUP('Choose Housekeeping Genes'!$C20,Calculations!$C$388:$Y$771,22,0)),"",VLOOKUP('Choose Housekeeping Genes'!$C20,Calculations!$C$388:$Y$771,22,0))</f>
        <v/>
      </c>
      <c r="AS405" s="22" t="str">
        <f>IF(ISERROR(VLOOKUP('Choose Housekeeping Genes'!$C20,Calculations!$C$388:$Y$771,23,0)),"",VLOOKUP('Choose Housekeeping Genes'!$C20,Calculations!$C$388:$Y$771,23,0))</f>
        <v/>
      </c>
      <c r="AT405" s="36" t="str">
        <f t="shared" si="282"/>
        <v/>
      </c>
      <c r="AU405" s="36" t="str">
        <f t="shared" si="283"/>
        <v/>
      </c>
      <c r="AV405" s="36" t="str">
        <f t="shared" si="284"/>
        <v/>
      </c>
      <c r="AW405" s="36" t="str">
        <f t="shared" si="285"/>
        <v/>
      </c>
      <c r="AX405" s="36" t="str">
        <f t="shared" si="286"/>
        <v/>
      </c>
      <c r="AY405" s="36" t="str">
        <f t="shared" si="287"/>
        <v/>
      </c>
      <c r="AZ405" s="36" t="str">
        <f t="shared" si="288"/>
        <v/>
      </c>
      <c r="BA405" s="36" t="str">
        <f t="shared" si="289"/>
        <v/>
      </c>
      <c r="BB405" s="36" t="str">
        <f t="shared" si="290"/>
        <v/>
      </c>
      <c r="BC405" s="36" t="str">
        <f t="shared" si="291"/>
        <v/>
      </c>
      <c r="BD405" s="36" t="str">
        <f t="shared" si="292"/>
        <v/>
      </c>
      <c r="BE405" s="36" t="str">
        <f t="shared" si="293"/>
        <v/>
      </c>
      <c r="BF405" s="36" t="str">
        <f t="shared" si="294"/>
        <v/>
      </c>
      <c r="BG405" s="36" t="str">
        <f t="shared" si="295"/>
        <v/>
      </c>
      <c r="BH405" s="36" t="str">
        <f t="shared" si="296"/>
        <v/>
      </c>
      <c r="BI405" s="36" t="str">
        <f t="shared" si="297"/>
        <v/>
      </c>
      <c r="BJ405" s="36" t="str">
        <f t="shared" si="298"/>
        <v/>
      </c>
      <c r="BK405" s="36" t="str">
        <f t="shared" si="299"/>
        <v/>
      </c>
      <c r="BL405" s="36" t="str">
        <f t="shared" si="300"/>
        <v/>
      </c>
      <c r="BM405" s="36" t="str">
        <f t="shared" si="301"/>
        <v/>
      </c>
      <c r="BN405" s="38" t="e">
        <f t="shared" si="260"/>
        <v>#DIV/0!</v>
      </c>
      <c r="BO405" s="38" t="e">
        <f t="shared" si="261"/>
        <v>#DIV/0!</v>
      </c>
      <c r="BP405" s="39" t="str">
        <f t="shared" si="262"/>
        <v/>
      </c>
      <c r="BQ405" s="39" t="str">
        <f t="shared" si="263"/>
        <v/>
      </c>
      <c r="BR405" s="39" t="str">
        <f t="shared" si="264"/>
        <v/>
      </c>
      <c r="BS405" s="39" t="str">
        <f t="shared" si="265"/>
        <v/>
      </c>
      <c r="BT405" s="39" t="str">
        <f t="shared" si="266"/>
        <v/>
      </c>
      <c r="BU405" s="39" t="str">
        <f t="shared" si="267"/>
        <v/>
      </c>
      <c r="BV405" s="39" t="str">
        <f t="shared" si="268"/>
        <v/>
      </c>
      <c r="BW405" s="39" t="str">
        <f t="shared" si="269"/>
        <v/>
      </c>
      <c r="BX405" s="39" t="str">
        <f t="shared" si="270"/>
        <v/>
      </c>
      <c r="BY405" s="39" t="str">
        <f t="shared" si="271"/>
        <v/>
      </c>
      <c r="BZ405" s="39" t="str">
        <f t="shared" si="272"/>
        <v/>
      </c>
      <c r="CA405" s="39" t="str">
        <f t="shared" si="273"/>
        <v/>
      </c>
      <c r="CB405" s="39" t="str">
        <f t="shared" si="274"/>
        <v/>
      </c>
      <c r="CC405" s="39" t="str">
        <f t="shared" si="275"/>
        <v/>
      </c>
      <c r="CD405" s="39" t="str">
        <f t="shared" si="276"/>
        <v/>
      </c>
      <c r="CE405" s="39" t="str">
        <f t="shared" si="277"/>
        <v/>
      </c>
      <c r="CF405" s="39" t="str">
        <f t="shared" si="278"/>
        <v/>
      </c>
      <c r="CG405" s="39" t="str">
        <f t="shared" si="279"/>
        <v/>
      </c>
      <c r="CH405" s="39" t="str">
        <f t="shared" si="280"/>
        <v/>
      </c>
      <c r="CI405" s="39" t="str">
        <f t="shared" si="281"/>
        <v/>
      </c>
    </row>
    <row r="406" spans="1:87">
      <c r="A406" s="18"/>
      <c r="B406" s="15" t="str">
        <f>'Gene Table'!E405</f>
        <v>hsa-miR-500a-5p</v>
      </c>
      <c r="C406" s="15" t="str">
        <f>'Gene Table'!B405</f>
        <v>A19</v>
      </c>
      <c r="D406" s="16" t="str">
        <f>IF(SUM('Test Sample Data'!D$3:D$98)&gt;10,IF(AND(ISNUMBER('Test Sample Data'!D405),'Test Sample Data'!D405&lt;$B$1,'Test Sample Data'!D405&gt;0),'Test Sample Data'!D405,$B$1),"")</f>
        <v/>
      </c>
      <c r="E406" s="17" t="str">
        <f>IF(SUM('Test Sample Data'!E$3:E$98)&gt;10,IF(AND(ISNUMBER('Test Sample Data'!E405),'Test Sample Data'!E405&lt;$B$1,'Test Sample Data'!E405&gt;0),'Test Sample Data'!E405,$B$1),"")</f>
        <v/>
      </c>
      <c r="F406" s="17" t="str">
        <f>IF(SUM('Test Sample Data'!F$3:F$98)&gt;10,IF(AND(ISNUMBER('Test Sample Data'!F405),'Test Sample Data'!F405&lt;$B$1,'Test Sample Data'!F405&gt;0),'Test Sample Data'!F405,$B$1),"")</f>
        <v/>
      </c>
      <c r="G406" s="17" t="str">
        <f>IF(SUM('Test Sample Data'!G$3:G$98)&gt;10,IF(AND(ISNUMBER('Test Sample Data'!G405),'Test Sample Data'!G405&lt;$B$1,'Test Sample Data'!G405&gt;0),'Test Sample Data'!G405,$B$1),"")</f>
        <v/>
      </c>
      <c r="H406" s="17" t="str">
        <f>IF(SUM('Test Sample Data'!H$3:H$98)&gt;10,IF(AND(ISNUMBER('Test Sample Data'!H405),'Test Sample Data'!H405&lt;$B$1,'Test Sample Data'!H405&gt;0),'Test Sample Data'!H405,$B$1),"")</f>
        <v/>
      </c>
      <c r="I406" s="17" t="str">
        <f>IF(SUM('Test Sample Data'!I$3:I$98)&gt;10,IF(AND(ISNUMBER('Test Sample Data'!I405),'Test Sample Data'!I405&lt;$B$1,'Test Sample Data'!I405&gt;0),'Test Sample Data'!I405,$B$1),"")</f>
        <v/>
      </c>
      <c r="J406" s="17" t="str">
        <f>IF(SUM('Test Sample Data'!J$3:J$98)&gt;10,IF(AND(ISNUMBER('Test Sample Data'!J405),'Test Sample Data'!J405&lt;$B$1,'Test Sample Data'!J405&gt;0),'Test Sample Data'!J405,$B$1),"")</f>
        <v/>
      </c>
      <c r="K406" s="17" t="str">
        <f>IF(SUM('Test Sample Data'!K$3:K$98)&gt;10,IF(AND(ISNUMBER('Test Sample Data'!K405),'Test Sample Data'!K405&lt;$B$1,'Test Sample Data'!K405&gt;0),'Test Sample Data'!K405,$B$1),"")</f>
        <v/>
      </c>
      <c r="L406" s="17" t="str">
        <f>IF(SUM('Test Sample Data'!L$3:L$98)&gt;10,IF(AND(ISNUMBER('Test Sample Data'!L405),'Test Sample Data'!L405&lt;$B$1,'Test Sample Data'!L405&gt;0),'Test Sample Data'!L405,$B$1),"")</f>
        <v/>
      </c>
      <c r="M406" s="17" t="str">
        <f>IF(SUM('Test Sample Data'!M$3:M$98)&gt;10,IF(AND(ISNUMBER('Test Sample Data'!M405),'Test Sample Data'!M405&lt;$B$1,'Test Sample Data'!M405&gt;0),'Test Sample Data'!M405,$B$1),"")</f>
        <v/>
      </c>
      <c r="N406" s="17" t="str">
        <f>'Gene Table'!E405</f>
        <v>hsa-miR-500a-5p</v>
      </c>
      <c r="O406" s="17" t="str">
        <f>'Gene Table'!B405</f>
        <v>A19</v>
      </c>
      <c r="P406" s="17" t="str">
        <f>IF(SUM('Control Sample Data'!D$3:D$98)&gt;10,IF(AND(ISNUMBER('Control Sample Data'!D405),'Control Sample Data'!D405&lt;$B$1,'Control Sample Data'!D405&gt;0),'Control Sample Data'!D405,$B$1),"")</f>
        <v/>
      </c>
      <c r="Q406" s="17" t="str">
        <f>IF(SUM('Control Sample Data'!E$3:E$98)&gt;10,IF(AND(ISNUMBER('Control Sample Data'!E405),'Control Sample Data'!E405&lt;$B$1,'Control Sample Data'!E405&gt;0),'Control Sample Data'!E405,$B$1),"")</f>
        <v/>
      </c>
      <c r="R406" s="17" t="str">
        <f>IF(SUM('Control Sample Data'!F$3:F$98)&gt;10,IF(AND(ISNUMBER('Control Sample Data'!F405),'Control Sample Data'!F405&lt;$B$1,'Control Sample Data'!F405&gt;0),'Control Sample Data'!F405,$B$1),"")</f>
        <v/>
      </c>
      <c r="S406" s="17" t="str">
        <f>IF(SUM('Control Sample Data'!G$3:G$98)&gt;10,IF(AND(ISNUMBER('Control Sample Data'!G405),'Control Sample Data'!G405&lt;$B$1,'Control Sample Data'!G405&gt;0),'Control Sample Data'!G405,$B$1),"")</f>
        <v/>
      </c>
      <c r="T406" s="17" t="str">
        <f>IF(SUM('Control Sample Data'!H$3:H$98)&gt;10,IF(AND(ISNUMBER('Control Sample Data'!H405),'Control Sample Data'!H405&lt;$B$1,'Control Sample Data'!H405&gt;0),'Control Sample Data'!H405,$B$1),"")</f>
        <v/>
      </c>
      <c r="U406" s="17" t="str">
        <f>IF(SUM('Control Sample Data'!I$3:I$98)&gt;10,IF(AND(ISNUMBER('Control Sample Data'!I405),'Control Sample Data'!I405&lt;$B$1,'Control Sample Data'!I405&gt;0),'Control Sample Data'!I405,$B$1),"")</f>
        <v/>
      </c>
      <c r="V406" s="17" t="str">
        <f>IF(SUM('Control Sample Data'!J$3:J$98)&gt;10,IF(AND(ISNUMBER('Control Sample Data'!J405),'Control Sample Data'!J405&lt;$B$1,'Control Sample Data'!J405&gt;0),'Control Sample Data'!J405,$B$1),"")</f>
        <v/>
      </c>
      <c r="W406" s="17" t="str">
        <f>IF(SUM('Control Sample Data'!K$3:K$98)&gt;10,IF(AND(ISNUMBER('Control Sample Data'!K405),'Control Sample Data'!K405&lt;$B$1,'Control Sample Data'!K405&gt;0),'Control Sample Data'!K405,$B$1),"")</f>
        <v/>
      </c>
      <c r="X406" s="17" t="str">
        <f>IF(SUM('Control Sample Data'!L$3:L$98)&gt;10,IF(AND(ISNUMBER('Control Sample Data'!L405),'Control Sample Data'!L405&lt;$B$1,'Control Sample Data'!L405&gt;0),'Control Sample Data'!L405,$B$1),"")</f>
        <v/>
      </c>
      <c r="Y406" s="17" t="str">
        <f>IF(SUM('Control Sample Data'!M$3:M$98)&gt;10,IF(AND(ISNUMBER('Control Sample Data'!M405),'Control Sample Data'!M405&lt;$B$1,'Control Sample Data'!M405&gt;0),'Control Sample Data'!M405,$B$1),"")</f>
        <v/>
      </c>
      <c r="Z406" s="22" t="str">
        <f>IF(ISERROR(VLOOKUP('Choose Housekeeping Genes'!$C21,Calculations!$C$388:$M$771,2,0)),"",VLOOKUP('Choose Housekeeping Genes'!$C21,Calculations!$C$388:$M$771,2,0))</f>
        <v/>
      </c>
      <c r="AA406" s="22" t="str">
        <f>IF(ISERROR(VLOOKUP('Choose Housekeeping Genes'!$C21,Calculations!$C$388:$M$771,3,0)),"",VLOOKUP('Choose Housekeeping Genes'!$C21,Calculations!$C$388:$M$771,3,0))</f>
        <v/>
      </c>
      <c r="AB406" s="22" t="str">
        <f>IF(ISERROR(VLOOKUP('Choose Housekeeping Genes'!$C21,Calculations!$C$388:$M$771,4,0)),"",VLOOKUP('Choose Housekeeping Genes'!$C21,Calculations!$C$388:$M$771,4,0))</f>
        <v/>
      </c>
      <c r="AC406" s="22" t="str">
        <f>IF(ISERROR(VLOOKUP('Choose Housekeeping Genes'!$C21,Calculations!$C$388:$M$771,5,0)),"",VLOOKUP('Choose Housekeeping Genes'!$C21,Calculations!$C$388:$M$771,5,0))</f>
        <v/>
      </c>
      <c r="AD406" s="22" t="str">
        <f>IF(ISERROR(VLOOKUP('Choose Housekeeping Genes'!$C21,Calculations!$C$388:$M$771,6,0)),"",VLOOKUP('Choose Housekeeping Genes'!$C21,Calculations!$C$388:$M$771,6,0))</f>
        <v/>
      </c>
      <c r="AE406" s="22" t="str">
        <f>IF(ISERROR(VLOOKUP('Choose Housekeeping Genes'!$C21,Calculations!$C$388:$M$771,7,0)),"",VLOOKUP('Choose Housekeeping Genes'!$C21,Calculations!$C$388:$M$771,7,0))</f>
        <v/>
      </c>
      <c r="AF406" s="22" t="str">
        <f>IF(ISERROR(VLOOKUP('Choose Housekeeping Genes'!$C21,Calculations!$C$388:$M$771,8,0)),"",VLOOKUP('Choose Housekeeping Genes'!$C21,Calculations!$C$388:$M$771,8,0))</f>
        <v/>
      </c>
      <c r="AG406" s="22" t="str">
        <f>IF(ISERROR(VLOOKUP('Choose Housekeeping Genes'!$C21,Calculations!$C$388:$M$771,9,0)),"",VLOOKUP('Choose Housekeeping Genes'!$C21,Calculations!$C$388:$M$771,9,0))</f>
        <v/>
      </c>
      <c r="AH406" s="22" t="str">
        <f>IF(ISERROR(VLOOKUP('Choose Housekeeping Genes'!$C21,Calculations!$C$388:$M$771,10,0)),"",VLOOKUP('Choose Housekeeping Genes'!$C21,Calculations!$C$388:$M$771,10,0))</f>
        <v/>
      </c>
      <c r="AI406" s="22" t="str">
        <f>IF(ISERROR(VLOOKUP('Choose Housekeeping Genes'!$C21,Calculations!$C$388:$M$771,11,0)),"",VLOOKUP('Choose Housekeeping Genes'!$C21,Calculations!$C$388:$M$771,11,0))</f>
        <v/>
      </c>
      <c r="AJ406" s="22" t="str">
        <f>IF(ISERROR(VLOOKUP('Choose Housekeeping Genes'!$C21,Calculations!$C$388:$Y$771,14,0)),"",VLOOKUP('Choose Housekeeping Genes'!$C21,Calculations!$C$388:$Y$771,14,0))</f>
        <v/>
      </c>
      <c r="AK406" s="22" t="str">
        <f>IF(ISERROR(VLOOKUP('Choose Housekeeping Genes'!$C21,Calculations!$C$388:$Y$771,15,0)),"",VLOOKUP('Choose Housekeeping Genes'!$C21,Calculations!$C$388:$Y$771,15,0))</f>
        <v/>
      </c>
      <c r="AL406" s="22" t="str">
        <f>IF(ISERROR(VLOOKUP('Choose Housekeeping Genes'!$C21,Calculations!$C$388:$Y$771,16,0)),"",VLOOKUP('Choose Housekeeping Genes'!$C21,Calculations!$C$388:$Y$771,16,0))</f>
        <v/>
      </c>
      <c r="AM406" s="22" t="str">
        <f>IF(ISERROR(VLOOKUP('Choose Housekeeping Genes'!$C21,Calculations!$C$388:$Y$771,17,0)),"",VLOOKUP('Choose Housekeeping Genes'!$C21,Calculations!$C$388:$Y$771,17,0))</f>
        <v/>
      </c>
      <c r="AN406" s="22" t="str">
        <f>IF(ISERROR(VLOOKUP('Choose Housekeeping Genes'!$C21,Calculations!$C$388:$Y$771,18,0)),"",VLOOKUP('Choose Housekeeping Genes'!$C21,Calculations!$C$388:$Y$771,18,0))</f>
        <v/>
      </c>
      <c r="AO406" s="22" t="str">
        <f>IF(ISERROR(VLOOKUP('Choose Housekeeping Genes'!$C21,Calculations!$C$388:$Y$771,19,0)),"",VLOOKUP('Choose Housekeeping Genes'!$C21,Calculations!$C$388:$Y$771,19,0))</f>
        <v/>
      </c>
      <c r="AP406" s="22" t="str">
        <f>IF(ISERROR(VLOOKUP('Choose Housekeeping Genes'!$C21,Calculations!$C$388:$Y$771,20,0)),"",VLOOKUP('Choose Housekeeping Genes'!$C21,Calculations!$C$388:$Y$771,20,0))</f>
        <v/>
      </c>
      <c r="AQ406" s="22" t="str">
        <f>IF(ISERROR(VLOOKUP('Choose Housekeeping Genes'!$C21,Calculations!$C$388:$Y$771,21,0)),"",VLOOKUP('Choose Housekeeping Genes'!$C21,Calculations!$C$388:$Y$771,21,0))</f>
        <v/>
      </c>
      <c r="AR406" s="22" t="str">
        <f>IF(ISERROR(VLOOKUP('Choose Housekeeping Genes'!$C21,Calculations!$C$388:$Y$771,22,0)),"",VLOOKUP('Choose Housekeeping Genes'!$C21,Calculations!$C$388:$Y$771,22,0))</f>
        <v/>
      </c>
      <c r="AS406" s="22" t="str">
        <f>IF(ISERROR(VLOOKUP('Choose Housekeeping Genes'!$C21,Calculations!$C$388:$Y$771,23,0)),"",VLOOKUP('Choose Housekeeping Genes'!$C21,Calculations!$C$388:$Y$771,23,0))</f>
        <v/>
      </c>
      <c r="AT406" s="36" t="str">
        <f t="shared" si="282"/>
        <v/>
      </c>
      <c r="AU406" s="36" t="str">
        <f t="shared" si="283"/>
        <v/>
      </c>
      <c r="AV406" s="36" t="str">
        <f t="shared" si="284"/>
        <v/>
      </c>
      <c r="AW406" s="36" t="str">
        <f t="shared" si="285"/>
        <v/>
      </c>
      <c r="AX406" s="36" t="str">
        <f t="shared" si="286"/>
        <v/>
      </c>
      <c r="AY406" s="36" t="str">
        <f t="shared" si="287"/>
        <v/>
      </c>
      <c r="AZ406" s="36" t="str">
        <f t="shared" si="288"/>
        <v/>
      </c>
      <c r="BA406" s="36" t="str">
        <f t="shared" si="289"/>
        <v/>
      </c>
      <c r="BB406" s="36" t="str">
        <f t="shared" si="290"/>
        <v/>
      </c>
      <c r="BC406" s="36" t="str">
        <f t="shared" si="291"/>
        <v/>
      </c>
      <c r="BD406" s="36" t="str">
        <f t="shared" si="292"/>
        <v/>
      </c>
      <c r="BE406" s="36" t="str">
        <f t="shared" si="293"/>
        <v/>
      </c>
      <c r="BF406" s="36" t="str">
        <f t="shared" si="294"/>
        <v/>
      </c>
      <c r="BG406" s="36" t="str">
        <f t="shared" si="295"/>
        <v/>
      </c>
      <c r="BH406" s="36" t="str">
        <f t="shared" si="296"/>
        <v/>
      </c>
      <c r="BI406" s="36" t="str">
        <f t="shared" si="297"/>
        <v/>
      </c>
      <c r="BJ406" s="36" t="str">
        <f t="shared" si="298"/>
        <v/>
      </c>
      <c r="BK406" s="36" t="str">
        <f t="shared" si="299"/>
        <v/>
      </c>
      <c r="BL406" s="36" t="str">
        <f t="shared" si="300"/>
        <v/>
      </c>
      <c r="BM406" s="36" t="str">
        <f t="shared" si="301"/>
        <v/>
      </c>
      <c r="BN406" s="38" t="e">
        <f t="shared" si="260"/>
        <v>#DIV/0!</v>
      </c>
      <c r="BO406" s="38" t="e">
        <f t="shared" si="261"/>
        <v>#DIV/0!</v>
      </c>
      <c r="BP406" s="39" t="str">
        <f t="shared" si="262"/>
        <v/>
      </c>
      <c r="BQ406" s="39" t="str">
        <f t="shared" si="263"/>
        <v/>
      </c>
      <c r="BR406" s="39" t="str">
        <f t="shared" si="264"/>
        <v/>
      </c>
      <c r="BS406" s="39" t="str">
        <f t="shared" si="265"/>
        <v/>
      </c>
      <c r="BT406" s="39" t="str">
        <f t="shared" si="266"/>
        <v/>
      </c>
      <c r="BU406" s="39" t="str">
        <f t="shared" si="267"/>
        <v/>
      </c>
      <c r="BV406" s="39" t="str">
        <f t="shared" si="268"/>
        <v/>
      </c>
      <c r="BW406" s="39" t="str">
        <f t="shared" si="269"/>
        <v/>
      </c>
      <c r="BX406" s="39" t="str">
        <f t="shared" si="270"/>
        <v/>
      </c>
      <c r="BY406" s="39" t="str">
        <f t="shared" si="271"/>
        <v/>
      </c>
      <c r="BZ406" s="39" t="str">
        <f t="shared" si="272"/>
        <v/>
      </c>
      <c r="CA406" s="39" t="str">
        <f t="shared" si="273"/>
        <v/>
      </c>
      <c r="CB406" s="39" t="str">
        <f t="shared" si="274"/>
        <v/>
      </c>
      <c r="CC406" s="39" t="str">
        <f t="shared" si="275"/>
        <v/>
      </c>
      <c r="CD406" s="39" t="str">
        <f t="shared" si="276"/>
        <v/>
      </c>
      <c r="CE406" s="39" t="str">
        <f t="shared" si="277"/>
        <v/>
      </c>
      <c r="CF406" s="39" t="str">
        <f t="shared" si="278"/>
        <v/>
      </c>
      <c r="CG406" s="39" t="str">
        <f t="shared" si="279"/>
        <v/>
      </c>
      <c r="CH406" s="39" t="str">
        <f t="shared" si="280"/>
        <v/>
      </c>
      <c r="CI406" s="39" t="str">
        <f t="shared" si="281"/>
        <v/>
      </c>
    </row>
    <row r="407" spans="1:87">
      <c r="A407" s="18"/>
      <c r="B407" s="15" t="str">
        <f>'Gene Table'!E406</f>
        <v>hsa-miR-767-5p</v>
      </c>
      <c r="C407" s="15" t="str">
        <f>'Gene Table'!B406</f>
        <v>A20</v>
      </c>
      <c r="D407" s="16" t="str">
        <f>IF(SUM('Test Sample Data'!D$3:D$98)&gt;10,IF(AND(ISNUMBER('Test Sample Data'!D406),'Test Sample Data'!D406&lt;$B$1,'Test Sample Data'!D406&gt;0),'Test Sample Data'!D406,$B$1),"")</f>
        <v/>
      </c>
      <c r="E407" s="17" t="str">
        <f>IF(SUM('Test Sample Data'!E$3:E$98)&gt;10,IF(AND(ISNUMBER('Test Sample Data'!E406),'Test Sample Data'!E406&lt;$B$1,'Test Sample Data'!E406&gt;0),'Test Sample Data'!E406,$B$1),"")</f>
        <v/>
      </c>
      <c r="F407" s="17" t="str">
        <f>IF(SUM('Test Sample Data'!F$3:F$98)&gt;10,IF(AND(ISNUMBER('Test Sample Data'!F406),'Test Sample Data'!F406&lt;$B$1,'Test Sample Data'!F406&gt;0),'Test Sample Data'!F406,$B$1),"")</f>
        <v/>
      </c>
      <c r="G407" s="17" t="str">
        <f>IF(SUM('Test Sample Data'!G$3:G$98)&gt;10,IF(AND(ISNUMBER('Test Sample Data'!G406),'Test Sample Data'!G406&lt;$B$1,'Test Sample Data'!G406&gt;0),'Test Sample Data'!G406,$B$1),"")</f>
        <v/>
      </c>
      <c r="H407" s="17" t="str">
        <f>IF(SUM('Test Sample Data'!H$3:H$98)&gt;10,IF(AND(ISNUMBER('Test Sample Data'!H406),'Test Sample Data'!H406&lt;$B$1,'Test Sample Data'!H406&gt;0),'Test Sample Data'!H406,$B$1),"")</f>
        <v/>
      </c>
      <c r="I407" s="17" t="str">
        <f>IF(SUM('Test Sample Data'!I$3:I$98)&gt;10,IF(AND(ISNUMBER('Test Sample Data'!I406),'Test Sample Data'!I406&lt;$B$1,'Test Sample Data'!I406&gt;0),'Test Sample Data'!I406,$B$1),"")</f>
        <v/>
      </c>
      <c r="J407" s="17" t="str">
        <f>IF(SUM('Test Sample Data'!J$3:J$98)&gt;10,IF(AND(ISNUMBER('Test Sample Data'!J406),'Test Sample Data'!J406&lt;$B$1,'Test Sample Data'!J406&gt;0),'Test Sample Data'!J406,$B$1),"")</f>
        <v/>
      </c>
      <c r="K407" s="17" t="str">
        <f>IF(SUM('Test Sample Data'!K$3:K$98)&gt;10,IF(AND(ISNUMBER('Test Sample Data'!K406),'Test Sample Data'!K406&lt;$B$1,'Test Sample Data'!K406&gt;0),'Test Sample Data'!K406,$B$1),"")</f>
        <v/>
      </c>
      <c r="L407" s="17" t="str">
        <f>IF(SUM('Test Sample Data'!L$3:L$98)&gt;10,IF(AND(ISNUMBER('Test Sample Data'!L406),'Test Sample Data'!L406&lt;$B$1,'Test Sample Data'!L406&gt;0),'Test Sample Data'!L406,$B$1),"")</f>
        <v/>
      </c>
      <c r="M407" s="17" t="str">
        <f>IF(SUM('Test Sample Data'!M$3:M$98)&gt;10,IF(AND(ISNUMBER('Test Sample Data'!M406),'Test Sample Data'!M406&lt;$B$1,'Test Sample Data'!M406&gt;0),'Test Sample Data'!M406,$B$1),"")</f>
        <v/>
      </c>
      <c r="N407" s="17" t="str">
        <f>'Gene Table'!E406</f>
        <v>hsa-miR-767-5p</v>
      </c>
      <c r="O407" s="17" t="str">
        <f>'Gene Table'!B406</f>
        <v>A20</v>
      </c>
      <c r="P407" s="17" t="str">
        <f>IF(SUM('Control Sample Data'!D$3:D$98)&gt;10,IF(AND(ISNUMBER('Control Sample Data'!D406),'Control Sample Data'!D406&lt;$B$1,'Control Sample Data'!D406&gt;0),'Control Sample Data'!D406,$B$1),"")</f>
        <v/>
      </c>
      <c r="Q407" s="17" t="str">
        <f>IF(SUM('Control Sample Data'!E$3:E$98)&gt;10,IF(AND(ISNUMBER('Control Sample Data'!E406),'Control Sample Data'!E406&lt;$B$1,'Control Sample Data'!E406&gt;0),'Control Sample Data'!E406,$B$1),"")</f>
        <v/>
      </c>
      <c r="R407" s="17" t="str">
        <f>IF(SUM('Control Sample Data'!F$3:F$98)&gt;10,IF(AND(ISNUMBER('Control Sample Data'!F406),'Control Sample Data'!F406&lt;$B$1,'Control Sample Data'!F406&gt;0),'Control Sample Data'!F406,$B$1),"")</f>
        <v/>
      </c>
      <c r="S407" s="17" t="str">
        <f>IF(SUM('Control Sample Data'!G$3:G$98)&gt;10,IF(AND(ISNUMBER('Control Sample Data'!G406),'Control Sample Data'!G406&lt;$B$1,'Control Sample Data'!G406&gt;0),'Control Sample Data'!G406,$B$1),"")</f>
        <v/>
      </c>
      <c r="T407" s="17" t="str">
        <f>IF(SUM('Control Sample Data'!H$3:H$98)&gt;10,IF(AND(ISNUMBER('Control Sample Data'!H406),'Control Sample Data'!H406&lt;$B$1,'Control Sample Data'!H406&gt;0),'Control Sample Data'!H406,$B$1),"")</f>
        <v/>
      </c>
      <c r="U407" s="17" t="str">
        <f>IF(SUM('Control Sample Data'!I$3:I$98)&gt;10,IF(AND(ISNUMBER('Control Sample Data'!I406),'Control Sample Data'!I406&lt;$B$1,'Control Sample Data'!I406&gt;0),'Control Sample Data'!I406,$B$1),"")</f>
        <v/>
      </c>
      <c r="V407" s="17" t="str">
        <f>IF(SUM('Control Sample Data'!J$3:J$98)&gt;10,IF(AND(ISNUMBER('Control Sample Data'!J406),'Control Sample Data'!J406&lt;$B$1,'Control Sample Data'!J406&gt;0),'Control Sample Data'!J406,$B$1),"")</f>
        <v/>
      </c>
      <c r="W407" s="17" t="str">
        <f>IF(SUM('Control Sample Data'!K$3:K$98)&gt;10,IF(AND(ISNUMBER('Control Sample Data'!K406),'Control Sample Data'!K406&lt;$B$1,'Control Sample Data'!K406&gt;0),'Control Sample Data'!K406,$B$1),"")</f>
        <v/>
      </c>
      <c r="X407" s="17" t="str">
        <f>IF(SUM('Control Sample Data'!L$3:L$98)&gt;10,IF(AND(ISNUMBER('Control Sample Data'!L406),'Control Sample Data'!L406&lt;$B$1,'Control Sample Data'!L406&gt;0),'Control Sample Data'!L406,$B$1),"")</f>
        <v/>
      </c>
      <c r="Y407" s="17" t="str">
        <f>IF(SUM('Control Sample Data'!M$3:M$98)&gt;10,IF(AND(ISNUMBER('Control Sample Data'!M406),'Control Sample Data'!M406&lt;$B$1,'Control Sample Data'!M406&gt;0),'Control Sample Data'!M406,$B$1),"")</f>
        <v/>
      </c>
      <c r="Z407" s="22" t="str">
        <f>IF(ISERROR(VLOOKUP('Choose Housekeeping Genes'!$C22,Calculations!$C$388:$M$771,2,0)),"",VLOOKUP('Choose Housekeeping Genes'!$C22,Calculations!$C$388:$M$771,2,0))</f>
        <v/>
      </c>
      <c r="AA407" s="22" t="str">
        <f>IF(ISERROR(VLOOKUP('Choose Housekeeping Genes'!$C22,Calculations!$C$388:$M$771,3,0)),"",VLOOKUP('Choose Housekeeping Genes'!$C22,Calculations!$C$388:$M$771,3,0))</f>
        <v/>
      </c>
      <c r="AB407" s="22" t="str">
        <f>IF(ISERROR(VLOOKUP('Choose Housekeeping Genes'!$C22,Calculations!$C$388:$M$771,4,0)),"",VLOOKUP('Choose Housekeeping Genes'!$C22,Calculations!$C$388:$M$771,4,0))</f>
        <v/>
      </c>
      <c r="AC407" s="22" t="str">
        <f>IF(ISERROR(VLOOKUP('Choose Housekeeping Genes'!$C22,Calculations!$C$388:$M$771,5,0)),"",VLOOKUP('Choose Housekeeping Genes'!$C22,Calculations!$C$388:$M$771,5,0))</f>
        <v/>
      </c>
      <c r="AD407" s="22" t="str">
        <f>IF(ISERROR(VLOOKUP('Choose Housekeeping Genes'!$C22,Calculations!$C$388:$M$771,6,0)),"",VLOOKUP('Choose Housekeeping Genes'!$C22,Calculations!$C$388:$M$771,6,0))</f>
        <v/>
      </c>
      <c r="AE407" s="22" t="str">
        <f>IF(ISERROR(VLOOKUP('Choose Housekeeping Genes'!$C22,Calculations!$C$388:$M$771,7,0)),"",VLOOKUP('Choose Housekeeping Genes'!$C22,Calculations!$C$388:$M$771,7,0))</f>
        <v/>
      </c>
      <c r="AF407" s="22" t="str">
        <f>IF(ISERROR(VLOOKUP('Choose Housekeeping Genes'!$C22,Calculations!$C$388:$M$771,8,0)),"",VLOOKUP('Choose Housekeeping Genes'!$C22,Calculations!$C$388:$M$771,8,0))</f>
        <v/>
      </c>
      <c r="AG407" s="22" t="str">
        <f>IF(ISERROR(VLOOKUP('Choose Housekeeping Genes'!$C22,Calculations!$C$388:$M$771,9,0)),"",VLOOKUP('Choose Housekeeping Genes'!$C22,Calculations!$C$388:$M$771,9,0))</f>
        <v/>
      </c>
      <c r="AH407" s="22" t="str">
        <f>IF(ISERROR(VLOOKUP('Choose Housekeeping Genes'!$C22,Calculations!$C$388:$M$771,10,0)),"",VLOOKUP('Choose Housekeeping Genes'!$C22,Calculations!$C$388:$M$771,10,0))</f>
        <v/>
      </c>
      <c r="AI407" s="22" t="str">
        <f>IF(ISERROR(VLOOKUP('Choose Housekeeping Genes'!$C22,Calculations!$C$388:$M$771,11,0)),"",VLOOKUP('Choose Housekeeping Genes'!$C22,Calculations!$C$388:$M$771,11,0))</f>
        <v/>
      </c>
      <c r="AJ407" s="22" t="str">
        <f>IF(ISERROR(VLOOKUP('Choose Housekeeping Genes'!$C22,Calculations!$C$388:$Y$771,14,0)),"",VLOOKUP('Choose Housekeeping Genes'!$C22,Calculations!$C$388:$Y$771,14,0))</f>
        <v/>
      </c>
      <c r="AK407" s="22" t="str">
        <f>IF(ISERROR(VLOOKUP('Choose Housekeeping Genes'!$C22,Calculations!$C$388:$Y$771,15,0)),"",VLOOKUP('Choose Housekeeping Genes'!$C22,Calculations!$C$388:$Y$771,15,0))</f>
        <v/>
      </c>
      <c r="AL407" s="22" t="str">
        <f>IF(ISERROR(VLOOKUP('Choose Housekeeping Genes'!$C22,Calculations!$C$388:$Y$771,16,0)),"",VLOOKUP('Choose Housekeeping Genes'!$C22,Calculations!$C$388:$Y$771,16,0))</f>
        <v/>
      </c>
      <c r="AM407" s="22" t="str">
        <f>IF(ISERROR(VLOOKUP('Choose Housekeeping Genes'!$C22,Calculations!$C$388:$Y$771,17,0)),"",VLOOKUP('Choose Housekeeping Genes'!$C22,Calculations!$C$388:$Y$771,17,0))</f>
        <v/>
      </c>
      <c r="AN407" s="22" t="str">
        <f>IF(ISERROR(VLOOKUP('Choose Housekeeping Genes'!$C22,Calculations!$C$388:$Y$771,18,0)),"",VLOOKUP('Choose Housekeeping Genes'!$C22,Calculations!$C$388:$Y$771,18,0))</f>
        <v/>
      </c>
      <c r="AO407" s="22" t="str">
        <f>IF(ISERROR(VLOOKUP('Choose Housekeeping Genes'!$C22,Calculations!$C$388:$Y$771,19,0)),"",VLOOKUP('Choose Housekeeping Genes'!$C22,Calculations!$C$388:$Y$771,19,0))</f>
        <v/>
      </c>
      <c r="AP407" s="22" t="str">
        <f>IF(ISERROR(VLOOKUP('Choose Housekeeping Genes'!$C22,Calculations!$C$388:$Y$771,20,0)),"",VLOOKUP('Choose Housekeeping Genes'!$C22,Calculations!$C$388:$Y$771,20,0))</f>
        <v/>
      </c>
      <c r="AQ407" s="22" t="str">
        <f>IF(ISERROR(VLOOKUP('Choose Housekeeping Genes'!$C22,Calculations!$C$388:$Y$771,21,0)),"",VLOOKUP('Choose Housekeeping Genes'!$C22,Calculations!$C$388:$Y$771,21,0))</f>
        <v/>
      </c>
      <c r="AR407" s="22" t="str">
        <f>IF(ISERROR(VLOOKUP('Choose Housekeeping Genes'!$C22,Calculations!$C$388:$Y$771,22,0)),"",VLOOKUP('Choose Housekeeping Genes'!$C22,Calculations!$C$388:$Y$771,22,0))</f>
        <v/>
      </c>
      <c r="AS407" s="22" t="str">
        <f>IF(ISERROR(VLOOKUP('Choose Housekeeping Genes'!$C22,Calculations!$C$388:$Y$771,23,0)),"",VLOOKUP('Choose Housekeeping Genes'!$C22,Calculations!$C$388:$Y$771,23,0))</f>
        <v/>
      </c>
      <c r="AT407" s="36" t="str">
        <f t="shared" si="282"/>
        <v/>
      </c>
      <c r="AU407" s="36" t="str">
        <f t="shared" si="283"/>
        <v/>
      </c>
      <c r="AV407" s="36" t="str">
        <f t="shared" si="284"/>
        <v/>
      </c>
      <c r="AW407" s="36" t="str">
        <f t="shared" si="285"/>
        <v/>
      </c>
      <c r="AX407" s="36" t="str">
        <f t="shared" si="286"/>
        <v/>
      </c>
      <c r="AY407" s="36" t="str">
        <f t="shared" si="287"/>
        <v/>
      </c>
      <c r="AZ407" s="36" t="str">
        <f t="shared" si="288"/>
        <v/>
      </c>
      <c r="BA407" s="36" t="str">
        <f t="shared" si="289"/>
        <v/>
      </c>
      <c r="BB407" s="36" t="str">
        <f t="shared" si="290"/>
        <v/>
      </c>
      <c r="BC407" s="36" t="str">
        <f t="shared" si="291"/>
        <v/>
      </c>
      <c r="BD407" s="36" t="str">
        <f t="shared" si="292"/>
        <v/>
      </c>
      <c r="BE407" s="36" t="str">
        <f t="shared" si="293"/>
        <v/>
      </c>
      <c r="BF407" s="36" t="str">
        <f t="shared" si="294"/>
        <v/>
      </c>
      <c r="BG407" s="36" t="str">
        <f t="shared" si="295"/>
        <v/>
      </c>
      <c r="BH407" s="36" t="str">
        <f t="shared" si="296"/>
        <v/>
      </c>
      <c r="BI407" s="36" t="str">
        <f t="shared" si="297"/>
        <v/>
      </c>
      <c r="BJ407" s="36" t="str">
        <f t="shared" si="298"/>
        <v/>
      </c>
      <c r="BK407" s="36" t="str">
        <f t="shared" si="299"/>
        <v/>
      </c>
      <c r="BL407" s="36" t="str">
        <f t="shared" si="300"/>
        <v/>
      </c>
      <c r="BM407" s="36" t="str">
        <f t="shared" si="301"/>
        <v/>
      </c>
      <c r="BN407" s="38" t="e">
        <f t="shared" si="260"/>
        <v>#DIV/0!</v>
      </c>
      <c r="BO407" s="38" t="e">
        <f t="shared" si="261"/>
        <v>#DIV/0!</v>
      </c>
      <c r="BP407" s="39" t="str">
        <f t="shared" si="262"/>
        <v/>
      </c>
      <c r="BQ407" s="39" t="str">
        <f t="shared" si="263"/>
        <v/>
      </c>
      <c r="BR407" s="39" t="str">
        <f t="shared" si="264"/>
        <v/>
      </c>
      <c r="BS407" s="39" t="str">
        <f t="shared" si="265"/>
        <v/>
      </c>
      <c r="BT407" s="39" t="str">
        <f t="shared" si="266"/>
        <v/>
      </c>
      <c r="BU407" s="39" t="str">
        <f t="shared" si="267"/>
        <v/>
      </c>
      <c r="BV407" s="39" t="str">
        <f t="shared" si="268"/>
        <v/>
      </c>
      <c r="BW407" s="39" t="str">
        <f t="shared" si="269"/>
        <v/>
      </c>
      <c r="BX407" s="39" t="str">
        <f t="shared" si="270"/>
        <v/>
      </c>
      <c r="BY407" s="39" t="str">
        <f t="shared" si="271"/>
        <v/>
      </c>
      <c r="BZ407" s="39" t="str">
        <f t="shared" si="272"/>
        <v/>
      </c>
      <c r="CA407" s="39" t="str">
        <f t="shared" si="273"/>
        <v/>
      </c>
      <c r="CB407" s="39" t="str">
        <f t="shared" si="274"/>
        <v/>
      </c>
      <c r="CC407" s="39" t="str">
        <f t="shared" si="275"/>
        <v/>
      </c>
      <c r="CD407" s="39" t="str">
        <f t="shared" si="276"/>
        <v/>
      </c>
      <c r="CE407" s="39" t="str">
        <f t="shared" si="277"/>
        <v/>
      </c>
      <c r="CF407" s="39" t="str">
        <f t="shared" si="278"/>
        <v/>
      </c>
      <c r="CG407" s="39" t="str">
        <f t="shared" si="279"/>
        <v/>
      </c>
      <c r="CH407" s="39" t="str">
        <f t="shared" si="280"/>
        <v/>
      </c>
      <c r="CI407" s="39" t="str">
        <f t="shared" si="281"/>
        <v/>
      </c>
    </row>
    <row r="408" spans="1:87">
      <c r="A408" s="18"/>
      <c r="B408" s="15" t="str">
        <f>'Gene Table'!E407</f>
        <v>hsa-miR-922</v>
      </c>
      <c r="C408" s="15" t="str">
        <f>'Gene Table'!B407</f>
        <v>A21</v>
      </c>
      <c r="D408" s="16" t="str">
        <f>IF(SUM('Test Sample Data'!D$3:D$98)&gt;10,IF(AND(ISNUMBER('Test Sample Data'!D407),'Test Sample Data'!D407&lt;$B$1,'Test Sample Data'!D407&gt;0),'Test Sample Data'!D407,$B$1),"")</f>
        <v/>
      </c>
      <c r="E408" s="17" t="str">
        <f>IF(SUM('Test Sample Data'!E$3:E$98)&gt;10,IF(AND(ISNUMBER('Test Sample Data'!E407),'Test Sample Data'!E407&lt;$B$1,'Test Sample Data'!E407&gt;0),'Test Sample Data'!E407,$B$1),"")</f>
        <v/>
      </c>
      <c r="F408" s="17" t="str">
        <f>IF(SUM('Test Sample Data'!F$3:F$98)&gt;10,IF(AND(ISNUMBER('Test Sample Data'!F407),'Test Sample Data'!F407&lt;$B$1,'Test Sample Data'!F407&gt;0),'Test Sample Data'!F407,$B$1),"")</f>
        <v/>
      </c>
      <c r="G408" s="17" t="str">
        <f>IF(SUM('Test Sample Data'!G$3:G$98)&gt;10,IF(AND(ISNUMBER('Test Sample Data'!G407),'Test Sample Data'!G407&lt;$B$1,'Test Sample Data'!G407&gt;0),'Test Sample Data'!G407,$B$1),"")</f>
        <v/>
      </c>
      <c r="H408" s="17" t="str">
        <f>IF(SUM('Test Sample Data'!H$3:H$98)&gt;10,IF(AND(ISNUMBER('Test Sample Data'!H407),'Test Sample Data'!H407&lt;$B$1,'Test Sample Data'!H407&gt;0),'Test Sample Data'!H407,$B$1),"")</f>
        <v/>
      </c>
      <c r="I408" s="17" t="str">
        <f>IF(SUM('Test Sample Data'!I$3:I$98)&gt;10,IF(AND(ISNUMBER('Test Sample Data'!I407),'Test Sample Data'!I407&lt;$B$1,'Test Sample Data'!I407&gt;0),'Test Sample Data'!I407,$B$1),"")</f>
        <v/>
      </c>
      <c r="J408" s="17" t="str">
        <f>IF(SUM('Test Sample Data'!J$3:J$98)&gt;10,IF(AND(ISNUMBER('Test Sample Data'!J407),'Test Sample Data'!J407&lt;$B$1,'Test Sample Data'!J407&gt;0),'Test Sample Data'!J407,$B$1),"")</f>
        <v/>
      </c>
      <c r="K408" s="17" t="str">
        <f>IF(SUM('Test Sample Data'!K$3:K$98)&gt;10,IF(AND(ISNUMBER('Test Sample Data'!K407),'Test Sample Data'!K407&lt;$B$1,'Test Sample Data'!K407&gt;0),'Test Sample Data'!K407,$B$1),"")</f>
        <v/>
      </c>
      <c r="L408" s="17" t="str">
        <f>IF(SUM('Test Sample Data'!L$3:L$98)&gt;10,IF(AND(ISNUMBER('Test Sample Data'!L407),'Test Sample Data'!L407&lt;$B$1,'Test Sample Data'!L407&gt;0),'Test Sample Data'!L407,$B$1),"")</f>
        <v/>
      </c>
      <c r="M408" s="17" t="str">
        <f>IF(SUM('Test Sample Data'!M$3:M$98)&gt;10,IF(AND(ISNUMBER('Test Sample Data'!M407),'Test Sample Data'!M407&lt;$B$1,'Test Sample Data'!M407&gt;0),'Test Sample Data'!M407,$B$1),"")</f>
        <v/>
      </c>
      <c r="N408" s="17" t="str">
        <f>'Gene Table'!E407</f>
        <v>hsa-miR-922</v>
      </c>
      <c r="O408" s="17" t="str">
        <f>'Gene Table'!B407</f>
        <v>A21</v>
      </c>
      <c r="P408" s="17" t="str">
        <f>IF(SUM('Control Sample Data'!D$3:D$98)&gt;10,IF(AND(ISNUMBER('Control Sample Data'!D407),'Control Sample Data'!D407&lt;$B$1,'Control Sample Data'!D407&gt;0),'Control Sample Data'!D407,$B$1),"")</f>
        <v/>
      </c>
      <c r="Q408" s="17" t="str">
        <f>IF(SUM('Control Sample Data'!E$3:E$98)&gt;10,IF(AND(ISNUMBER('Control Sample Data'!E407),'Control Sample Data'!E407&lt;$B$1,'Control Sample Data'!E407&gt;0),'Control Sample Data'!E407,$B$1),"")</f>
        <v/>
      </c>
      <c r="R408" s="17" t="str">
        <f>IF(SUM('Control Sample Data'!F$3:F$98)&gt;10,IF(AND(ISNUMBER('Control Sample Data'!F407),'Control Sample Data'!F407&lt;$B$1,'Control Sample Data'!F407&gt;0),'Control Sample Data'!F407,$B$1),"")</f>
        <v/>
      </c>
      <c r="S408" s="17" t="str">
        <f>IF(SUM('Control Sample Data'!G$3:G$98)&gt;10,IF(AND(ISNUMBER('Control Sample Data'!G407),'Control Sample Data'!G407&lt;$B$1,'Control Sample Data'!G407&gt;0),'Control Sample Data'!G407,$B$1),"")</f>
        <v/>
      </c>
      <c r="T408" s="17" t="str">
        <f>IF(SUM('Control Sample Data'!H$3:H$98)&gt;10,IF(AND(ISNUMBER('Control Sample Data'!H407),'Control Sample Data'!H407&lt;$B$1,'Control Sample Data'!H407&gt;0),'Control Sample Data'!H407,$B$1),"")</f>
        <v/>
      </c>
      <c r="U408" s="17" t="str">
        <f>IF(SUM('Control Sample Data'!I$3:I$98)&gt;10,IF(AND(ISNUMBER('Control Sample Data'!I407),'Control Sample Data'!I407&lt;$B$1,'Control Sample Data'!I407&gt;0),'Control Sample Data'!I407,$B$1),"")</f>
        <v/>
      </c>
      <c r="V408" s="17" t="str">
        <f>IF(SUM('Control Sample Data'!J$3:J$98)&gt;10,IF(AND(ISNUMBER('Control Sample Data'!J407),'Control Sample Data'!J407&lt;$B$1,'Control Sample Data'!J407&gt;0),'Control Sample Data'!J407,$B$1),"")</f>
        <v/>
      </c>
      <c r="W408" s="17" t="str">
        <f>IF(SUM('Control Sample Data'!K$3:K$98)&gt;10,IF(AND(ISNUMBER('Control Sample Data'!K407),'Control Sample Data'!K407&lt;$B$1,'Control Sample Data'!K407&gt;0),'Control Sample Data'!K407,$B$1),"")</f>
        <v/>
      </c>
      <c r="X408" s="17" t="str">
        <f>IF(SUM('Control Sample Data'!L$3:L$98)&gt;10,IF(AND(ISNUMBER('Control Sample Data'!L407),'Control Sample Data'!L407&lt;$B$1,'Control Sample Data'!L407&gt;0),'Control Sample Data'!L407,$B$1),"")</f>
        <v/>
      </c>
      <c r="Y408" s="17" t="str">
        <f>IF(SUM('Control Sample Data'!M$3:M$98)&gt;10,IF(AND(ISNUMBER('Control Sample Data'!M407),'Control Sample Data'!M407&lt;$B$1,'Control Sample Data'!M407&gt;0),'Control Sample Data'!M407,$B$1),"")</f>
        <v/>
      </c>
      <c r="Z408" s="23" t="s">
        <v>5607</v>
      </c>
      <c r="AA408" s="23"/>
      <c r="AB408" s="23"/>
      <c r="AC408" s="23"/>
      <c r="AD408" s="23"/>
      <c r="AE408" s="23"/>
      <c r="AF408" s="23"/>
      <c r="AG408" s="23"/>
      <c r="AH408" s="23"/>
      <c r="AI408" s="23"/>
      <c r="AJ408" s="25"/>
      <c r="AK408" s="25"/>
      <c r="AL408" s="25"/>
      <c r="AM408" s="25"/>
      <c r="AN408" s="25"/>
      <c r="AO408" s="25"/>
      <c r="AP408" s="25"/>
      <c r="AQ408" s="25"/>
      <c r="AR408" s="25"/>
      <c r="AS408" s="25"/>
      <c r="AT408" s="36" t="str">
        <f t="shared" si="282"/>
        <v/>
      </c>
      <c r="AU408" s="36" t="str">
        <f t="shared" si="283"/>
        <v/>
      </c>
      <c r="AV408" s="36" t="str">
        <f t="shared" si="284"/>
        <v/>
      </c>
      <c r="AW408" s="36" t="str">
        <f t="shared" si="285"/>
        <v/>
      </c>
      <c r="AX408" s="36" t="str">
        <f t="shared" si="286"/>
        <v/>
      </c>
      <c r="AY408" s="36" t="str">
        <f t="shared" si="287"/>
        <v/>
      </c>
      <c r="AZ408" s="36" t="str">
        <f t="shared" si="288"/>
        <v/>
      </c>
      <c r="BA408" s="36" t="str">
        <f t="shared" si="289"/>
        <v/>
      </c>
      <c r="BB408" s="36" t="str">
        <f t="shared" si="290"/>
        <v/>
      </c>
      <c r="BC408" s="36" t="str">
        <f t="shared" si="291"/>
        <v/>
      </c>
      <c r="BD408" s="36" t="str">
        <f t="shared" si="292"/>
        <v/>
      </c>
      <c r="BE408" s="36" t="str">
        <f t="shared" si="293"/>
        <v/>
      </c>
      <c r="BF408" s="36" t="str">
        <f t="shared" si="294"/>
        <v/>
      </c>
      <c r="BG408" s="36" t="str">
        <f t="shared" si="295"/>
        <v/>
      </c>
      <c r="BH408" s="36" t="str">
        <f t="shared" si="296"/>
        <v/>
      </c>
      <c r="BI408" s="36" t="str">
        <f t="shared" si="297"/>
        <v/>
      </c>
      <c r="BJ408" s="36" t="str">
        <f t="shared" si="298"/>
        <v/>
      </c>
      <c r="BK408" s="36" t="str">
        <f t="shared" si="299"/>
        <v/>
      </c>
      <c r="BL408" s="36" t="str">
        <f t="shared" si="300"/>
        <v/>
      </c>
      <c r="BM408" s="36" t="str">
        <f t="shared" si="301"/>
        <v/>
      </c>
      <c r="BN408" s="38" t="e">
        <f t="shared" si="260"/>
        <v>#DIV/0!</v>
      </c>
      <c r="BO408" s="38" t="e">
        <f t="shared" si="261"/>
        <v>#DIV/0!</v>
      </c>
      <c r="BP408" s="39" t="str">
        <f t="shared" si="262"/>
        <v/>
      </c>
      <c r="BQ408" s="39" t="str">
        <f t="shared" si="263"/>
        <v/>
      </c>
      <c r="BR408" s="39" t="str">
        <f t="shared" si="264"/>
        <v/>
      </c>
      <c r="BS408" s="39" t="str">
        <f t="shared" si="265"/>
        <v/>
      </c>
      <c r="BT408" s="39" t="str">
        <f t="shared" si="266"/>
        <v/>
      </c>
      <c r="BU408" s="39" t="str">
        <f t="shared" si="267"/>
        <v/>
      </c>
      <c r="BV408" s="39" t="str">
        <f t="shared" si="268"/>
        <v/>
      </c>
      <c r="BW408" s="39" t="str">
        <f t="shared" si="269"/>
        <v/>
      </c>
      <c r="BX408" s="39" t="str">
        <f t="shared" si="270"/>
        <v/>
      </c>
      <c r="BY408" s="39" t="str">
        <f t="shared" si="271"/>
        <v/>
      </c>
      <c r="BZ408" s="39" t="str">
        <f t="shared" si="272"/>
        <v/>
      </c>
      <c r="CA408" s="39" t="str">
        <f t="shared" si="273"/>
        <v/>
      </c>
      <c r="CB408" s="39" t="str">
        <f t="shared" si="274"/>
        <v/>
      </c>
      <c r="CC408" s="39" t="str">
        <f t="shared" si="275"/>
        <v/>
      </c>
      <c r="CD408" s="39" t="str">
        <f t="shared" si="276"/>
        <v/>
      </c>
      <c r="CE408" s="39" t="str">
        <f t="shared" si="277"/>
        <v/>
      </c>
      <c r="CF408" s="39" t="str">
        <f t="shared" si="278"/>
        <v/>
      </c>
      <c r="CG408" s="39" t="str">
        <f t="shared" si="279"/>
        <v/>
      </c>
      <c r="CH408" s="39" t="str">
        <f t="shared" si="280"/>
        <v/>
      </c>
      <c r="CI408" s="39" t="str">
        <f t="shared" si="281"/>
        <v/>
      </c>
    </row>
    <row r="409" spans="1:87">
      <c r="A409" s="18"/>
      <c r="B409" s="15" t="str">
        <f>'Gene Table'!E408</f>
        <v>hsa-miR-1237</v>
      </c>
      <c r="C409" s="15" t="str">
        <f>'Gene Table'!B408</f>
        <v>A22</v>
      </c>
      <c r="D409" s="16" t="str">
        <f>IF(SUM('Test Sample Data'!D$3:D$98)&gt;10,IF(AND(ISNUMBER('Test Sample Data'!D408),'Test Sample Data'!D408&lt;$B$1,'Test Sample Data'!D408&gt;0),'Test Sample Data'!D408,$B$1),"")</f>
        <v/>
      </c>
      <c r="E409" s="17" t="str">
        <f>IF(SUM('Test Sample Data'!E$3:E$98)&gt;10,IF(AND(ISNUMBER('Test Sample Data'!E408),'Test Sample Data'!E408&lt;$B$1,'Test Sample Data'!E408&gt;0),'Test Sample Data'!E408,$B$1),"")</f>
        <v/>
      </c>
      <c r="F409" s="17" t="str">
        <f>IF(SUM('Test Sample Data'!F$3:F$98)&gt;10,IF(AND(ISNUMBER('Test Sample Data'!F408),'Test Sample Data'!F408&lt;$B$1,'Test Sample Data'!F408&gt;0),'Test Sample Data'!F408,$B$1),"")</f>
        <v/>
      </c>
      <c r="G409" s="17" t="str">
        <f>IF(SUM('Test Sample Data'!G$3:G$98)&gt;10,IF(AND(ISNUMBER('Test Sample Data'!G408),'Test Sample Data'!G408&lt;$B$1,'Test Sample Data'!G408&gt;0),'Test Sample Data'!G408,$B$1),"")</f>
        <v/>
      </c>
      <c r="H409" s="17" t="str">
        <f>IF(SUM('Test Sample Data'!H$3:H$98)&gt;10,IF(AND(ISNUMBER('Test Sample Data'!H408),'Test Sample Data'!H408&lt;$B$1,'Test Sample Data'!H408&gt;0),'Test Sample Data'!H408,$B$1),"")</f>
        <v/>
      </c>
      <c r="I409" s="17" t="str">
        <f>IF(SUM('Test Sample Data'!I$3:I$98)&gt;10,IF(AND(ISNUMBER('Test Sample Data'!I408),'Test Sample Data'!I408&lt;$B$1,'Test Sample Data'!I408&gt;0),'Test Sample Data'!I408,$B$1),"")</f>
        <v/>
      </c>
      <c r="J409" s="17" t="str">
        <f>IF(SUM('Test Sample Data'!J$3:J$98)&gt;10,IF(AND(ISNUMBER('Test Sample Data'!J408),'Test Sample Data'!J408&lt;$B$1,'Test Sample Data'!J408&gt;0),'Test Sample Data'!J408,$B$1),"")</f>
        <v/>
      </c>
      <c r="K409" s="17" t="str">
        <f>IF(SUM('Test Sample Data'!K$3:K$98)&gt;10,IF(AND(ISNUMBER('Test Sample Data'!K408),'Test Sample Data'!K408&lt;$B$1,'Test Sample Data'!K408&gt;0),'Test Sample Data'!K408,$B$1),"")</f>
        <v/>
      </c>
      <c r="L409" s="17" t="str">
        <f>IF(SUM('Test Sample Data'!L$3:L$98)&gt;10,IF(AND(ISNUMBER('Test Sample Data'!L408),'Test Sample Data'!L408&lt;$B$1,'Test Sample Data'!L408&gt;0),'Test Sample Data'!L408,$B$1),"")</f>
        <v/>
      </c>
      <c r="M409" s="17" t="str">
        <f>IF(SUM('Test Sample Data'!M$3:M$98)&gt;10,IF(AND(ISNUMBER('Test Sample Data'!M408),'Test Sample Data'!M408&lt;$B$1,'Test Sample Data'!M408&gt;0),'Test Sample Data'!M408,$B$1),"")</f>
        <v/>
      </c>
      <c r="N409" s="17" t="str">
        <f>'Gene Table'!E408</f>
        <v>hsa-miR-1237</v>
      </c>
      <c r="O409" s="17" t="str">
        <f>'Gene Table'!B408</f>
        <v>A22</v>
      </c>
      <c r="P409" s="17" t="str">
        <f>IF(SUM('Control Sample Data'!D$3:D$98)&gt;10,IF(AND(ISNUMBER('Control Sample Data'!D408),'Control Sample Data'!D408&lt;$B$1,'Control Sample Data'!D408&gt;0),'Control Sample Data'!D408,$B$1),"")</f>
        <v/>
      </c>
      <c r="Q409" s="17" t="str">
        <f>IF(SUM('Control Sample Data'!E$3:E$98)&gt;10,IF(AND(ISNUMBER('Control Sample Data'!E408),'Control Sample Data'!E408&lt;$B$1,'Control Sample Data'!E408&gt;0),'Control Sample Data'!E408,$B$1),"")</f>
        <v/>
      </c>
      <c r="R409" s="17" t="str">
        <f>IF(SUM('Control Sample Data'!F$3:F$98)&gt;10,IF(AND(ISNUMBER('Control Sample Data'!F408),'Control Sample Data'!F408&lt;$B$1,'Control Sample Data'!F408&gt;0),'Control Sample Data'!F408,$B$1),"")</f>
        <v/>
      </c>
      <c r="S409" s="17" t="str">
        <f>IF(SUM('Control Sample Data'!G$3:G$98)&gt;10,IF(AND(ISNUMBER('Control Sample Data'!G408),'Control Sample Data'!G408&lt;$B$1,'Control Sample Data'!G408&gt;0),'Control Sample Data'!G408,$B$1),"")</f>
        <v/>
      </c>
      <c r="T409" s="17" t="str">
        <f>IF(SUM('Control Sample Data'!H$3:H$98)&gt;10,IF(AND(ISNUMBER('Control Sample Data'!H408),'Control Sample Data'!H408&lt;$B$1,'Control Sample Data'!H408&gt;0),'Control Sample Data'!H408,$B$1),"")</f>
        <v/>
      </c>
      <c r="U409" s="17" t="str">
        <f>IF(SUM('Control Sample Data'!I$3:I$98)&gt;10,IF(AND(ISNUMBER('Control Sample Data'!I408),'Control Sample Data'!I408&lt;$B$1,'Control Sample Data'!I408&gt;0),'Control Sample Data'!I408,$B$1),"")</f>
        <v/>
      </c>
      <c r="V409" s="17" t="str">
        <f>IF(SUM('Control Sample Data'!J$3:J$98)&gt;10,IF(AND(ISNUMBER('Control Sample Data'!J408),'Control Sample Data'!J408&lt;$B$1,'Control Sample Data'!J408&gt;0),'Control Sample Data'!J408,$B$1),"")</f>
        <v/>
      </c>
      <c r="W409" s="17" t="str">
        <f>IF(SUM('Control Sample Data'!K$3:K$98)&gt;10,IF(AND(ISNUMBER('Control Sample Data'!K408),'Control Sample Data'!K408&lt;$B$1,'Control Sample Data'!K408&gt;0),'Control Sample Data'!K408,$B$1),"")</f>
        <v/>
      </c>
      <c r="X409" s="17" t="str">
        <f>IF(SUM('Control Sample Data'!L$3:L$98)&gt;10,IF(AND(ISNUMBER('Control Sample Data'!L408),'Control Sample Data'!L408&lt;$B$1,'Control Sample Data'!L408&gt;0),'Control Sample Data'!L408,$B$1),"")</f>
        <v/>
      </c>
      <c r="Y409" s="17" t="str">
        <f>IF(SUM('Control Sample Data'!M$3:M$98)&gt;10,IF(AND(ISNUMBER('Control Sample Data'!M408),'Control Sample Data'!M408&lt;$B$1,'Control Sample Data'!M408&gt;0),'Control Sample Data'!M408,$B$1),"")</f>
        <v/>
      </c>
      <c r="Z409" s="24" t="s">
        <v>5608</v>
      </c>
      <c r="AA409" s="25"/>
      <c r="AB409" s="25"/>
      <c r="AC409" s="25"/>
      <c r="AD409" s="25"/>
      <c r="AE409" s="25"/>
      <c r="AF409" s="25"/>
      <c r="AG409" s="25"/>
      <c r="AH409" s="25"/>
      <c r="AI409" s="25"/>
      <c r="AJ409" s="24" t="s">
        <v>5608</v>
      </c>
      <c r="AK409" s="25"/>
      <c r="AL409" s="25"/>
      <c r="AM409" s="25"/>
      <c r="AN409" s="25"/>
      <c r="AO409" s="25"/>
      <c r="AP409" s="25"/>
      <c r="AQ409" s="25"/>
      <c r="AR409" s="25"/>
      <c r="AS409" s="25"/>
      <c r="AT409" s="36" t="str">
        <f t="shared" si="282"/>
        <v/>
      </c>
      <c r="AU409" s="36" t="str">
        <f t="shared" si="283"/>
        <v/>
      </c>
      <c r="AV409" s="36" t="str">
        <f t="shared" si="284"/>
        <v/>
      </c>
      <c r="AW409" s="36" t="str">
        <f t="shared" si="285"/>
        <v/>
      </c>
      <c r="AX409" s="36" t="str">
        <f t="shared" si="286"/>
        <v/>
      </c>
      <c r="AY409" s="36" t="str">
        <f t="shared" si="287"/>
        <v/>
      </c>
      <c r="AZ409" s="36" t="str">
        <f t="shared" si="288"/>
        <v/>
      </c>
      <c r="BA409" s="36" t="str">
        <f t="shared" si="289"/>
        <v/>
      </c>
      <c r="BB409" s="36" t="str">
        <f t="shared" si="290"/>
        <v/>
      </c>
      <c r="BC409" s="36" t="str">
        <f t="shared" si="291"/>
        <v/>
      </c>
      <c r="BD409" s="36" t="str">
        <f t="shared" si="292"/>
        <v/>
      </c>
      <c r="BE409" s="36" t="str">
        <f t="shared" si="293"/>
        <v/>
      </c>
      <c r="BF409" s="36" t="str">
        <f t="shared" si="294"/>
        <v/>
      </c>
      <c r="BG409" s="36" t="str">
        <f t="shared" si="295"/>
        <v/>
      </c>
      <c r="BH409" s="36" t="str">
        <f t="shared" si="296"/>
        <v/>
      </c>
      <c r="BI409" s="36" t="str">
        <f t="shared" si="297"/>
        <v/>
      </c>
      <c r="BJ409" s="36" t="str">
        <f t="shared" si="298"/>
        <v/>
      </c>
      <c r="BK409" s="36" t="str">
        <f t="shared" si="299"/>
        <v/>
      </c>
      <c r="BL409" s="36" t="str">
        <f t="shared" si="300"/>
        <v/>
      </c>
      <c r="BM409" s="36" t="str">
        <f t="shared" si="301"/>
        <v/>
      </c>
      <c r="BN409" s="38" t="e">
        <f t="shared" si="260"/>
        <v>#DIV/0!</v>
      </c>
      <c r="BO409" s="38" t="e">
        <f t="shared" si="261"/>
        <v>#DIV/0!</v>
      </c>
      <c r="BP409" s="39" t="str">
        <f t="shared" si="262"/>
        <v/>
      </c>
      <c r="BQ409" s="39" t="str">
        <f t="shared" si="263"/>
        <v/>
      </c>
      <c r="BR409" s="39" t="str">
        <f t="shared" si="264"/>
        <v/>
      </c>
      <c r="BS409" s="39" t="str">
        <f t="shared" si="265"/>
        <v/>
      </c>
      <c r="BT409" s="39" t="str">
        <f t="shared" si="266"/>
        <v/>
      </c>
      <c r="BU409" s="39" t="str">
        <f t="shared" si="267"/>
        <v/>
      </c>
      <c r="BV409" s="39" t="str">
        <f t="shared" si="268"/>
        <v/>
      </c>
      <c r="BW409" s="39" t="str">
        <f t="shared" si="269"/>
        <v/>
      </c>
      <c r="BX409" s="39" t="str">
        <f t="shared" si="270"/>
        <v/>
      </c>
      <c r="BY409" s="39" t="str">
        <f t="shared" si="271"/>
        <v/>
      </c>
      <c r="BZ409" s="39" t="str">
        <f t="shared" si="272"/>
        <v/>
      </c>
      <c r="CA409" s="39" t="str">
        <f t="shared" si="273"/>
        <v/>
      </c>
      <c r="CB409" s="39" t="str">
        <f t="shared" si="274"/>
        <v/>
      </c>
      <c r="CC409" s="39" t="str">
        <f t="shared" si="275"/>
        <v/>
      </c>
      <c r="CD409" s="39" t="str">
        <f t="shared" si="276"/>
        <v/>
      </c>
      <c r="CE409" s="39" t="str">
        <f t="shared" si="277"/>
        <v/>
      </c>
      <c r="CF409" s="39" t="str">
        <f t="shared" si="278"/>
        <v/>
      </c>
      <c r="CG409" s="39" t="str">
        <f t="shared" si="279"/>
        <v/>
      </c>
      <c r="CH409" s="39" t="str">
        <f t="shared" si="280"/>
        <v/>
      </c>
      <c r="CI409" s="39" t="str">
        <f t="shared" si="281"/>
        <v/>
      </c>
    </row>
    <row r="410" spans="1:87">
      <c r="A410" s="18"/>
      <c r="B410" s="15" t="str">
        <f>'Gene Table'!E409</f>
        <v>hsa-miR-942</v>
      </c>
      <c r="C410" s="15" t="str">
        <f>'Gene Table'!B409</f>
        <v>A23</v>
      </c>
      <c r="D410" s="16" t="str">
        <f>IF(SUM('Test Sample Data'!D$3:D$98)&gt;10,IF(AND(ISNUMBER('Test Sample Data'!D409),'Test Sample Data'!D409&lt;$B$1,'Test Sample Data'!D409&gt;0),'Test Sample Data'!D409,$B$1),"")</f>
        <v/>
      </c>
      <c r="E410" s="17" t="str">
        <f>IF(SUM('Test Sample Data'!E$3:E$98)&gt;10,IF(AND(ISNUMBER('Test Sample Data'!E409),'Test Sample Data'!E409&lt;$B$1,'Test Sample Data'!E409&gt;0),'Test Sample Data'!E409,$B$1),"")</f>
        <v/>
      </c>
      <c r="F410" s="17" t="str">
        <f>IF(SUM('Test Sample Data'!F$3:F$98)&gt;10,IF(AND(ISNUMBER('Test Sample Data'!F409),'Test Sample Data'!F409&lt;$B$1,'Test Sample Data'!F409&gt;0),'Test Sample Data'!F409,$B$1),"")</f>
        <v/>
      </c>
      <c r="G410" s="17" t="str">
        <f>IF(SUM('Test Sample Data'!G$3:G$98)&gt;10,IF(AND(ISNUMBER('Test Sample Data'!G409),'Test Sample Data'!G409&lt;$B$1,'Test Sample Data'!G409&gt;0),'Test Sample Data'!G409,$B$1),"")</f>
        <v/>
      </c>
      <c r="H410" s="17" t="str">
        <f>IF(SUM('Test Sample Data'!H$3:H$98)&gt;10,IF(AND(ISNUMBER('Test Sample Data'!H409),'Test Sample Data'!H409&lt;$B$1,'Test Sample Data'!H409&gt;0),'Test Sample Data'!H409,$B$1),"")</f>
        <v/>
      </c>
      <c r="I410" s="17" t="str">
        <f>IF(SUM('Test Sample Data'!I$3:I$98)&gt;10,IF(AND(ISNUMBER('Test Sample Data'!I409),'Test Sample Data'!I409&lt;$B$1,'Test Sample Data'!I409&gt;0),'Test Sample Data'!I409,$B$1),"")</f>
        <v/>
      </c>
      <c r="J410" s="17" t="str">
        <f>IF(SUM('Test Sample Data'!J$3:J$98)&gt;10,IF(AND(ISNUMBER('Test Sample Data'!J409),'Test Sample Data'!J409&lt;$B$1,'Test Sample Data'!J409&gt;0),'Test Sample Data'!J409,$B$1),"")</f>
        <v/>
      </c>
      <c r="K410" s="17" t="str">
        <f>IF(SUM('Test Sample Data'!K$3:K$98)&gt;10,IF(AND(ISNUMBER('Test Sample Data'!K409),'Test Sample Data'!K409&lt;$B$1,'Test Sample Data'!K409&gt;0),'Test Sample Data'!K409,$B$1),"")</f>
        <v/>
      </c>
      <c r="L410" s="17" t="str">
        <f>IF(SUM('Test Sample Data'!L$3:L$98)&gt;10,IF(AND(ISNUMBER('Test Sample Data'!L409),'Test Sample Data'!L409&lt;$B$1,'Test Sample Data'!L409&gt;0),'Test Sample Data'!L409,$B$1),"")</f>
        <v/>
      </c>
      <c r="M410" s="17" t="str">
        <f>IF(SUM('Test Sample Data'!M$3:M$98)&gt;10,IF(AND(ISNUMBER('Test Sample Data'!M409),'Test Sample Data'!M409&lt;$B$1,'Test Sample Data'!M409&gt;0),'Test Sample Data'!M409,$B$1),"")</f>
        <v/>
      </c>
      <c r="N410" s="17" t="str">
        <f>'Gene Table'!E409</f>
        <v>hsa-miR-942</v>
      </c>
      <c r="O410" s="17" t="str">
        <f>'Gene Table'!B409</f>
        <v>A23</v>
      </c>
      <c r="P410" s="17" t="str">
        <f>IF(SUM('Control Sample Data'!D$3:D$98)&gt;10,IF(AND(ISNUMBER('Control Sample Data'!D409),'Control Sample Data'!D409&lt;$B$1,'Control Sample Data'!D409&gt;0),'Control Sample Data'!D409,$B$1),"")</f>
        <v/>
      </c>
      <c r="Q410" s="17" t="str">
        <f>IF(SUM('Control Sample Data'!E$3:E$98)&gt;10,IF(AND(ISNUMBER('Control Sample Data'!E409),'Control Sample Data'!E409&lt;$B$1,'Control Sample Data'!E409&gt;0),'Control Sample Data'!E409,$B$1),"")</f>
        <v/>
      </c>
      <c r="R410" s="17" t="str">
        <f>IF(SUM('Control Sample Data'!F$3:F$98)&gt;10,IF(AND(ISNUMBER('Control Sample Data'!F409),'Control Sample Data'!F409&lt;$B$1,'Control Sample Data'!F409&gt;0),'Control Sample Data'!F409,$B$1),"")</f>
        <v/>
      </c>
      <c r="S410" s="17" t="str">
        <f>IF(SUM('Control Sample Data'!G$3:G$98)&gt;10,IF(AND(ISNUMBER('Control Sample Data'!G409),'Control Sample Data'!G409&lt;$B$1,'Control Sample Data'!G409&gt;0),'Control Sample Data'!G409,$B$1),"")</f>
        <v/>
      </c>
      <c r="T410" s="17" t="str">
        <f>IF(SUM('Control Sample Data'!H$3:H$98)&gt;10,IF(AND(ISNUMBER('Control Sample Data'!H409),'Control Sample Data'!H409&lt;$B$1,'Control Sample Data'!H409&gt;0),'Control Sample Data'!H409,$B$1),"")</f>
        <v/>
      </c>
      <c r="U410" s="17" t="str">
        <f>IF(SUM('Control Sample Data'!I$3:I$98)&gt;10,IF(AND(ISNUMBER('Control Sample Data'!I409),'Control Sample Data'!I409&lt;$B$1,'Control Sample Data'!I409&gt;0),'Control Sample Data'!I409,$B$1),"")</f>
        <v/>
      </c>
      <c r="V410" s="17" t="str">
        <f>IF(SUM('Control Sample Data'!J$3:J$98)&gt;10,IF(AND(ISNUMBER('Control Sample Data'!J409),'Control Sample Data'!J409&lt;$B$1,'Control Sample Data'!J409&gt;0),'Control Sample Data'!J409,$B$1),"")</f>
        <v/>
      </c>
      <c r="W410" s="17" t="str">
        <f>IF(SUM('Control Sample Data'!K$3:K$98)&gt;10,IF(AND(ISNUMBER('Control Sample Data'!K409),'Control Sample Data'!K409&lt;$B$1,'Control Sample Data'!K409&gt;0),'Control Sample Data'!K409,$B$1),"")</f>
        <v/>
      </c>
      <c r="X410" s="17" t="str">
        <f>IF(SUM('Control Sample Data'!L$3:L$98)&gt;10,IF(AND(ISNUMBER('Control Sample Data'!L409),'Control Sample Data'!L409&lt;$B$1,'Control Sample Data'!L409&gt;0),'Control Sample Data'!L409,$B$1),"")</f>
        <v/>
      </c>
      <c r="Y410" s="17" t="str">
        <f>IF(SUM('Control Sample Data'!M$3:M$98)&gt;10,IF(AND(ISNUMBER('Control Sample Data'!M409),'Control Sample Data'!M409&lt;$B$1,'Control Sample Data'!M409&gt;0),'Control Sample Data'!M409,$B$1),"")</f>
        <v/>
      </c>
      <c r="Z410" s="26">
        <f t="shared" ref="Z410:AS410" si="302">IF(ISERROR(AVERAGE(Z388:Z407)),0,AVERAGE(Z388:Z407))</f>
        <v>0</v>
      </c>
      <c r="AA410" s="26">
        <f t="shared" si="302"/>
        <v>0</v>
      </c>
      <c r="AB410" s="26">
        <f t="shared" si="302"/>
        <v>0</v>
      </c>
      <c r="AC410" s="26">
        <f t="shared" si="302"/>
        <v>0</v>
      </c>
      <c r="AD410" s="26">
        <f t="shared" si="302"/>
        <v>0</v>
      </c>
      <c r="AE410" s="26">
        <f t="shared" si="302"/>
        <v>0</v>
      </c>
      <c r="AF410" s="26">
        <f t="shared" si="302"/>
        <v>0</v>
      </c>
      <c r="AG410" s="26">
        <f t="shared" si="302"/>
        <v>0</v>
      </c>
      <c r="AH410" s="26">
        <f t="shared" si="302"/>
        <v>0</v>
      </c>
      <c r="AI410" s="26">
        <f t="shared" si="302"/>
        <v>0</v>
      </c>
      <c r="AJ410" s="26">
        <f t="shared" si="302"/>
        <v>0</v>
      </c>
      <c r="AK410" s="26">
        <f t="shared" si="302"/>
        <v>0</v>
      </c>
      <c r="AL410" s="26">
        <f t="shared" si="302"/>
        <v>0</v>
      </c>
      <c r="AM410" s="26">
        <f t="shared" si="302"/>
        <v>0</v>
      </c>
      <c r="AN410" s="26">
        <f t="shared" si="302"/>
        <v>0</v>
      </c>
      <c r="AO410" s="26">
        <f t="shared" si="302"/>
        <v>0</v>
      </c>
      <c r="AP410" s="26">
        <f t="shared" si="302"/>
        <v>0</v>
      </c>
      <c r="AQ410" s="26">
        <f t="shared" si="302"/>
        <v>0</v>
      </c>
      <c r="AR410" s="26">
        <f t="shared" si="302"/>
        <v>0</v>
      </c>
      <c r="AS410" s="26">
        <f t="shared" si="302"/>
        <v>0</v>
      </c>
      <c r="AT410" s="36" t="str">
        <f t="shared" si="282"/>
        <v/>
      </c>
      <c r="AU410" s="36" t="str">
        <f t="shared" si="283"/>
        <v/>
      </c>
      <c r="AV410" s="36" t="str">
        <f t="shared" si="284"/>
        <v/>
      </c>
      <c r="AW410" s="36" t="str">
        <f t="shared" si="285"/>
        <v/>
      </c>
      <c r="AX410" s="36" t="str">
        <f t="shared" si="286"/>
        <v/>
      </c>
      <c r="AY410" s="36" t="str">
        <f t="shared" si="287"/>
        <v/>
      </c>
      <c r="AZ410" s="36" t="str">
        <f t="shared" si="288"/>
        <v/>
      </c>
      <c r="BA410" s="36" t="str">
        <f t="shared" si="289"/>
        <v/>
      </c>
      <c r="BB410" s="36" t="str">
        <f t="shared" si="290"/>
        <v/>
      </c>
      <c r="BC410" s="36" t="str">
        <f t="shared" si="291"/>
        <v/>
      </c>
      <c r="BD410" s="36" t="str">
        <f t="shared" si="292"/>
        <v/>
      </c>
      <c r="BE410" s="36" t="str">
        <f t="shared" si="293"/>
        <v/>
      </c>
      <c r="BF410" s="36" t="str">
        <f t="shared" si="294"/>
        <v/>
      </c>
      <c r="BG410" s="36" t="str">
        <f t="shared" si="295"/>
        <v/>
      </c>
      <c r="BH410" s="36" t="str">
        <f t="shared" si="296"/>
        <v/>
      </c>
      <c r="BI410" s="36" t="str">
        <f t="shared" si="297"/>
        <v/>
      </c>
      <c r="BJ410" s="36" t="str">
        <f t="shared" si="298"/>
        <v/>
      </c>
      <c r="BK410" s="36" t="str">
        <f t="shared" si="299"/>
        <v/>
      </c>
      <c r="BL410" s="36" t="str">
        <f t="shared" si="300"/>
        <v/>
      </c>
      <c r="BM410" s="36" t="str">
        <f t="shared" si="301"/>
        <v/>
      </c>
      <c r="BN410" s="38" t="e">
        <f t="shared" si="260"/>
        <v>#DIV/0!</v>
      </c>
      <c r="BO410" s="38" t="e">
        <f t="shared" si="261"/>
        <v>#DIV/0!</v>
      </c>
      <c r="BP410" s="39" t="str">
        <f t="shared" si="262"/>
        <v/>
      </c>
      <c r="BQ410" s="39" t="str">
        <f t="shared" si="263"/>
        <v/>
      </c>
      <c r="BR410" s="39" t="str">
        <f t="shared" si="264"/>
        <v/>
      </c>
      <c r="BS410" s="39" t="str">
        <f t="shared" si="265"/>
        <v/>
      </c>
      <c r="BT410" s="39" t="str">
        <f t="shared" si="266"/>
        <v/>
      </c>
      <c r="BU410" s="39" t="str">
        <f t="shared" si="267"/>
        <v/>
      </c>
      <c r="BV410" s="39" t="str">
        <f t="shared" si="268"/>
        <v/>
      </c>
      <c r="BW410" s="39" t="str">
        <f t="shared" si="269"/>
        <v/>
      </c>
      <c r="BX410" s="39" t="str">
        <f t="shared" si="270"/>
        <v/>
      </c>
      <c r="BY410" s="39" t="str">
        <f t="shared" si="271"/>
        <v/>
      </c>
      <c r="BZ410" s="39" t="str">
        <f t="shared" si="272"/>
        <v/>
      </c>
      <c r="CA410" s="39" t="str">
        <f t="shared" si="273"/>
        <v/>
      </c>
      <c r="CB410" s="39" t="str">
        <f t="shared" si="274"/>
        <v/>
      </c>
      <c r="CC410" s="39" t="str">
        <f t="shared" si="275"/>
        <v/>
      </c>
      <c r="CD410" s="39" t="str">
        <f t="shared" si="276"/>
        <v/>
      </c>
      <c r="CE410" s="39" t="str">
        <f t="shared" si="277"/>
        <v/>
      </c>
      <c r="CF410" s="39" t="str">
        <f t="shared" si="278"/>
        <v/>
      </c>
      <c r="CG410" s="39" t="str">
        <f t="shared" si="279"/>
        <v/>
      </c>
      <c r="CH410" s="39" t="str">
        <f t="shared" si="280"/>
        <v/>
      </c>
      <c r="CI410" s="39" t="str">
        <f t="shared" si="281"/>
        <v/>
      </c>
    </row>
    <row r="411" spans="1:87">
      <c r="A411" s="18"/>
      <c r="B411" s="15" t="str">
        <f>'Gene Table'!E410</f>
        <v>hsa-miR-503</v>
      </c>
      <c r="C411" s="15" t="str">
        <f>'Gene Table'!B410</f>
        <v>A24</v>
      </c>
      <c r="D411" s="16" t="str">
        <f>IF(SUM('Test Sample Data'!D$3:D$98)&gt;10,IF(AND(ISNUMBER('Test Sample Data'!D410),'Test Sample Data'!D410&lt;$B$1,'Test Sample Data'!D410&gt;0),'Test Sample Data'!D410,$B$1),"")</f>
        <v/>
      </c>
      <c r="E411" s="17" t="str">
        <f>IF(SUM('Test Sample Data'!E$3:E$98)&gt;10,IF(AND(ISNUMBER('Test Sample Data'!E410),'Test Sample Data'!E410&lt;$B$1,'Test Sample Data'!E410&gt;0),'Test Sample Data'!E410,$B$1),"")</f>
        <v/>
      </c>
      <c r="F411" s="17" t="str">
        <f>IF(SUM('Test Sample Data'!F$3:F$98)&gt;10,IF(AND(ISNUMBER('Test Sample Data'!F410),'Test Sample Data'!F410&lt;$B$1,'Test Sample Data'!F410&gt;0),'Test Sample Data'!F410,$B$1),"")</f>
        <v/>
      </c>
      <c r="G411" s="17" t="str">
        <f>IF(SUM('Test Sample Data'!G$3:G$98)&gt;10,IF(AND(ISNUMBER('Test Sample Data'!G410),'Test Sample Data'!G410&lt;$B$1,'Test Sample Data'!G410&gt;0),'Test Sample Data'!G410,$B$1),"")</f>
        <v/>
      </c>
      <c r="H411" s="17" t="str">
        <f>IF(SUM('Test Sample Data'!H$3:H$98)&gt;10,IF(AND(ISNUMBER('Test Sample Data'!H410),'Test Sample Data'!H410&lt;$B$1,'Test Sample Data'!H410&gt;0),'Test Sample Data'!H410,$B$1),"")</f>
        <v/>
      </c>
      <c r="I411" s="17" t="str">
        <f>IF(SUM('Test Sample Data'!I$3:I$98)&gt;10,IF(AND(ISNUMBER('Test Sample Data'!I410),'Test Sample Data'!I410&lt;$B$1,'Test Sample Data'!I410&gt;0),'Test Sample Data'!I410,$B$1),"")</f>
        <v/>
      </c>
      <c r="J411" s="17" t="str">
        <f>IF(SUM('Test Sample Data'!J$3:J$98)&gt;10,IF(AND(ISNUMBER('Test Sample Data'!J410),'Test Sample Data'!J410&lt;$B$1,'Test Sample Data'!J410&gt;0),'Test Sample Data'!J410,$B$1),"")</f>
        <v/>
      </c>
      <c r="K411" s="17" t="str">
        <f>IF(SUM('Test Sample Data'!K$3:K$98)&gt;10,IF(AND(ISNUMBER('Test Sample Data'!K410),'Test Sample Data'!K410&lt;$B$1,'Test Sample Data'!K410&gt;0),'Test Sample Data'!K410,$B$1),"")</f>
        <v/>
      </c>
      <c r="L411" s="17" t="str">
        <f>IF(SUM('Test Sample Data'!L$3:L$98)&gt;10,IF(AND(ISNUMBER('Test Sample Data'!L410),'Test Sample Data'!L410&lt;$B$1,'Test Sample Data'!L410&gt;0),'Test Sample Data'!L410,$B$1),"")</f>
        <v/>
      </c>
      <c r="M411" s="17" t="str">
        <f>IF(SUM('Test Sample Data'!M$3:M$98)&gt;10,IF(AND(ISNUMBER('Test Sample Data'!M410),'Test Sample Data'!M410&lt;$B$1,'Test Sample Data'!M410&gt;0),'Test Sample Data'!M410,$B$1),"")</f>
        <v/>
      </c>
      <c r="N411" s="17" t="str">
        <f>'Gene Table'!E410</f>
        <v>hsa-miR-503</v>
      </c>
      <c r="O411" s="17" t="str">
        <f>'Gene Table'!B410</f>
        <v>A24</v>
      </c>
      <c r="P411" s="17" t="str">
        <f>IF(SUM('Control Sample Data'!D$3:D$98)&gt;10,IF(AND(ISNUMBER('Control Sample Data'!D410),'Control Sample Data'!D410&lt;$B$1,'Control Sample Data'!D410&gt;0),'Control Sample Data'!D410,$B$1),"")</f>
        <v/>
      </c>
      <c r="Q411" s="17" t="str">
        <f>IF(SUM('Control Sample Data'!E$3:E$98)&gt;10,IF(AND(ISNUMBER('Control Sample Data'!E410),'Control Sample Data'!E410&lt;$B$1,'Control Sample Data'!E410&gt;0),'Control Sample Data'!E410,$B$1),"")</f>
        <v/>
      </c>
      <c r="R411" s="17" t="str">
        <f>IF(SUM('Control Sample Data'!F$3:F$98)&gt;10,IF(AND(ISNUMBER('Control Sample Data'!F410),'Control Sample Data'!F410&lt;$B$1,'Control Sample Data'!F410&gt;0),'Control Sample Data'!F410,$B$1),"")</f>
        <v/>
      </c>
      <c r="S411" s="17" t="str">
        <f>IF(SUM('Control Sample Data'!G$3:G$98)&gt;10,IF(AND(ISNUMBER('Control Sample Data'!G410),'Control Sample Data'!G410&lt;$B$1,'Control Sample Data'!G410&gt;0),'Control Sample Data'!G410,$B$1),"")</f>
        <v/>
      </c>
      <c r="T411" s="17" t="str">
        <f>IF(SUM('Control Sample Data'!H$3:H$98)&gt;10,IF(AND(ISNUMBER('Control Sample Data'!H410),'Control Sample Data'!H410&lt;$B$1,'Control Sample Data'!H410&gt;0),'Control Sample Data'!H410,$B$1),"")</f>
        <v/>
      </c>
      <c r="U411" s="17" t="str">
        <f>IF(SUM('Control Sample Data'!I$3:I$98)&gt;10,IF(AND(ISNUMBER('Control Sample Data'!I410),'Control Sample Data'!I410&lt;$B$1,'Control Sample Data'!I410&gt;0),'Control Sample Data'!I410,$B$1),"")</f>
        <v/>
      </c>
      <c r="V411" s="17" t="str">
        <f>IF(SUM('Control Sample Data'!J$3:J$98)&gt;10,IF(AND(ISNUMBER('Control Sample Data'!J410),'Control Sample Data'!J410&lt;$B$1,'Control Sample Data'!J410&gt;0),'Control Sample Data'!J410,$B$1),"")</f>
        <v/>
      </c>
      <c r="W411" s="17" t="str">
        <f>IF(SUM('Control Sample Data'!K$3:K$98)&gt;10,IF(AND(ISNUMBER('Control Sample Data'!K410),'Control Sample Data'!K410&lt;$B$1,'Control Sample Data'!K410&gt;0),'Control Sample Data'!K410,$B$1),"")</f>
        <v/>
      </c>
      <c r="X411" s="17" t="str">
        <f>IF(SUM('Control Sample Data'!L$3:L$98)&gt;10,IF(AND(ISNUMBER('Control Sample Data'!L410),'Control Sample Data'!L410&lt;$B$1,'Control Sample Data'!L410&gt;0),'Control Sample Data'!L410,$B$1),"")</f>
        <v/>
      </c>
      <c r="Y411" s="17" t="str">
        <f>IF(SUM('Control Sample Data'!M$3:M$98)&gt;10,IF(AND(ISNUMBER('Control Sample Data'!M410),'Control Sample Data'!M410&lt;$B$1,'Control Sample Data'!M410&gt;0),'Control Sample Data'!M410,$B$1),"")</f>
        <v/>
      </c>
      <c r="AT411" s="36" t="str">
        <f t="shared" si="282"/>
        <v/>
      </c>
      <c r="AU411" s="36" t="str">
        <f t="shared" si="283"/>
        <v/>
      </c>
      <c r="AV411" s="36" t="str">
        <f t="shared" si="284"/>
        <v/>
      </c>
      <c r="AW411" s="36" t="str">
        <f t="shared" si="285"/>
        <v/>
      </c>
      <c r="AX411" s="36" t="str">
        <f t="shared" si="286"/>
        <v/>
      </c>
      <c r="AY411" s="36" t="str">
        <f t="shared" si="287"/>
        <v/>
      </c>
      <c r="AZ411" s="36" t="str">
        <f t="shared" si="288"/>
        <v/>
      </c>
      <c r="BA411" s="36" t="str">
        <f t="shared" si="289"/>
        <v/>
      </c>
      <c r="BB411" s="36" t="str">
        <f t="shared" si="290"/>
        <v/>
      </c>
      <c r="BC411" s="36" t="str">
        <f t="shared" si="291"/>
        <v/>
      </c>
      <c r="BD411" s="36" t="str">
        <f t="shared" si="292"/>
        <v/>
      </c>
      <c r="BE411" s="36" t="str">
        <f t="shared" si="293"/>
        <v/>
      </c>
      <c r="BF411" s="36" t="str">
        <f t="shared" si="294"/>
        <v/>
      </c>
      <c r="BG411" s="36" t="str">
        <f t="shared" si="295"/>
        <v/>
      </c>
      <c r="BH411" s="36" t="str">
        <f t="shared" si="296"/>
        <v/>
      </c>
      <c r="BI411" s="36" t="str">
        <f t="shared" si="297"/>
        <v/>
      </c>
      <c r="BJ411" s="36" t="str">
        <f t="shared" si="298"/>
        <v/>
      </c>
      <c r="BK411" s="36" t="str">
        <f t="shared" si="299"/>
        <v/>
      </c>
      <c r="BL411" s="36" t="str">
        <f t="shared" si="300"/>
        <v/>
      </c>
      <c r="BM411" s="36" t="str">
        <f t="shared" si="301"/>
        <v/>
      </c>
      <c r="BN411" s="38" t="e">
        <f t="shared" si="260"/>
        <v>#DIV/0!</v>
      </c>
      <c r="BO411" s="38" t="e">
        <f t="shared" si="261"/>
        <v>#DIV/0!</v>
      </c>
      <c r="BP411" s="39" t="str">
        <f t="shared" si="262"/>
        <v/>
      </c>
      <c r="BQ411" s="39" t="str">
        <f t="shared" si="263"/>
        <v/>
      </c>
      <c r="BR411" s="39" t="str">
        <f t="shared" si="264"/>
        <v/>
      </c>
      <c r="BS411" s="39" t="str">
        <f t="shared" si="265"/>
        <v/>
      </c>
      <c r="BT411" s="39" t="str">
        <f t="shared" si="266"/>
        <v/>
      </c>
      <c r="BU411" s="39" t="str">
        <f t="shared" si="267"/>
        <v/>
      </c>
      <c r="BV411" s="39" t="str">
        <f t="shared" si="268"/>
        <v/>
      </c>
      <c r="BW411" s="39" t="str">
        <f t="shared" si="269"/>
        <v/>
      </c>
      <c r="BX411" s="39" t="str">
        <f t="shared" si="270"/>
        <v/>
      </c>
      <c r="BY411" s="39" t="str">
        <f t="shared" si="271"/>
        <v/>
      </c>
      <c r="BZ411" s="39" t="str">
        <f t="shared" si="272"/>
        <v/>
      </c>
      <c r="CA411" s="39" t="str">
        <f t="shared" si="273"/>
        <v/>
      </c>
      <c r="CB411" s="39" t="str">
        <f t="shared" si="274"/>
        <v/>
      </c>
      <c r="CC411" s="39" t="str">
        <f t="shared" si="275"/>
        <v/>
      </c>
      <c r="CD411" s="39" t="str">
        <f t="shared" si="276"/>
        <v/>
      </c>
      <c r="CE411" s="39" t="str">
        <f t="shared" si="277"/>
        <v/>
      </c>
      <c r="CF411" s="39" t="str">
        <f t="shared" si="278"/>
        <v/>
      </c>
      <c r="CG411" s="39" t="str">
        <f t="shared" si="279"/>
        <v/>
      </c>
      <c r="CH411" s="39" t="str">
        <f t="shared" si="280"/>
        <v/>
      </c>
      <c r="CI411" s="39" t="str">
        <f t="shared" si="281"/>
        <v/>
      </c>
    </row>
    <row r="412" spans="1:87">
      <c r="A412" s="18"/>
      <c r="B412" s="15" t="str">
        <f>'Gene Table'!E411</f>
        <v>hsa-miR-302b-3p</v>
      </c>
      <c r="C412" s="15" t="str">
        <f>'Gene Table'!B411</f>
        <v>B01</v>
      </c>
      <c r="D412" s="16" t="str">
        <f>IF(SUM('Test Sample Data'!D$3:D$98)&gt;10,IF(AND(ISNUMBER('Test Sample Data'!D411),'Test Sample Data'!D411&lt;$B$1,'Test Sample Data'!D411&gt;0),'Test Sample Data'!D411,$B$1),"")</f>
        <v/>
      </c>
      <c r="E412" s="17" t="str">
        <f>IF(SUM('Test Sample Data'!E$3:E$98)&gt;10,IF(AND(ISNUMBER('Test Sample Data'!E411),'Test Sample Data'!E411&lt;$B$1,'Test Sample Data'!E411&gt;0),'Test Sample Data'!E411,$B$1),"")</f>
        <v/>
      </c>
      <c r="F412" s="17" t="str">
        <f>IF(SUM('Test Sample Data'!F$3:F$98)&gt;10,IF(AND(ISNUMBER('Test Sample Data'!F411),'Test Sample Data'!F411&lt;$B$1,'Test Sample Data'!F411&gt;0),'Test Sample Data'!F411,$B$1),"")</f>
        <v/>
      </c>
      <c r="G412" s="17" t="str">
        <f>IF(SUM('Test Sample Data'!G$3:G$98)&gt;10,IF(AND(ISNUMBER('Test Sample Data'!G411),'Test Sample Data'!G411&lt;$B$1,'Test Sample Data'!G411&gt;0),'Test Sample Data'!G411,$B$1),"")</f>
        <v/>
      </c>
      <c r="H412" s="17" t="str">
        <f>IF(SUM('Test Sample Data'!H$3:H$98)&gt;10,IF(AND(ISNUMBER('Test Sample Data'!H411),'Test Sample Data'!H411&lt;$B$1,'Test Sample Data'!H411&gt;0),'Test Sample Data'!H411,$B$1),"")</f>
        <v/>
      </c>
      <c r="I412" s="17" t="str">
        <f>IF(SUM('Test Sample Data'!I$3:I$98)&gt;10,IF(AND(ISNUMBER('Test Sample Data'!I411),'Test Sample Data'!I411&lt;$B$1,'Test Sample Data'!I411&gt;0),'Test Sample Data'!I411,$B$1),"")</f>
        <v/>
      </c>
      <c r="J412" s="17" t="str">
        <f>IF(SUM('Test Sample Data'!J$3:J$98)&gt;10,IF(AND(ISNUMBER('Test Sample Data'!J411),'Test Sample Data'!J411&lt;$B$1,'Test Sample Data'!J411&gt;0),'Test Sample Data'!J411,$B$1),"")</f>
        <v/>
      </c>
      <c r="K412" s="17" t="str">
        <f>IF(SUM('Test Sample Data'!K$3:K$98)&gt;10,IF(AND(ISNUMBER('Test Sample Data'!K411),'Test Sample Data'!K411&lt;$B$1,'Test Sample Data'!K411&gt;0),'Test Sample Data'!K411,$B$1),"")</f>
        <v/>
      </c>
      <c r="L412" s="17" t="str">
        <f>IF(SUM('Test Sample Data'!L$3:L$98)&gt;10,IF(AND(ISNUMBER('Test Sample Data'!L411),'Test Sample Data'!L411&lt;$B$1,'Test Sample Data'!L411&gt;0),'Test Sample Data'!L411,$B$1),"")</f>
        <v/>
      </c>
      <c r="M412" s="17" t="str">
        <f>IF(SUM('Test Sample Data'!M$3:M$98)&gt;10,IF(AND(ISNUMBER('Test Sample Data'!M411),'Test Sample Data'!M411&lt;$B$1,'Test Sample Data'!M411&gt;0),'Test Sample Data'!M411,$B$1),"")</f>
        <v/>
      </c>
      <c r="N412" s="17" t="str">
        <f>'Gene Table'!E411</f>
        <v>hsa-miR-302b-3p</v>
      </c>
      <c r="O412" s="17" t="str">
        <f>'Gene Table'!B411</f>
        <v>B01</v>
      </c>
      <c r="P412" s="17" t="str">
        <f>IF(SUM('Control Sample Data'!D$3:D$98)&gt;10,IF(AND(ISNUMBER('Control Sample Data'!D411),'Control Sample Data'!D411&lt;$B$1,'Control Sample Data'!D411&gt;0),'Control Sample Data'!D411,$B$1),"")</f>
        <v/>
      </c>
      <c r="Q412" s="17" t="str">
        <f>IF(SUM('Control Sample Data'!E$3:E$98)&gt;10,IF(AND(ISNUMBER('Control Sample Data'!E411),'Control Sample Data'!E411&lt;$B$1,'Control Sample Data'!E411&gt;0),'Control Sample Data'!E411,$B$1),"")</f>
        <v/>
      </c>
      <c r="R412" s="17" t="str">
        <f>IF(SUM('Control Sample Data'!F$3:F$98)&gt;10,IF(AND(ISNUMBER('Control Sample Data'!F411),'Control Sample Data'!F411&lt;$B$1,'Control Sample Data'!F411&gt;0),'Control Sample Data'!F411,$B$1),"")</f>
        <v/>
      </c>
      <c r="S412" s="17" t="str">
        <f>IF(SUM('Control Sample Data'!G$3:G$98)&gt;10,IF(AND(ISNUMBER('Control Sample Data'!G411),'Control Sample Data'!G411&lt;$B$1,'Control Sample Data'!G411&gt;0),'Control Sample Data'!G411,$B$1),"")</f>
        <v/>
      </c>
      <c r="T412" s="17" t="str">
        <f>IF(SUM('Control Sample Data'!H$3:H$98)&gt;10,IF(AND(ISNUMBER('Control Sample Data'!H411),'Control Sample Data'!H411&lt;$B$1,'Control Sample Data'!H411&gt;0),'Control Sample Data'!H411,$B$1),"")</f>
        <v/>
      </c>
      <c r="U412" s="17" t="str">
        <f>IF(SUM('Control Sample Data'!I$3:I$98)&gt;10,IF(AND(ISNUMBER('Control Sample Data'!I411),'Control Sample Data'!I411&lt;$B$1,'Control Sample Data'!I411&gt;0),'Control Sample Data'!I411,$B$1),"")</f>
        <v/>
      </c>
      <c r="V412" s="17" t="str">
        <f>IF(SUM('Control Sample Data'!J$3:J$98)&gt;10,IF(AND(ISNUMBER('Control Sample Data'!J411),'Control Sample Data'!J411&lt;$B$1,'Control Sample Data'!J411&gt;0),'Control Sample Data'!J411,$B$1),"")</f>
        <v/>
      </c>
      <c r="W412" s="17" t="str">
        <f>IF(SUM('Control Sample Data'!K$3:K$98)&gt;10,IF(AND(ISNUMBER('Control Sample Data'!K411),'Control Sample Data'!K411&lt;$B$1,'Control Sample Data'!K411&gt;0),'Control Sample Data'!K411,$B$1),"")</f>
        <v/>
      </c>
      <c r="X412" s="17" t="str">
        <f>IF(SUM('Control Sample Data'!L$3:L$98)&gt;10,IF(AND(ISNUMBER('Control Sample Data'!L411),'Control Sample Data'!L411&lt;$B$1,'Control Sample Data'!L411&gt;0),'Control Sample Data'!L411,$B$1),"")</f>
        <v/>
      </c>
      <c r="Y412" s="17" t="str">
        <f>IF(SUM('Control Sample Data'!M$3:M$98)&gt;10,IF(AND(ISNUMBER('Control Sample Data'!M411),'Control Sample Data'!M411&lt;$B$1,'Control Sample Data'!M411&gt;0),'Control Sample Data'!M411,$B$1),"")</f>
        <v/>
      </c>
      <c r="AT412" s="36" t="str">
        <f t="shared" si="282"/>
        <v/>
      </c>
      <c r="AU412" s="36" t="str">
        <f t="shared" si="283"/>
        <v/>
      </c>
      <c r="AV412" s="36" t="str">
        <f t="shared" si="284"/>
        <v/>
      </c>
      <c r="AW412" s="36" t="str">
        <f t="shared" si="285"/>
        <v/>
      </c>
      <c r="AX412" s="36" t="str">
        <f t="shared" si="286"/>
        <v/>
      </c>
      <c r="AY412" s="36" t="str">
        <f t="shared" si="287"/>
        <v/>
      </c>
      <c r="AZ412" s="36" t="str">
        <f t="shared" si="288"/>
        <v/>
      </c>
      <c r="BA412" s="36" t="str">
        <f t="shared" si="289"/>
        <v/>
      </c>
      <c r="BB412" s="36" t="str">
        <f t="shared" si="290"/>
        <v/>
      </c>
      <c r="BC412" s="36" t="str">
        <f t="shared" si="291"/>
        <v/>
      </c>
      <c r="BD412" s="36" t="str">
        <f t="shared" si="292"/>
        <v/>
      </c>
      <c r="BE412" s="36" t="str">
        <f t="shared" si="293"/>
        <v/>
      </c>
      <c r="BF412" s="36" t="str">
        <f t="shared" si="294"/>
        <v/>
      </c>
      <c r="BG412" s="36" t="str">
        <f t="shared" si="295"/>
        <v/>
      </c>
      <c r="BH412" s="36" t="str">
        <f t="shared" si="296"/>
        <v/>
      </c>
      <c r="BI412" s="36" t="str">
        <f t="shared" si="297"/>
        <v/>
      </c>
      <c r="BJ412" s="36" t="str">
        <f t="shared" si="298"/>
        <v/>
      </c>
      <c r="BK412" s="36" t="str">
        <f t="shared" si="299"/>
        <v/>
      </c>
      <c r="BL412" s="36" t="str">
        <f t="shared" si="300"/>
        <v/>
      </c>
      <c r="BM412" s="36" t="str">
        <f t="shared" si="301"/>
        <v/>
      </c>
      <c r="BN412" s="38" t="e">
        <f t="shared" si="260"/>
        <v>#DIV/0!</v>
      </c>
      <c r="BO412" s="38" t="e">
        <f t="shared" si="261"/>
        <v>#DIV/0!</v>
      </c>
      <c r="BP412" s="39" t="str">
        <f t="shared" si="262"/>
        <v/>
      </c>
      <c r="BQ412" s="39" t="str">
        <f t="shared" si="263"/>
        <v/>
      </c>
      <c r="BR412" s="39" t="str">
        <f t="shared" si="264"/>
        <v/>
      </c>
      <c r="BS412" s="39" t="str">
        <f t="shared" si="265"/>
        <v/>
      </c>
      <c r="BT412" s="39" t="str">
        <f t="shared" si="266"/>
        <v/>
      </c>
      <c r="BU412" s="39" t="str">
        <f t="shared" si="267"/>
        <v/>
      </c>
      <c r="BV412" s="39" t="str">
        <f t="shared" si="268"/>
        <v/>
      </c>
      <c r="BW412" s="39" t="str">
        <f t="shared" si="269"/>
        <v/>
      </c>
      <c r="BX412" s="39" t="str">
        <f t="shared" si="270"/>
        <v/>
      </c>
      <c r="BY412" s="39" t="str">
        <f t="shared" si="271"/>
        <v/>
      </c>
      <c r="BZ412" s="39" t="str">
        <f t="shared" si="272"/>
        <v/>
      </c>
      <c r="CA412" s="39" t="str">
        <f t="shared" si="273"/>
        <v/>
      </c>
      <c r="CB412" s="39" t="str">
        <f t="shared" si="274"/>
        <v/>
      </c>
      <c r="CC412" s="39" t="str">
        <f t="shared" si="275"/>
        <v/>
      </c>
      <c r="CD412" s="39" t="str">
        <f t="shared" si="276"/>
        <v/>
      </c>
      <c r="CE412" s="39" t="str">
        <f t="shared" si="277"/>
        <v/>
      </c>
      <c r="CF412" s="39" t="str">
        <f t="shared" si="278"/>
        <v/>
      </c>
      <c r="CG412" s="39" t="str">
        <f t="shared" si="279"/>
        <v/>
      </c>
      <c r="CH412" s="39" t="str">
        <f t="shared" si="280"/>
        <v/>
      </c>
      <c r="CI412" s="39" t="str">
        <f t="shared" si="281"/>
        <v/>
      </c>
    </row>
    <row r="413" spans="1:87">
      <c r="A413" s="18"/>
      <c r="B413" s="15" t="str">
        <f>'Gene Table'!E412</f>
        <v>hsa-miR-1914-5p</v>
      </c>
      <c r="C413" s="15" t="str">
        <f>'Gene Table'!B412</f>
        <v>B02</v>
      </c>
      <c r="D413" s="16" t="str">
        <f>IF(SUM('Test Sample Data'!D$3:D$98)&gt;10,IF(AND(ISNUMBER('Test Sample Data'!D412),'Test Sample Data'!D412&lt;$B$1,'Test Sample Data'!D412&gt;0),'Test Sample Data'!D412,$B$1),"")</f>
        <v/>
      </c>
      <c r="E413" s="17" t="str">
        <f>IF(SUM('Test Sample Data'!E$3:E$98)&gt;10,IF(AND(ISNUMBER('Test Sample Data'!E412),'Test Sample Data'!E412&lt;$B$1,'Test Sample Data'!E412&gt;0),'Test Sample Data'!E412,$B$1),"")</f>
        <v/>
      </c>
      <c r="F413" s="17" t="str">
        <f>IF(SUM('Test Sample Data'!F$3:F$98)&gt;10,IF(AND(ISNUMBER('Test Sample Data'!F412),'Test Sample Data'!F412&lt;$B$1,'Test Sample Data'!F412&gt;0),'Test Sample Data'!F412,$B$1),"")</f>
        <v/>
      </c>
      <c r="G413" s="17" t="str">
        <f>IF(SUM('Test Sample Data'!G$3:G$98)&gt;10,IF(AND(ISNUMBER('Test Sample Data'!G412),'Test Sample Data'!G412&lt;$B$1,'Test Sample Data'!G412&gt;0),'Test Sample Data'!G412,$B$1),"")</f>
        <v/>
      </c>
      <c r="H413" s="17" t="str">
        <f>IF(SUM('Test Sample Data'!H$3:H$98)&gt;10,IF(AND(ISNUMBER('Test Sample Data'!H412),'Test Sample Data'!H412&lt;$B$1,'Test Sample Data'!H412&gt;0),'Test Sample Data'!H412,$B$1),"")</f>
        <v/>
      </c>
      <c r="I413" s="17" t="str">
        <f>IF(SUM('Test Sample Data'!I$3:I$98)&gt;10,IF(AND(ISNUMBER('Test Sample Data'!I412),'Test Sample Data'!I412&lt;$B$1,'Test Sample Data'!I412&gt;0),'Test Sample Data'!I412,$B$1),"")</f>
        <v/>
      </c>
      <c r="J413" s="17" t="str">
        <f>IF(SUM('Test Sample Data'!J$3:J$98)&gt;10,IF(AND(ISNUMBER('Test Sample Data'!J412),'Test Sample Data'!J412&lt;$B$1,'Test Sample Data'!J412&gt;0),'Test Sample Data'!J412,$B$1),"")</f>
        <v/>
      </c>
      <c r="K413" s="17" t="str">
        <f>IF(SUM('Test Sample Data'!K$3:K$98)&gt;10,IF(AND(ISNUMBER('Test Sample Data'!K412),'Test Sample Data'!K412&lt;$B$1,'Test Sample Data'!K412&gt;0),'Test Sample Data'!K412,$B$1),"")</f>
        <v/>
      </c>
      <c r="L413" s="17" t="str">
        <f>IF(SUM('Test Sample Data'!L$3:L$98)&gt;10,IF(AND(ISNUMBER('Test Sample Data'!L412),'Test Sample Data'!L412&lt;$B$1,'Test Sample Data'!L412&gt;0),'Test Sample Data'!L412,$B$1),"")</f>
        <v/>
      </c>
      <c r="M413" s="17" t="str">
        <f>IF(SUM('Test Sample Data'!M$3:M$98)&gt;10,IF(AND(ISNUMBER('Test Sample Data'!M412),'Test Sample Data'!M412&lt;$B$1,'Test Sample Data'!M412&gt;0),'Test Sample Data'!M412,$B$1),"")</f>
        <v/>
      </c>
      <c r="N413" s="17" t="str">
        <f>'Gene Table'!E412</f>
        <v>hsa-miR-1914-5p</v>
      </c>
      <c r="O413" s="17" t="str">
        <f>'Gene Table'!B412</f>
        <v>B02</v>
      </c>
      <c r="P413" s="17" t="str">
        <f>IF(SUM('Control Sample Data'!D$3:D$98)&gt;10,IF(AND(ISNUMBER('Control Sample Data'!D412),'Control Sample Data'!D412&lt;$B$1,'Control Sample Data'!D412&gt;0),'Control Sample Data'!D412,$B$1),"")</f>
        <v/>
      </c>
      <c r="Q413" s="17" t="str">
        <f>IF(SUM('Control Sample Data'!E$3:E$98)&gt;10,IF(AND(ISNUMBER('Control Sample Data'!E412),'Control Sample Data'!E412&lt;$B$1,'Control Sample Data'!E412&gt;0),'Control Sample Data'!E412,$B$1),"")</f>
        <v/>
      </c>
      <c r="R413" s="17" t="str">
        <f>IF(SUM('Control Sample Data'!F$3:F$98)&gt;10,IF(AND(ISNUMBER('Control Sample Data'!F412),'Control Sample Data'!F412&lt;$B$1,'Control Sample Data'!F412&gt;0),'Control Sample Data'!F412,$B$1),"")</f>
        <v/>
      </c>
      <c r="S413" s="17" t="str">
        <f>IF(SUM('Control Sample Data'!G$3:G$98)&gt;10,IF(AND(ISNUMBER('Control Sample Data'!G412),'Control Sample Data'!G412&lt;$B$1,'Control Sample Data'!G412&gt;0),'Control Sample Data'!G412,$B$1),"")</f>
        <v/>
      </c>
      <c r="T413" s="17" t="str">
        <f>IF(SUM('Control Sample Data'!H$3:H$98)&gt;10,IF(AND(ISNUMBER('Control Sample Data'!H412),'Control Sample Data'!H412&lt;$B$1,'Control Sample Data'!H412&gt;0),'Control Sample Data'!H412,$B$1),"")</f>
        <v/>
      </c>
      <c r="U413" s="17" t="str">
        <f>IF(SUM('Control Sample Data'!I$3:I$98)&gt;10,IF(AND(ISNUMBER('Control Sample Data'!I412),'Control Sample Data'!I412&lt;$B$1,'Control Sample Data'!I412&gt;0),'Control Sample Data'!I412,$B$1),"")</f>
        <v/>
      </c>
      <c r="V413" s="17" t="str">
        <f>IF(SUM('Control Sample Data'!J$3:J$98)&gt;10,IF(AND(ISNUMBER('Control Sample Data'!J412),'Control Sample Data'!J412&lt;$B$1,'Control Sample Data'!J412&gt;0),'Control Sample Data'!J412,$B$1),"")</f>
        <v/>
      </c>
      <c r="W413" s="17" t="str">
        <f>IF(SUM('Control Sample Data'!K$3:K$98)&gt;10,IF(AND(ISNUMBER('Control Sample Data'!K412),'Control Sample Data'!K412&lt;$B$1,'Control Sample Data'!K412&gt;0),'Control Sample Data'!K412,$B$1),"")</f>
        <v/>
      </c>
      <c r="X413" s="17" t="str">
        <f>IF(SUM('Control Sample Data'!L$3:L$98)&gt;10,IF(AND(ISNUMBER('Control Sample Data'!L412),'Control Sample Data'!L412&lt;$B$1,'Control Sample Data'!L412&gt;0),'Control Sample Data'!L412,$B$1),"")</f>
        <v/>
      </c>
      <c r="Y413" s="17" t="str">
        <f>IF(SUM('Control Sample Data'!M$3:M$98)&gt;10,IF(AND(ISNUMBER('Control Sample Data'!M412),'Control Sample Data'!M412&lt;$B$1,'Control Sample Data'!M412&gt;0),'Control Sample Data'!M412,$B$1),"")</f>
        <v/>
      </c>
      <c r="AT413" s="36" t="str">
        <f t="shared" si="282"/>
        <v/>
      </c>
      <c r="AU413" s="36" t="str">
        <f t="shared" si="283"/>
        <v/>
      </c>
      <c r="AV413" s="36" t="str">
        <f t="shared" si="284"/>
        <v/>
      </c>
      <c r="AW413" s="36" t="str">
        <f t="shared" si="285"/>
        <v/>
      </c>
      <c r="AX413" s="36" t="str">
        <f t="shared" si="286"/>
        <v/>
      </c>
      <c r="AY413" s="36" t="str">
        <f t="shared" si="287"/>
        <v/>
      </c>
      <c r="AZ413" s="36" t="str">
        <f t="shared" si="288"/>
        <v/>
      </c>
      <c r="BA413" s="36" t="str">
        <f t="shared" si="289"/>
        <v/>
      </c>
      <c r="BB413" s="36" t="str">
        <f t="shared" si="290"/>
        <v/>
      </c>
      <c r="BC413" s="36" t="str">
        <f t="shared" si="291"/>
        <v/>
      </c>
      <c r="BD413" s="36" t="str">
        <f t="shared" si="292"/>
        <v/>
      </c>
      <c r="BE413" s="36" t="str">
        <f t="shared" si="293"/>
        <v/>
      </c>
      <c r="BF413" s="36" t="str">
        <f t="shared" si="294"/>
        <v/>
      </c>
      <c r="BG413" s="36" t="str">
        <f t="shared" si="295"/>
        <v/>
      </c>
      <c r="BH413" s="36" t="str">
        <f t="shared" si="296"/>
        <v/>
      </c>
      <c r="BI413" s="36" t="str">
        <f t="shared" si="297"/>
        <v/>
      </c>
      <c r="BJ413" s="36" t="str">
        <f t="shared" si="298"/>
        <v/>
      </c>
      <c r="BK413" s="36" t="str">
        <f t="shared" si="299"/>
        <v/>
      </c>
      <c r="BL413" s="36" t="str">
        <f t="shared" si="300"/>
        <v/>
      </c>
      <c r="BM413" s="36" t="str">
        <f t="shared" si="301"/>
        <v/>
      </c>
      <c r="BN413" s="38" t="e">
        <f t="shared" si="260"/>
        <v>#DIV/0!</v>
      </c>
      <c r="BO413" s="38" t="e">
        <f t="shared" si="261"/>
        <v>#DIV/0!</v>
      </c>
      <c r="BP413" s="39" t="str">
        <f t="shared" si="262"/>
        <v/>
      </c>
      <c r="BQ413" s="39" t="str">
        <f t="shared" si="263"/>
        <v/>
      </c>
      <c r="BR413" s="39" t="str">
        <f t="shared" si="264"/>
        <v/>
      </c>
      <c r="BS413" s="39" t="str">
        <f t="shared" si="265"/>
        <v/>
      </c>
      <c r="BT413" s="39" t="str">
        <f t="shared" si="266"/>
        <v/>
      </c>
      <c r="BU413" s="39" t="str">
        <f t="shared" si="267"/>
        <v/>
      </c>
      <c r="BV413" s="39" t="str">
        <f t="shared" si="268"/>
        <v/>
      </c>
      <c r="BW413" s="39" t="str">
        <f t="shared" si="269"/>
        <v/>
      </c>
      <c r="BX413" s="39" t="str">
        <f t="shared" si="270"/>
        <v/>
      </c>
      <c r="BY413" s="39" t="str">
        <f t="shared" si="271"/>
        <v/>
      </c>
      <c r="BZ413" s="39" t="str">
        <f t="shared" si="272"/>
        <v/>
      </c>
      <c r="CA413" s="39" t="str">
        <f t="shared" si="273"/>
        <v/>
      </c>
      <c r="CB413" s="39" t="str">
        <f t="shared" si="274"/>
        <v/>
      </c>
      <c r="CC413" s="39" t="str">
        <f t="shared" si="275"/>
        <v/>
      </c>
      <c r="CD413" s="39" t="str">
        <f t="shared" si="276"/>
        <v/>
      </c>
      <c r="CE413" s="39" t="str">
        <f t="shared" si="277"/>
        <v/>
      </c>
      <c r="CF413" s="39" t="str">
        <f t="shared" si="278"/>
        <v/>
      </c>
      <c r="CG413" s="39" t="str">
        <f t="shared" si="279"/>
        <v/>
      </c>
      <c r="CH413" s="39" t="str">
        <f t="shared" si="280"/>
        <v/>
      </c>
      <c r="CI413" s="39" t="str">
        <f t="shared" si="281"/>
        <v/>
      </c>
    </row>
    <row r="414" spans="1:87">
      <c r="A414" s="18"/>
      <c r="B414" s="15" t="str">
        <f>'Gene Table'!E413</f>
        <v>hsa-miR-141-3p</v>
      </c>
      <c r="C414" s="15" t="str">
        <f>'Gene Table'!B413</f>
        <v>B03</v>
      </c>
      <c r="D414" s="16" t="str">
        <f>IF(SUM('Test Sample Data'!D$3:D$98)&gt;10,IF(AND(ISNUMBER('Test Sample Data'!D413),'Test Sample Data'!D413&lt;$B$1,'Test Sample Data'!D413&gt;0),'Test Sample Data'!D413,$B$1),"")</f>
        <v/>
      </c>
      <c r="E414" s="17" t="str">
        <f>IF(SUM('Test Sample Data'!E$3:E$98)&gt;10,IF(AND(ISNUMBER('Test Sample Data'!E413),'Test Sample Data'!E413&lt;$B$1,'Test Sample Data'!E413&gt;0),'Test Sample Data'!E413,$B$1),"")</f>
        <v/>
      </c>
      <c r="F414" s="17" t="str">
        <f>IF(SUM('Test Sample Data'!F$3:F$98)&gt;10,IF(AND(ISNUMBER('Test Sample Data'!F413),'Test Sample Data'!F413&lt;$B$1,'Test Sample Data'!F413&gt;0),'Test Sample Data'!F413,$B$1),"")</f>
        <v/>
      </c>
      <c r="G414" s="17" t="str">
        <f>IF(SUM('Test Sample Data'!G$3:G$98)&gt;10,IF(AND(ISNUMBER('Test Sample Data'!G413),'Test Sample Data'!G413&lt;$B$1,'Test Sample Data'!G413&gt;0),'Test Sample Data'!G413,$B$1),"")</f>
        <v/>
      </c>
      <c r="H414" s="17" t="str">
        <f>IF(SUM('Test Sample Data'!H$3:H$98)&gt;10,IF(AND(ISNUMBER('Test Sample Data'!H413),'Test Sample Data'!H413&lt;$B$1,'Test Sample Data'!H413&gt;0),'Test Sample Data'!H413,$B$1),"")</f>
        <v/>
      </c>
      <c r="I414" s="17" t="str">
        <f>IF(SUM('Test Sample Data'!I$3:I$98)&gt;10,IF(AND(ISNUMBER('Test Sample Data'!I413),'Test Sample Data'!I413&lt;$B$1,'Test Sample Data'!I413&gt;0),'Test Sample Data'!I413,$B$1),"")</f>
        <v/>
      </c>
      <c r="J414" s="17" t="str">
        <f>IF(SUM('Test Sample Data'!J$3:J$98)&gt;10,IF(AND(ISNUMBER('Test Sample Data'!J413),'Test Sample Data'!J413&lt;$B$1,'Test Sample Data'!J413&gt;0),'Test Sample Data'!J413,$B$1),"")</f>
        <v/>
      </c>
      <c r="K414" s="17" t="str">
        <f>IF(SUM('Test Sample Data'!K$3:K$98)&gt;10,IF(AND(ISNUMBER('Test Sample Data'!K413),'Test Sample Data'!K413&lt;$B$1,'Test Sample Data'!K413&gt;0),'Test Sample Data'!K413,$B$1),"")</f>
        <v/>
      </c>
      <c r="L414" s="17" t="str">
        <f>IF(SUM('Test Sample Data'!L$3:L$98)&gt;10,IF(AND(ISNUMBER('Test Sample Data'!L413),'Test Sample Data'!L413&lt;$B$1,'Test Sample Data'!L413&gt;0),'Test Sample Data'!L413,$B$1),"")</f>
        <v/>
      </c>
      <c r="M414" s="17" t="str">
        <f>IF(SUM('Test Sample Data'!M$3:M$98)&gt;10,IF(AND(ISNUMBER('Test Sample Data'!M413),'Test Sample Data'!M413&lt;$B$1,'Test Sample Data'!M413&gt;0),'Test Sample Data'!M413,$B$1),"")</f>
        <v/>
      </c>
      <c r="N414" s="17" t="str">
        <f>'Gene Table'!E413</f>
        <v>hsa-miR-141-3p</v>
      </c>
      <c r="O414" s="17" t="str">
        <f>'Gene Table'!B413</f>
        <v>B03</v>
      </c>
      <c r="P414" s="17" t="str">
        <f>IF(SUM('Control Sample Data'!D$3:D$98)&gt;10,IF(AND(ISNUMBER('Control Sample Data'!D413),'Control Sample Data'!D413&lt;$B$1,'Control Sample Data'!D413&gt;0),'Control Sample Data'!D413,$B$1),"")</f>
        <v/>
      </c>
      <c r="Q414" s="17" t="str">
        <f>IF(SUM('Control Sample Data'!E$3:E$98)&gt;10,IF(AND(ISNUMBER('Control Sample Data'!E413),'Control Sample Data'!E413&lt;$B$1,'Control Sample Data'!E413&gt;0),'Control Sample Data'!E413,$B$1),"")</f>
        <v/>
      </c>
      <c r="R414" s="17" t="str">
        <f>IF(SUM('Control Sample Data'!F$3:F$98)&gt;10,IF(AND(ISNUMBER('Control Sample Data'!F413),'Control Sample Data'!F413&lt;$B$1,'Control Sample Data'!F413&gt;0),'Control Sample Data'!F413,$B$1),"")</f>
        <v/>
      </c>
      <c r="S414" s="17" t="str">
        <f>IF(SUM('Control Sample Data'!G$3:G$98)&gt;10,IF(AND(ISNUMBER('Control Sample Data'!G413),'Control Sample Data'!G413&lt;$B$1,'Control Sample Data'!G413&gt;0),'Control Sample Data'!G413,$B$1),"")</f>
        <v/>
      </c>
      <c r="T414" s="17" t="str">
        <f>IF(SUM('Control Sample Data'!H$3:H$98)&gt;10,IF(AND(ISNUMBER('Control Sample Data'!H413),'Control Sample Data'!H413&lt;$B$1,'Control Sample Data'!H413&gt;0),'Control Sample Data'!H413,$B$1),"")</f>
        <v/>
      </c>
      <c r="U414" s="17" t="str">
        <f>IF(SUM('Control Sample Data'!I$3:I$98)&gt;10,IF(AND(ISNUMBER('Control Sample Data'!I413),'Control Sample Data'!I413&lt;$B$1,'Control Sample Data'!I413&gt;0),'Control Sample Data'!I413,$B$1),"")</f>
        <v/>
      </c>
      <c r="V414" s="17" t="str">
        <f>IF(SUM('Control Sample Data'!J$3:J$98)&gt;10,IF(AND(ISNUMBER('Control Sample Data'!J413),'Control Sample Data'!J413&lt;$B$1,'Control Sample Data'!J413&gt;0),'Control Sample Data'!J413,$B$1),"")</f>
        <v/>
      </c>
      <c r="W414" s="17" t="str">
        <f>IF(SUM('Control Sample Data'!K$3:K$98)&gt;10,IF(AND(ISNUMBER('Control Sample Data'!K413),'Control Sample Data'!K413&lt;$B$1,'Control Sample Data'!K413&gt;0),'Control Sample Data'!K413,$B$1),"")</f>
        <v/>
      </c>
      <c r="X414" s="17" t="str">
        <f>IF(SUM('Control Sample Data'!L$3:L$98)&gt;10,IF(AND(ISNUMBER('Control Sample Data'!L413),'Control Sample Data'!L413&lt;$B$1,'Control Sample Data'!L413&gt;0),'Control Sample Data'!L413,$B$1),"")</f>
        <v/>
      </c>
      <c r="Y414" s="17" t="str">
        <f>IF(SUM('Control Sample Data'!M$3:M$98)&gt;10,IF(AND(ISNUMBER('Control Sample Data'!M413),'Control Sample Data'!M413&lt;$B$1,'Control Sample Data'!M413&gt;0),'Control Sample Data'!M413,$B$1),"")</f>
        <v/>
      </c>
      <c r="AT414" s="36" t="str">
        <f t="shared" si="282"/>
        <v/>
      </c>
      <c r="AU414" s="36" t="str">
        <f t="shared" si="283"/>
        <v/>
      </c>
      <c r="AV414" s="36" t="str">
        <f t="shared" si="284"/>
        <v/>
      </c>
      <c r="AW414" s="36" t="str">
        <f t="shared" si="285"/>
        <v/>
      </c>
      <c r="AX414" s="36" t="str">
        <f t="shared" si="286"/>
        <v/>
      </c>
      <c r="AY414" s="36" t="str">
        <f t="shared" si="287"/>
        <v/>
      </c>
      <c r="AZ414" s="36" t="str">
        <f t="shared" si="288"/>
        <v/>
      </c>
      <c r="BA414" s="36" t="str">
        <f t="shared" si="289"/>
        <v/>
      </c>
      <c r="BB414" s="36" t="str">
        <f t="shared" si="290"/>
        <v/>
      </c>
      <c r="BC414" s="36" t="str">
        <f t="shared" si="291"/>
        <v/>
      </c>
      <c r="BD414" s="36" t="str">
        <f t="shared" si="292"/>
        <v/>
      </c>
      <c r="BE414" s="36" t="str">
        <f t="shared" si="293"/>
        <v/>
      </c>
      <c r="BF414" s="36" t="str">
        <f t="shared" si="294"/>
        <v/>
      </c>
      <c r="BG414" s="36" t="str">
        <f t="shared" si="295"/>
        <v/>
      </c>
      <c r="BH414" s="36" t="str">
        <f t="shared" si="296"/>
        <v/>
      </c>
      <c r="BI414" s="36" t="str">
        <f t="shared" si="297"/>
        <v/>
      </c>
      <c r="BJ414" s="36" t="str">
        <f t="shared" si="298"/>
        <v/>
      </c>
      <c r="BK414" s="36" t="str">
        <f t="shared" si="299"/>
        <v/>
      </c>
      <c r="BL414" s="36" t="str">
        <f t="shared" si="300"/>
        <v/>
      </c>
      <c r="BM414" s="36" t="str">
        <f t="shared" si="301"/>
        <v/>
      </c>
      <c r="BN414" s="38" t="e">
        <f t="shared" si="260"/>
        <v>#DIV/0!</v>
      </c>
      <c r="BO414" s="38" t="e">
        <f t="shared" si="261"/>
        <v>#DIV/0!</v>
      </c>
      <c r="BP414" s="39" t="str">
        <f t="shared" si="262"/>
        <v/>
      </c>
      <c r="BQ414" s="39" t="str">
        <f t="shared" si="263"/>
        <v/>
      </c>
      <c r="BR414" s="39" t="str">
        <f t="shared" si="264"/>
        <v/>
      </c>
      <c r="BS414" s="39" t="str">
        <f t="shared" si="265"/>
        <v/>
      </c>
      <c r="BT414" s="39" t="str">
        <f t="shared" si="266"/>
        <v/>
      </c>
      <c r="BU414" s="39" t="str">
        <f t="shared" si="267"/>
        <v/>
      </c>
      <c r="BV414" s="39" t="str">
        <f t="shared" si="268"/>
        <v/>
      </c>
      <c r="BW414" s="39" t="str">
        <f t="shared" si="269"/>
        <v/>
      </c>
      <c r="BX414" s="39" t="str">
        <f t="shared" si="270"/>
        <v/>
      </c>
      <c r="BY414" s="39" t="str">
        <f t="shared" si="271"/>
        <v/>
      </c>
      <c r="BZ414" s="39" t="str">
        <f t="shared" si="272"/>
        <v/>
      </c>
      <c r="CA414" s="39" t="str">
        <f t="shared" si="273"/>
        <v/>
      </c>
      <c r="CB414" s="39" t="str">
        <f t="shared" si="274"/>
        <v/>
      </c>
      <c r="CC414" s="39" t="str">
        <f t="shared" si="275"/>
        <v/>
      </c>
      <c r="CD414" s="39" t="str">
        <f t="shared" si="276"/>
        <v/>
      </c>
      <c r="CE414" s="39" t="str">
        <f t="shared" si="277"/>
        <v/>
      </c>
      <c r="CF414" s="39" t="str">
        <f t="shared" si="278"/>
        <v/>
      </c>
      <c r="CG414" s="39" t="str">
        <f t="shared" si="279"/>
        <v/>
      </c>
      <c r="CH414" s="39" t="str">
        <f t="shared" si="280"/>
        <v/>
      </c>
      <c r="CI414" s="39" t="str">
        <f t="shared" si="281"/>
        <v/>
      </c>
    </row>
    <row r="415" spans="1:87">
      <c r="A415" s="18"/>
      <c r="B415" s="15" t="str">
        <f>'Gene Table'!E414</f>
        <v>hsa-miR-1915-3p</v>
      </c>
      <c r="C415" s="15" t="str">
        <f>'Gene Table'!B414</f>
        <v>B04</v>
      </c>
      <c r="D415" s="16" t="str">
        <f>IF(SUM('Test Sample Data'!D$3:D$98)&gt;10,IF(AND(ISNUMBER('Test Sample Data'!D414),'Test Sample Data'!D414&lt;$B$1,'Test Sample Data'!D414&gt;0),'Test Sample Data'!D414,$B$1),"")</f>
        <v/>
      </c>
      <c r="E415" s="17" t="str">
        <f>IF(SUM('Test Sample Data'!E$3:E$98)&gt;10,IF(AND(ISNUMBER('Test Sample Data'!E414),'Test Sample Data'!E414&lt;$B$1,'Test Sample Data'!E414&gt;0),'Test Sample Data'!E414,$B$1),"")</f>
        <v/>
      </c>
      <c r="F415" s="17" t="str">
        <f>IF(SUM('Test Sample Data'!F$3:F$98)&gt;10,IF(AND(ISNUMBER('Test Sample Data'!F414),'Test Sample Data'!F414&lt;$B$1,'Test Sample Data'!F414&gt;0),'Test Sample Data'!F414,$B$1),"")</f>
        <v/>
      </c>
      <c r="G415" s="17" t="str">
        <f>IF(SUM('Test Sample Data'!G$3:G$98)&gt;10,IF(AND(ISNUMBER('Test Sample Data'!G414),'Test Sample Data'!G414&lt;$B$1,'Test Sample Data'!G414&gt;0),'Test Sample Data'!G414,$B$1),"")</f>
        <v/>
      </c>
      <c r="H415" s="17" t="str">
        <f>IF(SUM('Test Sample Data'!H$3:H$98)&gt;10,IF(AND(ISNUMBER('Test Sample Data'!H414),'Test Sample Data'!H414&lt;$B$1,'Test Sample Data'!H414&gt;0),'Test Sample Data'!H414,$B$1),"")</f>
        <v/>
      </c>
      <c r="I415" s="17" t="str">
        <f>IF(SUM('Test Sample Data'!I$3:I$98)&gt;10,IF(AND(ISNUMBER('Test Sample Data'!I414),'Test Sample Data'!I414&lt;$B$1,'Test Sample Data'!I414&gt;0),'Test Sample Data'!I414,$B$1),"")</f>
        <v/>
      </c>
      <c r="J415" s="17" t="str">
        <f>IF(SUM('Test Sample Data'!J$3:J$98)&gt;10,IF(AND(ISNUMBER('Test Sample Data'!J414),'Test Sample Data'!J414&lt;$B$1,'Test Sample Data'!J414&gt;0),'Test Sample Data'!J414,$B$1),"")</f>
        <v/>
      </c>
      <c r="K415" s="17" t="str">
        <f>IF(SUM('Test Sample Data'!K$3:K$98)&gt;10,IF(AND(ISNUMBER('Test Sample Data'!K414),'Test Sample Data'!K414&lt;$B$1,'Test Sample Data'!K414&gt;0),'Test Sample Data'!K414,$B$1),"")</f>
        <v/>
      </c>
      <c r="L415" s="17" t="str">
        <f>IF(SUM('Test Sample Data'!L$3:L$98)&gt;10,IF(AND(ISNUMBER('Test Sample Data'!L414),'Test Sample Data'!L414&lt;$B$1,'Test Sample Data'!L414&gt;0),'Test Sample Data'!L414,$B$1),"")</f>
        <v/>
      </c>
      <c r="M415" s="17" t="str">
        <f>IF(SUM('Test Sample Data'!M$3:M$98)&gt;10,IF(AND(ISNUMBER('Test Sample Data'!M414),'Test Sample Data'!M414&lt;$B$1,'Test Sample Data'!M414&gt;0),'Test Sample Data'!M414,$B$1),"")</f>
        <v/>
      </c>
      <c r="N415" s="17" t="str">
        <f>'Gene Table'!E414</f>
        <v>hsa-miR-1915-3p</v>
      </c>
      <c r="O415" s="17" t="str">
        <f>'Gene Table'!B414</f>
        <v>B04</v>
      </c>
      <c r="P415" s="17" t="str">
        <f>IF(SUM('Control Sample Data'!D$3:D$98)&gt;10,IF(AND(ISNUMBER('Control Sample Data'!D414),'Control Sample Data'!D414&lt;$B$1,'Control Sample Data'!D414&gt;0),'Control Sample Data'!D414,$B$1),"")</f>
        <v/>
      </c>
      <c r="Q415" s="17" t="str">
        <f>IF(SUM('Control Sample Data'!E$3:E$98)&gt;10,IF(AND(ISNUMBER('Control Sample Data'!E414),'Control Sample Data'!E414&lt;$B$1,'Control Sample Data'!E414&gt;0),'Control Sample Data'!E414,$B$1),"")</f>
        <v/>
      </c>
      <c r="R415" s="17" t="str">
        <f>IF(SUM('Control Sample Data'!F$3:F$98)&gt;10,IF(AND(ISNUMBER('Control Sample Data'!F414),'Control Sample Data'!F414&lt;$B$1,'Control Sample Data'!F414&gt;0),'Control Sample Data'!F414,$B$1),"")</f>
        <v/>
      </c>
      <c r="S415" s="17" t="str">
        <f>IF(SUM('Control Sample Data'!G$3:G$98)&gt;10,IF(AND(ISNUMBER('Control Sample Data'!G414),'Control Sample Data'!G414&lt;$B$1,'Control Sample Data'!G414&gt;0),'Control Sample Data'!G414,$B$1),"")</f>
        <v/>
      </c>
      <c r="T415" s="17" t="str">
        <f>IF(SUM('Control Sample Data'!H$3:H$98)&gt;10,IF(AND(ISNUMBER('Control Sample Data'!H414),'Control Sample Data'!H414&lt;$B$1,'Control Sample Data'!H414&gt;0),'Control Sample Data'!H414,$B$1),"")</f>
        <v/>
      </c>
      <c r="U415" s="17" t="str">
        <f>IF(SUM('Control Sample Data'!I$3:I$98)&gt;10,IF(AND(ISNUMBER('Control Sample Data'!I414),'Control Sample Data'!I414&lt;$B$1,'Control Sample Data'!I414&gt;0),'Control Sample Data'!I414,$B$1),"")</f>
        <v/>
      </c>
      <c r="V415" s="17" t="str">
        <f>IF(SUM('Control Sample Data'!J$3:J$98)&gt;10,IF(AND(ISNUMBER('Control Sample Data'!J414),'Control Sample Data'!J414&lt;$B$1,'Control Sample Data'!J414&gt;0),'Control Sample Data'!J414,$B$1),"")</f>
        <v/>
      </c>
      <c r="W415" s="17" t="str">
        <f>IF(SUM('Control Sample Data'!K$3:K$98)&gt;10,IF(AND(ISNUMBER('Control Sample Data'!K414),'Control Sample Data'!K414&lt;$B$1,'Control Sample Data'!K414&gt;0),'Control Sample Data'!K414,$B$1),"")</f>
        <v/>
      </c>
      <c r="X415" s="17" t="str">
        <f>IF(SUM('Control Sample Data'!L$3:L$98)&gt;10,IF(AND(ISNUMBER('Control Sample Data'!L414),'Control Sample Data'!L414&lt;$B$1,'Control Sample Data'!L414&gt;0),'Control Sample Data'!L414,$B$1),"")</f>
        <v/>
      </c>
      <c r="Y415" s="17" t="str">
        <f>IF(SUM('Control Sample Data'!M$3:M$98)&gt;10,IF(AND(ISNUMBER('Control Sample Data'!M414),'Control Sample Data'!M414&lt;$B$1,'Control Sample Data'!M414&gt;0),'Control Sample Data'!M414,$B$1),"")</f>
        <v/>
      </c>
      <c r="AT415" s="36" t="str">
        <f t="shared" si="282"/>
        <v/>
      </c>
      <c r="AU415" s="36" t="str">
        <f t="shared" si="283"/>
        <v/>
      </c>
      <c r="AV415" s="36" t="str">
        <f t="shared" si="284"/>
        <v/>
      </c>
      <c r="AW415" s="36" t="str">
        <f t="shared" si="285"/>
        <v/>
      </c>
      <c r="AX415" s="36" t="str">
        <f t="shared" si="286"/>
        <v/>
      </c>
      <c r="AY415" s="36" t="str">
        <f t="shared" si="287"/>
        <v/>
      </c>
      <c r="AZ415" s="36" t="str">
        <f t="shared" si="288"/>
        <v/>
      </c>
      <c r="BA415" s="36" t="str">
        <f t="shared" si="289"/>
        <v/>
      </c>
      <c r="BB415" s="36" t="str">
        <f t="shared" si="290"/>
        <v/>
      </c>
      <c r="BC415" s="36" t="str">
        <f t="shared" si="291"/>
        <v/>
      </c>
      <c r="BD415" s="36" t="str">
        <f t="shared" si="292"/>
        <v/>
      </c>
      <c r="BE415" s="36" t="str">
        <f t="shared" si="293"/>
        <v/>
      </c>
      <c r="BF415" s="36" t="str">
        <f t="shared" si="294"/>
        <v/>
      </c>
      <c r="BG415" s="36" t="str">
        <f t="shared" si="295"/>
        <v/>
      </c>
      <c r="BH415" s="36" t="str">
        <f t="shared" si="296"/>
        <v/>
      </c>
      <c r="BI415" s="36" t="str">
        <f t="shared" si="297"/>
        <v/>
      </c>
      <c r="BJ415" s="36" t="str">
        <f t="shared" si="298"/>
        <v/>
      </c>
      <c r="BK415" s="36" t="str">
        <f t="shared" si="299"/>
        <v/>
      </c>
      <c r="BL415" s="36" t="str">
        <f t="shared" si="300"/>
        <v/>
      </c>
      <c r="BM415" s="36" t="str">
        <f t="shared" si="301"/>
        <v/>
      </c>
      <c r="BN415" s="38" t="e">
        <f t="shared" si="260"/>
        <v>#DIV/0!</v>
      </c>
      <c r="BO415" s="38" t="e">
        <f t="shared" si="261"/>
        <v>#DIV/0!</v>
      </c>
      <c r="BP415" s="39" t="str">
        <f t="shared" si="262"/>
        <v/>
      </c>
      <c r="BQ415" s="39" t="str">
        <f t="shared" si="263"/>
        <v/>
      </c>
      <c r="BR415" s="39" t="str">
        <f t="shared" si="264"/>
        <v/>
      </c>
      <c r="BS415" s="39" t="str">
        <f t="shared" si="265"/>
        <v/>
      </c>
      <c r="BT415" s="39" t="str">
        <f t="shared" si="266"/>
        <v/>
      </c>
      <c r="BU415" s="39" t="str">
        <f t="shared" si="267"/>
        <v/>
      </c>
      <c r="BV415" s="39" t="str">
        <f t="shared" si="268"/>
        <v/>
      </c>
      <c r="BW415" s="39" t="str">
        <f t="shared" si="269"/>
        <v/>
      </c>
      <c r="BX415" s="39" t="str">
        <f t="shared" si="270"/>
        <v/>
      </c>
      <c r="BY415" s="39" t="str">
        <f t="shared" si="271"/>
        <v/>
      </c>
      <c r="BZ415" s="39" t="str">
        <f t="shared" si="272"/>
        <v/>
      </c>
      <c r="CA415" s="39" t="str">
        <f t="shared" si="273"/>
        <v/>
      </c>
      <c r="CB415" s="39" t="str">
        <f t="shared" si="274"/>
        <v/>
      </c>
      <c r="CC415" s="39" t="str">
        <f t="shared" si="275"/>
        <v/>
      </c>
      <c r="CD415" s="39" t="str">
        <f t="shared" si="276"/>
        <v/>
      </c>
      <c r="CE415" s="39" t="str">
        <f t="shared" si="277"/>
        <v/>
      </c>
      <c r="CF415" s="39" t="str">
        <f t="shared" si="278"/>
        <v/>
      </c>
      <c r="CG415" s="39" t="str">
        <f t="shared" si="279"/>
        <v/>
      </c>
      <c r="CH415" s="39" t="str">
        <f t="shared" si="280"/>
        <v/>
      </c>
      <c r="CI415" s="39" t="str">
        <f t="shared" si="281"/>
        <v/>
      </c>
    </row>
    <row r="416" spans="1:87">
      <c r="A416" s="18"/>
      <c r="B416" s="15" t="str">
        <f>'Gene Table'!E415</f>
        <v>hsa-miR-20a-5p</v>
      </c>
      <c r="C416" s="15" t="str">
        <f>'Gene Table'!B415</f>
        <v>B05</v>
      </c>
      <c r="D416" s="16" t="str">
        <f>IF(SUM('Test Sample Data'!D$3:D$98)&gt;10,IF(AND(ISNUMBER('Test Sample Data'!D415),'Test Sample Data'!D415&lt;$B$1,'Test Sample Data'!D415&gt;0),'Test Sample Data'!D415,$B$1),"")</f>
        <v/>
      </c>
      <c r="E416" s="17" t="str">
        <f>IF(SUM('Test Sample Data'!E$3:E$98)&gt;10,IF(AND(ISNUMBER('Test Sample Data'!E415),'Test Sample Data'!E415&lt;$B$1,'Test Sample Data'!E415&gt;0),'Test Sample Data'!E415,$B$1),"")</f>
        <v/>
      </c>
      <c r="F416" s="17" t="str">
        <f>IF(SUM('Test Sample Data'!F$3:F$98)&gt;10,IF(AND(ISNUMBER('Test Sample Data'!F415),'Test Sample Data'!F415&lt;$B$1,'Test Sample Data'!F415&gt;0),'Test Sample Data'!F415,$B$1),"")</f>
        <v/>
      </c>
      <c r="G416" s="17" t="str">
        <f>IF(SUM('Test Sample Data'!G$3:G$98)&gt;10,IF(AND(ISNUMBER('Test Sample Data'!G415),'Test Sample Data'!G415&lt;$B$1,'Test Sample Data'!G415&gt;0),'Test Sample Data'!G415,$B$1),"")</f>
        <v/>
      </c>
      <c r="H416" s="17" t="str">
        <f>IF(SUM('Test Sample Data'!H$3:H$98)&gt;10,IF(AND(ISNUMBER('Test Sample Data'!H415),'Test Sample Data'!H415&lt;$B$1,'Test Sample Data'!H415&gt;0),'Test Sample Data'!H415,$B$1),"")</f>
        <v/>
      </c>
      <c r="I416" s="17" t="str">
        <f>IF(SUM('Test Sample Data'!I$3:I$98)&gt;10,IF(AND(ISNUMBER('Test Sample Data'!I415),'Test Sample Data'!I415&lt;$B$1,'Test Sample Data'!I415&gt;0),'Test Sample Data'!I415,$B$1),"")</f>
        <v/>
      </c>
      <c r="J416" s="17" t="str">
        <f>IF(SUM('Test Sample Data'!J$3:J$98)&gt;10,IF(AND(ISNUMBER('Test Sample Data'!J415),'Test Sample Data'!J415&lt;$B$1,'Test Sample Data'!J415&gt;0),'Test Sample Data'!J415,$B$1),"")</f>
        <v/>
      </c>
      <c r="K416" s="17" t="str">
        <f>IF(SUM('Test Sample Data'!K$3:K$98)&gt;10,IF(AND(ISNUMBER('Test Sample Data'!K415),'Test Sample Data'!K415&lt;$B$1,'Test Sample Data'!K415&gt;0),'Test Sample Data'!K415,$B$1),"")</f>
        <v/>
      </c>
      <c r="L416" s="17" t="str">
        <f>IF(SUM('Test Sample Data'!L$3:L$98)&gt;10,IF(AND(ISNUMBER('Test Sample Data'!L415),'Test Sample Data'!L415&lt;$B$1,'Test Sample Data'!L415&gt;0),'Test Sample Data'!L415,$B$1),"")</f>
        <v/>
      </c>
      <c r="M416" s="17" t="str">
        <f>IF(SUM('Test Sample Data'!M$3:M$98)&gt;10,IF(AND(ISNUMBER('Test Sample Data'!M415),'Test Sample Data'!M415&lt;$B$1,'Test Sample Data'!M415&gt;0),'Test Sample Data'!M415,$B$1),"")</f>
        <v/>
      </c>
      <c r="N416" s="17" t="str">
        <f>'Gene Table'!E415</f>
        <v>hsa-miR-20a-5p</v>
      </c>
      <c r="O416" s="17" t="str">
        <f>'Gene Table'!B415</f>
        <v>B05</v>
      </c>
      <c r="P416" s="17" t="str">
        <f>IF(SUM('Control Sample Data'!D$3:D$98)&gt;10,IF(AND(ISNUMBER('Control Sample Data'!D415),'Control Sample Data'!D415&lt;$B$1,'Control Sample Data'!D415&gt;0),'Control Sample Data'!D415,$B$1),"")</f>
        <v/>
      </c>
      <c r="Q416" s="17" t="str">
        <f>IF(SUM('Control Sample Data'!E$3:E$98)&gt;10,IF(AND(ISNUMBER('Control Sample Data'!E415),'Control Sample Data'!E415&lt;$B$1,'Control Sample Data'!E415&gt;0),'Control Sample Data'!E415,$B$1),"")</f>
        <v/>
      </c>
      <c r="R416" s="17" t="str">
        <f>IF(SUM('Control Sample Data'!F$3:F$98)&gt;10,IF(AND(ISNUMBER('Control Sample Data'!F415),'Control Sample Data'!F415&lt;$B$1,'Control Sample Data'!F415&gt;0),'Control Sample Data'!F415,$B$1),"")</f>
        <v/>
      </c>
      <c r="S416" s="17" t="str">
        <f>IF(SUM('Control Sample Data'!G$3:G$98)&gt;10,IF(AND(ISNUMBER('Control Sample Data'!G415),'Control Sample Data'!G415&lt;$B$1,'Control Sample Data'!G415&gt;0),'Control Sample Data'!G415,$B$1),"")</f>
        <v/>
      </c>
      <c r="T416" s="17" t="str">
        <f>IF(SUM('Control Sample Data'!H$3:H$98)&gt;10,IF(AND(ISNUMBER('Control Sample Data'!H415),'Control Sample Data'!H415&lt;$B$1,'Control Sample Data'!H415&gt;0),'Control Sample Data'!H415,$B$1),"")</f>
        <v/>
      </c>
      <c r="U416" s="17" t="str">
        <f>IF(SUM('Control Sample Data'!I$3:I$98)&gt;10,IF(AND(ISNUMBER('Control Sample Data'!I415),'Control Sample Data'!I415&lt;$B$1,'Control Sample Data'!I415&gt;0),'Control Sample Data'!I415,$B$1),"")</f>
        <v/>
      </c>
      <c r="V416" s="17" t="str">
        <f>IF(SUM('Control Sample Data'!J$3:J$98)&gt;10,IF(AND(ISNUMBER('Control Sample Data'!J415),'Control Sample Data'!J415&lt;$B$1,'Control Sample Data'!J415&gt;0),'Control Sample Data'!J415,$B$1),"")</f>
        <v/>
      </c>
      <c r="W416" s="17" t="str">
        <f>IF(SUM('Control Sample Data'!K$3:K$98)&gt;10,IF(AND(ISNUMBER('Control Sample Data'!K415),'Control Sample Data'!K415&lt;$B$1,'Control Sample Data'!K415&gt;0),'Control Sample Data'!K415,$B$1),"")</f>
        <v/>
      </c>
      <c r="X416" s="17" t="str">
        <f>IF(SUM('Control Sample Data'!L$3:L$98)&gt;10,IF(AND(ISNUMBER('Control Sample Data'!L415),'Control Sample Data'!L415&lt;$B$1,'Control Sample Data'!L415&gt;0),'Control Sample Data'!L415,$B$1),"")</f>
        <v/>
      </c>
      <c r="Y416" s="17" t="str">
        <f>IF(SUM('Control Sample Data'!M$3:M$98)&gt;10,IF(AND(ISNUMBER('Control Sample Data'!M415),'Control Sample Data'!M415&lt;$B$1,'Control Sample Data'!M415&gt;0),'Control Sample Data'!M415,$B$1),"")</f>
        <v/>
      </c>
      <c r="AT416" s="36" t="str">
        <f t="shared" si="282"/>
        <v/>
      </c>
      <c r="AU416" s="36" t="str">
        <f t="shared" si="283"/>
        <v/>
      </c>
      <c r="AV416" s="36" t="str">
        <f t="shared" si="284"/>
        <v/>
      </c>
      <c r="AW416" s="36" t="str">
        <f t="shared" si="285"/>
        <v/>
      </c>
      <c r="AX416" s="36" t="str">
        <f t="shared" si="286"/>
        <v/>
      </c>
      <c r="AY416" s="36" t="str">
        <f t="shared" si="287"/>
        <v/>
      </c>
      <c r="AZ416" s="36" t="str">
        <f t="shared" si="288"/>
        <v/>
      </c>
      <c r="BA416" s="36" t="str">
        <f t="shared" si="289"/>
        <v/>
      </c>
      <c r="BB416" s="36" t="str">
        <f t="shared" si="290"/>
        <v/>
      </c>
      <c r="BC416" s="36" t="str">
        <f t="shared" si="291"/>
        <v/>
      </c>
      <c r="BD416" s="36" t="str">
        <f t="shared" si="292"/>
        <v/>
      </c>
      <c r="BE416" s="36" t="str">
        <f t="shared" si="293"/>
        <v/>
      </c>
      <c r="BF416" s="36" t="str">
        <f t="shared" si="294"/>
        <v/>
      </c>
      <c r="BG416" s="36" t="str">
        <f t="shared" si="295"/>
        <v/>
      </c>
      <c r="BH416" s="36" t="str">
        <f t="shared" si="296"/>
        <v/>
      </c>
      <c r="BI416" s="36" t="str">
        <f t="shared" si="297"/>
        <v/>
      </c>
      <c r="BJ416" s="36" t="str">
        <f t="shared" si="298"/>
        <v/>
      </c>
      <c r="BK416" s="36" t="str">
        <f t="shared" si="299"/>
        <v/>
      </c>
      <c r="BL416" s="36" t="str">
        <f t="shared" si="300"/>
        <v/>
      </c>
      <c r="BM416" s="36" t="str">
        <f t="shared" si="301"/>
        <v/>
      </c>
      <c r="BN416" s="38" t="e">
        <f t="shared" si="260"/>
        <v>#DIV/0!</v>
      </c>
      <c r="BO416" s="38" t="e">
        <f t="shared" si="261"/>
        <v>#DIV/0!</v>
      </c>
      <c r="BP416" s="39" t="str">
        <f t="shared" si="262"/>
        <v/>
      </c>
      <c r="BQ416" s="39" t="str">
        <f t="shared" si="263"/>
        <v/>
      </c>
      <c r="BR416" s="39" t="str">
        <f t="shared" si="264"/>
        <v/>
      </c>
      <c r="BS416" s="39" t="str">
        <f t="shared" si="265"/>
        <v/>
      </c>
      <c r="BT416" s="39" t="str">
        <f t="shared" si="266"/>
        <v/>
      </c>
      <c r="BU416" s="39" t="str">
        <f t="shared" si="267"/>
        <v/>
      </c>
      <c r="BV416" s="39" t="str">
        <f t="shared" si="268"/>
        <v/>
      </c>
      <c r="BW416" s="39" t="str">
        <f t="shared" si="269"/>
        <v/>
      </c>
      <c r="BX416" s="39" t="str">
        <f t="shared" si="270"/>
        <v/>
      </c>
      <c r="BY416" s="39" t="str">
        <f t="shared" si="271"/>
        <v/>
      </c>
      <c r="BZ416" s="39" t="str">
        <f t="shared" si="272"/>
        <v/>
      </c>
      <c r="CA416" s="39" t="str">
        <f t="shared" si="273"/>
        <v/>
      </c>
      <c r="CB416" s="39" t="str">
        <f t="shared" si="274"/>
        <v/>
      </c>
      <c r="CC416" s="39" t="str">
        <f t="shared" si="275"/>
        <v/>
      </c>
      <c r="CD416" s="39" t="str">
        <f t="shared" si="276"/>
        <v/>
      </c>
      <c r="CE416" s="39" t="str">
        <f t="shared" si="277"/>
        <v/>
      </c>
      <c r="CF416" s="39" t="str">
        <f t="shared" si="278"/>
        <v/>
      </c>
      <c r="CG416" s="39" t="str">
        <f t="shared" si="279"/>
        <v/>
      </c>
      <c r="CH416" s="39" t="str">
        <f t="shared" si="280"/>
        <v/>
      </c>
      <c r="CI416" s="39" t="str">
        <f t="shared" si="281"/>
        <v/>
      </c>
    </row>
    <row r="417" spans="1:87">
      <c r="A417" s="18"/>
      <c r="B417" s="15" t="str">
        <f>'Gene Table'!E416</f>
        <v>hsa-miR-759</v>
      </c>
      <c r="C417" s="15" t="str">
        <f>'Gene Table'!B416</f>
        <v>B06</v>
      </c>
      <c r="D417" s="16" t="str">
        <f>IF(SUM('Test Sample Data'!D$3:D$98)&gt;10,IF(AND(ISNUMBER('Test Sample Data'!D416),'Test Sample Data'!D416&lt;$B$1,'Test Sample Data'!D416&gt;0),'Test Sample Data'!D416,$B$1),"")</f>
        <v/>
      </c>
      <c r="E417" s="17" t="str">
        <f>IF(SUM('Test Sample Data'!E$3:E$98)&gt;10,IF(AND(ISNUMBER('Test Sample Data'!E416),'Test Sample Data'!E416&lt;$B$1,'Test Sample Data'!E416&gt;0),'Test Sample Data'!E416,$B$1),"")</f>
        <v/>
      </c>
      <c r="F417" s="17" t="str">
        <f>IF(SUM('Test Sample Data'!F$3:F$98)&gt;10,IF(AND(ISNUMBER('Test Sample Data'!F416),'Test Sample Data'!F416&lt;$B$1,'Test Sample Data'!F416&gt;0),'Test Sample Data'!F416,$B$1),"")</f>
        <v/>
      </c>
      <c r="G417" s="17" t="str">
        <f>IF(SUM('Test Sample Data'!G$3:G$98)&gt;10,IF(AND(ISNUMBER('Test Sample Data'!G416),'Test Sample Data'!G416&lt;$B$1,'Test Sample Data'!G416&gt;0),'Test Sample Data'!G416,$B$1),"")</f>
        <v/>
      </c>
      <c r="H417" s="17" t="str">
        <f>IF(SUM('Test Sample Data'!H$3:H$98)&gt;10,IF(AND(ISNUMBER('Test Sample Data'!H416),'Test Sample Data'!H416&lt;$B$1,'Test Sample Data'!H416&gt;0),'Test Sample Data'!H416,$B$1),"")</f>
        <v/>
      </c>
      <c r="I417" s="17" t="str">
        <f>IF(SUM('Test Sample Data'!I$3:I$98)&gt;10,IF(AND(ISNUMBER('Test Sample Data'!I416),'Test Sample Data'!I416&lt;$B$1,'Test Sample Data'!I416&gt;0),'Test Sample Data'!I416,$B$1),"")</f>
        <v/>
      </c>
      <c r="J417" s="17" t="str">
        <f>IF(SUM('Test Sample Data'!J$3:J$98)&gt;10,IF(AND(ISNUMBER('Test Sample Data'!J416),'Test Sample Data'!J416&lt;$B$1,'Test Sample Data'!J416&gt;0),'Test Sample Data'!J416,$B$1),"")</f>
        <v/>
      </c>
      <c r="K417" s="17" t="str">
        <f>IF(SUM('Test Sample Data'!K$3:K$98)&gt;10,IF(AND(ISNUMBER('Test Sample Data'!K416),'Test Sample Data'!K416&lt;$B$1,'Test Sample Data'!K416&gt;0),'Test Sample Data'!K416,$B$1),"")</f>
        <v/>
      </c>
      <c r="L417" s="17" t="str">
        <f>IF(SUM('Test Sample Data'!L$3:L$98)&gt;10,IF(AND(ISNUMBER('Test Sample Data'!L416),'Test Sample Data'!L416&lt;$B$1,'Test Sample Data'!L416&gt;0),'Test Sample Data'!L416,$B$1),"")</f>
        <v/>
      </c>
      <c r="M417" s="17" t="str">
        <f>IF(SUM('Test Sample Data'!M$3:M$98)&gt;10,IF(AND(ISNUMBER('Test Sample Data'!M416),'Test Sample Data'!M416&lt;$B$1,'Test Sample Data'!M416&gt;0),'Test Sample Data'!M416,$B$1),"")</f>
        <v/>
      </c>
      <c r="N417" s="17" t="str">
        <f>'Gene Table'!E416</f>
        <v>hsa-miR-759</v>
      </c>
      <c r="O417" s="17" t="str">
        <f>'Gene Table'!B416</f>
        <v>B06</v>
      </c>
      <c r="P417" s="17" t="str">
        <f>IF(SUM('Control Sample Data'!D$3:D$98)&gt;10,IF(AND(ISNUMBER('Control Sample Data'!D416),'Control Sample Data'!D416&lt;$B$1,'Control Sample Data'!D416&gt;0),'Control Sample Data'!D416,$B$1),"")</f>
        <v/>
      </c>
      <c r="Q417" s="17" t="str">
        <f>IF(SUM('Control Sample Data'!E$3:E$98)&gt;10,IF(AND(ISNUMBER('Control Sample Data'!E416),'Control Sample Data'!E416&lt;$B$1,'Control Sample Data'!E416&gt;0),'Control Sample Data'!E416,$B$1),"")</f>
        <v/>
      </c>
      <c r="R417" s="17" t="str">
        <f>IF(SUM('Control Sample Data'!F$3:F$98)&gt;10,IF(AND(ISNUMBER('Control Sample Data'!F416),'Control Sample Data'!F416&lt;$B$1,'Control Sample Data'!F416&gt;0),'Control Sample Data'!F416,$B$1),"")</f>
        <v/>
      </c>
      <c r="S417" s="17" t="str">
        <f>IF(SUM('Control Sample Data'!G$3:G$98)&gt;10,IF(AND(ISNUMBER('Control Sample Data'!G416),'Control Sample Data'!G416&lt;$B$1,'Control Sample Data'!G416&gt;0),'Control Sample Data'!G416,$B$1),"")</f>
        <v/>
      </c>
      <c r="T417" s="17" t="str">
        <f>IF(SUM('Control Sample Data'!H$3:H$98)&gt;10,IF(AND(ISNUMBER('Control Sample Data'!H416),'Control Sample Data'!H416&lt;$B$1,'Control Sample Data'!H416&gt;0),'Control Sample Data'!H416,$B$1),"")</f>
        <v/>
      </c>
      <c r="U417" s="17" t="str">
        <f>IF(SUM('Control Sample Data'!I$3:I$98)&gt;10,IF(AND(ISNUMBER('Control Sample Data'!I416),'Control Sample Data'!I416&lt;$B$1,'Control Sample Data'!I416&gt;0),'Control Sample Data'!I416,$B$1),"")</f>
        <v/>
      </c>
      <c r="V417" s="17" t="str">
        <f>IF(SUM('Control Sample Data'!J$3:J$98)&gt;10,IF(AND(ISNUMBER('Control Sample Data'!J416),'Control Sample Data'!J416&lt;$B$1,'Control Sample Data'!J416&gt;0),'Control Sample Data'!J416,$B$1),"")</f>
        <v/>
      </c>
      <c r="W417" s="17" t="str">
        <f>IF(SUM('Control Sample Data'!K$3:K$98)&gt;10,IF(AND(ISNUMBER('Control Sample Data'!K416),'Control Sample Data'!K416&lt;$B$1,'Control Sample Data'!K416&gt;0),'Control Sample Data'!K416,$B$1),"")</f>
        <v/>
      </c>
      <c r="X417" s="17" t="str">
        <f>IF(SUM('Control Sample Data'!L$3:L$98)&gt;10,IF(AND(ISNUMBER('Control Sample Data'!L416),'Control Sample Data'!L416&lt;$B$1,'Control Sample Data'!L416&gt;0),'Control Sample Data'!L416,$B$1),"")</f>
        <v/>
      </c>
      <c r="Y417" s="17" t="str">
        <f>IF(SUM('Control Sample Data'!M$3:M$98)&gt;10,IF(AND(ISNUMBER('Control Sample Data'!M416),'Control Sample Data'!M416&lt;$B$1,'Control Sample Data'!M416&gt;0),'Control Sample Data'!M416,$B$1),"")</f>
        <v/>
      </c>
      <c r="AT417" s="36" t="str">
        <f t="shared" si="282"/>
        <v/>
      </c>
      <c r="AU417" s="36" t="str">
        <f t="shared" si="283"/>
        <v/>
      </c>
      <c r="AV417" s="36" t="str">
        <f t="shared" si="284"/>
        <v/>
      </c>
      <c r="AW417" s="36" t="str">
        <f t="shared" si="285"/>
        <v/>
      </c>
      <c r="AX417" s="36" t="str">
        <f t="shared" si="286"/>
        <v/>
      </c>
      <c r="AY417" s="36" t="str">
        <f t="shared" si="287"/>
        <v/>
      </c>
      <c r="AZ417" s="36" t="str">
        <f t="shared" si="288"/>
        <v/>
      </c>
      <c r="BA417" s="36" t="str">
        <f t="shared" si="289"/>
        <v/>
      </c>
      <c r="BB417" s="36" t="str">
        <f t="shared" si="290"/>
        <v/>
      </c>
      <c r="BC417" s="36" t="str">
        <f t="shared" si="291"/>
        <v/>
      </c>
      <c r="BD417" s="36" t="str">
        <f t="shared" si="292"/>
        <v/>
      </c>
      <c r="BE417" s="36" t="str">
        <f t="shared" si="293"/>
        <v/>
      </c>
      <c r="BF417" s="36" t="str">
        <f t="shared" si="294"/>
        <v/>
      </c>
      <c r="BG417" s="36" t="str">
        <f t="shared" si="295"/>
        <v/>
      </c>
      <c r="BH417" s="36" t="str">
        <f t="shared" si="296"/>
        <v/>
      </c>
      <c r="BI417" s="36" t="str">
        <f t="shared" si="297"/>
        <v/>
      </c>
      <c r="BJ417" s="36" t="str">
        <f t="shared" si="298"/>
        <v/>
      </c>
      <c r="BK417" s="36" t="str">
        <f t="shared" si="299"/>
        <v/>
      </c>
      <c r="BL417" s="36" t="str">
        <f t="shared" si="300"/>
        <v/>
      </c>
      <c r="BM417" s="36" t="str">
        <f t="shared" si="301"/>
        <v/>
      </c>
      <c r="BN417" s="38" t="e">
        <f t="shared" si="260"/>
        <v>#DIV/0!</v>
      </c>
      <c r="BO417" s="38" t="e">
        <f t="shared" si="261"/>
        <v>#DIV/0!</v>
      </c>
      <c r="BP417" s="39" t="str">
        <f t="shared" si="262"/>
        <v/>
      </c>
      <c r="BQ417" s="39" t="str">
        <f t="shared" si="263"/>
        <v/>
      </c>
      <c r="BR417" s="39" t="str">
        <f t="shared" si="264"/>
        <v/>
      </c>
      <c r="BS417" s="39" t="str">
        <f t="shared" si="265"/>
        <v/>
      </c>
      <c r="BT417" s="39" t="str">
        <f t="shared" si="266"/>
        <v/>
      </c>
      <c r="BU417" s="39" t="str">
        <f t="shared" si="267"/>
        <v/>
      </c>
      <c r="BV417" s="39" t="str">
        <f t="shared" si="268"/>
        <v/>
      </c>
      <c r="BW417" s="39" t="str">
        <f t="shared" si="269"/>
        <v/>
      </c>
      <c r="BX417" s="39" t="str">
        <f t="shared" si="270"/>
        <v/>
      </c>
      <c r="BY417" s="39" t="str">
        <f t="shared" si="271"/>
        <v/>
      </c>
      <c r="BZ417" s="39" t="str">
        <f t="shared" si="272"/>
        <v/>
      </c>
      <c r="CA417" s="39" t="str">
        <f t="shared" si="273"/>
        <v/>
      </c>
      <c r="CB417" s="39" t="str">
        <f t="shared" si="274"/>
        <v/>
      </c>
      <c r="CC417" s="39" t="str">
        <f t="shared" si="275"/>
        <v/>
      </c>
      <c r="CD417" s="39" t="str">
        <f t="shared" si="276"/>
        <v/>
      </c>
      <c r="CE417" s="39" t="str">
        <f t="shared" si="277"/>
        <v/>
      </c>
      <c r="CF417" s="39" t="str">
        <f t="shared" si="278"/>
        <v/>
      </c>
      <c r="CG417" s="39" t="str">
        <f t="shared" si="279"/>
        <v/>
      </c>
      <c r="CH417" s="39" t="str">
        <f t="shared" si="280"/>
        <v/>
      </c>
      <c r="CI417" s="39" t="str">
        <f t="shared" si="281"/>
        <v/>
      </c>
    </row>
    <row r="418" spans="1:87">
      <c r="A418" s="18"/>
      <c r="B418" s="15" t="str">
        <f>'Gene Table'!E417</f>
        <v>hsa-miR-513b</v>
      </c>
      <c r="C418" s="15" t="str">
        <f>'Gene Table'!B417</f>
        <v>B07</v>
      </c>
      <c r="D418" s="16" t="str">
        <f>IF(SUM('Test Sample Data'!D$3:D$98)&gt;10,IF(AND(ISNUMBER('Test Sample Data'!D417),'Test Sample Data'!D417&lt;$B$1,'Test Sample Data'!D417&gt;0),'Test Sample Data'!D417,$B$1),"")</f>
        <v/>
      </c>
      <c r="E418" s="17" t="str">
        <f>IF(SUM('Test Sample Data'!E$3:E$98)&gt;10,IF(AND(ISNUMBER('Test Sample Data'!E417),'Test Sample Data'!E417&lt;$B$1,'Test Sample Data'!E417&gt;0),'Test Sample Data'!E417,$B$1),"")</f>
        <v/>
      </c>
      <c r="F418" s="17" t="str">
        <f>IF(SUM('Test Sample Data'!F$3:F$98)&gt;10,IF(AND(ISNUMBER('Test Sample Data'!F417),'Test Sample Data'!F417&lt;$B$1,'Test Sample Data'!F417&gt;0),'Test Sample Data'!F417,$B$1),"")</f>
        <v/>
      </c>
      <c r="G418" s="17" t="str">
        <f>IF(SUM('Test Sample Data'!G$3:G$98)&gt;10,IF(AND(ISNUMBER('Test Sample Data'!G417),'Test Sample Data'!G417&lt;$B$1,'Test Sample Data'!G417&gt;0),'Test Sample Data'!G417,$B$1),"")</f>
        <v/>
      </c>
      <c r="H418" s="17" t="str">
        <f>IF(SUM('Test Sample Data'!H$3:H$98)&gt;10,IF(AND(ISNUMBER('Test Sample Data'!H417),'Test Sample Data'!H417&lt;$B$1,'Test Sample Data'!H417&gt;0),'Test Sample Data'!H417,$B$1),"")</f>
        <v/>
      </c>
      <c r="I418" s="17" t="str">
        <f>IF(SUM('Test Sample Data'!I$3:I$98)&gt;10,IF(AND(ISNUMBER('Test Sample Data'!I417),'Test Sample Data'!I417&lt;$B$1,'Test Sample Data'!I417&gt;0),'Test Sample Data'!I417,$B$1),"")</f>
        <v/>
      </c>
      <c r="J418" s="17" t="str">
        <f>IF(SUM('Test Sample Data'!J$3:J$98)&gt;10,IF(AND(ISNUMBER('Test Sample Data'!J417),'Test Sample Data'!J417&lt;$B$1,'Test Sample Data'!J417&gt;0),'Test Sample Data'!J417,$B$1),"")</f>
        <v/>
      </c>
      <c r="K418" s="17" t="str">
        <f>IF(SUM('Test Sample Data'!K$3:K$98)&gt;10,IF(AND(ISNUMBER('Test Sample Data'!K417),'Test Sample Data'!K417&lt;$B$1,'Test Sample Data'!K417&gt;0),'Test Sample Data'!K417,$B$1),"")</f>
        <v/>
      </c>
      <c r="L418" s="17" t="str">
        <f>IF(SUM('Test Sample Data'!L$3:L$98)&gt;10,IF(AND(ISNUMBER('Test Sample Data'!L417),'Test Sample Data'!L417&lt;$B$1,'Test Sample Data'!L417&gt;0),'Test Sample Data'!L417,$B$1),"")</f>
        <v/>
      </c>
      <c r="M418" s="17" t="str">
        <f>IF(SUM('Test Sample Data'!M$3:M$98)&gt;10,IF(AND(ISNUMBER('Test Sample Data'!M417),'Test Sample Data'!M417&lt;$B$1,'Test Sample Data'!M417&gt;0),'Test Sample Data'!M417,$B$1),"")</f>
        <v/>
      </c>
      <c r="N418" s="17" t="str">
        <f>'Gene Table'!E417</f>
        <v>hsa-miR-513b</v>
      </c>
      <c r="O418" s="17" t="str">
        <f>'Gene Table'!B417</f>
        <v>B07</v>
      </c>
      <c r="P418" s="17" t="str">
        <f>IF(SUM('Control Sample Data'!D$3:D$98)&gt;10,IF(AND(ISNUMBER('Control Sample Data'!D417),'Control Sample Data'!D417&lt;$B$1,'Control Sample Data'!D417&gt;0),'Control Sample Data'!D417,$B$1),"")</f>
        <v/>
      </c>
      <c r="Q418" s="17" t="str">
        <f>IF(SUM('Control Sample Data'!E$3:E$98)&gt;10,IF(AND(ISNUMBER('Control Sample Data'!E417),'Control Sample Data'!E417&lt;$B$1,'Control Sample Data'!E417&gt;0),'Control Sample Data'!E417,$B$1),"")</f>
        <v/>
      </c>
      <c r="R418" s="17" t="str">
        <f>IF(SUM('Control Sample Data'!F$3:F$98)&gt;10,IF(AND(ISNUMBER('Control Sample Data'!F417),'Control Sample Data'!F417&lt;$B$1,'Control Sample Data'!F417&gt;0),'Control Sample Data'!F417,$B$1),"")</f>
        <v/>
      </c>
      <c r="S418" s="17" t="str">
        <f>IF(SUM('Control Sample Data'!G$3:G$98)&gt;10,IF(AND(ISNUMBER('Control Sample Data'!G417),'Control Sample Data'!G417&lt;$B$1,'Control Sample Data'!G417&gt;0),'Control Sample Data'!G417,$B$1),"")</f>
        <v/>
      </c>
      <c r="T418" s="17" t="str">
        <f>IF(SUM('Control Sample Data'!H$3:H$98)&gt;10,IF(AND(ISNUMBER('Control Sample Data'!H417),'Control Sample Data'!H417&lt;$B$1,'Control Sample Data'!H417&gt;0),'Control Sample Data'!H417,$B$1),"")</f>
        <v/>
      </c>
      <c r="U418" s="17" t="str">
        <f>IF(SUM('Control Sample Data'!I$3:I$98)&gt;10,IF(AND(ISNUMBER('Control Sample Data'!I417),'Control Sample Data'!I417&lt;$B$1,'Control Sample Data'!I417&gt;0),'Control Sample Data'!I417,$B$1),"")</f>
        <v/>
      </c>
      <c r="V418" s="17" t="str">
        <f>IF(SUM('Control Sample Data'!J$3:J$98)&gt;10,IF(AND(ISNUMBER('Control Sample Data'!J417),'Control Sample Data'!J417&lt;$B$1,'Control Sample Data'!J417&gt;0),'Control Sample Data'!J417,$B$1),"")</f>
        <v/>
      </c>
      <c r="W418" s="17" t="str">
        <f>IF(SUM('Control Sample Data'!K$3:K$98)&gt;10,IF(AND(ISNUMBER('Control Sample Data'!K417),'Control Sample Data'!K417&lt;$B$1,'Control Sample Data'!K417&gt;0),'Control Sample Data'!K417,$B$1),"")</f>
        <v/>
      </c>
      <c r="X418" s="17" t="str">
        <f>IF(SUM('Control Sample Data'!L$3:L$98)&gt;10,IF(AND(ISNUMBER('Control Sample Data'!L417),'Control Sample Data'!L417&lt;$B$1,'Control Sample Data'!L417&gt;0),'Control Sample Data'!L417,$B$1),"")</f>
        <v/>
      </c>
      <c r="Y418" s="17" t="str">
        <f>IF(SUM('Control Sample Data'!M$3:M$98)&gt;10,IF(AND(ISNUMBER('Control Sample Data'!M417),'Control Sample Data'!M417&lt;$B$1,'Control Sample Data'!M417&gt;0),'Control Sample Data'!M417,$B$1),"")</f>
        <v/>
      </c>
      <c r="AT418" s="36" t="str">
        <f t="shared" si="282"/>
        <v/>
      </c>
      <c r="AU418" s="36" t="str">
        <f t="shared" si="283"/>
        <v/>
      </c>
      <c r="AV418" s="36" t="str">
        <f t="shared" si="284"/>
        <v/>
      </c>
      <c r="AW418" s="36" t="str">
        <f t="shared" si="285"/>
        <v/>
      </c>
      <c r="AX418" s="36" t="str">
        <f t="shared" si="286"/>
        <v/>
      </c>
      <c r="AY418" s="36" t="str">
        <f t="shared" si="287"/>
        <v/>
      </c>
      <c r="AZ418" s="36" t="str">
        <f t="shared" si="288"/>
        <v/>
      </c>
      <c r="BA418" s="36" t="str">
        <f t="shared" si="289"/>
        <v/>
      </c>
      <c r="BB418" s="36" t="str">
        <f t="shared" si="290"/>
        <v/>
      </c>
      <c r="BC418" s="36" t="str">
        <f t="shared" si="291"/>
        <v/>
      </c>
      <c r="BD418" s="36" t="str">
        <f t="shared" si="292"/>
        <v/>
      </c>
      <c r="BE418" s="36" t="str">
        <f t="shared" si="293"/>
        <v/>
      </c>
      <c r="BF418" s="36" t="str">
        <f t="shared" si="294"/>
        <v/>
      </c>
      <c r="BG418" s="36" t="str">
        <f t="shared" si="295"/>
        <v/>
      </c>
      <c r="BH418" s="36" t="str">
        <f t="shared" si="296"/>
        <v/>
      </c>
      <c r="BI418" s="36" t="str">
        <f t="shared" si="297"/>
        <v/>
      </c>
      <c r="BJ418" s="36" t="str">
        <f t="shared" si="298"/>
        <v/>
      </c>
      <c r="BK418" s="36" t="str">
        <f t="shared" si="299"/>
        <v/>
      </c>
      <c r="BL418" s="36" t="str">
        <f t="shared" si="300"/>
        <v/>
      </c>
      <c r="BM418" s="36" t="str">
        <f t="shared" si="301"/>
        <v/>
      </c>
      <c r="BN418" s="38" t="e">
        <f t="shared" si="260"/>
        <v>#DIV/0!</v>
      </c>
      <c r="BO418" s="38" t="e">
        <f t="shared" si="261"/>
        <v>#DIV/0!</v>
      </c>
      <c r="BP418" s="39" t="str">
        <f t="shared" si="262"/>
        <v/>
      </c>
      <c r="BQ418" s="39" t="str">
        <f t="shared" si="263"/>
        <v/>
      </c>
      <c r="BR418" s="39" t="str">
        <f t="shared" si="264"/>
        <v/>
      </c>
      <c r="BS418" s="39" t="str">
        <f t="shared" si="265"/>
        <v/>
      </c>
      <c r="BT418" s="39" t="str">
        <f t="shared" si="266"/>
        <v/>
      </c>
      <c r="BU418" s="39" t="str">
        <f t="shared" si="267"/>
        <v/>
      </c>
      <c r="BV418" s="39" t="str">
        <f t="shared" si="268"/>
        <v/>
      </c>
      <c r="BW418" s="39" t="str">
        <f t="shared" si="269"/>
        <v/>
      </c>
      <c r="BX418" s="39" t="str">
        <f t="shared" si="270"/>
        <v/>
      </c>
      <c r="BY418" s="39" t="str">
        <f t="shared" si="271"/>
        <v/>
      </c>
      <c r="BZ418" s="39" t="str">
        <f t="shared" si="272"/>
        <v/>
      </c>
      <c r="CA418" s="39" t="str">
        <f t="shared" si="273"/>
        <v/>
      </c>
      <c r="CB418" s="39" t="str">
        <f t="shared" si="274"/>
        <v/>
      </c>
      <c r="CC418" s="39" t="str">
        <f t="shared" si="275"/>
        <v/>
      </c>
      <c r="CD418" s="39" t="str">
        <f t="shared" si="276"/>
        <v/>
      </c>
      <c r="CE418" s="39" t="str">
        <f t="shared" si="277"/>
        <v/>
      </c>
      <c r="CF418" s="39" t="str">
        <f t="shared" si="278"/>
        <v/>
      </c>
      <c r="CG418" s="39" t="str">
        <f t="shared" si="279"/>
        <v/>
      </c>
      <c r="CH418" s="39" t="str">
        <f t="shared" si="280"/>
        <v/>
      </c>
      <c r="CI418" s="39" t="str">
        <f t="shared" si="281"/>
        <v/>
      </c>
    </row>
    <row r="419" spans="1:87">
      <c r="A419" s="18"/>
      <c r="B419" s="15" t="str">
        <f>'Gene Table'!E418</f>
        <v>hsa-miR-761</v>
      </c>
      <c r="C419" s="15" t="str">
        <f>'Gene Table'!B418</f>
        <v>B08</v>
      </c>
      <c r="D419" s="16" t="str">
        <f>IF(SUM('Test Sample Data'!D$3:D$98)&gt;10,IF(AND(ISNUMBER('Test Sample Data'!D418),'Test Sample Data'!D418&lt;$B$1,'Test Sample Data'!D418&gt;0),'Test Sample Data'!D418,$B$1),"")</f>
        <v/>
      </c>
      <c r="E419" s="17" t="str">
        <f>IF(SUM('Test Sample Data'!E$3:E$98)&gt;10,IF(AND(ISNUMBER('Test Sample Data'!E418),'Test Sample Data'!E418&lt;$B$1,'Test Sample Data'!E418&gt;0),'Test Sample Data'!E418,$B$1),"")</f>
        <v/>
      </c>
      <c r="F419" s="17" t="str">
        <f>IF(SUM('Test Sample Data'!F$3:F$98)&gt;10,IF(AND(ISNUMBER('Test Sample Data'!F418),'Test Sample Data'!F418&lt;$B$1,'Test Sample Data'!F418&gt;0),'Test Sample Data'!F418,$B$1),"")</f>
        <v/>
      </c>
      <c r="G419" s="17" t="str">
        <f>IF(SUM('Test Sample Data'!G$3:G$98)&gt;10,IF(AND(ISNUMBER('Test Sample Data'!G418),'Test Sample Data'!G418&lt;$B$1,'Test Sample Data'!G418&gt;0),'Test Sample Data'!G418,$B$1),"")</f>
        <v/>
      </c>
      <c r="H419" s="17" t="str">
        <f>IF(SUM('Test Sample Data'!H$3:H$98)&gt;10,IF(AND(ISNUMBER('Test Sample Data'!H418),'Test Sample Data'!H418&lt;$B$1,'Test Sample Data'!H418&gt;0),'Test Sample Data'!H418,$B$1),"")</f>
        <v/>
      </c>
      <c r="I419" s="17" t="str">
        <f>IF(SUM('Test Sample Data'!I$3:I$98)&gt;10,IF(AND(ISNUMBER('Test Sample Data'!I418),'Test Sample Data'!I418&lt;$B$1,'Test Sample Data'!I418&gt;0),'Test Sample Data'!I418,$B$1),"")</f>
        <v/>
      </c>
      <c r="J419" s="17" t="str">
        <f>IF(SUM('Test Sample Data'!J$3:J$98)&gt;10,IF(AND(ISNUMBER('Test Sample Data'!J418),'Test Sample Data'!J418&lt;$B$1,'Test Sample Data'!J418&gt;0),'Test Sample Data'!J418,$B$1),"")</f>
        <v/>
      </c>
      <c r="K419" s="17" t="str">
        <f>IF(SUM('Test Sample Data'!K$3:K$98)&gt;10,IF(AND(ISNUMBER('Test Sample Data'!K418),'Test Sample Data'!K418&lt;$B$1,'Test Sample Data'!K418&gt;0),'Test Sample Data'!K418,$B$1),"")</f>
        <v/>
      </c>
      <c r="L419" s="17" t="str">
        <f>IF(SUM('Test Sample Data'!L$3:L$98)&gt;10,IF(AND(ISNUMBER('Test Sample Data'!L418),'Test Sample Data'!L418&lt;$B$1,'Test Sample Data'!L418&gt;0),'Test Sample Data'!L418,$B$1),"")</f>
        <v/>
      </c>
      <c r="M419" s="17" t="str">
        <f>IF(SUM('Test Sample Data'!M$3:M$98)&gt;10,IF(AND(ISNUMBER('Test Sample Data'!M418),'Test Sample Data'!M418&lt;$B$1,'Test Sample Data'!M418&gt;0),'Test Sample Data'!M418,$B$1),"")</f>
        <v/>
      </c>
      <c r="N419" s="17" t="str">
        <f>'Gene Table'!E418</f>
        <v>hsa-miR-761</v>
      </c>
      <c r="O419" s="17" t="str">
        <f>'Gene Table'!B418</f>
        <v>B08</v>
      </c>
      <c r="P419" s="17" t="str">
        <f>IF(SUM('Control Sample Data'!D$3:D$98)&gt;10,IF(AND(ISNUMBER('Control Sample Data'!D418),'Control Sample Data'!D418&lt;$B$1,'Control Sample Data'!D418&gt;0),'Control Sample Data'!D418,$B$1),"")</f>
        <v/>
      </c>
      <c r="Q419" s="17" t="str">
        <f>IF(SUM('Control Sample Data'!E$3:E$98)&gt;10,IF(AND(ISNUMBER('Control Sample Data'!E418),'Control Sample Data'!E418&lt;$B$1,'Control Sample Data'!E418&gt;0),'Control Sample Data'!E418,$B$1),"")</f>
        <v/>
      </c>
      <c r="R419" s="17" t="str">
        <f>IF(SUM('Control Sample Data'!F$3:F$98)&gt;10,IF(AND(ISNUMBER('Control Sample Data'!F418),'Control Sample Data'!F418&lt;$B$1,'Control Sample Data'!F418&gt;0),'Control Sample Data'!F418,$B$1),"")</f>
        <v/>
      </c>
      <c r="S419" s="17" t="str">
        <f>IF(SUM('Control Sample Data'!G$3:G$98)&gt;10,IF(AND(ISNUMBER('Control Sample Data'!G418),'Control Sample Data'!G418&lt;$B$1,'Control Sample Data'!G418&gt;0),'Control Sample Data'!G418,$B$1),"")</f>
        <v/>
      </c>
      <c r="T419" s="17" t="str">
        <f>IF(SUM('Control Sample Data'!H$3:H$98)&gt;10,IF(AND(ISNUMBER('Control Sample Data'!H418),'Control Sample Data'!H418&lt;$B$1,'Control Sample Data'!H418&gt;0),'Control Sample Data'!H418,$B$1),"")</f>
        <v/>
      </c>
      <c r="U419" s="17" t="str">
        <f>IF(SUM('Control Sample Data'!I$3:I$98)&gt;10,IF(AND(ISNUMBER('Control Sample Data'!I418),'Control Sample Data'!I418&lt;$B$1,'Control Sample Data'!I418&gt;0),'Control Sample Data'!I418,$B$1),"")</f>
        <v/>
      </c>
      <c r="V419" s="17" t="str">
        <f>IF(SUM('Control Sample Data'!J$3:J$98)&gt;10,IF(AND(ISNUMBER('Control Sample Data'!J418),'Control Sample Data'!J418&lt;$B$1,'Control Sample Data'!J418&gt;0),'Control Sample Data'!J418,$B$1),"")</f>
        <v/>
      </c>
      <c r="W419" s="17" t="str">
        <f>IF(SUM('Control Sample Data'!K$3:K$98)&gt;10,IF(AND(ISNUMBER('Control Sample Data'!K418),'Control Sample Data'!K418&lt;$B$1,'Control Sample Data'!K418&gt;0),'Control Sample Data'!K418,$B$1),"")</f>
        <v/>
      </c>
      <c r="X419" s="17" t="str">
        <f>IF(SUM('Control Sample Data'!L$3:L$98)&gt;10,IF(AND(ISNUMBER('Control Sample Data'!L418),'Control Sample Data'!L418&lt;$B$1,'Control Sample Data'!L418&gt;0),'Control Sample Data'!L418,$B$1),"")</f>
        <v/>
      </c>
      <c r="Y419" s="17" t="str">
        <f>IF(SUM('Control Sample Data'!M$3:M$98)&gt;10,IF(AND(ISNUMBER('Control Sample Data'!M418),'Control Sample Data'!M418&lt;$B$1,'Control Sample Data'!M418&gt;0),'Control Sample Data'!M418,$B$1),"")</f>
        <v/>
      </c>
      <c r="AT419" s="36" t="str">
        <f t="shared" si="282"/>
        <v/>
      </c>
      <c r="AU419" s="36" t="str">
        <f t="shared" si="283"/>
        <v/>
      </c>
      <c r="AV419" s="36" t="str">
        <f t="shared" si="284"/>
        <v/>
      </c>
      <c r="AW419" s="36" t="str">
        <f t="shared" si="285"/>
        <v/>
      </c>
      <c r="AX419" s="36" t="str">
        <f t="shared" si="286"/>
        <v/>
      </c>
      <c r="AY419" s="36" t="str">
        <f t="shared" si="287"/>
        <v/>
      </c>
      <c r="AZ419" s="36" t="str">
        <f t="shared" si="288"/>
        <v/>
      </c>
      <c r="BA419" s="36" t="str">
        <f t="shared" si="289"/>
        <v/>
      </c>
      <c r="BB419" s="36" t="str">
        <f t="shared" si="290"/>
        <v/>
      </c>
      <c r="BC419" s="36" t="str">
        <f t="shared" si="291"/>
        <v/>
      </c>
      <c r="BD419" s="36" t="str">
        <f t="shared" si="292"/>
        <v/>
      </c>
      <c r="BE419" s="36" t="str">
        <f t="shared" si="293"/>
        <v/>
      </c>
      <c r="BF419" s="36" t="str">
        <f t="shared" si="294"/>
        <v/>
      </c>
      <c r="BG419" s="36" t="str">
        <f t="shared" si="295"/>
        <v/>
      </c>
      <c r="BH419" s="36" t="str">
        <f t="shared" si="296"/>
        <v/>
      </c>
      <c r="BI419" s="36" t="str">
        <f t="shared" si="297"/>
        <v/>
      </c>
      <c r="BJ419" s="36" t="str">
        <f t="shared" si="298"/>
        <v/>
      </c>
      <c r="BK419" s="36" t="str">
        <f t="shared" si="299"/>
        <v/>
      </c>
      <c r="BL419" s="36" t="str">
        <f t="shared" si="300"/>
        <v/>
      </c>
      <c r="BM419" s="36" t="str">
        <f t="shared" si="301"/>
        <v/>
      </c>
      <c r="BN419" s="38" t="e">
        <f t="shared" si="260"/>
        <v>#DIV/0!</v>
      </c>
      <c r="BO419" s="38" t="e">
        <f t="shared" si="261"/>
        <v>#DIV/0!</v>
      </c>
      <c r="BP419" s="39" t="str">
        <f t="shared" si="262"/>
        <v/>
      </c>
      <c r="BQ419" s="39" t="str">
        <f t="shared" si="263"/>
        <v/>
      </c>
      <c r="BR419" s="39" t="str">
        <f t="shared" si="264"/>
        <v/>
      </c>
      <c r="BS419" s="39" t="str">
        <f t="shared" si="265"/>
        <v/>
      </c>
      <c r="BT419" s="39" t="str">
        <f t="shared" si="266"/>
        <v/>
      </c>
      <c r="BU419" s="39" t="str">
        <f t="shared" si="267"/>
        <v/>
      </c>
      <c r="BV419" s="39" t="str">
        <f t="shared" si="268"/>
        <v/>
      </c>
      <c r="BW419" s="39" t="str">
        <f t="shared" si="269"/>
        <v/>
      </c>
      <c r="BX419" s="39" t="str">
        <f t="shared" si="270"/>
        <v/>
      </c>
      <c r="BY419" s="39" t="str">
        <f t="shared" si="271"/>
        <v/>
      </c>
      <c r="BZ419" s="39" t="str">
        <f t="shared" si="272"/>
        <v/>
      </c>
      <c r="CA419" s="39" t="str">
        <f t="shared" si="273"/>
        <v/>
      </c>
      <c r="CB419" s="39" t="str">
        <f t="shared" si="274"/>
        <v/>
      </c>
      <c r="CC419" s="39" t="str">
        <f t="shared" si="275"/>
        <v/>
      </c>
      <c r="CD419" s="39" t="str">
        <f t="shared" si="276"/>
        <v/>
      </c>
      <c r="CE419" s="39" t="str">
        <f t="shared" si="277"/>
        <v/>
      </c>
      <c r="CF419" s="39" t="str">
        <f t="shared" si="278"/>
        <v/>
      </c>
      <c r="CG419" s="39" t="str">
        <f t="shared" si="279"/>
        <v/>
      </c>
      <c r="CH419" s="39" t="str">
        <f t="shared" si="280"/>
        <v/>
      </c>
      <c r="CI419" s="39" t="str">
        <f t="shared" si="281"/>
        <v/>
      </c>
    </row>
    <row r="420" spans="1:87">
      <c r="A420" s="18"/>
      <c r="B420" s="15" t="str">
        <f>'Gene Table'!E419</f>
        <v>hsa-miR-200b-3p</v>
      </c>
      <c r="C420" s="15" t="str">
        <f>'Gene Table'!B419</f>
        <v>B09</v>
      </c>
      <c r="D420" s="16" t="str">
        <f>IF(SUM('Test Sample Data'!D$3:D$98)&gt;10,IF(AND(ISNUMBER('Test Sample Data'!D419),'Test Sample Data'!D419&lt;$B$1,'Test Sample Data'!D419&gt;0),'Test Sample Data'!D419,$B$1),"")</f>
        <v/>
      </c>
      <c r="E420" s="17" t="str">
        <f>IF(SUM('Test Sample Data'!E$3:E$98)&gt;10,IF(AND(ISNUMBER('Test Sample Data'!E419),'Test Sample Data'!E419&lt;$B$1,'Test Sample Data'!E419&gt;0),'Test Sample Data'!E419,$B$1),"")</f>
        <v/>
      </c>
      <c r="F420" s="17" t="str">
        <f>IF(SUM('Test Sample Data'!F$3:F$98)&gt;10,IF(AND(ISNUMBER('Test Sample Data'!F419),'Test Sample Data'!F419&lt;$B$1,'Test Sample Data'!F419&gt;0),'Test Sample Data'!F419,$B$1),"")</f>
        <v/>
      </c>
      <c r="G420" s="17" t="str">
        <f>IF(SUM('Test Sample Data'!G$3:G$98)&gt;10,IF(AND(ISNUMBER('Test Sample Data'!G419),'Test Sample Data'!G419&lt;$B$1,'Test Sample Data'!G419&gt;0),'Test Sample Data'!G419,$B$1),"")</f>
        <v/>
      </c>
      <c r="H420" s="17" t="str">
        <f>IF(SUM('Test Sample Data'!H$3:H$98)&gt;10,IF(AND(ISNUMBER('Test Sample Data'!H419),'Test Sample Data'!H419&lt;$B$1,'Test Sample Data'!H419&gt;0),'Test Sample Data'!H419,$B$1),"")</f>
        <v/>
      </c>
      <c r="I420" s="17" t="str">
        <f>IF(SUM('Test Sample Data'!I$3:I$98)&gt;10,IF(AND(ISNUMBER('Test Sample Data'!I419),'Test Sample Data'!I419&lt;$B$1,'Test Sample Data'!I419&gt;0),'Test Sample Data'!I419,$B$1),"")</f>
        <v/>
      </c>
      <c r="J420" s="17" t="str">
        <f>IF(SUM('Test Sample Data'!J$3:J$98)&gt;10,IF(AND(ISNUMBER('Test Sample Data'!J419),'Test Sample Data'!J419&lt;$B$1,'Test Sample Data'!J419&gt;0),'Test Sample Data'!J419,$B$1),"")</f>
        <v/>
      </c>
      <c r="K420" s="17" t="str">
        <f>IF(SUM('Test Sample Data'!K$3:K$98)&gt;10,IF(AND(ISNUMBER('Test Sample Data'!K419),'Test Sample Data'!K419&lt;$B$1,'Test Sample Data'!K419&gt;0),'Test Sample Data'!K419,$B$1),"")</f>
        <v/>
      </c>
      <c r="L420" s="17" t="str">
        <f>IF(SUM('Test Sample Data'!L$3:L$98)&gt;10,IF(AND(ISNUMBER('Test Sample Data'!L419),'Test Sample Data'!L419&lt;$B$1,'Test Sample Data'!L419&gt;0),'Test Sample Data'!L419,$B$1),"")</f>
        <v/>
      </c>
      <c r="M420" s="17" t="str">
        <f>IF(SUM('Test Sample Data'!M$3:M$98)&gt;10,IF(AND(ISNUMBER('Test Sample Data'!M419),'Test Sample Data'!M419&lt;$B$1,'Test Sample Data'!M419&gt;0),'Test Sample Data'!M419,$B$1),"")</f>
        <v/>
      </c>
      <c r="N420" s="17" t="str">
        <f>'Gene Table'!E419</f>
        <v>hsa-miR-200b-3p</v>
      </c>
      <c r="O420" s="17" t="str">
        <f>'Gene Table'!B419</f>
        <v>B09</v>
      </c>
      <c r="P420" s="17" t="str">
        <f>IF(SUM('Control Sample Data'!D$3:D$98)&gt;10,IF(AND(ISNUMBER('Control Sample Data'!D419),'Control Sample Data'!D419&lt;$B$1,'Control Sample Data'!D419&gt;0),'Control Sample Data'!D419,$B$1),"")</f>
        <v/>
      </c>
      <c r="Q420" s="17" t="str">
        <f>IF(SUM('Control Sample Data'!E$3:E$98)&gt;10,IF(AND(ISNUMBER('Control Sample Data'!E419),'Control Sample Data'!E419&lt;$B$1,'Control Sample Data'!E419&gt;0),'Control Sample Data'!E419,$B$1),"")</f>
        <v/>
      </c>
      <c r="R420" s="17" t="str">
        <f>IF(SUM('Control Sample Data'!F$3:F$98)&gt;10,IF(AND(ISNUMBER('Control Sample Data'!F419),'Control Sample Data'!F419&lt;$B$1,'Control Sample Data'!F419&gt;0),'Control Sample Data'!F419,$B$1),"")</f>
        <v/>
      </c>
      <c r="S420" s="17" t="str">
        <f>IF(SUM('Control Sample Data'!G$3:G$98)&gt;10,IF(AND(ISNUMBER('Control Sample Data'!G419),'Control Sample Data'!G419&lt;$B$1,'Control Sample Data'!G419&gt;0),'Control Sample Data'!G419,$B$1),"")</f>
        <v/>
      </c>
      <c r="T420" s="17" t="str">
        <f>IF(SUM('Control Sample Data'!H$3:H$98)&gt;10,IF(AND(ISNUMBER('Control Sample Data'!H419),'Control Sample Data'!H419&lt;$B$1,'Control Sample Data'!H419&gt;0),'Control Sample Data'!H419,$B$1),"")</f>
        <v/>
      </c>
      <c r="U420" s="17" t="str">
        <f>IF(SUM('Control Sample Data'!I$3:I$98)&gt;10,IF(AND(ISNUMBER('Control Sample Data'!I419),'Control Sample Data'!I419&lt;$B$1,'Control Sample Data'!I419&gt;0),'Control Sample Data'!I419,$B$1),"")</f>
        <v/>
      </c>
      <c r="V420" s="17" t="str">
        <f>IF(SUM('Control Sample Data'!J$3:J$98)&gt;10,IF(AND(ISNUMBER('Control Sample Data'!J419),'Control Sample Data'!J419&lt;$B$1,'Control Sample Data'!J419&gt;0),'Control Sample Data'!J419,$B$1),"")</f>
        <v/>
      </c>
      <c r="W420" s="17" t="str">
        <f>IF(SUM('Control Sample Data'!K$3:K$98)&gt;10,IF(AND(ISNUMBER('Control Sample Data'!K419),'Control Sample Data'!K419&lt;$B$1,'Control Sample Data'!K419&gt;0),'Control Sample Data'!K419,$B$1),"")</f>
        <v/>
      </c>
      <c r="X420" s="17" t="str">
        <f>IF(SUM('Control Sample Data'!L$3:L$98)&gt;10,IF(AND(ISNUMBER('Control Sample Data'!L419),'Control Sample Data'!L419&lt;$B$1,'Control Sample Data'!L419&gt;0),'Control Sample Data'!L419,$B$1),"")</f>
        <v/>
      </c>
      <c r="Y420" s="17" t="str">
        <f>IF(SUM('Control Sample Data'!M$3:M$98)&gt;10,IF(AND(ISNUMBER('Control Sample Data'!M419),'Control Sample Data'!M419&lt;$B$1,'Control Sample Data'!M419&gt;0),'Control Sample Data'!M419,$B$1),"")</f>
        <v/>
      </c>
      <c r="AT420" s="36" t="str">
        <f t="shared" si="282"/>
        <v/>
      </c>
      <c r="AU420" s="36" t="str">
        <f t="shared" si="283"/>
        <v/>
      </c>
      <c r="AV420" s="36" t="str">
        <f t="shared" si="284"/>
        <v/>
      </c>
      <c r="AW420" s="36" t="str">
        <f t="shared" si="285"/>
        <v/>
      </c>
      <c r="AX420" s="36" t="str">
        <f t="shared" si="286"/>
        <v/>
      </c>
      <c r="AY420" s="36" t="str">
        <f t="shared" si="287"/>
        <v/>
      </c>
      <c r="AZ420" s="36" t="str">
        <f t="shared" si="288"/>
        <v/>
      </c>
      <c r="BA420" s="36" t="str">
        <f t="shared" si="289"/>
        <v/>
      </c>
      <c r="BB420" s="36" t="str">
        <f t="shared" si="290"/>
        <v/>
      </c>
      <c r="BC420" s="36" t="str">
        <f t="shared" si="291"/>
        <v/>
      </c>
      <c r="BD420" s="36" t="str">
        <f t="shared" si="292"/>
        <v/>
      </c>
      <c r="BE420" s="36" t="str">
        <f t="shared" si="293"/>
        <v/>
      </c>
      <c r="BF420" s="36" t="str">
        <f t="shared" si="294"/>
        <v/>
      </c>
      <c r="BG420" s="36" t="str">
        <f t="shared" si="295"/>
        <v/>
      </c>
      <c r="BH420" s="36" t="str">
        <f t="shared" si="296"/>
        <v/>
      </c>
      <c r="BI420" s="36" t="str">
        <f t="shared" si="297"/>
        <v/>
      </c>
      <c r="BJ420" s="36" t="str">
        <f t="shared" si="298"/>
        <v/>
      </c>
      <c r="BK420" s="36" t="str">
        <f t="shared" si="299"/>
        <v/>
      </c>
      <c r="BL420" s="36" t="str">
        <f t="shared" si="300"/>
        <v/>
      </c>
      <c r="BM420" s="36" t="str">
        <f t="shared" si="301"/>
        <v/>
      </c>
      <c r="BN420" s="38" t="e">
        <f t="shared" si="260"/>
        <v>#DIV/0!</v>
      </c>
      <c r="BO420" s="38" t="e">
        <f t="shared" si="261"/>
        <v>#DIV/0!</v>
      </c>
      <c r="BP420" s="39" t="str">
        <f t="shared" si="262"/>
        <v/>
      </c>
      <c r="BQ420" s="39" t="str">
        <f t="shared" si="263"/>
        <v/>
      </c>
      <c r="BR420" s="39" t="str">
        <f t="shared" si="264"/>
        <v/>
      </c>
      <c r="BS420" s="39" t="str">
        <f t="shared" si="265"/>
        <v/>
      </c>
      <c r="BT420" s="39" t="str">
        <f t="shared" si="266"/>
        <v/>
      </c>
      <c r="BU420" s="39" t="str">
        <f t="shared" si="267"/>
        <v/>
      </c>
      <c r="BV420" s="39" t="str">
        <f t="shared" si="268"/>
        <v/>
      </c>
      <c r="BW420" s="39" t="str">
        <f t="shared" si="269"/>
        <v/>
      </c>
      <c r="BX420" s="39" t="str">
        <f t="shared" si="270"/>
        <v/>
      </c>
      <c r="BY420" s="39" t="str">
        <f t="shared" si="271"/>
        <v/>
      </c>
      <c r="BZ420" s="39" t="str">
        <f t="shared" si="272"/>
        <v/>
      </c>
      <c r="CA420" s="39" t="str">
        <f t="shared" si="273"/>
        <v/>
      </c>
      <c r="CB420" s="39" t="str">
        <f t="shared" si="274"/>
        <v/>
      </c>
      <c r="CC420" s="39" t="str">
        <f t="shared" si="275"/>
        <v/>
      </c>
      <c r="CD420" s="39" t="str">
        <f t="shared" si="276"/>
        <v/>
      </c>
      <c r="CE420" s="39" t="str">
        <f t="shared" si="277"/>
        <v/>
      </c>
      <c r="CF420" s="39" t="str">
        <f t="shared" si="278"/>
        <v/>
      </c>
      <c r="CG420" s="39" t="str">
        <f t="shared" si="279"/>
        <v/>
      </c>
      <c r="CH420" s="39" t="str">
        <f t="shared" si="280"/>
        <v/>
      </c>
      <c r="CI420" s="39" t="str">
        <f t="shared" si="281"/>
        <v/>
      </c>
    </row>
    <row r="421" spans="1:87">
      <c r="A421" s="18"/>
      <c r="B421" s="15" t="str">
        <f>'Gene Table'!E420</f>
        <v>hsa-miR-1973</v>
      </c>
      <c r="C421" s="15" t="str">
        <f>'Gene Table'!B420</f>
        <v>B10</v>
      </c>
      <c r="D421" s="16" t="str">
        <f>IF(SUM('Test Sample Data'!D$3:D$98)&gt;10,IF(AND(ISNUMBER('Test Sample Data'!D420),'Test Sample Data'!D420&lt;$B$1,'Test Sample Data'!D420&gt;0),'Test Sample Data'!D420,$B$1),"")</f>
        <v/>
      </c>
      <c r="E421" s="17" t="str">
        <f>IF(SUM('Test Sample Data'!E$3:E$98)&gt;10,IF(AND(ISNUMBER('Test Sample Data'!E420),'Test Sample Data'!E420&lt;$B$1,'Test Sample Data'!E420&gt;0),'Test Sample Data'!E420,$B$1),"")</f>
        <v/>
      </c>
      <c r="F421" s="17" t="str">
        <f>IF(SUM('Test Sample Data'!F$3:F$98)&gt;10,IF(AND(ISNUMBER('Test Sample Data'!F420),'Test Sample Data'!F420&lt;$B$1,'Test Sample Data'!F420&gt;0),'Test Sample Data'!F420,$B$1),"")</f>
        <v/>
      </c>
      <c r="G421" s="17" t="str">
        <f>IF(SUM('Test Sample Data'!G$3:G$98)&gt;10,IF(AND(ISNUMBER('Test Sample Data'!G420),'Test Sample Data'!G420&lt;$B$1,'Test Sample Data'!G420&gt;0),'Test Sample Data'!G420,$B$1),"")</f>
        <v/>
      </c>
      <c r="H421" s="17" t="str">
        <f>IF(SUM('Test Sample Data'!H$3:H$98)&gt;10,IF(AND(ISNUMBER('Test Sample Data'!H420),'Test Sample Data'!H420&lt;$B$1,'Test Sample Data'!H420&gt;0),'Test Sample Data'!H420,$B$1),"")</f>
        <v/>
      </c>
      <c r="I421" s="17" t="str">
        <f>IF(SUM('Test Sample Data'!I$3:I$98)&gt;10,IF(AND(ISNUMBER('Test Sample Data'!I420),'Test Sample Data'!I420&lt;$B$1,'Test Sample Data'!I420&gt;0),'Test Sample Data'!I420,$B$1),"")</f>
        <v/>
      </c>
      <c r="J421" s="17" t="str">
        <f>IF(SUM('Test Sample Data'!J$3:J$98)&gt;10,IF(AND(ISNUMBER('Test Sample Data'!J420),'Test Sample Data'!J420&lt;$B$1,'Test Sample Data'!J420&gt;0),'Test Sample Data'!J420,$B$1),"")</f>
        <v/>
      </c>
      <c r="K421" s="17" t="str">
        <f>IF(SUM('Test Sample Data'!K$3:K$98)&gt;10,IF(AND(ISNUMBER('Test Sample Data'!K420),'Test Sample Data'!K420&lt;$B$1,'Test Sample Data'!K420&gt;0),'Test Sample Data'!K420,$B$1),"")</f>
        <v/>
      </c>
      <c r="L421" s="17" t="str">
        <f>IF(SUM('Test Sample Data'!L$3:L$98)&gt;10,IF(AND(ISNUMBER('Test Sample Data'!L420),'Test Sample Data'!L420&lt;$B$1,'Test Sample Data'!L420&gt;0),'Test Sample Data'!L420,$B$1),"")</f>
        <v/>
      </c>
      <c r="M421" s="17" t="str">
        <f>IF(SUM('Test Sample Data'!M$3:M$98)&gt;10,IF(AND(ISNUMBER('Test Sample Data'!M420),'Test Sample Data'!M420&lt;$B$1,'Test Sample Data'!M420&gt;0),'Test Sample Data'!M420,$B$1),"")</f>
        <v/>
      </c>
      <c r="N421" s="17" t="str">
        <f>'Gene Table'!E420</f>
        <v>hsa-miR-1973</v>
      </c>
      <c r="O421" s="17" t="str">
        <f>'Gene Table'!B420</f>
        <v>B10</v>
      </c>
      <c r="P421" s="17" t="str">
        <f>IF(SUM('Control Sample Data'!D$3:D$98)&gt;10,IF(AND(ISNUMBER('Control Sample Data'!D420),'Control Sample Data'!D420&lt;$B$1,'Control Sample Data'!D420&gt;0),'Control Sample Data'!D420,$B$1),"")</f>
        <v/>
      </c>
      <c r="Q421" s="17" t="str">
        <f>IF(SUM('Control Sample Data'!E$3:E$98)&gt;10,IF(AND(ISNUMBER('Control Sample Data'!E420),'Control Sample Data'!E420&lt;$B$1,'Control Sample Data'!E420&gt;0),'Control Sample Data'!E420,$B$1),"")</f>
        <v/>
      </c>
      <c r="R421" s="17" t="str">
        <f>IF(SUM('Control Sample Data'!F$3:F$98)&gt;10,IF(AND(ISNUMBER('Control Sample Data'!F420),'Control Sample Data'!F420&lt;$B$1,'Control Sample Data'!F420&gt;0),'Control Sample Data'!F420,$B$1),"")</f>
        <v/>
      </c>
      <c r="S421" s="17" t="str">
        <f>IF(SUM('Control Sample Data'!G$3:G$98)&gt;10,IF(AND(ISNUMBER('Control Sample Data'!G420),'Control Sample Data'!G420&lt;$B$1,'Control Sample Data'!G420&gt;0),'Control Sample Data'!G420,$B$1),"")</f>
        <v/>
      </c>
      <c r="T421" s="17" t="str">
        <f>IF(SUM('Control Sample Data'!H$3:H$98)&gt;10,IF(AND(ISNUMBER('Control Sample Data'!H420),'Control Sample Data'!H420&lt;$B$1,'Control Sample Data'!H420&gt;0),'Control Sample Data'!H420,$B$1),"")</f>
        <v/>
      </c>
      <c r="U421" s="17" t="str">
        <f>IF(SUM('Control Sample Data'!I$3:I$98)&gt;10,IF(AND(ISNUMBER('Control Sample Data'!I420),'Control Sample Data'!I420&lt;$B$1,'Control Sample Data'!I420&gt;0),'Control Sample Data'!I420,$B$1),"")</f>
        <v/>
      </c>
      <c r="V421" s="17" t="str">
        <f>IF(SUM('Control Sample Data'!J$3:J$98)&gt;10,IF(AND(ISNUMBER('Control Sample Data'!J420),'Control Sample Data'!J420&lt;$B$1,'Control Sample Data'!J420&gt;0),'Control Sample Data'!J420,$B$1),"")</f>
        <v/>
      </c>
      <c r="W421" s="17" t="str">
        <f>IF(SUM('Control Sample Data'!K$3:K$98)&gt;10,IF(AND(ISNUMBER('Control Sample Data'!K420),'Control Sample Data'!K420&lt;$B$1,'Control Sample Data'!K420&gt;0),'Control Sample Data'!K420,$B$1),"")</f>
        <v/>
      </c>
      <c r="X421" s="17" t="str">
        <f>IF(SUM('Control Sample Data'!L$3:L$98)&gt;10,IF(AND(ISNUMBER('Control Sample Data'!L420),'Control Sample Data'!L420&lt;$B$1,'Control Sample Data'!L420&gt;0),'Control Sample Data'!L420,$B$1),"")</f>
        <v/>
      </c>
      <c r="Y421" s="17" t="str">
        <f>IF(SUM('Control Sample Data'!M$3:M$98)&gt;10,IF(AND(ISNUMBER('Control Sample Data'!M420),'Control Sample Data'!M420&lt;$B$1,'Control Sample Data'!M420&gt;0),'Control Sample Data'!M420,$B$1),"")</f>
        <v/>
      </c>
      <c r="AT421" s="36" t="str">
        <f t="shared" si="282"/>
        <v/>
      </c>
      <c r="AU421" s="36" t="str">
        <f t="shared" si="283"/>
        <v/>
      </c>
      <c r="AV421" s="36" t="str">
        <f t="shared" si="284"/>
        <v/>
      </c>
      <c r="AW421" s="36" t="str">
        <f t="shared" si="285"/>
        <v/>
      </c>
      <c r="AX421" s="36" t="str">
        <f t="shared" si="286"/>
        <v/>
      </c>
      <c r="AY421" s="36" t="str">
        <f t="shared" si="287"/>
        <v/>
      </c>
      <c r="AZ421" s="36" t="str">
        <f t="shared" si="288"/>
        <v/>
      </c>
      <c r="BA421" s="36" t="str">
        <f t="shared" si="289"/>
        <v/>
      </c>
      <c r="BB421" s="36" t="str">
        <f t="shared" si="290"/>
        <v/>
      </c>
      <c r="BC421" s="36" t="str">
        <f t="shared" si="291"/>
        <v/>
      </c>
      <c r="BD421" s="36" t="str">
        <f t="shared" si="292"/>
        <v/>
      </c>
      <c r="BE421" s="36" t="str">
        <f t="shared" si="293"/>
        <v/>
      </c>
      <c r="BF421" s="36" t="str">
        <f t="shared" si="294"/>
        <v/>
      </c>
      <c r="BG421" s="36" t="str">
        <f t="shared" si="295"/>
        <v/>
      </c>
      <c r="BH421" s="36" t="str">
        <f t="shared" si="296"/>
        <v/>
      </c>
      <c r="BI421" s="36" t="str">
        <f t="shared" si="297"/>
        <v/>
      </c>
      <c r="BJ421" s="36" t="str">
        <f t="shared" si="298"/>
        <v/>
      </c>
      <c r="BK421" s="36" t="str">
        <f t="shared" si="299"/>
        <v/>
      </c>
      <c r="BL421" s="36" t="str">
        <f t="shared" si="300"/>
        <v/>
      </c>
      <c r="BM421" s="36" t="str">
        <f t="shared" si="301"/>
        <v/>
      </c>
      <c r="BN421" s="38" t="e">
        <f t="shared" si="260"/>
        <v>#DIV/0!</v>
      </c>
      <c r="BO421" s="38" t="e">
        <f t="shared" si="261"/>
        <v>#DIV/0!</v>
      </c>
      <c r="BP421" s="39" t="str">
        <f t="shared" si="262"/>
        <v/>
      </c>
      <c r="BQ421" s="39" t="str">
        <f t="shared" si="263"/>
        <v/>
      </c>
      <c r="BR421" s="39" t="str">
        <f t="shared" si="264"/>
        <v/>
      </c>
      <c r="BS421" s="39" t="str">
        <f t="shared" si="265"/>
        <v/>
      </c>
      <c r="BT421" s="39" t="str">
        <f t="shared" si="266"/>
        <v/>
      </c>
      <c r="BU421" s="39" t="str">
        <f t="shared" si="267"/>
        <v/>
      </c>
      <c r="BV421" s="39" t="str">
        <f t="shared" si="268"/>
        <v/>
      </c>
      <c r="BW421" s="39" t="str">
        <f t="shared" si="269"/>
        <v/>
      </c>
      <c r="BX421" s="39" t="str">
        <f t="shared" si="270"/>
        <v/>
      </c>
      <c r="BY421" s="39" t="str">
        <f t="shared" si="271"/>
        <v/>
      </c>
      <c r="BZ421" s="39" t="str">
        <f t="shared" si="272"/>
        <v/>
      </c>
      <c r="CA421" s="39" t="str">
        <f t="shared" si="273"/>
        <v/>
      </c>
      <c r="CB421" s="39" t="str">
        <f t="shared" si="274"/>
        <v/>
      </c>
      <c r="CC421" s="39" t="str">
        <f t="shared" si="275"/>
        <v/>
      </c>
      <c r="CD421" s="39" t="str">
        <f t="shared" si="276"/>
        <v/>
      </c>
      <c r="CE421" s="39" t="str">
        <f t="shared" si="277"/>
        <v/>
      </c>
      <c r="CF421" s="39" t="str">
        <f t="shared" si="278"/>
        <v/>
      </c>
      <c r="CG421" s="39" t="str">
        <f t="shared" si="279"/>
        <v/>
      </c>
      <c r="CH421" s="39" t="str">
        <f t="shared" si="280"/>
        <v/>
      </c>
      <c r="CI421" s="39" t="str">
        <f t="shared" si="281"/>
        <v/>
      </c>
    </row>
    <row r="422" spans="1:87">
      <c r="A422" s="18"/>
      <c r="B422" s="15" t="str">
        <f>'Gene Table'!E421</f>
        <v>hsa-miR-520h</v>
      </c>
      <c r="C422" s="15" t="str">
        <f>'Gene Table'!B421</f>
        <v>B11</v>
      </c>
      <c r="D422" s="16" t="str">
        <f>IF(SUM('Test Sample Data'!D$3:D$98)&gt;10,IF(AND(ISNUMBER('Test Sample Data'!D421),'Test Sample Data'!D421&lt;$B$1,'Test Sample Data'!D421&gt;0),'Test Sample Data'!D421,$B$1),"")</f>
        <v/>
      </c>
      <c r="E422" s="17" t="str">
        <f>IF(SUM('Test Sample Data'!E$3:E$98)&gt;10,IF(AND(ISNUMBER('Test Sample Data'!E421),'Test Sample Data'!E421&lt;$B$1,'Test Sample Data'!E421&gt;0),'Test Sample Data'!E421,$B$1),"")</f>
        <v/>
      </c>
      <c r="F422" s="17" t="str">
        <f>IF(SUM('Test Sample Data'!F$3:F$98)&gt;10,IF(AND(ISNUMBER('Test Sample Data'!F421),'Test Sample Data'!F421&lt;$B$1,'Test Sample Data'!F421&gt;0),'Test Sample Data'!F421,$B$1),"")</f>
        <v/>
      </c>
      <c r="G422" s="17" t="str">
        <f>IF(SUM('Test Sample Data'!G$3:G$98)&gt;10,IF(AND(ISNUMBER('Test Sample Data'!G421),'Test Sample Data'!G421&lt;$B$1,'Test Sample Data'!G421&gt;0),'Test Sample Data'!G421,$B$1),"")</f>
        <v/>
      </c>
      <c r="H422" s="17" t="str">
        <f>IF(SUM('Test Sample Data'!H$3:H$98)&gt;10,IF(AND(ISNUMBER('Test Sample Data'!H421),'Test Sample Data'!H421&lt;$B$1,'Test Sample Data'!H421&gt;0),'Test Sample Data'!H421,$B$1),"")</f>
        <v/>
      </c>
      <c r="I422" s="17" t="str">
        <f>IF(SUM('Test Sample Data'!I$3:I$98)&gt;10,IF(AND(ISNUMBER('Test Sample Data'!I421),'Test Sample Data'!I421&lt;$B$1,'Test Sample Data'!I421&gt;0),'Test Sample Data'!I421,$B$1),"")</f>
        <v/>
      </c>
      <c r="J422" s="17" t="str">
        <f>IF(SUM('Test Sample Data'!J$3:J$98)&gt;10,IF(AND(ISNUMBER('Test Sample Data'!J421),'Test Sample Data'!J421&lt;$B$1,'Test Sample Data'!J421&gt;0),'Test Sample Data'!J421,$B$1),"")</f>
        <v/>
      </c>
      <c r="K422" s="17" t="str">
        <f>IF(SUM('Test Sample Data'!K$3:K$98)&gt;10,IF(AND(ISNUMBER('Test Sample Data'!K421),'Test Sample Data'!K421&lt;$B$1,'Test Sample Data'!K421&gt;0),'Test Sample Data'!K421,$B$1),"")</f>
        <v/>
      </c>
      <c r="L422" s="17" t="str">
        <f>IF(SUM('Test Sample Data'!L$3:L$98)&gt;10,IF(AND(ISNUMBER('Test Sample Data'!L421),'Test Sample Data'!L421&lt;$B$1,'Test Sample Data'!L421&gt;0),'Test Sample Data'!L421,$B$1),"")</f>
        <v/>
      </c>
      <c r="M422" s="17" t="str">
        <f>IF(SUM('Test Sample Data'!M$3:M$98)&gt;10,IF(AND(ISNUMBER('Test Sample Data'!M421),'Test Sample Data'!M421&lt;$B$1,'Test Sample Data'!M421&gt;0),'Test Sample Data'!M421,$B$1),"")</f>
        <v/>
      </c>
      <c r="N422" s="17" t="str">
        <f>'Gene Table'!E421</f>
        <v>hsa-miR-520h</v>
      </c>
      <c r="O422" s="17" t="str">
        <f>'Gene Table'!B421</f>
        <v>B11</v>
      </c>
      <c r="P422" s="17" t="str">
        <f>IF(SUM('Control Sample Data'!D$3:D$98)&gt;10,IF(AND(ISNUMBER('Control Sample Data'!D421),'Control Sample Data'!D421&lt;$B$1,'Control Sample Data'!D421&gt;0),'Control Sample Data'!D421,$B$1),"")</f>
        <v/>
      </c>
      <c r="Q422" s="17" t="str">
        <f>IF(SUM('Control Sample Data'!E$3:E$98)&gt;10,IF(AND(ISNUMBER('Control Sample Data'!E421),'Control Sample Data'!E421&lt;$B$1,'Control Sample Data'!E421&gt;0),'Control Sample Data'!E421,$B$1),"")</f>
        <v/>
      </c>
      <c r="R422" s="17" t="str">
        <f>IF(SUM('Control Sample Data'!F$3:F$98)&gt;10,IF(AND(ISNUMBER('Control Sample Data'!F421),'Control Sample Data'!F421&lt;$B$1,'Control Sample Data'!F421&gt;0),'Control Sample Data'!F421,$B$1),"")</f>
        <v/>
      </c>
      <c r="S422" s="17" t="str">
        <f>IF(SUM('Control Sample Data'!G$3:G$98)&gt;10,IF(AND(ISNUMBER('Control Sample Data'!G421),'Control Sample Data'!G421&lt;$B$1,'Control Sample Data'!G421&gt;0),'Control Sample Data'!G421,$B$1),"")</f>
        <v/>
      </c>
      <c r="T422" s="17" t="str">
        <f>IF(SUM('Control Sample Data'!H$3:H$98)&gt;10,IF(AND(ISNUMBER('Control Sample Data'!H421),'Control Sample Data'!H421&lt;$B$1,'Control Sample Data'!H421&gt;0),'Control Sample Data'!H421,$B$1),"")</f>
        <v/>
      </c>
      <c r="U422" s="17" t="str">
        <f>IF(SUM('Control Sample Data'!I$3:I$98)&gt;10,IF(AND(ISNUMBER('Control Sample Data'!I421),'Control Sample Data'!I421&lt;$B$1,'Control Sample Data'!I421&gt;0),'Control Sample Data'!I421,$B$1),"")</f>
        <v/>
      </c>
      <c r="V422" s="17" t="str">
        <f>IF(SUM('Control Sample Data'!J$3:J$98)&gt;10,IF(AND(ISNUMBER('Control Sample Data'!J421),'Control Sample Data'!J421&lt;$B$1,'Control Sample Data'!J421&gt;0),'Control Sample Data'!J421,$B$1),"")</f>
        <v/>
      </c>
      <c r="W422" s="17" t="str">
        <f>IF(SUM('Control Sample Data'!K$3:K$98)&gt;10,IF(AND(ISNUMBER('Control Sample Data'!K421),'Control Sample Data'!K421&lt;$B$1,'Control Sample Data'!K421&gt;0),'Control Sample Data'!K421,$B$1),"")</f>
        <v/>
      </c>
      <c r="X422" s="17" t="str">
        <f>IF(SUM('Control Sample Data'!L$3:L$98)&gt;10,IF(AND(ISNUMBER('Control Sample Data'!L421),'Control Sample Data'!L421&lt;$B$1,'Control Sample Data'!L421&gt;0),'Control Sample Data'!L421,$B$1),"")</f>
        <v/>
      </c>
      <c r="Y422" s="17" t="str">
        <f>IF(SUM('Control Sample Data'!M$3:M$98)&gt;10,IF(AND(ISNUMBER('Control Sample Data'!M421),'Control Sample Data'!M421&lt;$B$1,'Control Sample Data'!M421&gt;0),'Control Sample Data'!M421,$B$1),"")</f>
        <v/>
      </c>
      <c r="AT422" s="36" t="str">
        <f t="shared" si="282"/>
        <v/>
      </c>
      <c r="AU422" s="36" t="str">
        <f t="shared" si="283"/>
        <v/>
      </c>
      <c r="AV422" s="36" t="str">
        <f t="shared" si="284"/>
        <v/>
      </c>
      <c r="AW422" s="36" t="str">
        <f t="shared" si="285"/>
        <v/>
      </c>
      <c r="AX422" s="36" t="str">
        <f t="shared" si="286"/>
        <v/>
      </c>
      <c r="AY422" s="36" t="str">
        <f t="shared" si="287"/>
        <v/>
      </c>
      <c r="AZ422" s="36" t="str">
        <f t="shared" si="288"/>
        <v/>
      </c>
      <c r="BA422" s="36" t="str">
        <f t="shared" si="289"/>
        <v/>
      </c>
      <c r="BB422" s="36" t="str">
        <f t="shared" si="290"/>
        <v/>
      </c>
      <c r="BC422" s="36" t="str">
        <f t="shared" si="291"/>
        <v/>
      </c>
      <c r="BD422" s="36" t="str">
        <f t="shared" si="292"/>
        <v/>
      </c>
      <c r="BE422" s="36" t="str">
        <f t="shared" si="293"/>
        <v/>
      </c>
      <c r="BF422" s="36" t="str">
        <f t="shared" si="294"/>
        <v/>
      </c>
      <c r="BG422" s="36" t="str">
        <f t="shared" si="295"/>
        <v/>
      </c>
      <c r="BH422" s="36" t="str">
        <f t="shared" si="296"/>
        <v/>
      </c>
      <c r="BI422" s="36" t="str">
        <f t="shared" si="297"/>
        <v/>
      </c>
      <c r="BJ422" s="36" t="str">
        <f t="shared" si="298"/>
        <v/>
      </c>
      <c r="BK422" s="36" t="str">
        <f t="shared" si="299"/>
        <v/>
      </c>
      <c r="BL422" s="36" t="str">
        <f t="shared" si="300"/>
        <v/>
      </c>
      <c r="BM422" s="36" t="str">
        <f t="shared" si="301"/>
        <v/>
      </c>
      <c r="BN422" s="38" t="e">
        <f t="shared" si="260"/>
        <v>#DIV/0!</v>
      </c>
      <c r="BO422" s="38" t="e">
        <f t="shared" si="261"/>
        <v>#DIV/0!</v>
      </c>
      <c r="BP422" s="39" t="str">
        <f t="shared" si="262"/>
        <v/>
      </c>
      <c r="BQ422" s="39" t="str">
        <f t="shared" si="263"/>
        <v/>
      </c>
      <c r="BR422" s="39" t="str">
        <f t="shared" si="264"/>
        <v/>
      </c>
      <c r="BS422" s="39" t="str">
        <f t="shared" si="265"/>
        <v/>
      </c>
      <c r="BT422" s="39" t="str">
        <f t="shared" si="266"/>
        <v/>
      </c>
      <c r="BU422" s="39" t="str">
        <f t="shared" si="267"/>
        <v/>
      </c>
      <c r="BV422" s="39" t="str">
        <f t="shared" si="268"/>
        <v/>
      </c>
      <c r="BW422" s="39" t="str">
        <f t="shared" si="269"/>
        <v/>
      </c>
      <c r="BX422" s="39" t="str">
        <f t="shared" si="270"/>
        <v/>
      </c>
      <c r="BY422" s="39" t="str">
        <f t="shared" si="271"/>
        <v/>
      </c>
      <c r="BZ422" s="39" t="str">
        <f t="shared" si="272"/>
        <v/>
      </c>
      <c r="CA422" s="39" t="str">
        <f t="shared" si="273"/>
        <v/>
      </c>
      <c r="CB422" s="39" t="str">
        <f t="shared" si="274"/>
        <v/>
      </c>
      <c r="CC422" s="39" t="str">
        <f t="shared" si="275"/>
        <v/>
      </c>
      <c r="CD422" s="39" t="str">
        <f t="shared" si="276"/>
        <v/>
      </c>
      <c r="CE422" s="39" t="str">
        <f t="shared" si="277"/>
        <v/>
      </c>
      <c r="CF422" s="39" t="str">
        <f t="shared" si="278"/>
        <v/>
      </c>
      <c r="CG422" s="39" t="str">
        <f t="shared" si="279"/>
        <v/>
      </c>
      <c r="CH422" s="39" t="str">
        <f t="shared" si="280"/>
        <v/>
      </c>
      <c r="CI422" s="39" t="str">
        <f t="shared" si="281"/>
        <v/>
      </c>
    </row>
    <row r="423" spans="1:87">
      <c r="A423" s="18"/>
      <c r="B423" s="15" t="str">
        <f>'Gene Table'!E422</f>
        <v>hsa-miR-2115-5p</v>
      </c>
      <c r="C423" s="15" t="str">
        <f>'Gene Table'!B422</f>
        <v>B12</v>
      </c>
      <c r="D423" s="16" t="str">
        <f>IF(SUM('Test Sample Data'!D$3:D$98)&gt;10,IF(AND(ISNUMBER('Test Sample Data'!D422),'Test Sample Data'!D422&lt;$B$1,'Test Sample Data'!D422&gt;0),'Test Sample Data'!D422,$B$1),"")</f>
        <v/>
      </c>
      <c r="E423" s="17" t="str">
        <f>IF(SUM('Test Sample Data'!E$3:E$98)&gt;10,IF(AND(ISNUMBER('Test Sample Data'!E422),'Test Sample Data'!E422&lt;$B$1,'Test Sample Data'!E422&gt;0),'Test Sample Data'!E422,$B$1),"")</f>
        <v/>
      </c>
      <c r="F423" s="17" t="str">
        <f>IF(SUM('Test Sample Data'!F$3:F$98)&gt;10,IF(AND(ISNUMBER('Test Sample Data'!F422),'Test Sample Data'!F422&lt;$B$1,'Test Sample Data'!F422&gt;0),'Test Sample Data'!F422,$B$1),"")</f>
        <v/>
      </c>
      <c r="G423" s="17" t="str">
        <f>IF(SUM('Test Sample Data'!G$3:G$98)&gt;10,IF(AND(ISNUMBER('Test Sample Data'!G422),'Test Sample Data'!G422&lt;$B$1,'Test Sample Data'!G422&gt;0),'Test Sample Data'!G422,$B$1),"")</f>
        <v/>
      </c>
      <c r="H423" s="17" t="str">
        <f>IF(SUM('Test Sample Data'!H$3:H$98)&gt;10,IF(AND(ISNUMBER('Test Sample Data'!H422),'Test Sample Data'!H422&lt;$B$1,'Test Sample Data'!H422&gt;0),'Test Sample Data'!H422,$B$1),"")</f>
        <v/>
      </c>
      <c r="I423" s="17" t="str">
        <f>IF(SUM('Test Sample Data'!I$3:I$98)&gt;10,IF(AND(ISNUMBER('Test Sample Data'!I422),'Test Sample Data'!I422&lt;$B$1,'Test Sample Data'!I422&gt;0),'Test Sample Data'!I422,$B$1),"")</f>
        <v/>
      </c>
      <c r="J423" s="17" t="str">
        <f>IF(SUM('Test Sample Data'!J$3:J$98)&gt;10,IF(AND(ISNUMBER('Test Sample Data'!J422),'Test Sample Data'!J422&lt;$B$1,'Test Sample Data'!J422&gt;0),'Test Sample Data'!J422,$B$1),"")</f>
        <v/>
      </c>
      <c r="K423" s="17" t="str">
        <f>IF(SUM('Test Sample Data'!K$3:K$98)&gt;10,IF(AND(ISNUMBER('Test Sample Data'!K422),'Test Sample Data'!K422&lt;$B$1,'Test Sample Data'!K422&gt;0),'Test Sample Data'!K422,$B$1),"")</f>
        <v/>
      </c>
      <c r="L423" s="17" t="str">
        <f>IF(SUM('Test Sample Data'!L$3:L$98)&gt;10,IF(AND(ISNUMBER('Test Sample Data'!L422),'Test Sample Data'!L422&lt;$B$1,'Test Sample Data'!L422&gt;0),'Test Sample Data'!L422,$B$1),"")</f>
        <v/>
      </c>
      <c r="M423" s="17" t="str">
        <f>IF(SUM('Test Sample Data'!M$3:M$98)&gt;10,IF(AND(ISNUMBER('Test Sample Data'!M422),'Test Sample Data'!M422&lt;$B$1,'Test Sample Data'!M422&gt;0),'Test Sample Data'!M422,$B$1),"")</f>
        <v/>
      </c>
      <c r="N423" s="17" t="str">
        <f>'Gene Table'!E422</f>
        <v>hsa-miR-2115-5p</v>
      </c>
      <c r="O423" s="17" t="str">
        <f>'Gene Table'!B422</f>
        <v>B12</v>
      </c>
      <c r="P423" s="17" t="str">
        <f>IF(SUM('Control Sample Data'!D$3:D$98)&gt;10,IF(AND(ISNUMBER('Control Sample Data'!D422),'Control Sample Data'!D422&lt;$B$1,'Control Sample Data'!D422&gt;0),'Control Sample Data'!D422,$B$1),"")</f>
        <v/>
      </c>
      <c r="Q423" s="17" t="str">
        <f>IF(SUM('Control Sample Data'!E$3:E$98)&gt;10,IF(AND(ISNUMBER('Control Sample Data'!E422),'Control Sample Data'!E422&lt;$B$1,'Control Sample Data'!E422&gt;0),'Control Sample Data'!E422,$B$1),"")</f>
        <v/>
      </c>
      <c r="R423" s="17" t="str">
        <f>IF(SUM('Control Sample Data'!F$3:F$98)&gt;10,IF(AND(ISNUMBER('Control Sample Data'!F422),'Control Sample Data'!F422&lt;$B$1,'Control Sample Data'!F422&gt;0),'Control Sample Data'!F422,$B$1),"")</f>
        <v/>
      </c>
      <c r="S423" s="17" t="str">
        <f>IF(SUM('Control Sample Data'!G$3:G$98)&gt;10,IF(AND(ISNUMBER('Control Sample Data'!G422),'Control Sample Data'!G422&lt;$B$1,'Control Sample Data'!G422&gt;0),'Control Sample Data'!G422,$B$1),"")</f>
        <v/>
      </c>
      <c r="T423" s="17" t="str">
        <f>IF(SUM('Control Sample Data'!H$3:H$98)&gt;10,IF(AND(ISNUMBER('Control Sample Data'!H422),'Control Sample Data'!H422&lt;$B$1,'Control Sample Data'!H422&gt;0),'Control Sample Data'!H422,$B$1),"")</f>
        <v/>
      </c>
      <c r="U423" s="17" t="str">
        <f>IF(SUM('Control Sample Data'!I$3:I$98)&gt;10,IF(AND(ISNUMBER('Control Sample Data'!I422),'Control Sample Data'!I422&lt;$B$1,'Control Sample Data'!I422&gt;0),'Control Sample Data'!I422,$B$1),"")</f>
        <v/>
      </c>
      <c r="V423" s="17" t="str">
        <f>IF(SUM('Control Sample Data'!J$3:J$98)&gt;10,IF(AND(ISNUMBER('Control Sample Data'!J422),'Control Sample Data'!J422&lt;$B$1,'Control Sample Data'!J422&gt;0),'Control Sample Data'!J422,$B$1),"")</f>
        <v/>
      </c>
      <c r="W423" s="17" t="str">
        <f>IF(SUM('Control Sample Data'!K$3:K$98)&gt;10,IF(AND(ISNUMBER('Control Sample Data'!K422),'Control Sample Data'!K422&lt;$B$1,'Control Sample Data'!K422&gt;0),'Control Sample Data'!K422,$B$1),"")</f>
        <v/>
      </c>
      <c r="X423" s="17" t="str">
        <f>IF(SUM('Control Sample Data'!L$3:L$98)&gt;10,IF(AND(ISNUMBER('Control Sample Data'!L422),'Control Sample Data'!L422&lt;$B$1,'Control Sample Data'!L422&gt;0),'Control Sample Data'!L422,$B$1),"")</f>
        <v/>
      </c>
      <c r="Y423" s="17" t="str">
        <f>IF(SUM('Control Sample Data'!M$3:M$98)&gt;10,IF(AND(ISNUMBER('Control Sample Data'!M422),'Control Sample Data'!M422&lt;$B$1,'Control Sample Data'!M422&gt;0),'Control Sample Data'!M422,$B$1),"")</f>
        <v/>
      </c>
      <c r="AT423" s="36" t="str">
        <f t="shared" si="282"/>
        <v/>
      </c>
      <c r="AU423" s="36" t="str">
        <f t="shared" si="283"/>
        <v/>
      </c>
      <c r="AV423" s="36" t="str">
        <f t="shared" si="284"/>
        <v/>
      </c>
      <c r="AW423" s="36" t="str">
        <f t="shared" si="285"/>
        <v/>
      </c>
      <c r="AX423" s="36" t="str">
        <f t="shared" si="286"/>
        <v/>
      </c>
      <c r="AY423" s="36" t="str">
        <f t="shared" si="287"/>
        <v/>
      </c>
      <c r="AZ423" s="36" t="str">
        <f t="shared" si="288"/>
        <v/>
      </c>
      <c r="BA423" s="36" t="str">
        <f t="shared" si="289"/>
        <v/>
      </c>
      <c r="BB423" s="36" t="str">
        <f t="shared" si="290"/>
        <v/>
      </c>
      <c r="BC423" s="36" t="str">
        <f t="shared" si="291"/>
        <v/>
      </c>
      <c r="BD423" s="36" t="str">
        <f t="shared" si="292"/>
        <v/>
      </c>
      <c r="BE423" s="36" t="str">
        <f t="shared" si="293"/>
        <v/>
      </c>
      <c r="BF423" s="36" t="str">
        <f t="shared" si="294"/>
        <v/>
      </c>
      <c r="BG423" s="36" t="str">
        <f t="shared" si="295"/>
        <v/>
      </c>
      <c r="BH423" s="36" t="str">
        <f t="shared" si="296"/>
        <v/>
      </c>
      <c r="BI423" s="36" t="str">
        <f t="shared" si="297"/>
        <v/>
      </c>
      <c r="BJ423" s="36" t="str">
        <f t="shared" si="298"/>
        <v/>
      </c>
      <c r="BK423" s="36" t="str">
        <f t="shared" si="299"/>
        <v/>
      </c>
      <c r="BL423" s="36" t="str">
        <f t="shared" si="300"/>
        <v/>
      </c>
      <c r="BM423" s="36" t="str">
        <f t="shared" si="301"/>
        <v/>
      </c>
      <c r="BN423" s="38" t="e">
        <f t="shared" si="260"/>
        <v>#DIV/0!</v>
      </c>
      <c r="BO423" s="38" t="e">
        <f t="shared" si="261"/>
        <v>#DIV/0!</v>
      </c>
      <c r="BP423" s="39" t="str">
        <f t="shared" si="262"/>
        <v/>
      </c>
      <c r="BQ423" s="39" t="str">
        <f t="shared" si="263"/>
        <v/>
      </c>
      <c r="BR423" s="39" t="str">
        <f t="shared" si="264"/>
        <v/>
      </c>
      <c r="BS423" s="39" t="str">
        <f t="shared" si="265"/>
        <v/>
      </c>
      <c r="BT423" s="39" t="str">
        <f t="shared" si="266"/>
        <v/>
      </c>
      <c r="BU423" s="39" t="str">
        <f t="shared" si="267"/>
        <v/>
      </c>
      <c r="BV423" s="39" t="str">
        <f t="shared" si="268"/>
        <v/>
      </c>
      <c r="BW423" s="39" t="str">
        <f t="shared" si="269"/>
        <v/>
      </c>
      <c r="BX423" s="39" t="str">
        <f t="shared" si="270"/>
        <v/>
      </c>
      <c r="BY423" s="39" t="str">
        <f t="shared" si="271"/>
        <v/>
      </c>
      <c r="BZ423" s="39" t="str">
        <f t="shared" si="272"/>
        <v/>
      </c>
      <c r="CA423" s="39" t="str">
        <f t="shared" si="273"/>
        <v/>
      </c>
      <c r="CB423" s="39" t="str">
        <f t="shared" si="274"/>
        <v/>
      </c>
      <c r="CC423" s="39" t="str">
        <f t="shared" si="275"/>
        <v/>
      </c>
      <c r="CD423" s="39" t="str">
        <f t="shared" si="276"/>
        <v/>
      </c>
      <c r="CE423" s="39" t="str">
        <f t="shared" si="277"/>
        <v/>
      </c>
      <c r="CF423" s="39" t="str">
        <f t="shared" si="278"/>
        <v/>
      </c>
      <c r="CG423" s="39" t="str">
        <f t="shared" si="279"/>
        <v/>
      </c>
      <c r="CH423" s="39" t="str">
        <f t="shared" si="280"/>
        <v/>
      </c>
      <c r="CI423" s="39" t="str">
        <f t="shared" si="281"/>
        <v/>
      </c>
    </row>
    <row r="424" spans="1:87">
      <c r="A424" s="18"/>
      <c r="B424" s="15" t="str">
        <f>'Gene Table'!E423</f>
        <v>hsa-miR-519b-3p</v>
      </c>
      <c r="C424" s="15" t="str">
        <f>'Gene Table'!B423</f>
        <v>B13</v>
      </c>
      <c r="D424" s="16" t="str">
        <f>IF(SUM('Test Sample Data'!D$3:D$98)&gt;10,IF(AND(ISNUMBER('Test Sample Data'!D423),'Test Sample Data'!D423&lt;$B$1,'Test Sample Data'!D423&gt;0),'Test Sample Data'!D423,$B$1),"")</f>
        <v/>
      </c>
      <c r="E424" s="17" t="str">
        <f>IF(SUM('Test Sample Data'!E$3:E$98)&gt;10,IF(AND(ISNUMBER('Test Sample Data'!E423),'Test Sample Data'!E423&lt;$B$1,'Test Sample Data'!E423&gt;0),'Test Sample Data'!E423,$B$1),"")</f>
        <v/>
      </c>
      <c r="F424" s="17" t="str">
        <f>IF(SUM('Test Sample Data'!F$3:F$98)&gt;10,IF(AND(ISNUMBER('Test Sample Data'!F423),'Test Sample Data'!F423&lt;$B$1,'Test Sample Data'!F423&gt;0),'Test Sample Data'!F423,$B$1),"")</f>
        <v/>
      </c>
      <c r="G424" s="17" t="str">
        <f>IF(SUM('Test Sample Data'!G$3:G$98)&gt;10,IF(AND(ISNUMBER('Test Sample Data'!G423),'Test Sample Data'!G423&lt;$B$1,'Test Sample Data'!G423&gt;0),'Test Sample Data'!G423,$B$1),"")</f>
        <v/>
      </c>
      <c r="H424" s="17" t="str">
        <f>IF(SUM('Test Sample Data'!H$3:H$98)&gt;10,IF(AND(ISNUMBER('Test Sample Data'!H423),'Test Sample Data'!H423&lt;$B$1,'Test Sample Data'!H423&gt;0),'Test Sample Data'!H423,$B$1),"")</f>
        <v/>
      </c>
      <c r="I424" s="17" t="str">
        <f>IF(SUM('Test Sample Data'!I$3:I$98)&gt;10,IF(AND(ISNUMBER('Test Sample Data'!I423),'Test Sample Data'!I423&lt;$B$1,'Test Sample Data'!I423&gt;0),'Test Sample Data'!I423,$B$1),"")</f>
        <v/>
      </c>
      <c r="J424" s="17" t="str">
        <f>IF(SUM('Test Sample Data'!J$3:J$98)&gt;10,IF(AND(ISNUMBER('Test Sample Data'!J423),'Test Sample Data'!J423&lt;$B$1,'Test Sample Data'!J423&gt;0),'Test Sample Data'!J423,$B$1),"")</f>
        <v/>
      </c>
      <c r="K424" s="17" t="str">
        <f>IF(SUM('Test Sample Data'!K$3:K$98)&gt;10,IF(AND(ISNUMBER('Test Sample Data'!K423),'Test Sample Data'!K423&lt;$B$1,'Test Sample Data'!K423&gt;0),'Test Sample Data'!K423,$B$1),"")</f>
        <v/>
      </c>
      <c r="L424" s="17" t="str">
        <f>IF(SUM('Test Sample Data'!L$3:L$98)&gt;10,IF(AND(ISNUMBER('Test Sample Data'!L423),'Test Sample Data'!L423&lt;$B$1,'Test Sample Data'!L423&gt;0),'Test Sample Data'!L423,$B$1),"")</f>
        <v/>
      </c>
      <c r="M424" s="17" t="str">
        <f>IF(SUM('Test Sample Data'!M$3:M$98)&gt;10,IF(AND(ISNUMBER('Test Sample Data'!M423),'Test Sample Data'!M423&lt;$B$1,'Test Sample Data'!M423&gt;0),'Test Sample Data'!M423,$B$1),"")</f>
        <v/>
      </c>
      <c r="N424" s="17" t="str">
        <f>'Gene Table'!E423</f>
        <v>hsa-miR-519b-3p</v>
      </c>
      <c r="O424" s="17" t="str">
        <f>'Gene Table'!B423</f>
        <v>B13</v>
      </c>
      <c r="P424" s="17" t="str">
        <f>IF(SUM('Control Sample Data'!D$3:D$98)&gt;10,IF(AND(ISNUMBER('Control Sample Data'!D423),'Control Sample Data'!D423&lt;$B$1,'Control Sample Data'!D423&gt;0),'Control Sample Data'!D423,$B$1),"")</f>
        <v/>
      </c>
      <c r="Q424" s="17" t="str">
        <f>IF(SUM('Control Sample Data'!E$3:E$98)&gt;10,IF(AND(ISNUMBER('Control Sample Data'!E423),'Control Sample Data'!E423&lt;$B$1,'Control Sample Data'!E423&gt;0),'Control Sample Data'!E423,$B$1),"")</f>
        <v/>
      </c>
      <c r="R424" s="17" t="str">
        <f>IF(SUM('Control Sample Data'!F$3:F$98)&gt;10,IF(AND(ISNUMBER('Control Sample Data'!F423),'Control Sample Data'!F423&lt;$B$1,'Control Sample Data'!F423&gt;0),'Control Sample Data'!F423,$B$1),"")</f>
        <v/>
      </c>
      <c r="S424" s="17" t="str">
        <f>IF(SUM('Control Sample Data'!G$3:G$98)&gt;10,IF(AND(ISNUMBER('Control Sample Data'!G423),'Control Sample Data'!G423&lt;$B$1,'Control Sample Data'!G423&gt;0),'Control Sample Data'!G423,$B$1),"")</f>
        <v/>
      </c>
      <c r="T424" s="17" t="str">
        <f>IF(SUM('Control Sample Data'!H$3:H$98)&gt;10,IF(AND(ISNUMBER('Control Sample Data'!H423),'Control Sample Data'!H423&lt;$B$1,'Control Sample Data'!H423&gt;0),'Control Sample Data'!H423,$B$1),"")</f>
        <v/>
      </c>
      <c r="U424" s="17" t="str">
        <f>IF(SUM('Control Sample Data'!I$3:I$98)&gt;10,IF(AND(ISNUMBER('Control Sample Data'!I423),'Control Sample Data'!I423&lt;$B$1,'Control Sample Data'!I423&gt;0),'Control Sample Data'!I423,$B$1),"")</f>
        <v/>
      </c>
      <c r="V424" s="17" t="str">
        <f>IF(SUM('Control Sample Data'!J$3:J$98)&gt;10,IF(AND(ISNUMBER('Control Sample Data'!J423),'Control Sample Data'!J423&lt;$B$1,'Control Sample Data'!J423&gt;0),'Control Sample Data'!J423,$B$1),"")</f>
        <v/>
      </c>
      <c r="W424" s="17" t="str">
        <f>IF(SUM('Control Sample Data'!K$3:K$98)&gt;10,IF(AND(ISNUMBER('Control Sample Data'!K423),'Control Sample Data'!K423&lt;$B$1,'Control Sample Data'!K423&gt;0),'Control Sample Data'!K423,$B$1),"")</f>
        <v/>
      </c>
      <c r="X424" s="17" t="str">
        <f>IF(SUM('Control Sample Data'!L$3:L$98)&gt;10,IF(AND(ISNUMBER('Control Sample Data'!L423),'Control Sample Data'!L423&lt;$B$1,'Control Sample Data'!L423&gt;0),'Control Sample Data'!L423,$B$1),"")</f>
        <v/>
      </c>
      <c r="Y424" s="17" t="str">
        <f>IF(SUM('Control Sample Data'!M$3:M$98)&gt;10,IF(AND(ISNUMBER('Control Sample Data'!M423),'Control Sample Data'!M423&lt;$B$1,'Control Sample Data'!M423&gt;0),'Control Sample Data'!M423,$B$1),"")</f>
        <v/>
      </c>
      <c r="AT424" s="36" t="str">
        <f t="shared" si="282"/>
        <v/>
      </c>
      <c r="AU424" s="36" t="str">
        <f t="shared" si="283"/>
        <v/>
      </c>
      <c r="AV424" s="36" t="str">
        <f t="shared" si="284"/>
        <v/>
      </c>
      <c r="AW424" s="36" t="str">
        <f t="shared" si="285"/>
        <v/>
      </c>
      <c r="AX424" s="36" t="str">
        <f t="shared" si="286"/>
        <v/>
      </c>
      <c r="AY424" s="36" t="str">
        <f t="shared" si="287"/>
        <v/>
      </c>
      <c r="AZ424" s="36" t="str">
        <f t="shared" si="288"/>
        <v/>
      </c>
      <c r="BA424" s="36" t="str">
        <f t="shared" si="289"/>
        <v/>
      </c>
      <c r="BB424" s="36" t="str">
        <f t="shared" si="290"/>
        <v/>
      </c>
      <c r="BC424" s="36" t="str">
        <f t="shared" si="291"/>
        <v/>
      </c>
      <c r="BD424" s="36" t="str">
        <f t="shared" si="292"/>
        <v/>
      </c>
      <c r="BE424" s="36" t="str">
        <f t="shared" si="293"/>
        <v/>
      </c>
      <c r="BF424" s="36" t="str">
        <f t="shared" si="294"/>
        <v/>
      </c>
      <c r="BG424" s="36" t="str">
        <f t="shared" si="295"/>
        <v/>
      </c>
      <c r="BH424" s="36" t="str">
        <f t="shared" si="296"/>
        <v/>
      </c>
      <c r="BI424" s="36" t="str">
        <f t="shared" si="297"/>
        <v/>
      </c>
      <c r="BJ424" s="36" t="str">
        <f t="shared" si="298"/>
        <v/>
      </c>
      <c r="BK424" s="36" t="str">
        <f t="shared" si="299"/>
        <v/>
      </c>
      <c r="BL424" s="36" t="str">
        <f t="shared" si="300"/>
        <v/>
      </c>
      <c r="BM424" s="36" t="str">
        <f t="shared" si="301"/>
        <v/>
      </c>
      <c r="BN424" s="38" t="e">
        <f t="shared" si="260"/>
        <v>#DIV/0!</v>
      </c>
      <c r="BO424" s="38" t="e">
        <f t="shared" si="261"/>
        <v>#DIV/0!</v>
      </c>
      <c r="BP424" s="39" t="str">
        <f t="shared" si="262"/>
        <v/>
      </c>
      <c r="BQ424" s="39" t="str">
        <f t="shared" si="263"/>
        <v/>
      </c>
      <c r="BR424" s="39" t="str">
        <f t="shared" si="264"/>
        <v/>
      </c>
      <c r="BS424" s="39" t="str">
        <f t="shared" si="265"/>
        <v/>
      </c>
      <c r="BT424" s="39" t="str">
        <f t="shared" si="266"/>
        <v/>
      </c>
      <c r="BU424" s="39" t="str">
        <f t="shared" si="267"/>
        <v/>
      </c>
      <c r="BV424" s="39" t="str">
        <f t="shared" si="268"/>
        <v/>
      </c>
      <c r="BW424" s="39" t="str">
        <f t="shared" si="269"/>
        <v/>
      </c>
      <c r="BX424" s="39" t="str">
        <f t="shared" si="270"/>
        <v/>
      </c>
      <c r="BY424" s="39" t="str">
        <f t="shared" si="271"/>
        <v/>
      </c>
      <c r="BZ424" s="39" t="str">
        <f t="shared" si="272"/>
        <v/>
      </c>
      <c r="CA424" s="39" t="str">
        <f t="shared" si="273"/>
        <v/>
      </c>
      <c r="CB424" s="39" t="str">
        <f t="shared" si="274"/>
        <v/>
      </c>
      <c r="CC424" s="39" t="str">
        <f t="shared" si="275"/>
        <v/>
      </c>
      <c r="CD424" s="39" t="str">
        <f t="shared" si="276"/>
        <v/>
      </c>
      <c r="CE424" s="39" t="str">
        <f t="shared" si="277"/>
        <v/>
      </c>
      <c r="CF424" s="39" t="str">
        <f t="shared" si="278"/>
        <v/>
      </c>
      <c r="CG424" s="39" t="str">
        <f t="shared" si="279"/>
        <v/>
      </c>
      <c r="CH424" s="39" t="str">
        <f t="shared" si="280"/>
        <v/>
      </c>
      <c r="CI424" s="39" t="str">
        <f t="shared" si="281"/>
        <v/>
      </c>
    </row>
    <row r="425" spans="1:87">
      <c r="A425" s="18"/>
      <c r="B425" s="15" t="str">
        <f>'Gene Table'!E424</f>
        <v>hsa-miR-1975</v>
      </c>
      <c r="C425" s="15" t="str">
        <f>'Gene Table'!B424</f>
        <v>B14</v>
      </c>
      <c r="D425" s="16" t="str">
        <f>IF(SUM('Test Sample Data'!D$3:D$98)&gt;10,IF(AND(ISNUMBER('Test Sample Data'!D424),'Test Sample Data'!D424&lt;$B$1,'Test Sample Data'!D424&gt;0),'Test Sample Data'!D424,$B$1),"")</f>
        <v/>
      </c>
      <c r="E425" s="17" t="str">
        <f>IF(SUM('Test Sample Data'!E$3:E$98)&gt;10,IF(AND(ISNUMBER('Test Sample Data'!E424),'Test Sample Data'!E424&lt;$B$1,'Test Sample Data'!E424&gt;0),'Test Sample Data'!E424,$B$1),"")</f>
        <v/>
      </c>
      <c r="F425" s="17" t="str">
        <f>IF(SUM('Test Sample Data'!F$3:F$98)&gt;10,IF(AND(ISNUMBER('Test Sample Data'!F424),'Test Sample Data'!F424&lt;$B$1,'Test Sample Data'!F424&gt;0),'Test Sample Data'!F424,$B$1),"")</f>
        <v/>
      </c>
      <c r="G425" s="17" t="str">
        <f>IF(SUM('Test Sample Data'!G$3:G$98)&gt;10,IF(AND(ISNUMBER('Test Sample Data'!G424),'Test Sample Data'!G424&lt;$B$1,'Test Sample Data'!G424&gt;0),'Test Sample Data'!G424,$B$1),"")</f>
        <v/>
      </c>
      <c r="H425" s="17" t="str">
        <f>IF(SUM('Test Sample Data'!H$3:H$98)&gt;10,IF(AND(ISNUMBER('Test Sample Data'!H424),'Test Sample Data'!H424&lt;$B$1,'Test Sample Data'!H424&gt;0),'Test Sample Data'!H424,$B$1),"")</f>
        <v/>
      </c>
      <c r="I425" s="17" t="str">
        <f>IF(SUM('Test Sample Data'!I$3:I$98)&gt;10,IF(AND(ISNUMBER('Test Sample Data'!I424),'Test Sample Data'!I424&lt;$B$1,'Test Sample Data'!I424&gt;0),'Test Sample Data'!I424,$B$1),"")</f>
        <v/>
      </c>
      <c r="J425" s="17" t="str">
        <f>IF(SUM('Test Sample Data'!J$3:J$98)&gt;10,IF(AND(ISNUMBER('Test Sample Data'!J424),'Test Sample Data'!J424&lt;$B$1,'Test Sample Data'!J424&gt;0),'Test Sample Data'!J424,$B$1),"")</f>
        <v/>
      </c>
      <c r="K425" s="17" t="str">
        <f>IF(SUM('Test Sample Data'!K$3:K$98)&gt;10,IF(AND(ISNUMBER('Test Sample Data'!K424),'Test Sample Data'!K424&lt;$B$1,'Test Sample Data'!K424&gt;0),'Test Sample Data'!K424,$B$1),"")</f>
        <v/>
      </c>
      <c r="L425" s="17" t="str">
        <f>IF(SUM('Test Sample Data'!L$3:L$98)&gt;10,IF(AND(ISNUMBER('Test Sample Data'!L424),'Test Sample Data'!L424&lt;$B$1,'Test Sample Data'!L424&gt;0),'Test Sample Data'!L424,$B$1),"")</f>
        <v/>
      </c>
      <c r="M425" s="17" t="str">
        <f>IF(SUM('Test Sample Data'!M$3:M$98)&gt;10,IF(AND(ISNUMBER('Test Sample Data'!M424),'Test Sample Data'!M424&lt;$B$1,'Test Sample Data'!M424&gt;0),'Test Sample Data'!M424,$B$1),"")</f>
        <v/>
      </c>
      <c r="N425" s="17" t="str">
        <f>'Gene Table'!E424</f>
        <v>hsa-miR-1975</v>
      </c>
      <c r="O425" s="17" t="str">
        <f>'Gene Table'!B424</f>
        <v>B14</v>
      </c>
      <c r="P425" s="17" t="str">
        <f>IF(SUM('Control Sample Data'!D$3:D$98)&gt;10,IF(AND(ISNUMBER('Control Sample Data'!D424),'Control Sample Data'!D424&lt;$B$1,'Control Sample Data'!D424&gt;0),'Control Sample Data'!D424,$B$1),"")</f>
        <v/>
      </c>
      <c r="Q425" s="17" t="str">
        <f>IF(SUM('Control Sample Data'!E$3:E$98)&gt;10,IF(AND(ISNUMBER('Control Sample Data'!E424),'Control Sample Data'!E424&lt;$B$1,'Control Sample Data'!E424&gt;0),'Control Sample Data'!E424,$B$1),"")</f>
        <v/>
      </c>
      <c r="R425" s="17" t="str">
        <f>IF(SUM('Control Sample Data'!F$3:F$98)&gt;10,IF(AND(ISNUMBER('Control Sample Data'!F424),'Control Sample Data'!F424&lt;$B$1,'Control Sample Data'!F424&gt;0),'Control Sample Data'!F424,$B$1),"")</f>
        <v/>
      </c>
      <c r="S425" s="17" t="str">
        <f>IF(SUM('Control Sample Data'!G$3:G$98)&gt;10,IF(AND(ISNUMBER('Control Sample Data'!G424),'Control Sample Data'!G424&lt;$B$1,'Control Sample Data'!G424&gt;0),'Control Sample Data'!G424,$B$1),"")</f>
        <v/>
      </c>
      <c r="T425" s="17" t="str">
        <f>IF(SUM('Control Sample Data'!H$3:H$98)&gt;10,IF(AND(ISNUMBER('Control Sample Data'!H424),'Control Sample Data'!H424&lt;$B$1,'Control Sample Data'!H424&gt;0),'Control Sample Data'!H424,$B$1),"")</f>
        <v/>
      </c>
      <c r="U425" s="17" t="str">
        <f>IF(SUM('Control Sample Data'!I$3:I$98)&gt;10,IF(AND(ISNUMBER('Control Sample Data'!I424),'Control Sample Data'!I424&lt;$B$1,'Control Sample Data'!I424&gt;0),'Control Sample Data'!I424,$B$1),"")</f>
        <v/>
      </c>
      <c r="V425" s="17" t="str">
        <f>IF(SUM('Control Sample Data'!J$3:J$98)&gt;10,IF(AND(ISNUMBER('Control Sample Data'!J424),'Control Sample Data'!J424&lt;$B$1,'Control Sample Data'!J424&gt;0),'Control Sample Data'!J424,$B$1),"")</f>
        <v/>
      </c>
      <c r="W425" s="17" t="str">
        <f>IF(SUM('Control Sample Data'!K$3:K$98)&gt;10,IF(AND(ISNUMBER('Control Sample Data'!K424),'Control Sample Data'!K424&lt;$B$1,'Control Sample Data'!K424&gt;0),'Control Sample Data'!K424,$B$1),"")</f>
        <v/>
      </c>
      <c r="X425" s="17" t="str">
        <f>IF(SUM('Control Sample Data'!L$3:L$98)&gt;10,IF(AND(ISNUMBER('Control Sample Data'!L424),'Control Sample Data'!L424&lt;$B$1,'Control Sample Data'!L424&gt;0),'Control Sample Data'!L424,$B$1),"")</f>
        <v/>
      </c>
      <c r="Y425" s="17" t="str">
        <f>IF(SUM('Control Sample Data'!M$3:M$98)&gt;10,IF(AND(ISNUMBER('Control Sample Data'!M424),'Control Sample Data'!M424&lt;$B$1,'Control Sample Data'!M424&gt;0),'Control Sample Data'!M424,$B$1),"")</f>
        <v/>
      </c>
      <c r="AT425" s="36" t="str">
        <f t="shared" si="282"/>
        <v/>
      </c>
      <c r="AU425" s="36" t="str">
        <f t="shared" si="283"/>
        <v/>
      </c>
      <c r="AV425" s="36" t="str">
        <f t="shared" si="284"/>
        <v/>
      </c>
      <c r="AW425" s="36" t="str">
        <f t="shared" si="285"/>
        <v/>
      </c>
      <c r="AX425" s="36" t="str">
        <f t="shared" si="286"/>
        <v/>
      </c>
      <c r="AY425" s="36" t="str">
        <f t="shared" si="287"/>
        <v/>
      </c>
      <c r="AZ425" s="36" t="str">
        <f t="shared" si="288"/>
        <v/>
      </c>
      <c r="BA425" s="36" t="str">
        <f t="shared" si="289"/>
        <v/>
      </c>
      <c r="BB425" s="36" t="str">
        <f t="shared" si="290"/>
        <v/>
      </c>
      <c r="BC425" s="36" t="str">
        <f t="shared" si="291"/>
        <v/>
      </c>
      <c r="BD425" s="36" t="str">
        <f t="shared" si="292"/>
        <v/>
      </c>
      <c r="BE425" s="36" t="str">
        <f t="shared" si="293"/>
        <v/>
      </c>
      <c r="BF425" s="36" t="str">
        <f t="shared" si="294"/>
        <v/>
      </c>
      <c r="BG425" s="36" t="str">
        <f t="shared" si="295"/>
        <v/>
      </c>
      <c r="BH425" s="36" t="str">
        <f t="shared" si="296"/>
        <v/>
      </c>
      <c r="BI425" s="36" t="str">
        <f t="shared" si="297"/>
        <v/>
      </c>
      <c r="BJ425" s="36" t="str">
        <f t="shared" si="298"/>
        <v/>
      </c>
      <c r="BK425" s="36" t="str">
        <f t="shared" si="299"/>
        <v/>
      </c>
      <c r="BL425" s="36" t="str">
        <f t="shared" si="300"/>
        <v/>
      </c>
      <c r="BM425" s="36" t="str">
        <f t="shared" si="301"/>
        <v/>
      </c>
      <c r="BN425" s="38" t="e">
        <f t="shared" si="260"/>
        <v>#DIV/0!</v>
      </c>
      <c r="BO425" s="38" t="e">
        <f t="shared" si="261"/>
        <v>#DIV/0!</v>
      </c>
      <c r="BP425" s="39" t="str">
        <f t="shared" si="262"/>
        <v/>
      </c>
      <c r="BQ425" s="39" t="str">
        <f t="shared" si="263"/>
        <v/>
      </c>
      <c r="BR425" s="39" t="str">
        <f t="shared" si="264"/>
        <v/>
      </c>
      <c r="BS425" s="39" t="str">
        <f t="shared" si="265"/>
        <v/>
      </c>
      <c r="BT425" s="39" t="str">
        <f t="shared" si="266"/>
        <v/>
      </c>
      <c r="BU425" s="39" t="str">
        <f t="shared" si="267"/>
        <v/>
      </c>
      <c r="BV425" s="39" t="str">
        <f t="shared" si="268"/>
        <v/>
      </c>
      <c r="BW425" s="39" t="str">
        <f t="shared" si="269"/>
        <v/>
      </c>
      <c r="BX425" s="39" t="str">
        <f t="shared" si="270"/>
        <v/>
      </c>
      <c r="BY425" s="39" t="str">
        <f t="shared" si="271"/>
        <v/>
      </c>
      <c r="BZ425" s="39" t="str">
        <f t="shared" si="272"/>
        <v/>
      </c>
      <c r="CA425" s="39" t="str">
        <f t="shared" si="273"/>
        <v/>
      </c>
      <c r="CB425" s="39" t="str">
        <f t="shared" si="274"/>
        <v/>
      </c>
      <c r="CC425" s="39" t="str">
        <f t="shared" si="275"/>
        <v/>
      </c>
      <c r="CD425" s="39" t="str">
        <f t="shared" si="276"/>
        <v/>
      </c>
      <c r="CE425" s="39" t="str">
        <f t="shared" si="277"/>
        <v/>
      </c>
      <c r="CF425" s="39" t="str">
        <f t="shared" si="278"/>
        <v/>
      </c>
      <c r="CG425" s="39" t="str">
        <f t="shared" si="279"/>
        <v/>
      </c>
      <c r="CH425" s="39" t="str">
        <f t="shared" si="280"/>
        <v/>
      </c>
      <c r="CI425" s="39" t="str">
        <f t="shared" si="281"/>
        <v/>
      </c>
    </row>
    <row r="426" spans="1:87">
      <c r="A426" s="18"/>
      <c r="B426" s="15" t="str">
        <f>'Gene Table'!E425</f>
        <v>hsa-miR-148b-3p</v>
      </c>
      <c r="C426" s="15" t="str">
        <f>'Gene Table'!B425</f>
        <v>B15</v>
      </c>
      <c r="D426" s="16" t="str">
        <f>IF(SUM('Test Sample Data'!D$3:D$98)&gt;10,IF(AND(ISNUMBER('Test Sample Data'!D425),'Test Sample Data'!D425&lt;$B$1,'Test Sample Data'!D425&gt;0),'Test Sample Data'!D425,$B$1),"")</f>
        <v/>
      </c>
      <c r="E426" s="17" t="str">
        <f>IF(SUM('Test Sample Data'!E$3:E$98)&gt;10,IF(AND(ISNUMBER('Test Sample Data'!E425),'Test Sample Data'!E425&lt;$B$1,'Test Sample Data'!E425&gt;0),'Test Sample Data'!E425,$B$1),"")</f>
        <v/>
      </c>
      <c r="F426" s="17" t="str">
        <f>IF(SUM('Test Sample Data'!F$3:F$98)&gt;10,IF(AND(ISNUMBER('Test Sample Data'!F425),'Test Sample Data'!F425&lt;$B$1,'Test Sample Data'!F425&gt;0),'Test Sample Data'!F425,$B$1),"")</f>
        <v/>
      </c>
      <c r="G426" s="17" t="str">
        <f>IF(SUM('Test Sample Data'!G$3:G$98)&gt;10,IF(AND(ISNUMBER('Test Sample Data'!G425),'Test Sample Data'!G425&lt;$B$1,'Test Sample Data'!G425&gt;0),'Test Sample Data'!G425,$B$1),"")</f>
        <v/>
      </c>
      <c r="H426" s="17" t="str">
        <f>IF(SUM('Test Sample Data'!H$3:H$98)&gt;10,IF(AND(ISNUMBER('Test Sample Data'!H425),'Test Sample Data'!H425&lt;$B$1,'Test Sample Data'!H425&gt;0),'Test Sample Data'!H425,$B$1),"")</f>
        <v/>
      </c>
      <c r="I426" s="17" t="str">
        <f>IF(SUM('Test Sample Data'!I$3:I$98)&gt;10,IF(AND(ISNUMBER('Test Sample Data'!I425),'Test Sample Data'!I425&lt;$B$1,'Test Sample Data'!I425&gt;0),'Test Sample Data'!I425,$B$1),"")</f>
        <v/>
      </c>
      <c r="J426" s="17" t="str">
        <f>IF(SUM('Test Sample Data'!J$3:J$98)&gt;10,IF(AND(ISNUMBER('Test Sample Data'!J425),'Test Sample Data'!J425&lt;$B$1,'Test Sample Data'!J425&gt;0),'Test Sample Data'!J425,$B$1),"")</f>
        <v/>
      </c>
      <c r="K426" s="17" t="str">
        <f>IF(SUM('Test Sample Data'!K$3:K$98)&gt;10,IF(AND(ISNUMBER('Test Sample Data'!K425),'Test Sample Data'!K425&lt;$B$1,'Test Sample Data'!K425&gt;0),'Test Sample Data'!K425,$B$1),"")</f>
        <v/>
      </c>
      <c r="L426" s="17" t="str">
        <f>IF(SUM('Test Sample Data'!L$3:L$98)&gt;10,IF(AND(ISNUMBER('Test Sample Data'!L425),'Test Sample Data'!L425&lt;$B$1,'Test Sample Data'!L425&gt;0),'Test Sample Data'!L425,$B$1),"")</f>
        <v/>
      </c>
      <c r="M426" s="17" t="str">
        <f>IF(SUM('Test Sample Data'!M$3:M$98)&gt;10,IF(AND(ISNUMBER('Test Sample Data'!M425),'Test Sample Data'!M425&lt;$B$1,'Test Sample Data'!M425&gt;0),'Test Sample Data'!M425,$B$1),"")</f>
        <v/>
      </c>
      <c r="N426" s="17" t="str">
        <f>'Gene Table'!E425</f>
        <v>hsa-miR-148b-3p</v>
      </c>
      <c r="O426" s="17" t="str">
        <f>'Gene Table'!B425</f>
        <v>B15</v>
      </c>
      <c r="P426" s="17" t="str">
        <f>IF(SUM('Control Sample Data'!D$3:D$98)&gt;10,IF(AND(ISNUMBER('Control Sample Data'!D425),'Control Sample Data'!D425&lt;$B$1,'Control Sample Data'!D425&gt;0),'Control Sample Data'!D425,$B$1),"")</f>
        <v/>
      </c>
      <c r="Q426" s="17" t="str">
        <f>IF(SUM('Control Sample Data'!E$3:E$98)&gt;10,IF(AND(ISNUMBER('Control Sample Data'!E425),'Control Sample Data'!E425&lt;$B$1,'Control Sample Data'!E425&gt;0),'Control Sample Data'!E425,$B$1),"")</f>
        <v/>
      </c>
      <c r="R426" s="17" t="str">
        <f>IF(SUM('Control Sample Data'!F$3:F$98)&gt;10,IF(AND(ISNUMBER('Control Sample Data'!F425),'Control Sample Data'!F425&lt;$B$1,'Control Sample Data'!F425&gt;0),'Control Sample Data'!F425,$B$1),"")</f>
        <v/>
      </c>
      <c r="S426" s="17" t="str">
        <f>IF(SUM('Control Sample Data'!G$3:G$98)&gt;10,IF(AND(ISNUMBER('Control Sample Data'!G425),'Control Sample Data'!G425&lt;$B$1,'Control Sample Data'!G425&gt;0),'Control Sample Data'!G425,$B$1),"")</f>
        <v/>
      </c>
      <c r="T426" s="17" t="str">
        <f>IF(SUM('Control Sample Data'!H$3:H$98)&gt;10,IF(AND(ISNUMBER('Control Sample Data'!H425),'Control Sample Data'!H425&lt;$B$1,'Control Sample Data'!H425&gt;0),'Control Sample Data'!H425,$B$1),"")</f>
        <v/>
      </c>
      <c r="U426" s="17" t="str">
        <f>IF(SUM('Control Sample Data'!I$3:I$98)&gt;10,IF(AND(ISNUMBER('Control Sample Data'!I425),'Control Sample Data'!I425&lt;$B$1,'Control Sample Data'!I425&gt;0),'Control Sample Data'!I425,$B$1),"")</f>
        <v/>
      </c>
      <c r="V426" s="17" t="str">
        <f>IF(SUM('Control Sample Data'!J$3:J$98)&gt;10,IF(AND(ISNUMBER('Control Sample Data'!J425),'Control Sample Data'!J425&lt;$B$1,'Control Sample Data'!J425&gt;0),'Control Sample Data'!J425,$B$1),"")</f>
        <v/>
      </c>
      <c r="W426" s="17" t="str">
        <f>IF(SUM('Control Sample Data'!K$3:K$98)&gt;10,IF(AND(ISNUMBER('Control Sample Data'!K425),'Control Sample Data'!K425&lt;$B$1,'Control Sample Data'!K425&gt;0),'Control Sample Data'!K425,$B$1),"")</f>
        <v/>
      </c>
      <c r="X426" s="17" t="str">
        <f>IF(SUM('Control Sample Data'!L$3:L$98)&gt;10,IF(AND(ISNUMBER('Control Sample Data'!L425),'Control Sample Data'!L425&lt;$B$1,'Control Sample Data'!L425&gt;0),'Control Sample Data'!L425,$B$1),"")</f>
        <v/>
      </c>
      <c r="Y426" s="17" t="str">
        <f>IF(SUM('Control Sample Data'!M$3:M$98)&gt;10,IF(AND(ISNUMBER('Control Sample Data'!M425),'Control Sample Data'!M425&lt;$B$1,'Control Sample Data'!M425&gt;0),'Control Sample Data'!M425,$B$1),"")</f>
        <v/>
      </c>
      <c r="AT426" s="36" t="str">
        <f t="shared" si="282"/>
        <v/>
      </c>
      <c r="AU426" s="36" t="str">
        <f t="shared" si="283"/>
        <v/>
      </c>
      <c r="AV426" s="36" t="str">
        <f t="shared" si="284"/>
        <v/>
      </c>
      <c r="AW426" s="36" t="str">
        <f t="shared" si="285"/>
        <v/>
      </c>
      <c r="AX426" s="36" t="str">
        <f t="shared" si="286"/>
        <v/>
      </c>
      <c r="AY426" s="36" t="str">
        <f t="shared" si="287"/>
        <v/>
      </c>
      <c r="AZ426" s="36" t="str">
        <f t="shared" si="288"/>
        <v/>
      </c>
      <c r="BA426" s="36" t="str">
        <f t="shared" si="289"/>
        <v/>
      </c>
      <c r="BB426" s="36" t="str">
        <f t="shared" si="290"/>
        <v/>
      </c>
      <c r="BC426" s="36" t="str">
        <f t="shared" si="291"/>
        <v/>
      </c>
      <c r="BD426" s="36" t="str">
        <f t="shared" si="292"/>
        <v/>
      </c>
      <c r="BE426" s="36" t="str">
        <f t="shared" si="293"/>
        <v/>
      </c>
      <c r="BF426" s="36" t="str">
        <f t="shared" si="294"/>
        <v/>
      </c>
      <c r="BG426" s="36" t="str">
        <f t="shared" si="295"/>
        <v/>
      </c>
      <c r="BH426" s="36" t="str">
        <f t="shared" si="296"/>
        <v/>
      </c>
      <c r="BI426" s="36" t="str">
        <f t="shared" si="297"/>
        <v/>
      </c>
      <c r="BJ426" s="36" t="str">
        <f t="shared" si="298"/>
        <v/>
      </c>
      <c r="BK426" s="36" t="str">
        <f t="shared" si="299"/>
        <v/>
      </c>
      <c r="BL426" s="36" t="str">
        <f t="shared" si="300"/>
        <v/>
      </c>
      <c r="BM426" s="36" t="str">
        <f t="shared" si="301"/>
        <v/>
      </c>
      <c r="BN426" s="38" t="e">
        <f t="shared" si="260"/>
        <v>#DIV/0!</v>
      </c>
      <c r="BO426" s="38" t="e">
        <f t="shared" si="261"/>
        <v>#DIV/0!</v>
      </c>
      <c r="BP426" s="39" t="str">
        <f t="shared" si="262"/>
        <v/>
      </c>
      <c r="BQ426" s="39" t="str">
        <f t="shared" si="263"/>
        <v/>
      </c>
      <c r="BR426" s="39" t="str">
        <f t="shared" si="264"/>
        <v/>
      </c>
      <c r="BS426" s="39" t="str">
        <f t="shared" si="265"/>
        <v/>
      </c>
      <c r="BT426" s="39" t="str">
        <f t="shared" si="266"/>
        <v/>
      </c>
      <c r="BU426" s="39" t="str">
        <f t="shared" si="267"/>
        <v/>
      </c>
      <c r="BV426" s="39" t="str">
        <f t="shared" si="268"/>
        <v/>
      </c>
      <c r="BW426" s="39" t="str">
        <f t="shared" si="269"/>
        <v/>
      </c>
      <c r="BX426" s="39" t="str">
        <f t="shared" si="270"/>
        <v/>
      </c>
      <c r="BY426" s="39" t="str">
        <f t="shared" si="271"/>
        <v/>
      </c>
      <c r="BZ426" s="39" t="str">
        <f t="shared" si="272"/>
        <v/>
      </c>
      <c r="CA426" s="39" t="str">
        <f t="shared" si="273"/>
        <v/>
      </c>
      <c r="CB426" s="39" t="str">
        <f t="shared" si="274"/>
        <v/>
      </c>
      <c r="CC426" s="39" t="str">
        <f t="shared" si="275"/>
        <v/>
      </c>
      <c r="CD426" s="39" t="str">
        <f t="shared" si="276"/>
        <v/>
      </c>
      <c r="CE426" s="39" t="str">
        <f t="shared" si="277"/>
        <v/>
      </c>
      <c r="CF426" s="39" t="str">
        <f t="shared" si="278"/>
        <v/>
      </c>
      <c r="CG426" s="39" t="str">
        <f t="shared" si="279"/>
        <v/>
      </c>
      <c r="CH426" s="39" t="str">
        <f t="shared" si="280"/>
        <v/>
      </c>
      <c r="CI426" s="39" t="str">
        <f t="shared" si="281"/>
        <v/>
      </c>
    </row>
    <row r="427" spans="1:87">
      <c r="A427" s="18"/>
      <c r="B427" s="15" t="str">
        <f>'Gene Table'!E426</f>
        <v>hsa-miR-1976</v>
      </c>
      <c r="C427" s="15" t="str">
        <f>'Gene Table'!B426</f>
        <v>B16</v>
      </c>
      <c r="D427" s="16" t="str">
        <f>IF(SUM('Test Sample Data'!D$3:D$98)&gt;10,IF(AND(ISNUMBER('Test Sample Data'!D426),'Test Sample Data'!D426&lt;$B$1,'Test Sample Data'!D426&gt;0),'Test Sample Data'!D426,$B$1),"")</f>
        <v/>
      </c>
      <c r="E427" s="17" t="str">
        <f>IF(SUM('Test Sample Data'!E$3:E$98)&gt;10,IF(AND(ISNUMBER('Test Sample Data'!E426),'Test Sample Data'!E426&lt;$B$1,'Test Sample Data'!E426&gt;0),'Test Sample Data'!E426,$B$1),"")</f>
        <v/>
      </c>
      <c r="F427" s="17" t="str">
        <f>IF(SUM('Test Sample Data'!F$3:F$98)&gt;10,IF(AND(ISNUMBER('Test Sample Data'!F426),'Test Sample Data'!F426&lt;$B$1,'Test Sample Data'!F426&gt;0),'Test Sample Data'!F426,$B$1),"")</f>
        <v/>
      </c>
      <c r="G427" s="17" t="str">
        <f>IF(SUM('Test Sample Data'!G$3:G$98)&gt;10,IF(AND(ISNUMBER('Test Sample Data'!G426),'Test Sample Data'!G426&lt;$B$1,'Test Sample Data'!G426&gt;0),'Test Sample Data'!G426,$B$1),"")</f>
        <v/>
      </c>
      <c r="H427" s="17" t="str">
        <f>IF(SUM('Test Sample Data'!H$3:H$98)&gt;10,IF(AND(ISNUMBER('Test Sample Data'!H426),'Test Sample Data'!H426&lt;$B$1,'Test Sample Data'!H426&gt;0),'Test Sample Data'!H426,$B$1),"")</f>
        <v/>
      </c>
      <c r="I427" s="17" t="str">
        <f>IF(SUM('Test Sample Data'!I$3:I$98)&gt;10,IF(AND(ISNUMBER('Test Sample Data'!I426),'Test Sample Data'!I426&lt;$B$1,'Test Sample Data'!I426&gt;0),'Test Sample Data'!I426,$B$1),"")</f>
        <v/>
      </c>
      <c r="J427" s="17" t="str">
        <f>IF(SUM('Test Sample Data'!J$3:J$98)&gt;10,IF(AND(ISNUMBER('Test Sample Data'!J426),'Test Sample Data'!J426&lt;$B$1,'Test Sample Data'!J426&gt;0),'Test Sample Data'!J426,$B$1),"")</f>
        <v/>
      </c>
      <c r="K427" s="17" t="str">
        <f>IF(SUM('Test Sample Data'!K$3:K$98)&gt;10,IF(AND(ISNUMBER('Test Sample Data'!K426),'Test Sample Data'!K426&lt;$B$1,'Test Sample Data'!K426&gt;0),'Test Sample Data'!K426,$B$1),"")</f>
        <v/>
      </c>
      <c r="L427" s="17" t="str">
        <f>IF(SUM('Test Sample Data'!L$3:L$98)&gt;10,IF(AND(ISNUMBER('Test Sample Data'!L426),'Test Sample Data'!L426&lt;$B$1,'Test Sample Data'!L426&gt;0),'Test Sample Data'!L426,$B$1),"")</f>
        <v/>
      </c>
      <c r="M427" s="17" t="str">
        <f>IF(SUM('Test Sample Data'!M$3:M$98)&gt;10,IF(AND(ISNUMBER('Test Sample Data'!M426),'Test Sample Data'!M426&lt;$B$1,'Test Sample Data'!M426&gt;0),'Test Sample Data'!M426,$B$1),"")</f>
        <v/>
      </c>
      <c r="N427" s="17" t="str">
        <f>'Gene Table'!E426</f>
        <v>hsa-miR-1976</v>
      </c>
      <c r="O427" s="17" t="str">
        <f>'Gene Table'!B426</f>
        <v>B16</v>
      </c>
      <c r="P427" s="17" t="str">
        <f>IF(SUM('Control Sample Data'!D$3:D$98)&gt;10,IF(AND(ISNUMBER('Control Sample Data'!D426),'Control Sample Data'!D426&lt;$B$1,'Control Sample Data'!D426&gt;0),'Control Sample Data'!D426,$B$1),"")</f>
        <v/>
      </c>
      <c r="Q427" s="17" t="str">
        <f>IF(SUM('Control Sample Data'!E$3:E$98)&gt;10,IF(AND(ISNUMBER('Control Sample Data'!E426),'Control Sample Data'!E426&lt;$B$1,'Control Sample Data'!E426&gt;0),'Control Sample Data'!E426,$B$1),"")</f>
        <v/>
      </c>
      <c r="R427" s="17" t="str">
        <f>IF(SUM('Control Sample Data'!F$3:F$98)&gt;10,IF(AND(ISNUMBER('Control Sample Data'!F426),'Control Sample Data'!F426&lt;$B$1,'Control Sample Data'!F426&gt;0),'Control Sample Data'!F426,$B$1),"")</f>
        <v/>
      </c>
      <c r="S427" s="17" t="str">
        <f>IF(SUM('Control Sample Data'!G$3:G$98)&gt;10,IF(AND(ISNUMBER('Control Sample Data'!G426),'Control Sample Data'!G426&lt;$B$1,'Control Sample Data'!G426&gt;0),'Control Sample Data'!G426,$B$1),"")</f>
        <v/>
      </c>
      <c r="T427" s="17" t="str">
        <f>IF(SUM('Control Sample Data'!H$3:H$98)&gt;10,IF(AND(ISNUMBER('Control Sample Data'!H426),'Control Sample Data'!H426&lt;$B$1,'Control Sample Data'!H426&gt;0),'Control Sample Data'!H426,$B$1),"")</f>
        <v/>
      </c>
      <c r="U427" s="17" t="str">
        <f>IF(SUM('Control Sample Data'!I$3:I$98)&gt;10,IF(AND(ISNUMBER('Control Sample Data'!I426),'Control Sample Data'!I426&lt;$B$1,'Control Sample Data'!I426&gt;0),'Control Sample Data'!I426,$B$1),"")</f>
        <v/>
      </c>
      <c r="V427" s="17" t="str">
        <f>IF(SUM('Control Sample Data'!J$3:J$98)&gt;10,IF(AND(ISNUMBER('Control Sample Data'!J426),'Control Sample Data'!J426&lt;$B$1,'Control Sample Data'!J426&gt;0),'Control Sample Data'!J426,$B$1),"")</f>
        <v/>
      </c>
      <c r="W427" s="17" t="str">
        <f>IF(SUM('Control Sample Data'!K$3:K$98)&gt;10,IF(AND(ISNUMBER('Control Sample Data'!K426),'Control Sample Data'!K426&lt;$B$1,'Control Sample Data'!K426&gt;0),'Control Sample Data'!K426,$B$1),"")</f>
        <v/>
      </c>
      <c r="X427" s="17" t="str">
        <f>IF(SUM('Control Sample Data'!L$3:L$98)&gt;10,IF(AND(ISNUMBER('Control Sample Data'!L426),'Control Sample Data'!L426&lt;$B$1,'Control Sample Data'!L426&gt;0),'Control Sample Data'!L426,$B$1),"")</f>
        <v/>
      </c>
      <c r="Y427" s="17" t="str">
        <f>IF(SUM('Control Sample Data'!M$3:M$98)&gt;10,IF(AND(ISNUMBER('Control Sample Data'!M426),'Control Sample Data'!M426&lt;$B$1,'Control Sample Data'!M426&gt;0),'Control Sample Data'!M426,$B$1),"")</f>
        <v/>
      </c>
      <c r="AT427" s="36" t="str">
        <f t="shared" si="282"/>
        <v/>
      </c>
      <c r="AU427" s="36" t="str">
        <f t="shared" si="283"/>
        <v/>
      </c>
      <c r="AV427" s="36" t="str">
        <f t="shared" si="284"/>
        <v/>
      </c>
      <c r="AW427" s="36" t="str">
        <f t="shared" si="285"/>
        <v/>
      </c>
      <c r="AX427" s="36" t="str">
        <f t="shared" si="286"/>
        <v/>
      </c>
      <c r="AY427" s="36" t="str">
        <f t="shared" si="287"/>
        <v/>
      </c>
      <c r="AZ427" s="36" t="str">
        <f t="shared" si="288"/>
        <v/>
      </c>
      <c r="BA427" s="36" t="str">
        <f t="shared" si="289"/>
        <v/>
      </c>
      <c r="BB427" s="36" t="str">
        <f t="shared" si="290"/>
        <v/>
      </c>
      <c r="BC427" s="36" t="str">
        <f t="shared" si="291"/>
        <v/>
      </c>
      <c r="BD427" s="36" t="str">
        <f t="shared" si="292"/>
        <v/>
      </c>
      <c r="BE427" s="36" t="str">
        <f t="shared" si="293"/>
        <v/>
      </c>
      <c r="BF427" s="36" t="str">
        <f t="shared" si="294"/>
        <v/>
      </c>
      <c r="BG427" s="36" t="str">
        <f t="shared" si="295"/>
        <v/>
      </c>
      <c r="BH427" s="36" t="str">
        <f t="shared" si="296"/>
        <v/>
      </c>
      <c r="BI427" s="36" t="str">
        <f t="shared" si="297"/>
        <v/>
      </c>
      <c r="BJ427" s="36" t="str">
        <f t="shared" si="298"/>
        <v/>
      </c>
      <c r="BK427" s="36" t="str">
        <f t="shared" si="299"/>
        <v/>
      </c>
      <c r="BL427" s="36" t="str">
        <f t="shared" si="300"/>
        <v/>
      </c>
      <c r="BM427" s="36" t="str">
        <f t="shared" si="301"/>
        <v/>
      </c>
      <c r="BN427" s="38" t="e">
        <f t="shared" si="260"/>
        <v>#DIV/0!</v>
      </c>
      <c r="BO427" s="38" t="e">
        <f t="shared" si="261"/>
        <v>#DIV/0!</v>
      </c>
      <c r="BP427" s="39" t="str">
        <f t="shared" si="262"/>
        <v/>
      </c>
      <c r="BQ427" s="39" t="str">
        <f t="shared" si="263"/>
        <v/>
      </c>
      <c r="BR427" s="39" t="str">
        <f t="shared" si="264"/>
        <v/>
      </c>
      <c r="BS427" s="39" t="str">
        <f t="shared" si="265"/>
        <v/>
      </c>
      <c r="BT427" s="39" t="str">
        <f t="shared" si="266"/>
        <v/>
      </c>
      <c r="BU427" s="39" t="str">
        <f t="shared" si="267"/>
        <v/>
      </c>
      <c r="BV427" s="39" t="str">
        <f t="shared" si="268"/>
        <v/>
      </c>
      <c r="BW427" s="39" t="str">
        <f t="shared" si="269"/>
        <v/>
      </c>
      <c r="BX427" s="39" t="str">
        <f t="shared" si="270"/>
        <v/>
      </c>
      <c r="BY427" s="39" t="str">
        <f t="shared" si="271"/>
        <v/>
      </c>
      <c r="BZ427" s="39" t="str">
        <f t="shared" si="272"/>
        <v/>
      </c>
      <c r="CA427" s="39" t="str">
        <f t="shared" si="273"/>
        <v/>
      </c>
      <c r="CB427" s="39" t="str">
        <f t="shared" si="274"/>
        <v/>
      </c>
      <c r="CC427" s="39" t="str">
        <f t="shared" si="275"/>
        <v/>
      </c>
      <c r="CD427" s="39" t="str">
        <f t="shared" si="276"/>
        <v/>
      </c>
      <c r="CE427" s="39" t="str">
        <f t="shared" si="277"/>
        <v/>
      </c>
      <c r="CF427" s="39" t="str">
        <f t="shared" si="278"/>
        <v/>
      </c>
      <c r="CG427" s="39" t="str">
        <f t="shared" si="279"/>
        <v/>
      </c>
      <c r="CH427" s="39" t="str">
        <f t="shared" si="280"/>
        <v/>
      </c>
      <c r="CI427" s="39" t="str">
        <f t="shared" si="281"/>
        <v/>
      </c>
    </row>
    <row r="428" spans="1:87">
      <c r="A428" s="18"/>
      <c r="B428" s="15" t="str">
        <f>'Gene Table'!E427</f>
        <v>hsa-miR-215</v>
      </c>
      <c r="C428" s="15" t="str">
        <f>'Gene Table'!B427</f>
        <v>B17</v>
      </c>
      <c r="D428" s="16" t="str">
        <f>IF(SUM('Test Sample Data'!D$3:D$98)&gt;10,IF(AND(ISNUMBER('Test Sample Data'!D427),'Test Sample Data'!D427&lt;$B$1,'Test Sample Data'!D427&gt;0),'Test Sample Data'!D427,$B$1),"")</f>
        <v/>
      </c>
      <c r="E428" s="17" t="str">
        <f>IF(SUM('Test Sample Data'!E$3:E$98)&gt;10,IF(AND(ISNUMBER('Test Sample Data'!E427),'Test Sample Data'!E427&lt;$B$1,'Test Sample Data'!E427&gt;0),'Test Sample Data'!E427,$B$1),"")</f>
        <v/>
      </c>
      <c r="F428" s="17" t="str">
        <f>IF(SUM('Test Sample Data'!F$3:F$98)&gt;10,IF(AND(ISNUMBER('Test Sample Data'!F427),'Test Sample Data'!F427&lt;$B$1,'Test Sample Data'!F427&gt;0),'Test Sample Data'!F427,$B$1),"")</f>
        <v/>
      </c>
      <c r="G428" s="17" t="str">
        <f>IF(SUM('Test Sample Data'!G$3:G$98)&gt;10,IF(AND(ISNUMBER('Test Sample Data'!G427),'Test Sample Data'!G427&lt;$B$1,'Test Sample Data'!G427&gt;0),'Test Sample Data'!G427,$B$1),"")</f>
        <v/>
      </c>
      <c r="H428" s="17" t="str">
        <f>IF(SUM('Test Sample Data'!H$3:H$98)&gt;10,IF(AND(ISNUMBER('Test Sample Data'!H427),'Test Sample Data'!H427&lt;$B$1,'Test Sample Data'!H427&gt;0),'Test Sample Data'!H427,$B$1),"")</f>
        <v/>
      </c>
      <c r="I428" s="17" t="str">
        <f>IF(SUM('Test Sample Data'!I$3:I$98)&gt;10,IF(AND(ISNUMBER('Test Sample Data'!I427),'Test Sample Data'!I427&lt;$B$1,'Test Sample Data'!I427&gt;0),'Test Sample Data'!I427,$B$1),"")</f>
        <v/>
      </c>
      <c r="J428" s="17" t="str">
        <f>IF(SUM('Test Sample Data'!J$3:J$98)&gt;10,IF(AND(ISNUMBER('Test Sample Data'!J427),'Test Sample Data'!J427&lt;$B$1,'Test Sample Data'!J427&gt;0),'Test Sample Data'!J427,$B$1),"")</f>
        <v/>
      </c>
      <c r="K428" s="17" t="str">
        <f>IF(SUM('Test Sample Data'!K$3:K$98)&gt;10,IF(AND(ISNUMBER('Test Sample Data'!K427),'Test Sample Data'!K427&lt;$B$1,'Test Sample Data'!K427&gt;0),'Test Sample Data'!K427,$B$1),"")</f>
        <v/>
      </c>
      <c r="L428" s="17" t="str">
        <f>IF(SUM('Test Sample Data'!L$3:L$98)&gt;10,IF(AND(ISNUMBER('Test Sample Data'!L427),'Test Sample Data'!L427&lt;$B$1,'Test Sample Data'!L427&gt;0),'Test Sample Data'!L427,$B$1),"")</f>
        <v/>
      </c>
      <c r="M428" s="17" t="str">
        <f>IF(SUM('Test Sample Data'!M$3:M$98)&gt;10,IF(AND(ISNUMBER('Test Sample Data'!M427),'Test Sample Data'!M427&lt;$B$1,'Test Sample Data'!M427&gt;0),'Test Sample Data'!M427,$B$1),"")</f>
        <v/>
      </c>
      <c r="N428" s="17" t="str">
        <f>'Gene Table'!E427</f>
        <v>hsa-miR-215</v>
      </c>
      <c r="O428" s="17" t="str">
        <f>'Gene Table'!B427</f>
        <v>B17</v>
      </c>
      <c r="P428" s="17" t="str">
        <f>IF(SUM('Control Sample Data'!D$3:D$98)&gt;10,IF(AND(ISNUMBER('Control Sample Data'!D427),'Control Sample Data'!D427&lt;$B$1,'Control Sample Data'!D427&gt;0),'Control Sample Data'!D427,$B$1),"")</f>
        <v/>
      </c>
      <c r="Q428" s="17" t="str">
        <f>IF(SUM('Control Sample Data'!E$3:E$98)&gt;10,IF(AND(ISNUMBER('Control Sample Data'!E427),'Control Sample Data'!E427&lt;$B$1,'Control Sample Data'!E427&gt;0),'Control Sample Data'!E427,$B$1),"")</f>
        <v/>
      </c>
      <c r="R428" s="17" t="str">
        <f>IF(SUM('Control Sample Data'!F$3:F$98)&gt;10,IF(AND(ISNUMBER('Control Sample Data'!F427),'Control Sample Data'!F427&lt;$B$1,'Control Sample Data'!F427&gt;0),'Control Sample Data'!F427,$B$1),"")</f>
        <v/>
      </c>
      <c r="S428" s="17" t="str">
        <f>IF(SUM('Control Sample Data'!G$3:G$98)&gt;10,IF(AND(ISNUMBER('Control Sample Data'!G427),'Control Sample Data'!G427&lt;$B$1,'Control Sample Data'!G427&gt;0),'Control Sample Data'!G427,$B$1),"")</f>
        <v/>
      </c>
      <c r="T428" s="17" t="str">
        <f>IF(SUM('Control Sample Data'!H$3:H$98)&gt;10,IF(AND(ISNUMBER('Control Sample Data'!H427),'Control Sample Data'!H427&lt;$B$1,'Control Sample Data'!H427&gt;0),'Control Sample Data'!H427,$B$1),"")</f>
        <v/>
      </c>
      <c r="U428" s="17" t="str">
        <f>IF(SUM('Control Sample Data'!I$3:I$98)&gt;10,IF(AND(ISNUMBER('Control Sample Data'!I427),'Control Sample Data'!I427&lt;$B$1,'Control Sample Data'!I427&gt;0),'Control Sample Data'!I427,$B$1),"")</f>
        <v/>
      </c>
      <c r="V428" s="17" t="str">
        <f>IF(SUM('Control Sample Data'!J$3:J$98)&gt;10,IF(AND(ISNUMBER('Control Sample Data'!J427),'Control Sample Data'!J427&lt;$B$1,'Control Sample Data'!J427&gt;0),'Control Sample Data'!J427,$B$1),"")</f>
        <v/>
      </c>
      <c r="W428" s="17" t="str">
        <f>IF(SUM('Control Sample Data'!K$3:K$98)&gt;10,IF(AND(ISNUMBER('Control Sample Data'!K427),'Control Sample Data'!K427&lt;$B$1,'Control Sample Data'!K427&gt;0),'Control Sample Data'!K427,$B$1),"")</f>
        <v/>
      </c>
      <c r="X428" s="17" t="str">
        <f>IF(SUM('Control Sample Data'!L$3:L$98)&gt;10,IF(AND(ISNUMBER('Control Sample Data'!L427),'Control Sample Data'!L427&lt;$B$1,'Control Sample Data'!L427&gt;0),'Control Sample Data'!L427,$B$1),"")</f>
        <v/>
      </c>
      <c r="Y428" s="17" t="str">
        <f>IF(SUM('Control Sample Data'!M$3:M$98)&gt;10,IF(AND(ISNUMBER('Control Sample Data'!M427),'Control Sample Data'!M427&lt;$B$1,'Control Sample Data'!M427&gt;0),'Control Sample Data'!M427,$B$1),"")</f>
        <v/>
      </c>
      <c r="AT428" s="36" t="str">
        <f t="shared" si="282"/>
        <v/>
      </c>
      <c r="AU428" s="36" t="str">
        <f t="shared" si="283"/>
        <v/>
      </c>
      <c r="AV428" s="36" t="str">
        <f t="shared" si="284"/>
        <v/>
      </c>
      <c r="AW428" s="36" t="str">
        <f t="shared" si="285"/>
        <v/>
      </c>
      <c r="AX428" s="36" t="str">
        <f t="shared" si="286"/>
        <v/>
      </c>
      <c r="AY428" s="36" t="str">
        <f t="shared" si="287"/>
        <v/>
      </c>
      <c r="AZ428" s="36" t="str">
        <f t="shared" si="288"/>
        <v/>
      </c>
      <c r="BA428" s="36" t="str">
        <f t="shared" si="289"/>
        <v/>
      </c>
      <c r="BB428" s="36" t="str">
        <f t="shared" si="290"/>
        <v/>
      </c>
      <c r="BC428" s="36" t="str">
        <f t="shared" si="291"/>
        <v/>
      </c>
      <c r="BD428" s="36" t="str">
        <f t="shared" si="292"/>
        <v/>
      </c>
      <c r="BE428" s="36" t="str">
        <f t="shared" si="293"/>
        <v/>
      </c>
      <c r="BF428" s="36" t="str">
        <f t="shared" si="294"/>
        <v/>
      </c>
      <c r="BG428" s="36" t="str">
        <f t="shared" si="295"/>
        <v/>
      </c>
      <c r="BH428" s="36" t="str">
        <f t="shared" si="296"/>
        <v/>
      </c>
      <c r="BI428" s="36" t="str">
        <f t="shared" si="297"/>
        <v/>
      </c>
      <c r="BJ428" s="36" t="str">
        <f t="shared" si="298"/>
        <v/>
      </c>
      <c r="BK428" s="36" t="str">
        <f t="shared" si="299"/>
        <v/>
      </c>
      <c r="BL428" s="36" t="str">
        <f t="shared" si="300"/>
        <v/>
      </c>
      <c r="BM428" s="36" t="str">
        <f t="shared" si="301"/>
        <v/>
      </c>
      <c r="BN428" s="38" t="e">
        <f t="shared" si="260"/>
        <v>#DIV/0!</v>
      </c>
      <c r="BO428" s="38" t="e">
        <f t="shared" si="261"/>
        <v>#DIV/0!</v>
      </c>
      <c r="BP428" s="39" t="str">
        <f t="shared" si="262"/>
        <v/>
      </c>
      <c r="BQ428" s="39" t="str">
        <f t="shared" si="263"/>
        <v/>
      </c>
      <c r="BR428" s="39" t="str">
        <f t="shared" si="264"/>
        <v/>
      </c>
      <c r="BS428" s="39" t="str">
        <f t="shared" si="265"/>
        <v/>
      </c>
      <c r="BT428" s="39" t="str">
        <f t="shared" si="266"/>
        <v/>
      </c>
      <c r="BU428" s="39" t="str">
        <f t="shared" si="267"/>
        <v/>
      </c>
      <c r="BV428" s="39" t="str">
        <f t="shared" si="268"/>
        <v/>
      </c>
      <c r="BW428" s="39" t="str">
        <f t="shared" si="269"/>
        <v/>
      </c>
      <c r="BX428" s="39" t="str">
        <f t="shared" si="270"/>
        <v/>
      </c>
      <c r="BY428" s="39" t="str">
        <f t="shared" si="271"/>
        <v/>
      </c>
      <c r="BZ428" s="39" t="str">
        <f t="shared" si="272"/>
        <v/>
      </c>
      <c r="CA428" s="39" t="str">
        <f t="shared" si="273"/>
        <v/>
      </c>
      <c r="CB428" s="39" t="str">
        <f t="shared" si="274"/>
        <v/>
      </c>
      <c r="CC428" s="39" t="str">
        <f t="shared" si="275"/>
        <v/>
      </c>
      <c r="CD428" s="39" t="str">
        <f t="shared" si="276"/>
        <v/>
      </c>
      <c r="CE428" s="39" t="str">
        <f t="shared" si="277"/>
        <v/>
      </c>
      <c r="CF428" s="39" t="str">
        <f t="shared" si="278"/>
        <v/>
      </c>
      <c r="CG428" s="39" t="str">
        <f t="shared" si="279"/>
        <v/>
      </c>
      <c r="CH428" s="39" t="str">
        <f t="shared" si="280"/>
        <v/>
      </c>
      <c r="CI428" s="39" t="str">
        <f t="shared" si="281"/>
        <v/>
      </c>
    </row>
    <row r="429" spans="1:87">
      <c r="A429" s="18"/>
      <c r="B429" s="15" t="str">
        <f>'Gene Table'!E428</f>
        <v>hsa-miR-1979</v>
      </c>
      <c r="C429" s="15" t="str">
        <f>'Gene Table'!B428</f>
        <v>B18</v>
      </c>
      <c r="D429" s="16" t="str">
        <f>IF(SUM('Test Sample Data'!D$3:D$98)&gt;10,IF(AND(ISNUMBER('Test Sample Data'!D428),'Test Sample Data'!D428&lt;$B$1,'Test Sample Data'!D428&gt;0),'Test Sample Data'!D428,$B$1),"")</f>
        <v/>
      </c>
      <c r="E429" s="17" t="str">
        <f>IF(SUM('Test Sample Data'!E$3:E$98)&gt;10,IF(AND(ISNUMBER('Test Sample Data'!E428),'Test Sample Data'!E428&lt;$B$1,'Test Sample Data'!E428&gt;0),'Test Sample Data'!E428,$B$1),"")</f>
        <v/>
      </c>
      <c r="F429" s="17" t="str">
        <f>IF(SUM('Test Sample Data'!F$3:F$98)&gt;10,IF(AND(ISNUMBER('Test Sample Data'!F428),'Test Sample Data'!F428&lt;$B$1,'Test Sample Data'!F428&gt;0),'Test Sample Data'!F428,$B$1),"")</f>
        <v/>
      </c>
      <c r="G429" s="17" t="str">
        <f>IF(SUM('Test Sample Data'!G$3:G$98)&gt;10,IF(AND(ISNUMBER('Test Sample Data'!G428),'Test Sample Data'!G428&lt;$B$1,'Test Sample Data'!G428&gt;0),'Test Sample Data'!G428,$B$1),"")</f>
        <v/>
      </c>
      <c r="H429" s="17" t="str">
        <f>IF(SUM('Test Sample Data'!H$3:H$98)&gt;10,IF(AND(ISNUMBER('Test Sample Data'!H428),'Test Sample Data'!H428&lt;$B$1,'Test Sample Data'!H428&gt;0),'Test Sample Data'!H428,$B$1),"")</f>
        <v/>
      </c>
      <c r="I429" s="17" t="str">
        <f>IF(SUM('Test Sample Data'!I$3:I$98)&gt;10,IF(AND(ISNUMBER('Test Sample Data'!I428),'Test Sample Data'!I428&lt;$B$1,'Test Sample Data'!I428&gt;0),'Test Sample Data'!I428,$B$1),"")</f>
        <v/>
      </c>
      <c r="J429" s="17" t="str">
        <f>IF(SUM('Test Sample Data'!J$3:J$98)&gt;10,IF(AND(ISNUMBER('Test Sample Data'!J428),'Test Sample Data'!J428&lt;$B$1,'Test Sample Data'!J428&gt;0),'Test Sample Data'!J428,$B$1),"")</f>
        <v/>
      </c>
      <c r="K429" s="17" t="str">
        <f>IF(SUM('Test Sample Data'!K$3:K$98)&gt;10,IF(AND(ISNUMBER('Test Sample Data'!K428),'Test Sample Data'!K428&lt;$B$1,'Test Sample Data'!K428&gt;0),'Test Sample Data'!K428,$B$1),"")</f>
        <v/>
      </c>
      <c r="L429" s="17" t="str">
        <f>IF(SUM('Test Sample Data'!L$3:L$98)&gt;10,IF(AND(ISNUMBER('Test Sample Data'!L428),'Test Sample Data'!L428&lt;$B$1,'Test Sample Data'!L428&gt;0),'Test Sample Data'!L428,$B$1),"")</f>
        <v/>
      </c>
      <c r="M429" s="17" t="str">
        <f>IF(SUM('Test Sample Data'!M$3:M$98)&gt;10,IF(AND(ISNUMBER('Test Sample Data'!M428),'Test Sample Data'!M428&lt;$B$1,'Test Sample Data'!M428&gt;0),'Test Sample Data'!M428,$B$1),"")</f>
        <v/>
      </c>
      <c r="N429" s="17" t="str">
        <f>'Gene Table'!E428</f>
        <v>hsa-miR-1979</v>
      </c>
      <c r="O429" s="17" t="str">
        <f>'Gene Table'!B428</f>
        <v>B18</v>
      </c>
      <c r="P429" s="17" t="str">
        <f>IF(SUM('Control Sample Data'!D$3:D$98)&gt;10,IF(AND(ISNUMBER('Control Sample Data'!D428),'Control Sample Data'!D428&lt;$B$1,'Control Sample Data'!D428&gt;0),'Control Sample Data'!D428,$B$1),"")</f>
        <v/>
      </c>
      <c r="Q429" s="17" t="str">
        <f>IF(SUM('Control Sample Data'!E$3:E$98)&gt;10,IF(AND(ISNUMBER('Control Sample Data'!E428),'Control Sample Data'!E428&lt;$B$1,'Control Sample Data'!E428&gt;0),'Control Sample Data'!E428,$B$1),"")</f>
        <v/>
      </c>
      <c r="R429" s="17" t="str">
        <f>IF(SUM('Control Sample Data'!F$3:F$98)&gt;10,IF(AND(ISNUMBER('Control Sample Data'!F428),'Control Sample Data'!F428&lt;$B$1,'Control Sample Data'!F428&gt;0),'Control Sample Data'!F428,$B$1),"")</f>
        <v/>
      </c>
      <c r="S429" s="17" t="str">
        <f>IF(SUM('Control Sample Data'!G$3:G$98)&gt;10,IF(AND(ISNUMBER('Control Sample Data'!G428),'Control Sample Data'!G428&lt;$B$1,'Control Sample Data'!G428&gt;0),'Control Sample Data'!G428,$B$1),"")</f>
        <v/>
      </c>
      <c r="T429" s="17" t="str">
        <f>IF(SUM('Control Sample Data'!H$3:H$98)&gt;10,IF(AND(ISNUMBER('Control Sample Data'!H428),'Control Sample Data'!H428&lt;$B$1,'Control Sample Data'!H428&gt;0),'Control Sample Data'!H428,$B$1),"")</f>
        <v/>
      </c>
      <c r="U429" s="17" t="str">
        <f>IF(SUM('Control Sample Data'!I$3:I$98)&gt;10,IF(AND(ISNUMBER('Control Sample Data'!I428),'Control Sample Data'!I428&lt;$B$1,'Control Sample Data'!I428&gt;0),'Control Sample Data'!I428,$B$1),"")</f>
        <v/>
      </c>
      <c r="V429" s="17" t="str">
        <f>IF(SUM('Control Sample Data'!J$3:J$98)&gt;10,IF(AND(ISNUMBER('Control Sample Data'!J428),'Control Sample Data'!J428&lt;$B$1,'Control Sample Data'!J428&gt;0),'Control Sample Data'!J428,$B$1),"")</f>
        <v/>
      </c>
      <c r="W429" s="17" t="str">
        <f>IF(SUM('Control Sample Data'!K$3:K$98)&gt;10,IF(AND(ISNUMBER('Control Sample Data'!K428),'Control Sample Data'!K428&lt;$B$1,'Control Sample Data'!K428&gt;0),'Control Sample Data'!K428,$B$1),"")</f>
        <v/>
      </c>
      <c r="X429" s="17" t="str">
        <f>IF(SUM('Control Sample Data'!L$3:L$98)&gt;10,IF(AND(ISNUMBER('Control Sample Data'!L428),'Control Sample Data'!L428&lt;$B$1,'Control Sample Data'!L428&gt;0),'Control Sample Data'!L428,$B$1),"")</f>
        <v/>
      </c>
      <c r="Y429" s="17" t="str">
        <f>IF(SUM('Control Sample Data'!M$3:M$98)&gt;10,IF(AND(ISNUMBER('Control Sample Data'!M428),'Control Sample Data'!M428&lt;$B$1,'Control Sample Data'!M428&gt;0),'Control Sample Data'!M428,$B$1),"")</f>
        <v/>
      </c>
      <c r="AT429" s="36" t="str">
        <f t="shared" si="282"/>
        <v/>
      </c>
      <c r="AU429" s="36" t="str">
        <f t="shared" si="283"/>
        <v/>
      </c>
      <c r="AV429" s="36" t="str">
        <f t="shared" si="284"/>
        <v/>
      </c>
      <c r="AW429" s="36" t="str">
        <f t="shared" si="285"/>
        <v/>
      </c>
      <c r="AX429" s="36" t="str">
        <f t="shared" si="286"/>
        <v/>
      </c>
      <c r="AY429" s="36" t="str">
        <f t="shared" si="287"/>
        <v/>
      </c>
      <c r="AZ429" s="36" t="str">
        <f t="shared" si="288"/>
        <v/>
      </c>
      <c r="BA429" s="36" t="str">
        <f t="shared" si="289"/>
        <v/>
      </c>
      <c r="BB429" s="36" t="str">
        <f t="shared" si="290"/>
        <v/>
      </c>
      <c r="BC429" s="36" t="str">
        <f t="shared" si="291"/>
        <v/>
      </c>
      <c r="BD429" s="36" t="str">
        <f t="shared" si="292"/>
        <v/>
      </c>
      <c r="BE429" s="36" t="str">
        <f t="shared" si="293"/>
        <v/>
      </c>
      <c r="BF429" s="36" t="str">
        <f t="shared" si="294"/>
        <v/>
      </c>
      <c r="BG429" s="36" t="str">
        <f t="shared" si="295"/>
        <v/>
      </c>
      <c r="BH429" s="36" t="str">
        <f t="shared" si="296"/>
        <v/>
      </c>
      <c r="BI429" s="36" t="str">
        <f t="shared" si="297"/>
        <v/>
      </c>
      <c r="BJ429" s="36" t="str">
        <f t="shared" si="298"/>
        <v/>
      </c>
      <c r="BK429" s="36" t="str">
        <f t="shared" si="299"/>
        <v/>
      </c>
      <c r="BL429" s="36" t="str">
        <f t="shared" si="300"/>
        <v/>
      </c>
      <c r="BM429" s="36" t="str">
        <f t="shared" si="301"/>
        <v/>
      </c>
      <c r="BN429" s="38" t="e">
        <f t="shared" si="260"/>
        <v>#DIV/0!</v>
      </c>
      <c r="BO429" s="38" t="e">
        <f t="shared" si="261"/>
        <v>#DIV/0!</v>
      </c>
      <c r="BP429" s="39" t="str">
        <f t="shared" si="262"/>
        <v/>
      </c>
      <c r="BQ429" s="39" t="str">
        <f t="shared" si="263"/>
        <v/>
      </c>
      <c r="BR429" s="39" t="str">
        <f t="shared" si="264"/>
        <v/>
      </c>
      <c r="BS429" s="39" t="str">
        <f t="shared" si="265"/>
        <v/>
      </c>
      <c r="BT429" s="39" t="str">
        <f t="shared" si="266"/>
        <v/>
      </c>
      <c r="BU429" s="39" t="str">
        <f t="shared" si="267"/>
        <v/>
      </c>
      <c r="BV429" s="39" t="str">
        <f t="shared" si="268"/>
        <v/>
      </c>
      <c r="BW429" s="39" t="str">
        <f t="shared" si="269"/>
        <v/>
      </c>
      <c r="BX429" s="39" t="str">
        <f t="shared" si="270"/>
        <v/>
      </c>
      <c r="BY429" s="39" t="str">
        <f t="shared" si="271"/>
        <v/>
      </c>
      <c r="BZ429" s="39" t="str">
        <f t="shared" si="272"/>
        <v/>
      </c>
      <c r="CA429" s="39" t="str">
        <f t="shared" si="273"/>
        <v/>
      </c>
      <c r="CB429" s="39" t="str">
        <f t="shared" si="274"/>
        <v/>
      </c>
      <c r="CC429" s="39" t="str">
        <f t="shared" si="275"/>
        <v/>
      </c>
      <c r="CD429" s="39" t="str">
        <f t="shared" si="276"/>
        <v/>
      </c>
      <c r="CE429" s="39" t="str">
        <f t="shared" si="277"/>
        <v/>
      </c>
      <c r="CF429" s="39" t="str">
        <f t="shared" si="278"/>
        <v/>
      </c>
      <c r="CG429" s="39" t="str">
        <f t="shared" si="279"/>
        <v/>
      </c>
      <c r="CH429" s="39" t="str">
        <f t="shared" si="280"/>
        <v/>
      </c>
      <c r="CI429" s="39" t="str">
        <f t="shared" si="281"/>
        <v/>
      </c>
    </row>
    <row r="430" spans="1:87">
      <c r="A430" s="18"/>
      <c r="B430" s="15" t="str">
        <f>'Gene Table'!E429</f>
        <v>hsa-miR-513c-5p</v>
      </c>
      <c r="C430" s="15" t="str">
        <f>'Gene Table'!B429</f>
        <v>B19</v>
      </c>
      <c r="D430" s="16" t="str">
        <f>IF(SUM('Test Sample Data'!D$3:D$98)&gt;10,IF(AND(ISNUMBER('Test Sample Data'!D429),'Test Sample Data'!D429&lt;$B$1,'Test Sample Data'!D429&gt;0),'Test Sample Data'!D429,$B$1),"")</f>
        <v/>
      </c>
      <c r="E430" s="17" t="str">
        <f>IF(SUM('Test Sample Data'!E$3:E$98)&gt;10,IF(AND(ISNUMBER('Test Sample Data'!E429),'Test Sample Data'!E429&lt;$B$1,'Test Sample Data'!E429&gt;0),'Test Sample Data'!E429,$B$1),"")</f>
        <v/>
      </c>
      <c r="F430" s="17" t="str">
        <f>IF(SUM('Test Sample Data'!F$3:F$98)&gt;10,IF(AND(ISNUMBER('Test Sample Data'!F429),'Test Sample Data'!F429&lt;$B$1,'Test Sample Data'!F429&gt;0),'Test Sample Data'!F429,$B$1),"")</f>
        <v/>
      </c>
      <c r="G430" s="17" t="str">
        <f>IF(SUM('Test Sample Data'!G$3:G$98)&gt;10,IF(AND(ISNUMBER('Test Sample Data'!G429),'Test Sample Data'!G429&lt;$B$1,'Test Sample Data'!G429&gt;0),'Test Sample Data'!G429,$B$1),"")</f>
        <v/>
      </c>
      <c r="H430" s="17" t="str">
        <f>IF(SUM('Test Sample Data'!H$3:H$98)&gt;10,IF(AND(ISNUMBER('Test Sample Data'!H429),'Test Sample Data'!H429&lt;$B$1,'Test Sample Data'!H429&gt;0),'Test Sample Data'!H429,$B$1),"")</f>
        <v/>
      </c>
      <c r="I430" s="17" t="str">
        <f>IF(SUM('Test Sample Data'!I$3:I$98)&gt;10,IF(AND(ISNUMBER('Test Sample Data'!I429),'Test Sample Data'!I429&lt;$B$1,'Test Sample Data'!I429&gt;0),'Test Sample Data'!I429,$B$1),"")</f>
        <v/>
      </c>
      <c r="J430" s="17" t="str">
        <f>IF(SUM('Test Sample Data'!J$3:J$98)&gt;10,IF(AND(ISNUMBER('Test Sample Data'!J429),'Test Sample Data'!J429&lt;$B$1,'Test Sample Data'!J429&gt;0),'Test Sample Data'!J429,$B$1),"")</f>
        <v/>
      </c>
      <c r="K430" s="17" t="str">
        <f>IF(SUM('Test Sample Data'!K$3:K$98)&gt;10,IF(AND(ISNUMBER('Test Sample Data'!K429),'Test Sample Data'!K429&lt;$B$1,'Test Sample Data'!K429&gt;0),'Test Sample Data'!K429,$B$1),"")</f>
        <v/>
      </c>
      <c r="L430" s="17" t="str">
        <f>IF(SUM('Test Sample Data'!L$3:L$98)&gt;10,IF(AND(ISNUMBER('Test Sample Data'!L429),'Test Sample Data'!L429&lt;$B$1,'Test Sample Data'!L429&gt;0),'Test Sample Data'!L429,$B$1),"")</f>
        <v/>
      </c>
      <c r="M430" s="17" t="str">
        <f>IF(SUM('Test Sample Data'!M$3:M$98)&gt;10,IF(AND(ISNUMBER('Test Sample Data'!M429),'Test Sample Data'!M429&lt;$B$1,'Test Sample Data'!M429&gt;0),'Test Sample Data'!M429,$B$1),"")</f>
        <v/>
      </c>
      <c r="N430" s="17" t="str">
        <f>'Gene Table'!E429</f>
        <v>hsa-miR-513c-5p</v>
      </c>
      <c r="O430" s="17" t="str">
        <f>'Gene Table'!B429</f>
        <v>B19</v>
      </c>
      <c r="P430" s="17" t="str">
        <f>IF(SUM('Control Sample Data'!D$3:D$98)&gt;10,IF(AND(ISNUMBER('Control Sample Data'!D429),'Control Sample Data'!D429&lt;$B$1,'Control Sample Data'!D429&gt;0),'Control Sample Data'!D429,$B$1),"")</f>
        <v/>
      </c>
      <c r="Q430" s="17" t="str">
        <f>IF(SUM('Control Sample Data'!E$3:E$98)&gt;10,IF(AND(ISNUMBER('Control Sample Data'!E429),'Control Sample Data'!E429&lt;$B$1,'Control Sample Data'!E429&gt;0),'Control Sample Data'!E429,$B$1),"")</f>
        <v/>
      </c>
      <c r="R430" s="17" t="str">
        <f>IF(SUM('Control Sample Data'!F$3:F$98)&gt;10,IF(AND(ISNUMBER('Control Sample Data'!F429),'Control Sample Data'!F429&lt;$B$1,'Control Sample Data'!F429&gt;0),'Control Sample Data'!F429,$B$1),"")</f>
        <v/>
      </c>
      <c r="S430" s="17" t="str">
        <f>IF(SUM('Control Sample Data'!G$3:G$98)&gt;10,IF(AND(ISNUMBER('Control Sample Data'!G429),'Control Sample Data'!G429&lt;$B$1,'Control Sample Data'!G429&gt;0),'Control Sample Data'!G429,$B$1),"")</f>
        <v/>
      </c>
      <c r="T430" s="17" t="str">
        <f>IF(SUM('Control Sample Data'!H$3:H$98)&gt;10,IF(AND(ISNUMBER('Control Sample Data'!H429),'Control Sample Data'!H429&lt;$B$1,'Control Sample Data'!H429&gt;0),'Control Sample Data'!H429,$B$1),"")</f>
        <v/>
      </c>
      <c r="U430" s="17" t="str">
        <f>IF(SUM('Control Sample Data'!I$3:I$98)&gt;10,IF(AND(ISNUMBER('Control Sample Data'!I429),'Control Sample Data'!I429&lt;$B$1,'Control Sample Data'!I429&gt;0),'Control Sample Data'!I429,$B$1),"")</f>
        <v/>
      </c>
      <c r="V430" s="17" t="str">
        <f>IF(SUM('Control Sample Data'!J$3:J$98)&gt;10,IF(AND(ISNUMBER('Control Sample Data'!J429),'Control Sample Data'!J429&lt;$B$1,'Control Sample Data'!J429&gt;0),'Control Sample Data'!J429,$B$1),"")</f>
        <v/>
      </c>
      <c r="W430" s="17" t="str">
        <f>IF(SUM('Control Sample Data'!K$3:K$98)&gt;10,IF(AND(ISNUMBER('Control Sample Data'!K429),'Control Sample Data'!K429&lt;$B$1,'Control Sample Data'!K429&gt;0),'Control Sample Data'!K429,$B$1),"")</f>
        <v/>
      </c>
      <c r="X430" s="17" t="str">
        <f>IF(SUM('Control Sample Data'!L$3:L$98)&gt;10,IF(AND(ISNUMBER('Control Sample Data'!L429),'Control Sample Data'!L429&lt;$B$1,'Control Sample Data'!L429&gt;0),'Control Sample Data'!L429,$B$1),"")</f>
        <v/>
      </c>
      <c r="Y430" s="17" t="str">
        <f>IF(SUM('Control Sample Data'!M$3:M$98)&gt;10,IF(AND(ISNUMBER('Control Sample Data'!M429),'Control Sample Data'!M429&lt;$B$1,'Control Sample Data'!M429&gt;0),'Control Sample Data'!M429,$B$1),"")</f>
        <v/>
      </c>
      <c r="AT430" s="36" t="str">
        <f t="shared" si="282"/>
        <v/>
      </c>
      <c r="AU430" s="36" t="str">
        <f t="shared" si="283"/>
        <v/>
      </c>
      <c r="AV430" s="36" t="str">
        <f t="shared" si="284"/>
        <v/>
      </c>
      <c r="AW430" s="36" t="str">
        <f t="shared" si="285"/>
        <v/>
      </c>
      <c r="AX430" s="36" t="str">
        <f t="shared" si="286"/>
        <v/>
      </c>
      <c r="AY430" s="36" t="str">
        <f t="shared" si="287"/>
        <v/>
      </c>
      <c r="AZ430" s="36" t="str">
        <f t="shared" si="288"/>
        <v/>
      </c>
      <c r="BA430" s="36" t="str">
        <f t="shared" si="289"/>
        <v/>
      </c>
      <c r="BB430" s="36" t="str">
        <f t="shared" si="290"/>
        <v/>
      </c>
      <c r="BC430" s="36" t="str">
        <f t="shared" si="291"/>
        <v/>
      </c>
      <c r="BD430" s="36" t="str">
        <f t="shared" si="292"/>
        <v/>
      </c>
      <c r="BE430" s="36" t="str">
        <f t="shared" si="293"/>
        <v/>
      </c>
      <c r="BF430" s="36" t="str">
        <f t="shared" si="294"/>
        <v/>
      </c>
      <c r="BG430" s="36" t="str">
        <f t="shared" si="295"/>
        <v/>
      </c>
      <c r="BH430" s="36" t="str">
        <f t="shared" si="296"/>
        <v/>
      </c>
      <c r="BI430" s="36" t="str">
        <f t="shared" si="297"/>
        <v/>
      </c>
      <c r="BJ430" s="36" t="str">
        <f t="shared" si="298"/>
        <v/>
      </c>
      <c r="BK430" s="36" t="str">
        <f t="shared" si="299"/>
        <v/>
      </c>
      <c r="BL430" s="36" t="str">
        <f t="shared" si="300"/>
        <v/>
      </c>
      <c r="BM430" s="36" t="str">
        <f t="shared" si="301"/>
        <v/>
      </c>
      <c r="BN430" s="38" t="e">
        <f t="shared" si="260"/>
        <v>#DIV/0!</v>
      </c>
      <c r="BO430" s="38" t="e">
        <f t="shared" si="261"/>
        <v>#DIV/0!</v>
      </c>
      <c r="BP430" s="39" t="str">
        <f t="shared" si="262"/>
        <v/>
      </c>
      <c r="BQ430" s="39" t="str">
        <f t="shared" si="263"/>
        <v/>
      </c>
      <c r="BR430" s="39" t="str">
        <f t="shared" si="264"/>
        <v/>
      </c>
      <c r="BS430" s="39" t="str">
        <f t="shared" si="265"/>
        <v/>
      </c>
      <c r="BT430" s="39" t="str">
        <f t="shared" si="266"/>
        <v/>
      </c>
      <c r="BU430" s="39" t="str">
        <f t="shared" si="267"/>
        <v/>
      </c>
      <c r="BV430" s="39" t="str">
        <f t="shared" si="268"/>
        <v/>
      </c>
      <c r="BW430" s="39" t="str">
        <f t="shared" si="269"/>
        <v/>
      </c>
      <c r="BX430" s="39" t="str">
        <f t="shared" si="270"/>
        <v/>
      </c>
      <c r="BY430" s="39" t="str">
        <f t="shared" si="271"/>
        <v/>
      </c>
      <c r="BZ430" s="39" t="str">
        <f t="shared" si="272"/>
        <v/>
      </c>
      <c r="CA430" s="39" t="str">
        <f t="shared" si="273"/>
        <v/>
      </c>
      <c r="CB430" s="39" t="str">
        <f t="shared" si="274"/>
        <v/>
      </c>
      <c r="CC430" s="39" t="str">
        <f t="shared" si="275"/>
        <v/>
      </c>
      <c r="CD430" s="39" t="str">
        <f t="shared" si="276"/>
        <v/>
      </c>
      <c r="CE430" s="39" t="str">
        <f t="shared" si="277"/>
        <v/>
      </c>
      <c r="CF430" s="39" t="str">
        <f t="shared" si="278"/>
        <v/>
      </c>
      <c r="CG430" s="39" t="str">
        <f t="shared" si="279"/>
        <v/>
      </c>
      <c r="CH430" s="39" t="str">
        <f t="shared" si="280"/>
        <v/>
      </c>
      <c r="CI430" s="39" t="str">
        <f t="shared" si="281"/>
        <v/>
      </c>
    </row>
    <row r="431" spans="1:87">
      <c r="A431" s="18"/>
      <c r="B431" s="15" t="str">
        <f>'Gene Table'!E430</f>
        <v>hsa-miR-2054</v>
      </c>
      <c r="C431" s="15" t="str">
        <f>'Gene Table'!B430</f>
        <v>B20</v>
      </c>
      <c r="D431" s="16" t="str">
        <f>IF(SUM('Test Sample Data'!D$3:D$98)&gt;10,IF(AND(ISNUMBER('Test Sample Data'!D430),'Test Sample Data'!D430&lt;$B$1,'Test Sample Data'!D430&gt;0),'Test Sample Data'!D430,$B$1),"")</f>
        <v/>
      </c>
      <c r="E431" s="17" t="str">
        <f>IF(SUM('Test Sample Data'!E$3:E$98)&gt;10,IF(AND(ISNUMBER('Test Sample Data'!E430),'Test Sample Data'!E430&lt;$B$1,'Test Sample Data'!E430&gt;0),'Test Sample Data'!E430,$B$1),"")</f>
        <v/>
      </c>
      <c r="F431" s="17" t="str">
        <f>IF(SUM('Test Sample Data'!F$3:F$98)&gt;10,IF(AND(ISNUMBER('Test Sample Data'!F430),'Test Sample Data'!F430&lt;$B$1,'Test Sample Data'!F430&gt;0),'Test Sample Data'!F430,$B$1),"")</f>
        <v/>
      </c>
      <c r="G431" s="17" t="str">
        <f>IF(SUM('Test Sample Data'!G$3:G$98)&gt;10,IF(AND(ISNUMBER('Test Sample Data'!G430),'Test Sample Data'!G430&lt;$B$1,'Test Sample Data'!G430&gt;0),'Test Sample Data'!G430,$B$1),"")</f>
        <v/>
      </c>
      <c r="H431" s="17" t="str">
        <f>IF(SUM('Test Sample Data'!H$3:H$98)&gt;10,IF(AND(ISNUMBER('Test Sample Data'!H430),'Test Sample Data'!H430&lt;$B$1,'Test Sample Data'!H430&gt;0),'Test Sample Data'!H430,$B$1),"")</f>
        <v/>
      </c>
      <c r="I431" s="17" t="str">
        <f>IF(SUM('Test Sample Data'!I$3:I$98)&gt;10,IF(AND(ISNUMBER('Test Sample Data'!I430),'Test Sample Data'!I430&lt;$B$1,'Test Sample Data'!I430&gt;0),'Test Sample Data'!I430,$B$1),"")</f>
        <v/>
      </c>
      <c r="J431" s="17" t="str">
        <f>IF(SUM('Test Sample Data'!J$3:J$98)&gt;10,IF(AND(ISNUMBER('Test Sample Data'!J430),'Test Sample Data'!J430&lt;$B$1,'Test Sample Data'!J430&gt;0),'Test Sample Data'!J430,$B$1),"")</f>
        <v/>
      </c>
      <c r="K431" s="17" t="str">
        <f>IF(SUM('Test Sample Data'!K$3:K$98)&gt;10,IF(AND(ISNUMBER('Test Sample Data'!K430),'Test Sample Data'!K430&lt;$B$1,'Test Sample Data'!K430&gt;0),'Test Sample Data'!K430,$B$1),"")</f>
        <v/>
      </c>
      <c r="L431" s="17" t="str">
        <f>IF(SUM('Test Sample Data'!L$3:L$98)&gt;10,IF(AND(ISNUMBER('Test Sample Data'!L430),'Test Sample Data'!L430&lt;$B$1,'Test Sample Data'!L430&gt;0),'Test Sample Data'!L430,$B$1),"")</f>
        <v/>
      </c>
      <c r="M431" s="17" t="str">
        <f>IF(SUM('Test Sample Data'!M$3:M$98)&gt;10,IF(AND(ISNUMBER('Test Sample Data'!M430),'Test Sample Data'!M430&lt;$B$1,'Test Sample Data'!M430&gt;0),'Test Sample Data'!M430,$B$1),"")</f>
        <v/>
      </c>
      <c r="N431" s="17" t="str">
        <f>'Gene Table'!E430</f>
        <v>hsa-miR-2054</v>
      </c>
      <c r="O431" s="17" t="str">
        <f>'Gene Table'!B430</f>
        <v>B20</v>
      </c>
      <c r="P431" s="17" t="str">
        <f>IF(SUM('Control Sample Data'!D$3:D$98)&gt;10,IF(AND(ISNUMBER('Control Sample Data'!D430),'Control Sample Data'!D430&lt;$B$1,'Control Sample Data'!D430&gt;0),'Control Sample Data'!D430,$B$1),"")</f>
        <v/>
      </c>
      <c r="Q431" s="17" t="str">
        <f>IF(SUM('Control Sample Data'!E$3:E$98)&gt;10,IF(AND(ISNUMBER('Control Sample Data'!E430),'Control Sample Data'!E430&lt;$B$1,'Control Sample Data'!E430&gt;0),'Control Sample Data'!E430,$B$1),"")</f>
        <v/>
      </c>
      <c r="R431" s="17" t="str">
        <f>IF(SUM('Control Sample Data'!F$3:F$98)&gt;10,IF(AND(ISNUMBER('Control Sample Data'!F430),'Control Sample Data'!F430&lt;$B$1,'Control Sample Data'!F430&gt;0),'Control Sample Data'!F430,$B$1),"")</f>
        <v/>
      </c>
      <c r="S431" s="17" t="str">
        <f>IF(SUM('Control Sample Data'!G$3:G$98)&gt;10,IF(AND(ISNUMBER('Control Sample Data'!G430),'Control Sample Data'!G430&lt;$B$1,'Control Sample Data'!G430&gt;0),'Control Sample Data'!G430,$B$1),"")</f>
        <v/>
      </c>
      <c r="T431" s="17" t="str">
        <f>IF(SUM('Control Sample Data'!H$3:H$98)&gt;10,IF(AND(ISNUMBER('Control Sample Data'!H430),'Control Sample Data'!H430&lt;$B$1,'Control Sample Data'!H430&gt;0),'Control Sample Data'!H430,$B$1),"")</f>
        <v/>
      </c>
      <c r="U431" s="17" t="str">
        <f>IF(SUM('Control Sample Data'!I$3:I$98)&gt;10,IF(AND(ISNUMBER('Control Sample Data'!I430),'Control Sample Data'!I430&lt;$B$1,'Control Sample Data'!I430&gt;0),'Control Sample Data'!I430,$B$1),"")</f>
        <v/>
      </c>
      <c r="V431" s="17" t="str">
        <f>IF(SUM('Control Sample Data'!J$3:J$98)&gt;10,IF(AND(ISNUMBER('Control Sample Data'!J430),'Control Sample Data'!J430&lt;$B$1,'Control Sample Data'!J430&gt;0),'Control Sample Data'!J430,$B$1),"")</f>
        <v/>
      </c>
      <c r="W431" s="17" t="str">
        <f>IF(SUM('Control Sample Data'!K$3:K$98)&gt;10,IF(AND(ISNUMBER('Control Sample Data'!K430),'Control Sample Data'!K430&lt;$B$1,'Control Sample Data'!K430&gt;0),'Control Sample Data'!K430,$B$1),"")</f>
        <v/>
      </c>
      <c r="X431" s="17" t="str">
        <f>IF(SUM('Control Sample Data'!L$3:L$98)&gt;10,IF(AND(ISNUMBER('Control Sample Data'!L430),'Control Sample Data'!L430&lt;$B$1,'Control Sample Data'!L430&gt;0),'Control Sample Data'!L430,$B$1),"")</f>
        <v/>
      </c>
      <c r="Y431" s="17" t="str">
        <f>IF(SUM('Control Sample Data'!M$3:M$98)&gt;10,IF(AND(ISNUMBER('Control Sample Data'!M430),'Control Sample Data'!M430&lt;$B$1,'Control Sample Data'!M430&gt;0),'Control Sample Data'!M430,$B$1),"")</f>
        <v/>
      </c>
      <c r="AT431" s="36" t="str">
        <f t="shared" si="282"/>
        <v/>
      </c>
      <c r="AU431" s="36" t="str">
        <f t="shared" si="283"/>
        <v/>
      </c>
      <c r="AV431" s="36" t="str">
        <f t="shared" si="284"/>
        <v/>
      </c>
      <c r="AW431" s="36" t="str">
        <f t="shared" si="285"/>
        <v/>
      </c>
      <c r="AX431" s="36" t="str">
        <f t="shared" si="286"/>
        <v/>
      </c>
      <c r="AY431" s="36" t="str">
        <f t="shared" si="287"/>
        <v/>
      </c>
      <c r="AZ431" s="36" t="str">
        <f t="shared" si="288"/>
        <v/>
      </c>
      <c r="BA431" s="36" t="str">
        <f t="shared" si="289"/>
        <v/>
      </c>
      <c r="BB431" s="36" t="str">
        <f t="shared" si="290"/>
        <v/>
      </c>
      <c r="BC431" s="36" t="str">
        <f t="shared" si="291"/>
        <v/>
      </c>
      <c r="BD431" s="36" t="str">
        <f t="shared" si="292"/>
        <v/>
      </c>
      <c r="BE431" s="36" t="str">
        <f t="shared" si="293"/>
        <v/>
      </c>
      <c r="BF431" s="36" t="str">
        <f t="shared" si="294"/>
        <v/>
      </c>
      <c r="BG431" s="36" t="str">
        <f t="shared" si="295"/>
        <v/>
      </c>
      <c r="BH431" s="36" t="str">
        <f t="shared" si="296"/>
        <v/>
      </c>
      <c r="BI431" s="36" t="str">
        <f t="shared" si="297"/>
        <v/>
      </c>
      <c r="BJ431" s="36" t="str">
        <f t="shared" si="298"/>
        <v/>
      </c>
      <c r="BK431" s="36" t="str">
        <f t="shared" si="299"/>
        <v/>
      </c>
      <c r="BL431" s="36" t="str">
        <f t="shared" si="300"/>
        <v/>
      </c>
      <c r="BM431" s="36" t="str">
        <f t="shared" si="301"/>
        <v/>
      </c>
      <c r="BN431" s="38" t="e">
        <f t="shared" si="260"/>
        <v>#DIV/0!</v>
      </c>
      <c r="BO431" s="38" t="e">
        <f t="shared" si="261"/>
        <v>#DIV/0!</v>
      </c>
      <c r="BP431" s="39" t="str">
        <f t="shared" si="262"/>
        <v/>
      </c>
      <c r="BQ431" s="39" t="str">
        <f t="shared" si="263"/>
        <v/>
      </c>
      <c r="BR431" s="39" t="str">
        <f t="shared" si="264"/>
        <v/>
      </c>
      <c r="BS431" s="39" t="str">
        <f t="shared" si="265"/>
        <v/>
      </c>
      <c r="BT431" s="39" t="str">
        <f t="shared" si="266"/>
        <v/>
      </c>
      <c r="BU431" s="39" t="str">
        <f t="shared" si="267"/>
        <v/>
      </c>
      <c r="BV431" s="39" t="str">
        <f t="shared" si="268"/>
        <v/>
      </c>
      <c r="BW431" s="39" t="str">
        <f t="shared" si="269"/>
        <v/>
      </c>
      <c r="BX431" s="39" t="str">
        <f t="shared" si="270"/>
        <v/>
      </c>
      <c r="BY431" s="39" t="str">
        <f t="shared" si="271"/>
        <v/>
      </c>
      <c r="BZ431" s="39" t="str">
        <f t="shared" si="272"/>
        <v/>
      </c>
      <c r="CA431" s="39" t="str">
        <f t="shared" si="273"/>
        <v/>
      </c>
      <c r="CB431" s="39" t="str">
        <f t="shared" si="274"/>
        <v/>
      </c>
      <c r="CC431" s="39" t="str">
        <f t="shared" si="275"/>
        <v/>
      </c>
      <c r="CD431" s="39" t="str">
        <f t="shared" si="276"/>
        <v/>
      </c>
      <c r="CE431" s="39" t="str">
        <f t="shared" si="277"/>
        <v/>
      </c>
      <c r="CF431" s="39" t="str">
        <f t="shared" si="278"/>
        <v/>
      </c>
      <c r="CG431" s="39" t="str">
        <f t="shared" si="279"/>
        <v/>
      </c>
      <c r="CH431" s="39" t="str">
        <f t="shared" si="280"/>
        <v/>
      </c>
      <c r="CI431" s="39" t="str">
        <f t="shared" si="281"/>
        <v/>
      </c>
    </row>
    <row r="432" spans="1:87">
      <c r="A432" s="18"/>
      <c r="B432" s="15" t="str">
        <f>'Gene Table'!E431</f>
        <v>hsa-miR-320d</v>
      </c>
      <c r="C432" s="15" t="str">
        <f>'Gene Table'!B431</f>
        <v>B21</v>
      </c>
      <c r="D432" s="16" t="str">
        <f>IF(SUM('Test Sample Data'!D$3:D$98)&gt;10,IF(AND(ISNUMBER('Test Sample Data'!D431),'Test Sample Data'!D431&lt;$B$1,'Test Sample Data'!D431&gt;0),'Test Sample Data'!D431,$B$1),"")</f>
        <v/>
      </c>
      <c r="E432" s="17" t="str">
        <f>IF(SUM('Test Sample Data'!E$3:E$98)&gt;10,IF(AND(ISNUMBER('Test Sample Data'!E431),'Test Sample Data'!E431&lt;$B$1,'Test Sample Data'!E431&gt;0),'Test Sample Data'!E431,$B$1),"")</f>
        <v/>
      </c>
      <c r="F432" s="17" t="str">
        <f>IF(SUM('Test Sample Data'!F$3:F$98)&gt;10,IF(AND(ISNUMBER('Test Sample Data'!F431),'Test Sample Data'!F431&lt;$B$1,'Test Sample Data'!F431&gt;0),'Test Sample Data'!F431,$B$1),"")</f>
        <v/>
      </c>
      <c r="G432" s="17" t="str">
        <f>IF(SUM('Test Sample Data'!G$3:G$98)&gt;10,IF(AND(ISNUMBER('Test Sample Data'!G431),'Test Sample Data'!G431&lt;$B$1,'Test Sample Data'!G431&gt;0),'Test Sample Data'!G431,$B$1),"")</f>
        <v/>
      </c>
      <c r="H432" s="17" t="str">
        <f>IF(SUM('Test Sample Data'!H$3:H$98)&gt;10,IF(AND(ISNUMBER('Test Sample Data'!H431),'Test Sample Data'!H431&lt;$B$1,'Test Sample Data'!H431&gt;0),'Test Sample Data'!H431,$B$1),"")</f>
        <v/>
      </c>
      <c r="I432" s="17" t="str">
        <f>IF(SUM('Test Sample Data'!I$3:I$98)&gt;10,IF(AND(ISNUMBER('Test Sample Data'!I431),'Test Sample Data'!I431&lt;$B$1,'Test Sample Data'!I431&gt;0),'Test Sample Data'!I431,$B$1),"")</f>
        <v/>
      </c>
      <c r="J432" s="17" t="str">
        <f>IF(SUM('Test Sample Data'!J$3:J$98)&gt;10,IF(AND(ISNUMBER('Test Sample Data'!J431),'Test Sample Data'!J431&lt;$B$1,'Test Sample Data'!J431&gt;0),'Test Sample Data'!J431,$B$1),"")</f>
        <v/>
      </c>
      <c r="K432" s="17" t="str">
        <f>IF(SUM('Test Sample Data'!K$3:K$98)&gt;10,IF(AND(ISNUMBER('Test Sample Data'!K431),'Test Sample Data'!K431&lt;$B$1,'Test Sample Data'!K431&gt;0),'Test Sample Data'!K431,$B$1),"")</f>
        <v/>
      </c>
      <c r="L432" s="17" t="str">
        <f>IF(SUM('Test Sample Data'!L$3:L$98)&gt;10,IF(AND(ISNUMBER('Test Sample Data'!L431),'Test Sample Data'!L431&lt;$B$1,'Test Sample Data'!L431&gt;0),'Test Sample Data'!L431,$B$1),"")</f>
        <v/>
      </c>
      <c r="M432" s="17" t="str">
        <f>IF(SUM('Test Sample Data'!M$3:M$98)&gt;10,IF(AND(ISNUMBER('Test Sample Data'!M431),'Test Sample Data'!M431&lt;$B$1,'Test Sample Data'!M431&gt;0),'Test Sample Data'!M431,$B$1),"")</f>
        <v/>
      </c>
      <c r="N432" s="17" t="str">
        <f>'Gene Table'!E431</f>
        <v>hsa-miR-320d</v>
      </c>
      <c r="O432" s="17" t="str">
        <f>'Gene Table'!B431</f>
        <v>B21</v>
      </c>
      <c r="P432" s="17" t="str">
        <f>IF(SUM('Control Sample Data'!D$3:D$98)&gt;10,IF(AND(ISNUMBER('Control Sample Data'!D431),'Control Sample Data'!D431&lt;$B$1,'Control Sample Data'!D431&gt;0),'Control Sample Data'!D431,$B$1),"")</f>
        <v/>
      </c>
      <c r="Q432" s="17" t="str">
        <f>IF(SUM('Control Sample Data'!E$3:E$98)&gt;10,IF(AND(ISNUMBER('Control Sample Data'!E431),'Control Sample Data'!E431&lt;$B$1,'Control Sample Data'!E431&gt;0),'Control Sample Data'!E431,$B$1),"")</f>
        <v/>
      </c>
      <c r="R432" s="17" t="str">
        <f>IF(SUM('Control Sample Data'!F$3:F$98)&gt;10,IF(AND(ISNUMBER('Control Sample Data'!F431),'Control Sample Data'!F431&lt;$B$1,'Control Sample Data'!F431&gt;0),'Control Sample Data'!F431,$B$1),"")</f>
        <v/>
      </c>
      <c r="S432" s="17" t="str">
        <f>IF(SUM('Control Sample Data'!G$3:G$98)&gt;10,IF(AND(ISNUMBER('Control Sample Data'!G431),'Control Sample Data'!G431&lt;$B$1,'Control Sample Data'!G431&gt;0),'Control Sample Data'!G431,$B$1),"")</f>
        <v/>
      </c>
      <c r="T432" s="17" t="str">
        <f>IF(SUM('Control Sample Data'!H$3:H$98)&gt;10,IF(AND(ISNUMBER('Control Sample Data'!H431),'Control Sample Data'!H431&lt;$B$1,'Control Sample Data'!H431&gt;0),'Control Sample Data'!H431,$B$1),"")</f>
        <v/>
      </c>
      <c r="U432" s="17" t="str">
        <f>IF(SUM('Control Sample Data'!I$3:I$98)&gt;10,IF(AND(ISNUMBER('Control Sample Data'!I431),'Control Sample Data'!I431&lt;$B$1,'Control Sample Data'!I431&gt;0),'Control Sample Data'!I431,$B$1),"")</f>
        <v/>
      </c>
      <c r="V432" s="17" t="str">
        <f>IF(SUM('Control Sample Data'!J$3:J$98)&gt;10,IF(AND(ISNUMBER('Control Sample Data'!J431),'Control Sample Data'!J431&lt;$B$1,'Control Sample Data'!J431&gt;0),'Control Sample Data'!J431,$B$1),"")</f>
        <v/>
      </c>
      <c r="W432" s="17" t="str">
        <f>IF(SUM('Control Sample Data'!K$3:K$98)&gt;10,IF(AND(ISNUMBER('Control Sample Data'!K431),'Control Sample Data'!K431&lt;$B$1,'Control Sample Data'!K431&gt;0),'Control Sample Data'!K431,$B$1),"")</f>
        <v/>
      </c>
      <c r="X432" s="17" t="str">
        <f>IF(SUM('Control Sample Data'!L$3:L$98)&gt;10,IF(AND(ISNUMBER('Control Sample Data'!L431),'Control Sample Data'!L431&lt;$B$1,'Control Sample Data'!L431&gt;0),'Control Sample Data'!L431,$B$1),"")</f>
        <v/>
      </c>
      <c r="Y432" s="17" t="str">
        <f>IF(SUM('Control Sample Data'!M$3:M$98)&gt;10,IF(AND(ISNUMBER('Control Sample Data'!M431),'Control Sample Data'!M431&lt;$B$1,'Control Sample Data'!M431&gt;0),'Control Sample Data'!M431,$B$1),"")</f>
        <v/>
      </c>
      <c r="AT432" s="36" t="str">
        <f t="shared" si="282"/>
        <v/>
      </c>
      <c r="AU432" s="36" t="str">
        <f t="shared" si="283"/>
        <v/>
      </c>
      <c r="AV432" s="36" t="str">
        <f t="shared" si="284"/>
        <v/>
      </c>
      <c r="AW432" s="36" t="str">
        <f t="shared" si="285"/>
        <v/>
      </c>
      <c r="AX432" s="36" t="str">
        <f t="shared" si="286"/>
        <v/>
      </c>
      <c r="AY432" s="36" t="str">
        <f t="shared" si="287"/>
        <v/>
      </c>
      <c r="AZ432" s="36" t="str">
        <f t="shared" si="288"/>
        <v/>
      </c>
      <c r="BA432" s="36" t="str">
        <f t="shared" si="289"/>
        <v/>
      </c>
      <c r="BB432" s="36" t="str">
        <f t="shared" si="290"/>
        <v/>
      </c>
      <c r="BC432" s="36" t="str">
        <f t="shared" si="291"/>
        <v/>
      </c>
      <c r="BD432" s="36" t="str">
        <f t="shared" si="292"/>
        <v/>
      </c>
      <c r="BE432" s="36" t="str">
        <f t="shared" si="293"/>
        <v/>
      </c>
      <c r="BF432" s="36" t="str">
        <f t="shared" si="294"/>
        <v/>
      </c>
      <c r="BG432" s="36" t="str">
        <f t="shared" si="295"/>
        <v/>
      </c>
      <c r="BH432" s="36" t="str">
        <f t="shared" si="296"/>
        <v/>
      </c>
      <c r="BI432" s="36" t="str">
        <f t="shared" si="297"/>
        <v/>
      </c>
      <c r="BJ432" s="36" t="str">
        <f t="shared" si="298"/>
        <v/>
      </c>
      <c r="BK432" s="36" t="str">
        <f t="shared" si="299"/>
        <v/>
      </c>
      <c r="BL432" s="36" t="str">
        <f t="shared" si="300"/>
        <v/>
      </c>
      <c r="BM432" s="36" t="str">
        <f t="shared" si="301"/>
        <v/>
      </c>
      <c r="BN432" s="38" t="e">
        <f t="shared" si="260"/>
        <v>#DIV/0!</v>
      </c>
      <c r="BO432" s="38" t="e">
        <f t="shared" si="261"/>
        <v>#DIV/0!</v>
      </c>
      <c r="BP432" s="39" t="str">
        <f t="shared" si="262"/>
        <v/>
      </c>
      <c r="BQ432" s="39" t="str">
        <f t="shared" si="263"/>
        <v/>
      </c>
      <c r="BR432" s="39" t="str">
        <f t="shared" si="264"/>
        <v/>
      </c>
      <c r="BS432" s="39" t="str">
        <f t="shared" si="265"/>
        <v/>
      </c>
      <c r="BT432" s="39" t="str">
        <f t="shared" si="266"/>
        <v/>
      </c>
      <c r="BU432" s="39" t="str">
        <f t="shared" si="267"/>
        <v/>
      </c>
      <c r="BV432" s="39" t="str">
        <f t="shared" si="268"/>
        <v/>
      </c>
      <c r="BW432" s="39" t="str">
        <f t="shared" si="269"/>
        <v/>
      </c>
      <c r="BX432" s="39" t="str">
        <f t="shared" si="270"/>
        <v/>
      </c>
      <c r="BY432" s="39" t="str">
        <f t="shared" si="271"/>
        <v/>
      </c>
      <c r="BZ432" s="39" t="str">
        <f t="shared" si="272"/>
        <v/>
      </c>
      <c r="CA432" s="39" t="str">
        <f t="shared" si="273"/>
        <v/>
      </c>
      <c r="CB432" s="39" t="str">
        <f t="shared" si="274"/>
        <v/>
      </c>
      <c r="CC432" s="39" t="str">
        <f t="shared" si="275"/>
        <v/>
      </c>
      <c r="CD432" s="39" t="str">
        <f t="shared" si="276"/>
        <v/>
      </c>
      <c r="CE432" s="39" t="str">
        <f t="shared" si="277"/>
        <v/>
      </c>
      <c r="CF432" s="39" t="str">
        <f t="shared" si="278"/>
        <v/>
      </c>
      <c r="CG432" s="39" t="str">
        <f t="shared" si="279"/>
        <v/>
      </c>
      <c r="CH432" s="39" t="str">
        <f t="shared" si="280"/>
        <v/>
      </c>
      <c r="CI432" s="39" t="str">
        <f t="shared" si="281"/>
        <v/>
      </c>
    </row>
    <row r="433" spans="1:87">
      <c r="A433" s="18"/>
      <c r="B433" s="15" t="str">
        <f>'Gene Table'!E432</f>
        <v>hsa-miR-718</v>
      </c>
      <c r="C433" s="15" t="str">
        <f>'Gene Table'!B432</f>
        <v>B22</v>
      </c>
      <c r="D433" s="16" t="str">
        <f>IF(SUM('Test Sample Data'!D$3:D$98)&gt;10,IF(AND(ISNUMBER('Test Sample Data'!D432),'Test Sample Data'!D432&lt;$B$1,'Test Sample Data'!D432&gt;0),'Test Sample Data'!D432,$B$1),"")</f>
        <v/>
      </c>
      <c r="E433" s="17" t="str">
        <f>IF(SUM('Test Sample Data'!E$3:E$98)&gt;10,IF(AND(ISNUMBER('Test Sample Data'!E432),'Test Sample Data'!E432&lt;$B$1,'Test Sample Data'!E432&gt;0),'Test Sample Data'!E432,$B$1),"")</f>
        <v/>
      </c>
      <c r="F433" s="17" t="str">
        <f>IF(SUM('Test Sample Data'!F$3:F$98)&gt;10,IF(AND(ISNUMBER('Test Sample Data'!F432),'Test Sample Data'!F432&lt;$B$1,'Test Sample Data'!F432&gt;0),'Test Sample Data'!F432,$B$1),"")</f>
        <v/>
      </c>
      <c r="G433" s="17" t="str">
        <f>IF(SUM('Test Sample Data'!G$3:G$98)&gt;10,IF(AND(ISNUMBER('Test Sample Data'!G432),'Test Sample Data'!G432&lt;$B$1,'Test Sample Data'!G432&gt;0),'Test Sample Data'!G432,$B$1),"")</f>
        <v/>
      </c>
      <c r="H433" s="17" t="str">
        <f>IF(SUM('Test Sample Data'!H$3:H$98)&gt;10,IF(AND(ISNUMBER('Test Sample Data'!H432),'Test Sample Data'!H432&lt;$B$1,'Test Sample Data'!H432&gt;0),'Test Sample Data'!H432,$B$1),"")</f>
        <v/>
      </c>
      <c r="I433" s="17" t="str">
        <f>IF(SUM('Test Sample Data'!I$3:I$98)&gt;10,IF(AND(ISNUMBER('Test Sample Data'!I432),'Test Sample Data'!I432&lt;$B$1,'Test Sample Data'!I432&gt;0),'Test Sample Data'!I432,$B$1),"")</f>
        <v/>
      </c>
      <c r="J433" s="17" t="str">
        <f>IF(SUM('Test Sample Data'!J$3:J$98)&gt;10,IF(AND(ISNUMBER('Test Sample Data'!J432),'Test Sample Data'!J432&lt;$B$1,'Test Sample Data'!J432&gt;0),'Test Sample Data'!J432,$B$1),"")</f>
        <v/>
      </c>
      <c r="K433" s="17" t="str">
        <f>IF(SUM('Test Sample Data'!K$3:K$98)&gt;10,IF(AND(ISNUMBER('Test Sample Data'!K432),'Test Sample Data'!K432&lt;$B$1,'Test Sample Data'!K432&gt;0),'Test Sample Data'!K432,$B$1),"")</f>
        <v/>
      </c>
      <c r="L433" s="17" t="str">
        <f>IF(SUM('Test Sample Data'!L$3:L$98)&gt;10,IF(AND(ISNUMBER('Test Sample Data'!L432),'Test Sample Data'!L432&lt;$B$1,'Test Sample Data'!L432&gt;0),'Test Sample Data'!L432,$B$1),"")</f>
        <v/>
      </c>
      <c r="M433" s="17" t="str">
        <f>IF(SUM('Test Sample Data'!M$3:M$98)&gt;10,IF(AND(ISNUMBER('Test Sample Data'!M432),'Test Sample Data'!M432&lt;$B$1,'Test Sample Data'!M432&gt;0),'Test Sample Data'!M432,$B$1),"")</f>
        <v/>
      </c>
      <c r="N433" s="17" t="str">
        <f>'Gene Table'!E432</f>
        <v>hsa-miR-718</v>
      </c>
      <c r="O433" s="17" t="str">
        <f>'Gene Table'!B432</f>
        <v>B22</v>
      </c>
      <c r="P433" s="17" t="str">
        <f>IF(SUM('Control Sample Data'!D$3:D$98)&gt;10,IF(AND(ISNUMBER('Control Sample Data'!D432),'Control Sample Data'!D432&lt;$B$1,'Control Sample Data'!D432&gt;0),'Control Sample Data'!D432,$B$1),"")</f>
        <v/>
      </c>
      <c r="Q433" s="17" t="str">
        <f>IF(SUM('Control Sample Data'!E$3:E$98)&gt;10,IF(AND(ISNUMBER('Control Sample Data'!E432),'Control Sample Data'!E432&lt;$B$1,'Control Sample Data'!E432&gt;0),'Control Sample Data'!E432,$B$1),"")</f>
        <v/>
      </c>
      <c r="R433" s="17" t="str">
        <f>IF(SUM('Control Sample Data'!F$3:F$98)&gt;10,IF(AND(ISNUMBER('Control Sample Data'!F432),'Control Sample Data'!F432&lt;$B$1,'Control Sample Data'!F432&gt;0),'Control Sample Data'!F432,$B$1),"")</f>
        <v/>
      </c>
      <c r="S433" s="17" t="str">
        <f>IF(SUM('Control Sample Data'!G$3:G$98)&gt;10,IF(AND(ISNUMBER('Control Sample Data'!G432),'Control Sample Data'!G432&lt;$B$1,'Control Sample Data'!G432&gt;0),'Control Sample Data'!G432,$B$1),"")</f>
        <v/>
      </c>
      <c r="T433" s="17" t="str">
        <f>IF(SUM('Control Sample Data'!H$3:H$98)&gt;10,IF(AND(ISNUMBER('Control Sample Data'!H432),'Control Sample Data'!H432&lt;$B$1,'Control Sample Data'!H432&gt;0),'Control Sample Data'!H432,$B$1),"")</f>
        <v/>
      </c>
      <c r="U433" s="17" t="str">
        <f>IF(SUM('Control Sample Data'!I$3:I$98)&gt;10,IF(AND(ISNUMBER('Control Sample Data'!I432),'Control Sample Data'!I432&lt;$B$1,'Control Sample Data'!I432&gt;0),'Control Sample Data'!I432,$B$1),"")</f>
        <v/>
      </c>
      <c r="V433" s="17" t="str">
        <f>IF(SUM('Control Sample Data'!J$3:J$98)&gt;10,IF(AND(ISNUMBER('Control Sample Data'!J432),'Control Sample Data'!J432&lt;$B$1,'Control Sample Data'!J432&gt;0),'Control Sample Data'!J432,$B$1),"")</f>
        <v/>
      </c>
      <c r="W433" s="17" t="str">
        <f>IF(SUM('Control Sample Data'!K$3:K$98)&gt;10,IF(AND(ISNUMBER('Control Sample Data'!K432),'Control Sample Data'!K432&lt;$B$1,'Control Sample Data'!K432&gt;0),'Control Sample Data'!K432,$B$1),"")</f>
        <v/>
      </c>
      <c r="X433" s="17" t="str">
        <f>IF(SUM('Control Sample Data'!L$3:L$98)&gt;10,IF(AND(ISNUMBER('Control Sample Data'!L432),'Control Sample Data'!L432&lt;$B$1,'Control Sample Data'!L432&gt;0),'Control Sample Data'!L432,$B$1),"")</f>
        <v/>
      </c>
      <c r="Y433" s="17" t="str">
        <f>IF(SUM('Control Sample Data'!M$3:M$98)&gt;10,IF(AND(ISNUMBER('Control Sample Data'!M432),'Control Sample Data'!M432&lt;$B$1,'Control Sample Data'!M432&gt;0),'Control Sample Data'!M432,$B$1),"")</f>
        <v/>
      </c>
      <c r="AT433" s="36" t="str">
        <f t="shared" si="282"/>
        <v/>
      </c>
      <c r="AU433" s="36" t="str">
        <f t="shared" si="283"/>
        <v/>
      </c>
      <c r="AV433" s="36" t="str">
        <f t="shared" si="284"/>
        <v/>
      </c>
      <c r="AW433" s="36" t="str">
        <f t="shared" si="285"/>
        <v/>
      </c>
      <c r="AX433" s="36" t="str">
        <f t="shared" si="286"/>
        <v/>
      </c>
      <c r="AY433" s="36" t="str">
        <f t="shared" si="287"/>
        <v/>
      </c>
      <c r="AZ433" s="36" t="str">
        <f t="shared" si="288"/>
        <v/>
      </c>
      <c r="BA433" s="36" t="str">
        <f t="shared" si="289"/>
        <v/>
      </c>
      <c r="BB433" s="36" t="str">
        <f t="shared" si="290"/>
        <v/>
      </c>
      <c r="BC433" s="36" t="str">
        <f t="shared" si="291"/>
        <v/>
      </c>
      <c r="BD433" s="36" t="str">
        <f t="shared" si="292"/>
        <v/>
      </c>
      <c r="BE433" s="36" t="str">
        <f t="shared" si="293"/>
        <v/>
      </c>
      <c r="BF433" s="36" t="str">
        <f t="shared" si="294"/>
        <v/>
      </c>
      <c r="BG433" s="36" t="str">
        <f t="shared" si="295"/>
        <v/>
      </c>
      <c r="BH433" s="36" t="str">
        <f t="shared" si="296"/>
        <v/>
      </c>
      <c r="BI433" s="36" t="str">
        <f t="shared" si="297"/>
        <v/>
      </c>
      <c r="BJ433" s="36" t="str">
        <f t="shared" si="298"/>
        <v/>
      </c>
      <c r="BK433" s="36" t="str">
        <f t="shared" si="299"/>
        <v/>
      </c>
      <c r="BL433" s="36" t="str">
        <f t="shared" si="300"/>
        <v/>
      </c>
      <c r="BM433" s="36" t="str">
        <f t="shared" si="301"/>
        <v/>
      </c>
      <c r="BN433" s="38" t="e">
        <f t="shared" si="260"/>
        <v>#DIV/0!</v>
      </c>
      <c r="BO433" s="38" t="e">
        <f t="shared" si="261"/>
        <v>#DIV/0!</v>
      </c>
      <c r="BP433" s="39" t="str">
        <f t="shared" si="262"/>
        <v/>
      </c>
      <c r="BQ433" s="39" t="str">
        <f t="shared" si="263"/>
        <v/>
      </c>
      <c r="BR433" s="39" t="str">
        <f t="shared" si="264"/>
        <v/>
      </c>
      <c r="BS433" s="39" t="str">
        <f t="shared" si="265"/>
        <v/>
      </c>
      <c r="BT433" s="39" t="str">
        <f t="shared" si="266"/>
        <v/>
      </c>
      <c r="BU433" s="39" t="str">
        <f t="shared" si="267"/>
        <v/>
      </c>
      <c r="BV433" s="39" t="str">
        <f t="shared" si="268"/>
        <v/>
      </c>
      <c r="BW433" s="39" t="str">
        <f t="shared" si="269"/>
        <v/>
      </c>
      <c r="BX433" s="39" t="str">
        <f t="shared" si="270"/>
        <v/>
      </c>
      <c r="BY433" s="39" t="str">
        <f t="shared" si="271"/>
        <v/>
      </c>
      <c r="BZ433" s="39" t="str">
        <f t="shared" si="272"/>
        <v/>
      </c>
      <c r="CA433" s="39" t="str">
        <f t="shared" si="273"/>
        <v/>
      </c>
      <c r="CB433" s="39" t="str">
        <f t="shared" si="274"/>
        <v/>
      </c>
      <c r="CC433" s="39" t="str">
        <f t="shared" si="275"/>
        <v/>
      </c>
      <c r="CD433" s="39" t="str">
        <f t="shared" si="276"/>
        <v/>
      </c>
      <c r="CE433" s="39" t="str">
        <f t="shared" si="277"/>
        <v/>
      </c>
      <c r="CF433" s="39" t="str">
        <f t="shared" si="278"/>
        <v/>
      </c>
      <c r="CG433" s="39" t="str">
        <f t="shared" si="279"/>
        <v/>
      </c>
      <c r="CH433" s="39" t="str">
        <f t="shared" si="280"/>
        <v/>
      </c>
      <c r="CI433" s="39" t="str">
        <f t="shared" si="281"/>
        <v/>
      </c>
    </row>
    <row r="434" spans="1:87">
      <c r="A434" s="18"/>
      <c r="B434" s="15" t="str">
        <f>'Gene Table'!E433</f>
        <v>hsa-miR-519e-3p</v>
      </c>
      <c r="C434" s="15" t="str">
        <f>'Gene Table'!B433</f>
        <v>B23</v>
      </c>
      <c r="D434" s="16" t="str">
        <f>IF(SUM('Test Sample Data'!D$3:D$98)&gt;10,IF(AND(ISNUMBER('Test Sample Data'!D433),'Test Sample Data'!D433&lt;$B$1,'Test Sample Data'!D433&gt;0),'Test Sample Data'!D433,$B$1),"")</f>
        <v/>
      </c>
      <c r="E434" s="17" t="str">
        <f>IF(SUM('Test Sample Data'!E$3:E$98)&gt;10,IF(AND(ISNUMBER('Test Sample Data'!E433),'Test Sample Data'!E433&lt;$B$1,'Test Sample Data'!E433&gt;0),'Test Sample Data'!E433,$B$1),"")</f>
        <v/>
      </c>
      <c r="F434" s="17" t="str">
        <f>IF(SUM('Test Sample Data'!F$3:F$98)&gt;10,IF(AND(ISNUMBER('Test Sample Data'!F433),'Test Sample Data'!F433&lt;$B$1,'Test Sample Data'!F433&gt;0),'Test Sample Data'!F433,$B$1),"")</f>
        <v/>
      </c>
      <c r="G434" s="17" t="str">
        <f>IF(SUM('Test Sample Data'!G$3:G$98)&gt;10,IF(AND(ISNUMBER('Test Sample Data'!G433),'Test Sample Data'!G433&lt;$B$1,'Test Sample Data'!G433&gt;0),'Test Sample Data'!G433,$B$1),"")</f>
        <v/>
      </c>
      <c r="H434" s="17" t="str">
        <f>IF(SUM('Test Sample Data'!H$3:H$98)&gt;10,IF(AND(ISNUMBER('Test Sample Data'!H433),'Test Sample Data'!H433&lt;$B$1,'Test Sample Data'!H433&gt;0),'Test Sample Data'!H433,$B$1),"")</f>
        <v/>
      </c>
      <c r="I434" s="17" t="str">
        <f>IF(SUM('Test Sample Data'!I$3:I$98)&gt;10,IF(AND(ISNUMBER('Test Sample Data'!I433),'Test Sample Data'!I433&lt;$B$1,'Test Sample Data'!I433&gt;0),'Test Sample Data'!I433,$B$1),"")</f>
        <v/>
      </c>
      <c r="J434" s="17" t="str">
        <f>IF(SUM('Test Sample Data'!J$3:J$98)&gt;10,IF(AND(ISNUMBER('Test Sample Data'!J433),'Test Sample Data'!J433&lt;$B$1,'Test Sample Data'!J433&gt;0),'Test Sample Data'!J433,$B$1),"")</f>
        <v/>
      </c>
      <c r="K434" s="17" t="str">
        <f>IF(SUM('Test Sample Data'!K$3:K$98)&gt;10,IF(AND(ISNUMBER('Test Sample Data'!K433),'Test Sample Data'!K433&lt;$B$1,'Test Sample Data'!K433&gt;0),'Test Sample Data'!K433,$B$1),"")</f>
        <v/>
      </c>
      <c r="L434" s="17" t="str">
        <f>IF(SUM('Test Sample Data'!L$3:L$98)&gt;10,IF(AND(ISNUMBER('Test Sample Data'!L433),'Test Sample Data'!L433&lt;$B$1,'Test Sample Data'!L433&gt;0),'Test Sample Data'!L433,$B$1),"")</f>
        <v/>
      </c>
      <c r="M434" s="17" t="str">
        <f>IF(SUM('Test Sample Data'!M$3:M$98)&gt;10,IF(AND(ISNUMBER('Test Sample Data'!M433),'Test Sample Data'!M433&lt;$B$1,'Test Sample Data'!M433&gt;0),'Test Sample Data'!M433,$B$1),"")</f>
        <v/>
      </c>
      <c r="N434" s="17" t="str">
        <f>'Gene Table'!E433</f>
        <v>hsa-miR-519e-3p</v>
      </c>
      <c r="O434" s="17" t="str">
        <f>'Gene Table'!B433</f>
        <v>B23</v>
      </c>
      <c r="P434" s="17" t="str">
        <f>IF(SUM('Control Sample Data'!D$3:D$98)&gt;10,IF(AND(ISNUMBER('Control Sample Data'!D433),'Control Sample Data'!D433&lt;$B$1,'Control Sample Data'!D433&gt;0),'Control Sample Data'!D433,$B$1),"")</f>
        <v/>
      </c>
      <c r="Q434" s="17" t="str">
        <f>IF(SUM('Control Sample Data'!E$3:E$98)&gt;10,IF(AND(ISNUMBER('Control Sample Data'!E433),'Control Sample Data'!E433&lt;$B$1,'Control Sample Data'!E433&gt;0),'Control Sample Data'!E433,$B$1),"")</f>
        <v/>
      </c>
      <c r="R434" s="17" t="str">
        <f>IF(SUM('Control Sample Data'!F$3:F$98)&gt;10,IF(AND(ISNUMBER('Control Sample Data'!F433),'Control Sample Data'!F433&lt;$B$1,'Control Sample Data'!F433&gt;0),'Control Sample Data'!F433,$B$1),"")</f>
        <v/>
      </c>
      <c r="S434" s="17" t="str">
        <f>IF(SUM('Control Sample Data'!G$3:G$98)&gt;10,IF(AND(ISNUMBER('Control Sample Data'!G433),'Control Sample Data'!G433&lt;$B$1,'Control Sample Data'!G433&gt;0),'Control Sample Data'!G433,$B$1),"")</f>
        <v/>
      </c>
      <c r="T434" s="17" t="str">
        <f>IF(SUM('Control Sample Data'!H$3:H$98)&gt;10,IF(AND(ISNUMBER('Control Sample Data'!H433),'Control Sample Data'!H433&lt;$B$1,'Control Sample Data'!H433&gt;0),'Control Sample Data'!H433,$B$1),"")</f>
        <v/>
      </c>
      <c r="U434" s="17" t="str">
        <f>IF(SUM('Control Sample Data'!I$3:I$98)&gt;10,IF(AND(ISNUMBER('Control Sample Data'!I433),'Control Sample Data'!I433&lt;$B$1,'Control Sample Data'!I433&gt;0),'Control Sample Data'!I433,$B$1),"")</f>
        <v/>
      </c>
      <c r="V434" s="17" t="str">
        <f>IF(SUM('Control Sample Data'!J$3:J$98)&gt;10,IF(AND(ISNUMBER('Control Sample Data'!J433),'Control Sample Data'!J433&lt;$B$1,'Control Sample Data'!J433&gt;0),'Control Sample Data'!J433,$B$1),"")</f>
        <v/>
      </c>
      <c r="W434" s="17" t="str">
        <f>IF(SUM('Control Sample Data'!K$3:K$98)&gt;10,IF(AND(ISNUMBER('Control Sample Data'!K433),'Control Sample Data'!K433&lt;$B$1,'Control Sample Data'!K433&gt;0),'Control Sample Data'!K433,$B$1),"")</f>
        <v/>
      </c>
      <c r="X434" s="17" t="str">
        <f>IF(SUM('Control Sample Data'!L$3:L$98)&gt;10,IF(AND(ISNUMBER('Control Sample Data'!L433),'Control Sample Data'!L433&lt;$B$1,'Control Sample Data'!L433&gt;0),'Control Sample Data'!L433,$B$1),"")</f>
        <v/>
      </c>
      <c r="Y434" s="17" t="str">
        <f>IF(SUM('Control Sample Data'!M$3:M$98)&gt;10,IF(AND(ISNUMBER('Control Sample Data'!M433),'Control Sample Data'!M433&lt;$B$1,'Control Sample Data'!M433&gt;0),'Control Sample Data'!M433,$B$1),"")</f>
        <v/>
      </c>
      <c r="AT434" s="36" t="str">
        <f t="shared" si="282"/>
        <v/>
      </c>
      <c r="AU434" s="36" t="str">
        <f t="shared" si="283"/>
        <v/>
      </c>
      <c r="AV434" s="36" t="str">
        <f t="shared" si="284"/>
        <v/>
      </c>
      <c r="AW434" s="36" t="str">
        <f t="shared" si="285"/>
        <v/>
      </c>
      <c r="AX434" s="36" t="str">
        <f t="shared" si="286"/>
        <v/>
      </c>
      <c r="AY434" s="36" t="str">
        <f t="shared" si="287"/>
        <v/>
      </c>
      <c r="AZ434" s="36" t="str">
        <f t="shared" si="288"/>
        <v/>
      </c>
      <c r="BA434" s="36" t="str">
        <f t="shared" si="289"/>
        <v/>
      </c>
      <c r="BB434" s="36" t="str">
        <f t="shared" si="290"/>
        <v/>
      </c>
      <c r="BC434" s="36" t="str">
        <f t="shared" si="291"/>
        <v/>
      </c>
      <c r="BD434" s="36" t="str">
        <f t="shared" si="292"/>
        <v/>
      </c>
      <c r="BE434" s="36" t="str">
        <f t="shared" si="293"/>
        <v/>
      </c>
      <c r="BF434" s="36" t="str">
        <f t="shared" si="294"/>
        <v/>
      </c>
      <c r="BG434" s="36" t="str">
        <f t="shared" si="295"/>
        <v/>
      </c>
      <c r="BH434" s="36" t="str">
        <f t="shared" si="296"/>
        <v/>
      </c>
      <c r="BI434" s="36" t="str">
        <f t="shared" si="297"/>
        <v/>
      </c>
      <c r="BJ434" s="36" t="str">
        <f t="shared" si="298"/>
        <v/>
      </c>
      <c r="BK434" s="36" t="str">
        <f t="shared" si="299"/>
        <v/>
      </c>
      <c r="BL434" s="36" t="str">
        <f t="shared" si="300"/>
        <v/>
      </c>
      <c r="BM434" s="36" t="str">
        <f t="shared" si="301"/>
        <v/>
      </c>
      <c r="BN434" s="38" t="e">
        <f t="shared" si="260"/>
        <v>#DIV/0!</v>
      </c>
      <c r="BO434" s="38" t="e">
        <f t="shared" si="261"/>
        <v>#DIV/0!</v>
      </c>
      <c r="BP434" s="39" t="str">
        <f t="shared" si="262"/>
        <v/>
      </c>
      <c r="BQ434" s="39" t="str">
        <f t="shared" si="263"/>
        <v/>
      </c>
      <c r="BR434" s="39" t="str">
        <f t="shared" si="264"/>
        <v/>
      </c>
      <c r="BS434" s="39" t="str">
        <f t="shared" si="265"/>
        <v/>
      </c>
      <c r="BT434" s="39" t="str">
        <f t="shared" si="266"/>
        <v/>
      </c>
      <c r="BU434" s="39" t="str">
        <f t="shared" si="267"/>
        <v/>
      </c>
      <c r="BV434" s="39" t="str">
        <f t="shared" si="268"/>
        <v/>
      </c>
      <c r="BW434" s="39" t="str">
        <f t="shared" si="269"/>
        <v/>
      </c>
      <c r="BX434" s="39" t="str">
        <f t="shared" si="270"/>
        <v/>
      </c>
      <c r="BY434" s="39" t="str">
        <f t="shared" si="271"/>
        <v/>
      </c>
      <c r="BZ434" s="39" t="str">
        <f t="shared" si="272"/>
        <v/>
      </c>
      <c r="CA434" s="39" t="str">
        <f t="shared" si="273"/>
        <v/>
      </c>
      <c r="CB434" s="39" t="str">
        <f t="shared" si="274"/>
        <v/>
      </c>
      <c r="CC434" s="39" t="str">
        <f t="shared" si="275"/>
        <v/>
      </c>
      <c r="CD434" s="39" t="str">
        <f t="shared" si="276"/>
        <v/>
      </c>
      <c r="CE434" s="39" t="str">
        <f t="shared" si="277"/>
        <v/>
      </c>
      <c r="CF434" s="39" t="str">
        <f t="shared" si="278"/>
        <v/>
      </c>
      <c r="CG434" s="39" t="str">
        <f t="shared" si="279"/>
        <v/>
      </c>
      <c r="CH434" s="39" t="str">
        <f t="shared" si="280"/>
        <v/>
      </c>
      <c r="CI434" s="39" t="str">
        <f t="shared" si="281"/>
        <v/>
      </c>
    </row>
    <row r="435" spans="1:87">
      <c r="A435" s="18"/>
      <c r="B435" s="15" t="str">
        <f>'Gene Table'!E434</f>
        <v>hsa-miR-1977</v>
      </c>
      <c r="C435" s="15" t="str">
        <f>'Gene Table'!B434</f>
        <v>B24</v>
      </c>
      <c r="D435" s="16" t="str">
        <f>IF(SUM('Test Sample Data'!D$3:D$98)&gt;10,IF(AND(ISNUMBER('Test Sample Data'!D434),'Test Sample Data'!D434&lt;$B$1,'Test Sample Data'!D434&gt;0),'Test Sample Data'!D434,$B$1),"")</f>
        <v/>
      </c>
      <c r="E435" s="17" t="str">
        <f>IF(SUM('Test Sample Data'!E$3:E$98)&gt;10,IF(AND(ISNUMBER('Test Sample Data'!E434),'Test Sample Data'!E434&lt;$B$1,'Test Sample Data'!E434&gt;0),'Test Sample Data'!E434,$B$1),"")</f>
        <v/>
      </c>
      <c r="F435" s="17" t="str">
        <f>IF(SUM('Test Sample Data'!F$3:F$98)&gt;10,IF(AND(ISNUMBER('Test Sample Data'!F434),'Test Sample Data'!F434&lt;$B$1,'Test Sample Data'!F434&gt;0),'Test Sample Data'!F434,$B$1),"")</f>
        <v/>
      </c>
      <c r="G435" s="17" t="str">
        <f>IF(SUM('Test Sample Data'!G$3:G$98)&gt;10,IF(AND(ISNUMBER('Test Sample Data'!G434),'Test Sample Data'!G434&lt;$B$1,'Test Sample Data'!G434&gt;0),'Test Sample Data'!G434,$B$1),"")</f>
        <v/>
      </c>
      <c r="H435" s="17" t="str">
        <f>IF(SUM('Test Sample Data'!H$3:H$98)&gt;10,IF(AND(ISNUMBER('Test Sample Data'!H434),'Test Sample Data'!H434&lt;$B$1,'Test Sample Data'!H434&gt;0),'Test Sample Data'!H434,$B$1),"")</f>
        <v/>
      </c>
      <c r="I435" s="17" t="str">
        <f>IF(SUM('Test Sample Data'!I$3:I$98)&gt;10,IF(AND(ISNUMBER('Test Sample Data'!I434),'Test Sample Data'!I434&lt;$B$1,'Test Sample Data'!I434&gt;0),'Test Sample Data'!I434,$B$1),"")</f>
        <v/>
      </c>
      <c r="J435" s="17" t="str">
        <f>IF(SUM('Test Sample Data'!J$3:J$98)&gt;10,IF(AND(ISNUMBER('Test Sample Data'!J434),'Test Sample Data'!J434&lt;$B$1,'Test Sample Data'!J434&gt;0),'Test Sample Data'!J434,$B$1),"")</f>
        <v/>
      </c>
      <c r="K435" s="17" t="str">
        <f>IF(SUM('Test Sample Data'!K$3:K$98)&gt;10,IF(AND(ISNUMBER('Test Sample Data'!K434),'Test Sample Data'!K434&lt;$B$1,'Test Sample Data'!K434&gt;0),'Test Sample Data'!K434,$B$1),"")</f>
        <v/>
      </c>
      <c r="L435" s="17" t="str">
        <f>IF(SUM('Test Sample Data'!L$3:L$98)&gt;10,IF(AND(ISNUMBER('Test Sample Data'!L434),'Test Sample Data'!L434&lt;$B$1,'Test Sample Data'!L434&gt;0),'Test Sample Data'!L434,$B$1),"")</f>
        <v/>
      </c>
      <c r="M435" s="17" t="str">
        <f>IF(SUM('Test Sample Data'!M$3:M$98)&gt;10,IF(AND(ISNUMBER('Test Sample Data'!M434),'Test Sample Data'!M434&lt;$B$1,'Test Sample Data'!M434&gt;0),'Test Sample Data'!M434,$B$1),"")</f>
        <v/>
      </c>
      <c r="N435" s="17" t="str">
        <f>'Gene Table'!E434</f>
        <v>hsa-miR-1977</v>
      </c>
      <c r="O435" s="17" t="str">
        <f>'Gene Table'!B434</f>
        <v>B24</v>
      </c>
      <c r="P435" s="17" t="str">
        <f>IF(SUM('Control Sample Data'!D$3:D$98)&gt;10,IF(AND(ISNUMBER('Control Sample Data'!D434),'Control Sample Data'!D434&lt;$B$1,'Control Sample Data'!D434&gt;0),'Control Sample Data'!D434,$B$1),"")</f>
        <v/>
      </c>
      <c r="Q435" s="17" t="str">
        <f>IF(SUM('Control Sample Data'!E$3:E$98)&gt;10,IF(AND(ISNUMBER('Control Sample Data'!E434),'Control Sample Data'!E434&lt;$B$1,'Control Sample Data'!E434&gt;0),'Control Sample Data'!E434,$B$1),"")</f>
        <v/>
      </c>
      <c r="R435" s="17" t="str">
        <f>IF(SUM('Control Sample Data'!F$3:F$98)&gt;10,IF(AND(ISNUMBER('Control Sample Data'!F434),'Control Sample Data'!F434&lt;$B$1,'Control Sample Data'!F434&gt;0),'Control Sample Data'!F434,$B$1),"")</f>
        <v/>
      </c>
      <c r="S435" s="17" t="str">
        <f>IF(SUM('Control Sample Data'!G$3:G$98)&gt;10,IF(AND(ISNUMBER('Control Sample Data'!G434),'Control Sample Data'!G434&lt;$B$1,'Control Sample Data'!G434&gt;0),'Control Sample Data'!G434,$B$1),"")</f>
        <v/>
      </c>
      <c r="T435" s="17" t="str">
        <f>IF(SUM('Control Sample Data'!H$3:H$98)&gt;10,IF(AND(ISNUMBER('Control Sample Data'!H434),'Control Sample Data'!H434&lt;$B$1,'Control Sample Data'!H434&gt;0),'Control Sample Data'!H434,$B$1),"")</f>
        <v/>
      </c>
      <c r="U435" s="17" t="str">
        <f>IF(SUM('Control Sample Data'!I$3:I$98)&gt;10,IF(AND(ISNUMBER('Control Sample Data'!I434),'Control Sample Data'!I434&lt;$B$1,'Control Sample Data'!I434&gt;0),'Control Sample Data'!I434,$B$1),"")</f>
        <v/>
      </c>
      <c r="V435" s="17" t="str">
        <f>IF(SUM('Control Sample Data'!J$3:J$98)&gt;10,IF(AND(ISNUMBER('Control Sample Data'!J434),'Control Sample Data'!J434&lt;$B$1,'Control Sample Data'!J434&gt;0),'Control Sample Data'!J434,$B$1),"")</f>
        <v/>
      </c>
      <c r="W435" s="17" t="str">
        <f>IF(SUM('Control Sample Data'!K$3:K$98)&gt;10,IF(AND(ISNUMBER('Control Sample Data'!K434),'Control Sample Data'!K434&lt;$B$1,'Control Sample Data'!K434&gt;0),'Control Sample Data'!K434,$B$1),"")</f>
        <v/>
      </c>
      <c r="X435" s="17" t="str">
        <f>IF(SUM('Control Sample Data'!L$3:L$98)&gt;10,IF(AND(ISNUMBER('Control Sample Data'!L434),'Control Sample Data'!L434&lt;$B$1,'Control Sample Data'!L434&gt;0),'Control Sample Data'!L434,$B$1),"")</f>
        <v/>
      </c>
      <c r="Y435" s="17" t="str">
        <f>IF(SUM('Control Sample Data'!M$3:M$98)&gt;10,IF(AND(ISNUMBER('Control Sample Data'!M434),'Control Sample Data'!M434&lt;$B$1,'Control Sample Data'!M434&gt;0),'Control Sample Data'!M434,$B$1),"")</f>
        <v/>
      </c>
      <c r="AT435" s="36" t="str">
        <f t="shared" si="282"/>
        <v/>
      </c>
      <c r="AU435" s="36" t="str">
        <f t="shared" si="283"/>
        <v/>
      </c>
      <c r="AV435" s="36" t="str">
        <f t="shared" si="284"/>
        <v/>
      </c>
      <c r="AW435" s="36" t="str">
        <f t="shared" si="285"/>
        <v/>
      </c>
      <c r="AX435" s="36" t="str">
        <f t="shared" si="286"/>
        <v/>
      </c>
      <c r="AY435" s="36" t="str">
        <f t="shared" si="287"/>
        <v/>
      </c>
      <c r="AZ435" s="36" t="str">
        <f t="shared" si="288"/>
        <v/>
      </c>
      <c r="BA435" s="36" t="str">
        <f t="shared" si="289"/>
        <v/>
      </c>
      <c r="BB435" s="36" t="str">
        <f t="shared" si="290"/>
        <v/>
      </c>
      <c r="BC435" s="36" t="str">
        <f t="shared" si="291"/>
        <v/>
      </c>
      <c r="BD435" s="36" t="str">
        <f t="shared" si="292"/>
        <v/>
      </c>
      <c r="BE435" s="36" t="str">
        <f t="shared" si="293"/>
        <v/>
      </c>
      <c r="BF435" s="36" t="str">
        <f t="shared" si="294"/>
        <v/>
      </c>
      <c r="BG435" s="36" t="str">
        <f t="shared" si="295"/>
        <v/>
      </c>
      <c r="BH435" s="36" t="str">
        <f t="shared" si="296"/>
        <v/>
      </c>
      <c r="BI435" s="36" t="str">
        <f t="shared" si="297"/>
        <v/>
      </c>
      <c r="BJ435" s="36" t="str">
        <f t="shared" si="298"/>
        <v/>
      </c>
      <c r="BK435" s="36" t="str">
        <f t="shared" si="299"/>
        <v/>
      </c>
      <c r="BL435" s="36" t="str">
        <f t="shared" si="300"/>
        <v/>
      </c>
      <c r="BM435" s="36" t="str">
        <f t="shared" si="301"/>
        <v/>
      </c>
      <c r="BN435" s="38" t="e">
        <f t="shared" si="260"/>
        <v>#DIV/0!</v>
      </c>
      <c r="BO435" s="38" t="e">
        <f t="shared" si="261"/>
        <v>#DIV/0!</v>
      </c>
      <c r="BP435" s="39" t="str">
        <f t="shared" si="262"/>
        <v/>
      </c>
      <c r="BQ435" s="39" t="str">
        <f t="shared" si="263"/>
        <v/>
      </c>
      <c r="BR435" s="39" t="str">
        <f t="shared" si="264"/>
        <v/>
      </c>
      <c r="BS435" s="39" t="str">
        <f t="shared" si="265"/>
        <v/>
      </c>
      <c r="BT435" s="39" t="str">
        <f t="shared" si="266"/>
        <v/>
      </c>
      <c r="BU435" s="39" t="str">
        <f t="shared" si="267"/>
        <v/>
      </c>
      <c r="BV435" s="39" t="str">
        <f t="shared" si="268"/>
        <v/>
      </c>
      <c r="BW435" s="39" t="str">
        <f t="shared" si="269"/>
        <v/>
      </c>
      <c r="BX435" s="39" t="str">
        <f t="shared" si="270"/>
        <v/>
      </c>
      <c r="BY435" s="39" t="str">
        <f t="shared" si="271"/>
        <v/>
      </c>
      <c r="BZ435" s="39" t="str">
        <f t="shared" si="272"/>
        <v/>
      </c>
      <c r="CA435" s="39" t="str">
        <f t="shared" si="273"/>
        <v/>
      </c>
      <c r="CB435" s="39" t="str">
        <f t="shared" si="274"/>
        <v/>
      </c>
      <c r="CC435" s="39" t="str">
        <f t="shared" si="275"/>
        <v/>
      </c>
      <c r="CD435" s="39" t="str">
        <f t="shared" si="276"/>
        <v/>
      </c>
      <c r="CE435" s="39" t="str">
        <f t="shared" si="277"/>
        <v/>
      </c>
      <c r="CF435" s="39" t="str">
        <f t="shared" si="278"/>
        <v/>
      </c>
      <c r="CG435" s="39" t="str">
        <f t="shared" si="279"/>
        <v/>
      </c>
      <c r="CH435" s="39" t="str">
        <f t="shared" si="280"/>
        <v/>
      </c>
      <c r="CI435" s="39" t="str">
        <f t="shared" si="281"/>
        <v/>
      </c>
    </row>
    <row r="436" spans="1:87">
      <c r="A436" s="18"/>
      <c r="B436" s="15" t="str">
        <f>'Gene Table'!E435</f>
        <v>hsa-miR-589-5p</v>
      </c>
      <c r="C436" s="15" t="str">
        <f>'Gene Table'!B435</f>
        <v>C01</v>
      </c>
      <c r="D436" s="16" t="str">
        <f>IF(SUM('Test Sample Data'!D$3:D$98)&gt;10,IF(AND(ISNUMBER('Test Sample Data'!D435),'Test Sample Data'!D435&lt;$B$1,'Test Sample Data'!D435&gt;0),'Test Sample Data'!D435,$B$1),"")</f>
        <v/>
      </c>
      <c r="E436" s="17" t="str">
        <f>IF(SUM('Test Sample Data'!E$3:E$98)&gt;10,IF(AND(ISNUMBER('Test Sample Data'!E435),'Test Sample Data'!E435&lt;$B$1,'Test Sample Data'!E435&gt;0),'Test Sample Data'!E435,$B$1),"")</f>
        <v/>
      </c>
      <c r="F436" s="17" t="str">
        <f>IF(SUM('Test Sample Data'!F$3:F$98)&gt;10,IF(AND(ISNUMBER('Test Sample Data'!F435),'Test Sample Data'!F435&lt;$B$1,'Test Sample Data'!F435&gt;0),'Test Sample Data'!F435,$B$1),"")</f>
        <v/>
      </c>
      <c r="G436" s="17" t="str">
        <f>IF(SUM('Test Sample Data'!G$3:G$98)&gt;10,IF(AND(ISNUMBER('Test Sample Data'!G435),'Test Sample Data'!G435&lt;$B$1,'Test Sample Data'!G435&gt;0),'Test Sample Data'!G435,$B$1),"")</f>
        <v/>
      </c>
      <c r="H436" s="17" t="str">
        <f>IF(SUM('Test Sample Data'!H$3:H$98)&gt;10,IF(AND(ISNUMBER('Test Sample Data'!H435),'Test Sample Data'!H435&lt;$B$1,'Test Sample Data'!H435&gt;0),'Test Sample Data'!H435,$B$1),"")</f>
        <v/>
      </c>
      <c r="I436" s="17" t="str">
        <f>IF(SUM('Test Sample Data'!I$3:I$98)&gt;10,IF(AND(ISNUMBER('Test Sample Data'!I435),'Test Sample Data'!I435&lt;$B$1,'Test Sample Data'!I435&gt;0),'Test Sample Data'!I435,$B$1),"")</f>
        <v/>
      </c>
      <c r="J436" s="17" t="str">
        <f>IF(SUM('Test Sample Data'!J$3:J$98)&gt;10,IF(AND(ISNUMBER('Test Sample Data'!J435),'Test Sample Data'!J435&lt;$B$1,'Test Sample Data'!J435&gt;0),'Test Sample Data'!J435,$B$1),"")</f>
        <v/>
      </c>
      <c r="K436" s="17" t="str">
        <f>IF(SUM('Test Sample Data'!K$3:K$98)&gt;10,IF(AND(ISNUMBER('Test Sample Data'!K435),'Test Sample Data'!K435&lt;$B$1,'Test Sample Data'!K435&gt;0),'Test Sample Data'!K435,$B$1),"")</f>
        <v/>
      </c>
      <c r="L436" s="17" t="str">
        <f>IF(SUM('Test Sample Data'!L$3:L$98)&gt;10,IF(AND(ISNUMBER('Test Sample Data'!L435),'Test Sample Data'!L435&lt;$B$1,'Test Sample Data'!L435&gt;0),'Test Sample Data'!L435,$B$1),"")</f>
        <v/>
      </c>
      <c r="M436" s="17" t="str">
        <f>IF(SUM('Test Sample Data'!M$3:M$98)&gt;10,IF(AND(ISNUMBER('Test Sample Data'!M435),'Test Sample Data'!M435&lt;$B$1,'Test Sample Data'!M435&gt;0),'Test Sample Data'!M435,$B$1),"")</f>
        <v/>
      </c>
      <c r="N436" s="17" t="str">
        <f>'Gene Table'!E435</f>
        <v>hsa-miR-589-5p</v>
      </c>
      <c r="O436" s="17" t="str">
        <f>'Gene Table'!B435</f>
        <v>C01</v>
      </c>
      <c r="P436" s="17" t="str">
        <f>IF(SUM('Control Sample Data'!D$3:D$98)&gt;10,IF(AND(ISNUMBER('Control Sample Data'!D435),'Control Sample Data'!D435&lt;$B$1,'Control Sample Data'!D435&gt;0),'Control Sample Data'!D435,$B$1),"")</f>
        <v/>
      </c>
      <c r="Q436" s="17" t="str">
        <f>IF(SUM('Control Sample Data'!E$3:E$98)&gt;10,IF(AND(ISNUMBER('Control Sample Data'!E435),'Control Sample Data'!E435&lt;$B$1,'Control Sample Data'!E435&gt;0),'Control Sample Data'!E435,$B$1),"")</f>
        <v/>
      </c>
      <c r="R436" s="17" t="str">
        <f>IF(SUM('Control Sample Data'!F$3:F$98)&gt;10,IF(AND(ISNUMBER('Control Sample Data'!F435),'Control Sample Data'!F435&lt;$B$1,'Control Sample Data'!F435&gt;0),'Control Sample Data'!F435,$B$1),"")</f>
        <v/>
      </c>
      <c r="S436" s="17" t="str">
        <f>IF(SUM('Control Sample Data'!G$3:G$98)&gt;10,IF(AND(ISNUMBER('Control Sample Data'!G435),'Control Sample Data'!G435&lt;$B$1,'Control Sample Data'!G435&gt;0),'Control Sample Data'!G435,$B$1),"")</f>
        <v/>
      </c>
      <c r="T436" s="17" t="str">
        <f>IF(SUM('Control Sample Data'!H$3:H$98)&gt;10,IF(AND(ISNUMBER('Control Sample Data'!H435),'Control Sample Data'!H435&lt;$B$1,'Control Sample Data'!H435&gt;0),'Control Sample Data'!H435,$B$1),"")</f>
        <v/>
      </c>
      <c r="U436" s="17" t="str">
        <f>IF(SUM('Control Sample Data'!I$3:I$98)&gt;10,IF(AND(ISNUMBER('Control Sample Data'!I435),'Control Sample Data'!I435&lt;$B$1,'Control Sample Data'!I435&gt;0),'Control Sample Data'!I435,$B$1),"")</f>
        <v/>
      </c>
      <c r="V436" s="17" t="str">
        <f>IF(SUM('Control Sample Data'!J$3:J$98)&gt;10,IF(AND(ISNUMBER('Control Sample Data'!J435),'Control Sample Data'!J435&lt;$B$1,'Control Sample Data'!J435&gt;0),'Control Sample Data'!J435,$B$1),"")</f>
        <v/>
      </c>
      <c r="W436" s="17" t="str">
        <f>IF(SUM('Control Sample Data'!K$3:K$98)&gt;10,IF(AND(ISNUMBER('Control Sample Data'!K435),'Control Sample Data'!K435&lt;$B$1,'Control Sample Data'!K435&gt;0),'Control Sample Data'!K435,$B$1),"")</f>
        <v/>
      </c>
      <c r="X436" s="17" t="str">
        <f>IF(SUM('Control Sample Data'!L$3:L$98)&gt;10,IF(AND(ISNUMBER('Control Sample Data'!L435),'Control Sample Data'!L435&lt;$B$1,'Control Sample Data'!L435&gt;0),'Control Sample Data'!L435,$B$1),"")</f>
        <v/>
      </c>
      <c r="Y436" s="17" t="str">
        <f>IF(SUM('Control Sample Data'!M$3:M$98)&gt;10,IF(AND(ISNUMBER('Control Sample Data'!M435),'Control Sample Data'!M435&lt;$B$1,'Control Sample Data'!M435&gt;0),'Control Sample Data'!M435,$B$1),"")</f>
        <v/>
      </c>
      <c r="AT436" s="36" t="str">
        <f t="shared" si="282"/>
        <v/>
      </c>
      <c r="AU436" s="36" t="str">
        <f t="shared" si="283"/>
        <v/>
      </c>
      <c r="AV436" s="36" t="str">
        <f t="shared" si="284"/>
        <v/>
      </c>
      <c r="AW436" s="36" t="str">
        <f t="shared" si="285"/>
        <v/>
      </c>
      <c r="AX436" s="36" t="str">
        <f t="shared" si="286"/>
        <v/>
      </c>
      <c r="AY436" s="36" t="str">
        <f t="shared" si="287"/>
        <v/>
      </c>
      <c r="AZ436" s="36" t="str">
        <f t="shared" si="288"/>
        <v/>
      </c>
      <c r="BA436" s="36" t="str">
        <f t="shared" si="289"/>
        <v/>
      </c>
      <c r="BB436" s="36" t="str">
        <f t="shared" si="290"/>
        <v/>
      </c>
      <c r="BC436" s="36" t="str">
        <f t="shared" si="291"/>
        <v/>
      </c>
      <c r="BD436" s="36" t="str">
        <f t="shared" si="292"/>
        <v/>
      </c>
      <c r="BE436" s="36" t="str">
        <f t="shared" si="293"/>
        <v/>
      </c>
      <c r="BF436" s="36" t="str">
        <f t="shared" si="294"/>
        <v/>
      </c>
      <c r="BG436" s="36" t="str">
        <f t="shared" si="295"/>
        <v/>
      </c>
      <c r="BH436" s="36" t="str">
        <f t="shared" si="296"/>
        <v/>
      </c>
      <c r="BI436" s="36" t="str">
        <f t="shared" si="297"/>
        <v/>
      </c>
      <c r="BJ436" s="36" t="str">
        <f t="shared" si="298"/>
        <v/>
      </c>
      <c r="BK436" s="36" t="str">
        <f t="shared" si="299"/>
        <v/>
      </c>
      <c r="BL436" s="36" t="str">
        <f t="shared" si="300"/>
        <v/>
      </c>
      <c r="BM436" s="36" t="str">
        <f t="shared" si="301"/>
        <v/>
      </c>
      <c r="BN436" s="38" t="e">
        <f t="shared" si="260"/>
        <v>#DIV/0!</v>
      </c>
      <c r="BO436" s="38" t="e">
        <f t="shared" si="261"/>
        <v>#DIV/0!</v>
      </c>
      <c r="BP436" s="39" t="str">
        <f t="shared" si="262"/>
        <v/>
      </c>
      <c r="BQ436" s="39" t="str">
        <f t="shared" si="263"/>
        <v/>
      </c>
      <c r="BR436" s="39" t="str">
        <f t="shared" si="264"/>
        <v/>
      </c>
      <c r="BS436" s="39" t="str">
        <f t="shared" si="265"/>
        <v/>
      </c>
      <c r="BT436" s="39" t="str">
        <f t="shared" si="266"/>
        <v/>
      </c>
      <c r="BU436" s="39" t="str">
        <f t="shared" si="267"/>
        <v/>
      </c>
      <c r="BV436" s="39" t="str">
        <f t="shared" si="268"/>
        <v/>
      </c>
      <c r="BW436" s="39" t="str">
        <f t="shared" si="269"/>
        <v/>
      </c>
      <c r="BX436" s="39" t="str">
        <f t="shared" si="270"/>
        <v/>
      </c>
      <c r="BY436" s="39" t="str">
        <f t="shared" si="271"/>
        <v/>
      </c>
      <c r="BZ436" s="39" t="str">
        <f t="shared" si="272"/>
        <v/>
      </c>
      <c r="CA436" s="39" t="str">
        <f t="shared" si="273"/>
        <v/>
      </c>
      <c r="CB436" s="39" t="str">
        <f t="shared" si="274"/>
        <v/>
      </c>
      <c r="CC436" s="39" t="str">
        <f t="shared" si="275"/>
        <v/>
      </c>
      <c r="CD436" s="39" t="str">
        <f t="shared" si="276"/>
        <v/>
      </c>
      <c r="CE436" s="39" t="str">
        <f t="shared" si="277"/>
        <v/>
      </c>
      <c r="CF436" s="39" t="str">
        <f t="shared" si="278"/>
        <v/>
      </c>
      <c r="CG436" s="39" t="str">
        <f t="shared" si="279"/>
        <v/>
      </c>
      <c r="CH436" s="39" t="str">
        <f t="shared" si="280"/>
        <v/>
      </c>
      <c r="CI436" s="39" t="str">
        <f t="shared" si="281"/>
        <v/>
      </c>
    </row>
    <row r="437" spans="1:87">
      <c r="A437" s="18"/>
      <c r="B437" s="15" t="str">
        <f>'Gene Table'!E436</f>
        <v>hsa-miR-525-3p</v>
      </c>
      <c r="C437" s="15" t="str">
        <f>'Gene Table'!B436</f>
        <v>C02</v>
      </c>
      <c r="D437" s="16" t="str">
        <f>IF(SUM('Test Sample Data'!D$3:D$98)&gt;10,IF(AND(ISNUMBER('Test Sample Data'!D436),'Test Sample Data'!D436&lt;$B$1,'Test Sample Data'!D436&gt;0),'Test Sample Data'!D436,$B$1),"")</f>
        <v/>
      </c>
      <c r="E437" s="17" t="str">
        <f>IF(SUM('Test Sample Data'!E$3:E$98)&gt;10,IF(AND(ISNUMBER('Test Sample Data'!E436),'Test Sample Data'!E436&lt;$B$1,'Test Sample Data'!E436&gt;0),'Test Sample Data'!E436,$B$1),"")</f>
        <v/>
      </c>
      <c r="F437" s="17" t="str">
        <f>IF(SUM('Test Sample Data'!F$3:F$98)&gt;10,IF(AND(ISNUMBER('Test Sample Data'!F436),'Test Sample Data'!F436&lt;$B$1,'Test Sample Data'!F436&gt;0),'Test Sample Data'!F436,$B$1),"")</f>
        <v/>
      </c>
      <c r="G437" s="17" t="str">
        <f>IF(SUM('Test Sample Data'!G$3:G$98)&gt;10,IF(AND(ISNUMBER('Test Sample Data'!G436),'Test Sample Data'!G436&lt;$B$1,'Test Sample Data'!G436&gt;0),'Test Sample Data'!G436,$B$1),"")</f>
        <v/>
      </c>
      <c r="H437" s="17" t="str">
        <f>IF(SUM('Test Sample Data'!H$3:H$98)&gt;10,IF(AND(ISNUMBER('Test Sample Data'!H436),'Test Sample Data'!H436&lt;$B$1,'Test Sample Data'!H436&gt;0),'Test Sample Data'!H436,$B$1),"")</f>
        <v/>
      </c>
      <c r="I437" s="17" t="str">
        <f>IF(SUM('Test Sample Data'!I$3:I$98)&gt;10,IF(AND(ISNUMBER('Test Sample Data'!I436),'Test Sample Data'!I436&lt;$B$1,'Test Sample Data'!I436&gt;0),'Test Sample Data'!I436,$B$1),"")</f>
        <v/>
      </c>
      <c r="J437" s="17" t="str">
        <f>IF(SUM('Test Sample Data'!J$3:J$98)&gt;10,IF(AND(ISNUMBER('Test Sample Data'!J436),'Test Sample Data'!J436&lt;$B$1,'Test Sample Data'!J436&gt;0),'Test Sample Data'!J436,$B$1),"")</f>
        <v/>
      </c>
      <c r="K437" s="17" t="str">
        <f>IF(SUM('Test Sample Data'!K$3:K$98)&gt;10,IF(AND(ISNUMBER('Test Sample Data'!K436),'Test Sample Data'!K436&lt;$B$1,'Test Sample Data'!K436&gt;0),'Test Sample Data'!K436,$B$1),"")</f>
        <v/>
      </c>
      <c r="L437" s="17" t="str">
        <f>IF(SUM('Test Sample Data'!L$3:L$98)&gt;10,IF(AND(ISNUMBER('Test Sample Data'!L436),'Test Sample Data'!L436&lt;$B$1,'Test Sample Data'!L436&gt;0),'Test Sample Data'!L436,$B$1),"")</f>
        <v/>
      </c>
      <c r="M437" s="17" t="str">
        <f>IF(SUM('Test Sample Data'!M$3:M$98)&gt;10,IF(AND(ISNUMBER('Test Sample Data'!M436),'Test Sample Data'!M436&lt;$B$1,'Test Sample Data'!M436&gt;0),'Test Sample Data'!M436,$B$1),"")</f>
        <v/>
      </c>
      <c r="N437" s="17" t="str">
        <f>'Gene Table'!E436</f>
        <v>hsa-miR-525-3p</v>
      </c>
      <c r="O437" s="17" t="str">
        <f>'Gene Table'!B436</f>
        <v>C02</v>
      </c>
      <c r="P437" s="17" t="str">
        <f>IF(SUM('Control Sample Data'!D$3:D$98)&gt;10,IF(AND(ISNUMBER('Control Sample Data'!D436),'Control Sample Data'!D436&lt;$B$1,'Control Sample Data'!D436&gt;0),'Control Sample Data'!D436,$B$1),"")</f>
        <v/>
      </c>
      <c r="Q437" s="17" t="str">
        <f>IF(SUM('Control Sample Data'!E$3:E$98)&gt;10,IF(AND(ISNUMBER('Control Sample Data'!E436),'Control Sample Data'!E436&lt;$B$1,'Control Sample Data'!E436&gt;0),'Control Sample Data'!E436,$B$1),"")</f>
        <v/>
      </c>
      <c r="R437" s="17" t="str">
        <f>IF(SUM('Control Sample Data'!F$3:F$98)&gt;10,IF(AND(ISNUMBER('Control Sample Data'!F436),'Control Sample Data'!F436&lt;$B$1,'Control Sample Data'!F436&gt;0),'Control Sample Data'!F436,$B$1),"")</f>
        <v/>
      </c>
      <c r="S437" s="17" t="str">
        <f>IF(SUM('Control Sample Data'!G$3:G$98)&gt;10,IF(AND(ISNUMBER('Control Sample Data'!G436),'Control Sample Data'!G436&lt;$B$1,'Control Sample Data'!G436&gt;0),'Control Sample Data'!G436,$B$1),"")</f>
        <v/>
      </c>
      <c r="T437" s="17" t="str">
        <f>IF(SUM('Control Sample Data'!H$3:H$98)&gt;10,IF(AND(ISNUMBER('Control Sample Data'!H436),'Control Sample Data'!H436&lt;$B$1,'Control Sample Data'!H436&gt;0),'Control Sample Data'!H436,$B$1),"")</f>
        <v/>
      </c>
      <c r="U437" s="17" t="str">
        <f>IF(SUM('Control Sample Data'!I$3:I$98)&gt;10,IF(AND(ISNUMBER('Control Sample Data'!I436),'Control Sample Data'!I436&lt;$B$1,'Control Sample Data'!I436&gt;0),'Control Sample Data'!I436,$B$1),"")</f>
        <v/>
      </c>
      <c r="V437" s="17" t="str">
        <f>IF(SUM('Control Sample Data'!J$3:J$98)&gt;10,IF(AND(ISNUMBER('Control Sample Data'!J436),'Control Sample Data'!J436&lt;$B$1,'Control Sample Data'!J436&gt;0),'Control Sample Data'!J436,$B$1),"")</f>
        <v/>
      </c>
      <c r="W437" s="17" t="str">
        <f>IF(SUM('Control Sample Data'!K$3:K$98)&gt;10,IF(AND(ISNUMBER('Control Sample Data'!K436),'Control Sample Data'!K436&lt;$B$1,'Control Sample Data'!K436&gt;0),'Control Sample Data'!K436,$B$1),"")</f>
        <v/>
      </c>
      <c r="X437" s="17" t="str">
        <f>IF(SUM('Control Sample Data'!L$3:L$98)&gt;10,IF(AND(ISNUMBER('Control Sample Data'!L436),'Control Sample Data'!L436&lt;$B$1,'Control Sample Data'!L436&gt;0),'Control Sample Data'!L436,$B$1),"")</f>
        <v/>
      </c>
      <c r="Y437" s="17" t="str">
        <f>IF(SUM('Control Sample Data'!M$3:M$98)&gt;10,IF(AND(ISNUMBER('Control Sample Data'!M436),'Control Sample Data'!M436&lt;$B$1,'Control Sample Data'!M436&gt;0),'Control Sample Data'!M436,$B$1),"")</f>
        <v/>
      </c>
      <c r="AT437" s="36" t="str">
        <f t="shared" si="282"/>
        <v/>
      </c>
      <c r="AU437" s="36" t="str">
        <f t="shared" si="283"/>
        <v/>
      </c>
      <c r="AV437" s="36" t="str">
        <f t="shared" si="284"/>
        <v/>
      </c>
      <c r="AW437" s="36" t="str">
        <f t="shared" si="285"/>
        <v/>
      </c>
      <c r="AX437" s="36" t="str">
        <f t="shared" si="286"/>
        <v/>
      </c>
      <c r="AY437" s="36" t="str">
        <f t="shared" si="287"/>
        <v/>
      </c>
      <c r="AZ437" s="36" t="str">
        <f t="shared" si="288"/>
        <v/>
      </c>
      <c r="BA437" s="36" t="str">
        <f t="shared" si="289"/>
        <v/>
      </c>
      <c r="BB437" s="36" t="str">
        <f t="shared" si="290"/>
        <v/>
      </c>
      <c r="BC437" s="36" t="str">
        <f t="shared" si="291"/>
        <v/>
      </c>
      <c r="BD437" s="36" t="str">
        <f t="shared" si="292"/>
        <v/>
      </c>
      <c r="BE437" s="36" t="str">
        <f t="shared" si="293"/>
        <v/>
      </c>
      <c r="BF437" s="36" t="str">
        <f t="shared" si="294"/>
        <v/>
      </c>
      <c r="BG437" s="36" t="str">
        <f t="shared" si="295"/>
        <v/>
      </c>
      <c r="BH437" s="36" t="str">
        <f t="shared" si="296"/>
        <v/>
      </c>
      <c r="BI437" s="36" t="str">
        <f t="shared" si="297"/>
        <v/>
      </c>
      <c r="BJ437" s="36" t="str">
        <f t="shared" si="298"/>
        <v/>
      </c>
      <c r="BK437" s="36" t="str">
        <f t="shared" si="299"/>
        <v/>
      </c>
      <c r="BL437" s="36" t="str">
        <f t="shared" si="300"/>
        <v/>
      </c>
      <c r="BM437" s="36" t="str">
        <f t="shared" si="301"/>
        <v/>
      </c>
      <c r="BN437" s="38" t="e">
        <f t="shared" si="260"/>
        <v>#DIV/0!</v>
      </c>
      <c r="BO437" s="38" t="e">
        <f t="shared" si="261"/>
        <v>#DIV/0!</v>
      </c>
      <c r="BP437" s="39" t="str">
        <f t="shared" si="262"/>
        <v/>
      </c>
      <c r="BQ437" s="39" t="str">
        <f t="shared" si="263"/>
        <v/>
      </c>
      <c r="BR437" s="39" t="str">
        <f t="shared" si="264"/>
        <v/>
      </c>
      <c r="BS437" s="39" t="str">
        <f t="shared" si="265"/>
        <v/>
      </c>
      <c r="BT437" s="39" t="str">
        <f t="shared" si="266"/>
        <v/>
      </c>
      <c r="BU437" s="39" t="str">
        <f t="shared" si="267"/>
        <v/>
      </c>
      <c r="BV437" s="39" t="str">
        <f t="shared" si="268"/>
        <v/>
      </c>
      <c r="BW437" s="39" t="str">
        <f t="shared" si="269"/>
        <v/>
      </c>
      <c r="BX437" s="39" t="str">
        <f t="shared" si="270"/>
        <v/>
      </c>
      <c r="BY437" s="39" t="str">
        <f t="shared" si="271"/>
        <v/>
      </c>
      <c r="BZ437" s="39" t="str">
        <f t="shared" si="272"/>
        <v/>
      </c>
      <c r="CA437" s="39" t="str">
        <f t="shared" si="273"/>
        <v/>
      </c>
      <c r="CB437" s="39" t="str">
        <f t="shared" si="274"/>
        <v/>
      </c>
      <c r="CC437" s="39" t="str">
        <f t="shared" si="275"/>
        <v/>
      </c>
      <c r="CD437" s="39" t="str">
        <f t="shared" si="276"/>
        <v/>
      </c>
      <c r="CE437" s="39" t="str">
        <f t="shared" si="277"/>
        <v/>
      </c>
      <c r="CF437" s="39" t="str">
        <f t="shared" si="278"/>
        <v/>
      </c>
      <c r="CG437" s="39" t="str">
        <f t="shared" si="279"/>
        <v/>
      </c>
      <c r="CH437" s="39" t="str">
        <f t="shared" si="280"/>
        <v/>
      </c>
      <c r="CI437" s="39" t="str">
        <f t="shared" si="281"/>
        <v/>
      </c>
    </row>
    <row r="438" spans="1:87">
      <c r="A438" s="18"/>
      <c r="B438" s="15" t="str">
        <f>'Gene Table'!E437</f>
        <v>hsa-miR-575</v>
      </c>
      <c r="C438" s="15" t="str">
        <f>'Gene Table'!B437</f>
        <v>C03</v>
      </c>
      <c r="D438" s="16" t="str">
        <f>IF(SUM('Test Sample Data'!D$3:D$98)&gt;10,IF(AND(ISNUMBER('Test Sample Data'!D437),'Test Sample Data'!D437&lt;$B$1,'Test Sample Data'!D437&gt;0),'Test Sample Data'!D437,$B$1),"")</f>
        <v/>
      </c>
      <c r="E438" s="17" t="str">
        <f>IF(SUM('Test Sample Data'!E$3:E$98)&gt;10,IF(AND(ISNUMBER('Test Sample Data'!E437),'Test Sample Data'!E437&lt;$B$1,'Test Sample Data'!E437&gt;0),'Test Sample Data'!E437,$B$1),"")</f>
        <v/>
      </c>
      <c r="F438" s="17" t="str">
        <f>IF(SUM('Test Sample Data'!F$3:F$98)&gt;10,IF(AND(ISNUMBER('Test Sample Data'!F437),'Test Sample Data'!F437&lt;$B$1,'Test Sample Data'!F437&gt;0),'Test Sample Data'!F437,$B$1),"")</f>
        <v/>
      </c>
      <c r="G438" s="17" t="str">
        <f>IF(SUM('Test Sample Data'!G$3:G$98)&gt;10,IF(AND(ISNUMBER('Test Sample Data'!G437),'Test Sample Data'!G437&lt;$B$1,'Test Sample Data'!G437&gt;0),'Test Sample Data'!G437,$B$1),"")</f>
        <v/>
      </c>
      <c r="H438" s="17" t="str">
        <f>IF(SUM('Test Sample Data'!H$3:H$98)&gt;10,IF(AND(ISNUMBER('Test Sample Data'!H437),'Test Sample Data'!H437&lt;$B$1,'Test Sample Data'!H437&gt;0),'Test Sample Data'!H437,$B$1),"")</f>
        <v/>
      </c>
      <c r="I438" s="17" t="str">
        <f>IF(SUM('Test Sample Data'!I$3:I$98)&gt;10,IF(AND(ISNUMBER('Test Sample Data'!I437),'Test Sample Data'!I437&lt;$B$1,'Test Sample Data'!I437&gt;0),'Test Sample Data'!I437,$B$1),"")</f>
        <v/>
      </c>
      <c r="J438" s="17" t="str">
        <f>IF(SUM('Test Sample Data'!J$3:J$98)&gt;10,IF(AND(ISNUMBER('Test Sample Data'!J437),'Test Sample Data'!J437&lt;$B$1,'Test Sample Data'!J437&gt;0),'Test Sample Data'!J437,$B$1),"")</f>
        <v/>
      </c>
      <c r="K438" s="17" t="str">
        <f>IF(SUM('Test Sample Data'!K$3:K$98)&gt;10,IF(AND(ISNUMBER('Test Sample Data'!K437),'Test Sample Data'!K437&lt;$B$1,'Test Sample Data'!K437&gt;0),'Test Sample Data'!K437,$B$1),"")</f>
        <v/>
      </c>
      <c r="L438" s="17" t="str">
        <f>IF(SUM('Test Sample Data'!L$3:L$98)&gt;10,IF(AND(ISNUMBER('Test Sample Data'!L437),'Test Sample Data'!L437&lt;$B$1,'Test Sample Data'!L437&gt;0),'Test Sample Data'!L437,$B$1),"")</f>
        <v/>
      </c>
      <c r="M438" s="17" t="str">
        <f>IF(SUM('Test Sample Data'!M$3:M$98)&gt;10,IF(AND(ISNUMBER('Test Sample Data'!M437),'Test Sample Data'!M437&lt;$B$1,'Test Sample Data'!M437&gt;0),'Test Sample Data'!M437,$B$1),"")</f>
        <v/>
      </c>
      <c r="N438" s="17" t="str">
        <f>'Gene Table'!E437</f>
        <v>hsa-miR-575</v>
      </c>
      <c r="O438" s="17" t="str">
        <f>'Gene Table'!B437</f>
        <v>C03</v>
      </c>
      <c r="P438" s="17" t="str">
        <f>IF(SUM('Control Sample Data'!D$3:D$98)&gt;10,IF(AND(ISNUMBER('Control Sample Data'!D437),'Control Sample Data'!D437&lt;$B$1,'Control Sample Data'!D437&gt;0),'Control Sample Data'!D437,$B$1),"")</f>
        <v/>
      </c>
      <c r="Q438" s="17" t="str">
        <f>IF(SUM('Control Sample Data'!E$3:E$98)&gt;10,IF(AND(ISNUMBER('Control Sample Data'!E437),'Control Sample Data'!E437&lt;$B$1,'Control Sample Data'!E437&gt;0),'Control Sample Data'!E437,$B$1),"")</f>
        <v/>
      </c>
      <c r="R438" s="17" t="str">
        <f>IF(SUM('Control Sample Data'!F$3:F$98)&gt;10,IF(AND(ISNUMBER('Control Sample Data'!F437),'Control Sample Data'!F437&lt;$B$1,'Control Sample Data'!F437&gt;0),'Control Sample Data'!F437,$B$1),"")</f>
        <v/>
      </c>
      <c r="S438" s="17" t="str">
        <f>IF(SUM('Control Sample Data'!G$3:G$98)&gt;10,IF(AND(ISNUMBER('Control Sample Data'!G437),'Control Sample Data'!G437&lt;$B$1,'Control Sample Data'!G437&gt;0),'Control Sample Data'!G437,$B$1),"")</f>
        <v/>
      </c>
      <c r="T438" s="17" t="str">
        <f>IF(SUM('Control Sample Data'!H$3:H$98)&gt;10,IF(AND(ISNUMBER('Control Sample Data'!H437),'Control Sample Data'!H437&lt;$B$1,'Control Sample Data'!H437&gt;0),'Control Sample Data'!H437,$B$1),"")</f>
        <v/>
      </c>
      <c r="U438" s="17" t="str">
        <f>IF(SUM('Control Sample Data'!I$3:I$98)&gt;10,IF(AND(ISNUMBER('Control Sample Data'!I437),'Control Sample Data'!I437&lt;$B$1,'Control Sample Data'!I437&gt;0),'Control Sample Data'!I437,$B$1),"")</f>
        <v/>
      </c>
      <c r="V438" s="17" t="str">
        <f>IF(SUM('Control Sample Data'!J$3:J$98)&gt;10,IF(AND(ISNUMBER('Control Sample Data'!J437),'Control Sample Data'!J437&lt;$B$1,'Control Sample Data'!J437&gt;0),'Control Sample Data'!J437,$B$1),"")</f>
        <v/>
      </c>
      <c r="W438" s="17" t="str">
        <f>IF(SUM('Control Sample Data'!K$3:K$98)&gt;10,IF(AND(ISNUMBER('Control Sample Data'!K437),'Control Sample Data'!K437&lt;$B$1,'Control Sample Data'!K437&gt;0),'Control Sample Data'!K437,$B$1),"")</f>
        <v/>
      </c>
      <c r="X438" s="17" t="str">
        <f>IF(SUM('Control Sample Data'!L$3:L$98)&gt;10,IF(AND(ISNUMBER('Control Sample Data'!L437),'Control Sample Data'!L437&lt;$B$1,'Control Sample Data'!L437&gt;0),'Control Sample Data'!L437,$B$1),"")</f>
        <v/>
      </c>
      <c r="Y438" s="17" t="str">
        <f>IF(SUM('Control Sample Data'!M$3:M$98)&gt;10,IF(AND(ISNUMBER('Control Sample Data'!M437),'Control Sample Data'!M437&lt;$B$1,'Control Sample Data'!M437&gt;0),'Control Sample Data'!M437,$B$1),"")</f>
        <v/>
      </c>
      <c r="AT438" s="36" t="str">
        <f t="shared" si="282"/>
        <v/>
      </c>
      <c r="AU438" s="36" t="str">
        <f t="shared" si="283"/>
        <v/>
      </c>
      <c r="AV438" s="36" t="str">
        <f t="shared" si="284"/>
        <v/>
      </c>
      <c r="AW438" s="36" t="str">
        <f t="shared" si="285"/>
        <v/>
      </c>
      <c r="AX438" s="36" t="str">
        <f t="shared" si="286"/>
        <v/>
      </c>
      <c r="AY438" s="36" t="str">
        <f t="shared" si="287"/>
        <v/>
      </c>
      <c r="AZ438" s="36" t="str">
        <f t="shared" si="288"/>
        <v/>
      </c>
      <c r="BA438" s="36" t="str">
        <f t="shared" si="289"/>
        <v/>
      </c>
      <c r="BB438" s="36" t="str">
        <f t="shared" si="290"/>
        <v/>
      </c>
      <c r="BC438" s="36" t="str">
        <f t="shared" si="291"/>
        <v/>
      </c>
      <c r="BD438" s="36" t="str">
        <f t="shared" si="292"/>
        <v/>
      </c>
      <c r="BE438" s="36" t="str">
        <f t="shared" si="293"/>
        <v/>
      </c>
      <c r="BF438" s="36" t="str">
        <f t="shared" si="294"/>
        <v/>
      </c>
      <c r="BG438" s="36" t="str">
        <f t="shared" si="295"/>
        <v/>
      </c>
      <c r="BH438" s="36" t="str">
        <f t="shared" si="296"/>
        <v/>
      </c>
      <c r="BI438" s="36" t="str">
        <f t="shared" si="297"/>
        <v/>
      </c>
      <c r="BJ438" s="36" t="str">
        <f t="shared" si="298"/>
        <v/>
      </c>
      <c r="BK438" s="36" t="str">
        <f t="shared" si="299"/>
        <v/>
      </c>
      <c r="BL438" s="36" t="str">
        <f t="shared" si="300"/>
        <v/>
      </c>
      <c r="BM438" s="36" t="str">
        <f t="shared" si="301"/>
        <v/>
      </c>
      <c r="BN438" s="38" t="e">
        <f t="shared" si="260"/>
        <v>#DIV/0!</v>
      </c>
      <c r="BO438" s="38" t="e">
        <f t="shared" si="261"/>
        <v>#DIV/0!</v>
      </c>
      <c r="BP438" s="39" t="str">
        <f t="shared" si="262"/>
        <v/>
      </c>
      <c r="BQ438" s="39" t="str">
        <f t="shared" si="263"/>
        <v/>
      </c>
      <c r="BR438" s="39" t="str">
        <f t="shared" si="264"/>
        <v/>
      </c>
      <c r="BS438" s="39" t="str">
        <f t="shared" si="265"/>
        <v/>
      </c>
      <c r="BT438" s="39" t="str">
        <f t="shared" si="266"/>
        <v/>
      </c>
      <c r="BU438" s="39" t="str">
        <f t="shared" si="267"/>
        <v/>
      </c>
      <c r="BV438" s="39" t="str">
        <f t="shared" si="268"/>
        <v/>
      </c>
      <c r="BW438" s="39" t="str">
        <f t="shared" si="269"/>
        <v/>
      </c>
      <c r="BX438" s="39" t="str">
        <f t="shared" si="270"/>
        <v/>
      </c>
      <c r="BY438" s="39" t="str">
        <f t="shared" si="271"/>
        <v/>
      </c>
      <c r="BZ438" s="39" t="str">
        <f t="shared" si="272"/>
        <v/>
      </c>
      <c r="CA438" s="39" t="str">
        <f t="shared" si="273"/>
        <v/>
      </c>
      <c r="CB438" s="39" t="str">
        <f t="shared" si="274"/>
        <v/>
      </c>
      <c r="CC438" s="39" t="str">
        <f t="shared" si="275"/>
        <v/>
      </c>
      <c r="CD438" s="39" t="str">
        <f t="shared" si="276"/>
        <v/>
      </c>
      <c r="CE438" s="39" t="str">
        <f t="shared" si="277"/>
        <v/>
      </c>
      <c r="CF438" s="39" t="str">
        <f t="shared" si="278"/>
        <v/>
      </c>
      <c r="CG438" s="39" t="str">
        <f t="shared" si="279"/>
        <v/>
      </c>
      <c r="CH438" s="39" t="str">
        <f t="shared" si="280"/>
        <v/>
      </c>
      <c r="CI438" s="39" t="str">
        <f t="shared" si="281"/>
        <v/>
      </c>
    </row>
    <row r="439" spans="1:87">
      <c r="A439" s="18"/>
      <c r="B439" s="15" t="str">
        <f>'Gene Table'!E438</f>
        <v>hsa-miR-542-5p</v>
      </c>
      <c r="C439" s="15" t="str">
        <f>'Gene Table'!B438</f>
        <v>C04</v>
      </c>
      <c r="D439" s="16" t="str">
        <f>IF(SUM('Test Sample Data'!D$3:D$98)&gt;10,IF(AND(ISNUMBER('Test Sample Data'!D438),'Test Sample Data'!D438&lt;$B$1,'Test Sample Data'!D438&gt;0),'Test Sample Data'!D438,$B$1),"")</f>
        <v/>
      </c>
      <c r="E439" s="17" t="str">
        <f>IF(SUM('Test Sample Data'!E$3:E$98)&gt;10,IF(AND(ISNUMBER('Test Sample Data'!E438),'Test Sample Data'!E438&lt;$B$1,'Test Sample Data'!E438&gt;0),'Test Sample Data'!E438,$B$1),"")</f>
        <v/>
      </c>
      <c r="F439" s="17" t="str">
        <f>IF(SUM('Test Sample Data'!F$3:F$98)&gt;10,IF(AND(ISNUMBER('Test Sample Data'!F438),'Test Sample Data'!F438&lt;$B$1,'Test Sample Data'!F438&gt;0),'Test Sample Data'!F438,$B$1),"")</f>
        <v/>
      </c>
      <c r="G439" s="17" t="str">
        <f>IF(SUM('Test Sample Data'!G$3:G$98)&gt;10,IF(AND(ISNUMBER('Test Sample Data'!G438),'Test Sample Data'!G438&lt;$B$1,'Test Sample Data'!G438&gt;0),'Test Sample Data'!G438,$B$1),"")</f>
        <v/>
      </c>
      <c r="H439" s="17" t="str">
        <f>IF(SUM('Test Sample Data'!H$3:H$98)&gt;10,IF(AND(ISNUMBER('Test Sample Data'!H438),'Test Sample Data'!H438&lt;$B$1,'Test Sample Data'!H438&gt;0),'Test Sample Data'!H438,$B$1),"")</f>
        <v/>
      </c>
      <c r="I439" s="17" t="str">
        <f>IF(SUM('Test Sample Data'!I$3:I$98)&gt;10,IF(AND(ISNUMBER('Test Sample Data'!I438),'Test Sample Data'!I438&lt;$B$1,'Test Sample Data'!I438&gt;0),'Test Sample Data'!I438,$B$1),"")</f>
        <v/>
      </c>
      <c r="J439" s="17" t="str">
        <f>IF(SUM('Test Sample Data'!J$3:J$98)&gt;10,IF(AND(ISNUMBER('Test Sample Data'!J438),'Test Sample Data'!J438&lt;$B$1,'Test Sample Data'!J438&gt;0),'Test Sample Data'!J438,$B$1),"")</f>
        <v/>
      </c>
      <c r="K439" s="17" t="str">
        <f>IF(SUM('Test Sample Data'!K$3:K$98)&gt;10,IF(AND(ISNUMBER('Test Sample Data'!K438),'Test Sample Data'!K438&lt;$B$1,'Test Sample Data'!K438&gt;0),'Test Sample Data'!K438,$B$1),"")</f>
        <v/>
      </c>
      <c r="L439" s="17" t="str">
        <f>IF(SUM('Test Sample Data'!L$3:L$98)&gt;10,IF(AND(ISNUMBER('Test Sample Data'!L438),'Test Sample Data'!L438&lt;$B$1,'Test Sample Data'!L438&gt;0),'Test Sample Data'!L438,$B$1),"")</f>
        <v/>
      </c>
      <c r="M439" s="17" t="str">
        <f>IF(SUM('Test Sample Data'!M$3:M$98)&gt;10,IF(AND(ISNUMBER('Test Sample Data'!M438),'Test Sample Data'!M438&lt;$B$1,'Test Sample Data'!M438&gt;0),'Test Sample Data'!M438,$B$1),"")</f>
        <v/>
      </c>
      <c r="N439" s="17" t="str">
        <f>'Gene Table'!E438</f>
        <v>hsa-miR-542-5p</v>
      </c>
      <c r="O439" s="17" t="str">
        <f>'Gene Table'!B438</f>
        <v>C04</v>
      </c>
      <c r="P439" s="17" t="str">
        <f>IF(SUM('Control Sample Data'!D$3:D$98)&gt;10,IF(AND(ISNUMBER('Control Sample Data'!D438),'Control Sample Data'!D438&lt;$B$1,'Control Sample Data'!D438&gt;0),'Control Sample Data'!D438,$B$1),"")</f>
        <v/>
      </c>
      <c r="Q439" s="17" t="str">
        <f>IF(SUM('Control Sample Data'!E$3:E$98)&gt;10,IF(AND(ISNUMBER('Control Sample Data'!E438),'Control Sample Data'!E438&lt;$B$1,'Control Sample Data'!E438&gt;0),'Control Sample Data'!E438,$B$1),"")</f>
        <v/>
      </c>
      <c r="R439" s="17" t="str">
        <f>IF(SUM('Control Sample Data'!F$3:F$98)&gt;10,IF(AND(ISNUMBER('Control Sample Data'!F438),'Control Sample Data'!F438&lt;$B$1,'Control Sample Data'!F438&gt;0),'Control Sample Data'!F438,$B$1),"")</f>
        <v/>
      </c>
      <c r="S439" s="17" t="str">
        <f>IF(SUM('Control Sample Data'!G$3:G$98)&gt;10,IF(AND(ISNUMBER('Control Sample Data'!G438),'Control Sample Data'!G438&lt;$B$1,'Control Sample Data'!G438&gt;0),'Control Sample Data'!G438,$B$1),"")</f>
        <v/>
      </c>
      <c r="T439" s="17" t="str">
        <f>IF(SUM('Control Sample Data'!H$3:H$98)&gt;10,IF(AND(ISNUMBER('Control Sample Data'!H438),'Control Sample Data'!H438&lt;$B$1,'Control Sample Data'!H438&gt;0),'Control Sample Data'!H438,$B$1),"")</f>
        <v/>
      </c>
      <c r="U439" s="17" t="str">
        <f>IF(SUM('Control Sample Data'!I$3:I$98)&gt;10,IF(AND(ISNUMBER('Control Sample Data'!I438),'Control Sample Data'!I438&lt;$B$1,'Control Sample Data'!I438&gt;0),'Control Sample Data'!I438,$B$1),"")</f>
        <v/>
      </c>
      <c r="V439" s="17" t="str">
        <f>IF(SUM('Control Sample Data'!J$3:J$98)&gt;10,IF(AND(ISNUMBER('Control Sample Data'!J438),'Control Sample Data'!J438&lt;$B$1,'Control Sample Data'!J438&gt;0),'Control Sample Data'!J438,$B$1),"")</f>
        <v/>
      </c>
      <c r="W439" s="17" t="str">
        <f>IF(SUM('Control Sample Data'!K$3:K$98)&gt;10,IF(AND(ISNUMBER('Control Sample Data'!K438),'Control Sample Data'!K438&lt;$B$1,'Control Sample Data'!K438&gt;0),'Control Sample Data'!K438,$B$1),"")</f>
        <v/>
      </c>
      <c r="X439" s="17" t="str">
        <f>IF(SUM('Control Sample Data'!L$3:L$98)&gt;10,IF(AND(ISNUMBER('Control Sample Data'!L438),'Control Sample Data'!L438&lt;$B$1,'Control Sample Data'!L438&gt;0),'Control Sample Data'!L438,$B$1),"")</f>
        <v/>
      </c>
      <c r="Y439" s="17" t="str">
        <f>IF(SUM('Control Sample Data'!M$3:M$98)&gt;10,IF(AND(ISNUMBER('Control Sample Data'!M438),'Control Sample Data'!M438&lt;$B$1,'Control Sample Data'!M438&gt;0),'Control Sample Data'!M438,$B$1),"")</f>
        <v/>
      </c>
      <c r="AT439" s="36" t="str">
        <f t="shared" si="282"/>
        <v/>
      </c>
      <c r="AU439" s="36" t="str">
        <f t="shared" si="283"/>
        <v/>
      </c>
      <c r="AV439" s="36" t="str">
        <f t="shared" si="284"/>
        <v/>
      </c>
      <c r="AW439" s="36" t="str">
        <f t="shared" si="285"/>
        <v/>
      </c>
      <c r="AX439" s="36" t="str">
        <f t="shared" si="286"/>
        <v/>
      </c>
      <c r="AY439" s="36" t="str">
        <f t="shared" si="287"/>
        <v/>
      </c>
      <c r="AZ439" s="36" t="str">
        <f t="shared" si="288"/>
        <v/>
      </c>
      <c r="BA439" s="36" t="str">
        <f t="shared" si="289"/>
        <v/>
      </c>
      <c r="BB439" s="36" t="str">
        <f t="shared" si="290"/>
        <v/>
      </c>
      <c r="BC439" s="36" t="str">
        <f t="shared" si="291"/>
        <v/>
      </c>
      <c r="BD439" s="36" t="str">
        <f t="shared" si="292"/>
        <v/>
      </c>
      <c r="BE439" s="36" t="str">
        <f t="shared" si="293"/>
        <v/>
      </c>
      <c r="BF439" s="36" t="str">
        <f t="shared" si="294"/>
        <v/>
      </c>
      <c r="BG439" s="36" t="str">
        <f t="shared" si="295"/>
        <v/>
      </c>
      <c r="BH439" s="36" t="str">
        <f t="shared" si="296"/>
        <v/>
      </c>
      <c r="BI439" s="36" t="str">
        <f t="shared" si="297"/>
        <v/>
      </c>
      <c r="BJ439" s="36" t="str">
        <f t="shared" si="298"/>
        <v/>
      </c>
      <c r="BK439" s="36" t="str">
        <f t="shared" si="299"/>
        <v/>
      </c>
      <c r="BL439" s="36" t="str">
        <f t="shared" si="300"/>
        <v/>
      </c>
      <c r="BM439" s="36" t="str">
        <f t="shared" si="301"/>
        <v/>
      </c>
      <c r="BN439" s="38" t="e">
        <f t="shared" si="260"/>
        <v>#DIV/0!</v>
      </c>
      <c r="BO439" s="38" t="e">
        <f t="shared" si="261"/>
        <v>#DIV/0!</v>
      </c>
      <c r="BP439" s="39" t="str">
        <f t="shared" si="262"/>
        <v/>
      </c>
      <c r="BQ439" s="39" t="str">
        <f t="shared" si="263"/>
        <v/>
      </c>
      <c r="BR439" s="39" t="str">
        <f t="shared" si="264"/>
        <v/>
      </c>
      <c r="BS439" s="39" t="str">
        <f t="shared" si="265"/>
        <v/>
      </c>
      <c r="BT439" s="39" t="str">
        <f t="shared" si="266"/>
        <v/>
      </c>
      <c r="BU439" s="39" t="str">
        <f t="shared" si="267"/>
        <v/>
      </c>
      <c r="BV439" s="39" t="str">
        <f t="shared" si="268"/>
        <v/>
      </c>
      <c r="BW439" s="39" t="str">
        <f t="shared" si="269"/>
        <v/>
      </c>
      <c r="BX439" s="39" t="str">
        <f t="shared" si="270"/>
        <v/>
      </c>
      <c r="BY439" s="39" t="str">
        <f t="shared" si="271"/>
        <v/>
      </c>
      <c r="BZ439" s="39" t="str">
        <f t="shared" si="272"/>
        <v/>
      </c>
      <c r="CA439" s="39" t="str">
        <f t="shared" si="273"/>
        <v/>
      </c>
      <c r="CB439" s="39" t="str">
        <f t="shared" si="274"/>
        <v/>
      </c>
      <c r="CC439" s="39" t="str">
        <f t="shared" si="275"/>
        <v/>
      </c>
      <c r="CD439" s="39" t="str">
        <f t="shared" si="276"/>
        <v/>
      </c>
      <c r="CE439" s="39" t="str">
        <f t="shared" si="277"/>
        <v/>
      </c>
      <c r="CF439" s="39" t="str">
        <f t="shared" si="278"/>
        <v/>
      </c>
      <c r="CG439" s="39" t="str">
        <f t="shared" si="279"/>
        <v/>
      </c>
      <c r="CH439" s="39" t="str">
        <f t="shared" si="280"/>
        <v/>
      </c>
      <c r="CI439" s="39" t="str">
        <f t="shared" si="281"/>
        <v/>
      </c>
    </row>
    <row r="440" spans="1:87">
      <c r="A440" s="18"/>
      <c r="B440" s="15" t="str">
        <f>'Gene Table'!E439</f>
        <v>hsa-miR-1288</v>
      </c>
      <c r="C440" s="15" t="str">
        <f>'Gene Table'!B439</f>
        <v>C05</v>
      </c>
      <c r="D440" s="16" t="str">
        <f>IF(SUM('Test Sample Data'!D$3:D$98)&gt;10,IF(AND(ISNUMBER('Test Sample Data'!D439),'Test Sample Data'!D439&lt;$B$1,'Test Sample Data'!D439&gt;0),'Test Sample Data'!D439,$B$1),"")</f>
        <v/>
      </c>
      <c r="E440" s="17" t="str">
        <f>IF(SUM('Test Sample Data'!E$3:E$98)&gt;10,IF(AND(ISNUMBER('Test Sample Data'!E439),'Test Sample Data'!E439&lt;$B$1,'Test Sample Data'!E439&gt;0),'Test Sample Data'!E439,$B$1),"")</f>
        <v/>
      </c>
      <c r="F440" s="17" t="str">
        <f>IF(SUM('Test Sample Data'!F$3:F$98)&gt;10,IF(AND(ISNUMBER('Test Sample Data'!F439),'Test Sample Data'!F439&lt;$B$1,'Test Sample Data'!F439&gt;0),'Test Sample Data'!F439,$B$1),"")</f>
        <v/>
      </c>
      <c r="G440" s="17" t="str">
        <f>IF(SUM('Test Sample Data'!G$3:G$98)&gt;10,IF(AND(ISNUMBER('Test Sample Data'!G439),'Test Sample Data'!G439&lt;$B$1,'Test Sample Data'!G439&gt;0),'Test Sample Data'!G439,$B$1),"")</f>
        <v/>
      </c>
      <c r="H440" s="17" t="str">
        <f>IF(SUM('Test Sample Data'!H$3:H$98)&gt;10,IF(AND(ISNUMBER('Test Sample Data'!H439),'Test Sample Data'!H439&lt;$B$1,'Test Sample Data'!H439&gt;0),'Test Sample Data'!H439,$B$1),"")</f>
        <v/>
      </c>
      <c r="I440" s="17" t="str">
        <f>IF(SUM('Test Sample Data'!I$3:I$98)&gt;10,IF(AND(ISNUMBER('Test Sample Data'!I439),'Test Sample Data'!I439&lt;$B$1,'Test Sample Data'!I439&gt;0),'Test Sample Data'!I439,$B$1),"")</f>
        <v/>
      </c>
      <c r="J440" s="17" t="str">
        <f>IF(SUM('Test Sample Data'!J$3:J$98)&gt;10,IF(AND(ISNUMBER('Test Sample Data'!J439),'Test Sample Data'!J439&lt;$B$1,'Test Sample Data'!J439&gt;0),'Test Sample Data'!J439,$B$1),"")</f>
        <v/>
      </c>
      <c r="K440" s="17" t="str">
        <f>IF(SUM('Test Sample Data'!K$3:K$98)&gt;10,IF(AND(ISNUMBER('Test Sample Data'!K439),'Test Sample Data'!K439&lt;$B$1,'Test Sample Data'!K439&gt;0),'Test Sample Data'!K439,$B$1),"")</f>
        <v/>
      </c>
      <c r="L440" s="17" t="str">
        <f>IF(SUM('Test Sample Data'!L$3:L$98)&gt;10,IF(AND(ISNUMBER('Test Sample Data'!L439),'Test Sample Data'!L439&lt;$B$1,'Test Sample Data'!L439&gt;0),'Test Sample Data'!L439,$B$1),"")</f>
        <v/>
      </c>
      <c r="M440" s="17" t="str">
        <f>IF(SUM('Test Sample Data'!M$3:M$98)&gt;10,IF(AND(ISNUMBER('Test Sample Data'!M439),'Test Sample Data'!M439&lt;$B$1,'Test Sample Data'!M439&gt;0),'Test Sample Data'!M439,$B$1),"")</f>
        <v/>
      </c>
      <c r="N440" s="17" t="str">
        <f>'Gene Table'!E439</f>
        <v>hsa-miR-1288</v>
      </c>
      <c r="O440" s="17" t="str">
        <f>'Gene Table'!B439</f>
        <v>C05</v>
      </c>
      <c r="P440" s="17" t="str">
        <f>IF(SUM('Control Sample Data'!D$3:D$98)&gt;10,IF(AND(ISNUMBER('Control Sample Data'!D439),'Control Sample Data'!D439&lt;$B$1,'Control Sample Data'!D439&gt;0),'Control Sample Data'!D439,$B$1),"")</f>
        <v/>
      </c>
      <c r="Q440" s="17" t="str">
        <f>IF(SUM('Control Sample Data'!E$3:E$98)&gt;10,IF(AND(ISNUMBER('Control Sample Data'!E439),'Control Sample Data'!E439&lt;$B$1,'Control Sample Data'!E439&gt;0),'Control Sample Data'!E439,$B$1),"")</f>
        <v/>
      </c>
      <c r="R440" s="17" t="str">
        <f>IF(SUM('Control Sample Data'!F$3:F$98)&gt;10,IF(AND(ISNUMBER('Control Sample Data'!F439),'Control Sample Data'!F439&lt;$B$1,'Control Sample Data'!F439&gt;0),'Control Sample Data'!F439,$B$1),"")</f>
        <v/>
      </c>
      <c r="S440" s="17" t="str">
        <f>IF(SUM('Control Sample Data'!G$3:G$98)&gt;10,IF(AND(ISNUMBER('Control Sample Data'!G439),'Control Sample Data'!G439&lt;$B$1,'Control Sample Data'!G439&gt;0),'Control Sample Data'!G439,$B$1),"")</f>
        <v/>
      </c>
      <c r="T440" s="17" t="str">
        <f>IF(SUM('Control Sample Data'!H$3:H$98)&gt;10,IF(AND(ISNUMBER('Control Sample Data'!H439),'Control Sample Data'!H439&lt;$B$1,'Control Sample Data'!H439&gt;0),'Control Sample Data'!H439,$B$1),"")</f>
        <v/>
      </c>
      <c r="U440" s="17" t="str">
        <f>IF(SUM('Control Sample Data'!I$3:I$98)&gt;10,IF(AND(ISNUMBER('Control Sample Data'!I439),'Control Sample Data'!I439&lt;$B$1,'Control Sample Data'!I439&gt;0),'Control Sample Data'!I439,$B$1),"")</f>
        <v/>
      </c>
      <c r="V440" s="17" t="str">
        <f>IF(SUM('Control Sample Data'!J$3:J$98)&gt;10,IF(AND(ISNUMBER('Control Sample Data'!J439),'Control Sample Data'!J439&lt;$B$1,'Control Sample Data'!J439&gt;0),'Control Sample Data'!J439,$B$1),"")</f>
        <v/>
      </c>
      <c r="W440" s="17" t="str">
        <f>IF(SUM('Control Sample Data'!K$3:K$98)&gt;10,IF(AND(ISNUMBER('Control Sample Data'!K439),'Control Sample Data'!K439&lt;$B$1,'Control Sample Data'!K439&gt;0),'Control Sample Data'!K439,$B$1),"")</f>
        <v/>
      </c>
      <c r="X440" s="17" t="str">
        <f>IF(SUM('Control Sample Data'!L$3:L$98)&gt;10,IF(AND(ISNUMBER('Control Sample Data'!L439),'Control Sample Data'!L439&lt;$B$1,'Control Sample Data'!L439&gt;0),'Control Sample Data'!L439,$B$1),"")</f>
        <v/>
      </c>
      <c r="Y440" s="17" t="str">
        <f>IF(SUM('Control Sample Data'!M$3:M$98)&gt;10,IF(AND(ISNUMBER('Control Sample Data'!M439),'Control Sample Data'!M439&lt;$B$1,'Control Sample Data'!M439&gt;0),'Control Sample Data'!M439,$B$1),"")</f>
        <v/>
      </c>
      <c r="AT440" s="36" t="str">
        <f t="shared" si="282"/>
        <v/>
      </c>
      <c r="AU440" s="36" t="str">
        <f t="shared" si="283"/>
        <v/>
      </c>
      <c r="AV440" s="36" t="str">
        <f t="shared" si="284"/>
        <v/>
      </c>
      <c r="AW440" s="36" t="str">
        <f t="shared" si="285"/>
        <v/>
      </c>
      <c r="AX440" s="36" t="str">
        <f t="shared" si="286"/>
        <v/>
      </c>
      <c r="AY440" s="36" t="str">
        <f t="shared" si="287"/>
        <v/>
      </c>
      <c r="AZ440" s="36" t="str">
        <f t="shared" si="288"/>
        <v/>
      </c>
      <c r="BA440" s="36" t="str">
        <f t="shared" si="289"/>
        <v/>
      </c>
      <c r="BB440" s="36" t="str">
        <f t="shared" si="290"/>
        <v/>
      </c>
      <c r="BC440" s="36" t="str">
        <f t="shared" si="291"/>
        <v/>
      </c>
      <c r="BD440" s="36" t="str">
        <f t="shared" si="292"/>
        <v/>
      </c>
      <c r="BE440" s="36" t="str">
        <f t="shared" si="293"/>
        <v/>
      </c>
      <c r="BF440" s="36" t="str">
        <f t="shared" si="294"/>
        <v/>
      </c>
      <c r="BG440" s="36" t="str">
        <f t="shared" si="295"/>
        <v/>
      </c>
      <c r="BH440" s="36" t="str">
        <f t="shared" si="296"/>
        <v/>
      </c>
      <c r="BI440" s="36" t="str">
        <f t="shared" si="297"/>
        <v/>
      </c>
      <c r="BJ440" s="36" t="str">
        <f t="shared" si="298"/>
        <v/>
      </c>
      <c r="BK440" s="36" t="str">
        <f t="shared" si="299"/>
        <v/>
      </c>
      <c r="BL440" s="36" t="str">
        <f t="shared" si="300"/>
        <v/>
      </c>
      <c r="BM440" s="36" t="str">
        <f t="shared" si="301"/>
        <v/>
      </c>
      <c r="BN440" s="38" t="e">
        <f t="shared" si="260"/>
        <v>#DIV/0!</v>
      </c>
      <c r="BO440" s="38" t="e">
        <f t="shared" si="261"/>
        <v>#DIV/0!</v>
      </c>
      <c r="BP440" s="39" t="str">
        <f t="shared" si="262"/>
        <v/>
      </c>
      <c r="BQ440" s="39" t="str">
        <f t="shared" si="263"/>
        <v/>
      </c>
      <c r="BR440" s="39" t="str">
        <f t="shared" si="264"/>
        <v/>
      </c>
      <c r="BS440" s="39" t="str">
        <f t="shared" si="265"/>
        <v/>
      </c>
      <c r="BT440" s="39" t="str">
        <f t="shared" si="266"/>
        <v/>
      </c>
      <c r="BU440" s="39" t="str">
        <f t="shared" si="267"/>
        <v/>
      </c>
      <c r="BV440" s="39" t="str">
        <f t="shared" si="268"/>
        <v/>
      </c>
      <c r="BW440" s="39" t="str">
        <f t="shared" si="269"/>
        <v/>
      </c>
      <c r="BX440" s="39" t="str">
        <f t="shared" si="270"/>
        <v/>
      </c>
      <c r="BY440" s="39" t="str">
        <f t="shared" si="271"/>
        <v/>
      </c>
      <c r="BZ440" s="39" t="str">
        <f t="shared" si="272"/>
        <v/>
      </c>
      <c r="CA440" s="39" t="str">
        <f t="shared" si="273"/>
        <v/>
      </c>
      <c r="CB440" s="39" t="str">
        <f t="shared" si="274"/>
        <v/>
      </c>
      <c r="CC440" s="39" t="str">
        <f t="shared" si="275"/>
        <v/>
      </c>
      <c r="CD440" s="39" t="str">
        <f t="shared" si="276"/>
        <v/>
      </c>
      <c r="CE440" s="39" t="str">
        <f t="shared" si="277"/>
        <v/>
      </c>
      <c r="CF440" s="39" t="str">
        <f t="shared" si="278"/>
        <v/>
      </c>
      <c r="CG440" s="39" t="str">
        <f t="shared" si="279"/>
        <v/>
      </c>
      <c r="CH440" s="39" t="str">
        <f t="shared" si="280"/>
        <v/>
      </c>
      <c r="CI440" s="39" t="str">
        <f t="shared" si="281"/>
        <v/>
      </c>
    </row>
    <row r="441" spans="1:87">
      <c r="A441" s="18"/>
      <c r="B441" s="15" t="str">
        <f>'Gene Table'!E440</f>
        <v>hsa-miR-615-3p</v>
      </c>
      <c r="C441" s="15" t="str">
        <f>'Gene Table'!B440</f>
        <v>C06</v>
      </c>
      <c r="D441" s="16" t="str">
        <f>IF(SUM('Test Sample Data'!D$3:D$98)&gt;10,IF(AND(ISNUMBER('Test Sample Data'!D440),'Test Sample Data'!D440&lt;$B$1,'Test Sample Data'!D440&gt;0),'Test Sample Data'!D440,$B$1),"")</f>
        <v/>
      </c>
      <c r="E441" s="17" t="str">
        <f>IF(SUM('Test Sample Data'!E$3:E$98)&gt;10,IF(AND(ISNUMBER('Test Sample Data'!E440),'Test Sample Data'!E440&lt;$B$1,'Test Sample Data'!E440&gt;0),'Test Sample Data'!E440,$B$1),"")</f>
        <v/>
      </c>
      <c r="F441" s="17" t="str">
        <f>IF(SUM('Test Sample Data'!F$3:F$98)&gt;10,IF(AND(ISNUMBER('Test Sample Data'!F440),'Test Sample Data'!F440&lt;$B$1,'Test Sample Data'!F440&gt;0),'Test Sample Data'!F440,$B$1),"")</f>
        <v/>
      </c>
      <c r="G441" s="17" t="str">
        <f>IF(SUM('Test Sample Data'!G$3:G$98)&gt;10,IF(AND(ISNUMBER('Test Sample Data'!G440),'Test Sample Data'!G440&lt;$B$1,'Test Sample Data'!G440&gt;0),'Test Sample Data'!G440,$B$1),"")</f>
        <v/>
      </c>
      <c r="H441" s="17" t="str">
        <f>IF(SUM('Test Sample Data'!H$3:H$98)&gt;10,IF(AND(ISNUMBER('Test Sample Data'!H440),'Test Sample Data'!H440&lt;$B$1,'Test Sample Data'!H440&gt;0),'Test Sample Data'!H440,$B$1),"")</f>
        <v/>
      </c>
      <c r="I441" s="17" t="str">
        <f>IF(SUM('Test Sample Data'!I$3:I$98)&gt;10,IF(AND(ISNUMBER('Test Sample Data'!I440),'Test Sample Data'!I440&lt;$B$1,'Test Sample Data'!I440&gt;0),'Test Sample Data'!I440,$B$1),"")</f>
        <v/>
      </c>
      <c r="J441" s="17" t="str">
        <f>IF(SUM('Test Sample Data'!J$3:J$98)&gt;10,IF(AND(ISNUMBER('Test Sample Data'!J440),'Test Sample Data'!J440&lt;$B$1,'Test Sample Data'!J440&gt;0),'Test Sample Data'!J440,$B$1),"")</f>
        <v/>
      </c>
      <c r="K441" s="17" t="str">
        <f>IF(SUM('Test Sample Data'!K$3:K$98)&gt;10,IF(AND(ISNUMBER('Test Sample Data'!K440),'Test Sample Data'!K440&lt;$B$1,'Test Sample Data'!K440&gt;0),'Test Sample Data'!K440,$B$1),"")</f>
        <v/>
      </c>
      <c r="L441" s="17" t="str">
        <f>IF(SUM('Test Sample Data'!L$3:L$98)&gt;10,IF(AND(ISNUMBER('Test Sample Data'!L440),'Test Sample Data'!L440&lt;$B$1,'Test Sample Data'!L440&gt;0),'Test Sample Data'!L440,$B$1),"")</f>
        <v/>
      </c>
      <c r="M441" s="17" t="str">
        <f>IF(SUM('Test Sample Data'!M$3:M$98)&gt;10,IF(AND(ISNUMBER('Test Sample Data'!M440),'Test Sample Data'!M440&lt;$B$1,'Test Sample Data'!M440&gt;0),'Test Sample Data'!M440,$B$1),"")</f>
        <v/>
      </c>
      <c r="N441" s="17" t="str">
        <f>'Gene Table'!E440</f>
        <v>hsa-miR-615-3p</v>
      </c>
      <c r="O441" s="17" t="str">
        <f>'Gene Table'!B440</f>
        <v>C06</v>
      </c>
      <c r="P441" s="17" t="str">
        <f>IF(SUM('Control Sample Data'!D$3:D$98)&gt;10,IF(AND(ISNUMBER('Control Sample Data'!D440),'Control Sample Data'!D440&lt;$B$1,'Control Sample Data'!D440&gt;0),'Control Sample Data'!D440,$B$1),"")</f>
        <v/>
      </c>
      <c r="Q441" s="17" t="str">
        <f>IF(SUM('Control Sample Data'!E$3:E$98)&gt;10,IF(AND(ISNUMBER('Control Sample Data'!E440),'Control Sample Data'!E440&lt;$B$1,'Control Sample Data'!E440&gt;0),'Control Sample Data'!E440,$B$1),"")</f>
        <v/>
      </c>
      <c r="R441" s="17" t="str">
        <f>IF(SUM('Control Sample Data'!F$3:F$98)&gt;10,IF(AND(ISNUMBER('Control Sample Data'!F440),'Control Sample Data'!F440&lt;$B$1,'Control Sample Data'!F440&gt;0),'Control Sample Data'!F440,$B$1),"")</f>
        <v/>
      </c>
      <c r="S441" s="17" t="str">
        <f>IF(SUM('Control Sample Data'!G$3:G$98)&gt;10,IF(AND(ISNUMBER('Control Sample Data'!G440),'Control Sample Data'!G440&lt;$B$1,'Control Sample Data'!G440&gt;0),'Control Sample Data'!G440,$B$1),"")</f>
        <v/>
      </c>
      <c r="T441" s="17" t="str">
        <f>IF(SUM('Control Sample Data'!H$3:H$98)&gt;10,IF(AND(ISNUMBER('Control Sample Data'!H440),'Control Sample Data'!H440&lt;$B$1,'Control Sample Data'!H440&gt;0),'Control Sample Data'!H440,$B$1),"")</f>
        <v/>
      </c>
      <c r="U441" s="17" t="str">
        <f>IF(SUM('Control Sample Data'!I$3:I$98)&gt;10,IF(AND(ISNUMBER('Control Sample Data'!I440),'Control Sample Data'!I440&lt;$B$1,'Control Sample Data'!I440&gt;0),'Control Sample Data'!I440,$B$1),"")</f>
        <v/>
      </c>
      <c r="V441" s="17" t="str">
        <f>IF(SUM('Control Sample Data'!J$3:J$98)&gt;10,IF(AND(ISNUMBER('Control Sample Data'!J440),'Control Sample Data'!J440&lt;$B$1,'Control Sample Data'!J440&gt;0),'Control Sample Data'!J440,$B$1),"")</f>
        <v/>
      </c>
      <c r="W441" s="17" t="str">
        <f>IF(SUM('Control Sample Data'!K$3:K$98)&gt;10,IF(AND(ISNUMBER('Control Sample Data'!K440),'Control Sample Data'!K440&lt;$B$1,'Control Sample Data'!K440&gt;0),'Control Sample Data'!K440,$B$1),"")</f>
        <v/>
      </c>
      <c r="X441" s="17" t="str">
        <f>IF(SUM('Control Sample Data'!L$3:L$98)&gt;10,IF(AND(ISNUMBER('Control Sample Data'!L440),'Control Sample Data'!L440&lt;$B$1,'Control Sample Data'!L440&gt;0),'Control Sample Data'!L440,$B$1),"")</f>
        <v/>
      </c>
      <c r="Y441" s="17" t="str">
        <f>IF(SUM('Control Sample Data'!M$3:M$98)&gt;10,IF(AND(ISNUMBER('Control Sample Data'!M440),'Control Sample Data'!M440&lt;$B$1,'Control Sample Data'!M440&gt;0),'Control Sample Data'!M440,$B$1),"")</f>
        <v/>
      </c>
      <c r="AT441" s="36" t="str">
        <f t="shared" si="282"/>
        <v/>
      </c>
      <c r="AU441" s="36" t="str">
        <f t="shared" si="283"/>
        <v/>
      </c>
      <c r="AV441" s="36" t="str">
        <f t="shared" si="284"/>
        <v/>
      </c>
      <c r="AW441" s="36" t="str">
        <f t="shared" si="285"/>
        <v/>
      </c>
      <c r="AX441" s="36" t="str">
        <f t="shared" si="286"/>
        <v/>
      </c>
      <c r="AY441" s="36" t="str">
        <f t="shared" si="287"/>
        <v/>
      </c>
      <c r="AZ441" s="36" t="str">
        <f t="shared" si="288"/>
        <v/>
      </c>
      <c r="BA441" s="36" t="str">
        <f t="shared" si="289"/>
        <v/>
      </c>
      <c r="BB441" s="36" t="str">
        <f t="shared" si="290"/>
        <v/>
      </c>
      <c r="BC441" s="36" t="str">
        <f t="shared" si="291"/>
        <v/>
      </c>
      <c r="BD441" s="36" t="str">
        <f t="shared" si="292"/>
        <v/>
      </c>
      <c r="BE441" s="36" t="str">
        <f t="shared" si="293"/>
        <v/>
      </c>
      <c r="BF441" s="36" t="str">
        <f t="shared" si="294"/>
        <v/>
      </c>
      <c r="BG441" s="36" t="str">
        <f t="shared" si="295"/>
        <v/>
      </c>
      <c r="BH441" s="36" t="str">
        <f t="shared" si="296"/>
        <v/>
      </c>
      <c r="BI441" s="36" t="str">
        <f t="shared" si="297"/>
        <v/>
      </c>
      <c r="BJ441" s="36" t="str">
        <f t="shared" si="298"/>
        <v/>
      </c>
      <c r="BK441" s="36" t="str">
        <f t="shared" si="299"/>
        <v/>
      </c>
      <c r="BL441" s="36" t="str">
        <f t="shared" si="300"/>
        <v/>
      </c>
      <c r="BM441" s="36" t="str">
        <f t="shared" si="301"/>
        <v/>
      </c>
      <c r="BN441" s="38" t="e">
        <f t="shared" si="260"/>
        <v>#DIV/0!</v>
      </c>
      <c r="BO441" s="38" t="e">
        <f t="shared" si="261"/>
        <v>#DIV/0!</v>
      </c>
      <c r="BP441" s="39" t="str">
        <f t="shared" si="262"/>
        <v/>
      </c>
      <c r="BQ441" s="39" t="str">
        <f t="shared" si="263"/>
        <v/>
      </c>
      <c r="BR441" s="39" t="str">
        <f t="shared" si="264"/>
        <v/>
      </c>
      <c r="BS441" s="39" t="str">
        <f t="shared" si="265"/>
        <v/>
      </c>
      <c r="BT441" s="39" t="str">
        <f t="shared" si="266"/>
        <v/>
      </c>
      <c r="BU441" s="39" t="str">
        <f t="shared" si="267"/>
        <v/>
      </c>
      <c r="BV441" s="39" t="str">
        <f t="shared" si="268"/>
        <v/>
      </c>
      <c r="BW441" s="39" t="str">
        <f t="shared" si="269"/>
        <v/>
      </c>
      <c r="BX441" s="39" t="str">
        <f t="shared" si="270"/>
        <v/>
      </c>
      <c r="BY441" s="39" t="str">
        <f t="shared" si="271"/>
        <v/>
      </c>
      <c r="BZ441" s="39" t="str">
        <f t="shared" si="272"/>
        <v/>
      </c>
      <c r="CA441" s="39" t="str">
        <f t="shared" si="273"/>
        <v/>
      </c>
      <c r="CB441" s="39" t="str">
        <f t="shared" si="274"/>
        <v/>
      </c>
      <c r="CC441" s="39" t="str">
        <f t="shared" si="275"/>
        <v/>
      </c>
      <c r="CD441" s="39" t="str">
        <f t="shared" si="276"/>
        <v/>
      </c>
      <c r="CE441" s="39" t="str">
        <f t="shared" si="277"/>
        <v/>
      </c>
      <c r="CF441" s="39" t="str">
        <f t="shared" si="278"/>
        <v/>
      </c>
      <c r="CG441" s="39" t="str">
        <f t="shared" si="279"/>
        <v/>
      </c>
      <c r="CH441" s="39" t="str">
        <f t="shared" si="280"/>
        <v/>
      </c>
      <c r="CI441" s="39" t="str">
        <f t="shared" si="281"/>
        <v/>
      </c>
    </row>
    <row r="442" spans="1:87">
      <c r="A442" s="18"/>
      <c r="B442" s="15" t="str">
        <f>'Gene Table'!E441</f>
        <v>hsa-miR-516a-5p</v>
      </c>
      <c r="C442" s="15" t="str">
        <f>'Gene Table'!B441</f>
        <v>C07</v>
      </c>
      <c r="D442" s="16" t="str">
        <f>IF(SUM('Test Sample Data'!D$3:D$98)&gt;10,IF(AND(ISNUMBER('Test Sample Data'!D441),'Test Sample Data'!D441&lt;$B$1,'Test Sample Data'!D441&gt;0),'Test Sample Data'!D441,$B$1),"")</f>
        <v/>
      </c>
      <c r="E442" s="17" t="str">
        <f>IF(SUM('Test Sample Data'!E$3:E$98)&gt;10,IF(AND(ISNUMBER('Test Sample Data'!E441),'Test Sample Data'!E441&lt;$B$1,'Test Sample Data'!E441&gt;0),'Test Sample Data'!E441,$B$1),"")</f>
        <v/>
      </c>
      <c r="F442" s="17" t="str">
        <f>IF(SUM('Test Sample Data'!F$3:F$98)&gt;10,IF(AND(ISNUMBER('Test Sample Data'!F441),'Test Sample Data'!F441&lt;$B$1,'Test Sample Data'!F441&gt;0),'Test Sample Data'!F441,$B$1),"")</f>
        <v/>
      </c>
      <c r="G442" s="17" t="str">
        <f>IF(SUM('Test Sample Data'!G$3:G$98)&gt;10,IF(AND(ISNUMBER('Test Sample Data'!G441),'Test Sample Data'!G441&lt;$B$1,'Test Sample Data'!G441&gt;0),'Test Sample Data'!G441,$B$1),"")</f>
        <v/>
      </c>
      <c r="H442" s="17" t="str">
        <f>IF(SUM('Test Sample Data'!H$3:H$98)&gt;10,IF(AND(ISNUMBER('Test Sample Data'!H441),'Test Sample Data'!H441&lt;$B$1,'Test Sample Data'!H441&gt;0),'Test Sample Data'!H441,$B$1),"")</f>
        <v/>
      </c>
      <c r="I442" s="17" t="str">
        <f>IF(SUM('Test Sample Data'!I$3:I$98)&gt;10,IF(AND(ISNUMBER('Test Sample Data'!I441),'Test Sample Data'!I441&lt;$B$1,'Test Sample Data'!I441&gt;0),'Test Sample Data'!I441,$B$1),"")</f>
        <v/>
      </c>
      <c r="J442" s="17" t="str">
        <f>IF(SUM('Test Sample Data'!J$3:J$98)&gt;10,IF(AND(ISNUMBER('Test Sample Data'!J441),'Test Sample Data'!J441&lt;$B$1,'Test Sample Data'!J441&gt;0),'Test Sample Data'!J441,$B$1),"")</f>
        <v/>
      </c>
      <c r="K442" s="17" t="str">
        <f>IF(SUM('Test Sample Data'!K$3:K$98)&gt;10,IF(AND(ISNUMBER('Test Sample Data'!K441),'Test Sample Data'!K441&lt;$B$1,'Test Sample Data'!K441&gt;0),'Test Sample Data'!K441,$B$1),"")</f>
        <v/>
      </c>
      <c r="L442" s="17" t="str">
        <f>IF(SUM('Test Sample Data'!L$3:L$98)&gt;10,IF(AND(ISNUMBER('Test Sample Data'!L441),'Test Sample Data'!L441&lt;$B$1,'Test Sample Data'!L441&gt;0),'Test Sample Data'!L441,$B$1),"")</f>
        <v/>
      </c>
      <c r="M442" s="17" t="str">
        <f>IF(SUM('Test Sample Data'!M$3:M$98)&gt;10,IF(AND(ISNUMBER('Test Sample Data'!M441),'Test Sample Data'!M441&lt;$B$1,'Test Sample Data'!M441&gt;0),'Test Sample Data'!M441,$B$1),"")</f>
        <v/>
      </c>
      <c r="N442" s="17" t="str">
        <f>'Gene Table'!E441</f>
        <v>hsa-miR-516a-5p</v>
      </c>
      <c r="O442" s="17" t="str">
        <f>'Gene Table'!B441</f>
        <v>C07</v>
      </c>
      <c r="P442" s="17" t="str">
        <f>IF(SUM('Control Sample Data'!D$3:D$98)&gt;10,IF(AND(ISNUMBER('Control Sample Data'!D441),'Control Sample Data'!D441&lt;$B$1,'Control Sample Data'!D441&gt;0),'Control Sample Data'!D441,$B$1),"")</f>
        <v/>
      </c>
      <c r="Q442" s="17" t="str">
        <f>IF(SUM('Control Sample Data'!E$3:E$98)&gt;10,IF(AND(ISNUMBER('Control Sample Data'!E441),'Control Sample Data'!E441&lt;$B$1,'Control Sample Data'!E441&gt;0),'Control Sample Data'!E441,$B$1),"")</f>
        <v/>
      </c>
      <c r="R442" s="17" t="str">
        <f>IF(SUM('Control Sample Data'!F$3:F$98)&gt;10,IF(AND(ISNUMBER('Control Sample Data'!F441),'Control Sample Data'!F441&lt;$B$1,'Control Sample Data'!F441&gt;0),'Control Sample Data'!F441,$B$1),"")</f>
        <v/>
      </c>
      <c r="S442" s="17" t="str">
        <f>IF(SUM('Control Sample Data'!G$3:G$98)&gt;10,IF(AND(ISNUMBER('Control Sample Data'!G441),'Control Sample Data'!G441&lt;$B$1,'Control Sample Data'!G441&gt;0),'Control Sample Data'!G441,$B$1),"")</f>
        <v/>
      </c>
      <c r="T442" s="17" t="str">
        <f>IF(SUM('Control Sample Data'!H$3:H$98)&gt;10,IF(AND(ISNUMBER('Control Sample Data'!H441),'Control Sample Data'!H441&lt;$B$1,'Control Sample Data'!H441&gt;0),'Control Sample Data'!H441,$B$1),"")</f>
        <v/>
      </c>
      <c r="U442" s="17" t="str">
        <f>IF(SUM('Control Sample Data'!I$3:I$98)&gt;10,IF(AND(ISNUMBER('Control Sample Data'!I441),'Control Sample Data'!I441&lt;$B$1,'Control Sample Data'!I441&gt;0),'Control Sample Data'!I441,$B$1),"")</f>
        <v/>
      </c>
      <c r="V442" s="17" t="str">
        <f>IF(SUM('Control Sample Data'!J$3:J$98)&gt;10,IF(AND(ISNUMBER('Control Sample Data'!J441),'Control Sample Data'!J441&lt;$B$1,'Control Sample Data'!J441&gt;0),'Control Sample Data'!J441,$B$1),"")</f>
        <v/>
      </c>
      <c r="W442" s="17" t="str">
        <f>IF(SUM('Control Sample Data'!K$3:K$98)&gt;10,IF(AND(ISNUMBER('Control Sample Data'!K441),'Control Sample Data'!K441&lt;$B$1,'Control Sample Data'!K441&gt;0),'Control Sample Data'!K441,$B$1),"")</f>
        <v/>
      </c>
      <c r="X442" s="17" t="str">
        <f>IF(SUM('Control Sample Data'!L$3:L$98)&gt;10,IF(AND(ISNUMBER('Control Sample Data'!L441),'Control Sample Data'!L441&lt;$B$1,'Control Sample Data'!L441&gt;0),'Control Sample Data'!L441,$B$1),"")</f>
        <v/>
      </c>
      <c r="Y442" s="17" t="str">
        <f>IF(SUM('Control Sample Data'!M$3:M$98)&gt;10,IF(AND(ISNUMBER('Control Sample Data'!M441),'Control Sample Data'!M441&lt;$B$1,'Control Sample Data'!M441&gt;0),'Control Sample Data'!M441,$B$1),"")</f>
        <v/>
      </c>
      <c r="AT442" s="36" t="str">
        <f t="shared" si="282"/>
        <v/>
      </c>
      <c r="AU442" s="36" t="str">
        <f t="shared" si="283"/>
        <v/>
      </c>
      <c r="AV442" s="36" t="str">
        <f t="shared" si="284"/>
        <v/>
      </c>
      <c r="AW442" s="36" t="str">
        <f t="shared" si="285"/>
        <v/>
      </c>
      <c r="AX442" s="36" t="str">
        <f t="shared" si="286"/>
        <v/>
      </c>
      <c r="AY442" s="36" t="str">
        <f t="shared" si="287"/>
        <v/>
      </c>
      <c r="AZ442" s="36" t="str">
        <f t="shared" si="288"/>
        <v/>
      </c>
      <c r="BA442" s="36" t="str">
        <f t="shared" si="289"/>
        <v/>
      </c>
      <c r="BB442" s="36" t="str">
        <f t="shared" si="290"/>
        <v/>
      </c>
      <c r="BC442" s="36" t="str">
        <f t="shared" si="291"/>
        <v/>
      </c>
      <c r="BD442" s="36" t="str">
        <f t="shared" si="292"/>
        <v/>
      </c>
      <c r="BE442" s="36" t="str">
        <f t="shared" si="293"/>
        <v/>
      </c>
      <c r="BF442" s="36" t="str">
        <f t="shared" si="294"/>
        <v/>
      </c>
      <c r="BG442" s="36" t="str">
        <f t="shared" si="295"/>
        <v/>
      </c>
      <c r="BH442" s="36" t="str">
        <f t="shared" si="296"/>
        <v/>
      </c>
      <c r="BI442" s="36" t="str">
        <f t="shared" si="297"/>
        <v/>
      </c>
      <c r="BJ442" s="36" t="str">
        <f t="shared" si="298"/>
        <v/>
      </c>
      <c r="BK442" s="36" t="str">
        <f t="shared" si="299"/>
        <v/>
      </c>
      <c r="BL442" s="36" t="str">
        <f t="shared" si="300"/>
        <v/>
      </c>
      <c r="BM442" s="36" t="str">
        <f t="shared" si="301"/>
        <v/>
      </c>
      <c r="BN442" s="38" t="e">
        <f t="shared" si="260"/>
        <v>#DIV/0!</v>
      </c>
      <c r="BO442" s="38" t="e">
        <f t="shared" si="261"/>
        <v>#DIV/0!</v>
      </c>
      <c r="BP442" s="39" t="str">
        <f t="shared" si="262"/>
        <v/>
      </c>
      <c r="BQ442" s="39" t="str">
        <f t="shared" si="263"/>
        <v/>
      </c>
      <c r="BR442" s="39" t="str">
        <f t="shared" si="264"/>
        <v/>
      </c>
      <c r="BS442" s="39" t="str">
        <f t="shared" si="265"/>
        <v/>
      </c>
      <c r="BT442" s="39" t="str">
        <f t="shared" si="266"/>
        <v/>
      </c>
      <c r="BU442" s="39" t="str">
        <f t="shared" si="267"/>
        <v/>
      </c>
      <c r="BV442" s="39" t="str">
        <f t="shared" si="268"/>
        <v/>
      </c>
      <c r="BW442" s="39" t="str">
        <f t="shared" si="269"/>
        <v/>
      </c>
      <c r="BX442" s="39" t="str">
        <f t="shared" si="270"/>
        <v/>
      </c>
      <c r="BY442" s="39" t="str">
        <f t="shared" si="271"/>
        <v/>
      </c>
      <c r="BZ442" s="39" t="str">
        <f t="shared" si="272"/>
        <v/>
      </c>
      <c r="CA442" s="39" t="str">
        <f t="shared" si="273"/>
        <v/>
      </c>
      <c r="CB442" s="39" t="str">
        <f t="shared" si="274"/>
        <v/>
      </c>
      <c r="CC442" s="39" t="str">
        <f t="shared" si="275"/>
        <v/>
      </c>
      <c r="CD442" s="39" t="str">
        <f t="shared" si="276"/>
        <v/>
      </c>
      <c r="CE442" s="39" t="str">
        <f t="shared" si="277"/>
        <v/>
      </c>
      <c r="CF442" s="39" t="str">
        <f t="shared" si="278"/>
        <v/>
      </c>
      <c r="CG442" s="39" t="str">
        <f t="shared" si="279"/>
        <v/>
      </c>
      <c r="CH442" s="39" t="str">
        <f t="shared" si="280"/>
        <v/>
      </c>
      <c r="CI442" s="39" t="str">
        <f t="shared" si="281"/>
        <v/>
      </c>
    </row>
    <row r="443" spans="1:87">
      <c r="A443" s="18"/>
      <c r="B443" s="15" t="str">
        <f>'Gene Table'!E442</f>
        <v>hsa-miR-650</v>
      </c>
      <c r="C443" s="15" t="str">
        <f>'Gene Table'!B442</f>
        <v>C08</v>
      </c>
      <c r="D443" s="16" t="str">
        <f>IF(SUM('Test Sample Data'!D$3:D$98)&gt;10,IF(AND(ISNUMBER('Test Sample Data'!D442),'Test Sample Data'!D442&lt;$B$1,'Test Sample Data'!D442&gt;0),'Test Sample Data'!D442,$B$1),"")</f>
        <v/>
      </c>
      <c r="E443" s="17" t="str">
        <f>IF(SUM('Test Sample Data'!E$3:E$98)&gt;10,IF(AND(ISNUMBER('Test Sample Data'!E442),'Test Sample Data'!E442&lt;$B$1,'Test Sample Data'!E442&gt;0),'Test Sample Data'!E442,$B$1),"")</f>
        <v/>
      </c>
      <c r="F443" s="17" t="str">
        <f>IF(SUM('Test Sample Data'!F$3:F$98)&gt;10,IF(AND(ISNUMBER('Test Sample Data'!F442),'Test Sample Data'!F442&lt;$B$1,'Test Sample Data'!F442&gt;0),'Test Sample Data'!F442,$B$1),"")</f>
        <v/>
      </c>
      <c r="G443" s="17" t="str">
        <f>IF(SUM('Test Sample Data'!G$3:G$98)&gt;10,IF(AND(ISNUMBER('Test Sample Data'!G442),'Test Sample Data'!G442&lt;$B$1,'Test Sample Data'!G442&gt;0),'Test Sample Data'!G442,$B$1),"")</f>
        <v/>
      </c>
      <c r="H443" s="17" t="str">
        <f>IF(SUM('Test Sample Data'!H$3:H$98)&gt;10,IF(AND(ISNUMBER('Test Sample Data'!H442),'Test Sample Data'!H442&lt;$B$1,'Test Sample Data'!H442&gt;0),'Test Sample Data'!H442,$B$1),"")</f>
        <v/>
      </c>
      <c r="I443" s="17" t="str">
        <f>IF(SUM('Test Sample Data'!I$3:I$98)&gt;10,IF(AND(ISNUMBER('Test Sample Data'!I442),'Test Sample Data'!I442&lt;$B$1,'Test Sample Data'!I442&gt;0),'Test Sample Data'!I442,$B$1),"")</f>
        <v/>
      </c>
      <c r="J443" s="17" t="str">
        <f>IF(SUM('Test Sample Data'!J$3:J$98)&gt;10,IF(AND(ISNUMBER('Test Sample Data'!J442),'Test Sample Data'!J442&lt;$B$1,'Test Sample Data'!J442&gt;0),'Test Sample Data'!J442,$B$1),"")</f>
        <v/>
      </c>
      <c r="K443" s="17" t="str">
        <f>IF(SUM('Test Sample Data'!K$3:K$98)&gt;10,IF(AND(ISNUMBER('Test Sample Data'!K442),'Test Sample Data'!K442&lt;$B$1,'Test Sample Data'!K442&gt;0),'Test Sample Data'!K442,$B$1),"")</f>
        <v/>
      </c>
      <c r="L443" s="17" t="str">
        <f>IF(SUM('Test Sample Data'!L$3:L$98)&gt;10,IF(AND(ISNUMBER('Test Sample Data'!L442),'Test Sample Data'!L442&lt;$B$1,'Test Sample Data'!L442&gt;0),'Test Sample Data'!L442,$B$1),"")</f>
        <v/>
      </c>
      <c r="M443" s="17" t="str">
        <f>IF(SUM('Test Sample Data'!M$3:M$98)&gt;10,IF(AND(ISNUMBER('Test Sample Data'!M442),'Test Sample Data'!M442&lt;$B$1,'Test Sample Data'!M442&gt;0),'Test Sample Data'!M442,$B$1),"")</f>
        <v/>
      </c>
      <c r="N443" s="17" t="str">
        <f>'Gene Table'!E442</f>
        <v>hsa-miR-650</v>
      </c>
      <c r="O443" s="17" t="str">
        <f>'Gene Table'!B442</f>
        <v>C08</v>
      </c>
      <c r="P443" s="17" t="str">
        <f>IF(SUM('Control Sample Data'!D$3:D$98)&gt;10,IF(AND(ISNUMBER('Control Sample Data'!D442),'Control Sample Data'!D442&lt;$B$1,'Control Sample Data'!D442&gt;0),'Control Sample Data'!D442,$B$1),"")</f>
        <v/>
      </c>
      <c r="Q443" s="17" t="str">
        <f>IF(SUM('Control Sample Data'!E$3:E$98)&gt;10,IF(AND(ISNUMBER('Control Sample Data'!E442),'Control Sample Data'!E442&lt;$B$1,'Control Sample Data'!E442&gt;0),'Control Sample Data'!E442,$B$1),"")</f>
        <v/>
      </c>
      <c r="R443" s="17" t="str">
        <f>IF(SUM('Control Sample Data'!F$3:F$98)&gt;10,IF(AND(ISNUMBER('Control Sample Data'!F442),'Control Sample Data'!F442&lt;$B$1,'Control Sample Data'!F442&gt;0),'Control Sample Data'!F442,$B$1),"")</f>
        <v/>
      </c>
      <c r="S443" s="17" t="str">
        <f>IF(SUM('Control Sample Data'!G$3:G$98)&gt;10,IF(AND(ISNUMBER('Control Sample Data'!G442),'Control Sample Data'!G442&lt;$B$1,'Control Sample Data'!G442&gt;0),'Control Sample Data'!G442,$B$1),"")</f>
        <v/>
      </c>
      <c r="T443" s="17" t="str">
        <f>IF(SUM('Control Sample Data'!H$3:H$98)&gt;10,IF(AND(ISNUMBER('Control Sample Data'!H442),'Control Sample Data'!H442&lt;$B$1,'Control Sample Data'!H442&gt;0),'Control Sample Data'!H442,$B$1),"")</f>
        <v/>
      </c>
      <c r="U443" s="17" t="str">
        <f>IF(SUM('Control Sample Data'!I$3:I$98)&gt;10,IF(AND(ISNUMBER('Control Sample Data'!I442),'Control Sample Data'!I442&lt;$B$1,'Control Sample Data'!I442&gt;0),'Control Sample Data'!I442,$B$1),"")</f>
        <v/>
      </c>
      <c r="V443" s="17" t="str">
        <f>IF(SUM('Control Sample Data'!J$3:J$98)&gt;10,IF(AND(ISNUMBER('Control Sample Data'!J442),'Control Sample Data'!J442&lt;$B$1,'Control Sample Data'!J442&gt;0),'Control Sample Data'!J442,$B$1),"")</f>
        <v/>
      </c>
      <c r="W443" s="17" t="str">
        <f>IF(SUM('Control Sample Data'!K$3:K$98)&gt;10,IF(AND(ISNUMBER('Control Sample Data'!K442),'Control Sample Data'!K442&lt;$B$1,'Control Sample Data'!K442&gt;0),'Control Sample Data'!K442,$B$1),"")</f>
        <v/>
      </c>
      <c r="X443" s="17" t="str">
        <f>IF(SUM('Control Sample Data'!L$3:L$98)&gt;10,IF(AND(ISNUMBER('Control Sample Data'!L442),'Control Sample Data'!L442&lt;$B$1,'Control Sample Data'!L442&gt;0),'Control Sample Data'!L442,$B$1),"")</f>
        <v/>
      </c>
      <c r="Y443" s="17" t="str">
        <f>IF(SUM('Control Sample Data'!M$3:M$98)&gt;10,IF(AND(ISNUMBER('Control Sample Data'!M442),'Control Sample Data'!M442&lt;$B$1,'Control Sample Data'!M442&gt;0),'Control Sample Data'!M442,$B$1),"")</f>
        <v/>
      </c>
      <c r="AT443" s="36" t="str">
        <f t="shared" si="282"/>
        <v/>
      </c>
      <c r="AU443" s="36" t="str">
        <f t="shared" si="283"/>
        <v/>
      </c>
      <c r="AV443" s="36" t="str">
        <f t="shared" si="284"/>
        <v/>
      </c>
      <c r="AW443" s="36" t="str">
        <f t="shared" si="285"/>
        <v/>
      </c>
      <c r="AX443" s="36" t="str">
        <f t="shared" si="286"/>
        <v/>
      </c>
      <c r="AY443" s="36" t="str">
        <f t="shared" si="287"/>
        <v/>
      </c>
      <c r="AZ443" s="36" t="str">
        <f t="shared" si="288"/>
        <v/>
      </c>
      <c r="BA443" s="36" t="str">
        <f t="shared" si="289"/>
        <v/>
      </c>
      <c r="BB443" s="36" t="str">
        <f t="shared" si="290"/>
        <v/>
      </c>
      <c r="BC443" s="36" t="str">
        <f t="shared" si="291"/>
        <v/>
      </c>
      <c r="BD443" s="36" t="str">
        <f t="shared" si="292"/>
        <v/>
      </c>
      <c r="BE443" s="36" t="str">
        <f t="shared" si="293"/>
        <v/>
      </c>
      <c r="BF443" s="36" t="str">
        <f t="shared" si="294"/>
        <v/>
      </c>
      <c r="BG443" s="36" t="str">
        <f t="shared" si="295"/>
        <v/>
      </c>
      <c r="BH443" s="36" t="str">
        <f t="shared" si="296"/>
        <v/>
      </c>
      <c r="BI443" s="36" t="str">
        <f t="shared" si="297"/>
        <v/>
      </c>
      <c r="BJ443" s="36" t="str">
        <f t="shared" si="298"/>
        <v/>
      </c>
      <c r="BK443" s="36" t="str">
        <f t="shared" si="299"/>
        <v/>
      </c>
      <c r="BL443" s="36" t="str">
        <f t="shared" si="300"/>
        <v/>
      </c>
      <c r="BM443" s="36" t="str">
        <f t="shared" si="301"/>
        <v/>
      </c>
      <c r="BN443" s="38" t="e">
        <f t="shared" si="260"/>
        <v>#DIV/0!</v>
      </c>
      <c r="BO443" s="38" t="e">
        <f t="shared" si="261"/>
        <v>#DIV/0!</v>
      </c>
      <c r="BP443" s="39" t="str">
        <f t="shared" si="262"/>
        <v/>
      </c>
      <c r="BQ443" s="39" t="str">
        <f t="shared" si="263"/>
        <v/>
      </c>
      <c r="BR443" s="39" t="str">
        <f t="shared" si="264"/>
        <v/>
      </c>
      <c r="BS443" s="39" t="str">
        <f t="shared" si="265"/>
        <v/>
      </c>
      <c r="BT443" s="39" t="str">
        <f t="shared" si="266"/>
        <v/>
      </c>
      <c r="BU443" s="39" t="str">
        <f t="shared" si="267"/>
        <v/>
      </c>
      <c r="BV443" s="39" t="str">
        <f t="shared" si="268"/>
        <v/>
      </c>
      <c r="BW443" s="39" t="str">
        <f t="shared" si="269"/>
        <v/>
      </c>
      <c r="BX443" s="39" t="str">
        <f t="shared" si="270"/>
        <v/>
      </c>
      <c r="BY443" s="39" t="str">
        <f t="shared" si="271"/>
        <v/>
      </c>
      <c r="BZ443" s="39" t="str">
        <f t="shared" si="272"/>
        <v/>
      </c>
      <c r="CA443" s="39" t="str">
        <f t="shared" si="273"/>
        <v/>
      </c>
      <c r="CB443" s="39" t="str">
        <f t="shared" si="274"/>
        <v/>
      </c>
      <c r="CC443" s="39" t="str">
        <f t="shared" si="275"/>
        <v/>
      </c>
      <c r="CD443" s="39" t="str">
        <f t="shared" si="276"/>
        <v/>
      </c>
      <c r="CE443" s="39" t="str">
        <f t="shared" si="277"/>
        <v/>
      </c>
      <c r="CF443" s="39" t="str">
        <f t="shared" si="278"/>
        <v/>
      </c>
      <c r="CG443" s="39" t="str">
        <f t="shared" si="279"/>
        <v/>
      </c>
      <c r="CH443" s="39" t="str">
        <f t="shared" si="280"/>
        <v/>
      </c>
      <c r="CI443" s="39" t="str">
        <f t="shared" si="281"/>
        <v/>
      </c>
    </row>
    <row r="444" spans="1:87">
      <c r="A444" s="18"/>
      <c r="B444" s="15" t="str">
        <f>'Gene Table'!E443</f>
        <v>hsa-miR-579</v>
      </c>
      <c r="C444" s="15" t="str">
        <f>'Gene Table'!B443</f>
        <v>C09</v>
      </c>
      <c r="D444" s="16" t="str">
        <f>IF(SUM('Test Sample Data'!D$3:D$98)&gt;10,IF(AND(ISNUMBER('Test Sample Data'!D443),'Test Sample Data'!D443&lt;$B$1,'Test Sample Data'!D443&gt;0),'Test Sample Data'!D443,$B$1),"")</f>
        <v/>
      </c>
      <c r="E444" s="17" t="str">
        <f>IF(SUM('Test Sample Data'!E$3:E$98)&gt;10,IF(AND(ISNUMBER('Test Sample Data'!E443),'Test Sample Data'!E443&lt;$B$1,'Test Sample Data'!E443&gt;0),'Test Sample Data'!E443,$B$1),"")</f>
        <v/>
      </c>
      <c r="F444" s="17" t="str">
        <f>IF(SUM('Test Sample Data'!F$3:F$98)&gt;10,IF(AND(ISNUMBER('Test Sample Data'!F443),'Test Sample Data'!F443&lt;$B$1,'Test Sample Data'!F443&gt;0),'Test Sample Data'!F443,$B$1),"")</f>
        <v/>
      </c>
      <c r="G444" s="17" t="str">
        <f>IF(SUM('Test Sample Data'!G$3:G$98)&gt;10,IF(AND(ISNUMBER('Test Sample Data'!G443),'Test Sample Data'!G443&lt;$B$1,'Test Sample Data'!G443&gt;0),'Test Sample Data'!G443,$B$1),"")</f>
        <v/>
      </c>
      <c r="H444" s="17" t="str">
        <f>IF(SUM('Test Sample Data'!H$3:H$98)&gt;10,IF(AND(ISNUMBER('Test Sample Data'!H443),'Test Sample Data'!H443&lt;$B$1,'Test Sample Data'!H443&gt;0),'Test Sample Data'!H443,$B$1),"")</f>
        <v/>
      </c>
      <c r="I444" s="17" t="str">
        <f>IF(SUM('Test Sample Data'!I$3:I$98)&gt;10,IF(AND(ISNUMBER('Test Sample Data'!I443),'Test Sample Data'!I443&lt;$B$1,'Test Sample Data'!I443&gt;0),'Test Sample Data'!I443,$B$1),"")</f>
        <v/>
      </c>
      <c r="J444" s="17" t="str">
        <f>IF(SUM('Test Sample Data'!J$3:J$98)&gt;10,IF(AND(ISNUMBER('Test Sample Data'!J443),'Test Sample Data'!J443&lt;$B$1,'Test Sample Data'!J443&gt;0),'Test Sample Data'!J443,$B$1),"")</f>
        <v/>
      </c>
      <c r="K444" s="17" t="str">
        <f>IF(SUM('Test Sample Data'!K$3:K$98)&gt;10,IF(AND(ISNUMBER('Test Sample Data'!K443),'Test Sample Data'!K443&lt;$B$1,'Test Sample Data'!K443&gt;0),'Test Sample Data'!K443,$B$1),"")</f>
        <v/>
      </c>
      <c r="L444" s="17" t="str">
        <f>IF(SUM('Test Sample Data'!L$3:L$98)&gt;10,IF(AND(ISNUMBER('Test Sample Data'!L443),'Test Sample Data'!L443&lt;$B$1,'Test Sample Data'!L443&gt;0),'Test Sample Data'!L443,$B$1),"")</f>
        <v/>
      </c>
      <c r="M444" s="17" t="str">
        <f>IF(SUM('Test Sample Data'!M$3:M$98)&gt;10,IF(AND(ISNUMBER('Test Sample Data'!M443),'Test Sample Data'!M443&lt;$B$1,'Test Sample Data'!M443&gt;0),'Test Sample Data'!M443,$B$1),"")</f>
        <v/>
      </c>
      <c r="N444" s="17" t="str">
        <f>'Gene Table'!E443</f>
        <v>hsa-miR-579</v>
      </c>
      <c r="O444" s="17" t="str">
        <f>'Gene Table'!B443</f>
        <v>C09</v>
      </c>
      <c r="P444" s="17" t="str">
        <f>IF(SUM('Control Sample Data'!D$3:D$98)&gt;10,IF(AND(ISNUMBER('Control Sample Data'!D443),'Control Sample Data'!D443&lt;$B$1,'Control Sample Data'!D443&gt;0),'Control Sample Data'!D443,$B$1),"")</f>
        <v/>
      </c>
      <c r="Q444" s="17" t="str">
        <f>IF(SUM('Control Sample Data'!E$3:E$98)&gt;10,IF(AND(ISNUMBER('Control Sample Data'!E443),'Control Sample Data'!E443&lt;$B$1,'Control Sample Data'!E443&gt;0),'Control Sample Data'!E443,$B$1),"")</f>
        <v/>
      </c>
      <c r="R444" s="17" t="str">
        <f>IF(SUM('Control Sample Data'!F$3:F$98)&gt;10,IF(AND(ISNUMBER('Control Sample Data'!F443),'Control Sample Data'!F443&lt;$B$1,'Control Sample Data'!F443&gt;0),'Control Sample Data'!F443,$B$1),"")</f>
        <v/>
      </c>
      <c r="S444" s="17" t="str">
        <f>IF(SUM('Control Sample Data'!G$3:G$98)&gt;10,IF(AND(ISNUMBER('Control Sample Data'!G443),'Control Sample Data'!G443&lt;$B$1,'Control Sample Data'!G443&gt;0),'Control Sample Data'!G443,$B$1),"")</f>
        <v/>
      </c>
      <c r="T444" s="17" t="str">
        <f>IF(SUM('Control Sample Data'!H$3:H$98)&gt;10,IF(AND(ISNUMBER('Control Sample Data'!H443),'Control Sample Data'!H443&lt;$B$1,'Control Sample Data'!H443&gt;0),'Control Sample Data'!H443,$B$1),"")</f>
        <v/>
      </c>
      <c r="U444" s="17" t="str">
        <f>IF(SUM('Control Sample Data'!I$3:I$98)&gt;10,IF(AND(ISNUMBER('Control Sample Data'!I443),'Control Sample Data'!I443&lt;$B$1,'Control Sample Data'!I443&gt;0),'Control Sample Data'!I443,$B$1),"")</f>
        <v/>
      </c>
      <c r="V444" s="17" t="str">
        <f>IF(SUM('Control Sample Data'!J$3:J$98)&gt;10,IF(AND(ISNUMBER('Control Sample Data'!J443),'Control Sample Data'!J443&lt;$B$1,'Control Sample Data'!J443&gt;0),'Control Sample Data'!J443,$B$1),"")</f>
        <v/>
      </c>
      <c r="W444" s="17" t="str">
        <f>IF(SUM('Control Sample Data'!K$3:K$98)&gt;10,IF(AND(ISNUMBER('Control Sample Data'!K443),'Control Sample Data'!K443&lt;$B$1,'Control Sample Data'!K443&gt;0),'Control Sample Data'!K443,$B$1),"")</f>
        <v/>
      </c>
      <c r="X444" s="17" t="str">
        <f>IF(SUM('Control Sample Data'!L$3:L$98)&gt;10,IF(AND(ISNUMBER('Control Sample Data'!L443),'Control Sample Data'!L443&lt;$B$1,'Control Sample Data'!L443&gt;0),'Control Sample Data'!L443,$B$1),"")</f>
        <v/>
      </c>
      <c r="Y444" s="17" t="str">
        <f>IF(SUM('Control Sample Data'!M$3:M$98)&gt;10,IF(AND(ISNUMBER('Control Sample Data'!M443),'Control Sample Data'!M443&lt;$B$1,'Control Sample Data'!M443&gt;0),'Control Sample Data'!M443,$B$1),"")</f>
        <v/>
      </c>
      <c r="AT444" s="36" t="str">
        <f t="shared" si="282"/>
        <v/>
      </c>
      <c r="AU444" s="36" t="str">
        <f t="shared" si="283"/>
        <v/>
      </c>
      <c r="AV444" s="36" t="str">
        <f t="shared" si="284"/>
        <v/>
      </c>
      <c r="AW444" s="36" t="str">
        <f t="shared" si="285"/>
        <v/>
      </c>
      <c r="AX444" s="36" t="str">
        <f t="shared" si="286"/>
        <v/>
      </c>
      <c r="AY444" s="36" t="str">
        <f t="shared" si="287"/>
        <v/>
      </c>
      <c r="AZ444" s="36" t="str">
        <f t="shared" si="288"/>
        <v/>
      </c>
      <c r="BA444" s="36" t="str">
        <f t="shared" si="289"/>
        <v/>
      </c>
      <c r="BB444" s="36" t="str">
        <f t="shared" si="290"/>
        <v/>
      </c>
      <c r="BC444" s="36" t="str">
        <f t="shared" si="291"/>
        <v/>
      </c>
      <c r="BD444" s="36" t="str">
        <f t="shared" si="292"/>
        <v/>
      </c>
      <c r="BE444" s="36" t="str">
        <f t="shared" si="293"/>
        <v/>
      </c>
      <c r="BF444" s="36" t="str">
        <f t="shared" si="294"/>
        <v/>
      </c>
      <c r="BG444" s="36" t="str">
        <f t="shared" si="295"/>
        <v/>
      </c>
      <c r="BH444" s="36" t="str">
        <f t="shared" si="296"/>
        <v/>
      </c>
      <c r="BI444" s="36" t="str">
        <f t="shared" si="297"/>
        <v/>
      </c>
      <c r="BJ444" s="36" t="str">
        <f t="shared" si="298"/>
        <v/>
      </c>
      <c r="BK444" s="36" t="str">
        <f t="shared" si="299"/>
        <v/>
      </c>
      <c r="BL444" s="36" t="str">
        <f t="shared" si="300"/>
        <v/>
      </c>
      <c r="BM444" s="36" t="str">
        <f t="shared" si="301"/>
        <v/>
      </c>
      <c r="BN444" s="38" t="e">
        <f t="shared" si="260"/>
        <v>#DIV/0!</v>
      </c>
      <c r="BO444" s="38" t="e">
        <f t="shared" si="261"/>
        <v>#DIV/0!</v>
      </c>
      <c r="BP444" s="39" t="str">
        <f t="shared" si="262"/>
        <v/>
      </c>
      <c r="BQ444" s="39" t="str">
        <f t="shared" si="263"/>
        <v/>
      </c>
      <c r="BR444" s="39" t="str">
        <f t="shared" si="264"/>
        <v/>
      </c>
      <c r="BS444" s="39" t="str">
        <f t="shared" si="265"/>
        <v/>
      </c>
      <c r="BT444" s="39" t="str">
        <f t="shared" si="266"/>
        <v/>
      </c>
      <c r="BU444" s="39" t="str">
        <f t="shared" si="267"/>
        <v/>
      </c>
      <c r="BV444" s="39" t="str">
        <f t="shared" si="268"/>
        <v/>
      </c>
      <c r="BW444" s="39" t="str">
        <f t="shared" si="269"/>
        <v/>
      </c>
      <c r="BX444" s="39" t="str">
        <f t="shared" si="270"/>
        <v/>
      </c>
      <c r="BY444" s="39" t="str">
        <f t="shared" si="271"/>
        <v/>
      </c>
      <c r="BZ444" s="39" t="str">
        <f t="shared" si="272"/>
        <v/>
      </c>
      <c r="CA444" s="39" t="str">
        <f t="shared" si="273"/>
        <v/>
      </c>
      <c r="CB444" s="39" t="str">
        <f t="shared" si="274"/>
        <v/>
      </c>
      <c r="CC444" s="39" t="str">
        <f t="shared" si="275"/>
        <v/>
      </c>
      <c r="CD444" s="39" t="str">
        <f t="shared" si="276"/>
        <v/>
      </c>
      <c r="CE444" s="39" t="str">
        <f t="shared" si="277"/>
        <v/>
      </c>
      <c r="CF444" s="39" t="str">
        <f t="shared" si="278"/>
        <v/>
      </c>
      <c r="CG444" s="39" t="str">
        <f t="shared" si="279"/>
        <v/>
      </c>
      <c r="CH444" s="39" t="str">
        <f t="shared" si="280"/>
        <v/>
      </c>
      <c r="CI444" s="39" t="str">
        <f t="shared" si="281"/>
        <v/>
      </c>
    </row>
    <row r="445" spans="1:87">
      <c r="A445" s="18"/>
      <c r="B445" s="15" t="str">
        <f>'Gene Table'!E444</f>
        <v>hsa-miR-1280</v>
      </c>
      <c r="C445" s="15" t="str">
        <f>'Gene Table'!B444</f>
        <v>C10</v>
      </c>
      <c r="D445" s="16" t="str">
        <f>IF(SUM('Test Sample Data'!D$3:D$98)&gt;10,IF(AND(ISNUMBER('Test Sample Data'!D444),'Test Sample Data'!D444&lt;$B$1,'Test Sample Data'!D444&gt;0),'Test Sample Data'!D444,$B$1),"")</f>
        <v/>
      </c>
      <c r="E445" s="17" t="str">
        <f>IF(SUM('Test Sample Data'!E$3:E$98)&gt;10,IF(AND(ISNUMBER('Test Sample Data'!E444),'Test Sample Data'!E444&lt;$B$1,'Test Sample Data'!E444&gt;0),'Test Sample Data'!E444,$B$1),"")</f>
        <v/>
      </c>
      <c r="F445" s="17" t="str">
        <f>IF(SUM('Test Sample Data'!F$3:F$98)&gt;10,IF(AND(ISNUMBER('Test Sample Data'!F444),'Test Sample Data'!F444&lt;$B$1,'Test Sample Data'!F444&gt;0),'Test Sample Data'!F444,$B$1),"")</f>
        <v/>
      </c>
      <c r="G445" s="17" t="str">
        <f>IF(SUM('Test Sample Data'!G$3:G$98)&gt;10,IF(AND(ISNUMBER('Test Sample Data'!G444),'Test Sample Data'!G444&lt;$B$1,'Test Sample Data'!G444&gt;0),'Test Sample Data'!G444,$B$1),"")</f>
        <v/>
      </c>
      <c r="H445" s="17" t="str">
        <f>IF(SUM('Test Sample Data'!H$3:H$98)&gt;10,IF(AND(ISNUMBER('Test Sample Data'!H444),'Test Sample Data'!H444&lt;$B$1,'Test Sample Data'!H444&gt;0),'Test Sample Data'!H444,$B$1),"")</f>
        <v/>
      </c>
      <c r="I445" s="17" t="str">
        <f>IF(SUM('Test Sample Data'!I$3:I$98)&gt;10,IF(AND(ISNUMBER('Test Sample Data'!I444),'Test Sample Data'!I444&lt;$B$1,'Test Sample Data'!I444&gt;0),'Test Sample Data'!I444,$B$1),"")</f>
        <v/>
      </c>
      <c r="J445" s="17" t="str">
        <f>IF(SUM('Test Sample Data'!J$3:J$98)&gt;10,IF(AND(ISNUMBER('Test Sample Data'!J444),'Test Sample Data'!J444&lt;$B$1,'Test Sample Data'!J444&gt;0),'Test Sample Data'!J444,$B$1),"")</f>
        <v/>
      </c>
      <c r="K445" s="17" t="str">
        <f>IF(SUM('Test Sample Data'!K$3:K$98)&gt;10,IF(AND(ISNUMBER('Test Sample Data'!K444),'Test Sample Data'!K444&lt;$B$1,'Test Sample Data'!K444&gt;0),'Test Sample Data'!K444,$B$1),"")</f>
        <v/>
      </c>
      <c r="L445" s="17" t="str">
        <f>IF(SUM('Test Sample Data'!L$3:L$98)&gt;10,IF(AND(ISNUMBER('Test Sample Data'!L444),'Test Sample Data'!L444&lt;$B$1,'Test Sample Data'!L444&gt;0),'Test Sample Data'!L444,$B$1),"")</f>
        <v/>
      </c>
      <c r="M445" s="17" t="str">
        <f>IF(SUM('Test Sample Data'!M$3:M$98)&gt;10,IF(AND(ISNUMBER('Test Sample Data'!M444),'Test Sample Data'!M444&lt;$B$1,'Test Sample Data'!M444&gt;0),'Test Sample Data'!M444,$B$1),"")</f>
        <v/>
      </c>
      <c r="N445" s="17" t="str">
        <f>'Gene Table'!E444</f>
        <v>hsa-miR-1280</v>
      </c>
      <c r="O445" s="17" t="str">
        <f>'Gene Table'!B444</f>
        <v>C10</v>
      </c>
      <c r="P445" s="17" t="str">
        <f>IF(SUM('Control Sample Data'!D$3:D$98)&gt;10,IF(AND(ISNUMBER('Control Sample Data'!D444),'Control Sample Data'!D444&lt;$B$1,'Control Sample Data'!D444&gt;0),'Control Sample Data'!D444,$B$1),"")</f>
        <v/>
      </c>
      <c r="Q445" s="17" t="str">
        <f>IF(SUM('Control Sample Data'!E$3:E$98)&gt;10,IF(AND(ISNUMBER('Control Sample Data'!E444),'Control Sample Data'!E444&lt;$B$1,'Control Sample Data'!E444&gt;0),'Control Sample Data'!E444,$B$1),"")</f>
        <v/>
      </c>
      <c r="R445" s="17" t="str">
        <f>IF(SUM('Control Sample Data'!F$3:F$98)&gt;10,IF(AND(ISNUMBER('Control Sample Data'!F444),'Control Sample Data'!F444&lt;$B$1,'Control Sample Data'!F444&gt;0),'Control Sample Data'!F444,$B$1),"")</f>
        <v/>
      </c>
      <c r="S445" s="17" t="str">
        <f>IF(SUM('Control Sample Data'!G$3:G$98)&gt;10,IF(AND(ISNUMBER('Control Sample Data'!G444),'Control Sample Data'!G444&lt;$B$1,'Control Sample Data'!G444&gt;0),'Control Sample Data'!G444,$B$1),"")</f>
        <v/>
      </c>
      <c r="T445" s="17" t="str">
        <f>IF(SUM('Control Sample Data'!H$3:H$98)&gt;10,IF(AND(ISNUMBER('Control Sample Data'!H444),'Control Sample Data'!H444&lt;$B$1,'Control Sample Data'!H444&gt;0),'Control Sample Data'!H444,$B$1),"")</f>
        <v/>
      </c>
      <c r="U445" s="17" t="str">
        <f>IF(SUM('Control Sample Data'!I$3:I$98)&gt;10,IF(AND(ISNUMBER('Control Sample Data'!I444),'Control Sample Data'!I444&lt;$B$1,'Control Sample Data'!I444&gt;0),'Control Sample Data'!I444,$B$1),"")</f>
        <v/>
      </c>
      <c r="V445" s="17" t="str">
        <f>IF(SUM('Control Sample Data'!J$3:J$98)&gt;10,IF(AND(ISNUMBER('Control Sample Data'!J444),'Control Sample Data'!J444&lt;$B$1,'Control Sample Data'!J444&gt;0),'Control Sample Data'!J444,$B$1),"")</f>
        <v/>
      </c>
      <c r="W445" s="17" t="str">
        <f>IF(SUM('Control Sample Data'!K$3:K$98)&gt;10,IF(AND(ISNUMBER('Control Sample Data'!K444),'Control Sample Data'!K444&lt;$B$1,'Control Sample Data'!K444&gt;0),'Control Sample Data'!K444,$B$1),"")</f>
        <v/>
      </c>
      <c r="X445" s="17" t="str">
        <f>IF(SUM('Control Sample Data'!L$3:L$98)&gt;10,IF(AND(ISNUMBER('Control Sample Data'!L444),'Control Sample Data'!L444&lt;$B$1,'Control Sample Data'!L444&gt;0),'Control Sample Data'!L444,$B$1),"")</f>
        <v/>
      </c>
      <c r="Y445" s="17" t="str">
        <f>IF(SUM('Control Sample Data'!M$3:M$98)&gt;10,IF(AND(ISNUMBER('Control Sample Data'!M444),'Control Sample Data'!M444&lt;$B$1,'Control Sample Data'!M444&gt;0),'Control Sample Data'!M444,$B$1),"")</f>
        <v/>
      </c>
      <c r="AT445" s="36" t="str">
        <f t="shared" si="282"/>
        <v/>
      </c>
      <c r="AU445" s="36" t="str">
        <f t="shared" si="283"/>
        <v/>
      </c>
      <c r="AV445" s="36" t="str">
        <f t="shared" si="284"/>
        <v/>
      </c>
      <c r="AW445" s="36" t="str">
        <f t="shared" si="285"/>
        <v/>
      </c>
      <c r="AX445" s="36" t="str">
        <f t="shared" si="286"/>
        <v/>
      </c>
      <c r="AY445" s="36" t="str">
        <f t="shared" si="287"/>
        <v/>
      </c>
      <c r="AZ445" s="36" t="str">
        <f t="shared" si="288"/>
        <v/>
      </c>
      <c r="BA445" s="36" t="str">
        <f t="shared" si="289"/>
        <v/>
      </c>
      <c r="BB445" s="36" t="str">
        <f t="shared" si="290"/>
        <v/>
      </c>
      <c r="BC445" s="36" t="str">
        <f t="shared" si="291"/>
        <v/>
      </c>
      <c r="BD445" s="36" t="str">
        <f t="shared" si="292"/>
        <v/>
      </c>
      <c r="BE445" s="36" t="str">
        <f t="shared" si="293"/>
        <v/>
      </c>
      <c r="BF445" s="36" t="str">
        <f t="shared" si="294"/>
        <v/>
      </c>
      <c r="BG445" s="36" t="str">
        <f t="shared" si="295"/>
        <v/>
      </c>
      <c r="BH445" s="36" t="str">
        <f t="shared" si="296"/>
        <v/>
      </c>
      <c r="BI445" s="36" t="str">
        <f t="shared" si="297"/>
        <v/>
      </c>
      <c r="BJ445" s="36" t="str">
        <f t="shared" si="298"/>
        <v/>
      </c>
      <c r="BK445" s="36" t="str">
        <f t="shared" si="299"/>
        <v/>
      </c>
      <c r="BL445" s="36" t="str">
        <f t="shared" si="300"/>
        <v/>
      </c>
      <c r="BM445" s="36" t="str">
        <f t="shared" si="301"/>
        <v/>
      </c>
      <c r="BN445" s="38" t="e">
        <f t="shared" si="260"/>
        <v>#DIV/0!</v>
      </c>
      <c r="BO445" s="38" t="e">
        <f t="shared" si="261"/>
        <v>#DIV/0!</v>
      </c>
      <c r="BP445" s="39" t="str">
        <f t="shared" si="262"/>
        <v/>
      </c>
      <c r="BQ445" s="39" t="str">
        <f t="shared" si="263"/>
        <v/>
      </c>
      <c r="BR445" s="39" t="str">
        <f t="shared" si="264"/>
        <v/>
      </c>
      <c r="BS445" s="39" t="str">
        <f t="shared" si="265"/>
        <v/>
      </c>
      <c r="BT445" s="39" t="str">
        <f t="shared" si="266"/>
        <v/>
      </c>
      <c r="BU445" s="39" t="str">
        <f t="shared" si="267"/>
        <v/>
      </c>
      <c r="BV445" s="39" t="str">
        <f t="shared" si="268"/>
        <v/>
      </c>
      <c r="BW445" s="39" t="str">
        <f t="shared" si="269"/>
        <v/>
      </c>
      <c r="BX445" s="39" t="str">
        <f t="shared" si="270"/>
        <v/>
      </c>
      <c r="BY445" s="39" t="str">
        <f t="shared" si="271"/>
        <v/>
      </c>
      <c r="BZ445" s="39" t="str">
        <f t="shared" si="272"/>
        <v/>
      </c>
      <c r="CA445" s="39" t="str">
        <f t="shared" si="273"/>
        <v/>
      </c>
      <c r="CB445" s="39" t="str">
        <f t="shared" si="274"/>
        <v/>
      </c>
      <c r="CC445" s="39" t="str">
        <f t="shared" si="275"/>
        <v/>
      </c>
      <c r="CD445" s="39" t="str">
        <f t="shared" si="276"/>
        <v/>
      </c>
      <c r="CE445" s="39" t="str">
        <f t="shared" si="277"/>
        <v/>
      </c>
      <c r="CF445" s="39" t="str">
        <f t="shared" si="278"/>
        <v/>
      </c>
      <c r="CG445" s="39" t="str">
        <f t="shared" si="279"/>
        <v/>
      </c>
      <c r="CH445" s="39" t="str">
        <f t="shared" si="280"/>
        <v/>
      </c>
      <c r="CI445" s="39" t="str">
        <f t="shared" si="281"/>
        <v/>
      </c>
    </row>
    <row r="446" spans="1:87">
      <c r="A446" s="18"/>
      <c r="B446" s="15" t="str">
        <f>'Gene Table'!E445</f>
        <v>hsa-miR-892b</v>
      </c>
      <c r="C446" s="15" t="str">
        <f>'Gene Table'!B445</f>
        <v>C11</v>
      </c>
      <c r="D446" s="16" t="str">
        <f>IF(SUM('Test Sample Data'!D$3:D$98)&gt;10,IF(AND(ISNUMBER('Test Sample Data'!D445),'Test Sample Data'!D445&lt;$B$1,'Test Sample Data'!D445&gt;0),'Test Sample Data'!D445,$B$1),"")</f>
        <v/>
      </c>
      <c r="E446" s="17" t="str">
        <f>IF(SUM('Test Sample Data'!E$3:E$98)&gt;10,IF(AND(ISNUMBER('Test Sample Data'!E445),'Test Sample Data'!E445&lt;$B$1,'Test Sample Data'!E445&gt;0),'Test Sample Data'!E445,$B$1),"")</f>
        <v/>
      </c>
      <c r="F446" s="17" t="str">
        <f>IF(SUM('Test Sample Data'!F$3:F$98)&gt;10,IF(AND(ISNUMBER('Test Sample Data'!F445),'Test Sample Data'!F445&lt;$B$1,'Test Sample Data'!F445&gt;0),'Test Sample Data'!F445,$B$1),"")</f>
        <v/>
      </c>
      <c r="G446" s="17" t="str">
        <f>IF(SUM('Test Sample Data'!G$3:G$98)&gt;10,IF(AND(ISNUMBER('Test Sample Data'!G445),'Test Sample Data'!G445&lt;$B$1,'Test Sample Data'!G445&gt;0),'Test Sample Data'!G445,$B$1),"")</f>
        <v/>
      </c>
      <c r="H446" s="17" t="str">
        <f>IF(SUM('Test Sample Data'!H$3:H$98)&gt;10,IF(AND(ISNUMBER('Test Sample Data'!H445),'Test Sample Data'!H445&lt;$B$1,'Test Sample Data'!H445&gt;0),'Test Sample Data'!H445,$B$1),"")</f>
        <v/>
      </c>
      <c r="I446" s="17" t="str">
        <f>IF(SUM('Test Sample Data'!I$3:I$98)&gt;10,IF(AND(ISNUMBER('Test Sample Data'!I445),'Test Sample Data'!I445&lt;$B$1,'Test Sample Data'!I445&gt;0),'Test Sample Data'!I445,$B$1),"")</f>
        <v/>
      </c>
      <c r="J446" s="17" t="str">
        <f>IF(SUM('Test Sample Data'!J$3:J$98)&gt;10,IF(AND(ISNUMBER('Test Sample Data'!J445),'Test Sample Data'!J445&lt;$B$1,'Test Sample Data'!J445&gt;0),'Test Sample Data'!J445,$B$1),"")</f>
        <v/>
      </c>
      <c r="K446" s="17" t="str">
        <f>IF(SUM('Test Sample Data'!K$3:K$98)&gt;10,IF(AND(ISNUMBER('Test Sample Data'!K445),'Test Sample Data'!K445&lt;$B$1,'Test Sample Data'!K445&gt;0),'Test Sample Data'!K445,$B$1),"")</f>
        <v/>
      </c>
      <c r="L446" s="17" t="str">
        <f>IF(SUM('Test Sample Data'!L$3:L$98)&gt;10,IF(AND(ISNUMBER('Test Sample Data'!L445),'Test Sample Data'!L445&lt;$B$1,'Test Sample Data'!L445&gt;0),'Test Sample Data'!L445,$B$1),"")</f>
        <v/>
      </c>
      <c r="M446" s="17" t="str">
        <f>IF(SUM('Test Sample Data'!M$3:M$98)&gt;10,IF(AND(ISNUMBER('Test Sample Data'!M445),'Test Sample Data'!M445&lt;$B$1,'Test Sample Data'!M445&gt;0),'Test Sample Data'!M445,$B$1),"")</f>
        <v/>
      </c>
      <c r="N446" s="17" t="str">
        <f>'Gene Table'!E445</f>
        <v>hsa-miR-892b</v>
      </c>
      <c r="O446" s="17" t="str">
        <f>'Gene Table'!B445</f>
        <v>C11</v>
      </c>
      <c r="P446" s="17" t="str">
        <f>IF(SUM('Control Sample Data'!D$3:D$98)&gt;10,IF(AND(ISNUMBER('Control Sample Data'!D445),'Control Sample Data'!D445&lt;$B$1,'Control Sample Data'!D445&gt;0),'Control Sample Data'!D445,$B$1),"")</f>
        <v/>
      </c>
      <c r="Q446" s="17" t="str">
        <f>IF(SUM('Control Sample Data'!E$3:E$98)&gt;10,IF(AND(ISNUMBER('Control Sample Data'!E445),'Control Sample Data'!E445&lt;$B$1,'Control Sample Data'!E445&gt;0),'Control Sample Data'!E445,$B$1),"")</f>
        <v/>
      </c>
      <c r="R446" s="17" t="str">
        <f>IF(SUM('Control Sample Data'!F$3:F$98)&gt;10,IF(AND(ISNUMBER('Control Sample Data'!F445),'Control Sample Data'!F445&lt;$B$1,'Control Sample Data'!F445&gt;0),'Control Sample Data'!F445,$B$1),"")</f>
        <v/>
      </c>
      <c r="S446" s="17" t="str">
        <f>IF(SUM('Control Sample Data'!G$3:G$98)&gt;10,IF(AND(ISNUMBER('Control Sample Data'!G445),'Control Sample Data'!G445&lt;$B$1,'Control Sample Data'!G445&gt;0),'Control Sample Data'!G445,$B$1),"")</f>
        <v/>
      </c>
      <c r="T446" s="17" t="str">
        <f>IF(SUM('Control Sample Data'!H$3:H$98)&gt;10,IF(AND(ISNUMBER('Control Sample Data'!H445),'Control Sample Data'!H445&lt;$B$1,'Control Sample Data'!H445&gt;0),'Control Sample Data'!H445,$B$1),"")</f>
        <v/>
      </c>
      <c r="U446" s="17" t="str">
        <f>IF(SUM('Control Sample Data'!I$3:I$98)&gt;10,IF(AND(ISNUMBER('Control Sample Data'!I445),'Control Sample Data'!I445&lt;$B$1,'Control Sample Data'!I445&gt;0),'Control Sample Data'!I445,$B$1),"")</f>
        <v/>
      </c>
      <c r="V446" s="17" t="str">
        <f>IF(SUM('Control Sample Data'!J$3:J$98)&gt;10,IF(AND(ISNUMBER('Control Sample Data'!J445),'Control Sample Data'!J445&lt;$B$1,'Control Sample Data'!J445&gt;0),'Control Sample Data'!J445,$B$1),"")</f>
        <v/>
      </c>
      <c r="W446" s="17" t="str">
        <f>IF(SUM('Control Sample Data'!K$3:K$98)&gt;10,IF(AND(ISNUMBER('Control Sample Data'!K445),'Control Sample Data'!K445&lt;$B$1,'Control Sample Data'!K445&gt;0),'Control Sample Data'!K445,$B$1),"")</f>
        <v/>
      </c>
      <c r="X446" s="17" t="str">
        <f>IF(SUM('Control Sample Data'!L$3:L$98)&gt;10,IF(AND(ISNUMBER('Control Sample Data'!L445),'Control Sample Data'!L445&lt;$B$1,'Control Sample Data'!L445&gt;0),'Control Sample Data'!L445,$B$1),"")</f>
        <v/>
      </c>
      <c r="Y446" s="17" t="str">
        <f>IF(SUM('Control Sample Data'!M$3:M$98)&gt;10,IF(AND(ISNUMBER('Control Sample Data'!M445),'Control Sample Data'!M445&lt;$B$1,'Control Sample Data'!M445&gt;0),'Control Sample Data'!M445,$B$1),"")</f>
        <v/>
      </c>
      <c r="AT446" s="36" t="str">
        <f t="shared" si="282"/>
        <v/>
      </c>
      <c r="AU446" s="36" t="str">
        <f t="shared" si="283"/>
        <v/>
      </c>
      <c r="AV446" s="36" t="str">
        <f t="shared" si="284"/>
        <v/>
      </c>
      <c r="AW446" s="36" t="str">
        <f t="shared" si="285"/>
        <v/>
      </c>
      <c r="AX446" s="36" t="str">
        <f t="shared" si="286"/>
        <v/>
      </c>
      <c r="AY446" s="36" t="str">
        <f t="shared" si="287"/>
        <v/>
      </c>
      <c r="AZ446" s="36" t="str">
        <f t="shared" si="288"/>
        <v/>
      </c>
      <c r="BA446" s="36" t="str">
        <f t="shared" si="289"/>
        <v/>
      </c>
      <c r="BB446" s="36" t="str">
        <f t="shared" si="290"/>
        <v/>
      </c>
      <c r="BC446" s="36" t="str">
        <f t="shared" si="291"/>
        <v/>
      </c>
      <c r="BD446" s="36" t="str">
        <f t="shared" si="292"/>
        <v/>
      </c>
      <c r="BE446" s="36" t="str">
        <f t="shared" si="293"/>
        <v/>
      </c>
      <c r="BF446" s="36" t="str">
        <f t="shared" si="294"/>
        <v/>
      </c>
      <c r="BG446" s="36" t="str">
        <f t="shared" si="295"/>
        <v/>
      </c>
      <c r="BH446" s="36" t="str">
        <f t="shared" si="296"/>
        <v/>
      </c>
      <c r="BI446" s="36" t="str">
        <f t="shared" si="297"/>
        <v/>
      </c>
      <c r="BJ446" s="36" t="str">
        <f t="shared" si="298"/>
        <v/>
      </c>
      <c r="BK446" s="36" t="str">
        <f t="shared" si="299"/>
        <v/>
      </c>
      <c r="BL446" s="36" t="str">
        <f t="shared" si="300"/>
        <v/>
      </c>
      <c r="BM446" s="36" t="str">
        <f t="shared" si="301"/>
        <v/>
      </c>
      <c r="BN446" s="38" t="e">
        <f t="shared" si="260"/>
        <v>#DIV/0!</v>
      </c>
      <c r="BO446" s="38" t="e">
        <f t="shared" si="261"/>
        <v>#DIV/0!</v>
      </c>
      <c r="BP446" s="39" t="str">
        <f t="shared" si="262"/>
        <v/>
      </c>
      <c r="BQ446" s="39" t="str">
        <f t="shared" si="263"/>
        <v/>
      </c>
      <c r="BR446" s="39" t="str">
        <f t="shared" si="264"/>
        <v/>
      </c>
      <c r="BS446" s="39" t="str">
        <f t="shared" si="265"/>
        <v/>
      </c>
      <c r="BT446" s="39" t="str">
        <f t="shared" si="266"/>
        <v/>
      </c>
      <c r="BU446" s="39" t="str">
        <f t="shared" si="267"/>
        <v/>
      </c>
      <c r="BV446" s="39" t="str">
        <f t="shared" si="268"/>
        <v/>
      </c>
      <c r="BW446" s="39" t="str">
        <f t="shared" si="269"/>
        <v/>
      </c>
      <c r="BX446" s="39" t="str">
        <f t="shared" si="270"/>
        <v/>
      </c>
      <c r="BY446" s="39" t="str">
        <f t="shared" si="271"/>
        <v/>
      </c>
      <c r="BZ446" s="39" t="str">
        <f t="shared" si="272"/>
        <v/>
      </c>
      <c r="CA446" s="39" t="str">
        <f t="shared" si="273"/>
        <v/>
      </c>
      <c r="CB446" s="39" t="str">
        <f t="shared" si="274"/>
        <v/>
      </c>
      <c r="CC446" s="39" t="str">
        <f t="shared" si="275"/>
        <v/>
      </c>
      <c r="CD446" s="39" t="str">
        <f t="shared" si="276"/>
        <v/>
      </c>
      <c r="CE446" s="39" t="str">
        <f t="shared" si="277"/>
        <v/>
      </c>
      <c r="CF446" s="39" t="str">
        <f t="shared" si="278"/>
        <v/>
      </c>
      <c r="CG446" s="39" t="str">
        <f t="shared" si="279"/>
        <v/>
      </c>
      <c r="CH446" s="39" t="str">
        <f t="shared" si="280"/>
        <v/>
      </c>
      <c r="CI446" s="39" t="str">
        <f t="shared" si="281"/>
        <v/>
      </c>
    </row>
    <row r="447" spans="1:87">
      <c r="A447" s="18"/>
      <c r="B447" s="15" t="str">
        <f>'Gene Table'!E446</f>
        <v>hsa-miR-1293</v>
      </c>
      <c r="C447" s="15" t="str">
        <f>'Gene Table'!B446</f>
        <v>C12</v>
      </c>
      <c r="D447" s="16" t="str">
        <f>IF(SUM('Test Sample Data'!D$3:D$98)&gt;10,IF(AND(ISNUMBER('Test Sample Data'!D446),'Test Sample Data'!D446&lt;$B$1,'Test Sample Data'!D446&gt;0),'Test Sample Data'!D446,$B$1),"")</f>
        <v/>
      </c>
      <c r="E447" s="17" t="str">
        <f>IF(SUM('Test Sample Data'!E$3:E$98)&gt;10,IF(AND(ISNUMBER('Test Sample Data'!E446),'Test Sample Data'!E446&lt;$B$1,'Test Sample Data'!E446&gt;0),'Test Sample Data'!E446,$B$1),"")</f>
        <v/>
      </c>
      <c r="F447" s="17" t="str">
        <f>IF(SUM('Test Sample Data'!F$3:F$98)&gt;10,IF(AND(ISNUMBER('Test Sample Data'!F446),'Test Sample Data'!F446&lt;$B$1,'Test Sample Data'!F446&gt;0),'Test Sample Data'!F446,$B$1),"")</f>
        <v/>
      </c>
      <c r="G447" s="17" t="str">
        <f>IF(SUM('Test Sample Data'!G$3:G$98)&gt;10,IF(AND(ISNUMBER('Test Sample Data'!G446),'Test Sample Data'!G446&lt;$B$1,'Test Sample Data'!G446&gt;0),'Test Sample Data'!G446,$B$1),"")</f>
        <v/>
      </c>
      <c r="H447" s="17" t="str">
        <f>IF(SUM('Test Sample Data'!H$3:H$98)&gt;10,IF(AND(ISNUMBER('Test Sample Data'!H446),'Test Sample Data'!H446&lt;$B$1,'Test Sample Data'!H446&gt;0),'Test Sample Data'!H446,$B$1),"")</f>
        <v/>
      </c>
      <c r="I447" s="17" t="str">
        <f>IF(SUM('Test Sample Data'!I$3:I$98)&gt;10,IF(AND(ISNUMBER('Test Sample Data'!I446),'Test Sample Data'!I446&lt;$B$1,'Test Sample Data'!I446&gt;0),'Test Sample Data'!I446,$B$1),"")</f>
        <v/>
      </c>
      <c r="J447" s="17" t="str">
        <f>IF(SUM('Test Sample Data'!J$3:J$98)&gt;10,IF(AND(ISNUMBER('Test Sample Data'!J446),'Test Sample Data'!J446&lt;$B$1,'Test Sample Data'!J446&gt;0),'Test Sample Data'!J446,$B$1),"")</f>
        <v/>
      </c>
      <c r="K447" s="17" t="str">
        <f>IF(SUM('Test Sample Data'!K$3:K$98)&gt;10,IF(AND(ISNUMBER('Test Sample Data'!K446),'Test Sample Data'!K446&lt;$B$1,'Test Sample Data'!K446&gt;0),'Test Sample Data'!K446,$B$1),"")</f>
        <v/>
      </c>
      <c r="L447" s="17" t="str">
        <f>IF(SUM('Test Sample Data'!L$3:L$98)&gt;10,IF(AND(ISNUMBER('Test Sample Data'!L446),'Test Sample Data'!L446&lt;$B$1,'Test Sample Data'!L446&gt;0),'Test Sample Data'!L446,$B$1),"")</f>
        <v/>
      </c>
      <c r="M447" s="17" t="str">
        <f>IF(SUM('Test Sample Data'!M$3:M$98)&gt;10,IF(AND(ISNUMBER('Test Sample Data'!M446),'Test Sample Data'!M446&lt;$B$1,'Test Sample Data'!M446&gt;0),'Test Sample Data'!M446,$B$1),"")</f>
        <v/>
      </c>
      <c r="N447" s="17" t="str">
        <f>'Gene Table'!E446</f>
        <v>hsa-miR-1293</v>
      </c>
      <c r="O447" s="17" t="str">
        <f>'Gene Table'!B446</f>
        <v>C12</v>
      </c>
      <c r="P447" s="17" t="str">
        <f>IF(SUM('Control Sample Data'!D$3:D$98)&gt;10,IF(AND(ISNUMBER('Control Sample Data'!D446),'Control Sample Data'!D446&lt;$B$1,'Control Sample Data'!D446&gt;0),'Control Sample Data'!D446,$B$1),"")</f>
        <v/>
      </c>
      <c r="Q447" s="17" t="str">
        <f>IF(SUM('Control Sample Data'!E$3:E$98)&gt;10,IF(AND(ISNUMBER('Control Sample Data'!E446),'Control Sample Data'!E446&lt;$B$1,'Control Sample Data'!E446&gt;0),'Control Sample Data'!E446,$B$1),"")</f>
        <v/>
      </c>
      <c r="R447" s="17" t="str">
        <f>IF(SUM('Control Sample Data'!F$3:F$98)&gt;10,IF(AND(ISNUMBER('Control Sample Data'!F446),'Control Sample Data'!F446&lt;$B$1,'Control Sample Data'!F446&gt;0),'Control Sample Data'!F446,$B$1),"")</f>
        <v/>
      </c>
      <c r="S447" s="17" t="str">
        <f>IF(SUM('Control Sample Data'!G$3:G$98)&gt;10,IF(AND(ISNUMBER('Control Sample Data'!G446),'Control Sample Data'!G446&lt;$B$1,'Control Sample Data'!G446&gt;0),'Control Sample Data'!G446,$B$1),"")</f>
        <v/>
      </c>
      <c r="T447" s="17" t="str">
        <f>IF(SUM('Control Sample Data'!H$3:H$98)&gt;10,IF(AND(ISNUMBER('Control Sample Data'!H446),'Control Sample Data'!H446&lt;$B$1,'Control Sample Data'!H446&gt;0),'Control Sample Data'!H446,$B$1),"")</f>
        <v/>
      </c>
      <c r="U447" s="17" t="str">
        <f>IF(SUM('Control Sample Data'!I$3:I$98)&gt;10,IF(AND(ISNUMBER('Control Sample Data'!I446),'Control Sample Data'!I446&lt;$B$1,'Control Sample Data'!I446&gt;0),'Control Sample Data'!I446,$B$1),"")</f>
        <v/>
      </c>
      <c r="V447" s="17" t="str">
        <f>IF(SUM('Control Sample Data'!J$3:J$98)&gt;10,IF(AND(ISNUMBER('Control Sample Data'!J446),'Control Sample Data'!J446&lt;$B$1,'Control Sample Data'!J446&gt;0),'Control Sample Data'!J446,$B$1),"")</f>
        <v/>
      </c>
      <c r="W447" s="17" t="str">
        <f>IF(SUM('Control Sample Data'!K$3:K$98)&gt;10,IF(AND(ISNUMBER('Control Sample Data'!K446),'Control Sample Data'!K446&lt;$B$1,'Control Sample Data'!K446&gt;0),'Control Sample Data'!K446,$B$1),"")</f>
        <v/>
      </c>
      <c r="X447" s="17" t="str">
        <f>IF(SUM('Control Sample Data'!L$3:L$98)&gt;10,IF(AND(ISNUMBER('Control Sample Data'!L446),'Control Sample Data'!L446&lt;$B$1,'Control Sample Data'!L446&gt;0),'Control Sample Data'!L446,$B$1),"")</f>
        <v/>
      </c>
      <c r="Y447" s="17" t="str">
        <f>IF(SUM('Control Sample Data'!M$3:M$98)&gt;10,IF(AND(ISNUMBER('Control Sample Data'!M446),'Control Sample Data'!M446&lt;$B$1,'Control Sample Data'!M446&gt;0),'Control Sample Data'!M446,$B$1),"")</f>
        <v/>
      </c>
      <c r="AT447" s="36" t="str">
        <f t="shared" si="282"/>
        <v/>
      </c>
      <c r="AU447" s="36" t="str">
        <f t="shared" si="283"/>
        <v/>
      </c>
      <c r="AV447" s="36" t="str">
        <f t="shared" si="284"/>
        <v/>
      </c>
      <c r="AW447" s="36" t="str">
        <f t="shared" si="285"/>
        <v/>
      </c>
      <c r="AX447" s="36" t="str">
        <f t="shared" si="286"/>
        <v/>
      </c>
      <c r="AY447" s="36" t="str">
        <f t="shared" si="287"/>
        <v/>
      </c>
      <c r="AZ447" s="36" t="str">
        <f t="shared" si="288"/>
        <v/>
      </c>
      <c r="BA447" s="36" t="str">
        <f t="shared" si="289"/>
        <v/>
      </c>
      <c r="BB447" s="36" t="str">
        <f t="shared" si="290"/>
        <v/>
      </c>
      <c r="BC447" s="36" t="str">
        <f t="shared" si="291"/>
        <v/>
      </c>
      <c r="BD447" s="36" t="str">
        <f t="shared" si="292"/>
        <v/>
      </c>
      <c r="BE447" s="36" t="str">
        <f t="shared" si="293"/>
        <v/>
      </c>
      <c r="BF447" s="36" t="str">
        <f t="shared" si="294"/>
        <v/>
      </c>
      <c r="BG447" s="36" t="str">
        <f t="shared" si="295"/>
        <v/>
      </c>
      <c r="BH447" s="36" t="str">
        <f t="shared" si="296"/>
        <v/>
      </c>
      <c r="BI447" s="36" t="str">
        <f t="shared" si="297"/>
        <v/>
      </c>
      <c r="BJ447" s="36" t="str">
        <f t="shared" si="298"/>
        <v/>
      </c>
      <c r="BK447" s="36" t="str">
        <f t="shared" si="299"/>
        <v/>
      </c>
      <c r="BL447" s="36" t="str">
        <f t="shared" si="300"/>
        <v/>
      </c>
      <c r="BM447" s="36" t="str">
        <f t="shared" si="301"/>
        <v/>
      </c>
      <c r="BN447" s="38" t="e">
        <f t="shared" si="260"/>
        <v>#DIV/0!</v>
      </c>
      <c r="BO447" s="38" t="e">
        <f t="shared" si="261"/>
        <v>#DIV/0!</v>
      </c>
      <c r="BP447" s="39" t="str">
        <f t="shared" si="262"/>
        <v/>
      </c>
      <c r="BQ447" s="39" t="str">
        <f t="shared" si="263"/>
        <v/>
      </c>
      <c r="BR447" s="39" t="str">
        <f t="shared" si="264"/>
        <v/>
      </c>
      <c r="BS447" s="39" t="str">
        <f t="shared" si="265"/>
        <v/>
      </c>
      <c r="BT447" s="39" t="str">
        <f t="shared" si="266"/>
        <v/>
      </c>
      <c r="BU447" s="39" t="str">
        <f t="shared" si="267"/>
        <v/>
      </c>
      <c r="BV447" s="39" t="str">
        <f t="shared" si="268"/>
        <v/>
      </c>
      <c r="BW447" s="39" t="str">
        <f t="shared" si="269"/>
        <v/>
      </c>
      <c r="BX447" s="39" t="str">
        <f t="shared" si="270"/>
        <v/>
      </c>
      <c r="BY447" s="39" t="str">
        <f t="shared" si="271"/>
        <v/>
      </c>
      <c r="BZ447" s="39" t="str">
        <f t="shared" si="272"/>
        <v/>
      </c>
      <c r="CA447" s="39" t="str">
        <f t="shared" si="273"/>
        <v/>
      </c>
      <c r="CB447" s="39" t="str">
        <f t="shared" si="274"/>
        <v/>
      </c>
      <c r="CC447" s="39" t="str">
        <f t="shared" si="275"/>
        <v/>
      </c>
      <c r="CD447" s="39" t="str">
        <f t="shared" si="276"/>
        <v/>
      </c>
      <c r="CE447" s="39" t="str">
        <f t="shared" si="277"/>
        <v/>
      </c>
      <c r="CF447" s="39" t="str">
        <f t="shared" si="278"/>
        <v/>
      </c>
      <c r="CG447" s="39" t="str">
        <f t="shared" si="279"/>
        <v/>
      </c>
      <c r="CH447" s="39" t="str">
        <f t="shared" si="280"/>
        <v/>
      </c>
      <c r="CI447" s="39" t="str">
        <f t="shared" si="281"/>
        <v/>
      </c>
    </row>
    <row r="448" spans="1:87">
      <c r="A448" s="18"/>
      <c r="B448" s="15" t="str">
        <f>'Gene Table'!E447</f>
        <v>hsa-miR-767-3p</v>
      </c>
      <c r="C448" s="15" t="str">
        <f>'Gene Table'!B447</f>
        <v>C13</v>
      </c>
      <c r="D448" s="16" t="str">
        <f>IF(SUM('Test Sample Data'!D$3:D$98)&gt;10,IF(AND(ISNUMBER('Test Sample Data'!D447),'Test Sample Data'!D447&lt;$B$1,'Test Sample Data'!D447&gt;0),'Test Sample Data'!D447,$B$1),"")</f>
        <v/>
      </c>
      <c r="E448" s="17" t="str">
        <f>IF(SUM('Test Sample Data'!E$3:E$98)&gt;10,IF(AND(ISNUMBER('Test Sample Data'!E447),'Test Sample Data'!E447&lt;$B$1,'Test Sample Data'!E447&gt;0),'Test Sample Data'!E447,$B$1),"")</f>
        <v/>
      </c>
      <c r="F448" s="17" t="str">
        <f>IF(SUM('Test Sample Data'!F$3:F$98)&gt;10,IF(AND(ISNUMBER('Test Sample Data'!F447),'Test Sample Data'!F447&lt;$B$1,'Test Sample Data'!F447&gt;0),'Test Sample Data'!F447,$B$1),"")</f>
        <v/>
      </c>
      <c r="G448" s="17" t="str">
        <f>IF(SUM('Test Sample Data'!G$3:G$98)&gt;10,IF(AND(ISNUMBER('Test Sample Data'!G447),'Test Sample Data'!G447&lt;$B$1,'Test Sample Data'!G447&gt;0),'Test Sample Data'!G447,$B$1),"")</f>
        <v/>
      </c>
      <c r="H448" s="17" t="str">
        <f>IF(SUM('Test Sample Data'!H$3:H$98)&gt;10,IF(AND(ISNUMBER('Test Sample Data'!H447),'Test Sample Data'!H447&lt;$B$1,'Test Sample Data'!H447&gt;0),'Test Sample Data'!H447,$B$1),"")</f>
        <v/>
      </c>
      <c r="I448" s="17" t="str">
        <f>IF(SUM('Test Sample Data'!I$3:I$98)&gt;10,IF(AND(ISNUMBER('Test Sample Data'!I447),'Test Sample Data'!I447&lt;$B$1,'Test Sample Data'!I447&gt;0),'Test Sample Data'!I447,$B$1),"")</f>
        <v/>
      </c>
      <c r="J448" s="17" t="str">
        <f>IF(SUM('Test Sample Data'!J$3:J$98)&gt;10,IF(AND(ISNUMBER('Test Sample Data'!J447),'Test Sample Data'!J447&lt;$B$1,'Test Sample Data'!J447&gt;0),'Test Sample Data'!J447,$B$1),"")</f>
        <v/>
      </c>
      <c r="K448" s="17" t="str">
        <f>IF(SUM('Test Sample Data'!K$3:K$98)&gt;10,IF(AND(ISNUMBER('Test Sample Data'!K447),'Test Sample Data'!K447&lt;$B$1,'Test Sample Data'!K447&gt;0),'Test Sample Data'!K447,$B$1),"")</f>
        <v/>
      </c>
      <c r="L448" s="17" t="str">
        <f>IF(SUM('Test Sample Data'!L$3:L$98)&gt;10,IF(AND(ISNUMBER('Test Sample Data'!L447),'Test Sample Data'!L447&lt;$B$1,'Test Sample Data'!L447&gt;0),'Test Sample Data'!L447,$B$1),"")</f>
        <v/>
      </c>
      <c r="M448" s="17" t="str">
        <f>IF(SUM('Test Sample Data'!M$3:M$98)&gt;10,IF(AND(ISNUMBER('Test Sample Data'!M447),'Test Sample Data'!M447&lt;$B$1,'Test Sample Data'!M447&gt;0),'Test Sample Data'!M447,$B$1),"")</f>
        <v/>
      </c>
      <c r="N448" s="17" t="str">
        <f>'Gene Table'!E447</f>
        <v>hsa-miR-767-3p</v>
      </c>
      <c r="O448" s="17" t="str">
        <f>'Gene Table'!B447</f>
        <v>C13</v>
      </c>
      <c r="P448" s="17" t="str">
        <f>IF(SUM('Control Sample Data'!D$3:D$98)&gt;10,IF(AND(ISNUMBER('Control Sample Data'!D447),'Control Sample Data'!D447&lt;$B$1,'Control Sample Data'!D447&gt;0),'Control Sample Data'!D447,$B$1),"")</f>
        <v/>
      </c>
      <c r="Q448" s="17" t="str">
        <f>IF(SUM('Control Sample Data'!E$3:E$98)&gt;10,IF(AND(ISNUMBER('Control Sample Data'!E447),'Control Sample Data'!E447&lt;$B$1,'Control Sample Data'!E447&gt;0),'Control Sample Data'!E447,$B$1),"")</f>
        <v/>
      </c>
      <c r="R448" s="17" t="str">
        <f>IF(SUM('Control Sample Data'!F$3:F$98)&gt;10,IF(AND(ISNUMBER('Control Sample Data'!F447),'Control Sample Data'!F447&lt;$B$1,'Control Sample Data'!F447&gt;0),'Control Sample Data'!F447,$B$1),"")</f>
        <v/>
      </c>
      <c r="S448" s="17" t="str">
        <f>IF(SUM('Control Sample Data'!G$3:G$98)&gt;10,IF(AND(ISNUMBER('Control Sample Data'!G447),'Control Sample Data'!G447&lt;$B$1,'Control Sample Data'!G447&gt;0),'Control Sample Data'!G447,$B$1),"")</f>
        <v/>
      </c>
      <c r="T448" s="17" t="str">
        <f>IF(SUM('Control Sample Data'!H$3:H$98)&gt;10,IF(AND(ISNUMBER('Control Sample Data'!H447),'Control Sample Data'!H447&lt;$B$1,'Control Sample Data'!H447&gt;0),'Control Sample Data'!H447,$B$1),"")</f>
        <v/>
      </c>
      <c r="U448" s="17" t="str">
        <f>IF(SUM('Control Sample Data'!I$3:I$98)&gt;10,IF(AND(ISNUMBER('Control Sample Data'!I447),'Control Sample Data'!I447&lt;$B$1,'Control Sample Data'!I447&gt;0),'Control Sample Data'!I447,$B$1),"")</f>
        <v/>
      </c>
      <c r="V448" s="17" t="str">
        <f>IF(SUM('Control Sample Data'!J$3:J$98)&gt;10,IF(AND(ISNUMBER('Control Sample Data'!J447),'Control Sample Data'!J447&lt;$B$1,'Control Sample Data'!J447&gt;0),'Control Sample Data'!J447,$B$1),"")</f>
        <v/>
      </c>
      <c r="W448" s="17" t="str">
        <f>IF(SUM('Control Sample Data'!K$3:K$98)&gt;10,IF(AND(ISNUMBER('Control Sample Data'!K447),'Control Sample Data'!K447&lt;$B$1,'Control Sample Data'!K447&gt;0),'Control Sample Data'!K447,$B$1),"")</f>
        <v/>
      </c>
      <c r="X448" s="17" t="str">
        <f>IF(SUM('Control Sample Data'!L$3:L$98)&gt;10,IF(AND(ISNUMBER('Control Sample Data'!L447),'Control Sample Data'!L447&lt;$B$1,'Control Sample Data'!L447&gt;0),'Control Sample Data'!L447,$B$1),"")</f>
        <v/>
      </c>
      <c r="Y448" s="17" t="str">
        <f>IF(SUM('Control Sample Data'!M$3:M$98)&gt;10,IF(AND(ISNUMBER('Control Sample Data'!M447),'Control Sample Data'!M447&lt;$B$1,'Control Sample Data'!M447&gt;0),'Control Sample Data'!M447,$B$1),"")</f>
        <v/>
      </c>
      <c r="AT448" s="36" t="str">
        <f t="shared" si="282"/>
        <v/>
      </c>
      <c r="AU448" s="36" t="str">
        <f t="shared" si="283"/>
        <v/>
      </c>
      <c r="AV448" s="36" t="str">
        <f t="shared" si="284"/>
        <v/>
      </c>
      <c r="AW448" s="36" t="str">
        <f t="shared" si="285"/>
        <v/>
      </c>
      <c r="AX448" s="36" t="str">
        <f t="shared" si="286"/>
        <v/>
      </c>
      <c r="AY448" s="36" t="str">
        <f t="shared" si="287"/>
        <v/>
      </c>
      <c r="AZ448" s="36" t="str">
        <f t="shared" si="288"/>
        <v/>
      </c>
      <c r="BA448" s="36" t="str">
        <f t="shared" si="289"/>
        <v/>
      </c>
      <c r="BB448" s="36" t="str">
        <f t="shared" si="290"/>
        <v/>
      </c>
      <c r="BC448" s="36" t="str">
        <f t="shared" si="291"/>
        <v/>
      </c>
      <c r="BD448" s="36" t="str">
        <f t="shared" si="292"/>
        <v/>
      </c>
      <c r="BE448" s="36" t="str">
        <f t="shared" si="293"/>
        <v/>
      </c>
      <c r="BF448" s="36" t="str">
        <f t="shared" si="294"/>
        <v/>
      </c>
      <c r="BG448" s="36" t="str">
        <f t="shared" si="295"/>
        <v/>
      </c>
      <c r="BH448" s="36" t="str">
        <f t="shared" si="296"/>
        <v/>
      </c>
      <c r="BI448" s="36" t="str">
        <f t="shared" si="297"/>
        <v/>
      </c>
      <c r="BJ448" s="36" t="str">
        <f t="shared" si="298"/>
        <v/>
      </c>
      <c r="BK448" s="36" t="str">
        <f t="shared" si="299"/>
        <v/>
      </c>
      <c r="BL448" s="36" t="str">
        <f t="shared" si="300"/>
        <v/>
      </c>
      <c r="BM448" s="36" t="str">
        <f t="shared" si="301"/>
        <v/>
      </c>
      <c r="BN448" s="38" t="e">
        <f t="shared" si="260"/>
        <v>#DIV/0!</v>
      </c>
      <c r="BO448" s="38" t="e">
        <f t="shared" si="261"/>
        <v>#DIV/0!</v>
      </c>
      <c r="BP448" s="39" t="str">
        <f t="shared" si="262"/>
        <v/>
      </c>
      <c r="BQ448" s="39" t="str">
        <f t="shared" si="263"/>
        <v/>
      </c>
      <c r="BR448" s="39" t="str">
        <f t="shared" si="264"/>
        <v/>
      </c>
      <c r="BS448" s="39" t="str">
        <f t="shared" si="265"/>
        <v/>
      </c>
      <c r="BT448" s="39" t="str">
        <f t="shared" si="266"/>
        <v/>
      </c>
      <c r="BU448" s="39" t="str">
        <f t="shared" si="267"/>
        <v/>
      </c>
      <c r="BV448" s="39" t="str">
        <f t="shared" si="268"/>
        <v/>
      </c>
      <c r="BW448" s="39" t="str">
        <f t="shared" si="269"/>
        <v/>
      </c>
      <c r="BX448" s="39" t="str">
        <f t="shared" si="270"/>
        <v/>
      </c>
      <c r="BY448" s="39" t="str">
        <f t="shared" si="271"/>
        <v/>
      </c>
      <c r="BZ448" s="39" t="str">
        <f t="shared" si="272"/>
        <v/>
      </c>
      <c r="CA448" s="39" t="str">
        <f t="shared" si="273"/>
        <v/>
      </c>
      <c r="CB448" s="39" t="str">
        <f t="shared" si="274"/>
        <v/>
      </c>
      <c r="CC448" s="39" t="str">
        <f t="shared" si="275"/>
        <v/>
      </c>
      <c r="CD448" s="39" t="str">
        <f t="shared" si="276"/>
        <v/>
      </c>
      <c r="CE448" s="39" t="str">
        <f t="shared" si="277"/>
        <v/>
      </c>
      <c r="CF448" s="39" t="str">
        <f t="shared" si="278"/>
        <v/>
      </c>
      <c r="CG448" s="39" t="str">
        <f t="shared" si="279"/>
        <v/>
      </c>
      <c r="CH448" s="39" t="str">
        <f t="shared" si="280"/>
        <v/>
      </c>
      <c r="CI448" s="39" t="str">
        <f t="shared" si="281"/>
        <v/>
      </c>
    </row>
    <row r="449" spans="1:87">
      <c r="A449" s="18"/>
      <c r="B449" s="15" t="str">
        <f>'Gene Table'!E448</f>
        <v>hsa-miR-566</v>
      </c>
      <c r="C449" s="15" t="str">
        <f>'Gene Table'!B448</f>
        <v>C14</v>
      </c>
      <c r="D449" s="16" t="str">
        <f>IF(SUM('Test Sample Data'!D$3:D$98)&gt;10,IF(AND(ISNUMBER('Test Sample Data'!D448),'Test Sample Data'!D448&lt;$B$1,'Test Sample Data'!D448&gt;0),'Test Sample Data'!D448,$B$1),"")</f>
        <v/>
      </c>
      <c r="E449" s="17" t="str">
        <f>IF(SUM('Test Sample Data'!E$3:E$98)&gt;10,IF(AND(ISNUMBER('Test Sample Data'!E448),'Test Sample Data'!E448&lt;$B$1,'Test Sample Data'!E448&gt;0),'Test Sample Data'!E448,$B$1),"")</f>
        <v/>
      </c>
      <c r="F449" s="17" t="str">
        <f>IF(SUM('Test Sample Data'!F$3:F$98)&gt;10,IF(AND(ISNUMBER('Test Sample Data'!F448),'Test Sample Data'!F448&lt;$B$1,'Test Sample Data'!F448&gt;0),'Test Sample Data'!F448,$B$1),"")</f>
        <v/>
      </c>
      <c r="G449" s="17" t="str">
        <f>IF(SUM('Test Sample Data'!G$3:G$98)&gt;10,IF(AND(ISNUMBER('Test Sample Data'!G448),'Test Sample Data'!G448&lt;$B$1,'Test Sample Data'!G448&gt;0),'Test Sample Data'!G448,$B$1),"")</f>
        <v/>
      </c>
      <c r="H449" s="17" t="str">
        <f>IF(SUM('Test Sample Data'!H$3:H$98)&gt;10,IF(AND(ISNUMBER('Test Sample Data'!H448),'Test Sample Data'!H448&lt;$B$1,'Test Sample Data'!H448&gt;0),'Test Sample Data'!H448,$B$1),"")</f>
        <v/>
      </c>
      <c r="I449" s="17" t="str">
        <f>IF(SUM('Test Sample Data'!I$3:I$98)&gt;10,IF(AND(ISNUMBER('Test Sample Data'!I448),'Test Sample Data'!I448&lt;$B$1,'Test Sample Data'!I448&gt;0),'Test Sample Data'!I448,$B$1),"")</f>
        <v/>
      </c>
      <c r="J449" s="17" t="str">
        <f>IF(SUM('Test Sample Data'!J$3:J$98)&gt;10,IF(AND(ISNUMBER('Test Sample Data'!J448),'Test Sample Data'!J448&lt;$B$1,'Test Sample Data'!J448&gt;0),'Test Sample Data'!J448,$B$1),"")</f>
        <v/>
      </c>
      <c r="K449" s="17" t="str">
        <f>IF(SUM('Test Sample Data'!K$3:K$98)&gt;10,IF(AND(ISNUMBER('Test Sample Data'!K448),'Test Sample Data'!K448&lt;$B$1,'Test Sample Data'!K448&gt;0),'Test Sample Data'!K448,$B$1),"")</f>
        <v/>
      </c>
      <c r="L449" s="17" t="str">
        <f>IF(SUM('Test Sample Data'!L$3:L$98)&gt;10,IF(AND(ISNUMBER('Test Sample Data'!L448),'Test Sample Data'!L448&lt;$B$1,'Test Sample Data'!L448&gt;0),'Test Sample Data'!L448,$B$1),"")</f>
        <v/>
      </c>
      <c r="M449" s="17" t="str">
        <f>IF(SUM('Test Sample Data'!M$3:M$98)&gt;10,IF(AND(ISNUMBER('Test Sample Data'!M448),'Test Sample Data'!M448&lt;$B$1,'Test Sample Data'!M448&gt;0),'Test Sample Data'!M448,$B$1),"")</f>
        <v/>
      </c>
      <c r="N449" s="17" t="str">
        <f>'Gene Table'!E448</f>
        <v>hsa-miR-566</v>
      </c>
      <c r="O449" s="17" t="str">
        <f>'Gene Table'!B448</f>
        <v>C14</v>
      </c>
      <c r="P449" s="17" t="str">
        <f>IF(SUM('Control Sample Data'!D$3:D$98)&gt;10,IF(AND(ISNUMBER('Control Sample Data'!D448),'Control Sample Data'!D448&lt;$B$1,'Control Sample Data'!D448&gt;0),'Control Sample Data'!D448,$B$1),"")</f>
        <v/>
      </c>
      <c r="Q449" s="17" t="str">
        <f>IF(SUM('Control Sample Data'!E$3:E$98)&gt;10,IF(AND(ISNUMBER('Control Sample Data'!E448),'Control Sample Data'!E448&lt;$B$1,'Control Sample Data'!E448&gt;0),'Control Sample Data'!E448,$B$1),"")</f>
        <v/>
      </c>
      <c r="R449" s="17" t="str">
        <f>IF(SUM('Control Sample Data'!F$3:F$98)&gt;10,IF(AND(ISNUMBER('Control Sample Data'!F448),'Control Sample Data'!F448&lt;$B$1,'Control Sample Data'!F448&gt;0),'Control Sample Data'!F448,$B$1),"")</f>
        <v/>
      </c>
      <c r="S449" s="17" t="str">
        <f>IF(SUM('Control Sample Data'!G$3:G$98)&gt;10,IF(AND(ISNUMBER('Control Sample Data'!G448),'Control Sample Data'!G448&lt;$B$1,'Control Sample Data'!G448&gt;0),'Control Sample Data'!G448,$B$1),"")</f>
        <v/>
      </c>
      <c r="T449" s="17" t="str">
        <f>IF(SUM('Control Sample Data'!H$3:H$98)&gt;10,IF(AND(ISNUMBER('Control Sample Data'!H448),'Control Sample Data'!H448&lt;$B$1,'Control Sample Data'!H448&gt;0),'Control Sample Data'!H448,$B$1),"")</f>
        <v/>
      </c>
      <c r="U449" s="17" t="str">
        <f>IF(SUM('Control Sample Data'!I$3:I$98)&gt;10,IF(AND(ISNUMBER('Control Sample Data'!I448),'Control Sample Data'!I448&lt;$B$1,'Control Sample Data'!I448&gt;0),'Control Sample Data'!I448,$B$1),"")</f>
        <v/>
      </c>
      <c r="V449" s="17" t="str">
        <f>IF(SUM('Control Sample Data'!J$3:J$98)&gt;10,IF(AND(ISNUMBER('Control Sample Data'!J448),'Control Sample Data'!J448&lt;$B$1,'Control Sample Data'!J448&gt;0),'Control Sample Data'!J448,$B$1),"")</f>
        <v/>
      </c>
      <c r="W449" s="17" t="str">
        <f>IF(SUM('Control Sample Data'!K$3:K$98)&gt;10,IF(AND(ISNUMBER('Control Sample Data'!K448),'Control Sample Data'!K448&lt;$B$1,'Control Sample Data'!K448&gt;0),'Control Sample Data'!K448,$B$1),"")</f>
        <v/>
      </c>
      <c r="X449" s="17" t="str">
        <f>IF(SUM('Control Sample Data'!L$3:L$98)&gt;10,IF(AND(ISNUMBER('Control Sample Data'!L448),'Control Sample Data'!L448&lt;$B$1,'Control Sample Data'!L448&gt;0),'Control Sample Data'!L448,$B$1),"")</f>
        <v/>
      </c>
      <c r="Y449" s="17" t="str">
        <f>IF(SUM('Control Sample Data'!M$3:M$98)&gt;10,IF(AND(ISNUMBER('Control Sample Data'!M448),'Control Sample Data'!M448&lt;$B$1,'Control Sample Data'!M448&gt;0),'Control Sample Data'!M448,$B$1),"")</f>
        <v/>
      </c>
      <c r="AT449" s="36" t="str">
        <f t="shared" si="282"/>
        <v/>
      </c>
      <c r="AU449" s="36" t="str">
        <f t="shared" si="283"/>
        <v/>
      </c>
      <c r="AV449" s="36" t="str">
        <f t="shared" si="284"/>
        <v/>
      </c>
      <c r="AW449" s="36" t="str">
        <f t="shared" si="285"/>
        <v/>
      </c>
      <c r="AX449" s="36" t="str">
        <f t="shared" si="286"/>
        <v/>
      </c>
      <c r="AY449" s="36" t="str">
        <f t="shared" si="287"/>
        <v/>
      </c>
      <c r="AZ449" s="36" t="str">
        <f t="shared" si="288"/>
        <v/>
      </c>
      <c r="BA449" s="36" t="str">
        <f t="shared" si="289"/>
        <v/>
      </c>
      <c r="BB449" s="36" t="str">
        <f t="shared" si="290"/>
        <v/>
      </c>
      <c r="BC449" s="36" t="str">
        <f t="shared" si="291"/>
        <v/>
      </c>
      <c r="BD449" s="36" t="str">
        <f t="shared" si="292"/>
        <v/>
      </c>
      <c r="BE449" s="36" t="str">
        <f t="shared" si="293"/>
        <v/>
      </c>
      <c r="BF449" s="36" t="str">
        <f t="shared" si="294"/>
        <v/>
      </c>
      <c r="BG449" s="36" t="str">
        <f t="shared" si="295"/>
        <v/>
      </c>
      <c r="BH449" s="36" t="str">
        <f t="shared" si="296"/>
        <v/>
      </c>
      <c r="BI449" s="36" t="str">
        <f t="shared" si="297"/>
        <v/>
      </c>
      <c r="BJ449" s="36" t="str">
        <f t="shared" si="298"/>
        <v/>
      </c>
      <c r="BK449" s="36" t="str">
        <f t="shared" si="299"/>
        <v/>
      </c>
      <c r="BL449" s="36" t="str">
        <f t="shared" si="300"/>
        <v/>
      </c>
      <c r="BM449" s="36" t="str">
        <f t="shared" si="301"/>
        <v/>
      </c>
      <c r="BN449" s="38" t="e">
        <f t="shared" si="260"/>
        <v>#DIV/0!</v>
      </c>
      <c r="BO449" s="38" t="e">
        <f t="shared" si="261"/>
        <v>#DIV/0!</v>
      </c>
      <c r="BP449" s="39" t="str">
        <f t="shared" si="262"/>
        <v/>
      </c>
      <c r="BQ449" s="39" t="str">
        <f t="shared" si="263"/>
        <v/>
      </c>
      <c r="BR449" s="39" t="str">
        <f t="shared" si="264"/>
        <v/>
      </c>
      <c r="BS449" s="39" t="str">
        <f t="shared" si="265"/>
        <v/>
      </c>
      <c r="BT449" s="39" t="str">
        <f t="shared" si="266"/>
        <v/>
      </c>
      <c r="BU449" s="39" t="str">
        <f t="shared" si="267"/>
        <v/>
      </c>
      <c r="BV449" s="39" t="str">
        <f t="shared" si="268"/>
        <v/>
      </c>
      <c r="BW449" s="39" t="str">
        <f t="shared" si="269"/>
        <v/>
      </c>
      <c r="BX449" s="39" t="str">
        <f t="shared" si="270"/>
        <v/>
      </c>
      <c r="BY449" s="39" t="str">
        <f t="shared" si="271"/>
        <v/>
      </c>
      <c r="BZ449" s="39" t="str">
        <f t="shared" si="272"/>
        <v/>
      </c>
      <c r="CA449" s="39" t="str">
        <f t="shared" si="273"/>
        <v/>
      </c>
      <c r="CB449" s="39" t="str">
        <f t="shared" si="274"/>
        <v/>
      </c>
      <c r="CC449" s="39" t="str">
        <f t="shared" si="275"/>
        <v/>
      </c>
      <c r="CD449" s="39" t="str">
        <f t="shared" si="276"/>
        <v/>
      </c>
      <c r="CE449" s="39" t="str">
        <f t="shared" si="277"/>
        <v/>
      </c>
      <c r="CF449" s="39" t="str">
        <f t="shared" si="278"/>
        <v/>
      </c>
      <c r="CG449" s="39" t="str">
        <f t="shared" si="279"/>
        <v/>
      </c>
      <c r="CH449" s="39" t="str">
        <f t="shared" si="280"/>
        <v/>
      </c>
      <c r="CI449" s="39" t="str">
        <f t="shared" si="281"/>
        <v/>
      </c>
    </row>
    <row r="450" spans="1:87">
      <c r="A450" s="18"/>
      <c r="B450" s="15" t="str">
        <f>'Gene Table'!E449</f>
        <v>hsa-miR-938</v>
      </c>
      <c r="C450" s="15" t="str">
        <f>'Gene Table'!B449</f>
        <v>C15</v>
      </c>
      <c r="D450" s="16" t="str">
        <f>IF(SUM('Test Sample Data'!D$3:D$98)&gt;10,IF(AND(ISNUMBER('Test Sample Data'!D449),'Test Sample Data'!D449&lt;$B$1,'Test Sample Data'!D449&gt;0),'Test Sample Data'!D449,$B$1),"")</f>
        <v/>
      </c>
      <c r="E450" s="17" t="str">
        <f>IF(SUM('Test Sample Data'!E$3:E$98)&gt;10,IF(AND(ISNUMBER('Test Sample Data'!E449),'Test Sample Data'!E449&lt;$B$1,'Test Sample Data'!E449&gt;0),'Test Sample Data'!E449,$B$1),"")</f>
        <v/>
      </c>
      <c r="F450" s="17" t="str">
        <f>IF(SUM('Test Sample Data'!F$3:F$98)&gt;10,IF(AND(ISNUMBER('Test Sample Data'!F449),'Test Sample Data'!F449&lt;$B$1,'Test Sample Data'!F449&gt;0),'Test Sample Data'!F449,$B$1),"")</f>
        <v/>
      </c>
      <c r="G450" s="17" t="str">
        <f>IF(SUM('Test Sample Data'!G$3:G$98)&gt;10,IF(AND(ISNUMBER('Test Sample Data'!G449),'Test Sample Data'!G449&lt;$B$1,'Test Sample Data'!G449&gt;0),'Test Sample Data'!G449,$B$1),"")</f>
        <v/>
      </c>
      <c r="H450" s="17" t="str">
        <f>IF(SUM('Test Sample Data'!H$3:H$98)&gt;10,IF(AND(ISNUMBER('Test Sample Data'!H449),'Test Sample Data'!H449&lt;$B$1,'Test Sample Data'!H449&gt;0),'Test Sample Data'!H449,$B$1),"")</f>
        <v/>
      </c>
      <c r="I450" s="17" t="str">
        <f>IF(SUM('Test Sample Data'!I$3:I$98)&gt;10,IF(AND(ISNUMBER('Test Sample Data'!I449),'Test Sample Data'!I449&lt;$B$1,'Test Sample Data'!I449&gt;0),'Test Sample Data'!I449,$B$1),"")</f>
        <v/>
      </c>
      <c r="J450" s="17" t="str">
        <f>IF(SUM('Test Sample Data'!J$3:J$98)&gt;10,IF(AND(ISNUMBER('Test Sample Data'!J449),'Test Sample Data'!J449&lt;$B$1,'Test Sample Data'!J449&gt;0),'Test Sample Data'!J449,$B$1),"")</f>
        <v/>
      </c>
      <c r="K450" s="17" t="str">
        <f>IF(SUM('Test Sample Data'!K$3:K$98)&gt;10,IF(AND(ISNUMBER('Test Sample Data'!K449),'Test Sample Data'!K449&lt;$B$1,'Test Sample Data'!K449&gt;0),'Test Sample Data'!K449,$B$1),"")</f>
        <v/>
      </c>
      <c r="L450" s="17" t="str">
        <f>IF(SUM('Test Sample Data'!L$3:L$98)&gt;10,IF(AND(ISNUMBER('Test Sample Data'!L449),'Test Sample Data'!L449&lt;$B$1,'Test Sample Data'!L449&gt;0),'Test Sample Data'!L449,$B$1),"")</f>
        <v/>
      </c>
      <c r="M450" s="17" t="str">
        <f>IF(SUM('Test Sample Data'!M$3:M$98)&gt;10,IF(AND(ISNUMBER('Test Sample Data'!M449),'Test Sample Data'!M449&lt;$B$1,'Test Sample Data'!M449&gt;0),'Test Sample Data'!M449,$B$1),"")</f>
        <v/>
      </c>
      <c r="N450" s="17" t="str">
        <f>'Gene Table'!E449</f>
        <v>hsa-miR-938</v>
      </c>
      <c r="O450" s="17" t="str">
        <f>'Gene Table'!B449</f>
        <v>C15</v>
      </c>
      <c r="P450" s="17" t="str">
        <f>IF(SUM('Control Sample Data'!D$3:D$98)&gt;10,IF(AND(ISNUMBER('Control Sample Data'!D449),'Control Sample Data'!D449&lt;$B$1,'Control Sample Data'!D449&gt;0),'Control Sample Data'!D449,$B$1),"")</f>
        <v/>
      </c>
      <c r="Q450" s="17" t="str">
        <f>IF(SUM('Control Sample Data'!E$3:E$98)&gt;10,IF(AND(ISNUMBER('Control Sample Data'!E449),'Control Sample Data'!E449&lt;$B$1,'Control Sample Data'!E449&gt;0),'Control Sample Data'!E449,$B$1),"")</f>
        <v/>
      </c>
      <c r="R450" s="17" t="str">
        <f>IF(SUM('Control Sample Data'!F$3:F$98)&gt;10,IF(AND(ISNUMBER('Control Sample Data'!F449),'Control Sample Data'!F449&lt;$B$1,'Control Sample Data'!F449&gt;0),'Control Sample Data'!F449,$B$1),"")</f>
        <v/>
      </c>
      <c r="S450" s="17" t="str">
        <f>IF(SUM('Control Sample Data'!G$3:G$98)&gt;10,IF(AND(ISNUMBER('Control Sample Data'!G449),'Control Sample Data'!G449&lt;$B$1,'Control Sample Data'!G449&gt;0),'Control Sample Data'!G449,$B$1),"")</f>
        <v/>
      </c>
      <c r="T450" s="17" t="str">
        <f>IF(SUM('Control Sample Data'!H$3:H$98)&gt;10,IF(AND(ISNUMBER('Control Sample Data'!H449),'Control Sample Data'!H449&lt;$B$1,'Control Sample Data'!H449&gt;0),'Control Sample Data'!H449,$B$1),"")</f>
        <v/>
      </c>
      <c r="U450" s="17" t="str">
        <f>IF(SUM('Control Sample Data'!I$3:I$98)&gt;10,IF(AND(ISNUMBER('Control Sample Data'!I449),'Control Sample Data'!I449&lt;$B$1,'Control Sample Data'!I449&gt;0),'Control Sample Data'!I449,$B$1),"")</f>
        <v/>
      </c>
      <c r="V450" s="17" t="str">
        <f>IF(SUM('Control Sample Data'!J$3:J$98)&gt;10,IF(AND(ISNUMBER('Control Sample Data'!J449),'Control Sample Data'!J449&lt;$B$1,'Control Sample Data'!J449&gt;0),'Control Sample Data'!J449,$B$1),"")</f>
        <v/>
      </c>
      <c r="W450" s="17" t="str">
        <f>IF(SUM('Control Sample Data'!K$3:K$98)&gt;10,IF(AND(ISNUMBER('Control Sample Data'!K449),'Control Sample Data'!K449&lt;$B$1,'Control Sample Data'!K449&gt;0),'Control Sample Data'!K449,$B$1),"")</f>
        <v/>
      </c>
      <c r="X450" s="17" t="str">
        <f>IF(SUM('Control Sample Data'!L$3:L$98)&gt;10,IF(AND(ISNUMBER('Control Sample Data'!L449),'Control Sample Data'!L449&lt;$B$1,'Control Sample Data'!L449&gt;0),'Control Sample Data'!L449,$B$1),"")</f>
        <v/>
      </c>
      <c r="Y450" s="17" t="str">
        <f>IF(SUM('Control Sample Data'!M$3:M$98)&gt;10,IF(AND(ISNUMBER('Control Sample Data'!M449),'Control Sample Data'!M449&lt;$B$1,'Control Sample Data'!M449&gt;0),'Control Sample Data'!M449,$B$1),"")</f>
        <v/>
      </c>
      <c r="AT450" s="36" t="str">
        <f t="shared" si="282"/>
        <v/>
      </c>
      <c r="AU450" s="36" t="str">
        <f t="shared" si="283"/>
        <v/>
      </c>
      <c r="AV450" s="36" t="str">
        <f t="shared" si="284"/>
        <v/>
      </c>
      <c r="AW450" s="36" t="str">
        <f t="shared" si="285"/>
        <v/>
      </c>
      <c r="AX450" s="36" t="str">
        <f t="shared" si="286"/>
        <v/>
      </c>
      <c r="AY450" s="36" t="str">
        <f t="shared" si="287"/>
        <v/>
      </c>
      <c r="AZ450" s="36" t="str">
        <f t="shared" si="288"/>
        <v/>
      </c>
      <c r="BA450" s="36" t="str">
        <f t="shared" si="289"/>
        <v/>
      </c>
      <c r="BB450" s="36" t="str">
        <f t="shared" si="290"/>
        <v/>
      </c>
      <c r="BC450" s="36" t="str">
        <f t="shared" si="291"/>
        <v/>
      </c>
      <c r="BD450" s="36" t="str">
        <f t="shared" si="292"/>
        <v/>
      </c>
      <c r="BE450" s="36" t="str">
        <f t="shared" si="293"/>
        <v/>
      </c>
      <c r="BF450" s="36" t="str">
        <f t="shared" si="294"/>
        <v/>
      </c>
      <c r="BG450" s="36" t="str">
        <f t="shared" si="295"/>
        <v/>
      </c>
      <c r="BH450" s="36" t="str">
        <f t="shared" si="296"/>
        <v/>
      </c>
      <c r="BI450" s="36" t="str">
        <f t="shared" si="297"/>
        <v/>
      </c>
      <c r="BJ450" s="36" t="str">
        <f t="shared" si="298"/>
        <v/>
      </c>
      <c r="BK450" s="36" t="str">
        <f t="shared" si="299"/>
        <v/>
      </c>
      <c r="BL450" s="36" t="str">
        <f t="shared" si="300"/>
        <v/>
      </c>
      <c r="BM450" s="36" t="str">
        <f t="shared" si="301"/>
        <v/>
      </c>
      <c r="BN450" s="38" t="e">
        <f t="shared" si="260"/>
        <v>#DIV/0!</v>
      </c>
      <c r="BO450" s="38" t="e">
        <f t="shared" si="261"/>
        <v>#DIV/0!</v>
      </c>
      <c r="BP450" s="39" t="str">
        <f t="shared" si="262"/>
        <v/>
      </c>
      <c r="BQ450" s="39" t="str">
        <f t="shared" si="263"/>
        <v/>
      </c>
      <c r="BR450" s="39" t="str">
        <f t="shared" si="264"/>
        <v/>
      </c>
      <c r="BS450" s="39" t="str">
        <f t="shared" si="265"/>
        <v/>
      </c>
      <c r="BT450" s="39" t="str">
        <f t="shared" si="266"/>
        <v/>
      </c>
      <c r="BU450" s="39" t="str">
        <f t="shared" si="267"/>
        <v/>
      </c>
      <c r="BV450" s="39" t="str">
        <f t="shared" si="268"/>
        <v/>
      </c>
      <c r="BW450" s="39" t="str">
        <f t="shared" si="269"/>
        <v/>
      </c>
      <c r="BX450" s="39" t="str">
        <f t="shared" si="270"/>
        <v/>
      </c>
      <c r="BY450" s="39" t="str">
        <f t="shared" si="271"/>
        <v/>
      </c>
      <c r="BZ450" s="39" t="str">
        <f t="shared" si="272"/>
        <v/>
      </c>
      <c r="CA450" s="39" t="str">
        <f t="shared" si="273"/>
        <v/>
      </c>
      <c r="CB450" s="39" t="str">
        <f t="shared" si="274"/>
        <v/>
      </c>
      <c r="CC450" s="39" t="str">
        <f t="shared" si="275"/>
        <v/>
      </c>
      <c r="CD450" s="39" t="str">
        <f t="shared" si="276"/>
        <v/>
      </c>
      <c r="CE450" s="39" t="str">
        <f t="shared" si="277"/>
        <v/>
      </c>
      <c r="CF450" s="39" t="str">
        <f t="shared" si="278"/>
        <v/>
      </c>
      <c r="CG450" s="39" t="str">
        <f t="shared" si="279"/>
        <v/>
      </c>
      <c r="CH450" s="39" t="str">
        <f t="shared" si="280"/>
        <v/>
      </c>
      <c r="CI450" s="39" t="str">
        <f t="shared" si="281"/>
        <v/>
      </c>
    </row>
    <row r="451" spans="1:87">
      <c r="A451" s="18"/>
      <c r="B451" s="15" t="str">
        <f>'Gene Table'!E450</f>
        <v>hsa-miR-518d-3p</v>
      </c>
      <c r="C451" s="15" t="str">
        <f>'Gene Table'!B450</f>
        <v>C16</v>
      </c>
      <c r="D451" s="16" t="str">
        <f>IF(SUM('Test Sample Data'!D$3:D$98)&gt;10,IF(AND(ISNUMBER('Test Sample Data'!D450),'Test Sample Data'!D450&lt;$B$1,'Test Sample Data'!D450&gt;0),'Test Sample Data'!D450,$B$1),"")</f>
        <v/>
      </c>
      <c r="E451" s="17" t="str">
        <f>IF(SUM('Test Sample Data'!E$3:E$98)&gt;10,IF(AND(ISNUMBER('Test Sample Data'!E450),'Test Sample Data'!E450&lt;$B$1,'Test Sample Data'!E450&gt;0),'Test Sample Data'!E450,$B$1),"")</f>
        <v/>
      </c>
      <c r="F451" s="17" t="str">
        <f>IF(SUM('Test Sample Data'!F$3:F$98)&gt;10,IF(AND(ISNUMBER('Test Sample Data'!F450),'Test Sample Data'!F450&lt;$B$1,'Test Sample Data'!F450&gt;0),'Test Sample Data'!F450,$B$1),"")</f>
        <v/>
      </c>
      <c r="G451" s="17" t="str">
        <f>IF(SUM('Test Sample Data'!G$3:G$98)&gt;10,IF(AND(ISNUMBER('Test Sample Data'!G450),'Test Sample Data'!G450&lt;$B$1,'Test Sample Data'!G450&gt;0),'Test Sample Data'!G450,$B$1),"")</f>
        <v/>
      </c>
      <c r="H451" s="17" t="str">
        <f>IF(SUM('Test Sample Data'!H$3:H$98)&gt;10,IF(AND(ISNUMBER('Test Sample Data'!H450),'Test Sample Data'!H450&lt;$B$1,'Test Sample Data'!H450&gt;0),'Test Sample Data'!H450,$B$1),"")</f>
        <v/>
      </c>
      <c r="I451" s="17" t="str">
        <f>IF(SUM('Test Sample Data'!I$3:I$98)&gt;10,IF(AND(ISNUMBER('Test Sample Data'!I450),'Test Sample Data'!I450&lt;$B$1,'Test Sample Data'!I450&gt;0),'Test Sample Data'!I450,$B$1),"")</f>
        <v/>
      </c>
      <c r="J451" s="17" t="str">
        <f>IF(SUM('Test Sample Data'!J$3:J$98)&gt;10,IF(AND(ISNUMBER('Test Sample Data'!J450),'Test Sample Data'!J450&lt;$B$1,'Test Sample Data'!J450&gt;0),'Test Sample Data'!J450,$B$1),"")</f>
        <v/>
      </c>
      <c r="K451" s="17" t="str">
        <f>IF(SUM('Test Sample Data'!K$3:K$98)&gt;10,IF(AND(ISNUMBER('Test Sample Data'!K450),'Test Sample Data'!K450&lt;$B$1,'Test Sample Data'!K450&gt;0),'Test Sample Data'!K450,$B$1),"")</f>
        <v/>
      </c>
      <c r="L451" s="17" t="str">
        <f>IF(SUM('Test Sample Data'!L$3:L$98)&gt;10,IF(AND(ISNUMBER('Test Sample Data'!L450),'Test Sample Data'!L450&lt;$B$1,'Test Sample Data'!L450&gt;0),'Test Sample Data'!L450,$B$1),"")</f>
        <v/>
      </c>
      <c r="M451" s="17" t="str">
        <f>IF(SUM('Test Sample Data'!M$3:M$98)&gt;10,IF(AND(ISNUMBER('Test Sample Data'!M450),'Test Sample Data'!M450&lt;$B$1,'Test Sample Data'!M450&gt;0),'Test Sample Data'!M450,$B$1),"")</f>
        <v/>
      </c>
      <c r="N451" s="17" t="str">
        <f>'Gene Table'!E450</f>
        <v>hsa-miR-518d-3p</v>
      </c>
      <c r="O451" s="17" t="str">
        <f>'Gene Table'!B450</f>
        <v>C16</v>
      </c>
      <c r="P451" s="17" t="str">
        <f>IF(SUM('Control Sample Data'!D$3:D$98)&gt;10,IF(AND(ISNUMBER('Control Sample Data'!D450),'Control Sample Data'!D450&lt;$B$1,'Control Sample Data'!D450&gt;0),'Control Sample Data'!D450,$B$1),"")</f>
        <v/>
      </c>
      <c r="Q451" s="17" t="str">
        <f>IF(SUM('Control Sample Data'!E$3:E$98)&gt;10,IF(AND(ISNUMBER('Control Sample Data'!E450),'Control Sample Data'!E450&lt;$B$1,'Control Sample Data'!E450&gt;0),'Control Sample Data'!E450,$B$1),"")</f>
        <v/>
      </c>
      <c r="R451" s="17" t="str">
        <f>IF(SUM('Control Sample Data'!F$3:F$98)&gt;10,IF(AND(ISNUMBER('Control Sample Data'!F450),'Control Sample Data'!F450&lt;$B$1,'Control Sample Data'!F450&gt;0),'Control Sample Data'!F450,$B$1),"")</f>
        <v/>
      </c>
      <c r="S451" s="17" t="str">
        <f>IF(SUM('Control Sample Data'!G$3:G$98)&gt;10,IF(AND(ISNUMBER('Control Sample Data'!G450),'Control Sample Data'!G450&lt;$B$1,'Control Sample Data'!G450&gt;0),'Control Sample Data'!G450,$B$1),"")</f>
        <v/>
      </c>
      <c r="T451" s="17" t="str">
        <f>IF(SUM('Control Sample Data'!H$3:H$98)&gt;10,IF(AND(ISNUMBER('Control Sample Data'!H450),'Control Sample Data'!H450&lt;$B$1,'Control Sample Data'!H450&gt;0),'Control Sample Data'!H450,$B$1),"")</f>
        <v/>
      </c>
      <c r="U451" s="17" t="str">
        <f>IF(SUM('Control Sample Data'!I$3:I$98)&gt;10,IF(AND(ISNUMBER('Control Sample Data'!I450),'Control Sample Data'!I450&lt;$B$1,'Control Sample Data'!I450&gt;0),'Control Sample Data'!I450,$B$1),"")</f>
        <v/>
      </c>
      <c r="V451" s="17" t="str">
        <f>IF(SUM('Control Sample Data'!J$3:J$98)&gt;10,IF(AND(ISNUMBER('Control Sample Data'!J450),'Control Sample Data'!J450&lt;$B$1,'Control Sample Data'!J450&gt;0),'Control Sample Data'!J450,$B$1),"")</f>
        <v/>
      </c>
      <c r="W451" s="17" t="str">
        <f>IF(SUM('Control Sample Data'!K$3:K$98)&gt;10,IF(AND(ISNUMBER('Control Sample Data'!K450),'Control Sample Data'!K450&lt;$B$1,'Control Sample Data'!K450&gt;0),'Control Sample Data'!K450,$B$1),"")</f>
        <v/>
      </c>
      <c r="X451" s="17" t="str">
        <f>IF(SUM('Control Sample Data'!L$3:L$98)&gt;10,IF(AND(ISNUMBER('Control Sample Data'!L450),'Control Sample Data'!L450&lt;$B$1,'Control Sample Data'!L450&gt;0),'Control Sample Data'!L450,$B$1),"")</f>
        <v/>
      </c>
      <c r="Y451" s="17" t="str">
        <f>IF(SUM('Control Sample Data'!M$3:M$98)&gt;10,IF(AND(ISNUMBER('Control Sample Data'!M450),'Control Sample Data'!M450&lt;$B$1,'Control Sample Data'!M450&gt;0),'Control Sample Data'!M450,$B$1),"")</f>
        <v/>
      </c>
      <c r="AT451" s="36" t="str">
        <f t="shared" si="282"/>
        <v/>
      </c>
      <c r="AU451" s="36" t="str">
        <f t="shared" si="283"/>
        <v/>
      </c>
      <c r="AV451" s="36" t="str">
        <f t="shared" si="284"/>
        <v/>
      </c>
      <c r="AW451" s="36" t="str">
        <f t="shared" si="285"/>
        <v/>
      </c>
      <c r="AX451" s="36" t="str">
        <f t="shared" si="286"/>
        <v/>
      </c>
      <c r="AY451" s="36" t="str">
        <f t="shared" si="287"/>
        <v/>
      </c>
      <c r="AZ451" s="36" t="str">
        <f t="shared" si="288"/>
        <v/>
      </c>
      <c r="BA451" s="36" t="str">
        <f t="shared" si="289"/>
        <v/>
      </c>
      <c r="BB451" s="36" t="str">
        <f t="shared" si="290"/>
        <v/>
      </c>
      <c r="BC451" s="36" t="str">
        <f t="shared" si="291"/>
        <v/>
      </c>
      <c r="BD451" s="36" t="str">
        <f t="shared" si="292"/>
        <v/>
      </c>
      <c r="BE451" s="36" t="str">
        <f t="shared" si="293"/>
        <v/>
      </c>
      <c r="BF451" s="36" t="str">
        <f t="shared" si="294"/>
        <v/>
      </c>
      <c r="BG451" s="36" t="str">
        <f t="shared" si="295"/>
        <v/>
      </c>
      <c r="BH451" s="36" t="str">
        <f t="shared" si="296"/>
        <v/>
      </c>
      <c r="BI451" s="36" t="str">
        <f t="shared" si="297"/>
        <v/>
      </c>
      <c r="BJ451" s="36" t="str">
        <f t="shared" si="298"/>
        <v/>
      </c>
      <c r="BK451" s="36" t="str">
        <f t="shared" si="299"/>
        <v/>
      </c>
      <c r="BL451" s="36" t="str">
        <f t="shared" si="300"/>
        <v/>
      </c>
      <c r="BM451" s="36" t="str">
        <f t="shared" si="301"/>
        <v/>
      </c>
      <c r="BN451" s="38" t="e">
        <f t="shared" si="260"/>
        <v>#DIV/0!</v>
      </c>
      <c r="BO451" s="38" t="e">
        <f t="shared" si="261"/>
        <v>#DIV/0!</v>
      </c>
      <c r="BP451" s="39" t="str">
        <f t="shared" si="262"/>
        <v/>
      </c>
      <c r="BQ451" s="39" t="str">
        <f t="shared" si="263"/>
        <v/>
      </c>
      <c r="BR451" s="39" t="str">
        <f t="shared" si="264"/>
        <v/>
      </c>
      <c r="BS451" s="39" t="str">
        <f t="shared" si="265"/>
        <v/>
      </c>
      <c r="BT451" s="39" t="str">
        <f t="shared" si="266"/>
        <v/>
      </c>
      <c r="BU451" s="39" t="str">
        <f t="shared" si="267"/>
        <v/>
      </c>
      <c r="BV451" s="39" t="str">
        <f t="shared" si="268"/>
        <v/>
      </c>
      <c r="BW451" s="39" t="str">
        <f t="shared" si="269"/>
        <v/>
      </c>
      <c r="BX451" s="39" t="str">
        <f t="shared" si="270"/>
        <v/>
      </c>
      <c r="BY451" s="39" t="str">
        <f t="shared" si="271"/>
        <v/>
      </c>
      <c r="BZ451" s="39" t="str">
        <f t="shared" si="272"/>
        <v/>
      </c>
      <c r="CA451" s="39" t="str">
        <f t="shared" si="273"/>
        <v/>
      </c>
      <c r="CB451" s="39" t="str">
        <f t="shared" si="274"/>
        <v/>
      </c>
      <c r="CC451" s="39" t="str">
        <f t="shared" si="275"/>
        <v/>
      </c>
      <c r="CD451" s="39" t="str">
        <f t="shared" si="276"/>
        <v/>
      </c>
      <c r="CE451" s="39" t="str">
        <f t="shared" si="277"/>
        <v/>
      </c>
      <c r="CF451" s="39" t="str">
        <f t="shared" si="278"/>
        <v/>
      </c>
      <c r="CG451" s="39" t="str">
        <f t="shared" si="279"/>
        <v/>
      </c>
      <c r="CH451" s="39" t="str">
        <f t="shared" si="280"/>
        <v/>
      </c>
      <c r="CI451" s="39" t="str">
        <f t="shared" si="281"/>
        <v/>
      </c>
    </row>
    <row r="452" spans="1:87">
      <c r="A452" s="18"/>
      <c r="B452" s="15" t="str">
        <f>'Gene Table'!E451</f>
        <v>hsa-miR-518e-3p</v>
      </c>
      <c r="C452" s="15" t="str">
        <f>'Gene Table'!B451</f>
        <v>C17</v>
      </c>
      <c r="D452" s="16" t="str">
        <f>IF(SUM('Test Sample Data'!D$3:D$98)&gt;10,IF(AND(ISNUMBER('Test Sample Data'!D451),'Test Sample Data'!D451&lt;$B$1,'Test Sample Data'!D451&gt;0),'Test Sample Data'!D451,$B$1),"")</f>
        <v/>
      </c>
      <c r="E452" s="17" t="str">
        <f>IF(SUM('Test Sample Data'!E$3:E$98)&gt;10,IF(AND(ISNUMBER('Test Sample Data'!E451),'Test Sample Data'!E451&lt;$B$1,'Test Sample Data'!E451&gt;0),'Test Sample Data'!E451,$B$1),"")</f>
        <v/>
      </c>
      <c r="F452" s="17" t="str">
        <f>IF(SUM('Test Sample Data'!F$3:F$98)&gt;10,IF(AND(ISNUMBER('Test Sample Data'!F451),'Test Sample Data'!F451&lt;$B$1,'Test Sample Data'!F451&gt;0),'Test Sample Data'!F451,$B$1),"")</f>
        <v/>
      </c>
      <c r="G452" s="17" t="str">
        <f>IF(SUM('Test Sample Data'!G$3:G$98)&gt;10,IF(AND(ISNUMBER('Test Sample Data'!G451),'Test Sample Data'!G451&lt;$B$1,'Test Sample Data'!G451&gt;0),'Test Sample Data'!G451,$B$1),"")</f>
        <v/>
      </c>
      <c r="H452" s="17" t="str">
        <f>IF(SUM('Test Sample Data'!H$3:H$98)&gt;10,IF(AND(ISNUMBER('Test Sample Data'!H451),'Test Sample Data'!H451&lt;$B$1,'Test Sample Data'!H451&gt;0),'Test Sample Data'!H451,$B$1),"")</f>
        <v/>
      </c>
      <c r="I452" s="17" t="str">
        <f>IF(SUM('Test Sample Data'!I$3:I$98)&gt;10,IF(AND(ISNUMBER('Test Sample Data'!I451),'Test Sample Data'!I451&lt;$B$1,'Test Sample Data'!I451&gt;0),'Test Sample Data'!I451,$B$1),"")</f>
        <v/>
      </c>
      <c r="J452" s="17" t="str">
        <f>IF(SUM('Test Sample Data'!J$3:J$98)&gt;10,IF(AND(ISNUMBER('Test Sample Data'!J451),'Test Sample Data'!J451&lt;$B$1,'Test Sample Data'!J451&gt;0),'Test Sample Data'!J451,$B$1),"")</f>
        <v/>
      </c>
      <c r="K452" s="17" t="str">
        <f>IF(SUM('Test Sample Data'!K$3:K$98)&gt;10,IF(AND(ISNUMBER('Test Sample Data'!K451),'Test Sample Data'!K451&lt;$B$1,'Test Sample Data'!K451&gt;0),'Test Sample Data'!K451,$B$1),"")</f>
        <v/>
      </c>
      <c r="L452" s="17" t="str">
        <f>IF(SUM('Test Sample Data'!L$3:L$98)&gt;10,IF(AND(ISNUMBER('Test Sample Data'!L451),'Test Sample Data'!L451&lt;$B$1,'Test Sample Data'!L451&gt;0),'Test Sample Data'!L451,$B$1),"")</f>
        <v/>
      </c>
      <c r="M452" s="17" t="str">
        <f>IF(SUM('Test Sample Data'!M$3:M$98)&gt;10,IF(AND(ISNUMBER('Test Sample Data'!M451),'Test Sample Data'!M451&lt;$B$1,'Test Sample Data'!M451&gt;0),'Test Sample Data'!M451,$B$1),"")</f>
        <v/>
      </c>
      <c r="N452" s="17" t="str">
        <f>'Gene Table'!E451</f>
        <v>hsa-miR-518e-3p</v>
      </c>
      <c r="O452" s="17" t="str">
        <f>'Gene Table'!B451</f>
        <v>C17</v>
      </c>
      <c r="P452" s="17" t="str">
        <f>IF(SUM('Control Sample Data'!D$3:D$98)&gt;10,IF(AND(ISNUMBER('Control Sample Data'!D451),'Control Sample Data'!D451&lt;$B$1,'Control Sample Data'!D451&gt;0),'Control Sample Data'!D451,$B$1),"")</f>
        <v/>
      </c>
      <c r="Q452" s="17" t="str">
        <f>IF(SUM('Control Sample Data'!E$3:E$98)&gt;10,IF(AND(ISNUMBER('Control Sample Data'!E451),'Control Sample Data'!E451&lt;$B$1,'Control Sample Data'!E451&gt;0),'Control Sample Data'!E451,$B$1),"")</f>
        <v/>
      </c>
      <c r="R452" s="17" t="str">
        <f>IF(SUM('Control Sample Data'!F$3:F$98)&gt;10,IF(AND(ISNUMBER('Control Sample Data'!F451),'Control Sample Data'!F451&lt;$B$1,'Control Sample Data'!F451&gt;0),'Control Sample Data'!F451,$B$1),"")</f>
        <v/>
      </c>
      <c r="S452" s="17" t="str">
        <f>IF(SUM('Control Sample Data'!G$3:G$98)&gt;10,IF(AND(ISNUMBER('Control Sample Data'!G451),'Control Sample Data'!G451&lt;$B$1,'Control Sample Data'!G451&gt;0),'Control Sample Data'!G451,$B$1),"")</f>
        <v/>
      </c>
      <c r="T452" s="17" t="str">
        <f>IF(SUM('Control Sample Data'!H$3:H$98)&gt;10,IF(AND(ISNUMBER('Control Sample Data'!H451),'Control Sample Data'!H451&lt;$B$1,'Control Sample Data'!H451&gt;0),'Control Sample Data'!H451,$B$1),"")</f>
        <v/>
      </c>
      <c r="U452" s="17" t="str">
        <f>IF(SUM('Control Sample Data'!I$3:I$98)&gt;10,IF(AND(ISNUMBER('Control Sample Data'!I451),'Control Sample Data'!I451&lt;$B$1,'Control Sample Data'!I451&gt;0),'Control Sample Data'!I451,$B$1),"")</f>
        <v/>
      </c>
      <c r="V452" s="17" t="str">
        <f>IF(SUM('Control Sample Data'!J$3:J$98)&gt;10,IF(AND(ISNUMBER('Control Sample Data'!J451),'Control Sample Data'!J451&lt;$B$1,'Control Sample Data'!J451&gt;0),'Control Sample Data'!J451,$B$1),"")</f>
        <v/>
      </c>
      <c r="W452" s="17" t="str">
        <f>IF(SUM('Control Sample Data'!K$3:K$98)&gt;10,IF(AND(ISNUMBER('Control Sample Data'!K451),'Control Sample Data'!K451&lt;$B$1,'Control Sample Data'!K451&gt;0),'Control Sample Data'!K451,$B$1),"")</f>
        <v/>
      </c>
      <c r="X452" s="17" t="str">
        <f>IF(SUM('Control Sample Data'!L$3:L$98)&gt;10,IF(AND(ISNUMBER('Control Sample Data'!L451),'Control Sample Data'!L451&lt;$B$1,'Control Sample Data'!L451&gt;0),'Control Sample Data'!L451,$B$1),"")</f>
        <v/>
      </c>
      <c r="Y452" s="17" t="str">
        <f>IF(SUM('Control Sample Data'!M$3:M$98)&gt;10,IF(AND(ISNUMBER('Control Sample Data'!M451),'Control Sample Data'!M451&lt;$B$1,'Control Sample Data'!M451&gt;0),'Control Sample Data'!M451,$B$1),"")</f>
        <v/>
      </c>
      <c r="AT452" s="36" t="str">
        <f t="shared" si="282"/>
        <v/>
      </c>
      <c r="AU452" s="36" t="str">
        <f t="shared" si="283"/>
        <v/>
      </c>
      <c r="AV452" s="36" t="str">
        <f t="shared" si="284"/>
        <v/>
      </c>
      <c r="AW452" s="36" t="str">
        <f t="shared" si="285"/>
        <v/>
      </c>
      <c r="AX452" s="36" t="str">
        <f t="shared" si="286"/>
        <v/>
      </c>
      <c r="AY452" s="36" t="str">
        <f t="shared" si="287"/>
        <v/>
      </c>
      <c r="AZ452" s="36" t="str">
        <f t="shared" si="288"/>
        <v/>
      </c>
      <c r="BA452" s="36" t="str">
        <f t="shared" si="289"/>
        <v/>
      </c>
      <c r="BB452" s="36" t="str">
        <f t="shared" si="290"/>
        <v/>
      </c>
      <c r="BC452" s="36" t="str">
        <f t="shared" si="291"/>
        <v/>
      </c>
      <c r="BD452" s="36" t="str">
        <f t="shared" si="292"/>
        <v/>
      </c>
      <c r="BE452" s="36" t="str">
        <f t="shared" si="293"/>
        <v/>
      </c>
      <c r="BF452" s="36" t="str">
        <f t="shared" si="294"/>
        <v/>
      </c>
      <c r="BG452" s="36" t="str">
        <f t="shared" si="295"/>
        <v/>
      </c>
      <c r="BH452" s="36" t="str">
        <f t="shared" si="296"/>
        <v/>
      </c>
      <c r="BI452" s="36" t="str">
        <f t="shared" si="297"/>
        <v/>
      </c>
      <c r="BJ452" s="36" t="str">
        <f t="shared" si="298"/>
        <v/>
      </c>
      <c r="BK452" s="36" t="str">
        <f t="shared" si="299"/>
        <v/>
      </c>
      <c r="BL452" s="36" t="str">
        <f t="shared" si="300"/>
        <v/>
      </c>
      <c r="BM452" s="36" t="str">
        <f t="shared" si="301"/>
        <v/>
      </c>
      <c r="BN452" s="38" t="e">
        <f t="shared" ref="BN452:BN515" si="303">AVERAGE(AT452:BC452)</f>
        <v>#DIV/0!</v>
      </c>
      <c r="BO452" s="38" t="e">
        <f t="shared" ref="BO452:BO515" si="304">AVERAGE(BD452:BM452)</f>
        <v>#DIV/0!</v>
      </c>
      <c r="BP452" s="39" t="str">
        <f t="shared" ref="BP452:BP515" si="305">IF(ISNUMBER(AT452),POWER(2,-AT452),"")</f>
        <v/>
      </c>
      <c r="BQ452" s="39" t="str">
        <f t="shared" ref="BQ452:BQ515" si="306">IF(ISNUMBER(AU452),POWER(2,-AU452),"")</f>
        <v/>
      </c>
      <c r="BR452" s="39" t="str">
        <f t="shared" ref="BR452:BR515" si="307">IF(ISNUMBER(AV452),POWER(2,-AV452),"")</f>
        <v/>
      </c>
      <c r="BS452" s="39" t="str">
        <f t="shared" ref="BS452:BS515" si="308">IF(ISNUMBER(AW452),POWER(2,-AW452),"")</f>
        <v/>
      </c>
      <c r="BT452" s="39" t="str">
        <f t="shared" ref="BT452:BT515" si="309">IF(ISNUMBER(AX452),POWER(2,-AX452),"")</f>
        <v/>
      </c>
      <c r="BU452" s="39" t="str">
        <f t="shared" ref="BU452:BU515" si="310">IF(ISNUMBER(AY452),POWER(2,-AY452),"")</f>
        <v/>
      </c>
      <c r="BV452" s="39" t="str">
        <f t="shared" ref="BV452:BV515" si="311">IF(ISNUMBER(AZ452),POWER(2,-AZ452),"")</f>
        <v/>
      </c>
      <c r="BW452" s="39" t="str">
        <f t="shared" ref="BW452:BW515" si="312">IF(ISNUMBER(BA452),POWER(2,-BA452),"")</f>
        <v/>
      </c>
      <c r="BX452" s="39" t="str">
        <f t="shared" ref="BX452:BX515" si="313">IF(ISNUMBER(BB452),POWER(2,-BB452),"")</f>
        <v/>
      </c>
      <c r="BY452" s="39" t="str">
        <f t="shared" ref="BY452:BY515" si="314">IF(ISNUMBER(BC452),POWER(2,-BC452),"")</f>
        <v/>
      </c>
      <c r="BZ452" s="39" t="str">
        <f t="shared" ref="BZ452:BZ515" si="315">IF(ISNUMBER(BD452),POWER(2,-BD452),"")</f>
        <v/>
      </c>
      <c r="CA452" s="39" t="str">
        <f t="shared" ref="CA452:CA515" si="316">IF(ISNUMBER(BE452),POWER(2,-BE452),"")</f>
        <v/>
      </c>
      <c r="CB452" s="39" t="str">
        <f t="shared" ref="CB452:CB515" si="317">IF(ISNUMBER(BF452),POWER(2,-BF452),"")</f>
        <v/>
      </c>
      <c r="CC452" s="39" t="str">
        <f t="shared" ref="CC452:CC515" si="318">IF(ISNUMBER(BG452),POWER(2,-BG452),"")</f>
        <v/>
      </c>
      <c r="CD452" s="39" t="str">
        <f t="shared" ref="CD452:CD515" si="319">IF(ISNUMBER(BH452),POWER(2,-BH452),"")</f>
        <v/>
      </c>
      <c r="CE452" s="39" t="str">
        <f t="shared" ref="CE452:CE515" si="320">IF(ISNUMBER(BI452),POWER(2,-BI452),"")</f>
        <v/>
      </c>
      <c r="CF452" s="39" t="str">
        <f t="shared" ref="CF452:CF515" si="321">IF(ISNUMBER(BJ452),POWER(2,-BJ452),"")</f>
        <v/>
      </c>
      <c r="CG452" s="39" t="str">
        <f t="shared" ref="CG452:CG515" si="322">IF(ISNUMBER(BK452),POWER(2,-BK452),"")</f>
        <v/>
      </c>
      <c r="CH452" s="39" t="str">
        <f t="shared" ref="CH452:CH515" si="323">IF(ISNUMBER(BL452),POWER(2,-BL452),"")</f>
        <v/>
      </c>
      <c r="CI452" s="39" t="str">
        <f t="shared" ref="CI452:CI515" si="324">IF(ISNUMBER(BM452),POWER(2,-BM452),"")</f>
        <v/>
      </c>
    </row>
    <row r="453" spans="1:87">
      <c r="A453" s="18"/>
      <c r="B453" s="15" t="str">
        <f>'Gene Table'!E452</f>
        <v>hsa-miR-484</v>
      </c>
      <c r="C453" s="15" t="str">
        <f>'Gene Table'!B452</f>
        <v>C18</v>
      </c>
      <c r="D453" s="16" t="str">
        <f>IF(SUM('Test Sample Data'!D$3:D$98)&gt;10,IF(AND(ISNUMBER('Test Sample Data'!D452),'Test Sample Data'!D452&lt;$B$1,'Test Sample Data'!D452&gt;0),'Test Sample Data'!D452,$B$1),"")</f>
        <v/>
      </c>
      <c r="E453" s="17" t="str">
        <f>IF(SUM('Test Sample Data'!E$3:E$98)&gt;10,IF(AND(ISNUMBER('Test Sample Data'!E452),'Test Sample Data'!E452&lt;$B$1,'Test Sample Data'!E452&gt;0),'Test Sample Data'!E452,$B$1),"")</f>
        <v/>
      </c>
      <c r="F453" s="17" t="str">
        <f>IF(SUM('Test Sample Data'!F$3:F$98)&gt;10,IF(AND(ISNUMBER('Test Sample Data'!F452),'Test Sample Data'!F452&lt;$B$1,'Test Sample Data'!F452&gt;0),'Test Sample Data'!F452,$B$1),"")</f>
        <v/>
      </c>
      <c r="G453" s="17" t="str">
        <f>IF(SUM('Test Sample Data'!G$3:G$98)&gt;10,IF(AND(ISNUMBER('Test Sample Data'!G452),'Test Sample Data'!G452&lt;$B$1,'Test Sample Data'!G452&gt;0),'Test Sample Data'!G452,$B$1),"")</f>
        <v/>
      </c>
      <c r="H453" s="17" t="str">
        <f>IF(SUM('Test Sample Data'!H$3:H$98)&gt;10,IF(AND(ISNUMBER('Test Sample Data'!H452),'Test Sample Data'!H452&lt;$B$1,'Test Sample Data'!H452&gt;0),'Test Sample Data'!H452,$B$1),"")</f>
        <v/>
      </c>
      <c r="I453" s="17" t="str">
        <f>IF(SUM('Test Sample Data'!I$3:I$98)&gt;10,IF(AND(ISNUMBER('Test Sample Data'!I452),'Test Sample Data'!I452&lt;$B$1,'Test Sample Data'!I452&gt;0),'Test Sample Data'!I452,$B$1),"")</f>
        <v/>
      </c>
      <c r="J453" s="17" t="str">
        <f>IF(SUM('Test Sample Data'!J$3:J$98)&gt;10,IF(AND(ISNUMBER('Test Sample Data'!J452),'Test Sample Data'!J452&lt;$B$1,'Test Sample Data'!J452&gt;0),'Test Sample Data'!J452,$B$1),"")</f>
        <v/>
      </c>
      <c r="K453" s="17" t="str">
        <f>IF(SUM('Test Sample Data'!K$3:K$98)&gt;10,IF(AND(ISNUMBER('Test Sample Data'!K452),'Test Sample Data'!K452&lt;$B$1,'Test Sample Data'!K452&gt;0),'Test Sample Data'!K452,$B$1),"")</f>
        <v/>
      </c>
      <c r="L453" s="17" t="str">
        <f>IF(SUM('Test Sample Data'!L$3:L$98)&gt;10,IF(AND(ISNUMBER('Test Sample Data'!L452),'Test Sample Data'!L452&lt;$B$1,'Test Sample Data'!L452&gt;0),'Test Sample Data'!L452,$B$1),"")</f>
        <v/>
      </c>
      <c r="M453" s="17" t="str">
        <f>IF(SUM('Test Sample Data'!M$3:M$98)&gt;10,IF(AND(ISNUMBER('Test Sample Data'!M452),'Test Sample Data'!M452&lt;$B$1,'Test Sample Data'!M452&gt;0),'Test Sample Data'!M452,$B$1),"")</f>
        <v/>
      </c>
      <c r="N453" s="17" t="str">
        <f>'Gene Table'!E452</f>
        <v>hsa-miR-484</v>
      </c>
      <c r="O453" s="17" t="str">
        <f>'Gene Table'!B452</f>
        <v>C18</v>
      </c>
      <c r="P453" s="17" t="str">
        <f>IF(SUM('Control Sample Data'!D$3:D$98)&gt;10,IF(AND(ISNUMBER('Control Sample Data'!D452),'Control Sample Data'!D452&lt;$B$1,'Control Sample Data'!D452&gt;0),'Control Sample Data'!D452,$B$1),"")</f>
        <v/>
      </c>
      <c r="Q453" s="17" t="str">
        <f>IF(SUM('Control Sample Data'!E$3:E$98)&gt;10,IF(AND(ISNUMBER('Control Sample Data'!E452),'Control Sample Data'!E452&lt;$B$1,'Control Sample Data'!E452&gt;0),'Control Sample Data'!E452,$B$1),"")</f>
        <v/>
      </c>
      <c r="R453" s="17" t="str">
        <f>IF(SUM('Control Sample Data'!F$3:F$98)&gt;10,IF(AND(ISNUMBER('Control Sample Data'!F452),'Control Sample Data'!F452&lt;$B$1,'Control Sample Data'!F452&gt;0),'Control Sample Data'!F452,$B$1),"")</f>
        <v/>
      </c>
      <c r="S453" s="17" t="str">
        <f>IF(SUM('Control Sample Data'!G$3:G$98)&gt;10,IF(AND(ISNUMBER('Control Sample Data'!G452),'Control Sample Data'!G452&lt;$B$1,'Control Sample Data'!G452&gt;0),'Control Sample Data'!G452,$B$1),"")</f>
        <v/>
      </c>
      <c r="T453" s="17" t="str">
        <f>IF(SUM('Control Sample Data'!H$3:H$98)&gt;10,IF(AND(ISNUMBER('Control Sample Data'!H452),'Control Sample Data'!H452&lt;$B$1,'Control Sample Data'!H452&gt;0),'Control Sample Data'!H452,$B$1),"")</f>
        <v/>
      </c>
      <c r="U453" s="17" t="str">
        <f>IF(SUM('Control Sample Data'!I$3:I$98)&gt;10,IF(AND(ISNUMBER('Control Sample Data'!I452),'Control Sample Data'!I452&lt;$B$1,'Control Sample Data'!I452&gt;0),'Control Sample Data'!I452,$B$1),"")</f>
        <v/>
      </c>
      <c r="V453" s="17" t="str">
        <f>IF(SUM('Control Sample Data'!J$3:J$98)&gt;10,IF(AND(ISNUMBER('Control Sample Data'!J452),'Control Sample Data'!J452&lt;$B$1,'Control Sample Data'!J452&gt;0),'Control Sample Data'!J452,$B$1),"")</f>
        <v/>
      </c>
      <c r="W453" s="17" t="str">
        <f>IF(SUM('Control Sample Data'!K$3:K$98)&gt;10,IF(AND(ISNUMBER('Control Sample Data'!K452),'Control Sample Data'!K452&lt;$B$1,'Control Sample Data'!K452&gt;0),'Control Sample Data'!K452,$B$1),"")</f>
        <v/>
      </c>
      <c r="X453" s="17" t="str">
        <f>IF(SUM('Control Sample Data'!L$3:L$98)&gt;10,IF(AND(ISNUMBER('Control Sample Data'!L452),'Control Sample Data'!L452&lt;$B$1,'Control Sample Data'!L452&gt;0),'Control Sample Data'!L452,$B$1),"")</f>
        <v/>
      </c>
      <c r="Y453" s="17" t="str">
        <f>IF(SUM('Control Sample Data'!M$3:M$98)&gt;10,IF(AND(ISNUMBER('Control Sample Data'!M452),'Control Sample Data'!M452&lt;$B$1,'Control Sample Data'!M452&gt;0),'Control Sample Data'!M452,$B$1),"")</f>
        <v/>
      </c>
      <c r="AT453" s="36" t="str">
        <f t="shared" ref="AT453:AT516" si="325">IF(ISERROR(D453-Z$410),"",D453-Z$410)</f>
        <v/>
      </c>
      <c r="AU453" s="36" t="str">
        <f t="shared" ref="AU453:AU516" si="326">IF(ISERROR(E453-AA$410),"",E453-AA$410)</f>
        <v/>
      </c>
      <c r="AV453" s="36" t="str">
        <f t="shared" ref="AV453:AV516" si="327">IF(ISERROR(F453-AB$410),"",F453-AB$410)</f>
        <v/>
      </c>
      <c r="AW453" s="36" t="str">
        <f t="shared" ref="AW453:AW516" si="328">IF(ISERROR(G453-AC$410),"",G453-AC$410)</f>
        <v/>
      </c>
      <c r="AX453" s="36" t="str">
        <f t="shared" ref="AX453:AX516" si="329">IF(ISERROR(H453-AD$410),"",H453-AD$410)</f>
        <v/>
      </c>
      <c r="AY453" s="36" t="str">
        <f t="shared" ref="AY453:AY516" si="330">IF(ISERROR(I453-AE$410),"",I453-AE$410)</f>
        <v/>
      </c>
      <c r="AZ453" s="36" t="str">
        <f t="shared" ref="AZ453:AZ516" si="331">IF(ISERROR(J453-AF$410),"",J453-AF$410)</f>
        <v/>
      </c>
      <c r="BA453" s="36" t="str">
        <f t="shared" ref="BA453:BA516" si="332">IF(ISERROR(K453-AG$410),"",K453-AG$410)</f>
        <v/>
      </c>
      <c r="BB453" s="36" t="str">
        <f t="shared" ref="BB453:BB516" si="333">IF(ISERROR(L453-AH$410),"",L453-AH$410)</f>
        <v/>
      </c>
      <c r="BC453" s="36" t="str">
        <f t="shared" ref="BC453:BC516" si="334">IF(ISERROR(M453-AI$410),"",M453-AI$410)</f>
        <v/>
      </c>
      <c r="BD453" s="36" t="str">
        <f t="shared" ref="BD453:BD516" si="335">IF(ISERROR(P453-AJ$410),"",P453-AJ$410)</f>
        <v/>
      </c>
      <c r="BE453" s="36" t="str">
        <f t="shared" ref="BE453:BE516" si="336">IF(ISERROR(Q453-AK$410),"",Q453-AK$410)</f>
        <v/>
      </c>
      <c r="BF453" s="36" t="str">
        <f t="shared" ref="BF453:BF516" si="337">IF(ISERROR(R453-AL$410),"",R453-AL$410)</f>
        <v/>
      </c>
      <c r="BG453" s="36" t="str">
        <f t="shared" ref="BG453:BG516" si="338">IF(ISERROR(S453-AM$410),"",S453-AM$410)</f>
        <v/>
      </c>
      <c r="BH453" s="36" t="str">
        <f t="shared" ref="BH453:BH516" si="339">IF(ISERROR(T453-AN$410),"",T453-AN$410)</f>
        <v/>
      </c>
      <c r="BI453" s="36" t="str">
        <f t="shared" ref="BI453:BI516" si="340">IF(ISERROR(U453-AO$410),"",U453-AO$410)</f>
        <v/>
      </c>
      <c r="BJ453" s="36" t="str">
        <f t="shared" ref="BJ453:BJ516" si="341">IF(ISERROR(V453-AP$410),"",V453-AP$410)</f>
        <v/>
      </c>
      <c r="BK453" s="36" t="str">
        <f t="shared" ref="BK453:BK516" si="342">IF(ISERROR(W453-AQ$410),"",W453-AQ$410)</f>
        <v/>
      </c>
      <c r="BL453" s="36" t="str">
        <f t="shared" ref="BL453:BL516" si="343">IF(ISERROR(X453-AR$410),"",X453-AR$410)</f>
        <v/>
      </c>
      <c r="BM453" s="36" t="str">
        <f t="shared" ref="BM453:BM516" si="344">IF(ISERROR(Y453-AS$410),"",Y453-AS$410)</f>
        <v/>
      </c>
      <c r="BN453" s="38" t="e">
        <f t="shared" si="303"/>
        <v>#DIV/0!</v>
      </c>
      <c r="BO453" s="38" t="e">
        <f t="shared" si="304"/>
        <v>#DIV/0!</v>
      </c>
      <c r="BP453" s="39" t="str">
        <f t="shared" si="305"/>
        <v/>
      </c>
      <c r="BQ453" s="39" t="str">
        <f t="shared" si="306"/>
        <v/>
      </c>
      <c r="BR453" s="39" t="str">
        <f t="shared" si="307"/>
        <v/>
      </c>
      <c r="BS453" s="39" t="str">
        <f t="shared" si="308"/>
        <v/>
      </c>
      <c r="BT453" s="39" t="str">
        <f t="shared" si="309"/>
        <v/>
      </c>
      <c r="BU453" s="39" t="str">
        <f t="shared" si="310"/>
        <v/>
      </c>
      <c r="BV453" s="39" t="str">
        <f t="shared" si="311"/>
        <v/>
      </c>
      <c r="BW453" s="39" t="str">
        <f t="shared" si="312"/>
        <v/>
      </c>
      <c r="BX453" s="39" t="str">
        <f t="shared" si="313"/>
        <v/>
      </c>
      <c r="BY453" s="39" t="str">
        <f t="shared" si="314"/>
        <v/>
      </c>
      <c r="BZ453" s="39" t="str">
        <f t="shared" si="315"/>
        <v/>
      </c>
      <c r="CA453" s="39" t="str">
        <f t="shared" si="316"/>
        <v/>
      </c>
      <c r="CB453" s="39" t="str">
        <f t="shared" si="317"/>
        <v/>
      </c>
      <c r="CC453" s="39" t="str">
        <f t="shared" si="318"/>
        <v/>
      </c>
      <c r="CD453" s="39" t="str">
        <f t="shared" si="319"/>
        <v/>
      </c>
      <c r="CE453" s="39" t="str">
        <f t="shared" si="320"/>
        <v/>
      </c>
      <c r="CF453" s="39" t="str">
        <f t="shared" si="321"/>
        <v/>
      </c>
      <c r="CG453" s="39" t="str">
        <f t="shared" si="322"/>
        <v/>
      </c>
      <c r="CH453" s="39" t="str">
        <f t="shared" si="323"/>
        <v/>
      </c>
      <c r="CI453" s="39" t="str">
        <f t="shared" si="324"/>
        <v/>
      </c>
    </row>
    <row r="454" spans="1:87">
      <c r="A454" s="18"/>
      <c r="B454" s="15" t="str">
        <f>'Gene Table'!E453</f>
        <v>hsa-miR-150-5p</v>
      </c>
      <c r="C454" s="15" t="str">
        <f>'Gene Table'!B453</f>
        <v>C19</v>
      </c>
      <c r="D454" s="16" t="str">
        <f>IF(SUM('Test Sample Data'!D$3:D$98)&gt;10,IF(AND(ISNUMBER('Test Sample Data'!D453),'Test Sample Data'!D453&lt;$B$1,'Test Sample Data'!D453&gt;0),'Test Sample Data'!D453,$B$1),"")</f>
        <v/>
      </c>
      <c r="E454" s="17" t="str">
        <f>IF(SUM('Test Sample Data'!E$3:E$98)&gt;10,IF(AND(ISNUMBER('Test Sample Data'!E453),'Test Sample Data'!E453&lt;$B$1,'Test Sample Data'!E453&gt;0),'Test Sample Data'!E453,$B$1),"")</f>
        <v/>
      </c>
      <c r="F454" s="17" t="str">
        <f>IF(SUM('Test Sample Data'!F$3:F$98)&gt;10,IF(AND(ISNUMBER('Test Sample Data'!F453),'Test Sample Data'!F453&lt;$B$1,'Test Sample Data'!F453&gt;0),'Test Sample Data'!F453,$B$1),"")</f>
        <v/>
      </c>
      <c r="G454" s="17" t="str">
        <f>IF(SUM('Test Sample Data'!G$3:G$98)&gt;10,IF(AND(ISNUMBER('Test Sample Data'!G453),'Test Sample Data'!G453&lt;$B$1,'Test Sample Data'!G453&gt;0),'Test Sample Data'!G453,$B$1),"")</f>
        <v/>
      </c>
      <c r="H454" s="17" t="str">
        <f>IF(SUM('Test Sample Data'!H$3:H$98)&gt;10,IF(AND(ISNUMBER('Test Sample Data'!H453),'Test Sample Data'!H453&lt;$B$1,'Test Sample Data'!H453&gt;0),'Test Sample Data'!H453,$B$1),"")</f>
        <v/>
      </c>
      <c r="I454" s="17" t="str">
        <f>IF(SUM('Test Sample Data'!I$3:I$98)&gt;10,IF(AND(ISNUMBER('Test Sample Data'!I453),'Test Sample Data'!I453&lt;$B$1,'Test Sample Data'!I453&gt;0),'Test Sample Data'!I453,$B$1),"")</f>
        <v/>
      </c>
      <c r="J454" s="17" t="str">
        <f>IF(SUM('Test Sample Data'!J$3:J$98)&gt;10,IF(AND(ISNUMBER('Test Sample Data'!J453),'Test Sample Data'!J453&lt;$B$1,'Test Sample Data'!J453&gt;0),'Test Sample Data'!J453,$B$1),"")</f>
        <v/>
      </c>
      <c r="K454" s="17" t="str">
        <f>IF(SUM('Test Sample Data'!K$3:K$98)&gt;10,IF(AND(ISNUMBER('Test Sample Data'!K453),'Test Sample Data'!K453&lt;$B$1,'Test Sample Data'!K453&gt;0),'Test Sample Data'!K453,$B$1),"")</f>
        <v/>
      </c>
      <c r="L454" s="17" t="str">
        <f>IF(SUM('Test Sample Data'!L$3:L$98)&gt;10,IF(AND(ISNUMBER('Test Sample Data'!L453),'Test Sample Data'!L453&lt;$B$1,'Test Sample Data'!L453&gt;0),'Test Sample Data'!L453,$B$1),"")</f>
        <v/>
      </c>
      <c r="M454" s="17" t="str">
        <f>IF(SUM('Test Sample Data'!M$3:M$98)&gt;10,IF(AND(ISNUMBER('Test Sample Data'!M453),'Test Sample Data'!M453&lt;$B$1,'Test Sample Data'!M453&gt;0),'Test Sample Data'!M453,$B$1),"")</f>
        <v/>
      </c>
      <c r="N454" s="17" t="str">
        <f>'Gene Table'!E453</f>
        <v>hsa-miR-150-5p</v>
      </c>
      <c r="O454" s="17" t="str">
        <f>'Gene Table'!B453</f>
        <v>C19</v>
      </c>
      <c r="P454" s="17" t="str">
        <f>IF(SUM('Control Sample Data'!D$3:D$98)&gt;10,IF(AND(ISNUMBER('Control Sample Data'!D453),'Control Sample Data'!D453&lt;$B$1,'Control Sample Data'!D453&gt;0),'Control Sample Data'!D453,$B$1),"")</f>
        <v/>
      </c>
      <c r="Q454" s="17" t="str">
        <f>IF(SUM('Control Sample Data'!E$3:E$98)&gt;10,IF(AND(ISNUMBER('Control Sample Data'!E453),'Control Sample Data'!E453&lt;$B$1,'Control Sample Data'!E453&gt;0),'Control Sample Data'!E453,$B$1),"")</f>
        <v/>
      </c>
      <c r="R454" s="17" t="str">
        <f>IF(SUM('Control Sample Data'!F$3:F$98)&gt;10,IF(AND(ISNUMBER('Control Sample Data'!F453),'Control Sample Data'!F453&lt;$B$1,'Control Sample Data'!F453&gt;0),'Control Sample Data'!F453,$B$1),"")</f>
        <v/>
      </c>
      <c r="S454" s="17" t="str">
        <f>IF(SUM('Control Sample Data'!G$3:G$98)&gt;10,IF(AND(ISNUMBER('Control Sample Data'!G453),'Control Sample Data'!G453&lt;$B$1,'Control Sample Data'!G453&gt;0),'Control Sample Data'!G453,$B$1),"")</f>
        <v/>
      </c>
      <c r="T454" s="17" t="str">
        <f>IF(SUM('Control Sample Data'!H$3:H$98)&gt;10,IF(AND(ISNUMBER('Control Sample Data'!H453),'Control Sample Data'!H453&lt;$B$1,'Control Sample Data'!H453&gt;0),'Control Sample Data'!H453,$B$1),"")</f>
        <v/>
      </c>
      <c r="U454" s="17" t="str">
        <f>IF(SUM('Control Sample Data'!I$3:I$98)&gt;10,IF(AND(ISNUMBER('Control Sample Data'!I453),'Control Sample Data'!I453&lt;$B$1,'Control Sample Data'!I453&gt;0),'Control Sample Data'!I453,$B$1),"")</f>
        <v/>
      </c>
      <c r="V454" s="17" t="str">
        <f>IF(SUM('Control Sample Data'!J$3:J$98)&gt;10,IF(AND(ISNUMBER('Control Sample Data'!J453),'Control Sample Data'!J453&lt;$B$1,'Control Sample Data'!J453&gt;0),'Control Sample Data'!J453,$B$1),"")</f>
        <v/>
      </c>
      <c r="W454" s="17" t="str">
        <f>IF(SUM('Control Sample Data'!K$3:K$98)&gt;10,IF(AND(ISNUMBER('Control Sample Data'!K453),'Control Sample Data'!K453&lt;$B$1,'Control Sample Data'!K453&gt;0),'Control Sample Data'!K453,$B$1),"")</f>
        <v/>
      </c>
      <c r="X454" s="17" t="str">
        <f>IF(SUM('Control Sample Data'!L$3:L$98)&gt;10,IF(AND(ISNUMBER('Control Sample Data'!L453),'Control Sample Data'!L453&lt;$B$1,'Control Sample Data'!L453&gt;0),'Control Sample Data'!L453,$B$1),"")</f>
        <v/>
      </c>
      <c r="Y454" s="17" t="str">
        <f>IF(SUM('Control Sample Data'!M$3:M$98)&gt;10,IF(AND(ISNUMBER('Control Sample Data'!M453),'Control Sample Data'!M453&lt;$B$1,'Control Sample Data'!M453&gt;0),'Control Sample Data'!M453,$B$1),"")</f>
        <v/>
      </c>
      <c r="AT454" s="36" t="str">
        <f t="shared" si="325"/>
        <v/>
      </c>
      <c r="AU454" s="36" t="str">
        <f t="shared" si="326"/>
        <v/>
      </c>
      <c r="AV454" s="36" t="str">
        <f t="shared" si="327"/>
        <v/>
      </c>
      <c r="AW454" s="36" t="str">
        <f t="shared" si="328"/>
        <v/>
      </c>
      <c r="AX454" s="36" t="str">
        <f t="shared" si="329"/>
        <v/>
      </c>
      <c r="AY454" s="36" t="str">
        <f t="shared" si="330"/>
        <v/>
      </c>
      <c r="AZ454" s="36" t="str">
        <f t="shared" si="331"/>
        <v/>
      </c>
      <c r="BA454" s="36" t="str">
        <f t="shared" si="332"/>
        <v/>
      </c>
      <c r="BB454" s="36" t="str">
        <f t="shared" si="333"/>
        <v/>
      </c>
      <c r="BC454" s="36" t="str">
        <f t="shared" si="334"/>
        <v/>
      </c>
      <c r="BD454" s="36" t="str">
        <f t="shared" si="335"/>
        <v/>
      </c>
      <c r="BE454" s="36" t="str">
        <f t="shared" si="336"/>
        <v/>
      </c>
      <c r="BF454" s="36" t="str">
        <f t="shared" si="337"/>
        <v/>
      </c>
      <c r="BG454" s="36" t="str">
        <f t="shared" si="338"/>
        <v/>
      </c>
      <c r="BH454" s="36" t="str">
        <f t="shared" si="339"/>
        <v/>
      </c>
      <c r="BI454" s="36" t="str">
        <f t="shared" si="340"/>
        <v/>
      </c>
      <c r="BJ454" s="36" t="str">
        <f t="shared" si="341"/>
        <v/>
      </c>
      <c r="BK454" s="36" t="str">
        <f t="shared" si="342"/>
        <v/>
      </c>
      <c r="BL454" s="36" t="str">
        <f t="shared" si="343"/>
        <v/>
      </c>
      <c r="BM454" s="36" t="str">
        <f t="shared" si="344"/>
        <v/>
      </c>
      <c r="BN454" s="38" t="e">
        <f t="shared" si="303"/>
        <v>#DIV/0!</v>
      </c>
      <c r="BO454" s="38" t="e">
        <f t="shared" si="304"/>
        <v>#DIV/0!</v>
      </c>
      <c r="BP454" s="39" t="str">
        <f t="shared" si="305"/>
        <v/>
      </c>
      <c r="BQ454" s="39" t="str">
        <f t="shared" si="306"/>
        <v/>
      </c>
      <c r="BR454" s="39" t="str">
        <f t="shared" si="307"/>
        <v/>
      </c>
      <c r="BS454" s="39" t="str">
        <f t="shared" si="308"/>
        <v/>
      </c>
      <c r="BT454" s="39" t="str">
        <f t="shared" si="309"/>
        <v/>
      </c>
      <c r="BU454" s="39" t="str">
        <f t="shared" si="310"/>
        <v/>
      </c>
      <c r="BV454" s="39" t="str">
        <f t="shared" si="311"/>
        <v/>
      </c>
      <c r="BW454" s="39" t="str">
        <f t="shared" si="312"/>
        <v/>
      </c>
      <c r="BX454" s="39" t="str">
        <f t="shared" si="313"/>
        <v/>
      </c>
      <c r="BY454" s="39" t="str">
        <f t="shared" si="314"/>
        <v/>
      </c>
      <c r="BZ454" s="39" t="str">
        <f t="shared" si="315"/>
        <v/>
      </c>
      <c r="CA454" s="39" t="str">
        <f t="shared" si="316"/>
        <v/>
      </c>
      <c r="CB454" s="39" t="str">
        <f t="shared" si="317"/>
        <v/>
      </c>
      <c r="CC454" s="39" t="str">
        <f t="shared" si="318"/>
        <v/>
      </c>
      <c r="CD454" s="39" t="str">
        <f t="shared" si="319"/>
        <v/>
      </c>
      <c r="CE454" s="39" t="str">
        <f t="shared" si="320"/>
        <v/>
      </c>
      <c r="CF454" s="39" t="str">
        <f t="shared" si="321"/>
        <v/>
      </c>
      <c r="CG454" s="39" t="str">
        <f t="shared" si="322"/>
        <v/>
      </c>
      <c r="CH454" s="39" t="str">
        <f t="shared" si="323"/>
        <v/>
      </c>
      <c r="CI454" s="39" t="str">
        <f t="shared" si="324"/>
        <v/>
      </c>
    </row>
    <row r="455" spans="1:87">
      <c r="A455" s="18"/>
      <c r="B455" s="15" t="str">
        <f>'Gene Table'!E454</f>
        <v>hsa-miR-518a-3p</v>
      </c>
      <c r="C455" s="15" t="str">
        <f>'Gene Table'!B454</f>
        <v>C20</v>
      </c>
      <c r="D455" s="16" t="str">
        <f>IF(SUM('Test Sample Data'!D$3:D$98)&gt;10,IF(AND(ISNUMBER('Test Sample Data'!D454),'Test Sample Data'!D454&lt;$B$1,'Test Sample Data'!D454&gt;0),'Test Sample Data'!D454,$B$1),"")</f>
        <v/>
      </c>
      <c r="E455" s="17" t="str">
        <f>IF(SUM('Test Sample Data'!E$3:E$98)&gt;10,IF(AND(ISNUMBER('Test Sample Data'!E454),'Test Sample Data'!E454&lt;$B$1,'Test Sample Data'!E454&gt;0),'Test Sample Data'!E454,$B$1),"")</f>
        <v/>
      </c>
      <c r="F455" s="17" t="str">
        <f>IF(SUM('Test Sample Data'!F$3:F$98)&gt;10,IF(AND(ISNUMBER('Test Sample Data'!F454),'Test Sample Data'!F454&lt;$B$1,'Test Sample Data'!F454&gt;0),'Test Sample Data'!F454,$B$1),"")</f>
        <v/>
      </c>
      <c r="G455" s="17" t="str">
        <f>IF(SUM('Test Sample Data'!G$3:G$98)&gt;10,IF(AND(ISNUMBER('Test Sample Data'!G454),'Test Sample Data'!G454&lt;$B$1,'Test Sample Data'!G454&gt;0),'Test Sample Data'!G454,$B$1),"")</f>
        <v/>
      </c>
      <c r="H455" s="17" t="str">
        <f>IF(SUM('Test Sample Data'!H$3:H$98)&gt;10,IF(AND(ISNUMBER('Test Sample Data'!H454),'Test Sample Data'!H454&lt;$B$1,'Test Sample Data'!H454&gt;0),'Test Sample Data'!H454,$B$1),"")</f>
        <v/>
      </c>
      <c r="I455" s="17" t="str">
        <f>IF(SUM('Test Sample Data'!I$3:I$98)&gt;10,IF(AND(ISNUMBER('Test Sample Data'!I454),'Test Sample Data'!I454&lt;$B$1,'Test Sample Data'!I454&gt;0),'Test Sample Data'!I454,$B$1),"")</f>
        <v/>
      </c>
      <c r="J455" s="17" t="str">
        <f>IF(SUM('Test Sample Data'!J$3:J$98)&gt;10,IF(AND(ISNUMBER('Test Sample Data'!J454),'Test Sample Data'!J454&lt;$B$1,'Test Sample Data'!J454&gt;0),'Test Sample Data'!J454,$B$1),"")</f>
        <v/>
      </c>
      <c r="K455" s="17" t="str">
        <f>IF(SUM('Test Sample Data'!K$3:K$98)&gt;10,IF(AND(ISNUMBER('Test Sample Data'!K454),'Test Sample Data'!K454&lt;$B$1,'Test Sample Data'!K454&gt;0),'Test Sample Data'!K454,$B$1),"")</f>
        <v/>
      </c>
      <c r="L455" s="17" t="str">
        <f>IF(SUM('Test Sample Data'!L$3:L$98)&gt;10,IF(AND(ISNUMBER('Test Sample Data'!L454),'Test Sample Data'!L454&lt;$B$1,'Test Sample Data'!L454&gt;0),'Test Sample Data'!L454,$B$1),"")</f>
        <v/>
      </c>
      <c r="M455" s="17" t="str">
        <f>IF(SUM('Test Sample Data'!M$3:M$98)&gt;10,IF(AND(ISNUMBER('Test Sample Data'!M454),'Test Sample Data'!M454&lt;$B$1,'Test Sample Data'!M454&gt;0),'Test Sample Data'!M454,$B$1),"")</f>
        <v/>
      </c>
      <c r="N455" s="17" t="str">
        <f>'Gene Table'!E454</f>
        <v>hsa-miR-518a-3p</v>
      </c>
      <c r="O455" s="17" t="str">
        <f>'Gene Table'!B454</f>
        <v>C20</v>
      </c>
      <c r="P455" s="17" t="str">
        <f>IF(SUM('Control Sample Data'!D$3:D$98)&gt;10,IF(AND(ISNUMBER('Control Sample Data'!D454),'Control Sample Data'!D454&lt;$B$1,'Control Sample Data'!D454&gt;0),'Control Sample Data'!D454,$B$1),"")</f>
        <v/>
      </c>
      <c r="Q455" s="17" t="str">
        <f>IF(SUM('Control Sample Data'!E$3:E$98)&gt;10,IF(AND(ISNUMBER('Control Sample Data'!E454),'Control Sample Data'!E454&lt;$B$1,'Control Sample Data'!E454&gt;0),'Control Sample Data'!E454,$B$1),"")</f>
        <v/>
      </c>
      <c r="R455" s="17" t="str">
        <f>IF(SUM('Control Sample Data'!F$3:F$98)&gt;10,IF(AND(ISNUMBER('Control Sample Data'!F454),'Control Sample Data'!F454&lt;$B$1,'Control Sample Data'!F454&gt;0),'Control Sample Data'!F454,$B$1),"")</f>
        <v/>
      </c>
      <c r="S455" s="17" t="str">
        <f>IF(SUM('Control Sample Data'!G$3:G$98)&gt;10,IF(AND(ISNUMBER('Control Sample Data'!G454),'Control Sample Data'!G454&lt;$B$1,'Control Sample Data'!G454&gt;0),'Control Sample Data'!G454,$B$1),"")</f>
        <v/>
      </c>
      <c r="T455" s="17" t="str">
        <f>IF(SUM('Control Sample Data'!H$3:H$98)&gt;10,IF(AND(ISNUMBER('Control Sample Data'!H454),'Control Sample Data'!H454&lt;$B$1,'Control Sample Data'!H454&gt;0),'Control Sample Data'!H454,$B$1),"")</f>
        <v/>
      </c>
      <c r="U455" s="17" t="str">
        <f>IF(SUM('Control Sample Data'!I$3:I$98)&gt;10,IF(AND(ISNUMBER('Control Sample Data'!I454),'Control Sample Data'!I454&lt;$B$1,'Control Sample Data'!I454&gt;0),'Control Sample Data'!I454,$B$1),"")</f>
        <v/>
      </c>
      <c r="V455" s="17" t="str">
        <f>IF(SUM('Control Sample Data'!J$3:J$98)&gt;10,IF(AND(ISNUMBER('Control Sample Data'!J454),'Control Sample Data'!J454&lt;$B$1,'Control Sample Data'!J454&gt;0),'Control Sample Data'!J454,$B$1),"")</f>
        <v/>
      </c>
      <c r="W455" s="17" t="str">
        <f>IF(SUM('Control Sample Data'!K$3:K$98)&gt;10,IF(AND(ISNUMBER('Control Sample Data'!K454),'Control Sample Data'!K454&lt;$B$1,'Control Sample Data'!K454&gt;0),'Control Sample Data'!K454,$B$1),"")</f>
        <v/>
      </c>
      <c r="X455" s="17" t="str">
        <f>IF(SUM('Control Sample Data'!L$3:L$98)&gt;10,IF(AND(ISNUMBER('Control Sample Data'!L454),'Control Sample Data'!L454&lt;$B$1,'Control Sample Data'!L454&gt;0),'Control Sample Data'!L454,$B$1),"")</f>
        <v/>
      </c>
      <c r="Y455" s="17" t="str">
        <f>IF(SUM('Control Sample Data'!M$3:M$98)&gt;10,IF(AND(ISNUMBER('Control Sample Data'!M454),'Control Sample Data'!M454&lt;$B$1,'Control Sample Data'!M454&gt;0),'Control Sample Data'!M454,$B$1),"")</f>
        <v/>
      </c>
      <c r="AT455" s="36" t="str">
        <f t="shared" si="325"/>
        <v/>
      </c>
      <c r="AU455" s="36" t="str">
        <f t="shared" si="326"/>
        <v/>
      </c>
      <c r="AV455" s="36" t="str">
        <f t="shared" si="327"/>
        <v/>
      </c>
      <c r="AW455" s="36" t="str">
        <f t="shared" si="328"/>
        <v/>
      </c>
      <c r="AX455" s="36" t="str">
        <f t="shared" si="329"/>
        <v/>
      </c>
      <c r="AY455" s="36" t="str">
        <f t="shared" si="330"/>
        <v/>
      </c>
      <c r="AZ455" s="36" t="str">
        <f t="shared" si="331"/>
        <v/>
      </c>
      <c r="BA455" s="36" t="str">
        <f t="shared" si="332"/>
        <v/>
      </c>
      <c r="BB455" s="36" t="str">
        <f t="shared" si="333"/>
        <v/>
      </c>
      <c r="BC455" s="36" t="str">
        <f t="shared" si="334"/>
        <v/>
      </c>
      <c r="BD455" s="36" t="str">
        <f t="shared" si="335"/>
        <v/>
      </c>
      <c r="BE455" s="36" t="str">
        <f t="shared" si="336"/>
        <v/>
      </c>
      <c r="BF455" s="36" t="str">
        <f t="shared" si="337"/>
        <v/>
      </c>
      <c r="BG455" s="36" t="str">
        <f t="shared" si="338"/>
        <v/>
      </c>
      <c r="BH455" s="36" t="str">
        <f t="shared" si="339"/>
        <v/>
      </c>
      <c r="BI455" s="36" t="str">
        <f t="shared" si="340"/>
        <v/>
      </c>
      <c r="BJ455" s="36" t="str">
        <f t="shared" si="341"/>
        <v/>
      </c>
      <c r="BK455" s="36" t="str">
        <f t="shared" si="342"/>
        <v/>
      </c>
      <c r="BL455" s="36" t="str">
        <f t="shared" si="343"/>
        <v/>
      </c>
      <c r="BM455" s="36" t="str">
        <f t="shared" si="344"/>
        <v/>
      </c>
      <c r="BN455" s="38" t="e">
        <f t="shared" si="303"/>
        <v>#DIV/0!</v>
      </c>
      <c r="BO455" s="38" t="e">
        <f t="shared" si="304"/>
        <v>#DIV/0!</v>
      </c>
      <c r="BP455" s="39" t="str">
        <f t="shared" si="305"/>
        <v/>
      </c>
      <c r="BQ455" s="39" t="str">
        <f t="shared" si="306"/>
        <v/>
      </c>
      <c r="BR455" s="39" t="str">
        <f t="shared" si="307"/>
        <v/>
      </c>
      <c r="BS455" s="39" t="str">
        <f t="shared" si="308"/>
        <v/>
      </c>
      <c r="BT455" s="39" t="str">
        <f t="shared" si="309"/>
        <v/>
      </c>
      <c r="BU455" s="39" t="str">
        <f t="shared" si="310"/>
        <v/>
      </c>
      <c r="BV455" s="39" t="str">
        <f t="shared" si="311"/>
        <v/>
      </c>
      <c r="BW455" s="39" t="str">
        <f t="shared" si="312"/>
        <v/>
      </c>
      <c r="BX455" s="39" t="str">
        <f t="shared" si="313"/>
        <v/>
      </c>
      <c r="BY455" s="39" t="str">
        <f t="shared" si="314"/>
        <v/>
      </c>
      <c r="BZ455" s="39" t="str">
        <f t="shared" si="315"/>
        <v/>
      </c>
      <c r="CA455" s="39" t="str">
        <f t="shared" si="316"/>
        <v/>
      </c>
      <c r="CB455" s="39" t="str">
        <f t="shared" si="317"/>
        <v/>
      </c>
      <c r="CC455" s="39" t="str">
        <f t="shared" si="318"/>
        <v/>
      </c>
      <c r="CD455" s="39" t="str">
        <f t="shared" si="319"/>
        <v/>
      </c>
      <c r="CE455" s="39" t="str">
        <f t="shared" si="320"/>
        <v/>
      </c>
      <c r="CF455" s="39" t="str">
        <f t="shared" si="321"/>
        <v/>
      </c>
      <c r="CG455" s="39" t="str">
        <f t="shared" si="322"/>
        <v/>
      </c>
      <c r="CH455" s="39" t="str">
        <f t="shared" si="323"/>
        <v/>
      </c>
      <c r="CI455" s="39" t="str">
        <f t="shared" si="324"/>
        <v/>
      </c>
    </row>
    <row r="456" spans="1:87">
      <c r="A456" s="18"/>
      <c r="B456" s="15" t="str">
        <f>'Gene Table'!E455</f>
        <v>hsa-miR-181d</v>
      </c>
      <c r="C456" s="15" t="str">
        <f>'Gene Table'!B455</f>
        <v>C21</v>
      </c>
      <c r="D456" s="16" t="str">
        <f>IF(SUM('Test Sample Data'!D$3:D$98)&gt;10,IF(AND(ISNUMBER('Test Sample Data'!D455),'Test Sample Data'!D455&lt;$B$1,'Test Sample Data'!D455&gt;0),'Test Sample Data'!D455,$B$1),"")</f>
        <v/>
      </c>
      <c r="E456" s="17" t="str">
        <f>IF(SUM('Test Sample Data'!E$3:E$98)&gt;10,IF(AND(ISNUMBER('Test Sample Data'!E455),'Test Sample Data'!E455&lt;$B$1,'Test Sample Data'!E455&gt;0),'Test Sample Data'!E455,$B$1),"")</f>
        <v/>
      </c>
      <c r="F456" s="17" t="str">
        <f>IF(SUM('Test Sample Data'!F$3:F$98)&gt;10,IF(AND(ISNUMBER('Test Sample Data'!F455),'Test Sample Data'!F455&lt;$B$1,'Test Sample Data'!F455&gt;0),'Test Sample Data'!F455,$B$1),"")</f>
        <v/>
      </c>
      <c r="G456" s="17" t="str">
        <f>IF(SUM('Test Sample Data'!G$3:G$98)&gt;10,IF(AND(ISNUMBER('Test Sample Data'!G455),'Test Sample Data'!G455&lt;$B$1,'Test Sample Data'!G455&gt;0),'Test Sample Data'!G455,$B$1),"")</f>
        <v/>
      </c>
      <c r="H456" s="17" t="str">
        <f>IF(SUM('Test Sample Data'!H$3:H$98)&gt;10,IF(AND(ISNUMBER('Test Sample Data'!H455),'Test Sample Data'!H455&lt;$B$1,'Test Sample Data'!H455&gt;0),'Test Sample Data'!H455,$B$1),"")</f>
        <v/>
      </c>
      <c r="I456" s="17" t="str">
        <f>IF(SUM('Test Sample Data'!I$3:I$98)&gt;10,IF(AND(ISNUMBER('Test Sample Data'!I455),'Test Sample Data'!I455&lt;$B$1,'Test Sample Data'!I455&gt;0),'Test Sample Data'!I455,$B$1),"")</f>
        <v/>
      </c>
      <c r="J456" s="17" t="str">
        <f>IF(SUM('Test Sample Data'!J$3:J$98)&gt;10,IF(AND(ISNUMBER('Test Sample Data'!J455),'Test Sample Data'!J455&lt;$B$1,'Test Sample Data'!J455&gt;0),'Test Sample Data'!J455,$B$1),"")</f>
        <v/>
      </c>
      <c r="K456" s="17" t="str">
        <f>IF(SUM('Test Sample Data'!K$3:K$98)&gt;10,IF(AND(ISNUMBER('Test Sample Data'!K455),'Test Sample Data'!K455&lt;$B$1,'Test Sample Data'!K455&gt;0),'Test Sample Data'!K455,$B$1),"")</f>
        <v/>
      </c>
      <c r="L456" s="17" t="str">
        <f>IF(SUM('Test Sample Data'!L$3:L$98)&gt;10,IF(AND(ISNUMBER('Test Sample Data'!L455),'Test Sample Data'!L455&lt;$B$1,'Test Sample Data'!L455&gt;0),'Test Sample Data'!L455,$B$1),"")</f>
        <v/>
      </c>
      <c r="M456" s="17" t="str">
        <f>IF(SUM('Test Sample Data'!M$3:M$98)&gt;10,IF(AND(ISNUMBER('Test Sample Data'!M455),'Test Sample Data'!M455&lt;$B$1,'Test Sample Data'!M455&gt;0),'Test Sample Data'!M455,$B$1),"")</f>
        <v/>
      </c>
      <c r="N456" s="17" t="str">
        <f>'Gene Table'!E455</f>
        <v>hsa-miR-181d</v>
      </c>
      <c r="O456" s="17" t="str">
        <f>'Gene Table'!B455</f>
        <v>C21</v>
      </c>
      <c r="P456" s="17" t="str">
        <f>IF(SUM('Control Sample Data'!D$3:D$98)&gt;10,IF(AND(ISNUMBER('Control Sample Data'!D455),'Control Sample Data'!D455&lt;$B$1,'Control Sample Data'!D455&gt;0),'Control Sample Data'!D455,$B$1),"")</f>
        <v/>
      </c>
      <c r="Q456" s="17" t="str">
        <f>IF(SUM('Control Sample Data'!E$3:E$98)&gt;10,IF(AND(ISNUMBER('Control Sample Data'!E455),'Control Sample Data'!E455&lt;$B$1,'Control Sample Data'!E455&gt;0),'Control Sample Data'!E455,$B$1),"")</f>
        <v/>
      </c>
      <c r="R456" s="17" t="str">
        <f>IF(SUM('Control Sample Data'!F$3:F$98)&gt;10,IF(AND(ISNUMBER('Control Sample Data'!F455),'Control Sample Data'!F455&lt;$B$1,'Control Sample Data'!F455&gt;0),'Control Sample Data'!F455,$B$1),"")</f>
        <v/>
      </c>
      <c r="S456" s="17" t="str">
        <f>IF(SUM('Control Sample Data'!G$3:G$98)&gt;10,IF(AND(ISNUMBER('Control Sample Data'!G455),'Control Sample Data'!G455&lt;$B$1,'Control Sample Data'!G455&gt;0),'Control Sample Data'!G455,$B$1),"")</f>
        <v/>
      </c>
      <c r="T456" s="17" t="str">
        <f>IF(SUM('Control Sample Data'!H$3:H$98)&gt;10,IF(AND(ISNUMBER('Control Sample Data'!H455),'Control Sample Data'!H455&lt;$B$1,'Control Sample Data'!H455&gt;0),'Control Sample Data'!H455,$B$1),"")</f>
        <v/>
      </c>
      <c r="U456" s="17" t="str">
        <f>IF(SUM('Control Sample Data'!I$3:I$98)&gt;10,IF(AND(ISNUMBER('Control Sample Data'!I455),'Control Sample Data'!I455&lt;$B$1,'Control Sample Data'!I455&gt;0),'Control Sample Data'!I455,$B$1),"")</f>
        <v/>
      </c>
      <c r="V456" s="17" t="str">
        <f>IF(SUM('Control Sample Data'!J$3:J$98)&gt;10,IF(AND(ISNUMBER('Control Sample Data'!J455),'Control Sample Data'!J455&lt;$B$1,'Control Sample Data'!J455&gt;0),'Control Sample Data'!J455,$B$1),"")</f>
        <v/>
      </c>
      <c r="W456" s="17" t="str">
        <f>IF(SUM('Control Sample Data'!K$3:K$98)&gt;10,IF(AND(ISNUMBER('Control Sample Data'!K455),'Control Sample Data'!K455&lt;$B$1,'Control Sample Data'!K455&gt;0),'Control Sample Data'!K455,$B$1),"")</f>
        <v/>
      </c>
      <c r="X456" s="17" t="str">
        <f>IF(SUM('Control Sample Data'!L$3:L$98)&gt;10,IF(AND(ISNUMBER('Control Sample Data'!L455),'Control Sample Data'!L455&lt;$B$1,'Control Sample Data'!L455&gt;0),'Control Sample Data'!L455,$B$1),"")</f>
        <v/>
      </c>
      <c r="Y456" s="17" t="str">
        <f>IF(SUM('Control Sample Data'!M$3:M$98)&gt;10,IF(AND(ISNUMBER('Control Sample Data'!M455),'Control Sample Data'!M455&lt;$B$1,'Control Sample Data'!M455&gt;0),'Control Sample Data'!M455,$B$1),"")</f>
        <v/>
      </c>
      <c r="AT456" s="36" t="str">
        <f t="shared" si="325"/>
        <v/>
      </c>
      <c r="AU456" s="36" t="str">
        <f t="shared" si="326"/>
        <v/>
      </c>
      <c r="AV456" s="36" t="str">
        <f t="shared" si="327"/>
        <v/>
      </c>
      <c r="AW456" s="36" t="str">
        <f t="shared" si="328"/>
        <v/>
      </c>
      <c r="AX456" s="36" t="str">
        <f t="shared" si="329"/>
        <v/>
      </c>
      <c r="AY456" s="36" t="str">
        <f t="shared" si="330"/>
        <v/>
      </c>
      <c r="AZ456" s="36" t="str">
        <f t="shared" si="331"/>
        <v/>
      </c>
      <c r="BA456" s="36" t="str">
        <f t="shared" si="332"/>
        <v/>
      </c>
      <c r="BB456" s="36" t="str">
        <f t="shared" si="333"/>
        <v/>
      </c>
      <c r="BC456" s="36" t="str">
        <f t="shared" si="334"/>
        <v/>
      </c>
      <c r="BD456" s="36" t="str">
        <f t="shared" si="335"/>
        <v/>
      </c>
      <c r="BE456" s="36" t="str">
        <f t="shared" si="336"/>
        <v/>
      </c>
      <c r="BF456" s="36" t="str">
        <f t="shared" si="337"/>
        <v/>
      </c>
      <c r="BG456" s="36" t="str">
        <f t="shared" si="338"/>
        <v/>
      </c>
      <c r="BH456" s="36" t="str">
        <f t="shared" si="339"/>
        <v/>
      </c>
      <c r="BI456" s="36" t="str">
        <f t="shared" si="340"/>
        <v/>
      </c>
      <c r="BJ456" s="36" t="str">
        <f t="shared" si="341"/>
        <v/>
      </c>
      <c r="BK456" s="36" t="str">
        <f t="shared" si="342"/>
        <v/>
      </c>
      <c r="BL456" s="36" t="str">
        <f t="shared" si="343"/>
        <v/>
      </c>
      <c r="BM456" s="36" t="str">
        <f t="shared" si="344"/>
        <v/>
      </c>
      <c r="BN456" s="38" t="e">
        <f t="shared" si="303"/>
        <v>#DIV/0!</v>
      </c>
      <c r="BO456" s="38" t="e">
        <f t="shared" si="304"/>
        <v>#DIV/0!</v>
      </c>
      <c r="BP456" s="39" t="str">
        <f t="shared" si="305"/>
        <v/>
      </c>
      <c r="BQ456" s="39" t="str">
        <f t="shared" si="306"/>
        <v/>
      </c>
      <c r="BR456" s="39" t="str">
        <f t="shared" si="307"/>
        <v/>
      </c>
      <c r="BS456" s="39" t="str">
        <f t="shared" si="308"/>
        <v/>
      </c>
      <c r="BT456" s="39" t="str">
        <f t="shared" si="309"/>
        <v/>
      </c>
      <c r="BU456" s="39" t="str">
        <f t="shared" si="310"/>
        <v/>
      </c>
      <c r="BV456" s="39" t="str">
        <f t="shared" si="311"/>
        <v/>
      </c>
      <c r="BW456" s="39" t="str">
        <f t="shared" si="312"/>
        <v/>
      </c>
      <c r="BX456" s="39" t="str">
        <f t="shared" si="313"/>
        <v/>
      </c>
      <c r="BY456" s="39" t="str">
        <f t="shared" si="314"/>
        <v/>
      </c>
      <c r="BZ456" s="39" t="str">
        <f t="shared" si="315"/>
        <v/>
      </c>
      <c r="CA456" s="39" t="str">
        <f t="shared" si="316"/>
        <v/>
      </c>
      <c r="CB456" s="39" t="str">
        <f t="shared" si="317"/>
        <v/>
      </c>
      <c r="CC456" s="39" t="str">
        <f t="shared" si="318"/>
        <v/>
      </c>
      <c r="CD456" s="39" t="str">
        <f t="shared" si="319"/>
        <v/>
      </c>
      <c r="CE456" s="39" t="str">
        <f t="shared" si="320"/>
        <v/>
      </c>
      <c r="CF456" s="39" t="str">
        <f t="shared" si="321"/>
        <v/>
      </c>
      <c r="CG456" s="39" t="str">
        <f t="shared" si="322"/>
        <v/>
      </c>
      <c r="CH456" s="39" t="str">
        <f t="shared" si="323"/>
        <v/>
      </c>
      <c r="CI456" s="39" t="str">
        <f t="shared" si="324"/>
        <v/>
      </c>
    </row>
    <row r="457" spans="1:87">
      <c r="A457" s="18"/>
      <c r="B457" s="15" t="str">
        <f>'Gene Table'!E456</f>
        <v>hsa-miR-760</v>
      </c>
      <c r="C457" s="15" t="str">
        <f>'Gene Table'!B456</f>
        <v>C22</v>
      </c>
      <c r="D457" s="16" t="str">
        <f>IF(SUM('Test Sample Data'!D$3:D$98)&gt;10,IF(AND(ISNUMBER('Test Sample Data'!D456),'Test Sample Data'!D456&lt;$B$1,'Test Sample Data'!D456&gt;0),'Test Sample Data'!D456,$B$1),"")</f>
        <v/>
      </c>
      <c r="E457" s="17" t="str">
        <f>IF(SUM('Test Sample Data'!E$3:E$98)&gt;10,IF(AND(ISNUMBER('Test Sample Data'!E456),'Test Sample Data'!E456&lt;$B$1,'Test Sample Data'!E456&gt;0),'Test Sample Data'!E456,$B$1),"")</f>
        <v/>
      </c>
      <c r="F457" s="17" t="str">
        <f>IF(SUM('Test Sample Data'!F$3:F$98)&gt;10,IF(AND(ISNUMBER('Test Sample Data'!F456),'Test Sample Data'!F456&lt;$B$1,'Test Sample Data'!F456&gt;0),'Test Sample Data'!F456,$B$1),"")</f>
        <v/>
      </c>
      <c r="G457" s="17" t="str">
        <f>IF(SUM('Test Sample Data'!G$3:G$98)&gt;10,IF(AND(ISNUMBER('Test Sample Data'!G456),'Test Sample Data'!G456&lt;$B$1,'Test Sample Data'!G456&gt;0),'Test Sample Data'!G456,$B$1),"")</f>
        <v/>
      </c>
      <c r="H457" s="17" t="str">
        <f>IF(SUM('Test Sample Data'!H$3:H$98)&gt;10,IF(AND(ISNUMBER('Test Sample Data'!H456),'Test Sample Data'!H456&lt;$B$1,'Test Sample Data'!H456&gt;0),'Test Sample Data'!H456,$B$1),"")</f>
        <v/>
      </c>
      <c r="I457" s="17" t="str">
        <f>IF(SUM('Test Sample Data'!I$3:I$98)&gt;10,IF(AND(ISNUMBER('Test Sample Data'!I456),'Test Sample Data'!I456&lt;$B$1,'Test Sample Data'!I456&gt;0),'Test Sample Data'!I456,$B$1),"")</f>
        <v/>
      </c>
      <c r="J457" s="17" t="str">
        <f>IF(SUM('Test Sample Data'!J$3:J$98)&gt;10,IF(AND(ISNUMBER('Test Sample Data'!J456),'Test Sample Data'!J456&lt;$B$1,'Test Sample Data'!J456&gt;0),'Test Sample Data'!J456,$B$1),"")</f>
        <v/>
      </c>
      <c r="K457" s="17" t="str">
        <f>IF(SUM('Test Sample Data'!K$3:K$98)&gt;10,IF(AND(ISNUMBER('Test Sample Data'!K456),'Test Sample Data'!K456&lt;$B$1,'Test Sample Data'!K456&gt;0),'Test Sample Data'!K456,$B$1),"")</f>
        <v/>
      </c>
      <c r="L457" s="17" t="str">
        <f>IF(SUM('Test Sample Data'!L$3:L$98)&gt;10,IF(AND(ISNUMBER('Test Sample Data'!L456),'Test Sample Data'!L456&lt;$B$1,'Test Sample Data'!L456&gt;0),'Test Sample Data'!L456,$B$1),"")</f>
        <v/>
      </c>
      <c r="M457" s="17" t="str">
        <f>IF(SUM('Test Sample Data'!M$3:M$98)&gt;10,IF(AND(ISNUMBER('Test Sample Data'!M456),'Test Sample Data'!M456&lt;$B$1,'Test Sample Data'!M456&gt;0),'Test Sample Data'!M456,$B$1),"")</f>
        <v/>
      </c>
      <c r="N457" s="17" t="str">
        <f>'Gene Table'!E456</f>
        <v>hsa-miR-760</v>
      </c>
      <c r="O457" s="17" t="str">
        <f>'Gene Table'!B456</f>
        <v>C22</v>
      </c>
      <c r="P457" s="17" t="str">
        <f>IF(SUM('Control Sample Data'!D$3:D$98)&gt;10,IF(AND(ISNUMBER('Control Sample Data'!D456),'Control Sample Data'!D456&lt;$B$1,'Control Sample Data'!D456&gt;0),'Control Sample Data'!D456,$B$1),"")</f>
        <v/>
      </c>
      <c r="Q457" s="17" t="str">
        <f>IF(SUM('Control Sample Data'!E$3:E$98)&gt;10,IF(AND(ISNUMBER('Control Sample Data'!E456),'Control Sample Data'!E456&lt;$B$1,'Control Sample Data'!E456&gt;0),'Control Sample Data'!E456,$B$1),"")</f>
        <v/>
      </c>
      <c r="R457" s="17" t="str">
        <f>IF(SUM('Control Sample Data'!F$3:F$98)&gt;10,IF(AND(ISNUMBER('Control Sample Data'!F456),'Control Sample Data'!F456&lt;$B$1,'Control Sample Data'!F456&gt;0),'Control Sample Data'!F456,$B$1),"")</f>
        <v/>
      </c>
      <c r="S457" s="17" t="str">
        <f>IF(SUM('Control Sample Data'!G$3:G$98)&gt;10,IF(AND(ISNUMBER('Control Sample Data'!G456),'Control Sample Data'!G456&lt;$B$1,'Control Sample Data'!G456&gt;0),'Control Sample Data'!G456,$B$1),"")</f>
        <v/>
      </c>
      <c r="T457" s="17" t="str">
        <f>IF(SUM('Control Sample Data'!H$3:H$98)&gt;10,IF(AND(ISNUMBER('Control Sample Data'!H456),'Control Sample Data'!H456&lt;$B$1,'Control Sample Data'!H456&gt;0),'Control Sample Data'!H456,$B$1),"")</f>
        <v/>
      </c>
      <c r="U457" s="17" t="str">
        <f>IF(SUM('Control Sample Data'!I$3:I$98)&gt;10,IF(AND(ISNUMBER('Control Sample Data'!I456),'Control Sample Data'!I456&lt;$B$1,'Control Sample Data'!I456&gt;0),'Control Sample Data'!I456,$B$1),"")</f>
        <v/>
      </c>
      <c r="V457" s="17" t="str">
        <f>IF(SUM('Control Sample Data'!J$3:J$98)&gt;10,IF(AND(ISNUMBER('Control Sample Data'!J456),'Control Sample Data'!J456&lt;$B$1,'Control Sample Data'!J456&gt;0),'Control Sample Data'!J456,$B$1),"")</f>
        <v/>
      </c>
      <c r="W457" s="17" t="str">
        <f>IF(SUM('Control Sample Data'!K$3:K$98)&gt;10,IF(AND(ISNUMBER('Control Sample Data'!K456),'Control Sample Data'!K456&lt;$B$1,'Control Sample Data'!K456&gt;0),'Control Sample Data'!K456,$B$1),"")</f>
        <v/>
      </c>
      <c r="X457" s="17" t="str">
        <f>IF(SUM('Control Sample Data'!L$3:L$98)&gt;10,IF(AND(ISNUMBER('Control Sample Data'!L456),'Control Sample Data'!L456&lt;$B$1,'Control Sample Data'!L456&gt;0),'Control Sample Data'!L456,$B$1),"")</f>
        <v/>
      </c>
      <c r="Y457" s="17" t="str">
        <f>IF(SUM('Control Sample Data'!M$3:M$98)&gt;10,IF(AND(ISNUMBER('Control Sample Data'!M456),'Control Sample Data'!M456&lt;$B$1,'Control Sample Data'!M456&gt;0),'Control Sample Data'!M456,$B$1),"")</f>
        <v/>
      </c>
      <c r="AT457" s="36" t="str">
        <f t="shared" si="325"/>
        <v/>
      </c>
      <c r="AU457" s="36" t="str">
        <f t="shared" si="326"/>
        <v/>
      </c>
      <c r="AV457" s="36" t="str">
        <f t="shared" si="327"/>
        <v/>
      </c>
      <c r="AW457" s="36" t="str">
        <f t="shared" si="328"/>
        <v/>
      </c>
      <c r="AX457" s="36" t="str">
        <f t="shared" si="329"/>
        <v/>
      </c>
      <c r="AY457" s="36" t="str">
        <f t="shared" si="330"/>
        <v/>
      </c>
      <c r="AZ457" s="36" t="str">
        <f t="shared" si="331"/>
        <v/>
      </c>
      <c r="BA457" s="36" t="str">
        <f t="shared" si="332"/>
        <v/>
      </c>
      <c r="BB457" s="36" t="str">
        <f t="shared" si="333"/>
        <v/>
      </c>
      <c r="BC457" s="36" t="str">
        <f t="shared" si="334"/>
        <v/>
      </c>
      <c r="BD457" s="36" t="str">
        <f t="shared" si="335"/>
        <v/>
      </c>
      <c r="BE457" s="36" t="str">
        <f t="shared" si="336"/>
        <v/>
      </c>
      <c r="BF457" s="36" t="str">
        <f t="shared" si="337"/>
        <v/>
      </c>
      <c r="BG457" s="36" t="str">
        <f t="shared" si="338"/>
        <v/>
      </c>
      <c r="BH457" s="36" t="str">
        <f t="shared" si="339"/>
        <v/>
      </c>
      <c r="BI457" s="36" t="str">
        <f t="shared" si="340"/>
        <v/>
      </c>
      <c r="BJ457" s="36" t="str">
        <f t="shared" si="341"/>
        <v/>
      </c>
      <c r="BK457" s="36" t="str">
        <f t="shared" si="342"/>
        <v/>
      </c>
      <c r="BL457" s="36" t="str">
        <f t="shared" si="343"/>
        <v/>
      </c>
      <c r="BM457" s="36" t="str">
        <f t="shared" si="344"/>
        <v/>
      </c>
      <c r="BN457" s="38" t="e">
        <f t="shared" si="303"/>
        <v>#DIV/0!</v>
      </c>
      <c r="BO457" s="38" t="e">
        <f t="shared" si="304"/>
        <v>#DIV/0!</v>
      </c>
      <c r="BP457" s="39" t="str">
        <f t="shared" si="305"/>
        <v/>
      </c>
      <c r="BQ457" s="39" t="str">
        <f t="shared" si="306"/>
        <v/>
      </c>
      <c r="BR457" s="39" t="str">
        <f t="shared" si="307"/>
        <v/>
      </c>
      <c r="BS457" s="39" t="str">
        <f t="shared" si="308"/>
        <v/>
      </c>
      <c r="BT457" s="39" t="str">
        <f t="shared" si="309"/>
        <v/>
      </c>
      <c r="BU457" s="39" t="str">
        <f t="shared" si="310"/>
        <v/>
      </c>
      <c r="BV457" s="39" t="str">
        <f t="shared" si="311"/>
        <v/>
      </c>
      <c r="BW457" s="39" t="str">
        <f t="shared" si="312"/>
        <v/>
      </c>
      <c r="BX457" s="39" t="str">
        <f t="shared" si="313"/>
        <v/>
      </c>
      <c r="BY457" s="39" t="str">
        <f t="shared" si="314"/>
        <v/>
      </c>
      <c r="BZ457" s="39" t="str">
        <f t="shared" si="315"/>
        <v/>
      </c>
      <c r="CA457" s="39" t="str">
        <f t="shared" si="316"/>
        <v/>
      </c>
      <c r="CB457" s="39" t="str">
        <f t="shared" si="317"/>
        <v/>
      </c>
      <c r="CC457" s="39" t="str">
        <f t="shared" si="318"/>
        <v/>
      </c>
      <c r="CD457" s="39" t="str">
        <f t="shared" si="319"/>
        <v/>
      </c>
      <c r="CE457" s="39" t="str">
        <f t="shared" si="320"/>
        <v/>
      </c>
      <c r="CF457" s="39" t="str">
        <f t="shared" si="321"/>
        <v/>
      </c>
      <c r="CG457" s="39" t="str">
        <f t="shared" si="322"/>
        <v/>
      </c>
      <c r="CH457" s="39" t="str">
        <f t="shared" si="323"/>
        <v/>
      </c>
      <c r="CI457" s="39" t="str">
        <f t="shared" si="324"/>
        <v/>
      </c>
    </row>
    <row r="458" spans="1:87">
      <c r="A458" s="18"/>
      <c r="B458" s="15" t="str">
        <f>'Gene Table'!E457</f>
        <v>hsa-miR-23b-3p</v>
      </c>
      <c r="C458" s="15" t="str">
        <f>'Gene Table'!B457</f>
        <v>C23</v>
      </c>
      <c r="D458" s="16" t="str">
        <f>IF(SUM('Test Sample Data'!D$3:D$98)&gt;10,IF(AND(ISNUMBER('Test Sample Data'!D457),'Test Sample Data'!D457&lt;$B$1,'Test Sample Data'!D457&gt;0),'Test Sample Data'!D457,$B$1),"")</f>
        <v/>
      </c>
      <c r="E458" s="17" t="str">
        <f>IF(SUM('Test Sample Data'!E$3:E$98)&gt;10,IF(AND(ISNUMBER('Test Sample Data'!E457),'Test Sample Data'!E457&lt;$B$1,'Test Sample Data'!E457&gt;0),'Test Sample Data'!E457,$B$1),"")</f>
        <v/>
      </c>
      <c r="F458" s="17" t="str">
        <f>IF(SUM('Test Sample Data'!F$3:F$98)&gt;10,IF(AND(ISNUMBER('Test Sample Data'!F457),'Test Sample Data'!F457&lt;$B$1,'Test Sample Data'!F457&gt;0),'Test Sample Data'!F457,$B$1),"")</f>
        <v/>
      </c>
      <c r="G458" s="17" t="str">
        <f>IF(SUM('Test Sample Data'!G$3:G$98)&gt;10,IF(AND(ISNUMBER('Test Sample Data'!G457),'Test Sample Data'!G457&lt;$B$1,'Test Sample Data'!G457&gt;0),'Test Sample Data'!G457,$B$1),"")</f>
        <v/>
      </c>
      <c r="H458" s="17" t="str">
        <f>IF(SUM('Test Sample Data'!H$3:H$98)&gt;10,IF(AND(ISNUMBER('Test Sample Data'!H457),'Test Sample Data'!H457&lt;$B$1,'Test Sample Data'!H457&gt;0),'Test Sample Data'!H457,$B$1),"")</f>
        <v/>
      </c>
      <c r="I458" s="17" t="str">
        <f>IF(SUM('Test Sample Data'!I$3:I$98)&gt;10,IF(AND(ISNUMBER('Test Sample Data'!I457),'Test Sample Data'!I457&lt;$B$1,'Test Sample Data'!I457&gt;0),'Test Sample Data'!I457,$B$1),"")</f>
        <v/>
      </c>
      <c r="J458" s="17" t="str">
        <f>IF(SUM('Test Sample Data'!J$3:J$98)&gt;10,IF(AND(ISNUMBER('Test Sample Data'!J457),'Test Sample Data'!J457&lt;$B$1,'Test Sample Data'!J457&gt;0),'Test Sample Data'!J457,$B$1),"")</f>
        <v/>
      </c>
      <c r="K458" s="17" t="str">
        <f>IF(SUM('Test Sample Data'!K$3:K$98)&gt;10,IF(AND(ISNUMBER('Test Sample Data'!K457),'Test Sample Data'!K457&lt;$B$1,'Test Sample Data'!K457&gt;0),'Test Sample Data'!K457,$B$1),"")</f>
        <v/>
      </c>
      <c r="L458" s="17" t="str">
        <f>IF(SUM('Test Sample Data'!L$3:L$98)&gt;10,IF(AND(ISNUMBER('Test Sample Data'!L457),'Test Sample Data'!L457&lt;$B$1,'Test Sample Data'!L457&gt;0),'Test Sample Data'!L457,$B$1),"")</f>
        <v/>
      </c>
      <c r="M458" s="17" t="str">
        <f>IF(SUM('Test Sample Data'!M$3:M$98)&gt;10,IF(AND(ISNUMBER('Test Sample Data'!M457),'Test Sample Data'!M457&lt;$B$1,'Test Sample Data'!M457&gt;0),'Test Sample Data'!M457,$B$1),"")</f>
        <v/>
      </c>
      <c r="N458" s="17" t="str">
        <f>'Gene Table'!E457</f>
        <v>hsa-miR-23b-3p</v>
      </c>
      <c r="O458" s="17" t="str">
        <f>'Gene Table'!B457</f>
        <v>C23</v>
      </c>
      <c r="P458" s="17" t="str">
        <f>IF(SUM('Control Sample Data'!D$3:D$98)&gt;10,IF(AND(ISNUMBER('Control Sample Data'!D457),'Control Sample Data'!D457&lt;$B$1,'Control Sample Data'!D457&gt;0),'Control Sample Data'!D457,$B$1),"")</f>
        <v/>
      </c>
      <c r="Q458" s="17" t="str">
        <f>IF(SUM('Control Sample Data'!E$3:E$98)&gt;10,IF(AND(ISNUMBER('Control Sample Data'!E457),'Control Sample Data'!E457&lt;$B$1,'Control Sample Data'!E457&gt;0),'Control Sample Data'!E457,$B$1),"")</f>
        <v/>
      </c>
      <c r="R458" s="17" t="str">
        <f>IF(SUM('Control Sample Data'!F$3:F$98)&gt;10,IF(AND(ISNUMBER('Control Sample Data'!F457),'Control Sample Data'!F457&lt;$B$1,'Control Sample Data'!F457&gt;0),'Control Sample Data'!F457,$B$1),"")</f>
        <v/>
      </c>
      <c r="S458" s="17" t="str">
        <f>IF(SUM('Control Sample Data'!G$3:G$98)&gt;10,IF(AND(ISNUMBER('Control Sample Data'!G457),'Control Sample Data'!G457&lt;$B$1,'Control Sample Data'!G457&gt;0),'Control Sample Data'!G457,$B$1),"")</f>
        <v/>
      </c>
      <c r="T458" s="17" t="str">
        <f>IF(SUM('Control Sample Data'!H$3:H$98)&gt;10,IF(AND(ISNUMBER('Control Sample Data'!H457),'Control Sample Data'!H457&lt;$B$1,'Control Sample Data'!H457&gt;0),'Control Sample Data'!H457,$B$1),"")</f>
        <v/>
      </c>
      <c r="U458" s="17" t="str">
        <f>IF(SUM('Control Sample Data'!I$3:I$98)&gt;10,IF(AND(ISNUMBER('Control Sample Data'!I457),'Control Sample Data'!I457&lt;$B$1,'Control Sample Data'!I457&gt;0),'Control Sample Data'!I457,$B$1),"")</f>
        <v/>
      </c>
      <c r="V458" s="17" t="str">
        <f>IF(SUM('Control Sample Data'!J$3:J$98)&gt;10,IF(AND(ISNUMBER('Control Sample Data'!J457),'Control Sample Data'!J457&lt;$B$1,'Control Sample Data'!J457&gt;0),'Control Sample Data'!J457,$B$1),"")</f>
        <v/>
      </c>
      <c r="W458" s="17" t="str">
        <f>IF(SUM('Control Sample Data'!K$3:K$98)&gt;10,IF(AND(ISNUMBER('Control Sample Data'!K457),'Control Sample Data'!K457&lt;$B$1,'Control Sample Data'!K457&gt;0),'Control Sample Data'!K457,$B$1),"")</f>
        <v/>
      </c>
      <c r="X458" s="17" t="str">
        <f>IF(SUM('Control Sample Data'!L$3:L$98)&gt;10,IF(AND(ISNUMBER('Control Sample Data'!L457),'Control Sample Data'!L457&lt;$B$1,'Control Sample Data'!L457&gt;0),'Control Sample Data'!L457,$B$1),"")</f>
        <v/>
      </c>
      <c r="Y458" s="17" t="str">
        <f>IF(SUM('Control Sample Data'!M$3:M$98)&gt;10,IF(AND(ISNUMBER('Control Sample Data'!M457),'Control Sample Data'!M457&lt;$B$1,'Control Sample Data'!M457&gt;0),'Control Sample Data'!M457,$B$1),"")</f>
        <v/>
      </c>
      <c r="AT458" s="36" t="str">
        <f t="shared" si="325"/>
        <v/>
      </c>
      <c r="AU458" s="36" t="str">
        <f t="shared" si="326"/>
        <v/>
      </c>
      <c r="AV458" s="36" t="str">
        <f t="shared" si="327"/>
        <v/>
      </c>
      <c r="AW458" s="36" t="str">
        <f t="shared" si="328"/>
        <v/>
      </c>
      <c r="AX458" s="36" t="str">
        <f t="shared" si="329"/>
        <v/>
      </c>
      <c r="AY458" s="36" t="str">
        <f t="shared" si="330"/>
        <v/>
      </c>
      <c r="AZ458" s="36" t="str">
        <f t="shared" si="331"/>
        <v/>
      </c>
      <c r="BA458" s="36" t="str">
        <f t="shared" si="332"/>
        <v/>
      </c>
      <c r="BB458" s="36" t="str">
        <f t="shared" si="333"/>
        <v/>
      </c>
      <c r="BC458" s="36" t="str">
        <f t="shared" si="334"/>
        <v/>
      </c>
      <c r="BD458" s="36" t="str">
        <f t="shared" si="335"/>
        <v/>
      </c>
      <c r="BE458" s="36" t="str">
        <f t="shared" si="336"/>
        <v/>
      </c>
      <c r="BF458" s="36" t="str">
        <f t="shared" si="337"/>
        <v/>
      </c>
      <c r="BG458" s="36" t="str">
        <f t="shared" si="338"/>
        <v/>
      </c>
      <c r="BH458" s="36" t="str">
        <f t="shared" si="339"/>
        <v/>
      </c>
      <c r="BI458" s="36" t="str">
        <f t="shared" si="340"/>
        <v/>
      </c>
      <c r="BJ458" s="36" t="str">
        <f t="shared" si="341"/>
        <v/>
      </c>
      <c r="BK458" s="36" t="str">
        <f t="shared" si="342"/>
        <v/>
      </c>
      <c r="BL458" s="36" t="str">
        <f t="shared" si="343"/>
        <v/>
      </c>
      <c r="BM458" s="36" t="str">
        <f t="shared" si="344"/>
        <v/>
      </c>
      <c r="BN458" s="38" t="e">
        <f t="shared" si="303"/>
        <v>#DIV/0!</v>
      </c>
      <c r="BO458" s="38" t="e">
        <f t="shared" si="304"/>
        <v>#DIV/0!</v>
      </c>
      <c r="BP458" s="39" t="str">
        <f t="shared" si="305"/>
        <v/>
      </c>
      <c r="BQ458" s="39" t="str">
        <f t="shared" si="306"/>
        <v/>
      </c>
      <c r="BR458" s="39" t="str">
        <f t="shared" si="307"/>
        <v/>
      </c>
      <c r="BS458" s="39" t="str">
        <f t="shared" si="308"/>
        <v/>
      </c>
      <c r="BT458" s="39" t="str">
        <f t="shared" si="309"/>
        <v/>
      </c>
      <c r="BU458" s="39" t="str">
        <f t="shared" si="310"/>
        <v/>
      </c>
      <c r="BV458" s="39" t="str">
        <f t="shared" si="311"/>
        <v/>
      </c>
      <c r="BW458" s="39" t="str">
        <f t="shared" si="312"/>
        <v/>
      </c>
      <c r="BX458" s="39" t="str">
        <f t="shared" si="313"/>
        <v/>
      </c>
      <c r="BY458" s="39" t="str">
        <f t="shared" si="314"/>
        <v/>
      </c>
      <c r="BZ458" s="39" t="str">
        <f t="shared" si="315"/>
        <v/>
      </c>
      <c r="CA458" s="39" t="str">
        <f t="shared" si="316"/>
        <v/>
      </c>
      <c r="CB458" s="39" t="str">
        <f t="shared" si="317"/>
        <v/>
      </c>
      <c r="CC458" s="39" t="str">
        <f t="shared" si="318"/>
        <v/>
      </c>
      <c r="CD458" s="39" t="str">
        <f t="shared" si="319"/>
        <v/>
      </c>
      <c r="CE458" s="39" t="str">
        <f t="shared" si="320"/>
        <v/>
      </c>
      <c r="CF458" s="39" t="str">
        <f t="shared" si="321"/>
        <v/>
      </c>
      <c r="CG458" s="39" t="str">
        <f t="shared" si="322"/>
        <v/>
      </c>
      <c r="CH458" s="39" t="str">
        <f t="shared" si="323"/>
        <v/>
      </c>
      <c r="CI458" s="39" t="str">
        <f t="shared" si="324"/>
        <v/>
      </c>
    </row>
    <row r="459" spans="1:87">
      <c r="A459" s="18"/>
      <c r="B459" s="15" t="str">
        <f>'Gene Table'!E458</f>
        <v>hsa-miR-1295a</v>
      </c>
      <c r="C459" s="15" t="str">
        <f>'Gene Table'!B458</f>
        <v>C24</v>
      </c>
      <c r="D459" s="16" t="str">
        <f>IF(SUM('Test Sample Data'!D$3:D$98)&gt;10,IF(AND(ISNUMBER('Test Sample Data'!D458),'Test Sample Data'!D458&lt;$B$1,'Test Sample Data'!D458&gt;0),'Test Sample Data'!D458,$B$1),"")</f>
        <v/>
      </c>
      <c r="E459" s="17" t="str">
        <f>IF(SUM('Test Sample Data'!E$3:E$98)&gt;10,IF(AND(ISNUMBER('Test Sample Data'!E458),'Test Sample Data'!E458&lt;$B$1,'Test Sample Data'!E458&gt;0),'Test Sample Data'!E458,$B$1),"")</f>
        <v/>
      </c>
      <c r="F459" s="17" t="str">
        <f>IF(SUM('Test Sample Data'!F$3:F$98)&gt;10,IF(AND(ISNUMBER('Test Sample Data'!F458),'Test Sample Data'!F458&lt;$B$1,'Test Sample Data'!F458&gt;0),'Test Sample Data'!F458,$B$1),"")</f>
        <v/>
      </c>
      <c r="G459" s="17" t="str">
        <f>IF(SUM('Test Sample Data'!G$3:G$98)&gt;10,IF(AND(ISNUMBER('Test Sample Data'!G458),'Test Sample Data'!G458&lt;$B$1,'Test Sample Data'!G458&gt;0),'Test Sample Data'!G458,$B$1),"")</f>
        <v/>
      </c>
      <c r="H459" s="17" t="str">
        <f>IF(SUM('Test Sample Data'!H$3:H$98)&gt;10,IF(AND(ISNUMBER('Test Sample Data'!H458),'Test Sample Data'!H458&lt;$B$1,'Test Sample Data'!H458&gt;0),'Test Sample Data'!H458,$B$1),"")</f>
        <v/>
      </c>
      <c r="I459" s="17" t="str">
        <f>IF(SUM('Test Sample Data'!I$3:I$98)&gt;10,IF(AND(ISNUMBER('Test Sample Data'!I458),'Test Sample Data'!I458&lt;$B$1,'Test Sample Data'!I458&gt;0),'Test Sample Data'!I458,$B$1),"")</f>
        <v/>
      </c>
      <c r="J459" s="17" t="str">
        <f>IF(SUM('Test Sample Data'!J$3:J$98)&gt;10,IF(AND(ISNUMBER('Test Sample Data'!J458),'Test Sample Data'!J458&lt;$B$1,'Test Sample Data'!J458&gt;0),'Test Sample Data'!J458,$B$1),"")</f>
        <v/>
      </c>
      <c r="K459" s="17" t="str">
        <f>IF(SUM('Test Sample Data'!K$3:K$98)&gt;10,IF(AND(ISNUMBER('Test Sample Data'!K458),'Test Sample Data'!K458&lt;$B$1,'Test Sample Data'!K458&gt;0),'Test Sample Data'!K458,$B$1),"")</f>
        <v/>
      </c>
      <c r="L459" s="17" t="str">
        <f>IF(SUM('Test Sample Data'!L$3:L$98)&gt;10,IF(AND(ISNUMBER('Test Sample Data'!L458),'Test Sample Data'!L458&lt;$B$1,'Test Sample Data'!L458&gt;0),'Test Sample Data'!L458,$B$1),"")</f>
        <v/>
      </c>
      <c r="M459" s="17" t="str">
        <f>IF(SUM('Test Sample Data'!M$3:M$98)&gt;10,IF(AND(ISNUMBER('Test Sample Data'!M458),'Test Sample Data'!M458&lt;$B$1,'Test Sample Data'!M458&gt;0),'Test Sample Data'!M458,$B$1),"")</f>
        <v/>
      </c>
      <c r="N459" s="17" t="str">
        <f>'Gene Table'!E458</f>
        <v>hsa-miR-1295a</v>
      </c>
      <c r="O459" s="17" t="str">
        <f>'Gene Table'!B458</f>
        <v>C24</v>
      </c>
      <c r="P459" s="17" t="str">
        <f>IF(SUM('Control Sample Data'!D$3:D$98)&gt;10,IF(AND(ISNUMBER('Control Sample Data'!D458),'Control Sample Data'!D458&lt;$B$1,'Control Sample Data'!D458&gt;0),'Control Sample Data'!D458,$B$1),"")</f>
        <v/>
      </c>
      <c r="Q459" s="17" t="str">
        <f>IF(SUM('Control Sample Data'!E$3:E$98)&gt;10,IF(AND(ISNUMBER('Control Sample Data'!E458),'Control Sample Data'!E458&lt;$B$1,'Control Sample Data'!E458&gt;0),'Control Sample Data'!E458,$B$1),"")</f>
        <v/>
      </c>
      <c r="R459" s="17" t="str">
        <f>IF(SUM('Control Sample Data'!F$3:F$98)&gt;10,IF(AND(ISNUMBER('Control Sample Data'!F458),'Control Sample Data'!F458&lt;$B$1,'Control Sample Data'!F458&gt;0),'Control Sample Data'!F458,$B$1),"")</f>
        <v/>
      </c>
      <c r="S459" s="17" t="str">
        <f>IF(SUM('Control Sample Data'!G$3:G$98)&gt;10,IF(AND(ISNUMBER('Control Sample Data'!G458),'Control Sample Data'!G458&lt;$B$1,'Control Sample Data'!G458&gt;0),'Control Sample Data'!G458,$B$1),"")</f>
        <v/>
      </c>
      <c r="T459" s="17" t="str">
        <f>IF(SUM('Control Sample Data'!H$3:H$98)&gt;10,IF(AND(ISNUMBER('Control Sample Data'!H458),'Control Sample Data'!H458&lt;$B$1,'Control Sample Data'!H458&gt;0),'Control Sample Data'!H458,$B$1),"")</f>
        <v/>
      </c>
      <c r="U459" s="17" t="str">
        <f>IF(SUM('Control Sample Data'!I$3:I$98)&gt;10,IF(AND(ISNUMBER('Control Sample Data'!I458),'Control Sample Data'!I458&lt;$B$1,'Control Sample Data'!I458&gt;0),'Control Sample Data'!I458,$B$1),"")</f>
        <v/>
      </c>
      <c r="V459" s="17" t="str">
        <f>IF(SUM('Control Sample Data'!J$3:J$98)&gt;10,IF(AND(ISNUMBER('Control Sample Data'!J458),'Control Sample Data'!J458&lt;$B$1,'Control Sample Data'!J458&gt;0),'Control Sample Data'!J458,$B$1),"")</f>
        <v/>
      </c>
      <c r="W459" s="17" t="str">
        <f>IF(SUM('Control Sample Data'!K$3:K$98)&gt;10,IF(AND(ISNUMBER('Control Sample Data'!K458),'Control Sample Data'!K458&lt;$B$1,'Control Sample Data'!K458&gt;0),'Control Sample Data'!K458,$B$1),"")</f>
        <v/>
      </c>
      <c r="X459" s="17" t="str">
        <f>IF(SUM('Control Sample Data'!L$3:L$98)&gt;10,IF(AND(ISNUMBER('Control Sample Data'!L458),'Control Sample Data'!L458&lt;$B$1,'Control Sample Data'!L458&gt;0),'Control Sample Data'!L458,$B$1),"")</f>
        <v/>
      </c>
      <c r="Y459" s="17" t="str">
        <f>IF(SUM('Control Sample Data'!M$3:M$98)&gt;10,IF(AND(ISNUMBER('Control Sample Data'!M458),'Control Sample Data'!M458&lt;$B$1,'Control Sample Data'!M458&gt;0),'Control Sample Data'!M458,$B$1),"")</f>
        <v/>
      </c>
      <c r="AT459" s="36" t="str">
        <f t="shared" si="325"/>
        <v/>
      </c>
      <c r="AU459" s="36" t="str">
        <f t="shared" si="326"/>
        <v/>
      </c>
      <c r="AV459" s="36" t="str">
        <f t="shared" si="327"/>
        <v/>
      </c>
      <c r="AW459" s="36" t="str">
        <f t="shared" si="328"/>
        <v/>
      </c>
      <c r="AX459" s="36" t="str">
        <f t="shared" si="329"/>
        <v/>
      </c>
      <c r="AY459" s="36" t="str">
        <f t="shared" si="330"/>
        <v/>
      </c>
      <c r="AZ459" s="36" t="str">
        <f t="shared" si="331"/>
        <v/>
      </c>
      <c r="BA459" s="36" t="str">
        <f t="shared" si="332"/>
        <v/>
      </c>
      <c r="BB459" s="36" t="str">
        <f t="shared" si="333"/>
        <v/>
      </c>
      <c r="BC459" s="36" t="str">
        <f t="shared" si="334"/>
        <v/>
      </c>
      <c r="BD459" s="36" t="str">
        <f t="shared" si="335"/>
        <v/>
      </c>
      <c r="BE459" s="36" t="str">
        <f t="shared" si="336"/>
        <v/>
      </c>
      <c r="BF459" s="36" t="str">
        <f t="shared" si="337"/>
        <v/>
      </c>
      <c r="BG459" s="36" t="str">
        <f t="shared" si="338"/>
        <v/>
      </c>
      <c r="BH459" s="36" t="str">
        <f t="shared" si="339"/>
        <v/>
      </c>
      <c r="BI459" s="36" t="str">
        <f t="shared" si="340"/>
        <v/>
      </c>
      <c r="BJ459" s="36" t="str">
        <f t="shared" si="341"/>
        <v/>
      </c>
      <c r="BK459" s="36" t="str">
        <f t="shared" si="342"/>
        <v/>
      </c>
      <c r="BL459" s="36" t="str">
        <f t="shared" si="343"/>
        <v/>
      </c>
      <c r="BM459" s="36" t="str">
        <f t="shared" si="344"/>
        <v/>
      </c>
      <c r="BN459" s="38" t="e">
        <f t="shared" si="303"/>
        <v>#DIV/0!</v>
      </c>
      <c r="BO459" s="38" t="e">
        <f t="shared" si="304"/>
        <v>#DIV/0!</v>
      </c>
      <c r="BP459" s="39" t="str">
        <f t="shared" si="305"/>
        <v/>
      </c>
      <c r="BQ459" s="39" t="str">
        <f t="shared" si="306"/>
        <v/>
      </c>
      <c r="BR459" s="39" t="str">
        <f t="shared" si="307"/>
        <v/>
      </c>
      <c r="BS459" s="39" t="str">
        <f t="shared" si="308"/>
        <v/>
      </c>
      <c r="BT459" s="39" t="str">
        <f t="shared" si="309"/>
        <v/>
      </c>
      <c r="BU459" s="39" t="str">
        <f t="shared" si="310"/>
        <v/>
      </c>
      <c r="BV459" s="39" t="str">
        <f t="shared" si="311"/>
        <v/>
      </c>
      <c r="BW459" s="39" t="str">
        <f t="shared" si="312"/>
        <v/>
      </c>
      <c r="BX459" s="39" t="str">
        <f t="shared" si="313"/>
        <v/>
      </c>
      <c r="BY459" s="39" t="str">
        <f t="shared" si="314"/>
        <v/>
      </c>
      <c r="BZ459" s="39" t="str">
        <f t="shared" si="315"/>
        <v/>
      </c>
      <c r="CA459" s="39" t="str">
        <f t="shared" si="316"/>
        <v/>
      </c>
      <c r="CB459" s="39" t="str">
        <f t="shared" si="317"/>
        <v/>
      </c>
      <c r="CC459" s="39" t="str">
        <f t="shared" si="318"/>
        <v/>
      </c>
      <c r="CD459" s="39" t="str">
        <f t="shared" si="319"/>
        <v/>
      </c>
      <c r="CE459" s="39" t="str">
        <f t="shared" si="320"/>
        <v/>
      </c>
      <c r="CF459" s="39" t="str">
        <f t="shared" si="321"/>
        <v/>
      </c>
      <c r="CG459" s="39" t="str">
        <f t="shared" si="322"/>
        <v/>
      </c>
      <c r="CH459" s="39" t="str">
        <f t="shared" si="323"/>
        <v/>
      </c>
      <c r="CI459" s="39" t="str">
        <f t="shared" si="324"/>
        <v/>
      </c>
    </row>
    <row r="460" spans="1:87">
      <c r="A460" s="18"/>
      <c r="B460" s="15" t="str">
        <f>'Gene Table'!E459</f>
        <v>hsa-miR-302d-3p</v>
      </c>
      <c r="C460" s="15" t="str">
        <f>'Gene Table'!B459</f>
        <v>D01</v>
      </c>
      <c r="D460" s="16" t="str">
        <f>IF(SUM('Test Sample Data'!D$3:D$98)&gt;10,IF(AND(ISNUMBER('Test Sample Data'!D459),'Test Sample Data'!D459&lt;$B$1,'Test Sample Data'!D459&gt;0),'Test Sample Data'!D459,$B$1),"")</f>
        <v/>
      </c>
      <c r="E460" s="17" t="str">
        <f>IF(SUM('Test Sample Data'!E$3:E$98)&gt;10,IF(AND(ISNUMBER('Test Sample Data'!E459),'Test Sample Data'!E459&lt;$B$1,'Test Sample Data'!E459&gt;0),'Test Sample Data'!E459,$B$1),"")</f>
        <v/>
      </c>
      <c r="F460" s="17" t="str">
        <f>IF(SUM('Test Sample Data'!F$3:F$98)&gt;10,IF(AND(ISNUMBER('Test Sample Data'!F459),'Test Sample Data'!F459&lt;$B$1,'Test Sample Data'!F459&gt;0),'Test Sample Data'!F459,$B$1),"")</f>
        <v/>
      </c>
      <c r="G460" s="17" t="str">
        <f>IF(SUM('Test Sample Data'!G$3:G$98)&gt;10,IF(AND(ISNUMBER('Test Sample Data'!G459),'Test Sample Data'!G459&lt;$B$1,'Test Sample Data'!G459&gt;0),'Test Sample Data'!G459,$B$1),"")</f>
        <v/>
      </c>
      <c r="H460" s="17" t="str">
        <f>IF(SUM('Test Sample Data'!H$3:H$98)&gt;10,IF(AND(ISNUMBER('Test Sample Data'!H459),'Test Sample Data'!H459&lt;$B$1,'Test Sample Data'!H459&gt;0),'Test Sample Data'!H459,$B$1),"")</f>
        <v/>
      </c>
      <c r="I460" s="17" t="str">
        <f>IF(SUM('Test Sample Data'!I$3:I$98)&gt;10,IF(AND(ISNUMBER('Test Sample Data'!I459),'Test Sample Data'!I459&lt;$B$1,'Test Sample Data'!I459&gt;0),'Test Sample Data'!I459,$B$1),"")</f>
        <v/>
      </c>
      <c r="J460" s="17" t="str">
        <f>IF(SUM('Test Sample Data'!J$3:J$98)&gt;10,IF(AND(ISNUMBER('Test Sample Data'!J459),'Test Sample Data'!J459&lt;$B$1,'Test Sample Data'!J459&gt;0),'Test Sample Data'!J459,$B$1),"")</f>
        <v/>
      </c>
      <c r="K460" s="17" t="str">
        <f>IF(SUM('Test Sample Data'!K$3:K$98)&gt;10,IF(AND(ISNUMBER('Test Sample Data'!K459),'Test Sample Data'!K459&lt;$B$1,'Test Sample Data'!K459&gt;0),'Test Sample Data'!K459,$B$1),"")</f>
        <v/>
      </c>
      <c r="L460" s="17" t="str">
        <f>IF(SUM('Test Sample Data'!L$3:L$98)&gt;10,IF(AND(ISNUMBER('Test Sample Data'!L459),'Test Sample Data'!L459&lt;$B$1,'Test Sample Data'!L459&gt;0),'Test Sample Data'!L459,$B$1),"")</f>
        <v/>
      </c>
      <c r="M460" s="17" t="str">
        <f>IF(SUM('Test Sample Data'!M$3:M$98)&gt;10,IF(AND(ISNUMBER('Test Sample Data'!M459),'Test Sample Data'!M459&lt;$B$1,'Test Sample Data'!M459&gt;0),'Test Sample Data'!M459,$B$1),"")</f>
        <v/>
      </c>
      <c r="N460" s="17" t="str">
        <f>'Gene Table'!E459</f>
        <v>hsa-miR-302d-3p</v>
      </c>
      <c r="O460" s="17" t="str">
        <f>'Gene Table'!B459</f>
        <v>D01</v>
      </c>
      <c r="P460" s="17" t="str">
        <f>IF(SUM('Control Sample Data'!D$3:D$98)&gt;10,IF(AND(ISNUMBER('Control Sample Data'!D459),'Control Sample Data'!D459&lt;$B$1,'Control Sample Data'!D459&gt;0),'Control Sample Data'!D459,$B$1),"")</f>
        <v/>
      </c>
      <c r="Q460" s="17" t="str">
        <f>IF(SUM('Control Sample Data'!E$3:E$98)&gt;10,IF(AND(ISNUMBER('Control Sample Data'!E459),'Control Sample Data'!E459&lt;$B$1,'Control Sample Data'!E459&gt;0),'Control Sample Data'!E459,$B$1),"")</f>
        <v/>
      </c>
      <c r="R460" s="17" t="str">
        <f>IF(SUM('Control Sample Data'!F$3:F$98)&gt;10,IF(AND(ISNUMBER('Control Sample Data'!F459),'Control Sample Data'!F459&lt;$B$1,'Control Sample Data'!F459&gt;0),'Control Sample Data'!F459,$B$1),"")</f>
        <v/>
      </c>
      <c r="S460" s="17" t="str">
        <f>IF(SUM('Control Sample Data'!G$3:G$98)&gt;10,IF(AND(ISNUMBER('Control Sample Data'!G459),'Control Sample Data'!G459&lt;$B$1,'Control Sample Data'!G459&gt;0),'Control Sample Data'!G459,$B$1),"")</f>
        <v/>
      </c>
      <c r="T460" s="17" t="str">
        <f>IF(SUM('Control Sample Data'!H$3:H$98)&gt;10,IF(AND(ISNUMBER('Control Sample Data'!H459),'Control Sample Data'!H459&lt;$B$1,'Control Sample Data'!H459&gt;0),'Control Sample Data'!H459,$B$1),"")</f>
        <v/>
      </c>
      <c r="U460" s="17" t="str">
        <f>IF(SUM('Control Sample Data'!I$3:I$98)&gt;10,IF(AND(ISNUMBER('Control Sample Data'!I459),'Control Sample Data'!I459&lt;$B$1,'Control Sample Data'!I459&gt;0),'Control Sample Data'!I459,$B$1),"")</f>
        <v/>
      </c>
      <c r="V460" s="17" t="str">
        <f>IF(SUM('Control Sample Data'!J$3:J$98)&gt;10,IF(AND(ISNUMBER('Control Sample Data'!J459),'Control Sample Data'!J459&lt;$B$1,'Control Sample Data'!J459&gt;0),'Control Sample Data'!J459,$B$1),"")</f>
        <v/>
      </c>
      <c r="W460" s="17" t="str">
        <f>IF(SUM('Control Sample Data'!K$3:K$98)&gt;10,IF(AND(ISNUMBER('Control Sample Data'!K459),'Control Sample Data'!K459&lt;$B$1,'Control Sample Data'!K459&gt;0),'Control Sample Data'!K459,$B$1),"")</f>
        <v/>
      </c>
      <c r="X460" s="17" t="str">
        <f>IF(SUM('Control Sample Data'!L$3:L$98)&gt;10,IF(AND(ISNUMBER('Control Sample Data'!L459),'Control Sample Data'!L459&lt;$B$1,'Control Sample Data'!L459&gt;0),'Control Sample Data'!L459,$B$1),"")</f>
        <v/>
      </c>
      <c r="Y460" s="17" t="str">
        <f>IF(SUM('Control Sample Data'!M$3:M$98)&gt;10,IF(AND(ISNUMBER('Control Sample Data'!M459),'Control Sample Data'!M459&lt;$B$1,'Control Sample Data'!M459&gt;0),'Control Sample Data'!M459,$B$1),"")</f>
        <v/>
      </c>
      <c r="AT460" s="36" t="str">
        <f t="shared" si="325"/>
        <v/>
      </c>
      <c r="AU460" s="36" t="str">
        <f t="shared" si="326"/>
        <v/>
      </c>
      <c r="AV460" s="36" t="str">
        <f t="shared" si="327"/>
        <v/>
      </c>
      <c r="AW460" s="36" t="str">
        <f t="shared" si="328"/>
        <v/>
      </c>
      <c r="AX460" s="36" t="str">
        <f t="shared" si="329"/>
        <v/>
      </c>
      <c r="AY460" s="36" t="str">
        <f t="shared" si="330"/>
        <v/>
      </c>
      <c r="AZ460" s="36" t="str">
        <f t="shared" si="331"/>
        <v/>
      </c>
      <c r="BA460" s="36" t="str">
        <f t="shared" si="332"/>
        <v/>
      </c>
      <c r="BB460" s="36" t="str">
        <f t="shared" si="333"/>
        <v/>
      </c>
      <c r="BC460" s="36" t="str">
        <f t="shared" si="334"/>
        <v/>
      </c>
      <c r="BD460" s="36" t="str">
        <f t="shared" si="335"/>
        <v/>
      </c>
      <c r="BE460" s="36" t="str">
        <f t="shared" si="336"/>
        <v/>
      </c>
      <c r="BF460" s="36" t="str">
        <f t="shared" si="337"/>
        <v/>
      </c>
      <c r="BG460" s="36" t="str">
        <f t="shared" si="338"/>
        <v/>
      </c>
      <c r="BH460" s="36" t="str">
        <f t="shared" si="339"/>
        <v/>
      </c>
      <c r="BI460" s="36" t="str">
        <f t="shared" si="340"/>
        <v/>
      </c>
      <c r="BJ460" s="36" t="str">
        <f t="shared" si="341"/>
        <v/>
      </c>
      <c r="BK460" s="36" t="str">
        <f t="shared" si="342"/>
        <v/>
      </c>
      <c r="BL460" s="36" t="str">
        <f t="shared" si="343"/>
        <v/>
      </c>
      <c r="BM460" s="36" t="str">
        <f t="shared" si="344"/>
        <v/>
      </c>
      <c r="BN460" s="38" t="e">
        <f t="shared" si="303"/>
        <v>#DIV/0!</v>
      </c>
      <c r="BO460" s="38" t="e">
        <f t="shared" si="304"/>
        <v>#DIV/0!</v>
      </c>
      <c r="BP460" s="39" t="str">
        <f t="shared" si="305"/>
        <v/>
      </c>
      <c r="BQ460" s="39" t="str">
        <f t="shared" si="306"/>
        <v/>
      </c>
      <c r="BR460" s="39" t="str">
        <f t="shared" si="307"/>
        <v/>
      </c>
      <c r="BS460" s="39" t="str">
        <f t="shared" si="308"/>
        <v/>
      </c>
      <c r="BT460" s="39" t="str">
        <f t="shared" si="309"/>
        <v/>
      </c>
      <c r="BU460" s="39" t="str">
        <f t="shared" si="310"/>
        <v/>
      </c>
      <c r="BV460" s="39" t="str">
        <f t="shared" si="311"/>
        <v/>
      </c>
      <c r="BW460" s="39" t="str">
        <f t="shared" si="312"/>
        <v/>
      </c>
      <c r="BX460" s="39" t="str">
        <f t="shared" si="313"/>
        <v/>
      </c>
      <c r="BY460" s="39" t="str">
        <f t="shared" si="314"/>
        <v/>
      </c>
      <c r="BZ460" s="39" t="str">
        <f t="shared" si="315"/>
        <v/>
      </c>
      <c r="CA460" s="39" t="str">
        <f t="shared" si="316"/>
        <v/>
      </c>
      <c r="CB460" s="39" t="str">
        <f t="shared" si="317"/>
        <v/>
      </c>
      <c r="CC460" s="39" t="str">
        <f t="shared" si="318"/>
        <v/>
      </c>
      <c r="CD460" s="39" t="str">
        <f t="shared" si="319"/>
        <v/>
      </c>
      <c r="CE460" s="39" t="str">
        <f t="shared" si="320"/>
        <v/>
      </c>
      <c r="CF460" s="39" t="str">
        <f t="shared" si="321"/>
        <v/>
      </c>
      <c r="CG460" s="39" t="str">
        <f t="shared" si="322"/>
        <v/>
      </c>
      <c r="CH460" s="39" t="str">
        <f t="shared" si="323"/>
        <v/>
      </c>
      <c r="CI460" s="39" t="str">
        <f t="shared" si="324"/>
        <v/>
      </c>
    </row>
    <row r="461" spans="1:87">
      <c r="A461" s="18"/>
      <c r="B461" s="15" t="str">
        <f>'Gene Table'!E460</f>
        <v>hsa-miR-764</v>
      </c>
      <c r="C461" s="15" t="str">
        <f>'Gene Table'!B460</f>
        <v>D02</v>
      </c>
      <c r="D461" s="16" t="str">
        <f>IF(SUM('Test Sample Data'!D$3:D$98)&gt;10,IF(AND(ISNUMBER('Test Sample Data'!D460),'Test Sample Data'!D460&lt;$B$1,'Test Sample Data'!D460&gt;0),'Test Sample Data'!D460,$B$1),"")</f>
        <v/>
      </c>
      <c r="E461" s="17" t="str">
        <f>IF(SUM('Test Sample Data'!E$3:E$98)&gt;10,IF(AND(ISNUMBER('Test Sample Data'!E460),'Test Sample Data'!E460&lt;$B$1,'Test Sample Data'!E460&gt;0),'Test Sample Data'!E460,$B$1),"")</f>
        <v/>
      </c>
      <c r="F461" s="17" t="str">
        <f>IF(SUM('Test Sample Data'!F$3:F$98)&gt;10,IF(AND(ISNUMBER('Test Sample Data'!F460),'Test Sample Data'!F460&lt;$B$1,'Test Sample Data'!F460&gt;0),'Test Sample Data'!F460,$B$1),"")</f>
        <v/>
      </c>
      <c r="G461" s="17" t="str">
        <f>IF(SUM('Test Sample Data'!G$3:G$98)&gt;10,IF(AND(ISNUMBER('Test Sample Data'!G460),'Test Sample Data'!G460&lt;$B$1,'Test Sample Data'!G460&gt;0),'Test Sample Data'!G460,$B$1),"")</f>
        <v/>
      </c>
      <c r="H461" s="17" t="str">
        <f>IF(SUM('Test Sample Data'!H$3:H$98)&gt;10,IF(AND(ISNUMBER('Test Sample Data'!H460),'Test Sample Data'!H460&lt;$B$1,'Test Sample Data'!H460&gt;0),'Test Sample Data'!H460,$B$1),"")</f>
        <v/>
      </c>
      <c r="I461" s="17" t="str">
        <f>IF(SUM('Test Sample Data'!I$3:I$98)&gt;10,IF(AND(ISNUMBER('Test Sample Data'!I460),'Test Sample Data'!I460&lt;$B$1,'Test Sample Data'!I460&gt;0),'Test Sample Data'!I460,$B$1),"")</f>
        <v/>
      </c>
      <c r="J461" s="17" t="str">
        <f>IF(SUM('Test Sample Data'!J$3:J$98)&gt;10,IF(AND(ISNUMBER('Test Sample Data'!J460),'Test Sample Data'!J460&lt;$B$1,'Test Sample Data'!J460&gt;0),'Test Sample Data'!J460,$B$1),"")</f>
        <v/>
      </c>
      <c r="K461" s="17" t="str">
        <f>IF(SUM('Test Sample Data'!K$3:K$98)&gt;10,IF(AND(ISNUMBER('Test Sample Data'!K460),'Test Sample Data'!K460&lt;$B$1,'Test Sample Data'!K460&gt;0),'Test Sample Data'!K460,$B$1),"")</f>
        <v/>
      </c>
      <c r="L461" s="17" t="str">
        <f>IF(SUM('Test Sample Data'!L$3:L$98)&gt;10,IF(AND(ISNUMBER('Test Sample Data'!L460),'Test Sample Data'!L460&lt;$B$1,'Test Sample Data'!L460&gt;0),'Test Sample Data'!L460,$B$1),"")</f>
        <v/>
      </c>
      <c r="M461" s="17" t="str">
        <f>IF(SUM('Test Sample Data'!M$3:M$98)&gt;10,IF(AND(ISNUMBER('Test Sample Data'!M460),'Test Sample Data'!M460&lt;$B$1,'Test Sample Data'!M460&gt;0),'Test Sample Data'!M460,$B$1),"")</f>
        <v/>
      </c>
      <c r="N461" s="17" t="str">
        <f>'Gene Table'!E460</f>
        <v>hsa-miR-764</v>
      </c>
      <c r="O461" s="17" t="str">
        <f>'Gene Table'!B460</f>
        <v>D02</v>
      </c>
      <c r="P461" s="17" t="str">
        <f>IF(SUM('Control Sample Data'!D$3:D$98)&gt;10,IF(AND(ISNUMBER('Control Sample Data'!D460),'Control Sample Data'!D460&lt;$B$1,'Control Sample Data'!D460&gt;0),'Control Sample Data'!D460,$B$1),"")</f>
        <v/>
      </c>
      <c r="Q461" s="17" t="str">
        <f>IF(SUM('Control Sample Data'!E$3:E$98)&gt;10,IF(AND(ISNUMBER('Control Sample Data'!E460),'Control Sample Data'!E460&lt;$B$1,'Control Sample Data'!E460&gt;0),'Control Sample Data'!E460,$B$1),"")</f>
        <v/>
      </c>
      <c r="R461" s="17" t="str">
        <f>IF(SUM('Control Sample Data'!F$3:F$98)&gt;10,IF(AND(ISNUMBER('Control Sample Data'!F460),'Control Sample Data'!F460&lt;$B$1,'Control Sample Data'!F460&gt;0),'Control Sample Data'!F460,$B$1),"")</f>
        <v/>
      </c>
      <c r="S461" s="17" t="str">
        <f>IF(SUM('Control Sample Data'!G$3:G$98)&gt;10,IF(AND(ISNUMBER('Control Sample Data'!G460),'Control Sample Data'!G460&lt;$B$1,'Control Sample Data'!G460&gt;0),'Control Sample Data'!G460,$B$1),"")</f>
        <v/>
      </c>
      <c r="T461" s="17" t="str">
        <f>IF(SUM('Control Sample Data'!H$3:H$98)&gt;10,IF(AND(ISNUMBER('Control Sample Data'!H460),'Control Sample Data'!H460&lt;$B$1,'Control Sample Data'!H460&gt;0),'Control Sample Data'!H460,$B$1),"")</f>
        <v/>
      </c>
      <c r="U461" s="17" t="str">
        <f>IF(SUM('Control Sample Data'!I$3:I$98)&gt;10,IF(AND(ISNUMBER('Control Sample Data'!I460),'Control Sample Data'!I460&lt;$B$1,'Control Sample Data'!I460&gt;0),'Control Sample Data'!I460,$B$1),"")</f>
        <v/>
      </c>
      <c r="V461" s="17" t="str">
        <f>IF(SUM('Control Sample Data'!J$3:J$98)&gt;10,IF(AND(ISNUMBER('Control Sample Data'!J460),'Control Sample Data'!J460&lt;$B$1,'Control Sample Data'!J460&gt;0),'Control Sample Data'!J460,$B$1),"")</f>
        <v/>
      </c>
      <c r="W461" s="17" t="str">
        <f>IF(SUM('Control Sample Data'!K$3:K$98)&gt;10,IF(AND(ISNUMBER('Control Sample Data'!K460),'Control Sample Data'!K460&lt;$B$1,'Control Sample Data'!K460&gt;0),'Control Sample Data'!K460,$B$1),"")</f>
        <v/>
      </c>
      <c r="X461" s="17" t="str">
        <f>IF(SUM('Control Sample Data'!L$3:L$98)&gt;10,IF(AND(ISNUMBER('Control Sample Data'!L460),'Control Sample Data'!L460&lt;$B$1,'Control Sample Data'!L460&gt;0),'Control Sample Data'!L460,$B$1),"")</f>
        <v/>
      </c>
      <c r="Y461" s="17" t="str">
        <f>IF(SUM('Control Sample Data'!M$3:M$98)&gt;10,IF(AND(ISNUMBER('Control Sample Data'!M460),'Control Sample Data'!M460&lt;$B$1,'Control Sample Data'!M460&gt;0),'Control Sample Data'!M460,$B$1),"")</f>
        <v/>
      </c>
      <c r="AT461" s="36" t="str">
        <f t="shared" si="325"/>
        <v/>
      </c>
      <c r="AU461" s="36" t="str">
        <f t="shared" si="326"/>
        <v/>
      </c>
      <c r="AV461" s="36" t="str">
        <f t="shared" si="327"/>
        <v/>
      </c>
      <c r="AW461" s="36" t="str">
        <f t="shared" si="328"/>
        <v/>
      </c>
      <c r="AX461" s="36" t="str">
        <f t="shared" si="329"/>
        <v/>
      </c>
      <c r="AY461" s="36" t="str">
        <f t="shared" si="330"/>
        <v/>
      </c>
      <c r="AZ461" s="36" t="str">
        <f t="shared" si="331"/>
        <v/>
      </c>
      <c r="BA461" s="36" t="str">
        <f t="shared" si="332"/>
        <v/>
      </c>
      <c r="BB461" s="36" t="str">
        <f t="shared" si="333"/>
        <v/>
      </c>
      <c r="BC461" s="36" t="str">
        <f t="shared" si="334"/>
        <v/>
      </c>
      <c r="BD461" s="36" t="str">
        <f t="shared" si="335"/>
        <v/>
      </c>
      <c r="BE461" s="36" t="str">
        <f t="shared" si="336"/>
        <v/>
      </c>
      <c r="BF461" s="36" t="str">
        <f t="shared" si="337"/>
        <v/>
      </c>
      <c r="BG461" s="36" t="str">
        <f t="shared" si="338"/>
        <v/>
      </c>
      <c r="BH461" s="36" t="str">
        <f t="shared" si="339"/>
        <v/>
      </c>
      <c r="BI461" s="36" t="str">
        <f t="shared" si="340"/>
        <v/>
      </c>
      <c r="BJ461" s="36" t="str">
        <f t="shared" si="341"/>
        <v/>
      </c>
      <c r="BK461" s="36" t="str">
        <f t="shared" si="342"/>
        <v/>
      </c>
      <c r="BL461" s="36" t="str">
        <f t="shared" si="343"/>
        <v/>
      </c>
      <c r="BM461" s="36" t="str">
        <f t="shared" si="344"/>
        <v/>
      </c>
      <c r="BN461" s="38" t="e">
        <f t="shared" si="303"/>
        <v>#DIV/0!</v>
      </c>
      <c r="BO461" s="38" t="e">
        <f t="shared" si="304"/>
        <v>#DIV/0!</v>
      </c>
      <c r="BP461" s="39" t="str">
        <f t="shared" si="305"/>
        <v/>
      </c>
      <c r="BQ461" s="39" t="str">
        <f t="shared" si="306"/>
        <v/>
      </c>
      <c r="BR461" s="39" t="str">
        <f t="shared" si="307"/>
        <v/>
      </c>
      <c r="BS461" s="39" t="str">
        <f t="shared" si="308"/>
        <v/>
      </c>
      <c r="BT461" s="39" t="str">
        <f t="shared" si="309"/>
        <v/>
      </c>
      <c r="BU461" s="39" t="str">
        <f t="shared" si="310"/>
        <v/>
      </c>
      <c r="BV461" s="39" t="str">
        <f t="shared" si="311"/>
        <v/>
      </c>
      <c r="BW461" s="39" t="str">
        <f t="shared" si="312"/>
        <v/>
      </c>
      <c r="BX461" s="39" t="str">
        <f t="shared" si="313"/>
        <v/>
      </c>
      <c r="BY461" s="39" t="str">
        <f t="shared" si="314"/>
        <v/>
      </c>
      <c r="BZ461" s="39" t="str">
        <f t="shared" si="315"/>
        <v/>
      </c>
      <c r="CA461" s="39" t="str">
        <f t="shared" si="316"/>
        <v/>
      </c>
      <c r="CB461" s="39" t="str">
        <f t="shared" si="317"/>
        <v/>
      </c>
      <c r="CC461" s="39" t="str">
        <f t="shared" si="318"/>
        <v/>
      </c>
      <c r="CD461" s="39" t="str">
        <f t="shared" si="319"/>
        <v/>
      </c>
      <c r="CE461" s="39" t="str">
        <f t="shared" si="320"/>
        <v/>
      </c>
      <c r="CF461" s="39" t="str">
        <f t="shared" si="321"/>
        <v/>
      </c>
      <c r="CG461" s="39" t="str">
        <f t="shared" si="322"/>
        <v/>
      </c>
      <c r="CH461" s="39" t="str">
        <f t="shared" si="323"/>
        <v/>
      </c>
      <c r="CI461" s="39" t="str">
        <f t="shared" si="324"/>
        <v/>
      </c>
    </row>
    <row r="462" spans="1:87">
      <c r="A462" s="18"/>
      <c r="B462" s="15" t="str">
        <f>'Gene Table'!E461</f>
        <v>hsa-miR-449a</v>
      </c>
      <c r="C462" s="15" t="str">
        <f>'Gene Table'!B461</f>
        <v>D03</v>
      </c>
      <c r="D462" s="16" t="str">
        <f>IF(SUM('Test Sample Data'!D$3:D$98)&gt;10,IF(AND(ISNUMBER('Test Sample Data'!D461),'Test Sample Data'!D461&lt;$B$1,'Test Sample Data'!D461&gt;0),'Test Sample Data'!D461,$B$1),"")</f>
        <v/>
      </c>
      <c r="E462" s="17" t="str">
        <f>IF(SUM('Test Sample Data'!E$3:E$98)&gt;10,IF(AND(ISNUMBER('Test Sample Data'!E461),'Test Sample Data'!E461&lt;$B$1,'Test Sample Data'!E461&gt;0),'Test Sample Data'!E461,$B$1),"")</f>
        <v/>
      </c>
      <c r="F462" s="17" t="str">
        <f>IF(SUM('Test Sample Data'!F$3:F$98)&gt;10,IF(AND(ISNUMBER('Test Sample Data'!F461),'Test Sample Data'!F461&lt;$B$1,'Test Sample Data'!F461&gt;0),'Test Sample Data'!F461,$B$1),"")</f>
        <v/>
      </c>
      <c r="G462" s="17" t="str">
        <f>IF(SUM('Test Sample Data'!G$3:G$98)&gt;10,IF(AND(ISNUMBER('Test Sample Data'!G461),'Test Sample Data'!G461&lt;$B$1,'Test Sample Data'!G461&gt;0),'Test Sample Data'!G461,$B$1),"")</f>
        <v/>
      </c>
      <c r="H462" s="17" t="str">
        <f>IF(SUM('Test Sample Data'!H$3:H$98)&gt;10,IF(AND(ISNUMBER('Test Sample Data'!H461),'Test Sample Data'!H461&lt;$B$1,'Test Sample Data'!H461&gt;0),'Test Sample Data'!H461,$B$1),"")</f>
        <v/>
      </c>
      <c r="I462" s="17" t="str">
        <f>IF(SUM('Test Sample Data'!I$3:I$98)&gt;10,IF(AND(ISNUMBER('Test Sample Data'!I461),'Test Sample Data'!I461&lt;$B$1,'Test Sample Data'!I461&gt;0),'Test Sample Data'!I461,$B$1),"")</f>
        <v/>
      </c>
      <c r="J462" s="17" t="str">
        <f>IF(SUM('Test Sample Data'!J$3:J$98)&gt;10,IF(AND(ISNUMBER('Test Sample Data'!J461),'Test Sample Data'!J461&lt;$B$1,'Test Sample Data'!J461&gt;0),'Test Sample Data'!J461,$B$1),"")</f>
        <v/>
      </c>
      <c r="K462" s="17" t="str">
        <f>IF(SUM('Test Sample Data'!K$3:K$98)&gt;10,IF(AND(ISNUMBER('Test Sample Data'!K461),'Test Sample Data'!K461&lt;$B$1,'Test Sample Data'!K461&gt;0),'Test Sample Data'!K461,$B$1),"")</f>
        <v/>
      </c>
      <c r="L462" s="17" t="str">
        <f>IF(SUM('Test Sample Data'!L$3:L$98)&gt;10,IF(AND(ISNUMBER('Test Sample Data'!L461),'Test Sample Data'!L461&lt;$B$1,'Test Sample Data'!L461&gt;0),'Test Sample Data'!L461,$B$1),"")</f>
        <v/>
      </c>
      <c r="M462" s="17" t="str">
        <f>IF(SUM('Test Sample Data'!M$3:M$98)&gt;10,IF(AND(ISNUMBER('Test Sample Data'!M461),'Test Sample Data'!M461&lt;$B$1,'Test Sample Data'!M461&gt;0),'Test Sample Data'!M461,$B$1),"")</f>
        <v/>
      </c>
      <c r="N462" s="17" t="str">
        <f>'Gene Table'!E461</f>
        <v>hsa-miR-449a</v>
      </c>
      <c r="O462" s="17" t="str">
        <f>'Gene Table'!B461</f>
        <v>D03</v>
      </c>
      <c r="P462" s="17" t="str">
        <f>IF(SUM('Control Sample Data'!D$3:D$98)&gt;10,IF(AND(ISNUMBER('Control Sample Data'!D461),'Control Sample Data'!D461&lt;$B$1,'Control Sample Data'!D461&gt;0),'Control Sample Data'!D461,$B$1),"")</f>
        <v/>
      </c>
      <c r="Q462" s="17" t="str">
        <f>IF(SUM('Control Sample Data'!E$3:E$98)&gt;10,IF(AND(ISNUMBER('Control Sample Data'!E461),'Control Sample Data'!E461&lt;$B$1,'Control Sample Data'!E461&gt;0),'Control Sample Data'!E461,$B$1),"")</f>
        <v/>
      </c>
      <c r="R462" s="17" t="str">
        <f>IF(SUM('Control Sample Data'!F$3:F$98)&gt;10,IF(AND(ISNUMBER('Control Sample Data'!F461),'Control Sample Data'!F461&lt;$B$1,'Control Sample Data'!F461&gt;0),'Control Sample Data'!F461,$B$1),"")</f>
        <v/>
      </c>
      <c r="S462" s="17" t="str">
        <f>IF(SUM('Control Sample Data'!G$3:G$98)&gt;10,IF(AND(ISNUMBER('Control Sample Data'!G461),'Control Sample Data'!G461&lt;$B$1,'Control Sample Data'!G461&gt;0),'Control Sample Data'!G461,$B$1),"")</f>
        <v/>
      </c>
      <c r="T462" s="17" t="str">
        <f>IF(SUM('Control Sample Data'!H$3:H$98)&gt;10,IF(AND(ISNUMBER('Control Sample Data'!H461),'Control Sample Data'!H461&lt;$B$1,'Control Sample Data'!H461&gt;0),'Control Sample Data'!H461,$B$1),"")</f>
        <v/>
      </c>
      <c r="U462" s="17" t="str">
        <f>IF(SUM('Control Sample Data'!I$3:I$98)&gt;10,IF(AND(ISNUMBER('Control Sample Data'!I461),'Control Sample Data'!I461&lt;$B$1,'Control Sample Data'!I461&gt;0),'Control Sample Data'!I461,$B$1),"")</f>
        <v/>
      </c>
      <c r="V462" s="17" t="str">
        <f>IF(SUM('Control Sample Data'!J$3:J$98)&gt;10,IF(AND(ISNUMBER('Control Sample Data'!J461),'Control Sample Data'!J461&lt;$B$1,'Control Sample Data'!J461&gt;0),'Control Sample Data'!J461,$B$1),"")</f>
        <v/>
      </c>
      <c r="W462" s="17" t="str">
        <f>IF(SUM('Control Sample Data'!K$3:K$98)&gt;10,IF(AND(ISNUMBER('Control Sample Data'!K461),'Control Sample Data'!K461&lt;$B$1,'Control Sample Data'!K461&gt;0),'Control Sample Data'!K461,$B$1),"")</f>
        <v/>
      </c>
      <c r="X462" s="17" t="str">
        <f>IF(SUM('Control Sample Data'!L$3:L$98)&gt;10,IF(AND(ISNUMBER('Control Sample Data'!L461),'Control Sample Data'!L461&lt;$B$1,'Control Sample Data'!L461&gt;0),'Control Sample Data'!L461,$B$1),"")</f>
        <v/>
      </c>
      <c r="Y462" s="17" t="str">
        <f>IF(SUM('Control Sample Data'!M$3:M$98)&gt;10,IF(AND(ISNUMBER('Control Sample Data'!M461),'Control Sample Data'!M461&lt;$B$1,'Control Sample Data'!M461&gt;0),'Control Sample Data'!M461,$B$1),"")</f>
        <v/>
      </c>
      <c r="AT462" s="36" t="str">
        <f t="shared" si="325"/>
        <v/>
      </c>
      <c r="AU462" s="36" t="str">
        <f t="shared" si="326"/>
        <v/>
      </c>
      <c r="AV462" s="36" t="str">
        <f t="shared" si="327"/>
        <v/>
      </c>
      <c r="AW462" s="36" t="str">
        <f t="shared" si="328"/>
        <v/>
      </c>
      <c r="AX462" s="36" t="str">
        <f t="shared" si="329"/>
        <v/>
      </c>
      <c r="AY462" s="36" t="str">
        <f t="shared" si="330"/>
        <v/>
      </c>
      <c r="AZ462" s="36" t="str">
        <f t="shared" si="331"/>
        <v/>
      </c>
      <c r="BA462" s="36" t="str">
        <f t="shared" si="332"/>
        <v/>
      </c>
      <c r="BB462" s="36" t="str">
        <f t="shared" si="333"/>
        <v/>
      </c>
      <c r="BC462" s="36" t="str">
        <f t="shared" si="334"/>
        <v/>
      </c>
      <c r="BD462" s="36" t="str">
        <f t="shared" si="335"/>
        <v/>
      </c>
      <c r="BE462" s="36" t="str">
        <f t="shared" si="336"/>
        <v/>
      </c>
      <c r="BF462" s="36" t="str">
        <f t="shared" si="337"/>
        <v/>
      </c>
      <c r="BG462" s="36" t="str">
        <f t="shared" si="338"/>
        <v/>
      </c>
      <c r="BH462" s="36" t="str">
        <f t="shared" si="339"/>
        <v/>
      </c>
      <c r="BI462" s="36" t="str">
        <f t="shared" si="340"/>
        <v/>
      </c>
      <c r="BJ462" s="36" t="str">
        <f t="shared" si="341"/>
        <v/>
      </c>
      <c r="BK462" s="36" t="str">
        <f t="shared" si="342"/>
        <v/>
      </c>
      <c r="BL462" s="36" t="str">
        <f t="shared" si="343"/>
        <v/>
      </c>
      <c r="BM462" s="36" t="str">
        <f t="shared" si="344"/>
        <v/>
      </c>
      <c r="BN462" s="38" t="e">
        <f t="shared" si="303"/>
        <v>#DIV/0!</v>
      </c>
      <c r="BO462" s="38" t="e">
        <f t="shared" si="304"/>
        <v>#DIV/0!</v>
      </c>
      <c r="BP462" s="39" t="str">
        <f t="shared" si="305"/>
        <v/>
      </c>
      <c r="BQ462" s="39" t="str">
        <f t="shared" si="306"/>
        <v/>
      </c>
      <c r="BR462" s="39" t="str">
        <f t="shared" si="307"/>
        <v/>
      </c>
      <c r="BS462" s="39" t="str">
        <f t="shared" si="308"/>
        <v/>
      </c>
      <c r="BT462" s="39" t="str">
        <f t="shared" si="309"/>
        <v/>
      </c>
      <c r="BU462" s="39" t="str">
        <f t="shared" si="310"/>
        <v/>
      </c>
      <c r="BV462" s="39" t="str">
        <f t="shared" si="311"/>
        <v/>
      </c>
      <c r="BW462" s="39" t="str">
        <f t="shared" si="312"/>
        <v/>
      </c>
      <c r="BX462" s="39" t="str">
        <f t="shared" si="313"/>
        <v/>
      </c>
      <c r="BY462" s="39" t="str">
        <f t="shared" si="314"/>
        <v/>
      </c>
      <c r="BZ462" s="39" t="str">
        <f t="shared" si="315"/>
        <v/>
      </c>
      <c r="CA462" s="39" t="str">
        <f t="shared" si="316"/>
        <v/>
      </c>
      <c r="CB462" s="39" t="str">
        <f t="shared" si="317"/>
        <v/>
      </c>
      <c r="CC462" s="39" t="str">
        <f t="shared" si="318"/>
        <v/>
      </c>
      <c r="CD462" s="39" t="str">
        <f t="shared" si="319"/>
        <v/>
      </c>
      <c r="CE462" s="39" t="str">
        <f t="shared" si="320"/>
        <v/>
      </c>
      <c r="CF462" s="39" t="str">
        <f t="shared" si="321"/>
        <v/>
      </c>
      <c r="CG462" s="39" t="str">
        <f t="shared" si="322"/>
        <v/>
      </c>
      <c r="CH462" s="39" t="str">
        <f t="shared" si="323"/>
        <v/>
      </c>
      <c r="CI462" s="39" t="str">
        <f t="shared" si="324"/>
        <v/>
      </c>
    </row>
    <row r="463" spans="1:87">
      <c r="A463" s="18"/>
      <c r="B463" s="15" t="str">
        <f>'Gene Table'!E462</f>
        <v>hsa-miR-548q</v>
      </c>
      <c r="C463" s="15" t="str">
        <f>'Gene Table'!B462</f>
        <v>D04</v>
      </c>
      <c r="D463" s="16" t="str">
        <f>IF(SUM('Test Sample Data'!D$3:D$98)&gt;10,IF(AND(ISNUMBER('Test Sample Data'!D462),'Test Sample Data'!D462&lt;$B$1,'Test Sample Data'!D462&gt;0),'Test Sample Data'!D462,$B$1),"")</f>
        <v/>
      </c>
      <c r="E463" s="17" t="str">
        <f>IF(SUM('Test Sample Data'!E$3:E$98)&gt;10,IF(AND(ISNUMBER('Test Sample Data'!E462),'Test Sample Data'!E462&lt;$B$1,'Test Sample Data'!E462&gt;0),'Test Sample Data'!E462,$B$1),"")</f>
        <v/>
      </c>
      <c r="F463" s="17" t="str">
        <f>IF(SUM('Test Sample Data'!F$3:F$98)&gt;10,IF(AND(ISNUMBER('Test Sample Data'!F462),'Test Sample Data'!F462&lt;$B$1,'Test Sample Data'!F462&gt;0),'Test Sample Data'!F462,$B$1),"")</f>
        <v/>
      </c>
      <c r="G463" s="17" t="str">
        <f>IF(SUM('Test Sample Data'!G$3:G$98)&gt;10,IF(AND(ISNUMBER('Test Sample Data'!G462),'Test Sample Data'!G462&lt;$B$1,'Test Sample Data'!G462&gt;0),'Test Sample Data'!G462,$B$1),"")</f>
        <v/>
      </c>
      <c r="H463" s="17" t="str">
        <f>IF(SUM('Test Sample Data'!H$3:H$98)&gt;10,IF(AND(ISNUMBER('Test Sample Data'!H462),'Test Sample Data'!H462&lt;$B$1,'Test Sample Data'!H462&gt;0),'Test Sample Data'!H462,$B$1),"")</f>
        <v/>
      </c>
      <c r="I463" s="17" t="str">
        <f>IF(SUM('Test Sample Data'!I$3:I$98)&gt;10,IF(AND(ISNUMBER('Test Sample Data'!I462),'Test Sample Data'!I462&lt;$B$1,'Test Sample Data'!I462&gt;0),'Test Sample Data'!I462,$B$1),"")</f>
        <v/>
      </c>
      <c r="J463" s="17" t="str">
        <f>IF(SUM('Test Sample Data'!J$3:J$98)&gt;10,IF(AND(ISNUMBER('Test Sample Data'!J462),'Test Sample Data'!J462&lt;$B$1,'Test Sample Data'!J462&gt;0),'Test Sample Data'!J462,$B$1),"")</f>
        <v/>
      </c>
      <c r="K463" s="17" t="str">
        <f>IF(SUM('Test Sample Data'!K$3:K$98)&gt;10,IF(AND(ISNUMBER('Test Sample Data'!K462),'Test Sample Data'!K462&lt;$B$1,'Test Sample Data'!K462&gt;0),'Test Sample Data'!K462,$B$1),"")</f>
        <v/>
      </c>
      <c r="L463" s="17" t="str">
        <f>IF(SUM('Test Sample Data'!L$3:L$98)&gt;10,IF(AND(ISNUMBER('Test Sample Data'!L462),'Test Sample Data'!L462&lt;$B$1,'Test Sample Data'!L462&gt;0),'Test Sample Data'!L462,$B$1),"")</f>
        <v/>
      </c>
      <c r="M463" s="17" t="str">
        <f>IF(SUM('Test Sample Data'!M$3:M$98)&gt;10,IF(AND(ISNUMBER('Test Sample Data'!M462),'Test Sample Data'!M462&lt;$B$1,'Test Sample Data'!M462&gt;0),'Test Sample Data'!M462,$B$1),"")</f>
        <v/>
      </c>
      <c r="N463" s="17" t="str">
        <f>'Gene Table'!E462</f>
        <v>hsa-miR-548q</v>
      </c>
      <c r="O463" s="17" t="str">
        <f>'Gene Table'!B462</f>
        <v>D04</v>
      </c>
      <c r="P463" s="17" t="str">
        <f>IF(SUM('Control Sample Data'!D$3:D$98)&gt;10,IF(AND(ISNUMBER('Control Sample Data'!D462),'Control Sample Data'!D462&lt;$B$1,'Control Sample Data'!D462&gt;0),'Control Sample Data'!D462,$B$1),"")</f>
        <v/>
      </c>
      <c r="Q463" s="17" t="str">
        <f>IF(SUM('Control Sample Data'!E$3:E$98)&gt;10,IF(AND(ISNUMBER('Control Sample Data'!E462),'Control Sample Data'!E462&lt;$B$1,'Control Sample Data'!E462&gt;0),'Control Sample Data'!E462,$B$1),"")</f>
        <v/>
      </c>
      <c r="R463" s="17" t="str">
        <f>IF(SUM('Control Sample Data'!F$3:F$98)&gt;10,IF(AND(ISNUMBER('Control Sample Data'!F462),'Control Sample Data'!F462&lt;$B$1,'Control Sample Data'!F462&gt;0),'Control Sample Data'!F462,$B$1),"")</f>
        <v/>
      </c>
      <c r="S463" s="17" t="str">
        <f>IF(SUM('Control Sample Data'!G$3:G$98)&gt;10,IF(AND(ISNUMBER('Control Sample Data'!G462),'Control Sample Data'!G462&lt;$B$1,'Control Sample Data'!G462&gt;0),'Control Sample Data'!G462,$B$1),"")</f>
        <v/>
      </c>
      <c r="T463" s="17" t="str">
        <f>IF(SUM('Control Sample Data'!H$3:H$98)&gt;10,IF(AND(ISNUMBER('Control Sample Data'!H462),'Control Sample Data'!H462&lt;$B$1,'Control Sample Data'!H462&gt;0),'Control Sample Data'!H462,$B$1),"")</f>
        <v/>
      </c>
      <c r="U463" s="17" t="str">
        <f>IF(SUM('Control Sample Data'!I$3:I$98)&gt;10,IF(AND(ISNUMBER('Control Sample Data'!I462),'Control Sample Data'!I462&lt;$B$1,'Control Sample Data'!I462&gt;0),'Control Sample Data'!I462,$B$1),"")</f>
        <v/>
      </c>
      <c r="V463" s="17" t="str">
        <f>IF(SUM('Control Sample Data'!J$3:J$98)&gt;10,IF(AND(ISNUMBER('Control Sample Data'!J462),'Control Sample Data'!J462&lt;$B$1,'Control Sample Data'!J462&gt;0),'Control Sample Data'!J462,$B$1),"")</f>
        <v/>
      </c>
      <c r="W463" s="17" t="str">
        <f>IF(SUM('Control Sample Data'!K$3:K$98)&gt;10,IF(AND(ISNUMBER('Control Sample Data'!K462),'Control Sample Data'!K462&lt;$B$1,'Control Sample Data'!K462&gt;0),'Control Sample Data'!K462,$B$1),"")</f>
        <v/>
      </c>
      <c r="X463" s="17" t="str">
        <f>IF(SUM('Control Sample Data'!L$3:L$98)&gt;10,IF(AND(ISNUMBER('Control Sample Data'!L462),'Control Sample Data'!L462&lt;$B$1,'Control Sample Data'!L462&gt;0),'Control Sample Data'!L462,$B$1),"")</f>
        <v/>
      </c>
      <c r="Y463" s="17" t="str">
        <f>IF(SUM('Control Sample Data'!M$3:M$98)&gt;10,IF(AND(ISNUMBER('Control Sample Data'!M462),'Control Sample Data'!M462&lt;$B$1,'Control Sample Data'!M462&gt;0),'Control Sample Data'!M462,$B$1),"")</f>
        <v/>
      </c>
      <c r="AT463" s="36" t="str">
        <f t="shared" si="325"/>
        <v/>
      </c>
      <c r="AU463" s="36" t="str">
        <f t="shared" si="326"/>
        <v/>
      </c>
      <c r="AV463" s="36" t="str">
        <f t="shared" si="327"/>
        <v/>
      </c>
      <c r="AW463" s="36" t="str">
        <f t="shared" si="328"/>
        <v/>
      </c>
      <c r="AX463" s="36" t="str">
        <f t="shared" si="329"/>
        <v/>
      </c>
      <c r="AY463" s="36" t="str">
        <f t="shared" si="330"/>
        <v/>
      </c>
      <c r="AZ463" s="36" t="str">
        <f t="shared" si="331"/>
        <v/>
      </c>
      <c r="BA463" s="36" t="str">
        <f t="shared" si="332"/>
        <v/>
      </c>
      <c r="BB463" s="36" t="str">
        <f t="shared" si="333"/>
        <v/>
      </c>
      <c r="BC463" s="36" t="str">
        <f t="shared" si="334"/>
        <v/>
      </c>
      <c r="BD463" s="36" t="str">
        <f t="shared" si="335"/>
        <v/>
      </c>
      <c r="BE463" s="36" t="str">
        <f t="shared" si="336"/>
        <v/>
      </c>
      <c r="BF463" s="36" t="str">
        <f t="shared" si="337"/>
        <v/>
      </c>
      <c r="BG463" s="36" t="str">
        <f t="shared" si="338"/>
        <v/>
      </c>
      <c r="BH463" s="36" t="str">
        <f t="shared" si="339"/>
        <v/>
      </c>
      <c r="BI463" s="36" t="str">
        <f t="shared" si="340"/>
        <v/>
      </c>
      <c r="BJ463" s="36" t="str">
        <f t="shared" si="341"/>
        <v/>
      </c>
      <c r="BK463" s="36" t="str">
        <f t="shared" si="342"/>
        <v/>
      </c>
      <c r="BL463" s="36" t="str">
        <f t="shared" si="343"/>
        <v/>
      </c>
      <c r="BM463" s="36" t="str">
        <f t="shared" si="344"/>
        <v/>
      </c>
      <c r="BN463" s="38" t="e">
        <f t="shared" si="303"/>
        <v>#DIV/0!</v>
      </c>
      <c r="BO463" s="38" t="e">
        <f t="shared" si="304"/>
        <v>#DIV/0!</v>
      </c>
      <c r="BP463" s="39" t="str">
        <f t="shared" si="305"/>
        <v/>
      </c>
      <c r="BQ463" s="39" t="str">
        <f t="shared" si="306"/>
        <v/>
      </c>
      <c r="BR463" s="39" t="str">
        <f t="shared" si="307"/>
        <v/>
      </c>
      <c r="BS463" s="39" t="str">
        <f t="shared" si="308"/>
        <v/>
      </c>
      <c r="BT463" s="39" t="str">
        <f t="shared" si="309"/>
        <v/>
      </c>
      <c r="BU463" s="39" t="str">
        <f t="shared" si="310"/>
        <v/>
      </c>
      <c r="BV463" s="39" t="str">
        <f t="shared" si="311"/>
        <v/>
      </c>
      <c r="BW463" s="39" t="str">
        <f t="shared" si="312"/>
        <v/>
      </c>
      <c r="BX463" s="39" t="str">
        <f t="shared" si="313"/>
        <v/>
      </c>
      <c r="BY463" s="39" t="str">
        <f t="shared" si="314"/>
        <v/>
      </c>
      <c r="BZ463" s="39" t="str">
        <f t="shared" si="315"/>
        <v/>
      </c>
      <c r="CA463" s="39" t="str">
        <f t="shared" si="316"/>
        <v/>
      </c>
      <c r="CB463" s="39" t="str">
        <f t="shared" si="317"/>
        <v/>
      </c>
      <c r="CC463" s="39" t="str">
        <f t="shared" si="318"/>
        <v/>
      </c>
      <c r="CD463" s="39" t="str">
        <f t="shared" si="319"/>
        <v/>
      </c>
      <c r="CE463" s="39" t="str">
        <f t="shared" si="320"/>
        <v/>
      </c>
      <c r="CF463" s="39" t="str">
        <f t="shared" si="321"/>
        <v/>
      </c>
      <c r="CG463" s="39" t="str">
        <f t="shared" si="322"/>
        <v/>
      </c>
      <c r="CH463" s="39" t="str">
        <f t="shared" si="323"/>
        <v/>
      </c>
      <c r="CI463" s="39" t="str">
        <f t="shared" si="324"/>
        <v/>
      </c>
    </row>
    <row r="464" spans="1:87">
      <c r="A464" s="18"/>
      <c r="B464" s="15" t="str">
        <f>'Gene Table'!E463</f>
        <v>hsa-miR-518c-3p</v>
      </c>
      <c r="C464" s="15" t="str">
        <f>'Gene Table'!B463</f>
        <v>D05</v>
      </c>
      <c r="D464" s="16" t="str">
        <f>IF(SUM('Test Sample Data'!D$3:D$98)&gt;10,IF(AND(ISNUMBER('Test Sample Data'!D463),'Test Sample Data'!D463&lt;$B$1,'Test Sample Data'!D463&gt;0),'Test Sample Data'!D463,$B$1),"")</f>
        <v/>
      </c>
      <c r="E464" s="17" t="str">
        <f>IF(SUM('Test Sample Data'!E$3:E$98)&gt;10,IF(AND(ISNUMBER('Test Sample Data'!E463),'Test Sample Data'!E463&lt;$B$1,'Test Sample Data'!E463&gt;0),'Test Sample Data'!E463,$B$1),"")</f>
        <v/>
      </c>
      <c r="F464" s="17" t="str">
        <f>IF(SUM('Test Sample Data'!F$3:F$98)&gt;10,IF(AND(ISNUMBER('Test Sample Data'!F463),'Test Sample Data'!F463&lt;$B$1,'Test Sample Data'!F463&gt;0),'Test Sample Data'!F463,$B$1),"")</f>
        <v/>
      </c>
      <c r="G464" s="17" t="str">
        <f>IF(SUM('Test Sample Data'!G$3:G$98)&gt;10,IF(AND(ISNUMBER('Test Sample Data'!G463),'Test Sample Data'!G463&lt;$B$1,'Test Sample Data'!G463&gt;0),'Test Sample Data'!G463,$B$1),"")</f>
        <v/>
      </c>
      <c r="H464" s="17" t="str">
        <f>IF(SUM('Test Sample Data'!H$3:H$98)&gt;10,IF(AND(ISNUMBER('Test Sample Data'!H463),'Test Sample Data'!H463&lt;$B$1,'Test Sample Data'!H463&gt;0),'Test Sample Data'!H463,$B$1),"")</f>
        <v/>
      </c>
      <c r="I464" s="17" t="str">
        <f>IF(SUM('Test Sample Data'!I$3:I$98)&gt;10,IF(AND(ISNUMBER('Test Sample Data'!I463),'Test Sample Data'!I463&lt;$B$1,'Test Sample Data'!I463&gt;0),'Test Sample Data'!I463,$B$1),"")</f>
        <v/>
      </c>
      <c r="J464" s="17" t="str">
        <f>IF(SUM('Test Sample Data'!J$3:J$98)&gt;10,IF(AND(ISNUMBER('Test Sample Data'!J463),'Test Sample Data'!J463&lt;$B$1,'Test Sample Data'!J463&gt;0),'Test Sample Data'!J463,$B$1),"")</f>
        <v/>
      </c>
      <c r="K464" s="17" t="str">
        <f>IF(SUM('Test Sample Data'!K$3:K$98)&gt;10,IF(AND(ISNUMBER('Test Sample Data'!K463),'Test Sample Data'!K463&lt;$B$1,'Test Sample Data'!K463&gt;0),'Test Sample Data'!K463,$B$1),"")</f>
        <v/>
      </c>
      <c r="L464" s="17" t="str">
        <f>IF(SUM('Test Sample Data'!L$3:L$98)&gt;10,IF(AND(ISNUMBER('Test Sample Data'!L463),'Test Sample Data'!L463&lt;$B$1,'Test Sample Data'!L463&gt;0),'Test Sample Data'!L463,$B$1),"")</f>
        <v/>
      </c>
      <c r="M464" s="17" t="str">
        <f>IF(SUM('Test Sample Data'!M$3:M$98)&gt;10,IF(AND(ISNUMBER('Test Sample Data'!M463),'Test Sample Data'!M463&lt;$B$1,'Test Sample Data'!M463&gt;0),'Test Sample Data'!M463,$B$1),"")</f>
        <v/>
      </c>
      <c r="N464" s="17" t="str">
        <f>'Gene Table'!E463</f>
        <v>hsa-miR-518c-3p</v>
      </c>
      <c r="O464" s="17" t="str">
        <f>'Gene Table'!B463</f>
        <v>D05</v>
      </c>
      <c r="P464" s="17" t="str">
        <f>IF(SUM('Control Sample Data'!D$3:D$98)&gt;10,IF(AND(ISNUMBER('Control Sample Data'!D463),'Control Sample Data'!D463&lt;$B$1,'Control Sample Data'!D463&gt;0),'Control Sample Data'!D463,$B$1),"")</f>
        <v/>
      </c>
      <c r="Q464" s="17" t="str">
        <f>IF(SUM('Control Sample Data'!E$3:E$98)&gt;10,IF(AND(ISNUMBER('Control Sample Data'!E463),'Control Sample Data'!E463&lt;$B$1,'Control Sample Data'!E463&gt;0),'Control Sample Data'!E463,$B$1),"")</f>
        <v/>
      </c>
      <c r="R464" s="17" t="str">
        <f>IF(SUM('Control Sample Data'!F$3:F$98)&gt;10,IF(AND(ISNUMBER('Control Sample Data'!F463),'Control Sample Data'!F463&lt;$B$1,'Control Sample Data'!F463&gt;0),'Control Sample Data'!F463,$B$1),"")</f>
        <v/>
      </c>
      <c r="S464" s="17" t="str">
        <f>IF(SUM('Control Sample Data'!G$3:G$98)&gt;10,IF(AND(ISNUMBER('Control Sample Data'!G463),'Control Sample Data'!G463&lt;$B$1,'Control Sample Data'!G463&gt;0),'Control Sample Data'!G463,$B$1),"")</f>
        <v/>
      </c>
      <c r="T464" s="17" t="str">
        <f>IF(SUM('Control Sample Data'!H$3:H$98)&gt;10,IF(AND(ISNUMBER('Control Sample Data'!H463),'Control Sample Data'!H463&lt;$B$1,'Control Sample Data'!H463&gt;0),'Control Sample Data'!H463,$B$1),"")</f>
        <v/>
      </c>
      <c r="U464" s="17" t="str">
        <f>IF(SUM('Control Sample Data'!I$3:I$98)&gt;10,IF(AND(ISNUMBER('Control Sample Data'!I463),'Control Sample Data'!I463&lt;$B$1,'Control Sample Data'!I463&gt;0),'Control Sample Data'!I463,$B$1),"")</f>
        <v/>
      </c>
      <c r="V464" s="17" t="str">
        <f>IF(SUM('Control Sample Data'!J$3:J$98)&gt;10,IF(AND(ISNUMBER('Control Sample Data'!J463),'Control Sample Data'!J463&lt;$B$1,'Control Sample Data'!J463&gt;0),'Control Sample Data'!J463,$B$1),"")</f>
        <v/>
      </c>
      <c r="W464" s="17" t="str">
        <f>IF(SUM('Control Sample Data'!K$3:K$98)&gt;10,IF(AND(ISNUMBER('Control Sample Data'!K463),'Control Sample Data'!K463&lt;$B$1,'Control Sample Data'!K463&gt;0),'Control Sample Data'!K463,$B$1),"")</f>
        <v/>
      </c>
      <c r="X464" s="17" t="str">
        <f>IF(SUM('Control Sample Data'!L$3:L$98)&gt;10,IF(AND(ISNUMBER('Control Sample Data'!L463),'Control Sample Data'!L463&lt;$B$1,'Control Sample Data'!L463&gt;0),'Control Sample Data'!L463,$B$1),"")</f>
        <v/>
      </c>
      <c r="Y464" s="17" t="str">
        <f>IF(SUM('Control Sample Data'!M$3:M$98)&gt;10,IF(AND(ISNUMBER('Control Sample Data'!M463),'Control Sample Data'!M463&lt;$B$1,'Control Sample Data'!M463&gt;0),'Control Sample Data'!M463,$B$1),"")</f>
        <v/>
      </c>
      <c r="AT464" s="36" t="str">
        <f t="shared" si="325"/>
        <v/>
      </c>
      <c r="AU464" s="36" t="str">
        <f t="shared" si="326"/>
        <v/>
      </c>
      <c r="AV464" s="36" t="str">
        <f t="shared" si="327"/>
        <v/>
      </c>
      <c r="AW464" s="36" t="str">
        <f t="shared" si="328"/>
        <v/>
      </c>
      <c r="AX464" s="36" t="str">
        <f t="shared" si="329"/>
        <v/>
      </c>
      <c r="AY464" s="36" t="str">
        <f t="shared" si="330"/>
        <v/>
      </c>
      <c r="AZ464" s="36" t="str">
        <f t="shared" si="331"/>
        <v/>
      </c>
      <c r="BA464" s="36" t="str">
        <f t="shared" si="332"/>
        <v/>
      </c>
      <c r="BB464" s="36" t="str">
        <f t="shared" si="333"/>
        <v/>
      </c>
      <c r="BC464" s="36" t="str">
        <f t="shared" si="334"/>
        <v/>
      </c>
      <c r="BD464" s="36" t="str">
        <f t="shared" si="335"/>
        <v/>
      </c>
      <c r="BE464" s="36" t="str">
        <f t="shared" si="336"/>
        <v/>
      </c>
      <c r="BF464" s="36" t="str">
        <f t="shared" si="337"/>
        <v/>
      </c>
      <c r="BG464" s="36" t="str">
        <f t="shared" si="338"/>
        <v/>
      </c>
      <c r="BH464" s="36" t="str">
        <f t="shared" si="339"/>
        <v/>
      </c>
      <c r="BI464" s="36" t="str">
        <f t="shared" si="340"/>
        <v/>
      </c>
      <c r="BJ464" s="36" t="str">
        <f t="shared" si="341"/>
        <v/>
      </c>
      <c r="BK464" s="36" t="str">
        <f t="shared" si="342"/>
        <v/>
      </c>
      <c r="BL464" s="36" t="str">
        <f t="shared" si="343"/>
        <v/>
      </c>
      <c r="BM464" s="36" t="str">
        <f t="shared" si="344"/>
        <v/>
      </c>
      <c r="BN464" s="38" t="e">
        <f t="shared" si="303"/>
        <v>#DIV/0!</v>
      </c>
      <c r="BO464" s="38" t="e">
        <f t="shared" si="304"/>
        <v>#DIV/0!</v>
      </c>
      <c r="BP464" s="39" t="str">
        <f t="shared" si="305"/>
        <v/>
      </c>
      <c r="BQ464" s="39" t="str">
        <f t="shared" si="306"/>
        <v/>
      </c>
      <c r="BR464" s="39" t="str">
        <f t="shared" si="307"/>
        <v/>
      </c>
      <c r="BS464" s="39" t="str">
        <f t="shared" si="308"/>
        <v/>
      </c>
      <c r="BT464" s="39" t="str">
        <f t="shared" si="309"/>
        <v/>
      </c>
      <c r="BU464" s="39" t="str">
        <f t="shared" si="310"/>
        <v/>
      </c>
      <c r="BV464" s="39" t="str">
        <f t="shared" si="311"/>
        <v/>
      </c>
      <c r="BW464" s="39" t="str">
        <f t="shared" si="312"/>
        <v/>
      </c>
      <c r="BX464" s="39" t="str">
        <f t="shared" si="313"/>
        <v/>
      </c>
      <c r="BY464" s="39" t="str">
        <f t="shared" si="314"/>
        <v/>
      </c>
      <c r="BZ464" s="39" t="str">
        <f t="shared" si="315"/>
        <v/>
      </c>
      <c r="CA464" s="39" t="str">
        <f t="shared" si="316"/>
        <v/>
      </c>
      <c r="CB464" s="39" t="str">
        <f t="shared" si="317"/>
        <v/>
      </c>
      <c r="CC464" s="39" t="str">
        <f t="shared" si="318"/>
        <v/>
      </c>
      <c r="CD464" s="39" t="str">
        <f t="shared" si="319"/>
        <v/>
      </c>
      <c r="CE464" s="39" t="str">
        <f t="shared" si="320"/>
        <v/>
      </c>
      <c r="CF464" s="39" t="str">
        <f t="shared" si="321"/>
        <v/>
      </c>
      <c r="CG464" s="39" t="str">
        <f t="shared" si="322"/>
        <v/>
      </c>
      <c r="CH464" s="39" t="str">
        <f t="shared" si="323"/>
        <v/>
      </c>
      <c r="CI464" s="39" t="str">
        <f t="shared" si="324"/>
        <v/>
      </c>
    </row>
    <row r="465" spans="1:87">
      <c r="A465" s="18"/>
      <c r="B465" s="15" t="str">
        <f>'Gene Table'!E464</f>
        <v>hsa-miR-762</v>
      </c>
      <c r="C465" s="15" t="str">
        <f>'Gene Table'!B464</f>
        <v>D06</v>
      </c>
      <c r="D465" s="16" t="str">
        <f>IF(SUM('Test Sample Data'!D$3:D$98)&gt;10,IF(AND(ISNUMBER('Test Sample Data'!D464),'Test Sample Data'!D464&lt;$B$1,'Test Sample Data'!D464&gt;0),'Test Sample Data'!D464,$B$1),"")</f>
        <v/>
      </c>
      <c r="E465" s="17" t="str">
        <f>IF(SUM('Test Sample Data'!E$3:E$98)&gt;10,IF(AND(ISNUMBER('Test Sample Data'!E464),'Test Sample Data'!E464&lt;$B$1,'Test Sample Data'!E464&gt;0),'Test Sample Data'!E464,$B$1),"")</f>
        <v/>
      </c>
      <c r="F465" s="17" t="str">
        <f>IF(SUM('Test Sample Data'!F$3:F$98)&gt;10,IF(AND(ISNUMBER('Test Sample Data'!F464),'Test Sample Data'!F464&lt;$B$1,'Test Sample Data'!F464&gt;0),'Test Sample Data'!F464,$B$1),"")</f>
        <v/>
      </c>
      <c r="G465" s="17" t="str">
        <f>IF(SUM('Test Sample Data'!G$3:G$98)&gt;10,IF(AND(ISNUMBER('Test Sample Data'!G464),'Test Sample Data'!G464&lt;$B$1,'Test Sample Data'!G464&gt;0),'Test Sample Data'!G464,$B$1),"")</f>
        <v/>
      </c>
      <c r="H465" s="17" t="str">
        <f>IF(SUM('Test Sample Data'!H$3:H$98)&gt;10,IF(AND(ISNUMBER('Test Sample Data'!H464),'Test Sample Data'!H464&lt;$B$1,'Test Sample Data'!H464&gt;0),'Test Sample Data'!H464,$B$1),"")</f>
        <v/>
      </c>
      <c r="I465" s="17" t="str">
        <f>IF(SUM('Test Sample Data'!I$3:I$98)&gt;10,IF(AND(ISNUMBER('Test Sample Data'!I464),'Test Sample Data'!I464&lt;$B$1,'Test Sample Data'!I464&gt;0),'Test Sample Data'!I464,$B$1),"")</f>
        <v/>
      </c>
      <c r="J465" s="17" t="str">
        <f>IF(SUM('Test Sample Data'!J$3:J$98)&gt;10,IF(AND(ISNUMBER('Test Sample Data'!J464),'Test Sample Data'!J464&lt;$B$1,'Test Sample Data'!J464&gt;0),'Test Sample Data'!J464,$B$1),"")</f>
        <v/>
      </c>
      <c r="K465" s="17" t="str">
        <f>IF(SUM('Test Sample Data'!K$3:K$98)&gt;10,IF(AND(ISNUMBER('Test Sample Data'!K464),'Test Sample Data'!K464&lt;$B$1,'Test Sample Data'!K464&gt;0),'Test Sample Data'!K464,$B$1),"")</f>
        <v/>
      </c>
      <c r="L465" s="17" t="str">
        <f>IF(SUM('Test Sample Data'!L$3:L$98)&gt;10,IF(AND(ISNUMBER('Test Sample Data'!L464),'Test Sample Data'!L464&lt;$B$1,'Test Sample Data'!L464&gt;0),'Test Sample Data'!L464,$B$1),"")</f>
        <v/>
      </c>
      <c r="M465" s="17" t="str">
        <f>IF(SUM('Test Sample Data'!M$3:M$98)&gt;10,IF(AND(ISNUMBER('Test Sample Data'!M464),'Test Sample Data'!M464&lt;$B$1,'Test Sample Data'!M464&gt;0),'Test Sample Data'!M464,$B$1),"")</f>
        <v/>
      </c>
      <c r="N465" s="17" t="str">
        <f>'Gene Table'!E464</f>
        <v>hsa-miR-762</v>
      </c>
      <c r="O465" s="17" t="str">
        <f>'Gene Table'!B464</f>
        <v>D06</v>
      </c>
      <c r="P465" s="17" t="str">
        <f>IF(SUM('Control Sample Data'!D$3:D$98)&gt;10,IF(AND(ISNUMBER('Control Sample Data'!D464),'Control Sample Data'!D464&lt;$B$1,'Control Sample Data'!D464&gt;0),'Control Sample Data'!D464,$B$1),"")</f>
        <v/>
      </c>
      <c r="Q465" s="17" t="str">
        <f>IF(SUM('Control Sample Data'!E$3:E$98)&gt;10,IF(AND(ISNUMBER('Control Sample Data'!E464),'Control Sample Data'!E464&lt;$B$1,'Control Sample Data'!E464&gt;0),'Control Sample Data'!E464,$B$1),"")</f>
        <v/>
      </c>
      <c r="R465" s="17" t="str">
        <f>IF(SUM('Control Sample Data'!F$3:F$98)&gt;10,IF(AND(ISNUMBER('Control Sample Data'!F464),'Control Sample Data'!F464&lt;$B$1,'Control Sample Data'!F464&gt;0),'Control Sample Data'!F464,$B$1),"")</f>
        <v/>
      </c>
      <c r="S465" s="17" t="str">
        <f>IF(SUM('Control Sample Data'!G$3:G$98)&gt;10,IF(AND(ISNUMBER('Control Sample Data'!G464),'Control Sample Data'!G464&lt;$B$1,'Control Sample Data'!G464&gt;0),'Control Sample Data'!G464,$B$1),"")</f>
        <v/>
      </c>
      <c r="T465" s="17" t="str">
        <f>IF(SUM('Control Sample Data'!H$3:H$98)&gt;10,IF(AND(ISNUMBER('Control Sample Data'!H464),'Control Sample Data'!H464&lt;$B$1,'Control Sample Data'!H464&gt;0),'Control Sample Data'!H464,$B$1),"")</f>
        <v/>
      </c>
      <c r="U465" s="17" t="str">
        <f>IF(SUM('Control Sample Data'!I$3:I$98)&gt;10,IF(AND(ISNUMBER('Control Sample Data'!I464),'Control Sample Data'!I464&lt;$B$1,'Control Sample Data'!I464&gt;0),'Control Sample Data'!I464,$B$1),"")</f>
        <v/>
      </c>
      <c r="V465" s="17" t="str">
        <f>IF(SUM('Control Sample Data'!J$3:J$98)&gt;10,IF(AND(ISNUMBER('Control Sample Data'!J464),'Control Sample Data'!J464&lt;$B$1,'Control Sample Data'!J464&gt;0),'Control Sample Data'!J464,$B$1),"")</f>
        <v/>
      </c>
      <c r="W465" s="17" t="str">
        <f>IF(SUM('Control Sample Data'!K$3:K$98)&gt;10,IF(AND(ISNUMBER('Control Sample Data'!K464),'Control Sample Data'!K464&lt;$B$1,'Control Sample Data'!K464&gt;0),'Control Sample Data'!K464,$B$1),"")</f>
        <v/>
      </c>
      <c r="X465" s="17" t="str">
        <f>IF(SUM('Control Sample Data'!L$3:L$98)&gt;10,IF(AND(ISNUMBER('Control Sample Data'!L464),'Control Sample Data'!L464&lt;$B$1,'Control Sample Data'!L464&gt;0),'Control Sample Data'!L464,$B$1),"")</f>
        <v/>
      </c>
      <c r="Y465" s="17" t="str">
        <f>IF(SUM('Control Sample Data'!M$3:M$98)&gt;10,IF(AND(ISNUMBER('Control Sample Data'!M464),'Control Sample Data'!M464&lt;$B$1,'Control Sample Data'!M464&gt;0),'Control Sample Data'!M464,$B$1),"")</f>
        <v/>
      </c>
      <c r="AT465" s="36" t="str">
        <f t="shared" si="325"/>
        <v/>
      </c>
      <c r="AU465" s="36" t="str">
        <f t="shared" si="326"/>
        <v/>
      </c>
      <c r="AV465" s="36" t="str">
        <f t="shared" si="327"/>
        <v/>
      </c>
      <c r="AW465" s="36" t="str">
        <f t="shared" si="328"/>
        <v/>
      </c>
      <c r="AX465" s="36" t="str">
        <f t="shared" si="329"/>
        <v/>
      </c>
      <c r="AY465" s="36" t="str">
        <f t="shared" si="330"/>
        <v/>
      </c>
      <c r="AZ465" s="36" t="str">
        <f t="shared" si="331"/>
        <v/>
      </c>
      <c r="BA465" s="36" t="str">
        <f t="shared" si="332"/>
        <v/>
      </c>
      <c r="BB465" s="36" t="str">
        <f t="shared" si="333"/>
        <v/>
      </c>
      <c r="BC465" s="36" t="str">
        <f t="shared" si="334"/>
        <v/>
      </c>
      <c r="BD465" s="36" t="str">
        <f t="shared" si="335"/>
        <v/>
      </c>
      <c r="BE465" s="36" t="str">
        <f t="shared" si="336"/>
        <v/>
      </c>
      <c r="BF465" s="36" t="str">
        <f t="shared" si="337"/>
        <v/>
      </c>
      <c r="BG465" s="36" t="str">
        <f t="shared" si="338"/>
        <v/>
      </c>
      <c r="BH465" s="36" t="str">
        <f t="shared" si="339"/>
        <v/>
      </c>
      <c r="BI465" s="36" t="str">
        <f t="shared" si="340"/>
        <v/>
      </c>
      <c r="BJ465" s="36" t="str">
        <f t="shared" si="341"/>
        <v/>
      </c>
      <c r="BK465" s="36" t="str">
        <f t="shared" si="342"/>
        <v/>
      </c>
      <c r="BL465" s="36" t="str">
        <f t="shared" si="343"/>
        <v/>
      </c>
      <c r="BM465" s="36" t="str">
        <f t="shared" si="344"/>
        <v/>
      </c>
      <c r="BN465" s="38" t="e">
        <f t="shared" si="303"/>
        <v>#DIV/0!</v>
      </c>
      <c r="BO465" s="38" t="e">
        <f t="shared" si="304"/>
        <v>#DIV/0!</v>
      </c>
      <c r="BP465" s="39" t="str">
        <f t="shared" si="305"/>
        <v/>
      </c>
      <c r="BQ465" s="39" t="str">
        <f t="shared" si="306"/>
        <v/>
      </c>
      <c r="BR465" s="39" t="str">
        <f t="shared" si="307"/>
        <v/>
      </c>
      <c r="BS465" s="39" t="str">
        <f t="shared" si="308"/>
        <v/>
      </c>
      <c r="BT465" s="39" t="str">
        <f t="shared" si="309"/>
        <v/>
      </c>
      <c r="BU465" s="39" t="str">
        <f t="shared" si="310"/>
        <v/>
      </c>
      <c r="BV465" s="39" t="str">
        <f t="shared" si="311"/>
        <v/>
      </c>
      <c r="BW465" s="39" t="str">
        <f t="shared" si="312"/>
        <v/>
      </c>
      <c r="BX465" s="39" t="str">
        <f t="shared" si="313"/>
        <v/>
      </c>
      <c r="BY465" s="39" t="str">
        <f t="shared" si="314"/>
        <v/>
      </c>
      <c r="BZ465" s="39" t="str">
        <f t="shared" si="315"/>
        <v/>
      </c>
      <c r="CA465" s="39" t="str">
        <f t="shared" si="316"/>
        <v/>
      </c>
      <c r="CB465" s="39" t="str">
        <f t="shared" si="317"/>
        <v/>
      </c>
      <c r="CC465" s="39" t="str">
        <f t="shared" si="318"/>
        <v/>
      </c>
      <c r="CD465" s="39" t="str">
        <f t="shared" si="319"/>
        <v/>
      </c>
      <c r="CE465" s="39" t="str">
        <f t="shared" si="320"/>
        <v/>
      </c>
      <c r="CF465" s="39" t="str">
        <f t="shared" si="321"/>
        <v/>
      </c>
      <c r="CG465" s="39" t="str">
        <f t="shared" si="322"/>
        <v/>
      </c>
      <c r="CH465" s="39" t="str">
        <f t="shared" si="323"/>
        <v/>
      </c>
      <c r="CI465" s="39" t="str">
        <f t="shared" si="324"/>
        <v/>
      </c>
    </row>
    <row r="466" spans="1:87">
      <c r="A466" s="18"/>
      <c r="B466" s="15" t="str">
        <f>'Gene Table'!E465</f>
        <v>hsa-miR-520f</v>
      </c>
      <c r="C466" s="15" t="str">
        <f>'Gene Table'!B465</f>
        <v>D07</v>
      </c>
      <c r="D466" s="16" t="str">
        <f>IF(SUM('Test Sample Data'!D$3:D$98)&gt;10,IF(AND(ISNUMBER('Test Sample Data'!D465),'Test Sample Data'!D465&lt;$B$1,'Test Sample Data'!D465&gt;0),'Test Sample Data'!D465,$B$1),"")</f>
        <v/>
      </c>
      <c r="E466" s="17" t="str">
        <f>IF(SUM('Test Sample Data'!E$3:E$98)&gt;10,IF(AND(ISNUMBER('Test Sample Data'!E465),'Test Sample Data'!E465&lt;$B$1,'Test Sample Data'!E465&gt;0),'Test Sample Data'!E465,$B$1),"")</f>
        <v/>
      </c>
      <c r="F466" s="17" t="str">
        <f>IF(SUM('Test Sample Data'!F$3:F$98)&gt;10,IF(AND(ISNUMBER('Test Sample Data'!F465),'Test Sample Data'!F465&lt;$B$1,'Test Sample Data'!F465&gt;0),'Test Sample Data'!F465,$B$1),"")</f>
        <v/>
      </c>
      <c r="G466" s="17" t="str">
        <f>IF(SUM('Test Sample Data'!G$3:G$98)&gt;10,IF(AND(ISNUMBER('Test Sample Data'!G465),'Test Sample Data'!G465&lt;$B$1,'Test Sample Data'!G465&gt;0),'Test Sample Data'!G465,$B$1),"")</f>
        <v/>
      </c>
      <c r="H466" s="17" t="str">
        <f>IF(SUM('Test Sample Data'!H$3:H$98)&gt;10,IF(AND(ISNUMBER('Test Sample Data'!H465),'Test Sample Data'!H465&lt;$B$1,'Test Sample Data'!H465&gt;0),'Test Sample Data'!H465,$B$1),"")</f>
        <v/>
      </c>
      <c r="I466" s="17" t="str">
        <f>IF(SUM('Test Sample Data'!I$3:I$98)&gt;10,IF(AND(ISNUMBER('Test Sample Data'!I465),'Test Sample Data'!I465&lt;$B$1,'Test Sample Data'!I465&gt;0),'Test Sample Data'!I465,$B$1),"")</f>
        <v/>
      </c>
      <c r="J466" s="17" t="str">
        <f>IF(SUM('Test Sample Data'!J$3:J$98)&gt;10,IF(AND(ISNUMBER('Test Sample Data'!J465),'Test Sample Data'!J465&lt;$B$1,'Test Sample Data'!J465&gt;0),'Test Sample Data'!J465,$B$1),"")</f>
        <v/>
      </c>
      <c r="K466" s="17" t="str">
        <f>IF(SUM('Test Sample Data'!K$3:K$98)&gt;10,IF(AND(ISNUMBER('Test Sample Data'!K465),'Test Sample Data'!K465&lt;$B$1,'Test Sample Data'!K465&gt;0),'Test Sample Data'!K465,$B$1),"")</f>
        <v/>
      </c>
      <c r="L466" s="17" t="str">
        <f>IF(SUM('Test Sample Data'!L$3:L$98)&gt;10,IF(AND(ISNUMBER('Test Sample Data'!L465),'Test Sample Data'!L465&lt;$B$1,'Test Sample Data'!L465&gt;0),'Test Sample Data'!L465,$B$1),"")</f>
        <v/>
      </c>
      <c r="M466" s="17" t="str">
        <f>IF(SUM('Test Sample Data'!M$3:M$98)&gt;10,IF(AND(ISNUMBER('Test Sample Data'!M465),'Test Sample Data'!M465&lt;$B$1,'Test Sample Data'!M465&gt;0),'Test Sample Data'!M465,$B$1),"")</f>
        <v/>
      </c>
      <c r="N466" s="17" t="str">
        <f>'Gene Table'!E465</f>
        <v>hsa-miR-520f</v>
      </c>
      <c r="O466" s="17" t="str">
        <f>'Gene Table'!B465</f>
        <v>D07</v>
      </c>
      <c r="P466" s="17" t="str">
        <f>IF(SUM('Control Sample Data'!D$3:D$98)&gt;10,IF(AND(ISNUMBER('Control Sample Data'!D465),'Control Sample Data'!D465&lt;$B$1,'Control Sample Data'!D465&gt;0),'Control Sample Data'!D465,$B$1),"")</f>
        <v/>
      </c>
      <c r="Q466" s="17" t="str">
        <f>IF(SUM('Control Sample Data'!E$3:E$98)&gt;10,IF(AND(ISNUMBER('Control Sample Data'!E465),'Control Sample Data'!E465&lt;$B$1,'Control Sample Data'!E465&gt;0),'Control Sample Data'!E465,$B$1),"")</f>
        <v/>
      </c>
      <c r="R466" s="17" t="str">
        <f>IF(SUM('Control Sample Data'!F$3:F$98)&gt;10,IF(AND(ISNUMBER('Control Sample Data'!F465),'Control Sample Data'!F465&lt;$B$1,'Control Sample Data'!F465&gt;0),'Control Sample Data'!F465,$B$1),"")</f>
        <v/>
      </c>
      <c r="S466" s="17" t="str">
        <f>IF(SUM('Control Sample Data'!G$3:G$98)&gt;10,IF(AND(ISNUMBER('Control Sample Data'!G465),'Control Sample Data'!G465&lt;$B$1,'Control Sample Data'!G465&gt;0),'Control Sample Data'!G465,$B$1),"")</f>
        <v/>
      </c>
      <c r="T466" s="17" t="str">
        <f>IF(SUM('Control Sample Data'!H$3:H$98)&gt;10,IF(AND(ISNUMBER('Control Sample Data'!H465),'Control Sample Data'!H465&lt;$B$1,'Control Sample Data'!H465&gt;0),'Control Sample Data'!H465,$B$1),"")</f>
        <v/>
      </c>
      <c r="U466" s="17" t="str">
        <f>IF(SUM('Control Sample Data'!I$3:I$98)&gt;10,IF(AND(ISNUMBER('Control Sample Data'!I465),'Control Sample Data'!I465&lt;$B$1,'Control Sample Data'!I465&gt;0),'Control Sample Data'!I465,$B$1),"")</f>
        <v/>
      </c>
      <c r="V466" s="17" t="str">
        <f>IF(SUM('Control Sample Data'!J$3:J$98)&gt;10,IF(AND(ISNUMBER('Control Sample Data'!J465),'Control Sample Data'!J465&lt;$B$1,'Control Sample Data'!J465&gt;0),'Control Sample Data'!J465,$B$1),"")</f>
        <v/>
      </c>
      <c r="W466" s="17" t="str">
        <f>IF(SUM('Control Sample Data'!K$3:K$98)&gt;10,IF(AND(ISNUMBER('Control Sample Data'!K465),'Control Sample Data'!K465&lt;$B$1,'Control Sample Data'!K465&gt;0),'Control Sample Data'!K465,$B$1),"")</f>
        <v/>
      </c>
      <c r="X466" s="17" t="str">
        <f>IF(SUM('Control Sample Data'!L$3:L$98)&gt;10,IF(AND(ISNUMBER('Control Sample Data'!L465),'Control Sample Data'!L465&lt;$B$1,'Control Sample Data'!L465&gt;0),'Control Sample Data'!L465,$B$1),"")</f>
        <v/>
      </c>
      <c r="Y466" s="17" t="str">
        <f>IF(SUM('Control Sample Data'!M$3:M$98)&gt;10,IF(AND(ISNUMBER('Control Sample Data'!M465),'Control Sample Data'!M465&lt;$B$1,'Control Sample Data'!M465&gt;0),'Control Sample Data'!M465,$B$1),"")</f>
        <v/>
      </c>
      <c r="AT466" s="36" t="str">
        <f t="shared" si="325"/>
        <v/>
      </c>
      <c r="AU466" s="36" t="str">
        <f t="shared" si="326"/>
        <v/>
      </c>
      <c r="AV466" s="36" t="str">
        <f t="shared" si="327"/>
        <v/>
      </c>
      <c r="AW466" s="36" t="str">
        <f t="shared" si="328"/>
        <v/>
      </c>
      <c r="AX466" s="36" t="str">
        <f t="shared" si="329"/>
        <v/>
      </c>
      <c r="AY466" s="36" t="str">
        <f t="shared" si="330"/>
        <v/>
      </c>
      <c r="AZ466" s="36" t="str">
        <f t="shared" si="331"/>
        <v/>
      </c>
      <c r="BA466" s="36" t="str">
        <f t="shared" si="332"/>
        <v/>
      </c>
      <c r="BB466" s="36" t="str">
        <f t="shared" si="333"/>
        <v/>
      </c>
      <c r="BC466" s="36" t="str">
        <f t="shared" si="334"/>
        <v/>
      </c>
      <c r="BD466" s="36" t="str">
        <f t="shared" si="335"/>
        <v/>
      </c>
      <c r="BE466" s="36" t="str">
        <f t="shared" si="336"/>
        <v/>
      </c>
      <c r="BF466" s="36" t="str">
        <f t="shared" si="337"/>
        <v/>
      </c>
      <c r="BG466" s="36" t="str">
        <f t="shared" si="338"/>
        <v/>
      </c>
      <c r="BH466" s="36" t="str">
        <f t="shared" si="339"/>
        <v/>
      </c>
      <c r="BI466" s="36" t="str">
        <f t="shared" si="340"/>
        <v/>
      </c>
      <c r="BJ466" s="36" t="str">
        <f t="shared" si="341"/>
        <v/>
      </c>
      <c r="BK466" s="36" t="str">
        <f t="shared" si="342"/>
        <v/>
      </c>
      <c r="BL466" s="36" t="str">
        <f t="shared" si="343"/>
        <v/>
      </c>
      <c r="BM466" s="36" t="str">
        <f t="shared" si="344"/>
        <v/>
      </c>
      <c r="BN466" s="38" t="e">
        <f t="shared" si="303"/>
        <v>#DIV/0!</v>
      </c>
      <c r="BO466" s="38" t="e">
        <f t="shared" si="304"/>
        <v>#DIV/0!</v>
      </c>
      <c r="BP466" s="39" t="str">
        <f t="shared" si="305"/>
        <v/>
      </c>
      <c r="BQ466" s="39" t="str">
        <f t="shared" si="306"/>
        <v/>
      </c>
      <c r="BR466" s="39" t="str">
        <f t="shared" si="307"/>
        <v/>
      </c>
      <c r="BS466" s="39" t="str">
        <f t="shared" si="308"/>
        <v/>
      </c>
      <c r="BT466" s="39" t="str">
        <f t="shared" si="309"/>
        <v/>
      </c>
      <c r="BU466" s="39" t="str">
        <f t="shared" si="310"/>
        <v/>
      </c>
      <c r="BV466" s="39" t="str">
        <f t="shared" si="311"/>
        <v/>
      </c>
      <c r="BW466" s="39" t="str">
        <f t="shared" si="312"/>
        <v/>
      </c>
      <c r="BX466" s="39" t="str">
        <f t="shared" si="313"/>
        <v/>
      </c>
      <c r="BY466" s="39" t="str">
        <f t="shared" si="314"/>
        <v/>
      </c>
      <c r="BZ466" s="39" t="str">
        <f t="shared" si="315"/>
        <v/>
      </c>
      <c r="CA466" s="39" t="str">
        <f t="shared" si="316"/>
        <v/>
      </c>
      <c r="CB466" s="39" t="str">
        <f t="shared" si="317"/>
        <v/>
      </c>
      <c r="CC466" s="39" t="str">
        <f t="shared" si="318"/>
        <v/>
      </c>
      <c r="CD466" s="39" t="str">
        <f t="shared" si="319"/>
        <v/>
      </c>
      <c r="CE466" s="39" t="str">
        <f t="shared" si="320"/>
        <v/>
      </c>
      <c r="CF466" s="39" t="str">
        <f t="shared" si="321"/>
        <v/>
      </c>
      <c r="CG466" s="39" t="str">
        <f t="shared" si="322"/>
        <v/>
      </c>
      <c r="CH466" s="39" t="str">
        <f t="shared" si="323"/>
        <v/>
      </c>
      <c r="CI466" s="39" t="str">
        <f t="shared" si="324"/>
        <v/>
      </c>
    </row>
    <row r="467" spans="1:87">
      <c r="A467" s="18"/>
      <c r="B467" s="15" t="str">
        <f>'Gene Table'!E466</f>
        <v>hsa-miR-2116-5p</v>
      </c>
      <c r="C467" s="15" t="str">
        <f>'Gene Table'!B466</f>
        <v>D08</v>
      </c>
      <c r="D467" s="16" t="str">
        <f>IF(SUM('Test Sample Data'!D$3:D$98)&gt;10,IF(AND(ISNUMBER('Test Sample Data'!D466),'Test Sample Data'!D466&lt;$B$1,'Test Sample Data'!D466&gt;0),'Test Sample Data'!D466,$B$1),"")</f>
        <v/>
      </c>
      <c r="E467" s="17" t="str">
        <f>IF(SUM('Test Sample Data'!E$3:E$98)&gt;10,IF(AND(ISNUMBER('Test Sample Data'!E466),'Test Sample Data'!E466&lt;$B$1,'Test Sample Data'!E466&gt;0),'Test Sample Data'!E466,$B$1),"")</f>
        <v/>
      </c>
      <c r="F467" s="17" t="str">
        <f>IF(SUM('Test Sample Data'!F$3:F$98)&gt;10,IF(AND(ISNUMBER('Test Sample Data'!F466),'Test Sample Data'!F466&lt;$B$1,'Test Sample Data'!F466&gt;0),'Test Sample Data'!F466,$B$1),"")</f>
        <v/>
      </c>
      <c r="G467" s="17" t="str">
        <f>IF(SUM('Test Sample Data'!G$3:G$98)&gt;10,IF(AND(ISNUMBER('Test Sample Data'!G466),'Test Sample Data'!G466&lt;$B$1,'Test Sample Data'!G466&gt;0),'Test Sample Data'!G466,$B$1),"")</f>
        <v/>
      </c>
      <c r="H467" s="17" t="str">
        <f>IF(SUM('Test Sample Data'!H$3:H$98)&gt;10,IF(AND(ISNUMBER('Test Sample Data'!H466),'Test Sample Data'!H466&lt;$B$1,'Test Sample Data'!H466&gt;0),'Test Sample Data'!H466,$B$1),"")</f>
        <v/>
      </c>
      <c r="I467" s="17" t="str">
        <f>IF(SUM('Test Sample Data'!I$3:I$98)&gt;10,IF(AND(ISNUMBER('Test Sample Data'!I466),'Test Sample Data'!I466&lt;$B$1,'Test Sample Data'!I466&gt;0),'Test Sample Data'!I466,$B$1),"")</f>
        <v/>
      </c>
      <c r="J467" s="17" t="str">
        <f>IF(SUM('Test Sample Data'!J$3:J$98)&gt;10,IF(AND(ISNUMBER('Test Sample Data'!J466),'Test Sample Data'!J466&lt;$B$1,'Test Sample Data'!J466&gt;0),'Test Sample Data'!J466,$B$1),"")</f>
        <v/>
      </c>
      <c r="K467" s="17" t="str">
        <f>IF(SUM('Test Sample Data'!K$3:K$98)&gt;10,IF(AND(ISNUMBER('Test Sample Data'!K466),'Test Sample Data'!K466&lt;$B$1,'Test Sample Data'!K466&gt;0),'Test Sample Data'!K466,$B$1),"")</f>
        <v/>
      </c>
      <c r="L467" s="17" t="str">
        <f>IF(SUM('Test Sample Data'!L$3:L$98)&gt;10,IF(AND(ISNUMBER('Test Sample Data'!L466),'Test Sample Data'!L466&lt;$B$1,'Test Sample Data'!L466&gt;0),'Test Sample Data'!L466,$B$1),"")</f>
        <v/>
      </c>
      <c r="M467" s="17" t="str">
        <f>IF(SUM('Test Sample Data'!M$3:M$98)&gt;10,IF(AND(ISNUMBER('Test Sample Data'!M466),'Test Sample Data'!M466&lt;$B$1,'Test Sample Data'!M466&gt;0),'Test Sample Data'!M466,$B$1),"")</f>
        <v/>
      </c>
      <c r="N467" s="17" t="str">
        <f>'Gene Table'!E466</f>
        <v>hsa-miR-2116-5p</v>
      </c>
      <c r="O467" s="17" t="str">
        <f>'Gene Table'!B466</f>
        <v>D08</v>
      </c>
      <c r="P467" s="17" t="str">
        <f>IF(SUM('Control Sample Data'!D$3:D$98)&gt;10,IF(AND(ISNUMBER('Control Sample Data'!D466),'Control Sample Data'!D466&lt;$B$1,'Control Sample Data'!D466&gt;0),'Control Sample Data'!D466,$B$1),"")</f>
        <v/>
      </c>
      <c r="Q467" s="17" t="str">
        <f>IF(SUM('Control Sample Data'!E$3:E$98)&gt;10,IF(AND(ISNUMBER('Control Sample Data'!E466),'Control Sample Data'!E466&lt;$B$1,'Control Sample Data'!E466&gt;0),'Control Sample Data'!E466,$B$1),"")</f>
        <v/>
      </c>
      <c r="R467" s="17" t="str">
        <f>IF(SUM('Control Sample Data'!F$3:F$98)&gt;10,IF(AND(ISNUMBER('Control Sample Data'!F466),'Control Sample Data'!F466&lt;$B$1,'Control Sample Data'!F466&gt;0),'Control Sample Data'!F466,$B$1),"")</f>
        <v/>
      </c>
      <c r="S467" s="17" t="str">
        <f>IF(SUM('Control Sample Data'!G$3:G$98)&gt;10,IF(AND(ISNUMBER('Control Sample Data'!G466),'Control Sample Data'!G466&lt;$B$1,'Control Sample Data'!G466&gt;0),'Control Sample Data'!G466,$B$1),"")</f>
        <v/>
      </c>
      <c r="T467" s="17" t="str">
        <f>IF(SUM('Control Sample Data'!H$3:H$98)&gt;10,IF(AND(ISNUMBER('Control Sample Data'!H466),'Control Sample Data'!H466&lt;$B$1,'Control Sample Data'!H466&gt;0),'Control Sample Data'!H466,$B$1),"")</f>
        <v/>
      </c>
      <c r="U467" s="17" t="str">
        <f>IF(SUM('Control Sample Data'!I$3:I$98)&gt;10,IF(AND(ISNUMBER('Control Sample Data'!I466),'Control Sample Data'!I466&lt;$B$1,'Control Sample Data'!I466&gt;0),'Control Sample Data'!I466,$B$1),"")</f>
        <v/>
      </c>
      <c r="V467" s="17" t="str">
        <f>IF(SUM('Control Sample Data'!J$3:J$98)&gt;10,IF(AND(ISNUMBER('Control Sample Data'!J466),'Control Sample Data'!J466&lt;$B$1,'Control Sample Data'!J466&gt;0),'Control Sample Data'!J466,$B$1),"")</f>
        <v/>
      </c>
      <c r="W467" s="17" t="str">
        <f>IF(SUM('Control Sample Data'!K$3:K$98)&gt;10,IF(AND(ISNUMBER('Control Sample Data'!K466),'Control Sample Data'!K466&lt;$B$1,'Control Sample Data'!K466&gt;0),'Control Sample Data'!K466,$B$1),"")</f>
        <v/>
      </c>
      <c r="X467" s="17" t="str">
        <f>IF(SUM('Control Sample Data'!L$3:L$98)&gt;10,IF(AND(ISNUMBER('Control Sample Data'!L466),'Control Sample Data'!L466&lt;$B$1,'Control Sample Data'!L466&gt;0),'Control Sample Data'!L466,$B$1),"")</f>
        <v/>
      </c>
      <c r="Y467" s="17" t="str">
        <f>IF(SUM('Control Sample Data'!M$3:M$98)&gt;10,IF(AND(ISNUMBER('Control Sample Data'!M466),'Control Sample Data'!M466&lt;$B$1,'Control Sample Data'!M466&gt;0),'Control Sample Data'!M466,$B$1),"")</f>
        <v/>
      </c>
      <c r="AT467" s="36" t="str">
        <f t="shared" si="325"/>
        <v/>
      </c>
      <c r="AU467" s="36" t="str">
        <f t="shared" si="326"/>
        <v/>
      </c>
      <c r="AV467" s="36" t="str">
        <f t="shared" si="327"/>
        <v/>
      </c>
      <c r="AW467" s="36" t="str">
        <f t="shared" si="328"/>
        <v/>
      </c>
      <c r="AX467" s="36" t="str">
        <f t="shared" si="329"/>
        <v/>
      </c>
      <c r="AY467" s="36" t="str">
        <f t="shared" si="330"/>
        <v/>
      </c>
      <c r="AZ467" s="36" t="str">
        <f t="shared" si="331"/>
        <v/>
      </c>
      <c r="BA467" s="36" t="str">
        <f t="shared" si="332"/>
        <v/>
      </c>
      <c r="BB467" s="36" t="str">
        <f t="shared" si="333"/>
        <v/>
      </c>
      <c r="BC467" s="36" t="str">
        <f t="shared" si="334"/>
        <v/>
      </c>
      <c r="BD467" s="36" t="str">
        <f t="shared" si="335"/>
        <v/>
      </c>
      <c r="BE467" s="36" t="str">
        <f t="shared" si="336"/>
        <v/>
      </c>
      <c r="BF467" s="36" t="str">
        <f t="shared" si="337"/>
        <v/>
      </c>
      <c r="BG467" s="36" t="str">
        <f t="shared" si="338"/>
        <v/>
      </c>
      <c r="BH467" s="36" t="str">
        <f t="shared" si="339"/>
        <v/>
      </c>
      <c r="BI467" s="36" t="str">
        <f t="shared" si="340"/>
        <v/>
      </c>
      <c r="BJ467" s="36" t="str">
        <f t="shared" si="341"/>
        <v/>
      </c>
      <c r="BK467" s="36" t="str">
        <f t="shared" si="342"/>
        <v/>
      </c>
      <c r="BL467" s="36" t="str">
        <f t="shared" si="343"/>
        <v/>
      </c>
      <c r="BM467" s="36" t="str">
        <f t="shared" si="344"/>
        <v/>
      </c>
      <c r="BN467" s="38" t="e">
        <f t="shared" si="303"/>
        <v>#DIV/0!</v>
      </c>
      <c r="BO467" s="38" t="e">
        <f t="shared" si="304"/>
        <v>#DIV/0!</v>
      </c>
      <c r="BP467" s="39" t="str">
        <f t="shared" si="305"/>
        <v/>
      </c>
      <c r="BQ467" s="39" t="str">
        <f t="shared" si="306"/>
        <v/>
      </c>
      <c r="BR467" s="39" t="str">
        <f t="shared" si="307"/>
        <v/>
      </c>
      <c r="BS467" s="39" t="str">
        <f t="shared" si="308"/>
        <v/>
      </c>
      <c r="BT467" s="39" t="str">
        <f t="shared" si="309"/>
        <v/>
      </c>
      <c r="BU467" s="39" t="str">
        <f t="shared" si="310"/>
        <v/>
      </c>
      <c r="BV467" s="39" t="str">
        <f t="shared" si="311"/>
        <v/>
      </c>
      <c r="BW467" s="39" t="str">
        <f t="shared" si="312"/>
        <v/>
      </c>
      <c r="BX467" s="39" t="str">
        <f t="shared" si="313"/>
        <v/>
      </c>
      <c r="BY467" s="39" t="str">
        <f t="shared" si="314"/>
        <v/>
      </c>
      <c r="BZ467" s="39" t="str">
        <f t="shared" si="315"/>
        <v/>
      </c>
      <c r="CA467" s="39" t="str">
        <f t="shared" si="316"/>
        <v/>
      </c>
      <c r="CB467" s="39" t="str">
        <f t="shared" si="317"/>
        <v/>
      </c>
      <c r="CC467" s="39" t="str">
        <f t="shared" si="318"/>
        <v/>
      </c>
      <c r="CD467" s="39" t="str">
        <f t="shared" si="319"/>
        <v/>
      </c>
      <c r="CE467" s="39" t="str">
        <f t="shared" si="320"/>
        <v/>
      </c>
      <c r="CF467" s="39" t="str">
        <f t="shared" si="321"/>
        <v/>
      </c>
      <c r="CG467" s="39" t="str">
        <f t="shared" si="322"/>
        <v/>
      </c>
      <c r="CH467" s="39" t="str">
        <f t="shared" si="323"/>
        <v/>
      </c>
      <c r="CI467" s="39" t="str">
        <f t="shared" si="324"/>
        <v/>
      </c>
    </row>
    <row r="468" spans="1:87">
      <c r="A468" s="18"/>
      <c r="B468" s="15" t="str">
        <f>'Gene Table'!E467</f>
        <v>hsa-miR-146a-5p</v>
      </c>
      <c r="C468" s="15" t="str">
        <f>'Gene Table'!B467</f>
        <v>D09</v>
      </c>
      <c r="D468" s="16" t="str">
        <f>IF(SUM('Test Sample Data'!D$3:D$98)&gt;10,IF(AND(ISNUMBER('Test Sample Data'!D467),'Test Sample Data'!D467&lt;$B$1,'Test Sample Data'!D467&gt;0),'Test Sample Data'!D467,$B$1),"")</f>
        <v/>
      </c>
      <c r="E468" s="17" t="str">
        <f>IF(SUM('Test Sample Data'!E$3:E$98)&gt;10,IF(AND(ISNUMBER('Test Sample Data'!E467),'Test Sample Data'!E467&lt;$B$1,'Test Sample Data'!E467&gt;0),'Test Sample Data'!E467,$B$1),"")</f>
        <v/>
      </c>
      <c r="F468" s="17" t="str">
        <f>IF(SUM('Test Sample Data'!F$3:F$98)&gt;10,IF(AND(ISNUMBER('Test Sample Data'!F467),'Test Sample Data'!F467&lt;$B$1,'Test Sample Data'!F467&gt;0),'Test Sample Data'!F467,$B$1),"")</f>
        <v/>
      </c>
      <c r="G468" s="17" t="str">
        <f>IF(SUM('Test Sample Data'!G$3:G$98)&gt;10,IF(AND(ISNUMBER('Test Sample Data'!G467),'Test Sample Data'!G467&lt;$B$1,'Test Sample Data'!G467&gt;0),'Test Sample Data'!G467,$B$1),"")</f>
        <v/>
      </c>
      <c r="H468" s="17" t="str">
        <f>IF(SUM('Test Sample Data'!H$3:H$98)&gt;10,IF(AND(ISNUMBER('Test Sample Data'!H467),'Test Sample Data'!H467&lt;$B$1,'Test Sample Data'!H467&gt;0),'Test Sample Data'!H467,$B$1),"")</f>
        <v/>
      </c>
      <c r="I468" s="17" t="str">
        <f>IF(SUM('Test Sample Data'!I$3:I$98)&gt;10,IF(AND(ISNUMBER('Test Sample Data'!I467),'Test Sample Data'!I467&lt;$B$1,'Test Sample Data'!I467&gt;0),'Test Sample Data'!I467,$B$1),"")</f>
        <v/>
      </c>
      <c r="J468" s="17" t="str">
        <f>IF(SUM('Test Sample Data'!J$3:J$98)&gt;10,IF(AND(ISNUMBER('Test Sample Data'!J467),'Test Sample Data'!J467&lt;$B$1,'Test Sample Data'!J467&gt;0),'Test Sample Data'!J467,$B$1),"")</f>
        <v/>
      </c>
      <c r="K468" s="17" t="str">
        <f>IF(SUM('Test Sample Data'!K$3:K$98)&gt;10,IF(AND(ISNUMBER('Test Sample Data'!K467),'Test Sample Data'!K467&lt;$B$1,'Test Sample Data'!K467&gt;0),'Test Sample Data'!K467,$B$1),"")</f>
        <v/>
      </c>
      <c r="L468" s="17" t="str">
        <f>IF(SUM('Test Sample Data'!L$3:L$98)&gt;10,IF(AND(ISNUMBER('Test Sample Data'!L467),'Test Sample Data'!L467&lt;$B$1,'Test Sample Data'!L467&gt;0),'Test Sample Data'!L467,$B$1),"")</f>
        <v/>
      </c>
      <c r="M468" s="17" t="str">
        <f>IF(SUM('Test Sample Data'!M$3:M$98)&gt;10,IF(AND(ISNUMBER('Test Sample Data'!M467),'Test Sample Data'!M467&lt;$B$1,'Test Sample Data'!M467&gt;0),'Test Sample Data'!M467,$B$1),"")</f>
        <v/>
      </c>
      <c r="N468" s="17" t="str">
        <f>'Gene Table'!E467</f>
        <v>hsa-miR-146a-5p</v>
      </c>
      <c r="O468" s="17" t="str">
        <f>'Gene Table'!B467</f>
        <v>D09</v>
      </c>
      <c r="P468" s="17" t="str">
        <f>IF(SUM('Control Sample Data'!D$3:D$98)&gt;10,IF(AND(ISNUMBER('Control Sample Data'!D467),'Control Sample Data'!D467&lt;$B$1,'Control Sample Data'!D467&gt;0),'Control Sample Data'!D467,$B$1),"")</f>
        <v/>
      </c>
      <c r="Q468" s="17" t="str">
        <f>IF(SUM('Control Sample Data'!E$3:E$98)&gt;10,IF(AND(ISNUMBER('Control Sample Data'!E467),'Control Sample Data'!E467&lt;$B$1,'Control Sample Data'!E467&gt;0),'Control Sample Data'!E467,$B$1),"")</f>
        <v/>
      </c>
      <c r="R468" s="17" t="str">
        <f>IF(SUM('Control Sample Data'!F$3:F$98)&gt;10,IF(AND(ISNUMBER('Control Sample Data'!F467),'Control Sample Data'!F467&lt;$B$1,'Control Sample Data'!F467&gt;0),'Control Sample Data'!F467,$B$1),"")</f>
        <v/>
      </c>
      <c r="S468" s="17" t="str">
        <f>IF(SUM('Control Sample Data'!G$3:G$98)&gt;10,IF(AND(ISNUMBER('Control Sample Data'!G467),'Control Sample Data'!G467&lt;$B$1,'Control Sample Data'!G467&gt;0),'Control Sample Data'!G467,$B$1),"")</f>
        <v/>
      </c>
      <c r="T468" s="17" t="str">
        <f>IF(SUM('Control Sample Data'!H$3:H$98)&gt;10,IF(AND(ISNUMBER('Control Sample Data'!H467),'Control Sample Data'!H467&lt;$B$1,'Control Sample Data'!H467&gt;0),'Control Sample Data'!H467,$B$1),"")</f>
        <v/>
      </c>
      <c r="U468" s="17" t="str">
        <f>IF(SUM('Control Sample Data'!I$3:I$98)&gt;10,IF(AND(ISNUMBER('Control Sample Data'!I467),'Control Sample Data'!I467&lt;$B$1,'Control Sample Data'!I467&gt;0),'Control Sample Data'!I467,$B$1),"")</f>
        <v/>
      </c>
      <c r="V468" s="17" t="str">
        <f>IF(SUM('Control Sample Data'!J$3:J$98)&gt;10,IF(AND(ISNUMBER('Control Sample Data'!J467),'Control Sample Data'!J467&lt;$B$1,'Control Sample Data'!J467&gt;0),'Control Sample Data'!J467,$B$1),"")</f>
        <v/>
      </c>
      <c r="W468" s="17" t="str">
        <f>IF(SUM('Control Sample Data'!K$3:K$98)&gt;10,IF(AND(ISNUMBER('Control Sample Data'!K467),'Control Sample Data'!K467&lt;$B$1,'Control Sample Data'!K467&gt;0),'Control Sample Data'!K467,$B$1),"")</f>
        <v/>
      </c>
      <c r="X468" s="17" t="str">
        <f>IF(SUM('Control Sample Data'!L$3:L$98)&gt;10,IF(AND(ISNUMBER('Control Sample Data'!L467),'Control Sample Data'!L467&lt;$B$1,'Control Sample Data'!L467&gt;0),'Control Sample Data'!L467,$B$1),"")</f>
        <v/>
      </c>
      <c r="Y468" s="17" t="str">
        <f>IF(SUM('Control Sample Data'!M$3:M$98)&gt;10,IF(AND(ISNUMBER('Control Sample Data'!M467),'Control Sample Data'!M467&lt;$B$1,'Control Sample Data'!M467&gt;0),'Control Sample Data'!M467,$B$1),"")</f>
        <v/>
      </c>
      <c r="AT468" s="36" t="str">
        <f t="shared" si="325"/>
        <v/>
      </c>
      <c r="AU468" s="36" t="str">
        <f t="shared" si="326"/>
        <v/>
      </c>
      <c r="AV468" s="36" t="str">
        <f t="shared" si="327"/>
        <v/>
      </c>
      <c r="AW468" s="36" t="str">
        <f t="shared" si="328"/>
        <v/>
      </c>
      <c r="AX468" s="36" t="str">
        <f t="shared" si="329"/>
        <v/>
      </c>
      <c r="AY468" s="36" t="str">
        <f t="shared" si="330"/>
        <v/>
      </c>
      <c r="AZ468" s="36" t="str">
        <f t="shared" si="331"/>
        <v/>
      </c>
      <c r="BA468" s="36" t="str">
        <f t="shared" si="332"/>
        <v/>
      </c>
      <c r="BB468" s="36" t="str">
        <f t="shared" si="333"/>
        <v/>
      </c>
      <c r="BC468" s="36" t="str">
        <f t="shared" si="334"/>
        <v/>
      </c>
      <c r="BD468" s="36" t="str">
        <f t="shared" si="335"/>
        <v/>
      </c>
      <c r="BE468" s="36" t="str">
        <f t="shared" si="336"/>
        <v/>
      </c>
      <c r="BF468" s="36" t="str">
        <f t="shared" si="337"/>
        <v/>
      </c>
      <c r="BG468" s="36" t="str">
        <f t="shared" si="338"/>
        <v/>
      </c>
      <c r="BH468" s="36" t="str">
        <f t="shared" si="339"/>
        <v/>
      </c>
      <c r="BI468" s="36" t="str">
        <f t="shared" si="340"/>
        <v/>
      </c>
      <c r="BJ468" s="36" t="str">
        <f t="shared" si="341"/>
        <v/>
      </c>
      <c r="BK468" s="36" t="str">
        <f t="shared" si="342"/>
        <v/>
      </c>
      <c r="BL468" s="36" t="str">
        <f t="shared" si="343"/>
        <v/>
      </c>
      <c r="BM468" s="36" t="str">
        <f t="shared" si="344"/>
        <v/>
      </c>
      <c r="BN468" s="38" t="e">
        <f t="shared" si="303"/>
        <v>#DIV/0!</v>
      </c>
      <c r="BO468" s="38" t="e">
        <f t="shared" si="304"/>
        <v>#DIV/0!</v>
      </c>
      <c r="BP468" s="39" t="str">
        <f t="shared" si="305"/>
        <v/>
      </c>
      <c r="BQ468" s="39" t="str">
        <f t="shared" si="306"/>
        <v/>
      </c>
      <c r="BR468" s="39" t="str">
        <f t="shared" si="307"/>
        <v/>
      </c>
      <c r="BS468" s="39" t="str">
        <f t="shared" si="308"/>
        <v/>
      </c>
      <c r="BT468" s="39" t="str">
        <f t="shared" si="309"/>
        <v/>
      </c>
      <c r="BU468" s="39" t="str">
        <f t="shared" si="310"/>
        <v/>
      </c>
      <c r="BV468" s="39" t="str">
        <f t="shared" si="311"/>
        <v/>
      </c>
      <c r="BW468" s="39" t="str">
        <f t="shared" si="312"/>
        <v/>
      </c>
      <c r="BX468" s="39" t="str">
        <f t="shared" si="313"/>
        <v/>
      </c>
      <c r="BY468" s="39" t="str">
        <f t="shared" si="314"/>
        <v/>
      </c>
      <c r="BZ468" s="39" t="str">
        <f t="shared" si="315"/>
        <v/>
      </c>
      <c r="CA468" s="39" t="str">
        <f t="shared" si="316"/>
        <v/>
      </c>
      <c r="CB468" s="39" t="str">
        <f t="shared" si="317"/>
        <v/>
      </c>
      <c r="CC468" s="39" t="str">
        <f t="shared" si="318"/>
        <v/>
      </c>
      <c r="CD468" s="39" t="str">
        <f t="shared" si="319"/>
        <v/>
      </c>
      <c r="CE468" s="39" t="str">
        <f t="shared" si="320"/>
        <v/>
      </c>
      <c r="CF468" s="39" t="str">
        <f t="shared" si="321"/>
        <v/>
      </c>
      <c r="CG468" s="39" t="str">
        <f t="shared" si="322"/>
        <v/>
      </c>
      <c r="CH468" s="39" t="str">
        <f t="shared" si="323"/>
        <v/>
      </c>
      <c r="CI468" s="39" t="str">
        <f t="shared" si="324"/>
        <v/>
      </c>
    </row>
    <row r="469" spans="1:87">
      <c r="A469" s="18"/>
      <c r="B469" s="15" t="str">
        <f>'Gene Table'!E468</f>
        <v>hsa-miR-1978</v>
      </c>
      <c r="C469" s="15" t="str">
        <f>'Gene Table'!B468</f>
        <v>D10</v>
      </c>
      <c r="D469" s="16" t="str">
        <f>IF(SUM('Test Sample Data'!D$3:D$98)&gt;10,IF(AND(ISNUMBER('Test Sample Data'!D468),'Test Sample Data'!D468&lt;$B$1,'Test Sample Data'!D468&gt;0),'Test Sample Data'!D468,$B$1),"")</f>
        <v/>
      </c>
      <c r="E469" s="17" t="str">
        <f>IF(SUM('Test Sample Data'!E$3:E$98)&gt;10,IF(AND(ISNUMBER('Test Sample Data'!E468),'Test Sample Data'!E468&lt;$B$1,'Test Sample Data'!E468&gt;0),'Test Sample Data'!E468,$B$1),"")</f>
        <v/>
      </c>
      <c r="F469" s="17" t="str">
        <f>IF(SUM('Test Sample Data'!F$3:F$98)&gt;10,IF(AND(ISNUMBER('Test Sample Data'!F468),'Test Sample Data'!F468&lt;$B$1,'Test Sample Data'!F468&gt;0),'Test Sample Data'!F468,$B$1),"")</f>
        <v/>
      </c>
      <c r="G469" s="17" t="str">
        <f>IF(SUM('Test Sample Data'!G$3:G$98)&gt;10,IF(AND(ISNUMBER('Test Sample Data'!G468),'Test Sample Data'!G468&lt;$B$1,'Test Sample Data'!G468&gt;0),'Test Sample Data'!G468,$B$1),"")</f>
        <v/>
      </c>
      <c r="H469" s="17" t="str">
        <f>IF(SUM('Test Sample Data'!H$3:H$98)&gt;10,IF(AND(ISNUMBER('Test Sample Data'!H468),'Test Sample Data'!H468&lt;$B$1,'Test Sample Data'!H468&gt;0),'Test Sample Data'!H468,$B$1),"")</f>
        <v/>
      </c>
      <c r="I469" s="17" t="str">
        <f>IF(SUM('Test Sample Data'!I$3:I$98)&gt;10,IF(AND(ISNUMBER('Test Sample Data'!I468),'Test Sample Data'!I468&lt;$B$1,'Test Sample Data'!I468&gt;0),'Test Sample Data'!I468,$B$1),"")</f>
        <v/>
      </c>
      <c r="J469" s="17" t="str">
        <f>IF(SUM('Test Sample Data'!J$3:J$98)&gt;10,IF(AND(ISNUMBER('Test Sample Data'!J468),'Test Sample Data'!J468&lt;$B$1,'Test Sample Data'!J468&gt;0),'Test Sample Data'!J468,$B$1),"")</f>
        <v/>
      </c>
      <c r="K469" s="17" t="str">
        <f>IF(SUM('Test Sample Data'!K$3:K$98)&gt;10,IF(AND(ISNUMBER('Test Sample Data'!K468),'Test Sample Data'!K468&lt;$B$1,'Test Sample Data'!K468&gt;0),'Test Sample Data'!K468,$B$1),"")</f>
        <v/>
      </c>
      <c r="L469" s="17" t="str">
        <f>IF(SUM('Test Sample Data'!L$3:L$98)&gt;10,IF(AND(ISNUMBER('Test Sample Data'!L468),'Test Sample Data'!L468&lt;$B$1,'Test Sample Data'!L468&gt;0),'Test Sample Data'!L468,$B$1),"")</f>
        <v/>
      </c>
      <c r="M469" s="17" t="str">
        <f>IF(SUM('Test Sample Data'!M$3:M$98)&gt;10,IF(AND(ISNUMBER('Test Sample Data'!M468),'Test Sample Data'!M468&lt;$B$1,'Test Sample Data'!M468&gt;0),'Test Sample Data'!M468,$B$1),"")</f>
        <v/>
      </c>
      <c r="N469" s="17" t="str">
        <f>'Gene Table'!E468</f>
        <v>hsa-miR-1978</v>
      </c>
      <c r="O469" s="17" t="str">
        <f>'Gene Table'!B468</f>
        <v>D10</v>
      </c>
      <c r="P469" s="17" t="str">
        <f>IF(SUM('Control Sample Data'!D$3:D$98)&gt;10,IF(AND(ISNUMBER('Control Sample Data'!D468),'Control Sample Data'!D468&lt;$B$1,'Control Sample Data'!D468&gt;0),'Control Sample Data'!D468,$B$1),"")</f>
        <v/>
      </c>
      <c r="Q469" s="17" t="str">
        <f>IF(SUM('Control Sample Data'!E$3:E$98)&gt;10,IF(AND(ISNUMBER('Control Sample Data'!E468),'Control Sample Data'!E468&lt;$B$1,'Control Sample Data'!E468&gt;0),'Control Sample Data'!E468,$B$1),"")</f>
        <v/>
      </c>
      <c r="R469" s="17" t="str">
        <f>IF(SUM('Control Sample Data'!F$3:F$98)&gt;10,IF(AND(ISNUMBER('Control Sample Data'!F468),'Control Sample Data'!F468&lt;$B$1,'Control Sample Data'!F468&gt;0),'Control Sample Data'!F468,$B$1),"")</f>
        <v/>
      </c>
      <c r="S469" s="17" t="str">
        <f>IF(SUM('Control Sample Data'!G$3:G$98)&gt;10,IF(AND(ISNUMBER('Control Sample Data'!G468),'Control Sample Data'!G468&lt;$B$1,'Control Sample Data'!G468&gt;0),'Control Sample Data'!G468,$B$1),"")</f>
        <v/>
      </c>
      <c r="T469" s="17" t="str">
        <f>IF(SUM('Control Sample Data'!H$3:H$98)&gt;10,IF(AND(ISNUMBER('Control Sample Data'!H468),'Control Sample Data'!H468&lt;$B$1,'Control Sample Data'!H468&gt;0),'Control Sample Data'!H468,$B$1),"")</f>
        <v/>
      </c>
      <c r="U469" s="17" t="str">
        <f>IF(SUM('Control Sample Data'!I$3:I$98)&gt;10,IF(AND(ISNUMBER('Control Sample Data'!I468),'Control Sample Data'!I468&lt;$B$1,'Control Sample Data'!I468&gt;0),'Control Sample Data'!I468,$B$1),"")</f>
        <v/>
      </c>
      <c r="V469" s="17" t="str">
        <f>IF(SUM('Control Sample Data'!J$3:J$98)&gt;10,IF(AND(ISNUMBER('Control Sample Data'!J468),'Control Sample Data'!J468&lt;$B$1,'Control Sample Data'!J468&gt;0),'Control Sample Data'!J468,$B$1),"")</f>
        <v/>
      </c>
      <c r="W469" s="17" t="str">
        <f>IF(SUM('Control Sample Data'!K$3:K$98)&gt;10,IF(AND(ISNUMBER('Control Sample Data'!K468),'Control Sample Data'!K468&lt;$B$1,'Control Sample Data'!K468&gt;0),'Control Sample Data'!K468,$B$1),"")</f>
        <v/>
      </c>
      <c r="X469" s="17" t="str">
        <f>IF(SUM('Control Sample Data'!L$3:L$98)&gt;10,IF(AND(ISNUMBER('Control Sample Data'!L468),'Control Sample Data'!L468&lt;$B$1,'Control Sample Data'!L468&gt;0),'Control Sample Data'!L468,$B$1),"")</f>
        <v/>
      </c>
      <c r="Y469" s="17" t="str">
        <f>IF(SUM('Control Sample Data'!M$3:M$98)&gt;10,IF(AND(ISNUMBER('Control Sample Data'!M468),'Control Sample Data'!M468&lt;$B$1,'Control Sample Data'!M468&gt;0),'Control Sample Data'!M468,$B$1),"")</f>
        <v/>
      </c>
      <c r="AT469" s="36" t="str">
        <f t="shared" si="325"/>
        <v/>
      </c>
      <c r="AU469" s="36" t="str">
        <f t="shared" si="326"/>
        <v/>
      </c>
      <c r="AV469" s="36" t="str">
        <f t="shared" si="327"/>
        <v/>
      </c>
      <c r="AW469" s="36" t="str">
        <f t="shared" si="328"/>
        <v/>
      </c>
      <c r="AX469" s="36" t="str">
        <f t="shared" si="329"/>
        <v/>
      </c>
      <c r="AY469" s="36" t="str">
        <f t="shared" si="330"/>
        <v/>
      </c>
      <c r="AZ469" s="36" t="str">
        <f t="shared" si="331"/>
        <v/>
      </c>
      <c r="BA469" s="36" t="str">
        <f t="shared" si="332"/>
        <v/>
      </c>
      <c r="BB469" s="36" t="str">
        <f t="shared" si="333"/>
        <v/>
      </c>
      <c r="BC469" s="36" t="str">
        <f t="shared" si="334"/>
        <v/>
      </c>
      <c r="BD469" s="36" t="str">
        <f t="shared" si="335"/>
        <v/>
      </c>
      <c r="BE469" s="36" t="str">
        <f t="shared" si="336"/>
        <v/>
      </c>
      <c r="BF469" s="36" t="str">
        <f t="shared" si="337"/>
        <v/>
      </c>
      <c r="BG469" s="36" t="str">
        <f t="shared" si="338"/>
        <v/>
      </c>
      <c r="BH469" s="36" t="str">
        <f t="shared" si="339"/>
        <v/>
      </c>
      <c r="BI469" s="36" t="str">
        <f t="shared" si="340"/>
        <v/>
      </c>
      <c r="BJ469" s="36" t="str">
        <f t="shared" si="341"/>
        <v/>
      </c>
      <c r="BK469" s="36" t="str">
        <f t="shared" si="342"/>
        <v/>
      </c>
      <c r="BL469" s="36" t="str">
        <f t="shared" si="343"/>
        <v/>
      </c>
      <c r="BM469" s="36" t="str">
        <f t="shared" si="344"/>
        <v/>
      </c>
      <c r="BN469" s="38" t="e">
        <f t="shared" si="303"/>
        <v>#DIV/0!</v>
      </c>
      <c r="BO469" s="38" t="e">
        <f t="shared" si="304"/>
        <v>#DIV/0!</v>
      </c>
      <c r="BP469" s="39" t="str">
        <f t="shared" si="305"/>
        <v/>
      </c>
      <c r="BQ469" s="39" t="str">
        <f t="shared" si="306"/>
        <v/>
      </c>
      <c r="BR469" s="39" t="str">
        <f t="shared" si="307"/>
        <v/>
      </c>
      <c r="BS469" s="39" t="str">
        <f t="shared" si="308"/>
        <v/>
      </c>
      <c r="BT469" s="39" t="str">
        <f t="shared" si="309"/>
        <v/>
      </c>
      <c r="BU469" s="39" t="str">
        <f t="shared" si="310"/>
        <v/>
      </c>
      <c r="BV469" s="39" t="str">
        <f t="shared" si="311"/>
        <v/>
      </c>
      <c r="BW469" s="39" t="str">
        <f t="shared" si="312"/>
        <v/>
      </c>
      <c r="BX469" s="39" t="str">
        <f t="shared" si="313"/>
        <v/>
      </c>
      <c r="BY469" s="39" t="str">
        <f t="shared" si="314"/>
        <v/>
      </c>
      <c r="BZ469" s="39" t="str">
        <f t="shared" si="315"/>
        <v/>
      </c>
      <c r="CA469" s="39" t="str">
        <f t="shared" si="316"/>
        <v/>
      </c>
      <c r="CB469" s="39" t="str">
        <f t="shared" si="317"/>
        <v/>
      </c>
      <c r="CC469" s="39" t="str">
        <f t="shared" si="318"/>
        <v/>
      </c>
      <c r="CD469" s="39" t="str">
        <f t="shared" si="319"/>
        <v/>
      </c>
      <c r="CE469" s="39" t="str">
        <f t="shared" si="320"/>
        <v/>
      </c>
      <c r="CF469" s="39" t="str">
        <f t="shared" si="321"/>
        <v/>
      </c>
      <c r="CG469" s="39" t="str">
        <f t="shared" si="322"/>
        <v/>
      </c>
      <c r="CH469" s="39" t="str">
        <f t="shared" si="323"/>
        <v/>
      </c>
      <c r="CI469" s="39" t="str">
        <f t="shared" si="324"/>
        <v/>
      </c>
    </row>
    <row r="470" spans="1:87">
      <c r="A470" s="18"/>
      <c r="B470" s="15" t="str">
        <f>'Gene Table'!E469</f>
        <v>hsa-miR-520g</v>
      </c>
      <c r="C470" s="15" t="str">
        <f>'Gene Table'!B469</f>
        <v>D11</v>
      </c>
      <c r="D470" s="16" t="str">
        <f>IF(SUM('Test Sample Data'!D$3:D$98)&gt;10,IF(AND(ISNUMBER('Test Sample Data'!D469),'Test Sample Data'!D469&lt;$B$1,'Test Sample Data'!D469&gt;0),'Test Sample Data'!D469,$B$1),"")</f>
        <v/>
      </c>
      <c r="E470" s="17" t="str">
        <f>IF(SUM('Test Sample Data'!E$3:E$98)&gt;10,IF(AND(ISNUMBER('Test Sample Data'!E469),'Test Sample Data'!E469&lt;$B$1,'Test Sample Data'!E469&gt;0),'Test Sample Data'!E469,$B$1),"")</f>
        <v/>
      </c>
      <c r="F470" s="17" t="str">
        <f>IF(SUM('Test Sample Data'!F$3:F$98)&gt;10,IF(AND(ISNUMBER('Test Sample Data'!F469),'Test Sample Data'!F469&lt;$B$1,'Test Sample Data'!F469&gt;0),'Test Sample Data'!F469,$B$1),"")</f>
        <v/>
      </c>
      <c r="G470" s="17" t="str">
        <f>IF(SUM('Test Sample Data'!G$3:G$98)&gt;10,IF(AND(ISNUMBER('Test Sample Data'!G469),'Test Sample Data'!G469&lt;$B$1,'Test Sample Data'!G469&gt;0),'Test Sample Data'!G469,$B$1),"")</f>
        <v/>
      </c>
      <c r="H470" s="17" t="str">
        <f>IF(SUM('Test Sample Data'!H$3:H$98)&gt;10,IF(AND(ISNUMBER('Test Sample Data'!H469),'Test Sample Data'!H469&lt;$B$1,'Test Sample Data'!H469&gt;0),'Test Sample Data'!H469,$B$1),"")</f>
        <v/>
      </c>
      <c r="I470" s="17" t="str">
        <f>IF(SUM('Test Sample Data'!I$3:I$98)&gt;10,IF(AND(ISNUMBER('Test Sample Data'!I469),'Test Sample Data'!I469&lt;$B$1,'Test Sample Data'!I469&gt;0),'Test Sample Data'!I469,$B$1),"")</f>
        <v/>
      </c>
      <c r="J470" s="17" t="str">
        <f>IF(SUM('Test Sample Data'!J$3:J$98)&gt;10,IF(AND(ISNUMBER('Test Sample Data'!J469),'Test Sample Data'!J469&lt;$B$1,'Test Sample Data'!J469&gt;0),'Test Sample Data'!J469,$B$1),"")</f>
        <v/>
      </c>
      <c r="K470" s="17" t="str">
        <f>IF(SUM('Test Sample Data'!K$3:K$98)&gt;10,IF(AND(ISNUMBER('Test Sample Data'!K469),'Test Sample Data'!K469&lt;$B$1,'Test Sample Data'!K469&gt;0),'Test Sample Data'!K469,$B$1),"")</f>
        <v/>
      </c>
      <c r="L470" s="17" t="str">
        <f>IF(SUM('Test Sample Data'!L$3:L$98)&gt;10,IF(AND(ISNUMBER('Test Sample Data'!L469),'Test Sample Data'!L469&lt;$B$1,'Test Sample Data'!L469&gt;0),'Test Sample Data'!L469,$B$1),"")</f>
        <v/>
      </c>
      <c r="M470" s="17" t="str">
        <f>IF(SUM('Test Sample Data'!M$3:M$98)&gt;10,IF(AND(ISNUMBER('Test Sample Data'!M469),'Test Sample Data'!M469&lt;$B$1,'Test Sample Data'!M469&gt;0),'Test Sample Data'!M469,$B$1),"")</f>
        <v/>
      </c>
      <c r="N470" s="17" t="str">
        <f>'Gene Table'!E469</f>
        <v>hsa-miR-520g</v>
      </c>
      <c r="O470" s="17" t="str">
        <f>'Gene Table'!B469</f>
        <v>D11</v>
      </c>
      <c r="P470" s="17" t="str">
        <f>IF(SUM('Control Sample Data'!D$3:D$98)&gt;10,IF(AND(ISNUMBER('Control Sample Data'!D469),'Control Sample Data'!D469&lt;$B$1,'Control Sample Data'!D469&gt;0),'Control Sample Data'!D469,$B$1),"")</f>
        <v/>
      </c>
      <c r="Q470" s="17" t="str">
        <f>IF(SUM('Control Sample Data'!E$3:E$98)&gt;10,IF(AND(ISNUMBER('Control Sample Data'!E469),'Control Sample Data'!E469&lt;$B$1,'Control Sample Data'!E469&gt;0),'Control Sample Data'!E469,$B$1),"")</f>
        <v/>
      </c>
      <c r="R470" s="17" t="str">
        <f>IF(SUM('Control Sample Data'!F$3:F$98)&gt;10,IF(AND(ISNUMBER('Control Sample Data'!F469),'Control Sample Data'!F469&lt;$B$1,'Control Sample Data'!F469&gt;0),'Control Sample Data'!F469,$B$1),"")</f>
        <v/>
      </c>
      <c r="S470" s="17" t="str">
        <f>IF(SUM('Control Sample Data'!G$3:G$98)&gt;10,IF(AND(ISNUMBER('Control Sample Data'!G469),'Control Sample Data'!G469&lt;$B$1,'Control Sample Data'!G469&gt;0),'Control Sample Data'!G469,$B$1),"")</f>
        <v/>
      </c>
      <c r="T470" s="17" t="str">
        <f>IF(SUM('Control Sample Data'!H$3:H$98)&gt;10,IF(AND(ISNUMBER('Control Sample Data'!H469),'Control Sample Data'!H469&lt;$B$1,'Control Sample Data'!H469&gt;0),'Control Sample Data'!H469,$B$1),"")</f>
        <v/>
      </c>
      <c r="U470" s="17" t="str">
        <f>IF(SUM('Control Sample Data'!I$3:I$98)&gt;10,IF(AND(ISNUMBER('Control Sample Data'!I469),'Control Sample Data'!I469&lt;$B$1,'Control Sample Data'!I469&gt;0),'Control Sample Data'!I469,$B$1),"")</f>
        <v/>
      </c>
      <c r="V470" s="17" t="str">
        <f>IF(SUM('Control Sample Data'!J$3:J$98)&gt;10,IF(AND(ISNUMBER('Control Sample Data'!J469),'Control Sample Data'!J469&lt;$B$1,'Control Sample Data'!J469&gt;0),'Control Sample Data'!J469,$B$1),"")</f>
        <v/>
      </c>
      <c r="W470" s="17" t="str">
        <f>IF(SUM('Control Sample Data'!K$3:K$98)&gt;10,IF(AND(ISNUMBER('Control Sample Data'!K469),'Control Sample Data'!K469&lt;$B$1,'Control Sample Data'!K469&gt;0),'Control Sample Data'!K469,$B$1),"")</f>
        <v/>
      </c>
      <c r="X470" s="17" t="str">
        <f>IF(SUM('Control Sample Data'!L$3:L$98)&gt;10,IF(AND(ISNUMBER('Control Sample Data'!L469),'Control Sample Data'!L469&lt;$B$1,'Control Sample Data'!L469&gt;0),'Control Sample Data'!L469,$B$1),"")</f>
        <v/>
      </c>
      <c r="Y470" s="17" t="str">
        <f>IF(SUM('Control Sample Data'!M$3:M$98)&gt;10,IF(AND(ISNUMBER('Control Sample Data'!M469),'Control Sample Data'!M469&lt;$B$1,'Control Sample Data'!M469&gt;0),'Control Sample Data'!M469,$B$1),"")</f>
        <v/>
      </c>
      <c r="AT470" s="36" t="str">
        <f t="shared" si="325"/>
        <v/>
      </c>
      <c r="AU470" s="36" t="str">
        <f t="shared" si="326"/>
        <v/>
      </c>
      <c r="AV470" s="36" t="str">
        <f t="shared" si="327"/>
        <v/>
      </c>
      <c r="AW470" s="36" t="str">
        <f t="shared" si="328"/>
        <v/>
      </c>
      <c r="AX470" s="36" t="str">
        <f t="shared" si="329"/>
        <v/>
      </c>
      <c r="AY470" s="36" t="str">
        <f t="shared" si="330"/>
        <v/>
      </c>
      <c r="AZ470" s="36" t="str">
        <f t="shared" si="331"/>
        <v/>
      </c>
      <c r="BA470" s="36" t="str">
        <f t="shared" si="332"/>
        <v/>
      </c>
      <c r="BB470" s="36" t="str">
        <f t="shared" si="333"/>
        <v/>
      </c>
      <c r="BC470" s="36" t="str">
        <f t="shared" si="334"/>
        <v/>
      </c>
      <c r="BD470" s="36" t="str">
        <f t="shared" si="335"/>
        <v/>
      </c>
      <c r="BE470" s="36" t="str">
        <f t="shared" si="336"/>
        <v/>
      </c>
      <c r="BF470" s="36" t="str">
        <f t="shared" si="337"/>
        <v/>
      </c>
      <c r="BG470" s="36" t="str">
        <f t="shared" si="338"/>
        <v/>
      </c>
      <c r="BH470" s="36" t="str">
        <f t="shared" si="339"/>
        <v/>
      </c>
      <c r="BI470" s="36" t="str">
        <f t="shared" si="340"/>
        <v/>
      </c>
      <c r="BJ470" s="36" t="str">
        <f t="shared" si="341"/>
        <v/>
      </c>
      <c r="BK470" s="36" t="str">
        <f t="shared" si="342"/>
        <v/>
      </c>
      <c r="BL470" s="36" t="str">
        <f t="shared" si="343"/>
        <v/>
      </c>
      <c r="BM470" s="36" t="str">
        <f t="shared" si="344"/>
        <v/>
      </c>
      <c r="BN470" s="38" t="e">
        <f t="shared" si="303"/>
        <v>#DIV/0!</v>
      </c>
      <c r="BO470" s="38" t="e">
        <f t="shared" si="304"/>
        <v>#DIV/0!</v>
      </c>
      <c r="BP470" s="39" t="str">
        <f t="shared" si="305"/>
        <v/>
      </c>
      <c r="BQ470" s="39" t="str">
        <f t="shared" si="306"/>
        <v/>
      </c>
      <c r="BR470" s="39" t="str">
        <f t="shared" si="307"/>
        <v/>
      </c>
      <c r="BS470" s="39" t="str">
        <f t="shared" si="308"/>
        <v/>
      </c>
      <c r="BT470" s="39" t="str">
        <f t="shared" si="309"/>
        <v/>
      </c>
      <c r="BU470" s="39" t="str">
        <f t="shared" si="310"/>
        <v/>
      </c>
      <c r="BV470" s="39" t="str">
        <f t="shared" si="311"/>
        <v/>
      </c>
      <c r="BW470" s="39" t="str">
        <f t="shared" si="312"/>
        <v/>
      </c>
      <c r="BX470" s="39" t="str">
        <f t="shared" si="313"/>
        <v/>
      </c>
      <c r="BY470" s="39" t="str">
        <f t="shared" si="314"/>
        <v/>
      </c>
      <c r="BZ470" s="39" t="str">
        <f t="shared" si="315"/>
        <v/>
      </c>
      <c r="CA470" s="39" t="str">
        <f t="shared" si="316"/>
        <v/>
      </c>
      <c r="CB470" s="39" t="str">
        <f t="shared" si="317"/>
        <v/>
      </c>
      <c r="CC470" s="39" t="str">
        <f t="shared" si="318"/>
        <v/>
      </c>
      <c r="CD470" s="39" t="str">
        <f t="shared" si="319"/>
        <v/>
      </c>
      <c r="CE470" s="39" t="str">
        <f t="shared" si="320"/>
        <v/>
      </c>
      <c r="CF470" s="39" t="str">
        <f t="shared" si="321"/>
        <v/>
      </c>
      <c r="CG470" s="39" t="str">
        <f t="shared" si="322"/>
        <v/>
      </c>
      <c r="CH470" s="39" t="str">
        <f t="shared" si="323"/>
        <v/>
      </c>
      <c r="CI470" s="39" t="str">
        <f t="shared" si="324"/>
        <v/>
      </c>
    </row>
    <row r="471" spans="1:87">
      <c r="A471" s="18"/>
      <c r="B471" s="15" t="str">
        <f>'Gene Table'!E470</f>
        <v>hsa-miR-449c-5p</v>
      </c>
      <c r="C471" s="15" t="str">
        <f>'Gene Table'!B470</f>
        <v>D12</v>
      </c>
      <c r="D471" s="16" t="str">
        <f>IF(SUM('Test Sample Data'!D$3:D$98)&gt;10,IF(AND(ISNUMBER('Test Sample Data'!D470),'Test Sample Data'!D470&lt;$B$1,'Test Sample Data'!D470&gt;0),'Test Sample Data'!D470,$B$1),"")</f>
        <v/>
      </c>
      <c r="E471" s="17" t="str">
        <f>IF(SUM('Test Sample Data'!E$3:E$98)&gt;10,IF(AND(ISNUMBER('Test Sample Data'!E470),'Test Sample Data'!E470&lt;$B$1,'Test Sample Data'!E470&gt;0),'Test Sample Data'!E470,$B$1),"")</f>
        <v/>
      </c>
      <c r="F471" s="17" t="str">
        <f>IF(SUM('Test Sample Data'!F$3:F$98)&gt;10,IF(AND(ISNUMBER('Test Sample Data'!F470),'Test Sample Data'!F470&lt;$B$1,'Test Sample Data'!F470&gt;0),'Test Sample Data'!F470,$B$1),"")</f>
        <v/>
      </c>
      <c r="G471" s="17" t="str">
        <f>IF(SUM('Test Sample Data'!G$3:G$98)&gt;10,IF(AND(ISNUMBER('Test Sample Data'!G470),'Test Sample Data'!G470&lt;$B$1,'Test Sample Data'!G470&gt;0),'Test Sample Data'!G470,$B$1),"")</f>
        <v/>
      </c>
      <c r="H471" s="17" t="str">
        <f>IF(SUM('Test Sample Data'!H$3:H$98)&gt;10,IF(AND(ISNUMBER('Test Sample Data'!H470),'Test Sample Data'!H470&lt;$B$1,'Test Sample Data'!H470&gt;0),'Test Sample Data'!H470,$B$1),"")</f>
        <v/>
      </c>
      <c r="I471" s="17" t="str">
        <f>IF(SUM('Test Sample Data'!I$3:I$98)&gt;10,IF(AND(ISNUMBER('Test Sample Data'!I470),'Test Sample Data'!I470&lt;$B$1,'Test Sample Data'!I470&gt;0),'Test Sample Data'!I470,$B$1),"")</f>
        <v/>
      </c>
      <c r="J471" s="17" t="str">
        <f>IF(SUM('Test Sample Data'!J$3:J$98)&gt;10,IF(AND(ISNUMBER('Test Sample Data'!J470),'Test Sample Data'!J470&lt;$B$1,'Test Sample Data'!J470&gt;0),'Test Sample Data'!J470,$B$1),"")</f>
        <v/>
      </c>
      <c r="K471" s="17" t="str">
        <f>IF(SUM('Test Sample Data'!K$3:K$98)&gt;10,IF(AND(ISNUMBER('Test Sample Data'!K470),'Test Sample Data'!K470&lt;$B$1,'Test Sample Data'!K470&gt;0),'Test Sample Data'!K470,$B$1),"")</f>
        <v/>
      </c>
      <c r="L471" s="17" t="str">
        <f>IF(SUM('Test Sample Data'!L$3:L$98)&gt;10,IF(AND(ISNUMBER('Test Sample Data'!L470),'Test Sample Data'!L470&lt;$B$1,'Test Sample Data'!L470&gt;0),'Test Sample Data'!L470,$B$1),"")</f>
        <v/>
      </c>
      <c r="M471" s="17" t="str">
        <f>IF(SUM('Test Sample Data'!M$3:M$98)&gt;10,IF(AND(ISNUMBER('Test Sample Data'!M470),'Test Sample Data'!M470&lt;$B$1,'Test Sample Data'!M470&gt;0),'Test Sample Data'!M470,$B$1),"")</f>
        <v/>
      </c>
      <c r="N471" s="17" t="str">
        <f>'Gene Table'!E470</f>
        <v>hsa-miR-449c-5p</v>
      </c>
      <c r="O471" s="17" t="str">
        <f>'Gene Table'!B470</f>
        <v>D12</v>
      </c>
      <c r="P471" s="17" t="str">
        <f>IF(SUM('Control Sample Data'!D$3:D$98)&gt;10,IF(AND(ISNUMBER('Control Sample Data'!D470),'Control Sample Data'!D470&lt;$B$1,'Control Sample Data'!D470&gt;0),'Control Sample Data'!D470,$B$1),"")</f>
        <v/>
      </c>
      <c r="Q471" s="17" t="str">
        <f>IF(SUM('Control Sample Data'!E$3:E$98)&gt;10,IF(AND(ISNUMBER('Control Sample Data'!E470),'Control Sample Data'!E470&lt;$B$1,'Control Sample Data'!E470&gt;0),'Control Sample Data'!E470,$B$1),"")</f>
        <v/>
      </c>
      <c r="R471" s="17" t="str">
        <f>IF(SUM('Control Sample Data'!F$3:F$98)&gt;10,IF(AND(ISNUMBER('Control Sample Data'!F470),'Control Sample Data'!F470&lt;$B$1,'Control Sample Data'!F470&gt;0),'Control Sample Data'!F470,$B$1),"")</f>
        <v/>
      </c>
      <c r="S471" s="17" t="str">
        <f>IF(SUM('Control Sample Data'!G$3:G$98)&gt;10,IF(AND(ISNUMBER('Control Sample Data'!G470),'Control Sample Data'!G470&lt;$B$1,'Control Sample Data'!G470&gt;0),'Control Sample Data'!G470,$B$1),"")</f>
        <v/>
      </c>
      <c r="T471" s="17" t="str">
        <f>IF(SUM('Control Sample Data'!H$3:H$98)&gt;10,IF(AND(ISNUMBER('Control Sample Data'!H470),'Control Sample Data'!H470&lt;$B$1,'Control Sample Data'!H470&gt;0),'Control Sample Data'!H470,$B$1),"")</f>
        <v/>
      </c>
      <c r="U471" s="17" t="str">
        <f>IF(SUM('Control Sample Data'!I$3:I$98)&gt;10,IF(AND(ISNUMBER('Control Sample Data'!I470),'Control Sample Data'!I470&lt;$B$1,'Control Sample Data'!I470&gt;0),'Control Sample Data'!I470,$B$1),"")</f>
        <v/>
      </c>
      <c r="V471" s="17" t="str">
        <f>IF(SUM('Control Sample Data'!J$3:J$98)&gt;10,IF(AND(ISNUMBER('Control Sample Data'!J470),'Control Sample Data'!J470&lt;$B$1,'Control Sample Data'!J470&gt;0),'Control Sample Data'!J470,$B$1),"")</f>
        <v/>
      </c>
      <c r="W471" s="17" t="str">
        <f>IF(SUM('Control Sample Data'!K$3:K$98)&gt;10,IF(AND(ISNUMBER('Control Sample Data'!K470),'Control Sample Data'!K470&lt;$B$1,'Control Sample Data'!K470&gt;0),'Control Sample Data'!K470,$B$1),"")</f>
        <v/>
      </c>
      <c r="X471" s="17" t="str">
        <f>IF(SUM('Control Sample Data'!L$3:L$98)&gt;10,IF(AND(ISNUMBER('Control Sample Data'!L470),'Control Sample Data'!L470&lt;$B$1,'Control Sample Data'!L470&gt;0),'Control Sample Data'!L470,$B$1),"")</f>
        <v/>
      </c>
      <c r="Y471" s="17" t="str">
        <f>IF(SUM('Control Sample Data'!M$3:M$98)&gt;10,IF(AND(ISNUMBER('Control Sample Data'!M470),'Control Sample Data'!M470&lt;$B$1,'Control Sample Data'!M470&gt;0),'Control Sample Data'!M470,$B$1),"")</f>
        <v/>
      </c>
      <c r="AT471" s="36" t="str">
        <f t="shared" si="325"/>
        <v/>
      </c>
      <c r="AU471" s="36" t="str">
        <f t="shared" si="326"/>
        <v/>
      </c>
      <c r="AV471" s="36" t="str">
        <f t="shared" si="327"/>
        <v/>
      </c>
      <c r="AW471" s="36" t="str">
        <f t="shared" si="328"/>
        <v/>
      </c>
      <c r="AX471" s="36" t="str">
        <f t="shared" si="329"/>
        <v/>
      </c>
      <c r="AY471" s="36" t="str">
        <f t="shared" si="330"/>
        <v/>
      </c>
      <c r="AZ471" s="36" t="str">
        <f t="shared" si="331"/>
        <v/>
      </c>
      <c r="BA471" s="36" t="str">
        <f t="shared" si="332"/>
        <v/>
      </c>
      <c r="BB471" s="36" t="str">
        <f t="shared" si="333"/>
        <v/>
      </c>
      <c r="BC471" s="36" t="str">
        <f t="shared" si="334"/>
        <v/>
      </c>
      <c r="BD471" s="36" t="str">
        <f t="shared" si="335"/>
        <v/>
      </c>
      <c r="BE471" s="36" t="str">
        <f t="shared" si="336"/>
        <v/>
      </c>
      <c r="BF471" s="36" t="str">
        <f t="shared" si="337"/>
        <v/>
      </c>
      <c r="BG471" s="36" t="str">
        <f t="shared" si="338"/>
        <v/>
      </c>
      <c r="BH471" s="36" t="str">
        <f t="shared" si="339"/>
        <v/>
      </c>
      <c r="BI471" s="36" t="str">
        <f t="shared" si="340"/>
        <v/>
      </c>
      <c r="BJ471" s="36" t="str">
        <f t="shared" si="341"/>
        <v/>
      </c>
      <c r="BK471" s="36" t="str">
        <f t="shared" si="342"/>
        <v/>
      </c>
      <c r="BL471" s="36" t="str">
        <f t="shared" si="343"/>
        <v/>
      </c>
      <c r="BM471" s="36" t="str">
        <f t="shared" si="344"/>
        <v/>
      </c>
      <c r="BN471" s="38" t="e">
        <f t="shared" si="303"/>
        <v>#DIV/0!</v>
      </c>
      <c r="BO471" s="38" t="e">
        <f t="shared" si="304"/>
        <v>#DIV/0!</v>
      </c>
      <c r="BP471" s="39" t="str">
        <f t="shared" si="305"/>
        <v/>
      </c>
      <c r="BQ471" s="39" t="str">
        <f t="shared" si="306"/>
        <v/>
      </c>
      <c r="BR471" s="39" t="str">
        <f t="shared" si="307"/>
        <v/>
      </c>
      <c r="BS471" s="39" t="str">
        <f t="shared" si="308"/>
        <v/>
      </c>
      <c r="BT471" s="39" t="str">
        <f t="shared" si="309"/>
        <v/>
      </c>
      <c r="BU471" s="39" t="str">
        <f t="shared" si="310"/>
        <v/>
      </c>
      <c r="BV471" s="39" t="str">
        <f t="shared" si="311"/>
        <v/>
      </c>
      <c r="BW471" s="39" t="str">
        <f t="shared" si="312"/>
        <v/>
      </c>
      <c r="BX471" s="39" t="str">
        <f t="shared" si="313"/>
        <v/>
      </c>
      <c r="BY471" s="39" t="str">
        <f t="shared" si="314"/>
        <v/>
      </c>
      <c r="BZ471" s="39" t="str">
        <f t="shared" si="315"/>
        <v/>
      </c>
      <c r="CA471" s="39" t="str">
        <f t="shared" si="316"/>
        <v/>
      </c>
      <c r="CB471" s="39" t="str">
        <f t="shared" si="317"/>
        <v/>
      </c>
      <c r="CC471" s="39" t="str">
        <f t="shared" si="318"/>
        <v/>
      </c>
      <c r="CD471" s="39" t="str">
        <f t="shared" si="319"/>
        <v/>
      </c>
      <c r="CE471" s="39" t="str">
        <f t="shared" si="320"/>
        <v/>
      </c>
      <c r="CF471" s="39" t="str">
        <f t="shared" si="321"/>
        <v/>
      </c>
      <c r="CG471" s="39" t="str">
        <f t="shared" si="322"/>
        <v/>
      </c>
      <c r="CH471" s="39" t="str">
        <f t="shared" si="323"/>
        <v/>
      </c>
      <c r="CI471" s="39" t="str">
        <f t="shared" si="324"/>
        <v/>
      </c>
    </row>
    <row r="472" spans="1:87">
      <c r="A472" s="18"/>
      <c r="B472" s="15" t="str">
        <f>'Gene Table'!E471</f>
        <v>hsa-miR-20b-5p</v>
      </c>
      <c r="C472" s="15" t="str">
        <f>'Gene Table'!B471</f>
        <v>D13</v>
      </c>
      <c r="D472" s="16" t="str">
        <f>IF(SUM('Test Sample Data'!D$3:D$98)&gt;10,IF(AND(ISNUMBER('Test Sample Data'!D471),'Test Sample Data'!D471&lt;$B$1,'Test Sample Data'!D471&gt;0),'Test Sample Data'!D471,$B$1),"")</f>
        <v/>
      </c>
      <c r="E472" s="17" t="str">
        <f>IF(SUM('Test Sample Data'!E$3:E$98)&gt;10,IF(AND(ISNUMBER('Test Sample Data'!E471),'Test Sample Data'!E471&lt;$B$1,'Test Sample Data'!E471&gt;0),'Test Sample Data'!E471,$B$1),"")</f>
        <v/>
      </c>
      <c r="F472" s="17" t="str">
        <f>IF(SUM('Test Sample Data'!F$3:F$98)&gt;10,IF(AND(ISNUMBER('Test Sample Data'!F471),'Test Sample Data'!F471&lt;$B$1,'Test Sample Data'!F471&gt;0),'Test Sample Data'!F471,$B$1),"")</f>
        <v/>
      </c>
      <c r="G472" s="17" t="str">
        <f>IF(SUM('Test Sample Data'!G$3:G$98)&gt;10,IF(AND(ISNUMBER('Test Sample Data'!G471),'Test Sample Data'!G471&lt;$B$1,'Test Sample Data'!G471&gt;0),'Test Sample Data'!G471,$B$1),"")</f>
        <v/>
      </c>
      <c r="H472" s="17" t="str">
        <f>IF(SUM('Test Sample Data'!H$3:H$98)&gt;10,IF(AND(ISNUMBER('Test Sample Data'!H471),'Test Sample Data'!H471&lt;$B$1,'Test Sample Data'!H471&gt;0),'Test Sample Data'!H471,$B$1),"")</f>
        <v/>
      </c>
      <c r="I472" s="17" t="str">
        <f>IF(SUM('Test Sample Data'!I$3:I$98)&gt;10,IF(AND(ISNUMBER('Test Sample Data'!I471),'Test Sample Data'!I471&lt;$B$1,'Test Sample Data'!I471&gt;0),'Test Sample Data'!I471,$B$1),"")</f>
        <v/>
      </c>
      <c r="J472" s="17" t="str">
        <f>IF(SUM('Test Sample Data'!J$3:J$98)&gt;10,IF(AND(ISNUMBER('Test Sample Data'!J471),'Test Sample Data'!J471&lt;$B$1,'Test Sample Data'!J471&gt;0),'Test Sample Data'!J471,$B$1),"")</f>
        <v/>
      </c>
      <c r="K472" s="17" t="str">
        <f>IF(SUM('Test Sample Data'!K$3:K$98)&gt;10,IF(AND(ISNUMBER('Test Sample Data'!K471),'Test Sample Data'!K471&lt;$B$1,'Test Sample Data'!K471&gt;0),'Test Sample Data'!K471,$B$1),"")</f>
        <v/>
      </c>
      <c r="L472" s="17" t="str">
        <f>IF(SUM('Test Sample Data'!L$3:L$98)&gt;10,IF(AND(ISNUMBER('Test Sample Data'!L471),'Test Sample Data'!L471&lt;$B$1,'Test Sample Data'!L471&gt;0),'Test Sample Data'!L471,$B$1),"")</f>
        <v/>
      </c>
      <c r="M472" s="17" t="str">
        <f>IF(SUM('Test Sample Data'!M$3:M$98)&gt;10,IF(AND(ISNUMBER('Test Sample Data'!M471),'Test Sample Data'!M471&lt;$B$1,'Test Sample Data'!M471&gt;0),'Test Sample Data'!M471,$B$1),"")</f>
        <v/>
      </c>
      <c r="N472" s="17" t="str">
        <f>'Gene Table'!E471</f>
        <v>hsa-miR-20b-5p</v>
      </c>
      <c r="O472" s="17" t="str">
        <f>'Gene Table'!B471</f>
        <v>D13</v>
      </c>
      <c r="P472" s="17" t="str">
        <f>IF(SUM('Control Sample Data'!D$3:D$98)&gt;10,IF(AND(ISNUMBER('Control Sample Data'!D471),'Control Sample Data'!D471&lt;$B$1,'Control Sample Data'!D471&gt;0),'Control Sample Data'!D471,$B$1),"")</f>
        <v/>
      </c>
      <c r="Q472" s="17" t="str">
        <f>IF(SUM('Control Sample Data'!E$3:E$98)&gt;10,IF(AND(ISNUMBER('Control Sample Data'!E471),'Control Sample Data'!E471&lt;$B$1,'Control Sample Data'!E471&gt;0),'Control Sample Data'!E471,$B$1),"")</f>
        <v/>
      </c>
      <c r="R472" s="17" t="str">
        <f>IF(SUM('Control Sample Data'!F$3:F$98)&gt;10,IF(AND(ISNUMBER('Control Sample Data'!F471),'Control Sample Data'!F471&lt;$B$1,'Control Sample Data'!F471&gt;0),'Control Sample Data'!F471,$B$1),"")</f>
        <v/>
      </c>
      <c r="S472" s="17" t="str">
        <f>IF(SUM('Control Sample Data'!G$3:G$98)&gt;10,IF(AND(ISNUMBER('Control Sample Data'!G471),'Control Sample Data'!G471&lt;$B$1,'Control Sample Data'!G471&gt;0),'Control Sample Data'!G471,$B$1),"")</f>
        <v/>
      </c>
      <c r="T472" s="17" t="str">
        <f>IF(SUM('Control Sample Data'!H$3:H$98)&gt;10,IF(AND(ISNUMBER('Control Sample Data'!H471),'Control Sample Data'!H471&lt;$B$1,'Control Sample Data'!H471&gt;0),'Control Sample Data'!H471,$B$1),"")</f>
        <v/>
      </c>
      <c r="U472" s="17" t="str">
        <f>IF(SUM('Control Sample Data'!I$3:I$98)&gt;10,IF(AND(ISNUMBER('Control Sample Data'!I471),'Control Sample Data'!I471&lt;$B$1,'Control Sample Data'!I471&gt;0),'Control Sample Data'!I471,$B$1),"")</f>
        <v/>
      </c>
      <c r="V472" s="17" t="str">
        <f>IF(SUM('Control Sample Data'!J$3:J$98)&gt;10,IF(AND(ISNUMBER('Control Sample Data'!J471),'Control Sample Data'!J471&lt;$B$1,'Control Sample Data'!J471&gt;0),'Control Sample Data'!J471,$B$1),"")</f>
        <v/>
      </c>
      <c r="W472" s="17" t="str">
        <f>IF(SUM('Control Sample Data'!K$3:K$98)&gt;10,IF(AND(ISNUMBER('Control Sample Data'!K471),'Control Sample Data'!K471&lt;$B$1,'Control Sample Data'!K471&gt;0),'Control Sample Data'!K471,$B$1),"")</f>
        <v/>
      </c>
      <c r="X472" s="17" t="str">
        <f>IF(SUM('Control Sample Data'!L$3:L$98)&gt;10,IF(AND(ISNUMBER('Control Sample Data'!L471),'Control Sample Data'!L471&lt;$B$1,'Control Sample Data'!L471&gt;0),'Control Sample Data'!L471,$B$1),"")</f>
        <v/>
      </c>
      <c r="Y472" s="17" t="str">
        <f>IF(SUM('Control Sample Data'!M$3:M$98)&gt;10,IF(AND(ISNUMBER('Control Sample Data'!M471),'Control Sample Data'!M471&lt;$B$1,'Control Sample Data'!M471&gt;0),'Control Sample Data'!M471,$B$1),"")</f>
        <v/>
      </c>
      <c r="AT472" s="36" t="str">
        <f t="shared" si="325"/>
        <v/>
      </c>
      <c r="AU472" s="36" t="str">
        <f t="shared" si="326"/>
        <v/>
      </c>
      <c r="AV472" s="36" t="str">
        <f t="shared" si="327"/>
        <v/>
      </c>
      <c r="AW472" s="36" t="str">
        <f t="shared" si="328"/>
        <v/>
      </c>
      <c r="AX472" s="36" t="str">
        <f t="shared" si="329"/>
        <v/>
      </c>
      <c r="AY472" s="36" t="str">
        <f t="shared" si="330"/>
        <v/>
      </c>
      <c r="AZ472" s="36" t="str">
        <f t="shared" si="331"/>
        <v/>
      </c>
      <c r="BA472" s="36" t="str">
        <f t="shared" si="332"/>
        <v/>
      </c>
      <c r="BB472" s="36" t="str">
        <f t="shared" si="333"/>
        <v/>
      </c>
      <c r="BC472" s="36" t="str">
        <f t="shared" si="334"/>
        <v/>
      </c>
      <c r="BD472" s="36" t="str">
        <f t="shared" si="335"/>
        <v/>
      </c>
      <c r="BE472" s="36" t="str">
        <f t="shared" si="336"/>
        <v/>
      </c>
      <c r="BF472" s="36" t="str">
        <f t="shared" si="337"/>
        <v/>
      </c>
      <c r="BG472" s="36" t="str">
        <f t="shared" si="338"/>
        <v/>
      </c>
      <c r="BH472" s="36" t="str">
        <f t="shared" si="339"/>
        <v/>
      </c>
      <c r="BI472" s="36" t="str">
        <f t="shared" si="340"/>
        <v/>
      </c>
      <c r="BJ472" s="36" t="str">
        <f t="shared" si="341"/>
        <v/>
      </c>
      <c r="BK472" s="36" t="str">
        <f t="shared" si="342"/>
        <v/>
      </c>
      <c r="BL472" s="36" t="str">
        <f t="shared" si="343"/>
        <v/>
      </c>
      <c r="BM472" s="36" t="str">
        <f t="shared" si="344"/>
        <v/>
      </c>
      <c r="BN472" s="38" t="e">
        <f t="shared" si="303"/>
        <v>#DIV/0!</v>
      </c>
      <c r="BO472" s="38" t="e">
        <f t="shared" si="304"/>
        <v>#DIV/0!</v>
      </c>
      <c r="BP472" s="39" t="str">
        <f t="shared" si="305"/>
        <v/>
      </c>
      <c r="BQ472" s="39" t="str">
        <f t="shared" si="306"/>
        <v/>
      </c>
      <c r="BR472" s="39" t="str">
        <f t="shared" si="307"/>
        <v/>
      </c>
      <c r="BS472" s="39" t="str">
        <f t="shared" si="308"/>
        <v/>
      </c>
      <c r="BT472" s="39" t="str">
        <f t="shared" si="309"/>
        <v/>
      </c>
      <c r="BU472" s="39" t="str">
        <f t="shared" si="310"/>
        <v/>
      </c>
      <c r="BV472" s="39" t="str">
        <f t="shared" si="311"/>
        <v/>
      </c>
      <c r="BW472" s="39" t="str">
        <f t="shared" si="312"/>
        <v/>
      </c>
      <c r="BX472" s="39" t="str">
        <f t="shared" si="313"/>
        <v/>
      </c>
      <c r="BY472" s="39" t="str">
        <f t="shared" si="314"/>
        <v/>
      </c>
      <c r="BZ472" s="39" t="str">
        <f t="shared" si="315"/>
        <v/>
      </c>
      <c r="CA472" s="39" t="str">
        <f t="shared" si="316"/>
        <v/>
      </c>
      <c r="CB472" s="39" t="str">
        <f t="shared" si="317"/>
        <v/>
      </c>
      <c r="CC472" s="39" t="str">
        <f t="shared" si="318"/>
        <v/>
      </c>
      <c r="CD472" s="39" t="str">
        <f t="shared" si="319"/>
        <v/>
      </c>
      <c r="CE472" s="39" t="str">
        <f t="shared" si="320"/>
        <v/>
      </c>
      <c r="CF472" s="39" t="str">
        <f t="shared" si="321"/>
        <v/>
      </c>
      <c r="CG472" s="39" t="str">
        <f t="shared" si="322"/>
        <v/>
      </c>
      <c r="CH472" s="39" t="str">
        <f t="shared" si="323"/>
        <v/>
      </c>
      <c r="CI472" s="39" t="str">
        <f t="shared" si="324"/>
        <v/>
      </c>
    </row>
    <row r="473" spans="1:87">
      <c r="A473" s="18"/>
      <c r="B473" s="15" t="str">
        <f>'Gene Table'!E472</f>
        <v>hsa-miR-2114-5p</v>
      </c>
      <c r="C473" s="15" t="str">
        <f>'Gene Table'!B472</f>
        <v>D14</v>
      </c>
      <c r="D473" s="16" t="str">
        <f>IF(SUM('Test Sample Data'!D$3:D$98)&gt;10,IF(AND(ISNUMBER('Test Sample Data'!D472),'Test Sample Data'!D472&lt;$B$1,'Test Sample Data'!D472&gt;0),'Test Sample Data'!D472,$B$1),"")</f>
        <v/>
      </c>
      <c r="E473" s="17" t="str">
        <f>IF(SUM('Test Sample Data'!E$3:E$98)&gt;10,IF(AND(ISNUMBER('Test Sample Data'!E472),'Test Sample Data'!E472&lt;$B$1,'Test Sample Data'!E472&gt;0),'Test Sample Data'!E472,$B$1),"")</f>
        <v/>
      </c>
      <c r="F473" s="17" t="str">
        <f>IF(SUM('Test Sample Data'!F$3:F$98)&gt;10,IF(AND(ISNUMBER('Test Sample Data'!F472),'Test Sample Data'!F472&lt;$B$1,'Test Sample Data'!F472&gt;0),'Test Sample Data'!F472,$B$1),"")</f>
        <v/>
      </c>
      <c r="G473" s="17" t="str">
        <f>IF(SUM('Test Sample Data'!G$3:G$98)&gt;10,IF(AND(ISNUMBER('Test Sample Data'!G472),'Test Sample Data'!G472&lt;$B$1,'Test Sample Data'!G472&gt;0),'Test Sample Data'!G472,$B$1),"")</f>
        <v/>
      </c>
      <c r="H473" s="17" t="str">
        <f>IF(SUM('Test Sample Data'!H$3:H$98)&gt;10,IF(AND(ISNUMBER('Test Sample Data'!H472),'Test Sample Data'!H472&lt;$B$1,'Test Sample Data'!H472&gt;0),'Test Sample Data'!H472,$B$1),"")</f>
        <v/>
      </c>
      <c r="I473" s="17" t="str">
        <f>IF(SUM('Test Sample Data'!I$3:I$98)&gt;10,IF(AND(ISNUMBER('Test Sample Data'!I472),'Test Sample Data'!I472&lt;$B$1,'Test Sample Data'!I472&gt;0),'Test Sample Data'!I472,$B$1),"")</f>
        <v/>
      </c>
      <c r="J473" s="17" t="str">
        <f>IF(SUM('Test Sample Data'!J$3:J$98)&gt;10,IF(AND(ISNUMBER('Test Sample Data'!J472),'Test Sample Data'!J472&lt;$B$1,'Test Sample Data'!J472&gt;0),'Test Sample Data'!J472,$B$1),"")</f>
        <v/>
      </c>
      <c r="K473" s="17" t="str">
        <f>IF(SUM('Test Sample Data'!K$3:K$98)&gt;10,IF(AND(ISNUMBER('Test Sample Data'!K472),'Test Sample Data'!K472&lt;$B$1,'Test Sample Data'!K472&gt;0),'Test Sample Data'!K472,$B$1),"")</f>
        <v/>
      </c>
      <c r="L473" s="17" t="str">
        <f>IF(SUM('Test Sample Data'!L$3:L$98)&gt;10,IF(AND(ISNUMBER('Test Sample Data'!L472),'Test Sample Data'!L472&lt;$B$1,'Test Sample Data'!L472&gt;0),'Test Sample Data'!L472,$B$1),"")</f>
        <v/>
      </c>
      <c r="M473" s="17" t="str">
        <f>IF(SUM('Test Sample Data'!M$3:M$98)&gt;10,IF(AND(ISNUMBER('Test Sample Data'!M472),'Test Sample Data'!M472&lt;$B$1,'Test Sample Data'!M472&gt;0),'Test Sample Data'!M472,$B$1),"")</f>
        <v/>
      </c>
      <c r="N473" s="17" t="str">
        <f>'Gene Table'!E472</f>
        <v>hsa-miR-2114-5p</v>
      </c>
      <c r="O473" s="17" t="str">
        <f>'Gene Table'!B472</f>
        <v>D14</v>
      </c>
      <c r="P473" s="17" t="str">
        <f>IF(SUM('Control Sample Data'!D$3:D$98)&gt;10,IF(AND(ISNUMBER('Control Sample Data'!D472),'Control Sample Data'!D472&lt;$B$1,'Control Sample Data'!D472&gt;0),'Control Sample Data'!D472,$B$1),"")</f>
        <v/>
      </c>
      <c r="Q473" s="17" t="str">
        <f>IF(SUM('Control Sample Data'!E$3:E$98)&gt;10,IF(AND(ISNUMBER('Control Sample Data'!E472),'Control Sample Data'!E472&lt;$B$1,'Control Sample Data'!E472&gt;0),'Control Sample Data'!E472,$B$1),"")</f>
        <v/>
      </c>
      <c r="R473" s="17" t="str">
        <f>IF(SUM('Control Sample Data'!F$3:F$98)&gt;10,IF(AND(ISNUMBER('Control Sample Data'!F472),'Control Sample Data'!F472&lt;$B$1,'Control Sample Data'!F472&gt;0),'Control Sample Data'!F472,$B$1),"")</f>
        <v/>
      </c>
      <c r="S473" s="17" t="str">
        <f>IF(SUM('Control Sample Data'!G$3:G$98)&gt;10,IF(AND(ISNUMBER('Control Sample Data'!G472),'Control Sample Data'!G472&lt;$B$1,'Control Sample Data'!G472&gt;0),'Control Sample Data'!G472,$B$1),"")</f>
        <v/>
      </c>
      <c r="T473" s="17" t="str">
        <f>IF(SUM('Control Sample Data'!H$3:H$98)&gt;10,IF(AND(ISNUMBER('Control Sample Data'!H472),'Control Sample Data'!H472&lt;$B$1,'Control Sample Data'!H472&gt;0),'Control Sample Data'!H472,$B$1),"")</f>
        <v/>
      </c>
      <c r="U473" s="17" t="str">
        <f>IF(SUM('Control Sample Data'!I$3:I$98)&gt;10,IF(AND(ISNUMBER('Control Sample Data'!I472),'Control Sample Data'!I472&lt;$B$1,'Control Sample Data'!I472&gt;0),'Control Sample Data'!I472,$B$1),"")</f>
        <v/>
      </c>
      <c r="V473" s="17" t="str">
        <f>IF(SUM('Control Sample Data'!J$3:J$98)&gt;10,IF(AND(ISNUMBER('Control Sample Data'!J472),'Control Sample Data'!J472&lt;$B$1,'Control Sample Data'!J472&gt;0),'Control Sample Data'!J472,$B$1),"")</f>
        <v/>
      </c>
      <c r="W473" s="17" t="str">
        <f>IF(SUM('Control Sample Data'!K$3:K$98)&gt;10,IF(AND(ISNUMBER('Control Sample Data'!K472),'Control Sample Data'!K472&lt;$B$1,'Control Sample Data'!K472&gt;0),'Control Sample Data'!K472,$B$1),"")</f>
        <v/>
      </c>
      <c r="X473" s="17" t="str">
        <f>IF(SUM('Control Sample Data'!L$3:L$98)&gt;10,IF(AND(ISNUMBER('Control Sample Data'!L472),'Control Sample Data'!L472&lt;$B$1,'Control Sample Data'!L472&gt;0),'Control Sample Data'!L472,$B$1),"")</f>
        <v/>
      </c>
      <c r="Y473" s="17" t="str">
        <f>IF(SUM('Control Sample Data'!M$3:M$98)&gt;10,IF(AND(ISNUMBER('Control Sample Data'!M472),'Control Sample Data'!M472&lt;$B$1,'Control Sample Data'!M472&gt;0),'Control Sample Data'!M472,$B$1),"")</f>
        <v/>
      </c>
      <c r="AT473" s="36" t="str">
        <f t="shared" si="325"/>
        <v/>
      </c>
      <c r="AU473" s="36" t="str">
        <f t="shared" si="326"/>
        <v/>
      </c>
      <c r="AV473" s="36" t="str">
        <f t="shared" si="327"/>
        <v/>
      </c>
      <c r="AW473" s="36" t="str">
        <f t="shared" si="328"/>
        <v/>
      </c>
      <c r="AX473" s="36" t="str">
        <f t="shared" si="329"/>
        <v/>
      </c>
      <c r="AY473" s="36" t="str">
        <f t="shared" si="330"/>
        <v/>
      </c>
      <c r="AZ473" s="36" t="str">
        <f t="shared" si="331"/>
        <v/>
      </c>
      <c r="BA473" s="36" t="str">
        <f t="shared" si="332"/>
        <v/>
      </c>
      <c r="BB473" s="36" t="str">
        <f t="shared" si="333"/>
        <v/>
      </c>
      <c r="BC473" s="36" t="str">
        <f t="shared" si="334"/>
        <v/>
      </c>
      <c r="BD473" s="36" t="str">
        <f t="shared" si="335"/>
        <v/>
      </c>
      <c r="BE473" s="36" t="str">
        <f t="shared" si="336"/>
        <v/>
      </c>
      <c r="BF473" s="36" t="str">
        <f t="shared" si="337"/>
        <v/>
      </c>
      <c r="BG473" s="36" t="str">
        <f t="shared" si="338"/>
        <v/>
      </c>
      <c r="BH473" s="36" t="str">
        <f t="shared" si="339"/>
        <v/>
      </c>
      <c r="BI473" s="36" t="str">
        <f t="shared" si="340"/>
        <v/>
      </c>
      <c r="BJ473" s="36" t="str">
        <f t="shared" si="341"/>
        <v/>
      </c>
      <c r="BK473" s="36" t="str">
        <f t="shared" si="342"/>
        <v/>
      </c>
      <c r="BL473" s="36" t="str">
        <f t="shared" si="343"/>
        <v/>
      </c>
      <c r="BM473" s="36" t="str">
        <f t="shared" si="344"/>
        <v/>
      </c>
      <c r="BN473" s="38" t="e">
        <f t="shared" si="303"/>
        <v>#DIV/0!</v>
      </c>
      <c r="BO473" s="38" t="e">
        <f t="shared" si="304"/>
        <v>#DIV/0!</v>
      </c>
      <c r="BP473" s="39" t="str">
        <f t="shared" si="305"/>
        <v/>
      </c>
      <c r="BQ473" s="39" t="str">
        <f t="shared" si="306"/>
        <v/>
      </c>
      <c r="BR473" s="39" t="str">
        <f t="shared" si="307"/>
        <v/>
      </c>
      <c r="BS473" s="39" t="str">
        <f t="shared" si="308"/>
        <v/>
      </c>
      <c r="BT473" s="39" t="str">
        <f t="shared" si="309"/>
        <v/>
      </c>
      <c r="BU473" s="39" t="str">
        <f t="shared" si="310"/>
        <v/>
      </c>
      <c r="BV473" s="39" t="str">
        <f t="shared" si="311"/>
        <v/>
      </c>
      <c r="BW473" s="39" t="str">
        <f t="shared" si="312"/>
        <v/>
      </c>
      <c r="BX473" s="39" t="str">
        <f t="shared" si="313"/>
        <v/>
      </c>
      <c r="BY473" s="39" t="str">
        <f t="shared" si="314"/>
        <v/>
      </c>
      <c r="BZ473" s="39" t="str">
        <f t="shared" si="315"/>
        <v/>
      </c>
      <c r="CA473" s="39" t="str">
        <f t="shared" si="316"/>
        <v/>
      </c>
      <c r="CB473" s="39" t="str">
        <f t="shared" si="317"/>
        <v/>
      </c>
      <c r="CC473" s="39" t="str">
        <f t="shared" si="318"/>
        <v/>
      </c>
      <c r="CD473" s="39" t="str">
        <f t="shared" si="319"/>
        <v/>
      </c>
      <c r="CE473" s="39" t="str">
        <f t="shared" si="320"/>
        <v/>
      </c>
      <c r="CF473" s="39" t="str">
        <f t="shared" si="321"/>
        <v/>
      </c>
      <c r="CG473" s="39" t="str">
        <f t="shared" si="322"/>
        <v/>
      </c>
      <c r="CH473" s="39" t="str">
        <f t="shared" si="323"/>
        <v/>
      </c>
      <c r="CI473" s="39" t="str">
        <f t="shared" si="324"/>
        <v/>
      </c>
    </row>
    <row r="474" spans="1:87">
      <c r="A474" s="18"/>
      <c r="B474" s="15" t="str">
        <f>'Gene Table'!E473</f>
        <v>hsa-miR-192-5p</v>
      </c>
      <c r="C474" s="15" t="str">
        <f>'Gene Table'!B473</f>
        <v>D15</v>
      </c>
      <c r="D474" s="16" t="str">
        <f>IF(SUM('Test Sample Data'!D$3:D$98)&gt;10,IF(AND(ISNUMBER('Test Sample Data'!D473),'Test Sample Data'!D473&lt;$B$1,'Test Sample Data'!D473&gt;0),'Test Sample Data'!D473,$B$1),"")</f>
        <v/>
      </c>
      <c r="E474" s="17" t="str">
        <f>IF(SUM('Test Sample Data'!E$3:E$98)&gt;10,IF(AND(ISNUMBER('Test Sample Data'!E473),'Test Sample Data'!E473&lt;$B$1,'Test Sample Data'!E473&gt;0),'Test Sample Data'!E473,$B$1),"")</f>
        <v/>
      </c>
      <c r="F474" s="17" t="str">
        <f>IF(SUM('Test Sample Data'!F$3:F$98)&gt;10,IF(AND(ISNUMBER('Test Sample Data'!F473),'Test Sample Data'!F473&lt;$B$1,'Test Sample Data'!F473&gt;0),'Test Sample Data'!F473,$B$1),"")</f>
        <v/>
      </c>
      <c r="G474" s="17" t="str">
        <f>IF(SUM('Test Sample Data'!G$3:G$98)&gt;10,IF(AND(ISNUMBER('Test Sample Data'!G473),'Test Sample Data'!G473&lt;$B$1,'Test Sample Data'!G473&gt;0),'Test Sample Data'!G473,$B$1),"")</f>
        <v/>
      </c>
      <c r="H474" s="17" t="str">
        <f>IF(SUM('Test Sample Data'!H$3:H$98)&gt;10,IF(AND(ISNUMBER('Test Sample Data'!H473),'Test Sample Data'!H473&lt;$B$1,'Test Sample Data'!H473&gt;0),'Test Sample Data'!H473,$B$1),"")</f>
        <v/>
      </c>
      <c r="I474" s="17" t="str">
        <f>IF(SUM('Test Sample Data'!I$3:I$98)&gt;10,IF(AND(ISNUMBER('Test Sample Data'!I473),'Test Sample Data'!I473&lt;$B$1,'Test Sample Data'!I473&gt;0),'Test Sample Data'!I473,$B$1),"")</f>
        <v/>
      </c>
      <c r="J474" s="17" t="str">
        <f>IF(SUM('Test Sample Data'!J$3:J$98)&gt;10,IF(AND(ISNUMBER('Test Sample Data'!J473),'Test Sample Data'!J473&lt;$B$1,'Test Sample Data'!J473&gt;0),'Test Sample Data'!J473,$B$1),"")</f>
        <v/>
      </c>
      <c r="K474" s="17" t="str">
        <f>IF(SUM('Test Sample Data'!K$3:K$98)&gt;10,IF(AND(ISNUMBER('Test Sample Data'!K473),'Test Sample Data'!K473&lt;$B$1,'Test Sample Data'!K473&gt;0),'Test Sample Data'!K473,$B$1),"")</f>
        <v/>
      </c>
      <c r="L474" s="17" t="str">
        <f>IF(SUM('Test Sample Data'!L$3:L$98)&gt;10,IF(AND(ISNUMBER('Test Sample Data'!L473),'Test Sample Data'!L473&lt;$B$1,'Test Sample Data'!L473&gt;0),'Test Sample Data'!L473,$B$1),"")</f>
        <v/>
      </c>
      <c r="M474" s="17" t="str">
        <f>IF(SUM('Test Sample Data'!M$3:M$98)&gt;10,IF(AND(ISNUMBER('Test Sample Data'!M473),'Test Sample Data'!M473&lt;$B$1,'Test Sample Data'!M473&gt;0),'Test Sample Data'!M473,$B$1),"")</f>
        <v/>
      </c>
      <c r="N474" s="17" t="str">
        <f>'Gene Table'!E473</f>
        <v>hsa-miR-192-5p</v>
      </c>
      <c r="O474" s="17" t="str">
        <f>'Gene Table'!B473</f>
        <v>D15</v>
      </c>
      <c r="P474" s="17" t="str">
        <f>IF(SUM('Control Sample Data'!D$3:D$98)&gt;10,IF(AND(ISNUMBER('Control Sample Data'!D473),'Control Sample Data'!D473&lt;$B$1,'Control Sample Data'!D473&gt;0),'Control Sample Data'!D473,$B$1),"")</f>
        <v/>
      </c>
      <c r="Q474" s="17" t="str">
        <f>IF(SUM('Control Sample Data'!E$3:E$98)&gt;10,IF(AND(ISNUMBER('Control Sample Data'!E473),'Control Sample Data'!E473&lt;$B$1,'Control Sample Data'!E473&gt;0),'Control Sample Data'!E473,$B$1),"")</f>
        <v/>
      </c>
      <c r="R474" s="17" t="str">
        <f>IF(SUM('Control Sample Data'!F$3:F$98)&gt;10,IF(AND(ISNUMBER('Control Sample Data'!F473),'Control Sample Data'!F473&lt;$B$1,'Control Sample Data'!F473&gt;0),'Control Sample Data'!F473,$B$1),"")</f>
        <v/>
      </c>
      <c r="S474" s="17" t="str">
        <f>IF(SUM('Control Sample Data'!G$3:G$98)&gt;10,IF(AND(ISNUMBER('Control Sample Data'!G473),'Control Sample Data'!G473&lt;$B$1,'Control Sample Data'!G473&gt;0),'Control Sample Data'!G473,$B$1),"")</f>
        <v/>
      </c>
      <c r="T474" s="17" t="str">
        <f>IF(SUM('Control Sample Data'!H$3:H$98)&gt;10,IF(AND(ISNUMBER('Control Sample Data'!H473),'Control Sample Data'!H473&lt;$B$1,'Control Sample Data'!H473&gt;0),'Control Sample Data'!H473,$B$1),"")</f>
        <v/>
      </c>
      <c r="U474" s="17" t="str">
        <f>IF(SUM('Control Sample Data'!I$3:I$98)&gt;10,IF(AND(ISNUMBER('Control Sample Data'!I473),'Control Sample Data'!I473&lt;$B$1,'Control Sample Data'!I473&gt;0),'Control Sample Data'!I473,$B$1),"")</f>
        <v/>
      </c>
      <c r="V474" s="17" t="str">
        <f>IF(SUM('Control Sample Data'!J$3:J$98)&gt;10,IF(AND(ISNUMBER('Control Sample Data'!J473),'Control Sample Data'!J473&lt;$B$1,'Control Sample Data'!J473&gt;0),'Control Sample Data'!J473,$B$1),"")</f>
        <v/>
      </c>
      <c r="W474" s="17" t="str">
        <f>IF(SUM('Control Sample Data'!K$3:K$98)&gt;10,IF(AND(ISNUMBER('Control Sample Data'!K473),'Control Sample Data'!K473&lt;$B$1,'Control Sample Data'!K473&gt;0),'Control Sample Data'!K473,$B$1),"")</f>
        <v/>
      </c>
      <c r="X474" s="17" t="str">
        <f>IF(SUM('Control Sample Data'!L$3:L$98)&gt;10,IF(AND(ISNUMBER('Control Sample Data'!L473),'Control Sample Data'!L473&lt;$B$1,'Control Sample Data'!L473&gt;0),'Control Sample Data'!L473,$B$1),"")</f>
        <v/>
      </c>
      <c r="Y474" s="17" t="str">
        <f>IF(SUM('Control Sample Data'!M$3:M$98)&gt;10,IF(AND(ISNUMBER('Control Sample Data'!M473),'Control Sample Data'!M473&lt;$B$1,'Control Sample Data'!M473&gt;0),'Control Sample Data'!M473,$B$1),"")</f>
        <v/>
      </c>
      <c r="AT474" s="36" t="str">
        <f t="shared" si="325"/>
        <v/>
      </c>
      <c r="AU474" s="36" t="str">
        <f t="shared" si="326"/>
        <v/>
      </c>
      <c r="AV474" s="36" t="str">
        <f t="shared" si="327"/>
        <v/>
      </c>
      <c r="AW474" s="36" t="str">
        <f t="shared" si="328"/>
        <v/>
      </c>
      <c r="AX474" s="36" t="str">
        <f t="shared" si="329"/>
        <v/>
      </c>
      <c r="AY474" s="36" t="str">
        <f t="shared" si="330"/>
        <v/>
      </c>
      <c r="AZ474" s="36" t="str">
        <f t="shared" si="331"/>
        <v/>
      </c>
      <c r="BA474" s="36" t="str">
        <f t="shared" si="332"/>
        <v/>
      </c>
      <c r="BB474" s="36" t="str">
        <f t="shared" si="333"/>
        <v/>
      </c>
      <c r="BC474" s="36" t="str">
        <f t="shared" si="334"/>
        <v/>
      </c>
      <c r="BD474" s="36" t="str">
        <f t="shared" si="335"/>
        <v/>
      </c>
      <c r="BE474" s="36" t="str">
        <f t="shared" si="336"/>
        <v/>
      </c>
      <c r="BF474" s="36" t="str">
        <f t="shared" si="337"/>
        <v/>
      </c>
      <c r="BG474" s="36" t="str">
        <f t="shared" si="338"/>
        <v/>
      </c>
      <c r="BH474" s="36" t="str">
        <f t="shared" si="339"/>
        <v/>
      </c>
      <c r="BI474" s="36" t="str">
        <f t="shared" si="340"/>
        <v/>
      </c>
      <c r="BJ474" s="36" t="str">
        <f t="shared" si="341"/>
        <v/>
      </c>
      <c r="BK474" s="36" t="str">
        <f t="shared" si="342"/>
        <v/>
      </c>
      <c r="BL474" s="36" t="str">
        <f t="shared" si="343"/>
        <v/>
      </c>
      <c r="BM474" s="36" t="str">
        <f t="shared" si="344"/>
        <v/>
      </c>
      <c r="BN474" s="38" t="e">
        <f t="shared" si="303"/>
        <v>#DIV/0!</v>
      </c>
      <c r="BO474" s="38" t="e">
        <f t="shared" si="304"/>
        <v>#DIV/0!</v>
      </c>
      <c r="BP474" s="39" t="str">
        <f t="shared" si="305"/>
        <v/>
      </c>
      <c r="BQ474" s="39" t="str">
        <f t="shared" si="306"/>
        <v/>
      </c>
      <c r="BR474" s="39" t="str">
        <f t="shared" si="307"/>
        <v/>
      </c>
      <c r="BS474" s="39" t="str">
        <f t="shared" si="308"/>
        <v/>
      </c>
      <c r="BT474" s="39" t="str">
        <f t="shared" si="309"/>
        <v/>
      </c>
      <c r="BU474" s="39" t="str">
        <f t="shared" si="310"/>
        <v/>
      </c>
      <c r="BV474" s="39" t="str">
        <f t="shared" si="311"/>
        <v/>
      </c>
      <c r="BW474" s="39" t="str">
        <f t="shared" si="312"/>
        <v/>
      </c>
      <c r="BX474" s="39" t="str">
        <f t="shared" si="313"/>
        <v/>
      </c>
      <c r="BY474" s="39" t="str">
        <f t="shared" si="314"/>
        <v/>
      </c>
      <c r="BZ474" s="39" t="str">
        <f t="shared" si="315"/>
        <v/>
      </c>
      <c r="CA474" s="39" t="str">
        <f t="shared" si="316"/>
        <v/>
      </c>
      <c r="CB474" s="39" t="str">
        <f t="shared" si="317"/>
        <v/>
      </c>
      <c r="CC474" s="39" t="str">
        <f t="shared" si="318"/>
        <v/>
      </c>
      <c r="CD474" s="39" t="str">
        <f t="shared" si="319"/>
        <v/>
      </c>
      <c r="CE474" s="39" t="str">
        <f t="shared" si="320"/>
        <v/>
      </c>
      <c r="CF474" s="39" t="str">
        <f t="shared" si="321"/>
        <v/>
      </c>
      <c r="CG474" s="39" t="str">
        <f t="shared" si="322"/>
        <v/>
      </c>
      <c r="CH474" s="39" t="str">
        <f t="shared" si="323"/>
        <v/>
      </c>
      <c r="CI474" s="39" t="str">
        <f t="shared" si="324"/>
        <v/>
      </c>
    </row>
    <row r="475" spans="1:87">
      <c r="A475" s="18"/>
      <c r="B475" s="15" t="str">
        <f>'Gene Table'!E474</f>
        <v>hsa-miR-1972</v>
      </c>
      <c r="C475" s="15" t="str">
        <f>'Gene Table'!B474</f>
        <v>D16</v>
      </c>
      <c r="D475" s="16" t="str">
        <f>IF(SUM('Test Sample Data'!D$3:D$98)&gt;10,IF(AND(ISNUMBER('Test Sample Data'!D474),'Test Sample Data'!D474&lt;$B$1,'Test Sample Data'!D474&gt;0),'Test Sample Data'!D474,$B$1),"")</f>
        <v/>
      </c>
      <c r="E475" s="17" t="str">
        <f>IF(SUM('Test Sample Data'!E$3:E$98)&gt;10,IF(AND(ISNUMBER('Test Sample Data'!E474),'Test Sample Data'!E474&lt;$B$1,'Test Sample Data'!E474&gt;0),'Test Sample Data'!E474,$B$1),"")</f>
        <v/>
      </c>
      <c r="F475" s="17" t="str">
        <f>IF(SUM('Test Sample Data'!F$3:F$98)&gt;10,IF(AND(ISNUMBER('Test Sample Data'!F474),'Test Sample Data'!F474&lt;$B$1,'Test Sample Data'!F474&gt;0),'Test Sample Data'!F474,$B$1),"")</f>
        <v/>
      </c>
      <c r="G475" s="17" t="str">
        <f>IF(SUM('Test Sample Data'!G$3:G$98)&gt;10,IF(AND(ISNUMBER('Test Sample Data'!G474),'Test Sample Data'!G474&lt;$B$1,'Test Sample Data'!G474&gt;0),'Test Sample Data'!G474,$B$1),"")</f>
        <v/>
      </c>
      <c r="H475" s="17" t="str">
        <f>IF(SUM('Test Sample Data'!H$3:H$98)&gt;10,IF(AND(ISNUMBER('Test Sample Data'!H474),'Test Sample Data'!H474&lt;$B$1,'Test Sample Data'!H474&gt;0),'Test Sample Data'!H474,$B$1),"")</f>
        <v/>
      </c>
      <c r="I475" s="17" t="str">
        <f>IF(SUM('Test Sample Data'!I$3:I$98)&gt;10,IF(AND(ISNUMBER('Test Sample Data'!I474),'Test Sample Data'!I474&lt;$B$1,'Test Sample Data'!I474&gt;0),'Test Sample Data'!I474,$B$1),"")</f>
        <v/>
      </c>
      <c r="J475" s="17" t="str">
        <f>IF(SUM('Test Sample Data'!J$3:J$98)&gt;10,IF(AND(ISNUMBER('Test Sample Data'!J474),'Test Sample Data'!J474&lt;$B$1,'Test Sample Data'!J474&gt;0),'Test Sample Data'!J474,$B$1),"")</f>
        <v/>
      </c>
      <c r="K475" s="17" t="str">
        <f>IF(SUM('Test Sample Data'!K$3:K$98)&gt;10,IF(AND(ISNUMBER('Test Sample Data'!K474),'Test Sample Data'!K474&lt;$B$1,'Test Sample Data'!K474&gt;0),'Test Sample Data'!K474,$B$1),"")</f>
        <v/>
      </c>
      <c r="L475" s="17" t="str">
        <f>IF(SUM('Test Sample Data'!L$3:L$98)&gt;10,IF(AND(ISNUMBER('Test Sample Data'!L474),'Test Sample Data'!L474&lt;$B$1,'Test Sample Data'!L474&gt;0),'Test Sample Data'!L474,$B$1),"")</f>
        <v/>
      </c>
      <c r="M475" s="17" t="str">
        <f>IF(SUM('Test Sample Data'!M$3:M$98)&gt;10,IF(AND(ISNUMBER('Test Sample Data'!M474),'Test Sample Data'!M474&lt;$B$1,'Test Sample Data'!M474&gt;0),'Test Sample Data'!M474,$B$1),"")</f>
        <v/>
      </c>
      <c r="N475" s="17" t="str">
        <f>'Gene Table'!E474</f>
        <v>hsa-miR-1972</v>
      </c>
      <c r="O475" s="17" t="str">
        <f>'Gene Table'!B474</f>
        <v>D16</v>
      </c>
      <c r="P475" s="17" t="str">
        <f>IF(SUM('Control Sample Data'!D$3:D$98)&gt;10,IF(AND(ISNUMBER('Control Sample Data'!D474),'Control Sample Data'!D474&lt;$B$1,'Control Sample Data'!D474&gt;0),'Control Sample Data'!D474,$B$1),"")</f>
        <v/>
      </c>
      <c r="Q475" s="17" t="str">
        <f>IF(SUM('Control Sample Data'!E$3:E$98)&gt;10,IF(AND(ISNUMBER('Control Sample Data'!E474),'Control Sample Data'!E474&lt;$B$1,'Control Sample Data'!E474&gt;0),'Control Sample Data'!E474,$B$1),"")</f>
        <v/>
      </c>
      <c r="R475" s="17" t="str">
        <f>IF(SUM('Control Sample Data'!F$3:F$98)&gt;10,IF(AND(ISNUMBER('Control Sample Data'!F474),'Control Sample Data'!F474&lt;$B$1,'Control Sample Data'!F474&gt;0),'Control Sample Data'!F474,$B$1),"")</f>
        <v/>
      </c>
      <c r="S475" s="17" t="str">
        <f>IF(SUM('Control Sample Data'!G$3:G$98)&gt;10,IF(AND(ISNUMBER('Control Sample Data'!G474),'Control Sample Data'!G474&lt;$B$1,'Control Sample Data'!G474&gt;0),'Control Sample Data'!G474,$B$1),"")</f>
        <v/>
      </c>
      <c r="T475" s="17" t="str">
        <f>IF(SUM('Control Sample Data'!H$3:H$98)&gt;10,IF(AND(ISNUMBER('Control Sample Data'!H474),'Control Sample Data'!H474&lt;$B$1,'Control Sample Data'!H474&gt;0),'Control Sample Data'!H474,$B$1),"")</f>
        <v/>
      </c>
      <c r="U475" s="17" t="str">
        <f>IF(SUM('Control Sample Data'!I$3:I$98)&gt;10,IF(AND(ISNUMBER('Control Sample Data'!I474),'Control Sample Data'!I474&lt;$B$1,'Control Sample Data'!I474&gt;0),'Control Sample Data'!I474,$B$1),"")</f>
        <v/>
      </c>
      <c r="V475" s="17" t="str">
        <f>IF(SUM('Control Sample Data'!J$3:J$98)&gt;10,IF(AND(ISNUMBER('Control Sample Data'!J474),'Control Sample Data'!J474&lt;$B$1,'Control Sample Data'!J474&gt;0),'Control Sample Data'!J474,$B$1),"")</f>
        <v/>
      </c>
      <c r="W475" s="17" t="str">
        <f>IF(SUM('Control Sample Data'!K$3:K$98)&gt;10,IF(AND(ISNUMBER('Control Sample Data'!K474),'Control Sample Data'!K474&lt;$B$1,'Control Sample Data'!K474&gt;0),'Control Sample Data'!K474,$B$1),"")</f>
        <v/>
      </c>
      <c r="X475" s="17" t="str">
        <f>IF(SUM('Control Sample Data'!L$3:L$98)&gt;10,IF(AND(ISNUMBER('Control Sample Data'!L474),'Control Sample Data'!L474&lt;$B$1,'Control Sample Data'!L474&gt;0),'Control Sample Data'!L474,$B$1),"")</f>
        <v/>
      </c>
      <c r="Y475" s="17" t="str">
        <f>IF(SUM('Control Sample Data'!M$3:M$98)&gt;10,IF(AND(ISNUMBER('Control Sample Data'!M474),'Control Sample Data'!M474&lt;$B$1,'Control Sample Data'!M474&gt;0),'Control Sample Data'!M474,$B$1),"")</f>
        <v/>
      </c>
      <c r="AT475" s="36" t="str">
        <f t="shared" si="325"/>
        <v/>
      </c>
      <c r="AU475" s="36" t="str">
        <f t="shared" si="326"/>
        <v/>
      </c>
      <c r="AV475" s="36" t="str">
        <f t="shared" si="327"/>
        <v/>
      </c>
      <c r="AW475" s="36" t="str">
        <f t="shared" si="328"/>
        <v/>
      </c>
      <c r="AX475" s="36" t="str">
        <f t="shared" si="329"/>
        <v/>
      </c>
      <c r="AY475" s="36" t="str">
        <f t="shared" si="330"/>
        <v/>
      </c>
      <c r="AZ475" s="36" t="str">
        <f t="shared" si="331"/>
        <v/>
      </c>
      <c r="BA475" s="36" t="str">
        <f t="shared" si="332"/>
        <v/>
      </c>
      <c r="BB475" s="36" t="str">
        <f t="shared" si="333"/>
        <v/>
      </c>
      <c r="BC475" s="36" t="str">
        <f t="shared" si="334"/>
        <v/>
      </c>
      <c r="BD475" s="36" t="str">
        <f t="shared" si="335"/>
        <v/>
      </c>
      <c r="BE475" s="36" t="str">
        <f t="shared" si="336"/>
        <v/>
      </c>
      <c r="BF475" s="36" t="str">
        <f t="shared" si="337"/>
        <v/>
      </c>
      <c r="BG475" s="36" t="str">
        <f t="shared" si="338"/>
        <v/>
      </c>
      <c r="BH475" s="36" t="str">
        <f t="shared" si="339"/>
        <v/>
      </c>
      <c r="BI475" s="36" t="str">
        <f t="shared" si="340"/>
        <v/>
      </c>
      <c r="BJ475" s="36" t="str">
        <f t="shared" si="341"/>
        <v/>
      </c>
      <c r="BK475" s="36" t="str">
        <f t="shared" si="342"/>
        <v/>
      </c>
      <c r="BL475" s="36" t="str">
        <f t="shared" si="343"/>
        <v/>
      </c>
      <c r="BM475" s="36" t="str">
        <f t="shared" si="344"/>
        <v/>
      </c>
      <c r="BN475" s="38" t="e">
        <f t="shared" si="303"/>
        <v>#DIV/0!</v>
      </c>
      <c r="BO475" s="38" t="e">
        <f t="shared" si="304"/>
        <v>#DIV/0!</v>
      </c>
      <c r="BP475" s="39" t="str">
        <f t="shared" si="305"/>
        <v/>
      </c>
      <c r="BQ475" s="39" t="str">
        <f t="shared" si="306"/>
        <v/>
      </c>
      <c r="BR475" s="39" t="str">
        <f t="shared" si="307"/>
        <v/>
      </c>
      <c r="BS475" s="39" t="str">
        <f t="shared" si="308"/>
        <v/>
      </c>
      <c r="BT475" s="39" t="str">
        <f t="shared" si="309"/>
        <v/>
      </c>
      <c r="BU475" s="39" t="str">
        <f t="shared" si="310"/>
        <v/>
      </c>
      <c r="BV475" s="39" t="str">
        <f t="shared" si="311"/>
        <v/>
      </c>
      <c r="BW475" s="39" t="str">
        <f t="shared" si="312"/>
        <v/>
      </c>
      <c r="BX475" s="39" t="str">
        <f t="shared" si="313"/>
        <v/>
      </c>
      <c r="BY475" s="39" t="str">
        <f t="shared" si="314"/>
        <v/>
      </c>
      <c r="BZ475" s="39" t="str">
        <f t="shared" si="315"/>
        <v/>
      </c>
      <c r="CA475" s="39" t="str">
        <f t="shared" si="316"/>
        <v/>
      </c>
      <c r="CB475" s="39" t="str">
        <f t="shared" si="317"/>
        <v/>
      </c>
      <c r="CC475" s="39" t="str">
        <f t="shared" si="318"/>
        <v/>
      </c>
      <c r="CD475" s="39" t="str">
        <f t="shared" si="319"/>
        <v/>
      </c>
      <c r="CE475" s="39" t="str">
        <f t="shared" si="320"/>
        <v/>
      </c>
      <c r="CF475" s="39" t="str">
        <f t="shared" si="321"/>
        <v/>
      </c>
      <c r="CG475" s="39" t="str">
        <f t="shared" si="322"/>
        <v/>
      </c>
      <c r="CH475" s="39" t="str">
        <f t="shared" si="323"/>
        <v/>
      </c>
      <c r="CI475" s="39" t="str">
        <f t="shared" si="324"/>
        <v/>
      </c>
    </row>
    <row r="476" spans="1:87">
      <c r="A476" s="18"/>
      <c r="B476" s="15" t="str">
        <f>'Gene Table'!E475</f>
        <v>hsa-miR-301a-3p</v>
      </c>
      <c r="C476" s="15" t="str">
        <f>'Gene Table'!B475</f>
        <v>D17</v>
      </c>
      <c r="D476" s="16" t="str">
        <f>IF(SUM('Test Sample Data'!D$3:D$98)&gt;10,IF(AND(ISNUMBER('Test Sample Data'!D475),'Test Sample Data'!D475&lt;$B$1,'Test Sample Data'!D475&gt;0),'Test Sample Data'!D475,$B$1),"")</f>
        <v/>
      </c>
      <c r="E476" s="17" t="str">
        <f>IF(SUM('Test Sample Data'!E$3:E$98)&gt;10,IF(AND(ISNUMBER('Test Sample Data'!E475),'Test Sample Data'!E475&lt;$B$1,'Test Sample Data'!E475&gt;0),'Test Sample Data'!E475,$B$1),"")</f>
        <v/>
      </c>
      <c r="F476" s="17" t="str">
        <f>IF(SUM('Test Sample Data'!F$3:F$98)&gt;10,IF(AND(ISNUMBER('Test Sample Data'!F475),'Test Sample Data'!F475&lt;$B$1,'Test Sample Data'!F475&gt;0),'Test Sample Data'!F475,$B$1),"")</f>
        <v/>
      </c>
      <c r="G476" s="17" t="str">
        <f>IF(SUM('Test Sample Data'!G$3:G$98)&gt;10,IF(AND(ISNUMBER('Test Sample Data'!G475),'Test Sample Data'!G475&lt;$B$1,'Test Sample Data'!G475&gt;0),'Test Sample Data'!G475,$B$1),"")</f>
        <v/>
      </c>
      <c r="H476" s="17" t="str">
        <f>IF(SUM('Test Sample Data'!H$3:H$98)&gt;10,IF(AND(ISNUMBER('Test Sample Data'!H475),'Test Sample Data'!H475&lt;$B$1,'Test Sample Data'!H475&gt;0),'Test Sample Data'!H475,$B$1),"")</f>
        <v/>
      </c>
      <c r="I476" s="17" t="str">
        <f>IF(SUM('Test Sample Data'!I$3:I$98)&gt;10,IF(AND(ISNUMBER('Test Sample Data'!I475),'Test Sample Data'!I475&lt;$B$1,'Test Sample Data'!I475&gt;0),'Test Sample Data'!I475,$B$1),"")</f>
        <v/>
      </c>
      <c r="J476" s="17" t="str">
        <f>IF(SUM('Test Sample Data'!J$3:J$98)&gt;10,IF(AND(ISNUMBER('Test Sample Data'!J475),'Test Sample Data'!J475&lt;$B$1,'Test Sample Data'!J475&gt;0),'Test Sample Data'!J475,$B$1),"")</f>
        <v/>
      </c>
      <c r="K476" s="17" t="str">
        <f>IF(SUM('Test Sample Data'!K$3:K$98)&gt;10,IF(AND(ISNUMBER('Test Sample Data'!K475),'Test Sample Data'!K475&lt;$B$1,'Test Sample Data'!K475&gt;0),'Test Sample Data'!K475,$B$1),"")</f>
        <v/>
      </c>
      <c r="L476" s="17" t="str">
        <f>IF(SUM('Test Sample Data'!L$3:L$98)&gt;10,IF(AND(ISNUMBER('Test Sample Data'!L475),'Test Sample Data'!L475&lt;$B$1,'Test Sample Data'!L475&gt;0),'Test Sample Data'!L475,$B$1),"")</f>
        <v/>
      </c>
      <c r="M476" s="17" t="str">
        <f>IF(SUM('Test Sample Data'!M$3:M$98)&gt;10,IF(AND(ISNUMBER('Test Sample Data'!M475),'Test Sample Data'!M475&lt;$B$1,'Test Sample Data'!M475&gt;0),'Test Sample Data'!M475,$B$1),"")</f>
        <v/>
      </c>
      <c r="N476" s="17" t="str">
        <f>'Gene Table'!E475</f>
        <v>hsa-miR-301a-3p</v>
      </c>
      <c r="O476" s="17" t="str">
        <f>'Gene Table'!B475</f>
        <v>D17</v>
      </c>
      <c r="P476" s="17" t="str">
        <f>IF(SUM('Control Sample Data'!D$3:D$98)&gt;10,IF(AND(ISNUMBER('Control Sample Data'!D475),'Control Sample Data'!D475&lt;$B$1,'Control Sample Data'!D475&gt;0),'Control Sample Data'!D475,$B$1),"")</f>
        <v/>
      </c>
      <c r="Q476" s="17" t="str">
        <f>IF(SUM('Control Sample Data'!E$3:E$98)&gt;10,IF(AND(ISNUMBER('Control Sample Data'!E475),'Control Sample Data'!E475&lt;$B$1,'Control Sample Data'!E475&gt;0),'Control Sample Data'!E475,$B$1),"")</f>
        <v/>
      </c>
      <c r="R476" s="17" t="str">
        <f>IF(SUM('Control Sample Data'!F$3:F$98)&gt;10,IF(AND(ISNUMBER('Control Sample Data'!F475),'Control Sample Data'!F475&lt;$B$1,'Control Sample Data'!F475&gt;0),'Control Sample Data'!F475,$B$1),"")</f>
        <v/>
      </c>
      <c r="S476" s="17" t="str">
        <f>IF(SUM('Control Sample Data'!G$3:G$98)&gt;10,IF(AND(ISNUMBER('Control Sample Data'!G475),'Control Sample Data'!G475&lt;$B$1,'Control Sample Data'!G475&gt;0),'Control Sample Data'!G475,$B$1),"")</f>
        <v/>
      </c>
      <c r="T476" s="17" t="str">
        <f>IF(SUM('Control Sample Data'!H$3:H$98)&gt;10,IF(AND(ISNUMBER('Control Sample Data'!H475),'Control Sample Data'!H475&lt;$B$1,'Control Sample Data'!H475&gt;0),'Control Sample Data'!H475,$B$1),"")</f>
        <v/>
      </c>
      <c r="U476" s="17" t="str">
        <f>IF(SUM('Control Sample Data'!I$3:I$98)&gt;10,IF(AND(ISNUMBER('Control Sample Data'!I475),'Control Sample Data'!I475&lt;$B$1,'Control Sample Data'!I475&gt;0),'Control Sample Data'!I475,$B$1),"")</f>
        <v/>
      </c>
      <c r="V476" s="17" t="str">
        <f>IF(SUM('Control Sample Data'!J$3:J$98)&gt;10,IF(AND(ISNUMBER('Control Sample Data'!J475),'Control Sample Data'!J475&lt;$B$1,'Control Sample Data'!J475&gt;0),'Control Sample Data'!J475,$B$1),"")</f>
        <v/>
      </c>
      <c r="W476" s="17" t="str">
        <f>IF(SUM('Control Sample Data'!K$3:K$98)&gt;10,IF(AND(ISNUMBER('Control Sample Data'!K475),'Control Sample Data'!K475&lt;$B$1,'Control Sample Data'!K475&gt;0),'Control Sample Data'!K475,$B$1),"")</f>
        <v/>
      </c>
      <c r="X476" s="17" t="str">
        <f>IF(SUM('Control Sample Data'!L$3:L$98)&gt;10,IF(AND(ISNUMBER('Control Sample Data'!L475),'Control Sample Data'!L475&lt;$B$1,'Control Sample Data'!L475&gt;0),'Control Sample Data'!L475,$B$1),"")</f>
        <v/>
      </c>
      <c r="Y476" s="17" t="str">
        <f>IF(SUM('Control Sample Data'!M$3:M$98)&gt;10,IF(AND(ISNUMBER('Control Sample Data'!M475),'Control Sample Data'!M475&lt;$B$1,'Control Sample Data'!M475&gt;0),'Control Sample Data'!M475,$B$1),"")</f>
        <v/>
      </c>
      <c r="AT476" s="36" t="str">
        <f t="shared" si="325"/>
        <v/>
      </c>
      <c r="AU476" s="36" t="str">
        <f t="shared" si="326"/>
        <v/>
      </c>
      <c r="AV476" s="36" t="str">
        <f t="shared" si="327"/>
        <v/>
      </c>
      <c r="AW476" s="36" t="str">
        <f t="shared" si="328"/>
        <v/>
      </c>
      <c r="AX476" s="36" t="str">
        <f t="shared" si="329"/>
        <v/>
      </c>
      <c r="AY476" s="36" t="str">
        <f t="shared" si="330"/>
        <v/>
      </c>
      <c r="AZ476" s="36" t="str">
        <f t="shared" si="331"/>
        <v/>
      </c>
      <c r="BA476" s="36" t="str">
        <f t="shared" si="332"/>
        <v/>
      </c>
      <c r="BB476" s="36" t="str">
        <f t="shared" si="333"/>
        <v/>
      </c>
      <c r="BC476" s="36" t="str">
        <f t="shared" si="334"/>
        <v/>
      </c>
      <c r="BD476" s="36" t="str">
        <f t="shared" si="335"/>
        <v/>
      </c>
      <c r="BE476" s="36" t="str">
        <f t="shared" si="336"/>
        <v/>
      </c>
      <c r="BF476" s="36" t="str">
        <f t="shared" si="337"/>
        <v/>
      </c>
      <c r="BG476" s="36" t="str">
        <f t="shared" si="338"/>
        <v/>
      </c>
      <c r="BH476" s="36" t="str">
        <f t="shared" si="339"/>
        <v/>
      </c>
      <c r="BI476" s="36" t="str">
        <f t="shared" si="340"/>
        <v/>
      </c>
      <c r="BJ476" s="36" t="str">
        <f t="shared" si="341"/>
        <v/>
      </c>
      <c r="BK476" s="36" t="str">
        <f t="shared" si="342"/>
        <v/>
      </c>
      <c r="BL476" s="36" t="str">
        <f t="shared" si="343"/>
        <v/>
      </c>
      <c r="BM476" s="36" t="str">
        <f t="shared" si="344"/>
        <v/>
      </c>
      <c r="BN476" s="38" t="e">
        <f t="shared" si="303"/>
        <v>#DIV/0!</v>
      </c>
      <c r="BO476" s="38" t="e">
        <f t="shared" si="304"/>
        <v>#DIV/0!</v>
      </c>
      <c r="BP476" s="39" t="str">
        <f t="shared" si="305"/>
        <v/>
      </c>
      <c r="BQ476" s="39" t="str">
        <f t="shared" si="306"/>
        <v/>
      </c>
      <c r="BR476" s="39" t="str">
        <f t="shared" si="307"/>
        <v/>
      </c>
      <c r="BS476" s="39" t="str">
        <f t="shared" si="308"/>
        <v/>
      </c>
      <c r="BT476" s="39" t="str">
        <f t="shared" si="309"/>
        <v/>
      </c>
      <c r="BU476" s="39" t="str">
        <f t="shared" si="310"/>
        <v/>
      </c>
      <c r="BV476" s="39" t="str">
        <f t="shared" si="311"/>
        <v/>
      </c>
      <c r="BW476" s="39" t="str">
        <f t="shared" si="312"/>
        <v/>
      </c>
      <c r="BX476" s="39" t="str">
        <f t="shared" si="313"/>
        <v/>
      </c>
      <c r="BY476" s="39" t="str">
        <f t="shared" si="314"/>
        <v/>
      </c>
      <c r="BZ476" s="39" t="str">
        <f t="shared" si="315"/>
        <v/>
      </c>
      <c r="CA476" s="39" t="str">
        <f t="shared" si="316"/>
        <v/>
      </c>
      <c r="CB476" s="39" t="str">
        <f t="shared" si="317"/>
        <v/>
      </c>
      <c r="CC476" s="39" t="str">
        <f t="shared" si="318"/>
        <v/>
      </c>
      <c r="CD476" s="39" t="str">
        <f t="shared" si="319"/>
        <v/>
      </c>
      <c r="CE476" s="39" t="str">
        <f t="shared" si="320"/>
        <v/>
      </c>
      <c r="CF476" s="39" t="str">
        <f t="shared" si="321"/>
        <v/>
      </c>
      <c r="CG476" s="39" t="str">
        <f t="shared" si="322"/>
        <v/>
      </c>
      <c r="CH476" s="39" t="str">
        <f t="shared" si="323"/>
        <v/>
      </c>
      <c r="CI476" s="39" t="str">
        <f t="shared" si="324"/>
        <v/>
      </c>
    </row>
    <row r="477" spans="1:87">
      <c r="A477" s="18"/>
      <c r="B477" s="15" t="str">
        <f>'Gene Table'!E476</f>
        <v>hsa-miR-2277-3p</v>
      </c>
      <c r="C477" s="15" t="str">
        <f>'Gene Table'!B476</f>
        <v>D18</v>
      </c>
      <c r="D477" s="16" t="str">
        <f>IF(SUM('Test Sample Data'!D$3:D$98)&gt;10,IF(AND(ISNUMBER('Test Sample Data'!D476),'Test Sample Data'!D476&lt;$B$1,'Test Sample Data'!D476&gt;0),'Test Sample Data'!D476,$B$1),"")</f>
        <v/>
      </c>
      <c r="E477" s="17" t="str">
        <f>IF(SUM('Test Sample Data'!E$3:E$98)&gt;10,IF(AND(ISNUMBER('Test Sample Data'!E476),'Test Sample Data'!E476&lt;$B$1,'Test Sample Data'!E476&gt;0),'Test Sample Data'!E476,$B$1),"")</f>
        <v/>
      </c>
      <c r="F477" s="17" t="str">
        <f>IF(SUM('Test Sample Data'!F$3:F$98)&gt;10,IF(AND(ISNUMBER('Test Sample Data'!F476),'Test Sample Data'!F476&lt;$B$1,'Test Sample Data'!F476&gt;0),'Test Sample Data'!F476,$B$1),"")</f>
        <v/>
      </c>
      <c r="G477" s="17" t="str">
        <f>IF(SUM('Test Sample Data'!G$3:G$98)&gt;10,IF(AND(ISNUMBER('Test Sample Data'!G476),'Test Sample Data'!G476&lt;$B$1,'Test Sample Data'!G476&gt;0),'Test Sample Data'!G476,$B$1),"")</f>
        <v/>
      </c>
      <c r="H477" s="17" t="str">
        <f>IF(SUM('Test Sample Data'!H$3:H$98)&gt;10,IF(AND(ISNUMBER('Test Sample Data'!H476),'Test Sample Data'!H476&lt;$B$1,'Test Sample Data'!H476&gt;0),'Test Sample Data'!H476,$B$1),"")</f>
        <v/>
      </c>
      <c r="I477" s="17" t="str">
        <f>IF(SUM('Test Sample Data'!I$3:I$98)&gt;10,IF(AND(ISNUMBER('Test Sample Data'!I476),'Test Sample Data'!I476&lt;$B$1,'Test Sample Data'!I476&gt;0),'Test Sample Data'!I476,$B$1),"")</f>
        <v/>
      </c>
      <c r="J477" s="17" t="str">
        <f>IF(SUM('Test Sample Data'!J$3:J$98)&gt;10,IF(AND(ISNUMBER('Test Sample Data'!J476),'Test Sample Data'!J476&lt;$B$1,'Test Sample Data'!J476&gt;0),'Test Sample Data'!J476,$B$1),"")</f>
        <v/>
      </c>
      <c r="K477" s="17" t="str">
        <f>IF(SUM('Test Sample Data'!K$3:K$98)&gt;10,IF(AND(ISNUMBER('Test Sample Data'!K476),'Test Sample Data'!K476&lt;$B$1,'Test Sample Data'!K476&gt;0),'Test Sample Data'!K476,$B$1),"")</f>
        <v/>
      </c>
      <c r="L477" s="17" t="str">
        <f>IF(SUM('Test Sample Data'!L$3:L$98)&gt;10,IF(AND(ISNUMBER('Test Sample Data'!L476),'Test Sample Data'!L476&lt;$B$1,'Test Sample Data'!L476&gt;0),'Test Sample Data'!L476,$B$1),"")</f>
        <v/>
      </c>
      <c r="M477" s="17" t="str">
        <f>IF(SUM('Test Sample Data'!M$3:M$98)&gt;10,IF(AND(ISNUMBER('Test Sample Data'!M476),'Test Sample Data'!M476&lt;$B$1,'Test Sample Data'!M476&gt;0),'Test Sample Data'!M476,$B$1),"")</f>
        <v/>
      </c>
      <c r="N477" s="17" t="str">
        <f>'Gene Table'!E476</f>
        <v>hsa-miR-2277-3p</v>
      </c>
      <c r="O477" s="17" t="str">
        <f>'Gene Table'!B476</f>
        <v>D18</v>
      </c>
      <c r="P477" s="17" t="str">
        <f>IF(SUM('Control Sample Data'!D$3:D$98)&gt;10,IF(AND(ISNUMBER('Control Sample Data'!D476),'Control Sample Data'!D476&lt;$B$1,'Control Sample Data'!D476&gt;0),'Control Sample Data'!D476,$B$1),"")</f>
        <v/>
      </c>
      <c r="Q477" s="17" t="str">
        <f>IF(SUM('Control Sample Data'!E$3:E$98)&gt;10,IF(AND(ISNUMBER('Control Sample Data'!E476),'Control Sample Data'!E476&lt;$B$1,'Control Sample Data'!E476&gt;0),'Control Sample Data'!E476,$B$1),"")</f>
        <v/>
      </c>
      <c r="R477" s="17" t="str">
        <f>IF(SUM('Control Sample Data'!F$3:F$98)&gt;10,IF(AND(ISNUMBER('Control Sample Data'!F476),'Control Sample Data'!F476&lt;$B$1,'Control Sample Data'!F476&gt;0),'Control Sample Data'!F476,$B$1),"")</f>
        <v/>
      </c>
      <c r="S477" s="17" t="str">
        <f>IF(SUM('Control Sample Data'!G$3:G$98)&gt;10,IF(AND(ISNUMBER('Control Sample Data'!G476),'Control Sample Data'!G476&lt;$B$1,'Control Sample Data'!G476&gt;0),'Control Sample Data'!G476,$B$1),"")</f>
        <v/>
      </c>
      <c r="T477" s="17" t="str">
        <f>IF(SUM('Control Sample Data'!H$3:H$98)&gt;10,IF(AND(ISNUMBER('Control Sample Data'!H476),'Control Sample Data'!H476&lt;$B$1,'Control Sample Data'!H476&gt;0),'Control Sample Data'!H476,$B$1),"")</f>
        <v/>
      </c>
      <c r="U477" s="17" t="str">
        <f>IF(SUM('Control Sample Data'!I$3:I$98)&gt;10,IF(AND(ISNUMBER('Control Sample Data'!I476),'Control Sample Data'!I476&lt;$B$1,'Control Sample Data'!I476&gt;0),'Control Sample Data'!I476,$B$1),"")</f>
        <v/>
      </c>
      <c r="V477" s="17" t="str">
        <f>IF(SUM('Control Sample Data'!J$3:J$98)&gt;10,IF(AND(ISNUMBER('Control Sample Data'!J476),'Control Sample Data'!J476&lt;$B$1,'Control Sample Data'!J476&gt;0),'Control Sample Data'!J476,$B$1),"")</f>
        <v/>
      </c>
      <c r="W477" s="17" t="str">
        <f>IF(SUM('Control Sample Data'!K$3:K$98)&gt;10,IF(AND(ISNUMBER('Control Sample Data'!K476),'Control Sample Data'!K476&lt;$B$1,'Control Sample Data'!K476&gt;0),'Control Sample Data'!K476,$B$1),"")</f>
        <v/>
      </c>
      <c r="X477" s="17" t="str">
        <f>IF(SUM('Control Sample Data'!L$3:L$98)&gt;10,IF(AND(ISNUMBER('Control Sample Data'!L476),'Control Sample Data'!L476&lt;$B$1,'Control Sample Data'!L476&gt;0),'Control Sample Data'!L476,$B$1),"")</f>
        <v/>
      </c>
      <c r="Y477" s="17" t="str">
        <f>IF(SUM('Control Sample Data'!M$3:M$98)&gt;10,IF(AND(ISNUMBER('Control Sample Data'!M476),'Control Sample Data'!M476&lt;$B$1,'Control Sample Data'!M476&gt;0),'Control Sample Data'!M476,$B$1),"")</f>
        <v/>
      </c>
      <c r="AT477" s="36" t="str">
        <f t="shared" si="325"/>
        <v/>
      </c>
      <c r="AU477" s="36" t="str">
        <f t="shared" si="326"/>
        <v/>
      </c>
      <c r="AV477" s="36" t="str">
        <f t="shared" si="327"/>
        <v/>
      </c>
      <c r="AW477" s="36" t="str">
        <f t="shared" si="328"/>
        <v/>
      </c>
      <c r="AX477" s="36" t="str">
        <f t="shared" si="329"/>
        <v/>
      </c>
      <c r="AY477" s="36" t="str">
        <f t="shared" si="330"/>
        <v/>
      </c>
      <c r="AZ477" s="36" t="str">
        <f t="shared" si="331"/>
        <v/>
      </c>
      <c r="BA477" s="36" t="str">
        <f t="shared" si="332"/>
        <v/>
      </c>
      <c r="BB477" s="36" t="str">
        <f t="shared" si="333"/>
        <v/>
      </c>
      <c r="BC477" s="36" t="str">
        <f t="shared" si="334"/>
        <v/>
      </c>
      <c r="BD477" s="36" t="str">
        <f t="shared" si="335"/>
        <v/>
      </c>
      <c r="BE477" s="36" t="str">
        <f t="shared" si="336"/>
        <v/>
      </c>
      <c r="BF477" s="36" t="str">
        <f t="shared" si="337"/>
        <v/>
      </c>
      <c r="BG477" s="36" t="str">
        <f t="shared" si="338"/>
        <v/>
      </c>
      <c r="BH477" s="36" t="str">
        <f t="shared" si="339"/>
        <v/>
      </c>
      <c r="BI477" s="36" t="str">
        <f t="shared" si="340"/>
        <v/>
      </c>
      <c r="BJ477" s="36" t="str">
        <f t="shared" si="341"/>
        <v/>
      </c>
      <c r="BK477" s="36" t="str">
        <f t="shared" si="342"/>
        <v/>
      </c>
      <c r="BL477" s="36" t="str">
        <f t="shared" si="343"/>
        <v/>
      </c>
      <c r="BM477" s="36" t="str">
        <f t="shared" si="344"/>
        <v/>
      </c>
      <c r="BN477" s="38" t="e">
        <f t="shared" si="303"/>
        <v>#DIV/0!</v>
      </c>
      <c r="BO477" s="38" t="e">
        <f t="shared" si="304"/>
        <v>#DIV/0!</v>
      </c>
      <c r="BP477" s="39" t="str">
        <f t="shared" si="305"/>
        <v/>
      </c>
      <c r="BQ477" s="39" t="str">
        <f t="shared" si="306"/>
        <v/>
      </c>
      <c r="BR477" s="39" t="str">
        <f t="shared" si="307"/>
        <v/>
      </c>
      <c r="BS477" s="39" t="str">
        <f t="shared" si="308"/>
        <v/>
      </c>
      <c r="BT477" s="39" t="str">
        <f t="shared" si="309"/>
        <v/>
      </c>
      <c r="BU477" s="39" t="str">
        <f t="shared" si="310"/>
        <v/>
      </c>
      <c r="BV477" s="39" t="str">
        <f t="shared" si="311"/>
        <v/>
      </c>
      <c r="BW477" s="39" t="str">
        <f t="shared" si="312"/>
        <v/>
      </c>
      <c r="BX477" s="39" t="str">
        <f t="shared" si="313"/>
        <v/>
      </c>
      <c r="BY477" s="39" t="str">
        <f t="shared" si="314"/>
        <v/>
      </c>
      <c r="BZ477" s="39" t="str">
        <f t="shared" si="315"/>
        <v/>
      </c>
      <c r="CA477" s="39" t="str">
        <f t="shared" si="316"/>
        <v/>
      </c>
      <c r="CB477" s="39" t="str">
        <f t="shared" si="317"/>
        <v/>
      </c>
      <c r="CC477" s="39" t="str">
        <f t="shared" si="318"/>
        <v/>
      </c>
      <c r="CD477" s="39" t="str">
        <f t="shared" si="319"/>
        <v/>
      </c>
      <c r="CE477" s="39" t="str">
        <f t="shared" si="320"/>
        <v/>
      </c>
      <c r="CF477" s="39" t="str">
        <f t="shared" si="321"/>
        <v/>
      </c>
      <c r="CG477" s="39" t="str">
        <f t="shared" si="322"/>
        <v/>
      </c>
      <c r="CH477" s="39" t="str">
        <f t="shared" si="323"/>
        <v/>
      </c>
      <c r="CI477" s="39" t="str">
        <f t="shared" si="324"/>
        <v/>
      </c>
    </row>
    <row r="478" spans="1:87">
      <c r="A478" s="18"/>
      <c r="B478" s="15" t="str">
        <f>'Gene Table'!E477</f>
        <v>hsa-miR-320c</v>
      </c>
      <c r="C478" s="15" t="str">
        <f>'Gene Table'!B477</f>
        <v>D19</v>
      </c>
      <c r="D478" s="16" t="str">
        <f>IF(SUM('Test Sample Data'!D$3:D$98)&gt;10,IF(AND(ISNUMBER('Test Sample Data'!D477),'Test Sample Data'!D477&lt;$B$1,'Test Sample Data'!D477&gt;0),'Test Sample Data'!D477,$B$1),"")</f>
        <v/>
      </c>
      <c r="E478" s="17" t="str">
        <f>IF(SUM('Test Sample Data'!E$3:E$98)&gt;10,IF(AND(ISNUMBER('Test Sample Data'!E477),'Test Sample Data'!E477&lt;$B$1,'Test Sample Data'!E477&gt;0),'Test Sample Data'!E477,$B$1),"")</f>
        <v/>
      </c>
      <c r="F478" s="17" t="str">
        <f>IF(SUM('Test Sample Data'!F$3:F$98)&gt;10,IF(AND(ISNUMBER('Test Sample Data'!F477),'Test Sample Data'!F477&lt;$B$1,'Test Sample Data'!F477&gt;0),'Test Sample Data'!F477,$B$1),"")</f>
        <v/>
      </c>
      <c r="G478" s="17" t="str">
        <f>IF(SUM('Test Sample Data'!G$3:G$98)&gt;10,IF(AND(ISNUMBER('Test Sample Data'!G477),'Test Sample Data'!G477&lt;$B$1,'Test Sample Data'!G477&gt;0),'Test Sample Data'!G477,$B$1),"")</f>
        <v/>
      </c>
      <c r="H478" s="17" t="str">
        <f>IF(SUM('Test Sample Data'!H$3:H$98)&gt;10,IF(AND(ISNUMBER('Test Sample Data'!H477),'Test Sample Data'!H477&lt;$B$1,'Test Sample Data'!H477&gt;0),'Test Sample Data'!H477,$B$1),"")</f>
        <v/>
      </c>
      <c r="I478" s="17" t="str">
        <f>IF(SUM('Test Sample Data'!I$3:I$98)&gt;10,IF(AND(ISNUMBER('Test Sample Data'!I477),'Test Sample Data'!I477&lt;$B$1,'Test Sample Data'!I477&gt;0),'Test Sample Data'!I477,$B$1),"")</f>
        <v/>
      </c>
      <c r="J478" s="17" t="str">
        <f>IF(SUM('Test Sample Data'!J$3:J$98)&gt;10,IF(AND(ISNUMBER('Test Sample Data'!J477),'Test Sample Data'!J477&lt;$B$1,'Test Sample Data'!J477&gt;0),'Test Sample Data'!J477,$B$1),"")</f>
        <v/>
      </c>
      <c r="K478" s="17" t="str">
        <f>IF(SUM('Test Sample Data'!K$3:K$98)&gt;10,IF(AND(ISNUMBER('Test Sample Data'!K477),'Test Sample Data'!K477&lt;$B$1,'Test Sample Data'!K477&gt;0),'Test Sample Data'!K477,$B$1),"")</f>
        <v/>
      </c>
      <c r="L478" s="17" t="str">
        <f>IF(SUM('Test Sample Data'!L$3:L$98)&gt;10,IF(AND(ISNUMBER('Test Sample Data'!L477),'Test Sample Data'!L477&lt;$B$1,'Test Sample Data'!L477&gt;0),'Test Sample Data'!L477,$B$1),"")</f>
        <v/>
      </c>
      <c r="M478" s="17" t="str">
        <f>IF(SUM('Test Sample Data'!M$3:M$98)&gt;10,IF(AND(ISNUMBER('Test Sample Data'!M477),'Test Sample Data'!M477&lt;$B$1,'Test Sample Data'!M477&gt;0),'Test Sample Data'!M477,$B$1),"")</f>
        <v/>
      </c>
      <c r="N478" s="17" t="str">
        <f>'Gene Table'!E477</f>
        <v>hsa-miR-320c</v>
      </c>
      <c r="O478" s="17" t="str">
        <f>'Gene Table'!B477</f>
        <v>D19</v>
      </c>
      <c r="P478" s="17" t="str">
        <f>IF(SUM('Control Sample Data'!D$3:D$98)&gt;10,IF(AND(ISNUMBER('Control Sample Data'!D477),'Control Sample Data'!D477&lt;$B$1,'Control Sample Data'!D477&gt;0),'Control Sample Data'!D477,$B$1),"")</f>
        <v/>
      </c>
      <c r="Q478" s="17" t="str">
        <f>IF(SUM('Control Sample Data'!E$3:E$98)&gt;10,IF(AND(ISNUMBER('Control Sample Data'!E477),'Control Sample Data'!E477&lt;$B$1,'Control Sample Data'!E477&gt;0),'Control Sample Data'!E477,$B$1),"")</f>
        <v/>
      </c>
      <c r="R478" s="17" t="str">
        <f>IF(SUM('Control Sample Data'!F$3:F$98)&gt;10,IF(AND(ISNUMBER('Control Sample Data'!F477),'Control Sample Data'!F477&lt;$B$1,'Control Sample Data'!F477&gt;0),'Control Sample Data'!F477,$B$1),"")</f>
        <v/>
      </c>
      <c r="S478" s="17" t="str">
        <f>IF(SUM('Control Sample Data'!G$3:G$98)&gt;10,IF(AND(ISNUMBER('Control Sample Data'!G477),'Control Sample Data'!G477&lt;$B$1,'Control Sample Data'!G477&gt;0),'Control Sample Data'!G477,$B$1),"")</f>
        <v/>
      </c>
      <c r="T478" s="17" t="str">
        <f>IF(SUM('Control Sample Data'!H$3:H$98)&gt;10,IF(AND(ISNUMBER('Control Sample Data'!H477),'Control Sample Data'!H477&lt;$B$1,'Control Sample Data'!H477&gt;0),'Control Sample Data'!H477,$B$1),"")</f>
        <v/>
      </c>
      <c r="U478" s="17" t="str">
        <f>IF(SUM('Control Sample Data'!I$3:I$98)&gt;10,IF(AND(ISNUMBER('Control Sample Data'!I477),'Control Sample Data'!I477&lt;$B$1,'Control Sample Data'!I477&gt;0),'Control Sample Data'!I477,$B$1),"")</f>
        <v/>
      </c>
      <c r="V478" s="17" t="str">
        <f>IF(SUM('Control Sample Data'!J$3:J$98)&gt;10,IF(AND(ISNUMBER('Control Sample Data'!J477),'Control Sample Data'!J477&lt;$B$1,'Control Sample Data'!J477&gt;0),'Control Sample Data'!J477,$B$1),"")</f>
        <v/>
      </c>
      <c r="W478" s="17" t="str">
        <f>IF(SUM('Control Sample Data'!K$3:K$98)&gt;10,IF(AND(ISNUMBER('Control Sample Data'!K477),'Control Sample Data'!K477&lt;$B$1,'Control Sample Data'!K477&gt;0),'Control Sample Data'!K477,$B$1),"")</f>
        <v/>
      </c>
      <c r="X478" s="17" t="str">
        <f>IF(SUM('Control Sample Data'!L$3:L$98)&gt;10,IF(AND(ISNUMBER('Control Sample Data'!L477),'Control Sample Data'!L477&lt;$B$1,'Control Sample Data'!L477&gt;0),'Control Sample Data'!L477,$B$1),"")</f>
        <v/>
      </c>
      <c r="Y478" s="17" t="str">
        <f>IF(SUM('Control Sample Data'!M$3:M$98)&gt;10,IF(AND(ISNUMBER('Control Sample Data'!M477),'Control Sample Data'!M477&lt;$B$1,'Control Sample Data'!M477&gt;0),'Control Sample Data'!M477,$B$1),"")</f>
        <v/>
      </c>
      <c r="AT478" s="36" t="str">
        <f t="shared" si="325"/>
        <v/>
      </c>
      <c r="AU478" s="36" t="str">
        <f t="shared" si="326"/>
        <v/>
      </c>
      <c r="AV478" s="36" t="str">
        <f t="shared" si="327"/>
        <v/>
      </c>
      <c r="AW478" s="36" t="str">
        <f t="shared" si="328"/>
        <v/>
      </c>
      <c r="AX478" s="36" t="str">
        <f t="shared" si="329"/>
        <v/>
      </c>
      <c r="AY478" s="36" t="str">
        <f t="shared" si="330"/>
        <v/>
      </c>
      <c r="AZ478" s="36" t="str">
        <f t="shared" si="331"/>
        <v/>
      </c>
      <c r="BA478" s="36" t="str">
        <f t="shared" si="332"/>
        <v/>
      </c>
      <c r="BB478" s="36" t="str">
        <f t="shared" si="333"/>
        <v/>
      </c>
      <c r="BC478" s="36" t="str">
        <f t="shared" si="334"/>
        <v/>
      </c>
      <c r="BD478" s="36" t="str">
        <f t="shared" si="335"/>
        <v/>
      </c>
      <c r="BE478" s="36" t="str">
        <f t="shared" si="336"/>
        <v/>
      </c>
      <c r="BF478" s="36" t="str">
        <f t="shared" si="337"/>
        <v/>
      </c>
      <c r="BG478" s="36" t="str">
        <f t="shared" si="338"/>
        <v/>
      </c>
      <c r="BH478" s="36" t="str">
        <f t="shared" si="339"/>
        <v/>
      </c>
      <c r="BI478" s="36" t="str">
        <f t="shared" si="340"/>
        <v/>
      </c>
      <c r="BJ478" s="36" t="str">
        <f t="shared" si="341"/>
        <v/>
      </c>
      <c r="BK478" s="36" t="str">
        <f t="shared" si="342"/>
        <v/>
      </c>
      <c r="BL478" s="36" t="str">
        <f t="shared" si="343"/>
        <v/>
      </c>
      <c r="BM478" s="36" t="str">
        <f t="shared" si="344"/>
        <v/>
      </c>
      <c r="BN478" s="38" t="e">
        <f t="shared" si="303"/>
        <v>#DIV/0!</v>
      </c>
      <c r="BO478" s="38" t="e">
        <f t="shared" si="304"/>
        <v>#DIV/0!</v>
      </c>
      <c r="BP478" s="39" t="str">
        <f t="shared" si="305"/>
        <v/>
      </c>
      <c r="BQ478" s="39" t="str">
        <f t="shared" si="306"/>
        <v/>
      </c>
      <c r="BR478" s="39" t="str">
        <f t="shared" si="307"/>
        <v/>
      </c>
      <c r="BS478" s="39" t="str">
        <f t="shared" si="308"/>
        <v/>
      </c>
      <c r="BT478" s="39" t="str">
        <f t="shared" si="309"/>
        <v/>
      </c>
      <c r="BU478" s="39" t="str">
        <f t="shared" si="310"/>
        <v/>
      </c>
      <c r="BV478" s="39" t="str">
        <f t="shared" si="311"/>
        <v/>
      </c>
      <c r="BW478" s="39" t="str">
        <f t="shared" si="312"/>
        <v/>
      </c>
      <c r="BX478" s="39" t="str">
        <f t="shared" si="313"/>
        <v/>
      </c>
      <c r="BY478" s="39" t="str">
        <f t="shared" si="314"/>
        <v/>
      </c>
      <c r="BZ478" s="39" t="str">
        <f t="shared" si="315"/>
        <v/>
      </c>
      <c r="CA478" s="39" t="str">
        <f t="shared" si="316"/>
        <v/>
      </c>
      <c r="CB478" s="39" t="str">
        <f t="shared" si="317"/>
        <v/>
      </c>
      <c r="CC478" s="39" t="str">
        <f t="shared" si="318"/>
        <v/>
      </c>
      <c r="CD478" s="39" t="str">
        <f t="shared" si="319"/>
        <v/>
      </c>
      <c r="CE478" s="39" t="str">
        <f t="shared" si="320"/>
        <v/>
      </c>
      <c r="CF478" s="39" t="str">
        <f t="shared" si="321"/>
        <v/>
      </c>
      <c r="CG478" s="39" t="str">
        <f t="shared" si="322"/>
        <v/>
      </c>
      <c r="CH478" s="39" t="str">
        <f t="shared" si="323"/>
        <v/>
      </c>
      <c r="CI478" s="39" t="str">
        <f t="shared" si="324"/>
        <v/>
      </c>
    </row>
    <row r="479" spans="1:87">
      <c r="A479" s="18"/>
      <c r="B479" s="15" t="str">
        <f>'Gene Table'!E478</f>
        <v>hsa-miR-1974</v>
      </c>
      <c r="C479" s="15" t="str">
        <f>'Gene Table'!B478</f>
        <v>D20</v>
      </c>
      <c r="D479" s="16" t="str">
        <f>IF(SUM('Test Sample Data'!D$3:D$98)&gt;10,IF(AND(ISNUMBER('Test Sample Data'!D478),'Test Sample Data'!D478&lt;$B$1,'Test Sample Data'!D478&gt;0),'Test Sample Data'!D478,$B$1),"")</f>
        <v/>
      </c>
      <c r="E479" s="17" t="str">
        <f>IF(SUM('Test Sample Data'!E$3:E$98)&gt;10,IF(AND(ISNUMBER('Test Sample Data'!E478),'Test Sample Data'!E478&lt;$B$1,'Test Sample Data'!E478&gt;0),'Test Sample Data'!E478,$B$1),"")</f>
        <v/>
      </c>
      <c r="F479" s="17" t="str">
        <f>IF(SUM('Test Sample Data'!F$3:F$98)&gt;10,IF(AND(ISNUMBER('Test Sample Data'!F478),'Test Sample Data'!F478&lt;$B$1,'Test Sample Data'!F478&gt;0),'Test Sample Data'!F478,$B$1),"")</f>
        <v/>
      </c>
      <c r="G479" s="17" t="str">
        <f>IF(SUM('Test Sample Data'!G$3:G$98)&gt;10,IF(AND(ISNUMBER('Test Sample Data'!G478),'Test Sample Data'!G478&lt;$B$1,'Test Sample Data'!G478&gt;0),'Test Sample Data'!G478,$B$1),"")</f>
        <v/>
      </c>
      <c r="H479" s="17" t="str">
        <f>IF(SUM('Test Sample Data'!H$3:H$98)&gt;10,IF(AND(ISNUMBER('Test Sample Data'!H478),'Test Sample Data'!H478&lt;$B$1,'Test Sample Data'!H478&gt;0),'Test Sample Data'!H478,$B$1),"")</f>
        <v/>
      </c>
      <c r="I479" s="17" t="str">
        <f>IF(SUM('Test Sample Data'!I$3:I$98)&gt;10,IF(AND(ISNUMBER('Test Sample Data'!I478),'Test Sample Data'!I478&lt;$B$1,'Test Sample Data'!I478&gt;0),'Test Sample Data'!I478,$B$1),"")</f>
        <v/>
      </c>
      <c r="J479" s="17" t="str">
        <f>IF(SUM('Test Sample Data'!J$3:J$98)&gt;10,IF(AND(ISNUMBER('Test Sample Data'!J478),'Test Sample Data'!J478&lt;$B$1,'Test Sample Data'!J478&gt;0),'Test Sample Data'!J478,$B$1),"")</f>
        <v/>
      </c>
      <c r="K479" s="17" t="str">
        <f>IF(SUM('Test Sample Data'!K$3:K$98)&gt;10,IF(AND(ISNUMBER('Test Sample Data'!K478),'Test Sample Data'!K478&lt;$B$1,'Test Sample Data'!K478&gt;0),'Test Sample Data'!K478,$B$1),"")</f>
        <v/>
      </c>
      <c r="L479" s="17" t="str">
        <f>IF(SUM('Test Sample Data'!L$3:L$98)&gt;10,IF(AND(ISNUMBER('Test Sample Data'!L478),'Test Sample Data'!L478&lt;$B$1,'Test Sample Data'!L478&gt;0),'Test Sample Data'!L478,$B$1),"")</f>
        <v/>
      </c>
      <c r="M479" s="17" t="str">
        <f>IF(SUM('Test Sample Data'!M$3:M$98)&gt;10,IF(AND(ISNUMBER('Test Sample Data'!M478),'Test Sample Data'!M478&lt;$B$1,'Test Sample Data'!M478&gt;0),'Test Sample Data'!M478,$B$1),"")</f>
        <v/>
      </c>
      <c r="N479" s="17" t="str">
        <f>'Gene Table'!E478</f>
        <v>hsa-miR-1974</v>
      </c>
      <c r="O479" s="17" t="str">
        <f>'Gene Table'!B478</f>
        <v>D20</v>
      </c>
      <c r="P479" s="17" t="str">
        <f>IF(SUM('Control Sample Data'!D$3:D$98)&gt;10,IF(AND(ISNUMBER('Control Sample Data'!D478),'Control Sample Data'!D478&lt;$B$1,'Control Sample Data'!D478&gt;0),'Control Sample Data'!D478,$B$1),"")</f>
        <v/>
      </c>
      <c r="Q479" s="17" t="str">
        <f>IF(SUM('Control Sample Data'!E$3:E$98)&gt;10,IF(AND(ISNUMBER('Control Sample Data'!E478),'Control Sample Data'!E478&lt;$B$1,'Control Sample Data'!E478&gt;0),'Control Sample Data'!E478,$B$1),"")</f>
        <v/>
      </c>
      <c r="R479" s="17" t="str">
        <f>IF(SUM('Control Sample Data'!F$3:F$98)&gt;10,IF(AND(ISNUMBER('Control Sample Data'!F478),'Control Sample Data'!F478&lt;$B$1,'Control Sample Data'!F478&gt;0),'Control Sample Data'!F478,$B$1),"")</f>
        <v/>
      </c>
      <c r="S479" s="17" t="str">
        <f>IF(SUM('Control Sample Data'!G$3:G$98)&gt;10,IF(AND(ISNUMBER('Control Sample Data'!G478),'Control Sample Data'!G478&lt;$B$1,'Control Sample Data'!G478&gt;0),'Control Sample Data'!G478,$B$1),"")</f>
        <v/>
      </c>
      <c r="T479" s="17" t="str">
        <f>IF(SUM('Control Sample Data'!H$3:H$98)&gt;10,IF(AND(ISNUMBER('Control Sample Data'!H478),'Control Sample Data'!H478&lt;$B$1,'Control Sample Data'!H478&gt;0),'Control Sample Data'!H478,$B$1),"")</f>
        <v/>
      </c>
      <c r="U479" s="17" t="str">
        <f>IF(SUM('Control Sample Data'!I$3:I$98)&gt;10,IF(AND(ISNUMBER('Control Sample Data'!I478),'Control Sample Data'!I478&lt;$B$1,'Control Sample Data'!I478&gt;0),'Control Sample Data'!I478,$B$1),"")</f>
        <v/>
      </c>
      <c r="V479" s="17" t="str">
        <f>IF(SUM('Control Sample Data'!J$3:J$98)&gt;10,IF(AND(ISNUMBER('Control Sample Data'!J478),'Control Sample Data'!J478&lt;$B$1,'Control Sample Data'!J478&gt;0),'Control Sample Data'!J478,$B$1),"")</f>
        <v/>
      </c>
      <c r="W479" s="17" t="str">
        <f>IF(SUM('Control Sample Data'!K$3:K$98)&gt;10,IF(AND(ISNUMBER('Control Sample Data'!K478),'Control Sample Data'!K478&lt;$B$1,'Control Sample Data'!K478&gt;0),'Control Sample Data'!K478,$B$1),"")</f>
        <v/>
      </c>
      <c r="X479" s="17" t="str">
        <f>IF(SUM('Control Sample Data'!L$3:L$98)&gt;10,IF(AND(ISNUMBER('Control Sample Data'!L478),'Control Sample Data'!L478&lt;$B$1,'Control Sample Data'!L478&gt;0),'Control Sample Data'!L478,$B$1),"")</f>
        <v/>
      </c>
      <c r="Y479" s="17" t="str">
        <f>IF(SUM('Control Sample Data'!M$3:M$98)&gt;10,IF(AND(ISNUMBER('Control Sample Data'!M478),'Control Sample Data'!M478&lt;$B$1,'Control Sample Data'!M478&gt;0),'Control Sample Data'!M478,$B$1),"")</f>
        <v/>
      </c>
      <c r="AT479" s="36" t="str">
        <f t="shared" si="325"/>
        <v/>
      </c>
      <c r="AU479" s="36" t="str">
        <f t="shared" si="326"/>
        <v/>
      </c>
      <c r="AV479" s="36" t="str">
        <f t="shared" si="327"/>
        <v/>
      </c>
      <c r="AW479" s="36" t="str">
        <f t="shared" si="328"/>
        <v/>
      </c>
      <c r="AX479" s="36" t="str">
        <f t="shared" si="329"/>
        <v/>
      </c>
      <c r="AY479" s="36" t="str">
        <f t="shared" si="330"/>
        <v/>
      </c>
      <c r="AZ479" s="36" t="str">
        <f t="shared" si="331"/>
        <v/>
      </c>
      <c r="BA479" s="36" t="str">
        <f t="shared" si="332"/>
        <v/>
      </c>
      <c r="BB479" s="36" t="str">
        <f t="shared" si="333"/>
        <v/>
      </c>
      <c r="BC479" s="36" t="str">
        <f t="shared" si="334"/>
        <v/>
      </c>
      <c r="BD479" s="36" t="str">
        <f t="shared" si="335"/>
        <v/>
      </c>
      <c r="BE479" s="36" t="str">
        <f t="shared" si="336"/>
        <v/>
      </c>
      <c r="BF479" s="36" t="str">
        <f t="shared" si="337"/>
        <v/>
      </c>
      <c r="BG479" s="36" t="str">
        <f t="shared" si="338"/>
        <v/>
      </c>
      <c r="BH479" s="36" t="str">
        <f t="shared" si="339"/>
        <v/>
      </c>
      <c r="BI479" s="36" t="str">
        <f t="shared" si="340"/>
        <v/>
      </c>
      <c r="BJ479" s="36" t="str">
        <f t="shared" si="341"/>
        <v/>
      </c>
      <c r="BK479" s="36" t="str">
        <f t="shared" si="342"/>
        <v/>
      </c>
      <c r="BL479" s="36" t="str">
        <f t="shared" si="343"/>
        <v/>
      </c>
      <c r="BM479" s="36" t="str">
        <f t="shared" si="344"/>
        <v/>
      </c>
      <c r="BN479" s="38" t="e">
        <f t="shared" si="303"/>
        <v>#DIV/0!</v>
      </c>
      <c r="BO479" s="38" t="e">
        <f t="shared" si="304"/>
        <v>#DIV/0!</v>
      </c>
      <c r="BP479" s="39" t="str">
        <f t="shared" si="305"/>
        <v/>
      </c>
      <c r="BQ479" s="39" t="str">
        <f t="shared" si="306"/>
        <v/>
      </c>
      <c r="BR479" s="39" t="str">
        <f t="shared" si="307"/>
        <v/>
      </c>
      <c r="BS479" s="39" t="str">
        <f t="shared" si="308"/>
        <v/>
      </c>
      <c r="BT479" s="39" t="str">
        <f t="shared" si="309"/>
        <v/>
      </c>
      <c r="BU479" s="39" t="str">
        <f t="shared" si="310"/>
        <v/>
      </c>
      <c r="BV479" s="39" t="str">
        <f t="shared" si="311"/>
        <v/>
      </c>
      <c r="BW479" s="39" t="str">
        <f t="shared" si="312"/>
        <v/>
      </c>
      <c r="BX479" s="39" t="str">
        <f t="shared" si="313"/>
        <v/>
      </c>
      <c r="BY479" s="39" t="str">
        <f t="shared" si="314"/>
        <v/>
      </c>
      <c r="BZ479" s="39" t="str">
        <f t="shared" si="315"/>
        <v/>
      </c>
      <c r="CA479" s="39" t="str">
        <f t="shared" si="316"/>
        <v/>
      </c>
      <c r="CB479" s="39" t="str">
        <f t="shared" si="317"/>
        <v/>
      </c>
      <c r="CC479" s="39" t="str">
        <f t="shared" si="318"/>
        <v/>
      </c>
      <c r="CD479" s="39" t="str">
        <f t="shared" si="319"/>
        <v/>
      </c>
      <c r="CE479" s="39" t="str">
        <f t="shared" si="320"/>
        <v/>
      </c>
      <c r="CF479" s="39" t="str">
        <f t="shared" si="321"/>
        <v/>
      </c>
      <c r="CG479" s="39" t="str">
        <f t="shared" si="322"/>
        <v/>
      </c>
      <c r="CH479" s="39" t="str">
        <f t="shared" si="323"/>
        <v/>
      </c>
      <c r="CI479" s="39" t="str">
        <f t="shared" si="324"/>
        <v/>
      </c>
    </row>
    <row r="480" spans="1:87">
      <c r="A480" s="18"/>
      <c r="B480" s="15" t="str">
        <f>'Gene Table'!E479</f>
        <v>hsa-miR-526b-5p</v>
      </c>
      <c r="C480" s="15" t="str">
        <f>'Gene Table'!B479</f>
        <v>D21</v>
      </c>
      <c r="D480" s="16" t="str">
        <f>IF(SUM('Test Sample Data'!D$3:D$98)&gt;10,IF(AND(ISNUMBER('Test Sample Data'!D479),'Test Sample Data'!D479&lt;$B$1,'Test Sample Data'!D479&gt;0),'Test Sample Data'!D479,$B$1),"")</f>
        <v/>
      </c>
      <c r="E480" s="17" t="str">
        <f>IF(SUM('Test Sample Data'!E$3:E$98)&gt;10,IF(AND(ISNUMBER('Test Sample Data'!E479),'Test Sample Data'!E479&lt;$B$1,'Test Sample Data'!E479&gt;0),'Test Sample Data'!E479,$B$1),"")</f>
        <v/>
      </c>
      <c r="F480" s="17" t="str">
        <f>IF(SUM('Test Sample Data'!F$3:F$98)&gt;10,IF(AND(ISNUMBER('Test Sample Data'!F479),'Test Sample Data'!F479&lt;$B$1,'Test Sample Data'!F479&gt;0),'Test Sample Data'!F479,$B$1),"")</f>
        <v/>
      </c>
      <c r="G480" s="17" t="str">
        <f>IF(SUM('Test Sample Data'!G$3:G$98)&gt;10,IF(AND(ISNUMBER('Test Sample Data'!G479),'Test Sample Data'!G479&lt;$B$1,'Test Sample Data'!G479&gt;0),'Test Sample Data'!G479,$B$1),"")</f>
        <v/>
      </c>
      <c r="H480" s="17" t="str">
        <f>IF(SUM('Test Sample Data'!H$3:H$98)&gt;10,IF(AND(ISNUMBER('Test Sample Data'!H479),'Test Sample Data'!H479&lt;$B$1,'Test Sample Data'!H479&gt;0),'Test Sample Data'!H479,$B$1),"")</f>
        <v/>
      </c>
      <c r="I480" s="17" t="str">
        <f>IF(SUM('Test Sample Data'!I$3:I$98)&gt;10,IF(AND(ISNUMBER('Test Sample Data'!I479),'Test Sample Data'!I479&lt;$B$1,'Test Sample Data'!I479&gt;0),'Test Sample Data'!I479,$B$1),"")</f>
        <v/>
      </c>
      <c r="J480" s="17" t="str">
        <f>IF(SUM('Test Sample Data'!J$3:J$98)&gt;10,IF(AND(ISNUMBER('Test Sample Data'!J479),'Test Sample Data'!J479&lt;$B$1,'Test Sample Data'!J479&gt;0),'Test Sample Data'!J479,$B$1),"")</f>
        <v/>
      </c>
      <c r="K480" s="17" t="str">
        <f>IF(SUM('Test Sample Data'!K$3:K$98)&gt;10,IF(AND(ISNUMBER('Test Sample Data'!K479),'Test Sample Data'!K479&lt;$B$1,'Test Sample Data'!K479&gt;0),'Test Sample Data'!K479,$B$1),"")</f>
        <v/>
      </c>
      <c r="L480" s="17" t="str">
        <f>IF(SUM('Test Sample Data'!L$3:L$98)&gt;10,IF(AND(ISNUMBER('Test Sample Data'!L479),'Test Sample Data'!L479&lt;$B$1,'Test Sample Data'!L479&gt;0),'Test Sample Data'!L479,$B$1),"")</f>
        <v/>
      </c>
      <c r="M480" s="17" t="str">
        <f>IF(SUM('Test Sample Data'!M$3:M$98)&gt;10,IF(AND(ISNUMBER('Test Sample Data'!M479),'Test Sample Data'!M479&lt;$B$1,'Test Sample Data'!M479&gt;0),'Test Sample Data'!M479,$B$1),"")</f>
        <v/>
      </c>
      <c r="N480" s="17" t="str">
        <f>'Gene Table'!E479</f>
        <v>hsa-miR-526b-5p</v>
      </c>
      <c r="O480" s="17" t="str">
        <f>'Gene Table'!B479</f>
        <v>D21</v>
      </c>
      <c r="P480" s="17" t="str">
        <f>IF(SUM('Control Sample Data'!D$3:D$98)&gt;10,IF(AND(ISNUMBER('Control Sample Data'!D479),'Control Sample Data'!D479&lt;$B$1,'Control Sample Data'!D479&gt;0),'Control Sample Data'!D479,$B$1),"")</f>
        <v/>
      </c>
      <c r="Q480" s="17" t="str">
        <f>IF(SUM('Control Sample Data'!E$3:E$98)&gt;10,IF(AND(ISNUMBER('Control Sample Data'!E479),'Control Sample Data'!E479&lt;$B$1,'Control Sample Data'!E479&gt;0),'Control Sample Data'!E479,$B$1),"")</f>
        <v/>
      </c>
      <c r="R480" s="17" t="str">
        <f>IF(SUM('Control Sample Data'!F$3:F$98)&gt;10,IF(AND(ISNUMBER('Control Sample Data'!F479),'Control Sample Data'!F479&lt;$B$1,'Control Sample Data'!F479&gt;0),'Control Sample Data'!F479,$B$1),"")</f>
        <v/>
      </c>
      <c r="S480" s="17" t="str">
        <f>IF(SUM('Control Sample Data'!G$3:G$98)&gt;10,IF(AND(ISNUMBER('Control Sample Data'!G479),'Control Sample Data'!G479&lt;$B$1,'Control Sample Data'!G479&gt;0),'Control Sample Data'!G479,$B$1),"")</f>
        <v/>
      </c>
      <c r="T480" s="17" t="str">
        <f>IF(SUM('Control Sample Data'!H$3:H$98)&gt;10,IF(AND(ISNUMBER('Control Sample Data'!H479),'Control Sample Data'!H479&lt;$B$1,'Control Sample Data'!H479&gt;0),'Control Sample Data'!H479,$B$1),"")</f>
        <v/>
      </c>
      <c r="U480" s="17" t="str">
        <f>IF(SUM('Control Sample Data'!I$3:I$98)&gt;10,IF(AND(ISNUMBER('Control Sample Data'!I479),'Control Sample Data'!I479&lt;$B$1,'Control Sample Data'!I479&gt;0),'Control Sample Data'!I479,$B$1),"")</f>
        <v/>
      </c>
      <c r="V480" s="17" t="str">
        <f>IF(SUM('Control Sample Data'!J$3:J$98)&gt;10,IF(AND(ISNUMBER('Control Sample Data'!J479),'Control Sample Data'!J479&lt;$B$1,'Control Sample Data'!J479&gt;0),'Control Sample Data'!J479,$B$1),"")</f>
        <v/>
      </c>
      <c r="W480" s="17" t="str">
        <f>IF(SUM('Control Sample Data'!K$3:K$98)&gt;10,IF(AND(ISNUMBER('Control Sample Data'!K479),'Control Sample Data'!K479&lt;$B$1,'Control Sample Data'!K479&gt;0),'Control Sample Data'!K479,$B$1),"")</f>
        <v/>
      </c>
      <c r="X480" s="17" t="str">
        <f>IF(SUM('Control Sample Data'!L$3:L$98)&gt;10,IF(AND(ISNUMBER('Control Sample Data'!L479),'Control Sample Data'!L479&lt;$B$1,'Control Sample Data'!L479&gt;0),'Control Sample Data'!L479,$B$1),"")</f>
        <v/>
      </c>
      <c r="Y480" s="17" t="str">
        <f>IF(SUM('Control Sample Data'!M$3:M$98)&gt;10,IF(AND(ISNUMBER('Control Sample Data'!M479),'Control Sample Data'!M479&lt;$B$1,'Control Sample Data'!M479&gt;0),'Control Sample Data'!M479,$B$1),"")</f>
        <v/>
      </c>
      <c r="AT480" s="36" t="str">
        <f t="shared" si="325"/>
        <v/>
      </c>
      <c r="AU480" s="36" t="str">
        <f t="shared" si="326"/>
        <v/>
      </c>
      <c r="AV480" s="36" t="str">
        <f t="shared" si="327"/>
        <v/>
      </c>
      <c r="AW480" s="36" t="str">
        <f t="shared" si="328"/>
        <v/>
      </c>
      <c r="AX480" s="36" t="str">
        <f t="shared" si="329"/>
        <v/>
      </c>
      <c r="AY480" s="36" t="str">
        <f t="shared" si="330"/>
        <v/>
      </c>
      <c r="AZ480" s="36" t="str">
        <f t="shared" si="331"/>
        <v/>
      </c>
      <c r="BA480" s="36" t="str">
        <f t="shared" si="332"/>
        <v/>
      </c>
      <c r="BB480" s="36" t="str">
        <f t="shared" si="333"/>
        <v/>
      </c>
      <c r="BC480" s="36" t="str">
        <f t="shared" si="334"/>
        <v/>
      </c>
      <c r="BD480" s="36" t="str">
        <f t="shared" si="335"/>
        <v/>
      </c>
      <c r="BE480" s="36" t="str">
        <f t="shared" si="336"/>
        <v/>
      </c>
      <c r="BF480" s="36" t="str">
        <f t="shared" si="337"/>
        <v/>
      </c>
      <c r="BG480" s="36" t="str">
        <f t="shared" si="338"/>
        <v/>
      </c>
      <c r="BH480" s="36" t="str">
        <f t="shared" si="339"/>
        <v/>
      </c>
      <c r="BI480" s="36" t="str">
        <f t="shared" si="340"/>
        <v/>
      </c>
      <c r="BJ480" s="36" t="str">
        <f t="shared" si="341"/>
        <v/>
      </c>
      <c r="BK480" s="36" t="str">
        <f t="shared" si="342"/>
        <v/>
      </c>
      <c r="BL480" s="36" t="str">
        <f t="shared" si="343"/>
        <v/>
      </c>
      <c r="BM480" s="36" t="str">
        <f t="shared" si="344"/>
        <v/>
      </c>
      <c r="BN480" s="38" t="e">
        <f t="shared" si="303"/>
        <v>#DIV/0!</v>
      </c>
      <c r="BO480" s="38" t="e">
        <f t="shared" si="304"/>
        <v>#DIV/0!</v>
      </c>
      <c r="BP480" s="39" t="str">
        <f t="shared" si="305"/>
        <v/>
      </c>
      <c r="BQ480" s="39" t="str">
        <f t="shared" si="306"/>
        <v/>
      </c>
      <c r="BR480" s="39" t="str">
        <f t="shared" si="307"/>
        <v/>
      </c>
      <c r="BS480" s="39" t="str">
        <f t="shared" si="308"/>
        <v/>
      </c>
      <c r="BT480" s="39" t="str">
        <f t="shared" si="309"/>
        <v/>
      </c>
      <c r="BU480" s="39" t="str">
        <f t="shared" si="310"/>
        <v/>
      </c>
      <c r="BV480" s="39" t="str">
        <f t="shared" si="311"/>
        <v/>
      </c>
      <c r="BW480" s="39" t="str">
        <f t="shared" si="312"/>
        <v/>
      </c>
      <c r="BX480" s="39" t="str">
        <f t="shared" si="313"/>
        <v/>
      </c>
      <c r="BY480" s="39" t="str">
        <f t="shared" si="314"/>
        <v/>
      </c>
      <c r="BZ480" s="39" t="str">
        <f t="shared" si="315"/>
        <v/>
      </c>
      <c r="CA480" s="39" t="str">
        <f t="shared" si="316"/>
        <v/>
      </c>
      <c r="CB480" s="39" t="str">
        <f t="shared" si="317"/>
        <v/>
      </c>
      <c r="CC480" s="39" t="str">
        <f t="shared" si="318"/>
        <v/>
      </c>
      <c r="CD480" s="39" t="str">
        <f t="shared" si="319"/>
        <v/>
      </c>
      <c r="CE480" s="39" t="str">
        <f t="shared" si="320"/>
        <v/>
      </c>
      <c r="CF480" s="39" t="str">
        <f t="shared" si="321"/>
        <v/>
      </c>
      <c r="CG480" s="39" t="str">
        <f t="shared" si="322"/>
        <v/>
      </c>
      <c r="CH480" s="39" t="str">
        <f t="shared" si="323"/>
        <v/>
      </c>
      <c r="CI480" s="39" t="str">
        <f t="shared" si="324"/>
        <v/>
      </c>
    </row>
    <row r="481" spans="1:87">
      <c r="A481" s="18"/>
      <c r="B481" s="15" t="str">
        <f>'Gene Table'!E480</f>
        <v>hsa-miR-2052</v>
      </c>
      <c r="C481" s="15" t="str">
        <f>'Gene Table'!B480</f>
        <v>D22</v>
      </c>
      <c r="D481" s="16" t="str">
        <f>IF(SUM('Test Sample Data'!D$3:D$98)&gt;10,IF(AND(ISNUMBER('Test Sample Data'!D480),'Test Sample Data'!D480&lt;$B$1,'Test Sample Data'!D480&gt;0),'Test Sample Data'!D480,$B$1),"")</f>
        <v/>
      </c>
      <c r="E481" s="17" t="str">
        <f>IF(SUM('Test Sample Data'!E$3:E$98)&gt;10,IF(AND(ISNUMBER('Test Sample Data'!E480),'Test Sample Data'!E480&lt;$B$1,'Test Sample Data'!E480&gt;0),'Test Sample Data'!E480,$B$1),"")</f>
        <v/>
      </c>
      <c r="F481" s="17" t="str">
        <f>IF(SUM('Test Sample Data'!F$3:F$98)&gt;10,IF(AND(ISNUMBER('Test Sample Data'!F480),'Test Sample Data'!F480&lt;$B$1,'Test Sample Data'!F480&gt;0),'Test Sample Data'!F480,$B$1),"")</f>
        <v/>
      </c>
      <c r="G481" s="17" t="str">
        <f>IF(SUM('Test Sample Data'!G$3:G$98)&gt;10,IF(AND(ISNUMBER('Test Sample Data'!G480),'Test Sample Data'!G480&lt;$B$1,'Test Sample Data'!G480&gt;0),'Test Sample Data'!G480,$B$1),"")</f>
        <v/>
      </c>
      <c r="H481" s="17" t="str">
        <f>IF(SUM('Test Sample Data'!H$3:H$98)&gt;10,IF(AND(ISNUMBER('Test Sample Data'!H480),'Test Sample Data'!H480&lt;$B$1,'Test Sample Data'!H480&gt;0),'Test Sample Data'!H480,$B$1),"")</f>
        <v/>
      </c>
      <c r="I481" s="17" t="str">
        <f>IF(SUM('Test Sample Data'!I$3:I$98)&gt;10,IF(AND(ISNUMBER('Test Sample Data'!I480),'Test Sample Data'!I480&lt;$B$1,'Test Sample Data'!I480&gt;0),'Test Sample Data'!I480,$B$1),"")</f>
        <v/>
      </c>
      <c r="J481" s="17" t="str">
        <f>IF(SUM('Test Sample Data'!J$3:J$98)&gt;10,IF(AND(ISNUMBER('Test Sample Data'!J480),'Test Sample Data'!J480&lt;$B$1,'Test Sample Data'!J480&gt;0),'Test Sample Data'!J480,$B$1),"")</f>
        <v/>
      </c>
      <c r="K481" s="17" t="str">
        <f>IF(SUM('Test Sample Data'!K$3:K$98)&gt;10,IF(AND(ISNUMBER('Test Sample Data'!K480),'Test Sample Data'!K480&lt;$B$1,'Test Sample Data'!K480&gt;0),'Test Sample Data'!K480,$B$1),"")</f>
        <v/>
      </c>
      <c r="L481" s="17" t="str">
        <f>IF(SUM('Test Sample Data'!L$3:L$98)&gt;10,IF(AND(ISNUMBER('Test Sample Data'!L480),'Test Sample Data'!L480&lt;$B$1,'Test Sample Data'!L480&gt;0),'Test Sample Data'!L480,$B$1),"")</f>
        <v/>
      </c>
      <c r="M481" s="17" t="str">
        <f>IF(SUM('Test Sample Data'!M$3:M$98)&gt;10,IF(AND(ISNUMBER('Test Sample Data'!M480),'Test Sample Data'!M480&lt;$B$1,'Test Sample Data'!M480&gt;0),'Test Sample Data'!M480,$B$1),"")</f>
        <v/>
      </c>
      <c r="N481" s="17" t="str">
        <f>'Gene Table'!E480</f>
        <v>hsa-miR-2052</v>
      </c>
      <c r="O481" s="17" t="str">
        <f>'Gene Table'!B480</f>
        <v>D22</v>
      </c>
      <c r="P481" s="17" t="str">
        <f>IF(SUM('Control Sample Data'!D$3:D$98)&gt;10,IF(AND(ISNUMBER('Control Sample Data'!D480),'Control Sample Data'!D480&lt;$B$1,'Control Sample Data'!D480&gt;0),'Control Sample Data'!D480,$B$1),"")</f>
        <v/>
      </c>
      <c r="Q481" s="17" t="str">
        <f>IF(SUM('Control Sample Data'!E$3:E$98)&gt;10,IF(AND(ISNUMBER('Control Sample Data'!E480),'Control Sample Data'!E480&lt;$B$1,'Control Sample Data'!E480&gt;0),'Control Sample Data'!E480,$B$1),"")</f>
        <v/>
      </c>
      <c r="R481" s="17" t="str">
        <f>IF(SUM('Control Sample Data'!F$3:F$98)&gt;10,IF(AND(ISNUMBER('Control Sample Data'!F480),'Control Sample Data'!F480&lt;$B$1,'Control Sample Data'!F480&gt;0),'Control Sample Data'!F480,$B$1),"")</f>
        <v/>
      </c>
      <c r="S481" s="17" t="str">
        <f>IF(SUM('Control Sample Data'!G$3:G$98)&gt;10,IF(AND(ISNUMBER('Control Sample Data'!G480),'Control Sample Data'!G480&lt;$B$1,'Control Sample Data'!G480&gt;0),'Control Sample Data'!G480,$B$1),"")</f>
        <v/>
      </c>
      <c r="T481" s="17" t="str">
        <f>IF(SUM('Control Sample Data'!H$3:H$98)&gt;10,IF(AND(ISNUMBER('Control Sample Data'!H480),'Control Sample Data'!H480&lt;$B$1,'Control Sample Data'!H480&gt;0),'Control Sample Data'!H480,$B$1),"")</f>
        <v/>
      </c>
      <c r="U481" s="17" t="str">
        <f>IF(SUM('Control Sample Data'!I$3:I$98)&gt;10,IF(AND(ISNUMBER('Control Sample Data'!I480),'Control Sample Data'!I480&lt;$B$1,'Control Sample Data'!I480&gt;0),'Control Sample Data'!I480,$B$1),"")</f>
        <v/>
      </c>
      <c r="V481" s="17" t="str">
        <f>IF(SUM('Control Sample Data'!J$3:J$98)&gt;10,IF(AND(ISNUMBER('Control Sample Data'!J480),'Control Sample Data'!J480&lt;$B$1,'Control Sample Data'!J480&gt;0),'Control Sample Data'!J480,$B$1),"")</f>
        <v/>
      </c>
      <c r="W481" s="17" t="str">
        <f>IF(SUM('Control Sample Data'!K$3:K$98)&gt;10,IF(AND(ISNUMBER('Control Sample Data'!K480),'Control Sample Data'!K480&lt;$B$1,'Control Sample Data'!K480&gt;0),'Control Sample Data'!K480,$B$1),"")</f>
        <v/>
      </c>
      <c r="X481" s="17" t="str">
        <f>IF(SUM('Control Sample Data'!L$3:L$98)&gt;10,IF(AND(ISNUMBER('Control Sample Data'!L480),'Control Sample Data'!L480&lt;$B$1,'Control Sample Data'!L480&gt;0),'Control Sample Data'!L480,$B$1),"")</f>
        <v/>
      </c>
      <c r="Y481" s="17" t="str">
        <f>IF(SUM('Control Sample Data'!M$3:M$98)&gt;10,IF(AND(ISNUMBER('Control Sample Data'!M480),'Control Sample Data'!M480&lt;$B$1,'Control Sample Data'!M480&gt;0),'Control Sample Data'!M480,$B$1),"")</f>
        <v/>
      </c>
      <c r="AT481" s="36" t="str">
        <f t="shared" si="325"/>
        <v/>
      </c>
      <c r="AU481" s="36" t="str">
        <f t="shared" si="326"/>
        <v/>
      </c>
      <c r="AV481" s="36" t="str">
        <f t="shared" si="327"/>
        <v/>
      </c>
      <c r="AW481" s="36" t="str">
        <f t="shared" si="328"/>
        <v/>
      </c>
      <c r="AX481" s="36" t="str">
        <f t="shared" si="329"/>
        <v/>
      </c>
      <c r="AY481" s="36" t="str">
        <f t="shared" si="330"/>
        <v/>
      </c>
      <c r="AZ481" s="36" t="str">
        <f t="shared" si="331"/>
        <v/>
      </c>
      <c r="BA481" s="36" t="str">
        <f t="shared" si="332"/>
        <v/>
      </c>
      <c r="BB481" s="36" t="str">
        <f t="shared" si="333"/>
        <v/>
      </c>
      <c r="BC481" s="36" t="str">
        <f t="shared" si="334"/>
        <v/>
      </c>
      <c r="BD481" s="36" t="str">
        <f t="shared" si="335"/>
        <v/>
      </c>
      <c r="BE481" s="36" t="str">
        <f t="shared" si="336"/>
        <v/>
      </c>
      <c r="BF481" s="36" t="str">
        <f t="shared" si="337"/>
        <v/>
      </c>
      <c r="BG481" s="36" t="str">
        <f t="shared" si="338"/>
        <v/>
      </c>
      <c r="BH481" s="36" t="str">
        <f t="shared" si="339"/>
        <v/>
      </c>
      <c r="BI481" s="36" t="str">
        <f t="shared" si="340"/>
        <v/>
      </c>
      <c r="BJ481" s="36" t="str">
        <f t="shared" si="341"/>
        <v/>
      </c>
      <c r="BK481" s="36" t="str">
        <f t="shared" si="342"/>
        <v/>
      </c>
      <c r="BL481" s="36" t="str">
        <f t="shared" si="343"/>
        <v/>
      </c>
      <c r="BM481" s="36" t="str">
        <f t="shared" si="344"/>
        <v/>
      </c>
      <c r="BN481" s="38" t="e">
        <f t="shared" si="303"/>
        <v>#DIV/0!</v>
      </c>
      <c r="BO481" s="38" t="e">
        <f t="shared" si="304"/>
        <v>#DIV/0!</v>
      </c>
      <c r="BP481" s="39" t="str">
        <f t="shared" si="305"/>
        <v/>
      </c>
      <c r="BQ481" s="39" t="str">
        <f t="shared" si="306"/>
        <v/>
      </c>
      <c r="BR481" s="39" t="str">
        <f t="shared" si="307"/>
        <v/>
      </c>
      <c r="BS481" s="39" t="str">
        <f t="shared" si="308"/>
        <v/>
      </c>
      <c r="BT481" s="39" t="str">
        <f t="shared" si="309"/>
        <v/>
      </c>
      <c r="BU481" s="39" t="str">
        <f t="shared" si="310"/>
        <v/>
      </c>
      <c r="BV481" s="39" t="str">
        <f t="shared" si="311"/>
        <v/>
      </c>
      <c r="BW481" s="39" t="str">
        <f t="shared" si="312"/>
        <v/>
      </c>
      <c r="BX481" s="39" t="str">
        <f t="shared" si="313"/>
        <v/>
      </c>
      <c r="BY481" s="39" t="str">
        <f t="shared" si="314"/>
        <v/>
      </c>
      <c r="BZ481" s="39" t="str">
        <f t="shared" si="315"/>
        <v/>
      </c>
      <c r="CA481" s="39" t="str">
        <f t="shared" si="316"/>
        <v/>
      </c>
      <c r="CB481" s="39" t="str">
        <f t="shared" si="317"/>
        <v/>
      </c>
      <c r="CC481" s="39" t="str">
        <f t="shared" si="318"/>
        <v/>
      </c>
      <c r="CD481" s="39" t="str">
        <f t="shared" si="319"/>
        <v/>
      </c>
      <c r="CE481" s="39" t="str">
        <f t="shared" si="320"/>
        <v/>
      </c>
      <c r="CF481" s="39" t="str">
        <f t="shared" si="321"/>
        <v/>
      </c>
      <c r="CG481" s="39" t="str">
        <f t="shared" si="322"/>
        <v/>
      </c>
      <c r="CH481" s="39" t="str">
        <f t="shared" si="323"/>
        <v/>
      </c>
      <c r="CI481" s="39" t="str">
        <f t="shared" si="324"/>
        <v/>
      </c>
    </row>
    <row r="482" spans="1:87">
      <c r="A482" s="18"/>
      <c r="B482" s="15" t="str">
        <f>'Gene Table'!E481</f>
        <v>hsa-miR-520a-3p</v>
      </c>
      <c r="C482" s="15" t="str">
        <f>'Gene Table'!B481</f>
        <v>D23</v>
      </c>
      <c r="D482" s="16" t="str">
        <f>IF(SUM('Test Sample Data'!D$3:D$98)&gt;10,IF(AND(ISNUMBER('Test Sample Data'!D481),'Test Sample Data'!D481&lt;$B$1,'Test Sample Data'!D481&gt;0),'Test Sample Data'!D481,$B$1),"")</f>
        <v/>
      </c>
      <c r="E482" s="17" t="str">
        <f>IF(SUM('Test Sample Data'!E$3:E$98)&gt;10,IF(AND(ISNUMBER('Test Sample Data'!E481),'Test Sample Data'!E481&lt;$B$1,'Test Sample Data'!E481&gt;0),'Test Sample Data'!E481,$B$1),"")</f>
        <v/>
      </c>
      <c r="F482" s="17" t="str">
        <f>IF(SUM('Test Sample Data'!F$3:F$98)&gt;10,IF(AND(ISNUMBER('Test Sample Data'!F481),'Test Sample Data'!F481&lt;$B$1,'Test Sample Data'!F481&gt;0),'Test Sample Data'!F481,$B$1),"")</f>
        <v/>
      </c>
      <c r="G482" s="17" t="str">
        <f>IF(SUM('Test Sample Data'!G$3:G$98)&gt;10,IF(AND(ISNUMBER('Test Sample Data'!G481),'Test Sample Data'!G481&lt;$B$1,'Test Sample Data'!G481&gt;0),'Test Sample Data'!G481,$B$1),"")</f>
        <v/>
      </c>
      <c r="H482" s="17" t="str">
        <f>IF(SUM('Test Sample Data'!H$3:H$98)&gt;10,IF(AND(ISNUMBER('Test Sample Data'!H481),'Test Sample Data'!H481&lt;$B$1,'Test Sample Data'!H481&gt;0),'Test Sample Data'!H481,$B$1),"")</f>
        <v/>
      </c>
      <c r="I482" s="17" t="str">
        <f>IF(SUM('Test Sample Data'!I$3:I$98)&gt;10,IF(AND(ISNUMBER('Test Sample Data'!I481),'Test Sample Data'!I481&lt;$B$1,'Test Sample Data'!I481&gt;0),'Test Sample Data'!I481,$B$1),"")</f>
        <v/>
      </c>
      <c r="J482" s="17" t="str">
        <f>IF(SUM('Test Sample Data'!J$3:J$98)&gt;10,IF(AND(ISNUMBER('Test Sample Data'!J481),'Test Sample Data'!J481&lt;$B$1,'Test Sample Data'!J481&gt;0),'Test Sample Data'!J481,$B$1),"")</f>
        <v/>
      </c>
      <c r="K482" s="17" t="str">
        <f>IF(SUM('Test Sample Data'!K$3:K$98)&gt;10,IF(AND(ISNUMBER('Test Sample Data'!K481),'Test Sample Data'!K481&lt;$B$1,'Test Sample Data'!K481&gt;0),'Test Sample Data'!K481,$B$1),"")</f>
        <v/>
      </c>
      <c r="L482" s="17" t="str">
        <f>IF(SUM('Test Sample Data'!L$3:L$98)&gt;10,IF(AND(ISNUMBER('Test Sample Data'!L481),'Test Sample Data'!L481&lt;$B$1,'Test Sample Data'!L481&gt;0),'Test Sample Data'!L481,$B$1),"")</f>
        <v/>
      </c>
      <c r="M482" s="17" t="str">
        <f>IF(SUM('Test Sample Data'!M$3:M$98)&gt;10,IF(AND(ISNUMBER('Test Sample Data'!M481),'Test Sample Data'!M481&lt;$B$1,'Test Sample Data'!M481&gt;0),'Test Sample Data'!M481,$B$1),"")</f>
        <v/>
      </c>
      <c r="N482" s="17" t="str">
        <f>'Gene Table'!E481</f>
        <v>hsa-miR-520a-3p</v>
      </c>
      <c r="O482" s="17" t="str">
        <f>'Gene Table'!B481</f>
        <v>D23</v>
      </c>
      <c r="P482" s="17" t="str">
        <f>IF(SUM('Control Sample Data'!D$3:D$98)&gt;10,IF(AND(ISNUMBER('Control Sample Data'!D481),'Control Sample Data'!D481&lt;$B$1,'Control Sample Data'!D481&gt;0),'Control Sample Data'!D481,$B$1),"")</f>
        <v/>
      </c>
      <c r="Q482" s="17" t="str">
        <f>IF(SUM('Control Sample Data'!E$3:E$98)&gt;10,IF(AND(ISNUMBER('Control Sample Data'!E481),'Control Sample Data'!E481&lt;$B$1,'Control Sample Data'!E481&gt;0),'Control Sample Data'!E481,$B$1),"")</f>
        <v/>
      </c>
      <c r="R482" s="17" t="str">
        <f>IF(SUM('Control Sample Data'!F$3:F$98)&gt;10,IF(AND(ISNUMBER('Control Sample Data'!F481),'Control Sample Data'!F481&lt;$B$1,'Control Sample Data'!F481&gt;0),'Control Sample Data'!F481,$B$1),"")</f>
        <v/>
      </c>
      <c r="S482" s="17" t="str">
        <f>IF(SUM('Control Sample Data'!G$3:G$98)&gt;10,IF(AND(ISNUMBER('Control Sample Data'!G481),'Control Sample Data'!G481&lt;$B$1,'Control Sample Data'!G481&gt;0),'Control Sample Data'!G481,$B$1),"")</f>
        <v/>
      </c>
      <c r="T482" s="17" t="str">
        <f>IF(SUM('Control Sample Data'!H$3:H$98)&gt;10,IF(AND(ISNUMBER('Control Sample Data'!H481),'Control Sample Data'!H481&lt;$B$1,'Control Sample Data'!H481&gt;0),'Control Sample Data'!H481,$B$1),"")</f>
        <v/>
      </c>
      <c r="U482" s="17" t="str">
        <f>IF(SUM('Control Sample Data'!I$3:I$98)&gt;10,IF(AND(ISNUMBER('Control Sample Data'!I481),'Control Sample Data'!I481&lt;$B$1,'Control Sample Data'!I481&gt;0),'Control Sample Data'!I481,$B$1),"")</f>
        <v/>
      </c>
      <c r="V482" s="17" t="str">
        <f>IF(SUM('Control Sample Data'!J$3:J$98)&gt;10,IF(AND(ISNUMBER('Control Sample Data'!J481),'Control Sample Data'!J481&lt;$B$1,'Control Sample Data'!J481&gt;0),'Control Sample Data'!J481,$B$1),"")</f>
        <v/>
      </c>
      <c r="W482" s="17" t="str">
        <f>IF(SUM('Control Sample Data'!K$3:K$98)&gt;10,IF(AND(ISNUMBER('Control Sample Data'!K481),'Control Sample Data'!K481&lt;$B$1,'Control Sample Data'!K481&gt;0),'Control Sample Data'!K481,$B$1),"")</f>
        <v/>
      </c>
      <c r="X482" s="17" t="str">
        <f>IF(SUM('Control Sample Data'!L$3:L$98)&gt;10,IF(AND(ISNUMBER('Control Sample Data'!L481),'Control Sample Data'!L481&lt;$B$1,'Control Sample Data'!L481&gt;0),'Control Sample Data'!L481,$B$1),"")</f>
        <v/>
      </c>
      <c r="Y482" s="17" t="str">
        <f>IF(SUM('Control Sample Data'!M$3:M$98)&gt;10,IF(AND(ISNUMBER('Control Sample Data'!M481),'Control Sample Data'!M481&lt;$B$1,'Control Sample Data'!M481&gt;0),'Control Sample Data'!M481,$B$1),"")</f>
        <v/>
      </c>
      <c r="AT482" s="36" t="str">
        <f t="shared" si="325"/>
        <v/>
      </c>
      <c r="AU482" s="36" t="str">
        <f t="shared" si="326"/>
        <v/>
      </c>
      <c r="AV482" s="36" t="str">
        <f t="shared" si="327"/>
        <v/>
      </c>
      <c r="AW482" s="36" t="str">
        <f t="shared" si="328"/>
        <v/>
      </c>
      <c r="AX482" s="36" t="str">
        <f t="shared" si="329"/>
        <v/>
      </c>
      <c r="AY482" s="36" t="str">
        <f t="shared" si="330"/>
        <v/>
      </c>
      <c r="AZ482" s="36" t="str">
        <f t="shared" si="331"/>
        <v/>
      </c>
      <c r="BA482" s="36" t="str">
        <f t="shared" si="332"/>
        <v/>
      </c>
      <c r="BB482" s="36" t="str">
        <f t="shared" si="333"/>
        <v/>
      </c>
      <c r="BC482" s="36" t="str">
        <f t="shared" si="334"/>
        <v/>
      </c>
      <c r="BD482" s="36" t="str">
        <f t="shared" si="335"/>
        <v/>
      </c>
      <c r="BE482" s="36" t="str">
        <f t="shared" si="336"/>
        <v/>
      </c>
      <c r="BF482" s="36" t="str">
        <f t="shared" si="337"/>
        <v/>
      </c>
      <c r="BG482" s="36" t="str">
        <f t="shared" si="338"/>
        <v/>
      </c>
      <c r="BH482" s="36" t="str">
        <f t="shared" si="339"/>
        <v/>
      </c>
      <c r="BI482" s="36" t="str">
        <f t="shared" si="340"/>
        <v/>
      </c>
      <c r="BJ482" s="36" t="str">
        <f t="shared" si="341"/>
        <v/>
      </c>
      <c r="BK482" s="36" t="str">
        <f t="shared" si="342"/>
        <v/>
      </c>
      <c r="BL482" s="36" t="str">
        <f t="shared" si="343"/>
        <v/>
      </c>
      <c r="BM482" s="36" t="str">
        <f t="shared" si="344"/>
        <v/>
      </c>
      <c r="BN482" s="38" t="e">
        <f t="shared" si="303"/>
        <v>#DIV/0!</v>
      </c>
      <c r="BO482" s="38" t="e">
        <f t="shared" si="304"/>
        <v>#DIV/0!</v>
      </c>
      <c r="BP482" s="39" t="str">
        <f t="shared" si="305"/>
        <v/>
      </c>
      <c r="BQ482" s="39" t="str">
        <f t="shared" si="306"/>
        <v/>
      </c>
      <c r="BR482" s="39" t="str">
        <f t="shared" si="307"/>
        <v/>
      </c>
      <c r="BS482" s="39" t="str">
        <f t="shared" si="308"/>
        <v/>
      </c>
      <c r="BT482" s="39" t="str">
        <f t="shared" si="309"/>
        <v/>
      </c>
      <c r="BU482" s="39" t="str">
        <f t="shared" si="310"/>
        <v/>
      </c>
      <c r="BV482" s="39" t="str">
        <f t="shared" si="311"/>
        <v/>
      </c>
      <c r="BW482" s="39" t="str">
        <f t="shared" si="312"/>
        <v/>
      </c>
      <c r="BX482" s="39" t="str">
        <f t="shared" si="313"/>
        <v/>
      </c>
      <c r="BY482" s="39" t="str">
        <f t="shared" si="314"/>
        <v/>
      </c>
      <c r="BZ482" s="39" t="str">
        <f t="shared" si="315"/>
        <v/>
      </c>
      <c r="CA482" s="39" t="str">
        <f t="shared" si="316"/>
        <v/>
      </c>
      <c r="CB482" s="39" t="str">
        <f t="shared" si="317"/>
        <v/>
      </c>
      <c r="CC482" s="39" t="str">
        <f t="shared" si="318"/>
        <v/>
      </c>
      <c r="CD482" s="39" t="str">
        <f t="shared" si="319"/>
        <v/>
      </c>
      <c r="CE482" s="39" t="str">
        <f t="shared" si="320"/>
        <v/>
      </c>
      <c r="CF482" s="39" t="str">
        <f t="shared" si="321"/>
        <v/>
      </c>
      <c r="CG482" s="39" t="str">
        <f t="shared" si="322"/>
        <v/>
      </c>
      <c r="CH482" s="39" t="str">
        <f t="shared" si="323"/>
        <v/>
      </c>
      <c r="CI482" s="39" t="str">
        <f t="shared" si="324"/>
        <v/>
      </c>
    </row>
    <row r="483" spans="1:87">
      <c r="A483" s="18"/>
      <c r="B483" s="15" t="str">
        <f>'Gene Table'!E482</f>
        <v>hsa-miR-2110</v>
      </c>
      <c r="C483" s="15" t="str">
        <f>'Gene Table'!B482</f>
        <v>D24</v>
      </c>
      <c r="D483" s="16" t="str">
        <f>IF(SUM('Test Sample Data'!D$3:D$98)&gt;10,IF(AND(ISNUMBER('Test Sample Data'!D482),'Test Sample Data'!D482&lt;$B$1,'Test Sample Data'!D482&gt;0),'Test Sample Data'!D482,$B$1),"")</f>
        <v/>
      </c>
      <c r="E483" s="17" t="str">
        <f>IF(SUM('Test Sample Data'!E$3:E$98)&gt;10,IF(AND(ISNUMBER('Test Sample Data'!E482),'Test Sample Data'!E482&lt;$B$1,'Test Sample Data'!E482&gt;0),'Test Sample Data'!E482,$B$1),"")</f>
        <v/>
      </c>
      <c r="F483" s="17" t="str">
        <f>IF(SUM('Test Sample Data'!F$3:F$98)&gt;10,IF(AND(ISNUMBER('Test Sample Data'!F482),'Test Sample Data'!F482&lt;$B$1,'Test Sample Data'!F482&gt;0),'Test Sample Data'!F482,$B$1),"")</f>
        <v/>
      </c>
      <c r="G483" s="17" t="str">
        <f>IF(SUM('Test Sample Data'!G$3:G$98)&gt;10,IF(AND(ISNUMBER('Test Sample Data'!G482),'Test Sample Data'!G482&lt;$B$1,'Test Sample Data'!G482&gt;0),'Test Sample Data'!G482,$B$1),"")</f>
        <v/>
      </c>
      <c r="H483" s="17" t="str">
        <f>IF(SUM('Test Sample Data'!H$3:H$98)&gt;10,IF(AND(ISNUMBER('Test Sample Data'!H482),'Test Sample Data'!H482&lt;$B$1,'Test Sample Data'!H482&gt;0),'Test Sample Data'!H482,$B$1),"")</f>
        <v/>
      </c>
      <c r="I483" s="17" t="str">
        <f>IF(SUM('Test Sample Data'!I$3:I$98)&gt;10,IF(AND(ISNUMBER('Test Sample Data'!I482),'Test Sample Data'!I482&lt;$B$1,'Test Sample Data'!I482&gt;0),'Test Sample Data'!I482,$B$1),"")</f>
        <v/>
      </c>
      <c r="J483" s="17" t="str">
        <f>IF(SUM('Test Sample Data'!J$3:J$98)&gt;10,IF(AND(ISNUMBER('Test Sample Data'!J482),'Test Sample Data'!J482&lt;$B$1,'Test Sample Data'!J482&gt;0),'Test Sample Data'!J482,$B$1),"")</f>
        <v/>
      </c>
      <c r="K483" s="17" t="str">
        <f>IF(SUM('Test Sample Data'!K$3:K$98)&gt;10,IF(AND(ISNUMBER('Test Sample Data'!K482),'Test Sample Data'!K482&lt;$B$1,'Test Sample Data'!K482&gt;0),'Test Sample Data'!K482,$B$1),"")</f>
        <v/>
      </c>
      <c r="L483" s="17" t="str">
        <f>IF(SUM('Test Sample Data'!L$3:L$98)&gt;10,IF(AND(ISNUMBER('Test Sample Data'!L482),'Test Sample Data'!L482&lt;$B$1,'Test Sample Data'!L482&gt;0),'Test Sample Data'!L482,$B$1),"")</f>
        <v/>
      </c>
      <c r="M483" s="17" t="str">
        <f>IF(SUM('Test Sample Data'!M$3:M$98)&gt;10,IF(AND(ISNUMBER('Test Sample Data'!M482),'Test Sample Data'!M482&lt;$B$1,'Test Sample Data'!M482&gt;0),'Test Sample Data'!M482,$B$1),"")</f>
        <v/>
      </c>
      <c r="N483" s="17" t="str">
        <f>'Gene Table'!E482</f>
        <v>hsa-miR-2110</v>
      </c>
      <c r="O483" s="17" t="str">
        <f>'Gene Table'!B482</f>
        <v>D24</v>
      </c>
      <c r="P483" s="17" t="str">
        <f>IF(SUM('Control Sample Data'!D$3:D$98)&gt;10,IF(AND(ISNUMBER('Control Sample Data'!D482),'Control Sample Data'!D482&lt;$B$1,'Control Sample Data'!D482&gt;0),'Control Sample Data'!D482,$B$1),"")</f>
        <v/>
      </c>
      <c r="Q483" s="17" t="str">
        <f>IF(SUM('Control Sample Data'!E$3:E$98)&gt;10,IF(AND(ISNUMBER('Control Sample Data'!E482),'Control Sample Data'!E482&lt;$B$1,'Control Sample Data'!E482&gt;0),'Control Sample Data'!E482,$B$1),"")</f>
        <v/>
      </c>
      <c r="R483" s="17" t="str">
        <f>IF(SUM('Control Sample Data'!F$3:F$98)&gt;10,IF(AND(ISNUMBER('Control Sample Data'!F482),'Control Sample Data'!F482&lt;$B$1,'Control Sample Data'!F482&gt;0),'Control Sample Data'!F482,$B$1),"")</f>
        <v/>
      </c>
      <c r="S483" s="17" t="str">
        <f>IF(SUM('Control Sample Data'!G$3:G$98)&gt;10,IF(AND(ISNUMBER('Control Sample Data'!G482),'Control Sample Data'!G482&lt;$B$1,'Control Sample Data'!G482&gt;0),'Control Sample Data'!G482,$B$1),"")</f>
        <v/>
      </c>
      <c r="T483" s="17" t="str">
        <f>IF(SUM('Control Sample Data'!H$3:H$98)&gt;10,IF(AND(ISNUMBER('Control Sample Data'!H482),'Control Sample Data'!H482&lt;$B$1,'Control Sample Data'!H482&gt;0),'Control Sample Data'!H482,$B$1),"")</f>
        <v/>
      </c>
      <c r="U483" s="17" t="str">
        <f>IF(SUM('Control Sample Data'!I$3:I$98)&gt;10,IF(AND(ISNUMBER('Control Sample Data'!I482),'Control Sample Data'!I482&lt;$B$1,'Control Sample Data'!I482&gt;0),'Control Sample Data'!I482,$B$1),"")</f>
        <v/>
      </c>
      <c r="V483" s="17" t="str">
        <f>IF(SUM('Control Sample Data'!J$3:J$98)&gt;10,IF(AND(ISNUMBER('Control Sample Data'!J482),'Control Sample Data'!J482&lt;$B$1,'Control Sample Data'!J482&gt;0),'Control Sample Data'!J482,$B$1),"")</f>
        <v/>
      </c>
      <c r="W483" s="17" t="str">
        <f>IF(SUM('Control Sample Data'!K$3:K$98)&gt;10,IF(AND(ISNUMBER('Control Sample Data'!K482),'Control Sample Data'!K482&lt;$B$1,'Control Sample Data'!K482&gt;0),'Control Sample Data'!K482,$B$1),"")</f>
        <v/>
      </c>
      <c r="X483" s="17" t="str">
        <f>IF(SUM('Control Sample Data'!L$3:L$98)&gt;10,IF(AND(ISNUMBER('Control Sample Data'!L482),'Control Sample Data'!L482&lt;$B$1,'Control Sample Data'!L482&gt;0),'Control Sample Data'!L482,$B$1),"")</f>
        <v/>
      </c>
      <c r="Y483" s="17" t="str">
        <f>IF(SUM('Control Sample Data'!M$3:M$98)&gt;10,IF(AND(ISNUMBER('Control Sample Data'!M482),'Control Sample Data'!M482&lt;$B$1,'Control Sample Data'!M482&gt;0),'Control Sample Data'!M482,$B$1),"")</f>
        <v/>
      </c>
      <c r="AT483" s="36" t="str">
        <f t="shared" si="325"/>
        <v/>
      </c>
      <c r="AU483" s="36" t="str">
        <f t="shared" si="326"/>
        <v/>
      </c>
      <c r="AV483" s="36" t="str">
        <f t="shared" si="327"/>
        <v/>
      </c>
      <c r="AW483" s="36" t="str">
        <f t="shared" si="328"/>
        <v/>
      </c>
      <c r="AX483" s="36" t="str">
        <f t="shared" si="329"/>
        <v/>
      </c>
      <c r="AY483" s="36" t="str">
        <f t="shared" si="330"/>
        <v/>
      </c>
      <c r="AZ483" s="36" t="str">
        <f t="shared" si="331"/>
        <v/>
      </c>
      <c r="BA483" s="36" t="str">
        <f t="shared" si="332"/>
        <v/>
      </c>
      <c r="BB483" s="36" t="str">
        <f t="shared" si="333"/>
        <v/>
      </c>
      <c r="BC483" s="36" t="str">
        <f t="shared" si="334"/>
        <v/>
      </c>
      <c r="BD483" s="36" t="str">
        <f t="shared" si="335"/>
        <v/>
      </c>
      <c r="BE483" s="36" t="str">
        <f t="shared" si="336"/>
        <v/>
      </c>
      <c r="BF483" s="36" t="str">
        <f t="shared" si="337"/>
        <v/>
      </c>
      <c r="BG483" s="36" t="str">
        <f t="shared" si="338"/>
        <v/>
      </c>
      <c r="BH483" s="36" t="str">
        <f t="shared" si="339"/>
        <v/>
      </c>
      <c r="BI483" s="36" t="str">
        <f t="shared" si="340"/>
        <v/>
      </c>
      <c r="BJ483" s="36" t="str">
        <f t="shared" si="341"/>
        <v/>
      </c>
      <c r="BK483" s="36" t="str">
        <f t="shared" si="342"/>
        <v/>
      </c>
      <c r="BL483" s="36" t="str">
        <f t="shared" si="343"/>
        <v/>
      </c>
      <c r="BM483" s="36" t="str">
        <f t="shared" si="344"/>
        <v/>
      </c>
      <c r="BN483" s="38" t="e">
        <f t="shared" si="303"/>
        <v>#DIV/0!</v>
      </c>
      <c r="BO483" s="38" t="e">
        <f t="shared" si="304"/>
        <v>#DIV/0!</v>
      </c>
      <c r="BP483" s="39" t="str">
        <f t="shared" si="305"/>
        <v/>
      </c>
      <c r="BQ483" s="39" t="str">
        <f t="shared" si="306"/>
        <v/>
      </c>
      <c r="BR483" s="39" t="str">
        <f t="shared" si="307"/>
        <v/>
      </c>
      <c r="BS483" s="39" t="str">
        <f t="shared" si="308"/>
        <v/>
      </c>
      <c r="BT483" s="39" t="str">
        <f t="shared" si="309"/>
        <v/>
      </c>
      <c r="BU483" s="39" t="str">
        <f t="shared" si="310"/>
        <v/>
      </c>
      <c r="BV483" s="39" t="str">
        <f t="shared" si="311"/>
        <v/>
      </c>
      <c r="BW483" s="39" t="str">
        <f t="shared" si="312"/>
        <v/>
      </c>
      <c r="BX483" s="39" t="str">
        <f t="shared" si="313"/>
        <v/>
      </c>
      <c r="BY483" s="39" t="str">
        <f t="shared" si="314"/>
        <v/>
      </c>
      <c r="BZ483" s="39" t="str">
        <f t="shared" si="315"/>
        <v/>
      </c>
      <c r="CA483" s="39" t="str">
        <f t="shared" si="316"/>
        <v/>
      </c>
      <c r="CB483" s="39" t="str">
        <f t="shared" si="317"/>
        <v/>
      </c>
      <c r="CC483" s="39" t="str">
        <f t="shared" si="318"/>
        <v/>
      </c>
      <c r="CD483" s="39" t="str">
        <f t="shared" si="319"/>
        <v/>
      </c>
      <c r="CE483" s="39" t="str">
        <f t="shared" si="320"/>
        <v/>
      </c>
      <c r="CF483" s="39" t="str">
        <f t="shared" si="321"/>
        <v/>
      </c>
      <c r="CG483" s="39" t="str">
        <f t="shared" si="322"/>
        <v/>
      </c>
      <c r="CH483" s="39" t="str">
        <f t="shared" si="323"/>
        <v/>
      </c>
      <c r="CI483" s="39" t="str">
        <f t="shared" si="324"/>
        <v/>
      </c>
    </row>
    <row r="484" spans="1:87">
      <c r="A484" s="18"/>
      <c r="B484" s="15" t="str">
        <f>'Gene Table'!E483</f>
        <v>hsa-miR-551b-3p</v>
      </c>
      <c r="C484" s="15" t="str">
        <f>'Gene Table'!B483</f>
        <v>E01</v>
      </c>
      <c r="D484" s="16" t="str">
        <f>IF(SUM('Test Sample Data'!D$3:D$98)&gt;10,IF(AND(ISNUMBER('Test Sample Data'!D483),'Test Sample Data'!D483&lt;$B$1,'Test Sample Data'!D483&gt;0),'Test Sample Data'!D483,$B$1),"")</f>
        <v/>
      </c>
      <c r="E484" s="17" t="str">
        <f>IF(SUM('Test Sample Data'!E$3:E$98)&gt;10,IF(AND(ISNUMBER('Test Sample Data'!E483),'Test Sample Data'!E483&lt;$B$1,'Test Sample Data'!E483&gt;0),'Test Sample Data'!E483,$B$1),"")</f>
        <v/>
      </c>
      <c r="F484" s="17" t="str">
        <f>IF(SUM('Test Sample Data'!F$3:F$98)&gt;10,IF(AND(ISNUMBER('Test Sample Data'!F483),'Test Sample Data'!F483&lt;$B$1,'Test Sample Data'!F483&gt;0),'Test Sample Data'!F483,$B$1),"")</f>
        <v/>
      </c>
      <c r="G484" s="17" t="str">
        <f>IF(SUM('Test Sample Data'!G$3:G$98)&gt;10,IF(AND(ISNUMBER('Test Sample Data'!G483),'Test Sample Data'!G483&lt;$B$1,'Test Sample Data'!G483&gt;0),'Test Sample Data'!G483,$B$1),"")</f>
        <v/>
      </c>
      <c r="H484" s="17" t="str">
        <f>IF(SUM('Test Sample Data'!H$3:H$98)&gt;10,IF(AND(ISNUMBER('Test Sample Data'!H483),'Test Sample Data'!H483&lt;$B$1,'Test Sample Data'!H483&gt;0),'Test Sample Data'!H483,$B$1),"")</f>
        <v/>
      </c>
      <c r="I484" s="17" t="str">
        <f>IF(SUM('Test Sample Data'!I$3:I$98)&gt;10,IF(AND(ISNUMBER('Test Sample Data'!I483),'Test Sample Data'!I483&lt;$B$1,'Test Sample Data'!I483&gt;0),'Test Sample Data'!I483,$B$1),"")</f>
        <v/>
      </c>
      <c r="J484" s="17" t="str">
        <f>IF(SUM('Test Sample Data'!J$3:J$98)&gt;10,IF(AND(ISNUMBER('Test Sample Data'!J483),'Test Sample Data'!J483&lt;$B$1,'Test Sample Data'!J483&gt;0),'Test Sample Data'!J483,$B$1),"")</f>
        <v/>
      </c>
      <c r="K484" s="17" t="str">
        <f>IF(SUM('Test Sample Data'!K$3:K$98)&gt;10,IF(AND(ISNUMBER('Test Sample Data'!K483),'Test Sample Data'!K483&lt;$B$1,'Test Sample Data'!K483&gt;0),'Test Sample Data'!K483,$B$1),"")</f>
        <v/>
      </c>
      <c r="L484" s="17" t="str">
        <f>IF(SUM('Test Sample Data'!L$3:L$98)&gt;10,IF(AND(ISNUMBER('Test Sample Data'!L483),'Test Sample Data'!L483&lt;$B$1,'Test Sample Data'!L483&gt;0),'Test Sample Data'!L483,$B$1),"")</f>
        <v/>
      </c>
      <c r="M484" s="17" t="str">
        <f>IF(SUM('Test Sample Data'!M$3:M$98)&gt;10,IF(AND(ISNUMBER('Test Sample Data'!M483),'Test Sample Data'!M483&lt;$B$1,'Test Sample Data'!M483&gt;0),'Test Sample Data'!M483,$B$1),"")</f>
        <v/>
      </c>
      <c r="N484" s="17" t="str">
        <f>'Gene Table'!E483</f>
        <v>hsa-miR-551b-3p</v>
      </c>
      <c r="O484" s="17" t="str">
        <f>'Gene Table'!B483</f>
        <v>E01</v>
      </c>
      <c r="P484" s="17" t="str">
        <f>IF(SUM('Control Sample Data'!D$3:D$98)&gt;10,IF(AND(ISNUMBER('Control Sample Data'!D483),'Control Sample Data'!D483&lt;$B$1,'Control Sample Data'!D483&gt;0),'Control Sample Data'!D483,$B$1),"")</f>
        <v/>
      </c>
      <c r="Q484" s="17" t="str">
        <f>IF(SUM('Control Sample Data'!E$3:E$98)&gt;10,IF(AND(ISNUMBER('Control Sample Data'!E483),'Control Sample Data'!E483&lt;$B$1,'Control Sample Data'!E483&gt;0),'Control Sample Data'!E483,$B$1),"")</f>
        <v/>
      </c>
      <c r="R484" s="17" t="str">
        <f>IF(SUM('Control Sample Data'!F$3:F$98)&gt;10,IF(AND(ISNUMBER('Control Sample Data'!F483),'Control Sample Data'!F483&lt;$B$1,'Control Sample Data'!F483&gt;0),'Control Sample Data'!F483,$B$1),"")</f>
        <v/>
      </c>
      <c r="S484" s="17" t="str">
        <f>IF(SUM('Control Sample Data'!G$3:G$98)&gt;10,IF(AND(ISNUMBER('Control Sample Data'!G483),'Control Sample Data'!G483&lt;$B$1,'Control Sample Data'!G483&gt;0),'Control Sample Data'!G483,$B$1),"")</f>
        <v/>
      </c>
      <c r="T484" s="17" t="str">
        <f>IF(SUM('Control Sample Data'!H$3:H$98)&gt;10,IF(AND(ISNUMBER('Control Sample Data'!H483),'Control Sample Data'!H483&lt;$B$1,'Control Sample Data'!H483&gt;0),'Control Sample Data'!H483,$B$1),"")</f>
        <v/>
      </c>
      <c r="U484" s="17" t="str">
        <f>IF(SUM('Control Sample Data'!I$3:I$98)&gt;10,IF(AND(ISNUMBER('Control Sample Data'!I483),'Control Sample Data'!I483&lt;$B$1,'Control Sample Data'!I483&gt;0),'Control Sample Data'!I483,$B$1),"")</f>
        <v/>
      </c>
      <c r="V484" s="17" t="str">
        <f>IF(SUM('Control Sample Data'!J$3:J$98)&gt;10,IF(AND(ISNUMBER('Control Sample Data'!J483),'Control Sample Data'!J483&lt;$B$1,'Control Sample Data'!J483&gt;0),'Control Sample Data'!J483,$B$1),"")</f>
        <v/>
      </c>
      <c r="W484" s="17" t="str">
        <f>IF(SUM('Control Sample Data'!K$3:K$98)&gt;10,IF(AND(ISNUMBER('Control Sample Data'!K483),'Control Sample Data'!K483&lt;$B$1,'Control Sample Data'!K483&gt;0),'Control Sample Data'!K483,$B$1),"")</f>
        <v/>
      </c>
      <c r="X484" s="17" t="str">
        <f>IF(SUM('Control Sample Data'!L$3:L$98)&gt;10,IF(AND(ISNUMBER('Control Sample Data'!L483),'Control Sample Data'!L483&lt;$B$1,'Control Sample Data'!L483&gt;0),'Control Sample Data'!L483,$B$1),"")</f>
        <v/>
      </c>
      <c r="Y484" s="17" t="str">
        <f>IF(SUM('Control Sample Data'!M$3:M$98)&gt;10,IF(AND(ISNUMBER('Control Sample Data'!M483),'Control Sample Data'!M483&lt;$B$1,'Control Sample Data'!M483&gt;0),'Control Sample Data'!M483,$B$1),"")</f>
        <v/>
      </c>
      <c r="AT484" s="36" t="str">
        <f t="shared" si="325"/>
        <v/>
      </c>
      <c r="AU484" s="36" t="str">
        <f t="shared" si="326"/>
        <v/>
      </c>
      <c r="AV484" s="36" t="str">
        <f t="shared" si="327"/>
        <v/>
      </c>
      <c r="AW484" s="36" t="str">
        <f t="shared" si="328"/>
        <v/>
      </c>
      <c r="AX484" s="36" t="str">
        <f t="shared" si="329"/>
        <v/>
      </c>
      <c r="AY484" s="36" t="str">
        <f t="shared" si="330"/>
        <v/>
      </c>
      <c r="AZ484" s="36" t="str">
        <f t="shared" si="331"/>
        <v/>
      </c>
      <c r="BA484" s="36" t="str">
        <f t="shared" si="332"/>
        <v/>
      </c>
      <c r="BB484" s="36" t="str">
        <f t="shared" si="333"/>
        <v/>
      </c>
      <c r="BC484" s="36" t="str">
        <f t="shared" si="334"/>
        <v/>
      </c>
      <c r="BD484" s="36" t="str">
        <f t="shared" si="335"/>
        <v/>
      </c>
      <c r="BE484" s="36" t="str">
        <f t="shared" si="336"/>
        <v/>
      </c>
      <c r="BF484" s="36" t="str">
        <f t="shared" si="337"/>
        <v/>
      </c>
      <c r="BG484" s="36" t="str">
        <f t="shared" si="338"/>
        <v/>
      </c>
      <c r="BH484" s="36" t="str">
        <f t="shared" si="339"/>
        <v/>
      </c>
      <c r="BI484" s="36" t="str">
        <f t="shared" si="340"/>
        <v/>
      </c>
      <c r="BJ484" s="36" t="str">
        <f t="shared" si="341"/>
        <v/>
      </c>
      <c r="BK484" s="36" t="str">
        <f t="shared" si="342"/>
        <v/>
      </c>
      <c r="BL484" s="36" t="str">
        <f t="shared" si="343"/>
        <v/>
      </c>
      <c r="BM484" s="36" t="str">
        <f t="shared" si="344"/>
        <v/>
      </c>
      <c r="BN484" s="38" t="e">
        <f t="shared" si="303"/>
        <v>#DIV/0!</v>
      </c>
      <c r="BO484" s="38" t="e">
        <f t="shared" si="304"/>
        <v>#DIV/0!</v>
      </c>
      <c r="BP484" s="39" t="str">
        <f t="shared" si="305"/>
        <v/>
      </c>
      <c r="BQ484" s="39" t="str">
        <f t="shared" si="306"/>
        <v/>
      </c>
      <c r="BR484" s="39" t="str">
        <f t="shared" si="307"/>
        <v/>
      </c>
      <c r="BS484" s="39" t="str">
        <f t="shared" si="308"/>
        <v/>
      </c>
      <c r="BT484" s="39" t="str">
        <f t="shared" si="309"/>
        <v/>
      </c>
      <c r="BU484" s="39" t="str">
        <f t="shared" si="310"/>
        <v/>
      </c>
      <c r="BV484" s="39" t="str">
        <f t="shared" si="311"/>
        <v/>
      </c>
      <c r="BW484" s="39" t="str">
        <f t="shared" si="312"/>
        <v/>
      </c>
      <c r="BX484" s="39" t="str">
        <f t="shared" si="313"/>
        <v/>
      </c>
      <c r="BY484" s="39" t="str">
        <f t="shared" si="314"/>
        <v/>
      </c>
      <c r="BZ484" s="39" t="str">
        <f t="shared" si="315"/>
        <v/>
      </c>
      <c r="CA484" s="39" t="str">
        <f t="shared" si="316"/>
        <v/>
      </c>
      <c r="CB484" s="39" t="str">
        <f t="shared" si="317"/>
        <v/>
      </c>
      <c r="CC484" s="39" t="str">
        <f t="shared" si="318"/>
        <v/>
      </c>
      <c r="CD484" s="39" t="str">
        <f t="shared" si="319"/>
        <v/>
      </c>
      <c r="CE484" s="39" t="str">
        <f t="shared" si="320"/>
        <v/>
      </c>
      <c r="CF484" s="39" t="str">
        <f t="shared" si="321"/>
        <v/>
      </c>
      <c r="CG484" s="39" t="str">
        <f t="shared" si="322"/>
        <v/>
      </c>
      <c r="CH484" s="39" t="str">
        <f t="shared" si="323"/>
        <v/>
      </c>
      <c r="CI484" s="39" t="str">
        <f t="shared" si="324"/>
        <v/>
      </c>
    </row>
    <row r="485" spans="1:87">
      <c r="A485" s="18"/>
      <c r="B485" s="15" t="str">
        <f>'Gene Table'!E484</f>
        <v>hsa-miR-1291</v>
      </c>
      <c r="C485" s="15" t="str">
        <f>'Gene Table'!B484</f>
        <v>E02</v>
      </c>
      <c r="D485" s="16" t="str">
        <f>IF(SUM('Test Sample Data'!D$3:D$98)&gt;10,IF(AND(ISNUMBER('Test Sample Data'!D484),'Test Sample Data'!D484&lt;$B$1,'Test Sample Data'!D484&gt;0),'Test Sample Data'!D484,$B$1),"")</f>
        <v/>
      </c>
      <c r="E485" s="17" t="str">
        <f>IF(SUM('Test Sample Data'!E$3:E$98)&gt;10,IF(AND(ISNUMBER('Test Sample Data'!E484),'Test Sample Data'!E484&lt;$B$1,'Test Sample Data'!E484&gt;0),'Test Sample Data'!E484,$B$1),"")</f>
        <v/>
      </c>
      <c r="F485" s="17" t="str">
        <f>IF(SUM('Test Sample Data'!F$3:F$98)&gt;10,IF(AND(ISNUMBER('Test Sample Data'!F484),'Test Sample Data'!F484&lt;$B$1,'Test Sample Data'!F484&gt;0),'Test Sample Data'!F484,$B$1),"")</f>
        <v/>
      </c>
      <c r="G485" s="17" t="str">
        <f>IF(SUM('Test Sample Data'!G$3:G$98)&gt;10,IF(AND(ISNUMBER('Test Sample Data'!G484),'Test Sample Data'!G484&lt;$B$1,'Test Sample Data'!G484&gt;0),'Test Sample Data'!G484,$B$1),"")</f>
        <v/>
      </c>
      <c r="H485" s="17" t="str">
        <f>IF(SUM('Test Sample Data'!H$3:H$98)&gt;10,IF(AND(ISNUMBER('Test Sample Data'!H484),'Test Sample Data'!H484&lt;$B$1,'Test Sample Data'!H484&gt;0),'Test Sample Data'!H484,$B$1),"")</f>
        <v/>
      </c>
      <c r="I485" s="17" t="str">
        <f>IF(SUM('Test Sample Data'!I$3:I$98)&gt;10,IF(AND(ISNUMBER('Test Sample Data'!I484),'Test Sample Data'!I484&lt;$B$1,'Test Sample Data'!I484&gt;0),'Test Sample Data'!I484,$B$1),"")</f>
        <v/>
      </c>
      <c r="J485" s="17" t="str">
        <f>IF(SUM('Test Sample Data'!J$3:J$98)&gt;10,IF(AND(ISNUMBER('Test Sample Data'!J484),'Test Sample Data'!J484&lt;$B$1,'Test Sample Data'!J484&gt;0),'Test Sample Data'!J484,$B$1),"")</f>
        <v/>
      </c>
      <c r="K485" s="17" t="str">
        <f>IF(SUM('Test Sample Data'!K$3:K$98)&gt;10,IF(AND(ISNUMBER('Test Sample Data'!K484),'Test Sample Data'!K484&lt;$B$1,'Test Sample Data'!K484&gt;0),'Test Sample Data'!K484,$B$1),"")</f>
        <v/>
      </c>
      <c r="L485" s="17" t="str">
        <f>IF(SUM('Test Sample Data'!L$3:L$98)&gt;10,IF(AND(ISNUMBER('Test Sample Data'!L484),'Test Sample Data'!L484&lt;$B$1,'Test Sample Data'!L484&gt;0),'Test Sample Data'!L484,$B$1),"")</f>
        <v/>
      </c>
      <c r="M485" s="17" t="str">
        <f>IF(SUM('Test Sample Data'!M$3:M$98)&gt;10,IF(AND(ISNUMBER('Test Sample Data'!M484),'Test Sample Data'!M484&lt;$B$1,'Test Sample Data'!M484&gt;0),'Test Sample Data'!M484,$B$1),"")</f>
        <v/>
      </c>
      <c r="N485" s="17" t="str">
        <f>'Gene Table'!E484</f>
        <v>hsa-miR-1291</v>
      </c>
      <c r="O485" s="17" t="str">
        <f>'Gene Table'!B484</f>
        <v>E02</v>
      </c>
      <c r="P485" s="17" t="str">
        <f>IF(SUM('Control Sample Data'!D$3:D$98)&gt;10,IF(AND(ISNUMBER('Control Sample Data'!D484),'Control Sample Data'!D484&lt;$B$1,'Control Sample Data'!D484&gt;0),'Control Sample Data'!D484,$B$1),"")</f>
        <v/>
      </c>
      <c r="Q485" s="17" t="str">
        <f>IF(SUM('Control Sample Data'!E$3:E$98)&gt;10,IF(AND(ISNUMBER('Control Sample Data'!E484),'Control Sample Data'!E484&lt;$B$1,'Control Sample Data'!E484&gt;0),'Control Sample Data'!E484,$B$1),"")</f>
        <v/>
      </c>
      <c r="R485" s="17" t="str">
        <f>IF(SUM('Control Sample Data'!F$3:F$98)&gt;10,IF(AND(ISNUMBER('Control Sample Data'!F484),'Control Sample Data'!F484&lt;$B$1,'Control Sample Data'!F484&gt;0),'Control Sample Data'!F484,$B$1),"")</f>
        <v/>
      </c>
      <c r="S485" s="17" t="str">
        <f>IF(SUM('Control Sample Data'!G$3:G$98)&gt;10,IF(AND(ISNUMBER('Control Sample Data'!G484),'Control Sample Data'!G484&lt;$B$1,'Control Sample Data'!G484&gt;0),'Control Sample Data'!G484,$B$1),"")</f>
        <v/>
      </c>
      <c r="T485" s="17" t="str">
        <f>IF(SUM('Control Sample Data'!H$3:H$98)&gt;10,IF(AND(ISNUMBER('Control Sample Data'!H484),'Control Sample Data'!H484&lt;$B$1,'Control Sample Data'!H484&gt;0),'Control Sample Data'!H484,$B$1),"")</f>
        <v/>
      </c>
      <c r="U485" s="17" t="str">
        <f>IF(SUM('Control Sample Data'!I$3:I$98)&gt;10,IF(AND(ISNUMBER('Control Sample Data'!I484),'Control Sample Data'!I484&lt;$B$1,'Control Sample Data'!I484&gt;0),'Control Sample Data'!I484,$B$1),"")</f>
        <v/>
      </c>
      <c r="V485" s="17" t="str">
        <f>IF(SUM('Control Sample Data'!J$3:J$98)&gt;10,IF(AND(ISNUMBER('Control Sample Data'!J484),'Control Sample Data'!J484&lt;$B$1,'Control Sample Data'!J484&gt;0),'Control Sample Data'!J484,$B$1),"")</f>
        <v/>
      </c>
      <c r="W485" s="17" t="str">
        <f>IF(SUM('Control Sample Data'!K$3:K$98)&gt;10,IF(AND(ISNUMBER('Control Sample Data'!K484),'Control Sample Data'!K484&lt;$B$1,'Control Sample Data'!K484&gt;0),'Control Sample Data'!K484,$B$1),"")</f>
        <v/>
      </c>
      <c r="X485" s="17" t="str">
        <f>IF(SUM('Control Sample Data'!L$3:L$98)&gt;10,IF(AND(ISNUMBER('Control Sample Data'!L484),'Control Sample Data'!L484&lt;$B$1,'Control Sample Data'!L484&gt;0),'Control Sample Data'!L484,$B$1),"")</f>
        <v/>
      </c>
      <c r="Y485" s="17" t="str">
        <f>IF(SUM('Control Sample Data'!M$3:M$98)&gt;10,IF(AND(ISNUMBER('Control Sample Data'!M484),'Control Sample Data'!M484&lt;$B$1,'Control Sample Data'!M484&gt;0),'Control Sample Data'!M484,$B$1),"")</f>
        <v/>
      </c>
      <c r="AT485" s="36" t="str">
        <f t="shared" si="325"/>
        <v/>
      </c>
      <c r="AU485" s="36" t="str">
        <f t="shared" si="326"/>
        <v/>
      </c>
      <c r="AV485" s="36" t="str">
        <f t="shared" si="327"/>
        <v/>
      </c>
      <c r="AW485" s="36" t="str">
        <f t="shared" si="328"/>
        <v/>
      </c>
      <c r="AX485" s="36" t="str">
        <f t="shared" si="329"/>
        <v/>
      </c>
      <c r="AY485" s="36" t="str">
        <f t="shared" si="330"/>
        <v/>
      </c>
      <c r="AZ485" s="36" t="str">
        <f t="shared" si="331"/>
        <v/>
      </c>
      <c r="BA485" s="36" t="str">
        <f t="shared" si="332"/>
        <v/>
      </c>
      <c r="BB485" s="36" t="str">
        <f t="shared" si="333"/>
        <v/>
      </c>
      <c r="BC485" s="36" t="str">
        <f t="shared" si="334"/>
        <v/>
      </c>
      <c r="BD485" s="36" t="str">
        <f t="shared" si="335"/>
        <v/>
      </c>
      <c r="BE485" s="36" t="str">
        <f t="shared" si="336"/>
        <v/>
      </c>
      <c r="BF485" s="36" t="str">
        <f t="shared" si="337"/>
        <v/>
      </c>
      <c r="BG485" s="36" t="str">
        <f t="shared" si="338"/>
        <v/>
      </c>
      <c r="BH485" s="36" t="str">
        <f t="shared" si="339"/>
        <v/>
      </c>
      <c r="BI485" s="36" t="str">
        <f t="shared" si="340"/>
        <v/>
      </c>
      <c r="BJ485" s="36" t="str">
        <f t="shared" si="341"/>
        <v/>
      </c>
      <c r="BK485" s="36" t="str">
        <f t="shared" si="342"/>
        <v/>
      </c>
      <c r="BL485" s="36" t="str">
        <f t="shared" si="343"/>
        <v/>
      </c>
      <c r="BM485" s="36" t="str">
        <f t="shared" si="344"/>
        <v/>
      </c>
      <c r="BN485" s="38" t="e">
        <f t="shared" si="303"/>
        <v>#DIV/0!</v>
      </c>
      <c r="BO485" s="38" t="e">
        <f t="shared" si="304"/>
        <v>#DIV/0!</v>
      </c>
      <c r="BP485" s="39" t="str">
        <f t="shared" si="305"/>
        <v/>
      </c>
      <c r="BQ485" s="39" t="str">
        <f t="shared" si="306"/>
        <v/>
      </c>
      <c r="BR485" s="39" t="str">
        <f t="shared" si="307"/>
        <v/>
      </c>
      <c r="BS485" s="39" t="str">
        <f t="shared" si="308"/>
        <v/>
      </c>
      <c r="BT485" s="39" t="str">
        <f t="shared" si="309"/>
        <v/>
      </c>
      <c r="BU485" s="39" t="str">
        <f t="shared" si="310"/>
        <v/>
      </c>
      <c r="BV485" s="39" t="str">
        <f t="shared" si="311"/>
        <v/>
      </c>
      <c r="BW485" s="39" t="str">
        <f t="shared" si="312"/>
        <v/>
      </c>
      <c r="BX485" s="39" t="str">
        <f t="shared" si="313"/>
        <v/>
      </c>
      <c r="BY485" s="39" t="str">
        <f t="shared" si="314"/>
        <v/>
      </c>
      <c r="BZ485" s="39" t="str">
        <f t="shared" si="315"/>
        <v/>
      </c>
      <c r="CA485" s="39" t="str">
        <f t="shared" si="316"/>
        <v/>
      </c>
      <c r="CB485" s="39" t="str">
        <f t="shared" si="317"/>
        <v/>
      </c>
      <c r="CC485" s="39" t="str">
        <f t="shared" si="318"/>
        <v/>
      </c>
      <c r="CD485" s="39" t="str">
        <f t="shared" si="319"/>
        <v/>
      </c>
      <c r="CE485" s="39" t="str">
        <f t="shared" si="320"/>
        <v/>
      </c>
      <c r="CF485" s="39" t="str">
        <f t="shared" si="321"/>
        <v/>
      </c>
      <c r="CG485" s="39" t="str">
        <f t="shared" si="322"/>
        <v/>
      </c>
      <c r="CH485" s="39" t="str">
        <f t="shared" si="323"/>
        <v/>
      </c>
      <c r="CI485" s="39" t="str">
        <f t="shared" si="324"/>
        <v/>
      </c>
    </row>
    <row r="486" spans="1:87">
      <c r="A486" s="18"/>
      <c r="B486" s="15" t="str">
        <f>'Gene Table'!E485</f>
        <v>hsa-miR-129-2-3p</v>
      </c>
      <c r="C486" s="15" t="str">
        <f>'Gene Table'!B485</f>
        <v>E03</v>
      </c>
      <c r="D486" s="16" t="str">
        <f>IF(SUM('Test Sample Data'!D$3:D$98)&gt;10,IF(AND(ISNUMBER('Test Sample Data'!D485),'Test Sample Data'!D485&lt;$B$1,'Test Sample Data'!D485&gt;0),'Test Sample Data'!D485,$B$1),"")</f>
        <v/>
      </c>
      <c r="E486" s="17" t="str">
        <f>IF(SUM('Test Sample Data'!E$3:E$98)&gt;10,IF(AND(ISNUMBER('Test Sample Data'!E485),'Test Sample Data'!E485&lt;$B$1,'Test Sample Data'!E485&gt;0),'Test Sample Data'!E485,$B$1),"")</f>
        <v/>
      </c>
      <c r="F486" s="17" t="str">
        <f>IF(SUM('Test Sample Data'!F$3:F$98)&gt;10,IF(AND(ISNUMBER('Test Sample Data'!F485),'Test Sample Data'!F485&lt;$B$1,'Test Sample Data'!F485&gt;0),'Test Sample Data'!F485,$B$1),"")</f>
        <v/>
      </c>
      <c r="G486" s="17" t="str">
        <f>IF(SUM('Test Sample Data'!G$3:G$98)&gt;10,IF(AND(ISNUMBER('Test Sample Data'!G485),'Test Sample Data'!G485&lt;$B$1,'Test Sample Data'!G485&gt;0),'Test Sample Data'!G485,$B$1),"")</f>
        <v/>
      </c>
      <c r="H486" s="17" t="str">
        <f>IF(SUM('Test Sample Data'!H$3:H$98)&gt;10,IF(AND(ISNUMBER('Test Sample Data'!H485),'Test Sample Data'!H485&lt;$B$1,'Test Sample Data'!H485&gt;0),'Test Sample Data'!H485,$B$1),"")</f>
        <v/>
      </c>
      <c r="I486" s="17" t="str">
        <f>IF(SUM('Test Sample Data'!I$3:I$98)&gt;10,IF(AND(ISNUMBER('Test Sample Data'!I485),'Test Sample Data'!I485&lt;$B$1,'Test Sample Data'!I485&gt;0),'Test Sample Data'!I485,$B$1),"")</f>
        <v/>
      </c>
      <c r="J486" s="17" t="str">
        <f>IF(SUM('Test Sample Data'!J$3:J$98)&gt;10,IF(AND(ISNUMBER('Test Sample Data'!J485),'Test Sample Data'!J485&lt;$B$1,'Test Sample Data'!J485&gt;0),'Test Sample Data'!J485,$B$1),"")</f>
        <v/>
      </c>
      <c r="K486" s="17" t="str">
        <f>IF(SUM('Test Sample Data'!K$3:K$98)&gt;10,IF(AND(ISNUMBER('Test Sample Data'!K485),'Test Sample Data'!K485&lt;$B$1,'Test Sample Data'!K485&gt;0),'Test Sample Data'!K485,$B$1),"")</f>
        <v/>
      </c>
      <c r="L486" s="17" t="str">
        <f>IF(SUM('Test Sample Data'!L$3:L$98)&gt;10,IF(AND(ISNUMBER('Test Sample Data'!L485),'Test Sample Data'!L485&lt;$B$1,'Test Sample Data'!L485&gt;0),'Test Sample Data'!L485,$B$1),"")</f>
        <v/>
      </c>
      <c r="M486" s="17" t="str">
        <f>IF(SUM('Test Sample Data'!M$3:M$98)&gt;10,IF(AND(ISNUMBER('Test Sample Data'!M485),'Test Sample Data'!M485&lt;$B$1,'Test Sample Data'!M485&gt;0),'Test Sample Data'!M485,$B$1),"")</f>
        <v/>
      </c>
      <c r="N486" s="17" t="str">
        <f>'Gene Table'!E485</f>
        <v>hsa-miR-129-2-3p</v>
      </c>
      <c r="O486" s="17" t="str">
        <f>'Gene Table'!B485</f>
        <v>E03</v>
      </c>
      <c r="P486" s="17" t="str">
        <f>IF(SUM('Control Sample Data'!D$3:D$98)&gt;10,IF(AND(ISNUMBER('Control Sample Data'!D485),'Control Sample Data'!D485&lt;$B$1,'Control Sample Data'!D485&gt;0),'Control Sample Data'!D485,$B$1),"")</f>
        <v/>
      </c>
      <c r="Q486" s="17" t="str">
        <f>IF(SUM('Control Sample Data'!E$3:E$98)&gt;10,IF(AND(ISNUMBER('Control Sample Data'!E485),'Control Sample Data'!E485&lt;$B$1,'Control Sample Data'!E485&gt;0),'Control Sample Data'!E485,$B$1),"")</f>
        <v/>
      </c>
      <c r="R486" s="17" t="str">
        <f>IF(SUM('Control Sample Data'!F$3:F$98)&gt;10,IF(AND(ISNUMBER('Control Sample Data'!F485),'Control Sample Data'!F485&lt;$B$1,'Control Sample Data'!F485&gt;0),'Control Sample Data'!F485,$B$1),"")</f>
        <v/>
      </c>
      <c r="S486" s="17" t="str">
        <f>IF(SUM('Control Sample Data'!G$3:G$98)&gt;10,IF(AND(ISNUMBER('Control Sample Data'!G485),'Control Sample Data'!G485&lt;$B$1,'Control Sample Data'!G485&gt;0),'Control Sample Data'!G485,$B$1),"")</f>
        <v/>
      </c>
      <c r="T486" s="17" t="str">
        <f>IF(SUM('Control Sample Data'!H$3:H$98)&gt;10,IF(AND(ISNUMBER('Control Sample Data'!H485),'Control Sample Data'!H485&lt;$B$1,'Control Sample Data'!H485&gt;0),'Control Sample Data'!H485,$B$1),"")</f>
        <v/>
      </c>
      <c r="U486" s="17" t="str">
        <f>IF(SUM('Control Sample Data'!I$3:I$98)&gt;10,IF(AND(ISNUMBER('Control Sample Data'!I485),'Control Sample Data'!I485&lt;$B$1,'Control Sample Data'!I485&gt;0),'Control Sample Data'!I485,$B$1),"")</f>
        <v/>
      </c>
      <c r="V486" s="17" t="str">
        <f>IF(SUM('Control Sample Data'!J$3:J$98)&gt;10,IF(AND(ISNUMBER('Control Sample Data'!J485),'Control Sample Data'!J485&lt;$B$1,'Control Sample Data'!J485&gt;0),'Control Sample Data'!J485,$B$1),"")</f>
        <v/>
      </c>
      <c r="W486" s="17" t="str">
        <f>IF(SUM('Control Sample Data'!K$3:K$98)&gt;10,IF(AND(ISNUMBER('Control Sample Data'!K485),'Control Sample Data'!K485&lt;$B$1,'Control Sample Data'!K485&gt;0),'Control Sample Data'!K485,$B$1),"")</f>
        <v/>
      </c>
      <c r="X486" s="17" t="str">
        <f>IF(SUM('Control Sample Data'!L$3:L$98)&gt;10,IF(AND(ISNUMBER('Control Sample Data'!L485),'Control Sample Data'!L485&lt;$B$1,'Control Sample Data'!L485&gt;0),'Control Sample Data'!L485,$B$1),"")</f>
        <v/>
      </c>
      <c r="Y486" s="17" t="str">
        <f>IF(SUM('Control Sample Data'!M$3:M$98)&gt;10,IF(AND(ISNUMBER('Control Sample Data'!M485),'Control Sample Data'!M485&lt;$B$1,'Control Sample Data'!M485&gt;0),'Control Sample Data'!M485,$B$1),"")</f>
        <v/>
      </c>
      <c r="AT486" s="36" t="str">
        <f t="shared" si="325"/>
        <v/>
      </c>
      <c r="AU486" s="36" t="str">
        <f t="shared" si="326"/>
        <v/>
      </c>
      <c r="AV486" s="36" t="str">
        <f t="shared" si="327"/>
        <v/>
      </c>
      <c r="AW486" s="36" t="str">
        <f t="shared" si="328"/>
        <v/>
      </c>
      <c r="AX486" s="36" t="str">
        <f t="shared" si="329"/>
        <v/>
      </c>
      <c r="AY486" s="36" t="str">
        <f t="shared" si="330"/>
        <v/>
      </c>
      <c r="AZ486" s="36" t="str">
        <f t="shared" si="331"/>
        <v/>
      </c>
      <c r="BA486" s="36" t="str">
        <f t="shared" si="332"/>
        <v/>
      </c>
      <c r="BB486" s="36" t="str">
        <f t="shared" si="333"/>
        <v/>
      </c>
      <c r="BC486" s="36" t="str">
        <f t="shared" si="334"/>
        <v/>
      </c>
      <c r="BD486" s="36" t="str">
        <f t="shared" si="335"/>
        <v/>
      </c>
      <c r="BE486" s="36" t="str">
        <f t="shared" si="336"/>
        <v/>
      </c>
      <c r="BF486" s="36" t="str">
        <f t="shared" si="337"/>
        <v/>
      </c>
      <c r="BG486" s="36" t="str">
        <f t="shared" si="338"/>
        <v/>
      </c>
      <c r="BH486" s="36" t="str">
        <f t="shared" si="339"/>
        <v/>
      </c>
      <c r="BI486" s="36" t="str">
        <f t="shared" si="340"/>
        <v/>
      </c>
      <c r="BJ486" s="36" t="str">
        <f t="shared" si="341"/>
        <v/>
      </c>
      <c r="BK486" s="36" t="str">
        <f t="shared" si="342"/>
        <v/>
      </c>
      <c r="BL486" s="36" t="str">
        <f t="shared" si="343"/>
        <v/>
      </c>
      <c r="BM486" s="36" t="str">
        <f t="shared" si="344"/>
        <v/>
      </c>
      <c r="BN486" s="38" t="e">
        <f t="shared" si="303"/>
        <v>#DIV/0!</v>
      </c>
      <c r="BO486" s="38" t="e">
        <f t="shared" si="304"/>
        <v>#DIV/0!</v>
      </c>
      <c r="BP486" s="39" t="str">
        <f t="shared" si="305"/>
        <v/>
      </c>
      <c r="BQ486" s="39" t="str">
        <f t="shared" si="306"/>
        <v/>
      </c>
      <c r="BR486" s="39" t="str">
        <f t="shared" si="307"/>
        <v/>
      </c>
      <c r="BS486" s="39" t="str">
        <f t="shared" si="308"/>
        <v/>
      </c>
      <c r="BT486" s="39" t="str">
        <f t="shared" si="309"/>
        <v/>
      </c>
      <c r="BU486" s="39" t="str">
        <f t="shared" si="310"/>
        <v/>
      </c>
      <c r="BV486" s="39" t="str">
        <f t="shared" si="311"/>
        <v/>
      </c>
      <c r="BW486" s="39" t="str">
        <f t="shared" si="312"/>
        <v/>
      </c>
      <c r="BX486" s="39" t="str">
        <f t="shared" si="313"/>
        <v/>
      </c>
      <c r="BY486" s="39" t="str">
        <f t="shared" si="314"/>
        <v/>
      </c>
      <c r="BZ486" s="39" t="str">
        <f t="shared" si="315"/>
        <v/>
      </c>
      <c r="CA486" s="39" t="str">
        <f t="shared" si="316"/>
        <v/>
      </c>
      <c r="CB486" s="39" t="str">
        <f t="shared" si="317"/>
        <v/>
      </c>
      <c r="CC486" s="39" t="str">
        <f t="shared" si="318"/>
        <v/>
      </c>
      <c r="CD486" s="39" t="str">
        <f t="shared" si="319"/>
        <v/>
      </c>
      <c r="CE486" s="39" t="str">
        <f t="shared" si="320"/>
        <v/>
      </c>
      <c r="CF486" s="39" t="str">
        <f t="shared" si="321"/>
        <v/>
      </c>
      <c r="CG486" s="39" t="str">
        <f t="shared" si="322"/>
        <v/>
      </c>
      <c r="CH486" s="39" t="str">
        <f t="shared" si="323"/>
        <v/>
      </c>
      <c r="CI486" s="39" t="str">
        <f t="shared" si="324"/>
        <v/>
      </c>
    </row>
    <row r="487" spans="1:87">
      <c r="A487" s="18"/>
      <c r="B487" s="15" t="str">
        <f>'Gene Table'!E486</f>
        <v>hsa-miR-431-5p</v>
      </c>
      <c r="C487" s="15" t="str">
        <f>'Gene Table'!B486</f>
        <v>E04</v>
      </c>
      <c r="D487" s="16" t="str">
        <f>IF(SUM('Test Sample Data'!D$3:D$98)&gt;10,IF(AND(ISNUMBER('Test Sample Data'!D486),'Test Sample Data'!D486&lt;$B$1,'Test Sample Data'!D486&gt;0),'Test Sample Data'!D486,$B$1),"")</f>
        <v/>
      </c>
      <c r="E487" s="17" t="str">
        <f>IF(SUM('Test Sample Data'!E$3:E$98)&gt;10,IF(AND(ISNUMBER('Test Sample Data'!E486),'Test Sample Data'!E486&lt;$B$1,'Test Sample Data'!E486&gt;0),'Test Sample Data'!E486,$B$1),"")</f>
        <v/>
      </c>
      <c r="F487" s="17" t="str">
        <f>IF(SUM('Test Sample Data'!F$3:F$98)&gt;10,IF(AND(ISNUMBER('Test Sample Data'!F486),'Test Sample Data'!F486&lt;$B$1,'Test Sample Data'!F486&gt;0),'Test Sample Data'!F486,$B$1),"")</f>
        <v/>
      </c>
      <c r="G487" s="17" t="str">
        <f>IF(SUM('Test Sample Data'!G$3:G$98)&gt;10,IF(AND(ISNUMBER('Test Sample Data'!G486),'Test Sample Data'!G486&lt;$B$1,'Test Sample Data'!G486&gt;0),'Test Sample Data'!G486,$B$1),"")</f>
        <v/>
      </c>
      <c r="H487" s="17" t="str">
        <f>IF(SUM('Test Sample Data'!H$3:H$98)&gt;10,IF(AND(ISNUMBER('Test Sample Data'!H486),'Test Sample Data'!H486&lt;$B$1,'Test Sample Data'!H486&gt;0),'Test Sample Data'!H486,$B$1),"")</f>
        <v/>
      </c>
      <c r="I487" s="17" t="str">
        <f>IF(SUM('Test Sample Data'!I$3:I$98)&gt;10,IF(AND(ISNUMBER('Test Sample Data'!I486),'Test Sample Data'!I486&lt;$B$1,'Test Sample Data'!I486&gt;0),'Test Sample Data'!I486,$B$1),"")</f>
        <v/>
      </c>
      <c r="J487" s="17" t="str">
        <f>IF(SUM('Test Sample Data'!J$3:J$98)&gt;10,IF(AND(ISNUMBER('Test Sample Data'!J486),'Test Sample Data'!J486&lt;$B$1,'Test Sample Data'!J486&gt;0),'Test Sample Data'!J486,$B$1),"")</f>
        <v/>
      </c>
      <c r="K487" s="17" t="str">
        <f>IF(SUM('Test Sample Data'!K$3:K$98)&gt;10,IF(AND(ISNUMBER('Test Sample Data'!K486),'Test Sample Data'!K486&lt;$B$1,'Test Sample Data'!K486&gt;0),'Test Sample Data'!K486,$B$1),"")</f>
        <v/>
      </c>
      <c r="L487" s="17" t="str">
        <f>IF(SUM('Test Sample Data'!L$3:L$98)&gt;10,IF(AND(ISNUMBER('Test Sample Data'!L486),'Test Sample Data'!L486&lt;$B$1,'Test Sample Data'!L486&gt;0),'Test Sample Data'!L486,$B$1),"")</f>
        <v/>
      </c>
      <c r="M487" s="17" t="str">
        <f>IF(SUM('Test Sample Data'!M$3:M$98)&gt;10,IF(AND(ISNUMBER('Test Sample Data'!M486),'Test Sample Data'!M486&lt;$B$1,'Test Sample Data'!M486&gt;0),'Test Sample Data'!M486,$B$1),"")</f>
        <v/>
      </c>
      <c r="N487" s="17" t="str">
        <f>'Gene Table'!E486</f>
        <v>hsa-miR-431-5p</v>
      </c>
      <c r="O487" s="17" t="str">
        <f>'Gene Table'!B486</f>
        <v>E04</v>
      </c>
      <c r="P487" s="17" t="str">
        <f>IF(SUM('Control Sample Data'!D$3:D$98)&gt;10,IF(AND(ISNUMBER('Control Sample Data'!D486),'Control Sample Data'!D486&lt;$B$1,'Control Sample Data'!D486&gt;0),'Control Sample Data'!D486,$B$1),"")</f>
        <v/>
      </c>
      <c r="Q487" s="17" t="str">
        <f>IF(SUM('Control Sample Data'!E$3:E$98)&gt;10,IF(AND(ISNUMBER('Control Sample Data'!E486),'Control Sample Data'!E486&lt;$B$1,'Control Sample Data'!E486&gt;0),'Control Sample Data'!E486,$B$1),"")</f>
        <v/>
      </c>
      <c r="R487" s="17" t="str">
        <f>IF(SUM('Control Sample Data'!F$3:F$98)&gt;10,IF(AND(ISNUMBER('Control Sample Data'!F486),'Control Sample Data'!F486&lt;$B$1,'Control Sample Data'!F486&gt;0),'Control Sample Data'!F486,$B$1),"")</f>
        <v/>
      </c>
      <c r="S487" s="17" t="str">
        <f>IF(SUM('Control Sample Data'!G$3:G$98)&gt;10,IF(AND(ISNUMBER('Control Sample Data'!G486),'Control Sample Data'!G486&lt;$B$1,'Control Sample Data'!G486&gt;0),'Control Sample Data'!G486,$B$1),"")</f>
        <v/>
      </c>
      <c r="T487" s="17" t="str">
        <f>IF(SUM('Control Sample Data'!H$3:H$98)&gt;10,IF(AND(ISNUMBER('Control Sample Data'!H486),'Control Sample Data'!H486&lt;$B$1,'Control Sample Data'!H486&gt;0),'Control Sample Data'!H486,$B$1),"")</f>
        <v/>
      </c>
      <c r="U487" s="17" t="str">
        <f>IF(SUM('Control Sample Data'!I$3:I$98)&gt;10,IF(AND(ISNUMBER('Control Sample Data'!I486),'Control Sample Data'!I486&lt;$B$1,'Control Sample Data'!I486&gt;0),'Control Sample Data'!I486,$B$1),"")</f>
        <v/>
      </c>
      <c r="V487" s="17" t="str">
        <f>IF(SUM('Control Sample Data'!J$3:J$98)&gt;10,IF(AND(ISNUMBER('Control Sample Data'!J486),'Control Sample Data'!J486&lt;$B$1,'Control Sample Data'!J486&gt;0),'Control Sample Data'!J486,$B$1),"")</f>
        <v/>
      </c>
      <c r="W487" s="17" t="str">
        <f>IF(SUM('Control Sample Data'!K$3:K$98)&gt;10,IF(AND(ISNUMBER('Control Sample Data'!K486),'Control Sample Data'!K486&lt;$B$1,'Control Sample Data'!K486&gt;0),'Control Sample Data'!K486,$B$1),"")</f>
        <v/>
      </c>
      <c r="X487" s="17" t="str">
        <f>IF(SUM('Control Sample Data'!L$3:L$98)&gt;10,IF(AND(ISNUMBER('Control Sample Data'!L486),'Control Sample Data'!L486&lt;$B$1,'Control Sample Data'!L486&gt;0),'Control Sample Data'!L486,$B$1),"")</f>
        <v/>
      </c>
      <c r="Y487" s="17" t="str">
        <f>IF(SUM('Control Sample Data'!M$3:M$98)&gt;10,IF(AND(ISNUMBER('Control Sample Data'!M486),'Control Sample Data'!M486&lt;$B$1,'Control Sample Data'!M486&gt;0),'Control Sample Data'!M486,$B$1),"")</f>
        <v/>
      </c>
      <c r="AT487" s="36" t="str">
        <f t="shared" si="325"/>
        <v/>
      </c>
      <c r="AU487" s="36" t="str">
        <f t="shared" si="326"/>
        <v/>
      </c>
      <c r="AV487" s="36" t="str">
        <f t="shared" si="327"/>
        <v/>
      </c>
      <c r="AW487" s="36" t="str">
        <f t="shared" si="328"/>
        <v/>
      </c>
      <c r="AX487" s="36" t="str">
        <f t="shared" si="329"/>
        <v/>
      </c>
      <c r="AY487" s="36" t="str">
        <f t="shared" si="330"/>
        <v/>
      </c>
      <c r="AZ487" s="36" t="str">
        <f t="shared" si="331"/>
        <v/>
      </c>
      <c r="BA487" s="36" t="str">
        <f t="shared" si="332"/>
        <v/>
      </c>
      <c r="BB487" s="36" t="str">
        <f t="shared" si="333"/>
        <v/>
      </c>
      <c r="BC487" s="36" t="str">
        <f t="shared" si="334"/>
        <v/>
      </c>
      <c r="BD487" s="36" t="str">
        <f t="shared" si="335"/>
        <v/>
      </c>
      <c r="BE487" s="36" t="str">
        <f t="shared" si="336"/>
        <v/>
      </c>
      <c r="BF487" s="36" t="str">
        <f t="shared" si="337"/>
        <v/>
      </c>
      <c r="BG487" s="36" t="str">
        <f t="shared" si="338"/>
        <v/>
      </c>
      <c r="BH487" s="36" t="str">
        <f t="shared" si="339"/>
        <v/>
      </c>
      <c r="BI487" s="36" t="str">
        <f t="shared" si="340"/>
        <v/>
      </c>
      <c r="BJ487" s="36" t="str">
        <f t="shared" si="341"/>
        <v/>
      </c>
      <c r="BK487" s="36" t="str">
        <f t="shared" si="342"/>
        <v/>
      </c>
      <c r="BL487" s="36" t="str">
        <f t="shared" si="343"/>
        <v/>
      </c>
      <c r="BM487" s="36" t="str">
        <f t="shared" si="344"/>
        <v/>
      </c>
      <c r="BN487" s="38" t="e">
        <f t="shared" si="303"/>
        <v>#DIV/0!</v>
      </c>
      <c r="BO487" s="38" t="e">
        <f t="shared" si="304"/>
        <v>#DIV/0!</v>
      </c>
      <c r="BP487" s="39" t="str">
        <f t="shared" si="305"/>
        <v/>
      </c>
      <c r="BQ487" s="39" t="str">
        <f t="shared" si="306"/>
        <v/>
      </c>
      <c r="BR487" s="39" t="str">
        <f t="shared" si="307"/>
        <v/>
      </c>
      <c r="BS487" s="39" t="str">
        <f t="shared" si="308"/>
        <v/>
      </c>
      <c r="BT487" s="39" t="str">
        <f t="shared" si="309"/>
        <v/>
      </c>
      <c r="BU487" s="39" t="str">
        <f t="shared" si="310"/>
        <v/>
      </c>
      <c r="BV487" s="39" t="str">
        <f t="shared" si="311"/>
        <v/>
      </c>
      <c r="BW487" s="39" t="str">
        <f t="shared" si="312"/>
        <v/>
      </c>
      <c r="BX487" s="39" t="str">
        <f t="shared" si="313"/>
        <v/>
      </c>
      <c r="BY487" s="39" t="str">
        <f t="shared" si="314"/>
        <v/>
      </c>
      <c r="BZ487" s="39" t="str">
        <f t="shared" si="315"/>
        <v/>
      </c>
      <c r="CA487" s="39" t="str">
        <f t="shared" si="316"/>
        <v/>
      </c>
      <c r="CB487" s="39" t="str">
        <f t="shared" si="317"/>
        <v/>
      </c>
      <c r="CC487" s="39" t="str">
        <f t="shared" si="318"/>
        <v/>
      </c>
      <c r="CD487" s="39" t="str">
        <f t="shared" si="319"/>
        <v/>
      </c>
      <c r="CE487" s="39" t="str">
        <f t="shared" si="320"/>
        <v/>
      </c>
      <c r="CF487" s="39" t="str">
        <f t="shared" si="321"/>
        <v/>
      </c>
      <c r="CG487" s="39" t="str">
        <f t="shared" si="322"/>
        <v/>
      </c>
      <c r="CH487" s="39" t="str">
        <f t="shared" si="323"/>
        <v/>
      </c>
      <c r="CI487" s="39" t="str">
        <f t="shared" si="324"/>
        <v/>
      </c>
    </row>
    <row r="488" spans="1:87">
      <c r="A488" s="18"/>
      <c r="B488" s="15" t="str">
        <f>'Gene Table'!E487</f>
        <v>hsa-miR-140-3p</v>
      </c>
      <c r="C488" s="15" t="str">
        <f>'Gene Table'!B487</f>
        <v>E05</v>
      </c>
      <c r="D488" s="16" t="str">
        <f>IF(SUM('Test Sample Data'!D$3:D$98)&gt;10,IF(AND(ISNUMBER('Test Sample Data'!D487),'Test Sample Data'!D487&lt;$B$1,'Test Sample Data'!D487&gt;0),'Test Sample Data'!D487,$B$1),"")</f>
        <v/>
      </c>
      <c r="E488" s="17" t="str">
        <f>IF(SUM('Test Sample Data'!E$3:E$98)&gt;10,IF(AND(ISNUMBER('Test Sample Data'!E487),'Test Sample Data'!E487&lt;$B$1,'Test Sample Data'!E487&gt;0),'Test Sample Data'!E487,$B$1),"")</f>
        <v/>
      </c>
      <c r="F488" s="17" t="str">
        <f>IF(SUM('Test Sample Data'!F$3:F$98)&gt;10,IF(AND(ISNUMBER('Test Sample Data'!F487),'Test Sample Data'!F487&lt;$B$1,'Test Sample Data'!F487&gt;0),'Test Sample Data'!F487,$B$1),"")</f>
        <v/>
      </c>
      <c r="G488" s="17" t="str">
        <f>IF(SUM('Test Sample Data'!G$3:G$98)&gt;10,IF(AND(ISNUMBER('Test Sample Data'!G487),'Test Sample Data'!G487&lt;$B$1,'Test Sample Data'!G487&gt;0),'Test Sample Data'!G487,$B$1),"")</f>
        <v/>
      </c>
      <c r="H488" s="17" t="str">
        <f>IF(SUM('Test Sample Data'!H$3:H$98)&gt;10,IF(AND(ISNUMBER('Test Sample Data'!H487),'Test Sample Data'!H487&lt;$B$1,'Test Sample Data'!H487&gt;0),'Test Sample Data'!H487,$B$1),"")</f>
        <v/>
      </c>
      <c r="I488" s="17" t="str">
        <f>IF(SUM('Test Sample Data'!I$3:I$98)&gt;10,IF(AND(ISNUMBER('Test Sample Data'!I487),'Test Sample Data'!I487&lt;$B$1,'Test Sample Data'!I487&gt;0),'Test Sample Data'!I487,$B$1),"")</f>
        <v/>
      </c>
      <c r="J488" s="17" t="str">
        <f>IF(SUM('Test Sample Data'!J$3:J$98)&gt;10,IF(AND(ISNUMBER('Test Sample Data'!J487),'Test Sample Data'!J487&lt;$B$1,'Test Sample Data'!J487&gt;0),'Test Sample Data'!J487,$B$1),"")</f>
        <v/>
      </c>
      <c r="K488" s="17" t="str">
        <f>IF(SUM('Test Sample Data'!K$3:K$98)&gt;10,IF(AND(ISNUMBER('Test Sample Data'!K487),'Test Sample Data'!K487&lt;$B$1,'Test Sample Data'!K487&gt;0),'Test Sample Data'!K487,$B$1),"")</f>
        <v/>
      </c>
      <c r="L488" s="17" t="str">
        <f>IF(SUM('Test Sample Data'!L$3:L$98)&gt;10,IF(AND(ISNUMBER('Test Sample Data'!L487),'Test Sample Data'!L487&lt;$B$1,'Test Sample Data'!L487&gt;0),'Test Sample Data'!L487,$B$1),"")</f>
        <v/>
      </c>
      <c r="M488" s="17" t="str">
        <f>IF(SUM('Test Sample Data'!M$3:M$98)&gt;10,IF(AND(ISNUMBER('Test Sample Data'!M487),'Test Sample Data'!M487&lt;$B$1,'Test Sample Data'!M487&gt;0),'Test Sample Data'!M487,$B$1),"")</f>
        <v/>
      </c>
      <c r="N488" s="17" t="str">
        <f>'Gene Table'!E487</f>
        <v>hsa-miR-140-3p</v>
      </c>
      <c r="O488" s="17" t="str">
        <f>'Gene Table'!B487</f>
        <v>E05</v>
      </c>
      <c r="P488" s="17" t="str">
        <f>IF(SUM('Control Sample Data'!D$3:D$98)&gt;10,IF(AND(ISNUMBER('Control Sample Data'!D487),'Control Sample Data'!D487&lt;$B$1,'Control Sample Data'!D487&gt;0),'Control Sample Data'!D487,$B$1),"")</f>
        <v/>
      </c>
      <c r="Q488" s="17" t="str">
        <f>IF(SUM('Control Sample Data'!E$3:E$98)&gt;10,IF(AND(ISNUMBER('Control Sample Data'!E487),'Control Sample Data'!E487&lt;$B$1,'Control Sample Data'!E487&gt;0),'Control Sample Data'!E487,$B$1),"")</f>
        <v/>
      </c>
      <c r="R488" s="17" t="str">
        <f>IF(SUM('Control Sample Data'!F$3:F$98)&gt;10,IF(AND(ISNUMBER('Control Sample Data'!F487),'Control Sample Data'!F487&lt;$B$1,'Control Sample Data'!F487&gt;0),'Control Sample Data'!F487,$B$1),"")</f>
        <v/>
      </c>
      <c r="S488" s="17" t="str">
        <f>IF(SUM('Control Sample Data'!G$3:G$98)&gt;10,IF(AND(ISNUMBER('Control Sample Data'!G487),'Control Sample Data'!G487&lt;$B$1,'Control Sample Data'!G487&gt;0),'Control Sample Data'!G487,$B$1),"")</f>
        <v/>
      </c>
      <c r="T488" s="17" t="str">
        <f>IF(SUM('Control Sample Data'!H$3:H$98)&gt;10,IF(AND(ISNUMBER('Control Sample Data'!H487),'Control Sample Data'!H487&lt;$B$1,'Control Sample Data'!H487&gt;0),'Control Sample Data'!H487,$B$1),"")</f>
        <v/>
      </c>
      <c r="U488" s="17" t="str">
        <f>IF(SUM('Control Sample Data'!I$3:I$98)&gt;10,IF(AND(ISNUMBER('Control Sample Data'!I487),'Control Sample Data'!I487&lt;$B$1,'Control Sample Data'!I487&gt;0),'Control Sample Data'!I487,$B$1),"")</f>
        <v/>
      </c>
      <c r="V488" s="17" t="str">
        <f>IF(SUM('Control Sample Data'!J$3:J$98)&gt;10,IF(AND(ISNUMBER('Control Sample Data'!J487),'Control Sample Data'!J487&lt;$B$1,'Control Sample Data'!J487&gt;0),'Control Sample Data'!J487,$B$1),"")</f>
        <v/>
      </c>
      <c r="W488" s="17" t="str">
        <f>IF(SUM('Control Sample Data'!K$3:K$98)&gt;10,IF(AND(ISNUMBER('Control Sample Data'!K487),'Control Sample Data'!K487&lt;$B$1,'Control Sample Data'!K487&gt;0),'Control Sample Data'!K487,$B$1),"")</f>
        <v/>
      </c>
      <c r="X488" s="17" t="str">
        <f>IF(SUM('Control Sample Data'!L$3:L$98)&gt;10,IF(AND(ISNUMBER('Control Sample Data'!L487),'Control Sample Data'!L487&lt;$B$1,'Control Sample Data'!L487&gt;0),'Control Sample Data'!L487,$B$1),"")</f>
        <v/>
      </c>
      <c r="Y488" s="17" t="str">
        <f>IF(SUM('Control Sample Data'!M$3:M$98)&gt;10,IF(AND(ISNUMBER('Control Sample Data'!M487),'Control Sample Data'!M487&lt;$B$1,'Control Sample Data'!M487&gt;0),'Control Sample Data'!M487,$B$1),"")</f>
        <v/>
      </c>
      <c r="AT488" s="36" t="str">
        <f t="shared" si="325"/>
        <v/>
      </c>
      <c r="AU488" s="36" t="str">
        <f t="shared" si="326"/>
        <v/>
      </c>
      <c r="AV488" s="36" t="str">
        <f t="shared" si="327"/>
        <v/>
      </c>
      <c r="AW488" s="36" t="str">
        <f t="shared" si="328"/>
        <v/>
      </c>
      <c r="AX488" s="36" t="str">
        <f t="shared" si="329"/>
        <v/>
      </c>
      <c r="AY488" s="36" t="str">
        <f t="shared" si="330"/>
        <v/>
      </c>
      <c r="AZ488" s="36" t="str">
        <f t="shared" si="331"/>
        <v/>
      </c>
      <c r="BA488" s="36" t="str">
        <f t="shared" si="332"/>
        <v/>
      </c>
      <c r="BB488" s="36" t="str">
        <f t="shared" si="333"/>
        <v/>
      </c>
      <c r="BC488" s="36" t="str">
        <f t="shared" si="334"/>
        <v/>
      </c>
      <c r="BD488" s="36" t="str">
        <f t="shared" si="335"/>
        <v/>
      </c>
      <c r="BE488" s="36" t="str">
        <f t="shared" si="336"/>
        <v/>
      </c>
      <c r="BF488" s="36" t="str">
        <f t="shared" si="337"/>
        <v/>
      </c>
      <c r="BG488" s="36" t="str">
        <f t="shared" si="338"/>
        <v/>
      </c>
      <c r="BH488" s="36" t="str">
        <f t="shared" si="339"/>
        <v/>
      </c>
      <c r="BI488" s="36" t="str">
        <f t="shared" si="340"/>
        <v/>
      </c>
      <c r="BJ488" s="36" t="str">
        <f t="shared" si="341"/>
        <v/>
      </c>
      <c r="BK488" s="36" t="str">
        <f t="shared" si="342"/>
        <v/>
      </c>
      <c r="BL488" s="36" t="str">
        <f t="shared" si="343"/>
        <v/>
      </c>
      <c r="BM488" s="36" t="str">
        <f t="shared" si="344"/>
        <v/>
      </c>
      <c r="BN488" s="38" t="e">
        <f t="shared" si="303"/>
        <v>#DIV/0!</v>
      </c>
      <c r="BO488" s="38" t="e">
        <f t="shared" si="304"/>
        <v>#DIV/0!</v>
      </c>
      <c r="BP488" s="39" t="str">
        <f t="shared" si="305"/>
        <v/>
      </c>
      <c r="BQ488" s="39" t="str">
        <f t="shared" si="306"/>
        <v/>
      </c>
      <c r="BR488" s="39" t="str">
        <f t="shared" si="307"/>
        <v/>
      </c>
      <c r="BS488" s="39" t="str">
        <f t="shared" si="308"/>
        <v/>
      </c>
      <c r="BT488" s="39" t="str">
        <f t="shared" si="309"/>
        <v/>
      </c>
      <c r="BU488" s="39" t="str">
        <f t="shared" si="310"/>
        <v/>
      </c>
      <c r="BV488" s="39" t="str">
        <f t="shared" si="311"/>
        <v/>
      </c>
      <c r="BW488" s="39" t="str">
        <f t="shared" si="312"/>
        <v/>
      </c>
      <c r="BX488" s="39" t="str">
        <f t="shared" si="313"/>
        <v/>
      </c>
      <c r="BY488" s="39" t="str">
        <f t="shared" si="314"/>
        <v/>
      </c>
      <c r="BZ488" s="39" t="str">
        <f t="shared" si="315"/>
        <v/>
      </c>
      <c r="CA488" s="39" t="str">
        <f t="shared" si="316"/>
        <v/>
      </c>
      <c r="CB488" s="39" t="str">
        <f t="shared" si="317"/>
        <v/>
      </c>
      <c r="CC488" s="39" t="str">
        <f t="shared" si="318"/>
        <v/>
      </c>
      <c r="CD488" s="39" t="str">
        <f t="shared" si="319"/>
        <v/>
      </c>
      <c r="CE488" s="39" t="str">
        <f t="shared" si="320"/>
        <v/>
      </c>
      <c r="CF488" s="39" t="str">
        <f t="shared" si="321"/>
        <v/>
      </c>
      <c r="CG488" s="39" t="str">
        <f t="shared" si="322"/>
        <v/>
      </c>
      <c r="CH488" s="39" t="str">
        <f t="shared" si="323"/>
        <v/>
      </c>
      <c r="CI488" s="39" t="str">
        <f t="shared" si="324"/>
        <v/>
      </c>
    </row>
    <row r="489" spans="1:87">
      <c r="A489" s="18"/>
      <c r="B489" s="15" t="str">
        <f>'Gene Table'!E488</f>
        <v>hsa-miR-323b-5p</v>
      </c>
      <c r="C489" s="15" t="str">
        <f>'Gene Table'!B488</f>
        <v>E06</v>
      </c>
      <c r="D489" s="16" t="str">
        <f>IF(SUM('Test Sample Data'!D$3:D$98)&gt;10,IF(AND(ISNUMBER('Test Sample Data'!D488),'Test Sample Data'!D488&lt;$B$1,'Test Sample Data'!D488&gt;0),'Test Sample Data'!D488,$B$1),"")</f>
        <v/>
      </c>
      <c r="E489" s="17" t="str">
        <f>IF(SUM('Test Sample Data'!E$3:E$98)&gt;10,IF(AND(ISNUMBER('Test Sample Data'!E488),'Test Sample Data'!E488&lt;$B$1,'Test Sample Data'!E488&gt;0),'Test Sample Data'!E488,$B$1),"")</f>
        <v/>
      </c>
      <c r="F489" s="17" t="str">
        <f>IF(SUM('Test Sample Data'!F$3:F$98)&gt;10,IF(AND(ISNUMBER('Test Sample Data'!F488),'Test Sample Data'!F488&lt;$B$1,'Test Sample Data'!F488&gt;0),'Test Sample Data'!F488,$B$1),"")</f>
        <v/>
      </c>
      <c r="G489" s="17" t="str">
        <f>IF(SUM('Test Sample Data'!G$3:G$98)&gt;10,IF(AND(ISNUMBER('Test Sample Data'!G488),'Test Sample Data'!G488&lt;$B$1,'Test Sample Data'!G488&gt;0),'Test Sample Data'!G488,$B$1),"")</f>
        <v/>
      </c>
      <c r="H489" s="17" t="str">
        <f>IF(SUM('Test Sample Data'!H$3:H$98)&gt;10,IF(AND(ISNUMBER('Test Sample Data'!H488),'Test Sample Data'!H488&lt;$B$1,'Test Sample Data'!H488&gt;0),'Test Sample Data'!H488,$B$1),"")</f>
        <v/>
      </c>
      <c r="I489" s="17" t="str">
        <f>IF(SUM('Test Sample Data'!I$3:I$98)&gt;10,IF(AND(ISNUMBER('Test Sample Data'!I488),'Test Sample Data'!I488&lt;$B$1,'Test Sample Data'!I488&gt;0),'Test Sample Data'!I488,$B$1),"")</f>
        <v/>
      </c>
      <c r="J489" s="17" t="str">
        <f>IF(SUM('Test Sample Data'!J$3:J$98)&gt;10,IF(AND(ISNUMBER('Test Sample Data'!J488),'Test Sample Data'!J488&lt;$B$1,'Test Sample Data'!J488&gt;0),'Test Sample Data'!J488,$B$1),"")</f>
        <v/>
      </c>
      <c r="K489" s="17" t="str">
        <f>IF(SUM('Test Sample Data'!K$3:K$98)&gt;10,IF(AND(ISNUMBER('Test Sample Data'!K488),'Test Sample Data'!K488&lt;$B$1,'Test Sample Data'!K488&gt;0),'Test Sample Data'!K488,$B$1),"")</f>
        <v/>
      </c>
      <c r="L489" s="17" t="str">
        <f>IF(SUM('Test Sample Data'!L$3:L$98)&gt;10,IF(AND(ISNUMBER('Test Sample Data'!L488),'Test Sample Data'!L488&lt;$B$1,'Test Sample Data'!L488&gt;0),'Test Sample Data'!L488,$B$1),"")</f>
        <v/>
      </c>
      <c r="M489" s="17" t="str">
        <f>IF(SUM('Test Sample Data'!M$3:M$98)&gt;10,IF(AND(ISNUMBER('Test Sample Data'!M488),'Test Sample Data'!M488&lt;$B$1,'Test Sample Data'!M488&gt;0),'Test Sample Data'!M488,$B$1),"")</f>
        <v/>
      </c>
      <c r="N489" s="17" t="str">
        <f>'Gene Table'!E488</f>
        <v>hsa-miR-323b-5p</v>
      </c>
      <c r="O489" s="17" t="str">
        <f>'Gene Table'!B488</f>
        <v>E06</v>
      </c>
      <c r="P489" s="17" t="str">
        <f>IF(SUM('Control Sample Data'!D$3:D$98)&gt;10,IF(AND(ISNUMBER('Control Sample Data'!D488),'Control Sample Data'!D488&lt;$B$1,'Control Sample Data'!D488&gt;0),'Control Sample Data'!D488,$B$1),"")</f>
        <v/>
      </c>
      <c r="Q489" s="17" t="str">
        <f>IF(SUM('Control Sample Data'!E$3:E$98)&gt;10,IF(AND(ISNUMBER('Control Sample Data'!E488),'Control Sample Data'!E488&lt;$B$1,'Control Sample Data'!E488&gt;0),'Control Sample Data'!E488,$B$1),"")</f>
        <v/>
      </c>
      <c r="R489" s="17" t="str">
        <f>IF(SUM('Control Sample Data'!F$3:F$98)&gt;10,IF(AND(ISNUMBER('Control Sample Data'!F488),'Control Sample Data'!F488&lt;$B$1,'Control Sample Data'!F488&gt;0),'Control Sample Data'!F488,$B$1),"")</f>
        <v/>
      </c>
      <c r="S489" s="17" t="str">
        <f>IF(SUM('Control Sample Data'!G$3:G$98)&gt;10,IF(AND(ISNUMBER('Control Sample Data'!G488),'Control Sample Data'!G488&lt;$B$1,'Control Sample Data'!G488&gt;0),'Control Sample Data'!G488,$B$1),"")</f>
        <v/>
      </c>
      <c r="T489" s="17" t="str">
        <f>IF(SUM('Control Sample Data'!H$3:H$98)&gt;10,IF(AND(ISNUMBER('Control Sample Data'!H488),'Control Sample Data'!H488&lt;$B$1,'Control Sample Data'!H488&gt;0),'Control Sample Data'!H488,$B$1),"")</f>
        <v/>
      </c>
      <c r="U489" s="17" t="str">
        <f>IF(SUM('Control Sample Data'!I$3:I$98)&gt;10,IF(AND(ISNUMBER('Control Sample Data'!I488),'Control Sample Data'!I488&lt;$B$1,'Control Sample Data'!I488&gt;0),'Control Sample Data'!I488,$B$1),"")</f>
        <v/>
      </c>
      <c r="V489" s="17" t="str">
        <f>IF(SUM('Control Sample Data'!J$3:J$98)&gt;10,IF(AND(ISNUMBER('Control Sample Data'!J488),'Control Sample Data'!J488&lt;$B$1,'Control Sample Data'!J488&gt;0),'Control Sample Data'!J488,$B$1),"")</f>
        <v/>
      </c>
      <c r="W489" s="17" t="str">
        <f>IF(SUM('Control Sample Data'!K$3:K$98)&gt;10,IF(AND(ISNUMBER('Control Sample Data'!K488),'Control Sample Data'!K488&lt;$B$1,'Control Sample Data'!K488&gt;0),'Control Sample Data'!K488,$B$1),"")</f>
        <v/>
      </c>
      <c r="X489" s="17" t="str">
        <f>IF(SUM('Control Sample Data'!L$3:L$98)&gt;10,IF(AND(ISNUMBER('Control Sample Data'!L488),'Control Sample Data'!L488&lt;$B$1,'Control Sample Data'!L488&gt;0),'Control Sample Data'!L488,$B$1),"")</f>
        <v/>
      </c>
      <c r="Y489" s="17" t="str">
        <f>IF(SUM('Control Sample Data'!M$3:M$98)&gt;10,IF(AND(ISNUMBER('Control Sample Data'!M488),'Control Sample Data'!M488&lt;$B$1,'Control Sample Data'!M488&gt;0),'Control Sample Data'!M488,$B$1),"")</f>
        <v/>
      </c>
      <c r="AT489" s="36" t="str">
        <f t="shared" si="325"/>
        <v/>
      </c>
      <c r="AU489" s="36" t="str">
        <f t="shared" si="326"/>
        <v/>
      </c>
      <c r="AV489" s="36" t="str">
        <f t="shared" si="327"/>
        <v/>
      </c>
      <c r="AW489" s="36" t="str">
        <f t="shared" si="328"/>
        <v/>
      </c>
      <c r="AX489" s="36" t="str">
        <f t="shared" si="329"/>
        <v/>
      </c>
      <c r="AY489" s="36" t="str">
        <f t="shared" si="330"/>
        <v/>
      </c>
      <c r="AZ489" s="36" t="str">
        <f t="shared" si="331"/>
        <v/>
      </c>
      <c r="BA489" s="36" t="str">
        <f t="shared" si="332"/>
        <v/>
      </c>
      <c r="BB489" s="36" t="str">
        <f t="shared" si="333"/>
        <v/>
      </c>
      <c r="BC489" s="36" t="str">
        <f t="shared" si="334"/>
        <v/>
      </c>
      <c r="BD489" s="36" t="str">
        <f t="shared" si="335"/>
        <v/>
      </c>
      <c r="BE489" s="36" t="str">
        <f t="shared" si="336"/>
        <v/>
      </c>
      <c r="BF489" s="36" t="str">
        <f t="shared" si="337"/>
        <v/>
      </c>
      <c r="BG489" s="36" t="str">
        <f t="shared" si="338"/>
        <v/>
      </c>
      <c r="BH489" s="36" t="str">
        <f t="shared" si="339"/>
        <v/>
      </c>
      <c r="BI489" s="36" t="str">
        <f t="shared" si="340"/>
        <v/>
      </c>
      <c r="BJ489" s="36" t="str">
        <f t="shared" si="341"/>
        <v/>
      </c>
      <c r="BK489" s="36" t="str">
        <f t="shared" si="342"/>
        <v/>
      </c>
      <c r="BL489" s="36" t="str">
        <f t="shared" si="343"/>
        <v/>
      </c>
      <c r="BM489" s="36" t="str">
        <f t="shared" si="344"/>
        <v/>
      </c>
      <c r="BN489" s="38" t="e">
        <f t="shared" si="303"/>
        <v>#DIV/0!</v>
      </c>
      <c r="BO489" s="38" t="e">
        <f t="shared" si="304"/>
        <v>#DIV/0!</v>
      </c>
      <c r="BP489" s="39" t="str">
        <f t="shared" si="305"/>
        <v/>
      </c>
      <c r="BQ489" s="39" t="str">
        <f t="shared" si="306"/>
        <v/>
      </c>
      <c r="BR489" s="39" t="str">
        <f t="shared" si="307"/>
        <v/>
      </c>
      <c r="BS489" s="39" t="str">
        <f t="shared" si="308"/>
        <v/>
      </c>
      <c r="BT489" s="39" t="str">
        <f t="shared" si="309"/>
        <v/>
      </c>
      <c r="BU489" s="39" t="str">
        <f t="shared" si="310"/>
        <v/>
      </c>
      <c r="BV489" s="39" t="str">
        <f t="shared" si="311"/>
        <v/>
      </c>
      <c r="BW489" s="39" t="str">
        <f t="shared" si="312"/>
        <v/>
      </c>
      <c r="BX489" s="39" t="str">
        <f t="shared" si="313"/>
        <v/>
      </c>
      <c r="BY489" s="39" t="str">
        <f t="shared" si="314"/>
        <v/>
      </c>
      <c r="BZ489" s="39" t="str">
        <f t="shared" si="315"/>
        <v/>
      </c>
      <c r="CA489" s="39" t="str">
        <f t="shared" si="316"/>
        <v/>
      </c>
      <c r="CB489" s="39" t="str">
        <f t="shared" si="317"/>
        <v/>
      </c>
      <c r="CC489" s="39" t="str">
        <f t="shared" si="318"/>
        <v/>
      </c>
      <c r="CD489" s="39" t="str">
        <f t="shared" si="319"/>
        <v/>
      </c>
      <c r="CE489" s="39" t="str">
        <f t="shared" si="320"/>
        <v/>
      </c>
      <c r="CF489" s="39" t="str">
        <f t="shared" si="321"/>
        <v/>
      </c>
      <c r="CG489" s="39" t="str">
        <f t="shared" si="322"/>
        <v/>
      </c>
      <c r="CH489" s="39" t="str">
        <f t="shared" si="323"/>
        <v/>
      </c>
      <c r="CI489" s="39" t="str">
        <f t="shared" si="324"/>
        <v/>
      </c>
    </row>
    <row r="490" spans="1:87">
      <c r="A490" s="18"/>
      <c r="B490" s="15" t="str">
        <f>'Gene Table'!E489</f>
        <v>hsa-miR-646</v>
      </c>
      <c r="C490" s="15" t="str">
        <f>'Gene Table'!B489</f>
        <v>E07</v>
      </c>
      <c r="D490" s="16" t="str">
        <f>IF(SUM('Test Sample Data'!D$3:D$98)&gt;10,IF(AND(ISNUMBER('Test Sample Data'!D489),'Test Sample Data'!D489&lt;$B$1,'Test Sample Data'!D489&gt;0),'Test Sample Data'!D489,$B$1),"")</f>
        <v/>
      </c>
      <c r="E490" s="17" t="str">
        <f>IF(SUM('Test Sample Data'!E$3:E$98)&gt;10,IF(AND(ISNUMBER('Test Sample Data'!E489),'Test Sample Data'!E489&lt;$B$1,'Test Sample Data'!E489&gt;0),'Test Sample Data'!E489,$B$1),"")</f>
        <v/>
      </c>
      <c r="F490" s="17" t="str">
        <f>IF(SUM('Test Sample Data'!F$3:F$98)&gt;10,IF(AND(ISNUMBER('Test Sample Data'!F489),'Test Sample Data'!F489&lt;$B$1,'Test Sample Data'!F489&gt;0),'Test Sample Data'!F489,$B$1),"")</f>
        <v/>
      </c>
      <c r="G490" s="17" t="str">
        <f>IF(SUM('Test Sample Data'!G$3:G$98)&gt;10,IF(AND(ISNUMBER('Test Sample Data'!G489),'Test Sample Data'!G489&lt;$B$1,'Test Sample Data'!G489&gt;0),'Test Sample Data'!G489,$B$1),"")</f>
        <v/>
      </c>
      <c r="H490" s="17" t="str">
        <f>IF(SUM('Test Sample Data'!H$3:H$98)&gt;10,IF(AND(ISNUMBER('Test Sample Data'!H489),'Test Sample Data'!H489&lt;$B$1,'Test Sample Data'!H489&gt;0),'Test Sample Data'!H489,$B$1),"")</f>
        <v/>
      </c>
      <c r="I490" s="17" t="str">
        <f>IF(SUM('Test Sample Data'!I$3:I$98)&gt;10,IF(AND(ISNUMBER('Test Sample Data'!I489),'Test Sample Data'!I489&lt;$B$1,'Test Sample Data'!I489&gt;0),'Test Sample Data'!I489,$B$1),"")</f>
        <v/>
      </c>
      <c r="J490" s="17" t="str">
        <f>IF(SUM('Test Sample Data'!J$3:J$98)&gt;10,IF(AND(ISNUMBER('Test Sample Data'!J489),'Test Sample Data'!J489&lt;$B$1,'Test Sample Data'!J489&gt;0),'Test Sample Data'!J489,$B$1),"")</f>
        <v/>
      </c>
      <c r="K490" s="17" t="str">
        <f>IF(SUM('Test Sample Data'!K$3:K$98)&gt;10,IF(AND(ISNUMBER('Test Sample Data'!K489),'Test Sample Data'!K489&lt;$B$1,'Test Sample Data'!K489&gt;0),'Test Sample Data'!K489,$B$1),"")</f>
        <v/>
      </c>
      <c r="L490" s="17" t="str">
        <f>IF(SUM('Test Sample Data'!L$3:L$98)&gt;10,IF(AND(ISNUMBER('Test Sample Data'!L489),'Test Sample Data'!L489&lt;$B$1,'Test Sample Data'!L489&gt;0),'Test Sample Data'!L489,$B$1),"")</f>
        <v/>
      </c>
      <c r="M490" s="17" t="str">
        <f>IF(SUM('Test Sample Data'!M$3:M$98)&gt;10,IF(AND(ISNUMBER('Test Sample Data'!M489),'Test Sample Data'!M489&lt;$B$1,'Test Sample Data'!M489&gt;0),'Test Sample Data'!M489,$B$1),"")</f>
        <v/>
      </c>
      <c r="N490" s="17" t="str">
        <f>'Gene Table'!E489</f>
        <v>hsa-miR-646</v>
      </c>
      <c r="O490" s="17" t="str">
        <f>'Gene Table'!B489</f>
        <v>E07</v>
      </c>
      <c r="P490" s="17" t="str">
        <f>IF(SUM('Control Sample Data'!D$3:D$98)&gt;10,IF(AND(ISNUMBER('Control Sample Data'!D489),'Control Sample Data'!D489&lt;$B$1,'Control Sample Data'!D489&gt;0),'Control Sample Data'!D489,$B$1),"")</f>
        <v/>
      </c>
      <c r="Q490" s="17" t="str">
        <f>IF(SUM('Control Sample Data'!E$3:E$98)&gt;10,IF(AND(ISNUMBER('Control Sample Data'!E489),'Control Sample Data'!E489&lt;$B$1,'Control Sample Data'!E489&gt;0),'Control Sample Data'!E489,$B$1),"")</f>
        <v/>
      </c>
      <c r="R490" s="17" t="str">
        <f>IF(SUM('Control Sample Data'!F$3:F$98)&gt;10,IF(AND(ISNUMBER('Control Sample Data'!F489),'Control Sample Data'!F489&lt;$B$1,'Control Sample Data'!F489&gt;0),'Control Sample Data'!F489,$B$1),"")</f>
        <v/>
      </c>
      <c r="S490" s="17" t="str">
        <f>IF(SUM('Control Sample Data'!G$3:G$98)&gt;10,IF(AND(ISNUMBER('Control Sample Data'!G489),'Control Sample Data'!G489&lt;$B$1,'Control Sample Data'!G489&gt;0),'Control Sample Data'!G489,$B$1),"")</f>
        <v/>
      </c>
      <c r="T490" s="17" t="str">
        <f>IF(SUM('Control Sample Data'!H$3:H$98)&gt;10,IF(AND(ISNUMBER('Control Sample Data'!H489),'Control Sample Data'!H489&lt;$B$1,'Control Sample Data'!H489&gt;0),'Control Sample Data'!H489,$B$1),"")</f>
        <v/>
      </c>
      <c r="U490" s="17" t="str">
        <f>IF(SUM('Control Sample Data'!I$3:I$98)&gt;10,IF(AND(ISNUMBER('Control Sample Data'!I489),'Control Sample Data'!I489&lt;$B$1,'Control Sample Data'!I489&gt;0),'Control Sample Data'!I489,$B$1),"")</f>
        <v/>
      </c>
      <c r="V490" s="17" t="str">
        <f>IF(SUM('Control Sample Data'!J$3:J$98)&gt;10,IF(AND(ISNUMBER('Control Sample Data'!J489),'Control Sample Data'!J489&lt;$B$1,'Control Sample Data'!J489&gt;0),'Control Sample Data'!J489,$B$1),"")</f>
        <v/>
      </c>
      <c r="W490" s="17" t="str">
        <f>IF(SUM('Control Sample Data'!K$3:K$98)&gt;10,IF(AND(ISNUMBER('Control Sample Data'!K489),'Control Sample Data'!K489&lt;$B$1,'Control Sample Data'!K489&gt;0),'Control Sample Data'!K489,$B$1),"")</f>
        <v/>
      </c>
      <c r="X490" s="17" t="str">
        <f>IF(SUM('Control Sample Data'!L$3:L$98)&gt;10,IF(AND(ISNUMBER('Control Sample Data'!L489),'Control Sample Data'!L489&lt;$B$1,'Control Sample Data'!L489&gt;0),'Control Sample Data'!L489,$B$1),"")</f>
        <v/>
      </c>
      <c r="Y490" s="17" t="str">
        <f>IF(SUM('Control Sample Data'!M$3:M$98)&gt;10,IF(AND(ISNUMBER('Control Sample Data'!M489),'Control Sample Data'!M489&lt;$B$1,'Control Sample Data'!M489&gt;0),'Control Sample Data'!M489,$B$1),"")</f>
        <v/>
      </c>
      <c r="AT490" s="36" t="str">
        <f t="shared" si="325"/>
        <v/>
      </c>
      <c r="AU490" s="36" t="str">
        <f t="shared" si="326"/>
        <v/>
      </c>
      <c r="AV490" s="36" t="str">
        <f t="shared" si="327"/>
        <v/>
      </c>
      <c r="AW490" s="36" t="str">
        <f t="shared" si="328"/>
        <v/>
      </c>
      <c r="AX490" s="36" t="str">
        <f t="shared" si="329"/>
        <v/>
      </c>
      <c r="AY490" s="36" t="str">
        <f t="shared" si="330"/>
        <v/>
      </c>
      <c r="AZ490" s="36" t="str">
        <f t="shared" si="331"/>
        <v/>
      </c>
      <c r="BA490" s="36" t="str">
        <f t="shared" si="332"/>
        <v/>
      </c>
      <c r="BB490" s="36" t="str">
        <f t="shared" si="333"/>
        <v/>
      </c>
      <c r="BC490" s="36" t="str">
        <f t="shared" si="334"/>
        <v/>
      </c>
      <c r="BD490" s="36" t="str">
        <f t="shared" si="335"/>
        <v/>
      </c>
      <c r="BE490" s="36" t="str">
        <f t="shared" si="336"/>
        <v/>
      </c>
      <c r="BF490" s="36" t="str">
        <f t="shared" si="337"/>
        <v/>
      </c>
      <c r="BG490" s="36" t="str">
        <f t="shared" si="338"/>
        <v/>
      </c>
      <c r="BH490" s="36" t="str">
        <f t="shared" si="339"/>
        <v/>
      </c>
      <c r="BI490" s="36" t="str">
        <f t="shared" si="340"/>
        <v/>
      </c>
      <c r="BJ490" s="36" t="str">
        <f t="shared" si="341"/>
        <v/>
      </c>
      <c r="BK490" s="36" t="str">
        <f t="shared" si="342"/>
        <v/>
      </c>
      <c r="BL490" s="36" t="str">
        <f t="shared" si="343"/>
        <v/>
      </c>
      <c r="BM490" s="36" t="str">
        <f t="shared" si="344"/>
        <v/>
      </c>
      <c r="BN490" s="38" t="e">
        <f t="shared" si="303"/>
        <v>#DIV/0!</v>
      </c>
      <c r="BO490" s="38" t="e">
        <f t="shared" si="304"/>
        <v>#DIV/0!</v>
      </c>
      <c r="BP490" s="39" t="str">
        <f t="shared" si="305"/>
        <v/>
      </c>
      <c r="BQ490" s="39" t="str">
        <f t="shared" si="306"/>
        <v/>
      </c>
      <c r="BR490" s="39" t="str">
        <f t="shared" si="307"/>
        <v/>
      </c>
      <c r="BS490" s="39" t="str">
        <f t="shared" si="308"/>
        <v/>
      </c>
      <c r="BT490" s="39" t="str">
        <f t="shared" si="309"/>
        <v/>
      </c>
      <c r="BU490" s="39" t="str">
        <f t="shared" si="310"/>
        <v/>
      </c>
      <c r="BV490" s="39" t="str">
        <f t="shared" si="311"/>
        <v/>
      </c>
      <c r="BW490" s="39" t="str">
        <f t="shared" si="312"/>
        <v/>
      </c>
      <c r="BX490" s="39" t="str">
        <f t="shared" si="313"/>
        <v/>
      </c>
      <c r="BY490" s="39" t="str">
        <f t="shared" si="314"/>
        <v/>
      </c>
      <c r="BZ490" s="39" t="str">
        <f t="shared" si="315"/>
        <v/>
      </c>
      <c r="CA490" s="39" t="str">
        <f t="shared" si="316"/>
        <v/>
      </c>
      <c r="CB490" s="39" t="str">
        <f t="shared" si="317"/>
        <v/>
      </c>
      <c r="CC490" s="39" t="str">
        <f t="shared" si="318"/>
        <v/>
      </c>
      <c r="CD490" s="39" t="str">
        <f t="shared" si="319"/>
        <v/>
      </c>
      <c r="CE490" s="39" t="str">
        <f t="shared" si="320"/>
        <v/>
      </c>
      <c r="CF490" s="39" t="str">
        <f t="shared" si="321"/>
        <v/>
      </c>
      <c r="CG490" s="39" t="str">
        <f t="shared" si="322"/>
        <v/>
      </c>
      <c r="CH490" s="39" t="str">
        <f t="shared" si="323"/>
        <v/>
      </c>
      <c r="CI490" s="39" t="str">
        <f t="shared" si="324"/>
        <v/>
      </c>
    </row>
    <row r="491" spans="1:87">
      <c r="A491" s="18"/>
      <c r="B491" s="15" t="str">
        <f>'Gene Table'!E490</f>
        <v>hsa-miR-574-3p</v>
      </c>
      <c r="C491" s="15" t="str">
        <f>'Gene Table'!B490</f>
        <v>E08</v>
      </c>
      <c r="D491" s="16" t="str">
        <f>IF(SUM('Test Sample Data'!D$3:D$98)&gt;10,IF(AND(ISNUMBER('Test Sample Data'!D490),'Test Sample Data'!D490&lt;$B$1,'Test Sample Data'!D490&gt;0),'Test Sample Data'!D490,$B$1),"")</f>
        <v/>
      </c>
      <c r="E491" s="17" t="str">
        <f>IF(SUM('Test Sample Data'!E$3:E$98)&gt;10,IF(AND(ISNUMBER('Test Sample Data'!E490),'Test Sample Data'!E490&lt;$B$1,'Test Sample Data'!E490&gt;0),'Test Sample Data'!E490,$B$1),"")</f>
        <v/>
      </c>
      <c r="F491" s="17" t="str">
        <f>IF(SUM('Test Sample Data'!F$3:F$98)&gt;10,IF(AND(ISNUMBER('Test Sample Data'!F490),'Test Sample Data'!F490&lt;$B$1,'Test Sample Data'!F490&gt;0),'Test Sample Data'!F490,$B$1),"")</f>
        <v/>
      </c>
      <c r="G491" s="17" t="str">
        <f>IF(SUM('Test Sample Data'!G$3:G$98)&gt;10,IF(AND(ISNUMBER('Test Sample Data'!G490),'Test Sample Data'!G490&lt;$B$1,'Test Sample Data'!G490&gt;0),'Test Sample Data'!G490,$B$1),"")</f>
        <v/>
      </c>
      <c r="H491" s="17" t="str">
        <f>IF(SUM('Test Sample Data'!H$3:H$98)&gt;10,IF(AND(ISNUMBER('Test Sample Data'!H490),'Test Sample Data'!H490&lt;$B$1,'Test Sample Data'!H490&gt;0),'Test Sample Data'!H490,$B$1),"")</f>
        <v/>
      </c>
      <c r="I491" s="17" t="str">
        <f>IF(SUM('Test Sample Data'!I$3:I$98)&gt;10,IF(AND(ISNUMBER('Test Sample Data'!I490),'Test Sample Data'!I490&lt;$B$1,'Test Sample Data'!I490&gt;0),'Test Sample Data'!I490,$B$1),"")</f>
        <v/>
      </c>
      <c r="J491" s="17" t="str">
        <f>IF(SUM('Test Sample Data'!J$3:J$98)&gt;10,IF(AND(ISNUMBER('Test Sample Data'!J490),'Test Sample Data'!J490&lt;$B$1,'Test Sample Data'!J490&gt;0),'Test Sample Data'!J490,$B$1),"")</f>
        <v/>
      </c>
      <c r="K491" s="17" t="str">
        <f>IF(SUM('Test Sample Data'!K$3:K$98)&gt;10,IF(AND(ISNUMBER('Test Sample Data'!K490),'Test Sample Data'!K490&lt;$B$1,'Test Sample Data'!K490&gt;0),'Test Sample Data'!K490,$B$1),"")</f>
        <v/>
      </c>
      <c r="L491" s="17" t="str">
        <f>IF(SUM('Test Sample Data'!L$3:L$98)&gt;10,IF(AND(ISNUMBER('Test Sample Data'!L490),'Test Sample Data'!L490&lt;$B$1,'Test Sample Data'!L490&gt;0),'Test Sample Data'!L490,$B$1),"")</f>
        <v/>
      </c>
      <c r="M491" s="17" t="str">
        <f>IF(SUM('Test Sample Data'!M$3:M$98)&gt;10,IF(AND(ISNUMBER('Test Sample Data'!M490),'Test Sample Data'!M490&lt;$B$1,'Test Sample Data'!M490&gt;0),'Test Sample Data'!M490,$B$1),"")</f>
        <v/>
      </c>
      <c r="N491" s="17" t="str">
        <f>'Gene Table'!E490</f>
        <v>hsa-miR-574-3p</v>
      </c>
      <c r="O491" s="17" t="str">
        <f>'Gene Table'!B490</f>
        <v>E08</v>
      </c>
      <c r="P491" s="17" t="str">
        <f>IF(SUM('Control Sample Data'!D$3:D$98)&gt;10,IF(AND(ISNUMBER('Control Sample Data'!D490),'Control Sample Data'!D490&lt;$B$1,'Control Sample Data'!D490&gt;0),'Control Sample Data'!D490,$B$1),"")</f>
        <v/>
      </c>
      <c r="Q491" s="17" t="str">
        <f>IF(SUM('Control Sample Data'!E$3:E$98)&gt;10,IF(AND(ISNUMBER('Control Sample Data'!E490),'Control Sample Data'!E490&lt;$B$1,'Control Sample Data'!E490&gt;0),'Control Sample Data'!E490,$B$1),"")</f>
        <v/>
      </c>
      <c r="R491" s="17" t="str">
        <f>IF(SUM('Control Sample Data'!F$3:F$98)&gt;10,IF(AND(ISNUMBER('Control Sample Data'!F490),'Control Sample Data'!F490&lt;$B$1,'Control Sample Data'!F490&gt;0),'Control Sample Data'!F490,$B$1),"")</f>
        <v/>
      </c>
      <c r="S491" s="17" t="str">
        <f>IF(SUM('Control Sample Data'!G$3:G$98)&gt;10,IF(AND(ISNUMBER('Control Sample Data'!G490),'Control Sample Data'!G490&lt;$B$1,'Control Sample Data'!G490&gt;0),'Control Sample Data'!G490,$B$1),"")</f>
        <v/>
      </c>
      <c r="T491" s="17" t="str">
        <f>IF(SUM('Control Sample Data'!H$3:H$98)&gt;10,IF(AND(ISNUMBER('Control Sample Data'!H490),'Control Sample Data'!H490&lt;$B$1,'Control Sample Data'!H490&gt;0),'Control Sample Data'!H490,$B$1),"")</f>
        <v/>
      </c>
      <c r="U491" s="17" t="str">
        <f>IF(SUM('Control Sample Data'!I$3:I$98)&gt;10,IF(AND(ISNUMBER('Control Sample Data'!I490),'Control Sample Data'!I490&lt;$B$1,'Control Sample Data'!I490&gt;0),'Control Sample Data'!I490,$B$1),"")</f>
        <v/>
      </c>
      <c r="V491" s="17" t="str">
        <f>IF(SUM('Control Sample Data'!J$3:J$98)&gt;10,IF(AND(ISNUMBER('Control Sample Data'!J490),'Control Sample Data'!J490&lt;$B$1,'Control Sample Data'!J490&gt;0),'Control Sample Data'!J490,$B$1),"")</f>
        <v/>
      </c>
      <c r="W491" s="17" t="str">
        <f>IF(SUM('Control Sample Data'!K$3:K$98)&gt;10,IF(AND(ISNUMBER('Control Sample Data'!K490),'Control Sample Data'!K490&lt;$B$1,'Control Sample Data'!K490&gt;0),'Control Sample Data'!K490,$B$1),"")</f>
        <v/>
      </c>
      <c r="X491" s="17" t="str">
        <f>IF(SUM('Control Sample Data'!L$3:L$98)&gt;10,IF(AND(ISNUMBER('Control Sample Data'!L490),'Control Sample Data'!L490&lt;$B$1,'Control Sample Data'!L490&gt;0),'Control Sample Data'!L490,$B$1),"")</f>
        <v/>
      </c>
      <c r="Y491" s="17" t="str">
        <f>IF(SUM('Control Sample Data'!M$3:M$98)&gt;10,IF(AND(ISNUMBER('Control Sample Data'!M490),'Control Sample Data'!M490&lt;$B$1,'Control Sample Data'!M490&gt;0),'Control Sample Data'!M490,$B$1),"")</f>
        <v/>
      </c>
      <c r="AT491" s="36" t="str">
        <f t="shared" si="325"/>
        <v/>
      </c>
      <c r="AU491" s="36" t="str">
        <f t="shared" si="326"/>
        <v/>
      </c>
      <c r="AV491" s="36" t="str">
        <f t="shared" si="327"/>
        <v/>
      </c>
      <c r="AW491" s="36" t="str">
        <f t="shared" si="328"/>
        <v/>
      </c>
      <c r="AX491" s="36" t="str">
        <f t="shared" si="329"/>
        <v/>
      </c>
      <c r="AY491" s="36" t="str">
        <f t="shared" si="330"/>
        <v/>
      </c>
      <c r="AZ491" s="36" t="str">
        <f t="shared" si="331"/>
        <v/>
      </c>
      <c r="BA491" s="36" t="str">
        <f t="shared" si="332"/>
        <v/>
      </c>
      <c r="BB491" s="36" t="str">
        <f t="shared" si="333"/>
        <v/>
      </c>
      <c r="BC491" s="36" t="str">
        <f t="shared" si="334"/>
        <v/>
      </c>
      <c r="BD491" s="36" t="str">
        <f t="shared" si="335"/>
        <v/>
      </c>
      <c r="BE491" s="36" t="str">
        <f t="shared" si="336"/>
        <v/>
      </c>
      <c r="BF491" s="36" t="str">
        <f t="shared" si="337"/>
        <v/>
      </c>
      <c r="BG491" s="36" t="str">
        <f t="shared" si="338"/>
        <v/>
      </c>
      <c r="BH491" s="36" t="str">
        <f t="shared" si="339"/>
        <v/>
      </c>
      <c r="BI491" s="36" t="str">
        <f t="shared" si="340"/>
        <v/>
      </c>
      <c r="BJ491" s="36" t="str">
        <f t="shared" si="341"/>
        <v/>
      </c>
      <c r="BK491" s="36" t="str">
        <f t="shared" si="342"/>
        <v/>
      </c>
      <c r="BL491" s="36" t="str">
        <f t="shared" si="343"/>
        <v/>
      </c>
      <c r="BM491" s="36" t="str">
        <f t="shared" si="344"/>
        <v/>
      </c>
      <c r="BN491" s="38" t="e">
        <f t="shared" si="303"/>
        <v>#DIV/0!</v>
      </c>
      <c r="BO491" s="38" t="e">
        <f t="shared" si="304"/>
        <v>#DIV/0!</v>
      </c>
      <c r="BP491" s="39" t="str">
        <f t="shared" si="305"/>
        <v/>
      </c>
      <c r="BQ491" s="39" t="str">
        <f t="shared" si="306"/>
        <v/>
      </c>
      <c r="BR491" s="39" t="str">
        <f t="shared" si="307"/>
        <v/>
      </c>
      <c r="BS491" s="39" t="str">
        <f t="shared" si="308"/>
        <v/>
      </c>
      <c r="BT491" s="39" t="str">
        <f t="shared" si="309"/>
        <v/>
      </c>
      <c r="BU491" s="39" t="str">
        <f t="shared" si="310"/>
        <v/>
      </c>
      <c r="BV491" s="39" t="str">
        <f t="shared" si="311"/>
        <v/>
      </c>
      <c r="BW491" s="39" t="str">
        <f t="shared" si="312"/>
        <v/>
      </c>
      <c r="BX491" s="39" t="str">
        <f t="shared" si="313"/>
        <v/>
      </c>
      <c r="BY491" s="39" t="str">
        <f t="shared" si="314"/>
        <v/>
      </c>
      <c r="BZ491" s="39" t="str">
        <f t="shared" si="315"/>
        <v/>
      </c>
      <c r="CA491" s="39" t="str">
        <f t="shared" si="316"/>
        <v/>
      </c>
      <c r="CB491" s="39" t="str">
        <f t="shared" si="317"/>
        <v/>
      </c>
      <c r="CC491" s="39" t="str">
        <f t="shared" si="318"/>
        <v/>
      </c>
      <c r="CD491" s="39" t="str">
        <f t="shared" si="319"/>
        <v/>
      </c>
      <c r="CE491" s="39" t="str">
        <f t="shared" si="320"/>
        <v/>
      </c>
      <c r="CF491" s="39" t="str">
        <f t="shared" si="321"/>
        <v/>
      </c>
      <c r="CG491" s="39" t="str">
        <f t="shared" si="322"/>
        <v/>
      </c>
      <c r="CH491" s="39" t="str">
        <f t="shared" si="323"/>
        <v/>
      </c>
      <c r="CI491" s="39" t="str">
        <f t="shared" si="324"/>
        <v/>
      </c>
    </row>
    <row r="492" spans="1:87">
      <c r="A492" s="18"/>
      <c r="B492" s="15" t="str">
        <f>'Gene Table'!E491</f>
        <v>hsa-miR-324-5p</v>
      </c>
      <c r="C492" s="15" t="str">
        <f>'Gene Table'!B491</f>
        <v>E09</v>
      </c>
      <c r="D492" s="16" t="str">
        <f>IF(SUM('Test Sample Data'!D$3:D$98)&gt;10,IF(AND(ISNUMBER('Test Sample Data'!D491),'Test Sample Data'!D491&lt;$B$1,'Test Sample Data'!D491&gt;0),'Test Sample Data'!D491,$B$1),"")</f>
        <v/>
      </c>
      <c r="E492" s="17" t="str">
        <f>IF(SUM('Test Sample Data'!E$3:E$98)&gt;10,IF(AND(ISNUMBER('Test Sample Data'!E491),'Test Sample Data'!E491&lt;$B$1,'Test Sample Data'!E491&gt;0),'Test Sample Data'!E491,$B$1),"")</f>
        <v/>
      </c>
      <c r="F492" s="17" t="str">
        <f>IF(SUM('Test Sample Data'!F$3:F$98)&gt;10,IF(AND(ISNUMBER('Test Sample Data'!F491),'Test Sample Data'!F491&lt;$B$1,'Test Sample Data'!F491&gt;0),'Test Sample Data'!F491,$B$1),"")</f>
        <v/>
      </c>
      <c r="G492" s="17" t="str">
        <f>IF(SUM('Test Sample Data'!G$3:G$98)&gt;10,IF(AND(ISNUMBER('Test Sample Data'!G491),'Test Sample Data'!G491&lt;$B$1,'Test Sample Data'!G491&gt;0),'Test Sample Data'!G491,$B$1),"")</f>
        <v/>
      </c>
      <c r="H492" s="17" t="str">
        <f>IF(SUM('Test Sample Data'!H$3:H$98)&gt;10,IF(AND(ISNUMBER('Test Sample Data'!H491),'Test Sample Data'!H491&lt;$B$1,'Test Sample Data'!H491&gt;0),'Test Sample Data'!H491,$B$1),"")</f>
        <v/>
      </c>
      <c r="I492" s="17" t="str">
        <f>IF(SUM('Test Sample Data'!I$3:I$98)&gt;10,IF(AND(ISNUMBER('Test Sample Data'!I491),'Test Sample Data'!I491&lt;$B$1,'Test Sample Data'!I491&gt;0),'Test Sample Data'!I491,$B$1),"")</f>
        <v/>
      </c>
      <c r="J492" s="17" t="str">
        <f>IF(SUM('Test Sample Data'!J$3:J$98)&gt;10,IF(AND(ISNUMBER('Test Sample Data'!J491),'Test Sample Data'!J491&lt;$B$1,'Test Sample Data'!J491&gt;0),'Test Sample Data'!J491,$B$1),"")</f>
        <v/>
      </c>
      <c r="K492" s="17" t="str">
        <f>IF(SUM('Test Sample Data'!K$3:K$98)&gt;10,IF(AND(ISNUMBER('Test Sample Data'!K491),'Test Sample Data'!K491&lt;$B$1,'Test Sample Data'!K491&gt;0),'Test Sample Data'!K491,$B$1),"")</f>
        <v/>
      </c>
      <c r="L492" s="17" t="str">
        <f>IF(SUM('Test Sample Data'!L$3:L$98)&gt;10,IF(AND(ISNUMBER('Test Sample Data'!L491),'Test Sample Data'!L491&lt;$B$1,'Test Sample Data'!L491&gt;0),'Test Sample Data'!L491,$B$1),"")</f>
        <v/>
      </c>
      <c r="M492" s="17" t="str">
        <f>IF(SUM('Test Sample Data'!M$3:M$98)&gt;10,IF(AND(ISNUMBER('Test Sample Data'!M491),'Test Sample Data'!M491&lt;$B$1,'Test Sample Data'!M491&gt;0),'Test Sample Data'!M491,$B$1),"")</f>
        <v/>
      </c>
      <c r="N492" s="17" t="str">
        <f>'Gene Table'!E491</f>
        <v>hsa-miR-324-5p</v>
      </c>
      <c r="O492" s="17" t="str">
        <f>'Gene Table'!B491</f>
        <v>E09</v>
      </c>
      <c r="P492" s="17" t="str">
        <f>IF(SUM('Control Sample Data'!D$3:D$98)&gt;10,IF(AND(ISNUMBER('Control Sample Data'!D491),'Control Sample Data'!D491&lt;$B$1,'Control Sample Data'!D491&gt;0),'Control Sample Data'!D491,$B$1),"")</f>
        <v/>
      </c>
      <c r="Q492" s="17" t="str">
        <f>IF(SUM('Control Sample Data'!E$3:E$98)&gt;10,IF(AND(ISNUMBER('Control Sample Data'!E491),'Control Sample Data'!E491&lt;$B$1,'Control Sample Data'!E491&gt;0),'Control Sample Data'!E491,$B$1),"")</f>
        <v/>
      </c>
      <c r="R492" s="17" t="str">
        <f>IF(SUM('Control Sample Data'!F$3:F$98)&gt;10,IF(AND(ISNUMBER('Control Sample Data'!F491),'Control Sample Data'!F491&lt;$B$1,'Control Sample Data'!F491&gt;0),'Control Sample Data'!F491,$B$1),"")</f>
        <v/>
      </c>
      <c r="S492" s="17" t="str">
        <f>IF(SUM('Control Sample Data'!G$3:G$98)&gt;10,IF(AND(ISNUMBER('Control Sample Data'!G491),'Control Sample Data'!G491&lt;$B$1,'Control Sample Data'!G491&gt;0),'Control Sample Data'!G491,$B$1),"")</f>
        <v/>
      </c>
      <c r="T492" s="17" t="str">
        <f>IF(SUM('Control Sample Data'!H$3:H$98)&gt;10,IF(AND(ISNUMBER('Control Sample Data'!H491),'Control Sample Data'!H491&lt;$B$1,'Control Sample Data'!H491&gt;0),'Control Sample Data'!H491,$B$1),"")</f>
        <v/>
      </c>
      <c r="U492" s="17" t="str">
        <f>IF(SUM('Control Sample Data'!I$3:I$98)&gt;10,IF(AND(ISNUMBER('Control Sample Data'!I491),'Control Sample Data'!I491&lt;$B$1,'Control Sample Data'!I491&gt;0),'Control Sample Data'!I491,$B$1),"")</f>
        <v/>
      </c>
      <c r="V492" s="17" t="str">
        <f>IF(SUM('Control Sample Data'!J$3:J$98)&gt;10,IF(AND(ISNUMBER('Control Sample Data'!J491),'Control Sample Data'!J491&lt;$B$1,'Control Sample Data'!J491&gt;0),'Control Sample Data'!J491,$B$1),"")</f>
        <v/>
      </c>
      <c r="W492" s="17" t="str">
        <f>IF(SUM('Control Sample Data'!K$3:K$98)&gt;10,IF(AND(ISNUMBER('Control Sample Data'!K491),'Control Sample Data'!K491&lt;$B$1,'Control Sample Data'!K491&gt;0),'Control Sample Data'!K491,$B$1),"")</f>
        <v/>
      </c>
      <c r="X492" s="17" t="str">
        <f>IF(SUM('Control Sample Data'!L$3:L$98)&gt;10,IF(AND(ISNUMBER('Control Sample Data'!L491),'Control Sample Data'!L491&lt;$B$1,'Control Sample Data'!L491&gt;0),'Control Sample Data'!L491,$B$1),"")</f>
        <v/>
      </c>
      <c r="Y492" s="17" t="str">
        <f>IF(SUM('Control Sample Data'!M$3:M$98)&gt;10,IF(AND(ISNUMBER('Control Sample Data'!M491),'Control Sample Data'!M491&lt;$B$1,'Control Sample Data'!M491&gt;0),'Control Sample Data'!M491,$B$1),"")</f>
        <v/>
      </c>
      <c r="AT492" s="36" t="str">
        <f t="shared" si="325"/>
        <v/>
      </c>
      <c r="AU492" s="36" t="str">
        <f t="shared" si="326"/>
        <v/>
      </c>
      <c r="AV492" s="36" t="str">
        <f t="shared" si="327"/>
        <v/>
      </c>
      <c r="AW492" s="36" t="str">
        <f t="shared" si="328"/>
        <v/>
      </c>
      <c r="AX492" s="36" t="str">
        <f t="shared" si="329"/>
        <v/>
      </c>
      <c r="AY492" s="36" t="str">
        <f t="shared" si="330"/>
        <v/>
      </c>
      <c r="AZ492" s="36" t="str">
        <f t="shared" si="331"/>
        <v/>
      </c>
      <c r="BA492" s="36" t="str">
        <f t="shared" si="332"/>
        <v/>
      </c>
      <c r="BB492" s="36" t="str">
        <f t="shared" si="333"/>
        <v/>
      </c>
      <c r="BC492" s="36" t="str">
        <f t="shared" si="334"/>
        <v/>
      </c>
      <c r="BD492" s="36" t="str">
        <f t="shared" si="335"/>
        <v/>
      </c>
      <c r="BE492" s="36" t="str">
        <f t="shared" si="336"/>
        <v/>
      </c>
      <c r="BF492" s="36" t="str">
        <f t="shared" si="337"/>
        <v/>
      </c>
      <c r="BG492" s="36" t="str">
        <f t="shared" si="338"/>
        <v/>
      </c>
      <c r="BH492" s="36" t="str">
        <f t="shared" si="339"/>
        <v/>
      </c>
      <c r="BI492" s="36" t="str">
        <f t="shared" si="340"/>
        <v/>
      </c>
      <c r="BJ492" s="36" t="str">
        <f t="shared" si="341"/>
        <v/>
      </c>
      <c r="BK492" s="36" t="str">
        <f t="shared" si="342"/>
        <v/>
      </c>
      <c r="BL492" s="36" t="str">
        <f t="shared" si="343"/>
        <v/>
      </c>
      <c r="BM492" s="36" t="str">
        <f t="shared" si="344"/>
        <v/>
      </c>
      <c r="BN492" s="38" t="e">
        <f t="shared" si="303"/>
        <v>#DIV/0!</v>
      </c>
      <c r="BO492" s="38" t="e">
        <f t="shared" si="304"/>
        <v>#DIV/0!</v>
      </c>
      <c r="BP492" s="39" t="str">
        <f t="shared" si="305"/>
        <v/>
      </c>
      <c r="BQ492" s="39" t="str">
        <f t="shared" si="306"/>
        <v/>
      </c>
      <c r="BR492" s="39" t="str">
        <f t="shared" si="307"/>
        <v/>
      </c>
      <c r="BS492" s="39" t="str">
        <f t="shared" si="308"/>
        <v/>
      </c>
      <c r="BT492" s="39" t="str">
        <f t="shared" si="309"/>
        <v/>
      </c>
      <c r="BU492" s="39" t="str">
        <f t="shared" si="310"/>
        <v/>
      </c>
      <c r="BV492" s="39" t="str">
        <f t="shared" si="311"/>
        <v/>
      </c>
      <c r="BW492" s="39" t="str">
        <f t="shared" si="312"/>
        <v/>
      </c>
      <c r="BX492" s="39" t="str">
        <f t="shared" si="313"/>
        <v/>
      </c>
      <c r="BY492" s="39" t="str">
        <f t="shared" si="314"/>
        <v/>
      </c>
      <c r="BZ492" s="39" t="str">
        <f t="shared" si="315"/>
        <v/>
      </c>
      <c r="CA492" s="39" t="str">
        <f t="shared" si="316"/>
        <v/>
      </c>
      <c r="CB492" s="39" t="str">
        <f t="shared" si="317"/>
        <v/>
      </c>
      <c r="CC492" s="39" t="str">
        <f t="shared" si="318"/>
        <v/>
      </c>
      <c r="CD492" s="39" t="str">
        <f t="shared" si="319"/>
        <v/>
      </c>
      <c r="CE492" s="39" t="str">
        <f t="shared" si="320"/>
        <v/>
      </c>
      <c r="CF492" s="39" t="str">
        <f t="shared" si="321"/>
        <v/>
      </c>
      <c r="CG492" s="39" t="str">
        <f t="shared" si="322"/>
        <v/>
      </c>
      <c r="CH492" s="39" t="str">
        <f t="shared" si="323"/>
        <v/>
      </c>
      <c r="CI492" s="39" t="str">
        <f t="shared" si="324"/>
        <v/>
      </c>
    </row>
    <row r="493" spans="1:87">
      <c r="A493" s="18"/>
      <c r="B493" s="15" t="str">
        <f>'Gene Table'!E492</f>
        <v>hsa-miR-769-3p</v>
      </c>
      <c r="C493" s="15" t="str">
        <f>'Gene Table'!B492</f>
        <v>E10</v>
      </c>
      <c r="D493" s="16" t="str">
        <f>IF(SUM('Test Sample Data'!D$3:D$98)&gt;10,IF(AND(ISNUMBER('Test Sample Data'!D492),'Test Sample Data'!D492&lt;$B$1,'Test Sample Data'!D492&gt;0),'Test Sample Data'!D492,$B$1),"")</f>
        <v/>
      </c>
      <c r="E493" s="17" t="str">
        <f>IF(SUM('Test Sample Data'!E$3:E$98)&gt;10,IF(AND(ISNUMBER('Test Sample Data'!E492),'Test Sample Data'!E492&lt;$B$1,'Test Sample Data'!E492&gt;0),'Test Sample Data'!E492,$B$1),"")</f>
        <v/>
      </c>
      <c r="F493" s="17" t="str">
        <f>IF(SUM('Test Sample Data'!F$3:F$98)&gt;10,IF(AND(ISNUMBER('Test Sample Data'!F492),'Test Sample Data'!F492&lt;$B$1,'Test Sample Data'!F492&gt;0),'Test Sample Data'!F492,$B$1),"")</f>
        <v/>
      </c>
      <c r="G493" s="17" t="str">
        <f>IF(SUM('Test Sample Data'!G$3:G$98)&gt;10,IF(AND(ISNUMBER('Test Sample Data'!G492),'Test Sample Data'!G492&lt;$B$1,'Test Sample Data'!G492&gt;0),'Test Sample Data'!G492,$B$1),"")</f>
        <v/>
      </c>
      <c r="H493" s="17" t="str">
        <f>IF(SUM('Test Sample Data'!H$3:H$98)&gt;10,IF(AND(ISNUMBER('Test Sample Data'!H492),'Test Sample Data'!H492&lt;$B$1,'Test Sample Data'!H492&gt;0),'Test Sample Data'!H492,$B$1),"")</f>
        <v/>
      </c>
      <c r="I493" s="17" t="str">
        <f>IF(SUM('Test Sample Data'!I$3:I$98)&gt;10,IF(AND(ISNUMBER('Test Sample Data'!I492),'Test Sample Data'!I492&lt;$B$1,'Test Sample Data'!I492&gt;0),'Test Sample Data'!I492,$B$1),"")</f>
        <v/>
      </c>
      <c r="J493" s="17" t="str">
        <f>IF(SUM('Test Sample Data'!J$3:J$98)&gt;10,IF(AND(ISNUMBER('Test Sample Data'!J492),'Test Sample Data'!J492&lt;$B$1,'Test Sample Data'!J492&gt;0),'Test Sample Data'!J492,$B$1),"")</f>
        <v/>
      </c>
      <c r="K493" s="17" t="str">
        <f>IF(SUM('Test Sample Data'!K$3:K$98)&gt;10,IF(AND(ISNUMBER('Test Sample Data'!K492),'Test Sample Data'!K492&lt;$B$1,'Test Sample Data'!K492&gt;0),'Test Sample Data'!K492,$B$1),"")</f>
        <v/>
      </c>
      <c r="L493" s="17" t="str">
        <f>IF(SUM('Test Sample Data'!L$3:L$98)&gt;10,IF(AND(ISNUMBER('Test Sample Data'!L492),'Test Sample Data'!L492&lt;$B$1,'Test Sample Data'!L492&gt;0),'Test Sample Data'!L492,$B$1),"")</f>
        <v/>
      </c>
      <c r="M493" s="17" t="str">
        <f>IF(SUM('Test Sample Data'!M$3:M$98)&gt;10,IF(AND(ISNUMBER('Test Sample Data'!M492),'Test Sample Data'!M492&lt;$B$1,'Test Sample Data'!M492&gt;0),'Test Sample Data'!M492,$B$1),"")</f>
        <v/>
      </c>
      <c r="N493" s="17" t="str">
        <f>'Gene Table'!E492</f>
        <v>hsa-miR-769-3p</v>
      </c>
      <c r="O493" s="17" t="str">
        <f>'Gene Table'!B492</f>
        <v>E10</v>
      </c>
      <c r="P493" s="17" t="str">
        <f>IF(SUM('Control Sample Data'!D$3:D$98)&gt;10,IF(AND(ISNUMBER('Control Sample Data'!D492),'Control Sample Data'!D492&lt;$B$1,'Control Sample Data'!D492&gt;0),'Control Sample Data'!D492,$B$1),"")</f>
        <v/>
      </c>
      <c r="Q493" s="17" t="str">
        <f>IF(SUM('Control Sample Data'!E$3:E$98)&gt;10,IF(AND(ISNUMBER('Control Sample Data'!E492),'Control Sample Data'!E492&lt;$B$1,'Control Sample Data'!E492&gt;0),'Control Sample Data'!E492,$B$1),"")</f>
        <v/>
      </c>
      <c r="R493" s="17" t="str">
        <f>IF(SUM('Control Sample Data'!F$3:F$98)&gt;10,IF(AND(ISNUMBER('Control Sample Data'!F492),'Control Sample Data'!F492&lt;$B$1,'Control Sample Data'!F492&gt;0),'Control Sample Data'!F492,$B$1),"")</f>
        <v/>
      </c>
      <c r="S493" s="17" t="str">
        <f>IF(SUM('Control Sample Data'!G$3:G$98)&gt;10,IF(AND(ISNUMBER('Control Sample Data'!G492),'Control Sample Data'!G492&lt;$B$1,'Control Sample Data'!G492&gt;0),'Control Sample Data'!G492,$B$1),"")</f>
        <v/>
      </c>
      <c r="T493" s="17" t="str">
        <f>IF(SUM('Control Sample Data'!H$3:H$98)&gt;10,IF(AND(ISNUMBER('Control Sample Data'!H492),'Control Sample Data'!H492&lt;$B$1,'Control Sample Data'!H492&gt;0),'Control Sample Data'!H492,$B$1),"")</f>
        <v/>
      </c>
      <c r="U493" s="17" t="str">
        <f>IF(SUM('Control Sample Data'!I$3:I$98)&gt;10,IF(AND(ISNUMBER('Control Sample Data'!I492),'Control Sample Data'!I492&lt;$B$1,'Control Sample Data'!I492&gt;0),'Control Sample Data'!I492,$B$1),"")</f>
        <v/>
      </c>
      <c r="V493" s="17" t="str">
        <f>IF(SUM('Control Sample Data'!J$3:J$98)&gt;10,IF(AND(ISNUMBER('Control Sample Data'!J492),'Control Sample Data'!J492&lt;$B$1,'Control Sample Data'!J492&gt;0),'Control Sample Data'!J492,$B$1),"")</f>
        <v/>
      </c>
      <c r="W493" s="17" t="str">
        <f>IF(SUM('Control Sample Data'!K$3:K$98)&gt;10,IF(AND(ISNUMBER('Control Sample Data'!K492),'Control Sample Data'!K492&lt;$B$1,'Control Sample Data'!K492&gt;0),'Control Sample Data'!K492,$B$1),"")</f>
        <v/>
      </c>
      <c r="X493" s="17" t="str">
        <f>IF(SUM('Control Sample Data'!L$3:L$98)&gt;10,IF(AND(ISNUMBER('Control Sample Data'!L492),'Control Sample Data'!L492&lt;$B$1,'Control Sample Data'!L492&gt;0),'Control Sample Data'!L492,$B$1),"")</f>
        <v/>
      </c>
      <c r="Y493" s="17" t="str">
        <f>IF(SUM('Control Sample Data'!M$3:M$98)&gt;10,IF(AND(ISNUMBER('Control Sample Data'!M492),'Control Sample Data'!M492&lt;$B$1,'Control Sample Data'!M492&gt;0),'Control Sample Data'!M492,$B$1),"")</f>
        <v/>
      </c>
      <c r="AT493" s="36" t="str">
        <f t="shared" si="325"/>
        <v/>
      </c>
      <c r="AU493" s="36" t="str">
        <f t="shared" si="326"/>
        <v/>
      </c>
      <c r="AV493" s="36" t="str">
        <f t="shared" si="327"/>
        <v/>
      </c>
      <c r="AW493" s="36" t="str">
        <f t="shared" si="328"/>
        <v/>
      </c>
      <c r="AX493" s="36" t="str">
        <f t="shared" si="329"/>
        <v/>
      </c>
      <c r="AY493" s="36" t="str">
        <f t="shared" si="330"/>
        <v/>
      </c>
      <c r="AZ493" s="36" t="str">
        <f t="shared" si="331"/>
        <v/>
      </c>
      <c r="BA493" s="36" t="str">
        <f t="shared" si="332"/>
        <v/>
      </c>
      <c r="BB493" s="36" t="str">
        <f t="shared" si="333"/>
        <v/>
      </c>
      <c r="BC493" s="36" t="str">
        <f t="shared" si="334"/>
        <v/>
      </c>
      <c r="BD493" s="36" t="str">
        <f t="shared" si="335"/>
        <v/>
      </c>
      <c r="BE493" s="36" t="str">
        <f t="shared" si="336"/>
        <v/>
      </c>
      <c r="BF493" s="36" t="str">
        <f t="shared" si="337"/>
        <v/>
      </c>
      <c r="BG493" s="36" t="str">
        <f t="shared" si="338"/>
        <v/>
      </c>
      <c r="BH493" s="36" t="str">
        <f t="shared" si="339"/>
        <v/>
      </c>
      <c r="BI493" s="36" t="str">
        <f t="shared" si="340"/>
        <v/>
      </c>
      <c r="BJ493" s="36" t="str">
        <f t="shared" si="341"/>
        <v/>
      </c>
      <c r="BK493" s="36" t="str">
        <f t="shared" si="342"/>
        <v/>
      </c>
      <c r="BL493" s="36" t="str">
        <f t="shared" si="343"/>
        <v/>
      </c>
      <c r="BM493" s="36" t="str">
        <f t="shared" si="344"/>
        <v/>
      </c>
      <c r="BN493" s="38" t="e">
        <f t="shared" si="303"/>
        <v>#DIV/0!</v>
      </c>
      <c r="BO493" s="38" t="e">
        <f t="shared" si="304"/>
        <v>#DIV/0!</v>
      </c>
      <c r="BP493" s="39" t="str">
        <f t="shared" si="305"/>
        <v/>
      </c>
      <c r="BQ493" s="39" t="str">
        <f t="shared" si="306"/>
        <v/>
      </c>
      <c r="BR493" s="39" t="str">
        <f t="shared" si="307"/>
        <v/>
      </c>
      <c r="BS493" s="39" t="str">
        <f t="shared" si="308"/>
        <v/>
      </c>
      <c r="BT493" s="39" t="str">
        <f t="shared" si="309"/>
        <v/>
      </c>
      <c r="BU493" s="39" t="str">
        <f t="shared" si="310"/>
        <v/>
      </c>
      <c r="BV493" s="39" t="str">
        <f t="shared" si="311"/>
        <v/>
      </c>
      <c r="BW493" s="39" t="str">
        <f t="shared" si="312"/>
        <v/>
      </c>
      <c r="BX493" s="39" t="str">
        <f t="shared" si="313"/>
        <v/>
      </c>
      <c r="BY493" s="39" t="str">
        <f t="shared" si="314"/>
        <v/>
      </c>
      <c r="BZ493" s="39" t="str">
        <f t="shared" si="315"/>
        <v/>
      </c>
      <c r="CA493" s="39" t="str">
        <f t="shared" si="316"/>
        <v/>
      </c>
      <c r="CB493" s="39" t="str">
        <f t="shared" si="317"/>
        <v/>
      </c>
      <c r="CC493" s="39" t="str">
        <f t="shared" si="318"/>
        <v/>
      </c>
      <c r="CD493" s="39" t="str">
        <f t="shared" si="319"/>
        <v/>
      </c>
      <c r="CE493" s="39" t="str">
        <f t="shared" si="320"/>
        <v/>
      </c>
      <c r="CF493" s="39" t="str">
        <f t="shared" si="321"/>
        <v/>
      </c>
      <c r="CG493" s="39" t="str">
        <f t="shared" si="322"/>
        <v/>
      </c>
      <c r="CH493" s="39" t="str">
        <f t="shared" si="323"/>
        <v/>
      </c>
      <c r="CI493" s="39" t="str">
        <f t="shared" si="324"/>
        <v/>
      </c>
    </row>
    <row r="494" spans="1:87">
      <c r="A494" s="18"/>
      <c r="B494" s="15" t="str">
        <f>'Gene Table'!E493</f>
        <v>hsa-miR-584-5p</v>
      </c>
      <c r="C494" s="15" t="str">
        <f>'Gene Table'!B493</f>
        <v>E11</v>
      </c>
      <c r="D494" s="16" t="str">
        <f>IF(SUM('Test Sample Data'!D$3:D$98)&gt;10,IF(AND(ISNUMBER('Test Sample Data'!D493),'Test Sample Data'!D493&lt;$B$1,'Test Sample Data'!D493&gt;0),'Test Sample Data'!D493,$B$1),"")</f>
        <v/>
      </c>
      <c r="E494" s="17" t="str">
        <f>IF(SUM('Test Sample Data'!E$3:E$98)&gt;10,IF(AND(ISNUMBER('Test Sample Data'!E493),'Test Sample Data'!E493&lt;$B$1,'Test Sample Data'!E493&gt;0),'Test Sample Data'!E493,$B$1),"")</f>
        <v/>
      </c>
      <c r="F494" s="17" t="str">
        <f>IF(SUM('Test Sample Data'!F$3:F$98)&gt;10,IF(AND(ISNUMBER('Test Sample Data'!F493),'Test Sample Data'!F493&lt;$B$1,'Test Sample Data'!F493&gt;0),'Test Sample Data'!F493,$B$1),"")</f>
        <v/>
      </c>
      <c r="G494" s="17" t="str">
        <f>IF(SUM('Test Sample Data'!G$3:G$98)&gt;10,IF(AND(ISNUMBER('Test Sample Data'!G493),'Test Sample Data'!G493&lt;$B$1,'Test Sample Data'!G493&gt;0),'Test Sample Data'!G493,$B$1),"")</f>
        <v/>
      </c>
      <c r="H494" s="17" t="str">
        <f>IF(SUM('Test Sample Data'!H$3:H$98)&gt;10,IF(AND(ISNUMBER('Test Sample Data'!H493),'Test Sample Data'!H493&lt;$B$1,'Test Sample Data'!H493&gt;0),'Test Sample Data'!H493,$B$1),"")</f>
        <v/>
      </c>
      <c r="I494" s="17" t="str">
        <f>IF(SUM('Test Sample Data'!I$3:I$98)&gt;10,IF(AND(ISNUMBER('Test Sample Data'!I493),'Test Sample Data'!I493&lt;$B$1,'Test Sample Data'!I493&gt;0),'Test Sample Data'!I493,$B$1),"")</f>
        <v/>
      </c>
      <c r="J494" s="17" t="str">
        <f>IF(SUM('Test Sample Data'!J$3:J$98)&gt;10,IF(AND(ISNUMBER('Test Sample Data'!J493),'Test Sample Data'!J493&lt;$B$1,'Test Sample Data'!J493&gt;0),'Test Sample Data'!J493,$B$1),"")</f>
        <v/>
      </c>
      <c r="K494" s="17" t="str">
        <f>IF(SUM('Test Sample Data'!K$3:K$98)&gt;10,IF(AND(ISNUMBER('Test Sample Data'!K493),'Test Sample Data'!K493&lt;$B$1,'Test Sample Data'!K493&gt;0),'Test Sample Data'!K493,$B$1),"")</f>
        <v/>
      </c>
      <c r="L494" s="17" t="str">
        <f>IF(SUM('Test Sample Data'!L$3:L$98)&gt;10,IF(AND(ISNUMBER('Test Sample Data'!L493),'Test Sample Data'!L493&lt;$B$1,'Test Sample Data'!L493&gt;0),'Test Sample Data'!L493,$B$1),"")</f>
        <v/>
      </c>
      <c r="M494" s="17" t="str">
        <f>IF(SUM('Test Sample Data'!M$3:M$98)&gt;10,IF(AND(ISNUMBER('Test Sample Data'!M493),'Test Sample Data'!M493&lt;$B$1,'Test Sample Data'!M493&gt;0),'Test Sample Data'!M493,$B$1),"")</f>
        <v/>
      </c>
      <c r="N494" s="17" t="str">
        <f>'Gene Table'!E493</f>
        <v>hsa-miR-584-5p</v>
      </c>
      <c r="O494" s="17" t="str">
        <f>'Gene Table'!B493</f>
        <v>E11</v>
      </c>
      <c r="P494" s="17" t="str">
        <f>IF(SUM('Control Sample Data'!D$3:D$98)&gt;10,IF(AND(ISNUMBER('Control Sample Data'!D493),'Control Sample Data'!D493&lt;$B$1,'Control Sample Data'!D493&gt;0),'Control Sample Data'!D493,$B$1),"")</f>
        <v/>
      </c>
      <c r="Q494" s="17" t="str">
        <f>IF(SUM('Control Sample Data'!E$3:E$98)&gt;10,IF(AND(ISNUMBER('Control Sample Data'!E493),'Control Sample Data'!E493&lt;$B$1,'Control Sample Data'!E493&gt;0),'Control Sample Data'!E493,$B$1),"")</f>
        <v/>
      </c>
      <c r="R494" s="17" t="str">
        <f>IF(SUM('Control Sample Data'!F$3:F$98)&gt;10,IF(AND(ISNUMBER('Control Sample Data'!F493),'Control Sample Data'!F493&lt;$B$1,'Control Sample Data'!F493&gt;0),'Control Sample Data'!F493,$B$1),"")</f>
        <v/>
      </c>
      <c r="S494" s="17" t="str">
        <f>IF(SUM('Control Sample Data'!G$3:G$98)&gt;10,IF(AND(ISNUMBER('Control Sample Data'!G493),'Control Sample Data'!G493&lt;$B$1,'Control Sample Data'!G493&gt;0),'Control Sample Data'!G493,$B$1),"")</f>
        <v/>
      </c>
      <c r="T494" s="17" t="str">
        <f>IF(SUM('Control Sample Data'!H$3:H$98)&gt;10,IF(AND(ISNUMBER('Control Sample Data'!H493),'Control Sample Data'!H493&lt;$B$1,'Control Sample Data'!H493&gt;0),'Control Sample Data'!H493,$B$1),"")</f>
        <v/>
      </c>
      <c r="U494" s="17" t="str">
        <f>IF(SUM('Control Sample Data'!I$3:I$98)&gt;10,IF(AND(ISNUMBER('Control Sample Data'!I493),'Control Sample Data'!I493&lt;$B$1,'Control Sample Data'!I493&gt;0),'Control Sample Data'!I493,$B$1),"")</f>
        <v/>
      </c>
      <c r="V494" s="17" t="str">
        <f>IF(SUM('Control Sample Data'!J$3:J$98)&gt;10,IF(AND(ISNUMBER('Control Sample Data'!J493),'Control Sample Data'!J493&lt;$B$1,'Control Sample Data'!J493&gt;0),'Control Sample Data'!J493,$B$1),"")</f>
        <v/>
      </c>
      <c r="W494" s="17" t="str">
        <f>IF(SUM('Control Sample Data'!K$3:K$98)&gt;10,IF(AND(ISNUMBER('Control Sample Data'!K493),'Control Sample Data'!K493&lt;$B$1,'Control Sample Data'!K493&gt;0),'Control Sample Data'!K493,$B$1),"")</f>
        <v/>
      </c>
      <c r="X494" s="17" t="str">
        <f>IF(SUM('Control Sample Data'!L$3:L$98)&gt;10,IF(AND(ISNUMBER('Control Sample Data'!L493),'Control Sample Data'!L493&lt;$B$1,'Control Sample Data'!L493&gt;0),'Control Sample Data'!L493,$B$1),"")</f>
        <v/>
      </c>
      <c r="Y494" s="17" t="str">
        <f>IF(SUM('Control Sample Data'!M$3:M$98)&gt;10,IF(AND(ISNUMBER('Control Sample Data'!M493),'Control Sample Data'!M493&lt;$B$1,'Control Sample Data'!M493&gt;0),'Control Sample Data'!M493,$B$1),"")</f>
        <v/>
      </c>
      <c r="AT494" s="36" t="str">
        <f t="shared" si="325"/>
        <v/>
      </c>
      <c r="AU494" s="36" t="str">
        <f t="shared" si="326"/>
        <v/>
      </c>
      <c r="AV494" s="36" t="str">
        <f t="shared" si="327"/>
        <v/>
      </c>
      <c r="AW494" s="36" t="str">
        <f t="shared" si="328"/>
        <v/>
      </c>
      <c r="AX494" s="36" t="str">
        <f t="shared" si="329"/>
        <v/>
      </c>
      <c r="AY494" s="36" t="str">
        <f t="shared" si="330"/>
        <v/>
      </c>
      <c r="AZ494" s="36" t="str">
        <f t="shared" si="331"/>
        <v/>
      </c>
      <c r="BA494" s="36" t="str">
        <f t="shared" si="332"/>
        <v/>
      </c>
      <c r="BB494" s="36" t="str">
        <f t="shared" si="333"/>
        <v/>
      </c>
      <c r="BC494" s="36" t="str">
        <f t="shared" si="334"/>
        <v/>
      </c>
      <c r="BD494" s="36" t="str">
        <f t="shared" si="335"/>
        <v/>
      </c>
      <c r="BE494" s="36" t="str">
        <f t="shared" si="336"/>
        <v/>
      </c>
      <c r="BF494" s="36" t="str">
        <f t="shared" si="337"/>
        <v/>
      </c>
      <c r="BG494" s="36" t="str">
        <f t="shared" si="338"/>
        <v/>
      </c>
      <c r="BH494" s="36" t="str">
        <f t="shared" si="339"/>
        <v/>
      </c>
      <c r="BI494" s="36" t="str">
        <f t="shared" si="340"/>
        <v/>
      </c>
      <c r="BJ494" s="36" t="str">
        <f t="shared" si="341"/>
        <v/>
      </c>
      <c r="BK494" s="36" t="str">
        <f t="shared" si="342"/>
        <v/>
      </c>
      <c r="BL494" s="36" t="str">
        <f t="shared" si="343"/>
        <v/>
      </c>
      <c r="BM494" s="36" t="str">
        <f t="shared" si="344"/>
        <v/>
      </c>
      <c r="BN494" s="38" t="e">
        <f t="shared" si="303"/>
        <v>#DIV/0!</v>
      </c>
      <c r="BO494" s="38" t="e">
        <f t="shared" si="304"/>
        <v>#DIV/0!</v>
      </c>
      <c r="BP494" s="39" t="str">
        <f t="shared" si="305"/>
        <v/>
      </c>
      <c r="BQ494" s="39" t="str">
        <f t="shared" si="306"/>
        <v/>
      </c>
      <c r="BR494" s="39" t="str">
        <f t="shared" si="307"/>
        <v/>
      </c>
      <c r="BS494" s="39" t="str">
        <f t="shared" si="308"/>
        <v/>
      </c>
      <c r="BT494" s="39" t="str">
        <f t="shared" si="309"/>
        <v/>
      </c>
      <c r="BU494" s="39" t="str">
        <f t="shared" si="310"/>
        <v/>
      </c>
      <c r="BV494" s="39" t="str">
        <f t="shared" si="311"/>
        <v/>
      </c>
      <c r="BW494" s="39" t="str">
        <f t="shared" si="312"/>
        <v/>
      </c>
      <c r="BX494" s="39" t="str">
        <f t="shared" si="313"/>
        <v/>
      </c>
      <c r="BY494" s="39" t="str">
        <f t="shared" si="314"/>
        <v/>
      </c>
      <c r="BZ494" s="39" t="str">
        <f t="shared" si="315"/>
        <v/>
      </c>
      <c r="CA494" s="39" t="str">
        <f t="shared" si="316"/>
        <v/>
      </c>
      <c r="CB494" s="39" t="str">
        <f t="shared" si="317"/>
        <v/>
      </c>
      <c r="CC494" s="39" t="str">
        <f t="shared" si="318"/>
        <v/>
      </c>
      <c r="CD494" s="39" t="str">
        <f t="shared" si="319"/>
        <v/>
      </c>
      <c r="CE494" s="39" t="str">
        <f t="shared" si="320"/>
        <v/>
      </c>
      <c r="CF494" s="39" t="str">
        <f t="shared" si="321"/>
        <v/>
      </c>
      <c r="CG494" s="39" t="str">
        <f t="shared" si="322"/>
        <v/>
      </c>
      <c r="CH494" s="39" t="str">
        <f t="shared" si="323"/>
        <v/>
      </c>
      <c r="CI494" s="39" t="str">
        <f t="shared" si="324"/>
        <v/>
      </c>
    </row>
    <row r="495" spans="1:87">
      <c r="A495" s="18"/>
      <c r="B495" s="15" t="str">
        <f>'Gene Table'!E494</f>
        <v>hsa-miR-324-3p</v>
      </c>
      <c r="C495" s="15" t="str">
        <f>'Gene Table'!B494</f>
        <v>E12</v>
      </c>
      <c r="D495" s="16" t="str">
        <f>IF(SUM('Test Sample Data'!D$3:D$98)&gt;10,IF(AND(ISNUMBER('Test Sample Data'!D494),'Test Sample Data'!D494&lt;$B$1,'Test Sample Data'!D494&gt;0),'Test Sample Data'!D494,$B$1),"")</f>
        <v/>
      </c>
      <c r="E495" s="17" t="str">
        <f>IF(SUM('Test Sample Data'!E$3:E$98)&gt;10,IF(AND(ISNUMBER('Test Sample Data'!E494),'Test Sample Data'!E494&lt;$B$1,'Test Sample Data'!E494&gt;0),'Test Sample Data'!E494,$B$1),"")</f>
        <v/>
      </c>
      <c r="F495" s="17" t="str">
        <f>IF(SUM('Test Sample Data'!F$3:F$98)&gt;10,IF(AND(ISNUMBER('Test Sample Data'!F494),'Test Sample Data'!F494&lt;$B$1,'Test Sample Data'!F494&gt;0),'Test Sample Data'!F494,$B$1),"")</f>
        <v/>
      </c>
      <c r="G495" s="17" t="str">
        <f>IF(SUM('Test Sample Data'!G$3:G$98)&gt;10,IF(AND(ISNUMBER('Test Sample Data'!G494),'Test Sample Data'!G494&lt;$B$1,'Test Sample Data'!G494&gt;0),'Test Sample Data'!G494,$B$1),"")</f>
        <v/>
      </c>
      <c r="H495" s="17" t="str">
        <f>IF(SUM('Test Sample Data'!H$3:H$98)&gt;10,IF(AND(ISNUMBER('Test Sample Data'!H494),'Test Sample Data'!H494&lt;$B$1,'Test Sample Data'!H494&gt;0),'Test Sample Data'!H494,$B$1),"")</f>
        <v/>
      </c>
      <c r="I495" s="17" t="str">
        <f>IF(SUM('Test Sample Data'!I$3:I$98)&gt;10,IF(AND(ISNUMBER('Test Sample Data'!I494),'Test Sample Data'!I494&lt;$B$1,'Test Sample Data'!I494&gt;0),'Test Sample Data'!I494,$B$1),"")</f>
        <v/>
      </c>
      <c r="J495" s="17" t="str">
        <f>IF(SUM('Test Sample Data'!J$3:J$98)&gt;10,IF(AND(ISNUMBER('Test Sample Data'!J494),'Test Sample Data'!J494&lt;$B$1,'Test Sample Data'!J494&gt;0),'Test Sample Data'!J494,$B$1),"")</f>
        <v/>
      </c>
      <c r="K495" s="17" t="str">
        <f>IF(SUM('Test Sample Data'!K$3:K$98)&gt;10,IF(AND(ISNUMBER('Test Sample Data'!K494),'Test Sample Data'!K494&lt;$B$1,'Test Sample Data'!K494&gt;0),'Test Sample Data'!K494,$B$1),"")</f>
        <v/>
      </c>
      <c r="L495" s="17" t="str">
        <f>IF(SUM('Test Sample Data'!L$3:L$98)&gt;10,IF(AND(ISNUMBER('Test Sample Data'!L494),'Test Sample Data'!L494&lt;$B$1,'Test Sample Data'!L494&gt;0),'Test Sample Data'!L494,$B$1),"")</f>
        <v/>
      </c>
      <c r="M495" s="17" t="str">
        <f>IF(SUM('Test Sample Data'!M$3:M$98)&gt;10,IF(AND(ISNUMBER('Test Sample Data'!M494),'Test Sample Data'!M494&lt;$B$1,'Test Sample Data'!M494&gt;0),'Test Sample Data'!M494,$B$1),"")</f>
        <v/>
      </c>
      <c r="N495" s="17" t="str">
        <f>'Gene Table'!E494</f>
        <v>hsa-miR-324-3p</v>
      </c>
      <c r="O495" s="17" t="str">
        <f>'Gene Table'!B494</f>
        <v>E12</v>
      </c>
      <c r="P495" s="17" t="str">
        <f>IF(SUM('Control Sample Data'!D$3:D$98)&gt;10,IF(AND(ISNUMBER('Control Sample Data'!D494),'Control Sample Data'!D494&lt;$B$1,'Control Sample Data'!D494&gt;0),'Control Sample Data'!D494,$B$1),"")</f>
        <v/>
      </c>
      <c r="Q495" s="17" t="str">
        <f>IF(SUM('Control Sample Data'!E$3:E$98)&gt;10,IF(AND(ISNUMBER('Control Sample Data'!E494),'Control Sample Data'!E494&lt;$B$1,'Control Sample Data'!E494&gt;0),'Control Sample Data'!E494,$B$1),"")</f>
        <v/>
      </c>
      <c r="R495" s="17" t="str">
        <f>IF(SUM('Control Sample Data'!F$3:F$98)&gt;10,IF(AND(ISNUMBER('Control Sample Data'!F494),'Control Sample Data'!F494&lt;$B$1,'Control Sample Data'!F494&gt;0),'Control Sample Data'!F494,$B$1),"")</f>
        <v/>
      </c>
      <c r="S495" s="17" t="str">
        <f>IF(SUM('Control Sample Data'!G$3:G$98)&gt;10,IF(AND(ISNUMBER('Control Sample Data'!G494),'Control Sample Data'!G494&lt;$B$1,'Control Sample Data'!G494&gt;0),'Control Sample Data'!G494,$B$1),"")</f>
        <v/>
      </c>
      <c r="T495" s="17" t="str">
        <f>IF(SUM('Control Sample Data'!H$3:H$98)&gt;10,IF(AND(ISNUMBER('Control Sample Data'!H494),'Control Sample Data'!H494&lt;$B$1,'Control Sample Data'!H494&gt;0),'Control Sample Data'!H494,$B$1),"")</f>
        <v/>
      </c>
      <c r="U495" s="17" t="str">
        <f>IF(SUM('Control Sample Data'!I$3:I$98)&gt;10,IF(AND(ISNUMBER('Control Sample Data'!I494),'Control Sample Data'!I494&lt;$B$1,'Control Sample Data'!I494&gt;0),'Control Sample Data'!I494,$B$1),"")</f>
        <v/>
      </c>
      <c r="V495" s="17" t="str">
        <f>IF(SUM('Control Sample Data'!J$3:J$98)&gt;10,IF(AND(ISNUMBER('Control Sample Data'!J494),'Control Sample Data'!J494&lt;$B$1,'Control Sample Data'!J494&gt;0),'Control Sample Data'!J494,$B$1),"")</f>
        <v/>
      </c>
      <c r="W495" s="17" t="str">
        <f>IF(SUM('Control Sample Data'!K$3:K$98)&gt;10,IF(AND(ISNUMBER('Control Sample Data'!K494),'Control Sample Data'!K494&lt;$B$1,'Control Sample Data'!K494&gt;0),'Control Sample Data'!K494,$B$1),"")</f>
        <v/>
      </c>
      <c r="X495" s="17" t="str">
        <f>IF(SUM('Control Sample Data'!L$3:L$98)&gt;10,IF(AND(ISNUMBER('Control Sample Data'!L494),'Control Sample Data'!L494&lt;$B$1,'Control Sample Data'!L494&gt;0),'Control Sample Data'!L494,$B$1),"")</f>
        <v/>
      </c>
      <c r="Y495" s="17" t="str">
        <f>IF(SUM('Control Sample Data'!M$3:M$98)&gt;10,IF(AND(ISNUMBER('Control Sample Data'!M494),'Control Sample Data'!M494&lt;$B$1,'Control Sample Data'!M494&gt;0),'Control Sample Data'!M494,$B$1),"")</f>
        <v/>
      </c>
      <c r="AT495" s="36" t="str">
        <f t="shared" si="325"/>
        <v/>
      </c>
      <c r="AU495" s="36" t="str">
        <f t="shared" si="326"/>
        <v/>
      </c>
      <c r="AV495" s="36" t="str">
        <f t="shared" si="327"/>
        <v/>
      </c>
      <c r="AW495" s="36" t="str">
        <f t="shared" si="328"/>
        <v/>
      </c>
      <c r="AX495" s="36" t="str">
        <f t="shared" si="329"/>
        <v/>
      </c>
      <c r="AY495" s="36" t="str">
        <f t="shared" si="330"/>
        <v/>
      </c>
      <c r="AZ495" s="36" t="str">
        <f t="shared" si="331"/>
        <v/>
      </c>
      <c r="BA495" s="36" t="str">
        <f t="shared" si="332"/>
        <v/>
      </c>
      <c r="BB495" s="36" t="str">
        <f t="shared" si="333"/>
        <v/>
      </c>
      <c r="BC495" s="36" t="str">
        <f t="shared" si="334"/>
        <v/>
      </c>
      <c r="BD495" s="36" t="str">
        <f t="shared" si="335"/>
        <v/>
      </c>
      <c r="BE495" s="36" t="str">
        <f t="shared" si="336"/>
        <v/>
      </c>
      <c r="BF495" s="36" t="str">
        <f t="shared" si="337"/>
        <v/>
      </c>
      <c r="BG495" s="36" t="str">
        <f t="shared" si="338"/>
        <v/>
      </c>
      <c r="BH495" s="36" t="str">
        <f t="shared" si="339"/>
        <v/>
      </c>
      <c r="BI495" s="36" t="str">
        <f t="shared" si="340"/>
        <v/>
      </c>
      <c r="BJ495" s="36" t="str">
        <f t="shared" si="341"/>
        <v/>
      </c>
      <c r="BK495" s="36" t="str">
        <f t="shared" si="342"/>
        <v/>
      </c>
      <c r="BL495" s="36" t="str">
        <f t="shared" si="343"/>
        <v/>
      </c>
      <c r="BM495" s="36" t="str">
        <f t="shared" si="344"/>
        <v/>
      </c>
      <c r="BN495" s="38" t="e">
        <f t="shared" si="303"/>
        <v>#DIV/0!</v>
      </c>
      <c r="BO495" s="38" t="e">
        <f t="shared" si="304"/>
        <v>#DIV/0!</v>
      </c>
      <c r="BP495" s="39" t="str">
        <f t="shared" si="305"/>
        <v/>
      </c>
      <c r="BQ495" s="39" t="str">
        <f t="shared" si="306"/>
        <v/>
      </c>
      <c r="BR495" s="39" t="str">
        <f t="shared" si="307"/>
        <v/>
      </c>
      <c r="BS495" s="39" t="str">
        <f t="shared" si="308"/>
        <v/>
      </c>
      <c r="BT495" s="39" t="str">
        <f t="shared" si="309"/>
        <v/>
      </c>
      <c r="BU495" s="39" t="str">
        <f t="shared" si="310"/>
        <v/>
      </c>
      <c r="BV495" s="39" t="str">
        <f t="shared" si="311"/>
        <v/>
      </c>
      <c r="BW495" s="39" t="str">
        <f t="shared" si="312"/>
        <v/>
      </c>
      <c r="BX495" s="39" t="str">
        <f t="shared" si="313"/>
        <v/>
      </c>
      <c r="BY495" s="39" t="str">
        <f t="shared" si="314"/>
        <v/>
      </c>
      <c r="BZ495" s="39" t="str">
        <f t="shared" si="315"/>
        <v/>
      </c>
      <c r="CA495" s="39" t="str">
        <f t="shared" si="316"/>
        <v/>
      </c>
      <c r="CB495" s="39" t="str">
        <f t="shared" si="317"/>
        <v/>
      </c>
      <c r="CC495" s="39" t="str">
        <f t="shared" si="318"/>
        <v/>
      </c>
      <c r="CD495" s="39" t="str">
        <f t="shared" si="319"/>
        <v/>
      </c>
      <c r="CE495" s="39" t="str">
        <f t="shared" si="320"/>
        <v/>
      </c>
      <c r="CF495" s="39" t="str">
        <f t="shared" si="321"/>
        <v/>
      </c>
      <c r="CG495" s="39" t="str">
        <f t="shared" si="322"/>
        <v/>
      </c>
      <c r="CH495" s="39" t="str">
        <f t="shared" si="323"/>
        <v/>
      </c>
      <c r="CI495" s="39" t="str">
        <f t="shared" si="324"/>
        <v/>
      </c>
    </row>
    <row r="496" spans="1:87">
      <c r="A496" s="18"/>
      <c r="B496" s="15" t="str">
        <f>'Gene Table'!E495</f>
        <v>hsa-miR-338-3p</v>
      </c>
      <c r="C496" s="15" t="str">
        <f>'Gene Table'!B495</f>
        <v>E13</v>
      </c>
      <c r="D496" s="16" t="str">
        <f>IF(SUM('Test Sample Data'!D$3:D$98)&gt;10,IF(AND(ISNUMBER('Test Sample Data'!D495),'Test Sample Data'!D495&lt;$B$1,'Test Sample Data'!D495&gt;0),'Test Sample Data'!D495,$B$1),"")</f>
        <v/>
      </c>
      <c r="E496" s="17" t="str">
        <f>IF(SUM('Test Sample Data'!E$3:E$98)&gt;10,IF(AND(ISNUMBER('Test Sample Data'!E495),'Test Sample Data'!E495&lt;$B$1,'Test Sample Data'!E495&gt;0),'Test Sample Data'!E495,$B$1),"")</f>
        <v/>
      </c>
      <c r="F496" s="17" t="str">
        <f>IF(SUM('Test Sample Data'!F$3:F$98)&gt;10,IF(AND(ISNUMBER('Test Sample Data'!F495),'Test Sample Data'!F495&lt;$B$1,'Test Sample Data'!F495&gt;0),'Test Sample Data'!F495,$B$1),"")</f>
        <v/>
      </c>
      <c r="G496" s="17" t="str">
        <f>IF(SUM('Test Sample Data'!G$3:G$98)&gt;10,IF(AND(ISNUMBER('Test Sample Data'!G495),'Test Sample Data'!G495&lt;$B$1,'Test Sample Data'!G495&gt;0),'Test Sample Data'!G495,$B$1),"")</f>
        <v/>
      </c>
      <c r="H496" s="17" t="str">
        <f>IF(SUM('Test Sample Data'!H$3:H$98)&gt;10,IF(AND(ISNUMBER('Test Sample Data'!H495),'Test Sample Data'!H495&lt;$B$1,'Test Sample Data'!H495&gt;0),'Test Sample Data'!H495,$B$1),"")</f>
        <v/>
      </c>
      <c r="I496" s="17" t="str">
        <f>IF(SUM('Test Sample Data'!I$3:I$98)&gt;10,IF(AND(ISNUMBER('Test Sample Data'!I495),'Test Sample Data'!I495&lt;$B$1,'Test Sample Data'!I495&gt;0),'Test Sample Data'!I495,$B$1),"")</f>
        <v/>
      </c>
      <c r="J496" s="17" t="str">
        <f>IF(SUM('Test Sample Data'!J$3:J$98)&gt;10,IF(AND(ISNUMBER('Test Sample Data'!J495),'Test Sample Data'!J495&lt;$B$1,'Test Sample Data'!J495&gt;0),'Test Sample Data'!J495,$B$1),"")</f>
        <v/>
      </c>
      <c r="K496" s="17" t="str">
        <f>IF(SUM('Test Sample Data'!K$3:K$98)&gt;10,IF(AND(ISNUMBER('Test Sample Data'!K495),'Test Sample Data'!K495&lt;$B$1,'Test Sample Data'!K495&gt;0),'Test Sample Data'!K495,$B$1),"")</f>
        <v/>
      </c>
      <c r="L496" s="17" t="str">
        <f>IF(SUM('Test Sample Data'!L$3:L$98)&gt;10,IF(AND(ISNUMBER('Test Sample Data'!L495),'Test Sample Data'!L495&lt;$B$1,'Test Sample Data'!L495&gt;0),'Test Sample Data'!L495,$B$1),"")</f>
        <v/>
      </c>
      <c r="M496" s="17" t="str">
        <f>IF(SUM('Test Sample Data'!M$3:M$98)&gt;10,IF(AND(ISNUMBER('Test Sample Data'!M495),'Test Sample Data'!M495&lt;$B$1,'Test Sample Data'!M495&gt;0),'Test Sample Data'!M495,$B$1),"")</f>
        <v/>
      </c>
      <c r="N496" s="17" t="str">
        <f>'Gene Table'!E495</f>
        <v>hsa-miR-338-3p</v>
      </c>
      <c r="O496" s="17" t="str">
        <f>'Gene Table'!B495</f>
        <v>E13</v>
      </c>
      <c r="P496" s="17" t="str">
        <f>IF(SUM('Control Sample Data'!D$3:D$98)&gt;10,IF(AND(ISNUMBER('Control Sample Data'!D495),'Control Sample Data'!D495&lt;$B$1,'Control Sample Data'!D495&gt;0),'Control Sample Data'!D495,$B$1),"")</f>
        <v/>
      </c>
      <c r="Q496" s="17" t="str">
        <f>IF(SUM('Control Sample Data'!E$3:E$98)&gt;10,IF(AND(ISNUMBER('Control Sample Data'!E495),'Control Sample Data'!E495&lt;$B$1,'Control Sample Data'!E495&gt;0),'Control Sample Data'!E495,$B$1),"")</f>
        <v/>
      </c>
      <c r="R496" s="17" t="str">
        <f>IF(SUM('Control Sample Data'!F$3:F$98)&gt;10,IF(AND(ISNUMBER('Control Sample Data'!F495),'Control Sample Data'!F495&lt;$B$1,'Control Sample Data'!F495&gt;0),'Control Sample Data'!F495,$B$1),"")</f>
        <v/>
      </c>
      <c r="S496" s="17" t="str">
        <f>IF(SUM('Control Sample Data'!G$3:G$98)&gt;10,IF(AND(ISNUMBER('Control Sample Data'!G495),'Control Sample Data'!G495&lt;$B$1,'Control Sample Data'!G495&gt;0),'Control Sample Data'!G495,$B$1),"")</f>
        <v/>
      </c>
      <c r="T496" s="17" t="str">
        <f>IF(SUM('Control Sample Data'!H$3:H$98)&gt;10,IF(AND(ISNUMBER('Control Sample Data'!H495),'Control Sample Data'!H495&lt;$B$1,'Control Sample Data'!H495&gt;0),'Control Sample Data'!H495,$B$1),"")</f>
        <v/>
      </c>
      <c r="U496" s="17" t="str">
        <f>IF(SUM('Control Sample Data'!I$3:I$98)&gt;10,IF(AND(ISNUMBER('Control Sample Data'!I495),'Control Sample Data'!I495&lt;$B$1,'Control Sample Data'!I495&gt;0),'Control Sample Data'!I495,$B$1),"")</f>
        <v/>
      </c>
      <c r="V496" s="17" t="str">
        <f>IF(SUM('Control Sample Data'!J$3:J$98)&gt;10,IF(AND(ISNUMBER('Control Sample Data'!J495),'Control Sample Data'!J495&lt;$B$1,'Control Sample Data'!J495&gt;0),'Control Sample Data'!J495,$B$1),"")</f>
        <v/>
      </c>
      <c r="W496" s="17" t="str">
        <f>IF(SUM('Control Sample Data'!K$3:K$98)&gt;10,IF(AND(ISNUMBER('Control Sample Data'!K495),'Control Sample Data'!K495&lt;$B$1,'Control Sample Data'!K495&gt;0),'Control Sample Data'!K495,$B$1),"")</f>
        <v/>
      </c>
      <c r="X496" s="17" t="str">
        <f>IF(SUM('Control Sample Data'!L$3:L$98)&gt;10,IF(AND(ISNUMBER('Control Sample Data'!L495),'Control Sample Data'!L495&lt;$B$1,'Control Sample Data'!L495&gt;0),'Control Sample Data'!L495,$B$1),"")</f>
        <v/>
      </c>
      <c r="Y496" s="17" t="str">
        <f>IF(SUM('Control Sample Data'!M$3:M$98)&gt;10,IF(AND(ISNUMBER('Control Sample Data'!M495),'Control Sample Data'!M495&lt;$B$1,'Control Sample Data'!M495&gt;0),'Control Sample Data'!M495,$B$1),"")</f>
        <v/>
      </c>
      <c r="AT496" s="36" t="str">
        <f t="shared" si="325"/>
        <v/>
      </c>
      <c r="AU496" s="36" t="str">
        <f t="shared" si="326"/>
        <v/>
      </c>
      <c r="AV496" s="36" t="str">
        <f t="shared" si="327"/>
        <v/>
      </c>
      <c r="AW496" s="36" t="str">
        <f t="shared" si="328"/>
        <v/>
      </c>
      <c r="AX496" s="36" t="str">
        <f t="shared" si="329"/>
        <v/>
      </c>
      <c r="AY496" s="36" t="str">
        <f t="shared" si="330"/>
        <v/>
      </c>
      <c r="AZ496" s="36" t="str">
        <f t="shared" si="331"/>
        <v/>
      </c>
      <c r="BA496" s="36" t="str">
        <f t="shared" si="332"/>
        <v/>
      </c>
      <c r="BB496" s="36" t="str">
        <f t="shared" si="333"/>
        <v/>
      </c>
      <c r="BC496" s="36" t="str">
        <f t="shared" si="334"/>
        <v/>
      </c>
      <c r="BD496" s="36" t="str">
        <f t="shared" si="335"/>
        <v/>
      </c>
      <c r="BE496" s="36" t="str">
        <f t="shared" si="336"/>
        <v/>
      </c>
      <c r="BF496" s="36" t="str">
        <f t="shared" si="337"/>
        <v/>
      </c>
      <c r="BG496" s="36" t="str">
        <f t="shared" si="338"/>
        <v/>
      </c>
      <c r="BH496" s="36" t="str">
        <f t="shared" si="339"/>
        <v/>
      </c>
      <c r="BI496" s="36" t="str">
        <f t="shared" si="340"/>
        <v/>
      </c>
      <c r="BJ496" s="36" t="str">
        <f t="shared" si="341"/>
        <v/>
      </c>
      <c r="BK496" s="36" t="str">
        <f t="shared" si="342"/>
        <v/>
      </c>
      <c r="BL496" s="36" t="str">
        <f t="shared" si="343"/>
        <v/>
      </c>
      <c r="BM496" s="36" t="str">
        <f t="shared" si="344"/>
        <v/>
      </c>
      <c r="BN496" s="38" t="e">
        <f t="shared" si="303"/>
        <v>#DIV/0!</v>
      </c>
      <c r="BO496" s="38" t="e">
        <f t="shared" si="304"/>
        <v>#DIV/0!</v>
      </c>
      <c r="BP496" s="39" t="str">
        <f t="shared" si="305"/>
        <v/>
      </c>
      <c r="BQ496" s="39" t="str">
        <f t="shared" si="306"/>
        <v/>
      </c>
      <c r="BR496" s="39" t="str">
        <f t="shared" si="307"/>
        <v/>
      </c>
      <c r="BS496" s="39" t="str">
        <f t="shared" si="308"/>
        <v/>
      </c>
      <c r="BT496" s="39" t="str">
        <f t="shared" si="309"/>
        <v/>
      </c>
      <c r="BU496" s="39" t="str">
        <f t="shared" si="310"/>
        <v/>
      </c>
      <c r="BV496" s="39" t="str">
        <f t="shared" si="311"/>
        <v/>
      </c>
      <c r="BW496" s="39" t="str">
        <f t="shared" si="312"/>
        <v/>
      </c>
      <c r="BX496" s="39" t="str">
        <f t="shared" si="313"/>
        <v/>
      </c>
      <c r="BY496" s="39" t="str">
        <f t="shared" si="314"/>
        <v/>
      </c>
      <c r="BZ496" s="39" t="str">
        <f t="shared" si="315"/>
        <v/>
      </c>
      <c r="CA496" s="39" t="str">
        <f t="shared" si="316"/>
        <v/>
      </c>
      <c r="CB496" s="39" t="str">
        <f t="shared" si="317"/>
        <v/>
      </c>
      <c r="CC496" s="39" t="str">
        <f t="shared" si="318"/>
        <v/>
      </c>
      <c r="CD496" s="39" t="str">
        <f t="shared" si="319"/>
        <v/>
      </c>
      <c r="CE496" s="39" t="str">
        <f t="shared" si="320"/>
        <v/>
      </c>
      <c r="CF496" s="39" t="str">
        <f t="shared" si="321"/>
        <v/>
      </c>
      <c r="CG496" s="39" t="str">
        <f t="shared" si="322"/>
        <v/>
      </c>
      <c r="CH496" s="39" t="str">
        <f t="shared" si="323"/>
        <v/>
      </c>
      <c r="CI496" s="39" t="str">
        <f t="shared" si="324"/>
        <v/>
      </c>
    </row>
    <row r="497" spans="1:87">
      <c r="A497" s="18"/>
      <c r="B497" s="15" t="str">
        <f>'Gene Table'!E496</f>
        <v>hsa-miR-564</v>
      </c>
      <c r="C497" s="15" t="str">
        <f>'Gene Table'!B496</f>
        <v>E14</v>
      </c>
      <c r="D497" s="16" t="str">
        <f>IF(SUM('Test Sample Data'!D$3:D$98)&gt;10,IF(AND(ISNUMBER('Test Sample Data'!D496),'Test Sample Data'!D496&lt;$B$1,'Test Sample Data'!D496&gt;0),'Test Sample Data'!D496,$B$1),"")</f>
        <v/>
      </c>
      <c r="E497" s="17" t="str">
        <f>IF(SUM('Test Sample Data'!E$3:E$98)&gt;10,IF(AND(ISNUMBER('Test Sample Data'!E496),'Test Sample Data'!E496&lt;$B$1,'Test Sample Data'!E496&gt;0),'Test Sample Data'!E496,$B$1),"")</f>
        <v/>
      </c>
      <c r="F497" s="17" t="str">
        <f>IF(SUM('Test Sample Data'!F$3:F$98)&gt;10,IF(AND(ISNUMBER('Test Sample Data'!F496),'Test Sample Data'!F496&lt;$B$1,'Test Sample Data'!F496&gt;0),'Test Sample Data'!F496,$B$1),"")</f>
        <v/>
      </c>
      <c r="G497" s="17" t="str">
        <f>IF(SUM('Test Sample Data'!G$3:G$98)&gt;10,IF(AND(ISNUMBER('Test Sample Data'!G496),'Test Sample Data'!G496&lt;$B$1,'Test Sample Data'!G496&gt;0),'Test Sample Data'!G496,$B$1),"")</f>
        <v/>
      </c>
      <c r="H497" s="17" t="str">
        <f>IF(SUM('Test Sample Data'!H$3:H$98)&gt;10,IF(AND(ISNUMBER('Test Sample Data'!H496),'Test Sample Data'!H496&lt;$B$1,'Test Sample Data'!H496&gt;0),'Test Sample Data'!H496,$B$1),"")</f>
        <v/>
      </c>
      <c r="I497" s="17" t="str">
        <f>IF(SUM('Test Sample Data'!I$3:I$98)&gt;10,IF(AND(ISNUMBER('Test Sample Data'!I496),'Test Sample Data'!I496&lt;$B$1,'Test Sample Data'!I496&gt;0),'Test Sample Data'!I496,$B$1),"")</f>
        <v/>
      </c>
      <c r="J497" s="17" t="str">
        <f>IF(SUM('Test Sample Data'!J$3:J$98)&gt;10,IF(AND(ISNUMBER('Test Sample Data'!J496),'Test Sample Data'!J496&lt;$B$1,'Test Sample Data'!J496&gt;0),'Test Sample Data'!J496,$B$1),"")</f>
        <v/>
      </c>
      <c r="K497" s="17" t="str">
        <f>IF(SUM('Test Sample Data'!K$3:K$98)&gt;10,IF(AND(ISNUMBER('Test Sample Data'!K496),'Test Sample Data'!K496&lt;$B$1,'Test Sample Data'!K496&gt;0),'Test Sample Data'!K496,$B$1),"")</f>
        <v/>
      </c>
      <c r="L497" s="17" t="str">
        <f>IF(SUM('Test Sample Data'!L$3:L$98)&gt;10,IF(AND(ISNUMBER('Test Sample Data'!L496),'Test Sample Data'!L496&lt;$B$1,'Test Sample Data'!L496&gt;0),'Test Sample Data'!L496,$B$1),"")</f>
        <v/>
      </c>
      <c r="M497" s="17" t="str">
        <f>IF(SUM('Test Sample Data'!M$3:M$98)&gt;10,IF(AND(ISNUMBER('Test Sample Data'!M496),'Test Sample Data'!M496&lt;$B$1,'Test Sample Data'!M496&gt;0),'Test Sample Data'!M496,$B$1),"")</f>
        <v/>
      </c>
      <c r="N497" s="17" t="str">
        <f>'Gene Table'!E496</f>
        <v>hsa-miR-564</v>
      </c>
      <c r="O497" s="17" t="str">
        <f>'Gene Table'!B496</f>
        <v>E14</v>
      </c>
      <c r="P497" s="17" t="str">
        <f>IF(SUM('Control Sample Data'!D$3:D$98)&gt;10,IF(AND(ISNUMBER('Control Sample Data'!D496),'Control Sample Data'!D496&lt;$B$1,'Control Sample Data'!D496&gt;0),'Control Sample Data'!D496,$B$1),"")</f>
        <v/>
      </c>
      <c r="Q497" s="17" t="str">
        <f>IF(SUM('Control Sample Data'!E$3:E$98)&gt;10,IF(AND(ISNUMBER('Control Sample Data'!E496),'Control Sample Data'!E496&lt;$B$1,'Control Sample Data'!E496&gt;0),'Control Sample Data'!E496,$B$1),"")</f>
        <v/>
      </c>
      <c r="R497" s="17" t="str">
        <f>IF(SUM('Control Sample Data'!F$3:F$98)&gt;10,IF(AND(ISNUMBER('Control Sample Data'!F496),'Control Sample Data'!F496&lt;$B$1,'Control Sample Data'!F496&gt;0),'Control Sample Data'!F496,$B$1),"")</f>
        <v/>
      </c>
      <c r="S497" s="17" t="str">
        <f>IF(SUM('Control Sample Data'!G$3:G$98)&gt;10,IF(AND(ISNUMBER('Control Sample Data'!G496),'Control Sample Data'!G496&lt;$B$1,'Control Sample Data'!G496&gt;0),'Control Sample Data'!G496,$B$1),"")</f>
        <v/>
      </c>
      <c r="T497" s="17" t="str">
        <f>IF(SUM('Control Sample Data'!H$3:H$98)&gt;10,IF(AND(ISNUMBER('Control Sample Data'!H496),'Control Sample Data'!H496&lt;$B$1,'Control Sample Data'!H496&gt;0),'Control Sample Data'!H496,$B$1),"")</f>
        <v/>
      </c>
      <c r="U497" s="17" t="str">
        <f>IF(SUM('Control Sample Data'!I$3:I$98)&gt;10,IF(AND(ISNUMBER('Control Sample Data'!I496),'Control Sample Data'!I496&lt;$B$1,'Control Sample Data'!I496&gt;0),'Control Sample Data'!I496,$B$1),"")</f>
        <v/>
      </c>
      <c r="V497" s="17" t="str">
        <f>IF(SUM('Control Sample Data'!J$3:J$98)&gt;10,IF(AND(ISNUMBER('Control Sample Data'!J496),'Control Sample Data'!J496&lt;$B$1,'Control Sample Data'!J496&gt;0),'Control Sample Data'!J496,$B$1),"")</f>
        <v/>
      </c>
      <c r="W497" s="17" t="str">
        <f>IF(SUM('Control Sample Data'!K$3:K$98)&gt;10,IF(AND(ISNUMBER('Control Sample Data'!K496),'Control Sample Data'!K496&lt;$B$1,'Control Sample Data'!K496&gt;0),'Control Sample Data'!K496,$B$1),"")</f>
        <v/>
      </c>
      <c r="X497" s="17" t="str">
        <f>IF(SUM('Control Sample Data'!L$3:L$98)&gt;10,IF(AND(ISNUMBER('Control Sample Data'!L496),'Control Sample Data'!L496&lt;$B$1,'Control Sample Data'!L496&gt;0),'Control Sample Data'!L496,$B$1),"")</f>
        <v/>
      </c>
      <c r="Y497" s="17" t="str">
        <f>IF(SUM('Control Sample Data'!M$3:M$98)&gt;10,IF(AND(ISNUMBER('Control Sample Data'!M496),'Control Sample Data'!M496&lt;$B$1,'Control Sample Data'!M496&gt;0),'Control Sample Data'!M496,$B$1),"")</f>
        <v/>
      </c>
      <c r="AT497" s="36" t="str">
        <f t="shared" si="325"/>
        <v/>
      </c>
      <c r="AU497" s="36" t="str">
        <f t="shared" si="326"/>
        <v/>
      </c>
      <c r="AV497" s="36" t="str">
        <f t="shared" si="327"/>
        <v/>
      </c>
      <c r="AW497" s="36" t="str">
        <f t="shared" si="328"/>
        <v/>
      </c>
      <c r="AX497" s="36" t="str">
        <f t="shared" si="329"/>
        <v/>
      </c>
      <c r="AY497" s="36" t="str">
        <f t="shared" si="330"/>
        <v/>
      </c>
      <c r="AZ497" s="36" t="str">
        <f t="shared" si="331"/>
        <v/>
      </c>
      <c r="BA497" s="36" t="str">
        <f t="shared" si="332"/>
        <v/>
      </c>
      <c r="BB497" s="36" t="str">
        <f t="shared" si="333"/>
        <v/>
      </c>
      <c r="BC497" s="36" t="str">
        <f t="shared" si="334"/>
        <v/>
      </c>
      <c r="BD497" s="36" t="str">
        <f t="shared" si="335"/>
        <v/>
      </c>
      <c r="BE497" s="36" t="str">
        <f t="shared" si="336"/>
        <v/>
      </c>
      <c r="BF497" s="36" t="str">
        <f t="shared" si="337"/>
        <v/>
      </c>
      <c r="BG497" s="36" t="str">
        <f t="shared" si="338"/>
        <v/>
      </c>
      <c r="BH497" s="36" t="str">
        <f t="shared" si="339"/>
        <v/>
      </c>
      <c r="BI497" s="36" t="str">
        <f t="shared" si="340"/>
        <v/>
      </c>
      <c r="BJ497" s="36" t="str">
        <f t="shared" si="341"/>
        <v/>
      </c>
      <c r="BK497" s="36" t="str">
        <f t="shared" si="342"/>
        <v/>
      </c>
      <c r="BL497" s="36" t="str">
        <f t="shared" si="343"/>
        <v/>
      </c>
      <c r="BM497" s="36" t="str">
        <f t="shared" si="344"/>
        <v/>
      </c>
      <c r="BN497" s="38" t="e">
        <f t="shared" si="303"/>
        <v>#DIV/0!</v>
      </c>
      <c r="BO497" s="38" t="e">
        <f t="shared" si="304"/>
        <v>#DIV/0!</v>
      </c>
      <c r="BP497" s="39" t="str">
        <f t="shared" si="305"/>
        <v/>
      </c>
      <c r="BQ497" s="39" t="str">
        <f t="shared" si="306"/>
        <v/>
      </c>
      <c r="BR497" s="39" t="str">
        <f t="shared" si="307"/>
        <v/>
      </c>
      <c r="BS497" s="39" t="str">
        <f t="shared" si="308"/>
        <v/>
      </c>
      <c r="BT497" s="39" t="str">
        <f t="shared" si="309"/>
        <v/>
      </c>
      <c r="BU497" s="39" t="str">
        <f t="shared" si="310"/>
        <v/>
      </c>
      <c r="BV497" s="39" t="str">
        <f t="shared" si="311"/>
        <v/>
      </c>
      <c r="BW497" s="39" t="str">
        <f t="shared" si="312"/>
        <v/>
      </c>
      <c r="BX497" s="39" t="str">
        <f t="shared" si="313"/>
        <v/>
      </c>
      <c r="BY497" s="39" t="str">
        <f t="shared" si="314"/>
        <v/>
      </c>
      <c r="BZ497" s="39" t="str">
        <f t="shared" si="315"/>
        <v/>
      </c>
      <c r="CA497" s="39" t="str">
        <f t="shared" si="316"/>
        <v/>
      </c>
      <c r="CB497" s="39" t="str">
        <f t="shared" si="317"/>
        <v/>
      </c>
      <c r="CC497" s="39" t="str">
        <f t="shared" si="318"/>
        <v/>
      </c>
      <c r="CD497" s="39" t="str">
        <f t="shared" si="319"/>
        <v/>
      </c>
      <c r="CE497" s="39" t="str">
        <f t="shared" si="320"/>
        <v/>
      </c>
      <c r="CF497" s="39" t="str">
        <f t="shared" si="321"/>
        <v/>
      </c>
      <c r="CG497" s="39" t="str">
        <f t="shared" si="322"/>
        <v/>
      </c>
      <c r="CH497" s="39" t="str">
        <f t="shared" si="323"/>
        <v/>
      </c>
      <c r="CI497" s="39" t="str">
        <f t="shared" si="324"/>
        <v/>
      </c>
    </row>
    <row r="498" spans="1:87">
      <c r="A498" s="18"/>
      <c r="B498" s="15" t="str">
        <f>'Gene Table'!E497</f>
        <v>hsa-miR-570-3p</v>
      </c>
      <c r="C498" s="15" t="str">
        <f>'Gene Table'!B497</f>
        <v>E15</v>
      </c>
      <c r="D498" s="16" t="str">
        <f>IF(SUM('Test Sample Data'!D$3:D$98)&gt;10,IF(AND(ISNUMBER('Test Sample Data'!D497),'Test Sample Data'!D497&lt;$B$1,'Test Sample Data'!D497&gt;0),'Test Sample Data'!D497,$B$1),"")</f>
        <v/>
      </c>
      <c r="E498" s="17" t="str">
        <f>IF(SUM('Test Sample Data'!E$3:E$98)&gt;10,IF(AND(ISNUMBER('Test Sample Data'!E497),'Test Sample Data'!E497&lt;$B$1,'Test Sample Data'!E497&gt;0),'Test Sample Data'!E497,$B$1),"")</f>
        <v/>
      </c>
      <c r="F498" s="17" t="str">
        <f>IF(SUM('Test Sample Data'!F$3:F$98)&gt;10,IF(AND(ISNUMBER('Test Sample Data'!F497),'Test Sample Data'!F497&lt;$B$1,'Test Sample Data'!F497&gt;0),'Test Sample Data'!F497,$B$1),"")</f>
        <v/>
      </c>
      <c r="G498" s="17" t="str">
        <f>IF(SUM('Test Sample Data'!G$3:G$98)&gt;10,IF(AND(ISNUMBER('Test Sample Data'!G497),'Test Sample Data'!G497&lt;$B$1,'Test Sample Data'!G497&gt;0),'Test Sample Data'!G497,$B$1),"")</f>
        <v/>
      </c>
      <c r="H498" s="17" t="str">
        <f>IF(SUM('Test Sample Data'!H$3:H$98)&gt;10,IF(AND(ISNUMBER('Test Sample Data'!H497),'Test Sample Data'!H497&lt;$B$1,'Test Sample Data'!H497&gt;0),'Test Sample Data'!H497,$B$1),"")</f>
        <v/>
      </c>
      <c r="I498" s="17" t="str">
        <f>IF(SUM('Test Sample Data'!I$3:I$98)&gt;10,IF(AND(ISNUMBER('Test Sample Data'!I497),'Test Sample Data'!I497&lt;$B$1,'Test Sample Data'!I497&gt;0),'Test Sample Data'!I497,$B$1),"")</f>
        <v/>
      </c>
      <c r="J498" s="17" t="str">
        <f>IF(SUM('Test Sample Data'!J$3:J$98)&gt;10,IF(AND(ISNUMBER('Test Sample Data'!J497),'Test Sample Data'!J497&lt;$B$1,'Test Sample Data'!J497&gt;0),'Test Sample Data'!J497,$B$1),"")</f>
        <v/>
      </c>
      <c r="K498" s="17" t="str">
        <f>IF(SUM('Test Sample Data'!K$3:K$98)&gt;10,IF(AND(ISNUMBER('Test Sample Data'!K497),'Test Sample Data'!K497&lt;$B$1,'Test Sample Data'!K497&gt;0),'Test Sample Data'!K497,$B$1),"")</f>
        <v/>
      </c>
      <c r="L498" s="17" t="str">
        <f>IF(SUM('Test Sample Data'!L$3:L$98)&gt;10,IF(AND(ISNUMBER('Test Sample Data'!L497),'Test Sample Data'!L497&lt;$B$1,'Test Sample Data'!L497&gt;0),'Test Sample Data'!L497,$B$1),"")</f>
        <v/>
      </c>
      <c r="M498" s="17" t="str">
        <f>IF(SUM('Test Sample Data'!M$3:M$98)&gt;10,IF(AND(ISNUMBER('Test Sample Data'!M497),'Test Sample Data'!M497&lt;$B$1,'Test Sample Data'!M497&gt;0),'Test Sample Data'!M497,$B$1),"")</f>
        <v/>
      </c>
      <c r="N498" s="17" t="str">
        <f>'Gene Table'!E497</f>
        <v>hsa-miR-570-3p</v>
      </c>
      <c r="O498" s="17" t="str">
        <f>'Gene Table'!B497</f>
        <v>E15</v>
      </c>
      <c r="P498" s="17" t="str">
        <f>IF(SUM('Control Sample Data'!D$3:D$98)&gt;10,IF(AND(ISNUMBER('Control Sample Data'!D497),'Control Sample Data'!D497&lt;$B$1,'Control Sample Data'!D497&gt;0),'Control Sample Data'!D497,$B$1),"")</f>
        <v/>
      </c>
      <c r="Q498" s="17" t="str">
        <f>IF(SUM('Control Sample Data'!E$3:E$98)&gt;10,IF(AND(ISNUMBER('Control Sample Data'!E497),'Control Sample Data'!E497&lt;$B$1,'Control Sample Data'!E497&gt;0),'Control Sample Data'!E497,$B$1),"")</f>
        <v/>
      </c>
      <c r="R498" s="17" t="str">
        <f>IF(SUM('Control Sample Data'!F$3:F$98)&gt;10,IF(AND(ISNUMBER('Control Sample Data'!F497),'Control Sample Data'!F497&lt;$B$1,'Control Sample Data'!F497&gt;0),'Control Sample Data'!F497,$B$1),"")</f>
        <v/>
      </c>
      <c r="S498" s="17" t="str">
        <f>IF(SUM('Control Sample Data'!G$3:G$98)&gt;10,IF(AND(ISNUMBER('Control Sample Data'!G497),'Control Sample Data'!G497&lt;$B$1,'Control Sample Data'!G497&gt;0),'Control Sample Data'!G497,$B$1),"")</f>
        <v/>
      </c>
      <c r="T498" s="17" t="str">
        <f>IF(SUM('Control Sample Data'!H$3:H$98)&gt;10,IF(AND(ISNUMBER('Control Sample Data'!H497),'Control Sample Data'!H497&lt;$B$1,'Control Sample Data'!H497&gt;0),'Control Sample Data'!H497,$B$1),"")</f>
        <v/>
      </c>
      <c r="U498" s="17" t="str">
        <f>IF(SUM('Control Sample Data'!I$3:I$98)&gt;10,IF(AND(ISNUMBER('Control Sample Data'!I497),'Control Sample Data'!I497&lt;$B$1,'Control Sample Data'!I497&gt;0),'Control Sample Data'!I497,$B$1),"")</f>
        <v/>
      </c>
      <c r="V498" s="17" t="str">
        <f>IF(SUM('Control Sample Data'!J$3:J$98)&gt;10,IF(AND(ISNUMBER('Control Sample Data'!J497),'Control Sample Data'!J497&lt;$B$1,'Control Sample Data'!J497&gt;0),'Control Sample Data'!J497,$B$1),"")</f>
        <v/>
      </c>
      <c r="W498" s="17" t="str">
        <f>IF(SUM('Control Sample Data'!K$3:K$98)&gt;10,IF(AND(ISNUMBER('Control Sample Data'!K497),'Control Sample Data'!K497&lt;$B$1,'Control Sample Data'!K497&gt;0),'Control Sample Data'!K497,$B$1),"")</f>
        <v/>
      </c>
      <c r="X498" s="17" t="str">
        <f>IF(SUM('Control Sample Data'!L$3:L$98)&gt;10,IF(AND(ISNUMBER('Control Sample Data'!L497),'Control Sample Data'!L497&lt;$B$1,'Control Sample Data'!L497&gt;0),'Control Sample Data'!L497,$B$1),"")</f>
        <v/>
      </c>
      <c r="Y498" s="17" t="str">
        <f>IF(SUM('Control Sample Data'!M$3:M$98)&gt;10,IF(AND(ISNUMBER('Control Sample Data'!M497),'Control Sample Data'!M497&lt;$B$1,'Control Sample Data'!M497&gt;0),'Control Sample Data'!M497,$B$1),"")</f>
        <v/>
      </c>
      <c r="AT498" s="36" t="str">
        <f t="shared" si="325"/>
        <v/>
      </c>
      <c r="AU498" s="36" t="str">
        <f t="shared" si="326"/>
        <v/>
      </c>
      <c r="AV498" s="36" t="str">
        <f t="shared" si="327"/>
        <v/>
      </c>
      <c r="AW498" s="36" t="str">
        <f t="shared" si="328"/>
        <v/>
      </c>
      <c r="AX498" s="36" t="str">
        <f t="shared" si="329"/>
        <v/>
      </c>
      <c r="AY498" s="36" t="str">
        <f t="shared" si="330"/>
        <v/>
      </c>
      <c r="AZ498" s="36" t="str">
        <f t="shared" si="331"/>
        <v/>
      </c>
      <c r="BA498" s="36" t="str">
        <f t="shared" si="332"/>
        <v/>
      </c>
      <c r="BB498" s="36" t="str">
        <f t="shared" si="333"/>
        <v/>
      </c>
      <c r="BC498" s="36" t="str">
        <f t="shared" si="334"/>
        <v/>
      </c>
      <c r="BD498" s="36" t="str">
        <f t="shared" si="335"/>
        <v/>
      </c>
      <c r="BE498" s="36" t="str">
        <f t="shared" si="336"/>
        <v/>
      </c>
      <c r="BF498" s="36" t="str">
        <f t="shared" si="337"/>
        <v/>
      </c>
      <c r="BG498" s="36" t="str">
        <f t="shared" si="338"/>
        <v/>
      </c>
      <c r="BH498" s="36" t="str">
        <f t="shared" si="339"/>
        <v/>
      </c>
      <c r="BI498" s="36" t="str">
        <f t="shared" si="340"/>
        <v/>
      </c>
      <c r="BJ498" s="36" t="str">
        <f t="shared" si="341"/>
        <v/>
      </c>
      <c r="BK498" s="36" t="str">
        <f t="shared" si="342"/>
        <v/>
      </c>
      <c r="BL498" s="36" t="str">
        <f t="shared" si="343"/>
        <v/>
      </c>
      <c r="BM498" s="36" t="str">
        <f t="shared" si="344"/>
        <v/>
      </c>
      <c r="BN498" s="38" t="e">
        <f t="shared" si="303"/>
        <v>#DIV/0!</v>
      </c>
      <c r="BO498" s="38" t="e">
        <f t="shared" si="304"/>
        <v>#DIV/0!</v>
      </c>
      <c r="BP498" s="39" t="str">
        <f t="shared" si="305"/>
        <v/>
      </c>
      <c r="BQ498" s="39" t="str">
        <f t="shared" si="306"/>
        <v/>
      </c>
      <c r="BR498" s="39" t="str">
        <f t="shared" si="307"/>
        <v/>
      </c>
      <c r="BS498" s="39" t="str">
        <f t="shared" si="308"/>
        <v/>
      </c>
      <c r="BT498" s="39" t="str">
        <f t="shared" si="309"/>
        <v/>
      </c>
      <c r="BU498" s="39" t="str">
        <f t="shared" si="310"/>
        <v/>
      </c>
      <c r="BV498" s="39" t="str">
        <f t="shared" si="311"/>
        <v/>
      </c>
      <c r="BW498" s="39" t="str">
        <f t="shared" si="312"/>
        <v/>
      </c>
      <c r="BX498" s="39" t="str">
        <f t="shared" si="313"/>
        <v/>
      </c>
      <c r="BY498" s="39" t="str">
        <f t="shared" si="314"/>
        <v/>
      </c>
      <c r="BZ498" s="39" t="str">
        <f t="shared" si="315"/>
        <v/>
      </c>
      <c r="CA498" s="39" t="str">
        <f t="shared" si="316"/>
        <v/>
      </c>
      <c r="CB498" s="39" t="str">
        <f t="shared" si="317"/>
        <v/>
      </c>
      <c r="CC498" s="39" t="str">
        <f t="shared" si="318"/>
        <v/>
      </c>
      <c r="CD498" s="39" t="str">
        <f t="shared" si="319"/>
        <v/>
      </c>
      <c r="CE498" s="39" t="str">
        <f t="shared" si="320"/>
        <v/>
      </c>
      <c r="CF498" s="39" t="str">
        <f t="shared" si="321"/>
        <v/>
      </c>
      <c r="CG498" s="39" t="str">
        <f t="shared" si="322"/>
        <v/>
      </c>
      <c r="CH498" s="39" t="str">
        <f t="shared" si="323"/>
        <v/>
      </c>
      <c r="CI498" s="39" t="str">
        <f t="shared" si="324"/>
        <v/>
      </c>
    </row>
    <row r="499" spans="1:87">
      <c r="A499" s="18"/>
      <c r="B499" s="15" t="str">
        <f>'Gene Table'!E498</f>
        <v>hsa-miR-197-3p</v>
      </c>
      <c r="C499" s="15" t="str">
        <f>'Gene Table'!B498</f>
        <v>E16</v>
      </c>
      <c r="D499" s="16" t="str">
        <f>IF(SUM('Test Sample Data'!D$3:D$98)&gt;10,IF(AND(ISNUMBER('Test Sample Data'!D498),'Test Sample Data'!D498&lt;$B$1,'Test Sample Data'!D498&gt;0),'Test Sample Data'!D498,$B$1),"")</f>
        <v/>
      </c>
      <c r="E499" s="17" t="str">
        <f>IF(SUM('Test Sample Data'!E$3:E$98)&gt;10,IF(AND(ISNUMBER('Test Sample Data'!E498),'Test Sample Data'!E498&lt;$B$1,'Test Sample Data'!E498&gt;0),'Test Sample Data'!E498,$B$1),"")</f>
        <v/>
      </c>
      <c r="F499" s="17" t="str">
        <f>IF(SUM('Test Sample Data'!F$3:F$98)&gt;10,IF(AND(ISNUMBER('Test Sample Data'!F498),'Test Sample Data'!F498&lt;$B$1,'Test Sample Data'!F498&gt;0),'Test Sample Data'!F498,$B$1),"")</f>
        <v/>
      </c>
      <c r="G499" s="17" t="str">
        <f>IF(SUM('Test Sample Data'!G$3:G$98)&gt;10,IF(AND(ISNUMBER('Test Sample Data'!G498),'Test Sample Data'!G498&lt;$B$1,'Test Sample Data'!G498&gt;0),'Test Sample Data'!G498,$B$1),"")</f>
        <v/>
      </c>
      <c r="H499" s="17" t="str">
        <f>IF(SUM('Test Sample Data'!H$3:H$98)&gt;10,IF(AND(ISNUMBER('Test Sample Data'!H498),'Test Sample Data'!H498&lt;$B$1,'Test Sample Data'!H498&gt;0),'Test Sample Data'!H498,$B$1),"")</f>
        <v/>
      </c>
      <c r="I499" s="17" t="str">
        <f>IF(SUM('Test Sample Data'!I$3:I$98)&gt;10,IF(AND(ISNUMBER('Test Sample Data'!I498),'Test Sample Data'!I498&lt;$B$1,'Test Sample Data'!I498&gt;0),'Test Sample Data'!I498,$B$1),"")</f>
        <v/>
      </c>
      <c r="J499" s="17" t="str">
        <f>IF(SUM('Test Sample Data'!J$3:J$98)&gt;10,IF(AND(ISNUMBER('Test Sample Data'!J498),'Test Sample Data'!J498&lt;$B$1,'Test Sample Data'!J498&gt;0),'Test Sample Data'!J498,$B$1),"")</f>
        <v/>
      </c>
      <c r="K499" s="17" t="str">
        <f>IF(SUM('Test Sample Data'!K$3:K$98)&gt;10,IF(AND(ISNUMBER('Test Sample Data'!K498),'Test Sample Data'!K498&lt;$B$1,'Test Sample Data'!K498&gt;0),'Test Sample Data'!K498,$B$1),"")</f>
        <v/>
      </c>
      <c r="L499" s="17" t="str">
        <f>IF(SUM('Test Sample Data'!L$3:L$98)&gt;10,IF(AND(ISNUMBER('Test Sample Data'!L498),'Test Sample Data'!L498&lt;$B$1,'Test Sample Data'!L498&gt;0),'Test Sample Data'!L498,$B$1),"")</f>
        <v/>
      </c>
      <c r="M499" s="17" t="str">
        <f>IF(SUM('Test Sample Data'!M$3:M$98)&gt;10,IF(AND(ISNUMBER('Test Sample Data'!M498),'Test Sample Data'!M498&lt;$B$1,'Test Sample Data'!M498&gt;0),'Test Sample Data'!M498,$B$1),"")</f>
        <v/>
      </c>
      <c r="N499" s="17" t="str">
        <f>'Gene Table'!E498</f>
        <v>hsa-miR-197-3p</v>
      </c>
      <c r="O499" s="17" t="str">
        <f>'Gene Table'!B498</f>
        <v>E16</v>
      </c>
      <c r="P499" s="17" t="str">
        <f>IF(SUM('Control Sample Data'!D$3:D$98)&gt;10,IF(AND(ISNUMBER('Control Sample Data'!D498),'Control Sample Data'!D498&lt;$B$1,'Control Sample Data'!D498&gt;0),'Control Sample Data'!D498,$B$1),"")</f>
        <v/>
      </c>
      <c r="Q499" s="17" t="str">
        <f>IF(SUM('Control Sample Data'!E$3:E$98)&gt;10,IF(AND(ISNUMBER('Control Sample Data'!E498),'Control Sample Data'!E498&lt;$B$1,'Control Sample Data'!E498&gt;0),'Control Sample Data'!E498,$B$1),"")</f>
        <v/>
      </c>
      <c r="R499" s="17" t="str">
        <f>IF(SUM('Control Sample Data'!F$3:F$98)&gt;10,IF(AND(ISNUMBER('Control Sample Data'!F498),'Control Sample Data'!F498&lt;$B$1,'Control Sample Data'!F498&gt;0),'Control Sample Data'!F498,$B$1),"")</f>
        <v/>
      </c>
      <c r="S499" s="17" t="str">
        <f>IF(SUM('Control Sample Data'!G$3:G$98)&gt;10,IF(AND(ISNUMBER('Control Sample Data'!G498),'Control Sample Data'!G498&lt;$B$1,'Control Sample Data'!G498&gt;0),'Control Sample Data'!G498,$B$1),"")</f>
        <v/>
      </c>
      <c r="T499" s="17" t="str">
        <f>IF(SUM('Control Sample Data'!H$3:H$98)&gt;10,IF(AND(ISNUMBER('Control Sample Data'!H498),'Control Sample Data'!H498&lt;$B$1,'Control Sample Data'!H498&gt;0),'Control Sample Data'!H498,$B$1),"")</f>
        <v/>
      </c>
      <c r="U499" s="17" t="str">
        <f>IF(SUM('Control Sample Data'!I$3:I$98)&gt;10,IF(AND(ISNUMBER('Control Sample Data'!I498),'Control Sample Data'!I498&lt;$B$1,'Control Sample Data'!I498&gt;0),'Control Sample Data'!I498,$B$1),"")</f>
        <v/>
      </c>
      <c r="V499" s="17" t="str">
        <f>IF(SUM('Control Sample Data'!J$3:J$98)&gt;10,IF(AND(ISNUMBER('Control Sample Data'!J498),'Control Sample Data'!J498&lt;$B$1,'Control Sample Data'!J498&gt;0),'Control Sample Data'!J498,$B$1),"")</f>
        <v/>
      </c>
      <c r="W499" s="17" t="str">
        <f>IF(SUM('Control Sample Data'!K$3:K$98)&gt;10,IF(AND(ISNUMBER('Control Sample Data'!K498),'Control Sample Data'!K498&lt;$B$1,'Control Sample Data'!K498&gt;0),'Control Sample Data'!K498,$B$1),"")</f>
        <v/>
      </c>
      <c r="X499" s="17" t="str">
        <f>IF(SUM('Control Sample Data'!L$3:L$98)&gt;10,IF(AND(ISNUMBER('Control Sample Data'!L498),'Control Sample Data'!L498&lt;$B$1,'Control Sample Data'!L498&gt;0),'Control Sample Data'!L498,$B$1),"")</f>
        <v/>
      </c>
      <c r="Y499" s="17" t="str">
        <f>IF(SUM('Control Sample Data'!M$3:M$98)&gt;10,IF(AND(ISNUMBER('Control Sample Data'!M498),'Control Sample Data'!M498&lt;$B$1,'Control Sample Data'!M498&gt;0),'Control Sample Data'!M498,$B$1),"")</f>
        <v/>
      </c>
      <c r="AT499" s="36" t="str">
        <f t="shared" si="325"/>
        <v/>
      </c>
      <c r="AU499" s="36" t="str">
        <f t="shared" si="326"/>
        <v/>
      </c>
      <c r="AV499" s="36" t="str">
        <f t="shared" si="327"/>
        <v/>
      </c>
      <c r="AW499" s="36" t="str">
        <f t="shared" si="328"/>
        <v/>
      </c>
      <c r="AX499" s="36" t="str">
        <f t="shared" si="329"/>
        <v/>
      </c>
      <c r="AY499" s="36" t="str">
        <f t="shared" si="330"/>
        <v/>
      </c>
      <c r="AZ499" s="36" t="str">
        <f t="shared" si="331"/>
        <v/>
      </c>
      <c r="BA499" s="36" t="str">
        <f t="shared" si="332"/>
        <v/>
      </c>
      <c r="BB499" s="36" t="str">
        <f t="shared" si="333"/>
        <v/>
      </c>
      <c r="BC499" s="36" t="str">
        <f t="shared" si="334"/>
        <v/>
      </c>
      <c r="BD499" s="36" t="str">
        <f t="shared" si="335"/>
        <v/>
      </c>
      <c r="BE499" s="36" t="str">
        <f t="shared" si="336"/>
        <v/>
      </c>
      <c r="BF499" s="36" t="str">
        <f t="shared" si="337"/>
        <v/>
      </c>
      <c r="BG499" s="36" t="str">
        <f t="shared" si="338"/>
        <v/>
      </c>
      <c r="BH499" s="36" t="str">
        <f t="shared" si="339"/>
        <v/>
      </c>
      <c r="BI499" s="36" t="str">
        <f t="shared" si="340"/>
        <v/>
      </c>
      <c r="BJ499" s="36" t="str">
        <f t="shared" si="341"/>
        <v/>
      </c>
      <c r="BK499" s="36" t="str">
        <f t="shared" si="342"/>
        <v/>
      </c>
      <c r="BL499" s="36" t="str">
        <f t="shared" si="343"/>
        <v/>
      </c>
      <c r="BM499" s="36" t="str">
        <f t="shared" si="344"/>
        <v/>
      </c>
      <c r="BN499" s="38" t="e">
        <f t="shared" si="303"/>
        <v>#DIV/0!</v>
      </c>
      <c r="BO499" s="38" t="e">
        <f t="shared" si="304"/>
        <v>#DIV/0!</v>
      </c>
      <c r="BP499" s="39" t="str">
        <f t="shared" si="305"/>
        <v/>
      </c>
      <c r="BQ499" s="39" t="str">
        <f t="shared" si="306"/>
        <v/>
      </c>
      <c r="BR499" s="39" t="str">
        <f t="shared" si="307"/>
        <v/>
      </c>
      <c r="BS499" s="39" t="str">
        <f t="shared" si="308"/>
        <v/>
      </c>
      <c r="BT499" s="39" t="str">
        <f t="shared" si="309"/>
        <v/>
      </c>
      <c r="BU499" s="39" t="str">
        <f t="shared" si="310"/>
        <v/>
      </c>
      <c r="BV499" s="39" t="str">
        <f t="shared" si="311"/>
        <v/>
      </c>
      <c r="BW499" s="39" t="str">
        <f t="shared" si="312"/>
        <v/>
      </c>
      <c r="BX499" s="39" t="str">
        <f t="shared" si="313"/>
        <v/>
      </c>
      <c r="BY499" s="39" t="str">
        <f t="shared" si="314"/>
        <v/>
      </c>
      <c r="BZ499" s="39" t="str">
        <f t="shared" si="315"/>
        <v/>
      </c>
      <c r="CA499" s="39" t="str">
        <f t="shared" si="316"/>
        <v/>
      </c>
      <c r="CB499" s="39" t="str">
        <f t="shared" si="317"/>
        <v/>
      </c>
      <c r="CC499" s="39" t="str">
        <f t="shared" si="318"/>
        <v/>
      </c>
      <c r="CD499" s="39" t="str">
        <f t="shared" si="319"/>
        <v/>
      </c>
      <c r="CE499" s="39" t="str">
        <f t="shared" si="320"/>
        <v/>
      </c>
      <c r="CF499" s="39" t="str">
        <f t="shared" si="321"/>
        <v/>
      </c>
      <c r="CG499" s="39" t="str">
        <f t="shared" si="322"/>
        <v/>
      </c>
      <c r="CH499" s="39" t="str">
        <f t="shared" si="323"/>
        <v/>
      </c>
      <c r="CI499" s="39" t="str">
        <f t="shared" si="324"/>
        <v/>
      </c>
    </row>
    <row r="500" spans="1:87">
      <c r="A500" s="18"/>
      <c r="B500" s="15" t="str">
        <f>'Gene Table'!E499</f>
        <v>hsa-miR-382-5p</v>
      </c>
      <c r="C500" s="15" t="str">
        <f>'Gene Table'!B499</f>
        <v>E17</v>
      </c>
      <c r="D500" s="16" t="str">
        <f>IF(SUM('Test Sample Data'!D$3:D$98)&gt;10,IF(AND(ISNUMBER('Test Sample Data'!D499),'Test Sample Data'!D499&lt;$B$1,'Test Sample Data'!D499&gt;0),'Test Sample Data'!D499,$B$1),"")</f>
        <v/>
      </c>
      <c r="E500" s="17" t="str">
        <f>IF(SUM('Test Sample Data'!E$3:E$98)&gt;10,IF(AND(ISNUMBER('Test Sample Data'!E499),'Test Sample Data'!E499&lt;$B$1,'Test Sample Data'!E499&gt;0),'Test Sample Data'!E499,$B$1),"")</f>
        <v/>
      </c>
      <c r="F500" s="17" t="str">
        <f>IF(SUM('Test Sample Data'!F$3:F$98)&gt;10,IF(AND(ISNUMBER('Test Sample Data'!F499),'Test Sample Data'!F499&lt;$B$1,'Test Sample Data'!F499&gt;0),'Test Sample Data'!F499,$B$1),"")</f>
        <v/>
      </c>
      <c r="G500" s="17" t="str">
        <f>IF(SUM('Test Sample Data'!G$3:G$98)&gt;10,IF(AND(ISNUMBER('Test Sample Data'!G499),'Test Sample Data'!G499&lt;$B$1,'Test Sample Data'!G499&gt;0),'Test Sample Data'!G499,$B$1),"")</f>
        <v/>
      </c>
      <c r="H500" s="17" t="str">
        <f>IF(SUM('Test Sample Data'!H$3:H$98)&gt;10,IF(AND(ISNUMBER('Test Sample Data'!H499),'Test Sample Data'!H499&lt;$B$1,'Test Sample Data'!H499&gt;0),'Test Sample Data'!H499,$B$1),"")</f>
        <v/>
      </c>
      <c r="I500" s="17" t="str">
        <f>IF(SUM('Test Sample Data'!I$3:I$98)&gt;10,IF(AND(ISNUMBER('Test Sample Data'!I499),'Test Sample Data'!I499&lt;$B$1,'Test Sample Data'!I499&gt;0),'Test Sample Data'!I499,$B$1),"")</f>
        <v/>
      </c>
      <c r="J500" s="17" t="str">
        <f>IF(SUM('Test Sample Data'!J$3:J$98)&gt;10,IF(AND(ISNUMBER('Test Sample Data'!J499),'Test Sample Data'!J499&lt;$B$1,'Test Sample Data'!J499&gt;0),'Test Sample Data'!J499,$B$1),"")</f>
        <v/>
      </c>
      <c r="K500" s="17" t="str">
        <f>IF(SUM('Test Sample Data'!K$3:K$98)&gt;10,IF(AND(ISNUMBER('Test Sample Data'!K499),'Test Sample Data'!K499&lt;$B$1,'Test Sample Data'!K499&gt;0),'Test Sample Data'!K499,$B$1),"")</f>
        <v/>
      </c>
      <c r="L500" s="17" t="str">
        <f>IF(SUM('Test Sample Data'!L$3:L$98)&gt;10,IF(AND(ISNUMBER('Test Sample Data'!L499),'Test Sample Data'!L499&lt;$B$1,'Test Sample Data'!L499&gt;0),'Test Sample Data'!L499,$B$1),"")</f>
        <v/>
      </c>
      <c r="M500" s="17" t="str">
        <f>IF(SUM('Test Sample Data'!M$3:M$98)&gt;10,IF(AND(ISNUMBER('Test Sample Data'!M499),'Test Sample Data'!M499&lt;$B$1,'Test Sample Data'!M499&gt;0),'Test Sample Data'!M499,$B$1),"")</f>
        <v/>
      </c>
      <c r="N500" s="17" t="str">
        <f>'Gene Table'!E499</f>
        <v>hsa-miR-382-5p</v>
      </c>
      <c r="O500" s="17" t="str">
        <f>'Gene Table'!B499</f>
        <v>E17</v>
      </c>
      <c r="P500" s="17" t="str">
        <f>IF(SUM('Control Sample Data'!D$3:D$98)&gt;10,IF(AND(ISNUMBER('Control Sample Data'!D499),'Control Sample Data'!D499&lt;$B$1,'Control Sample Data'!D499&gt;0),'Control Sample Data'!D499,$B$1),"")</f>
        <v/>
      </c>
      <c r="Q500" s="17" t="str">
        <f>IF(SUM('Control Sample Data'!E$3:E$98)&gt;10,IF(AND(ISNUMBER('Control Sample Data'!E499),'Control Sample Data'!E499&lt;$B$1,'Control Sample Data'!E499&gt;0),'Control Sample Data'!E499,$B$1),"")</f>
        <v/>
      </c>
      <c r="R500" s="17" t="str">
        <f>IF(SUM('Control Sample Data'!F$3:F$98)&gt;10,IF(AND(ISNUMBER('Control Sample Data'!F499),'Control Sample Data'!F499&lt;$B$1,'Control Sample Data'!F499&gt;0),'Control Sample Data'!F499,$B$1),"")</f>
        <v/>
      </c>
      <c r="S500" s="17" t="str">
        <f>IF(SUM('Control Sample Data'!G$3:G$98)&gt;10,IF(AND(ISNUMBER('Control Sample Data'!G499),'Control Sample Data'!G499&lt;$B$1,'Control Sample Data'!G499&gt;0),'Control Sample Data'!G499,$B$1),"")</f>
        <v/>
      </c>
      <c r="T500" s="17" t="str">
        <f>IF(SUM('Control Sample Data'!H$3:H$98)&gt;10,IF(AND(ISNUMBER('Control Sample Data'!H499),'Control Sample Data'!H499&lt;$B$1,'Control Sample Data'!H499&gt;0),'Control Sample Data'!H499,$B$1),"")</f>
        <v/>
      </c>
      <c r="U500" s="17" t="str">
        <f>IF(SUM('Control Sample Data'!I$3:I$98)&gt;10,IF(AND(ISNUMBER('Control Sample Data'!I499),'Control Sample Data'!I499&lt;$B$1,'Control Sample Data'!I499&gt;0),'Control Sample Data'!I499,$B$1),"")</f>
        <v/>
      </c>
      <c r="V500" s="17" t="str">
        <f>IF(SUM('Control Sample Data'!J$3:J$98)&gt;10,IF(AND(ISNUMBER('Control Sample Data'!J499),'Control Sample Data'!J499&lt;$B$1,'Control Sample Data'!J499&gt;0),'Control Sample Data'!J499,$B$1),"")</f>
        <v/>
      </c>
      <c r="W500" s="17" t="str">
        <f>IF(SUM('Control Sample Data'!K$3:K$98)&gt;10,IF(AND(ISNUMBER('Control Sample Data'!K499),'Control Sample Data'!K499&lt;$B$1,'Control Sample Data'!K499&gt;0),'Control Sample Data'!K499,$B$1),"")</f>
        <v/>
      </c>
      <c r="X500" s="17" t="str">
        <f>IF(SUM('Control Sample Data'!L$3:L$98)&gt;10,IF(AND(ISNUMBER('Control Sample Data'!L499),'Control Sample Data'!L499&lt;$B$1,'Control Sample Data'!L499&gt;0),'Control Sample Data'!L499,$B$1),"")</f>
        <v/>
      </c>
      <c r="Y500" s="17" t="str">
        <f>IF(SUM('Control Sample Data'!M$3:M$98)&gt;10,IF(AND(ISNUMBER('Control Sample Data'!M499),'Control Sample Data'!M499&lt;$B$1,'Control Sample Data'!M499&gt;0),'Control Sample Data'!M499,$B$1),"")</f>
        <v/>
      </c>
      <c r="AT500" s="36" t="str">
        <f t="shared" si="325"/>
        <v/>
      </c>
      <c r="AU500" s="36" t="str">
        <f t="shared" si="326"/>
        <v/>
      </c>
      <c r="AV500" s="36" t="str">
        <f t="shared" si="327"/>
        <v/>
      </c>
      <c r="AW500" s="36" t="str">
        <f t="shared" si="328"/>
        <v/>
      </c>
      <c r="AX500" s="36" t="str">
        <f t="shared" si="329"/>
        <v/>
      </c>
      <c r="AY500" s="36" t="str">
        <f t="shared" si="330"/>
        <v/>
      </c>
      <c r="AZ500" s="36" t="str">
        <f t="shared" si="331"/>
        <v/>
      </c>
      <c r="BA500" s="36" t="str">
        <f t="shared" si="332"/>
        <v/>
      </c>
      <c r="BB500" s="36" t="str">
        <f t="shared" si="333"/>
        <v/>
      </c>
      <c r="BC500" s="36" t="str">
        <f t="shared" si="334"/>
        <v/>
      </c>
      <c r="BD500" s="36" t="str">
        <f t="shared" si="335"/>
        <v/>
      </c>
      <c r="BE500" s="36" t="str">
        <f t="shared" si="336"/>
        <v/>
      </c>
      <c r="BF500" s="36" t="str">
        <f t="shared" si="337"/>
        <v/>
      </c>
      <c r="BG500" s="36" t="str">
        <f t="shared" si="338"/>
        <v/>
      </c>
      <c r="BH500" s="36" t="str">
        <f t="shared" si="339"/>
        <v/>
      </c>
      <c r="BI500" s="36" t="str">
        <f t="shared" si="340"/>
        <v/>
      </c>
      <c r="BJ500" s="36" t="str">
        <f t="shared" si="341"/>
        <v/>
      </c>
      <c r="BK500" s="36" t="str">
        <f t="shared" si="342"/>
        <v/>
      </c>
      <c r="BL500" s="36" t="str">
        <f t="shared" si="343"/>
        <v/>
      </c>
      <c r="BM500" s="36" t="str">
        <f t="shared" si="344"/>
        <v/>
      </c>
      <c r="BN500" s="38" t="e">
        <f t="shared" si="303"/>
        <v>#DIV/0!</v>
      </c>
      <c r="BO500" s="38" t="e">
        <f t="shared" si="304"/>
        <v>#DIV/0!</v>
      </c>
      <c r="BP500" s="39" t="str">
        <f t="shared" si="305"/>
        <v/>
      </c>
      <c r="BQ500" s="39" t="str">
        <f t="shared" si="306"/>
        <v/>
      </c>
      <c r="BR500" s="39" t="str">
        <f t="shared" si="307"/>
        <v/>
      </c>
      <c r="BS500" s="39" t="str">
        <f t="shared" si="308"/>
        <v/>
      </c>
      <c r="BT500" s="39" t="str">
        <f t="shared" si="309"/>
        <v/>
      </c>
      <c r="BU500" s="39" t="str">
        <f t="shared" si="310"/>
        <v/>
      </c>
      <c r="BV500" s="39" t="str">
        <f t="shared" si="311"/>
        <v/>
      </c>
      <c r="BW500" s="39" t="str">
        <f t="shared" si="312"/>
        <v/>
      </c>
      <c r="BX500" s="39" t="str">
        <f t="shared" si="313"/>
        <v/>
      </c>
      <c r="BY500" s="39" t="str">
        <f t="shared" si="314"/>
        <v/>
      </c>
      <c r="BZ500" s="39" t="str">
        <f t="shared" si="315"/>
        <v/>
      </c>
      <c r="CA500" s="39" t="str">
        <f t="shared" si="316"/>
        <v/>
      </c>
      <c r="CB500" s="39" t="str">
        <f t="shared" si="317"/>
        <v/>
      </c>
      <c r="CC500" s="39" t="str">
        <f t="shared" si="318"/>
        <v/>
      </c>
      <c r="CD500" s="39" t="str">
        <f t="shared" si="319"/>
        <v/>
      </c>
      <c r="CE500" s="39" t="str">
        <f t="shared" si="320"/>
        <v/>
      </c>
      <c r="CF500" s="39" t="str">
        <f t="shared" si="321"/>
        <v/>
      </c>
      <c r="CG500" s="39" t="str">
        <f t="shared" si="322"/>
        <v/>
      </c>
      <c r="CH500" s="39" t="str">
        <f t="shared" si="323"/>
        <v/>
      </c>
      <c r="CI500" s="39" t="str">
        <f t="shared" si="324"/>
        <v/>
      </c>
    </row>
    <row r="501" spans="1:87">
      <c r="A501" s="18"/>
      <c r="B501" s="15" t="str">
        <f>'Gene Table'!E500</f>
        <v>hsa-miR-1231</v>
      </c>
      <c r="C501" s="15" t="str">
        <f>'Gene Table'!B500</f>
        <v>E18</v>
      </c>
      <c r="D501" s="16" t="str">
        <f>IF(SUM('Test Sample Data'!D$3:D$98)&gt;10,IF(AND(ISNUMBER('Test Sample Data'!D500),'Test Sample Data'!D500&lt;$B$1,'Test Sample Data'!D500&gt;0),'Test Sample Data'!D500,$B$1),"")</f>
        <v/>
      </c>
      <c r="E501" s="17" t="str">
        <f>IF(SUM('Test Sample Data'!E$3:E$98)&gt;10,IF(AND(ISNUMBER('Test Sample Data'!E500),'Test Sample Data'!E500&lt;$B$1,'Test Sample Data'!E500&gt;0),'Test Sample Data'!E500,$B$1),"")</f>
        <v/>
      </c>
      <c r="F501" s="17" t="str">
        <f>IF(SUM('Test Sample Data'!F$3:F$98)&gt;10,IF(AND(ISNUMBER('Test Sample Data'!F500),'Test Sample Data'!F500&lt;$B$1,'Test Sample Data'!F500&gt;0),'Test Sample Data'!F500,$B$1),"")</f>
        <v/>
      </c>
      <c r="G501" s="17" t="str">
        <f>IF(SUM('Test Sample Data'!G$3:G$98)&gt;10,IF(AND(ISNUMBER('Test Sample Data'!G500),'Test Sample Data'!G500&lt;$B$1,'Test Sample Data'!G500&gt;0),'Test Sample Data'!G500,$B$1),"")</f>
        <v/>
      </c>
      <c r="H501" s="17" t="str">
        <f>IF(SUM('Test Sample Data'!H$3:H$98)&gt;10,IF(AND(ISNUMBER('Test Sample Data'!H500),'Test Sample Data'!H500&lt;$B$1,'Test Sample Data'!H500&gt;0),'Test Sample Data'!H500,$B$1),"")</f>
        <v/>
      </c>
      <c r="I501" s="17" t="str">
        <f>IF(SUM('Test Sample Data'!I$3:I$98)&gt;10,IF(AND(ISNUMBER('Test Sample Data'!I500),'Test Sample Data'!I500&lt;$B$1,'Test Sample Data'!I500&gt;0),'Test Sample Data'!I500,$B$1),"")</f>
        <v/>
      </c>
      <c r="J501" s="17" t="str">
        <f>IF(SUM('Test Sample Data'!J$3:J$98)&gt;10,IF(AND(ISNUMBER('Test Sample Data'!J500),'Test Sample Data'!J500&lt;$B$1,'Test Sample Data'!J500&gt;0),'Test Sample Data'!J500,$B$1),"")</f>
        <v/>
      </c>
      <c r="K501" s="17" t="str">
        <f>IF(SUM('Test Sample Data'!K$3:K$98)&gt;10,IF(AND(ISNUMBER('Test Sample Data'!K500),'Test Sample Data'!K500&lt;$B$1,'Test Sample Data'!K500&gt;0),'Test Sample Data'!K500,$B$1),"")</f>
        <v/>
      </c>
      <c r="L501" s="17" t="str">
        <f>IF(SUM('Test Sample Data'!L$3:L$98)&gt;10,IF(AND(ISNUMBER('Test Sample Data'!L500),'Test Sample Data'!L500&lt;$B$1,'Test Sample Data'!L500&gt;0),'Test Sample Data'!L500,$B$1),"")</f>
        <v/>
      </c>
      <c r="M501" s="17" t="str">
        <f>IF(SUM('Test Sample Data'!M$3:M$98)&gt;10,IF(AND(ISNUMBER('Test Sample Data'!M500),'Test Sample Data'!M500&lt;$B$1,'Test Sample Data'!M500&gt;0),'Test Sample Data'!M500,$B$1),"")</f>
        <v/>
      </c>
      <c r="N501" s="17" t="str">
        <f>'Gene Table'!E500</f>
        <v>hsa-miR-1231</v>
      </c>
      <c r="O501" s="17" t="str">
        <f>'Gene Table'!B500</f>
        <v>E18</v>
      </c>
      <c r="P501" s="17" t="str">
        <f>IF(SUM('Control Sample Data'!D$3:D$98)&gt;10,IF(AND(ISNUMBER('Control Sample Data'!D500),'Control Sample Data'!D500&lt;$B$1,'Control Sample Data'!D500&gt;0),'Control Sample Data'!D500,$B$1),"")</f>
        <v/>
      </c>
      <c r="Q501" s="17" t="str">
        <f>IF(SUM('Control Sample Data'!E$3:E$98)&gt;10,IF(AND(ISNUMBER('Control Sample Data'!E500),'Control Sample Data'!E500&lt;$B$1,'Control Sample Data'!E500&gt;0),'Control Sample Data'!E500,$B$1),"")</f>
        <v/>
      </c>
      <c r="R501" s="17" t="str">
        <f>IF(SUM('Control Sample Data'!F$3:F$98)&gt;10,IF(AND(ISNUMBER('Control Sample Data'!F500),'Control Sample Data'!F500&lt;$B$1,'Control Sample Data'!F500&gt;0),'Control Sample Data'!F500,$B$1),"")</f>
        <v/>
      </c>
      <c r="S501" s="17" t="str">
        <f>IF(SUM('Control Sample Data'!G$3:G$98)&gt;10,IF(AND(ISNUMBER('Control Sample Data'!G500),'Control Sample Data'!G500&lt;$B$1,'Control Sample Data'!G500&gt;0),'Control Sample Data'!G500,$B$1),"")</f>
        <v/>
      </c>
      <c r="T501" s="17" t="str">
        <f>IF(SUM('Control Sample Data'!H$3:H$98)&gt;10,IF(AND(ISNUMBER('Control Sample Data'!H500),'Control Sample Data'!H500&lt;$B$1,'Control Sample Data'!H500&gt;0),'Control Sample Data'!H500,$B$1),"")</f>
        <v/>
      </c>
      <c r="U501" s="17" t="str">
        <f>IF(SUM('Control Sample Data'!I$3:I$98)&gt;10,IF(AND(ISNUMBER('Control Sample Data'!I500),'Control Sample Data'!I500&lt;$B$1,'Control Sample Data'!I500&gt;0),'Control Sample Data'!I500,$B$1),"")</f>
        <v/>
      </c>
      <c r="V501" s="17" t="str">
        <f>IF(SUM('Control Sample Data'!J$3:J$98)&gt;10,IF(AND(ISNUMBER('Control Sample Data'!J500),'Control Sample Data'!J500&lt;$B$1,'Control Sample Data'!J500&gt;0),'Control Sample Data'!J500,$B$1),"")</f>
        <v/>
      </c>
      <c r="W501" s="17" t="str">
        <f>IF(SUM('Control Sample Data'!K$3:K$98)&gt;10,IF(AND(ISNUMBER('Control Sample Data'!K500),'Control Sample Data'!K500&lt;$B$1,'Control Sample Data'!K500&gt;0),'Control Sample Data'!K500,$B$1),"")</f>
        <v/>
      </c>
      <c r="X501" s="17" t="str">
        <f>IF(SUM('Control Sample Data'!L$3:L$98)&gt;10,IF(AND(ISNUMBER('Control Sample Data'!L500),'Control Sample Data'!L500&lt;$B$1,'Control Sample Data'!L500&gt;0),'Control Sample Data'!L500,$B$1),"")</f>
        <v/>
      </c>
      <c r="Y501" s="17" t="str">
        <f>IF(SUM('Control Sample Data'!M$3:M$98)&gt;10,IF(AND(ISNUMBER('Control Sample Data'!M500),'Control Sample Data'!M500&lt;$B$1,'Control Sample Data'!M500&gt;0),'Control Sample Data'!M500,$B$1),"")</f>
        <v/>
      </c>
      <c r="AT501" s="36" t="str">
        <f t="shared" si="325"/>
        <v/>
      </c>
      <c r="AU501" s="36" t="str">
        <f t="shared" si="326"/>
        <v/>
      </c>
      <c r="AV501" s="36" t="str">
        <f t="shared" si="327"/>
        <v/>
      </c>
      <c r="AW501" s="36" t="str">
        <f t="shared" si="328"/>
        <v/>
      </c>
      <c r="AX501" s="36" t="str">
        <f t="shared" si="329"/>
        <v/>
      </c>
      <c r="AY501" s="36" t="str">
        <f t="shared" si="330"/>
        <v/>
      </c>
      <c r="AZ501" s="36" t="str">
        <f t="shared" si="331"/>
        <v/>
      </c>
      <c r="BA501" s="36" t="str">
        <f t="shared" si="332"/>
        <v/>
      </c>
      <c r="BB501" s="36" t="str">
        <f t="shared" si="333"/>
        <v/>
      </c>
      <c r="BC501" s="36" t="str">
        <f t="shared" si="334"/>
        <v/>
      </c>
      <c r="BD501" s="36" t="str">
        <f t="shared" si="335"/>
        <v/>
      </c>
      <c r="BE501" s="36" t="str">
        <f t="shared" si="336"/>
        <v/>
      </c>
      <c r="BF501" s="36" t="str">
        <f t="shared" si="337"/>
        <v/>
      </c>
      <c r="BG501" s="36" t="str">
        <f t="shared" si="338"/>
        <v/>
      </c>
      <c r="BH501" s="36" t="str">
        <f t="shared" si="339"/>
        <v/>
      </c>
      <c r="BI501" s="36" t="str">
        <f t="shared" si="340"/>
        <v/>
      </c>
      <c r="BJ501" s="36" t="str">
        <f t="shared" si="341"/>
        <v/>
      </c>
      <c r="BK501" s="36" t="str">
        <f t="shared" si="342"/>
        <v/>
      </c>
      <c r="BL501" s="36" t="str">
        <f t="shared" si="343"/>
        <v/>
      </c>
      <c r="BM501" s="36" t="str">
        <f t="shared" si="344"/>
        <v/>
      </c>
      <c r="BN501" s="38" t="e">
        <f t="shared" si="303"/>
        <v>#DIV/0!</v>
      </c>
      <c r="BO501" s="38" t="e">
        <f t="shared" si="304"/>
        <v>#DIV/0!</v>
      </c>
      <c r="BP501" s="39" t="str">
        <f t="shared" si="305"/>
        <v/>
      </c>
      <c r="BQ501" s="39" t="str">
        <f t="shared" si="306"/>
        <v/>
      </c>
      <c r="BR501" s="39" t="str">
        <f t="shared" si="307"/>
        <v/>
      </c>
      <c r="BS501" s="39" t="str">
        <f t="shared" si="308"/>
        <v/>
      </c>
      <c r="BT501" s="39" t="str">
        <f t="shared" si="309"/>
        <v/>
      </c>
      <c r="BU501" s="39" t="str">
        <f t="shared" si="310"/>
        <v/>
      </c>
      <c r="BV501" s="39" t="str">
        <f t="shared" si="311"/>
        <v/>
      </c>
      <c r="BW501" s="39" t="str">
        <f t="shared" si="312"/>
        <v/>
      </c>
      <c r="BX501" s="39" t="str">
        <f t="shared" si="313"/>
        <v/>
      </c>
      <c r="BY501" s="39" t="str">
        <f t="shared" si="314"/>
        <v/>
      </c>
      <c r="BZ501" s="39" t="str">
        <f t="shared" si="315"/>
        <v/>
      </c>
      <c r="CA501" s="39" t="str">
        <f t="shared" si="316"/>
        <v/>
      </c>
      <c r="CB501" s="39" t="str">
        <f t="shared" si="317"/>
        <v/>
      </c>
      <c r="CC501" s="39" t="str">
        <f t="shared" si="318"/>
        <v/>
      </c>
      <c r="CD501" s="39" t="str">
        <f t="shared" si="319"/>
        <v/>
      </c>
      <c r="CE501" s="39" t="str">
        <f t="shared" si="320"/>
        <v/>
      </c>
      <c r="CF501" s="39" t="str">
        <f t="shared" si="321"/>
        <v/>
      </c>
      <c r="CG501" s="39" t="str">
        <f t="shared" si="322"/>
        <v/>
      </c>
      <c r="CH501" s="39" t="str">
        <f t="shared" si="323"/>
        <v/>
      </c>
      <c r="CI501" s="39" t="str">
        <f t="shared" si="324"/>
        <v/>
      </c>
    </row>
    <row r="502" spans="1:87">
      <c r="A502" s="18"/>
      <c r="B502" s="15" t="str">
        <f>'Gene Table'!E501</f>
        <v>hsa-miR-501-5p</v>
      </c>
      <c r="C502" s="15" t="str">
        <f>'Gene Table'!B501</f>
        <v>E19</v>
      </c>
      <c r="D502" s="16" t="str">
        <f>IF(SUM('Test Sample Data'!D$3:D$98)&gt;10,IF(AND(ISNUMBER('Test Sample Data'!D501),'Test Sample Data'!D501&lt;$B$1,'Test Sample Data'!D501&gt;0),'Test Sample Data'!D501,$B$1),"")</f>
        <v/>
      </c>
      <c r="E502" s="17" t="str">
        <f>IF(SUM('Test Sample Data'!E$3:E$98)&gt;10,IF(AND(ISNUMBER('Test Sample Data'!E501),'Test Sample Data'!E501&lt;$B$1,'Test Sample Data'!E501&gt;0),'Test Sample Data'!E501,$B$1),"")</f>
        <v/>
      </c>
      <c r="F502" s="17" t="str">
        <f>IF(SUM('Test Sample Data'!F$3:F$98)&gt;10,IF(AND(ISNUMBER('Test Sample Data'!F501),'Test Sample Data'!F501&lt;$B$1,'Test Sample Data'!F501&gt;0),'Test Sample Data'!F501,$B$1),"")</f>
        <v/>
      </c>
      <c r="G502" s="17" t="str">
        <f>IF(SUM('Test Sample Data'!G$3:G$98)&gt;10,IF(AND(ISNUMBER('Test Sample Data'!G501),'Test Sample Data'!G501&lt;$B$1,'Test Sample Data'!G501&gt;0),'Test Sample Data'!G501,$B$1),"")</f>
        <v/>
      </c>
      <c r="H502" s="17" t="str">
        <f>IF(SUM('Test Sample Data'!H$3:H$98)&gt;10,IF(AND(ISNUMBER('Test Sample Data'!H501),'Test Sample Data'!H501&lt;$B$1,'Test Sample Data'!H501&gt;0),'Test Sample Data'!H501,$B$1),"")</f>
        <v/>
      </c>
      <c r="I502" s="17" t="str">
        <f>IF(SUM('Test Sample Data'!I$3:I$98)&gt;10,IF(AND(ISNUMBER('Test Sample Data'!I501),'Test Sample Data'!I501&lt;$B$1,'Test Sample Data'!I501&gt;0),'Test Sample Data'!I501,$B$1),"")</f>
        <v/>
      </c>
      <c r="J502" s="17" t="str">
        <f>IF(SUM('Test Sample Data'!J$3:J$98)&gt;10,IF(AND(ISNUMBER('Test Sample Data'!J501),'Test Sample Data'!J501&lt;$B$1,'Test Sample Data'!J501&gt;0),'Test Sample Data'!J501,$B$1),"")</f>
        <v/>
      </c>
      <c r="K502" s="17" t="str">
        <f>IF(SUM('Test Sample Data'!K$3:K$98)&gt;10,IF(AND(ISNUMBER('Test Sample Data'!K501),'Test Sample Data'!K501&lt;$B$1,'Test Sample Data'!K501&gt;0),'Test Sample Data'!K501,$B$1),"")</f>
        <v/>
      </c>
      <c r="L502" s="17" t="str">
        <f>IF(SUM('Test Sample Data'!L$3:L$98)&gt;10,IF(AND(ISNUMBER('Test Sample Data'!L501),'Test Sample Data'!L501&lt;$B$1,'Test Sample Data'!L501&gt;0),'Test Sample Data'!L501,$B$1),"")</f>
        <v/>
      </c>
      <c r="M502" s="17" t="str">
        <f>IF(SUM('Test Sample Data'!M$3:M$98)&gt;10,IF(AND(ISNUMBER('Test Sample Data'!M501),'Test Sample Data'!M501&lt;$B$1,'Test Sample Data'!M501&gt;0),'Test Sample Data'!M501,$B$1),"")</f>
        <v/>
      </c>
      <c r="N502" s="17" t="str">
        <f>'Gene Table'!E501</f>
        <v>hsa-miR-501-5p</v>
      </c>
      <c r="O502" s="17" t="str">
        <f>'Gene Table'!B501</f>
        <v>E19</v>
      </c>
      <c r="P502" s="17" t="str">
        <f>IF(SUM('Control Sample Data'!D$3:D$98)&gt;10,IF(AND(ISNUMBER('Control Sample Data'!D501),'Control Sample Data'!D501&lt;$B$1,'Control Sample Data'!D501&gt;0),'Control Sample Data'!D501,$B$1),"")</f>
        <v/>
      </c>
      <c r="Q502" s="17" t="str">
        <f>IF(SUM('Control Sample Data'!E$3:E$98)&gt;10,IF(AND(ISNUMBER('Control Sample Data'!E501),'Control Sample Data'!E501&lt;$B$1,'Control Sample Data'!E501&gt;0),'Control Sample Data'!E501,$B$1),"")</f>
        <v/>
      </c>
      <c r="R502" s="17" t="str">
        <f>IF(SUM('Control Sample Data'!F$3:F$98)&gt;10,IF(AND(ISNUMBER('Control Sample Data'!F501),'Control Sample Data'!F501&lt;$B$1,'Control Sample Data'!F501&gt;0),'Control Sample Data'!F501,$B$1),"")</f>
        <v/>
      </c>
      <c r="S502" s="17" t="str">
        <f>IF(SUM('Control Sample Data'!G$3:G$98)&gt;10,IF(AND(ISNUMBER('Control Sample Data'!G501),'Control Sample Data'!G501&lt;$B$1,'Control Sample Data'!G501&gt;0),'Control Sample Data'!G501,$B$1),"")</f>
        <v/>
      </c>
      <c r="T502" s="17" t="str">
        <f>IF(SUM('Control Sample Data'!H$3:H$98)&gt;10,IF(AND(ISNUMBER('Control Sample Data'!H501),'Control Sample Data'!H501&lt;$B$1,'Control Sample Data'!H501&gt;0),'Control Sample Data'!H501,$B$1),"")</f>
        <v/>
      </c>
      <c r="U502" s="17" t="str">
        <f>IF(SUM('Control Sample Data'!I$3:I$98)&gt;10,IF(AND(ISNUMBER('Control Sample Data'!I501),'Control Sample Data'!I501&lt;$B$1,'Control Sample Data'!I501&gt;0),'Control Sample Data'!I501,$B$1),"")</f>
        <v/>
      </c>
      <c r="V502" s="17" t="str">
        <f>IF(SUM('Control Sample Data'!J$3:J$98)&gt;10,IF(AND(ISNUMBER('Control Sample Data'!J501),'Control Sample Data'!J501&lt;$B$1,'Control Sample Data'!J501&gt;0),'Control Sample Data'!J501,$B$1),"")</f>
        <v/>
      </c>
      <c r="W502" s="17" t="str">
        <f>IF(SUM('Control Sample Data'!K$3:K$98)&gt;10,IF(AND(ISNUMBER('Control Sample Data'!K501),'Control Sample Data'!K501&lt;$B$1,'Control Sample Data'!K501&gt;0),'Control Sample Data'!K501,$B$1),"")</f>
        <v/>
      </c>
      <c r="X502" s="17" t="str">
        <f>IF(SUM('Control Sample Data'!L$3:L$98)&gt;10,IF(AND(ISNUMBER('Control Sample Data'!L501),'Control Sample Data'!L501&lt;$B$1,'Control Sample Data'!L501&gt;0),'Control Sample Data'!L501,$B$1),"")</f>
        <v/>
      </c>
      <c r="Y502" s="17" t="str">
        <f>IF(SUM('Control Sample Data'!M$3:M$98)&gt;10,IF(AND(ISNUMBER('Control Sample Data'!M501),'Control Sample Data'!M501&lt;$B$1,'Control Sample Data'!M501&gt;0),'Control Sample Data'!M501,$B$1),"")</f>
        <v/>
      </c>
      <c r="AT502" s="36" t="str">
        <f t="shared" si="325"/>
        <v/>
      </c>
      <c r="AU502" s="36" t="str">
        <f t="shared" si="326"/>
        <v/>
      </c>
      <c r="AV502" s="36" t="str">
        <f t="shared" si="327"/>
        <v/>
      </c>
      <c r="AW502" s="36" t="str">
        <f t="shared" si="328"/>
        <v/>
      </c>
      <c r="AX502" s="36" t="str">
        <f t="shared" si="329"/>
        <v/>
      </c>
      <c r="AY502" s="36" t="str">
        <f t="shared" si="330"/>
        <v/>
      </c>
      <c r="AZ502" s="36" t="str">
        <f t="shared" si="331"/>
        <v/>
      </c>
      <c r="BA502" s="36" t="str">
        <f t="shared" si="332"/>
        <v/>
      </c>
      <c r="BB502" s="36" t="str">
        <f t="shared" si="333"/>
        <v/>
      </c>
      <c r="BC502" s="36" t="str">
        <f t="shared" si="334"/>
        <v/>
      </c>
      <c r="BD502" s="36" t="str">
        <f t="shared" si="335"/>
        <v/>
      </c>
      <c r="BE502" s="36" t="str">
        <f t="shared" si="336"/>
        <v/>
      </c>
      <c r="BF502" s="36" t="str">
        <f t="shared" si="337"/>
        <v/>
      </c>
      <c r="BG502" s="36" t="str">
        <f t="shared" si="338"/>
        <v/>
      </c>
      <c r="BH502" s="36" t="str">
        <f t="shared" si="339"/>
        <v/>
      </c>
      <c r="BI502" s="36" t="str">
        <f t="shared" si="340"/>
        <v/>
      </c>
      <c r="BJ502" s="36" t="str">
        <f t="shared" si="341"/>
        <v/>
      </c>
      <c r="BK502" s="36" t="str">
        <f t="shared" si="342"/>
        <v/>
      </c>
      <c r="BL502" s="36" t="str">
        <f t="shared" si="343"/>
        <v/>
      </c>
      <c r="BM502" s="36" t="str">
        <f t="shared" si="344"/>
        <v/>
      </c>
      <c r="BN502" s="38" t="e">
        <f t="shared" si="303"/>
        <v>#DIV/0!</v>
      </c>
      <c r="BO502" s="38" t="e">
        <f t="shared" si="304"/>
        <v>#DIV/0!</v>
      </c>
      <c r="BP502" s="39" t="str">
        <f t="shared" si="305"/>
        <v/>
      </c>
      <c r="BQ502" s="39" t="str">
        <f t="shared" si="306"/>
        <v/>
      </c>
      <c r="BR502" s="39" t="str">
        <f t="shared" si="307"/>
        <v/>
      </c>
      <c r="BS502" s="39" t="str">
        <f t="shared" si="308"/>
        <v/>
      </c>
      <c r="BT502" s="39" t="str">
        <f t="shared" si="309"/>
        <v/>
      </c>
      <c r="BU502" s="39" t="str">
        <f t="shared" si="310"/>
        <v/>
      </c>
      <c r="BV502" s="39" t="str">
        <f t="shared" si="311"/>
        <v/>
      </c>
      <c r="BW502" s="39" t="str">
        <f t="shared" si="312"/>
        <v/>
      </c>
      <c r="BX502" s="39" t="str">
        <f t="shared" si="313"/>
        <v/>
      </c>
      <c r="BY502" s="39" t="str">
        <f t="shared" si="314"/>
        <v/>
      </c>
      <c r="BZ502" s="39" t="str">
        <f t="shared" si="315"/>
        <v/>
      </c>
      <c r="CA502" s="39" t="str">
        <f t="shared" si="316"/>
        <v/>
      </c>
      <c r="CB502" s="39" t="str">
        <f t="shared" si="317"/>
        <v/>
      </c>
      <c r="CC502" s="39" t="str">
        <f t="shared" si="318"/>
        <v/>
      </c>
      <c r="CD502" s="39" t="str">
        <f t="shared" si="319"/>
        <v/>
      </c>
      <c r="CE502" s="39" t="str">
        <f t="shared" si="320"/>
        <v/>
      </c>
      <c r="CF502" s="39" t="str">
        <f t="shared" si="321"/>
        <v/>
      </c>
      <c r="CG502" s="39" t="str">
        <f t="shared" si="322"/>
        <v/>
      </c>
      <c r="CH502" s="39" t="str">
        <f t="shared" si="323"/>
        <v/>
      </c>
      <c r="CI502" s="39" t="str">
        <f t="shared" si="324"/>
        <v/>
      </c>
    </row>
    <row r="503" spans="1:87">
      <c r="A503" s="18"/>
      <c r="B503" s="15" t="str">
        <f>'Gene Table'!E502</f>
        <v>hsa-miR-937</v>
      </c>
      <c r="C503" s="15" t="str">
        <f>'Gene Table'!B502</f>
        <v>E20</v>
      </c>
      <c r="D503" s="16" t="str">
        <f>IF(SUM('Test Sample Data'!D$3:D$98)&gt;10,IF(AND(ISNUMBER('Test Sample Data'!D502),'Test Sample Data'!D502&lt;$B$1,'Test Sample Data'!D502&gt;0),'Test Sample Data'!D502,$B$1),"")</f>
        <v/>
      </c>
      <c r="E503" s="17" t="str">
        <f>IF(SUM('Test Sample Data'!E$3:E$98)&gt;10,IF(AND(ISNUMBER('Test Sample Data'!E502),'Test Sample Data'!E502&lt;$B$1,'Test Sample Data'!E502&gt;0),'Test Sample Data'!E502,$B$1),"")</f>
        <v/>
      </c>
      <c r="F503" s="17" t="str">
        <f>IF(SUM('Test Sample Data'!F$3:F$98)&gt;10,IF(AND(ISNUMBER('Test Sample Data'!F502),'Test Sample Data'!F502&lt;$B$1,'Test Sample Data'!F502&gt;0),'Test Sample Data'!F502,$B$1),"")</f>
        <v/>
      </c>
      <c r="G503" s="17" t="str">
        <f>IF(SUM('Test Sample Data'!G$3:G$98)&gt;10,IF(AND(ISNUMBER('Test Sample Data'!G502),'Test Sample Data'!G502&lt;$B$1,'Test Sample Data'!G502&gt;0),'Test Sample Data'!G502,$B$1),"")</f>
        <v/>
      </c>
      <c r="H503" s="17" t="str">
        <f>IF(SUM('Test Sample Data'!H$3:H$98)&gt;10,IF(AND(ISNUMBER('Test Sample Data'!H502),'Test Sample Data'!H502&lt;$B$1,'Test Sample Data'!H502&gt;0),'Test Sample Data'!H502,$B$1),"")</f>
        <v/>
      </c>
      <c r="I503" s="17" t="str">
        <f>IF(SUM('Test Sample Data'!I$3:I$98)&gt;10,IF(AND(ISNUMBER('Test Sample Data'!I502),'Test Sample Data'!I502&lt;$B$1,'Test Sample Data'!I502&gt;0),'Test Sample Data'!I502,$B$1),"")</f>
        <v/>
      </c>
      <c r="J503" s="17" t="str">
        <f>IF(SUM('Test Sample Data'!J$3:J$98)&gt;10,IF(AND(ISNUMBER('Test Sample Data'!J502),'Test Sample Data'!J502&lt;$B$1,'Test Sample Data'!J502&gt;0),'Test Sample Data'!J502,$B$1),"")</f>
        <v/>
      </c>
      <c r="K503" s="17" t="str">
        <f>IF(SUM('Test Sample Data'!K$3:K$98)&gt;10,IF(AND(ISNUMBER('Test Sample Data'!K502),'Test Sample Data'!K502&lt;$B$1,'Test Sample Data'!K502&gt;0),'Test Sample Data'!K502,$B$1),"")</f>
        <v/>
      </c>
      <c r="L503" s="17" t="str">
        <f>IF(SUM('Test Sample Data'!L$3:L$98)&gt;10,IF(AND(ISNUMBER('Test Sample Data'!L502),'Test Sample Data'!L502&lt;$B$1,'Test Sample Data'!L502&gt;0),'Test Sample Data'!L502,$B$1),"")</f>
        <v/>
      </c>
      <c r="M503" s="17" t="str">
        <f>IF(SUM('Test Sample Data'!M$3:M$98)&gt;10,IF(AND(ISNUMBER('Test Sample Data'!M502),'Test Sample Data'!M502&lt;$B$1,'Test Sample Data'!M502&gt;0),'Test Sample Data'!M502,$B$1),"")</f>
        <v/>
      </c>
      <c r="N503" s="17" t="str">
        <f>'Gene Table'!E502</f>
        <v>hsa-miR-937</v>
      </c>
      <c r="O503" s="17" t="str">
        <f>'Gene Table'!B502</f>
        <v>E20</v>
      </c>
      <c r="P503" s="17" t="str">
        <f>IF(SUM('Control Sample Data'!D$3:D$98)&gt;10,IF(AND(ISNUMBER('Control Sample Data'!D502),'Control Sample Data'!D502&lt;$B$1,'Control Sample Data'!D502&gt;0),'Control Sample Data'!D502,$B$1),"")</f>
        <v/>
      </c>
      <c r="Q503" s="17" t="str">
        <f>IF(SUM('Control Sample Data'!E$3:E$98)&gt;10,IF(AND(ISNUMBER('Control Sample Data'!E502),'Control Sample Data'!E502&lt;$B$1,'Control Sample Data'!E502&gt;0),'Control Sample Data'!E502,$B$1),"")</f>
        <v/>
      </c>
      <c r="R503" s="17" t="str">
        <f>IF(SUM('Control Sample Data'!F$3:F$98)&gt;10,IF(AND(ISNUMBER('Control Sample Data'!F502),'Control Sample Data'!F502&lt;$B$1,'Control Sample Data'!F502&gt;0),'Control Sample Data'!F502,$B$1),"")</f>
        <v/>
      </c>
      <c r="S503" s="17" t="str">
        <f>IF(SUM('Control Sample Data'!G$3:G$98)&gt;10,IF(AND(ISNUMBER('Control Sample Data'!G502),'Control Sample Data'!G502&lt;$B$1,'Control Sample Data'!G502&gt;0),'Control Sample Data'!G502,$B$1),"")</f>
        <v/>
      </c>
      <c r="T503" s="17" t="str">
        <f>IF(SUM('Control Sample Data'!H$3:H$98)&gt;10,IF(AND(ISNUMBER('Control Sample Data'!H502),'Control Sample Data'!H502&lt;$B$1,'Control Sample Data'!H502&gt;0),'Control Sample Data'!H502,$B$1),"")</f>
        <v/>
      </c>
      <c r="U503" s="17" t="str">
        <f>IF(SUM('Control Sample Data'!I$3:I$98)&gt;10,IF(AND(ISNUMBER('Control Sample Data'!I502),'Control Sample Data'!I502&lt;$B$1,'Control Sample Data'!I502&gt;0),'Control Sample Data'!I502,$B$1),"")</f>
        <v/>
      </c>
      <c r="V503" s="17" t="str">
        <f>IF(SUM('Control Sample Data'!J$3:J$98)&gt;10,IF(AND(ISNUMBER('Control Sample Data'!J502),'Control Sample Data'!J502&lt;$B$1,'Control Sample Data'!J502&gt;0),'Control Sample Data'!J502,$B$1),"")</f>
        <v/>
      </c>
      <c r="W503" s="17" t="str">
        <f>IF(SUM('Control Sample Data'!K$3:K$98)&gt;10,IF(AND(ISNUMBER('Control Sample Data'!K502),'Control Sample Data'!K502&lt;$B$1,'Control Sample Data'!K502&gt;0),'Control Sample Data'!K502,$B$1),"")</f>
        <v/>
      </c>
      <c r="X503" s="17" t="str">
        <f>IF(SUM('Control Sample Data'!L$3:L$98)&gt;10,IF(AND(ISNUMBER('Control Sample Data'!L502),'Control Sample Data'!L502&lt;$B$1,'Control Sample Data'!L502&gt;0),'Control Sample Data'!L502,$B$1),"")</f>
        <v/>
      </c>
      <c r="Y503" s="17" t="str">
        <f>IF(SUM('Control Sample Data'!M$3:M$98)&gt;10,IF(AND(ISNUMBER('Control Sample Data'!M502),'Control Sample Data'!M502&lt;$B$1,'Control Sample Data'!M502&gt;0),'Control Sample Data'!M502,$B$1),"")</f>
        <v/>
      </c>
      <c r="AT503" s="36" t="str">
        <f t="shared" si="325"/>
        <v/>
      </c>
      <c r="AU503" s="36" t="str">
        <f t="shared" si="326"/>
        <v/>
      </c>
      <c r="AV503" s="36" t="str">
        <f t="shared" si="327"/>
        <v/>
      </c>
      <c r="AW503" s="36" t="str">
        <f t="shared" si="328"/>
        <v/>
      </c>
      <c r="AX503" s="36" t="str">
        <f t="shared" si="329"/>
        <v/>
      </c>
      <c r="AY503" s="36" t="str">
        <f t="shared" si="330"/>
        <v/>
      </c>
      <c r="AZ503" s="36" t="str">
        <f t="shared" si="331"/>
        <v/>
      </c>
      <c r="BA503" s="36" t="str">
        <f t="shared" si="332"/>
        <v/>
      </c>
      <c r="BB503" s="36" t="str">
        <f t="shared" si="333"/>
        <v/>
      </c>
      <c r="BC503" s="36" t="str">
        <f t="shared" si="334"/>
        <v/>
      </c>
      <c r="BD503" s="36" t="str">
        <f t="shared" si="335"/>
        <v/>
      </c>
      <c r="BE503" s="36" t="str">
        <f t="shared" si="336"/>
        <v/>
      </c>
      <c r="BF503" s="36" t="str">
        <f t="shared" si="337"/>
        <v/>
      </c>
      <c r="BG503" s="36" t="str">
        <f t="shared" si="338"/>
        <v/>
      </c>
      <c r="BH503" s="36" t="str">
        <f t="shared" si="339"/>
        <v/>
      </c>
      <c r="BI503" s="36" t="str">
        <f t="shared" si="340"/>
        <v/>
      </c>
      <c r="BJ503" s="36" t="str">
        <f t="shared" si="341"/>
        <v/>
      </c>
      <c r="BK503" s="36" t="str">
        <f t="shared" si="342"/>
        <v/>
      </c>
      <c r="BL503" s="36" t="str">
        <f t="shared" si="343"/>
        <v/>
      </c>
      <c r="BM503" s="36" t="str">
        <f t="shared" si="344"/>
        <v/>
      </c>
      <c r="BN503" s="38" t="e">
        <f t="shared" si="303"/>
        <v>#DIV/0!</v>
      </c>
      <c r="BO503" s="38" t="e">
        <f t="shared" si="304"/>
        <v>#DIV/0!</v>
      </c>
      <c r="BP503" s="39" t="str">
        <f t="shared" si="305"/>
        <v/>
      </c>
      <c r="BQ503" s="39" t="str">
        <f t="shared" si="306"/>
        <v/>
      </c>
      <c r="BR503" s="39" t="str">
        <f t="shared" si="307"/>
        <v/>
      </c>
      <c r="BS503" s="39" t="str">
        <f t="shared" si="308"/>
        <v/>
      </c>
      <c r="BT503" s="39" t="str">
        <f t="shared" si="309"/>
        <v/>
      </c>
      <c r="BU503" s="39" t="str">
        <f t="shared" si="310"/>
        <v/>
      </c>
      <c r="BV503" s="39" t="str">
        <f t="shared" si="311"/>
        <v/>
      </c>
      <c r="BW503" s="39" t="str">
        <f t="shared" si="312"/>
        <v/>
      </c>
      <c r="BX503" s="39" t="str">
        <f t="shared" si="313"/>
        <v/>
      </c>
      <c r="BY503" s="39" t="str">
        <f t="shared" si="314"/>
        <v/>
      </c>
      <c r="BZ503" s="39" t="str">
        <f t="shared" si="315"/>
        <v/>
      </c>
      <c r="CA503" s="39" t="str">
        <f t="shared" si="316"/>
        <v/>
      </c>
      <c r="CB503" s="39" t="str">
        <f t="shared" si="317"/>
        <v/>
      </c>
      <c r="CC503" s="39" t="str">
        <f t="shared" si="318"/>
        <v/>
      </c>
      <c r="CD503" s="39" t="str">
        <f t="shared" si="319"/>
        <v/>
      </c>
      <c r="CE503" s="39" t="str">
        <f t="shared" si="320"/>
        <v/>
      </c>
      <c r="CF503" s="39" t="str">
        <f t="shared" si="321"/>
        <v/>
      </c>
      <c r="CG503" s="39" t="str">
        <f t="shared" si="322"/>
        <v/>
      </c>
      <c r="CH503" s="39" t="str">
        <f t="shared" si="323"/>
        <v/>
      </c>
      <c r="CI503" s="39" t="str">
        <f t="shared" si="324"/>
        <v/>
      </c>
    </row>
    <row r="504" spans="1:87">
      <c r="A504" s="18"/>
      <c r="B504" s="15" t="str">
        <f>'Gene Table'!E503</f>
        <v>hsa-miR-509-3-5p</v>
      </c>
      <c r="C504" s="15" t="str">
        <f>'Gene Table'!B503</f>
        <v>E21</v>
      </c>
      <c r="D504" s="16" t="str">
        <f>IF(SUM('Test Sample Data'!D$3:D$98)&gt;10,IF(AND(ISNUMBER('Test Sample Data'!D503),'Test Sample Data'!D503&lt;$B$1,'Test Sample Data'!D503&gt;0),'Test Sample Data'!D503,$B$1),"")</f>
        <v/>
      </c>
      <c r="E504" s="17" t="str">
        <f>IF(SUM('Test Sample Data'!E$3:E$98)&gt;10,IF(AND(ISNUMBER('Test Sample Data'!E503),'Test Sample Data'!E503&lt;$B$1,'Test Sample Data'!E503&gt;0),'Test Sample Data'!E503,$B$1),"")</f>
        <v/>
      </c>
      <c r="F504" s="17" t="str">
        <f>IF(SUM('Test Sample Data'!F$3:F$98)&gt;10,IF(AND(ISNUMBER('Test Sample Data'!F503),'Test Sample Data'!F503&lt;$B$1,'Test Sample Data'!F503&gt;0),'Test Sample Data'!F503,$B$1),"")</f>
        <v/>
      </c>
      <c r="G504" s="17" t="str">
        <f>IF(SUM('Test Sample Data'!G$3:G$98)&gt;10,IF(AND(ISNUMBER('Test Sample Data'!G503),'Test Sample Data'!G503&lt;$B$1,'Test Sample Data'!G503&gt;0),'Test Sample Data'!G503,$B$1),"")</f>
        <v/>
      </c>
      <c r="H504" s="17" t="str">
        <f>IF(SUM('Test Sample Data'!H$3:H$98)&gt;10,IF(AND(ISNUMBER('Test Sample Data'!H503),'Test Sample Data'!H503&lt;$B$1,'Test Sample Data'!H503&gt;0),'Test Sample Data'!H503,$B$1),"")</f>
        <v/>
      </c>
      <c r="I504" s="17" t="str">
        <f>IF(SUM('Test Sample Data'!I$3:I$98)&gt;10,IF(AND(ISNUMBER('Test Sample Data'!I503),'Test Sample Data'!I503&lt;$B$1,'Test Sample Data'!I503&gt;0),'Test Sample Data'!I503,$B$1),"")</f>
        <v/>
      </c>
      <c r="J504" s="17" t="str">
        <f>IF(SUM('Test Sample Data'!J$3:J$98)&gt;10,IF(AND(ISNUMBER('Test Sample Data'!J503),'Test Sample Data'!J503&lt;$B$1,'Test Sample Data'!J503&gt;0),'Test Sample Data'!J503,$B$1),"")</f>
        <v/>
      </c>
      <c r="K504" s="17" t="str">
        <f>IF(SUM('Test Sample Data'!K$3:K$98)&gt;10,IF(AND(ISNUMBER('Test Sample Data'!K503),'Test Sample Data'!K503&lt;$B$1,'Test Sample Data'!K503&gt;0),'Test Sample Data'!K503,$B$1),"")</f>
        <v/>
      </c>
      <c r="L504" s="17" t="str">
        <f>IF(SUM('Test Sample Data'!L$3:L$98)&gt;10,IF(AND(ISNUMBER('Test Sample Data'!L503),'Test Sample Data'!L503&lt;$B$1,'Test Sample Data'!L503&gt;0),'Test Sample Data'!L503,$B$1),"")</f>
        <v/>
      </c>
      <c r="M504" s="17" t="str">
        <f>IF(SUM('Test Sample Data'!M$3:M$98)&gt;10,IF(AND(ISNUMBER('Test Sample Data'!M503),'Test Sample Data'!M503&lt;$B$1,'Test Sample Data'!M503&gt;0),'Test Sample Data'!M503,$B$1),"")</f>
        <v/>
      </c>
      <c r="N504" s="17" t="str">
        <f>'Gene Table'!E503</f>
        <v>hsa-miR-509-3-5p</v>
      </c>
      <c r="O504" s="17" t="str">
        <f>'Gene Table'!B503</f>
        <v>E21</v>
      </c>
      <c r="P504" s="17" t="str">
        <f>IF(SUM('Control Sample Data'!D$3:D$98)&gt;10,IF(AND(ISNUMBER('Control Sample Data'!D503),'Control Sample Data'!D503&lt;$B$1,'Control Sample Data'!D503&gt;0),'Control Sample Data'!D503,$B$1),"")</f>
        <v/>
      </c>
      <c r="Q504" s="17" t="str">
        <f>IF(SUM('Control Sample Data'!E$3:E$98)&gt;10,IF(AND(ISNUMBER('Control Sample Data'!E503),'Control Sample Data'!E503&lt;$B$1,'Control Sample Data'!E503&gt;0),'Control Sample Data'!E503,$B$1),"")</f>
        <v/>
      </c>
      <c r="R504" s="17" t="str">
        <f>IF(SUM('Control Sample Data'!F$3:F$98)&gt;10,IF(AND(ISNUMBER('Control Sample Data'!F503),'Control Sample Data'!F503&lt;$B$1,'Control Sample Data'!F503&gt;0),'Control Sample Data'!F503,$B$1),"")</f>
        <v/>
      </c>
      <c r="S504" s="17" t="str">
        <f>IF(SUM('Control Sample Data'!G$3:G$98)&gt;10,IF(AND(ISNUMBER('Control Sample Data'!G503),'Control Sample Data'!G503&lt;$B$1,'Control Sample Data'!G503&gt;0),'Control Sample Data'!G503,$B$1),"")</f>
        <v/>
      </c>
      <c r="T504" s="17" t="str">
        <f>IF(SUM('Control Sample Data'!H$3:H$98)&gt;10,IF(AND(ISNUMBER('Control Sample Data'!H503),'Control Sample Data'!H503&lt;$B$1,'Control Sample Data'!H503&gt;0),'Control Sample Data'!H503,$B$1),"")</f>
        <v/>
      </c>
      <c r="U504" s="17" t="str">
        <f>IF(SUM('Control Sample Data'!I$3:I$98)&gt;10,IF(AND(ISNUMBER('Control Sample Data'!I503),'Control Sample Data'!I503&lt;$B$1,'Control Sample Data'!I503&gt;0),'Control Sample Data'!I503,$B$1),"")</f>
        <v/>
      </c>
      <c r="V504" s="17" t="str">
        <f>IF(SUM('Control Sample Data'!J$3:J$98)&gt;10,IF(AND(ISNUMBER('Control Sample Data'!J503),'Control Sample Data'!J503&lt;$B$1,'Control Sample Data'!J503&gt;0),'Control Sample Data'!J503,$B$1),"")</f>
        <v/>
      </c>
      <c r="W504" s="17" t="str">
        <f>IF(SUM('Control Sample Data'!K$3:K$98)&gt;10,IF(AND(ISNUMBER('Control Sample Data'!K503),'Control Sample Data'!K503&lt;$B$1,'Control Sample Data'!K503&gt;0),'Control Sample Data'!K503,$B$1),"")</f>
        <v/>
      </c>
      <c r="X504" s="17" t="str">
        <f>IF(SUM('Control Sample Data'!L$3:L$98)&gt;10,IF(AND(ISNUMBER('Control Sample Data'!L503),'Control Sample Data'!L503&lt;$B$1,'Control Sample Data'!L503&gt;0),'Control Sample Data'!L503,$B$1),"")</f>
        <v/>
      </c>
      <c r="Y504" s="17" t="str">
        <f>IF(SUM('Control Sample Data'!M$3:M$98)&gt;10,IF(AND(ISNUMBER('Control Sample Data'!M503),'Control Sample Data'!M503&lt;$B$1,'Control Sample Data'!M503&gt;0),'Control Sample Data'!M503,$B$1),"")</f>
        <v/>
      </c>
      <c r="AT504" s="36" t="str">
        <f t="shared" si="325"/>
        <v/>
      </c>
      <c r="AU504" s="36" t="str">
        <f t="shared" si="326"/>
        <v/>
      </c>
      <c r="AV504" s="36" t="str">
        <f t="shared" si="327"/>
        <v/>
      </c>
      <c r="AW504" s="36" t="str">
        <f t="shared" si="328"/>
        <v/>
      </c>
      <c r="AX504" s="36" t="str">
        <f t="shared" si="329"/>
        <v/>
      </c>
      <c r="AY504" s="36" t="str">
        <f t="shared" si="330"/>
        <v/>
      </c>
      <c r="AZ504" s="36" t="str">
        <f t="shared" si="331"/>
        <v/>
      </c>
      <c r="BA504" s="36" t="str">
        <f t="shared" si="332"/>
        <v/>
      </c>
      <c r="BB504" s="36" t="str">
        <f t="shared" si="333"/>
        <v/>
      </c>
      <c r="BC504" s="36" t="str">
        <f t="shared" si="334"/>
        <v/>
      </c>
      <c r="BD504" s="36" t="str">
        <f t="shared" si="335"/>
        <v/>
      </c>
      <c r="BE504" s="36" t="str">
        <f t="shared" si="336"/>
        <v/>
      </c>
      <c r="BF504" s="36" t="str">
        <f t="shared" si="337"/>
        <v/>
      </c>
      <c r="BG504" s="36" t="str">
        <f t="shared" si="338"/>
        <v/>
      </c>
      <c r="BH504" s="36" t="str">
        <f t="shared" si="339"/>
        <v/>
      </c>
      <c r="BI504" s="36" t="str">
        <f t="shared" si="340"/>
        <v/>
      </c>
      <c r="BJ504" s="36" t="str">
        <f t="shared" si="341"/>
        <v/>
      </c>
      <c r="BK504" s="36" t="str">
        <f t="shared" si="342"/>
        <v/>
      </c>
      <c r="BL504" s="36" t="str">
        <f t="shared" si="343"/>
        <v/>
      </c>
      <c r="BM504" s="36" t="str">
        <f t="shared" si="344"/>
        <v/>
      </c>
      <c r="BN504" s="38" t="e">
        <f t="shared" si="303"/>
        <v>#DIV/0!</v>
      </c>
      <c r="BO504" s="38" t="e">
        <f t="shared" si="304"/>
        <v>#DIV/0!</v>
      </c>
      <c r="BP504" s="39" t="str">
        <f t="shared" si="305"/>
        <v/>
      </c>
      <c r="BQ504" s="39" t="str">
        <f t="shared" si="306"/>
        <v/>
      </c>
      <c r="BR504" s="39" t="str">
        <f t="shared" si="307"/>
        <v/>
      </c>
      <c r="BS504" s="39" t="str">
        <f t="shared" si="308"/>
        <v/>
      </c>
      <c r="BT504" s="39" t="str">
        <f t="shared" si="309"/>
        <v/>
      </c>
      <c r="BU504" s="39" t="str">
        <f t="shared" si="310"/>
        <v/>
      </c>
      <c r="BV504" s="39" t="str">
        <f t="shared" si="311"/>
        <v/>
      </c>
      <c r="BW504" s="39" t="str">
        <f t="shared" si="312"/>
        <v/>
      </c>
      <c r="BX504" s="39" t="str">
        <f t="shared" si="313"/>
        <v/>
      </c>
      <c r="BY504" s="39" t="str">
        <f t="shared" si="314"/>
        <v/>
      </c>
      <c r="BZ504" s="39" t="str">
        <f t="shared" si="315"/>
        <v/>
      </c>
      <c r="CA504" s="39" t="str">
        <f t="shared" si="316"/>
        <v/>
      </c>
      <c r="CB504" s="39" t="str">
        <f t="shared" si="317"/>
        <v/>
      </c>
      <c r="CC504" s="39" t="str">
        <f t="shared" si="318"/>
        <v/>
      </c>
      <c r="CD504" s="39" t="str">
        <f t="shared" si="319"/>
        <v/>
      </c>
      <c r="CE504" s="39" t="str">
        <f t="shared" si="320"/>
        <v/>
      </c>
      <c r="CF504" s="39" t="str">
        <f t="shared" si="321"/>
        <v/>
      </c>
      <c r="CG504" s="39" t="str">
        <f t="shared" si="322"/>
        <v/>
      </c>
      <c r="CH504" s="39" t="str">
        <f t="shared" si="323"/>
        <v/>
      </c>
      <c r="CI504" s="39" t="str">
        <f t="shared" si="324"/>
        <v/>
      </c>
    </row>
    <row r="505" spans="1:87">
      <c r="A505" s="18"/>
      <c r="B505" s="15" t="str">
        <f>'Gene Table'!E504</f>
        <v>hsa-miR-296-3p</v>
      </c>
      <c r="C505" s="15" t="str">
        <f>'Gene Table'!B504</f>
        <v>E22</v>
      </c>
      <c r="D505" s="16" t="str">
        <f>IF(SUM('Test Sample Data'!D$3:D$98)&gt;10,IF(AND(ISNUMBER('Test Sample Data'!D504),'Test Sample Data'!D504&lt;$B$1,'Test Sample Data'!D504&gt;0),'Test Sample Data'!D504,$B$1),"")</f>
        <v/>
      </c>
      <c r="E505" s="17" t="str">
        <f>IF(SUM('Test Sample Data'!E$3:E$98)&gt;10,IF(AND(ISNUMBER('Test Sample Data'!E504),'Test Sample Data'!E504&lt;$B$1,'Test Sample Data'!E504&gt;0),'Test Sample Data'!E504,$B$1),"")</f>
        <v/>
      </c>
      <c r="F505" s="17" t="str">
        <f>IF(SUM('Test Sample Data'!F$3:F$98)&gt;10,IF(AND(ISNUMBER('Test Sample Data'!F504),'Test Sample Data'!F504&lt;$B$1,'Test Sample Data'!F504&gt;0),'Test Sample Data'!F504,$B$1),"")</f>
        <v/>
      </c>
      <c r="G505" s="17" t="str">
        <f>IF(SUM('Test Sample Data'!G$3:G$98)&gt;10,IF(AND(ISNUMBER('Test Sample Data'!G504),'Test Sample Data'!G504&lt;$B$1,'Test Sample Data'!G504&gt;0),'Test Sample Data'!G504,$B$1),"")</f>
        <v/>
      </c>
      <c r="H505" s="17" t="str">
        <f>IF(SUM('Test Sample Data'!H$3:H$98)&gt;10,IF(AND(ISNUMBER('Test Sample Data'!H504),'Test Sample Data'!H504&lt;$B$1,'Test Sample Data'!H504&gt;0),'Test Sample Data'!H504,$B$1),"")</f>
        <v/>
      </c>
      <c r="I505" s="17" t="str">
        <f>IF(SUM('Test Sample Data'!I$3:I$98)&gt;10,IF(AND(ISNUMBER('Test Sample Data'!I504),'Test Sample Data'!I504&lt;$B$1,'Test Sample Data'!I504&gt;0),'Test Sample Data'!I504,$B$1),"")</f>
        <v/>
      </c>
      <c r="J505" s="17" t="str">
        <f>IF(SUM('Test Sample Data'!J$3:J$98)&gt;10,IF(AND(ISNUMBER('Test Sample Data'!J504),'Test Sample Data'!J504&lt;$B$1,'Test Sample Data'!J504&gt;0),'Test Sample Data'!J504,$B$1),"")</f>
        <v/>
      </c>
      <c r="K505" s="17" t="str">
        <f>IF(SUM('Test Sample Data'!K$3:K$98)&gt;10,IF(AND(ISNUMBER('Test Sample Data'!K504),'Test Sample Data'!K504&lt;$B$1,'Test Sample Data'!K504&gt;0),'Test Sample Data'!K504,$B$1),"")</f>
        <v/>
      </c>
      <c r="L505" s="17" t="str">
        <f>IF(SUM('Test Sample Data'!L$3:L$98)&gt;10,IF(AND(ISNUMBER('Test Sample Data'!L504),'Test Sample Data'!L504&lt;$B$1,'Test Sample Data'!L504&gt;0),'Test Sample Data'!L504,$B$1),"")</f>
        <v/>
      </c>
      <c r="M505" s="17" t="str">
        <f>IF(SUM('Test Sample Data'!M$3:M$98)&gt;10,IF(AND(ISNUMBER('Test Sample Data'!M504),'Test Sample Data'!M504&lt;$B$1,'Test Sample Data'!M504&gt;0),'Test Sample Data'!M504,$B$1),"")</f>
        <v/>
      </c>
      <c r="N505" s="17" t="str">
        <f>'Gene Table'!E504</f>
        <v>hsa-miR-296-3p</v>
      </c>
      <c r="O505" s="17" t="str">
        <f>'Gene Table'!B504</f>
        <v>E22</v>
      </c>
      <c r="P505" s="17" t="str">
        <f>IF(SUM('Control Sample Data'!D$3:D$98)&gt;10,IF(AND(ISNUMBER('Control Sample Data'!D504),'Control Sample Data'!D504&lt;$B$1,'Control Sample Data'!D504&gt;0),'Control Sample Data'!D504,$B$1),"")</f>
        <v/>
      </c>
      <c r="Q505" s="17" t="str">
        <f>IF(SUM('Control Sample Data'!E$3:E$98)&gt;10,IF(AND(ISNUMBER('Control Sample Data'!E504),'Control Sample Data'!E504&lt;$B$1,'Control Sample Data'!E504&gt;0),'Control Sample Data'!E504,$B$1),"")</f>
        <v/>
      </c>
      <c r="R505" s="17" t="str">
        <f>IF(SUM('Control Sample Data'!F$3:F$98)&gt;10,IF(AND(ISNUMBER('Control Sample Data'!F504),'Control Sample Data'!F504&lt;$B$1,'Control Sample Data'!F504&gt;0),'Control Sample Data'!F504,$B$1),"")</f>
        <v/>
      </c>
      <c r="S505" s="17" t="str">
        <f>IF(SUM('Control Sample Data'!G$3:G$98)&gt;10,IF(AND(ISNUMBER('Control Sample Data'!G504),'Control Sample Data'!G504&lt;$B$1,'Control Sample Data'!G504&gt;0),'Control Sample Data'!G504,$B$1),"")</f>
        <v/>
      </c>
      <c r="T505" s="17" t="str">
        <f>IF(SUM('Control Sample Data'!H$3:H$98)&gt;10,IF(AND(ISNUMBER('Control Sample Data'!H504),'Control Sample Data'!H504&lt;$B$1,'Control Sample Data'!H504&gt;0),'Control Sample Data'!H504,$B$1),"")</f>
        <v/>
      </c>
      <c r="U505" s="17" t="str">
        <f>IF(SUM('Control Sample Data'!I$3:I$98)&gt;10,IF(AND(ISNUMBER('Control Sample Data'!I504),'Control Sample Data'!I504&lt;$B$1,'Control Sample Data'!I504&gt;0),'Control Sample Data'!I504,$B$1),"")</f>
        <v/>
      </c>
      <c r="V505" s="17" t="str">
        <f>IF(SUM('Control Sample Data'!J$3:J$98)&gt;10,IF(AND(ISNUMBER('Control Sample Data'!J504),'Control Sample Data'!J504&lt;$B$1,'Control Sample Data'!J504&gt;0),'Control Sample Data'!J504,$B$1),"")</f>
        <v/>
      </c>
      <c r="W505" s="17" t="str">
        <f>IF(SUM('Control Sample Data'!K$3:K$98)&gt;10,IF(AND(ISNUMBER('Control Sample Data'!K504),'Control Sample Data'!K504&lt;$B$1,'Control Sample Data'!K504&gt;0),'Control Sample Data'!K504,$B$1),"")</f>
        <v/>
      </c>
      <c r="X505" s="17" t="str">
        <f>IF(SUM('Control Sample Data'!L$3:L$98)&gt;10,IF(AND(ISNUMBER('Control Sample Data'!L504),'Control Sample Data'!L504&lt;$B$1,'Control Sample Data'!L504&gt;0),'Control Sample Data'!L504,$B$1),"")</f>
        <v/>
      </c>
      <c r="Y505" s="17" t="str">
        <f>IF(SUM('Control Sample Data'!M$3:M$98)&gt;10,IF(AND(ISNUMBER('Control Sample Data'!M504),'Control Sample Data'!M504&lt;$B$1,'Control Sample Data'!M504&gt;0),'Control Sample Data'!M504,$B$1),"")</f>
        <v/>
      </c>
      <c r="AT505" s="36" t="str">
        <f t="shared" si="325"/>
        <v/>
      </c>
      <c r="AU505" s="36" t="str">
        <f t="shared" si="326"/>
        <v/>
      </c>
      <c r="AV505" s="36" t="str">
        <f t="shared" si="327"/>
        <v/>
      </c>
      <c r="AW505" s="36" t="str">
        <f t="shared" si="328"/>
        <v/>
      </c>
      <c r="AX505" s="36" t="str">
        <f t="shared" si="329"/>
        <v/>
      </c>
      <c r="AY505" s="36" t="str">
        <f t="shared" si="330"/>
        <v/>
      </c>
      <c r="AZ505" s="36" t="str">
        <f t="shared" si="331"/>
        <v/>
      </c>
      <c r="BA505" s="36" t="str">
        <f t="shared" si="332"/>
        <v/>
      </c>
      <c r="BB505" s="36" t="str">
        <f t="shared" si="333"/>
        <v/>
      </c>
      <c r="BC505" s="36" t="str">
        <f t="shared" si="334"/>
        <v/>
      </c>
      <c r="BD505" s="36" t="str">
        <f t="shared" si="335"/>
        <v/>
      </c>
      <c r="BE505" s="36" t="str">
        <f t="shared" si="336"/>
        <v/>
      </c>
      <c r="BF505" s="36" t="str">
        <f t="shared" si="337"/>
        <v/>
      </c>
      <c r="BG505" s="36" t="str">
        <f t="shared" si="338"/>
        <v/>
      </c>
      <c r="BH505" s="36" t="str">
        <f t="shared" si="339"/>
        <v/>
      </c>
      <c r="BI505" s="36" t="str">
        <f t="shared" si="340"/>
        <v/>
      </c>
      <c r="BJ505" s="36" t="str">
        <f t="shared" si="341"/>
        <v/>
      </c>
      <c r="BK505" s="36" t="str">
        <f t="shared" si="342"/>
        <v/>
      </c>
      <c r="BL505" s="36" t="str">
        <f t="shared" si="343"/>
        <v/>
      </c>
      <c r="BM505" s="36" t="str">
        <f t="shared" si="344"/>
        <v/>
      </c>
      <c r="BN505" s="38" t="e">
        <f t="shared" si="303"/>
        <v>#DIV/0!</v>
      </c>
      <c r="BO505" s="38" t="e">
        <f t="shared" si="304"/>
        <v>#DIV/0!</v>
      </c>
      <c r="BP505" s="39" t="str">
        <f t="shared" si="305"/>
        <v/>
      </c>
      <c r="BQ505" s="39" t="str">
        <f t="shared" si="306"/>
        <v/>
      </c>
      <c r="BR505" s="39" t="str">
        <f t="shared" si="307"/>
        <v/>
      </c>
      <c r="BS505" s="39" t="str">
        <f t="shared" si="308"/>
        <v/>
      </c>
      <c r="BT505" s="39" t="str">
        <f t="shared" si="309"/>
        <v/>
      </c>
      <c r="BU505" s="39" t="str">
        <f t="shared" si="310"/>
        <v/>
      </c>
      <c r="BV505" s="39" t="str">
        <f t="shared" si="311"/>
        <v/>
      </c>
      <c r="BW505" s="39" t="str">
        <f t="shared" si="312"/>
        <v/>
      </c>
      <c r="BX505" s="39" t="str">
        <f t="shared" si="313"/>
        <v/>
      </c>
      <c r="BY505" s="39" t="str">
        <f t="shared" si="314"/>
        <v/>
      </c>
      <c r="BZ505" s="39" t="str">
        <f t="shared" si="315"/>
        <v/>
      </c>
      <c r="CA505" s="39" t="str">
        <f t="shared" si="316"/>
        <v/>
      </c>
      <c r="CB505" s="39" t="str">
        <f t="shared" si="317"/>
        <v/>
      </c>
      <c r="CC505" s="39" t="str">
        <f t="shared" si="318"/>
        <v/>
      </c>
      <c r="CD505" s="39" t="str">
        <f t="shared" si="319"/>
        <v/>
      </c>
      <c r="CE505" s="39" t="str">
        <f t="shared" si="320"/>
        <v/>
      </c>
      <c r="CF505" s="39" t="str">
        <f t="shared" si="321"/>
        <v/>
      </c>
      <c r="CG505" s="39" t="str">
        <f t="shared" si="322"/>
        <v/>
      </c>
      <c r="CH505" s="39" t="str">
        <f t="shared" si="323"/>
        <v/>
      </c>
      <c r="CI505" s="39" t="str">
        <f t="shared" si="324"/>
        <v/>
      </c>
    </row>
    <row r="506" spans="1:87">
      <c r="A506" s="18"/>
      <c r="B506" s="15" t="str">
        <f>'Gene Table'!E505</f>
        <v>hsa-miR-1274a</v>
      </c>
      <c r="C506" s="15" t="str">
        <f>'Gene Table'!B505</f>
        <v>E23</v>
      </c>
      <c r="D506" s="16" t="str">
        <f>IF(SUM('Test Sample Data'!D$3:D$98)&gt;10,IF(AND(ISNUMBER('Test Sample Data'!D505),'Test Sample Data'!D505&lt;$B$1,'Test Sample Data'!D505&gt;0),'Test Sample Data'!D505,$B$1),"")</f>
        <v/>
      </c>
      <c r="E506" s="17" t="str">
        <f>IF(SUM('Test Sample Data'!E$3:E$98)&gt;10,IF(AND(ISNUMBER('Test Sample Data'!E505),'Test Sample Data'!E505&lt;$B$1,'Test Sample Data'!E505&gt;0),'Test Sample Data'!E505,$B$1),"")</f>
        <v/>
      </c>
      <c r="F506" s="17" t="str">
        <f>IF(SUM('Test Sample Data'!F$3:F$98)&gt;10,IF(AND(ISNUMBER('Test Sample Data'!F505),'Test Sample Data'!F505&lt;$B$1,'Test Sample Data'!F505&gt;0),'Test Sample Data'!F505,$B$1),"")</f>
        <v/>
      </c>
      <c r="G506" s="17" t="str">
        <f>IF(SUM('Test Sample Data'!G$3:G$98)&gt;10,IF(AND(ISNUMBER('Test Sample Data'!G505),'Test Sample Data'!G505&lt;$B$1,'Test Sample Data'!G505&gt;0),'Test Sample Data'!G505,$B$1),"")</f>
        <v/>
      </c>
      <c r="H506" s="17" t="str">
        <f>IF(SUM('Test Sample Data'!H$3:H$98)&gt;10,IF(AND(ISNUMBER('Test Sample Data'!H505),'Test Sample Data'!H505&lt;$B$1,'Test Sample Data'!H505&gt;0),'Test Sample Data'!H505,$B$1),"")</f>
        <v/>
      </c>
      <c r="I506" s="17" t="str">
        <f>IF(SUM('Test Sample Data'!I$3:I$98)&gt;10,IF(AND(ISNUMBER('Test Sample Data'!I505),'Test Sample Data'!I505&lt;$B$1,'Test Sample Data'!I505&gt;0),'Test Sample Data'!I505,$B$1),"")</f>
        <v/>
      </c>
      <c r="J506" s="17" t="str">
        <f>IF(SUM('Test Sample Data'!J$3:J$98)&gt;10,IF(AND(ISNUMBER('Test Sample Data'!J505),'Test Sample Data'!J505&lt;$B$1,'Test Sample Data'!J505&gt;0),'Test Sample Data'!J505,$B$1),"")</f>
        <v/>
      </c>
      <c r="K506" s="17" t="str">
        <f>IF(SUM('Test Sample Data'!K$3:K$98)&gt;10,IF(AND(ISNUMBER('Test Sample Data'!K505),'Test Sample Data'!K505&lt;$B$1,'Test Sample Data'!K505&gt;0),'Test Sample Data'!K505,$B$1),"")</f>
        <v/>
      </c>
      <c r="L506" s="17" t="str">
        <f>IF(SUM('Test Sample Data'!L$3:L$98)&gt;10,IF(AND(ISNUMBER('Test Sample Data'!L505),'Test Sample Data'!L505&lt;$B$1,'Test Sample Data'!L505&gt;0),'Test Sample Data'!L505,$B$1),"")</f>
        <v/>
      </c>
      <c r="M506" s="17" t="str">
        <f>IF(SUM('Test Sample Data'!M$3:M$98)&gt;10,IF(AND(ISNUMBER('Test Sample Data'!M505),'Test Sample Data'!M505&lt;$B$1,'Test Sample Data'!M505&gt;0),'Test Sample Data'!M505,$B$1),"")</f>
        <v/>
      </c>
      <c r="N506" s="17" t="str">
        <f>'Gene Table'!E505</f>
        <v>hsa-miR-1274a</v>
      </c>
      <c r="O506" s="17" t="str">
        <f>'Gene Table'!B505</f>
        <v>E23</v>
      </c>
      <c r="P506" s="17" t="str">
        <f>IF(SUM('Control Sample Data'!D$3:D$98)&gt;10,IF(AND(ISNUMBER('Control Sample Data'!D505),'Control Sample Data'!D505&lt;$B$1,'Control Sample Data'!D505&gt;0),'Control Sample Data'!D505,$B$1),"")</f>
        <v/>
      </c>
      <c r="Q506" s="17" t="str">
        <f>IF(SUM('Control Sample Data'!E$3:E$98)&gt;10,IF(AND(ISNUMBER('Control Sample Data'!E505),'Control Sample Data'!E505&lt;$B$1,'Control Sample Data'!E505&gt;0),'Control Sample Data'!E505,$B$1),"")</f>
        <v/>
      </c>
      <c r="R506" s="17" t="str">
        <f>IF(SUM('Control Sample Data'!F$3:F$98)&gt;10,IF(AND(ISNUMBER('Control Sample Data'!F505),'Control Sample Data'!F505&lt;$B$1,'Control Sample Data'!F505&gt;0),'Control Sample Data'!F505,$B$1),"")</f>
        <v/>
      </c>
      <c r="S506" s="17" t="str">
        <f>IF(SUM('Control Sample Data'!G$3:G$98)&gt;10,IF(AND(ISNUMBER('Control Sample Data'!G505),'Control Sample Data'!G505&lt;$B$1,'Control Sample Data'!G505&gt;0),'Control Sample Data'!G505,$B$1),"")</f>
        <v/>
      </c>
      <c r="T506" s="17" t="str">
        <f>IF(SUM('Control Sample Data'!H$3:H$98)&gt;10,IF(AND(ISNUMBER('Control Sample Data'!H505),'Control Sample Data'!H505&lt;$B$1,'Control Sample Data'!H505&gt;0),'Control Sample Data'!H505,$B$1),"")</f>
        <v/>
      </c>
      <c r="U506" s="17" t="str">
        <f>IF(SUM('Control Sample Data'!I$3:I$98)&gt;10,IF(AND(ISNUMBER('Control Sample Data'!I505),'Control Sample Data'!I505&lt;$B$1,'Control Sample Data'!I505&gt;0),'Control Sample Data'!I505,$B$1),"")</f>
        <v/>
      </c>
      <c r="V506" s="17" t="str">
        <f>IF(SUM('Control Sample Data'!J$3:J$98)&gt;10,IF(AND(ISNUMBER('Control Sample Data'!J505),'Control Sample Data'!J505&lt;$B$1,'Control Sample Data'!J505&gt;0),'Control Sample Data'!J505,$B$1),"")</f>
        <v/>
      </c>
      <c r="W506" s="17" t="str">
        <f>IF(SUM('Control Sample Data'!K$3:K$98)&gt;10,IF(AND(ISNUMBER('Control Sample Data'!K505),'Control Sample Data'!K505&lt;$B$1,'Control Sample Data'!K505&gt;0),'Control Sample Data'!K505,$B$1),"")</f>
        <v/>
      </c>
      <c r="X506" s="17" t="str">
        <f>IF(SUM('Control Sample Data'!L$3:L$98)&gt;10,IF(AND(ISNUMBER('Control Sample Data'!L505),'Control Sample Data'!L505&lt;$B$1,'Control Sample Data'!L505&gt;0),'Control Sample Data'!L505,$B$1),"")</f>
        <v/>
      </c>
      <c r="Y506" s="17" t="str">
        <f>IF(SUM('Control Sample Data'!M$3:M$98)&gt;10,IF(AND(ISNUMBER('Control Sample Data'!M505),'Control Sample Data'!M505&lt;$B$1,'Control Sample Data'!M505&gt;0),'Control Sample Data'!M505,$B$1),"")</f>
        <v/>
      </c>
      <c r="AT506" s="36" t="str">
        <f t="shared" si="325"/>
        <v/>
      </c>
      <c r="AU506" s="36" t="str">
        <f t="shared" si="326"/>
        <v/>
      </c>
      <c r="AV506" s="36" t="str">
        <f t="shared" si="327"/>
        <v/>
      </c>
      <c r="AW506" s="36" t="str">
        <f t="shared" si="328"/>
        <v/>
      </c>
      <c r="AX506" s="36" t="str">
        <f t="shared" si="329"/>
        <v/>
      </c>
      <c r="AY506" s="36" t="str">
        <f t="shared" si="330"/>
        <v/>
      </c>
      <c r="AZ506" s="36" t="str">
        <f t="shared" si="331"/>
        <v/>
      </c>
      <c r="BA506" s="36" t="str">
        <f t="shared" si="332"/>
        <v/>
      </c>
      <c r="BB506" s="36" t="str">
        <f t="shared" si="333"/>
        <v/>
      </c>
      <c r="BC506" s="36" t="str">
        <f t="shared" si="334"/>
        <v/>
      </c>
      <c r="BD506" s="36" t="str">
        <f t="shared" si="335"/>
        <v/>
      </c>
      <c r="BE506" s="36" t="str">
        <f t="shared" si="336"/>
        <v/>
      </c>
      <c r="BF506" s="36" t="str">
        <f t="shared" si="337"/>
        <v/>
      </c>
      <c r="BG506" s="36" t="str">
        <f t="shared" si="338"/>
        <v/>
      </c>
      <c r="BH506" s="36" t="str">
        <f t="shared" si="339"/>
        <v/>
      </c>
      <c r="BI506" s="36" t="str">
        <f t="shared" si="340"/>
        <v/>
      </c>
      <c r="BJ506" s="36" t="str">
        <f t="shared" si="341"/>
        <v/>
      </c>
      <c r="BK506" s="36" t="str">
        <f t="shared" si="342"/>
        <v/>
      </c>
      <c r="BL506" s="36" t="str">
        <f t="shared" si="343"/>
        <v/>
      </c>
      <c r="BM506" s="36" t="str">
        <f t="shared" si="344"/>
        <v/>
      </c>
      <c r="BN506" s="38" t="e">
        <f t="shared" si="303"/>
        <v>#DIV/0!</v>
      </c>
      <c r="BO506" s="38" t="e">
        <f t="shared" si="304"/>
        <v>#DIV/0!</v>
      </c>
      <c r="BP506" s="39" t="str">
        <f t="shared" si="305"/>
        <v/>
      </c>
      <c r="BQ506" s="39" t="str">
        <f t="shared" si="306"/>
        <v/>
      </c>
      <c r="BR506" s="39" t="str">
        <f t="shared" si="307"/>
        <v/>
      </c>
      <c r="BS506" s="39" t="str">
        <f t="shared" si="308"/>
        <v/>
      </c>
      <c r="BT506" s="39" t="str">
        <f t="shared" si="309"/>
        <v/>
      </c>
      <c r="BU506" s="39" t="str">
        <f t="shared" si="310"/>
        <v/>
      </c>
      <c r="BV506" s="39" t="str">
        <f t="shared" si="311"/>
        <v/>
      </c>
      <c r="BW506" s="39" t="str">
        <f t="shared" si="312"/>
        <v/>
      </c>
      <c r="BX506" s="39" t="str">
        <f t="shared" si="313"/>
        <v/>
      </c>
      <c r="BY506" s="39" t="str">
        <f t="shared" si="314"/>
        <v/>
      </c>
      <c r="BZ506" s="39" t="str">
        <f t="shared" si="315"/>
        <v/>
      </c>
      <c r="CA506" s="39" t="str">
        <f t="shared" si="316"/>
        <v/>
      </c>
      <c r="CB506" s="39" t="str">
        <f t="shared" si="317"/>
        <v/>
      </c>
      <c r="CC506" s="39" t="str">
        <f t="shared" si="318"/>
        <v/>
      </c>
      <c r="CD506" s="39" t="str">
        <f t="shared" si="319"/>
        <v/>
      </c>
      <c r="CE506" s="39" t="str">
        <f t="shared" si="320"/>
        <v/>
      </c>
      <c r="CF506" s="39" t="str">
        <f t="shared" si="321"/>
        <v/>
      </c>
      <c r="CG506" s="39" t="str">
        <f t="shared" si="322"/>
        <v/>
      </c>
      <c r="CH506" s="39" t="str">
        <f t="shared" si="323"/>
        <v/>
      </c>
      <c r="CI506" s="39" t="str">
        <f t="shared" si="324"/>
        <v/>
      </c>
    </row>
    <row r="507" spans="1:87">
      <c r="A507" s="18"/>
      <c r="B507" s="15" t="str">
        <f>'Gene Table'!E506</f>
        <v>hsa-miR-770-5p</v>
      </c>
      <c r="C507" s="15" t="str">
        <f>'Gene Table'!B506</f>
        <v>E24</v>
      </c>
      <c r="D507" s="16" t="str">
        <f>IF(SUM('Test Sample Data'!D$3:D$98)&gt;10,IF(AND(ISNUMBER('Test Sample Data'!D506),'Test Sample Data'!D506&lt;$B$1,'Test Sample Data'!D506&gt;0),'Test Sample Data'!D506,$B$1),"")</f>
        <v/>
      </c>
      <c r="E507" s="17" t="str">
        <f>IF(SUM('Test Sample Data'!E$3:E$98)&gt;10,IF(AND(ISNUMBER('Test Sample Data'!E506),'Test Sample Data'!E506&lt;$B$1,'Test Sample Data'!E506&gt;0),'Test Sample Data'!E506,$B$1),"")</f>
        <v/>
      </c>
      <c r="F507" s="17" t="str">
        <f>IF(SUM('Test Sample Data'!F$3:F$98)&gt;10,IF(AND(ISNUMBER('Test Sample Data'!F506),'Test Sample Data'!F506&lt;$B$1,'Test Sample Data'!F506&gt;0),'Test Sample Data'!F506,$B$1),"")</f>
        <v/>
      </c>
      <c r="G507" s="17" t="str">
        <f>IF(SUM('Test Sample Data'!G$3:G$98)&gt;10,IF(AND(ISNUMBER('Test Sample Data'!G506),'Test Sample Data'!G506&lt;$B$1,'Test Sample Data'!G506&gt;0),'Test Sample Data'!G506,$B$1),"")</f>
        <v/>
      </c>
      <c r="H507" s="17" t="str">
        <f>IF(SUM('Test Sample Data'!H$3:H$98)&gt;10,IF(AND(ISNUMBER('Test Sample Data'!H506),'Test Sample Data'!H506&lt;$B$1,'Test Sample Data'!H506&gt;0),'Test Sample Data'!H506,$B$1),"")</f>
        <v/>
      </c>
      <c r="I507" s="17" t="str">
        <f>IF(SUM('Test Sample Data'!I$3:I$98)&gt;10,IF(AND(ISNUMBER('Test Sample Data'!I506),'Test Sample Data'!I506&lt;$B$1,'Test Sample Data'!I506&gt;0),'Test Sample Data'!I506,$B$1),"")</f>
        <v/>
      </c>
      <c r="J507" s="17" t="str">
        <f>IF(SUM('Test Sample Data'!J$3:J$98)&gt;10,IF(AND(ISNUMBER('Test Sample Data'!J506),'Test Sample Data'!J506&lt;$B$1,'Test Sample Data'!J506&gt;0),'Test Sample Data'!J506,$B$1),"")</f>
        <v/>
      </c>
      <c r="K507" s="17" t="str">
        <f>IF(SUM('Test Sample Data'!K$3:K$98)&gt;10,IF(AND(ISNUMBER('Test Sample Data'!K506),'Test Sample Data'!K506&lt;$B$1,'Test Sample Data'!K506&gt;0),'Test Sample Data'!K506,$B$1),"")</f>
        <v/>
      </c>
      <c r="L507" s="17" t="str">
        <f>IF(SUM('Test Sample Data'!L$3:L$98)&gt;10,IF(AND(ISNUMBER('Test Sample Data'!L506),'Test Sample Data'!L506&lt;$B$1,'Test Sample Data'!L506&gt;0),'Test Sample Data'!L506,$B$1),"")</f>
        <v/>
      </c>
      <c r="M507" s="17" t="str">
        <f>IF(SUM('Test Sample Data'!M$3:M$98)&gt;10,IF(AND(ISNUMBER('Test Sample Data'!M506),'Test Sample Data'!M506&lt;$B$1,'Test Sample Data'!M506&gt;0),'Test Sample Data'!M506,$B$1),"")</f>
        <v/>
      </c>
      <c r="N507" s="17" t="str">
        <f>'Gene Table'!E506</f>
        <v>hsa-miR-770-5p</v>
      </c>
      <c r="O507" s="17" t="str">
        <f>'Gene Table'!B506</f>
        <v>E24</v>
      </c>
      <c r="P507" s="17" t="str">
        <f>IF(SUM('Control Sample Data'!D$3:D$98)&gt;10,IF(AND(ISNUMBER('Control Sample Data'!D506),'Control Sample Data'!D506&lt;$B$1,'Control Sample Data'!D506&gt;0),'Control Sample Data'!D506,$B$1),"")</f>
        <v/>
      </c>
      <c r="Q507" s="17" t="str">
        <f>IF(SUM('Control Sample Data'!E$3:E$98)&gt;10,IF(AND(ISNUMBER('Control Sample Data'!E506),'Control Sample Data'!E506&lt;$B$1,'Control Sample Data'!E506&gt;0),'Control Sample Data'!E506,$B$1),"")</f>
        <v/>
      </c>
      <c r="R507" s="17" t="str">
        <f>IF(SUM('Control Sample Data'!F$3:F$98)&gt;10,IF(AND(ISNUMBER('Control Sample Data'!F506),'Control Sample Data'!F506&lt;$B$1,'Control Sample Data'!F506&gt;0),'Control Sample Data'!F506,$B$1),"")</f>
        <v/>
      </c>
      <c r="S507" s="17" t="str">
        <f>IF(SUM('Control Sample Data'!G$3:G$98)&gt;10,IF(AND(ISNUMBER('Control Sample Data'!G506),'Control Sample Data'!G506&lt;$B$1,'Control Sample Data'!G506&gt;0),'Control Sample Data'!G506,$B$1),"")</f>
        <v/>
      </c>
      <c r="T507" s="17" t="str">
        <f>IF(SUM('Control Sample Data'!H$3:H$98)&gt;10,IF(AND(ISNUMBER('Control Sample Data'!H506),'Control Sample Data'!H506&lt;$B$1,'Control Sample Data'!H506&gt;0),'Control Sample Data'!H506,$B$1),"")</f>
        <v/>
      </c>
      <c r="U507" s="17" t="str">
        <f>IF(SUM('Control Sample Data'!I$3:I$98)&gt;10,IF(AND(ISNUMBER('Control Sample Data'!I506),'Control Sample Data'!I506&lt;$B$1,'Control Sample Data'!I506&gt;0),'Control Sample Data'!I506,$B$1),"")</f>
        <v/>
      </c>
      <c r="V507" s="17" t="str">
        <f>IF(SUM('Control Sample Data'!J$3:J$98)&gt;10,IF(AND(ISNUMBER('Control Sample Data'!J506),'Control Sample Data'!J506&lt;$B$1,'Control Sample Data'!J506&gt;0),'Control Sample Data'!J506,$B$1),"")</f>
        <v/>
      </c>
      <c r="W507" s="17" t="str">
        <f>IF(SUM('Control Sample Data'!K$3:K$98)&gt;10,IF(AND(ISNUMBER('Control Sample Data'!K506),'Control Sample Data'!K506&lt;$B$1,'Control Sample Data'!K506&gt;0),'Control Sample Data'!K506,$B$1),"")</f>
        <v/>
      </c>
      <c r="X507" s="17" t="str">
        <f>IF(SUM('Control Sample Data'!L$3:L$98)&gt;10,IF(AND(ISNUMBER('Control Sample Data'!L506),'Control Sample Data'!L506&lt;$B$1,'Control Sample Data'!L506&gt;0),'Control Sample Data'!L506,$B$1),"")</f>
        <v/>
      </c>
      <c r="Y507" s="17" t="str">
        <f>IF(SUM('Control Sample Data'!M$3:M$98)&gt;10,IF(AND(ISNUMBER('Control Sample Data'!M506),'Control Sample Data'!M506&lt;$B$1,'Control Sample Data'!M506&gt;0),'Control Sample Data'!M506,$B$1),"")</f>
        <v/>
      </c>
      <c r="AT507" s="36" t="str">
        <f t="shared" si="325"/>
        <v/>
      </c>
      <c r="AU507" s="36" t="str">
        <f t="shared" si="326"/>
        <v/>
      </c>
      <c r="AV507" s="36" t="str">
        <f t="shared" si="327"/>
        <v/>
      </c>
      <c r="AW507" s="36" t="str">
        <f t="shared" si="328"/>
        <v/>
      </c>
      <c r="AX507" s="36" t="str">
        <f t="shared" si="329"/>
        <v/>
      </c>
      <c r="AY507" s="36" t="str">
        <f t="shared" si="330"/>
        <v/>
      </c>
      <c r="AZ507" s="36" t="str">
        <f t="shared" si="331"/>
        <v/>
      </c>
      <c r="BA507" s="36" t="str">
        <f t="shared" si="332"/>
        <v/>
      </c>
      <c r="BB507" s="36" t="str">
        <f t="shared" si="333"/>
        <v/>
      </c>
      <c r="BC507" s="36" t="str">
        <f t="shared" si="334"/>
        <v/>
      </c>
      <c r="BD507" s="36" t="str">
        <f t="shared" si="335"/>
        <v/>
      </c>
      <c r="BE507" s="36" t="str">
        <f t="shared" si="336"/>
        <v/>
      </c>
      <c r="BF507" s="36" t="str">
        <f t="shared" si="337"/>
        <v/>
      </c>
      <c r="BG507" s="36" t="str">
        <f t="shared" si="338"/>
        <v/>
      </c>
      <c r="BH507" s="36" t="str">
        <f t="shared" si="339"/>
        <v/>
      </c>
      <c r="BI507" s="36" t="str">
        <f t="shared" si="340"/>
        <v/>
      </c>
      <c r="BJ507" s="36" t="str">
        <f t="shared" si="341"/>
        <v/>
      </c>
      <c r="BK507" s="36" t="str">
        <f t="shared" si="342"/>
        <v/>
      </c>
      <c r="BL507" s="36" t="str">
        <f t="shared" si="343"/>
        <v/>
      </c>
      <c r="BM507" s="36" t="str">
        <f t="shared" si="344"/>
        <v/>
      </c>
      <c r="BN507" s="38" t="e">
        <f t="shared" si="303"/>
        <v>#DIV/0!</v>
      </c>
      <c r="BO507" s="38" t="e">
        <f t="shared" si="304"/>
        <v>#DIV/0!</v>
      </c>
      <c r="BP507" s="39" t="str">
        <f t="shared" si="305"/>
        <v/>
      </c>
      <c r="BQ507" s="39" t="str">
        <f t="shared" si="306"/>
        <v/>
      </c>
      <c r="BR507" s="39" t="str">
        <f t="shared" si="307"/>
        <v/>
      </c>
      <c r="BS507" s="39" t="str">
        <f t="shared" si="308"/>
        <v/>
      </c>
      <c r="BT507" s="39" t="str">
        <f t="shared" si="309"/>
        <v/>
      </c>
      <c r="BU507" s="39" t="str">
        <f t="shared" si="310"/>
        <v/>
      </c>
      <c r="BV507" s="39" t="str">
        <f t="shared" si="311"/>
        <v/>
      </c>
      <c r="BW507" s="39" t="str">
        <f t="shared" si="312"/>
        <v/>
      </c>
      <c r="BX507" s="39" t="str">
        <f t="shared" si="313"/>
        <v/>
      </c>
      <c r="BY507" s="39" t="str">
        <f t="shared" si="314"/>
        <v/>
      </c>
      <c r="BZ507" s="39" t="str">
        <f t="shared" si="315"/>
        <v/>
      </c>
      <c r="CA507" s="39" t="str">
        <f t="shared" si="316"/>
        <v/>
      </c>
      <c r="CB507" s="39" t="str">
        <f t="shared" si="317"/>
        <v/>
      </c>
      <c r="CC507" s="39" t="str">
        <f t="shared" si="318"/>
        <v/>
      </c>
      <c r="CD507" s="39" t="str">
        <f t="shared" si="319"/>
        <v/>
      </c>
      <c r="CE507" s="39" t="str">
        <f t="shared" si="320"/>
        <v/>
      </c>
      <c r="CF507" s="39" t="str">
        <f t="shared" si="321"/>
        <v/>
      </c>
      <c r="CG507" s="39" t="str">
        <f t="shared" si="322"/>
        <v/>
      </c>
      <c r="CH507" s="39" t="str">
        <f t="shared" si="323"/>
        <v/>
      </c>
      <c r="CI507" s="39" t="str">
        <f t="shared" si="324"/>
        <v/>
      </c>
    </row>
    <row r="508" spans="1:87">
      <c r="A508" s="18"/>
      <c r="B508" s="15" t="str">
        <f>'Gene Table'!E507</f>
        <v>hsa-miR-519d</v>
      </c>
      <c r="C508" s="15" t="str">
        <f>'Gene Table'!B507</f>
        <v>F01</v>
      </c>
      <c r="D508" s="16" t="str">
        <f>IF(SUM('Test Sample Data'!D$3:D$98)&gt;10,IF(AND(ISNUMBER('Test Sample Data'!D507),'Test Sample Data'!D507&lt;$B$1,'Test Sample Data'!D507&gt;0),'Test Sample Data'!D507,$B$1),"")</f>
        <v/>
      </c>
      <c r="E508" s="17" t="str">
        <f>IF(SUM('Test Sample Data'!E$3:E$98)&gt;10,IF(AND(ISNUMBER('Test Sample Data'!E507),'Test Sample Data'!E507&lt;$B$1,'Test Sample Data'!E507&gt;0),'Test Sample Data'!E507,$B$1),"")</f>
        <v/>
      </c>
      <c r="F508" s="17" t="str">
        <f>IF(SUM('Test Sample Data'!F$3:F$98)&gt;10,IF(AND(ISNUMBER('Test Sample Data'!F507),'Test Sample Data'!F507&lt;$B$1,'Test Sample Data'!F507&gt;0),'Test Sample Data'!F507,$B$1),"")</f>
        <v/>
      </c>
      <c r="G508" s="17" t="str">
        <f>IF(SUM('Test Sample Data'!G$3:G$98)&gt;10,IF(AND(ISNUMBER('Test Sample Data'!G507),'Test Sample Data'!G507&lt;$B$1,'Test Sample Data'!G507&gt;0),'Test Sample Data'!G507,$B$1),"")</f>
        <v/>
      </c>
      <c r="H508" s="17" t="str">
        <f>IF(SUM('Test Sample Data'!H$3:H$98)&gt;10,IF(AND(ISNUMBER('Test Sample Data'!H507),'Test Sample Data'!H507&lt;$B$1,'Test Sample Data'!H507&gt;0),'Test Sample Data'!H507,$B$1),"")</f>
        <v/>
      </c>
      <c r="I508" s="17" t="str">
        <f>IF(SUM('Test Sample Data'!I$3:I$98)&gt;10,IF(AND(ISNUMBER('Test Sample Data'!I507),'Test Sample Data'!I507&lt;$B$1,'Test Sample Data'!I507&gt;0),'Test Sample Data'!I507,$B$1),"")</f>
        <v/>
      </c>
      <c r="J508" s="17" t="str">
        <f>IF(SUM('Test Sample Data'!J$3:J$98)&gt;10,IF(AND(ISNUMBER('Test Sample Data'!J507),'Test Sample Data'!J507&lt;$B$1,'Test Sample Data'!J507&gt;0),'Test Sample Data'!J507,$B$1),"")</f>
        <v/>
      </c>
      <c r="K508" s="17" t="str">
        <f>IF(SUM('Test Sample Data'!K$3:K$98)&gt;10,IF(AND(ISNUMBER('Test Sample Data'!K507),'Test Sample Data'!K507&lt;$B$1,'Test Sample Data'!K507&gt;0),'Test Sample Data'!K507,$B$1),"")</f>
        <v/>
      </c>
      <c r="L508" s="17" t="str">
        <f>IF(SUM('Test Sample Data'!L$3:L$98)&gt;10,IF(AND(ISNUMBER('Test Sample Data'!L507),'Test Sample Data'!L507&lt;$B$1,'Test Sample Data'!L507&gt;0),'Test Sample Data'!L507,$B$1),"")</f>
        <v/>
      </c>
      <c r="M508" s="17" t="str">
        <f>IF(SUM('Test Sample Data'!M$3:M$98)&gt;10,IF(AND(ISNUMBER('Test Sample Data'!M507),'Test Sample Data'!M507&lt;$B$1,'Test Sample Data'!M507&gt;0),'Test Sample Data'!M507,$B$1),"")</f>
        <v/>
      </c>
      <c r="N508" s="17" t="str">
        <f>'Gene Table'!E507</f>
        <v>hsa-miR-519d</v>
      </c>
      <c r="O508" s="17" t="str">
        <f>'Gene Table'!B507</f>
        <v>F01</v>
      </c>
      <c r="P508" s="17" t="str">
        <f>IF(SUM('Control Sample Data'!D$3:D$98)&gt;10,IF(AND(ISNUMBER('Control Sample Data'!D507),'Control Sample Data'!D507&lt;$B$1,'Control Sample Data'!D507&gt;0),'Control Sample Data'!D507,$B$1),"")</f>
        <v/>
      </c>
      <c r="Q508" s="17" t="str">
        <f>IF(SUM('Control Sample Data'!E$3:E$98)&gt;10,IF(AND(ISNUMBER('Control Sample Data'!E507),'Control Sample Data'!E507&lt;$B$1,'Control Sample Data'!E507&gt;0),'Control Sample Data'!E507,$B$1),"")</f>
        <v/>
      </c>
      <c r="R508" s="17" t="str">
        <f>IF(SUM('Control Sample Data'!F$3:F$98)&gt;10,IF(AND(ISNUMBER('Control Sample Data'!F507),'Control Sample Data'!F507&lt;$B$1,'Control Sample Data'!F507&gt;0),'Control Sample Data'!F507,$B$1),"")</f>
        <v/>
      </c>
      <c r="S508" s="17" t="str">
        <f>IF(SUM('Control Sample Data'!G$3:G$98)&gt;10,IF(AND(ISNUMBER('Control Sample Data'!G507),'Control Sample Data'!G507&lt;$B$1,'Control Sample Data'!G507&gt;0),'Control Sample Data'!G507,$B$1),"")</f>
        <v/>
      </c>
      <c r="T508" s="17" t="str">
        <f>IF(SUM('Control Sample Data'!H$3:H$98)&gt;10,IF(AND(ISNUMBER('Control Sample Data'!H507),'Control Sample Data'!H507&lt;$B$1,'Control Sample Data'!H507&gt;0),'Control Sample Data'!H507,$B$1),"")</f>
        <v/>
      </c>
      <c r="U508" s="17" t="str">
        <f>IF(SUM('Control Sample Data'!I$3:I$98)&gt;10,IF(AND(ISNUMBER('Control Sample Data'!I507),'Control Sample Data'!I507&lt;$B$1,'Control Sample Data'!I507&gt;0),'Control Sample Data'!I507,$B$1),"")</f>
        <v/>
      </c>
      <c r="V508" s="17" t="str">
        <f>IF(SUM('Control Sample Data'!J$3:J$98)&gt;10,IF(AND(ISNUMBER('Control Sample Data'!J507),'Control Sample Data'!J507&lt;$B$1,'Control Sample Data'!J507&gt;0),'Control Sample Data'!J507,$B$1),"")</f>
        <v/>
      </c>
      <c r="W508" s="17" t="str">
        <f>IF(SUM('Control Sample Data'!K$3:K$98)&gt;10,IF(AND(ISNUMBER('Control Sample Data'!K507),'Control Sample Data'!K507&lt;$B$1,'Control Sample Data'!K507&gt;0),'Control Sample Data'!K507,$B$1),"")</f>
        <v/>
      </c>
      <c r="X508" s="17" t="str">
        <f>IF(SUM('Control Sample Data'!L$3:L$98)&gt;10,IF(AND(ISNUMBER('Control Sample Data'!L507),'Control Sample Data'!L507&lt;$B$1,'Control Sample Data'!L507&gt;0),'Control Sample Data'!L507,$B$1),"")</f>
        <v/>
      </c>
      <c r="Y508" s="17" t="str">
        <f>IF(SUM('Control Sample Data'!M$3:M$98)&gt;10,IF(AND(ISNUMBER('Control Sample Data'!M507),'Control Sample Data'!M507&lt;$B$1,'Control Sample Data'!M507&gt;0),'Control Sample Data'!M507,$B$1),"")</f>
        <v/>
      </c>
      <c r="AT508" s="36" t="str">
        <f t="shared" si="325"/>
        <v/>
      </c>
      <c r="AU508" s="36" t="str">
        <f t="shared" si="326"/>
        <v/>
      </c>
      <c r="AV508" s="36" t="str">
        <f t="shared" si="327"/>
        <v/>
      </c>
      <c r="AW508" s="36" t="str">
        <f t="shared" si="328"/>
        <v/>
      </c>
      <c r="AX508" s="36" t="str">
        <f t="shared" si="329"/>
        <v/>
      </c>
      <c r="AY508" s="36" t="str">
        <f t="shared" si="330"/>
        <v/>
      </c>
      <c r="AZ508" s="36" t="str">
        <f t="shared" si="331"/>
        <v/>
      </c>
      <c r="BA508" s="36" t="str">
        <f t="shared" si="332"/>
        <v/>
      </c>
      <c r="BB508" s="36" t="str">
        <f t="shared" si="333"/>
        <v/>
      </c>
      <c r="BC508" s="36" t="str">
        <f t="shared" si="334"/>
        <v/>
      </c>
      <c r="BD508" s="36" t="str">
        <f t="shared" si="335"/>
        <v/>
      </c>
      <c r="BE508" s="36" t="str">
        <f t="shared" si="336"/>
        <v/>
      </c>
      <c r="BF508" s="36" t="str">
        <f t="shared" si="337"/>
        <v/>
      </c>
      <c r="BG508" s="36" t="str">
        <f t="shared" si="338"/>
        <v/>
      </c>
      <c r="BH508" s="36" t="str">
        <f t="shared" si="339"/>
        <v/>
      </c>
      <c r="BI508" s="36" t="str">
        <f t="shared" si="340"/>
        <v/>
      </c>
      <c r="BJ508" s="36" t="str">
        <f t="shared" si="341"/>
        <v/>
      </c>
      <c r="BK508" s="36" t="str">
        <f t="shared" si="342"/>
        <v/>
      </c>
      <c r="BL508" s="36" t="str">
        <f t="shared" si="343"/>
        <v/>
      </c>
      <c r="BM508" s="36" t="str">
        <f t="shared" si="344"/>
        <v/>
      </c>
      <c r="BN508" s="38" t="e">
        <f t="shared" si="303"/>
        <v>#DIV/0!</v>
      </c>
      <c r="BO508" s="38" t="e">
        <f t="shared" si="304"/>
        <v>#DIV/0!</v>
      </c>
      <c r="BP508" s="39" t="str">
        <f t="shared" si="305"/>
        <v/>
      </c>
      <c r="BQ508" s="39" t="str">
        <f t="shared" si="306"/>
        <v/>
      </c>
      <c r="BR508" s="39" t="str">
        <f t="shared" si="307"/>
        <v/>
      </c>
      <c r="BS508" s="39" t="str">
        <f t="shared" si="308"/>
        <v/>
      </c>
      <c r="BT508" s="39" t="str">
        <f t="shared" si="309"/>
        <v/>
      </c>
      <c r="BU508" s="39" t="str">
        <f t="shared" si="310"/>
        <v/>
      </c>
      <c r="BV508" s="39" t="str">
        <f t="shared" si="311"/>
        <v/>
      </c>
      <c r="BW508" s="39" t="str">
        <f t="shared" si="312"/>
        <v/>
      </c>
      <c r="BX508" s="39" t="str">
        <f t="shared" si="313"/>
        <v/>
      </c>
      <c r="BY508" s="39" t="str">
        <f t="shared" si="314"/>
        <v/>
      </c>
      <c r="BZ508" s="39" t="str">
        <f t="shared" si="315"/>
        <v/>
      </c>
      <c r="CA508" s="39" t="str">
        <f t="shared" si="316"/>
        <v/>
      </c>
      <c r="CB508" s="39" t="str">
        <f t="shared" si="317"/>
        <v/>
      </c>
      <c r="CC508" s="39" t="str">
        <f t="shared" si="318"/>
        <v/>
      </c>
      <c r="CD508" s="39" t="str">
        <f t="shared" si="319"/>
        <v/>
      </c>
      <c r="CE508" s="39" t="str">
        <f t="shared" si="320"/>
        <v/>
      </c>
      <c r="CF508" s="39" t="str">
        <f t="shared" si="321"/>
        <v/>
      </c>
      <c r="CG508" s="39" t="str">
        <f t="shared" si="322"/>
        <v/>
      </c>
      <c r="CH508" s="39" t="str">
        <f t="shared" si="323"/>
        <v/>
      </c>
      <c r="CI508" s="39" t="str">
        <f t="shared" si="324"/>
        <v/>
      </c>
    </row>
    <row r="509" spans="1:87">
      <c r="A509" s="18"/>
      <c r="B509" s="15" t="str">
        <f>'Gene Table'!E508</f>
        <v>hsa-miR-199a-3p</v>
      </c>
      <c r="C509" s="15" t="str">
        <f>'Gene Table'!B508</f>
        <v>F02</v>
      </c>
      <c r="D509" s="16" t="str">
        <f>IF(SUM('Test Sample Data'!D$3:D$98)&gt;10,IF(AND(ISNUMBER('Test Sample Data'!D508),'Test Sample Data'!D508&lt;$B$1,'Test Sample Data'!D508&gt;0),'Test Sample Data'!D508,$B$1),"")</f>
        <v/>
      </c>
      <c r="E509" s="17" t="str">
        <f>IF(SUM('Test Sample Data'!E$3:E$98)&gt;10,IF(AND(ISNUMBER('Test Sample Data'!E508),'Test Sample Data'!E508&lt;$B$1,'Test Sample Data'!E508&gt;0),'Test Sample Data'!E508,$B$1),"")</f>
        <v/>
      </c>
      <c r="F509" s="17" t="str">
        <f>IF(SUM('Test Sample Data'!F$3:F$98)&gt;10,IF(AND(ISNUMBER('Test Sample Data'!F508),'Test Sample Data'!F508&lt;$B$1,'Test Sample Data'!F508&gt;0),'Test Sample Data'!F508,$B$1),"")</f>
        <v/>
      </c>
      <c r="G509" s="17" t="str">
        <f>IF(SUM('Test Sample Data'!G$3:G$98)&gt;10,IF(AND(ISNUMBER('Test Sample Data'!G508),'Test Sample Data'!G508&lt;$B$1,'Test Sample Data'!G508&gt;0),'Test Sample Data'!G508,$B$1),"")</f>
        <v/>
      </c>
      <c r="H509" s="17" t="str">
        <f>IF(SUM('Test Sample Data'!H$3:H$98)&gt;10,IF(AND(ISNUMBER('Test Sample Data'!H508),'Test Sample Data'!H508&lt;$B$1,'Test Sample Data'!H508&gt;0),'Test Sample Data'!H508,$B$1),"")</f>
        <v/>
      </c>
      <c r="I509" s="17" t="str">
        <f>IF(SUM('Test Sample Data'!I$3:I$98)&gt;10,IF(AND(ISNUMBER('Test Sample Data'!I508),'Test Sample Data'!I508&lt;$B$1,'Test Sample Data'!I508&gt;0),'Test Sample Data'!I508,$B$1),"")</f>
        <v/>
      </c>
      <c r="J509" s="17" t="str">
        <f>IF(SUM('Test Sample Data'!J$3:J$98)&gt;10,IF(AND(ISNUMBER('Test Sample Data'!J508),'Test Sample Data'!J508&lt;$B$1,'Test Sample Data'!J508&gt;0),'Test Sample Data'!J508,$B$1),"")</f>
        <v/>
      </c>
      <c r="K509" s="17" t="str">
        <f>IF(SUM('Test Sample Data'!K$3:K$98)&gt;10,IF(AND(ISNUMBER('Test Sample Data'!K508),'Test Sample Data'!K508&lt;$B$1,'Test Sample Data'!K508&gt;0),'Test Sample Data'!K508,$B$1),"")</f>
        <v/>
      </c>
      <c r="L509" s="17" t="str">
        <f>IF(SUM('Test Sample Data'!L$3:L$98)&gt;10,IF(AND(ISNUMBER('Test Sample Data'!L508),'Test Sample Data'!L508&lt;$B$1,'Test Sample Data'!L508&gt;0),'Test Sample Data'!L508,$B$1),"")</f>
        <v/>
      </c>
      <c r="M509" s="17" t="str">
        <f>IF(SUM('Test Sample Data'!M$3:M$98)&gt;10,IF(AND(ISNUMBER('Test Sample Data'!M508),'Test Sample Data'!M508&lt;$B$1,'Test Sample Data'!M508&gt;0),'Test Sample Data'!M508,$B$1),"")</f>
        <v/>
      </c>
      <c r="N509" s="17" t="str">
        <f>'Gene Table'!E508</f>
        <v>hsa-miR-199a-3p</v>
      </c>
      <c r="O509" s="17" t="str">
        <f>'Gene Table'!B508</f>
        <v>F02</v>
      </c>
      <c r="P509" s="17" t="str">
        <f>IF(SUM('Control Sample Data'!D$3:D$98)&gt;10,IF(AND(ISNUMBER('Control Sample Data'!D508),'Control Sample Data'!D508&lt;$B$1,'Control Sample Data'!D508&gt;0),'Control Sample Data'!D508,$B$1),"")</f>
        <v/>
      </c>
      <c r="Q509" s="17" t="str">
        <f>IF(SUM('Control Sample Data'!E$3:E$98)&gt;10,IF(AND(ISNUMBER('Control Sample Data'!E508),'Control Sample Data'!E508&lt;$B$1,'Control Sample Data'!E508&gt;0),'Control Sample Data'!E508,$B$1),"")</f>
        <v/>
      </c>
      <c r="R509" s="17" t="str">
        <f>IF(SUM('Control Sample Data'!F$3:F$98)&gt;10,IF(AND(ISNUMBER('Control Sample Data'!F508),'Control Sample Data'!F508&lt;$B$1,'Control Sample Data'!F508&gt;0),'Control Sample Data'!F508,$B$1),"")</f>
        <v/>
      </c>
      <c r="S509" s="17" t="str">
        <f>IF(SUM('Control Sample Data'!G$3:G$98)&gt;10,IF(AND(ISNUMBER('Control Sample Data'!G508),'Control Sample Data'!G508&lt;$B$1,'Control Sample Data'!G508&gt;0),'Control Sample Data'!G508,$B$1),"")</f>
        <v/>
      </c>
      <c r="T509" s="17" t="str">
        <f>IF(SUM('Control Sample Data'!H$3:H$98)&gt;10,IF(AND(ISNUMBER('Control Sample Data'!H508),'Control Sample Data'!H508&lt;$B$1,'Control Sample Data'!H508&gt;0),'Control Sample Data'!H508,$B$1),"")</f>
        <v/>
      </c>
      <c r="U509" s="17" t="str">
        <f>IF(SUM('Control Sample Data'!I$3:I$98)&gt;10,IF(AND(ISNUMBER('Control Sample Data'!I508),'Control Sample Data'!I508&lt;$B$1,'Control Sample Data'!I508&gt;0),'Control Sample Data'!I508,$B$1),"")</f>
        <v/>
      </c>
      <c r="V509" s="17" t="str">
        <f>IF(SUM('Control Sample Data'!J$3:J$98)&gt;10,IF(AND(ISNUMBER('Control Sample Data'!J508),'Control Sample Data'!J508&lt;$B$1,'Control Sample Data'!J508&gt;0),'Control Sample Data'!J508,$B$1),"")</f>
        <v/>
      </c>
      <c r="W509" s="17" t="str">
        <f>IF(SUM('Control Sample Data'!K$3:K$98)&gt;10,IF(AND(ISNUMBER('Control Sample Data'!K508),'Control Sample Data'!K508&lt;$B$1,'Control Sample Data'!K508&gt;0),'Control Sample Data'!K508,$B$1),"")</f>
        <v/>
      </c>
      <c r="X509" s="17" t="str">
        <f>IF(SUM('Control Sample Data'!L$3:L$98)&gt;10,IF(AND(ISNUMBER('Control Sample Data'!L508),'Control Sample Data'!L508&lt;$B$1,'Control Sample Data'!L508&gt;0),'Control Sample Data'!L508,$B$1),"")</f>
        <v/>
      </c>
      <c r="Y509" s="17" t="str">
        <f>IF(SUM('Control Sample Data'!M$3:M$98)&gt;10,IF(AND(ISNUMBER('Control Sample Data'!M508),'Control Sample Data'!M508&lt;$B$1,'Control Sample Data'!M508&gt;0),'Control Sample Data'!M508,$B$1),"")</f>
        <v/>
      </c>
      <c r="AT509" s="36" t="str">
        <f t="shared" si="325"/>
        <v/>
      </c>
      <c r="AU509" s="36" t="str">
        <f t="shared" si="326"/>
        <v/>
      </c>
      <c r="AV509" s="36" t="str">
        <f t="shared" si="327"/>
        <v/>
      </c>
      <c r="AW509" s="36" t="str">
        <f t="shared" si="328"/>
        <v/>
      </c>
      <c r="AX509" s="36" t="str">
        <f t="shared" si="329"/>
        <v/>
      </c>
      <c r="AY509" s="36" t="str">
        <f t="shared" si="330"/>
        <v/>
      </c>
      <c r="AZ509" s="36" t="str">
        <f t="shared" si="331"/>
        <v/>
      </c>
      <c r="BA509" s="36" t="str">
        <f t="shared" si="332"/>
        <v/>
      </c>
      <c r="BB509" s="36" t="str">
        <f t="shared" si="333"/>
        <v/>
      </c>
      <c r="BC509" s="36" t="str">
        <f t="shared" si="334"/>
        <v/>
      </c>
      <c r="BD509" s="36" t="str">
        <f t="shared" si="335"/>
        <v/>
      </c>
      <c r="BE509" s="36" t="str">
        <f t="shared" si="336"/>
        <v/>
      </c>
      <c r="BF509" s="36" t="str">
        <f t="shared" si="337"/>
        <v/>
      </c>
      <c r="BG509" s="36" t="str">
        <f t="shared" si="338"/>
        <v/>
      </c>
      <c r="BH509" s="36" t="str">
        <f t="shared" si="339"/>
        <v/>
      </c>
      <c r="BI509" s="36" t="str">
        <f t="shared" si="340"/>
        <v/>
      </c>
      <c r="BJ509" s="36" t="str">
        <f t="shared" si="341"/>
        <v/>
      </c>
      <c r="BK509" s="36" t="str">
        <f t="shared" si="342"/>
        <v/>
      </c>
      <c r="BL509" s="36" t="str">
        <f t="shared" si="343"/>
        <v/>
      </c>
      <c r="BM509" s="36" t="str">
        <f t="shared" si="344"/>
        <v/>
      </c>
      <c r="BN509" s="38" t="e">
        <f t="shared" si="303"/>
        <v>#DIV/0!</v>
      </c>
      <c r="BO509" s="38" t="e">
        <f t="shared" si="304"/>
        <v>#DIV/0!</v>
      </c>
      <c r="BP509" s="39" t="str">
        <f t="shared" si="305"/>
        <v/>
      </c>
      <c r="BQ509" s="39" t="str">
        <f t="shared" si="306"/>
        <v/>
      </c>
      <c r="BR509" s="39" t="str">
        <f t="shared" si="307"/>
        <v/>
      </c>
      <c r="BS509" s="39" t="str">
        <f t="shared" si="308"/>
        <v/>
      </c>
      <c r="BT509" s="39" t="str">
        <f t="shared" si="309"/>
        <v/>
      </c>
      <c r="BU509" s="39" t="str">
        <f t="shared" si="310"/>
        <v/>
      </c>
      <c r="BV509" s="39" t="str">
        <f t="shared" si="311"/>
        <v/>
      </c>
      <c r="BW509" s="39" t="str">
        <f t="shared" si="312"/>
        <v/>
      </c>
      <c r="BX509" s="39" t="str">
        <f t="shared" si="313"/>
        <v/>
      </c>
      <c r="BY509" s="39" t="str">
        <f t="shared" si="314"/>
        <v/>
      </c>
      <c r="BZ509" s="39" t="str">
        <f t="shared" si="315"/>
        <v/>
      </c>
      <c r="CA509" s="39" t="str">
        <f t="shared" si="316"/>
        <v/>
      </c>
      <c r="CB509" s="39" t="str">
        <f t="shared" si="317"/>
        <v/>
      </c>
      <c r="CC509" s="39" t="str">
        <f t="shared" si="318"/>
        <v/>
      </c>
      <c r="CD509" s="39" t="str">
        <f t="shared" si="319"/>
        <v/>
      </c>
      <c r="CE509" s="39" t="str">
        <f t="shared" si="320"/>
        <v/>
      </c>
      <c r="CF509" s="39" t="str">
        <f t="shared" si="321"/>
        <v/>
      </c>
      <c r="CG509" s="39" t="str">
        <f t="shared" si="322"/>
        <v/>
      </c>
      <c r="CH509" s="39" t="str">
        <f t="shared" si="323"/>
        <v/>
      </c>
      <c r="CI509" s="39" t="str">
        <f t="shared" si="324"/>
        <v/>
      </c>
    </row>
    <row r="510" spans="1:87">
      <c r="A510" s="18"/>
      <c r="B510" s="15" t="str">
        <f>'Gene Table'!E509</f>
        <v>hsa-miR-204-5p</v>
      </c>
      <c r="C510" s="15" t="str">
        <f>'Gene Table'!B509</f>
        <v>F03</v>
      </c>
      <c r="D510" s="16" t="str">
        <f>IF(SUM('Test Sample Data'!D$3:D$98)&gt;10,IF(AND(ISNUMBER('Test Sample Data'!D509),'Test Sample Data'!D509&lt;$B$1,'Test Sample Data'!D509&gt;0),'Test Sample Data'!D509,$B$1),"")</f>
        <v/>
      </c>
      <c r="E510" s="17" t="str">
        <f>IF(SUM('Test Sample Data'!E$3:E$98)&gt;10,IF(AND(ISNUMBER('Test Sample Data'!E509),'Test Sample Data'!E509&lt;$B$1,'Test Sample Data'!E509&gt;0),'Test Sample Data'!E509,$B$1),"")</f>
        <v/>
      </c>
      <c r="F510" s="17" t="str">
        <f>IF(SUM('Test Sample Data'!F$3:F$98)&gt;10,IF(AND(ISNUMBER('Test Sample Data'!F509),'Test Sample Data'!F509&lt;$B$1,'Test Sample Data'!F509&gt;0),'Test Sample Data'!F509,$B$1),"")</f>
        <v/>
      </c>
      <c r="G510" s="17" t="str">
        <f>IF(SUM('Test Sample Data'!G$3:G$98)&gt;10,IF(AND(ISNUMBER('Test Sample Data'!G509),'Test Sample Data'!G509&lt;$B$1,'Test Sample Data'!G509&gt;0),'Test Sample Data'!G509,$B$1),"")</f>
        <v/>
      </c>
      <c r="H510" s="17" t="str">
        <f>IF(SUM('Test Sample Data'!H$3:H$98)&gt;10,IF(AND(ISNUMBER('Test Sample Data'!H509),'Test Sample Data'!H509&lt;$B$1,'Test Sample Data'!H509&gt;0),'Test Sample Data'!H509,$B$1),"")</f>
        <v/>
      </c>
      <c r="I510" s="17" t="str">
        <f>IF(SUM('Test Sample Data'!I$3:I$98)&gt;10,IF(AND(ISNUMBER('Test Sample Data'!I509),'Test Sample Data'!I509&lt;$B$1,'Test Sample Data'!I509&gt;0),'Test Sample Data'!I509,$B$1),"")</f>
        <v/>
      </c>
      <c r="J510" s="17" t="str">
        <f>IF(SUM('Test Sample Data'!J$3:J$98)&gt;10,IF(AND(ISNUMBER('Test Sample Data'!J509),'Test Sample Data'!J509&lt;$B$1,'Test Sample Data'!J509&gt;0),'Test Sample Data'!J509,$B$1),"")</f>
        <v/>
      </c>
      <c r="K510" s="17" t="str">
        <f>IF(SUM('Test Sample Data'!K$3:K$98)&gt;10,IF(AND(ISNUMBER('Test Sample Data'!K509),'Test Sample Data'!K509&lt;$B$1,'Test Sample Data'!K509&gt;0),'Test Sample Data'!K509,$B$1),"")</f>
        <v/>
      </c>
      <c r="L510" s="17" t="str">
        <f>IF(SUM('Test Sample Data'!L$3:L$98)&gt;10,IF(AND(ISNUMBER('Test Sample Data'!L509),'Test Sample Data'!L509&lt;$B$1,'Test Sample Data'!L509&gt;0),'Test Sample Data'!L509,$B$1),"")</f>
        <v/>
      </c>
      <c r="M510" s="17" t="str">
        <f>IF(SUM('Test Sample Data'!M$3:M$98)&gt;10,IF(AND(ISNUMBER('Test Sample Data'!M509),'Test Sample Data'!M509&lt;$B$1,'Test Sample Data'!M509&gt;0),'Test Sample Data'!M509,$B$1),"")</f>
        <v/>
      </c>
      <c r="N510" s="17" t="str">
        <f>'Gene Table'!E509</f>
        <v>hsa-miR-204-5p</v>
      </c>
      <c r="O510" s="17" t="str">
        <f>'Gene Table'!B509</f>
        <v>F03</v>
      </c>
      <c r="P510" s="17" t="str">
        <f>IF(SUM('Control Sample Data'!D$3:D$98)&gt;10,IF(AND(ISNUMBER('Control Sample Data'!D509),'Control Sample Data'!D509&lt;$B$1,'Control Sample Data'!D509&gt;0),'Control Sample Data'!D509,$B$1),"")</f>
        <v/>
      </c>
      <c r="Q510" s="17" t="str">
        <f>IF(SUM('Control Sample Data'!E$3:E$98)&gt;10,IF(AND(ISNUMBER('Control Sample Data'!E509),'Control Sample Data'!E509&lt;$B$1,'Control Sample Data'!E509&gt;0),'Control Sample Data'!E509,$B$1),"")</f>
        <v/>
      </c>
      <c r="R510" s="17" t="str">
        <f>IF(SUM('Control Sample Data'!F$3:F$98)&gt;10,IF(AND(ISNUMBER('Control Sample Data'!F509),'Control Sample Data'!F509&lt;$B$1,'Control Sample Data'!F509&gt;0),'Control Sample Data'!F509,$B$1),"")</f>
        <v/>
      </c>
      <c r="S510" s="17" t="str">
        <f>IF(SUM('Control Sample Data'!G$3:G$98)&gt;10,IF(AND(ISNUMBER('Control Sample Data'!G509),'Control Sample Data'!G509&lt;$B$1,'Control Sample Data'!G509&gt;0),'Control Sample Data'!G509,$B$1),"")</f>
        <v/>
      </c>
      <c r="T510" s="17" t="str">
        <f>IF(SUM('Control Sample Data'!H$3:H$98)&gt;10,IF(AND(ISNUMBER('Control Sample Data'!H509),'Control Sample Data'!H509&lt;$B$1,'Control Sample Data'!H509&gt;0),'Control Sample Data'!H509,$B$1),"")</f>
        <v/>
      </c>
      <c r="U510" s="17" t="str">
        <f>IF(SUM('Control Sample Data'!I$3:I$98)&gt;10,IF(AND(ISNUMBER('Control Sample Data'!I509),'Control Sample Data'!I509&lt;$B$1,'Control Sample Data'!I509&gt;0),'Control Sample Data'!I509,$B$1),"")</f>
        <v/>
      </c>
      <c r="V510" s="17" t="str">
        <f>IF(SUM('Control Sample Data'!J$3:J$98)&gt;10,IF(AND(ISNUMBER('Control Sample Data'!J509),'Control Sample Data'!J509&lt;$B$1,'Control Sample Data'!J509&gt;0),'Control Sample Data'!J509,$B$1),"")</f>
        <v/>
      </c>
      <c r="W510" s="17" t="str">
        <f>IF(SUM('Control Sample Data'!K$3:K$98)&gt;10,IF(AND(ISNUMBER('Control Sample Data'!K509),'Control Sample Data'!K509&lt;$B$1,'Control Sample Data'!K509&gt;0),'Control Sample Data'!K509,$B$1),"")</f>
        <v/>
      </c>
      <c r="X510" s="17" t="str">
        <f>IF(SUM('Control Sample Data'!L$3:L$98)&gt;10,IF(AND(ISNUMBER('Control Sample Data'!L509),'Control Sample Data'!L509&lt;$B$1,'Control Sample Data'!L509&gt;0),'Control Sample Data'!L509,$B$1),"")</f>
        <v/>
      </c>
      <c r="Y510" s="17" t="str">
        <f>IF(SUM('Control Sample Data'!M$3:M$98)&gt;10,IF(AND(ISNUMBER('Control Sample Data'!M509),'Control Sample Data'!M509&lt;$B$1,'Control Sample Data'!M509&gt;0),'Control Sample Data'!M509,$B$1),"")</f>
        <v/>
      </c>
      <c r="AT510" s="36" t="str">
        <f t="shared" si="325"/>
        <v/>
      </c>
      <c r="AU510" s="36" t="str">
        <f t="shared" si="326"/>
        <v/>
      </c>
      <c r="AV510" s="36" t="str">
        <f t="shared" si="327"/>
        <v/>
      </c>
      <c r="AW510" s="36" t="str">
        <f t="shared" si="328"/>
        <v/>
      </c>
      <c r="AX510" s="36" t="str">
        <f t="shared" si="329"/>
        <v/>
      </c>
      <c r="AY510" s="36" t="str">
        <f t="shared" si="330"/>
        <v/>
      </c>
      <c r="AZ510" s="36" t="str">
        <f t="shared" si="331"/>
        <v/>
      </c>
      <c r="BA510" s="36" t="str">
        <f t="shared" si="332"/>
        <v/>
      </c>
      <c r="BB510" s="36" t="str">
        <f t="shared" si="333"/>
        <v/>
      </c>
      <c r="BC510" s="36" t="str">
        <f t="shared" si="334"/>
        <v/>
      </c>
      <c r="BD510" s="36" t="str">
        <f t="shared" si="335"/>
        <v/>
      </c>
      <c r="BE510" s="36" t="str">
        <f t="shared" si="336"/>
        <v/>
      </c>
      <c r="BF510" s="36" t="str">
        <f t="shared" si="337"/>
        <v/>
      </c>
      <c r="BG510" s="36" t="str">
        <f t="shared" si="338"/>
        <v/>
      </c>
      <c r="BH510" s="36" t="str">
        <f t="shared" si="339"/>
        <v/>
      </c>
      <c r="BI510" s="36" t="str">
        <f t="shared" si="340"/>
        <v/>
      </c>
      <c r="BJ510" s="36" t="str">
        <f t="shared" si="341"/>
        <v/>
      </c>
      <c r="BK510" s="36" t="str">
        <f t="shared" si="342"/>
        <v/>
      </c>
      <c r="BL510" s="36" t="str">
        <f t="shared" si="343"/>
        <v/>
      </c>
      <c r="BM510" s="36" t="str">
        <f t="shared" si="344"/>
        <v/>
      </c>
      <c r="BN510" s="38" t="e">
        <f t="shared" si="303"/>
        <v>#DIV/0!</v>
      </c>
      <c r="BO510" s="38" t="e">
        <f t="shared" si="304"/>
        <v>#DIV/0!</v>
      </c>
      <c r="BP510" s="39" t="str">
        <f t="shared" si="305"/>
        <v/>
      </c>
      <c r="BQ510" s="39" t="str">
        <f t="shared" si="306"/>
        <v/>
      </c>
      <c r="BR510" s="39" t="str">
        <f t="shared" si="307"/>
        <v/>
      </c>
      <c r="BS510" s="39" t="str">
        <f t="shared" si="308"/>
        <v/>
      </c>
      <c r="BT510" s="39" t="str">
        <f t="shared" si="309"/>
        <v/>
      </c>
      <c r="BU510" s="39" t="str">
        <f t="shared" si="310"/>
        <v/>
      </c>
      <c r="BV510" s="39" t="str">
        <f t="shared" si="311"/>
        <v/>
      </c>
      <c r="BW510" s="39" t="str">
        <f t="shared" si="312"/>
        <v/>
      </c>
      <c r="BX510" s="39" t="str">
        <f t="shared" si="313"/>
        <v/>
      </c>
      <c r="BY510" s="39" t="str">
        <f t="shared" si="314"/>
        <v/>
      </c>
      <c r="BZ510" s="39" t="str">
        <f t="shared" si="315"/>
        <v/>
      </c>
      <c r="CA510" s="39" t="str">
        <f t="shared" si="316"/>
        <v/>
      </c>
      <c r="CB510" s="39" t="str">
        <f t="shared" si="317"/>
        <v/>
      </c>
      <c r="CC510" s="39" t="str">
        <f t="shared" si="318"/>
        <v/>
      </c>
      <c r="CD510" s="39" t="str">
        <f t="shared" si="319"/>
        <v/>
      </c>
      <c r="CE510" s="39" t="str">
        <f t="shared" si="320"/>
        <v/>
      </c>
      <c r="CF510" s="39" t="str">
        <f t="shared" si="321"/>
        <v/>
      </c>
      <c r="CG510" s="39" t="str">
        <f t="shared" si="322"/>
        <v/>
      </c>
      <c r="CH510" s="39" t="str">
        <f t="shared" si="323"/>
        <v/>
      </c>
      <c r="CI510" s="39" t="str">
        <f t="shared" si="324"/>
        <v/>
      </c>
    </row>
    <row r="511" spans="1:87">
      <c r="A511" s="18"/>
      <c r="B511" s="15" t="str">
        <f>'Gene Table'!E510</f>
        <v>hsa-miR-519b-5p</v>
      </c>
      <c r="C511" s="15" t="str">
        <f>'Gene Table'!B510</f>
        <v>F04</v>
      </c>
      <c r="D511" s="16" t="str">
        <f>IF(SUM('Test Sample Data'!D$3:D$98)&gt;10,IF(AND(ISNUMBER('Test Sample Data'!D510),'Test Sample Data'!D510&lt;$B$1,'Test Sample Data'!D510&gt;0),'Test Sample Data'!D510,$B$1),"")</f>
        <v/>
      </c>
      <c r="E511" s="17" t="str">
        <f>IF(SUM('Test Sample Data'!E$3:E$98)&gt;10,IF(AND(ISNUMBER('Test Sample Data'!E510),'Test Sample Data'!E510&lt;$B$1,'Test Sample Data'!E510&gt;0),'Test Sample Data'!E510,$B$1),"")</f>
        <v/>
      </c>
      <c r="F511" s="17" t="str">
        <f>IF(SUM('Test Sample Data'!F$3:F$98)&gt;10,IF(AND(ISNUMBER('Test Sample Data'!F510),'Test Sample Data'!F510&lt;$B$1,'Test Sample Data'!F510&gt;0),'Test Sample Data'!F510,$B$1),"")</f>
        <v/>
      </c>
      <c r="G511" s="17" t="str">
        <f>IF(SUM('Test Sample Data'!G$3:G$98)&gt;10,IF(AND(ISNUMBER('Test Sample Data'!G510),'Test Sample Data'!G510&lt;$B$1,'Test Sample Data'!G510&gt;0),'Test Sample Data'!G510,$B$1),"")</f>
        <v/>
      </c>
      <c r="H511" s="17" t="str">
        <f>IF(SUM('Test Sample Data'!H$3:H$98)&gt;10,IF(AND(ISNUMBER('Test Sample Data'!H510),'Test Sample Data'!H510&lt;$B$1,'Test Sample Data'!H510&gt;0),'Test Sample Data'!H510,$B$1),"")</f>
        <v/>
      </c>
      <c r="I511" s="17" t="str">
        <f>IF(SUM('Test Sample Data'!I$3:I$98)&gt;10,IF(AND(ISNUMBER('Test Sample Data'!I510),'Test Sample Data'!I510&lt;$B$1,'Test Sample Data'!I510&gt;0),'Test Sample Data'!I510,$B$1),"")</f>
        <v/>
      </c>
      <c r="J511" s="17" t="str">
        <f>IF(SUM('Test Sample Data'!J$3:J$98)&gt;10,IF(AND(ISNUMBER('Test Sample Data'!J510),'Test Sample Data'!J510&lt;$B$1,'Test Sample Data'!J510&gt;0),'Test Sample Data'!J510,$B$1),"")</f>
        <v/>
      </c>
      <c r="K511" s="17" t="str">
        <f>IF(SUM('Test Sample Data'!K$3:K$98)&gt;10,IF(AND(ISNUMBER('Test Sample Data'!K510),'Test Sample Data'!K510&lt;$B$1,'Test Sample Data'!K510&gt;0),'Test Sample Data'!K510,$B$1),"")</f>
        <v/>
      </c>
      <c r="L511" s="17" t="str">
        <f>IF(SUM('Test Sample Data'!L$3:L$98)&gt;10,IF(AND(ISNUMBER('Test Sample Data'!L510),'Test Sample Data'!L510&lt;$B$1,'Test Sample Data'!L510&gt;0),'Test Sample Data'!L510,$B$1),"")</f>
        <v/>
      </c>
      <c r="M511" s="17" t="str">
        <f>IF(SUM('Test Sample Data'!M$3:M$98)&gt;10,IF(AND(ISNUMBER('Test Sample Data'!M510),'Test Sample Data'!M510&lt;$B$1,'Test Sample Data'!M510&gt;0),'Test Sample Data'!M510,$B$1),"")</f>
        <v/>
      </c>
      <c r="N511" s="17" t="str">
        <f>'Gene Table'!E510</f>
        <v>hsa-miR-519b-5p</v>
      </c>
      <c r="O511" s="17" t="str">
        <f>'Gene Table'!B510</f>
        <v>F04</v>
      </c>
      <c r="P511" s="17" t="str">
        <f>IF(SUM('Control Sample Data'!D$3:D$98)&gt;10,IF(AND(ISNUMBER('Control Sample Data'!D510),'Control Sample Data'!D510&lt;$B$1,'Control Sample Data'!D510&gt;0),'Control Sample Data'!D510,$B$1),"")</f>
        <v/>
      </c>
      <c r="Q511" s="17" t="str">
        <f>IF(SUM('Control Sample Data'!E$3:E$98)&gt;10,IF(AND(ISNUMBER('Control Sample Data'!E510),'Control Sample Data'!E510&lt;$B$1,'Control Sample Data'!E510&gt;0),'Control Sample Data'!E510,$B$1),"")</f>
        <v/>
      </c>
      <c r="R511" s="17" t="str">
        <f>IF(SUM('Control Sample Data'!F$3:F$98)&gt;10,IF(AND(ISNUMBER('Control Sample Data'!F510),'Control Sample Data'!F510&lt;$B$1,'Control Sample Data'!F510&gt;0),'Control Sample Data'!F510,$B$1),"")</f>
        <v/>
      </c>
      <c r="S511" s="17" t="str">
        <f>IF(SUM('Control Sample Data'!G$3:G$98)&gt;10,IF(AND(ISNUMBER('Control Sample Data'!G510),'Control Sample Data'!G510&lt;$B$1,'Control Sample Data'!G510&gt;0),'Control Sample Data'!G510,$B$1),"")</f>
        <v/>
      </c>
      <c r="T511" s="17" t="str">
        <f>IF(SUM('Control Sample Data'!H$3:H$98)&gt;10,IF(AND(ISNUMBER('Control Sample Data'!H510),'Control Sample Data'!H510&lt;$B$1,'Control Sample Data'!H510&gt;0),'Control Sample Data'!H510,$B$1),"")</f>
        <v/>
      </c>
      <c r="U511" s="17" t="str">
        <f>IF(SUM('Control Sample Data'!I$3:I$98)&gt;10,IF(AND(ISNUMBER('Control Sample Data'!I510),'Control Sample Data'!I510&lt;$B$1,'Control Sample Data'!I510&gt;0),'Control Sample Data'!I510,$B$1),"")</f>
        <v/>
      </c>
      <c r="V511" s="17" t="str">
        <f>IF(SUM('Control Sample Data'!J$3:J$98)&gt;10,IF(AND(ISNUMBER('Control Sample Data'!J510),'Control Sample Data'!J510&lt;$B$1,'Control Sample Data'!J510&gt;0),'Control Sample Data'!J510,$B$1),"")</f>
        <v/>
      </c>
      <c r="W511" s="17" t="str">
        <f>IF(SUM('Control Sample Data'!K$3:K$98)&gt;10,IF(AND(ISNUMBER('Control Sample Data'!K510),'Control Sample Data'!K510&lt;$B$1,'Control Sample Data'!K510&gt;0),'Control Sample Data'!K510,$B$1),"")</f>
        <v/>
      </c>
      <c r="X511" s="17" t="str">
        <f>IF(SUM('Control Sample Data'!L$3:L$98)&gt;10,IF(AND(ISNUMBER('Control Sample Data'!L510),'Control Sample Data'!L510&lt;$B$1,'Control Sample Data'!L510&gt;0),'Control Sample Data'!L510,$B$1),"")</f>
        <v/>
      </c>
      <c r="Y511" s="17" t="str">
        <f>IF(SUM('Control Sample Data'!M$3:M$98)&gt;10,IF(AND(ISNUMBER('Control Sample Data'!M510),'Control Sample Data'!M510&lt;$B$1,'Control Sample Data'!M510&gt;0),'Control Sample Data'!M510,$B$1),"")</f>
        <v/>
      </c>
      <c r="AT511" s="36" t="str">
        <f t="shared" si="325"/>
        <v/>
      </c>
      <c r="AU511" s="36" t="str">
        <f t="shared" si="326"/>
        <v/>
      </c>
      <c r="AV511" s="36" t="str">
        <f t="shared" si="327"/>
        <v/>
      </c>
      <c r="AW511" s="36" t="str">
        <f t="shared" si="328"/>
        <v/>
      </c>
      <c r="AX511" s="36" t="str">
        <f t="shared" si="329"/>
        <v/>
      </c>
      <c r="AY511" s="36" t="str">
        <f t="shared" si="330"/>
        <v/>
      </c>
      <c r="AZ511" s="36" t="str">
        <f t="shared" si="331"/>
        <v/>
      </c>
      <c r="BA511" s="36" t="str">
        <f t="shared" si="332"/>
        <v/>
      </c>
      <c r="BB511" s="36" t="str">
        <f t="shared" si="333"/>
        <v/>
      </c>
      <c r="BC511" s="36" t="str">
        <f t="shared" si="334"/>
        <v/>
      </c>
      <c r="BD511" s="36" t="str">
        <f t="shared" si="335"/>
        <v/>
      </c>
      <c r="BE511" s="36" t="str">
        <f t="shared" si="336"/>
        <v/>
      </c>
      <c r="BF511" s="36" t="str">
        <f t="shared" si="337"/>
        <v/>
      </c>
      <c r="BG511" s="36" t="str">
        <f t="shared" si="338"/>
        <v/>
      </c>
      <c r="BH511" s="36" t="str">
        <f t="shared" si="339"/>
        <v/>
      </c>
      <c r="BI511" s="36" t="str">
        <f t="shared" si="340"/>
        <v/>
      </c>
      <c r="BJ511" s="36" t="str">
        <f t="shared" si="341"/>
        <v/>
      </c>
      <c r="BK511" s="36" t="str">
        <f t="shared" si="342"/>
        <v/>
      </c>
      <c r="BL511" s="36" t="str">
        <f t="shared" si="343"/>
        <v/>
      </c>
      <c r="BM511" s="36" t="str">
        <f t="shared" si="344"/>
        <v/>
      </c>
      <c r="BN511" s="38" t="e">
        <f t="shared" si="303"/>
        <v>#DIV/0!</v>
      </c>
      <c r="BO511" s="38" t="e">
        <f t="shared" si="304"/>
        <v>#DIV/0!</v>
      </c>
      <c r="BP511" s="39" t="str">
        <f t="shared" si="305"/>
        <v/>
      </c>
      <c r="BQ511" s="39" t="str">
        <f t="shared" si="306"/>
        <v/>
      </c>
      <c r="BR511" s="39" t="str">
        <f t="shared" si="307"/>
        <v/>
      </c>
      <c r="BS511" s="39" t="str">
        <f t="shared" si="308"/>
        <v/>
      </c>
      <c r="BT511" s="39" t="str">
        <f t="shared" si="309"/>
        <v/>
      </c>
      <c r="BU511" s="39" t="str">
        <f t="shared" si="310"/>
        <v/>
      </c>
      <c r="BV511" s="39" t="str">
        <f t="shared" si="311"/>
        <v/>
      </c>
      <c r="BW511" s="39" t="str">
        <f t="shared" si="312"/>
        <v/>
      </c>
      <c r="BX511" s="39" t="str">
        <f t="shared" si="313"/>
        <v/>
      </c>
      <c r="BY511" s="39" t="str">
        <f t="shared" si="314"/>
        <v/>
      </c>
      <c r="BZ511" s="39" t="str">
        <f t="shared" si="315"/>
        <v/>
      </c>
      <c r="CA511" s="39" t="str">
        <f t="shared" si="316"/>
        <v/>
      </c>
      <c r="CB511" s="39" t="str">
        <f t="shared" si="317"/>
        <v/>
      </c>
      <c r="CC511" s="39" t="str">
        <f t="shared" si="318"/>
        <v/>
      </c>
      <c r="CD511" s="39" t="str">
        <f t="shared" si="319"/>
        <v/>
      </c>
      <c r="CE511" s="39" t="str">
        <f t="shared" si="320"/>
        <v/>
      </c>
      <c r="CF511" s="39" t="str">
        <f t="shared" si="321"/>
        <v/>
      </c>
      <c r="CG511" s="39" t="str">
        <f t="shared" si="322"/>
        <v/>
      </c>
      <c r="CH511" s="39" t="str">
        <f t="shared" si="323"/>
        <v/>
      </c>
      <c r="CI511" s="39" t="str">
        <f t="shared" si="324"/>
        <v/>
      </c>
    </row>
    <row r="512" spans="1:87">
      <c r="A512" s="18"/>
      <c r="B512" s="15" t="str">
        <f>'Gene Table'!E511</f>
        <v>hsa-miR-517b-3p</v>
      </c>
      <c r="C512" s="15" t="str">
        <f>'Gene Table'!B511</f>
        <v>F05</v>
      </c>
      <c r="D512" s="16" t="str">
        <f>IF(SUM('Test Sample Data'!D$3:D$98)&gt;10,IF(AND(ISNUMBER('Test Sample Data'!D511),'Test Sample Data'!D511&lt;$B$1,'Test Sample Data'!D511&gt;0),'Test Sample Data'!D511,$B$1),"")</f>
        <v/>
      </c>
      <c r="E512" s="17" t="str">
        <f>IF(SUM('Test Sample Data'!E$3:E$98)&gt;10,IF(AND(ISNUMBER('Test Sample Data'!E511),'Test Sample Data'!E511&lt;$B$1,'Test Sample Data'!E511&gt;0),'Test Sample Data'!E511,$B$1),"")</f>
        <v/>
      </c>
      <c r="F512" s="17" t="str">
        <f>IF(SUM('Test Sample Data'!F$3:F$98)&gt;10,IF(AND(ISNUMBER('Test Sample Data'!F511),'Test Sample Data'!F511&lt;$B$1,'Test Sample Data'!F511&gt;0),'Test Sample Data'!F511,$B$1),"")</f>
        <v/>
      </c>
      <c r="G512" s="17" t="str">
        <f>IF(SUM('Test Sample Data'!G$3:G$98)&gt;10,IF(AND(ISNUMBER('Test Sample Data'!G511),'Test Sample Data'!G511&lt;$B$1,'Test Sample Data'!G511&gt;0),'Test Sample Data'!G511,$B$1),"")</f>
        <v/>
      </c>
      <c r="H512" s="17" t="str">
        <f>IF(SUM('Test Sample Data'!H$3:H$98)&gt;10,IF(AND(ISNUMBER('Test Sample Data'!H511),'Test Sample Data'!H511&lt;$B$1,'Test Sample Data'!H511&gt;0),'Test Sample Data'!H511,$B$1),"")</f>
        <v/>
      </c>
      <c r="I512" s="17" t="str">
        <f>IF(SUM('Test Sample Data'!I$3:I$98)&gt;10,IF(AND(ISNUMBER('Test Sample Data'!I511),'Test Sample Data'!I511&lt;$B$1,'Test Sample Data'!I511&gt;0),'Test Sample Data'!I511,$B$1),"")</f>
        <v/>
      </c>
      <c r="J512" s="17" t="str">
        <f>IF(SUM('Test Sample Data'!J$3:J$98)&gt;10,IF(AND(ISNUMBER('Test Sample Data'!J511),'Test Sample Data'!J511&lt;$B$1,'Test Sample Data'!J511&gt;0),'Test Sample Data'!J511,$B$1),"")</f>
        <v/>
      </c>
      <c r="K512" s="17" t="str">
        <f>IF(SUM('Test Sample Data'!K$3:K$98)&gt;10,IF(AND(ISNUMBER('Test Sample Data'!K511),'Test Sample Data'!K511&lt;$B$1,'Test Sample Data'!K511&gt;0),'Test Sample Data'!K511,$B$1),"")</f>
        <v/>
      </c>
      <c r="L512" s="17" t="str">
        <f>IF(SUM('Test Sample Data'!L$3:L$98)&gt;10,IF(AND(ISNUMBER('Test Sample Data'!L511),'Test Sample Data'!L511&lt;$B$1,'Test Sample Data'!L511&gt;0),'Test Sample Data'!L511,$B$1),"")</f>
        <v/>
      </c>
      <c r="M512" s="17" t="str">
        <f>IF(SUM('Test Sample Data'!M$3:M$98)&gt;10,IF(AND(ISNUMBER('Test Sample Data'!M511),'Test Sample Data'!M511&lt;$B$1,'Test Sample Data'!M511&gt;0),'Test Sample Data'!M511,$B$1),"")</f>
        <v/>
      </c>
      <c r="N512" s="17" t="str">
        <f>'Gene Table'!E511</f>
        <v>hsa-miR-517b-3p</v>
      </c>
      <c r="O512" s="17" t="str">
        <f>'Gene Table'!B511</f>
        <v>F05</v>
      </c>
      <c r="P512" s="17" t="str">
        <f>IF(SUM('Control Sample Data'!D$3:D$98)&gt;10,IF(AND(ISNUMBER('Control Sample Data'!D511),'Control Sample Data'!D511&lt;$B$1,'Control Sample Data'!D511&gt;0),'Control Sample Data'!D511,$B$1),"")</f>
        <v/>
      </c>
      <c r="Q512" s="17" t="str">
        <f>IF(SUM('Control Sample Data'!E$3:E$98)&gt;10,IF(AND(ISNUMBER('Control Sample Data'!E511),'Control Sample Data'!E511&lt;$B$1,'Control Sample Data'!E511&gt;0),'Control Sample Data'!E511,$B$1),"")</f>
        <v/>
      </c>
      <c r="R512" s="17" t="str">
        <f>IF(SUM('Control Sample Data'!F$3:F$98)&gt;10,IF(AND(ISNUMBER('Control Sample Data'!F511),'Control Sample Data'!F511&lt;$B$1,'Control Sample Data'!F511&gt;0),'Control Sample Data'!F511,$B$1),"")</f>
        <v/>
      </c>
      <c r="S512" s="17" t="str">
        <f>IF(SUM('Control Sample Data'!G$3:G$98)&gt;10,IF(AND(ISNUMBER('Control Sample Data'!G511),'Control Sample Data'!G511&lt;$B$1,'Control Sample Data'!G511&gt;0),'Control Sample Data'!G511,$B$1),"")</f>
        <v/>
      </c>
      <c r="T512" s="17" t="str">
        <f>IF(SUM('Control Sample Data'!H$3:H$98)&gt;10,IF(AND(ISNUMBER('Control Sample Data'!H511),'Control Sample Data'!H511&lt;$B$1,'Control Sample Data'!H511&gt;0),'Control Sample Data'!H511,$B$1),"")</f>
        <v/>
      </c>
      <c r="U512" s="17" t="str">
        <f>IF(SUM('Control Sample Data'!I$3:I$98)&gt;10,IF(AND(ISNUMBER('Control Sample Data'!I511),'Control Sample Data'!I511&lt;$B$1,'Control Sample Data'!I511&gt;0),'Control Sample Data'!I511,$B$1),"")</f>
        <v/>
      </c>
      <c r="V512" s="17" t="str">
        <f>IF(SUM('Control Sample Data'!J$3:J$98)&gt;10,IF(AND(ISNUMBER('Control Sample Data'!J511),'Control Sample Data'!J511&lt;$B$1,'Control Sample Data'!J511&gt;0),'Control Sample Data'!J511,$B$1),"")</f>
        <v/>
      </c>
      <c r="W512" s="17" t="str">
        <f>IF(SUM('Control Sample Data'!K$3:K$98)&gt;10,IF(AND(ISNUMBER('Control Sample Data'!K511),'Control Sample Data'!K511&lt;$B$1,'Control Sample Data'!K511&gt;0),'Control Sample Data'!K511,$B$1),"")</f>
        <v/>
      </c>
      <c r="X512" s="17" t="str">
        <f>IF(SUM('Control Sample Data'!L$3:L$98)&gt;10,IF(AND(ISNUMBER('Control Sample Data'!L511),'Control Sample Data'!L511&lt;$B$1,'Control Sample Data'!L511&gt;0),'Control Sample Data'!L511,$B$1),"")</f>
        <v/>
      </c>
      <c r="Y512" s="17" t="str">
        <f>IF(SUM('Control Sample Data'!M$3:M$98)&gt;10,IF(AND(ISNUMBER('Control Sample Data'!M511),'Control Sample Data'!M511&lt;$B$1,'Control Sample Data'!M511&gt;0),'Control Sample Data'!M511,$B$1),"")</f>
        <v/>
      </c>
      <c r="AT512" s="36" t="str">
        <f t="shared" si="325"/>
        <v/>
      </c>
      <c r="AU512" s="36" t="str">
        <f t="shared" si="326"/>
        <v/>
      </c>
      <c r="AV512" s="36" t="str">
        <f t="shared" si="327"/>
        <v/>
      </c>
      <c r="AW512" s="36" t="str">
        <f t="shared" si="328"/>
        <v/>
      </c>
      <c r="AX512" s="36" t="str">
        <f t="shared" si="329"/>
        <v/>
      </c>
      <c r="AY512" s="36" t="str">
        <f t="shared" si="330"/>
        <v/>
      </c>
      <c r="AZ512" s="36" t="str">
        <f t="shared" si="331"/>
        <v/>
      </c>
      <c r="BA512" s="36" t="str">
        <f t="shared" si="332"/>
        <v/>
      </c>
      <c r="BB512" s="36" t="str">
        <f t="shared" si="333"/>
        <v/>
      </c>
      <c r="BC512" s="36" t="str">
        <f t="shared" si="334"/>
        <v/>
      </c>
      <c r="BD512" s="36" t="str">
        <f t="shared" si="335"/>
        <v/>
      </c>
      <c r="BE512" s="36" t="str">
        <f t="shared" si="336"/>
        <v/>
      </c>
      <c r="BF512" s="36" t="str">
        <f t="shared" si="337"/>
        <v/>
      </c>
      <c r="BG512" s="36" t="str">
        <f t="shared" si="338"/>
        <v/>
      </c>
      <c r="BH512" s="36" t="str">
        <f t="shared" si="339"/>
        <v/>
      </c>
      <c r="BI512" s="36" t="str">
        <f t="shared" si="340"/>
        <v/>
      </c>
      <c r="BJ512" s="36" t="str">
        <f t="shared" si="341"/>
        <v/>
      </c>
      <c r="BK512" s="36" t="str">
        <f t="shared" si="342"/>
        <v/>
      </c>
      <c r="BL512" s="36" t="str">
        <f t="shared" si="343"/>
        <v/>
      </c>
      <c r="BM512" s="36" t="str">
        <f t="shared" si="344"/>
        <v/>
      </c>
      <c r="BN512" s="38" t="e">
        <f t="shared" si="303"/>
        <v>#DIV/0!</v>
      </c>
      <c r="BO512" s="38" t="e">
        <f t="shared" si="304"/>
        <v>#DIV/0!</v>
      </c>
      <c r="BP512" s="39" t="str">
        <f t="shared" si="305"/>
        <v/>
      </c>
      <c r="BQ512" s="39" t="str">
        <f t="shared" si="306"/>
        <v/>
      </c>
      <c r="BR512" s="39" t="str">
        <f t="shared" si="307"/>
        <v/>
      </c>
      <c r="BS512" s="39" t="str">
        <f t="shared" si="308"/>
        <v/>
      </c>
      <c r="BT512" s="39" t="str">
        <f t="shared" si="309"/>
        <v/>
      </c>
      <c r="BU512" s="39" t="str">
        <f t="shared" si="310"/>
        <v/>
      </c>
      <c r="BV512" s="39" t="str">
        <f t="shared" si="311"/>
        <v/>
      </c>
      <c r="BW512" s="39" t="str">
        <f t="shared" si="312"/>
        <v/>
      </c>
      <c r="BX512" s="39" t="str">
        <f t="shared" si="313"/>
        <v/>
      </c>
      <c r="BY512" s="39" t="str">
        <f t="shared" si="314"/>
        <v/>
      </c>
      <c r="BZ512" s="39" t="str">
        <f t="shared" si="315"/>
        <v/>
      </c>
      <c r="CA512" s="39" t="str">
        <f t="shared" si="316"/>
        <v/>
      </c>
      <c r="CB512" s="39" t="str">
        <f t="shared" si="317"/>
        <v/>
      </c>
      <c r="CC512" s="39" t="str">
        <f t="shared" si="318"/>
        <v/>
      </c>
      <c r="CD512" s="39" t="str">
        <f t="shared" si="319"/>
        <v/>
      </c>
      <c r="CE512" s="39" t="str">
        <f t="shared" si="320"/>
        <v/>
      </c>
      <c r="CF512" s="39" t="str">
        <f t="shared" si="321"/>
        <v/>
      </c>
      <c r="CG512" s="39" t="str">
        <f t="shared" si="322"/>
        <v/>
      </c>
      <c r="CH512" s="39" t="str">
        <f t="shared" si="323"/>
        <v/>
      </c>
      <c r="CI512" s="39" t="str">
        <f t="shared" si="324"/>
        <v/>
      </c>
    </row>
    <row r="513" spans="1:87">
      <c r="A513" s="18"/>
      <c r="B513" s="15" t="str">
        <f>'Gene Table'!E512</f>
        <v>hsa-miR-520c-5p</v>
      </c>
      <c r="C513" s="15" t="str">
        <f>'Gene Table'!B512</f>
        <v>F06</v>
      </c>
      <c r="D513" s="16" t="str">
        <f>IF(SUM('Test Sample Data'!D$3:D$98)&gt;10,IF(AND(ISNUMBER('Test Sample Data'!D512),'Test Sample Data'!D512&lt;$B$1,'Test Sample Data'!D512&gt;0),'Test Sample Data'!D512,$B$1),"")</f>
        <v/>
      </c>
      <c r="E513" s="17" t="str">
        <f>IF(SUM('Test Sample Data'!E$3:E$98)&gt;10,IF(AND(ISNUMBER('Test Sample Data'!E512),'Test Sample Data'!E512&lt;$B$1,'Test Sample Data'!E512&gt;0),'Test Sample Data'!E512,$B$1),"")</f>
        <v/>
      </c>
      <c r="F513" s="17" t="str">
        <f>IF(SUM('Test Sample Data'!F$3:F$98)&gt;10,IF(AND(ISNUMBER('Test Sample Data'!F512),'Test Sample Data'!F512&lt;$B$1,'Test Sample Data'!F512&gt;0),'Test Sample Data'!F512,$B$1),"")</f>
        <v/>
      </c>
      <c r="G513" s="17" t="str">
        <f>IF(SUM('Test Sample Data'!G$3:G$98)&gt;10,IF(AND(ISNUMBER('Test Sample Data'!G512),'Test Sample Data'!G512&lt;$B$1,'Test Sample Data'!G512&gt;0),'Test Sample Data'!G512,$B$1),"")</f>
        <v/>
      </c>
      <c r="H513" s="17" t="str">
        <f>IF(SUM('Test Sample Data'!H$3:H$98)&gt;10,IF(AND(ISNUMBER('Test Sample Data'!H512),'Test Sample Data'!H512&lt;$B$1,'Test Sample Data'!H512&gt;0),'Test Sample Data'!H512,$B$1),"")</f>
        <v/>
      </c>
      <c r="I513" s="17" t="str">
        <f>IF(SUM('Test Sample Data'!I$3:I$98)&gt;10,IF(AND(ISNUMBER('Test Sample Data'!I512),'Test Sample Data'!I512&lt;$B$1,'Test Sample Data'!I512&gt;0),'Test Sample Data'!I512,$B$1),"")</f>
        <v/>
      </c>
      <c r="J513" s="17" t="str">
        <f>IF(SUM('Test Sample Data'!J$3:J$98)&gt;10,IF(AND(ISNUMBER('Test Sample Data'!J512),'Test Sample Data'!J512&lt;$B$1,'Test Sample Data'!J512&gt;0),'Test Sample Data'!J512,$B$1),"")</f>
        <v/>
      </c>
      <c r="K513" s="17" t="str">
        <f>IF(SUM('Test Sample Data'!K$3:K$98)&gt;10,IF(AND(ISNUMBER('Test Sample Data'!K512),'Test Sample Data'!K512&lt;$B$1,'Test Sample Data'!K512&gt;0),'Test Sample Data'!K512,$B$1),"")</f>
        <v/>
      </c>
      <c r="L513" s="17" t="str">
        <f>IF(SUM('Test Sample Data'!L$3:L$98)&gt;10,IF(AND(ISNUMBER('Test Sample Data'!L512),'Test Sample Data'!L512&lt;$B$1,'Test Sample Data'!L512&gt;0),'Test Sample Data'!L512,$B$1),"")</f>
        <v/>
      </c>
      <c r="M513" s="17" t="str">
        <f>IF(SUM('Test Sample Data'!M$3:M$98)&gt;10,IF(AND(ISNUMBER('Test Sample Data'!M512),'Test Sample Data'!M512&lt;$B$1,'Test Sample Data'!M512&gt;0),'Test Sample Data'!M512,$B$1),"")</f>
        <v/>
      </c>
      <c r="N513" s="17" t="str">
        <f>'Gene Table'!E512</f>
        <v>hsa-miR-520c-5p</v>
      </c>
      <c r="O513" s="17" t="str">
        <f>'Gene Table'!B512</f>
        <v>F06</v>
      </c>
      <c r="P513" s="17" t="str">
        <f>IF(SUM('Control Sample Data'!D$3:D$98)&gt;10,IF(AND(ISNUMBER('Control Sample Data'!D512),'Control Sample Data'!D512&lt;$B$1,'Control Sample Data'!D512&gt;0),'Control Sample Data'!D512,$B$1),"")</f>
        <v/>
      </c>
      <c r="Q513" s="17" t="str">
        <f>IF(SUM('Control Sample Data'!E$3:E$98)&gt;10,IF(AND(ISNUMBER('Control Sample Data'!E512),'Control Sample Data'!E512&lt;$B$1,'Control Sample Data'!E512&gt;0),'Control Sample Data'!E512,$B$1),"")</f>
        <v/>
      </c>
      <c r="R513" s="17" t="str">
        <f>IF(SUM('Control Sample Data'!F$3:F$98)&gt;10,IF(AND(ISNUMBER('Control Sample Data'!F512),'Control Sample Data'!F512&lt;$B$1,'Control Sample Data'!F512&gt;0),'Control Sample Data'!F512,$B$1),"")</f>
        <v/>
      </c>
      <c r="S513" s="17" t="str">
        <f>IF(SUM('Control Sample Data'!G$3:G$98)&gt;10,IF(AND(ISNUMBER('Control Sample Data'!G512),'Control Sample Data'!G512&lt;$B$1,'Control Sample Data'!G512&gt;0),'Control Sample Data'!G512,$B$1),"")</f>
        <v/>
      </c>
      <c r="T513" s="17" t="str">
        <f>IF(SUM('Control Sample Data'!H$3:H$98)&gt;10,IF(AND(ISNUMBER('Control Sample Data'!H512),'Control Sample Data'!H512&lt;$B$1,'Control Sample Data'!H512&gt;0),'Control Sample Data'!H512,$B$1),"")</f>
        <v/>
      </c>
      <c r="U513" s="17" t="str">
        <f>IF(SUM('Control Sample Data'!I$3:I$98)&gt;10,IF(AND(ISNUMBER('Control Sample Data'!I512),'Control Sample Data'!I512&lt;$B$1,'Control Sample Data'!I512&gt;0),'Control Sample Data'!I512,$B$1),"")</f>
        <v/>
      </c>
      <c r="V513" s="17" t="str">
        <f>IF(SUM('Control Sample Data'!J$3:J$98)&gt;10,IF(AND(ISNUMBER('Control Sample Data'!J512),'Control Sample Data'!J512&lt;$B$1,'Control Sample Data'!J512&gt;0),'Control Sample Data'!J512,$B$1),"")</f>
        <v/>
      </c>
      <c r="W513" s="17" t="str">
        <f>IF(SUM('Control Sample Data'!K$3:K$98)&gt;10,IF(AND(ISNUMBER('Control Sample Data'!K512),'Control Sample Data'!K512&lt;$B$1,'Control Sample Data'!K512&gt;0),'Control Sample Data'!K512,$B$1),"")</f>
        <v/>
      </c>
      <c r="X513" s="17" t="str">
        <f>IF(SUM('Control Sample Data'!L$3:L$98)&gt;10,IF(AND(ISNUMBER('Control Sample Data'!L512),'Control Sample Data'!L512&lt;$B$1,'Control Sample Data'!L512&gt;0),'Control Sample Data'!L512,$B$1),"")</f>
        <v/>
      </c>
      <c r="Y513" s="17" t="str">
        <f>IF(SUM('Control Sample Data'!M$3:M$98)&gt;10,IF(AND(ISNUMBER('Control Sample Data'!M512),'Control Sample Data'!M512&lt;$B$1,'Control Sample Data'!M512&gt;0),'Control Sample Data'!M512,$B$1),"")</f>
        <v/>
      </c>
      <c r="AT513" s="36" t="str">
        <f t="shared" si="325"/>
        <v/>
      </c>
      <c r="AU513" s="36" t="str">
        <f t="shared" si="326"/>
        <v/>
      </c>
      <c r="AV513" s="36" t="str">
        <f t="shared" si="327"/>
        <v/>
      </c>
      <c r="AW513" s="36" t="str">
        <f t="shared" si="328"/>
        <v/>
      </c>
      <c r="AX513" s="36" t="str">
        <f t="shared" si="329"/>
        <v/>
      </c>
      <c r="AY513" s="36" t="str">
        <f t="shared" si="330"/>
        <v/>
      </c>
      <c r="AZ513" s="36" t="str">
        <f t="shared" si="331"/>
        <v/>
      </c>
      <c r="BA513" s="36" t="str">
        <f t="shared" si="332"/>
        <v/>
      </c>
      <c r="BB513" s="36" t="str">
        <f t="shared" si="333"/>
        <v/>
      </c>
      <c r="BC513" s="36" t="str">
        <f t="shared" si="334"/>
        <v/>
      </c>
      <c r="BD513" s="36" t="str">
        <f t="shared" si="335"/>
        <v/>
      </c>
      <c r="BE513" s="36" t="str">
        <f t="shared" si="336"/>
        <v/>
      </c>
      <c r="BF513" s="36" t="str">
        <f t="shared" si="337"/>
        <v/>
      </c>
      <c r="BG513" s="36" t="str">
        <f t="shared" si="338"/>
        <v/>
      </c>
      <c r="BH513" s="36" t="str">
        <f t="shared" si="339"/>
        <v/>
      </c>
      <c r="BI513" s="36" t="str">
        <f t="shared" si="340"/>
        <v/>
      </c>
      <c r="BJ513" s="36" t="str">
        <f t="shared" si="341"/>
        <v/>
      </c>
      <c r="BK513" s="36" t="str">
        <f t="shared" si="342"/>
        <v/>
      </c>
      <c r="BL513" s="36" t="str">
        <f t="shared" si="343"/>
        <v/>
      </c>
      <c r="BM513" s="36" t="str">
        <f t="shared" si="344"/>
        <v/>
      </c>
      <c r="BN513" s="38" t="e">
        <f t="shared" si="303"/>
        <v>#DIV/0!</v>
      </c>
      <c r="BO513" s="38" t="e">
        <f t="shared" si="304"/>
        <v>#DIV/0!</v>
      </c>
      <c r="BP513" s="39" t="str">
        <f t="shared" si="305"/>
        <v/>
      </c>
      <c r="BQ513" s="39" t="str">
        <f t="shared" si="306"/>
        <v/>
      </c>
      <c r="BR513" s="39" t="str">
        <f t="shared" si="307"/>
        <v/>
      </c>
      <c r="BS513" s="39" t="str">
        <f t="shared" si="308"/>
        <v/>
      </c>
      <c r="BT513" s="39" t="str">
        <f t="shared" si="309"/>
        <v/>
      </c>
      <c r="BU513" s="39" t="str">
        <f t="shared" si="310"/>
        <v/>
      </c>
      <c r="BV513" s="39" t="str">
        <f t="shared" si="311"/>
        <v/>
      </c>
      <c r="BW513" s="39" t="str">
        <f t="shared" si="312"/>
        <v/>
      </c>
      <c r="BX513" s="39" t="str">
        <f t="shared" si="313"/>
        <v/>
      </c>
      <c r="BY513" s="39" t="str">
        <f t="shared" si="314"/>
        <v/>
      </c>
      <c r="BZ513" s="39" t="str">
        <f t="shared" si="315"/>
        <v/>
      </c>
      <c r="CA513" s="39" t="str">
        <f t="shared" si="316"/>
        <v/>
      </c>
      <c r="CB513" s="39" t="str">
        <f t="shared" si="317"/>
        <v/>
      </c>
      <c r="CC513" s="39" t="str">
        <f t="shared" si="318"/>
        <v/>
      </c>
      <c r="CD513" s="39" t="str">
        <f t="shared" si="319"/>
        <v/>
      </c>
      <c r="CE513" s="39" t="str">
        <f t="shared" si="320"/>
        <v/>
      </c>
      <c r="CF513" s="39" t="str">
        <f t="shared" si="321"/>
        <v/>
      </c>
      <c r="CG513" s="39" t="str">
        <f t="shared" si="322"/>
        <v/>
      </c>
      <c r="CH513" s="39" t="str">
        <f t="shared" si="323"/>
        <v/>
      </c>
      <c r="CI513" s="39" t="str">
        <f t="shared" si="324"/>
        <v/>
      </c>
    </row>
    <row r="514" spans="1:87">
      <c r="A514" s="18"/>
      <c r="B514" s="15" t="str">
        <f>'Gene Table'!E513</f>
        <v>hsa-miR-449b-5p</v>
      </c>
      <c r="C514" s="15" t="str">
        <f>'Gene Table'!B513</f>
        <v>F07</v>
      </c>
      <c r="D514" s="16" t="str">
        <f>IF(SUM('Test Sample Data'!D$3:D$98)&gt;10,IF(AND(ISNUMBER('Test Sample Data'!D513),'Test Sample Data'!D513&lt;$B$1,'Test Sample Data'!D513&gt;0),'Test Sample Data'!D513,$B$1),"")</f>
        <v/>
      </c>
      <c r="E514" s="17" t="str">
        <f>IF(SUM('Test Sample Data'!E$3:E$98)&gt;10,IF(AND(ISNUMBER('Test Sample Data'!E513),'Test Sample Data'!E513&lt;$B$1,'Test Sample Data'!E513&gt;0),'Test Sample Data'!E513,$B$1),"")</f>
        <v/>
      </c>
      <c r="F514" s="17" t="str">
        <f>IF(SUM('Test Sample Data'!F$3:F$98)&gt;10,IF(AND(ISNUMBER('Test Sample Data'!F513),'Test Sample Data'!F513&lt;$B$1,'Test Sample Data'!F513&gt;0),'Test Sample Data'!F513,$B$1),"")</f>
        <v/>
      </c>
      <c r="G514" s="17" t="str">
        <f>IF(SUM('Test Sample Data'!G$3:G$98)&gt;10,IF(AND(ISNUMBER('Test Sample Data'!G513),'Test Sample Data'!G513&lt;$B$1,'Test Sample Data'!G513&gt;0),'Test Sample Data'!G513,$B$1),"")</f>
        <v/>
      </c>
      <c r="H514" s="17" t="str">
        <f>IF(SUM('Test Sample Data'!H$3:H$98)&gt;10,IF(AND(ISNUMBER('Test Sample Data'!H513),'Test Sample Data'!H513&lt;$B$1,'Test Sample Data'!H513&gt;0),'Test Sample Data'!H513,$B$1),"")</f>
        <v/>
      </c>
      <c r="I514" s="17" t="str">
        <f>IF(SUM('Test Sample Data'!I$3:I$98)&gt;10,IF(AND(ISNUMBER('Test Sample Data'!I513),'Test Sample Data'!I513&lt;$B$1,'Test Sample Data'!I513&gt;0),'Test Sample Data'!I513,$B$1),"")</f>
        <v/>
      </c>
      <c r="J514" s="17" t="str">
        <f>IF(SUM('Test Sample Data'!J$3:J$98)&gt;10,IF(AND(ISNUMBER('Test Sample Data'!J513),'Test Sample Data'!J513&lt;$B$1,'Test Sample Data'!J513&gt;0),'Test Sample Data'!J513,$B$1),"")</f>
        <v/>
      </c>
      <c r="K514" s="17" t="str">
        <f>IF(SUM('Test Sample Data'!K$3:K$98)&gt;10,IF(AND(ISNUMBER('Test Sample Data'!K513),'Test Sample Data'!K513&lt;$B$1,'Test Sample Data'!K513&gt;0),'Test Sample Data'!K513,$B$1),"")</f>
        <v/>
      </c>
      <c r="L514" s="17" t="str">
        <f>IF(SUM('Test Sample Data'!L$3:L$98)&gt;10,IF(AND(ISNUMBER('Test Sample Data'!L513),'Test Sample Data'!L513&lt;$B$1,'Test Sample Data'!L513&gt;0),'Test Sample Data'!L513,$B$1),"")</f>
        <v/>
      </c>
      <c r="M514" s="17" t="str">
        <f>IF(SUM('Test Sample Data'!M$3:M$98)&gt;10,IF(AND(ISNUMBER('Test Sample Data'!M513),'Test Sample Data'!M513&lt;$B$1,'Test Sample Data'!M513&gt;0),'Test Sample Data'!M513,$B$1),"")</f>
        <v/>
      </c>
      <c r="N514" s="17" t="str">
        <f>'Gene Table'!E513</f>
        <v>hsa-miR-449b-5p</v>
      </c>
      <c r="O514" s="17" t="str">
        <f>'Gene Table'!B513</f>
        <v>F07</v>
      </c>
      <c r="P514" s="17" t="str">
        <f>IF(SUM('Control Sample Data'!D$3:D$98)&gt;10,IF(AND(ISNUMBER('Control Sample Data'!D513),'Control Sample Data'!D513&lt;$B$1,'Control Sample Data'!D513&gt;0),'Control Sample Data'!D513,$B$1),"")</f>
        <v/>
      </c>
      <c r="Q514" s="17" t="str">
        <f>IF(SUM('Control Sample Data'!E$3:E$98)&gt;10,IF(AND(ISNUMBER('Control Sample Data'!E513),'Control Sample Data'!E513&lt;$B$1,'Control Sample Data'!E513&gt;0),'Control Sample Data'!E513,$B$1),"")</f>
        <v/>
      </c>
      <c r="R514" s="17" t="str">
        <f>IF(SUM('Control Sample Data'!F$3:F$98)&gt;10,IF(AND(ISNUMBER('Control Sample Data'!F513),'Control Sample Data'!F513&lt;$B$1,'Control Sample Data'!F513&gt;0),'Control Sample Data'!F513,$B$1),"")</f>
        <v/>
      </c>
      <c r="S514" s="17" t="str">
        <f>IF(SUM('Control Sample Data'!G$3:G$98)&gt;10,IF(AND(ISNUMBER('Control Sample Data'!G513),'Control Sample Data'!G513&lt;$B$1,'Control Sample Data'!G513&gt;0),'Control Sample Data'!G513,$B$1),"")</f>
        <v/>
      </c>
      <c r="T514" s="17" t="str">
        <f>IF(SUM('Control Sample Data'!H$3:H$98)&gt;10,IF(AND(ISNUMBER('Control Sample Data'!H513),'Control Sample Data'!H513&lt;$B$1,'Control Sample Data'!H513&gt;0),'Control Sample Data'!H513,$B$1),"")</f>
        <v/>
      </c>
      <c r="U514" s="17" t="str">
        <f>IF(SUM('Control Sample Data'!I$3:I$98)&gt;10,IF(AND(ISNUMBER('Control Sample Data'!I513),'Control Sample Data'!I513&lt;$B$1,'Control Sample Data'!I513&gt;0),'Control Sample Data'!I513,$B$1),"")</f>
        <v/>
      </c>
      <c r="V514" s="17" t="str">
        <f>IF(SUM('Control Sample Data'!J$3:J$98)&gt;10,IF(AND(ISNUMBER('Control Sample Data'!J513),'Control Sample Data'!J513&lt;$B$1,'Control Sample Data'!J513&gt;0),'Control Sample Data'!J513,$B$1),"")</f>
        <v/>
      </c>
      <c r="W514" s="17" t="str">
        <f>IF(SUM('Control Sample Data'!K$3:K$98)&gt;10,IF(AND(ISNUMBER('Control Sample Data'!K513),'Control Sample Data'!K513&lt;$B$1,'Control Sample Data'!K513&gt;0),'Control Sample Data'!K513,$B$1),"")</f>
        <v/>
      </c>
      <c r="X514" s="17" t="str">
        <f>IF(SUM('Control Sample Data'!L$3:L$98)&gt;10,IF(AND(ISNUMBER('Control Sample Data'!L513),'Control Sample Data'!L513&lt;$B$1,'Control Sample Data'!L513&gt;0),'Control Sample Data'!L513,$B$1),"")</f>
        <v/>
      </c>
      <c r="Y514" s="17" t="str">
        <f>IF(SUM('Control Sample Data'!M$3:M$98)&gt;10,IF(AND(ISNUMBER('Control Sample Data'!M513),'Control Sample Data'!M513&lt;$B$1,'Control Sample Data'!M513&gt;0),'Control Sample Data'!M513,$B$1),"")</f>
        <v/>
      </c>
      <c r="AT514" s="36" t="str">
        <f t="shared" si="325"/>
        <v/>
      </c>
      <c r="AU514" s="36" t="str">
        <f t="shared" si="326"/>
        <v/>
      </c>
      <c r="AV514" s="36" t="str">
        <f t="shared" si="327"/>
        <v/>
      </c>
      <c r="AW514" s="36" t="str">
        <f t="shared" si="328"/>
        <v/>
      </c>
      <c r="AX514" s="36" t="str">
        <f t="shared" si="329"/>
        <v/>
      </c>
      <c r="AY514" s="36" t="str">
        <f t="shared" si="330"/>
        <v/>
      </c>
      <c r="AZ514" s="36" t="str">
        <f t="shared" si="331"/>
        <v/>
      </c>
      <c r="BA514" s="36" t="str">
        <f t="shared" si="332"/>
        <v/>
      </c>
      <c r="BB514" s="36" t="str">
        <f t="shared" si="333"/>
        <v/>
      </c>
      <c r="BC514" s="36" t="str">
        <f t="shared" si="334"/>
        <v/>
      </c>
      <c r="BD514" s="36" t="str">
        <f t="shared" si="335"/>
        <v/>
      </c>
      <c r="BE514" s="36" t="str">
        <f t="shared" si="336"/>
        <v/>
      </c>
      <c r="BF514" s="36" t="str">
        <f t="shared" si="337"/>
        <v/>
      </c>
      <c r="BG514" s="36" t="str">
        <f t="shared" si="338"/>
        <v/>
      </c>
      <c r="BH514" s="36" t="str">
        <f t="shared" si="339"/>
        <v/>
      </c>
      <c r="BI514" s="36" t="str">
        <f t="shared" si="340"/>
        <v/>
      </c>
      <c r="BJ514" s="36" t="str">
        <f t="shared" si="341"/>
        <v/>
      </c>
      <c r="BK514" s="36" t="str">
        <f t="shared" si="342"/>
        <v/>
      </c>
      <c r="BL514" s="36" t="str">
        <f t="shared" si="343"/>
        <v/>
      </c>
      <c r="BM514" s="36" t="str">
        <f t="shared" si="344"/>
        <v/>
      </c>
      <c r="BN514" s="38" t="e">
        <f t="shared" si="303"/>
        <v>#DIV/0!</v>
      </c>
      <c r="BO514" s="38" t="e">
        <f t="shared" si="304"/>
        <v>#DIV/0!</v>
      </c>
      <c r="BP514" s="39" t="str">
        <f t="shared" si="305"/>
        <v/>
      </c>
      <c r="BQ514" s="39" t="str">
        <f t="shared" si="306"/>
        <v/>
      </c>
      <c r="BR514" s="39" t="str">
        <f t="shared" si="307"/>
        <v/>
      </c>
      <c r="BS514" s="39" t="str">
        <f t="shared" si="308"/>
        <v/>
      </c>
      <c r="BT514" s="39" t="str">
        <f t="shared" si="309"/>
        <v/>
      </c>
      <c r="BU514" s="39" t="str">
        <f t="shared" si="310"/>
        <v/>
      </c>
      <c r="BV514" s="39" t="str">
        <f t="shared" si="311"/>
        <v/>
      </c>
      <c r="BW514" s="39" t="str">
        <f t="shared" si="312"/>
        <v/>
      </c>
      <c r="BX514" s="39" t="str">
        <f t="shared" si="313"/>
        <v/>
      </c>
      <c r="BY514" s="39" t="str">
        <f t="shared" si="314"/>
        <v/>
      </c>
      <c r="BZ514" s="39" t="str">
        <f t="shared" si="315"/>
        <v/>
      </c>
      <c r="CA514" s="39" t="str">
        <f t="shared" si="316"/>
        <v/>
      </c>
      <c r="CB514" s="39" t="str">
        <f t="shared" si="317"/>
        <v/>
      </c>
      <c r="CC514" s="39" t="str">
        <f t="shared" si="318"/>
        <v/>
      </c>
      <c r="CD514" s="39" t="str">
        <f t="shared" si="319"/>
        <v/>
      </c>
      <c r="CE514" s="39" t="str">
        <f t="shared" si="320"/>
        <v/>
      </c>
      <c r="CF514" s="39" t="str">
        <f t="shared" si="321"/>
        <v/>
      </c>
      <c r="CG514" s="39" t="str">
        <f t="shared" si="322"/>
        <v/>
      </c>
      <c r="CH514" s="39" t="str">
        <f t="shared" si="323"/>
        <v/>
      </c>
      <c r="CI514" s="39" t="str">
        <f t="shared" si="324"/>
        <v/>
      </c>
    </row>
    <row r="515" spans="1:87">
      <c r="A515" s="18"/>
      <c r="B515" s="15" t="str">
        <f>'Gene Table'!E514</f>
        <v>hsa-miR-374a-3p</v>
      </c>
      <c r="C515" s="15" t="str">
        <f>'Gene Table'!B514</f>
        <v>F08</v>
      </c>
      <c r="D515" s="16" t="str">
        <f>IF(SUM('Test Sample Data'!D$3:D$98)&gt;10,IF(AND(ISNUMBER('Test Sample Data'!D514),'Test Sample Data'!D514&lt;$B$1,'Test Sample Data'!D514&gt;0),'Test Sample Data'!D514,$B$1),"")</f>
        <v/>
      </c>
      <c r="E515" s="17" t="str">
        <f>IF(SUM('Test Sample Data'!E$3:E$98)&gt;10,IF(AND(ISNUMBER('Test Sample Data'!E514),'Test Sample Data'!E514&lt;$B$1,'Test Sample Data'!E514&gt;0),'Test Sample Data'!E514,$B$1),"")</f>
        <v/>
      </c>
      <c r="F515" s="17" t="str">
        <f>IF(SUM('Test Sample Data'!F$3:F$98)&gt;10,IF(AND(ISNUMBER('Test Sample Data'!F514),'Test Sample Data'!F514&lt;$B$1,'Test Sample Data'!F514&gt;0),'Test Sample Data'!F514,$B$1),"")</f>
        <v/>
      </c>
      <c r="G515" s="17" t="str">
        <f>IF(SUM('Test Sample Data'!G$3:G$98)&gt;10,IF(AND(ISNUMBER('Test Sample Data'!G514),'Test Sample Data'!G514&lt;$B$1,'Test Sample Data'!G514&gt;0),'Test Sample Data'!G514,$B$1),"")</f>
        <v/>
      </c>
      <c r="H515" s="17" t="str">
        <f>IF(SUM('Test Sample Data'!H$3:H$98)&gt;10,IF(AND(ISNUMBER('Test Sample Data'!H514),'Test Sample Data'!H514&lt;$B$1,'Test Sample Data'!H514&gt;0),'Test Sample Data'!H514,$B$1),"")</f>
        <v/>
      </c>
      <c r="I515" s="17" t="str">
        <f>IF(SUM('Test Sample Data'!I$3:I$98)&gt;10,IF(AND(ISNUMBER('Test Sample Data'!I514),'Test Sample Data'!I514&lt;$B$1,'Test Sample Data'!I514&gt;0),'Test Sample Data'!I514,$B$1),"")</f>
        <v/>
      </c>
      <c r="J515" s="17" t="str">
        <f>IF(SUM('Test Sample Data'!J$3:J$98)&gt;10,IF(AND(ISNUMBER('Test Sample Data'!J514),'Test Sample Data'!J514&lt;$B$1,'Test Sample Data'!J514&gt;0),'Test Sample Data'!J514,$B$1),"")</f>
        <v/>
      </c>
      <c r="K515" s="17" t="str">
        <f>IF(SUM('Test Sample Data'!K$3:K$98)&gt;10,IF(AND(ISNUMBER('Test Sample Data'!K514),'Test Sample Data'!K514&lt;$B$1,'Test Sample Data'!K514&gt;0),'Test Sample Data'!K514,$B$1),"")</f>
        <v/>
      </c>
      <c r="L515" s="17" t="str">
        <f>IF(SUM('Test Sample Data'!L$3:L$98)&gt;10,IF(AND(ISNUMBER('Test Sample Data'!L514),'Test Sample Data'!L514&lt;$B$1,'Test Sample Data'!L514&gt;0),'Test Sample Data'!L514,$B$1),"")</f>
        <v/>
      </c>
      <c r="M515" s="17" t="str">
        <f>IF(SUM('Test Sample Data'!M$3:M$98)&gt;10,IF(AND(ISNUMBER('Test Sample Data'!M514),'Test Sample Data'!M514&lt;$B$1,'Test Sample Data'!M514&gt;0),'Test Sample Data'!M514,$B$1),"")</f>
        <v/>
      </c>
      <c r="N515" s="17" t="str">
        <f>'Gene Table'!E514</f>
        <v>hsa-miR-374a-3p</v>
      </c>
      <c r="O515" s="17" t="str">
        <f>'Gene Table'!B514</f>
        <v>F08</v>
      </c>
      <c r="P515" s="17" t="str">
        <f>IF(SUM('Control Sample Data'!D$3:D$98)&gt;10,IF(AND(ISNUMBER('Control Sample Data'!D514),'Control Sample Data'!D514&lt;$B$1,'Control Sample Data'!D514&gt;0),'Control Sample Data'!D514,$B$1),"")</f>
        <v/>
      </c>
      <c r="Q515" s="17" t="str">
        <f>IF(SUM('Control Sample Data'!E$3:E$98)&gt;10,IF(AND(ISNUMBER('Control Sample Data'!E514),'Control Sample Data'!E514&lt;$B$1,'Control Sample Data'!E514&gt;0),'Control Sample Data'!E514,$B$1),"")</f>
        <v/>
      </c>
      <c r="R515" s="17" t="str">
        <f>IF(SUM('Control Sample Data'!F$3:F$98)&gt;10,IF(AND(ISNUMBER('Control Sample Data'!F514),'Control Sample Data'!F514&lt;$B$1,'Control Sample Data'!F514&gt;0),'Control Sample Data'!F514,$B$1),"")</f>
        <v/>
      </c>
      <c r="S515" s="17" t="str">
        <f>IF(SUM('Control Sample Data'!G$3:G$98)&gt;10,IF(AND(ISNUMBER('Control Sample Data'!G514),'Control Sample Data'!G514&lt;$B$1,'Control Sample Data'!G514&gt;0),'Control Sample Data'!G514,$B$1),"")</f>
        <v/>
      </c>
      <c r="T515" s="17" t="str">
        <f>IF(SUM('Control Sample Data'!H$3:H$98)&gt;10,IF(AND(ISNUMBER('Control Sample Data'!H514),'Control Sample Data'!H514&lt;$B$1,'Control Sample Data'!H514&gt;0),'Control Sample Data'!H514,$B$1),"")</f>
        <v/>
      </c>
      <c r="U515" s="17" t="str">
        <f>IF(SUM('Control Sample Data'!I$3:I$98)&gt;10,IF(AND(ISNUMBER('Control Sample Data'!I514),'Control Sample Data'!I514&lt;$B$1,'Control Sample Data'!I514&gt;0),'Control Sample Data'!I514,$B$1),"")</f>
        <v/>
      </c>
      <c r="V515" s="17" t="str">
        <f>IF(SUM('Control Sample Data'!J$3:J$98)&gt;10,IF(AND(ISNUMBER('Control Sample Data'!J514),'Control Sample Data'!J514&lt;$B$1,'Control Sample Data'!J514&gt;0),'Control Sample Data'!J514,$B$1),"")</f>
        <v/>
      </c>
      <c r="W515" s="17" t="str">
        <f>IF(SUM('Control Sample Data'!K$3:K$98)&gt;10,IF(AND(ISNUMBER('Control Sample Data'!K514),'Control Sample Data'!K514&lt;$B$1,'Control Sample Data'!K514&gt;0),'Control Sample Data'!K514,$B$1),"")</f>
        <v/>
      </c>
      <c r="X515" s="17" t="str">
        <f>IF(SUM('Control Sample Data'!L$3:L$98)&gt;10,IF(AND(ISNUMBER('Control Sample Data'!L514),'Control Sample Data'!L514&lt;$B$1,'Control Sample Data'!L514&gt;0),'Control Sample Data'!L514,$B$1),"")</f>
        <v/>
      </c>
      <c r="Y515" s="17" t="str">
        <f>IF(SUM('Control Sample Data'!M$3:M$98)&gt;10,IF(AND(ISNUMBER('Control Sample Data'!M514),'Control Sample Data'!M514&lt;$B$1,'Control Sample Data'!M514&gt;0),'Control Sample Data'!M514,$B$1),"")</f>
        <v/>
      </c>
      <c r="AT515" s="36" t="str">
        <f t="shared" si="325"/>
        <v/>
      </c>
      <c r="AU515" s="36" t="str">
        <f t="shared" si="326"/>
        <v/>
      </c>
      <c r="AV515" s="36" t="str">
        <f t="shared" si="327"/>
        <v/>
      </c>
      <c r="AW515" s="36" t="str">
        <f t="shared" si="328"/>
        <v/>
      </c>
      <c r="AX515" s="36" t="str">
        <f t="shared" si="329"/>
        <v/>
      </c>
      <c r="AY515" s="36" t="str">
        <f t="shared" si="330"/>
        <v/>
      </c>
      <c r="AZ515" s="36" t="str">
        <f t="shared" si="331"/>
        <v/>
      </c>
      <c r="BA515" s="36" t="str">
        <f t="shared" si="332"/>
        <v/>
      </c>
      <c r="BB515" s="36" t="str">
        <f t="shared" si="333"/>
        <v/>
      </c>
      <c r="BC515" s="36" t="str">
        <f t="shared" si="334"/>
        <v/>
      </c>
      <c r="BD515" s="36" t="str">
        <f t="shared" si="335"/>
        <v/>
      </c>
      <c r="BE515" s="36" t="str">
        <f t="shared" si="336"/>
        <v/>
      </c>
      <c r="BF515" s="36" t="str">
        <f t="shared" si="337"/>
        <v/>
      </c>
      <c r="BG515" s="36" t="str">
        <f t="shared" si="338"/>
        <v/>
      </c>
      <c r="BH515" s="36" t="str">
        <f t="shared" si="339"/>
        <v/>
      </c>
      <c r="BI515" s="36" t="str">
        <f t="shared" si="340"/>
        <v/>
      </c>
      <c r="BJ515" s="36" t="str">
        <f t="shared" si="341"/>
        <v/>
      </c>
      <c r="BK515" s="36" t="str">
        <f t="shared" si="342"/>
        <v/>
      </c>
      <c r="BL515" s="36" t="str">
        <f t="shared" si="343"/>
        <v/>
      </c>
      <c r="BM515" s="36" t="str">
        <f t="shared" si="344"/>
        <v/>
      </c>
      <c r="BN515" s="38" t="e">
        <f t="shared" si="303"/>
        <v>#DIV/0!</v>
      </c>
      <c r="BO515" s="38" t="e">
        <f t="shared" si="304"/>
        <v>#DIV/0!</v>
      </c>
      <c r="BP515" s="39" t="str">
        <f t="shared" si="305"/>
        <v/>
      </c>
      <c r="BQ515" s="39" t="str">
        <f t="shared" si="306"/>
        <v/>
      </c>
      <c r="BR515" s="39" t="str">
        <f t="shared" si="307"/>
        <v/>
      </c>
      <c r="BS515" s="39" t="str">
        <f t="shared" si="308"/>
        <v/>
      </c>
      <c r="BT515" s="39" t="str">
        <f t="shared" si="309"/>
        <v/>
      </c>
      <c r="BU515" s="39" t="str">
        <f t="shared" si="310"/>
        <v/>
      </c>
      <c r="BV515" s="39" t="str">
        <f t="shared" si="311"/>
        <v/>
      </c>
      <c r="BW515" s="39" t="str">
        <f t="shared" si="312"/>
        <v/>
      </c>
      <c r="BX515" s="39" t="str">
        <f t="shared" si="313"/>
        <v/>
      </c>
      <c r="BY515" s="39" t="str">
        <f t="shared" si="314"/>
        <v/>
      </c>
      <c r="BZ515" s="39" t="str">
        <f t="shared" si="315"/>
        <v/>
      </c>
      <c r="CA515" s="39" t="str">
        <f t="shared" si="316"/>
        <v/>
      </c>
      <c r="CB515" s="39" t="str">
        <f t="shared" si="317"/>
        <v/>
      </c>
      <c r="CC515" s="39" t="str">
        <f t="shared" si="318"/>
        <v/>
      </c>
      <c r="CD515" s="39" t="str">
        <f t="shared" si="319"/>
        <v/>
      </c>
      <c r="CE515" s="39" t="str">
        <f t="shared" si="320"/>
        <v/>
      </c>
      <c r="CF515" s="39" t="str">
        <f t="shared" si="321"/>
        <v/>
      </c>
      <c r="CG515" s="39" t="str">
        <f t="shared" si="322"/>
        <v/>
      </c>
      <c r="CH515" s="39" t="str">
        <f t="shared" si="323"/>
        <v/>
      </c>
      <c r="CI515" s="39" t="str">
        <f t="shared" si="324"/>
        <v/>
      </c>
    </row>
    <row r="516" spans="1:87">
      <c r="A516" s="18"/>
      <c r="B516" s="15" t="str">
        <f>'Gene Table'!E515</f>
        <v>hsa-miR-301b</v>
      </c>
      <c r="C516" s="15" t="str">
        <f>'Gene Table'!B515</f>
        <v>F09</v>
      </c>
      <c r="D516" s="16" t="str">
        <f>IF(SUM('Test Sample Data'!D$3:D$98)&gt;10,IF(AND(ISNUMBER('Test Sample Data'!D515),'Test Sample Data'!D515&lt;$B$1,'Test Sample Data'!D515&gt;0),'Test Sample Data'!D515,$B$1),"")</f>
        <v/>
      </c>
      <c r="E516" s="17" t="str">
        <f>IF(SUM('Test Sample Data'!E$3:E$98)&gt;10,IF(AND(ISNUMBER('Test Sample Data'!E515),'Test Sample Data'!E515&lt;$B$1,'Test Sample Data'!E515&gt;0),'Test Sample Data'!E515,$B$1),"")</f>
        <v/>
      </c>
      <c r="F516" s="17" t="str">
        <f>IF(SUM('Test Sample Data'!F$3:F$98)&gt;10,IF(AND(ISNUMBER('Test Sample Data'!F515),'Test Sample Data'!F515&lt;$B$1,'Test Sample Data'!F515&gt;0),'Test Sample Data'!F515,$B$1),"")</f>
        <v/>
      </c>
      <c r="G516" s="17" t="str">
        <f>IF(SUM('Test Sample Data'!G$3:G$98)&gt;10,IF(AND(ISNUMBER('Test Sample Data'!G515),'Test Sample Data'!G515&lt;$B$1,'Test Sample Data'!G515&gt;0),'Test Sample Data'!G515,$B$1),"")</f>
        <v/>
      </c>
      <c r="H516" s="17" t="str">
        <f>IF(SUM('Test Sample Data'!H$3:H$98)&gt;10,IF(AND(ISNUMBER('Test Sample Data'!H515),'Test Sample Data'!H515&lt;$B$1,'Test Sample Data'!H515&gt;0),'Test Sample Data'!H515,$B$1),"")</f>
        <v/>
      </c>
      <c r="I516" s="17" t="str">
        <f>IF(SUM('Test Sample Data'!I$3:I$98)&gt;10,IF(AND(ISNUMBER('Test Sample Data'!I515),'Test Sample Data'!I515&lt;$B$1,'Test Sample Data'!I515&gt;0),'Test Sample Data'!I515,$B$1),"")</f>
        <v/>
      </c>
      <c r="J516" s="17" t="str">
        <f>IF(SUM('Test Sample Data'!J$3:J$98)&gt;10,IF(AND(ISNUMBER('Test Sample Data'!J515),'Test Sample Data'!J515&lt;$B$1,'Test Sample Data'!J515&gt;0),'Test Sample Data'!J515,$B$1),"")</f>
        <v/>
      </c>
      <c r="K516" s="17" t="str">
        <f>IF(SUM('Test Sample Data'!K$3:K$98)&gt;10,IF(AND(ISNUMBER('Test Sample Data'!K515),'Test Sample Data'!K515&lt;$B$1,'Test Sample Data'!K515&gt;0),'Test Sample Data'!K515,$B$1),"")</f>
        <v/>
      </c>
      <c r="L516" s="17" t="str">
        <f>IF(SUM('Test Sample Data'!L$3:L$98)&gt;10,IF(AND(ISNUMBER('Test Sample Data'!L515),'Test Sample Data'!L515&lt;$B$1,'Test Sample Data'!L515&gt;0),'Test Sample Data'!L515,$B$1),"")</f>
        <v/>
      </c>
      <c r="M516" s="17" t="str">
        <f>IF(SUM('Test Sample Data'!M$3:M$98)&gt;10,IF(AND(ISNUMBER('Test Sample Data'!M515),'Test Sample Data'!M515&lt;$B$1,'Test Sample Data'!M515&gt;0),'Test Sample Data'!M515,$B$1),"")</f>
        <v/>
      </c>
      <c r="N516" s="17" t="str">
        <f>'Gene Table'!E515</f>
        <v>hsa-miR-301b</v>
      </c>
      <c r="O516" s="17" t="str">
        <f>'Gene Table'!B515</f>
        <v>F09</v>
      </c>
      <c r="P516" s="17" t="str">
        <f>IF(SUM('Control Sample Data'!D$3:D$98)&gt;10,IF(AND(ISNUMBER('Control Sample Data'!D515),'Control Sample Data'!D515&lt;$B$1,'Control Sample Data'!D515&gt;0),'Control Sample Data'!D515,$B$1),"")</f>
        <v/>
      </c>
      <c r="Q516" s="17" t="str">
        <f>IF(SUM('Control Sample Data'!E$3:E$98)&gt;10,IF(AND(ISNUMBER('Control Sample Data'!E515),'Control Sample Data'!E515&lt;$B$1,'Control Sample Data'!E515&gt;0),'Control Sample Data'!E515,$B$1),"")</f>
        <v/>
      </c>
      <c r="R516" s="17" t="str">
        <f>IF(SUM('Control Sample Data'!F$3:F$98)&gt;10,IF(AND(ISNUMBER('Control Sample Data'!F515),'Control Sample Data'!F515&lt;$B$1,'Control Sample Data'!F515&gt;0),'Control Sample Data'!F515,$B$1),"")</f>
        <v/>
      </c>
      <c r="S516" s="17" t="str">
        <f>IF(SUM('Control Sample Data'!G$3:G$98)&gt;10,IF(AND(ISNUMBER('Control Sample Data'!G515),'Control Sample Data'!G515&lt;$B$1,'Control Sample Data'!G515&gt;0),'Control Sample Data'!G515,$B$1),"")</f>
        <v/>
      </c>
      <c r="T516" s="17" t="str">
        <f>IF(SUM('Control Sample Data'!H$3:H$98)&gt;10,IF(AND(ISNUMBER('Control Sample Data'!H515),'Control Sample Data'!H515&lt;$B$1,'Control Sample Data'!H515&gt;0),'Control Sample Data'!H515,$B$1),"")</f>
        <v/>
      </c>
      <c r="U516" s="17" t="str">
        <f>IF(SUM('Control Sample Data'!I$3:I$98)&gt;10,IF(AND(ISNUMBER('Control Sample Data'!I515),'Control Sample Data'!I515&lt;$B$1,'Control Sample Data'!I515&gt;0),'Control Sample Data'!I515,$B$1),"")</f>
        <v/>
      </c>
      <c r="V516" s="17" t="str">
        <f>IF(SUM('Control Sample Data'!J$3:J$98)&gt;10,IF(AND(ISNUMBER('Control Sample Data'!J515),'Control Sample Data'!J515&lt;$B$1,'Control Sample Data'!J515&gt;0),'Control Sample Data'!J515,$B$1),"")</f>
        <v/>
      </c>
      <c r="W516" s="17" t="str">
        <f>IF(SUM('Control Sample Data'!K$3:K$98)&gt;10,IF(AND(ISNUMBER('Control Sample Data'!K515),'Control Sample Data'!K515&lt;$B$1,'Control Sample Data'!K515&gt;0),'Control Sample Data'!K515,$B$1),"")</f>
        <v/>
      </c>
      <c r="X516" s="17" t="str">
        <f>IF(SUM('Control Sample Data'!L$3:L$98)&gt;10,IF(AND(ISNUMBER('Control Sample Data'!L515),'Control Sample Data'!L515&lt;$B$1,'Control Sample Data'!L515&gt;0),'Control Sample Data'!L515,$B$1),"")</f>
        <v/>
      </c>
      <c r="Y516" s="17" t="str">
        <f>IF(SUM('Control Sample Data'!M$3:M$98)&gt;10,IF(AND(ISNUMBER('Control Sample Data'!M515),'Control Sample Data'!M515&lt;$B$1,'Control Sample Data'!M515&gt;0),'Control Sample Data'!M515,$B$1),"")</f>
        <v/>
      </c>
      <c r="AT516" s="36" t="str">
        <f t="shared" si="325"/>
        <v/>
      </c>
      <c r="AU516" s="36" t="str">
        <f t="shared" si="326"/>
        <v/>
      </c>
      <c r="AV516" s="36" t="str">
        <f t="shared" si="327"/>
        <v/>
      </c>
      <c r="AW516" s="36" t="str">
        <f t="shared" si="328"/>
        <v/>
      </c>
      <c r="AX516" s="36" t="str">
        <f t="shared" si="329"/>
        <v/>
      </c>
      <c r="AY516" s="36" t="str">
        <f t="shared" si="330"/>
        <v/>
      </c>
      <c r="AZ516" s="36" t="str">
        <f t="shared" si="331"/>
        <v/>
      </c>
      <c r="BA516" s="36" t="str">
        <f t="shared" si="332"/>
        <v/>
      </c>
      <c r="BB516" s="36" t="str">
        <f t="shared" si="333"/>
        <v/>
      </c>
      <c r="BC516" s="36" t="str">
        <f t="shared" si="334"/>
        <v/>
      </c>
      <c r="BD516" s="36" t="str">
        <f t="shared" si="335"/>
        <v/>
      </c>
      <c r="BE516" s="36" t="str">
        <f t="shared" si="336"/>
        <v/>
      </c>
      <c r="BF516" s="36" t="str">
        <f t="shared" si="337"/>
        <v/>
      </c>
      <c r="BG516" s="36" t="str">
        <f t="shared" si="338"/>
        <v/>
      </c>
      <c r="BH516" s="36" t="str">
        <f t="shared" si="339"/>
        <v/>
      </c>
      <c r="BI516" s="36" t="str">
        <f t="shared" si="340"/>
        <v/>
      </c>
      <c r="BJ516" s="36" t="str">
        <f t="shared" si="341"/>
        <v/>
      </c>
      <c r="BK516" s="36" t="str">
        <f t="shared" si="342"/>
        <v/>
      </c>
      <c r="BL516" s="36" t="str">
        <f t="shared" si="343"/>
        <v/>
      </c>
      <c r="BM516" s="36" t="str">
        <f t="shared" si="344"/>
        <v/>
      </c>
      <c r="BN516" s="38" t="e">
        <f t="shared" ref="BN516:BN579" si="345">AVERAGE(AT516:BC516)</f>
        <v>#DIV/0!</v>
      </c>
      <c r="BO516" s="38" t="e">
        <f t="shared" ref="BO516:BO579" si="346">AVERAGE(BD516:BM516)</f>
        <v>#DIV/0!</v>
      </c>
      <c r="BP516" s="39" t="str">
        <f t="shared" ref="BP516:BP579" si="347">IF(ISNUMBER(AT516),POWER(2,-AT516),"")</f>
        <v/>
      </c>
      <c r="BQ516" s="39" t="str">
        <f t="shared" ref="BQ516:BQ579" si="348">IF(ISNUMBER(AU516),POWER(2,-AU516),"")</f>
        <v/>
      </c>
      <c r="BR516" s="39" t="str">
        <f t="shared" ref="BR516:BR579" si="349">IF(ISNUMBER(AV516),POWER(2,-AV516),"")</f>
        <v/>
      </c>
      <c r="BS516" s="39" t="str">
        <f t="shared" ref="BS516:BS579" si="350">IF(ISNUMBER(AW516),POWER(2,-AW516),"")</f>
        <v/>
      </c>
      <c r="BT516" s="39" t="str">
        <f t="shared" ref="BT516:BT579" si="351">IF(ISNUMBER(AX516),POWER(2,-AX516),"")</f>
        <v/>
      </c>
      <c r="BU516" s="39" t="str">
        <f t="shared" ref="BU516:BU579" si="352">IF(ISNUMBER(AY516),POWER(2,-AY516),"")</f>
        <v/>
      </c>
      <c r="BV516" s="39" t="str">
        <f t="shared" ref="BV516:BV579" si="353">IF(ISNUMBER(AZ516),POWER(2,-AZ516),"")</f>
        <v/>
      </c>
      <c r="BW516" s="39" t="str">
        <f t="shared" ref="BW516:BW579" si="354">IF(ISNUMBER(BA516),POWER(2,-BA516),"")</f>
        <v/>
      </c>
      <c r="BX516" s="39" t="str">
        <f t="shared" ref="BX516:BX579" si="355">IF(ISNUMBER(BB516),POWER(2,-BB516),"")</f>
        <v/>
      </c>
      <c r="BY516" s="39" t="str">
        <f t="shared" ref="BY516:BY579" si="356">IF(ISNUMBER(BC516),POWER(2,-BC516),"")</f>
        <v/>
      </c>
      <c r="BZ516" s="39" t="str">
        <f t="shared" ref="BZ516:BZ579" si="357">IF(ISNUMBER(BD516),POWER(2,-BD516),"")</f>
        <v/>
      </c>
      <c r="CA516" s="39" t="str">
        <f t="shared" ref="CA516:CA579" si="358">IF(ISNUMBER(BE516),POWER(2,-BE516),"")</f>
        <v/>
      </c>
      <c r="CB516" s="39" t="str">
        <f t="shared" ref="CB516:CB579" si="359">IF(ISNUMBER(BF516),POWER(2,-BF516),"")</f>
        <v/>
      </c>
      <c r="CC516" s="39" t="str">
        <f t="shared" ref="CC516:CC579" si="360">IF(ISNUMBER(BG516),POWER(2,-BG516),"")</f>
        <v/>
      </c>
      <c r="CD516" s="39" t="str">
        <f t="shared" ref="CD516:CD579" si="361">IF(ISNUMBER(BH516),POWER(2,-BH516),"")</f>
        <v/>
      </c>
      <c r="CE516" s="39" t="str">
        <f t="shared" ref="CE516:CE579" si="362">IF(ISNUMBER(BI516),POWER(2,-BI516),"")</f>
        <v/>
      </c>
      <c r="CF516" s="39" t="str">
        <f t="shared" ref="CF516:CF579" si="363">IF(ISNUMBER(BJ516),POWER(2,-BJ516),"")</f>
        <v/>
      </c>
      <c r="CG516" s="39" t="str">
        <f t="shared" ref="CG516:CG579" si="364">IF(ISNUMBER(BK516),POWER(2,-BK516),"")</f>
        <v/>
      </c>
      <c r="CH516" s="39" t="str">
        <f t="shared" ref="CH516:CH579" si="365">IF(ISNUMBER(BL516),POWER(2,-BL516),"")</f>
        <v/>
      </c>
      <c r="CI516" s="39" t="str">
        <f t="shared" ref="CI516:CI579" si="366">IF(ISNUMBER(BM516),POWER(2,-BM516),"")</f>
        <v/>
      </c>
    </row>
    <row r="517" spans="1:87">
      <c r="A517" s="18"/>
      <c r="B517" s="15" t="str">
        <f>'Gene Table'!E516</f>
        <v>hsa-miR-629-3p</v>
      </c>
      <c r="C517" s="15" t="str">
        <f>'Gene Table'!B516</f>
        <v>F10</v>
      </c>
      <c r="D517" s="16" t="str">
        <f>IF(SUM('Test Sample Data'!D$3:D$98)&gt;10,IF(AND(ISNUMBER('Test Sample Data'!D516),'Test Sample Data'!D516&lt;$B$1,'Test Sample Data'!D516&gt;0),'Test Sample Data'!D516,$B$1),"")</f>
        <v/>
      </c>
      <c r="E517" s="17" t="str">
        <f>IF(SUM('Test Sample Data'!E$3:E$98)&gt;10,IF(AND(ISNUMBER('Test Sample Data'!E516),'Test Sample Data'!E516&lt;$B$1,'Test Sample Data'!E516&gt;0),'Test Sample Data'!E516,$B$1),"")</f>
        <v/>
      </c>
      <c r="F517" s="17" t="str">
        <f>IF(SUM('Test Sample Data'!F$3:F$98)&gt;10,IF(AND(ISNUMBER('Test Sample Data'!F516),'Test Sample Data'!F516&lt;$B$1,'Test Sample Data'!F516&gt;0),'Test Sample Data'!F516,$B$1),"")</f>
        <v/>
      </c>
      <c r="G517" s="17" t="str">
        <f>IF(SUM('Test Sample Data'!G$3:G$98)&gt;10,IF(AND(ISNUMBER('Test Sample Data'!G516),'Test Sample Data'!G516&lt;$B$1,'Test Sample Data'!G516&gt;0),'Test Sample Data'!G516,$B$1),"")</f>
        <v/>
      </c>
      <c r="H517" s="17" t="str">
        <f>IF(SUM('Test Sample Data'!H$3:H$98)&gt;10,IF(AND(ISNUMBER('Test Sample Data'!H516),'Test Sample Data'!H516&lt;$B$1,'Test Sample Data'!H516&gt;0),'Test Sample Data'!H516,$B$1),"")</f>
        <v/>
      </c>
      <c r="I517" s="17" t="str">
        <f>IF(SUM('Test Sample Data'!I$3:I$98)&gt;10,IF(AND(ISNUMBER('Test Sample Data'!I516),'Test Sample Data'!I516&lt;$B$1,'Test Sample Data'!I516&gt;0),'Test Sample Data'!I516,$B$1),"")</f>
        <v/>
      </c>
      <c r="J517" s="17" t="str">
        <f>IF(SUM('Test Sample Data'!J$3:J$98)&gt;10,IF(AND(ISNUMBER('Test Sample Data'!J516),'Test Sample Data'!J516&lt;$B$1,'Test Sample Data'!J516&gt;0),'Test Sample Data'!J516,$B$1),"")</f>
        <v/>
      </c>
      <c r="K517" s="17" t="str">
        <f>IF(SUM('Test Sample Data'!K$3:K$98)&gt;10,IF(AND(ISNUMBER('Test Sample Data'!K516),'Test Sample Data'!K516&lt;$B$1,'Test Sample Data'!K516&gt;0),'Test Sample Data'!K516,$B$1),"")</f>
        <v/>
      </c>
      <c r="L517" s="17" t="str">
        <f>IF(SUM('Test Sample Data'!L$3:L$98)&gt;10,IF(AND(ISNUMBER('Test Sample Data'!L516),'Test Sample Data'!L516&lt;$B$1,'Test Sample Data'!L516&gt;0),'Test Sample Data'!L516,$B$1),"")</f>
        <v/>
      </c>
      <c r="M517" s="17" t="str">
        <f>IF(SUM('Test Sample Data'!M$3:M$98)&gt;10,IF(AND(ISNUMBER('Test Sample Data'!M516),'Test Sample Data'!M516&lt;$B$1,'Test Sample Data'!M516&gt;0),'Test Sample Data'!M516,$B$1),"")</f>
        <v/>
      </c>
      <c r="N517" s="17" t="str">
        <f>'Gene Table'!E516</f>
        <v>hsa-miR-629-3p</v>
      </c>
      <c r="O517" s="17" t="str">
        <f>'Gene Table'!B516</f>
        <v>F10</v>
      </c>
      <c r="P517" s="17" t="str">
        <f>IF(SUM('Control Sample Data'!D$3:D$98)&gt;10,IF(AND(ISNUMBER('Control Sample Data'!D516),'Control Sample Data'!D516&lt;$B$1,'Control Sample Data'!D516&gt;0),'Control Sample Data'!D516,$B$1),"")</f>
        <v/>
      </c>
      <c r="Q517" s="17" t="str">
        <f>IF(SUM('Control Sample Data'!E$3:E$98)&gt;10,IF(AND(ISNUMBER('Control Sample Data'!E516),'Control Sample Data'!E516&lt;$B$1,'Control Sample Data'!E516&gt;0),'Control Sample Data'!E516,$B$1),"")</f>
        <v/>
      </c>
      <c r="R517" s="17" t="str">
        <f>IF(SUM('Control Sample Data'!F$3:F$98)&gt;10,IF(AND(ISNUMBER('Control Sample Data'!F516),'Control Sample Data'!F516&lt;$B$1,'Control Sample Data'!F516&gt;0),'Control Sample Data'!F516,$B$1),"")</f>
        <v/>
      </c>
      <c r="S517" s="17" t="str">
        <f>IF(SUM('Control Sample Data'!G$3:G$98)&gt;10,IF(AND(ISNUMBER('Control Sample Data'!G516),'Control Sample Data'!G516&lt;$B$1,'Control Sample Data'!G516&gt;0),'Control Sample Data'!G516,$B$1),"")</f>
        <v/>
      </c>
      <c r="T517" s="17" t="str">
        <f>IF(SUM('Control Sample Data'!H$3:H$98)&gt;10,IF(AND(ISNUMBER('Control Sample Data'!H516),'Control Sample Data'!H516&lt;$B$1,'Control Sample Data'!H516&gt;0),'Control Sample Data'!H516,$B$1),"")</f>
        <v/>
      </c>
      <c r="U517" s="17" t="str">
        <f>IF(SUM('Control Sample Data'!I$3:I$98)&gt;10,IF(AND(ISNUMBER('Control Sample Data'!I516),'Control Sample Data'!I516&lt;$B$1,'Control Sample Data'!I516&gt;0),'Control Sample Data'!I516,$B$1),"")</f>
        <v/>
      </c>
      <c r="V517" s="17" t="str">
        <f>IF(SUM('Control Sample Data'!J$3:J$98)&gt;10,IF(AND(ISNUMBER('Control Sample Data'!J516),'Control Sample Data'!J516&lt;$B$1,'Control Sample Data'!J516&gt;0),'Control Sample Data'!J516,$B$1),"")</f>
        <v/>
      </c>
      <c r="W517" s="17" t="str">
        <f>IF(SUM('Control Sample Data'!K$3:K$98)&gt;10,IF(AND(ISNUMBER('Control Sample Data'!K516),'Control Sample Data'!K516&lt;$B$1,'Control Sample Data'!K516&gt;0),'Control Sample Data'!K516,$B$1),"")</f>
        <v/>
      </c>
      <c r="X517" s="17" t="str">
        <f>IF(SUM('Control Sample Data'!L$3:L$98)&gt;10,IF(AND(ISNUMBER('Control Sample Data'!L516),'Control Sample Data'!L516&lt;$B$1,'Control Sample Data'!L516&gt;0),'Control Sample Data'!L516,$B$1),"")</f>
        <v/>
      </c>
      <c r="Y517" s="17" t="str">
        <f>IF(SUM('Control Sample Data'!M$3:M$98)&gt;10,IF(AND(ISNUMBER('Control Sample Data'!M516),'Control Sample Data'!M516&lt;$B$1,'Control Sample Data'!M516&gt;0),'Control Sample Data'!M516,$B$1),"")</f>
        <v/>
      </c>
      <c r="AT517" s="36" t="str">
        <f t="shared" ref="AT517:AT580" si="367">IF(ISERROR(D517-Z$410),"",D517-Z$410)</f>
        <v/>
      </c>
      <c r="AU517" s="36" t="str">
        <f t="shared" ref="AU517:AU580" si="368">IF(ISERROR(E517-AA$410),"",E517-AA$410)</f>
        <v/>
      </c>
      <c r="AV517" s="36" t="str">
        <f t="shared" ref="AV517:AV580" si="369">IF(ISERROR(F517-AB$410),"",F517-AB$410)</f>
        <v/>
      </c>
      <c r="AW517" s="36" t="str">
        <f t="shared" ref="AW517:AW580" si="370">IF(ISERROR(G517-AC$410),"",G517-AC$410)</f>
        <v/>
      </c>
      <c r="AX517" s="36" t="str">
        <f t="shared" ref="AX517:AX580" si="371">IF(ISERROR(H517-AD$410),"",H517-AD$410)</f>
        <v/>
      </c>
      <c r="AY517" s="36" t="str">
        <f t="shared" ref="AY517:AY580" si="372">IF(ISERROR(I517-AE$410),"",I517-AE$410)</f>
        <v/>
      </c>
      <c r="AZ517" s="36" t="str">
        <f t="shared" ref="AZ517:AZ580" si="373">IF(ISERROR(J517-AF$410),"",J517-AF$410)</f>
        <v/>
      </c>
      <c r="BA517" s="36" t="str">
        <f t="shared" ref="BA517:BA580" si="374">IF(ISERROR(K517-AG$410),"",K517-AG$410)</f>
        <v/>
      </c>
      <c r="BB517" s="36" t="str">
        <f t="shared" ref="BB517:BB580" si="375">IF(ISERROR(L517-AH$410),"",L517-AH$410)</f>
        <v/>
      </c>
      <c r="BC517" s="36" t="str">
        <f t="shared" ref="BC517:BC580" si="376">IF(ISERROR(M517-AI$410),"",M517-AI$410)</f>
        <v/>
      </c>
      <c r="BD517" s="36" t="str">
        <f t="shared" ref="BD517:BD580" si="377">IF(ISERROR(P517-AJ$410),"",P517-AJ$410)</f>
        <v/>
      </c>
      <c r="BE517" s="36" t="str">
        <f t="shared" ref="BE517:BE580" si="378">IF(ISERROR(Q517-AK$410),"",Q517-AK$410)</f>
        <v/>
      </c>
      <c r="BF517" s="36" t="str">
        <f t="shared" ref="BF517:BF580" si="379">IF(ISERROR(R517-AL$410),"",R517-AL$410)</f>
        <v/>
      </c>
      <c r="BG517" s="36" t="str">
        <f t="shared" ref="BG517:BG580" si="380">IF(ISERROR(S517-AM$410),"",S517-AM$410)</f>
        <v/>
      </c>
      <c r="BH517" s="36" t="str">
        <f t="shared" ref="BH517:BH580" si="381">IF(ISERROR(T517-AN$410),"",T517-AN$410)</f>
        <v/>
      </c>
      <c r="BI517" s="36" t="str">
        <f t="shared" ref="BI517:BI580" si="382">IF(ISERROR(U517-AO$410),"",U517-AO$410)</f>
        <v/>
      </c>
      <c r="BJ517" s="36" t="str">
        <f t="shared" ref="BJ517:BJ580" si="383">IF(ISERROR(V517-AP$410),"",V517-AP$410)</f>
        <v/>
      </c>
      <c r="BK517" s="36" t="str">
        <f t="shared" ref="BK517:BK580" si="384">IF(ISERROR(W517-AQ$410),"",W517-AQ$410)</f>
        <v/>
      </c>
      <c r="BL517" s="36" t="str">
        <f t="shared" ref="BL517:BL580" si="385">IF(ISERROR(X517-AR$410),"",X517-AR$410)</f>
        <v/>
      </c>
      <c r="BM517" s="36" t="str">
        <f t="shared" ref="BM517:BM580" si="386">IF(ISERROR(Y517-AS$410),"",Y517-AS$410)</f>
        <v/>
      </c>
      <c r="BN517" s="38" t="e">
        <f t="shared" si="345"/>
        <v>#DIV/0!</v>
      </c>
      <c r="BO517" s="38" t="e">
        <f t="shared" si="346"/>
        <v>#DIV/0!</v>
      </c>
      <c r="BP517" s="39" t="str">
        <f t="shared" si="347"/>
        <v/>
      </c>
      <c r="BQ517" s="39" t="str">
        <f t="shared" si="348"/>
        <v/>
      </c>
      <c r="BR517" s="39" t="str">
        <f t="shared" si="349"/>
        <v/>
      </c>
      <c r="BS517" s="39" t="str">
        <f t="shared" si="350"/>
        <v/>
      </c>
      <c r="BT517" s="39" t="str">
        <f t="shared" si="351"/>
        <v/>
      </c>
      <c r="BU517" s="39" t="str">
        <f t="shared" si="352"/>
        <v/>
      </c>
      <c r="BV517" s="39" t="str">
        <f t="shared" si="353"/>
        <v/>
      </c>
      <c r="BW517" s="39" t="str">
        <f t="shared" si="354"/>
        <v/>
      </c>
      <c r="BX517" s="39" t="str">
        <f t="shared" si="355"/>
        <v/>
      </c>
      <c r="BY517" s="39" t="str">
        <f t="shared" si="356"/>
        <v/>
      </c>
      <c r="BZ517" s="39" t="str">
        <f t="shared" si="357"/>
        <v/>
      </c>
      <c r="CA517" s="39" t="str">
        <f t="shared" si="358"/>
        <v/>
      </c>
      <c r="CB517" s="39" t="str">
        <f t="shared" si="359"/>
        <v/>
      </c>
      <c r="CC517" s="39" t="str">
        <f t="shared" si="360"/>
        <v/>
      </c>
      <c r="CD517" s="39" t="str">
        <f t="shared" si="361"/>
        <v/>
      </c>
      <c r="CE517" s="39" t="str">
        <f t="shared" si="362"/>
        <v/>
      </c>
      <c r="CF517" s="39" t="str">
        <f t="shared" si="363"/>
        <v/>
      </c>
      <c r="CG517" s="39" t="str">
        <f t="shared" si="364"/>
        <v/>
      </c>
      <c r="CH517" s="39" t="str">
        <f t="shared" si="365"/>
        <v/>
      </c>
      <c r="CI517" s="39" t="str">
        <f t="shared" si="366"/>
        <v/>
      </c>
    </row>
    <row r="518" spans="1:87">
      <c r="A518" s="18"/>
      <c r="B518" s="15" t="str">
        <f>'Gene Table'!E517</f>
        <v>hsa-miR-199a-5p</v>
      </c>
      <c r="C518" s="15" t="str">
        <f>'Gene Table'!B517</f>
        <v>F11</v>
      </c>
      <c r="D518" s="16" t="str">
        <f>IF(SUM('Test Sample Data'!D$3:D$98)&gt;10,IF(AND(ISNUMBER('Test Sample Data'!D517),'Test Sample Data'!D517&lt;$B$1,'Test Sample Data'!D517&gt;0),'Test Sample Data'!D517,$B$1),"")</f>
        <v/>
      </c>
      <c r="E518" s="17" t="str">
        <f>IF(SUM('Test Sample Data'!E$3:E$98)&gt;10,IF(AND(ISNUMBER('Test Sample Data'!E517),'Test Sample Data'!E517&lt;$B$1,'Test Sample Data'!E517&gt;0),'Test Sample Data'!E517,$B$1),"")</f>
        <v/>
      </c>
      <c r="F518" s="17" t="str">
        <f>IF(SUM('Test Sample Data'!F$3:F$98)&gt;10,IF(AND(ISNUMBER('Test Sample Data'!F517),'Test Sample Data'!F517&lt;$B$1,'Test Sample Data'!F517&gt;0),'Test Sample Data'!F517,$B$1),"")</f>
        <v/>
      </c>
      <c r="G518" s="17" t="str">
        <f>IF(SUM('Test Sample Data'!G$3:G$98)&gt;10,IF(AND(ISNUMBER('Test Sample Data'!G517),'Test Sample Data'!G517&lt;$B$1,'Test Sample Data'!G517&gt;0),'Test Sample Data'!G517,$B$1),"")</f>
        <v/>
      </c>
      <c r="H518" s="17" t="str">
        <f>IF(SUM('Test Sample Data'!H$3:H$98)&gt;10,IF(AND(ISNUMBER('Test Sample Data'!H517),'Test Sample Data'!H517&lt;$B$1,'Test Sample Data'!H517&gt;0),'Test Sample Data'!H517,$B$1),"")</f>
        <v/>
      </c>
      <c r="I518" s="17" t="str">
        <f>IF(SUM('Test Sample Data'!I$3:I$98)&gt;10,IF(AND(ISNUMBER('Test Sample Data'!I517),'Test Sample Data'!I517&lt;$B$1,'Test Sample Data'!I517&gt;0),'Test Sample Data'!I517,$B$1),"")</f>
        <v/>
      </c>
      <c r="J518" s="17" t="str">
        <f>IF(SUM('Test Sample Data'!J$3:J$98)&gt;10,IF(AND(ISNUMBER('Test Sample Data'!J517),'Test Sample Data'!J517&lt;$B$1,'Test Sample Data'!J517&gt;0),'Test Sample Data'!J517,$B$1),"")</f>
        <v/>
      </c>
      <c r="K518" s="17" t="str">
        <f>IF(SUM('Test Sample Data'!K$3:K$98)&gt;10,IF(AND(ISNUMBER('Test Sample Data'!K517),'Test Sample Data'!K517&lt;$B$1,'Test Sample Data'!K517&gt;0),'Test Sample Data'!K517,$B$1),"")</f>
        <v/>
      </c>
      <c r="L518" s="17" t="str">
        <f>IF(SUM('Test Sample Data'!L$3:L$98)&gt;10,IF(AND(ISNUMBER('Test Sample Data'!L517),'Test Sample Data'!L517&lt;$B$1,'Test Sample Data'!L517&gt;0),'Test Sample Data'!L517,$B$1),"")</f>
        <v/>
      </c>
      <c r="M518" s="17" t="str">
        <f>IF(SUM('Test Sample Data'!M$3:M$98)&gt;10,IF(AND(ISNUMBER('Test Sample Data'!M517),'Test Sample Data'!M517&lt;$B$1,'Test Sample Data'!M517&gt;0),'Test Sample Data'!M517,$B$1),"")</f>
        <v/>
      </c>
      <c r="N518" s="17" t="str">
        <f>'Gene Table'!E517</f>
        <v>hsa-miR-199a-5p</v>
      </c>
      <c r="O518" s="17" t="str">
        <f>'Gene Table'!B517</f>
        <v>F11</v>
      </c>
      <c r="P518" s="17" t="str">
        <f>IF(SUM('Control Sample Data'!D$3:D$98)&gt;10,IF(AND(ISNUMBER('Control Sample Data'!D517),'Control Sample Data'!D517&lt;$B$1,'Control Sample Data'!D517&gt;0),'Control Sample Data'!D517,$B$1),"")</f>
        <v/>
      </c>
      <c r="Q518" s="17" t="str">
        <f>IF(SUM('Control Sample Data'!E$3:E$98)&gt;10,IF(AND(ISNUMBER('Control Sample Data'!E517),'Control Sample Data'!E517&lt;$B$1,'Control Sample Data'!E517&gt;0),'Control Sample Data'!E517,$B$1),"")</f>
        <v/>
      </c>
      <c r="R518" s="17" t="str">
        <f>IF(SUM('Control Sample Data'!F$3:F$98)&gt;10,IF(AND(ISNUMBER('Control Sample Data'!F517),'Control Sample Data'!F517&lt;$B$1,'Control Sample Data'!F517&gt;0),'Control Sample Data'!F517,$B$1),"")</f>
        <v/>
      </c>
      <c r="S518" s="17" t="str">
        <f>IF(SUM('Control Sample Data'!G$3:G$98)&gt;10,IF(AND(ISNUMBER('Control Sample Data'!G517),'Control Sample Data'!G517&lt;$B$1,'Control Sample Data'!G517&gt;0),'Control Sample Data'!G517,$B$1),"")</f>
        <v/>
      </c>
      <c r="T518" s="17" t="str">
        <f>IF(SUM('Control Sample Data'!H$3:H$98)&gt;10,IF(AND(ISNUMBER('Control Sample Data'!H517),'Control Sample Data'!H517&lt;$B$1,'Control Sample Data'!H517&gt;0),'Control Sample Data'!H517,$B$1),"")</f>
        <v/>
      </c>
      <c r="U518" s="17" t="str">
        <f>IF(SUM('Control Sample Data'!I$3:I$98)&gt;10,IF(AND(ISNUMBER('Control Sample Data'!I517),'Control Sample Data'!I517&lt;$B$1,'Control Sample Data'!I517&gt;0),'Control Sample Data'!I517,$B$1),"")</f>
        <v/>
      </c>
      <c r="V518" s="17" t="str">
        <f>IF(SUM('Control Sample Data'!J$3:J$98)&gt;10,IF(AND(ISNUMBER('Control Sample Data'!J517),'Control Sample Data'!J517&lt;$B$1,'Control Sample Data'!J517&gt;0),'Control Sample Data'!J517,$B$1),"")</f>
        <v/>
      </c>
      <c r="W518" s="17" t="str">
        <f>IF(SUM('Control Sample Data'!K$3:K$98)&gt;10,IF(AND(ISNUMBER('Control Sample Data'!K517),'Control Sample Data'!K517&lt;$B$1,'Control Sample Data'!K517&gt;0),'Control Sample Data'!K517,$B$1),"")</f>
        <v/>
      </c>
      <c r="X518" s="17" t="str">
        <f>IF(SUM('Control Sample Data'!L$3:L$98)&gt;10,IF(AND(ISNUMBER('Control Sample Data'!L517),'Control Sample Data'!L517&lt;$B$1,'Control Sample Data'!L517&gt;0),'Control Sample Data'!L517,$B$1),"")</f>
        <v/>
      </c>
      <c r="Y518" s="17" t="str">
        <f>IF(SUM('Control Sample Data'!M$3:M$98)&gt;10,IF(AND(ISNUMBER('Control Sample Data'!M517),'Control Sample Data'!M517&lt;$B$1,'Control Sample Data'!M517&gt;0),'Control Sample Data'!M517,$B$1),"")</f>
        <v/>
      </c>
      <c r="AT518" s="36" t="str">
        <f t="shared" si="367"/>
        <v/>
      </c>
      <c r="AU518" s="36" t="str">
        <f t="shared" si="368"/>
        <v/>
      </c>
      <c r="AV518" s="36" t="str">
        <f t="shared" si="369"/>
        <v/>
      </c>
      <c r="AW518" s="36" t="str">
        <f t="shared" si="370"/>
        <v/>
      </c>
      <c r="AX518" s="36" t="str">
        <f t="shared" si="371"/>
        <v/>
      </c>
      <c r="AY518" s="36" t="str">
        <f t="shared" si="372"/>
        <v/>
      </c>
      <c r="AZ518" s="36" t="str">
        <f t="shared" si="373"/>
        <v/>
      </c>
      <c r="BA518" s="36" t="str">
        <f t="shared" si="374"/>
        <v/>
      </c>
      <c r="BB518" s="36" t="str">
        <f t="shared" si="375"/>
        <v/>
      </c>
      <c r="BC518" s="36" t="str">
        <f t="shared" si="376"/>
        <v/>
      </c>
      <c r="BD518" s="36" t="str">
        <f t="shared" si="377"/>
        <v/>
      </c>
      <c r="BE518" s="36" t="str">
        <f t="shared" si="378"/>
        <v/>
      </c>
      <c r="BF518" s="36" t="str">
        <f t="shared" si="379"/>
        <v/>
      </c>
      <c r="BG518" s="36" t="str">
        <f t="shared" si="380"/>
        <v/>
      </c>
      <c r="BH518" s="36" t="str">
        <f t="shared" si="381"/>
        <v/>
      </c>
      <c r="BI518" s="36" t="str">
        <f t="shared" si="382"/>
        <v/>
      </c>
      <c r="BJ518" s="36" t="str">
        <f t="shared" si="383"/>
        <v/>
      </c>
      <c r="BK518" s="36" t="str">
        <f t="shared" si="384"/>
        <v/>
      </c>
      <c r="BL518" s="36" t="str">
        <f t="shared" si="385"/>
        <v/>
      </c>
      <c r="BM518" s="36" t="str">
        <f t="shared" si="386"/>
        <v/>
      </c>
      <c r="BN518" s="38" t="e">
        <f t="shared" si="345"/>
        <v>#DIV/0!</v>
      </c>
      <c r="BO518" s="38" t="e">
        <f t="shared" si="346"/>
        <v>#DIV/0!</v>
      </c>
      <c r="BP518" s="39" t="str">
        <f t="shared" si="347"/>
        <v/>
      </c>
      <c r="BQ518" s="39" t="str">
        <f t="shared" si="348"/>
        <v/>
      </c>
      <c r="BR518" s="39" t="str">
        <f t="shared" si="349"/>
        <v/>
      </c>
      <c r="BS518" s="39" t="str">
        <f t="shared" si="350"/>
        <v/>
      </c>
      <c r="BT518" s="39" t="str">
        <f t="shared" si="351"/>
        <v/>
      </c>
      <c r="BU518" s="39" t="str">
        <f t="shared" si="352"/>
        <v/>
      </c>
      <c r="BV518" s="39" t="str">
        <f t="shared" si="353"/>
        <v/>
      </c>
      <c r="BW518" s="39" t="str">
        <f t="shared" si="354"/>
        <v/>
      </c>
      <c r="BX518" s="39" t="str">
        <f t="shared" si="355"/>
        <v/>
      </c>
      <c r="BY518" s="39" t="str">
        <f t="shared" si="356"/>
        <v/>
      </c>
      <c r="BZ518" s="39" t="str">
        <f t="shared" si="357"/>
        <v/>
      </c>
      <c r="CA518" s="39" t="str">
        <f t="shared" si="358"/>
        <v/>
      </c>
      <c r="CB518" s="39" t="str">
        <f t="shared" si="359"/>
        <v/>
      </c>
      <c r="CC518" s="39" t="str">
        <f t="shared" si="360"/>
        <v/>
      </c>
      <c r="CD518" s="39" t="str">
        <f t="shared" si="361"/>
        <v/>
      </c>
      <c r="CE518" s="39" t="str">
        <f t="shared" si="362"/>
        <v/>
      </c>
      <c r="CF518" s="39" t="str">
        <f t="shared" si="363"/>
        <v/>
      </c>
      <c r="CG518" s="39" t="str">
        <f t="shared" si="364"/>
        <v/>
      </c>
      <c r="CH518" s="39" t="str">
        <f t="shared" si="365"/>
        <v/>
      </c>
      <c r="CI518" s="39" t="str">
        <f t="shared" si="366"/>
        <v/>
      </c>
    </row>
    <row r="519" spans="1:87">
      <c r="A519" s="18"/>
      <c r="B519" s="15" t="str">
        <f>'Gene Table'!E518</f>
        <v>hsa-miR-181c-3p</v>
      </c>
      <c r="C519" s="15" t="str">
        <f>'Gene Table'!B518</f>
        <v>F12</v>
      </c>
      <c r="D519" s="16" t="str">
        <f>IF(SUM('Test Sample Data'!D$3:D$98)&gt;10,IF(AND(ISNUMBER('Test Sample Data'!D518),'Test Sample Data'!D518&lt;$B$1,'Test Sample Data'!D518&gt;0),'Test Sample Data'!D518,$B$1),"")</f>
        <v/>
      </c>
      <c r="E519" s="17" t="str">
        <f>IF(SUM('Test Sample Data'!E$3:E$98)&gt;10,IF(AND(ISNUMBER('Test Sample Data'!E518),'Test Sample Data'!E518&lt;$B$1,'Test Sample Data'!E518&gt;0),'Test Sample Data'!E518,$B$1),"")</f>
        <v/>
      </c>
      <c r="F519" s="17" t="str">
        <f>IF(SUM('Test Sample Data'!F$3:F$98)&gt;10,IF(AND(ISNUMBER('Test Sample Data'!F518),'Test Sample Data'!F518&lt;$B$1,'Test Sample Data'!F518&gt;0),'Test Sample Data'!F518,$B$1),"")</f>
        <v/>
      </c>
      <c r="G519" s="17" t="str">
        <f>IF(SUM('Test Sample Data'!G$3:G$98)&gt;10,IF(AND(ISNUMBER('Test Sample Data'!G518),'Test Sample Data'!G518&lt;$B$1,'Test Sample Data'!G518&gt;0),'Test Sample Data'!G518,$B$1),"")</f>
        <v/>
      </c>
      <c r="H519" s="17" t="str">
        <f>IF(SUM('Test Sample Data'!H$3:H$98)&gt;10,IF(AND(ISNUMBER('Test Sample Data'!H518),'Test Sample Data'!H518&lt;$B$1,'Test Sample Data'!H518&gt;0),'Test Sample Data'!H518,$B$1),"")</f>
        <v/>
      </c>
      <c r="I519" s="17" t="str">
        <f>IF(SUM('Test Sample Data'!I$3:I$98)&gt;10,IF(AND(ISNUMBER('Test Sample Data'!I518),'Test Sample Data'!I518&lt;$B$1,'Test Sample Data'!I518&gt;0),'Test Sample Data'!I518,$B$1),"")</f>
        <v/>
      </c>
      <c r="J519" s="17" t="str">
        <f>IF(SUM('Test Sample Data'!J$3:J$98)&gt;10,IF(AND(ISNUMBER('Test Sample Data'!J518),'Test Sample Data'!J518&lt;$B$1,'Test Sample Data'!J518&gt;0),'Test Sample Data'!J518,$B$1),"")</f>
        <v/>
      </c>
      <c r="K519" s="17" t="str">
        <f>IF(SUM('Test Sample Data'!K$3:K$98)&gt;10,IF(AND(ISNUMBER('Test Sample Data'!K518),'Test Sample Data'!K518&lt;$B$1,'Test Sample Data'!K518&gt;0),'Test Sample Data'!K518,$B$1),"")</f>
        <v/>
      </c>
      <c r="L519" s="17" t="str">
        <f>IF(SUM('Test Sample Data'!L$3:L$98)&gt;10,IF(AND(ISNUMBER('Test Sample Data'!L518),'Test Sample Data'!L518&lt;$B$1,'Test Sample Data'!L518&gt;0),'Test Sample Data'!L518,$B$1),"")</f>
        <v/>
      </c>
      <c r="M519" s="17" t="str">
        <f>IF(SUM('Test Sample Data'!M$3:M$98)&gt;10,IF(AND(ISNUMBER('Test Sample Data'!M518),'Test Sample Data'!M518&lt;$B$1,'Test Sample Data'!M518&gt;0),'Test Sample Data'!M518,$B$1),"")</f>
        <v/>
      </c>
      <c r="N519" s="17" t="str">
        <f>'Gene Table'!E518</f>
        <v>hsa-miR-181c-3p</v>
      </c>
      <c r="O519" s="17" t="str">
        <f>'Gene Table'!B518</f>
        <v>F12</v>
      </c>
      <c r="P519" s="17" t="str">
        <f>IF(SUM('Control Sample Data'!D$3:D$98)&gt;10,IF(AND(ISNUMBER('Control Sample Data'!D518),'Control Sample Data'!D518&lt;$B$1,'Control Sample Data'!D518&gt;0),'Control Sample Data'!D518,$B$1),"")</f>
        <v/>
      </c>
      <c r="Q519" s="17" t="str">
        <f>IF(SUM('Control Sample Data'!E$3:E$98)&gt;10,IF(AND(ISNUMBER('Control Sample Data'!E518),'Control Sample Data'!E518&lt;$B$1,'Control Sample Data'!E518&gt;0),'Control Sample Data'!E518,$B$1),"")</f>
        <v/>
      </c>
      <c r="R519" s="17" t="str">
        <f>IF(SUM('Control Sample Data'!F$3:F$98)&gt;10,IF(AND(ISNUMBER('Control Sample Data'!F518),'Control Sample Data'!F518&lt;$B$1,'Control Sample Data'!F518&gt;0),'Control Sample Data'!F518,$B$1),"")</f>
        <v/>
      </c>
      <c r="S519" s="17" t="str">
        <f>IF(SUM('Control Sample Data'!G$3:G$98)&gt;10,IF(AND(ISNUMBER('Control Sample Data'!G518),'Control Sample Data'!G518&lt;$B$1,'Control Sample Data'!G518&gt;0),'Control Sample Data'!G518,$B$1),"")</f>
        <v/>
      </c>
      <c r="T519" s="17" t="str">
        <f>IF(SUM('Control Sample Data'!H$3:H$98)&gt;10,IF(AND(ISNUMBER('Control Sample Data'!H518),'Control Sample Data'!H518&lt;$B$1,'Control Sample Data'!H518&gt;0),'Control Sample Data'!H518,$B$1),"")</f>
        <v/>
      </c>
      <c r="U519" s="17" t="str">
        <f>IF(SUM('Control Sample Data'!I$3:I$98)&gt;10,IF(AND(ISNUMBER('Control Sample Data'!I518),'Control Sample Data'!I518&lt;$B$1,'Control Sample Data'!I518&gt;0),'Control Sample Data'!I518,$B$1),"")</f>
        <v/>
      </c>
      <c r="V519" s="17" t="str">
        <f>IF(SUM('Control Sample Data'!J$3:J$98)&gt;10,IF(AND(ISNUMBER('Control Sample Data'!J518),'Control Sample Data'!J518&lt;$B$1,'Control Sample Data'!J518&gt;0),'Control Sample Data'!J518,$B$1),"")</f>
        <v/>
      </c>
      <c r="W519" s="17" t="str">
        <f>IF(SUM('Control Sample Data'!K$3:K$98)&gt;10,IF(AND(ISNUMBER('Control Sample Data'!K518),'Control Sample Data'!K518&lt;$B$1,'Control Sample Data'!K518&gt;0),'Control Sample Data'!K518,$B$1),"")</f>
        <v/>
      </c>
      <c r="X519" s="17" t="str">
        <f>IF(SUM('Control Sample Data'!L$3:L$98)&gt;10,IF(AND(ISNUMBER('Control Sample Data'!L518),'Control Sample Data'!L518&lt;$B$1,'Control Sample Data'!L518&gt;0),'Control Sample Data'!L518,$B$1),"")</f>
        <v/>
      </c>
      <c r="Y519" s="17" t="str">
        <f>IF(SUM('Control Sample Data'!M$3:M$98)&gt;10,IF(AND(ISNUMBER('Control Sample Data'!M518),'Control Sample Data'!M518&lt;$B$1,'Control Sample Data'!M518&gt;0),'Control Sample Data'!M518,$B$1),"")</f>
        <v/>
      </c>
      <c r="AT519" s="36" t="str">
        <f t="shared" si="367"/>
        <v/>
      </c>
      <c r="AU519" s="36" t="str">
        <f t="shared" si="368"/>
        <v/>
      </c>
      <c r="AV519" s="36" t="str">
        <f t="shared" si="369"/>
        <v/>
      </c>
      <c r="AW519" s="36" t="str">
        <f t="shared" si="370"/>
        <v/>
      </c>
      <c r="AX519" s="36" t="str">
        <f t="shared" si="371"/>
        <v/>
      </c>
      <c r="AY519" s="36" t="str">
        <f t="shared" si="372"/>
        <v/>
      </c>
      <c r="AZ519" s="36" t="str">
        <f t="shared" si="373"/>
        <v/>
      </c>
      <c r="BA519" s="36" t="str">
        <f t="shared" si="374"/>
        <v/>
      </c>
      <c r="BB519" s="36" t="str">
        <f t="shared" si="375"/>
        <v/>
      </c>
      <c r="BC519" s="36" t="str">
        <f t="shared" si="376"/>
        <v/>
      </c>
      <c r="BD519" s="36" t="str">
        <f t="shared" si="377"/>
        <v/>
      </c>
      <c r="BE519" s="36" t="str">
        <f t="shared" si="378"/>
        <v/>
      </c>
      <c r="BF519" s="36" t="str">
        <f t="shared" si="379"/>
        <v/>
      </c>
      <c r="BG519" s="36" t="str">
        <f t="shared" si="380"/>
        <v/>
      </c>
      <c r="BH519" s="36" t="str">
        <f t="shared" si="381"/>
        <v/>
      </c>
      <c r="BI519" s="36" t="str">
        <f t="shared" si="382"/>
        <v/>
      </c>
      <c r="BJ519" s="36" t="str">
        <f t="shared" si="383"/>
        <v/>
      </c>
      <c r="BK519" s="36" t="str">
        <f t="shared" si="384"/>
        <v/>
      </c>
      <c r="BL519" s="36" t="str">
        <f t="shared" si="385"/>
        <v/>
      </c>
      <c r="BM519" s="36" t="str">
        <f t="shared" si="386"/>
        <v/>
      </c>
      <c r="BN519" s="38" t="e">
        <f t="shared" si="345"/>
        <v>#DIV/0!</v>
      </c>
      <c r="BO519" s="38" t="e">
        <f t="shared" si="346"/>
        <v>#DIV/0!</v>
      </c>
      <c r="BP519" s="39" t="str">
        <f t="shared" si="347"/>
        <v/>
      </c>
      <c r="BQ519" s="39" t="str">
        <f t="shared" si="348"/>
        <v/>
      </c>
      <c r="BR519" s="39" t="str">
        <f t="shared" si="349"/>
        <v/>
      </c>
      <c r="BS519" s="39" t="str">
        <f t="shared" si="350"/>
        <v/>
      </c>
      <c r="BT519" s="39" t="str">
        <f t="shared" si="351"/>
        <v/>
      </c>
      <c r="BU519" s="39" t="str">
        <f t="shared" si="352"/>
        <v/>
      </c>
      <c r="BV519" s="39" t="str">
        <f t="shared" si="353"/>
        <v/>
      </c>
      <c r="BW519" s="39" t="str">
        <f t="shared" si="354"/>
        <v/>
      </c>
      <c r="BX519" s="39" t="str">
        <f t="shared" si="355"/>
        <v/>
      </c>
      <c r="BY519" s="39" t="str">
        <f t="shared" si="356"/>
        <v/>
      </c>
      <c r="BZ519" s="39" t="str">
        <f t="shared" si="357"/>
        <v/>
      </c>
      <c r="CA519" s="39" t="str">
        <f t="shared" si="358"/>
        <v/>
      </c>
      <c r="CB519" s="39" t="str">
        <f t="shared" si="359"/>
        <v/>
      </c>
      <c r="CC519" s="39" t="str">
        <f t="shared" si="360"/>
        <v/>
      </c>
      <c r="CD519" s="39" t="str">
        <f t="shared" si="361"/>
        <v/>
      </c>
      <c r="CE519" s="39" t="str">
        <f t="shared" si="362"/>
        <v/>
      </c>
      <c r="CF519" s="39" t="str">
        <f t="shared" si="363"/>
        <v/>
      </c>
      <c r="CG519" s="39" t="str">
        <f t="shared" si="364"/>
        <v/>
      </c>
      <c r="CH519" s="39" t="str">
        <f t="shared" si="365"/>
        <v/>
      </c>
      <c r="CI519" s="39" t="str">
        <f t="shared" si="366"/>
        <v/>
      </c>
    </row>
    <row r="520" spans="1:87">
      <c r="A520" s="18"/>
      <c r="B520" s="15" t="str">
        <f>'Gene Table'!E519</f>
        <v>hsa-miR-130b-3p</v>
      </c>
      <c r="C520" s="15" t="str">
        <f>'Gene Table'!B519</f>
        <v>F13</v>
      </c>
      <c r="D520" s="16" t="str">
        <f>IF(SUM('Test Sample Data'!D$3:D$98)&gt;10,IF(AND(ISNUMBER('Test Sample Data'!D519),'Test Sample Data'!D519&lt;$B$1,'Test Sample Data'!D519&gt;0),'Test Sample Data'!D519,$B$1),"")</f>
        <v/>
      </c>
      <c r="E520" s="17" t="str">
        <f>IF(SUM('Test Sample Data'!E$3:E$98)&gt;10,IF(AND(ISNUMBER('Test Sample Data'!E519),'Test Sample Data'!E519&lt;$B$1,'Test Sample Data'!E519&gt;0),'Test Sample Data'!E519,$B$1),"")</f>
        <v/>
      </c>
      <c r="F520" s="17" t="str">
        <f>IF(SUM('Test Sample Data'!F$3:F$98)&gt;10,IF(AND(ISNUMBER('Test Sample Data'!F519),'Test Sample Data'!F519&lt;$B$1,'Test Sample Data'!F519&gt;0),'Test Sample Data'!F519,$B$1),"")</f>
        <v/>
      </c>
      <c r="G520" s="17" t="str">
        <f>IF(SUM('Test Sample Data'!G$3:G$98)&gt;10,IF(AND(ISNUMBER('Test Sample Data'!G519),'Test Sample Data'!G519&lt;$B$1,'Test Sample Data'!G519&gt;0),'Test Sample Data'!G519,$B$1),"")</f>
        <v/>
      </c>
      <c r="H520" s="17" t="str">
        <f>IF(SUM('Test Sample Data'!H$3:H$98)&gt;10,IF(AND(ISNUMBER('Test Sample Data'!H519),'Test Sample Data'!H519&lt;$B$1,'Test Sample Data'!H519&gt;0),'Test Sample Data'!H519,$B$1),"")</f>
        <v/>
      </c>
      <c r="I520" s="17" t="str">
        <f>IF(SUM('Test Sample Data'!I$3:I$98)&gt;10,IF(AND(ISNUMBER('Test Sample Data'!I519),'Test Sample Data'!I519&lt;$B$1,'Test Sample Data'!I519&gt;0),'Test Sample Data'!I519,$B$1),"")</f>
        <v/>
      </c>
      <c r="J520" s="17" t="str">
        <f>IF(SUM('Test Sample Data'!J$3:J$98)&gt;10,IF(AND(ISNUMBER('Test Sample Data'!J519),'Test Sample Data'!J519&lt;$B$1,'Test Sample Data'!J519&gt;0),'Test Sample Data'!J519,$B$1),"")</f>
        <v/>
      </c>
      <c r="K520" s="17" t="str">
        <f>IF(SUM('Test Sample Data'!K$3:K$98)&gt;10,IF(AND(ISNUMBER('Test Sample Data'!K519),'Test Sample Data'!K519&lt;$B$1,'Test Sample Data'!K519&gt;0),'Test Sample Data'!K519,$B$1),"")</f>
        <v/>
      </c>
      <c r="L520" s="17" t="str">
        <f>IF(SUM('Test Sample Data'!L$3:L$98)&gt;10,IF(AND(ISNUMBER('Test Sample Data'!L519),'Test Sample Data'!L519&lt;$B$1,'Test Sample Data'!L519&gt;0),'Test Sample Data'!L519,$B$1),"")</f>
        <v/>
      </c>
      <c r="M520" s="17" t="str">
        <f>IF(SUM('Test Sample Data'!M$3:M$98)&gt;10,IF(AND(ISNUMBER('Test Sample Data'!M519),'Test Sample Data'!M519&lt;$B$1,'Test Sample Data'!M519&gt;0),'Test Sample Data'!M519,$B$1),"")</f>
        <v/>
      </c>
      <c r="N520" s="17" t="str">
        <f>'Gene Table'!E519</f>
        <v>hsa-miR-130b-3p</v>
      </c>
      <c r="O520" s="17" t="str">
        <f>'Gene Table'!B519</f>
        <v>F13</v>
      </c>
      <c r="P520" s="17" t="str">
        <f>IF(SUM('Control Sample Data'!D$3:D$98)&gt;10,IF(AND(ISNUMBER('Control Sample Data'!D519),'Control Sample Data'!D519&lt;$B$1,'Control Sample Data'!D519&gt;0),'Control Sample Data'!D519,$B$1),"")</f>
        <v/>
      </c>
      <c r="Q520" s="17" t="str">
        <f>IF(SUM('Control Sample Data'!E$3:E$98)&gt;10,IF(AND(ISNUMBER('Control Sample Data'!E519),'Control Sample Data'!E519&lt;$B$1,'Control Sample Data'!E519&gt;0),'Control Sample Data'!E519,$B$1),"")</f>
        <v/>
      </c>
      <c r="R520" s="17" t="str">
        <f>IF(SUM('Control Sample Data'!F$3:F$98)&gt;10,IF(AND(ISNUMBER('Control Sample Data'!F519),'Control Sample Data'!F519&lt;$B$1,'Control Sample Data'!F519&gt;0),'Control Sample Data'!F519,$B$1),"")</f>
        <v/>
      </c>
      <c r="S520" s="17" t="str">
        <f>IF(SUM('Control Sample Data'!G$3:G$98)&gt;10,IF(AND(ISNUMBER('Control Sample Data'!G519),'Control Sample Data'!G519&lt;$B$1,'Control Sample Data'!G519&gt;0),'Control Sample Data'!G519,$B$1),"")</f>
        <v/>
      </c>
      <c r="T520" s="17" t="str">
        <f>IF(SUM('Control Sample Data'!H$3:H$98)&gt;10,IF(AND(ISNUMBER('Control Sample Data'!H519),'Control Sample Data'!H519&lt;$B$1,'Control Sample Data'!H519&gt;0),'Control Sample Data'!H519,$B$1),"")</f>
        <v/>
      </c>
      <c r="U520" s="17" t="str">
        <f>IF(SUM('Control Sample Data'!I$3:I$98)&gt;10,IF(AND(ISNUMBER('Control Sample Data'!I519),'Control Sample Data'!I519&lt;$B$1,'Control Sample Data'!I519&gt;0),'Control Sample Data'!I519,$B$1),"")</f>
        <v/>
      </c>
      <c r="V520" s="17" t="str">
        <f>IF(SUM('Control Sample Data'!J$3:J$98)&gt;10,IF(AND(ISNUMBER('Control Sample Data'!J519),'Control Sample Data'!J519&lt;$B$1,'Control Sample Data'!J519&gt;0),'Control Sample Data'!J519,$B$1),"")</f>
        <v/>
      </c>
      <c r="W520" s="17" t="str">
        <f>IF(SUM('Control Sample Data'!K$3:K$98)&gt;10,IF(AND(ISNUMBER('Control Sample Data'!K519),'Control Sample Data'!K519&lt;$B$1,'Control Sample Data'!K519&gt;0),'Control Sample Data'!K519,$B$1),"")</f>
        <v/>
      </c>
      <c r="X520" s="17" t="str">
        <f>IF(SUM('Control Sample Data'!L$3:L$98)&gt;10,IF(AND(ISNUMBER('Control Sample Data'!L519),'Control Sample Data'!L519&lt;$B$1,'Control Sample Data'!L519&gt;0),'Control Sample Data'!L519,$B$1),"")</f>
        <v/>
      </c>
      <c r="Y520" s="17" t="str">
        <f>IF(SUM('Control Sample Data'!M$3:M$98)&gt;10,IF(AND(ISNUMBER('Control Sample Data'!M519),'Control Sample Data'!M519&lt;$B$1,'Control Sample Data'!M519&gt;0),'Control Sample Data'!M519,$B$1),"")</f>
        <v/>
      </c>
      <c r="AT520" s="36" t="str">
        <f t="shared" si="367"/>
        <v/>
      </c>
      <c r="AU520" s="36" t="str">
        <f t="shared" si="368"/>
        <v/>
      </c>
      <c r="AV520" s="36" t="str">
        <f t="shared" si="369"/>
        <v/>
      </c>
      <c r="AW520" s="36" t="str">
        <f t="shared" si="370"/>
        <v/>
      </c>
      <c r="AX520" s="36" t="str">
        <f t="shared" si="371"/>
        <v/>
      </c>
      <c r="AY520" s="36" t="str">
        <f t="shared" si="372"/>
        <v/>
      </c>
      <c r="AZ520" s="36" t="str">
        <f t="shared" si="373"/>
        <v/>
      </c>
      <c r="BA520" s="36" t="str">
        <f t="shared" si="374"/>
        <v/>
      </c>
      <c r="BB520" s="36" t="str">
        <f t="shared" si="375"/>
        <v/>
      </c>
      <c r="BC520" s="36" t="str">
        <f t="shared" si="376"/>
        <v/>
      </c>
      <c r="BD520" s="36" t="str">
        <f t="shared" si="377"/>
        <v/>
      </c>
      <c r="BE520" s="36" t="str">
        <f t="shared" si="378"/>
        <v/>
      </c>
      <c r="BF520" s="36" t="str">
        <f t="shared" si="379"/>
        <v/>
      </c>
      <c r="BG520" s="36" t="str">
        <f t="shared" si="380"/>
        <v/>
      </c>
      <c r="BH520" s="36" t="str">
        <f t="shared" si="381"/>
        <v/>
      </c>
      <c r="BI520" s="36" t="str">
        <f t="shared" si="382"/>
        <v/>
      </c>
      <c r="BJ520" s="36" t="str">
        <f t="shared" si="383"/>
        <v/>
      </c>
      <c r="BK520" s="36" t="str">
        <f t="shared" si="384"/>
        <v/>
      </c>
      <c r="BL520" s="36" t="str">
        <f t="shared" si="385"/>
        <v/>
      </c>
      <c r="BM520" s="36" t="str">
        <f t="shared" si="386"/>
        <v/>
      </c>
      <c r="BN520" s="38" t="e">
        <f t="shared" si="345"/>
        <v>#DIV/0!</v>
      </c>
      <c r="BO520" s="38" t="e">
        <f t="shared" si="346"/>
        <v>#DIV/0!</v>
      </c>
      <c r="BP520" s="39" t="str">
        <f t="shared" si="347"/>
        <v/>
      </c>
      <c r="BQ520" s="39" t="str">
        <f t="shared" si="348"/>
        <v/>
      </c>
      <c r="BR520" s="39" t="str">
        <f t="shared" si="349"/>
        <v/>
      </c>
      <c r="BS520" s="39" t="str">
        <f t="shared" si="350"/>
        <v/>
      </c>
      <c r="BT520" s="39" t="str">
        <f t="shared" si="351"/>
        <v/>
      </c>
      <c r="BU520" s="39" t="str">
        <f t="shared" si="352"/>
        <v/>
      </c>
      <c r="BV520" s="39" t="str">
        <f t="shared" si="353"/>
        <v/>
      </c>
      <c r="BW520" s="39" t="str">
        <f t="shared" si="354"/>
        <v/>
      </c>
      <c r="BX520" s="39" t="str">
        <f t="shared" si="355"/>
        <v/>
      </c>
      <c r="BY520" s="39" t="str">
        <f t="shared" si="356"/>
        <v/>
      </c>
      <c r="BZ520" s="39" t="str">
        <f t="shared" si="357"/>
        <v/>
      </c>
      <c r="CA520" s="39" t="str">
        <f t="shared" si="358"/>
        <v/>
      </c>
      <c r="CB520" s="39" t="str">
        <f t="shared" si="359"/>
        <v/>
      </c>
      <c r="CC520" s="39" t="str">
        <f t="shared" si="360"/>
        <v/>
      </c>
      <c r="CD520" s="39" t="str">
        <f t="shared" si="361"/>
        <v/>
      </c>
      <c r="CE520" s="39" t="str">
        <f t="shared" si="362"/>
        <v/>
      </c>
      <c r="CF520" s="39" t="str">
        <f t="shared" si="363"/>
        <v/>
      </c>
      <c r="CG520" s="39" t="str">
        <f t="shared" si="364"/>
        <v/>
      </c>
      <c r="CH520" s="39" t="str">
        <f t="shared" si="365"/>
        <v/>
      </c>
      <c r="CI520" s="39" t="str">
        <f t="shared" si="366"/>
        <v/>
      </c>
    </row>
    <row r="521" spans="1:87">
      <c r="A521" s="18"/>
      <c r="B521" s="15" t="str">
        <f>'Gene Table'!E520</f>
        <v>hsa-miR-136-3p</v>
      </c>
      <c r="C521" s="15" t="str">
        <f>'Gene Table'!B520</f>
        <v>F14</v>
      </c>
      <c r="D521" s="16" t="str">
        <f>IF(SUM('Test Sample Data'!D$3:D$98)&gt;10,IF(AND(ISNUMBER('Test Sample Data'!D520),'Test Sample Data'!D520&lt;$B$1,'Test Sample Data'!D520&gt;0),'Test Sample Data'!D520,$B$1),"")</f>
        <v/>
      </c>
      <c r="E521" s="17" t="str">
        <f>IF(SUM('Test Sample Data'!E$3:E$98)&gt;10,IF(AND(ISNUMBER('Test Sample Data'!E520),'Test Sample Data'!E520&lt;$B$1,'Test Sample Data'!E520&gt;0),'Test Sample Data'!E520,$B$1),"")</f>
        <v/>
      </c>
      <c r="F521" s="17" t="str">
        <f>IF(SUM('Test Sample Data'!F$3:F$98)&gt;10,IF(AND(ISNUMBER('Test Sample Data'!F520),'Test Sample Data'!F520&lt;$B$1,'Test Sample Data'!F520&gt;0),'Test Sample Data'!F520,$B$1),"")</f>
        <v/>
      </c>
      <c r="G521" s="17" t="str">
        <f>IF(SUM('Test Sample Data'!G$3:G$98)&gt;10,IF(AND(ISNUMBER('Test Sample Data'!G520),'Test Sample Data'!G520&lt;$B$1,'Test Sample Data'!G520&gt;0),'Test Sample Data'!G520,$B$1),"")</f>
        <v/>
      </c>
      <c r="H521" s="17" t="str">
        <f>IF(SUM('Test Sample Data'!H$3:H$98)&gt;10,IF(AND(ISNUMBER('Test Sample Data'!H520),'Test Sample Data'!H520&lt;$B$1,'Test Sample Data'!H520&gt;0),'Test Sample Data'!H520,$B$1),"")</f>
        <v/>
      </c>
      <c r="I521" s="17" t="str">
        <f>IF(SUM('Test Sample Data'!I$3:I$98)&gt;10,IF(AND(ISNUMBER('Test Sample Data'!I520),'Test Sample Data'!I520&lt;$B$1,'Test Sample Data'!I520&gt;0),'Test Sample Data'!I520,$B$1),"")</f>
        <v/>
      </c>
      <c r="J521" s="17" t="str">
        <f>IF(SUM('Test Sample Data'!J$3:J$98)&gt;10,IF(AND(ISNUMBER('Test Sample Data'!J520),'Test Sample Data'!J520&lt;$B$1,'Test Sample Data'!J520&gt;0),'Test Sample Data'!J520,$B$1),"")</f>
        <v/>
      </c>
      <c r="K521" s="17" t="str">
        <f>IF(SUM('Test Sample Data'!K$3:K$98)&gt;10,IF(AND(ISNUMBER('Test Sample Data'!K520),'Test Sample Data'!K520&lt;$B$1,'Test Sample Data'!K520&gt;0),'Test Sample Data'!K520,$B$1),"")</f>
        <v/>
      </c>
      <c r="L521" s="17" t="str">
        <f>IF(SUM('Test Sample Data'!L$3:L$98)&gt;10,IF(AND(ISNUMBER('Test Sample Data'!L520),'Test Sample Data'!L520&lt;$B$1,'Test Sample Data'!L520&gt;0),'Test Sample Data'!L520,$B$1),"")</f>
        <v/>
      </c>
      <c r="M521" s="17" t="str">
        <f>IF(SUM('Test Sample Data'!M$3:M$98)&gt;10,IF(AND(ISNUMBER('Test Sample Data'!M520),'Test Sample Data'!M520&lt;$B$1,'Test Sample Data'!M520&gt;0),'Test Sample Data'!M520,$B$1),"")</f>
        <v/>
      </c>
      <c r="N521" s="17" t="str">
        <f>'Gene Table'!E520</f>
        <v>hsa-miR-136-3p</v>
      </c>
      <c r="O521" s="17" t="str">
        <f>'Gene Table'!B520</f>
        <v>F14</v>
      </c>
      <c r="P521" s="17" t="str">
        <f>IF(SUM('Control Sample Data'!D$3:D$98)&gt;10,IF(AND(ISNUMBER('Control Sample Data'!D520),'Control Sample Data'!D520&lt;$B$1,'Control Sample Data'!D520&gt;0),'Control Sample Data'!D520,$B$1),"")</f>
        <v/>
      </c>
      <c r="Q521" s="17" t="str">
        <f>IF(SUM('Control Sample Data'!E$3:E$98)&gt;10,IF(AND(ISNUMBER('Control Sample Data'!E520),'Control Sample Data'!E520&lt;$B$1,'Control Sample Data'!E520&gt;0),'Control Sample Data'!E520,$B$1),"")</f>
        <v/>
      </c>
      <c r="R521" s="17" t="str">
        <f>IF(SUM('Control Sample Data'!F$3:F$98)&gt;10,IF(AND(ISNUMBER('Control Sample Data'!F520),'Control Sample Data'!F520&lt;$B$1,'Control Sample Data'!F520&gt;0),'Control Sample Data'!F520,$B$1),"")</f>
        <v/>
      </c>
      <c r="S521" s="17" t="str">
        <f>IF(SUM('Control Sample Data'!G$3:G$98)&gt;10,IF(AND(ISNUMBER('Control Sample Data'!G520),'Control Sample Data'!G520&lt;$B$1,'Control Sample Data'!G520&gt;0),'Control Sample Data'!G520,$B$1),"")</f>
        <v/>
      </c>
      <c r="T521" s="17" t="str">
        <f>IF(SUM('Control Sample Data'!H$3:H$98)&gt;10,IF(AND(ISNUMBER('Control Sample Data'!H520),'Control Sample Data'!H520&lt;$B$1,'Control Sample Data'!H520&gt;0),'Control Sample Data'!H520,$B$1),"")</f>
        <v/>
      </c>
      <c r="U521" s="17" t="str">
        <f>IF(SUM('Control Sample Data'!I$3:I$98)&gt;10,IF(AND(ISNUMBER('Control Sample Data'!I520),'Control Sample Data'!I520&lt;$B$1,'Control Sample Data'!I520&gt;0),'Control Sample Data'!I520,$B$1),"")</f>
        <v/>
      </c>
      <c r="V521" s="17" t="str">
        <f>IF(SUM('Control Sample Data'!J$3:J$98)&gt;10,IF(AND(ISNUMBER('Control Sample Data'!J520),'Control Sample Data'!J520&lt;$B$1,'Control Sample Data'!J520&gt;0),'Control Sample Data'!J520,$B$1),"")</f>
        <v/>
      </c>
      <c r="W521" s="17" t="str">
        <f>IF(SUM('Control Sample Data'!K$3:K$98)&gt;10,IF(AND(ISNUMBER('Control Sample Data'!K520),'Control Sample Data'!K520&lt;$B$1,'Control Sample Data'!K520&gt;0),'Control Sample Data'!K520,$B$1),"")</f>
        <v/>
      </c>
      <c r="X521" s="17" t="str">
        <f>IF(SUM('Control Sample Data'!L$3:L$98)&gt;10,IF(AND(ISNUMBER('Control Sample Data'!L520),'Control Sample Data'!L520&lt;$B$1,'Control Sample Data'!L520&gt;0),'Control Sample Data'!L520,$B$1),"")</f>
        <v/>
      </c>
      <c r="Y521" s="17" t="str">
        <f>IF(SUM('Control Sample Data'!M$3:M$98)&gt;10,IF(AND(ISNUMBER('Control Sample Data'!M520),'Control Sample Data'!M520&lt;$B$1,'Control Sample Data'!M520&gt;0),'Control Sample Data'!M520,$B$1),"")</f>
        <v/>
      </c>
      <c r="AT521" s="36" t="str">
        <f t="shared" si="367"/>
        <v/>
      </c>
      <c r="AU521" s="36" t="str">
        <f t="shared" si="368"/>
        <v/>
      </c>
      <c r="AV521" s="36" t="str">
        <f t="shared" si="369"/>
        <v/>
      </c>
      <c r="AW521" s="36" t="str">
        <f t="shared" si="370"/>
        <v/>
      </c>
      <c r="AX521" s="36" t="str">
        <f t="shared" si="371"/>
        <v/>
      </c>
      <c r="AY521" s="36" t="str">
        <f t="shared" si="372"/>
        <v/>
      </c>
      <c r="AZ521" s="36" t="str">
        <f t="shared" si="373"/>
        <v/>
      </c>
      <c r="BA521" s="36" t="str">
        <f t="shared" si="374"/>
        <v/>
      </c>
      <c r="BB521" s="36" t="str">
        <f t="shared" si="375"/>
        <v/>
      </c>
      <c r="BC521" s="36" t="str">
        <f t="shared" si="376"/>
        <v/>
      </c>
      <c r="BD521" s="36" t="str">
        <f t="shared" si="377"/>
        <v/>
      </c>
      <c r="BE521" s="36" t="str">
        <f t="shared" si="378"/>
        <v/>
      </c>
      <c r="BF521" s="36" t="str">
        <f t="shared" si="379"/>
        <v/>
      </c>
      <c r="BG521" s="36" t="str">
        <f t="shared" si="380"/>
        <v/>
      </c>
      <c r="BH521" s="36" t="str">
        <f t="shared" si="381"/>
        <v/>
      </c>
      <c r="BI521" s="36" t="str">
        <f t="shared" si="382"/>
        <v/>
      </c>
      <c r="BJ521" s="36" t="str">
        <f t="shared" si="383"/>
        <v/>
      </c>
      <c r="BK521" s="36" t="str">
        <f t="shared" si="384"/>
        <v/>
      </c>
      <c r="BL521" s="36" t="str">
        <f t="shared" si="385"/>
        <v/>
      </c>
      <c r="BM521" s="36" t="str">
        <f t="shared" si="386"/>
        <v/>
      </c>
      <c r="BN521" s="38" t="e">
        <f t="shared" si="345"/>
        <v>#DIV/0!</v>
      </c>
      <c r="BO521" s="38" t="e">
        <f t="shared" si="346"/>
        <v>#DIV/0!</v>
      </c>
      <c r="BP521" s="39" t="str">
        <f t="shared" si="347"/>
        <v/>
      </c>
      <c r="BQ521" s="39" t="str">
        <f t="shared" si="348"/>
        <v/>
      </c>
      <c r="BR521" s="39" t="str">
        <f t="shared" si="349"/>
        <v/>
      </c>
      <c r="BS521" s="39" t="str">
        <f t="shared" si="350"/>
        <v/>
      </c>
      <c r="BT521" s="39" t="str">
        <f t="shared" si="351"/>
        <v/>
      </c>
      <c r="BU521" s="39" t="str">
        <f t="shared" si="352"/>
        <v/>
      </c>
      <c r="BV521" s="39" t="str">
        <f t="shared" si="353"/>
        <v/>
      </c>
      <c r="BW521" s="39" t="str">
        <f t="shared" si="354"/>
        <v/>
      </c>
      <c r="BX521" s="39" t="str">
        <f t="shared" si="355"/>
        <v/>
      </c>
      <c r="BY521" s="39" t="str">
        <f t="shared" si="356"/>
        <v/>
      </c>
      <c r="BZ521" s="39" t="str">
        <f t="shared" si="357"/>
        <v/>
      </c>
      <c r="CA521" s="39" t="str">
        <f t="shared" si="358"/>
        <v/>
      </c>
      <c r="CB521" s="39" t="str">
        <f t="shared" si="359"/>
        <v/>
      </c>
      <c r="CC521" s="39" t="str">
        <f t="shared" si="360"/>
        <v/>
      </c>
      <c r="CD521" s="39" t="str">
        <f t="shared" si="361"/>
        <v/>
      </c>
      <c r="CE521" s="39" t="str">
        <f t="shared" si="362"/>
        <v/>
      </c>
      <c r="CF521" s="39" t="str">
        <f t="shared" si="363"/>
        <v/>
      </c>
      <c r="CG521" s="39" t="str">
        <f t="shared" si="364"/>
        <v/>
      </c>
      <c r="CH521" s="39" t="str">
        <f t="shared" si="365"/>
        <v/>
      </c>
      <c r="CI521" s="39" t="str">
        <f t="shared" si="366"/>
        <v/>
      </c>
    </row>
    <row r="522" spans="1:87">
      <c r="A522" s="18"/>
      <c r="B522" s="15" t="str">
        <f>'Gene Table'!E521</f>
        <v>hsa-miR-548h-5p</v>
      </c>
      <c r="C522" s="15" t="str">
        <f>'Gene Table'!B521</f>
        <v>F15</v>
      </c>
      <c r="D522" s="16" t="str">
        <f>IF(SUM('Test Sample Data'!D$3:D$98)&gt;10,IF(AND(ISNUMBER('Test Sample Data'!D521),'Test Sample Data'!D521&lt;$B$1,'Test Sample Data'!D521&gt;0),'Test Sample Data'!D521,$B$1),"")</f>
        <v/>
      </c>
      <c r="E522" s="17" t="str">
        <f>IF(SUM('Test Sample Data'!E$3:E$98)&gt;10,IF(AND(ISNUMBER('Test Sample Data'!E521),'Test Sample Data'!E521&lt;$B$1,'Test Sample Data'!E521&gt;0),'Test Sample Data'!E521,$B$1),"")</f>
        <v/>
      </c>
      <c r="F522" s="17" t="str">
        <f>IF(SUM('Test Sample Data'!F$3:F$98)&gt;10,IF(AND(ISNUMBER('Test Sample Data'!F521),'Test Sample Data'!F521&lt;$B$1,'Test Sample Data'!F521&gt;0),'Test Sample Data'!F521,$B$1),"")</f>
        <v/>
      </c>
      <c r="G522" s="17" t="str">
        <f>IF(SUM('Test Sample Data'!G$3:G$98)&gt;10,IF(AND(ISNUMBER('Test Sample Data'!G521),'Test Sample Data'!G521&lt;$B$1,'Test Sample Data'!G521&gt;0),'Test Sample Data'!G521,$B$1),"")</f>
        <v/>
      </c>
      <c r="H522" s="17" t="str">
        <f>IF(SUM('Test Sample Data'!H$3:H$98)&gt;10,IF(AND(ISNUMBER('Test Sample Data'!H521),'Test Sample Data'!H521&lt;$B$1,'Test Sample Data'!H521&gt;0),'Test Sample Data'!H521,$B$1),"")</f>
        <v/>
      </c>
      <c r="I522" s="17" t="str">
        <f>IF(SUM('Test Sample Data'!I$3:I$98)&gt;10,IF(AND(ISNUMBER('Test Sample Data'!I521),'Test Sample Data'!I521&lt;$B$1,'Test Sample Data'!I521&gt;0),'Test Sample Data'!I521,$B$1),"")</f>
        <v/>
      </c>
      <c r="J522" s="17" t="str">
        <f>IF(SUM('Test Sample Data'!J$3:J$98)&gt;10,IF(AND(ISNUMBER('Test Sample Data'!J521),'Test Sample Data'!J521&lt;$B$1,'Test Sample Data'!J521&gt;0),'Test Sample Data'!J521,$B$1),"")</f>
        <v/>
      </c>
      <c r="K522" s="17" t="str">
        <f>IF(SUM('Test Sample Data'!K$3:K$98)&gt;10,IF(AND(ISNUMBER('Test Sample Data'!K521),'Test Sample Data'!K521&lt;$B$1,'Test Sample Data'!K521&gt;0),'Test Sample Data'!K521,$B$1),"")</f>
        <v/>
      </c>
      <c r="L522" s="17" t="str">
        <f>IF(SUM('Test Sample Data'!L$3:L$98)&gt;10,IF(AND(ISNUMBER('Test Sample Data'!L521),'Test Sample Data'!L521&lt;$B$1,'Test Sample Data'!L521&gt;0),'Test Sample Data'!L521,$B$1),"")</f>
        <v/>
      </c>
      <c r="M522" s="17" t="str">
        <f>IF(SUM('Test Sample Data'!M$3:M$98)&gt;10,IF(AND(ISNUMBER('Test Sample Data'!M521),'Test Sample Data'!M521&lt;$B$1,'Test Sample Data'!M521&gt;0),'Test Sample Data'!M521,$B$1),"")</f>
        <v/>
      </c>
      <c r="N522" s="17" t="str">
        <f>'Gene Table'!E521</f>
        <v>hsa-miR-548h-5p</v>
      </c>
      <c r="O522" s="17" t="str">
        <f>'Gene Table'!B521</f>
        <v>F15</v>
      </c>
      <c r="P522" s="17" t="str">
        <f>IF(SUM('Control Sample Data'!D$3:D$98)&gt;10,IF(AND(ISNUMBER('Control Sample Data'!D521),'Control Sample Data'!D521&lt;$B$1,'Control Sample Data'!D521&gt;0),'Control Sample Data'!D521,$B$1),"")</f>
        <v/>
      </c>
      <c r="Q522" s="17" t="str">
        <f>IF(SUM('Control Sample Data'!E$3:E$98)&gt;10,IF(AND(ISNUMBER('Control Sample Data'!E521),'Control Sample Data'!E521&lt;$B$1,'Control Sample Data'!E521&gt;0),'Control Sample Data'!E521,$B$1),"")</f>
        <v/>
      </c>
      <c r="R522" s="17" t="str">
        <f>IF(SUM('Control Sample Data'!F$3:F$98)&gt;10,IF(AND(ISNUMBER('Control Sample Data'!F521),'Control Sample Data'!F521&lt;$B$1,'Control Sample Data'!F521&gt;0),'Control Sample Data'!F521,$B$1),"")</f>
        <v/>
      </c>
      <c r="S522" s="17" t="str">
        <f>IF(SUM('Control Sample Data'!G$3:G$98)&gt;10,IF(AND(ISNUMBER('Control Sample Data'!G521),'Control Sample Data'!G521&lt;$B$1,'Control Sample Data'!G521&gt;0),'Control Sample Data'!G521,$B$1),"")</f>
        <v/>
      </c>
      <c r="T522" s="17" t="str">
        <f>IF(SUM('Control Sample Data'!H$3:H$98)&gt;10,IF(AND(ISNUMBER('Control Sample Data'!H521),'Control Sample Data'!H521&lt;$B$1,'Control Sample Data'!H521&gt;0),'Control Sample Data'!H521,$B$1),"")</f>
        <v/>
      </c>
      <c r="U522" s="17" t="str">
        <f>IF(SUM('Control Sample Data'!I$3:I$98)&gt;10,IF(AND(ISNUMBER('Control Sample Data'!I521),'Control Sample Data'!I521&lt;$B$1,'Control Sample Data'!I521&gt;0),'Control Sample Data'!I521,$B$1),"")</f>
        <v/>
      </c>
      <c r="V522" s="17" t="str">
        <f>IF(SUM('Control Sample Data'!J$3:J$98)&gt;10,IF(AND(ISNUMBER('Control Sample Data'!J521),'Control Sample Data'!J521&lt;$B$1,'Control Sample Data'!J521&gt;0),'Control Sample Data'!J521,$B$1),"")</f>
        <v/>
      </c>
      <c r="W522" s="17" t="str">
        <f>IF(SUM('Control Sample Data'!K$3:K$98)&gt;10,IF(AND(ISNUMBER('Control Sample Data'!K521),'Control Sample Data'!K521&lt;$B$1,'Control Sample Data'!K521&gt;0),'Control Sample Data'!K521,$B$1),"")</f>
        <v/>
      </c>
      <c r="X522" s="17" t="str">
        <f>IF(SUM('Control Sample Data'!L$3:L$98)&gt;10,IF(AND(ISNUMBER('Control Sample Data'!L521),'Control Sample Data'!L521&lt;$B$1,'Control Sample Data'!L521&gt;0),'Control Sample Data'!L521,$B$1),"")</f>
        <v/>
      </c>
      <c r="Y522" s="17" t="str">
        <f>IF(SUM('Control Sample Data'!M$3:M$98)&gt;10,IF(AND(ISNUMBER('Control Sample Data'!M521),'Control Sample Data'!M521&lt;$B$1,'Control Sample Data'!M521&gt;0),'Control Sample Data'!M521,$B$1),"")</f>
        <v/>
      </c>
      <c r="AT522" s="36" t="str">
        <f t="shared" si="367"/>
        <v/>
      </c>
      <c r="AU522" s="36" t="str">
        <f t="shared" si="368"/>
        <v/>
      </c>
      <c r="AV522" s="36" t="str">
        <f t="shared" si="369"/>
        <v/>
      </c>
      <c r="AW522" s="36" t="str">
        <f t="shared" si="370"/>
        <v/>
      </c>
      <c r="AX522" s="36" t="str">
        <f t="shared" si="371"/>
        <v/>
      </c>
      <c r="AY522" s="36" t="str">
        <f t="shared" si="372"/>
        <v/>
      </c>
      <c r="AZ522" s="36" t="str">
        <f t="shared" si="373"/>
        <v/>
      </c>
      <c r="BA522" s="36" t="str">
        <f t="shared" si="374"/>
        <v/>
      </c>
      <c r="BB522" s="36" t="str">
        <f t="shared" si="375"/>
        <v/>
      </c>
      <c r="BC522" s="36" t="str">
        <f t="shared" si="376"/>
        <v/>
      </c>
      <c r="BD522" s="36" t="str">
        <f t="shared" si="377"/>
        <v/>
      </c>
      <c r="BE522" s="36" t="str">
        <f t="shared" si="378"/>
        <v/>
      </c>
      <c r="BF522" s="36" t="str">
        <f t="shared" si="379"/>
        <v/>
      </c>
      <c r="BG522" s="36" t="str">
        <f t="shared" si="380"/>
        <v/>
      </c>
      <c r="BH522" s="36" t="str">
        <f t="shared" si="381"/>
        <v/>
      </c>
      <c r="BI522" s="36" t="str">
        <f t="shared" si="382"/>
        <v/>
      </c>
      <c r="BJ522" s="36" t="str">
        <f t="shared" si="383"/>
        <v/>
      </c>
      <c r="BK522" s="36" t="str">
        <f t="shared" si="384"/>
        <v/>
      </c>
      <c r="BL522" s="36" t="str">
        <f t="shared" si="385"/>
        <v/>
      </c>
      <c r="BM522" s="36" t="str">
        <f t="shared" si="386"/>
        <v/>
      </c>
      <c r="BN522" s="38" t="e">
        <f t="shared" si="345"/>
        <v>#DIV/0!</v>
      </c>
      <c r="BO522" s="38" t="e">
        <f t="shared" si="346"/>
        <v>#DIV/0!</v>
      </c>
      <c r="BP522" s="39" t="str">
        <f t="shared" si="347"/>
        <v/>
      </c>
      <c r="BQ522" s="39" t="str">
        <f t="shared" si="348"/>
        <v/>
      </c>
      <c r="BR522" s="39" t="str">
        <f t="shared" si="349"/>
        <v/>
      </c>
      <c r="BS522" s="39" t="str">
        <f t="shared" si="350"/>
        <v/>
      </c>
      <c r="BT522" s="39" t="str">
        <f t="shared" si="351"/>
        <v/>
      </c>
      <c r="BU522" s="39" t="str">
        <f t="shared" si="352"/>
        <v/>
      </c>
      <c r="BV522" s="39" t="str">
        <f t="shared" si="353"/>
        <v/>
      </c>
      <c r="BW522" s="39" t="str">
        <f t="shared" si="354"/>
        <v/>
      </c>
      <c r="BX522" s="39" t="str">
        <f t="shared" si="355"/>
        <v/>
      </c>
      <c r="BY522" s="39" t="str">
        <f t="shared" si="356"/>
        <v/>
      </c>
      <c r="BZ522" s="39" t="str">
        <f t="shared" si="357"/>
        <v/>
      </c>
      <c r="CA522" s="39" t="str">
        <f t="shared" si="358"/>
        <v/>
      </c>
      <c r="CB522" s="39" t="str">
        <f t="shared" si="359"/>
        <v/>
      </c>
      <c r="CC522" s="39" t="str">
        <f t="shared" si="360"/>
        <v/>
      </c>
      <c r="CD522" s="39" t="str">
        <f t="shared" si="361"/>
        <v/>
      </c>
      <c r="CE522" s="39" t="str">
        <f t="shared" si="362"/>
        <v/>
      </c>
      <c r="CF522" s="39" t="str">
        <f t="shared" si="363"/>
        <v/>
      </c>
      <c r="CG522" s="39" t="str">
        <f t="shared" si="364"/>
        <v/>
      </c>
      <c r="CH522" s="39" t="str">
        <f t="shared" si="365"/>
        <v/>
      </c>
      <c r="CI522" s="39" t="str">
        <f t="shared" si="366"/>
        <v/>
      </c>
    </row>
    <row r="523" spans="1:87">
      <c r="A523" s="18"/>
      <c r="B523" s="15" t="str">
        <f>'Gene Table'!E522</f>
        <v>hsa-miR-154-3p</v>
      </c>
      <c r="C523" s="15" t="str">
        <f>'Gene Table'!B522</f>
        <v>F16</v>
      </c>
      <c r="D523" s="16" t="str">
        <f>IF(SUM('Test Sample Data'!D$3:D$98)&gt;10,IF(AND(ISNUMBER('Test Sample Data'!D522),'Test Sample Data'!D522&lt;$B$1,'Test Sample Data'!D522&gt;0),'Test Sample Data'!D522,$B$1),"")</f>
        <v/>
      </c>
      <c r="E523" s="17" t="str">
        <f>IF(SUM('Test Sample Data'!E$3:E$98)&gt;10,IF(AND(ISNUMBER('Test Sample Data'!E522),'Test Sample Data'!E522&lt;$B$1,'Test Sample Data'!E522&gt;0),'Test Sample Data'!E522,$B$1),"")</f>
        <v/>
      </c>
      <c r="F523" s="17" t="str">
        <f>IF(SUM('Test Sample Data'!F$3:F$98)&gt;10,IF(AND(ISNUMBER('Test Sample Data'!F522),'Test Sample Data'!F522&lt;$B$1,'Test Sample Data'!F522&gt;0),'Test Sample Data'!F522,$B$1),"")</f>
        <v/>
      </c>
      <c r="G523" s="17" t="str">
        <f>IF(SUM('Test Sample Data'!G$3:G$98)&gt;10,IF(AND(ISNUMBER('Test Sample Data'!G522),'Test Sample Data'!G522&lt;$B$1,'Test Sample Data'!G522&gt;0),'Test Sample Data'!G522,$B$1),"")</f>
        <v/>
      </c>
      <c r="H523" s="17" t="str">
        <f>IF(SUM('Test Sample Data'!H$3:H$98)&gt;10,IF(AND(ISNUMBER('Test Sample Data'!H522),'Test Sample Data'!H522&lt;$B$1,'Test Sample Data'!H522&gt;0),'Test Sample Data'!H522,$B$1),"")</f>
        <v/>
      </c>
      <c r="I523" s="17" t="str">
        <f>IF(SUM('Test Sample Data'!I$3:I$98)&gt;10,IF(AND(ISNUMBER('Test Sample Data'!I522),'Test Sample Data'!I522&lt;$B$1,'Test Sample Data'!I522&gt;0),'Test Sample Data'!I522,$B$1),"")</f>
        <v/>
      </c>
      <c r="J523" s="17" t="str">
        <f>IF(SUM('Test Sample Data'!J$3:J$98)&gt;10,IF(AND(ISNUMBER('Test Sample Data'!J522),'Test Sample Data'!J522&lt;$B$1,'Test Sample Data'!J522&gt;0),'Test Sample Data'!J522,$B$1),"")</f>
        <v/>
      </c>
      <c r="K523" s="17" t="str">
        <f>IF(SUM('Test Sample Data'!K$3:K$98)&gt;10,IF(AND(ISNUMBER('Test Sample Data'!K522),'Test Sample Data'!K522&lt;$B$1,'Test Sample Data'!K522&gt;0),'Test Sample Data'!K522,$B$1),"")</f>
        <v/>
      </c>
      <c r="L523" s="17" t="str">
        <f>IF(SUM('Test Sample Data'!L$3:L$98)&gt;10,IF(AND(ISNUMBER('Test Sample Data'!L522),'Test Sample Data'!L522&lt;$B$1,'Test Sample Data'!L522&gt;0),'Test Sample Data'!L522,$B$1),"")</f>
        <v/>
      </c>
      <c r="M523" s="17" t="str">
        <f>IF(SUM('Test Sample Data'!M$3:M$98)&gt;10,IF(AND(ISNUMBER('Test Sample Data'!M522),'Test Sample Data'!M522&lt;$B$1,'Test Sample Data'!M522&gt;0),'Test Sample Data'!M522,$B$1),"")</f>
        <v/>
      </c>
      <c r="N523" s="17" t="str">
        <f>'Gene Table'!E522</f>
        <v>hsa-miR-154-3p</v>
      </c>
      <c r="O523" s="17" t="str">
        <f>'Gene Table'!B522</f>
        <v>F16</v>
      </c>
      <c r="P523" s="17" t="str">
        <f>IF(SUM('Control Sample Data'!D$3:D$98)&gt;10,IF(AND(ISNUMBER('Control Sample Data'!D522),'Control Sample Data'!D522&lt;$B$1,'Control Sample Data'!D522&gt;0),'Control Sample Data'!D522,$B$1),"")</f>
        <v/>
      </c>
      <c r="Q523" s="17" t="str">
        <f>IF(SUM('Control Sample Data'!E$3:E$98)&gt;10,IF(AND(ISNUMBER('Control Sample Data'!E522),'Control Sample Data'!E522&lt;$B$1,'Control Sample Data'!E522&gt;0),'Control Sample Data'!E522,$B$1),"")</f>
        <v/>
      </c>
      <c r="R523" s="17" t="str">
        <f>IF(SUM('Control Sample Data'!F$3:F$98)&gt;10,IF(AND(ISNUMBER('Control Sample Data'!F522),'Control Sample Data'!F522&lt;$B$1,'Control Sample Data'!F522&gt;0),'Control Sample Data'!F522,$B$1),"")</f>
        <v/>
      </c>
      <c r="S523" s="17" t="str">
        <f>IF(SUM('Control Sample Data'!G$3:G$98)&gt;10,IF(AND(ISNUMBER('Control Sample Data'!G522),'Control Sample Data'!G522&lt;$B$1,'Control Sample Data'!G522&gt;0),'Control Sample Data'!G522,$B$1),"")</f>
        <v/>
      </c>
      <c r="T523" s="17" t="str">
        <f>IF(SUM('Control Sample Data'!H$3:H$98)&gt;10,IF(AND(ISNUMBER('Control Sample Data'!H522),'Control Sample Data'!H522&lt;$B$1,'Control Sample Data'!H522&gt;0),'Control Sample Data'!H522,$B$1),"")</f>
        <v/>
      </c>
      <c r="U523" s="17" t="str">
        <f>IF(SUM('Control Sample Data'!I$3:I$98)&gt;10,IF(AND(ISNUMBER('Control Sample Data'!I522),'Control Sample Data'!I522&lt;$B$1,'Control Sample Data'!I522&gt;0),'Control Sample Data'!I522,$B$1),"")</f>
        <v/>
      </c>
      <c r="V523" s="17" t="str">
        <f>IF(SUM('Control Sample Data'!J$3:J$98)&gt;10,IF(AND(ISNUMBER('Control Sample Data'!J522),'Control Sample Data'!J522&lt;$B$1,'Control Sample Data'!J522&gt;0),'Control Sample Data'!J522,$B$1),"")</f>
        <v/>
      </c>
      <c r="W523" s="17" t="str">
        <f>IF(SUM('Control Sample Data'!K$3:K$98)&gt;10,IF(AND(ISNUMBER('Control Sample Data'!K522),'Control Sample Data'!K522&lt;$B$1,'Control Sample Data'!K522&gt;0),'Control Sample Data'!K522,$B$1),"")</f>
        <v/>
      </c>
      <c r="X523" s="17" t="str">
        <f>IF(SUM('Control Sample Data'!L$3:L$98)&gt;10,IF(AND(ISNUMBER('Control Sample Data'!L522),'Control Sample Data'!L522&lt;$B$1,'Control Sample Data'!L522&gt;0),'Control Sample Data'!L522,$B$1),"")</f>
        <v/>
      </c>
      <c r="Y523" s="17" t="str">
        <f>IF(SUM('Control Sample Data'!M$3:M$98)&gt;10,IF(AND(ISNUMBER('Control Sample Data'!M522),'Control Sample Data'!M522&lt;$B$1,'Control Sample Data'!M522&gt;0),'Control Sample Data'!M522,$B$1),"")</f>
        <v/>
      </c>
      <c r="AT523" s="36" t="str">
        <f t="shared" si="367"/>
        <v/>
      </c>
      <c r="AU523" s="36" t="str">
        <f t="shared" si="368"/>
        <v/>
      </c>
      <c r="AV523" s="36" t="str">
        <f t="shared" si="369"/>
        <v/>
      </c>
      <c r="AW523" s="36" t="str">
        <f t="shared" si="370"/>
        <v/>
      </c>
      <c r="AX523" s="36" t="str">
        <f t="shared" si="371"/>
        <v/>
      </c>
      <c r="AY523" s="36" t="str">
        <f t="shared" si="372"/>
        <v/>
      </c>
      <c r="AZ523" s="36" t="str">
        <f t="shared" si="373"/>
        <v/>
      </c>
      <c r="BA523" s="36" t="str">
        <f t="shared" si="374"/>
        <v/>
      </c>
      <c r="BB523" s="36" t="str">
        <f t="shared" si="375"/>
        <v/>
      </c>
      <c r="BC523" s="36" t="str">
        <f t="shared" si="376"/>
        <v/>
      </c>
      <c r="BD523" s="36" t="str">
        <f t="shared" si="377"/>
        <v/>
      </c>
      <c r="BE523" s="36" t="str">
        <f t="shared" si="378"/>
        <v/>
      </c>
      <c r="BF523" s="36" t="str">
        <f t="shared" si="379"/>
        <v/>
      </c>
      <c r="BG523" s="36" t="str">
        <f t="shared" si="380"/>
        <v/>
      </c>
      <c r="BH523" s="36" t="str">
        <f t="shared" si="381"/>
        <v/>
      </c>
      <c r="BI523" s="36" t="str">
        <f t="shared" si="382"/>
        <v/>
      </c>
      <c r="BJ523" s="36" t="str">
        <f t="shared" si="383"/>
        <v/>
      </c>
      <c r="BK523" s="36" t="str">
        <f t="shared" si="384"/>
        <v/>
      </c>
      <c r="BL523" s="36" t="str">
        <f t="shared" si="385"/>
        <v/>
      </c>
      <c r="BM523" s="36" t="str">
        <f t="shared" si="386"/>
        <v/>
      </c>
      <c r="BN523" s="38" t="e">
        <f t="shared" si="345"/>
        <v>#DIV/0!</v>
      </c>
      <c r="BO523" s="38" t="e">
        <f t="shared" si="346"/>
        <v>#DIV/0!</v>
      </c>
      <c r="BP523" s="39" t="str">
        <f t="shared" si="347"/>
        <v/>
      </c>
      <c r="BQ523" s="39" t="str">
        <f t="shared" si="348"/>
        <v/>
      </c>
      <c r="BR523" s="39" t="str">
        <f t="shared" si="349"/>
        <v/>
      </c>
      <c r="BS523" s="39" t="str">
        <f t="shared" si="350"/>
        <v/>
      </c>
      <c r="BT523" s="39" t="str">
        <f t="shared" si="351"/>
        <v/>
      </c>
      <c r="BU523" s="39" t="str">
        <f t="shared" si="352"/>
        <v/>
      </c>
      <c r="BV523" s="39" t="str">
        <f t="shared" si="353"/>
        <v/>
      </c>
      <c r="BW523" s="39" t="str">
        <f t="shared" si="354"/>
        <v/>
      </c>
      <c r="BX523" s="39" t="str">
        <f t="shared" si="355"/>
        <v/>
      </c>
      <c r="BY523" s="39" t="str">
        <f t="shared" si="356"/>
        <v/>
      </c>
      <c r="BZ523" s="39" t="str">
        <f t="shared" si="357"/>
        <v/>
      </c>
      <c r="CA523" s="39" t="str">
        <f t="shared" si="358"/>
        <v/>
      </c>
      <c r="CB523" s="39" t="str">
        <f t="shared" si="359"/>
        <v/>
      </c>
      <c r="CC523" s="39" t="str">
        <f t="shared" si="360"/>
        <v/>
      </c>
      <c r="CD523" s="39" t="str">
        <f t="shared" si="361"/>
        <v/>
      </c>
      <c r="CE523" s="39" t="str">
        <f t="shared" si="362"/>
        <v/>
      </c>
      <c r="CF523" s="39" t="str">
        <f t="shared" si="363"/>
        <v/>
      </c>
      <c r="CG523" s="39" t="str">
        <f t="shared" si="364"/>
        <v/>
      </c>
      <c r="CH523" s="39" t="str">
        <f t="shared" si="365"/>
        <v/>
      </c>
      <c r="CI523" s="39" t="str">
        <f t="shared" si="366"/>
        <v/>
      </c>
    </row>
    <row r="524" spans="1:87">
      <c r="A524" s="18"/>
      <c r="B524" s="15" t="str">
        <f>'Gene Table'!E523</f>
        <v>hsa-miR-200c-3p</v>
      </c>
      <c r="C524" s="15" t="str">
        <f>'Gene Table'!B523</f>
        <v>F17</v>
      </c>
      <c r="D524" s="16" t="str">
        <f>IF(SUM('Test Sample Data'!D$3:D$98)&gt;10,IF(AND(ISNUMBER('Test Sample Data'!D523),'Test Sample Data'!D523&lt;$B$1,'Test Sample Data'!D523&gt;0),'Test Sample Data'!D523,$B$1),"")</f>
        <v/>
      </c>
      <c r="E524" s="17" t="str">
        <f>IF(SUM('Test Sample Data'!E$3:E$98)&gt;10,IF(AND(ISNUMBER('Test Sample Data'!E523),'Test Sample Data'!E523&lt;$B$1,'Test Sample Data'!E523&gt;0),'Test Sample Data'!E523,$B$1),"")</f>
        <v/>
      </c>
      <c r="F524" s="17" t="str">
        <f>IF(SUM('Test Sample Data'!F$3:F$98)&gt;10,IF(AND(ISNUMBER('Test Sample Data'!F523),'Test Sample Data'!F523&lt;$B$1,'Test Sample Data'!F523&gt;0),'Test Sample Data'!F523,$B$1),"")</f>
        <v/>
      </c>
      <c r="G524" s="17" t="str">
        <f>IF(SUM('Test Sample Data'!G$3:G$98)&gt;10,IF(AND(ISNUMBER('Test Sample Data'!G523),'Test Sample Data'!G523&lt;$B$1,'Test Sample Data'!G523&gt;0),'Test Sample Data'!G523,$B$1),"")</f>
        <v/>
      </c>
      <c r="H524" s="17" t="str">
        <f>IF(SUM('Test Sample Data'!H$3:H$98)&gt;10,IF(AND(ISNUMBER('Test Sample Data'!H523),'Test Sample Data'!H523&lt;$B$1,'Test Sample Data'!H523&gt;0),'Test Sample Data'!H523,$B$1),"")</f>
        <v/>
      </c>
      <c r="I524" s="17" t="str">
        <f>IF(SUM('Test Sample Data'!I$3:I$98)&gt;10,IF(AND(ISNUMBER('Test Sample Data'!I523),'Test Sample Data'!I523&lt;$B$1,'Test Sample Data'!I523&gt;0),'Test Sample Data'!I523,$B$1),"")</f>
        <v/>
      </c>
      <c r="J524" s="17" t="str">
        <f>IF(SUM('Test Sample Data'!J$3:J$98)&gt;10,IF(AND(ISNUMBER('Test Sample Data'!J523),'Test Sample Data'!J523&lt;$B$1,'Test Sample Data'!J523&gt;0),'Test Sample Data'!J523,$B$1),"")</f>
        <v/>
      </c>
      <c r="K524" s="17" t="str">
        <f>IF(SUM('Test Sample Data'!K$3:K$98)&gt;10,IF(AND(ISNUMBER('Test Sample Data'!K523),'Test Sample Data'!K523&lt;$B$1,'Test Sample Data'!K523&gt;0),'Test Sample Data'!K523,$B$1),"")</f>
        <v/>
      </c>
      <c r="L524" s="17" t="str">
        <f>IF(SUM('Test Sample Data'!L$3:L$98)&gt;10,IF(AND(ISNUMBER('Test Sample Data'!L523),'Test Sample Data'!L523&lt;$B$1,'Test Sample Data'!L523&gt;0),'Test Sample Data'!L523,$B$1),"")</f>
        <v/>
      </c>
      <c r="M524" s="17" t="str">
        <f>IF(SUM('Test Sample Data'!M$3:M$98)&gt;10,IF(AND(ISNUMBER('Test Sample Data'!M523),'Test Sample Data'!M523&lt;$B$1,'Test Sample Data'!M523&gt;0),'Test Sample Data'!M523,$B$1),"")</f>
        <v/>
      </c>
      <c r="N524" s="17" t="str">
        <f>'Gene Table'!E523</f>
        <v>hsa-miR-200c-3p</v>
      </c>
      <c r="O524" s="17" t="str">
        <f>'Gene Table'!B523</f>
        <v>F17</v>
      </c>
      <c r="P524" s="17" t="str">
        <f>IF(SUM('Control Sample Data'!D$3:D$98)&gt;10,IF(AND(ISNUMBER('Control Sample Data'!D523),'Control Sample Data'!D523&lt;$B$1,'Control Sample Data'!D523&gt;0),'Control Sample Data'!D523,$B$1),"")</f>
        <v/>
      </c>
      <c r="Q524" s="17" t="str">
        <f>IF(SUM('Control Sample Data'!E$3:E$98)&gt;10,IF(AND(ISNUMBER('Control Sample Data'!E523),'Control Sample Data'!E523&lt;$B$1,'Control Sample Data'!E523&gt;0),'Control Sample Data'!E523,$B$1),"")</f>
        <v/>
      </c>
      <c r="R524" s="17" t="str">
        <f>IF(SUM('Control Sample Data'!F$3:F$98)&gt;10,IF(AND(ISNUMBER('Control Sample Data'!F523),'Control Sample Data'!F523&lt;$B$1,'Control Sample Data'!F523&gt;0),'Control Sample Data'!F523,$B$1),"")</f>
        <v/>
      </c>
      <c r="S524" s="17" t="str">
        <f>IF(SUM('Control Sample Data'!G$3:G$98)&gt;10,IF(AND(ISNUMBER('Control Sample Data'!G523),'Control Sample Data'!G523&lt;$B$1,'Control Sample Data'!G523&gt;0),'Control Sample Data'!G523,$B$1),"")</f>
        <v/>
      </c>
      <c r="T524" s="17" t="str">
        <f>IF(SUM('Control Sample Data'!H$3:H$98)&gt;10,IF(AND(ISNUMBER('Control Sample Data'!H523),'Control Sample Data'!H523&lt;$B$1,'Control Sample Data'!H523&gt;0),'Control Sample Data'!H523,$B$1),"")</f>
        <v/>
      </c>
      <c r="U524" s="17" t="str">
        <f>IF(SUM('Control Sample Data'!I$3:I$98)&gt;10,IF(AND(ISNUMBER('Control Sample Data'!I523),'Control Sample Data'!I523&lt;$B$1,'Control Sample Data'!I523&gt;0),'Control Sample Data'!I523,$B$1),"")</f>
        <v/>
      </c>
      <c r="V524" s="17" t="str">
        <f>IF(SUM('Control Sample Data'!J$3:J$98)&gt;10,IF(AND(ISNUMBER('Control Sample Data'!J523),'Control Sample Data'!J523&lt;$B$1,'Control Sample Data'!J523&gt;0),'Control Sample Data'!J523,$B$1),"")</f>
        <v/>
      </c>
      <c r="W524" s="17" t="str">
        <f>IF(SUM('Control Sample Data'!K$3:K$98)&gt;10,IF(AND(ISNUMBER('Control Sample Data'!K523),'Control Sample Data'!K523&lt;$B$1,'Control Sample Data'!K523&gt;0),'Control Sample Data'!K523,$B$1),"")</f>
        <v/>
      </c>
      <c r="X524" s="17" t="str">
        <f>IF(SUM('Control Sample Data'!L$3:L$98)&gt;10,IF(AND(ISNUMBER('Control Sample Data'!L523),'Control Sample Data'!L523&lt;$B$1,'Control Sample Data'!L523&gt;0),'Control Sample Data'!L523,$B$1),"")</f>
        <v/>
      </c>
      <c r="Y524" s="17" t="str">
        <f>IF(SUM('Control Sample Data'!M$3:M$98)&gt;10,IF(AND(ISNUMBER('Control Sample Data'!M523),'Control Sample Data'!M523&lt;$B$1,'Control Sample Data'!M523&gt;0),'Control Sample Data'!M523,$B$1),"")</f>
        <v/>
      </c>
      <c r="AT524" s="36" t="str">
        <f t="shared" si="367"/>
        <v/>
      </c>
      <c r="AU524" s="36" t="str">
        <f t="shared" si="368"/>
        <v/>
      </c>
      <c r="AV524" s="36" t="str">
        <f t="shared" si="369"/>
        <v/>
      </c>
      <c r="AW524" s="36" t="str">
        <f t="shared" si="370"/>
        <v/>
      </c>
      <c r="AX524" s="36" t="str">
        <f t="shared" si="371"/>
        <v/>
      </c>
      <c r="AY524" s="36" t="str">
        <f t="shared" si="372"/>
        <v/>
      </c>
      <c r="AZ524" s="36" t="str">
        <f t="shared" si="373"/>
        <v/>
      </c>
      <c r="BA524" s="36" t="str">
        <f t="shared" si="374"/>
        <v/>
      </c>
      <c r="BB524" s="36" t="str">
        <f t="shared" si="375"/>
        <v/>
      </c>
      <c r="BC524" s="36" t="str">
        <f t="shared" si="376"/>
        <v/>
      </c>
      <c r="BD524" s="36" t="str">
        <f t="shared" si="377"/>
        <v/>
      </c>
      <c r="BE524" s="36" t="str">
        <f t="shared" si="378"/>
        <v/>
      </c>
      <c r="BF524" s="36" t="str">
        <f t="shared" si="379"/>
        <v/>
      </c>
      <c r="BG524" s="36" t="str">
        <f t="shared" si="380"/>
        <v/>
      </c>
      <c r="BH524" s="36" t="str">
        <f t="shared" si="381"/>
        <v/>
      </c>
      <c r="BI524" s="36" t="str">
        <f t="shared" si="382"/>
        <v/>
      </c>
      <c r="BJ524" s="36" t="str">
        <f t="shared" si="383"/>
        <v/>
      </c>
      <c r="BK524" s="36" t="str">
        <f t="shared" si="384"/>
        <v/>
      </c>
      <c r="BL524" s="36" t="str">
        <f t="shared" si="385"/>
        <v/>
      </c>
      <c r="BM524" s="36" t="str">
        <f t="shared" si="386"/>
        <v/>
      </c>
      <c r="BN524" s="38" t="e">
        <f t="shared" si="345"/>
        <v>#DIV/0!</v>
      </c>
      <c r="BO524" s="38" t="e">
        <f t="shared" si="346"/>
        <v>#DIV/0!</v>
      </c>
      <c r="BP524" s="39" t="str">
        <f t="shared" si="347"/>
        <v/>
      </c>
      <c r="BQ524" s="39" t="str">
        <f t="shared" si="348"/>
        <v/>
      </c>
      <c r="BR524" s="39" t="str">
        <f t="shared" si="349"/>
        <v/>
      </c>
      <c r="BS524" s="39" t="str">
        <f t="shared" si="350"/>
        <v/>
      </c>
      <c r="BT524" s="39" t="str">
        <f t="shared" si="351"/>
        <v/>
      </c>
      <c r="BU524" s="39" t="str">
        <f t="shared" si="352"/>
        <v/>
      </c>
      <c r="BV524" s="39" t="str">
        <f t="shared" si="353"/>
        <v/>
      </c>
      <c r="BW524" s="39" t="str">
        <f t="shared" si="354"/>
        <v/>
      </c>
      <c r="BX524" s="39" t="str">
        <f t="shared" si="355"/>
        <v/>
      </c>
      <c r="BY524" s="39" t="str">
        <f t="shared" si="356"/>
        <v/>
      </c>
      <c r="BZ524" s="39" t="str">
        <f t="shared" si="357"/>
        <v/>
      </c>
      <c r="CA524" s="39" t="str">
        <f t="shared" si="358"/>
        <v/>
      </c>
      <c r="CB524" s="39" t="str">
        <f t="shared" si="359"/>
        <v/>
      </c>
      <c r="CC524" s="39" t="str">
        <f t="shared" si="360"/>
        <v/>
      </c>
      <c r="CD524" s="39" t="str">
        <f t="shared" si="361"/>
        <v/>
      </c>
      <c r="CE524" s="39" t="str">
        <f t="shared" si="362"/>
        <v/>
      </c>
      <c r="CF524" s="39" t="str">
        <f t="shared" si="363"/>
        <v/>
      </c>
      <c r="CG524" s="39" t="str">
        <f t="shared" si="364"/>
        <v/>
      </c>
      <c r="CH524" s="39" t="str">
        <f t="shared" si="365"/>
        <v/>
      </c>
      <c r="CI524" s="39" t="str">
        <f t="shared" si="366"/>
        <v/>
      </c>
    </row>
    <row r="525" spans="1:87">
      <c r="A525" s="18"/>
      <c r="B525" s="15" t="str">
        <f>'Gene Table'!E524</f>
        <v>hsa-miR-376a-5p</v>
      </c>
      <c r="C525" s="15" t="str">
        <f>'Gene Table'!B524</f>
        <v>F18</v>
      </c>
      <c r="D525" s="16" t="str">
        <f>IF(SUM('Test Sample Data'!D$3:D$98)&gt;10,IF(AND(ISNUMBER('Test Sample Data'!D524),'Test Sample Data'!D524&lt;$B$1,'Test Sample Data'!D524&gt;0),'Test Sample Data'!D524,$B$1),"")</f>
        <v/>
      </c>
      <c r="E525" s="17" t="str">
        <f>IF(SUM('Test Sample Data'!E$3:E$98)&gt;10,IF(AND(ISNUMBER('Test Sample Data'!E524),'Test Sample Data'!E524&lt;$B$1,'Test Sample Data'!E524&gt;0),'Test Sample Data'!E524,$B$1),"")</f>
        <v/>
      </c>
      <c r="F525" s="17" t="str">
        <f>IF(SUM('Test Sample Data'!F$3:F$98)&gt;10,IF(AND(ISNUMBER('Test Sample Data'!F524),'Test Sample Data'!F524&lt;$B$1,'Test Sample Data'!F524&gt;0),'Test Sample Data'!F524,$B$1),"")</f>
        <v/>
      </c>
      <c r="G525" s="17" t="str">
        <f>IF(SUM('Test Sample Data'!G$3:G$98)&gt;10,IF(AND(ISNUMBER('Test Sample Data'!G524),'Test Sample Data'!G524&lt;$B$1,'Test Sample Data'!G524&gt;0),'Test Sample Data'!G524,$B$1),"")</f>
        <v/>
      </c>
      <c r="H525" s="17" t="str">
        <f>IF(SUM('Test Sample Data'!H$3:H$98)&gt;10,IF(AND(ISNUMBER('Test Sample Data'!H524),'Test Sample Data'!H524&lt;$B$1,'Test Sample Data'!H524&gt;0),'Test Sample Data'!H524,$B$1),"")</f>
        <v/>
      </c>
      <c r="I525" s="17" t="str">
        <f>IF(SUM('Test Sample Data'!I$3:I$98)&gt;10,IF(AND(ISNUMBER('Test Sample Data'!I524),'Test Sample Data'!I524&lt;$B$1,'Test Sample Data'!I524&gt;0),'Test Sample Data'!I524,$B$1),"")</f>
        <v/>
      </c>
      <c r="J525" s="17" t="str">
        <f>IF(SUM('Test Sample Data'!J$3:J$98)&gt;10,IF(AND(ISNUMBER('Test Sample Data'!J524),'Test Sample Data'!J524&lt;$B$1,'Test Sample Data'!J524&gt;0),'Test Sample Data'!J524,$B$1),"")</f>
        <v/>
      </c>
      <c r="K525" s="17" t="str">
        <f>IF(SUM('Test Sample Data'!K$3:K$98)&gt;10,IF(AND(ISNUMBER('Test Sample Data'!K524),'Test Sample Data'!K524&lt;$B$1,'Test Sample Data'!K524&gt;0),'Test Sample Data'!K524,$B$1),"")</f>
        <v/>
      </c>
      <c r="L525" s="17" t="str">
        <f>IF(SUM('Test Sample Data'!L$3:L$98)&gt;10,IF(AND(ISNUMBER('Test Sample Data'!L524),'Test Sample Data'!L524&lt;$B$1,'Test Sample Data'!L524&gt;0),'Test Sample Data'!L524,$B$1),"")</f>
        <v/>
      </c>
      <c r="M525" s="17" t="str">
        <f>IF(SUM('Test Sample Data'!M$3:M$98)&gt;10,IF(AND(ISNUMBER('Test Sample Data'!M524),'Test Sample Data'!M524&lt;$B$1,'Test Sample Data'!M524&gt;0),'Test Sample Data'!M524,$B$1),"")</f>
        <v/>
      </c>
      <c r="N525" s="17" t="str">
        <f>'Gene Table'!E524</f>
        <v>hsa-miR-376a-5p</v>
      </c>
      <c r="O525" s="17" t="str">
        <f>'Gene Table'!B524</f>
        <v>F18</v>
      </c>
      <c r="P525" s="17" t="str">
        <f>IF(SUM('Control Sample Data'!D$3:D$98)&gt;10,IF(AND(ISNUMBER('Control Sample Data'!D524),'Control Sample Data'!D524&lt;$B$1,'Control Sample Data'!D524&gt;0),'Control Sample Data'!D524,$B$1),"")</f>
        <v/>
      </c>
      <c r="Q525" s="17" t="str">
        <f>IF(SUM('Control Sample Data'!E$3:E$98)&gt;10,IF(AND(ISNUMBER('Control Sample Data'!E524),'Control Sample Data'!E524&lt;$B$1,'Control Sample Data'!E524&gt;0),'Control Sample Data'!E524,$B$1),"")</f>
        <v/>
      </c>
      <c r="R525" s="17" t="str">
        <f>IF(SUM('Control Sample Data'!F$3:F$98)&gt;10,IF(AND(ISNUMBER('Control Sample Data'!F524),'Control Sample Data'!F524&lt;$B$1,'Control Sample Data'!F524&gt;0),'Control Sample Data'!F524,$B$1),"")</f>
        <v/>
      </c>
      <c r="S525" s="17" t="str">
        <f>IF(SUM('Control Sample Data'!G$3:G$98)&gt;10,IF(AND(ISNUMBER('Control Sample Data'!G524),'Control Sample Data'!G524&lt;$B$1,'Control Sample Data'!G524&gt;0),'Control Sample Data'!G524,$B$1),"")</f>
        <v/>
      </c>
      <c r="T525" s="17" t="str">
        <f>IF(SUM('Control Sample Data'!H$3:H$98)&gt;10,IF(AND(ISNUMBER('Control Sample Data'!H524),'Control Sample Data'!H524&lt;$B$1,'Control Sample Data'!H524&gt;0),'Control Sample Data'!H524,$B$1),"")</f>
        <v/>
      </c>
      <c r="U525" s="17" t="str">
        <f>IF(SUM('Control Sample Data'!I$3:I$98)&gt;10,IF(AND(ISNUMBER('Control Sample Data'!I524),'Control Sample Data'!I524&lt;$B$1,'Control Sample Data'!I524&gt;0),'Control Sample Data'!I524,$B$1),"")</f>
        <v/>
      </c>
      <c r="V525" s="17" t="str">
        <f>IF(SUM('Control Sample Data'!J$3:J$98)&gt;10,IF(AND(ISNUMBER('Control Sample Data'!J524),'Control Sample Data'!J524&lt;$B$1,'Control Sample Data'!J524&gt;0),'Control Sample Data'!J524,$B$1),"")</f>
        <v/>
      </c>
      <c r="W525" s="17" t="str">
        <f>IF(SUM('Control Sample Data'!K$3:K$98)&gt;10,IF(AND(ISNUMBER('Control Sample Data'!K524),'Control Sample Data'!K524&lt;$B$1,'Control Sample Data'!K524&gt;0),'Control Sample Data'!K524,$B$1),"")</f>
        <v/>
      </c>
      <c r="X525" s="17" t="str">
        <f>IF(SUM('Control Sample Data'!L$3:L$98)&gt;10,IF(AND(ISNUMBER('Control Sample Data'!L524),'Control Sample Data'!L524&lt;$B$1,'Control Sample Data'!L524&gt;0),'Control Sample Data'!L524,$B$1),"")</f>
        <v/>
      </c>
      <c r="Y525" s="17" t="str">
        <f>IF(SUM('Control Sample Data'!M$3:M$98)&gt;10,IF(AND(ISNUMBER('Control Sample Data'!M524),'Control Sample Data'!M524&lt;$B$1,'Control Sample Data'!M524&gt;0),'Control Sample Data'!M524,$B$1),"")</f>
        <v/>
      </c>
      <c r="AT525" s="36" t="str">
        <f t="shared" si="367"/>
        <v/>
      </c>
      <c r="AU525" s="36" t="str">
        <f t="shared" si="368"/>
        <v/>
      </c>
      <c r="AV525" s="36" t="str">
        <f t="shared" si="369"/>
        <v/>
      </c>
      <c r="AW525" s="36" t="str">
        <f t="shared" si="370"/>
        <v/>
      </c>
      <c r="AX525" s="36" t="str">
        <f t="shared" si="371"/>
        <v/>
      </c>
      <c r="AY525" s="36" t="str">
        <f t="shared" si="372"/>
        <v/>
      </c>
      <c r="AZ525" s="36" t="str">
        <f t="shared" si="373"/>
        <v/>
      </c>
      <c r="BA525" s="36" t="str">
        <f t="shared" si="374"/>
        <v/>
      </c>
      <c r="BB525" s="36" t="str">
        <f t="shared" si="375"/>
        <v/>
      </c>
      <c r="BC525" s="36" t="str">
        <f t="shared" si="376"/>
        <v/>
      </c>
      <c r="BD525" s="36" t="str">
        <f t="shared" si="377"/>
        <v/>
      </c>
      <c r="BE525" s="36" t="str">
        <f t="shared" si="378"/>
        <v/>
      </c>
      <c r="BF525" s="36" t="str">
        <f t="shared" si="379"/>
        <v/>
      </c>
      <c r="BG525" s="36" t="str">
        <f t="shared" si="380"/>
        <v/>
      </c>
      <c r="BH525" s="36" t="str">
        <f t="shared" si="381"/>
        <v/>
      </c>
      <c r="BI525" s="36" t="str">
        <f t="shared" si="382"/>
        <v/>
      </c>
      <c r="BJ525" s="36" t="str">
        <f t="shared" si="383"/>
        <v/>
      </c>
      <c r="BK525" s="36" t="str">
        <f t="shared" si="384"/>
        <v/>
      </c>
      <c r="BL525" s="36" t="str">
        <f t="shared" si="385"/>
        <v/>
      </c>
      <c r="BM525" s="36" t="str">
        <f t="shared" si="386"/>
        <v/>
      </c>
      <c r="BN525" s="38" t="e">
        <f t="shared" si="345"/>
        <v>#DIV/0!</v>
      </c>
      <c r="BO525" s="38" t="e">
        <f t="shared" si="346"/>
        <v>#DIV/0!</v>
      </c>
      <c r="BP525" s="39" t="str">
        <f t="shared" si="347"/>
        <v/>
      </c>
      <c r="BQ525" s="39" t="str">
        <f t="shared" si="348"/>
        <v/>
      </c>
      <c r="BR525" s="39" t="str">
        <f t="shared" si="349"/>
        <v/>
      </c>
      <c r="BS525" s="39" t="str">
        <f t="shared" si="350"/>
        <v/>
      </c>
      <c r="BT525" s="39" t="str">
        <f t="shared" si="351"/>
        <v/>
      </c>
      <c r="BU525" s="39" t="str">
        <f t="shared" si="352"/>
        <v/>
      </c>
      <c r="BV525" s="39" t="str">
        <f t="shared" si="353"/>
        <v/>
      </c>
      <c r="BW525" s="39" t="str">
        <f t="shared" si="354"/>
        <v/>
      </c>
      <c r="BX525" s="39" t="str">
        <f t="shared" si="355"/>
        <v/>
      </c>
      <c r="BY525" s="39" t="str">
        <f t="shared" si="356"/>
        <v/>
      </c>
      <c r="BZ525" s="39" t="str">
        <f t="shared" si="357"/>
        <v/>
      </c>
      <c r="CA525" s="39" t="str">
        <f t="shared" si="358"/>
        <v/>
      </c>
      <c r="CB525" s="39" t="str">
        <f t="shared" si="359"/>
        <v/>
      </c>
      <c r="CC525" s="39" t="str">
        <f t="shared" si="360"/>
        <v/>
      </c>
      <c r="CD525" s="39" t="str">
        <f t="shared" si="361"/>
        <v/>
      </c>
      <c r="CE525" s="39" t="str">
        <f t="shared" si="362"/>
        <v/>
      </c>
      <c r="CF525" s="39" t="str">
        <f t="shared" si="363"/>
        <v/>
      </c>
      <c r="CG525" s="39" t="str">
        <f t="shared" si="364"/>
        <v/>
      </c>
      <c r="CH525" s="39" t="str">
        <f t="shared" si="365"/>
        <v/>
      </c>
      <c r="CI525" s="39" t="str">
        <f t="shared" si="366"/>
        <v/>
      </c>
    </row>
    <row r="526" spans="1:87">
      <c r="A526" s="18"/>
      <c r="B526" s="15" t="str">
        <f>'Gene Table'!E525</f>
        <v>hsa-miR-302c-3p</v>
      </c>
      <c r="C526" s="15" t="str">
        <f>'Gene Table'!B525</f>
        <v>F19</v>
      </c>
      <c r="D526" s="16" t="str">
        <f>IF(SUM('Test Sample Data'!D$3:D$98)&gt;10,IF(AND(ISNUMBER('Test Sample Data'!D525),'Test Sample Data'!D525&lt;$B$1,'Test Sample Data'!D525&gt;0),'Test Sample Data'!D525,$B$1),"")</f>
        <v/>
      </c>
      <c r="E526" s="17" t="str">
        <f>IF(SUM('Test Sample Data'!E$3:E$98)&gt;10,IF(AND(ISNUMBER('Test Sample Data'!E525),'Test Sample Data'!E525&lt;$B$1,'Test Sample Data'!E525&gt;0),'Test Sample Data'!E525,$B$1),"")</f>
        <v/>
      </c>
      <c r="F526" s="17" t="str">
        <f>IF(SUM('Test Sample Data'!F$3:F$98)&gt;10,IF(AND(ISNUMBER('Test Sample Data'!F525),'Test Sample Data'!F525&lt;$B$1,'Test Sample Data'!F525&gt;0),'Test Sample Data'!F525,$B$1),"")</f>
        <v/>
      </c>
      <c r="G526" s="17" t="str">
        <f>IF(SUM('Test Sample Data'!G$3:G$98)&gt;10,IF(AND(ISNUMBER('Test Sample Data'!G525),'Test Sample Data'!G525&lt;$B$1,'Test Sample Data'!G525&gt;0),'Test Sample Data'!G525,$B$1),"")</f>
        <v/>
      </c>
      <c r="H526" s="17" t="str">
        <f>IF(SUM('Test Sample Data'!H$3:H$98)&gt;10,IF(AND(ISNUMBER('Test Sample Data'!H525),'Test Sample Data'!H525&lt;$B$1,'Test Sample Data'!H525&gt;0),'Test Sample Data'!H525,$B$1),"")</f>
        <v/>
      </c>
      <c r="I526" s="17" t="str">
        <f>IF(SUM('Test Sample Data'!I$3:I$98)&gt;10,IF(AND(ISNUMBER('Test Sample Data'!I525),'Test Sample Data'!I525&lt;$B$1,'Test Sample Data'!I525&gt;0),'Test Sample Data'!I525,$B$1),"")</f>
        <v/>
      </c>
      <c r="J526" s="17" t="str">
        <f>IF(SUM('Test Sample Data'!J$3:J$98)&gt;10,IF(AND(ISNUMBER('Test Sample Data'!J525),'Test Sample Data'!J525&lt;$B$1,'Test Sample Data'!J525&gt;0),'Test Sample Data'!J525,$B$1),"")</f>
        <v/>
      </c>
      <c r="K526" s="17" t="str">
        <f>IF(SUM('Test Sample Data'!K$3:K$98)&gt;10,IF(AND(ISNUMBER('Test Sample Data'!K525),'Test Sample Data'!K525&lt;$B$1,'Test Sample Data'!K525&gt;0),'Test Sample Data'!K525,$B$1),"")</f>
        <v/>
      </c>
      <c r="L526" s="17" t="str">
        <f>IF(SUM('Test Sample Data'!L$3:L$98)&gt;10,IF(AND(ISNUMBER('Test Sample Data'!L525),'Test Sample Data'!L525&lt;$B$1,'Test Sample Data'!L525&gt;0),'Test Sample Data'!L525,$B$1),"")</f>
        <v/>
      </c>
      <c r="M526" s="17" t="str">
        <f>IF(SUM('Test Sample Data'!M$3:M$98)&gt;10,IF(AND(ISNUMBER('Test Sample Data'!M525),'Test Sample Data'!M525&lt;$B$1,'Test Sample Data'!M525&gt;0),'Test Sample Data'!M525,$B$1),"")</f>
        <v/>
      </c>
      <c r="N526" s="17" t="str">
        <f>'Gene Table'!E525</f>
        <v>hsa-miR-302c-3p</v>
      </c>
      <c r="O526" s="17" t="str">
        <f>'Gene Table'!B525</f>
        <v>F19</v>
      </c>
      <c r="P526" s="17" t="str">
        <f>IF(SUM('Control Sample Data'!D$3:D$98)&gt;10,IF(AND(ISNUMBER('Control Sample Data'!D525),'Control Sample Data'!D525&lt;$B$1,'Control Sample Data'!D525&gt;0),'Control Sample Data'!D525,$B$1),"")</f>
        <v/>
      </c>
      <c r="Q526" s="17" t="str">
        <f>IF(SUM('Control Sample Data'!E$3:E$98)&gt;10,IF(AND(ISNUMBER('Control Sample Data'!E525),'Control Sample Data'!E525&lt;$B$1,'Control Sample Data'!E525&gt;0),'Control Sample Data'!E525,$B$1),"")</f>
        <v/>
      </c>
      <c r="R526" s="17" t="str">
        <f>IF(SUM('Control Sample Data'!F$3:F$98)&gt;10,IF(AND(ISNUMBER('Control Sample Data'!F525),'Control Sample Data'!F525&lt;$B$1,'Control Sample Data'!F525&gt;0),'Control Sample Data'!F525,$B$1),"")</f>
        <v/>
      </c>
      <c r="S526" s="17" t="str">
        <f>IF(SUM('Control Sample Data'!G$3:G$98)&gt;10,IF(AND(ISNUMBER('Control Sample Data'!G525),'Control Sample Data'!G525&lt;$B$1,'Control Sample Data'!G525&gt;0),'Control Sample Data'!G525,$B$1),"")</f>
        <v/>
      </c>
      <c r="T526" s="17" t="str">
        <f>IF(SUM('Control Sample Data'!H$3:H$98)&gt;10,IF(AND(ISNUMBER('Control Sample Data'!H525),'Control Sample Data'!H525&lt;$B$1,'Control Sample Data'!H525&gt;0),'Control Sample Data'!H525,$B$1),"")</f>
        <v/>
      </c>
      <c r="U526" s="17" t="str">
        <f>IF(SUM('Control Sample Data'!I$3:I$98)&gt;10,IF(AND(ISNUMBER('Control Sample Data'!I525),'Control Sample Data'!I525&lt;$B$1,'Control Sample Data'!I525&gt;0),'Control Sample Data'!I525,$B$1),"")</f>
        <v/>
      </c>
      <c r="V526" s="17" t="str">
        <f>IF(SUM('Control Sample Data'!J$3:J$98)&gt;10,IF(AND(ISNUMBER('Control Sample Data'!J525),'Control Sample Data'!J525&lt;$B$1,'Control Sample Data'!J525&gt;0),'Control Sample Data'!J525,$B$1),"")</f>
        <v/>
      </c>
      <c r="W526" s="17" t="str">
        <f>IF(SUM('Control Sample Data'!K$3:K$98)&gt;10,IF(AND(ISNUMBER('Control Sample Data'!K525),'Control Sample Data'!K525&lt;$B$1,'Control Sample Data'!K525&gt;0),'Control Sample Data'!K525,$B$1),"")</f>
        <v/>
      </c>
      <c r="X526" s="17" t="str">
        <f>IF(SUM('Control Sample Data'!L$3:L$98)&gt;10,IF(AND(ISNUMBER('Control Sample Data'!L525),'Control Sample Data'!L525&lt;$B$1,'Control Sample Data'!L525&gt;0),'Control Sample Data'!L525,$B$1),"")</f>
        <v/>
      </c>
      <c r="Y526" s="17" t="str">
        <f>IF(SUM('Control Sample Data'!M$3:M$98)&gt;10,IF(AND(ISNUMBER('Control Sample Data'!M525),'Control Sample Data'!M525&lt;$B$1,'Control Sample Data'!M525&gt;0),'Control Sample Data'!M525,$B$1),"")</f>
        <v/>
      </c>
      <c r="AT526" s="36" t="str">
        <f t="shared" si="367"/>
        <v/>
      </c>
      <c r="AU526" s="36" t="str">
        <f t="shared" si="368"/>
        <v/>
      </c>
      <c r="AV526" s="36" t="str">
        <f t="shared" si="369"/>
        <v/>
      </c>
      <c r="AW526" s="36" t="str">
        <f t="shared" si="370"/>
        <v/>
      </c>
      <c r="AX526" s="36" t="str">
        <f t="shared" si="371"/>
        <v/>
      </c>
      <c r="AY526" s="36" t="str">
        <f t="shared" si="372"/>
        <v/>
      </c>
      <c r="AZ526" s="36" t="str">
        <f t="shared" si="373"/>
        <v/>
      </c>
      <c r="BA526" s="36" t="str">
        <f t="shared" si="374"/>
        <v/>
      </c>
      <c r="BB526" s="36" t="str">
        <f t="shared" si="375"/>
        <v/>
      </c>
      <c r="BC526" s="36" t="str">
        <f t="shared" si="376"/>
        <v/>
      </c>
      <c r="BD526" s="36" t="str">
        <f t="shared" si="377"/>
        <v/>
      </c>
      <c r="BE526" s="36" t="str">
        <f t="shared" si="378"/>
        <v/>
      </c>
      <c r="BF526" s="36" t="str">
        <f t="shared" si="379"/>
        <v/>
      </c>
      <c r="BG526" s="36" t="str">
        <f t="shared" si="380"/>
        <v/>
      </c>
      <c r="BH526" s="36" t="str">
        <f t="shared" si="381"/>
        <v/>
      </c>
      <c r="BI526" s="36" t="str">
        <f t="shared" si="382"/>
        <v/>
      </c>
      <c r="BJ526" s="36" t="str">
        <f t="shared" si="383"/>
        <v/>
      </c>
      <c r="BK526" s="36" t="str">
        <f t="shared" si="384"/>
        <v/>
      </c>
      <c r="BL526" s="36" t="str">
        <f t="shared" si="385"/>
        <v/>
      </c>
      <c r="BM526" s="36" t="str">
        <f t="shared" si="386"/>
        <v/>
      </c>
      <c r="BN526" s="38" t="e">
        <f t="shared" si="345"/>
        <v>#DIV/0!</v>
      </c>
      <c r="BO526" s="38" t="e">
        <f t="shared" si="346"/>
        <v>#DIV/0!</v>
      </c>
      <c r="BP526" s="39" t="str">
        <f t="shared" si="347"/>
        <v/>
      </c>
      <c r="BQ526" s="39" t="str">
        <f t="shared" si="348"/>
        <v/>
      </c>
      <c r="BR526" s="39" t="str">
        <f t="shared" si="349"/>
        <v/>
      </c>
      <c r="BS526" s="39" t="str">
        <f t="shared" si="350"/>
        <v/>
      </c>
      <c r="BT526" s="39" t="str">
        <f t="shared" si="351"/>
        <v/>
      </c>
      <c r="BU526" s="39" t="str">
        <f t="shared" si="352"/>
        <v/>
      </c>
      <c r="BV526" s="39" t="str">
        <f t="shared" si="353"/>
        <v/>
      </c>
      <c r="BW526" s="39" t="str">
        <f t="shared" si="354"/>
        <v/>
      </c>
      <c r="BX526" s="39" t="str">
        <f t="shared" si="355"/>
        <v/>
      </c>
      <c r="BY526" s="39" t="str">
        <f t="shared" si="356"/>
        <v/>
      </c>
      <c r="BZ526" s="39" t="str">
        <f t="shared" si="357"/>
        <v/>
      </c>
      <c r="CA526" s="39" t="str">
        <f t="shared" si="358"/>
        <v/>
      </c>
      <c r="CB526" s="39" t="str">
        <f t="shared" si="359"/>
        <v/>
      </c>
      <c r="CC526" s="39" t="str">
        <f t="shared" si="360"/>
        <v/>
      </c>
      <c r="CD526" s="39" t="str">
        <f t="shared" si="361"/>
        <v/>
      </c>
      <c r="CE526" s="39" t="str">
        <f t="shared" si="362"/>
        <v/>
      </c>
      <c r="CF526" s="39" t="str">
        <f t="shared" si="363"/>
        <v/>
      </c>
      <c r="CG526" s="39" t="str">
        <f t="shared" si="364"/>
        <v/>
      </c>
      <c r="CH526" s="39" t="str">
        <f t="shared" si="365"/>
        <v/>
      </c>
      <c r="CI526" s="39" t="str">
        <f t="shared" si="366"/>
        <v/>
      </c>
    </row>
    <row r="527" spans="1:87">
      <c r="A527" s="18"/>
      <c r="B527" s="15" t="str">
        <f>'Gene Table'!E526</f>
        <v>hsa-miR-377-5p</v>
      </c>
      <c r="C527" s="15" t="str">
        <f>'Gene Table'!B526</f>
        <v>F20</v>
      </c>
      <c r="D527" s="16" t="str">
        <f>IF(SUM('Test Sample Data'!D$3:D$98)&gt;10,IF(AND(ISNUMBER('Test Sample Data'!D526),'Test Sample Data'!D526&lt;$B$1,'Test Sample Data'!D526&gt;0),'Test Sample Data'!D526,$B$1),"")</f>
        <v/>
      </c>
      <c r="E527" s="17" t="str">
        <f>IF(SUM('Test Sample Data'!E$3:E$98)&gt;10,IF(AND(ISNUMBER('Test Sample Data'!E526),'Test Sample Data'!E526&lt;$B$1,'Test Sample Data'!E526&gt;0),'Test Sample Data'!E526,$B$1),"")</f>
        <v/>
      </c>
      <c r="F527" s="17" t="str">
        <f>IF(SUM('Test Sample Data'!F$3:F$98)&gt;10,IF(AND(ISNUMBER('Test Sample Data'!F526),'Test Sample Data'!F526&lt;$B$1,'Test Sample Data'!F526&gt;0),'Test Sample Data'!F526,$B$1),"")</f>
        <v/>
      </c>
      <c r="G527" s="17" t="str">
        <f>IF(SUM('Test Sample Data'!G$3:G$98)&gt;10,IF(AND(ISNUMBER('Test Sample Data'!G526),'Test Sample Data'!G526&lt;$B$1,'Test Sample Data'!G526&gt;0),'Test Sample Data'!G526,$B$1),"")</f>
        <v/>
      </c>
      <c r="H527" s="17" t="str">
        <f>IF(SUM('Test Sample Data'!H$3:H$98)&gt;10,IF(AND(ISNUMBER('Test Sample Data'!H526),'Test Sample Data'!H526&lt;$B$1,'Test Sample Data'!H526&gt;0),'Test Sample Data'!H526,$B$1),"")</f>
        <v/>
      </c>
      <c r="I527" s="17" t="str">
        <f>IF(SUM('Test Sample Data'!I$3:I$98)&gt;10,IF(AND(ISNUMBER('Test Sample Data'!I526),'Test Sample Data'!I526&lt;$B$1,'Test Sample Data'!I526&gt;0),'Test Sample Data'!I526,$B$1),"")</f>
        <v/>
      </c>
      <c r="J527" s="17" t="str">
        <f>IF(SUM('Test Sample Data'!J$3:J$98)&gt;10,IF(AND(ISNUMBER('Test Sample Data'!J526),'Test Sample Data'!J526&lt;$B$1,'Test Sample Data'!J526&gt;0),'Test Sample Data'!J526,$B$1),"")</f>
        <v/>
      </c>
      <c r="K527" s="17" t="str">
        <f>IF(SUM('Test Sample Data'!K$3:K$98)&gt;10,IF(AND(ISNUMBER('Test Sample Data'!K526),'Test Sample Data'!K526&lt;$B$1,'Test Sample Data'!K526&gt;0),'Test Sample Data'!K526,$B$1),"")</f>
        <v/>
      </c>
      <c r="L527" s="17" t="str">
        <f>IF(SUM('Test Sample Data'!L$3:L$98)&gt;10,IF(AND(ISNUMBER('Test Sample Data'!L526),'Test Sample Data'!L526&lt;$B$1,'Test Sample Data'!L526&gt;0),'Test Sample Data'!L526,$B$1),"")</f>
        <v/>
      </c>
      <c r="M527" s="17" t="str">
        <f>IF(SUM('Test Sample Data'!M$3:M$98)&gt;10,IF(AND(ISNUMBER('Test Sample Data'!M526),'Test Sample Data'!M526&lt;$B$1,'Test Sample Data'!M526&gt;0),'Test Sample Data'!M526,$B$1),"")</f>
        <v/>
      </c>
      <c r="N527" s="17" t="str">
        <f>'Gene Table'!E526</f>
        <v>hsa-miR-377-5p</v>
      </c>
      <c r="O527" s="17" t="str">
        <f>'Gene Table'!B526</f>
        <v>F20</v>
      </c>
      <c r="P527" s="17" t="str">
        <f>IF(SUM('Control Sample Data'!D$3:D$98)&gt;10,IF(AND(ISNUMBER('Control Sample Data'!D526),'Control Sample Data'!D526&lt;$B$1,'Control Sample Data'!D526&gt;0),'Control Sample Data'!D526,$B$1),"")</f>
        <v/>
      </c>
      <c r="Q527" s="17" t="str">
        <f>IF(SUM('Control Sample Data'!E$3:E$98)&gt;10,IF(AND(ISNUMBER('Control Sample Data'!E526),'Control Sample Data'!E526&lt;$B$1,'Control Sample Data'!E526&gt;0),'Control Sample Data'!E526,$B$1),"")</f>
        <v/>
      </c>
      <c r="R527" s="17" t="str">
        <f>IF(SUM('Control Sample Data'!F$3:F$98)&gt;10,IF(AND(ISNUMBER('Control Sample Data'!F526),'Control Sample Data'!F526&lt;$B$1,'Control Sample Data'!F526&gt;0),'Control Sample Data'!F526,$B$1),"")</f>
        <v/>
      </c>
      <c r="S527" s="17" t="str">
        <f>IF(SUM('Control Sample Data'!G$3:G$98)&gt;10,IF(AND(ISNUMBER('Control Sample Data'!G526),'Control Sample Data'!G526&lt;$B$1,'Control Sample Data'!G526&gt;0),'Control Sample Data'!G526,$B$1),"")</f>
        <v/>
      </c>
      <c r="T527" s="17" t="str">
        <f>IF(SUM('Control Sample Data'!H$3:H$98)&gt;10,IF(AND(ISNUMBER('Control Sample Data'!H526),'Control Sample Data'!H526&lt;$B$1,'Control Sample Data'!H526&gt;0),'Control Sample Data'!H526,$B$1),"")</f>
        <v/>
      </c>
      <c r="U527" s="17" t="str">
        <f>IF(SUM('Control Sample Data'!I$3:I$98)&gt;10,IF(AND(ISNUMBER('Control Sample Data'!I526),'Control Sample Data'!I526&lt;$B$1,'Control Sample Data'!I526&gt;0),'Control Sample Data'!I526,$B$1),"")</f>
        <v/>
      </c>
      <c r="V527" s="17" t="str">
        <f>IF(SUM('Control Sample Data'!J$3:J$98)&gt;10,IF(AND(ISNUMBER('Control Sample Data'!J526),'Control Sample Data'!J526&lt;$B$1,'Control Sample Data'!J526&gt;0),'Control Sample Data'!J526,$B$1),"")</f>
        <v/>
      </c>
      <c r="W527" s="17" t="str">
        <f>IF(SUM('Control Sample Data'!K$3:K$98)&gt;10,IF(AND(ISNUMBER('Control Sample Data'!K526),'Control Sample Data'!K526&lt;$B$1,'Control Sample Data'!K526&gt;0),'Control Sample Data'!K526,$B$1),"")</f>
        <v/>
      </c>
      <c r="X527" s="17" t="str">
        <f>IF(SUM('Control Sample Data'!L$3:L$98)&gt;10,IF(AND(ISNUMBER('Control Sample Data'!L526),'Control Sample Data'!L526&lt;$B$1,'Control Sample Data'!L526&gt;0),'Control Sample Data'!L526,$B$1),"")</f>
        <v/>
      </c>
      <c r="Y527" s="17" t="str">
        <f>IF(SUM('Control Sample Data'!M$3:M$98)&gt;10,IF(AND(ISNUMBER('Control Sample Data'!M526),'Control Sample Data'!M526&lt;$B$1,'Control Sample Data'!M526&gt;0),'Control Sample Data'!M526,$B$1),"")</f>
        <v/>
      </c>
      <c r="AT527" s="36" t="str">
        <f t="shared" si="367"/>
        <v/>
      </c>
      <c r="AU527" s="36" t="str">
        <f t="shared" si="368"/>
        <v/>
      </c>
      <c r="AV527" s="36" t="str">
        <f t="shared" si="369"/>
        <v/>
      </c>
      <c r="AW527" s="36" t="str">
        <f t="shared" si="370"/>
        <v/>
      </c>
      <c r="AX527" s="36" t="str">
        <f t="shared" si="371"/>
        <v/>
      </c>
      <c r="AY527" s="36" t="str">
        <f t="shared" si="372"/>
        <v/>
      </c>
      <c r="AZ527" s="36" t="str">
        <f t="shared" si="373"/>
        <v/>
      </c>
      <c r="BA527" s="36" t="str">
        <f t="shared" si="374"/>
        <v/>
      </c>
      <c r="BB527" s="36" t="str">
        <f t="shared" si="375"/>
        <v/>
      </c>
      <c r="BC527" s="36" t="str">
        <f t="shared" si="376"/>
        <v/>
      </c>
      <c r="BD527" s="36" t="str">
        <f t="shared" si="377"/>
        <v/>
      </c>
      <c r="BE527" s="36" t="str">
        <f t="shared" si="378"/>
        <v/>
      </c>
      <c r="BF527" s="36" t="str">
        <f t="shared" si="379"/>
        <v/>
      </c>
      <c r="BG527" s="36" t="str">
        <f t="shared" si="380"/>
        <v/>
      </c>
      <c r="BH527" s="36" t="str">
        <f t="shared" si="381"/>
        <v/>
      </c>
      <c r="BI527" s="36" t="str">
        <f t="shared" si="382"/>
        <v/>
      </c>
      <c r="BJ527" s="36" t="str">
        <f t="shared" si="383"/>
        <v/>
      </c>
      <c r="BK527" s="36" t="str">
        <f t="shared" si="384"/>
        <v/>
      </c>
      <c r="BL527" s="36" t="str">
        <f t="shared" si="385"/>
        <v/>
      </c>
      <c r="BM527" s="36" t="str">
        <f t="shared" si="386"/>
        <v/>
      </c>
      <c r="BN527" s="38" t="e">
        <f t="shared" si="345"/>
        <v>#DIV/0!</v>
      </c>
      <c r="BO527" s="38" t="e">
        <f t="shared" si="346"/>
        <v>#DIV/0!</v>
      </c>
      <c r="BP527" s="39" t="str">
        <f t="shared" si="347"/>
        <v/>
      </c>
      <c r="BQ527" s="39" t="str">
        <f t="shared" si="348"/>
        <v/>
      </c>
      <c r="BR527" s="39" t="str">
        <f t="shared" si="349"/>
        <v/>
      </c>
      <c r="BS527" s="39" t="str">
        <f t="shared" si="350"/>
        <v/>
      </c>
      <c r="BT527" s="39" t="str">
        <f t="shared" si="351"/>
        <v/>
      </c>
      <c r="BU527" s="39" t="str">
        <f t="shared" si="352"/>
        <v/>
      </c>
      <c r="BV527" s="39" t="str">
        <f t="shared" si="353"/>
        <v/>
      </c>
      <c r="BW527" s="39" t="str">
        <f t="shared" si="354"/>
        <v/>
      </c>
      <c r="BX527" s="39" t="str">
        <f t="shared" si="355"/>
        <v/>
      </c>
      <c r="BY527" s="39" t="str">
        <f t="shared" si="356"/>
        <v/>
      </c>
      <c r="BZ527" s="39" t="str">
        <f t="shared" si="357"/>
        <v/>
      </c>
      <c r="CA527" s="39" t="str">
        <f t="shared" si="358"/>
        <v/>
      </c>
      <c r="CB527" s="39" t="str">
        <f t="shared" si="359"/>
        <v/>
      </c>
      <c r="CC527" s="39" t="str">
        <f t="shared" si="360"/>
        <v/>
      </c>
      <c r="CD527" s="39" t="str">
        <f t="shared" si="361"/>
        <v/>
      </c>
      <c r="CE527" s="39" t="str">
        <f t="shared" si="362"/>
        <v/>
      </c>
      <c r="CF527" s="39" t="str">
        <f t="shared" si="363"/>
        <v/>
      </c>
      <c r="CG527" s="39" t="str">
        <f t="shared" si="364"/>
        <v/>
      </c>
      <c r="CH527" s="39" t="str">
        <f t="shared" si="365"/>
        <v/>
      </c>
      <c r="CI527" s="39" t="str">
        <f t="shared" si="366"/>
        <v/>
      </c>
    </row>
    <row r="528" spans="1:87">
      <c r="A528" s="18"/>
      <c r="B528" s="15" t="str">
        <f>'Gene Table'!E527</f>
        <v>hsa-miR-211-5p</v>
      </c>
      <c r="C528" s="15" t="str">
        <f>'Gene Table'!B527</f>
        <v>F21</v>
      </c>
      <c r="D528" s="16" t="str">
        <f>IF(SUM('Test Sample Data'!D$3:D$98)&gt;10,IF(AND(ISNUMBER('Test Sample Data'!D527),'Test Sample Data'!D527&lt;$B$1,'Test Sample Data'!D527&gt;0),'Test Sample Data'!D527,$B$1),"")</f>
        <v/>
      </c>
      <c r="E528" s="17" t="str">
        <f>IF(SUM('Test Sample Data'!E$3:E$98)&gt;10,IF(AND(ISNUMBER('Test Sample Data'!E527),'Test Sample Data'!E527&lt;$B$1,'Test Sample Data'!E527&gt;0),'Test Sample Data'!E527,$B$1),"")</f>
        <v/>
      </c>
      <c r="F528" s="17" t="str">
        <f>IF(SUM('Test Sample Data'!F$3:F$98)&gt;10,IF(AND(ISNUMBER('Test Sample Data'!F527),'Test Sample Data'!F527&lt;$B$1,'Test Sample Data'!F527&gt;0),'Test Sample Data'!F527,$B$1),"")</f>
        <v/>
      </c>
      <c r="G528" s="17" t="str">
        <f>IF(SUM('Test Sample Data'!G$3:G$98)&gt;10,IF(AND(ISNUMBER('Test Sample Data'!G527),'Test Sample Data'!G527&lt;$B$1,'Test Sample Data'!G527&gt;0),'Test Sample Data'!G527,$B$1),"")</f>
        <v/>
      </c>
      <c r="H528" s="17" t="str">
        <f>IF(SUM('Test Sample Data'!H$3:H$98)&gt;10,IF(AND(ISNUMBER('Test Sample Data'!H527),'Test Sample Data'!H527&lt;$B$1,'Test Sample Data'!H527&gt;0),'Test Sample Data'!H527,$B$1),"")</f>
        <v/>
      </c>
      <c r="I528" s="17" t="str">
        <f>IF(SUM('Test Sample Data'!I$3:I$98)&gt;10,IF(AND(ISNUMBER('Test Sample Data'!I527),'Test Sample Data'!I527&lt;$B$1,'Test Sample Data'!I527&gt;0),'Test Sample Data'!I527,$B$1),"")</f>
        <v/>
      </c>
      <c r="J528" s="17" t="str">
        <f>IF(SUM('Test Sample Data'!J$3:J$98)&gt;10,IF(AND(ISNUMBER('Test Sample Data'!J527),'Test Sample Data'!J527&lt;$B$1,'Test Sample Data'!J527&gt;0),'Test Sample Data'!J527,$B$1),"")</f>
        <v/>
      </c>
      <c r="K528" s="17" t="str">
        <f>IF(SUM('Test Sample Data'!K$3:K$98)&gt;10,IF(AND(ISNUMBER('Test Sample Data'!K527),'Test Sample Data'!K527&lt;$B$1,'Test Sample Data'!K527&gt;0),'Test Sample Data'!K527,$B$1),"")</f>
        <v/>
      </c>
      <c r="L528" s="17" t="str">
        <f>IF(SUM('Test Sample Data'!L$3:L$98)&gt;10,IF(AND(ISNUMBER('Test Sample Data'!L527),'Test Sample Data'!L527&lt;$B$1,'Test Sample Data'!L527&gt;0),'Test Sample Data'!L527,$B$1),"")</f>
        <v/>
      </c>
      <c r="M528" s="17" t="str">
        <f>IF(SUM('Test Sample Data'!M$3:M$98)&gt;10,IF(AND(ISNUMBER('Test Sample Data'!M527),'Test Sample Data'!M527&lt;$B$1,'Test Sample Data'!M527&gt;0),'Test Sample Data'!M527,$B$1),"")</f>
        <v/>
      </c>
      <c r="N528" s="17" t="str">
        <f>'Gene Table'!E527</f>
        <v>hsa-miR-211-5p</v>
      </c>
      <c r="O528" s="17" t="str">
        <f>'Gene Table'!B527</f>
        <v>F21</v>
      </c>
      <c r="P528" s="17" t="str">
        <f>IF(SUM('Control Sample Data'!D$3:D$98)&gt;10,IF(AND(ISNUMBER('Control Sample Data'!D527),'Control Sample Data'!D527&lt;$B$1,'Control Sample Data'!D527&gt;0),'Control Sample Data'!D527,$B$1),"")</f>
        <v/>
      </c>
      <c r="Q528" s="17" t="str">
        <f>IF(SUM('Control Sample Data'!E$3:E$98)&gt;10,IF(AND(ISNUMBER('Control Sample Data'!E527),'Control Sample Data'!E527&lt;$B$1,'Control Sample Data'!E527&gt;0),'Control Sample Data'!E527,$B$1),"")</f>
        <v/>
      </c>
      <c r="R528" s="17" t="str">
        <f>IF(SUM('Control Sample Data'!F$3:F$98)&gt;10,IF(AND(ISNUMBER('Control Sample Data'!F527),'Control Sample Data'!F527&lt;$B$1,'Control Sample Data'!F527&gt;0),'Control Sample Data'!F527,$B$1),"")</f>
        <v/>
      </c>
      <c r="S528" s="17" t="str">
        <f>IF(SUM('Control Sample Data'!G$3:G$98)&gt;10,IF(AND(ISNUMBER('Control Sample Data'!G527),'Control Sample Data'!G527&lt;$B$1,'Control Sample Data'!G527&gt;0),'Control Sample Data'!G527,$B$1),"")</f>
        <v/>
      </c>
      <c r="T528" s="17" t="str">
        <f>IF(SUM('Control Sample Data'!H$3:H$98)&gt;10,IF(AND(ISNUMBER('Control Sample Data'!H527),'Control Sample Data'!H527&lt;$B$1,'Control Sample Data'!H527&gt;0),'Control Sample Data'!H527,$B$1),"")</f>
        <v/>
      </c>
      <c r="U528" s="17" t="str">
        <f>IF(SUM('Control Sample Data'!I$3:I$98)&gt;10,IF(AND(ISNUMBER('Control Sample Data'!I527),'Control Sample Data'!I527&lt;$B$1,'Control Sample Data'!I527&gt;0),'Control Sample Data'!I527,$B$1),"")</f>
        <v/>
      </c>
      <c r="V528" s="17" t="str">
        <f>IF(SUM('Control Sample Data'!J$3:J$98)&gt;10,IF(AND(ISNUMBER('Control Sample Data'!J527),'Control Sample Data'!J527&lt;$B$1,'Control Sample Data'!J527&gt;0),'Control Sample Data'!J527,$B$1),"")</f>
        <v/>
      </c>
      <c r="W528" s="17" t="str">
        <f>IF(SUM('Control Sample Data'!K$3:K$98)&gt;10,IF(AND(ISNUMBER('Control Sample Data'!K527),'Control Sample Data'!K527&lt;$B$1,'Control Sample Data'!K527&gt;0),'Control Sample Data'!K527,$B$1),"")</f>
        <v/>
      </c>
      <c r="X528" s="17" t="str">
        <f>IF(SUM('Control Sample Data'!L$3:L$98)&gt;10,IF(AND(ISNUMBER('Control Sample Data'!L527),'Control Sample Data'!L527&lt;$B$1,'Control Sample Data'!L527&gt;0),'Control Sample Data'!L527,$B$1),"")</f>
        <v/>
      </c>
      <c r="Y528" s="17" t="str">
        <f>IF(SUM('Control Sample Data'!M$3:M$98)&gt;10,IF(AND(ISNUMBER('Control Sample Data'!M527),'Control Sample Data'!M527&lt;$B$1,'Control Sample Data'!M527&gt;0),'Control Sample Data'!M527,$B$1),"")</f>
        <v/>
      </c>
      <c r="AT528" s="36" t="str">
        <f t="shared" si="367"/>
        <v/>
      </c>
      <c r="AU528" s="36" t="str">
        <f t="shared" si="368"/>
        <v/>
      </c>
      <c r="AV528" s="36" t="str">
        <f t="shared" si="369"/>
        <v/>
      </c>
      <c r="AW528" s="36" t="str">
        <f t="shared" si="370"/>
        <v/>
      </c>
      <c r="AX528" s="36" t="str">
        <f t="shared" si="371"/>
        <v/>
      </c>
      <c r="AY528" s="36" t="str">
        <f t="shared" si="372"/>
        <v/>
      </c>
      <c r="AZ528" s="36" t="str">
        <f t="shared" si="373"/>
        <v/>
      </c>
      <c r="BA528" s="36" t="str">
        <f t="shared" si="374"/>
        <v/>
      </c>
      <c r="BB528" s="36" t="str">
        <f t="shared" si="375"/>
        <v/>
      </c>
      <c r="BC528" s="36" t="str">
        <f t="shared" si="376"/>
        <v/>
      </c>
      <c r="BD528" s="36" t="str">
        <f t="shared" si="377"/>
        <v/>
      </c>
      <c r="BE528" s="36" t="str">
        <f t="shared" si="378"/>
        <v/>
      </c>
      <c r="BF528" s="36" t="str">
        <f t="shared" si="379"/>
        <v/>
      </c>
      <c r="BG528" s="36" t="str">
        <f t="shared" si="380"/>
        <v/>
      </c>
      <c r="BH528" s="36" t="str">
        <f t="shared" si="381"/>
        <v/>
      </c>
      <c r="BI528" s="36" t="str">
        <f t="shared" si="382"/>
        <v/>
      </c>
      <c r="BJ528" s="36" t="str">
        <f t="shared" si="383"/>
        <v/>
      </c>
      <c r="BK528" s="36" t="str">
        <f t="shared" si="384"/>
        <v/>
      </c>
      <c r="BL528" s="36" t="str">
        <f t="shared" si="385"/>
        <v/>
      </c>
      <c r="BM528" s="36" t="str">
        <f t="shared" si="386"/>
        <v/>
      </c>
      <c r="BN528" s="38" t="e">
        <f t="shared" si="345"/>
        <v>#DIV/0!</v>
      </c>
      <c r="BO528" s="38" t="e">
        <f t="shared" si="346"/>
        <v>#DIV/0!</v>
      </c>
      <c r="BP528" s="39" t="str">
        <f t="shared" si="347"/>
        <v/>
      </c>
      <c r="BQ528" s="39" t="str">
        <f t="shared" si="348"/>
        <v/>
      </c>
      <c r="BR528" s="39" t="str">
        <f t="shared" si="349"/>
        <v/>
      </c>
      <c r="BS528" s="39" t="str">
        <f t="shared" si="350"/>
        <v/>
      </c>
      <c r="BT528" s="39" t="str">
        <f t="shared" si="351"/>
        <v/>
      </c>
      <c r="BU528" s="39" t="str">
        <f t="shared" si="352"/>
        <v/>
      </c>
      <c r="BV528" s="39" t="str">
        <f t="shared" si="353"/>
        <v/>
      </c>
      <c r="BW528" s="39" t="str">
        <f t="shared" si="354"/>
        <v/>
      </c>
      <c r="BX528" s="39" t="str">
        <f t="shared" si="355"/>
        <v/>
      </c>
      <c r="BY528" s="39" t="str">
        <f t="shared" si="356"/>
        <v/>
      </c>
      <c r="BZ528" s="39" t="str">
        <f t="shared" si="357"/>
        <v/>
      </c>
      <c r="CA528" s="39" t="str">
        <f t="shared" si="358"/>
        <v/>
      </c>
      <c r="CB528" s="39" t="str">
        <f t="shared" si="359"/>
        <v/>
      </c>
      <c r="CC528" s="39" t="str">
        <f t="shared" si="360"/>
        <v/>
      </c>
      <c r="CD528" s="39" t="str">
        <f t="shared" si="361"/>
        <v/>
      </c>
      <c r="CE528" s="39" t="str">
        <f t="shared" si="362"/>
        <v/>
      </c>
      <c r="CF528" s="39" t="str">
        <f t="shared" si="363"/>
        <v/>
      </c>
      <c r="CG528" s="39" t="str">
        <f t="shared" si="364"/>
        <v/>
      </c>
      <c r="CH528" s="39" t="str">
        <f t="shared" si="365"/>
        <v/>
      </c>
      <c r="CI528" s="39" t="str">
        <f t="shared" si="366"/>
        <v/>
      </c>
    </row>
    <row r="529" spans="1:87">
      <c r="A529" s="18"/>
      <c r="B529" s="15" t="str">
        <f>'Gene Table'!E528</f>
        <v>hsa-miR-379-3p</v>
      </c>
      <c r="C529" s="15" t="str">
        <f>'Gene Table'!B528</f>
        <v>F22</v>
      </c>
      <c r="D529" s="16" t="str">
        <f>IF(SUM('Test Sample Data'!D$3:D$98)&gt;10,IF(AND(ISNUMBER('Test Sample Data'!D528),'Test Sample Data'!D528&lt;$B$1,'Test Sample Data'!D528&gt;0),'Test Sample Data'!D528,$B$1),"")</f>
        <v/>
      </c>
      <c r="E529" s="17" t="str">
        <f>IF(SUM('Test Sample Data'!E$3:E$98)&gt;10,IF(AND(ISNUMBER('Test Sample Data'!E528),'Test Sample Data'!E528&lt;$B$1,'Test Sample Data'!E528&gt;0),'Test Sample Data'!E528,$B$1),"")</f>
        <v/>
      </c>
      <c r="F529" s="17" t="str">
        <f>IF(SUM('Test Sample Data'!F$3:F$98)&gt;10,IF(AND(ISNUMBER('Test Sample Data'!F528),'Test Sample Data'!F528&lt;$B$1,'Test Sample Data'!F528&gt;0),'Test Sample Data'!F528,$B$1),"")</f>
        <v/>
      </c>
      <c r="G529" s="17" t="str">
        <f>IF(SUM('Test Sample Data'!G$3:G$98)&gt;10,IF(AND(ISNUMBER('Test Sample Data'!G528),'Test Sample Data'!G528&lt;$B$1,'Test Sample Data'!G528&gt;0),'Test Sample Data'!G528,$B$1),"")</f>
        <v/>
      </c>
      <c r="H529" s="17" t="str">
        <f>IF(SUM('Test Sample Data'!H$3:H$98)&gt;10,IF(AND(ISNUMBER('Test Sample Data'!H528),'Test Sample Data'!H528&lt;$B$1,'Test Sample Data'!H528&gt;0),'Test Sample Data'!H528,$B$1),"")</f>
        <v/>
      </c>
      <c r="I529" s="17" t="str">
        <f>IF(SUM('Test Sample Data'!I$3:I$98)&gt;10,IF(AND(ISNUMBER('Test Sample Data'!I528),'Test Sample Data'!I528&lt;$B$1,'Test Sample Data'!I528&gt;0),'Test Sample Data'!I528,$B$1),"")</f>
        <v/>
      </c>
      <c r="J529" s="17" t="str">
        <f>IF(SUM('Test Sample Data'!J$3:J$98)&gt;10,IF(AND(ISNUMBER('Test Sample Data'!J528),'Test Sample Data'!J528&lt;$B$1,'Test Sample Data'!J528&gt;0),'Test Sample Data'!J528,$B$1),"")</f>
        <v/>
      </c>
      <c r="K529" s="17" t="str">
        <f>IF(SUM('Test Sample Data'!K$3:K$98)&gt;10,IF(AND(ISNUMBER('Test Sample Data'!K528),'Test Sample Data'!K528&lt;$B$1,'Test Sample Data'!K528&gt;0),'Test Sample Data'!K528,$B$1),"")</f>
        <v/>
      </c>
      <c r="L529" s="17" t="str">
        <f>IF(SUM('Test Sample Data'!L$3:L$98)&gt;10,IF(AND(ISNUMBER('Test Sample Data'!L528),'Test Sample Data'!L528&lt;$B$1,'Test Sample Data'!L528&gt;0),'Test Sample Data'!L528,$B$1),"")</f>
        <v/>
      </c>
      <c r="M529" s="17" t="str">
        <f>IF(SUM('Test Sample Data'!M$3:M$98)&gt;10,IF(AND(ISNUMBER('Test Sample Data'!M528),'Test Sample Data'!M528&lt;$B$1,'Test Sample Data'!M528&gt;0),'Test Sample Data'!M528,$B$1),"")</f>
        <v/>
      </c>
      <c r="N529" s="17" t="str">
        <f>'Gene Table'!E528</f>
        <v>hsa-miR-379-3p</v>
      </c>
      <c r="O529" s="17" t="str">
        <f>'Gene Table'!B528</f>
        <v>F22</v>
      </c>
      <c r="P529" s="17" t="str">
        <f>IF(SUM('Control Sample Data'!D$3:D$98)&gt;10,IF(AND(ISNUMBER('Control Sample Data'!D528),'Control Sample Data'!D528&lt;$B$1,'Control Sample Data'!D528&gt;0),'Control Sample Data'!D528,$B$1),"")</f>
        <v/>
      </c>
      <c r="Q529" s="17" t="str">
        <f>IF(SUM('Control Sample Data'!E$3:E$98)&gt;10,IF(AND(ISNUMBER('Control Sample Data'!E528),'Control Sample Data'!E528&lt;$B$1,'Control Sample Data'!E528&gt;0),'Control Sample Data'!E528,$B$1),"")</f>
        <v/>
      </c>
      <c r="R529" s="17" t="str">
        <f>IF(SUM('Control Sample Data'!F$3:F$98)&gt;10,IF(AND(ISNUMBER('Control Sample Data'!F528),'Control Sample Data'!F528&lt;$B$1,'Control Sample Data'!F528&gt;0),'Control Sample Data'!F528,$B$1),"")</f>
        <v/>
      </c>
      <c r="S529" s="17" t="str">
        <f>IF(SUM('Control Sample Data'!G$3:G$98)&gt;10,IF(AND(ISNUMBER('Control Sample Data'!G528),'Control Sample Data'!G528&lt;$B$1,'Control Sample Data'!G528&gt;0),'Control Sample Data'!G528,$B$1),"")</f>
        <v/>
      </c>
      <c r="T529" s="17" t="str">
        <f>IF(SUM('Control Sample Data'!H$3:H$98)&gt;10,IF(AND(ISNUMBER('Control Sample Data'!H528),'Control Sample Data'!H528&lt;$B$1,'Control Sample Data'!H528&gt;0),'Control Sample Data'!H528,$B$1),"")</f>
        <v/>
      </c>
      <c r="U529" s="17" t="str">
        <f>IF(SUM('Control Sample Data'!I$3:I$98)&gt;10,IF(AND(ISNUMBER('Control Sample Data'!I528),'Control Sample Data'!I528&lt;$B$1,'Control Sample Data'!I528&gt;0),'Control Sample Data'!I528,$B$1),"")</f>
        <v/>
      </c>
      <c r="V529" s="17" t="str">
        <f>IF(SUM('Control Sample Data'!J$3:J$98)&gt;10,IF(AND(ISNUMBER('Control Sample Data'!J528),'Control Sample Data'!J528&lt;$B$1,'Control Sample Data'!J528&gt;0),'Control Sample Data'!J528,$B$1),"")</f>
        <v/>
      </c>
      <c r="W529" s="17" t="str">
        <f>IF(SUM('Control Sample Data'!K$3:K$98)&gt;10,IF(AND(ISNUMBER('Control Sample Data'!K528),'Control Sample Data'!K528&lt;$B$1,'Control Sample Data'!K528&gt;0),'Control Sample Data'!K528,$B$1),"")</f>
        <v/>
      </c>
      <c r="X529" s="17" t="str">
        <f>IF(SUM('Control Sample Data'!L$3:L$98)&gt;10,IF(AND(ISNUMBER('Control Sample Data'!L528),'Control Sample Data'!L528&lt;$B$1,'Control Sample Data'!L528&gt;0),'Control Sample Data'!L528,$B$1),"")</f>
        <v/>
      </c>
      <c r="Y529" s="17" t="str">
        <f>IF(SUM('Control Sample Data'!M$3:M$98)&gt;10,IF(AND(ISNUMBER('Control Sample Data'!M528),'Control Sample Data'!M528&lt;$B$1,'Control Sample Data'!M528&gt;0),'Control Sample Data'!M528,$B$1),"")</f>
        <v/>
      </c>
      <c r="AT529" s="36" t="str">
        <f t="shared" si="367"/>
        <v/>
      </c>
      <c r="AU529" s="36" t="str">
        <f t="shared" si="368"/>
        <v/>
      </c>
      <c r="AV529" s="36" t="str">
        <f t="shared" si="369"/>
        <v/>
      </c>
      <c r="AW529" s="36" t="str">
        <f t="shared" si="370"/>
        <v/>
      </c>
      <c r="AX529" s="36" t="str">
        <f t="shared" si="371"/>
        <v/>
      </c>
      <c r="AY529" s="36" t="str">
        <f t="shared" si="372"/>
        <v/>
      </c>
      <c r="AZ529" s="36" t="str">
        <f t="shared" si="373"/>
        <v/>
      </c>
      <c r="BA529" s="36" t="str">
        <f t="shared" si="374"/>
        <v/>
      </c>
      <c r="BB529" s="36" t="str">
        <f t="shared" si="375"/>
        <v/>
      </c>
      <c r="BC529" s="36" t="str">
        <f t="shared" si="376"/>
        <v/>
      </c>
      <c r="BD529" s="36" t="str">
        <f t="shared" si="377"/>
        <v/>
      </c>
      <c r="BE529" s="36" t="str">
        <f t="shared" si="378"/>
        <v/>
      </c>
      <c r="BF529" s="36" t="str">
        <f t="shared" si="379"/>
        <v/>
      </c>
      <c r="BG529" s="36" t="str">
        <f t="shared" si="380"/>
        <v/>
      </c>
      <c r="BH529" s="36" t="str">
        <f t="shared" si="381"/>
        <v/>
      </c>
      <c r="BI529" s="36" t="str">
        <f t="shared" si="382"/>
        <v/>
      </c>
      <c r="BJ529" s="36" t="str">
        <f t="shared" si="383"/>
        <v/>
      </c>
      <c r="BK529" s="36" t="str">
        <f t="shared" si="384"/>
        <v/>
      </c>
      <c r="BL529" s="36" t="str">
        <f t="shared" si="385"/>
        <v/>
      </c>
      <c r="BM529" s="36" t="str">
        <f t="shared" si="386"/>
        <v/>
      </c>
      <c r="BN529" s="38" t="e">
        <f t="shared" si="345"/>
        <v>#DIV/0!</v>
      </c>
      <c r="BO529" s="38" t="e">
        <f t="shared" si="346"/>
        <v>#DIV/0!</v>
      </c>
      <c r="BP529" s="39" t="str">
        <f t="shared" si="347"/>
        <v/>
      </c>
      <c r="BQ529" s="39" t="str">
        <f t="shared" si="348"/>
        <v/>
      </c>
      <c r="BR529" s="39" t="str">
        <f t="shared" si="349"/>
        <v/>
      </c>
      <c r="BS529" s="39" t="str">
        <f t="shared" si="350"/>
        <v/>
      </c>
      <c r="BT529" s="39" t="str">
        <f t="shared" si="351"/>
        <v/>
      </c>
      <c r="BU529" s="39" t="str">
        <f t="shared" si="352"/>
        <v/>
      </c>
      <c r="BV529" s="39" t="str">
        <f t="shared" si="353"/>
        <v/>
      </c>
      <c r="BW529" s="39" t="str">
        <f t="shared" si="354"/>
        <v/>
      </c>
      <c r="BX529" s="39" t="str">
        <f t="shared" si="355"/>
        <v/>
      </c>
      <c r="BY529" s="39" t="str">
        <f t="shared" si="356"/>
        <v/>
      </c>
      <c r="BZ529" s="39" t="str">
        <f t="shared" si="357"/>
        <v/>
      </c>
      <c r="CA529" s="39" t="str">
        <f t="shared" si="358"/>
        <v/>
      </c>
      <c r="CB529" s="39" t="str">
        <f t="shared" si="359"/>
        <v/>
      </c>
      <c r="CC529" s="39" t="str">
        <f t="shared" si="360"/>
        <v/>
      </c>
      <c r="CD529" s="39" t="str">
        <f t="shared" si="361"/>
        <v/>
      </c>
      <c r="CE529" s="39" t="str">
        <f t="shared" si="362"/>
        <v/>
      </c>
      <c r="CF529" s="39" t="str">
        <f t="shared" si="363"/>
        <v/>
      </c>
      <c r="CG529" s="39" t="str">
        <f t="shared" si="364"/>
        <v/>
      </c>
      <c r="CH529" s="39" t="str">
        <f t="shared" si="365"/>
        <v/>
      </c>
      <c r="CI529" s="39" t="str">
        <f t="shared" si="366"/>
        <v/>
      </c>
    </row>
    <row r="530" spans="1:87">
      <c r="A530" s="18"/>
      <c r="B530" s="15" t="str">
        <f>'Gene Table'!E529</f>
        <v>hsa-miR-502-3p</v>
      </c>
      <c r="C530" s="15" t="str">
        <f>'Gene Table'!B529</f>
        <v>F23</v>
      </c>
      <c r="D530" s="16" t="str">
        <f>IF(SUM('Test Sample Data'!D$3:D$98)&gt;10,IF(AND(ISNUMBER('Test Sample Data'!D529),'Test Sample Data'!D529&lt;$B$1,'Test Sample Data'!D529&gt;0),'Test Sample Data'!D529,$B$1),"")</f>
        <v/>
      </c>
      <c r="E530" s="17" t="str">
        <f>IF(SUM('Test Sample Data'!E$3:E$98)&gt;10,IF(AND(ISNUMBER('Test Sample Data'!E529),'Test Sample Data'!E529&lt;$B$1,'Test Sample Data'!E529&gt;0),'Test Sample Data'!E529,$B$1),"")</f>
        <v/>
      </c>
      <c r="F530" s="17" t="str">
        <f>IF(SUM('Test Sample Data'!F$3:F$98)&gt;10,IF(AND(ISNUMBER('Test Sample Data'!F529),'Test Sample Data'!F529&lt;$B$1,'Test Sample Data'!F529&gt;0),'Test Sample Data'!F529,$B$1),"")</f>
        <v/>
      </c>
      <c r="G530" s="17" t="str">
        <f>IF(SUM('Test Sample Data'!G$3:G$98)&gt;10,IF(AND(ISNUMBER('Test Sample Data'!G529),'Test Sample Data'!G529&lt;$B$1,'Test Sample Data'!G529&gt;0),'Test Sample Data'!G529,$B$1),"")</f>
        <v/>
      </c>
      <c r="H530" s="17" t="str">
        <f>IF(SUM('Test Sample Data'!H$3:H$98)&gt;10,IF(AND(ISNUMBER('Test Sample Data'!H529),'Test Sample Data'!H529&lt;$B$1,'Test Sample Data'!H529&gt;0),'Test Sample Data'!H529,$B$1),"")</f>
        <v/>
      </c>
      <c r="I530" s="17" t="str">
        <f>IF(SUM('Test Sample Data'!I$3:I$98)&gt;10,IF(AND(ISNUMBER('Test Sample Data'!I529),'Test Sample Data'!I529&lt;$B$1,'Test Sample Data'!I529&gt;0),'Test Sample Data'!I529,$B$1),"")</f>
        <v/>
      </c>
      <c r="J530" s="17" t="str">
        <f>IF(SUM('Test Sample Data'!J$3:J$98)&gt;10,IF(AND(ISNUMBER('Test Sample Data'!J529),'Test Sample Data'!J529&lt;$B$1,'Test Sample Data'!J529&gt;0),'Test Sample Data'!J529,$B$1),"")</f>
        <v/>
      </c>
      <c r="K530" s="17" t="str">
        <f>IF(SUM('Test Sample Data'!K$3:K$98)&gt;10,IF(AND(ISNUMBER('Test Sample Data'!K529),'Test Sample Data'!K529&lt;$B$1,'Test Sample Data'!K529&gt;0),'Test Sample Data'!K529,$B$1),"")</f>
        <v/>
      </c>
      <c r="L530" s="17" t="str">
        <f>IF(SUM('Test Sample Data'!L$3:L$98)&gt;10,IF(AND(ISNUMBER('Test Sample Data'!L529),'Test Sample Data'!L529&lt;$B$1,'Test Sample Data'!L529&gt;0),'Test Sample Data'!L529,$B$1),"")</f>
        <v/>
      </c>
      <c r="M530" s="17" t="str">
        <f>IF(SUM('Test Sample Data'!M$3:M$98)&gt;10,IF(AND(ISNUMBER('Test Sample Data'!M529),'Test Sample Data'!M529&lt;$B$1,'Test Sample Data'!M529&gt;0),'Test Sample Data'!M529,$B$1),"")</f>
        <v/>
      </c>
      <c r="N530" s="17" t="str">
        <f>'Gene Table'!E529</f>
        <v>hsa-miR-502-3p</v>
      </c>
      <c r="O530" s="17" t="str">
        <f>'Gene Table'!B529</f>
        <v>F23</v>
      </c>
      <c r="P530" s="17" t="str">
        <f>IF(SUM('Control Sample Data'!D$3:D$98)&gt;10,IF(AND(ISNUMBER('Control Sample Data'!D529),'Control Sample Data'!D529&lt;$B$1,'Control Sample Data'!D529&gt;0),'Control Sample Data'!D529,$B$1),"")</f>
        <v/>
      </c>
      <c r="Q530" s="17" t="str">
        <f>IF(SUM('Control Sample Data'!E$3:E$98)&gt;10,IF(AND(ISNUMBER('Control Sample Data'!E529),'Control Sample Data'!E529&lt;$B$1,'Control Sample Data'!E529&gt;0),'Control Sample Data'!E529,$B$1),"")</f>
        <v/>
      </c>
      <c r="R530" s="17" t="str">
        <f>IF(SUM('Control Sample Data'!F$3:F$98)&gt;10,IF(AND(ISNUMBER('Control Sample Data'!F529),'Control Sample Data'!F529&lt;$B$1,'Control Sample Data'!F529&gt;0),'Control Sample Data'!F529,$B$1),"")</f>
        <v/>
      </c>
      <c r="S530" s="17" t="str">
        <f>IF(SUM('Control Sample Data'!G$3:G$98)&gt;10,IF(AND(ISNUMBER('Control Sample Data'!G529),'Control Sample Data'!G529&lt;$B$1,'Control Sample Data'!G529&gt;0),'Control Sample Data'!G529,$B$1),"")</f>
        <v/>
      </c>
      <c r="T530" s="17" t="str">
        <f>IF(SUM('Control Sample Data'!H$3:H$98)&gt;10,IF(AND(ISNUMBER('Control Sample Data'!H529),'Control Sample Data'!H529&lt;$B$1,'Control Sample Data'!H529&gt;0),'Control Sample Data'!H529,$B$1),"")</f>
        <v/>
      </c>
      <c r="U530" s="17" t="str">
        <f>IF(SUM('Control Sample Data'!I$3:I$98)&gt;10,IF(AND(ISNUMBER('Control Sample Data'!I529),'Control Sample Data'!I529&lt;$B$1,'Control Sample Data'!I529&gt;0),'Control Sample Data'!I529,$B$1),"")</f>
        <v/>
      </c>
      <c r="V530" s="17" t="str">
        <f>IF(SUM('Control Sample Data'!J$3:J$98)&gt;10,IF(AND(ISNUMBER('Control Sample Data'!J529),'Control Sample Data'!J529&lt;$B$1,'Control Sample Data'!J529&gt;0),'Control Sample Data'!J529,$B$1),"")</f>
        <v/>
      </c>
      <c r="W530" s="17" t="str">
        <f>IF(SUM('Control Sample Data'!K$3:K$98)&gt;10,IF(AND(ISNUMBER('Control Sample Data'!K529),'Control Sample Data'!K529&lt;$B$1,'Control Sample Data'!K529&gt;0),'Control Sample Data'!K529,$B$1),"")</f>
        <v/>
      </c>
      <c r="X530" s="17" t="str">
        <f>IF(SUM('Control Sample Data'!L$3:L$98)&gt;10,IF(AND(ISNUMBER('Control Sample Data'!L529),'Control Sample Data'!L529&lt;$B$1,'Control Sample Data'!L529&gt;0),'Control Sample Data'!L529,$B$1),"")</f>
        <v/>
      </c>
      <c r="Y530" s="17" t="str">
        <f>IF(SUM('Control Sample Data'!M$3:M$98)&gt;10,IF(AND(ISNUMBER('Control Sample Data'!M529),'Control Sample Data'!M529&lt;$B$1,'Control Sample Data'!M529&gt;0),'Control Sample Data'!M529,$B$1),"")</f>
        <v/>
      </c>
      <c r="AT530" s="36" t="str">
        <f t="shared" si="367"/>
        <v/>
      </c>
      <c r="AU530" s="36" t="str">
        <f t="shared" si="368"/>
        <v/>
      </c>
      <c r="AV530" s="36" t="str">
        <f t="shared" si="369"/>
        <v/>
      </c>
      <c r="AW530" s="36" t="str">
        <f t="shared" si="370"/>
        <v/>
      </c>
      <c r="AX530" s="36" t="str">
        <f t="shared" si="371"/>
        <v/>
      </c>
      <c r="AY530" s="36" t="str">
        <f t="shared" si="372"/>
        <v/>
      </c>
      <c r="AZ530" s="36" t="str">
        <f t="shared" si="373"/>
        <v/>
      </c>
      <c r="BA530" s="36" t="str">
        <f t="shared" si="374"/>
        <v/>
      </c>
      <c r="BB530" s="36" t="str">
        <f t="shared" si="375"/>
        <v/>
      </c>
      <c r="BC530" s="36" t="str">
        <f t="shared" si="376"/>
        <v/>
      </c>
      <c r="BD530" s="36" t="str">
        <f t="shared" si="377"/>
        <v/>
      </c>
      <c r="BE530" s="36" t="str">
        <f t="shared" si="378"/>
        <v/>
      </c>
      <c r="BF530" s="36" t="str">
        <f t="shared" si="379"/>
        <v/>
      </c>
      <c r="BG530" s="36" t="str">
        <f t="shared" si="380"/>
        <v/>
      </c>
      <c r="BH530" s="36" t="str">
        <f t="shared" si="381"/>
        <v/>
      </c>
      <c r="BI530" s="36" t="str">
        <f t="shared" si="382"/>
        <v/>
      </c>
      <c r="BJ530" s="36" t="str">
        <f t="shared" si="383"/>
        <v/>
      </c>
      <c r="BK530" s="36" t="str">
        <f t="shared" si="384"/>
        <v/>
      </c>
      <c r="BL530" s="36" t="str">
        <f t="shared" si="385"/>
        <v/>
      </c>
      <c r="BM530" s="36" t="str">
        <f t="shared" si="386"/>
        <v/>
      </c>
      <c r="BN530" s="38" t="e">
        <f t="shared" si="345"/>
        <v>#DIV/0!</v>
      </c>
      <c r="BO530" s="38" t="e">
        <f t="shared" si="346"/>
        <v>#DIV/0!</v>
      </c>
      <c r="BP530" s="39" t="str">
        <f t="shared" si="347"/>
        <v/>
      </c>
      <c r="BQ530" s="39" t="str">
        <f t="shared" si="348"/>
        <v/>
      </c>
      <c r="BR530" s="39" t="str">
        <f t="shared" si="349"/>
        <v/>
      </c>
      <c r="BS530" s="39" t="str">
        <f t="shared" si="350"/>
        <v/>
      </c>
      <c r="BT530" s="39" t="str">
        <f t="shared" si="351"/>
        <v/>
      </c>
      <c r="BU530" s="39" t="str">
        <f t="shared" si="352"/>
        <v/>
      </c>
      <c r="BV530" s="39" t="str">
        <f t="shared" si="353"/>
        <v/>
      </c>
      <c r="BW530" s="39" t="str">
        <f t="shared" si="354"/>
        <v/>
      </c>
      <c r="BX530" s="39" t="str">
        <f t="shared" si="355"/>
        <v/>
      </c>
      <c r="BY530" s="39" t="str">
        <f t="shared" si="356"/>
        <v/>
      </c>
      <c r="BZ530" s="39" t="str">
        <f t="shared" si="357"/>
        <v/>
      </c>
      <c r="CA530" s="39" t="str">
        <f t="shared" si="358"/>
        <v/>
      </c>
      <c r="CB530" s="39" t="str">
        <f t="shared" si="359"/>
        <v/>
      </c>
      <c r="CC530" s="39" t="str">
        <f t="shared" si="360"/>
        <v/>
      </c>
      <c r="CD530" s="39" t="str">
        <f t="shared" si="361"/>
        <v/>
      </c>
      <c r="CE530" s="39" t="str">
        <f t="shared" si="362"/>
        <v/>
      </c>
      <c r="CF530" s="39" t="str">
        <f t="shared" si="363"/>
        <v/>
      </c>
      <c r="CG530" s="39" t="str">
        <f t="shared" si="364"/>
        <v/>
      </c>
      <c r="CH530" s="39" t="str">
        <f t="shared" si="365"/>
        <v/>
      </c>
      <c r="CI530" s="39" t="str">
        <f t="shared" si="366"/>
        <v/>
      </c>
    </row>
    <row r="531" spans="1:87">
      <c r="A531" s="18"/>
      <c r="B531" s="15" t="str">
        <f>'Gene Table'!E530</f>
        <v>hsa-miR-380-5p</v>
      </c>
      <c r="C531" s="15" t="str">
        <f>'Gene Table'!B530</f>
        <v>F24</v>
      </c>
      <c r="D531" s="16" t="str">
        <f>IF(SUM('Test Sample Data'!D$3:D$98)&gt;10,IF(AND(ISNUMBER('Test Sample Data'!D530),'Test Sample Data'!D530&lt;$B$1,'Test Sample Data'!D530&gt;0),'Test Sample Data'!D530,$B$1),"")</f>
        <v/>
      </c>
      <c r="E531" s="17" t="str">
        <f>IF(SUM('Test Sample Data'!E$3:E$98)&gt;10,IF(AND(ISNUMBER('Test Sample Data'!E530),'Test Sample Data'!E530&lt;$B$1,'Test Sample Data'!E530&gt;0),'Test Sample Data'!E530,$B$1),"")</f>
        <v/>
      </c>
      <c r="F531" s="17" t="str">
        <f>IF(SUM('Test Sample Data'!F$3:F$98)&gt;10,IF(AND(ISNUMBER('Test Sample Data'!F530),'Test Sample Data'!F530&lt;$B$1,'Test Sample Data'!F530&gt;0),'Test Sample Data'!F530,$B$1),"")</f>
        <v/>
      </c>
      <c r="G531" s="17" t="str">
        <f>IF(SUM('Test Sample Data'!G$3:G$98)&gt;10,IF(AND(ISNUMBER('Test Sample Data'!G530),'Test Sample Data'!G530&lt;$B$1,'Test Sample Data'!G530&gt;0),'Test Sample Data'!G530,$B$1),"")</f>
        <v/>
      </c>
      <c r="H531" s="17" t="str">
        <f>IF(SUM('Test Sample Data'!H$3:H$98)&gt;10,IF(AND(ISNUMBER('Test Sample Data'!H530),'Test Sample Data'!H530&lt;$B$1,'Test Sample Data'!H530&gt;0),'Test Sample Data'!H530,$B$1),"")</f>
        <v/>
      </c>
      <c r="I531" s="17" t="str">
        <f>IF(SUM('Test Sample Data'!I$3:I$98)&gt;10,IF(AND(ISNUMBER('Test Sample Data'!I530),'Test Sample Data'!I530&lt;$B$1,'Test Sample Data'!I530&gt;0),'Test Sample Data'!I530,$B$1),"")</f>
        <v/>
      </c>
      <c r="J531" s="17" t="str">
        <f>IF(SUM('Test Sample Data'!J$3:J$98)&gt;10,IF(AND(ISNUMBER('Test Sample Data'!J530),'Test Sample Data'!J530&lt;$B$1,'Test Sample Data'!J530&gt;0),'Test Sample Data'!J530,$B$1),"")</f>
        <v/>
      </c>
      <c r="K531" s="17" t="str">
        <f>IF(SUM('Test Sample Data'!K$3:K$98)&gt;10,IF(AND(ISNUMBER('Test Sample Data'!K530),'Test Sample Data'!K530&lt;$B$1,'Test Sample Data'!K530&gt;0),'Test Sample Data'!K530,$B$1),"")</f>
        <v/>
      </c>
      <c r="L531" s="17" t="str">
        <f>IF(SUM('Test Sample Data'!L$3:L$98)&gt;10,IF(AND(ISNUMBER('Test Sample Data'!L530),'Test Sample Data'!L530&lt;$B$1,'Test Sample Data'!L530&gt;0),'Test Sample Data'!L530,$B$1),"")</f>
        <v/>
      </c>
      <c r="M531" s="17" t="str">
        <f>IF(SUM('Test Sample Data'!M$3:M$98)&gt;10,IF(AND(ISNUMBER('Test Sample Data'!M530),'Test Sample Data'!M530&lt;$B$1,'Test Sample Data'!M530&gt;0),'Test Sample Data'!M530,$B$1),"")</f>
        <v/>
      </c>
      <c r="N531" s="17" t="str">
        <f>'Gene Table'!E530</f>
        <v>hsa-miR-380-5p</v>
      </c>
      <c r="O531" s="17" t="str">
        <f>'Gene Table'!B530</f>
        <v>F24</v>
      </c>
      <c r="P531" s="17" t="str">
        <f>IF(SUM('Control Sample Data'!D$3:D$98)&gt;10,IF(AND(ISNUMBER('Control Sample Data'!D530),'Control Sample Data'!D530&lt;$B$1,'Control Sample Data'!D530&gt;0),'Control Sample Data'!D530,$B$1),"")</f>
        <v/>
      </c>
      <c r="Q531" s="17" t="str">
        <f>IF(SUM('Control Sample Data'!E$3:E$98)&gt;10,IF(AND(ISNUMBER('Control Sample Data'!E530),'Control Sample Data'!E530&lt;$B$1,'Control Sample Data'!E530&gt;0),'Control Sample Data'!E530,$B$1),"")</f>
        <v/>
      </c>
      <c r="R531" s="17" t="str">
        <f>IF(SUM('Control Sample Data'!F$3:F$98)&gt;10,IF(AND(ISNUMBER('Control Sample Data'!F530),'Control Sample Data'!F530&lt;$B$1,'Control Sample Data'!F530&gt;0),'Control Sample Data'!F530,$B$1),"")</f>
        <v/>
      </c>
      <c r="S531" s="17" t="str">
        <f>IF(SUM('Control Sample Data'!G$3:G$98)&gt;10,IF(AND(ISNUMBER('Control Sample Data'!G530),'Control Sample Data'!G530&lt;$B$1,'Control Sample Data'!G530&gt;0),'Control Sample Data'!G530,$B$1),"")</f>
        <v/>
      </c>
      <c r="T531" s="17" t="str">
        <f>IF(SUM('Control Sample Data'!H$3:H$98)&gt;10,IF(AND(ISNUMBER('Control Sample Data'!H530),'Control Sample Data'!H530&lt;$B$1,'Control Sample Data'!H530&gt;0),'Control Sample Data'!H530,$B$1),"")</f>
        <v/>
      </c>
      <c r="U531" s="17" t="str">
        <f>IF(SUM('Control Sample Data'!I$3:I$98)&gt;10,IF(AND(ISNUMBER('Control Sample Data'!I530),'Control Sample Data'!I530&lt;$B$1,'Control Sample Data'!I530&gt;0),'Control Sample Data'!I530,$B$1),"")</f>
        <v/>
      </c>
      <c r="V531" s="17" t="str">
        <f>IF(SUM('Control Sample Data'!J$3:J$98)&gt;10,IF(AND(ISNUMBER('Control Sample Data'!J530),'Control Sample Data'!J530&lt;$B$1,'Control Sample Data'!J530&gt;0),'Control Sample Data'!J530,$B$1),"")</f>
        <v/>
      </c>
      <c r="W531" s="17" t="str">
        <f>IF(SUM('Control Sample Data'!K$3:K$98)&gt;10,IF(AND(ISNUMBER('Control Sample Data'!K530),'Control Sample Data'!K530&lt;$B$1,'Control Sample Data'!K530&gt;0),'Control Sample Data'!K530,$B$1),"")</f>
        <v/>
      </c>
      <c r="X531" s="17" t="str">
        <f>IF(SUM('Control Sample Data'!L$3:L$98)&gt;10,IF(AND(ISNUMBER('Control Sample Data'!L530),'Control Sample Data'!L530&lt;$B$1,'Control Sample Data'!L530&gt;0),'Control Sample Data'!L530,$B$1),"")</f>
        <v/>
      </c>
      <c r="Y531" s="17" t="str">
        <f>IF(SUM('Control Sample Data'!M$3:M$98)&gt;10,IF(AND(ISNUMBER('Control Sample Data'!M530),'Control Sample Data'!M530&lt;$B$1,'Control Sample Data'!M530&gt;0),'Control Sample Data'!M530,$B$1),"")</f>
        <v/>
      </c>
      <c r="AT531" s="36" t="str">
        <f t="shared" si="367"/>
        <v/>
      </c>
      <c r="AU531" s="36" t="str">
        <f t="shared" si="368"/>
        <v/>
      </c>
      <c r="AV531" s="36" t="str">
        <f t="shared" si="369"/>
        <v/>
      </c>
      <c r="AW531" s="36" t="str">
        <f t="shared" si="370"/>
        <v/>
      </c>
      <c r="AX531" s="36" t="str">
        <f t="shared" si="371"/>
        <v/>
      </c>
      <c r="AY531" s="36" t="str">
        <f t="shared" si="372"/>
        <v/>
      </c>
      <c r="AZ531" s="36" t="str">
        <f t="shared" si="373"/>
        <v/>
      </c>
      <c r="BA531" s="36" t="str">
        <f t="shared" si="374"/>
        <v/>
      </c>
      <c r="BB531" s="36" t="str">
        <f t="shared" si="375"/>
        <v/>
      </c>
      <c r="BC531" s="36" t="str">
        <f t="shared" si="376"/>
        <v/>
      </c>
      <c r="BD531" s="36" t="str">
        <f t="shared" si="377"/>
        <v/>
      </c>
      <c r="BE531" s="36" t="str">
        <f t="shared" si="378"/>
        <v/>
      </c>
      <c r="BF531" s="36" t="str">
        <f t="shared" si="379"/>
        <v/>
      </c>
      <c r="BG531" s="36" t="str">
        <f t="shared" si="380"/>
        <v/>
      </c>
      <c r="BH531" s="36" t="str">
        <f t="shared" si="381"/>
        <v/>
      </c>
      <c r="BI531" s="36" t="str">
        <f t="shared" si="382"/>
        <v/>
      </c>
      <c r="BJ531" s="36" t="str">
        <f t="shared" si="383"/>
        <v/>
      </c>
      <c r="BK531" s="36" t="str">
        <f t="shared" si="384"/>
        <v/>
      </c>
      <c r="BL531" s="36" t="str">
        <f t="shared" si="385"/>
        <v/>
      </c>
      <c r="BM531" s="36" t="str">
        <f t="shared" si="386"/>
        <v/>
      </c>
      <c r="BN531" s="38" t="e">
        <f t="shared" si="345"/>
        <v>#DIV/0!</v>
      </c>
      <c r="BO531" s="38" t="e">
        <f t="shared" si="346"/>
        <v>#DIV/0!</v>
      </c>
      <c r="BP531" s="39" t="str">
        <f t="shared" si="347"/>
        <v/>
      </c>
      <c r="BQ531" s="39" t="str">
        <f t="shared" si="348"/>
        <v/>
      </c>
      <c r="BR531" s="39" t="str">
        <f t="shared" si="349"/>
        <v/>
      </c>
      <c r="BS531" s="39" t="str">
        <f t="shared" si="350"/>
        <v/>
      </c>
      <c r="BT531" s="39" t="str">
        <f t="shared" si="351"/>
        <v/>
      </c>
      <c r="BU531" s="39" t="str">
        <f t="shared" si="352"/>
        <v/>
      </c>
      <c r="BV531" s="39" t="str">
        <f t="shared" si="353"/>
        <v/>
      </c>
      <c r="BW531" s="39" t="str">
        <f t="shared" si="354"/>
        <v/>
      </c>
      <c r="BX531" s="39" t="str">
        <f t="shared" si="355"/>
        <v/>
      </c>
      <c r="BY531" s="39" t="str">
        <f t="shared" si="356"/>
        <v/>
      </c>
      <c r="BZ531" s="39" t="str">
        <f t="shared" si="357"/>
        <v/>
      </c>
      <c r="CA531" s="39" t="str">
        <f t="shared" si="358"/>
        <v/>
      </c>
      <c r="CB531" s="39" t="str">
        <f t="shared" si="359"/>
        <v/>
      </c>
      <c r="CC531" s="39" t="str">
        <f t="shared" si="360"/>
        <v/>
      </c>
      <c r="CD531" s="39" t="str">
        <f t="shared" si="361"/>
        <v/>
      </c>
      <c r="CE531" s="39" t="str">
        <f t="shared" si="362"/>
        <v/>
      </c>
      <c r="CF531" s="39" t="str">
        <f t="shared" si="363"/>
        <v/>
      </c>
      <c r="CG531" s="39" t="str">
        <f t="shared" si="364"/>
        <v/>
      </c>
      <c r="CH531" s="39" t="str">
        <f t="shared" si="365"/>
        <v/>
      </c>
      <c r="CI531" s="39" t="str">
        <f t="shared" si="366"/>
        <v/>
      </c>
    </row>
    <row r="532" spans="1:87">
      <c r="A532" s="18"/>
      <c r="B532" s="15" t="str">
        <f>'Gene Table'!E531</f>
        <v>hsa-miR-543</v>
      </c>
      <c r="C532" s="15" t="str">
        <f>'Gene Table'!B531</f>
        <v>G01</v>
      </c>
      <c r="D532" s="16" t="str">
        <f>IF(SUM('Test Sample Data'!D$3:D$98)&gt;10,IF(AND(ISNUMBER('Test Sample Data'!D531),'Test Sample Data'!D531&lt;$B$1,'Test Sample Data'!D531&gt;0),'Test Sample Data'!D531,$B$1),"")</f>
        <v/>
      </c>
      <c r="E532" s="17" t="str">
        <f>IF(SUM('Test Sample Data'!E$3:E$98)&gt;10,IF(AND(ISNUMBER('Test Sample Data'!E531),'Test Sample Data'!E531&lt;$B$1,'Test Sample Data'!E531&gt;0),'Test Sample Data'!E531,$B$1),"")</f>
        <v/>
      </c>
      <c r="F532" s="17" t="str">
        <f>IF(SUM('Test Sample Data'!F$3:F$98)&gt;10,IF(AND(ISNUMBER('Test Sample Data'!F531),'Test Sample Data'!F531&lt;$B$1,'Test Sample Data'!F531&gt;0),'Test Sample Data'!F531,$B$1),"")</f>
        <v/>
      </c>
      <c r="G532" s="17" t="str">
        <f>IF(SUM('Test Sample Data'!G$3:G$98)&gt;10,IF(AND(ISNUMBER('Test Sample Data'!G531),'Test Sample Data'!G531&lt;$B$1,'Test Sample Data'!G531&gt;0),'Test Sample Data'!G531,$B$1),"")</f>
        <v/>
      </c>
      <c r="H532" s="17" t="str">
        <f>IF(SUM('Test Sample Data'!H$3:H$98)&gt;10,IF(AND(ISNUMBER('Test Sample Data'!H531),'Test Sample Data'!H531&lt;$B$1,'Test Sample Data'!H531&gt;0),'Test Sample Data'!H531,$B$1),"")</f>
        <v/>
      </c>
      <c r="I532" s="17" t="str">
        <f>IF(SUM('Test Sample Data'!I$3:I$98)&gt;10,IF(AND(ISNUMBER('Test Sample Data'!I531),'Test Sample Data'!I531&lt;$B$1,'Test Sample Data'!I531&gt;0),'Test Sample Data'!I531,$B$1),"")</f>
        <v/>
      </c>
      <c r="J532" s="17" t="str">
        <f>IF(SUM('Test Sample Data'!J$3:J$98)&gt;10,IF(AND(ISNUMBER('Test Sample Data'!J531),'Test Sample Data'!J531&lt;$B$1,'Test Sample Data'!J531&gt;0),'Test Sample Data'!J531,$B$1),"")</f>
        <v/>
      </c>
      <c r="K532" s="17" t="str">
        <f>IF(SUM('Test Sample Data'!K$3:K$98)&gt;10,IF(AND(ISNUMBER('Test Sample Data'!K531),'Test Sample Data'!K531&lt;$B$1,'Test Sample Data'!K531&gt;0),'Test Sample Data'!K531,$B$1),"")</f>
        <v/>
      </c>
      <c r="L532" s="17" t="str">
        <f>IF(SUM('Test Sample Data'!L$3:L$98)&gt;10,IF(AND(ISNUMBER('Test Sample Data'!L531),'Test Sample Data'!L531&lt;$B$1,'Test Sample Data'!L531&gt;0),'Test Sample Data'!L531,$B$1),"")</f>
        <v/>
      </c>
      <c r="M532" s="17" t="str">
        <f>IF(SUM('Test Sample Data'!M$3:M$98)&gt;10,IF(AND(ISNUMBER('Test Sample Data'!M531),'Test Sample Data'!M531&lt;$B$1,'Test Sample Data'!M531&gt;0),'Test Sample Data'!M531,$B$1),"")</f>
        <v/>
      </c>
      <c r="N532" s="17" t="str">
        <f>'Gene Table'!E531</f>
        <v>hsa-miR-543</v>
      </c>
      <c r="O532" s="17" t="str">
        <f>'Gene Table'!B531</f>
        <v>G01</v>
      </c>
      <c r="P532" s="17" t="str">
        <f>IF(SUM('Control Sample Data'!D$3:D$98)&gt;10,IF(AND(ISNUMBER('Control Sample Data'!D531),'Control Sample Data'!D531&lt;$B$1,'Control Sample Data'!D531&gt;0),'Control Sample Data'!D531,$B$1),"")</f>
        <v/>
      </c>
      <c r="Q532" s="17" t="str">
        <f>IF(SUM('Control Sample Data'!E$3:E$98)&gt;10,IF(AND(ISNUMBER('Control Sample Data'!E531),'Control Sample Data'!E531&lt;$B$1,'Control Sample Data'!E531&gt;0),'Control Sample Data'!E531,$B$1),"")</f>
        <v/>
      </c>
      <c r="R532" s="17" t="str">
        <f>IF(SUM('Control Sample Data'!F$3:F$98)&gt;10,IF(AND(ISNUMBER('Control Sample Data'!F531),'Control Sample Data'!F531&lt;$B$1,'Control Sample Data'!F531&gt;0),'Control Sample Data'!F531,$B$1),"")</f>
        <v/>
      </c>
      <c r="S532" s="17" t="str">
        <f>IF(SUM('Control Sample Data'!G$3:G$98)&gt;10,IF(AND(ISNUMBER('Control Sample Data'!G531),'Control Sample Data'!G531&lt;$B$1,'Control Sample Data'!G531&gt;0),'Control Sample Data'!G531,$B$1),"")</f>
        <v/>
      </c>
      <c r="T532" s="17" t="str">
        <f>IF(SUM('Control Sample Data'!H$3:H$98)&gt;10,IF(AND(ISNUMBER('Control Sample Data'!H531),'Control Sample Data'!H531&lt;$B$1,'Control Sample Data'!H531&gt;0),'Control Sample Data'!H531,$B$1),"")</f>
        <v/>
      </c>
      <c r="U532" s="17" t="str">
        <f>IF(SUM('Control Sample Data'!I$3:I$98)&gt;10,IF(AND(ISNUMBER('Control Sample Data'!I531),'Control Sample Data'!I531&lt;$B$1,'Control Sample Data'!I531&gt;0),'Control Sample Data'!I531,$B$1),"")</f>
        <v/>
      </c>
      <c r="V532" s="17" t="str">
        <f>IF(SUM('Control Sample Data'!J$3:J$98)&gt;10,IF(AND(ISNUMBER('Control Sample Data'!J531),'Control Sample Data'!J531&lt;$B$1,'Control Sample Data'!J531&gt;0),'Control Sample Data'!J531,$B$1),"")</f>
        <v/>
      </c>
      <c r="W532" s="17" t="str">
        <f>IF(SUM('Control Sample Data'!K$3:K$98)&gt;10,IF(AND(ISNUMBER('Control Sample Data'!K531),'Control Sample Data'!K531&lt;$B$1,'Control Sample Data'!K531&gt;0),'Control Sample Data'!K531,$B$1),"")</f>
        <v/>
      </c>
      <c r="X532" s="17" t="str">
        <f>IF(SUM('Control Sample Data'!L$3:L$98)&gt;10,IF(AND(ISNUMBER('Control Sample Data'!L531),'Control Sample Data'!L531&lt;$B$1,'Control Sample Data'!L531&gt;0),'Control Sample Data'!L531,$B$1),"")</f>
        <v/>
      </c>
      <c r="Y532" s="17" t="str">
        <f>IF(SUM('Control Sample Data'!M$3:M$98)&gt;10,IF(AND(ISNUMBER('Control Sample Data'!M531),'Control Sample Data'!M531&lt;$B$1,'Control Sample Data'!M531&gt;0),'Control Sample Data'!M531,$B$1),"")</f>
        <v/>
      </c>
      <c r="AT532" s="36" t="str">
        <f t="shared" si="367"/>
        <v/>
      </c>
      <c r="AU532" s="36" t="str">
        <f t="shared" si="368"/>
        <v/>
      </c>
      <c r="AV532" s="36" t="str">
        <f t="shared" si="369"/>
        <v/>
      </c>
      <c r="AW532" s="36" t="str">
        <f t="shared" si="370"/>
        <v/>
      </c>
      <c r="AX532" s="36" t="str">
        <f t="shared" si="371"/>
        <v/>
      </c>
      <c r="AY532" s="36" t="str">
        <f t="shared" si="372"/>
        <v/>
      </c>
      <c r="AZ532" s="36" t="str">
        <f t="shared" si="373"/>
        <v/>
      </c>
      <c r="BA532" s="36" t="str">
        <f t="shared" si="374"/>
        <v/>
      </c>
      <c r="BB532" s="36" t="str">
        <f t="shared" si="375"/>
        <v/>
      </c>
      <c r="BC532" s="36" t="str">
        <f t="shared" si="376"/>
        <v/>
      </c>
      <c r="BD532" s="36" t="str">
        <f t="shared" si="377"/>
        <v/>
      </c>
      <c r="BE532" s="36" t="str">
        <f t="shared" si="378"/>
        <v/>
      </c>
      <c r="BF532" s="36" t="str">
        <f t="shared" si="379"/>
        <v/>
      </c>
      <c r="BG532" s="36" t="str">
        <f t="shared" si="380"/>
        <v/>
      </c>
      <c r="BH532" s="36" t="str">
        <f t="shared" si="381"/>
        <v/>
      </c>
      <c r="BI532" s="36" t="str">
        <f t="shared" si="382"/>
        <v/>
      </c>
      <c r="BJ532" s="36" t="str">
        <f t="shared" si="383"/>
        <v/>
      </c>
      <c r="BK532" s="36" t="str">
        <f t="shared" si="384"/>
        <v/>
      </c>
      <c r="BL532" s="36" t="str">
        <f t="shared" si="385"/>
        <v/>
      </c>
      <c r="BM532" s="36" t="str">
        <f t="shared" si="386"/>
        <v/>
      </c>
      <c r="BN532" s="38" t="e">
        <f t="shared" si="345"/>
        <v>#DIV/0!</v>
      </c>
      <c r="BO532" s="38" t="e">
        <f t="shared" si="346"/>
        <v>#DIV/0!</v>
      </c>
      <c r="BP532" s="39" t="str">
        <f t="shared" si="347"/>
        <v/>
      </c>
      <c r="BQ532" s="39" t="str">
        <f t="shared" si="348"/>
        <v/>
      </c>
      <c r="BR532" s="39" t="str">
        <f t="shared" si="349"/>
        <v/>
      </c>
      <c r="BS532" s="39" t="str">
        <f t="shared" si="350"/>
        <v/>
      </c>
      <c r="BT532" s="39" t="str">
        <f t="shared" si="351"/>
        <v/>
      </c>
      <c r="BU532" s="39" t="str">
        <f t="shared" si="352"/>
        <v/>
      </c>
      <c r="BV532" s="39" t="str">
        <f t="shared" si="353"/>
        <v/>
      </c>
      <c r="BW532" s="39" t="str">
        <f t="shared" si="354"/>
        <v/>
      </c>
      <c r="BX532" s="39" t="str">
        <f t="shared" si="355"/>
        <v/>
      </c>
      <c r="BY532" s="39" t="str">
        <f t="shared" si="356"/>
        <v/>
      </c>
      <c r="BZ532" s="39" t="str">
        <f t="shared" si="357"/>
        <v/>
      </c>
      <c r="CA532" s="39" t="str">
        <f t="shared" si="358"/>
        <v/>
      </c>
      <c r="CB532" s="39" t="str">
        <f t="shared" si="359"/>
        <v/>
      </c>
      <c r="CC532" s="39" t="str">
        <f t="shared" si="360"/>
        <v/>
      </c>
      <c r="CD532" s="39" t="str">
        <f t="shared" si="361"/>
        <v/>
      </c>
      <c r="CE532" s="39" t="str">
        <f t="shared" si="362"/>
        <v/>
      </c>
      <c r="CF532" s="39" t="str">
        <f t="shared" si="363"/>
        <v/>
      </c>
      <c r="CG532" s="39" t="str">
        <f t="shared" si="364"/>
        <v/>
      </c>
      <c r="CH532" s="39" t="str">
        <f t="shared" si="365"/>
        <v/>
      </c>
      <c r="CI532" s="39" t="str">
        <f t="shared" si="366"/>
        <v/>
      </c>
    </row>
    <row r="533" spans="1:87">
      <c r="A533" s="18"/>
      <c r="B533" s="15" t="str">
        <f>'Gene Table'!E532</f>
        <v>hsa-miR-298</v>
      </c>
      <c r="C533" s="15" t="str">
        <f>'Gene Table'!B532</f>
        <v>G02</v>
      </c>
      <c r="D533" s="16" t="str">
        <f>IF(SUM('Test Sample Data'!D$3:D$98)&gt;10,IF(AND(ISNUMBER('Test Sample Data'!D532),'Test Sample Data'!D532&lt;$B$1,'Test Sample Data'!D532&gt;0),'Test Sample Data'!D532,$B$1),"")</f>
        <v/>
      </c>
      <c r="E533" s="17" t="str">
        <f>IF(SUM('Test Sample Data'!E$3:E$98)&gt;10,IF(AND(ISNUMBER('Test Sample Data'!E532),'Test Sample Data'!E532&lt;$B$1,'Test Sample Data'!E532&gt;0),'Test Sample Data'!E532,$B$1),"")</f>
        <v/>
      </c>
      <c r="F533" s="17" t="str">
        <f>IF(SUM('Test Sample Data'!F$3:F$98)&gt;10,IF(AND(ISNUMBER('Test Sample Data'!F532),'Test Sample Data'!F532&lt;$B$1,'Test Sample Data'!F532&gt;0),'Test Sample Data'!F532,$B$1),"")</f>
        <v/>
      </c>
      <c r="G533" s="17" t="str">
        <f>IF(SUM('Test Sample Data'!G$3:G$98)&gt;10,IF(AND(ISNUMBER('Test Sample Data'!G532),'Test Sample Data'!G532&lt;$B$1,'Test Sample Data'!G532&gt;0),'Test Sample Data'!G532,$B$1),"")</f>
        <v/>
      </c>
      <c r="H533" s="17" t="str">
        <f>IF(SUM('Test Sample Data'!H$3:H$98)&gt;10,IF(AND(ISNUMBER('Test Sample Data'!H532),'Test Sample Data'!H532&lt;$B$1,'Test Sample Data'!H532&gt;0),'Test Sample Data'!H532,$B$1),"")</f>
        <v/>
      </c>
      <c r="I533" s="17" t="str">
        <f>IF(SUM('Test Sample Data'!I$3:I$98)&gt;10,IF(AND(ISNUMBER('Test Sample Data'!I532),'Test Sample Data'!I532&lt;$B$1,'Test Sample Data'!I532&gt;0),'Test Sample Data'!I532,$B$1),"")</f>
        <v/>
      </c>
      <c r="J533" s="17" t="str">
        <f>IF(SUM('Test Sample Data'!J$3:J$98)&gt;10,IF(AND(ISNUMBER('Test Sample Data'!J532),'Test Sample Data'!J532&lt;$B$1,'Test Sample Data'!J532&gt;0),'Test Sample Data'!J532,$B$1),"")</f>
        <v/>
      </c>
      <c r="K533" s="17" t="str">
        <f>IF(SUM('Test Sample Data'!K$3:K$98)&gt;10,IF(AND(ISNUMBER('Test Sample Data'!K532),'Test Sample Data'!K532&lt;$B$1,'Test Sample Data'!K532&gt;0),'Test Sample Data'!K532,$B$1),"")</f>
        <v/>
      </c>
      <c r="L533" s="17" t="str">
        <f>IF(SUM('Test Sample Data'!L$3:L$98)&gt;10,IF(AND(ISNUMBER('Test Sample Data'!L532),'Test Sample Data'!L532&lt;$B$1,'Test Sample Data'!L532&gt;0),'Test Sample Data'!L532,$B$1),"")</f>
        <v/>
      </c>
      <c r="M533" s="17" t="str">
        <f>IF(SUM('Test Sample Data'!M$3:M$98)&gt;10,IF(AND(ISNUMBER('Test Sample Data'!M532),'Test Sample Data'!M532&lt;$B$1,'Test Sample Data'!M532&gt;0),'Test Sample Data'!M532,$B$1),"")</f>
        <v/>
      </c>
      <c r="N533" s="17" t="str">
        <f>'Gene Table'!E532</f>
        <v>hsa-miR-298</v>
      </c>
      <c r="O533" s="17" t="str">
        <f>'Gene Table'!B532</f>
        <v>G02</v>
      </c>
      <c r="P533" s="17" t="str">
        <f>IF(SUM('Control Sample Data'!D$3:D$98)&gt;10,IF(AND(ISNUMBER('Control Sample Data'!D532),'Control Sample Data'!D532&lt;$B$1,'Control Sample Data'!D532&gt;0),'Control Sample Data'!D532,$B$1),"")</f>
        <v/>
      </c>
      <c r="Q533" s="17" t="str">
        <f>IF(SUM('Control Sample Data'!E$3:E$98)&gt;10,IF(AND(ISNUMBER('Control Sample Data'!E532),'Control Sample Data'!E532&lt;$B$1,'Control Sample Data'!E532&gt;0),'Control Sample Data'!E532,$B$1),"")</f>
        <v/>
      </c>
      <c r="R533" s="17" t="str">
        <f>IF(SUM('Control Sample Data'!F$3:F$98)&gt;10,IF(AND(ISNUMBER('Control Sample Data'!F532),'Control Sample Data'!F532&lt;$B$1,'Control Sample Data'!F532&gt;0),'Control Sample Data'!F532,$B$1),"")</f>
        <v/>
      </c>
      <c r="S533" s="17" t="str">
        <f>IF(SUM('Control Sample Data'!G$3:G$98)&gt;10,IF(AND(ISNUMBER('Control Sample Data'!G532),'Control Sample Data'!G532&lt;$B$1,'Control Sample Data'!G532&gt;0),'Control Sample Data'!G532,$B$1),"")</f>
        <v/>
      </c>
      <c r="T533" s="17" t="str">
        <f>IF(SUM('Control Sample Data'!H$3:H$98)&gt;10,IF(AND(ISNUMBER('Control Sample Data'!H532),'Control Sample Data'!H532&lt;$B$1,'Control Sample Data'!H532&gt;0),'Control Sample Data'!H532,$B$1),"")</f>
        <v/>
      </c>
      <c r="U533" s="17" t="str">
        <f>IF(SUM('Control Sample Data'!I$3:I$98)&gt;10,IF(AND(ISNUMBER('Control Sample Data'!I532),'Control Sample Data'!I532&lt;$B$1,'Control Sample Data'!I532&gt;0),'Control Sample Data'!I532,$B$1),"")</f>
        <v/>
      </c>
      <c r="V533" s="17" t="str">
        <f>IF(SUM('Control Sample Data'!J$3:J$98)&gt;10,IF(AND(ISNUMBER('Control Sample Data'!J532),'Control Sample Data'!J532&lt;$B$1,'Control Sample Data'!J532&gt;0),'Control Sample Data'!J532,$B$1),"")</f>
        <v/>
      </c>
      <c r="W533" s="17" t="str">
        <f>IF(SUM('Control Sample Data'!K$3:K$98)&gt;10,IF(AND(ISNUMBER('Control Sample Data'!K532),'Control Sample Data'!K532&lt;$B$1,'Control Sample Data'!K532&gt;0),'Control Sample Data'!K532,$B$1),"")</f>
        <v/>
      </c>
      <c r="X533" s="17" t="str">
        <f>IF(SUM('Control Sample Data'!L$3:L$98)&gt;10,IF(AND(ISNUMBER('Control Sample Data'!L532),'Control Sample Data'!L532&lt;$B$1,'Control Sample Data'!L532&gt;0),'Control Sample Data'!L532,$B$1),"")</f>
        <v/>
      </c>
      <c r="Y533" s="17" t="str">
        <f>IF(SUM('Control Sample Data'!M$3:M$98)&gt;10,IF(AND(ISNUMBER('Control Sample Data'!M532),'Control Sample Data'!M532&lt;$B$1,'Control Sample Data'!M532&gt;0),'Control Sample Data'!M532,$B$1),"")</f>
        <v/>
      </c>
      <c r="AT533" s="36" t="str">
        <f t="shared" si="367"/>
        <v/>
      </c>
      <c r="AU533" s="36" t="str">
        <f t="shared" si="368"/>
        <v/>
      </c>
      <c r="AV533" s="36" t="str">
        <f t="shared" si="369"/>
        <v/>
      </c>
      <c r="AW533" s="36" t="str">
        <f t="shared" si="370"/>
        <v/>
      </c>
      <c r="AX533" s="36" t="str">
        <f t="shared" si="371"/>
        <v/>
      </c>
      <c r="AY533" s="36" t="str">
        <f t="shared" si="372"/>
        <v/>
      </c>
      <c r="AZ533" s="36" t="str">
        <f t="shared" si="373"/>
        <v/>
      </c>
      <c r="BA533" s="36" t="str">
        <f t="shared" si="374"/>
        <v/>
      </c>
      <c r="BB533" s="36" t="str">
        <f t="shared" si="375"/>
        <v/>
      </c>
      <c r="BC533" s="36" t="str">
        <f t="shared" si="376"/>
        <v/>
      </c>
      <c r="BD533" s="36" t="str">
        <f t="shared" si="377"/>
        <v/>
      </c>
      <c r="BE533" s="36" t="str">
        <f t="shared" si="378"/>
        <v/>
      </c>
      <c r="BF533" s="36" t="str">
        <f t="shared" si="379"/>
        <v/>
      </c>
      <c r="BG533" s="36" t="str">
        <f t="shared" si="380"/>
        <v/>
      </c>
      <c r="BH533" s="36" t="str">
        <f t="shared" si="381"/>
        <v/>
      </c>
      <c r="BI533" s="36" t="str">
        <f t="shared" si="382"/>
        <v/>
      </c>
      <c r="BJ533" s="36" t="str">
        <f t="shared" si="383"/>
        <v/>
      </c>
      <c r="BK533" s="36" t="str">
        <f t="shared" si="384"/>
        <v/>
      </c>
      <c r="BL533" s="36" t="str">
        <f t="shared" si="385"/>
        <v/>
      </c>
      <c r="BM533" s="36" t="str">
        <f t="shared" si="386"/>
        <v/>
      </c>
      <c r="BN533" s="38" t="e">
        <f t="shared" si="345"/>
        <v>#DIV/0!</v>
      </c>
      <c r="BO533" s="38" t="e">
        <f t="shared" si="346"/>
        <v>#DIV/0!</v>
      </c>
      <c r="BP533" s="39" t="str">
        <f t="shared" si="347"/>
        <v/>
      </c>
      <c r="BQ533" s="39" t="str">
        <f t="shared" si="348"/>
        <v/>
      </c>
      <c r="BR533" s="39" t="str">
        <f t="shared" si="349"/>
        <v/>
      </c>
      <c r="BS533" s="39" t="str">
        <f t="shared" si="350"/>
        <v/>
      </c>
      <c r="BT533" s="39" t="str">
        <f t="shared" si="351"/>
        <v/>
      </c>
      <c r="BU533" s="39" t="str">
        <f t="shared" si="352"/>
        <v/>
      </c>
      <c r="BV533" s="39" t="str">
        <f t="shared" si="353"/>
        <v/>
      </c>
      <c r="BW533" s="39" t="str">
        <f t="shared" si="354"/>
        <v/>
      </c>
      <c r="BX533" s="39" t="str">
        <f t="shared" si="355"/>
        <v/>
      </c>
      <c r="BY533" s="39" t="str">
        <f t="shared" si="356"/>
        <v/>
      </c>
      <c r="BZ533" s="39" t="str">
        <f t="shared" si="357"/>
        <v/>
      </c>
      <c r="CA533" s="39" t="str">
        <f t="shared" si="358"/>
        <v/>
      </c>
      <c r="CB533" s="39" t="str">
        <f t="shared" si="359"/>
        <v/>
      </c>
      <c r="CC533" s="39" t="str">
        <f t="shared" si="360"/>
        <v/>
      </c>
      <c r="CD533" s="39" t="str">
        <f t="shared" si="361"/>
        <v/>
      </c>
      <c r="CE533" s="39" t="str">
        <f t="shared" si="362"/>
        <v/>
      </c>
      <c r="CF533" s="39" t="str">
        <f t="shared" si="363"/>
        <v/>
      </c>
      <c r="CG533" s="39" t="str">
        <f t="shared" si="364"/>
        <v/>
      </c>
      <c r="CH533" s="39" t="str">
        <f t="shared" si="365"/>
        <v/>
      </c>
      <c r="CI533" s="39" t="str">
        <f t="shared" si="366"/>
        <v/>
      </c>
    </row>
    <row r="534" spans="1:87">
      <c r="A534" s="18"/>
      <c r="B534" s="15" t="str">
        <f>'Gene Table'!E533</f>
        <v>hsa-miR-877-5p</v>
      </c>
      <c r="C534" s="15" t="str">
        <f>'Gene Table'!B533</f>
        <v>G03</v>
      </c>
      <c r="D534" s="16" t="str">
        <f>IF(SUM('Test Sample Data'!D$3:D$98)&gt;10,IF(AND(ISNUMBER('Test Sample Data'!D533),'Test Sample Data'!D533&lt;$B$1,'Test Sample Data'!D533&gt;0),'Test Sample Data'!D533,$B$1),"")</f>
        <v/>
      </c>
      <c r="E534" s="17" t="str">
        <f>IF(SUM('Test Sample Data'!E$3:E$98)&gt;10,IF(AND(ISNUMBER('Test Sample Data'!E533),'Test Sample Data'!E533&lt;$B$1,'Test Sample Data'!E533&gt;0),'Test Sample Data'!E533,$B$1),"")</f>
        <v/>
      </c>
      <c r="F534" s="17" t="str">
        <f>IF(SUM('Test Sample Data'!F$3:F$98)&gt;10,IF(AND(ISNUMBER('Test Sample Data'!F533),'Test Sample Data'!F533&lt;$B$1,'Test Sample Data'!F533&gt;0),'Test Sample Data'!F533,$B$1),"")</f>
        <v/>
      </c>
      <c r="G534" s="17" t="str">
        <f>IF(SUM('Test Sample Data'!G$3:G$98)&gt;10,IF(AND(ISNUMBER('Test Sample Data'!G533),'Test Sample Data'!G533&lt;$B$1,'Test Sample Data'!G533&gt;0),'Test Sample Data'!G533,$B$1),"")</f>
        <v/>
      </c>
      <c r="H534" s="17" t="str">
        <f>IF(SUM('Test Sample Data'!H$3:H$98)&gt;10,IF(AND(ISNUMBER('Test Sample Data'!H533),'Test Sample Data'!H533&lt;$B$1,'Test Sample Data'!H533&gt;0),'Test Sample Data'!H533,$B$1),"")</f>
        <v/>
      </c>
      <c r="I534" s="17" t="str">
        <f>IF(SUM('Test Sample Data'!I$3:I$98)&gt;10,IF(AND(ISNUMBER('Test Sample Data'!I533),'Test Sample Data'!I533&lt;$B$1,'Test Sample Data'!I533&gt;0),'Test Sample Data'!I533,$B$1),"")</f>
        <v/>
      </c>
      <c r="J534" s="17" t="str">
        <f>IF(SUM('Test Sample Data'!J$3:J$98)&gt;10,IF(AND(ISNUMBER('Test Sample Data'!J533),'Test Sample Data'!J533&lt;$B$1,'Test Sample Data'!J533&gt;0),'Test Sample Data'!J533,$B$1),"")</f>
        <v/>
      </c>
      <c r="K534" s="17" t="str">
        <f>IF(SUM('Test Sample Data'!K$3:K$98)&gt;10,IF(AND(ISNUMBER('Test Sample Data'!K533),'Test Sample Data'!K533&lt;$B$1,'Test Sample Data'!K533&gt;0),'Test Sample Data'!K533,$B$1),"")</f>
        <v/>
      </c>
      <c r="L534" s="17" t="str">
        <f>IF(SUM('Test Sample Data'!L$3:L$98)&gt;10,IF(AND(ISNUMBER('Test Sample Data'!L533),'Test Sample Data'!L533&lt;$B$1,'Test Sample Data'!L533&gt;0),'Test Sample Data'!L533,$B$1),"")</f>
        <v/>
      </c>
      <c r="M534" s="17" t="str">
        <f>IF(SUM('Test Sample Data'!M$3:M$98)&gt;10,IF(AND(ISNUMBER('Test Sample Data'!M533),'Test Sample Data'!M533&lt;$B$1,'Test Sample Data'!M533&gt;0),'Test Sample Data'!M533,$B$1),"")</f>
        <v/>
      </c>
      <c r="N534" s="17" t="str">
        <f>'Gene Table'!E533</f>
        <v>hsa-miR-877-5p</v>
      </c>
      <c r="O534" s="17" t="str">
        <f>'Gene Table'!B533</f>
        <v>G03</v>
      </c>
      <c r="P534" s="17" t="str">
        <f>IF(SUM('Control Sample Data'!D$3:D$98)&gt;10,IF(AND(ISNUMBER('Control Sample Data'!D533),'Control Sample Data'!D533&lt;$B$1,'Control Sample Data'!D533&gt;0),'Control Sample Data'!D533,$B$1),"")</f>
        <v/>
      </c>
      <c r="Q534" s="17" t="str">
        <f>IF(SUM('Control Sample Data'!E$3:E$98)&gt;10,IF(AND(ISNUMBER('Control Sample Data'!E533),'Control Sample Data'!E533&lt;$B$1,'Control Sample Data'!E533&gt;0),'Control Sample Data'!E533,$B$1),"")</f>
        <v/>
      </c>
      <c r="R534" s="17" t="str">
        <f>IF(SUM('Control Sample Data'!F$3:F$98)&gt;10,IF(AND(ISNUMBER('Control Sample Data'!F533),'Control Sample Data'!F533&lt;$B$1,'Control Sample Data'!F533&gt;0),'Control Sample Data'!F533,$B$1),"")</f>
        <v/>
      </c>
      <c r="S534" s="17" t="str">
        <f>IF(SUM('Control Sample Data'!G$3:G$98)&gt;10,IF(AND(ISNUMBER('Control Sample Data'!G533),'Control Sample Data'!G533&lt;$B$1,'Control Sample Data'!G533&gt;0),'Control Sample Data'!G533,$B$1),"")</f>
        <v/>
      </c>
      <c r="T534" s="17" t="str">
        <f>IF(SUM('Control Sample Data'!H$3:H$98)&gt;10,IF(AND(ISNUMBER('Control Sample Data'!H533),'Control Sample Data'!H533&lt;$B$1,'Control Sample Data'!H533&gt;0),'Control Sample Data'!H533,$B$1),"")</f>
        <v/>
      </c>
      <c r="U534" s="17" t="str">
        <f>IF(SUM('Control Sample Data'!I$3:I$98)&gt;10,IF(AND(ISNUMBER('Control Sample Data'!I533),'Control Sample Data'!I533&lt;$B$1,'Control Sample Data'!I533&gt;0),'Control Sample Data'!I533,$B$1),"")</f>
        <v/>
      </c>
      <c r="V534" s="17" t="str">
        <f>IF(SUM('Control Sample Data'!J$3:J$98)&gt;10,IF(AND(ISNUMBER('Control Sample Data'!J533),'Control Sample Data'!J533&lt;$B$1,'Control Sample Data'!J533&gt;0),'Control Sample Data'!J533,$B$1),"")</f>
        <v/>
      </c>
      <c r="W534" s="17" t="str">
        <f>IF(SUM('Control Sample Data'!K$3:K$98)&gt;10,IF(AND(ISNUMBER('Control Sample Data'!K533),'Control Sample Data'!K533&lt;$B$1,'Control Sample Data'!K533&gt;0),'Control Sample Data'!K533,$B$1),"")</f>
        <v/>
      </c>
      <c r="X534" s="17" t="str">
        <f>IF(SUM('Control Sample Data'!L$3:L$98)&gt;10,IF(AND(ISNUMBER('Control Sample Data'!L533),'Control Sample Data'!L533&lt;$B$1,'Control Sample Data'!L533&gt;0),'Control Sample Data'!L533,$B$1),"")</f>
        <v/>
      </c>
      <c r="Y534" s="17" t="str">
        <f>IF(SUM('Control Sample Data'!M$3:M$98)&gt;10,IF(AND(ISNUMBER('Control Sample Data'!M533),'Control Sample Data'!M533&lt;$B$1,'Control Sample Data'!M533&gt;0),'Control Sample Data'!M533,$B$1),"")</f>
        <v/>
      </c>
      <c r="AT534" s="36" t="str">
        <f t="shared" si="367"/>
        <v/>
      </c>
      <c r="AU534" s="36" t="str">
        <f t="shared" si="368"/>
        <v/>
      </c>
      <c r="AV534" s="36" t="str">
        <f t="shared" si="369"/>
        <v/>
      </c>
      <c r="AW534" s="36" t="str">
        <f t="shared" si="370"/>
        <v/>
      </c>
      <c r="AX534" s="36" t="str">
        <f t="shared" si="371"/>
        <v/>
      </c>
      <c r="AY534" s="36" t="str">
        <f t="shared" si="372"/>
        <v/>
      </c>
      <c r="AZ534" s="36" t="str">
        <f t="shared" si="373"/>
        <v/>
      </c>
      <c r="BA534" s="36" t="str">
        <f t="shared" si="374"/>
        <v/>
      </c>
      <c r="BB534" s="36" t="str">
        <f t="shared" si="375"/>
        <v/>
      </c>
      <c r="BC534" s="36" t="str">
        <f t="shared" si="376"/>
        <v/>
      </c>
      <c r="BD534" s="36" t="str">
        <f t="shared" si="377"/>
        <v/>
      </c>
      <c r="BE534" s="36" t="str">
        <f t="shared" si="378"/>
        <v/>
      </c>
      <c r="BF534" s="36" t="str">
        <f t="shared" si="379"/>
        <v/>
      </c>
      <c r="BG534" s="36" t="str">
        <f t="shared" si="380"/>
        <v/>
      </c>
      <c r="BH534" s="36" t="str">
        <f t="shared" si="381"/>
        <v/>
      </c>
      <c r="BI534" s="36" t="str">
        <f t="shared" si="382"/>
        <v/>
      </c>
      <c r="BJ534" s="36" t="str">
        <f t="shared" si="383"/>
        <v/>
      </c>
      <c r="BK534" s="36" t="str">
        <f t="shared" si="384"/>
        <v/>
      </c>
      <c r="BL534" s="36" t="str">
        <f t="shared" si="385"/>
        <v/>
      </c>
      <c r="BM534" s="36" t="str">
        <f t="shared" si="386"/>
        <v/>
      </c>
      <c r="BN534" s="38" t="e">
        <f t="shared" si="345"/>
        <v>#DIV/0!</v>
      </c>
      <c r="BO534" s="38" t="e">
        <f t="shared" si="346"/>
        <v>#DIV/0!</v>
      </c>
      <c r="BP534" s="39" t="str">
        <f t="shared" si="347"/>
        <v/>
      </c>
      <c r="BQ534" s="39" t="str">
        <f t="shared" si="348"/>
        <v/>
      </c>
      <c r="BR534" s="39" t="str">
        <f t="shared" si="349"/>
        <v/>
      </c>
      <c r="BS534" s="39" t="str">
        <f t="shared" si="350"/>
        <v/>
      </c>
      <c r="BT534" s="39" t="str">
        <f t="shared" si="351"/>
        <v/>
      </c>
      <c r="BU534" s="39" t="str">
        <f t="shared" si="352"/>
        <v/>
      </c>
      <c r="BV534" s="39" t="str">
        <f t="shared" si="353"/>
        <v/>
      </c>
      <c r="BW534" s="39" t="str">
        <f t="shared" si="354"/>
        <v/>
      </c>
      <c r="BX534" s="39" t="str">
        <f t="shared" si="355"/>
        <v/>
      </c>
      <c r="BY534" s="39" t="str">
        <f t="shared" si="356"/>
        <v/>
      </c>
      <c r="BZ534" s="39" t="str">
        <f t="shared" si="357"/>
        <v/>
      </c>
      <c r="CA534" s="39" t="str">
        <f t="shared" si="358"/>
        <v/>
      </c>
      <c r="CB534" s="39" t="str">
        <f t="shared" si="359"/>
        <v/>
      </c>
      <c r="CC534" s="39" t="str">
        <f t="shared" si="360"/>
        <v/>
      </c>
      <c r="CD534" s="39" t="str">
        <f t="shared" si="361"/>
        <v/>
      </c>
      <c r="CE534" s="39" t="str">
        <f t="shared" si="362"/>
        <v/>
      </c>
      <c r="CF534" s="39" t="str">
        <f t="shared" si="363"/>
        <v/>
      </c>
      <c r="CG534" s="39" t="str">
        <f t="shared" si="364"/>
        <v/>
      </c>
      <c r="CH534" s="39" t="str">
        <f t="shared" si="365"/>
        <v/>
      </c>
      <c r="CI534" s="39" t="str">
        <f t="shared" si="366"/>
        <v/>
      </c>
    </row>
    <row r="535" spans="1:87">
      <c r="A535" s="18"/>
      <c r="B535" s="15" t="str">
        <f>'Gene Table'!E534</f>
        <v>hsa-miR-328</v>
      </c>
      <c r="C535" s="15" t="str">
        <f>'Gene Table'!B534</f>
        <v>G04</v>
      </c>
      <c r="D535" s="16" t="str">
        <f>IF(SUM('Test Sample Data'!D$3:D$98)&gt;10,IF(AND(ISNUMBER('Test Sample Data'!D534),'Test Sample Data'!D534&lt;$B$1,'Test Sample Data'!D534&gt;0),'Test Sample Data'!D534,$B$1),"")</f>
        <v/>
      </c>
      <c r="E535" s="17" t="str">
        <f>IF(SUM('Test Sample Data'!E$3:E$98)&gt;10,IF(AND(ISNUMBER('Test Sample Data'!E534),'Test Sample Data'!E534&lt;$B$1,'Test Sample Data'!E534&gt;0),'Test Sample Data'!E534,$B$1),"")</f>
        <v/>
      </c>
      <c r="F535" s="17" t="str">
        <f>IF(SUM('Test Sample Data'!F$3:F$98)&gt;10,IF(AND(ISNUMBER('Test Sample Data'!F534),'Test Sample Data'!F534&lt;$B$1,'Test Sample Data'!F534&gt;0),'Test Sample Data'!F534,$B$1),"")</f>
        <v/>
      </c>
      <c r="G535" s="17" t="str">
        <f>IF(SUM('Test Sample Data'!G$3:G$98)&gt;10,IF(AND(ISNUMBER('Test Sample Data'!G534),'Test Sample Data'!G534&lt;$B$1,'Test Sample Data'!G534&gt;0),'Test Sample Data'!G534,$B$1),"")</f>
        <v/>
      </c>
      <c r="H535" s="17" t="str">
        <f>IF(SUM('Test Sample Data'!H$3:H$98)&gt;10,IF(AND(ISNUMBER('Test Sample Data'!H534),'Test Sample Data'!H534&lt;$B$1,'Test Sample Data'!H534&gt;0),'Test Sample Data'!H534,$B$1),"")</f>
        <v/>
      </c>
      <c r="I535" s="17" t="str">
        <f>IF(SUM('Test Sample Data'!I$3:I$98)&gt;10,IF(AND(ISNUMBER('Test Sample Data'!I534),'Test Sample Data'!I534&lt;$B$1,'Test Sample Data'!I534&gt;0),'Test Sample Data'!I534,$B$1),"")</f>
        <v/>
      </c>
      <c r="J535" s="17" t="str">
        <f>IF(SUM('Test Sample Data'!J$3:J$98)&gt;10,IF(AND(ISNUMBER('Test Sample Data'!J534),'Test Sample Data'!J534&lt;$B$1,'Test Sample Data'!J534&gt;0),'Test Sample Data'!J534,$B$1),"")</f>
        <v/>
      </c>
      <c r="K535" s="17" t="str">
        <f>IF(SUM('Test Sample Data'!K$3:K$98)&gt;10,IF(AND(ISNUMBER('Test Sample Data'!K534),'Test Sample Data'!K534&lt;$B$1,'Test Sample Data'!K534&gt;0),'Test Sample Data'!K534,$B$1),"")</f>
        <v/>
      </c>
      <c r="L535" s="17" t="str">
        <f>IF(SUM('Test Sample Data'!L$3:L$98)&gt;10,IF(AND(ISNUMBER('Test Sample Data'!L534),'Test Sample Data'!L534&lt;$B$1,'Test Sample Data'!L534&gt;0),'Test Sample Data'!L534,$B$1),"")</f>
        <v/>
      </c>
      <c r="M535" s="17" t="str">
        <f>IF(SUM('Test Sample Data'!M$3:M$98)&gt;10,IF(AND(ISNUMBER('Test Sample Data'!M534),'Test Sample Data'!M534&lt;$B$1,'Test Sample Data'!M534&gt;0),'Test Sample Data'!M534,$B$1),"")</f>
        <v/>
      </c>
      <c r="N535" s="17" t="str">
        <f>'Gene Table'!E534</f>
        <v>hsa-miR-328</v>
      </c>
      <c r="O535" s="17" t="str">
        <f>'Gene Table'!B534</f>
        <v>G04</v>
      </c>
      <c r="P535" s="17" t="str">
        <f>IF(SUM('Control Sample Data'!D$3:D$98)&gt;10,IF(AND(ISNUMBER('Control Sample Data'!D534),'Control Sample Data'!D534&lt;$B$1,'Control Sample Data'!D534&gt;0),'Control Sample Data'!D534,$B$1),"")</f>
        <v/>
      </c>
      <c r="Q535" s="17" t="str">
        <f>IF(SUM('Control Sample Data'!E$3:E$98)&gt;10,IF(AND(ISNUMBER('Control Sample Data'!E534),'Control Sample Data'!E534&lt;$B$1,'Control Sample Data'!E534&gt;0),'Control Sample Data'!E534,$B$1),"")</f>
        <v/>
      </c>
      <c r="R535" s="17" t="str">
        <f>IF(SUM('Control Sample Data'!F$3:F$98)&gt;10,IF(AND(ISNUMBER('Control Sample Data'!F534),'Control Sample Data'!F534&lt;$B$1,'Control Sample Data'!F534&gt;0),'Control Sample Data'!F534,$B$1),"")</f>
        <v/>
      </c>
      <c r="S535" s="17" t="str">
        <f>IF(SUM('Control Sample Data'!G$3:G$98)&gt;10,IF(AND(ISNUMBER('Control Sample Data'!G534),'Control Sample Data'!G534&lt;$B$1,'Control Sample Data'!G534&gt;0),'Control Sample Data'!G534,$B$1),"")</f>
        <v/>
      </c>
      <c r="T535" s="17" t="str">
        <f>IF(SUM('Control Sample Data'!H$3:H$98)&gt;10,IF(AND(ISNUMBER('Control Sample Data'!H534),'Control Sample Data'!H534&lt;$B$1,'Control Sample Data'!H534&gt;0),'Control Sample Data'!H534,$B$1),"")</f>
        <v/>
      </c>
      <c r="U535" s="17" t="str">
        <f>IF(SUM('Control Sample Data'!I$3:I$98)&gt;10,IF(AND(ISNUMBER('Control Sample Data'!I534),'Control Sample Data'!I534&lt;$B$1,'Control Sample Data'!I534&gt;0),'Control Sample Data'!I534,$B$1),"")</f>
        <v/>
      </c>
      <c r="V535" s="17" t="str">
        <f>IF(SUM('Control Sample Data'!J$3:J$98)&gt;10,IF(AND(ISNUMBER('Control Sample Data'!J534),'Control Sample Data'!J534&lt;$B$1,'Control Sample Data'!J534&gt;0),'Control Sample Data'!J534,$B$1),"")</f>
        <v/>
      </c>
      <c r="W535" s="17" t="str">
        <f>IF(SUM('Control Sample Data'!K$3:K$98)&gt;10,IF(AND(ISNUMBER('Control Sample Data'!K534),'Control Sample Data'!K534&lt;$B$1,'Control Sample Data'!K534&gt;0),'Control Sample Data'!K534,$B$1),"")</f>
        <v/>
      </c>
      <c r="X535" s="17" t="str">
        <f>IF(SUM('Control Sample Data'!L$3:L$98)&gt;10,IF(AND(ISNUMBER('Control Sample Data'!L534),'Control Sample Data'!L534&lt;$B$1,'Control Sample Data'!L534&gt;0),'Control Sample Data'!L534,$B$1),"")</f>
        <v/>
      </c>
      <c r="Y535" s="17" t="str">
        <f>IF(SUM('Control Sample Data'!M$3:M$98)&gt;10,IF(AND(ISNUMBER('Control Sample Data'!M534),'Control Sample Data'!M534&lt;$B$1,'Control Sample Data'!M534&gt;0),'Control Sample Data'!M534,$B$1),"")</f>
        <v/>
      </c>
      <c r="AT535" s="36" t="str">
        <f t="shared" si="367"/>
        <v/>
      </c>
      <c r="AU535" s="36" t="str">
        <f t="shared" si="368"/>
        <v/>
      </c>
      <c r="AV535" s="36" t="str">
        <f t="shared" si="369"/>
        <v/>
      </c>
      <c r="AW535" s="36" t="str">
        <f t="shared" si="370"/>
        <v/>
      </c>
      <c r="AX535" s="36" t="str">
        <f t="shared" si="371"/>
        <v/>
      </c>
      <c r="AY535" s="36" t="str">
        <f t="shared" si="372"/>
        <v/>
      </c>
      <c r="AZ535" s="36" t="str">
        <f t="shared" si="373"/>
        <v/>
      </c>
      <c r="BA535" s="36" t="str">
        <f t="shared" si="374"/>
        <v/>
      </c>
      <c r="BB535" s="36" t="str">
        <f t="shared" si="375"/>
        <v/>
      </c>
      <c r="BC535" s="36" t="str">
        <f t="shared" si="376"/>
        <v/>
      </c>
      <c r="BD535" s="36" t="str">
        <f t="shared" si="377"/>
        <v/>
      </c>
      <c r="BE535" s="36" t="str">
        <f t="shared" si="378"/>
        <v/>
      </c>
      <c r="BF535" s="36" t="str">
        <f t="shared" si="379"/>
        <v/>
      </c>
      <c r="BG535" s="36" t="str">
        <f t="shared" si="380"/>
        <v/>
      </c>
      <c r="BH535" s="36" t="str">
        <f t="shared" si="381"/>
        <v/>
      </c>
      <c r="BI535" s="36" t="str">
        <f t="shared" si="382"/>
        <v/>
      </c>
      <c r="BJ535" s="36" t="str">
        <f t="shared" si="383"/>
        <v/>
      </c>
      <c r="BK535" s="36" t="str">
        <f t="shared" si="384"/>
        <v/>
      </c>
      <c r="BL535" s="36" t="str">
        <f t="shared" si="385"/>
        <v/>
      </c>
      <c r="BM535" s="36" t="str">
        <f t="shared" si="386"/>
        <v/>
      </c>
      <c r="BN535" s="38" t="e">
        <f t="shared" si="345"/>
        <v>#DIV/0!</v>
      </c>
      <c r="BO535" s="38" t="e">
        <f t="shared" si="346"/>
        <v>#DIV/0!</v>
      </c>
      <c r="BP535" s="39" t="str">
        <f t="shared" si="347"/>
        <v/>
      </c>
      <c r="BQ535" s="39" t="str">
        <f t="shared" si="348"/>
        <v/>
      </c>
      <c r="BR535" s="39" t="str">
        <f t="shared" si="349"/>
        <v/>
      </c>
      <c r="BS535" s="39" t="str">
        <f t="shared" si="350"/>
        <v/>
      </c>
      <c r="BT535" s="39" t="str">
        <f t="shared" si="351"/>
        <v/>
      </c>
      <c r="BU535" s="39" t="str">
        <f t="shared" si="352"/>
        <v/>
      </c>
      <c r="BV535" s="39" t="str">
        <f t="shared" si="353"/>
        <v/>
      </c>
      <c r="BW535" s="39" t="str">
        <f t="shared" si="354"/>
        <v/>
      </c>
      <c r="BX535" s="39" t="str">
        <f t="shared" si="355"/>
        <v/>
      </c>
      <c r="BY535" s="39" t="str">
        <f t="shared" si="356"/>
        <v/>
      </c>
      <c r="BZ535" s="39" t="str">
        <f t="shared" si="357"/>
        <v/>
      </c>
      <c r="CA535" s="39" t="str">
        <f t="shared" si="358"/>
        <v/>
      </c>
      <c r="CB535" s="39" t="str">
        <f t="shared" si="359"/>
        <v/>
      </c>
      <c r="CC535" s="39" t="str">
        <f t="shared" si="360"/>
        <v/>
      </c>
      <c r="CD535" s="39" t="str">
        <f t="shared" si="361"/>
        <v/>
      </c>
      <c r="CE535" s="39" t="str">
        <f t="shared" si="362"/>
        <v/>
      </c>
      <c r="CF535" s="39" t="str">
        <f t="shared" si="363"/>
        <v/>
      </c>
      <c r="CG535" s="39" t="str">
        <f t="shared" si="364"/>
        <v/>
      </c>
      <c r="CH535" s="39" t="str">
        <f t="shared" si="365"/>
        <v/>
      </c>
      <c r="CI535" s="39" t="str">
        <f t="shared" si="366"/>
        <v/>
      </c>
    </row>
    <row r="536" spans="1:87">
      <c r="A536" s="18"/>
      <c r="B536" s="15" t="str">
        <f>'Gene Table'!E535</f>
        <v>hsa-miR-331-5p</v>
      </c>
      <c r="C536" s="15" t="str">
        <f>'Gene Table'!B535</f>
        <v>G05</v>
      </c>
      <c r="D536" s="16" t="str">
        <f>IF(SUM('Test Sample Data'!D$3:D$98)&gt;10,IF(AND(ISNUMBER('Test Sample Data'!D535),'Test Sample Data'!D535&lt;$B$1,'Test Sample Data'!D535&gt;0),'Test Sample Data'!D535,$B$1),"")</f>
        <v/>
      </c>
      <c r="E536" s="17" t="str">
        <f>IF(SUM('Test Sample Data'!E$3:E$98)&gt;10,IF(AND(ISNUMBER('Test Sample Data'!E535),'Test Sample Data'!E535&lt;$B$1,'Test Sample Data'!E535&gt;0),'Test Sample Data'!E535,$B$1),"")</f>
        <v/>
      </c>
      <c r="F536" s="17" t="str">
        <f>IF(SUM('Test Sample Data'!F$3:F$98)&gt;10,IF(AND(ISNUMBER('Test Sample Data'!F535),'Test Sample Data'!F535&lt;$B$1,'Test Sample Data'!F535&gt;0),'Test Sample Data'!F535,$B$1),"")</f>
        <v/>
      </c>
      <c r="G536" s="17" t="str">
        <f>IF(SUM('Test Sample Data'!G$3:G$98)&gt;10,IF(AND(ISNUMBER('Test Sample Data'!G535),'Test Sample Data'!G535&lt;$B$1,'Test Sample Data'!G535&gt;0),'Test Sample Data'!G535,$B$1),"")</f>
        <v/>
      </c>
      <c r="H536" s="17" t="str">
        <f>IF(SUM('Test Sample Data'!H$3:H$98)&gt;10,IF(AND(ISNUMBER('Test Sample Data'!H535),'Test Sample Data'!H535&lt;$B$1,'Test Sample Data'!H535&gt;0),'Test Sample Data'!H535,$B$1),"")</f>
        <v/>
      </c>
      <c r="I536" s="17" t="str">
        <f>IF(SUM('Test Sample Data'!I$3:I$98)&gt;10,IF(AND(ISNUMBER('Test Sample Data'!I535),'Test Sample Data'!I535&lt;$B$1,'Test Sample Data'!I535&gt;0),'Test Sample Data'!I535,$B$1),"")</f>
        <v/>
      </c>
      <c r="J536" s="17" t="str">
        <f>IF(SUM('Test Sample Data'!J$3:J$98)&gt;10,IF(AND(ISNUMBER('Test Sample Data'!J535),'Test Sample Data'!J535&lt;$B$1,'Test Sample Data'!J535&gt;0),'Test Sample Data'!J535,$B$1),"")</f>
        <v/>
      </c>
      <c r="K536" s="17" t="str">
        <f>IF(SUM('Test Sample Data'!K$3:K$98)&gt;10,IF(AND(ISNUMBER('Test Sample Data'!K535),'Test Sample Data'!K535&lt;$B$1,'Test Sample Data'!K535&gt;0),'Test Sample Data'!K535,$B$1),"")</f>
        <v/>
      </c>
      <c r="L536" s="17" t="str">
        <f>IF(SUM('Test Sample Data'!L$3:L$98)&gt;10,IF(AND(ISNUMBER('Test Sample Data'!L535),'Test Sample Data'!L535&lt;$B$1,'Test Sample Data'!L535&gt;0),'Test Sample Data'!L535,$B$1),"")</f>
        <v/>
      </c>
      <c r="M536" s="17" t="str">
        <f>IF(SUM('Test Sample Data'!M$3:M$98)&gt;10,IF(AND(ISNUMBER('Test Sample Data'!M535),'Test Sample Data'!M535&lt;$B$1,'Test Sample Data'!M535&gt;0),'Test Sample Data'!M535,$B$1),"")</f>
        <v/>
      </c>
      <c r="N536" s="17" t="str">
        <f>'Gene Table'!E535</f>
        <v>hsa-miR-331-5p</v>
      </c>
      <c r="O536" s="17" t="str">
        <f>'Gene Table'!B535</f>
        <v>G05</v>
      </c>
      <c r="P536" s="17" t="str">
        <f>IF(SUM('Control Sample Data'!D$3:D$98)&gt;10,IF(AND(ISNUMBER('Control Sample Data'!D535),'Control Sample Data'!D535&lt;$B$1,'Control Sample Data'!D535&gt;0),'Control Sample Data'!D535,$B$1),"")</f>
        <v/>
      </c>
      <c r="Q536" s="17" t="str">
        <f>IF(SUM('Control Sample Data'!E$3:E$98)&gt;10,IF(AND(ISNUMBER('Control Sample Data'!E535),'Control Sample Data'!E535&lt;$B$1,'Control Sample Data'!E535&gt;0),'Control Sample Data'!E535,$B$1),"")</f>
        <v/>
      </c>
      <c r="R536" s="17" t="str">
        <f>IF(SUM('Control Sample Data'!F$3:F$98)&gt;10,IF(AND(ISNUMBER('Control Sample Data'!F535),'Control Sample Data'!F535&lt;$B$1,'Control Sample Data'!F535&gt;0),'Control Sample Data'!F535,$B$1),"")</f>
        <v/>
      </c>
      <c r="S536" s="17" t="str">
        <f>IF(SUM('Control Sample Data'!G$3:G$98)&gt;10,IF(AND(ISNUMBER('Control Sample Data'!G535),'Control Sample Data'!G535&lt;$B$1,'Control Sample Data'!G535&gt;0),'Control Sample Data'!G535,$B$1),"")</f>
        <v/>
      </c>
      <c r="T536" s="17" t="str">
        <f>IF(SUM('Control Sample Data'!H$3:H$98)&gt;10,IF(AND(ISNUMBER('Control Sample Data'!H535),'Control Sample Data'!H535&lt;$B$1,'Control Sample Data'!H535&gt;0),'Control Sample Data'!H535,$B$1),"")</f>
        <v/>
      </c>
      <c r="U536" s="17" t="str">
        <f>IF(SUM('Control Sample Data'!I$3:I$98)&gt;10,IF(AND(ISNUMBER('Control Sample Data'!I535),'Control Sample Data'!I535&lt;$B$1,'Control Sample Data'!I535&gt;0),'Control Sample Data'!I535,$B$1),"")</f>
        <v/>
      </c>
      <c r="V536" s="17" t="str">
        <f>IF(SUM('Control Sample Data'!J$3:J$98)&gt;10,IF(AND(ISNUMBER('Control Sample Data'!J535),'Control Sample Data'!J535&lt;$B$1,'Control Sample Data'!J535&gt;0),'Control Sample Data'!J535,$B$1),"")</f>
        <v/>
      </c>
      <c r="W536" s="17" t="str">
        <f>IF(SUM('Control Sample Data'!K$3:K$98)&gt;10,IF(AND(ISNUMBER('Control Sample Data'!K535),'Control Sample Data'!K535&lt;$B$1,'Control Sample Data'!K535&gt;0),'Control Sample Data'!K535,$B$1),"")</f>
        <v/>
      </c>
      <c r="X536" s="17" t="str">
        <f>IF(SUM('Control Sample Data'!L$3:L$98)&gt;10,IF(AND(ISNUMBER('Control Sample Data'!L535),'Control Sample Data'!L535&lt;$B$1,'Control Sample Data'!L535&gt;0),'Control Sample Data'!L535,$B$1),"")</f>
        <v/>
      </c>
      <c r="Y536" s="17" t="str">
        <f>IF(SUM('Control Sample Data'!M$3:M$98)&gt;10,IF(AND(ISNUMBER('Control Sample Data'!M535),'Control Sample Data'!M535&lt;$B$1,'Control Sample Data'!M535&gt;0),'Control Sample Data'!M535,$B$1),"")</f>
        <v/>
      </c>
      <c r="AT536" s="36" t="str">
        <f t="shared" si="367"/>
        <v/>
      </c>
      <c r="AU536" s="36" t="str">
        <f t="shared" si="368"/>
        <v/>
      </c>
      <c r="AV536" s="36" t="str">
        <f t="shared" si="369"/>
        <v/>
      </c>
      <c r="AW536" s="36" t="str">
        <f t="shared" si="370"/>
        <v/>
      </c>
      <c r="AX536" s="36" t="str">
        <f t="shared" si="371"/>
        <v/>
      </c>
      <c r="AY536" s="36" t="str">
        <f t="shared" si="372"/>
        <v/>
      </c>
      <c r="AZ536" s="36" t="str">
        <f t="shared" si="373"/>
        <v/>
      </c>
      <c r="BA536" s="36" t="str">
        <f t="shared" si="374"/>
        <v/>
      </c>
      <c r="BB536" s="36" t="str">
        <f t="shared" si="375"/>
        <v/>
      </c>
      <c r="BC536" s="36" t="str">
        <f t="shared" si="376"/>
        <v/>
      </c>
      <c r="BD536" s="36" t="str">
        <f t="shared" si="377"/>
        <v/>
      </c>
      <c r="BE536" s="36" t="str">
        <f t="shared" si="378"/>
        <v/>
      </c>
      <c r="BF536" s="36" t="str">
        <f t="shared" si="379"/>
        <v/>
      </c>
      <c r="BG536" s="36" t="str">
        <f t="shared" si="380"/>
        <v/>
      </c>
      <c r="BH536" s="36" t="str">
        <f t="shared" si="381"/>
        <v/>
      </c>
      <c r="BI536" s="36" t="str">
        <f t="shared" si="382"/>
        <v/>
      </c>
      <c r="BJ536" s="36" t="str">
        <f t="shared" si="383"/>
        <v/>
      </c>
      <c r="BK536" s="36" t="str">
        <f t="shared" si="384"/>
        <v/>
      </c>
      <c r="BL536" s="36" t="str">
        <f t="shared" si="385"/>
        <v/>
      </c>
      <c r="BM536" s="36" t="str">
        <f t="shared" si="386"/>
        <v/>
      </c>
      <c r="BN536" s="38" t="e">
        <f t="shared" si="345"/>
        <v>#DIV/0!</v>
      </c>
      <c r="BO536" s="38" t="e">
        <f t="shared" si="346"/>
        <v>#DIV/0!</v>
      </c>
      <c r="BP536" s="39" t="str">
        <f t="shared" si="347"/>
        <v/>
      </c>
      <c r="BQ536" s="39" t="str">
        <f t="shared" si="348"/>
        <v/>
      </c>
      <c r="BR536" s="39" t="str">
        <f t="shared" si="349"/>
        <v/>
      </c>
      <c r="BS536" s="39" t="str">
        <f t="shared" si="350"/>
        <v/>
      </c>
      <c r="BT536" s="39" t="str">
        <f t="shared" si="351"/>
        <v/>
      </c>
      <c r="BU536" s="39" t="str">
        <f t="shared" si="352"/>
        <v/>
      </c>
      <c r="BV536" s="39" t="str">
        <f t="shared" si="353"/>
        <v/>
      </c>
      <c r="BW536" s="39" t="str">
        <f t="shared" si="354"/>
        <v/>
      </c>
      <c r="BX536" s="39" t="str">
        <f t="shared" si="355"/>
        <v/>
      </c>
      <c r="BY536" s="39" t="str">
        <f t="shared" si="356"/>
        <v/>
      </c>
      <c r="BZ536" s="39" t="str">
        <f t="shared" si="357"/>
        <v/>
      </c>
      <c r="CA536" s="39" t="str">
        <f t="shared" si="358"/>
        <v/>
      </c>
      <c r="CB536" s="39" t="str">
        <f t="shared" si="359"/>
        <v/>
      </c>
      <c r="CC536" s="39" t="str">
        <f t="shared" si="360"/>
        <v/>
      </c>
      <c r="CD536" s="39" t="str">
        <f t="shared" si="361"/>
        <v/>
      </c>
      <c r="CE536" s="39" t="str">
        <f t="shared" si="362"/>
        <v/>
      </c>
      <c r="CF536" s="39" t="str">
        <f t="shared" si="363"/>
        <v/>
      </c>
      <c r="CG536" s="39" t="str">
        <f t="shared" si="364"/>
        <v/>
      </c>
      <c r="CH536" s="39" t="str">
        <f t="shared" si="365"/>
        <v/>
      </c>
      <c r="CI536" s="39" t="str">
        <f t="shared" si="366"/>
        <v/>
      </c>
    </row>
    <row r="537" spans="1:87">
      <c r="A537" s="18"/>
      <c r="B537" s="15" t="str">
        <f>'Gene Table'!E536</f>
        <v>hsa-miR-671-3p</v>
      </c>
      <c r="C537" s="15" t="str">
        <f>'Gene Table'!B536</f>
        <v>G06</v>
      </c>
      <c r="D537" s="16" t="str">
        <f>IF(SUM('Test Sample Data'!D$3:D$98)&gt;10,IF(AND(ISNUMBER('Test Sample Data'!D536),'Test Sample Data'!D536&lt;$B$1,'Test Sample Data'!D536&gt;0),'Test Sample Data'!D536,$B$1),"")</f>
        <v/>
      </c>
      <c r="E537" s="17" t="str">
        <f>IF(SUM('Test Sample Data'!E$3:E$98)&gt;10,IF(AND(ISNUMBER('Test Sample Data'!E536),'Test Sample Data'!E536&lt;$B$1,'Test Sample Data'!E536&gt;0),'Test Sample Data'!E536,$B$1),"")</f>
        <v/>
      </c>
      <c r="F537" s="17" t="str">
        <f>IF(SUM('Test Sample Data'!F$3:F$98)&gt;10,IF(AND(ISNUMBER('Test Sample Data'!F536),'Test Sample Data'!F536&lt;$B$1,'Test Sample Data'!F536&gt;0),'Test Sample Data'!F536,$B$1),"")</f>
        <v/>
      </c>
      <c r="G537" s="17" t="str">
        <f>IF(SUM('Test Sample Data'!G$3:G$98)&gt;10,IF(AND(ISNUMBER('Test Sample Data'!G536),'Test Sample Data'!G536&lt;$B$1,'Test Sample Data'!G536&gt;0),'Test Sample Data'!G536,$B$1),"")</f>
        <v/>
      </c>
      <c r="H537" s="17" t="str">
        <f>IF(SUM('Test Sample Data'!H$3:H$98)&gt;10,IF(AND(ISNUMBER('Test Sample Data'!H536),'Test Sample Data'!H536&lt;$B$1,'Test Sample Data'!H536&gt;0),'Test Sample Data'!H536,$B$1),"")</f>
        <v/>
      </c>
      <c r="I537" s="17" t="str">
        <f>IF(SUM('Test Sample Data'!I$3:I$98)&gt;10,IF(AND(ISNUMBER('Test Sample Data'!I536),'Test Sample Data'!I536&lt;$B$1,'Test Sample Data'!I536&gt;0),'Test Sample Data'!I536,$B$1),"")</f>
        <v/>
      </c>
      <c r="J537" s="17" t="str">
        <f>IF(SUM('Test Sample Data'!J$3:J$98)&gt;10,IF(AND(ISNUMBER('Test Sample Data'!J536),'Test Sample Data'!J536&lt;$B$1,'Test Sample Data'!J536&gt;0),'Test Sample Data'!J536,$B$1),"")</f>
        <v/>
      </c>
      <c r="K537" s="17" t="str">
        <f>IF(SUM('Test Sample Data'!K$3:K$98)&gt;10,IF(AND(ISNUMBER('Test Sample Data'!K536),'Test Sample Data'!K536&lt;$B$1,'Test Sample Data'!K536&gt;0),'Test Sample Data'!K536,$B$1),"")</f>
        <v/>
      </c>
      <c r="L537" s="17" t="str">
        <f>IF(SUM('Test Sample Data'!L$3:L$98)&gt;10,IF(AND(ISNUMBER('Test Sample Data'!L536),'Test Sample Data'!L536&lt;$B$1,'Test Sample Data'!L536&gt;0),'Test Sample Data'!L536,$B$1),"")</f>
        <v/>
      </c>
      <c r="M537" s="17" t="str">
        <f>IF(SUM('Test Sample Data'!M$3:M$98)&gt;10,IF(AND(ISNUMBER('Test Sample Data'!M536),'Test Sample Data'!M536&lt;$B$1,'Test Sample Data'!M536&gt;0),'Test Sample Data'!M536,$B$1),"")</f>
        <v/>
      </c>
      <c r="N537" s="17" t="str">
        <f>'Gene Table'!E536</f>
        <v>hsa-miR-671-3p</v>
      </c>
      <c r="O537" s="17" t="str">
        <f>'Gene Table'!B536</f>
        <v>G06</v>
      </c>
      <c r="P537" s="17" t="str">
        <f>IF(SUM('Control Sample Data'!D$3:D$98)&gt;10,IF(AND(ISNUMBER('Control Sample Data'!D536),'Control Sample Data'!D536&lt;$B$1,'Control Sample Data'!D536&gt;0),'Control Sample Data'!D536,$B$1),"")</f>
        <v/>
      </c>
      <c r="Q537" s="17" t="str">
        <f>IF(SUM('Control Sample Data'!E$3:E$98)&gt;10,IF(AND(ISNUMBER('Control Sample Data'!E536),'Control Sample Data'!E536&lt;$B$1,'Control Sample Data'!E536&gt;0),'Control Sample Data'!E536,$B$1),"")</f>
        <v/>
      </c>
      <c r="R537" s="17" t="str">
        <f>IF(SUM('Control Sample Data'!F$3:F$98)&gt;10,IF(AND(ISNUMBER('Control Sample Data'!F536),'Control Sample Data'!F536&lt;$B$1,'Control Sample Data'!F536&gt;0),'Control Sample Data'!F536,$B$1),"")</f>
        <v/>
      </c>
      <c r="S537" s="17" t="str">
        <f>IF(SUM('Control Sample Data'!G$3:G$98)&gt;10,IF(AND(ISNUMBER('Control Sample Data'!G536),'Control Sample Data'!G536&lt;$B$1,'Control Sample Data'!G536&gt;0),'Control Sample Data'!G536,$B$1),"")</f>
        <v/>
      </c>
      <c r="T537" s="17" t="str">
        <f>IF(SUM('Control Sample Data'!H$3:H$98)&gt;10,IF(AND(ISNUMBER('Control Sample Data'!H536),'Control Sample Data'!H536&lt;$B$1,'Control Sample Data'!H536&gt;0),'Control Sample Data'!H536,$B$1),"")</f>
        <v/>
      </c>
      <c r="U537" s="17" t="str">
        <f>IF(SUM('Control Sample Data'!I$3:I$98)&gt;10,IF(AND(ISNUMBER('Control Sample Data'!I536),'Control Sample Data'!I536&lt;$B$1,'Control Sample Data'!I536&gt;0),'Control Sample Data'!I536,$B$1),"")</f>
        <v/>
      </c>
      <c r="V537" s="17" t="str">
        <f>IF(SUM('Control Sample Data'!J$3:J$98)&gt;10,IF(AND(ISNUMBER('Control Sample Data'!J536),'Control Sample Data'!J536&lt;$B$1,'Control Sample Data'!J536&gt;0),'Control Sample Data'!J536,$B$1),"")</f>
        <v/>
      </c>
      <c r="W537" s="17" t="str">
        <f>IF(SUM('Control Sample Data'!K$3:K$98)&gt;10,IF(AND(ISNUMBER('Control Sample Data'!K536),'Control Sample Data'!K536&lt;$B$1,'Control Sample Data'!K536&gt;0),'Control Sample Data'!K536,$B$1),"")</f>
        <v/>
      </c>
      <c r="X537" s="17" t="str">
        <f>IF(SUM('Control Sample Data'!L$3:L$98)&gt;10,IF(AND(ISNUMBER('Control Sample Data'!L536),'Control Sample Data'!L536&lt;$B$1,'Control Sample Data'!L536&gt;0),'Control Sample Data'!L536,$B$1),"")</f>
        <v/>
      </c>
      <c r="Y537" s="17" t="str">
        <f>IF(SUM('Control Sample Data'!M$3:M$98)&gt;10,IF(AND(ISNUMBER('Control Sample Data'!M536),'Control Sample Data'!M536&lt;$B$1,'Control Sample Data'!M536&gt;0),'Control Sample Data'!M536,$B$1),"")</f>
        <v/>
      </c>
      <c r="AT537" s="36" t="str">
        <f t="shared" si="367"/>
        <v/>
      </c>
      <c r="AU537" s="36" t="str">
        <f t="shared" si="368"/>
        <v/>
      </c>
      <c r="AV537" s="36" t="str">
        <f t="shared" si="369"/>
        <v/>
      </c>
      <c r="AW537" s="36" t="str">
        <f t="shared" si="370"/>
        <v/>
      </c>
      <c r="AX537" s="36" t="str">
        <f t="shared" si="371"/>
        <v/>
      </c>
      <c r="AY537" s="36" t="str">
        <f t="shared" si="372"/>
        <v/>
      </c>
      <c r="AZ537" s="36" t="str">
        <f t="shared" si="373"/>
        <v/>
      </c>
      <c r="BA537" s="36" t="str">
        <f t="shared" si="374"/>
        <v/>
      </c>
      <c r="BB537" s="36" t="str">
        <f t="shared" si="375"/>
        <v/>
      </c>
      <c r="BC537" s="36" t="str">
        <f t="shared" si="376"/>
        <v/>
      </c>
      <c r="BD537" s="36" t="str">
        <f t="shared" si="377"/>
        <v/>
      </c>
      <c r="BE537" s="36" t="str">
        <f t="shared" si="378"/>
        <v/>
      </c>
      <c r="BF537" s="36" t="str">
        <f t="shared" si="379"/>
        <v/>
      </c>
      <c r="BG537" s="36" t="str">
        <f t="shared" si="380"/>
        <v/>
      </c>
      <c r="BH537" s="36" t="str">
        <f t="shared" si="381"/>
        <v/>
      </c>
      <c r="BI537" s="36" t="str">
        <f t="shared" si="382"/>
        <v/>
      </c>
      <c r="BJ537" s="36" t="str">
        <f t="shared" si="383"/>
        <v/>
      </c>
      <c r="BK537" s="36" t="str">
        <f t="shared" si="384"/>
        <v/>
      </c>
      <c r="BL537" s="36" t="str">
        <f t="shared" si="385"/>
        <v/>
      </c>
      <c r="BM537" s="36" t="str">
        <f t="shared" si="386"/>
        <v/>
      </c>
      <c r="BN537" s="38" t="e">
        <f t="shared" si="345"/>
        <v>#DIV/0!</v>
      </c>
      <c r="BO537" s="38" t="e">
        <f t="shared" si="346"/>
        <v>#DIV/0!</v>
      </c>
      <c r="BP537" s="39" t="str">
        <f t="shared" si="347"/>
        <v/>
      </c>
      <c r="BQ537" s="39" t="str">
        <f t="shared" si="348"/>
        <v/>
      </c>
      <c r="BR537" s="39" t="str">
        <f t="shared" si="349"/>
        <v/>
      </c>
      <c r="BS537" s="39" t="str">
        <f t="shared" si="350"/>
        <v/>
      </c>
      <c r="BT537" s="39" t="str">
        <f t="shared" si="351"/>
        <v/>
      </c>
      <c r="BU537" s="39" t="str">
        <f t="shared" si="352"/>
        <v/>
      </c>
      <c r="BV537" s="39" t="str">
        <f t="shared" si="353"/>
        <v/>
      </c>
      <c r="BW537" s="39" t="str">
        <f t="shared" si="354"/>
        <v/>
      </c>
      <c r="BX537" s="39" t="str">
        <f t="shared" si="355"/>
        <v/>
      </c>
      <c r="BY537" s="39" t="str">
        <f t="shared" si="356"/>
        <v/>
      </c>
      <c r="BZ537" s="39" t="str">
        <f t="shared" si="357"/>
        <v/>
      </c>
      <c r="CA537" s="39" t="str">
        <f t="shared" si="358"/>
        <v/>
      </c>
      <c r="CB537" s="39" t="str">
        <f t="shared" si="359"/>
        <v/>
      </c>
      <c r="CC537" s="39" t="str">
        <f t="shared" si="360"/>
        <v/>
      </c>
      <c r="CD537" s="39" t="str">
        <f t="shared" si="361"/>
        <v/>
      </c>
      <c r="CE537" s="39" t="str">
        <f t="shared" si="362"/>
        <v/>
      </c>
      <c r="CF537" s="39" t="str">
        <f t="shared" si="363"/>
        <v/>
      </c>
      <c r="CG537" s="39" t="str">
        <f t="shared" si="364"/>
        <v/>
      </c>
      <c r="CH537" s="39" t="str">
        <f t="shared" si="365"/>
        <v/>
      </c>
      <c r="CI537" s="39" t="str">
        <f t="shared" si="366"/>
        <v/>
      </c>
    </row>
    <row r="538" spans="1:87">
      <c r="A538" s="18"/>
      <c r="B538" s="15" t="str">
        <f>'Gene Table'!E537</f>
        <v>hsa-miR-412</v>
      </c>
      <c r="C538" s="15" t="str">
        <f>'Gene Table'!B537</f>
        <v>G07</v>
      </c>
      <c r="D538" s="16" t="str">
        <f>IF(SUM('Test Sample Data'!D$3:D$98)&gt;10,IF(AND(ISNUMBER('Test Sample Data'!D537),'Test Sample Data'!D537&lt;$B$1,'Test Sample Data'!D537&gt;0),'Test Sample Data'!D537,$B$1),"")</f>
        <v/>
      </c>
      <c r="E538" s="17" t="str">
        <f>IF(SUM('Test Sample Data'!E$3:E$98)&gt;10,IF(AND(ISNUMBER('Test Sample Data'!E537),'Test Sample Data'!E537&lt;$B$1,'Test Sample Data'!E537&gt;0),'Test Sample Data'!E537,$B$1),"")</f>
        <v/>
      </c>
      <c r="F538" s="17" t="str">
        <f>IF(SUM('Test Sample Data'!F$3:F$98)&gt;10,IF(AND(ISNUMBER('Test Sample Data'!F537),'Test Sample Data'!F537&lt;$B$1,'Test Sample Data'!F537&gt;0),'Test Sample Data'!F537,$B$1),"")</f>
        <v/>
      </c>
      <c r="G538" s="17" t="str">
        <f>IF(SUM('Test Sample Data'!G$3:G$98)&gt;10,IF(AND(ISNUMBER('Test Sample Data'!G537),'Test Sample Data'!G537&lt;$B$1,'Test Sample Data'!G537&gt;0),'Test Sample Data'!G537,$B$1),"")</f>
        <v/>
      </c>
      <c r="H538" s="17" t="str">
        <f>IF(SUM('Test Sample Data'!H$3:H$98)&gt;10,IF(AND(ISNUMBER('Test Sample Data'!H537),'Test Sample Data'!H537&lt;$B$1,'Test Sample Data'!H537&gt;0),'Test Sample Data'!H537,$B$1),"")</f>
        <v/>
      </c>
      <c r="I538" s="17" t="str">
        <f>IF(SUM('Test Sample Data'!I$3:I$98)&gt;10,IF(AND(ISNUMBER('Test Sample Data'!I537),'Test Sample Data'!I537&lt;$B$1,'Test Sample Data'!I537&gt;0),'Test Sample Data'!I537,$B$1),"")</f>
        <v/>
      </c>
      <c r="J538" s="17" t="str">
        <f>IF(SUM('Test Sample Data'!J$3:J$98)&gt;10,IF(AND(ISNUMBER('Test Sample Data'!J537),'Test Sample Data'!J537&lt;$B$1,'Test Sample Data'!J537&gt;0),'Test Sample Data'!J537,$B$1),"")</f>
        <v/>
      </c>
      <c r="K538" s="17" t="str">
        <f>IF(SUM('Test Sample Data'!K$3:K$98)&gt;10,IF(AND(ISNUMBER('Test Sample Data'!K537),'Test Sample Data'!K537&lt;$B$1,'Test Sample Data'!K537&gt;0),'Test Sample Data'!K537,$B$1),"")</f>
        <v/>
      </c>
      <c r="L538" s="17" t="str">
        <f>IF(SUM('Test Sample Data'!L$3:L$98)&gt;10,IF(AND(ISNUMBER('Test Sample Data'!L537),'Test Sample Data'!L537&lt;$B$1,'Test Sample Data'!L537&gt;0),'Test Sample Data'!L537,$B$1),"")</f>
        <v/>
      </c>
      <c r="M538" s="17" t="str">
        <f>IF(SUM('Test Sample Data'!M$3:M$98)&gt;10,IF(AND(ISNUMBER('Test Sample Data'!M537),'Test Sample Data'!M537&lt;$B$1,'Test Sample Data'!M537&gt;0),'Test Sample Data'!M537,$B$1),"")</f>
        <v/>
      </c>
      <c r="N538" s="17" t="str">
        <f>'Gene Table'!E537</f>
        <v>hsa-miR-412</v>
      </c>
      <c r="O538" s="17" t="str">
        <f>'Gene Table'!B537</f>
        <v>G07</v>
      </c>
      <c r="P538" s="17" t="str">
        <f>IF(SUM('Control Sample Data'!D$3:D$98)&gt;10,IF(AND(ISNUMBER('Control Sample Data'!D537),'Control Sample Data'!D537&lt;$B$1,'Control Sample Data'!D537&gt;0),'Control Sample Data'!D537,$B$1),"")</f>
        <v/>
      </c>
      <c r="Q538" s="17" t="str">
        <f>IF(SUM('Control Sample Data'!E$3:E$98)&gt;10,IF(AND(ISNUMBER('Control Sample Data'!E537),'Control Sample Data'!E537&lt;$B$1,'Control Sample Data'!E537&gt;0),'Control Sample Data'!E537,$B$1),"")</f>
        <v/>
      </c>
      <c r="R538" s="17" t="str">
        <f>IF(SUM('Control Sample Data'!F$3:F$98)&gt;10,IF(AND(ISNUMBER('Control Sample Data'!F537),'Control Sample Data'!F537&lt;$B$1,'Control Sample Data'!F537&gt;0),'Control Sample Data'!F537,$B$1),"")</f>
        <v/>
      </c>
      <c r="S538" s="17" t="str">
        <f>IF(SUM('Control Sample Data'!G$3:G$98)&gt;10,IF(AND(ISNUMBER('Control Sample Data'!G537),'Control Sample Data'!G537&lt;$B$1,'Control Sample Data'!G537&gt;0),'Control Sample Data'!G537,$B$1),"")</f>
        <v/>
      </c>
      <c r="T538" s="17" t="str">
        <f>IF(SUM('Control Sample Data'!H$3:H$98)&gt;10,IF(AND(ISNUMBER('Control Sample Data'!H537),'Control Sample Data'!H537&lt;$B$1,'Control Sample Data'!H537&gt;0),'Control Sample Data'!H537,$B$1),"")</f>
        <v/>
      </c>
      <c r="U538" s="17" t="str">
        <f>IF(SUM('Control Sample Data'!I$3:I$98)&gt;10,IF(AND(ISNUMBER('Control Sample Data'!I537),'Control Sample Data'!I537&lt;$B$1,'Control Sample Data'!I537&gt;0),'Control Sample Data'!I537,$B$1),"")</f>
        <v/>
      </c>
      <c r="V538" s="17" t="str">
        <f>IF(SUM('Control Sample Data'!J$3:J$98)&gt;10,IF(AND(ISNUMBER('Control Sample Data'!J537),'Control Sample Data'!J537&lt;$B$1,'Control Sample Data'!J537&gt;0),'Control Sample Data'!J537,$B$1),"")</f>
        <v/>
      </c>
      <c r="W538" s="17" t="str">
        <f>IF(SUM('Control Sample Data'!K$3:K$98)&gt;10,IF(AND(ISNUMBER('Control Sample Data'!K537),'Control Sample Data'!K537&lt;$B$1,'Control Sample Data'!K537&gt;0),'Control Sample Data'!K537,$B$1),"")</f>
        <v/>
      </c>
      <c r="X538" s="17" t="str">
        <f>IF(SUM('Control Sample Data'!L$3:L$98)&gt;10,IF(AND(ISNUMBER('Control Sample Data'!L537),'Control Sample Data'!L537&lt;$B$1,'Control Sample Data'!L537&gt;0),'Control Sample Data'!L537,$B$1),"")</f>
        <v/>
      </c>
      <c r="Y538" s="17" t="str">
        <f>IF(SUM('Control Sample Data'!M$3:M$98)&gt;10,IF(AND(ISNUMBER('Control Sample Data'!M537),'Control Sample Data'!M537&lt;$B$1,'Control Sample Data'!M537&gt;0),'Control Sample Data'!M537,$B$1),"")</f>
        <v/>
      </c>
      <c r="AT538" s="36" t="str">
        <f t="shared" si="367"/>
        <v/>
      </c>
      <c r="AU538" s="36" t="str">
        <f t="shared" si="368"/>
        <v/>
      </c>
      <c r="AV538" s="36" t="str">
        <f t="shared" si="369"/>
        <v/>
      </c>
      <c r="AW538" s="36" t="str">
        <f t="shared" si="370"/>
        <v/>
      </c>
      <c r="AX538" s="36" t="str">
        <f t="shared" si="371"/>
        <v/>
      </c>
      <c r="AY538" s="36" t="str">
        <f t="shared" si="372"/>
        <v/>
      </c>
      <c r="AZ538" s="36" t="str">
        <f t="shared" si="373"/>
        <v/>
      </c>
      <c r="BA538" s="36" t="str">
        <f t="shared" si="374"/>
        <v/>
      </c>
      <c r="BB538" s="36" t="str">
        <f t="shared" si="375"/>
        <v/>
      </c>
      <c r="BC538" s="36" t="str">
        <f t="shared" si="376"/>
        <v/>
      </c>
      <c r="BD538" s="36" t="str">
        <f t="shared" si="377"/>
        <v/>
      </c>
      <c r="BE538" s="36" t="str">
        <f t="shared" si="378"/>
        <v/>
      </c>
      <c r="BF538" s="36" t="str">
        <f t="shared" si="379"/>
        <v/>
      </c>
      <c r="BG538" s="36" t="str">
        <f t="shared" si="380"/>
        <v/>
      </c>
      <c r="BH538" s="36" t="str">
        <f t="shared" si="381"/>
        <v/>
      </c>
      <c r="BI538" s="36" t="str">
        <f t="shared" si="382"/>
        <v/>
      </c>
      <c r="BJ538" s="36" t="str">
        <f t="shared" si="383"/>
        <v/>
      </c>
      <c r="BK538" s="36" t="str">
        <f t="shared" si="384"/>
        <v/>
      </c>
      <c r="BL538" s="36" t="str">
        <f t="shared" si="385"/>
        <v/>
      </c>
      <c r="BM538" s="36" t="str">
        <f t="shared" si="386"/>
        <v/>
      </c>
      <c r="BN538" s="38" t="e">
        <f t="shared" si="345"/>
        <v>#DIV/0!</v>
      </c>
      <c r="BO538" s="38" t="e">
        <f t="shared" si="346"/>
        <v>#DIV/0!</v>
      </c>
      <c r="BP538" s="39" t="str">
        <f t="shared" si="347"/>
        <v/>
      </c>
      <c r="BQ538" s="39" t="str">
        <f t="shared" si="348"/>
        <v/>
      </c>
      <c r="BR538" s="39" t="str">
        <f t="shared" si="349"/>
        <v/>
      </c>
      <c r="BS538" s="39" t="str">
        <f t="shared" si="350"/>
        <v/>
      </c>
      <c r="BT538" s="39" t="str">
        <f t="shared" si="351"/>
        <v/>
      </c>
      <c r="BU538" s="39" t="str">
        <f t="shared" si="352"/>
        <v/>
      </c>
      <c r="BV538" s="39" t="str">
        <f t="shared" si="353"/>
        <v/>
      </c>
      <c r="BW538" s="39" t="str">
        <f t="shared" si="354"/>
        <v/>
      </c>
      <c r="BX538" s="39" t="str">
        <f t="shared" si="355"/>
        <v/>
      </c>
      <c r="BY538" s="39" t="str">
        <f t="shared" si="356"/>
        <v/>
      </c>
      <c r="BZ538" s="39" t="str">
        <f t="shared" si="357"/>
        <v/>
      </c>
      <c r="CA538" s="39" t="str">
        <f t="shared" si="358"/>
        <v/>
      </c>
      <c r="CB538" s="39" t="str">
        <f t="shared" si="359"/>
        <v/>
      </c>
      <c r="CC538" s="39" t="str">
        <f t="shared" si="360"/>
        <v/>
      </c>
      <c r="CD538" s="39" t="str">
        <f t="shared" si="361"/>
        <v/>
      </c>
      <c r="CE538" s="39" t="str">
        <f t="shared" si="362"/>
        <v/>
      </c>
      <c r="CF538" s="39" t="str">
        <f t="shared" si="363"/>
        <v/>
      </c>
      <c r="CG538" s="39" t="str">
        <f t="shared" si="364"/>
        <v/>
      </c>
      <c r="CH538" s="39" t="str">
        <f t="shared" si="365"/>
        <v/>
      </c>
      <c r="CI538" s="39" t="str">
        <f t="shared" si="366"/>
        <v/>
      </c>
    </row>
    <row r="539" spans="1:87">
      <c r="A539" s="18"/>
      <c r="B539" s="15" t="str">
        <f>'Gene Table'!E538</f>
        <v>hsa-miR-1296</v>
      </c>
      <c r="C539" s="15" t="str">
        <f>'Gene Table'!B538</f>
        <v>G08</v>
      </c>
      <c r="D539" s="16" t="str">
        <f>IF(SUM('Test Sample Data'!D$3:D$98)&gt;10,IF(AND(ISNUMBER('Test Sample Data'!D538),'Test Sample Data'!D538&lt;$B$1,'Test Sample Data'!D538&gt;0),'Test Sample Data'!D538,$B$1),"")</f>
        <v/>
      </c>
      <c r="E539" s="17" t="str">
        <f>IF(SUM('Test Sample Data'!E$3:E$98)&gt;10,IF(AND(ISNUMBER('Test Sample Data'!E538),'Test Sample Data'!E538&lt;$B$1,'Test Sample Data'!E538&gt;0),'Test Sample Data'!E538,$B$1),"")</f>
        <v/>
      </c>
      <c r="F539" s="17" t="str">
        <f>IF(SUM('Test Sample Data'!F$3:F$98)&gt;10,IF(AND(ISNUMBER('Test Sample Data'!F538),'Test Sample Data'!F538&lt;$B$1,'Test Sample Data'!F538&gt;0),'Test Sample Data'!F538,$B$1),"")</f>
        <v/>
      </c>
      <c r="G539" s="17" t="str">
        <f>IF(SUM('Test Sample Data'!G$3:G$98)&gt;10,IF(AND(ISNUMBER('Test Sample Data'!G538),'Test Sample Data'!G538&lt;$B$1,'Test Sample Data'!G538&gt;0),'Test Sample Data'!G538,$B$1),"")</f>
        <v/>
      </c>
      <c r="H539" s="17" t="str">
        <f>IF(SUM('Test Sample Data'!H$3:H$98)&gt;10,IF(AND(ISNUMBER('Test Sample Data'!H538),'Test Sample Data'!H538&lt;$B$1,'Test Sample Data'!H538&gt;0),'Test Sample Data'!H538,$B$1),"")</f>
        <v/>
      </c>
      <c r="I539" s="17" t="str">
        <f>IF(SUM('Test Sample Data'!I$3:I$98)&gt;10,IF(AND(ISNUMBER('Test Sample Data'!I538),'Test Sample Data'!I538&lt;$B$1,'Test Sample Data'!I538&gt;0),'Test Sample Data'!I538,$B$1),"")</f>
        <v/>
      </c>
      <c r="J539" s="17" t="str">
        <f>IF(SUM('Test Sample Data'!J$3:J$98)&gt;10,IF(AND(ISNUMBER('Test Sample Data'!J538),'Test Sample Data'!J538&lt;$B$1,'Test Sample Data'!J538&gt;0),'Test Sample Data'!J538,$B$1),"")</f>
        <v/>
      </c>
      <c r="K539" s="17" t="str">
        <f>IF(SUM('Test Sample Data'!K$3:K$98)&gt;10,IF(AND(ISNUMBER('Test Sample Data'!K538),'Test Sample Data'!K538&lt;$B$1,'Test Sample Data'!K538&gt;0),'Test Sample Data'!K538,$B$1),"")</f>
        <v/>
      </c>
      <c r="L539" s="17" t="str">
        <f>IF(SUM('Test Sample Data'!L$3:L$98)&gt;10,IF(AND(ISNUMBER('Test Sample Data'!L538),'Test Sample Data'!L538&lt;$B$1,'Test Sample Data'!L538&gt;0),'Test Sample Data'!L538,$B$1),"")</f>
        <v/>
      </c>
      <c r="M539" s="17" t="str">
        <f>IF(SUM('Test Sample Data'!M$3:M$98)&gt;10,IF(AND(ISNUMBER('Test Sample Data'!M538),'Test Sample Data'!M538&lt;$B$1,'Test Sample Data'!M538&gt;0),'Test Sample Data'!M538,$B$1),"")</f>
        <v/>
      </c>
      <c r="N539" s="17" t="str">
        <f>'Gene Table'!E538</f>
        <v>hsa-miR-1296</v>
      </c>
      <c r="O539" s="17" t="str">
        <f>'Gene Table'!B538</f>
        <v>G08</v>
      </c>
      <c r="P539" s="17" t="str">
        <f>IF(SUM('Control Sample Data'!D$3:D$98)&gt;10,IF(AND(ISNUMBER('Control Sample Data'!D538),'Control Sample Data'!D538&lt;$B$1,'Control Sample Data'!D538&gt;0),'Control Sample Data'!D538,$B$1),"")</f>
        <v/>
      </c>
      <c r="Q539" s="17" t="str">
        <f>IF(SUM('Control Sample Data'!E$3:E$98)&gt;10,IF(AND(ISNUMBER('Control Sample Data'!E538),'Control Sample Data'!E538&lt;$B$1,'Control Sample Data'!E538&gt;0),'Control Sample Data'!E538,$B$1),"")</f>
        <v/>
      </c>
      <c r="R539" s="17" t="str">
        <f>IF(SUM('Control Sample Data'!F$3:F$98)&gt;10,IF(AND(ISNUMBER('Control Sample Data'!F538),'Control Sample Data'!F538&lt;$B$1,'Control Sample Data'!F538&gt;0),'Control Sample Data'!F538,$B$1),"")</f>
        <v/>
      </c>
      <c r="S539" s="17" t="str">
        <f>IF(SUM('Control Sample Data'!G$3:G$98)&gt;10,IF(AND(ISNUMBER('Control Sample Data'!G538),'Control Sample Data'!G538&lt;$B$1,'Control Sample Data'!G538&gt;0),'Control Sample Data'!G538,$B$1),"")</f>
        <v/>
      </c>
      <c r="T539" s="17" t="str">
        <f>IF(SUM('Control Sample Data'!H$3:H$98)&gt;10,IF(AND(ISNUMBER('Control Sample Data'!H538),'Control Sample Data'!H538&lt;$B$1,'Control Sample Data'!H538&gt;0),'Control Sample Data'!H538,$B$1),"")</f>
        <v/>
      </c>
      <c r="U539" s="17" t="str">
        <f>IF(SUM('Control Sample Data'!I$3:I$98)&gt;10,IF(AND(ISNUMBER('Control Sample Data'!I538),'Control Sample Data'!I538&lt;$B$1,'Control Sample Data'!I538&gt;0),'Control Sample Data'!I538,$B$1),"")</f>
        <v/>
      </c>
      <c r="V539" s="17" t="str">
        <f>IF(SUM('Control Sample Data'!J$3:J$98)&gt;10,IF(AND(ISNUMBER('Control Sample Data'!J538),'Control Sample Data'!J538&lt;$B$1,'Control Sample Data'!J538&gt;0),'Control Sample Data'!J538,$B$1),"")</f>
        <v/>
      </c>
      <c r="W539" s="17" t="str">
        <f>IF(SUM('Control Sample Data'!K$3:K$98)&gt;10,IF(AND(ISNUMBER('Control Sample Data'!K538),'Control Sample Data'!K538&lt;$B$1,'Control Sample Data'!K538&gt;0),'Control Sample Data'!K538,$B$1),"")</f>
        <v/>
      </c>
      <c r="X539" s="17" t="str">
        <f>IF(SUM('Control Sample Data'!L$3:L$98)&gt;10,IF(AND(ISNUMBER('Control Sample Data'!L538),'Control Sample Data'!L538&lt;$B$1,'Control Sample Data'!L538&gt;0),'Control Sample Data'!L538,$B$1),"")</f>
        <v/>
      </c>
      <c r="Y539" s="17" t="str">
        <f>IF(SUM('Control Sample Data'!M$3:M$98)&gt;10,IF(AND(ISNUMBER('Control Sample Data'!M538),'Control Sample Data'!M538&lt;$B$1,'Control Sample Data'!M538&gt;0),'Control Sample Data'!M538,$B$1),"")</f>
        <v/>
      </c>
      <c r="AT539" s="36" t="str">
        <f t="shared" si="367"/>
        <v/>
      </c>
      <c r="AU539" s="36" t="str">
        <f t="shared" si="368"/>
        <v/>
      </c>
      <c r="AV539" s="36" t="str">
        <f t="shared" si="369"/>
        <v/>
      </c>
      <c r="AW539" s="36" t="str">
        <f t="shared" si="370"/>
        <v/>
      </c>
      <c r="AX539" s="36" t="str">
        <f t="shared" si="371"/>
        <v/>
      </c>
      <c r="AY539" s="36" t="str">
        <f t="shared" si="372"/>
        <v/>
      </c>
      <c r="AZ539" s="36" t="str">
        <f t="shared" si="373"/>
        <v/>
      </c>
      <c r="BA539" s="36" t="str">
        <f t="shared" si="374"/>
        <v/>
      </c>
      <c r="BB539" s="36" t="str">
        <f t="shared" si="375"/>
        <v/>
      </c>
      <c r="BC539" s="36" t="str">
        <f t="shared" si="376"/>
        <v/>
      </c>
      <c r="BD539" s="36" t="str">
        <f t="shared" si="377"/>
        <v/>
      </c>
      <c r="BE539" s="36" t="str">
        <f t="shared" si="378"/>
        <v/>
      </c>
      <c r="BF539" s="36" t="str">
        <f t="shared" si="379"/>
        <v/>
      </c>
      <c r="BG539" s="36" t="str">
        <f t="shared" si="380"/>
        <v/>
      </c>
      <c r="BH539" s="36" t="str">
        <f t="shared" si="381"/>
        <v/>
      </c>
      <c r="BI539" s="36" t="str">
        <f t="shared" si="382"/>
        <v/>
      </c>
      <c r="BJ539" s="36" t="str">
        <f t="shared" si="383"/>
        <v/>
      </c>
      <c r="BK539" s="36" t="str">
        <f t="shared" si="384"/>
        <v/>
      </c>
      <c r="BL539" s="36" t="str">
        <f t="shared" si="385"/>
        <v/>
      </c>
      <c r="BM539" s="36" t="str">
        <f t="shared" si="386"/>
        <v/>
      </c>
      <c r="BN539" s="38" t="e">
        <f t="shared" si="345"/>
        <v>#DIV/0!</v>
      </c>
      <c r="BO539" s="38" t="e">
        <f t="shared" si="346"/>
        <v>#DIV/0!</v>
      </c>
      <c r="BP539" s="39" t="str">
        <f t="shared" si="347"/>
        <v/>
      </c>
      <c r="BQ539" s="39" t="str">
        <f t="shared" si="348"/>
        <v/>
      </c>
      <c r="BR539" s="39" t="str">
        <f t="shared" si="349"/>
        <v/>
      </c>
      <c r="BS539" s="39" t="str">
        <f t="shared" si="350"/>
        <v/>
      </c>
      <c r="BT539" s="39" t="str">
        <f t="shared" si="351"/>
        <v/>
      </c>
      <c r="BU539" s="39" t="str">
        <f t="shared" si="352"/>
        <v/>
      </c>
      <c r="BV539" s="39" t="str">
        <f t="shared" si="353"/>
        <v/>
      </c>
      <c r="BW539" s="39" t="str">
        <f t="shared" si="354"/>
        <v/>
      </c>
      <c r="BX539" s="39" t="str">
        <f t="shared" si="355"/>
        <v/>
      </c>
      <c r="BY539" s="39" t="str">
        <f t="shared" si="356"/>
        <v/>
      </c>
      <c r="BZ539" s="39" t="str">
        <f t="shared" si="357"/>
        <v/>
      </c>
      <c r="CA539" s="39" t="str">
        <f t="shared" si="358"/>
        <v/>
      </c>
      <c r="CB539" s="39" t="str">
        <f t="shared" si="359"/>
        <v/>
      </c>
      <c r="CC539" s="39" t="str">
        <f t="shared" si="360"/>
        <v/>
      </c>
      <c r="CD539" s="39" t="str">
        <f t="shared" si="361"/>
        <v/>
      </c>
      <c r="CE539" s="39" t="str">
        <f t="shared" si="362"/>
        <v/>
      </c>
      <c r="CF539" s="39" t="str">
        <f t="shared" si="363"/>
        <v/>
      </c>
      <c r="CG539" s="39" t="str">
        <f t="shared" si="364"/>
        <v/>
      </c>
      <c r="CH539" s="39" t="str">
        <f t="shared" si="365"/>
        <v/>
      </c>
      <c r="CI539" s="39" t="str">
        <f t="shared" si="366"/>
        <v/>
      </c>
    </row>
    <row r="540" spans="1:87">
      <c r="A540" s="18"/>
      <c r="B540" s="15" t="str">
        <f>'Gene Table'!E539</f>
        <v>hsa-miR-605</v>
      </c>
      <c r="C540" s="15" t="str">
        <f>'Gene Table'!B539</f>
        <v>G09</v>
      </c>
      <c r="D540" s="16" t="str">
        <f>IF(SUM('Test Sample Data'!D$3:D$98)&gt;10,IF(AND(ISNUMBER('Test Sample Data'!D539),'Test Sample Data'!D539&lt;$B$1,'Test Sample Data'!D539&gt;0),'Test Sample Data'!D539,$B$1),"")</f>
        <v/>
      </c>
      <c r="E540" s="17" t="str">
        <f>IF(SUM('Test Sample Data'!E$3:E$98)&gt;10,IF(AND(ISNUMBER('Test Sample Data'!E539),'Test Sample Data'!E539&lt;$B$1,'Test Sample Data'!E539&gt;0),'Test Sample Data'!E539,$B$1),"")</f>
        <v/>
      </c>
      <c r="F540" s="17" t="str">
        <f>IF(SUM('Test Sample Data'!F$3:F$98)&gt;10,IF(AND(ISNUMBER('Test Sample Data'!F539),'Test Sample Data'!F539&lt;$B$1,'Test Sample Data'!F539&gt;0),'Test Sample Data'!F539,$B$1),"")</f>
        <v/>
      </c>
      <c r="G540" s="17" t="str">
        <f>IF(SUM('Test Sample Data'!G$3:G$98)&gt;10,IF(AND(ISNUMBER('Test Sample Data'!G539),'Test Sample Data'!G539&lt;$B$1,'Test Sample Data'!G539&gt;0),'Test Sample Data'!G539,$B$1),"")</f>
        <v/>
      </c>
      <c r="H540" s="17" t="str">
        <f>IF(SUM('Test Sample Data'!H$3:H$98)&gt;10,IF(AND(ISNUMBER('Test Sample Data'!H539),'Test Sample Data'!H539&lt;$B$1,'Test Sample Data'!H539&gt;0),'Test Sample Data'!H539,$B$1),"")</f>
        <v/>
      </c>
      <c r="I540" s="17" t="str">
        <f>IF(SUM('Test Sample Data'!I$3:I$98)&gt;10,IF(AND(ISNUMBER('Test Sample Data'!I539),'Test Sample Data'!I539&lt;$B$1,'Test Sample Data'!I539&gt;0),'Test Sample Data'!I539,$B$1),"")</f>
        <v/>
      </c>
      <c r="J540" s="17" t="str">
        <f>IF(SUM('Test Sample Data'!J$3:J$98)&gt;10,IF(AND(ISNUMBER('Test Sample Data'!J539),'Test Sample Data'!J539&lt;$B$1,'Test Sample Data'!J539&gt;0),'Test Sample Data'!J539,$B$1),"")</f>
        <v/>
      </c>
      <c r="K540" s="17" t="str">
        <f>IF(SUM('Test Sample Data'!K$3:K$98)&gt;10,IF(AND(ISNUMBER('Test Sample Data'!K539),'Test Sample Data'!K539&lt;$B$1,'Test Sample Data'!K539&gt;0),'Test Sample Data'!K539,$B$1),"")</f>
        <v/>
      </c>
      <c r="L540" s="17" t="str">
        <f>IF(SUM('Test Sample Data'!L$3:L$98)&gt;10,IF(AND(ISNUMBER('Test Sample Data'!L539),'Test Sample Data'!L539&lt;$B$1,'Test Sample Data'!L539&gt;0),'Test Sample Data'!L539,$B$1),"")</f>
        <v/>
      </c>
      <c r="M540" s="17" t="str">
        <f>IF(SUM('Test Sample Data'!M$3:M$98)&gt;10,IF(AND(ISNUMBER('Test Sample Data'!M539),'Test Sample Data'!M539&lt;$B$1,'Test Sample Data'!M539&gt;0),'Test Sample Data'!M539,$B$1),"")</f>
        <v/>
      </c>
      <c r="N540" s="17" t="str">
        <f>'Gene Table'!E539</f>
        <v>hsa-miR-605</v>
      </c>
      <c r="O540" s="17" t="str">
        <f>'Gene Table'!B539</f>
        <v>G09</v>
      </c>
      <c r="P540" s="17" t="str">
        <f>IF(SUM('Control Sample Data'!D$3:D$98)&gt;10,IF(AND(ISNUMBER('Control Sample Data'!D539),'Control Sample Data'!D539&lt;$B$1,'Control Sample Data'!D539&gt;0),'Control Sample Data'!D539,$B$1),"")</f>
        <v/>
      </c>
      <c r="Q540" s="17" t="str">
        <f>IF(SUM('Control Sample Data'!E$3:E$98)&gt;10,IF(AND(ISNUMBER('Control Sample Data'!E539),'Control Sample Data'!E539&lt;$B$1,'Control Sample Data'!E539&gt;0),'Control Sample Data'!E539,$B$1),"")</f>
        <v/>
      </c>
      <c r="R540" s="17" t="str">
        <f>IF(SUM('Control Sample Data'!F$3:F$98)&gt;10,IF(AND(ISNUMBER('Control Sample Data'!F539),'Control Sample Data'!F539&lt;$B$1,'Control Sample Data'!F539&gt;0),'Control Sample Data'!F539,$B$1),"")</f>
        <v/>
      </c>
      <c r="S540" s="17" t="str">
        <f>IF(SUM('Control Sample Data'!G$3:G$98)&gt;10,IF(AND(ISNUMBER('Control Sample Data'!G539),'Control Sample Data'!G539&lt;$B$1,'Control Sample Data'!G539&gt;0),'Control Sample Data'!G539,$B$1),"")</f>
        <v/>
      </c>
      <c r="T540" s="17" t="str">
        <f>IF(SUM('Control Sample Data'!H$3:H$98)&gt;10,IF(AND(ISNUMBER('Control Sample Data'!H539),'Control Sample Data'!H539&lt;$B$1,'Control Sample Data'!H539&gt;0),'Control Sample Data'!H539,$B$1),"")</f>
        <v/>
      </c>
      <c r="U540" s="17" t="str">
        <f>IF(SUM('Control Sample Data'!I$3:I$98)&gt;10,IF(AND(ISNUMBER('Control Sample Data'!I539),'Control Sample Data'!I539&lt;$B$1,'Control Sample Data'!I539&gt;0),'Control Sample Data'!I539,$B$1),"")</f>
        <v/>
      </c>
      <c r="V540" s="17" t="str">
        <f>IF(SUM('Control Sample Data'!J$3:J$98)&gt;10,IF(AND(ISNUMBER('Control Sample Data'!J539),'Control Sample Data'!J539&lt;$B$1,'Control Sample Data'!J539&gt;0),'Control Sample Data'!J539,$B$1),"")</f>
        <v/>
      </c>
      <c r="W540" s="17" t="str">
        <f>IF(SUM('Control Sample Data'!K$3:K$98)&gt;10,IF(AND(ISNUMBER('Control Sample Data'!K539),'Control Sample Data'!K539&lt;$B$1,'Control Sample Data'!K539&gt;0),'Control Sample Data'!K539,$B$1),"")</f>
        <v/>
      </c>
      <c r="X540" s="17" t="str">
        <f>IF(SUM('Control Sample Data'!L$3:L$98)&gt;10,IF(AND(ISNUMBER('Control Sample Data'!L539),'Control Sample Data'!L539&lt;$B$1,'Control Sample Data'!L539&gt;0),'Control Sample Data'!L539,$B$1),"")</f>
        <v/>
      </c>
      <c r="Y540" s="17" t="str">
        <f>IF(SUM('Control Sample Data'!M$3:M$98)&gt;10,IF(AND(ISNUMBER('Control Sample Data'!M539),'Control Sample Data'!M539&lt;$B$1,'Control Sample Data'!M539&gt;0),'Control Sample Data'!M539,$B$1),"")</f>
        <v/>
      </c>
      <c r="AT540" s="36" t="str">
        <f t="shared" si="367"/>
        <v/>
      </c>
      <c r="AU540" s="36" t="str">
        <f t="shared" si="368"/>
        <v/>
      </c>
      <c r="AV540" s="36" t="str">
        <f t="shared" si="369"/>
        <v/>
      </c>
      <c r="AW540" s="36" t="str">
        <f t="shared" si="370"/>
        <v/>
      </c>
      <c r="AX540" s="36" t="str">
        <f t="shared" si="371"/>
        <v/>
      </c>
      <c r="AY540" s="36" t="str">
        <f t="shared" si="372"/>
        <v/>
      </c>
      <c r="AZ540" s="36" t="str">
        <f t="shared" si="373"/>
        <v/>
      </c>
      <c r="BA540" s="36" t="str">
        <f t="shared" si="374"/>
        <v/>
      </c>
      <c r="BB540" s="36" t="str">
        <f t="shared" si="375"/>
        <v/>
      </c>
      <c r="BC540" s="36" t="str">
        <f t="shared" si="376"/>
        <v/>
      </c>
      <c r="BD540" s="36" t="str">
        <f t="shared" si="377"/>
        <v/>
      </c>
      <c r="BE540" s="36" t="str">
        <f t="shared" si="378"/>
        <v/>
      </c>
      <c r="BF540" s="36" t="str">
        <f t="shared" si="379"/>
        <v/>
      </c>
      <c r="BG540" s="36" t="str">
        <f t="shared" si="380"/>
        <v/>
      </c>
      <c r="BH540" s="36" t="str">
        <f t="shared" si="381"/>
        <v/>
      </c>
      <c r="BI540" s="36" t="str">
        <f t="shared" si="382"/>
        <v/>
      </c>
      <c r="BJ540" s="36" t="str">
        <f t="shared" si="383"/>
        <v/>
      </c>
      <c r="BK540" s="36" t="str">
        <f t="shared" si="384"/>
        <v/>
      </c>
      <c r="BL540" s="36" t="str">
        <f t="shared" si="385"/>
        <v/>
      </c>
      <c r="BM540" s="36" t="str">
        <f t="shared" si="386"/>
        <v/>
      </c>
      <c r="BN540" s="38" t="e">
        <f t="shared" si="345"/>
        <v>#DIV/0!</v>
      </c>
      <c r="BO540" s="38" t="e">
        <f t="shared" si="346"/>
        <v>#DIV/0!</v>
      </c>
      <c r="BP540" s="39" t="str">
        <f t="shared" si="347"/>
        <v/>
      </c>
      <c r="BQ540" s="39" t="str">
        <f t="shared" si="348"/>
        <v/>
      </c>
      <c r="BR540" s="39" t="str">
        <f t="shared" si="349"/>
        <v/>
      </c>
      <c r="BS540" s="39" t="str">
        <f t="shared" si="350"/>
        <v/>
      </c>
      <c r="BT540" s="39" t="str">
        <f t="shared" si="351"/>
        <v/>
      </c>
      <c r="BU540" s="39" t="str">
        <f t="shared" si="352"/>
        <v/>
      </c>
      <c r="BV540" s="39" t="str">
        <f t="shared" si="353"/>
        <v/>
      </c>
      <c r="BW540" s="39" t="str">
        <f t="shared" si="354"/>
        <v/>
      </c>
      <c r="BX540" s="39" t="str">
        <f t="shared" si="355"/>
        <v/>
      </c>
      <c r="BY540" s="39" t="str">
        <f t="shared" si="356"/>
        <v/>
      </c>
      <c r="BZ540" s="39" t="str">
        <f t="shared" si="357"/>
        <v/>
      </c>
      <c r="CA540" s="39" t="str">
        <f t="shared" si="358"/>
        <v/>
      </c>
      <c r="CB540" s="39" t="str">
        <f t="shared" si="359"/>
        <v/>
      </c>
      <c r="CC540" s="39" t="str">
        <f t="shared" si="360"/>
        <v/>
      </c>
      <c r="CD540" s="39" t="str">
        <f t="shared" si="361"/>
        <v/>
      </c>
      <c r="CE540" s="39" t="str">
        <f t="shared" si="362"/>
        <v/>
      </c>
      <c r="CF540" s="39" t="str">
        <f t="shared" si="363"/>
        <v/>
      </c>
      <c r="CG540" s="39" t="str">
        <f t="shared" si="364"/>
        <v/>
      </c>
      <c r="CH540" s="39" t="str">
        <f t="shared" si="365"/>
        <v/>
      </c>
      <c r="CI540" s="39" t="str">
        <f t="shared" si="366"/>
        <v/>
      </c>
    </row>
    <row r="541" spans="1:87">
      <c r="A541" s="18"/>
      <c r="B541" s="15" t="str">
        <f>'Gene Table'!E540</f>
        <v>hsa-miR-139-3p</v>
      </c>
      <c r="C541" s="15" t="str">
        <f>'Gene Table'!B540</f>
        <v>G10</v>
      </c>
      <c r="D541" s="16" t="str">
        <f>IF(SUM('Test Sample Data'!D$3:D$98)&gt;10,IF(AND(ISNUMBER('Test Sample Data'!D540),'Test Sample Data'!D540&lt;$B$1,'Test Sample Data'!D540&gt;0),'Test Sample Data'!D540,$B$1),"")</f>
        <v/>
      </c>
      <c r="E541" s="17" t="str">
        <f>IF(SUM('Test Sample Data'!E$3:E$98)&gt;10,IF(AND(ISNUMBER('Test Sample Data'!E540),'Test Sample Data'!E540&lt;$B$1,'Test Sample Data'!E540&gt;0),'Test Sample Data'!E540,$B$1),"")</f>
        <v/>
      </c>
      <c r="F541" s="17" t="str">
        <f>IF(SUM('Test Sample Data'!F$3:F$98)&gt;10,IF(AND(ISNUMBER('Test Sample Data'!F540),'Test Sample Data'!F540&lt;$B$1,'Test Sample Data'!F540&gt;0),'Test Sample Data'!F540,$B$1),"")</f>
        <v/>
      </c>
      <c r="G541" s="17" t="str">
        <f>IF(SUM('Test Sample Data'!G$3:G$98)&gt;10,IF(AND(ISNUMBER('Test Sample Data'!G540),'Test Sample Data'!G540&lt;$B$1,'Test Sample Data'!G540&gt;0),'Test Sample Data'!G540,$B$1),"")</f>
        <v/>
      </c>
      <c r="H541" s="17" t="str">
        <f>IF(SUM('Test Sample Data'!H$3:H$98)&gt;10,IF(AND(ISNUMBER('Test Sample Data'!H540),'Test Sample Data'!H540&lt;$B$1,'Test Sample Data'!H540&gt;0),'Test Sample Data'!H540,$B$1),"")</f>
        <v/>
      </c>
      <c r="I541" s="17" t="str">
        <f>IF(SUM('Test Sample Data'!I$3:I$98)&gt;10,IF(AND(ISNUMBER('Test Sample Data'!I540),'Test Sample Data'!I540&lt;$B$1,'Test Sample Data'!I540&gt;0),'Test Sample Data'!I540,$B$1),"")</f>
        <v/>
      </c>
      <c r="J541" s="17" t="str">
        <f>IF(SUM('Test Sample Data'!J$3:J$98)&gt;10,IF(AND(ISNUMBER('Test Sample Data'!J540),'Test Sample Data'!J540&lt;$B$1,'Test Sample Data'!J540&gt;0),'Test Sample Data'!J540,$B$1),"")</f>
        <v/>
      </c>
      <c r="K541" s="17" t="str">
        <f>IF(SUM('Test Sample Data'!K$3:K$98)&gt;10,IF(AND(ISNUMBER('Test Sample Data'!K540),'Test Sample Data'!K540&lt;$B$1,'Test Sample Data'!K540&gt;0),'Test Sample Data'!K540,$B$1),"")</f>
        <v/>
      </c>
      <c r="L541" s="17" t="str">
        <f>IF(SUM('Test Sample Data'!L$3:L$98)&gt;10,IF(AND(ISNUMBER('Test Sample Data'!L540),'Test Sample Data'!L540&lt;$B$1,'Test Sample Data'!L540&gt;0),'Test Sample Data'!L540,$B$1),"")</f>
        <v/>
      </c>
      <c r="M541" s="17" t="str">
        <f>IF(SUM('Test Sample Data'!M$3:M$98)&gt;10,IF(AND(ISNUMBER('Test Sample Data'!M540),'Test Sample Data'!M540&lt;$B$1,'Test Sample Data'!M540&gt;0),'Test Sample Data'!M540,$B$1),"")</f>
        <v/>
      </c>
      <c r="N541" s="17" t="str">
        <f>'Gene Table'!E540</f>
        <v>hsa-miR-139-3p</v>
      </c>
      <c r="O541" s="17" t="str">
        <f>'Gene Table'!B540</f>
        <v>G10</v>
      </c>
      <c r="P541" s="17" t="str">
        <f>IF(SUM('Control Sample Data'!D$3:D$98)&gt;10,IF(AND(ISNUMBER('Control Sample Data'!D540),'Control Sample Data'!D540&lt;$B$1,'Control Sample Data'!D540&gt;0),'Control Sample Data'!D540,$B$1),"")</f>
        <v/>
      </c>
      <c r="Q541" s="17" t="str">
        <f>IF(SUM('Control Sample Data'!E$3:E$98)&gt;10,IF(AND(ISNUMBER('Control Sample Data'!E540),'Control Sample Data'!E540&lt;$B$1,'Control Sample Data'!E540&gt;0),'Control Sample Data'!E540,$B$1),"")</f>
        <v/>
      </c>
      <c r="R541" s="17" t="str">
        <f>IF(SUM('Control Sample Data'!F$3:F$98)&gt;10,IF(AND(ISNUMBER('Control Sample Data'!F540),'Control Sample Data'!F540&lt;$B$1,'Control Sample Data'!F540&gt;0),'Control Sample Data'!F540,$B$1),"")</f>
        <v/>
      </c>
      <c r="S541" s="17" t="str">
        <f>IF(SUM('Control Sample Data'!G$3:G$98)&gt;10,IF(AND(ISNUMBER('Control Sample Data'!G540),'Control Sample Data'!G540&lt;$B$1,'Control Sample Data'!G540&gt;0),'Control Sample Data'!G540,$B$1),"")</f>
        <v/>
      </c>
      <c r="T541" s="17" t="str">
        <f>IF(SUM('Control Sample Data'!H$3:H$98)&gt;10,IF(AND(ISNUMBER('Control Sample Data'!H540),'Control Sample Data'!H540&lt;$B$1,'Control Sample Data'!H540&gt;0),'Control Sample Data'!H540,$B$1),"")</f>
        <v/>
      </c>
      <c r="U541" s="17" t="str">
        <f>IF(SUM('Control Sample Data'!I$3:I$98)&gt;10,IF(AND(ISNUMBER('Control Sample Data'!I540),'Control Sample Data'!I540&lt;$B$1,'Control Sample Data'!I540&gt;0),'Control Sample Data'!I540,$B$1),"")</f>
        <v/>
      </c>
      <c r="V541" s="17" t="str">
        <f>IF(SUM('Control Sample Data'!J$3:J$98)&gt;10,IF(AND(ISNUMBER('Control Sample Data'!J540),'Control Sample Data'!J540&lt;$B$1,'Control Sample Data'!J540&gt;0),'Control Sample Data'!J540,$B$1),"")</f>
        <v/>
      </c>
      <c r="W541" s="17" t="str">
        <f>IF(SUM('Control Sample Data'!K$3:K$98)&gt;10,IF(AND(ISNUMBER('Control Sample Data'!K540),'Control Sample Data'!K540&lt;$B$1,'Control Sample Data'!K540&gt;0),'Control Sample Data'!K540,$B$1),"")</f>
        <v/>
      </c>
      <c r="X541" s="17" t="str">
        <f>IF(SUM('Control Sample Data'!L$3:L$98)&gt;10,IF(AND(ISNUMBER('Control Sample Data'!L540),'Control Sample Data'!L540&lt;$B$1,'Control Sample Data'!L540&gt;0),'Control Sample Data'!L540,$B$1),"")</f>
        <v/>
      </c>
      <c r="Y541" s="17" t="str">
        <f>IF(SUM('Control Sample Data'!M$3:M$98)&gt;10,IF(AND(ISNUMBER('Control Sample Data'!M540),'Control Sample Data'!M540&lt;$B$1,'Control Sample Data'!M540&gt;0),'Control Sample Data'!M540,$B$1),"")</f>
        <v/>
      </c>
      <c r="AT541" s="36" t="str">
        <f t="shared" si="367"/>
        <v/>
      </c>
      <c r="AU541" s="36" t="str">
        <f t="shared" si="368"/>
        <v/>
      </c>
      <c r="AV541" s="36" t="str">
        <f t="shared" si="369"/>
        <v/>
      </c>
      <c r="AW541" s="36" t="str">
        <f t="shared" si="370"/>
        <v/>
      </c>
      <c r="AX541" s="36" t="str">
        <f t="shared" si="371"/>
        <v/>
      </c>
      <c r="AY541" s="36" t="str">
        <f t="shared" si="372"/>
        <v/>
      </c>
      <c r="AZ541" s="36" t="str">
        <f t="shared" si="373"/>
        <v/>
      </c>
      <c r="BA541" s="36" t="str">
        <f t="shared" si="374"/>
        <v/>
      </c>
      <c r="BB541" s="36" t="str">
        <f t="shared" si="375"/>
        <v/>
      </c>
      <c r="BC541" s="36" t="str">
        <f t="shared" si="376"/>
        <v/>
      </c>
      <c r="BD541" s="36" t="str">
        <f t="shared" si="377"/>
        <v/>
      </c>
      <c r="BE541" s="36" t="str">
        <f t="shared" si="378"/>
        <v/>
      </c>
      <c r="BF541" s="36" t="str">
        <f t="shared" si="379"/>
        <v/>
      </c>
      <c r="BG541" s="36" t="str">
        <f t="shared" si="380"/>
        <v/>
      </c>
      <c r="BH541" s="36" t="str">
        <f t="shared" si="381"/>
        <v/>
      </c>
      <c r="BI541" s="36" t="str">
        <f t="shared" si="382"/>
        <v/>
      </c>
      <c r="BJ541" s="36" t="str">
        <f t="shared" si="383"/>
        <v/>
      </c>
      <c r="BK541" s="36" t="str">
        <f t="shared" si="384"/>
        <v/>
      </c>
      <c r="BL541" s="36" t="str">
        <f t="shared" si="385"/>
        <v/>
      </c>
      <c r="BM541" s="36" t="str">
        <f t="shared" si="386"/>
        <v/>
      </c>
      <c r="BN541" s="38" t="e">
        <f t="shared" si="345"/>
        <v>#DIV/0!</v>
      </c>
      <c r="BO541" s="38" t="e">
        <f t="shared" si="346"/>
        <v>#DIV/0!</v>
      </c>
      <c r="BP541" s="39" t="str">
        <f t="shared" si="347"/>
        <v/>
      </c>
      <c r="BQ541" s="39" t="str">
        <f t="shared" si="348"/>
        <v/>
      </c>
      <c r="BR541" s="39" t="str">
        <f t="shared" si="349"/>
        <v/>
      </c>
      <c r="BS541" s="39" t="str">
        <f t="shared" si="350"/>
        <v/>
      </c>
      <c r="BT541" s="39" t="str">
        <f t="shared" si="351"/>
        <v/>
      </c>
      <c r="BU541" s="39" t="str">
        <f t="shared" si="352"/>
        <v/>
      </c>
      <c r="BV541" s="39" t="str">
        <f t="shared" si="353"/>
        <v/>
      </c>
      <c r="BW541" s="39" t="str">
        <f t="shared" si="354"/>
        <v/>
      </c>
      <c r="BX541" s="39" t="str">
        <f t="shared" si="355"/>
        <v/>
      </c>
      <c r="BY541" s="39" t="str">
        <f t="shared" si="356"/>
        <v/>
      </c>
      <c r="BZ541" s="39" t="str">
        <f t="shared" si="357"/>
        <v/>
      </c>
      <c r="CA541" s="39" t="str">
        <f t="shared" si="358"/>
        <v/>
      </c>
      <c r="CB541" s="39" t="str">
        <f t="shared" si="359"/>
        <v/>
      </c>
      <c r="CC541" s="39" t="str">
        <f t="shared" si="360"/>
        <v/>
      </c>
      <c r="CD541" s="39" t="str">
        <f t="shared" si="361"/>
        <v/>
      </c>
      <c r="CE541" s="39" t="str">
        <f t="shared" si="362"/>
        <v/>
      </c>
      <c r="CF541" s="39" t="str">
        <f t="shared" si="363"/>
        <v/>
      </c>
      <c r="CG541" s="39" t="str">
        <f t="shared" si="364"/>
        <v/>
      </c>
      <c r="CH541" s="39" t="str">
        <f t="shared" si="365"/>
        <v/>
      </c>
      <c r="CI541" s="39" t="str">
        <f t="shared" si="366"/>
        <v/>
      </c>
    </row>
    <row r="542" spans="1:87">
      <c r="A542" s="18"/>
      <c r="B542" s="15" t="str">
        <f>'Gene Table'!E541</f>
        <v>hsa-miR-641</v>
      </c>
      <c r="C542" s="15" t="str">
        <f>'Gene Table'!B541</f>
        <v>G11</v>
      </c>
      <c r="D542" s="16" t="str">
        <f>IF(SUM('Test Sample Data'!D$3:D$98)&gt;10,IF(AND(ISNUMBER('Test Sample Data'!D541),'Test Sample Data'!D541&lt;$B$1,'Test Sample Data'!D541&gt;0),'Test Sample Data'!D541,$B$1),"")</f>
        <v/>
      </c>
      <c r="E542" s="17" t="str">
        <f>IF(SUM('Test Sample Data'!E$3:E$98)&gt;10,IF(AND(ISNUMBER('Test Sample Data'!E541),'Test Sample Data'!E541&lt;$B$1,'Test Sample Data'!E541&gt;0),'Test Sample Data'!E541,$B$1),"")</f>
        <v/>
      </c>
      <c r="F542" s="17" t="str">
        <f>IF(SUM('Test Sample Data'!F$3:F$98)&gt;10,IF(AND(ISNUMBER('Test Sample Data'!F541),'Test Sample Data'!F541&lt;$B$1,'Test Sample Data'!F541&gt;0),'Test Sample Data'!F541,$B$1),"")</f>
        <v/>
      </c>
      <c r="G542" s="17" t="str">
        <f>IF(SUM('Test Sample Data'!G$3:G$98)&gt;10,IF(AND(ISNUMBER('Test Sample Data'!G541),'Test Sample Data'!G541&lt;$B$1,'Test Sample Data'!G541&gt;0),'Test Sample Data'!G541,$B$1),"")</f>
        <v/>
      </c>
      <c r="H542" s="17" t="str">
        <f>IF(SUM('Test Sample Data'!H$3:H$98)&gt;10,IF(AND(ISNUMBER('Test Sample Data'!H541),'Test Sample Data'!H541&lt;$B$1,'Test Sample Data'!H541&gt;0),'Test Sample Data'!H541,$B$1),"")</f>
        <v/>
      </c>
      <c r="I542" s="17" t="str">
        <f>IF(SUM('Test Sample Data'!I$3:I$98)&gt;10,IF(AND(ISNUMBER('Test Sample Data'!I541),'Test Sample Data'!I541&lt;$B$1,'Test Sample Data'!I541&gt;0),'Test Sample Data'!I541,$B$1),"")</f>
        <v/>
      </c>
      <c r="J542" s="17" t="str">
        <f>IF(SUM('Test Sample Data'!J$3:J$98)&gt;10,IF(AND(ISNUMBER('Test Sample Data'!J541),'Test Sample Data'!J541&lt;$B$1,'Test Sample Data'!J541&gt;0),'Test Sample Data'!J541,$B$1),"")</f>
        <v/>
      </c>
      <c r="K542" s="17" t="str">
        <f>IF(SUM('Test Sample Data'!K$3:K$98)&gt;10,IF(AND(ISNUMBER('Test Sample Data'!K541),'Test Sample Data'!K541&lt;$B$1,'Test Sample Data'!K541&gt;0),'Test Sample Data'!K541,$B$1),"")</f>
        <v/>
      </c>
      <c r="L542" s="17" t="str">
        <f>IF(SUM('Test Sample Data'!L$3:L$98)&gt;10,IF(AND(ISNUMBER('Test Sample Data'!L541),'Test Sample Data'!L541&lt;$B$1,'Test Sample Data'!L541&gt;0),'Test Sample Data'!L541,$B$1),"")</f>
        <v/>
      </c>
      <c r="M542" s="17" t="str">
        <f>IF(SUM('Test Sample Data'!M$3:M$98)&gt;10,IF(AND(ISNUMBER('Test Sample Data'!M541),'Test Sample Data'!M541&lt;$B$1,'Test Sample Data'!M541&gt;0),'Test Sample Data'!M541,$B$1),"")</f>
        <v/>
      </c>
      <c r="N542" s="17" t="str">
        <f>'Gene Table'!E541</f>
        <v>hsa-miR-641</v>
      </c>
      <c r="O542" s="17" t="str">
        <f>'Gene Table'!B541</f>
        <v>G11</v>
      </c>
      <c r="P542" s="17" t="str">
        <f>IF(SUM('Control Sample Data'!D$3:D$98)&gt;10,IF(AND(ISNUMBER('Control Sample Data'!D541),'Control Sample Data'!D541&lt;$B$1,'Control Sample Data'!D541&gt;0),'Control Sample Data'!D541,$B$1),"")</f>
        <v/>
      </c>
      <c r="Q542" s="17" t="str">
        <f>IF(SUM('Control Sample Data'!E$3:E$98)&gt;10,IF(AND(ISNUMBER('Control Sample Data'!E541),'Control Sample Data'!E541&lt;$B$1,'Control Sample Data'!E541&gt;0),'Control Sample Data'!E541,$B$1),"")</f>
        <v/>
      </c>
      <c r="R542" s="17" t="str">
        <f>IF(SUM('Control Sample Data'!F$3:F$98)&gt;10,IF(AND(ISNUMBER('Control Sample Data'!F541),'Control Sample Data'!F541&lt;$B$1,'Control Sample Data'!F541&gt;0),'Control Sample Data'!F541,$B$1),"")</f>
        <v/>
      </c>
      <c r="S542" s="17" t="str">
        <f>IF(SUM('Control Sample Data'!G$3:G$98)&gt;10,IF(AND(ISNUMBER('Control Sample Data'!G541),'Control Sample Data'!G541&lt;$B$1,'Control Sample Data'!G541&gt;0),'Control Sample Data'!G541,$B$1),"")</f>
        <v/>
      </c>
      <c r="T542" s="17" t="str">
        <f>IF(SUM('Control Sample Data'!H$3:H$98)&gt;10,IF(AND(ISNUMBER('Control Sample Data'!H541),'Control Sample Data'!H541&lt;$B$1,'Control Sample Data'!H541&gt;0),'Control Sample Data'!H541,$B$1),"")</f>
        <v/>
      </c>
      <c r="U542" s="17" t="str">
        <f>IF(SUM('Control Sample Data'!I$3:I$98)&gt;10,IF(AND(ISNUMBER('Control Sample Data'!I541),'Control Sample Data'!I541&lt;$B$1,'Control Sample Data'!I541&gt;0),'Control Sample Data'!I541,$B$1),"")</f>
        <v/>
      </c>
      <c r="V542" s="17" t="str">
        <f>IF(SUM('Control Sample Data'!J$3:J$98)&gt;10,IF(AND(ISNUMBER('Control Sample Data'!J541),'Control Sample Data'!J541&lt;$B$1,'Control Sample Data'!J541&gt;0),'Control Sample Data'!J541,$B$1),"")</f>
        <v/>
      </c>
      <c r="W542" s="17" t="str">
        <f>IF(SUM('Control Sample Data'!K$3:K$98)&gt;10,IF(AND(ISNUMBER('Control Sample Data'!K541),'Control Sample Data'!K541&lt;$B$1,'Control Sample Data'!K541&gt;0),'Control Sample Data'!K541,$B$1),"")</f>
        <v/>
      </c>
      <c r="X542" s="17" t="str">
        <f>IF(SUM('Control Sample Data'!L$3:L$98)&gt;10,IF(AND(ISNUMBER('Control Sample Data'!L541),'Control Sample Data'!L541&lt;$B$1,'Control Sample Data'!L541&gt;0),'Control Sample Data'!L541,$B$1),"")</f>
        <v/>
      </c>
      <c r="Y542" s="17" t="str">
        <f>IF(SUM('Control Sample Data'!M$3:M$98)&gt;10,IF(AND(ISNUMBER('Control Sample Data'!M541),'Control Sample Data'!M541&lt;$B$1,'Control Sample Data'!M541&gt;0),'Control Sample Data'!M541,$B$1),"")</f>
        <v/>
      </c>
      <c r="AT542" s="36" t="str">
        <f t="shared" si="367"/>
        <v/>
      </c>
      <c r="AU542" s="36" t="str">
        <f t="shared" si="368"/>
        <v/>
      </c>
      <c r="AV542" s="36" t="str">
        <f t="shared" si="369"/>
        <v/>
      </c>
      <c r="AW542" s="36" t="str">
        <f t="shared" si="370"/>
        <v/>
      </c>
      <c r="AX542" s="36" t="str">
        <f t="shared" si="371"/>
        <v/>
      </c>
      <c r="AY542" s="36" t="str">
        <f t="shared" si="372"/>
        <v/>
      </c>
      <c r="AZ542" s="36" t="str">
        <f t="shared" si="373"/>
        <v/>
      </c>
      <c r="BA542" s="36" t="str">
        <f t="shared" si="374"/>
        <v/>
      </c>
      <c r="BB542" s="36" t="str">
        <f t="shared" si="375"/>
        <v/>
      </c>
      <c r="BC542" s="36" t="str">
        <f t="shared" si="376"/>
        <v/>
      </c>
      <c r="BD542" s="36" t="str">
        <f t="shared" si="377"/>
        <v/>
      </c>
      <c r="BE542" s="36" t="str">
        <f t="shared" si="378"/>
        <v/>
      </c>
      <c r="BF542" s="36" t="str">
        <f t="shared" si="379"/>
        <v/>
      </c>
      <c r="BG542" s="36" t="str">
        <f t="shared" si="380"/>
        <v/>
      </c>
      <c r="BH542" s="36" t="str">
        <f t="shared" si="381"/>
        <v/>
      </c>
      <c r="BI542" s="36" t="str">
        <f t="shared" si="382"/>
        <v/>
      </c>
      <c r="BJ542" s="36" t="str">
        <f t="shared" si="383"/>
        <v/>
      </c>
      <c r="BK542" s="36" t="str">
        <f t="shared" si="384"/>
        <v/>
      </c>
      <c r="BL542" s="36" t="str">
        <f t="shared" si="385"/>
        <v/>
      </c>
      <c r="BM542" s="36" t="str">
        <f t="shared" si="386"/>
        <v/>
      </c>
      <c r="BN542" s="38" t="e">
        <f t="shared" si="345"/>
        <v>#DIV/0!</v>
      </c>
      <c r="BO542" s="38" t="e">
        <f t="shared" si="346"/>
        <v>#DIV/0!</v>
      </c>
      <c r="BP542" s="39" t="str">
        <f t="shared" si="347"/>
        <v/>
      </c>
      <c r="BQ542" s="39" t="str">
        <f t="shared" si="348"/>
        <v/>
      </c>
      <c r="BR542" s="39" t="str">
        <f t="shared" si="349"/>
        <v/>
      </c>
      <c r="BS542" s="39" t="str">
        <f t="shared" si="350"/>
        <v/>
      </c>
      <c r="BT542" s="39" t="str">
        <f t="shared" si="351"/>
        <v/>
      </c>
      <c r="BU542" s="39" t="str">
        <f t="shared" si="352"/>
        <v/>
      </c>
      <c r="BV542" s="39" t="str">
        <f t="shared" si="353"/>
        <v/>
      </c>
      <c r="BW542" s="39" t="str">
        <f t="shared" si="354"/>
        <v/>
      </c>
      <c r="BX542" s="39" t="str">
        <f t="shared" si="355"/>
        <v/>
      </c>
      <c r="BY542" s="39" t="str">
        <f t="shared" si="356"/>
        <v/>
      </c>
      <c r="BZ542" s="39" t="str">
        <f t="shared" si="357"/>
        <v/>
      </c>
      <c r="CA542" s="39" t="str">
        <f t="shared" si="358"/>
        <v/>
      </c>
      <c r="CB542" s="39" t="str">
        <f t="shared" si="359"/>
        <v/>
      </c>
      <c r="CC542" s="39" t="str">
        <f t="shared" si="360"/>
        <v/>
      </c>
      <c r="CD542" s="39" t="str">
        <f t="shared" si="361"/>
        <v/>
      </c>
      <c r="CE542" s="39" t="str">
        <f t="shared" si="362"/>
        <v/>
      </c>
      <c r="CF542" s="39" t="str">
        <f t="shared" si="363"/>
        <v/>
      </c>
      <c r="CG542" s="39" t="str">
        <f t="shared" si="364"/>
        <v/>
      </c>
      <c r="CH542" s="39" t="str">
        <f t="shared" si="365"/>
        <v/>
      </c>
      <c r="CI542" s="39" t="str">
        <f t="shared" si="366"/>
        <v/>
      </c>
    </row>
    <row r="543" spans="1:87">
      <c r="A543" s="18"/>
      <c r="B543" s="15" t="str">
        <f>'Gene Table'!E542</f>
        <v>hsa-miR-339-5p</v>
      </c>
      <c r="C543" s="15" t="str">
        <f>'Gene Table'!B542</f>
        <v>G12</v>
      </c>
      <c r="D543" s="16" t="str">
        <f>IF(SUM('Test Sample Data'!D$3:D$98)&gt;10,IF(AND(ISNUMBER('Test Sample Data'!D542),'Test Sample Data'!D542&lt;$B$1,'Test Sample Data'!D542&gt;0),'Test Sample Data'!D542,$B$1),"")</f>
        <v/>
      </c>
      <c r="E543" s="17" t="str">
        <f>IF(SUM('Test Sample Data'!E$3:E$98)&gt;10,IF(AND(ISNUMBER('Test Sample Data'!E542),'Test Sample Data'!E542&lt;$B$1,'Test Sample Data'!E542&gt;0),'Test Sample Data'!E542,$B$1),"")</f>
        <v/>
      </c>
      <c r="F543" s="17" t="str">
        <f>IF(SUM('Test Sample Data'!F$3:F$98)&gt;10,IF(AND(ISNUMBER('Test Sample Data'!F542),'Test Sample Data'!F542&lt;$B$1,'Test Sample Data'!F542&gt;0),'Test Sample Data'!F542,$B$1),"")</f>
        <v/>
      </c>
      <c r="G543" s="17" t="str">
        <f>IF(SUM('Test Sample Data'!G$3:G$98)&gt;10,IF(AND(ISNUMBER('Test Sample Data'!G542),'Test Sample Data'!G542&lt;$B$1,'Test Sample Data'!G542&gt;0),'Test Sample Data'!G542,$B$1),"")</f>
        <v/>
      </c>
      <c r="H543" s="17" t="str">
        <f>IF(SUM('Test Sample Data'!H$3:H$98)&gt;10,IF(AND(ISNUMBER('Test Sample Data'!H542),'Test Sample Data'!H542&lt;$B$1,'Test Sample Data'!H542&gt;0),'Test Sample Data'!H542,$B$1),"")</f>
        <v/>
      </c>
      <c r="I543" s="17" t="str">
        <f>IF(SUM('Test Sample Data'!I$3:I$98)&gt;10,IF(AND(ISNUMBER('Test Sample Data'!I542),'Test Sample Data'!I542&lt;$B$1,'Test Sample Data'!I542&gt;0),'Test Sample Data'!I542,$B$1),"")</f>
        <v/>
      </c>
      <c r="J543" s="17" t="str">
        <f>IF(SUM('Test Sample Data'!J$3:J$98)&gt;10,IF(AND(ISNUMBER('Test Sample Data'!J542),'Test Sample Data'!J542&lt;$B$1,'Test Sample Data'!J542&gt;0),'Test Sample Data'!J542,$B$1),"")</f>
        <v/>
      </c>
      <c r="K543" s="17" t="str">
        <f>IF(SUM('Test Sample Data'!K$3:K$98)&gt;10,IF(AND(ISNUMBER('Test Sample Data'!K542),'Test Sample Data'!K542&lt;$B$1,'Test Sample Data'!K542&gt;0),'Test Sample Data'!K542,$B$1),"")</f>
        <v/>
      </c>
      <c r="L543" s="17" t="str">
        <f>IF(SUM('Test Sample Data'!L$3:L$98)&gt;10,IF(AND(ISNUMBER('Test Sample Data'!L542),'Test Sample Data'!L542&lt;$B$1,'Test Sample Data'!L542&gt;0),'Test Sample Data'!L542,$B$1),"")</f>
        <v/>
      </c>
      <c r="M543" s="17" t="str">
        <f>IF(SUM('Test Sample Data'!M$3:M$98)&gt;10,IF(AND(ISNUMBER('Test Sample Data'!M542),'Test Sample Data'!M542&lt;$B$1,'Test Sample Data'!M542&gt;0),'Test Sample Data'!M542,$B$1),"")</f>
        <v/>
      </c>
      <c r="N543" s="17" t="str">
        <f>'Gene Table'!E542</f>
        <v>hsa-miR-339-5p</v>
      </c>
      <c r="O543" s="17" t="str">
        <f>'Gene Table'!B542</f>
        <v>G12</v>
      </c>
      <c r="P543" s="17" t="str">
        <f>IF(SUM('Control Sample Data'!D$3:D$98)&gt;10,IF(AND(ISNUMBER('Control Sample Data'!D542),'Control Sample Data'!D542&lt;$B$1,'Control Sample Data'!D542&gt;0),'Control Sample Data'!D542,$B$1),"")</f>
        <v/>
      </c>
      <c r="Q543" s="17" t="str">
        <f>IF(SUM('Control Sample Data'!E$3:E$98)&gt;10,IF(AND(ISNUMBER('Control Sample Data'!E542),'Control Sample Data'!E542&lt;$B$1,'Control Sample Data'!E542&gt;0),'Control Sample Data'!E542,$B$1),"")</f>
        <v/>
      </c>
      <c r="R543" s="17" t="str">
        <f>IF(SUM('Control Sample Data'!F$3:F$98)&gt;10,IF(AND(ISNUMBER('Control Sample Data'!F542),'Control Sample Data'!F542&lt;$B$1,'Control Sample Data'!F542&gt;0),'Control Sample Data'!F542,$B$1),"")</f>
        <v/>
      </c>
      <c r="S543" s="17" t="str">
        <f>IF(SUM('Control Sample Data'!G$3:G$98)&gt;10,IF(AND(ISNUMBER('Control Sample Data'!G542),'Control Sample Data'!G542&lt;$B$1,'Control Sample Data'!G542&gt;0),'Control Sample Data'!G542,$B$1),"")</f>
        <v/>
      </c>
      <c r="T543" s="17" t="str">
        <f>IF(SUM('Control Sample Data'!H$3:H$98)&gt;10,IF(AND(ISNUMBER('Control Sample Data'!H542),'Control Sample Data'!H542&lt;$B$1,'Control Sample Data'!H542&gt;0),'Control Sample Data'!H542,$B$1),"")</f>
        <v/>
      </c>
      <c r="U543" s="17" t="str">
        <f>IF(SUM('Control Sample Data'!I$3:I$98)&gt;10,IF(AND(ISNUMBER('Control Sample Data'!I542),'Control Sample Data'!I542&lt;$B$1,'Control Sample Data'!I542&gt;0),'Control Sample Data'!I542,$B$1),"")</f>
        <v/>
      </c>
      <c r="V543" s="17" t="str">
        <f>IF(SUM('Control Sample Data'!J$3:J$98)&gt;10,IF(AND(ISNUMBER('Control Sample Data'!J542),'Control Sample Data'!J542&lt;$B$1,'Control Sample Data'!J542&gt;0),'Control Sample Data'!J542,$B$1),"")</f>
        <v/>
      </c>
      <c r="W543" s="17" t="str">
        <f>IF(SUM('Control Sample Data'!K$3:K$98)&gt;10,IF(AND(ISNUMBER('Control Sample Data'!K542),'Control Sample Data'!K542&lt;$B$1,'Control Sample Data'!K542&gt;0),'Control Sample Data'!K542,$B$1),"")</f>
        <v/>
      </c>
      <c r="X543" s="17" t="str">
        <f>IF(SUM('Control Sample Data'!L$3:L$98)&gt;10,IF(AND(ISNUMBER('Control Sample Data'!L542),'Control Sample Data'!L542&lt;$B$1,'Control Sample Data'!L542&gt;0),'Control Sample Data'!L542,$B$1),"")</f>
        <v/>
      </c>
      <c r="Y543" s="17" t="str">
        <f>IF(SUM('Control Sample Data'!M$3:M$98)&gt;10,IF(AND(ISNUMBER('Control Sample Data'!M542),'Control Sample Data'!M542&lt;$B$1,'Control Sample Data'!M542&gt;0),'Control Sample Data'!M542,$B$1),"")</f>
        <v/>
      </c>
      <c r="AT543" s="36" t="str">
        <f t="shared" si="367"/>
        <v/>
      </c>
      <c r="AU543" s="36" t="str">
        <f t="shared" si="368"/>
        <v/>
      </c>
      <c r="AV543" s="36" t="str">
        <f t="shared" si="369"/>
        <v/>
      </c>
      <c r="AW543" s="36" t="str">
        <f t="shared" si="370"/>
        <v/>
      </c>
      <c r="AX543" s="36" t="str">
        <f t="shared" si="371"/>
        <v/>
      </c>
      <c r="AY543" s="36" t="str">
        <f t="shared" si="372"/>
        <v/>
      </c>
      <c r="AZ543" s="36" t="str">
        <f t="shared" si="373"/>
        <v/>
      </c>
      <c r="BA543" s="36" t="str">
        <f t="shared" si="374"/>
        <v/>
      </c>
      <c r="BB543" s="36" t="str">
        <f t="shared" si="375"/>
        <v/>
      </c>
      <c r="BC543" s="36" t="str">
        <f t="shared" si="376"/>
        <v/>
      </c>
      <c r="BD543" s="36" t="str">
        <f t="shared" si="377"/>
        <v/>
      </c>
      <c r="BE543" s="36" t="str">
        <f t="shared" si="378"/>
        <v/>
      </c>
      <c r="BF543" s="36" t="str">
        <f t="shared" si="379"/>
        <v/>
      </c>
      <c r="BG543" s="36" t="str">
        <f t="shared" si="380"/>
        <v/>
      </c>
      <c r="BH543" s="36" t="str">
        <f t="shared" si="381"/>
        <v/>
      </c>
      <c r="BI543" s="36" t="str">
        <f t="shared" si="382"/>
        <v/>
      </c>
      <c r="BJ543" s="36" t="str">
        <f t="shared" si="383"/>
        <v/>
      </c>
      <c r="BK543" s="36" t="str">
        <f t="shared" si="384"/>
        <v/>
      </c>
      <c r="BL543" s="36" t="str">
        <f t="shared" si="385"/>
        <v/>
      </c>
      <c r="BM543" s="36" t="str">
        <f t="shared" si="386"/>
        <v/>
      </c>
      <c r="BN543" s="38" t="e">
        <f t="shared" si="345"/>
        <v>#DIV/0!</v>
      </c>
      <c r="BO543" s="38" t="e">
        <f t="shared" si="346"/>
        <v>#DIV/0!</v>
      </c>
      <c r="BP543" s="39" t="str">
        <f t="shared" si="347"/>
        <v/>
      </c>
      <c r="BQ543" s="39" t="str">
        <f t="shared" si="348"/>
        <v/>
      </c>
      <c r="BR543" s="39" t="str">
        <f t="shared" si="349"/>
        <v/>
      </c>
      <c r="BS543" s="39" t="str">
        <f t="shared" si="350"/>
        <v/>
      </c>
      <c r="BT543" s="39" t="str">
        <f t="shared" si="351"/>
        <v/>
      </c>
      <c r="BU543" s="39" t="str">
        <f t="shared" si="352"/>
        <v/>
      </c>
      <c r="BV543" s="39" t="str">
        <f t="shared" si="353"/>
        <v/>
      </c>
      <c r="BW543" s="39" t="str">
        <f t="shared" si="354"/>
        <v/>
      </c>
      <c r="BX543" s="39" t="str">
        <f t="shared" si="355"/>
        <v/>
      </c>
      <c r="BY543" s="39" t="str">
        <f t="shared" si="356"/>
        <v/>
      </c>
      <c r="BZ543" s="39" t="str">
        <f t="shared" si="357"/>
        <v/>
      </c>
      <c r="CA543" s="39" t="str">
        <f t="shared" si="358"/>
        <v/>
      </c>
      <c r="CB543" s="39" t="str">
        <f t="shared" si="359"/>
        <v/>
      </c>
      <c r="CC543" s="39" t="str">
        <f t="shared" si="360"/>
        <v/>
      </c>
      <c r="CD543" s="39" t="str">
        <f t="shared" si="361"/>
        <v/>
      </c>
      <c r="CE543" s="39" t="str">
        <f t="shared" si="362"/>
        <v/>
      </c>
      <c r="CF543" s="39" t="str">
        <f t="shared" si="363"/>
        <v/>
      </c>
      <c r="CG543" s="39" t="str">
        <f t="shared" si="364"/>
        <v/>
      </c>
      <c r="CH543" s="39" t="str">
        <f t="shared" si="365"/>
        <v/>
      </c>
      <c r="CI543" s="39" t="str">
        <f t="shared" si="366"/>
        <v/>
      </c>
    </row>
    <row r="544" spans="1:87">
      <c r="A544" s="18"/>
      <c r="B544" s="15" t="str">
        <f>'Gene Table'!E543</f>
        <v>hsa-miR-647</v>
      </c>
      <c r="C544" s="15" t="str">
        <f>'Gene Table'!B543</f>
        <v>G13</v>
      </c>
      <c r="D544" s="16" t="str">
        <f>IF(SUM('Test Sample Data'!D$3:D$98)&gt;10,IF(AND(ISNUMBER('Test Sample Data'!D543),'Test Sample Data'!D543&lt;$B$1,'Test Sample Data'!D543&gt;0),'Test Sample Data'!D543,$B$1),"")</f>
        <v/>
      </c>
      <c r="E544" s="17" t="str">
        <f>IF(SUM('Test Sample Data'!E$3:E$98)&gt;10,IF(AND(ISNUMBER('Test Sample Data'!E543),'Test Sample Data'!E543&lt;$B$1,'Test Sample Data'!E543&gt;0),'Test Sample Data'!E543,$B$1),"")</f>
        <v/>
      </c>
      <c r="F544" s="17" t="str">
        <f>IF(SUM('Test Sample Data'!F$3:F$98)&gt;10,IF(AND(ISNUMBER('Test Sample Data'!F543),'Test Sample Data'!F543&lt;$B$1,'Test Sample Data'!F543&gt;0),'Test Sample Data'!F543,$B$1),"")</f>
        <v/>
      </c>
      <c r="G544" s="17" t="str">
        <f>IF(SUM('Test Sample Data'!G$3:G$98)&gt;10,IF(AND(ISNUMBER('Test Sample Data'!G543),'Test Sample Data'!G543&lt;$B$1,'Test Sample Data'!G543&gt;0),'Test Sample Data'!G543,$B$1),"")</f>
        <v/>
      </c>
      <c r="H544" s="17" t="str">
        <f>IF(SUM('Test Sample Data'!H$3:H$98)&gt;10,IF(AND(ISNUMBER('Test Sample Data'!H543),'Test Sample Data'!H543&lt;$B$1,'Test Sample Data'!H543&gt;0),'Test Sample Data'!H543,$B$1),"")</f>
        <v/>
      </c>
      <c r="I544" s="17" t="str">
        <f>IF(SUM('Test Sample Data'!I$3:I$98)&gt;10,IF(AND(ISNUMBER('Test Sample Data'!I543),'Test Sample Data'!I543&lt;$B$1,'Test Sample Data'!I543&gt;0),'Test Sample Data'!I543,$B$1),"")</f>
        <v/>
      </c>
      <c r="J544" s="17" t="str">
        <f>IF(SUM('Test Sample Data'!J$3:J$98)&gt;10,IF(AND(ISNUMBER('Test Sample Data'!J543),'Test Sample Data'!J543&lt;$B$1,'Test Sample Data'!J543&gt;0),'Test Sample Data'!J543,$B$1),"")</f>
        <v/>
      </c>
      <c r="K544" s="17" t="str">
        <f>IF(SUM('Test Sample Data'!K$3:K$98)&gt;10,IF(AND(ISNUMBER('Test Sample Data'!K543),'Test Sample Data'!K543&lt;$B$1,'Test Sample Data'!K543&gt;0),'Test Sample Data'!K543,$B$1),"")</f>
        <v/>
      </c>
      <c r="L544" s="17" t="str">
        <f>IF(SUM('Test Sample Data'!L$3:L$98)&gt;10,IF(AND(ISNUMBER('Test Sample Data'!L543),'Test Sample Data'!L543&lt;$B$1,'Test Sample Data'!L543&gt;0),'Test Sample Data'!L543,$B$1),"")</f>
        <v/>
      </c>
      <c r="M544" s="17" t="str">
        <f>IF(SUM('Test Sample Data'!M$3:M$98)&gt;10,IF(AND(ISNUMBER('Test Sample Data'!M543),'Test Sample Data'!M543&lt;$B$1,'Test Sample Data'!M543&gt;0),'Test Sample Data'!M543,$B$1),"")</f>
        <v/>
      </c>
      <c r="N544" s="17" t="str">
        <f>'Gene Table'!E543</f>
        <v>hsa-miR-647</v>
      </c>
      <c r="O544" s="17" t="str">
        <f>'Gene Table'!B543</f>
        <v>G13</v>
      </c>
      <c r="P544" s="17" t="str">
        <f>IF(SUM('Control Sample Data'!D$3:D$98)&gt;10,IF(AND(ISNUMBER('Control Sample Data'!D543),'Control Sample Data'!D543&lt;$B$1,'Control Sample Data'!D543&gt;0),'Control Sample Data'!D543,$B$1),"")</f>
        <v/>
      </c>
      <c r="Q544" s="17" t="str">
        <f>IF(SUM('Control Sample Data'!E$3:E$98)&gt;10,IF(AND(ISNUMBER('Control Sample Data'!E543),'Control Sample Data'!E543&lt;$B$1,'Control Sample Data'!E543&gt;0),'Control Sample Data'!E543,$B$1),"")</f>
        <v/>
      </c>
      <c r="R544" s="17" t="str">
        <f>IF(SUM('Control Sample Data'!F$3:F$98)&gt;10,IF(AND(ISNUMBER('Control Sample Data'!F543),'Control Sample Data'!F543&lt;$B$1,'Control Sample Data'!F543&gt;0),'Control Sample Data'!F543,$B$1),"")</f>
        <v/>
      </c>
      <c r="S544" s="17" t="str">
        <f>IF(SUM('Control Sample Data'!G$3:G$98)&gt;10,IF(AND(ISNUMBER('Control Sample Data'!G543),'Control Sample Data'!G543&lt;$B$1,'Control Sample Data'!G543&gt;0),'Control Sample Data'!G543,$B$1),"")</f>
        <v/>
      </c>
      <c r="T544" s="17" t="str">
        <f>IF(SUM('Control Sample Data'!H$3:H$98)&gt;10,IF(AND(ISNUMBER('Control Sample Data'!H543),'Control Sample Data'!H543&lt;$B$1,'Control Sample Data'!H543&gt;0),'Control Sample Data'!H543,$B$1),"")</f>
        <v/>
      </c>
      <c r="U544" s="17" t="str">
        <f>IF(SUM('Control Sample Data'!I$3:I$98)&gt;10,IF(AND(ISNUMBER('Control Sample Data'!I543),'Control Sample Data'!I543&lt;$B$1,'Control Sample Data'!I543&gt;0),'Control Sample Data'!I543,$B$1),"")</f>
        <v/>
      </c>
      <c r="V544" s="17" t="str">
        <f>IF(SUM('Control Sample Data'!J$3:J$98)&gt;10,IF(AND(ISNUMBER('Control Sample Data'!J543),'Control Sample Data'!J543&lt;$B$1,'Control Sample Data'!J543&gt;0),'Control Sample Data'!J543,$B$1),"")</f>
        <v/>
      </c>
      <c r="W544" s="17" t="str">
        <f>IF(SUM('Control Sample Data'!K$3:K$98)&gt;10,IF(AND(ISNUMBER('Control Sample Data'!K543),'Control Sample Data'!K543&lt;$B$1,'Control Sample Data'!K543&gt;0),'Control Sample Data'!K543,$B$1),"")</f>
        <v/>
      </c>
      <c r="X544" s="17" t="str">
        <f>IF(SUM('Control Sample Data'!L$3:L$98)&gt;10,IF(AND(ISNUMBER('Control Sample Data'!L543),'Control Sample Data'!L543&lt;$B$1,'Control Sample Data'!L543&gt;0),'Control Sample Data'!L543,$B$1),"")</f>
        <v/>
      </c>
      <c r="Y544" s="17" t="str">
        <f>IF(SUM('Control Sample Data'!M$3:M$98)&gt;10,IF(AND(ISNUMBER('Control Sample Data'!M543),'Control Sample Data'!M543&lt;$B$1,'Control Sample Data'!M543&gt;0),'Control Sample Data'!M543,$B$1),"")</f>
        <v/>
      </c>
      <c r="AT544" s="36" t="str">
        <f t="shared" si="367"/>
        <v/>
      </c>
      <c r="AU544" s="36" t="str">
        <f t="shared" si="368"/>
        <v/>
      </c>
      <c r="AV544" s="36" t="str">
        <f t="shared" si="369"/>
        <v/>
      </c>
      <c r="AW544" s="36" t="str">
        <f t="shared" si="370"/>
        <v/>
      </c>
      <c r="AX544" s="36" t="str">
        <f t="shared" si="371"/>
        <v/>
      </c>
      <c r="AY544" s="36" t="str">
        <f t="shared" si="372"/>
        <v/>
      </c>
      <c r="AZ544" s="36" t="str">
        <f t="shared" si="373"/>
        <v/>
      </c>
      <c r="BA544" s="36" t="str">
        <f t="shared" si="374"/>
        <v/>
      </c>
      <c r="BB544" s="36" t="str">
        <f t="shared" si="375"/>
        <v/>
      </c>
      <c r="BC544" s="36" t="str">
        <f t="shared" si="376"/>
        <v/>
      </c>
      <c r="BD544" s="36" t="str">
        <f t="shared" si="377"/>
        <v/>
      </c>
      <c r="BE544" s="36" t="str">
        <f t="shared" si="378"/>
        <v/>
      </c>
      <c r="BF544" s="36" t="str">
        <f t="shared" si="379"/>
        <v/>
      </c>
      <c r="BG544" s="36" t="str">
        <f t="shared" si="380"/>
        <v/>
      </c>
      <c r="BH544" s="36" t="str">
        <f t="shared" si="381"/>
        <v/>
      </c>
      <c r="BI544" s="36" t="str">
        <f t="shared" si="382"/>
        <v/>
      </c>
      <c r="BJ544" s="36" t="str">
        <f t="shared" si="383"/>
        <v/>
      </c>
      <c r="BK544" s="36" t="str">
        <f t="shared" si="384"/>
        <v/>
      </c>
      <c r="BL544" s="36" t="str">
        <f t="shared" si="385"/>
        <v/>
      </c>
      <c r="BM544" s="36" t="str">
        <f t="shared" si="386"/>
        <v/>
      </c>
      <c r="BN544" s="38" t="e">
        <f t="shared" si="345"/>
        <v>#DIV/0!</v>
      </c>
      <c r="BO544" s="38" t="e">
        <f t="shared" si="346"/>
        <v>#DIV/0!</v>
      </c>
      <c r="BP544" s="39" t="str">
        <f t="shared" si="347"/>
        <v/>
      </c>
      <c r="BQ544" s="39" t="str">
        <f t="shared" si="348"/>
        <v/>
      </c>
      <c r="BR544" s="39" t="str">
        <f t="shared" si="349"/>
        <v/>
      </c>
      <c r="BS544" s="39" t="str">
        <f t="shared" si="350"/>
        <v/>
      </c>
      <c r="BT544" s="39" t="str">
        <f t="shared" si="351"/>
        <v/>
      </c>
      <c r="BU544" s="39" t="str">
        <f t="shared" si="352"/>
        <v/>
      </c>
      <c r="BV544" s="39" t="str">
        <f t="shared" si="353"/>
        <v/>
      </c>
      <c r="BW544" s="39" t="str">
        <f t="shared" si="354"/>
        <v/>
      </c>
      <c r="BX544" s="39" t="str">
        <f t="shared" si="355"/>
        <v/>
      </c>
      <c r="BY544" s="39" t="str">
        <f t="shared" si="356"/>
        <v/>
      </c>
      <c r="BZ544" s="39" t="str">
        <f t="shared" si="357"/>
        <v/>
      </c>
      <c r="CA544" s="39" t="str">
        <f t="shared" si="358"/>
        <v/>
      </c>
      <c r="CB544" s="39" t="str">
        <f t="shared" si="359"/>
        <v/>
      </c>
      <c r="CC544" s="39" t="str">
        <f t="shared" si="360"/>
        <v/>
      </c>
      <c r="CD544" s="39" t="str">
        <f t="shared" si="361"/>
        <v/>
      </c>
      <c r="CE544" s="39" t="str">
        <f t="shared" si="362"/>
        <v/>
      </c>
      <c r="CF544" s="39" t="str">
        <f t="shared" si="363"/>
        <v/>
      </c>
      <c r="CG544" s="39" t="str">
        <f t="shared" si="364"/>
        <v/>
      </c>
      <c r="CH544" s="39" t="str">
        <f t="shared" si="365"/>
        <v/>
      </c>
      <c r="CI544" s="39" t="str">
        <f t="shared" si="366"/>
        <v/>
      </c>
    </row>
    <row r="545" spans="1:87">
      <c r="A545" s="18"/>
      <c r="B545" s="15" t="str">
        <f>'Gene Table'!E544</f>
        <v>hsa-miR-370</v>
      </c>
      <c r="C545" s="15" t="str">
        <f>'Gene Table'!B544</f>
        <v>G14</v>
      </c>
      <c r="D545" s="16" t="str">
        <f>IF(SUM('Test Sample Data'!D$3:D$98)&gt;10,IF(AND(ISNUMBER('Test Sample Data'!D544),'Test Sample Data'!D544&lt;$B$1,'Test Sample Data'!D544&gt;0),'Test Sample Data'!D544,$B$1),"")</f>
        <v/>
      </c>
      <c r="E545" s="17" t="str">
        <f>IF(SUM('Test Sample Data'!E$3:E$98)&gt;10,IF(AND(ISNUMBER('Test Sample Data'!E544),'Test Sample Data'!E544&lt;$B$1,'Test Sample Data'!E544&gt;0),'Test Sample Data'!E544,$B$1),"")</f>
        <v/>
      </c>
      <c r="F545" s="17" t="str">
        <f>IF(SUM('Test Sample Data'!F$3:F$98)&gt;10,IF(AND(ISNUMBER('Test Sample Data'!F544),'Test Sample Data'!F544&lt;$B$1,'Test Sample Data'!F544&gt;0),'Test Sample Data'!F544,$B$1),"")</f>
        <v/>
      </c>
      <c r="G545" s="17" t="str">
        <f>IF(SUM('Test Sample Data'!G$3:G$98)&gt;10,IF(AND(ISNUMBER('Test Sample Data'!G544),'Test Sample Data'!G544&lt;$B$1,'Test Sample Data'!G544&gt;0),'Test Sample Data'!G544,$B$1),"")</f>
        <v/>
      </c>
      <c r="H545" s="17" t="str">
        <f>IF(SUM('Test Sample Data'!H$3:H$98)&gt;10,IF(AND(ISNUMBER('Test Sample Data'!H544),'Test Sample Data'!H544&lt;$B$1,'Test Sample Data'!H544&gt;0),'Test Sample Data'!H544,$B$1),"")</f>
        <v/>
      </c>
      <c r="I545" s="17" t="str">
        <f>IF(SUM('Test Sample Data'!I$3:I$98)&gt;10,IF(AND(ISNUMBER('Test Sample Data'!I544),'Test Sample Data'!I544&lt;$B$1,'Test Sample Data'!I544&gt;0),'Test Sample Data'!I544,$B$1),"")</f>
        <v/>
      </c>
      <c r="J545" s="17" t="str">
        <f>IF(SUM('Test Sample Data'!J$3:J$98)&gt;10,IF(AND(ISNUMBER('Test Sample Data'!J544),'Test Sample Data'!J544&lt;$B$1,'Test Sample Data'!J544&gt;0),'Test Sample Data'!J544,$B$1),"")</f>
        <v/>
      </c>
      <c r="K545" s="17" t="str">
        <f>IF(SUM('Test Sample Data'!K$3:K$98)&gt;10,IF(AND(ISNUMBER('Test Sample Data'!K544),'Test Sample Data'!K544&lt;$B$1,'Test Sample Data'!K544&gt;0),'Test Sample Data'!K544,$B$1),"")</f>
        <v/>
      </c>
      <c r="L545" s="17" t="str">
        <f>IF(SUM('Test Sample Data'!L$3:L$98)&gt;10,IF(AND(ISNUMBER('Test Sample Data'!L544),'Test Sample Data'!L544&lt;$B$1,'Test Sample Data'!L544&gt;0),'Test Sample Data'!L544,$B$1),"")</f>
        <v/>
      </c>
      <c r="M545" s="17" t="str">
        <f>IF(SUM('Test Sample Data'!M$3:M$98)&gt;10,IF(AND(ISNUMBER('Test Sample Data'!M544),'Test Sample Data'!M544&lt;$B$1,'Test Sample Data'!M544&gt;0),'Test Sample Data'!M544,$B$1),"")</f>
        <v/>
      </c>
      <c r="N545" s="17" t="str">
        <f>'Gene Table'!E544</f>
        <v>hsa-miR-370</v>
      </c>
      <c r="O545" s="17" t="str">
        <f>'Gene Table'!B544</f>
        <v>G14</v>
      </c>
      <c r="P545" s="17" t="str">
        <f>IF(SUM('Control Sample Data'!D$3:D$98)&gt;10,IF(AND(ISNUMBER('Control Sample Data'!D544),'Control Sample Data'!D544&lt;$B$1,'Control Sample Data'!D544&gt;0),'Control Sample Data'!D544,$B$1),"")</f>
        <v/>
      </c>
      <c r="Q545" s="17" t="str">
        <f>IF(SUM('Control Sample Data'!E$3:E$98)&gt;10,IF(AND(ISNUMBER('Control Sample Data'!E544),'Control Sample Data'!E544&lt;$B$1,'Control Sample Data'!E544&gt;0),'Control Sample Data'!E544,$B$1),"")</f>
        <v/>
      </c>
      <c r="R545" s="17" t="str">
        <f>IF(SUM('Control Sample Data'!F$3:F$98)&gt;10,IF(AND(ISNUMBER('Control Sample Data'!F544),'Control Sample Data'!F544&lt;$B$1,'Control Sample Data'!F544&gt;0),'Control Sample Data'!F544,$B$1),"")</f>
        <v/>
      </c>
      <c r="S545" s="17" t="str">
        <f>IF(SUM('Control Sample Data'!G$3:G$98)&gt;10,IF(AND(ISNUMBER('Control Sample Data'!G544),'Control Sample Data'!G544&lt;$B$1,'Control Sample Data'!G544&gt;0),'Control Sample Data'!G544,$B$1),"")</f>
        <v/>
      </c>
      <c r="T545" s="17" t="str">
        <f>IF(SUM('Control Sample Data'!H$3:H$98)&gt;10,IF(AND(ISNUMBER('Control Sample Data'!H544),'Control Sample Data'!H544&lt;$B$1,'Control Sample Data'!H544&gt;0),'Control Sample Data'!H544,$B$1),"")</f>
        <v/>
      </c>
      <c r="U545" s="17" t="str">
        <f>IF(SUM('Control Sample Data'!I$3:I$98)&gt;10,IF(AND(ISNUMBER('Control Sample Data'!I544),'Control Sample Data'!I544&lt;$B$1,'Control Sample Data'!I544&gt;0),'Control Sample Data'!I544,$B$1),"")</f>
        <v/>
      </c>
      <c r="V545" s="17" t="str">
        <f>IF(SUM('Control Sample Data'!J$3:J$98)&gt;10,IF(AND(ISNUMBER('Control Sample Data'!J544),'Control Sample Data'!J544&lt;$B$1,'Control Sample Data'!J544&gt;0),'Control Sample Data'!J544,$B$1),"")</f>
        <v/>
      </c>
      <c r="W545" s="17" t="str">
        <f>IF(SUM('Control Sample Data'!K$3:K$98)&gt;10,IF(AND(ISNUMBER('Control Sample Data'!K544),'Control Sample Data'!K544&lt;$B$1,'Control Sample Data'!K544&gt;0),'Control Sample Data'!K544,$B$1),"")</f>
        <v/>
      </c>
      <c r="X545" s="17" t="str">
        <f>IF(SUM('Control Sample Data'!L$3:L$98)&gt;10,IF(AND(ISNUMBER('Control Sample Data'!L544),'Control Sample Data'!L544&lt;$B$1,'Control Sample Data'!L544&gt;0),'Control Sample Data'!L544,$B$1),"")</f>
        <v/>
      </c>
      <c r="Y545" s="17" t="str">
        <f>IF(SUM('Control Sample Data'!M$3:M$98)&gt;10,IF(AND(ISNUMBER('Control Sample Data'!M544),'Control Sample Data'!M544&lt;$B$1,'Control Sample Data'!M544&gt;0),'Control Sample Data'!M544,$B$1),"")</f>
        <v/>
      </c>
      <c r="AT545" s="36" t="str">
        <f t="shared" si="367"/>
        <v/>
      </c>
      <c r="AU545" s="36" t="str">
        <f t="shared" si="368"/>
        <v/>
      </c>
      <c r="AV545" s="36" t="str">
        <f t="shared" si="369"/>
        <v/>
      </c>
      <c r="AW545" s="36" t="str">
        <f t="shared" si="370"/>
        <v/>
      </c>
      <c r="AX545" s="36" t="str">
        <f t="shared" si="371"/>
        <v/>
      </c>
      <c r="AY545" s="36" t="str">
        <f t="shared" si="372"/>
        <v/>
      </c>
      <c r="AZ545" s="36" t="str">
        <f t="shared" si="373"/>
        <v/>
      </c>
      <c r="BA545" s="36" t="str">
        <f t="shared" si="374"/>
        <v/>
      </c>
      <c r="BB545" s="36" t="str">
        <f t="shared" si="375"/>
        <v/>
      </c>
      <c r="BC545" s="36" t="str">
        <f t="shared" si="376"/>
        <v/>
      </c>
      <c r="BD545" s="36" t="str">
        <f t="shared" si="377"/>
        <v/>
      </c>
      <c r="BE545" s="36" t="str">
        <f t="shared" si="378"/>
        <v/>
      </c>
      <c r="BF545" s="36" t="str">
        <f t="shared" si="379"/>
        <v/>
      </c>
      <c r="BG545" s="36" t="str">
        <f t="shared" si="380"/>
        <v/>
      </c>
      <c r="BH545" s="36" t="str">
        <f t="shared" si="381"/>
        <v/>
      </c>
      <c r="BI545" s="36" t="str">
        <f t="shared" si="382"/>
        <v/>
      </c>
      <c r="BJ545" s="36" t="str">
        <f t="shared" si="383"/>
        <v/>
      </c>
      <c r="BK545" s="36" t="str">
        <f t="shared" si="384"/>
        <v/>
      </c>
      <c r="BL545" s="36" t="str">
        <f t="shared" si="385"/>
        <v/>
      </c>
      <c r="BM545" s="36" t="str">
        <f t="shared" si="386"/>
        <v/>
      </c>
      <c r="BN545" s="38" t="e">
        <f t="shared" si="345"/>
        <v>#DIV/0!</v>
      </c>
      <c r="BO545" s="38" t="e">
        <f t="shared" si="346"/>
        <v>#DIV/0!</v>
      </c>
      <c r="BP545" s="39" t="str">
        <f t="shared" si="347"/>
        <v/>
      </c>
      <c r="BQ545" s="39" t="str">
        <f t="shared" si="348"/>
        <v/>
      </c>
      <c r="BR545" s="39" t="str">
        <f t="shared" si="349"/>
        <v/>
      </c>
      <c r="BS545" s="39" t="str">
        <f t="shared" si="350"/>
        <v/>
      </c>
      <c r="BT545" s="39" t="str">
        <f t="shared" si="351"/>
        <v/>
      </c>
      <c r="BU545" s="39" t="str">
        <f t="shared" si="352"/>
        <v/>
      </c>
      <c r="BV545" s="39" t="str">
        <f t="shared" si="353"/>
        <v/>
      </c>
      <c r="BW545" s="39" t="str">
        <f t="shared" si="354"/>
        <v/>
      </c>
      <c r="BX545" s="39" t="str">
        <f t="shared" si="355"/>
        <v/>
      </c>
      <c r="BY545" s="39" t="str">
        <f t="shared" si="356"/>
        <v/>
      </c>
      <c r="BZ545" s="39" t="str">
        <f t="shared" si="357"/>
        <v/>
      </c>
      <c r="CA545" s="39" t="str">
        <f t="shared" si="358"/>
        <v/>
      </c>
      <c r="CB545" s="39" t="str">
        <f t="shared" si="359"/>
        <v/>
      </c>
      <c r="CC545" s="39" t="str">
        <f t="shared" si="360"/>
        <v/>
      </c>
      <c r="CD545" s="39" t="str">
        <f t="shared" si="361"/>
        <v/>
      </c>
      <c r="CE545" s="39" t="str">
        <f t="shared" si="362"/>
        <v/>
      </c>
      <c r="CF545" s="39" t="str">
        <f t="shared" si="363"/>
        <v/>
      </c>
      <c r="CG545" s="39" t="str">
        <f t="shared" si="364"/>
        <v/>
      </c>
      <c r="CH545" s="39" t="str">
        <f t="shared" si="365"/>
        <v/>
      </c>
      <c r="CI545" s="39" t="str">
        <f t="shared" si="366"/>
        <v/>
      </c>
    </row>
    <row r="546" spans="1:87">
      <c r="A546" s="18"/>
      <c r="B546" s="15" t="str">
        <f>'Gene Table'!E545</f>
        <v>hsa-miR-515-3p</v>
      </c>
      <c r="C546" s="15" t="str">
        <f>'Gene Table'!B545</f>
        <v>G15</v>
      </c>
      <c r="D546" s="16" t="str">
        <f>IF(SUM('Test Sample Data'!D$3:D$98)&gt;10,IF(AND(ISNUMBER('Test Sample Data'!D545),'Test Sample Data'!D545&lt;$B$1,'Test Sample Data'!D545&gt;0),'Test Sample Data'!D545,$B$1),"")</f>
        <v/>
      </c>
      <c r="E546" s="17" t="str">
        <f>IF(SUM('Test Sample Data'!E$3:E$98)&gt;10,IF(AND(ISNUMBER('Test Sample Data'!E545),'Test Sample Data'!E545&lt;$B$1,'Test Sample Data'!E545&gt;0),'Test Sample Data'!E545,$B$1),"")</f>
        <v/>
      </c>
      <c r="F546" s="17" t="str">
        <f>IF(SUM('Test Sample Data'!F$3:F$98)&gt;10,IF(AND(ISNUMBER('Test Sample Data'!F545),'Test Sample Data'!F545&lt;$B$1,'Test Sample Data'!F545&gt;0),'Test Sample Data'!F545,$B$1),"")</f>
        <v/>
      </c>
      <c r="G546" s="17" t="str">
        <f>IF(SUM('Test Sample Data'!G$3:G$98)&gt;10,IF(AND(ISNUMBER('Test Sample Data'!G545),'Test Sample Data'!G545&lt;$B$1,'Test Sample Data'!G545&gt;0),'Test Sample Data'!G545,$B$1),"")</f>
        <v/>
      </c>
      <c r="H546" s="17" t="str">
        <f>IF(SUM('Test Sample Data'!H$3:H$98)&gt;10,IF(AND(ISNUMBER('Test Sample Data'!H545),'Test Sample Data'!H545&lt;$B$1,'Test Sample Data'!H545&gt;0),'Test Sample Data'!H545,$B$1),"")</f>
        <v/>
      </c>
      <c r="I546" s="17" t="str">
        <f>IF(SUM('Test Sample Data'!I$3:I$98)&gt;10,IF(AND(ISNUMBER('Test Sample Data'!I545),'Test Sample Data'!I545&lt;$B$1,'Test Sample Data'!I545&gt;0),'Test Sample Data'!I545,$B$1),"")</f>
        <v/>
      </c>
      <c r="J546" s="17" t="str">
        <f>IF(SUM('Test Sample Data'!J$3:J$98)&gt;10,IF(AND(ISNUMBER('Test Sample Data'!J545),'Test Sample Data'!J545&lt;$B$1,'Test Sample Data'!J545&gt;0),'Test Sample Data'!J545,$B$1),"")</f>
        <v/>
      </c>
      <c r="K546" s="17" t="str">
        <f>IF(SUM('Test Sample Data'!K$3:K$98)&gt;10,IF(AND(ISNUMBER('Test Sample Data'!K545),'Test Sample Data'!K545&lt;$B$1,'Test Sample Data'!K545&gt;0),'Test Sample Data'!K545,$B$1),"")</f>
        <v/>
      </c>
      <c r="L546" s="17" t="str">
        <f>IF(SUM('Test Sample Data'!L$3:L$98)&gt;10,IF(AND(ISNUMBER('Test Sample Data'!L545),'Test Sample Data'!L545&lt;$B$1,'Test Sample Data'!L545&gt;0),'Test Sample Data'!L545,$B$1),"")</f>
        <v/>
      </c>
      <c r="M546" s="17" t="str">
        <f>IF(SUM('Test Sample Data'!M$3:M$98)&gt;10,IF(AND(ISNUMBER('Test Sample Data'!M545),'Test Sample Data'!M545&lt;$B$1,'Test Sample Data'!M545&gt;0),'Test Sample Data'!M545,$B$1),"")</f>
        <v/>
      </c>
      <c r="N546" s="17" t="str">
        <f>'Gene Table'!E545</f>
        <v>hsa-miR-515-3p</v>
      </c>
      <c r="O546" s="17" t="str">
        <f>'Gene Table'!B545</f>
        <v>G15</v>
      </c>
      <c r="P546" s="17" t="str">
        <f>IF(SUM('Control Sample Data'!D$3:D$98)&gt;10,IF(AND(ISNUMBER('Control Sample Data'!D545),'Control Sample Data'!D545&lt;$B$1,'Control Sample Data'!D545&gt;0),'Control Sample Data'!D545,$B$1),"")</f>
        <v/>
      </c>
      <c r="Q546" s="17" t="str">
        <f>IF(SUM('Control Sample Data'!E$3:E$98)&gt;10,IF(AND(ISNUMBER('Control Sample Data'!E545),'Control Sample Data'!E545&lt;$B$1,'Control Sample Data'!E545&gt;0),'Control Sample Data'!E545,$B$1),"")</f>
        <v/>
      </c>
      <c r="R546" s="17" t="str">
        <f>IF(SUM('Control Sample Data'!F$3:F$98)&gt;10,IF(AND(ISNUMBER('Control Sample Data'!F545),'Control Sample Data'!F545&lt;$B$1,'Control Sample Data'!F545&gt;0),'Control Sample Data'!F545,$B$1),"")</f>
        <v/>
      </c>
      <c r="S546" s="17" t="str">
        <f>IF(SUM('Control Sample Data'!G$3:G$98)&gt;10,IF(AND(ISNUMBER('Control Sample Data'!G545),'Control Sample Data'!G545&lt;$B$1,'Control Sample Data'!G545&gt;0),'Control Sample Data'!G545,$B$1),"")</f>
        <v/>
      </c>
      <c r="T546" s="17" t="str">
        <f>IF(SUM('Control Sample Data'!H$3:H$98)&gt;10,IF(AND(ISNUMBER('Control Sample Data'!H545),'Control Sample Data'!H545&lt;$B$1,'Control Sample Data'!H545&gt;0),'Control Sample Data'!H545,$B$1),"")</f>
        <v/>
      </c>
      <c r="U546" s="17" t="str">
        <f>IF(SUM('Control Sample Data'!I$3:I$98)&gt;10,IF(AND(ISNUMBER('Control Sample Data'!I545),'Control Sample Data'!I545&lt;$B$1,'Control Sample Data'!I545&gt;0),'Control Sample Data'!I545,$B$1),"")</f>
        <v/>
      </c>
      <c r="V546" s="17" t="str">
        <f>IF(SUM('Control Sample Data'!J$3:J$98)&gt;10,IF(AND(ISNUMBER('Control Sample Data'!J545),'Control Sample Data'!J545&lt;$B$1,'Control Sample Data'!J545&gt;0),'Control Sample Data'!J545,$B$1),"")</f>
        <v/>
      </c>
      <c r="W546" s="17" t="str">
        <f>IF(SUM('Control Sample Data'!K$3:K$98)&gt;10,IF(AND(ISNUMBER('Control Sample Data'!K545),'Control Sample Data'!K545&lt;$B$1,'Control Sample Data'!K545&gt;0),'Control Sample Data'!K545,$B$1),"")</f>
        <v/>
      </c>
      <c r="X546" s="17" t="str">
        <f>IF(SUM('Control Sample Data'!L$3:L$98)&gt;10,IF(AND(ISNUMBER('Control Sample Data'!L545),'Control Sample Data'!L545&lt;$B$1,'Control Sample Data'!L545&gt;0),'Control Sample Data'!L545,$B$1),"")</f>
        <v/>
      </c>
      <c r="Y546" s="17" t="str">
        <f>IF(SUM('Control Sample Data'!M$3:M$98)&gt;10,IF(AND(ISNUMBER('Control Sample Data'!M545),'Control Sample Data'!M545&lt;$B$1,'Control Sample Data'!M545&gt;0),'Control Sample Data'!M545,$B$1),"")</f>
        <v/>
      </c>
      <c r="AT546" s="36" t="str">
        <f t="shared" si="367"/>
        <v/>
      </c>
      <c r="AU546" s="36" t="str">
        <f t="shared" si="368"/>
        <v/>
      </c>
      <c r="AV546" s="36" t="str">
        <f t="shared" si="369"/>
        <v/>
      </c>
      <c r="AW546" s="36" t="str">
        <f t="shared" si="370"/>
        <v/>
      </c>
      <c r="AX546" s="36" t="str">
        <f t="shared" si="371"/>
        <v/>
      </c>
      <c r="AY546" s="36" t="str">
        <f t="shared" si="372"/>
        <v/>
      </c>
      <c r="AZ546" s="36" t="str">
        <f t="shared" si="373"/>
        <v/>
      </c>
      <c r="BA546" s="36" t="str">
        <f t="shared" si="374"/>
        <v/>
      </c>
      <c r="BB546" s="36" t="str">
        <f t="shared" si="375"/>
        <v/>
      </c>
      <c r="BC546" s="36" t="str">
        <f t="shared" si="376"/>
        <v/>
      </c>
      <c r="BD546" s="36" t="str">
        <f t="shared" si="377"/>
        <v/>
      </c>
      <c r="BE546" s="36" t="str">
        <f t="shared" si="378"/>
        <v/>
      </c>
      <c r="BF546" s="36" t="str">
        <f t="shared" si="379"/>
        <v/>
      </c>
      <c r="BG546" s="36" t="str">
        <f t="shared" si="380"/>
        <v/>
      </c>
      <c r="BH546" s="36" t="str">
        <f t="shared" si="381"/>
        <v/>
      </c>
      <c r="BI546" s="36" t="str">
        <f t="shared" si="382"/>
        <v/>
      </c>
      <c r="BJ546" s="36" t="str">
        <f t="shared" si="383"/>
        <v/>
      </c>
      <c r="BK546" s="36" t="str">
        <f t="shared" si="384"/>
        <v/>
      </c>
      <c r="BL546" s="36" t="str">
        <f t="shared" si="385"/>
        <v/>
      </c>
      <c r="BM546" s="36" t="str">
        <f t="shared" si="386"/>
        <v/>
      </c>
      <c r="BN546" s="38" t="e">
        <f t="shared" si="345"/>
        <v>#DIV/0!</v>
      </c>
      <c r="BO546" s="38" t="e">
        <f t="shared" si="346"/>
        <v>#DIV/0!</v>
      </c>
      <c r="BP546" s="39" t="str">
        <f t="shared" si="347"/>
        <v/>
      </c>
      <c r="BQ546" s="39" t="str">
        <f t="shared" si="348"/>
        <v/>
      </c>
      <c r="BR546" s="39" t="str">
        <f t="shared" si="349"/>
        <v/>
      </c>
      <c r="BS546" s="39" t="str">
        <f t="shared" si="350"/>
        <v/>
      </c>
      <c r="BT546" s="39" t="str">
        <f t="shared" si="351"/>
        <v/>
      </c>
      <c r="BU546" s="39" t="str">
        <f t="shared" si="352"/>
        <v/>
      </c>
      <c r="BV546" s="39" t="str">
        <f t="shared" si="353"/>
        <v/>
      </c>
      <c r="BW546" s="39" t="str">
        <f t="shared" si="354"/>
        <v/>
      </c>
      <c r="BX546" s="39" t="str">
        <f t="shared" si="355"/>
        <v/>
      </c>
      <c r="BY546" s="39" t="str">
        <f t="shared" si="356"/>
        <v/>
      </c>
      <c r="BZ546" s="39" t="str">
        <f t="shared" si="357"/>
        <v/>
      </c>
      <c r="CA546" s="39" t="str">
        <f t="shared" si="358"/>
        <v/>
      </c>
      <c r="CB546" s="39" t="str">
        <f t="shared" si="359"/>
        <v/>
      </c>
      <c r="CC546" s="39" t="str">
        <f t="shared" si="360"/>
        <v/>
      </c>
      <c r="CD546" s="39" t="str">
        <f t="shared" si="361"/>
        <v/>
      </c>
      <c r="CE546" s="39" t="str">
        <f t="shared" si="362"/>
        <v/>
      </c>
      <c r="CF546" s="39" t="str">
        <f t="shared" si="363"/>
        <v/>
      </c>
      <c r="CG546" s="39" t="str">
        <f t="shared" si="364"/>
        <v/>
      </c>
      <c r="CH546" s="39" t="str">
        <f t="shared" si="365"/>
        <v/>
      </c>
      <c r="CI546" s="39" t="str">
        <f t="shared" si="366"/>
        <v/>
      </c>
    </row>
    <row r="547" spans="1:87">
      <c r="A547" s="18"/>
      <c r="B547" s="15" t="str">
        <f>'Gene Table'!E546</f>
        <v>hsa-miR-557</v>
      </c>
      <c r="C547" s="15" t="str">
        <f>'Gene Table'!B546</f>
        <v>G16</v>
      </c>
      <c r="D547" s="16" t="str">
        <f>IF(SUM('Test Sample Data'!D$3:D$98)&gt;10,IF(AND(ISNUMBER('Test Sample Data'!D546),'Test Sample Data'!D546&lt;$B$1,'Test Sample Data'!D546&gt;0),'Test Sample Data'!D546,$B$1),"")</f>
        <v/>
      </c>
      <c r="E547" s="17" t="str">
        <f>IF(SUM('Test Sample Data'!E$3:E$98)&gt;10,IF(AND(ISNUMBER('Test Sample Data'!E546),'Test Sample Data'!E546&lt;$B$1,'Test Sample Data'!E546&gt;0),'Test Sample Data'!E546,$B$1),"")</f>
        <v/>
      </c>
      <c r="F547" s="17" t="str">
        <f>IF(SUM('Test Sample Data'!F$3:F$98)&gt;10,IF(AND(ISNUMBER('Test Sample Data'!F546),'Test Sample Data'!F546&lt;$B$1,'Test Sample Data'!F546&gt;0),'Test Sample Data'!F546,$B$1),"")</f>
        <v/>
      </c>
      <c r="G547" s="17" t="str">
        <f>IF(SUM('Test Sample Data'!G$3:G$98)&gt;10,IF(AND(ISNUMBER('Test Sample Data'!G546),'Test Sample Data'!G546&lt;$B$1,'Test Sample Data'!G546&gt;0),'Test Sample Data'!G546,$B$1),"")</f>
        <v/>
      </c>
      <c r="H547" s="17" t="str">
        <f>IF(SUM('Test Sample Data'!H$3:H$98)&gt;10,IF(AND(ISNUMBER('Test Sample Data'!H546),'Test Sample Data'!H546&lt;$B$1,'Test Sample Data'!H546&gt;0),'Test Sample Data'!H546,$B$1),"")</f>
        <v/>
      </c>
      <c r="I547" s="17" t="str">
        <f>IF(SUM('Test Sample Data'!I$3:I$98)&gt;10,IF(AND(ISNUMBER('Test Sample Data'!I546),'Test Sample Data'!I546&lt;$B$1,'Test Sample Data'!I546&gt;0),'Test Sample Data'!I546,$B$1),"")</f>
        <v/>
      </c>
      <c r="J547" s="17" t="str">
        <f>IF(SUM('Test Sample Data'!J$3:J$98)&gt;10,IF(AND(ISNUMBER('Test Sample Data'!J546),'Test Sample Data'!J546&lt;$B$1,'Test Sample Data'!J546&gt;0),'Test Sample Data'!J546,$B$1),"")</f>
        <v/>
      </c>
      <c r="K547" s="17" t="str">
        <f>IF(SUM('Test Sample Data'!K$3:K$98)&gt;10,IF(AND(ISNUMBER('Test Sample Data'!K546),'Test Sample Data'!K546&lt;$B$1,'Test Sample Data'!K546&gt;0),'Test Sample Data'!K546,$B$1),"")</f>
        <v/>
      </c>
      <c r="L547" s="17" t="str">
        <f>IF(SUM('Test Sample Data'!L$3:L$98)&gt;10,IF(AND(ISNUMBER('Test Sample Data'!L546),'Test Sample Data'!L546&lt;$B$1,'Test Sample Data'!L546&gt;0),'Test Sample Data'!L546,$B$1),"")</f>
        <v/>
      </c>
      <c r="M547" s="17" t="str">
        <f>IF(SUM('Test Sample Data'!M$3:M$98)&gt;10,IF(AND(ISNUMBER('Test Sample Data'!M546),'Test Sample Data'!M546&lt;$B$1,'Test Sample Data'!M546&gt;0),'Test Sample Data'!M546,$B$1),"")</f>
        <v/>
      </c>
      <c r="N547" s="17" t="str">
        <f>'Gene Table'!E546</f>
        <v>hsa-miR-557</v>
      </c>
      <c r="O547" s="17" t="str">
        <f>'Gene Table'!B546</f>
        <v>G16</v>
      </c>
      <c r="P547" s="17" t="str">
        <f>IF(SUM('Control Sample Data'!D$3:D$98)&gt;10,IF(AND(ISNUMBER('Control Sample Data'!D546),'Control Sample Data'!D546&lt;$B$1,'Control Sample Data'!D546&gt;0),'Control Sample Data'!D546,$B$1),"")</f>
        <v/>
      </c>
      <c r="Q547" s="17" t="str">
        <f>IF(SUM('Control Sample Data'!E$3:E$98)&gt;10,IF(AND(ISNUMBER('Control Sample Data'!E546),'Control Sample Data'!E546&lt;$B$1,'Control Sample Data'!E546&gt;0),'Control Sample Data'!E546,$B$1),"")</f>
        <v/>
      </c>
      <c r="R547" s="17" t="str">
        <f>IF(SUM('Control Sample Data'!F$3:F$98)&gt;10,IF(AND(ISNUMBER('Control Sample Data'!F546),'Control Sample Data'!F546&lt;$B$1,'Control Sample Data'!F546&gt;0),'Control Sample Data'!F546,$B$1),"")</f>
        <v/>
      </c>
      <c r="S547" s="17" t="str">
        <f>IF(SUM('Control Sample Data'!G$3:G$98)&gt;10,IF(AND(ISNUMBER('Control Sample Data'!G546),'Control Sample Data'!G546&lt;$B$1,'Control Sample Data'!G546&gt;0),'Control Sample Data'!G546,$B$1),"")</f>
        <v/>
      </c>
      <c r="T547" s="17" t="str">
        <f>IF(SUM('Control Sample Data'!H$3:H$98)&gt;10,IF(AND(ISNUMBER('Control Sample Data'!H546),'Control Sample Data'!H546&lt;$B$1,'Control Sample Data'!H546&gt;0),'Control Sample Data'!H546,$B$1),"")</f>
        <v/>
      </c>
      <c r="U547" s="17" t="str">
        <f>IF(SUM('Control Sample Data'!I$3:I$98)&gt;10,IF(AND(ISNUMBER('Control Sample Data'!I546),'Control Sample Data'!I546&lt;$B$1,'Control Sample Data'!I546&gt;0),'Control Sample Data'!I546,$B$1),"")</f>
        <v/>
      </c>
      <c r="V547" s="17" t="str">
        <f>IF(SUM('Control Sample Data'!J$3:J$98)&gt;10,IF(AND(ISNUMBER('Control Sample Data'!J546),'Control Sample Data'!J546&lt;$B$1,'Control Sample Data'!J546&gt;0),'Control Sample Data'!J546,$B$1),"")</f>
        <v/>
      </c>
      <c r="W547" s="17" t="str">
        <f>IF(SUM('Control Sample Data'!K$3:K$98)&gt;10,IF(AND(ISNUMBER('Control Sample Data'!K546),'Control Sample Data'!K546&lt;$B$1,'Control Sample Data'!K546&gt;0),'Control Sample Data'!K546,$B$1),"")</f>
        <v/>
      </c>
      <c r="X547" s="17" t="str">
        <f>IF(SUM('Control Sample Data'!L$3:L$98)&gt;10,IF(AND(ISNUMBER('Control Sample Data'!L546),'Control Sample Data'!L546&lt;$B$1,'Control Sample Data'!L546&gt;0),'Control Sample Data'!L546,$B$1),"")</f>
        <v/>
      </c>
      <c r="Y547" s="17" t="str">
        <f>IF(SUM('Control Sample Data'!M$3:M$98)&gt;10,IF(AND(ISNUMBER('Control Sample Data'!M546),'Control Sample Data'!M546&lt;$B$1,'Control Sample Data'!M546&gt;0),'Control Sample Data'!M546,$B$1),"")</f>
        <v/>
      </c>
      <c r="AT547" s="36" t="str">
        <f t="shared" si="367"/>
        <v/>
      </c>
      <c r="AU547" s="36" t="str">
        <f t="shared" si="368"/>
        <v/>
      </c>
      <c r="AV547" s="36" t="str">
        <f t="shared" si="369"/>
        <v/>
      </c>
      <c r="AW547" s="36" t="str">
        <f t="shared" si="370"/>
        <v/>
      </c>
      <c r="AX547" s="36" t="str">
        <f t="shared" si="371"/>
        <v/>
      </c>
      <c r="AY547" s="36" t="str">
        <f t="shared" si="372"/>
        <v/>
      </c>
      <c r="AZ547" s="36" t="str">
        <f t="shared" si="373"/>
        <v/>
      </c>
      <c r="BA547" s="36" t="str">
        <f t="shared" si="374"/>
        <v/>
      </c>
      <c r="BB547" s="36" t="str">
        <f t="shared" si="375"/>
        <v/>
      </c>
      <c r="BC547" s="36" t="str">
        <f t="shared" si="376"/>
        <v/>
      </c>
      <c r="BD547" s="36" t="str">
        <f t="shared" si="377"/>
        <v/>
      </c>
      <c r="BE547" s="36" t="str">
        <f t="shared" si="378"/>
        <v/>
      </c>
      <c r="BF547" s="36" t="str">
        <f t="shared" si="379"/>
        <v/>
      </c>
      <c r="BG547" s="36" t="str">
        <f t="shared" si="380"/>
        <v/>
      </c>
      <c r="BH547" s="36" t="str">
        <f t="shared" si="381"/>
        <v/>
      </c>
      <c r="BI547" s="36" t="str">
        <f t="shared" si="382"/>
        <v/>
      </c>
      <c r="BJ547" s="36" t="str">
        <f t="shared" si="383"/>
        <v/>
      </c>
      <c r="BK547" s="36" t="str">
        <f t="shared" si="384"/>
        <v/>
      </c>
      <c r="BL547" s="36" t="str">
        <f t="shared" si="385"/>
        <v/>
      </c>
      <c r="BM547" s="36" t="str">
        <f t="shared" si="386"/>
        <v/>
      </c>
      <c r="BN547" s="38" t="e">
        <f t="shared" si="345"/>
        <v>#DIV/0!</v>
      </c>
      <c r="BO547" s="38" t="e">
        <f t="shared" si="346"/>
        <v>#DIV/0!</v>
      </c>
      <c r="BP547" s="39" t="str">
        <f t="shared" si="347"/>
        <v/>
      </c>
      <c r="BQ547" s="39" t="str">
        <f t="shared" si="348"/>
        <v/>
      </c>
      <c r="BR547" s="39" t="str">
        <f t="shared" si="349"/>
        <v/>
      </c>
      <c r="BS547" s="39" t="str">
        <f t="shared" si="350"/>
        <v/>
      </c>
      <c r="BT547" s="39" t="str">
        <f t="shared" si="351"/>
        <v/>
      </c>
      <c r="BU547" s="39" t="str">
        <f t="shared" si="352"/>
        <v/>
      </c>
      <c r="BV547" s="39" t="str">
        <f t="shared" si="353"/>
        <v/>
      </c>
      <c r="BW547" s="39" t="str">
        <f t="shared" si="354"/>
        <v/>
      </c>
      <c r="BX547" s="39" t="str">
        <f t="shared" si="355"/>
        <v/>
      </c>
      <c r="BY547" s="39" t="str">
        <f t="shared" si="356"/>
        <v/>
      </c>
      <c r="BZ547" s="39" t="str">
        <f t="shared" si="357"/>
        <v/>
      </c>
      <c r="CA547" s="39" t="str">
        <f t="shared" si="358"/>
        <v/>
      </c>
      <c r="CB547" s="39" t="str">
        <f t="shared" si="359"/>
        <v/>
      </c>
      <c r="CC547" s="39" t="str">
        <f t="shared" si="360"/>
        <v/>
      </c>
      <c r="CD547" s="39" t="str">
        <f t="shared" si="361"/>
        <v/>
      </c>
      <c r="CE547" s="39" t="str">
        <f t="shared" si="362"/>
        <v/>
      </c>
      <c r="CF547" s="39" t="str">
        <f t="shared" si="363"/>
        <v/>
      </c>
      <c r="CG547" s="39" t="str">
        <f t="shared" si="364"/>
        <v/>
      </c>
      <c r="CH547" s="39" t="str">
        <f t="shared" si="365"/>
        <v/>
      </c>
      <c r="CI547" s="39" t="str">
        <f t="shared" si="366"/>
        <v/>
      </c>
    </row>
    <row r="548" spans="1:87">
      <c r="A548" s="18"/>
      <c r="B548" s="15" t="str">
        <f>'Gene Table'!E547</f>
        <v>hsa-miR-518b</v>
      </c>
      <c r="C548" s="15" t="str">
        <f>'Gene Table'!B547</f>
        <v>G17</v>
      </c>
      <c r="D548" s="16" t="str">
        <f>IF(SUM('Test Sample Data'!D$3:D$98)&gt;10,IF(AND(ISNUMBER('Test Sample Data'!D547),'Test Sample Data'!D547&lt;$B$1,'Test Sample Data'!D547&gt;0),'Test Sample Data'!D547,$B$1),"")</f>
        <v/>
      </c>
      <c r="E548" s="17" t="str">
        <f>IF(SUM('Test Sample Data'!E$3:E$98)&gt;10,IF(AND(ISNUMBER('Test Sample Data'!E547),'Test Sample Data'!E547&lt;$B$1,'Test Sample Data'!E547&gt;0),'Test Sample Data'!E547,$B$1),"")</f>
        <v/>
      </c>
      <c r="F548" s="17" t="str">
        <f>IF(SUM('Test Sample Data'!F$3:F$98)&gt;10,IF(AND(ISNUMBER('Test Sample Data'!F547),'Test Sample Data'!F547&lt;$B$1,'Test Sample Data'!F547&gt;0),'Test Sample Data'!F547,$B$1),"")</f>
        <v/>
      </c>
      <c r="G548" s="17" t="str">
        <f>IF(SUM('Test Sample Data'!G$3:G$98)&gt;10,IF(AND(ISNUMBER('Test Sample Data'!G547),'Test Sample Data'!G547&lt;$B$1,'Test Sample Data'!G547&gt;0),'Test Sample Data'!G547,$B$1),"")</f>
        <v/>
      </c>
      <c r="H548" s="17" t="str">
        <f>IF(SUM('Test Sample Data'!H$3:H$98)&gt;10,IF(AND(ISNUMBER('Test Sample Data'!H547),'Test Sample Data'!H547&lt;$B$1,'Test Sample Data'!H547&gt;0),'Test Sample Data'!H547,$B$1),"")</f>
        <v/>
      </c>
      <c r="I548" s="17" t="str">
        <f>IF(SUM('Test Sample Data'!I$3:I$98)&gt;10,IF(AND(ISNUMBER('Test Sample Data'!I547),'Test Sample Data'!I547&lt;$B$1,'Test Sample Data'!I547&gt;0),'Test Sample Data'!I547,$B$1),"")</f>
        <v/>
      </c>
      <c r="J548" s="17" t="str">
        <f>IF(SUM('Test Sample Data'!J$3:J$98)&gt;10,IF(AND(ISNUMBER('Test Sample Data'!J547),'Test Sample Data'!J547&lt;$B$1,'Test Sample Data'!J547&gt;0),'Test Sample Data'!J547,$B$1),"")</f>
        <v/>
      </c>
      <c r="K548" s="17" t="str">
        <f>IF(SUM('Test Sample Data'!K$3:K$98)&gt;10,IF(AND(ISNUMBER('Test Sample Data'!K547),'Test Sample Data'!K547&lt;$B$1,'Test Sample Data'!K547&gt;0),'Test Sample Data'!K547,$B$1),"")</f>
        <v/>
      </c>
      <c r="L548" s="17" t="str">
        <f>IF(SUM('Test Sample Data'!L$3:L$98)&gt;10,IF(AND(ISNUMBER('Test Sample Data'!L547),'Test Sample Data'!L547&lt;$B$1,'Test Sample Data'!L547&gt;0),'Test Sample Data'!L547,$B$1),"")</f>
        <v/>
      </c>
      <c r="M548" s="17" t="str">
        <f>IF(SUM('Test Sample Data'!M$3:M$98)&gt;10,IF(AND(ISNUMBER('Test Sample Data'!M547),'Test Sample Data'!M547&lt;$B$1,'Test Sample Data'!M547&gt;0),'Test Sample Data'!M547,$B$1),"")</f>
        <v/>
      </c>
      <c r="N548" s="17" t="str">
        <f>'Gene Table'!E547</f>
        <v>hsa-miR-518b</v>
      </c>
      <c r="O548" s="17" t="str">
        <f>'Gene Table'!B547</f>
        <v>G17</v>
      </c>
      <c r="P548" s="17" t="str">
        <f>IF(SUM('Control Sample Data'!D$3:D$98)&gt;10,IF(AND(ISNUMBER('Control Sample Data'!D547),'Control Sample Data'!D547&lt;$B$1,'Control Sample Data'!D547&gt;0),'Control Sample Data'!D547,$B$1),"")</f>
        <v/>
      </c>
      <c r="Q548" s="17" t="str">
        <f>IF(SUM('Control Sample Data'!E$3:E$98)&gt;10,IF(AND(ISNUMBER('Control Sample Data'!E547),'Control Sample Data'!E547&lt;$B$1,'Control Sample Data'!E547&gt;0),'Control Sample Data'!E547,$B$1),"")</f>
        <v/>
      </c>
      <c r="R548" s="17" t="str">
        <f>IF(SUM('Control Sample Data'!F$3:F$98)&gt;10,IF(AND(ISNUMBER('Control Sample Data'!F547),'Control Sample Data'!F547&lt;$B$1,'Control Sample Data'!F547&gt;0),'Control Sample Data'!F547,$B$1),"")</f>
        <v/>
      </c>
      <c r="S548" s="17" t="str">
        <f>IF(SUM('Control Sample Data'!G$3:G$98)&gt;10,IF(AND(ISNUMBER('Control Sample Data'!G547),'Control Sample Data'!G547&lt;$B$1,'Control Sample Data'!G547&gt;0),'Control Sample Data'!G547,$B$1),"")</f>
        <v/>
      </c>
      <c r="T548" s="17" t="str">
        <f>IF(SUM('Control Sample Data'!H$3:H$98)&gt;10,IF(AND(ISNUMBER('Control Sample Data'!H547),'Control Sample Data'!H547&lt;$B$1,'Control Sample Data'!H547&gt;0),'Control Sample Data'!H547,$B$1),"")</f>
        <v/>
      </c>
      <c r="U548" s="17" t="str">
        <f>IF(SUM('Control Sample Data'!I$3:I$98)&gt;10,IF(AND(ISNUMBER('Control Sample Data'!I547),'Control Sample Data'!I547&lt;$B$1,'Control Sample Data'!I547&gt;0),'Control Sample Data'!I547,$B$1),"")</f>
        <v/>
      </c>
      <c r="V548" s="17" t="str">
        <f>IF(SUM('Control Sample Data'!J$3:J$98)&gt;10,IF(AND(ISNUMBER('Control Sample Data'!J547),'Control Sample Data'!J547&lt;$B$1,'Control Sample Data'!J547&gt;0),'Control Sample Data'!J547,$B$1),"")</f>
        <v/>
      </c>
      <c r="W548" s="17" t="str">
        <f>IF(SUM('Control Sample Data'!K$3:K$98)&gt;10,IF(AND(ISNUMBER('Control Sample Data'!K547),'Control Sample Data'!K547&lt;$B$1,'Control Sample Data'!K547&gt;0),'Control Sample Data'!K547,$B$1),"")</f>
        <v/>
      </c>
      <c r="X548" s="17" t="str">
        <f>IF(SUM('Control Sample Data'!L$3:L$98)&gt;10,IF(AND(ISNUMBER('Control Sample Data'!L547),'Control Sample Data'!L547&lt;$B$1,'Control Sample Data'!L547&gt;0),'Control Sample Data'!L547,$B$1),"")</f>
        <v/>
      </c>
      <c r="Y548" s="17" t="str">
        <f>IF(SUM('Control Sample Data'!M$3:M$98)&gt;10,IF(AND(ISNUMBER('Control Sample Data'!M547),'Control Sample Data'!M547&lt;$B$1,'Control Sample Data'!M547&gt;0),'Control Sample Data'!M547,$B$1),"")</f>
        <v/>
      </c>
      <c r="AT548" s="36" t="str">
        <f t="shared" si="367"/>
        <v/>
      </c>
      <c r="AU548" s="36" t="str">
        <f t="shared" si="368"/>
        <v/>
      </c>
      <c r="AV548" s="36" t="str">
        <f t="shared" si="369"/>
        <v/>
      </c>
      <c r="AW548" s="36" t="str">
        <f t="shared" si="370"/>
        <v/>
      </c>
      <c r="AX548" s="36" t="str">
        <f t="shared" si="371"/>
        <v/>
      </c>
      <c r="AY548" s="36" t="str">
        <f t="shared" si="372"/>
        <v/>
      </c>
      <c r="AZ548" s="36" t="str">
        <f t="shared" si="373"/>
        <v/>
      </c>
      <c r="BA548" s="36" t="str">
        <f t="shared" si="374"/>
        <v/>
      </c>
      <c r="BB548" s="36" t="str">
        <f t="shared" si="375"/>
        <v/>
      </c>
      <c r="BC548" s="36" t="str">
        <f t="shared" si="376"/>
        <v/>
      </c>
      <c r="BD548" s="36" t="str">
        <f t="shared" si="377"/>
        <v/>
      </c>
      <c r="BE548" s="36" t="str">
        <f t="shared" si="378"/>
        <v/>
      </c>
      <c r="BF548" s="36" t="str">
        <f t="shared" si="379"/>
        <v/>
      </c>
      <c r="BG548" s="36" t="str">
        <f t="shared" si="380"/>
        <v/>
      </c>
      <c r="BH548" s="36" t="str">
        <f t="shared" si="381"/>
        <v/>
      </c>
      <c r="BI548" s="36" t="str">
        <f t="shared" si="382"/>
        <v/>
      </c>
      <c r="BJ548" s="36" t="str">
        <f t="shared" si="383"/>
        <v/>
      </c>
      <c r="BK548" s="36" t="str">
        <f t="shared" si="384"/>
        <v/>
      </c>
      <c r="BL548" s="36" t="str">
        <f t="shared" si="385"/>
        <v/>
      </c>
      <c r="BM548" s="36" t="str">
        <f t="shared" si="386"/>
        <v/>
      </c>
      <c r="BN548" s="38" t="e">
        <f t="shared" si="345"/>
        <v>#DIV/0!</v>
      </c>
      <c r="BO548" s="38" t="e">
        <f t="shared" si="346"/>
        <v>#DIV/0!</v>
      </c>
      <c r="BP548" s="39" t="str">
        <f t="shared" si="347"/>
        <v/>
      </c>
      <c r="BQ548" s="39" t="str">
        <f t="shared" si="348"/>
        <v/>
      </c>
      <c r="BR548" s="39" t="str">
        <f t="shared" si="349"/>
        <v/>
      </c>
      <c r="BS548" s="39" t="str">
        <f t="shared" si="350"/>
        <v/>
      </c>
      <c r="BT548" s="39" t="str">
        <f t="shared" si="351"/>
        <v/>
      </c>
      <c r="BU548" s="39" t="str">
        <f t="shared" si="352"/>
        <v/>
      </c>
      <c r="BV548" s="39" t="str">
        <f t="shared" si="353"/>
        <v/>
      </c>
      <c r="BW548" s="39" t="str">
        <f t="shared" si="354"/>
        <v/>
      </c>
      <c r="BX548" s="39" t="str">
        <f t="shared" si="355"/>
        <v/>
      </c>
      <c r="BY548" s="39" t="str">
        <f t="shared" si="356"/>
        <v/>
      </c>
      <c r="BZ548" s="39" t="str">
        <f t="shared" si="357"/>
        <v/>
      </c>
      <c r="CA548" s="39" t="str">
        <f t="shared" si="358"/>
        <v/>
      </c>
      <c r="CB548" s="39" t="str">
        <f t="shared" si="359"/>
        <v/>
      </c>
      <c r="CC548" s="39" t="str">
        <f t="shared" si="360"/>
        <v/>
      </c>
      <c r="CD548" s="39" t="str">
        <f t="shared" si="361"/>
        <v/>
      </c>
      <c r="CE548" s="39" t="str">
        <f t="shared" si="362"/>
        <v/>
      </c>
      <c r="CF548" s="39" t="str">
        <f t="shared" si="363"/>
        <v/>
      </c>
      <c r="CG548" s="39" t="str">
        <f t="shared" si="364"/>
        <v/>
      </c>
      <c r="CH548" s="39" t="str">
        <f t="shared" si="365"/>
        <v/>
      </c>
      <c r="CI548" s="39" t="str">
        <f t="shared" si="366"/>
        <v/>
      </c>
    </row>
    <row r="549" spans="1:87">
      <c r="A549" s="18"/>
      <c r="B549" s="15" t="str">
        <f>'Gene Table'!E548</f>
        <v>hsa-miR-659-3p</v>
      </c>
      <c r="C549" s="15" t="str">
        <f>'Gene Table'!B548</f>
        <v>G18</v>
      </c>
      <c r="D549" s="16" t="str">
        <f>IF(SUM('Test Sample Data'!D$3:D$98)&gt;10,IF(AND(ISNUMBER('Test Sample Data'!D548),'Test Sample Data'!D548&lt;$B$1,'Test Sample Data'!D548&gt;0),'Test Sample Data'!D548,$B$1),"")</f>
        <v/>
      </c>
      <c r="E549" s="17" t="str">
        <f>IF(SUM('Test Sample Data'!E$3:E$98)&gt;10,IF(AND(ISNUMBER('Test Sample Data'!E548),'Test Sample Data'!E548&lt;$B$1,'Test Sample Data'!E548&gt;0),'Test Sample Data'!E548,$B$1),"")</f>
        <v/>
      </c>
      <c r="F549" s="17" t="str">
        <f>IF(SUM('Test Sample Data'!F$3:F$98)&gt;10,IF(AND(ISNUMBER('Test Sample Data'!F548),'Test Sample Data'!F548&lt;$B$1,'Test Sample Data'!F548&gt;0),'Test Sample Data'!F548,$B$1),"")</f>
        <v/>
      </c>
      <c r="G549" s="17" t="str">
        <f>IF(SUM('Test Sample Data'!G$3:G$98)&gt;10,IF(AND(ISNUMBER('Test Sample Data'!G548),'Test Sample Data'!G548&lt;$B$1,'Test Sample Data'!G548&gt;0),'Test Sample Data'!G548,$B$1),"")</f>
        <v/>
      </c>
      <c r="H549" s="17" t="str">
        <f>IF(SUM('Test Sample Data'!H$3:H$98)&gt;10,IF(AND(ISNUMBER('Test Sample Data'!H548),'Test Sample Data'!H548&lt;$B$1,'Test Sample Data'!H548&gt;0),'Test Sample Data'!H548,$B$1),"")</f>
        <v/>
      </c>
      <c r="I549" s="17" t="str">
        <f>IF(SUM('Test Sample Data'!I$3:I$98)&gt;10,IF(AND(ISNUMBER('Test Sample Data'!I548),'Test Sample Data'!I548&lt;$B$1,'Test Sample Data'!I548&gt;0),'Test Sample Data'!I548,$B$1),"")</f>
        <v/>
      </c>
      <c r="J549" s="17" t="str">
        <f>IF(SUM('Test Sample Data'!J$3:J$98)&gt;10,IF(AND(ISNUMBER('Test Sample Data'!J548),'Test Sample Data'!J548&lt;$B$1,'Test Sample Data'!J548&gt;0),'Test Sample Data'!J548,$B$1),"")</f>
        <v/>
      </c>
      <c r="K549" s="17" t="str">
        <f>IF(SUM('Test Sample Data'!K$3:K$98)&gt;10,IF(AND(ISNUMBER('Test Sample Data'!K548),'Test Sample Data'!K548&lt;$B$1,'Test Sample Data'!K548&gt;0),'Test Sample Data'!K548,$B$1),"")</f>
        <v/>
      </c>
      <c r="L549" s="17" t="str">
        <f>IF(SUM('Test Sample Data'!L$3:L$98)&gt;10,IF(AND(ISNUMBER('Test Sample Data'!L548),'Test Sample Data'!L548&lt;$B$1,'Test Sample Data'!L548&gt;0),'Test Sample Data'!L548,$B$1),"")</f>
        <v/>
      </c>
      <c r="M549" s="17" t="str">
        <f>IF(SUM('Test Sample Data'!M$3:M$98)&gt;10,IF(AND(ISNUMBER('Test Sample Data'!M548),'Test Sample Data'!M548&lt;$B$1,'Test Sample Data'!M548&gt;0),'Test Sample Data'!M548,$B$1),"")</f>
        <v/>
      </c>
      <c r="N549" s="17" t="str">
        <f>'Gene Table'!E548</f>
        <v>hsa-miR-659-3p</v>
      </c>
      <c r="O549" s="17" t="str">
        <f>'Gene Table'!B548</f>
        <v>G18</v>
      </c>
      <c r="P549" s="17" t="str">
        <f>IF(SUM('Control Sample Data'!D$3:D$98)&gt;10,IF(AND(ISNUMBER('Control Sample Data'!D548),'Control Sample Data'!D548&lt;$B$1,'Control Sample Data'!D548&gt;0),'Control Sample Data'!D548,$B$1),"")</f>
        <v/>
      </c>
      <c r="Q549" s="17" t="str">
        <f>IF(SUM('Control Sample Data'!E$3:E$98)&gt;10,IF(AND(ISNUMBER('Control Sample Data'!E548),'Control Sample Data'!E548&lt;$B$1,'Control Sample Data'!E548&gt;0),'Control Sample Data'!E548,$B$1),"")</f>
        <v/>
      </c>
      <c r="R549" s="17" t="str">
        <f>IF(SUM('Control Sample Data'!F$3:F$98)&gt;10,IF(AND(ISNUMBER('Control Sample Data'!F548),'Control Sample Data'!F548&lt;$B$1,'Control Sample Data'!F548&gt;0),'Control Sample Data'!F548,$B$1),"")</f>
        <v/>
      </c>
      <c r="S549" s="17" t="str">
        <f>IF(SUM('Control Sample Data'!G$3:G$98)&gt;10,IF(AND(ISNUMBER('Control Sample Data'!G548),'Control Sample Data'!G548&lt;$B$1,'Control Sample Data'!G548&gt;0),'Control Sample Data'!G548,$B$1),"")</f>
        <v/>
      </c>
      <c r="T549" s="17" t="str">
        <f>IF(SUM('Control Sample Data'!H$3:H$98)&gt;10,IF(AND(ISNUMBER('Control Sample Data'!H548),'Control Sample Data'!H548&lt;$B$1,'Control Sample Data'!H548&gt;0),'Control Sample Data'!H548,$B$1),"")</f>
        <v/>
      </c>
      <c r="U549" s="17" t="str">
        <f>IF(SUM('Control Sample Data'!I$3:I$98)&gt;10,IF(AND(ISNUMBER('Control Sample Data'!I548),'Control Sample Data'!I548&lt;$B$1,'Control Sample Data'!I548&gt;0),'Control Sample Data'!I548,$B$1),"")</f>
        <v/>
      </c>
      <c r="V549" s="17" t="str">
        <f>IF(SUM('Control Sample Data'!J$3:J$98)&gt;10,IF(AND(ISNUMBER('Control Sample Data'!J548),'Control Sample Data'!J548&lt;$B$1,'Control Sample Data'!J548&gt;0),'Control Sample Data'!J548,$B$1),"")</f>
        <v/>
      </c>
      <c r="W549" s="17" t="str">
        <f>IF(SUM('Control Sample Data'!K$3:K$98)&gt;10,IF(AND(ISNUMBER('Control Sample Data'!K548),'Control Sample Data'!K548&lt;$B$1,'Control Sample Data'!K548&gt;0),'Control Sample Data'!K548,$B$1),"")</f>
        <v/>
      </c>
      <c r="X549" s="17" t="str">
        <f>IF(SUM('Control Sample Data'!L$3:L$98)&gt;10,IF(AND(ISNUMBER('Control Sample Data'!L548),'Control Sample Data'!L548&lt;$B$1,'Control Sample Data'!L548&gt;0),'Control Sample Data'!L548,$B$1),"")</f>
        <v/>
      </c>
      <c r="Y549" s="17" t="str">
        <f>IF(SUM('Control Sample Data'!M$3:M$98)&gt;10,IF(AND(ISNUMBER('Control Sample Data'!M548),'Control Sample Data'!M548&lt;$B$1,'Control Sample Data'!M548&gt;0),'Control Sample Data'!M548,$B$1),"")</f>
        <v/>
      </c>
      <c r="AT549" s="36" t="str">
        <f t="shared" si="367"/>
        <v/>
      </c>
      <c r="AU549" s="36" t="str">
        <f t="shared" si="368"/>
        <v/>
      </c>
      <c r="AV549" s="36" t="str">
        <f t="shared" si="369"/>
        <v/>
      </c>
      <c r="AW549" s="36" t="str">
        <f t="shared" si="370"/>
        <v/>
      </c>
      <c r="AX549" s="36" t="str">
        <f t="shared" si="371"/>
        <v/>
      </c>
      <c r="AY549" s="36" t="str">
        <f t="shared" si="372"/>
        <v/>
      </c>
      <c r="AZ549" s="36" t="str">
        <f t="shared" si="373"/>
        <v/>
      </c>
      <c r="BA549" s="36" t="str">
        <f t="shared" si="374"/>
        <v/>
      </c>
      <c r="BB549" s="36" t="str">
        <f t="shared" si="375"/>
        <v/>
      </c>
      <c r="BC549" s="36" t="str">
        <f t="shared" si="376"/>
        <v/>
      </c>
      <c r="BD549" s="36" t="str">
        <f t="shared" si="377"/>
        <v/>
      </c>
      <c r="BE549" s="36" t="str">
        <f t="shared" si="378"/>
        <v/>
      </c>
      <c r="BF549" s="36" t="str">
        <f t="shared" si="379"/>
        <v/>
      </c>
      <c r="BG549" s="36" t="str">
        <f t="shared" si="380"/>
        <v/>
      </c>
      <c r="BH549" s="36" t="str">
        <f t="shared" si="381"/>
        <v/>
      </c>
      <c r="BI549" s="36" t="str">
        <f t="shared" si="382"/>
        <v/>
      </c>
      <c r="BJ549" s="36" t="str">
        <f t="shared" si="383"/>
        <v/>
      </c>
      <c r="BK549" s="36" t="str">
        <f t="shared" si="384"/>
        <v/>
      </c>
      <c r="BL549" s="36" t="str">
        <f t="shared" si="385"/>
        <v/>
      </c>
      <c r="BM549" s="36" t="str">
        <f t="shared" si="386"/>
        <v/>
      </c>
      <c r="BN549" s="38" t="e">
        <f t="shared" si="345"/>
        <v>#DIV/0!</v>
      </c>
      <c r="BO549" s="38" t="e">
        <f t="shared" si="346"/>
        <v>#DIV/0!</v>
      </c>
      <c r="BP549" s="39" t="str">
        <f t="shared" si="347"/>
        <v/>
      </c>
      <c r="BQ549" s="39" t="str">
        <f t="shared" si="348"/>
        <v/>
      </c>
      <c r="BR549" s="39" t="str">
        <f t="shared" si="349"/>
        <v/>
      </c>
      <c r="BS549" s="39" t="str">
        <f t="shared" si="350"/>
        <v/>
      </c>
      <c r="BT549" s="39" t="str">
        <f t="shared" si="351"/>
        <v/>
      </c>
      <c r="BU549" s="39" t="str">
        <f t="shared" si="352"/>
        <v/>
      </c>
      <c r="BV549" s="39" t="str">
        <f t="shared" si="353"/>
        <v/>
      </c>
      <c r="BW549" s="39" t="str">
        <f t="shared" si="354"/>
        <v/>
      </c>
      <c r="BX549" s="39" t="str">
        <f t="shared" si="355"/>
        <v/>
      </c>
      <c r="BY549" s="39" t="str">
        <f t="shared" si="356"/>
        <v/>
      </c>
      <c r="BZ549" s="39" t="str">
        <f t="shared" si="357"/>
        <v/>
      </c>
      <c r="CA549" s="39" t="str">
        <f t="shared" si="358"/>
        <v/>
      </c>
      <c r="CB549" s="39" t="str">
        <f t="shared" si="359"/>
        <v/>
      </c>
      <c r="CC549" s="39" t="str">
        <f t="shared" si="360"/>
        <v/>
      </c>
      <c r="CD549" s="39" t="str">
        <f t="shared" si="361"/>
        <v/>
      </c>
      <c r="CE549" s="39" t="str">
        <f t="shared" si="362"/>
        <v/>
      </c>
      <c r="CF549" s="39" t="str">
        <f t="shared" si="363"/>
        <v/>
      </c>
      <c r="CG549" s="39" t="str">
        <f t="shared" si="364"/>
        <v/>
      </c>
      <c r="CH549" s="39" t="str">
        <f t="shared" si="365"/>
        <v/>
      </c>
      <c r="CI549" s="39" t="str">
        <f t="shared" si="366"/>
        <v/>
      </c>
    </row>
    <row r="550" spans="1:87">
      <c r="A550" s="18"/>
      <c r="B550" s="15" t="str">
        <f>'Gene Table'!E549</f>
        <v>hsa-miR-541-3p</v>
      </c>
      <c r="C550" s="15" t="str">
        <f>'Gene Table'!B549</f>
        <v>G19</v>
      </c>
      <c r="D550" s="16" t="str">
        <f>IF(SUM('Test Sample Data'!D$3:D$98)&gt;10,IF(AND(ISNUMBER('Test Sample Data'!D549),'Test Sample Data'!D549&lt;$B$1,'Test Sample Data'!D549&gt;0),'Test Sample Data'!D549,$B$1),"")</f>
        <v/>
      </c>
      <c r="E550" s="17" t="str">
        <f>IF(SUM('Test Sample Data'!E$3:E$98)&gt;10,IF(AND(ISNUMBER('Test Sample Data'!E549),'Test Sample Data'!E549&lt;$B$1,'Test Sample Data'!E549&gt;0),'Test Sample Data'!E549,$B$1),"")</f>
        <v/>
      </c>
      <c r="F550" s="17" t="str">
        <f>IF(SUM('Test Sample Data'!F$3:F$98)&gt;10,IF(AND(ISNUMBER('Test Sample Data'!F549),'Test Sample Data'!F549&lt;$B$1,'Test Sample Data'!F549&gt;0),'Test Sample Data'!F549,$B$1),"")</f>
        <v/>
      </c>
      <c r="G550" s="17" t="str">
        <f>IF(SUM('Test Sample Data'!G$3:G$98)&gt;10,IF(AND(ISNUMBER('Test Sample Data'!G549),'Test Sample Data'!G549&lt;$B$1,'Test Sample Data'!G549&gt;0),'Test Sample Data'!G549,$B$1),"")</f>
        <v/>
      </c>
      <c r="H550" s="17" t="str">
        <f>IF(SUM('Test Sample Data'!H$3:H$98)&gt;10,IF(AND(ISNUMBER('Test Sample Data'!H549),'Test Sample Data'!H549&lt;$B$1,'Test Sample Data'!H549&gt;0),'Test Sample Data'!H549,$B$1),"")</f>
        <v/>
      </c>
      <c r="I550" s="17" t="str">
        <f>IF(SUM('Test Sample Data'!I$3:I$98)&gt;10,IF(AND(ISNUMBER('Test Sample Data'!I549),'Test Sample Data'!I549&lt;$B$1,'Test Sample Data'!I549&gt;0),'Test Sample Data'!I549,$B$1),"")</f>
        <v/>
      </c>
      <c r="J550" s="17" t="str">
        <f>IF(SUM('Test Sample Data'!J$3:J$98)&gt;10,IF(AND(ISNUMBER('Test Sample Data'!J549),'Test Sample Data'!J549&lt;$B$1,'Test Sample Data'!J549&gt;0),'Test Sample Data'!J549,$B$1),"")</f>
        <v/>
      </c>
      <c r="K550" s="17" t="str">
        <f>IF(SUM('Test Sample Data'!K$3:K$98)&gt;10,IF(AND(ISNUMBER('Test Sample Data'!K549),'Test Sample Data'!K549&lt;$B$1,'Test Sample Data'!K549&gt;0),'Test Sample Data'!K549,$B$1),"")</f>
        <v/>
      </c>
      <c r="L550" s="17" t="str">
        <f>IF(SUM('Test Sample Data'!L$3:L$98)&gt;10,IF(AND(ISNUMBER('Test Sample Data'!L549),'Test Sample Data'!L549&lt;$B$1,'Test Sample Data'!L549&gt;0),'Test Sample Data'!L549,$B$1),"")</f>
        <v/>
      </c>
      <c r="M550" s="17" t="str">
        <f>IF(SUM('Test Sample Data'!M$3:M$98)&gt;10,IF(AND(ISNUMBER('Test Sample Data'!M549),'Test Sample Data'!M549&lt;$B$1,'Test Sample Data'!M549&gt;0),'Test Sample Data'!M549,$B$1),"")</f>
        <v/>
      </c>
      <c r="N550" s="17" t="str">
        <f>'Gene Table'!E549</f>
        <v>hsa-miR-541-3p</v>
      </c>
      <c r="O550" s="17" t="str">
        <f>'Gene Table'!B549</f>
        <v>G19</v>
      </c>
      <c r="P550" s="17" t="str">
        <f>IF(SUM('Control Sample Data'!D$3:D$98)&gt;10,IF(AND(ISNUMBER('Control Sample Data'!D549),'Control Sample Data'!D549&lt;$B$1,'Control Sample Data'!D549&gt;0),'Control Sample Data'!D549,$B$1),"")</f>
        <v/>
      </c>
      <c r="Q550" s="17" t="str">
        <f>IF(SUM('Control Sample Data'!E$3:E$98)&gt;10,IF(AND(ISNUMBER('Control Sample Data'!E549),'Control Sample Data'!E549&lt;$B$1,'Control Sample Data'!E549&gt;0),'Control Sample Data'!E549,$B$1),"")</f>
        <v/>
      </c>
      <c r="R550" s="17" t="str">
        <f>IF(SUM('Control Sample Data'!F$3:F$98)&gt;10,IF(AND(ISNUMBER('Control Sample Data'!F549),'Control Sample Data'!F549&lt;$B$1,'Control Sample Data'!F549&gt;0),'Control Sample Data'!F549,$B$1),"")</f>
        <v/>
      </c>
      <c r="S550" s="17" t="str">
        <f>IF(SUM('Control Sample Data'!G$3:G$98)&gt;10,IF(AND(ISNUMBER('Control Sample Data'!G549),'Control Sample Data'!G549&lt;$B$1,'Control Sample Data'!G549&gt;0),'Control Sample Data'!G549,$B$1),"")</f>
        <v/>
      </c>
      <c r="T550" s="17" t="str">
        <f>IF(SUM('Control Sample Data'!H$3:H$98)&gt;10,IF(AND(ISNUMBER('Control Sample Data'!H549),'Control Sample Data'!H549&lt;$B$1,'Control Sample Data'!H549&gt;0),'Control Sample Data'!H549,$B$1),"")</f>
        <v/>
      </c>
      <c r="U550" s="17" t="str">
        <f>IF(SUM('Control Sample Data'!I$3:I$98)&gt;10,IF(AND(ISNUMBER('Control Sample Data'!I549),'Control Sample Data'!I549&lt;$B$1,'Control Sample Data'!I549&gt;0),'Control Sample Data'!I549,$B$1),"")</f>
        <v/>
      </c>
      <c r="V550" s="17" t="str">
        <f>IF(SUM('Control Sample Data'!J$3:J$98)&gt;10,IF(AND(ISNUMBER('Control Sample Data'!J549),'Control Sample Data'!J549&lt;$B$1,'Control Sample Data'!J549&gt;0),'Control Sample Data'!J549,$B$1),"")</f>
        <v/>
      </c>
      <c r="W550" s="17" t="str">
        <f>IF(SUM('Control Sample Data'!K$3:K$98)&gt;10,IF(AND(ISNUMBER('Control Sample Data'!K549),'Control Sample Data'!K549&lt;$B$1,'Control Sample Data'!K549&gt;0),'Control Sample Data'!K549,$B$1),"")</f>
        <v/>
      </c>
      <c r="X550" s="17" t="str">
        <f>IF(SUM('Control Sample Data'!L$3:L$98)&gt;10,IF(AND(ISNUMBER('Control Sample Data'!L549),'Control Sample Data'!L549&lt;$B$1,'Control Sample Data'!L549&gt;0),'Control Sample Data'!L549,$B$1),"")</f>
        <v/>
      </c>
      <c r="Y550" s="17" t="str">
        <f>IF(SUM('Control Sample Data'!M$3:M$98)&gt;10,IF(AND(ISNUMBER('Control Sample Data'!M549),'Control Sample Data'!M549&lt;$B$1,'Control Sample Data'!M549&gt;0),'Control Sample Data'!M549,$B$1),"")</f>
        <v/>
      </c>
      <c r="AT550" s="36" t="str">
        <f t="shared" si="367"/>
        <v/>
      </c>
      <c r="AU550" s="36" t="str">
        <f t="shared" si="368"/>
        <v/>
      </c>
      <c r="AV550" s="36" t="str">
        <f t="shared" si="369"/>
        <v/>
      </c>
      <c r="AW550" s="36" t="str">
        <f t="shared" si="370"/>
        <v/>
      </c>
      <c r="AX550" s="36" t="str">
        <f t="shared" si="371"/>
        <v/>
      </c>
      <c r="AY550" s="36" t="str">
        <f t="shared" si="372"/>
        <v/>
      </c>
      <c r="AZ550" s="36" t="str">
        <f t="shared" si="373"/>
        <v/>
      </c>
      <c r="BA550" s="36" t="str">
        <f t="shared" si="374"/>
        <v/>
      </c>
      <c r="BB550" s="36" t="str">
        <f t="shared" si="375"/>
        <v/>
      </c>
      <c r="BC550" s="36" t="str">
        <f t="shared" si="376"/>
        <v/>
      </c>
      <c r="BD550" s="36" t="str">
        <f t="shared" si="377"/>
        <v/>
      </c>
      <c r="BE550" s="36" t="str">
        <f t="shared" si="378"/>
        <v/>
      </c>
      <c r="BF550" s="36" t="str">
        <f t="shared" si="379"/>
        <v/>
      </c>
      <c r="BG550" s="36" t="str">
        <f t="shared" si="380"/>
        <v/>
      </c>
      <c r="BH550" s="36" t="str">
        <f t="shared" si="381"/>
        <v/>
      </c>
      <c r="BI550" s="36" t="str">
        <f t="shared" si="382"/>
        <v/>
      </c>
      <c r="BJ550" s="36" t="str">
        <f t="shared" si="383"/>
        <v/>
      </c>
      <c r="BK550" s="36" t="str">
        <f t="shared" si="384"/>
        <v/>
      </c>
      <c r="BL550" s="36" t="str">
        <f t="shared" si="385"/>
        <v/>
      </c>
      <c r="BM550" s="36" t="str">
        <f t="shared" si="386"/>
        <v/>
      </c>
      <c r="BN550" s="38" t="e">
        <f t="shared" si="345"/>
        <v>#DIV/0!</v>
      </c>
      <c r="BO550" s="38" t="e">
        <f t="shared" si="346"/>
        <v>#DIV/0!</v>
      </c>
      <c r="BP550" s="39" t="str">
        <f t="shared" si="347"/>
        <v/>
      </c>
      <c r="BQ550" s="39" t="str">
        <f t="shared" si="348"/>
        <v/>
      </c>
      <c r="BR550" s="39" t="str">
        <f t="shared" si="349"/>
        <v/>
      </c>
      <c r="BS550" s="39" t="str">
        <f t="shared" si="350"/>
        <v/>
      </c>
      <c r="BT550" s="39" t="str">
        <f t="shared" si="351"/>
        <v/>
      </c>
      <c r="BU550" s="39" t="str">
        <f t="shared" si="352"/>
        <v/>
      </c>
      <c r="BV550" s="39" t="str">
        <f t="shared" si="353"/>
        <v/>
      </c>
      <c r="BW550" s="39" t="str">
        <f t="shared" si="354"/>
        <v/>
      </c>
      <c r="BX550" s="39" t="str">
        <f t="shared" si="355"/>
        <v/>
      </c>
      <c r="BY550" s="39" t="str">
        <f t="shared" si="356"/>
        <v/>
      </c>
      <c r="BZ550" s="39" t="str">
        <f t="shared" si="357"/>
        <v/>
      </c>
      <c r="CA550" s="39" t="str">
        <f t="shared" si="358"/>
        <v/>
      </c>
      <c r="CB550" s="39" t="str">
        <f t="shared" si="359"/>
        <v/>
      </c>
      <c r="CC550" s="39" t="str">
        <f t="shared" si="360"/>
        <v/>
      </c>
      <c r="CD550" s="39" t="str">
        <f t="shared" si="361"/>
        <v/>
      </c>
      <c r="CE550" s="39" t="str">
        <f t="shared" si="362"/>
        <v/>
      </c>
      <c r="CF550" s="39" t="str">
        <f t="shared" si="363"/>
        <v/>
      </c>
      <c r="CG550" s="39" t="str">
        <f t="shared" si="364"/>
        <v/>
      </c>
      <c r="CH550" s="39" t="str">
        <f t="shared" si="365"/>
        <v/>
      </c>
      <c r="CI550" s="39" t="str">
        <f t="shared" si="366"/>
        <v/>
      </c>
    </row>
    <row r="551" spans="1:87">
      <c r="A551" s="18"/>
      <c r="B551" s="15" t="str">
        <f>'Gene Table'!E550</f>
        <v>hsa-miR-614</v>
      </c>
      <c r="C551" s="15" t="str">
        <f>'Gene Table'!B550</f>
        <v>G20</v>
      </c>
      <c r="D551" s="16" t="str">
        <f>IF(SUM('Test Sample Data'!D$3:D$98)&gt;10,IF(AND(ISNUMBER('Test Sample Data'!D550),'Test Sample Data'!D550&lt;$B$1,'Test Sample Data'!D550&gt;0),'Test Sample Data'!D550,$B$1),"")</f>
        <v/>
      </c>
      <c r="E551" s="17" t="str">
        <f>IF(SUM('Test Sample Data'!E$3:E$98)&gt;10,IF(AND(ISNUMBER('Test Sample Data'!E550),'Test Sample Data'!E550&lt;$B$1,'Test Sample Data'!E550&gt;0),'Test Sample Data'!E550,$B$1),"")</f>
        <v/>
      </c>
      <c r="F551" s="17" t="str">
        <f>IF(SUM('Test Sample Data'!F$3:F$98)&gt;10,IF(AND(ISNUMBER('Test Sample Data'!F550),'Test Sample Data'!F550&lt;$B$1,'Test Sample Data'!F550&gt;0),'Test Sample Data'!F550,$B$1),"")</f>
        <v/>
      </c>
      <c r="G551" s="17" t="str">
        <f>IF(SUM('Test Sample Data'!G$3:G$98)&gt;10,IF(AND(ISNUMBER('Test Sample Data'!G550),'Test Sample Data'!G550&lt;$B$1,'Test Sample Data'!G550&gt;0),'Test Sample Data'!G550,$B$1),"")</f>
        <v/>
      </c>
      <c r="H551" s="17" t="str">
        <f>IF(SUM('Test Sample Data'!H$3:H$98)&gt;10,IF(AND(ISNUMBER('Test Sample Data'!H550),'Test Sample Data'!H550&lt;$B$1,'Test Sample Data'!H550&gt;0),'Test Sample Data'!H550,$B$1),"")</f>
        <v/>
      </c>
      <c r="I551" s="17" t="str">
        <f>IF(SUM('Test Sample Data'!I$3:I$98)&gt;10,IF(AND(ISNUMBER('Test Sample Data'!I550),'Test Sample Data'!I550&lt;$B$1,'Test Sample Data'!I550&gt;0),'Test Sample Data'!I550,$B$1),"")</f>
        <v/>
      </c>
      <c r="J551" s="17" t="str">
        <f>IF(SUM('Test Sample Data'!J$3:J$98)&gt;10,IF(AND(ISNUMBER('Test Sample Data'!J550),'Test Sample Data'!J550&lt;$B$1,'Test Sample Data'!J550&gt;0),'Test Sample Data'!J550,$B$1),"")</f>
        <v/>
      </c>
      <c r="K551" s="17" t="str">
        <f>IF(SUM('Test Sample Data'!K$3:K$98)&gt;10,IF(AND(ISNUMBER('Test Sample Data'!K550),'Test Sample Data'!K550&lt;$B$1,'Test Sample Data'!K550&gt;0),'Test Sample Data'!K550,$B$1),"")</f>
        <v/>
      </c>
      <c r="L551" s="17" t="str">
        <f>IF(SUM('Test Sample Data'!L$3:L$98)&gt;10,IF(AND(ISNUMBER('Test Sample Data'!L550),'Test Sample Data'!L550&lt;$B$1,'Test Sample Data'!L550&gt;0),'Test Sample Data'!L550,$B$1),"")</f>
        <v/>
      </c>
      <c r="M551" s="17" t="str">
        <f>IF(SUM('Test Sample Data'!M$3:M$98)&gt;10,IF(AND(ISNUMBER('Test Sample Data'!M550),'Test Sample Data'!M550&lt;$B$1,'Test Sample Data'!M550&gt;0),'Test Sample Data'!M550,$B$1),"")</f>
        <v/>
      </c>
      <c r="N551" s="17" t="str">
        <f>'Gene Table'!E550</f>
        <v>hsa-miR-614</v>
      </c>
      <c r="O551" s="17" t="str">
        <f>'Gene Table'!B550</f>
        <v>G20</v>
      </c>
      <c r="P551" s="17" t="str">
        <f>IF(SUM('Control Sample Data'!D$3:D$98)&gt;10,IF(AND(ISNUMBER('Control Sample Data'!D550),'Control Sample Data'!D550&lt;$B$1,'Control Sample Data'!D550&gt;0),'Control Sample Data'!D550,$B$1),"")</f>
        <v/>
      </c>
      <c r="Q551" s="17" t="str">
        <f>IF(SUM('Control Sample Data'!E$3:E$98)&gt;10,IF(AND(ISNUMBER('Control Sample Data'!E550),'Control Sample Data'!E550&lt;$B$1,'Control Sample Data'!E550&gt;0),'Control Sample Data'!E550,$B$1),"")</f>
        <v/>
      </c>
      <c r="R551" s="17" t="str">
        <f>IF(SUM('Control Sample Data'!F$3:F$98)&gt;10,IF(AND(ISNUMBER('Control Sample Data'!F550),'Control Sample Data'!F550&lt;$B$1,'Control Sample Data'!F550&gt;0),'Control Sample Data'!F550,$B$1),"")</f>
        <v/>
      </c>
      <c r="S551" s="17" t="str">
        <f>IF(SUM('Control Sample Data'!G$3:G$98)&gt;10,IF(AND(ISNUMBER('Control Sample Data'!G550),'Control Sample Data'!G550&lt;$B$1,'Control Sample Data'!G550&gt;0),'Control Sample Data'!G550,$B$1),"")</f>
        <v/>
      </c>
      <c r="T551" s="17" t="str">
        <f>IF(SUM('Control Sample Data'!H$3:H$98)&gt;10,IF(AND(ISNUMBER('Control Sample Data'!H550),'Control Sample Data'!H550&lt;$B$1,'Control Sample Data'!H550&gt;0),'Control Sample Data'!H550,$B$1),"")</f>
        <v/>
      </c>
      <c r="U551" s="17" t="str">
        <f>IF(SUM('Control Sample Data'!I$3:I$98)&gt;10,IF(AND(ISNUMBER('Control Sample Data'!I550),'Control Sample Data'!I550&lt;$B$1,'Control Sample Data'!I550&gt;0),'Control Sample Data'!I550,$B$1),"")</f>
        <v/>
      </c>
      <c r="V551" s="17" t="str">
        <f>IF(SUM('Control Sample Data'!J$3:J$98)&gt;10,IF(AND(ISNUMBER('Control Sample Data'!J550),'Control Sample Data'!J550&lt;$B$1,'Control Sample Data'!J550&gt;0),'Control Sample Data'!J550,$B$1),"")</f>
        <v/>
      </c>
      <c r="W551" s="17" t="str">
        <f>IF(SUM('Control Sample Data'!K$3:K$98)&gt;10,IF(AND(ISNUMBER('Control Sample Data'!K550),'Control Sample Data'!K550&lt;$B$1,'Control Sample Data'!K550&gt;0),'Control Sample Data'!K550,$B$1),"")</f>
        <v/>
      </c>
      <c r="X551" s="17" t="str">
        <f>IF(SUM('Control Sample Data'!L$3:L$98)&gt;10,IF(AND(ISNUMBER('Control Sample Data'!L550),'Control Sample Data'!L550&lt;$B$1,'Control Sample Data'!L550&gt;0),'Control Sample Data'!L550,$B$1),"")</f>
        <v/>
      </c>
      <c r="Y551" s="17" t="str">
        <f>IF(SUM('Control Sample Data'!M$3:M$98)&gt;10,IF(AND(ISNUMBER('Control Sample Data'!M550),'Control Sample Data'!M550&lt;$B$1,'Control Sample Data'!M550&gt;0),'Control Sample Data'!M550,$B$1),"")</f>
        <v/>
      </c>
      <c r="AT551" s="36" t="str">
        <f t="shared" si="367"/>
        <v/>
      </c>
      <c r="AU551" s="36" t="str">
        <f t="shared" si="368"/>
        <v/>
      </c>
      <c r="AV551" s="36" t="str">
        <f t="shared" si="369"/>
        <v/>
      </c>
      <c r="AW551" s="36" t="str">
        <f t="shared" si="370"/>
        <v/>
      </c>
      <c r="AX551" s="36" t="str">
        <f t="shared" si="371"/>
        <v/>
      </c>
      <c r="AY551" s="36" t="str">
        <f t="shared" si="372"/>
        <v/>
      </c>
      <c r="AZ551" s="36" t="str">
        <f t="shared" si="373"/>
        <v/>
      </c>
      <c r="BA551" s="36" t="str">
        <f t="shared" si="374"/>
        <v/>
      </c>
      <c r="BB551" s="36" t="str">
        <f t="shared" si="375"/>
        <v/>
      </c>
      <c r="BC551" s="36" t="str">
        <f t="shared" si="376"/>
        <v/>
      </c>
      <c r="BD551" s="36" t="str">
        <f t="shared" si="377"/>
        <v/>
      </c>
      <c r="BE551" s="36" t="str">
        <f t="shared" si="378"/>
        <v/>
      </c>
      <c r="BF551" s="36" t="str">
        <f t="shared" si="379"/>
        <v/>
      </c>
      <c r="BG551" s="36" t="str">
        <f t="shared" si="380"/>
        <v/>
      </c>
      <c r="BH551" s="36" t="str">
        <f t="shared" si="381"/>
        <v/>
      </c>
      <c r="BI551" s="36" t="str">
        <f t="shared" si="382"/>
        <v/>
      </c>
      <c r="BJ551" s="36" t="str">
        <f t="shared" si="383"/>
        <v/>
      </c>
      <c r="BK551" s="36" t="str">
        <f t="shared" si="384"/>
        <v/>
      </c>
      <c r="BL551" s="36" t="str">
        <f t="shared" si="385"/>
        <v/>
      </c>
      <c r="BM551" s="36" t="str">
        <f t="shared" si="386"/>
        <v/>
      </c>
      <c r="BN551" s="38" t="e">
        <f t="shared" si="345"/>
        <v>#DIV/0!</v>
      </c>
      <c r="BO551" s="38" t="e">
        <f t="shared" si="346"/>
        <v>#DIV/0!</v>
      </c>
      <c r="BP551" s="39" t="str">
        <f t="shared" si="347"/>
        <v/>
      </c>
      <c r="BQ551" s="39" t="str">
        <f t="shared" si="348"/>
        <v/>
      </c>
      <c r="BR551" s="39" t="str">
        <f t="shared" si="349"/>
        <v/>
      </c>
      <c r="BS551" s="39" t="str">
        <f t="shared" si="350"/>
        <v/>
      </c>
      <c r="BT551" s="39" t="str">
        <f t="shared" si="351"/>
        <v/>
      </c>
      <c r="BU551" s="39" t="str">
        <f t="shared" si="352"/>
        <v/>
      </c>
      <c r="BV551" s="39" t="str">
        <f t="shared" si="353"/>
        <v/>
      </c>
      <c r="BW551" s="39" t="str">
        <f t="shared" si="354"/>
        <v/>
      </c>
      <c r="BX551" s="39" t="str">
        <f t="shared" si="355"/>
        <v/>
      </c>
      <c r="BY551" s="39" t="str">
        <f t="shared" si="356"/>
        <v/>
      </c>
      <c r="BZ551" s="39" t="str">
        <f t="shared" si="357"/>
        <v/>
      </c>
      <c r="CA551" s="39" t="str">
        <f t="shared" si="358"/>
        <v/>
      </c>
      <c r="CB551" s="39" t="str">
        <f t="shared" si="359"/>
        <v/>
      </c>
      <c r="CC551" s="39" t="str">
        <f t="shared" si="360"/>
        <v/>
      </c>
      <c r="CD551" s="39" t="str">
        <f t="shared" si="361"/>
        <v/>
      </c>
      <c r="CE551" s="39" t="str">
        <f t="shared" si="362"/>
        <v/>
      </c>
      <c r="CF551" s="39" t="str">
        <f t="shared" si="363"/>
        <v/>
      </c>
      <c r="CG551" s="39" t="str">
        <f t="shared" si="364"/>
        <v/>
      </c>
      <c r="CH551" s="39" t="str">
        <f t="shared" si="365"/>
        <v/>
      </c>
      <c r="CI551" s="39" t="str">
        <f t="shared" si="366"/>
        <v/>
      </c>
    </row>
    <row r="552" spans="1:87">
      <c r="A552" s="18"/>
      <c r="B552" s="15" t="str">
        <f>'Gene Table'!E551</f>
        <v>hsa-miR-588</v>
      </c>
      <c r="C552" s="15" t="str">
        <f>'Gene Table'!B551</f>
        <v>G21</v>
      </c>
      <c r="D552" s="16" t="str">
        <f>IF(SUM('Test Sample Data'!D$3:D$98)&gt;10,IF(AND(ISNUMBER('Test Sample Data'!D551),'Test Sample Data'!D551&lt;$B$1,'Test Sample Data'!D551&gt;0),'Test Sample Data'!D551,$B$1),"")</f>
        <v/>
      </c>
      <c r="E552" s="17" t="str">
        <f>IF(SUM('Test Sample Data'!E$3:E$98)&gt;10,IF(AND(ISNUMBER('Test Sample Data'!E551),'Test Sample Data'!E551&lt;$B$1,'Test Sample Data'!E551&gt;0),'Test Sample Data'!E551,$B$1),"")</f>
        <v/>
      </c>
      <c r="F552" s="17" t="str">
        <f>IF(SUM('Test Sample Data'!F$3:F$98)&gt;10,IF(AND(ISNUMBER('Test Sample Data'!F551),'Test Sample Data'!F551&lt;$B$1,'Test Sample Data'!F551&gt;0),'Test Sample Data'!F551,$B$1),"")</f>
        <v/>
      </c>
      <c r="G552" s="17" t="str">
        <f>IF(SUM('Test Sample Data'!G$3:G$98)&gt;10,IF(AND(ISNUMBER('Test Sample Data'!G551),'Test Sample Data'!G551&lt;$B$1,'Test Sample Data'!G551&gt;0),'Test Sample Data'!G551,$B$1),"")</f>
        <v/>
      </c>
      <c r="H552" s="17" t="str">
        <f>IF(SUM('Test Sample Data'!H$3:H$98)&gt;10,IF(AND(ISNUMBER('Test Sample Data'!H551),'Test Sample Data'!H551&lt;$B$1,'Test Sample Data'!H551&gt;0),'Test Sample Data'!H551,$B$1),"")</f>
        <v/>
      </c>
      <c r="I552" s="17" t="str">
        <f>IF(SUM('Test Sample Data'!I$3:I$98)&gt;10,IF(AND(ISNUMBER('Test Sample Data'!I551),'Test Sample Data'!I551&lt;$B$1,'Test Sample Data'!I551&gt;0),'Test Sample Data'!I551,$B$1),"")</f>
        <v/>
      </c>
      <c r="J552" s="17" t="str">
        <f>IF(SUM('Test Sample Data'!J$3:J$98)&gt;10,IF(AND(ISNUMBER('Test Sample Data'!J551),'Test Sample Data'!J551&lt;$B$1,'Test Sample Data'!J551&gt;0),'Test Sample Data'!J551,$B$1),"")</f>
        <v/>
      </c>
      <c r="K552" s="17" t="str">
        <f>IF(SUM('Test Sample Data'!K$3:K$98)&gt;10,IF(AND(ISNUMBER('Test Sample Data'!K551),'Test Sample Data'!K551&lt;$B$1,'Test Sample Data'!K551&gt;0),'Test Sample Data'!K551,$B$1),"")</f>
        <v/>
      </c>
      <c r="L552" s="17" t="str">
        <f>IF(SUM('Test Sample Data'!L$3:L$98)&gt;10,IF(AND(ISNUMBER('Test Sample Data'!L551),'Test Sample Data'!L551&lt;$B$1,'Test Sample Data'!L551&gt;0),'Test Sample Data'!L551,$B$1),"")</f>
        <v/>
      </c>
      <c r="M552" s="17" t="str">
        <f>IF(SUM('Test Sample Data'!M$3:M$98)&gt;10,IF(AND(ISNUMBER('Test Sample Data'!M551),'Test Sample Data'!M551&lt;$B$1,'Test Sample Data'!M551&gt;0),'Test Sample Data'!M551,$B$1),"")</f>
        <v/>
      </c>
      <c r="N552" s="17" t="str">
        <f>'Gene Table'!E551</f>
        <v>hsa-miR-588</v>
      </c>
      <c r="O552" s="17" t="str">
        <f>'Gene Table'!B551</f>
        <v>G21</v>
      </c>
      <c r="P552" s="17" t="str">
        <f>IF(SUM('Control Sample Data'!D$3:D$98)&gt;10,IF(AND(ISNUMBER('Control Sample Data'!D551),'Control Sample Data'!D551&lt;$B$1,'Control Sample Data'!D551&gt;0),'Control Sample Data'!D551,$B$1),"")</f>
        <v/>
      </c>
      <c r="Q552" s="17" t="str">
        <f>IF(SUM('Control Sample Data'!E$3:E$98)&gt;10,IF(AND(ISNUMBER('Control Sample Data'!E551),'Control Sample Data'!E551&lt;$B$1,'Control Sample Data'!E551&gt;0),'Control Sample Data'!E551,$B$1),"")</f>
        <v/>
      </c>
      <c r="R552" s="17" t="str">
        <f>IF(SUM('Control Sample Data'!F$3:F$98)&gt;10,IF(AND(ISNUMBER('Control Sample Data'!F551),'Control Sample Data'!F551&lt;$B$1,'Control Sample Data'!F551&gt;0),'Control Sample Data'!F551,$B$1),"")</f>
        <v/>
      </c>
      <c r="S552" s="17" t="str">
        <f>IF(SUM('Control Sample Data'!G$3:G$98)&gt;10,IF(AND(ISNUMBER('Control Sample Data'!G551),'Control Sample Data'!G551&lt;$B$1,'Control Sample Data'!G551&gt;0),'Control Sample Data'!G551,$B$1),"")</f>
        <v/>
      </c>
      <c r="T552" s="17" t="str">
        <f>IF(SUM('Control Sample Data'!H$3:H$98)&gt;10,IF(AND(ISNUMBER('Control Sample Data'!H551),'Control Sample Data'!H551&lt;$B$1,'Control Sample Data'!H551&gt;0),'Control Sample Data'!H551,$B$1),"")</f>
        <v/>
      </c>
      <c r="U552" s="17" t="str">
        <f>IF(SUM('Control Sample Data'!I$3:I$98)&gt;10,IF(AND(ISNUMBER('Control Sample Data'!I551),'Control Sample Data'!I551&lt;$B$1,'Control Sample Data'!I551&gt;0),'Control Sample Data'!I551,$B$1),"")</f>
        <v/>
      </c>
      <c r="V552" s="17" t="str">
        <f>IF(SUM('Control Sample Data'!J$3:J$98)&gt;10,IF(AND(ISNUMBER('Control Sample Data'!J551),'Control Sample Data'!J551&lt;$B$1,'Control Sample Data'!J551&gt;0),'Control Sample Data'!J551,$B$1),"")</f>
        <v/>
      </c>
      <c r="W552" s="17" t="str">
        <f>IF(SUM('Control Sample Data'!K$3:K$98)&gt;10,IF(AND(ISNUMBER('Control Sample Data'!K551),'Control Sample Data'!K551&lt;$B$1,'Control Sample Data'!K551&gt;0),'Control Sample Data'!K551,$B$1),"")</f>
        <v/>
      </c>
      <c r="X552" s="17" t="str">
        <f>IF(SUM('Control Sample Data'!L$3:L$98)&gt;10,IF(AND(ISNUMBER('Control Sample Data'!L551),'Control Sample Data'!L551&lt;$B$1,'Control Sample Data'!L551&gt;0),'Control Sample Data'!L551,$B$1),"")</f>
        <v/>
      </c>
      <c r="Y552" s="17" t="str">
        <f>IF(SUM('Control Sample Data'!M$3:M$98)&gt;10,IF(AND(ISNUMBER('Control Sample Data'!M551),'Control Sample Data'!M551&lt;$B$1,'Control Sample Data'!M551&gt;0),'Control Sample Data'!M551,$B$1),"")</f>
        <v/>
      </c>
      <c r="AT552" s="36" t="str">
        <f t="shared" si="367"/>
        <v/>
      </c>
      <c r="AU552" s="36" t="str">
        <f t="shared" si="368"/>
        <v/>
      </c>
      <c r="AV552" s="36" t="str">
        <f t="shared" si="369"/>
        <v/>
      </c>
      <c r="AW552" s="36" t="str">
        <f t="shared" si="370"/>
        <v/>
      </c>
      <c r="AX552" s="36" t="str">
        <f t="shared" si="371"/>
        <v/>
      </c>
      <c r="AY552" s="36" t="str">
        <f t="shared" si="372"/>
        <v/>
      </c>
      <c r="AZ552" s="36" t="str">
        <f t="shared" si="373"/>
        <v/>
      </c>
      <c r="BA552" s="36" t="str">
        <f t="shared" si="374"/>
        <v/>
      </c>
      <c r="BB552" s="36" t="str">
        <f t="shared" si="375"/>
        <v/>
      </c>
      <c r="BC552" s="36" t="str">
        <f t="shared" si="376"/>
        <v/>
      </c>
      <c r="BD552" s="36" t="str">
        <f t="shared" si="377"/>
        <v/>
      </c>
      <c r="BE552" s="36" t="str">
        <f t="shared" si="378"/>
        <v/>
      </c>
      <c r="BF552" s="36" t="str">
        <f t="shared" si="379"/>
        <v/>
      </c>
      <c r="BG552" s="36" t="str">
        <f t="shared" si="380"/>
        <v/>
      </c>
      <c r="BH552" s="36" t="str">
        <f t="shared" si="381"/>
        <v/>
      </c>
      <c r="BI552" s="36" t="str">
        <f t="shared" si="382"/>
        <v/>
      </c>
      <c r="BJ552" s="36" t="str">
        <f t="shared" si="383"/>
        <v/>
      </c>
      <c r="BK552" s="36" t="str">
        <f t="shared" si="384"/>
        <v/>
      </c>
      <c r="BL552" s="36" t="str">
        <f t="shared" si="385"/>
        <v/>
      </c>
      <c r="BM552" s="36" t="str">
        <f t="shared" si="386"/>
        <v/>
      </c>
      <c r="BN552" s="38" t="e">
        <f t="shared" si="345"/>
        <v>#DIV/0!</v>
      </c>
      <c r="BO552" s="38" t="e">
        <f t="shared" si="346"/>
        <v>#DIV/0!</v>
      </c>
      <c r="BP552" s="39" t="str">
        <f t="shared" si="347"/>
        <v/>
      </c>
      <c r="BQ552" s="39" t="str">
        <f t="shared" si="348"/>
        <v/>
      </c>
      <c r="BR552" s="39" t="str">
        <f t="shared" si="349"/>
        <v/>
      </c>
      <c r="BS552" s="39" t="str">
        <f t="shared" si="350"/>
        <v/>
      </c>
      <c r="BT552" s="39" t="str">
        <f t="shared" si="351"/>
        <v/>
      </c>
      <c r="BU552" s="39" t="str">
        <f t="shared" si="352"/>
        <v/>
      </c>
      <c r="BV552" s="39" t="str">
        <f t="shared" si="353"/>
        <v/>
      </c>
      <c r="BW552" s="39" t="str">
        <f t="shared" si="354"/>
        <v/>
      </c>
      <c r="BX552" s="39" t="str">
        <f t="shared" si="355"/>
        <v/>
      </c>
      <c r="BY552" s="39" t="str">
        <f t="shared" si="356"/>
        <v/>
      </c>
      <c r="BZ552" s="39" t="str">
        <f t="shared" si="357"/>
        <v/>
      </c>
      <c r="CA552" s="39" t="str">
        <f t="shared" si="358"/>
        <v/>
      </c>
      <c r="CB552" s="39" t="str">
        <f t="shared" si="359"/>
        <v/>
      </c>
      <c r="CC552" s="39" t="str">
        <f t="shared" si="360"/>
        <v/>
      </c>
      <c r="CD552" s="39" t="str">
        <f t="shared" si="361"/>
        <v/>
      </c>
      <c r="CE552" s="39" t="str">
        <f t="shared" si="362"/>
        <v/>
      </c>
      <c r="CF552" s="39" t="str">
        <f t="shared" si="363"/>
        <v/>
      </c>
      <c r="CG552" s="39" t="str">
        <f t="shared" si="364"/>
        <v/>
      </c>
      <c r="CH552" s="39" t="str">
        <f t="shared" si="365"/>
        <v/>
      </c>
      <c r="CI552" s="39" t="str">
        <f t="shared" si="366"/>
        <v/>
      </c>
    </row>
    <row r="553" spans="1:87">
      <c r="A553" s="18"/>
      <c r="B553" s="15" t="str">
        <f>'Gene Table'!E552</f>
        <v>hsa-miR-375</v>
      </c>
      <c r="C553" s="15" t="str">
        <f>'Gene Table'!B552</f>
        <v>G22</v>
      </c>
      <c r="D553" s="16" t="str">
        <f>IF(SUM('Test Sample Data'!D$3:D$98)&gt;10,IF(AND(ISNUMBER('Test Sample Data'!D552),'Test Sample Data'!D552&lt;$B$1,'Test Sample Data'!D552&gt;0),'Test Sample Data'!D552,$B$1),"")</f>
        <v/>
      </c>
      <c r="E553" s="17" t="str">
        <f>IF(SUM('Test Sample Data'!E$3:E$98)&gt;10,IF(AND(ISNUMBER('Test Sample Data'!E552),'Test Sample Data'!E552&lt;$B$1,'Test Sample Data'!E552&gt;0),'Test Sample Data'!E552,$B$1),"")</f>
        <v/>
      </c>
      <c r="F553" s="17" t="str">
        <f>IF(SUM('Test Sample Data'!F$3:F$98)&gt;10,IF(AND(ISNUMBER('Test Sample Data'!F552),'Test Sample Data'!F552&lt;$B$1,'Test Sample Data'!F552&gt;0),'Test Sample Data'!F552,$B$1),"")</f>
        <v/>
      </c>
      <c r="G553" s="17" t="str">
        <f>IF(SUM('Test Sample Data'!G$3:G$98)&gt;10,IF(AND(ISNUMBER('Test Sample Data'!G552),'Test Sample Data'!G552&lt;$B$1,'Test Sample Data'!G552&gt;0),'Test Sample Data'!G552,$B$1),"")</f>
        <v/>
      </c>
      <c r="H553" s="17" t="str">
        <f>IF(SUM('Test Sample Data'!H$3:H$98)&gt;10,IF(AND(ISNUMBER('Test Sample Data'!H552),'Test Sample Data'!H552&lt;$B$1,'Test Sample Data'!H552&gt;0),'Test Sample Data'!H552,$B$1),"")</f>
        <v/>
      </c>
      <c r="I553" s="17" t="str">
        <f>IF(SUM('Test Sample Data'!I$3:I$98)&gt;10,IF(AND(ISNUMBER('Test Sample Data'!I552),'Test Sample Data'!I552&lt;$B$1,'Test Sample Data'!I552&gt;0),'Test Sample Data'!I552,$B$1),"")</f>
        <v/>
      </c>
      <c r="J553" s="17" t="str">
        <f>IF(SUM('Test Sample Data'!J$3:J$98)&gt;10,IF(AND(ISNUMBER('Test Sample Data'!J552),'Test Sample Data'!J552&lt;$B$1,'Test Sample Data'!J552&gt;0),'Test Sample Data'!J552,$B$1),"")</f>
        <v/>
      </c>
      <c r="K553" s="17" t="str">
        <f>IF(SUM('Test Sample Data'!K$3:K$98)&gt;10,IF(AND(ISNUMBER('Test Sample Data'!K552),'Test Sample Data'!K552&lt;$B$1,'Test Sample Data'!K552&gt;0),'Test Sample Data'!K552,$B$1),"")</f>
        <v/>
      </c>
      <c r="L553" s="17" t="str">
        <f>IF(SUM('Test Sample Data'!L$3:L$98)&gt;10,IF(AND(ISNUMBER('Test Sample Data'!L552),'Test Sample Data'!L552&lt;$B$1,'Test Sample Data'!L552&gt;0),'Test Sample Data'!L552,$B$1),"")</f>
        <v/>
      </c>
      <c r="M553" s="17" t="str">
        <f>IF(SUM('Test Sample Data'!M$3:M$98)&gt;10,IF(AND(ISNUMBER('Test Sample Data'!M552),'Test Sample Data'!M552&lt;$B$1,'Test Sample Data'!M552&gt;0),'Test Sample Data'!M552,$B$1),"")</f>
        <v/>
      </c>
      <c r="N553" s="17" t="str">
        <f>'Gene Table'!E552</f>
        <v>hsa-miR-375</v>
      </c>
      <c r="O553" s="17" t="str">
        <f>'Gene Table'!B552</f>
        <v>G22</v>
      </c>
      <c r="P553" s="17" t="str">
        <f>IF(SUM('Control Sample Data'!D$3:D$98)&gt;10,IF(AND(ISNUMBER('Control Sample Data'!D552),'Control Sample Data'!D552&lt;$B$1,'Control Sample Data'!D552&gt;0),'Control Sample Data'!D552,$B$1),"")</f>
        <v/>
      </c>
      <c r="Q553" s="17" t="str">
        <f>IF(SUM('Control Sample Data'!E$3:E$98)&gt;10,IF(AND(ISNUMBER('Control Sample Data'!E552),'Control Sample Data'!E552&lt;$B$1,'Control Sample Data'!E552&gt;0),'Control Sample Data'!E552,$B$1),"")</f>
        <v/>
      </c>
      <c r="R553" s="17" t="str">
        <f>IF(SUM('Control Sample Data'!F$3:F$98)&gt;10,IF(AND(ISNUMBER('Control Sample Data'!F552),'Control Sample Data'!F552&lt;$B$1,'Control Sample Data'!F552&gt;0),'Control Sample Data'!F552,$B$1),"")</f>
        <v/>
      </c>
      <c r="S553" s="17" t="str">
        <f>IF(SUM('Control Sample Data'!G$3:G$98)&gt;10,IF(AND(ISNUMBER('Control Sample Data'!G552),'Control Sample Data'!G552&lt;$B$1,'Control Sample Data'!G552&gt;0),'Control Sample Data'!G552,$B$1),"")</f>
        <v/>
      </c>
      <c r="T553" s="17" t="str">
        <f>IF(SUM('Control Sample Data'!H$3:H$98)&gt;10,IF(AND(ISNUMBER('Control Sample Data'!H552),'Control Sample Data'!H552&lt;$B$1,'Control Sample Data'!H552&gt;0),'Control Sample Data'!H552,$B$1),"")</f>
        <v/>
      </c>
      <c r="U553" s="17" t="str">
        <f>IF(SUM('Control Sample Data'!I$3:I$98)&gt;10,IF(AND(ISNUMBER('Control Sample Data'!I552),'Control Sample Data'!I552&lt;$B$1,'Control Sample Data'!I552&gt;0),'Control Sample Data'!I552,$B$1),"")</f>
        <v/>
      </c>
      <c r="V553" s="17" t="str">
        <f>IF(SUM('Control Sample Data'!J$3:J$98)&gt;10,IF(AND(ISNUMBER('Control Sample Data'!J552),'Control Sample Data'!J552&lt;$B$1,'Control Sample Data'!J552&gt;0),'Control Sample Data'!J552,$B$1),"")</f>
        <v/>
      </c>
      <c r="W553" s="17" t="str">
        <f>IF(SUM('Control Sample Data'!K$3:K$98)&gt;10,IF(AND(ISNUMBER('Control Sample Data'!K552),'Control Sample Data'!K552&lt;$B$1,'Control Sample Data'!K552&gt;0),'Control Sample Data'!K552,$B$1),"")</f>
        <v/>
      </c>
      <c r="X553" s="17" t="str">
        <f>IF(SUM('Control Sample Data'!L$3:L$98)&gt;10,IF(AND(ISNUMBER('Control Sample Data'!L552),'Control Sample Data'!L552&lt;$B$1,'Control Sample Data'!L552&gt;0),'Control Sample Data'!L552,$B$1),"")</f>
        <v/>
      </c>
      <c r="Y553" s="17" t="str">
        <f>IF(SUM('Control Sample Data'!M$3:M$98)&gt;10,IF(AND(ISNUMBER('Control Sample Data'!M552),'Control Sample Data'!M552&lt;$B$1,'Control Sample Data'!M552&gt;0),'Control Sample Data'!M552,$B$1),"")</f>
        <v/>
      </c>
      <c r="AT553" s="36" t="str">
        <f t="shared" si="367"/>
        <v/>
      </c>
      <c r="AU553" s="36" t="str">
        <f t="shared" si="368"/>
        <v/>
      </c>
      <c r="AV553" s="36" t="str">
        <f t="shared" si="369"/>
        <v/>
      </c>
      <c r="AW553" s="36" t="str">
        <f t="shared" si="370"/>
        <v/>
      </c>
      <c r="AX553" s="36" t="str">
        <f t="shared" si="371"/>
        <v/>
      </c>
      <c r="AY553" s="36" t="str">
        <f t="shared" si="372"/>
        <v/>
      </c>
      <c r="AZ553" s="36" t="str">
        <f t="shared" si="373"/>
        <v/>
      </c>
      <c r="BA553" s="36" t="str">
        <f t="shared" si="374"/>
        <v/>
      </c>
      <c r="BB553" s="36" t="str">
        <f t="shared" si="375"/>
        <v/>
      </c>
      <c r="BC553" s="36" t="str">
        <f t="shared" si="376"/>
        <v/>
      </c>
      <c r="BD553" s="36" t="str">
        <f t="shared" si="377"/>
        <v/>
      </c>
      <c r="BE553" s="36" t="str">
        <f t="shared" si="378"/>
        <v/>
      </c>
      <c r="BF553" s="36" t="str">
        <f t="shared" si="379"/>
        <v/>
      </c>
      <c r="BG553" s="36" t="str">
        <f t="shared" si="380"/>
        <v/>
      </c>
      <c r="BH553" s="36" t="str">
        <f t="shared" si="381"/>
        <v/>
      </c>
      <c r="BI553" s="36" t="str">
        <f t="shared" si="382"/>
        <v/>
      </c>
      <c r="BJ553" s="36" t="str">
        <f t="shared" si="383"/>
        <v/>
      </c>
      <c r="BK553" s="36" t="str">
        <f t="shared" si="384"/>
        <v/>
      </c>
      <c r="BL553" s="36" t="str">
        <f t="shared" si="385"/>
        <v/>
      </c>
      <c r="BM553" s="36" t="str">
        <f t="shared" si="386"/>
        <v/>
      </c>
      <c r="BN553" s="38" t="e">
        <f t="shared" si="345"/>
        <v>#DIV/0!</v>
      </c>
      <c r="BO553" s="38" t="e">
        <f t="shared" si="346"/>
        <v>#DIV/0!</v>
      </c>
      <c r="BP553" s="39" t="str">
        <f t="shared" si="347"/>
        <v/>
      </c>
      <c r="BQ553" s="39" t="str">
        <f t="shared" si="348"/>
        <v/>
      </c>
      <c r="BR553" s="39" t="str">
        <f t="shared" si="349"/>
        <v/>
      </c>
      <c r="BS553" s="39" t="str">
        <f t="shared" si="350"/>
        <v/>
      </c>
      <c r="BT553" s="39" t="str">
        <f t="shared" si="351"/>
        <v/>
      </c>
      <c r="BU553" s="39" t="str">
        <f t="shared" si="352"/>
        <v/>
      </c>
      <c r="BV553" s="39" t="str">
        <f t="shared" si="353"/>
        <v/>
      </c>
      <c r="BW553" s="39" t="str">
        <f t="shared" si="354"/>
        <v/>
      </c>
      <c r="BX553" s="39" t="str">
        <f t="shared" si="355"/>
        <v/>
      </c>
      <c r="BY553" s="39" t="str">
        <f t="shared" si="356"/>
        <v/>
      </c>
      <c r="BZ553" s="39" t="str">
        <f t="shared" si="357"/>
        <v/>
      </c>
      <c r="CA553" s="39" t="str">
        <f t="shared" si="358"/>
        <v/>
      </c>
      <c r="CB553" s="39" t="str">
        <f t="shared" si="359"/>
        <v/>
      </c>
      <c r="CC553" s="39" t="str">
        <f t="shared" si="360"/>
        <v/>
      </c>
      <c r="CD553" s="39" t="str">
        <f t="shared" si="361"/>
        <v/>
      </c>
      <c r="CE553" s="39" t="str">
        <f t="shared" si="362"/>
        <v/>
      </c>
      <c r="CF553" s="39" t="str">
        <f t="shared" si="363"/>
        <v/>
      </c>
      <c r="CG553" s="39" t="str">
        <f t="shared" si="364"/>
        <v/>
      </c>
      <c r="CH553" s="39" t="str">
        <f t="shared" si="365"/>
        <v/>
      </c>
      <c r="CI553" s="39" t="str">
        <f t="shared" si="366"/>
        <v/>
      </c>
    </row>
    <row r="554" spans="1:87">
      <c r="A554" s="18"/>
      <c r="B554" s="15" t="str">
        <f>'Gene Table'!E553</f>
        <v>hsa-miR-616-3p</v>
      </c>
      <c r="C554" s="15" t="str">
        <f>'Gene Table'!B553</f>
        <v>G23</v>
      </c>
      <c r="D554" s="16" t="str">
        <f>IF(SUM('Test Sample Data'!D$3:D$98)&gt;10,IF(AND(ISNUMBER('Test Sample Data'!D553),'Test Sample Data'!D553&lt;$B$1,'Test Sample Data'!D553&gt;0),'Test Sample Data'!D553,$B$1),"")</f>
        <v/>
      </c>
      <c r="E554" s="17" t="str">
        <f>IF(SUM('Test Sample Data'!E$3:E$98)&gt;10,IF(AND(ISNUMBER('Test Sample Data'!E553),'Test Sample Data'!E553&lt;$B$1,'Test Sample Data'!E553&gt;0),'Test Sample Data'!E553,$B$1),"")</f>
        <v/>
      </c>
      <c r="F554" s="17" t="str">
        <f>IF(SUM('Test Sample Data'!F$3:F$98)&gt;10,IF(AND(ISNUMBER('Test Sample Data'!F553),'Test Sample Data'!F553&lt;$B$1,'Test Sample Data'!F553&gt;0),'Test Sample Data'!F553,$B$1),"")</f>
        <v/>
      </c>
      <c r="G554" s="17" t="str">
        <f>IF(SUM('Test Sample Data'!G$3:G$98)&gt;10,IF(AND(ISNUMBER('Test Sample Data'!G553),'Test Sample Data'!G553&lt;$B$1,'Test Sample Data'!G553&gt;0),'Test Sample Data'!G553,$B$1),"")</f>
        <v/>
      </c>
      <c r="H554" s="17" t="str">
        <f>IF(SUM('Test Sample Data'!H$3:H$98)&gt;10,IF(AND(ISNUMBER('Test Sample Data'!H553),'Test Sample Data'!H553&lt;$B$1,'Test Sample Data'!H553&gt;0),'Test Sample Data'!H553,$B$1),"")</f>
        <v/>
      </c>
      <c r="I554" s="17" t="str">
        <f>IF(SUM('Test Sample Data'!I$3:I$98)&gt;10,IF(AND(ISNUMBER('Test Sample Data'!I553),'Test Sample Data'!I553&lt;$B$1,'Test Sample Data'!I553&gt;0),'Test Sample Data'!I553,$B$1),"")</f>
        <v/>
      </c>
      <c r="J554" s="17" t="str">
        <f>IF(SUM('Test Sample Data'!J$3:J$98)&gt;10,IF(AND(ISNUMBER('Test Sample Data'!J553),'Test Sample Data'!J553&lt;$B$1,'Test Sample Data'!J553&gt;0),'Test Sample Data'!J553,$B$1),"")</f>
        <v/>
      </c>
      <c r="K554" s="17" t="str">
        <f>IF(SUM('Test Sample Data'!K$3:K$98)&gt;10,IF(AND(ISNUMBER('Test Sample Data'!K553),'Test Sample Data'!K553&lt;$B$1,'Test Sample Data'!K553&gt;0),'Test Sample Data'!K553,$B$1),"")</f>
        <v/>
      </c>
      <c r="L554" s="17" t="str">
        <f>IF(SUM('Test Sample Data'!L$3:L$98)&gt;10,IF(AND(ISNUMBER('Test Sample Data'!L553),'Test Sample Data'!L553&lt;$B$1,'Test Sample Data'!L553&gt;0),'Test Sample Data'!L553,$B$1),"")</f>
        <v/>
      </c>
      <c r="M554" s="17" t="str">
        <f>IF(SUM('Test Sample Data'!M$3:M$98)&gt;10,IF(AND(ISNUMBER('Test Sample Data'!M553),'Test Sample Data'!M553&lt;$B$1,'Test Sample Data'!M553&gt;0),'Test Sample Data'!M553,$B$1),"")</f>
        <v/>
      </c>
      <c r="N554" s="17" t="str">
        <f>'Gene Table'!E553</f>
        <v>hsa-miR-616-3p</v>
      </c>
      <c r="O554" s="17" t="str">
        <f>'Gene Table'!B553</f>
        <v>G23</v>
      </c>
      <c r="P554" s="17" t="str">
        <f>IF(SUM('Control Sample Data'!D$3:D$98)&gt;10,IF(AND(ISNUMBER('Control Sample Data'!D553),'Control Sample Data'!D553&lt;$B$1,'Control Sample Data'!D553&gt;0),'Control Sample Data'!D553,$B$1),"")</f>
        <v/>
      </c>
      <c r="Q554" s="17" t="str">
        <f>IF(SUM('Control Sample Data'!E$3:E$98)&gt;10,IF(AND(ISNUMBER('Control Sample Data'!E553),'Control Sample Data'!E553&lt;$B$1,'Control Sample Data'!E553&gt;0),'Control Sample Data'!E553,$B$1),"")</f>
        <v/>
      </c>
      <c r="R554" s="17" t="str">
        <f>IF(SUM('Control Sample Data'!F$3:F$98)&gt;10,IF(AND(ISNUMBER('Control Sample Data'!F553),'Control Sample Data'!F553&lt;$B$1,'Control Sample Data'!F553&gt;0),'Control Sample Data'!F553,$B$1),"")</f>
        <v/>
      </c>
      <c r="S554" s="17" t="str">
        <f>IF(SUM('Control Sample Data'!G$3:G$98)&gt;10,IF(AND(ISNUMBER('Control Sample Data'!G553),'Control Sample Data'!G553&lt;$B$1,'Control Sample Data'!G553&gt;0),'Control Sample Data'!G553,$B$1),"")</f>
        <v/>
      </c>
      <c r="T554" s="17" t="str">
        <f>IF(SUM('Control Sample Data'!H$3:H$98)&gt;10,IF(AND(ISNUMBER('Control Sample Data'!H553),'Control Sample Data'!H553&lt;$B$1,'Control Sample Data'!H553&gt;0),'Control Sample Data'!H553,$B$1),"")</f>
        <v/>
      </c>
      <c r="U554" s="17" t="str">
        <f>IF(SUM('Control Sample Data'!I$3:I$98)&gt;10,IF(AND(ISNUMBER('Control Sample Data'!I553),'Control Sample Data'!I553&lt;$B$1,'Control Sample Data'!I553&gt;0),'Control Sample Data'!I553,$B$1),"")</f>
        <v/>
      </c>
      <c r="V554" s="17" t="str">
        <f>IF(SUM('Control Sample Data'!J$3:J$98)&gt;10,IF(AND(ISNUMBER('Control Sample Data'!J553),'Control Sample Data'!J553&lt;$B$1,'Control Sample Data'!J553&gt;0),'Control Sample Data'!J553,$B$1),"")</f>
        <v/>
      </c>
      <c r="W554" s="17" t="str">
        <f>IF(SUM('Control Sample Data'!K$3:K$98)&gt;10,IF(AND(ISNUMBER('Control Sample Data'!K553),'Control Sample Data'!K553&lt;$B$1,'Control Sample Data'!K553&gt;0),'Control Sample Data'!K553,$B$1),"")</f>
        <v/>
      </c>
      <c r="X554" s="17" t="str">
        <f>IF(SUM('Control Sample Data'!L$3:L$98)&gt;10,IF(AND(ISNUMBER('Control Sample Data'!L553),'Control Sample Data'!L553&lt;$B$1,'Control Sample Data'!L553&gt;0),'Control Sample Data'!L553,$B$1),"")</f>
        <v/>
      </c>
      <c r="Y554" s="17" t="str">
        <f>IF(SUM('Control Sample Data'!M$3:M$98)&gt;10,IF(AND(ISNUMBER('Control Sample Data'!M553),'Control Sample Data'!M553&lt;$B$1,'Control Sample Data'!M553&gt;0),'Control Sample Data'!M553,$B$1),"")</f>
        <v/>
      </c>
      <c r="AT554" s="36" t="str">
        <f t="shared" si="367"/>
        <v/>
      </c>
      <c r="AU554" s="36" t="str">
        <f t="shared" si="368"/>
        <v/>
      </c>
      <c r="AV554" s="36" t="str">
        <f t="shared" si="369"/>
        <v/>
      </c>
      <c r="AW554" s="36" t="str">
        <f t="shared" si="370"/>
        <v/>
      </c>
      <c r="AX554" s="36" t="str">
        <f t="shared" si="371"/>
        <v/>
      </c>
      <c r="AY554" s="36" t="str">
        <f t="shared" si="372"/>
        <v/>
      </c>
      <c r="AZ554" s="36" t="str">
        <f t="shared" si="373"/>
        <v/>
      </c>
      <c r="BA554" s="36" t="str">
        <f t="shared" si="374"/>
        <v/>
      </c>
      <c r="BB554" s="36" t="str">
        <f t="shared" si="375"/>
        <v/>
      </c>
      <c r="BC554" s="36" t="str">
        <f t="shared" si="376"/>
        <v/>
      </c>
      <c r="BD554" s="36" t="str">
        <f t="shared" si="377"/>
        <v/>
      </c>
      <c r="BE554" s="36" t="str">
        <f t="shared" si="378"/>
        <v/>
      </c>
      <c r="BF554" s="36" t="str">
        <f t="shared" si="379"/>
        <v/>
      </c>
      <c r="BG554" s="36" t="str">
        <f t="shared" si="380"/>
        <v/>
      </c>
      <c r="BH554" s="36" t="str">
        <f t="shared" si="381"/>
        <v/>
      </c>
      <c r="BI554" s="36" t="str">
        <f t="shared" si="382"/>
        <v/>
      </c>
      <c r="BJ554" s="36" t="str">
        <f t="shared" si="383"/>
        <v/>
      </c>
      <c r="BK554" s="36" t="str">
        <f t="shared" si="384"/>
        <v/>
      </c>
      <c r="BL554" s="36" t="str">
        <f t="shared" si="385"/>
        <v/>
      </c>
      <c r="BM554" s="36" t="str">
        <f t="shared" si="386"/>
        <v/>
      </c>
      <c r="BN554" s="38" t="e">
        <f t="shared" si="345"/>
        <v>#DIV/0!</v>
      </c>
      <c r="BO554" s="38" t="e">
        <f t="shared" si="346"/>
        <v>#DIV/0!</v>
      </c>
      <c r="BP554" s="39" t="str">
        <f t="shared" si="347"/>
        <v/>
      </c>
      <c r="BQ554" s="39" t="str">
        <f t="shared" si="348"/>
        <v/>
      </c>
      <c r="BR554" s="39" t="str">
        <f t="shared" si="349"/>
        <v/>
      </c>
      <c r="BS554" s="39" t="str">
        <f t="shared" si="350"/>
        <v/>
      </c>
      <c r="BT554" s="39" t="str">
        <f t="shared" si="351"/>
        <v/>
      </c>
      <c r="BU554" s="39" t="str">
        <f t="shared" si="352"/>
        <v/>
      </c>
      <c r="BV554" s="39" t="str">
        <f t="shared" si="353"/>
        <v/>
      </c>
      <c r="BW554" s="39" t="str">
        <f t="shared" si="354"/>
        <v/>
      </c>
      <c r="BX554" s="39" t="str">
        <f t="shared" si="355"/>
        <v/>
      </c>
      <c r="BY554" s="39" t="str">
        <f t="shared" si="356"/>
        <v/>
      </c>
      <c r="BZ554" s="39" t="str">
        <f t="shared" si="357"/>
        <v/>
      </c>
      <c r="CA554" s="39" t="str">
        <f t="shared" si="358"/>
        <v/>
      </c>
      <c r="CB554" s="39" t="str">
        <f t="shared" si="359"/>
        <v/>
      </c>
      <c r="CC554" s="39" t="str">
        <f t="shared" si="360"/>
        <v/>
      </c>
      <c r="CD554" s="39" t="str">
        <f t="shared" si="361"/>
        <v/>
      </c>
      <c r="CE554" s="39" t="str">
        <f t="shared" si="362"/>
        <v/>
      </c>
      <c r="CF554" s="39" t="str">
        <f t="shared" si="363"/>
        <v/>
      </c>
      <c r="CG554" s="39" t="str">
        <f t="shared" si="364"/>
        <v/>
      </c>
      <c r="CH554" s="39" t="str">
        <f t="shared" si="365"/>
        <v/>
      </c>
      <c r="CI554" s="39" t="str">
        <f t="shared" si="366"/>
        <v/>
      </c>
    </row>
    <row r="555" spans="1:87">
      <c r="A555" s="18"/>
      <c r="B555" s="15" t="str">
        <f>'Gene Table'!E554</f>
        <v>hsa-miR-623</v>
      </c>
      <c r="C555" s="15" t="str">
        <f>'Gene Table'!B554</f>
        <v>G24</v>
      </c>
      <c r="D555" s="16" t="str">
        <f>IF(SUM('Test Sample Data'!D$3:D$98)&gt;10,IF(AND(ISNUMBER('Test Sample Data'!D554),'Test Sample Data'!D554&lt;$B$1,'Test Sample Data'!D554&gt;0),'Test Sample Data'!D554,$B$1),"")</f>
        <v/>
      </c>
      <c r="E555" s="17" t="str">
        <f>IF(SUM('Test Sample Data'!E$3:E$98)&gt;10,IF(AND(ISNUMBER('Test Sample Data'!E554),'Test Sample Data'!E554&lt;$B$1,'Test Sample Data'!E554&gt;0),'Test Sample Data'!E554,$B$1),"")</f>
        <v/>
      </c>
      <c r="F555" s="17" t="str">
        <f>IF(SUM('Test Sample Data'!F$3:F$98)&gt;10,IF(AND(ISNUMBER('Test Sample Data'!F554),'Test Sample Data'!F554&lt;$B$1,'Test Sample Data'!F554&gt;0),'Test Sample Data'!F554,$B$1),"")</f>
        <v/>
      </c>
      <c r="G555" s="17" t="str">
        <f>IF(SUM('Test Sample Data'!G$3:G$98)&gt;10,IF(AND(ISNUMBER('Test Sample Data'!G554),'Test Sample Data'!G554&lt;$B$1,'Test Sample Data'!G554&gt;0),'Test Sample Data'!G554,$B$1),"")</f>
        <v/>
      </c>
      <c r="H555" s="17" t="str">
        <f>IF(SUM('Test Sample Data'!H$3:H$98)&gt;10,IF(AND(ISNUMBER('Test Sample Data'!H554),'Test Sample Data'!H554&lt;$B$1,'Test Sample Data'!H554&gt;0),'Test Sample Data'!H554,$B$1),"")</f>
        <v/>
      </c>
      <c r="I555" s="17" t="str">
        <f>IF(SUM('Test Sample Data'!I$3:I$98)&gt;10,IF(AND(ISNUMBER('Test Sample Data'!I554),'Test Sample Data'!I554&lt;$B$1,'Test Sample Data'!I554&gt;0),'Test Sample Data'!I554,$B$1),"")</f>
        <v/>
      </c>
      <c r="J555" s="17" t="str">
        <f>IF(SUM('Test Sample Data'!J$3:J$98)&gt;10,IF(AND(ISNUMBER('Test Sample Data'!J554),'Test Sample Data'!J554&lt;$B$1,'Test Sample Data'!J554&gt;0),'Test Sample Data'!J554,$B$1),"")</f>
        <v/>
      </c>
      <c r="K555" s="17" t="str">
        <f>IF(SUM('Test Sample Data'!K$3:K$98)&gt;10,IF(AND(ISNUMBER('Test Sample Data'!K554),'Test Sample Data'!K554&lt;$B$1,'Test Sample Data'!K554&gt;0),'Test Sample Data'!K554,$B$1),"")</f>
        <v/>
      </c>
      <c r="L555" s="17" t="str">
        <f>IF(SUM('Test Sample Data'!L$3:L$98)&gt;10,IF(AND(ISNUMBER('Test Sample Data'!L554),'Test Sample Data'!L554&lt;$B$1,'Test Sample Data'!L554&gt;0),'Test Sample Data'!L554,$B$1),"")</f>
        <v/>
      </c>
      <c r="M555" s="17" t="str">
        <f>IF(SUM('Test Sample Data'!M$3:M$98)&gt;10,IF(AND(ISNUMBER('Test Sample Data'!M554),'Test Sample Data'!M554&lt;$B$1,'Test Sample Data'!M554&gt;0),'Test Sample Data'!M554,$B$1),"")</f>
        <v/>
      </c>
      <c r="N555" s="17" t="str">
        <f>'Gene Table'!E554</f>
        <v>hsa-miR-623</v>
      </c>
      <c r="O555" s="17" t="str">
        <f>'Gene Table'!B554</f>
        <v>G24</v>
      </c>
      <c r="P555" s="17" t="str">
        <f>IF(SUM('Control Sample Data'!D$3:D$98)&gt;10,IF(AND(ISNUMBER('Control Sample Data'!D554),'Control Sample Data'!D554&lt;$B$1,'Control Sample Data'!D554&gt;0),'Control Sample Data'!D554,$B$1),"")</f>
        <v/>
      </c>
      <c r="Q555" s="17" t="str">
        <f>IF(SUM('Control Sample Data'!E$3:E$98)&gt;10,IF(AND(ISNUMBER('Control Sample Data'!E554),'Control Sample Data'!E554&lt;$B$1,'Control Sample Data'!E554&gt;0),'Control Sample Data'!E554,$B$1),"")</f>
        <v/>
      </c>
      <c r="R555" s="17" t="str">
        <f>IF(SUM('Control Sample Data'!F$3:F$98)&gt;10,IF(AND(ISNUMBER('Control Sample Data'!F554),'Control Sample Data'!F554&lt;$B$1,'Control Sample Data'!F554&gt;0),'Control Sample Data'!F554,$B$1),"")</f>
        <v/>
      </c>
      <c r="S555" s="17" t="str">
        <f>IF(SUM('Control Sample Data'!G$3:G$98)&gt;10,IF(AND(ISNUMBER('Control Sample Data'!G554),'Control Sample Data'!G554&lt;$B$1,'Control Sample Data'!G554&gt;0),'Control Sample Data'!G554,$B$1),"")</f>
        <v/>
      </c>
      <c r="T555" s="17" t="str">
        <f>IF(SUM('Control Sample Data'!H$3:H$98)&gt;10,IF(AND(ISNUMBER('Control Sample Data'!H554),'Control Sample Data'!H554&lt;$B$1,'Control Sample Data'!H554&gt;0),'Control Sample Data'!H554,$B$1),"")</f>
        <v/>
      </c>
      <c r="U555" s="17" t="str">
        <f>IF(SUM('Control Sample Data'!I$3:I$98)&gt;10,IF(AND(ISNUMBER('Control Sample Data'!I554),'Control Sample Data'!I554&lt;$B$1,'Control Sample Data'!I554&gt;0),'Control Sample Data'!I554,$B$1),"")</f>
        <v/>
      </c>
      <c r="V555" s="17" t="str">
        <f>IF(SUM('Control Sample Data'!J$3:J$98)&gt;10,IF(AND(ISNUMBER('Control Sample Data'!J554),'Control Sample Data'!J554&lt;$B$1,'Control Sample Data'!J554&gt;0),'Control Sample Data'!J554,$B$1),"")</f>
        <v/>
      </c>
      <c r="W555" s="17" t="str">
        <f>IF(SUM('Control Sample Data'!K$3:K$98)&gt;10,IF(AND(ISNUMBER('Control Sample Data'!K554),'Control Sample Data'!K554&lt;$B$1,'Control Sample Data'!K554&gt;0),'Control Sample Data'!K554,$B$1),"")</f>
        <v/>
      </c>
      <c r="X555" s="17" t="str">
        <f>IF(SUM('Control Sample Data'!L$3:L$98)&gt;10,IF(AND(ISNUMBER('Control Sample Data'!L554),'Control Sample Data'!L554&lt;$B$1,'Control Sample Data'!L554&gt;0),'Control Sample Data'!L554,$B$1),"")</f>
        <v/>
      </c>
      <c r="Y555" s="17" t="str">
        <f>IF(SUM('Control Sample Data'!M$3:M$98)&gt;10,IF(AND(ISNUMBER('Control Sample Data'!M554),'Control Sample Data'!M554&lt;$B$1,'Control Sample Data'!M554&gt;0),'Control Sample Data'!M554,$B$1),"")</f>
        <v/>
      </c>
      <c r="AT555" s="36" t="str">
        <f t="shared" si="367"/>
        <v/>
      </c>
      <c r="AU555" s="36" t="str">
        <f t="shared" si="368"/>
        <v/>
      </c>
      <c r="AV555" s="36" t="str">
        <f t="shared" si="369"/>
        <v/>
      </c>
      <c r="AW555" s="36" t="str">
        <f t="shared" si="370"/>
        <v/>
      </c>
      <c r="AX555" s="36" t="str">
        <f t="shared" si="371"/>
        <v/>
      </c>
      <c r="AY555" s="36" t="str">
        <f t="shared" si="372"/>
        <v/>
      </c>
      <c r="AZ555" s="36" t="str">
        <f t="shared" si="373"/>
        <v/>
      </c>
      <c r="BA555" s="36" t="str">
        <f t="shared" si="374"/>
        <v/>
      </c>
      <c r="BB555" s="36" t="str">
        <f t="shared" si="375"/>
        <v/>
      </c>
      <c r="BC555" s="36" t="str">
        <f t="shared" si="376"/>
        <v/>
      </c>
      <c r="BD555" s="36" t="str">
        <f t="shared" si="377"/>
        <v/>
      </c>
      <c r="BE555" s="36" t="str">
        <f t="shared" si="378"/>
        <v/>
      </c>
      <c r="BF555" s="36" t="str">
        <f t="shared" si="379"/>
        <v/>
      </c>
      <c r="BG555" s="36" t="str">
        <f t="shared" si="380"/>
        <v/>
      </c>
      <c r="BH555" s="36" t="str">
        <f t="shared" si="381"/>
        <v/>
      </c>
      <c r="BI555" s="36" t="str">
        <f t="shared" si="382"/>
        <v/>
      </c>
      <c r="BJ555" s="36" t="str">
        <f t="shared" si="383"/>
        <v/>
      </c>
      <c r="BK555" s="36" t="str">
        <f t="shared" si="384"/>
        <v/>
      </c>
      <c r="BL555" s="36" t="str">
        <f t="shared" si="385"/>
        <v/>
      </c>
      <c r="BM555" s="36" t="str">
        <f t="shared" si="386"/>
        <v/>
      </c>
      <c r="BN555" s="38" t="e">
        <f t="shared" si="345"/>
        <v>#DIV/0!</v>
      </c>
      <c r="BO555" s="38" t="e">
        <f t="shared" si="346"/>
        <v>#DIV/0!</v>
      </c>
      <c r="BP555" s="39" t="str">
        <f t="shared" si="347"/>
        <v/>
      </c>
      <c r="BQ555" s="39" t="str">
        <f t="shared" si="348"/>
        <v/>
      </c>
      <c r="BR555" s="39" t="str">
        <f t="shared" si="349"/>
        <v/>
      </c>
      <c r="BS555" s="39" t="str">
        <f t="shared" si="350"/>
        <v/>
      </c>
      <c r="BT555" s="39" t="str">
        <f t="shared" si="351"/>
        <v/>
      </c>
      <c r="BU555" s="39" t="str">
        <f t="shared" si="352"/>
        <v/>
      </c>
      <c r="BV555" s="39" t="str">
        <f t="shared" si="353"/>
        <v/>
      </c>
      <c r="BW555" s="39" t="str">
        <f t="shared" si="354"/>
        <v/>
      </c>
      <c r="BX555" s="39" t="str">
        <f t="shared" si="355"/>
        <v/>
      </c>
      <c r="BY555" s="39" t="str">
        <f t="shared" si="356"/>
        <v/>
      </c>
      <c r="BZ555" s="39" t="str">
        <f t="shared" si="357"/>
        <v/>
      </c>
      <c r="CA555" s="39" t="str">
        <f t="shared" si="358"/>
        <v/>
      </c>
      <c r="CB555" s="39" t="str">
        <f t="shared" si="359"/>
        <v/>
      </c>
      <c r="CC555" s="39" t="str">
        <f t="shared" si="360"/>
        <v/>
      </c>
      <c r="CD555" s="39" t="str">
        <f t="shared" si="361"/>
        <v/>
      </c>
      <c r="CE555" s="39" t="str">
        <f t="shared" si="362"/>
        <v/>
      </c>
      <c r="CF555" s="39" t="str">
        <f t="shared" si="363"/>
        <v/>
      </c>
      <c r="CG555" s="39" t="str">
        <f t="shared" si="364"/>
        <v/>
      </c>
      <c r="CH555" s="39" t="str">
        <f t="shared" si="365"/>
        <v/>
      </c>
      <c r="CI555" s="39" t="str">
        <f t="shared" si="366"/>
        <v/>
      </c>
    </row>
    <row r="556" spans="1:87">
      <c r="A556" s="18"/>
      <c r="B556" s="15" t="str">
        <f>'Gene Table'!E555</f>
        <v>hsa-miR-501-3p</v>
      </c>
      <c r="C556" s="15" t="str">
        <f>'Gene Table'!B555</f>
        <v>H01</v>
      </c>
      <c r="D556" s="16" t="str">
        <f>IF(SUM('Test Sample Data'!D$3:D$98)&gt;10,IF(AND(ISNUMBER('Test Sample Data'!D555),'Test Sample Data'!D555&lt;$B$1,'Test Sample Data'!D555&gt;0),'Test Sample Data'!D555,$B$1),"")</f>
        <v/>
      </c>
      <c r="E556" s="17" t="str">
        <f>IF(SUM('Test Sample Data'!E$3:E$98)&gt;10,IF(AND(ISNUMBER('Test Sample Data'!E555),'Test Sample Data'!E555&lt;$B$1,'Test Sample Data'!E555&gt;0),'Test Sample Data'!E555,$B$1),"")</f>
        <v/>
      </c>
      <c r="F556" s="17" t="str">
        <f>IF(SUM('Test Sample Data'!F$3:F$98)&gt;10,IF(AND(ISNUMBER('Test Sample Data'!F555),'Test Sample Data'!F555&lt;$B$1,'Test Sample Data'!F555&gt;0),'Test Sample Data'!F555,$B$1),"")</f>
        <v/>
      </c>
      <c r="G556" s="17" t="str">
        <f>IF(SUM('Test Sample Data'!G$3:G$98)&gt;10,IF(AND(ISNUMBER('Test Sample Data'!G555),'Test Sample Data'!G555&lt;$B$1,'Test Sample Data'!G555&gt;0),'Test Sample Data'!G555,$B$1),"")</f>
        <v/>
      </c>
      <c r="H556" s="17" t="str">
        <f>IF(SUM('Test Sample Data'!H$3:H$98)&gt;10,IF(AND(ISNUMBER('Test Sample Data'!H555),'Test Sample Data'!H555&lt;$B$1,'Test Sample Data'!H555&gt;0),'Test Sample Data'!H555,$B$1),"")</f>
        <v/>
      </c>
      <c r="I556" s="17" t="str">
        <f>IF(SUM('Test Sample Data'!I$3:I$98)&gt;10,IF(AND(ISNUMBER('Test Sample Data'!I555),'Test Sample Data'!I555&lt;$B$1,'Test Sample Data'!I555&gt;0),'Test Sample Data'!I555,$B$1),"")</f>
        <v/>
      </c>
      <c r="J556" s="17" t="str">
        <f>IF(SUM('Test Sample Data'!J$3:J$98)&gt;10,IF(AND(ISNUMBER('Test Sample Data'!J555),'Test Sample Data'!J555&lt;$B$1,'Test Sample Data'!J555&gt;0),'Test Sample Data'!J555,$B$1),"")</f>
        <v/>
      </c>
      <c r="K556" s="17" t="str">
        <f>IF(SUM('Test Sample Data'!K$3:K$98)&gt;10,IF(AND(ISNUMBER('Test Sample Data'!K555),'Test Sample Data'!K555&lt;$B$1,'Test Sample Data'!K555&gt;0),'Test Sample Data'!K555,$B$1),"")</f>
        <v/>
      </c>
      <c r="L556" s="17" t="str">
        <f>IF(SUM('Test Sample Data'!L$3:L$98)&gt;10,IF(AND(ISNUMBER('Test Sample Data'!L555),'Test Sample Data'!L555&lt;$B$1,'Test Sample Data'!L555&gt;0),'Test Sample Data'!L555,$B$1),"")</f>
        <v/>
      </c>
      <c r="M556" s="17" t="str">
        <f>IF(SUM('Test Sample Data'!M$3:M$98)&gt;10,IF(AND(ISNUMBER('Test Sample Data'!M555),'Test Sample Data'!M555&lt;$B$1,'Test Sample Data'!M555&gt;0),'Test Sample Data'!M555,$B$1),"")</f>
        <v/>
      </c>
      <c r="N556" s="17" t="str">
        <f>'Gene Table'!E555</f>
        <v>hsa-miR-501-3p</v>
      </c>
      <c r="O556" s="17" t="str">
        <f>'Gene Table'!B555</f>
        <v>H01</v>
      </c>
      <c r="P556" s="17" t="str">
        <f>IF(SUM('Control Sample Data'!D$3:D$98)&gt;10,IF(AND(ISNUMBER('Control Sample Data'!D555),'Control Sample Data'!D555&lt;$B$1,'Control Sample Data'!D555&gt;0),'Control Sample Data'!D555,$B$1),"")</f>
        <v/>
      </c>
      <c r="Q556" s="17" t="str">
        <f>IF(SUM('Control Sample Data'!E$3:E$98)&gt;10,IF(AND(ISNUMBER('Control Sample Data'!E555),'Control Sample Data'!E555&lt;$B$1,'Control Sample Data'!E555&gt;0),'Control Sample Data'!E555,$B$1),"")</f>
        <v/>
      </c>
      <c r="R556" s="17" t="str">
        <f>IF(SUM('Control Sample Data'!F$3:F$98)&gt;10,IF(AND(ISNUMBER('Control Sample Data'!F555),'Control Sample Data'!F555&lt;$B$1,'Control Sample Data'!F555&gt;0),'Control Sample Data'!F555,$B$1),"")</f>
        <v/>
      </c>
      <c r="S556" s="17" t="str">
        <f>IF(SUM('Control Sample Data'!G$3:G$98)&gt;10,IF(AND(ISNUMBER('Control Sample Data'!G555),'Control Sample Data'!G555&lt;$B$1,'Control Sample Data'!G555&gt;0),'Control Sample Data'!G555,$B$1),"")</f>
        <v/>
      </c>
      <c r="T556" s="17" t="str">
        <f>IF(SUM('Control Sample Data'!H$3:H$98)&gt;10,IF(AND(ISNUMBER('Control Sample Data'!H555),'Control Sample Data'!H555&lt;$B$1,'Control Sample Data'!H555&gt;0),'Control Sample Data'!H555,$B$1),"")</f>
        <v/>
      </c>
      <c r="U556" s="17" t="str">
        <f>IF(SUM('Control Sample Data'!I$3:I$98)&gt;10,IF(AND(ISNUMBER('Control Sample Data'!I555),'Control Sample Data'!I555&lt;$B$1,'Control Sample Data'!I555&gt;0),'Control Sample Data'!I555,$B$1),"")</f>
        <v/>
      </c>
      <c r="V556" s="17" t="str">
        <f>IF(SUM('Control Sample Data'!J$3:J$98)&gt;10,IF(AND(ISNUMBER('Control Sample Data'!J555),'Control Sample Data'!J555&lt;$B$1,'Control Sample Data'!J555&gt;0),'Control Sample Data'!J555,$B$1),"")</f>
        <v/>
      </c>
      <c r="W556" s="17" t="str">
        <f>IF(SUM('Control Sample Data'!K$3:K$98)&gt;10,IF(AND(ISNUMBER('Control Sample Data'!K555),'Control Sample Data'!K555&lt;$B$1,'Control Sample Data'!K555&gt;0),'Control Sample Data'!K555,$B$1),"")</f>
        <v/>
      </c>
      <c r="X556" s="17" t="str">
        <f>IF(SUM('Control Sample Data'!L$3:L$98)&gt;10,IF(AND(ISNUMBER('Control Sample Data'!L555),'Control Sample Data'!L555&lt;$B$1,'Control Sample Data'!L555&gt;0),'Control Sample Data'!L555,$B$1),"")</f>
        <v/>
      </c>
      <c r="Y556" s="17" t="str">
        <f>IF(SUM('Control Sample Data'!M$3:M$98)&gt;10,IF(AND(ISNUMBER('Control Sample Data'!M555),'Control Sample Data'!M555&lt;$B$1,'Control Sample Data'!M555&gt;0),'Control Sample Data'!M555,$B$1),"")</f>
        <v/>
      </c>
      <c r="AT556" s="36" t="str">
        <f t="shared" si="367"/>
        <v/>
      </c>
      <c r="AU556" s="36" t="str">
        <f t="shared" si="368"/>
        <v/>
      </c>
      <c r="AV556" s="36" t="str">
        <f t="shared" si="369"/>
        <v/>
      </c>
      <c r="AW556" s="36" t="str">
        <f t="shared" si="370"/>
        <v/>
      </c>
      <c r="AX556" s="36" t="str">
        <f t="shared" si="371"/>
        <v/>
      </c>
      <c r="AY556" s="36" t="str">
        <f t="shared" si="372"/>
        <v/>
      </c>
      <c r="AZ556" s="36" t="str">
        <f t="shared" si="373"/>
        <v/>
      </c>
      <c r="BA556" s="36" t="str">
        <f t="shared" si="374"/>
        <v/>
      </c>
      <c r="BB556" s="36" t="str">
        <f t="shared" si="375"/>
        <v/>
      </c>
      <c r="BC556" s="36" t="str">
        <f t="shared" si="376"/>
        <v/>
      </c>
      <c r="BD556" s="36" t="str">
        <f t="shared" si="377"/>
        <v/>
      </c>
      <c r="BE556" s="36" t="str">
        <f t="shared" si="378"/>
        <v/>
      </c>
      <c r="BF556" s="36" t="str">
        <f t="shared" si="379"/>
        <v/>
      </c>
      <c r="BG556" s="36" t="str">
        <f t="shared" si="380"/>
        <v/>
      </c>
      <c r="BH556" s="36" t="str">
        <f t="shared" si="381"/>
        <v/>
      </c>
      <c r="BI556" s="36" t="str">
        <f t="shared" si="382"/>
        <v/>
      </c>
      <c r="BJ556" s="36" t="str">
        <f t="shared" si="383"/>
        <v/>
      </c>
      <c r="BK556" s="36" t="str">
        <f t="shared" si="384"/>
        <v/>
      </c>
      <c r="BL556" s="36" t="str">
        <f t="shared" si="385"/>
        <v/>
      </c>
      <c r="BM556" s="36" t="str">
        <f t="shared" si="386"/>
        <v/>
      </c>
      <c r="BN556" s="38" t="e">
        <f t="shared" si="345"/>
        <v>#DIV/0!</v>
      </c>
      <c r="BO556" s="38" t="e">
        <f t="shared" si="346"/>
        <v>#DIV/0!</v>
      </c>
      <c r="BP556" s="39" t="str">
        <f t="shared" si="347"/>
        <v/>
      </c>
      <c r="BQ556" s="39" t="str">
        <f t="shared" si="348"/>
        <v/>
      </c>
      <c r="BR556" s="39" t="str">
        <f t="shared" si="349"/>
        <v/>
      </c>
      <c r="BS556" s="39" t="str">
        <f t="shared" si="350"/>
        <v/>
      </c>
      <c r="BT556" s="39" t="str">
        <f t="shared" si="351"/>
        <v/>
      </c>
      <c r="BU556" s="39" t="str">
        <f t="shared" si="352"/>
        <v/>
      </c>
      <c r="BV556" s="39" t="str">
        <f t="shared" si="353"/>
        <v/>
      </c>
      <c r="BW556" s="39" t="str">
        <f t="shared" si="354"/>
        <v/>
      </c>
      <c r="BX556" s="39" t="str">
        <f t="shared" si="355"/>
        <v/>
      </c>
      <c r="BY556" s="39" t="str">
        <f t="shared" si="356"/>
        <v/>
      </c>
      <c r="BZ556" s="39" t="str">
        <f t="shared" si="357"/>
        <v/>
      </c>
      <c r="CA556" s="39" t="str">
        <f t="shared" si="358"/>
        <v/>
      </c>
      <c r="CB556" s="39" t="str">
        <f t="shared" si="359"/>
        <v/>
      </c>
      <c r="CC556" s="39" t="str">
        <f t="shared" si="360"/>
        <v/>
      </c>
      <c r="CD556" s="39" t="str">
        <f t="shared" si="361"/>
        <v/>
      </c>
      <c r="CE556" s="39" t="str">
        <f t="shared" si="362"/>
        <v/>
      </c>
      <c r="CF556" s="39" t="str">
        <f t="shared" si="363"/>
        <v/>
      </c>
      <c r="CG556" s="39" t="str">
        <f t="shared" si="364"/>
        <v/>
      </c>
      <c r="CH556" s="39" t="str">
        <f t="shared" si="365"/>
        <v/>
      </c>
      <c r="CI556" s="39" t="str">
        <f t="shared" si="366"/>
        <v/>
      </c>
    </row>
    <row r="557" spans="1:87">
      <c r="A557" s="18"/>
      <c r="B557" s="15" t="str">
        <f>'Gene Table'!E556</f>
        <v>hsa-miR-431-3p</v>
      </c>
      <c r="C557" s="15" t="str">
        <f>'Gene Table'!B556</f>
        <v>H02</v>
      </c>
      <c r="D557" s="16" t="str">
        <f>IF(SUM('Test Sample Data'!D$3:D$98)&gt;10,IF(AND(ISNUMBER('Test Sample Data'!D556),'Test Sample Data'!D556&lt;$B$1,'Test Sample Data'!D556&gt;0),'Test Sample Data'!D556,$B$1),"")</f>
        <v/>
      </c>
      <c r="E557" s="17" t="str">
        <f>IF(SUM('Test Sample Data'!E$3:E$98)&gt;10,IF(AND(ISNUMBER('Test Sample Data'!E556),'Test Sample Data'!E556&lt;$B$1,'Test Sample Data'!E556&gt;0),'Test Sample Data'!E556,$B$1),"")</f>
        <v/>
      </c>
      <c r="F557" s="17" t="str">
        <f>IF(SUM('Test Sample Data'!F$3:F$98)&gt;10,IF(AND(ISNUMBER('Test Sample Data'!F556),'Test Sample Data'!F556&lt;$B$1,'Test Sample Data'!F556&gt;0),'Test Sample Data'!F556,$B$1),"")</f>
        <v/>
      </c>
      <c r="G557" s="17" t="str">
        <f>IF(SUM('Test Sample Data'!G$3:G$98)&gt;10,IF(AND(ISNUMBER('Test Sample Data'!G556),'Test Sample Data'!G556&lt;$B$1,'Test Sample Data'!G556&gt;0),'Test Sample Data'!G556,$B$1),"")</f>
        <v/>
      </c>
      <c r="H557" s="17" t="str">
        <f>IF(SUM('Test Sample Data'!H$3:H$98)&gt;10,IF(AND(ISNUMBER('Test Sample Data'!H556),'Test Sample Data'!H556&lt;$B$1,'Test Sample Data'!H556&gt;0),'Test Sample Data'!H556,$B$1),"")</f>
        <v/>
      </c>
      <c r="I557" s="17" t="str">
        <f>IF(SUM('Test Sample Data'!I$3:I$98)&gt;10,IF(AND(ISNUMBER('Test Sample Data'!I556),'Test Sample Data'!I556&lt;$B$1,'Test Sample Data'!I556&gt;0),'Test Sample Data'!I556,$B$1),"")</f>
        <v/>
      </c>
      <c r="J557" s="17" t="str">
        <f>IF(SUM('Test Sample Data'!J$3:J$98)&gt;10,IF(AND(ISNUMBER('Test Sample Data'!J556),'Test Sample Data'!J556&lt;$B$1,'Test Sample Data'!J556&gt;0),'Test Sample Data'!J556,$B$1),"")</f>
        <v/>
      </c>
      <c r="K557" s="17" t="str">
        <f>IF(SUM('Test Sample Data'!K$3:K$98)&gt;10,IF(AND(ISNUMBER('Test Sample Data'!K556),'Test Sample Data'!K556&lt;$B$1,'Test Sample Data'!K556&gt;0),'Test Sample Data'!K556,$B$1),"")</f>
        <v/>
      </c>
      <c r="L557" s="17" t="str">
        <f>IF(SUM('Test Sample Data'!L$3:L$98)&gt;10,IF(AND(ISNUMBER('Test Sample Data'!L556),'Test Sample Data'!L556&lt;$B$1,'Test Sample Data'!L556&gt;0),'Test Sample Data'!L556,$B$1),"")</f>
        <v/>
      </c>
      <c r="M557" s="17" t="str">
        <f>IF(SUM('Test Sample Data'!M$3:M$98)&gt;10,IF(AND(ISNUMBER('Test Sample Data'!M556),'Test Sample Data'!M556&lt;$B$1,'Test Sample Data'!M556&gt;0),'Test Sample Data'!M556,$B$1),"")</f>
        <v/>
      </c>
      <c r="N557" s="17" t="str">
        <f>'Gene Table'!E556</f>
        <v>hsa-miR-431-3p</v>
      </c>
      <c r="O557" s="17" t="str">
        <f>'Gene Table'!B556</f>
        <v>H02</v>
      </c>
      <c r="P557" s="17" t="str">
        <f>IF(SUM('Control Sample Data'!D$3:D$98)&gt;10,IF(AND(ISNUMBER('Control Sample Data'!D556),'Control Sample Data'!D556&lt;$B$1,'Control Sample Data'!D556&gt;0),'Control Sample Data'!D556,$B$1),"")</f>
        <v/>
      </c>
      <c r="Q557" s="17" t="str">
        <f>IF(SUM('Control Sample Data'!E$3:E$98)&gt;10,IF(AND(ISNUMBER('Control Sample Data'!E556),'Control Sample Data'!E556&lt;$B$1,'Control Sample Data'!E556&gt;0),'Control Sample Data'!E556,$B$1),"")</f>
        <v/>
      </c>
      <c r="R557" s="17" t="str">
        <f>IF(SUM('Control Sample Data'!F$3:F$98)&gt;10,IF(AND(ISNUMBER('Control Sample Data'!F556),'Control Sample Data'!F556&lt;$B$1,'Control Sample Data'!F556&gt;0),'Control Sample Data'!F556,$B$1),"")</f>
        <v/>
      </c>
      <c r="S557" s="17" t="str">
        <f>IF(SUM('Control Sample Data'!G$3:G$98)&gt;10,IF(AND(ISNUMBER('Control Sample Data'!G556),'Control Sample Data'!G556&lt;$B$1,'Control Sample Data'!G556&gt;0),'Control Sample Data'!G556,$B$1),"")</f>
        <v/>
      </c>
      <c r="T557" s="17" t="str">
        <f>IF(SUM('Control Sample Data'!H$3:H$98)&gt;10,IF(AND(ISNUMBER('Control Sample Data'!H556),'Control Sample Data'!H556&lt;$B$1,'Control Sample Data'!H556&gt;0),'Control Sample Data'!H556,$B$1),"")</f>
        <v/>
      </c>
      <c r="U557" s="17" t="str">
        <f>IF(SUM('Control Sample Data'!I$3:I$98)&gt;10,IF(AND(ISNUMBER('Control Sample Data'!I556),'Control Sample Data'!I556&lt;$B$1,'Control Sample Data'!I556&gt;0),'Control Sample Data'!I556,$B$1),"")</f>
        <v/>
      </c>
      <c r="V557" s="17" t="str">
        <f>IF(SUM('Control Sample Data'!J$3:J$98)&gt;10,IF(AND(ISNUMBER('Control Sample Data'!J556),'Control Sample Data'!J556&lt;$B$1,'Control Sample Data'!J556&gt;0),'Control Sample Data'!J556,$B$1),"")</f>
        <v/>
      </c>
      <c r="W557" s="17" t="str">
        <f>IF(SUM('Control Sample Data'!K$3:K$98)&gt;10,IF(AND(ISNUMBER('Control Sample Data'!K556),'Control Sample Data'!K556&lt;$B$1,'Control Sample Data'!K556&gt;0),'Control Sample Data'!K556,$B$1),"")</f>
        <v/>
      </c>
      <c r="X557" s="17" t="str">
        <f>IF(SUM('Control Sample Data'!L$3:L$98)&gt;10,IF(AND(ISNUMBER('Control Sample Data'!L556),'Control Sample Data'!L556&lt;$B$1,'Control Sample Data'!L556&gt;0),'Control Sample Data'!L556,$B$1),"")</f>
        <v/>
      </c>
      <c r="Y557" s="17" t="str">
        <f>IF(SUM('Control Sample Data'!M$3:M$98)&gt;10,IF(AND(ISNUMBER('Control Sample Data'!M556),'Control Sample Data'!M556&lt;$B$1,'Control Sample Data'!M556&gt;0),'Control Sample Data'!M556,$B$1),"")</f>
        <v/>
      </c>
      <c r="AT557" s="36" t="str">
        <f t="shared" si="367"/>
        <v/>
      </c>
      <c r="AU557" s="36" t="str">
        <f t="shared" si="368"/>
        <v/>
      </c>
      <c r="AV557" s="36" t="str">
        <f t="shared" si="369"/>
        <v/>
      </c>
      <c r="AW557" s="36" t="str">
        <f t="shared" si="370"/>
        <v/>
      </c>
      <c r="AX557" s="36" t="str">
        <f t="shared" si="371"/>
        <v/>
      </c>
      <c r="AY557" s="36" t="str">
        <f t="shared" si="372"/>
        <v/>
      </c>
      <c r="AZ557" s="36" t="str">
        <f t="shared" si="373"/>
        <v/>
      </c>
      <c r="BA557" s="36" t="str">
        <f t="shared" si="374"/>
        <v/>
      </c>
      <c r="BB557" s="36" t="str">
        <f t="shared" si="375"/>
        <v/>
      </c>
      <c r="BC557" s="36" t="str">
        <f t="shared" si="376"/>
        <v/>
      </c>
      <c r="BD557" s="36" t="str">
        <f t="shared" si="377"/>
        <v/>
      </c>
      <c r="BE557" s="36" t="str">
        <f t="shared" si="378"/>
        <v/>
      </c>
      <c r="BF557" s="36" t="str">
        <f t="shared" si="379"/>
        <v/>
      </c>
      <c r="BG557" s="36" t="str">
        <f t="shared" si="380"/>
        <v/>
      </c>
      <c r="BH557" s="36" t="str">
        <f t="shared" si="381"/>
        <v/>
      </c>
      <c r="BI557" s="36" t="str">
        <f t="shared" si="382"/>
        <v/>
      </c>
      <c r="BJ557" s="36" t="str">
        <f t="shared" si="383"/>
        <v/>
      </c>
      <c r="BK557" s="36" t="str">
        <f t="shared" si="384"/>
        <v/>
      </c>
      <c r="BL557" s="36" t="str">
        <f t="shared" si="385"/>
        <v/>
      </c>
      <c r="BM557" s="36" t="str">
        <f t="shared" si="386"/>
        <v/>
      </c>
      <c r="BN557" s="38" t="e">
        <f t="shared" si="345"/>
        <v>#DIV/0!</v>
      </c>
      <c r="BO557" s="38" t="e">
        <f t="shared" si="346"/>
        <v>#DIV/0!</v>
      </c>
      <c r="BP557" s="39" t="str">
        <f t="shared" si="347"/>
        <v/>
      </c>
      <c r="BQ557" s="39" t="str">
        <f t="shared" si="348"/>
        <v/>
      </c>
      <c r="BR557" s="39" t="str">
        <f t="shared" si="349"/>
        <v/>
      </c>
      <c r="BS557" s="39" t="str">
        <f t="shared" si="350"/>
        <v/>
      </c>
      <c r="BT557" s="39" t="str">
        <f t="shared" si="351"/>
        <v/>
      </c>
      <c r="BU557" s="39" t="str">
        <f t="shared" si="352"/>
        <v/>
      </c>
      <c r="BV557" s="39" t="str">
        <f t="shared" si="353"/>
        <v/>
      </c>
      <c r="BW557" s="39" t="str">
        <f t="shared" si="354"/>
        <v/>
      </c>
      <c r="BX557" s="39" t="str">
        <f t="shared" si="355"/>
        <v/>
      </c>
      <c r="BY557" s="39" t="str">
        <f t="shared" si="356"/>
        <v/>
      </c>
      <c r="BZ557" s="39" t="str">
        <f t="shared" si="357"/>
        <v/>
      </c>
      <c r="CA557" s="39" t="str">
        <f t="shared" si="358"/>
        <v/>
      </c>
      <c r="CB557" s="39" t="str">
        <f t="shared" si="359"/>
        <v/>
      </c>
      <c r="CC557" s="39" t="str">
        <f t="shared" si="360"/>
        <v/>
      </c>
      <c r="CD557" s="39" t="str">
        <f t="shared" si="361"/>
        <v/>
      </c>
      <c r="CE557" s="39" t="str">
        <f t="shared" si="362"/>
        <v/>
      </c>
      <c r="CF557" s="39" t="str">
        <f t="shared" si="363"/>
        <v/>
      </c>
      <c r="CG557" s="39" t="str">
        <f t="shared" si="364"/>
        <v/>
      </c>
      <c r="CH557" s="39" t="str">
        <f t="shared" si="365"/>
        <v/>
      </c>
      <c r="CI557" s="39" t="str">
        <f t="shared" si="366"/>
        <v/>
      </c>
    </row>
    <row r="558" spans="1:87">
      <c r="A558" s="18"/>
      <c r="B558" s="15" t="str">
        <f>'Gene Table'!E557</f>
        <v>hsa-miR-10a-5p</v>
      </c>
      <c r="C558" s="15" t="str">
        <f>'Gene Table'!B557</f>
        <v>H03</v>
      </c>
      <c r="D558" s="16" t="str">
        <f>IF(SUM('Test Sample Data'!D$3:D$98)&gt;10,IF(AND(ISNUMBER('Test Sample Data'!D557),'Test Sample Data'!D557&lt;$B$1,'Test Sample Data'!D557&gt;0),'Test Sample Data'!D557,$B$1),"")</f>
        <v/>
      </c>
      <c r="E558" s="17" t="str">
        <f>IF(SUM('Test Sample Data'!E$3:E$98)&gt;10,IF(AND(ISNUMBER('Test Sample Data'!E557),'Test Sample Data'!E557&lt;$B$1,'Test Sample Data'!E557&gt;0),'Test Sample Data'!E557,$B$1),"")</f>
        <v/>
      </c>
      <c r="F558" s="17" t="str">
        <f>IF(SUM('Test Sample Data'!F$3:F$98)&gt;10,IF(AND(ISNUMBER('Test Sample Data'!F557),'Test Sample Data'!F557&lt;$B$1,'Test Sample Data'!F557&gt;0),'Test Sample Data'!F557,$B$1),"")</f>
        <v/>
      </c>
      <c r="G558" s="17" t="str">
        <f>IF(SUM('Test Sample Data'!G$3:G$98)&gt;10,IF(AND(ISNUMBER('Test Sample Data'!G557),'Test Sample Data'!G557&lt;$B$1,'Test Sample Data'!G557&gt;0),'Test Sample Data'!G557,$B$1),"")</f>
        <v/>
      </c>
      <c r="H558" s="17" t="str">
        <f>IF(SUM('Test Sample Data'!H$3:H$98)&gt;10,IF(AND(ISNUMBER('Test Sample Data'!H557),'Test Sample Data'!H557&lt;$B$1,'Test Sample Data'!H557&gt;0),'Test Sample Data'!H557,$B$1),"")</f>
        <v/>
      </c>
      <c r="I558" s="17" t="str">
        <f>IF(SUM('Test Sample Data'!I$3:I$98)&gt;10,IF(AND(ISNUMBER('Test Sample Data'!I557),'Test Sample Data'!I557&lt;$B$1,'Test Sample Data'!I557&gt;0),'Test Sample Data'!I557,$B$1),"")</f>
        <v/>
      </c>
      <c r="J558" s="17" t="str">
        <f>IF(SUM('Test Sample Data'!J$3:J$98)&gt;10,IF(AND(ISNUMBER('Test Sample Data'!J557),'Test Sample Data'!J557&lt;$B$1,'Test Sample Data'!J557&gt;0),'Test Sample Data'!J557,$B$1),"")</f>
        <v/>
      </c>
      <c r="K558" s="17" t="str">
        <f>IF(SUM('Test Sample Data'!K$3:K$98)&gt;10,IF(AND(ISNUMBER('Test Sample Data'!K557),'Test Sample Data'!K557&lt;$B$1,'Test Sample Data'!K557&gt;0),'Test Sample Data'!K557,$B$1),"")</f>
        <v/>
      </c>
      <c r="L558" s="17" t="str">
        <f>IF(SUM('Test Sample Data'!L$3:L$98)&gt;10,IF(AND(ISNUMBER('Test Sample Data'!L557),'Test Sample Data'!L557&lt;$B$1,'Test Sample Data'!L557&gt;0),'Test Sample Data'!L557,$B$1),"")</f>
        <v/>
      </c>
      <c r="M558" s="17" t="str">
        <f>IF(SUM('Test Sample Data'!M$3:M$98)&gt;10,IF(AND(ISNUMBER('Test Sample Data'!M557),'Test Sample Data'!M557&lt;$B$1,'Test Sample Data'!M557&gt;0),'Test Sample Data'!M557,$B$1),"")</f>
        <v/>
      </c>
      <c r="N558" s="17" t="str">
        <f>'Gene Table'!E557</f>
        <v>hsa-miR-10a-5p</v>
      </c>
      <c r="O558" s="17" t="str">
        <f>'Gene Table'!B557</f>
        <v>H03</v>
      </c>
      <c r="P558" s="17" t="str">
        <f>IF(SUM('Control Sample Data'!D$3:D$98)&gt;10,IF(AND(ISNUMBER('Control Sample Data'!D557),'Control Sample Data'!D557&lt;$B$1,'Control Sample Data'!D557&gt;0),'Control Sample Data'!D557,$B$1),"")</f>
        <v/>
      </c>
      <c r="Q558" s="17" t="str">
        <f>IF(SUM('Control Sample Data'!E$3:E$98)&gt;10,IF(AND(ISNUMBER('Control Sample Data'!E557),'Control Sample Data'!E557&lt;$B$1,'Control Sample Data'!E557&gt;0),'Control Sample Data'!E557,$B$1),"")</f>
        <v/>
      </c>
      <c r="R558" s="17" t="str">
        <f>IF(SUM('Control Sample Data'!F$3:F$98)&gt;10,IF(AND(ISNUMBER('Control Sample Data'!F557),'Control Sample Data'!F557&lt;$B$1,'Control Sample Data'!F557&gt;0),'Control Sample Data'!F557,$B$1),"")</f>
        <v/>
      </c>
      <c r="S558" s="17" t="str">
        <f>IF(SUM('Control Sample Data'!G$3:G$98)&gt;10,IF(AND(ISNUMBER('Control Sample Data'!G557),'Control Sample Data'!G557&lt;$B$1,'Control Sample Data'!G557&gt;0),'Control Sample Data'!G557,$B$1),"")</f>
        <v/>
      </c>
      <c r="T558" s="17" t="str">
        <f>IF(SUM('Control Sample Data'!H$3:H$98)&gt;10,IF(AND(ISNUMBER('Control Sample Data'!H557),'Control Sample Data'!H557&lt;$B$1,'Control Sample Data'!H557&gt;0),'Control Sample Data'!H557,$B$1),"")</f>
        <v/>
      </c>
      <c r="U558" s="17" t="str">
        <f>IF(SUM('Control Sample Data'!I$3:I$98)&gt;10,IF(AND(ISNUMBER('Control Sample Data'!I557),'Control Sample Data'!I557&lt;$B$1,'Control Sample Data'!I557&gt;0),'Control Sample Data'!I557,$B$1),"")</f>
        <v/>
      </c>
      <c r="V558" s="17" t="str">
        <f>IF(SUM('Control Sample Data'!J$3:J$98)&gt;10,IF(AND(ISNUMBER('Control Sample Data'!J557),'Control Sample Data'!J557&lt;$B$1,'Control Sample Data'!J557&gt;0),'Control Sample Data'!J557,$B$1),"")</f>
        <v/>
      </c>
      <c r="W558" s="17" t="str">
        <f>IF(SUM('Control Sample Data'!K$3:K$98)&gt;10,IF(AND(ISNUMBER('Control Sample Data'!K557),'Control Sample Data'!K557&lt;$B$1,'Control Sample Data'!K557&gt;0),'Control Sample Data'!K557,$B$1),"")</f>
        <v/>
      </c>
      <c r="X558" s="17" t="str">
        <f>IF(SUM('Control Sample Data'!L$3:L$98)&gt;10,IF(AND(ISNUMBER('Control Sample Data'!L557),'Control Sample Data'!L557&lt;$B$1,'Control Sample Data'!L557&gt;0),'Control Sample Data'!L557,$B$1),"")</f>
        <v/>
      </c>
      <c r="Y558" s="17" t="str">
        <f>IF(SUM('Control Sample Data'!M$3:M$98)&gt;10,IF(AND(ISNUMBER('Control Sample Data'!M557),'Control Sample Data'!M557&lt;$B$1,'Control Sample Data'!M557&gt;0),'Control Sample Data'!M557,$B$1),"")</f>
        <v/>
      </c>
      <c r="AT558" s="36" t="str">
        <f t="shared" si="367"/>
        <v/>
      </c>
      <c r="AU558" s="36" t="str">
        <f t="shared" si="368"/>
        <v/>
      </c>
      <c r="AV558" s="36" t="str">
        <f t="shared" si="369"/>
        <v/>
      </c>
      <c r="AW558" s="36" t="str">
        <f t="shared" si="370"/>
        <v/>
      </c>
      <c r="AX558" s="36" t="str">
        <f t="shared" si="371"/>
        <v/>
      </c>
      <c r="AY558" s="36" t="str">
        <f t="shared" si="372"/>
        <v/>
      </c>
      <c r="AZ558" s="36" t="str">
        <f t="shared" si="373"/>
        <v/>
      </c>
      <c r="BA558" s="36" t="str">
        <f t="shared" si="374"/>
        <v/>
      </c>
      <c r="BB558" s="36" t="str">
        <f t="shared" si="375"/>
        <v/>
      </c>
      <c r="BC558" s="36" t="str">
        <f t="shared" si="376"/>
        <v/>
      </c>
      <c r="BD558" s="36" t="str">
        <f t="shared" si="377"/>
        <v/>
      </c>
      <c r="BE558" s="36" t="str">
        <f t="shared" si="378"/>
        <v/>
      </c>
      <c r="BF558" s="36" t="str">
        <f t="shared" si="379"/>
        <v/>
      </c>
      <c r="BG558" s="36" t="str">
        <f t="shared" si="380"/>
        <v/>
      </c>
      <c r="BH558" s="36" t="str">
        <f t="shared" si="381"/>
        <v/>
      </c>
      <c r="BI558" s="36" t="str">
        <f t="shared" si="382"/>
        <v/>
      </c>
      <c r="BJ558" s="36" t="str">
        <f t="shared" si="383"/>
        <v/>
      </c>
      <c r="BK558" s="36" t="str">
        <f t="shared" si="384"/>
        <v/>
      </c>
      <c r="BL558" s="36" t="str">
        <f t="shared" si="385"/>
        <v/>
      </c>
      <c r="BM558" s="36" t="str">
        <f t="shared" si="386"/>
        <v/>
      </c>
      <c r="BN558" s="38" t="e">
        <f t="shared" si="345"/>
        <v>#DIV/0!</v>
      </c>
      <c r="BO558" s="38" t="e">
        <f t="shared" si="346"/>
        <v>#DIV/0!</v>
      </c>
      <c r="BP558" s="39" t="str">
        <f t="shared" si="347"/>
        <v/>
      </c>
      <c r="BQ558" s="39" t="str">
        <f t="shared" si="348"/>
        <v/>
      </c>
      <c r="BR558" s="39" t="str">
        <f t="shared" si="349"/>
        <v/>
      </c>
      <c r="BS558" s="39" t="str">
        <f t="shared" si="350"/>
        <v/>
      </c>
      <c r="BT558" s="39" t="str">
        <f t="shared" si="351"/>
        <v/>
      </c>
      <c r="BU558" s="39" t="str">
        <f t="shared" si="352"/>
        <v/>
      </c>
      <c r="BV558" s="39" t="str">
        <f t="shared" si="353"/>
        <v/>
      </c>
      <c r="BW558" s="39" t="str">
        <f t="shared" si="354"/>
        <v/>
      </c>
      <c r="BX558" s="39" t="str">
        <f t="shared" si="355"/>
        <v/>
      </c>
      <c r="BY558" s="39" t="str">
        <f t="shared" si="356"/>
        <v/>
      </c>
      <c r="BZ558" s="39" t="str">
        <f t="shared" si="357"/>
        <v/>
      </c>
      <c r="CA558" s="39" t="str">
        <f t="shared" si="358"/>
        <v/>
      </c>
      <c r="CB558" s="39" t="str">
        <f t="shared" si="359"/>
        <v/>
      </c>
      <c r="CC558" s="39" t="str">
        <f t="shared" si="360"/>
        <v/>
      </c>
      <c r="CD558" s="39" t="str">
        <f t="shared" si="361"/>
        <v/>
      </c>
      <c r="CE558" s="39" t="str">
        <f t="shared" si="362"/>
        <v/>
      </c>
      <c r="CF558" s="39" t="str">
        <f t="shared" si="363"/>
        <v/>
      </c>
      <c r="CG558" s="39" t="str">
        <f t="shared" si="364"/>
        <v/>
      </c>
      <c r="CH558" s="39" t="str">
        <f t="shared" si="365"/>
        <v/>
      </c>
      <c r="CI558" s="39" t="str">
        <f t="shared" si="366"/>
        <v/>
      </c>
    </row>
    <row r="559" spans="1:87">
      <c r="A559" s="18"/>
      <c r="B559" s="15" t="str">
        <f>'Gene Table'!E558</f>
        <v>hsa-miR-493-5p</v>
      </c>
      <c r="C559" s="15" t="str">
        <f>'Gene Table'!B558</f>
        <v>H04</v>
      </c>
      <c r="D559" s="16" t="str">
        <f>IF(SUM('Test Sample Data'!D$3:D$98)&gt;10,IF(AND(ISNUMBER('Test Sample Data'!D558),'Test Sample Data'!D558&lt;$B$1,'Test Sample Data'!D558&gt;0),'Test Sample Data'!D558,$B$1),"")</f>
        <v/>
      </c>
      <c r="E559" s="17" t="str">
        <f>IF(SUM('Test Sample Data'!E$3:E$98)&gt;10,IF(AND(ISNUMBER('Test Sample Data'!E558),'Test Sample Data'!E558&lt;$B$1,'Test Sample Data'!E558&gt;0),'Test Sample Data'!E558,$B$1),"")</f>
        <v/>
      </c>
      <c r="F559" s="17" t="str">
        <f>IF(SUM('Test Sample Data'!F$3:F$98)&gt;10,IF(AND(ISNUMBER('Test Sample Data'!F558),'Test Sample Data'!F558&lt;$B$1,'Test Sample Data'!F558&gt;0),'Test Sample Data'!F558,$B$1),"")</f>
        <v/>
      </c>
      <c r="G559" s="17" t="str">
        <f>IF(SUM('Test Sample Data'!G$3:G$98)&gt;10,IF(AND(ISNUMBER('Test Sample Data'!G558),'Test Sample Data'!G558&lt;$B$1,'Test Sample Data'!G558&gt;0),'Test Sample Data'!G558,$B$1),"")</f>
        <v/>
      </c>
      <c r="H559" s="17" t="str">
        <f>IF(SUM('Test Sample Data'!H$3:H$98)&gt;10,IF(AND(ISNUMBER('Test Sample Data'!H558),'Test Sample Data'!H558&lt;$B$1,'Test Sample Data'!H558&gt;0),'Test Sample Data'!H558,$B$1),"")</f>
        <v/>
      </c>
      <c r="I559" s="17" t="str">
        <f>IF(SUM('Test Sample Data'!I$3:I$98)&gt;10,IF(AND(ISNUMBER('Test Sample Data'!I558),'Test Sample Data'!I558&lt;$B$1,'Test Sample Data'!I558&gt;0),'Test Sample Data'!I558,$B$1),"")</f>
        <v/>
      </c>
      <c r="J559" s="17" t="str">
        <f>IF(SUM('Test Sample Data'!J$3:J$98)&gt;10,IF(AND(ISNUMBER('Test Sample Data'!J558),'Test Sample Data'!J558&lt;$B$1,'Test Sample Data'!J558&gt;0),'Test Sample Data'!J558,$B$1),"")</f>
        <v/>
      </c>
      <c r="K559" s="17" t="str">
        <f>IF(SUM('Test Sample Data'!K$3:K$98)&gt;10,IF(AND(ISNUMBER('Test Sample Data'!K558),'Test Sample Data'!K558&lt;$B$1,'Test Sample Data'!K558&gt;0),'Test Sample Data'!K558,$B$1),"")</f>
        <v/>
      </c>
      <c r="L559" s="17" t="str">
        <f>IF(SUM('Test Sample Data'!L$3:L$98)&gt;10,IF(AND(ISNUMBER('Test Sample Data'!L558),'Test Sample Data'!L558&lt;$B$1,'Test Sample Data'!L558&gt;0),'Test Sample Data'!L558,$B$1),"")</f>
        <v/>
      </c>
      <c r="M559" s="17" t="str">
        <f>IF(SUM('Test Sample Data'!M$3:M$98)&gt;10,IF(AND(ISNUMBER('Test Sample Data'!M558),'Test Sample Data'!M558&lt;$B$1,'Test Sample Data'!M558&gt;0),'Test Sample Data'!M558,$B$1),"")</f>
        <v/>
      </c>
      <c r="N559" s="17" t="str">
        <f>'Gene Table'!E558</f>
        <v>hsa-miR-493-5p</v>
      </c>
      <c r="O559" s="17" t="str">
        <f>'Gene Table'!B558</f>
        <v>H04</v>
      </c>
      <c r="P559" s="17" t="str">
        <f>IF(SUM('Control Sample Data'!D$3:D$98)&gt;10,IF(AND(ISNUMBER('Control Sample Data'!D558),'Control Sample Data'!D558&lt;$B$1,'Control Sample Data'!D558&gt;0),'Control Sample Data'!D558,$B$1),"")</f>
        <v/>
      </c>
      <c r="Q559" s="17" t="str">
        <f>IF(SUM('Control Sample Data'!E$3:E$98)&gt;10,IF(AND(ISNUMBER('Control Sample Data'!E558),'Control Sample Data'!E558&lt;$B$1,'Control Sample Data'!E558&gt;0),'Control Sample Data'!E558,$B$1),"")</f>
        <v/>
      </c>
      <c r="R559" s="17" t="str">
        <f>IF(SUM('Control Sample Data'!F$3:F$98)&gt;10,IF(AND(ISNUMBER('Control Sample Data'!F558),'Control Sample Data'!F558&lt;$B$1,'Control Sample Data'!F558&gt;0),'Control Sample Data'!F558,$B$1),"")</f>
        <v/>
      </c>
      <c r="S559" s="17" t="str">
        <f>IF(SUM('Control Sample Data'!G$3:G$98)&gt;10,IF(AND(ISNUMBER('Control Sample Data'!G558),'Control Sample Data'!G558&lt;$B$1,'Control Sample Data'!G558&gt;0),'Control Sample Data'!G558,$B$1),"")</f>
        <v/>
      </c>
      <c r="T559" s="17" t="str">
        <f>IF(SUM('Control Sample Data'!H$3:H$98)&gt;10,IF(AND(ISNUMBER('Control Sample Data'!H558),'Control Sample Data'!H558&lt;$B$1,'Control Sample Data'!H558&gt;0),'Control Sample Data'!H558,$B$1),"")</f>
        <v/>
      </c>
      <c r="U559" s="17" t="str">
        <f>IF(SUM('Control Sample Data'!I$3:I$98)&gt;10,IF(AND(ISNUMBER('Control Sample Data'!I558),'Control Sample Data'!I558&lt;$B$1,'Control Sample Data'!I558&gt;0),'Control Sample Data'!I558,$B$1),"")</f>
        <v/>
      </c>
      <c r="V559" s="17" t="str">
        <f>IF(SUM('Control Sample Data'!J$3:J$98)&gt;10,IF(AND(ISNUMBER('Control Sample Data'!J558),'Control Sample Data'!J558&lt;$B$1,'Control Sample Data'!J558&gt;0),'Control Sample Data'!J558,$B$1),"")</f>
        <v/>
      </c>
      <c r="W559" s="17" t="str">
        <f>IF(SUM('Control Sample Data'!K$3:K$98)&gt;10,IF(AND(ISNUMBER('Control Sample Data'!K558),'Control Sample Data'!K558&lt;$B$1,'Control Sample Data'!K558&gt;0),'Control Sample Data'!K558,$B$1),"")</f>
        <v/>
      </c>
      <c r="X559" s="17" t="str">
        <f>IF(SUM('Control Sample Data'!L$3:L$98)&gt;10,IF(AND(ISNUMBER('Control Sample Data'!L558),'Control Sample Data'!L558&lt;$B$1,'Control Sample Data'!L558&gt;0),'Control Sample Data'!L558,$B$1),"")</f>
        <v/>
      </c>
      <c r="Y559" s="17" t="str">
        <f>IF(SUM('Control Sample Data'!M$3:M$98)&gt;10,IF(AND(ISNUMBER('Control Sample Data'!M558),'Control Sample Data'!M558&lt;$B$1,'Control Sample Data'!M558&gt;0),'Control Sample Data'!M558,$B$1),"")</f>
        <v/>
      </c>
      <c r="AT559" s="36" t="str">
        <f t="shared" si="367"/>
        <v/>
      </c>
      <c r="AU559" s="36" t="str">
        <f t="shared" si="368"/>
        <v/>
      </c>
      <c r="AV559" s="36" t="str">
        <f t="shared" si="369"/>
        <v/>
      </c>
      <c r="AW559" s="36" t="str">
        <f t="shared" si="370"/>
        <v/>
      </c>
      <c r="AX559" s="36" t="str">
        <f t="shared" si="371"/>
        <v/>
      </c>
      <c r="AY559" s="36" t="str">
        <f t="shared" si="372"/>
        <v/>
      </c>
      <c r="AZ559" s="36" t="str">
        <f t="shared" si="373"/>
        <v/>
      </c>
      <c r="BA559" s="36" t="str">
        <f t="shared" si="374"/>
        <v/>
      </c>
      <c r="BB559" s="36" t="str">
        <f t="shared" si="375"/>
        <v/>
      </c>
      <c r="BC559" s="36" t="str">
        <f t="shared" si="376"/>
        <v/>
      </c>
      <c r="BD559" s="36" t="str">
        <f t="shared" si="377"/>
        <v/>
      </c>
      <c r="BE559" s="36" t="str">
        <f t="shared" si="378"/>
        <v/>
      </c>
      <c r="BF559" s="36" t="str">
        <f t="shared" si="379"/>
        <v/>
      </c>
      <c r="BG559" s="36" t="str">
        <f t="shared" si="380"/>
        <v/>
      </c>
      <c r="BH559" s="36" t="str">
        <f t="shared" si="381"/>
        <v/>
      </c>
      <c r="BI559" s="36" t="str">
        <f t="shared" si="382"/>
        <v/>
      </c>
      <c r="BJ559" s="36" t="str">
        <f t="shared" si="383"/>
        <v/>
      </c>
      <c r="BK559" s="36" t="str">
        <f t="shared" si="384"/>
        <v/>
      </c>
      <c r="BL559" s="36" t="str">
        <f t="shared" si="385"/>
        <v/>
      </c>
      <c r="BM559" s="36" t="str">
        <f t="shared" si="386"/>
        <v/>
      </c>
      <c r="BN559" s="38" t="e">
        <f t="shared" si="345"/>
        <v>#DIV/0!</v>
      </c>
      <c r="BO559" s="38" t="e">
        <f t="shared" si="346"/>
        <v>#DIV/0!</v>
      </c>
      <c r="BP559" s="39" t="str">
        <f t="shared" si="347"/>
        <v/>
      </c>
      <c r="BQ559" s="39" t="str">
        <f t="shared" si="348"/>
        <v/>
      </c>
      <c r="BR559" s="39" t="str">
        <f t="shared" si="349"/>
        <v/>
      </c>
      <c r="BS559" s="39" t="str">
        <f t="shared" si="350"/>
        <v/>
      </c>
      <c r="BT559" s="39" t="str">
        <f t="shared" si="351"/>
        <v/>
      </c>
      <c r="BU559" s="39" t="str">
        <f t="shared" si="352"/>
        <v/>
      </c>
      <c r="BV559" s="39" t="str">
        <f t="shared" si="353"/>
        <v/>
      </c>
      <c r="BW559" s="39" t="str">
        <f t="shared" si="354"/>
        <v/>
      </c>
      <c r="BX559" s="39" t="str">
        <f t="shared" si="355"/>
        <v/>
      </c>
      <c r="BY559" s="39" t="str">
        <f t="shared" si="356"/>
        <v/>
      </c>
      <c r="BZ559" s="39" t="str">
        <f t="shared" si="357"/>
        <v/>
      </c>
      <c r="CA559" s="39" t="str">
        <f t="shared" si="358"/>
        <v/>
      </c>
      <c r="CB559" s="39" t="str">
        <f t="shared" si="359"/>
        <v/>
      </c>
      <c r="CC559" s="39" t="str">
        <f t="shared" si="360"/>
        <v/>
      </c>
      <c r="CD559" s="39" t="str">
        <f t="shared" si="361"/>
        <v/>
      </c>
      <c r="CE559" s="39" t="str">
        <f t="shared" si="362"/>
        <v/>
      </c>
      <c r="CF559" s="39" t="str">
        <f t="shared" si="363"/>
        <v/>
      </c>
      <c r="CG559" s="39" t="str">
        <f t="shared" si="364"/>
        <v/>
      </c>
      <c r="CH559" s="39" t="str">
        <f t="shared" si="365"/>
        <v/>
      </c>
      <c r="CI559" s="39" t="str">
        <f t="shared" si="366"/>
        <v/>
      </c>
    </row>
    <row r="560" spans="1:87">
      <c r="A560" s="18"/>
      <c r="B560" s="15" t="str">
        <f>'Gene Table'!E559</f>
        <v>hsa-miR-10b-5p</v>
      </c>
      <c r="C560" s="15" t="str">
        <f>'Gene Table'!B559</f>
        <v>H05</v>
      </c>
      <c r="D560" s="16" t="str">
        <f>IF(SUM('Test Sample Data'!D$3:D$98)&gt;10,IF(AND(ISNUMBER('Test Sample Data'!D559),'Test Sample Data'!D559&lt;$B$1,'Test Sample Data'!D559&gt;0),'Test Sample Data'!D559,$B$1),"")</f>
        <v/>
      </c>
      <c r="E560" s="17" t="str">
        <f>IF(SUM('Test Sample Data'!E$3:E$98)&gt;10,IF(AND(ISNUMBER('Test Sample Data'!E559),'Test Sample Data'!E559&lt;$B$1,'Test Sample Data'!E559&gt;0),'Test Sample Data'!E559,$B$1),"")</f>
        <v/>
      </c>
      <c r="F560" s="17" t="str">
        <f>IF(SUM('Test Sample Data'!F$3:F$98)&gt;10,IF(AND(ISNUMBER('Test Sample Data'!F559),'Test Sample Data'!F559&lt;$B$1,'Test Sample Data'!F559&gt;0),'Test Sample Data'!F559,$B$1),"")</f>
        <v/>
      </c>
      <c r="G560" s="17" t="str">
        <f>IF(SUM('Test Sample Data'!G$3:G$98)&gt;10,IF(AND(ISNUMBER('Test Sample Data'!G559),'Test Sample Data'!G559&lt;$B$1,'Test Sample Data'!G559&gt;0),'Test Sample Data'!G559,$B$1),"")</f>
        <v/>
      </c>
      <c r="H560" s="17" t="str">
        <f>IF(SUM('Test Sample Data'!H$3:H$98)&gt;10,IF(AND(ISNUMBER('Test Sample Data'!H559),'Test Sample Data'!H559&lt;$B$1,'Test Sample Data'!H559&gt;0),'Test Sample Data'!H559,$B$1),"")</f>
        <v/>
      </c>
      <c r="I560" s="17" t="str">
        <f>IF(SUM('Test Sample Data'!I$3:I$98)&gt;10,IF(AND(ISNUMBER('Test Sample Data'!I559),'Test Sample Data'!I559&lt;$B$1,'Test Sample Data'!I559&gt;0),'Test Sample Data'!I559,$B$1),"")</f>
        <v/>
      </c>
      <c r="J560" s="17" t="str">
        <f>IF(SUM('Test Sample Data'!J$3:J$98)&gt;10,IF(AND(ISNUMBER('Test Sample Data'!J559),'Test Sample Data'!J559&lt;$B$1,'Test Sample Data'!J559&gt;0),'Test Sample Data'!J559,$B$1),"")</f>
        <v/>
      </c>
      <c r="K560" s="17" t="str">
        <f>IF(SUM('Test Sample Data'!K$3:K$98)&gt;10,IF(AND(ISNUMBER('Test Sample Data'!K559),'Test Sample Data'!K559&lt;$B$1,'Test Sample Data'!K559&gt;0),'Test Sample Data'!K559,$B$1),"")</f>
        <v/>
      </c>
      <c r="L560" s="17" t="str">
        <f>IF(SUM('Test Sample Data'!L$3:L$98)&gt;10,IF(AND(ISNUMBER('Test Sample Data'!L559),'Test Sample Data'!L559&lt;$B$1,'Test Sample Data'!L559&gt;0),'Test Sample Data'!L559,$B$1),"")</f>
        <v/>
      </c>
      <c r="M560" s="17" t="str">
        <f>IF(SUM('Test Sample Data'!M$3:M$98)&gt;10,IF(AND(ISNUMBER('Test Sample Data'!M559),'Test Sample Data'!M559&lt;$B$1,'Test Sample Data'!M559&gt;0),'Test Sample Data'!M559,$B$1),"")</f>
        <v/>
      </c>
      <c r="N560" s="17" t="str">
        <f>'Gene Table'!E559</f>
        <v>hsa-miR-10b-5p</v>
      </c>
      <c r="O560" s="17" t="str">
        <f>'Gene Table'!B559</f>
        <v>H05</v>
      </c>
      <c r="P560" s="17" t="str">
        <f>IF(SUM('Control Sample Data'!D$3:D$98)&gt;10,IF(AND(ISNUMBER('Control Sample Data'!D559),'Control Sample Data'!D559&lt;$B$1,'Control Sample Data'!D559&gt;0),'Control Sample Data'!D559,$B$1),"")</f>
        <v/>
      </c>
      <c r="Q560" s="17" t="str">
        <f>IF(SUM('Control Sample Data'!E$3:E$98)&gt;10,IF(AND(ISNUMBER('Control Sample Data'!E559),'Control Sample Data'!E559&lt;$B$1,'Control Sample Data'!E559&gt;0),'Control Sample Data'!E559,$B$1),"")</f>
        <v/>
      </c>
      <c r="R560" s="17" t="str">
        <f>IF(SUM('Control Sample Data'!F$3:F$98)&gt;10,IF(AND(ISNUMBER('Control Sample Data'!F559),'Control Sample Data'!F559&lt;$B$1,'Control Sample Data'!F559&gt;0),'Control Sample Data'!F559,$B$1),"")</f>
        <v/>
      </c>
      <c r="S560" s="17" t="str">
        <f>IF(SUM('Control Sample Data'!G$3:G$98)&gt;10,IF(AND(ISNUMBER('Control Sample Data'!G559),'Control Sample Data'!G559&lt;$B$1,'Control Sample Data'!G559&gt;0),'Control Sample Data'!G559,$B$1),"")</f>
        <v/>
      </c>
      <c r="T560" s="17" t="str">
        <f>IF(SUM('Control Sample Data'!H$3:H$98)&gt;10,IF(AND(ISNUMBER('Control Sample Data'!H559),'Control Sample Data'!H559&lt;$B$1,'Control Sample Data'!H559&gt;0),'Control Sample Data'!H559,$B$1),"")</f>
        <v/>
      </c>
      <c r="U560" s="17" t="str">
        <f>IF(SUM('Control Sample Data'!I$3:I$98)&gt;10,IF(AND(ISNUMBER('Control Sample Data'!I559),'Control Sample Data'!I559&lt;$B$1,'Control Sample Data'!I559&gt;0),'Control Sample Data'!I559,$B$1),"")</f>
        <v/>
      </c>
      <c r="V560" s="17" t="str">
        <f>IF(SUM('Control Sample Data'!J$3:J$98)&gt;10,IF(AND(ISNUMBER('Control Sample Data'!J559),'Control Sample Data'!J559&lt;$B$1,'Control Sample Data'!J559&gt;0),'Control Sample Data'!J559,$B$1),"")</f>
        <v/>
      </c>
      <c r="W560" s="17" t="str">
        <f>IF(SUM('Control Sample Data'!K$3:K$98)&gt;10,IF(AND(ISNUMBER('Control Sample Data'!K559),'Control Sample Data'!K559&lt;$B$1,'Control Sample Data'!K559&gt;0),'Control Sample Data'!K559,$B$1),"")</f>
        <v/>
      </c>
      <c r="X560" s="17" t="str">
        <f>IF(SUM('Control Sample Data'!L$3:L$98)&gt;10,IF(AND(ISNUMBER('Control Sample Data'!L559),'Control Sample Data'!L559&lt;$B$1,'Control Sample Data'!L559&gt;0),'Control Sample Data'!L559,$B$1),"")</f>
        <v/>
      </c>
      <c r="Y560" s="17" t="str">
        <f>IF(SUM('Control Sample Data'!M$3:M$98)&gt;10,IF(AND(ISNUMBER('Control Sample Data'!M559),'Control Sample Data'!M559&lt;$B$1,'Control Sample Data'!M559&gt;0),'Control Sample Data'!M559,$B$1),"")</f>
        <v/>
      </c>
      <c r="AT560" s="36" t="str">
        <f t="shared" si="367"/>
        <v/>
      </c>
      <c r="AU560" s="36" t="str">
        <f t="shared" si="368"/>
        <v/>
      </c>
      <c r="AV560" s="36" t="str">
        <f t="shared" si="369"/>
        <v/>
      </c>
      <c r="AW560" s="36" t="str">
        <f t="shared" si="370"/>
        <v/>
      </c>
      <c r="AX560" s="36" t="str">
        <f t="shared" si="371"/>
        <v/>
      </c>
      <c r="AY560" s="36" t="str">
        <f t="shared" si="372"/>
        <v/>
      </c>
      <c r="AZ560" s="36" t="str">
        <f t="shared" si="373"/>
        <v/>
      </c>
      <c r="BA560" s="36" t="str">
        <f t="shared" si="374"/>
        <v/>
      </c>
      <c r="BB560" s="36" t="str">
        <f t="shared" si="375"/>
        <v/>
      </c>
      <c r="BC560" s="36" t="str">
        <f t="shared" si="376"/>
        <v/>
      </c>
      <c r="BD560" s="36" t="str">
        <f t="shared" si="377"/>
        <v/>
      </c>
      <c r="BE560" s="36" t="str">
        <f t="shared" si="378"/>
        <v/>
      </c>
      <c r="BF560" s="36" t="str">
        <f t="shared" si="379"/>
        <v/>
      </c>
      <c r="BG560" s="36" t="str">
        <f t="shared" si="380"/>
        <v/>
      </c>
      <c r="BH560" s="36" t="str">
        <f t="shared" si="381"/>
        <v/>
      </c>
      <c r="BI560" s="36" t="str">
        <f t="shared" si="382"/>
        <v/>
      </c>
      <c r="BJ560" s="36" t="str">
        <f t="shared" si="383"/>
        <v/>
      </c>
      <c r="BK560" s="36" t="str">
        <f t="shared" si="384"/>
        <v/>
      </c>
      <c r="BL560" s="36" t="str">
        <f t="shared" si="385"/>
        <v/>
      </c>
      <c r="BM560" s="36" t="str">
        <f t="shared" si="386"/>
        <v/>
      </c>
      <c r="BN560" s="38" t="e">
        <f t="shared" si="345"/>
        <v>#DIV/0!</v>
      </c>
      <c r="BO560" s="38" t="e">
        <f t="shared" si="346"/>
        <v>#DIV/0!</v>
      </c>
      <c r="BP560" s="39" t="str">
        <f t="shared" si="347"/>
        <v/>
      </c>
      <c r="BQ560" s="39" t="str">
        <f t="shared" si="348"/>
        <v/>
      </c>
      <c r="BR560" s="39" t="str">
        <f t="shared" si="349"/>
        <v/>
      </c>
      <c r="BS560" s="39" t="str">
        <f t="shared" si="350"/>
        <v/>
      </c>
      <c r="BT560" s="39" t="str">
        <f t="shared" si="351"/>
        <v/>
      </c>
      <c r="BU560" s="39" t="str">
        <f t="shared" si="352"/>
        <v/>
      </c>
      <c r="BV560" s="39" t="str">
        <f t="shared" si="353"/>
        <v/>
      </c>
      <c r="BW560" s="39" t="str">
        <f t="shared" si="354"/>
        <v/>
      </c>
      <c r="BX560" s="39" t="str">
        <f t="shared" si="355"/>
        <v/>
      </c>
      <c r="BY560" s="39" t="str">
        <f t="shared" si="356"/>
        <v/>
      </c>
      <c r="BZ560" s="39" t="str">
        <f t="shared" si="357"/>
        <v/>
      </c>
      <c r="CA560" s="39" t="str">
        <f t="shared" si="358"/>
        <v/>
      </c>
      <c r="CB560" s="39" t="str">
        <f t="shared" si="359"/>
        <v/>
      </c>
      <c r="CC560" s="39" t="str">
        <f t="shared" si="360"/>
        <v/>
      </c>
      <c r="CD560" s="39" t="str">
        <f t="shared" si="361"/>
        <v/>
      </c>
      <c r="CE560" s="39" t="str">
        <f t="shared" si="362"/>
        <v/>
      </c>
      <c r="CF560" s="39" t="str">
        <f t="shared" si="363"/>
        <v/>
      </c>
      <c r="CG560" s="39" t="str">
        <f t="shared" si="364"/>
        <v/>
      </c>
      <c r="CH560" s="39" t="str">
        <f t="shared" si="365"/>
        <v/>
      </c>
      <c r="CI560" s="39" t="str">
        <f t="shared" si="366"/>
        <v/>
      </c>
    </row>
    <row r="561" spans="1:87">
      <c r="A561" s="18"/>
      <c r="B561" s="15" t="str">
        <f>'Gene Table'!E560</f>
        <v>hsa-miR-432-3p</v>
      </c>
      <c r="C561" s="15" t="str">
        <f>'Gene Table'!B560</f>
        <v>H06</v>
      </c>
      <c r="D561" s="16" t="str">
        <f>IF(SUM('Test Sample Data'!D$3:D$98)&gt;10,IF(AND(ISNUMBER('Test Sample Data'!D560),'Test Sample Data'!D560&lt;$B$1,'Test Sample Data'!D560&gt;0),'Test Sample Data'!D560,$B$1),"")</f>
        <v/>
      </c>
      <c r="E561" s="17" t="str">
        <f>IF(SUM('Test Sample Data'!E$3:E$98)&gt;10,IF(AND(ISNUMBER('Test Sample Data'!E560),'Test Sample Data'!E560&lt;$B$1,'Test Sample Data'!E560&gt;0),'Test Sample Data'!E560,$B$1),"")</f>
        <v/>
      </c>
      <c r="F561" s="17" t="str">
        <f>IF(SUM('Test Sample Data'!F$3:F$98)&gt;10,IF(AND(ISNUMBER('Test Sample Data'!F560),'Test Sample Data'!F560&lt;$B$1,'Test Sample Data'!F560&gt;0),'Test Sample Data'!F560,$B$1),"")</f>
        <v/>
      </c>
      <c r="G561" s="17" t="str">
        <f>IF(SUM('Test Sample Data'!G$3:G$98)&gt;10,IF(AND(ISNUMBER('Test Sample Data'!G560),'Test Sample Data'!G560&lt;$B$1,'Test Sample Data'!G560&gt;0),'Test Sample Data'!G560,$B$1),"")</f>
        <v/>
      </c>
      <c r="H561" s="17" t="str">
        <f>IF(SUM('Test Sample Data'!H$3:H$98)&gt;10,IF(AND(ISNUMBER('Test Sample Data'!H560),'Test Sample Data'!H560&lt;$B$1,'Test Sample Data'!H560&gt;0),'Test Sample Data'!H560,$B$1),"")</f>
        <v/>
      </c>
      <c r="I561" s="17" t="str">
        <f>IF(SUM('Test Sample Data'!I$3:I$98)&gt;10,IF(AND(ISNUMBER('Test Sample Data'!I560),'Test Sample Data'!I560&lt;$B$1,'Test Sample Data'!I560&gt;0),'Test Sample Data'!I560,$B$1),"")</f>
        <v/>
      </c>
      <c r="J561" s="17" t="str">
        <f>IF(SUM('Test Sample Data'!J$3:J$98)&gt;10,IF(AND(ISNUMBER('Test Sample Data'!J560),'Test Sample Data'!J560&lt;$B$1,'Test Sample Data'!J560&gt;0),'Test Sample Data'!J560,$B$1),"")</f>
        <v/>
      </c>
      <c r="K561" s="17" t="str">
        <f>IF(SUM('Test Sample Data'!K$3:K$98)&gt;10,IF(AND(ISNUMBER('Test Sample Data'!K560),'Test Sample Data'!K560&lt;$B$1,'Test Sample Data'!K560&gt;0),'Test Sample Data'!K560,$B$1),"")</f>
        <v/>
      </c>
      <c r="L561" s="17" t="str">
        <f>IF(SUM('Test Sample Data'!L$3:L$98)&gt;10,IF(AND(ISNUMBER('Test Sample Data'!L560),'Test Sample Data'!L560&lt;$B$1,'Test Sample Data'!L560&gt;0),'Test Sample Data'!L560,$B$1),"")</f>
        <v/>
      </c>
      <c r="M561" s="17" t="str">
        <f>IF(SUM('Test Sample Data'!M$3:M$98)&gt;10,IF(AND(ISNUMBER('Test Sample Data'!M560),'Test Sample Data'!M560&lt;$B$1,'Test Sample Data'!M560&gt;0),'Test Sample Data'!M560,$B$1),"")</f>
        <v/>
      </c>
      <c r="N561" s="17" t="str">
        <f>'Gene Table'!E560</f>
        <v>hsa-miR-432-3p</v>
      </c>
      <c r="O561" s="17" t="str">
        <f>'Gene Table'!B560</f>
        <v>H06</v>
      </c>
      <c r="P561" s="17" t="str">
        <f>IF(SUM('Control Sample Data'!D$3:D$98)&gt;10,IF(AND(ISNUMBER('Control Sample Data'!D560),'Control Sample Data'!D560&lt;$B$1,'Control Sample Data'!D560&gt;0),'Control Sample Data'!D560,$B$1),"")</f>
        <v/>
      </c>
      <c r="Q561" s="17" t="str">
        <f>IF(SUM('Control Sample Data'!E$3:E$98)&gt;10,IF(AND(ISNUMBER('Control Sample Data'!E560),'Control Sample Data'!E560&lt;$B$1,'Control Sample Data'!E560&gt;0),'Control Sample Data'!E560,$B$1),"")</f>
        <v/>
      </c>
      <c r="R561" s="17" t="str">
        <f>IF(SUM('Control Sample Data'!F$3:F$98)&gt;10,IF(AND(ISNUMBER('Control Sample Data'!F560),'Control Sample Data'!F560&lt;$B$1,'Control Sample Data'!F560&gt;0),'Control Sample Data'!F560,$B$1),"")</f>
        <v/>
      </c>
      <c r="S561" s="17" t="str">
        <f>IF(SUM('Control Sample Data'!G$3:G$98)&gt;10,IF(AND(ISNUMBER('Control Sample Data'!G560),'Control Sample Data'!G560&lt;$B$1,'Control Sample Data'!G560&gt;0),'Control Sample Data'!G560,$B$1),"")</f>
        <v/>
      </c>
      <c r="T561" s="17" t="str">
        <f>IF(SUM('Control Sample Data'!H$3:H$98)&gt;10,IF(AND(ISNUMBER('Control Sample Data'!H560),'Control Sample Data'!H560&lt;$B$1,'Control Sample Data'!H560&gt;0),'Control Sample Data'!H560,$B$1),"")</f>
        <v/>
      </c>
      <c r="U561" s="17" t="str">
        <f>IF(SUM('Control Sample Data'!I$3:I$98)&gt;10,IF(AND(ISNUMBER('Control Sample Data'!I560),'Control Sample Data'!I560&lt;$B$1,'Control Sample Data'!I560&gt;0),'Control Sample Data'!I560,$B$1),"")</f>
        <v/>
      </c>
      <c r="V561" s="17" t="str">
        <f>IF(SUM('Control Sample Data'!J$3:J$98)&gt;10,IF(AND(ISNUMBER('Control Sample Data'!J560),'Control Sample Data'!J560&lt;$B$1,'Control Sample Data'!J560&gt;0),'Control Sample Data'!J560,$B$1),"")</f>
        <v/>
      </c>
      <c r="W561" s="17" t="str">
        <f>IF(SUM('Control Sample Data'!K$3:K$98)&gt;10,IF(AND(ISNUMBER('Control Sample Data'!K560),'Control Sample Data'!K560&lt;$B$1,'Control Sample Data'!K560&gt;0),'Control Sample Data'!K560,$B$1),"")</f>
        <v/>
      </c>
      <c r="X561" s="17" t="str">
        <f>IF(SUM('Control Sample Data'!L$3:L$98)&gt;10,IF(AND(ISNUMBER('Control Sample Data'!L560),'Control Sample Data'!L560&lt;$B$1,'Control Sample Data'!L560&gt;0),'Control Sample Data'!L560,$B$1),"")</f>
        <v/>
      </c>
      <c r="Y561" s="17" t="str">
        <f>IF(SUM('Control Sample Data'!M$3:M$98)&gt;10,IF(AND(ISNUMBER('Control Sample Data'!M560),'Control Sample Data'!M560&lt;$B$1,'Control Sample Data'!M560&gt;0),'Control Sample Data'!M560,$B$1),"")</f>
        <v/>
      </c>
      <c r="AT561" s="36" t="str">
        <f t="shared" si="367"/>
        <v/>
      </c>
      <c r="AU561" s="36" t="str">
        <f t="shared" si="368"/>
        <v/>
      </c>
      <c r="AV561" s="36" t="str">
        <f t="shared" si="369"/>
        <v/>
      </c>
      <c r="AW561" s="36" t="str">
        <f t="shared" si="370"/>
        <v/>
      </c>
      <c r="AX561" s="36" t="str">
        <f t="shared" si="371"/>
        <v/>
      </c>
      <c r="AY561" s="36" t="str">
        <f t="shared" si="372"/>
        <v/>
      </c>
      <c r="AZ561" s="36" t="str">
        <f t="shared" si="373"/>
        <v/>
      </c>
      <c r="BA561" s="36" t="str">
        <f t="shared" si="374"/>
        <v/>
      </c>
      <c r="BB561" s="36" t="str">
        <f t="shared" si="375"/>
        <v/>
      </c>
      <c r="BC561" s="36" t="str">
        <f t="shared" si="376"/>
        <v/>
      </c>
      <c r="BD561" s="36" t="str">
        <f t="shared" si="377"/>
        <v/>
      </c>
      <c r="BE561" s="36" t="str">
        <f t="shared" si="378"/>
        <v/>
      </c>
      <c r="BF561" s="36" t="str">
        <f t="shared" si="379"/>
        <v/>
      </c>
      <c r="BG561" s="36" t="str">
        <f t="shared" si="380"/>
        <v/>
      </c>
      <c r="BH561" s="36" t="str">
        <f t="shared" si="381"/>
        <v/>
      </c>
      <c r="BI561" s="36" t="str">
        <f t="shared" si="382"/>
        <v/>
      </c>
      <c r="BJ561" s="36" t="str">
        <f t="shared" si="383"/>
        <v/>
      </c>
      <c r="BK561" s="36" t="str">
        <f t="shared" si="384"/>
        <v/>
      </c>
      <c r="BL561" s="36" t="str">
        <f t="shared" si="385"/>
        <v/>
      </c>
      <c r="BM561" s="36" t="str">
        <f t="shared" si="386"/>
        <v/>
      </c>
      <c r="BN561" s="38" t="e">
        <f t="shared" si="345"/>
        <v>#DIV/0!</v>
      </c>
      <c r="BO561" s="38" t="e">
        <f t="shared" si="346"/>
        <v>#DIV/0!</v>
      </c>
      <c r="BP561" s="39" t="str">
        <f t="shared" si="347"/>
        <v/>
      </c>
      <c r="BQ561" s="39" t="str">
        <f t="shared" si="348"/>
        <v/>
      </c>
      <c r="BR561" s="39" t="str">
        <f t="shared" si="349"/>
        <v/>
      </c>
      <c r="BS561" s="39" t="str">
        <f t="shared" si="350"/>
        <v/>
      </c>
      <c r="BT561" s="39" t="str">
        <f t="shared" si="351"/>
        <v/>
      </c>
      <c r="BU561" s="39" t="str">
        <f t="shared" si="352"/>
        <v/>
      </c>
      <c r="BV561" s="39" t="str">
        <f t="shared" si="353"/>
        <v/>
      </c>
      <c r="BW561" s="39" t="str">
        <f t="shared" si="354"/>
        <v/>
      </c>
      <c r="BX561" s="39" t="str">
        <f t="shared" si="355"/>
        <v/>
      </c>
      <c r="BY561" s="39" t="str">
        <f t="shared" si="356"/>
        <v/>
      </c>
      <c r="BZ561" s="39" t="str">
        <f t="shared" si="357"/>
        <v/>
      </c>
      <c r="CA561" s="39" t="str">
        <f t="shared" si="358"/>
        <v/>
      </c>
      <c r="CB561" s="39" t="str">
        <f t="shared" si="359"/>
        <v/>
      </c>
      <c r="CC561" s="39" t="str">
        <f t="shared" si="360"/>
        <v/>
      </c>
      <c r="CD561" s="39" t="str">
        <f t="shared" si="361"/>
        <v/>
      </c>
      <c r="CE561" s="39" t="str">
        <f t="shared" si="362"/>
        <v/>
      </c>
      <c r="CF561" s="39" t="str">
        <f t="shared" si="363"/>
        <v/>
      </c>
      <c r="CG561" s="39" t="str">
        <f t="shared" si="364"/>
        <v/>
      </c>
      <c r="CH561" s="39" t="str">
        <f t="shared" si="365"/>
        <v/>
      </c>
      <c r="CI561" s="39" t="str">
        <f t="shared" si="366"/>
        <v/>
      </c>
    </row>
    <row r="562" spans="1:87">
      <c r="A562" s="18"/>
      <c r="B562" s="15" t="str">
        <f>'Gene Table'!E561</f>
        <v>hsa-let-7c</v>
      </c>
      <c r="C562" s="15" t="str">
        <f>'Gene Table'!B561</f>
        <v>H07</v>
      </c>
      <c r="D562" s="16" t="str">
        <f>IF(SUM('Test Sample Data'!D$3:D$98)&gt;10,IF(AND(ISNUMBER('Test Sample Data'!D561),'Test Sample Data'!D561&lt;$B$1,'Test Sample Data'!D561&gt;0),'Test Sample Data'!D561,$B$1),"")</f>
        <v/>
      </c>
      <c r="E562" s="17" t="str">
        <f>IF(SUM('Test Sample Data'!E$3:E$98)&gt;10,IF(AND(ISNUMBER('Test Sample Data'!E561),'Test Sample Data'!E561&lt;$B$1,'Test Sample Data'!E561&gt;0),'Test Sample Data'!E561,$B$1),"")</f>
        <v/>
      </c>
      <c r="F562" s="17" t="str">
        <f>IF(SUM('Test Sample Data'!F$3:F$98)&gt;10,IF(AND(ISNUMBER('Test Sample Data'!F561),'Test Sample Data'!F561&lt;$B$1,'Test Sample Data'!F561&gt;0),'Test Sample Data'!F561,$B$1),"")</f>
        <v/>
      </c>
      <c r="G562" s="17" t="str">
        <f>IF(SUM('Test Sample Data'!G$3:G$98)&gt;10,IF(AND(ISNUMBER('Test Sample Data'!G561),'Test Sample Data'!G561&lt;$B$1,'Test Sample Data'!G561&gt;0),'Test Sample Data'!G561,$B$1),"")</f>
        <v/>
      </c>
      <c r="H562" s="17" t="str">
        <f>IF(SUM('Test Sample Data'!H$3:H$98)&gt;10,IF(AND(ISNUMBER('Test Sample Data'!H561),'Test Sample Data'!H561&lt;$B$1,'Test Sample Data'!H561&gt;0),'Test Sample Data'!H561,$B$1),"")</f>
        <v/>
      </c>
      <c r="I562" s="17" t="str">
        <f>IF(SUM('Test Sample Data'!I$3:I$98)&gt;10,IF(AND(ISNUMBER('Test Sample Data'!I561),'Test Sample Data'!I561&lt;$B$1,'Test Sample Data'!I561&gt;0),'Test Sample Data'!I561,$B$1),"")</f>
        <v/>
      </c>
      <c r="J562" s="17" t="str">
        <f>IF(SUM('Test Sample Data'!J$3:J$98)&gt;10,IF(AND(ISNUMBER('Test Sample Data'!J561),'Test Sample Data'!J561&lt;$B$1,'Test Sample Data'!J561&gt;0),'Test Sample Data'!J561,$B$1),"")</f>
        <v/>
      </c>
      <c r="K562" s="17" t="str">
        <f>IF(SUM('Test Sample Data'!K$3:K$98)&gt;10,IF(AND(ISNUMBER('Test Sample Data'!K561),'Test Sample Data'!K561&lt;$B$1,'Test Sample Data'!K561&gt;0),'Test Sample Data'!K561,$B$1),"")</f>
        <v/>
      </c>
      <c r="L562" s="17" t="str">
        <f>IF(SUM('Test Sample Data'!L$3:L$98)&gt;10,IF(AND(ISNUMBER('Test Sample Data'!L561),'Test Sample Data'!L561&lt;$B$1,'Test Sample Data'!L561&gt;0),'Test Sample Data'!L561,$B$1),"")</f>
        <v/>
      </c>
      <c r="M562" s="17" t="str">
        <f>IF(SUM('Test Sample Data'!M$3:M$98)&gt;10,IF(AND(ISNUMBER('Test Sample Data'!M561),'Test Sample Data'!M561&lt;$B$1,'Test Sample Data'!M561&gt;0),'Test Sample Data'!M561,$B$1),"")</f>
        <v/>
      </c>
      <c r="N562" s="17" t="str">
        <f>'Gene Table'!E561</f>
        <v>hsa-let-7c</v>
      </c>
      <c r="O562" s="17" t="str">
        <f>'Gene Table'!B561</f>
        <v>H07</v>
      </c>
      <c r="P562" s="17" t="str">
        <f>IF(SUM('Control Sample Data'!D$3:D$98)&gt;10,IF(AND(ISNUMBER('Control Sample Data'!D561),'Control Sample Data'!D561&lt;$B$1,'Control Sample Data'!D561&gt;0),'Control Sample Data'!D561,$B$1),"")</f>
        <v/>
      </c>
      <c r="Q562" s="17" t="str">
        <f>IF(SUM('Control Sample Data'!E$3:E$98)&gt;10,IF(AND(ISNUMBER('Control Sample Data'!E561),'Control Sample Data'!E561&lt;$B$1,'Control Sample Data'!E561&gt;0),'Control Sample Data'!E561,$B$1),"")</f>
        <v/>
      </c>
      <c r="R562" s="17" t="str">
        <f>IF(SUM('Control Sample Data'!F$3:F$98)&gt;10,IF(AND(ISNUMBER('Control Sample Data'!F561),'Control Sample Data'!F561&lt;$B$1,'Control Sample Data'!F561&gt;0),'Control Sample Data'!F561,$B$1),"")</f>
        <v/>
      </c>
      <c r="S562" s="17" t="str">
        <f>IF(SUM('Control Sample Data'!G$3:G$98)&gt;10,IF(AND(ISNUMBER('Control Sample Data'!G561),'Control Sample Data'!G561&lt;$B$1,'Control Sample Data'!G561&gt;0),'Control Sample Data'!G561,$B$1),"")</f>
        <v/>
      </c>
      <c r="T562" s="17" t="str">
        <f>IF(SUM('Control Sample Data'!H$3:H$98)&gt;10,IF(AND(ISNUMBER('Control Sample Data'!H561),'Control Sample Data'!H561&lt;$B$1,'Control Sample Data'!H561&gt;0),'Control Sample Data'!H561,$B$1),"")</f>
        <v/>
      </c>
      <c r="U562" s="17" t="str">
        <f>IF(SUM('Control Sample Data'!I$3:I$98)&gt;10,IF(AND(ISNUMBER('Control Sample Data'!I561),'Control Sample Data'!I561&lt;$B$1,'Control Sample Data'!I561&gt;0),'Control Sample Data'!I561,$B$1),"")</f>
        <v/>
      </c>
      <c r="V562" s="17" t="str">
        <f>IF(SUM('Control Sample Data'!J$3:J$98)&gt;10,IF(AND(ISNUMBER('Control Sample Data'!J561),'Control Sample Data'!J561&lt;$B$1,'Control Sample Data'!J561&gt;0),'Control Sample Data'!J561,$B$1),"")</f>
        <v/>
      </c>
      <c r="W562" s="17" t="str">
        <f>IF(SUM('Control Sample Data'!K$3:K$98)&gt;10,IF(AND(ISNUMBER('Control Sample Data'!K561),'Control Sample Data'!K561&lt;$B$1,'Control Sample Data'!K561&gt;0),'Control Sample Data'!K561,$B$1),"")</f>
        <v/>
      </c>
      <c r="X562" s="17" t="str">
        <f>IF(SUM('Control Sample Data'!L$3:L$98)&gt;10,IF(AND(ISNUMBER('Control Sample Data'!L561),'Control Sample Data'!L561&lt;$B$1,'Control Sample Data'!L561&gt;0),'Control Sample Data'!L561,$B$1),"")</f>
        <v/>
      </c>
      <c r="Y562" s="17" t="str">
        <f>IF(SUM('Control Sample Data'!M$3:M$98)&gt;10,IF(AND(ISNUMBER('Control Sample Data'!M561),'Control Sample Data'!M561&lt;$B$1,'Control Sample Data'!M561&gt;0),'Control Sample Data'!M561,$B$1),"")</f>
        <v/>
      </c>
      <c r="AT562" s="36" t="str">
        <f t="shared" si="367"/>
        <v/>
      </c>
      <c r="AU562" s="36" t="str">
        <f t="shared" si="368"/>
        <v/>
      </c>
      <c r="AV562" s="36" t="str">
        <f t="shared" si="369"/>
        <v/>
      </c>
      <c r="AW562" s="36" t="str">
        <f t="shared" si="370"/>
        <v/>
      </c>
      <c r="AX562" s="36" t="str">
        <f t="shared" si="371"/>
        <v/>
      </c>
      <c r="AY562" s="36" t="str">
        <f t="shared" si="372"/>
        <v/>
      </c>
      <c r="AZ562" s="36" t="str">
        <f t="shared" si="373"/>
        <v/>
      </c>
      <c r="BA562" s="36" t="str">
        <f t="shared" si="374"/>
        <v/>
      </c>
      <c r="BB562" s="36" t="str">
        <f t="shared" si="375"/>
        <v/>
      </c>
      <c r="BC562" s="36" t="str">
        <f t="shared" si="376"/>
        <v/>
      </c>
      <c r="BD562" s="36" t="str">
        <f t="shared" si="377"/>
        <v/>
      </c>
      <c r="BE562" s="36" t="str">
        <f t="shared" si="378"/>
        <v/>
      </c>
      <c r="BF562" s="36" t="str">
        <f t="shared" si="379"/>
        <v/>
      </c>
      <c r="BG562" s="36" t="str">
        <f t="shared" si="380"/>
        <v/>
      </c>
      <c r="BH562" s="36" t="str">
        <f t="shared" si="381"/>
        <v/>
      </c>
      <c r="BI562" s="36" t="str">
        <f t="shared" si="382"/>
        <v/>
      </c>
      <c r="BJ562" s="36" t="str">
        <f t="shared" si="383"/>
        <v/>
      </c>
      <c r="BK562" s="36" t="str">
        <f t="shared" si="384"/>
        <v/>
      </c>
      <c r="BL562" s="36" t="str">
        <f t="shared" si="385"/>
        <v/>
      </c>
      <c r="BM562" s="36" t="str">
        <f t="shared" si="386"/>
        <v/>
      </c>
      <c r="BN562" s="38" t="e">
        <f t="shared" si="345"/>
        <v>#DIV/0!</v>
      </c>
      <c r="BO562" s="38" t="e">
        <f t="shared" si="346"/>
        <v>#DIV/0!</v>
      </c>
      <c r="BP562" s="39" t="str">
        <f t="shared" si="347"/>
        <v/>
      </c>
      <c r="BQ562" s="39" t="str">
        <f t="shared" si="348"/>
        <v/>
      </c>
      <c r="BR562" s="39" t="str">
        <f t="shared" si="349"/>
        <v/>
      </c>
      <c r="BS562" s="39" t="str">
        <f t="shared" si="350"/>
        <v/>
      </c>
      <c r="BT562" s="39" t="str">
        <f t="shared" si="351"/>
        <v/>
      </c>
      <c r="BU562" s="39" t="str">
        <f t="shared" si="352"/>
        <v/>
      </c>
      <c r="BV562" s="39" t="str">
        <f t="shared" si="353"/>
        <v/>
      </c>
      <c r="BW562" s="39" t="str">
        <f t="shared" si="354"/>
        <v/>
      </c>
      <c r="BX562" s="39" t="str">
        <f t="shared" si="355"/>
        <v/>
      </c>
      <c r="BY562" s="39" t="str">
        <f t="shared" si="356"/>
        <v/>
      </c>
      <c r="BZ562" s="39" t="str">
        <f t="shared" si="357"/>
        <v/>
      </c>
      <c r="CA562" s="39" t="str">
        <f t="shared" si="358"/>
        <v/>
      </c>
      <c r="CB562" s="39" t="str">
        <f t="shared" si="359"/>
        <v/>
      </c>
      <c r="CC562" s="39" t="str">
        <f t="shared" si="360"/>
        <v/>
      </c>
      <c r="CD562" s="39" t="str">
        <f t="shared" si="361"/>
        <v/>
      </c>
      <c r="CE562" s="39" t="str">
        <f t="shared" si="362"/>
        <v/>
      </c>
      <c r="CF562" s="39" t="str">
        <f t="shared" si="363"/>
        <v/>
      </c>
      <c r="CG562" s="39" t="str">
        <f t="shared" si="364"/>
        <v/>
      </c>
      <c r="CH562" s="39" t="str">
        <f t="shared" si="365"/>
        <v/>
      </c>
      <c r="CI562" s="39" t="str">
        <f t="shared" si="366"/>
        <v/>
      </c>
    </row>
    <row r="563" spans="1:87">
      <c r="A563" s="18"/>
      <c r="B563" s="15" t="str">
        <f>'Gene Table'!E562</f>
        <v>hsa-miR-411-3p</v>
      </c>
      <c r="C563" s="15" t="str">
        <f>'Gene Table'!B562</f>
        <v>H08</v>
      </c>
      <c r="D563" s="16" t="str">
        <f>IF(SUM('Test Sample Data'!D$3:D$98)&gt;10,IF(AND(ISNUMBER('Test Sample Data'!D562),'Test Sample Data'!D562&lt;$B$1,'Test Sample Data'!D562&gt;0),'Test Sample Data'!D562,$B$1),"")</f>
        <v/>
      </c>
      <c r="E563" s="17" t="str">
        <f>IF(SUM('Test Sample Data'!E$3:E$98)&gt;10,IF(AND(ISNUMBER('Test Sample Data'!E562),'Test Sample Data'!E562&lt;$B$1,'Test Sample Data'!E562&gt;0),'Test Sample Data'!E562,$B$1),"")</f>
        <v/>
      </c>
      <c r="F563" s="17" t="str">
        <f>IF(SUM('Test Sample Data'!F$3:F$98)&gt;10,IF(AND(ISNUMBER('Test Sample Data'!F562),'Test Sample Data'!F562&lt;$B$1,'Test Sample Data'!F562&gt;0),'Test Sample Data'!F562,$B$1),"")</f>
        <v/>
      </c>
      <c r="G563" s="17" t="str">
        <f>IF(SUM('Test Sample Data'!G$3:G$98)&gt;10,IF(AND(ISNUMBER('Test Sample Data'!G562),'Test Sample Data'!G562&lt;$B$1,'Test Sample Data'!G562&gt;0),'Test Sample Data'!G562,$B$1),"")</f>
        <v/>
      </c>
      <c r="H563" s="17" t="str">
        <f>IF(SUM('Test Sample Data'!H$3:H$98)&gt;10,IF(AND(ISNUMBER('Test Sample Data'!H562),'Test Sample Data'!H562&lt;$B$1,'Test Sample Data'!H562&gt;0),'Test Sample Data'!H562,$B$1),"")</f>
        <v/>
      </c>
      <c r="I563" s="17" t="str">
        <f>IF(SUM('Test Sample Data'!I$3:I$98)&gt;10,IF(AND(ISNUMBER('Test Sample Data'!I562),'Test Sample Data'!I562&lt;$B$1,'Test Sample Data'!I562&gt;0),'Test Sample Data'!I562,$B$1),"")</f>
        <v/>
      </c>
      <c r="J563" s="17" t="str">
        <f>IF(SUM('Test Sample Data'!J$3:J$98)&gt;10,IF(AND(ISNUMBER('Test Sample Data'!J562),'Test Sample Data'!J562&lt;$B$1,'Test Sample Data'!J562&gt;0),'Test Sample Data'!J562,$B$1),"")</f>
        <v/>
      </c>
      <c r="K563" s="17" t="str">
        <f>IF(SUM('Test Sample Data'!K$3:K$98)&gt;10,IF(AND(ISNUMBER('Test Sample Data'!K562),'Test Sample Data'!K562&lt;$B$1,'Test Sample Data'!K562&gt;0),'Test Sample Data'!K562,$B$1),"")</f>
        <v/>
      </c>
      <c r="L563" s="17" t="str">
        <f>IF(SUM('Test Sample Data'!L$3:L$98)&gt;10,IF(AND(ISNUMBER('Test Sample Data'!L562),'Test Sample Data'!L562&lt;$B$1,'Test Sample Data'!L562&gt;0),'Test Sample Data'!L562,$B$1),"")</f>
        <v/>
      </c>
      <c r="M563" s="17" t="str">
        <f>IF(SUM('Test Sample Data'!M$3:M$98)&gt;10,IF(AND(ISNUMBER('Test Sample Data'!M562),'Test Sample Data'!M562&lt;$B$1,'Test Sample Data'!M562&gt;0),'Test Sample Data'!M562,$B$1),"")</f>
        <v/>
      </c>
      <c r="N563" s="17" t="str">
        <f>'Gene Table'!E562</f>
        <v>hsa-miR-411-3p</v>
      </c>
      <c r="O563" s="17" t="str">
        <f>'Gene Table'!B562</f>
        <v>H08</v>
      </c>
      <c r="P563" s="17" t="str">
        <f>IF(SUM('Control Sample Data'!D$3:D$98)&gt;10,IF(AND(ISNUMBER('Control Sample Data'!D562),'Control Sample Data'!D562&lt;$B$1,'Control Sample Data'!D562&gt;0),'Control Sample Data'!D562,$B$1),"")</f>
        <v/>
      </c>
      <c r="Q563" s="17" t="str">
        <f>IF(SUM('Control Sample Data'!E$3:E$98)&gt;10,IF(AND(ISNUMBER('Control Sample Data'!E562),'Control Sample Data'!E562&lt;$B$1,'Control Sample Data'!E562&gt;0),'Control Sample Data'!E562,$B$1),"")</f>
        <v/>
      </c>
      <c r="R563" s="17" t="str">
        <f>IF(SUM('Control Sample Data'!F$3:F$98)&gt;10,IF(AND(ISNUMBER('Control Sample Data'!F562),'Control Sample Data'!F562&lt;$B$1,'Control Sample Data'!F562&gt;0),'Control Sample Data'!F562,$B$1),"")</f>
        <v/>
      </c>
      <c r="S563" s="17" t="str">
        <f>IF(SUM('Control Sample Data'!G$3:G$98)&gt;10,IF(AND(ISNUMBER('Control Sample Data'!G562),'Control Sample Data'!G562&lt;$B$1,'Control Sample Data'!G562&gt;0),'Control Sample Data'!G562,$B$1),"")</f>
        <v/>
      </c>
      <c r="T563" s="17" t="str">
        <f>IF(SUM('Control Sample Data'!H$3:H$98)&gt;10,IF(AND(ISNUMBER('Control Sample Data'!H562),'Control Sample Data'!H562&lt;$B$1,'Control Sample Data'!H562&gt;0),'Control Sample Data'!H562,$B$1),"")</f>
        <v/>
      </c>
      <c r="U563" s="17" t="str">
        <f>IF(SUM('Control Sample Data'!I$3:I$98)&gt;10,IF(AND(ISNUMBER('Control Sample Data'!I562),'Control Sample Data'!I562&lt;$B$1,'Control Sample Data'!I562&gt;0),'Control Sample Data'!I562,$B$1),"")</f>
        <v/>
      </c>
      <c r="V563" s="17" t="str">
        <f>IF(SUM('Control Sample Data'!J$3:J$98)&gt;10,IF(AND(ISNUMBER('Control Sample Data'!J562),'Control Sample Data'!J562&lt;$B$1,'Control Sample Data'!J562&gt;0),'Control Sample Data'!J562,$B$1),"")</f>
        <v/>
      </c>
      <c r="W563" s="17" t="str">
        <f>IF(SUM('Control Sample Data'!K$3:K$98)&gt;10,IF(AND(ISNUMBER('Control Sample Data'!K562),'Control Sample Data'!K562&lt;$B$1,'Control Sample Data'!K562&gt;0),'Control Sample Data'!K562,$B$1),"")</f>
        <v/>
      </c>
      <c r="X563" s="17" t="str">
        <f>IF(SUM('Control Sample Data'!L$3:L$98)&gt;10,IF(AND(ISNUMBER('Control Sample Data'!L562),'Control Sample Data'!L562&lt;$B$1,'Control Sample Data'!L562&gt;0),'Control Sample Data'!L562,$B$1),"")</f>
        <v/>
      </c>
      <c r="Y563" s="17" t="str">
        <f>IF(SUM('Control Sample Data'!M$3:M$98)&gt;10,IF(AND(ISNUMBER('Control Sample Data'!M562),'Control Sample Data'!M562&lt;$B$1,'Control Sample Data'!M562&gt;0),'Control Sample Data'!M562,$B$1),"")</f>
        <v/>
      </c>
      <c r="AT563" s="36" t="str">
        <f t="shared" si="367"/>
        <v/>
      </c>
      <c r="AU563" s="36" t="str">
        <f t="shared" si="368"/>
        <v/>
      </c>
      <c r="AV563" s="36" t="str">
        <f t="shared" si="369"/>
        <v/>
      </c>
      <c r="AW563" s="36" t="str">
        <f t="shared" si="370"/>
        <v/>
      </c>
      <c r="AX563" s="36" t="str">
        <f t="shared" si="371"/>
        <v/>
      </c>
      <c r="AY563" s="36" t="str">
        <f t="shared" si="372"/>
        <v/>
      </c>
      <c r="AZ563" s="36" t="str">
        <f t="shared" si="373"/>
        <v/>
      </c>
      <c r="BA563" s="36" t="str">
        <f t="shared" si="374"/>
        <v/>
      </c>
      <c r="BB563" s="36" t="str">
        <f t="shared" si="375"/>
        <v/>
      </c>
      <c r="BC563" s="36" t="str">
        <f t="shared" si="376"/>
        <v/>
      </c>
      <c r="BD563" s="36" t="str">
        <f t="shared" si="377"/>
        <v/>
      </c>
      <c r="BE563" s="36" t="str">
        <f t="shared" si="378"/>
        <v/>
      </c>
      <c r="BF563" s="36" t="str">
        <f t="shared" si="379"/>
        <v/>
      </c>
      <c r="BG563" s="36" t="str">
        <f t="shared" si="380"/>
        <v/>
      </c>
      <c r="BH563" s="36" t="str">
        <f t="shared" si="381"/>
        <v/>
      </c>
      <c r="BI563" s="36" t="str">
        <f t="shared" si="382"/>
        <v/>
      </c>
      <c r="BJ563" s="36" t="str">
        <f t="shared" si="383"/>
        <v/>
      </c>
      <c r="BK563" s="36" t="str">
        <f t="shared" si="384"/>
        <v/>
      </c>
      <c r="BL563" s="36" t="str">
        <f t="shared" si="385"/>
        <v/>
      </c>
      <c r="BM563" s="36" t="str">
        <f t="shared" si="386"/>
        <v/>
      </c>
      <c r="BN563" s="38" t="e">
        <f t="shared" si="345"/>
        <v>#DIV/0!</v>
      </c>
      <c r="BO563" s="38" t="e">
        <f t="shared" si="346"/>
        <v>#DIV/0!</v>
      </c>
      <c r="BP563" s="39" t="str">
        <f t="shared" si="347"/>
        <v/>
      </c>
      <c r="BQ563" s="39" t="str">
        <f t="shared" si="348"/>
        <v/>
      </c>
      <c r="BR563" s="39" t="str">
        <f t="shared" si="349"/>
        <v/>
      </c>
      <c r="BS563" s="39" t="str">
        <f t="shared" si="350"/>
        <v/>
      </c>
      <c r="BT563" s="39" t="str">
        <f t="shared" si="351"/>
        <v/>
      </c>
      <c r="BU563" s="39" t="str">
        <f t="shared" si="352"/>
        <v/>
      </c>
      <c r="BV563" s="39" t="str">
        <f t="shared" si="353"/>
        <v/>
      </c>
      <c r="BW563" s="39" t="str">
        <f t="shared" si="354"/>
        <v/>
      </c>
      <c r="BX563" s="39" t="str">
        <f t="shared" si="355"/>
        <v/>
      </c>
      <c r="BY563" s="39" t="str">
        <f t="shared" si="356"/>
        <v/>
      </c>
      <c r="BZ563" s="39" t="str">
        <f t="shared" si="357"/>
        <v/>
      </c>
      <c r="CA563" s="39" t="str">
        <f t="shared" si="358"/>
        <v/>
      </c>
      <c r="CB563" s="39" t="str">
        <f t="shared" si="359"/>
        <v/>
      </c>
      <c r="CC563" s="39" t="str">
        <f t="shared" si="360"/>
        <v/>
      </c>
      <c r="CD563" s="39" t="str">
        <f t="shared" si="361"/>
        <v/>
      </c>
      <c r="CE563" s="39" t="str">
        <f t="shared" si="362"/>
        <v/>
      </c>
      <c r="CF563" s="39" t="str">
        <f t="shared" si="363"/>
        <v/>
      </c>
      <c r="CG563" s="39" t="str">
        <f t="shared" si="364"/>
        <v/>
      </c>
      <c r="CH563" s="39" t="str">
        <f t="shared" si="365"/>
        <v/>
      </c>
      <c r="CI563" s="39" t="str">
        <f t="shared" si="366"/>
        <v/>
      </c>
    </row>
    <row r="564" spans="1:87">
      <c r="A564" s="18"/>
      <c r="B564" s="15" t="str">
        <f>'Gene Table'!E563</f>
        <v>hsa-let-7b-5p</v>
      </c>
      <c r="C564" s="15" t="str">
        <f>'Gene Table'!B563</f>
        <v>H09</v>
      </c>
      <c r="D564" s="16" t="str">
        <f>IF(SUM('Test Sample Data'!D$3:D$98)&gt;10,IF(AND(ISNUMBER('Test Sample Data'!D563),'Test Sample Data'!D563&lt;$B$1,'Test Sample Data'!D563&gt;0),'Test Sample Data'!D563,$B$1),"")</f>
        <v/>
      </c>
      <c r="E564" s="17" t="str">
        <f>IF(SUM('Test Sample Data'!E$3:E$98)&gt;10,IF(AND(ISNUMBER('Test Sample Data'!E563),'Test Sample Data'!E563&lt;$B$1,'Test Sample Data'!E563&gt;0),'Test Sample Data'!E563,$B$1),"")</f>
        <v/>
      </c>
      <c r="F564" s="17" t="str">
        <f>IF(SUM('Test Sample Data'!F$3:F$98)&gt;10,IF(AND(ISNUMBER('Test Sample Data'!F563),'Test Sample Data'!F563&lt;$B$1,'Test Sample Data'!F563&gt;0),'Test Sample Data'!F563,$B$1),"")</f>
        <v/>
      </c>
      <c r="G564" s="17" t="str">
        <f>IF(SUM('Test Sample Data'!G$3:G$98)&gt;10,IF(AND(ISNUMBER('Test Sample Data'!G563),'Test Sample Data'!G563&lt;$B$1,'Test Sample Data'!G563&gt;0),'Test Sample Data'!G563,$B$1),"")</f>
        <v/>
      </c>
      <c r="H564" s="17" t="str">
        <f>IF(SUM('Test Sample Data'!H$3:H$98)&gt;10,IF(AND(ISNUMBER('Test Sample Data'!H563),'Test Sample Data'!H563&lt;$B$1,'Test Sample Data'!H563&gt;0),'Test Sample Data'!H563,$B$1),"")</f>
        <v/>
      </c>
      <c r="I564" s="17" t="str">
        <f>IF(SUM('Test Sample Data'!I$3:I$98)&gt;10,IF(AND(ISNUMBER('Test Sample Data'!I563),'Test Sample Data'!I563&lt;$B$1,'Test Sample Data'!I563&gt;0),'Test Sample Data'!I563,$B$1),"")</f>
        <v/>
      </c>
      <c r="J564" s="17" t="str">
        <f>IF(SUM('Test Sample Data'!J$3:J$98)&gt;10,IF(AND(ISNUMBER('Test Sample Data'!J563),'Test Sample Data'!J563&lt;$B$1,'Test Sample Data'!J563&gt;0),'Test Sample Data'!J563,$B$1),"")</f>
        <v/>
      </c>
      <c r="K564" s="17" t="str">
        <f>IF(SUM('Test Sample Data'!K$3:K$98)&gt;10,IF(AND(ISNUMBER('Test Sample Data'!K563),'Test Sample Data'!K563&lt;$B$1,'Test Sample Data'!K563&gt;0),'Test Sample Data'!K563,$B$1),"")</f>
        <v/>
      </c>
      <c r="L564" s="17" t="str">
        <f>IF(SUM('Test Sample Data'!L$3:L$98)&gt;10,IF(AND(ISNUMBER('Test Sample Data'!L563),'Test Sample Data'!L563&lt;$B$1,'Test Sample Data'!L563&gt;0),'Test Sample Data'!L563,$B$1),"")</f>
        <v/>
      </c>
      <c r="M564" s="17" t="str">
        <f>IF(SUM('Test Sample Data'!M$3:M$98)&gt;10,IF(AND(ISNUMBER('Test Sample Data'!M563),'Test Sample Data'!M563&lt;$B$1,'Test Sample Data'!M563&gt;0),'Test Sample Data'!M563,$B$1),"")</f>
        <v/>
      </c>
      <c r="N564" s="17" t="str">
        <f>'Gene Table'!E563</f>
        <v>hsa-let-7b-5p</v>
      </c>
      <c r="O564" s="17" t="str">
        <f>'Gene Table'!B563</f>
        <v>H09</v>
      </c>
      <c r="P564" s="17" t="str">
        <f>IF(SUM('Control Sample Data'!D$3:D$98)&gt;10,IF(AND(ISNUMBER('Control Sample Data'!D563),'Control Sample Data'!D563&lt;$B$1,'Control Sample Data'!D563&gt;0),'Control Sample Data'!D563,$B$1),"")</f>
        <v/>
      </c>
      <c r="Q564" s="17" t="str">
        <f>IF(SUM('Control Sample Data'!E$3:E$98)&gt;10,IF(AND(ISNUMBER('Control Sample Data'!E563),'Control Sample Data'!E563&lt;$B$1,'Control Sample Data'!E563&gt;0),'Control Sample Data'!E563,$B$1),"")</f>
        <v/>
      </c>
      <c r="R564" s="17" t="str">
        <f>IF(SUM('Control Sample Data'!F$3:F$98)&gt;10,IF(AND(ISNUMBER('Control Sample Data'!F563),'Control Sample Data'!F563&lt;$B$1,'Control Sample Data'!F563&gt;0),'Control Sample Data'!F563,$B$1),"")</f>
        <v/>
      </c>
      <c r="S564" s="17" t="str">
        <f>IF(SUM('Control Sample Data'!G$3:G$98)&gt;10,IF(AND(ISNUMBER('Control Sample Data'!G563),'Control Sample Data'!G563&lt;$B$1,'Control Sample Data'!G563&gt;0),'Control Sample Data'!G563,$B$1),"")</f>
        <v/>
      </c>
      <c r="T564" s="17" t="str">
        <f>IF(SUM('Control Sample Data'!H$3:H$98)&gt;10,IF(AND(ISNUMBER('Control Sample Data'!H563),'Control Sample Data'!H563&lt;$B$1,'Control Sample Data'!H563&gt;0),'Control Sample Data'!H563,$B$1),"")</f>
        <v/>
      </c>
      <c r="U564" s="17" t="str">
        <f>IF(SUM('Control Sample Data'!I$3:I$98)&gt;10,IF(AND(ISNUMBER('Control Sample Data'!I563),'Control Sample Data'!I563&lt;$B$1,'Control Sample Data'!I563&gt;0),'Control Sample Data'!I563,$B$1),"")</f>
        <v/>
      </c>
      <c r="V564" s="17" t="str">
        <f>IF(SUM('Control Sample Data'!J$3:J$98)&gt;10,IF(AND(ISNUMBER('Control Sample Data'!J563),'Control Sample Data'!J563&lt;$B$1,'Control Sample Data'!J563&gt;0),'Control Sample Data'!J563,$B$1),"")</f>
        <v/>
      </c>
      <c r="W564" s="17" t="str">
        <f>IF(SUM('Control Sample Data'!K$3:K$98)&gt;10,IF(AND(ISNUMBER('Control Sample Data'!K563),'Control Sample Data'!K563&lt;$B$1,'Control Sample Data'!K563&gt;0),'Control Sample Data'!K563,$B$1),"")</f>
        <v/>
      </c>
      <c r="X564" s="17" t="str">
        <f>IF(SUM('Control Sample Data'!L$3:L$98)&gt;10,IF(AND(ISNUMBER('Control Sample Data'!L563),'Control Sample Data'!L563&lt;$B$1,'Control Sample Data'!L563&gt;0),'Control Sample Data'!L563,$B$1),"")</f>
        <v/>
      </c>
      <c r="Y564" s="17" t="str">
        <f>IF(SUM('Control Sample Data'!M$3:M$98)&gt;10,IF(AND(ISNUMBER('Control Sample Data'!M563),'Control Sample Data'!M563&lt;$B$1,'Control Sample Data'!M563&gt;0),'Control Sample Data'!M563,$B$1),"")</f>
        <v/>
      </c>
      <c r="AT564" s="36" t="str">
        <f t="shared" si="367"/>
        <v/>
      </c>
      <c r="AU564" s="36" t="str">
        <f t="shared" si="368"/>
        <v/>
      </c>
      <c r="AV564" s="36" t="str">
        <f t="shared" si="369"/>
        <v/>
      </c>
      <c r="AW564" s="36" t="str">
        <f t="shared" si="370"/>
        <v/>
      </c>
      <c r="AX564" s="36" t="str">
        <f t="shared" si="371"/>
        <v/>
      </c>
      <c r="AY564" s="36" t="str">
        <f t="shared" si="372"/>
        <v/>
      </c>
      <c r="AZ564" s="36" t="str">
        <f t="shared" si="373"/>
        <v/>
      </c>
      <c r="BA564" s="36" t="str">
        <f t="shared" si="374"/>
        <v/>
      </c>
      <c r="BB564" s="36" t="str">
        <f t="shared" si="375"/>
        <v/>
      </c>
      <c r="BC564" s="36" t="str">
        <f t="shared" si="376"/>
        <v/>
      </c>
      <c r="BD564" s="36" t="str">
        <f t="shared" si="377"/>
        <v/>
      </c>
      <c r="BE564" s="36" t="str">
        <f t="shared" si="378"/>
        <v/>
      </c>
      <c r="BF564" s="36" t="str">
        <f t="shared" si="379"/>
        <v/>
      </c>
      <c r="BG564" s="36" t="str">
        <f t="shared" si="380"/>
        <v/>
      </c>
      <c r="BH564" s="36" t="str">
        <f t="shared" si="381"/>
        <v/>
      </c>
      <c r="BI564" s="36" t="str">
        <f t="shared" si="382"/>
        <v/>
      </c>
      <c r="BJ564" s="36" t="str">
        <f t="shared" si="383"/>
        <v/>
      </c>
      <c r="BK564" s="36" t="str">
        <f t="shared" si="384"/>
        <v/>
      </c>
      <c r="BL564" s="36" t="str">
        <f t="shared" si="385"/>
        <v/>
      </c>
      <c r="BM564" s="36" t="str">
        <f t="shared" si="386"/>
        <v/>
      </c>
      <c r="BN564" s="38" t="e">
        <f t="shared" si="345"/>
        <v>#DIV/0!</v>
      </c>
      <c r="BO564" s="38" t="e">
        <f t="shared" si="346"/>
        <v>#DIV/0!</v>
      </c>
      <c r="BP564" s="39" t="str">
        <f t="shared" si="347"/>
        <v/>
      </c>
      <c r="BQ564" s="39" t="str">
        <f t="shared" si="348"/>
        <v/>
      </c>
      <c r="BR564" s="39" t="str">
        <f t="shared" si="349"/>
        <v/>
      </c>
      <c r="BS564" s="39" t="str">
        <f t="shared" si="350"/>
        <v/>
      </c>
      <c r="BT564" s="39" t="str">
        <f t="shared" si="351"/>
        <v/>
      </c>
      <c r="BU564" s="39" t="str">
        <f t="shared" si="352"/>
        <v/>
      </c>
      <c r="BV564" s="39" t="str">
        <f t="shared" si="353"/>
        <v/>
      </c>
      <c r="BW564" s="39" t="str">
        <f t="shared" si="354"/>
        <v/>
      </c>
      <c r="BX564" s="39" t="str">
        <f t="shared" si="355"/>
        <v/>
      </c>
      <c r="BY564" s="39" t="str">
        <f t="shared" si="356"/>
        <v/>
      </c>
      <c r="BZ564" s="39" t="str">
        <f t="shared" si="357"/>
        <v/>
      </c>
      <c r="CA564" s="39" t="str">
        <f t="shared" si="358"/>
        <v/>
      </c>
      <c r="CB564" s="39" t="str">
        <f t="shared" si="359"/>
        <v/>
      </c>
      <c r="CC564" s="39" t="str">
        <f t="shared" si="360"/>
        <v/>
      </c>
      <c r="CD564" s="39" t="str">
        <f t="shared" si="361"/>
        <v/>
      </c>
      <c r="CE564" s="39" t="str">
        <f t="shared" si="362"/>
        <v/>
      </c>
      <c r="CF564" s="39" t="str">
        <f t="shared" si="363"/>
        <v/>
      </c>
      <c r="CG564" s="39" t="str">
        <f t="shared" si="364"/>
        <v/>
      </c>
      <c r="CH564" s="39" t="str">
        <f t="shared" si="365"/>
        <v/>
      </c>
      <c r="CI564" s="39" t="str">
        <f t="shared" si="366"/>
        <v/>
      </c>
    </row>
    <row r="565" spans="1:87">
      <c r="A565" s="18"/>
      <c r="B565" s="15" t="str">
        <f>'Gene Table'!E564</f>
        <v>hsa-miR-541-5p</v>
      </c>
      <c r="C565" s="15" t="str">
        <f>'Gene Table'!B564</f>
        <v>H10</v>
      </c>
      <c r="D565" s="16" t="str">
        <f>IF(SUM('Test Sample Data'!D$3:D$98)&gt;10,IF(AND(ISNUMBER('Test Sample Data'!D564),'Test Sample Data'!D564&lt;$B$1,'Test Sample Data'!D564&gt;0),'Test Sample Data'!D564,$B$1),"")</f>
        <v/>
      </c>
      <c r="E565" s="17" t="str">
        <f>IF(SUM('Test Sample Data'!E$3:E$98)&gt;10,IF(AND(ISNUMBER('Test Sample Data'!E564),'Test Sample Data'!E564&lt;$B$1,'Test Sample Data'!E564&gt;0),'Test Sample Data'!E564,$B$1),"")</f>
        <v/>
      </c>
      <c r="F565" s="17" t="str">
        <f>IF(SUM('Test Sample Data'!F$3:F$98)&gt;10,IF(AND(ISNUMBER('Test Sample Data'!F564),'Test Sample Data'!F564&lt;$B$1,'Test Sample Data'!F564&gt;0),'Test Sample Data'!F564,$B$1),"")</f>
        <v/>
      </c>
      <c r="G565" s="17" t="str">
        <f>IF(SUM('Test Sample Data'!G$3:G$98)&gt;10,IF(AND(ISNUMBER('Test Sample Data'!G564),'Test Sample Data'!G564&lt;$B$1,'Test Sample Data'!G564&gt;0),'Test Sample Data'!G564,$B$1),"")</f>
        <v/>
      </c>
      <c r="H565" s="17" t="str">
        <f>IF(SUM('Test Sample Data'!H$3:H$98)&gt;10,IF(AND(ISNUMBER('Test Sample Data'!H564),'Test Sample Data'!H564&lt;$B$1,'Test Sample Data'!H564&gt;0),'Test Sample Data'!H564,$B$1),"")</f>
        <v/>
      </c>
      <c r="I565" s="17" t="str">
        <f>IF(SUM('Test Sample Data'!I$3:I$98)&gt;10,IF(AND(ISNUMBER('Test Sample Data'!I564),'Test Sample Data'!I564&lt;$B$1,'Test Sample Data'!I564&gt;0),'Test Sample Data'!I564,$B$1),"")</f>
        <v/>
      </c>
      <c r="J565" s="17" t="str">
        <f>IF(SUM('Test Sample Data'!J$3:J$98)&gt;10,IF(AND(ISNUMBER('Test Sample Data'!J564),'Test Sample Data'!J564&lt;$B$1,'Test Sample Data'!J564&gt;0),'Test Sample Data'!J564,$B$1),"")</f>
        <v/>
      </c>
      <c r="K565" s="17" t="str">
        <f>IF(SUM('Test Sample Data'!K$3:K$98)&gt;10,IF(AND(ISNUMBER('Test Sample Data'!K564),'Test Sample Data'!K564&lt;$B$1,'Test Sample Data'!K564&gt;0),'Test Sample Data'!K564,$B$1),"")</f>
        <v/>
      </c>
      <c r="L565" s="17" t="str">
        <f>IF(SUM('Test Sample Data'!L$3:L$98)&gt;10,IF(AND(ISNUMBER('Test Sample Data'!L564),'Test Sample Data'!L564&lt;$B$1,'Test Sample Data'!L564&gt;0),'Test Sample Data'!L564,$B$1),"")</f>
        <v/>
      </c>
      <c r="M565" s="17" t="str">
        <f>IF(SUM('Test Sample Data'!M$3:M$98)&gt;10,IF(AND(ISNUMBER('Test Sample Data'!M564),'Test Sample Data'!M564&lt;$B$1,'Test Sample Data'!M564&gt;0),'Test Sample Data'!M564,$B$1),"")</f>
        <v/>
      </c>
      <c r="N565" s="17" t="str">
        <f>'Gene Table'!E564</f>
        <v>hsa-miR-541-5p</v>
      </c>
      <c r="O565" s="17" t="str">
        <f>'Gene Table'!B564</f>
        <v>H10</v>
      </c>
      <c r="P565" s="17" t="str">
        <f>IF(SUM('Control Sample Data'!D$3:D$98)&gt;10,IF(AND(ISNUMBER('Control Sample Data'!D564),'Control Sample Data'!D564&lt;$B$1,'Control Sample Data'!D564&gt;0),'Control Sample Data'!D564,$B$1),"")</f>
        <v/>
      </c>
      <c r="Q565" s="17" t="str">
        <f>IF(SUM('Control Sample Data'!E$3:E$98)&gt;10,IF(AND(ISNUMBER('Control Sample Data'!E564),'Control Sample Data'!E564&lt;$B$1,'Control Sample Data'!E564&gt;0),'Control Sample Data'!E564,$B$1),"")</f>
        <v/>
      </c>
      <c r="R565" s="17" t="str">
        <f>IF(SUM('Control Sample Data'!F$3:F$98)&gt;10,IF(AND(ISNUMBER('Control Sample Data'!F564),'Control Sample Data'!F564&lt;$B$1,'Control Sample Data'!F564&gt;0),'Control Sample Data'!F564,$B$1),"")</f>
        <v/>
      </c>
      <c r="S565" s="17" t="str">
        <f>IF(SUM('Control Sample Data'!G$3:G$98)&gt;10,IF(AND(ISNUMBER('Control Sample Data'!G564),'Control Sample Data'!G564&lt;$B$1,'Control Sample Data'!G564&gt;0),'Control Sample Data'!G564,$B$1),"")</f>
        <v/>
      </c>
      <c r="T565" s="17" t="str">
        <f>IF(SUM('Control Sample Data'!H$3:H$98)&gt;10,IF(AND(ISNUMBER('Control Sample Data'!H564),'Control Sample Data'!H564&lt;$B$1,'Control Sample Data'!H564&gt;0),'Control Sample Data'!H564,$B$1),"")</f>
        <v/>
      </c>
      <c r="U565" s="17" t="str">
        <f>IF(SUM('Control Sample Data'!I$3:I$98)&gt;10,IF(AND(ISNUMBER('Control Sample Data'!I564),'Control Sample Data'!I564&lt;$B$1,'Control Sample Data'!I564&gt;0),'Control Sample Data'!I564,$B$1),"")</f>
        <v/>
      </c>
      <c r="V565" s="17" t="str">
        <f>IF(SUM('Control Sample Data'!J$3:J$98)&gt;10,IF(AND(ISNUMBER('Control Sample Data'!J564),'Control Sample Data'!J564&lt;$B$1,'Control Sample Data'!J564&gt;0),'Control Sample Data'!J564,$B$1),"")</f>
        <v/>
      </c>
      <c r="W565" s="17" t="str">
        <f>IF(SUM('Control Sample Data'!K$3:K$98)&gt;10,IF(AND(ISNUMBER('Control Sample Data'!K564),'Control Sample Data'!K564&lt;$B$1,'Control Sample Data'!K564&gt;0),'Control Sample Data'!K564,$B$1),"")</f>
        <v/>
      </c>
      <c r="X565" s="17" t="str">
        <f>IF(SUM('Control Sample Data'!L$3:L$98)&gt;10,IF(AND(ISNUMBER('Control Sample Data'!L564),'Control Sample Data'!L564&lt;$B$1,'Control Sample Data'!L564&gt;0),'Control Sample Data'!L564,$B$1),"")</f>
        <v/>
      </c>
      <c r="Y565" s="17" t="str">
        <f>IF(SUM('Control Sample Data'!M$3:M$98)&gt;10,IF(AND(ISNUMBER('Control Sample Data'!M564),'Control Sample Data'!M564&lt;$B$1,'Control Sample Data'!M564&gt;0),'Control Sample Data'!M564,$B$1),"")</f>
        <v/>
      </c>
      <c r="AT565" s="36" t="str">
        <f t="shared" si="367"/>
        <v/>
      </c>
      <c r="AU565" s="36" t="str">
        <f t="shared" si="368"/>
        <v/>
      </c>
      <c r="AV565" s="36" t="str">
        <f t="shared" si="369"/>
        <v/>
      </c>
      <c r="AW565" s="36" t="str">
        <f t="shared" si="370"/>
        <v/>
      </c>
      <c r="AX565" s="36" t="str">
        <f t="shared" si="371"/>
        <v/>
      </c>
      <c r="AY565" s="36" t="str">
        <f t="shared" si="372"/>
        <v/>
      </c>
      <c r="AZ565" s="36" t="str">
        <f t="shared" si="373"/>
        <v/>
      </c>
      <c r="BA565" s="36" t="str">
        <f t="shared" si="374"/>
        <v/>
      </c>
      <c r="BB565" s="36" t="str">
        <f t="shared" si="375"/>
        <v/>
      </c>
      <c r="BC565" s="36" t="str">
        <f t="shared" si="376"/>
        <v/>
      </c>
      <c r="BD565" s="36" t="str">
        <f t="shared" si="377"/>
        <v/>
      </c>
      <c r="BE565" s="36" t="str">
        <f t="shared" si="378"/>
        <v/>
      </c>
      <c r="BF565" s="36" t="str">
        <f t="shared" si="379"/>
        <v/>
      </c>
      <c r="BG565" s="36" t="str">
        <f t="shared" si="380"/>
        <v/>
      </c>
      <c r="BH565" s="36" t="str">
        <f t="shared" si="381"/>
        <v/>
      </c>
      <c r="BI565" s="36" t="str">
        <f t="shared" si="382"/>
        <v/>
      </c>
      <c r="BJ565" s="36" t="str">
        <f t="shared" si="383"/>
        <v/>
      </c>
      <c r="BK565" s="36" t="str">
        <f t="shared" si="384"/>
        <v/>
      </c>
      <c r="BL565" s="36" t="str">
        <f t="shared" si="385"/>
        <v/>
      </c>
      <c r="BM565" s="36" t="str">
        <f t="shared" si="386"/>
        <v/>
      </c>
      <c r="BN565" s="38" t="e">
        <f t="shared" si="345"/>
        <v>#DIV/0!</v>
      </c>
      <c r="BO565" s="38" t="e">
        <f t="shared" si="346"/>
        <v>#DIV/0!</v>
      </c>
      <c r="BP565" s="39" t="str">
        <f t="shared" si="347"/>
        <v/>
      </c>
      <c r="BQ565" s="39" t="str">
        <f t="shared" si="348"/>
        <v/>
      </c>
      <c r="BR565" s="39" t="str">
        <f t="shared" si="349"/>
        <v/>
      </c>
      <c r="BS565" s="39" t="str">
        <f t="shared" si="350"/>
        <v/>
      </c>
      <c r="BT565" s="39" t="str">
        <f t="shared" si="351"/>
        <v/>
      </c>
      <c r="BU565" s="39" t="str">
        <f t="shared" si="352"/>
        <v/>
      </c>
      <c r="BV565" s="39" t="str">
        <f t="shared" si="353"/>
        <v/>
      </c>
      <c r="BW565" s="39" t="str">
        <f t="shared" si="354"/>
        <v/>
      </c>
      <c r="BX565" s="39" t="str">
        <f t="shared" si="355"/>
        <v/>
      </c>
      <c r="BY565" s="39" t="str">
        <f t="shared" si="356"/>
        <v/>
      </c>
      <c r="BZ565" s="39" t="str">
        <f t="shared" si="357"/>
        <v/>
      </c>
      <c r="CA565" s="39" t="str">
        <f t="shared" si="358"/>
        <v/>
      </c>
      <c r="CB565" s="39" t="str">
        <f t="shared" si="359"/>
        <v/>
      </c>
      <c r="CC565" s="39" t="str">
        <f t="shared" si="360"/>
        <v/>
      </c>
      <c r="CD565" s="39" t="str">
        <f t="shared" si="361"/>
        <v/>
      </c>
      <c r="CE565" s="39" t="str">
        <f t="shared" si="362"/>
        <v/>
      </c>
      <c r="CF565" s="39" t="str">
        <f t="shared" si="363"/>
        <v/>
      </c>
      <c r="CG565" s="39" t="str">
        <f t="shared" si="364"/>
        <v/>
      </c>
      <c r="CH565" s="39" t="str">
        <f t="shared" si="365"/>
        <v/>
      </c>
      <c r="CI565" s="39" t="str">
        <f t="shared" si="366"/>
        <v/>
      </c>
    </row>
    <row r="566" spans="1:87">
      <c r="A566" s="18"/>
      <c r="B566" s="15" t="str">
        <f>'Gene Table'!E565</f>
        <v>hsa-miR-135a-5p</v>
      </c>
      <c r="C566" s="15" t="str">
        <f>'Gene Table'!B565</f>
        <v>H11</v>
      </c>
      <c r="D566" s="16" t="str">
        <f>IF(SUM('Test Sample Data'!D$3:D$98)&gt;10,IF(AND(ISNUMBER('Test Sample Data'!D565),'Test Sample Data'!D565&lt;$B$1,'Test Sample Data'!D565&gt;0),'Test Sample Data'!D565,$B$1),"")</f>
        <v/>
      </c>
      <c r="E566" s="17" t="str">
        <f>IF(SUM('Test Sample Data'!E$3:E$98)&gt;10,IF(AND(ISNUMBER('Test Sample Data'!E565),'Test Sample Data'!E565&lt;$B$1,'Test Sample Data'!E565&gt;0),'Test Sample Data'!E565,$B$1),"")</f>
        <v/>
      </c>
      <c r="F566" s="17" t="str">
        <f>IF(SUM('Test Sample Data'!F$3:F$98)&gt;10,IF(AND(ISNUMBER('Test Sample Data'!F565),'Test Sample Data'!F565&lt;$B$1,'Test Sample Data'!F565&gt;0),'Test Sample Data'!F565,$B$1),"")</f>
        <v/>
      </c>
      <c r="G566" s="17" t="str">
        <f>IF(SUM('Test Sample Data'!G$3:G$98)&gt;10,IF(AND(ISNUMBER('Test Sample Data'!G565),'Test Sample Data'!G565&lt;$B$1,'Test Sample Data'!G565&gt;0),'Test Sample Data'!G565,$B$1),"")</f>
        <v/>
      </c>
      <c r="H566" s="17" t="str">
        <f>IF(SUM('Test Sample Data'!H$3:H$98)&gt;10,IF(AND(ISNUMBER('Test Sample Data'!H565),'Test Sample Data'!H565&lt;$B$1,'Test Sample Data'!H565&gt;0),'Test Sample Data'!H565,$B$1),"")</f>
        <v/>
      </c>
      <c r="I566" s="17" t="str">
        <f>IF(SUM('Test Sample Data'!I$3:I$98)&gt;10,IF(AND(ISNUMBER('Test Sample Data'!I565),'Test Sample Data'!I565&lt;$B$1,'Test Sample Data'!I565&gt;0),'Test Sample Data'!I565,$B$1),"")</f>
        <v/>
      </c>
      <c r="J566" s="17" t="str">
        <f>IF(SUM('Test Sample Data'!J$3:J$98)&gt;10,IF(AND(ISNUMBER('Test Sample Data'!J565),'Test Sample Data'!J565&lt;$B$1,'Test Sample Data'!J565&gt;0),'Test Sample Data'!J565,$B$1),"")</f>
        <v/>
      </c>
      <c r="K566" s="17" t="str">
        <f>IF(SUM('Test Sample Data'!K$3:K$98)&gt;10,IF(AND(ISNUMBER('Test Sample Data'!K565),'Test Sample Data'!K565&lt;$B$1,'Test Sample Data'!K565&gt;0),'Test Sample Data'!K565,$B$1),"")</f>
        <v/>
      </c>
      <c r="L566" s="17" t="str">
        <f>IF(SUM('Test Sample Data'!L$3:L$98)&gt;10,IF(AND(ISNUMBER('Test Sample Data'!L565),'Test Sample Data'!L565&lt;$B$1,'Test Sample Data'!L565&gt;0),'Test Sample Data'!L565,$B$1),"")</f>
        <v/>
      </c>
      <c r="M566" s="17" t="str">
        <f>IF(SUM('Test Sample Data'!M$3:M$98)&gt;10,IF(AND(ISNUMBER('Test Sample Data'!M565),'Test Sample Data'!M565&lt;$B$1,'Test Sample Data'!M565&gt;0),'Test Sample Data'!M565,$B$1),"")</f>
        <v/>
      </c>
      <c r="N566" s="17" t="str">
        <f>'Gene Table'!E565</f>
        <v>hsa-miR-135a-5p</v>
      </c>
      <c r="O566" s="17" t="str">
        <f>'Gene Table'!B565</f>
        <v>H11</v>
      </c>
      <c r="P566" s="17" t="str">
        <f>IF(SUM('Control Sample Data'!D$3:D$98)&gt;10,IF(AND(ISNUMBER('Control Sample Data'!D565),'Control Sample Data'!D565&lt;$B$1,'Control Sample Data'!D565&gt;0),'Control Sample Data'!D565,$B$1),"")</f>
        <v/>
      </c>
      <c r="Q566" s="17" t="str">
        <f>IF(SUM('Control Sample Data'!E$3:E$98)&gt;10,IF(AND(ISNUMBER('Control Sample Data'!E565),'Control Sample Data'!E565&lt;$B$1,'Control Sample Data'!E565&gt;0),'Control Sample Data'!E565,$B$1),"")</f>
        <v/>
      </c>
      <c r="R566" s="17" t="str">
        <f>IF(SUM('Control Sample Data'!F$3:F$98)&gt;10,IF(AND(ISNUMBER('Control Sample Data'!F565),'Control Sample Data'!F565&lt;$B$1,'Control Sample Data'!F565&gt;0),'Control Sample Data'!F565,$B$1),"")</f>
        <v/>
      </c>
      <c r="S566" s="17" t="str">
        <f>IF(SUM('Control Sample Data'!G$3:G$98)&gt;10,IF(AND(ISNUMBER('Control Sample Data'!G565),'Control Sample Data'!G565&lt;$B$1,'Control Sample Data'!G565&gt;0),'Control Sample Data'!G565,$B$1),"")</f>
        <v/>
      </c>
      <c r="T566" s="17" t="str">
        <f>IF(SUM('Control Sample Data'!H$3:H$98)&gt;10,IF(AND(ISNUMBER('Control Sample Data'!H565),'Control Sample Data'!H565&lt;$B$1,'Control Sample Data'!H565&gt;0),'Control Sample Data'!H565,$B$1),"")</f>
        <v/>
      </c>
      <c r="U566" s="17" t="str">
        <f>IF(SUM('Control Sample Data'!I$3:I$98)&gt;10,IF(AND(ISNUMBER('Control Sample Data'!I565),'Control Sample Data'!I565&lt;$B$1,'Control Sample Data'!I565&gt;0),'Control Sample Data'!I565,$B$1),"")</f>
        <v/>
      </c>
      <c r="V566" s="17" t="str">
        <f>IF(SUM('Control Sample Data'!J$3:J$98)&gt;10,IF(AND(ISNUMBER('Control Sample Data'!J565),'Control Sample Data'!J565&lt;$B$1,'Control Sample Data'!J565&gt;0),'Control Sample Data'!J565,$B$1),"")</f>
        <v/>
      </c>
      <c r="W566" s="17" t="str">
        <f>IF(SUM('Control Sample Data'!K$3:K$98)&gt;10,IF(AND(ISNUMBER('Control Sample Data'!K565),'Control Sample Data'!K565&lt;$B$1,'Control Sample Data'!K565&gt;0),'Control Sample Data'!K565,$B$1),"")</f>
        <v/>
      </c>
      <c r="X566" s="17" t="str">
        <f>IF(SUM('Control Sample Data'!L$3:L$98)&gt;10,IF(AND(ISNUMBER('Control Sample Data'!L565),'Control Sample Data'!L565&lt;$B$1,'Control Sample Data'!L565&gt;0),'Control Sample Data'!L565,$B$1),"")</f>
        <v/>
      </c>
      <c r="Y566" s="17" t="str">
        <f>IF(SUM('Control Sample Data'!M$3:M$98)&gt;10,IF(AND(ISNUMBER('Control Sample Data'!M565),'Control Sample Data'!M565&lt;$B$1,'Control Sample Data'!M565&gt;0),'Control Sample Data'!M565,$B$1),"")</f>
        <v/>
      </c>
      <c r="AT566" s="36" t="str">
        <f t="shared" si="367"/>
        <v/>
      </c>
      <c r="AU566" s="36" t="str">
        <f t="shared" si="368"/>
        <v/>
      </c>
      <c r="AV566" s="36" t="str">
        <f t="shared" si="369"/>
        <v/>
      </c>
      <c r="AW566" s="36" t="str">
        <f t="shared" si="370"/>
        <v/>
      </c>
      <c r="AX566" s="36" t="str">
        <f t="shared" si="371"/>
        <v/>
      </c>
      <c r="AY566" s="36" t="str">
        <f t="shared" si="372"/>
        <v/>
      </c>
      <c r="AZ566" s="36" t="str">
        <f t="shared" si="373"/>
        <v/>
      </c>
      <c r="BA566" s="36" t="str">
        <f t="shared" si="374"/>
        <v/>
      </c>
      <c r="BB566" s="36" t="str">
        <f t="shared" si="375"/>
        <v/>
      </c>
      <c r="BC566" s="36" t="str">
        <f t="shared" si="376"/>
        <v/>
      </c>
      <c r="BD566" s="36" t="str">
        <f t="shared" si="377"/>
        <v/>
      </c>
      <c r="BE566" s="36" t="str">
        <f t="shared" si="378"/>
        <v/>
      </c>
      <c r="BF566" s="36" t="str">
        <f t="shared" si="379"/>
        <v/>
      </c>
      <c r="BG566" s="36" t="str">
        <f t="shared" si="380"/>
        <v/>
      </c>
      <c r="BH566" s="36" t="str">
        <f t="shared" si="381"/>
        <v/>
      </c>
      <c r="BI566" s="36" t="str">
        <f t="shared" si="382"/>
        <v/>
      </c>
      <c r="BJ566" s="36" t="str">
        <f t="shared" si="383"/>
        <v/>
      </c>
      <c r="BK566" s="36" t="str">
        <f t="shared" si="384"/>
        <v/>
      </c>
      <c r="BL566" s="36" t="str">
        <f t="shared" si="385"/>
        <v/>
      </c>
      <c r="BM566" s="36" t="str">
        <f t="shared" si="386"/>
        <v/>
      </c>
      <c r="BN566" s="38" t="e">
        <f t="shared" si="345"/>
        <v>#DIV/0!</v>
      </c>
      <c r="BO566" s="38" t="e">
        <f t="shared" si="346"/>
        <v>#DIV/0!</v>
      </c>
      <c r="BP566" s="39" t="str">
        <f t="shared" si="347"/>
        <v/>
      </c>
      <c r="BQ566" s="39" t="str">
        <f t="shared" si="348"/>
        <v/>
      </c>
      <c r="BR566" s="39" t="str">
        <f t="shared" si="349"/>
        <v/>
      </c>
      <c r="BS566" s="39" t="str">
        <f t="shared" si="350"/>
        <v/>
      </c>
      <c r="BT566" s="39" t="str">
        <f t="shared" si="351"/>
        <v/>
      </c>
      <c r="BU566" s="39" t="str">
        <f t="shared" si="352"/>
        <v/>
      </c>
      <c r="BV566" s="39" t="str">
        <f t="shared" si="353"/>
        <v/>
      </c>
      <c r="BW566" s="39" t="str">
        <f t="shared" si="354"/>
        <v/>
      </c>
      <c r="BX566" s="39" t="str">
        <f t="shared" si="355"/>
        <v/>
      </c>
      <c r="BY566" s="39" t="str">
        <f t="shared" si="356"/>
        <v/>
      </c>
      <c r="BZ566" s="39" t="str">
        <f t="shared" si="357"/>
        <v/>
      </c>
      <c r="CA566" s="39" t="str">
        <f t="shared" si="358"/>
        <v/>
      </c>
      <c r="CB566" s="39" t="str">
        <f t="shared" si="359"/>
        <v/>
      </c>
      <c r="CC566" s="39" t="str">
        <f t="shared" si="360"/>
        <v/>
      </c>
      <c r="CD566" s="39" t="str">
        <f t="shared" si="361"/>
        <v/>
      </c>
      <c r="CE566" s="39" t="str">
        <f t="shared" si="362"/>
        <v/>
      </c>
      <c r="CF566" s="39" t="str">
        <f t="shared" si="363"/>
        <v/>
      </c>
      <c r="CG566" s="39" t="str">
        <f t="shared" si="364"/>
        <v/>
      </c>
      <c r="CH566" s="39" t="str">
        <f t="shared" si="365"/>
        <v/>
      </c>
      <c r="CI566" s="39" t="str">
        <f t="shared" si="366"/>
        <v/>
      </c>
    </row>
    <row r="567" spans="1:87">
      <c r="A567" s="18"/>
      <c r="B567" s="15" t="str">
        <f>'Gene Table'!E566</f>
        <v>hsa-miR-181a-3p</v>
      </c>
      <c r="C567" s="15" t="str">
        <f>'Gene Table'!B566</f>
        <v>H12</v>
      </c>
      <c r="D567" s="16" t="str">
        <f>IF(SUM('Test Sample Data'!D$3:D$98)&gt;10,IF(AND(ISNUMBER('Test Sample Data'!D566),'Test Sample Data'!D566&lt;$B$1,'Test Sample Data'!D566&gt;0),'Test Sample Data'!D566,$B$1),"")</f>
        <v/>
      </c>
      <c r="E567" s="17" t="str">
        <f>IF(SUM('Test Sample Data'!E$3:E$98)&gt;10,IF(AND(ISNUMBER('Test Sample Data'!E566),'Test Sample Data'!E566&lt;$B$1,'Test Sample Data'!E566&gt;0),'Test Sample Data'!E566,$B$1),"")</f>
        <v/>
      </c>
      <c r="F567" s="17" t="str">
        <f>IF(SUM('Test Sample Data'!F$3:F$98)&gt;10,IF(AND(ISNUMBER('Test Sample Data'!F566),'Test Sample Data'!F566&lt;$B$1,'Test Sample Data'!F566&gt;0),'Test Sample Data'!F566,$B$1),"")</f>
        <v/>
      </c>
      <c r="G567" s="17" t="str">
        <f>IF(SUM('Test Sample Data'!G$3:G$98)&gt;10,IF(AND(ISNUMBER('Test Sample Data'!G566),'Test Sample Data'!G566&lt;$B$1,'Test Sample Data'!G566&gt;0),'Test Sample Data'!G566,$B$1),"")</f>
        <v/>
      </c>
      <c r="H567" s="17" t="str">
        <f>IF(SUM('Test Sample Data'!H$3:H$98)&gt;10,IF(AND(ISNUMBER('Test Sample Data'!H566),'Test Sample Data'!H566&lt;$B$1,'Test Sample Data'!H566&gt;0),'Test Sample Data'!H566,$B$1),"")</f>
        <v/>
      </c>
      <c r="I567" s="17" t="str">
        <f>IF(SUM('Test Sample Data'!I$3:I$98)&gt;10,IF(AND(ISNUMBER('Test Sample Data'!I566),'Test Sample Data'!I566&lt;$B$1,'Test Sample Data'!I566&gt;0),'Test Sample Data'!I566,$B$1),"")</f>
        <v/>
      </c>
      <c r="J567" s="17" t="str">
        <f>IF(SUM('Test Sample Data'!J$3:J$98)&gt;10,IF(AND(ISNUMBER('Test Sample Data'!J566),'Test Sample Data'!J566&lt;$B$1,'Test Sample Data'!J566&gt;0),'Test Sample Data'!J566,$B$1),"")</f>
        <v/>
      </c>
      <c r="K567" s="17" t="str">
        <f>IF(SUM('Test Sample Data'!K$3:K$98)&gt;10,IF(AND(ISNUMBER('Test Sample Data'!K566),'Test Sample Data'!K566&lt;$B$1,'Test Sample Data'!K566&gt;0),'Test Sample Data'!K566,$B$1),"")</f>
        <v/>
      </c>
      <c r="L567" s="17" t="str">
        <f>IF(SUM('Test Sample Data'!L$3:L$98)&gt;10,IF(AND(ISNUMBER('Test Sample Data'!L566),'Test Sample Data'!L566&lt;$B$1,'Test Sample Data'!L566&gt;0),'Test Sample Data'!L566,$B$1),"")</f>
        <v/>
      </c>
      <c r="M567" s="17" t="str">
        <f>IF(SUM('Test Sample Data'!M$3:M$98)&gt;10,IF(AND(ISNUMBER('Test Sample Data'!M566),'Test Sample Data'!M566&lt;$B$1,'Test Sample Data'!M566&gt;0),'Test Sample Data'!M566,$B$1),"")</f>
        <v/>
      </c>
      <c r="N567" s="17" t="str">
        <f>'Gene Table'!E566</f>
        <v>hsa-miR-181a-3p</v>
      </c>
      <c r="O567" s="17" t="str">
        <f>'Gene Table'!B566</f>
        <v>H12</v>
      </c>
      <c r="P567" s="17" t="str">
        <f>IF(SUM('Control Sample Data'!D$3:D$98)&gt;10,IF(AND(ISNUMBER('Control Sample Data'!D566),'Control Sample Data'!D566&lt;$B$1,'Control Sample Data'!D566&gt;0),'Control Sample Data'!D566,$B$1),"")</f>
        <v/>
      </c>
      <c r="Q567" s="17" t="str">
        <f>IF(SUM('Control Sample Data'!E$3:E$98)&gt;10,IF(AND(ISNUMBER('Control Sample Data'!E566),'Control Sample Data'!E566&lt;$B$1,'Control Sample Data'!E566&gt;0),'Control Sample Data'!E566,$B$1),"")</f>
        <v/>
      </c>
      <c r="R567" s="17" t="str">
        <f>IF(SUM('Control Sample Data'!F$3:F$98)&gt;10,IF(AND(ISNUMBER('Control Sample Data'!F566),'Control Sample Data'!F566&lt;$B$1,'Control Sample Data'!F566&gt;0),'Control Sample Data'!F566,$B$1),"")</f>
        <v/>
      </c>
      <c r="S567" s="17" t="str">
        <f>IF(SUM('Control Sample Data'!G$3:G$98)&gt;10,IF(AND(ISNUMBER('Control Sample Data'!G566),'Control Sample Data'!G566&lt;$B$1,'Control Sample Data'!G566&gt;0),'Control Sample Data'!G566,$B$1),"")</f>
        <v/>
      </c>
      <c r="T567" s="17" t="str">
        <f>IF(SUM('Control Sample Data'!H$3:H$98)&gt;10,IF(AND(ISNUMBER('Control Sample Data'!H566),'Control Sample Data'!H566&lt;$B$1,'Control Sample Data'!H566&gt;0),'Control Sample Data'!H566,$B$1),"")</f>
        <v/>
      </c>
      <c r="U567" s="17" t="str">
        <f>IF(SUM('Control Sample Data'!I$3:I$98)&gt;10,IF(AND(ISNUMBER('Control Sample Data'!I566),'Control Sample Data'!I566&lt;$B$1,'Control Sample Data'!I566&gt;0),'Control Sample Data'!I566,$B$1),"")</f>
        <v/>
      </c>
      <c r="V567" s="17" t="str">
        <f>IF(SUM('Control Sample Data'!J$3:J$98)&gt;10,IF(AND(ISNUMBER('Control Sample Data'!J566),'Control Sample Data'!J566&lt;$B$1,'Control Sample Data'!J566&gt;0),'Control Sample Data'!J566,$B$1),"")</f>
        <v/>
      </c>
      <c r="W567" s="17" t="str">
        <f>IF(SUM('Control Sample Data'!K$3:K$98)&gt;10,IF(AND(ISNUMBER('Control Sample Data'!K566),'Control Sample Data'!K566&lt;$B$1,'Control Sample Data'!K566&gt;0),'Control Sample Data'!K566,$B$1),"")</f>
        <v/>
      </c>
      <c r="X567" s="17" t="str">
        <f>IF(SUM('Control Sample Data'!L$3:L$98)&gt;10,IF(AND(ISNUMBER('Control Sample Data'!L566),'Control Sample Data'!L566&lt;$B$1,'Control Sample Data'!L566&gt;0),'Control Sample Data'!L566,$B$1),"")</f>
        <v/>
      </c>
      <c r="Y567" s="17" t="str">
        <f>IF(SUM('Control Sample Data'!M$3:M$98)&gt;10,IF(AND(ISNUMBER('Control Sample Data'!M566),'Control Sample Data'!M566&lt;$B$1,'Control Sample Data'!M566&gt;0),'Control Sample Data'!M566,$B$1),"")</f>
        <v/>
      </c>
      <c r="AT567" s="36" t="str">
        <f t="shared" si="367"/>
        <v/>
      </c>
      <c r="AU567" s="36" t="str">
        <f t="shared" si="368"/>
        <v/>
      </c>
      <c r="AV567" s="36" t="str">
        <f t="shared" si="369"/>
        <v/>
      </c>
      <c r="AW567" s="36" t="str">
        <f t="shared" si="370"/>
        <v/>
      </c>
      <c r="AX567" s="36" t="str">
        <f t="shared" si="371"/>
        <v/>
      </c>
      <c r="AY567" s="36" t="str">
        <f t="shared" si="372"/>
        <v/>
      </c>
      <c r="AZ567" s="36" t="str">
        <f t="shared" si="373"/>
        <v/>
      </c>
      <c r="BA567" s="36" t="str">
        <f t="shared" si="374"/>
        <v/>
      </c>
      <c r="BB567" s="36" t="str">
        <f t="shared" si="375"/>
        <v/>
      </c>
      <c r="BC567" s="36" t="str">
        <f t="shared" si="376"/>
        <v/>
      </c>
      <c r="BD567" s="36" t="str">
        <f t="shared" si="377"/>
        <v/>
      </c>
      <c r="BE567" s="36" t="str">
        <f t="shared" si="378"/>
        <v/>
      </c>
      <c r="BF567" s="36" t="str">
        <f t="shared" si="379"/>
        <v/>
      </c>
      <c r="BG567" s="36" t="str">
        <f t="shared" si="380"/>
        <v/>
      </c>
      <c r="BH567" s="36" t="str">
        <f t="shared" si="381"/>
        <v/>
      </c>
      <c r="BI567" s="36" t="str">
        <f t="shared" si="382"/>
        <v/>
      </c>
      <c r="BJ567" s="36" t="str">
        <f t="shared" si="383"/>
        <v/>
      </c>
      <c r="BK567" s="36" t="str">
        <f t="shared" si="384"/>
        <v/>
      </c>
      <c r="BL567" s="36" t="str">
        <f t="shared" si="385"/>
        <v/>
      </c>
      <c r="BM567" s="36" t="str">
        <f t="shared" si="386"/>
        <v/>
      </c>
      <c r="BN567" s="38" t="e">
        <f t="shared" si="345"/>
        <v>#DIV/0!</v>
      </c>
      <c r="BO567" s="38" t="e">
        <f t="shared" si="346"/>
        <v>#DIV/0!</v>
      </c>
      <c r="BP567" s="39" t="str">
        <f t="shared" si="347"/>
        <v/>
      </c>
      <c r="BQ567" s="39" t="str">
        <f t="shared" si="348"/>
        <v/>
      </c>
      <c r="BR567" s="39" t="str">
        <f t="shared" si="349"/>
        <v/>
      </c>
      <c r="BS567" s="39" t="str">
        <f t="shared" si="350"/>
        <v/>
      </c>
      <c r="BT567" s="39" t="str">
        <f t="shared" si="351"/>
        <v/>
      </c>
      <c r="BU567" s="39" t="str">
        <f t="shared" si="352"/>
        <v/>
      </c>
      <c r="BV567" s="39" t="str">
        <f t="shared" si="353"/>
        <v/>
      </c>
      <c r="BW567" s="39" t="str">
        <f t="shared" si="354"/>
        <v/>
      </c>
      <c r="BX567" s="39" t="str">
        <f t="shared" si="355"/>
        <v/>
      </c>
      <c r="BY567" s="39" t="str">
        <f t="shared" si="356"/>
        <v/>
      </c>
      <c r="BZ567" s="39" t="str">
        <f t="shared" si="357"/>
        <v/>
      </c>
      <c r="CA567" s="39" t="str">
        <f t="shared" si="358"/>
        <v/>
      </c>
      <c r="CB567" s="39" t="str">
        <f t="shared" si="359"/>
        <v/>
      </c>
      <c r="CC567" s="39" t="str">
        <f t="shared" si="360"/>
        <v/>
      </c>
      <c r="CD567" s="39" t="str">
        <f t="shared" si="361"/>
        <v/>
      </c>
      <c r="CE567" s="39" t="str">
        <f t="shared" si="362"/>
        <v/>
      </c>
      <c r="CF567" s="39" t="str">
        <f t="shared" si="363"/>
        <v/>
      </c>
      <c r="CG567" s="39" t="str">
        <f t="shared" si="364"/>
        <v/>
      </c>
      <c r="CH567" s="39" t="str">
        <f t="shared" si="365"/>
        <v/>
      </c>
      <c r="CI567" s="39" t="str">
        <f t="shared" si="366"/>
        <v/>
      </c>
    </row>
    <row r="568" spans="1:87">
      <c r="A568" s="18"/>
      <c r="B568" s="15" t="str">
        <f>'Gene Table'!E567</f>
        <v>hsa-miR-517c-3p</v>
      </c>
      <c r="C568" s="15" t="str">
        <f>'Gene Table'!B567</f>
        <v>H13</v>
      </c>
      <c r="D568" s="16" t="str">
        <f>IF(SUM('Test Sample Data'!D$3:D$98)&gt;10,IF(AND(ISNUMBER('Test Sample Data'!D567),'Test Sample Data'!D567&lt;$B$1,'Test Sample Data'!D567&gt;0),'Test Sample Data'!D567,$B$1),"")</f>
        <v/>
      </c>
      <c r="E568" s="17" t="str">
        <f>IF(SUM('Test Sample Data'!E$3:E$98)&gt;10,IF(AND(ISNUMBER('Test Sample Data'!E567),'Test Sample Data'!E567&lt;$B$1,'Test Sample Data'!E567&gt;0),'Test Sample Data'!E567,$B$1),"")</f>
        <v/>
      </c>
      <c r="F568" s="17" t="str">
        <f>IF(SUM('Test Sample Data'!F$3:F$98)&gt;10,IF(AND(ISNUMBER('Test Sample Data'!F567),'Test Sample Data'!F567&lt;$B$1,'Test Sample Data'!F567&gt;0),'Test Sample Data'!F567,$B$1),"")</f>
        <v/>
      </c>
      <c r="G568" s="17" t="str">
        <f>IF(SUM('Test Sample Data'!G$3:G$98)&gt;10,IF(AND(ISNUMBER('Test Sample Data'!G567),'Test Sample Data'!G567&lt;$B$1,'Test Sample Data'!G567&gt;0),'Test Sample Data'!G567,$B$1),"")</f>
        <v/>
      </c>
      <c r="H568" s="17" t="str">
        <f>IF(SUM('Test Sample Data'!H$3:H$98)&gt;10,IF(AND(ISNUMBER('Test Sample Data'!H567),'Test Sample Data'!H567&lt;$B$1,'Test Sample Data'!H567&gt;0),'Test Sample Data'!H567,$B$1),"")</f>
        <v/>
      </c>
      <c r="I568" s="17" t="str">
        <f>IF(SUM('Test Sample Data'!I$3:I$98)&gt;10,IF(AND(ISNUMBER('Test Sample Data'!I567),'Test Sample Data'!I567&lt;$B$1,'Test Sample Data'!I567&gt;0),'Test Sample Data'!I567,$B$1),"")</f>
        <v/>
      </c>
      <c r="J568" s="17" t="str">
        <f>IF(SUM('Test Sample Data'!J$3:J$98)&gt;10,IF(AND(ISNUMBER('Test Sample Data'!J567),'Test Sample Data'!J567&lt;$B$1,'Test Sample Data'!J567&gt;0),'Test Sample Data'!J567,$B$1),"")</f>
        <v/>
      </c>
      <c r="K568" s="17" t="str">
        <f>IF(SUM('Test Sample Data'!K$3:K$98)&gt;10,IF(AND(ISNUMBER('Test Sample Data'!K567),'Test Sample Data'!K567&lt;$B$1,'Test Sample Data'!K567&gt;0),'Test Sample Data'!K567,$B$1),"")</f>
        <v/>
      </c>
      <c r="L568" s="17" t="str">
        <f>IF(SUM('Test Sample Data'!L$3:L$98)&gt;10,IF(AND(ISNUMBER('Test Sample Data'!L567),'Test Sample Data'!L567&lt;$B$1,'Test Sample Data'!L567&gt;0),'Test Sample Data'!L567,$B$1),"")</f>
        <v/>
      </c>
      <c r="M568" s="17" t="str">
        <f>IF(SUM('Test Sample Data'!M$3:M$98)&gt;10,IF(AND(ISNUMBER('Test Sample Data'!M567),'Test Sample Data'!M567&lt;$B$1,'Test Sample Data'!M567&gt;0),'Test Sample Data'!M567,$B$1),"")</f>
        <v/>
      </c>
      <c r="N568" s="17" t="str">
        <f>'Gene Table'!E567</f>
        <v>hsa-miR-517c-3p</v>
      </c>
      <c r="O568" s="17" t="str">
        <f>'Gene Table'!B567</f>
        <v>H13</v>
      </c>
      <c r="P568" s="17" t="str">
        <f>IF(SUM('Control Sample Data'!D$3:D$98)&gt;10,IF(AND(ISNUMBER('Control Sample Data'!D567),'Control Sample Data'!D567&lt;$B$1,'Control Sample Data'!D567&gt;0),'Control Sample Data'!D567,$B$1),"")</f>
        <v/>
      </c>
      <c r="Q568" s="17" t="str">
        <f>IF(SUM('Control Sample Data'!E$3:E$98)&gt;10,IF(AND(ISNUMBER('Control Sample Data'!E567),'Control Sample Data'!E567&lt;$B$1,'Control Sample Data'!E567&gt;0),'Control Sample Data'!E567,$B$1),"")</f>
        <v/>
      </c>
      <c r="R568" s="17" t="str">
        <f>IF(SUM('Control Sample Data'!F$3:F$98)&gt;10,IF(AND(ISNUMBER('Control Sample Data'!F567),'Control Sample Data'!F567&lt;$B$1,'Control Sample Data'!F567&gt;0),'Control Sample Data'!F567,$B$1),"")</f>
        <v/>
      </c>
      <c r="S568" s="17" t="str">
        <f>IF(SUM('Control Sample Data'!G$3:G$98)&gt;10,IF(AND(ISNUMBER('Control Sample Data'!G567),'Control Sample Data'!G567&lt;$B$1,'Control Sample Data'!G567&gt;0),'Control Sample Data'!G567,$B$1),"")</f>
        <v/>
      </c>
      <c r="T568" s="17" t="str">
        <f>IF(SUM('Control Sample Data'!H$3:H$98)&gt;10,IF(AND(ISNUMBER('Control Sample Data'!H567),'Control Sample Data'!H567&lt;$B$1,'Control Sample Data'!H567&gt;0),'Control Sample Data'!H567,$B$1),"")</f>
        <v/>
      </c>
      <c r="U568" s="17" t="str">
        <f>IF(SUM('Control Sample Data'!I$3:I$98)&gt;10,IF(AND(ISNUMBER('Control Sample Data'!I567),'Control Sample Data'!I567&lt;$B$1,'Control Sample Data'!I567&gt;0),'Control Sample Data'!I567,$B$1),"")</f>
        <v/>
      </c>
      <c r="V568" s="17" t="str">
        <f>IF(SUM('Control Sample Data'!J$3:J$98)&gt;10,IF(AND(ISNUMBER('Control Sample Data'!J567),'Control Sample Data'!J567&lt;$B$1,'Control Sample Data'!J567&gt;0),'Control Sample Data'!J567,$B$1),"")</f>
        <v/>
      </c>
      <c r="W568" s="17" t="str">
        <f>IF(SUM('Control Sample Data'!K$3:K$98)&gt;10,IF(AND(ISNUMBER('Control Sample Data'!K567),'Control Sample Data'!K567&lt;$B$1,'Control Sample Data'!K567&gt;0),'Control Sample Data'!K567,$B$1),"")</f>
        <v/>
      </c>
      <c r="X568" s="17" t="str">
        <f>IF(SUM('Control Sample Data'!L$3:L$98)&gt;10,IF(AND(ISNUMBER('Control Sample Data'!L567),'Control Sample Data'!L567&lt;$B$1,'Control Sample Data'!L567&gt;0),'Control Sample Data'!L567,$B$1),"")</f>
        <v/>
      </c>
      <c r="Y568" s="17" t="str">
        <f>IF(SUM('Control Sample Data'!M$3:M$98)&gt;10,IF(AND(ISNUMBER('Control Sample Data'!M567),'Control Sample Data'!M567&lt;$B$1,'Control Sample Data'!M567&gt;0),'Control Sample Data'!M567,$B$1),"")</f>
        <v/>
      </c>
      <c r="AT568" s="36" t="str">
        <f t="shared" si="367"/>
        <v/>
      </c>
      <c r="AU568" s="36" t="str">
        <f t="shared" si="368"/>
        <v/>
      </c>
      <c r="AV568" s="36" t="str">
        <f t="shared" si="369"/>
        <v/>
      </c>
      <c r="AW568" s="36" t="str">
        <f t="shared" si="370"/>
        <v/>
      </c>
      <c r="AX568" s="36" t="str">
        <f t="shared" si="371"/>
        <v/>
      </c>
      <c r="AY568" s="36" t="str">
        <f t="shared" si="372"/>
        <v/>
      </c>
      <c r="AZ568" s="36" t="str">
        <f t="shared" si="373"/>
        <v/>
      </c>
      <c r="BA568" s="36" t="str">
        <f t="shared" si="374"/>
        <v/>
      </c>
      <c r="BB568" s="36" t="str">
        <f t="shared" si="375"/>
        <v/>
      </c>
      <c r="BC568" s="36" t="str">
        <f t="shared" si="376"/>
        <v/>
      </c>
      <c r="BD568" s="36" t="str">
        <f t="shared" si="377"/>
        <v/>
      </c>
      <c r="BE568" s="36" t="str">
        <f t="shared" si="378"/>
        <v/>
      </c>
      <c r="BF568" s="36" t="str">
        <f t="shared" si="379"/>
        <v/>
      </c>
      <c r="BG568" s="36" t="str">
        <f t="shared" si="380"/>
        <v/>
      </c>
      <c r="BH568" s="36" t="str">
        <f t="shared" si="381"/>
        <v/>
      </c>
      <c r="BI568" s="36" t="str">
        <f t="shared" si="382"/>
        <v/>
      </c>
      <c r="BJ568" s="36" t="str">
        <f t="shared" si="383"/>
        <v/>
      </c>
      <c r="BK568" s="36" t="str">
        <f t="shared" si="384"/>
        <v/>
      </c>
      <c r="BL568" s="36" t="str">
        <f t="shared" si="385"/>
        <v/>
      </c>
      <c r="BM568" s="36" t="str">
        <f t="shared" si="386"/>
        <v/>
      </c>
      <c r="BN568" s="38" t="e">
        <f t="shared" si="345"/>
        <v>#DIV/0!</v>
      </c>
      <c r="BO568" s="38" t="e">
        <f t="shared" si="346"/>
        <v>#DIV/0!</v>
      </c>
      <c r="BP568" s="39" t="str">
        <f t="shared" si="347"/>
        <v/>
      </c>
      <c r="BQ568" s="39" t="str">
        <f t="shared" si="348"/>
        <v/>
      </c>
      <c r="BR568" s="39" t="str">
        <f t="shared" si="349"/>
        <v/>
      </c>
      <c r="BS568" s="39" t="str">
        <f t="shared" si="350"/>
        <v/>
      </c>
      <c r="BT568" s="39" t="str">
        <f t="shared" si="351"/>
        <v/>
      </c>
      <c r="BU568" s="39" t="str">
        <f t="shared" si="352"/>
        <v/>
      </c>
      <c r="BV568" s="39" t="str">
        <f t="shared" si="353"/>
        <v/>
      </c>
      <c r="BW568" s="39" t="str">
        <f t="shared" si="354"/>
        <v/>
      </c>
      <c r="BX568" s="39" t="str">
        <f t="shared" si="355"/>
        <v/>
      </c>
      <c r="BY568" s="39" t="str">
        <f t="shared" si="356"/>
        <v/>
      </c>
      <c r="BZ568" s="39" t="str">
        <f t="shared" si="357"/>
        <v/>
      </c>
      <c r="CA568" s="39" t="str">
        <f t="shared" si="358"/>
        <v/>
      </c>
      <c r="CB568" s="39" t="str">
        <f t="shared" si="359"/>
        <v/>
      </c>
      <c r="CC568" s="39" t="str">
        <f t="shared" si="360"/>
        <v/>
      </c>
      <c r="CD568" s="39" t="str">
        <f t="shared" si="361"/>
        <v/>
      </c>
      <c r="CE568" s="39" t="str">
        <f t="shared" si="362"/>
        <v/>
      </c>
      <c r="CF568" s="39" t="str">
        <f t="shared" si="363"/>
        <v/>
      </c>
      <c r="CG568" s="39" t="str">
        <f t="shared" si="364"/>
        <v/>
      </c>
      <c r="CH568" s="39" t="str">
        <f t="shared" si="365"/>
        <v/>
      </c>
      <c r="CI568" s="39" t="str">
        <f t="shared" si="366"/>
        <v/>
      </c>
    </row>
    <row r="569" spans="1:87">
      <c r="A569" s="18"/>
      <c r="B569" s="15" t="str">
        <f>'Gene Table'!E568</f>
        <v>hsa-miR-194-3p</v>
      </c>
      <c r="C569" s="15" t="str">
        <f>'Gene Table'!B568</f>
        <v>H14</v>
      </c>
      <c r="D569" s="16" t="str">
        <f>IF(SUM('Test Sample Data'!D$3:D$98)&gt;10,IF(AND(ISNUMBER('Test Sample Data'!D568),'Test Sample Data'!D568&lt;$B$1,'Test Sample Data'!D568&gt;0),'Test Sample Data'!D568,$B$1),"")</f>
        <v/>
      </c>
      <c r="E569" s="17" t="str">
        <f>IF(SUM('Test Sample Data'!E$3:E$98)&gt;10,IF(AND(ISNUMBER('Test Sample Data'!E568),'Test Sample Data'!E568&lt;$B$1,'Test Sample Data'!E568&gt;0),'Test Sample Data'!E568,$B$1),"")</f>
        <v/>
      </c>
      <c r="F569" s="17" t="str">
        <f>IF(SUM('Test Sample Data'!F$3:F$98)&gt;10,IF(AND(ISNUMBER('Test Sample Data'!F568),'Test Sample Data'!F568&lt;$B$1,'Test Sample Data'!F568&gt;0),'Test Sample Data'!F568,$B$1),"")</f>
        <v/>
      </c>
      <c r="G569" s="17" t="str">
        <f>IF(SUM('Test Sample Data'!G$3:G$98)&gt;10,IF(AND(ISNUMBER('Test Sample Data'!G568),'Test Sample Data'!G568&lt;$B$1,'Test Sample Data'!G568&gt;0),'Test Sample Data'!G568,$B$1),"")</f>
        <v/>
      </c>
      <c r="H569" s="17" t="str">
        <f>IF(SUM('Test Sample Data'!H$3:H$98)&gt;10,IF(AND(ISNUMBER('Test Sample Data'!H568),'Test Sample Data'!H568&lt;$B$1,'Test Sample Data'!H568&gt;0),'Test Sample Data'!H568,$B$1),"")</f>
        <v/>
      </c>
      <c r="I569" s="17" t="str">
        <f>IF(SUM('Test Sample Data'!I$3:I$98)&gt;10,IF(AND(ISNUMBER('Test Sample Data'!I568),'Test Sample Data'!I568&lt;$B$1,'Test Sample Data'!I568&gt;0),'Test Sample Data'!I568,$B$1),"")</f>
        <v/>
      </c>
      <c r="J569" s="17" t="str">
        <f>IF(SUM('Test Sample Data'!J$3:J$98)&gt;10,IF(AND(ISNUMBER('Test Sample Data'!J568),'Test Sample Data'!J568&lt;$B$1,'Test Sample Data'!J568&gt;0),'Test Sample Data'!J568,$B$1),"")</f>
        <v/>
      </c>
      <c r="K569" s="17" t="str">
        <f>IF(SUM('Test Sample Data'!K$3:K$98)&gt;10,IF(AND(ISNUMBER('Test Sample Data'!K568),'Test Sample Data'!K568&lt;$B$1,'Test Sample Data'!K568&gt;0),'Test Sample Data'!K568,$B$1),"")</f>
        <v/>
      </c>
      <c r="L569" s="17" t="str">
        <f>IF(SUM('Test Sample Data'!L$3:L$98)&gt;10,IF(AND(ISNUMBER('Test Sample Data'!L568),'Test Sample Data'!L568&lt;$B$1,'Test Sample Data'!L568&gt;0),'Test Sample Data'!L568,$B$1),"")</f>
        <v/>
      </c>
      <c r="M569" s="17" t="str">
        <f>IF(SUM('Test Sample Data'!M$3:M$98)&gt;10,IF(AND(ISNUMBER('Test Sample Data'!M568),'Test Sample Data'!M568&lt;$B$1,'Test Sample Data'!M568&gt;0),'Test Sample Data'!M568,$B$1),"")</f>
        <v/>
      </c>
      <c r="N569" s="17" t="str">
        <f>'Gene Table'!E568</f>
        <v>hsa-miR-194-3p</v>
      </c>
      <c r="O569" s="17" t="str">
        <f>'Gene Table'!B568</f>
        <v>H14</v>
      </c>
      <c r="P569" s="17" t="str">
        <f>IF(SUM('Control Sample Data'!D$3:D$98)&gt;10,IF(AND(ISNUMBER('Control Sample Data'!D568),'Control Sample Data'!D568&lt;$B$1,'Control Sample Data'!D568&gt;0),'Control Sample Data'!D568,$B$1),"")</f>
        <v/>
      </c>
      <c r="Q569" s="17" t="str">
        <f>IF(SUM('Control Sample Data'!E$3:E$98)&gt;10,IF(AND(ISNUMBER('Control Sample Data'!E568),'Control Sample Data'!E568&lt;$B$1,'Control Sample Data'!E568&gt;0),'Control Sample Data'!E568,$B$1),"")</f>
        <v/>
      </c>
      <c r="R569" s="17" t="str">
        <f>IF(SUM('Control Sample Data'!F$3:F$98)&gt;10,IF(AND(ISNUMBER('Control Sample Data'!F568),'Control Sample Data'!F568&lt;$B$1,'Control Sample Data'!F568&gt;0),'Control Sample Data'!F568,$B$1),"")</f>
        <v/>
      </c>
      <c r="S569" s="17" t="str">
        <f>IF(SUM('Control Sample Data'!G$3:G$98)&gt;10,IF(AND(ISNUMBER('Control Sample Data'!G568),'Control Sample Data'!G568&lt;$B$1,'Control Sample Data'!G568&gt;0),'Control Sample Data'!G568,$B$1),"")</f>
        <v/>
      </c>
      <c r="T569" s="17" t="str">
        <f>IF(SUM('Control Sample Data'!H$3:H$98)&gt;10,IF(AND(ISNUMBER('Control Sample Data'!H568),'Control Sample Data'!H568&lt;$B$1,'Control Sample Data'!H568&gt;0),'Control Sample Data'!H568,$B$1),"")</f>
        <v/>
      </c>
      <c r="U569" s="17" t="str">
        <f>IF(SUM('Control Sample Data'!I$3:I$98)&gt;10,IF(AND(ISNUMBER('Control Sample Data'!I568),'Control Sample Data'!I568&lt;$B$1,'Control Sample Data'!I568&gt;0),'Control Sample Data'!I568,$B$1),"")</f>
        <v/>
      </c>
      <c r="V569" s="17" t="str">
        <f>IF(SUM('Control Sample Data'!J$3:J$98)&gt;10,IF(AND(ISNUMBER('Control Sample Data'!J568),'Control Sample Data'!J568&lt;$B$1,'Control Sample Data'!J568&gt;0),'Control Sample Data'!J568,$B$1),"")</f>
        <v/>
      </c>
      <c r="W569" s="17" t="str">
        <f>IF(SUM('Control Sample Data'!K$3:K$98)&gt;10,IF(AND(ISNUMBER('Control Sample Data'!K568),'Control Sample Data'!K568&lt;$B$1,'Control Sample Data'!K568&gt;0),'Control Sample Data'!K568,$B$1),"")</f>
        <v/>
      </c>
      <c r="X569" s="17" t="str">
        <f>IF(SUM('Control Sample Data'!L$3:L$98)&gt;10,IF(AND(ISNUMBER('Control Sample Data'!L568),'Control Sample Data'!L568&lt;$B$1,'Control Sample Data'!L568&gt;0),'Control Sample Data'!L568,$B$1),"")</f>
        <v/>
      </c>
      <c r="Y569" s="17" t="str">
        <f>IF(SUM('Control Sample Data'!M$3:M$98)&gt;10,IF(AND(ISNUMBER('Control Sample Data'!M568),'Control Sample Data'!M568&lt;$B$1,'Control Sample Data'!M568&gt;0),'Control Sample Data'!M568,$B$1),"")</f>
        <v/>
      </c>
      <c r="AT569" s="36" t="str">
        <f t="shared" si="367"/>
        <v/>
      </c>
      <c r="AU569" s="36" t="str">
        <f t="shared" si="368"/>
        <v/>
      </c>
      <c r="AV569" s="36" t="str">
        <f t="shared" si="369"/>
        <v/>
      </c>
      <c r="AW569" s="36" t="str">
        <f t="shared" si="370"/>
        <v/>
      </c>
      <c r="AX569" s="36" t="str">
        <f t="shared" si="371"/>
        <v/>
      </c>
      <c r="AY569" s="36" t="str">
        <f t="shared" si="372"/>
        <v/>
      </c>
      <c r="AZ569" s="36" t="str">
        <f t="shared" si="373"/>
        <v/>
      </c>
      <c r="BA569" s="36" t="str">
        <f t="shared" si="374"/>
        <v/>
      </c>
      <c r="BB569" s="36" t="str">
        <f t="shared" si="375"/>
        <v/>
      </c>
      <c r="BC569" s="36" t="str">
        <f t="shared" si="376"/>
        <v/>
      </c>
      <c r="BD569" s="36" t="str">
        <f t="shared" si="377"/>
        <v/>
      </c>
      <c r="BE569" s="36" t="str">
        <f t="shared" si="378"/>
        <v/>
      </c>
      <c r="BF569" s="36" t="str">
        <f t="shared" si="379"/>
        <v/>
      </c>
      <c r="BG569" s="36" t="str">
        <f t="shared" si="380"/>
        <v/>
      </c>
      <c r="BH569" s="36" t="str">
        <f t="shared" si="381"/>
        <v/>
      </c>
      <c r="BI569" s="36" t="str">
        <f t="shared" si="382"/>
        <v/>
      </c>
      <c r="BJ569" s="36" t="str">
        <f t="shared" si="383"/>
        <v/>
      </c>
      <c r="BK569" s="36" t="str">
        <f t="shared" si="384"/>
        <v/>
      </c>
      <c r="BL569" s="36" t="str">
        <f t="shared" si="385"/>
        <v/>
      </c>
      <c r="BM569" s="36" t="str">
        <f t="shared" si="386"/>
        <v/>
      </c>
      <c r="BN569" s="38" t="e">
        <f t="shared" si="345"/>
        <v>#DIV/0!</v>
      </c>
      <c r="BO569" s="38" t="e">
        <f t="shared" si="346"/>
        <v>#DIV/0!</v>
      </c>
      <c r="BP569" s="39" t="str">
        <f t="shared" si="347"/>
        <v/>
      </c>
      <c r="BQ569" s="39" t="str">
        <f t="shared" si="348"/>
        <v/>
      </c>
      <c r="BR569" s="39" t="str">
        <f t="shared" si="349"/>
        <v/>
      </c>
      <c r="BS569" s="39" t="str">
        <f t="shared" si="350"/>
        <v/>
      </c>
      <c r="BT569" s="39" t="str">
        <f t="shared" si="351"/>
        <v/>
      </c>
      <c r="BU569" s="39" t="str">
        <f t="shared" si="352"/>
        <v/>
      </c>
      <c r="BV569" s="39" t="str">
        <f t="shared" si="353"/>
        <v/>
      </c>
      <c r="BW569" s="39" t="str">
        <f t="shared" si="354"/>
        <v/>
      </c>
      <c r="BX569" s="39" t="str">
        <f t="shared" si="355"/>
        <v/>
      </c>
      <c r="BY569" s="39" t="str">
        <f t="shared" si="356"/>
        <v/>
      </c>
      <c r="BZ569" s="39" t="str">
        <f t="shared" si="357"/>
        <v/>
      </c>
      <c r="CA569" s="39" t="str">
        <f t="shared" si="358"/>
        <v/>
      </c>
      <c r="CB569" s="39" t="str">
        <f t="shared" si="359"/>
        <v/>
      </c>
      <c r="CC569" s="39" t="str">
        <f t="shared" si="360"/>
        <v/>
      </c>
      <c r="CD569" s="39" t="str">
        <f t="shared" si="361"/>
        <v/>
      </c>
      <c r="CE569" s="39" t="str">
        <f t="shared" si="362"/>
        <v/>
      </c>
      <c r="CF569" s="39" t="str">
        <f t="shared" si="363"/>
        <v/>
      </c>
      <c r="CG569" s="39" t="str">
        <f t="shared" si="364"/>
        <v/>
      </c>
      <c r="CH569" s="39" t="str">
        <f t="shared" si="365"/>
        <v/>
      </c>
      <c r="CI569" s="39" t="str">
        <f t="shared" si="366"/>
        <v/>
      </c>
    </row>
    <row r="570" spans="1:87">
      <c r="A570" s="18"/>
      <c r="B570" s="15" t="str">
        <f>'Gene Table'!E569</f>
        <v>hsa-miR-18a-5p</v>
      </c>
      <c r="C570" s="15" t="str">
        <f>'Gene Table'!B569</f>
        <v>H15</v>
      </c>
      <c r="D570" s="16" t="str">
        <f>IF(SUM('Test Sample Data'!D$3:D$98)&gt;10,IF(AND(ISNUMBER('Test Sample Data'!D569),'Test Sample Data'!D569&lt;$B$1,'Test Sample Data'!D569&gt;0),'Test Sample Data'!D569,$B$1),"")</f>
        <v/>
      </c>
      <c r="E570" s="17" t="str">
        <f>IF(SUM('Test Sample Data'!E$3:E$98)&gt;10,IF(AND(ISNUMBER('Test Sample Data'!E569),'Test Sample Data'!E569&lt;$B$1,'Test Sample Data'!E569&gt;0),'Test Sample Data'!E569,$B$1),"")</f>
        <v/>
      </c>
      <c r="F570" s="17" t="str">
        <f>IF(SUM('Test Sample Data'!F$3:F$98)&gt;10,IF(AND(ISNUMBER('Test Sample Data'!F569),'Test Sample Data'!F569&lt;$B$1,'Test Sample Data'!F569&gt;0),'Test Sample Data'!F569,$B$1),"")</f>
        <v/>
      </c>
      <c r="G570" s="17" t="str">
        <f>IF(SUM('Test Sample Data'!G$3:G$98)&gt;10,IF(AND(ISNUMBER('Test Sample Data'!G569),'Test Sample Data'!G569&lt;$B$1,'Test Sample Data'!G569&gt;0),'Test Sample Data'!G569,$B$1),"")</f>
        <v/>
      </c>
      <c r="H570" s="17" t="str">
        <f>IF(SUM('Test Sample Data'!H$3:H$98)&gt;10,IF(AND(ISNUMBER('Test Sample Data'!H569),'Test Sample Data'!H569&lt;$B$1,'Test Sample Data'!H569&gt;0),'Test Sample Data'!H569,$B$1),"")</f>
        <v/>
      </c>
      <c r="I570" s="17" t="str">
        <f>IF(SUM('Test Sample Data'!I$3:I$98)&gt;10,IF(AND(ISNUMBER('Test Sample Data'!I569),'Test Sample Data'!I569&lt;$B$1,'Test Sample Data'!I569&gt;0),'Test Sample Data'!I569,$B$1),"")</f>
        <v/>
      </c>
      <c r="J570" s="17" t="str">
        <f>IF(SUM('Test Sample Data'!J$3:J$98)&gt;10,IF(AND(ISNUMBER('Test Sample Data'!J569),'Test Sample Data'!J569&lt;$B$1,'Test Sample Data'!J569&gt;0),'Test Sample Data'!J569,$B$1),"")</f>
        <v/>
      </c>
      <c r="K570" s="17" t="str">
        <f>IF(SUM('Test Sample Data'!K$3:K$98)&gt;10,IF(AND(ISNUMBER('Test Sample Data'!K569),'Test Sample Data'!K569&lt;$B$1,'Test Sample Data'!K569&gt;0),'Test Sample Data'!K569,$B$1),"")</f>
        <v/>
      </c>
      <c r="L570" s="17" t="str">
        <f>IF(SUM('Test Sample Data'!L$3:L$98)&gt;10,IF(AND(ISNUMBER('Test Sample Data'!L569),'Test Sample Data'!L569&lt;$B$1,'Test Sample Data'!L569&gt;0),'Test Sample Data'!L569,$B$1),"")</f>
        <v/>
      </c>
      <c r="M570" s="17" t="str">
        <f>IF(SUM('Test Sample Data'!M$3:M$98)&gt;10,IF(AND(ISNUMBER('Test Sample Data'!M569),'Test Sample Data'!M569&lt;$B$1,'Test Sample Data'!M569&gt;0),'Test Sample Data'!M569,$B$1),"")</f>
        <v/>
      </c>
      <c r="N570" s="17" t="str">
        <f>'Gene Table'!E569</f>
        <v>hsa-miR-18a-5p</v>
      </c>
      <c r="O570" s="17" t="str">
        <f>'Gene Table'!B569</f>
        <v>H15</v>
      </c>
      <c r="P570" s="17" t="str">
        <f>IF(SUM('Control Sample Data'!D$3:D$98)&gt;10,IF(AND(ISNUMBER('Control Sample Data'!D569),'Control Sample Data'!D569&lt;$B$1,'Control Sample Data'!D569&gt;0),'Control Sample Data'!D569,$B$1),"")</f>
        <v/>
      </c>
      <c r="Q570" s="17" t="str">
        <f>IF(SUM('Control Sample Data'!E$3:E$98)&gt;10,IF(AND(ISNUMBER('Control Sample Data'!E569),'Control Sample Data'!E569&lt;$B$1,'Control Sample Data'!E569&gt;0),'Control Sample Data'!E569,$B$1),"")</f>
        <v/>
      </c>
      <c r="R570" s="17" t="str">
        <f>IF(SUM('Control Sample Data'!F$3:F$98)&gt;10,IF(AND(ISNUMBER('Control Sample Data'!F569),'Control Sample Data'!F569&lt;$B$1,'Control Sample Data'!F569&gt;0),'Control Sample Data'!F569,$B$1),"")</f>
        <v/>
      </c>
      <c r="S570" s="17" t="str">
        <f>IF(SUM('Control Sample Data'!G$3:G$98)&gt;10,IF(AND(ISNUMBER('Control Sample Data'!G569),'Control Sample Data'!G569&lt;$B$1,'Control Sample Data'!G569&gt;0),'Control Sample Data'!G569,$B$1),"")</f>
        <v/>
      </c>
      <c r="T570" s="17" t="str">
        <f>IF(SUM('Control Sample Data'!H$3:H$98)&gt;10,IF(AND(ISNUMBER('Control Sample Data'!H569),'Control Sample Data'!H569&lt;$B$1,'Control Sample Data'!H569&gt;0),'Control Sample Data'!H569,$B$1),"")</f>
        <v/>
      </c>
      <c r="U570" s="17" t="str">
        <f>IF(SUM('Control Sample Data'!I$3:I$98)&gt;10,IF(AND(ISNUMBER('Control Sample Data'!I569),'Control Sample Data'!I569&lt;$B$1,'Control Sample Data'!I569&gt;0),'Control Sample Data'!I569,$B$1),"")</f>
        <v/>
      </c>
      <c r="V570" s="17" t="str">
        <f>IF(SUM('Control Sample Data'!J$3:J$98)&gt;10,IF(AND(ISNUMBER('Control Sample Data'!J569),'Control Sample Data'!J569&lt;$B$1,'Control Sample Data'!J569&gt;0),'Control Sample Data'!J569,$B$1),"")</f>
        <v/>
      </c>
      <c r="W570" s="17" t="str">
        <f>IF(SUM('Control Sample Data'!K$3:K$98)&gt;10,IF(AND(ISNUMBER('Control Sample Data'!K569),'Control Sample Data'!K569&lt;$B$1,'Control Sample Data'!K569&gt;0),'Control Sample Data'!K569,$B$1),"")</f>
        <v/>
      </c>
      <c r="X570" s="17" t="str">
        <f>IF(SUM('Control Sample Data'!L$3:L$98)&gt;10,IF(AND(ISNUMBER('Control Sample Data'!L569),'Control Sample Data'!L569&lt;$B$1,'Control Sample Data'!L569&gt;0),'Control Sample Data'!L569,$B$1),"")</f>
        <v/>
      </c>
      <c r="Y570" s="17" t="str">
        <f>IF(SUM('Control Sample Data'!M$3:M$98)&gt;10,IF(AND(ISNUMBER('Control Sample Data'!M569),'Control Sample Data'!M569&lt;$B$1,'Control Sample Data'!M569&gt;0),'Control Sample Data'!M569,$B$1),"")</f>
        <v/>
      </c>
      <c r="AT570" s="36" t="str">
        <f t="shared" si="367"/>
        <v/>
      </c>
      <c r="AU570" s="36" t="str">
        <f t="shared" si="368"/>
        <v/>
      </c>
      <c r="AV570" s="36" t="str">
        <f t="shared" si="369"/>
        <v/>
      </c>
      <c r="AW570" s="36" t="str">
        <f t="shared" si="370"/>
        <v/>
      </c>
      <c r="AX570" s="36" t="str">
        <f t="shared" si="371"/>
        <v/>
      </c>
      <c r="AY570" s="36" t="str">
        <f t="shared" si="372"/>
        <v/>
      </c>
      <c r="AZ570" s="36" t="str">
        <f t="shared" si="373"/>
        <v/>
      </c>
      <c r="BA570" s="36" t="str">
        <f t="shared" si="374"/>
        <v/>
      </c>
      <c r="BB570" s="36" t="str">
        <f t="shared" si="375"/>
        <v/>
      </c>
      <c r="BC570" s="36" t="str">
        <f t="shared" si="376"/>
        <v/>
      </c>
      <c r="BD570" s="36" t="str">
        <f t="shared" si="377"/>
        <v/>
      </c>
      <c r="BE570" s="36" t="str">
        <f t="shared" si="378"/>
        <v/>
      </c>
      <c r="BF570" s="36" t="str">
        <f t="shared" si="379"/>
        <v/>
      </c>
      <c r="BG570" s="36" t="str">
        <f t="shared" si="380"/>
        <v/>
      </c>
      <c r="BH570" s="36" t="str">
        <f t="shared" si="381"/>
        <v/>
      </c>
      <c r="BI570" s="36" t="str">
        <f t="shared" si="382"/>
        <v/>
      </c>
      <c r="BJ570" s="36" t="str">
        <f t="shared" si="383"/>
        <v/>
      </c>
      <c r="BK570" s="36" t="str">
        <f t="shared" si="384"/>
        <v/>
      </c>
      <c r="BL570" s="36" t="str">
        <f t="shared" si="385"/>
        <v/>
      </c>
      <c r="BM570" s="36" t="str">
        <f t="shared" si="386"/>
        <v/>
      </c>
      <c r="BN570" s="38" t="e">
        <f t="shared" si="345"/>
        <v>#DIV/0!</v>
      </c>
      <c r="BO570" s="38" t="e">
        <f t="shared" si="346"/>
        <v>#DIV/0!</v>
      </c>
      <c r="BP570" s="39" t="str">
        <f t="shared" si="347"/>
        <v/>
      </c>
      <c r="BQ570" s="39" t="str">
        <f t="shared" si="348"/>
        <v/>
      </c>
      <c r="BR570" s="39" t="str">
        <f t="shared" si="349"/>
        <v/>
      </c>
      <c r="BS570" s="39" t="str">
        <f t="shared" si="350"/>
        <v/>
      </c>
      <c r="BT570" s="39" t="str">
        <f t="shared" si="351"/>
        <v/>
      </c>
      <c r="BU570" s="39" t="str">
        <f t="shared" si="352"/>
        <v/>
      </c>
      <c r="BV570" s="39" t="str">
        <f t="shared" si="353"/>
        <v/>
      </c>
      <c r="BW570" s="39" t="str">
        <f t="shared" si="354"/>
        <v/>
      </c>
      <c r="BX570" s="39" t="str">
        <f t="shared" si="355"/>
        <v/>
      </c>
      <c r="BY570" s="39" t="str">
        <f t="shared" si="356"/>
        <v/>
      </c>
      <c r="BZ570" s="39" t="str">
        <f t="shared" si="357"/>
        <v/>
      </c>
      <c r="CA570" s="39" t="str">
        <f t="shared" si="358"/>
        <v/>
      </c>
      <c r="CB570" s="39" t="str">
        <f t="shared" si="359"/>
        <v/>
      </c>
      <c r="CC570" s="39" t="str">
        <f t="shared" si="360"/>
        <v/>
      </c>
      <c r="CD570" s="39" t="str">
        <f t="shared" si="361"/>
        <v/>
      </c>
      <c r="CE570" s="39" t="str">
        <f t="shared" si="362"/>
        <v/>
      </c>
      <c r="CF570" s="39" t="str">
        <f t="shared" si="363"/>
        <v/>
      </c>
      <c r="CG570" s="39" t="str">
        <f t="shared" si="364"/>
        <v/>
      </c>
      <c r="CH570" s="39" t="str">
        <f t="shared" si="365"/>
        <v/>
      </c>
      <c r="CI570" s="39" t="str">
        <f t="shared" si="366"/>
        <v/>
      </c>
    </row>
    <row r="571" spans="1:87">
      <c r="A571" s="18"/>
      <c r="B571" s="15" t="str">
        <f>'Gene Table'!E570</f>
        <v>hsa-miR-192-3p</v>
      </c>
      <c r="C571" s="15" t="str">
        <f>'Gene Table'!B570</f>
        <v>H16</v>
      </c>
      <c r="D571" s="16" t="str">
        <f>IF(SUM('Test Sample Data'!D$3:D$98)&gt;10,IF(AND(ISNUMBER('Test Sample Data'!D570),'Test Sample Data'!D570&lt;$B$1,'Test Sample Data'!D570&gt;0),'Test Sample Data'!D570,$B$1),"")</f>
        <v/>
      </c>
      <c r="E571" s="17" t="str">
        <f>IF(SUM('Test Sample Data'!E$3:E$98)&gt;10,IF(AND(ISNUMBER('Test Sample Data'!E570),'Test Sample Data'!E570&lt;$B$1,'Test Sample Data'!E570&gt;0),'Test Sample Data'!E570,$B$1),"")</f>
        <v/>
      </c>
      <c r="F571" s="17" t="str">
        <f>IF(SUM('Test Sample Data'!F$3:F$98)&gt;10,IF(AND(ISNUMBER('Test Sample Data'!F570),'Test Sample Data'!F570&lt;$B$1,'Test Sample Data'!F570&gt;0),'Test Sample Data'!F570,$B$1),"")</f>
        <v/>
      </c>
      <c r="G571" s="17" t="str">
        <f>IF(SUM('Test Sample Data'!G$3:G$98)&gt;10,IF(AND(ISNUMBER('Test Sample Data'!G570),'Test Sample Data'!G570&lt;$B$1,'Test Sample Data'!G570&gt;0),'Test Sample Data'!G570,$B$1),"")</f>
        <v/>
      </c>
      <c r="H571" s="17" t="str">
        <f>IF(SUM('Test Sample Data'!H$3:H$98)&gt;10,IF(AND(ISNUMBER('Test Sample Data'!H570),'Test Sample Data'!H570&lt;$B$1,'Test Sample Data'!H570&gt;0),'Test Sample Data'!H570,$B$1),"")</f>
        <v/>
      </c>
      <c r="I571" s="17" t="str">
        <f>IF(SUM('Test Sample Data'!I$3:I$98)&gt;10,IF(AND(ISNUMBER('Test Sample Data'!I570),'Test Sample Data'!I570&lt;$B$1,'Test Sample Data'!I570&gt;0),'Test Sample Data'!I570,$B$1),"")</f>
        <v/>
      </c>
      <c r="J571" s="17" t="str">
        <f>IF(SUM('Test Sample Data'!J$3:J$98)&gt;10,IF(AND(ISNUMBER('Test Sample Data'!J570),'Test Sample Data'!J570&lt;$B$1,'Test Sample Data'!J570&gt;0),'Test Sample Data'!J570,$B$1),"")</f>
        <v/>
      </c>
      <c r="K571" s="17" t="str">
        <f>IF(SUM('Test Sample Data'!K$3:K$98)&gt;10,IF(AND(ISNUMBER('Test Sample Data'!K570),'Test Sample Data'!K570&lt;$B$1,'Test Sample Data'!K570&gt;0),'Test Sample Data'!K570,$B$1),"")</f>
        <v/>
      </c>
      <c r="L571" s="17" t="str">
        <f>IF(SUM('Test Sample Data'!L$3:L$98)&gt;10,IF(AND(ISNUMBER('Test Sample Data'!L570),'Test Sample Data'!L570&lt;$B$1,'Test Sample Data'!L570&gt;0),'Test Sample Data'!L570,$B$1),"")</f>
        <v/>
      </c>
      <c r="M571" s="17" t="str">
        <f>IF(SUM('Test Sample Data'!M$3:M$98)&gt;10,IF(AND(ISNUMBER('Test Sample Data'!M570),'Test Sample Data'!M570&lt;$B$1,'Test Sample Data'!M570&gt;0),'Test Sample Data'!M570,$B$1),"")</f>
        <v/>
      </c>
      <c r="N571" s="17" t="str">
        <f>'Gene Table'!E570</f>
        <v>hsa-miR-192-3p</v>
      </c>
      <c r="O571" s="17" t="str">
        <f>'Gene Table'!B570</f>
        <v>H16</v>
      </c>
      <c r="P571" s="17" t="str">
        <f>IF(SUM('Control Sample Data'!D$3:D$98)&gt;10,IF(AND(ISNUMBER('Control Sample Data'!D570),'Control Sample Data'!D570&lt;$B$1,'Control Sample Data'!D570&gt;0),'Control Sample Data'!D570,$B$1),"")</f>
        <v/>
      </c>
      <c r="Q571" s="17" t="str">
        <f>IF(SUM('Control Sample Data'!E$3:E$98)&gt;10,IF(AND(ISNUMBER('Control Sample Data'!E570),'Control Sample Data'!E570&lt;$B$1,'Control Sample Data'!E570&gt;0),'Control Sample Data'!E570,$B$1),"")</f>
        <v/>
      </c>
      <c r="R571" s="17" t="str">
        <f>IF(SUM('Control Sample Data'!F$3:F$98)&gt;10,IF(AND(ISNUMBER('Control Sample Data'!F570),'Control Sample Data'!F570&lt;$B$1,'Control Sample Data'!F570&gt;0),'Control Sample Data'!F570,$B$1),"")</f>
        <v/>
      </c>
      <c r="S571" s="17" t="str">
        <f>IF(SUM('Control Sample Data'!G$3:G$98)&gt;10,IF(AND(ISNUMBER('Control Sample Data'!G570),'Control Sample Data'!G570&lt;$B$1,'Control Sample Data'!G570&gt;0),'Control Sample Data'!G570,$B$1),"")</f>
        <v/>
      </c>
      <c r="T571" s="17" t="str">
        <f>IF(SUM('Control Sample Data'!H$3:H$98)&gt;10,IF(AND(ISNUMBER('Control Sample Data'!H570),'Control Sample Data'!H570&lt;$B$1,'Control Sample Data'!H570&gt;0),'Control Sample Data'!H570,$B$1),"")</f>
        <v/>
      </c>
      <c r="U571" s="17" t="str">
        <f>IF(SUM('Control Sample Data'!I$3:I$98)&gt;10,IF(AND(ISNUMBER('Control Sample Data'!I570),'Control Sample Data'!I570&lt;$B$1,'Control Sample Data'!I570&gt;0),'Control Sample Data'!I570,$B$1),"")</f>
        <v/>
      </c>
      <c r="V571" s="17" t="str">
        <f>IF(SUM('Control Sample Data'!J$3:J$98)&gt;10,IF(AND(ISNUMBER('Control Sample Data'!J570),'Control Sample Data'!J570&lt;$B$1,'Control Sample Data'!J570&gt;0),'Control Sample Data'!J570,$B$1),"")</f>
        <v/>
      </c>
      <c r="W571" s="17" t="str">
        <f>IF(SUM('Control Sample Data'!K$3:K$98)&gt;10,IF(AND(ISNUMBER('Control Sample Data'!K570),'Control Sample Data'!K570&lt;$B$1,'Control Sample Data'!K570&gt;0),'Control Sample Data'!K570,$B$1),"")</f>
        <v/>
      </c>
      <c r="X571" s="17" t="str">
        <f>IF(SUM('Control Sample Data'!L$3:L$98)&gt;10,IF(AND(ISNUMBER('Control Sample Data'!L570),'Control Sample Data'!L570&lt;$B$1,'Control Sample Data'!L570&gt;0),'Control Sample Data'!L570,$B$1),"")</f>
        <v/>
      </c>
      <c r="Y571" s="17" t="str">
        <f>IF(SUM('Control Sample Data'!M$3:M$98)&gt;10,IF(AND(ISNUMBER('Control Sample Data'!M570),'Control Sample Data'!M570&lt;$B$1,'Control Sample Data'!M570&gt;0),'Control Sample Data'!M570,$B$1),"")</f>
        <v/>
      </c>
      <c r="AT571" s="36" t="str">
        <f t="shared" si="367"/>
        <v/>
      </c>
      <c r="AU571" s="36" t="str">
        <f t="shared" si="368"/>
        <v/>
      </c>
      <c r="AV571" s="36" t="str">
        <f t="shared" si="369"/>
        <v/>
      </c>
      <c r="AW571" s="36" t="str">
        <f t="shared" si="370"/>
        <v/>
      </c>
      <c r="AX571" s="36" t="str">
        <f t="shared" si="371"/>
        <v/>
      </c>
      <c r="AY571" s="36" t="str">
        <f t="shared" si="372"/>
        <v/>
      </c>
      <c r="AZ571" s="36" t="str">
        <f t="shared" si="373"/>
        <v/>
      </c>
      <c r="BA571" s="36" t="str">
        <f t="shared" si="374"/>
        <v/>
      </c>
      <c r="BB571" s="36" t="str">
        <f t="shared" si="375"/>
        <v/>
      </c>
      <c r="BC571" s="36" t="str">
        <f t="shared" si="376"/>
        <v/>
      </c>
      <c r="BD571" s="36" t="str">
        <f t="shared" si="377"/>
        <v/>
      </c>
      <c r="BE571" s="36" t="str">
        <f t="shared" si="378"/>
        <v/>
      </c>
      <c r="BF571" s="36" t="str">
        <f t="shared" si="379"/>
        <v/>
      </c>
      <c r="BG571" s="36" t="str">
        <f t="shared" si="380"/>
        <v/>
      </c>
      <c r="BH571" s="36" t="str">
        <f t="shared" si="381"/>
        <v/>
      </c>
      <c r="BI571" s="36" t="str">
        <f t="shared" si="382"/>
        <v/>
      </c>
      <c r="BJ571" s="36" t="str">
        <f t="shared" si="383"/>
        <v/>
      </c>
      <c r="BK571" s="36" t="str">
        <f t="shared" si="384"/>
        <v/>
      </c>
      <c r="BL571" s="36" t="str">
        <f t="shared" si="385"/>
        <v/>
      </c>
      <c r="BM571" s="36" t="str">
        <f t="shared" si="386"/>
        <v/>
      </c>
      <c r="BN571" s="38" t="e">
        <f t="shared" si="345"/>
        <v>#DIV/0!</v>
      </c>
      <c r="BO571" s="38" t="e">
        <f t="shared" si="346"/>
        <v>#DIV/0!</v>
      </c>
      <c r="BP571" s="39" t="str">
        <f t="shared" si="347"/>
        <v/>
      </c>
      <c r="BQ571" s="39" t="str">
        <f t="shared" si="348"/>
        <v/>
      </c>
      <c r="BR571" s="39" t="str">
        <f t="shared" si="349"/>
        <v/>
      </c>
      <c r="BS571" s="39" t="str">
        <f t="shared" si="350"/>
        <v/>
      </c>
      <c r="BT571" s="39" t="str">
        <f t="shared" si="351"/>
        <v/>
      </c>
      <c r="BU571" s="39" t="str">
        <f t="shared" si="352"/>
        <v/>
      </c>
      <c r="BV571" s="39" t="str">
        <f t="shared" si="353"/>
        <v/>
      </c>
      <c r="BW571" s="39" t="str">
        <f t="shared" si="354"/>
        <v/>
      </c>
      <c r="BX571" s="39" t="str">
        <f t="shared" si="355"/>
        <v/>
      </c>
      <c r="BY571" s="39" t="str">
        <f t="shared" si="356"/>
        <v/>
      </c>
      <c r="BZ571" s="39" t="str">
        <f t="shared" si="357"/>
        <v/>
      </c>
      <c r="CA571" s="39" t="str">
        <f t="shared" si="358"/>
        <v/>
      </c>
      <c r="CB571" s="39" t="str">
        <f t="shared" si="359"/>
        <v/>
      </c>
      <c r="CC571" s="39" t="str">
        <f t="shared" si="360"/>
        <v/>
      </c>
      <c r="CD571" s="39" t="str">
        <f t="shared" si="361"/>
        <v/>
      </c>
      <c r="CE571" s="39" t="str">
        <f t="shared" si="362"/>
        <v/>
      </c>
      <c r="CF571" s="39" t="str">
        <f t="shared" si="363"/>
        <v/>
      </c>
      <c r="CG571" s="39" t="str">
        <f t="shared" si="364"/>
        <v/>
      </c>
      <c r="CH571" s="39" t="str">
        <f t="shared" si="365"/>
        <v/>
      </c>
      <c r="CI571" s="39" t="str">
        <f t="shared" si="366"/>
        <v/>
      </c>
    </row>
    <row r="572" spans="1:87">
      <c r="A572" s="18"/>
      <c r="B572" s="15" t="str">
        <f>'Gene Table'!E571</f>
        <v>hsa-miR-196a-5p</v>
      </c>
      <c r="C572" s="15" t="str">
        <f>'Gene Table'!B571</f>
        <v>H17</v>
      </c>
      <c r="D572" s="16" t="str">
        <f>IF(SUM('Test Sample Data'!D$3:D$98)&gt;10,IF(AND(ISNUMBER('Test Sample Data'!D571),'Test Sample Data'!D571&lt;$B$1,'Test Sample Data'!D571&gt;0),'Test Sample Data'!D571,$B$1),"")</f>
        <v/>
      </c>
      <c r="E572" s="17" t="str">
        <f>IF(SUM('Test Sample Data'!E$3:E$98)&gt;10,IF(AND(ISNUMBER('Test Sample Data'!E571),'Test Sample Data'!E571&lt;$B$1,'Test Sample Data'!E571&gt;0),'Test Sample Data'!E571,$B$1),"")</f>
        <v/>
      </c>
      <c r="F572" s="17" t="str">
        <f>IF(SUM('Test Sample Data'!F$3:F$98)&gt;10,IF(AND(ISNUMBER('Test Sample Data'!F571),'Test Sample Data'!F571&lt;$B$1,'Test Sample Data'!F571&gt;0),'Test Sample Data'!F571,$B$1),"")</f>
        <v/>
      </c>
      <c r="G572" s="17" t="str">
        <f>IF(SUM('Test Sample Data'!G$3:G$98)&gt;10,IF(AND(ISNUMBER('Test Sample Data'!G571),'Test Sample Data'!G571&lt;$B$1,'Test Sample Data'!G571&gt;0),'Test Sample Data'!G571,$B$1),"")</f>
        <v/>
      </c>
      <c r="H572" s="17" t="str">
        <f>IF(SUM('Test Sample Data'!H$3:H$98)&gt;10,IF(AND(ISNUMBER('Test Sample Data'!H571),'Test Sample Data'!H571&lt;$B$1,'Test Sample Data'!H571&gt;0),'Test Sample Data'!H571,$B$1),"")</f>
        <v/>
      </c>
      <c r="I572" s="17" t="str">
        <f>IF(SUM('Test Sample Data'!I$3:I$98)&gt;10,IF(AND(ISNUMBER('Test Sample Data'!I571),'Test Sample Data'!I571&lt;$B$1,'Test Sample Data'!I571&gt;0),'Test Sample Data'!I571,$B$1),"")</f>
        <v/>
      </c>
      <c r="J572" s="17" t="str">
        <f>IF(SUM('Test Sample Data'!J$3:J$98)&gt;10,IF(AND(ISNUMBER('Test Sample Data'!J571),'Test Sample Data'!J571&lt;$B$1,'Test Sample Data'!J571&gt;0),'Test Sample Data'!J571,$B$1),"")</f>
        <v/>
      </c>
      <c r="K572" s="17" t="str">
        <f>IF(SUM('Test Sample Data'!K$3:K$98)&gt;10,IF(AND(ISNUMBER('Test Sample Data'!K571),'Test Sample Data'!K571&lt;$B$1,'Test Sample Data'!K571&gt;0),'Test Sample Data'!K571,$B$1),"")</f>
        <v/>
      </c>
      <c r="L572" s="17" t="str">
        <f>IF(SUM('Test Sample Data'!L$3:L$98)&gt;10,IF(AND(ISNUMBER('Test Sample Data'!L571),'Test Sample Data'!L571&lt;$B$1,'Test Sample Data'!L571&gt;0),'Test Sample Data'!L571,$B$1),"")</f>
        <v/>
      </c>
      <c r="M572" s="17" t="str">
        <f>IF(SUM('Test Sample Data'!M$3:M$98)&gt;10,IF(AND(ISNUMBER('Test Sample Data'!M571),'Test Sample Data'!M571&lt;$B$1,'Test Sample Data'!M571&gt;0),'Test Sample Data'!M571,$B$1),"")</f>
        <v/>
      </c>
      <c r="N572" s="17" t="str">
        <f>'Gene Table'!E571</f>
        <v>hsa-miR-196a-5p</v>
      </c>
      <c r="O572" s="17" t="str">
        <f>'Gene Table'!B571</f>
        <v>H17</v>
      </c>
      <c r="P572" s="17" t="str">
        <f>IF(SUM('Control Sample Data'!D$3:D$98)&gt;10,IF(AND(ISNUMBER('Control Sample Data'!D571),'Control Sample Data'!D571&lt;$B$1,'Control Sample Data'!D571&gt;0),'Control Sample Data'!D571,$B$1),"")</f>
        <v/>
      </c>
      <c r="Q572" s="17" t="str">
        <f>IF(SUM('Control Sample Data'!E$3:E$98)&gt;10,IF(AND(ISNUMBER('Control Sample Data'!E571),'Control Sample Data'!E571&lt;$B$1,'Control Sample Data'!E571&gt;0),'Control Sample Data'!E571,$B$1),"")</f>
        <v/>
      </c>
      <c r="R572" s="17" t="str">
        <f>IF(SUM('Control Sample Data'!F$3:F$98)&gt;10,IF(AND(ISNUMBER('Control Sample Data'!F571),'Control Sample Data'!F571&lt;$B$1,'Control Sample Data'!F571&gt;0),'Control Sample Data'!F571,$B$1),"")</f>
        <v/>
      </c>
      <c r="S572" s="17" t="str">
        <f>IF(SUM('Control Sample Data'!G$3:G$98)&gt;10,IF(AND(ISNUMBER('Control Sample Data'!G571),'Control Sample Data'!G571&lt;$B$1,'Control Sample Data'!G571&gt;0),'Control Sample Data'!G571,$B$1),"")</f>
        <v/>
      </c>
      <c r="T572" s="17" t="str">
        <f>IF(SUM('Control Sample Data'!H$3:H$98)&gt;10,IF(AND(ISNUMBER('Control Sample Data'!H571),'Control Sample Data'!H571&lt;$B$1,'Control Sample Data'!H571&gt;0),'Control Sample Data'!H571,$B$1),"")</f>
        <v/>
      </c>
      <c r="U572" s="17" t="str">
        <f>IF(SUM('Control Sample Data'!I$3:I$98)&gt;10,IF(AND(ISNUMBER('Control Sample Data'!I571),'Control Sample Data'!I571&lt;$B$1,'Control Sample Data'!I571&gt;0),'Control Sample Data'!I571,$B$1),"")</f>
        <v/>
      </c>
      <c r="V572" s="17" t="str">
        <f>IF(SUM('Control Sample Data'!J$3:J$98)&gt;10,IF(AND(ISNUMBER('Control Sample Data'!J571),'Control Sample Data'!J571&lt;$B$1,'Control Sample Data'!J571&gt;0),'Control Sample Data'!J571,$B$1),"")</f>
        <v/>
      </c>
      <c r="W572" s="17" t="str">
        <f>IF(SUM('Control Sample Data'!K$3:K$98)&gt;10,IF(AND(ISNUMBER('Control Sample Data'!K571),'Control Sample Data'!K571&lt;$B$1,'Control Sample Data'!K571&gt;0),'Control Sample Data'!K571,$B$1),"")</f>
        <v/>
      </c>
      <c r="X572" s="17" t="str">
        <f>IF(SUM('Control Sample Data'!L$3:L$98)&gt;10,IF(AND(ISNUMBER('Control Sample Data'!L571),'Control Sample Data'!L571&lt;$B$1,'Control Sample Data'!L571&gt;0),'Control Sample Data'!L571,$B$1),"")</f>
        <v/>
      </c>
      <c r="Y572" s="17" t="str">
        <f>IF(SUM('Control Sample Data'!M$3:M$98)&gt;10,IF(AND(ISNUMBER('Control Sample Data'!M571),'Control Sample Data'!M571&lt;$B$1,'Control Sample Data'!M571&gt;0),'Control Sample Data'!M571,$B$1),"")</f>
        <v/>
      </c>
      <c r="AT572" s="36" t="str">
        <f t="shared" si="367"/>
        <v/>
      </c>
      <c r="AU572" s="36" t="str">
        <f t="shared" si="368"/>
        <v/>
      </c>
      <c r="AV572" s="36" t="str">
        <f t="shared" si="369"/>
        <v/>
      </c>
      <c r="AW572" s="36" t="str">
        <f t="shared" si="370"/>
        <v/>
      </c>
      <c r="AX572" s="36" t="str">
        <f t="shared" si="371"/>
        <v/>
      </c>
      <c r="AY572" s="36" t="str">
        <f t="shared" si="372"/>
        <v/>
      </c>
      <c r="AZ572" s="36" t="str">
        <f t="shared" si="373"/>
        <v/>
      </c>
      <c r="BA572" s="36" t="str">
        <f t="shared" si="374"/>
        <v/>
      </c>
      <c r="BB572" s="36" t="str">
        <f t="shared" si="375"/>
        <v/>
      </c>
      <c r="BC572" s="36" t="str">
        <f t="shared" si="376"/>
        <v/>
      </c>
      <c r="BD572" s="36" t="str">
        <f t="shared" si="377"/>
        <v/>
      </c>
      <c r="BE572" s="36" t="str">
        <f t="shared" si="378"/>
        <v/>
      </c>
      <c r="BF572" s="36" t="str">
        <f t="shared" si="379"/>
        <v/>
      </c>
      <c r="BG572" s="36" t="str">
        <f t="shared" si="380"/>
        <v/>
      </c>
      <c r="BH572" s="36" t="str">
        <f t="shared" si="381"/>
        <v/>
      </c>
      <c r="BI572" s="36" t="str">
        <f t="shared" si="382"/>
        <v/>
      </c>
      <c r="BJ572" s="36" t="str">
        <f t="shared" si="383"/>
        <v/>
      </c>
      <c r="BK572" s="36" t="str">
        <f t="shared" si="384"/>
        <v/>
      </c>
      <c r="BL572" s="36" t="str">
        <f t="shared" si="385"/>
        <v/>
      </c>
      <c r="BM572" s="36" t="str">
        <f t="shared" si="386"/>
        <v/>
      </c>
      <c r="BN572" s="38" t="e">
        <f t="shared" si="345"/>
        <v>#DIV/0!</v>
      </c>
      <c r="BO572" s="38" t="e">
        <f t="shared" si="346"/>
        <v>#DIV/0!</v>
      </c>
      <c r="BP572" s="39" t="str">
        <f t="shared" si="347"/>
        <v/>
      </c>
      <c r="BQ572" s="39" t="str">
        <f t="shared" si="348"/>
        <v/>
      </c>
      <c r="BR572" s="39" t="str">
        <f t="shared" si="349"/>
        <v/>
      </c>
      <c r="BS572" s="39" t="str">
        <f t="shared" si="350"/>
        <v/>
      </c>
      <c r="BT572" s="39" t="str">
        <f t="shared" si="351"/>
        <v/>
      </c>
      <c r="BU572" s="39" t="str">
        <f t="shared" si="352"/>
        <v/>
      </c>
      <c r="BV572" s="39" t="str">
        <f t="shared" si="353"/>
        <v/>
      </c>
      <c r="BW572" s="39" t="str">
        <f t="shared" si="354"/>
        <v/>
      </c>
      <c r="BX572" s="39" t="str">
        <f t="shared" si="355"/>
        <v/>
      </c>
      <c r="BY572" s="39" t="str">
        <f t="shared" si="356"/>
        <v/>
      </c>
      <c r="BZ572" s="39" t="str">
        <f t="shared" si="357"/>
        <v/>
      </c>
      <c r="CA572" s="39" t="str">
        <f t="shared" si="358"/>
        <v/>
      </c>
      <c r="CB572" s="39" t="str">
        <f t="shared" si="359"/>
        <v/>
      </c>
      <c r="CC572" s="39" t="str">
        <f t="shared" si="360"/>
        <v/>
      </c>
      <c r="CD572" s="39" t="str">
        <f t="shared" si="361"/>
        <v/>
      </c>
      <c r="CE572" s="39" t="str">
        <f t="shared" si="362"/>
        <v/>
      </c>
      <c r="CF572" s="39" t="str">
        <f t="shared" si="363"/>
        <v/>
      </c>
      <c r="CG572" s="39" t="str">
        <f t="shared" si="364"/>
        <v/>
      </c>
      <c r="CH572" s="39" t="str">
        <f t="shared" si="365"/>
        <v/>
      </c>
      <c r="CI572" s="39" t="str">
        <f t="shared" si="366"/>
        <v/>
      </c>
    </row>
    <row r="573" spans="1:87">
      <c r="A573" s="18"/>
      <c r="B573" s="15" t="str">
        <f>'Gene Table'!E572</f>
        <v>hsa-miR-181a-2-3p</v>
      </c>
      <c r="C573" s="15" t="str">
        <f>'Gene Table'!B572</f>
        <v>H18</v>
      </c>
      <c r="D573" s="16" t="str">
        <f>IF(SUM('Test Sample Data'!D$3:D$98)&gt;10,IF(AND(ISNUMBER('Test Sample Data'!D572),'Test Sample Data'!D572&lt;$B$1,'Test Sample Data'!D572&gt;0),'Test Sample Data'!D572,$B$1),"")</f>
        <v/>
      </c>
      <c r="E573" s="17" t="str">
        <f>IF(SUM('Test Sample Data'!E$3:E$98)&gt;10,IF(AND(ISNUMBER('Test Sample Data'!E572),'Test Sample Data'!E572&lt;$B$1,'Test Sample Data'!E572&gt;0),'Test Sample Data'!E572,$B$1),"")</f>
        <v/>
      </c>
      <c r="F573" s="17" t="str">
        <f>IF(SUM('Test Sample Data'!F$3:F$98)&gt;10,IF(AND(ISNUMBER('Test Sample Data'!F572),'Test Sample Data'!F572&lt;$B$1,'Test Sample Data'!F572&gt;0),'Test Sample Data'!F572,$B$1),"")</f>
        <v/>
      </c>
      <c r="G573" s="17" t="str">
        <f>IF(SUM('Test Sample Data'!G$3:G$98)&gt;10,IF(AND(ISNUMBER('Test Sample Data'!G572),'Test Sample Data'!G572&lt;$B$1,'Test Sample Data'!G572&gt;0),'Test Sample Data'!G572,$B$1),"")</f>
        <v/>
      </c>
      <c r="H573" s="17" t="str">
        <f>IF(SUM('Test Sample Data'!H$3:H$98)&gt;10,IF(AND(ISNUMBER('Test Sample Data'!H572),'Test Sample Data'!H572&lt;$B$1,'Test Sample Data'!H572&gt;0),'Test Sample Data'!H572,$B$1),"")</f>
        <v/>
      </c>
      <c r="I573" s="17" t="str">
        <f>IF(SUM('Test Sample Data'!I$3:I$98)&gt;10,IF(AND(ISNUMBER('Test Sample Data'!I572),'Test Sample Data'!I572&lt;$B$1,'Test Sample Data'!I572&gt;0),'Test Sample Data'!I572,$B$1),"")</f>
        <v/>
      </c>
      <c r="J573" s="17" t="str">
        <f>IF(SUM('Test Sample Data'!J$3:J$98)&gt;10,IF(AND(ISNUMBER('Test Sample Data'!J572),'Test Sample Data'!J572&lt;$B$1,'Test Sample Data'!J572&gt;0),'Test Sample Data'!J572,$B$1),"")</f>
        <v/>
      </c>
      <c r="K573" s="17" t="str">
        <f>IF(SUM('Test Sample Data'!K$3:K$98)&gt;10,IF(AND(ISNUMBER('Test Sample Data'!K572),'Test Sample Data'!K572&lt;$B$1,'Test Sample Data'!K572&gt;0),'Test Sample Data'!K572,$B$1),"")</f>
        <v/>
      </c>
      <c r="L573" s="17" t="str">
        <f>IF(SUM('Test Sample Data'!L$3:L$98)&gt;10,IF(AND(ISNUMBER('Test Sample Data'!L572),'Test Sample Data'!L572&lt;$B$1,'Test Sample Data'!L572&gt;0),'Test Sample Data'!L572,$B$1),"")</f>
        <v/>
      </c>
      <c r="M573" s="17" t="str">
        <f>IF(SUM('Test Sample Data'!M$3:M$98)&gt;10,IF(AND(ISNUMBER('Test Sample Data'!M572),'Test Sample Data'!M572&lt;$B$1,'Test Sample Data'!M572&gt;0),'Test Sample Data'!M572,$B$1),"")</f>
        <v/>
      </c>
      <c r="N573" s="17" t="str">
        <f>'Gene Table'!E572</f>
        <v>hsa-miR-181a-2-3p</v>
      </c>
      <c r="O573" s="17" t="str">
        <f>'Gene Table'!B572</f>
        <v>H18</v>
      </c>
      <c r="P573" s="17" t="str">
        <f>IF(SUM('Control Sample Data'!D$3:D$98)&gt;10,IF(AND(ISNUMBER('Control Sample Data'!D572),'Control Sample Data'!D572&lt;$B$1,'Control Sample Data'!D572&gt;0),'Control Sample Data'!D572,$B$1),"")</f>
        <v/>
      </c>
      <c r="Q573" s="17" t="str">
        <f>IF(SUM('Control Sample Data'!E$3:E$98)&gt;10,IF(AND(ISNUMBER('Control Sample Data'!E572),'Control Sample Data'!E572&lt;$B$1,'Control Sample Data'!E572&gt;0),'Control Sample Data'!E572,$B$1),"")</f>
        <v/>
      </c>
      <c r="R573" s="17" t="str">
        <f>IF(SUM('Control Sample Data'!F$3:F$98)&gt;10,IF(AND(ISNUMBER('Control Sample Data'!F572),'Control Sample Data'!F572&lt;$B$1,'Control Sample Data'!F572&gt;0),'Control Sample Data'!F572,$B$1),"")</f>
        <v/>
      </c>
      <c r="S573" s="17" t="str">
        <f>IF(SUM('Control Sample Data'!G$3:G$98)&gt;10,IF(AND(ISNUMBER('Control Sample Data'!G572),'Control Sample Data'!G572&lt;$B$1,'Control Sample Data'!G572&gt;0),'Control Sample Data'!G572,$B$1),"")</f>
        <v/>
      </c>
      <c r="T573" s="17" t="str">
        <f>IF(SUM('Control Sample Data'!H$3:H$98)&gt;10,IF(AND(ISNUMBER('Control Sample Data'!H572),'Control Sample Data'!H572&lt;$B$1,'Control Sample Data'!H572&gt;0),'Control Sample Data'!H572,$B$1),"")</f>
        <v/>
      </c>
      <c r="U573" s="17" t="str">
        <f>IF(SUM('Control Sample Data'!I$3:I$98)&gt;10,IF(AND(ISNUMBER('Control Sample Data'!I572),'Control Sample Data'!I572&lt;$B$1,'Control Sample Data'!I572&gt;0),'Control Sample Data'!I572,$B$1),"")</f>
        <v/>
      </c>
      <c r="V573" s="17" t="str">
        <f>IF(SUM('Control Sample Data'!J$3:J$98)&gt;10,IF(AND(ISNUMBER('Control Sample Data'!J572),'Control Sample Data'!J572&lt;$B$1,'Control Sample Data'!J572&gt;0),'Control Sample Data'!J572,$B$1),"")</f>
        <v/>
      </c>
      <c r="W573" s="17" t="str">
        <f>IF(SUM('Control Sample Data'!K$3:K$98)&gt;10,IF(AND(ISNUMBER('Control Sample Data'!K572),'Control Sample Data'!K572&lt;$B$1,'Control Sample Data'!K572&gt;0),'Control Sample Data'!K572,$B$1),"")</f>
        <v/>
      </c>
      <c r="X573" s="17" t="str">
        <f>IF(SUM('Control Sample Data'!L$3:L$98)&gt;10,IF(AND(ISNUMBER('Control Sample Data'!L572),'Control Sample Data'!L572&lt;$B$1,'Control Sample Data'!L572&gt;0),'Control Sample Data'!L572,$B$1),"")</f>
        <v/>
      </c>
      <c r="Y573" s="17" t="str">
        <f>IF(SUM('Control Sample Data'!M$3:M$98)&gt;10,IF(AND(ISNUMBER('Control Sample Data'!M572),'Control Sample Data'!M572&lt;$B$1,'Control Sample Data'!M572&gt;0),'Control Sample Data'!M572,$B$1),"")</f>
        <v/>
      </c>
      <c r="AT573" s="36" t="str">
        <f t="shared" si="367"/>
        <v/>
      </c>
      <c r="AU573" s="36" t="str">
        <f t="shared" si="368"/>
        <v/>
      </c>
      <c r="AV573" s="36" t="str">
        <f t="shared" si="369"/>
        <v/>
      </c>
      <c r="AW573" s="36" t="str">
        <f t="shared" si="370"/>
        <v/>
      </c>
      <c r="AX573" s="36" t="str">
        <f t="shared" si="371"/>
        <v/>
      </c>
      <c r="AY573" s="36" t="str">
        <f t="shared" si="372"/>
        <v/>
      </c>
      <c r="AZ573" s="36" t="str">
        <f t="shared" si="373"/>
        <v/>
      </c>
      <c r="BA573" s="36" t="str">
        <f t="shared" si="374"/>
        <v/>
      </c>
      <c r="BB573" s="36" t="str">
        <f t="shared" si="375"/>
        <v/>
      </c>
      <c r="BC573" s="36" t="str">
        <f t="shared" si="376"/>
        <v/>
      </c>
      <c r="BD573" s="36" t="str">
        <f t="shared" si="377"/>
        <v/>
      </c>
      <c r="BE573" s="36" t="str">
        <f t="shared" si="378"/>
        <v/>
      </c>
      <c r="BF573" s="36" t="str">
        <f t="shared" si="379"/>
        <v/>
      </c>
      <c r="BG573" s="36" t="str">
        <f t="shared" si="380"/>
        <v/>
      </c>
      <c r="BH573" s="36" t="str">
        <f t="shared" si="381"/>
        <v/>
      </c>
      <c r="BI573" s="36" t="str">
        <f t="shared" si="382"/>
        <v/>
      </c>
      <c r="BJ573" s="36" t="str">
        <f t="shared" si="383"/>
        <v/>
      </c>
      <c r="BK573" s="36" t="str">
        <f t="shared" si="384"/>
        <v/>
      </c>
      <c r="BL573" s="36" t="str">
        <f t="shared" si="385"/>
        <v/>
      </c>
      <c r="BM573" s="36" t="str">
        <f t="shared" si="386"/>
        <v/>
      </c>
      <c r="BN573" s="38" t="e">
        <f t="shared" si="345"/>
        <v>#DIV/0!</v>
      </c>
      <c r="BO573" s="38" t="e">
        <f t="shared" si="346"/>
        <v>#DIV/0!</v>
      </c>
      <c r="BP573" s="39" t="str">
        <f t="shared" si="347"/>
        <v/>
      </c>
      <c r="BQ573" s="39" t="str">
        <f t="shared" si="348"/>
        <v/>
      </c>
      <c r="BR573" s="39" t="str">
        <f t="shared" si="349"/>
        <v/>
      </c>
      <c r="BS573" s="39" t="str">
        <f t="shared" si="350"/>
        <v/>
      </c>
      <c r="BT573" s="39" t="str">
        <f t="shared" si="351"/>
        <v/>
      </c>
      <c r="BU573" s="39" t="str">
        <f t="shared" si="352"/>
        <v/>
      </c>
      <c r="BV573" s="39" t="str">
        <f t="shared" si="353"/>
        <v/>
      </c>
      <c r="BW573" s="39" t="str">
        <f t="shared" si="354"/>
        <v/>
      </c>
      <c r="BX573" s="39" t="str">
        <f t="shared" si="355"/>
        <v/>
      </c>
      <c r="BY573" s="39" t="str">
        <f t="shared" si="356"/>
        <v/>
      </c>
      <c r="BZ573" s="39" t="str">
        <f t="shared" si="357"/>
        <v/>
      </c>
      <c r="CA573" s="39" t="str">
        <f t="shared" si="358"/>
        <v/>
      </c>
      <c r="CB573" s="39" t="str">
        <f t="shared" si="359"/>
        <v/>
      </c>
      <c r="CC573" s="39" t="str">
        <f t="shared" si="360"/>
        <v/>
      </c>
      <c r="CD573" s="39" t="str">
        <f t="shared" si="361"/>
        <v/>
      </c>
      <c r="CE573" s="39" t="str">
        <f t="shared" si="362"/>
        <v/>
      </c>
      <c r="CF573" s="39" t="str">
        <f t="shared" si="363"/>
        <v/>
      </c>
      <c r="CG573" s="39" t="str">
        <f t="shared" si="364"/>
        <v/>
      </c>
      <c r="CH573" s="39" t="str">
        <f t="shared" si="365"/>
        <v/>
      </c>
      <c r="CI573" s="39" t="str">
        <f t="shared" si="366"/>
        <v/>
      </c>
    </row>
    <row r="574" spans="1:87">
      <c r="A574" s="18"/>
      <c r="B574" s="15" t="str">
        <f>'Gene Table'!E573</f>
        <v>hsa-miR-18b-5p</v>
      </c>
      <c r="C574" s="15" t="str">
        <f>'Gene Table'!B573</f>
        <v>H19</v>
      </c>
      <c r="D574" s="16" t="str">
        <f>IF(SUM('Test Sample Data'!D$3:D$98)&gt;10,IF(AND(ISNUMBER('Test Sample Data'!D573),'Test Sample Data'!D573&lt;$B$1,'Test Sample Data'!D573&gt;0),'Test Sample Data'!D573,$B$1),"")</f>
        <v/>
      </c>
      <c r="E574" s="17" t="str">
        <f>IF(SUM('Test Sample Data'!E$3:E$98)&gt;10,IF(AND(ISNUMBER('Test Sample Data'!E573),'Test Sample Data'!E573&lt;$B$1,'Test Sample Data'!E573&gt;0),'Test Sample Data'!E573,$B$1),"")</f>
        <v/>
      </c>
      <c r="F574" s="17" t="str">
        <f>IF(SUM('Test Sample Data'!F$3:F$98)&gt;10,IF(AND(ISNUMBER('Test Sample Data'!F573),'Test Sample Data'!F573&lt;$B$1,'Test Sample Data'!F573&gt;0),'Test Sample Data'!F573,$B$1),"")</f>
        <v/>
      </c>
      <c r="G574" s="17" t="str">
        <f>IF(SUM('Test Sample Data'!G$3:G$98)&gt;10,IF(AND(ISNUMBER('Test Sample Data'!G573),'Test Sample Data'!G573&lt;$B$1,'Test Sample Data'!G573&gt;0),'Test Sample Data'!G573,$B$1),"")</f>
        <v/>
      </c>
      <c r="H574" s="17" t="str">
        <f>IF(SUM('Test Sample Data'!H$3:H$98)&gt;10,IF(AND(ISNUMBER('Test Sample Data'!H573),'Test Sample Data'!H573&lt;$B$1,'Test Sample Data'!H573&gt;0),'Test Sample Data'!H573,$B$1),"")</f>
        <v/>
      </c>
      <c r="I574" s="17" t="str">
        <f>IF(SUM('Test Sample Data'!I$3:I$98)&gt;10,IF(AND(ISNUMBER('Test Sample Data'!I573),'Test Sample Data'!I573&lt;$B$1,'Test Sample Data'!I573&gt;0),'Test Sample Data'!I573,$B$1),"")</f>
        <v/>
      </c>
      <c r="J574" s="17" t="str">
        <f>IF(SUM('Test Sample Data'!J$3:J$98)&gt;10,IF(AND(ISNUMBER('Test Sample Data'!J573),'Test Sample Data'!J573&lt;$B$1,'Test Sample Data'!J573&gt;0),'Test Sample Data'!J573,$B$1),"")</f>
        <v/>
      </c>
      <c r="K574" s="17" t="str">
        <f>IF(SUM('Test Sample Data'!K$3:K$98)&gt;10,IF(AND(ISNUMBER('Test Sample Data'!K573),'Test Sample Data'!K573&lt;$B$1,'Test Sample Data'!K573&gt;0),'Test Sample Data'!K573,$B$1),"")</f>
        <v/>
      </c>
      <c r="L574" s="17" t="str">
        <f>IF(SUM('Test Sample Data'!L$3:L$98)&gt;10,IF(AND(ISNUMBER('Test Sample Data'!L573),'Test Sample Data'!L573&lt;$B$1,'Test Sample Data'!L573&gt;0),'Test Sample Data'!L573,$B$1),"")</f>
        <v/>
      </c>
      <c r="M574" s="17" t="str">
        <f>IF(SUM('Test Sample Data'!M$3:M$98)&gt;10,IF(AND(ISNUMBER('Test Sample Data'!M573),'Test Sample Data'!M573&lt;$B$1,'Test Sample Data'!M573&gt;0),'Test Sample Data'!M573,$B$1),"")</f>
        <v/>
      </c>
      <c r="N574" s="17" t="str">
        <f>'Gene Table'!E573</f>
        <v>hsa-miR-18b-5p</v>
      </c>
      <c r="O574" s="17" t="str">
        <f>'Gene Table'!B573</f>
        <v>H19</v>
      </c>
      <c r="P574" s="17" t="str">
        <f>IF(SUM('Control Sample Data'!D$3:D$98)&gt;10,IF(AND(ISNUMBER('Control Sample Data'!D573),'Control Sample Data'!D573&lt;$B$1,'Control Sample Data'!D573&gt;0),'Control Sample Data'!D573,$B$1),"")</f>
        <v/>
      </c>
      <c r="Q574" s="17" t="str">
        <f>IF(SUM('Control Sample Data'!E$3:E$98)&gt;10,IF(AND(ISNUMBER('Control Sample Data'!E573),'Control Sample Data'!E573&lt;$B$1,'Control Sample Data'!E573&gt;0),'Control Sample Data'!E573,$B$1),"")</f>
        <v/>
      </c>
      <c r="R574" s="17" t="str">
        <f>IF(SUM('Control Sample Data'!F$3:F$98)&gt;10,IF(AND(ISNUMBER('Control Sample Data'!F573),'Control Sample Data'!F573&lt;$B$1,'Control Sample Data'!F573&gt;0),'Control Sample Data'!F573,$B$1),"")</f>
        <v/>
      </c>
      <c r="S574" s="17" t="str">
        <f>IF(SUM('Control Sample Data'!G$3:G$98)&gt;10,IF(AND(ISNUMBER('Control Sample Data'!G573),'Control Sample Data'!G573&lt;$B$1,'Control Sample Data'!G573&gt;0),'Control Sample Data'!G573,$B$1),"")</f>
        <v/>
      </c>
      <c r="T574" s="17" t="str">
        <f>IF(SUM('Control Sample Data'!H$3:H$98)&gt;10,IF(AND(ISNUMBER('Control Sample Data'!H573),'Control Sample Data'!H573&lt;$B$1,'Control Sample Data'!H573&gt;0),'Control Sample Data'!H573,$B$1),"")</f>
        <v/>
      </c>
      <c r="U574" s="17" t="str">
        <f>IF(SUM('Control Sample Data'!I$3:I$98)&gt;10,IF(AND(ISNUMBER('Control Sample Data'!I573),'Control Sample Data'!I573&lt;$B$1,'Control Sample Data'!I573&gt;0),'Control Sample Data'!I573,$B$1),"")</f>
        <v/>
      </c>
      <c r="V574" s="17" t="str">
        <f>IF(SUM('Control Sample Data'!J$3:J$98)&gt;10,IF(AND(ISNUMBER('Control Sample Data'!J573),'Control Sample Data'!J573&lt;$B$1,'Control Sample Data'!J573&gt;0),'Control Sample Data'!J573,$B$1),"")</f>
        <v/>
      </c>
      <c r="W574" s="17" t="str">
        <f>IF(SUM('Control Sample Data'!K$3:K$98)&gt;10,IF(AND(ISNUMBER('Control Sample Data'!K573),'Control Sample Data'!K573&lt;$B$1,'Control Sample Data'!K573&gt;0),'Control Sample Data'!K573,$B$1),"")</f>
        <v/>
      </c>
      <c r="X574" s="17" t="str">
        <f>IF(SUM('Control Sample Data'!L$3:L$98)&gt;10,IF(AND(ISNUMBER('Control Sample Data'!L573),'Control Sample Data'!L573&lt;$B$1,'Control Sample Data'!L573&gt;0),'Control Sample Data'!L573,$B$1),"")</f>
        <v/>
      </c>
      <c r="Y574" s="17" t="str">
        <f>IF(SUM('Control Sample Data'!M$3:M$98)&gt;10,IF(AND(ISNUMBER('Control Sample Data'!M573),'Control Sample Data'!M573&lt;$B$1,'Control Sample Data'!M573&gt;0),'Control Sample Data'!M573,$B$1),"")</f>
        <v/>
      </c>
      <c r="AT574" s="36" t="str">
        <f t="shared" si="367"/>
        <v/>
      </c>
      <c r="AU574" s="36" t="str">
        <f t="shared" si="368"/>
        <v/>
      </c>
      <c r="AV574" s="36" t="str">
        <f t="shared" si="369"/>
        <v/>
      </c>
      <c r="AW574" s="36" t="str">
        <f t="shared" si="370"/>
        <v/>
      </c>
      <c r="AX574" s="36" t="str">
        <f t="shared" si="371"/>
        <v/>
      </c>
      <c r="AY574" s="36" t="str">
        <f t="shared" si="372"/>
        <v/>
      </c>
      <c r="AZ574" s="36" t="str">
        <f t="shared" si="373"/>
        <v/>
      </c>
      <c r="BA574" s="36" t="str">
        <f t="shared" si="374"/>
        <v/>
      </c>
      <c r="BB574" s="36" t="str">
        <f t="shared" si="375"/>
        <v/>
      </c>
      <c r="BC574" s="36" t="str">
        <f t="shared" si="376"/>
        <v/>
      </c>
      <c r="BD574" s="36" t="str">
        <f t="shared" si="377"/>
        <v/>
      </c>
      <c r="BE574" s="36" t="str">
        <f t="shared" si="378"/>
        <v/>
      </c>
      <c r="BF574" s="36" t="str">
        <f t="shared" si="379"/>
        <v/>
      </c>
      <c r="BG574" s="36" t="str">
        <f t="shared" si="380"/>
        <v/>
      </c>
      <c r="BH574" s="36" t="str">
        <f t="shared" si="381"/>
        <v/>
      </c>
      <c r="BI574" s="36" t="str">
        <f t="shared" si="382"/>
        <v/>
      </c>
      <c r="BJ574" s="36" t="str">
        <f t="shared" si="383"/>
        <v/>
      </c>
      <c r="BK574" s="36" t="str">
        <f t="shared" si="384"/>
        <v/>
      </c>
      <c r="BL574" s="36" t="str">
        <f t="shared" si="385"/>
        <v/>
      </c>
      <c r="BM574" s="36" t="str">
        <f t="shared" si="386"/>
        <v/>
      </c>
      <c r="BN574" s="38" t="e">
        <f t="shared" si="345"/>
        <v>#DIV/0!</v>
      </c>
      <c r="BO574" s="38" t="e">
        <f t="shared" si="346"/>
        <v>#DIV/0!</v>
      </c>
      <c r="BP574" s="39" t="str">
        <f t="shared" si="347"/>
        <v/>
      </c>
      <c r="BQ574" s="39" t="str">
        <f t="shared" si="348"/>
        <v/>
      </c>
      <c r="BR574" s="39" t="str">
        <f t="shared" si="349"/>
        <v/>
      </c>
      <c r="BS574" s="39" t="str">
        <f t="shared" si="350"/>
        <v/>
      </c>
      <c r="BT574" s="39" t="str">
        <f t="shared" si="351"/>
        <v/>
      </c>
      <c r="BU574" s="39" t="str">
        <f t="shared" si="352"/>
        <v/>
      </c>
      <c r="BV574" s="39" t="str">
        <f t="shared" si="353"/>
        <v/>
      </c>
      <c r="BW574" s="39" t="str">
        <f t="shared" si="354"/>
        <v/>
      </c>
      <c r="BX574" s="39" t="str">
        <f t="shared" si="355"/>
        <v/>
      </c>
      <c r="BY574" s="39" t="str">
        <f t="shared" si="356"/>
        <v/>
      </c>
      <c r="BZ574" s="39" t="str">
        <f t="shared" si="357"/>
        <v/>
      </c>
      <c r="CA574" s="39" t="str">
        <f t="shared" si="358"/>
        <v/>
      </c>
      <c r="CB574" s="39" t="str">
        <f t="shared" si="359"/>
        <v/>
      </c>
      <c r="CC574" s="39" t="str">
        <f t="shared" si="360"/>
        <v/>
      </c>
      <c r="CD574" s="39" t="str">
        <f t="shared" si="361"/>
        <v/>
      </c>
      <c r="CE574" s="39" t="str">
        <f t="shared" si="362"/>
        <v/>
      </c>
      <c r="CF574" s="39" t="str">
        <f t="shared" si="363"/>
        <v/>
      </c>
      <c r="CG574" s="39" t="str">
        <f t="shared" si="364"/>
        <v/>
      </c>
      <c r="CH574" s="39" t="str">
        <f t="shared" si="365"/>
        <v/>
      </c>
      <c r="CI574" s="39" t="str">
        <f t="shared" si="366"/>
        <v/>
      </c>
    </row>
    <row r="575" spans="1:87">
      <c r="A575" s="18"/>
      <c r="B575" s="15" t="str">
        <f>'Gene Table'!E574</f>
        <v>hsa-miR-138-1-3p</v>
      </c>
      <c r="C575" s="15" t="str">
        <f>'Gene Table'!B574</f>
        <v>H20</v>
      </c>
      <c r="D575" s="16" t="str">
        <f>IF(SUM('Test Sample Data'!D$3:D$98)&gt;10,IF(AND(ISNUMBER('Test Sample Data'!D574),'Test Sample Data'!D574&lt;$B$1,'Test Sample Data'!D574&gt;0),'Test Sample Data'!D574,$B$1),"")</f>
        <v/>
      </c>
      <c r="E575" s="17" t="str">
        <f>IF(SUM('Test Sample Data'!E$3:E$98)&gt;10,IF(AND(ISNUMBER('Test Sample Data'!E574),'Test Sample Data'!E574&lt;$B$1,'Test Sample Data'!E574&gt;0),'Test Sample Data'!E574,$B$1),"")</f>
        <v/>
      </c>
      <c r="F575" s="17" t="str">
        <f>IF(SUM('Test Sample Data'!F$3:F$98)&gt;10,IF(AND(ISNUMBER('Test Sample Data'!F574),'Test Sample Data'!F574&lt;$B$1,'Test Sample Data'!F574&gt;0),'Test Sample Data'!F574,$B$1),"")</f>
        <v/>
      </c>
      <c r="G575" s="17" t="str">
        <f>IF(SUM('Test Sample Data'!G$3:G$98)&gt;10,IF(AND(ISNUMBER('Test Sample Data'!G574),'Test Sample Data'!G574&lt;$B$1,'Test Sample Data'!G574&gt;0),'Test Sample Data'!G574,$B$1),"")</f>
        <v/>
      </c>
      <c r="H575" s="17" t="str">
        <f>IF(SUM('Test Sample Data'!H$3:H$98)&gt;10,IF(AND(ISNUMBER('Test Sample Data'!H574),'Test Sample Data'!H574&lt;$B$1,'Test Sample Data'!H574&gt;0),'Test Sample Data'!H574,$B$1),"")</f>
        <v/>
      </c>
      <c r="I575" s="17" t="str">
        <f>IF(SUM('Test Sample Data'!I$3:I$98)&gt;10,IF(AND(ISNUMBER('Test Sample Data'!I574),'Test Sample Data'!I574&lt;$B$1,'Test Sample Data'!I574&gt;0),'Test Sample Data'!I574,$B$1),"")</f>
        <v/>
      </c>
      <c r="J575" s="17" t="str">
        <f>IF(SUM('Test Sample Data'!J$3:J$98)&gt;10,IF(AND(ISNUMBER('Test Sample Data'!J574),'Test Sample Data'!J574&lt;$B$1,'Test Sample Data'!J574&gt;0),'Test Sample Data'!J574,$B$1),"")</f>
        <v/>
      </c>
      <c r="K575" s="17" t="str">
        <f>IF(SUM('Test Sample Data'!K$3:K$98)&gt;10,IF(AND(ISNUMBER('Test Sample Data'!K574),'Test Sample Data'!K574&lt;$B$1,'Test Sample Data'!K574&gt;0),'Test Sample Data'!K574,$B$1),"")</f>
        <v/>
      </c>
      <c r="L575" s="17" t="str">
        <f>IF(SUM('Test Sample Data'!L$3:L$98)&gt;10,IF(AND(ISNUMBER('Test Sample Data'!L574),'Test Sample Data'!L574&lt;$B$1,'Test Sample Data'!L574&gt;0),'Test Sample Data'!L574,$B$1),"")</f>
        <v/>
      </c>
      <c r="M575" s="17" t="str">
        <f>IF(SUM('Test Sample Data'!M$3:M$98)&gt;10,IF(AND(ISNUMBER('Test Sample Data'!M574),'Test Sample Data'!M574&lt;$B$1,'Test Sample Data'!M574&gt;0),'Test Sample Data'!M574,$B$1),"")</f>
        <v/>
      </c>
      <c r="N575" s="17" t="str">
        <f>'Gene Table'!E574</f>
        <v>hsa-miR-138-1-3p</v>
      </c>
      <c r="O575" s="17" t="str">
        <f>'Gene Table'!B574</f>
        <v>H20</v>
      </c>
      <c r="P575" s="17" t="str">
        <f>IF(SUM('Control Sample Data'!D$3:D$98)&gt;10,IF(AND(ISNUMBER('Control Sample Data'!D574),'Control Sample Data'!D574&lt;$B$1,'Control Sample Data'!D574&gt;0),'Control Sample Data'!D574,$B$1),"")</f>
        <v/>
      </c>
      <c r="Q575" s="17" t="str">
        <f>IF(SUM('Control Sample Data'!E$3:E$98)&gt;10,IF(AND(ISNUMBER('Control Sample Data'!E574),'Control Sample Data'!E574&lt;$B$1,'Control Sample Data'!E574&gt;0),'Control Sample Data'!E574,$B$1),"")</f>
        <v/>
      </c>
      <c r="R575" s="17" t="str">
        <f>IF(SUM('Control Sample Data'!F$3:F$98)&gt;10,IF(AND(ISNUMBER('Control Sample Data'!F574),'Control Sample Data'!F574&lt;$B$1,'Control Sample Data'!F574&gt;0),'Control Sample Data'!F574,$B$1),"")</f>
        <v/>
      </c>
      <c r="S575" s="17" t="str">
        <f>IF(SUM('Control Sample Data'!G$3:G$98)&gt;10,IF(AND(ISNUMBER('Control Sample Data'!G574),'Control Sample Data'!G574&lt;$B$1,'Control Sample Data'!G574&gt;0),'Control Sample Data'!G574,$B$1),"")</f>
        <v/>
      </c>
      <c r="T575" s="17" t="str">
        <f>IF(SUM('Control Sample Data'!H$3:H$98)&gt;10,IF(AND(ISNUMBER('Control Sample Data'!H574),'Control Sample Data'!H574&lt;$B$1,'Control Sample Data'!H574&gt;0),'Control Sample Data'!H574,$B$1),"")</f>
        <v/>
      </c>
      <c r="U575" s="17" t="str">
        <f>IF(SUM('Control Sample Data'!I$3:I$98)&gt;10,IF(AND(ISNUMBER('Control Sample Data'!I574),'Control Sample Data'!I574&lt;$B$1,'Control Sample Data'!I574&gt;0),'Control Sample Data'!I574,$B$1),"")</f>
        <v/>
      </c>
      <c r="V575" s="17" t="str">
        <f>IF(SUM('Control Sample Data'!J$3:J$98)&gt;10,IF(AND(ISNUMBER('Control Sample Data'!J574),'Control Sample Data'!J574&lt;$B$1,'Control Sample Data'!J574&gt;0),'Control Sample Data'!J574,$B$1),"")</f>
        <v/>
      </c>
      <c r="W575" s="17" t="str">
        <f>IF(SUM('Control Sample Data'!K$3:K$98)&gt;10,IF(AND(ISNUMBER('Control Sample Data'!K574),'Control Sample Data'!K574&lt;$B$1,'Control Sample Data'!K574&gt;0),'Control Sample Data'!K574,$B$1),"")</f>
        <v/>
      </c>
      <c r="X575" s="17" t="str">
        <f>IF(SUM('Control Sample Data'!L$3:L$98)&gt;10,IF(AND(ISNUMBER('Control Sample Data'!L574),'Control Sample Data'!L574&lt;$B$1,'Control Sample Data'!L574&gt;0),'Control Sample Data'!L574,$B$1),"")</f>
        <v/>
      </c>
      <c r="Y575" s="17" t="str">
        <f>IF(SUM('Control Sample Data'!M$3:M$98)&gt;10,IF(AND(ISNUMBER('Control Sample Data'!M574),'Control Sample Data'!M574&lt;$B$1,'Control Sample Data'!M574&gt;0),'Control Sample Data'!M574,$B$1),"")</f>
        <v/>
      </c>
      <c r="AT575" s="36" t="str">
        <f t="shared" si="367"/>
        <v/>
      </c>
      <c r="AU575" s="36" t="str">
        <f t="shared" si="368"/>
        <v/>
      </c>
      <c r="AV575" s="36" t="str">
        <f t="shared" si="369"/>
        <v/>
      </c>
      <c r="AW575" s="36" t="str">
        <f t="shared" si="370"/>
        <v/>
      </c>
      <c r="AX575" s="36" t="str">
        <f t="shared" si="371"/>
        <v/>
      </c>
      <c r="AY575" s="36" t="str">
        <f t="shared" si="372"/>
        <v/>
      </c>
      <c r="AZ575" s="36" t="str">
        <f t="shared" si="373"/>
        <v/>
      </c>
      <c r="BA575" s="36" t="str">
        <f t="shared" si="374"/>
        <v/>
      </c>
      <c r="BB575" s="36" t="str">
        <f t="shared" si="375"/>
        <v/>
      </c>
      <c r="BC575" s="36" t="str">
        <f t="shared" si="376"/>
        <v/>
      </c>
      <c r="BD575" s="36" t="str">
        <f t="shared" si="377"/>
        <v/>
      </c>
      <c r="BE575" s="36" t="str">
        <f t="shared" si="378"/>
        <v/>
      </c>
      <c r="BF575" s="36" t="str">
        <f t="shared" si="379"/>
        <v/>
      </c>
      <c r="BG575" s="36" t="str">
        <f t="shared" si="380"/>
        <v/>
      </c>
      <c r="BH575" s="36" t="str">
        <f t="shared" si="381"/>
        <v/>
      </c>
      <c r="BI575" s="36" t="str">
        <f t="shared" si="382"/>
        <v/>
      </c>
      <c r="BJ575" s="36" t="str">
        <f t="shared" si="383"/>
        <v/>
      </c>
      <c r="BK575" s="36" t="str">
        <f t="shared" si="384"/>
        <v/>
      </c>
      <c r="BL575" s="36" t="str">
        <f t="shared" si="385"/>
        <v/>
      </c>
      <c r="BM575" s="36" t="str">
        <f t="shared" si="386"/>
        <v/>
      </c>
      <c r="BN575" s="38" t="e">
        <f t="shared" si="345"/>
        <v>#DIV/0!</v>
      </c>
      <c r="BO575" s="38" t="e">
        <f t="shared" si="346"/>
        <v>#DIV/0!</v>
      </c>
      <c r="BP575" s="39" t="str">
        <f t="shared" si="347"/>
        <v/>
      </c>
      <c r="BQ575" s="39" t="str">
        <f t="shared" si="348"/>
        <v/>
      </c>
      <c r="BR575" s="39" t="str">
        <f t="shared" si="349"/>
        <v/>
      </c>
      <c r="BS575" s="39" t="str">
        <f t="shared" si="350"/>
        <v/>
      </c>
      <c r="BT575" s="39" t="str">
        <f t="shared" si="351"/>
        <v/>
      </c>
      <c r="BU575" s="39" t="str">
        <f t="shared" si="352"/>
        <v/>
      </c>
      <c r="BV575" s="39" t="str">
        <f t="shared" si="353"/>
        <v/>
      </c>
      <c r="BW575" s="39" t="str">
        <f t="shared" si="354"/>
        <v/>
      </c>
      <c r="BX575" s="39" t="str">
        <f t="shared" si="355"/>
        <v/>
      </c>
      <c r="BY575" s="39" t="str">
        <f t="shared" si="356"/>
        <v/>
      </c>
      <c r="BZ575" s="39" t="str">
        <f t="shared" si="357"/>
        <v/>
      </c>
      <c r="CA575" s="39" t="str">
        <f t="shared" si="358"/>
        <v/>
      </c>
      <c r="CB575" s="39" t="str">
        <f t="shared" si="359"/>
        <v/>
      </c>
      <c r="CC575" s="39" t="str">
        <f t="shared" si="360"/>
        <v/>
      </c>
      <c r="CD575" s="39" t="str">
        <f t="shared" si="361"/>
        <v/>
      </c>
      <c r="CE575" s="39" t="str">
        <f t="shared" si="362"/>
        <v/>
      </c>
      <c r="CF575" s="39" t="str">
        <f t="shared" si="363"/>
        <v/>
      </c>
      <c r="CG575" s="39" t="str">
        <f t="shared" si="364"/>
        <v/>
      </c>
      <c r="CH575" s="39" t="str">
        <f t="shared" si="365"/>
        <v/>
      </c>
      <c r="CI575" s="39" t="str">
        <f t="shared" si="366"/>
        <v/>
      </c>
    </row>
    <row r="576" spans="1:87">
      <c r="A576" s="18"/>
      <c r="B576" s="15" t="str">
        <f>'Gene Table'!E575</f>
        <v>hsa-miR-520c-3p</v>
      </c>
      <c r="C576" s="15" t="str">
        <f>'Gene Table'!B575</f>
        <v>H21</v>
      </c>
      <c r="D576" s="16" t="str">
        <f>IF(SUM('Test Sample Data'!D$3:D$98)&gt;10,IF(AND(ISNUMBER('Test Sample Data'!D575),'Test Sample Data'!D575&lt;$B$1,'Test Sample Data'!D575&gt;0),'Test Sample Data'!D575,$B$1),"")</f>
        <v/>
      </c>
      <c r="E576" s="17" t="str">
        <f>IF(SUM('Test Sample Data'!E$3:E$98)&gt;10,IF(AND(ISNUMBER('Test Sample Data'!E575),'Test Sample Data'!E575&lt;$B$1,'Test Sample Data'!E575&gt;0),'Test Sample Data'!E575,$B$1),"")</f>
        <v/>
      </c>
      <c r="F576" s="17" t="str">
        <f>IF(SUM('Test Sample Data'!F$3:F$98)&gt;10,IF(AND(ISNUMBER('Test Sample Data'!F575),'Test Sample Data'!F575&lt;$B$1,'Test Sample Data'!F575&gt;0),'Test Sample Data'!F575,$B$1),"")</f>
        <v/>
      </c>
      <c r="G576" s="17" t="str">
        <f>IF(SUM('Test Sample Data'!G$3:G$98)&gt;10,IF(AND(ISNUMBER('Test Sample Data'!G575),'Test Sample Data'!G575&lt;$B$1,'Test Sample Data'!G575&gt;0),'Test Sample Data'!G575,$B$1),"")</f>
        <v/>
      </c>
      <c r="H576" s="17" t="str">
        <f>IF(SUM('Test Sample Data'!H$3:H$98)&gt;10,IF(AND(ISNUMBER('Test Sample Data'!H575),'Test Sample Data'!H575&lt;$B$1,'Test Sample Data'!H575&gt;0),'Test Sample Data'!H575,$B$1),"")</f>
        <v/>
      </c>
      <c r="I576" s="17" t="str">
        <f>IF(SUM('Test Sample Data'!I$3:I$98)&gt;10,IF(AND(ISNUMBER('Test Sample Data'!I575),'Test Sample Data'!I575&lt;$B$1,'Test Sample Data'!I575&gt;0),'Test Sample Data'!I575,$B$1),"")</f>
        <v/>
      </c>
      <c r="J576" s="17" t="str">
        <f>IF(SUM('Test Sample Data'!J$3:J$98)&gt;10,IF(AND(ISNUMBER('Test Sample Data'!J575),'Test Sample Data'!J575&lt;$B$1,'Test Sample Data'!J575&gt;0),'Test Sample Data'!J575,$B$1),"")</f>
        <v/>
      </c>
      <c r="K576" s="17" t="str">
        <f>IF(SUM('Test Sample Data'!K$3:K$98)&gt;10,IF(AND(ISNUMBER('Test Sample Data'!K575),'Test Sample Data'!K575&lt;$B$1,'Test Sample Data'!K575&gt;0),'Test Sample Data'!K575,$B$1),"")</f>
        <v/>
      </c>
      <c r="L576" s="17" t="str">
        <f>IF(SUM('Test Sample Data'!L$3:L$98)&gt;10,IF(AND(ISNUMBER('Test Sample Data'!L575),'Test Sample Data'!L575&lt;$B$1,'Test Sample Data'!L575&gt;0),'Test Sample Data'!L575,$B$1),"")</f>
        <v/>
      </c>
      <c r="M576" s="17" t="str">
        <f>IF(SUM('Test Sample Data'!M$3:M$98)&gt;10,IF(AND(ISNUMBER('Test Sample Data'!M575),'Test Sample Data'!M575&lt;$B$1,'Test Sample Data'!M575&gt;0),'Test Sample Data'!M575,$B$1),"")</f>
        <v/>
      </c>
      <c r="N576" s="17" t="str">
        <f>'Gene Table'!E575</f>
        <v>hsa-miR-520c-3p</v>
      </c>
      <c r="O576" s="17" t="str">
        <f>'Gene Table'!B575</f>
        <v>H21</v>
      </c>
      <c r="P576" s="17" t="str">
        <f>IF(SUM('Control Sample Data'!D$3:D$98)&gt;10,IF(AND(ISNUMBER('Control Sample Data'!D575),'Control Sample Data'!D575&lt;$B$1,'Control Sample Data'!D575&gt;0),'Control Sample Data'!D575,$B$1),"")</f>
        <v/>
      </c>
      <c r="Q576" s="17" t="str">
        <f>IF(SUM('Control Sample Data'!E$3:E$98)&gt;10,IF(AND(ISNUMBER('Control Sample Data'!E575),'Control Sample Data'!E575&lt;$B$1,'Control Sample Data'!E575&gt;0),'Control Sample Data'!E575,$B$1),"")</f>
        <v/>
      </c>
      <c r="R576" s="17" t="str">
        <f>IF(SUM('Control Sample Data'!F$3:F$98)&gt;10,IF(AND(ISNUMBER('Control Sample Data'!F575),'Control Sample Data'!F575&lt;$B$1,'Control Sample Data'!F575&gt;0),'Control Sample Data'!F575,$B$1),"")</f>
        <v/>
      </c>
      <c r="S576" s="17" t="str">
        <f>IF(SUM('Control Sample Data'!G$3:G$98)&gt;10,IF(AND(ISNUMBER('Control Sample Data'!G575),'Control Sample Data'!G575&lt;$B$1,'Control Sample Data'!G575&gt;0),'Control Sample Data'!G575,$B$1),"")</f>
        <v/>
      </c>
      <c r="T576" s="17" t="str">
        <f>IF(SUM('Control Sample Data'!H$3:H$98)&gt;10,IF(AND(ISNUMBER('Control Sample Data'!H575),'Control Sample Data'!H575&lt;$B$1,'Control Sample Data'!H575&gt;0),'Control Sample Data'!H575,$B$1),"")</f>
        <v/>
      </c>
      <c r="U576" s="17" t="str">
        <f>IF(SUM('Control Sample Data'!I$3:I$98)&gt;10,IF(AND(ISNUMBER('Control Sample Data'!I575),'Control Sample Data'!I575&lt;$B$1,'Control Sample Data'!I575&gt;0),'Control Sample Data'!I575,$B$1),"")</f>
        <v/>
      </c>
      <c r="V576" s="17" t="str">
        <f>IF(SUM('Control Sample Data'!J$3:J$98)&gt;10,IF(AND(ISNUMBER('Control Sample Data'!J575),'Control Sample Data'!J575&lt;$B$1,'Control Sample Data'!J575&gt;0),'Control Sample Data'!J575,$B$1),"")</f>
        <v/>
      </c>
      <c r="W576" s="17" t="str">
        <f>IF(SUM('Control Sample Data'!K$3:K$98)&gt;10,IF(AND(ISNUMBER('Control Sample Data'!K575),'Control Sample Data'!K575&lt;$B$1,'Control Sample Data'!K575&gt;0),'Control Sample Data'!K575,$B$1),"")</f>
        <v/>
      </c>
      <c r="X576" s="17" t="str">
        <f>IF(SUM('Control Sample Data'!L$3:L$98)&gt;10,IF(AND(ISNUMBER('Control Sample Data'!L575),'Control Sample Data'!L575&lt;$B$1,'Control Sample Data'!L575&gt;0),'Control Sample Data'!L575,$B$1),"")</f>
        <v/>
      </c>
      <c r="Y576" s="17" t="str">
        <f>IF(SUM('Control Sample Data'!M$3:M$98)&gt;10,IF(AND(ISNUMBER('Control Sample Data'!M575),'Control Sample Data'!M575&lt;$B$1,'Control Sample Data'!M575&gt;0),'Control Sample Data'!M575,$B$1),"")</f>
        <v/>
      </c>
      <c r="AT576" s="36" t="str">
        <f t="shared" si="367"/>
        <v/>
      </c>
      <c r="AU576" s="36" t="str">
        <f t="shared" si="368"/>
        <v/>
      </c>
      <c r="AV576" s="36" t="str">
        <f t="shared" si="369"/>
        <v/>
      </c>
      <c r="AW576" s="36" t="str">
        <f t="shared" si="370"/>
        <v/>
      </c>
      <c r="AX576" s="36" t="str">
        <f t="shared" si="371"/>
        <v/>
      </c>
      <c r="AY576" s="36" t="str">
        <f t="shared" si="372"/>
        <v/>
      </c>
      <c r="AZ576" s="36" t="str">
        <f t="shared" si="373"/>
        <v/>
      </c>
      <c r="BA576" s="36" t="str">
        <f t="shared" si="374"/>
        <v/>
      </c>
      <c r="BB576" s="36" t="str">
        <f t="shared" si="375"/>
        <v/>
      </c>
      <c r="BC576" s="36" t="str">
        <f t="shared" si="376"/>
        <v/>
      </c>
      <c r="BD576" s="36" t="str">
        <f t="shared" si="377"/>
        <v/>
      </c>
      <c r="BE576" s="36" t="str">
        <f t="shared" si="378"/>
        <v/>
      </c>
      <c r="BF576" s="36" t="str">
        <f t="shared" si="379"/>
        <v/>
      </c>
      <c r="BG576" s="36" t="str">
        <f t="shared" si="380"/>
        <v/>
      </c>
      <c r="BH576" s="36" t="str">
        <f t="shared" si="381"/>
        <v/>
      </c>
      <c r="BI576" s="36" t="str">
        <f t="shared" si="382"/>
        <v/>
      </c>
      <c r="BJ576" s="36" t="str">
        <f t="shared" si="383"/>
        <v/>
      </c>
      <c r="BK576" s="36" t="str">
        <f t="shared" si="384"/>
        <v/>
      </c>
      <c r="BL576" s="36" t="str">
        <f t="shared" si="385"/>
        <v/>
      </c>
      <c r="BM576" s="36" t="str">
        <f t="shared" si="386"/>
        <v/>
      </c>
      <c r="BN576" s="38" t="e">
        <f t="shared" si="345"/>
        <v>#DIV/0!</v>
      </c>
      <c r="BO576" s="38" t="e">
        <f t="shared" si="346"/>
        <v>#DIV/0!</v>
      </c>
      <c r="BP576" s="39" t="str">
        <f t="shared" si="347"/>
        <v/>
      </c>
      <c r="BQ576" s="39" t="str">
        <f t="shared" si="348"/>
        <v/>
      </c>
      <c r="BR576" s="39" t="str">
        <f t="shared" si="349"/>
        <v/>
      </c>
      <c r="BS576" s="39" t="str">
        <f t="shared" si="350"/>
        <v/>
      </c>
      <c r="BT576" s="39" t="str">
        <f t="shared" si="351"/>
        <v/>
      </c>
      <c r="BU576" s="39" t="str">
        <f t="shared" si="352"/>
        <v/>
      </c>
      <c r="BV576" s="39" t="str">
        <f t="shared" si="353"/>
        <v/>
      </c>
      <c r="BW576" s="39" t="str">
        <f t="shared" si="354"/>
        <v/>
      </c>
      <c r="BX576" s="39" t="str">
        <f t="shared" si="355"/>
        <v/>
      </c>
      <c r="BY576" s="39" t="str">
        <f t="shared" si="356"/>
        <v/>
      </c>
      <c r="BZ576" s="39" t="str">
        <f t="shared" si="357"/>
        <v/>
      </c>
      <c r="CA576" s="39" t="str">
        <f t="shared" si="358"/>
        <v/>
      </c>
      <c r="CB576" s="39" t="str">
        <f t="shared" si="359"/>
        <v/>
      </c>
      <c r="CC576" s="39" t="str">
        <f t="shared" si="360"/>
        <v/>
      </c>
      <c r="CD576" s="39" t="str">
        <f t="shared" si="361"/>
        <v/>
      </c>
      <c r="CE576" s="39" t="str">
        <f t="shared" si="362"/>
        <v/>
      </c>
      <c r="CF576" s="39" t="str">
        <f t="shared" si="363"/>
        <v/>
      </c>
      <c r="CG576" s="39" t="str">
        <f t="shared" si="364"/>
        <v/>
      </c>
      <c r="CH576" s="39" t="str">
        <f t="shared" si="365"/>
        <v/>
      </c>
      <c r="CI576" s="39" t="str">
        <f t="shared" si="366"/>
        <v/>
      </c>
    </row>
    <row r="577" spans="1:87">
      <c r="A577" s="18"/>
      <c r="B577" s="15" t="str">
        <f>'Gene Table'!E576</f>
        <v>hsa-miR-34a-3p</v>
      </c>
      <c r="C577" s="15" t="str">
        <f>'Gene Table'!B576</f>
        <v>H22</v>
      </c>
      <c r="D577" s="16" t="str">
        <f>IF(SUM('Test Sample Data'!D$3:D$98)&gt;10,IF(AND(ISNUMBER('Test Sample Data'!D576),'Test Sample Data'!D576&lt;$B$1,'Test Sample Data'!D576&gt;0),'Test Sample Data'!D576,$B$1),"")</f>
        <v/>
      </c>
      <c r="E577" s="17" t="str">
        <f>IF(SUM('Test Sample Data'!E$3:E$98)&gt;10,IF(AND(ISNUMBER('Test Sample Data'!E576),'Test Sample Data'!E576&lt;$B$1,'Test Sample Data'!E576&gt;0),'Test Sample Data'!E576,$B$1),"")</f>
        <v/>
      </c>
      <c r="F577" s="17" t="str">
        <f>IF(SUM('Test Sample Data'!F$3:F$98)&gt;10,IF(AND(ISNUMBER('Test Sample Data'!F576),'Test Sample Data'!F576&lt;$B$1,'Test Sample Data'!F576&gt;0),'Test Sample Data'!F576,$B$1),"")</f>
        <v/>
      </c>
      <c r="G577" s="17" t="str">
        <f>IF(SUM('Test Sample Data'!G$3:G$98)&gt;10,IF(AND(ISNUMBER('Test Sample Data'!G576),'Test Sample Data'!G576&lt;$B$1,'Test Sample Data'!G576&gt;0),'Test Sample Data'!G576,$B$1),"")</f>
        <v/>
      </c>
      <c r="H577" s="17" t="str">
        <f>IF(SUM('Test Sample Data'!H$3:H$98)&gt;10,IF(AND(ISNUMBER('Test Sample Data'!H576),'Test Sample Data'!H576&lt;$B$1,'Test Sample Data'!H576&gt;0),'Test Sample Data'!H576,$B$1),"")</f>
        <v/>
      </c>
      <c r="I577" s="17" t="str">
        <f>IF(SUM('Test Sample Data'!I$3:I$98)&gt;10,IF(AND(ISNUMBER('Test Sample Data'!I576),'Test Sample Data'!I576&lt;$B$1,'Test Sample Data'!I576&gt;0),'Test Sample Data'!I576,$B$1),"")</f>
        <v/>
      </c>
      <c r="J577" s="17" t="str">
        <f>IF(SUM('Test Sample Data'!J$3:J$98)&gt;10,IF(AND(ISNUMBER('Test Sample Data'!J576),'Test Sample Data'!J576&lt;$B$1,'Test Sample Data'!J576&gt;0),'Test Sample Data'!J576,$B$1),"")</f>
        <v/>
      </c>
      <c r="K577" s="17" t="str">
        <f>IF(SUM('Test Sample Data'!K$3:K$98)&gt;10,IF(AND(ISNUMBER('Test Sample Data'!K576),'Test Sample Data'!K576&lt;$B$1,'Test Sample Data'!K576&gt;0),'Test Sample Data'!K576,$B$1),"")</f>
        <v/>
      </c>
      <c r="L577" s="17" t="str">
        <f>IF(SUM('Test Sample Data'!L$3:L$98)&gt;10,IF(AND(ISNUMBER('Test Sample Data'!L576),'Test Sample Data'!L576&lt;$B$1,'Test Sample Data'!L576&gt;0),'Test Sample Data'!L576,$B$1),"")</f>
        <v/>
      </c>
      <c r="M577" s="17" t="str">
        <f>IF(SUM('Test Sample Data'!M$3:M$98)&gt;10,IF(AND(ISNUMBER('Test Sample Data'!M576),'Test Sample Data'!M576&lt;$B$1,'Test Sample Data'!M576&gt;0),'Test Sample Data'!M576,$B$1),"")</f>
        <v/>
      </c>
      <c r="N577" s="17" t="str">
        <f>'Gene Table'!E576</f>
        <v>hsa-miR-34a-3p</v>
      </c>
      <c r="O577" s="17" t="str">
        <f>'Gene Table'!B576</f>
        <v>H22</v>
      </c>
      <c r="P577" s="17" t="str">
        <f>IF(SUM('Control Sample Data'!D$3:D$98)&gt;10,IF(AND(ISNUMBER('Control Sample Data'!D576),'Control Sample Data'!D576&lt;$B$1,'Control Sample Data'!D576&gt;0),'Control Sample Data'!D576,$B$1),"")</f>
        <v/>
      </c>
      <c r="Q577" s="17" t="str">
        <f>IF(SUM('Control Sample Data'!E$3:E$98)&gt;10,IF(AND(ISNUMBER('Control Sample Data'!E576),'Control Sample Data'!E576&lt;$B$1,'Control Sample Data'!E576&gt;0),'Control Sample Data'!E576,$B$1),"")</f>
        <v/>
      </c>
      <c r="R577" s="17" t="str">
        <f>IF(SUM('Control Sample Data'!F$3:F$98)&gt;10,IF(AND(ISNUMBER('Control Sample Data'!F576),'Control Sample Data'!F576&lt;$B$1,'Control Sample Data'!F576&gt;0),'Control Sample Data'!F576,$B$1),"")</f>
        <v/>
      </c>
      <c r="S577" s="17" t="str">
        <f>IF(SUM('Control Sample Data'!G$3:G$98)&gt;10,IF(AND(ISNUMBER('Control Sample Data'!G576),'Control Sample Data'!G576&lt;$B$1,'Control Sample Data'!G576&gt;0),'Control Sample Data'!G576,$B$1),"")</f>
        <v/>
      </c>
      <c r="T577" s="17" t="str">
        <f>IF(SUM('Control Sample Data'!H$3:H$98)&gt;10,IF(AND(ISNUMBER('Control Sample Data'!H576),'Control Sample Data'!H576&lt;$B$1,'Control Sample Data'!H576&gt;0),'Control Sample Data'!H576,$B$1),"")</f>
        <v/>
      </c>
      <c r="U577" s="17" t="str">
        <f>IF(SUM('Control Sample Data'!I$3:I$98)&gt;10,IF(AND(ISNUMBER('Control Sample Data'!I576),'Control Sample Data'!I576&lt;$B$1,'Control Sample Data'!I576&gt;0),'Control Sample Data'!I576,$B$1),"")</f>
        <v/>
      </c>
      <c r="V577" s="17" t="str">
        <f>IF(SUM('Control Sample Data'!J$3:J$98)&gt;10,IF(AND(ISNUMBER('Control Sample Data'!J576),'Control Sample Data'!J576&lt;$B$1,'Control Sample Data'!J576&gt;0),'Control Sample Data'!J576,$B$1),"")</f>
        <v/>
      </c>
      <c r="W577" s="17" t="str">
        <f>IF(SUM('Control Sample Data'!K$3:K$98)&gt;10,IF(AND(ISNUMBER('Control Sample Data'!K576),'Control Sample Data'!K576&lt;$B$1,'Control Sample Data'!K576&gt;0),'Control Sample Data'!K576,$B$1),"")</f>
        <v/>
      </c>
      <c r="X577" s="17" t="str">
        <f>IF(SUM('Control Sample Data'!L$3:L$98)&gt;10,IF(AND(ISNUMBER('Control Sample Data'!L576),'Control Sample Data'!L576&lt;$B$1,'Control Sample Data'!L576&gt;0),'Control Sample Data'!L576,$B$1),"")</f>
        <v/>
      </c>
      <c r="Y577" s="17" t="str">
        <f>IF(SUM('Control Sample Data'!M$3:M$98)&gt;10,IF(AND(ISNUMBER('Control Sample Data'!M576),'Control Sample Data'!M576&lt;$B$1,'Control Sample Data'!M576&gt;0),'Control Sample Data'!M576,$B$1),"")</f>
        <v/>
      </c>
      <c r="AT577" s="36" t="str">
        <f t="shared" si="367"/>
        <v/>
      </c>
      <c r="AU577" s="36" t="str">
        <f t="shared" si="368"/>
        <v/>
      </c>
      <c r="AV577" s="36" t="str">
        <f t="shared" si="369"/>
        <v/>
      </c>
      <c r="AW577" s="36" t="str">
        <f t="shared" si="370"/>
        <v/>
      </c>
      <c r="AX577" s="36" t="str">
        <f t="shared" si="371"/>
        <v/>
      </c>
      <c r="AY577" s="36" t="str">
        <f t="shared" si="372"/>
        <v/>
      </c>
      <c r="AZ577" s="36" t="str">
        <f t="shared" si="373"/>
        <v/>
      </c>
      <c r="BA577" s="36" t="str">
        <f t="shared" si="374"/>
        <v/>
      </c>
      <c r="BB577" s="36" t="str">
        <f t="shared" si="375"/>
        <v/>
      </c>
      <c r="BC577" s="36" t="str">
        <f t="shared" si="376"/>
        <v/>
      </c>
      <c r="BD577" s="36" t="str">
        <f t="shared" si="377"/>
        <v/>
      </c>
      <c r="BE577" s="36" t="str">
        <f t="shared" si="378"/>
        <v/>
      </c>
      <c r="BF577" s="36" t="str">
        <f t="shared" si="379"/>
        <v/>
      </c>
      <c r="BG577" s="36" t="str">
        <f t="shared" si="380"/>
        <v/>
      </c>
      <c r="BH577" s="36" t="str">
        <f t="shared" si="381"/>
        <v/>
      </c>
      <c r="BI577" s="36" t="str">
        <f t="shared" si="382"/>
        <v/>
      </c>
      <c r="BJ577" s="36" t="str">
        <f t="shared" si="383"/>
        <v/>
      </c>
      <c r="BK577" s="36" t="str">
        <f t="shared" si="384"/>
        <v/>
      </c>
      <c r="BL577" s="36" t="str">
        <f t="shared" si="385"/>
        <v/>
      </c>
      <c r="BM577" s="36" t="str">
        <f t="shared" si="386"/>
        <v/>
      </c>
      <c r="BN577" s="38" t="e">
        <f t="shared" si="345"/>
        <v>#DIV/0!</v>
      </c>
      <c r="BO577" s="38" t="e">
        <f t="shared" si="346"/>
        <v>#DIV/0!</v>
      </c>
      <c r="BP577" s="39" t="str">
        <f t="shared" si="347"/>
        <v/>
      </c>
      <c r="BQ577" s="39" t="str">
        <f t="shared" si="348"/>
        <v/>
      </c>
      <c r="BR577" s="39" t="str">
        <f t="shared" si="349"/>
        <v/>
      </c>
      <c r="BS577" s="39" t="str">
        <f t="shared" si="350"/>
        <v/>
      </c>
      <c r="BT577" s="39" t="str">
        <f t="shared" si="351"/>
        <v/>
      </c>
      <c r="BU577" s="39" t="str">
        <f t="shared" si="352"/>
        <v/>
      </c>
      <c r="BV577" s="39" t="str">
        <f t="shared" si="353"/>
        <v/>
      </c>
      <c r="BW577" s="39" t="str">
        <f t="shared" si="354"/>
        <v/>
      </c>
      <c r="BX577" s="39" t="str">
        <f t="shared" si="355"/>
        <v/>
      </c>
      <c r="BY577" s="39" t="str">
        <f t="shared" si="356"/>
        <v/>
      </c>
      <c r="BZ577" s="39" t="str">
        <f t="shared" si="357"/>
        <v/>
      </c>
      <c r="CA577" s="39" t="str">
        <f t="shared" si="358"/>
        <v/>
      </c>
      <c r="CB577" s="39" t="str">
        <f t="shared" si="359"/>
        <v/>
      </c>
      <c r="CC577" s="39" t="str">
        <f t="shared" si="360"/>
        <v/>
      </c>
      <c r="CD577" s="39" t="str">
        <f t="shared" si="361"/>
        <v/>
      </c>
      <c r="CE577" s="39" t="str">
        <f t="shared" si="362"/>
        <v/>
      </c>
      <c r="CF577" s="39" t="str">
        <f t="shared" si="363"/>
        <v/>
      </c>
      <c r="CG577" s="39" t="str">
        <f t="shared" si="364"/>
        <v/>
      </c>
      <c r="CH577" s="39" t="str">
        <f t="shared" si="365"/>
        <v/>
      </c>
      <c r="CI577" s="39" t="str">
        <f t="shared" si="366"/>
        <v/>
      </c>
    </row>
    <row r="578" spans="1:87">
      <c r="A578" s="18"/>
      <c r="B578" s="15" t="str">
        <f>'Gene Table'!E577</f>
        <v>hsa-miR-135b-5p</v>
      </c>
      <c r="C578" s="15" t="str">
        <f>'Gene Table'!B577</f>
        <v>H23</v>
      </c>
      <c r="D578" s="16" t="str">
        <f>IF(SUM('Test Sample Data'!D$3:D$98)&gt;10,IF(AND(ISNUMBER('Test Sample Data'!D577),'Test Sample Data'!D577&lt;$B$1,'Test Sample Data'!D577&gt;0),'Test Sample Data'!D577,$B$1),"")</f>
        <v/>
      </c>
      <c r="E578" s="17" t="str">
        <f>IF(SUM('Test Sample Data'!E$3:E$98)&gt;10,IF(AND(ISNUMBER('Test Sample Data'!E577),'Test Sample Data'!E577&lt;$B$1,'Test Sample Data'!E577&gt;0),'Test Sample Data'!E577,$B$1),"")</f>
        <v/>
      </c>
      <c r="F578" s="17" t="str">
        <f>IF(SUM('Test Sample Data'!F$3:F$98)&gt;10,IF(AND(ISNUMBER('Test Sample Data'!F577),'Test Sample Data'!F577&lt;$B$1,'Test Sample Data'!F577&gt;0),'Test Sample Data'!F577,$B$1),"")</f>
        <v/>
      </c>
      <c r="G578" s="17" t="str">
        <f>IF(SUM('Test Sample Data'!G$3:G$98)&gt;10,IF(AND(ISNUMBER('Test Sample Data'!G577),'Test Sample Data'!G577&lt;$B$1,'Test Sample Data'!G577&gt;0),'Test Sample Data'!G577,$B$1),"")</f>
        <v/>
      </c>
      <c r="H578" s="17" t="str">
        <f>IF(SUM('Test Sample Data'!H$3:H$98)&gt;10,IF(AND(ISNUMBER('Test Sample Data'!H577),'Test Sample Data'!H577&lt;$B$1,'Test Sample Data'!H577&gt;0),'Test Sample Data'!H577,$B$1),"")</f>
        <v/>
      </c>
      <c r="I578" s="17" t="str">
        <f>IF(SUM('Test Sample Data'!I$3:I$98)&gt;10,IF(AND(ISNUMBER('Test Sample Data'!I577),'Test Sample Data'!I577&lt;$B$1,'Test Sample Data'!I577&gt;0),'Test Sample Data'!I577,$B$1),"")</f>
        <v/>
      </c>
      <c r="J578" s="17" t="str">
        <f>IF(SUM('Test Sample Data'!J$3:J$98)&gt;10,IF(AND(ISNUMBER('Test Sample Data'!J577),'Test Sample Data'!J577&lt;$B$1,'Test Sample Data'!J577&gt;0),'Test Sample Data'!J577,$B$1),"")</f>
        <v/>
      </c>
      <c r="K578" s="17" t="str">
        <f>IF(SUM('Test Sample Data'!K$3:K$98)&gt;10,IF(AND(ISNUMBER('Test Sample Data'!K577),'Test Sample Data'!K577&lt;$B$1,'Test Sample Data'!K577&gt;0),'Test Sample Data'!K577,$B$1),"")</f>
        <v/>
      </c>
      <c r="L578" s="17" t="str">
        <f>IF(SUM('Test Sample Data'!L$3:L$98)&gt;10,IF(AND(ISNUMBER('Test Sample Data'!L577),'Test Sample Data'!L577&lt;$B$1,'Test Sample Data'!L577&gt;0),'Test Sample Data'!L577,$B$1),"")</f>
        <v/>
      </c>
      <c r="M578" s="17" t="str">
        <f>IF(SUM('Test Sample Data'!M$3:M$98)&gt;10,IF(AND(ISNUMBER('Test Sample Data'!M577),'Test Sample Data'!M577&lt;$B$1,'Test Sample Data'!M577&gt;0),'Test Sample Data'!M577,$B$1),"")</f>
        <v/>
      </c>
      <c r="N578" s="17" t="str">
        <f>'Gene Table'!E577</f>
        <v>hsa-miR-135b-5p</v>
      </c>
      <c r="O578" s="17" t="str">
        <f>'Gene Table'!B577</f>
        <v>H23</v>
      </c>
      <c r="P578" s="17" t="str">
        <f>IF(SUM('Control Sample Data'!D$3:D$98)&gt;10,IF(AND(ISNUMBER('Control Sample Data'!D577),'Control Sample Data'!D577&lt;$B$1,'Control Sample Data'!D577&gt;0),'Control Sample Data'!D577,$B$1),"")</f>
        <v/>
      </c>
      <c r="Q578" s="17" t="str">
        <f>IF(SUM('Control Sample Data'!E$3:E$98)&gt;10,IF(AND(ISNUMBER('Control Sample Data'!E577),'Control Sample Data'!E577&lt;$B$1,'Control Sample Data'!E577&gt;0),'Control Sample Data'!E577,$B$1),"")</f>
        <v/>
      </c>
      <c r="R578" s="17" t="str">
        <f>IF(SUM('Control Sample Data'!F$3:F$98)&gt;10,IF(AND(ISNUMBER('Control Sample Data'!F577),'Control Sample Data'!F577&lt;$B$1,'Control Sample Data'!F577&gt;0),'Control Sample Data'!F577,$B$1),"")</f>
        <v/>
      </c>
      <c r="S578" s="17" t="str">
        <f>IF(SUM('Control Sample Data'!G$3:G$98)&gt;10,IF(AND(ISNUMBER('Control Sample Data'!G577),'Control Sample Data'!G577&lt;$B$1,'Control Sample Data'!G577&gt;0),'Control Sample Data'!G577,$B$1),"")</f>
        <v/>
      </c>
      <c r="T578" s="17" t="str">
        <f>IF(SUM('Control Sample Data'!H$3:H$98)&gt;10,IF(AND(ISNUMBER('Control Sample Data'!H577),'Control Sample Data'!H577&lt;$B$1,'Control Sample Data'!H577&gt;0),'Control Sample Data'!H577,$B$1),"")</f>
        <v/>
      </c>
      <c r="U578" s="17" t="str">
        <f>IF(SUM('Control Sample Data'!I$3:I$98)&gt;10,IF(AND(ISNUMBER('Control Sample Data'!I577),'Control Sample Data'!I577&lt;$B$1,'Control Sample Data'!I577&gt;0),'Control Sample Data'!I577,$B$1),"")</f>
        <v/>
      </c>
      <c r="V578" s="17" t="str">
        <f>IF(SUM('Control Sample Data'!J$3:J$98)&gt;10,IF(AND(ISNUMBER('Control Sample Data'!J577),'Control Sample Data'!J577&lt;$B$1,'Control Sample Data'!J577&gt;0),'Control Sample Data'!J577,$B$1),"")</f>
        <v/>
      </c>
      <c r="W578" s="17" t="str">
        <f>IF(SUM('Control Sample Data'!K$3:K$98)&gt;10,IF(AND(ISNUMBER('Control Sample Data'!K577),'Control Sample Data'!K577&lt;$B$1,'Control Sample Data'!K577&gt;0),'Control Sample Data'!K577,$B$1),"")</f>
        <v/>
      </c>
      <c r="X578" s="17" t="str">
        <f>IF(SUM('Control Sample Data'!L$3:L$98)&gt;10,IF(AND(ISNUMBER('Control Sample Data'!L577),'Control Sample Data'!L577&lt;$B$1,'Control Sample Data'!L577&gt;0),'Control Sample Data'!L577,$B$1),"")</f>
        <v/>
      </c>
      <c r="Y578" s="17" t="str">
        <f>IF(SUM('Control Sample Data'!M$3:M$98)&gt;10,IF(AND(ISNUMBER('Control Sample Data'!M577),'Control Sample Data'!M577&lt;$B$1,'Control Sample Data'!M577&gt;0),'Control Sample Data'!M577,$B$1),"")</f>
        <v/>
      </c>
      <c r="AT578" s="36" t="str">
        <f t="shared" si="367"/>
        <v/>
      </c>
      <c r="AU578" s="36" t="str">
        <f t="shared" si="368"/>
        <v/>
      </c>
      <c r="AV578" s="36" t="str">
        <f t="shared" si="369"/>
        <v/>
      </c>
      <c r="AW578" s="36" t="str">
        <f t="shared" si="370"/>
        <v/>
      </c>
      <c r="AX578" s="36" t="str">
        <f t="shared" si="371"/>
        <v/>
      </c>
      <c r="AY578" s="36" t="str">
        <f t="shared" si="372"/>
        <v/>
      </c>
      <c r="AZ578" s="36" t="str">
        <f t="shared" si="373"/>
        <v/>
      </c>
      <c r="BA578" s="36" t="str">
        <f t="shared" si="374"/>
        <v/>
      </c>
      <c r="BB578" s="36" t="str">
        <f t="shared" si="375"/>
        <v/>
      </c>
      <c r="BC578" s="36" t="str">
        <f t="shared" si="376"/>
        <v/>
      </c>
      <c r="BD578" s="36" t="str">
        <f t="shared" si="377"/>
        <v/>
      </c>
      <c r="BE578" s="36" t="str">
        <f t="shared" si="378"/>
        <v/>
      </c>
      <c r="BF578" s="36" t="str">
        <f t="shared" si="379"/>
        <v/>
      </c>
      <c r="BG578" s="36" t="str">
        <f t="shared" si="380"/>
        <v/>
      </c>
      <c r="BH578" s="36" t="str">
        <f t="shared" si="381"/>
        <v/>
      </c>
      <c r="BI578" s="36" t="str">
        <f t="shared" si="382"/>
        <v/>
      </c>
      <c r="BJ578" s="36" t="str">
        <f t="shared" si="383"/>
        <v/>
      </c>
      <c r="BK578" s="36" t="str">
        <f t="shared" si="384"/>
        <v/>
      </c>
      <c r="BL578" s="36" t="str">
        <f t="shared" si="385"/>
        <v/>
      </c>
      <c r="BM578" s="36" t="str">
        <f t="shared" si="386"/>
        <v/>
      </c>
      <c r="BN578" s="38" t="e">
        <f t="shared" si="345"/>
        <v>#DIV/0!</v>
      </c>
      <c r="BO578" s="38" t="e">
        <f t="shared" si="346"/>
        <v>#DIV/0!</v>
      </c>
      <c r="BP578" s="39" t="str">
        <f t="shared" si="347"/>
        <v/>
      </c>
      <c r="BQ578" s="39" t="str">
        <f t="shared" si="348"/>
        <v/>
      </c>
      <c r="BR578" s="39" t="str">
        <f t="shared" si="349"/>
        <v/>
      </c>
      <c r="BS578" s="39" t="str">
        <f t="shared" si="350"/>
        <v/>
      </c>
      <c r="BT578" s="39" t="str">
        <f t="shared" si="351"/>
        <v/>
      </c>
      <c r="BU578" s="39" t="str">
        <f t="shared" si="352"/>
        <v/>
      </c>
      <c r="BV578" s="39" t="str">
        <f t="shared" si="353"/>
        <v/>
      </c>
      <c r="BW578" s="39" t="str">
        <f t="shared" si="354"/>
        <v/>
      </c>
      <c r="BX578" s="39" t="str">
        <f t="shared" si="355"/>
        <v/>
      </c>
      <c r="BY578" s="39" t="str">
        <f t="shared" si="356"/>
        <v/>
      </c>
      <c r="BZ578" s="39" t="str">
        <f t="shared" si="357"/>
        <v/>
      </c>
      <c r="CA578" s="39" t="str">
        <f t="shared" si="358"/>
        <v/>
      </c>
      <c r="CB578" s="39" t="str">
        <f t="shared" si="359"/>
        <v/>
      </c>
      <c r="CC578" s="39" t="str">
        <f t="shared" si="360"/>
        <v/>
      </c>
      <c r="CD578" s="39" t="str">
        <f t="shared" si="361"/>
        <v/>
      </c>
      <c r="CE578" s="39" t="str">
        <f t="shared" si="362"/>
        <v/>
      </c>
      <c r="CF578" s="39" t="str">
        <f t="shared" si="363"/>
        <v/>
      </c>
      <c r="CG578" s="39" t="str">
        <f t="shared" si="364"/>
        <v/>
      </c>
      <c r="CH578" s="39" t="str">
        <f t="shared" si="365"/>
        <v/>
      </c>
      <c r="CI578" s="39" t="str">
        <f t="shared" si="366"/>
        <v/>
      </c>
    </row>
    <row r="579" spans="1:87">
      <c r="A579" s="18"/>
      <c r="B579" s="15" t="str">
        <f>'Gene Table'!E578</f>
        <v>hsa-miR-135b-3p</v>
      </c>
      <c r="C579" s="15" t="str">
        <f>'Gene Table'!B578</f>
        <v>H24</v>
      </c>
      <c r="D579" s="16" t="str">
        <f>IF(SUM('Test Sample Data'!D$3:D$98)&gt;10,IF(AND(ISNUMBER('Test Sample Data'!D578),'Test Sample Data'!D578&lt;$B$1,'Test Sample Data'!D578&gt;0),'Test Sample Data'!D578,$B$1),"")</f>
        <v/>
      </c>
      <c r="E579" s="17" t="str">
        <f>IF(SUM('Test Sample Data'!E$3:E$98)&gt;10,IF(AND(ISNUMBER('Test Sample Data'!E578),'Test Sample Data'!E578&lt;$B$1,'Test Sample Data'!E578&gt;0),'Test Sample Data'!E578,$B$1),"")</f>
        <v/>
      </c>
      <c r="F579" s="17" t="str">
        <f>IF(SUM('Test Sample Data'!F$3:F$98)&gt;10,IF(AND(ISNUMBER('Test Sample Data'!F578),'Test Sample Data'!F578&lt;$B$1,'Test Sample Data'!F578&gt;0),'Test Sample Data'!F578,$B$1),"")</f>
        <v/>
      </c>
      <c r="G579" s="17" t="str">
        <f>IF(SUM('Test Sample Data'!G$3:G$98)&gt;10,IF(AND(ISNUMBER('Test Sample Data'!G578),'Test Sample Data'!G578&lt;$B$1,'Test Sample Data'!G578&gt;0),'Test Sample Data'!G578,$B$1),"")</f>
        <v/>
      </c>
      <c r="H579" s="17" t="str">
        <f>IF(SUM('Test Sample Data'!H$3:H$98)&gt;10,IF(AND(ISNUMBER('Test Sample Data'!H578),'Test Sample Data'!H578&lt;$B$1,'Test Sample Data'!H578&gt;0),'Test Sample Data'!H578,$B$1),"")</f>
        <v/>
      </c>
      <c r="I579" s="17" t="str">
        <f>IF(SUM('Test Sample Data'!I$3:I$98)&gt;10,IF(AND(ISNUMBER('Test Sample Data'!I578),'Test Sample Data'!I578&lt;$B$1,'Test Sample Data'!I578&gt;0),'Test Sample Data'!I578,$B$1),"")</f>
        <v/>
      </c>
      <c r="J579" s="17" t="str">
        <f>IF(SUM('Test Sample Data'!J$3:J$98)&gt;10,IF(AND(ISNUMBER('Test Sample Data'!J578),'Test Sample Data'!J578&lt;$B$1,'Test Sample Data'!J578&gt;0),'Test Sample Data'!J578,$B$1),"")</f>
        <v/>
      </c>
      <c r="K579" s="17" t="str">
        <f>IF(SUM('Test Sample Data'!K$3:K$98)&gt;10,IF(AND(ISNUMBER('Test Sample Data'!K578),'Test Sample Data'!K578&lt;$B$1,'Test Sample Data'!K578&gt;0),'Test Sample Data'!K578,$B$1),"")</f>
        <v/>
      </c>
      <c r="L579" s="17" t="str">
        <f>IF(SUM('Test Sample Data'!L$3:L$98)&gt;10,IF(AND(ISNUMBER('Test Sample Data'!L578),'Test Sample Data'!L578&lt;$B$1,'Test Sample Data'!L578&gt;0),'Test Sample Data'!L578,$B$1),"")</f>
        <v/>
      </c>
      <c r="M579" s="17" t="str">
        <f>IF(SUM('Test Sample Data'!M$3:M$98)&gt;10,IF(AND(ISNUMBER('Test Sample Data'!M578),'Test Sample Data'!M578&lt;$B$1,'Test Sample Data'!M578&gt;0),'Test Sample Data'!M578,$B$1),"")</f>
        <v/>
      </c>
      <c r="N579" s="17" t="str">
        <f>'Gene Table'!E578</f>
        <v>hsa-miR-135b-3p</v>
      </c>
      <c r="O579" s="17" t="str">
        <f>'Gene Table'!B578</f>
        <v>H24</v>
      </c>
      <c r="P579" s="17" t="str">
        <f>IF(SUM('Control Sample Data'!D$3:D$98)&gt;10,IF(AND(ISNUMBER('Control Sample Data'!D578),'Control Sample Data'!D578&lt;$B$1,'Control Sample Data'!D578&gt;0),'Control Sample Data'!D578,$B$1),"")</f>
        <v/>
      </c>
      <c r="Q579" s="17" t="str">
        <f>IF(SUM('Control Sample Data'!E$3:E$98)&gt;10,IF(AND(ISNUMBER('Control Sample Data'!E578),'Control Sample Data'!E578&lt;$B$1,'Control Sample Data'!E578&gt;0),'Control Sample Data'!E578,$B$1),"")</f>
        <v/>
      </c>
      <c r="R579" s="17" t="str">
        <f>IF(SUM('Control Sample Data'!F$3:F$98)&gt;10,IF(AND(ISNUMBER('Control Sample Data'!F578),'Control Sample Data'!F578&lt;$B$1,'Control Sample Data'!F578&gt;0),'Control Sample Data'!F578,$B$1),"")</f>
        <v/>
      </c>
      <c r="S579" s="17" t="str">
        <f>IF(SUM('Control Sample Data'!G$3:G$98)&gt;10,IF(AND(ISNUMBER('Control Sample Data'!G578),'Control Sample Data'!G578&lt;$B$1,'Control Sample Data'!G578&gt;0),'Control Sample Data'!G578,$B$1),"")</f>
        <v/>
      </c>
      <c r="T579" s="17" t="str">
        <f>IF(SUM('Control Sample Data'!H$3:H$98)&gt;10,IF(AND(ISNUMBER('Control Sample Data'!H578),'Control Sample Data'!H578&lt;$B$1,'Control Sample Data'!H578&gt;0),'Control Sample Data'!H578,$B$1),"")</f>
        <v/>
      </c>
      <c r="U579" s="17" t="str">
        <f>IF(SUM('Control Sample Data'!I$3:I$98)&gt;10,IF(AND(ISNUMBER('Control Sample Data'!I578),'Control Sample Data'!I578&lt;$B$1,'Control Sample Data'!I578&gt;0),'Control Sample Data'!I578,$B$1),"")</f>
        <v/>
      </c>
      <c r="V579" s="17" t="str">
        <f>IF(SUM('Control Sample Data'!J$3:J$98)&gt;10,IF(AND(ISNUMBER('Control Sample Data'!J578),'Control Sample Data'!J578&lt;$B$1,'Control Sample Data'!J578&gt;0),'Control Sample Data'!J578,$B$1),"")</f>
        <v/>
      </c>
      <c r="W579" s="17" t="str">
        <f>IF(SUM('Control Sample Data'!K$3:K$98)&gt;10,IF(AND(ISNUMBER('Control Sample Data'!K578),'Control Sample Data'!K578&lt;$B$1,'Control Sample Data'!K578&gt;0),'Control Sample Data'!K578,$B$1),"")</f>
        <v/>
      </c>
      <c r="X579" s="17" t="str">
        <f>IF(SUM('Control Sample Data'!L$3:L$98)&gt;10,IF(AND(ISNUMBER('Control Sample Data'!L578),'Control Sample Data'!L578&lt;$B$1,'Control Sample Data'!L578&gt;0),'Control Sample Data'!L578,$B$1),"")</f>
        <v/>
      </c>
      <c r="Y579" s="17" t="str">
        <f>IF(SUM('Control Sample Data'!M$3:M$98)&gt;10,IF(AND(ISNUMBER('Control Sample Data'!M578),'Control Sample Data'!M578&lt;$B$1,'Control Sample Data'!M578&gt;0),'Control Sample Data'!M578,$B$1),"")</f>
        <v/>
      </c>
      <c r="AT579" s="36" t="str">
        <f t="shared" si="367"/>
        <v/>
      </c>
      <c r="AU579" s="36" t="str">
        <f t="shared" si="368"/>
        <v/>
      </c>
      <c r="AV579" s="36" t="str">
        <f t="shared" si="369"/>
        <v/>
      </c>
      <c r="AW579" s="36" t="str">
        <f t="shared" si="370"/>
        <v/>
      </c>
      <c r="AX579" s="36" t="str">
        <f t="shared" si="371"/>
        <v/>
      </c>
      <c r="AY579" s="36" t="str">
        <f t="shared" si="372"/>
        <v/>
      </c>
      <c r="AZ579" s="36" t="str">
        <f t="shared" si="373"/>
        <v/>
      </c>
      <c r="BA579" s="36" t="str">
        <f t="shared" si="374"/>
        <v/>
      </c>
      <c r="BB579" s="36" t="str">
        <f t="shared" si="375"/>
        <v/>
      </c>
      <c r="BC579" s="36" t="str">
        <f t="shared" si="376"/>
        <v/>
      </c>
      <c r="BD579" s="36" t="str">
        <f t="shared" si="377"/>
        <v/>
      </c>
      <c r="BE579" s="36" t="str">
        <f t="shared" si="378"/>
        <v/>
      </c>
      <c r="BF579" s="36" t="str">
        <f t="shared" si="379"/>
        <v/>
      </c>
      <c r="BG579" s="36" t="str">
        <f t="shared" si="380"/>
        <v/>
      </c>
      <c r="BH579" s="36" t="str">
        <f t="shared" si="381"/>
        <v/>
      </c>
      <c r="BI579" s="36" t="str">
        <f t="shared" si="382"/>
        <v/>
      </c>
      <c r="BJ579" s="36" t="str">
        <f t="shared" si="383"/>
        <v/>
      </c>
      <c r="BK579" s="36" t="str">
        <f t="shared" si="384"/>
        <v/>
      </c>
      <c r="BL579" s="36" t="str">
        <f t="shared" si="385"/>
        <v/>
      </c>
      <c r="BM579" s="36" t="str">
        <f t="shared" si="386"/>
        <v/>
      </c>
      <c r="BN579" s="38" t="e">
        <f t="shared" si="345"/>
        <v>#DIV/0!</v>
      </c>
      <c r="BO579" s="38" t="e">
        <f t="shared" si="346"/>
        <v>#DIV/0!</v>
      </c>
      <c r="BP579" s="39" t="str">
        <f t="shared" si="347"/>
        <v/>
      </c>
      <c r="BQ579" s="39" t="str">
        <f t="shared" si="348"/>
        <v/>
      </c>
      <c r="BR579" s="39" t="str">
        <f t="shared" si="349"/>
        <v/>
      </c>
      <c r="BS579" s="39" t="str">
        <f t="shared" si="350"/>
        <v/>
      </c>
      <c r="BT579" s="39" t="str">
        <f t="shared" si="351"/>
        <v/>
      </c>
      <c r="BU579" s="39" t="str">
        <f t="shared" si="352"/>
        <v/>
      </c>
      <c r="BV579" s="39" t="str">
        <f t="shared" si="353"/>
        <v/>
      </c>
      <c r="BW579" s="39" t="str">
        <f t="shared" si="354"/>
        <v/>
      </c>
      <c r="BX579" s="39" t="str">
        <f t="shared" si="355"/>
        <v/>
      </c>
      <c r="BY579" s="39" t="str">
        <f t="shared" si="356"/>
        <v/>
      </c>
      <c r="BZ579" s="39" t="str">
        <f t="shared" si="357"/>
        <v/>
      </c>
      <c r="CA579" s="39" t="str">
        <f t="shared" si="358"/>
        <v/>
      </c>
      <c r="CB579" s="39" t="str">
        <f t="shared" si="359"/>
        <v/>
      </c>
      <c r="CC579" s="39" t="str">
        <f t="shared" si="360"/>
        <v/>
      </c>
      <c r="CD579" s="39" t="str">
        <f t="shared" si="361"/>
        <v/>
      </c>
      <c r="CE579" s="39" t="str">
        <f t="shared" si="362"/>
        <v/>
      </c>
      <c r="CF579" s="39" t="str">
        <f t="shared" si="363"/>
        <v/>
      </c>
      <c r="CG579" s="39" t="str">
        <f t="shared" si="364"/>
        <v/>
      </c>
      <c r="CH579" s="39" t="str">
        <f t="shared" si="365"/>
        <v/>
      </c>
      <c r="CI579" s="39" t="str">
        <f t="shared" si="366"/>
        <v/>
      </c>
    </row>
    <row r="580" spans="1:87">
      <c r="A580" s="18"/>
      <c r="B580" s="15" t="str">
        <f>'Gene Table'!E579</f>
        <v>hsa-miR-1289</v>
      </c>
      <c r="C580" s="15" t="str">
        <f>'Gene Table'!B579</f>
        <v>I01</v>
      </c>
      <c r="D580" s="16" t="str">
        <f>IF(SUM('Test Sample Data'!D$3:D$98)&gt;10,IF(AND(ISNUMBER('Test Sample Data'!D579),'Test Sample Data'!D579&lt;$B$1,'Test Sample Data'!D579&gt;0),'Test Sample Data'!D579,$B$1),"")</f>
        <v/>
      </c>
      <c r="E580" s="17" t="str">
        <f>IF(SUM('Test Sample Data'!E$3:E$98)&gt;10,IF(AND(ISNUMBER('Test Sample Data'!E579),'Test Sample Data'!E579&lt;$B$1,'Test Sample Data'!E579&gt;0),'Test Sample Data'!E579,$B$1),"")</f>
        <v/>
      </c>
      <c r="F580" s="17" t="str">
        <f>IF(SUM('Test Sample Data'!F$3:F$98)&gt;10,IF(AND(ISNUMBER('Test Sample Data'!F579),'Test Sample Data'!F579&lt;$B$1,'Test Sample Data'!F579&gt;0),'Test Sample Data'!F579,$B$1),"")</f>
        <v/>
      </c>
      <c r="G580" s="17" t="str">
        <f>IF(SUM('Test Sample Data'!G$3:G$98)&gt;10,IF(AND(ISNUMBER('Test Sample Data'!G579),'Test Sample Data'!G579&lt;$B$1,'Test Sample Data'!G579&gt;0),'Test Sample Data'!G579,$B$1),"")</f>
        <v/>
      </c>
      <c r="H580" s="17" t="str">
        <f>IF(SUM('Test Sample Data'!H$3:H$98)&gt;10,IF(AND(ISNUMBER('Test Sample Data'!H579),'Test Sample Data'!H579&lt;$B$1,'Test Sample Data'!H579&gt;0),'Test Sample Data'!H579,$B$1),"")</f>
        <v/>
      </c>
      <c r="I580" s="17" t="str">
        <f>IF(SUM('Test Sample Data'!I$3:I$98)&gt;10,IF(AND(ISNUMBER('Test Sample Data'!I579),'Test Sample Data'!I579&lt;$B$1,'Test Sample Data'!I579&gt;0),'Test Sample Data'!I579,$B$1),"")</f>
        <v/>
      </c>
      <c r="J580" s="17" t="str">
        <f>IF(SUM('Test Sample Data'!J$3:J$98)&gt;10,IF(AND(ISNUMBER('Test Sample Data'!J579),'Test Sample Data'!J579&lt;$B$1,'Test Sample Data'!J579&gt;0),'Test Sample Data'!J579,$B$1),"")</f>
        <v/>
      </c>
      <c r="K580" s="17" t="str">
        <f>IF(SUM('Test Sample Data'!K$3:K$98)&gt;10,IF(AND(ISNUMBER('Test Sample Data'!K579),'Test Sample Data'!K579&lt;$B$1,'Test Sample Data'!K579&gt;0),'Test Sample Data'!K579,$B$1),"")</f>
        <v/>
      </c>
      <c r="L580" s="17" t="str">
        <f>IF(SUM('Test Sample Data'!L$3:L$98)&gt;10,IF(AND(ISNUMBER('Test Sample Data'!L579),'Test Sample Data'!L579&lt;$B$1,'Test Sample Data'!L579&gt;0),'Test Sample Data'!L579,$B$1),"")</f>
        <v/>
      </c>
      <c r="M580" s="17" t="str">
        <f>IF(SUM('Test Sample Data'!M$3:M$98)&gt;10,IF(AND(ISNUMBER('Test Sample Data'!M579),'Test Sample Data'!M579&lt;$B$1,'Test Sample Data'!M579&gt;0),'Test Sample Data'!M579,$B$1),"")</f>
        <v/>
      </c>
      <c r="N580" s="17" t="str">
        <f>'Gene Table'!E579</f>
        <v>hsa-miR-1289</v>
      </c>
      <c r="O580" s="17" t="str">
        <f>'Gene Table'!B579</f>
        <v>I01</v>
      </c>
      <c r="P580" s="17" t="str">
        <f>IF(SUM('Control Sample Data'!D$3:D$98)&gt;10,IF(AND(ISNUMBER('Control Sample Data'!D579),'Control Sample Data'!D579&lt;$B$1,'Control Sample Data'!D579&gt;0),'Control Sample Data'!D579,$B$1),"")</f>
        <v/>
      </c>
      <c r="Q580" s="17" t="str">
        <f>IF(SUM('Control Sample Data'!E$3:E$98)&gt;10,IF(AND(ISNUMBER('Control Sample Data'!E579),'Control Sample Data'!E579&lt;$B$1,'Control Sample Data'!E579&gt;0),'Control Sample Data'!E579,$B$1),"")</f>
        <v/>
      </c>
      <c r="R580" s="17" t="str">
        <f>IF(SUM('Control Sample Data'!F$3:F$98)&gt;10,IF(AND(ISNUMBER('Control Sample Data'!F579),'Control Sample Data'!F579&lt;$B$1,'Control Sample Data'!F579&gt;0),'Control Sample Data'!F579,$B$1),"")</f>
        <v/>
      </c>
      <c r="S580" s="17" t="str">
        <f>IF(SUM('Control Sample Data'!G$3:G$98)&gt;10,IF(AND(ISNUMBER('Control Sample Data'!G579),'Control Sample Data'!G579&lt;$B$1,'Control Sample Data'!G579&gt;0),'Control Sample Data'!G579,$B$1),"")</f>
        <v/>
      </c>
      <c r="T580" s="17" t="str">
        <f>IF(SUM('Control Sample Data'!H$3:H$98)&gt;10,IF(AND(ISNUMBER('Control Sample Data'!H579),'Control Sample Data'!H579&lt;$B$1,'Control Sample Data'!H579&gt;0),'Control Sample Data'!H579,$B$1),"")</f>
        <v/>
      </c>
      <c r="U580" s="17" t="str">
        <f>IF(SUM('Control Sample Data'!I$3:I$98)&gt;10,IF(AND(ISNUMBER('Control Sample Data'!I579),'Control Sample Data'!I579&lt;$B$1,'Control Sample Data'!I579&gt;0),'Control Sample Data'!I579,$B$1),"")</f>
        <v/>
      </c>
      <c r="V580" s="17" t="str">
        <f>IF(SUM('Control Sample Data'!J$3:J$98)&gt;10,IF(AND(ISNUMBER('Control Sample Data'!J579),'Control Sample Data'!J579&lt;$B$1,'Control Sample Data'!J579&gt;0),'Control Sample Data'!J579,$B$1),"")</f>
        <v/>
      </c>
      <c r="W580" s="17" t="str">
        <f>IF(SUM('Control Sample Data'!K$3:K$98)&gt;10,IF(AND(ISNUMBER('Control Sample Data'!K579),'Control Sample Data'!K579&lt;$B$1,'Control Sample Data'!K579&gt;0),'Control Sample Data'!K579,$B$1),"")</f>
        <v/>
      </c>
      <c r="X580" s="17" t="str">
        <f>IF(SUM('Control Sample Data'!L$3:L$98)&gt;10,IF(AND(ISNUMBER('Control Sample Data'!L579),'Control Sample Data'!L579&lt;$B$1,'Control Sample Data'!L579&gt;0),'Control Sample Data'!L579,$B$1),"")</f>
        <v/>
      </c>
      <c r="Y580" s="17" t="str">
        <f>IF(SUM('Control Sample Data'!M$3:M$98)&gt;10,IF(AND(ISNUMBER('Control Sample Data'!M579),'Control Sample Data'!M579&lt;$B$1,'Control Sample Data'!M579&gt;0),'Control Sample Data'!M579,$B$1),"")</f>
        <v/>
      </c>
      <c r="AT580" s="36" t="str">
        <f t="shared" si="367"/>
        <v/>
      </c>
      <c r="AU580" s="36" t="str">
        <f t="shared" si="368"/>
        <v/>
      </c>
      <c r="AV580" s="36" t="str">
        <f t="shared" si="369"/>
        <v/>
      </c>
      <c r="AW580" s="36" t="str">
        <f t="shared" si="370"/>
        <v/>
      </c>
      <c r="AX580" s="36" t="str">
        <f t="shared" si="371"/>
        <v/>
      </c>
      <c r="AY580" s="36" t="str">
        <f t="shared" si="372"/>
        <v/>
      </c>
      <c r="AZ580" s="36" t="str">
        <f t="shared" si="373"/>
        <v/>
      </c>
      <c r="BA580" s="36" t="str">
        <f t="shared" si="374"/>
        <v/>
      </c>
      <c r="BB580" s="36" t="str">
        <f t="shared" si="375"/>
        <v/>
      </c>
      <c r="BC580" s="36" t="str">
        <f t="shared" si="376"/>
        <v/>
      </c>
      <c r="BD580" s="36" t="str">
        <f t="shared" si="377"/>
        <v/>
      </c>
      <c r="BE580" s="36" t="str">
        <f t="shared" si="378"/>
        <v/>
      </c>
      <c r="BF580" s="36" t="str">
        <f t="shared" si="379"/>
        <v/>
      </c>
      <c r="BG580" s="36" t="str">
        <f t="shared" si="380"/>
        <v/>
      </c>
      <c r="BH580" s="36" t="str">
        <f t="shared" si="381"/>
        <v/>
      </c>
      <c r="BI580" s="36" t="str">
        <f t="shared" si="382"/>
        <v/>
      </c>
      <c r="BJ580" s="36" t="str">
        <f t="shared" si="383"/>
        <v/>
      </c>
      <c r="BK580" s="36" t="str">
        <f t="shared" si="384"/>
        <v/>
      </c>
      <c r="BL580" s="36" t="str">
        <f t="shared" si="385"/>
        <v/>
      </c>
      <c r="BM580" s="36" t="str">
        <f t="shared" si="386"/>
        <v/>
      </c>
      <c r="BN580" s="38" t="e">
        <f t="shared" ref="BN580:BN643" si="387">AVERAGE(AT580:BC580)</f>
        <v>#DIV/0!</v>
      </c>
      <c r="BO580" s="38" t="e">
        <f t="shared" ref="BO580:BO643" si="388">AVERAGE(BD580:BM580)</f>
        <v>#DIV/0!</v>
      </c>
      <c r="BP580" s="39" t="str">
        <f t="shared" ref="BP580:BP643" si="389">IF(ISNUMBER(AT580),POWER(2,-AT580),"")</f>
        <v/>
      </c>
      <c r="BQ580" s="39" t="str">
        <f t="shared" ref="BQ580:BQ643" si="390">IF(ISNUMBER(AU580),POWER(2,-AU580),"")</f>
        <v/>
      </c>
      <c r="BR580" s="39" t="str">
        <f t="shared" ref="BR580:BR643" si="391">IF(ISNUMBER(AV580),POWER(2,-AV580),"")</f>
        <v/>
      </c>
      <c r="BS580" s="39" t="str">
        <f t="shared" ref="BS580:BS643" si="392">IF(ISNUMBER(AW580),POWER(2,-AW580),"")</f>
        <v/>
      </c>
      <c r="BT580" s="39" t="str">
        <f t="shared" ref="BT580:BT643" si="393">IF(ISNUMBER(AX580),POWER(2,-AX580),"")</f>
        <v/>
      </c>
      <c r="BU580" s="39" t="str">
        <f t="shared" ref="BU580:BU643" si="394">IF(ISNUMBER(AY580),POWER(2,-AY580),"")</f>
        <v/>
      </c>
      <c r="BV580" s="39" t="str">
        <f t="shared" ref="BV580:BV643" si="395">IF(ISNUMBER(AZ580),POWER(2,-AZ580),"")</f>
        <v/>
      </c>
      <c r="BW580" s="39" t="str">
        <f t="shared" ref="BW580:BW643" si="396">IF(ISNUMBER(BA580),POWER(2,-BA580),"")</f>
        <v/>
      </c>
      <c r="BX580" s="39" t="str">
        <f t="shared" ref="BX580:BX643" si="397">IF(ISNUMBER(BB580),POWER(2,-BB580),"")</f>
        <v/>
      </c>
      <c r="BY580" s="39" t="str">
        <f t="shared" ref="BY580:BY643" si="398">IF(ISNUMBER(BC580),POWER(2,-BC580),"")</f>
        <v/>
      </c>
      <c r="BZ580" s="39" t="str">
        <f t="shared" ref="BZ580:BZ643" si="399">IF(ISNUMBER(BD580),POWER(2,-BD580),"")</f>
        <v/>
      </c>
      <c r="CA580" s="39" t="str">
        <f t="shared" ref="CA580:CA643" si="400">IF(ISNUMBER(BE580),POWER(2,-BE580),"")</f>
        <v/>
      </c>
      <c r="CB580" s="39" t="str">
        <f t="shared" ref="CB580:CB643" si="401">IF(ISNUMBER(BF580),POWER(2,-BF580),"")</f>
        <v/>
      </c>
      <c r="CC580" s="39" t="str">
        <f t="shared" ref="CC580:CC643" si="402">IF(ISNUMBER(BG580),POWER(2,-BG580),"")</f>
        <v/>
      </c>
      <c r="CD580" s="39" t="str">
        <f t="shared" ref="CD580:CD643" si="403">IF(ISNUMBER(BH580),POWER(2,-BH580),"")</f>
        <v/>
      </c>
      <c r="CE580" s="39" t="str">
        <f t="shared" ref="CE580:CE643" si="404">IF(ISNUMBER(BI580),POWER(2,-BI580),"")</f>
        <v/>
      </c>
      <c r="CF580" s="39" t="str">
        <f t="shared" ref="CF580:CF643" si="405">IF(ISNUMBER(BJ580),POWER(2,-BJ580),"")</f>
        <v/>
      </c>
      <c r="CG580" s="39" t="str">
        <f t="shared" ref="CG580:CG643" si="406">IF(ISNUMBER(BK580),POWER(2,-BK580),"")</f>
        <v/>
      </c>
      <c r="CH580" s="39" t="str">
        <f t="shared" ref="CH580:CH643" si="407">IF(ISNUMBER(BL580),POWER(2,-BL580),"")</f>
        <v/>
      </c>
      <c r="CI580" s="39" t="str">
        <f t="shared" ref="CI580:CI643" si="408">IF(ISNUMBER(BM580),POWER(2,-BM580),"")</f>
        <v/>
      </c>
    </row>
    <row r="581" spans="1:87">
      <c r="A581" s="18"/>
      <c r="B581" s="15" t="str">
        <f>'Gene Table'!E580</f>
        <v>hsa-miR-744-5p</v>
      </c>
      <c r="C581" s="15" t="str">
        <f>'Gene Table'!B580</f>
        <v>I02</v>
      </c>
      <c r="D581" s="16" t="str">
        <f>IF(SUM('Test Sample Data'!D$3:D$98)&gt;10,IF(AND(ISNUMBER('Test Sample Data'!D580),'Test Sample Data'!D580&lt;$B$1,'Test Sample Data'!D580&gt;0),'Test Sample Data'!D580,$B$1),"")</f>
        <v/>
      </c>
      <c r="E581" s="17" t="str">
        <f>IF(SUM('Test Sample Data'!E$3:E$98)&gt;10,IF(AND(ISNUMBER('Test Sample Data'!E580),'Test Sample Data'!E580&lt;$B$1,'Test Sample Data'!E580&gt;0),'Test Sample Data'!E580,$B$1),"")</f>
        <v/>
      </c>
      <c r="F581" s="17" t="str">
        <f>IF(SUM('Test Sample Data'!F$3:F$98)&gt;10,IF(AND(ISNUMBER('Test Sample Data'!F580),'Test Sample Data'!F580&lt;$B$1,'Test Sample Data'!F580&gt;0),'Test Sample Data'!F580,$B$1),"")</f>
        <v/>
      </c>
      <c r="G581" s="17" t="str">
        <f>IF(SUM('Test Sample Data'!G$3:G$98)&gt;10,IF(AND(ISNUMBER('Test Sample Data'!G580),'Test Sample Data'!G580&lt;$B$1,'Test Sample Data'!G580&gt;0),'Test Sample Data'!G580,$B$1),"")</f>
        <v/>
      </c>
      <c r="H581" s="17" t="str">
        <f>IF(SUM('Test Sample Data'!H$3:H$98)&gt;10,IF(AND(ISNUMBER('Test Sample Data'!H580),'Test Sample Data'!H580&lt;$B$1,'Test Sample Data'!H580&gt;0),'Test Sample Data'!H580,$B$1),"")</f>
        <v/>
      </c>
      <c r="I581" s="17" t="str">
        <f>IF(SUM('Test Sample Data'!I$3:I$98)&gt;10,IF(AND(ISNUMBER('Test Sample Data'!I580),'Test Sample Data'!I580&lt;$B$1,'Test Sample Data'!I580&gt;0),'Test Sample Data'!I580,$B$1),"")</f>
        <v/>
      </c>
      <c r="J581" s="17" t="str">
        <f>IF(SUM('Test Sample Data'!J$3:J$98)&gt;10,IF(AND(ISNUMBER('Test Sample Data'!J580),'Test Sample Data'!J580&lt;$B$1,'Test Sample Data'!J580&gt;0),'Test Sample Data'!J580,$B$1),"")</f>
        <v/>
      </c>
      <c r="K581" s="17" t="str">
        <f>IF(SUM('Test Sample Data'!K$3:K$98)&gt;10,IF(AND(ISNUMBER('Test Sample Data'!K580),'Test Sample Data'!K580&lt;$B$1,'Test Sample Data'!K580&gt;0),'Test Sample Data'!K580,$B$1),"")</f>
        <v/>
      </c>
      <c r="L581" s="17" t="str">
        <f>IF(SUM('Test Sample Data'!L$3:L$98)&gt;10,IF(AND(ISNUMBER('Test Sample Data'!L580),'Test Sample Data'!L580&lt;$B$1,'Test Sample Data'!L580&gt;0),'Test Sample Data'!L580,$B$1),"")</f>
        <v/>
      </c>
      <c r="M581" s="17" t="str">
        <f>IF(SUM('Test Sample Data'!M$3:M$98)&gt;10,IF(AND(ISNUMBER('Test Sample Data'!M580),'Test Sample Data'!M580&lt;$B$1,'Test Sample Data'!M580&gt;0),'Test Sample Data'!M580,$B$1),"")</f>
        <v/>
      </c>
      <c r="N581" s="17" t="str">
        <f>'Gene Table'!E580</f>
        <v>hsa-miR-744-5p</v>
      </c>
      <c r="O581" s="17" t="str">
        <f>'Gene Table'!B580</f>
        <v>I02</v>
      </c>
      <c r="P581" s="17" t="str">
        <f>IF(SUM('Control Sample Data'!D$3:D$98)&gt;10,IF(AND(ISNUMBER('Control Sample Data'!D580),'Control Sample Data'!D580&lt;$B$1,'Control Sample Data'!D580&gt;0),'Control Sample Data'!D580,$B$1),"")</f>
        <v/>
      </c>
      <c r="Q581" s="17" t="str">
        <f>IF(SUM('Control Sample Data'!E$3:E$98)&gt;10,IF(AND(ISNUMBER('Control Sample Data'!E580),'Control Sample Data'!E580&lt;$B$1,'Control Sample Data'!E580&gt;0),'Control Sample Data'!E580,$B$1),"")</f>
        <v/>
      </c>
      <c r="R581" s="17" t="str">
        <f>IF(SUM('Control Sample Data'!F$3:F$98)&gt;10,IF(AND(ISNUMBER('Control Sample Data'!F580),'Control Sample Data'!F580&lt;$B$1,'Control Sample Data'!F580&gt;0),'Control Sample Data'!F580,$B$1),"")</f>
        <v/>
      </c>
      <c r="S581" s="17" t="str">
        <f>IF(SUM('Control Sample Data'!G$3:G$98)&gt;10,IF(AND(ISNUMBER('Control Sample Data'!G580),'Control Sample Data'!G580&lt;$B$1,'Control Sample Data'!G580&gt;0),'Control Sample Data'!G580,$B$1),"")</f>
        <v/>
      </c>
      <c r="T581" s="17" t="str">
        <f>IF(SUM('Control Sample Data'!H$3:H$98)&gt;10,IF(AND(ISNUMBER('Control Sample Data'!H580),'Control Sample Data'!H580&lt;$B$1,'Control Sample Data'!H580&gt;0),'Control Sample Data'!H580,$B$1),"")</f>
        <v/>
      </c>
      <c r="U581" s="17" t="str">
        <f>IF(SUM('Control Sample Data'!I$3:I$98)&gt;10,IF(AND(ISNUMBER('Control Sample Data'!I580),'Control Sample Data'!I580&lt;$B$1,'Control Sample Data'!I580&gt;0),'Control Sample Data'!I580,$B$1),"")</f>
        <v/>
      </c>
      <c r="V581" s="17" t="str">
        <f>IF(SUM('Control Sample Data'!J$3:J$98)&gt;10,IF(AND(ISNUMBER('Control Sample Data'!J580),'Control Sample Data'!J580&lt;$B$1,'Control Sample Data'!J580&gt;0),'Control Sample Data'!J580,$B$1),"")</f>
        <v/>
      </c>
      <c r="W581" s="17" t="str">
        <f>IF(SUM('Control Sample Data'!K$3:K$98)&gt;10,IF(AND(ISNUMBER('Control Sample Data'!K580),'Control Sample Data'!K580&lt;$B$1,'Control Sample Data'!K580&gt;0),'Control Sample Data'!K580,$B$1),"")</f>
        <v/>
      </c>
      <c r="X581" s="17" t="str">
        <f>IF(SUM('Control Sample Data'!L$3:L$98)&gt;10,IF(AND(ISNUMBER('Control Sample Data'!L580),'Control Sample Data'!L580&lt;$B$1,'Control Sample Data'!L580&gt;0),'Control Sample Data'!L580,$B$1),"")</f>
        <v/>
      </c>
      <c r="Y581" s="17" t="str">
        <f>IF(SUM('Control Sample Data'!M$3:M$98)&gt;10,IF(AND(ISNUMBER('Control Sample Data'!M580),'Control Sample Data'!M580&lt;$B$1,'Control Sample Data'!M580&gt;0),'Control Sample Data'!M580,$B$1),"")</f>
        <v/>
      </c>
      <c r="AT581" s="36" t="str">
        <f t="shared" ref="AT581:AT644" si="409">IF(ISERROR(D581-Z$410),"",D581-Z$410)</f>
        <v/>
      </c>
      <c r="AU581" s="36" t="str">
        <f t="shared" ref="AU581:AU644" si="410">IF(ISERROR(E581-AA$410),"",E581-AA$410)</f>
        <v/>
      </c>
      <c r="AV581" s="36" t="str">
        <f t="shared" ref="AV581:AV644" si="411">IF(ISERROR(F581-AB$410),"",F581-AB$410)</f>
        <v/>
      </c>
      <c r="AW581" s="36" t="str">
        <f t="shared" ref="AW581:AW644" si="412">IF(ISERROR(G581-AC$410),"",G581-AC$410)</f>
        <v/>
      </c>
      <c r="AX581" s="36" t="str">
        <f t="shared" ref="AX581:AX644" si="413">IF(ISERROR(H581-AD$410),"",H581-AD$410)</f>
        <v/>
      </c>
      <c r="AY581" s="36" t="str">
        <f t="shared" ref="AY581:AY644" si="414">IF(ISERROR(I581-AE$410),"",I581-AE$410)</f>
        <v/>
      </c>
      <c r="AZ581" s="36" t="str">
        <f t="shared" ref="AZ581:AZ644" si="415">IF(ISERROR(J581-AF$410),"",J581-AF$410)</f>
        <v/>
      </c>
      <c r="BA581" s="36" t="str">
        <f t="shared" ref="BA581:BA644" si="416">IF(ISERROR(K581-AG$410),"",K581-AG$410)</f>
        <v/>
      </c>
      <c r="BB581" s="36" t="str">
        <f t="shared" ref="BB581:BB644" si="417">IF(ISERROR(L581-AH$410),"",L581-AH$410)</f>
        <v/>
      </c>
      <c r="BC581" s="36" t="str">
        <f t="shared" ref="BC581:BC644" si="418">IF(ISERROR(M581-AI$410),"",M581-AI$410)</f>
        <v/>
      </c>
      <c r="BD581" s="36" t="str">
        <f t="shared" ref="BD581:BD644" si="419">IF(ISERROR(P581-AJ$410),"",P581-AJ$410)</f>
        <v/>
      </c>
      <c r="BE581" s="36" t="str">
        <f t="shared" ref="BE581:BE644" si="420">IF(ISERROR(Q581-AK$410),"",Q581-AK$410)</f>
        <v/>
      </c>
      <c r="BF581" s="36" t="str">
        <f t="shared" ref="BF581:BF644" si="421">IF(ISERROR(R581-AL$410),"",R581-AL$410)</f>
        <v/>
      </c>
      <c r="BG581" s="36" t="str">
        <f t="shared" ref="BG581:BG644" si="422">IF(ISERROR(S581-AM$410),"",S581-AM$410)</f>
        <v/>
      </c>
      <c r="BH581" s="36" t="str">
        <f t="shared" ref="BH581:BH644" si="423">IF(ISERROR(T581-AN$410),"",T581-AN$410)</f>
        <v/>
      </c>
      <c r="BI581" s="36" t="str">
        <f t="shared" ref="BI581:BI644" si="424">IF(ISERROR(U581-AO$410),"",U581-AO$410)</f>
        <v/>
      </c>
      <c r="BJ581" s="36" t="str">
        <f t="shared" ref="BJ581:BJ644" si="425">IF(ISERROR(V581-AP$410),"",V581-AP$410)</f>
        <v/>
      </c>
      <c r="BK581" s="36" t="str">
        <f t="shared" ref="BK581:BK644" si="426">IF(ISERROR(W581-AQ$410),"",W581-AQ$410)</f>
        <v/>
      </c>
      <c r="BL581" s="36" t="str">
        <f t="shared" ref="BL581:BL644" si="427">IF(ISERROR(X581-AR$410),"",X581-AR$410)</f>
        <v/>
      </c>
      <c r="BM581" s="36" t="str">
        <f t="shared" ref="BM581:BM644" si="428">IF(ISERROR(Y581-AS$410),"",Y581-AS$410)</f>
        <v/>
      </c>
      <c r="BN581" s="38" t="e">
        <f t="shared" si="387"/>
        <v>#DIV/0!</v>
      </c>
      <c r="BO581" s="38" t="e">
        <f t="shared" si="388"/>
        <v>#DIV/0!</v>
      </c>
      <c r="BP581" s="39" t="str">
        <f t="shared" si="389"/>
        <v/>
      </c>
      <c r="BQ581" s="39" t="str">
        <f t="shared" si="390"/>
        <v/>
      </c>
      <c r="BR581" s="39" t="str">
        <f t="shared" si="391"/>
        <v/>
      </c>
      <c r="BS581" s="39" t="str">
        <f t="shared" si="392"/>
        <v/>
      </c>
      <c r="BT581" s="39" t="str">
        <f t="shared" si="393"/>
        <v/>
      </c>
      <c r="BU581" s="39" t="str">
        <f t="shared" si="394"/>
        <v/>
      </c>
      <c r="BV581" s="39" t="str">
        <f t="shared" si="395"/>
        <v/>
      </c>
      <c r="BW581" s="39" t="str">
        <f t="shared" si="396"/>
        <v/>
      </c>
      <c r="BX581" s="39" t="str">
        <f t="shared" si="397"/>
        <v/>
      </c>
      <c r="BY581" s="39" t="str">
        <f t="shared" si="398"/>
        <v/>
      </c>
      <c r="BZ581" s="39" t="str">
        <f t="shared" si="399"/>
        <v/>
      </c>
      <c r="CA581" s="39" t="str">
        <f t="shared" si="400"/>
        <v/>
      </c>
      <c r="CB581" s="39" t="str">
        <f t="shared" si="401"/>
        <v/>
      </c>
      <c r="CC581" s="39" t="str">
        <f t="shared" si="402"/>
        <v/>
      </c>
      <c r="CD581" s="39" t="str">
        <f t="shared" si="403"/>
        <v/>
      </c>
      <c r="CE581" s="39" t="str">
        <f t="shared" si="404"/>
        <v/>
      </c>
      <c r="CF581" s="39" t="str">
        <f t="shared" si="405"/>
        <v/>
      </c>
      <c r="CG581" s="39" t="str">
        <f t="shared" si="406"/>
        <v/>
      </c>
      <c r="CH581" s="39" t="str">
        <f t="shared" si="407"/>
        <v/>
      </c>
      <c r="CI581" s="39" t="str">
        <f t="shared" si="408"/>
        <v/>
      </c>
    </row>
    <row r="582" spans="1:87">
      <c r="A582" s="18"/>
      <c r="B582" s="15" t="str">
        <f>'Gene Table'!E581</f>
        <v>hsa-miR-604</v>
      </c>
      <c r="C582" s="15" t="str">
        <f>'Gene Table'!B581</f>
        <v>I03</v>
      </c>
      <c r="D582" s="16" t="str">
        <f>IF(SUM('Test Sample Data'!D$3:D$98)&gt;10,IF(AND(ISNUMBER('Test Sample Data'!D581),'Test Sample Data'!D581&lt;$B$1,'Test Sample Data'!D581&gt;0),'Test Sample Data'!D581,$B$1),"")</f>
        <v/>
      </c>
      <c r="E582" s="17" t="str">
        <f>IF(SUM('Test Sample Data'!E$3:E$98)&gt;10,IF(AND(ISNUMBER('Test Sample Data'!E581),'Test Sample Data'!E581&lt;$B$1,'Test Sample Data'!E581&gt;0),'Test Sample Data'!E581,$B$1),"")</f>
        <v/>
      </c>
      <c r="F582" s="17" t="str">
        <f>IF(SUM('Test Sample Data'!F$3:F$98)&gt;10,IF(AND(ISNUMBER('Test Sample Data'!F581),'Test Sample Data'!F581&lt;$B$1,'Test Sample Data'!F581&gt;0),'Test Sample Data'!F581,$B$1),"")</f>
        <v/>
      </c>
      <c r="G582" s="17" t="str">
        <f>IF(SUM('Test Sample Data'!G$3:G$98)&gt;10,IF(AND(ISNUMBER('Test Sample Data'!G581),'Test Sample Data'!G581&lt;$B$1,'Test Sample Data'!G581&gt;0),'Test Sample Data'!G581,$B$1),"")</f>
        <v/>
      </c>
      <c r="H582" s="17" t="str">
        <f>IF(SUM('Test Sample Data'!H$3:H$98)&gt;10,IF(AND(ISNUMBER('Test Sample Data'!H581),'Test Sample Data'!H581&lt;$B$1,'Test Sample Data'!H581&gt;0),'Test Sample Data'!H581,$B$1),"")</f>
        <v/>
      </c>
      <c r="I582" s="17" t="str">
        <f>IF(SUM('Test Sample Data'!I$3:I$98)&gt;10,IF(AND(ISNUMBER('Test Sample Data'!I581),'Test Sample Data'!I581&lt;$B$1,'Test Sample Data'!I581&gt;0),'Test Sample Data'!I581,$B$1),"")</f>
        <v/>
      </c>
      <c r="J582" s="17" t="str">
        <f>IF(SUM('Test Sample Data'!J$3:J$98)&gt;10,IF(AND(ISNUMBER('Test Sample Data'!J581),'Test Sample Data'!J581&lt;$B$1,'Test Sample Data'!J581&gt;0),'Test Sample Data'!J581,$B$1),"")</f>
        <v/>
      </c>
      <c r="K582" s="17" t="str">
        <f>IF(SUM('Test Sample Data'!K$3:K$98)&gt;10,IF(AND(ISNUMBER('Test Sample Data'!K581),'Test Sample Data'!K581&lt;$B$1,'Test Sample Data'!K581&gt;0),'Test Sample Data'!K581,$B$1),"")</f>
        <v/>
      </c>
      <c r="L582" s="17" t="str">
        <f>IF(SUM('Test Sample Data'!L$3:L$98)&gt;10,IF(AND(ISNUMBER('Test Sample Data'!L581),'Test Sample Data'!L581&lt;$B$1,'Test Sample Data'!L581&gt;0),'Test Sample Data'!L581,$B$1),"")</f>
        <v/>
      </c>
      <c r="M582" s="17" t="str">
        <f>IF(SUM('Test Sample Data'!M$3:M$98)&gt;10,IF(AND(ISNUMBER('Test Sample Data'!M581),'Test Sample Data'!M581&lt;$B$1,'Test Sample Data'!M581&gt;0),'Test Sample Data'!M581,$B$1),"")</f>
        <v/>
      </c>
      <c r="N582" s="17" t="str">
        <f>'Gene Table'!E581</f>
        <v>hsa-miR-604</v>
      </c>
      <c r="O582" s="17" t="str">
        <f>'Gene Table'!B581</f>
        <v>I03</v>
      </c>
      <c r="P582" s="17" t="str">
        <f>IF(SUM('Control Sample Data'!D$3:D$98)&gt;10,IF(AND(ISNUMBER('Control Sample Data'!D581),'Control Sample Data'!D581&lt;$B$1,'Control Sample Data'!D581&gt;0),'Control Sample Data'!D581,$B$1),"")</f>
        <v/>
      </c>
      <c r="Q582" s="17" t="str">
        <f>IF(SUM('Control Sample Data'!E$3:E$98)&gt;10,IF(AND(ISNUMBER('Control Sample Data'!E581),'Control Sample Data'!E581&lt;$B$1,'Control Sample Data'!E581&gt;0),'Control Sample Data'!E581,$B$1),"")</f>
        <v/>
      </c>
      <c r="R582" s="17" t="str">
        <f>IF(SUM('Control Sample Data'!F$3:F$98)&gt;10,IF(AND(ISNUMBER('Control Sample Data'!F581),'Control Sample Data'!F581&lt;$B$1,'Control Sample Data'!F581&gt;0),'Control Sample Data'!F581,$B$1),"")</f>
        <v/>
      </c>
      <c r="S582" s="17" t="str">
        <f>IF(SUM('Control Sample Data'!G$3:G$98)&gt;10,IF(AND(ISNUMBER('Control Sample Data'!G581),'Control Sample Data'!G581&lt;$B$1,'Control Sample Data'!G581&gt;0),'Control Sample Data'!G581,$B$1),"")</f>
        <v/>
      </c>
      <c r="T582" s="17" t="str">
        <f>IF(SUM('Control Sample Data'!H$3:H$98)&gt;10,IF(AND(ISNUMBER('Control Sample Data'!H581),'Control Sample Data'!H581&lt;$B$1,'Control Sample Data'!H581&gt;0),'Control Sample Data'!H581,$B$1),"")</f>
        <v/>
      </c>
      <c r="U582" s="17" t="str">
        <f>IF(SUM('Control Sample Data'!I$3:I$98)&gt;10,IF(AND(ISNUMBER('Control Sample Data'!I581),'Control Sample Data'!I581&lt;$B$1,'Control Sample Data'!I581&gt;0),'Control Sample Data'!I581,$B$1),"")</f>
        <v/>
      </c>
      <c r="V582" s="17" t="str">
        <f>IF(SUM('Control Sample Data'!J$3:J$98)&gt;10,IF(AND(ISNUMBER('Control Sample Data'!J581),'Control Sample Data'!J581&lt;$B$1,'Control Sample Data'!J581&gt;0),'Control Sample Data'!J581,$B$1),"")</f>
        <v/>
      </c>
      <c r="W582" s="17" t="str">
        <f>IF(SUM('Control Sample Data'!K$3:K$98)&gt;10,IF(AND(ISNUMBER('Control Sample Data'!K581),'Control Sample Data'!K581&lt;$B$1,'Control Sample Data'!K581&gt;0),'Control Sample Data'!K581,$B$1),"")</f>
        <v/>
      </c>
      <c r="X582" s="17" t="str">
        <f>IF(SUM('Control Sample Data'!L$3:L$98)&gt;10,IF(AND(ISNUMBER('Control Sample Data'!L581),'Control Sample Data'!L581&lt;$B$1,'Control Sample Data'!L581&gt;0),'Control Sample Data'!L581,$B$1),"")</f>
        <v/>
      </c>
      <c r="Y582" s="17" t="str">
        <f>IF(SUM('Control Sample Data'!M$3:M$98)&gt;10,IF(AND(ISNUMBER('Control Sample Data'!M581),'Control Sample Data'!M581&lt;$B$1,'Control Sample Data'!M581&gt;0),'Control Sample Data'!M581,$B$1),"")</f>
        <v/>
      </c>
      <c r="AT582" s="36" t="str">
        <f t="shared" si="409"/>
        <v/>
      </c>
      <c r="AU582" s="36" t="str">
        <f t="shared" si="410"/>
        <v/>
      </c>
      <c r="AV582" s="36" t="str">
        <f t="shared" si="411"/>
        <v/>
      </c>
      <c r="AW582" s="36" t="str">
        <f t="shared" si="412"/>
        <v/>
      </c>
      <c r="AX582" s="36" t="str">
        <f t="shared" si="413"/>
        <v/>
      </c>
      <c r="AY582" s="36" t="str">
        <f t="shared" si="414"/>
        <v/>
      </c>
      <c r="AZ582" s="36" t="str">
        <f t="shared" si="415"/>
        <v/>
      </c>
      <c r="BA582" s="36" t="str">
        <f t="shared" si="416"/>
        <v/>
      </c>
      <c r="BB582" s="36" t="str">
        <f t="shared" si="417"/>
        <v/>
      </c>
      <c r="BC582" s="36" t="str">
        <f t="shared" si="418"/>
        <v/>
      </c>
      <c r="BD582" s="36" t="str">
        <f t="shared" si="419"/>
        <v/>
      </c>
      <c r="BE582" s="36" t="str">
        <f t="shared" si="420"/>
        <v/>
      </c>
      <c r="BF582" s="36" t="str">
        <f t="shared" si="421"/>
        <v/>
      </c>
      <c r="BG582" s="36" t="str">
        <f t="shared" si="422"/>
        <v/>
      </c>
      <c r="BH582" s="36" t="str">
        <f t="shared" si="423"/>
        <v/>
      </c>
      <c r="BI582" s="36" t="str">
        <f t="shared" si="424"/>
        <v/>
      </c>
      <c r="BJ582" s="36" t="str">
        <f t="shared" si="425"/>
        <v/>
      </c>
      <c r="BK582" s="36" t="str">
        <f t="shared" si="426"/>
        <v/>
      </c>
      <c r="BL582" s="36" t="str">
        <f t="shared" si="427"/>
        <v/>
      </c>
      <c r="BM582" s="36" t="str">
        <f t="shared" si="428"/>
        <v/>
      </c>
      <c r="BN582" s="38" t="e">
        <f t="shared" si="387"/>
        <v>#DIV/0!</v>
      </c>
      <c r="BO582" s="38" t="e">
        <f t="shared" si="388"/>
        <v>#DIV/0!</v>
      </c>
      <c r="BP582" s="39" t="str">
        <f t="shared" si="389"/>
        <v/>
      </c>
      <c r="BQ582" s="39" t="str">
        <f t="shared" si="390"/>
        <v/>
      </c>
      <c r="BR582" s="39" t="str">
        <f t="shared" si="391"/>
        <v/>
      </c>
      <c r="BS582" s="39" t="str">
        <f t="shared" si="392"/>
        <v/>
      </c>
      <c r="BT582" s="39" t="str">
        <f t="shared" si="393"/>
        <v/>
      </c>
      <c r="BU582" s="39" t="str">
        <f t="shared" si="394"/>
        <v/>
      </c>
      <c r="BV582" s="39" t="str">
        <f t="shared" si="395"/>
        <v/>
      </c>
      <c r="BW582" s="39" t="str">
        <f t="shared" si="396"/>
        <v/>
      </c>
      <c r="BX582" s="39" t="str">
        <f t="shared" si="397"/>
        <v/>
      </c>
      <c r="BY582" s="39" t="str">
        <f t="shared" si="398"/>
        <v/>
      </c>
      <c r="BZ582" s="39" t="str">
        <f t="shared" si="399"/>
        <v/>
      </c>
      <c r="CA582" s="39" t="str">
        <f t="shared" si="400"/>
        <v/>
      </c>
      <c r="CB582" s="39" t="str">
        <f t="shared" si="401"/>
        <v/>
      </c>
      <c r="CC582" s="39" t="str">
        <f t="shared" si="402"/>
        <v/>
      </c>
      <c r="CD582" s="39" t="str">
        <f t="shared" si="403"/>
        <v/>
      </c>
      <c r="CE582" s="39" t="str">
        <f t="shared" si="404"/>
        <v/>
      </c>
      <c r="CF582" s="39" t="str">
        <f t="shared" si="405"/>
        <v/>
      </c>
      <c r="CG582" s="39" t="str">
        <f t="shared" si="406"/>
        <v/>
      </c>
      <c r="CH582" s="39" t="str">
        <f t="shared" si="407"/>
        <v/>
      </c>
      <c r="CI582" s="39" t="str">
        <f t="shared" si="408"/>
        <v/>
      </c>
    </row>
    <row r="583" spans="1:87">
      <c r="A583" s="18"/>
      <c r="B583" s="15" t="str">
        <f>'Gene Table'!E582</f>
        <v>hsa-miR-766-3p</v>
      </c>
      <c r="C583" s="15" t="str">
        <f>'Gene Table'!B582</f>
        <v>I04</v>
      </c>
      <c r="D583" s="16" t="str">
        <f>IF(SUM('Test Sample Data'!D$3:D$98)&gt;10,IF(AND(ISNUMBER('Test Sample Data'!D582),'Test Sample Data'!D582&lt;$B$1,'Test Sample Data'!D582&gt;0),'Test Sample Data'!D582,$B$1),"")</f>
        <v/>
      </c>
      <c r="E583" s="17" t="str">
        <f>IF(SUM('Test Sample Data'!E$3:E$98)&gt;10,IF(AND(ISNUMBER('Test Sample Data'!E582),'Test Sample Data'!E582&lt;$B$1,'Test Sample Data'!E582&gt;0),'Test Sample Data'!E582,$B$1),"")</f>
        <v/>
      </c>
      <c r="F583" s="17" t="str">
        <f>IF(SUM('Test Sample Data'!F$3:F$98)&gt;10,IF(AND(ISNUMBER('Test Sample Data'!F582),'Test Sample Data'!F582&lt;$B$1,'Test Sample Data'!F582&gt;0),'Test Sample Data'!F582,$B$1),"")</f>
        <v/>
      </c>
      <c r="G583" s="17" t="str">
        <f>IF(SUM('Test Sample Data'!G$3:G$98)&gt;10,IF(AND(ISNUMBER('Test Sample Data'!G582),'Test Sample Data'!G582&lt;$B$1,'Test Sample Data'!G582&gt;0),'Test Sample Data'!G582,$B$1),"")</f>
        <v/>
      </c>
      <c r="H583" s="17" t="str">
        <f>IF(SUM('Test Sample Data'!H$3:H$98)&gt;10,IF(AND(ISNUMBER('Test Sample Data'!H582),'Test Sample Data'!H582&lt;$B$1,'Test Sample Data'!H582&gt;0),'Test Sample Data'!H582,$B$1),"")</f>
        <v/>
      </c>
      <c r="I583" s="17" t="str">
        <f>IF(SUM('Test Sample Data'!I$3:I$98)&gt;10,IF(AND(ISNUMBER('Test Sample Data'!I582),'Test Sample Data'!I582&lt;$B$1,'Test Sample Data'!I582&gt;0),'Test Sample Data'!I582,$B$1),"")</f>
        <v/>
      </c>
      <c r="J583" s="17" t="str">
        <f>IF(SUM('Test Sample Data'!J$3:J$98)&gt;10,IF(AND(ISNUMBER('Test Sample Data'!J582),'Test Sample Data'!J582&lt;$B$1,'Test Sample Data'!J582&gt;0),'Test Sample Data'!J582,$B$1),"")</f>
        <v/>
      </c>
      <c r="K583" s="17" t="str">
        <f>IF(SUM('Test Sample Data'!K$3:K$98)&gt;10,IF(AND(ISNUMBER('Test Sample Data'!K582),'Test Sample Data'!K582&lt;$B$1,'Test Sample Data'!K582&gt;0),'Test Sample Data'!K582,$B$1),"")</f>
        <v/>
      </c>
      <c r="L583" s="17" t="str">
        <f>IF(SUM('Test Sample Data'!L$3:L$98)&gt;10,IF(AND(ISNUMBER('Test Sample Data'!L582),'Test Sample Data'!L582&lt;$B$1,'Test Sample Data'!L582&gt;0),'Test Sample Data'!L582,$B$1),"")</f>
        <v/>
      </c>
      <c r="M583" s="17" t="str">
        <f>IF(SUM('Test Sample Data'!M$3:M$98)&gt;10,IF(AND(ISNUMBER('Test Sample Data'!M582),'Test Sample Data'!M582&lt;$B$1,'Test Sample Data'!M582&gt;0),'Test Sample Data'!M582,$B$1),"")</f>
        <v/>
      </c>
      <c r="N583" s="17" t="str">
        <f>'Gene Table'!E582</f>
        <v>hsa-miR-766-3p</v>
      </c>
      <c r="O583" s="17" t="str">
        <f>'Gene Table'!B582</f>
        <v>I04</v>
      </c>
      <c r="P583" s="17" t="str">
        <f>IF(SUM('Control Sample Data'!D$3:D$98)&gt;10,IF(AND(ISNUMBER('Control Sample Data'!D582),'Control Sample Data'!D582&lt;$B$1,'Control Sample Data'!D582&gt;0),'Control Sample Data'!D582,$B$1),"")</f>
        <v/>
      </c>
      <c r="Q583" s="17" t="str">
        <f>IF(SUM('Control Sample Data'!E$3:E$98)&gt;10,IF(AND(ISNUMBER('Control Sample Data'!E582),'Control Sample Data'!E582&lt;$B$1,'Control Sample Data'!E582&gt;0),'Control Sample Data'!E582,$B$1),"")</f>
        <v/>
      </c>
      <c r="R583" s="17" t="str">
        <f>IF(SUM('Control Sample Data'!F$3:F$98)&gt;10,IF(AND(ISNUMBER('Control Sample Data'!F582),'Control Sample Data'!F582&lt;$B$1,'Control Sample Data'!F582&gt;0),'Control Sample Data'!F582,$B$1),"")</f>
        <v/>
      </c>
      <c r="S583" s="17" t="str">
        <f>IF(SUM('Control Sample Data'!G$3:G$98)&gt;10,IF(AND(ISNUMBER('Control Sample Data'!G582),'Control Sample Data'!G582&lt;$B$1,'Control Sample Data'!G582&gt;0),'Control Sample Data'!G582,$B$1),"")</f>
        <v/>
      </c>
      <c r="T583" s="17" t="str">
        <f>IF(SUM('Control Sample Data'!H$3:H$98)&gt;10,IF(AND(ISNUMBER('Control Sample Data'!H582),'Control Sample Data'!H582&lt;$B$1,'Control Sample Data'!H582&gt;0),'Control Sample Data'!H582,$B$1),"")</f>
        <v/>
      </c>
      <c r="U583" s="17" t="str">
        <f>IF(SUM('Control Sample Data'!I$3:I$98)&gt;10,IF(AND(ISNUMBER('Control Sample Data'!I582),'Control Sample Data'!I582&lt;$B$1,'Control Sample Data'!I582&gt;0),'Control Sample Data'!I582,$B$1),"")</f>
        <v/>
      </c>
      <c r="V583" s="17" t="str">
        <f>IF(SUM('Control Sample Data'!J$3:J$98)&gt;10,IF(AND(ISNUMBER('Control Sample Data'!J582),'Control Sample Data'!J582&lt;$B$1,'Control Sample Data'!J582&gt;0),'Control Sample Data'!J582,$B$1),"")</f>
        <v/>
      </c>
      <c r="W583" s="17" t="str">
        <f>IF(SUM('Control Sample Data'!K$3:K$98)&gt;10,IF(AND(ISNUMBER('Control Sample Data'!K582),'Control Sample Data'!K582&lt;$B$1,'Control Sample Data'!K582&gt;0),'Control Sample Data'!K582,$B$1),"")</f>
        <v/>
      </c>
      <c r="X583" s="17" t="str">
        <f>IF(SUM('Control Sample Data'!L$3:L$98)&gt;10,IF(AND(ISNUMBER('Control Sample Data'!L582),'Control Sample Data'!L582&lt;$B$1,'Control Sample Data'!L582&gt;0),'Control Sample Data'!L582,$B$1),"")</f>
        <v/>
      </c>
      <c r="Y583" s="17" t="str">
        <f>IF(SUM('Control Sample Data'!M$3:M$98)&gt;10,IF(AND(ISNUMBER('Control Sample Data'!M582),'Control Sample Data'!M582&lt;$B$1,'Control Sample Data'!M582&gt;0),'Control Sample Data'!M582,$B$1),"")</f>
        <v/>
      </c>
      <c r="AT583" s="36" t="str">
        <f t="shared" si="409"/>
        <v/>
      </c>
      <c r="AU583" s="36" t="str">
        <f t="shared" si="410"/>
        <v/>
      </c>
      <c r="AV583" s="36" t="str">
        <f t="shared" si="411"/>
        <v/>
      </c>
      <c r="AW583" s="36" t="str">
        <f t="shared" si="412"/>
        <v/>
      </c>
      <c r="AX583" s="36" t="str">
        <f t="shared" si="413"/>
        <v/>
      </c>
      <c r="AY583" s="36" t="str">
        <f t="shared" si="414"/>
        <v/>
      </c>
      <c r="AZ583" s="36" t="str">
        <f t="shared" si="415"/>
        <v/>
      </c>
      <c r="BA583" s="36" t="str">
        <f t="shared" si="416"/>
        <v/>
      </c>
      <c r="BB583" s="36" t="str">
        <f t="shared" si="417"/>
        <v/>
      </c>
      <c r="BC583" s="36" t="str">
        <f t="shared" si="418"/>
        <v/>
      </c>
      <c r="BD583" s="36" t="str">
        <f t="shared" si="419"/>
        <v/>
      </c>
      <c r="BE583" s="36" t="str">
        <f t="shared" si="420"/>
        <v/>
      </c>
      <c r="BF583" s="36" t="str">
        <f t="shared" si="421"/>
        <v/>
      </c>
      <c r="BG583" s="36" t="str">
        <f t="shared" si="422"/>
        <v/>
      </c>
      <c r="BH583" s="36" t="str">
        <f t="shared" si="423"/>
        <v/>
      </c>
      <c r="BI583" s="36" t="str">
        <f t="shared" si="424"/>
        <v/>
      </c>
      <c r="BJ583" s="36" t="str">
        <f t="shared" si="425"/>
        <v/>
      </c>
      <c r="BK583" s="36" t="str">
        <f t="shared" si="426"/>
        <v/>
      </c>
      <c r="BL583" s="36" t="str">
        <f t="shared" si="427"/>
        <v/>
      </c>
      <c r="BM583" s="36" t="str">
        <f t="shared" si="428"/>
        <v/>
      </c>
      <c r="BN583" s="38" t="e">
        <f t="shared" si="387"/>
        <v>#DIV/0!</v>
      </c>
      <c r="BO583" s="38" t="e">
        <f t="shared" si="388"/>
        <v>#DIV/0!</v>
      </c>
      <c r="BP583" s="39" t="str">
        <f t="shared" si="389"/>
        <v/>
      </c>
      <c r="BQ583" s="39" t="str">
        <f t="shared" si="390"/>
        <v/>
      </c>
      <c r="BR583" s="39" t="str">
        <f t="shared" si="391"/>
        <v/>
      </c>
      <c r="BS583" s="39" t="str">
        <f t="shared" si="392"/>
        <v/>
      </c>
      <c r="BT583" s="39" t="str">
        <f t="shared" si="393"/>
        <v/>
      </c>
      <c r="BU583" s="39" t="str">
        <f t="shared" si="394"/>
        <v/>
      </c>
      <c r="BV583" s="39" t="str">
        <f t="shared" si="395"/>
        <v/>
      </c>
      <c r="BW583" s="39" t="str">
        <f t="shared" si="396"/>
        <v/>
      </c>
      <c r="BX583" s="39" t="str">
        <f t="shared" si="397"/>
        <v/>
      </c>
      <c r="BY583" s="39" t="str">
        <f t="shared" si="398"/>
        <v/>
      </c>
      <c r="BZ583" s="39" t="str">
        <f t="shared" si="399"/>
        <v/>
      </c>
      <c r="CA583" s="39" t="str">
        <f t="shared" si="400"/>
        <v/>
      </c>
      <c r="CB583" s="39" t="str">
        <f t="shared" si="401"/>
        <v/>
      </c>
      <c r="CC583" s="39" t="str">
        <f t="shared" si="402"/>
        <v/>
      </c>
      <c r="CD583" s="39" t="str">
        <f t="shared" si="403"/>
        <v/>
      </c>
      <c r="CE583" s="39" t="str">
        <f t="shared" si="404"/>
        <v/>
      </c>
      <c r="CF583" s="39" t="str">
        <f t="shared" si="405"/>
        <v/>
      </c>
      <c r="CG583" s="39" t="str">
        <f t="shared" si="406"/>
        <v/>
      </c>
      <c r="CH583" s="39" t="str">
        <f t="shared" si="407"/>
        <v/>
      </c>
      <c r="CI583" s="39" t="str">
        <f t="shared" si="408"/>
        <v/>
      </c>
    </row>
    <row r="584" spans="1:87">
      <c r="A584" s="18"/>
      <c r="B584" s="15" t="str">
        <f>'Gene Table'!E583</f>
        <v>hsa-miR-1271-5p</v>
      </c>
      <c r="C584" s="15" t="str">
        <f>'Gene Table'!B583</f>
        <v>I05</v>
      </c>
      <c r="D584" s="16" t="str">
        <f>IF(SUM('Test Sample Data'!D$3:D$98)&gt;10,IF(AND(ISNUMBER('Test Sample Data'!D583),'Test Sample Data'!D583&lt;$B$1,'Test Sample Data'!D583&gt;0),'Test Sample Data'!D583,$B$1),"")</f>
        <v/>
      </c>
      <c r="E584" s="17" t="str">
        <f>IF(SUM('Test Sample Data'!E$3:E$98)&gt;10,IF(AND(ISNUMBER('Test Sample Data'!E583),'Test Sample Data'!E583&lt;$B$1,'Test Sample Data'!E583&gt;0),'Test Sample Data'!E583,$B$1),"")</f>
        <v/>
      </c>
      <c r="F584" s="17" t="str">
        <f>IF(SUM('Test Sample Data'!F$3:F$98)&gt;10,IF(AND(ISNUMBER('Test Sample Data'!F583),'Test Sample Data'!F583&lt;$B$1,'Test Sample Data'!F583&gt;0),'Test Sample Data'!F583,$B$1),"")</f>
        <v/>
      </c>
      <c r="G584" s="17" t="str">
        <f>IF(SUM('Test Sample Data'!G$3:G$98)&gt;10,IF(AND(ISNUMBER('Test Sample Data'!G583),'Test Sample Data'!G583&lt;$B$1,'Test Sample Data'!G583&gt;0),'Test Sample Data'!G583,$B$1),"")</f>
        <v/>
      </c>
      <c r="H584" s="17" t="str">
        <f>IF(SUM('Test Sample Data'!H$3:H$98)&gt;10,IF(AND(ISNUMBER('Test Sample Data'!H583),'Test Sample Data'!H583&lt;$B$1,'Test Sample Data'!H583&gt;0),'Test Sample Data'!H583,$B$1),"")</f>
        <v/>
      </c>
      <c r="I584" s="17" t="str">
        <f>IF(SUM('Test Sample Data'!I$3:I$98)&gt;10,IF(AND(ISNUMBER('Test Sample Data'!I583),'Test Sample Data'!I583&lt;$B$1,'Test Sample Data'!I583&gt;0),'Test Sample Data'!I583,$B$1),"")</f>
        <v/>
      </c>
      <c r="J584" s="17" t="str">
        <f>IF(SUM('Test Sample Data'!J$3:J$98)&gt;10,IF(AND(ISNUMBER('Test Sample Data'!J583),'Test Sample Data'!J583&lt;$B$1,'Test Sample Data'!J583&gt;0),'Test Sample Data'!J583,$B$1),"")</f>
        <v/>
      </c>
      <c r="K584" s="17" t="str">
        <f>IF(SUM('Test Sample Data'!K$3:K$98)&gt;10,IF(AND(ISNUMBER('Test Sample Data'!K583),'Test Sample Data'!K583&lt;$B$1,'Test Sample Data'!K583&gt;0),'Test Sample Data'!K583,$B$1),"")</f>
        <v/>
      </c>
      <c r="L584" s="17" t="str">
        <f>IF(SUM('Test Sample Data'!L$3:L$98)&gt;10,IF(AND(ISNUMBER('Test Sample Data'!L583),'Test Sample Data'!L583&lt;$B$1,'Test Sample Data'!L583&gt;0),'Test Sample Data'!L583,$B$1),"")</f>
        <v/>
      </c>
      <c r="M584" s="17" t="str">
        <f>IF(SUM('Test Sample Data'!M$3:M$98)&gt;10,IF(AND(ISNUMBER('Test Sample Data'!M583),'Test Sample Data'!M583&lt;$B$1,'Test Sample Data'!M583&gt;0),'Test Sample Data'!M583,$B$1),"")</f>
        <v/>
      </c>
      <c r="N584" s="17" t="str">
        <f>'Gene Table'!E583</f>
        <v>hsa-miR-1271-5p</v>
      </c>
      <c r="O584" s="17" t="str">
        <f>'Gene Table'!B583</f>
        <v>I05</v>
      </c>
      <c r="P584" s="17" t="str">
        <f>IF(SUM('Control Sample Data'!D$3:D$98)&gt;10,IF(AND(ISNUMBER('Control Sample Data'!D583),'Control Sample Data'!D583&lt;$B$1,'Control Sample Data'!D583&gt;0),'Control Sample Data'!D583,$B$1),"")</f>
        <v/>
      </c>
      <c r="Q584" s="17" t="str">
        <f>IF(SUM('Control Sample Data'!E$3:E$98)&gt;10,IF(AND(ISNUMBER('Control Sample Data'!E583),'Control Sample Data'!E583&lt;$B$1,'Control Sample Data'!E583&gt;0),'Control Sample Data'!E583,$B$1),"")</f>
        <v/>
      </c>
      <c r="R584" s="17" t="str">
        <f>IF(SUM('Control Sample Data'!F$3:F$98)&gt;10,IF(AND(ISNUMBER('Control Sample Data'!F583),'Control Sample Data'!F583&lt;$B$1,'Control Sample Data'!F583&gt;0),'Control Sample Data'!F583,$B$1),"")</f>
        <v/>
      </c>
      <c r="S584" s="17" t="str">
        <f>IF(SUM('Control Sample Data'!G$3:G$98)&gt;10,IF(AND(ISNUMBER('Control Sample Data'!G583),'Control Sample Data'!G583&lt;$B$1,'Control Sample Data'!G583&gt;0),'Control Sample Data'!G583,$B$1),"")</f>
        <v/>
      </c>
      <c r="T584" s="17" t="str">
        <f>IF(SUM('Control Sample Data'!H$3:H$98)&gt;10,IF(AND(ISNUMBER('Control Sample Data'!H583),'Control Sample Data'!H583&lt;$B$1,'Control Sample Data'!H583&gt;0),'Control Sample Data'!H583,$B$1),"")</f>
        <v/>
      </c>
      <c r="U584" s="17" t="str">
        <f>IF(SUM('Control Sample Data'!I$3:I$98)&gt;10,IF(AND(ISNUMBER('Control Sample Data'!I583),'Control Sample Data'!I583&lt;$B$1,'Control Sample Data'!I583&gt;0),'Control Sample Data'!I583,$B$1),"")</f>
        <v/>
      </c>
      <c r="V584" s="17" t="str">
        <f>IF(SUM('Control Sample Data'!J$3:J$98)&gt;10,IF(AND(ISNUMBER('Control Sample Data'!J583),'Control Sample Data'!J583&lt;$B$1,'Control Sample Data'!J583&gt;0),'Control Sample Data'!J583,$B$1),"")</f>
        <v/>
      </c>
      <c r="W584" s="17" t="str">
        <f>IF(SUM('Control Sample Data'!K$3:K$98)&gt;10,IF(AND(ISNUMBER('Control Sample Data'!K583),'Control Sample Data'!K583&lt;$B$1,'Control Sample Data'!K583&gt;0),'Control Sample Data'!K583,$B$1),"")</f>
        <v/>
      </c>
      <c r="X584" s="17" t="str">
        <f>IF(SUM('Control Sample Data'!L$3:L$98)&gt;10,IF(AND(ISNUMBER('Control Sample Data'!L583),'Control Sample Data'!L583&lt;$B$1,'Control Sample Data'!L583&gt;0),'Control Sample Data'!L583,$B$1),"")</f>
        <v/>
      </c>
      <c r="Y584" s="17" t="str">
        <f>IF(SUM('Control Sample Data'!M$3:M$98)&gt;10,IF(AND(ISNUMBER('Control Sample Data'!M583),'Control Sample Data'!M583&lt;$B$1,'Control Sample Data'!M583&gt;0),'Control Sample Data'!M583,$B$1),"")</f>
        <v/>
      </c>
      <c r="AT584" s="36" t="str">
        <f t="shared" si="409"/>
        <v/>
      </c>
      <c r="AU584" s="36" t="str">
        <f t="shared" si="410"/>
        <v/>
      </c>
      <c r="AV584" s="36" t="str">
        <f t="shared" si="411"/>
        <v/>
      </c>
      <c r="AW584" s="36" t="str">
        <f t="shared" si="412"/>
        <v/>
      </c>
      <c r="AX584" s="36" t="str">
        <f t="shared" si="413"/>
        <v/>
      </c>
      <c r="AY584" s="36" t="str">
        <f t="shared" si="414"/>
        <v/>
      </c>
      <c r="AZ584" s="36" t="str">
        <f t="shared" si="415"/>
        <v/>
      </c>
      <c r="BA584" s="36" t="str">
        <f t="shared" si="416"/>
        <v/>
      </c>
      <c r="BB584" s="36" t="str">
        <f t="shared" si="417"/>
        <v/>
      </c>
      <c r="BC584" s="36" t="str">
        <f t="shared" si="418"/>
        <v/>
      </c>
      <c r="BD584" s="36" t="str">
        <f t="shared" si="419"/>
        <v/>
      </c>
      <c r="BE584" s="36" t="str">
        <f t="shared" si="420"/>
        <v/>
      </c>
      <c r="BF584" s="36" t="str">
        <f t="shared" si="421"/>
        <v/>
      </c>
      <c r="BG584" s="36" t="str">
        <f t="shared" si="422"/>
        <v/>
      </c>
      <c r="BH584" s="36" t="str">
        <f t="shared" si="423"/>
        <v/>
      </c>
      <c r="BI584" s="36" t="str">
        <f t="shared" si="424"/>
        <v/>
      </c>
      <c r="BJ584" s="36" t="str">
        <f t="shared" si="425"/>
        <v/>
      </c>
      <c r="BK584" s="36" t="str">
        <f t="shared" si="426"/>
        <v/>
      </c>
      <c r="BL584" s="36" t="str">
        <f t="shared" si="427"/>
        <v/>
      </c>
      <c r="BM584" s="36" t="str">
        <f t="shared" si="428"/>
        <v/>
      </c>
      <c r="BN584" s="38" t="e">
        <f t="shared" si="387"/>
        <v>#DIV/0!</v>
      </c>
      <c r="BO584" s="38" t="e">
        <f t="shared" si="388"/>
        <v>#DIV/0!</v>
      </c>
      <c r="BP584" s="39" t="str">
        <f t="shared" si="389"/>
        <v/>
      </c>
      <c r="BQ584" s="39" t="str">
        <f t="shared" si="390"/>
        <v/>
      </c>
      <c r="BR584" s="39" t="str">
        <f t="shared" si="391"/>
        <v/>
      </c>
      <c r="BS584" s="39" t="str">
        <f t="shared" si="392"/>
        <v/>
      </c>
      <c r="BT584" s="39" t="str">
        <f t="shared" si="393"/>
        <v/>
      </c>
      <c r="BU584" s="39" t="str">
        <f t="shared" si="394"/>
        <v/>
      </c>
      <c r="BV584" s="39" t="str">
        <f t="shared" si="395"/>
        <v/>
      </c>
      <c r="BW584" s="39" t="str">
        <f t="shared" si="396"/>
        <v/>
      </c>
      <c r="BX584" s="39" t="str">
        <f t="shared" si="397"/>
        <v/>
      </c>
      <c r="BY584" s="39" t="str">
        <f t="shared" si="398"/>
        <v/>
      </c>
      <c r="BZ584" s="39" t="str">
        <f t="shared" si="399"/>
        <v/>
      </c>
      <c r="CA584" s="39" t="str">
        <f t="shared" si="400"/>
        <v/>
      </c>
      <c r="CB584" s="39" t="str">
        <f t="shared" si="401"/>
        <v/>
      </c>
      <c r="CC584" s="39" t="str">
        <f t="shared" si="402"/>
        <v/>
      </c>
      <c r="CD584" s="39" t="str">
        <f t="shared" si="403"/>
        <v/>
      </c>
      <c r="CE584" s="39" t="str">
        <f t="shared" si="404"/>
        <v/>
      </c>
      <c r="CF584" s="39" t="str">
        <f t="shared" si="405"/>
        <v/>
      </c>
      <c r="CG584" s="39" t="str">
        <f t="shared" si="406"/>
        <v/>
      </c>
      <c r="CH584" s="39" t="str">
        <f t="shared" si="407"/>
        <v/>
      </c>
      <c r="CI584" s="39" t="str">
        <f t="shared" si="408"/>
        <v/>
      </c>
    </row>
    <row r="585" spans="1:87">
      <c r="A585" s="18"/>
      <c r="B585" s="15" t="str">
        <f>'Gene Table'!E584</f>
        <v>hsa-miR-1301</v>
      </c>
      <c r="C585" s="15" t="str">
        <f>'Gene Table'!B584</f>
        <v>I06</v>
      </c>
      <c r="D585" s="16" t="str">
        <f>IF(SUM('Test Sample Data'!D$3:D$98)&gt;10,IF(AND(ISNUMBER('Test Sample Data'!D584),'Test Sample Data'!D584&lt;$B$1,'Test Sample Data'!D584&gt;0),'Test Sample Data'!D584,$B$1),"")</f>
        <v/>
      </c>
      <c r="E585" s="17" t="str">
        <f>IF(SUM('Test Sample Data'!E$3:E$98)&gt;10,IF(AND(ISNUMBER('Test Sample Data'!E584),'Test Sample Data'!E584&lt;$B$1,'Test Sample Data'!E584&gt;0),'Test Sample Data'!E584,$B$1),"")</f>
        <v/>
      </c>
      <c r="F585" s="17" t="str">
        <f>IF(SUM('Test Sample Data'!F$3:F$98)&gt;10,IF(AND(ISNUMBER('Test Sample Data'!F584),'Test Sample Data'!F584&lt;$B$1,'Test Sample Data'!F584&gt;0),'Test Sample Data'!F584,$B$1),"")</f>
        <v/>
      </c>
      <c r="G585" s="17" t="str">
        <f>IF(SUM('Test Sample Data'!G$3:G$98)&gt;10,IF(AND(ISNUMBER('Test Sample Data'!G584),'Test Sample Data'!G584&lt;$B$1,'Test Sample Data'!G584&gt;0),'Test Sample Data'!G584,$B$1),"")</f>
        <v/>
      </c>
      <c r="H585" s="17" t="str">
        <f>IF(SUM('Test Sample Data'!H$3:H$98)&gt;10,IF(AND(ISNUMBER('Test Sample Data'!H584),'Test Sample Data'!H584&lt;$B$1,'Test Sample Data'!H584&gt;0),'Test Sample Data'!H584,$B$1),"")</f>
        <v/>
      </c>
      <c r="I585" s="17" t="str">
        <f>IF(SUM('Test Sample Data'!I$3:I$98)&gt;10,IF(AND(ISNUMBER('Test Sample Data'!I584),'Test Sample Data'!I584&lt;$B$1,'Test Sample Data'!I584&gt;0),'Test Sample Data'!I584,$B$1),"")</f>
        <v/>
      </c>
      <c r="J585" s="17" t="str">
        <f>IF(SUM('Test Sample Data'!J$3:J$98)&gt;10,IF(AND(ISNUMBER('Test Sample Data'!J584),'Test Sample Data'!J584&lt;$B$1,'Test Sample Data'!J584&gt;0),'Test Sample Data'!J584,$B$1),"")</f>
        <v/>
      </c>
      <c r="K585" s="17" t="str">
        <f>IF(SUM('Test Sample Data'!K$3:K$98)&gt;10,IF(AND(ISNUMBER('Test Sample Data'!K584),'Test Sample Data'!K584&lt;$B$1,'Test Sample Data'!K584&gt;0),'Test Sample Data'!K584,$B$1),"")</f>
        <v/>
      </c>
      <c r="L585" s="17" t="str">
        <f>IF(SUM('Test Sample Data'!L$3:L$98)&gt;10,IF(AND(ISNUMBER('Test Sample Data'!L584),'Test Sample Data'!L584&lt;$B$1,'Test Sample Data'!L584&gt;0),'Test Sample Data'!L584,$B$1),"")</f>
        <v/>
      </c>
      <c r="M585" s="17" t="str">
        <f>IF(SUM('Test Sample Data'!M$3:M$98)&gt;10,IF(AND(ISNUMBER('Test Sample Data'!M584),'Test Sample Data'!M584&lt;$B$1,'Test Sample Data'!M584&gt;0),'Test Sample Data'!M584,$B$1),"")</f>
        <v/>
      </c>
      <c r="N585" s="17" t="str">
        <f>'Gene Table'!E584</f>
        <v>hsa-miR-1301</v>
      </c>
      <c r="O585" s="17" t="str">
        <f>'Gene Table'!B584</f>
        <v>I06</v>
      </c>
      <c r="P585" s="17" t="str">
        <f>IF(SUM('Control Sample Data'!D$3:D$98)&gt;10,IF(AND(ISNUMBER('Control Sample Data'!D584),'Control Sample Data'!D584&lt;$B$1,'Control Sample Data'!D584&gt;0),'Control Sample Data'!D584,$B$1),"")</f>
        <v/>
      </c>
      <c r="Q585" s="17" t="str">
        <f>IF(SUM('Control Sample Data'!E$3:E$98)&gt;10,IF(AND(ISNUMBER('Control Sample Data'!E584),'Control Sample Data'!E584&lt;$B$1,'Control Sample Data'!E584&gt;0),'Control Sample Data'!E584,$B$1),"")</f>
        <v/>
      </c>
      <c r="R585" s="17" t="str">
        <f>IF(SUM('Control Sample Data'!F$3:F$98)&gt;10,IF(AND(ISNUMBER('Control Sample Data'!F584),'Control Sample Data'!F584&lt;$B$1,'Control Sample Data'!F584&gt;0),'Control Sample Data'!F584,$B$1),"")</f>
        <v/>
      </c>
      <c r="S585" s="17" t="str">
        <f>IF(SUM('Control Sample Data'!G$3:G$98)&gt;10,IF(AND(ISNUMBER('Control Sample Data'!G584),'Control Sample Data'!G584&lt;$B$1,'Control Sample Data'!G584&gt;0),'Control Sample Data'!G584,$B$1),"")</f>
        <v/>
      </c>
      <c r="T585" s="17" t="str">
        <f>IF(SUM('Control Sample Data'!H$3:H$98)&gt;10,IF(AND(ISNUMBER('Control Sample Data'!H584),'Control Sample Data'!H584&lt;$B$1,'Control Sample Data'!H584&gt;0),'Control Sample Data'!H584,$B$1),"")</f>
        <v/>
      </c>
      <c r="U585" s="17" t="str">
        <f>IF(SUM('Control Sample Data'!I$3:I$98)&gt;10,IF(AND(ISNUMBER('Control Sample Data'!I584),'Control Sample Data'!I584&lt;$B$1,'Control Sample Data'!I584&gt;0),'Control Sample Data'!I584,$B$1),"")</f>
        <v/>
      </c>
      <c r="V585" s="17" t="str">
        <f>IF(SUM('Control Sample Data'!J$3:J$98)&gt;10,IF(AND(ISNUMBER('Control Sample Data'!J584),'Control Sample Data'!J584&lt;$B$1,'Control Sample Data'!J584&gt;0),'Control Sample Data'!J584,$B$1),"")</f>
        <v/>
      </c>
      <c r="W585" s="17" t="str">
        <f>IF(SUM('Control Sample Data'!K$3:K$98)&gt;10,IF(AND(ISNUMBER('Control Sample Data'!K584),'Control Sample Data'!K584&lt;$B$1,'Control Sample Data'!K584&gt;0),'Control Sample Data'!K584,$B$1),"")</f>
        <v/>
      </c>
      <c r="X585" s="17" t="str">
        <f>IF(SUM('Control Sample Data'!L$3:L$98)&gt;10,IF(AND(ISNUMBER('Control Sample Data'!L584),'Control Sample Data'!L584&lt;$B$1,'Control Sample Data'!L584&gt;0),'Control Sample Data'!L584,$B$1),"")</f>
        <v/>
      </c>
      <c r="Y585" s="17" t="str">
        <f>IF(SUM('Control Sample Data'!M$3:M$98)&gt;10,IF(AND(ISNUMBER('Control Sample Data'!M584),'Control Sample Data'!M584&lt;$B$1,'Control Sample Data'!M584&gt;0),'Control Sample Data'!M584,$B$1),"")</f>
        <v/>
      </c>
      <c r="AT585" s="36" t="str">
        <f t="shared" si="409"/>
        <v/>
      </c>
      <c r="AU585" s="36" t="str">
        <f t="shared" si="410"/>
        <v/>
      </c>
      <c r="AV585" s="36" t="str">
        <f t="shared" si="411"/>
        <v/>
      </c>
      <c r="AW585" s="36" t="str">
        <f t="shared" si="412"/>
        <v/>
      </c>
      <c r="AX585" s="36" t="str">
        <f t="shared" si="413"/>
        <v/>
      </c>
      <c r="AY585" s="36" t="str">
        <f t="shared" si="414"/>
        <v/>
      </c>
      <c r="AZ585" s="36" t="str">
        <f t="shared" si="415"/>
        <v/>
      </c>
      <c r="BA585" s="36" t="str">
        <f t="shared" si="416"/>
        <v/>
      </c>
      <c r="BB585" s="36" t="str">
        <f t="shared" si="417"/>
        <v/>
      </c>
      <c r="BC585" s="36" t="str">
        <f t="shared" si="418"/>
        <v/>
      </c>
      <c r="BD585" s="36" t="str">
        <f t="shared" si="419"/>
        <v/>
      </c>
      <c r="BE585" s="36" t="str">
        <f t="shared" si="420"/>
        <v/>
      </c>
      <c r="BF585" s="36" t="str">
        <f t="shared" si="421"/>
        <v/>
      </c>
      <c r="BG585" s="36" t="str">
        <f t="shared" si="422"/>
        <v/>
      </c>
      <c r="BH585" s="36" t="str">
        <f t="shared" si="423"/>
        <v/>
      </c>
      <c r="BI585" s="36" t="str">
        <f t="shared" si="424"/>
        <v/>
      </c>
      <c r="BJ585" s="36" t="str">
        <f t="shared" si="425"/>
        <v/>
      </c>
      <c r="BK585" s="36" t="str">
        <f t="shared" si="426"/>
        <v/>
      </c>
      <c r="BL585" s="36" t="str">
        <f t="shared" si="427"/>
        <v/>
      </c>
      <c r="BM585" s="36" t="str">
        <f t="shared" si="428"/>
        <v/>
      </c>
      <c r="BN585" s="38" t="e">
        <f t="shared" si="387"/>
        <v>#DIV/0!</v>
      </c>
      <c r="BO585" s="38" t="e">
        <f t="shared" si="388"/>
        <v>#DIV/0!</v>
      </c>
      <c r="BP585" s="39" t="str">
        <f t="shared" si="389"/>
        <v/>
      </c>
      <c r="BQ585" s="39" t="str">
        <f t="shared" si="390"/>
        <v/>
      </c>
      <c r="BR585" s="39" t="str">
        <f t="shared" si="391"/>
        <v/>
      </c>
      <c r="BS585" s="39" t="str">
        <f t="shared" si="392"/>
        <v/>
      </c>
      <c r="BT585" s="39" t="str">
        <f t="shared" si="393"/>
        <v/>
      </c>
      <c r="BU585" s="39" t="str">
        <f t="shared" si="394"/>
        <v/>
      </c>
      <c r="BV585" s="39" t="str">
        <f t="shared" si="395"/>
        <v/>
      </c>
      <c r="BW585" s="39" t="str">
        <f t="shared" si="396"/>
        <v/>
      </c>
      <c r="BX585" s="39" t="str">
        <f t="shared" si="397"/>
        <v/>
      </c>
      <c r="BY585" s="39" t="str">
        <f t="shared" si="398"/>
        <v/>
      </c>
      <c r="BZ585" s="39" t="str">
        <f t="shared" si="399"/>
        <v/>
      </c>
      <c r="CA585" s="39" t="str">
        <f t="shared" si="400"/>
        <v/>
      </c>
      <c r="CB585" s="39" t="str">
        <f t="shared" si="401"/>
        <v/>
      </c>
      <c r="CC585" s="39" t="str">
        <f t="shared" si="402"/>
        <v/>
      </c>
      <c r="CD585" s="39" t="str">
        <f t="shared" si="403"/>
        <v/>
      </c>
      <c r="CE585" s="39" t="str">
        <f t="shared" si="404"/>
        <v/>
      </c>
      <c r="CF585" s="39" t="str">
        <f t="shared" si="405"/>
        <v/>
      </c>
      <c r="CG585" s="39" t="str">
        <f t="shared" si="406"/>
        <v/>
      </c>
      <c r="CH585" s="39" t="str">
        <f t="shared" si="407"/>
        <v/>
      </c>
      <c r="CI585" s="39" t="str">
        <f t="shared" si="408"/>
        <v/>
      </c>
    </row>
    <row r="586" spans="1:87">
      <c r="A586" s="18"/>
      <c r="B586" s="15" t="str">
        <f>'Gene Table'!E585</f>
        <v>hsa-miR-1286</v>
      </c>
      <c r="C586" s="15" t="str">
        <f>'Gene Table'!B585</f>
        <v>I07</v>
      </c>
      <c r="D586" s="16" t="str">
        <f>IF(SUM('Test Sample Data'!D$3:D$98)&gt;10,IF(AND(ISNUMBER('Test Sample Data'!D585),'Test Sample Data'!D585&lt;$B$1,'Test Sample Data'!D585&gt;0),'Test Sample Data'!D585,$B$1),"")</f>
        <v/>
      </c>
      <c r="E586" s="17" t="str">
        <f>IF(SUM('Test Sample Data'!E$3:E$98)&gt;10,IF(AND(ISNUMBER('Test Sample Data'!E585),'Test Sample Data'!E585&lt;$B$1,'Test Sample Data'!E585&gt;0),'Test Sample Data'!E585,$B$1),"")</f>
        <v/>
      </c>
      <c r="F586" s="17" t="str">
        <f>IF(SUM('Test Sample Data'!F$3:F$98)&gt;10,IF(AND(ISNUMBER('Test Sample Data'!F585),'Test Sample Data'!F585&lt;$B$1,'Test Sample Data'!F585&gt;0),'Test Sample Data'!F585,$B$1),"")</f>
        <v/>
      </c>
      <c r="G586" s="17" t="str">
        <f>IF(SUM('Test Sample Data'!G$3:G$98)&gt;10,IF(AND(ISNUMBER('Test Sample Data'!G585),'Test Sample Data'!G585&lt;$B$1,'Test Sample Data'!G585&gt;0),'Test Sample Data'!G585,$B$1),"")</f>
        <v/>
      </c>
      <c r="H586" s="17" t="str">
        <f>IF(SUM('Test Sample Data'!H$3:H$98)&gt;10,IF(AND(ISNUMBER('Test Sample Data'!H585),'Test Sample Data'!H585&lt;$B$1,'Test Sample Data'!H585&gt;0),'Test Sample Data'!H585,$B$1),"")</f>
        <v/>
      </c>
      <c r="I586" s="17" t="str">
        <f>IF(SUM('Test Sample Data'!I$3:I$98)&gt;10,IF(AND(ISNUMBER('Test Sample Data'!I585),'Test Sample Data'!I585&lt;$B$1,'Test Sample Data'!I585&gt;0),'Test Sample Data'!I585,$B$1),"")</f>
        <v/>
      </c>
      <c r="J586" s="17" t="str">
        <f>IF(SUM('Test Sample Data'!J$3:J$98)&gt;10,IF(AND(ISNUMBER('Test Sample Data'!J585),'Test Sample Data'!J585&lt;$B$1,'Test Sample Data'!J585&gt;0),'Test Sample Data'!J585,$B$1),"")</f>
        <v/>
      </c>
      <c r="K586" s="17" t="str">
        <f>IF(SUM('Test Sample Data'!K$3:K$98)&gt;10,IF(AND(ISNUMBER('Test Sample Data'!K585),'Test Sample Data'!K585&lt;$B$1,'Test Sample Data'!K585&gt;0),'Test Sample Data'!K585,$B$1),"")</f>
        <v/>
      </c>
      <c r="L586" s="17" t="str">
        <f>IF(SUM('Test Sample Data'!L$3:L$98)&gt;10,IF(AND(ISNUMBER('Test Sample Data'!L585),'Test Sample Data'!L585&lt;$B$1,'Test Sample Data'!L585&gt;0),'Test Sample Data'!L585,$B$1),"")</f>
        <v/>
      </c>
      <c r="M586" s="17" t="str">
        <f>IF(SUM('Test Sample Data'!M$3:M$98)&gt;10,IF(AND(ISNUMBER('Test Sample Data'!M585),'Test Sample Data'!M585&lt;$B$1,'Test Sample Data'!M585&gt;0),'Test Sample Data'!M585,$B$1),"")</f>
        <v/>
      </c>
      <c r="N586" s="17" t="str">
        <f>'Gene Table'!E585</f>
        <v>hsa-miR-1286</v>
      </c>
      <c r="O586" s="17" t="str">
        <f>'Gene Table'!B585</f>
        <v>I07</v>
      </c>
      <c r="P586" s="17" t="str">
        <f>IF(SUM('Control Sample Data'!D$3:D$98)&gt;10,IF(AND(ISNUMBER('Control Sample Data'!D585),'Control Sample Data'!D585&lt;$B$1,'Control Sample Data'!D585&gt;0),'Control Sample Data'!D585,$B$1),"")</f>
        <v/>
      </c>
      <c r="Q586" s="17" t="str">
        <f>IF(SUM('Control Sample Data'!E$3:E$98)&gt;10,IF(AND(ISNUMBER('Control Sample Data'!E585),'Control Sample Data'!E585&lt;$B$1,'Control Sample Data'!E585&gt;0),'Control Sample Data'!E585,$B$1),"")</f>
        <v/>
      </c>
      <c r="R586" s="17" t="str">
        <f>IF(SUM('Control Sample Data'!F$3:F$98)&gt;10,IF(AND(ISNUMBER('Control Sample Data'!F585),'Control Sample Data'!F585&lt;$B$1,'Control Sample Data'!F585&gt;0),'Control Sample Data'!F585,$B$1),"")</f>
        <v/>
      </c>
      <c r="S586" s="17" t="str">
        <f>IF(SUM('Control Sample Data'!G$3:G$98)&gt;10,IF(AND(ISNUMBER('Control Sample Data'!G585),'Control Sample Data'!G585&lt;$B$1,'Control Sample Data'!G585&gt;0),'Control Sample Data'!G585,$B$1),"")</f>
        <v/>
      </c>
      <c r="T586" s="17" t="str">
        <f>IF(SUM('Control Sample Data'!H$3:H$98)&gt;10,IF(AND(ISNUMBER('Control Sample Data'!H585),'Control Sample Data'!H585&lt;$B$1,'Control Sample Data'!H585&gt;0),'Control Sample Data'!H585,$B$1),"")</f>
        <v/>
      </c>
      <c r="U586" s="17" t="str">
        <f>IF(SUM('Control Sample Data'!I$3:I$98)&gt;10,IF(AND(ISNUMBER('Control Sample Data'!I585),'Control Sample Data'!I585&lt;$B$1,'Control Sample Data'!I585&gt;0),'Control Sample Data'!I585,$B$1),"")</f>
        <v/>
      </c>
      <c r="V586" s="17" t="str">
        <f>IF(SUM('Control Sample Data'!J$3:J$98)&gt;10,IF(AND(ISNUMBER('Control Sample Data'!J585),'Control Sample Data'!J585&lt;$B$1,'Control Sample Data'!J585&gt;0),'Control Sample Data'!J585,$B$1),"")</f>
        <v/>
      </c>
      <c r="W586" s="17" t="str">
        <f>IF(SUM('Control Sample Data'!K$3:K$98)&gt;10,IF(AND(ISNUMBER('Control Sample Data'!K585),'Control Sample Data'!K585&lt;$B$1,'Control Sample Data'!K585&gt;0),'Control Sample Data'!K585,$B$1),"")</f>
        <v/>
      </c>
      <c r="X586" s="17" t="str">
        <f>IF(SUM('Control Sample Data'!L$3:L$98)&gt;10,IF(AND(ISNUMBER('Control Sample Data'!L585),'Control Sample Data'!L585&lt;$B$1,'Control Sample Data'!L585&gt;0),'Control Sample Data'!L585,$B$1),"")</f>
        <v/>
      </c>
      <c r="Y586" s="17" t="str">
        <f>IF(SUM('Control Sample Data'!M$3:M$98)&gt;10,IF(AND(ISNUMBER('Control Sample Data'!M585),'Control Sample Data'!M585&lt;$B$1,'Control Sample Data'!M585&gt;0),'Control Sample Data'!M585,$B$1),"")</f>
        <v/>
      </c>
      <c r="AT586" s="36" t="str">
        <f t="shared" si="409"/>
        <v/>
      </c>
      <c r="AU586" s="36" t="str">
        <f t="shared" si="410"/>
        <v/>
      </c>
      <c r="AV586" s="36" t="str">
        <f t="shared" si="411"/>
        <v/>
      </c>
      <c r="AW586" s="36" t="str">
        <f t="shared" si="412"/>
        <v/>
      </c>
      <c r="AX586" s="36" t="str">
        <f t="shared" si="413"/>
        <v/>
      </c>
      <c r="AY586" s="36" t="str">
        <f t="shared" si="414"/>
        <v/>
      </c>
      <c r="AZ586" s="36" t="str">
        <f t="shared" si="415"/>
        <v/>
      </c>
      <c r="BA586" s="36" t="str">
        <f t="shared" si="416"/>
        <v/>
      </c>
      <c r="BB586" s="36" t="str">
        <f t="shared" si="417"/>
        <v/>
      </c>
      <c r="BC586" s="36" t="str">
        <f t="shared" si="418"/>
        <v/>
      </c>
      <c r="BD586" s="36" t="str">
        <f t="shared" si="419"/>
        <v/>
      </c>
      <c r="BE586" s="36" t="str">
        <f t="shared" si="420"/>
        <v/>
      </c>
      <c r="BF586" s="36" t="str">
        <f t="shared" si="421"/>
        <v/>
      </c>
      <c r="BG586" s="36" t="str">
        <f t="shared" si="422"/>
        <v/>
      </c>
      <c r="BH586" s="36" t="str">
        <f t="shared" si="423"/>
        <v/>
      </c>
      <c r="BI586" s="36" t="str">
        <f t="shared" si="424"/>
        <v/>
      </c>
      <c r="BJ586" s="36" t="str">
        <f t="shared" si="425"/>
        <v/>
      </c>
      <c r="BK586" s="36" t="str">
        <f t="shared" si="426"/>
        <v/>
      </c>
      <c r="BL586" s="36" t="str">
        <f t="shared" si="427"/>
        <v/>
      </c>
      <c r="BM586" s="36" t="str">
        <f t="shared" si="428"/>
        <v/>
      </c>
      <c r="BN586" s="38" t="e">
        <f t="shared" si="387"/>
        <v>#DIV/0!</v>
      </c>
      <c r="BO586" s="38" t="e">
        <f t="shared" si="388"/>
        <v>#DIV/0!</v>
      </c>
      <c r="BP586" s="39" t="str">
        <f t="shared" si="389"/>
        <v/>
      </c>
      <c r="BQ586" s="39" t="str">
        <f t="shared" si="390"/>
        <v/>
      </c>
      <c r="BR586" s="39" t="str">
        <f t="shared" si="391"/>
        <v/>
      </c>
      <c r="BS586" s="39" t="str">
        <f t="shared" si="392"/>
        <v/>
      </c>
      <c r="BT586" s="39" t="str">
        <f t="shared" si="393"/>
        <v/>
      </c>
      <c r="BU586" s="39" t="str">
        <f t="shared" si="394"/>
        <v/>
      </c>
      <c r="BV586" s="39" t="str">
        <f t="shared" si="395"/>
        <v/>
      </c>
      <c r="BW586" s="39" t="str">
        <f t="shared" si="396"/>
        <v/>
      </c>
      <c r="BX586" s="39" t="str">
        <f t="shared" si="397"/>
        <v/>
      </c>
      <c r="BY586" s="39" t="str">
        <f t="shared" si="398"/>
        <v/>
      </c>
      <c r="BZ586" s="39" t="str">
        <f t="shared" si="399"/>
        <v/>
      </c>
      <c r="CA586" s="39" t="str">
        <f t="shared" si="400"/>
        <v/>
      </c>
      <c r="CB586" s="39" t="str">
        <f t="shared" si="401"/>
        <v/>
      </c>
      <c r="CC586" s="39" t="str">
        <f t="shared" si="402"/>
        <v/>
      </c>
      <c r="CD586" s="39" t="str">
        <f t="shared" si="403"/>
        <v/>
      </c>
      <c r="CE586" s="39" t="str">
        <f t="shared" si="404"/>
        <v/>
      </c>
      <c r="CF586" s="39" t="str">
        <f t="shared" si="405"/>
        <v/>
      </c>
      <c r="CG586" s="39" t="str">
        <f t="shared" si="406"/>
        <v/>
      </c>
      <c r="CH586" s="39" t="str">
        <f t="shared" si="407"/>
        <v/>
      </c>
      <c r="CI586" s="39" t="str">
        <f t="shared" si="408"/>
        <v/>
      </c>
    </row>
    <row r="587" spans="1:87">
      <c r="A587" s="18"/>
      <c r="B587" s="15" t="str">
        <f>'Gene Table'!E586</f>
        <v>hsa-miR-330-3p</v>
      </c>
      <c r="C587" s="15" t="str">
        <f>'Gene Table'!B586</f>
        <v>I08</v>
      </c>
      <c r="D587" s="16" t="str">
        <f>IF(SUM('Test Sample Data'!D$3:D$98)&gt;10,IF(AND(ISNUMBER('Test Sample Data'!D586),'Test Sample Data'!D586&lt;$B$1,'Test Sample Data'!D586&gt;0),'Test Sample Data'!D586,$B$1),"")</f>
        <v/>
      </c>
      <c r="E587" s="17" t="str">
        <f>IF(SUM('Test Sample Data'!E$3:E$98)&gt;10,IF(AND(ISNUMBER('Test Sample Data'!E586),'Test Sample Data'!E586&lt;$B$1,'Test Sample Data'!E586&gt;0),'Test Sample Data'!E586,$B$1),"")</f>
        <v/>
      </c>
      <c r="F587" s="17" t="str">
        <f>IF(SUM('Test Sample Data'!F$3:F$98)&gt;10,IF(AND(ISNUMBER('Test Sample Data'!F586),'Test Sample Data'!F586&lt;$B$1,'Test Sample Data'!F586&gt;0),'Test Sample Data'!F586,$B$1),"")</f>
        <v/>
      </c>
      <c r="G587" s="17" t="str">
        <f>IF(SUM('Test Sample Data'!G$3:G$98)&gt;10,IF(AND(ISNUMBER('Test Sample Data'!G586),'Test Sample Data'!G586&lt;$B$1,'Test Sample Data'!G586&gt;0),'Test Sample Data'!G586,$B$1),"")</f>
        <v/>
      </c>
      <c r="H587" s="17" t="str">
        <f>IF(SUM('Test Sample Data'!H$3:H$98)&gt;10,IF(AND(ISNUMBER('Test Sample Data'!H586),'Test Sample Data'!H586&lt;$B$1,'Test Sample Data'!H586&gt;0),'Test Sample Data'!H586,$B$1),"")</f>
        <v/>
      </c>
      <c r="I587" s="17" t="str">
        <f>IF(SUM('Test Sample Data'!I$3:I$98)&gt;10,IF(AND(ISNUMBER('Test Sample Data'!I586),'Test Sample Data'!I586&lt;$B$1,'Test Sample Data'!I586&gt;0),'Test Sample Data'!I586,$B$1),"")</f>
        <v/>
      </c>
      <c r="J587" s="17" t="str">
        <f>IF(SUM('Test Sample Data'!J$3:J$98)&gt;10,IF(AND(ISNUMBER('Test Sample Data'!J586),'Test Sample Data'!J586&lt;$B$1,'Test Sample Data'!J586&gt;0),'Test Sample Data'!J586,$B$1),"")</f>
        <v/>
      </c>
      <c r="K587" s="17" t="str">
        <f>IF(SUM('Test Sample Data'!K$3:K$98)&gt;10,IF(AND(ISNUMBER('Test Sample Data'!K586),'Test Sample Data'!K586&lt;$B$1,'Test Sample Data'!K586&gt;0),'Test Sample Data'!K586,$B$1),"")</f>
        <v/>
      </c>
      <c r="L587" s="17" t="str">
        <f>IF(SUM('Test Sample Data'!L$3:L$98)&gt;10,IF(AND(ISNUMBER('Test Sample Data'!L586),'Test Sample Data'!L586&lt;$B$1,'Test Sample Data'!L586&gt;0),'Test Sample Data'!L586,$B$1),"")</f>
        <v/>
      </c>
      <c r="M587" s="17" t="str">
        <f>IF(SUM('Test Sample Data'!M$3:M$98)&gt;10,IF(AND(ISNUMBER('Test Sample Data'!M586),'Test Sample Data'!M586&lt;$B$1,'Test Sample Data'!M586&gt;0),'Test Sample Data'!M586,$B$1),"")</f>
        <v/>
      </c>
      <c r="N587" s="17" t="str">
        <f>'Gene Table'!E586</f>
        <v>hsa-miR-330-3p</v>
      </c>
      <c r="O587" s="17" t="str">
        <f>'Gene Table'!B586</f>
        <v>I08</v>
      </c>
      <c r="P587" s="17" t="str">
        <f>IF(SUM('Control Sample Data'!D$3:D$98)&gt;10,IF(AND(ISNUMBER('Control Sample Data'!D586),'Control Sample Data'!D586&lt;$B$1,'Control Sample Data'!D586&gt;0),'Control Sample Data'!D586,$B$1),"")</f>
        <v/>
      </c>
      <c r="Q587" s="17" t="str">
        <f>IF(SUM('Control Sample Data'!E$3:E$98)&gt;10,IF(AND(ISNUMBER('Control Sample Data'!E586),'Control Sample Data'!E586&lt;$B$1,'Control Sample Data'!E586&gt;0),'Control Sample Data'!E586,$B$1),"")</f>
        <v/>
      </c>
      <c r="R587" s="17" t="str">
        <f>IF(SUM('Control Sample Data'!F$3:F$98)&gt;10,IF(AND(ISNUMBER('Control Sample Data'!F586),'Control Sample Data'!F586&lt;$B$1,'Control Sample Data'!F586&gt;0),'Control Sample Data'!F586,$B$1),"")</f>
        <v/>
      </c>
      <c r="S587" s="17" t="str">
        <f>IF(SUM('Control Sample Data'!G$3:G$98)&gt;10,IF(AND(ISNUMBER('Control Sample Data'!G586),'Control Sample Data'!G586&lt;$B$1,'Control Sample Data'!G586&gt;0),'Control Sample Data'!G586,$B$1),"")</f>
        <v/>
      </c>
      <c r="T587" s="17" t="str">
        <f>IF(SUM('Control Sample Data'!H$3:H$98)&gt;10,IF(AND(ISNUMBER('Control Sample Data'!H586),'Control Sample Data'!H586&lt;$B$1,'Control Sample Data'!H586&gt;0),'Control Sample Data'!H586,$B$1),"")</f>
        <v/>
      </c>
      <c r="U587" s="17" t="str">
        <f>IF(SUM('Control Sample Data'!I$3:I$98)&gt;10,IF(AND(ISNUMBER('Control Sample Data'!I586),'Control Sample Data'!I586&lt;$B$1,'Control Sample Data'!I586&gt;0),'Control Sample Data'!I586,$B$1),"")</f>
        <v/>
      </c>
      <c r="V587" s="17" t="str">
        <f>IF(SUM('Control Sample Data'!J$3:J$98)&gt;10,IF(AND(ISNUMBER('Control Sample Data'!J586),'Control Sample Data'!J586&lt;$B$1,'Control Sample Data'!J586&gt;0),'Control Sample Data'!J586,$B$1),"")</f>
        <v/>
      </c>
      <c r="W587" s="17" t="str">
        <f>IF(SUM('Control Sample Data'!K$3:K$98)&gt;10,IF(AND(ISNUMBER('Control Sample Data'!K586),'Control Sample Data'!K586&lt;$B$1,'Control Sample Data'!K586&gt;0),'Control Sample Data'!K586,$B$1),"")</f>
        <v/>
      </c>
      <c r="X587" s="17" t="str">
        <f>IF(SUM('Control Sample Data'!L$3:L$98)&gt;10,IF(AND(ISNUMBER('Control Sample Data'!L586),'Control Sample Data'!L586&lt;$B$1,'Control Sample Data'!L586&gt;0),'Control Sample Data'!L586,$B$1),"")</f>
        <v/>
      </c>
      <c r="Y587" s="17" t="str">
        <f>IF(SUM('Control Sample Data'!M$3:M$98)&gt;10,IF(AND(ISNUMBER('Control Sample Data'!M586),'Control Sample Data'!M586&lt;$B$1,'Control Sample Data'!M586&gt;0),'Control Sample Data'!M586,$B$1),"")</f>
        <v/>
      </c>
      <c r="AT587" s="36" t="str">
        <f t="shared" si="409"/>
        <v/>
      </c>
      <c r="AU587" s="36" t="str">
        <f t="shared" si="410"/>
        <v/>
      </c>
      <c r="AV587" s="36" t="str">
        <f t="shared" si="411"/>
        <v/>
      </c>
      <c r="AW587" s="36" t="str">
        <f t="shared" si="412"/>
        <v/>
      </c>
      <c r="AX587" s="36" t="str">
        <f t="shared" si="413"/>
        <v/>
      </c>
      <c r="AY587" s="36" t="str">
        <f t="shared" si="414"/>
        <v/>
      </c>
      <c r="AZ587" s="36" t="str">
        <f t="shared" si="415"/>
        <v/>
      </c>
      <c r="BA587" s="36" t="str">
        <f t="shared" si="416"/>
        <v/>
      </c>
      <c r="BB587" s="36" t="str">
        <f t="shared" si="417"/>
        <v/>
      </c>
      <c r="BC587" s="36" t="str">
        <f t="shared" si="418"/>
        <v/>
      </c>
      <c r="BD587" s="36" t="str">
        <f t="shared" si="419"/>
        <v/>
      </c>
      <c r="BE587" s="36" t="str">
        <f t="shared" si="420"/>
        <v/>
      </c>
      <c r="BF587" s="36" t="str">
        <f t="shared" si="421"/>
        <v/>
      </c>
      <c r="BG587" s="36" t="str">
        <f t="shared" si="422"/>
        <v/>
      </c>
      <c r="BH587" s="36" t="str">
        <f t="shared" si="423"/>
        <v/>
      </c>
      <c r="BI587" s="36" t="str">
        <f t="shared" si="424"/>
        <v/>
      </c>
      <c r="BJ587" s="36" t="str">
        <f t="shared" si="425"/>
        <v/>
      </c>
      <c r="BK587" s="36" t="str">
        <f t="shared" si="426"/>
        <v/>
      </c>
      <c r="BL587" s="36" t="str">
        <f t="shared" si="427"/>
        <v/>
      </c>
      <c r="BM587" s="36" t="str">
        <f t="shared" si="428"/>
        <v/>
      </c>
      <c r="BN587" s="38" t="e">
        <f t="shared" si="387"/>
        <v>#DIV/0!</v>
      </c>
      <c r="BO587" s="38" t="e">
        <f t="shared" si="388"/>
        <v>#DIV/0!</v>
      </c>
      <c r="BP587" s="39" t="str">
        <f t="shared" si="389"/>
        <v/>
      </c>
      <c r="BQ587" s="39" t="str">
        <f t="shared" si="390"/>
        <v/>
      </c>
      <c r="BR587" s="39" t="str">
        <f t="shared" si="391"/>
        <v/>
      </c>
      <c r="BS587" s="39" t="str">
        <f t="shared" si="392"/>
        <v/>
      </c>
      <c r="BT587" s="39" t="str">
        <f t="shared" si="393"/>
        <v/>
      </c>
      <c r="BU587" s="39" t="str">
        <f t="shared" si="394"/>
        <v/>
      </c>
      <c r="BV587" s="39" t="str">
        <f t="shared" si="395"/>
        <v/>
      </c>
      <c r="BW587" s="39" t="str">
        <f t="shared" si="396"/>
        <v/>
      </c>
      <c r="BX587" s="39" t="str">
        <f t="shared" si="397"/>
        <v/>
      </c>
      <c r="BY587" s="39" t="str">
        <f t="shared" si="398"/>
        <v/>
      </c>
      <c r="BZ587" s="39" t="str">
        <f t="shared" si="399"/>
        <v/>
      </c>
      <c r="CA587" s="39" t="str">
        <f t="shared" si="400"/>
        <v/>
      </c>
      <c r="CB587" s="39" t="str">
        <f t="shared" si="401"/>
        <v/>
      </c>
      <c r="CC587" s="39" t="str">
        <f t="shared" si="402"/>
        <v/>
      </c>
      <c r="CD587" s="39" t="str">
        <f t="shared" si="403"/>
        <v/>
      </c>
      <c r="CE587" s="39" t="str">
        <f t="shared" si="404"/>
        <v/>
      </c>
      <c r="CF587" s="39" t="str">
        <f t="shared" si="405"/>
        <v/>
      </c>
      <c r="CG587" s="39" t="str">
        <f t="shared" si="406"/>
        <v/>
      </c>
      <c r="CH587" s="39" t="str">
        <f t="shared" si="407"/>
        <v/>
      </c>
      <c r="CI587" s="39" t="str">
        <f t="shared" si="408"/>
        <v/>
      </c>
    </row>
    <row r="588" spans="1:87">
      <c r="A588" s="18"/>
      <c r="B588" s="15" t="str">
        <f>'Gene Table'!E587</f>
        <v>hsa-miR-409-5p</v>
      </c>
      <c r="C588" s="15" t="str">
        <f>'Gene Table'!B587</f>
        <v>I09</v>
      </c>
      <c r="D588" s="16" t="str">
        <f>IF(SUM('Test Sample Data'!D$3:D$98)&gt;10,IF(AND(ISNUMBER('Test Sample Data'!D587),'Test Sample Data'!D587&lt;$B$1,'Test Sample Data'!D587&gt;0),'Test Sample Data'!D587,$B$1),"")</f>
        <v/>
      </c>
      <c r="E588" s="17" t="str">
        <f>IF(SUM('Test Sample Data'!E$3:E$98)&gt;10,IF(AND(ISNUMBER('Test Sample Data'!E587),'Test Sample Data'!E587&lt;$B$1,'Test Sample Data'!E587&gt;0),'Test Sample Data'!E587,$B$1),"")</f>
        <v/>
      </c>
      <c r="F588" s="17" t="str">
        <f>IF(SUM('Test Sample Data'!F$3:F$98)&gt;10,IF(AND(ISNUMBER('Test Sample Data'!F587),'Test Sample Data'!F587&lt;$B$1,'Test Sample Data'!F587&gt;0),'Test Sample Data'!F587,$B$1),"")</f>
        <v/>
      </c>
      <c r="G588" s="17" t="str">
        <f>IF(SUM('Test Sample Data'!G$3:G$98)&gt;10,IF(AND(ISNUMBER('Test Sample Data'!G587),'Test Sample Data'!G587&lt;$B$1,'Test Sample Data'!G587&gt;0),'Test Sample Data'!G587,$B$1),"")</f>
        <v/>
      </c>
      <c r="H588" s="17" t="str">
        <f>IF(SUM('Test Sample Data'!H$3:H$98)&gt;10,IF(AND(ISNUMBER('Test Sample Data'!H587),'Test Sample Data'!H587&lt;$B$1,'Test Sample Data'!H587&gt;0),'Test Sample Data'!H587,$B$1),"")</f>
        <v/>
      </c>
      <c r="I588" s="17" t="str">
        <f>IF(SUM('Test Sample Data'!I$3:I$98)&gt;10,IF(AND(ISNUMBER('Test Sample Data'!I587),'Test Sample Data'!I587&lt;$B$1,'Test Sample Data'!I587&gt;0),'Test Sample Data'!I587,$B$1),"")</f>
        <v/>
      </c>
      <c r="J588" s="17" t="str">
        <f>IF(SUM('Test Sample Data'!J$3:J$98)&gt;10,IF(AND(ISNUMBER('Test Sample Data'!J587),'Test Sample Data'!J587&lt;$B$1,'Test Sample Data'!J587&gt;0),'Test Sample Data'!J587,$B$1),"")</f>
        <v/>
      </c>
      <c r="K588" s="17" t="str">
        <f>IF(SUM('Test Sample Data'!K$3:K$98)&gt;10,IF(AND(ISNUMBER('Test Sample Data'!K587),'Test Sample Data'!K587&lt;$B$1,'Test Sample Data'!K587&gt;0),'Test Sample Data'!K587,$B$1),"")</f>
        <v/>
      </c>
      <c r="L588" s="17" t="str">
        <f>IF(SUM('Test Sample Data'!L$3:L$98)&gt;10,IF(AND(ISNUMBER('Test Sample Data'!L587),'Test Sample Data'!L587&lt;$B$1,'Test Sample Data'!L587&gt;0),'Test Sample Data'!L587,$B$1),"")</f>
        <v/>
      </c>
      <c r="M588" s="17" t="str">
        <f>IF(SUM('Test Sample Data'!M$3:M$98)&gt;10,IF(AND(ISNUMBER('Test Sample Data'!M587),'Test Sample Data'!M587&lt;$B$1,'Test Sample Data'!M587&gt;0),'Test Sample Data'!M587,$B$1),"")</f>
        <v/>
      </c>
      <c r="N588" s="17" t="str">
        <f>'Gene Table'!E587</f>
        <v>hsa-miR-409-5p</v>
      </c>
      <c r="O588" s="17" t="str">
        <f>'Gene Table'!B587</f>
        <v>I09</v>
      </c>
      <c r="P588" s="17" t="str">
        <f>IF(SUM('Control Sample Data'!D$3:D$98)&gt;10,IF(AND(ISNUMBER('Control Sample Data'!D587),'Control Sample Data'!D587&lt;$B$1,'Control Sample Data'!D587&gt;0),'Control Sample Data'!D587,$B$1),"")</f>
        <v/>
      </c>
      <c r="Q588" s="17" t="str">
        <f>IF(SUM('Control Sample Data'!E$3:E$98)&gt;10,IF(AND(ISNUMBER('Control Sample Data'!E587),'Control Sample Data'!E587&lt;$B$1,'Control Sample Data'!E587&gt;0),'Control Sample Data'!E587,$B$1),"")</f>
        <v/>
      </c>
      <c r="R588" s="17" t="str">
        <f>IF(SUM('Control Sample Data'!F$3:F$98)&gt;10,IF(AND(ISNUMBER('Control Sample Data'!F587),'Control Sample Data'!F587&lt;$B$1,'Control Sample Data'!F587&gt;0),'Control Sample Data'!F587,$B$1),"")</f>
        <v/>
      </c>
      <c r="S588" s="17" t="str">
        <f>IF(SUM('Control Sample Data'!G$3:G$98)&gt;10,IF(AND(ISNUMBER('Control Sample Data'!G587),'Control Sample Data'!G587&lt;$B$1,'Control Sample Data'!G587&gt;0),'Control Sample Data'!G587,$B$1),"")</f>
        <v/>
      </c>
      <c r="T588" s="17" t="str">
        <f>IF(SUM('Control Sample Data'!H$3:H$98)&gt;10,IF(AND(ISNUMBER('Control Sample Data'!H587),'Control Sample Data'!H587&lt;$B$1,'Control Sample Data'!H587&gt;0),'Control Sample Data'!H587,$B$1),"")</f>
        <v/>
      </c>
      <c r="U588" s="17" t="str">
        <f>IF(SUM('Control Sample Data'!I$3:I$98)&gt;10,IF(AND(ISNUMBER('Control Sample Data'!I587),'Control Sample Data'!I587&lt;$B$1,'Control Sample Data'!I587&gt;0),'Control Sample Data'!I587,$B$1),"")</f>
        <v/>
      </c>
      <c r="V588" s="17" t="str">
        <f>IF(SUM('Control Sample Data'!J$3:J$98)&gt;10,IF(AND(ISNUMBER('Control Sample Data'!J587),'Control Sample Data'!J587&lt;$B$1,'Control Sample Data'!J587&gt;0),'Control Sample Data'!J587,$B$1),"")</f>
        <v/>
      </c>
      <c r="W588" s="17" t="str">
        <f>IF(SUM('Control Sample Data'!K$3:K$98)&gt;10,IF(AND(ISNUMBER('Control Sample Data'!K587),'Control Sample Data'!K587&lt;$B$1,'Control Sample Data'!K587&gt;0),'Control Sample Data'!K587,$B$1),"")</f>
        <v/>
      </c>
      <c r="X588" s="17" t="str">
        <f>IF(SUM('Control Sample Data'!L$3:L$98)&gt;10,IF(AND(ISNUMBER('Control Sample Data'!L587),'Control Sample Data'!L587&lt;$B$1,'Control Sample Data'!L587&gt;0),'Control Sample Data'!L587,$B$1),"")</f>
        <v/>
      </c>
      <c r="Y588" s="17" t="str">
        <f>IF(SUM('Control Sample Data'!M$3:M$98)&gt;10,IF(AND(ISNUMBER('Control Sample Data'!M587),'Control Sample Data'!M587&lt;$B$1,'Control Sample Data'!M587&gt;0),'Control Sample Data'!M587,$B$1),"")</f>
        <v/>
      </c>
      <c r="AT588" s="36" t="str">
        <f t="shared" si="409"/>
        <v/>
      </c>
      <c r="AU588" s="36" t="str">
        <f t="shared" si="410"/>
        <v/>
      </c>
      <c r="AV588" s="36" t="str">
        <f t="shared" si="411"/>
        <v/>
      </c>
      <c r="AW588" s="36" t="str">
        <f t="shared" si="412"/>
        <v/>
      </c>
      <c r="AX588" s="36" t="str">
        <f t="shared" si="413"/>
        <v/>
      </c>
      <c r="AY588" s="36" t="str">
        <f t="shared" si="414"/>
        <v/>
      </c>
      <c r="AZ588" s="36" t="str">
        <f t="shared" si="415"/>
        <v/>
      </c>
      <c r="BA588" s="36" t="str">
        <f t="shared" si="416"/>
        <v/>
      </c>
      <c r="BB588" s="36" t="str">
        <f t="shared" si="417"/>
        <v/>
      </c>
      <c r="BC588" s="36" t="str">
        <f t="shared" si="418"/>
        <v/>
      </c>
      <c r="BD588" s="36" t="str">
        <f t="shared" si="419"/>
        <v/>
      </c>
      <c r="BE588" s="36" t="str">
        <f t="shared" si="420"/>
        <v/>
      </c>
      <c r="BF588" s="36" t="str">
        <f t="shared" si="421"/>
        <v/>
      </c>
      <c r="BG588" s="36" t="str">
        <f t="shared" si="422"/>
        <v/>
      </c>
      <c r="BH588" s="36" t="str">
        <f t="shared" si="423"/>
        <v/>
      </c>
      <c r="BI588" s="36" t="str">
        <f t="shared" si="424"/>
        <v/>
      </c>
      <c r="BJ588" s="36" t="str">
        <f t="shared" si="425"/>
        <v/>
      </c>
      <c r="BK588" s="36" t="str">
        <f t="shared" si="426"/>
        <v/>
      </c>
      <c r="BL588" s="36" t="str">
        <f t="shared" si="427"/>
        <v/>
      </c>
      <c r="BM588" s="36" t="str">
        <f t="shared" si="428"/>
        <v/>
      </c>
      <c r="BN588" s="38" t="e">
        <f t="shared" si="387"/>
        <v>#DIV/0!</v>
      </c>
      <c r="BO588" s="38" t="e">
        <f t="shared" si="388"/>
        <v>#DIV/0!</v>
      </c>
      <c r="BP588" s="39" t="str">
        <f t="shared" si="389"/>
        <v/>
      </c>
      <c r="BQ588" s="39" t="str">
        <f t="shared" si="390"/>
        <v/>
      </c>
      <c r="BR588" s="39" t="str">
        <f t="shared" si="391"/>
        <v/>
      </c>
      <c r="BS588" s="39" t="str">
        <f t="shared" si="392"/>
        <v/>
      </c>
      <c r="BT588" s="39" t="str">
        <f t="shared" si="393"/>
        <v/>
      </c>
      <c r="BU588" s="39" t="str">
        <f t="shared" si="394"/>
        <v/>
      </c>
      <c r="BV588" s="39" t="str">
        <f t="shared" si="395"/>
        <v/>
      </c>
      <c r="BW588" s="39" t="str">
        <f t="shared" si="396"/>
        <v/>
      </c>
      <c r="BX588" s="39" t="str">
        <f t="shared" si="397"/>
        <v/>
      </c>
      <c r="BY588" s="39" t="str">
        <f t="shared" si="398"/>
        <v/>
      </c>
      <c r="BZ588" s="39" t="str">
        <f t="shared" si="399"/>
        <v/>
      </c>
      <c r="CA588" s="39" t="str">
        <f t="shared" si="400"/>
        <v/>
      </c>
      <c r="CB588" s="39" t="str">
        <f t="shared" si="401"/>
        <v/>
      </c>
      <c r="CC588" s="39" t="str">
        <f t="shared" si="402"/>
        <v/>
      </c>
      <c r="CD588" s="39" t="str">
        <f t="shared" si="403"/>
        <v/>
      </c>
      <c r="CE588" s="39" t="str">
        <f t="shared" si="404"/>
        <v/>
      </c>
      <c r="CF588" s="39" t="str">
        <f t="shared" si="405"/>
        <v/>
      </c>
      <c r="CG588" s="39" t="str">
        <f t="shared" si="406"/>
        <v/>
      </c>
      <c r="CH588" s="39" t="str">
        <f t="shared" si="407"/>
        <v/>
      </c>
      <c r="CI588" s="39" t="str">
        <f t="shared" si="408"/>
        <v/>
      </c>
    </row>
    <row r="589" spans="1:87">
      <c r="A589" s="18"/>
      <c r="B589" s="15" t="str">
        <f>'Gene Table'!E588</f>
        <v>hsa-miR-92b-3p</v>
      </c>
      <c r="C589" s="15" t="str">
        <f>'Gene Table'!B588</f>
        <v>I10</v>
      </c>
      <c r="D589" s="16" t="str">
        <f>IF(SUM('Test Sample Data'!D$3:D$98)&gt;10,IF(AND(ISNUMBER('Test Sample Data'!D588),'Test Sample Data'!D588&lt;$B$1,'Test Sample Data'!D588&gt;0),'Test Sample Data'!D588,$B$1),"")</f>
        <v/>
      </c>
      <c r="E589" s="17" t="str">
        <f>IF(SUM('Test Sample Data'!E$3:E$98)&gt;10,IF(AND(ISNUMBER('Test Sample Data'!E588),'Test Sample Data'!E588&lt;$B$1,'Test Sample Data'!E588&gt;0),'Test Sample Data'!E588,$B$1),"")</f>
        <v/>
      </c>
      <c r="F589" s="17" t="str">
        <f>IF(SUM('Test Sample Data'!F$3:F$98)&gt;10,IF(AND(ISNUMBER('Test Sample Data'!F588),'Test Sample Data'!F588&lt;$B$1,'Test Sample Data'!F588&gt;0),'Test Sample Data'!F588,$B$1),"")</f>
        <v/>
      </c>
      <c r="G589" s="17" t="str">
        <f>IF(SUM('Test Sample Data'!G$3:G$98)&gt;10,IF(AND(ISNUMBER('Test Sample Data'!G588),'Test Sample Data'!G588&lt;$B$1,'Test Sample Data'!G588&gt;0),'Test Sample Data'!G588,$B$1),"")</f>
        <v/>
      </c>
      <c r="H589" s="17" t="str">
        <f>IF(SUM('Test Sample Data'!H$3:H$98)&gt;10,IF(AND(ISNUMBER('Test Sample Data'!H588),'Test Sample Data'!H588&lt;$B$1,'Test Sample Data'!H588&gt;0),'Test Sample Data'!H588,$B$1),"")</f>
        <v/>
      </c>
      <c r="I589" s="17" t="str">
        <f>IF(SUM('Test Sample Data'!I$3:I$98)&gt;10,IF(AND(ISNUMBER('Test Sample Data'!I588),'Test Sample Data'!I588&lt;$B$1,'Test Sample Data'!I588&gt;0),'Test Sample Data'!I588,$B$1),"")</f>
        <v/>
      </c>
      <c r="J589" s="17" t="str">
        <f>IF(SUM('Test Sample Data'!J$3:J$98)&gt;10,IF(AND(ISNUMBER('Test Sample Data'!J588),'Test Sample Data'!J588&lt;$B$1,'Test Sample Data'!J588&gt;0),'Test Sample Data'!J588,$B$1),"")</f>
        <v/>
      </c>
      <c r="K589" s="17" t="str">
        <f>IF(SUM('Test Sample Data'!K$3:K$98)&gt;10,IF(AND(ISNUMBER('Test Sample Data'!K588),'Test Sample Data'!K588&lt;$B$1,'Test Sample Data'!K588&gt;0),'Test Sample Data'!K588,$B$1),"")</f>
        <v/>
      </c>
      <c r="L589" s="17" t="str">
        <f>IF(SUM('Test Sample Data'!L$3:L$98)&gt;10,IF(AND(ISNUMBER('Test Sample Data'!L588),'Test Sample Data'!L588&lt;$B$1,'Test Sample Data'!L588&gt;0),'Test Sample Data'!L588,$B$1),"")</f>
        <v/>
      </c>
      <c r="M589" s="17" t="str">
        <f>IF(SUM('Test Sample Data'!M$3:M$98)&gt;10,IF(AND(ISNUMBER('Test Sample Data'!M588),'Test Sample Data'!M588&lt;$B$1,'Test Sample Data'!M588&gt;0),'Test Sample Data'!M588,$B$1),"")</f>
        <v/>
      </c>
      <c r="N589" s="17" t="str">
        <f>'Gene Table'!E588</f>
        <v>hsa-miR-92b-3p</v>
      </c>
      <c r="O589" s="17" t="str">
        <f>'Gene Table'!B588</f>
        <v>I10</v>
      </c>
      <c r="P589" s="17" t="str">
        <f>IF(SUM('Control Sample Data'!D$3:D$98)&gt;10,IF(AND(ISNUMBER('Control Sample Data'!D588),'Control Sample Data'!D588&lt;$B$1,'Control Sample Data'!D588&gt;0),'Control Sample Data'!D588,$B$1),"")</f>
        <v/>
      </c>
      <c r="Q589" s="17" t="str">
        <f>IF(SUM('Control Sample Data'!E$3:E$98)&gt;10,IF(AND(ISNUMBER('Control Sample Data'!E588),'Control Sample Data'!E588&lt;$B$1,'Control Sample Data'!E588&gt;0),'Control Sample Data'!E588,$B$1),"")</f>
        <v/>
      </c>
      <c r="R589" s="17" t="str">
        <f>IF(SUM('Control Sample Data'!F$3:F$98)&gt;10,IF(AND(ISNUMBER('Control Sample Data'!F588),'Control Sample Data'!F588&lt;$B$1,'Control Sample Data'!F588&gt;0),'Control Sample Data'!F588,$B$1),"")</f>
        <v/>
      </c>
      <c r="S589" s="17" t="str">
        <f>IF(SUM('Control Sample Data'!G$3:G$98)&gt;10,IF(AND(ISNUMBER('Control Sample Data'!G588),'Control Sample Data'!G588&lt;$B$1,'Control Sample Data'!G588&gt;0),'Control Sample Data'!G588,$B$1),"")</f>
        <v/>
      </c>
      <c r="T589" s="17" t="str">
        <f>IF(SUM('Control Sample Data'!H$3:H$98)&gt;10,IF(AND(ISNUMBER('Control Sample Data'!H588),'Control Sample Data'!H588&lt;$B$1,'Control Sample Data'!H588&gt;0),'Control Sample Data'!H588,$B$1),"")</f>
        <v/>
      </c>
      <c r="U589" s="17" t="str">
        <f>IF(SUM('Control Sample Data'!I$3:I$98)&gt;10,IF(AND(ISNUMBER('Control Sample Data'!I588),'Control Sample Data'!I588&lt;$B$1,'Control Sample Data'!I588&gt;0),'Control Sample Data'!I588,$B$1),"")</f>
        <v/>
      </c>
      <c r="V589" s="17" t="str">
        <f>IF(SUM('Control Sample Data'!J$3:J$98)&gt;10,IF(AND(ISNUMBER('Control Sample Data'!J588),'Control Sample Data'!J588&lt;$B$1,'Control Sample Data'!J588&gt;0),'Control Sample Data'!J588,$B$1),"")</f>
        <v/>
      </c>
      <c r="W589" s="17" t="str">
        <f>IF(SUM('Control Sample Data'!K$3:K$98)&gt;10,IF(AND(ISNUMBER('Control Sample Data'!K588),'Control Sample Data'!K588&lt;$B$1,'Control Sample Data'!K588&gt;0),'Control Sample Data'!K588,$B$1),"")</f>
        <v/>
      </c>
      <c r="X589" s="17" t="str">
        <f>IF(SUM('Control Sample Data'!L$3:L$98)&gt;10,IF(AND(ISNUMBER('Control Sample Data'!L588),'Control Sample Data'!L588&lt;$B$1,'Control Sample Data'!L588&gt;0),'Control Sample Data'!L588,$B$1),"")</f>
        <v/>
      </c>
      <c r="Y589" s="17" t="str">
        <f>IF(SUM('Control Sample Data'!M$3:M$98)&gt;10,IF(AND(ISNUMBER('Control Sample Data'!M588),'Control Sample Data'!M588&lt;$B$1,'Control Sample Data'!M588&gt;0),'Control Sample Data'!M588,$B$1),"")</f>
        <v/>
      </c>
      <c r="AT589" s="36" t="str">
        <f t="shared" si="409"/>
        <v/>
      </c>
      <c r="AU589" s="36" t="str">
        <f t="shared" si="410"/>
        <v/>
      </c>
      <c r="AV589" s="36" t="str">
        <f t="shared" si="411"/>
        <v/>
      </c>
      <c r="AW589" s="36" t="str">
        <f t="shared" si="412"/>
        <v/>
      </c>
      <c r="AX589" s="36" t="str">
        <f t="shared" si="413"/>
        <v/>
      </c>
      <c r="AY589" s="36" t="str">
        <f t="shared" si="414"/>
        <v/>
      </c>
      <c r="AZ589" s="36" t="str">
        <f t="shared" si="415"/>
        <v/>
      </c>
      <c r="BA589" s="36" t="str">
        <f t="shared" si="416"/>
        <v/>
      </c>
      <c r="BB589" s="36" t="str">
        <f t="shared" si="417"/>
        <v/>
      </c>
      <c r="BC589" s="36" t="str">
        <f t="shared" si="418"/>
        <v/>
      </c>
      <c r="BD589" s="36" t="str">
        <f t="shared" si="419"/>
        <v/>
      </c>
      <c r="BE589" s="36" t="str">
        <f t="shared" si="420"/>
        <v/>
      </c>
      <c r="BF589" s="36" t="str">
        <f t="shared" si="421"/>
        <v/>
      </c>
      <c r="BG589" s="36" t="str">
        <f t="shared" si="422"/>
        <v/>
      </c>
      <c r="BH589" s="36" t="str">
        <f t="shared" si="423"/>
        <v/>
      </c>
      <c r="BI589" s="36" t="str">
        <f t="shared" si="424"/>
        <v/>
      </c>
      <c r="BJ589" s="36" t="str">
        <f t="shared" si="425"/>
        <v/>
      </c>
      <c r="BK589" s="36" t="str">
        <f t="shared" si="426"/>
        <v/>
      </c>
      <c r="BL589" s="36" t="str">
        <f t="shared" si="427"/>
        <v/>
      </c>
      <c r="BM589" s="36" t="str">
        <f t="shared" si="428"/>
        <v/>
      </c>
      <c r="BN589" s="38" t="e">
        <f t="shared" si="387"/>
        <v>#DIV/0!</v>
      </c>
      <c r="BO589" s="38" t="e">
        <f t="shared" si="388"/>
        <v>#DIV/0!</v>
      </c>
      <c r="BP589" s="39" t="str">
        <f t="shared" si="389"/>
        <v/>
      </c>
      <c r="BQ589" s="39" t="str">
        <f t="shared" si="390"/>
        <v/>
      </c>
      <c r="BR589" s="39" t="str">
        <f t="shared" si="391"/>
        <v/>
      </c>
      <c r="BS589" s="39" t="str">
        <f t="shared" si="392"/>
        <v/>
      </c>
      <c r="BT589" s="39" t="str">
        <f t="shared" si="393"/>
        <v/>
      </c>
      <c r="BU589" s="39" t="str">
        <f t="shared" si="394"/>
        <v/>
      </c>
      <c r="BV589" s="39" t="str">
        <f t="shared" si="395"/>
        <v/>
      </c>
      <c r="BW589" s="39" t="str">
        <f t="shared" si="396"/>
        <v/>
      </c>
      <c r="BX589" s="39" t="str">
        <f t="shared" si="397"/>
        <v/>
      </c>
      <c r="BY589" s="39" t="str">
        <f t="shared" si="398"/>
        <v/>
      </c>
      <c r="BZ589" s="39" t="str">
        <f t="shared" si="399"/>
        <v/>
      </c>
      <c r="CA589" s="39" t="str">
        <f t="shared" si="400"/>
        <v/>
      </c>
      <c r="CB589" s="39" t="str">
        <f t="shared" si="401"/>
        <v/>
      </c>
      <c r="CC589" s="39" t="str">
        <f t="shared" si="402"/>
        <v/>
      </c>
      <c r="CD589" s="39" t="str">
        <f t="shared" si="403"/>
        <v/>
      </c>
      <c r="CE589" s="39" t="str">
        <f t="shared" si="404"/>
        <v/>
      </c>
      <c r="CF589" s="39" t="str">
        <f t="shared" si="405"/>
        <v/>
      </c>
      <c r="CG589" s="39" t="str">
        <f t="shared" si="406"/>
        <v/>
      </c>
      <c r="CH589" s="39" t="str">
        <f t="shared" si="407"/>
        <v/>
      </c>
      <c r="CI589" s="39" t="str">
        <f t="shared" si="408"/>
        <v/>
      </c>
    </row>
    <row r="590" spans="1:87">
      <c r="A590" s="18"/>
      <c r="B590" s="15" t="str">
        <f>'Gene Table'!E589</f>
        <v>hsa-miR-214-3p</v>
      </c>
      <c r="C590" s="15" t="str">
        <f>'Gene Table'!B589</f>
        <v>I11</v>
      </c>
      <c r="D590" s="16" t="str">
        <f>IF(SUM('Test Sample Data'!D$3:D$98)&gt;10,IF(AND(ISNUMBER('Test Sample Data'!D589),'Test Sample Data'!D589&lt;$B$1,'Test Sample Data'!D589&gt;0),'Test Sample Data'!D589,$B$1),"")</f>
        <v/>
      </c>
      <c r="E590" s="17" t="str">
        <f>IF(SUM('Test Sample Data'!E$3:E$98)&gt;10,IF(AND(ISNUMBER('Test Sample Data'!E589),'Test Sample Data'!E589&lt;$B$1,'Test Sample Data'!E589&gt;0),'Test Sample Data'!E589,$B$1),"")</f>
        <v/>
      </c>
      <c r="F590" s="17" t="str">
        <f>IF(SUM('Test Sample Data'!F$3:F$98)&gt;10,IF(AND(ISNUMBER('Test Sample Data'!F589),'Test Sample Data'!F589&lt;$B$1,'Test Sample Data'!F589&gt;0),'Test Sample Data'!F589,$B$1),"")</f>
        <v/>
      </c>
      <c r="G590" s="17" t="str">
        <f>IF(SUM('Test Sample Data'!G$3:G$98)&gt;10,IF(AND(ISNUMBER('Test Sample Data'!G589),'Test Sample Data'!G589&lt;$B$1,'Test Sample Data'!G589&gt;0),'Test Sample Data'!G589,$B$1),"")</f>
        <v/>
      </c>
      <c r="H590" s="17" t="str">
        <f>IF(SUM('Test Sample Data'!H$3:H$98)&gt;10,IF(AND(ISNUMBER('Test Sample Data'!H589),'Test Sample Data'!H589&lt;$B$1,'Test Sample Data'!H589&gt;0),'Test Sample Data'!H589,$B$1),"")</f>
        <v/>
      </c>
      <c r="I590" s="17" t="str">
        <f>IF(SUM('Test Sample Data'!I$3:I$98)&gt;10,IF(AND(ISNUMBER('Test Sample Data'!I589),'Test Sample Data'!I589&lt;$B$1,'Test Sample Data'!I589&gt;0),'Test Sample Data'!I589,$B$1),"")</f>
        <v/>
      </c>
      <c r="J590" s="17" t="str">
        <f>IF(SUM('Test Sample Data'!J$3:J$98)&gt;10,IF(AND(ISNUMBER('Test Sample Data'!J589),'Test Sample Data'!J589&lt;$B$1,'Test Sample Data'!J589&gt;0),'Test Sample Data'!J589,$B$1),"")</f>
        <v/>
      </c>
      <c r="K590" s="17" t="str">
        <f>IF(SUM('Test Sample Data'!K$3:K$98)&gt;10,IF(AND(ISNUMBER('Test Sample Data'!K589),'Test Sample Data'!K589&lt;$B$1,'Test Sample Data'!K589&gt;0),'Test Sample Data'!K589,$B$1),"")</f>
        <v/>
      </c>
      <c r="L590" s="17" t="str">
        <f>IF(SUM('Test Sample Data'!L$3:L$98)&gt;10,IF(AND(ISNUMBER('Test Sample Data'!L589),'Test Sample Data'!L589&lt;$B$1,'Test Sample Data'!L589&gt;0),'Test Sample Data'!L589,$B$1),"")</f>
        <v/>
      </c>
      <c r="M590" s="17" t="str">
        <f>IF(SUM('Test Sample Data'!M$3:M$98)&gt;10,IF(AND(ISNUMBER('Test Sample Data'!M589),'Test Sample Data'!M589&lt;$B$1,'Test Sample Data'!M589&gt;0),'Test Sample Data'!M589,$B$1),"")</f>
        <v/>
      </c>
      <c r="N590" s="17" t="str">
        <f>'Gene Table'!E589</f>
        <v>hsa-miR-214-3p</v>
      </c>
      <c r="O590" s="17" t="str">
        <f>'Gene Table'!B589</f>
        <v>I11</v>
      </c>
      <c r="P590" s="17" t="str">
        <f>IF(SUM('Control Sample Data'!D$3:D$98)&gt;10,IF(AND(ISNUMBER('Control Sample Data'!D589),'Control Sample Data'!D589&lt;$B$1,'Control Sample Data'!D589&gt;0),'Control Sample Data'!D589,$B$1),"")</f>
        <v/>
      </c>
      <c r="Q590" s="17" t="str">
        <f>IF(SUM('Control Sample Data'!E$3:E$98)&gt;10,IF(AND(ISNUMBER('Control Sample Data'!E589),'Control Sample Data'!E589&lt;$B$1,'Control Sample Data'!E589&gt;0),'Control Sample Data'!E589,$B$1),"")</f>
        <v/>
      </c>
      <c r="R590" s="17" t="str">
        <f>IF(SUM('Control Sample Data'!F$3:F$98)&gt;10,IF(AND(ISNUMBER('Control Sample Data'!F589),'Control Sample Data'!F589&lt;$B$1,'Control Sample Data'!F589&gt;0),'Control Sample Data'!F589,$B$1),"")</f>
        <v/>
      </c>
      <c r="S590" s="17" t="str">
        <f>IF(SUM('Control Sample Data'!G$3:G$98)&gt;10,IF(AND(ISNUMBER('Control Sample Data'!G589),'Control Sample Data'!G589&lt;$B$1,'Control Sample Data'!G589&gt;0),'Control Sample Data'!G589,$B$1),"")</f>
        <v/>
      </c>
      <c r="T590" s="17" t="str">
        <f>IF(SUM('Control Sample Data'!H$3:H$98)&gt;10,IF(AND(ISNUMBER('Control Sample Data'!H589),'Control Sample Data'!H589&lt;$B$1,'Control Sample Data'!H589&gt;0),'Control Sample Data'!H589,$B$1),"")</f>
        <v/>
      </c>
      <c r="U590" s="17" t="str">
        <f>IF(SUM('Control Sample Data'!I$3:I$98)&gt;10,IF(AND(ISNUMBER('Control Sample Data'!I589),'Control Sample Data'!I589&lt;$B$1,'Control Sample Data'!I589&gt;0),'Control Sample Data'!I589,$B$1),"")</f>
        <v/>
      </c>
      <c r="V590" s="17" t="str">
        <f>IF(SUM('Control Sample Data'!J$3:J$98)&gt;10,IF(AND(ISNUMBER('Control Sample Data'!J589),'Control Sample Data'!J589&lt;$B$1,'Control Sample Data'!J589&gt;0),'Control Sample Data'!J589,$B$1),"")</f>
        <v/>
      </c>
      <c r="W590" s="17" t="str">
        <f>IF(SUM('Control Sample Data'!K$3:K$98)&gt;10,IF(AND(ISNUMBER('Control Sample Data'!K589),'Control Sample Data'!K589&lt;$B$1,'Control Sample Data'!K589&gt;0),'Control Sample Data'!K589,$B$1),"")</f>
        <v/>
      </c>
      <c r="X590" s="17" t="str">
        <f>IF(SUM('Control Sample Data'!L$3:L$98)&gt;10,IF(AND(ISNUMBER('Control Sample Data'!L589),'Control Sample Data'!L589&lt;$B$1,'Control Sample Data'!L589&gt;0),'Control Sample Data'!L589,$B$1),"")</f>
        <v/>
      </c>
      <c r="Y590" s="17" t="str">
        <f>IF(SUM('Control Sample Data'!M$3:M$98)&gt;10,IF(AND(ISNUMBER('Control Sample Data'!M589),'Control Sample Data'!M589&lt;$B$1,'Control Sample Data'!M589&gt;0),'Control Sample Data'!M589,$B$1),"")</f>
        <v/>
      </c>
      <c r="AT590" s="36" t="str">
        <f t="shared" si="409"/>
        <v/>
      </c>
      <c r="AU590" s="36" t="str">
        <f t="shared" si="410"/>
        <v/>
      </c>
      <c r="AV590" s="36" t="str">
        <f t="shared" si="411"/>
        <v/>
      </c>
      <c r="AW590" s="36" t="str">
        <f t="shared" si="412"/>
        <v/>
      </c>
      <c r="AX590" s="36" t="str">
        <f t="shared" si="413"/>
        <v/>
      </c>
      <c r="AY590" s="36" t="str">
        <f t="shared" si="414"/>
        <v/>
      </c>
      <c r="AZ590" s="36" t="str">
        <f t="shared" si="415"/>
        <v/>
      </c>
      <c r="BA590" s="36" t="str">
        <f t="shared" si="416"/>
        <v/>
      </c>
      <c r="BB590" s="36" t="str">
        <f t="shared" si="417"/>
        <v/>
      </c>
      <c r="BC590" s="36" t="str">
        <f t="shared" si="418"/>
        <v/>
      </c>
      <c r="BD590" s="36" t="str">
        <f t="shared" si="419"/>
        <v/>
      </c>
      <c r="BE590" s="36" t="str">
        <f t="shared" si="420"/>
        <v/>
      </c>
      <c r="BF590" s="36" t="str">
        <f t="shared" si="421"/>
        <v/>
      </c>
      <c r="BG590" s="36" t="str">
        <f t="shared" si="422"/>
        <v/>
      </c>
      <c r="BH590" s="36" t="str">
        <f t="shared" si="423"/>
        <v/>
      </c>
      <c r="BI590" s="36" t="str">
        <f t="shared" si="424"/>
        <v/>
      </c>
      <c r="BJ590" s="36" t="str">
        <f t="shared" si="425"/>
        <v/>
      </c>
      <c r="BK590" s="36" t="str">
        <f t="shared" si="426"/>
        <v/>
      </c>
      <c r="BL590" s="36" t="str">
        <f t="shared" si="427"/>
        <v/>
      </c>
      <c r="BM590" s="36" t="str">
        <f t="shared" si="428"/>
        <v/>
      </c>
      <c r="BN590" s="38" t="e">
        <f t="shared" si="387"/>
        <v>#DIV/0!</v>
      </c>
      <c r="BO590" s="38" t="e">
        <f t="shared" si="388"/>
        <v>#DIV/0!</v>
      </c>
      <c r="BP590" s="39" t="str">
        <f t="shared" si="389"/>
        <v/>
      </c>
      <c r="BQ590" s="39" t="str">
        <f t="shared" si="390"/>
        <v/>
      </c>
      <c r="BR590" s="39" t="str">
        <f t="shared" si="391"/>
        <v/>
      </c>
      <c r="BS590" s="39" t="str">
        <f t="shared" si="392"/>
        <v/>
      </c>
      <c r="BT590" s="39" t="str">
        <f t="shared" si="393"/>
        <v/>
      </c>
      <c r="BU590" s="39" t="str">
        <f t="shared" si="394"/>
        <v/>
      </c>
      <c r="BV590" s="39" t="str">
        <f t="shared" si="395"/>
        <v/>
      </c>
      <c r="BW590" s="39" t="str">
        <f t="shared" si="396"/>
        <v/>
      </c>
      <c r="BX590" s="39" t="str">
        <f t="shared" si="397"/>
        <v/>
      </c>
      <c r="BY590" s="39" t="str">
        <f t="shared" si="398"/>
        <v/>
      </c>
      <c r="BZ590" s="39" t="str">
        <f t="shared" si="399"/>
        <v/>
      </c>
      <c r="CA590" s="39" t="str">
        <f t="shared" si="400"/>
        <v/>
      </c>
      <c r="CB590" s="39" t="str">
        <f t="shared" si="401"/>
        <v/>
      </c>
      <c r="CC590" s="39" t="str">
        <f t="shared" si="402"/>
        <v/>
      </c>
      <c r="CD590" s="39" t="str">
        <f t="shared" si="403"/>
        <v/>
      </c>
      <c r="CE590" s="39" t="str">
        <f t="shared" si="404"/>
        <v/>
      </c>
      <c r="CF590" s="39" t="str">
        <f t="shared" si="405"/>
        <v/>
      </c>
      <c r="CG590" s="39" t="str">
        <f t="shared" si="406"/>
        <v/>
      </c>
      <c r="CH590" s="39" t="str">
        <f t="shared" si="407"/>
        <v/>
      </c>
      <c r="CI590" s="39" t="str">
        <f t="shared" si="408"/>
        <v/>
      </c>
    </row>
    <row r="591" spans="1:87">
      <c r="A591" s="18"/>
      <c r="B591" s="15" t="str">
        <f>'Gene Table'!E590</f>
        <v>hsa-miR-193a-5p</v>
      </c>
      <c r="C591" s="15" t="str">
        <f>'Gene Table'!B590</f>
        <v>I12</v>
      </c>
      <c r="D591" s="16" t="str">
        <f>IF(SUM('Test Sample Data'!D$3:D$98)&gt;10,IF(AND(ISNUMBER('Test Sample Data'!D590),'Test Sample Data'!D590&lt;$B$1,'Test Sample Data'!D590&gt;0),'Test Sample Data'!D590,$B$1),"")</f>
        <v/>
      </c>
      <c r="E591" s="17" t="str">
        <f>IF(SUM('Test Sample Data'!E$3:E$98)&gt;10,IF(AND(ISNUMBER('Test Sample Data'!E590),'Test Sample Data'!E590&lt;$B$1,'Test Sample Data'!E590&gt;0),'Test Sample Data'!E590,$B$1),"")</f>
        <v/>
      </c>
      <c r="F591" s="17" t="str">
        <f>IF(SUM('Test Sample Data'!F$3:F$98)&gt;10,IF(AND(ISNUMBER('Test Sample Data'!F590),'Test Sample Data'!F590&lt;$B$1,'Test Sample Data'!F590&gt;0),'Test Sample Data'!F590,$B$1),"")</f>
        <v/>
      </c>
      <c r="G591" s="17" t="str">
        <f>IF(SUM('Test Sample Data'!G$3:G$98)&gt;10,IF(AND(ISNUMBER('Test Sample Data'!G590),'Test Sample Data'!G590&lt;$B$1,'Test Sample Data'!G590&gt;0),'Test Sample Data'!G590,$B$1),"")</f>
        <v/>
      </c>
      <c r="H591" s="17" t="str">
        <f>IF(SUM('Test Sample Data'!H$3:H$98)&gt;10,IF(AND(ISNUMBER('Test Sample Data'!H590),'Test Sample Data'!H590&lt;$B$1,'Test Sample Data'!H590&gt;0),'Test Sample Data'!H590,$B$1),"")</f>
        <v/>
      </c>
      <c r="I591" s="17" t="str">
        <f>IF(SUM('Test Sample Data'!I$3:I$98)&gt;10,IF(AND(ISNUMBER('Test Sample Data'!I590),'Test Sample Data'!I590&lt;$B$1,'Test Sample Data'!I590&gt;0),'Test Sample Data'!I590,$B$1),"")</f>
        <v/>
      </c>
      <c r="J591" s="17" t="str">
        <f>IF(SUM('Test Sample Data'!J$3:J$98)&gt;10,IF(AND(ISNUMBER('Test Sample Data'!J590),'Test Sample Data'!J590&lt;$B$1,'Test Sample Data'!J590&gt;0),'Test Sample Data'!J590,$B$1),"")</f>
        <v/>
      </c>
      <c r="K591" s="17" t="str">
        <f>IF(SUM('Test Sample Data'!K$3:K$98)&gt;10,IF(AND(ISNUMBER('Test Sample Data'!K590),'Test Sample Data'!K590&lt;$B$1,'Test Sample Data'!K590&gt;0),'Test Sample Data'!K590,$B$1),"")</f>
        <v/>
      </c>
      <c r="L591" s="17" t="str">
        <f>IF(SUM('Test Sample Data'!L$3:L$98)&gt;10,IF(AND(ISNUMBER('Test Sample Data'!L590),'Test Sample Data'!L590&lt;$B$1,'Test Sample Data'!L590&gt;0),'Test Sample Data'!L590,$B$1),"")</f>
        <v/>
      </c>
      <c r="M591" s="17" t="str">
        <f>IF(SUM('Test Sample Data'!M$3:M$98)&gt;10,IF(AND(ISNUMBER('Test Sample Data'!M590),'Test Sample Data'!M590&lt;$B$1,'Test Sample Data'!M590&gt;0),'Test Sample Data'!M590,$B$1),"")</f>
        <v/>
      </c>
      <c r="N591" s="17" t="str">
        <f>'Gene Table'!E590</f>
        <v>hsa-miR-193a-5p</v>
      </c>
      <c r="O591" s="17" t="str">
        <f>'Gene Table'!B590</f>
        <v>I12</v>
      </c>
      <c r="P591" s="17" t="str">
        <f>IF(SUM('Control Sample Data'!D$3:D$98)&gt;10,IF(AND(ISNUMBER('Control Sample Data'!D590),'Control Sample Data'!D590&lt;$B$1,'Control Sample Data'!D590&gt;0),'Control Sample Data'!D590,$B$1),"")</f>
        <v/>
      </c>
      <c r="Q591" s="17" t="str">
        <f>IF(SUM('Control Sample Data'!E$3:E$98)&gt;10,IF(AND(ISNUMBER('Control Sample Data'!E590),'Control Sample Data'!E590&lt;$B$1,'Control Sample Data'!E590&gt;0),'Control Sample Data'!E590,$B$1),"")</f>
        <v/>
      </c>
      <c r="R591" s="17" t="str">
        <f>IF(SUM('Control Sample Data'!F$3:F$98)&gt;10,IF(AND(ISNUMBER('Control Sample Data'!F590),'Control Sample Data'!F590&lt;$B$1,'Control Sample Data'!F590&gt;0),'Control Sample Data'!F590,$B$1),"")</f>
        <v/>
      </c>
      <c r="S591" s="17" t="str">
        <f>IF(SUM('Control Sample Data'!G$3:G$98)&gt;10,IF(AND(ISNUMBER('Control Sample Data'!G590),'Control Sample Data'!G590&lt;$B$1,'Control Sample Data'!G590&gt;0),'Control Sample Data'!G590,$B$1),"")</f>
        <v/>
      </c>
      <c r="T591" s="17" t="str">
        <f>IF(SUM('Control Sample Data'!H$3:H$98)&gt;10,IF(AND(ISNUMBER('Control Sample Data'!H590),'Control Sample Data'!H590&lt;$B$1,'Control Sample Data'!H590&gt;0),'Control Sample Data'!H590,$B$1),"")</f>
        <v/>
      </c>
      <c r="U591" s="17" t="str">
        <f>IF(SUM('Control Sample Data'!I$3:I$98)&gt;10,IF(AND(ISNUMBER('Control Sample Data'!I590),'Control Sample Data'!I590&lt;$B$1,'Control Sample Data'!I590&gt;0),'Control Sample Data'!I590,$B$1),"")</f>
        <v/>
      </c>
      <c r="V591" s="17" t="str">
        <f>IF(SUM('Control Sample Data'!J$3:J$98)&gt;10,IF(AND(ISNUMBER('Control Sample Data'!J590),'Control Sample Data'!J590&lt;$B$1,'Control Sample Data'!J590&gt;0),'Control Sample Data'!J590,$B$1),"")</f>
        <v/>
      </c>
      <c r="W591" s="17" t="str">
        <f>IF(SUM('Control Sample Data'!K$3:K$98)&gt;10,IF(AND(ISNUMBER('Control Sample Data'!K590),'Control Sample Data'!K590&lt;$B$1,'Control Sample Data'!K590&gt;0),'Control Sample Data'!K590,$B$1),"")</f>
        <v/>
      </c>
      <c r="X591" s="17" t="str">
        <f>IF(SUM('Control Sample Data'!L$3:L$98)&gt;10,IF(AND(ISNUMBER('Control Sample Data'!L590),'Control Sample Data'!L590&lt;$B$1,'Control Sample Data'!L590&gt;0),'Control Sample Data'!L590,$B$1),"")</f>
        <v/>
      </c>
      <c r="Y591" s="17" t="str">
        <f>IF(SUM('Control Sample Data'!M$3:M$98)&gt;10,IF(AND(ISNUMBER('Control Sample Data'!M590),'Control Sample Data'!M590&lt;$B$1,'Control Sample Data'!M590&gt;0),'Control Sample Data'!M590,$B$1),"")</f>
        <v/>
      </c>
      <c r="AT591" s="36" t="str">
        <f t="shared" si="409"/>
        <v/>
      </c>
      <c r="AU591" s="36" t="str">
        <f t="shared" si="410"/>
        <v/>
      </c>
      <c r="AV591" s="36" t="str">
        <f t="shared" si="411"/>
        <v/>
      </c>
      <c r="AW591" s="36" t="str">
        <f t="shared" si="412"/>
        <v/>
      </c>
      <c r="AX591" s="36" t="str">
        <f t="shared" si="413"/>
        <v/>
      </c>
      <c r="AY591" s="36" t="str">
        <f t="shared" si="414"/>
        <v/>
      </c>
      <c r="AZ591" s="36" t="str">
        <f t="shared" si="415"/>
        <v/>
      </c>
      <c r="BA591" s="36" t="str">
        <f t="shared" si="416"/>
        <v/>
      </c>
      <c r="BB591" s="36" t="str">
        <f t="shared" si="417"/>
        <v/>
      </c>
      <c r="BC591" s="36" t="str">
        <f t="shared" si="418"/>
        <v/>
      </c>
      <c r="BD591" s="36" t="str">
        <f t="shared" si="419"/>
        <v/>
      </c>
      <c r="BE591" s="36" t="str">
        <f t="shared" si="420"/>
        <v/>
      </c>
      <c r="BF591" s="36" t="str">
        <f t="shared" si="421"/>
        <v/>
      </c>
      <c r="BG591" s="36" t="str">
        <f t="shared" si="422"/>
        <v/>
      </c>
      <c r="BH591" s="36" t="str">
        <f t="shared" si="423"/>
        <v/>
      </c>
      <c r="BI591" s="36" t="str">
        <f t="shared" si="424"/>
        <v/>
      </c>
      <c r="BJ591" s="36" t="str">
        <f t="shared" si="425"/>
        <v/>
      </c>
      <c r="BK591" s="36" t="str">
        <f t="shared" si="426"/>
        <v/>
      </c>
      <c r="BL591" s="36" t="str">
        <f t="shared" si="427"/>
        <v/>
      </c>
      <c r="BM591" s="36" t="str">
        <f t="shared" si="428"/>
        <v/>
      </c>
      <c r="BN591" s="38" t="e">
        <f t="shared" si="387"/>
        <v>#DIV/0!</v>
      </c>
      <c r="BO591" s="38" t="e">
        <f t="shared" si="388"/>
        <v>#DIV/0!</v>
      </c>
      <c r="BP591" s="39" t="str">
        <f t="shared" si="389"/>
        <v/>
      </c>
      <c r="BQ591" s="39" t="str">
        <f t="shared" si="390"/>
        <v/>
      </c>
      <c r="BR591" s="39" t="str">
        <f t="shared" si="391"/>
        <v/>
      </c>
      <c r="BS591" s="39" t="str">
        <f t="shared" si="392"/>
        <v/>
      </c>
      <c r="BT591" s="39" t="str">
        <f t="shared" si="393"/>
        <v/>
      </c>
      <c r="BU591" s="39" t="str">
        <f t="shared" si="394"/>
        <v/>
      </c>
      <c r="BV591" s="39" t="str">
        <f t="shared" si="395"/>
        <v/>
      </c>
      <c r="BW591" s="39" t="str">
        <f t="shared" si="396"/>
        <v/>
      </c>
      <c r="BX591" s="39" t="str">
        <f t="shared" si="397"/>
        <v/>
      </c>
      <c r="BY591" s="39" t="str">
        <f t="shared" si="398"/>
        <v/>
      </c>
      <c r="BZ591" s="39" t="str">
        <f t="shared" si="399"/>
        <v/>
      </c>
      <c r="CA591" s="39" t="str">
        <f t="shared" si="400"/>
        <v/>
      </c>
      <c r="CB591" s="39" t="str">
        <f t="shared" si="401"/>
        <v/>
      </c>
      <c r="CC591" s="39" t="str">
        <f t="shared" si="402"/>
        <v/>
      </c>
      <c r="CD591" s="39" t="str">
        <f t="shared" si="403"/>
        <v/>
      </c>
      <c r="CE591" s="39" t="str">
        <f t="shared" si="404"/>
        <v/>
      </c>
      <c r="CF591" s="39" t="str">
        <f t="shared" si="405"/>
        <v/>
      </c>
      <c r="CG591" s="39" t="str">
        <f t="shared" si="406"/>
        <v/>
      </c>
      <c r="CH591" s="39" t="str">
        <f t="shared" si="407"/>
        <v/>
      </c>
      <c r="CI591" s="39" t="str">
        <f t="shared" si="408"/>
        <v/>
      </c>
    </row>
    <row r="592" spans="1:87">
      <c r="A592" s="18"/>
      <c r="B592" s="15" t="str">
        <f>'Gene Table'!E591</f>
        <v>hsa-miR-345-5p</v>
      </c>
      <c r="C592" s="15" t="str">
        <f>'Gene Table'!B591</f>
        <v>I13</v>
      </c>
      <c r="D592" s="16" t="str">
        <f>IF(SUM('Test Sample Data'!D$3:D$98)&gt;10,IF(AND(ISNUMBER('Test Sample Data'!D591),'Test Sample Data'!D591&lt;$B$1,'Test Sample Data'!D591&gt;0),'Test Sample Data'!D591,$B$1),"")</f>
        <v/>
      </c>
      <c r="E592" s="17" t="str">
        <f>IF(SUM('Test Sample Data'!E$3:E$98)&gt;10,IF(AND(ISNUMBER('Test Sample Data'!E591),'Test Sample Data'!E591&lt;$B$1,'Test Sample Data'!E591&gt;0),'Test Sample Data'!E591,$B$1),"")</f>
        <v/>
      </c>
      <c r="F592" s="17" t="str">
        <f>IF(SUM('Test Sample Data'!F$3:F$98)&gt;10,IF(AND(ISNUMBER('Test Sample Data'!F591),'Test Sample Data'!F591&lt;$B$1,'Test Sample Data'!F591&gt;0),'Test Sample Data'!F591,$B$1),"")</f>
        <v/>
      </c>
      <c r="G592" s="17" t="str">
        <f>IF(SUM('Test Sample Data'!G$3:G$98)&gt;10,IF(AND(ISNUMBER('Test Sample Data'!G591),'Test Sample Data'!G591&lt;$B$1,'Test Sample Data'!G591&gt;0),'Test Sample Data'!G591,$B$1),"")</f>
        <v/>
      </c>
      <c r="H592" s="17" t="str">
        <f>IF(SUM('Test Sample Data'!H$3:H$98)&gt;10,IF(AND(ISNUMBER('Test Sample Data'!H591),'Test Sample Data'!H591&lt;$B$1,'Test Sample Data'!H591&gt;0),'Test Sample Data'!H591,$B$1),"")</f>
        <v/>
      </c>
      <c r="I592" s="17" t="str">
        <f>IF(SUM('Test Sample Data'!I$3:I$98)&gt;10,IF(AND(ISNUMBER('Test Sample Data'!I591),'Test Sample Data'!I591&lt;$B$1,'Test Sample Data'!I591&gt;0),'Test Sample Data'!I591,$B$1),"")</f>
        <v/>
      </c>
      <c r="J592" s="17" t="str">
        <f>IF(SUM('Test Sample Data'!J$3:J$98)&gt;10,IF(AND(ISNUMBER('Test Sample Data'!J591),'Test Sample Data'!J591&lt;$B$1,'Test Sample Data'!J591&gt;0),'Test Sample Data'!J591,$B$1),"")</f>
        <v/>
      </c>
      <c r="K592" s="17" t="str">
        <f>IF(SUM('Test Sample Data'!K$3:K$98)&gt;10,IF(AND(ISNUMBER('Test Sample Data'!K591),'Test Sample Data'!K591&lt;$B$1,'Test Sample Data'!K591&gt;0),'Test Sample Data'!K591,$B$1),"")</f>
        <v/>
      </c>
      <c r="L592" s="17" t="str">
        <f>IF(SUM('Test Sample Data'!L$3:L$98)&gt;10,IF(AND(ISNUMBER('Test Sample Data'!L591),'Test Sample Data'!L591&lt;$B$1,'Test Sample Data'!L591&gt;0),'Test Sample Data'!L591,$B$1),"")</f>
        <v/>
      </c>
      <c r="M592" s="17" t="str">
        <f>IF(SUM('Test Sample Data'!M$3:M$98)&gt;10,IF(AND(ISNUMBER('Test Sample Data'!M591),'Test Sample Data'!M591&lt;$B$1,'Test Sample Data'!M591&gt;0),'Test Sample Data'!M591,$B$1),"")</f>
        <v/>
      </c>
      <c r="N592" s="17" t="str">
        <f>'Gene Table'!E591</f>
        <v>hsa-miR-345-5p</v>
      </c>
      <c r="O592" s="17" t="str">
        <f>'Gene Table'!B591</f>
        <v>I13</v>
      </c>
      <c r="P592" s="17" t="str">
        <f>IF(SUM('Control Sample Data'!D$3:D$98)&gt;10,IF(AND(ISNUMBER('Control Sample Data'!D591),'Control Sample Data'!D591&lt;$B$1,'Control Sample Data'!D591&gt;0),'Control Sample Data'!D591,$B$1),"")</f>
        <v/>
      </c>
      <c r="Q592" s="17" t="str">
        <f>IF(SUM('Control Sample Data'!E$3:E$98)&gt;10,IF(AND(ISNUMBER('Control Sample Data'!E591),'Control Sample Data'!E591&lt;$B$1,'Control Sample Data'!E591&gt;0),'Control Sample Data'!E591,$B$1),"")</f>
        <v/>
      </c>
      <c r="R592" s="17" t="str">
        <f>IF(SUM('Control Sample Data'!F$3:F$98)&gt;10,IF(AND(ISNUMBER('Control Sample Data'!F591),'Control Sample Data'!F591&lt;$B$1,'Control Sample Data'!F591&gt;0),'Control Sample Data'!F591,$B$1),"")</f>
        <v/>
      </c>
      <c r="S592" s="17" t="str">
        <f>IF(SUM('Control Sample Data'!G$3:G$98)&gt;10,IF(AND(ISNUMBER('Control Sample Data'!G591),'Control Sample Data'!G591&lt;$B$1,'Control Sample Data'!G591&gt;0),'Control Sample Data'!G591,$B$1),"")</f>
        <v/>
      </c>
      <c r="T592" s="17" t="str">
        <f>IF(SUM('Control Sample Data'!H$3:H$98)&gt;10,IF(AND(ISNUMBER('Control Sample Data'!H591),'Control Sample Data'!H591&lt;$B$1,'Control Sample Data'!H591&gt;0),'Control Sample Data'!H591,$B$1),"")</f>
        <v/>
      </c>
      <c r="U592" s="17" t="str">
        <f>IF(SUM('Control Sample Data'!I$3:I$98)&gt;10,IF(AND(ISNUMBER('Control Sample Data'!I591),'Control Sample Data'!I591&lt;$B$1,'Control Sample Data'!I591&gt;0),'Control Sample Data'!I591,$B$1),"")</f>
        <v/>
      </c>
      <c r="V592" s="17" t="str">
        <f>IF(SUM('Control Sample Data'!J$3:J$98)&gt;10,IF(AND(ISNUMBER('Control Sample Data'!J591),'Control Sample Data'!J591&lt;$B$1,'Control Sample Data'!J591&gt;0),'Control Sample Data'!J591,$B$1),"")</f>
        <v/>
      </c>
      <c r="W592" s="17" t="str">
        <f>IF(SUM('Control Sample Data'!K$3:K$98)&gt;10,IF(AND(ISNUMBER('Control Sample Data'!K591),'Control Sample Data'!K591&lt;$B$1,'Control Sample Data'!K591&gt;0),'Control Sample Data'!K591,$B$1),"")</f>
        <v/>
      </c>
      <c r="X592" s="17" t="str">
        <f>IF(SUM('Control Sample Data'!L$3:L$98)&gt;10,IF(AND(ISNUMBER('Control Sample Data'!L591),'Control Sample Data'!L591&lt;$B$1,'Control Sample Data'!L591&gt;0),'Control Sample Data'!L591,$B$1),"")</f>
        <v/>
      </c>
      <c r="Y592" s="17" t="str">
        <f>IF(SUM('Control Sample Data'!M$3:M$98)&gt;10,IF(AND(ISNUMBER('Control Sample Data'!M591),'Control Sample Data'!M591&lt;$B$1,'Control Sample Data'!M591&gt;0),'Control Sample Data'!M591,$B$1),"")</f>
        <v/>
      </c>
      <c r="AT592" s="36" t="str">
        <f t="shared" si="409"/>
        <v/>
      </c>
      <c r="AU592" s="36" t="str">
        <f t="shared" si="410"/>
        <v/>
      </c>
      <c r="AV592" s="36" t="str">
        <f t="shared" si="411"/>
        <v/>
      </c>
      <c r="AW592" s="36" t="str">
        <f t="shared" si="412"/>
        <v/>
      </c>
      <c r="AX592" s="36" t="str">
        <f t="shared" si="413"/>
        <v/>
      </c>
      <c r="AY592" s="36" t="str">
        <f t="shared" si="414"/>
        <v/>
      </c>
      <c r="AZ592" s="36" t="str">
        <f t="shared" si="415"/>
        <v/>
      </c>
      <c r="BA592" s="36" t="str">
        <f t="shared" si="416"/>
        <v/>
      </c>
      <c r="BB592" s="36" t="str">
        <f t="shared" si="417"/>
        <v/>
      </c>
      <c r="BC592" s="36" t="str">
        <f t="shared" si="418"/>
        <v/>
      </c>
      <c r="BD592" s="36" t="str">
        <f t="shared" si="419"/>
        <v/>
      </c>
      <c r="BE592" s="36" t="str">
        <f t="shared" si="420"/>
        <v/>
      </c>
      <c r="BF592" s="36" t="str">
        <f t="shared" si="421"/>
        <v/>
      </c>
      <c r="BG592" s="36" t="str">
        <f t="shared" si="422"/>
        <v/>
      </c>
      <c r="BH592" s="36" t="str">
        <f t="shared" si="423"/>
        <v/>
      </c>
      <c r="BI592" s="36" t="str">
        <f t="shared" si="424"/>
        <v/>
      </c>
      <c r="BJ592" s="36" t="str">
        <f t="shared" si="425"/>
        <v/>
      </c>
      <c r="BK592" s="36" t="str">
        <f t="shared" si="426"/>
        <v/>
      </c>
      <c r="BL592" s="36" t="str">
        <f t="shared" si="427"/>
        <v/>
      </c>
      <c r="BM592" s="36" t="str">
        <f t="shared" si="428"/>
        <v/>
      </c>
      <c r="BN592" s="38" t="e">
        <f t="shared" si="387"/>
        <v>#DIV/0!</v>
      </c>
      <c r="BO592" s="38" t="e">
        <f t="shared" si="388"/>
        <v>#DIV/0!</v>
      </c>
      <c r="BP592" s="39" t="str">
        <f t="shared" si="389"/>
        <v/>
      </c>
      <c r="BQ592" s="39" t="str">
        <f t="shared" si="390"/>
        <v/>
      </c>
      <c r="BR592" s="39" t="str">
        <f t="shared" si="391"/>
        <v/>
      </c>
      <c r="BS592" s="39" t="str">
        <f t="shared" si="392"/>
        <v/>
      </c>
      <c r="BT592" s="39" t="str">
        <f t="shared" si="393"/>
        <v/>
      </c>
      <c r="BU592" s="39" t="str">
        <f t="shared" si="394"/>
        <v/>
      </c>
      <c r="BV592" s="39" t="str">
        <f t="shared" si="395"/>
        <v/>
      </c>
      <c r="BW592" s="39" t="str">
        <f t="shared" si="396"/>
        <v/>
      </c>
      <c r="BX592" s="39" t="str">
        <f t="shared" si="397"/>
        <v/>
      </c>
      <c r="BY592" s="39" t="str">
        <f t="shared" si="398"/>
        <v/>
      </c>
      <c r="BZ592" s="39" t="str">
        <f t="shared" si="399"/>
        <v/>
      </c>
      <c r="CA592" s="39" t="str">
        <f t="shared" si="400"/>
        <v/>
      </c>
      <c r="CB592" s="39" t="str">
        <f t="shared" si="401"/>
        <v/>
      </c>
      <c r="CC592" s="39" t="str">
        <f t="shared" si="402"/>
        <v/>
      </c>
      <c r="CD592" s="39" t="str">
        <f t="shared" si="403"/>
        <v/>
      </c>
      <c r="CE592" s="39" t="str">
        <f t="shared" si="404"/>
        <v/>
      </c>
      <c r="CF592" s="39" t="str">
        <f t="shared" si="405"/>
        <v/>
      </c>
      <c r="CG592" s="39" t="str">
        <f t="shared" si="406"/>
        <v/>
      </c>
      <c r="CH592" s="39" t="str">
        <f t="shared" si="407"/>
        <v/>
      </c>
      <c r="CI592" s="39" t="str">
        <f t="shared" si="408"/>
        <v/>
      </c>
    </row>
    <row r="593" spans="1:87">
      <c r="A593" s="18"/>
      <c r="B593" s="15" t="str">
        <f>'Gene Table'!E592</f>
        <v>hsa-miR-498</v>
      </c>
      <c r="C593" s="15" t="str">
        <f>'Gene Table'!B592</f>
        <v>I14</v>
      </c>
      <c r="D593" s="16" t="str">
        <f>IF(SUM('Test Sample Data'!D$3:D$98)&gt;10,IF(AND(ISNUMBER('Test Sample Data'!D592),'Test Sample Data'!D592&lt;$B$1,'Test Sample Data'!D592&gt;0),'Test Sample Data'!D592,$B$1),"")</f>
        <v/>
      </c>
      <c r="E593" s="17" t="str">
        <f>IF(SUM('Test Sample Data'!E$3:E$98)&gt;10,IF(AND(ISNUMBER('Test Sample Data'!E592),'Test Sample Data'!E592&lt;$B$1,'Test Sample Data'!E592&gt;0),'Test Sample Data'!E592,$B$1),"")</f>
        <v/>
      </c>
      <c r="F593" s="17" t="str">
        <f>IF(SUM('Test Sample Data'!F$3:F$98)&gt;10,IF(AND(ISNUMBER('Test Sample Data'!F592),'Test Sample Data'!F592&lt;$B$1,'Test Sample Data'!F592&gt;0),'Test Sample Data'!F592,$B$1),"")</f>
        <v/>
      </c>
      <c r="G593" s="17" t="str">
        <f>IF(SUM('Test Sample Data'!G$3:G$98)&gt;10,IF(AND(ISNUMBER('Test Sample Data'!G592),'Test Sample Data'!G592&lt;$B$1,'Test Sample Data'!G592&gt;0),'Test Sample Data'!G592,$B$1),"")</f>
        <v/>
      </c>
      <c r="H593" s="17" t="str">
        <f>IF(SUM('Test Sample Data'!H$3:H$98)&gt;10,IF(AND(ISNUMBER('Test Sample Data'!H592),'Test Sample Data'!H592&lt;$B$1,'Test Sample Data'!H592&gt;0),'Test Sample Data'!H592,$B$1),"")</f>
        <v/>
      </c>
      <c r="I593" s="17" t="str">
        <f>IF(SUM('Test Sample Data'!I$3:I$98)&gt;10,IF(AND(ISNUMBER('Test Sample Data'!I592),'Test Sample Data'!I592&lt;$B$1,'Test Sample Data'!I592&gt;0),'Test Sample Data'!I592,$B$1),"")</f>
        <v/>
      </c>
      <c r="J593" s="17" t="str">
        <f>IF(SUM('Test Sample Data'!J$3:J$98)&gt;10,IF(AND(ISNUMBER('Test Sample Data'!J592),'Test Sample Data'!J592&lt;$B$1,'Test Sample Data'!J592&gt;0),'Test Sample Data'!J592,$B$1),"")</f>
        <v/>
      </c>
      <c r="K593" s="17" t="str">
        <f>IF(SUM('Test Sample Data'!K$3:K$98)&gt;10,IF(AND(ISNUMBER('Test Sample Data'!K592),'Test Sample Data'!K592&lt;$B$1,'Test Sample Data'!K592&gt;0),'Test Sample Data'!K592,$B$1),"")</f>
        <v/>
      </c>
      <c r="L593" s="17" t="str">
        <f>IF(SUM('Test Sample Data'!L$3:L$98)&gt;10,IF(AND(ISNUMBER('Test Sample Data'!L592),'Test Sample Data'!L592&lt;$B$1,'Test Sample Data'!L592&gt;0),'Test Sample Data'!L592,$B$1),"")</f>
        <v/>
      </c>
      <c r="M593" s="17" t="str">
        <f>IF(SUM('Test Sample Data'!M$3:M$98)&gt;10,IF(AND(ISNUMBER('Test Sample Data'!M592),'Test Sample Data'!M592&lt;$B$1,'Test Sample Data'!M592&gt;0),'Test Sample Data'!M592,$B$1),"")</f>
        <v/>
      </c>
      <c r="N593" s="17" t="str">
        <f>'Gene Table'!E592</f>
        <v>hsa-miR-498</v>
      </c>
      <c r="O593" s="17" t="str">
        <f>'Gene Table'!B592</f>
        <v>I14</v>
      </c>
      <c r="P593" s="17" t="str">
        <f>IF(SUM('Control Sample Data'!D$3:D$98)&gt;10,IF(AND(ISNUMBER('Control Sample Data'!D592),'Control Sample Data'!D592&lt;$B$1,'Control Sample Data'!D592&gt;0),'Control Sample Data'!D592,$B$1),"")</f>
        <v/>
      </c>
      <c r="Q593" s="17" t="str">
        <f>IF(SUM('Control Sample Data'!E$3:E$98)&gt;10,IF(AND(ISNUMBER('Control Sample Data'!E592),'Control Sample Data'!E592&lt;$B$1,'Control Sample Data'!E592&gt;0),'Control Sample Data'!E592,$B$1),"")</f>
        <v/>
      </c>
      <c r="R593" s="17" t="str">
        <f>IF(SUM('Control Sample Data'!F$3:F$98)&gt;10,IF(AND(ISNUMBER('Control Sample Data'!F592),'Control Sample Data'!F592&lt;$B$1,'Control Sample Data'!F592&gt;0),'Control Sample Data'!F592,$B$1),"")</f>
        <v/>
      </c>
      <c r="S593" s="17" t="str">
        <f>IF(SUM('Control Sample Data'!G$3:G$98)&gt;10,IF(AND(ISNUMBER('Control Sample Data'!G592),'Control Sample Data'!G592&lt;$B$1,'Control Sample Data'!G592&gt;0),'Control Sample Data'!G592,$B$1),"")</f>
        <v/>
      </c>
      <c r="T593" s="17" t="str">
        <f>IF(SUM('Control Sample Data'!H$3:H$98)&gt;10,IF(AND(ISNUMBER('Control Sample Data'!H592),'Control Sample Data'!H592&lt;$B$1,'Control Sample Data'!H592&gt;0),'Control Sample Data'!H592,$B$1),"")</f>
        <v/>
      </c>
      <c r="U593" s="17" t="str">
        <f>IF(SUM('Control Sample Data'!I$3:I$98)&gt;10,IF(AND(ISNUMBER('Control Sample Data'!I592),'Control Sample Data'!I592&lt;$B$1,'Control Sample Data'!I592&gt;0),'Control Sample Data'!I592,$B$1),"")</f>
        <v/>
      </c>
      <c r="V593" s="17" t="str">
        <f>IF(SUM('Control Sample Data'!J$3:J$98)&gt;10,IF(AND(ISNUMBER('Control Sample Data'!J592),'Control Sample Data'!J592&lt;$B$1,'Control Sample Data'!J592&gt;0),'Control Sample Data'!J592,$B$1),"")</f>
        <v/>
      </c>
      <c r="W593" s="17" t="str">
        <f>IF(SUM('Control Sample Data'!K$3:K$98)&gt;10,IF(AND(ISNUMBER('Control Sample Data'!K592),'Control Sample Data'!K592&lt;$B$1,'Control Sample Data'!K592&gt;0),'Control Sample Data'!K592,$B$1),"")</f>
        <v/>
      </c>
      <c r="X593" s="17" t="str">
        <f>IF(SUM('Control Sample Data'!L$3:L$98)&gt;10,IF(AND(ISNUMBER('Control Sample Data'!L592),'Control Sample Data'!L592&lt;$B$1,'Control Sample Data'!L592&gt;0),'Control Sample Data'!L592,$B$1),"")</f>
        <v/>
      </c>
      <c r="Y593" s="17" t="str">
        <f>IF(SUM('Control Sample Data'!M$3:M$98)&gt;10,IF(AND(ISNUMBER('Control Sample Data'!M592),'Control Sample Data'!M592&lt;$B$1,'Control Sample Data'!M592&gt;0),'Control Sample Data'!M592,$B$1),"")</f>
        <v/>
      </c>
      <c r="AT593" s="36" t="str">
        <f t="shared" si="409"/>
        <v/>
      </c>
      <c r="AU593" s="36" t="str">
        <f t="shared" si="410"/>
        <v/>
      </c>
      <c r="AV593" s="36" t="str">
        <f t="shared" si="411"/>
        <v/>
      </c>
      <c r="AW593" s="36" t="str">
        <f t="shared" si="412"/>
        <v/>
      </c>
      <c r="AX593" s="36" t="str">
        <f t="shared" si="413"/>
        <v/>
      </c>
      <c r="AY593" s="36" t="str">
        <f t="shared" si="414"/>
        <v/>
      </c>
      <c r="AZ593" s="36" t="str">
        <f t="shared" si="415"/>
        <v/>
      </c>
      <c r="BA593" s="36" t="str">
        <f t="shared" si="416"/>
        <v/>
      </c>
      <c r="BB593" s="36" t="str">
        <f t="shared" si="417"/>
        <v/>
      </c>
      <c r="BC593" s="36" t="str">
        <f t="shared" si="418"/>
        <v/>
      </c>
      <c r="BD593" s="36" t="str">
        <f t="shared" si="419"/>
        <v/>
      </c>
      <c r="BE593" s="36" t="str">
        <f t="shared" si="420"/>
        <v/>
      </c>
      <c r="BF593" s="36" t="str">
        <f t="shared" si="421"/>
        <v/>
      </c>
      <c r="BG593" s="36" t="str">
        <f t="shared" si="422"/>
        <v/>
      </c>
      <c r="BH593" s="36" t="str">
        <f t="shared" si="423"/>
        <v/>
      </c>
      <c r="BI593" s="36" t="str">
        <f t="shared" si="424"/>
        <v/>
      </c>
      <c r="BJ593" s="36" t="str">
        <f t="shared" si="425"/>
        <v/>
      </c>
      <c r="BK593" s="36" t="str">
        <f t="shared" si="426"/>
        <v/>
      </c>
      <c r="BL593" s="36" t="str">
        <f t="shared" si="427"/>
        <v/>
      </c>
      <c r="BM593" s="36" t="str">
        <f t="shared" si="428"/>
        <v/>
      </c>
      <c r="BN593" s="38" t="e">
        <f t="shared" si="387"/>
        <v>#DIV/0!</v>
      </c>
      <c r="BO593" s="38" t="e">
        <f t="shared" si="388"/>
        <v>#DIV/0!</v>
      </c>
      <c r="BP593" s="39" t="str">
        <f t="shared" si="389"/>
        <v/>
      </c>
      <c r="BQ593" s="39" t="str">
        <f t="shared" si="390"/>
        <v/>
      </c>
      <c r="BR593" s="39" t="str">
        <f t="shared" si="391"/>
        <v/>
      </c>
      <c r="BS593" s="39" t="str">
        <f t="shared" si="392"/>
        <v/>
      </c>
      <c r="BT593" s="39" t="str">
        <f t="shared" si="393"/>
        <v/>
      </c>
      <c r="BU593" s="39" t="str">
        <f t="shared" si="394"/>
        <v/>
      </c>
      <c r="BV593" s="39" t="str">
        <f t="shared" si="395"/>
        <v/>
      </c>
      <c r="BW593" s="39" t="str">
        <f t="shared" si="396"/>
        <v/>
      </c>
      <c r="BX593" s="39" t="str">
        <f t="shared" si="397"/>
        <v/>
      </c>
      <c r="BY593" s="39" t="str">
        <f t="shared" si="398"/>
        <v/>
      </c>
      <c r="BZ593" s="39" t="str">
        <f t="shared" si="399"/>
        <v/>
      </c>
      <c r="CA593" s="39" t="str">
        <f t="shared" si="400"/>
        <v/>
      </c>
      <c r="CB593" s="39" t="str">
        <f t="shared" si="401"/>
        <v/>
      </c>
      <c r="CC593" s="39" t="str">
        <f t="shared" si="402"/>
        <v/>
      </c>
      <c r="CD593" s="39" t="str">
        <f t="shared" si="403"/>
        <v/>
      </c>
      <c r="CE593" s="39" t="str">
        <f t="shared" si="404"/>
        <v/>
      </c>
      <c r="CF593" s="39" t="str">
        <f t="shared" si="405"/>
        <v/>
      </c>
      <c r="CG593" s="39" t="str">
        <f t="shared" si="406"/>
        <v/>
      </c>
      <c r="CH593" s="39" t="str">
        <f t="shared" si="407"/>
        <v/>
      </c>
      <c r="CI593" s="39" t="str">
        <f t="shared" si="408"/>
        <v/>
      </c>
    </row>
    <row r="594" spans="1:87">
      <c r="A594" s="18"/>
      <c r="B594" s="15" t="str">
        <f>'Gene Table'!E593</f>
        <v>hsa-miR-361-3p</v>
      </c>
      <c r="C594" s="15" t="str">
        <f>'Gene Table'!B593</f>
        <v>I15</v>
      </c>
      <c r="D594" s="16" t="str">
        <f>IF(SUM('Test Sample Data'!D$3:D$98)&gt;10,IF(AND(ISNUMBER('Test Sample Data'!D593),'Test Sample Data'!D593&lt;$B$1,'Test Sample Data'!D593&gt;0),'Test Sample Data'!D593,$B$1),"")</f>
        <v/>
      </c>
      <c r="E594" s="17" t="str">
        <f>IF(SUM('Test Sample Data'!E$3:E$98)&gt;10,IF(AND(ISNUMBER('Test Sample Data'!E593),'Test Sample Data'!E593&lt;$B$1,'Test Sample Data'!E593&gt;0),'Test Sample Data'!E593,$B$1),"")</f>
        <v/>
      </c>
      <c r="F594" s="17" t="str">
        <f>IF(SUM('Test Sample Data'!F$3:F$98)&gt;10,IF(AND(ISNUMBER('Test Sample Data'!F593),'Test Sample Data'!F593&lt;$B$1,'Test Sample Data'!F593&gt;0),'Test Sample Data'!F593,$B$1),"")</f>
        <v/>
      </c>
      <c r="G594" s="17" t="str">
        <f>IF(SUM('Test Sample Data'!G$3:G$98)&gt;10,IF(AND(ISNUMBER('Test Sample Data'!G593),'Test Sample Data'!G593&lt;$B$1,'Test Sample Data'!G593&gt;0),'Test Sample Data'!G593,$B$1),"")</f>
        <v/>
      </c>
      <c r="H594" s="17" t="str">
        <f>IF(SUM('Test Sample Data'!H$3:H$98)&gt;10,IF(AND(ISNUMBER('Test Sample Data'!H593),'Test Sample Data'!H593&lt;$B$1,'Test Sample Data'!H593&gt;0),'Test Sample Data'!H593,$B$1),"")</f>
        <v/>
      </c>
      <c r="I594" s="17" t="str">
        <f>IF(SUM('Test Sample Data'!I$3:I$98)&gt;10,IF(AND(ISNUMBER('Test Sample Data'!I593),'Test Sample Data'!I593&lt;$B$1,'Test Sample Data'!I593&gt;0),'Test Sample Data'!I593,$B$1),"")</f>
        <v/>
      </c>
      <c r="J594" s="17" t="str">
        <f>IF(SUM('Test Sample Data'!J$3:J$98)&gt;10,IF(AND(ISNUMBER('Test Sample Data'!J593),'Test Sample Data'!J593&lt;$B$1,'Test Sample Data'!J593&gt;0),'Test Sample Data'!J593,$B$1),"")</f>
        <v/>
      </c>
      <c r="K594" s="17" t="str">
        <f>IF(SUM('Test Sample Data'!K$3:K$98)&gt;10,IF(AND(ISNUMBER('Test Sample Data'!K593),'Test Sample Data'!K593&lt;$B$1,'Test Sample Data'!K593&gt;0),'Test Sample Data'!K593,$B$1),"")</f>
        <v/>
      </c>
      <c r="L594" s="17" t="str">
        <f>IF(SUM('Test Sample Data'!L$3:L$98)&gt;10,IF(AND(ISNUMBER('Test Sample Data'!L593),'Test Sample Data'!L593&lt;$B$1,'Test Sample Data'!L593&gt;0),'Test Sample Data'!L593,$B$1),"")</f>
        <v/>
      </c>
      <c r="M594" s="17" t="str">
        <f>IF(SUM('Test Sample Data'!M$3:M$98)&gt;10,IF(AND(ISNUMBER('Test Sample Data'!M593),'Test Sample Data'!M593&lt;$B$1,'Test Sample Data'!M593&gt;0),'Test Sample Data'!M593,$B$1),"")</f>
        <v/>
      </c>
      <c r="N594" s="17" t="str">
        <f>'Gene Table'!E593</f>
        <v>hsa-miR-361-3p</v>
      </c>
      <c r="O594" s="17" t="str">
        <f>'Gene Table'!B593</f>
        <v>I15</v>
      </c>
      <c r="P594" s="17" t="str">
        <f>IF(SUM('Control Sample Data'!D$3:D$98)&gt;10,IF(AND(ISNUMBER('Control Sample Data'!D593),'Control Sample Data'!D593&lt;$B$1,'Control Sample Data'!D593&gt;0),'Control Sample Data'!D593,$B$1),"")</f>
        <v/>
      </c>
      <c r="Q594" s="17" t="str">
        <f>IF(SUM('Control Sample Data'!E$3:E$98)&gt;10,IF(AND(ISNUMBER('Control Sample Data'!E593),'Control Sample Data'!E593&lt;$B$1,'Control Sample Data'!E593&gt;0),'Control Sample Data'!E593,$B$1),"")</f>
        <v/>
      </c>
      <c r="R594" s="17" t="str">
        <f>IF(SUM('Control Sample Data'!F$3:F$98)&gt;10,IF(AND(ISNUMBER('Control Sample Data'!F593),'Control Sample Data'!F593&lt;$B$1,'Control Sample Data'!F593&gt;0),'Control Sample Data'!F593,$B$1),"")</f>
        <v/>
      </c>
      <c r="S594" s="17" t="str">
        <f>IF(SUM('Control Sample Data'!G$3:G$98)&gt;10,IF(AND(ISNUMBER('Control Sample Data'!G593),'Control Sample Data'!G593&lt;$B$1,'Control Sample Data'!G593&gt;0),'Control Sample Data'!G593,$B$1),"")</f>
        <v/>
      </c>
      <c r="T594" s="17" t="str">
        <f>IF(SUM('Control Sample Data'!H$3:H$98)&gt;10,IF(AND(ISNUMBER('Control Sample Data'!H593),'Control Sample Data'!H593&lt;$B$1,'Control Sample Data'!H593&gt;0),'Control Sample Data'!H593,$B$1),"")</f>
        <v/>
      </c>
      <c r="U594" s="17" t="str">
        <f>IF(SUM('Control Sample Data'!I$3:I$98)&gt;10,IF(AND(ISNUMBER('Control Sample Data'!I593),'Control Sample Data'!I593&lt;$B$1,'Control Sample Data'!I593&gt;0),'Control Sample Data'!I593,$B$1),"")</f>
        <v/>
      </c>
      <c r="V594" s="17" t="str">
        <f>IF(SUM('Control Sample Data'!J$3:J$98)&gt;10,IF(AND(ISNUMBER('Control Sample Data'!J593),'Control Sample Data'!J593&lt;$B$1,'Control Sample Data'!J593&gt;0),'Control Sample Data'!J593,$B$1),"")</f>
        <v/>
      </c>
      <c r="W594" s="17" t="str">
        <f>IF(SUM('Control Sample Data'!K$3:K$98)&gt;10,IF(AND(ISNUMBER('Control Sample Data'!K593),'Control Sample Data'!K593&lt;$B$1,'Control Sample Data'!K593&gt;0),'Control Sample Data'!K593,$B$1),"")</f>
        <v/>
      </c>
      <c r="X594" s="17" t="str">
        <f>IF(SUM('Control Sample Data'!L$3:L$98)&gt;10,IF(AND(ISNUMBER('Control Sample Data'!L593),'Control Sample Data'!L593&lt;$B$1,'Control Sample Data'!L593&gt;0),'Control Sample Data'!L593,$B$1),"")</f>
        <v/>
      </c>
      <c r="Y594" s="17" t="str">
        <f>IF(SUM('Control Sample Data'!M$3:M$98)&gt;10,IF(AND(ISNUMBER('Control Sample Data'!M593),'Control Sample Data'!M593&lt;$B$1,'Control Sample Data'!M593&gt;0),'Control Sample Data'!M593,$B$1),"")</f>
        <v/>
      </c>
      <c r="AT594" s="36" t="str">
        <f t="shared" si="409"/>
        <v/>
      </c>
      <c r="AU594" s="36" t="str">
        <f t="shared" si="410"/>
        <v/>
      </c>
      <c r="AV594" s="36" t="str">
        <f t="shared" si="411"/>
        <v/>
      </c>
      <c r="AW594" s="36" t="str">
        <f t="shared" si="412"/>
        <v/>
      </c>
      <c r="AX594" s="36" t="str">
        <f t="shared" si="413"/>
        <v/>
      </c>
      <c r="AY594" s="36" t="str">
        <f t="shared" si="414"/>
        <v/>
      </c>
      <c r="AZ594" s="36" t="str">
        <f t="shared" si="415"/>
        <v/>
      </c>
      <c r="BA594" s="36" t="str">
        <f t="shared" si="416"/>
        <v/>
      </c>
      <c r="BB594" s="36" t="str">
        <f t="shared" si="417"/>
        <v/>
      </c>
      <c r="BC594" s="36" t="str">
        <f t="shared" si="418"/>
        <v/>
      </c>
      <c r="BD594" s="36" t="str">
        <f t="shared" si="419"/>
        <v/>
      </c>
      <c r="BE594" s="36" t="str">
        <f t="shared" si="420"/>
        <v/>
      </c>
      <c r="BF594" s="36" t="str">
        <f t="shared" si="421"/>
        <v/>
      </c>
      <c r="BG594" s="36" t="str">
        <f t="shared" si="422"/>
        <v/>
      </c>
      <c r="BH594" s="36" t="str">
        <f t="shared" si="423"/>
        <v/>
      </c>
      <c r="BI594" s="36" t="str">
        <f t="shared" si="424"/>
        <v/>
      </c>
      <c r="BJ594" s="36" t="str">
        <f t="shared" si="425"/>
        <v/>
      </c>
      <c r="BK594" s="36" t="str">
        <f t="shared" si="426"/>
        <v/>
      </c>
      <c r="BL594" s="36" t="str">
        <f t="shared" si="427"/>
        <v/>
      </c>
      <c r="BM594" s="36" t="str">
        <f t="shared" si="428"/>
        <v/>
      </c>
      <c r="BN594" s="38" t="e">
        <f t="shared" si="387"/>
        <v>#DIV/0!</v>
      </c>
      <c r="BO594" s="38" t="e">
        <f t="shared" si="388"/>
        <v>#DIV/0!</v>
      </c>
      <c r="BP594" s="39" t="str">
        <f t="shared" si="389"/>
        <v/>
      </c>
      <c r="BQ594" s="39" t="str">
        <f t="shared" si="390"/>
        <v/>
      </c>
      <c r="BR594" s="39" t="str">
        <f t="shared" si="391"/>
        <v/>
      </c>
      <c r="BS594" s="39" t="str">
        <f t="shared" si="392"/>
        <v/>
      </c>
      <c r="BT594" s="39" t="str">
        <f t="shared" si="393"/>
        <v/>
      </c>
      <c r="BU594" s="39" t="str">
        <f t="shared" si="394"/>
        <v/>
      </c>
      <c r="BV594" s="39" t="str">
        <f t="shared" si="395"/>
        <v/>
      </c>
      <c r="BW594" s="39" t="str">
        <f t="shared" si="396"/>
        <v/>
      </c>
      <c r="BX594" s="39" t="str">
        <f t="shared" si="397"/>
        <v/>
      </c>
      <c r="BY594" s="39" t="str">
        <f t="shared" si="398"/>
        <v/>
      </c>
      <c r="BZ594" s="39" t="str">
        <f t="shared" si="399"/>
        <v/>
      </c>
      <c r="CA594" s="39" t="str">
        <f t="shared" si="400"/>
        <v/>
      </c>
      <c r="CB594" s="39" t="str">
        <f t="shared" si="401"/>
        <v/>
      </c>
      <c r="CC594" s="39" t="str">
        <f t="shared" si="402"/>
        <v/>
      </c>
      <c r="CD594" s="39" t="str">
        <f t="shared" si="403"/>
        <v/>
      </c>
      <c r="CE594" s="39" t="str">
        <f t="shared" si="404"/>
        <v/>
      </c>
      <c r="CF594" s="39" t="str">
        <f t="shared" si="405"/>
        <v/>
      </c>
      <c r="CG594" s="39" t="str">
        <f t="shared" si="406"/>
        <v/>
      </c>
      <c r="CH594" s="39" t="str">
        <f t="shared" si="407"/>
        <v/>
      </c>
      <c r="CI594" s="39" t="str">
        <f t="shared" si="408"/>
        <v/>
      </c>
    </row>
    <row r="595" spans="1:87">
      <c r="A595" s="18"/>
      <c r="B595" s="15" t="str">
        <f>'Gene Table'!E594</f>
        <v>hsa-miR-935</v>
      </c>
      <c r="C595" s="15" t="str">
        <f>'Gene Table'!B594</f>
        <v>I16</v>
      </c>
      <c r="D595" s="16" t="str">
        <f>IF(SUM('Test Sample Data'!D$3:D$98)&gt;10,IF(AND(ISNUMBER('Test Sample Data'!D594),'Test Sample Data'!D594&lt;$B$1,'Test Sample Data'!D594&gt;0),'Test Sample Data'!D594,$B$1),"")</f>
        <v/>
      </c>
      <c r="E595" s="17" t="str">
        <f>IF(SUM('Test Sample Data'!E$3:E$98)&gt;10,IF(AND(ISNUMBER('Test Sample Data'!E594),'Test Sample Data'!E594&lt;$B$1,'Test Sample Data'!E594&gt;0),'Test Sample Data'!E594,$B$1),"")</f>
        <v/>
      </c>
      <c r="F595" s="17" t="str">
        <f>IF(SUM('Test Sample Data'!F$3:F$98)&gt;10,IF(AND(ISNUMBER('Test Sample Data'!F594),'Test Sample Data'!F594&lt;$B$1,'Test Sample Data'!F594&gt;0),'Test Sample Data'!F594,$B$1),"")</f>
        <v/>
      </c>
      <c r="G595" s="17" t="str">
        <f>IF(SUM('Test Sample Data'!G$3:G$98)&gt;10,IF(AND(ISNUMBER('Test Sample Data'!G594),'Test Sample Data'!G594&lt;$B$1,'Test Sample Data'!G594&gt;0),'Test Sample Data'!G594,$B$1),"")</f>
        <v/>
      </c>
      <c r="H595" s="17" t="str">
        <f>IF(SUM('Test Sample Data'!H$3:H$98)&gt;10,IF(AND(ISNUMBER('Test Sample Data'!H594),'Test Sample Data'!H594&lt;$B$1,'Test Sample Data'!H594&gt;0),'Test Sample Data'!H594,$B$1),"")</f>
        <v/>
      </c>
      <c r="I595" s="17" t="str">
        <f>IF(SUM('Test Sample Data'!I$3:I$98)&gt;10,IF(AND(ISNUMBER('Test Sample Data'!I594),'Test Sample Data'!I594&lt;$B$1,'Test Sample Data'!I594&gt;0),'Test Sample Data'!I594,$B$1),"")</f>
        <v/>
      </c>
      <c r="J595" s="17" t="str">
        <f>IF(SUM('Test Sample Data'!J$3:J$98)&gt;10,IF(AND(ISNUMBER('Test Sample Data'!J594),'Test Sample Data'!J594&lt;$B$1,'Test Sample Data'!J594&gt;0),'Test Sample Data'!J594,$B$1),"")</f>
        <v/>
      </c>
      <c r="K595" s="17" t="str">
        <f>IF(SUM('Test Sample Data'!K$3:K$98)&gt;10,IF(AND(ISNUMBER('Test Sample Data'!K594),'Test Sample Data'!K594&lt;$B$1,'Test Sample Data'!K594&gt;0),'Test Sample Data'!K594,$B$1),"")</f>
        <v/>
      </c>
      <c r="L595" s="17" t="str">
        <f>IF(SUM('Test Sample Data'!L$3:L$98)&gt;10,IF(AND(ISNUMBER('Test Sample Data'!L594),'Test Sample Data'!L594&lt;$B$1,'Test Sample Data'!L594&gt;0),'Test Sample Data'!L594,$B$1),"")</f>
        <v/>
      </c>
      <c r="M595" s="17" t="str">
        <f>IF(SUM('Test Sample Data'!M$3:M$98)&gt;10,IF(AND(ISNUMBER('Test Sample Data'!M594),'Test Sample Data'!M594&lt;$B$1,'Test Sample Data'!M594&gt;0),'Test Sample Data'!M594,$B$1),"")</f>
        <v/>
      </c>
      <c r="N595" s="17" t="str">
        <f>'Gene Table'!E594</f>
        <v>hsa-miR-935</v>
      </c>
      <c r="O595" s="17" t="str">
        <f>'Gene Table'!B594</f>
        <v>I16</v>
      </c>
      <c r="P595" s="17" t="str">
        <f>IF(SUM('Control Sample Data'!D$3:D$98)&gt;10,IF(AND(ISNUMBER('Control Sample Data'!D594),'Control Sample Data'!D594&lt;$B$1,'Control Sample Data'!D594&gt;0),'Control Sample Data'!D594,$B$1),"")</f>
        <v/>
      </c>
      <c r="Q595" s="17" t="str">
        <f>IF(SUM('Control Sample Data'!E$3:E$98)&gt;10,IF(AND(ISNUMBER('Control Sample Data'!E594),'Control Sample Data'!E594&lt;$B$1,'Control Sample Data'!E594&gt;0),'Control Sample Data'!E594,$B$1),"")</f>
        <v/>
      </c>
      <c r="R595" s="17" t="str">
        <f>IF(SUM('Control Sample Data'!F$3:F$98)&gt;10,IF(AND(ISNUMBER('Control Sample Data'!F594),'Control Sample Data'!F594&lt;$B$1,'Control Sample Data'!F594&gt;0),'Control Sample Data'!F594,$B$1),"")</f>
        <v/>
      </c>
      <c r="S595" s="17" t="str">
        <f>IF(SUM('Control Sample Data'!G$3:G$98)&gt;10,IF(AND(ISNUMBER('Control Sample Data'!G594),'Control Sample Data'!G594&lt;$B$1,'Control Sample Data'!G594&gt;0),'Control Sample Data'!G594,$B$1),"")</f>
        <v/>
      </c>
      <c r="T595" s="17" t="str">
        <f>IF(SUM('Control Sample Data'!H$3:H$98)&gt;10,IF(AND(ISNUMBER('Control Sample Data'!H594),'Control Sample Data'!H594&lt;$B$1,'Control Sample Data'!H594&gt;0),'Control Sample Data'!H594,$B$1),"")</f>
        <v/>
      </c>
      <c r="U595" s="17" t="str">
        <f>IF(SUM('Control Sample Data'!I$3:I$98)&gt;10,IF(AND(ISNUMBER('Control Sample Data'!I594),'Control Sample Data'!I594&lt;$B$1,'Control Sample Data'!I594&gt;0),'Control Sample Data'!I594,$B$1),"")</f>
        <v/>
      </c>
      <c r="V595" s="17" t="str">
        <f>IF(SUM('Control Sample Data'!J$3:J$98)&gt;10,IF(AND(ISNUMBER('Control Sample Data'!J594),'Control Sample Data'!J594&lt;$B$1,'Control Sample Data'!J594&gt;0),'Control Sample Data'!J594,$B$1),"")</f>
        <v/>
      </c>
      <c r="W595" s="17" t="str">
        <f>IF(SUM('Control Sample Data'!K$3:K$98)&gt;10,IF(AND(ISNUMBER('Control Sample Data'!K594),'Control Sample Data'!K594&lt;$B$1,'Control Sample Data'!K594&gt;0),'Control Sample Data'!K594,$B$1),"")</f>
        <v/>
      </c>
      <c r="X595" s="17" t="str">
        <f>IF(SUM('Control Sample Data'!L$3:L$98)&gt;10,IF(AND(ISNUMBER('Control Sample Data'!L594),'Control Sample Data'!L594&lt;$B$1,'Control Sample Data'!L594&gt;0),'Control Sample Data'!L594,$B$1),"")</f>
        <v/>
      </c>
      <c r="Y595" s="17" t="str">
        <f>IF(SUM('Control Sample Data'!M$3:M$98)&gt;10,IF(AND(ISNUMBER('Control Sample Data'!M594),'Control Sample Data'!M594&lt;$B$1,'Control Sample Data'!M594&gt;0),'Control Sample Data'!M594,$B$1),"")</f>
        <v/>
      </c>
      <c r="AT595" s="36" t="str">
        <f t="shared" si="409"/>
        <v/>
      </c>
      <c r="AU595" s="36" t="str">
        <f t="shared" si="410"/>
        <v/>
      </c>
      <c r="AV595" s="36" t="str">
        <f t="shared" si="411"/>
        <v/>
      </c>
      <c r="AW595" s="36" t="str">
        <f t="shared" si="412"/>
        <v/>
      </c>
      <c r="AX595" s="36" t="str">
        <f t="shared" si="413"/>
        <v/>
      </c>
      <c r="AY595" s="36" t="str">
        <f t="shared" si="414"/>
        <v/>
      </c>
      <c r="AZ595" s="36" t="str">
        <f t="shared" si="415"/>
        <v/>
      </c>
      <c r="BA595" s="36" t="str">
        <f t="shared" si="416"/>
        <v/>
      </c>
      <c r="BB595" s="36" t="str">
        <f t="shared" si="417"/>
        <v/>
      </c>
      <c r="BC595" s="36" t="str">
        <f t="shared" si="418"/>
        <v/>
      </c>
      <c r="BD595" s="36" t="str">
        <f t="shared" si="419"/>
        <v/>
      </c>
      <c r="BE595" s="36" t="str">
        <f t="shared" si="420"/>
        <v/>
      </c>
      <c r="BF595" s="36" t="str">
        <f t="shared" si="421"/>
        <v/>
      </c>
      <c r="BG595" s="36" t="str">
        <f t="shared" si="422"/>
        <v/>
      </c>
      <c r="BH595" s="36" t="str">
        <f t="shared" si="423"/>
        <v/>
      </c>
      <c r="BI595" s="36" t="str">
        <f t="shared" si="424"/>
        <v/>
      </c>
      <c r="BJ595" s="36" t="str">
        <f t="shared" si="425"/>
        <v/>
      </c>
      <c r="BK595" s="36" t="str">
        <f t="shared" si="426"/>
        <v/>
      </c>
      <c r="BL595" s="36" t="str">
        <f t="shared" si="427"/>
        <v/>
      </c>
      <c r="BM595" s="36" t="str">
        <f t="shared" si="428"/>
        <v/>
      </c>
      <c r="BN595" s="38" t="e">
        <f t="shared" si="387"/>
        <v>#DIV/0!</v>
      </c>
      <c r="BO595" s="38" t="e">
        <f t="shared" si="388"/>
        <v>#DIV/0!</v>
      </c>
      <c r="BP595" s="39" t="str">
        <f t="shared" si="389"/>
        <v/>
      </c>
      <c r="BQ595" s="39" t="str">
        <f t="shared" si="390"/>
        <v/>
      </c>
      <c r="BR595" s="39" t="str">
        <f t="shared" si="391"/>
        <v/>
      </c>
      <c r="BS595" s="39" t="str">
        <f t="shared" si="392"/>
        <v/>
      </c>
      <c r="BT595" s="39" t="str">
        <f t="shared" si="393"/>
        <v/>
      </c>
      <c r="BU595" s="39" t="str">
        <f t="shared" si="394"/>
        <v/>
      </c>
      <c r="BV595" s="39" t="str">
        <f t="shared" si="395"/>
        <v/>
      </c>
      <c r="BW595" s="39" t="str">
        <f t="shared" si="396"/>
        <v/>
      </c>
      <c r="BX595" s="39" t="str">
        <f t="shared" si="397"/>
        <v/>
      </c>
      <c r="BY595" s="39" t="str">
        <f t="shared" si="398"/>
        <v/>
      </c>
      <c r="BZ595" s="39" t="str">
        <f t="shared" si="399"/>
        <v/>
      </c>
      <c r="CA595" s="39" t="str">
        <f t="shared" si="400"/>
        <v/>
      </c>
      <c r="CB595" s="39" t="str">
        <f t="shared" si="401"/>
        <v/>
      </c>
      <c r="CC595" s="39" t="str">
        <f t="shared" si="402"/>
        <v/>
      </c>
      <c r="CD595" s="39" t="str">
        <f t="shared" si="403"/>
        <v/>
      </c>
      <c r="CE595" s="39" t="str">
        <f t="shared" si="404"/>
        <v/>
      </c>
      <c r="CF595" s="39" t="str">
        <f t="shared" si="405"/>
        <v/>
      </c>
      <c r="CG595" s="39" t="str">
        <f t="shared" si="406"/>
        <v/>
      </c>
      <c r="CH595" s="39" t="str">
        <f t="shared" si="407"/>
        <v/>
      </c>
      <c r="CI595" s="39" t="str">
        <f t="shared" si="408"/>
        <v/>
      </c>
    </row>
    <row r="596" spans="1:87">
      <c r="A596" s="18"/>
      <c r="B596" s="15" t="str">
        <f>'Gene Table'!E595</f>
        <v>hsa-miR-483-5p</v>
      </c>
      <c r="C596" s="15" t="str">
        <f>'Gene Table'!B595</f>
        <v>I17</v>
      </c>
      <c r="D596" s="16" t="str">
        <f>IF(SUM('Test Sample Data'!D$3:D$98)&gt;10,IF(AND(ISNUMBER('Test Sample Data'!D595),'Test Sample Data'!D595&lt;$B$1,'Test Sample Data'!D595&gt;0),'Test Sample Data'!D595,$B$1),"")</f>
        <v/>
      </c>
      <c r="E596" s="17" t="str">
        <f>IF(SUM('Test Sample Data'!E$3:E$98)&gt;10,IF(AND(ISNUMBER('Test Sample Data'!E595),'Test Sample Data'!E595&lt;$B$1,'Test Sample Data'!E595&gt;0),'Test Sample Data'!E595,$B$1),"")</f>
        <v/>
      </c>
      <c r="F596" s="17" t="str">
        <f>IF(SUM('Test Sample Data'!F$3:F$98)&gt;10,IF(AND(ISNUMBER('Test Sample Data'!F595),'Test Sample Data'!F595&lt;$B$1,'Test Sample Data'!F595&gt;0),'Test Sample Data'!F595,$B$1),"")</f>
        <v/>
      </c>
      <c r="G596" s="17" t="str">
        <f>IF(SUM('Test Sample Data'!G$3:G$98)&gt;10,IF(AND(ISNUMBER('Test Sample Data'!G595),'Test Sample Data'!G595&lt;$B$1,'Test Sample Data'!G595&gt;0),'Test Sample Data'!G595,$B$1),"")</f>
        <v/>
      </c>
      <c r="H596" s="17" t="str">
        <f>IF(SUM('Test Sample Data'!H$3:H$98)&gt;10,IF(AND(ISNUMBER('Test Sample Data'!H595),'Test Sample Data'!H595&lt;$B$1,'Test Sample Data'!H595&gt;0),'Test Sample Data'!H595,$B$1),"")</f>
        <v/>
      </c>
      <c r="I596" s="17" t="str">
        <f>IF(SUM('Test Sample Data'!I$3:I$98)&gt;10,IF(AND(ISNUMBER('Test Sample Data'!I595),'Test Sample Data'!I595&lt;$B$1,'Test Sample Data'!I595&gt;0),'Test Sample Data'!I595,$B$1),"")</f>
        <v/>
      </c>
      <c r="J596" s="17" t="str">
        <f>IF(SUM('Test Sample Data'!J$3:J$98)&gt;10,IF(AND(ISNUMBER('Test Sample Data'!J595),'Test Sample Data'!J595&lt;$B$1,'Test Sample Data'!J595&gt;0),'Test Sample Data'!J595,$B$1),"")</f>
        <v/>
      </c>
      <c r="K596" s="17" t="str">
        <f>IF(SUM('Test Sample Data'!K$3:K$98)&gt;10,IF(AND(ISNUMBER('Test Sample Data'!K595),'Test Sample Data'!K595&lt;$B$1,'Test Sample Data'!K595&gt;0),'Test Sample Data'!K595,$B$1),"")</f>
        <v/>
      </c>
      <c r="L596" s="17" t="str">
        <f>IF(SUM('Test Sample Data'!L$3:L$98)&gt;10,IF(AND(ISNUMBER('Test Sample Data'!L595),'Test Sample Data'!L595&lt;$B$1,'Test Sample Data'!L595&gt;0),'Test Sample Data'!L595,$B$1),"")</f>
        <v/>
      </c>
      <c r="M596" s="17" t="str">
        <f>IF(SUM('Test Sample Data'!M$3:M$98)&gt;10,IF(AND(ISNUMBER('Test Sample Data'!M595),'Test Sample Data'!M595&lt;$B$1,'Test Sample Data'!M595&gt;0),'Test Sample Data'!M595,$B$1),"")</f>
        <v/>
      </c>
      <c r="N596" s="17" t="str">
        <f>'Gene Table'!E595</f>
        <v>hsa-miR-483-5p</v>
      </c>
      <c r="O596" s="17" t="str">
        <f>'Gene Table'!B595</f>
        <v>I17</v>
      </c>
      <c r="P596" s="17" t="str">
        <f>IF(SUM('Control Sample Data'!D$3:D$98)&gt;10,IF(AND(ISNUMBER('Control Sample Data'!D595),'Control Sample Data'!D595&lt;$B$1,'Control Sample Data'!D595&gt;0),'Control Sample Data'!D595,$B$1),"")</f>
        <v/>
      </c>
      <c r="Q596" s="17" t="str">
        <f>IF(SUM('Control Sample Data'!E$3:E$98)&gt;10,IF(AND(ISNUMBER('Control Sample Data'!E595),'Control Sample Data'!E595&lt;$B$1,'Control Sample Data'!E595&gt;0),'Control Sample Data'!E595,$B$1),"")</f>
        <v/>
      </c>
      <c r="R596" s="17" t="str">
        <f>IF(SUM('Control Sample Data'!F$3:F$98)&gt;10,IF(AND(ISNUMBER('Control Sample Data'!F595),'Control Sample Data'!F595&lt;$B$1,'Control Sample Data'!F595&gt;0),'Control Sample Data'!F595,$B$1),"")</f>
        <v/>
      </c>
      <c r="S596" s="17" t="str">
        <f>IF(SUM('Control Sample Data'!G$3:G$98)&gt;10,IF(AND(ISNUMBER('Control Sample Data'!G595),'Control Sample Data'!G595&lt;$B$1,'Control Sample Data'!G595&gt;0),'Control Sample Data'!G595,$B$1),"")</f>
        <v/>
      </c>
      <c r="T596" s="17" t="str">
        <f>IF(SUM('Control Sample Data'!H$3:H$98)&gt;10,IF(AND(ISNUMBER('Control Sample Data'!H595),'Control Sample Data'!H595&lt;$B$1,'Control Sample Data'!H595&gt;0),'Control Sample Data'!H595,$B$1),"")</f>
        <v/>
      </c>
      <c r="U596" s="17" t="str">
        <f>IF(SUM('Control Sample Data'!I$3:I$98)&gt;10,IF(AND(ISNUMBER('Control Sample Data'!I595),'Control Sample Data'!I595&lt;$B$1,'Control Sample Data'!I595&gt;0),'Control Sample Data'!I595,$B$1),"")</f>
        <v/>
      </c>
      <c r="V596" s="17" t="str">
        <f>IF(SUM('Control Sample Data'!J$3:J$98)&gt;10,IF(AND(ISNUMBER('Control Sample Data'!J595),'Control Sample Data'!J595&lt;$B$1,'Control Sample Data'!J595&gt;0),'Control Sample Data'!J595,$B$1),"")</f>
        <v/>
      </c>
      <c r="W596" s="17" t="str">
        <f>IF(SUM('Control Sample Data'!K$3:K$98)&gt;10,IF(AND(ISNUMBER('Control Sample Data'!K595),'Control Sample Data'!K595&lt;$B$1,'Control Sample Data'!K595&gt;0),'Control Sample Data'!K595,$B$1),"")</f>
        <v/>
      </c>
      <c r="X596" s="17" t="str">
        <f>IF(SUM('Control Sample Data'!L$3:L$98)&gt;10,IF(AND(ISNUMBER('Control Sample Data'!L595),'Control Sample Data'!L595&lt;$B$1,'Control Sample Data'!L595&gt;0),'Control Sample Data'!L595,$B$1),"")</f>
        <v/>
      </c>
      <c r="Y596" s="17" t="str">
        <f>IF(SUM('Control Sample Data'!M$3:M$98)&gt;10,IF(AND(ISNUMBER('Control Sample Data'!M595),'Control Sample Data'!M595&lt;$B$1,'Control Sample Data'!M595&gt;0),'Control Sample Data'!M595,$B$1),"")</f>
        <v/>
      </c>
      <c r="AT596" s="36" t="str">
        <f t="shared" si="409"/>
        <v/>
      </c>
      <c r="AU596" s="36" t="str">
        <f t="shared" si="410"/>
        <v/>
      </c>
      <c r="AV596" s="36" t="str">
        <f t="shared" si="411"/>
        <v/>
      </c>
      <c r="AW596" s="36" t="str">
        <f t="shared" si="412"/>
        <v/>
      </c>
      <c r="AX596" s="36" t="str">
        <f t="shared" si="413"/>
        <v/>
      </c>
      <c r="AY596" s="36" t="str">
        <f t="shared" si="414"/>
        <v/>
      </c>
      <c r="AZ596" s="36" t="str">
        <f t="shared" si="415"/>
        <v/>
      </c>
      <c r="BA596" s="36" t="str">
        <f t="shared" si="416"/>
        <v/>
      </c>
      <c r="BB596" s="36" t="str">
        <f t="shared" si="417"/>
        <v/>
      </c>
      <c r="BC596" s="36" t="str">
        <f t="shared" si="418"/>
        <v/>
      </c>
      <c r="BD596" s="36" t="str">
        <f t="shared" si="419"/>
        <v/>
      </c>
      <c r="BE596" s="36" t="str">
        <f t="shared" si="420"/>
        <v/>
      </c>
      <c r="BF596" s="36" t="str">
        <f t="shared" si="421"/>
        <v/>
      </c>
      <c r="BG596" s="36" t="str">
        <f t="shared" si="422"/>
        <v/>
      </c>
      <c r="BH596" s="36" t="str">
        <f t="shared" si="423"/>
        <v/>
      </c>
      <c r="BI596" s="36" t="str">
        <f t="shared" si="424"/>
        <v/>
      </c>
      <c r="BJ596" s="36" t="str">
        <f t="shared" si="425"/>
        <v/>
      </c>
      <c r="BK596" s="36" t="str">
        <f t="shared" si="426"/>
        <v/>
      </c>
      <c r="BL596" s="36" t="str">
        <f t="shared" si="427"/>
        <v/>
      </c>
      <c r="BM596" s="36" t="str">
        <f t="shared" si="428"/>
        <v/>
      </c>
      <c r="BN596" s="38" t="e">
        <f t="shared" si="387"/>
        <v>#DIV/0!</v>
      </c>
      <c r="BO596" s="38" t="e">
        <f t="shared" si="388"/>
        <v>#DIV/0!</v>
      </c>
      <c r="BP596" s="39" t="str">
        <f t="shared" si="389"/>
        <v/>
      </c>
      <c r="BQ596" s="39" t="str">
        <f t="shared" si="390"/>
        <v/>
      </c>
      <c r="BR596" s="39" t="str">
        <f t="shared" si="391"/>
        <v/>
      </c>
      <c r="BS596" s="39" t="str">
        <f t="shared" si="392"/>
        <v/>
      </c>
      <c r="BT596" s="39" t="str">
        <f t="shared" si="393"/>
        <v/>
      </c>
      <c r="BU596" s="39" t="str">
        <f t="shared" si="394"/>
        <v/>
      </c>
      <c r="BV596" s="39" t="str">
        <f t="shared" si="395"/>
        <v/>
      </c>
      <c r="BW596" s="39" t="str">
        <f t="shared" si="396"/>
        <v/>
      </c>
      <c r="BX596" s="39" t="str">
        <f t="shared" si="397"/>
        <v/>
      </c>
      <c r="BY596" s="39" t="str">
        <f t="shared" si="398"/>
        <v/>
      </c>
      <c r="BZ596" s="39" t="str">
        <f t="shared" si="399"/>
        <v/>
      </c>
      <c r="CA596" s="39" t="str">
        <f t="shared" si="400"/>
        <v/>
      </c>
      <c r="CB596" s="39" t="str">
        <f t="shared" si="401"/>
        <v/>
      </c>
      <c r="CC596" s="39" t="str">
        <f t="shared" si="402"/>
        <v/>
      </c>
      <c r="CD596" s="39" t="str">
        <f t="shared" si="403"/>
        <v/>
      </c>
      <c r="CE596" s="39" t="str">
        <f t="shared" si="404"/>
        <v/>
      </c>
      <c r="CF596" s="39" t="str">
        <f t="shared" si="405"/>
        <v/>
      </c>
      <c r="CG596" s="39" t="str">
        <f t="shared" si="406"/>
        <v/>
      </c>
      <c r="CH596" s="39" t="str">
        <f t="shared" si="407"/>
        <v/>
      </c>
      <c r="CI596" s="39" t="str">
        <f t="shared" si="408"/>
        <v/>
      </c>
    </row>
    <row r="597" spans="1:87">
      <c r="A597" s="18"/>
      <c r="B597" s="15" t="str">
        <f>'Gene Table'!E596</f>
        <v>hsa-miR-658</v>
      </c>
      <c r="C597" s="15" t="str">
        <f>'Gene Table'!B596</f>
        <v>I18</v>
      </c>
      <c r="D597" s="16" t="str">
        <f>IF(SUM('Test Sample Data'!D$3:D$98)&gt;10,IF(AND(ISNUMBER('Test Sample Data'!D596),'Test Sample Data'!D596&lt;$B$1,'Test Sample Data'!D596&gt;0),'Test Sample Data'!D596,$B$1),"")</f>
        <v/>
      </c>
      <c r="E597" s="17" t="str">
        <f>IF(SUM('Test Sample Data'!E$3:E$98)&gt;10,IF(AND(ISNUMBER('Test Sample Data'!E596),'Test Sample Data'!E596&lt;$B$1,'Test Sample Data'!E596&gt;0),'Test Sample Data'!E596,$B$1),"")</f>
        <v/>
      </c>
      <c r="F597" s="17" t="str">
        <f>IF(SUM('Test Sample Data'!F$3:F$98)&gt;10,IF(AND(ISNUMBER('Test Sample Data'!F596),'Test Sample Data'!F596&lt;$B$1,'Test Sample Data'!F596&gt;0),'Test Sample Data'!F596,$B$1),"")</f>
        <v/>
      </c>
      <c r="G597" s="17" t="str">
        <f>IF(SUM('Test Sample Data'!G$3:G$98)&gt;10,IF(AND(ISNUMBER('Test Sample Data'!G596),'Test Sample Data'!G596&lt;$B$1,'Test Sample Data'!G596&gt;0),'Test Sample Data'!G596,$B$1),"")</f>
        <v/>
      </c>
      <c r="H597" s="17" t="str">
        <f>IF(SUM('Test Sample Data'!H$3:H$98)&gt;10,IF(AND(ISNUMBER('Test Sample Data'!H596),'Test Sample Data'!H596&lt;$B$1,'Test Sample Data'!H596&gt;0),'Test Sample Data'!H596,$B$1),"")</f>
        <v/>
      </c>
      <c r="I597" s="17" t="str">
        <f>IF(SUM('Test Sample Data'!I$3:I$98)&gt;10,IF(AND(ISNUMBER('Test Sample Data'!I596),'Test Sample Data'!I596&lt;$B$1,'Test Sample Data'!I596&gt;0),'Test Sample Data'!I596,$B$1),"")</f>
        <v/>
      </c>
      <c r="J597" s="17" t="str">
        <f>IF(SUM('Test Sample Data'!J$3:J$98)&gt;10,IF(AND(ISNUMBER('Test Sample Data'!J596),'Test Sample Data'!J596&lt;$B$1,'Test Sample Data'!J596&gt;0),'Test Sample Data'!J596,$B$1),"")</f>
        <v/>
      </c>
      <c r="K597" s="17" t="str">
        <f>IF(SUM('Test Sample Data'!K$3:K$98)&gt;10,IF(AND(ISNUMBER('Test Sample Data'!K596),'Test Sample Data'!K596&lt;$B$1,'Test Sample Data'!K596&gt;0),'Test Sample Data'!K596,$B$1),"")</f>
        <v/>
      </c>
      <c r="L597" s="17" t="str">
        <f>IF(SUM('Test Sample Data'!L$3:L$98)&gt;10,IF(AND(ISNUMBER('Test Sample Data'!L596),'Test Sample Data'!L596&lt;$B$1,'Test Sample Data'!L596&gt;0),'Test Sample Data'!L596,$B$1),"")</f>
        <v/>
      </c>
      <c r="M597" s="17" t="str">
        <f>IF(SUM('Test Sample Data'!M$3:M$98)&gt;10,IF(AND(ISNUMBER('Test Sample Data'!M596),'Test Sample Data'!M596&lt;$B$1,'Test Sample Data'!M596&gt;0),'Test Sample Data'!M596,$B$1),"")</f>
        <v/>
      </c>
      <c r="N597" s="17" t="str">
        <f>'Gene Table'!E596</f>
        <v>hsa-miR-658</v>
      </c>
      <c r="O597" s="17" t="str">
        <f>'Gene Table'!B596</f>
        <v>I18</v>
      </c>
      <c r="P597" s="17" t="str">
        <f>IF(SUM('Control Sample Data'!D$3:D$98)&gt;10,IF(AND(ISNUMBER('Control Sample Data'!D596),'Control Sample Data'!D596&lt;$B$1,'Control Sample Data'!D596&gt;0),'Control Sample Data'!D596,$B$1),"")</f>
        <v/>
      </c>
      <c r="Q597" s="17" t="str">
        <f>IF(SUM('Control Sample Data'!E$3:E$98)&gt;10,IF(AND(ISNUMBER('Control Sample Data'!E596),'Control Sample Data'!E596&lt;$B$1,'Control Sample Data'!E596&gt;0),'Control Sample Data'!E596,$B$1),"")</f>
        <v/>
      </c>
      <c r="R597" s="17" t="str">
        <f>IF(SUM('Control Sample Data'!F$3:F$98)&gt;10,IF(AND(ISNUMBER('Control Sample Data'!F596),'Control Sample Data'!F596&lt;$B$1,'Control Sample Data'!F596&gt;0),'Control Sample Data'!F596,$B$1),"")</f>
        <v/>
      </c>
      <c r="S597" s="17" t="str">
        <f>IF(SUM('Control Sample Data'!G$3:G$98)&gt;10,IF(AND(ISNUMBER('Control Sample Data'!G596),'Control Sample Data'!G596&lt;$B$1,'Control Sample Data'!G596&gt;0),'Control Sample Data'!G596,$B$1),"")</f>
        <v/>
      </c>
      <c r="T597" s="17" t="str">
        <f>IF(SUM('Control Sample Data'!H$3:H$98)&gt;10,IF(AND(ISNUMBER('Control Sample Data'!H596),'Control Sample Data'!H596&lt;$B$1,'Control Sample Data'!H596&gt;0),'Control Sample Data'!H596,$B$1),"")</f>
        <v/>
      </c>
      <c r="U597" s="17" t="str">
        <f>IF(SUM('Control Sample Data'!I$3:I$98)&gt;10,IF(AND(ISNUMBER('Control Sample Data'!I596),'Control Sample Data'!I596&lt;$B$1,'Control Sample Data'!I596&gt;0),'Control Sample Data'!I596,$B$1),"")</f>
        <v/>
      </c>
      <c r="V597" s="17" t="str">
        <f>IF(SUM('Control Sample Data'!J$3:J$98)&gt;10,IF(AND(ISNUMBER('Control Sample Data'!J596),'Control Sample Data'!J596&lt;$B$1,'Control Sample Data'!J596&gt;0),'Control Sample Data'!J596,$B$1),"")</f>
        <v/>
      </c>
      <c r="W597" s="17" t="str">
        <f>IF(SUM('Control Sample Data'!K$3:K$98)&gt;10,IF(AND(ISNUMBER('Control Sample Data'!K596),'Control Sample Data'!K596&lt;$B$1,'Control Sample Data'!K596&gt;0),'Control Sample Data'!K596,$B$1),"")</f>
        <v/>
      </c>
      <c r="X597" s="17" t="str">
        <f>IF(SUM('Control Sample Data'!L$3:L$98)&gt;10,IF(AND(ISNUMBER('Control Sample Data'!L596),'Control Sample Data'!L596&lt;$B$1,'Control Sample Data'!L596&gt;0),'Control Sample Data'!L596,$B$1),"")</f>
        <v/>
      </c>
      <c r="Y597" s="17" t="str">
        <f>IF(SUM('Control Sample Data'!M$3:M$98)&gt;10,IF(AND(ISNUMBER('Control Sample Data'!M596),'Control Sample Data'!M596&lt;$B$1,'Control Sample Data'!M596&gt;0),'Control Sample Data'!M596,$B$1),"")</f>
        <v/>
      </c>
      <c r="AT597" s="36" t="str">
        <f t="shared" si="409"/>
        <v/>
      </c>
      <c r="AU597" s="36" t="str">
        <f t="shared" si="410"/>
        <v/>
      </c>
      <c r="AV597" s="36" t="str">
        <f t="shared" si="411"/>
        <v/>
      </c>
      <c r="AW597" s="36" t="str">
        <f t="shared" si="412"/>
        <v/>
      </c>
      <c r="AX597" s="36" t="str">
        <f t="shared" si="413"/>
        <v/>
      </c>
      <c r="AY597" s="36" t="str">
        <f t="shared" si="414"/>
        <v/>
      </c>
      <c r="AZ597" s="36" t="str">
        <f t="shared" si="415"/>
        <v/>
      </c>
      <c r="BA597" s="36" t="str">
        <f t="shared" si="416"/>
        <v/>
      </c>
      <c r="BB597" s="36" t="str">
        <f t="shared" si="417"/>
        <v/>
      </c>
      <c r="BC597" s="36" t="str">
        <f t="shared" si="418"/>
        <v/>
      </c>
      <c r="BD597" s="36" t="str">
        <f t="shared" si="419"/>
        <v/>
      </c>
      <c r="BE597" s="36" t="str">
        <f t="shared" si="420"/>
        <v/>
      </c>
      <c r="BF597" s="36" t="str">
        <f t="shared" si="421"/>
        <v/>
      </c>
      <c r="BG597" s="36" t="str">
        <f t="shared" si="422"/>
        <v/>
      </c>
      <c r="BH597" s="36" t="str">
        <f t="shared" si="423"/>
        <v/>
      </c>
      <c r="BI597" s="36" t="str">
        <f t="shared" si="424"/>
        <v/>
      </c>
      <c r="BJ597" s="36" t="str">
        <f t="shared" si="425"/>
        <v/>
      </c>
      <c r="BK597" s="36" t="str">
        <f t="shared" si="426"/>
        <v/>
      </c>
      <c r="BL597" s="36" t="str">
        <f t="shared" si="427"/>
        <v/>
      </c>
      <c r="BM597" s="36" t="str">
        <f t="shared" si="428"/>
        <v/>
      </c>
      <c r="BN597" s="38" t="e">
        <f t="shared" si="387"/>
        <v>#DIV/0!</v>
      </c>
      <c r="BO597" s="38" t="e">
        <f t="shared" si="388"/>
        <v>#DIV/0!</v>
      </c>
      <c r="BP597" s="39" t="str">
        <f t="shared" si="389"/>
        <v/>
      </c>
      <c r="BQ597" s="39" t="str">
        <f t="shared" si="390"/>
        <v/>
      </c>
      <c r="BR597" s="39" t="str">
        <f t="shared" si="391"/>
        <v/>
      </c>
      <c r="BS597" s="39" t="str">
        <f t="shared" si="392"/>
        <v/>
      </c>
      <c r="BT597" s="39" t="str">
        <f t="shared" si="393"/>
        <v/>
      </c>
      <c r="BU597" s="39" t="str">
        <f t="shared" si="394"/>
        <v/>
      </c>
      <c r="BV597" s="39" t="str">
        <f t="shared" si="395"/>
        <v/>
      </c>
      <c r="BW597" s="39" t="str">
        <f t="shared" si="396"/>
        <v/>
      </c>
      <c r="BX597" s="39" t="str">
        <f t="shared" si="397"/>
        <v/>
      </c>
      <c r="BY597" s="39" t="str">
        <f t="shared" si="398"/>
        <v/>
      </c>
      <c r="BZ597" s="39" t="str">
        <f t="shared" si="399"/>
        <v/>
      </c>
      <c r="CA597" s="39" t="str">
        <f t="shared" si="400"/>
        <v/>
      </c>
      <c r="CB597" s="39" t="str">
        <f t="shared" si="401"/>
        <v/>
      </c>
      <c r="CC597" s="39" t="str">
        <f t="shared" si="402"/>
        <v/>
      </c>
      <c r="CD597" s="39" t="str">
        <f t="shared" si="403"/>
        <v/>
      </c>
      <c r="CE597" s="39" t="str">
        <f t="shared" si="404"/>
        <v/>
      </c>
      <c r="CF597" s="39" t="str">
        <f t="shared" si="405"/>
        <v/>
      </c>
      <c r="CG597" s="39" t="str">
        <f t="shared" si="406"/>
        <v/>
      </c>
      <c r="CH597" s="39" t="str">
        <f t="shared" si="407"/>
        <v/>
      </c>
      <c r="CI597" s="39" t="str">
        <f t="shared" si="408"/>
        <v/>
      </c>
    </row>
    <row r="598" spans="1:87">
      <c r="A598" s="18"/>
      <c r="B598" s="15" t="str">
        <f>'Gene Table'!E597</f>
        <v>hsa-miR-524-3p</v>
      </c>
      <c r="C598" s="15" t="str">
        <f>'Gene Table'!B597</f>
        <v>I19</v>
      </c>
      <c r="D598" s="16" t="str">
        <f>IF(SUM('Test Sample Data'!D$3:D$98)&gt;10,IF(AND(ISNUMBER('Test Sample Data'!D597),'Test Sample Data'!D597&lt;$B$1,'Test Sample Data'!D597&gt;0),'Test Sample Data'!D597,$B$1),"")</f>
        <v/>
      </c>
      <c r="E598" s="17" t="str">
        <f>IF(SUM('Test Sample Data'!E$3:E$98)&gt;10,IF(AND(ISNUMBER('Test Sample Data'!E597),'Test Sample Data'!E597&lt;$B$1,'Test Sample Data'!E597&gt;0),'Test Sample Data'!E597,$B$1),"")</f>
        <v/>
      </c>
      <c r="F598" s="17" t="str">
        <f>IF(SUM('Test Sample Data'!F$3:F$98)&gt;10,IF(AND(ISNUMBER('Test Sample Data'!F597),'Test Sample Data'!F597&lt;$B$1,'Test Sample Data'!F597&gt;0),'Test Sample Data'!F597,$B$1),"")</f>
        <v/>
      </c>
      <c r="G598" s="17" t="str">
        <f>IF(SUM('Test Sample Data'!G$3:G$98)&gt;10,IF(AND(ISNUMBER('Test Sample Data'!G597),'Test Sample Data'!G597&lt;$B$1,'Test Sample Data'!G597&gt;0),'Test Sample Data'!G597,$B$1),"")</f>
        <v/>
      </c>
      <c r="H598" s="17" t="str">
        <f>IF(SUM('Test Sample Data'!H$3:H$98)&gt;10,IF(AND(ISNUMBER('Test Sample Data'!H597),'Test Sample Data'!H597&lt;$B$1,'Test Sample Data'!H597&gt;0),'Test Sample Data'!H597,$B$1),"")</f>
        <v/>
      </c>
      <c r="I598" s="17" t="str">
        <f>IF(SUM('Test Sample Data'!I$3:I$98)&gt;10,IF(AND(ISNUMBER('Test Sample Data'!I597),'Test Sample Data'!I597&lt;$B$1,'Test Sample Data'!I597&gt;0),'Test Sample Data'!I597,$B$1),"")</f>
        <v/>
      </c>
      <c r="J598" s="17" t="str">
        <f>IF(SUM('Test Sample Data'!J$3:J$98)&gt;10,IF(AND(ISNUMBER('Test Sample Data'!J597),'Test Sample Data'!J597&lt;$B$1,'Test Sample Data'!J597&gt;0),'Test Sample Data'!J597,$B$1),"")</f>
        <v/>
      </c>
      <c r="K598" s="17" t="str">
        <f>IF(SUM('Test Sample Data'!K$3:K$98)&gt;10,IF(AND(ISNUMBER('Test Sample Data'!K597),'Test Sample Data'!K597&lt;$B$1,'Test Sample Data'!K597&gt;0),'Test Sample Data'!K597,$B$1),"")</f>
        <v/>
      </c>
      <c r="L598" s="17" t="str">
        <f>IF(SUM('Test Sample Data'!L$3:L$98)&gt;10,IF(AND(ISNUMBER('Test Sample Data'!L597),'Test Sample Data'!L597&lt;$B$1,'Test Sample Data'!L597&gt;0),'Test Sample Data'!L597,$B$1),"")</f>
        <v/>
      </c>
      <c r="M598" s="17" t="str">
        <f>IF(SUM('Test Sample Data'!M$3:M$98)&gt;10,IF(AND(ISNUMBER('Test Sample Data'!M597),'Test Sample Data'!M597&lt;$B$1,'Test Sample Data'!M597&gt;0),'Test Sample Data'!M597,$B$1),"")</f>
        <v/>
      </c>
      <c r="N598" s="17" t="str">
        <f>'Gene Table'!E597</f>
        <v>hsa-miR-524-3p</v>
      </c>
      <c r="O598" s="17" t="str">
        <f>'Gene Table'!B597</f>
        <v>I19</v>
      </c>
      <c r="P598" s="17" t="str">
        <f>IF(SUM('Control Sample Data'!D$3:D$98)&gt;10,IF(AND(ISNUMBER('Control Sample Data'!D597),'Control Sample Data'!D597&lt;$B$1,'Control Sample Data'!D597&gt;0),'Control Sample Data'!D597,$B$1),"")</f>
        <v/>
      </c>
      <c r="Q598" s="17" t="str">
        <f>IF(SUM('Control Sample Data'!E$3:E$98)&gt;10,IF(AND(ISNUMBER('Control Sample Data'!E597),'Control Sample Data'!E597&lt;$B$1,'Control Sample Data'!E597&gt;0),'Control Sample Data'!E597,$B$1),"")</f>
        <v/>
      </c>
      <c r="R598" s="17" t="str">
        <f>IF(SUM('Control Sample Data'!F$3:F$98)&gt;10,IF(AND(ISNUMBER('Control Sample Data'!F597),'Control Sample Data'!F597&lt;$B$1,'Control Sample Data'!F597&gt;0),'Control Sample Data'!F597,$B$1),"")</f>
        <v/>
      </c>
      <c r="S598" s="17" t="str">
        <f>IF(SUM('Control Sample Data'!G$3:G$98)&gt;10,IF(AND(ISNUMBER('Control Sample Data'!G597),'Control Sample Data'!G597&lt;$B$1,'Control Sample Data'!G597&gt;0),'Control Sample Data'!G597,$B$1),"")</f>
        <v/>
      </c>
      <c r="T598" s="17" t="str">
        <f>IF(SUM('Control Sample Data'!H$3:H$98)&gt;10,IF(AND(ISNUMBER('Control Sample Data'!H597),'Control Sample Data'!H597&lt;$B$1,'Control Sample Data'!H597&gt;0),'Control Sample Data'!H597,$B$1),"")</f>
        <v/>
      </c>
      <c r="U598" s="17" t="str">
        <f>IF(SUM('Control Sample Data'!I$3:I$98)&gt;10,IF(AND(ISNUMBER('Control Sample Data'!I597),'Control Sample Data'!I597&lt;$B$1,'Control Sample Data'!I597&gt;0),'Control Sample Data'!I597,$B$1),"")</f>
        <v/>
      </c>
      <c r="V598" s="17" t="str">
        <f>IF(SUM('Control Sample Data'!J$3:J$98)&gt;10,IF(AND(ISNUMBER('Control Sample Data'!J597),'Control Sample Data'!J597&lt;$B$1,'Control Sample Data'!J597&gt;0),'Control Sample Data'!J597,$B$1),"")</f>
        <v/>
      </c>
      <c r="W598" s="17" t="str">
        <f>IF(SUM('Control Sample Data'!K$3:K$98)&gt;10,IF(AND(ISNUMBER('Control Sample Data'!K597),'Control Sample Data'!K597&lt;$B$1,'Control Sample Data'!K597&gt;0),'Control Sample Data'!K597,$B$1),"")</f>
        <v/>
      </c>
      <c r="X598" s="17" t="str">
        <f>IF(SUM('Control Sample Data'!L$3:L$98)&gt;10,IF(AND(ISNUMBER('Control Sample Data'!L597),'Control Sample Data'!L597&lt;$B$1,'Control Sample Data'!L597&gt;0),'Control Sample Data'!L597,$B$1),"")</f>
        <v/>
      </c>
      <c r="Y598" s="17" t="str">
        <f>IF(SUM('Control Sample Data'!M$3:M$98)&gt;10,IF(AND(ISNUMBER('Control Sample Data'!M597),'Control Sample Data'!M597&lt;$B$1,'Control Sample Data'!M597&gt;0),'Control Sample Data'!M597,$B$1),"")</f>
        <v/>
      </c>
      <c r="AT598" s="36" t="str">
        <f t="shared" si="409"/>
        <v/>
      </c>
      <c r="AU598" s="36" t="str">
        <f t="shared" si="410"/>
        <v/>
      </c>
      <c r="AV598" s="36" t="str">
        <f t="shared" si="411"/>
        <v/>
      </c>
      <c r="AW598" s="36" t="str">
        <f t="shared" si="412"/>
        <v/>
      </c>
      <c r="AX598" s="36" t="str">
        <f t="shared" si="413"/>
        <v/>
      </c>
      <c r="AY598" s="36" t="str">
        <f t="shared" si="414"/>
        <v/>
      </c>
      <c r="AZ598" s="36" t="str">
        <f t="shared" si="415"/>
        <v/>
      </c>
      <c r="BA598" s="36" t="str">
        <f t="shared" si="416"/>
        <v/>
      </c>
      <c r="BB598" s="36" t="str">
        <f t="shared" si="417"/>
        <v/>
      </c>
      <c r="BC598" s="36" t="str">
        <f t="shared" si="418"/>
        <v/>
      </c>
      <c r="BD598" s="36" t="str">
        <f t="shared" si="419"/>
        <v/>
      </c>
      <c r="BE598" s="36" t="str">
        <f t="shared" si="420"/>
        <v/>
      </c>
      <c r="BF598" s="36" t="str">
        <f t="shared" si="421"/>
        <v/>
      </c>
      <c r="BG598" s="36" t="str">
        <f t="shared" si="422"/>
        <v/>
      </c>
      <c r="BH598" s="36" t="str">
        <f t="shared" si="423"/>
        <v/>
      </c>
      <c r="BI598" s="36" t="str">
        <f t="shared" si="424"/>
        <v/>
      </c>
      <c r="BJ598" s="36" t="str">
        <f t="shared" si="425"/>
        <v/>
      </c>
      <c r="BK598" s="36" t="str">
        <f t="shared" si="426"/>
        <v/>
      </c>
      <c r="BL598" s="36" t="str">
        <f t="shared" si="427"/>
        <v/>
      </c>
      <c r="BM598" s="36" t="str">
        <f t="shared" si="428"/>
        <v/>
      </c>
      <c r="BN598" s="38" t="e">
        <f t="shared" si="387"/>
        <v>#DIV/0!</v>
      </c>
      <c r="BO598" s="38" t="e">
        <f t="shared" si="388"/>
        <v>#DIV/0!</v>
      </c>
      <c r="BP598" s="39" t="str">
        <f t="shared" si="389"/>
        <v/>
      </c>
      <c r="BQ598" s="39" t="str">
        <f t="shared" si="390"/>
        <v/>
      </c>
      <c r="BR598" s="39" t="str">
        <f t="shared" si="391"/>
        <v/>
      </c>
      <c r="BS598" s="39" t="str">
        <f t="shared" si="392"/>
        <v/>
      </c>
      <c r="BT598" s="39" t="str">
        <f t="shared" si="393"/>
        <v/>
      </c>
      <c r="BU598" s="39" t="str">
        <f t="shared" si="394"/>
        <v/>
      </c>
      <c r="BV598" s="39" t="str">
        <f t="shared" si="395"/>
        <v/>
      </c>
      <c r="BW598" s="39" t="str">
        <f t="shared" si="396"/>
        <v/>
      </c>
      <c r="BX598" s="39" t="str">
        <f t="shared" si="397"/>
        <v/>
      </c>
      <c r="BY598" s="39" t="str">
        <f t="shared" si="398"/>
        <v/>
      </c>
      <c r="BZ598" s="39" t="str">
        <f t="shared" si="399"/>
        <v/>
      </c>
      <c r="CA598" s="39" t="str">
        <f t="shared" si="400"/>
        <v/>
      </c>
      <c r="CB598" s="39" t="str">
        <f t="shared" si="401"/>
        <v/>
      </c>
      <c r="CC598" s="39" t="str">
        <f t="shared" si="402"/>
        <v/>
      </c>
      <c r="CD598" s="39" t="str">
        <f t="shared" si="403"/>
        <v/>
      </c>
      <c r="CE598" s="39" t="str">
        <f t="shared" si="404"/>
        <v/>
      </c>
      <c r="CF598" s="39" t="str">
        <f t="shared" si="405"/>
        <v/>
      </c>
      <c r="CG598" s="39" t="str">
        <f t="shared" si="406"/>
        <v/>
      </c>
      <c r="CH598" s="39" t="str">
        <f t="shared" si="407"/>
        <v/>
      </c>
      <c r="CI598" s="39" t="str">
        <f t="shared" si="408"/>
        <v/>
      </c>
    </row>
    <row r="599" spans="1:87">
      <c r="A599" s="18"/>
      <c r="B599" s="15" t="str">
        <f>'Gene Table'!E598</f>
        <v>hsa-miR-1268a</v>
      </c>
      <c r="C599" s="15" t="str">
        <f>'Gene Table'!B598</f>
        <v>I20</v>
      </c>
      <c r="D599" s="16" t="str">
        <f>IF(SUM('Test Sample Data'!D$3:D$98)&gt;10,IF(AND(ISNUMBER('Test Sample Data'!D598),'Test Sample Data'!D598&lt;$B$1,'Test Sample Data'!D598&gt;0),'Test Sample Data'!D598,$B$1),"")</f>
        <v/>
      </c>
      <c r="E599" s="17" t="str">
        <f>IF(SUM('Test Sample Data'!E$3:E$98)&gt;10,IF(AND(ISNUMBER('Test Sample Data'!E598),'Test Sample Data'!E598&lt;$B$1,'Test Sample Data'!E598&gt;0),'Test Sample Data'!E598,$B$1),"")</f>
        <v/>
      </c>
      <c r="F599" s="17" t="str">
        <f>IF(SUM('Test Sample Data'!F$3:F$98)&gt;10,IF(AND(ISNUMBER('Test Sample Data'!F598),'Test Sample Data'!F598&lt;$B$1,'Test Sample Data'!F598&gt;0),'Test Sample Data'!F598,$B$1),"")</f>
        <v/>
      </c>
      <c r="G599" s="17" t="str">
        <f>IF(SUM('Test Sample Data'!G$3:G$98)&gt;10,IF(AND(ISNUMBER('Test Sample Data'!G598),'Test Sample Data'!G598&lt;$B$1,'Test Sample Data'!G598&gt;0),'Test Sample Data'!G598,$B$1),"")</f>
        <v/>
      </c>
      <c r="H599" s="17" t="str">
        <f>IF(SUM('Test Sample Data'!H$3:H$98)&gt;10,IF(AND(ISNUMBER('Test Sample Data'!H598),'Test Sample Data'!H598&lt;$B$1,'Test Sample Data'!H598&gt;0),'Test Sample Data'!H598,$B$1),"")</f>
        <v/>
      </c>
      <c r="I599" s="17" t="str">
        <f>IF(SUM('Test Sample Data'!I$3:I$98)&gt;10,IF(AND(ISNUMBER('Test Sample Data'!I598),'Test Sample Data'!I598&lt;$B$1,'Test Sample Data'!I598&gt;0),'Test Sample Data'!I598,$B$1),"")</f>
        <v/>
      </c>
      <c r="J599" s="17" t="str">
        <f>IF(SUM('Test Sample Data'!J$3:J$98)&gt;10,IF(AND(ISNUMBER('Test Sample Data'!J598),'Test Sample Data'!J598&lt;$B$1,'Test Sample Data'!J598&gt;0),'Test Sample Data'!J598,$B$1),"")</f>
        <v/>
      </c>
      <c r="K599" s="17" t="str">
        <f>IF(SUM('Test Sample Data'!K$3:K$98)&gt;10,IF(AND(ISNUMBER('Test Sample Data'!K598),'Test Sample Data'!K598&lt;$B$1,'Test Sample Data'!K598&gt;0),'Test Sample Data'!K598,$B$1),"")</f>
        <v/>
      </c>
      <c r="L599" s="17" t="str">
        <f>IF(SUM('Test Sample Data'!L$3:L$98)&gt;10,IF(AND(ISNUMBER('Test Sample Data'!L598),'Test Sample Data'!L598&lt;$B$1,'Test Sample Data'!L598&gt;0),'Test Sample Data'!L598,$B$1),"")</f>
        <v/>
      </c>
      <c r="M599" s="17" t="str">
        <f>IF(SUM('Test Sample Data'!M$3:M$98)&gt;10,IF(AND(ISNUMBER('Test Sample Data'!M598),'Test Sample Data'!M598&lt;$B$1,'Test Sample Data'!M598&gt;0),'Test Sample Data'!M598,$B$1),"")</f>
        <v/>
      </c>
      <c r="N599" s="17" t="str">
        <f>'Gene Table'!E598</f>
        <v>hsa-miR-1268a</v>
      </c>
      <c r="O599" s="17" t="str">
        <f>'Gene Table'!B598</f>
        <v>I20</v>
      </c>
      <c r="P599" s="17" t="str">
        <f>IF(SUM('Control Sample Data'!D$3:D$98)&gt;10,IF(AND(ISNUMBER('Control Sample Data'!D598),'Control Sample Data'!D598&lt;$B$1,'Control Sample Data'!D598&gt;0),'Control Sample Data'!D598,$B$1),"")</f>
        <v/>
      </c>
      <c r="Q599" s="17" t="str">
        <f>IF(SUM('Control Sample Data'!E$3:E$98)&gt;10,IF(AND(ISNUMBER('Control Sample Data'!E598),'Control Sample Data'!E598&lt;$B$1,'Control Sample Data'!E598&gt;0),'Control Sample Data'!E598,$B$1),"")</f>
        <v/>
      </c>
      <c r="R599" s="17" t="str">
        <f>IF(SUM('Control Sample Data'!F$3:F$98)&gt;10,IF(AND(ISNUMBER('Control Sample Data'!F598),'Control Sample Data'!F598&lt;$B$1,'Control Sample Data'!F598&gt;0),'Control Sample Data'!F598,$B$1),"")</f>
        <v/>
      </c>
      <c r="S599" s="17" t="str">
        <f>IF(SUM('Control Sample Data'!G$3:G$98)&gt;10,IF(AND(ISNUMBER('Control Sample Data'!G598),'Control Sample Data'!G598&lt;$B$1,'Control Sample Data'!G598&gt;0),'Control Sample Data'!G598,$B$1),"")</f>
        <v/>
      </c>
      <c r="T599" s="17" t="str">
        <f>IF(SUM('Control Sample Data'!H$3:H$98)&gt;10,IF(AND(ISNUMBER('Control Sample Data'!H598),'Control Sample Data'!H598&lt;$B$1,'Control Sample Data'!H598&gt;0),'Control Sample Data'!H598,$B$1),"")</f>
        <v/>
      </c>
      <c r="U599" s="17" t="str">
        <f>IF(SUM('Control Sample Data'!I$3:I$98)&gt;10,IF(AND(ISNUMBER('Control Sample Data'!I598),'Control Sample Data'!I598&lt;$B$1,'Control Sample Data'!I598&gt;0),'Control Sample Data'!I598,$B$1),"")</f>
        <v/>
      </c>
      <c r="V599" s="17" t="str">
        <f>IF(SUM('Control Sample Data'!J$3:J$98)&gt;10,IF(AND(ISNUMBER('Control Sample Data'!J598),'Control Sample Data'!J598&lt;$B$1,'Control Sample Data'!J598&gt;0),'Control Sample Data'!J598,$B$1),"")</f>
        <v/>
      </c>
      <c r="W599" s="17" t="str">
        <f>IF(SUM('Control Sample Data'!K$3:K$98)&gt;10,IF(AND(ISNUMBER('Control Sample Data'!K598),'Control Sample Data'!K598&lt;$B$1,'Control Sample Data'!K598&gt;0),'Control Sample Data'!K598,$B$1),"")</f>
        <v/>
      </c>
      <c r="X599" s="17" t="str">
        <f>IF(SUM('Control Sample Data'!L$3:L$98)&gt;10,IF(AND(ISNUMBER('Control Sample Data'!L598),'Control Sample Data'!L598&lt;$B$1,'Control Sample Data'!L598&gt;0),'Control Sample Data'!L598,$B$1),"")</f>
        <v/>
      </c>
      <c r="Y599" s="17" t="str">
        <f>IF(SUM('Control Sample Data'!M$3:M$98)&gt;10,IF(AND(ISNUMBER('Control Sample Data'!M598),'Control Sample Data'!M598&lt;$B$1,'Control Sample Data'!M598&gt;0),'Control Sample Data'!M598,$B$1),"")</f>
        <v/>
      </c>
      <c r="AT599" s="36" t="str">
        <f t="shared" si="409"/>
        <v/>
      </c>
      <c r="AU599" s="36" t="str">
        <f t="shared" si="410"/>
        <v/>
      </c>
      <c r="AV599" s="36" t="str">
        <f t="shared" si="411"/>
        <v/>
      </c>
      <c r="AW599" s="36" t="str">
        <f t="shared" si="412"/>
        <v/>
      </c>
      <c r="AX599" s="36" t="str">
        <f t="shared" si="413"/>
        <v/>
      </c>
      <c r="AY599" s="36" t="str">
        <f t="shared" si="414"/>
        <v/>
      </c>
      <c r="AZ599" s="36" t="str">
        <f t="shared" si="415"/>
        <v/>
      </c>
      <c r="BA599" s="36" t="str">
        <f t="shared" si="416"/>
        <v/>
      </c>
      <c r="BB599" s="36" t="str">
        <f t="shared" si="417"/>
        <v/>
      </c>
      <c r="BC599" s="36" t="str">
        <f t="shared" si="418"/>
        <v/>
      </c>
      <c r="BD599" s="36" t="str">
        <f t="shared" si="419"/>
        <v/>
      </c>
      <c r="BE599" s="36" t="str">
        <f t="shared" si="420"/>
        <v/>
      </c>
      <c r="BF599" s="36" t="str">
        <f t="shared" si="421"/>
        <v/>
      </c>
      <c r="BG599" s="36" t="str">
        <f t="shared" si="422"/>
        <v/>
      </c>
      <c r="BH599" s="36" t="str">
        <f t="shared" si="423"/>
        <v/>
      </c>
      <c r="BI599" s="36" t="str">
        <f t="shared" si="424"/>
        <v/>
      </c>
      <c r="BJ599" s="36" t="str">
        <f t="shared" si="425"/>
        <v/>
      </c>
      <c r="BK599" s="36" t="str">
        <f t="shared" si="426"/>
        <v/>
      </c>
      <c r="BL599" s="36" t="str">
        <f t="shared" si="427"/>
        <v/>
      </c>
      <c r="BM599" s="36" t="str">
        <f t="shared" si="428"/>
        <v/>
      </c>
      <c r="BN599" s="38" t="e">
        <f t="shared" si="387"/>
        <v>#DIV/0!</v>
      </c>
      <c r="BO599" s="38" t="e">
        <f t="shared" si="388"/>
        <v>#DIV/0!</v>
      </c>
      <c r="BP599" s="39" t="str">
        <f t="shared" si="389"/>
        <v/>
      </c>
      <c r="BQ599" s="39" t="str">
        <f t="shared" si="390"/>
        <v/>
      </c>
      <c r="BR599" s="39" t="str">
        <f t="shared" si="391"/>
        <v/>
      </c>
      <c r="BS599" s="39" t="str">
        <f t="shared" si="392"/>
        <v/>
      </c>
      <c r="BT599" s="39" t="str">
        <f t="shared" si="393"/>
        <v/>
      </c>
      <c r="BU599" s="39" t="str">
        <f t="shared" si="394"/>
        <v/>
      </c>
      <c r="BV599" s="39" t="str">
        <f t="shared" si="395"/>
        <v/>
      </c>
      <c r="BW599" s="39" t="str">
        <f t="shared" si="396"/>
        <v/>
      </c>
      <c r="BX599" s="39" t="str">
        <f t="shared" si="397"/>
        <v/>
      </c>
      <c r="BY599" s="39" t="str">
        <f t="shared" si="398"/>
        <v/>
      </c>
      <c r="BZ599" s="39" t="str">
        <f t="shared" si="399"/>
        <v/>
      </c>
      <c r="CA599" s="39" t="str">
        <f t="shared" si="400"/>
        <v/>
      </c>
      <c r="CB599" s="39" t="str">
        <f t="shared" si="401"/>
        <v/>
      </c>
      <c r="CC599" s="39" t="str">
        <f t="shared" si="402"/>
        <v/>
      </c>
      <c r="CD599" s="39" t="str">
        <f t="shared" si="403"/>
        <v/>
      </c>
      <c r="CE599" s="39" t="str">
        <f t="shared" si="404"/>
        <v/>
      </c>
      <c r="CF599" s="39" t="str">
        <f t="shared" si="405"/>
        <v/>
      </c>
      <c r="CG599" s="39" t="str">
        <f t="shared" si="406"/>
        <v/>
      </c>
      <c r="CH599" s="39" t="str">
        <f t="shared" si="407"/>
        <v/>
      </c>
      <c r="CI599" s="39" t="str">
        <f t="shared" si="408"/>
        <v/>
      </c>
    </row>
    <row r="600" spans="1:87">
      <c r="A600" s="18"/>
      <c r="B600" s="15" t="str">
        <f>'Gene Table'!E599</f>
        <v>hsa-miR-943</v>
      </c>
      <c r="C600" s="15" t="str">
        <f>'Gene Table'!B599</f>
        <v>I21</v>
      </c>
      <c r="D600" s="16" t="str">
        <f>IF(SUM('Test Sample Data'!D$3:D$98)&gt;10,IF(AND(ISNUMBER('Test Sample Data'!D599),'Test Sample Data'!D599&lt;$B$1,'Test Sample Data'!D599&gt;0),'Test Sample Data'!D599,$B$1),"")</f>
        <v/>
      </c>
      <c r="E600" s="17" t="str">
        <f>IF(SUM('Test Sample Data'!E$3:E$98)&gt;10,IF(AND(ISNUMBER('Test Sample Data'!E599),'Test Sample Data'!E599&lt;$B$1,'Test Sample Data'!E599&gt;0),'Test Sample Data'!E599,$B$1),"")</f>
        <v/>
      </c>
      <c r="F600" s="17" t="str">
        <f>IF(SUM('Test Sample Data'!F$3:F$98)&gt;10,IF(AND(ISNUMBER('Test Sample Data'!F599),'Test Sample Data'!F599&lt;$B$1,'Test Sample Data'!F599&gt;0),'Test Sample Data'!F599,$B$1),"")</f>
        <v/>
      </c>
      <c r="G600" s="17" t="str">
        <f>IF(SUM('Test Sample Data'!G$3:G$98)&gt;10,IF(AND(ISNUMBER('Test Sample Data'!G599),'Test Sample Data'!G599&lt;$B$1,'Test Sample Data'!G599&gt;0),'Test Sample Data'!G599,$B$1),"")</f>
        <v/>
      </c>
      <c r="H600" s="17" t="str">
        <f>IF(SUM('Test Sample Data'!H$3:H$98)&gt;10,IF(AND(ISNUMBER('Test Sample Data'!H599),'Test Sample Data'!H599&lt;$B$1,'Test Sample Data'!H599&gt;0),'Test Sample Data'!H599,$B$1),"")</f>
        <v/>
      </c>
      <c r="I600" s="17" t="str">
        <f>IF(SUM('Test Sample Data'!I$3:I$98)&gt;10,IF(AND(ISNUMBER('Test Sample Data'!I599),'Test Sample Data'!I599&lt;$B$1,'Test Sample Data'!I599&gt;0),'Test Sample Data'!I599,$B$1),"")</f>
        <v/>
      </c>
      <c r="J600" s="17" t="str">
        <f>IF(SUM('Test Sample Data'!J$3:J$98)&gt;10,IF(AND(ISNUMBER('Test Sample Data'!J599),'Test Sample Data'!J599&lt;$B$1,'Test Sample Data'!J599&gt;0),'Test Sample Data'!J599,$B$1),"")</f>
        <v/>
      </c>
      <c r="K600" s="17" t="str">
        <f>IF(SUM('Test Sample Data'!K$3:K$98)&gt;10,IF(AND(ISNUMBER('Test Sample Data'!K599),'Test Sample Data'!K599&lt;$B$1,'Test Sample Data'!K599&gt;0),'Test Sample Data'!K599,$B$1),"")</f>
        <v/>
      </c>
      <c r="L600" s="17" t="str">
        <f>IF(SUM('Test Sample Data'!L$3:L$98)&gt;10,IF(AND(ISNUMBER('Test Sample Data'!L599),'Test Sample Data'!L599&lt;$B$1,'Test Sample Data'!L599&gt;0),'Test Sample Data'!L599,$B$1),"")</f>
        <v/>
      </c>
      <c r="M600" s="17" t="str">
        <f>IF(SUM('Test Sample Data'!M$3:M$98)&gt;10,IF(AND(ISNUMBER('Test Sample Data'!M599),'Test Sample Data'!M599&lt;$B$1,'Test Sample Data'!M599&gt;0),'Test Sample Data'!M599,$B$1),"")</f>
        <v/>
      </c>
      <c r="N600" s="17" t="str">
        <f>'Gene Table'!E599</f>
        <v>hsa-miR-943</v>
      </c>
      <c r="O600" s="17" t="str">
        <f>'Gene Table'!B599</f>
        <v>I21</v>
      </c>
      <c r="P600" s="17" t="str">
        <f>IF(SUM('Control Sample Data'!D$3:D$98)&gt;10,IF(AND(ISNUMBER('Control Sample Data'!D599),'Control Sample Data'!D599&lt;$B$1,'Control Sample Data'!D599&gt;0),'Control Sample Data'!D599,$B$1),"")</f>
        <v/>
      </c>
      <c r="Q600" s="17" t="str">
        <f>IF(SUM('Control Sample Data'!E$3:E$98)&gt;10,IF(AND(ISNUMBER('Control Sample Data'!E599),'Control Sample Data'!E599&lt;$B$1,'Control Sample Data'!E599&gt;0),'Control Sample Data'!E599,$B$1),"")</f>
        <v/>
      </c>
      <c r="R600" s="17" t="str">
        <f>IF(SUM('Control Sample Data'!F$3:F$98)&gt;10,IF(AND(ISNUMBER('Control Sample Data'!F599),'Control Sample Data'!F599&lt;$B$1,'Control Sample Data'!F599&gt;0),'Control Sample Data'!F599,$B$1),"")</f>
        <v/>
      </c>
      <c r="S600" s="17" t="str">
        <f>IF(SUM('Control Sample Data'!G$3:G$98)&gt;10,IF(AND(ISNUMBER('Control Sample Data'!G599),'Control Sample Data'!G599&lt;$B$1,'Control Sample Data'!G599&gt;0),'Control Sample Data'!G599,$B$1),"")</f>
        <v/>
      </c>
      <c r="T600" s="17" t="str">
        <f>IF(SUM('Control Sample Data'!H$3:H$98)&gt;10,IF(AND(ISNUMBER('Control Sample Data'!H599),'Control Sample Data'!H599&lt;$B$1,'Control Sample Data'!H599&gt;0),'Control Sample Data'!H599,$B$1),"")</f>
        <v/>
      </c>
      <c r="U600" s="17" t="str">
        <f>IF(SUM('Control Sample Data'!I$3:I$98)&gt;10,IF(AND(ISNUMBER('Control Sample Data'!I599),'Control Sample Data'!I599&lt;$B$1,'Control Sample Data'!I599&gt;0),'Control Sample Data'!I599,$B$1),"")</f>
        <v/>
      </c>
      <c r="V600" s="17" t="str">
        <f>IF(SUM('Control Sample Data'!J$3:J$98)&gt;10,IF(AND(ISNUMBER('Control Sample Data'!J599),'Control Sample Data'!J599&lt;$B$1,'Control Sample Data'!J599&gt;0),'Control Sample Data'!J599,$B$1),"")</f>
        <v/>
      </c>
      <c r="W600" s="17" t="str">
        <f>IF(SUM('Control Sample Data'!K$3:K$98)&gt;10,IF(AND(ISNUMBER('Control Sample Data'!K599),'Control Sample Data'!K599&lt;$B$1,'Control Sample Data'!K599&gt;0),'Control Sample Data'!K599,$B$1),"")</f>
        <v/>
      </c>
      <c r="X600" s="17" t="str">
        <f>IF(SUM('Control Sample Data'!L$3:L$98)&gt;10,IF(AND(ISNUMBER('Control Sample Data'!L599),'Control Sample Data'!L599&lt;$B$1,'Control Sample Data'!L599&gt;0),'Control Sample Data'!L599,$B$1),"")</f>
        <v/>
      </c>
      <c r="Y600" s="17" t="str">
        <f>IF(SUM('Control Sample Data'!M$3:M$98)&gt;10,IF(AND(ISNUMBER('Control Sample Data'!M599),'Control Sample Data'!M599&lt;$B$1,'Control Sample Data'!M599&gt;0),'Control Sample Data'!M599,$B$1),"")</f>
        <v/>
      </c>
      <c r="AT600" s="36" t="str">
        <f t="shared" si="409"/>
        <v/>
      </c>
      <c r="AU600" s="36" t="str">
        <f t="shared" si="410"/>
        <v/>
      </c>
      <c r="AV600" s="36" t="str">
        <f t="shared" si="411"/>
        <v/>
      </c>
      <c r="AW600" s="36" t="str">
        <f t="shared" si="412"/>
        <v/>
      </c>
      <c r="AX600" s="36" t="str">
        <f t="shared" si="413"/>
        <v/>
      </c>
      <c r="AY600" s="36" t="str">
        <f t="shared" si="414"/>
        <v/>
      </c>
      <c r="AZ600" s="36" t="str">
        <f t="shared" si="415"/>
        <v/>
      </c>
      <c r="BA600" s="36" t="str">
        <f t="shared" si="416"/>
        <v/>
      </c>
      <c r="BB600" s="36" t="str">
        <f t="shared" si="417"/>
        <v/>
      </c>
      <c r="BC600" s="36" t="str">
        <f t="shared" si="418"/>
        <v/>
      </c>
      <c r="BD600" s="36" t="str">
        <f t="shared" si="419"/>
        <v/>
      </c>
      <c r="BE600" s="36" t="str">
        <f t="shared" si="420"/>
        <v/>
      </c>
      <c r="BF600" s="36" t="str">
        <f t="shared" si="421"/>
        <v/>
      </c>
      <c r="BG600" s="36" t="str">
        <f t="shared" si="422"/>
        <v/>
      </c>
      <c r="BH600" s="36" t="str">
        <f t="shared" si="423"/>
        <v/>
      </c>
      <c r="BI600" s="36" t="str">
        <f t="shared" si="424"/>
        <v/>
      </c>
      <c r="BJ600" s="36" t="str">
        <f t="shared" si="425"/>
        <v/>
      </c>
      <c r="BK600" s="36" t="str">
        <f t="shared" si="426"/>
        <v/>
      </c>
      <c r="BL600" s="36" t="str">
        <f t="shared" si="427"/>
        <v/>
      </c>
      <c r="BM600" s="36" t="str">
        <f t="shared" si="428"/>
        <v/>
      </c>
      <c r="BN600" s="38" t="e">
        <f t="shared" si="387"/>
        <v>#DIV/0!</v>
      </c>
      <c r="BO600" s="38" t="e">
        <f t="shared" si="388"/>
        <v>#DIV/0!</v>
      </c>
      <c r="BP600" s="39" t="str">
        <f t="shared" si="389"/>
        <v/>
      </c>
      <c r="BQ600" s="39" t="str">
        <f t="shared" si="390"/>
        <v/>
      </c>
      <c r="BR600" s="39" t="str">
        <f t="shared" si="391"/>
        <v/>
      </c>
      <c r="BS600" s="39" t="str">
        <f t="shared" si="392"/>
        <v/>
      </c>
      <c r="BT600" s="39" t="str">
        <f t="shared" si="393"/>
        <v/>
      </c>
      <c r="BU600" s="39" t="str">
        <f t="shared" si="394"/>
        <v/>
      </c>
      <c r="BV600" s="39" t="str">
        <f t="shared" si="395"/>
        <v/>
      </c>
      <c r="BW600" s="39" t="str">
        <f t="shared" si="396"/>
        <v/>
      </c>
      <c r="BX600" s="39" t="str">
        <f t="shared" si="397"/>
        <v/>
      </c>
      <c r="BY600" s="39" t="str">
        <f t="shared" si="398"/>
        <v/>
      </c>
      <c r="BZ600" s="39" t="str">
        <f t="shared" si="399"/>
        <v/>
      </c>
      <c r="CA600" s="39" t="str">
        <f t="shared" si="400"/>
        <v/>
      </c>
      <c r="CB600" s="39" t="str">
        <f t="shared" si="401"/>
        <v/>
      </c>
      <c r="CC600" s="39" t="str">
        <f t="shared" si="402"/>
        <v/>
      </c>
      <c r="CD600" s="39" t="str">
        <f t="shared" si="403"/>
        <v/>
      </c>
      <c r="CE600" s="39" t="str">
        <f t="shared" si="404"/>
        <v/>
      </c>
      <c r="CF600" s="39" t="str">
        <f t="shared" si="405"/>
        <v/>
      </c>
      <c r="CG600" s="39" t="str">
        <f t="shared" si="406"/>
        <v/>
      </c>
      <c r="CH600" s="39" t="str">
        <f t="shared" si="407"/>
        <v/>
      </c>
      <c r="CI600" s="39" t="str">
        <f t="shared" si="408"/>
        <v/>
      </c>
    </row>
    <row r="601" spans="1:87">
      <c r="A601" s="18"/>
      <c r="B601" s="15" t="str">
        <f>'Gene Table'!E600</f>
        <v>hsa-miR-933</v>
      </c>
      <c r="C601" s="15" t="str">
        <f>'Gene Table'!B600</f>
        <v>I22</v>
      </c>
      <c r="D601" s="16" t="str">
        <f>IF(SUM('Test Sample Data'!D$3:D$98)&gt;10,IF(AND(ISNUMBER('Test Sample Data'!D600),'Test Sample Data'!D600&lt;$B$1,'Test Sample Data'!D600&gt;0),'Test Sample Data'!D600,$B$1),"")</f>
        <v/>
      </c>
      <c r="E601" s="17" t="str">
        <f>IF(SUM('Test Sample Data'!E$3:E$98)&gt;10,IF(AND(ISNUMBER('Test Sample Data'!E600),'Test Sample Data'!E600&lt;$B$1,'Test Sample Data'!E600&gt;0),'Test Sample Data'!E600,$B$1),"")</f>
        <v/>
      </c>
      <c r="F601" s="17" t="str">
        <f>IF(SUM('Test Sample Data'!F$3:F$98)&gt;10,IF(AND(ISNUMBER('Test Sample Data'!F600),'Test Sample Data'!F600&lt;$B$1,'Test Sample Data'!F600&gt;0),'Test Sample Data'!F600,$B$1),"")</f>
        <v/>
      </c>
      <c r="G601" s="17" t="str">
        <f>IF(SUM('Test Sample Data'!G$3:G$98)&gt;10,IF(AND(ISNUMBER('Test Sample Data'!G600),'Test Sample Data'!G600&lt;$B$1,'Test Sample Data'!G600&gt;0),'Test Sample Data'!G600,$B$1),"")</f>
        <v/>
      </c>
      <c r="H601" s="17" t="str">
        <f>IF(SUM('Test Sample Data'!H$3:H$98)&gt;10,IF(AND(ISNUMBER('Test Sample Data'!H600),'Test Sample Data'!H600&lt;$B$1,'Test Sample Data'!H600&gt;0),'Test Sample Data'!H600,$B$1),"")</f>
        <v/>
      </c>
      <c r="I601" s="17" t="str">
        <f>IF(SUM('Test Sample Data'!I$3:I$98)&gt;10,IF(AND(ISNUMBER('Test Sample Data'!I600),'Test Sample Data'!I600&lt;$B$1,'Test Sample Data'!I600&gt;0),'Test Sample Data'!I600,$B$1),"")</f>
        <v/>
      </c>
      <c r="J601" s="17" t="str">
        <f>IF(SUM('Test Sample Data'!J$3:J$98)&gt;10,IF(AND(ISNUMBER('Test Sample Data'!J600),'Test Sample Data'!J600&lt;$B$1,'Test Sample Data'!J600&gt;0),'Test Sample Data'!J600,$B$1),"")</f>
        <v/>
      </c>
      <c r="K601" s="17" t="str">
        <f>IF(SUM('Test Sample Data'!K$3:K$98)&gt;10,IF(AND(ISNUMBER('Test Sample Data'!K600),'Test Sample Data'!K600&lt;$B$1,'Test Sample Data'!K600&gt;0),'Test Sample Data'!K600,$B$1),"")</f>
        <v/>
      </c>
      <c r="L601" s="17" t="str">
        <f>IF(SUM('Test Sample Data'!L$3:L$98)&gt;10,IF(AND(ISNUMBER('Test Sample Data'!L600),'Test Sample Data'!L600&lt;$B$1,'Test Sample Data'!L600&gt;0),'Test Sample Data'!L600,$B$1),"")</f>
        <v/>
      </c>
      <c r="M601" s="17" t="str">
        <f>IF(SUM('Test Sample Data'!M$3:M$98)&gt;10,IF(AND(ISNUMBER('Test Sample Data'!M600),'Test Sample Data'!M600&lt;$B$1,'Test Sample Data'!M600&gt;0),'Test Sample Data'!M600,$B$1),"")</f>
        <v/>
      </c>
      <c r="N601" s="17" t="str">
        <f>'Gene Table'!E600</f>
        <v>hsa-miR-933</v>
      </c>
      <c r="O601" s="17" t="str">
        <f>'Gene Table'!B600</f>
        <v>I22</v>
      </c>
      <c r="P601" s="17" t="str">
        <f>IF(SUM('Control Sample Data'!D$3:D$98)&gt;10,IF(AND(ISNUMBER('Control Sample Data'!D600),'Control Sample Data'!D600&lt;$B$1,'Control Sample Data'!D600&gt;0),'Control Sample Data'!D600,$B$1),"")</f>
        <v/>
      </c>
      <c r="Q601" s="17" t="str">
        <f>IF(SUM('Control Sample Data'!E$3:E$98)&gt;10,IF(AND(ISNUMBER('Control Sample Data'!E600),'Control Sample Data'!E600&lt;$B$1,'Control Sample Data'!E600&gt;0),'Control Sample Data'!E600,$B$1),"")</f>
        <v/>
      </c>
      <c r="R601" s="17" t="str">
        <f>IF(SUM('Control Sample Data'!F$3:F$98)&gt;10,IF(AND(ISNUMBER('Control Sample Data'!F600),'Control Sample Data'!F600&lt;$B$1,'Control Sample Data'!F600&gt;0),'Control Sample Data'!F600,$B$1),"")</f>
        <v/>
      </c>
      <c r="S601" s="17" t="str">
        <f>IF(SUM('Control Sample Data'!G$3:G$98)&gt;10,IF(AND(ISNUMBER('Control Sample Data'!G600),'Control Sample Data'!G600&lt;$B$1,'Control Sample Data'!G600&gt;0),'Control Sample Data'!G600,$B$1),"")</f>
        <v/>
      </c>
      <c r="T601" s="17" t="str">
        <f>IF(SUM('Control Sample Data'!H$3:H$98)&gt;10,IF(AND(ISNUMBER('Control Sample Data'!H600),'Control Sample Data'!H600&lt;$B$1,'Control Sample Data'!H600&gt;0),'Control Sample Data'!H600,$B$1),"")</f>
        <v/>
      </c>
      <c r="U601" s="17" t="str">
        <f>IF(SUM('Control Sample Data'!I$3:I$98)&gt;10,IF(AND(ISNUMBER('Control Sample Data'!I600),'Control Sample Data'!I600&lt;$B$1,'Control Sample Data'!I600&gt;0),'Control Sample Data'!I600,$B$1),"")</f>
        <v/>
      </c>
      <c r="V601" s="17" t="str">
        <f>IF(SUM('Control Sample Data'!J$3:J$98)&gt;10,IF(AND(ISNUMBER('Control Sample Data'!J600),'Control Sample Data'!J600&lt;$B$1,'Control Sample Data'!J600&gt;0),'Control Sample Data'!J600,$B$1),"")</f>
        <v/>
      </c>
      <c r="W601" s="17" t="str">
        <f>IF(SUM('Control Sample Data'!K$3:K$98)&gt;10,IF(AND(ISNUMBER('Control Sample Data'!K600),'Control Sample Data'!K600&lt;$B$1,'Control Sample Data'!K600&gt;0),'Control Sample Data'!K600,$B$1),"")</f>
        <v/>
      </c>
      <c r="X601" s="17" t="str">
        <f>IF(SUM('Control Sample Data'!L$3:L$98)&gt;10,IF(AND(ISNUMBER('Control Sample Data'!L600),'Control Sample Data'!L600&lt;$B$1,'Control Sample Data'!L600&gt;0),'Control Sample Data'!L600,$B$1),"")</f>
        <v/>
      </c>
      <c r="Y601" s="17" t="str">
        <f>IF(SUM('Control Sample Data'!M$3:M$98)&gt;10,IF(AND(ISNUMBER('Control Sample Data'!M600),'Control Sample Data'!M600&lt;$B$1,'Control Sample Data'!M600&gt;0),'Control Sample Data'!M600,$B$1),"")</f>
        <v/>
      </c>
      <c r="AT601" s="36" t="str">
        <f t="shared" si="409"/>
        <v/>
      </c>
      <c r="AU601" s="36" t="str">
        <f t="shared" si="410"/>
        <v/>
      </c>
      <c r="AV601" s="36" t="str">
        <f t="shared" si="411"/>
        <v/>
      </c>
      <c r="AW601" s="36" t="str">
        <f t="shared" si="412"/>
        <v/>
      </c>
      <c r="AX601" s="36" t="str">
        <f t="shared" si="413"/>
        <v/>
      </c>
      <c r="AY601" s="36" t="str">
        <f t="shared" si="414"/>
        <v/>
      </c>
      <c r="AZ601" s="36" t="str">
        <f t="shared" si="415"/>
        <v/>
      </c>
      <c r="BA601" s="36" t="str">
        <f t="shared" si="416"/>
        <v/>
      </c>
      <c r="BB601" s="36" t="str">
        <f t="shared" si="417"/>
        <v/>
      </c>
      <c r="BC601" s="36" t="str">
        <f t="shared" si="418"/>
        <v/>
      </c>
      <c r="BD601" s="36" t="str">
        <f t="shared" si="419"/>
        <v/>
      </c>
      <c r="BE601" s="36" t="str">
        <f t="shared" si="420"/>
        <v/>
      </c>
      <c r="BF601" s="36" t="str">
        <f t="shared" si="421"/>
        <v/>
      </c>
      <c r="BG601" s="36" t="str">
        <f t="shared" si="422"/>
        <v/>
      </c>
      <c r="BH601" s="36" t="str">
        <f t="shared" si="423"/>
        <v/>
      </c>
      <c r="BI601" s="36" t="str">
        <f t="shared" si="424"/>
        <v/>
      </c>
      <c r="BJ601" s="36" t="str">
        <f t="shared" si="425"/>
        <v/>
      </c>
      <c r="BK601" s="36" t="str">
        <f t="shared" si="426"/>
        <v/>
      </c>
      <c r="BL601" s="36" t="str">
        <f t="shared" si="427"/>
        <v/>
      </c>
      <c r="BM601" s="36" t="str">
        <f t="shared" si="428"/>
        <v/>
      </c>
      <c r="BN601" s="38" t="e">
        <f t="shared" si="387"/>
        <v>#DIV/0!</v>
      </c>
      <c r="BO601" s="38" t="e">
        <f t="shared" si="388"/>
        <v>#DIV/0!</v>
      </c>
      <c r="BP601" s="39" t="str">
        <f t="shared" si="389"/>
        <v/>
      </c>
      <c r="BQ601" s="39" t="str">
        <f t="shared" si="390"/>
        <v/>
      </c>
      <c r="BR601" s="39" t="str">
        <f t="shared" si="391"/>
        <v/>
      </c>
      <c r="BS601" s="39" t="str">
        <f t="shared" si="392"/>
        <v/>
      </c>
      <c r="BT601" s="39" t="str">
        <f t="shared" si="393"/>
        <v/>
      </c>
      <c r="BU601" s="39" t="str">
        <f t="shared" si="394"/>
        <v/>
      </c>
      <c r="BV601" s="39" t="str">
        <f t="shared" si="395"/>
        <v/>
      </c>
      <c r="BW601" s="39" t="str">
        <f t="shared" si="396"/>
        <v/>
      </c>
      <c r="BX601" s="39" t="str">
        <f t="shared" si="397"/>
        <v/>
      </c>
      <c r="BY601" s="39" t="str">
        <f t="shared" si="398"/>
        <v/>
      </c>
      <c r="BZ601" s="39" t="str">
        <f t="shared" si="399"/>
        <v/>
      </c>
      <c r="CA601" s="39" t="str">
        <f t="shared" si="400"/>
        <v/>
      </c>
      <c r="CB601" s="39" t="str">
        <f t="shared" si="401"/>
        <v/>
      </c>
      <c r="CC601" s="39" t="str">
        <f t="shared" si="402"/>
        <v/>
      </c>
      <c r="CD601" s="39" t="str">
        <f t="shared" si="403"/>
        <v/>
      </c>
      <c r="CE601" s="39" t="str">
        <f t="shared" si="404"/>
        <v/>
      </c>
      <c r="CF601" s="39" t="str">
        <f t="shared" si="405"/>
        <v/>
      </c>
      <c r="CG601" s="39" t="str">
        <f t="shared" si="406"/>
        <v/>
      </c>
      <c r="CH601" s="39" t="str">
        <f t="shared" si="407"/>
        <v/>
      </c>
      <c r="CI601" s="39" t="str">
        <f t="shared" si="408"/>
        <v/>
      </c>
    </row>
    <row r="602" spans="1:87">
      <c r="A602" s="18"/>
      <c r="B602" s="15" t="str">
        <f>'Gene Table'!E601</f>
        <v>hsa-miR-921</v>
      </c>
      <c r="C602" s="15" t="str">
        <f>'Gene Table'!B601</f>
        <v>I23</v>
      </c>
      <c r="D602" s="16" t="str">
        <f>IF(SUM('Test Sample Data'!D$3:D$98)&gt;10,IF(AND(ISNUMBER('Test Sample Data'!D601),'Test Sample Data'!D601&lt;$B$1,'Test Sample Data'!D601&gt;0),'Test Sample Data'!D601,$B$1),"")</f>
        <v/>
      </c>
      <c r="E602" s="17" t="str">
        <f>IF(SUM('Test Sample Data'!E$3:E$98)&gt;10,IF(AND(ISNUMBER('Test Sample Data'!E601),'Test Sample Data'!E601&lt;$B$1,'Test Sample Data'!E601&gt;0),'Test Sample Data'!E601,$B$1),"")</f>
        <v/>
      </c>
      <c r="F602" s="17" t="str">
        <f>IF(SUM('Test Sample Data'!F$3:F$98)&gt;10,IF(AND(ISNUMBER('Test Sample Data'!F601),'Test Sample Data'!F601&lt;$B$1,'Test Sample Data'!F601&gt;0),'Test Sample Data'!F601,$B$1),"")</f>
        <v/>
      </c>
      <c r="G602" s="17" t="str">
        <f>IF(SUM('Test Sample Data'!G$3:G$98)&gt;10,IF(AND(ISNUMBER('Test Sample Data'!G601),'Test Sample Data'!G601&lt;$B$1,'Test Sample Data'!G601&gt;0),'Test Sample Data'!G601,$B$1),"")</f>
        <v/>
      </c>
      <c r="H602" s="17" t="str">
        <f>IF(SUM('Test Sample Data'!H$3:H$98)&gt;10,IF(AND(ISNUMBER('Test Sample Data'!H601),'Test Sample Data'!H601&lt;$B$1,'Test Sample Data'!H601&gt;0),'Test Sample Data'!H601,$B$1),"")</f>
        <v/>
      </c>
      <c r="I602" s="17" t="str">
        <f>IF(SUM('Test Sample Data'!I$3:I$98)&gt;10,IF(AND(ISNUMBER('Test Sample Data'!I601),'Test Sample Data'!I601&lt;$B$1,'Test Sample Data'!I601&gt;0),'Test Sample Data'!I601,$B$1),"")</f>
        <v/>
      </c>
      <c r="J602" s="17" t="str">
        <f>IF(SUM('Test Sample Data'!J$3:J$98)&gt;10,IF(AND(ISNUMBER('Test Sample Data'!J601),'Test Sample Data'!J601&lt;$B$1,'Test Sample Data'!J601&gt;0),'Test Sample Data'!J601,$B$1),"")</f>
        <v/>
      </c>
      <c r="K602" s="17" t="str">
        <f>IF(SUM('Test Sample Data'!K$3:K$98)&gt;10,IF(AND(ISNUMBER('Test Sample Data'!K601),'Test Sample Data'!K601&lt;$B$1,'Test Sample Data'!K601&gt;0),'Test Sample Data'!K601,$B$1),"")</f>
        <v/>
      </c>
      <c r="L602" s="17" t="str">
        <f>IF(SUM('Test Sample Data'!L$3:L$98)&gt;10,IF(AND(ISNUMBER('Test Sample Data'!L601),'Test Sample Data'!L601&lt;$B$1,'Test Sample Data'!L601&gt;0),'Test Sample Data'!L601,$B$1),"")</f>
        <v/>
      </c>
      <c r="M602" s="17" t="str">
        <f>IF(SUM('Test Sample Data'!M$3:M$98)&gt;10,IF(AND(ISNUMBER('Test Sample Data'!M601),'Test Sample Data'!M601&lt;$B$1,'Test Sample Data'!M601&gt;0),'Test Sample Data'!M601,$B$1),"")</f>
        <v/>
      </c>
      <c r="N602" s="17" t="str">
        <f>'Gene Table'!E601</f>
        <v>hsa-miR-921</v>
      </c>
      <c r="O602" s="17" t="str">
        <f>'Gene Table'!B601</f>
        <v>I23</v>
      </c>
      <c r="P602" s="17" t="str">
        <f>IF(SUM('Control Sample Data'!D$3:D$98)&gt;10,IF(AND(ISNUMBER('Control Sample Data'!D601),'Control Sample Data'!D601&lt;$B$1,'Control Sample Data'!D601&gt;0),'Control Sample Data'!D601,$B$1),"")</f>
        <v/>
      </c>
      <c r="Q602" s="17" t="str">
        <f>IF(SUM('Control Sample Data'!E$3:E$98)&gt;10,IF(AND(ISNUMBER('Control Sample Data'!E601),'Control Sample Data'!E601&lt;$B$1,'Control Sample Data'!E601&gt;0),'Control Sample Data'!E601,$B$1),"")</f>
        <v/>
      </c>
      <c r="R602" s="17" t="str">
        <f>IF(SUM('Control Sample Data'!F$3:F$98)&gt;10,IF(AND(ISNUMBER('Control Sample Data'!F601),'Control Sample Data'!F601&lt;$B$1,'Control Sample Data'!F601&gt;0),'Control Sample Data'!F601,$B$1),"")</f>
        <v/>
      </c>
      <c r="S602" s="17" t="str">
        <f>IF(SUM('Control Sample Data'!G$3:G$98)&gt;10,IF(AND(ISNUMBER('Control Sample Data'!G601),'Control Sample Data'!G601&lt;$B$1,'Control Sample Data'!G601&gt;0),'Control Sample Data'!G601,$B$1),"")</f>
        <v/>
      </c>
      <c r="T602" s="17" t="str">
        <f>IF(SUM('Control Sample Data'!H$3:H$98)&gt;10,IF(AND(ISNUMBER('Control Sample Data'!H601),'Control Sample Data'!H601&lt;$B$1,'Control Sample Data'!H601&gt;0),'Control Sample Data'!H601,$B$1),"")</f>
        <v/>
      </c>
      <c r="U602" s="17" t="str">
        <f>IF(SUM('Control Sample Data'!I$3:I$98)&gt;10,IF(AND(ISNUMBER('Control Sample Data'!I601),'Control Sample Data'!I601&lt;$B$1,'Control Sample Data'!I601&gt;0),'Control Sample Data'!I601,$B$1),"")</f>
        <v/>
      </c>
      <c r="V602" s="17" t="str">
        <f>IF(SUM('Control Sample Data'!J$3:J$98)&gt;10,IF(AND(ISNUMBER('Control Sample Data'!J601),'Control Sample Data'!J601&lt;$B$1,'Control Sample Data'!J601&gt;0),'Control Sample Data'!J601,$B$1),"")</f>
        <v/>
      </c>
      <c r="W602" s="17" t="str">
        <f>IF(SUM('Control Sample Data'!K$3:K$98)&gt;10,IF(AND(ISNUMBER('Control Sample Data'!K601),'Control Sample Data'!K601&lt;$B$1,'Control Sample Data'!K601&gt;0),'Control Sample Data'!K601,$B$1),"")</f>
        <v/>
      </c>
      <c r="X602" s="17" t="str">
        <f>IF(SUM('Control Sample Data'!L$3:L$98)&gt;10,IF(AND(ISNUMBER('Control Sample Data'!L601),'Control Sample Data'!L601&lt;$B$1,'Control Sample Data'!L601&gt;0),'Control Sample Data'!L601,$B$1),"")</f>
        <v/>
      </c>
      <c r="Y602" s="17" t="str">
        <f>IF(SUM('Control Sample Data'!M$3:M$98)&gt;10,IF(AND(ISNUMBER('Control Sample Data'!M601),'Control Sample Data'!M601&lt;$B$1,'Control Sample Data'!M601&gt;0),'Control Sample Data'!M601,$B$1),"")</f>
        <v/>
      </c>
      <c r="AT602" s="36" t="str">
        <f t="shared" si="409"/>
        <v/>
      </c>
      <c r="AU602" s="36" t="str">
        <f t="shared" si="410"/>
        <v/>
      </c>
      <c r="AV602" s="36" t="str">
        <f t="shared" si="411"/>
        <v/>
      </c>
      <c r="AW602" s="36" t="str">
        <f t="shared" si="412"/>
        <v/>
      </c>
      <c r="AX602" s="36" t="str">
        <f t="shared" si="413"/>
        <v/>
      </c>
      <c r="AY602" s="36" t="str">
        <f t="shared" si="414"/>
        <v/>
      </c>
      <c r="AZ602" s="36" t="str">
        <f t="shared" si="415"/>
        <v/>
      </c>
      <c r="BA602" s="36" t="str">
        <f t="shared" si="416"/>
        <v/>
      </c>
      <c r="BB602" s="36" t="str">
        <f t="shared" si="417"/>
        <v/>
      </c>
      <c r="BC602" s="36" t="str">
        <f t="shared" si="418"/>
        <v/>
      </c>
      <c r="BD602" s="36" t="str">
        <f t="shared" si="419"/>
        <v/>
      </c>
      <c r="BE602" s="36" t="str">
        <f t="shared" si="420"/>
        <v/>
      </c>
      <c r="BF602" s="36" t="str">
        <f t="shared" si="421"/>
        <v/>
      </c>
      <c r="BG602" s="36" t="str">
        <f t="shared" si="422"/>
        <v/>
      </c>
      <c r="BH602" s="36" t="str">
        <f t="shared" si="423"/>
        <v/>
      </c>
      <c r="BI602" s="36" t="str">
        <f t="shared" si="424"/>
        <v/>
      </c>
      <c r="BJ602" s="36" t="str">
        <f t="shared" si="425"/>
        <v/>
      </c>
      <c r="BK602" s="36" t="str">
        <f t="shared" si="426"/>
        <v/>
      </c>
      <c r="BL602" s="36" t="str">
        <f t="shared" si="427"/>
        <v/>
      </c>
      <c r="BM602" s="36" t="str">
        <f t="shared" si="428"/>
        <v/>
      </c>
      <c r="BN602" s="38" t="e">
        <f t="shared" si="387"/>
        <v>#DIV/0!</v>
      </c>
      <c r="BO602" s="38" t="e">
        <f t="shared" si="388"/>
        <v>#DIV/0!</v>
      </c>
      <c r="BP602" s="39" t="str">
        <f t="shared" si="389"/>
        <v/>
      </c>
      <c r="BQ602" s="39" t="str">
        <f t="shared" si="390"/>
        <v/>
      </c>
      <c r="BR602" s="39" t="str">
        <f t="shared" si="391"/>
        <v/>
      </c>
      <c r="BS602" s="39" t="str">
        <f t="shared" si="392"/>
        <v/>
      </c>
      <c r="BT602" s="39" t="str">
        <f t="shared" si="393"/>
        <v/>
      </c>
      <c r="BU602" s="39" t="str">
        <f t="shared" si="394"/>
        <v/>
      </c>
      <c r="BV602" s="39" t="str">
        <f t="shared" si="395"/>
        <v/>
      </c>
      <c r="BW602" s="39" t="str">
        <f t="shared" si="396"/>
        <v/>
      </c>
      <c r="BX602" s="39" t="str">
        <f t="shared" si="397"/>
        <v/>
      </c>
      <c r="BY602" s="39" t="str">
        <f t="shared" si="398"/>
        <v/>
      </c>
      <c r="BZ602" s="39" t="str">
        <f t="shared" si="399"/>
        <v/>
      </c>
      <c r="CA602" s="39" t="str">
        <f t="shared" si="400"/>
        <v/>
      </c>
      <c r="CB602" s="39" t="str">
        <f t="shared" si="401"/>
        <v/>
      </c>
      <c r="CC602" s="39" t="str">
        <f t="shared" si="402"/>
        <v/>
      </c>
      <c r="CD602" s="39" t="str">
        <f t="shared" si="403"/>
        <v/>
      </c>
      <c r="CE602" s="39" t="str">
        <f t="shared" si="404"/>
        <v/>
      </c>
      <c r="CF602" s="39" t="str">
        <f t="shared" si="405"/>
        <v/>
      </c>
      <c r="CG602" s="39" t="str">
        <f t="shared" si="406"/>
        <v/>
      </c>
      <c r="CH602" s="39" t="str">
        <f t="shared" si="407"/>
        <v/>
      </c>
      <c r="CI602" s="39" t="str">
        <f t="shared" si="408"/>
        <v/>
      </c>
    </row>
    <row r="603" spans="1:87">
      <c r="A603" s="18"/>
      <c r="B603" s="15" t="str">
        <f>'Gene Table'!E602</f>
        <v>hsa-miR-671-5p</v>
      </c>
      <c r="C603" s="15" t="str">
        <f>'Gene Table'!B602</f>
        <v>I24</v>
      </c>
      <c r="D603" s="16" t="str">
        <f>IF(SUM('Test Sample Data'!D$3:D$98)&gt;10,IF(AND(ISNUMBER('Test Sample Data'!D602),'Test Sample Data'!D602&lt;$B$1,'Test Sample Data'!D602&gt;0),'Test Sample Data'!D602,$B$1),"")</f>
        <v/>
      </c>
      <c r="E603" s="17" t="str">
        <f>IF(SUM('Test Sample Data'!E$3:E$98)&gt;10,IF(AND(ISNUMBER('Test Sample Data'!E602),'Test Sample Data'!E602&lt;$B$1,'Test Sample Data'!E602&gt;0),'Test Sample Data'!E602,$B$1),"")</f>
        <v/>
      </c>
      <c r="F603" s="17" t="str">
        <f>IF(SUM('Test Sample Data'!F$3:F$98)&gt;10,IF(AND(ISNUMBER('Test Sample Data'!F602),'Test Sample Data'!F602&lt;$B$1,'Test Sample Data'!F602&gt;0),'Test Sample Data'!F602,$B$1),"")</f>
        <v/>
      </c>
      <c r="G603" s="17" t="str">
        <f>IF(SUM('Test Sample Data'!G$3:G$98)&gt;10,IF(AND(ISNUMBER('Test Sample Data'!G602),'Test Sample Data'!G602&lt;$B$1,'Test Sample Data'!G602&gt;0),'Test Sample Data'!G602,$B$1),"")</f>
        <v/>
      </c>
      <c r="H603" s="17" t="str">
        <f>IF(SUM('Test Sample Data'!H$3:H$98)&gt;10,IF(AND(ISNUMBER('Test Sample Data'!H602),'Test Sample Data'!H602&lt;$B$1,'Test Sample Data'!H602&gt;0),'Test Sample Data'!H602,$B$1),"")</f>
        <v/>
      </c>
      <c r="I603" s="17" t="str">
        <f>IF(SUM('Test Sample Data'!I$3:I$98)&gt;10,IF(AND(ISNUMBER('Test Sample Data'!I602),'Test Sample Data'!I602&lt;$B$1,'Test Sample Data'!I602&gt;0),'Test Sample Data'!I602,$B$1),"")</f>
        <v/>
      </c>
      <c r="J603" s="17" t="str">
        <f>IF(SUM('Test Sample Data'!J$3:J$98)&gt;10,IF(AND(ISNUMBER('Test Sample Data'!J602),'Test Sample Data'!J602&lt;$B$1,'Test Sample Data'!J602&gt;0),'Test Sample Data'!J602,$B$1),"")</f>
        <v/>
      </c>
      <c r="K603" s="17" t="str">
        <f>IF(SUM('Test Sample Data'!K$3:K$98)&gt;10,IF(AND(ISNUMBER('Test Sample Data'!K602),'Test Sample Data'!K602&lt;$B$1,'Test Sample Data'!K602&gt;0),'Test Sample Data'!K602,$B$1),"")</f>
        <v/>
      </c>
      <c r="L603" s="17" t="str">
        <f>IF(SUM('Test Sample Data'!L$3:L$98)&gt;10,IF(AND(ISNUMBER('Test Sample Data'!L602),'Test Sample Data'!L602&lt;$B$1,'Test Sample Data'!L602&gt;0),'Test Sample Data'!L602,$B$1),"")</f>
        <v/>
      </c>
      <c r="M603" s="17" t="str">
        <f>IF(SUM('Test Sample Data'!M$3:M$98)&gt;10,IF(AND(ISNUMBER('Test Sample Data'!M602),'Test Sample Data'!M602&lt;$B$1,'Test Sample Data'!M602&gt;0),'Test Sample Data'!M602,$B$1),"")</f>
        <v/>
      </c>
      <c r="N603" s="17" t="str">
        <f>'Gene Table'!E602</f>
        <v>hsa-miR-671-5p</v>
      </c>
      <c r="O603" s="17" t="str">
        <f>'Gene Table'!B602</f>
        <v>I24</v>
      </c>
      <c r="P603" s="17" t="str">
        <f>IF(SUM('Control Sample Data'!D$3:D$98)&gt;10,IF(AND(ISNUMBER('Control Sample Data'!D602),'Control Sample Data'!D602&lt;$B$1,'Control Sample Data'!D602&gt;0),'Control Sample Data'!D602,$B$1),"")</f>
        <v/>
      </c>
      <c r="Q603" s="17" t="str">
        <f>IF(SUM('Control Sample Data'!E$3:E$98)&gt;10,IF(AND(ISNUMBER('Control Sample Data'!E602),'Control Sample Data'!E602&lt;$B$1,'Control Sample Data'!E602&gt;0),'Control Sample Data'!E602,$B$1),"")</f>
        <v/>
      </c>
      <c r="R603" s="17" t="str">
        <f>IF(SUM('Control Sample Data'!F$3:F$98)&gt;10,IF(AND(ISNUMBER('Control Sample Data'!F602),'Control Sample Data'!F602&lt;$B$1,'Control Sample Data'!F602&gt;0),'Control Sample Data'!F602,$B$1),"")</f>
        <v/>
      </c>
      <c r="S603" s="17" t="str">
        <f>IF(SUM('Control Sample Data'!G$3:G$98)&gt;10,IF(AND(ISNUMBER('Control Sample Data'!G602),'Control Sample Data'!G602&lt;$B$1,'Control Sample Data'!G602&gt;0),'Control Sample Data'!G602,$B$1),"")</f>
        <v/>
      </c>
      <c r="T603" s="17" t="str">
        <f>IF(SUM('Control Sample Data'!H$3:H$98)&gt;10,IF(AND(ISNUMBER('Control Sample Data'!H602),'Control Sample Data'!H602&lt;$B$1,'Control Sample Data'!H602&gt;0),'Control Sample Data'!H602,$B$1),"")</f>
        <v/>
      </c>
      <c r="U603" s="17" t="str">
        <f>IF(SUM('Control Sample Data'!I$3:I$98)&gt;10,IF(AND(ISNUMBER('Control Sample Data'!I602),'Control Sample Data'!I602&lt;$B$1,'Control Sample Data'!I602&gt;0),'Control Sample Data'!I602,$B$1),"")</f>
        <v/>
      </c>
      <c r="V603" s="17" t="str">
        <f>IF(SUM('Control Sample Data'!J$3:J$98)&gt;10,IF(AND(ISNUMBER('Control Sample Data'!J602),'Control Sample Data'!J602&lt;$B$1,'Control Sample Data'!J602&gt;0),'Control Sample Data'!J602,$B$1),"")</f>
        <v/>
      </c>
      <c r="W603" s="17" t="str">
        <f>IF(SUM('Control Sample Data'!K$3:K$98)&gt;10,IF(AND(ISNUMBER('Control Sample Data'!K602),'Control Sample Data'!K602&lt;$B$1,'Control Sample Data'!K602&gt;0),'Control Sample Data'!K602,$B$1),"")</f>
        <v/>
      </c>
      <c r="X603" s="17" t="str">
        <f>IF(SUM('Control Sample Data'!L$3:L$98)&gt;10,IF(AND(ISNUMBER('Control Sample Data'!L602),'Control Sample Data'!L602&lt;$B$1,'Control Sample Data'!L602&gt;0),'Control Sample Data'!L602,$B$1),"")</f>
        <v/>
      </c>
      <c r="Y603" s="17" t="str">
        <f>IF(SUM('Control Sample Data'!M$3:M$98)&gt;10,IF(AND(ISNUMBER('Control Sample Data'!M602),'Control Sample Data'!M602&lt;$B$1,'Control Sample Data'!M602&gt;0),'Control Sample Data'!M602,$B$1),"")</f>
        <v/>
      </c>
      <c r="AT603" s="36" t="str">
        <f t="shared" si="409"/>
        <v/>
      </c>
      <c r="AU603" s="36" t="str">
        <f t="shared" si="410"/>
        <v/>
      </c>
      <c r="AV603" s="36" t="str">
        <f t="shared" si="411"/>
        <v/>
      </c>
      <c r="AW603" s="36" t="str">
        <f t="shared" si="412"/>
        <v/>
      </c>
      <c r="AX603" s="36" t="str">
        <f t="shared" si="413"/>
        <v/>
      </c>
      <c r="AY603" s="36" t="str">
        <f t="shared" si="414"/>
        <v/>
      </c>
      <c r="AZ603" s="36" t="str">
        <f t="shared" si="415"/>
        <v/>
      </c>
      <c r="BA603" s="36" t="str">
        <f t="shared" si="416"/>
        <v/>
      </c>
      <c r="BB603" s="36" t="str">
        <f t="shared" si="417"/>
        <v/>
      </c>
      <c r="BC603" s="36" t="str">
        <f t="shared" si="418"/>
        <v/>
      </c>
      <c r="BD603" s="36" t="str">
        <f t="shared" si="419"/>
        <v/>
      </c>
      <c r="BE603" s="36" t="str">
        <f t="shared" si="420"/>
        <v/>
      </c>
      <c r="BF603" s="36" t="str">
        <f t="shared" si="421"/>
        <v/>
      </c>
      <c r="BG603" s="36" t="str">
        <f t="shared" si="422"/>
        <v/>
      </c>
      <c r="BH603" s="36" t="str">
        <f t="shared" si="423"/>
        <v/>
      </c>
      <c r="BI603" s="36" t="str">
        <f t="shared" si="424"/>
        <v/>
      </c>
      <c r="BJ603" s="36" t="str">
        <f t="shared" si="425"/>
        <v/>
      </c>
      <c r="BK603" s="36" t="str">
        <f t="shared" si="426"/>
        <v/>
      </c>
      <c r="BL603" s="36" t="str">
        <f t="shared" si="427"/>
        <v/>
      </c>
      <c r="BM603" s="36" t="str">
        <f t="shared" si="428"/>
        <v/>
      </c>
      <c r="BN603" s="38" t="e">
        <f t="shared" si="387"/>
        <v>#DIV/0!</v>
      </c>
      <c r="BO603" s="38" t="e">
        <f t="shared" si="388"/>
        <v>#DIV/0!</v>
      </c>
      <c r="BP603" s="39" t="str">
        <f t="shared" si="389"/>
        <v/>
      </c>
      <c r="BQ603" s="39" t="str">
        <f t="shared" si="390"/>
        <v/>
      </c>
      <c r="BR603" s="39" t="str">
        <f t="shared" si="391"/>
        <v/>
      </c>
      <c r="BS603" s="39" t="str">
        <f t="shared" si="392"/>
        <v/>
      </c>
      <c r="BT603" s="39" t="str">
        <f t="shared" si="393"/>
        <v/>
      </c>
      <c r="BU603" s="39" t="str">
        <f t="shared" si="394"/>
        <v/>
      </c>
      <c r="BV603" s="39" t="str">
        <f t="shared" si="395"/>
        <v/>
      </c>
      <c r="BW603" s="39" t="str">
        <f t="shared" si="396"/>
        <v/>
      </c>
      <c r="BX603" s="39" t="str">
        <f t="shared" si="397"/>
        <v/>
      </c>
      <c r="BY603" s="39" t="str">
        <f t="shared" si="398"/>
        <v/>
      </c>
      <c r="BZ603" s="39" t="str">
        <f t="shared" si="399"/>
        <v/>
      </c>
      <c r="CA603" s="39" t="str">
        <f t="shared" si="400"/>
        <v/>
      </c>
      <c r="CB603" s="39" t="str">
        <f t="shared" si="401"/>
        <v/>
      </c>
      <c r="CC603" s="39" t="str">
        <f t="shared" si="402"/>
        <v/>
      </c>
      <c r="CD603" s="39" t="str">
        <f t="shared" si="403"/>
        <v/>
      </c>
      <c r="CE603" s="39" t="str">
        <f t="shared" si="404"/>
        <v/>
      </c>
      <c r="CF603" s="39" t="str">
        <f t="shared" si="405"/>
        <v/>
      </c>
      <c r="CG603" s="39" t="str">
        <f t="shared" si="406"/>
        <v/>
      </c>
      <c r="CH603" s="39" t="str">
        <f t="shared" si="407"/>
        <v/>
      </c>
      <c r="CI603" s="39" t="str">
        <f t="shared" si="408"/>
        <v/>
      </c>
    </row>
    <row r="604" spans="1:87">
      <c r="A604" s="18"/>
      <c r="B604" s="15" t="str">
        <f>'Gene Table'!E603</f>
        <v>hsa-miR-520b</v>
      </c>
      <c r="C604" s="15" t="str">
        <f>'Gene Table'!B603</f>
        <v>J01</v>
      </c>
      <c r="D604" s="16" t="str">
        <f>IF(SUM('Test Sample Data'!D$3:D$98)&gt;10,IF(AND(ISNUMBER('Test Sample Data'!D603),'Test Sample Data'!D603&lt;$B$1,'Test Sample Data'!D603&gt;0),'Test Sample Data'!D603,$B$1),"")</f>
        <v/>
      </c>
      <c r="E604" s="17" t="str">
        <f>IF(SUM('Test Sample Data'!E$3:E$98)&gt;10,IF(AND(ISNUMBER('Test Sample Data'!E603),'Test Sample Data'!E603&lt;$B$1,'Test Sample Data'!E603&gt;0),'Test Sample Data'!E603,$B$1),"")</f>
        <v/>
      </c>
      <c r="F604" s="17" t="str">
        <f>IF(SUM('Test Sample Data'!F$3:F$98)&gt;10,IF(AND(ISNUMBER('Test Sample Data'!F603),'Test Sample Data'!F603&lt;$B$1,'Test Sample Data'!F603&gt;0),'Test Sample Data'!F603,$B$1),"")</f>
        <v/>
      </c>
      <c r="G604" s="17" t="str">
        <f>IF(SUM('Test Sample Data'!G$3:G$98)&gt;10,IF(AND(ISNUMBER('Test Sample Data'!G603),'Test Sample Data'!G603&lt;$B$1,'Test Sample Data'!G603&gt;0),'Test Sample Data'!G603,$B$1),"")</f>
        <v/>
      </c>
      <c r="H604" s="17" t="str">
        <f>IF(SUM('Test Sample Data'!H$3:H$98)&gt;10,IF(AND(ISNUMBER('Test Sample Data'!H603),'Test Sample Data'!H603&lt;$B$1,'Test Sample Data'!H603&gt;0),'Test Sample Data'!H603,$B$1),"")</f>
        <v/>
      </c>
      <c r="I604" s="17" t="str">
        <f>IF(SUM('Test Sample Data'!I$3:I$98)&gt;10,IF(AND(ISNUMBER('Test Sample Data'!I603),'Test Sample Data'!I603&lt;$B$1,'Test Sample Data'!I603&gt;0),'Test Sample Data'!I603,$B$1),"")</f>
        <v/>
      </c>
      <c r="J604" s="17" t="str">
        <f>IF(SUM('Test Sample Data'!J$3:J$98)&gt;10,IF(AND(ISNUMBER('Test Sample Data'!J603),'Test Sample Data'!J603&lt;$B$1,'Test Sample Data'!J603&gt;0),'Test Sample Data'!J603,$B$1),"")</f>
        <v/>
      </c>
      <c r="K604" s="17" t="str">
        <f>IF(SUM('Test Sample Data'!K$3:K$98)&gt;10,IF(AND(ISNUMBER('Test Sample Data'!K603),'Test Sample Data'!K603&lt;$B$1,'Test Sample Data'!K603&gt;0),'Test Sample Data'!K603,$B$1),"")</f>
        <v/>
      </c>
      <c r="L604" s="17" t="str">
        <f>IF(SUM('Test Sample Data'!L$3:L$98)&gt;10,IF(AND(ISNUMBER('Test Sample Data'!L603),'Test Sample Data'!L603&lt;$B$1,'Test Sample Data'!L603&gt;0),'Test Sample Data'!L603,$B$1),"")</f>
        <v/>
      </c>
      <c r="M604" s="17" t="str">
        <f>IF(SUM('Test Sample Data'!M$3:M$98)&gt;10,IF(AND(ISNUMBER('Test Sample Data'!M603),'Test Sample Data'!M603&lt;$B$1,'Test Sample Data'!M603&gt;0),'Test Sample Data'!M603,$B$1),"")</f>
        <v/>
      </c>
      <c r="N604" s="17" t="str">
        <f>'Gene Table'!E603</f>
        <v>hsa-miR-520b</v>
      </c>
      <c r="O604" s="17" t="str">
        <f>'Gene Table'!B603</f>
        <v>J01</v>
      </c>
      <c r="P604" s="17" t="str">
        <f>IF(SUM('Control Sample Data'!D$3:D$98)&gt;10,IF(AND(ISNUMBER('Control Sample Data'!D603),'Control Sample Data'!D603&lt;$B$1,'Control Sample Data'!D603&gt;0),'Control Sample Data'!D603,$B$1),"")</f>
        <v/>
      </c>
      <c r="Q604" s="17" t="str">
        <f>IF(SUM('Control Sample Data'!E$3:E$98)&gt;10,IF(AND(ISNUMBER('Control Sample Data'!E603),'Control Sample Data'!E603&lt;$B$1,'Control Sample Data'!E603&gt;0),'Control Sample Data'!E603,$B$1),"")</f>
        <v/>
      </c>
      <c r="R604" s="17" t="str">
        <f>IF(SUM('Control Sample Data'!F$3:F$98)&gt;10,IF(AND(ISNUMBER('Control Sample Data'!F603),'Control Sample Data'!F603&lt;$B$1,'Control Sample Data'!F603&gt;0),'Control Sample Data'!F603,$B$1),"")</f>
        <v/>
      </c>
      <c r="S604" s="17" t="str">
        <f>IF(SUM('Control Sample Data'!G$3:G$98)&gt;10,IF(AND(ISNUMBER('Control Sample Data'!G603),'Control Sample Data'!G603&lt;$B$1,'Control Sample Data'!G603&gt;0),'Control Sample Data'!G603,$B$1),"")</f>
        <v/>
      </c>
      <c r="T604" s="17" t="str">
        <f>IF(SUM('Control Sample Data'!H$3:H$98)&gt;10,IF(AND(ISNUMBER('Control Sample Data'!H603),'Control Sample Data'!H603&lt;$B$1,'Control Sample Data'!H603&gt;0),'Control Sample Data'!H603,$B$1),"")</f>
        <v/>
      </c>
      <c r="U604" s="17" t="str">
        <f>IF(SUM('Control Sample Data'!I$3:I$98)&gt;10,IF(AND(ISNUMBER('Control Sample Data'!I603),'Control Sample Data'!I603&lt;$B$1,'Control Sample Data'!I603&gt;0),'Control Sample Data'!I603,$B$1),"")</f>
        <v/>
      </c>
      <c r="V604" s="17" t="str">
        <f>IF(SUM('Control Sample Data'!J$3:J$98)&gt;10,IF(AND(ISNUMBER('Control Sample Data'!J603),'Control Sample Data'!J603&lt;$B$1,'Control Sample Data'!J603&gt;0),'Control Sample Data'!J603,$B$1),"")</f>
        <v/>
      </c>
      <c r="W604" s="17" t="str">
        <f>IF(SUM('Control Sample Data'!K$3:K$98)&gt;10,IF(AND(ISNUMBER('Control Sample Data'!K603),'Control Sample Data'!K603&lt;$B$1,'Control Sample Data'!K603&gt;0),'Control Sample Data'!K603,$B$1),"")</f>
        <v/>
      </c>
      <c r="X604" s="17" t="str">
        <f>IF(SUM('Control Sample Data'!L$3:L$98)&gt;10,IF(AND(ISNUMBER('Control Sample Data'!L603),'Control Sample Data'!L603&lt;$B$1,'Control Sample Data'!L603&gt;0),'Control Sample Data'!L603,$B$1),"")</f>
        <v/>
      </c>
      <c r="Y604" s="17" t="str">
        <f>IF(SUM('Control Sample Data'!M$3:M$98)&gt;10,IF(AND(ISNUMBER('Control Sample Data'!M603),'Control Sample Data'!M603&lt;$B$1,'Control Sample Data'!M603&gt;0),'Control Sample Data'!M603,$B$1),"")</f>
        <v/>
      </c>
      <c r="AT604" s="36" t="str">
        <f t="shared" si="409"/>
        <v/>
      </c>
      <c r="AU604" s="36" t="str">
        <f t="shared" si="410"/>
        <v/>
      </c>
      <c r="AV604" s="36" t="str">
        <f t="shared" si="411"/>
        <v/>
      </c>
      <c r="AW604" s="36" t="str">
        <f t="shared" si="412"/>
        <v/>
      </c>
      <c r="AX604" s="36" t="str">
        <f t="shared" si="413"/>
        <v/>
      </c>
      <c r="AY604" s="36" t="str">
        <f t="shared" si="414"/>
        <v/>
      </c>
      <c r="AZ604" s="36" t="str">
        <f t="shared" si="415"/>
        <v/>
      </c>
      <c r="BA604" s="36" t="str">
        <f t="shared" si="416"/>
        <v/>
      </c>
      <c r="BB604" s="36" t="str">
        <f t="shared" si="417"/>
        <v/>
      </c>
      <c r="BC604" s="36" t="str">
        <f t="shared" si="418"/>
        <v/>
      </c>
      <c r="BD604" s="36" t="str">
        <f t="shared" si="419"/>
        <v/>
      </c>
      <c r="BE604" s="36" t="str">
        <f t="shared" si="420"/>
        <v/>
      </c>
      <c r="BF604" s="36" t="str">
        <f t="shared" si="421"/>
        <v/>
      </c>
      <c r="BG604" s="36" t="str">
        <f t="shared" si="422"/>
        <v/>
      </c>
      <c r="BH604" s="36" t="str">
        <f t="shared" si="423"/>
        <v/>
      </c>
      <c r="BI604" s="36" t="str">
        <f t="shared" si="424"/>
        <v/>
      </c>
      <c r="BJ604" s="36" t="str">
        <f t="shared" si="425"/>
        <v/>
      </c>
      <c r="BK604" s="36" t="str">
        <f t="shared" si="426"/>
        <v/>
      </c>
      <c r="BL604" s="36" t="str">
        <f t="shared" si="427"/>
        <v/>
      </c>
      <c r="BM604" s="36" t="str">
        <f t="shared" si="428"/>
        <v/>
      </c>
      <c r="BN604" s="38" t="e">
        <f t="shared" si="387"/>
        <v>#DIV/0!</v>
      </c>
      <c r="BO604" s="38" t="e">
        <f t="shared" si="388"/>
        <v>#DIV/0!</v>
      </c>
      <c r="BP604" s="39" t="str">
        <f t="shared" si="389"/>
        <v/>
      </c>
      <c r="BQ604" s="39" t="str">
        <f t="shared" si="390"/>
        <v/>
      </c>
      <c r="BR604" s="39" t="str">
        <f t="shared" si="391"/>
        <v/>
      </c>
      <c r="BS604" s="39" t="str">
        <f t="shared" si="392"/>
        <v/>
      </c>
      <c r="BT604" s="39" t="str">
        <f t="shared" si="393"/>
        <v/>
      </c>
      <c r="BU604" s="39" t="str">
        <f t="shared" si="394"/>
        <v/>
      </c>
      <c r="BV604" s="39" t="str">
        <f t="shared" si="395"/>
        <v/>
      </c>
      <c r="BW604" s="39" t="str">
        <f t="shared" si="396"/>
        <v/>
      </c>
      <c r="BX604" s="39" t="str">
        <f t="shared" si="397"/>
        <v/>
      </c>
      <c r="BY604" s="39" t="str">
        <f t="shared" si="398"/>
        <v/>
      </c>
      <c r="BZ604" s="39" t="str">
        <f t="shared" si="399"/>
        <v/>
      </c>
      <c r="CA604" s="39" t="str">
        <f t="shared" si="400"/>
        <v/>
      </c>
      <c r="CB604" s="39" t="str">
        <f t="shared" si="401"/>
        <v/>
      </c>
      <c r="CC604" s="39" t="str">
        <f t="shared" si="402"/>
        <v/>
      </c>
      <c r="CD604" s="39" t="str">
        <f t="shared" si="403"/>
        <v/>
      </c>
      <c r="CE604" s="39" t="str">
        <f t="shared" si="404"/>
        <v/>
      </c>
      <c r="CF604" s="39" t="str">
        <f t="shared" si="405"/>
        <v/>
      </c>
      <c r="CG604" s="39" t="str">
        <f t="shared" si="406"/>
        <v/>
      </c>
      <c r="CH604" s="39" t="str">
        <f t="shared" si="407"/>
        <v/>
      </c>
      <c r="CI604" s="39" t="str">
        <f t="shared" si="408"/>
        <v/>
      </c>
    </row>
    <row r="605" spans="1:87">
      <c r="A605" s="18"/>
      <c r="B605" s="15" t="str">
        <f>'Gene Table'!E604</f>
        <v>hsa-miR-923</v>
      </c>
      <c r="C605" s="15" t="str">
        <f>'Gene Table'!B604</f>
        <v>J02</v>
      </c>
      <c r="D605" s="16" t="str">
        <f>IF(SUM('Test Sample Data'!D$3:D$98)&gt;10,IF(AND(ISNUMBER('Test Sample Data'!D604),'Test Sample Data'!D604&lt;$B$1,'Test Sample Data'!D604&gt;0),'Test Sample Data'!D604,$B$1),"")</f>
        <v/>
      </c>
      <c r="E605" s="17" t="str">
        <f>IF(SUM('Test Sample Data'!E$3:E$98)&gt;10,IF(AND(ISNUMBER('Test Sample Data'!E604),'Test Sample Data'!E604&lt;$B$1,'Test Sample Data'!E604&gt;0),'Test Sample Data'!E604,$B$1),"")</f>
        <v/>
      </c>
      <c r="F605" s="17" t="str">
        <f>IF(SUM('Test Sample Data'!F$3:F$98)&gt;10,IF(AND(ISNUMBER('Test Sample Data'!F604),'Test Sample Data'!F604&lt;$B$1,'Test Sample Data'!F604&gt;0),'Test Sample Data'!F604,$B$1),"")</f>
        <v/>
      </c>
      <c r="G605" s="17" t="str">
        <f>IF(SUM('Test Sample Data'!G$3:G$98)&gt;10,IF(AND(ISNUMBER('Test Sample Data'!G604),'Test Sample Data'!G604&lt;$B$1,'Test Sample Data'!G604&gt;0),'Test Sample Data'!G604,$B$1),"")</f>
        <v/>
      </c>
      <c r="H605" s="17" t="str">
        <f>IF(SUM('Test Sample Data'!H$3:H$98)&gt;10,IF(AND(ISNUMBER('Test Sample Data'!H604),'Test Sample Data'!H604&lt;$B$1,'Test Sample Data'!H604&gt;0),'Test Sample Data'!H604,$B$1),"")</f>
        <v/>
      </c>
      <c r="I605" s="17" t="str">
        <f>IF(SUM('Test Sample Data'!I$3:I$98)&gt;10,IF(AND(ISNUMBER('Test Sample Data'!I604),'Test Sample Data'!I604&lt;$B$1,'Test Sample Data'!I604&gt;0),'Test Sample Data'!I604,$B$1),"")</f>
        <v/>
      </c>
      <c r="J605" s="17" t="str">
        <f>IF(SUM('Test Sample Data'!J$3:J$98)&gt;10,IF(AND(ISNUMBER('Test Sample Data'!J604),'Test Sample Data'!J604&lt;$B$1,'Test Sample Data'!J604&gt;0),'Test Sample Data'!J604,$B$1),"")</f>
        <v/>
      </c>
      <c r="K605" s="17" t="str">
        <f>IF(SUM('Test Sample Data'!K$3:K$98)&gt;10,IF(AND(ISNUMBER('Test Sample Data'!K604),'Test Sample Data'!K604&lt;$B$1,'Test Sample Data'!K604&gt;0),'Test Sample Data'!K604,$B$1),"")</f>
        <v/>
      </c>
      <c r="L605" s="17" t="str">
        <f>IF(SUM('Test Sample Data'!L$3:L$98)&gt;10,IF(AND(ISNUMBER('Test Sample Data'!L604),'Test Sample Data'!L604&lt;$B$1,'Test Sample Data'!L604&gt;0),'Test Sample Data'!L604,$B$1),"")</f>
        <v/>
      </c>
      <c r="M605" s="17" t="str">
        <f>IF(SUM('Test Sample Data'!M$3:M$98)&gt;10,IF(AND(ISNUMBER('Test Sample Data'!M604),'Test Sample Data'!M604&lt;$B$1,'Test Sample Data'!M604&gt;0),'Test Sample Data'!M604,$B$1),"")</f>
        <v/>
      </c>
      <c r="N605" s="17" t="str">
        <f>'Gene Table'!E604</f>
        <v>hsa-miR-923</v>
      </c>
      <c r="O605" s="17" t="str">
        <f>'Gene Table'!B604</f>
        <v>J02</v>
      </c>
      <c r="P605" s="17" t="str">
        <f>IF(SUM('Control Sample Data'!D$3:D$98)&gt;10,IF(AND(ISNUMBER('Control Sample Data'!D604),'Control Sample Data'!D604&lt;$B$1,'Control Sample Data'!D604&gt;0),'Control Sample Data'!D604,$B$1),"")</f>
        <v/>
      </c>
      <c r="Q605" s="17" t="str">
        <f>IF(SUM('Control Sample Data'!E$3:E$98)&gt;10,IF(AND(ISNUMBER('Control Sample Data'!E604),'Control Sample Data'!E604&lt;$B$1,'Control Sample Data'!E604&gt;0),'Control Sample Data'!E604,$B$1),"")</f>
        <v/>
      </c>
      <c r="R605" s="17" t="str">
        <f>IF(SUM('Control Sample Data'!F$3:F$98)&gt;10,IF(AND(ISNUMBER('Control Sample Data'!F604),'Control Sample Data'!F604&lt;$B$1,'Control Sample Data'!F604&gt;0),'Control Sample Data'!F604,$B$1),"")</f>
        <v/>
      </c>
      <c r="S605" s="17" t="str">
        <f>IF(SUM('Control Sample Data'!G$3:G$98)&gt;10,IF(AND(ISNUMBER('Control Sample Data'!G604),'Control Sample Data'!G604&lt;$B$1,'Control Sample Data'!G604&gt;0),'Control Sample Data'!G604,$B$1),"")</f>
        <v/>
      </c>
      <c r="T605" s="17" t="str">
        <f>IF(SUM('Control Sample Data'!H$3:H$98)&gt;10,IF(AND(ISNUMBER('Control Sample Data'!H604),'Control Sample Data'!H604&lt;$B$1,'Control Sample Data'!H604&gt;0),'Control Sample Data'!H604,$B$1),"")</f>
        <v/>
      </c>
      <c r="U605" s="17" t="str">
        <f>IF(SUM('Control Sample Data'!I$3:I$98)&gt;10,IF(AND(ISNUMBER('Control Sample Data'!I604),'Control Sample Data'!I604&lt;$B$1,'Control Sample Data'!I604&gt;0),'Control Sample Data'!I604,$B$1),"")</f>
        <v/>
      </c>
      <c r="V605" s="17" t="str">
        <f>IF(SUM('Control Sample Data'!J$3:J$98)&gt;10,IF(AND(ISNUMBER('Control Sample Data'!J604),'Control Sample Data'!J604&lt;$B$1,'Control Sample Data'!J604&gt;0),'Control Sample Data'!J604,$B$1),"")</f>
        <v/>
      </c>
      <c r="W605" s="17" t="str">
        <f>IF(SUM('Control Sample Data'!K$3:K$98)&gt;10,IF(AND(ISNUMBER('Control Sample Data'!K604),'Control Sample Data'!K604&lt;$B$1,'Control Sample Data'!K604&gt;0),'Control Sample Data'!K604,$B$1),"")</f>
        <v/>
      </c>
      <c r="X605" s="17" t="str">
        <f>IF(SUM('Control Sample Data'!L$3:L$98)&gt;10,IF(AND(ISNUMBER('Control Sample Data'!L604),'Control Sample Data'!L604&lt;$B$1,'Control Sample Data'!L604&gt;0),'Control Sample Data'!L604,$B$1),"")</f>
        <v/>
      </c>
      <c r="Y605" s="17" t="str">
        <f>IF(SUM('Control Sample Data'!M$3:M$98)&gt;10,IF(AND(ISNUMBER('Control Sample Data'!M604),'Control Sample Data'!M604&lt;$B$1,'Control Sample Data'!M604&gt;0),'Control Sample Data'!M604,$B$1),"")</f>
        <v/>
      </c>
      <c r="AT605" s="36" t="str">
        <f t="shared" si="409"/>
        <v/>
      </c>
      <c r="AU605" s="36" t="str">
        <f t="shared" si="410"/>
        <v/>
      </c>
      <c r="AV605" s="36" t="str">
        <f t="shared" si="411"/>
        <v/>
      </c>
      <c r="AW605" s="36" t="str">
        <f t="shared" si="412"/>
        <v/>
      </c>
      <c r="AX605" s="36" t="str">
        <f t="shared" si="413"/>
        <v/>
      </c>
      <c r="AY605" s="36" t="str">
        <f t="shared" si="414"/>
        <v/>
      </c>
      <c r="AZ605" s="36" t="str">
        <f t="shared" si="415"/>
        <v/>
      </c>
      <c r="BA605" s="36" t="str">
        <f t="shared" si="416"/>
        <v/>
      </c>
      <c r="BB605" s="36" t="str">
        <f t="shared" si="417"/>
        <v/>
      </c>
      <c r="BC605" s="36" t="str">
        <f t="shared" si="418"/>
        <v/>
      </c>
      <c r="BD605" s="36" t="str">
        <f t="shared" si="419"/>
        <v/>
      </c>
      <c r="BE605" s="36" t="str">
        <f t="shared" si="420"/>
        <v/>
      </c>
      <c r="BF605" s="36" t="str">
        <f t="shared" si="421"/>
        <v/>
      </c>
      <c r="BG605" s="36" t="str">
        <f t="shared" si="422"/>
        <v/>
      </c>
      <c r="BH605" s="36" t="str">
        <f t="shared" si="423"/>
        <v/>
      </c>
      <c r="BI605" s="36" t="str">
        <f t="shared" si="424"/>
        <v/>
      </c>
      <c r="BJ605" s="36" t="str">
        <f t="shared" si="425"/>
        <v/>
      </c>
      <c r="BK605" s="36" t="str">
        <f t="shared" si="426"/>
        <v/>
      </c>
      <c r="BL605" s="36" t="str">
        <f t="shared" si="427"/>
        <v/>
      </c>
      <c r="BM605" s="36" t="str">
        <f t="shared" si="428"/>
        <v/>
      </c>
      <c r="BN605" s="38" t="e">
        <f t="shared" si="387"/>
        <v>#DIV/0!</v>
      </c>
      <c r="BO605" s="38" t="e">
        <f t="shared" si="388"/>
        <v>#DIV/0!</v>
      </c>
      <c r="BP605" s="39" t="str">
        <f t="shared" si="389"/>
        <v/>
      </c>
      <c r="BQ605" s="39" t="str">
        <f t="shared" si="390"/>
        <v/>
      </c>
      <c r="BR605" s="39" t="str">
        <f t="shared" si="391"/>
        <v/>
      </c>
      <c r="BS605" s="39" t="str">
        <f t="shared" si="392"/>
        <v/>
      </c>
      <c r="BT605" s="39" t="str">
        <f t="shared" si="393"/>
        <v/>
      </c>
      <c r="BU605" s="39" t="str">
        <f t="shared" si="394"/>
        <v/>
      </c>
      <c r="BV605" s="39" t="str">
        <f t="shared" si="395"/>
        <v/>
      </c>
      <c r="BW605" s="39" t="str">
        <f t="shared" si="396"/>
        <v/>
      </c>
      <c r="BX605" s="39" t="str">
        <f t="shared" si="397"/>
        <v/>
      </c>
      <c r="BY605" s="39" t="str">
        <f t="shared" si="398"/>
        <v/>
      </c>
      <c r="BZ605" s="39" t="str">
        <f t="shared" si="399"/>
        <v/>
      </c>
      <c r="CA605" s="39" t="str">
        <f t="shared" si="400"/>
        <v/>
      </c>
      <c r="CB605" s="39" t="str">
        <f t="shared" si="401"/>
        <v/>
      </c>
      <c r="CC605" s="39" t="str">
        <f t="shared" si="402"/>
        <v/>
      </c>
      <c r="CD605" s="39" t="str">
        <f t="shared" si="403"/>
        <v/>
      </c>
      <c r="CE605" s="39" t="str">
        <f t="shared" si="404"/>
        <v/>
      </c>
      <c r="CF605" s="39" t="str">
        <f t="shared" si="405"/>
        <v/>
      </c>
      <c r="CG605" s="39" t="str">
        <f t="shared" si="406"/>
        <v/>
      </c>
      <c r="CH605" s="39" t="str">
        <f t="shared" si="407"/>
        <v/>
      </c>
      <c r="CI605" s="39" t="str">
        <f t="shared" si="408"/>
        <v/>
      </c>
    </row>
    <row r="606" spans="1:87">
      <c r="A606" s="18"/>
      <c r="B606" s="15" t="str">
        <f>'Gene Table'!E605</f>
        <v>hsa-miR-106a-5p</v>
      </c>
      <c r="C606" s="15" t="str">
        <f>'Gene Table'!B605</f>
        <v>J03</v>
      </c>
      <c r="D606" s="16" t="str">
        <f>IF(SUM('Test Sample Data'!D$3:D$98)&gt;10,IF(AND(ISNUMBER('Test Sample Data'!D605),'Test Sample Data'!D605&lt;$B$1,'Test Sample Data'!D605&gt;0),'Test Sample Data'!D605,$B$1),"")</f>
        <v/>
      </c>
      <c r="E606" s="17" t="str">
        <f>IF(SUM('Test Sample Data'!E$3:E$98)&gt;10,IF(AND(ISNUMBER('Test Sample Data'!E605),'Test Sample Data'!E605&lt;$B$1,'Test Sample Data'!E605&gt;0),'Test Sample Data'!E605,$B$1),"")</f>
        <v/>
      </c>
      <c r="F606" s="17" t="str">
        <f>IF(SUM('Test Sample Data'!F$3:F$98)&gt;10,IF(AND(ISNUMBER('Test Sample Data'!F605),'Test Sample Data'!F605&lt;$B$1,'Test Sample Data'!F605&gt;0),'Test Sample Data'!F605,$B$1),"")</f>
        <v/>
      </c>
      <c r="G606" s="17" t="str">
        <f>IF(SUM('Test Sample Data'!G$3:G$98)&gt;10,IF(AND(ISNUMBER('Test Sample Data'!G605),'Test Sample Data'!G605&lt;$B$1,'Test Sample Data'!G605&gt;0),'Test Sample Data'!G605,$B$1),"")</f>
        <v/>
      </c>
      <c r="H606" s="17" t="str">
        <f>IF(SUM('Test Sample Data'!H$3:H$98)&gt;10,IF(AND(ISNUMBER('Test Sample Data'!H605),'Test Sample Data'!H605&lt;$B$1,'Test Sample Data'!H605&gt;0),'Test Sample Data'!H605,$B$1),"")</f>
        <v/>
      </c>
      <c r="I606" s="17" t="str">
        <f>IF(SUM('Test Sample Data'!I$3:I$98)&gt;10,IF(AND(ISNUMBER('Test Sample Data'!I605),'Test Sample Data'!I605&lt;$B$1,'Test Sample Data'!I605&gt;0),'Test Sample Data'!I605,$B$1),"")</f>
        <v/>
      </c>
      <c r="J606" s="17" t="str">
        <f>IF(SUM('Test Sample Data'!J$3:J$98)&gt;10,IF(AND(ISNUMBER('Test Sample Data'!J605),'Test Sample Data'!J605&lt;$B$1,'Test Sample Data'!J605&gt;0),'Test Sample Data'!J605,$B$1),"")</f>
        <v/>
      </c>
      <c r="K606" s="17" t="str">
        <f>IF(SUM('Test Sample Data'!K$3:K$98)&gt;10,IF(AND(ISNUMBER('Test Sample Data'!K605),'Test Sample Data'!K605&lt;$B$1,'Test Sample Data'!K605&gt;0),'Test Sample Data'!K605,$B$1),"")</f>
        <v/>
      </c>
      <c r="L606" s="17" t="str">
        <f>IF(SUM('Test Sample Data'!L$3:L$98)&gt;10,IF(AND(ISNUMBER('Test Sample Data'!L605),'Test Sample Data'!L605&lt;$B$1,'Test Sample Data'!L605&gt;0),'Test Sample Data'!L605,$B$1),"")</f>
        <v/>
      </c>
      <c r="M606" s="17" t="str">
        <f>IF(SUM('Test Sample Data'!M$3:M$98)&gt;10,IF(AND(ISNUMBER('Test Sample Data'!M605),'Test Sample Data'!M605&lt;$B$1,'Test Sample Data'!M605&gt;0),'Test Sample Data'!M605,$B$1),"")</f>
        <v/>
      </c>
      <c r="N606" s="17" t="str">
        <f>'Gene Table'!E605</f>
        <v>hsa-miR-106a-5p</v>
      </c>
      <c r="O606" s="17" t="str">
        <f>'Gene Table'!B605</f>
        <v>J03</v>
      </c>
      <c r="P606" s="17" t="str">
        <f>IF(SUM('Control Sample Data'!D$3:D$98)&gt;10,IF(AND(ISNUMBER('Control Sample Data'!D605),'Control Sample Data'!D605&lt;$B$1,'Control Sample Data'!D605&gt;0),'Control Sample Data'!D605,$B$1),"")</f>
        <v/>
      </c>
      <c r="Q606" s="17" t="str">
        <f>IF(SUM('Control Sample Data'!E$3:E$98)&gt;10,IF(AND(ISNUMBER('Control Sample Data'!E605),'Control Sample Data'!E605&lt;$B$1,'Control Sample Data'!E605&gt;0),'Control Sample Data'!E605,$B$1),"")</f>
        <v/>
      </c>
      <c r="R606" s="17" t="str">
        <f>IF(SUM('Control Sample Data'!F$3:F$98)&gt;10,IF(AND(ISNUMBER('Control Sample Data'!F605),'Control Sample Data'!F605&lt;$B$1,'Control Sample Data'!F605&gt;0),'Control Sample Data'!F605,$B$1),"")</f>
        <v/>
      </c>
      <c r="S606" s="17" t="str">
        <f>IF(SUM('Control Sample Data'!G$3:G$98)&gt;10,IF(AND(ISNUMBER('Control Sample Data'!G605),'Control Sample Data'!G605&lt;$B$1,'Control Sample Data'!G605&gt;0),'Control Sample Data'!G605,$B$1),"")</f>
        <v/>
      </c>
      <c r="T606" s="17" t="str">
        <f>IF(SUM('Control Sample Data'!H$3:H$98)&gt;10,IF(AND(ISNUMBER('Control Sample Data'!H605),'Control Sample Data'!H605&lt;$B$1,'Control Sample Data'!H605&gt;0),'Control Sample Data'!H605,$B$1),"")</f>
        <v/>
      </c>
      <c r="U606" s="17" t="str">
        <f>IF(SUM('Control Sample Data'!I$3:I$98)&gt;10,IF(AND(ISNUMBER('Control Sample Data'!I605),'Control Sample Data'!I605&lt;$B$1,'Control Sample Data'!I605&gt;0),'Control Sample Data'!I605,$B$1),"")</f>
        <v/>
      </c>
      <c r="V606" s="17" t="str">
        <f>IF(SUM('Control Sample Data'!J$3:J$98)&gt;10,IF(AND(ISNUMBER('Control Sample Data'!J605),'Control Sample Data'!J605&lt;$B$1,'Control Sample Data'!J605&gt;0),'Control Sample Data'!J605,$B$1),"")</f>
        <v/>
      </c>
      <c r="W606" s="17" t="str">
        <f>IF(SUM('Control Sample Data'!K$3:K$98)&gt;10,IF(AND(ISNUMBER('Control Sample Data'!K605),'Control Sample Data'!K605&lt;$B$1,'Control Sample Data'!K605&gt;0),'Control Sample Data'!K605,$B$1),"")</f>
        <v/>
      </c>
      <c r="X606" s="17" t="str">
        <f>IF(SUM('Control Sample Data'!L$3:L$98)&gt;10,IF(AND(ISNUMBER('Control Sample Data'!L605),'Control Sample Data'!L605&lt;$B$1,'Control Sample Data'!L605&gt;0),'Control Sample Data'!L605,$B$1),"")</f>
        <v/>
      </c>
      <c r="Y606" s="17" t="str">
        <f>IF(SUM('Control Sample Data'!M$3:M$98)&gt;10,IF(AND(ISNUMBER('Control Sample Data'!M605),'Control Sample Data'!M605&lt;$B$1,'Control Sample Data'!M605&gt;0),'Control Sample Data'!M605,$B$1),"")</f>
        <v/>
      </c>
      <c r="AT606" s="36" t="str">
        <f t="shared" si="409"/>
        <v/>
      </c>
      <c r="AU606" s="36" t="str">
        <f t="shared" si="410"/>
        <v/>
      </c>
      <c r="AV606" s="36" t="str">
        <f t="shared" si="411"/>
        <v/>
      </c>
      <c r="AW606" s="36" t="str">
        <f t="shared" si="412"/>
        <v/>
      </c>
      <c r="AX606" s="36" t="str">
        <f t="shared" si="413"/>
        <v/>
      </c>
      <c r="AY606" s="36" t="str">
        <f t="shared" si="414"/>
        <v/>
      </c>
      <c r="AZ606" s="36" t="str">
        <f t="shared" si="415"/>
        <v/>
      </c>
      <c r="BA606" s="36" t="str">
        <f t="shared" si="416"/>
        <v/>
      </c>
      <c r="BB606" s="36" t="str">
        <f t="shared" si="417"/>
        <v/>
      </c>
      <c r="BC606" s="36" t="str">
        <f t="shared" si="418"/>
        <v/>
      </c>
      <c r="BD606" s="36" t="str">
        <f t="shared" si="419"/>
        <v/>
      </c>
      <c r="BE606" s="36" t="str">
        <f t="shared" si="420"/>
        <v/>
      </c>
      <c r="BF606" s="36" t="str">
        <f t="shared" si="421"/>
        <v/>
      </c>
      <c r="BG606" s="36" t="str">
        <f t="shared" si="422"/>
        <v/>
      </c>
      <c r="BH606" s="36" t="str">
        <f t="shared" si="423"/>
        <v/>
      </c>
      <c r="BI606" s="36" t="str">
        <f t="shared" si="424"/>
        <v/>
      </c>
      <c r="BJ606" s="36" t="str">
        <f t="shared" si="425"/>
        <v/>
      </c>
      <c r="BK606" s="36" t="str">
        <f t="shared" si="426"/>
        <v/>
      </c>
      <c r="BL606" s="36" t="str">
        <f t="shared" si="427"/>
        <v/>
      </c>
      <c r="BM606" s="36" t="str">
        <f t="shared" si="428"/>
        <v/>
      </c>
      <c r="BN606" s="38" t="e">
        <f t="shared" si="387"/>
        <v>#DIV/0!</v>
      </c>
      <c r="BO606" s="38" t="e">
        <f t="shared" si="388"/>
        <v>#DIV/0!</v>
      </c>
      <c r="BP606" s="39" t="str">
        <f t="shared" si="389"/>
        <v/>
      </c>
      <c r="BQ606" s="39" t="str">
        <f t="shared" si="390"/>
        <v/>
      </c>
      <c r="BR606" s="39" t="str">
        <f t="shared" si="391"/>
        <v/>
      </c>
      <c r="BS606" s="39" t="str">
        <f t="shared" si="392"/>
        <v/>
      </c>
      <c r="BT606" s="39" t="str">
        <f t="shared" si="393"/>
        <v/>
      </c>
      <c r="BU606" s="39" t="str">
        <f t="shared" si="394"/>
        <v/>
      </c>
      <c r="BV606" s="39" t="str">
        <f t="shared" si="395"/>
        <v/>
      </c>
      <c r="BW606" s="39" t="str">
        <f t="shared" si="396"/>
        <v/>
      </c>
      <c r="BX606" s="39" t="str">
        <f t="shared" si="397"/>
        <v/>
      </c>
      <c r="BY606" s="39" t="str">
        <f t="shared" si="398"/>
        <v/>
      </c>
      <c r="BZ606" s="39" t="str">
        <f t="shared" si="399"/>
        <v/>
      </c>
      <c r="CA606" s="39" t="str">
        <f t="shared" si="400"/>
        <v/>
      </c>
      <c r="CB606" s="39" t="str">
        <f t="shared" si="401"/>
        <v/>
      </c>
      <c r="CC606" s="39" t="str">
        <f t="shared" si="402"/>
        <v/>
      </c>
      <c r="CD606" s="39" t="str">
        <f t="shared" si="403"/>
        <v/>
      </c>
      <c r="CE606" s="39" t="str">
        <f t="shared" si="404"/>
        <v/>
      </c>
      <c r="CF606" s="39" t="str">
        <f t="shared" si="405"/>
        <v/>
      </c>
      <c r="CG606" s="39" t="str">
        <f t="shared" si="406"/>
        <v/>
      </c>
      <c r="CH606" s="39" t="str">
        <f t="shared" si="407"/>
        <v/>
      </c>
      <c r="CI606" s="39" t="str">
        <f t="shared" si="408"/>
        <v/>
      </c>
    </row>
    <row r="607" spans="1:87">
      <c r="A607" s="18"/>
      <c r="B607" s="15" t="str">
        <f>'Gene Table'!E606</f>
        <v>hsa-miR-221-5p</v>
      </c>
      <c r="C607" s="15" t="str">
        <f>'Gene Table'!B606</f>
        <v>J04</v>
      </c>
      <c r="D607" s="16" t="str">
        <f>IF(SUM('Test Sample Data'!D$3:D$98)&gt;10,IF(AND(ISNUMBER('Test Sample Data'!D606),'Test Sample Data'!D606&lt;$B$1,'Test Sample Data'!D606&gt;0),'Test Sample Data'!D606,$B$1),"")</f>
        <v/>
      </c>
      <c r="E607" s="17" t="str">
        <f>IF(SUM('Test Sample Data'!E$3:E$98)&gt;10,IF(AND(ISNUMBER('Test Sample Data'!E606),'Test Sample Data'!E606&lt;$B$1,'Test Sample Data'!E606&gt;0),'Test Sample Data'!E606,$B$1),"")</f>
        <v/>
      </c>
      <c r="F607" s="17" t="str">
        <f>IF(SUM('Test Sample Data'!F$3:F$98)&gt;10,IF(AND(ISNUMBER('Test Sample Data'!F606),'Test Sample Data'!F606&lt;$B$1,'Test Sample Data'!F606&gt;0),'Test Sample Data'!F606,$B$1),"")</f>
        <v/>
      </c>
      <c r="G607" s="17" t="str">
        <f>IF(SUM('Test Sample Data'!G$3:G$98)&gt;10,IF(AND(ISNUMBER('Test Sample Data'!G606),'Test Sample Data'!G606&lt;$B$1,'Test Sample Data'!G606&gt;0),'Test Sample Data'!G606,$B$1),"")</f>
        <v/>
      </c>
      <c r="H607" s="17" t="str">
        <f>IF(SUM('Test Sample Data'!H$3:H$98)&gt;10,IF(AND(ISNUMBER('Test Sample Data'!H606),'Test Sample Data'!H606&lt;$B$1,'Test Sample Data'!H606&gt;0),'Test Sample Data'!H606,$B$1),"")</f>
        <v/>
      </c>
      <c r="I607" s="17" t="str">
        <f>IF(SUM('Test Sample Data'!I$3:I$98)&gt;10,IF(AND(ISNUMBER('Test Sample Data'!I606),'Test Sample Data'!I606&lt;$B$1,'Test Sample Data'!I606&gt;0),'Test Sample Data'!I606,$B$1),"")</f>
        <v/>
      </c>
      <c r="J607" s="17" t="str">
        <f>IF(SUM('Test Sample Data'!J$3:J$98)&gt;10,IF(AND(ISNUMBER('Test Sample Data'!J606),'Test Sample Data'!J606&lt;$B$1,'Test Sample Data'!J606&gt;0),'Test Sample Data'!J606,$B$1),"")</f>
        <v/>
      </c>
      <c r="K607" s="17" t="str">
        <f>IF(SUM('Test Sample Data'!K$3:K$98)&gt;10,IF(AND(ISNUMBER('Test Sample Data'!K606),'Test Sample Data'!K606&lt;$B$1,'Test Sample Data'!K606&gt;0),'Test Sample Data'!K606,$B$1),"")</f>
        <v/>
      </c>
      <c r="L607" s="17" t="str">
        <f>IF(SUM('Test Sample Data'!L$3:L$98)&gt;10,IF(AND(ISNUMBER('Test Sample Data'!L606),'Test Sample Data'!L606&lt;$B$1,'Test Sample Data'!L606&gt;0),'Test Sample Data'!L606,$B$1),"")</f>
        <v/>
      </c>
      <c r="M607" s="17" t="str">
        <f>IF(SUM('Test Sample Data'!M$3:M$98)&gt;10,IF(AND(ISNUMBER('Test Sample Data'!M606),'Test Sample Data'!M606&lt;$B$1,'Test Sample Data'!M606&gt;0),'Test Sample Data'!M606,$B$1),"")</f>
        <v/>
      </c>
      <c r="N607" s="17" t="str">
        <f>'Gene Table'!E606</f>
        <v>hsa-miR-221-5p</v>
      </c>
      <c r="O607" s="17" t="str">
        <f>'Gene Table'!B606</f>
        <v>J04</v>
      </c>
      <c r="P607" s="17" t="str">
        <f>IF(SUM('Control Sample Data'!D$3:D$98)&gt;10,IF(AND(ISNUMBER('Control Sample Data'!D606),'Control Sample Data'!D606&lt;$B$1,'Control Sample Data'!D606&gt;0),'Control Sample Data'!D606,$B$1),"")</f>
        <v/>
      </c>
      <c r="Q607" s="17" t="str">
        <f>IF(SUM('Control Sample Data'!E$3:E$98)&gt;10,IF(AND(ISNUMBER('Control Sample Data'!E606),'Control Sample Data'!E606&lt;$B$1,'Control Sample Data'!E606&gt;0),'Control Sample Data'!E606,$B$1),"")</f>
        <v/>
      </c>
      <c r="R607" s="17" t="str">
        <f>IF(SUM('Control Sample Data'!F$3:F$98)&gt;10,IF(AND(ISNUMBER('Control Sample Data'!F606),'Control Sample Data'!F606&lt;$B$1,'Control Sample Data'!F606&gt;0),'Control Sample Data'!F606,$B$1),"")</f>
        <v/>
      </c>
      <c r="S607" s="17" t="str">
        <f>IF(SUM('Control Sample Data'!G$3:G$98)&gt;10,IF(AND(ISNUMBER('Control Sample Data'!G606),'Control Sample Data'!G606&lt;$B$1,'Control Sample Data'!G606&gt;0),'Control Sample Data'!G606,$B$1),"")</f>
        <v/>
      </c>
      <c r="T607" s="17" t="str">
        <f>IF(SUM('Control Sample Data'!H$3:H$98)&gt;10,IF(AND(ISNUMBER('Control Sample Data'!H606),'Control Sample Data'!H606&lt;$B$1,'Control Sample Data'!H606&gt;0),'Control Sample Data'!H606,$B$1),"")</f>
        <v/>
      </c>
      <c r="U607" s="17" t="str">
        <f>IF(SUM('Control Sample Data'!I$3:I$98)&gt;10,IF(AND(ISNUMBER('Control Sample Data'!I606),'Control Sample Data'!I606&lt;$B$1,'Control Sample Data'!I606&gt;0),'Control Sample Data'!I606,$B$1),"")</f>
        <v/>
      </c>
      <c r="V607" s="17" t="str">
        <f>IF(SUM('Control Sample Data'!J$3:J$98)&gt;10,IF(AND(ISNUMBER('Control Sample Data'!J606),'Control Sample Data'!J606&lt;$B$1,'Control Sample Data'!J606&gt;0),'Control Sample Data'!J606,$B$1),"")</f>
        <v/>
      </c>
      <c r="W607" s="17" t="str">
        <f>IF(SUM('Control Sample Data'!K$3:K$98)&gt;10,IF(AND(ISNUMBER('Control Sample Data'!K606),'Control Sample Data'!K606&lt;$B$1,'Control Sample Data'!K606&gt;0),'Control Sample Data'!K606,$B$1),"")</f>
        <v/>
      </c>
      <c r="X607" s="17" t="str">
        <f>IF(SUM('Control Sample Data'!L$3:L$98)&gt;10,IF(AND(ISNUMBER('Control Sample Data'!L606),'Control Sample Data'!L606&lt;$B$1,'Control Sample Data'!L606&gt;0),'Control Sample Data'!L606,$B$1),"")</f>
        <v/>
      </c>
      <c r="Y607" s="17" t="str">
        <f>IF(SUM('Control Sample Data'!M$3:M$98)&gt;10,IF(AND(ISNUMBER('Control Sample Data'!M606),'Control Sample Data'!M606&lt;$B$1,'Control Sample Data'!M606&gt;0),'Control Sample Data'!M606,$B$1),"")</f>
        <v/>
      </c>
      <c r="AT607" s="36" t="str">
        <f t="shared" si="409"/>
        <v/>
      </c>
      <c r="AU607" s="36" t="str">
        <f t="shared" si="410"/>
        <v/>
      </c>
      <c r="AV607" s="36" t="str">
        <f t="shared" si="411"/>
        <v/>
      </c>
      <c r="AW607" s="36" t="str">
        <f t="shared" si="412"/>
        <v/>
      </c>
      <c r="AX607" s="36" t="str">
        <f t="shared" si="413"/>
        <v/>
      </c>
      <c r="AY607" s="36" t="str">
        <f t="shared" si="414"/>
        <v/>
      </c>
      <c r="AZ607" s="36" t="str">
        <f t="shared" si="415"/>
        <v/>
      </c>
      <c r="BA607" s="36" t="str">
        <f t="shared" si="416"/>
        <v/>
      </c>
      <c r="BB607" s="36" t="str">
        <f t="shared" si="417"/>
        <v/>
      </c>
      <c r="BC607" s="36" t="str">
        <f t="shared" si="418"/>
        <v/>
      </c>
      <c r="BD607" s="36" t="str">
        <f t="shared" si="419"/>
        <v/>
      </c>
      <c r="BE607" s="36" t="str">
        <f t="shared" si="420"/>
        <v/>
      </c>
      <c r="BF607" s="36" t="str">
        <f t="shared" si="421"/>
        <v/>
      </c>
      <c r="BG607" s="36" t="str">
        <f t="shared" si="422"/>
        <v/>
      </c>
      <c r="BH607" s="36" t="str">
        <f t="shared" si="423"/>
        <v/>
      </c>
      <c r="BI607" s="36" t="str">
        <f t="shared" si="424"/>
        <v/>
      </c>
      <c r="BJ607" s="36" t="str">
        <f t="shared" si="425"/>
        <v/>
      </c>
      <c r="BK607" s="36" t="str">
        <f t="shared" si="426"/>
        <v/>
      </c>
      <c r="BL607" s="36" t="str">
        <f t="shared" si="427"/>
        <v/>
      </c>
      <c r="BM607" s="36" t="str">
        <f t="shared" si="428"/>
        <v/>
      </c>
      <c r="BN607" s="38" t="e">
        <f t="shared" si="387"/>
        <v>#DIV/0!</v>
      </c>
      <c r="BO607" s="38" t="e">
        <f t="shared" si="388"/>
        <v>#DIV/0!</v>
      </c>
      <c r="BP607" s="39" t="str">
        <f t="shared" si="389"/>
        <v/>
      </c>
      <c r="BQ607" s="39" t="str">
        <f t="shared" si="390"/>
        <v/>
      </c>
      <c r="BR607" s="39" t="str">
        <f t="shared" si="391"/>
        <v/>
      </c>
      <c r="BS607" s="39" t="str">
        <f t="shared" si="392"/>
        <v/>
      </c>
      <c r="BT607" s="39" t="str">
        <f t="shared" si="393"/>
        <v/>
      </c>
      <c r="BU607" s="39" t="str">
        <f t="shared" si="394"/>
        <v/>
      </c>
      <c r="BV607" s="39" t="str">
        <f t="shared" si="395"/>
        <v/>
      </c>
      <c r="BW607" s="39" t="str">
        <f t="shared" si="396"/>
        <v/>
      </c>
      <c r="BX607" s="39" t="str">
        <f t="shared" si="397"/>
        <v/>
      </c>
      <c r="BY607" s="39" t="str">
        <f t="shared" si="398"/>
        <v/>
      </c>
      <c r="BZ607" s="39" t="str">
        <f t="shared" si="399"/>
        <v/>
      </c>
      <c r="CA607" s="39" t="str">
        <f t="shared" si="400"/>
        <v/>
      </c>
      <c r="CB607" s="39" t="str">
        <f t="shared" si="401"/>
        <v/>
      </c>
      <c r="CC607" s="39" t="str">
        <f t="shared" si="402"/>
        <v/>
      </c>
      <c r="CD607" s="39" t="str">
        <f t="shared" si="403"/>
        <v/>
      </c>
      <c r="CE607" s="39" t="str">
        <f t="shared" si="404"/>
        <v/>
      </c>
      <c r="CF607" s="39" t="str">
        <f t="shared" si="405"/>
        <v/>
      </c>
      <c r="CG607" s="39" t="str">
        <f t="shared" si="406"/>
        <v/>
      </c>
      <c r="CH607" s="39" t="str">
        <f t="shared" si="407"/>
        <v/>
      </c>
      <c r="CI607" s="39" t="str">
        <f t="shared" si="408"/>
        <v/>
      </c>
    </row>
    <row r="608" spans="1:87">
      <c r="A608" s="18"/>
      <c r="B608" s="15" t="str">
        <f>'Gene Table'!E607</f>
        <v>hsa-miR-517a-3p</v>
      </c>
      <c r="C608" s="15" t="str">
        <f>'Gene Table'!B607</f>
        <v>J05</v>
      </c>
      <c r="D608" s="16" t="str">
        <f>IF(SUM('Test Sample Data'!D$3:D$98)&gt;10,IF(AND(ISNUMBER('Test Sample Data'!D607),'Test Sample Data'!D607&lt;$B$1,'Test Sample Data'!D607&gt;0),'Test Sample Data'!D607,$B$1),"")</f>
        <v/>
      </c>
      <c r="E608" s="17" t="str">
        <f>IF(SUM('Test Sample Data'!E$3:E$98)&gt;10,IF(AND(ISNUMBER('Test Sample Data'!E607),'Test Sample Data'!E607&lt;$B$1,'Test Sample Data'!E607&gt;0),'Test Sample Data'!E607,$B$1),"")</f>
        <v/>
      </c>
      <c r="F608" s="17" t="str">
        <f>IF(SUM('Test Sample Data'!F$3:F$98)&gt;10,IF(AND(ISNUMBER('Test Sample Data'!F607),'Test Sample Data'!F607&lt;$B$1,'Test Sample Data'!F607&gt;0),'Test Sample Data'!F607,$B$1),"")</f>
        <v/>
      </c>
      <c r="G608" s="17" t="str">
        <f>IF(SUM('Test Sample Data'!G$3:G$98)&gt;10,IF(AND(ISNUMBER('Test Sample Data'!G607),'Test Sample Data'!G607&lt;$B$1,'Test Sample Data'!G607&gt;0),'Test Sample Data'!G607,$B$1),"")</f>
        <v/>
      </c>
      <c r="H608" s="17" t="str">
        <f>IF(SUM('Test Sample Data'!H$3:H$98)&gt;10,IF(AND(ISNUMBER('Test Sample Data'!H607),'Test Sample Data'!H607&lt;$B$1,'Test Sample Data'!H607&gt;0),'Test Sample Data'!H607,$B$1),"")</f>
        <v/>
      </c>
      <c r="I608" s="17" t="str">
        <f>IF(SUM('Test Sample Data'!I$3:I$98)&gt;10,IF(AND(ISNUMBER('Test Sample Data'!I607),'Test Sample Data'!I607&lt;$B$1,'Test Sample Data'!I607&gt;0),'Test Sample Data'!I607,$B$1),"")</f>
        <v/>
      </c>
      <c r="J608" s="17" t="str">
        <f>IF(SUM('Test Sample Data'!J$3:J$98)&gt;10,IF(AND(ISNUMBER('Test Sample Data'!J607),'Test Sample Data'!J607&lt;$B$1,'Test Sample Data'!J607&gt;0),'Test Sample Data'!J607,$B$1),"")</f>
        <v/>
      </c>
      <c r="K608" s="17" t="str">
        <f>IF(SUM('Test Sample Data'!K$3:K$98)&gt;10,IF(AND(ISNUMBER('Test Sample Data'!K607),'Test Sample Data'!K607&lt;$B$1,'Test Sample Data'!K607&gt;0),'Test Sample Data'!K607,$B$1),"")</f>
        <v/>
      </c>
      <c r="L608" s="17" t="str">
        <f>IF(SUM('Test Sample Data'!L$3:L$98)&gt;10,IF(AND(ISNUMBER('Test Sample Data'!L607),'Test Sample Data'!L607&lt;$B$1,'Test Sample Data'!L607&gt;0),'Test Sample Data'!L607,$B$1),"")</f>
        <v/>
      </c>
      <c r="M608" s="17" t="str">
        <f>IF(SUM('Test Sample Data'!M$3:M$98)&gt;10,IF(AND(ISNUMBER('Test Sample Data'!M607),'Test Sample Data'!M607&lt;$B$1,'Test Sample Data'!M607&gt;0),'Test Sample Data'!M607,$B$1),"")</f>
        <v/>
      </c>
      <c r="N608" s="17" t="str">
        <f>'Gene Table'!E607</f>
        <v>hsa-miR-517a-3p</v>
      </c>
      <c r="O608" s="17" t="str">
        <f>'Gene Table'!B607</f>
        <v>J05</v>
      </c>
      <c r="P608" s="17" t="str">
        <f>IF(SUM('Control Sample Data'!D$3:D$98)&gt;10,IF(AND(ISNUMBER('Control Sample Data'!D607),'Control Sample Data'!D607&lt;$B$1,'Control Sample Data'!D607&gt;0),'Control Sample Data'!D607,$B$1),"")</f>
        <v/>
      </c>
      <c r="Q608" s="17" t="str">
        <f>IF(SUM('Control Sample Data'!E$3:E$98)&gt;10,IF(AND(ISNUMBER('Control Sample Data'!E607),'Control Sample Data'!E607&lt;$B$1,'Control Sample Data'!E607&gt;0),'Control Sample Data'!E607,$B$1),"")</f>
        <v/>
      </c>
      <c r="R608" s="17" t="str">
        <f>IF(SUM('Control Sample Data'!F$3:F$98)&gt;10,IF(AND(ISNUMBER('Control Sample Data'!F607),'Control Sample Data'!F607&lt;$B$1,'Control Sample Data'!F607&gt;0),'Control Sample Data'!F607,$B$1),"")</f>
        <v/>
      </c>
      <c r="S608" s="17" t="str">
        <f>IF(SUM('Control Sample Data'!G$3:G$98)&gt;10,IF(AND(ISNUMBER('Control Sample Data'!G607),'Control Sample Data'!G607&lt;$B$1,'Control Sample Data'!G607&gt;0),'Control Sample Data'!G607,$B$1),"")</f>
        <v/>
      </c>
      <c r="T608" s="17" t="str">
        <f>IF(SUM('Control Sample Data'!H$3:H$98)&gt;10,IF(AND(ISNUMBER('Control Sample Data'!H607),'Control Sample Data'!H607&lt;$B$1,'Control Sample Data'!H607&gt;0),'Control Sample Data'!H607,$B$1),"")</f>
        <v/>
      </c>
      <c r="U608" s="17" t="str">
        <f>IF(SUM('Control Sample Data'!I$3:I$98)&gt;10,IF(AND(ISNUMBER('Control Sample Data'!I607),'Control Sample Data'!I607&lt;$B$1,'Control Sample Data'!I607&gt;0),'Control Sample Data'!I607,$B$1),"")</f>
        <v/>
      </c>
      <c r="V608" s="17" t="str">
        <f>IF(SUM('Control Sample Data'!J$3:J$98)&gt;10,IF(AND(ISNUMBER('Control Sample Data'!J607),'Control Sample Data'!J607&lt;$B$1,'Control Sample Data'!J607&gt;0),'Control Sample Data'!J607,$B$1),"")</f>
        <v/>
      </c>
      <c r="W608" s="17" t="str">
        <f>IF(SUM('Control Sample Data'!K$3:K$98)&gt;10,IF(AND(ISNUMBER('Control Sample Data'!K607),'Control Sample Data'!K607&lt;$B$1,'Control Sample Data'!K607&gt;0),'Control Sample Data'!K607,$B$1),"")</f>
        <v/>
      </c>
      <c r="X608" s="17" t="str">
        <f>IF(SUM('Control Sample Data'!L$3:L$98)&gt;10,IF(AND(ISNUMBER('Control Sample Data'!L607),'Control Sample Data'!L607&lt;$B$1,'Control Sample Data'!L607&gt;0),'Control Sample Data'!L607,$B$1),"")</f>
        <v/>
      </c>
      <c r="Y608" s="17" t="str">
        <f>IF(SUM('Control Sample Data'!M$3:M$98)&gt;10,IF(AND(ISNUMBER('Control Sample Data'!M607),'Control Sample Data'!M607&lt;$B$1,'Control Sample Data'!M607&gt;0),'Control Sample Data'!M607,$B$1),"")</f>
        <v/>
      </c>
      <c r="AT608" s="36" t="str">
        <f t="shared" si="409"/>
        <v/>
      </c>
      <c r="AU608" s="36" t="str">
        <f t="shared" si="410"/>
        <v/>
      </c>
      <c r="AV608" s="36" t="str">
        <f t="shared" si="411"/>
        <v/>
      </c>
      <c r="AW608" s="36" t="str">
        <f t="shared" si="412"/>
        <v/>
      </c>
      <c r="AX608" s="36" t="str">
        <f t="shared" si="413"/>
        <v/>
      </c>
      <c r="AY608" s="36" t="str">
        <f t="shared" si="414"/>
        <v/>
      </c>
      <c r="AZ608" s="36" t="str">
        <f t="shared" si="415"/>
        <v/>
      </c>
      <c r="BA608" s="36" t="str">
        <f t="shared" si="416"/>
        <v/>
      </c>
      <c r="BB608" s="36" t="str">
        <f t="shared" si="417"/>
        <v/>
      </c>
      <c r="BC608" s="36" t="str">
        <f t="shared" si="418"/>
        <v/>
      </c>
      <c r="BD608" s="36" t="str">
        <f t="shared" si="419"/>
        <v/>
      </c>
      <c r="BE608" s="36" t="str">
        <f t="shared" si="420"/>
        <v/>
      </c>
      <c r="BF608" s="36" t="str">
        <f t="shared" si="421"/>
        <v/>
      </c>
      <c r="BG608" s="36" t="str">
        <f t="shared" si="422"/>
        <v/>
      </c>
      <c r="BH608" s="36" t="str">
        <f t="shared" si="423"/>
        <v/>
      </c>
      <c r="BI608" s="36" t="str">
        <f t="shared" si="424"/>
        <v/>
      </c>
      <c r="BJ608" s="36" t="str">
        <f t="shared" si="425"/>
        <v/>
      </c>
      <c r="BK608" s="36" t="str">
        <f t="shared" si="426"/>
        <v/>
      </c>
      <c r="BL608" s="36" t="str">
        <f t="shared" si="427"/>
        <v/>
      </c>
      <c r="BM608" s="36" t="str">
        <f t="shared" si="428"/>
        <v/>
      </c>
      <c r="BN608" s="38" t="e">
        <f t="shared" si="387"/>
        <v>#DIV/0!</v>
      </c>
      <c r="BO608" s="38" t="e">
        <f t="shared" si="388"/>
        <v>#DIV/0!</v>
      </c>
      <c r="BP608" s="39" t="str">
        <f t="shared" si="389"/>
        <v/>
      </c>
      <c r="BQ608" s="39" t="str">
        <f t="shared" si="390"/>
        <v/>
      </c>
      <c r="BR608" s="39" t="str">
        <f t="shared" si="391"/>
        <v/>
      </c>
      <c r="BS608" s="39" t="str">
        <f t="shared" si="392"/>
        <v/>
      </c>
      <c r="BT608" s="39" t="str">
        <f t="shared" si="393"/>
        <v/>
      </c>
      <c r="BU608" s="39" t="str">
        <f t="shared" si="394"/>
        <v/>
      </c>
      <c r="BV608" s="39" t="str">
        <f t="shared" si="395"/>
        <v/>
      </c>
      <c r="BW608" s="39" t="str">
        <f t="shared" si="396"/>
        <v/>
      </c>
      <c r="BX608" s="39" t="str">
        <f t="shared" si="397"/>
        <v/>
      </c>
      <c r="BY608" s="39" t="str">
        <f t="shared" si="398"/>
        <v/>
      </c>
      <c r="BZ608" s="39" t="str">
        <f t="shared" si="399"/>
        <v/>
      </c>
      <c r="CA608" s="39" t="str">
        <f t="shared" si="400"/>
        <v/>
      </c>
      <c r="CB608" s="39" t="str">
        <f t="shared" si="401"/>
        <v/>
      </c>
      <c r="CC608" s="39" t="str">
        <f t="shared" si="402"/>
        <v/>
      </c>
      <c r="CD608" s="39" t="str">
        <f t="shared" si="403"/>
        <v/>
      </c>
      <c r="CE608" s="39" t="str">
        <f t="shared" si="404"/>
        <v/>
      </c>
      <c r="CF608" s="39" t="str">
        <f t="shared" si="405"/>
        <v/>
      </c>
      <c r="CG608" s="39" t="str">
        <f t="shared" si="406"/>
        <v/>
      </c>
      <c r="CH608" s="39" t="str">
        <f t="shared" si="407"/>
        <v/>
      </c>
      <c r="CI608" s="39" t="str">
        <f t="shared" si="408"/>
        <v/>
      </c>
    </row>
    <row r="609" spans="1:87">
      <c r="A609" s="18"/>
      <c r="B609" s="15" t="str">
        <f>'Gene Table'!E608</f>
        <v>hsa-miR-200b-5p</v>
      </c>
      <c r="C609" s="15" t="str">
        <f>'Gene Table'!B608</f>
        <v>J06</v>
      </c>
      <c r="D609" s="16" t="str">
        <f>IF(SUM('Test Sample Data'!D$3:D$98)&gt;10,IF(AND(ISNUMBER('Test Sample Data'!D608),'Test Sample Data'!D608&lt;$B$1,'Test Sample Data'!D608&gt;0),'Test Sample Data'!D608,$B$1),"")</f>
        <v/>
      </c>
      <c r="E609" s="17" t="str">
        <f>IF(SUM('Test Sample Data'!E$3:E$98)&gt;10,IF(AND(ISNUMBER('Test Sample Data'!E608),'Test Sample Data'!E608&lt;$B$1,'Test Sample Data'!E608&gt;0),'Test Sample Data'!E608,$B$1),"")</f>
        <v/>
      </c>
      <c r="F609" s="17" t="str">
        <f>IF(SUM('Test Sample Data'!F$3:F$98)&gt;10,IF(AND(ISNUMBER('Test Sample Data'!F608),'Test Sample Data'!F608&lt;$B$1,'Test Sample Data'!F608&gt;0),'Test Sample Data'!F608,$B$1),"")</f>
        <v/>
      </c>
      <c r="G609" s="17" t="str">
        <f>IF(SUM('Test Sample Data'!G$3:G$98)&gt;10,IF(AND(ISNUMBER('Test Sample Data'!G608),'Test Sample Data'!G608&lt;$B$1,'Test Sample Data'!G608&gt;0),'Test Sample Data'!G608,$B$1),"")</f>
        <v/>
      </c>
      <c r="H609" s="17" t="str">
        <f>IF(SUM('Test Sample Data'!H$3:H$98)&gt;10,IF(AND(ISNUMBER('Test Sample Data'!H608),'Test Sample Data'!H608&lt;$B$1,'Test Sample Data'!H608&gt;0),'Test Sample Data'!H608,$B$1),"")</f>
        <v/>
      </c>
      <c r="I609" s="17" t="str">
        <f>IF(SUM('Test Sample Data'!I$3:I$98)&gt;10,IF(AND(ISNUMBER('Test Sample Data'!I608),'Test Sample Data'!I608&lt;$B$1,'Test Sample Data'!I608&gt;0),'Test Sample Data'!I608,$B$1),"")</f>
        <v/>
      </c>
      <c r="J609" s="17" t="str">
        <f>IF(SUM('Test Sample Data'!J$3:J$98)&gt;10,IF(AND(ISNUMBER('Test Sample Data'!J608),'Test Sample Data'!J608&lt;$B$1,'Test Sample Data'!J608&gt;0),'Test Sample Data'!J608,$B$1),"")</f>
        <v/>
      </c>
      <c r="K609" s="17" t="str">
        <f>IF(SUM('Test Sample Data'!K$3:K$98)&gt;10,IF(AND(ISNUMBER('Test Sample Data'!K608),'Test Sample Data'!K608&lt;$B$1,'Test Sample Data'!K608&gt;0),'Test Sample Data'!K608,$B$1),"")</f>
        <v/>
      </c>
      <c r="L609" s="17" t="str">
        <f>IF(SUM('Test Sample Data'!L$3:L$98)&gt;10,IF(AND(ISNUMBER('Test Sample Data'!L608),'Test Sample Data'!L608&lt;$B$1,'Test Sample Data'!L608&gt;0),'Test Sample Data'!L608,$B$1),"")</f>
        <v/>
      </c>
      <c r="M609" s="17" t="str">
        <f>IF(SUM('Test Sample Data'!M$3:M$98)&gt;10,IF(AND(ISNUMBER('Test Sample Data'!M608),'Test Sample Data'!M608&lt;$B$1,'Test Sample Data'!M608&gt;0),'Test Sample Data'!M608,$B$1),"")</f>
        <v/>
      </c>
      <c r="N609" s="17" t="str">
        <f>'Gene Table'!E608</f>
        <v>hsa-miR-200b-5p</v>
      </c>
      <c r="O609" s="17" t="str">
        <f>'Gene Table'!B608</f>
        <v>J06</v>
      </c>
      <c r="P609" s="17" t="str">
        <f>IF(SUM('Control Sample Data'!D$3:D$98)&gt;10,IF(AND(ISNUMBER('Control Sample Data'!D608),'Control Sample Data'!D608&lt;$B$1,'Control Sample Data'!D608&gt;0),'Control Sample Data'!D608,$B$1),"")</f>
        <v/>
      </c>
      <c r="Q609" s="17" t="str">
        <f>IF(SUM('Control Sample Data'!E$3:E$98)&gt;10,IF(AND(ISNUMBER('Control Sample Data'!E608),'Control Sample Data'!E608&lt;$B$1,'Control Sample Data'!E608&gt;0),'Control Sample Data'!E608,$B$1),"")</f>
        <v/>
      </c>
      <c r="R609" s="17" t="str">
        <f>IF(SUM('Control Sample Data'!F$3:F$98)&gt;10,IF(AND(ISNUMBER('Control Sample Data'!F608),'Control Sample Data'!F608&lt;$B$1,'Control Sample Data'!F608&gt;0),'Control Sample Data'!F608,$B$1),"")</f>
        <v/>
      </c>
      <c r="S609" s="17" t="str">
        <f>IF(SUM('Control Sample Data'!G$3:G$98)&gt;10,IF(AND(ISNUMBER('Control Sample Data'!G608),'Control Sample Data'!G608&lt;$B$1,'Control Sample Data'!G608&gt;0),'Control Sample Data'!G608,$B$1),"")</f>
        <v/>
      </c>
      <c r="T609" s="17" t="str">
        <f>IF(SUM('Control Sample Data'!H$3:H$98)&gt;10,IF(AND(ISNUMBER('Control Sample Data'!H608),'Control Sample Data'!H608&lt;$B$1,'Control Sample Data'!H608&gt;0),'Control Sample Data'!H608,$B$1),"")</f>
        <v/>
      </c>
      <c r="U609" s="17" t="str">
        <f>IF(SUM('Control Sample Data'!I$3:I$98)&gt;10,IF(AND(ISNUMBER('Control Sample Data'!I608),'Control Sample Data'!I608&lt;$B$1,'Control Sample Data'!I608&gt;0),'Control Sample Data'!I608,$B$1),"")</f>
        <v/>
      </c>
      <c r="V609" s="17" t="str">
        <f>IF(SUM('Control Sample Data'!J$3:J$98)&gt;10,IF(AND(ISNUMBER('Control Sample Data'!J608),'Control Sample Data'!J608&lt;$B$1,'Control Sample Data'!J608&gt;0),'Control Sample Data'!J608,$B$1),"")</f>
        <v/>
      </c>
      <c r="W609" s="17" t="str">
        <f>IF(SUM('Control Sample Data'!K$3:K$98)&gt;10,IF(AND(ISNUMBER('Control Sample Data'!K608),'Control Sample Data'!K608&lt;$B$1,'Control Sample Data'!K608&gt;0),'Control Sample Data'!K608,$B$1),"")</f>
        <v/>
      </c>
      <c r="X609" s="17" t="str">
        <f>IF(SUM('Control Sample Data'!L$3:L$98)&gt;10,IF(AND(ISNUMBER('Control Sample Data'!L608),'Control Sample Data'!L608&lt;$B$1,'Control Sample Data'!L608&gt;0),'Control Sample Data'!L608,$B$1),"")</f>
        <v/>
      </c>
      <c r="Y609" s="17" t="str">
        <f>IF(SUM('Control Sample Data'!M$3:M$98)&gt;10,IF(AND(ISNUMBER('Control Sample Data'!M608),'Control Sample Data'!M608&lt;$B$1,'Control Sample Data'!M608&gt;0),'Control Sample Data'!M608,$B$1),"")</f>
        <v/>
      </c>
      <c r="AT609" s="36" t="str">
        <f t="shared" si="409"/>
        <v/>
      </c>
      <c r="AU609" s="36" t="str">
        <f t="shared" si="410"/>
        <v/>
      </c>
      <c r="AV609" s="36" t="str">
        <f t="shared" si="411"/>
        <v/>
      </c>
      <c r="AW609" s="36" t="str">
        <f t="shared" si="412"/>
        <v/>
      </c>
      <c r="AX609" s="36" t="str">
        <f t="shared" si="413"/>
        <v/>
      </c>
      <c r="AY609" s="36" t="str">
        <f t="shared" si="414"/>
        <v/>
      </c>
      <c r="AZ609" s="36" t="str">
        <f t="shared" si="415"/>
        <v/>
      </c>
      <c r="BA609" s="36" t="str">
        <f t="shared" si="416"/>
        <v/>
      </c>
      <c r="BB609" s="36" t="str">
        <f t="shared" si="417"/>
        <v/>
      </c>
      <c r="BC609" s="36" t="str">
        <f t="shared" si="418"/>
        <v/>
      </c>
      <c r="BD609" s="36" t="str">
        <f t="shared" si="419"/>
        <v/>
      </c>
      <c r="BE609" s="36" t="str">
        <f t="shared" si="420"/>
        <v/>
      </c>
      <c r="BF609" s="36" t="str">
        <f t="shared" si="421"/>
        <v/>
      </c>
      <c r="BG609" s="36" t="str">
        <f t="shared" si="422"/>
        <v/>
      </c>
      <c r="BH609" s="36" t="str">
        <f t="shared" si="423"/>
        <v/>
      </c>
      <c r="BI609" s="36" t="str">
        <f t="shared" si="424"/>
        <v/>
      </c>
      <c r="BJ609" s="36" t="str">
        <f t="shared" si="425"/>
        <v/>
      </c>
      <c r="BK609" s="36" t="str">
        <f t="shared" si="426"/>
        <v/>
      </c>
      <c r="BL609" s="36" t="str">
        <f t="shared" si="427"/>
        <v/>
      </c>
      <c r="BM609" s="36" t="str">
        <f t="shared" si="428"/>
        <v/>
      </c>
      <c r="BN609" s="38" t="e">
        <f t="shared" si="387"/>
        <v>#DIV/0!</v>
      </c>
      <c r="BO609" s="38" t="e">
        <f t="shared" si="388"/>
        <v>#DIV/0!</v>
      </c>
      <c r="BP609" s="39" t="str">
        <f t="shared" si="389"/>
        <v/>
      </c>
      <c r="BQ609" s="39" t="str">
        <f t="shared" si="390"/>
        <v/>
      </c>
      <c r="BR609" s="39" t="str">
        <f t="shared" si="391"/>
        <v/>
      </c>
      <c r="BS609" s="39" t="str">
        <f t="shared" si="392"/>
        <v/>
      </c>
      <c r="BT609" s="39" t="str">
        <f t="shared" si="393"/>
        <v/>
      </c>
      <c r="BU609" s="39" t="str">
        <f t="shared" si="394"/>
        <v/>
      </c>
      <c r="BV609" s="39" t="str">
        <f t="shared" si="395"/>
        <v/>
      </c>
      <c r="BW609" s="39" t="str">
        <f t="shared" si="396"/>
        <v/>
      </c>
      <c r="BX609" s="39" t="str">
        <f t="shared" si="397"/>
        <v/>
      </c>
      <c r="BY609" s="39" t="str">
        <f t="shared" si="398"/>
        <v/>
      </c>
      <c r="BZ609" s="39" t="str">
        <f t="shared" si="399"/>
        <v/>
      </c>
      <c r="CA609" s="39" t="str">
        <f t="shared" si="400"/>
        <v/>
      </c>
      <c r="CB609" s="39" t="str">
        <f t="shared" si="401"/>
        <v/>
      </c>
      <c r="CC609" s="39" t="str">
        <f t="shared" si="402"/>
        <v/>
      </c>
      <c r="CD609" s="39" t="str">
        <f t="shared" si="403"/>
        <v/>
      </c>
      <c r="CE609" s="39" t="str">
        <f t="shared" si="404"/>
        <v/>
      </c>
      <c r="CF609" s="39" t="str">
        <f t="shared" si="405"/>
        <v/>
      </c>
      <c r="CG609" s="39" t="str">
        <f t="shared" si="406"/>
        <v/>
      </c>
      <c r="CH609" s="39" t="str">
        <f t="shared" si="407"/>
        <v/>
      </c>
      <c r="CI609" s="39" t="str">
        <f t="shared" si="408"/>
        <v/>
      </c>
    </row>
    <row r="610" spans="1:87">
      <c r="A610" s="18"/>
      <c r="B610" s="15" t="str">
        <f>'Gene Table'!E609</f>
        <v>hsa-miR-548k</v>
      </c>
      <c r="C610" s="15" t="str">
        <f>'Gene Table'!B609</f>
        <v>J07</v>
      </c>
      <c r="D610" s="16" t="str">
        <f>IF(SUM('Test Sample Data'!D$3:D$98)&gt;10,IF(AND(ISNUMBER('Test Sample Data'!D609),'Test Sample Data'!D609&lt;$B$1,'Test Sample Data'!D609&gt;0),'Test Sample Data'!D609,$B$1),"")</f>
        <v/>
      </c>
      <c r="E610" s="17" t="str">
        <f>IF(SUM('Test Sample Data'!E$3:E$98)&gt;10,IF(AND(ISNUMBER('Test Sample Data'!E609),'Test Sample Data'!E609&lt;$B$1,'Test Sample Data'!E609&gt;0),'Test Sample Data'!E609,$B$1),"")</f>
        <v/>
      </c>
      <c r="F610" s="17" t="str">
        <f>IF(SUM('Test Sample Data'!F$3:F$98)&gt;10,IF(AND(ISNUMBER('Test Sample Data'!F609),'Test Sample Data'!F609&lt;$B$1,'Test Sample Data'!F609&gt;0),'Test Sample Data'!F609,$B$1),"")</f>
        <v/>
      </c>
      <c r="G610" s="17" t="str">
        <f>IF(SUM('Test Sample Data'!G$3:G$98)&gt;10,IF(AND(ISNUMBER('Test Sample Data'!G609),'Test Sample Data'!G609&lt;$B$1,'Test Sample Data'!G609&gt;0),'Test Sample Data'!G609,$B$1),"")</f>
        <v/>
      </c>
      <c r="H610" s="17" t="str">
        <f>IF(SUM('Test Sample Data'!H$3:H$98)&gt;10,IF(AND(ISNUMBER('Test Sample Data'!H609),'Test Sample Data'!H609&lt;$B$1,'Test Sample Data'!H609&gt;0),'Test Sample Data'!H609,$B$1),"")</f>
        <v/>
      </c>
      <c r="I610" s="17" t="str">
        <f>IF(SUM('Test Sample Data'!I$3:I$98)&gt;10,IF(AND(ISNUMBER('Test Sample Data'!I609),'Test Sample Data'!I609&lt;$B$1,'Test Sample Data'!I609&gt;0),'Test Sample Data'!I609,$B$1),"")</f>
        <v/>
      </c>
      <c r="J610" s="17" t="str">
        <f>IF(SUM('Test Sample Data'!J$3:J$98)&gt;10,IF(AND(ISNUMBER('Test Sample Data'!J609),'Test Sample Data'!J609&lt;$B$1,'Test Sample Data'!J609&gt;0),'Test Sample Data'!J609,$B$1),"")</f>
        <v/>
      </c>
      <c r="K610" s="17" t="str">
        <f>IF(SUM('Test Sample Data'!K$3:K$98)&gt;10,IF(AND(ISNUMBER('Test Sample Data'!K609),'Test Sample Data'!K609&lt;$B$1,'Test Sample Data'!K609&gt;0),'Test Sample Data'!K609,$B$1),"")</f>
        <v/>
      </c>
      <c r="L610" s="17" t="str">
        <f>IF(SUM('Test Sample Data'!L$3:L$98)&gt;10,IF(AND(ISNUMBER('Test Sample Data'!L609),'Test Sample Data'!L609&lt;$B$1,'Test Sample Data'!L609&gt;0),'Test Sample Data'!L609,$B$1),"")</f>
        <v/>
      </c>
      <c r="M610" s="17" t="str">
        <f>IF(SUM('Test Sample Data'!M$3:M$98)&gt;10,IF(AND(ISNUMBER('Test Sample Data'!M609),'Test Sample Data'!M609&lt;$B$1,'Test Sample Data'!M609&gt;0),'Test Sample Data'!M609,$B$1),"")</f>
        <v/>
      </c>
      <c r="N610" s="17" t="str">
        <f>'Gene Table'!E609</f>
        <v>hsa-miR-548k</v>
      </c>
      <c r="O610" s="17" t="str">
        <f>'Gene Table'!B609</f>
        <v>J07</v>
      </c>
      <c r="P610" s="17" t="str">
        <f>IF(SUM('Control Sample Data'!D$3:D$98)&gt;10,IF(AND(ISNUMBER('Control Sample Data'!D609),'Control Sample Data'!D609&lt;$B$1,'Control Sample Data'!D609&gt;0),'Control Sample Data'!D609,$B$1),"")</f>
        <v/>
      </c>
      <c r="Q610" s="17" t="str">
        <f>IF(SUM('Control Sample Data'!E$3:E$98)&gt;10,IF(AND(ISNUMBER('Control Sample Data'!E609),'Control Sample Data'!E609&lt;$B$1,'Control Sample Data'!E609&gt;0),'Control Sample Data'!E609,$B$1),"")</f>
        <v/>
      </c>
      <c r="R610" s="17" t="str">
        <f>IF(SUM('Control Sample Data'!F$3:F$98)&gt;10,IF(AND(ISNUMBER('Control Sample Data'!F609),'Control Sample Data'!F609&lt;$B$1,'Control Sample Data'!F609&gt;0),'Control Sample Data'!F609,$B$1),"")</f>
        <v/>
      </c>
      <c r="S610" s="17" t="str">
        <f>IF(SUM('Control Sample Data'!G$3:G$98)&gt;10,IF(AND(ISNUMBER('Control Sample Data'!G609),'Control Sample Data'!G609&lt;$B$1,'Control Sample Data'!G609&gt;0),'Control Sample Data'!G609,$B$1),"")</f>
        <v/>
      </c>
      <c r="T610" s="17" t="str">
        <f>IF(SUM('Control Sample Data'!H$3:H$98)&gt;10,IF(AND(ISNUMBER('Control Sample Data'!H609),'Control Sample Data'!H609&lt;$B$1,'Control Sample Data'!H609&gt;0),'Control Sample Data'!H609,$B$1),"")</f>
        <v/>
      </c>
      <c r="U610" s="17" t="str">
        <f>IF(SUM('Control Sample Data'!I$3:I$98)&gt;10,IF(AND(ISNUMBER('Control Sample Data'!I609),'Control Sample Data'!I609&lt;$B$1,'Control Sample Data'!I609&gt;0),'Control Sample Data'!I609,$B$1),"")</f>
        <v/>
      </c>
      <c r="V610" s="17" t="str">
        <f>IF(SUM('Control Sample Data'!J$3:J$98)&gt;10,IF(AND(ISNUMBER('Control Sample Data'!J609),'Control Sample Data'!J609&lt;$B$1,'Control Sample Data'!J609&gt;0),'Control Sample Data'!J609,$B$1),"")</f>
        <v/>
      </c>
      <c r="W610" s="17" t="str">
        <f>IF(SUM('Control Sample Data'!K$3:K$98)&gt;10,IF(AND(ISNUMBER('Control Sample Data'!K609),'Control Sample Data'!K609&lt;$B$1,'Control Sample Data'!K609&gt;0),'Control Sample Data'!K609,$B$1),"")</f>
        <v/>
      </c>
      <c r="X610" s="17" t="str">
        <f>IF(SUM('Control Sample Data'!L$3:L$98)&gt;10,IF(AND(ISNUMBER('Control Sample Data'!L609),'Control Sample Data'!L609&lt;$B$1,'Control Sample Data'!L609&gt;0),'Control Sample Data'!L609,$B$1),"")</f>
        <v/>
      </c>
      <c r="Y610" s="17" t="str">
        <f>IF(SUM('Control Sample Data'!M$3:M$98)&gt;10,IF(AND(ISNUMBER('Control Sample Data'!M609),'Control Sample Data'!M609&lt;$B$1,'Control Sample Data'!M609&gt;0),'Control Sample Data'!M609,$B$1),"")</f>
        <v/>
      </c>
      <c r="AT610" s="36" t="str">
        <f t="shared" si="409"/>
        <v/>
      </c>
      <c r="AU610" s="36" t="str">
        <f t="shared" si="410"/>
        <v/>
      </c>
      <c r="AV610" s="36" t="str">
        <f t="shared" si="411"/>
        <v/>
      </c>
      <c r="AW610" s="36" t="str">
        <f t="shared" si="412"/>
        <v/>
      </c>
      <c r="AX610" s="36" t="str">
        <f t="shared" si="413"/>
        <v/>
      </c>
      <c r="AY610" s="36" t="str">
        <f t="shared" si="414"/>
        <v/>
      </c>
      <c r="AZ610" s="36" t="str">
        <f t="shared" si="415"/>
        <v/>
      </c>
      <c r="BA610" s="36" t="str">
        <f t="shared" si="416"/>
        <v/>
      </c>
      <c r="BB610" s="36" t="str">
        <f t="shared" si="417"/>
        <v/>
      </c>
      <c r="BC610" s="36" t="str">
        <f t="shared" si="418"/>
        <v/>
      </c>
      <c r="BD610" s="36" t="str">
        <f t="shared" si="419"/>
        <v/>
      </c>
      <c r="BE610" s="36" t="str">
        <f t="shared" si="420"/>
        <v/>
      </c>
      <c r="BF610" s="36" t="str">
        <f t="shared" si="421"/>
        <v/>
      </c>
      <c r="BG610" s="36" t="str">
        <f t="shared" si="422"/>
        <v/>
      </c>
      <c r="BH610" s="36" t="str">
        <f t="shared" si="423"/>
        <v/>
      </c>
      <c r="BI610" s="36" t="str">
        <f t="shared" si="424"/>
        <v/>
      </c>
      <c r="BJ610" s="36" t="str">
        <f t="shared" si="425"/>
        <v/>
      </c>
      <c r="BK610" s="36" t="str">
        <f t="shared" si="426"/>
        <v/>
      </c>
      <c r="BL610" s="36" t="str">
        <f t="shared" si="427"/>
        <v/>
      </c>
      <c r="BM610" s="36" t="str">
        <f t="shared" si="428"/>
        <v/>
      </c>
      <c r="BN610" s="38" t="e">
        <f t="shared" si="387"/>
        <v>#DIV/0!</v>
      </c>
      <c r="BO610" s="38" t="e">
        <f t="shared" si="388"/>
        <v>#DIV/0!</v>
      </c>
      <c r="BP610" s="39" t="str">
        <f t="shared" si="389"/>
        <v/>
      </c>
      <c r="BQ610" s="39" t="str">
        <f t="shared" si="390"/>
        <v/>
      </c>
      <c r="BR610" s="39" t="str">
        <f t="shared" si="391"/>
        <v/>
      </c>
      <c r="BS610" s="39" t="str">
        <f t="shared" si="392"/>
        <v/>
      </c>
      <c r="BT610" s="39" t="str">
        <f t="shared" si="393"/>
        <v/>
      </c>
      <c r="BU610" s="39" t="str">
        <f t="shared" si="394"/>
        <v/>
      </c>
      <c r="BV610" s="39" t="str">
        <f t="shared" si="395"/>
        <v/>
      </c>
      <c r="BW610" s="39" t="str">
        <f t="shared" si="396"/>
        <v/>
      </c>
      <c r="BX610" s="39" t="str">
        <f t="shared" si="397"/>
        <v/>
      </c>
      <c r="BY610" s="39" t="str">
        <f t="shared" si="398"/>
        <v/>
      </c>
      <c r="BZ610" s="39" t="str">
        <f t="shared" si="399"/>
        <v/>
      </c>
      <c r="CA610" s="39" t="str">
        <f t="shared" si="400"/>
        <v/>
      </c>
      <c r="CB610" s="39" t="str">
        <f t="shared" si="401"/>
        <v/>
      </c>
      <c r="CC610" s="39" t="str">
        <f t="shared" si="402"/>
        <v/>
      </c>
      <c r="CD610" s="39" t="str">
        <f t="shared" si="403"/>
        <v/>
      </c>
      <c r="CE610" s="39" t="str">
        <f t="shared" si="404"/>
        <v/>
      </c>
      <c r="CF610" s="39" t="str">
        <f t="shared" si="405"/>
        <v/>
      </c>
      <c r="CG610" s="39" t="str">
        <f t="shared" si="406"/>
        <v/>
      </c>
      <c r="CH610" s="39" t="str">
        <f t="shared" si="407"/>
        <v/>
      </c>
      <c r="CI610" s="39" t="str">
        <f t="shared" si="408"/>
        <v/>
      </c>
    </row>
    <row r="611" spans="1:87">
      <c r="A611" s="18"/>
      <c r="B611" s="15" t="str">
        <f>'Gene Table'!E610</f>
        <v>hsa-let-7a-3p</v>
      </c>
      <c r="C611" s="15" t="str">
        <f>'Gene Table'!B610</f>
        <v>J08</v>
      </c>
      <c r="D611" s="16" t="str">
        <f>IF(SUM('Test Sample Data'!D$3:D$98)&gt;10,IF(AND(ISNUMBER('Test Sample Data'!D610),'Test Sample Data'!D610&lt;$B$1,'Test Sample Data'!D610&gt;0),'Test Sample Data'!D610,$B$1),"")</f>
        <v/>
      </c>
      <c r="E611" s="17" t="str">
        <f>IF(SUM('Test Sample Data'!E$3:E$98)&gt;10,IF(AND(ISNUMBER('Test Sample Data'!E610),'Test Sample Data'!E610&lt;$B$1,'Test Sample Data'!E610&gt;0),'Test Sample Data'!E610,$B$1),"")</f>
        <v/>
      </c>
      <c r="F611" s="17" t="str">
        <f>IF(SUM('Test Sample Data'!F$3:F$98)&gt;10,IF(AND(ISNUMBER('Test Sample Data'!F610),'Test Sample Data'!F610&lt;$B$1,'Test Sample Data'!F610&gt;0),'Test Sample Data'!F610,$B$1),"")</f>
        <v/>
      </c>
      <c r="G611" s="17" t="str">
        <f>IF(SUM('Test Sample Data'!G$3:G$98)&gt;10,IF(AND(ISNUMBER('Test Sample Data'!G610),'Test Sample Data'!G610&lt;$B$1,'Test Sample Data'!G610&gt;0),'Test Sample Data'!G610,$B$1),"")</f>
        <v/>
      </c>
      <c r="H611" s="17" t="str">
        <f>IF(SUM('Test Sample Data'!H$3:H$98)&gt;10,IF(AND(ISNUMBER('Test Sample Data'!H610),'Test Sample Data'!H610&lt;$B$1,'Test Sample Data'!H610&gt;0),'Test Sample Data'!H610,$B$1),"")</f>
        <v/>
      </c>
      <c r="I611" s="17" t="str">
        <f>IF(SUM('Test Sample Data'!I$3:I$98)&gt;10,IF(AND(ISNUMBER('Test Sample Data'!I610),'Test Sample Data'!I610&lt;$B$1,'Test Sample Data'!I610&gt;0),'Test Sample Data'!I610,$B$1),"")</f>
        <v/>
      </c>
      <c r="J611" s="17" t="str">
        <f>IF(SUM('Test Sample Data'!J$3:J$98)&gt;10,IF(AND(ISNUMBER('Test Sample Data'!J610),'Test Sample Data'!J610&lt;$B$1,'Test Sample Data'!J610&gt;0),'Test Sample Data'!J610,$B$1),"")</f>
        <v/>
      </c>
      <c r="K611" s="17" t="str">
        <f>IF(SUM('Test Sample Data'!K$3:K$98)&gt;10,IF(AND(ISNUMBER('Test Sample Data'!K610),'Test Sample Data'!K610&lt;$B$1,'Test Sample Data'!K610&gt;0),'Test Sample Data'!K610,$B$1),"")</f>
        <v/>
      </c>
      <c r="L611" s="17" t="str">
        <f>IF(SUM('Test Sample Data'!L$3:L$98)&gt;10,IF(AND(ISNUMBER('Test Sample Data'!L610),'Test Sample Data'!L610&lt;$B$1,'Test Sample Data'!L610&gt;0),'Test Sample Data'!L610,$B$1),"")</f>
        <v/>
      </c>
      <c r="M611" s="17" t="str">
        <f>IF(SUM('Test Sample Data'!M$3:M$98)&gt;10,IF(AND(ISNUMBER('Test Sample Data'!M610),'Test Sample Data'!M610&lt;$B$1,'Test Sample Data'!M610&gt;0),'Test Sample Data'!M610,$B$1),"")</f>
        <v/>
      </c>
      <c r="N611" s="17" t="str">
        <f>'Gene Table'!E610</f>
        <v>hsa-let-7a-3p</v>
      </c>
      <c r="O611" s="17" t="str">
        <f>'Gene Table'!B610</f>
        <v>J08</v>
      </c>
      <c r="P611" s="17" t="str">
        <f>IF(SUM('Control Sample Data'!D$3:D$98)&gt;10,IF(AND(ISNUMBER('Control Sample Data'!D610),'Control Sample Data'!D610&lt;$B$1,'Control Sample Data'!D610&gt;0),'Control Sample Data'!D610,$B$1),"")</f>
        <v/>
      </c>
      <c r="Q611" s="17" t="str">
        <f>IF(SUM('Control Sample Data'!E$3:E$98)&gt;10,IF(AND(ISNUMBER('Control Sample Data'!E610),'Control Sample Data'!E610&lt;$B$1,'Control Sample Data'!E610&gt;0),'Control Sample Data'!E610,$B$1),"")</f>
        <v/>
      </c>
      <c r="R611" s="17" t="str">
        <f>IF(SUM('Control Sample Data'!F$3:F$98)&gt;10,IF(AND(ISNUMBER('Control Sample Data'!F610),'Control Sample Data'!F610&lt;$B$1,'Control Sample Data'!F610&gt;0),'Control Sample Data'!F610,$B$1),"")</f>
        <v/>
      </c>
      <c r="S611" s="17" t="str">
        <f>IF(SUM('Control Sample Data'!G$3:G$98)&gt;10,IF(AND(ISNUMBER('Control Sample Data'!G610),'Control Sample Data'!G610&lt;$B$1,'Control Sample Data'!G610&gt;0),'Control Sample Data'!G610,$B$1),"")</f>
        <v/>
      </c>
      <c r="T611" s="17" t="str">
        <f>IF(SUM('Control Sample Data'!H$3:H$98)&gt;10,IF(AND(ISNUMBER('Control Sample Data'!H610),'Control Sample Data'!H610&lt;$B$1,'Control Sample Data'!H610&gt;0),'Control Sample Data'!H610,$B$1),"")</f>
        <v/>
      </c>
      <c r="U611" s="17" t="str">
        <f>IF(SUM('Control Sample Data'!I$3:I$98)&gt;10,IF(AND(ISNUMBER('Control Sample Data'!I610),'Control Sample Data'!I610&lt;$B$1,'Control Sample Data'!I610&gt;0),'Control Sample Data'!I610,$B$1),"")</f>
        <v/>
      </c>
      <c r="V611" s="17" t="str">
        <f>IF(SUM('Control Sample Data'!J$3:J$98)&gt;10,IF(AND(ISNUMBER('Control Sample Data'!J610),'Control Sample Data'!J610&lt;$B$1,'Control Sample Data'!J610&gt;0),'Control Sample Data'!J610,$B$1),"")</f>
        <v/>
      </c>
      <c r="W611" s="17" t="str">
        <f>IF(SUM('Control Sample Data'!K$3:K$98)&gt;10,IF(AND(ISNUMBER('Control Sample Data'!K610),'Control Sample Data'!K610&lt;$B$1,'Control Sample Data'!K610&gt;0),'Control Sample Data'!K610,$B$1),"")</f>
        <v/>
      </c>
      <c r="X611" s="17" t="str">
        <f>IF(SUM('Control Sample Data'!L$3:L$98)&gt;10,IF(AND(ISNUMBER('Control Sample Data'!L610),'Control Sample Data'!L610&lt;$B$1,'Control Sample Data'!L610&gt;0),'Control Sample Data'!L610,$B$1),"")</f>
        <v/>
      </c>
      <c r="Y611" s="17" t="str">
        <f>IF(SUM('Control Sample Data'!M$3:M$98)&gt;10,IF(AND(ISNUMBER('Control Sample Data'!M610),'Control Sample Data'!M610&lt;$B$1,'Control Sample Data'!M610&gt;0),'Control Sample Data'!M610,$B$1),"")</f>
        <v/>
      </c>
      <c r="AT611" s="36" t="str">
        <f t="shared" si="409"/>
        <v/>
      </c>
      <c r="AU611" s="36" t="str">
        <f t="shared" si="410"/>
        <v/>
      </c>
      <c r="AV611" s="36" t="str">
        <f t="shared" si="411"/>
        <v/>
      </c>
      <c r="AW611" s="36" t="str">
        <f t="shared" si="412"/>
        <v/>
      </c>
      <c r="AX611" s="36" t="str">
        <f t="shared" si="413"/>
        <v/>
      </c>
      <c r="AY611" s="36" t="str">
        <f t="shared" si="414"/>
        <v/>
      </c>
      <c r="AZ611" s="36" t="str">
        <f t="shared" si="415"/>
        <v/>
      </c>
      <c r="BA611" s="36" t="str">
        <f t="shared" si="416"/>
        <v/>
      </c>
      <c r="BB611" s="36" t="str">
        <f t="shared" si="417"/>
        <v/>
      </c>
      <c r="BC611" s="36" t="str">
        <f t="shared" si="418"/>
        <v/>
      </c>
      <c r="BD611" s="36" t="str">
        <f t="shared" si="419"/>
        <v/>
      </c>
      <c r="BE611" s="36" t="str">
        <f t="shared" si="420"/>
        <v/>
      </c>
      <c r="BF611" s="36" t="str">
        <f t="shared" si="421"/>
        <v/>
      </c>
      <c r="BG611" s="36" t="str">
        <f t="shared" si="422"/>
        <v/>
      </c>
      <c r="BH611" s="36" t="str">
        <f t="shared" si="423"/>
        <v/>
      </c>
      <c r="BI611" s="36" t="str">
        <f t="shared" si="424"/>
        <v/>
      </c>
      <c r="BJ611" s="36" t="str">
        <f t="shared" si="425"/>
        <v/>
      </c>
      <c r="BK611" s="36" t="str">
        <f t="shared" si="426"/>
        <v/>
      </c>
      <c r="BL611" s="36" t="str">
        <f t="shared" si="427"/>
        <v/>
      </c>
      <c r="BM611" s="36" t="str">
        <f t="shared" si="428"/>
        <v/>
      </c>
      <c r="BN611" s="38" t="e">
        <f t="shared" si="387"/>
        <v>#DIV/0!</v>
      </c>
      <c r="BO611" s="38" t="e">
        <f t="shared" si="388"/>
        <v>#DIV/0!</v>
      </c>
      <c r="BP611" s="39" t="str">
        <f t="shared" si="389"/>
        <v/>
      </c>
      <c r="BQ611" s="39" t="str">
        <f t="shared" si="390"/>
        <v/>
      </c>
      <c r="BR611" s="39" t="str">
        <f t="shared" si="391"/>
        <v/>
      </c>
      <c r="BS611" s="39" t="str">
        <f t="shared" si="392"/>
        <v/>
      </c>
      <c r="BT611" s="39" t="str">
        <f t="shared" si="393"/>
        <v/>
      </c>
      <c r="BU611" s="39" t="str">
        <f t="shared" si="394"/>
        <v/>
      </c>
      <c r="BV611" s="39" t="str">
        <f t="shared" si="395"/>
        <v/>
      </c>
      <c r="BW611" s="39" t="str">
        <f t="shared" si="396"/>
        <v/>
      </c>
      <c r="BX611" s="39" t="str">
        <f t="shared" si="397"/>
        <v/>
      </c>
      <c r="BY611" s="39" t="str">
        <f t="shared" si="398"/>
        <v/>
      </c>
      <c r="BZ611" s="39" t="str">
        <f t="shared" si="399"/>
        <v/>
      </c>
      <c r="CA611" s="39" t="str">
        <f t="shared" si="400"/>
        <v/>
      </c>
      <c r="CB611" s="39" t="str">
        <f t="shared" si="401"/>
        <v/>
      </c>
      <c r="CC611" s="39" t="str">
        <f t="shared" si="402"/>
        <v/>
      </c>
      <c r="CD611" s="39" t="str">
        <f t="shared" si="403"/>
        <v/>
      </c>
      <c r="CE611" s="39" t="str">
        <f t="shared" si="404"/>
        <v/>
      </c>
      <c r="CF611" s="39" t="str">
        <f t="shared" si="405"/>
        <v/>
      </c>
      <c r="CG611" s="39" t="str">
        <f t="shared" si="406"/>
        <v/>
      </c>
      <c r="CH611" s="39" t="str">
        <f t="shared" si="407"/>
        <v/>
      </c>
      <c r="CI611" s="39" t="str">
        <f t="shared" si="408"/>
        <v/>
      </c>
    </row>
    <row r="612" spans="1:87">
      <c r="A612" s="18"/>
      <c r="B612" s="15" t="str">
        <f>'Gene Table'!E611</f>
        <v>hsa-miR-181c-5p</v>
      </c>
      <c r="C612" s="15" t="str">
        <f>'Gene Table'!B611</f>
        <v>J09</v>
      </c>
      <c r="D612" s="16" t="str">
        <f>IF(SUM('Test Sample Data'!D$3:D$98)&gt;10,IF(AND(ISNUMBER('Test Sample Data'!D611),'Test Sample Data'!D611&lt;$B$1,'Test Sample Data'!D611&gt;0),'Test Sample Data'!D611,$B$1),"")</f>
        <v/>
      </c>
      <c r="E612" s="17" t="str">
        <f>IF(SUM('Test Sample Data'!E$3:E$98)&gt;10,IF(AND(ISNUMBER('Test Sample Data'!E611),'Test Sample Data'!E611&lt;$B$1,'Test Sample Data'!E611&gt;0),'Test Sample Data'!E611,$B$1),"")</f>
        <v/>
      </c>
      <c r="F612" s="17" t="str">
        <f>IF(SUM('Test Sample Data'!F$3:F$98)&gt;10,IF(AND(ISNUMBER('Test Sample Data'!F611),'Test Sample Data'!F611&lt;$B$1,'Test Sample Data'!F611&gt;0),'Test Sample Data'!F611,$B$1),"")</f>
        <v/>
      </c>
      <c r="G612" s="17" t="str">
        <f>IF(SUM('Test Sample Data'!G$3:G$98)&gt;10,IF(AND(ISNUMBER('Test Sample Data'!G611),'Test Sample Data'!G611&lt;$B$1,'Test Sample Data'!G611&gt;0),'Test Sample Data'!G611,$B$1),"")</f>
        <v/>
      </c>
      <c r="H612" s="17" t="str">
        <f>IF(SUM('Test Sample Data'!H$3:H$98)&gt;10,IF(AND(ISNUMBER('Test Sample Data'!H611),'Test Sample Data'!H611&lt;$B$1,'Test Sample Data'!H611&gt;0),'Test Sample Data'!H611,$B$1),"")</f>
        <v/>
      </c>
      <c r="I612" s="17" t="str">
        <f>IF(SUM('Test Sample Data'!I$3:I$98)&gt;10,IF(AND(ISNUMBER('Test Sample Data'!I611),'Test Sample Data'!I611&lt;$B$1,'Test Sample Data'!I611&gt;0),'Test Sample Data'!I611,$B$1),"")</f>
        <v/>
      </c>
      <c r="J612" s="17" t="str">
        <f>IF(SUM('Test Sample Data'!J$3:J$98)&gt;10,IF(AND(ISNUMBER('Test Sample Data'!J611),'Test Sample Data'!J611&lt;$B$1,'Test Sample Data'!J611&gt;0),'Test Sample Data'!J611,$B$1),"")</f>
        <v/>
      </c>
      <c r="K612" s="17" t="str">
        <f>IF(SUM('Test Sample Data'!K$3:K$98)&gt;10,IF(AND(ISNUMBER('Test Sample Data'!K611),'Test Sample Data'!K611&lt;$B$1,'Test Sample Data'!K611&gt;0),'Test Sample Data'!K611,$B$1),"")</f>
        <v/>
      </c>
      <c r="L612" s="17" t="str">
        <f>IF(SUM('Test Sample Data'!L$3:L$98)&gt;10,IF(AND(ISNUMBER('Test Sample Data'!L611),'Test Sample Data'!L611&lt;$B$1,'Test Sample Data'!L611&gt;0),'Test Sample Data'!L611,$B$1),"")</f>
        <v/>
      </c>
      <c r="M612" s="17" t="str">
        <f>IF(SUM('Test Sample Data'!M$3:M$98)&gt;10,IF(AND(ISNUMBER('Test Sample Data'!M611),'Test Sample Data'!M611&lt;$B$1,'Test Sample Data'!M611&gt;0),'Test Sample Data'!M611,$B$1),"")</f>
        <v/>
      </c>
      <c r="N612" s="17" t="str">
        <f>'Gene Table'!E611</f>
        <v>hsa-miR-181c-5p</v>
      </c>
      <c r="O612" s="17" t="str">
        <f>'Gene Table'!B611</f>
        <v>J09</v>
      </c>
      <c r="P612" s="17" t="str">
        <f>IF(SUM('Control Sample Data'!D$3:D$98)&gt;10,IF(AND(ISNUMBER('Control Sample Data'!D611),'Control Sample Data'!D611&lt;$B$1,'Control Sample Data'!D611&gt;0),'Control Sample Data'!D611,$B$1),"")</f>
        <v/>
      </c>
      <c r="Q612" s="17" t="str">
        <f>IF(SUM('Control Sample Data'!E$3:E$98)&gt;10,IF(AND(ISNUMBER('Control Sample Data'!E611),'Control Sample Data'!E611&lt;$B$1,'Control Sample Data'!E611&gt;0),'Control Sample Data'!E611,$B$1),"")</f>
        <v/>
      </c>
      <c r="R612" s="17" t="str">
        <f>IF(SUM('Control Sample Data'!F$3:F$98)&gt;10,IF(AND(ISNUMBER('Control Sample Data'!F611),'Control Sample Data'!F611&lt;$B$1,'Control Sample Data'!F611&gt;0),'Control Sample Data'!F611,$B$1),"")</f>
        <v/>
      </c>
      <c r="S612" s="17" t="str">
        <f>IF(SUM('Control Sample Data'!G$3:G$98)&gt;10,IF(AND(ISNUMBER('Control Sample Data'!G611),'Control Sample Data'!G611&lt;$B$1,'Control Sample Data'!G611&gt;0),'Control Sample Data'!G611,$B$1),"")</f>
        <v/>
      </c>
      <c r="T612" s="17" t="str">
        <f>IF(SUM('Control Sample Data'!H$3:H$98)&gt;10,IF(AND(ISNUMBER('Control Sample Data'!H611),'Control Sample Data'!H611&lt;$B$1,'Control Sample Data'!H611&gt;0),'Control Sample Data'!H611,$B$1),"")</f>
        <v/>
      </c>
      <c r="U612" s="17" t="str">
        <f>IF(SUM('Control Sample Data'!I$3:I$98)&gt;10,IF(AND(ISNUMBER('Control Sample Data'!I611),'Control Sample Data'!I611&lt;$B$1,'Control Sample Data'!I611&gt;0),'Control Sample Data'!I611,$B$1),"")</f>
        <v/>
      </c>
      <c r="V612" s="17" t="str">
        <f>IF(SUM('Control Sample Data'!J$3:J$98)&gt;10,IF(AND(ISNUMBER('Control Sample Data'!J611),'Control Sample Data'!J611&lt;$B$1,'Control Sample Data'!J611&gt;0),'Control Sample Data'!J611,$B$1),"")</f>
        <v/>
      </c>
      <c r="W612" s="17" t="str">
        <f>IF(SUM('Control Sample Data'!K$3:K$98)&gt;10,IF(AND(ISNUMBER('Control Sample Data'!K611),'Control Sample Data'!K611&lt;$B$1,'Control Sample Data'!K611&gt;0),'Control Sample Data'!K611,$B$1),"")</f>
        <v/>
      </c>
      <c r="X612" s="17" t="str">
        <f>IF(SUM('Control Sample Data'!L$3:L$98)&gt;10,IF(AND(ISNUMBER('Control Sample Data'!L611),'Control Sample Data'!L611&lt;$B$1,'Control Sample Data'!L611&gt;0),'Control Sample Data'!L611,$B$1),"")</f>
        <v/>
      </c>
      <c r="Y612" s="17" t="str">
        <f>IF(SUM('Control Sample Data'!M$3:M$98)&gt;10,IF(AND(ISNUMBER('Control Sample Data'!M611),'Control Sample Data'!M611&lt;$B$1,'Control Sample Data'!M611&gt;0),'Control Sample Data'!M611,$B$1),"")</f>
        <v/>
      </c>
      <c r="AT612" s="36" t="str">
        <f t="shared" si="409"/>
        <v/>
      </c>
      <c r="AU612" s="36" t="str">
        <f t="shared" si="410"/>
        <v/>
      </c>
      <c r="AV612" s="36" t="str">
        <f t="shared" si="411"/>
        <v/>
      </c>
      <c r="AW612" s="36" t="str">
        <f t="shared" si="412"/>
        <v/>
      </c>
      <c r="AX612" s="36" t="str">
        <f t="shared" si="413"/>
        <v/>
      </c>
      <c r="AY612" s="36" t="str">
        <f t="shared" si="414"/>
        <v/>
      </c>
      <c r="AZ612" s="36" t="str">
        <f t="shared" si="415"/>
        <v/>
      </c>
      <c r="BA612" s="36" t="str">
        <f t="shared" si="416"/>
        <v/>
      </c>
      <c r="BB612" s="36" t="str">
        <f t="shared" si="417"/>
        <v/>
      </c>
      <c r="BC612" s="36" t="str">
        <f t="shared" si="418"/>
        <v/>
      </c>
      <c r="BD612" s="36" t="str">
        <f t="shared" si="419"/>
        <v/>
      </c>
      <c r="BE612" s="36" t="str">
        <f t="shared" si="420"/>
        <v/>
      </c>
      <c r="BF612" s="36" t="str">
        <f t="shared" si="421"/>
        <v/>
      </c>
      <c r="BG612" s="36" t="str">
        <f t="shared" si="422"/>
        <v/>
      </c>
      <c r="BH612" s="36" t="str">
        <f t="shared" si="423"/>
        <v/>
      </c>
      <c r="BI612" s="36" t="str">
        <f t="shared" si="424"/>
        <v/>
      </c>
      <c r="BJ612" s="36" t="str">
        <f t="shared" si="425"/>
        <v/>
      </c>
      <c r="BK612" s="36" t="str">
        <f t="shared" si="426"/>
        <v/>
      </c>
      <c r="BL612" s="36" t="str">
        <f t="shared" si="427"/>
        <v/>
      </c>
      <c r="BM612" s="36" t="str">
        <f t="shared" si="428"/>
        <v/>
      </c>
      <c r="BN612" s="38" t="e">
        <f t="shared" si="387"/>
        <v>#DIV/0!</v>
      </c>
      <c r="BO612" s="38" t="e">
        <f t="shared" si="388"/>
        <v>#DIV/0!</v>
      </c>
      <c r="BP612" s="39" t="str">
        <f t="shared" si="389"/>
        <v/>
      </c>
      <c r="BQ612" s="39" t="str">
        <f t="shared" si="390"/>
        <v/>
      </c>
      <c r="BR612" s="39" t="str">
        <f t="shared" si="391"/>
        <v/>
      </c>
      <c r="BS612" s="39" t="str">
        <f t="shared" si="392"/>
        <v/>
      </c>
      <c r="BT612" s="39" t="str">
        <f t="shared" si="393"/>
        <v/>
      </c>
      <c r="BU612" s="39" t="str">
        <f t="shared" si="394"/>
        <v/>
      </c>
      <c r="BV612" s="39" t="str">
        <f t="shared" si="395"/>
        <v/>
      </c>
      <c r="BW612" s="39" t="str">
        <f t="shared" si="396"/>
        <v/>
      </c>
      <c r="BX612" s="39" t="str">
        <f t="shared" si="397"/>
        <v/>
      </c>
      <c r="BY612" s="39" t="str">
        <f t="shared" si="398"/>
        <v/>
      </c>
      <c r="BZ612" s="39" t="str">
        <f t="shared" si="399"/>
        <v/>
      </c>
      <c r="CA612" s="39" t="str">
        <f t="shared" si="400"/>
        <v/>
      </c>
      <c r="CB612" s="39" t="str">
        <f t="shared" si="401"/>
        <v/>
      </c>
      <c r="CC612" s="39" t="str">
        <f t="shared" si="402"/>
        <v/>
      </c>
      <c r="CD612" s="39" t="str">
        <f t="shared" si="403"/>
        <v/>
      </c>
      <c r="CE612" s="39" t="str">
        <f t="shared" si="404"/>
        <v/>
      </c>
      <c r="CF612" s="39" t="str">
        <f t="shared" si="405"/>
        <v/>
      </c>
      <c r="CG612" s="39" t="str">
        <f t="shared" si="406"/>
        <v/>
      </c>
      <c r="CH612" s="39" t="str">
        <f t="shared" si="407"/>
        <v/>
      </c>
      <c r="CI612" s="39" t="str">
        <f t="shared" si="408"/>
        <v/>
      </c>
    </row>
    <row r="613" spans="1:87">
      <c r="A613" s="18"/>
      <c r="B613" s="15" t="str">
        <f>'Gene Table'!E612</f>
        <v>hsa-let-7b-3p</v>
      </c>
      <c r="C613" s="15" t="str">
        <f>'Gene Table'!B612</f>
        <v>J10</v>
      </c>
      <c r="D613" s="16" t="str">
        <f>IF(SUM('Test Sample Data'!D$3:D$98)&gt;10,IF(AND(ISNUMBER('Test Sample Data'!D612),'Test Sample Data'!D612&lt;$B$1,'Test Sample Data'!D612&gt;0),'Test Sample Data'!D612,$B$1),"")</f>
        <v/>
      </c>
      <c r="E613" s="17" t="str">
        <f>IF(SUM('Test Sample Data'!E$3:E$98)&gt;10,IF(AND(ISNUMBER('Test Sample Data'!E612),'Test Sample Data'!E612&lt;$B$1,'Test Sample Data'!E612&gt;0),'Test Sample Data'!E612,$B$1),"")</f>
        <v/>
      </c>
      <c r="F613" s="17" t="str">
        <f>IF(SUM('Test Sample Data'!F$3:F$98)&gt;10,IF(AND(ISNUMBER('Test Sample Data'!F612),'Test Sample Data'!F612&lt;$B$1,'Test Sample Data'!F612&gt;0),'Test Sample Data'!F612,$B$1),"")</f>
        <v/>
      </c>
      <c r="G613" s="17" t="str">
        <f>IF(SUM('Test Sample Data'!G$3:G$98)&gt;10,IF(AND(ISNUMBER('Test Sample Data'!G612),'Test Sample Data'!G612&lt;$B$1,'Test Sample Data'!G612&gt;0),'Test Sample Data'!G612,$B$1),"")</f>
        <v/>
      </c>
      <c r="H613" s="17" t="str">
        <f>IF(SUM('Test Sample Data'!H$3:H$98)&gt;10,IF(AND(ISNUMBER('Test Sample Data'!H612),'Test Sample Data'!H612&lt;$B$1,'Test Sample Data'!H612&gt;0),'Test Sample Data'!H612,$B$1),"")</f>
        <v/>
      </c>
      <c r="I613" s="17" t="str">
        <f>IF(SUM('Test Sample Data'!I$3:I$98)&gt;10,IF(AND(ISNUMBER('Test Sample Data'!I612),'Test Sample Data'!I612&lt;$B$1,'Test Sample Data'!I612&gt;0),'Test Sample Data'!I612,$B$1),"")</f>
        <v/>
      </c>
      <c r="J613" s="17" t="str">
        <f>IF(SUM('Test Sample Data'!J$3:J$98)&gt;10,IF(AND(ISNUMBER('Test Sample Data'!J612),'Test Sample Data'!J612&lt;$B$1,'Test Sample Data'!J612&gt;0),'Test Sample Data'!J612,$B$1),"")</f>
        <v/>
      </c>
      <c r="K613" s="17" t="str">
        <f>IF(SUM('Test Sample Data'!K$3:K$98)&gt;10,IF(AND(ISNUMBER('Test Sample Data'!K612),'Test Sample Data'!K612&lt;$B$1,'Test Sample Data'!K612&gt;0),'Test Sample Data'!K612,$B$1),"")</f>
        <v/>
      </c>
      <c r="L613" s="17" t="str">
        <f>IF(SUM('Test Sample Data'!L$3:L$98)&gt;10,IF(AND(ISNUMBER('Test Sample Data'!L612),'Test Sample Data'!L612&lt;$B$1,'Test Sample Data'!L612&gt;0),'Test Sample Data'!L612,$B$1),"")</f>
        <v/>
      </c>
      <c r="M613" s="17" t="str">
        <f>IF(SUM('Test Sample Data'!M$3:M$98)&gt;10,IF(AND(ISNUMBER('Test Sample Data'!M612),'Test Sample Data'!M612&lt;$B$1,'Test Sample Data'!M612&gt;0),'Test Sample Data'!M612,$B$1),"")</f>
        <v/>
      </c>
      <c r="N613" s="17" t="str">
        <f>'Gene Table'!E612</f>
        <v>hsa-let-7b-3p</v>
      </c>
      <c r="O613" s="17" t="str">
        <f>'Gene Table'!B612</f>
        <v>J10</v>
      </c>
      <c r="P613" s="17" t="str">
        <f>IF(SUM('Control Sample Data'!D$3:D$98)&gt;10,IF(AND(ISNUMBER('Control Sample Data'!D612),'Control Sample Data'!D612&lt;$B$1,'Control Sample Data'!D612&gt;0),'Control Sample Data'!D612,$B$1),"")</f>
        <v/>
      </c>
      <c r="Q613" s="17" t="str">
        <f>IF(SUM('Control Sample Data'!E$3:E$98)&gt;10,IF(AND(ISNUMBER('Control Sample Data'!E612),'Control Sample Data'!E612&lt;$B$1,'Control Sample Data'!E612&gt;0),'Control Sample Data'!E612,$B$1),"")</f>
        <v/>
      </c>
      <c r="R613" s="17" t="str">
        <f>IF(SUM('Control Sample Data'!F$3:F$98)&gt;10,IF(AND(ISNUMBER('Control Sample Data'!F612),'Control Sample Data'!F612&lt;$B$1,'Control Sample Data'!F612&gt;0),'Control Sample Data'!F612,$B$1),"")</f>
        <v/>
      </c>
      <c r="S613" s="17" t="str">
        <f>IF(SUM('Control Sample Data'!G$3:G$98)&gt;10,IF(AND(ISNUMBER('Control Sample Data'!G612),'Control Sample Data'!G612&lt;$B$1,'Control Sample Data'!G612&gt;0),'Control Sample Data'!G612,$B$1),"")</f>
        <v/>
      </c>
      <c r="T613" s="17" t="str">
        <f>IF(SUM('Control Sample Data'!H$3:H$98)&gt;10,IF(AND(ISNUMBER('Control Sample Data'!H612),'Control Sample Data'!H612&lt;$B$1,'Control Sample Data'!H612&gt;0),'Control Sample Data'!H612,$B$1),"")</f>
        <v/>
      </c>
      <c r="U613" s="17" t="str">
        <f>IF(SUM('Control Sample Data'!I$3:I$98)&gt;10,IF(AND(ISNUMBER('Control Sample Data'!I612),'Control Sample Data'!I612&lt;$B$1,'Control Sample Data'!I612&gt;0),'Control Sample Data'!I612,$B$1),"")</f>
        <v/>
      </c>
      <c r="V613" s="17" t="str">
        <f>IF(SUM('Control Sample Data'!J$3:J$98)&gt;10,IF(AND(ISNUMBER('Control Sample Data'!J612),'Control Sample Data'!J612&lt;$B$1,'Control Sample Data'!J612&gt;0),'Control Sample Data'!J612,$B$1),"")</f>
        <v/>
      </c>
      <c r="W613" s="17" t="str">
        <f>IF(SUM('Control Sample Data'!K$3:K$98)&gt;10,IF(AND(ISNUMBER('Control Sample Data'!K612),'Control Sample Data'!K612&lt;$B$1,'Control Sample Data'!K612&gt;0),'Control Sample Data'!K612,$B$1),"")</f>
        <v/>
      </c>
      <c r="X613" s="17" t="str">
        <f>IF(SUM('Control Sample Data'!L$3:L$98)&gt;10,IF(AND(ISNUMBER('Control Sample Data'!L612),'Control Sample Data'!L612&lt;$B$1,'Control Sample Data'!L612&gt;0),'Control Sample Data'!L612,$B$1),"")</f>
        <v/>
      </c>
      <c r="Y613" s="17" t="str">
        <f>IF(SUM('Control Sample Data'!M$3:M$98)&gt;10,IF(AND(ISNUMBER('Control Sample Data'!M612),'Control Sample Data'!M612&lt;$B$1,'Control Sample Data'!M612&gt;0),'Control Sample Data'!M612,$B$1),"")</f>
        <v/>
      </c>
      <c r="AT613" s="36" t="str">
        <f t="shared" si="409"/>
        <v/>
      </c>
      <c r="AU613" s="36" t="str">
        <f t="shared" si="410"/>
        <v/>
      </c>
      <c r="AV613" s="36" t="str">
        <f t="shared" si="411"/>
        <v/>
      </c>
      <c r="AW613" s="36" t="str">
        <f t="shared" si="412"/>
        <v/>
      </c>
      <c r="AX613" s="36" t="str">
        <f t="shared" si="413"/>
        <v/>
      </c>
      <c r="AY613" s="36" t="str">
        <f t="shared" si="414"/>
        <v/>
      </c>
      <c r="AZ613" s="36" t="str">
        <f t="shared" si="415"/>
        <v/>
      </c>
      <c r="BA613" s="36" t="str">
        <f t="shared" si="416"/>
        <v/>
      </c>
      <c r="BB613" s="36" t="str">
        <f t="shared" si="417"/>
        <v/>
      </c>
      <c r="BC613" s="36" t="str">
        <f t="shared" si="418"/>
        <v/>
      </c>
      <c r="BD613" s="36" t="str">
        <f t="shared" si="419"/>
        <v/>
      </c>
      <c r="BE613" s="36" t="str">
        <f t="shared" si="420"/>
        <v/>
      </c>
      <c r="BF613" s="36" t="str">
        <f t="shared" si="421"/>
        <v/>
      </c>
      <c r="BG613" s="36" t="str">
        <f t="shared" si="422"/>
        <v/>
      </c>
      <c r="BH613" s="36" t="str">
        <f t="shared" si="423"/>
        <v/>
      </c>
      <c r="BI613" s="36" t="str">
        <f t="shared" si="424"/>
        <v/>
      </c>
      <c r="BJ613" s="36" t="str">
        <f t="shared" si="425"/>
        <v/>
      </c>
      <c r="BK613" s="36" t="str">
        <f t="shared" si="426"/>
        <v/>
      </c>
      <c r="BL613" s="36" t="str">
        <f t="shared" si="427"/>
        <v/>
      </c>
      <c r="BM613" s="36" t="str">
        <f t="shared" si="428"/>
        <v/>
      </c>
      <c r="BN613" s="38" t="e">
        <f t="shared" si="387"/>
        <v>#DIV/0!</v>
      </c>
      <c r="BO613" s="38" t="e">
        <f t="shared" si="388"/>
        <v>#DIV/0!</v>
      </c>
      <c r="BP613" s="39" t="str">
        <f t="shared" si="389"/>
        <v/>
      </c>
      <c r="BQ613" s="39" t="str">
        <f t="shared" si="390"/>
        <v/>
      </c>
      <c r="BR613" s="39" t="str">
        <f t="shared" si="391"/>
        <v/>
      </c>
      <c r="BS613" s="39" t="str">
        <f t="shared" si="392"/>
        <v/>
      </c>
      <c r="BT613" s="39" t="str">
        <f t="shared" si="393"/>
        <v/>
      </c>
      <c r="BU613" s="39" t="str">
        <f t="shared" si="394"/>
        <v/>
      </c>
      <c r="BV613" s="39" t="str">
        <f t="shared" si="395"/>
        <v/>
      </c>
      <c r="BW613" s="39" t="str">
        <f t="shared" si="396"/>
        <v/>
      </c>
      <c r="BX613" s="39" t="str">
        <f t="shared" si="397"/>
        <v/>
      </c>
      <c r="BY613" s="39" t="str">
        <f t="shared" si="398"/>
        <v/>
      </c>
      <c r="BZ613" s="39" t="str">
        <f t="shared" si="399"/>
        <v/>
      </c>
      <c r="CA613" s="39" t="str">
        <f t="shared" si="400"/>
        <v/>
      </c>
      <c r="CB613" s="39" t="str">
        <f t="shared" si="401"/>
        <v/>
      </c>
      <c r="CC613" s="39" t="str">
        <f t="shared" si="402"/>
        <v/>
      </c>
      <c r="CD613" s="39" t="str">
        <f t="shared" si="403"/>
        <v/>
      </c>
      <c r="CE613" s="39" t="str">
        <f t="shared" si="404"/>
        <v/>
      </c>
      <c r="CF613" s="39" t="str">
        <f t="shared" si="405"/>
        <v/>
      </c>
      <c r="CG613" s="39" t="str">
        <f t="shared" si="406"/>
        <v/>
      </c>
      <c r="CH613" s="39" t="str">
        <f t="shared" si="407"/>
        <v/>
      </c>
      <c r="CI613" s="39" t="str">
        <f t="shared" si="408"/>
        <v/>
      </c>
    </row>
    <row r="614" spans="1:87">
      <c r="A614" s="18"/>
      <c r="B614" s="15" t="str">
        <f>'Gene Table'!E613</f>
        <v>hsa-miR-548d-5p</v>
      </c>
      <c r="C614" s="15" t="str">
        <f>'Gene Table'!B613</f>
        <v>J11</v>
      </c>
      <c r="D614" s="16" t="str">
        <f>IF(SUM('Test Sample Data'!D$3:D$98)&gt;10,IF(AND(ISNUMBER('Test Sample Data'!D613),'Test Sample Data'!D613&lt;$B$1,'Test Sample Data'!D613&gt;0),'Test Sample Data'!D613,$B$1),"")</f>
        <v/>
      </c>
      <c r="E614" s="17" t="str">
        <f>IF(SUM('Test Sample Data'!E$3:E$98)&gt;10,IF(AND(ISNUMBER('Test Sample Data'!E613),'Test Sample Data'!E613&lt;$B$1,'Test Sample Data'!E613&gt;0),'Test Sample Data'!E613,$B$1),"")</f>
        <v/>
      </c>
      <c r="F614" s="17" t="str">
        <f>IF(SUM('Test Sample Data'!F$3:F$98)&gt;10,IF(AND(ISNUMBER('Test Sample Data'!F613),'Test Sample Data'!F613&lt;$B$1,'Test Sample Data'!F613&gt;0),'Test Sample Data'!F613,$B$1),"")</f>
        <v/>
      </c>
      <c r="G614" s="17" t="str">
        <f>IF(SUM('Test Sample Data'!G$3:G$98)&gt;10,IF(AND(ISNUMBER('Test Sample Data'!G613),'Test Sample Data'!G613&lt;$B$1,'Test Sample Data'!G613&gt;0),'Test Sample Data'!G613,$B$1),"")</f>
        <v/>
      </c>
      <c r="H614" s="17" t="str">
        <f>IF(SUM('Test Sample Data'!H$3:H$98)&gt;10,IF(AND(ISNUMBER('Test Sample Data'!H613),'Test Sample Data'!H613&lt;$B$1,'Test Sample Data'!H613&gt;0),'Test Sample Data'!H613,$B$1),"")</f>
        <v/>
      </c>
      <c r="I614" s="17" t="str">
        <f>IF(SUM('Test Sample Data'!I$3:I$98)&gt;10,IF(AND(ISNUMBER('Test Sample Data'!I613),'Test Sample Data'!I613&lt;$B$1,'Test Sample Data'!I613&gt;0),'Test Sample Data'!I613,$B$1),"")</f>
        <v/>
      </c>
      <c r="J614" s="17" t="str">
        <f>IF(SUM('Test Sample Data'!J$3:J$98)&gt;10,IF(AND(ISNUMBER('Test Sample Data'!J613),'Test Sample Data'!J613&lt;$B$1,'Test Sample Data'!J613&gt;0),'Test Sample Data'!J613,$B$1),"")</f>
        <v/>
      </c>
      <c r="K614" s="17" t="str">
        <f>IF(SUM('Test Sample Data'!K$3:K$98)&gt;10,IF(AND(ISNUMBER('Test Sample Data'!K613),'Test Sample Data'!K613&lt;$B$1,'Test Sample Data'!K613&gt;0),'Test Sample Data'!K613,$B$1),"")</f>
        <v/>
      </c>
      <c r="L614" s="17" t="str">
        <f>IF(SUM('Test Sample Data'!L$3:L$98)&gt;10,IF(AND(ISNUMBER('Test Sample Data'!L613),'Test Sample Data'!L613&lt;$B$1,'Test Sample Data'!L613&gt;0),'Test Sample Data'!L613,$B$1),"")</f>
        <v/>
      </c>
      <c r="M614" s="17" t="str">
        <f>IF(SUM('Test Sample Data'!M$3:M$98)&gt;10,IF(AND(ISNUMBER('Test Sample Data'!M613),'Test Sample Data'!M613&lt;$B$1,'Test Sample Data'!M613&gt;0),'Test Sample Data'!M613,$B$1),"")</f>
        <v/>
      </c>
      <c r="N614" s="17" t="str">
        <f>'Gene Table'!E613</f>
        <v>hsa-miR-548d-5p</v>
      </c>
      <c r="O614" s="17" t="str">
        <f>'Gene Table'!B613</f>
        <v>J11</v>
      </c>
      <c r="P614" s="17" t="str">
        <f>IF(SUM('Control Sample Data'!D$3:D$98)&gt;10,IF(AND(ISNUMBER('Control Sample Data'!D613),'Control Sample Data'!D613&lt;$B$1,'Control Sample Data'!D613&gt;0),'Control Sample Data'!D613,$B$1),"")</f>
        <v/>
      </c>
      <c r="Q614" s="17" t="str">
        <f>IF(SUM('Control Sample Data'!E$3:E$98)&gt;10,IF(AND(ISNUMBER('Control Sample Data'!E613),'Control Sample Data'!E613&lt;$B$1,'Control Sample Data'!E613&gt;0),'Control Sample Data'!E613,$B$1),"")</f>
        <v/>
      </c>
      <c r="R614" s="17" t="str">
        <f>IF(SUM('Control Sample Data'!F$3:F$98)&gt;10,IF(AND(ISNUMBER('Control Sample Data'!F613),'Control Sample Data'!F613&lt;$B$1,'Control Sample Data'!F613&gt;0),'Control Sample Data'!F613,$B$1),"")</f>
        <v/>
      </c>
      <c r="S614" s="17" t="str">
        <f>IF(SUM('Control Sample Data'!G$3:G$98)&gt;10,IF(AND(ISNUMBER('Control Sample Data'!G613),'Control Sample Data'!G613&lt;$B$1,'Control Sample Data'!G613&gt;0),'Control Sample Data'!G613,$B$1),"")</f>
        <v/>
      </c>
      <c r="T614" s="17" t="str">
        <f>IF(SUM('Control Sample Data'!H$3:H$98)&gt;10,IF(AND(ISNUMBER('Control Sample Data'!H613),'Control Sample Data'!H613&lt;$B$1,'Control Sample Data'!H613&gt;0),'Control Sample Data'!H613,$B$1),"")</f>
        <v/>
      </c>
      <c r="U614" s="17" t="str">
        <f>IF(SUM('Control Sample Data'!I$3:I$98)&gt;10,IF(AND(ISNUMBER('Control Sample Data'!I613),'Control Sample Data'!I613&lt;$B$1,'Control Sample Data'!I613&gt;0),'Control Sample Data'!I613,$B$1),"")</f>
        <v/>
      </c>
      <c r="V614" s="17" t="str">
        <f>IF(SUM('Control Sample Data'!J$3:J$98)&gt;10,IF(AND(ISNUMBER('Control Sample Data'!J613),'Control Sample Data'!J613&lt;$B$1,'Control Sample Data'!J613&gt;0),'Control Sample Data'!J613,$B$1),"")</f>
        <v/>
      </c>
      <c r="W614" s="17" t="str">
        <f>IF(SUM('Control Sample Data'!K$3:K$98)&gt;10,IF(AND(ISNUMBER('Control Sample Data'!K613),'Control Sample Data'!K613&lt;$B$1,'Control Sample Data'!K613&gt;0),'Control Sample Data'!K613,$B$1),"")</f>
        <v/>
      </c>
      <c r="X614" s="17" t="str">
        <f>IF(SUM('Control Sample Data'!L$3:L$98)&gt;10,IF(AND(ISNUMBER('Control Sample Data'!L613),'Control Sample Data'!L613&lt;$B$1,'Control Sample Data'!L613&gt;0),'Control Sample Data'!L613,$B$1),"")</f>
        <v/>
      </c>
      <c r="Y614" s="17" t="str">
        <f>IF(SUM('Control Sample Data'!M$3:M$98)&gt;10,IF(AND(ISNUMBER('Control Sample Data'!M613),'Control Sample Data'!M613&lt;$B$1,'Control Sample Data'!M613&gt;0),'Control Sample Data'!M613,$B$1),"")</f>
        <v/>
      </c>
      <c r="AT614" s="36" t="str">
        <f t="shared" si="409"/>
        <v/>
      </c>
      <c r="AU614" s="36" t="str">
        <f t="shared" si="410"/>
        <v/>
      </c>
      <c r="AV614" s="36" t="str">
        <f t="shared" si="411"/>
        <v/>
      </c>
      <c r="AW614" s="36" t="str">
        <f t="shared" si="412"/>
        <v/>
      </c>
      <c r="AX614" s="36" t="str">
        <f t="shared" si="413"/>
        <v/>
      </c>
      <c r="AY614" s="36" t="str">
        <f t="shared" si="414"/>
        <v/>
      </c>
      <c r="AZ614" s="36" t="str">
        <f t="shared" si="415"/>
        <v/>
      </c>
      <c r="BA614" s="36" t="str">
        <f t="shared" si="416"/>
        <v/>
      </c>
      <c r="BB614" s="36" t="str">
        <f t="shared" si="417"/>
        <v/>
      </c>
      <c r="BC614" s="36" t="str">
        <f t="shared" si="418"/>
        <v/>
      </c>
      <c r="BD614" s="36" t="str">
        <f t="shared" si="419"/>
        <v/>
      </c>
      <c r="BE614" s="36" t="str">
        <f t="shared" si="420"/>
        <v/>
      </c>
      <c r="BF614" s="36" t="str">
        <f t="shared" si="421"/>
        <v/>
      </c>
      <c r="BG614" s="36" t="str">
        <f t="shared" si="422"/>
        <v/>
      </c>
      <c r="BH614" s="36" t="str">
        <f t="shared" si="423"/>
        <v/>
      </c>
      <c r="BI614" s="36" t="str">
        <f t="shared" si="424"/>
        <v/>
      </c>
      <c r="BJ614" s="36" t="str">
        <f t="shared" si="425"/>
        <v/>
      </c>
      <c r="BK614" s="36" t="str">
        <f t="shared" si="426"/>
        <v/>
      </c>
      <c r="BL614" s="36" t="str">
        <f t="shared" si="427"/>
        <v/>
      </c>
      <c r="BM614" s="36" t="str">
        <f t="shared" si="428"/>
        <v/>
      </c>
      <c r="BN614" s="38" t="e">
        <f t="shared" si="387"/>
        <v>#DIV/0!</v>
      </c>
      <c r="BO614" s="38" t="e">
        <f t="shared" si="388"/>
        <v>#DIV/0!</v>
      </c>
      <c r="BP614" s="39" t="str">
        <f t="shared" si="389"/>
        <v/>
      </c>
      <c r="BQ614" s="39" t="str">
        <f t="shared" si="390"/>
        <v/>
      </c>
      <c r="BR614" s="39" t="str">
        <f t="shared" si="391"/>
        <v/>
      </c>
      <c r="BS614" s="39" t="str">
        <f t="shared" si="392"/>
        <v/>
      </c>
      <c r="BT614" s="39" t="str">
        <f t="shared" si="393"/>
        <v/>
      </c>
      <c r="BU614" s="39" t="str">
        <f t="shared" si="394"/>
        <v/>
      </c>
      <c r="BV614" s="39" t="str">
        <f t="shared" si="395"/>
        <v/>
      </c>
      <c r="BW614" s="39" t="str">
        <f t="shared" si="396"/>
        <v/>
      </c>
      <c r="BX614" s="39" t="str">
        <f t="shared" si="397"/>
        <v/>
      </c>
      <c r="BY614" s="39" t="str">
        <f t="shared" si="398"/>
        <v/>
      </c>
      <c r="BZ614" s="39" t="str">
        <f t="shared" si="399"/>
        <v/>
      </c>
      <c r="CA614" s="39" t="str">
        <f t="shared" si="400"/>
        <v/>
      </c>
      <c r="CB614" s="39" t="str">
        <f t="shared" si="401"/>
        <v/>
      </c>
      <c r="CC614" s="39" t="str">
        <f t="shared" si="402"/>
        <v/>
      </c>
      <c r="CD614" s="39" t="str">
        <f t="shared" si="403"/>
        <v/>
      </c>
      <c r="CE614" s="39" t="str">
        <f t="shared" si="404"/>
        <v/>
      </c>
      <c r="CF614" s="39" t="str">
        <f t="shared" si="405"/>
        <v/>
      </c>
      <c r="CG614" s="39" t="str">
        <f t="shared" si="406"/>
        <v/>
      </c>
      <c r="CH614" s="39" t="str">
        <f t="shared" si="407"/>
        <v/>
      </c>
      <c r="CI614" s="39" t="str">
        <f t="shared" si="408"/>
        <v/>
      </c>
    </row>
    <row r="615" spans="1:87">
      <c r="A615" s="18"/>
      <c r="B615" s="15" t="str">
        <f>'Gene Table'!E614</f>
        <v>hsa-let-7c*</v>
      </c>
      <c r="C615" s="15" t="str">
        <f>'Gene Table'!B614</f>
        <v>J12</v>
      </c>
      <c r="D615" s="16" t="str">
        <f>IF(SUM('Test Sample Data'!D$3:D$98)&gt;10,IF(AND(ISNUMBER('Test Sample Data'!D614),'Test Sample Data'!D614&lt;$B$1,'Test Sample Data'!D614&gt;0),'Test Sample Data'!D614,$B$1),"")</f>
        <v/>
      </c>
      <c r="E615" s="17" t="str">
        <f>IF(SUM('Test Sample Data'!E$3:E$98)&gt;10,IF(AND(ISNUMBER('Test Sample Data'!E614),'Test Sample Data'!E614&lt;$B$1,'Test Sample Data'!E614&gt;0),'Test Sample Data'!E614,$B$1),"")</f>
        <v/>
      </c>
      <c r="F615" s="17" t="str">
        <f>IF(SUM('Test Sample Data'!F$3:F$98)&gt;10,IF(AND(ISNUMBER('Test Sample Data'!F614),'Test Sample Data'!F614&lt;$B$1,'Test Sample Data'!F614&gt;0),'Test Sample Data'!F614,$B$1),"")</f>
        <v/>
      </c>
      <c r="G615" s="17" t="str">
        <f>IF(SUM('Test Sample Data'!G$3:G$98)&gt;10,IF(AND(ISNUMBER('Test Sample Data'!G614),'Test Sample Data'!G614&lt;$B$1,'Test Sample Data'!G614&gt;0),'Test Sample Data'!G614,$B$1),"")</f>
        <v/>
      </c>
      <c r="H615" s="17" t="str">
        <f>IF(SUM('Test Sample Data'!H$3:H$98)&gt;10,IF(AND(ISNUMBER('Test Sample Data'!H614),'Test Sample Data'!H614&lt;$B$1,'Test Sample Data'!H614&gt;0),'Test Sample Data'!H614,$B$1),"")</f>
        <v/>
      </c>
      <c r="I615" s="17" t="str">
        <f>IF(SUM('Test Sample Data'!I$3:I$98)&gt;10,IF(AND(ISNUMBER('Test Sample Data'!I614),'Test Sample Data'!I614&lt;$B$1,'Test Sample Data'!I614&gt;0),'Test Sample Data'!I614,$B$1),"")</f>
        <v/>
      </c>
      <c r="J615" s="17" t="str">
        <f>IF(SUM('Test Sample Data'!J$3:J$98)&gt;10,IF(AND(ISNUMBER('Test Sample Data'!J614),'Test Sample Data'!J614&lt;$B$1,'Test Sample Data'!J614&gt;0),'Test Sample Data'!J614,$B$1),"")</f>
        <v/>
      </c>
      <c r="K615" s="17" t="str">
        <f>IF(SUM('Test Sample Data'!K$3:K$98)&gt;10,IF(AND(ISNUMBER('Test Sample Data'!K614),'Test Sample Data'!K614&lt;$B$1,'Test Sample Data'!K614&gt;0),'Test Sample Data'!K614,$B$1),"")</f>
        <v/>
      </c>
      <c r="L615" s="17" t="str">
        <f>IF(SUM('Test Sample Data'!L$3:L$98)&gt;10,IF(AND(ISNUMBER('Test Sample Data'!L614),'Test Sample Data'!L614&lt;$B$1,'Test Sample Data'!L614&gt;0),'Test Sample Data'!L614,$B$1),"")</f>
        <v/>
      </c>
      <c r="M615" s="17" t="str">
        <f>IF(SUM('Test Sample Data'!M$3:M$98)&gt;10,IF(AND(ISNUMBER('Test Sample Data'!M614),'Test Sample Data'!M614&lt;$B$1,'Test Sample Data'!M614&gt;0),'Test Sample Data'!M614,$B$1),"")</f>
        <v/>
      </c>
      <c r="N615" s="17" t="str">
        <f>'Gene Table'!E614</f>
        <v>hsa-let-7c*</v>
      </c>
      <c r="O615" s="17" t="str">
        <f>'Gene Table'!B614</f>
        <v>J12</v>
      </c>
      <c r="P615" s="17" t="str">
        <f>IF(SUM('Control Sample Data'!D$3:D$98)&gt;10,IF(AND(ISNUMBER('Control Sample Data'!D614),'Control Sample Data'!D614&lt;$B$1,'Control Sample Data'!D614&gt;0),'Control Sample Data'!D614,$B$1),"")</f>
        <v/>
      </c>
      <c r="Q615" s="17" t="str">
        <f>IF(SUM('Control Sample Data'!E$3:E$98)&gt;10,IF(AND(ISNUMBER('Control Sample Data'!E614),'Control Sample Data'!E614&lt;$B$1,'Control Sample Data'!E614&gt;0),'Control Sample Data'!E614,$B$1),"")</f>
        <v/>
      </c>
      <c r="R615" s="17" t="str">
        <f>IF(SUM('Control Sample Data'!F$3:F$98)&gt;10,IF(AND(ISNUMBER('Control Sample Data'!F614),'Control Sample Data'!F614&lt;$B$1,'Control Sample Data'!F614&gt;0),'Control Sample Data'!F614,$B$1),"")</f>
        <v/>
      </c>
      <c r="S615" s="17" t="str">
        <f>IF(SUM('Control Sample Data'!G$3:G$98)&gt;10,IF(AND(ISNUMBER('Control Sample Data'!G614),'Control Sample Data'!G614&lt;$B$1,'Control Sample Data'!G614&gt;0),'Control Sample Data'!G614,$B$1),"")</f>
        <v/>
      </c>
      <c r="T615" s="17" t="str">
        <f>IF(SUM('Control Sample Data'!H$3:H$98)&gt;10,IF(AND(ISNUMBER('Control Sample Data'!H614),'Control Sample Data'!H614&lt;$B$1,'Control Sample Data'!H614&gt;0),'Control Sample Data'!H614,$B$1),"")</f>
        <v/>
      </c>
      <c r="U615" s="17" t="str">
        <f>IF(SUM('Control Sample Data'!I$3:I$98)&gt;10,IF(AND(ISNUMBER('Control Sample Data'!I614),'Control Sample Data'!I614&lt;$B$1,'Control Sample Data'!I614&gt;0),'Control Sample Data'!I614,$B$1),"")</f>
        <v/>
      </c>
      <c r="V615" s="17" t="str">
        <f>IF(SUM('Control Sample Data'!J$3:J$98)&gt;10,IF(AND(ISNUMBER('Control Sample Data'!J614),'Control Sample Data'!J614&lt;$B$1,'Control Sample Data'!J614&gt;0),'Control Sample Data'!J614,$B$1),"")</f>
        <v/>
      </c>
      <c r="W615" s="17" t="str">
        <f>IF(SUM('Control Sample Data'!K$3:K$98)&gt;10,IF(AND(ISNUMBER('Control Sample Data'!K614),'Control Sample Data'!K614&lt;$B$1,'Control Sample Data'!K614&gt;0),'Control Sample Data'!K614,$B$1),"")</f>
        <v/>
      </c>
      <c r="X615" s="17" t="str">
        <f>IF(SUM('Control Sample Data'!L$3:L$98)&gt;10,IF(AND(ISNUMBER('Control Sample Data'!L614),'Control Sample Data'!L614&lt;$B$1,'Control Sample Data'!L614&gt;0),'Control Sample Data'!L614,$B$1),"")</f>
        <v/>
      </c>
      <c r="Y615" s="17" t="str">
        <f>IF(SUM('Control Sample Data'!M$3:M$98)&gt;10,IF(AND(ISNUMBER('Control Sample Data'!M614),'Control Sample Data'!M614&lt;$B$1,'Control Sample Data'!M614&gt;0),'Control Sample Data'!M614,$B$1),"")</f>
        <v/>
      </c>
      <c r="AT615" s="36" t="str">
        <f t="shared" si="409"/>
        <v/>
      </c>
      <c r="AU615" s="36" t="str">
        <f t="shared" si="410"/>
        <v/>
      </c>
      <c r="AV615" s="36" t="str">
        <f t="shared" si="411"/>
        <v/>
      </c>
      <c r="AW615" s="36" t="str">
        <f t="shared" si="412"/>
        <v/>
      </c>
      <c r="AX615" s="36" t="str">
        <f t="shared" si="413"/>
        <v/>
      </c>
      <c r="AY615" s="36" t="str">
        <f t="shared" si="414"/>
        <v/>
      </c>
      <c r="AZ615" s="36" t="str">
        <f t="shared" si="415"/>
        <v/>
      </c>
      <c r="BA615" s="36" t="str">
        <f t="shared" si="416"/>
        <v/>
      </c>
      <c r="BB615" s="36" t="str">
        <f t="shared" si="417"/>
        <v/>
      </c>
      <c r="BC615" s="36" t="str">
        <f t="shared" si="418"/>
        <v/>
      </c>
      <c r="BD615" s="36" t="str">
        <f t="shared" si="419"/>
        <v/>
      </c>
      <c r="BE615" s="36" t="str">
        <f t="shared" si="420"/>
        <v/>
      </c>
      <c r="BF615" s="36" t="str">
        <f t="shared" si="421"/>
        <v/>
      </c>
      <c r="BG615" s="36" t="str">
        <f t="shared" si="422"/>
        <v/>
      </c>
      <c r="BH615" s="36" t="str">
        <f t="shared" si="423"/>
        <v/>
      </c>
      <c r="BI615" s="36" t="str">
        <f t="shared" si="424"/>
        <v/>
      </c>
      <c r="BJ615" s="36" t="str">
        <f t="shared" si="425"/>
        <v/>
      </c>
      <c r="BK615" s="36" t="str">
        <f t="shared" si="426"/>
        <v/>
      </c>
      <c r="BL615" s="36" t="str">
        <f t="shared" si="427"/>
        <v/>
      </c>
      <c r="BM615" s="36" t="str">
        <f t="shared" si="428"/>
        <v/>
      </c>
      <c r="BN615" s="38" t="e">
        <f t="shared" si="387"/>
        <v>#DIV/0!</v>
      </c>
      <c r="BO615" s="38" t="e">
        <f t="shared" si="388"/>
        <v>#DIV/0!</v>
      </c>
      <c r="BP615" s="39" t="str">
        <f t="shared" si="389"/>
        <v/>
      </c>
      <c r="BQ615" s="39" t="str">
        <f t="shared" si="390"/>
        <v/>
      </c>
      <c r="BR615" s="39" t="str">
        <f t="shared" si="391"/>
        <v/>
      </c>
      <c r="BS615" s="39" t="str">
        <f t="shared" si="392"/>
        <v/>
      </c>
      <c r="BT615" s="39" t="str">
        <f t="shared" si="393"/>
        <v/>
      </c>
      <c r="BU615" s="39" t="str">
        <f t="shared" si="394"/>
        <v/>
      </c>
      <c r="BV615" s="39" t="str">
        <f t="shared" si="395"/>
        <v/>
      </c>
      <c r="BW615" s="39" t="str">
        <f t="shared" si="396"/>
        <v/>
      </c>
      <c r="BX615" s="39" t="str">
        <f t="shared" si="397"/>
        <v/>
      </c>
      <c r="BY615" s="39" t="str">
        <f t="shared" si="398"/>
        <v/>
      </c>
      <c r="BZ615" s="39" t="str">
        <f t="shared" si="399"/>
        <v/>
      </c>
      <c r="CA615" s="39" t="str">
        <f t="shared" si="400"/>
        <v/>
      </c>
      <c r="CB615" s="39" t="str">
        <f t="shared" si="401"/>
        <v/>
      </c>
      <c r="CC615" s="39" t="str">
        <f t="shared" si="402"/>
        <v/>
      </c>
      <c r="CD615" s="39" t="str">
        <f t="shared" si="403"/>
        <v/>
      </c>
      <c r="CE615" s="39" t="str">
        <f t="shared" si="404"/>
        <v/>
      </c>
      <c r="CF615" s="39" t="str">
        <f t="shared" si="405"/>
        <v/>
      </c>
      <c r="CG615" s="39" t="str">
        <f t="shared" si="406"/>
        <v/>
      </c>
      <c r="CH615" s="39" t="str">
        <f t="shared" si="407"/>
        <v/>
      </c>
      <c r="CI615" s="39" t="str">
        <f t="shared" si="408"/>
        <v/>
      </c>
    </row>
    <row r="616" spans="1:87">
      <c r="A616" s="18"/>
      <c r="B616" s="15" t="str">
        <f>'Gene Table'!E615</f>
        <v>hsa-miR-17-5p</v>
      </c>
      <c r="C616" s="15" t="str">
        <f>'Gene Table'!B615</f>
        <v>J13</v>
      </c>
      <c r="D616" s="16" t="str">
        <f>IF(SUM('Test Sample Data'!D$3:D$98)&gt;10,IF(AND(ISNUMBER('Test Sample Data'!D615),'Test Sample Data'!D615&lt;$B$1,'Test Sample Data'!D615&gt;0),'Test Sample Data'!D615,$B$1),"")</f>
        <v/>
      </c>
      <c r="E616" s="17" t="str">
        <f>IF(SUM('Test Sample Data'!E$3:E$98)&gt;10,IF(AND(ISNUMBER('Test Sample Data'!E615),'Test Sample Data'!E615&lt;$B$1,'Test Sample Data'!E615&gt;0),'Test Sample Data'!E615,$B$1),"")</f>
        <v/>
      </c>
      <c r="F616" s="17" t="str">
        <f>IF(SUM('Test Sample Data'!F$3:F$98)&gt;10,IF(AND(ISNUMBER('Test Sample Data'!F615),'Test Sample Data'!F615&lt;$B$1,'Test Sample Data'!F615&gt;0),'Test Sample Data'!F615,$B$1),"")</f>
        <v/>
      </c>
      <c r="G616" s="17" t="str">
        <f>IF(SUM('Test Sample Data'!G$3:G$98)&gt;10,IF(AND(ISNUMBER('Test Sample Data'!G615),'Test Sample Data'!G615&lt;$B$1,'Test Sample Data'!G615&gt;0),'Test Sample Data'!G615,$B$1),"")</f>
        <v/>
      </c>
      <c r="H616" s="17" t="str">
        <f>IF(SUM('Test Sample Data'!H$3:H$98)&gt;10,IF(AND(ISNUMBER('Test Sample Data'!H615),'Test Sample Data'!H615&lt;$B$1,'Test Sample Data'!H615&gt;0),'Test Sample Data'!H615,$B$1),"")</f>
        <v/>
      </c>
      <c r="I616" s="17" t="str">
        <f>IF(SUM('Test Sample Data'!I$3:I$98)&gt;10,IF(AND(ISNUMBER('Test Sample Data'!I615),'Test Sample Data'!I615&lt;$B$1,'Test Sample Data'!I615&gt;0),'Test Sample Data'!I615,$B$1),"")</f>
        <v/>
      </c>
      <c r="J616" s="17" t="str">
        <f>IF(SUM('Test Sample Data'!J$3:J$98)&gt;10,IF(AND(ISNUMBER('Test Sample Data'!J615),'Test Sample Data'!J615&lt;$B$1,'Test Sample Data'!J615&gt;0),'Test Sample Data'!J615,$B$1),"")</f>
        <v/>
      </c>
      <c r="K616" s="17" t="str">
        <f>IF(SUM('Test Sample Data'!K$3:K$98)&gt;10,IF(AND(ISNUMBER('Test Sample Data'!K615),'Test Sample Data'!K615&lt;$B$1,'Test Sample Data'!K615&gt;0),'Test Sample Data'!K615,$B$1),"")</f>
        <v/>
      </c>
      <c r="L616" s="17" t="str">
        <f>IF(SUM('Test Sample Data'!L$3:L$98)&gt;10,IF(AND(ISNUMBER('Test Sample Data'!L615),'Test Sample Data'!L615&lt;$B$1,'Test Sample Data'!L615&gt;0),'Test Sample Data'!L615,$B$1),"")</f>
        <v/>
      </c>
      <c r="M616" s="17" t="str">
        <f>IF(SUM('Test Sample Data'!M$3:M$98)&gt;10,IF(AND(ISNUMBER('Test Sample Data'!M615),'Test Sample Data'!M615&lt;$B$1,'Test Sample Data'!M615&gt;0),'Test Sample Data'!M615,$B$1),"")</f>
        <v/>
      </c>
      <c r="N616" s="17" t="str">
        <f>'Gene Table'!E615</f>
        <v>hsa-miR-17-5p</v>
      </c>
      <c r="O616" s="17" t="str">
        <f>'Gene Table'!B615</f>
        <v>J13</v>
      </c>
      <c r="P616" s="17" t="str">
        <f>IF(SUM('Control Sample Data'!D$3:D$98)&gt;10,IF(AND(ISNUMBER('Control Sample Data'!D615),'Control Sample Data'!D615&lt;$B$1,'Control Sample Data'!D615&gt;0),'Control Sample Data'!D615,$B$1),"")</f>
        <v/>
      </c>
      <c r="Q616" s="17" t="str">
        <f>IF(SUM('Control Sample Data'!E$3:E$98)&gt;10,IF(AND(ISNUMBER('Control Sample Data'!E615),'Control Sample Data'!E615&lt;$B$1,'Control Sample Data'!E615&gt;0),'Control Sample Data'!E615,$B$1),"")</f>
        <v/>
      </c>
      <c r="R616" s="17" t="str">
        <f>IF(SUM('Control Sample Data'!F$3:F$98)&gt;10,IF(AND(ISNUMBER('Control Sample Data'!F615),'Control Sample Data'!F615&lt;$B$1,'Control Sample Data'!F615&gt;0),'Control Sample Data'!F615,$B$1),"")</f>
        <v/>
      </c>
      <c r="S616" s="17" t="str">
        <f>IF(SUM('Control Sample Data'!G$3:G$98)&gt;10,IF(AND(ISNUMBER('Control Sample Data'!G615),'Control Sample Data'!G615&lt;$B$1,'Control Sample Data'!G615&gt;0),'Control Sample Data'!G615,$B$1),"")</f>
        <v/>
      </c>
      <c r="T616" s="17" t="str">
        <f>IF(SUM('Control Sample Data'!H$3:H$98)&gt;10,IF(AND(ISNUMBER('Control Sample Data'!H615),'Control Sample Data'!H615&lt;$B$1,'Control Sample Data'!H615&gt;0),'Control Sample Data'!H615,$B$1),"")</f>
        <v/>
      </c>
      <c r="U616" s="17" t="str">
        <f>IF(SUM('Control Sample Data'!I$3:I$98)&gt;10,IF(AND(ISNUMBER('Control Sample Data'!I615),'Control Sample Data'!I615&lt;$B$1,'Control Sample Data'!I615&gt;0),'Control Sample Data'!I615,$B$1),"")</f>
        <v/>
      </c>
      <c r="V616" s="17" t="str">
        <f>IF(SUM('Control Sample Data'!J$3:J$98)&gt;10,IF(AND(ISNUMBER('Control Sample Data'!J615),'Control Sample Data'!J615&lt;$B$1,'Control Sample Data'!J615&gt;0),'Control Sample Data'!J615,$B$1),"")</f>
        <v/>
      </c>
      <c r="W616" s="17" t="str">
        <f>IF(SUM('Control Sample Data'!K$3:K$98)&gt;10,IF(AND(ISNUMBER('Control Sample Data'!K615),'Control Sample Data'!K615&lt;$B$1,'Control Sample Data'!K615&gt;0),'Control Sample Data'!K615,$B$1),"")</f>
        <v/>
      </c>
      <c r="X616" s="17" t="str">
        <f>IF(SUM('Control Sample Data'!L$3:L$98)&gt;10,IF(AND(ISNUMBER('Control Sample Data'!L615),'Control Sample Data'!L615&lt;$B$1,'Control Sample Data'!L615&gt;0),'Control Sample Data'!L615,$B$1),"")</f>
        <v/>
      </c>
      <c r="Y616" s="17" t="str">
        <f>IF(SUM('Control Sample Data'!M$3:M$98)&gt;10,IF(AND(ISNUMBER('Control Sample Data'!M615),'Control Sample Data'!M615&lt;$B$1,'Control Sample Data'!M615&gt;0),'Control Sample Data'!M615,$B$1),"")</f>
        <v/>
      </c>
      <c r="AT616" s="36" t="str">
        <f t="shared" si="409"/>
        <v/>
      </c>
      <c r="AU616" s="36" t="str">
        <f t="shared" si="410"/>
        <v/>
      </c>
      <c r="AV616" s="36" t="str">
        <f t="shared" si="411"/>
        <v/>
      </c>
      <c r="AW616" s="36" t="str">
        <f t="shared" si="412"/>
        <v/>
      </c>
      <c r="AX616" s="36" t="str">
        <f t="shared" si="413"/>
        <v/>
      </c>
      <c r="AY616" s="36" t="str">
        <f t="shared" si="414"/>
        <v/>
      </c>
      <c r="AZ616" s="36" t="str">
        <f t="shared" si="415"/>
        <v/>
      </c>
      <c r="BA616" s="36" t="str">
        <f t="shared" si="416"/>
        <v/>
      </c>
      <c r="BB616" s="36" t="str">
        <f t="shared" si="417"/>
        <v/>
      </c>
      <c r="BC616" s="36" t="str">
        <f t="shared" si="418"/>
        <v/>
      </c>
      <c r="BD616" s="36" t="str">
        <f t="shared" si="419"/>
        <v/>
      </c>
      <c r="BE616" s="36" t="str">
        <f t="shared" si="420"/>
        <v/>
      </c>
      <c r="BF616" s="36" t="str">
        <f t="shared" si="421"/>
        <v/>
      </c>
      <c r="BG616" s="36" t="str">
        <f t="shared" si="422"/>
        <v/>
      </c>
      <c r="BH616" s="36" t="str">
        <f t="shared" si="423"/>
        <v/>
      </c>
      <c r="BI616" s="36" t="str">
        <f t="shared" si="424"/>
        <v/>
      </c>
      <c r="BJ616" s="36" t="str">
        <f t="shared" si="425"/>
        <v/>
      </c>
      <c r="BK616" s="36" t="str">
        <f t="shared" si="426"/>
        <v/>
      </c>
      <c r="BL616" s="36" t="str">
        <f t="shared" si="427"/>
        <v/>
      </c>
      <c r="BM616" s="36" t="str">
        <f t="shared" si="428"/>
        <v/>
      </c>
      <c r="BN616" s="38" t="e">
        <f t="shared" si="387"/>
        <v>#DIV/0!</v>
      </c>
      <c r="BO616" s="38" t="e">
        <f t="shared" si="388"/>
        <v>#DIV/0!</v>
      </c>
      <c r="BP616" s="39" t="str">
        <f t="shared" si="389"/>
        <v/>
      </c>
      <c r="BQ616" s="39" t="str">
        <f t="shared" si="390"/>
        <v/>
      </c>
      <c r="BR616" s="39" t="str">
        <f t="shared" si="391"/>
        <v/>
      </c>
      <c r="BS616" s="39" t="str">
        <f t="shared" si="392"/>
        <v/>
      </c>
      <c r="BT616" s="39" t="str">
        <f t="shared" si="393"/>
        <v/>
      </c>
      <c r="BU616" s="39" t="str">
        <f t="shared" si="394"/>
        <v/>
      </c>
      <c r="BV616" s="39" t="str">
        <f t="shared" si="395"/>
        <v/>
      </c>
      <c r="BW616" s="39" t="str">
        <f t="shared" si="396"/>
        <v/>
      </c>
      <c r="BX616" s="39" t="str">
        <f t="shared" si="397"/>
        <v/>
      </c>
      <c r="BY616" s="39" t="str">
        <f t="shared" si="398"/>
        <v/>
      </c>
      <c r="BZ616" s="39" t="str">
        <f t="shared" si="399"/>
        <v/>
      </c>
      <c r="CA616" s="39" t="str">
        <f t="shared" si="400"/>
        <v/>
      </c>
      <c r="CB616" s="39" t="str">
        <f t="shared" si="401"/>
        <v/>
      </c>
      <c r="CC616" s="39" t="str">
        <f t="shared" si="402"/>
        <v/>
      </c>
      <c r="CD616" s="39" t="str">
        <f t="shared" si="403"/>
        <v/>
      </c>
      <c r="CE616" s="39" t="str">
        <f t="shared" si="404"/>
        <v/>
      </c>
      <c r="CF616" s="39" t="str">
        <f t="shared" si="405"/>
        <v/>
      </c>
      <c r="CG616" s="39" t="str">
        <f t="shared" si="406"/>
        <v/>
      </c>
      <c r="CH616" s="39" t="str">
        <f t="shared" si="407"/>
        <v/>
      </c>
      <c r="CI616" s="39" t="str">
        <f t="shared" si="408"/>
        <v/>
      </c>
    </row>
    <row r="617" spans="1:87">
      <c r="A617" s="18"/>
      <c r="B617" s="15" t="str">
        <f>'Gene Table'!E616</f>
        <v>hsa-let-7d-3p</v>
      </c>
      <c r="C617" s="15" t="str">
        <f>'Gene Table'!B616</f>
        <v>J14</v>
      </c>
      <c r="D617" s="16" t="str">
        <f>IF(SUM('Test Sample Data'!D$3:D$98)&gt;10,IF(AND(ISNUMBER('Test Sample Data'!D616),'Test Sample Data'!D616&lt;$B$1,'Test Sample Data'!D616&gt;0),'Test Sample Data'!D616,$B$1),"")</f>
        <v/>
      </c>
      <c r="E617" s="17" t="str">
        <f>IF(SUM('Test Sample Data'!E$3:E$98)&gt;10,IF(AND(ISNUMBER('Test Sample Data'!E616),'Test Sample Data'!E616&lt;$B$1,'Test Sample Data'!E616&gt;0),'Test Sample Data'!E616,$B$1),"")</f>
        <v/>
      </c>
      <c r="F617" s="17" t="str">
        <f>IF(SUM('Test Sample Data'!F$3:F$98)&gt;10,IF(AND(ISNUMBER('Test Sample Data'!F616),'Test Sample Data'!F616&lt;$B$1,'Test Sample Data'!F616&gt;0),'Test Sample Data'!F616,$B$1),"")</f>
        <v/>
      </c>
      <c r="G617" s="17" t="str">
        <f>IF(SUM('Test Sample Data'!G$3:G$98)&gt;10,IF(AND(ISNUMBER('Test Sample Data'!G616),'Test Sample Data'!G616&lt;$B$1,'Test Sample Data'!G616&gt;0),'Test Sample Data'!G616,$B$1),"")</f>
        <v/>
      </c>
      <c r="H617" s="17" t="str">
        <f>IF(SUM('Test Sample Data'!H$3:H$98)&gt;10,IF(AND(ISNUMBER('Test Sample Data'!H616),'Test Sample Data'!H616&lt;$B$1,'Test Sample Data'!H616&gt;0),'Test Sample Data'!H616,$B$1),"")</f>
        <v/>
      </c>
      <c r="I617" s="17" t="str">
        <f>IF(SUM('Test Sample Data'!I$3:I$98)&gt;10,IF(AND(ISNUMBER('Test Sample Data'!I616),'Test Sample Data'!I616&lt;$B$1,'Test Sample Data'!I616&gt;0),'Test Sample Data'!I616,$B$1),"")</f>
        <v/>
      </c>
      <c r="J617" s="17" t="str">
        <f>IF(SUM('Test Sample Data'!J$3:J$98)&gt;10,IF(AND(ISNUMBER('Test Sample Data'!J616),'Test Sample Data'!J616&lt;$B$1,'Test Sample Data'!J616&gt;0),'Test Sample Data'!J616,$B$1),"")</f>
        <v/>
      </c>
      <c r="K617" s="17" t="str">
        <f>IF(SUM('Test Sample Data'!K$3:K$98)&gt;10,IF(AND(ISNUMBER('Test Sample Data'!K616),'Test Sample Data'!K616&lt;$B$1,'Test Sample Data'!K616&gt;0),'Test Sample Data'!K616,$B$1),"")</f>
        <v/>
      </c>
      <c r="L617" s="17" t="str">
        <f>IF(SUM('Test Sample Data'!L$3:L$98)&gt;10,IF(AND(ISNUMBER('Test Sample Data'!L616),'Test Sample Data'!L616&lt;$B$1,'Test Sample Data'!L616&gt;0),'Test Sample Data'!L616,$B$1),"")</f>
        <v/>
      </c>
      <c r="M617" s="17" t="str">
        <f>IF(SUM('Test Sample Data'!M$3:M$98)&gt;10,IF(AND(ISNUMBER('Test Sample Data'!M616),'Test Sample Data'!M616&lt;$B$1,'Test Sample Data'!M616&gt;0),'Test Sample Data'!M616,$B$1),"")</f>
        <v/>
      </c>
      <c r="N617" s="17" t="str">
        <f>'Gene Table'!E616</f>
        <v>hsa-let-7d-3p</v>
      </c>
      <c r="O617" s="17" t="str">
        <f>'Gene Table'!B616</f>
        <v>J14</v>
      </c>
      <c r="P617" s="17" t="str">
        <f>IF(SUM('Control Sample Data'!D$3:D$98)&gt;10,IF(AND(ISNUMBER('Control Sample Data'!D616),'Control Sample Data'!D616&lt;$B$1,'Control Sample Data'!D616&gt;0),'Control Sample Data'!D616,$B$1),"")</f>
        <v/>
      </c>
      <c r="Q617" s="17" t="str">
        <f>IF(SUM('Control Sample Data'!E$3:E$98)&gt;10,IF(AND(ISNUMBER('Control Sample Data'!E616),'Control Sample Data'!E616&lt;$B$1,'Control Sample Data'!E616&gt;0),'Control Sample Data'!E616,$B$1),"")</f>
        <v/>
      </c>
      <c r="R617" s="17" t="str">
        <f>IF(SUM('Control Sample Data'!F$3:F$98)&gt;10,IF(AND(ISNUMBER('Control Sample Data'!F616),'Control Sample Data'!F616&lt;$B$1,'Control Sample Data'!F616&gt;0),'Control Sample Data'!F616,$B$1),"")</f>
        <v/>
      </c>
      <c r="S617" s="17" t="str">
        <f>IF(SUM('Control Sample Data'!G$3:G$98)&gt;10,IF(AND(ISNUMBER('Control Sample Data'!G616),'Control Sample Data'!G616&lt;$B$1,'Control Sample Data'!G616&gt;0),'Control Sample Data'!G616,$B$1),"")</f>
        <v/>
      </c>
      <c r="T617" s="17" t="str">
        <f>IF(SUM('Control Sample Data'!H$3:H$98)&gt;10,IF(AND(ISNUMBER('Control Sample Data'!H616),'Control Sample Data'!H616&lt;$B$1,'Control Sample Data'!H616&gt;0),'Control Sample Data'!H616,$B$1),"")</f>
        <v/>
      </c>
      <c r="U617" s="17" t="str">
        <f>IF(SUM('Control Sample Data'!I$3:I$98)&gt;10,IF(AND(ISNUMBER('Control Sample Data'!I616),'Control Sample Data'!I616&lt;$B$1,'Control Sample Data'!I616&gt;0),'Control Sample Data'!I616,$B$1),"")</f>
        <v/>
      </c>
      <c r="V617" s="17" t="str">
        <f>IF(SUM('Control Sample Data'!J$3:J$98)&gt;10,IF(AND(ISNUMBER('Control Sample Data'!J616),'Control Sample Data'!J616&lt;$B$1,'Control Sample Data'!J616&gt;0),'Control Sample Data'!J616,$B$1),"")</f>
        <v/>
      </c>
      <c r="W617" s="17" t="str">
        <f>IF(SUM('Control Sample Data'!K$3:K$98)&gt;10,IF(AND(ISNUMBER('Control Sample Data'!K616),'Control Sample Data'!K616&lt;$B$1,'Control Sample Data'!K616&gt;0),'Control Sample Data'!K616,$B$1),"")</f>
        <v/>
      </c>
      <c r="X617" s="17" t="str">
        <f>IF(SUM('Control Sample Data'!L$3:L$98)&gt;10,IF(AND(ISNUMBER('Control Sample Data'!L616),'Control Sample Data'!L616&lt;$B$1,'Control Sample Data'!L616&gt;0),'Control Sample Data'!L616,$B$1),"")</f>
        <v/>
      </c>
      <c r="Y617" s="17" t="str">
        <f>IF(SUM('Control Sample Data'!M$3:M$98)&gt;10,IF(AND(ISNUMBER('Control Sample Data'!M616),'Control Sample Data'!M616&lt;$B$1,'Control Sample Data'!M616&gt;0),'Control Sample Data'!M616,$B$1),"")</f>
        <v/>
      </c>
      <c r="AT617" s="36" t="str">
        <f t="shared" si="409"/>
        <v/>
      </c>
      <c r="AU617" s="36" t="str">
        <f t="shared" si="410"/>
        <v/>
      </c>
      <c r="AV617" s="36" t="str">
        <f t="shared" si="411"/>
        <v/>
      </c>
      <c r="AW617" s="36" t="str">
        <f t="shared" si="412"/>
        <v/>
      </c>
      <c r="AX617" s="36" t="str">
        <f t="shared" si="413"/>
        <v/>
      </c>
      <c r="AY617" s="36" t="str">
        <f t="shared" si="414"/>
        <v/>
      </c>
      <c r="AZ617" s="36" t="str">
        <f t="shared" si="415"/>
        <v/>
      </c>
      <c r="BA617" s="36" t="str">
        <f t="shared" si="416"/>
        <v/>
      </c>
      <c r="BB617" s="36" t="str">
        <f t="shared" si="417"/>
        <v/>
      </c>
      <c r="BC617" s="36" t="str">
        <f t="shared" si="418"/>
        <v/>
      </c>
      <c r="BD617" s="36" t="str">
        <f t="shared" si="419"/>
        <v/>
      </c>
      <c r="BE617" s="36" t="str">
        <f t="shared" si="420"/>
        <v/>
      </c>
      <c r="BF617" s="36" t="str">
        <f t="shared" si="421"/>
        <v/>
      </c>
      <c r="BG617" s="36" t="str">
        <f t="shared" si="422"/>
        <v/>
      </c>
      <c r="BH617" s="36" t="str">
        <f t="shared" si="423"/>
        <v/>
      </c>
      <c r="BI617" s="36" t="str">
        <f t="shared" si="424"/>
        <v/>
      </c>
      <c r="BJ617" s="36" t="str">
        <f t="shared" si="425"/>
        <v/>
      </c>
      <c r="BK617" s="36" t="str">
        <f t="shared" si="426"/>
        <v/>
      </c>
      <c r="BL617" s="36" t="str">
        <f t="shared" si="427"/>
        <v/>
      </c>
      <c r="BM617" s="36" t="str">
        <f t="shared" si="428"/>
        <v/>
      </c>
      <c r="BN617" s="38" t="e">
        <f t="shared" si="387"/>
        <v>#DIV/0!</v>
      </c>
      <c r="BO617" s="38" t="e">
        <f t="shared" si="388"/>
        <v>#DIV/0!</v>
      </c>
      <c r="BP617" s="39" t="str">
        <f t="shared" si="389"/>
        <v/>
      </c>
      <c r="BQ617" s="39" t="str">
        <f t="shared" si="390"/>
        <v/>
      </c>
      <c r="BR617" s="39" t="str">
        <f t="shared" si="391"/>
        <v/>
      </c>
      <c r="BS617" s="39" t="str">
        <f t="shared" si="392"/>
        <v/>
      </c>
      <c r="BT617" s="39" t="str">
        <f t="shared" si="393"/>
        <v/>
      </c>
      <c r="BU617" s="39" t="str">
        <f t="shared" si="394"/>
        <v/>
      </c>
      <c r="BV617" s="39" t="str">
        <f t="shared" si="395"/>
        <v/>
      </c>
      <c r="BW617" s="39" t="str">
        <f t="shared" si="396"/>
        <v/>
      </c>
      <c r="BX617" s="39" t="str">
        <f t="shared" si="397"/>
        <v/>
      </c>
      <c r="BY617" s="39" t="str">
        <f t="shared" si="398"/>
        <v/>
      </c>
      <c r="BZ617" s="39" t="str">
        <f t="shared" si="399"/>
        <v/>
      </c>
      <c r="CA617" s="39" t="str">
        <f t="shared" si="400"/>
        <v/>
      </c>
      <c r="CB617" s="39" t="str">
        <f t="shared" si="401"/>
        <v/>
      </c>
      <c r="CC617" s="39" t="str">
        <f t="shared" si="402"/>
        <v/>
      </c>
      <c r="CD617" s="39" t="str">
        <f t="shared" si="403"/>
        <v/>
      </c>
      <c r="CE617" s="39" t="str">
        <f t="shared" si="404"/>
        <v/>
      </c>
      <c r="CF617" s="39" t="str">
        <f t="shared" si="405"/>
        <v/>
      </c>
      <c r="CG617" s="39" t="str">
        <f t="shared" si="406"/>
        <v/>
      </c>
      <c r="CH617" s="39" t="str">
        <f t="shared" si="407"/>
        <v/>
      </c>
      <c r="CI617" s="39" t="str">
        <f t="shared" si="408"/>
        <v/>
      </c>
    </row>
    <row r="618" spans="1:87">
      <c r="A618" s="18"/>
      <c r="B618" s="15" t="str">
        <f>'Gene Table'!E617</f>
        <v>hsa-miR-29a-3p</v>
      </c>
      <c r="C618" s="15" t="str">
        <f>'Gene Table'!B617</f>
        <v>J15</v>
      </c>
      <c r="D618" s="16" t="str">
        <f>IF(SUM('Test Sample Data'!D$3:D$98)&gt;10,IF(AND(ISNUMBER('Test Sample Data'!D617),'Test Sample Data'!D617&lt;$B$1,'Test Sample Data'!D617&gt;0),'Test Sample Data'!D617,$B$1),"")</f>
        <v/>
      </c>
      <c r="E618" s="17" t="str">
        <f>IF(SUM('Test Sample Data'!E$3:E$98)&gt;10,IF(AND(ISNUMBER('Test Sample Data'!E617),'Test Sample Data'!E617&lt;$B$1,'Test Sample Data'!E617&gt;0),'Test Sample Data'!E617,$B$1),"")</f>
        <v/>
      </c>
      <c r="F618" s="17" t="str">
        <f>IF(SUM('Test Sample Data'!F$3:F$98)&gt;10,IF(AND(ISNUMBER('Test Sample Data'!F617),'Test Sample Data'!F617&lt;$B$1,'Test Sample Data'!F617&gt;0),'Test Sample Data'!F617,$B$1),"")</f>
        <v/>
      </c>
      <c r="G618" s="17" t="str">
        <f>IF(SUM('Test Sample Data'!G$3:G$98)&gt;10,IF(AND(ISNUMBER('Test Sample Data'!G617),'Test Sample Data'!G617&lt;$B$1,'Test Sample Data'!G617&gt;0),'Test Sample Data'!G617,$B$1),"")</f>
        <v/>
      </c>
      <c r="H618" s="17" t="str">
        <f>IF(SUM('Test Sample Data'!H$3:H$98)&gt;10,IF(AND(ISNUMBER('Test Sample Data'!H617),'Test Sample Data'!H617&lt;$B$1,'Test Sample Data'!H617&gt;0),'Test Sample Data'!H617,$B$1),"")</f>
        <v/>
      </c>
      <c r="I618" s="17" t="str">
        <f>IF(SUM('Test Sample Data'!I$3:I$98)&gt;10,IF(AND(ISNUMBER('Test Sample Data'!I617),'Test Sample Data'!I617&lt;$B$1,'Test Sample Data'!I617&gt;0),'Test Sample Data'!I617,$B$1),"")</f>
        <v/>
      </c>
      <c r="J618" s="17" t="str">
        <f>IF(SUM('Test Sample Data'!J$3:J$98)&gt;10,IF(AND(ISNUMBER('Test Sample Data'!J617),'Test Sample Data'!J617&lt;$B$1,'Test Sample Data'!J617&gt;0),'Test Sample Data'!J617,$B$1),"")</f>
        <v/>
      </c>
      <c r="K618" s="17" t="str">
        <f>IF(SUM('Test Sample Data'!K$3:K$98)&gt;10,IF(AND(ISNUMBER('Test Sample Data'!K617),'Test Sample Data'!K617&lt;$B$1,'Test Sample Data'!K617&gt;0),'Test Sample Data'!K617,$B$1),"")</f>
        <v/>
      </c>
      <c r="L618" s="17" t="str">
        <f>IF(SUM('Test Sample Data'!L$3:L$98)&gt;10,IF(AND(ISNUMBER('Test Sample Data'!L617),'Test Sample Data'!L617&lt;$B$1,'Test Sample Data'!L617&gt;0),'Test Sample Data'!L617,$B$1),"")</f>
        <v/>
      </c>
      <c r="M618" s="17" t="str">
        <f>IF(SUM('Test Sample Data'!M$3:M$98)&gt;10,IF(AND(ISNUMBER('Test Sample Data'!M617),'Test Sample Data'!M617&lt;$B$1,'Test Sample Data'!M617&gt;0),'Test Sample Data'!M617,$B$1),"")</f>
        <v/>
      </c>
      <c r="N618" s="17" t="str">
        <f>'Gene Table'!E617</f>
        <v>hsa-miR-29a-3p</v>
      </c>
      <c r="O618" s="17" t="str">
        <f>'Gene Table'!B617</f>
        <v>J15</v>
      </c>
      <c r="P618" s="17" t="str">
        <f>IF(SUM('Control Sample Data'!D$3:D$98)&gt;10,IF(AND(ISNUMBER('Control Sample Data'!D617),'Control Sample Data'!D617&lt;$B$1,'Control Sample Data'!D617&gt;0),'Control Sample Data'!D617,$B$1),"")</f>
        <v/>
      </c>
      <c r="Q618" s="17" t="str">
        <f>IF(SUM('Control Sample Data'!E$3:E$98)&gt;10,IF(AND(ISNUMBER('Control Sample Data'!E617),'Control Sample Data'!E617&lt;$B$1,'Control Sample Data'!E617&gt;0),'Control Sample Data'!E617,$B$1),"")</f>
        <v/>
      </c>
      <c r="R618" s="17" t="str">
        <f>IF(SUM('Control Sample Data'!F$3:F$98)&gt;10,IF(AND(ISNUMBER('Control Sample Data'!F617),'Control Sample Data'!F617&lt;$B$1,'Control Sample Data'!F617&gt;0),'Control Sample Data'!F617,$B$1),"")</f>
        <v/>
      </c>
      <c r="S618" s="17" t="str">
        <f>IF(SUM('Control Sample Data'!G$3:G$98)&gt;10,IF(AND(ISNUMBER('Control Sample Data'!G617),'Control Sample Data'!G617&lt;$B$1,'Control Sample Data'!G617&gt;0),'Control Sample Data'!G617,$B$1),"")</f>
        <v/>
      </c>
      <c r="T618" s="17" t="str">
        <f>IF(SUM('Control Sample Data'!H$3:H$98)&gt;10,IF(AND(ISNUMBER('Control Sample Data'!H617),'Control Sample Data'!H617&lt;$B$1,'Control Sample Data'!H617&gt;0),'Control Sample Data'!H617,$B$1),"")</f>
        <v/>
      </c>
      <c r="U618" s="17" t="str">
        <f>IF(SUM('Control Sample Data'!I$3:I$98)&gt;10,IF(AND(ISNUMBER('Control Sample Data'!I617),'Control Sample Data'!I617&lt;$B$1,'Control Sample Data'!I617&gt;0),'Control Sample Data'!I617,$B$1),"")</f>
        <v/>
      </c>
      <c r="V618" s="17" t="str">
        <f>IF(SUM('Control Sample Data'!J$3:J$98)&gt;10,IF(AND(ISNUMBER('Control Sample Data'!J617),'Control Sample Data'!J617&lt;$B$1,'Control Sample Data'!J617&gt;0),'Control Sample Data'!J617,$B$1),"")</f>
        <v/>
      </c>
      <c r="W618" s="17" t="str">
        <f>IF(SUM('Control Sample Data'!K$3:K$98)&gt;10,IF(AND(ISNUMBER('Control Sample Data'!K617),'Control Sample Data'!K617&lt;$B$1,'Control Sample Data'!K617&gt;0),'Control Sample Data'!K617,$B$1),"")</f>
        <v/>
      </c>
      <c r="X618" s="17" t="str">
        <f>IF(SUM('Control Sample Data'!L$3:L$98)&gt;10,IF(AND(ISNUMBER('Control Sample Data'!L617),'Control Sample Data'!L617&lt;$B$1,'Control Sample Data'!L617&gt;0),'Control Sample Data'!L617,$B$1),"")</f>
        <v/>
      </c>
      <c r="Y618" s="17" t="str">
        <f>IF(SUM('Control Sample Data'!M$3:M$98)&gt;10,IF(AND(ISNUMBER('Control Sample Data'!M617),'Control Sample Data'!M617&lt;$B$1,'Control Sample Data'!M617&gt;0),'Control Sample Data'!M617,$B$1),"")</f>
        <v/>
      </c>
      <c r="AT618" s="36" t="str">
        <f t="shared" si="409"/>
        <v/>
      </c>
      <c r="AU618" s="36" t="str">
        <f t="shared" si="410"/>
        <v/>
      </c>
      <c r="AV618" s="36" t="str">
        <f t="shared" si="411"/>
        <v/>
      </c>
      <c r="AW618" s="36" t="str">
        <f t="shared" si="412"/>
        <v/>
      </c>
      <c r="AX618" s="36" t="str">
        <f t="shared" si="413"/>
        <v/>
      </c>
      <c r="AY618" s="36" t="str">
        <f t="shared" si="414"/>
        <v/>
      </c>
      <c r="AZ618" s="36" t="str">
        <f t="shared" si="415"/>
        <v/>
      </c>
      <c r="BA618" s="36" t="str">
        <f t="shared" si="416"/>
        <v/>
      </c>
      <c r="BB618" s="36" t="str">
        <f t="shared" si="417"/>
        <v/>
      </c>
      <c r="BC618" s="36" t="str">
        <f t="shared" si="418"/>
        <v/>
      </c>
      <c r="BD618" s="36" t="str">
        <f t="shared" si="419"/>
        <v/>
      </c>
      <c r="BE618" s="36" t="str">
        <f t="shared" si="420"/>
        <v/>
      </c>
      <c r="BF618" s="36" t="str">
        <f t="shared" si="421"/>
        <v/>
      </c>
      <c r="BG618" s="36" t="str">
        <f t="shared" si="422"/>
        <v/>
      </c>
      <c r="BH618" s="36" t="str">
        <f t="shared" si="423"/>
        <v/>
      </c>
      <c r="BI618" s="36" t="str">
        <f t="shared" si="424"/>
        <v/>
      </c>
      <c r="BJ618" s="36" t="str">
        <f t="shared" si="425"/>
        <v/>
      </c>
      <c r="BK618" s="36" t="str">
        <f t="shared" si="426"/>
        <v/>
      </c>
      <c r="BL618" s="36" t="str">
        <f t="shared" si="427"/>
        <v/>
      </c>
      <c r="BM618" s="36" t="str">
        <f t="shared" si="428"/>
        <v/>
      </c>
      <c r="BN618" s="38" t="e">
        <f t="shared" si="387"/>
        <v>#DIV/0!</v>
      </c>
      <c r="BO618" s="38" t="e">
        <f t="shared" si="388"/>
        <v>#DIV/0!</v>
      </c>
      <c r="BP618" s="39" t="str">
        <f t="shared" si="389"/>
        <v/>
      </c>
      <c r="BQ618" s="39" t="str">
        <f t="shared" si="390"/>
        <v/>
      </c>
      <c r="BR618" s="39" t="str">
        <f t="shared" si="391"/>
        <v/>
      </c>
      <c r="BS618" s="39" t="str">
        <f t="shared" si="392"/>
        <v/>
      </c>
      <c r="BT618" s="39" t="str">
        <f t="shared" si="393"/>
        <v/>
      </c>
      <c r="BU618" s="39" t="str">
        <f t="shared" si="394"/>
        <v/>
      </c>
      <c r="BV618" s="39" t="str">
        <f t="shared" si="395"/>
        <v/>
      </c>
      <c r="BW618" s="39" t="str">
        <f t="shared" si="396"/>
        <v/>
      </c>
      <c r="BX618" s="39" t="str">
        <f t="shared" si="397"/>
        <v/>
      </c>
      <c r="BY618" s="39" t="str">
        <f t="shared" si="398"/>
        <v/>
      </c>
      <c r="BZ618" s="39" t="str">
        <f t="shared" si="399"/>
        <v/>
      </c>
      <c r="CA618" s="39" t="str">
        <f t="shared" si="400"/>
        <v/>
      </c>
      <c r="CB618" s="39" t="str">
        <f t="shared" si="401"/>
        <v/>
      </c>
      <c r="CC618" s="39" t="str">
        <f t="shared" si="402"/>
        <v/>
      </c>
      <c r="CD618" s="39" t="str">
        <f t="shared" si="403"/>
        <v/>
      </c>
      <c r="CE618" s="39" t="str">
        <f t="shared" si="404"/>
        <v/>
      </c>
      <c r="CF618" s="39" t="str">
        <f t="shared" si="405"/>
        <v/>
      </c>
      <c r="CG618" s="39" t="str">
        <f t="shared" si="406"/>
        <v/>
      </c>
      <c r="CH618" s="39" t="str">
        <f t="shared" si="407"/>
        <v/>
      </c>
      <c r="CI618" s="39" t="str">
        <f t="shared" si="408"/>
        <v/>
      </c>
    </row>
    <row r="619" spans="1:87">
      <c r="A619" s="18"/>
      <c r="B619" s="15" t="str">
        <f>'Gene Table'!E618</f>
        <v>hsa-let-7e-3p</v>
      </c>
      <c r="C619" s="15" t="str">
        <f>'Gene Table'!B618</f>
        <v>J16</v>
      </c>
      <c r="D619" s="16" t="str">
        <f>IF(SUM('Test Sample Data'!D$3:D$98)&gt;10,IF(AND(ISNUMBER('Test Sample Data'!D618),'Test Sample Data'!D618&lt;$B$1,'Test Sample Data'!D618&gt;0),'Test Sample Data'!D618,$B$1),"")</f>
        <v/>
      </c>
      <c r="E619" s="17" t="str">
        <f>IF(SUM('Test Sample Data'!E$3:E$98)&gt;10,IF(AND(ISNUMBER('Test Sample Data'!E618),'Test Sample Data'!E618&lt;$B$1,'Test Sample Data'!E618&gt;0),'Test Sample Data'!E618,$B$1),"")</f>
        <v/>
      </c>
      <c r="F619" s="17" t="str">
        <f>IF(SUM('Test Sample Data'!F$3:F$98)&gt;10,IF(AND(ISNUMBER('Test Sample Data'!F618),'Test Sample Data'!F618&lt;$B$1,'Test Sample Data'!F618&gt;0),'Test Sample Data'!F618,$B$1),"")</f>
        <v/>
      </c>
      <c r="G619" s="17" t="str">
        <f>IF(SUM('Test Sample Data'!G$3:G$98)&gt;10,IF(AND(ISNUMBER('Test Sample Data'!G618),'Test Sample Data'!G618&lt;$B$1,'Test Sample Data'!G618&gt;0),'Test Sample Data'!G618,$B$1),"")</f>
        <v/>
      </c>
      <c r="H619" s="17" t="str">
        <f>IF(SUM('Test Sample Data'!H$3:H$98)&gt;10,IF(AND(ISNUMBER('Test Sample Data'!H618),'Test Sample Data'!H618&lt;$B$1,'Test Sample Data'!H618&gt;0),'Test Sample Data'!H618,$B$1),"")</f>
        <v/>
      </c>
      <c r="I619" s="17" t="str">
        <f>IF(SUM('Test Sample Data'!I$3:I$98)&gt;10,IF(AND(ISNUMBER('Test Sample Data'!I618),'Test Sample Data'!I618&lt;$B$1,'Test Sample Data'!I618&gt;0),'Test Sample Data'!I618,$B$1),"")</f>
        <v/>
      </c>
      <c r="J619" s="17" t="str">
        <f>IF(SUM('Test Sample Data'!J$3:J$98)&gt;10,IF(AND(ISNUMBER('Test Sample Data'!J618),'Test Sample Data'!J618&lt;$B$1,'Test Sample Data'!J618&gt;0),'Test Sample Data'!J618,$B$1),"")</f>
        <v/>
      </c>
      <c r="K619" s="17" t="str">
        <f>IF(SUM('Test Sample Data'!K$3:K$98)&gt;10,IF(AND(ISNUMBER('Test Sample Data'!K618),'Test Sample Data'!K618&lt;$B$1,'Test Sample Data'!K618&gt;0),'Test Sample Data'!K618,$B$1),"")</f>
        <v/>
      </c>
      <c r="L619" s="17" t="str">
        <f>IF(SUM('Test Sample Data'!L$3:L$98)&gt;10,IF(AND(ISNUMBER('Test Sample Data'!L618),'Test Sample Data'!L618&lt;$B$1,'Test Sample Data'!L618&gt;0),'Test Sample Data'!L618,$B$1),"")</f>
        <v/>
      </c>
      <c r="M619" s="17" t="str">
        <f>IF(SUM('Test Sample Data'!M$3:M$98)&gt;10,IF(AND(ISNUMBER('Test Sample Data'!M618),'Test Sample Data'!M618&lt;$B$1,'Test Sample Data'!M618&gt;0),'Test Sample Data'!M618,$B$1),"")</f>
        <v/>
      </c>
      <c r="N619" s="17" t="str">
        <f>'Gene Table'!E618</f>
        <v>hsa-let-7e-3p</v>
      </c>
      <c r="O619" s="17" t="str">
        <f>'Gene Table'!B618</f>
        <v>J16</v>
      </c>
      <c r="P619" s="17" t="str">
        <f>IF(SUM('Control Sample Data'!D$3:D$98)&gt;10,IF(AND(ISNUMBER('Control Sample Data'!D618),'Control Sample Data'!D618&lt;$B$1,'Control Sample Data'!D618&gt;0),'Control Sample Data'!D618,$B$1),"")</f>
        <v/>
      </c>
      <c r="Q619" s="17" t="str">
        <f>IF(SUM('Control Sample Data'!E$3:E$98)&gt;10,IF(AND(ISNUMBER('Control Sample Data'!E618),'Control Sample Data'!E618&lt;$B$1,'Control Sample Data'!E618&gt;0),'Control Sample Data'!E618,$B$1),"")</f>
        <v/>
      </c>
      <c r="R619" s="17" t="str">
        <f>IF(SUM('Control Sample Data'!F$3:F$98)&gt;10,IF(AND(ISNUMBER('Control Sample Data'!F618),'Control Sample Data'!F618&lt;$B$1,'Control Sample Data'!F618&gt;0),'Control Sample Data'!F618,$B$1),"")</f>
        <v/>
      </c>
      <c r="S619" s="17" t="str">
        <f>IF(SUM('Control Sample Data'!G$3:G$98)&gt;10,IF(AND(ISNUMBER('Control Sample Data'!G618),'Control Sample Data'!G618&lt;$B$1,'Control Sample Data'!G618&gt;0),'Control Sample Data'!G618,$B$1),"")</f>
        <v/>
      </c>
      <c r="T619" s="17" t="str">
        <f>IF(SUM('Control Sample Data'!H$3:H$98)&gt;10,IF(AND(ISNUMBER('Control Sample Data'!H618),'Control Sample Data'!H618&lt;$B$1,'Control Sample Data'!H618&gt;0),'Control Sample Data'!H618,$B$1),"")</f>
        <v/>
      </c>
      <c r="U619" s="17" t="str">
        <f>IF(SUM('Control Sample Data'!I$3:I$98)&gt;10,IF(AND(ISNUMBER('Control Sample Data'!I618),'Control Sample Data'!I618&lt;$B$1,'Control Sample Data'!I618&gt;0),'Control Sample Data'!I618,$B$1),"")</f>
        <v/>
      </c>
      <c r="V619" s="17" t="str">
        <f>IF(SUM('Control Sample Data'!J$3:J$98)&gt;10,IF(AND(ISNUMBER('Control Sample Data'!J618),'Control Sample Data'!J618&lt;$B$1,'Control Sample Data'!J618&gt;0),'Control Sample Data'!J618,$B$1),"")</f>
        <v/>
      </c>
      <c r="W619" s="17" t="str">
        <f>IF(SUM('Control Sample Data'!K$3:K$98)&gt;10,IF(AND(ISNUMBER('Control Sample Data'!K618),'Control Sample Data'!K618&lt;$B$1,'Control Sample Data'!K618&gt;0),'Control Sample Data'!K618,$B$1),"")</f>
        <v/>
      </c>
      <c r="X619" s="17" t="str">
        <f>IF(SUM('Control Sample Data'!L$3:L$98)&gt;10,IF(AND(ISNUMBER('Control Sample Data'!L618),'Control Sample Data'!L618&lt;$B$1,'Control Sample Data'!L618&gt;0),'Control Sample Data'!L618,$B$1),"")</f>
        <v/>
      </c>
      <c r="Y619" s="17" t="str">
        <f>IF(SUM('Control Sample Data'!M$3:M$98)&gt;10,IF(AND(ISNUMBER('Control Sample Data'!M618),'Control Sample Data'!M618&lt;$B$1,'Control Sample Data'!M618&gt;0),'Control Sample Data'!M618,$B$1),"")</f>
        <v/>
      </c>
      <c r="AT619" s="36" t="str">
        <f t="shared" si="409"/>
        <v/>
      </c>
      <c r="AU619" s="36" t="str">
        <f t="shared" si="410"/>
        <v/>
      </c>
      <c r="AV619" s="36" t="str">
        <f t="shared" si="411"/>
        <v/>
      </c>
      <c r="AW619" s="36" t="str">
        <f t="shared" si="412"/>
        <v/>
      </c>
      <c r="AX619" s="36" t="str">
        <f t="shared" si="413"/>
        <v/>
      </c>
      <c r="AY619" s="36" t="str">
        <f t="shared" si="414"/>
        <v/>
      </c>
      <c r="AZ619" s="36" t="str">
        <f t="shared" si="415"/>
        <v/>
      </c>
      <c r="BA619" s="36" t="str">
        <f t="shared" si="416"/>
        <v/>
      </c>
      <c r="BB619" s="36" t="str">
        <f t="shared" si="417"/>
        <v/>
      </c>
      <c r="BC619" s="36" t="str">
        <f t="shared" si="418"/>
        <v/>
      </c>
      <c r="BD619" s="36" t="str">
        <f t="shared" si="419"/>
        <v/>
      </c>
      <c r="BE619" s="36" t="str">
        <f t="shared" si="420"/>
        <v/>
      </c>
      <c r="BF619" s="36" t="str">
        <f t="shared" si="421"/>
        <v/>
      </c>
      <c r="BG619" s="36" t="str">
        <f t="shared" si="422"/>
        <v/>
      </c>
      <c r="BH619" s="36" t="str">
        <f t="shared" si="423"/>
        <v/>
      </c>
      <c r="BI619" s="36" t="str">
        <f t="shared" si="424"/>
        <v/>
      </c>
      <c r="BJ619" s="36" t="str">
        <f t="shared" si="425"/>
        <v/>
      </c>
      <c r="BK619" s="36" t="str">
        <f t="shared" si="426"/>
        <v/>
      </c>
      <c r="BL619" s="36" t="str">
        <f t="shared" si="427"/>
        <v/>
      </c>
      <c r="BM619" s="36" t="str">
        <f t="shared" si="428"/>
        <v/>
      </c>
      <c r="BN619" s="38" t="e">
        <f t="shared" si="387"/>
        <v>#DIV/0!</v>
      </c>
      <c r="BO619" s="38" t="e">
        <f t="shared" si="388"/>
        <v>#DIV/0!</v>
      </c>
      <c r="BP619" s="39" t="str">
        <f t="shared" si="389"/>
        <v/>
      </c>
      <c r="BQ619" s="39" t="str">
        <f t="shared" si="390"/>
        <v/>
      </c>
      <c r="BR619" s="39" t="str">
        <f t="shared" si="391"/>
        <v/>
      </c>
      <c r="BS619" s="39" t="str">
        <f t="shared" si="392"/>
        <v/>
      </c>
      <c r="BT619" s="39" t="str">
        <f t="shared" si="393"/>
        <v/>
      </c>
      <c r="BU619" s="39" t="str">
        <f t="shared" si="394"/>
        <v/>
      </c>
      <c r="BV619" s="39" t="str">
        <f t="shared" si="395"/>
        <v/>
      </c>
      <c r="BW619" s="39" t="str">
        <f t="shared" si="396"/>
        <v/>
      </c>
      <c r="BX619" s="39" t="str">
        <f t="shared" si="397"/>
        <v/>
      </c>
      <c r="BY619" s="39" t="str">
        <f t="shared" si="398"/>
        <v/>
      </c>
      <c r="BZ619" s="39" t="str">
        <f t="shared" si="399"/>
        <v/>
      </c>
      <c r="CA619" s="39" t="str">
        <f t="shared" si="400"/>
        <v/>
      </c>
      <c r="CB619" s="39" t="str">
        <f t="shared" si="401"/>
        <v/>
      </c>
      <c r="CC619" s="39" t="str">
        <f t="shared" si="402"/>
        <v/>
      </c>
      <c r="CD619" s="39" t="str">
        <f t="shared" si="403"/>
        <v/>
      </c>
      <c r="CE619" s="39" t="str">
        <f t="shared" si="404"/>
        <v/>
      </c>
      <c r="CF619" s="39" t="str">
        <f t="shared" si="405"/>
        <v/>
      </c>
      <c r="CG619" s="39" t="str">
        <f t="shared" si="406"/>
        <v/>
      </c>
      <c r="CH619" s="39" t="str">
        <f t="shared" si="407"/>
        <v/>
      </c>
      <c r="CI619" s="39" t="str">
        <f t="shared" si="408"/>
        <v/>
      </c>
    </row>
    <row r="620" spans="1:87">
      <c r="A620" s="18"/>
      <c r="B620" s="15" t="str">
        <f>'Gene Table'!E619</f>
        <v>hsa-miR-29c-3p</v>
      </c>
      <c r="C620" s="15" t="str">
        <f>'Gene Table'!B619</f>
        <v>J17</v>
      </c>
      <c r="D620" s="16" t="str">
        <f>IF(SUM('Test Sample Data'!D$3:D$98)&gt;10,IF(AND(ISNUMBER('Test Sample Data'!D619),'Test Sample Data'!D619&lt;$B$1,'Test Sample Data'!D619&gt;0),'Test Sample Data'!D619,$B$1),"")</f>
        <v/>
      </c>
      <c r="E620" s="17" t="str">
        <f>IF(SUM('Test Sample Data'!E$3:E$98)&gt;10,IF(AND(ISNUMBER('Test Sample Data'!E619),'Test Sample Data'!E619&lt;$B$1,'Test Sample Data'!E619&gt;0),'Test Sample Data'!E619,$B$1),"")</f>
        <v/>
      </c>
      <c r="F620" s="17" t="str">
        <f>IF(SUM('Test Sample Data'!F$3:F$98)&gt;10,IF(AND(ISNUMBER('Test Sample Data'!F619),'Test Sample Data'!F619&lt;$B$1,'Test Sample Data'!F619&gt;0),'Test Sample Data'!F619,$B$1),"")</f>
        <v/>
      </c>
      <c r="G620" s="17" t="str">
        <f>IF(SUM('Test Sample Data'!G$3:G$98)&gt;10,IF(AND(ISNUMBER('Test Sample Data'!G619),'Test Sample Data'!G619&lt;$B$1,'Test Sample Data'!G619&gt;0),'Test Sample Data'!G619,$B$1),"")</f>
        <v/>
      </c>
      <c r="H620" s="17" t="str">
        <f>IF(SUM('Test Sample Data'!H$3:H$98)&gt;10,IF(AND(ISNUMBER('Test Sample Data'!H619),'Test Sample Data'!H619&lt;$B$1,'Test Sample Data'!H619&gt;0),'Test Sample Data'!H619,$B$1),"")</f>
        <v/>
      </c>
      <c r="I620" s="17" t="str">
        <f>IF(SUM('Test Sample Data'!I$3:I$98)&gt;10,IF(AND(ISNUMBER('Test Sample Data'!I619),'Test Sample Data'!I619&lt;$B$1,'Test Sample Data'!I619&gt;0),'Test Sample Data'!I619,$B$1),"")</f>
        <v/>
      </c>
      <c r="J620" s="17" t="str">
        <f>IF(SUM('Test Sample Data'!J$3:J$98)&gt;10,IF(AND(ISNUMBER('Test Sample Data'!J619),'Test Sample Data'!J619&lt;$B$1,'Test Sample Data'!J619&gt;0),'Test Sample Data'!J619,$B$1),"")</f>
        <v/>
      </c>
      <c r="K620" s="17" t="str">
        <f>IF(SUM('Test Sample Data'!K$3:K$98)&gt;10,IF(AND(ISNUMBER('Test Sample Data'!K619),'Test Sample Data'!K619&lt;$B$1,'Test Sample Data'!K619&gt;0),'Test Sample Data'!K619,$B$1),"")</f>
        <v/>
      </c>
      <c r="L620" s="17" t="str">
        <f>IF(SUM('Test Sample Data'!L$3:L$98)&gt;10,IF(AND(ISNUMBER('Test Sample Data'!L619),'Test Sample Data'!L619&lt;$B$1,'Test Sample Data'!L619&gt;0),'Test Sample Data'!L619,$B$1),"")</f>
        <v/>
      </c>
      <c r="M620" s="17" t="str">
        <f>IF(SUM('Test Sample Data'!M$3:M$98)&gt;10,IF(AND(ISNUMBER('Test Sample Data'!M619),'Test Sample Data'!M619&lt;$B$1,'Test Sample Data'!M619&gt;0),'Test Sample Data'!M619,$B$1),"")</f>
        <v/>
      </c>
      <c r="N620" s="17" t="str">
        <f>'Gene Table'!E619</f>
        <v>hsa-miR-29c-3p</v>
      </c>
      <c r="O620" s="17" t="str">
        <f>'Gene Table'!B619</f>
        <v>J17</v>
      </c>
      <c r="P620" s="17" t="str">
        <f>IF(SUM('Control Sample Data'!D$3:D$98)&gt;10,IF(AND(ISNUMBER('Control Sample Data'!D619),'Control Sample Data'!D619&lt;$B$1,'Control Sample Data'!D619&gt;0),'Control Sample Data'!D619,$B$1),"")</f>
        <v/>
      </c>
      <c r="Q620" s="17" t="str">
        <f>IF(SUM('Control Sample Data'!E$3:E$98)&gt;10,IF(AND(ISNUMBER('Control Sample Data'!E619),'Control Sample Data'!E619&lt;$B$1,'Control Sample Data'!E619&gt;0),'Control Sample Data'!E619,$B$1),"")</f>
        <v/>
      </c>
      <c r="R620" s="17" t="str">
        <f>IF(SUM('Control Sample Data'!F$3:F$98)&gt;10,IF(AND(ISNUMBER('Control Sample Data'!F619),'Control Sample Data'!F619&lt;$B$1,'Control Sample Data'!F619&gt;0),'Control Sample Data'!F619,$B$1),"")</f>
        <v/>
      </c>
      <c r="S620" s="17" t="str">
        <f>IF(SUM('Control Sample Data'!G$3:G$98)&gt;10,IF(AND(ISNUMBER('Control Sample Data'!G619),'Control Sample Data'!G619&lt;$B$1,'Control Sample Data'!G619&gt;0),'Control Sample Data'!G619,$B$1),"")</f>
        <v/>
      </c>
      <c r="T620" s="17" t="str">
        <f>IF(SUM('Control Sample Data'!H$3:H$98)&gt;10,IF(AND(ISNUMBER('Control Sample Data'!H619),'Control Sample Data'!H619&lt;$B$1,'Control Sample Data'!H619&gt;0),'Control Sample Data'!H619,$B$1),"")</f>
        <v/>
      </c>
      <c r="U620" s="17" t="str">
        <f>IF(SUM('Control Sample Data'!I$3:I$98)&gt;10,IF(AND(ISNUMBER('Control Sample Data'!I619),'Control Sample Data'!I619&lt;$B$1,'Control Sample Data'!I619&gt;0),'Control Sample Data'!I619,$B$1),"")</f>
        <v/>
      </c>
      <c r="V620" s="17" t="str">
        <f>IF(SUM('Control Sample Data'!J$3:J$98)&gt;10,IF(AND(ISNUMBER('Control Sample Data'!J619),'Control Sample Data'!J619&lt;$B$1,'Control Sample Data'!J619&gt;0),'Control Sample Data'!J619,$B$1),"")</f>
        <v/>
      </c>
      <c r="W620" s="17" t="str">
        <f>IF(SUM('Control Sample Data'!K$3:K$98)&gt;10,IF(AND(ISNUMBER('Control Sample Data'!K619),'Control Sample Data'!K619&lt;$B$1,'Control Sample Data'!K619&gt;0),'Control Sample Data'!K619,$B$1),"")</f>
        <v/>
      </c>
      <c r="X620" s="17" t="str">
        <f>IF(SUM('Control Sample Data'!L$3:L$98)&gt;10,IF(AND(ISNUMBER('Control Sample Data'!L619),'Control Sample Data'!L619&lt;$B$1,'Control Sample Data'!L619&gt;0),'Control Sample Data'!L619,$B$1),"")</f>
        <v/>
      </c>
      <c r="Y620" s="17" t="str">
        <f>IF(SUM('Control Sample Data'!M$3:M$98)&gt;10,IF(AND(ISNUMBER('Control Sample Data'!M619),'Control Sample Data'!M619&lt;$B$1,'Control Sample Data'!M619&gt;0),'Control Sample Data'!M619,$B$1),"")</f>
        <v/>
      </c>
      <c r="AT620" s="36" t="str">
        <f t="shared" si="409"/>
        <v/>
      </c>
      <c r="AU620" s="36" t="str">
        <f t="shared" si="410"/>
        <v/>
      </c>
      <c r="AV620" s="36" t="str">
        <f t="shared" si="411"/>
        <v/>
      </c>
      <c r="AW620" s="36" t="str">
        <f t="shared" si="412"/>
        <v/>
      </c>
      <c r="AX620" s="36" t="str">
        <f t="shared" si="413"/>
        <v/>
      </c>
      <c r="AY620" s="36" t="str">
        <f t="shared" si="414"/>
        <v/>
      </c>
      <c r="AZ620" s="36" t="str">
        <f t="shared" si="415"/>
        <v/>
      </c>
      <c r="BA620" s="36" t="str">
        <f t="shared" si="416"/>
        <v/>
      </c>
      <c r="BB620" s="36" t="str">
        <f t="shared" si="417"/>
        <v/>
      </c>
      <c r="BC620" s="36" t="str">
        <f t="shared" si="418"/>
        <v/>
      </c>
      <c r="BD620" s="36" t="str">
        <f t="shared" si="419"/>
        <v/>
      </c>
      <c r="BE620" s="36" t="str">
        <f t="shared" si="420"/>
        <v/>
      </c>
      <c r="BF620" s="36" t="str">
        <f t="shared" si="421"/>
        <v/>
      </c>
      <c r="BG620" s="36" t="str">
        <f t="shared" si="422"/>
        <v/>
      </c>
      <c r="BH620" s="36" t="str">
        <f t="shared" si="423"/>
        <v/>
      </c>
      <c r="BI620" s="36" t="str">
        <f t="shared" si="424"/>
        <v/>
      </c>
      <c r="BJ620" s="36" t="str">
        <f t="shared" si="425"/>
        <v/>
      </c>
      <c r="BK620" s="36" t="str">
        <f t="shared" si="426"/>
        <v/>
      </c>
      <c r="BL620" s="36" t="str">
        <f t="shared" si="427"/>
        <v/>
      </c>
      <c r="BM620" s="36" t="str">
        <f t="shared" si="428"/>
        <v/>
      </c>
      <c r="BN620" s="38" t="e">
        <f t="shared" si="387"/>
        <v>#DIV/0!</v>
      </c>
      <c r="BO620" s="38" t="e">
        <f t="shared" si="388"/>
        <v>#DIV/0!</v>
      </c>
      <c r="BP620" s="39" t="str">
        <f t="shared" si="389"/>
        <v/>
      </c>
      <c r="BQ620" s="39" t="str">
        <f t="shared" si="390"/>
        <v/>
      </c>
      <c r="BR620" s="39" t="str">
        <f t="shared" si="391"/>
        <v/>
      </c>
      <c r="BS620" s="39" t="str">
        <f t="shared" si="392"/>
        <v/>
      </c>
      <c r="BT620" s="39" t="str">
        <f t="shared" si="393"/>
        <v/>
      </c>
      <c r="BU620" s="39" t="str">
        <f t="shared" si="394"/>
        <v/>
      </c>
      <c r="BV620" s="39" t="str">
        <f t="shared" si="395"/>
        <v/>
      </c>
      <c r="BW620" s="39" t="str">
        <f t="shared" si="396"/>
        <v/>
      </c>
      <c r="BX620" s="39" t="str">
        <f t="shared" si="397"/>
        <v/>
      </c>
      <c r="BY620" s="39" t="str">
        <f t="shared" si="398"/>
        <v/>
      </c>
      <c r="BZ620" s="39" t="str">
        <f t="shared" si="399"/>
        <v/>
      </c>
      <c r="CA620" s="39" t="str">
        <f t="shared" si="400"/>
        <v/>
      </c>
      <c r="CB620" s="39" t="str">
        <f t="shared" si="401"/>
        <v/>
      </c>
      <c r="CC620" s="39" t="str">
        <f t="shared" si="402"/>
        <v/>
      </c>
      <c r="CD620" s="39" t="str">
        <f t="shared" si="403"/>
        <v/>
      </c>
      <c r="CE620" s="39" t="str">
        <f t="shared" si="404"/>
        <v/>
      </c>
      <c r="CF620" s="39" t="str">
        <f t="shared" si="405"/>
        <v/>
      </c>
      <c r="CG620" s="39" t="str">
        <f t="shared" si="406"/>
        <v/>
      </c>
      <c r="CH620" s="39" t="str">
        <f t="shared" si="407"/>
        <v/>
      </c>
      <c r="CI620" s="39" t="str">
        <f t="shared" si="408"/>
        <v/>
      </c>
    </row>
    <row r="621" spans="1:87">
      <c r="A621" s="18"/>
      <c r="B621" s="15" t="str">
        <f>'Gene Table'!E620</f>
        <v>hsa-let-7f-1-3p</v>
      </c>
      <c r="C621" s="15" t="str">
        <f>'Gene Table'!B620</f>
        <v>J18</v>
      </c>
      <c r="D621" s="16" t="str">
        <f>IF(SUM('Test Sample Data'!D$3:D$98)&gt;10,IF(AND(ISNUMBER('Test Sample Data'!D620),'Test Sample Data'!D620&lt;$B$1,'Test Sample Data'!D620&gt;0),'Test Sample Data'!D620,$B$1),"")</f>
        <v/>
      </c>
      <c r="E621" s="17" t="str">
        <f>IF(SUM('Test Sample Data'!E$3:E$98)&gt;10,IF(AND(ISNUMBER('Test Sample Data'!E620),'Test Sample Data'!E620&lt;$B$1,'Test Sample Data'!E620&gt;0),'Test Sample Data'!E620,$B$1),"")</f>
        <v/>
      </c>
      <c r="F621" s="17" t="str">
        <f>IF(SUM('Test Sample Data'!F$3:F$98)&gt;10,IF(AND(ISNUMBER('Test Sample Data'!F620),'Test Sample Data'!F620&lt;$B$1,'Test Sample Data'!F620&gt;0),'Test Sample Data'!F620,$B$1),"")</f>
        <v/>
      </c>
      <c r="G621" s="17" t="str">
        <f>IF(SUM('Test Sample Data'!G$3:G$98)&gt;10,IF(AND(ISNUMBER('Test Sample Data'!G620),'Test Sample Data'!G620&lt;$B$1,'Test Sample Data'!G620&gt;0),'Test Sample Data'!G620,$B$1),"")</f>
        <v/>
      </c>
      <c r="H621" s="17" t="str">
        <f>IF(SUM('Test Sample Data'!H$3:H$98)&gt;10,IF(AND(ISNUMBER('Test Sample Data'!H620),'Test Sample Data'!H620&lt;$B$1,'Test Sample Data'!H620&gt;0),'Test Sample Data'!H620,$B$1),"")</f>
        <v/>
      </c>
      <c r="I621" s="17" t="str">
        <f>IF(SUM('Test Sample Data'!I$3:I$98)&gt;10,IF(AND(ISNUMBER('Test Sample Data'!I620),'Test Sample Data'!I620&lt;$B$1,'Test Sample Data'!I620&gt;0),'Test Sample Data'!I620,$B$1),"")</f>
        <v/>
      </c>
      <c r="J621" s="17" t="str">
        <f>IF(SUM('Test Sample Data'!J$3:J$98)&gt;10,IF(AND(ISNUMBER('Test Sample Data'!J620),'Test Sample Data'!J620&lt;$B$1,'Test Sample Data'!J620&gt;0),'Test Sample Data'!J620,$B$1),"")</f>
        <v/>
      </c>
      <c r="K621" s="17" t="str">
        <f>IF(SUM('Test Sample Data'!K$3:K$98)&gt;10,IF(AND(ISNUMBER('Test Sample Data'!K620),'Test Sample Data'!K620&lt;$B$1,'Test Sample Data'!K620&gt;0),'Test Sample Data'!K620,$B$1),"")</f>
        <v/>
      </c>
      <c r="L621" s="17" t="str">
        <f>IF(SUM('Test Sample Data'!L$3:L$98)&gt;10,IF(AND(ISNUMBER('Test Sample Data'!L620),'Test Sample Data'!L620&lt;$B$1,'Test Sample Data'!L620&gt;0),'Test Sample Data'!L620,$B$1),"")</f>
        <v/>
      </c>
      <c r="M621" s="17" t="str">
        <f>IF(SUM('Test Sample Data'!M$3:M$98)&gt;10,IF(AND(ISNUMBER('Test Sample Data'!M620),'Test Sample Data'!M620&lt;$B$1,'Test Sample Data'!M620&gt;0),'Test Sample Data'!M620,$B$1),"")</f>
        <v/>
      </c>
      <c r="N621" s="17" t="str">
        <f>'Gene Table'!E620</f>
        <v>hsa-let-7f-1-3p</v>
      </c>
      <c r="O621" s="17" t="str">
        <f>'Gene Table'!B620</f>
        <v>J18</v>
      </c>
      <c r="P621" s="17" t="str">
        <f>IF(SUM('Control Sample Data'!D$3:D$98)&gt;10,IF(AND(ISNUMBER('Control Sample Data'!D620),'Control Sample Data'!D620&lt;$B$1,'Control Sample Data'!D620&gt;0),'Control Sample Data'!D620,$B$1),"")</f>
        <v/>
      </c>
      <c r="Q621" s="17" t="str">
        <f>IF(SUM('Control Sample Data'!E$3:E$98)&gt;10,IF(AND(ISNUMBER('Control Sample Data'!E620),'Control Sample Data'!E620&lt;$B$1,'Control Sample Data'!E620&gt;0),'Control Sample Data'!E620,$B$1),"")</f>
        <v/>
      </c>
      <c r="R621" s="17" t="str">
        <f>IF(SUM('Control Sample Data'!F$3:F$98)&gt;10,IF(AND(ISNUMBER('Control Sample Data'!F620),'Control Sample Data'!F620&lt;$B$1,'Control Sample Data'!F620&gt;0),'Control Sample Data'!F620,$B$1),"")</f>
        <v/>
      </c>
      <c r="S621" s="17" t="str">
        <f>IF(SUM('Control Sample Data'!G$3:G$98)&gt;10,IF(AND(ISNUMBER('Control Sample Data'!G620),'Control Sample Data'!G620&lt;$B$1,'Control Sample Data'!G620&gt;0),'Control Sample Data'!G620,$B$1),"")</f>
        <v/>
      </c>
      <c r="T621" s="17" t="str">
        <f>IF(SUM('Control Sample Data'!H$3:H$98)&gt;10,IF(AND(ISNUMBER('Control Sample Data'!H620),'Control Sample Data'!H620&lt;$B$1,'Control Sample Data'!H620&gt;0),'Control Sample Data'!H620,$B$1),"")</f>
        <v/>
      </c>
      <c r="U621" s="17" t="str">
        <f>IF(SUM('Control Sample Data'!I$3:I$98)&gt;10,IF(AND(ISNUMBER('Control Sample Data'!I620),'Control Sample Data'!I620&lt;$B$1,'Control Sample Data'!I620&gt;0),'Control Sample Data'!I620,$B$1),"")</f>
        <v/>
      </c>
      <c r="V621" s="17" t="str">
        <f>IF(SUM('Control Sample Data'!J$3:J$98)&gt;10,IF(AND(ISNUMBER('Control Sample Data'!J620),'Control Sample Data'!J620&lt;$B$1,'Control Sample Data'!J620&gt;0),'Control Sample Data'!J620,$B$1),"")</f>
        <v/>
      </c>
      <c r="W621" s="17" t="str">
        <f>IF(SUM('Control Sample Data'!K$3:K$98)&gt;10,IF(AND(ISNUMBER('Control Sample Data'!K620),'Control Sample Data'!K620&lt;$B$1,'Control Sample Data'!K620&gt;0),'Control Sample Data'!K620,$B$1),"")</f>
        <v/>
      </c>
      <c r="X621" s="17" t="str">
        <f>IF(SUM('Control Sample Data'!L$3:L$98)&gt;10,IF(AND(ISNUMBER('Control Sample Data'!L620),'Control Sample Data'!L620&lt;$B$1,'Control Sample Data'!L620&gt;0),'Control Sample Data'!L620,$B$1),"")</f>
        <v/>
      </c>
      <c r="Y621" s="17" t="str">
        <f>IF(SUM('Control Sample Data'!M$3:M$98)&gt;10,IF(AND(ISNUMBER('Control Sample Data'!M620),'Control Sample Data'!M620&lt;$B$1,'Control Sample Data'!M620&gt;0),'Control Sample Data'!M620,$B$1),"")</f>
        <v/>
      </c>
      <c r="AT621" s="36" t="str">
        <f t="shared" si="409"/>
        <v/>
      </c>
      <c r="AU621" s="36" t="str">
        <f t="shared" si="410"/>
        <v/>
      </c>
      <c r="AV621" s="36" t="str">
        <f t="shared" si="411"/>
        <v/>
      </c>
      <c r="AW621" s="36" t="str">
        <f t="shared" si="412"/>
        <v/>
      </c>
      <c r="AX621" s="36" t="str">
        <f t="shared" si="413"/>
        <v/>
      </c>
      <c r="AY621" s="36" t="str">
        <f t="shared" si="414"/>
        <v/>
      </c>
      <c r="AZ621" s="36" t="str">
        <f t="shared" si="415"/>
        <v/>
      </c>
      <c r="BA621" s="36" t="str">
        <f t="shared" si="416"/>
        <v/>
      </c>
      <c r="BB621" s="36" t="str">
        <f t="shared" si="417"/>
        <v/>
      </c>
      <c r="BC621" s="36" t="str">
        <f t="shared" si="418"/>
        <v/>
      </c>
      <c r="BD621" s="36" t="str">
        <f t="shared" si="419"/>
        <v/>
      </c>
      <c r="BE621" s="36" t="str">
        <f t="shared" si="420"/>
        <v/>
      </c>
      <c r="BF621" s="36" t="str">
        <f t="shared" si="421"/>
        <v/>
      </c>
      <c r="BG621" s="36" t="str">
        <f t="shared" si="422"/>
        <v/>
      </c>
      <c r="BH621" s="36" t="str">
        <f t="shared" si="423"/>
        <v/>
      </c>
      <c r="BI621" s="36" t="str">
        <f t="shared" si="424"/>
        <v/>
      </c>
      <c r="BJ621" s="36" t="str">
        <f t="shared" si="425"/>
        <v/>
      </c>
      <c r="BK621" s="36" t="str">
        <f t="shared" si="426"/>
        <v/>
      </c>
      <c r="BL621" s="36" t="str">
        <f t="shared" si="427"/>
        <v/>
      </c>
      <c r="BM621" s="36" t="str">
        <f t="shared" si="428"/>
        <v/>
      </c>
      <c r="BN621" s="38" t="e">
        <f t="shared" si="387"/>
        <v>#DIV/0!</v>
      </c>
      <c r="BO621" s="38" t="e">
        <f t="shared" si="388"/>
        <v>#DIV/0!</v>
      </c>
      <c r="BP621" s="39" t="str">
        <f t="shared" si="389"/>
        <v/>
      </c>
      <c r="BQ621" s="39" t="str">
        <f t="shared" si="390"/>
        <v/>
      </c>
      <c r="BR621" s="39" t="str">
        <f t="shared" si="391"/>
        <v/>
      </c>
      <c r="BS621" s="39" t="str">
        <f t="shared" si="392"/>
        <v/>
      </c>
      <c r="BT621" s="39" t="str">
        <f t="shared" si="393"/>
        <v/>
      </c>
      <c r="BU621" s="39" t="str">
        <f t="shared" si="394"/>
        <v/>
      </c>
      <c r="BV621" s="39" t="str">
        <f t="shared" si="395"/>
        <v/>
      </c>
      <c r="BW621" s="39" t="str">
        <f t="shared" si="396"/>
        <v/>
      </c>
      <c r="BX621" s="39" t="str">
        <f t="shared" si="397"/>
        <v/>
      </c>
      <c r="BY621" s="39" t="str">
        <f t="shared" si="398"/>
        <v/>
      </c>
      <c r="BZ621" s="39" t="str">
        <f t="shared" si="399"/>
        <v/>
      </c>
      <c r="CA621" s="39" t="str">
        <f t="shared" si="400"/>
        <v/>
      </c>
      <c r="CB621" s="39" t="str">
        <f t="shared" si="401"/>
        <v/>
      </c>
      <c r="CC621" s="39" t="str">
        <f t="shared" si="402"/>
        <v/>
      </c>
      <c r="CD621" s="39" t="str">
        <f t="shared" si="403"/>
        <v/>
      </c>
      <c r="CE621" s="39" t="str">
        <f t="shared" si="404"/>
        <v/>
      </c>
      <c r="CF621" s="39" t="str">
        <f t="shared" si="405"/>
        <v/>
      </c>
      <c r="CG621" s="39" t="str">
        <f t="shared" si="406"/>
        <v/>
      </c>
      <c r="CH621" s="39" t="str">
        <f t="shared" si="407"/>
        <v/>
      </c>
      <c r="CI621" s="39" t="str">
        <f t="shared" si="408"/>
        <v/>
      </c>
    </row>
    <row r="622" spans="1:87">
      <c r="A622" s="18"/>
      <c r="B622" s="15" t="str">
        <f>'Gene Table'!E621</f>
        <v>hsa-miR-196b-5p</v>
      </c>
      <c r="C622" s="15" t="str">
        <f>'Gene Table'!B621</f>
        <v>J19</v>
      </c>
      <c r="D622" s="16" t="str">
        <f>IF(SUM('Test Sample Data'!D$3:D$98)&gt;10,IF(AND(ISNUMBER('Test Sample Data'!D621),'Test Sample Data'!D621&lt;$B$1,'Test Sample Data'!D621&gt;0),'Test Sample Data'!D621,$B$1),"")</f>
        <v/>
      </c>
      <c r="E622" s="17" t="str">
        <f>IF(SUM('Test Sample Data'!E$3:E$98)&gt;10,IF(AND(ISNUMBER('Test Sample Data'!E621),'Test Sample Data'!E621&lt;$B$1,'Test Sample Data'!E621&gt;0),'Test Sample Data'!E621,$B$1),"")</f>
        <v/>
      </c>
      <c r="F622" s="17" t="str">
        <f>IF(SUM('Test Sample Data'!F$3:F$98)&gt;10,IF(AND(ISNUMBER('Test Sample Data'!F621),'Test Sample Data'!F621&lt;$B$1,'Test Sample Data'!F621&gt;0),'Test Sample Data'!F621,$B$1),"")</f>
        <v/>
      </c>
      <c r="G622" s="17" t="str">
        <f>IF(SUM('Test Sample Data'!G$3:G$98)&gt;10,IF(AND(ISNUMBER('Test Sample Data'!G621),'Test Sample Data'!G621&lt;$B$1,'Test Sample Data'!G621&gt;0),'Test Sample Data'!G621,$B$1),"")</f>
        <v/>
      </c>
      <c r="H622" s="17" t="str">
        <f>IF(SUM('Test Sample Data'!H$3:H$98)&gt;10,IF(AND(ISNUMBER('Test Sample Data'!H621),'Test Sample Data'!H621&lt;$B$1,'Test Sample Data'!H621&gt;0),'Test Sample Data'!H621,$B$1),"")</f>
        <v/>
      </c>
      <c r="I622" s="17" t="str">
        <f>IF(SUM('Test Sample Data'!I$3:I$98)&gt;10,IF(AND(ISNUMBER('Test Sample Data'!I621),'Test Sample Data'!I621&lt;$B$1,'Test Sample Data'!I621&gt;0),'Test Sample Data'!I621,$B$1),"")</f>
        <v/>
      </c>
      <c r="J622" s="17" t="str">
        <f>IF(SUM('Test Sample Data'!J$3:J$98)&gt;10,IF(AND(ISNUMBER('Test Sample Data'!J621),'Test Sample Data'!J621&lt;$B$1,'Test Sample Data'!J621&gt;0),'Test Sample Data'!J621,$B$1),"")</f>
        <v/>
      </c>
      <c r="K622" s="17" t="str">
        <f>IF(SUM('Test Sample Data'!K$3:K$98)&gt;10,IF(AND(ISNUMBER('Test Sample Data'!K621),'Test Sample Data'!K621&lt;$B$1,'Test Sample Data'!K621&gt;0),'Test Sample Data'!K621,$B$1),"")</f>
        <v/>
      </c>
      <c r="L622" s="17" t="str">
        <f>IF(SUM('Test Sample Data'!L$3:L$98)&gt;10,IF(AND(ISNUMBER('Test Sample Data'!L621),'Test Sample Data'!L621&lt;$B$1,'Test Sample Data'!L621&gt;0),'Test Sample Data'!L621,$B$1),"")</f>
        <v/>
      </c>
      <c r="M622" s="17" t="str">
        <f>IF(SUM('Test Sample Data'!M$3:M$98)&gt;10,IF(AND(ISNUMBER('Test Sample Data'!M621),'Test Sample Data'!M621&lt;$B$1,'Test Sample Data'!M621&gt;0),'Test Sample Data'!M621,$B$1),"")</f>
        <v/>
      </c>
      <c r="N622" s="17" t="str">
        <f>'Gene Table'!E621</f>
        <v>hsa-miR-196b-5p</v>
      </c>
      <c r="O622" s="17" t="str">
        <f>'Gene Table'!B621</f>
        <v>J19</v>
      </c>
      <c r="P622" s="17" t="str">
        <f>IF(SUM('Control Sample Data'!D$3:D$98)&gt;10,IF(AND(ISNUMBER('Control Sample Data'!D621),'Control Sample Data'!D621&lt;$B$1,'Control Sample Data'!D621&gt;0),'Control Sample Data'!D621,$B$1),"")</f>
        <v/>
      </c>
      <c r="Q622" s="17" t="str">
        <f>IF(SUM('Control Sample Data'!E$3:E$98)&gt;10,IF(AND(ISNUMBER('Control Sample Data'!E621),'Control Sample Data'!E621&lt;$B$1,'Control Sample Data'!E621&gt;0),'Control Sample Data'!E621,$B$1),"")</f>
        <v/>
      </c>
      <c r="R622" s="17" t="str">
        <f>IF(SUM('Control Sample Data'!F$3:F$98)&gt;10,IF(AND(ISNUMBER('Control Sample Data'!F621),'Control Sample Data'!F621&lt;$B$1,'Control Sample Data'!F621&gt;0),'Control Sample Data'!F621,$B$1),"")</f>
        <v/>
      </c>
      <c r="S622" s="17" t="str">
        <f>IF(SUM('Control Sample Data'!G$3:G$98)&gt;10,IF(AND(ISNUMBER('Control Sample Data'!G621),'Control Sample Data'!G621&lt;$B$1,'Control Sample Data'!G621&gt;0),'Control Sample Data'!G621,$B$1),"")</f>
        <v/>
      </c>
      <c r="T622" s="17" t="str">
        <f>IF(SUM('Control Sample Data'!H$3:H$98)&gt;10,IF(AND(ISNUMBER('Control Sample Data'!H621),'Control Sample Data'!H621&lt;$B$1,'Control Sample Data'!H621&gt;0),'Control Sample Data'!H621,$B$1),"")</f>
        <v/>
      </c>
      <c r="U622" s="17" t="str">
        <f>IF(SUM('Control Sample Data'!I$3:I$98)&gt;10,IF(AND(ISNUMBER('Control Sample Data'!I621),'Control Sample Data'!I621&lt;$B$1,'Control Sample Data'!I621&gt;0),'Control Sample Data'!I621,$B$1),"")</f>
        <v/>
      </c>
      <c r="V622" s="17" t="str">
        <f>IF(SUM('Control Sample Data'!J$3:J$98)&gt;10,IF(AND(ISNUMBER('Control Sample Data'!J621),'Control Sample Data'!J621&lt;$B$1,'Control Sample Data'!J621&gt;0),'Control Sample Data'!J621,$B$1),"")</f>
        <v/>
      </c>
      <c r="W622" s="17" t="str">
        <f>IF(SUM('Control Sample Data'!K$3:K$98)&gt;10,IF(AND(ISNUMBER('Control Sample Data'!K621),'Control Sample Data'!K621&lt;$B$1,'Control Sample Data'!K621&gt;0),'Control Sample Data'!K621,$B$1),"")</f>
        <v/>
      </c>
      <c r="X622" s="17" t="str">
        <f>IF(SUM('Control Sample Data'!L$3:L$98)&gt;10,IF(AND(ISNUMBER('Control Sample Data'!L621),'Control Sample Data'!L621&lt;$B$1,'Control Sample Data'!L621&gt;0),'Control Sample Data'!L621,$B$1),"")</f>
        <v/>
      </c>
      <c r="Y622" s="17" t="str">
        <f>IF(SUM('Control Sample Data'!M$3:M$98)&gt;10,IF(AND(ISNUMBER('Control Sample Data'!M621),'Control Sample Data'!M621&lt;$B$1,'Control Sample Data'!M621&gt;0),'Control Sample Data'!M621,$B$1),"")</f>
        <v/>
      </c>
      <c r="AT622" s="36" t="str">
        <f t="shared" si="409"/>
        <v/>
      </c>
      <c r="AU622" s="36" t="str">
        <f t="shared" si="410"/>
        <v/>
      </c>
      <c r="AV622" s="36" t="str">
        <f t="shared" si="411"/>
        <v/>
      </c>
      <c r="AW622" s="36" t="str">
        <f t="shared" si="412"/>
        <v/>
      </c>
      <c r="AX622" s="36" t="str">
        <f t="shared" si="413"/>
        <v/>
      </c>
      <c r="AY622" s="36" t="str">
        <f t="shared" si="414"/>
        <v/>
      </c>
      <c r="AZ622" s="36" t="str">
        <f t="shared" si="415"/>
        <v/>
      </c>
      <c r="BA622" s="36" t="str">
        <f t="shared" si="416"/>
        <v/>
      </c>
      <c r="BB622" s="36" t="str">
        <f t="shared" si="417"/>
        <v/>
      </c>
      <c r="BC622" s="36" t="str">
        <f t="shared" si="418"/>
        <v/>
      </c>
      <c r="BD622" s="36" t="str">
        <f t="shared" si="419"/>
        <v/>
      </c>
      <c r="BE622" s="36" t="str">
        <f t="shared" si="420"/>
        <v/>
      </c>
      <c r="BF622" s="36" t="str">
        <f t="shared" si="421"/>
        <v/>
      </c>
      <c r="BG622" s="36" t="str">
        <f t="shared" si="422"/>
        <v/>
      </c>
      <c r="BH622" s="36" t="str">
        <f t="shared" si="423"/>
        <v/>
      </c>
      <c r="BI622" s="36" t="str">
        <f t="shared" si="424"/>
        <v/>
      </c>
      <c r="BJ622" s="36" t="str">
        <f t="shared" si="425"/>
        <v/>
      </c>
      <c r="BK622" s="36" t="str">
        <f t="shared" si="426"/>
        <v/>
      </c>
      <c r="BL622" s="36" t="str">
        <f t="shared" si="427"/>
        <v/>
      </c>
      <c r="BM622" s="36" t="str">
        <f t="shared" si="428"/>
        <v/>
      </c>
      <c r="BN622" s="38" t="e">
        <f t="shared" si="387"/>
        <v>#DIV/0!</v>
      </c>
      <c r="BO622" s="38" t="e">
        <f t="shared" si="388"/>
        <v>#DIV/0!</v>
      </c>
      <c r="BP622" s="39" t="str">
        <f t="shared" si="389"/>
        <v/>
      </c>
      <c r="BQ622" s="39" t="str">
        <f t="shared" si="390"/>
        <v/>
      </c>
      <c r="BR622" s="39" t="str">
        <f t="shared" si="391"/>
        <v/>
      </c>
      <c r="BS622" s="39" t="str">
        <f t="shared" si="392"/>
        <v/>
      </c>
      <c r="BT622" s="39" t="str">
        <f t="shared" si="393"/>
        <v/>
      </c>
      <c r="BU622" s="39" t="str">
        <f t="shared" si="394"/>
        <v/>
      </c>
      <c r="BV622" s="39" t="str">
        <f t="shared" si="395"/>
        <v/>
      </c>
      <c r="BW622" s="39" t="str">
        <f t="shared" si="396"/>
        <v/>
      </c>
      <c r="BX622" s="39" t="str">
        <f t="shared" si="397"/>
        <v/>
      </c>
      <c r="BY622" s="39" t="str">
        <f t="shared" si="398"/>
        <v/>
      </c>
      <c r="BZ622" s="39" t="str">
        <f t="shared" si="399"/>
        <v/>
      </c>
      <c r="CA622" s="39" t="str">
        <f t="shared" si="400"/>
        <v/>
      </c>
      <c r="CB622" s="39" t="str">
        <f t="shared" si="401"/>
        <v/>
      </c>
      <c r="CC622" s="39" t="str">
        <f t="shared" si="402"/>
        <v/>
      </c>
      <c r="CD622" s="39" t="str">
        <f t="shared" si="403"/>
        <v/>
      </c>
      <c r="CE622" s="39" t="str">
        <f t="shared" si="404"/>
        <v/>
      </c>
      <c r="CF622" s="39" t="str">
        <f t="shared" si="405"/>
        <v/>
      </c>
      <c r="CG622" s="39" t="str">
        <f t="shared" si="406"/>
        <v/>
      </c>
      <c r="CH622" s="39" t="str">
        <f t="shared" si="407"/>
        <v/>
      </c>
      <c r="CI622" s="39" t="str">
        <f t="shared" si="408"/>
        <v/>
      </c>
    </row>
    <row r="623" spans="1:87">
      <c r="A623" s="18"/>
      <c r="B623" s="15" t="str">
        <f>'Gene Table'!E622</f>
        <v>hsa-let-7f-2-3p</v>
      </c>
      <c r="C623" s="15" t="str">
        <f>'Gene Table'!B622</f>
        <v>J20</v>
      </c>
      <c r="D623" s="16" t="str">
        <f>IF(SUM('Test Sample Data'!D$3:D$98)&gt;10,IF(AND(ISNUMBER('Test Sample Data'!D622),'Test Sample Data'!D622&lt;$B$1,'Test Sample Data'!D622&gt;0),'Test Sample Data'!D622,$B$1),"")</f>
        <v/>
      </c>
      <c r="E623" s="17" t="str">
        <f>IF(SUM('Test Sample Data'!E$3:E$98)&gt;10,IF(AND(ISNUMBER('Test Sample Data'!E622),'Test Sample Data'!E622&lt;$B$1,'Test Sample Data'!E622&gt;0),'Test Sample Data'!E622,$B$1),"")</f>
        <v/>
      </c>
      <c r="F623" s="17" t="str">
        <f>IF(SUM('Test Sample Data'!F$3:F$98)&gt;10,IF(AND(ISNUMBER('Test Sample Data'!F622),'Test Sample Data'!F622&lt;$B$1,'Test Sample Data'!F622&gt;0),'Test Sample Data'!F622,$B$1),"")</f>
        <v/>
      </c>
      <c r="G623" s="17" t="str">
        <f>IF(SUM('Test Sample Data'!G$3:G$98)&gt;10,IF(AND(ISNUMBER('Test Sample Data'!G622),'Test Sample Data'!G622&lt;$B$1,'Test Sample Data'!G622&gt;0),'Test Sample Data'!G622,$B$1),"")</f>
        <v/>
      </c>
      <c r="H623" s="17" t="str">
        <f>IF(SUM('Test Sample Data'!H$3:H$98)&gt;10,IF(AND(ISNUMBER('Test Sample Data'!H622),'Test Sample Data'!H622&lt;$B$1,'Test Sample Data'!H622&gt;0),'Test Sample Data'!H622,$B$1),"")</f>
        <v/>
      </c>
      <c r="I623" s="17" t="str">
        <f>IF(SUM('Test Sample Data'!I$3:I$98)&gt;10,IF(AND(ISNUMBER('Test Sample Data'!I622),'Test Sample Data'!I622&lt;$B$1,'Test Sample Data'!I622&gt;0),'Test Sample Data'!I622,$B$1),"")</f>
        <v/>
      </c>
      <c r="J623" s="17" t="str">
        <f>IF(SUM('Test Sample Data'!J$3:J$98)&gt;10,IF(AND(ISNUMBER('Test Sample Data'!J622),'Test Sample Data'!J622&lt;$B$1,'Test Sample Data'!J622&gt;0),'Test Sample Data'!J622,$B$1),"")</f>
        <v/>
      </c>
      <c r="K623" s="17" t="str">
        <f>IF(SUM('Test Sample Data'!K$3:K$98)&gt;10,IF(AND(ISNUMBER('Test Sample Data'!K622),'Test Sample Data'!K622&lt;$B$1,'Test Sample Data'!K622&gt;0),'Test Sample Data'!K622,$B$1),"")</f>
        <v/>
      </c>
      <c r="L623" s="17" t="str">
        <f>IF(SUM('Test Sample Data'!L$3:L$98)&gt;10,IF(AND(ISNUMBER('Test Sample Data'!L622),'Test Sample Data'!L622&lt;$B$1,'Test Sample Data'!L622&gt;0),'Test Sample Data'!L622,$B$1),"")</f>
        <v/>
      </c>
      <c r="M623" s="17" t="str">
        <f>IF(SUM('Test Sample Data'!M$3:M$98)&gt;10,IF(AND(ISNUMBER('Test Sample Data'!M622),'Test Sample Data'!M622&lt;$B$1,'Test Sample Data'!M622&gt;0),'Test Sample Data'!M622,$B$1),"")</f>
        <v/>
      </c>
      <c r="N623" s="17" t="str">
        <f>'Gene Table'!E622</f>
        <v>hsa-let-7f-2-3p</v>
      </c>
      <c r="O623" s="17" t="str">
        <f>'Gene Table'!B622</f>
        <v>J20</v>
      </c>
      <c r="P623" s="17" t="str">
        <f>IF(SUM('Control Sample Data'!D$3:D$98)&gt;10,IF(AND(ISNUMBER('Control Sample Data'!D622),'Control Sample Data'!D622&lt;$B$1,'Control Sample Data'!D622&gt;0),'Control Sample Data'!D622,$B$1),"")</f>
        <v/>
      </c>
      <c r="Q623" s="17" t="str">
        <f>IF(SUM('Control Sample Data'!E$3:E$98)&gt;10,IF(AND(ISNUMBER('Control Sample Data'!E622),'Control Sample Data'!E622&lt;$B$1,'Control Sample Data'!E622&gt;0),'Control Sample Data'!E622,$B$1),"")</f>
        <v/>
      </c>
      <c r="R623" s="17" t="str">
        <f>IF(SUM('Control Sample Data'!F$3:F$98)&gt;10,IF(AND(ISNUMBER('Control Sample Data'!F622),'Control Sample Data'!F622&lt;$B$1,'Control Sample Data'!F622&gt;0),'Control Sample Data'!F622,$B$1),"")</f>
        <v/>
      </c>
      <c r="S623" s="17" t="str">
        <f>IF(SUM('Control Sample Data'!G$3:G$98)&gt;10,IF(AND(ISNUMBER('Control Sample Data'!G622),'Control Sample Data'!G622&lt;$B$1,'Control Sample Data'!G622&gt;0),'Control Sample Data'!G622,$B$1),"")</f>
        <v/>
      </c>
      <c r="T623" s="17" t="str">
        <f>IF(SUM('Control Sample Data'!H$3:H$98)&gt;10,IF(AND(ISNUMBER('Control Sample Data'!H622),'Control Sample Data'!H622&lt;$B$1,'Control Sample Data'!H622&gt;0),'Control Sample Data'!H622,$B$1),"")</f>
        <v/>
      </c>
      <c r="U623" s="17" t="str">
        <f>IF(SUM('Control Sample Data'!I$3:I$98)&gt;10,IF(AND(ISNUMBER('Control Sample Data'!I622),'Control Sample Data'!I622&lt;$B$1,'Control Sample Data'!I622&gt;0),'Control Sample Data'!I622,$B$1),"")</f>
        <v/>
      </c>
      <c r="V623" s="17" t="str">
        <f>IF(SUM('Control Sample Data'!J$3:J$98)&gt;10,IF(AND(ISNUMBER('Control Sample Data'!J622),'Control Sample Data'!J622&lt;$B$1,'Control Sample Data'!J622&gt;0),'Control Sample Data'!J622,$B$1),"")</f>
        <v/>
      </c>
      <c r="W623" s="17" t="str">
        <f>IF(SUM('Control Sample Data'!K$3:K$98)&gt;10,IF(AND(ISNUMBER('Control Sample Data'!K622),'Control Sample Data'!K622&lt;$B$1,'Control Sample Data'!K622&gt;0),'Control Sample Data'!K622,$B$1),"")</f>
        <v/>
      </c>
      <c r="X623" s="17" t="str">
        <f>IF(SUM('Control Sample Data'!L$3:L$98)&gt;10,IF(AND(ISNUMBER('Control Sample Data'!L622),'Control Sample Data'!L622&lt;$B$1,'Control Sample Data'!L622&gt;0),'Control Sample Data'!L622,$B$1),"")</f>
        <v/>
      </c>
      <c r="Y623" s="17" t="str">
        <f>IF(SUM('Control Sample Data'!M$3:M$98)&gt;10,IF(AND(ISNUMBER('Control Sample Data'!M622),'Control Sample Data'!M622&lt;$B$1,'Control Sample Data'!M622&gt;0),'Control Sample Data'!M622,$B$1),"")</f>
        <v/>
      </c>
      <c r="AT623" s="36" t="str">
        <f t="shared" si="409"/>
        <v/>
      </c>
      <c r="AU623" s="36" t="str">
        <f t="shared" si="410"/>
        <v/>
      </c>
      <c r="AV623" s="36" t="str">
        <f t="shared" si="411"/>
        <v/>
      </c>
      <c r="AW623" s="36" t="str">
        <f t="shared" si="412"/>
        <v/>
      </c>
      <c r="AX623" s="36" t="str">
        <f t="shared" si="413"/>
        <v/>
      </c>
      <c r="AY623" s="36" t="str">
        <f t="shared" si="414"/>
        <v/>
      </c>
      <c r="AZ623" s="36" t="str">
        <f t="shared" si="415"/>
        <v/>
      </c>
      <c r="BA623" s="36" t="str">
        <f t="shared" si="416"/>
        <v/>
      </c>
      <c r="BB623" s="36" t="str">
        <f t="shared" si="417"/>
        <v/>
      </c>
      <c r="BC623" s="36" t="str">
        <f t="shared" si="418"/>
        <v/>
      </c>
      <c r="BD623" s="36" t="str">
        <f t="shared" si="419"/>
        <v/>
      </c>
      <c r="BE623" s="36" t="str">
        <f t="shared" si="420"/>
        <v/>
      </c>
      <c r="BF623" s="36" t="str">
        <f t="shared" si="421"/>
        <v/>
      </c>
      <c r="BG623" s="36" t="str">
        <f t="shared" si="422"/>
        <v/>
      </c>
      <c r="BH623" s="36" t="str">
        <f t="shared" si="423"/>
        <v/>
      </c>
      <c r="BI623" s="36" t="str">
        <f t="shared" si="424"/>
        <v/>
      </c>
      <c r="BJ623" s="36" t="str">
        <f t="shared" si="425"/>
        <v/>
      </c>
      <c r="BK623" s="36" t="str">
        <f t="shared" si="426"/>
        <v/>
      </c>
      <c r="BL623" s="36" t="str">
        <f t="shared" si="427"/>
        <v/>
      </c>
      <c r="BM623" s="36" t="str">
        <f t="shared" si="428"/>
        <v/>
      </c>
      <c r="BN623" s="38" t="e">
        <f t="shared" si="387"/>
        <v>#DIV/0!</v>
      </c>
      <c r="BO623" s="38" t="e">
        <f t="shared" si="388"/>
        <v>#DIV/0!</v>
      </c>
      <c r="BP623" s="39" t="str">
        <f t="shared" si="389"/>
        <v/>
      </c>
      <c r="BQ623" s="39" t="str">
        <f t="shared" si="390"/>
        <v/>
      </c>
      <c r="BR623" s="39" t="str">
        <f t="shared" si="391"/>
        <v/>
      </c>
      <c r="BS623" s="39" t="str">
        <f t="shared" si="392"/>
        <v/>
      </c>
      <c r="BT623" s="39" t="str">
        <f t="shared" si="393"/>
        <v/>
      </c>
      <c r="BU623" s="39" t="str">
        <f t="shared" si="394"/>
        <v/>
      </c>
      <c r="BV623" s="39" t="str">
        <f t="shared" si="395"/>
        <v/>
      </c>
      <c r="BW623" s="39" t="str">
        <f t="shared" si="396"/>
        <v/>
      </c>
      <c r="BX623" s="39" t="str">
        <f t="shared" si="397"/>
        <v/>
      </c>
      <c r="BY623" s="39" t="str">
        <f t="shared" si="398"/>
        <v/>
      </c>
      <c r="BZ623" s="39" t="str">
        <f t="shared" si="399"/>
        <v/>
      </c>
      <c r="CA623" s="39" t="str">
        <f t="shared" si="400"/>
        <v/>
      </c>
      <c r="CB623" s="39" t="str">
        <f t="shared" si="401"/>
        <v/>
      </c>
      <c r="CC623" s="39" t="str">
        <f t="shared" si="402"/>
        <v/>
      </c>
      <c r="CD623" s="39" t="str">
        <f t="shared" si="403"/>
        <v/>
      </c>
      <c r="CE623" s="39" t="str">
        <f t="shared" si="404"/>
        <v/>
      </c>
      <c r="CF623" s="39" t="str">
        <f t="shared" si="405"/>
        <v/>
      </c>
      <c r="CG623" s="39" t="str">
        <f t="shared" si="406"/>
        <v/>
      </c>
      <c r="CH623" s="39" t="str">
        <f t="shared" si="407"/>
        <v/>
      </c>
      <c r="CI623" s="39" t="str">
        <f t="shared" si="408"/>
        <v/>
      </c>
    </row>
    <row r="624" spans="1:87">
      <c r="A624" s="18"/>
      <c r="B624" s="15" t="str">
        <f>'Gene Table'!E623</f>
        <v>hsa-miR-520e</v>
      </c>
      <c r="C624" s="15" t="str">
        <f>'Gene Table'!B623</f>
        <v>J21</v>
      </c>
      <c r="D624" s="16" t="str">
        <f>IF(SUM('Test Sample Data'!D$3:D$98)&gt;10,IF(AND(ISNUMBER('Test Sample Data'!D623),'Test Sample Data'!D623&lt;$B$1,'Test Sample Data'!D623&gt;0),'Test Sample Data'!D623,$B$1),"")</f>
        <v/>
      </c>
      <c r="E624" s="17" t="str">
        <f>IF(SUM('Test Sample Data'!E$3:E$98)&gt;10,IF(AND(ISNUMBER('Test Sample Data'!E623),'Test Sample Data'!E623&lt;$B$1,'Test Sample Data'!E623&gt;0),'Test Sample Data'!E623,$B$1),"")</f>
        <v/>
      </c>
      <c r="F624" s="17" t="str">
        <f>IF(SUM('Test Sample Data'!F$3:F$98)&gt;10,IF(AND(ISNUMBER('Test Sample Data'!F623),'Test Sample Data'!F623&lt;$B$1,'Test Sample Data'!F623&gt;0),'Test Sample Data'!F623,$B$1),"")</f>
        <v/>
      </c>
      <c r="G624" s="17" t="str">
        <f>IF(SUM('Test Sample Data'!G$3:G$98)&gt;10,IF(AND(ISNUMBER('Test Sample Data'!G623),'Test Sample Data'!G623&lt;$B$1,'Test Sample Data'!G623&gt;0),'Test Sample Data'!G623,$B$1),"")</f>
        <v/>
      </c>
      <c r="H624" s="17" t="str">
        <f>IF(SUM('Test Sample Data'!H$3:H$98)&gt;10,IF(AND(ISNUMBER('Test Sample Data'!H623),'Test Sample Data'!H623&lt;$B$1,'Test Sample Data'!H623&gt;0),'Test Sample Data'!H623,$B$1),"")</f>
        <v/>
      </c>
      <c r="I624" s="17" t="str">
        <f>IF(SUM('Test Sample Data'!I$3:I$98)&gt;10,IF(AND(ISNUMBER('Test Sample Data'!I623),'Test Sample Data'!I623&lt;$B$1,'Test Sample Data'!I623&gt;0),'Test Sample Data'!I623,$B$1),"")</f>
        <v/>
      </c>
      <c r="J624" s="17" t="str">
        <f>IF(SUM('Test Sample Data'!J$3:J$98)&gt;10,IF(AND(ISNUMBER('Test Sample Data'!J623),'Test Sample Data'!J623&lt;$B$1,'Test Sample Data'!J623&gt;0),'Test Sample Data'!J623,$B$1),"")</f>
        <v/>
      </c>
      <c r="K624" s="17" t="str">
        <f>IF(SUM('Test Sample Data'!K$3:K$98)&gt;10,IF(AND(ISNUMBER('Test Sample Data'!K623),'Test Sample Data'!K623&lt;$B$1,'Test Sample Data'!K623&gt;0),'Test Sample Data'!K623,$B$1),"")</f>
        <v/>
      </c>
      <c r="L624" s="17" t="str">
        <f>IF(SUM('Test Sample Data'!L$3:L$98)&gt;10,IF(AND(ISNUMBER('Test Sample Data'!L623),'Test Sample Data'!L623&lt;$B$1,'Test Sample Data'!L623&gt;0),'Test Sample Data'!L623,$B$1),"")</f>
        <v/>
      </c>
      <c r="M624" s="17" t="str">
        <f>IF(SUM('Test Sample Data'!M$3:M$98)&gt;10,IF(AND(ISNUMBER('Test Sample Data'!M623),'Test Sample Data'!M623&lt;$B$1,'Test Sample Data'!M623&gt;0),'Test Sample Data'!M623,$B$1),"")</f>
        <v/>
      </c>
      <c r="N624" s="17" t="str">
        <f>'Gene Table'!E623</f>
        <v>hsa-miR-520e</v>
      </c>
      <c r="O624" s="17" t="str">
        <f>'Gene Table'!B623</f>
        <v>J21</v>
      </c>
      <c r="P624" s="17" t="str">
        <f>IF(SUM('Control Sample Data'!D$3:D$98)&gt;10,IF(AND(ISNUMBER('Control Sample Data'!D623),'Control Sample Data'!D623&lt;$B$1,'Control Sample Data'!D623&gt;0),'Control Sample Data'!D623,$B$1),"")</f>
        <v/>
      </c>
      <c r="Q624" s="17" t="str">
        <f>IF(SUM('Control Sample Data'!E$3:E$98)&gt;10,IF(AND(ISNUMBER('Control Sample Data'!E623),'Control Sample Data'!E623&lt;$B$1,'Control Sample Data'!E623&gt;0),'Control Sample Data'!E623,$B$1),"")</f>
        <v/>
      </c>
      <c r="R624" s="17" t="str">
        <f>IF(SUM('Control Sample Data'!F$3:F$98)&gt;10,IF(AND(ISNUMBER('Control Sample Data'!F623),'Control Sample Data'!F623&lt;$B$1,'Control Sample Data'!F623&gt;0),'Control Sample Data'!F623,$B$1),"")</f>
        <v/>
      </c>
      <c r="S624" s="17" t="str">
        <f>IF(SUM('Control Sample Data'!G$3:G$98)&gt;10,IF(AND(ISNUMBER('Control Sample Data'!G623),'Control Sample Data'!G623&lt;$B$1,'Control Sample Data'!G623&gt;0),'Control Sample Data'!G623,$B$1),"")</f>
        <v/>
      </c>
      <c r="T624" s="17" t="str">
        <f>IF(SUM('Control Sample Data'!H$3:H$98)&gt;10,IF(AND(ISNUMBER('Control Sample Data'!H623),'Control Sample Data'!H623&lt;$B$1,'Control Sample Data'!H623&gt;0),'Control Sample Data'!H623,$B$1),"")</f>
        <v/>
      </c>
      <c r="U624" s="17" t="str">
        <f>IF(SUM('Control Sample Data'!I$3:I$98)&gt;10,IF(AND(ISNUMBER('Control Sample Data'!I623),'Control Sample Data'!I623&lt;$B$1,'Control Sample Data'!I623&gt;0),'Control Sample Data'!I623,$B$1),"")</f>
        <v/>
      </c>
      <c r="V624" s="17" t="str">
        <f>IF(SUM('Control Sample Data'!J$3:J$98)&gt;10,IF(AND(ISNUMBER('Control Sample Data'!J623),'Control Sample Data'!J623&lt;$B$1,'Control Sample Data'!J623&gt;0),'Control Sample Data'!J623,$B$1),"")</f>
        <v/>
      </c>
      <c r="W624" s="17" t="str">
        <f>IF(SUM('Control Sample Data'!K$3:K$98)&gt;10,IF(AND(ISNUMBER('Control Sample Data'!K623),'Control Sample Data'!K623&lt;$B$1,'Control Sample Data'!K623&gt;0),'Control Sample Data'!K623,$B$1),"")</f>
        <v/>
      </c>
      <c r="X624" s="17" t="str">
        <f>IF(SUM('Control Sample Data'!L$3:L$98)&gt;10,IF(AND(ISNUMBER('Control Sample Data'!L623),'Control Sample Data'!L623&lt;$B$1,'Control Sample Data'!L623&gt;0),'Control Sample Data'!L623,$B$1),"")</f>
        <v/>
      </c>
      <c r="Y624" s="17" t="str">
        <f>IF(SUM('Control Sample Data'!M$3:M$98)&gt;10,IF(AND(ISNUMBER('Control Sample Data'!M623),'Control Sample Data'!M623&lt;$B$1,'Control Sample Data'!M623&gt;0),'Control Sample Data'!M623,$B$1),"")</f>
        <v/>
      </c>
      <c r="AT624" s="36" t="str">
        <f t="shared" si="409"/>
        <v/>
      </c>
      <c r="AU624" s="36" t="str">
        <f t="shared" si="410"/>
        <v/>
      </c>
      <c r="AV624" s="36" t="str">
        <f t="shared" si="411"/>
        <v/>
      </c>
      <c r="AW624" s="36" t="str">
        <f t="shared" si="412"/>
        <v/>
      </c>
      <c r="AX624" s="36" t="str">
        <f t="shared" si="413"/>
        <v/>
      </c>
      <c r="AY624" s="36" t="str">
        <f t="shared" si="414"/>
        <v/>
      </c>
      <c r="AZ624" s="36" t="str">
        <f t="shared" si="415"/>
        <v/>
      </c>
      <c r="BA624" s="36" t="str">
        <f t="shared" si="416"/>
        <v/>
      </c>
      <c r="BB624" s="36" t="str">
        <f t="shared" si="417"/>
        <v/>
      </c>
      <c r="BC624" s="36" t="str">
        <f t="shared" si="418"/>
        <v/>
      </c>
      <c r="BD624" s="36" t="str">
        <f t="shared" si="419"/>
        <v/>
      </c>
      <c r="BE624" s="36" t="str">
        <f t="shared" si="420"/>
        <v/>
      </c>
      <c r="BF624" s="36" t="str">
        <f t="shared" si="421"/>
        <v/>
      </c>
      <c r="BG624" s="36" t="str">
        <f t="shared" si="422"/>
        <v/>
      </c>
      <c r="BH624" s="36" t="str">
        <f t="shared" si="423"/>
        <v/>
      </c>
      <c r="BI624" s="36" t="str">
        <f t="shared" si="424"/>
        <v/>
      </c>
      <c r="BJ624" s="36" t="str">
        <f t="shared" si="425"/>
        <v/>
      </c>
      <c r="BK624" s="36" t="str">
        <f t="shared" si="426"/>
        <v/>
      </c>
      <c r="BL624" s="36" t="str">
        <f t="shared" si="427"/>
        <v/>
      </c>
      <c r="BM624" s="36" t="str">
        <f t="shared" si="428"/>
        <v/>
      </c>
      <c r="BN624" s="38" t="e">
        <f t="shared" si="387"/>
        <v>#DIV/0!</v>
      </c>
      <c r="BO624" s="38" t="e">
        <f t="shared" si="388"/>
        <v>#DIV/0!</v>
      </c>
      <c r="BP624" s="39" t="str">
        <f t="shared" si="389"/>
        <v/>
      </c>
      <c r="BQ624" s="39" t="str">
        <f t="shared" si="390"/>
        <v/>
      </c>
      <c r="BR624" s="39" t="str">
        <f t="shared" si="391"/>
        <v/>
      </c>
      <c r="BS624" s="39" t="str">
        <f t="shared" si="392"/>
        <v/>
      </c>
      <c r="BT624" s="39" t="str">
        <f t="shared" si="393"/>
        <v/>
      </c>
      <c r="BU624" s="39" t="str">
        <f t="shared" si="394"/>
        <v/>
      </c>
      <c r="BV624" s="39" t="str">
        <f t="shared" si="395"/>
        <v/>
      </c>
      <c r="BW624" s="39" t="str">
        <f t="shared" si="396"/>
        <v/>
      </c>
      <c r="BX624" s="39" t="str">
        <f t="shared" si="397"/>
        <v/>
      </c>
      <c r="BY624" s="39" t="str">
        <f t="shared" si="398"/>
        <v/>
      </c>
      <c r="BZ624" s="39" t="str">
        <f t="shared" si="399"/>
        <v/>
      </c>
      <c r="CA624" s="39" t="str">
        <f t="shared" si="400"/>
        <v/>
      </c>
      <c r="CB624" s="39" t="str">
        <f t="shared" si="401"/>
        <v/>
      </c>
      <c r="CC624" s="39" t="str">
        <f t="shared" si="402"/>
        <v/>
      </c>
      <c r="CD624" s="39" t="str">
        <f t="shared" si="403"/>
        <v/>
      </c>
      <c r="CE624" s="39" t="str">
        <f t="shared" si="404"/>
        <v/>
      </c>
      <c r="CF624" s="39" t="str">
        <f t="shared" si="405"/>
        <v/>
      </c>
      <c r="CG624" s="39" t="str">
        <f t="shared" si="406"/>
        <v/>
      </c>
      <c r="CH624" s="39" t="str">
        <f t="shared" si="407"/>
        <v/>
      </c>
      <c r="CI624" s="39" t="str">
        <f t="shared" si="408"/>
        <v/>
      </c>
    </row>
    <row r="625" spans="1:87">
      <c r="A625" s="18"/>
      <c r="B625" s="15" t="str">
        <f>'Gene Table'!E624</f>
        <v>hsa-let-7i-3p</v>
      </c>
      <c r="C625" s="15" t="str">
        <f>'Gene Table'!B624</f>
        <v>J22</v>
      </c>
      <c r="D625" s="16" t="str">
        <f>IF(SUM('Test Sample Data'!D$3:D$98)&gt;10,IF(AND(ISNUMBER('Test Sample Data'!D624),'Test Sample Data'!D624&lt;$B$1,'Test Sample Data'!D624&gt;0),'Test Sample Data'!D624,$B$1),"")</f>
        <v/>
      </c>
      <c r="E625" s="17" t="str">
        <f>IF(SUM('Test Sample Data'!E$3:E$98)&gt;10,IF(AND(ISNUMBER('Test Sample Data'!E624),'Test Sample Data'!E624&lt;$B$1,'Test Sample Data'!E624&gt;0),'Test Sample Data'!E624,$B$1),"")</f>
        <v/>
      </c>
      <c r="F625" s="17" t="str">
        <f>IF(SUM('Test Sample Data'!F$3:F$98)&gt;10,IF(AND(ISNUMBER('Test Sample Data'!F624),'Test Sample Data'!F624&lt;$B$1,'Test Sample Data'!F624&gt;0),'Test Sample Data'!F624,$B$1),"")</f>
        <v/>
      </c>
      <c r="G625" s="17" t="str">
        <f>IF(SUM('Test Sample Data'!G$3:G$98)&gt;10,IF(AND(ISNUMBER('Test Sample Data'!G624),'Test Sample Data'!G624&lt;$B$1,'Test Sample Data'!G624&gt;0),'Test Sample Data'!G624,$B$1),"")</f>
        <v/>
      </c>
      <c r="H625" s="17" t="str">
        <f>IF(SUM('Test Sample Data'!H$3:H$98)&gt;10,IF(AND(ISNUMBER('Test Sample Data'!H624),'Test Sample Data'!H624&lt;$B$1,'Test Sample Data'!H624&gt;0),'Test Sample Data'!H624,$B$1),"")</f>
        <v/>
      </c>
      <c r="I625" s="17" t="str">
        <f>IF(SUM('Test Sample Data'!I$3:I$98)&gt;10,IF(AND(ISNUMBER('Test Sample Data'!I624),'Test Sample Data'!I624&lt;$B$1,'Test Sample Data'!I624&gt;0),'Test Sample Data'!I624,$B$1),"")</f>
        <v/>
      </c>
      <c r="J625" s="17" t="str">
        <f>IF(SUM('Test Sample Data'!J$3:J$98)&gt;10,IF(AND(ISNUMBER('Test Sample Data'!J624),'Test Sample Data'!J624&lt;$B$1,'Test Sample Data'!J624&gt;0),'Test Sample Data'!J624,$B$1),"")</f>
        <v/>
      </c>
      <c r="K625" s="17" t="str">
        <f>IF(SUM('Test Sample Data'!K$3:K$98)&gt;10,IF(AND(ISNUMBER('Test Sample Data'!K624),'Test Sample Data'!K624&lt;$B$1,'Test Sample Data'!K624&gt;0),'Test Sample Data'!K624,$B$1),"")</f>
        <v/>
      </c>
      <c r="L625" s="17" t="str">
        <f>IF(SUM('Test Sample Data'!L$3:L$98)&gt;10,IF(AND(ISNUMBER('Test Sample Data'!L624),'Test Sample Data'!L624&lt;$B$1,'Test Sample Data'!L624&gt;0),'Test Sample Data'!L624,$B$1),"")</f>
        <v/>
      </c>
      <c r="M625" s="17" t="str">
        <f>IF(SUM('Test Sample Data'!M$3:M$98)&gt;10,IF(AND(ISNUMBER('Test Sample Data'!M624),'Test Sample Data'!M624&lt;$B$1,'Test Sample Data'!M624&gt;0),'Test Sample Data'!M624,$B$1),"")</f>
        <v/>
      </c>
      <c r="N625" s="17" t="str">
        <f>'Gene Table'!E624</f>
        <v>hsa-let-7i-3p</v>
      </c>
      <c r="O625" s="17" t="str">
        <f>'Gene Table'!B624</f>
        <v>J22</v>
      </c>
      <c r="P625" s="17" t="str">
        <f>IF(SUM('Control Sample Data'!D$3:D$98)&gt;10,IF(AND(ISNUMBER('Control Sample Data'!D624),'Control Sample Data'!D624&lt;$B$1,'Control Sample Data'!D624&gt;0),'Control Sample Data'!D624,$B$1),"")</f>
        <v/>
      </c>
      <c r="Q625" s="17" t="str">
        <f>IF(SUM('Control Sample Data'!E$3:E$98)&gt;10,IF(AND(ISNUMBER('Control Sample Data'!E624),'Control Sample Data'!E624&lt;$B$1,'Control Sample Data'!E624&gt;0),'Control Sample Data'!E624,$B$1),"")</f>
        <v/>
      </c>
      <c r="R625" s="17" t="str">
        <f>IF(SUM('Control Sample Data'!F$3:F$98)&gt;10,IF(AND(ISNUMBER('Control Sample Data'!F624),'Control Sample Data'!F624&lt;$B$1,'Control Sample Data'!F624&gt;0),'Control Sample Data'!F624,$B$1),"")</f>
        <v/>
      </c>
      <c r="S625" s="17" t="str">
        <f>IF(SUM('Control Sample Data'!G$3:G$98)&gt;10,IF(AND(ISNUMBER('Control Sample Data'!G624),'Control Sample Data'!G624&lt;$B$1,'Control Sample Data'!G624&gt;0),'Control Sample Data'!G624,$B$1),"")</f>
        <v/>
      </c>
      <c r="T625" s="17" t="str">
        <f>IF(SUM('Control Sample Data'!H$3:H$98)&gt;10,IF(AND(ISNUMBER('Control Sample Data'!H624),'Control Sample Data'!H624&lt;$B$1,'Control Sample Data'!H624&gt;0),'Control Sample Data'!H624,$B$1),"")</f>
        <v/>
      </c>
      <c r="U625" s="17" t="str">
        <f>IF(SUM('Control Sample Data'!I$3:I$98)&gt;10,IF(AND(ISNUMBER('Control Sample Data'!I624),'Control Sample Data'!I624&lt;$B$1,'Control Sample Data'!I624&gt;0),'Control Sample Data'!I624,$B$1),"")</f>
        <v/>
      </c>
      <c r="V625" s="17" t="str">
        <f>IF(SUM('Control Sample Data'!J$3:J$98)&gt;10,IF(AND(ISNUMBER('Control Sample Data'!J624),'Control Sample Data'!J624&lt;$B$1,'Control Sample Data'!J624&gt;0),'Control Sample Data'!J624,$B$1),"")</f>
        <v/>
      </c>
      <c r="W625" s="17" t="str">
        <f>IF(SUM('Control Sample Data'!K$3:K$98)&gt;10,IF(AND(ISNUMBER('Control Sample Data'!K624),'Control Sample Data'!K624&lt;$B$1,'Control Sample Data'!K624&gt;0),'Control Sample Data'!K624,$B$1),"")</f>
        <v/>
      </c>
      <c r="X625" s="17" t="str">
        <f>IF(SUM('Control Sample Data'!L$3:L$98)&gt;10,IF(AND(ISNUMBER('Control Sample Data'!L624),'Control Sample Data'!L624&lt;$B$1,'Control Sample Data'!L624&gt;0),'Control Sample Data'!L624,$B$1),"")</f>
        <v/>
      </c>
      <c r="Y625" s="17" t="str">
        <f>IF(SUM('Control Sample Data'!M$3:M$98)&gt;10,IF(AND(ISNUMBER('Control Sample Data'!M624),'Control Sample Data'!M624&lt;$B$1,'Control Sample Data'!M624&gt;0),'Control Sample Data'!M624,$B$1),"")</f>
        <v/>
      </c>
      <c r="AT625" s="36" t="str">
        <f t="shared" si="409"/>
        <v/>
      </c>
      <c r="AU625" s="36" t="str">
        <f t="shared" si="410"/>
        <v/>
      </c>
      <c r="AV625" s="36" t="str">
        <f t="shared" si="411"/>
        <v/>
      </c>
      <c r="AW625" s="36" t="str">
        <f t="shared" si="412"/>
        <v/>
      </c>
      <c r="AX625" s="36" t="str">
        <f t="shared" si="413"/>
        <v/>
      </c>
      <c r="AY625" s="36" t="str">
        <f t="shared" si="414"/>
        <v/>
      </c>
      <c r="AZ625" s="36" t="str">
        <f t="shared" si="415"/>
        <v/>
      </c>
      <c r="BA625" s="36" t="str">
        <f t="shared" si="416"/>
        <v/>
      </c>
      <c r="BB625" s="36" t="str">
        <f t="shared" si="417"/>
        <v/>
      </c>
      <c r="BC625" s="36" t="str">
        <f t="shared" si="418"/>
        <v/>
      </c>
      <c r="BD625" s="36" t="str">
        <f t="shared" si="419"/>
        <v/>
      </c>
      <c r="BE625" s="36" t="str">
        <f t="shared" si="420"/>
        <v/>
      </c>
      <c r="BF625" s="36" t="str">
        <f t="shared" si="421"/>
        <v/>
      </c>
      <c r="BG625" s="36" t="str">
        <f t="shared" si="422"/>
        <v/>
      </c>
      <c r="BH625" s="36" t="str">
        <f t="shared" si="423"/>
        <v/>
      </c>
      <c r="BI625" s="36" t="str">
        <f t="shared" si="424"/>
        <v/>
      </c>
      <c r="BJ625" s="36" t="str">
        <f t="shared" si="425"/>
        <v/>
      </c>
      <c r="BK625" s="36" t="str">
        <f t="shared" si="426"/>
        <v/>
      </c>
      <c r="BL625" s="36" t="str">
        <f t="shared" si="427"/>
        <v/>
      </c>
      <c r="BM625" s="36" t="str">
        <f t="shared" si="428"/>
        <v/>
      </c>
      <c r="BN625" s="38" t="e">
        <f t="shared" si="387"/>
        <v>#DIV/0!</v>
      </c>
      <c r="BO625" s="38" t="e">
        <f t="shared" si="388"/>
        <v>#DIV/0!</v>
      </c>
      <c r="BP625" s="39" t="str">
        <f t="shared" si="389"/>
        <v/>
      </c>
      <c r="BQ625" s="39" t="str">
        <f t="shared" si="390"/>
        <v/>
      </c>
      <c r="BR625" s="39" t="str">
        <f t="shared" si="391"/>
        <v/>
      </c>
      <c r="BS625" s="39" t="str">
        <f t="shared" si="392"/>
        <v/>
      </c>
      <c r="BT625" s="39" t="str">
        <f t="shared" si="393"/>
        <v/>
      </c>
      <c r="BU625" s="39" t="str">
        <f t="shared" si="394"/>
        <v/>
      </c>
      <c r="BV625" s="39" t="str">
        <f t="shared" si="395"/>
        <v/>
      </c>
      <c r="BW625" s="39" t="str">
        <f t="shared" si="396"/>
        <v/>
      </c>
      <c r="BX625" s="39" t="str">
        <f t="shared" si="397"/>
        <v/>
      </c>
      <c r="BY625" s="39" t="str">
        <f t="shared" si="398"/>
        <v/>
      </c>
      <c r="BZ625" s="39" t="str">
        <f t="shared" si="399"/>
        <v/>
      </c>
      <c r="CA625" s="39" t="str">
        <f t="shared" si="400"/>
        <v/>
      </c>
      <c r="CB625" s="39" t="str">
        <f t="shared" si="401"/>
        <v/>
      </c>
      <c r="CC625" s="39" t="str">
        <f t="shared" si="402"/>
        <v/>
      </c>
      <c r="CD625" s="39" t="str">
        <f t="shared" si="403"/>
        <v/>
      </c>
      <c r="CE625" s="39" t="str">
        <f t="shared" si="404"/>
        <v/>
      </c>
      <c r="CF625" s="39" t="str">
        <f t="shared" si="405"/>
        <v/>
      </c>
      <c r="CG625" s="39" t="str">
        <f t="shared" si="406"/>
        <v/>
      </c>
      <c r="CH625" s="39" t="str">
        <f t="shared" si="407"/>
        <v/>
      </c>
      <c r="CI625" s="39" t="str">
        <f t="shared" si="408"/>
        <v/>
      </c>
    </row>
    <row r="626" spans="1:87">
      <c r="A626" s="18"/>
      <c r="B626" s="15" t="str">
        <f>'Gene Table'!E625</f>
        <v>hsa-miR-27b-3p</v>
      </c>
      <c r="C626" s="15" t="str">
        <f>'Gene Table'!B625</f>
        <v>J23</v>
      </c>
      <c r="D626" s="16" t="str">
        <f>IF(SUM('Test Sample Data'!D$3:D$98)&gt;10,IF(AND(ISNUMBER('Test Sample Data'!D625),'Test Sample Data'!D625&lt;$B$1,'Test Sample Data'!D625&gt;0),'Test Sample Data'!D625,$B$1),"")</f>
        <v/>
      </c>
      <c r="E626" s="17" t="str">
        <f>IF(SUM('Test Sample Data'!E$3:E$98)&gt;10,IF(AND(ISNUMBER('Test Sample Data'!E625),'Test Sample Data'!E625&lt;$B$1,'Test Sample Data'!E625&gt;0),'Test Sample Data'!E625,$B$1),"")</f>
        <v/>
      </c>
      <c r="F626" s="17" t="str">
        <f>IF(SUM('Test Sample Data'!F$3:F$98)&gt;10,IF(AND(ISNUMBER('Test Sample Data'!F625),'Test Sample Data'!F625&lt;$B$1,'Test Sample Data'!F625&gt;0),'Test Sample Data'!F625,$B$1),"")</f>
        <v/>
      </c>
      <c r="G626" s="17" t="str">
        <f>IF(SUM('Test Sample Data'!G$3:G$98)&gt;10,IF(AND(ISNUMBER('Test Sample Data'!G625),'Test Sample Data'!G625&lt;$B$1,'Test Sample Data'!G625&gt;0),'Test Sample Data'!G625,$B$1),"")</f>
        <v/>
      </c>
      <c r="H626" s="17" t="str">
        <f>IF(SUM('Test Sample Data'!H$3:H$98)&gt;10,IF(AND(ISNUMBER('Test Sample Data'!H625),'Test Sample Data'!H625&lt;$B$1,'Test Sample Data'!H625&gt;0),'Test Sample Data'!H625,$B$1),"")</f>
        <v/>
      </c>
      <c r="I626" s="17" t="str">
        <f>IF(SUM('Test Sample Data'!I$3:I$98)&gt;10,IF(AND(ISNUMBER('Test Sample Data'!I625),'Test Sample Data'!I625&lt;$B$1,'Test Sample Data'!I625&gt;0),'Test Sample Data'!I625,$B$1),"")</f>
        <v/>
      </c>
      <c r="J626" s="17" t="str">
        <f>IF(SUM('Test Sample Data'!J$3:J$98)&gt;10,IF(AND(ISNUMBER('Test Sample Data'!J625),'Test Sample Data'!J625&lt;$B$1,'Test Sample Data'!J625&gt;0),'Test Sample Data'!J625,$B$1),"")</f>
        <v/>
      </c>
      <c r="K626" s="17" t="str">
        <f>IF(SUM('Test Sample Data'!K$3:K$98)&gt;10,IF(AND(ISNUMBER('Test Sample Data'!K625),'Test Sample Data'!K625&lt;$B$1,'Test Sample Data'!K625&gt;0),'Test Sample Data'!K625,$B$1),"")</f>
        <v/>
      </c>
      <c r="L626" s="17" t="str">
        <f>IF(SUM('Test Sample Data'!L$3:L$98)&gt;10,IF(AND(ISNUMBER('Test Sample Data'!L625),'Test Sample Data'!L625&lt;$B$1,'Test Sample Data'!L625&gt;0),'Test Sample Data'!L625,$B$1),"")</f>
        <v/>
      </c>
      <c r="M626" s="17" t="str">
        <f>IF(SUM('Test Sample Data'!M$3:M$98)&gt;10,IF(AND(ISNUMBER('Test Sample Data'!M625),'Test Sample Data'!M625&lt;$B$1,'Test Sample Data'!M625&gt;0),'Test Sample Data'!M625,$B$1),"")</f>
        <v/>
      </c>
      <c r="N626" s="17" t="str">
        <f>'Gene Table'!E625</f>
        <v>hsa-miR-27b-3p</v>
      </c>
      <c r="O626" s="17" t="str">
        <f>'Gene Table'!B625</f>
        <v>J23</v>
      </c>
      <c r="P626" s="17" t="str">
        <f>IF(SUM('Control Sample Data'!D$3:D$98)&gt;10,IF(AND(ISNUMBER('Control Sample Data'!D625),'Control Sample Data'!D625&lt;$B$1,'Control Sample Data'!D625&gt;0),'Control Sample Data'!D625,$B$1),"")</f>
        <v/>
      </c>
      <c r="Q626" s="17" t="str">
        <f>IF(SUM('Control Sample Data'!E$3:E$98)&gt;10,IF(AND(ISNUMBER('Control Sample Data'!E625),'Control Sample Data'!E625&lt;$B$1,'Control Sample Data'!E625&gt;0),'Control Sample Data'!E625,$B$1),"")</f>
        <v/>
      </c>
      <c r="R626" s="17" t="str">
        <f>IF(SUM('Control Sample Data'!F$3:F$98)&gt;10,IF(AND(ISNUMBER('Control Sample Data'!F625),'Control Sample Data'!F625&lt;$B$1,'Control Sample Data'!F625&gt;0),'Control Sample Data'!F625,$B$1),"")</f>
        <v/>
      </c>
      <c r="S626" s="17" t="str">
        <f>IF(SUM('Control Sample Data'!G$3:G$98)&gt;10,IF(AND(ISNUMBER('Control Sample Data'!G625),'Control Sample Data'!G625&lt;$B$1,'Control Sample Data'!G625&gt;0),'Control Sample Data'!G625,$B$1),"")</f>
        <v/>
      </c>
      <c r="T626" s="17" t="str">
        <f>IF(SUM('Control Sample Data'!H$3:H$98)&gt;10,IF(AND(ISNUMBER('Control Sample Data'!H625),'Control Sample Data'!H625&lt;$B$1,'Control Sample Data'!H625&gt;0),'Control Sample Data'!H625,$B$1),"")</f>
        <v/>
      </c>
      <c r="U626" s="17" t="str">
        <f>IF(SUM('Control Sample Data'!I$3:I$98)&gt;10,IF(AND(ISNUMBER('Control Sample Data'!I625),'Control Sample Data'!I625&lt;$B$1,'Control Sample Data'!I625&gt;0),'Control Sample Data'!I625,$B$1),"")</f>
        <v/>
      </c>
      <c r="V626" s="17" t="str">
        <f>IF(SUM('Control Sample Data'!J$3:J$98)&gt;10,IF(AND(ISNUMBER('Control Sample Data'!J625),'Control Sample Data'!J625&lt;$B$1,'Control Sample Data'!J625&gt;0),'Control Sample Data'!J625,$B$1),"")</f>
        <v/>
      </c>
      <c r="W626" s="17" t="str">
        <f>IF(SUM('Control Sample Data'!K$3:K$98)&gt;10,IF(AND(ISNUMBER('Control Sample Data'!K625),'Control Sample Data'!K625&lt;$B$1,'Control Sample Data'!K625&gt;0),'Control Sample Data'!K625,$B$1),"")</f>
        <v/>
      </c>
      <c r="X626" s="17" t="str">
        <f>IF(SUM('Control Sample Data'!L$3:L$98)&gt;10,IF(AND(ISNUMBER('Control Sample Data'!L625),'Control Sample Data'!L625&lt;$B$1,'Control Sample Data'!L625&gt;0),'Control Sample Data'!L625,$B$1),"")</f>
        <v/>
      </c>
      <c r="Y626" s="17" t="str">
        <f>IF(SUM('Control Sample Data'!M$3:M$98)&gt;10,IF(AND(ISNUMBER('Control Sample Data'!M625),'Control Sample Data'!M625&lt;$B$1,'Control Sample Data'!M625&gt;0),'Control Sample Data'!M625,$B$1),"")</f>
        <v/>
      </c>
      <c r="AT626" s="36" t="str">
        <f t="shared" si="409"/>
        <v/>
      </c>
      <c r="AU626" s="36" t="str">
        <f t="shared" si="410"/>
        <v/>
      </c>
      <c r="AV626" s="36" t="str">
        <f t="shared" si="411"/>
        <v/>
      </c>
      <c r="AW626" s="36" t="str">
        <f t="shared" si="412"/>
        <v/>
      </c>
      <c r="AX626" s="36" t="str">
        <f t="shared" si="413"/>
        <v/>
      </c>
      <c r="AY626" s="36" t="str">
        <f t="shared" si="414"/>
        <v/>
      </c>
      <c r="AZ626" s="36" t="str">
        <f t="shared" si="415"/>
        <v/>
      </c>
      <c r="BA626" s="36" t="str">
        <f t="shared" si="416"/>
        <v/>
      </c>
      <c r="BB626" s="36" t="str">
        <f t="shared" si="417"/>
        <v/>
      </c>
      <c r="BC626" s="36" t="str">
        <f t="shared" si="418"/>
        <v/>
      </c>
      <c r="BD626" s="36" t="str">
        <f t="shared" si="419"/>
        <v/>
      </c>
      <c r="BE626" s="36" t="str">
        <f t="shared" si="420"/>
        <v/>
      </c>
      <c r="BF626" s="36" t="str">
        <f t="shared" si="421"/>
        <v/>
      </c>
      <c r="BG626" s="36" t="str">
        <f t="shared" si="422"/>
        <v/>
      </c>
      <c r="BH626" s="36" t="str">
        <f t="shared" si="423"/>
        <v/>
      </c>
      <c r="BI626" s="36" t="str">
        <f t="shared" si="424"/>
        <v/>
      </c>
      <c r="BJ626" s="36" t="str">
        <f t="shared" si="425"/>
        <v/>
      </c>
      <c r="BK626" s="36" t="str">
        <f t="shared" si="426"/>
        <v/>
      </c>
      <c r="BL626" s="36" t="str">
        <f t="shared" si="427"/>
        <v/>
      </c>
      <c r="BM626" s="36" t="str">
        <f t="shared" si="428"/>
        <v/>
      </c>
      <c r="BN626" s="38" t="e">
        <f t="shared" si="387"/>
        <v>#DIV/0!</v>
      </c>
      <c r="BO626" s="38" t="e">
        <f t="shared" si="388"/>
        <v>#DIV/0!</v>
      </c>
      <c r="BP626" s="39" t="str">
        <f t="shared" si="389"/>
        <v/>
      </c>
      <c r="BQ626" s="39" t="str">
        <f t="shared" si="390"/>
        <v/>
      </c>
      <c r="BR626" s="39" t="str">
        <f t="shared" si="391"/>
        <v/>
      </c>
      <c r="BS626" s="39" t="str">
        <f t="shared" si="392"/>
        <v/>
      </c>
      <c r="BT626" s="39" t="str">
        <f t="shared" si="393"/>
        <v/>
      </c>
      <c r="BU626" s="39" t="str">
        <f t="shared" si="394"/>
        <v/>
      </c>
      <c r="BV626" s="39" t="str">
        <f t="shared" si="395"/>
        <v/>
      </c>
      <c r="BW626" s="39" t="str">
        <f t="shared" si="396"/>
        <v/>
      </c>
      <c r="BX626" s="39" t="str">
        <f t="shared" si="397"/>
        <v/>
      </c>
      <c r="BY626" s="39" t="str">
        <f t="shared" si="398"/>
        <v/>
      </c>
      <c r="BZ626" s="39" t="str">
        <f t="shared" si="399"/>
        <v/>
      </c>
      <c r="CA626" s="39" t="str">
        <f t="shared" si="400"/>
        <v/>
      </c>
      <c r="CB626" s="39" t="str">
        <f t="shared" si="401"/>
        <v/>
      </c>
      <c r="CC626" s="39" t="str">
        <f t="shared" si="402"/>
        <v/>
      </c>
      <c r="CD626" s="39" t="str">
        <f t="shared" si="403"/>
        <v/>
      </c>
      <c r="CE626" s="39" t="str">
        <f t="shared" si="404"/>
        <v/>
      </c>
      <c r="CF626" s="39" t="str">
        <f t="shared" si="405"/>
        <v/>
      </c>
      <c r="CG626" s="39" t="str">
        <f t="shared" si="406"/>
        <v/>
      </c>
      <c r="CH626" s="39" t="str">
        <f t="shared" si="407"/>
        <v/>
      </c>
      <c r="CI626" s="39" t="str">
        <f t="shared" si="408"/>
        <v/>
      </c>
    </row>
    <row r="627" spans="1:87">
      <c r="A627" s="18"/>
      <c r="B627" s="15" t="str">
        <f>'Gene Table'!E626</f>
        <v>hsa-miR-100-3p</v>
      </c>
      <c r="C627" s="15" t="str">
        <f>'Gene Table'!B626</f>
        <v>J24</v>
      </c>
      <c r="D627" s="16" t="str">
        <f>IF(SUM('Test Sample Data'!D$3:D$98)&gt;10,IF(AND(ISNUMBER('Test Sample Data'!D626),'Test Sample Data'!D626&lt;$B$1,'Test Sample Data'!D626&gt;0),'Test Sample Data'!D626,$B$1),"")</f>
        <v/>
      </c>
      <c r="E627" s="17" t="str">
        <f>IF(SUM('Test Sample Data'!E$3:E$98)&gt;10,IF(AND(ISNUMBER('Test Sample Data'!E626),'Test Sample Data'!E626&lt;$B$1,'Test Sample Data'!E626&gt;0),'Test Sample Data'!E626,$B$1),"")</f>
        <v/>
      </c>
      <c r="F627" s="17" t="str">
        <f>IF(SUM('Test Sample Data'!F$3:F$98)&gt;10,IF(AND(ISNUMBER('Test Sample Data'!F626),'Test Sample Data'!F626&lt;$B$1,'Test Sample Data'!F626&gt;0),'Test Sample Data'!F626,$B$1),"")</f>
        <v/>
      </c>
      <c r="G627" s="17" t="str">
        <f>IF(SUM('Test Sample Data'!G$3:G$98)&gt;10,IF(AND(ISNUMBER('Test Sample Data'!G626),'Test Sample Data'!G626&lt;$B$1,'Test Sample Data'!G626&gt;0),'Test Sample Data'!G626,$B$1),"")</f>
        <v/>
      </c>
      <c r="H627" s="17" t="str">
        <f>IF(SUM('Test Sample Data'!H$3:H$98)&gt;10,IF(AND(ISNUMBER('Test Sample Data'!H626),'Test Sample Data'!H626&lt;$B$1,'Test Sample Data'!H626&gt;0),'Test Sample Data'!H626,$B$1),"")</f>
        <v/>
      </c>
      <c r="I627" s="17" t="str">
        <f>IF(SUM('Test Sample Data'!I$3:I$98)&gt;10,IF(AND(ISNUMBER('Test Sample Data'!I626),'Test Sample Data'!I626&lt;$B$1,'Test Sample Data'!I626&gt;0),'Test Sample Data'!I626,$B$1),"")</f>
        <v/>
      </c>
      <c r="J627" s="17" t="str">
        <f>IF(SUM('Test Sample Data'!J$3:J$98)&gt;10,IF(AND(ISNUMBER('Test Sample Data'!J626),'Test Sample Data'!J626&lt;$B$1,'Test Sample Data'!J626&gt;0),'Test Sample Data'!J626,$B$1),"")</f>
        <v/>
      </c>
      <c r="K627" s="17" t="str">
        <f>IF(SUM('Test Sample Data'!K$3:K$98)&gt;10,IF(AND(ISNUMBER('Test Sample Data'!K626),'Test Sample Data'!K626&lt;$B$1,'Test Sample Data'!K626&gt;0),'Test Sample Data'!K626,$B$1),"")</f>
        <v/>
      </c>
      <c r="L627" s="17" t="str">
        <f>IF(SUM('Test Sample Data'!L$3:L$98)&gt;10,IF(AND(ISNUMBER('Test Sample Data'!L626),'Test Sample Data'!L626&lt;$B$1,'Test Sample Data'!L626&gt;0),'Test Sample Data'!L626,$B$1),"")</f>
        <v/>
      </c>
      <c r="M627" s="17" t="str">
        <f>IF(SUM('Test Sample Data'!M$3:M$98)&gt;10,IF(AND(ISNUMBER('Test Sample Data'!M626),'Test Sample Data'!M626&lt;$B$1,'Test Sample Data'!M626&gt;0),'Test Sample Data'!M626,$B$1),"")</f>
        <v/>
      </c>
      <c r="N627" s="17" t="str">
        <f>'Gene Table'!E626</f>
        <v>hsa-miR-100-3p</v>
      </c>
      <c r="O627" s="17" t="str">
        <f>'Gene Table'!B626</f>
        <v>J24</v>
      </c>
      <c r="P627" s="17" t="str">
        <f>IF(SUM('Control Sample Data'!D$3:D$98)&gt;10,IF(AND(ISNUMBER('Control Sample Data'!D626),'Control Sample Data'!D626&lt;$B$1,'Control Sample Data'!D626&gt;0),'Control Sample Data'!D626,$B$1),"")</f>
        <v/>
      </c>
      <c r="Q627" s="17" t="str">
        <f>IF(SUM('Control Sample Data'!E$3:E$98)&gt;10,IF(AND(ISNUMBER('Control Sample Data'!E626),'Control Sample Data'!E626&lt;$B$1,'Control Sample Data'!E626&gt;0),'Control Sample Data'!E626,$B$1),"")</f>
        <v/>
      </c>
      <c r="R627" s="17" t="str">
        <f>IF(SUM('Control Sample Data'!F$3:F$98)&gt;10,IF(AND(ISNUMBER('Control Sample Data'!F626),'Control Sample Data'!F626&lt;$B$1,'Control Sample Data'!F626&gt;0),'Control Sample Data'!F626,$B$1),"")</f>
        <v/>
      </c>
      <c r="S627" s="17" t="str">
        <f>IF(SUM('Control Sample Data'!G$3:G$98)&gt;10,IF(AND(ISNUMBER('Control Sample Data'!G626),'Control Sample Data'!G626&lt;$B$1,'Control Sample Data'!G626&gt;0),'Control Sample Data'!G626,$B$1),"")</f>
        <v/>
      </c>
      <c r="T627" s="17" t="str">
        <f>IF(SUM('Control Sample Data'!H$3:H$98)&gt;10,IF(AND(ISNUMBER('Control Sample Data'!H626),'Control Sample Data'!H626&lt;$B$1,'Control Sample Data'!H626&gt;0),'Control Sample Data'!H626,$B$1),"")</f>
        <v/>
      </c>
      <c r="U627" s="17" t="str">
        <f>IF(SUM('Control Sample Data'!I$3:I$98)&gt;10,IF(AND(ISNUMBER('Control Sample Data'!I626),'Control Sample Data'!I626&lt;$B$1,'Control Sample Data'!I626&gt;0),'Control Sample Data'!I626,$B$1),"")</f>
        <v/>
      </c>
      <c r="V627" s="17" t="str">
        <f>IF(SUM('Control Sample Data'!J$3:J$98)&gt;10,IF(AND(ISNUMBER('Control Sample Data'!J626),'Control Sample Data'!J626&lt;$B$1,'Control Sample Data'!J626&gt;0),'Control Sample Data'!J626,$B$1),"")</f>
        <v/>
      </c>
      <c r="W627" s="17" t="str">
        <f>IF(SUM('Control Sample Data'!K$3:K$98)&gt;10,IF(AND(ISNUMBER('Control Sample Data'!K626),'Control Sample Data'!K626&lt;$B$1,'Control Sample Data'!K626&gt;0),'Control Sample Data'!K626,$B$1),"")</f>
        <v/>
      </c>
      <c r="X627" s="17" t="str">
        <f>IF(SUM('Control Sample Data'!L$3:L$98)&gt;10,IF(AND(ISNUMBER('Control Sample Data'!L626),'Control Sample Data'!L626&lt;$B$1,'Control Sample Data'!L626&gt;0),'Control Sample Data'!L626,$B$1),"")</f>
        <v/>
      </c>
      <c r="Y627" s="17" t="str">
        <f>IF(SUM('Control Sample Data'!M$3:M$98)&gt;10,IF(AND(ISNUMBER('Control Sample Data'!M626),'Control Sample Data'!M626&lt;$B$1,'Control Sample Data'!M626&gt;0),'Control Sample Data'!M626,$B$1),"")</f>
        <v/>
      </c>
      <c r="AT627" s="36" t="str">
        <f t="shared" si="409"/>
        <v/>
      </c>
      <c r="AU627" s="36" t="str">
        <f t="shared" si="410"/>
        <v/>
      </c>
      <c r="AV627" s="36" t="str">
        <f t="shared" si="411"/>
        <v/>
      </c>
      <c r="AW627" s="36" t="str">
        <f t="shared" si="412"/>
        <v/>
      </c>
      <c r="AX627" s="36" t="str">
        <f t="shared" si="413"/>
        <v/>
      </c>
      <c r="AY627" s="36" t="str">
        <f t="shared" si="414"/>
        <v/>
      </c>
      <c r="AZ627" s="36" t="str">
        <f t="shared" si="415"/>
        <v/>
      </c>
      <c r="BA627" s="36" t="str">
        <f t="shared" si="416"/>
        <v/>
      </c>
      <c r="BB627" s="36" t="str">
        <f t="shared" si="417"/>
        <v/>
      </c>
      <c r="BC627" s="36" t="str">
        <f t="shared" si="418"/>
        <v/>
      </c>
      <c r="BD627" s="36" t="str">
        <f t="shared" si="419"/>
        <v/>
      </c>
      <c r="BE627" s="36" t="str">
        <f t="shared" si="420"/>
        <v/>
      </c>
      <c r="BF627" s="36" t="str">
        <f t="shared" si="421"/>
        <v/>
      </c>
      <c r="BG627" s="36" t="str">
        <f t="shared" si="422"/>
        <v/>
      </c>
      <c r="BH627" s="36" t="str">
        <f t="shared" si="423"/>
        <v/>
      </c>
      <c r="BI627" s="36" t="str">
        <f t="shared" si="424"/>
        <v/>
      </c>
      <c r="BJ627" s="36" t="str">
        <f t="shared" si="425"/>
        <v/>
      </c>
      <c r="BK627" s="36" t="str">
        <f t="shared" si="426"/>
        <v/>
      </c>
      <c r="BL627" s="36" t="str">
        <f t="shared" si="427"/>
        <v/>
      </c>
      <c r="BM627" s="36" t="str">
        <f t="shared" si="428"/>
        <v/>
      </c>
      <c r="BN627" s="38" t="e">
        <f t="shared" si="387"/>
        <v>#DIV/0!</v>
      </c>
      <c r="BO627" s="38" t="e">
        <f t="shared" si="388"/>
        <v>#DIV/0!</v>
      </c>
      <c r="BP627" s="39" t="str">
        <f t="shared" si="389"/>
        <v/>
      </c>
      <c r="BQ627" s="39" t="str">
        <f t="shared" si="390"/>
        <v/>
      </c>
      <c r="BR627" s="39" t="str">
        <f t="shared" si="391"/>
        <v/>
      </c>
      <c r="BS627" s="39" t="str">
        <f t="shared" si="392"/>
        <v/>
      </c>
      <c r="BT627" s="39" t="str">
        <f t="shared" si="393"/>
        <v/>
      </c>
      <c r="BU627" s="39" t="str">
        <f t="shared" si="394"/>
        <v/>
      </c>
      <c r="BV627" s="39" t="str">
        <f t="shared" si="395"/>
        <v/>
      </c>
      <c r="BW627" s="39" t="str">
        <f t="shared" si="396"/>
        <v/>
      </c>
      <c r="BX627" s="39" t="str">
        <f t="shared" si="397"/>
        <v/>
      </c>
      <c r="BY627" s="39" t="str">
        <f t="shared" si="398"/>
        <v/>
      </c>
      <c r="BZ627" s="39" t="str">
        <f t="shared" si="399"/>
        <v/>
      </c>
      <c r="CA627" s="39" t="str">
        <f t="shared" si="400"/>
        <v/>
      </c>
      <c r="CB627" s="39" t="str">
        <f t="shared" si="401"/>
        <v/>
      </c>
      <c r="CC627" s="39" t="str">
        <f t="shared" si="402"/>
        <v/>
      </c>
      <c r="CD627" s="39" t="str">
        <f t="shared" si="403"/>
        <v/>
      </c>
      <c r="CE627" s="39" t="str">
        <f t="shared" si="404"/>
        <v/>
      </c>
      <c r="CF627" s="39" t="str">
        <f t="shared" si="405"/>
        <v/>
      </c>
      <c r="CG627" s="39" t="str">
        <f t="shared" si="406"/>
        <v/>
      </c>
      <c r="CH627" s="39" t="str">
        <f t="shared" si="407"/>
        <v/>
      </c>
      <c r="CI627" s="39" t="str">
        <f t="shared" si="408"/>
        <v/>
      </c>
    </row>
    <row r="628" spans="1:87">
      <c r="A628" s="18"/>
      <c r="B628" s="15" t="str">
        <f>'Gene Table'!E627</f>
        <v>hsa-miR-1287</v>
      </c>
      <c r="C628" s="15" t="str">
        <f>'Gene Table'!B627</f>
        <v>K01</v>
      </c>
      <c r="D628" s="16" t="str">
        <f>IF(SUM('Test Sample Data'!D$3:D$98)&gt;10,IF(AND(ISNUMBER('Test Sample Data'!D627),'Test Sample Data'!D627&lt;$B$1,'Test Sample Data'!D627&gt;0),'Test Sample Data'!D627,$B$1),"")</f>
        <v/>
      </c>
      <c r="E628" s="17" t="str">
        <f>IF(SUM('Test Sample Data'!E$3:E$98)&gt;10,IF(AND(ISNUMBER('Test Sample Data'!E627),'Test Sample Data'!E627&lt;$B$1,'Test Sample Data'!E627&gt;0),'Test Sample Data'!E627,$B$1),"")</f>
        <v/>
      </c>
      <c r="F628" s="17" t="str">
        <f>IF(SUM('Test Sample Data'!F$3:F$98)&gt;10,IF(AND(ISNUMBER('Test Sample Data'!F627),'Test Sample Data'!F627&lt;$B$1,'Test Sample Data'!F627&gt;0),'Test Sample Data'!F627,$B$1),"")</f>
        <v/>
      </c>
      <c r="G628" s="17" t="str">
        <f>IF(SUM('Test Sample Data'!G$3:G$98)&gt;10,IF(AND(ISNUMBER('Test Sample Data'!G627),'Test Sample Data'!G627&lt;$B$1,'Test Sample Data'!G627&gt;0),'Test Sample Data'!G627,$B$1),"")</f>
        <v/>
      </c>
      <c r="H628" s="17" t="str">
        <f>IF(SUM('Test Sample Data'!H$3:H$98)&gt;10,IF(AND(ISNUMBER('Test Sample Data'!H627),'Test Sample Data'!H627&lt;$B$1,'Test Sample Data'!H627&gt;0),'Test Sample Data'!H627,$B$1),"")</f>
        <v/>
      </c>
      <c r="I628" s="17" t="str">
        <f>IF(SUM('Test Sample Data'!I$3:I$98)&gt;10,IF(AND(ISNUMBER('Test Sample Data'!I627),'Test Sample Data'!I627&lt;$B$1,'Test Sample Data'!I627&gt;0),'Test Sample Data'!I627,$B$1),"")</f>
        <v/>
      </c>
      <c r="J628" s="17" t="str">
        <f>IF(SUM('Test Sample Data'!J$3:J$98)&gt;10,IF(AND(ISNUMBER('Test Sample Data'!J627),'Test Sample Data'!J627&lt;$B$1,'Test Sample Data'!J627&gt;0),'Test Sample Data'!J627,$B$1),"")</f>
        <v/>
      </c>
      <c r="K628" s="17" t="str">
        <f>IF(SUM('Test Sample Data'!K$3:K$98)&gt;10,IF(AND(ISNUMBER('Test Sample Data'!K627),'Test Sample Data'!K627&lt;$B$1,'Test Sample Data'!K627&gt;0),'Test Sample Data'!K627,$B$1),"")</f>
        <v/>
      </c>
      <c r="L628" s="17" t="str">
        <f>IF(SUM('Test Sample Data'!L$3:L$98)&gt;10,IF(AND(ISNUMBER('Test Sample Data'!L627),'Test Sample Data'!L627&lt;$B$1,'Test Sample Data'!L627&gt;0),'Test Sample Data'!L627,$B$1),"")</f>
        <v/>
      </c>
      <c r="M628" s="17" t="str">
        <f>IF(SUM('Test Sample Data'!M$3:M$98)&gt;10,IF(AND(ISNUMBER('Test Sample Data'!M627),'Test Sample Data'!M627&lt;$B$1,'Test Sample Data'!M627&gt;0),'Test Sample Data'!M627,$B$1),"")</f>
        <v/>
      </c>
      <c r="N628" s="17" t="str">
        <f>'Gene Table'!E627</f>
        <v>hsa-miR-1287</v>
      </c>
      <c r="O628" s="17" t="str">
        <f>'Gene Table'!B627</f>
        <v>K01</v>
      </c>
      <c r="P628" s="17" t="str">
        <f>IF(SUM('Control Sample Data'!D$3:D$98)&gt;10,IF(AND(ISNUMBER('Control Sample Data'!D627),'Control Sample Data'!D627&lt;$B$1,'Control Sample Data'!D627&gt;0),'Control Sample Data'!D627,$B$1),"")</f>
        <v/>
      </c>
      <c r="Q628" s="17" t="str">
        <f>IF(SUM('Control Sample Data'!E$3:E$98)&gt;10,IF(AND(ISNUMBER('Control Sample Data'!E627),'Control Sample Data'!E627&lt;$B$1,'Control Sample Data'!E627&gt;0),'Control Sample Data'!E627,$B$1),"")</f>
        <v/>
      </c>
      <c r="R628" s="17" t="str">
        <f>IF(SUM('Control Sample Data'!F$3:F$98)&gt;10,IF(AND(ISNUMBER('Control Sample Data'!F627),'Control Sample Data'!F627&lt;$B$1,'Control Sample Data'!F627&gt;0),'Control Sample Data'!F627,$B$1),"")</f>
        <v/>
      </c>
      <c r="S628" s="17" t="str">
        <f>IF(SUM('Control Sample Data'!G$3:G$98)&gt;10,IF(AND(ISNUMBER('Control Sample Data'!G627),'Control Sample Data'!G627&lt;$B$1,'Control Sample Data'!G627&gt;0),'Control Sample Data'!G627,$B$1),"")</f>
        <v/>
      </c>
      <c r="T628" s="17" t="str">
        <f>IF(SUM('Control Sample Data'!H$3:H$98)&gt;10,IF(AND(ISNUMBER('Control Sample Data'!H627),'Control Sample Data'!H627&lt;$B$1,'Control Sample Data'!H627&gt;0),'Control Sample Data'!H627,$B$1),"")</f>
        <v/>
      </c>
      <c r="U628" s="17" t="str">
        <f>IF(SUM('Control Sample Data'!I$3:I$98)&gt;10,IF(AND(ISNUMBER('Control Sample Data'!I627),'Control Sample Data'!I627&lt;$B$1,'Control Sample Data'!I627&gt;0),'Control Sample Data'!I627,$B$1),"")</f>
        <v/>
      </c>
      <c r="V628" s="17" t="str">
        <f>IF(SUM('Control Sample Data'!J$3:J$98)&gt;10,IF(AND(ISNUMBER('Control Sample Data'!J627),'Control Sample Data'!J627&lt;$B$1,'Control Sample Data'!J627&gt;0),'Control Sample Data'!J627,$B$1),"")</f>
        <v/>
      </c>
      <c r="W628" s="17" t="str">
        <f>IF(SUM('Control Sample Data'!K$3:K$98)&gt;10,IF(AND(ISNUMBER('Control Sample Data'!K627),'Control Sample Data'!K627&lt;$B$1,'Control Sample Data'!K627&gt;0),'Control Sample Data'!K627,$B$1),"")</f>
        <v/>
      </c>
      <c r="X628" s="17" t="str">
        <f>IF(SUM('Control Sample Data'!L$3:L$98)&gt;10,IF(AND(ISNUMBER('Control Sample Data'!L627),'Control Sample Data'!L627&lt;$B$1,'Control Sample Data'!L627&gt;0),'Control Sample Data'!L627,$B$1),"")</f>
        <v/>
      </c>
      <c r="Y628" s="17" t="str">
        <f>IF(SUM('Control Sample Data'!M$3:M$98)&gt;10,IF(AND(ISNUMBER('Control Sample Data'!M627),'Control Sample Data'!M627&lt;$B$1,'Control Sample Data'!M627&gt;0),'Control Sample Data'!M627,$B$1),"")</f>
        <v/>
      </c>
      <c r="AT628" s="36" t="str">
        <f t="shared" si="409"/>
        <v/>
      </c>
      <c r="AU628" s="36" t="str">
        <f t="shared" si="410"/>
        <v/>
      </c>
      <c r="AV628" s="36" t="str">
        <f t="shared" si="411"/>
        <v/>
      </c>
      <c r="AW628" s="36" t="str">
        <f t="shared" si="412"/>
        <v/>
      </c>
      <c r="AX628" s="36" t="str">
        <f t="shared" si="413"/>
        <v/>
      </c>
      <c r="AY628" s="36" t="str">
        <f t="shared" si="414"/>
        <v/>
      </c>
      <c r="AZ628" s="36" t="str">
        <f t="shared" si="415"/>
        <v/>
      </c>
      <c r="BA628" s="36" t="str">
        <f t="shared" si="416"/>
        <v/>
      </c>
      <c r="BB628" s="36" t="str">
        <f t="shared" si="417"/>
        <v/>
      </c>
      <c r="BC628" s="36" t="str">
        <f t="shared" si="418"/>
        <v/>
      </c>
      <c r="BD628" s="36" t="str">
        <f t="shared" si="419"/>
        <v/>
      </c>
      <c r="BE628" s="36" t="str">
        <f t="shared" si="420"/>
        <v/>
      </c>
      <c r="BF628" s="36" t="str">
        <f t="shared" si="421"/>
        <v/>
      </c>
      <c r="BG628" s="36" t="str">
        <f t="shared" si="422"/>
        <v/>
      </c>
      <c r="BH628" s="36" t="str">
        <f t="shared" si="423"/>
        <v/>
      </c>
      <c r="BI628" s="36" t="str">
        <f t="shared" si="424"/>
        <v/>
      </c>
      <c r="BJ628" s="36" t="str">
        <f t="shared" si="425"/>
        <v/>
      </c>
      <c r="BK628" s="36" t="str">
        <f t="shared" si="426"/>
        <v/>
      </c>
      <c r="BL628" s="36" t="str">
        <f t="shared" si="427"/>
        <v/>
      </c>
      <c r="BM628" s="36" t="str">
        <f t="shared" si="428"/>
        <v/>
      </c>
      <c r="BN628" s="38" t="e">
        <f t="shared" si="387"/>
        <v>#DIV/0!</v>
      </c>
      <c r="BO628" s="38" t="e">
        <f t="shared" si="388"/>
        <v>#DIV/0!</v>
      </c>
      <c r="BP628" s="39" t="str">
        <f t="shared" si="389"/>
        <v/>
      </c>
      <c r="BQ628" s="39" t="str">
        <f t="shared" si="390"/>
        <v/>
      </c>
      <c r="BR628" s="39" t="str">
        <f t="shared" si="391"/>
        <v/>
      </c>
      <c r="BS628" s="39" t="str">
        <f t="shared" si="392"/>
        <v/>
      </c>
      <c r="BT628" s="39" t="str">
        <f t="shared" si="393"/>
        <v/>
      </c>
      <c r="BU628" s="39" t="str">
        <f t="shared" si="394"/>
        <v/>
      </c>
      <c r="BV628" s="39" t="str">
        <f t="shared" si="395"/>
        <v/>
      </c>
      <c r="BW628" s="39" t="str">
        <f t="shared" si="396"/>
        <v/>
      </c>
      <c r="BX628" s="39" t="str">
        <f t="shared" si="397"/>
        <v/>
      </c>
      <c r="BY628" s="39" t="str">
        <f t="shared" si="398"/>
        <v/>
      </c>
      <c r="BZ628" s="39" t="str">
        <f t="shared" si="399"/>
        <v/>
      </c>
      <c r="CA628" s="39" t="str">
        <f t="shared" si="400"/>
        <v/>
      </c>
      <c r="CB628" s="39" t="str">
        <f t="shared" si="401"/>
        <v/>
      </c>
      <c r="CC628" s="39" t="str">
        <f t="shared" si="402"/>
        <v/>
      </c>
      <c r="CD628" s="39" t="str">
        <f t="shared" si="403"/>
        <v/>
      </c>
      <c r="CE628" s="39" t="str">
        <f t="shared" si="404"/>
        <v/>
      </c>
      <c r="CF628" s="39" t="str">
        <f t="shared" si="405"/>
        <v/>
      </c>
      <c r="CG628" s="39" t="str">
        <f t="shared" si="406"/>
        <v/>
      </c>
      <c r="CH628" s="39" t="str">
        <f t="shared" si="407"/>
        <v/>
      </c>
      <c r="CI628" s="39" t="str">
        <f t="shared" si="408"/>
        <v/>
      </c>
    </row>
    <row r="629" spans="1:87">
      <c r="A629" s="18"/>
      <c r="B629" s="15" t="str">
        <f>'Gene Table'!E628</f>
        <v>hsa-miR-346</v>
      </c>
      <c r="C629" s="15" t="str">
        <f>'Gene Table'!B628</f>
        <v>K02</v>
      </c>
      <c r="D629" s="16" t="str">
        <f>IF(SUM('Test Sample Data'!D$3:D$98)&gt;10,IF(AND(ISNUMBER('Test Sample Data'!D628),'Test Sample Data'!D628&lt;$B$1,'Test Sample Data'!D628&gt;0),'Test Sample Data'!D628,$B$1),"")</f>
        <v/>
      </c>
      <c r="E629" s="17" t="str">
        <f>IF(SUM('Test Sample Data'!E$3:E$98)&gt;10,IF(AND(ISNUMBER('Test Sample Data'!E628),'Test Sample Data'!E628&lt;$B$1,'Test Sample Data'!E628&gt;0),'Test Sample Data'!E628,$B$1),"")</f>
        <v/>
      </c>
      <c r="F629" s="17" t="str">
        <f>IF(SUM('Test Sample Data'!F$3:F$98)&gt;10,IF(AND(ISNUMBER('Test Sample Data'!F628),'Test Sample Data'!F628&lt;$B$1,'Test Sample Data'!F628&gt;0),'Test Sample Data'!F628,$B$1),"")</f>
        <v/>
      </c>
      <c r="G629" s="17" t="str">
        <f>IF(SUM('Test Sample Data'!G$3:G$98)&gt;10,IF(AND(ISNUMBER('Test Sample Data'!G628),'Test Sample Data'!G628&lt;$B$1,'Test Sample Data'!G628&gt;0),'Test Sample Data'!G628,$B$1),"")</f>
        <v/>
      </c>
      <c r="H629" s="17" t="str">
        <f>IF(SUM('Test Sample Data'!H$3:H$98)&gt;10,IF(AND(ISNUMBER('Test Sample Data'!H628),'Test Sample Data'!H628&lt;$B$1,'Test Sample Data'!H628&gt;0),'Test Sample Data'!H628,$B$1),"")</f>
        <v/>
      </c>
      <c r="I629" s="17" t="str">
        <f>IF(SUM('Test Sample Data'!I$3:I$98)&gt;10,IF(AND(ISNUMBER('Test Sample Data'!I628),'Test Sample Data'!I628&lt;$B$1,'Test Sample Data'!I628&gt;0),'Test Sample Data'!I628,$B$1),"")</f>
        <v/>
      </c>
      <c r="J629" s="17" t="str">
        <f>IF(SUM('Test Sample Data'!J$3:J$98)&gt;10,IF(AND(ISNUMBER('Test Sample Data'!J628),'Test Sample Data'!J628&lt;$B$1,'Test Sample Data'!J628&gt;0),'Test Sample Data'!J628,$B$1),"")</f>
        <v/>
      </c>
      <c r="K629" s="17" t="str">
        <f>IF(SUM('Test Sample Data'!K$3:K$98)&gt;10,IF(AND(ISNUMBER('Test Sample Data'!K628),'Test Sample Data'!K628&lt;$B$1,'Test Sample Data'!K628&gt;0),'Test Sample Data'!K628,$B$1),"")</f>
        <v/>
      </c>
      <c r="L629" s="17" t="str">
        <f>IF(SUM('Test Sample Data'!L$3:L$98)&gt;10,IF(AND(ISNUMBER('Test Sample Data'!L628),'Test Sample Data'!L628&lt;$B$1,'Test Sample Data'!L628&gt;0),'Test Sample Data'!L628,$B$1),"")</f>
        <v/>
      </c>
      <c r="M629" s="17" t="str">
        <f>IF(SUM('Test Sample Data'!M$3:M$98)&gt;10,IF(AND(ISNUMBER('Test Sample Data'!M628),'Test Sample Data'!M628&lt;$B$1,'Test Sample Data'!M628&gt;0),'Test Sample Data'!M628,$B$1),"")</f>
        <v/>
      </c>
      <c r="N629" s="17" t="str">
        <f>'Gene Table'!E628</f>
        <v>hsa-miR-346</v>
      </c>
      <c r="O629" s="17" t="str">
        <f>'Gene Table'!B628</f>
        <v>K02</v>
      </c>
      <c r="P629" s="17" t="str">
        <f>IF(SUM('Control Sample Data'!D$3:D$98)&gt;10,IF(AND(ISNUMBER('Control Sample Data'!D628),'Control Sample Data'!D628&lt;$B$1,'Control Sample Data'!D628&gt;0),'Control Sample Data'!D628,$B$1),"")</f>
        <v/>
      </c>
      <c r="Q629" s="17" t="str">
        <f>IF(SUM('Control Sample Data'!E$3:E$98)&gt;10,IF(AND(ISNUMBER('Control Sample Data'!E628),'Control Sample Data'!E628&lt;$B$1,'Control Sample Data'!E628&gt;0),'Control Sample Data'!E628,$B$1),"")</f>
        <v/>
      </c>
      <c r="R629" s="17" t="str">
        <f>IF(SUM('Control Sample Data'!F$3:F$98)&gt;10,IF(AND(ISNUMBER('Control Sample Data'!F628),'Control Sample Data'!F628&lt;$B$1,'Control Sample Data'!F628&gt;0),'Control Sample Data'!F628,$B$1),"")</f>
        <v/>
      </c>
      <c r="S629" s="17" t="str">
        <f>IF(SUM('Control Sample Data'!G$3:G$98)&gt;10,IF(AND(ISNUMBER('Control Sample Data'!G628),'Control Sample Data'!G628&lt;$B$1,'Control Sample Data'!G628&gt;0),'Control Sample Data'!G628,$B$1),"")</f>
        <v/>
      </c>
      <c r="T629" s="17" t="str">
        <f>IF(SUM('Control Sample Data'!H$3:H$98)&gt;10,IF(AND(ISNUMBER('Control Sample Data'!H628),'Control Sample Data'!H628&lt;$B$1,'Control Sample Data'!H628&gt;0),'Control Sample Data'!H628,$B$1),"")</f>
        <v/>
      </c>
      <c r="U629" s="17" t="str">
        <f>IF(SUM('Control Sample Data'!I$3:I$98)&gt;10,IF(AND(ISNUMBER('Control Sample Data'!I628),'Control Sample Data'!I628&lt;$B$1,'Control Sample Data'!I628&gt;0),'Control Sample Data'!I628,$B$1),"")</f>
        <v/>
      </c>
      <c r="V629" s="17" t="str">
        <f>IF(SUM('Control Sample Data'!J$3:J$98)&gt;10,IF(AND(ISNUMBER('Control Sample Data'!J628),'Control Sample Data'!J628&lt;$B$1,'Control Sample Data'!J628&gt;0),'Control Sample Data'!J628,$B$1),"")</f>
        <v/>
      </c>
      <c r="W629" s="17" t="str">
        <f>IF(SUM('Control Sample Data'!K$3:K$98)&gt;10,IF(AND(ISNUMBER('Control Sample Data'!K628),'Control Sample Data'!K628&lt;$B$1,'Control Sample Data'!K628&gt;0),'Control Sample Data'!K628,$B$1),"")</f>
        <v/>
      </c>
      <c r="X629" s="17" t="str">
        <f>IF(SUM('Control Sample Data'!L$3:L$98)&gt;10,IF(AND(ISNUMBER('Control Sample Data'!L628),'Control Sample Data'!L628&lt;$B$1,'Control Sample Data'!L628&gt;0),'Control Sample Data'!L628,$B$1),"")</f>
        <v/>
      </c>
      <c r="Y629" s="17" t="str">
        <f>IF(SUM('Control Sample Data'!M$3:M$98)&gt;10,IF(AND(ISNUMBER('Control Sample Data'!M628),'Control Sample Data'!M628&lt;$B$1,'Control Sample Data'!M628&gt;0),'Control Sample Data'!M628,$B$1),"")</f>
        <v/>
      </c>
      <c r="AT629" s="36" t="str">
        <f t="shared" si="409"/>
        <v/>
      </c>
      <c r="AU629" s="36" t="str">
        <f t="shared" si="410"/>
        <v/>
      </c>
      <c r="AV629" s="36" t="str">
        <f t="shared" si="411"/>
        <v/>
      </c>
      <c r="AW629" s="36" t="str">
        <f t="shared" si="412"/>
        <v/>
      </c>
      <c r="AX629" s="36" t="str">
        <f t="shared" si="413"/>
        <v/>
      </c>
      <c r="AY629" s="36" t="str">
        <f t="shared" si="414"/>
        <v/>
      </c>
      <c r="AZ629" s="36" t="str">
        <f t="shared" si="415"/>
        <v/>
      </c>
      <c r="BA629" s="36" t="str">
        <f t="shared" si="416"/>
        <v/>
      </c>
      <c r="BB629" s="36" t="str">
        <f t="shared" si="417"/>
        <v/>
      </c>
      <c r="BC629" s="36" t="str">
        <f t="shared" si="418"/>
        <v/>
      </c>
      <c r="BD629" s="36" t="str">
        <f t="shared" si="419"/>
        <v/>
      </c>
      <c r="BE629" s="36" t="str">
        <f t="shared" si="420"/>
        <v/>
      </c>
      <c r="BF629" s="36" t="str">
        <f t="shared" si="421"/>
        <v/>
      </c>
      <c r="BG629" s="36" t="str">
        <f t="shared" si="422"/>
        <v/>
      </c>
      <c r="BH629" s="36" t="str">
        <f t="shared" si="423"/>
        <v/>
      </c>
      <c r="BI629" s="36" t="str">
        <f t="shared" si="424"/>
        <v/>
      </c>
      <c r="BJ629" s="36" t="str">
        <f t="shared" si="425"/>
        <v/>
      </c>
      <c r="BK629" s="36" t="str">
        <f t="shared" si="426"/>
        <v/>
      </c>
      <c r="BL629" s="36" t="str">
        <f t="shared" si="427"/>
        <v/>
      </c>
      <c r="BM629" s="36" t="str">
        <f t="shared" si="428"/>
        <v/>
      </c>
      <c r="BN629" s="38" t="e">
        <f t="shared" si="387"/>
        <v>#DIV/0!</v>
      </c>
      <c r="BO629" s="38" t="e">
        <f t="shared" si="388"/>
        <v>#DIV/0!</v>
      </c>
      <c r="BP629" s="39" t="str">
        <f t="shared" si="389"/>
        <v/>
      </c>
      <c r="BQ629" s="39" t="str">
        <f t="shared" si="390"/>
        <v/>
      </c>
      <c r="BR629" s="39" t="str">
        <f t="shared" si="391"/>
        <v/>
      </c>
      <c r="BS629" s="39" t="str">
        <f t="shared" si="392"/>
        <v/>
      </c>
      <c r="BT629" s="39" t="str">
        <f t="shared" si="393"/>
        <v/>
      </c>
      <c r="BU629" s="39" t="str">
        <f t="shared" si="394"/>
        <v/>
      </c>
      <c r="BV629" s="39" t="str">
        <f t="shared" si="395"/>
        <v/>
      </c>
      <c r="BW629" s="39" t="str">
        <f t="shared" si="396"/>
        <v/>
      </c>
      <c r="BX629" s="39" t="str">
        <f t="shared" si="397"/>
        <v/>
      </c>
      <c r="BY629" s="39" t="str">
        <f t="shared" si="398"/>
        <v/>
      </c>
      <c r="BZ629" s="39" t="str">
        <f t="shared" si="399"/>
        <v/>
      </c>
      <c r="CA629" s="39" t="str">
        <f t="shared" si="400"/>
        <v/>
      </c>
      <c r="CB629" s="39" t="str">
        <f t="shared" si="401"/>
        <v/>
      </c>
      <c r="CC629" s="39" t="str">
        <f t="shared" si="402"/>
        <v/>
      </c>
      <c r="CD629" s="39" t="str">
        <f t="shared" si="403"/>
        <v/>
      </c>
      <c r="CE629" s="39" t="str">
        <f t="shared" si="404"/>
        <v/>
      </c>
      <c r="CF629" s="39" t="str">
        <f t="shared" si="405"/>
        <v/>
      </c>
      <c r="CG629" s="39" t="str">
        <f t="shared" si="406"/>
        <v/>
      </c>
      <c r="CH629" s="39" t="str">
        <f t="shared" si="407"/>
        <v/>
      </c>
      <c r="CI629" s="39" t="str">
        <f t="shared" si="408"/>
        <v/>
      </c>
    </row>
    <row r="630" spans="1:87">
      <c r="A630" s="18"/>
      <c r="B630" s="15" t="str">
        <f>'Gene Table'!E629</f>
        <v>hsa-miR-409-3p</v>
      </c>
      <c r="C630" s="15" t="str">
        <f>'Gene Table'!B629</f>
        <v>K03</v>
      </c>
      <c r="D630" s="16" t="str">
        <f>IF(SUM('Test Sample Data'!D$3:D$98)&gt;10,IF(AND(ISNUMBER('Test Sample Data'!D629),'Test Sample Data'!D629&lt;$B$1,'Test Sample Data'!D629&gt;0),'Test Sample Data'!D629,$B$1),"")</f>
        <v/>
      </c>
      <c r="E630" s="17" t="str">
        <f>IF(SUM('Test Sample Data'!E$3:E$98)&gt;10,IF(AND(ISNUMBER('Test Sample Data'!E629),'Test Sample Data'!E629&lt;$B$1,'Test Sample Data'!E629&gt;0),'Test Sample Data'!E629,$B$1),"")</f>
        <v/>
      </c>
      <c r="F630" s="17" t="str">
        <f>IF(SUM('Test Sample Data'!F$3:F$98)&gt;10,IF(AND(ISNUMBER('Test Sample Data'!F629),'Test Sample Data'!F629&lt;$B$1,'Test Sample Data'!F629&gt;0),'Test Sample Data'!F629,$B$1),"")</f>
        <v/>
      </c>
      <c r="G630" s="17" t="str">
        <f>IF(SUM('Test Sample Data'!G$3:G$98)&gt;10,IF(AND(ISNUMBER('Test Sample Data'!G629),'Test Sample Data'!G629&lt;$B$1,'Test Sample Data'!G629&gt;0),'Test Sample Data'!G629,$B$1),"")</f>
        <v/>
      </c>
      <c r="H630" s="17" t="str">
        <f>IF(SUM('Test Sample Data'!H$3:H$98)&gt;10,IF(AND(ISNUMBER('Test Sample Data'!H629),'Test Sample Data'!H629&lt;$B$1,'Test Sample Data'!H629&gt;0),'Test Sample Data'!H629,$B$1),"")</f>
        <v/>
      </c>
      <c r="I630" s="17" t="str">
        <f>IF(SUM('Test Sample Data'!I$3:I$98)&gt;10,IF(AND(ISNUMBER('Test Sample Data'!I629),'Test Sample Data'!I629&lt;$B$1,'Test Sample Data'!I629&gt;0),'Test Sample Data'!I629,$B$1),"")</f>
        <v/>
      </c>
      <c r="J630" s="17" t="str">
        <f>IF(SUM('Test Sample Data'!J$3:J$98)&gt;10,IF(AND(ISNUMBER('Test Sample Data'!J629),'Test Sample Data'!J629&lt;$B$1,'Test Sample Data'!J629&gt;0),'Test Sample Data'!J629,$B$1),"")</f>
        <v/>
      </c>
      <c r="K630" s="17" t="str">
        <f>IF(SUM('Test Sample Data'!K$3:K$98)&gt;10,IF(AND(ISNUMBER('Test Sample Data'!K629),'Test Sample Data'!K629&lt;$B$1,'Test Sample Data'!K629&gt;0),'Test Sample Data'!K629,$B$1),"")</f>
        <v/>
      </c>
      <c r="L630" s="17" t="str">
        <f>IF(SUM('Test Sample Data'!L$3:L$98)&gt;10,IF(AND(ISNUMBER('Test Sample Data'!L629),'Test Sample Data'!L629&lt;$B$1,'Test Sample Data'!L629&gt;0),'Test Sample Data'!L629,$B$1),"")</f>
        <v/>
      </c>
      <c r="M630" s="17" t="str">
        <f>IF(SUM('Test Sample Data'!M$3:M$98)&gt;10,IF(AND(ISNUMBER('Test Sample Data'!M629),'Test Sample Data'!M629&lt;$B$1,'Test Sample Data'!M629&gt;0),'Test Sample Data'!M629,$B$1),"")</f>
        <v/>
      </c>
      <c r="N630" s="17" t="str">
        <f>'Gene Table'!E629</f>
        <v>hsa-miR-409-3p</v>
      </c>
      <c r="O630" s="17" t="str">
        <f>'Gene Table'!B629</f>
        <v>K03</v>
      </c>
      <c r="P630" s="17" t="str">
        <f>IF(SUM('Control Sample Data'!D$3:D$98)&gt;10,IF(AND(ISNUMBER('Control Sample Data'!D629),'Control Sample Data'!D629&lt;$B$1,'Control Sample Data'!D629&gt;0),'Control Sample Data'!D629,$B$1),"")</f>
        <v/>
      </c>
      <c r="Q630" s="17" t="str">
        <f>IF(SUM('Control Sample Data'!E$3:E$98)&gt;10,IF(AND(ISNUMBER('Control Sample Data'!E629),'Control Sample Data'!E629&lt;$B$1,'Control Sample Data'!E629&gt;0),'Control Sample Data'!E629,$B$1),"")</f>
        <v/>
      </c>
      <c r="R630" s="17" t="str">
        <f>IF(SUM('Control Sample Data'!F$3:F$98)&gt;10,IF(AND(ISNUMBER('Control Sample Data'!F629),'Control Sample Data'!F629&lt;$B$1,'Control Sample Data'!F629&gt;0),'Control Sample Data'!F629,$B$1),"")</f>
        <v/>
      </c>
      <c r="S630" s="17" t="str">
        <f>IF(SUM('Control Sample Data'!G$3:G$98)&gt;10,IF(AND(ISNUMBER('Control Sample Data'!G629),'Control Sample Data'!G629&lt;$B$1,'Control Sample Data'!G629&gt;0),'Control Sample Data'!G629,$B$1),"")</f>
        <v/>
      </c>
      <c r="T630" s="17" t="str">
        <f>IF(SUM('Control Sample Data'!H$3:H$98)&gt;10,IF(AND(ISNUMBER('Control Sample Data'!H629),'Control Sample Data'!H629&lt;$B$1,'Control Sample Data'!H629&gt;0),'Control Sample Data'!H629,$B$1),"")</f>
        <v/>
      </c>
      <c r="U630" s="17" t="str">
        <f>IF(SUM('Control Sample Data'!I$3:I$98)&gt;10,IF(AND(ISNUMBER('Control Sample Data'!I629),'Control Sample Data'!I629&lt;$B$1,'Control Sample Data'!I629&gt;0),'Control Sample Data'!I629,$B$1),"")</f>
        <v/>
      </c>
      <c r="V630" s="17" t="str">
        <f>IF(SUM('Control Sample Data'!J$3:J$98)&gt;10,IF(AND(ISNUMBER('Control Sample Data'!J629),'Control Sample Data'!J629&lt;$B$1,'Control Sample Data'!J629&gt;0),'Control Sample Data'!J629,$B$1),"")</f>
        <v/>
      </c>
      <c r="W630" s="17" t="str">
        <f>IF(SUM('Control Sample Data'!K$3:K$98)&gt;10,IF(AND(ISNUMBER('Control Sample Data'!K629),'Control Sample Data'!K629&lt;$B$1,'Control Sample Data'!K629&gt;0),'Control Sample Data'!K629,$B$1),"")</f>
        <v/>
      </c>
      <c r="X630" s="17" t="str">
        <f>IF(SUM('Control Sample Data'!L$3:L$98)&gt;10,IF(AND(ISNUMBER('Control Sample Data'!L629),'Control Sample Data'!L629&lt;$B$1,'Control Sample Data'!L629&gt;0),'Control Sample Data'!L629,$B$1),"")</f>
        <v/>
      </c>
      <c r="Y630" s="17" t="str">
        <f>IF(SUM('Control Sample Data'!M$3:M$98)&gt;10,IF(AND(ISNUMBER('Control Sample Data'!M629),'Control Sample Data'!M629&lt;$B$1,'Control Sample Data'!M629&gt;0),'Control Sample Data'!M629,$B$1),"")</f>
        <v/>
      </c>
      <c r="AT630" s="36" t="str">
        <f t="shared" si="409"/>
        <v/>
      </c>
      <c r="AU630" s="36" t="str">
        <f t="shared" si="410"/>
        <v/>
      </c>
      <c r="AV630" s="36" t="str">
        <f t="shared" si="411"/>
        <v/>
      </c>
      <c r="AW630" s="36" t="str">
        <f t="shared" si="412"/>
        <v/>
      </c>
      <c r="AX630" s="36" t="str">
        <f t="shared" si="413"/>
        <v/>
      </c>
      <c r="AY630" s="36" t="str">
        <f t="shared" si="414"/>
        <v/>
      </c>
      <c r="AZ630" s="36" t="str">
        <f t="shared" si="415"/>
        <v/>
      </c>
      <c r="BA630" s="36" t="str">
        <f t="shared" si="416"/>
        <v/>
      </c>
      <c r="BB630" s="36" t="str">
        <f t="shared" si="417"/>
        <v/>
      </c>
      <c r="BC630" s="36" t="str">
        <f t="shared" si="418"/>
        <v/>
      </c>
      <c r="BD630" s="36" t="str">
        <f t="shared" si="419"/>
        <v/>
      </c>
      <c r="BE630" s="36" t="str">
        <f t="shared" si="420"/>
        <v/>
      </c>
      <c r="BF630" s="36" t="str">
        <f t="shared" si="421"/>
        <v/>
      </c>
      <c r="BG630" s="36" t="str">
        <f t="shared" si="422"/>
        <v/>
      </c>
      <c r="BH630" s="36" t="str">
        <f t="shared" si="423"/>
        <v/>
      </c>
      <c r="BI630" s="36" t="str">
        <f t="shared" si="424"/>
        <v/>
      </c>
      <c r="BJ630" s="36" t="str">
        <f t="shared" si="425"/>
        <v/>
      </c>
      <c r="BK630" s="36" t="str">
        <f t="shared" si="426"/>
        <v/>
      </c>
      <c r="BL630" s="36" t="str">
        <f t="shared" si="427"/>
        <v/>
      </c>
      <c r="BM630" s="36" t="str">
        <f t="shared" si="428"/>
        <v/>
      </c>
      <c r="BN630" s="38" t="e">
        <f t="shared" si="387"/>
        <v>#DIV/0!</v>
      </c>
      <c r="BO630" s="38" t="e">
        <f t="shared" si="388"/>
        <v>#DIV/0!</v>
      </c>
      <c r="BP630" s="39" t="str">
        <f t="shared" si="389"/>
        <v/>
      </c>
      <c r="BQ630" s="39" t="str">
        <f t="shared" si="390"/>
        <v/>
      </c>
      <c r="BR630" s="39" t="str">
        <f t="shared" si="391"/>
        <v/>
      </c>
      <c r="BS630" s="39" t="str">
        <f t="shared" si="392"/>
        <v/>
      </c>
      <c r="BT630" s="39" t="str">
        <f t="shared" si="393"/>
        <v/>
      </c>
      <c r="BU630" s="39" t="str">
        <f t="shared" si="394"/>
        <v/>
      </c>
      <c r="BV630" s="39" t="str">
        <f t="shared" si="395"/>
        <v/>
      </c>
      <c r="BW630" s="39" t="str">
        <f t="shared" si="396"/>
        <v/>
      </c>
      <c r="BX630" s="39" t="str">
        <f t="shared" si="397"/>
        <v/>
      </c>
      <c r="BY630" s="39" t="str">
        <f t="shared" si="398"/>
        <v/>
      </c>
      <c r="BZ630" s="39" t="str">
        <f t="shared" si="399"/>
        <v/>
      </c>
      <c r="CA630" s="39" t="str">
        <f t="shared" si="400"/>
        <v/>
      </c>
      <c r="CB630" s="39" t="str">
        <f t="shared" si="401"/>
        <v/>
      </c>
      <c r="CC630" s="39" t="str">
        <f t="shared" si="402"/>
        <v/>
      </c>
      <c r="CD630" s="39" t="str">
        <f t="shared" si="403"/>
        <v/>
      </c>
      <c r="CE630" s="39" t="str">
        <f t="shared" si="404"/>
        <v/>
      </c>
      <c r="CF630" s="39" t="str">
        <f t="shared" si="405"/>
        <v/>
      </c>
      <c r="CG630" s="39" t="str">
        <f t="shared" si="406"/>
        <v/>
      </c>
      <c r="CH630" s="39" t="str">
        <f t="shared" si="407"/>
        <v/>
      </c>
      <c r="CI630" s="39" t="str">
        <f t="shared" si="408"/>
        <v/>
      </c>
    </row>
    <row r="631" spans="1:87">
      <c r="A631" s="18"/>
      <c r="B631" s="15" t="str">
        <f>'Gene Table'!E630</f>
        <v>hsa-miR-663a</v>
      </c>
      <c r="C631" s="15" t="str">
        <f>'Gene Table'!B630</f>
        <v>K04</v>
      </c>
      <c r="D631" s="16" t="str">
        <f>IF(SUM('Test Sample Data'!D$3:D$98)&gt;10,IF(AND(ISNUMBER('Test Sample Data'!D630),'Test Sample Data'!D630&lt;$B$1,'Test Sample Data'!D630&gt;0),'Test Sample Data'!D630,$B$1),"")</f>
        <v/>
      </c>
      <c r="E631" s="17" t="str">
        <f>IF(SUM('Test Sample Data'!E$3:E$98)&gt;10,IF(AND(ISNUMBER('Test Sample Data'!E630),'Test Sample Data'!E630&lt;$B$1,'Test Sample Data'!E630&gt;0),'Test Sample Data'!E630,$B$1),"")</f>
        <v/>
      </c>
      <c r="F631" s="17" t="str">
        <f>IF(SUM('Test Sample Data'!F$3:F$98)&gt;10,IF(AND(ISNUMBER('Test Sample Data'!F630),'Test Sample Data'!F630&lt;$B$1,'Test Sample Data'!F630&gt;0),'Test Sample Data'!F630,$B$1),"")</f>
        <v/>
      </c>
      <c r="G631" s="17" t="str">
        <f>IF(SUM('Test Sample Data'!G$3:G$98)&gt;10,IF(AND(ISNUMBER('Test Sample Data'!G630),'Test Sample Data'!G630&lt;$B$1,'Test Sample Data'!G630&gt;0),'Test Sample Data'!G630,$B$1),"")</f>
        <v/>
      </c>
      <c r="H631" s="17" t="str">
        <f>IF(SUM('Test Sample Data'!H$3:H$98)&gt;10,IF(AND(ISNUMBER('Test Sample Data'!H630),'Test Sample Data'!H630&lt;$B$1,'Test Sample Data'!H630&gt;0),'Test Sample Data'!H630,$B$1),"")</f>
        <v/>
      </c>
      <c r="I631" s="17" t="str">
        <f>IF(SUM('Test Sample Data'!I$3:I$98)&gt;10,IF(AND(ISNUMBER('Test Sample Data'!I630),'Test Sample Data'!I630&lt;$B$1,'Test Sample Data'!I630&gt;0),'Test Sample Data'!I630,$B$1),"")</f>
        <v/>
      </c>
      <c r="J631" s="17" t="str">
        <f>IF(SUM('Test Sample Data'!J$3:J$98)&gt;10,IF(AND(ISNUMBER('Test Sample Data'!J630),'Test Sample Data'!J630&lt;$B$1,'Test Sample Data'!J630&gt;0),'Test Sample Data'!J630,$B$1),"")</f>
        <v/>
      </c>
      <c r="K631" s="17" t="str">
        <f>IF(SUM('Test Sample Data'!K$3:K$98)&gt;10,IF(AND(ISNUMBER('Test Sample Data'!K630),'Test Sample Data'!K630&lt;$B$1,'Test Sample Data'!K630&gt;0),'Test Sample Data'!K630,$B$1),"")</f>
        <v/>
      </c>
      <c r="L631" s="17" t="str">
        <f>IF(SUM('Test Sample Data'!L$3:L$98)&gt;10,IF(AND(ISNUMBER('Test Sample Data'!L630),'Test Sample Data'!L630&lt;$B$1,'Test Sample Data'!L630&gt;0),'Test Sample Data'!L630,$B$1),"")</f>
        <v/>
      </c>
      <c r="M631" s="17" t="str">
        <f>IF(SUM('Test Sample Data'!M$3:M$98)&gt;10,IF(AND(ISNUMBER('Test Sample Data'!M630),'Test Sample Data'!M630&lt;$B$1,'Test Sample Data'!M630&gt;0),'Test Sample Data'!M630,$B$1),"")</f>
        <v/>
      </c>
      <c r="N631" s="17" t="str">
        <f>'Gene Table'!E630</f>
        <v>hsa-miR-663a</v>
      </c>
      <c r="O631" s="17" t="str">
        <f>'Gene Table'!B630</f>
        <v>K04</v>
      </c>
      <c r="P631" s="17" t="str">
        <f>IF(SUM('Control Sample Data'!D$3:D$98)&gt;10,IF(AND(ISNUMBER('Control Sample Data'!D630),'Control Sample Data'!D630&lt;$B$1,'Control Sample Data'!D630&gt;0),'Control Sample Data'!D630,$B$1),"")</f>
        <v/>
      </c>
      <c r="Q631" s="17" t="str">
        <f>IF(SUM('Control Sample Data'!E$3:E$98)&gt;10,IF(AND(ISNUMBER('Control Sample Data'!E630),'Control Sample Data'!E630&lt;$B$1,'Control Sample Data'!E630&gt;0),'Control Sample Data'!E630,$B$1),"")</f>
        <v/>
      </c>
      <c r="R631" s="17" t="str">
        <f>IF(SUM('Control Sample Data'!F$3:F$98)&gt;10,IF(AND(ISNUMBER('Control Sample Data'!F630),'Control Sample Data'!F630&lt;$B$1,'Control Sample Data'!F630&gt;0),'Control Sample Data'!F630,$B$1),"")</f>
        <v/>
      </c>
      <c r="S631" s="17" t="str">
        <f>IF(SUM('Control Sample Data'!G$3:G$98)&gt;10,IF(AND(ISNUMBER('Control Sample Data'!G630),'Control Sample Data'!G630&lt;$B$1,'Control Sample Data'!G630&gt;0),'Control Sample Data'!G630,$B$1),"")</f>
        <v/>
      </c>
      <c r="T631" s="17" t="str">
        <f>IF(SUM('Control Sample Data'!H$3:H$98)&gt;10,IF(AND(ISNUMBER('Control Sample Data'!H630),'Control Sample Data'!H630&lt;$B$1,'Control Sample Data'!H630&gt;0),'Control Sample Data'!H630,$B$1),"")</f>
        <v/>
      </c>
      <c r="U631" s="17" t="str">
        <f>IF(SUM('Control Sample Data'!I$3:I$98)&gt;10,IF(AND(ISNUMBER('Control Sample Data'!I630),'Control Sample Data'!I630&lt;$B$1,'Control Sample Data'!I630&gt;0),'Control Sample Data'!I630,$B$1),"")</f>
        <v/>
      </c>
      <c r="V631" s="17" t="str">
        <f>IF(SUM('Control Sample Data'!J$3:J$98)&gt;10,IF(AND(ISNUMBER('Control Sample Data'!J630),'Control Sample Data'!J630&lt;$B$1,'Control Sample Data'!J630&gt;0),'Control Sample Data'!J630,$B$1),"")</f>
        <v/>
      </c>
      <c r="W631" s="17" t="str">
        <f>IF(SUM('Control Sample Data'!K$3:K$98)&gt;10,IF(AND(ISNUMBER('Control Sample Data'!K630),'Control Sample Data'!K630&lt;$B$1,'Control Sample Data'!K630&gt;0),'Control Sample Data'!K630,$B$1),"")</f>
        <v/>
      </c>
      <c r="X631" s="17" t="str">
        <f>IF(SUM('Control Sample Data'!L$3:L$98)&gt;10,IF(AND(ISNUMBER('Control Sample Data'!L630),'Control Sample Data'!L630&lt;$B$1,'Control Sample Data'!L630&gt;0),'Control Sample Data'!L630,$B$1),"")</f>
        <v/>
      </c>
      <c r="Y631" s="17" t="str">
        <f>IF(SUM('Control Sample Data'!M$3:M$98)&gt;10,IF(AND(ISNUMBER('Control Sample Data'!M630),'Control Sample Data'!M630&lt;$B$1,'Control Sample Data'!M630&gt;0),'Control Sample Data'!M630,$B$1),"")</f>
        <v/>
      </c>
      <c r="AT631" s="36" t="str">
        <f t="shared" si="409"/>
        <v/>
      </c>
      <c r="AU631" s="36" t="str">
        <f t="shared" si="410"/>
        <v/>
      </c>
      <c r="AV631" s="36" t="str">
        <f t="shared" si="411"/>
        <v/>
      </c>
      <c r="AW631" s="36" t="str">
        <f t="shared" si="412"/>
        <v/>
      </c>
      <c r="AX631" s="36" t="str">
        <f t="shared" si="413"/>
        <v/>
      </c>
      <c r="AY631" s="36" t="str">
        <f t="shared" si="414"/>
        <v/>
      </c>
      <c r="AZ631" s="36" t="str">
        <f t="shared" si="415"/>
        <v/>
      </c>
      <c r="BA631" s="36" t="str">
        <f t="shared" si="416"/>
        <v/>
      </c>
      <c r="BB631" s="36" t="str">
        <f t="shared" si="417"/>
        <v/>
      </c>
      <c r="BC631" s="36" t="str">
        <f t="shared" si="418"/>
        <v/>
      </c>
      <c r="BD631" s="36" t="str">
        <f t="shared" si="419"/>
        <v/>
      </c>
      <c r="BE631" s="36" t="str">
        <f t="shared" si="420"/>
        <v/>
      </c>
      <c r="BF631" s="36" t="str">
        <f t="shared" si="421"/>
        <v/>
      </c>
      <c r="BG631" s="36" t="str">
        <f t="shared" si="422"/>
        <v/>
      </c>
      <c r="BH631" s="36" t="str">
        <f t="shared" si="423"/>
        <v/>
      </c>
      <c r="BI631" s="36" t="str">
        <f t="shared" si="424"/>
        <v/>
      </c>
      <c r="BJ631" s="36" t="str">
        <f t="shared" si="425"/>
        <v/>
      </c>
      <c r="BK631" s="36" t="str">
        <f t="shared" si="426"/>
        <v/>
      </c>
      <c r="BL631" s="36" t="str">
        <f t="shared" si="427"/>
        <v/>
      </c>
      <c r="BM631" s="36" t="str">
        <f t="shared" si="428"/>
        <v/>
      </c>
      <c r="BN631" s="38" t="e">
        <f t="shared" si="387"/>
        <v>#DIV/0!</v>
      </c>
      <c r="BO631" s="38" t="e">
        <f t="shared" si="388"/>
        <v>#DIV/0!</v>
      </c>
      <c r="BP631" s="39" t="str">
        <f t="shared" si="389"/>
        <v/>
      </c>
      <c r="BQ631" s="39" t="str">
        <f t="shared" si="390"/>
        <v/>
      </c>
      <c r="BR631" s="39" t="str">
        <f t="shared" si="391"/>
        <v/>
      </c>
      <c r="BS631" s="39" t="str">
        <f t="shared" si="392"/>
        <v/>
      </c>
      <c r="BT631" s="39" t="str">
        <f t="shared" si="393"/>
        <v/>
      </c>
      <c r="BU631" s="39" t="str">
        <f t="shared" si="394"/>
        <v/>
      </c>
      <c r="BV631" s="39" t="str">
        <f t="shared" si="395"/>
        <v/>
      </c>
      <c r="BW631" s="39" t="str">
        <f t="shared" si="396"/>
        <v/>
      </c>
      <c r="BX631" s="39" t="str">
        <f t="shared" si="397"/>
        <v/>
      </c>
      <c r="BY631" s="39" t="str">
        <f t="shared" si="398"/>
        <v/>
      </c>
      <c r="BZ631" s="39" t="str">
        <f t="shared" si="399"/>
        <v/>
      </c>
      <c r="CA631" s="39" t="str">
        <f t="shared" si="400"/>
        <v/>
      </c>
      <c r="CB631" s="39" t="str">
        <f t="shared" si="401"/>
        <v/>
      </c>
      <c r="CC631" s="39" t="str">
        <f t="shared" si="402"/>
        <v/>
      </c>
      <c r="CD631" s="39" t="str">
        <f t="shared" si="403"/>
        <v/>
      </c>
      <c r="CE631" s="39" t="str">
        <f t="shared" si="404"/>
        <v/>
      </c>
      <c r="CF631" s="39" t="str">
        <f t="shared" si="405"/>
        <v/>
      </c>
      <c r="CG631" s="39" t="str">
        <f t="shared" si="406"/>
        <v/>
      </c>
      <c r="CH631" s="39" t="str">
        <f t="shared" si="407"/>
        <v/>
      </c>
      <c r="CI631" s="39" t="str">
        <f t="shared" si="408"/>
        <v/>
      </c>
    </row>
    <row r="632" spans="1:87">
      <c r="A632" s="18"/>
      <c r="B632" s="15" t="str">
        <f>'Gene Table'!E631</f>
        <v>hsa-miR-657</v>
      </c>
      <c r="C632" s="15" t="str">
        <f>'Gene Table'!B631</f>
        <v>K05</v>
      </c>
      <c r="D632" s="16" t="str">
        <f>IF(SUM('Test Sample Data'!D$3:D$98)&gt;10,IF(AND(ISNUMBER('Test Sample Data'!D631),'Test Sample Data'!D631&lt;$B$1,'Test Sample Data'!D631&gt;0),'Test Sample Data'!D631,$B$1),"")</f>
        <v/>
      </c>
      <c r="E632" s="17" t="str">
        <f>IF(SUM('Test Sample Data'!E$3:E$98)&gt;10,IF(AND(ISNUMBER('Test Sample Data'!E631),'Test Sample Data'!E631&lt;$B$1,'Test Sample Data'!E631&gt;0),'Test Sample Data'!E631,$B$1),"")</f>
        <v/>
      </c>
      <c r="F632" s="17" t="str">
        <f>IF(SUM('Test Sample Data'!F$3:F$98)&gt;10,IF(AND(ISNUMBER('Test Sample Data'!F631),'Test Sample Data'!F631&lt;$B$1,'Test Sample Data'!F631&gt;0),'Test Sample Data'!F631,$B$1),"")</f>
        <v/>
      </c>
      <c r="G632" s="17" t="str">
        <f>IF(SUM('Test Sample Data'!G$3:G$98)&gt;10,IF(AND(ISNUMBER('Test Sample Data'!G631),'Test Sample Data'!G631&lt;$B$1,'Test Sample Data'!G631&gt;0),'Test Sample Data'!G631,$B$1),"")</f>
        <v/>
      </c>
      <c r="H632" s="17" t="str">
        <f>IF(SUM('Test Sample Data'!H$3:H$98)&gt;10,IF(AND(ISNUMBER('Test Sample Data'!H631),'Test Sample Data'!H631&lt;$B$1,'Test Sample Data'!H631&gt;0),'Test Sample Data'!H631,$B$1),"")</f>
        <v/>
      </c>
      <c r="I632" s="17" t="str">
        <f>IF(SUM('Test Sample Data'!I$3:I$98)&gt;10,IF(AND(ISNUMBER('Test Sample Data'!I631),'Test Sample Data'!I631&lt;$B$1,'Test Sample Data'!I631&gt;0),'Test Sample Data'!I631,$B$1),"")</f>
        <v/>
      </c>
      <c r="J632" s="17" t="str">
        <f>IF(SUM('Test Sample Data'!J$3:J$98)&gt;10,IF(AND(ISNUMBER('Test Sample Data'!J631),'Test Sample Data'!J631&lt;$B$1,'Test Sample Data'!J631&gt;0),'Test Sample Data'!J631,$B$1),"")</f>
        <v/>
      </c>
      <c r="K632" s="17" t="str">
        <f>IF(SUM('Test Sample Data'!K$3:K$98)&gt;10,IF(AND(ISNUMBER('Test Sample Data'!K631),'Test Sample Data'!K631&lt;$B$1,'Test Sample Data'!K631&gt;0),'Test Sample Data'!K631,$B$1),"")</f>
        <v/>
      </c>
      <c r="L632" s="17" t="str">
        <f>IF(SUM('Test Sample Data'!L$3:L$98)&gt;10,IF(AND(ISNUMBER('Test Sample Data'!L631),'Test Sample Data'!L631&lt;$B$1,'Test Sample Data'!L631&gt;0),'Test Sample Data'!L631,$B$1),"")</f>
        <v/>
      </c>
      <c r="M632" s="17" t="str">
        <f>IF(SUM('Test Sample Data'!M$3:M$98)&gt;10,IF(AND(ISNUMBER('Test Sample Data'!M631),'Test Sample Data'!M631&lt;$B$1,'Test Sample Data'!M631&gt;0),'Test Sample Data'!M631,$B$1),"")</f>
        <v/>
      </c>
      <c r="N632" s="17" t="str">
        <f>'Gene Table'!E631</f>
        <v>hsa-miR-657</v>
      </c>
      <c r="O632" s="17" t="str">
        <f>'Gene Table'!B631</f>
        <v>K05</v>
      </c>
      <c r="P632" s="17" t="str">
        <f>IF(SUM('Control Sample Data'!D$3:D$98)&gt;10,IF(AND(ISNUMBER('Control Sample Data'!D631),'Control Sample Data'!D631&lt;$B$1,'Control Sample Data'!D631&gt;0),'Control Sample Data'!D631,$B$1),"")</f>
        <v/>
      </c>
      <c r="Q632" s="17" t="str">
        <f>IF(SUM('Control Sample Data'!E$3:E$98)&gt;10,IF(AND(ISNUMBER('Control Sample Data'!E631),'Control Sample Data'!E631&lt;$B$1,'Control Sample Data'!E631&gt;0),'Control Sample Data'!E631,$B$1),"")</f>
        <v/>
      </c>
      <c r="R632" s="17" t="str">
        <f>IF(SUM('Control Sample Data'!F$3:F$98)&gt;10,IF(AND(ISNUMBER('Control Sample Data'!F631),'Control Sample Data'!F631&lt;$B$1,'Control Sample Data'!F631&gt;0),'Control Sample Data'!F631,$B$1),"")</f>
        <v/>
      </c>
      <c r="S632" s="17" t="str">
        <f>IF(SUM('Control Sample Data'!G$3:G$98)&gt;10,IF(AND(ISNUMBER('Control Sample Data'!G631),'Control Sample Data'!G631&lt;$B$1,'Control Sample Data'!G631&gt;0),'Control Sample Data'!G631,$B$1),"")</f>
        <v/>
      </c>
      <c r="T632" s="17" t="str">
        <f>IF(SUM('Control Sample Data'!H$3:H$98)&gt;10,IF(AND(ISNUMBER('Control Sample Data'!H631),'Control Sample Data'!H631&lt;$B$1,'Control Sample Data'!H631&gt;0),'Control Sample Data'!H631,$B$1),"")</f>
        <v/>
      </c>
      <c r="U632" s="17" t="str">
        <f>IF(SUM('Control Sample Data'!I$3:I$98)&gt;10,IF(AND(ISNUMBER('Control Sample Data'!I631),'Control Sample Data'!I631&lt;$B$1,'Control Sample Data'!I631&gt;0),'Control Sample Data'!I631,$B$1),"")</f>
        <v/>
      </c>
      <c r="V632" s="17" t="str">
        <f>IF(SUM('Control Sample Data'!J$3:J$98)&gt;10,IF(AND(ISNUMBER('Control Sample Data'!J631),'Control Sample Data'!J631&lt;$B$1,'Control Sample Data'!J631&gt;0),'Control Sample Data'!J631,$B$1),"")</f>
        <v/>
      </c>
      <c r="W632" s="17" t="str">
        <f>IF(SUM('Control Sample Data'!K$3:K$98)&gt;10,IF(AND(ISNUMBER('Control Sample Data'!K631),'Control Sample Data'!K631&lt;$B$1,'Control Sample Data'!K631&gt;0),'Control Sample Data'!K631,$B$1),"")</f>
        <v/>
      </c>
      <c r="X632" s="17" t="str">
        <f>IF(SUM('Control Sample Data'!L$3:L$98)&gt;10,IF(AND(ISNUMBER('Control Sample Data'!L631),'Control Sample Data'!L631&lt;$B$1,'Control Sample Data'!L631&gt;0),'Control Sample Data'!L631,$B$1),"")</f>
        <v/>
      </c>
      <c r="Y632" s="17" t="str">
        <f>IF(SUM('Control Sample Data'!M$3:M$98)&gt;10,IF(AND(ISNUMBER('Control Sample Data'!M631),'Control Sample Data'!M631&lt;$B$1,'Control Sample Data'!M631&gt;0),'Control Sample Data'!M631,$B$1),"")</f>
        <v/>
      </c>
      <c r="AT632" s="36" t="str">
        <f t="shared" si="409"/>
        <v/>
      </c>
      <c r="AU632" s="36" t="str">
        <f t="shared" si="410"/>
        <v/>
      </c>
      <c r="AV632" s="36" t="str">
        <f t="shared" si="411"/>
        <v/>
      </c>
      <c r="AW632" s="36" t="str">
        <f t="shared" si="412"/>
        <v/>
      </c>
      <c r="AX632" s="36" t="str">
        <f t="shared" si="413"/>
        <v/>
      </c>
      <c r="AY632" s="36" t="str">
        <f t="shared" si="414"/>
        <v/>
      </c>
      <c r="AZ632" s="36" t="str">
        <f t="shared" si="415"/>
        <v/>
      </c>
      <c r="BA632" s="36" t="str">
        <f t="shared" si="416"/>
        <v/>
      </c>
      <c r="BB632" s="36" t="str">
        <f t="shared" si="417"/>
        <v/>
      </c>
      <c r="BC632" s="36" t="str">
        <f t="shared" si="418"/>
        <v/>
      </c>
      <c r="BD632" s="36" t="str">
        <f t="shared" si="419"/>
        <v/>
      </c>
      <c r="BE632" s="36" t="str">
        <f t="shared" si="420"/>
        <v/>
      </c>
      <c r="BF632" s="36" t="str">
        <f t="shared" si="421"/>
        <v/>
      </c>
      <c r="BG632" s="36" t="str">
        <f t="shared" si="422"/>
        <v/>
      </c>
      <c r="BH632" s="36" t="str">
        <f t="shared" si="423"/>
        <v/>
      </c>
      <c r="BI632" s="36" t="str">
        <f t="shared" si="424"/>
        <v/>
      </c>
      <c r="BJ632" s="36" t="str">
        <f t="shared" si="425"/>
        <v/>
      </c>
      <c r="BK632" s="36" t="str">
        <f t="shared" si="426"/>
        <v/>
      </c>
      <c r="BL632" s="36" t="str">
        <f t="shared" si="427"/>
        <v/>
      </c>
      <c r="BM632" s="36" t="str">
        <f t="shared" si="428"/>
        <v/>
      </c>
      <c r="BN632" s="38" t="e">
        <f t="shared" si="387"/>
        <v>#DIV/0!</v>
      </c>
      <c r="BO632" s="38" t="e">
        <f t="shared" si="388"/>
        <v>#DIV/0!</v>
      </c>
      <c r="BP632" s="39" t="str">
        <f t="shared" si="389"/>
        <v/>
      </c>
      <c r="BQ632" s="39" t="str">
        <f t="shared" si="390"/>
        <v/>
      </c>
      <c r="BR632" s="39" t="str">
        <f t="shared" si="391"/>
        <v/>
      </c>
      <c r="BS632" s="39" t="str">
        <f t="shared" si="392"/>
        <v/>
      </c>
      <c r="BT632" s="39" t="str">
        <f t="shared" si="393"/>
        <v/>
      </c>
      <c r="BU632" s="39" t="str">
        <f t="shared" si="394"/>
        <v/>
      </c>
      <c r="BV632" s="39" t="str">
        <f t="shared" si="395"/>
        <v/>
      </c>
      <c r="BW632" s="39" t="str">
        <f t="shared" si="396"/>
        <v/>
      </c>
      <c r="BX632" s="39" t="str">
        <f t="shared" si="397"/>
        <v/>
      </c>
      <c r="BY632" s="39" t="str">
        <f t="shared" si="398"/>
        <v/>
      </c>
      <c r="BZ632" s="39" t="str">
        <f t="shared" si="399"/>
        <v/>
      </c>
      <c r="CA632" s="39" t="str">
        <f t="shared" si="400"/>
        <v/>
      </c>
      <c r="CB632" s="39" t="str">
        <f t="shared" si="401"/>
        <v/>
      </c>
      <c r="CC632" s="39" t="str">
        <f t="shared" si="402"/>
        <v/>
      </c>
      <c r="CD632" s="39" t="str">
        <f t="shared" si="403"/>
        <v/>
      </c>
      <c r="CE632" s="39" t="str">
        <f t="shared" si="404"/>
        <v/>
      </c>
      <c r="CF632" s="39" t="str">
        <f t="shared" si="405"/>
        <v/>
      </c>
      <c r="CG632" s="39" t="str">
        <f t="shared" si="406"/>
        <v/>
      </c>
      <c r="CH632" s="39" t="str">
        <f t="shared" si="407"/>
        <v/>
      </c>
      <c r="CI632" s="39" t="str">
        <f t="shared" si="408"/>
        <v/>
      </c>
    </row>
    <row r="633" spans="1:87">
      <c r="A633" s="18"/>
      <c r="B633" s="15" t="str">
        <f>'Gene Table'!E632</f>
        <v>hsa-miR-654-5p</v>
      </c>
      <c r="C633" s="15" t="str">
        <f>'Gene Table'!B632</f>
        <v>K06</v>
      </c>
      <c r="D633" s="16" t="str">
        <f>IF(SUM('Test Sample Data'!D$3:D$98)&gt;10,IF(AND(ISNUMBER('Test Sample Data'!D632),'Test Sample Data'!D632&lt;$B$1,'Test Sample Data'!D632&gt;0),'Test Sample Data'!D632,$B$1),"")</f>
        <v/>
      </c>
      <c r="E633" s="17" t="str">
        <f>IF(SUM('Test Sample Data'!E$3:E$98)&gt;10,IF(AND(ISNUMBER('Test Sample Data'!E632),'Test Sample Data'!E632&lt;$B$1,'Test Sample Data'!E632&gt;0),'Test Sample Data'!E632,$B$1),"")</f>
        <v/>
      </c>
      <c r="F633" s="17" t="str">
        <f>IF(SUM('Test Sample Data'!F$3:F$98)&gt;10,IF(AND(ISNUMBER('Test Sample Data'!F632),'Test Sample Data'!F632&lt;$B$1,'Test Sample Data'!F632&gt;0),'Test Sample Data'!F632,$B$1),"")</f>
        <v/>
      </c>
      <c r="G633" s="17" t="str">
        <f>IF(SUM('Test Sample Data'!G$3:G$98)&gt;10,IF(AND(ISNUMBER('Test Sample Data'!G632),'Test Sample Data'!G632&lt;$B$1,'Test Sample Data'!G632&gt;0),'Test Sample Data'!G632,$B$1),"")</f>
        <v/>
      </c>
      <c r="H633" s="17" t="str">
        <f>IF(SUM('Test Sample Data'!H$3:H$98)&gt;10,IF(AND(ISNUMBER('Test Sample Data'!H632),'Test Sample Data'!H632&lt;$B$1,'Test Sample Data'!H632&gt;0),'Test Sample Data'!H632,$B$1),"")</f>
        <v/>
      </c>
      <c r="I633" s="17" t="str">
        <f>IF(SUM('Test Sample Data'!I$3:I$98)&gt;10,IF(AND(ISNUMBER('Test Sample Data'!I632),'Test Sample Data'!I632&lt;$B$1,'Test Sample Data'!I632&gt;0),'Test Sample Data'!I632,$B$1),"")</f>
        <v/>
      </c>
      <c r="J633" s="17" t="str">
        <f>IF(SUM('Test Sample Data'!J$3:J$98)&gt;10,IF(AND(ISNUMBER('Test Sample Data'!J632),'Test Sample Data'!J632&lt;$B$1,'Test Sample Data'!J632&gt;0),'Test Sample Data'!J632,$B$1),"")</f>
        <v/>
      </c>
      <c r="K633" s="17" t="str">
        <f>IF(SUM('Test Sample Data'!K$3:K$98)&gt;10,IF(AND(ISNUMBER('Test Sample Data'!K632),'Test Sample Data'!K632&lt;$B$1,'Test Sample Data'!K632&gt;0),'Test Sample Data'!K632,$B$1),"")</f>
        <v/>
      </c>
      <c r="L633" s="17" t="str">
        <f>IF(SUM('Test Sample Data'!L$3:L$98)&gt;10,IF(AND(ISNUMBER('Test Sample Data'!L632),'Test Sample Data'!L632&lt;$B$1,'Test Sample Data'!L632&gt;0),'Test Sample Data'!L632,$B$1),"")</f>
        <v/>
      </c>
      <c r="M633" s="17" t="str">
        <f>IF(SUM('Test Sample Data'!M$3:M$98)&gt;10,IF(AND(ISNUMBER('Test Sample Data'!M632),'Test Sample Data'!M632&lt;$B$1,'Test Sample Data'!M632&gt;0),'Test Sample Data'!M632,$B$1),"")</f>
        <v/>
      </c>
      <c r="N633" s="17" t="str">
        <f>'Gene Table'!E632</f>
        <v>hsa-miR-654-5p</v>
      </c>
      <c r="O633" s="17" t="str">
        <f>'Gene Table'!B632</f>
        <v>K06</v>
      </c>
      <c r="P633" s="17" t="str">
        <f>IF(SUM('Control Sample Data'!D$3:D$98)&gt;10,IF(AND(ISNUMBER('Control Sample Data'!D632),'Control Sample Data'!D632&lt;$B$1,'Control Sample Data'!D632&gt;0),'Control Sample Data'!D632,$B$1),"")</f>
        <v/>
      </c>
      <c r="Q633" s="17" t="str">
        <f>IF(SUM('Control Sample Data'!E$3:E$98)&gt;10,IF(AND(ISNUMBER('Control Sample Data'!E632),'Control Sample Data'!E632&lt;$B$1,'Control Sample Data'!E632&gt;0),'Control Sample Data'!E632,$B$1),"")</f>
        <v/>
      </c>
      <c r="R633" s="17" t="str">
        <f>IF(SUM('Control Sample Data'!F$3:F$98)&gt;10,IF(AND(ISNUMBER('Control Sample Data'!F632),'Control Sample Data'!F632&lt;$B$1,'Control Sample Data'!F632&gt;0),'Control Sample Data'!F632,$B$1),"")</f>
        <v/>
      </c>
      <c r="S633" s="17" t="str">
        <f>IF(SUM('Control Sample Data'!G$3:G$98)&gt;10,IF(AND(ISNUMBER('Control Sample Data'!G632),'Control Sample Data'!G632&lt;$B$1,'Control Sample Data'!G632&gt;0),'Control Sample Data'!G632,$B$1),"")</f>
        <v/>
      </c>
      <c r="T633" s="17" t="str">
        <f>IF(SUM('Control Sample Data'!H$3:H$98)&gt;10,IF(AND(ISNUMBER('Control Sample Data'!H632),'Control Sample Data'!H632&lt;$B$1,'Control Sample Data'!H632&gt;0),'Control Sample Data'!H632,$B$1),"")</f>
        <v/>
      </c>
      <c r="U633" s="17" t="str">
        <f>IF(SUM('Control Sample Data'!I$3:I$98)&gt;10,IF(AND(ISNUMBER('Control Sample Data'!I632),'Control Sample Data'!I632&lt;$B$1,'Control Sample Data'!I632&gt;0),'Control Sample Data'!I632,$B$1),"")</f>
        <v/>
      </c>
      <c r="V633" s="17" t="str">
        <f>IF(SUM('Control Sample Data'!J$3:J$98)&gt;10,IF(AND(ISNUMBER('Control Sample Data'!J632),'Control Sample Data'!J632&lt;$B$1,'Control Sample Data'!J632&gt;0),'Control Sample Data'!J632,$B$1),"")</f>
        <v/>
      </c>
      <c r="W633" s="17" t="str">
        <f>IF(SUM('Control Sample Data'!K$3:K$98)&gt;10,IF(AND(ISNUMBER('Control Sample Data'!K632),'Control Sample Data'!K632&lt;$B$1,'Control Sample Data'!K632&gt;0),'Control Sample Data'!K632,$B$1),"")</f>
        <v/>
      </c>
      <c r="X633" s="17" t="str">
        <f>IF(SUM('Control Sample Data'!L$3:L$98)&gt;10,IF(AND(ISNUMBER('Control Sample Data'!L632),'Control Sample Data'!L632&lt;$B$1,'Control Sample Data'!L632&gt;0),'Control Sample Data'!L632,$B$1),"")</f>
        <v/>
      </c>
      <c r="Y633" s="17" t="str">
        <f>IF(SUM('Control Sample Data'!M$3:M$98)&gt;10,IF(AND(ISNUMBER('Control Sample Data'!M632),'Control Sample Data'!M632&lt;$B$1,'Control Sample Data'!M632&gt;0),'Control Sample Data'!M632,$B$1),"")</f>
        <v/>
      </c>
      <c r="AT633" s="36" t="str">
        <f t="shared" si="409"/>
        <v/>
      </c>
      <c r="AU633" s="36" t="str">
        <f t="shared" si="410"/>
        <v/>
      </c>
      <c r="AV633" s="36" t="str">
        <f t="shared" si="411"/>
        <v/>
      </c>
      <c r="AW633" s="36" t="str">
        <f t="shared" si="412"/>
        <v/>
      </c>
      <c r="AX633" s="36" t="str">
        <f t="shared" si="413"/>
        <v/>
      </c>
      <c r="AY633" s="36" t="str">
        <f t="shared" si="414"/>
        <v/>
      </c>
      <c r="AZ633" s="36" t="str">
        <f t="shared" si="415"/>
        <v/>
      </c>
      <c r="BA633" s="36" t="str">
        <f t="shared" si="416"/>
        <v/>
      </c>
      <c r="BB633" s="36" t="str">
        <f t="shared" si="417"/>
        <v/>
      </c>
      <c r="BC633" s="36" t="str">
        <f t="shared" si="418"/>
        <v/>
      </c>
      <c r="BD633" s="36" t="str">
        <f t="shared" si="419"/>
        <v/>
      </c>
      <c r="BE633" s="36" t="str">
        <f t="shared" si="420"/>
        <v/>
      </c>
      <c r="BF633" s="36" t="str">
        <f t="shared" si="421"/>
        <v/>
      </c>
      <c r="BG633" s="36" t="str">
        <f t="shared" si="422"/>
        <v/>
      </c>
      <c r="BH633" s="36" t="str">
        <f t="shared" si="423"/>
        <v/>
      </c>
      <c r="BI633" s="36" t="str">
        <f t="shared" si="424"/>
        <v/>
      </c>
      <c r="BJ633" s="36" t="str">
        <f t="shared" si="425"/>
        <v/>
      </c>
      <c r="BK633" s="36" t="str">
        <f t="shared" si="426"/>
        <v/>
      </c>
      <c r="BL633" s="36" t="str">
        <f t="shared" si="427"/>
        <v/>
      </c>
      <c r="BM633" s="36" t="str">
        <f t="shared" si="428"/>
        <v/>
      </c>
      <c r="BN633" s="38" t="e">
        <f t="shared" si="387"/>
        <v>#DIV/0!</v>
      </c>
      <c r="BO633" s="38" t="e">
        <f t="shared" si="388"/>
        <v>#DIV/0!</v>
      </c>
      <c r="BP633" s="39" t="str">
        <f t="shared" si="389"/>
        <v/>
      </c>
      <c r="BQ633" s="39" t="str">
        <f t="shared" si="390"/>
        <v/>
      </c>
      <c r="BR633" s="39" t="str">
        <f t="shared" si="391"/>
        <v/>
      </c>
      <c r="BS633" s="39" t="str">
        <f t="shared" si="392"/>
        <v/>
      </c>
      <c r="BT633" s="39" t="str">
        <f t="shared" si="393"/>
        <v/>
      </c>
      <c r="BU633" s="39" t="str">
        <f t="shared" si="394"/>
        <v/>
      </c>
      <c r="BV633" s="39" t="str">
        <f t="shared" si="395"/>
        <v/>
      </c>
      <c r="BW633" s="39" t="str">
        <f t="shared" si="396"/>
        <v/>
      </c>
      <c r="BX633" s="39" t="str">
        <f t="shared" si="397"/>
        <v/>
      </c>
      <c r="BY633" s="39" t="str">
        <f t="shared" si="398"/>
        <v/>
      </c>
      <c r="BZ633" s="39" t="str">
        <f t="shared" si="399"/>
        <v/>
      </c>
      <c r="CA633" s="39" t="str">
        <f t="shared" si="400"/>
        <v/>
      </c>
      <c r="CB633" s="39" t="str">
        <f t="shared" si="401"/>
        <v/>
      </c>
      <c r="CC633" s="39" t="str">
        <f t="shared" si="402"/>
        <v/>
      </c>
      <c r="CD633" s="39" t="str">
        <f t="shared" si="403"/>
        <v/>
      </c>
      <c r="CE633" s="39" t="str">
        <f t="shared" si="404"/>
        <v/>
      </c>
      <c r="CF633" s="39" t="str">
        <f t="shared" si="405"/>
        <v/>
      </c>
      <c r="CG633" s="39" t="str">
        <f t="shared" si="406"/>
        <v/>
      </c>
      <c r="CH633" s="39" t="str">
        <f t="shared" si="407"/>
        <v/>
      </c>
      <c r="CI633" s="39" t="str">
        <f t="shared" si="408"/>
        <v/>
      </c>
    </row>
    <row r="634" spans="1:87">
      <c r="A634" s="18"/>
      <c r="B634" s="15" t="str">
        <f>'Gene Table'!E633</f>
        <v>hsa-miR-936</v>
      </c>
      <c r="C634" s="15" t="str">
        <f>'Gene Table'!B633</f>
        <v>K07</v>
      </c>
      <c r="D634" s="16" t="str">
        <f>IF(SUM('Test Sample Data'!D$3:D$98)&gt;10,IF(AND(ISNUMBER('Test Sample Data'!D633),'Test Sample Data'!D633&lt;$B$1,'Test Sample Data'!D633&gt;0),'Test Sample Data'!D633,$B$1),"")</f>
        <v/>
      </c>
      <c r="E634" s="17" t="str">
        <f>IF(SUM('Test Sample Data'!E$3:E$98)&gt;10,IF(AND(ISNUMBER('Test Sample Data'!E633),'Test Sample Data'!E633&lt;$B$1,'Test Sample Data'!E633&gt;0),'Test Sample Data'!E633,$B$1),"")</f>
        <v/>
      </c>
      <c r="F634" s="17" t="str">
        <f>IF(SUM('Test Sample Data'!F$3:F$98)&gt;10,IF(AND(ISNUMBER('Test Sample Data'!F633),'Test Sample Data'!F633&lt;$B$1,'Test Sample Data'!F633&gt;0),'Test Sample Data'!F633,$B$1),"")</f>
        <v/>
      </c>
      <c r="G634" s="17" t="str">
        <f>IF(SUM('Test Sample Data'!G$3:G$98)&gt;10,IF(AND(ISNUMBER('Test Sample Data'!G633),'Test Sample Data'!G633&lt;$B$1,'Test Sample Data'!G633&gt;0),'Test Sample Data'!G633,$B$1),"")</f>
        <v/>
      </c>
      <c r="H634" s="17" t="str">
        <f>IF(SUM('Test Sample Data'!H$3:H$98)&gt;10,IF(AND(ISNUMBER('Test Sample Data'!H633),'Test Sample Data'!H633&lt;$B$1,'Test Sample Data'!H633&gt;0),'Test Sample Data'!H633,$B$1),"")</f>
        <v/>
      </c>
      <c r="I634" s="17" t="str">
        <f>IF(SUM('Test Sample Data'!I$3:I$98)&gt;10,IF(AND(ISNUMBER('Test Sample Data'!I633),'Test Sample Data'!I633&lt;$B$1,'Test Sample Data'!I633&gt;0),'Test Sample Data'!I633,$B$1),"")</f>
        <v/>
      </c>
      <c r="J634" s="17" t="str">
        <f>IF(SUM('Test Sample Data'!J$3:J$98)&gt;10,IF(AND(ISNUMBER('Test Sample Data'!J633),'Test Sample Data'!J633&lt;$B$1,'Test Sample Data'!J633&gt;0),'Test Sample Data'!J633,$B$1),"")</f>
        <v/>
      </c>
      <c r="K634" s="17" t="str">
        <f>IF(SUM('Test Sample Data'!K$3:K$98)&gt;10,IF(AND(ISNUMBER('Test Sample Data'!K633),'Test Sample Data'!K633&lt;$B$1,'Test Sample Data'!K633&gt;0),'Test Sample Data'!K633,$B$1),"")</f>
        <v/>
      </c>
      <c r="L634" s="17" t="str">
        <f>IF(SUM('Test Sample Data'!L$3:L$98)&gt;10,IF(AND(ISNUMBER('Test Sample Data'!L633),'Test Sample Data'!L633&lt;$B$1,'Test Sample Data'!L633&gt;0),'Test Sample Data'!L633,$B$1),"")</f>
        <v/>
      </c>
      <c r="M634" s="17" t="str">
        <f>IF(SUM('Test Sample Data'!M$3:M$98)&gt;10,IF(AND(ISNUMBER('Test Sample Data'!M633),'Test Sample Data'!M633&lt;$B$1,'Test Sample Data'!M633&gt;0),'Test Sample Data'!M633,$B$1),"")</f>
        <v/>
      </c>
      <c r="N634" s="17" t="str">
        <f>'Gene Table'!E633</f>
        <v>hsa-miR-936</v>
      </c>
      <c r="O634" s="17" t="str">
        <f>'Gene Table'!B633</f>
        <v>K07</v>
      </c>
      <c r="P634" s="17" t="str">
        <f>IF(SUM('Control Sample Data'!D$3:D$98)&gt;10,IF(AND(ISNUMBER('Control Sample Data'!D633),'Control Sample Data'!D633&lt;$B$1,'Control Sample Data'!D633&gt;0),'Control Sample Data'!D633,$B$1),"")</f>
        <v/>
      </c>
      <c r="Q634" s="17" t="str">
        <f>IF(SUM('Control Sample Data'!E$3:E$98)&gt;10,IF(AND(ISNUMBER('Control Sample Data'!E633),'Control Sample Data'!E633&lt;$B$1,'Control Sample Data'!E633&gt;0),'Control Sample Data'!E633,$B$1),"")</f>
        <v/>
      </c>
      <c r="R634" s="17" t="str">
        <f>IF(SUM('Control Sample Data'!F$3:F$98)&gt;10,IF(AND(ISNUMBER('Control Sample Data'!F633),'Control Sample Data'!F633&lt;$B$1,'Control Sample Data'!F633&gt;0),'Control Sample Data'!F633,$B$1),"")</f>
        <v/>
      </c>
      <c r="S634" s="17" t="str">
        <f>IF(SUM('Control Sample Data'!G$3:G$98)&gt;10,IF(AND(ISNUMBER('Control Sample Data'!G633),'Control Sample Data'!G633&lt;$B$1,'Control Sample Data'!G633&gt;0),'Control Sample Data'!G633,$B$1),"")</f>
        <v/>
      </c>
      <c r="T634" s="17" t="str">
        <f>IF(SUM('Control Sample Data'!H$3:H$98)&gt;10,IF(AND(ISNUMBER('Control Sample Data'!H633),'Control Sample Data'!H633&lt;$B$1,'Control Sample Data'!H633&gt;0),'Control Sample Data'!H633,$B$1),"")</f>
        <v/>
      </c>
      <c r="U634" s="17" t="str">
        <f>IF(SUM('Control Sample Data'!I$3:I$98)&gt;10,IF(AND(ISNUMBER('Control Sample Data'!I633),'Control Sample Data'!I633&lt;$B$1,'Control Sample Data'!I633&gt;0),'Control Sample Data'!I633,$B$1),"")</f>
        <v/>
      </c>
      <c r="V634" s="17" t="str">
        <f>IF(SUM('Control Sample Data'!J$3:J$98)&gt;10,IF(AND(ISNUMBER('Control Sample Data'!J633),'Control Sample Data'!J633&lt;$B$1,'Control Sample Data'!J633&gt;0),'Control Sample Data'!J633,$B$1),"")</f>
        <v/>
      </c>
      <c r="W634" s="17" t="str">
        <f>IF(SUM('Control Sample Data'!K$3:K$98)&gt;10,IF(AND(ISNUMBER('Control Sample Data'!K633),'Control Sample Data'!K633&lt;$B$1,'Control Sample Data'!K633&gt;0),'Control Sample Data'!K633,$B$1),"")</f>
        <v/>
      </c>
      <c r="X634" s="17" t="str">
        <f>IF(SUM('Control Sample Data'!L$3:L$98)&gt;10,IF(AND(ISNUMBER('Control Sample Data'!L633),'Control Sample Data'!L633&lt;$B$1,'Control Sample Data'!L633&gt;0),'Control Sample Data'!L633,$B$1),"")</f>
        <v/>
      </c>
      <c r="Y634" s="17" t="str">
        <f>IF(SUM('Control Sample Data'!M$3:M$98)&gt;10,IF(AND(ISNUMBER('Control Sample Data'!M633),'Control Sample Data'!M633&lt;$B$1,'Control Sample Data'!M633&gt;0),'Control Sample Data'!M633,$B$1),"")</f>
        <v/>
      </c>
      <c r="AT634" s="36" t="str">
        <f t="shared" si="409"/>
        <v/>
      </c>
      <c r="AU634" s="36" t="str">
        <f t="shared" si="410"/>
        <v/>
      </c>
      <c r="AV634" s="36" t="str">
        <f t="shared" si="411"/>
        <v/>
      </c>
      <c r="AW634" s="36" t="str">
        <f t="shared" si="412"/>
        <v/>
      </c>
      <c r="AX634" s="36" t="str">
        <f t="shared" si="413"/>
        <v/>
      </c>
      <c r="AY634" s="36" t="str">
        <f t="shared" si="414"/>
        <v/>
      </c>
      <c r="AZ634" s="36" t="str">
        <f t="shared" si="415"/>
        <v/>
      </c>
      <c r="BA634" s="36" t="str">
        <f t="shared" si="416"/>
        <v/>
      </c>
      <c r="BB634" s="36" t="str">
        <f t="shared" si="417"/>
        <v/>
      </c>
      <c r="BC634" s="36" t="str">
        <f t="shared" si="418"/>
        <v/>
      </c>
      <c r="BD634" s="36" t="str">
        <f t="shared" si="419"/>
        <v/>
      </c>
      <c r="BE634" s="36" t="str">
        <f t="shared" si="420"/>
        <v/>
      </c>
      <c r="BF634" s="36" t="str">
        <f t="shared" si="421"/>
        <v/>
      </c>
      <c r="BG634" s="36" t="str">
        <f t="shared" si="422"/>
        <v/>
      </c>
      <c r="BH634" s="36" t="str">
        <f t="shared" si="423"/>
        <v/>
      </c>
      <c r="BI634" s="36" t="str">
        <f t="shared" si="424"/>
        <v/>
      </c>
      <c r="BJ634" s="36" t="str">
        <f t="shared" si="425"/>
        <v/>
      </c>
      <c r="BK634" s="36" t="str">
        <f t="shared" si="426"/>
        <v/>
      </c>
      <c r="BL634" s="36" t="str">
        <f t="shared" si="427"/>
        <v/>
      </c>
      <c r="BM634" s="36" t="str">
        <f t="shared" si="428"/>
        <v/>
      </c>
      <c r="BN634" s="38" t="e">
        <f t="shared" si="387"/>
        <v>#DIV/0!</v>
      </c>
      <c r="BO634" s="38" t="e">
        <f t="shared" si="388"/>
        <v>#DIV/0!</v>
      </c>
      <c r="BP634" s="39" t="str">
        <f t="shared" si="389"/>
        <v/>
      </c>
      <c r="BQ634" s="39" t="str">
        <f t="shared" si="390"/>
        <v/>
      </c>
      <c r="BR634" s="39" t="str">
        <f t="shared" si="391"/>
        <v/>
      </c>
      <c r="BS634" s="39" t="str">
        <f t="shared" si="392"/>
        <v/>
      </c>
      <c r="BT634" s="39" t="str">
        <f t="shared" si="393"/>
        <v/>
      </c>
      <c r="BU634" s="39" t="str">
        <f t="shared" si="394"/>
        <v/>
      </c>
      <c r="BV634" s="39" t="str">
        <f t="shared" si="395"/>
        <v/>
      </c>
      <c r="BW634" s="39" t="str">
        <f t="shared" si="396"/>
        <v/>
      </c>
      <c r="BX634" s="39" t="str">
        <f t="shared" si="397"/>
        <v/>
      </c>
      <c r="BY634" s="39" t="str">
        <f t="shared" si="398"/>
        <v/>
      </c>
      <c r="BZ634" s="39" t="str">
        <f t="shared" si="399"/>
        <v/>
      </c>
      <c r="CA634" s="39" t="str">
        <f t="shared" si="400"/>
        <v/>
      </c>
      <c r="CB634" s="39" t="str">
        <f t="shared" si="401"/>
        <v/>
      </c>
      <c r="CC634" s="39" t="str">
        <f t="shared" si="402"/>
        <v/>
      </c>
      <c r="CD634" s="39" t="str">
        <f t="shared" si="403"/>
        <v/>
      </c>
      <c r="CE634" s="39" t="str">
        <f t="shared" si="404"/>
        <v/>
      </c>
      <c r="CF634" s="39" t="str">
        <f t="shared" si="405"/>
        <v/>
      </c>
      <c r="CG634" s="39" t="str">
        <f t="shared" si="406"/>
        <v/>
      </c>
      <c r="CH634" s="39" t="str">
        <f t="shared" si="407"/>
        <v/>
      </c>
      <c r="CI634" s="39" t="str">
        <f t="shared" si="408"/>
        <v/>
      </c>
    </row>
    <row r="635" spans="1:87">
      <c r="A635" s="18"/>
      <c r="B635" s="15" t="str">
        <f>'Gene Table'!E634</f>
        <v>hsa-miR-1234</v>
      </c>
      <c r="C635" s="15" t="str">
        <f>'Gene Table'!B634</f>
        <v>K08</v>
      </c>
      <c r="D635" s="16" t="str">
        <f>IF(SUM('Test Sample Data'!D$3:D$98)&gt;10,IF(AND(ISNUMBER('Test Sample Data'!D634),'Test Sample Data'!D634&lt;$B$1,'Test Sample Data'!D634&gt;0),'Test Sample Data'!D634,$B$1),"")</f>
        <v/>
      </c>
      <c r="E635" s="17" t="str">
        <f>IF(SUM('Test Sample Data'!E$3:E$98)&gt;10,IF(AND(ISNUMBER('Test Sample Data'!E634),'Test Sample Data'!E634&lt;$B$1,'Test Sample Data'!E634&gt;0),'Test Sample Data'!E634,$B$1),"")</f>
        <v/>
      </c>
      <c r="F635" s="17" t="str">
        <f>IF(SUM('Test Sample Data'!F$3:F$98)&gt;10,IF(AND(ISNUMBER('Test Sample Data'!F634),'Test Sample Data'!F634&lt;$B$1,'Test Sample Data'!F634&gt;0),'Test Sample Data'!F634,$B$1),"")</f>
        <v/>
      </c>
      <c r="G635" s="17" t="str">
        <f>IF(SUM('Test Sample Data'!G$3:G$98)&gt;10,IF(AND(ISNUMBER('Test Sample Data'!G634),'Test Sample Data'!G634&lt;$B$1,'Test Sample Data'!G634&gt;0),'Test Sample Data'!G634,$B$1),"")</f>
        <v/>
      </c>
      <c r="H635" s="17" t="str">
        <f>IF(SUM('Test Sample Data'!H$3:H$98)&gt;10,IF(AND(ISNUMBER('Test Sample Data'!H634),'Test Sample Data'!H634&lt;$B$1,'Test Sample Data'!H634&gt;0),'Test Sample Data'!H634,$B$1),"")</f>
        <v/>
      </c>
      <c r="I635" s="17" t="str">
        <f>IF(SUM('Test Sample Data'!I$3:I$98)&gt;10,IF(AND(ISNUMBER('Test Sample Data'!I634),'Test Sample Data'!I634&lt;$B$1,'Test Sample Data'!I634&gt;0),'Test Sample Data'!I634,$B$1),"")</f>
        <v/>
      </c>
      <c r="J635" s="17" t="str">
        <f>IF(SUM('Test Sample Data'!J$3:J$98)&gt;10,IF(AND(ISNUMBER('Test Sample Data'!J634),'Test Sample Data'!J634&lt;$B$1,'Test Sample Data'!J634&gt;0),'Test Sample Data'!J634,$B$1),"")</f>
        <v/>
      </c>
      <c r="K635" s="17" t="str">
        <f>IF(SUM('Test Sample Data'!K$3:K$98)&gt;10,IF(AND(ISNUMBER('Test Sample Data'!K634),'Test Sample Data'!K634&lt;$B$1,'Test Sample Data'!K634&gt;0),'Test Sample Data'!K634,$B$1),"")</f>
        <v/>
      </c>
      <c r="L635" s="17" t="str">
        <f>IF(SUM('Test Sample Data'!L$3:L$98)&gt;10,IF(AND(ISNUMBER('Test Sample Data'!L634),'Test Sample Data'!L634&lt;$B$1,'Test Sample Data'!L634&gt;0),'Test Sample Data'!L634,$B$1),"")</f>
        <v/>
      </c>
      <c r="M635" s="17" t="str">
        <f>IF(SUM('Test Sample Data'!M$3:M$98)&gt;10,IF(AND(ISNUMBER('Test Sample Data'!M634),'Test Sample Data'!M634&lt;$B$1,'Test Sample Data'!M634&gt;0),'Test Sample Data'!M634,$B$1),"")</f>
        <v/>
      </c>
      <c r="N635" s="17" t="str">
        <f>'Gene Table'!E634</f>
        <v>hsa-miR-1234</v>
      </c>
      <c r="O635" s="17" t="str">
        <f>'Gene Table'!B634</f>
        <v>K08</v>
      </c>
      <c r="P635" s="17" t="str">
        <f>IF(SUM('Control Sample Data'!D$3:D$98)&gt;10,IF(AND(ISNUMBER('Control Sample Data'!D634),'Control Sample Data'!D634&lt;$B$1,'Control Sample Data'!D634&gt;0),'Control Sample Data'!D634,$B$1),"")</f>
        <v/>
      </c>
      <c r="Q635" s="17" t="str">
        <f>IF(SUM('Control Sample Data'!E$3:E$98)&gt;10,IF(AND(ISNUMBER('Control Sample Data'!E634),'Control Sample Data'!E634&lt;$B$1,'Control Sample Data'!E634&gt;0),'Control Sample Data'!E634,$B$1),"")</f>
        <v/>
      </c>
      <c r="R635" s="17" t="str">
        <f>IF(SUM('Control Sample Data'!F$3:F$98)&gt;10,IF(AND(ISNUMBER('Control Sample Data'!F634),'Control Sample Data'!F634&lt;$B$1,'Control Sample Data'!F634&gt;0),'Control Sample Data'!F634,$B$1),"")</f>
        <v/>
      </c>
      <c r="S635" s="17" t="str">
        <f>IF(SUM('Control Sample Data'!G$3:G$98)&gt;10,IF(AND(ISNUMBER('Control Sample Data'!G634),'Control Sample Data'!G634&lt;$B$1,'Control Sample Data'!G634&gt;0),'Control Sample Data'!G634,$B$1),"")</f>
        <v/>
      </c>
      <c r="T635" s="17" t="str">
        <f>IF(SUM('Control Sample Data'!H$3:H$98)&gt;10,IF(AND(ISNUMBER('Control Sample Data'!H634),'Control Sample Data'!H634&lt;$B$1,'Control Sample Data'!H634&gt;0),'Control Sample Data'!H634,$B$1),"")</f>
        <v/>
      </c>
      <c r="U635" s="17" t="str">
        <f>IF(SUM('Control Sample Data'!I$3:I$98)&gt;10,IF(AND(ISNUMBER('Control Sample Data'!I634),'Control Sample Data'!I634&lt;$B$1,'Control Sample Data'!I634&gt;0),'Control Sample Data'!I634,$B$1),"")</f>
        <v/>
      </c>
      <c r="V635" s="17" t="str">
        <f>IF(SUM('Control Sample Data'!J$3:J$98)&gt;10,IF(AND(ISNUMBER('Control Sample Data'!J634),'Control Sample Data'!J634&lt;$B$1,'Control Sample Data'!J634&gt;0),'Control Sample Data'!J634,$B$1),"")</f>
        <v/>
      </c>
      <c r="W635" s="17" t="str">
        <f>IF(SUM('Control Sample Data'!K$3:K$98)&gt;10,IF(AND(ISNUMBER('Control Sample Data'!K634),'Control Sample Data'!K634&lt;$B$1,'Control Sample Data'!K634&gt;0),'Control Sample Data'!K634,$B$1),"")</f>
        <v/>
      </c>
      <c r="X635" s="17" t="str">
        <f>IF(SUM('Control Sample Data'!L$3:L$98)&gt;10,IF(AND(ISNUMBER('Control Sample Data'!L634),'Control Sample Data'!L634&lt;$B$1,'Control Sample Data'!L634&gt;0),'Control Sample Data'!L634,$B$1),"")</f>
        <v/>
      </c>
      <c r="Y635" s="17" t="str">
        <f>IF(SUM('Control Sample Data'!M$3:M$98)&gt;10,IF(AND(ISNUMBER('Control Sample Data'!M634),'Control Sample Data'!M634&lt;$B$1,'Control Sample Data'!M634&gt;0),'Control Sample Data'!M634,$B$1),"")</f>
        <v/>
      </c>
      <c r="AT635" s="36" t="str">
        <f t="shared" si="409"/>
        <v/>
      </c>
      <c r="AU635" s="36" t="str">
        <f t="shared" si="410"/>
        <v/>
      </c>
      <c r="AV635" s="36" t="str">
        <f t="shared" si="411"/>
        <v/>
      </c>
      <c r="AW635" s="36" t="str">
        <f t="shared" si="412"/>
        <v/>
      </c>
      <c r="AX635" s="36" t="str">
        <f t="shared" si="413"/>
        <v/>
      </c>
      <c r="AY635" s="36" t="str">
        <f t="shared" si="414"/>
        <v/>
      </c>
      <c r="AZ635" s="36" t="str">
        <f t="shared" si="415"/>
        <v/>
      </c>
      <c r="BA635" s="36" t="str">
        <f t="shared" si="416"/>
        <v/>
      </c>
      <c r="BB635" s="36" t="str">
        <f t="shared" si="417"/>
        <v/>
      </c>
      <c r="BC635" s="36" t="str">
        <f t="shared" si="418"/>
        <v/>
      </c>
      <c r="BD635" s="36" t="str">
        <f t="shared" si="419"/>
        <v/>
      </c>
      <c r="BE635" s="36" t="str">
        <f t="shared" si="420"/>
        <v/>
      </c>
      <c r="BF635" s="36" t="str">
        <f t="shared" si="421"/>
        <v/>
      </c>
      <c r="BG635" s="36" t="str">
        <f t="shared" si="422"/>
        <v/>
      </c>
      <c r="BH635" s="36" t="str">
        <f t="shared" si="423"/>
        <v/>
      </c>
      <c r="BI635" s="36" t="str">
        <f t="shared" si="424"/>
        <v/>
      </c>
      <c r="BJ635" s="36" t="str">
        <f t="shared" si="425"/>
        <v/>
      </c>
      <c r="BK635" s="36" t="str">
        <f t="shared" si="426"/>
        <v/>
      </c>
      <c r="BL635" s="36" t="str">
        <f t="shared" si="427"/>
        <v/>
      </c>
      <c r="BM635" s="36" t="str">
        <f t="shared" si="428"/>
        <v/>
      </c>
      <c r="BN635" s="38" t="e">
        <f t="shared" si="387"/>
        <v>#DIV/0!</v>
      </c>
      <c r="BO635" s="38" t="e">
        <f t="shared" si="388"/>
        <v>#DIV/0!</v>
      </c>
      <c r="BP635" s="39" t="str">
        <f t="shared" si="389"/>
        <v/>
      </c>
      <c r="BQ635" s="39" t="str">
        <f t="shared" si="390"/>
        <v/>
      </c>
      <c r="BR635" s="39" t="str">
        <f t="shared" si="391"/>
        <v/>
      </c>
      <c r="BS635" s="39" t="str">
        <f t="shared" si="392"/>
        <v/>
      </c>
      <c r="BT635" s="39" t="str">
        <f t="shared" si="393"/>
        <v/>
      </c>
      <c r="BU635" s="39" t="str">
        <f t="shared" si="394"/>
        <v/>
      </c>
      <c r="BV635" s="39" t="str">
        <f t="shared" si="395"/>
        <v/>
      </c>
      <c r="BW635" s="39" t="str">
        <f t="shared" si="396"/>
        <v/>
      </c>
      <c r="BX635" s="39" t="str">
        <f t="shared" si="397"/>
        <v/>
      </c>
      <c r="BY635" s="39" t="str">
        <f t="shared" si="398"/>
        <v/>
      </c>
      <c r="BZ635" s="39" t="str">
        <f t="shared" si="399"/>
        <v/>
      </c>
      <c r="CA635" s="39" t="str">
        <f t="shared" si="400"/>
        <v/>
      </c>
      <c r="CB635" s="39" t="str">
        <f t="shared" si="401"/>
        <v/>
      </c>
      <c r="CC635" s="39" t="str">
        <f t="shared" si="402"/>
        <v/>
      </c>
      <c r="CD635" s="39" t="str">
        <f t="shared" si="403"/>
        <v/>
      </c>
      <c r="CE635" s="39" t="str">
        <f t="shared" si="404"/>
        <v/>
      </c>
      <c r="CF635" s="39" t="str">
        <f t="shared" si="405"/>
        <v/>
      </c>
      <c r="CG635" s="39" t="str">
        <f t="shared" si="406"/>
        <v/>
      </c>
      <c r="CH635" s="39" t="str">
        <f t="shared" si="407"/>
        <v/>
      </c>
      <c r="CI635" s="39" t="str">
        <f t="shared" si="408"/>
        <v/>
      </c>
    </row>
    <row r="636" spans="1:87">
      <c r="A636" s="18"/>
      <c r="B636" s="15" t="str">
        <f>'Gene Table'!E635</f>
        <v>hsa-miR-1260a</v>
      </c>
      <c r="C636" s="15" t="str">
        <f>'Gene Table'!B635</f>
        <v>K09</v>
      </c>
      <c r="D636" s="16" t="str">
        <f>IF(SUM('Test Sample Data'!D$3:D$98)&gt;10,IF(AND(ISNUMBER('Test Sample Data'!D635),'Test Sample Data'!D635&lt;$B$1,'Test Sample Data'!D635&gt;0),'Test Sample Data'!D635,$B$1),"")</f>
        <v/>
      </c>
      <c r="E636" s="17" t="str">
        <f>IF(SUM('Test Sample Data'!E$3:E$98)&gt;10,IF(AND(ISNUMBER('Test Sample Data'!E635),'Test Sample Data'!E635&lt;$B$1,'Test Sample Data'!E635&gt;0),'Test Sample Data'!E635,$B$1),"")</f>
        <v/>
      </c>
      <c r="F636" s="17" t="str">
        <f>IF(SUM('Test Sample Data'!F$3:F$98)&gt;10,IF(AND(ISNUMBER('Test Sample Data'!F635),'Test Sample Data'!F635&lt;$B$1,'Test Sample Data'!F635&gt;0),'Test Sample Data'!F635,$B$1),"")</f>
        <v/>
      </c>
      <c r="G636" s="17" t="str">
        <f>IF(SUM('Test Sample Data'!G$3:G$98)&gt;10,IF(AND(ISNUMBER('Test Sample Data'!G635),'Test Sample Data'!G635&lt;$B$1,'Test Sample Data'!G635&gt;0),'Test Sample Data'!G635,$B$1),"")</f>
        <v/>
      </c>
      <c r="H636" s="17" t="str">
        <f>IF(SUM('Test Sample Data'!H$3:H$98)&gt;10,IF(AND(ISNUMBER('Test Sample Data'!H635),'Test Sample Data'!H635&lt;$B$1,'Test Sample Data'!H635&gt;0),'Test Sample Data'!H635,$B$1),"")</f>
        <v/>
      </c>
      <c r="I636" s="17" t="str">
        <f>IF(SUM('Test Sample Data'!I$3:I$98)&gt;10,IF(AND(ISNUMBER('Test Sample Data'!I635),'Test Sample Data'!I635&lt;$B$1,'Test Sample Data'!I635&gt;0),'Test Sample Data'!I635,$B$1),"")</f>
        <v/>
      </c>
      <c r="J636" s="17" t="str">
        <f>IF(SUM('Test Sample Data'!J$3:J$98)&gt;10,IF(AND(ISNUMBER('Test Sample Data'!J635),'Test Sample Data'!J635&lt;$B$1,'Test Sample Data'!J635&gt;0),'Test Sample Data'!J635,$B$1),"")</f>
        <v/>
      </c>
      <c r="K636" s="17" t="str">
        <f>IF(SUM('Test Sample Data'!K$3:K$98)&gt;10,IF(AND(ISNUMBER('Test Sample Data'!K635),'Test Sample Data'!K635&lt;$B$1,'Test Sample Data'!K635&gt;0),'Test Sample Data'!K635,$B$1),"")</f>
        <v/>
      </c>
      <c r="L636" s="17" t="str">
        <f>IF(SUM('Test Sample Data'!L$3:L$98)&gt;10,IF(AND(ISNUMBER('Test Sample Data'!L635),'Test Sample Data'!L635&lt;$B$1,'Test Sample Data'!L635&gt;0),'Test Sample Data'!L635,$B$1),"")</f>
        <v/>
      </c>
      <c r="M636" s="17" t="str">
        <f>IF(SUM('Test Sample Data'!M$3:M$98)&gt;10,IF(AND(ISNUMBER('Test Sample Data'!M635),'Test Sample Data'!M635&lt;$B$1,'Test Sample Data'!M635&gt;0),'Test Sample Data'!M635,$B$1),"")</f>
        <v/>
      </c>
      <c r="N636" s="17" t="str">
        <f>'Gene Table'!E635</f>
        <v>hsa-miR-1260a</v>
      </c>
      <c r="O636" s="17" t="str">
        <f>'Gene Table'!B635</f>
        <v>K09</v>
      </c>
      <c r="P636" s="17" t="str">
        <f>IF(SUM('Control Sample Data'!D$3:D$98)&gt;10,IF(AND(ISNUMBER('Control Sample Data'!D635),'Control Sample Data'!D635&lt;$B$1,'Control Sample Data'!D635&gt;0),'Control Sample Data'!D635,$B$1),"")</f>
        <v/>
      </c>
      <c r="Q636" s="17" t="str">
        <f>IF(SUM('Control Sample Data'!E$3:E$98)&gt;10,IF(AND(ISNUMBER('Control Sample Data'!E635),'Control Sample Data'!E635&lt;$B$1,'Control Sample Data'!E635&gt;0),'Control Sample Data'!E635,$B$1),"")</f>
        <v/>
      </c>
      <c r="R636" s="17" t="str">
        <f>IF(SUM('Control Sample Data'!F$3:F$98)&gt;10,IF(AND(ISNUMBER('Control Sample Data'!F635),'Control Sample Data'!F635&lt;$B$1,'Control Sample Data'!F635&gt;0),'Control Sample Data'!F635,$B$1),"")</f>
        <v/>
      </c>
      <c r="S636" s="17" t="str">
        <f>IF(SUM('Control Sample Data'!G$3:G$98)&gt;10,IF(AND(ISNUMBER('Control Sample Data'!G635),'Control Sample Data'!G635&lt;$B$1,'Control Sample Data'!G635&gt;0),'Control Sample Data'!G635,$B$1),"")</f>
        <v/>
      </c>
      <c r="T636" s="17" t="str">
        <f>IF(SUM('Control Sample Data'!H$3:H$98)&gt;10,IF(AND(ISNUMBER('Control Sample Data'!H635),'Control Sample Data'!H635&lt;$B$1,'Control Sample Data'!H635&gt;0),'Control Sample Data'!H635,$B$1),"")</f>
        <v/>
      </c>
      <c r="U636" s="17" t="str">
        <f>IF(SUM('Control Sample Data'!I$3:I$98)&gt;10,IF(AND(ISNUMBER('Control Sample Data'!I635),'Control Sample Data'!I635&lt;$B$1,'Control Sample Data'!I635&gt;0),'Control Sample Data'!I635,$B$1),"")</f>
        <v/>
      </c>
      <c r="V636" s="17" t="str">
        <f>IF(SUM('Control Sample Data'!J$3:J$98)&gt;10,IF(AND(ISNUMBER('Control Sample Data'!J635),'Control Sample Data'!J635&lt;$B$1,'Control Sample Data'!J635&gt;0),'Control Sample Data'!J635,$B$1),"")</f>
        <v/>
      </c>
      <c r="W636" s="17" t="str">
        <f>IF(SUM('Control Sample Data'!K$3:K$98)&gt;10,IF(AND(ISNUMBER('Control Sample Data'!K635),'Control Sample Data'!K635&lt;$B$1,'Control Sample Data'!K635&gt;0),'Control Sample Data'!K635,$B$1),"")</f>
        <v/>
      </c>
      <c r="X636" s="17" t="str">
        <f>IF(SUM('Control Sample Data'!L$3:L$98)&gt;10,IF(AND(ISNUMBER('Control Sample Data'!L635),'Control Sample Data'!L635&lt;$B$1,'Control Sample Data'!L635&gt;0),'Control Sample Data'!L635,$B$1),"")</f>
        <v/>
      </c>
      <c r="Y636" s="17" t="str">
        <f>IF(SUM('Control Sample Data'!M$3:M$98)&gt;10,IF(AND(ISNUMBER('Control Sample Data'!M635),'Control Sample Data'!M635&lt;$B$1,'Control Sample Data'!M635&gt;0),'Control Sample Data'!M635,$B$1),"")</f>
        <v/>
      </c>
      <c r="AT636" s="36" t="str">
        <f t="shared" si="409"/>
        <v/>
      </c>
      <c r="AU636" s="36" t="str">
        <f t="shared" si="410"/>
        <v/>
      </c>
      <c r="AV636" s="36" t="str">
        <f t="shared" si="411"/>
        <v/>
      </c>
      <c r="AW636" s="36" t="str">
        <f t="shared" si="412"/>
        <v/>
      </c>
      <c r="AX636" s="36" t="str">
        <f t="shared" si="413"/>
        <v/>
      </c>
      <c r="AY636" s="36" t="str">
        <f t="shared" si="414"/>
        <v/>
      </c>
      <c r="AZ636" s="36" t="str">
        <f t="shared" si="415"/>
        <v/>
      </c>
      <c r="BA636" s="36" t="str">
        <f t="shared" si="416"/>
        <v/>
      </c>
      <c r="BB636" s="36" t="str">
        <f t="shared" si="417"/>
        <v/>
      </c>
      <c r="BC636" s="36" t="str">
        <f t="shared" si="418"/>
        <v/>
      </c>
      <c r="BD636" s="36" t="str">
        <f t="shared" si="419"/>
        <v/>
      </c>
      <c r="BE636" s="36" t="str">
        <f t="shared" si="420"/>
        <v/>
      </c>
      <c r="BF636" s="36" t="str">
        <f t="shared" si="421"/>
        <v/>
      </c>
      <c r="BG636" s="36" t="str">
        <f t="shared" si="422"/>
        <v/>
      </c>
      <c r="BH636" s="36" t="str">
        <f t="shared" si="423"/>
        <v/>
      </c>
      <c r="BI636" s="36" t="str">
        <f t="shared" si="424"/>
        <v/>
      </c>
      <c r="BJ636" s="36" t="str">
        <f t="shared" si="425"/>
        <v/>
      </c>
      <c r="BK636" s="36" t="str">
        <f t="shared" si="426"/>
        <v/>
      </c>
      <c r="BL636" s="36" t="str">
        <f t="shared" si="427"/>
        <v/>
      </c>
      <c r="BM636" s="36" t="str">
        <f t="shared" si="428"/>
        <v/>
      </c>
      <c r="BN636" s="38" t="e">
        <f t="shared" si="387"/>
        <v>#DIV/0!</v>
      </c>
      <c r="BO636" s="38" t="e">
        <f t="shared" si="388"/>
        <v>#DIV/0!</v>
      </c>
      <c r="BP636" s="39" t="str">
        <f t="shared" si="389"/>
        <v/>
      </c>
      <c r="BQ636" s="39" t="str">
        <f t="shared" si="390"/>
        <v/>
      </c>
      <c r="BR636" s="39" t="str">
        <f t="shared" si="391"/>
        <v/>
      </c>
      <c r="BS636" s="39" t="str">
        <f t="shared" si="392"/>
        <v/>
      </c>
      <c r="BT636" s="39" t="str">
        <f t="shared" si="393"/>
        <v/>
      </c>
      <c r="BU636" s="39" t="str">
        <f t="shared" si="394"/>
        <v/>
      </c>
      <c r="BV636" s="39" t="str">
        <f t="shared" si="395"/>
        <v/>
      </c>
      <c r="BW636" s="39" t="str">
        <f t="shared" si="396"/>
        <v/>
      </c>
      <c r="BX636" s="39" t="str">
        <f t="shared" si="397"/>
        <v/>
      </c>
      <c r="BY636" s="39" t="str">
        <f t="shared" si="398"/>
        <v/>
      </c>
      <c r="BZ636" s="39" t="str">
        <f t="shared" si="399"/>
        <v/>
      </c>
      <c r="CA636" s="39" t="str">
        <f t="shared" si="400"/>
        <v/>
      </c>
      <c r="CB636" s="39" t="str">
        <f t="shared" si="401"/>
        <v/>
      </c>
      <c r="CC636" s="39" t="str">
        <f t="shared" si="402"/>
        <v/>
      </c>
      <c r="CD636" s="39" t="str">
        <f t="shared" si="403"/>
        <v/>
      </c>
      <c r="CE636" s="39" t="str">
        <f t="shared" si="404"/>
        <v/>
      </c>
      <c r="CF636" s="39" t="str">
        <f t="shared" si="405"/>
        <v/>
      </c>
      <c r="CG636" s="39" t="str">
        <f t="shared" si="406"/>
        <v/>
      </c>
      <c r="CH636" s="39" t="str">
        <f t="shared" si="407"/>
        <v/>
      </c>
      <c r="CI636" s="39" t="str">
        <f t="shared" si="408"/>
        <v/>
      </c>
    </row>
    <row r="637" spans="1:87">
      <c r="A637" s="18"/>
      <c r="B637" s="15" t="str">
        <f>'Gene Table'!E636</f>
        <v>hsa-miR-1228-3p</v>
      </c>
      <c r="C637" s="15" t="str">
        <f>'Gene Table'!B636</f>
        <v>K10</v>
      </c>
      <c r="D637" s="16" t="str">
        <f>IF(SUM('Test Sample Data'!D$3:D$98)&gt;10,IF(AND(ISNUMBER('Test Sample Data'!D636),'Test Sample Data'!D636&lt;$B$1,'Test Sample Data'!D636&gt;0),'Test Sample Data'!D636,$B$1),"")</f>
        <v/>
      </c>
      <c r="E637" s="17" t="str">
        <f>IF(SUM('Test Sample Data'!E$3:E$98)&gt;10,IF(AND(ISNUMBER('Test Sample Data'!E636),'Test Sample Data'!E636&lt;$B$1,'Test Sample Data'!E636&gt;0),'Test Sample Data'!E636,$B$1),"")</f>
        <v/>
      </c>
      <c r="F637" s="17" t="str">
        <f>IF(SUM('Test Sample Data'!F$3:F$98)&gt;10,IF(AND(ISNUMBER('Test Sample Data'!F636),'Test Sample Data'!F636&lt;$B$1,'Test Sample Data'!F636&gt;0),'Test Sample Data'!F636,$B$1),"")</f>
        <v/>
      </c>
      <c r="G637" s="17" t="str">
        <f>IF(SUM('Test Sample Data'!G$3:G$98)&gt;10,IF(AND(ISNUMBER('Test Sample Data'!G636),'Test Sample Data'!G636&lt;$B$1,'Test Sample Data'!G636&gt;0),'Test Sample Data'!G636,$B$1),"")</f>
        <v/>
      </c>
      <c r="H637" s="17" t="str">
        <f>IF(SUM('Test Sample Data'!H$3:H$98)&gt;10,IF(AND(ISNUMBER('Test Sample Data'!H636),'Test Sample Data'!H636&lt;$B$1,'Test Sample Data'!H636&gt;0),'Test Sample Data'!H636,$B$1),"")</f>
        <v/>
      </c>
      <c r="I637" s="17" t="str">
        <f>IF(SUM('Test Sample Data'!I$3:I$98)&gt;10,IF(AND(ISNUMBER('Test Sample Data'!I636),'Test Sample Data'!I636&lt;$B$1,'Test Sample Data'!I636&gt;0),'Test Sample Data'!I636,$B$1),"")</f>
        <v/>
      </c>
      <c r="J637" s="17" t="str">
        <f>IF(SUM('Test Sample Data'!J$3:J$98)&gt;10,IF(AND(ISNUMBER('Test Sample Data'!J636),'Test Sample Data'!J636&lt;$B$1,'Test Sample Data'!J636&gt;0),'Test Sample Data'!J636,$B$1),"")</f>
        <v/>
      </c>
      <c r="K637" s="17" t="str">
        <f>IF(SUM('Test Sample Data'!K$3:K$98)&gt;10,IF(AND(ISNUMBER('Test Sample Data'!K636),'Test Sample Data'!K636&lt;$B$1,'Test Sample Data'!K636&gt;0),'Test Sample Data'!K636,$B$1),"")</f>
        <v/>
      </c>
      <c r="L637" s="17" t="str">
        <f>IF(SUM('Test Sample Data'!L$3:L$98)&gt;10,IF(AND(ISNUMBER('Test Sample Data'!L636),'Test Sample Data'!L636&lt;$B$1,'Test Sample Data'!L636&gt;0),'Test Sample Data'!L636,$B$1),"")</f>
        <v/>
      </c>
      <c r="M637" s="17" t="str">
        <f>IF(SUM('Test Sample Data'!M$3:M$98)&gt;10,IF(AND(ISNUMBER('Test Sample Data'!M636),'Test Sample Data'!M636&lt;$B$1,'Test Sample Data'!M636&gt;0),'Test Sample Data'!M636,$B$1),"")</f>
        <v/>
      </c>
      <c r="N637" s="17" t="str">
        <f>'Gene Table'!E636</f>
        <v>hsa-miR-1228-3p</v>
      </c>
      <c r="O637" s="17" t="str">
        <f>'Gene Table'!B636</f>
        <v>K10</v>
      </c>
      <c r="P637" s="17" t="str">
        <f>IF(SUM('Control Sample Data'!D$3:D$98)&gt;10,IF(AND(ISNUMBER('Control Sample Data'!D636),'Control Sample Data'!D636&lt;$B$1,'Control Sample Data'!D636&gt;0),'Control Sample Data'!D636,$B$1),"")</f>
        <v/>
      </c>
      <c r="Q637" s="17" t="str">
        <f>IF(SUM('Control Sample Data'!E$3:E$98)&gt;10,IF(AND(ISNUMBER('Control Sample Data'!E636),'Control Sample Data'!E636&lt;$B$1,'Control Sample Data'!E636&gt;0),'Control Sample Data'!E636,$B$1),"")</f>
        <v/>
      </c>
      <c r="R637" s="17" t="str">
        <f>IF(SUM('Control Sample Data'!F$3:F$98)&gt;10,IF(AND(ISNUMBER('Control Sample Data'!F636),'Control Sample Data'!F636&lt;$B$1,'Control Sample Data'!F636&gt;0),'Control Sample Data'!F636,$B$1),"")</f>
        <v/>
      </c>
      <c r="S637" s="17" t="str">
        <f>IF(SUM('Control Sample Data'!G$3:G$98)&gt;10,IF(AND(ISNUMBER('Control Sample Data'!G636),'Control Sample Data'!G636&lt;$B$1,'Control Sample Data'!G636&gt;0),'Control Sample Data'!G636,$B$1),"")</f>
        <v/>
      </c>
      <c r="T637" s="17" t="str">
        <f>IF(SUM('Control Sample Data'!H$3:H$98)&gt;10,IF(AND(ISNUMBER('Control Sample Data'!H636),'Control Sample Data'!H636&lt;$B$1,'Control Sample Data'!H636&gt;0),'Control Sample Data'!H636,$B$1),"")</f>
        <v/>
      </c>
      <c r="U637" s="17" t="str">
        <f>IF(SUM('Control Sample Data'!I$3:I$98)&gt;10,IF(AND(ISNUMBER('Control Sample Data'!I636),'Control Sample Data'!I636&lt;$B$1,'Control Sample Data'!I636&gt;0),'Control Sample Data'!I636,$B$1),"")</f>
        <v/>
      </c>
      <c r="V637" s="17" t="str">
        <f>IF(SUM('Control Sample Data'!J$3:J$98)&gt;10,IF(AND(ISNUMBER('Control Sample Data'!J636),'Control Sample Data'!J636&lt;$B$1,'Control Sample Data'!J636&gt;0),'Control Sample Data'!J636,$B$1),"")</f>
        <v/>
      </c>
      <c r="W637" s="17" t="str">
        <f>IF(SUM('Control Sample Data'!K$3:K$98)&gt;10,IF(AND(ISNUMBER('Control Sample Data'!K636),'Control Sample Data'!K636&lt;$B$1,'Control Sample Data'!K636&gt;0),'Control Sample Data'!K636,$B$1),"")</f>
        <v/>
      </c>
      <c r="X637" s="17" t="str">
        <f>IF(SUM('Control Sample Data'!L$3:L$98)&gt;10,IF(AND(ISNUMBER('Control Sample Data'!L636),'Control Sample Data'!L636&lt;$B$1,'Control Sample Data'!L636&gt;0),'Control Sample Data'!L636,$B$1),"")</f>
        <v/>
      </c>
      <c r="Y637" s="17" t="str">
        <f>IF(SUM('Control Sample Data'!M$3:M$98)&gt;10,IF(AND(ISNUMBER('Control Sample Data'!M636),'Control Sample Data'!M636&lt;$B$1,'Control Sample Data'!M636&gt;0),'Control Sample Data'!M636,$B$1),"")</f>
        <v/>
      </c>
      <c r="AT637" s="36" t="str">
        <f t="shared" si="409"/>
        <v/>
      </c>
      <c r="AU637" s="36" t="str">
        <f t="shared" si="410"/>
        <v/>
      </c>
      <c r="AV637" s="36" t="str">
        <f t="shared" si="411"/>
        <v/>
      </c>
      <c r="AW637" s="36" t="str">
        <f t="shared" si="412"/>
        <v/>
      </c>
      <c r="AX637" s="36" t="str">
        <f t="shared" si="413"/>
        <v/>
      </c>
      <c r="AY637" s="36" t="str">
        <f t="shared" si="414"/>
        <v/>
      </c>
      <c r="AZ637" s="36" t="str">
        <f t="shared" si="415"/>
        <v/>
      </c>
      <c r="BA637" s="36" t="str">
        <f t="shared" si="416"/>
        <v/>
      </c>
      <c r="BB637" s="36" t="str">
        <f t="shared" si="417"/>
        <v/>
      </c>
      <c r="BC637" s="36" t="str">
        <f t="shared" si="418"/>
        <v/>
      </c>
      <c r="BD637" s="36" t="str">
        <f t="shared" si="419"/>
        <v/>
      </c>
      <c r="BE637" s="36" t="str">
        <f t="shared" si="420"/>
        <v/>
      </c>
      <c r="BF637" s="36" t="str">
        <f t="shared" si="421"/>
        <v/>
      </c>
      <c r="BG637" s="36" t="str">
        <f t="shared" si="422"/>
        <v/>
      </c>
      <c r="BH637" s="36" t="str">
        <f t="shared" si="423"/>
        <v/>
      </c>
      <c r="BI637" s="36" t="str">
        <f t="shared" si="424"/>
        <v/>
      </c>
      <c r="BJ637" s="36" t="str">
        <f t="shared" si="425"/>
        <v/>
      </c>
      <c r="BK637" s="36" t="str">
        <f t="shared" si="426"/>
        <v/>
      </c>
      <c r="BL637" s="36" t="str">
        <f t="shared" si="427"/>
        <v/>
      </c>
      <c r="BM637" s="36" t="str">
        <f t="shared" si="428"/>
        <v/>
      </c>
      <c r="BN637" s="38" t="e">
        <f t="shared" si="387"/>
        <v>#DIV/0!</v>
      </c>
      <c r="BO637" s="38" t="e">
        <f t="shared" si="388"/>
        <v>#DIV/0!</v>
      </c>
      <c r="BP637" s="39" t="str">
        <f t="shared" si="389"/>
        <v/>
      </c>
      <c r="BQ637" s="39" t="str">
        <f t="shared" si="390"/>
        <v/>
      </c>
      <c r="BR637" s="39" t="str">
        <f t="shared" si="391"/>
        <v/>
      </c>
      <c r="BS637" s="39" t="str">
        <f t="shared" si="392"/>
        <v/>
      </c>
      <c r="BT637" s="39" t="str">
        <f t="shared" si="393"/>
        <v/>
      </c>
      <c r="BU637" s="39" t="str">
        <f t="shared" si="394"/>
        <v/>
      </c>
      <c r="BV637" s="39" t="str">
        <f t="shared" si="395"/>
        <v/>
      </c>
      <c r="BW637" s="39" t="str">
        <f t="shared" si="396"/>
        <v/>
      </c>
      <c r="BX637" s="39" t="str">
        <f t="shared" si="397"/>
        <v/>
      </c>
      <c r="BY637" s="39" t="str">
        <f t="shared" si="398"/>
        <v/>
      </c>
      <c r="BZ637" s="39" t="str">
        <f t="shared" si="399"/>
        <v/>
      </c>
      <c r="CA637" s="39" t="str">
        <f t="shared" si="400"/>
        <v/>
      </c>
      <c r="CB637" s="39" t="str">
        <f t="shared" si="401"/>
        <v/>
      </c>
      <c r="CC637" s="39" t="str">
        <f t="shared" si="402"/>
        <v/>
      </c>
      <c r="CD637" s="39" t="str">
        <f t="shared" si="403"/>
        <v/>
      </c>
      <c r="CE637" s="39" t="str">
        <f t="shared" si="404"/>
        <v/>
      </c>
      <c r="CF637" s="39" t="str">
        <f t="shared" si="405"/>
        <v/>
      </c>
      <c r="CG637" s="39" t="str">
        <f t="shared" si="406"/>
        <v/>
      </c>
      <c r="CH637" s="39" t="str">
        <f t="shared" si="407"/>
        <v/>
      </c>
      <c r="CI637" s="39" t="str">
        <f t="shared" si="408"/>
        <v/>
      </c>
    </row>
    <row r="638" spans="1:87">
      <c r="A638" s="18"/>
      <c r="B638" s="15" t="str">
        <f>'Gene Table'!E637</f>
        <v>hsa-miR-371a-3p</v>
      </c>
      <c r="C638" s="15" t="str">
        <f>'Gene Table'!B637</f>
        <v>K11</v>
      </c>
      <c r="D638" s="16" t="str">
        <f>IF(SUM('Test Sample Data'!D$3:D$98)&gt;10,IF(AND(ISNUMBER('Test Sample Data'!D637),'Test Sample Data'!D637&lt;$B$1,'Test Sample Data'!D637&gt;0),'Test Sample Data'!D637,$B$1),"")</f>
        <v/>
      </c>
      <c r="E638" s="17" t="str">
        <f>IF(SUM('Test Sample Data'!E$3:E$98)&gt;10,IF(AND(ISNUMBER('Test Sample Data'!E637),'Test Sample Data'!E637&lt;$B$1,'Test Sample Data'!E637&gt;0),'Test Sample Data'!E637,$B$1),"")</f>
        <v/>
      </c>
      <c r="F638" s="17" t="str">
        <f>IF(SUM('Test Sample Data'!F$3:F$98)&gt;10,IF(AND(ISNUMBER('Test Sample Data'!F637),'Test Sample Data'!F637&lt;$B$1,'Test Sample Data'!F637&gt;0),'Test Sample Data'!F637,$B$1),"")</f>
        <v/>
      </c>
      <c r="G638" s="17" t="str">
        <f>IF(SUM('Test Sample Data'!G$3:G$98)&gt;10,IF(AND(ISNUMBER('Test Sample Data'!G637),'Test Sample Data'!G637&lt;$B$1,'Test Sample Data'!G637&gt;0),'Test Sample Data'!G637,$B$1),"")</f>
        <v/>
      </c>
      <c r="H638" s="17" t="str">
        <f>IF(SUM('Test Sample Data'!H$3:H$98)&gt;10,IF(AND(ISNUMBER('Test Sample Data'!H637),'Test Sample Data'!H637&lt;$B$1,'Test Sample Data'!H637&gt;0),'Test Sample Data'!H637,$B$1),"")</f>
        <v/>
      </c>
      <c r="I638" s="17" t="str">
        <f>IF(SUM('Test Sample Data'!I$3:I$98)&gt;10,IF(AND(ISNUMBER('Test Sample Data'!I637),'Test Sample Data'!I637&lt;$B$1,'Test Sample Data'!I637&gt;0),'Test Sample Data'!I637,$B$1),"")</f>
        <v/>
      </c>
      <c r="J638" s="17" t="str">
        <f>IF(SUM('Test Sample Data'!J$3:J$98)&gt;10,IF(AND(ISNUMBER('Test Sample Data'!J637),'Test Sample Data'!J637&lt;$B$1,'Test Sample Data'!J637&gt;0),'Test Sample Data'!J637,$B$1),"")</f>
        <v/>
      </c>
      <c r="K638" s="17" t="str">
        <f>IF(SUM('Test Sample Data'!K$3:K$98)&gt;10,IF(AND(ISNUMBER('Test Sample Data'!K637),'Test Sample Data'!K637&lt;$B$1,'Test Sample Data'!K637&gt;0),'Test Sample Data'!K637,$B$1),"")</f>
        <v/>
      </c>
      <c r="L638" s="17" t="str">
        <f>IF(SUM('Test Sample Data'!L$3:L$98)&gt;10,IF(AND(ISNUMBER('Test Sample Data'!L637),'Test Sample Data'!L637&lt;$B$1,'Test Sample Data'!L637&gt;0),'Test Sample Data'!L637,$B$1),"")</f>
        <v/>
      </c>
      <c r="M638" s="17" t="str">
        <f>IF(SUM('Test Sample Data'!M$3:M$98)&gt;10,IF(AND(ISNUMBER('Test Sample Data'!M637),'Test Sample Data'!M637&lt;$B$1,'Test Sample Data'!M637&gt;0),'Test Sample Data'!M637,$B$1),"")</f>
        <v/>
      </c>
      <c r="N638" s="17" t="str">
        <f>'Gene Table'!E637</f>
        <v>hsa-miR-371a-3p</v>
      </c>
      <c r="O638" s="17" t="str">
        <f>'Gene Table'!B637</f>
        <v>K11</v>
      </c>
      <c r="P638" s="17" t="str">
        <f>IF(SUM('Control Sample Data'!D$3:D$98)&gt;10,IF(AND(ISNUMBER('Control Sample Data'!D637),'Control Sample Data'!D637&lt;$B$1,'Control Sample Data'!D637&gt;0),'Control Sample Data'!D637,$B$1),"")</f>
        <v/>
      </c>
      <c r="Q638" s="17" t="str">
        <f>IF(SUM('Control Sample Data'!E$3:E$98)&gt;10,IF(AND(ISNUMBER('Control Sample Data'!E637),'Control Sample Data'!E637&lt;$B$1,'Control Sample Data'!E637&gt;0),'Control Sample Data'!E637,$B$1),"")</f>
        <v/>
      </c>
      <c r="R638" s="17" t="str">
        <f>IF(SUM('Control Sample Data'!F$3:F$98)&gt;10,IF(AND(ISNUMBER('Control Sample Data'!F637),'Control Sample Data'!F637&lt;$B$1,'Control Sample Data'!F637&gt;0),'Control Sample Data'!F637,$B$1),"")</f>
        <v/>
      </c>
      <c r="S638" s="17" t="str">
        <f>IF(SUM('Control Sample Data'!G$3:G$98)&gt;10,IF(AND(ISNUMBER('Control Sample Data'!G637),'Control Sample Data'!G637&lt;$B$1,'Control Sample Data'!G637&gt;0),'Control Sample Data'!G637,$B$1),"")</f>
        <v/>
      </c>
      <c r="T638" s="17" t="str">
        <f>IF(SUM('Control Sample Data'!H$3:H$98)&gt;10,IF(AND(ISNUMBER('Control Sample Data'!H637),'Control Sample Data'!H637&lt;$B$1,'Control Sample Data'!H637&gt;0),'Control Sample Data'!H637,$B$1),"")</f>
        <v/>
      </c>
      <c r="U638" s="17" t="str">
        <f>IF(SUM('Control Sample Data'!I$3:I$98)&gt;10,IF(AND(ISNUMBER('Control Sample Data'!I637),'Control Sample Data'!I637&lt;$B$1,'Control Sample Data'!I637&gt;0),'Control Sample Data'!I637,$B$1),"")</f>
        <v/>
      </c>
      <c r="V638" s="17" t="str">
        <f>IF(SUM('Control Sample Data'!J$3:J$98)&gt;10,IF(AND(ISNUMBER('Control Sample Data'!J637),'Control Sample Data'!J637&lt;$B$1,'Control Sample Data'!J637&gt;0),'Control Sample Data'!J637,$B$1),"")</f>
        <v/>
      </c>
      <c r="W638" s="17" t="str">
        <f>IF(SUM('Control Sample Data'!K$3:K$98)&gt;10,IF(AND(ISNUMBER('Control Sample Data'!K637),'Control Sample Data'!K637&lt;$B$1,'Control Sample Data'!K637&gt;0),'Control Sample Data'!K637,$B$1),"")</f>
        <v/>
      </c>
      <c r="X638" s="17" t="str">
        <f>IF(SUM('Control Sample Data'!L$3:L$98)&gt;10,IF(AND(ISNUMBER('Control Sample Data'!L637),'Control Sample Data'!L637&lt;$B$1,'Control Sample Data'!L637&gt;0),'Control Sample Data'!L637,$B$1),"")</f>
        <v/>
      </c>
      <c r="Y638" s="17" t="str">
        <f>IF(SUM('Control Sample Data'!M$3:M$98)&gt;10,IF(AND(ISNUMBER('Control Sample Data'!M637),'Control Sample Data'!M637&lt;$B$1,'Control Sample Data'!M637&gt;0),'Control Sample Data'!M637,$B$1),"")</f>
        <v/>
      </c>
      <c r="AT638" s="36" t="str">
        <f t="shared" si="409"/>
        <v/>
      </c>
      <c r="AU638" s="36" t="str">
        <f t="shared" si="410"/>
        <v/>
      </c>
      <c r="AV638" s="36" t="str">
        <f t="shared" si="411"/>
        <v/>
      </c>
      <c r="AW638" s="36" t="str">
        <f t="shared" si="412"/>
        <v/>
      </c>
      <c r="AX638" s="36" t="str">
        <f t="shared" si="413"/>
        <v/>
      </c>
      <c r="AY638" s="36" t="str">
        <f t="shared" si="414"/>
        <v/>
      </c>
      <c r="AZ638" s="36" t="str">
        <f t="shared" si="415"/>
        <v/>
      </c>
      <c r="BA638" s="36" t="str">
        <f t="shared" si="416"/>
        <v/>
      </c>
      <c r="BB638" s="36" t="str">
        <f t="shared" si="417"/>
        <v/>
      </c>
      <c r="BC638" s="36" t="str">
        <f t="shared" si="418"/>
        <v/>
      </c>
      <c r="BD638" s="36" t="str">
        <f t="shared" si="419"/>
        <v/>
      </c>
      <c r="BE638" s="36" t="str">
        <f t="shared" si="420"/>
        <v/>
      </c>
      <c r="BF638" s="36" t="str">
        <f t="shared" si="421"/>
        <v/>
      </c>
      <c r="BG638" s="36" t="str">
        <f t="shared" si="422"/>
        <v/>
      </c>
      <c r="BH638" s="36" t="str">
        <f t="shared" si="423"/>
        <v/>
      </c>
      <c r="BI638" s="36" t="str">
        <f t="shared" si="424"/>
        <v/>
      </c>
      <c r="BJ638" s="36" t="str">
        <f t="shared" si="425"/>
        <v/>
      </c>
      <c r="BK638" s="36" t="str">
        <f t="shared" si="426"/>
        <v/>
      </c>
      <c r="BL638" s="36" t="str">
        <f t="shared" si="427"/>
        <v/>
      </c>
      <c r="BM638" s="36" t="str">
        <f t="shared" si="428"/>
        <v/>
      </c>
      <c r="BN638" s="38" t="e">
        <f t="shared" si="387"/>
        <v>#DIV/0!</v>
      </c>
      <c r="BO638" s="38" t="e">
        <f t="shared" si="388"/>
        <v>#DIV/0!</v>
      </c>
      <c r="BP638" s="39" t="str">
        <f t="shared" si="389"/>
        <v/>
      </c>
      <c r="BQ638" s="39" t="str">
        <f t="shared" si="390"/>
        <v/>
      </c>
      <c r="BR638" s="39" t="str">
        <f t="shared" si="391"/>
        <v/>
      </c>
      <c r="BS638" s="39" t="str">
        <f t="shared" si="392"/>
        <v/>
      </c>
      <c r="BT638" s="39" t="str">
        <f t="shared" si="393"/>
        <v/>
      </c>
      <c r="BU638" s="39" t="str">
        <f t="shared" si="394"/>
        <v/>
      </c>
      <c r="BV638" s="39" t="str">
        <f t="shared" si="395"/>
        <v/>
      </c>
      <c r="BW638" s="39" t="str">
        <f t="shared" si="396"/>
        <v/>
      </c>
      <c r="BX638" s="39" t="str">
        <f t="shared" si="397"/>
        <v/>
      </c>
      <c r="BY638" s="39" t="str">
        <f t="shared" si="398"/>
        <v/>
      </c>
      <c r="BZ638" s="39" t="str">
        <f t="shared" si="399"/>
        <v/>
      </c>
      <c r="CA638" s="39" t="str">
        <f t="shared" si="400"/>
        <v/>
      </c>
      <c r="CB638" s="39" t="str">
        <f t="shared" si="401"/>
        <v/>
      </c>
      <c r="CC638" s="39" t="str">
        <f t="shared" si="402"/>
        <v/>
      </c>
      <c r="CD638" s="39" t="str">
        <f t="shared" si="403"/>
        <v/>
      </c>
      <c r="CE638" s="39" t="str">
        <f t="shared" si="404"/>
        <v/>
      </c>
      <c r="CF638" s="39" t="str">
        <f t="shared" si="405"/>
        <v/>
      </c>
      <c r="CG638" s="39" t="str">
        <f t="shared" si="406"/>
        <v/>
      </c>
      <c r="CH638" s="39" t="str">
        <f t="shared" si="407"/>
        <v/>
      </c>
      <c r="CI638" s="39" t="str">
        <f t="shared" si="408"/>
        <v/>
      </c>
    </row>
    <row r="639" spans="1:87">
      <c r="A639" s="18"/>
      <c r="B639" s="15" t="str">
        <f>'Gene Table'!E638</f>
        <v>hsa-miR-596</v>
      </c>
      <c r="C639" s="15" t="str">
        <f>'Gene Table'!B638</f>
        <v>K12</v>
      </c>
      <c r="D639" s="16" t="str">
        <f>IF(SUM('Test Sample Data'!D$3:D$98)&gt;10,IF(AND(ISNUMBER('Test Sample Data'!D638),'Test Sample Data'!D638&lt;$B$1,'Test Sample Data'!D638&gt;0),'Test Sample Data'!D638,$B$1),"")</f>
        <v/>
      </c>
      <c r="E639" s="17" t="str">
        <f>IF(SUM('Test Sample Data'!E$3:E$98)&gt;10,IF(AND(ISNUMBER('Test Sample Data'!E638),'Test Sample Data'!E638&lt;$B$1,'Test Sample Data'!E638&gt;0),'Test Sample Data'!E638,$B$1),"")</f>
        <v/>
      </c>
      <c r="F639" s="17" t="str">
        <f>IF(SUM('Test Sample Data'!F$3:F$98)&gt;10,IF(AND(ISNUMBER('Test Sample Data'!F638),'Test Sample Data'!F638&lt;$B$1,'Test Sample Data'!F638&gt;0),'Test Sample Data'!F638,$B$1),"")</f>
        <v/>
      </c>
      <c r="G639" s="17" t="str">
        <f>IF(SUM('Test Sample Data'!G$3:G$98)&gt;10,IF(AND(ISNUMBER('Test Sample Data'!G638),'Test Sample Data'!G638&lt;$B$1,'Test Sample Data'!G638&gt;0),'Test Sample Data'!G638,$B$1),"")</f>
        <v/>
      </c>
      <c r="H639" s="17" t="str">
        <f>IF(SUM('Test Sample Data'!H$3:H$98)&gt;10,IF(AND(ISNUMBER('Test Sample Data'!H638),'Test Sample Data'!H638&lt;$B$1,'Test Sample Data'!H638&gt;0),'Test Sample Data'!H638,$B$1),"")</f>
        <v/>
      </c>
      <c r="I639" s="17" t="str">
        <f>IF(SUM('Test Sample Data'!I$3:I$98)&gt;10,IF(AND(ISNUMBER('Test Sample Data'!I638),'Test Sample Data'!I638&lt;$B$1,'Test Sample Data'!I638&gt;0),'Test Sample Data'!I638,$B$1),"")</f>
        <v/>
      </c>
      <c r="J639" s="17" t="str">
        <f>IF(SUM('Test Sample Data'!J$3:J$98)&gt;10,IF(AND(ISNUMBER('Test Sample Data'!J638),'Test Sample Data'!J638&lt;$B$1,'Test Sample Data'!J638&gt;0),'Test Sample Data'!J638,$B$1),"")</f>
        <v/>
      </c>
      <c r="K639" s="17" t="str">
        <f>IF(SUM('Test Sample Data'!K$3:K$98)&gt;10,IF(AND(ISNUMBER('Test Sample Data'!K638),'Test Sample Data'!K638&lt;$B$1,'Test Sample Data'!K638&gt;0),'Test Sample Data'!K638,$B$1),"")</f>
        <v/>
      </c>
      <c r="L639" s="17" t="str">
        <f>IF(SUM('Test Sample Data'!L$3:L$98)&gt;10,IF(AND(ISNUMBER('Test Sample Data'!L638),'Test Sample Data'!L638&lt;$B$1,'Test Sample Data'!L638&gt;0),'Test Sample Data'!L638,$B$1),"")</f>
        <v/>
      </c>
      <c r="M639" s="17" t="str">
        <f>IF(SUM('Test Sample Data'!M$3:M$98)&gt;10,IF(AND(ISNUMBER('Test Sample Data'!M638),'Test Sample Data'!M638&lt;$B$1,'Test Sample Data'!M638&gt;0),'Test Sample Data'!M638,$B$1),"")</f>
        <v/>
      </c>
      <c r="N639" s="17" t="str">
        <f>'Gene Table'!E638</f>
        <v>hsa-miR-596</v>
      </c>
      <c r="O639" s="17" t="str">
        <f>'Gene Table'!B638</f>
        <v>K12</v>
      </c>
      <c r="P639" s="17" t="str">
        <f>IF(SUM('Control Sample Data'!D$3:D$98)&gt;10,IF(AND(ISNUMBER('Control Sample Data'!D638),'Control Sample Data'!D638&lt;$B$1,'Control Sample Data'!D638&gt;0),'Control Sample Data'!D638,$B$1),"")</f>
        <v/>
      </c>
      <c r="Q639" s="17" t="str">
        <f>IF(SUM('Control Sample Data'!E$3:E$98)&gt;10,IF(AND(ISNUMBER('Control Sample Data'!E638),'Control Sample Data'!E638&lt;$B$1,'Control Sample Data'!E638&gt;0),'Control Sample Data'!E638,$B$1),"")</f>
        <v/>
      </c>
      <c r="R639" s="17" t="str">
        <f>IF(SUM('Control Sample Data'!F$3:F$98)&gt;10,IF(AND(ISNUMBER('Control Sample Data'!F638),'Control Sample Data'!F638&lt;$B$1,'Control Sample Data'!F638&gt;0),'Control Sample Data'!F638,$B$1),"")</f>
        <v/>
      </c>
      <c r="S639" s="17" t="str">
        <f>IF(SUM('Control Sample Data'!G$3:G$98)&gt;10,IF(AND(ISNUMBER('Control Sample Data'!G638),'Control Sample Data'!G638&lt;$B$1,'Control Sample Data'!G638&gt;0),'Control Sample Data'!G638,$B$1),"")</f>
        <v/>
      </c>
      <c r="T639" s="17" t="str">
        <f>IF(SUM('Control Sample Data'!H$3:H$98)&gt;10,IF(AND(ISNUMBER('Control Sample Data'!H638),'Control Sample Data'!H638&lt;$B$1,'Control Sample Data'!H638&gt;0),'Control Sample Data'!H638,$B$1),"")</f>
        <v/>
      </c>
      <c r="U639" s="17" t="str">
        <f>IF(SUM('Control Sample Data'!I$3:I$98)&gt;10,IF(AND(ISNUMBER('Control Sample Data'!I638),'Control Sample Data'!I638&lt;$B$1,'Control Sample Data'!I638&gt;0),'Control Sample Data'!I638,$B$1),"")</f>
        <v/>
      </c>
      <c r="V639" s="17" t="str">
        <f>IF(SUM('Control Sample Data'!J$3:J$98)&gt;10,IF(AND(ISNUMBER('Control Sample Data'!J638),'Control Sample Data'!J638&lt;$B$1,'Control Sample Data'!J638&gt;0),'Control Sample Data'!J638,$B$1),"")</f>
        <v/>
      </c>
      <c r="W639" s="17" t="str">
        <f>IF(SUM('Control Sample Data'!K$3:K$98)&gt;10,IF(AND(ISNUMBER('Control Sample Data'!K638),'Control Sample Data'!K638&lt;$B$1,'Control Sample Data'!K638&gt;0),'Control Sample Data'!K638,$B$1),"")</f>
        <v/>
      </c>
      <c r="X639" s="17" t="str">
        <f>IF(SUM('Control Sample Data'!L$3:L$98)&gt;10,IF(AND(ISNUMBER('Control Sample Data'!L638),'Control Sample Data'!L638&lt;$B$1,'Control Sample Data'!L638&gt;0),'Control Sample Data'!L638,$B$1),"")</f>
        <v/>
      </c>
      <c r="Y639" s="17" t="str">
        <f>IF(SUM('Control Sample Data'!M$3:M$98)&gt;10,IF(AND(ISNUMBER('Control Sample Data'!M638),'Control Sample Data'!M638&lt;$B$1,'Control Sample Data'!M638&gt;0),'Control Sample Data'!M638,$B$1),"")</f>
        <v/>
      </c>
      <c r="AT639" s="36" t="str">
        <f t="shared" si="409"/>
        <v/>
      </c>
      <c r="AU639" s="36" t="str">
        <f t="shared" si="410"/>
        <v/>
      </c>
      <c r="AV639" s="36" t="str">
        <f t="shared" si="411"/>
        <v/>
      </c>
      <c r="AW639" s="36" t="str">
        <f t="shared" si="412"/>
        <v/>
      </c>
      <c r="AX639" s="36" t="str">
        <f t="shared" si="413"/>
        <v/>
      </c>
      <c r="AY639" s="36" t="str">
        <f t="shared" si="414"/>
        <v/>
      </c>
      <c r="AZ639" s="36" t="str">
        <f t="shared" si="415"/>
        <v/>
      </c>
      <c r="BA639" s="36" t="str">
        <f t="shared" si="416"/>
        <v/>
      </c>
      <c r="BB639" s="36" t="str">
        <f t="shared" si="417"/>
        <v/>
      </c>
      <c r="BC639" s="36" t="str">
        <f t="shared" si="418"/>
        <v/>
      </c>
      <c r="BD639" s="36" t="str">
        <f t="shared" si="419"/>
        <v/>
      </c>
      <c r="BE639" s="36" t="str">
        <f t="shared" si="420"/>
        <v/>
      </c>
      <c r="BF639" s="36" t="str">
        <f t="shared" si="421"/>
        <v/>
      </c>
      <c r="BG639" s="36" t="str">
        <f t="shared" si="422"/>
        <v/>
      </c>
      <c r="BH639" s="36" t="str">
        <f t="shared" si="423"/>
        <v/>
      </c>
      <c r="BI639" s="36" t="str">
        <f t="shared" si="424"/>
        <v/>
      </c>
      <c r="BJ639" s="36" t="str">
        <f t="shared" si="425"/>
        <v/>
      </c>
      <c r="BK639" s="36" t="str">
        <f t="shared" si="426"/>
        <v/>
      </c>
      <c r="BL639" s="36" t="str">
        <f t="shared" si="427"/>
        <v/>
      </c>
      <c r="BM639" s="36" t="str">
        <f t="shared" si="428"/>
        <v/>
      </c>
      <c r="BN639" s="38" t="e">
        <f t="shared" si="387"/>
        <v>#DIV/0!</v>
      </c>
      <c r="BO639" s="38" t="e">
        <f t="shared" si="388"/>
        <v>#DIV/0!</v>
      </c>
      <c r="BP639" s="39" t="str">
        <f t="shared" si="389"/>
        <v/>
      </c>
      <c r="BQ639" s="39" t="str">
        <f t="shared" si="390"/>
        <v/>
      </c>
      <c r="BR639" s="39" t="str">
        <f t="shared" si="391"/>
        <v/>
      </c>
      <c r="BS639" s="39" t="str">
        <f t="shared" si="392"/>
        <v/>
      </c>
      <c r="BT639" s="39" t="str">
        <f t="shared" si="393"/>
        <v/>
      </c>
      <c r="BU639" s="39" t="str">
        <f t="shared" si="394"/>
        <v/>
      </c>
      <c r="BV639" s="39" t="str">
        <f t="shared" si="395"/>
        <v/>
      </c>
      <c r="BW639" s="39" t="str">
        <f t="shared" si="396"/>
        <v/>
      </c>
      <c r="BX639" s="39" t="str">
        <f t="shared" si="397"/>
        <v/>
      </c>
      <c r="BY639" s="39" t="str">
        <f t="shared" si="398"/>
        <v/>
      </c>
      <c r="BZ639" s="39" t="str">
        <f t="shared" si="399"/>
        <v/>
      </c>
      <c r="CA639" s="39" t="str">
        <f t="shared" si="400"/>
        <v/>
      </c>
      <c r="CB639" s="39" t="str">
        <f t="shared" si="401"/>
        <v/>
      </c>
      <c r="CC639" s="39" t="str">
        <f t="shared" si="402"/>
        <v/>
      </c>
      <c r="CD639" s="39" t="str">
        <f t="shared" si="403"/>
        <v/>
      </c>
      <c r="CE639" s="39" t="str">
        <f t="shared" si="404"/>
        <v/>
      </c>
      <c r="CF639" s="39" t="str">
        <f t="shared" si="405"/>
        <v/>
      </c>
      <c r="CG639" s="39" t="str">
        <f t="shared" si="406"/>
        <v/>
      </c>
      <c r="CH639" s="39" t="str">
        <f t="shared" si="407"/>
        <v/>
      </c>
      <c r="CI639" s="39" t="str">
        <f t="shared" si="408"/>
        <v/>
      </c>
    </row>
    <row r="640" spans="1:87">
      <c r="A640" s="18"/>
      <c r="B640" s="15" t="str">
        <f>'Gene Table'!E639</f>
        <v>hsa-miR-433</v>
      </c>
      <c r="C640" s="15" t="str">
        <f>'Gene Table'!B639</f>
        <v>K13</v>
      </c>
      <c r="D640" s="16" t="str">
        <f>IF(SUM('Test Sample Data'!D$3:D$98)&gt;10,IF(AND(ISNUMBER('Test Sample Data'!D639),'Test Sample Data'!D639&lt;$B$1,'Test Sample Data'!D639&gt;0),'Test Sample Data'!D639,$B$1),"")</f>
        <v/>
      </c>
      <c r="E640" s="17" t="str">
        <f>IF(SUM('Test Sample Data'!E$3:E$98)&gt;10,IF(AND(ISNUMBER('Test Sample Data'!E639),'Test Sample Data'!E639&lt;$B$1,'Test Sample Data'!E639&gt;0),'Test Sample Data'!E639,$B$1),"")</f>
        <v/>
      </c>
      <c r="F640" s="17" t="str">
        <f>IF(SUM('Test Sample Data'!F$3:F$98)&gt;10,IF(AND(ISNUMBER('Test Sample Data'!F639),'Test Sample Data'!F639&lt;$B$1,'Test Sample Data'!F639&gt;0),'Test Sample Data'!F639,$B$1),"")</f>
        <v/>
      </c>
      <c r="G640" s="17" t="str">
        <f>IF(SUM('Test Sample Data'!G$3:G$98)&gt;10,IF(AND(ISNUMBER('Test Sample Data'!G639),'Test Sample Data'!G639&lt;$B$1,'Test Sample Data'!G639&gt;0),'Test Sample Data'!G639,$B$1),"")</f>
        <v/>
      </c>
      <c r="H640" s="17" t="str">
        <f>IF(SUM('Test Sample Data'!H$3:H$98)&gt;10,IF(AND(ISNUMBER('Test Sample Data'!H639),'Test Sample Data'!H639&lt;$B$1,'Test Sample Data'!H639&gt;0),'Test Sample Data'!H639,$B$1),"")</f>
        <v/>
      </c>
      <c r="I640" s="17" t="str">
        <f>IF(SUM('Test Sample Data'!I$3:I$98)&gt;10,IF(AND(ISNUMBER('Test Sample Data'!I639),'Test Sample Data'!I639&lt;$B$1,'Test Sample Data'!I639&gt;0),'Test Sample Data'!I639,$B$1),"")</f>
        <v/>
      </c>
      <c r="J640" s="17" t="str">
        <f>IF(SUM('Test Sample Data'!J$3:J$98)&gt;10,IF(AND(ISNUMBER('Test Sample Data'!J639),'Test Sample Data'!J639&lt;$B$1,'Test Sample Data'!J639&gt;0),'Test Sample Data'!J639,$B$1),"")</f>
        <v/>
      </c>
      <c r="K640" s="17" t="str">
        <f>IF(SUM('Test Sample Data'!K$3:K$98)&gt;10,IF(AND(ISNUMBER('Test Sample Data'!K639),'Test Sample Data'!K639&lt;$B$1,'Test Sample Data'!K639&gt;0),'Test Sample Data'!K639,$B$1),"")</f>
        <v/>
      </c>
      <c r="L640" s="17" t="str">
        <f>IF(SUM('Test Sample Data'!L$3:L$98)&gt;10,IF(AND(ISNUMBER('Test Sample Data'!L639),'Test Sample Data'!L639&lt;$B$1,'Test Sample Data'!L639&gt;0),'Test Sample Data'!L639,$B$1),"")</f>
        <v/>
      </c>
      <c r="M640" s="17" t="str">
        <f>IF(SUM('Test Sample Data'!M$3:M$98)&gt;10,IF(AND(ISNUMBER('Test Sample Data'!M639),'Test Sample Data'!M639&lt;$B$1,'Test Sample Data'!M639&gt;0),'Test Sample Data'!M639,$B$1),"")</f>
        <v/>
      </c>
      <c r="N640" s="17" t="str">
        <f>'Gene Table'!E639</f>
        <v>hsa-miR-433</v>
      </c>
      <c r="O640" s="17" t="str">
        <f>'Gene Table'!B639</f>
        <v>K13</v>
      </c>
      <c r="P640" s="17" t="str">
        <f>IF(SUM('Control Sample Data'!D$3:D$98)&gt;10,IF(AND(ISNUMBER('Control Sample Data'!D639),'Control Sample Data'!D639&lt;$B$1,'Control Sample Data'!D639&gt;0),'Control Sample Data'!D639,$B$1),"")</f>
        <v/>
      </c>
      <c r="Q640" s="17" t="str">
        <f>IF(SUM('Control Sample Data'!E$3:E$98)&gt;10,IF(AND(ISNUMBER('Control Sample Data'!E639),'Control Sample Data'!E639&lt;$B$1,'Control Sample Data'!E639&gt;0),'Control Sample Data'!E639,$B$1),"")</f>
        <v/>
      </c>
      <c r="R640" s="17" t="str">
        <f>IF(SUM('Control Sample Data'!F$3:F$98)&gt;10,IF(AND(ISNUMBER('Control Sample Data'!F639),'Control Sample Data'!F639&lt;$B$1,'Control Sample Data'!F639&gt;0),'Control Sample Data'!F639,$B$1),"")</f>
        <v/>
      </c>
      <c r="S640" s="17" t="str">
        <f>IF(SUM('Control Sample Data'!G$3:G$98)&gt;10,IF(AND(ISNUMBER('Control Sample Data'!G639),'Control Sample Data'!G639&lt;$B$1,'Control Sample Data'!G639&gt;0),'Control Sample Data'!G639,$B$1),"")</f>
        <v/>
      </c>
      <c r="T640" s="17" t="str">
        <f>IF(SUM('Control Sample Data'!H$3:H$98)&gt;10,IF(AND(ISNUMBER('Control Sample Data'!H639),'Control Sample Data'!H639&lt;$B$1,'Control Sample Data'!H639&gt;0),'Control Sample Data'!H639,$B$1),"")</f>
        <v/>
      </c>
      <c r="U640" s="17" t="str">
        <f>IF(SUM('Control Sample Data'!I$3:I$98)&gt;10,IF(AND(ISNUMBER('Control Sample Data'!I639),'Control Sample Data'!I639&lt;$B$1,'Control Sample Data'!I639&gt;0),'Control Sample Data'!I639,$B$1),"")</f>
        <v/>
      </c>
      <c r="V640" s="17" t="str">
        <f>IF(SUM('Control Sample Data'!J$3:J$98)&gt;10,IF(AND(ISNUMBER('Control Sample Data'!J639),'Control Sample Data'!J639&lt;$B$1,'Control Sample Data'!J639&gt;0),'Control Sample Data'!J639,$B$1),"")</f>
        <v/>
      </c>
      <c r="W640" s="17" t="str">
        <f>IF(SUM('Control Sample Data'!K$3:K$98)&gt;10,IF(AND(ISNUMBER('Control Sample Data'!K639),'Control Sample Data'!K639&lt;$B$1,'Control Sample Data'!K639&gt;0),'Control Sample Data'!K639,$B$1),"")</f>
        <v/>
      </c>
      <c r="X640" s="17" t="str">
        <f>IF(SUM('Control Sample Data'!L$3:L$98)&gt;10,IF(AND(ISNUMBER('Control Sample Data'!L639),'Control Sample Data'!L639&lt;$B$1,'Control Sample Data'!L639&gt;0),'Control Sample Data'!L639,$B$1),"")</f>
        <v/>
      </c>
      <c r="Y640" s="17" t="str">
        <f>IF(SUM('Control Sample Data'!M$3:M$98)&gt;10,IF(AND(ISNUMBER('Control Sample Data'!M639),'Control Sample Data'!M639&lt;$B$1,'Control Sample Data'!M639&gt;0),'Control Sample Data'!M639,$B$1),"")</f>
        <v/>
      </c>
      <c r="AT640" s="36" t="str">
        <f t="shared" si="409"/>
        <v/>
      </c>
      <c r="AU640" s="36" t="str">
        <f t="shared" si="410"/>
        <v/>
      </c>
      <c r="AV640" s="36" t="str">
        <f t="shared" si="411"/>
        <v/>
      </c>
      <c r="AW640" s="36" t="str">
        <f t="shared" si="412"/>
        <v/>
      </c>
      <c r="AX640" s="36" t="str">
        <f t="shared" si="413"/>
        <v/>
      </c>
      <c r="AY640" s="36" t="str">
        <f t="shared" si="414"/>
        <v/>
      </c>
      <c r="AZ640" s="36" t="str">
        <f t="shared" si="415"/>
        <v/>
      </c>
      <c r="BA640" s="36" t="str">
        <f t="shared" si="416"/>
        <v/>
      </c>
      <c r="BB640" s="36" t="str">
        <f t="shared" si="417"/>
        <v/>
      </c>
      <c r="BC640" s="36" t="str">
        <f t="shared" si="418"/>
        <v/>
      </c>
      <c r="BD640" s="36" t="str">
        <f t="shared" si="419"/>
        <v/>
      </c>
      <c r="BE640" s="36" t="str">
        <f t="shared" si="420"/>
        <v/>
      </c>
      <c r="BF640" s="36" t="str">
        <f t="shared" si="421"/>
        <v/>
      </c>
      <c r="BG640" s="36" t="str">
        <f t="shared" si="422"/>
        <v/>
      </c>
      <c r="BH640" s="36" t="str">
        <f t="shared" si="423"/>
        <v/>
      </c>
      <c r="BI640" s="36" t="str">
        <f t="shared" si="424"/>
        <v/>
      </c>
      <c r="BJ640" s="36" t="str">
        <f t="shared" si="425"/>
        <v/>
      </c>
      <c r="BK640" s="36" t="str">
        <f t="shared" si="426"/>
        <v/>
      </c>
      <c r="BL640" s="36" t="str">
        <f t="shared" si="427"/>
        <v/>
      </c>
      <c r="BM640" s="36" t="str">
        <f t="shared" si="428"/>
        <v/>
      </c>
      <c r="BN640" s="38" t="e">
        <f t="shared" si="387"/>
        <v>#DIV/0!</v>
      </c>
      <c r="BO640" s="38" t="e">
        <f t="shared" si="388"/>
        <v>#DIV/0!</v>
      </c>
      <c r="BP640" s="39" t="str">
        <f t="shared" si="389"/>
        <v/>
      </c>
      <c r="BQ640" s="39" t="str">
        <f t="shared" si="390"/>
        <v/>
      </c>
      <c r="BR640" s="39" t="str">
        <f t="shared" si="391"/>
        <v/>
      </c>
      <c r="BS640" s="39" t="str">
        <f t="shared" si="392"/>
        <v/>
      </c>
      <c r="BT640" s="39" t="str">
        <f t="shared" si="393"/>
        <v/>
      </c>
      <c r="BU640" s="39" t="str">
        <f t="shared" si="394"/>
        <v/>
      </c>
      <c r="BV640" s="39" t="str">
        <f t="shared" si="395"/>
        <v/>
      </c>
      <c r="BW640" s="39" t="str">
        <f t="shared" si="396"/>
        <v/>
      </c>
      <c r="BX640" s="39" t="str">
        <f t="shared" si="397"/>
        <v/>
      </c>
      <c r="BY640" s="39" t="str">
        <f t="shared" si="398"/>
        <v/>
      </c>
      <c r="BZ640" s="39" t="str">
        <f t="shared" si="399"/>
        <v/>
      </c>
      <c r="CA640" s="39" t="str">
        <f t="shared" si="400"/>
        <v/>
      </c>
      <c r="CB640" s="39" t="str">
        <f t="shared" si="401"/>
        <v/>
      </c>
      <c r="CC640" s="39" t="str">
        <f t="shared" si="402"/>
        <v/>
      </c>
      <c r="CD640" s="39" t="str">
        <f t="shared" si="403"/>
        <v/>
      </c>
      <c r="CE640" s="39" t="str">
        <f t="shared" si="404"/>
        <v/>
      </c>
      <c r="CF640" s="39" t="str">
        <f t="shared" si="405"/>
        <v/>
      </c>
      <c r="CG640" s="39" t="str">
        <f t="shared" si="406"/>
        <v/>
      </c>
      <c r="CH640" s="39" t="str">
        <f t="shared" si="407"/>
        <v/>
      </c>
      <c r="CI640" s="39" t="str">
        <f t="shared" si="408"/>
        <v/>
      </c>
    </row>
    <row r="641" spans="1:87">
      <c r="A641" s="18"/>
      <c r="B641" s="15" t="str">
        <f>'Gene Table'!E640</f>
        <v>hsa-miR-941</v>
      </c>
      <c r="C641" s="15" t="str">
        <f>'Gene Table'!B640</f>
        <v>K14</v>
      </c>
      <c r="D641" s="16" t="str">
        <f>IF(SUM('Test Sample Data'!D$3:D$98)&gt;10,IF(AND(ISNUMBER('Test Sample Data'!D640),'Test Sample Data'!D640&lt;$B$1,'Test Sample Data'!D640&gt;0),'Test Sample Data'!D640,$B$1),"")</f>
        <v/>
      </c>
      <c r="E641" s="17" t="str">
        <f>IF(SUM('Test Sample Data'!E$3:E$98)&gt;10,IF(AND(ISNUMBER('Test Sample Data'!E640),'Test Sample Data'!E640&lt;$B$1,'Test Sample Data'!E640&gt;0),'Test Sample Data'!E640,$B$1),"")</f>
        <v/>
      </c>
      <c r="F641" s="17" t="str">
        <f>IF(SUM('Test Sample Data'!F$3:F$98)&gt;10,IF(AND(ISNUMBER('Test Sample Data'!F640),'Test Sample Data'!F640&lt;$B$1,'Test Sample Data'!F640&gt;0),'Test Sample Data'!F640,$B$1),"")</f>
        <v/>
      </c>
      <c r="G641" s="17" t="str">
        <f>IF(SUM('Test Sample Data'!G$3:G$98)&gt;10,IF(AND(ISNUMBER('Test Sample Data'!G640),'Test Sample Data'!G640&lt;$B$1,'Test Sample Data'!G640&gt;0),'Test Sample Data'!G640,$B$1),"")</f>
        <v/>
      </c>
      <c r="H641" s="17" t="str">
        <f>IF(SUM('Test Sample Data'!H$3:H$98)&gt;10,IF(AND(ISNUMBER('Test Sample Data'!H640),'Test Sample Data'!H640&lt;$B$1,'Test Sample Data'!H640&gt;0),'Test Sample Data'!H640,$B$1),"")</f>
        <v/>
      </c>
      <c r="I641" s="17" t="str">
        <f>IF(SUM('Test Sample Data'!I$3:I$98)&gt;10,IF(AND(ISNUMBER('Test Sample Data'!I640),'Test Sample Data'!I640&lt;$B$1,'Test Sample Data'!I640&gt;0),'Test Sample Data'!I640,$B$1),"")</f>
        <v/>
      </c>
      <c r="J641" s="17" t="str">
        <f>IF(SUM('Test Sample Data'!J$3:J$98)&gt;10,IF(AND(ISNUMBER('Test Sample Data'!J640),'Test Sample Data'!J640&lt;$B$1,'Test Sample Data'!J640&gt;0),'Test Sample Data'!J640,$B$1),"")</f>
        <v/>
      </c>
      <c r="K641" s="17" t="str">
        <f>IF(SUM('Test Sample Data'!K$3:K$98)&gt;10,IF(AND(ISNUMBER('Test Sample Data'!K640),'Test Sample Data'!K640&lt;$B$1,'Test Sample Data'!K640&gt;0),'Test Sample Data'!K640,$B$1),"")</f>
        <v/>
      </c>
      <c r="L641" s="17" t="str">
        <f>IF(SUM('Test Sample Data'!L$3:L$98)&gt;10,IF(AND(ISNUMBER('Test Sample Data'!L640),'Test Sample Data'!L640&lt;$B$1,'Test Sample Data'!L640&gt;0),'Test Sample Data'!L640,$B$1),"")</f>
        <v/>
      </c>
      <c r="M641" s="17" t="str">
        <f>IF(SUM('Test Sample Data'!M$3:M$98)&gt;10,IF(AND(ISNUMBER('Test Sample Data'!M640),'Test Sample Data'!M640&lt;$B$1,'Test Sample Data'!M640&gt;0),'Test Sample Data'!M640,$B$1),"")</f>
        <v/>
      </c>
      <c r="N641" s="17" t="str">
        <f>'Gene Table'!E640</f>
        <v>hsa-miR-941</v>
      </c>
      <c r="O641" s="17" t="str">
        <f>'Gene Table'!B640</f>
        <v>K14</v>
      </c>
      <c r="P641" s="17" t="str">
        <f>IF(SUM('Control Sample Data'!D$3:D$98)&gt;10,IF(AND(ISNUMBER('Control Sample Data'!D640),'Control Sample Data'!D640&lt;$B$1,'Control Sample Data'!D640&gt;0),'Control Sample Data'!D640,$B$1),"")</f>
        <v/>
      </c>
      <c r="Q641" s="17" t="str">
        <f>IF(SUM('Control Sample Data'!E$3:E$98)&gt;10,IF(AND(ISNUMBER('Control Sample Data'!E640),'Control Sample Data'!E640&lt;$B$1,'Control Sample Data'!E640&gt;0),'Control Sample Data'!E640,$B$1),"")</f>
        <v/>
      </c>
      <c r="R641" s="17" t="str">
        <f>IF(SUM('Control Sample Data'!F$3:F$98)&gt;10,IF(AND(ISNUMBER('Control Sample Data'!F640),'Control Sample Data'!F640&lt;$B$1,'Control Sample Data'!F640&gt;0),'Control Sample Data'!F640,$B$1),"")</f>
        <v/>
      </c>
      <c r="S641" s="17" t="str">
        <f>IF(SUM('Control Sample Data'!G$3:G$98)&gt;10,IF(AND(ISNUMBER('Control Sample Data'!G640),'Control Sample Data'!G640&lt;$B$1,'Control Sample Data'!G640&gt;0),'Control Sample Data'!G640,$B$1),"")</f>
        <v/>
      </c>
      <c r="T641" s="17" t="str">
        <f>IF(SUM('Control Sample Data'!H$3:H$98)&gt;10,IF(AND(ISNUMBER('Control Sample Data'!H640),'Control Sample Data'!H640&lt;$B$1,'Control Sample Data'!H640&gt;0),'Control Sample Data'!H640,$B$1),"")</f>
        <v/>
      </c>
      <c r="U641" s="17" t="str">
        <f>IF(SUM('Control Sample Data'!I$3:I$98)&gt;10,IF(AND(ISNUMBER('Control Sample Data'!I640),'Control Sample Data'!I640&lt;$B$1,'Control Sample Data'!I640&gt;0),'Control Sample Data'!I640,$B$1),"")</f>
        <v/>
      </c>
      <c r="V641" s="17" t="str">
        <f>IF(SUM('Control Sample Data'!J$3:J$98)&gt;10,IF(AND(ISNUMBER('Control Sample Data'!J640),'Control Sample Data'!J640&lt;$B$1,'Control Sample Data'!J640&gt;0),'Control Sample Data'!J640,$B$1),"")</f>
        <v/>
      </c>
      <c r="W641" s="17" t="str">
        <f>IF(SUM('Control Sample Data'!K$3:K$98)&gt;10,IF(AND(ISNUMBER('Control Sample Data'!K640),'Control Sample Data'!K640&lt;$B$1,'Control Sample Data'!K640&gt;0),'Control Sample Data'!K640,$B$1),"")</f>
        <v/>
      </c>
      <c r="X641" s="17" t="str">
        <f>IF(SUM('Control Sample Data'!L$3:L$98)&gt;10,IF(AND(ISNUMBER('Control Sample Data'!L640),'Control Sample Data'!L640&lt;$B$1,'Control Sample Data'!L640&gt;0),'Control Sample Data'!L640,$B$1),"")</f>
        <v/>
      </c>
      <c r="Y641" s="17" t="str">
        <f>IF(SUM('Control Sample Data'!M$3:M$98)&gt;10,IF(AND(ISNUMBER('Control Sample Data'!M640),'Control Sample Data'!M640&lt;$B$1,'Control Sample Data'!M640&gt;0),'Control Sample Data'!M640,$B$1),"")</f>
        <v/>
      </c>
      <c r="AT641" s="36" t="str">
        <f t="shared" si="409"/>
        <v/>
      </c>
      <c r="AU641" s="36" t="str">
        <f t="shared" si="410"/>
        <v/>
      </c>
      <c r="AV641" s="36" t="str">
        <f t="shared" si="411"/>
        <v/>
      </c>
      <c r="AW641" s="36" t="str">
        <f t="shared" si="412"/>
        <v/>
      </c>
      <c r="AX641" s="36" t="str">
        <f t="shared" si="413"/>
        <v/>
      </c>
      <c r="AY641" s="36" t="str">
        <f t="shared" si="414"/>
        <v/>
      </c>
      <c r="AZ641" s="36" t="str">
        <f t="shared" si="415"/>
        <v/>
      </c>
      <c r="BA641" s="36" t="str">
        <f t="shared" si="416"/>
        <v/>
      </c>
      <c r="BB641" s="36" t="str">
        <f t="shared" si="417"/>
        <v/>
      </c>
      <c r="BC641" s="36" t="str">
        <f t="shared" si="418"/>
        <v/>
      </c>
      <c r="BD641" s="36" t="str">
        <f t="shared" si="419"/>
        <v/>
      </c>
      <c r="BE641" s="36" t="str">
        <f t="shared" si="420"/>
        <v/>
      </c>
      <c r="BF641" s="36" t="str">
        <f t="shared" si="421"/>
        <v/>
      </c>
      <c r="BG641" s="36" t="str">
        <f t="shared" si="422"/>
        <v/>
      </c>
      <c r="BH641" s="36" t="str">
        <f t="shared" si="423"/>
        <v/>
      </c>
      <c r="BI641" s="36" t="str">
        <f t="shared" si="424"/>
        <v/>
      </c>
      <c r="BJ641" s="36" t="str">
        <f t="shared" si="425"/>
        <v/>
      </c>
      <c r="BK641" s="36" t="str">
        <f t="shared" si="426"/>
        <v/>
      </c>
      <c r="BL641" s="36" t="str">
        <f t="shared" si="427"/>
        <v/>
      </c>
      <c r="BM641" s="36" t="str">
        <f t="shared" si="428"/>
        <v/>
      </c>
      <c r="BN641" s="38" t="e">
        <f t="shared" si="387"/>
        <v>#DIV/0!</v>
      </c>
      <c r="BO641" s="38" t="e">
        <f t="shared" si="388"/>
        <v>#DIV/0!</v>
      </c>
      <c r="BP641" s="39" t="str">
        <f t="shared" si="389"/>
        <v/>
      </c>
      <c r="BQ641" s="39" t="str">
        <f t="shared" si="390"/>
        <v/>
      </c>
      <c r="BR641" s="39" t="str">
        <f t="shared" si="391"/>
        <v/>
      </c>
      <c r="BS641" s="39" t="str">
        <f t="shared" si="392"/>
        <v/>
      </c>
      <c r="BT641" s="39" t="str">
        <f t="shared" si="393"/>
        <v/>
      </c>
      <c r="BU641" s="39" t="str">
        <f t="shared" si="394"/>
        <v/>
      </c>
      <c r="BV641" s="39" t="str">
        <f t="shared" si="395"/>
        <v/>
      </c>
      <c r="BW641" s="39" t="str">
        <f t="shared" si="396"/>
        <v/>
      </c>
      <c r="BX641" s="39" t="str">
        <f t="shared" si="397"/>
        <v/>
      </c>
      <c r="BY641" s="39" t="str">
        <f t="shared" si="398"/>
        <v/>
      </c>
      <c r="BZ641" s="39" t="str">
        <f t="shared" si="399"/>
        <v/>
      </c>
      <c r="CA641" s="39" t="str">
        <f t="shared" si="400"/>
        <v/>
      </c>
      <c r="CB641" s="39" t="str">
        <f t="shared" si="401"/>
        <v/>
      </c>
      <c r="CC641" s="39" t="str">
        <f t="shared" si="402"/>
        <v/>
      </c>
      <c r="CD641" s="39" t="str">
        <f t="shared" si="403"/>
        <v/>
      </c>
      <c r="CE641" s="39" t="str">
        <f t="shared" si="404"/>
        <v/>
      </c>
      <c r="CF641" s="39" t="str">
        <f t="shared" si="405"/>
        <v/>
      </c>
      <c r="CG641" s="39" t="str">
        <f t="shared" si="406"/>
        <v/>
      </c>
      <c r="CH641" s="39" t="str">
        <f t="shared" si="407"/>
        <v/>
      </c>
      <c r="CI641" s="39" t="str">
        <f t="shared" si="408"/>
        <v/>
      </c>
    </row>
    <row r="642" spans="1:87">
      <c r="A642" s="18"/>
      <c r="B642" s="15" t="str">
        <f>'Gene Table'!E641</f>
        <v>hsa-miR-523-3p</v>
      </c>
      <c r="C642" s="15" t="str">
        <f>'Gene Table'!B641</f>
        <v>K15</v>
      </c>
      <c r="D642" s="16" t="str">
        <f>IF(SUM('Test Sample Data'!D$3:D$98)&gt;10,IF(AND(ISNUMBER('Test Sample Data'!D641),'Test Sample Data'!D641&lt;$B$1,'Test Sample Data'!D641&gt;0),'Test Sample Data'!D641,$B$1),"")</f>
        <v/>
      </c>
      <c r="E642" s="17" t="str">
        <f>IF(SUM('Test Sample Data'!E$3:E$98)&gt;10,IF(AND(ISNUMBER('Test Sample Data'!E641),'Test Sample Data'!E641&lt;$B$1,'Test Sample Data'!E641&gt;0),'Test Sample Data'!E641,$B$1),"")</f>
        <v/>
      </c>
      <c r="F642" s="17" t="str">
        <f>IF(SUM('Test Sample Data'!F$3:F$98)&gt;10,IF(AND(ISNUMBER('Test Sample Data'!F641),'Test Sample Data'!F641&lt;$B$1,'Test Sample Data'!F641&gt;0),'Test Sample Data'!F641,$B$1),"")</f>
        <v/>
      </c>
      <c r="G642" s="17" t="str">
        <f>IF(SUM('Test Sample Data'!G$3:G$98)&gt;10,IF(AND(ISNUMBER('Test Sample Data'!G641),'Test Sample Data'!G641&lt;$B$1,'Test Sample Data'!G641&gt;0),'Test Sample Data'!G641,$B$1),"")</f>
        <v/>
      </c>
      <c r="H642" s="17" t="str">
        <f>IF(SUM('Test Sample Data'!H$3:H$98)&gt;10,IF(AND(ISNUMBER('Test Sample Data'!H641),'Test Sample Data'!H641&lt;$B$1,'Test Sample Data'!H641&gt;0),'Test Sample Data'!H641,$B$1),"")</f>
        <v/>
      </c>
      <c r="I642" s="17" t="str">
        <f>IF(SUM('Test Sample Data'!I$3:I$98)&gt;10,IF(AND(ISNUMBER('Test Sample Data'!I641),'Test Sample Data'!I641&lt;$B$1,'Test Sample Data'!I641&gt;0),'Test Sample Data'!I641,$B$1),"")</f>
        <v/>
      </c>
      <c r="J642" s="17" t="str">
        <f>IF(SUM('Test Sample Data'!J$3:J$98)&gt;10,IF(AND(ISNUMBER('Test Sample Data'!J641),'Test Sample Data'!J641&lt;$B$1,'Test Sample Data'!J641&gt;0),'Test Sample Data'!J641,$B$1),"")</f>
        <v/>
      </c>
      <c r="K642" s="17" t="str">
        <f>IF(SUM('Test Sample Data'!K$3:K$98)&gt;10,IF(AND(ISNUMBER('Test Sample Data'!K641),'Test Sample Data'!K641&lt;$B$1,'Test Sample Data'!K641&gt;0),'Test Sample Data'!K641,$B$1),"")</f>
        <v/>
      </c>
      <c r="L642" s="17" t="str">
        <f>IF(SUM('Test Sample Data'!L$3:L$98)&gt;10,IF(AND(ISNUMBER('Test Sample Data'!L641),'Test Sample Data'!L641&lt;$B$1,'Test Sample Data'!L641&gt;0),'Test Sample Data'!L641,$B$1),"")</f>
        <v/>
      </c>
      <c r="M642" s="17" t="str">
        <f>IF(SUM('Test Sample Data'!M$3:M$98)&gt;10,IF(AND(ISNUMBER('Test Sample Data'!M641),'Test Sample Data'!M641&lt;$B$1,'Test Sample Data'!M641&gt;0),'Test Sample Data'!M641,$B$1),"")</f>
        <v/>
      </c>
      <c r="N642" s="17" t="str">
        <f>'Gene Table'!E641</f>
        <v>hsa-miR-523-3p</v>
      </c>
      <c r="O642" s="17" t="str">
        <f>'Gene Table'!B641</f>
        <v>K15</v>
      </c>
      <c r="P642" s="17" t="str">
        <f>IF(SUM('Control Sample Data'!D$3:D$98)&gt;10,IF(AND(ISNUMBER('Control Sample Data'!D641),'Control Sample Data'!D641&lt;$B$1,'Control Sample Data'!D641&gt;0),'Control Sample Data'!D641,$B$1),"")</f>
        <v/>
      </c>
      <c r="Q642" s="17" t="str">
        <f>IF(SUM('Control Sample Data'!E$3:E$98)&gt;10,IF(AND(ISNUMBER('Control Sample Data'!E641),'Control Sample Data'!E641&lt;$B$1,'Control Sample Data'!E641&gt;0),'Control Sample Data'!E641,$B$1),"")</f>
        <v/>
      </c>
      <c r="R642" s="17" t="str">
        <f>IF(SUM('Control Sample Data'!F$3:F$98)&gt;10,IF(AND(ISNUMBER('Control Sample Data'!F641),'Control Sample Data'!F641&lt;$B$1,'Control Sample Data'!F641&gt;0),'Control Sample Data'!F641,$B$1),"")</f>
        <v/>
      </c>
      <c r="S642" s="17" t="str">
        <f>IF(SUM('Control Sample Data'!G$3:G$98)&gt;10,IF(AND(ISNUMBER('Control Sample Data'!G641),'Control Sample Data'!G641&lt;$B$1,'Control Sample Data'!G641&gt;0),'Control Sample Data'!G641,$B$1),"")</f>
        <v/>
      </c>
      <c r="T642" s="17" t="str">
        <f>IF(SUM('Control Sample Data'!H$3:H$98)&gt;10,IF(AND(ISNUMBER('Control Sample Data'!H641),'Control Sample Data'!H641&lt;$B$1,'Control Sample Data'!H641&gt;0),'Control Sample Data'!H641,$B$1),"")</f>
        <v/>
      </c>
      <c r="U642" s="17" t="str">
        <f>IF(SUM('Control Sample Data'!I$3:I$98)&gt;10,IF(AND(ISNUMBER('Control Sample Data'!I641),'Control Sample Data'!I641&lt;$B$1,'Control Sample Data'!I641&gt;0),'Control Sample Data'!I641,$B$1),"")</f>
        <v/>
      </c>
      <c r="V642" s="17" t="str">
        <f>IF(SUM('Control Sample Data'!J$3:J$98)&gt;10,IF(AND(ISNUMBER('Control Sample Data'!J641),'Control Sample Data'!J641&lt;$B$1,'Control Sample Data'!J641&gt;0),'Control Sample Data'!J641,$B$1),"")</f>
        <v/>
      </c>
      <c r="W642" s="17" t="str">
        <f>IF(SUM('Control Sample Data'!K$3:K$98)&gt;10,IF(AND(ISNUMBER('Control Sample Data'!K641),'Control Sample Data'!K641&lt;$B$1,'Control Sample Data'!K641&gt;0),'Control Sample Data'!K641,$B$1),"")</f>
        <v/>
      </c>
      <c r="X642" s="17" t="str">
        <f>IF(SUM('Control Sample Data'!L$3:L$98)&gt;10,IF(AND(ISNUMBER('Control Sample Data'!L641),'Control Sample Data'!L641&lt;$B$1,'Control Sample Data'!L641&gt;0),'Control Sample Data'!L641,$B$1),"")</f>
        <v/>
      </c>
      <c r="Y642" s="17" t="str">
        <f>IF(SUM('Control Sample Data'!M$3:M$98)&gt;10,IF(AND(ISNUMBER('Control Sample Data'!M641),'Control Sample Data'!M641&lt;$B$1,'Control Sample Data'!M641&gt;0),'Control Sample Data'!M641,$B$1),"")</f>
        <v/>
      </c>
      <c r="AT642" s="36" t="str">
        <f t="shared" si="409"/>
        <v/>
      </c>
      <c r="AU642" s="36" t="str">
        <f t="shared" si="410"/>
        <v/>
      </c>
      <c r="AV642" s="36" t="str">
        <f t="shared" si="411"/>
        <v/>
      </c>
      <c r="AW642" s="36" t="str">
        <f t="shared" si="412"/>
        <v/>
      </c>
      <c r="AX642" s="36" t="str">
        <f t="shared" si="413"/>
        <v/>
      </c>
      <c r="AY642" s="36" t="str">
        <f t="shared" si="414"/>
        <v/>
      </c>
      <c r="AZ642" s="36" t="str">
        <f t="shared" si="415"/>
        <v/>
      </c>
      <c r="BA642" s="36" t="str">
        <f t="shared" si="416"/>
        <v/>
      </c>
      <c r="BB642" s="36" t="str">
        <f t="shared" si="417"/>
        <v/>
      </c>
      <c r="BC642" s="36" t="str">
        <f t="shared" si="418"/>
        <v/>
      </c>
      <c r="BD642" s="36" t="str">
        <f t="shared" si="419"/>
        <v/>
      </c>
      <c r="BE642" s="36" t="str">
        <f t="shared" si="420"/>
        <v/>
      </c>
      <c r="BF642" s="36" t="str">
        <f t="shared" si="421"/>
        <v/>
      </c>
      <c r="BG642" s="36" t="str">
        <f t="shared" si="422"/>
        <v/>
      </c>
      <c r="BH642" s="36" t="str">
        <f t="shared" si="423"/>
        <v/>
      </c>
      <c r="BI642" s="36" t="str">
        <f t="shared" si="424"/>
        <v/>
      </c>
      <c r="BJ642" s="36" t="str">
        <f t="shared" si="425"/>
        <v/>
      </c>
      <c r="BK642" s="36" t="str">
        <f t="shared" si="426"/>
        <v/>
      </c>
      <c r="BL642" s="36" t="str">
        <f t="shared" si="427"/>
        <v/>
      </c>
      <c r="BM642" s="36" t="str">
        <f t="shared" si="428"/>
        <v/>
      </c>
      <c r="BN642" s="38" t="e">
        <f t="shared" si="387"/>
        <v>#DIV/0!</v>
      </c>
      <c r="BO642" s="38" t="e">
        <f t="shared" si="388"/>
        <v>#DIV/0!</v>
      </c>
      <c r="BP642" s="39" t="str">
        <f t="shared" si="389"/>
        <v/>
      </c>
      <c r="BQ642" s="39" t="str">
        <f t="shared" si="390"/>
        <v/>
      </c>
      <c r="BR642" s="39" t="str">
        <f t="shared" si="391"/>
        <v/>
      </c>
      <c r="BS642" s="39" t="str">
        <f t="shared" si="392"/>
        <v/>
      </c>
      <c r="BT642" s="39" t="str">
        <f t="shared" si="393"/>
        <v/>
      </c>
      <c r="BU642" s="39" t="str">
        <f t="shared" si="394"/>
        <v/>
      </c>
      <c r="BV642" s="39" t="str">
        <f t="shared" si="395"/>
        <v/>
      </c>
      <c r="BW642" s="39" t="str">
        <f t="shared" si="396"/>
        <v/>
      </c>
      <c r="BX642" s="39" t="str">
        <f t="shared" si="397"/>
        <v/>
      </c>
      <c r="BY642" s="39" t="str">
        <f t="shared" si="398"/>
        <v/>
      </c>
      <c r="BZ642" s="39" t="str">
        <f t="shared" si="399"/>
        <v/>
      </c>
      <c r="CA642" s="39" t="str">
        <f t="shared" si="400"/>
        <v/>
      </c>
      <c r="CB642" s="39" t="str">
        <f t="shared" si="401"/>
        <v/>
      </c>
      <c r="CC642" s="39" t="str">
        <f t="shared" si="402"/>
        <v/>
      </c>
      <c r="CD642" s="39" t="str">
        <f t="shared" si="403"/>
        <v/>
      </c>
      <c r="CE642" s="39" t="str">
        <f t="shared" si="404"/>
        <v/>
      </c>
      <c r="CF642" s="39" t="str">
        <f t="shared" si="405"/>
        <v/>
      </c>
      <c r="CG642" s="39" t="str">
        <f t="shared" si="406"/>
        <v/>
      </c>
      <c r="CH642" s="39" t="str">
        <f t="shared" si="407"/>
        <v/>
      </c>
      <c r="CI642" s="39" t="str">
        <f t="shared" si="408"/>
        <v/>
      </c>
    </row>
    <row r="643" spans="1:87">
      <c r="A643" s="18"/>
      <c r="B643" s="15" t="str">
        <f>'Gene Table'!E642</f>
        <v>hsa-miR-611</v>
      </c>
      <c r="C643" s="15" t="str">
        <f>'Gene Table'!B642</f>
        <v>K16</v>
      </c>
      <c r="D643" s="16" t="str">
        <f>IF(SUM('Test Sample Data'!D$3:D$98)&gt;10,IF(AND(ISNUMBER('Test Sample Data'!D642),'Test Sample Data'!D642&lt;$B$1,'Test Sample Data'!D642&gt;0),'Test Sample Data'!D642,$B$1),"")</f>
        <v/>
      </c>
      <c r="E643" s="17" t="str">
        <f>IF(SUM('Test Sample Data'!E$3:E$98)&gt;10,IF(AND(ISNUMBER('Test Sample Data'!E642),'Test Sample Data'!E642&lt;$B$1,'Test Sample Data'!E642&gt;0),'Test Sample Data'!E642,$B$1),"")</f>
        <v/>
      </c>
      <c r="F643" s="17" t="str">
        <f>IF(SUM('Test Sample Data'!F$3:F$98)&gt;10,IF(AND(ISNUMBER('Test Sample Data'!F642),'Test Sample Data'!F642&lt;$B$1,'Test Sample Data'!F642&gt;0),'Test Sample Data'!F642,$B$1),"")</f>
        <v/>
      </c>
      <c r="G643" s="17" t="str">
        <f>IF(SUM('Test Sample Data'!G$3:G$98)&gt;10,IF(AND(ISNUMBER('Test Sample Data'!G642),'Test Sample Data'!G642&lt;$B$1,'Test Sample Data'!G642&gt;0),'Test Sample Data'!G642,$B$1),"")</f>
        <v/>
      </c>
      <c r="H643" s="17" t="str">
        <f>IF(SUM('Test Sample Data'!H$3:H$98)&gt;10,IF(AND(ISNUMBER('Test Sample Data'!H642),'Test Sample Data'!H642&lt;$B$1,'Test Sample Data'!H642&gt;0),'Test Sample Data'!H642,$B$1),"")</f>
        <v/>
      </c>
      <c r="I643" s="17" t="str">
        <f>IF(SUM('Test Sample Data'!I$3:I$98)&gt;10,IF(AND(ISNUMBER('Test Sample Data'!I642),'Test Sample Data'!I642&lt;$B$1,'Test Sample Data'!I642&gt;0),'Test Sample Data'!I642,$B$1),"")</f>
        <v/>
      </c>
      <c r="J643" s="17" t="str">
        <f>IF(SUM('Test Sample Data'!J$3:J$98)&gt;10,IF(AND(ISNUMBER('Test Sample Data'!J642),'Test Sample Data'!J642&lt;$B$1,'Test Sample Data'!J642&gt;0),'Test Sample Data'!J642,$B$1),"")</f>
        <v/>
      </c>
      <c r="K643" s="17" t="str">
        <f>IF(SUM('Test Sample Data'!K$3:K$98)&gt;10,IF(AND(ISNUMBER('Test Sample Data'!K642),'Test Sample Data'!K642&lt;$B$1,'Test Sample Data'!K642&gt;0),'Test Sample Data'!K642,$B$1),"")</f>
        <v/>
      </c>
      <c r="L643" s="17" t="str">
        <f>IF(SUM('Test Sample Data'!L$3:L$98)&gt;10,IF(AND(ISNUMBER('Test Sample Data'!L642),'Test Sample Data'!L642&lt;$B$1,'Test Sample Data'!L642&gt;0),'Test Sample Data'!L642,$B$1),"")</f>
        <v/>
      </c>
      <c r="M643" s="17" t="str">
        <f>IF(SUM('Test Sample Data'!M$3:M$98)&gt;10,IF(AND(ISNUMBER('Test Sample Data'!M642),'Test Sample Data'!M642&lt;$B$1,'Test Sample Data'!M642&gt;0),'Test Sample Data'!M642,$B$1),"")</f>
        <v/>
      </c>
      <c r="N643" s="17" t="str">
        <f>'Gene Table'!E642</f>
        <v>hsa-miR-611</v>
      </c>
      <c r="O643" s="17" t="str">
        <f>'Gene Table'!B642</f>
        <v>K16</v>
      </c>
      <c r="P643" s="17" t="str">
        <f>IF(SUM('Control Sample Data'!D$3:D$98)&gt;10,IF(AND(ISNUMBER('Control Sample Data'!D642),'Control Sample Data'!D642&lt;$B$1,'Control Sample Data'!D642&gt;0),'Control Sample Data'!D642,$B$1),"")</f>
        <v/>
      </c>
      <c r="Q643" s="17" t="str">
        <f>IF(SUM('Control Sample Data'!E$3:E$98)&gt;10,IF(AND(ISNUMBER('Control Sample Data'!E642),'Control Sample Data'!E642&lt;$B$1,'Control Sample Data'!E642&gt;0),'Control Sample Data'!E642,$B$1),"")</f>
        <v/>
      </c>
      <c r="R643" s="17" t="str">
        <f>IF(SUM('Control Sample Data'!F$3:F$98)&gt;10,IF(AND(ISNUMBER('Control Sample Data'!F642),'Control Sample Data'!F642&lt;$B$1,'Control Sample Data'!F642&gt;0),'Control Sample Data'!F642,$B$1),"")</f>
        <v/>
      </c>
      <c r="S643" s="17" t="str">
        <f>IF(SUM('Control Sample Data'!G$3:G$98)&gt;10,IF(AND(ISNUMBER('Control Sample Data'!G642),'Control Sample Data'!G642&lt;$B$1,'Control Sample Data'!G642&gt;0),'Control Sample Data'!G642,$B$1),"")</f>
        <v/>
      </c>
      <c r="T643" s="17" t="str">
        <f>IF(SUM('Control Sample Data'!H$3:H$98)&gt;10,IF(AND(ISNUMBER('Control Sample Data'!H642),'Control Sample Data'!H642&lt;$B$1,'Control Sample Data'!H642&gt;0),'Control Sample Data'!H642,$B$1),"")</f>
        <v/>
      </c>
      <c r="U643" s="17" t="str">
        <f>IF(SUM('Control Sample Data'!I$3:I$98)&gt;10,IF(AND(ISNUMBER('Control Sample Data'!I642),'Control Sample Data'!I642&lt;$B$1,'Control Sample Data'!I642&gt;0),'Control Sample Data'!I642,$B$1),"")</f>
        <v/>
      </c>
      <c r="V643" s="17" t="str">
        <f>IF(SUM('Control Sample Data'!J$3:J$98)&gt;10,IF(AND(ISNUMBER('Control Sample Data'!J642),'Control Sample Data'!J642&lt;$B$1,'Control Sample Data'!J642&gt;0),'Control Sample Data'!J642,$B$1),"")</f>
        <v/>
      </c>
      <c r="W643" s="17" t="str">
        <f>IF(SUM('Control Sample Data'!K$3:K$98)&gt;10,IF(AND(ISNUMBER('Control Sample Data'!K642),'Control Sample Data'!K642&lt;$B$1,'Control Sample Data'!K642&gt;0),'Control Sample Data'!K642,$B$1),"")</f>
        <v/>
      </c>
      <c r="X643" s="17" t="str">
        <f>IF(SUM('Control Sample Data'!L$3:L$98)&gt;10,IF(AND(ISNUMBER('Control Sample Data'!L642),'Control Sample Data'!L642&lt;$B$1,'Control Sample Data'!L642&gt;0),'Control Sample Data'!L642,$B$1),"")</f>
        <v/>
      </c>
      <c r="Y643" s="17" t="str">
        <f>IF(SUM('Control Sample Data'!M$3:M$98)&gt;10,IF(AND(ISNUMBER('Control Sample Data'!M642),'Control Sample Data'!M642&lt;$B$1,'Control Sample Data'!M642&gt;0),'Control Sample Data'!M642,$B$1),"")</f>
        <v/>
      </c>
      <c r="AT643" s="36" t="str">
        <f t="shared" si="409"/>
        <v/>
      </c>
      <c r="AU643" s="36" t="str">
        <f t="shared" si="410"/>
        <v/>
      </c>
      <c r="AV643" s="36" t="str">
        <f t="shared" si="411"/>
        <v/>
      </c>
      <c r="AW643" s="36" t="str">
        <f t="shared" si="412"/>
        <v/>
      </c>
      <c r="AX643" s="36" t="str">
        <f t="shared" si="413"/>
        <v/>
      </c>
      <c r="AY643" s="36" t="str">
        <f t="shared" si="414"/>
        <v/>
      </c>
      <c r="AZ643" s="36" t="str">
        <f t="shared" si="415"/>
        <v/>
      </c>
      <c r="BA643" s="36" t="str">
        <f t="shared" si="416"/>
        <v/>
      </c>
      <c r="BB643" s="36" t="str">
        <f t="shared" si="417"/>
        <v/>
      </c>
      <c r="BC643" s="36" t="str">
        <f t="shared" si="418"/>
        <v/>
      </c>
      <c r="BD643" s="36" t="str">
        <f t="shared" si="419"/>
        <v/>
      </c>
      <c r="BE643" s="36" t="str">
        <f t="shared" si="420"/>
        <v/>
      </c>
      <c r="BF643" s="36" t="str">
        <f t="shared" si="421"/>
        <v/>
      </c>
      <c r="BG643" s="36" t="str">
        <f t="shared" si="422"/>
        <v/>
      </c>
      <c r="BH643" s="36" t="str">
        <f t="shared" si="423"/>
        <v/>
      </c>
      <c r="BI643" s="36" t="str">
        <f t="shared" si="424"/>
        <v/>
      </c>
      <c r="BJ643" s="36" t="str">
        <f t="shared" si="425"/>
        <v/>
      </c>
      <c r="BK643" s="36" t="str">
        <f t="shared" si="426"/>
        <v/>
      </c>
      <c r="BL643" s="36" t="str">
        <f t="shared" si="427"/>
        <v/>
      </c>
      <c r="BM643" s="36" t="str">
        <f t="shared" si="428"/>
        <v/>
      </c>
      <c r="BN643" s="38" t="e">
        <f t="shared" si="387"/>
        <v>#DIV/0!</v>
      </c>
      <c r="BO643" s="38" t="e">
        <f t="shared" si="388"/>
        <v>#DIV/0!</v>
      </c>
      <c r="BP643" s="39" t="str">
        <f t="shared" si="389"/>
        <v/>
      </c>
      <c r="BQ643" s="39" t="str">
        <f t="shared" si="390"/>
        <v/>
      </c>
      <c r="BR643" s="39" t="str">
        <f t="shared" si="391"/>
        <v/>
      </c>
      <c r="BS643" s="39" t="str">
        <f t="shared" si="392"/>
        <v/>
      </c>
      <c r="BT643" s="39" t="str">
        <f t="shared" si="393"/>
        <v/>
      </c>
      <c r="BU643" s="39" t="str">
        <f t="shared" si="394"/>
        <v/>
      </c>
      <c r="BV643" s="39" t="str">
        <f t="shared" si="395"/>
        <v/>
      </c>
      <c r="BW643" s="39" t="str">
        <f t="shared" si="396"/>
        <v/>
      </c>
      <c r="BX643" s="39" t="str">
        <f t="shared" si="397"/>
        <v/>
      </c>
      <c r="BY643" s="39" t="str">
        <f t="shared" si="398"/>
        <v/>
      </c>
      <c r="BZ643" s="39" t="str">
        <f t="shared" si="399"/>
        <v/>
      </c>
      <c r="CA643" s="39" t="str">
        <f t="shared" si="400"/>
        <v/>
      </c>
      <c r="CB643" s="39" t="str">
        <f t="shared" si="401"/>
        <v/>
      </c>
      <c r="CC643" s="39" t="str">
        <f t="shared" si="402"/>
        <v/>
      </c>
      <c r="CD643" s="39" t="str">
        <f t="shared" si="403"/>
        <v/>
      </c>
      <c r="CE643" s="39" t="str">
        <f t="shared" si="404"/>
        <v/>
      </c>
      <c r="CF643" s="39" t="str">
        <f t="shared" si="405"/>
        <v/>
      </c>
      <c r="CG643" s="39" t="str">
        <f t="shared" si="406"/>
        <v/>
      </c>
      <c r="CH643" s="39" t="str">
        <f t="shared" si="407"/>
        <v/>
      </c>
      <c r="CI643" s="39" t="str">
        <f t="shared" si="408"/>
        <v/>
      </c>
    </row>
    <row r="644" spans="1:87">
      <c r="A644" s="18"/>
      <c r="B644" s="15" t="str">
        <f>'Gene Table'!E643</f>
        <v>hsa-miR-34c-3p</v>
      </c>
      <c r="C644" s="15" t="str">
        <f>'Gene Table'!B643</f>
        <v>K17</v>
      </c>
      <c r="D644" s="16" t="str">
        <f>IF(SUM('Test Sample Data'!D$3:D$98)&gt;10,IF(AND(ISNUMBER('Test Sample Data'!D643),'Test Sample Data'!D643&lt;$B$1,'Test Sample Data'!D643&gt;0),'Test Sample Data'!D643,$B$1),"")</f>
        <v/>
      </c>
      <c r="E644" s="17" t="str">
        <f>IF(SUM('Test Sample Data'!E$3:E$98)&gt;10,IF(AND(ISNUMBER('Test Sample Data'!E643),'Test Sample Data'!E643&lt;$B$1,'Test Sample Data'!E643&gt;0),'Test Sample Data'!E643,$B$1),"")</f>
        <v/>
      </c>
      <c r="F644" s="17" t="str">
        <f>IF(SUM('Test Sample Data'!F$3:F$98)&gt;10,IF(AND(ISNUMBER('Test Sample Data'!F643),'Test Sample Data'!F643&lt;$B$1,'Test Sample Data'!F643&gt;0),'Test Sample Data'!F643,$B$1),"")</f>
        <v/>
      </c>
      <c r="G644" s="17" t="str">
        <f>IF(SUM('Test Sample Data'!G$3:G$98)&gt;10,IF(AND(ISNUMBER('Test Sample Data'!G643),'Test Sample Data'!G643&lt;$B$1,'Test Sample Data'!G643&gt;0),'Test Sample Data'!G643,$B$1),"")</f>
        <v/>
      </c>
      <c r="H644" s="17" t="str">
        <f>IF(SUM('Test Sample Data'!H$3:H$98)&gt;10,IF(AND(ISNUMBER('Test Sample Data'!H643),'Test Sample Data'!H643&lt;$B$1,'Test Sample Data'!H643&gt;0),'Test Sample Data'!H643,$B$1),"")</f>
        <v/>
      </c>
      <c r="I644" s="17" t="str">
        <f>IF(SUM('Test Sample Data'!I$3:I$98)&gt;10,IF(AND(ISNUMBER('Test Sample Data'!I643),'Test Sample Data'!I643&lt;$B$1,'Test Sample Data'!I643&gt;0),'Test Sample Data'!I643,$B$1),"")</f>
        <v/>
      </c>
      <c r="J644" s="17" t="str">
        <f>IF(SUM('Test Sample Data'!J$3:J$98)&gt;10,IF(AND(ISNUMBER('Test Sample Data'!J643),'Test Sample Data'!J643&lt;$B$1,'Test Sample Data'!J643&gt;0),'Test Sample Data'!J643,$B$1),"")</f>
        <v/>
      </c>
      <c r="K644" s="17" t="str">
        <f>IF(SUM('Test Sample Data'!K$3:K$98)&gt;10,IF(AND(ISNUMBER('Test Sample Data'!K643),'Test Sample Data'!K643&lt;$B$1,'Test Sample Data'!K643&gt;0),'Test Sample Data'!K643,$B$1),"")</f>
        <v/>
      </c>
      <c r="L644" s="17" t="str">
        <f>IF(SUM('Test Sample Data'!L$3:L$98)&gt;10,IF(AND(ISNUMBER('Test Sample Data'!L643),'Test Sample Data'!L643&lt;$B$1,'Test Sample Data'!L643&gt;0),'Test Sample Data'!L643,$B$1),"")</f>
        <v/>
      </c>
      <c r="M644" s="17" t="str">
        <f>IF(SUM('Test Sample Data'!M$3:M$98)&gt;10,IF(AND(ISNUMBER('Test Sample Data'!M643),'Test Sample Data'!M643&lt;$B$1,'Test Sample Data'!M643&gt;0),'Test Sample Data'!M643,$B$1),"")</f>
        <v/>
      </c>
      <c r="N644" s="17" t="str">
        <f>'Gene Table'!E643</f>
        <v>hsa-miR-34c-3p</v>
      </c>
      <c r="O644" s="17" t="str">
        <f>'Gene Table'!B643</f>
        <v>K17</v>
      </c>
      <c r="P644" s="17" t="str">
        <f>IF(SUM('Control Sample Data'!D$3:D$98)&gt;10,IF(AND(ISNUMBER('Control Sample Data'!D643),'Control Sample Data'!D643&lt;$B$1,'Control Sample Data'!D643&gt;0),'Control Sample Data'!D643,$B$1),"")</f>
        <v/>
      </c>
      <c r="Q644" s="17" t="str">
        <f>IF(SUM('Control Sample Data'!E$3:E$98)&gt;10,IF(AND(ISNUMBER('Control Sample Data'!E643),'Control Sample Data'!E643&lt;$B$1,'Control Sample Data'!E643&gt;0),'Control Sample Data'!E643,$B$1),"")</f>
        <v/>
      </c>
      <c r="R644" s="17" t="str">
        <f>IF(SUM('Control Sample Data'!F$3:F$98)&gt;10,IF(AND(ISNUMBER('Control Sample Data'!F643),'Control Sample Data'!F643&lt;$B$1,'Control Sample Data'!F643&gt;0),'Control Sample Data'!F643,$B$1),"")</f>
        <v/>
      </c>
      <c r="S644" s="17" t="str">
        <f>IF(SUM('Control Sample Data'!G$3:G$98)&gt;10,IF(AND(ISNUMBER('Control Sample Data'!G643),'Control Sample Data'!G643&lt;$B$1,'Control Sample Data'!G643&gt;0),'Control Sample Data'!G643,$B$1),"")</f>
        <v/>
      </c>
      <c r="T644" s="17" t="str">
        <f>IF(SUM('Control Sample Data'!H$3:H$98)&gt;10,IF(AND(ISNUMBER('Control Sample Data'!H643),'Control Sample Data'!H643&lt;$B$1,'Control Sample Data'!H643&gt;0),'Control Sample Data'!H643,$B$1),"")</f>
        <v/>
      </c>
      <c r="U644" s="17" t="str">
        <f>IF(SUM('Control Sample Data'!I$3:I$98)&gt;10,IF(AND(ISNUMBER('Control Sample Data'!I643),'Control Sample Data'!I643&lt;$B$1,'Control Sample Data'!I643&gt;0),'Control Sample Data'!I643,$B$1),"")</f>
        <v/>
      </c>
      <c r="V644" s="17" t="str">
        <f>IF(SUM('Control Sample Data'!J$3:J$98)&gt;10,IF(AND(ISNUMBER('Control Sample Data'!J643),'Control Sample Data'!J643&lt;$B$1,'Control Sample Data'!J643&gt;0),'Control Sample Data'!J643,$B$1),"")</f>
        <v/>
      </c>
      <c r="W644" s="17" t="str">
        <f>IF(SUM('Control Sample Data'!K$3:K$98)&gt;10,IF(AND(ISNUMBER('Control Sample Data'!K643),'Control Sample Data'!K643&lt;$B$1,'Control Sample Data'!K643&gt;0),'Control Sample Data'!K643,$B$1),"")</f>
        <v/>
      </c>
      <c r="X644" s="17" t="str">
        <f>IF(SUM('Control Sample Data'!L$3:L$98)&gt;10,IF(AND(ISNUMBER('Control Sample Data'!L643),'Control Sample Data'!L643&lt;$B$1,'Control Sample Data'!L643&gt;0),'Control Sample Data'!L643,$B$1),"")</f>
        <v/>
      </c>
      <c r="Y644" s="17" t="str">
        <f>IF(SUM('Control Sample Data'!M$3:M$98)&gt;10,IF(AND(ISNUMBER('Control Sample Data'!M643),'Control Sample Data'!M643&lt;$B$1,'Control Sample Data'!M643&gt;0),'Control Sample Data'!M643,$B$1),"")</f>
        <v/>
      </c>
      <c r="AT644" s="36" t="str">
        <f t="shared" si="409"/>
        <v/>
      </c>
      <c r="AU644" s="36" t="str">
        <f t="shared" si="410"/>
        <v/>
      </c>
      <c r="AV644" s="36" t="str">
        <f t="shared" si="411"/>
        <v/>
      </c>
      <c r="AW644" s="36" t="str">
        <f t="shared" si="412"/>
        <v/>
      </c>
      <c r="AX644" s="36" t="str">
        <f t="shared" si="413"/>
        <v/>
      </c>
      <c r="AY644" s="36" t="str">
        <f t="shared" si="414"/>
        <v/>
      </c>
      <c r="AZ644" s="36" t="str">
        <f t="shared" si="415"/>
        <v/>
      </c>
      <c r="BA644" s="36" t="str">
        <f t="shared" si="416"/>
        <v/>
      </c>
      <c r="BB644" s="36" t="str">
        <f t="shared" si="417"/>
        <v/>
      </c>
      <c r="BC644" s="36" t="str">
        <f t="shared" si="418"/>
        <v/>
      </c>
      <c r="BD644" s="36" t="str">
        <f t="shared" si="419"/>
        <v/>
      </c>
      <c r="BE644" s="36" t="str">
        <f t="shared" si="420"/>
        <v/>
      </c>
      <c r="BF644" s="36" t="str">
        <f t="shared" si="421"/>
        <v/>
      </c>
      <c r="BG644" s="36" t="str">
        <f t="shared" si="422"/>
        <v/>
      </c>
      <c r="BH644" s="36" t="str">
        <f t="shared" si="423"/>
        <v/>
      </c>
      <c r="BI644" s="36" t="str">
        <f t="shared" si="424"/>
        <v/>
      </c>
      <c r="BJ644" s="36" t="str">
        <f t="shared" si="425"/>
        <v/>
      </c>
      <c r="BK644" s="36" t="str">
        <f t="shared" si="426"/>
        <v/>
      </c>
      <c r="BL644" s="36" t="str">
        <f t="shared" si="427"/>
        <v/>
      </c>
      <c r="BM644" s="36" t="str">
        <f t="shared" si="428"/>
        <v/>
      </c>
      <c r="BN644" s="38" t="e">
        <f t="shared" ref="BN644:BN707" si="429">AVERAGE(AT644:BC644)</f>
        <v>#DIV/0!</v>
      </c>
      <c r="BO644" s="38" t="e">
        <f t="shared" ref="BO644:BO707" si="430">AVERAGE(BD644:BM644)</f>
        <v>#DIV/0!</v>
      </c>
      <c r="BP644" s="39" t="str">
        <f t="shared" ref="BP644:BP707" si="431">IF(ISNUMBER(AT644),POWER(2,-AT644),"")</f>
        <v/>
      </c>
      <c r="BQ644" s="39" t="str">
        <f t="shared" ref="BQ644:BQ707" si="432">IF(ISNUMBER(AU644),POWER(2,-AU644),"")</f>
        <v/>
      </c>
      <c r="BR644" s="39" t="str">
        <f t="shared" ref="BR644:BR707" si="433">IF(ISNUMBER(AV644),POWER(2,-AV644),"")</f>
        <v/>
      </c>
      <c r="BS644" s="39" t="str">
        <f t="shared" ref="BS644:BS707" si="434">IF(ISNUMBER(AW644),POWER(2,-AW644),"")</f>
        <v/>
      </c>
      <c r="BT644" s="39" t="str">
        <f t="shared" ref="BT644:BT707" si="435">IF(ISNUMBER(AX644),POWER(2,-AX644),"")</f>
        <v/>
      </c>
      <c r="BU644" s="39" t="str">
        <f t="shared" ref="BU644:BU707" si="436">IF(ISNUMBER(AY644),POWER(2,-AY644),"")</f>
        <v/>
      </c>
      <c r="BV644" s="39" t="str">
        <f t="shared" ref="BV644:BV707" si="437">IF(ISNUMBER(AZ644),POWER(2,-AZ644),"")</f>
        <v/>
      </c>
      <c r="BW644" s="39" t="str">
        <f t="shared" ref="BW644:BW707" si="438">IF(ISNUMBER(BA644),POWER(2,-BA644),"")</f>
        <v/>
      </c>
      <c r="BX644" s="39" t="str">
        <f t="shared" ref="BX644:BX707" si="439">IF(ISNUMBER(BB644),POWER(2,-BB644),"")</f>
        <v/>
      </c>
      <c r="BY644" s="39" t="str">
        <f t="shared" ref="BY644:BY707" si="440">IF(ISNUMBER(BC644),POWER(2,-BC644),"")</f>
        <v/>
      </c>
      <c r="BZ644" s="39" t="str">
        <f t="shared" ref="BZ644:BZ707" si="441">IF(ISNUMBER(BD644),POWER(2,-BD644),"")</f>
        <v/>
      </c>
      <c r="CA644" s="39" t="str">
        <f t="shared" ref="CA644:CA707" si="442">IF(ISNUMBER(BE644),POWER(2,-BE644),"")</f>
        <v/>
      </c>
      <c r="CB644" s="39" t="str">
        <f t="shared" ref="CB644:CB707" si="443">IF(ISNUMBER(BF644),POWER(2,-BF644),"")</f>
        <v/>
      </c>
      <c r="CC644" s="39" t="str">
        <f t="shared" ref="CC644:CC707" si="444">IF(ISNUMBER(BG644),POWER(2,-BG644),"")</f>
        <v/>
      </c>
      <c r="CD644" s="39" t="str">
        <f t="shared" ref="CD644:CD707" si="445">IF(ISNUMBER(BH644),POWER(2,-BH644),"")</f>
        <v/>
      </c>
      <c r="CE644" s="39" t="str">
        <f t="shared" ref="CE644:CE707" si="446">IF(ISNUMBER(BI644),POWER(2,-BI644),"")</f>
        <v/>
      </c>
      <c r="CF644" s="39" t="str">
        <f t="shared" ref="CF644:CF707" si="447">IF(ISNUMBER(BJ644),POWER(2,-BJ644),"")</f>
        <v/>
      </c>
      <c r="CG644" s="39" t="str">
        <f t="shared" ref="CG644:CG707" si="448">IF(ISNUMBER(BK644),POWER(2,-BK644),"")</f>
        <v/>
      </c>
      <c r="CH644" s="39" t="str">
        <f t="shared" ref="CH644:CH707" si="449">IF(ISNUMBER(BL644),POWER(2,-BL644),"")</f>
        <v/>
      </c>
      <c r="CI644" s="39" t="str">
        <f t="shared" ref="CI644:CI707" si="450">IF(ISNUMBER(BM644),POWER(2,-BM644),"")</f>
        <v/>
      </c>
    </row>
    <row r="645" spans="1:87">
      <c r="A645" s="18"/>
      <c r="B645" s="15" t="str">
        <f>'Gene Table'!E644</f>
        <v>hsa-miR-637</v>
      </c>
      <c r="C645" s="15" t="str">
        <f>'Gene Table'!B644</f>
        <v>K18</v>
      </c>
      <c r="D645" s="16" t="str">
        <f>IF(SUM('Test Sample Data'!D$3:D$98)&gt;10,IF(AND(ISNUMBER('Test Sample Data'!D644),'Test Sample Data'!D644&lt;$B$1,'Test Sample Data'!D644&gt;0),'Test Sample Data'!D644,$B$1),"")</f>
        <v/>
      </c>
      <c r="E645" s="17" t="str">
        <f>IF(SUM('Test Sample Data'!E$3:E$98)&gt;10,IF(AND(ISNUMBER('Test Sample Data'!E644),'Test Sample Data'!E644&lt;$B$1,'Test Sample Data'!E644&gt;0),'Test Sample Data'!E644,$B$1),"")</f>
        <v/>
      </c>
      <c r="F645" s="17" t="str">
        <f>IF(SUM('Test Sample Data'!F$3:F$98)&gt;10,IF(AND(ISNUMBER('Test Sample Data'!F644),'Test Sample Data'!F644&lt;$B$1,'Test Sample Data'!F644&gt;0),'Test Sample Data'!F644,$B$1),"")</f>
        <v/>
      </c>
      <c r="G645" s="17" t="str">
        <f>IF(SUM('Test Sample Data'!G$3:G$98)&gt;10,IF(AND(ISNUMBER('Test Sample Data'!G644),'Test Sample Data'!G644&lt;$B$1,'Test Sample Data'!G644&gt;0),'Test Sample Data'!G644,$B$1),"")</f>
        <v/>
      </c>
      <c r="H645" s="17" t="str">
        <f>IF(SUM('Test Sample Data'!H$3:H$98)&gt;10,IF(AND(ISNUMBER('Test Sample Data'!H644),'Test Sample Data'!H644&lt;$B$1,'Test Sample Data'!H644&gt;0),'Test Sample Data'!H644,$B$1),"")</f>
        <v/>
      </c>
      <c r="I645" s="17" t="str">
        <f>IF(SUM('Test Sample Data'!I$3:I$98)&gt;10,IF(AND(ISNUMBER('Test Sample Data'!I644),'Test Sample Data'!I644&lt;$B$1,'Test Sample Data'!I644&gt;0),'Test Sample Data'!I644,$B$1),"")</f>
        <v/>
      </c>
      <c r="J645" s="17" t="str">
        <f>IF(SUM('Test Sample Data'!J$3:J$98)&gt;10,IF(AND(ISNUMBER('Test Sample Data'!J644),'Test Sample Data'!J644&lt;$B$1,'Test Sample Data'!J644&gt;0),'Test Sample Data'!J644,$B$1),"")</f>
        <v/>
      </c>
      <c r="K645" s="17" t="str">
        <f>IF(SUM('Test Sample Data'!K$3:K$98)&gt;10,IF(AND(ISNUMBER('Test Sample Data'!K644),'Test Sample Data'!K644&lt;$B$1,'Test Sample Data'!K644&gt;0),'Test Sample Data'!K644,$B$1),"")</f>
        <v/>
      </c>
      <c r="L645" s="17" t="str">
        <f>IF(SUM('Test Sample Data'!L$3:L$98)&gt;10,IF(AND(ISNUMBER('Test Sample Data'!L644),'Test Sample Data'!L644&lt;$B$1,'Test Sample Data'!L644&gt;0),'Test Sample Data'!L644,$B$1),"")</f>
        <v/>
      </c>
      <c r="M645" s="17" t="str">
        <f>IF(SUM('Test Sample Data'!M$3:M$98)&gt;10,IF(AND(ISNUMBER('Test Sample Data'!M644),'Test Sample Data'!M644&lt;$B$1,'Test Sample Data'!M644&gt;0),'Test Sample Data'!M644,$B$1),"")</f>
        <v/>
      </c>
      <c r="N645" s="17" t="str">
        <f>'Gene Table'!E644</f>
        <v>hsa-miR-637</v>
      </c>
      <c r="O645" s="17" t="str">
        <f>'Gene Table'!B644</f>
        <v>K18</v>
      </c>
      <c r="P645" s="17" t="str">
        <f>IF(SUM('Control Sample Data'!D$3:D$98)&gt;10,IF(AND(ISNUMBER('Control Sample Data'!D644),'Control Sample Data'!D644&lt;$B$1,'Control Sample Data'!D644&gt;0),'Control Sample Data'!D644,$B$1),"")</f>
        <v/>
      </c>
      <c r="Q645" s="17" t="str">
        <f>IF(SUM('Control Sample Data'!E$3:E$98)&gt;10,IF(AND(ISNUMBER('Control Sample Data'!E644),'Control Sample Data'!E644&lt;$B$1,'Control Sample Data'!E644&gt;0),'Control Sample Data'!E644,$B$1),"")</f>
        <v/>
      </c>
      <c r="R645" s="17" t="str">
        <f>IF(SUM('Control Sample Data'!F$3:F$98)&gt;10,IF(AND(ISNUMBER('Control Sample Data'!F644),'Control Sample Data'!F644&lt;$B$1,'Control Sample Data'!F644&gt;0),'Control Sample Data'!F644,$B$1),"")</f>
        <v/>
      </c>
      <c r="S645" s="17" t="str">
        <f>IF(SUM('Control Sample Data'!G$3:G$98)&gt;10,IF(AND(ISNUMBER('Control Sample Data'!G644),'Control Sample Data'!G644&lt;$B$1,'Control Sample Data'!G644&gt;0),'Control Sample Data'!G644,$B$1),"")</f>
        <v/>
      </c>
      <c r="T645" s="17" t="str">
        <f>IF(SUM('Control Sample Data'!H$3:H$98)&gt;10,IF(AND(ISNUMBER('Control Sample Data'!H644),'Control Sample Data'!H644&lt;$B$1,'Control Sample Data'!H644&gt;0),'Control Sample Data'!H644,$B$1),"")</f>
        <v/>
      </c>
      <c r="U645" s="17" t="str">
        <f>IF(SUM('Control Sample Data'!I$3:I$98)&gt;10,IF(AND(ISNUMBER('Control Sample Data'!I644),'Control Sample Data'!I644&lt;$B$1,'Control Sample Data'!I644&gt;0),'Control Sample Data'!I644,$B$1),"")</f>
        <v/>
      </c>
      <c r="V645" s="17" t="str">
        <f>IF(SUM('Control Sample Data'!J$3:J$98)&gt;10,IF(AND(ISNUMBER('Control Sample Data'!J644),'Control Sample Data'!J644&lt;$B$1,'Control Sample Data'!J644&gt;0),'Control Sample Data'!J644,$B$1),"")</f>
        <v/>
      </c>
      <c r="W645" s="17" t="str">
        <f>IF(SUM('Control Sample Data'!K$3:K$98)&gt;10,IF(AND(ISNUMBER('Control Sample Data'!K644),'Control Sample Data'!K644&lt;$B$1,'Control Sample Data'!K644&gt;0),'Control Sample Data'!K644,$B$1),"")</f>
        <v/>
      </c>
      <c r="X645" s="17" t="str">
        <f>IF(SUM('Control Sample Data'!L$3:L$98)&gt;10,IF(AND(ISNUMBER('Control Sample Data'!L644),'Control Sample Data'!L644&lt;$B$1,'Control Sample Data'!L644&gt;0),'Control Sample Data'!L644,$B$1),"")</f>
        <v/>
      </c>
      <c r="Y645" s="17" t="str">
        <f>IF(SUM('Control Sample Data'!M$3:M$98)&gt;10,IF(AND(ISNUMBER('Control Sample Data'!M644),'Control Sample Data'!M644&lt;$B$1,'Control Sample Data'!M644&gt;0),'Control Sample Data'!M644,$B$1),"")</f>
        <v/>
      </c>
      <c r="AT645" s="36" t="str">
        <f t="shared" ref="AT645:AT708" si="451">IF(ISERROR(D645-Z$410),"",D645-Z$410)</f>
        <v/>
      </c>
      <c r="AU645" s="36" t="str">
        <f t="shared" ref="AU645:AU708" si="452">IF(ISERROR(E645-AA$410),"",E645-AA$410)</f>
        <v/>
      </c>
      <c r="AV645" s="36" t="str">
        <f t="shared" ref="AV645:AV708" si="453">IF(ISERROR(F645-AB$410),"",F645-AB$410)</f>
        <v/>
      </c>
      <c r="AW645" s="36" t="str">
        <f t="shared" ref="AW645:AW708" si="454">IF(ISERROR(G645-AC$410),"",G645-AC$410)</f>
        <v/>
      </c>
      <c r="AX645" s="36" t="str">
        <f t="shared" ref="AX645:AX708" si="455">IF(ISERROR(H645-AD$410),"",H645-AD$410)</f>
        <v/>
      </c>
      <c r="AY645" s="36" t="str">
        <f t="shared" ref="AY645:AY708" si="456">IF(ISERROR(I645-AE$410),"",I645-AE$410)</f>
        <v/>
      </c>
      <c r="AZ645" s="36" t="str">
        <f t="shared" ref="AZ645:AZ708" si="457">IF(ISERROR(J645-AF$410),"",J645-AF$410)</f>
        <v/>
      </c>
      <c r="BA645" s="36" t="str">
        <f t="shared" ref="BA645:BA708" si="458">IF(ISERROR(K645-AG$410),"",K645-AG$410)</f>
        <v/>
      </c>
      <c r="BB645" s="36" t="str">
        <f t="shared" ref="BB645:BB708" si="459">IF(ISERROR(L645-AH$410),"",L645-AH$410)</f>
        <v/>
      </c>
      <c r="BC645" s="36" t="str">
        <f t="shared" ref="BC645:BC708" si="460">IF(ISERROR(M645-AI$410),"",M645-AI$410)</f>
        <v/>
      </c>
      <c r="BD645" s="36" t="str">
        <f t="shared" ref="BD645:BD708" si="461">IF(ISERROR(P645-AJ$410),"",P645-AJ$410)</f>
        <v/>
      </c>
      <c r="BE645" s="36" t="str">
        <f t="shared" ref="BE645:BE708" si="462">IF(ISERROR(Q645-AK$410),"",Q645-AK$410)</f>
        <v/>
      </c>
      <c r="BF645" s="36" t="str">
        <f t="shared" ref="BF645:BF708" si="463">IF(ISERROR(R645-AL$410),"",R645-AL$410)</f>
        <v/>
      </c>
      <c r="BG645" s="36" t="str">
        <f t="shared" ref="BG645:BG708" si="464">IF(ISERROR(S645-AM$410),"",S645-AM$410)</f>
        <v/>
      </c>
      <c r="BH645" s="36" t="str">
        <f t="shared" ref="BH645:BH708" si="465">IF(ISERROR(T645-AN$410),"",T645-AN$410)</f>
        <v/>
      </c>
      <c r="BI645" s="36" t="str">
        <f t="shared" ref="BI645:BI708" si="466">IF(ISERROR(U645-AO$410),"",U645-AO$410)</f>
        <v/>
      </c>
      <c r="BJ645" s="36" t="str">
        <f t="shared" ref="BJ645:BJ708" si="467">IF(ISERROR(V645-AP$410),"",V645-AP$410)</f>
        <v/>
      </c>
      <c r="BK645" s="36" t="str">
        <f t="shared" ref="BK645:BK708" si="468">IF(ISERROR(W645-AQ$410),"",W645-AQ$410)</f>
        <v/>
      </c>
      <c r="BL645" s="36" t="str">
        <f t="shared" ref="BL645:BL708" si="469">IF(ISERROR(X645-AR$410),"",X645-AR$410)</f>
        <v/>
      </c>
      <c r="BM645" s="36" t="str">
        <f t="shared" ref="BM645:BM708" si="470">IF(ISERROR(Y645-AS$410),"",Y645-AS$410)</f>
        <v/>
      </c>
      <c r="BN645" s="38" t="e">
        <f t="shared" si="429"/>
        <v>#DIV/0!</v>
      </c>
      <c r="BO645" s="38" t="e">
        <f t="shared" si="430"/>
        <v>#DIV/0!</v>
      </c>
      <c r="BP645" s="39" t="str">
        <f t="shared" si="431"/>
        <v/>
      </c>
      <c r="BQ645" s="39" t="str">
        <f t="shared" si="432"/>
        <v/>
      </c>
      <c r="BR645" s="39" t="str">
        <f t="shared" si="433"/>
        <v/>
      </c>
      <c r="BS645" s="39" t="str">
        <f t="shared" si="434"/>
        <v/>
      </c>
      <c r="BT645" s="39" t="str">
        <f t="shared" si="435"/>
        <v/>
      </c>
      <c r="BU645" s="39" t="str">
        <f t="shared" si="436"/>
        <v/>
      </c>
      <c r="BV645" s="39" t="str">
        <f t="shared" si="437"/>
        <v/>
      </c>
      <c r="BW645" s="39" t="str">
        <f t="shared" si="438"/>
        <v/>
      </c>
      <c r="BX645" s="39" t="str">
        <f t="shared" si="439"/>
        <v/>
      </c>
      <c r="BY645" s="39" t="str">
        <f t="shared" si="440"/>
        <v/>
      </c>
      <c r="BZ645" s="39" t="str">
        <f t="shared" si="441"/>
        <v/>
      </c>
      <c r="CA645" s="39" t="str">
        <f t="shared" si="442"/>
        <v/>
      </c>
      <c r="CB645" s="39" t="str">
        <f t="shared" si="443"/>
        <v/>
      </c>
      <c r="CC645" s="39" t="str">
        <f t="shared" si="444"/>
        <v/>
      </c>
      <c r="CD645" s="39" t="str">
        <f t="shared" si="445"/>
        <v/>
      </c>
      <c r="CE645" s="39" t="str">
        <f t="shared" si="446"/>
        <v/>
      </c>
      <c r="CF645" s="39" t="str">
        <f t="shared" si="447"/>
        <v/>
      </c>
      <c r="CG645" s="39" t="str">
        <f t="shared" si="448"/>
        <v/>
      </c>
      <c r="CH645" s="39" t="str">
        <f t="shared" si="449"/>
        <v/>
      </c>
      <c r="CI645" s="39" t="str">
        <f t="shared" si="450"/>
        <v/>
      </c>
    </row>
    <row r="646" spans="1:87">
      <c r="A646" s="18"/>
      <c r="B646" s="15" t="str">
        <f>'Gene Table'!E645</f>
        <v>hsa-miR-425-5p</v>
      </c>
      <c r="C646" s="15" t="str">
        <f>'Gene Table'!B645</f>
        <v>K19</v>
      </c>
      <c r="D646" s="16" t="str">
        <f>IF(SUM('Test Sample Data'!D$3:D$98)&gt;10,IF(AND(ISNUMBER('Test Sample Data'!D645),'Test Sample Data'!D645&lt;$B$1,'Test Sample Data'!D645&gt;0),'Test Sample Data'!D645,$B$1),"")</f>
        <v/>
      </c>
      <c r="E646" s="17" t="str">
        <f>IF(SUM('Test Sample Data'!E$3:E$98)&gt;10,IF(AND(ISNUMBER('Test Sample Data'!E645),'Test Sample Data'!E645&lt;$B$1,'Test Sample Data'!E645&gt;0),'Test Sample Data'!E645,$B$1),"")</f>
        <v/>
      </c>
      <c r="F646" s="17" t="str">
        <f>IF(SUM('Test Sample Data'!F$3:F$98)&gt;10,IF(AND(ISNUMBER('Test Sample Data'!F645),'Test Sample Data'!F645&lt;$B$1,'Test Sample Data'!F645&gt;0),'Test Sample Data'!F645,$B$1),"")</f>
        <v/>
      </c>
      <c r="G646" s="17" t="str">
        <f>IF(SUM('Test Sample Data'!G$3:G$98)&gt;10,IF(AND(ISNUMBER('Test Sample Data'!G645),'Test Sample Data'!G645&lt;$B$1,'Test Sample Data'!G645&gt;0),'Test Sample Data'!G645,$B$1),"")</f>
        <v/>
      </c>
      <c r="H646" s="17" t="str">
        <f>IF(SUM('Test Sample Data'!H$3:H$98)&gt;10,IF(AND(ISNUMBER('Test Sample Data'!H645),'Test Sample Data'!H645&lt;$B$1,'Test Sample Data'!H645&gt;0),'Test Sample Data'!H645,$B$1),"")</f>
        <v/>
      </c>
      <c r="I646" s="17" t="str">
        <f>IF(SUM('Test Sample Data'!I$3:I$98)&gt;10,IF(AND(ISNUMBER('Test Sample Data'!I645),'Test Sample Data'!I645&lt;$B$1,'Test Sample Data'!I645&gt;0),'Test Sample Data'!I645,$B$1),"")</f>
        <v/>
      </c>
      <c r="J646" s="17" t="str">
        <f>IF(SUM('Test Sample Data'!J$3:J$98)&gt;10,IF(AND(ISNUMBER('Test Sample Data'!J645),'Test Sample Data'!J645&lt;$B$1,'Test Sample Data'!J645&gt;0),'Test Sample Data'!J645,$B$1),"")</f>
        <v/>
      </c>
      <c r="K646" s="17" t="str">
        <f>IF(SUM('Test Sample Data'!K$3:K$98)&gt;10,IF(AND(ISNUMBER('Test Sample Data'!K645),'Test Sample Data'!K645&lt;$B$1,'Test Sample Data'!K645&gt;0),'Test Sample Data'!K645,$B$1),"")</f>
        <v/>
      </c>
      <c r="L646" s="17" t="str">
        <f>IF(SUM('Test Sample Data'!L$3:L$98)&gt;10,IF(AND(ISNUMBER('Test Sample Data'!L645),'Test Sample Data'!L645&lt;$B$1,'Test Sample Data'!L645&gt;0),'Test Sample Data'!L645,$B$1),"")</f>
        <v/>
      </c>
      <c r="M646" s="17" t="str">
        <f>IF(SUM('Test Sample Data'!M$3:M$98)&gt;10,IF(AND(ISNUMBER('Test Sample Data'!M645),'Test Sample Data'!M645&lt;$B$1,'Test Sample Data'!M645&gt;0),'Test Sample Data'!M645,$B$1),"")</f>
        <v/>
      </c>
      <c r="N646" s="17" t="str">
        <f>'Gene Table'!E645</f>
        <v>hsa-miR-425-5p</v>
      </c>
      <c r="O646" s="17" t="str">
        <f>'Gene Table'!B645</f>
        <v>K19</v>
      </c>
      <c r="P646" s="17" t="str">
        <f>IF(SUM('Control Sample Data'!D$3:D$98)&gt;10,IF(AND(ISNUMBER('Control Sample Data'!D645),'Control Sample Data'!D645&lt;$B$1,'Control Sample Data'!D645&gt;0),'Control Sample Data'!D645,$B$1),"")</f>
        <v/>
      </c>
      <c r="Q646" s="17" t="str">
        <f>IF(SUM('Control Sample Data'!E$3:E$98)&gt;10,IF(AND(ISNUMBER('Control Sample Data'!E645),'Control Sample Data'!E645&lt;$B$1,'Control Sample Data'!E645&gt;0),'Control Sample Data'!E645,$B$1),"")</f>
        <v/>
      </c>
      <c r="R646" s="17" t="str">
        <f>IF(SUM('Control Sample Data'!F$3:F$98)&gt;10,IF(AND(ISNUMBER('Control Sample Data'!F645),'Control Sample Data'!F645&lt;$B$1,'Control Sample Data'!F645&gt;0),'Control Sample Data'!F645,$B$1),"")</f>
        <v/>
      </c>
      <c r="S646" s="17" t="str">
        <f>IF(SUM('Control Sample Data'!G$3:G$98)&gt;10,IF(AND(ISNUMBER('Control Sample Data'!G645),'Control Sample Data'!G645&lt;$B$1,'Control Sample Data'!G645&gt;0),'Control Sample Data'!G645,$B$1),"")</f>
        <v/>
      </c>
      <c r="T646" s="17" t="str">
        <f>IF(SUM('Control Sample Data'!H$3:H$98)&gt;10,IF(AND(ISNUMBER('Control Sample Data'!H645),'Control Sample Data'!H645&lt;$B$1,'Control Sample Data'!H645&gt;0),'Control Sample Data'!H645,$B$1),"")</f>
        <v/>
      </c>
      <c r="U646" s="17" t="str">
        <f>IF(SUM('Control Sample Data'!I$3:I$98)&gt;10,IF(AND(ISNUMBER('Control Sample Data'!I645),'Control Sample Data'!I645&lt;$B$1,'Control Sample Data'!I645&gt;0),'Control Sample Data'!I645,$B$1),"")</f>
        <v/>
      </c>
      <c r="V646" s="17" t="str">
        <f>IF(SUM('Control Sample Data'!J$3:J$98)&gt;10,IF(AND(ISNUMBER('Control Sample Data'!J645),'Control Sample Data'!J645&lt;$B$1,'Control Sample Data'!J645&gt;0),'Control Sample Data'!J645,$B$1),"")</f>
        <v/>
      </c>
      <c r="W646" s="17" t="str">
        <f>IF(SUM('Control Sample Data'!K$3:K$98)&gt;10,IF(AND(ISNUMBER('Control Sample Data'!K645),'Control Sample Data'!K645&lt;$B$1,'Control Sample Data'!K645&gt;0),'Control Sample Data'!K645,$B$1),"")</f>
        <v/>
      </c>
      <c r="X646" s="17" t="str">
        <f>IF(SUM('Control Sample Data'!L$3:L$98)&gt;10,IF(AND(ISNUMBER('Control Sample Data'!L645),'Control Sample Data'!L645&lt;$B$1,'Control Sample Data'!L645&gt;0),'Control Sample Data'!L645,$B$1),"")</f>
        <v/>
      </c>
      <c r="Y646" s="17" t="str">
        <f>IF(SUM('Control Sample Data'!M$3:M$98)&gt;10,IF(AND(ISNUMBER('Control Sample Data'!M645),'Control Sample Data'!M645&lt;$B$1,'Control Sample Data'!M645&gt;0),'Control Sample Data'!M645,$B$1),"")</f>
        <v/>
      </c>
      <c r="AT646" s="36" t="str">
        <f t="shared" si="451"/>
        <v/>
      </c>
      <c r="AU646" s="36" t="str">
        <f t="shared" si="452"/>
        <v/>
      </c>
      <c r="AV646" s="36" t="str">
        <f t="shared" si="453"/>
        <v/>
      </c>
      <c r="AW646" s="36" t="str">
        <f t="shared" si="454"/>
        <v/>
      </c>
      <c r="AX646" s="36" t="str">
        <f t="shared" si="455"/>
        <v/>
      </c>
      <c r="AY646" s="36" t="str">
        <f t="shared" si="456"/>
        <v/>
      </c>
      <c r="AZ646" s="36" t="str">
        <f t="shared" si="457"/>
        <v/>
      </c>
      <c r="BA646" s="36" t="str">
        <f t="shared" si="458"/>
        <v/>
      </c>
      <c r="BB646" s="36" t="str">
        <f t="shared" si="459"/>
        <v/>
      </c>
      <c r="BC646" s="36" t="str">
        <f t="shared" si="460"/>
        <v/>
      </c>
      <c r="BD646" s="36" t="str">
        <f t="shared" si="461"/>
        <v/>
      </c>
      <c r="BE646" s="36" t="str">
        <f t="shared" si="462"/>
        <v/>
      </c>
      <c r="BF646" s="36" t="str">
        <f t="shared" si="463"/>
        <v/>
      </c>
      <c r="BG646" s="36" t="str">
        <f t="shared" si="464"/>
        <v/>
      </c>
      <c r="BH646" s="36" t="str">
        <f t="shared" si="465"/>
        <v/>
      </c>
      <c r="BI646" s="36" t="str">
        <f t="shared" si="466"/>
        <v/>
      </c>
      <c r="BJ646" s="36" t="str">
        <f t="shared" si="467"/>
        <v/>
      </c>
      <c r="BK646" s="36" t="str">
        <f t="shared" si="468"/>
        <v/>
      </c>
      <c r="BL646" s="36" t="str">
        <f t="shared" si="469"/>
        <v/>
      </c>
      <c r="BM646" s="36" t="str">
        <f t="shared" si="470"/>
        <v/>
      </c>
      <c r="BN646" s="38" t="e">
        <f t="shared" si="429"/>
        <v>#DIV/0!</v>
      </c>
      <c r="BO646" s="38" t="e">
        <f t="shared" si="430"/>
        <v>#DIV/0!</v>
      </c>
      <c r="BP646" s="39" t="str">
        <f t="shared" si="431"/>
        <v/>
      </c>
      <c r="BQ646" s="39" t="str">
        <f t="shared" si="432"/>
        <v/>
      </c>
      <c r="BR646" s="39" t="str">
        <f t="shared" si="433"/>
        <v/>
      </c>
      <c r="BS646" s="39" t="str">
        <f t="shared" si="434"/>
        <v/>
      </c>
      <c r="BT646" s="39" t="str">
        <f t="shared" si="435"/>
        <v/>
      </c>
      <c r="BU646" s="39" t="str">
        <f t="shared" si="436"/>
        <v/>
      </c>
      <c r="BV646" s="39" t="str">
        <f t="shared" si="437"/>
        <v/>
      </c>
      <c r="BW646" s="39" t="str">
        <f t="shared" si="438"/>
        <v/>
      </c>
      <c r="BX646" s="39" t="str">
        <f t="shared" si="439"/>
        <v/>
      </c>
      <c r="BY646" s="39" t="str">
        <f t="shared" si="440"/>
        <v/>
      </c>
      <c r="BZ646" s="39" t="str">
        <f t="shared" si="441"/>
        <v/>
      </c>
      <c r="CA646" s="39" t="str">
        <f t="shared" si="442"/>
        <v/>
      </c>
      <c r="CB646" s="39" t="str">
        <f t="shared" si="443"/>
        <v/>
      </c>
      <c r="CC646" s="39" t="str">
        <f t="shared" si="444"/>
        <v/>
      </c>
      <c r="CD646" s="39" t="str">
        <f t="shared" si="445"/>
        <v/>
      </c>
      <c r="CE646" s="39" t="str">
        <f t="shared" si="446"/>
        <v/>
      </c>
      <c r="CF646" s="39" t="str">
        <f t="shared" si="447"/>
        <v/>
      </c>
      <c r="CG646" s="39" t="str">
        <f t="shared" si="448"/>
        <v/>
      </c>
      <c r="CH646" s="39" t="str">
        <f t="shared" si="449"/>
        <v/>
      </c>
      <c r="CI646" s="39" t="str">
        <f t="shared" si="450"/>
        <v/>
      </c>
    </row>
    <row r="647" spans="1:87">
      <c r="A647" s="18"/>
      <c r="B647" s="15" t="str">
        <f>'Gene Table'!E646</f>
        <v>hsa-miR-675-5p</v>
      </c>
      <c r="C647" s="15" t="str">
        <f>'Gene Table'!B646</f>
        <v>K20</v>
      </c>
      <c r="D647" s="16" t="str">
        <f>IF(SUM('Test Sample Data'!D$3:D$98)&gt;10,IF(AND(ISNUMBER('Test Sample Data'!D646),'Test Sample Data'!D646&lt;$B$1,'Test Sample Data'!D646&gt;0),'Test Sample Data'!D646,$B$1),"")</f>
        <v/>
      </c>
      <c r="E647" s="17" t="str">
        <f>IF(SUM('Test Sample Data'!E$3:E$98)&gt;10,IF(AND(ISNUMBER('Test Sample Data'!E646),'Test Sample Data'!E646&lt;$B$1,'Test Sample Data'!E646&gt;0),'Test Sample Data'!E646,$B$1),"")</f>
        <v/>
      </c>
      <c r="F647" s="17" t="str">
        <f>IF(SUM('Test Sample Data'!F$3:F$98)&gt;10,IF(AND(ISNUMBER('Test Sample Data'!F646),'Test Sample Data'!F646&lt;$B$1,'Test Sample Data'!F646&gt;0),'Test Sample Data'!F646,$B$1),"")</f>
        <v/>
      </c>
      <c r="G647" s="17" t="str">
        <f>IF(SUM('Test Sample Data'!G$3:G$98)&gt;10,IF(AND(ISNUMBER('Test Sample Data'!G646),'Test Sample Data'!G646&lt;$B$1,'Test Sample Data'!G646&gt;0),'Test Sample Data'!G646,$B$1),"")</f>
        <v/>
      </c>
      <c r="H647" s="17" t="str">
        <f>IF(SUM('Test Sample Data'!H$3:H$98)&gt;10,IF(AND(ISNUMBER('Test Sample Data'!H646),'Test Sample Data'!H646&lt;$B$1,'Test Sample Data'!H646&gt;0),'Test Sample Data'!H646,$B$1),"")</f>
        <v/>
      </c>
      <c r="I647" s="17" t="str">
        <f>IF(SUM('Test Sample Data'!I$3:I$98)&gt;10,IF(AND(ISNUMBER('Test Sample Data'!I646),'Test Sample Data'!I646&lt;$B$1,'Test Sample Data'!I646&gt;0),'Test Sample Data'!I646,$B$1),"")</f>
        <v/>
      </c>
      <c r="J647" s="17" t="str">
        <f>IF(SUM('Test Sample Data'!J$3:J$98)&gt;10,IF(AND(ISNUMBER('Test Sample Data'!J646),'Test Sample Data'!J646&lt;$B$1,'Test Sample Data'!J646&gt;0),'Test Sample Data'!J646,$B$1),"")</f>
        <v/>
      </c>
      <c r="K647" s="17" t="str">
        <f>IF(SUM('Test Sample Data'!K$3:K$98)&gt;10,IF(AND(ISNUMBER('Test Sample Data'!K646),'Test Sample Data'!K646&lt;$B$1,'Test Sample Data'!K646&gt;0),'Test Sample Data'!K646,$B$1),"")</f>
        <v/>
      </c>
      <c r="L647" s="17" t="str">
        <f>IF(SUM('Test Sample Data'!L$3:L$98)&gt;10,IF(AND(ISNUMBER('Test Sample Data'!L646),'Test Sample Data'!L646&lt;$B$1,'Test Sample Data'!L646&gt;0),'Test Sample Data'!L646,$B$1),"")</f>
        <v/>
      </c>
      <c r="M647" s="17" t="str">
        <f>IF(SUM('Test Sample Data'!M$3:M$98)&gt;10,IF(AND(ISNUMBER('Test Sample Data'!M646),'Test Sample Data'!M646&lt;$B$1,'Test Sample Data'!M646&gt;0),'Test Sample Data'!M646,$B$1),"")</f>
        <v/>
      </c>
      <c r="N647" s="17" t="str">
        <f>'Gene Table'!E646</f>
        <v>hsa-miR-675-5p</v>
      </c>
      <c r="O647" s="17" t="str">
        <f>'Gene Table'!B646</f>
        <v>K20</v>
      </c>
      <c r="P647" s="17" t="str">
        <f>IF(SUM('Control Sample Data'!D$3:D$98)&gt;10,IF(AND(ISNUMBER('Control Sample Data'!D646),'Control Sample Data'!D646&lt;$B$1,'Control Sample Data'!D646&gt;0),'Control Sample Data'!D646,$B$1),"")</f>
        <v/>
      </c>
      <c r="Q647" s="17" t="str">
        <f>IF(SUM('Control Sample Data'!E$3:E$98)&gt;10,IF(AND(ISNUMBER('Control Sample Data'!E646),'Control Sample Data'!E646&lt;$B$1,'Control Sample Data'!E646&gt;0),'Control Sample Data'!E646,$B$1),"")</f>
        <v/>
      </c>
      <c r="R647" s="17" t="str">
        <f>IF(SUM('Control Sample Data'!F$3:F$98)&gt;10,IF(AND(ISNUMBER('Control Sample Data'!F646),'Control Sample Data'!F646&lt;$B$1,'Control Sample Data'!F646&gt;0),'Control Sample Data'!F646,$B$1),"")</f>
        <v/>
      </c>
      <c r="S647" s="17" t="str">
        <f>IF(SUM('Control Sample Data'!G$3:G$98)&gt;10,IF(AND(ISNUMBER('Control Sample Data'!G646),'Control Sample Data'!G646&lt;$B$1,'Control Sample Data'!G646&gt;0),'Control Sample Data'!G646,$B$1),"")</f>
        <v/>
      </c>
      <c r="T647" s="17" t="str">
        <f>IF(SUM('Control Sample Data'!H$3:H$98)&gt;10,IF(AND(ISNUMBER('Control Sample Data'!H646),'Control Sample Data'!H646&lt;$B$1,'Control Sample Data'!H646&gt;0),'Control Sample Data'!H646,$B$1),"")</f>
        <v/>
      </c>
      <c r="U647" s="17" t="str">
        <f>IF(SUM('Control Sample Data'!I$3:I$98)&gt;10,IF(AND(ISNUMBER('Control Sample Data'!I646),'Control Sample Data'!I646&lt;$B$1,'Control Sample Data'!I646&gt;0),'Control Sample Data'!I646,$B$1),"")</f>
        <v/>
      </c>
      <c r="V647" s="17" t="str">
        <f>IF(SUM('Control Sample Data'!J$3:J$98)&gt;10,IF(AND(ISNUMBER('Control Sample Data'!J646),'Control Sample Data'!J646&lt;$B$1,'Control Sample Data'!J646&gt;0),'Control Sample Data'!J646,$B$1),"")</f>
        <v/>
      </c>
      <c r="W647" s="17" t="str">
        <f>IF(SUM('Control Sample Data'!K$3:K$98)&gt;10,IF(AND(ISNUMBER('Control Sample Data'!K646),'Control Sample Data'!K646&lt;$B$1,'Control Sample Data'!K646&gt;0),'Control Sample Data'!K646,$B$1),"")</f>
        <v/>
      </c>
      <c r="X647" s="17" t="str">
        <f>IF(SUM('Control Sample Data'!L$3:L$98)&gt;10,IF(AND(ISNUMBER('Control Sample Data'!L646),'Control Sample Data'!L646&lt;$B$1,'Control Sample Data'!L646&gt;0),'Control Sample Data'!L646,$B$1),"")</f>
        <v/>
      </c>
      <c r="Y647" s="17" t="str">
        <f>IF(SUM('Control Sample Data'!M$3:M$98)&gt;10,IF(AND(ISNUMBER('Control Sample Data'!M646),'Control Sample Data'!M646&lt;$B$1,'Control Sample Data'!M646&gt;0),'Control Sample Data'!M646,$B$1),"")</f>
        <v/>
      </c>
      <c r="AT647" s="36" t="str">
        <f t="shared" si="451"/>
        <v/>
      </c>
      <c r="AU647" s="36" t="str">
        <f t="shared" si="452"/>
        <v/>
      </c>
      <c r="AV647" s="36" t="str">
        <f t="shared" si="453"/>
        <v/>
      </c>
      <c r="AW647" s="36" t="str">
        <f t="shared" si="454"/>
        <v/>
      </c>
      <c r="AX647" s="36" t="str">
        <f t="shared" si="455"/>
        <v/>
      </c>
      <c r="AY647" s="36" t="str">
        <f t="shared" si="456"/>
        <v/>
      </c>
      <c r="AZ647" s="36" t="str">
        <f t="shared" si="457"/>
        <v/>
      </c>
      <c r="BA647" s="36" t="str">
        <f t="shared" si="458"/>
        <v/>
      </c>
      <c r="BB647" s="36" t="str">
        <f t="shared" si="459"/>
        <v/>
      </c>
      <c r="BC647" s="36" t="str">
        <f t="shared" si="460"/>
        <v/>
      </c>
      <c r="BD647" s="36" t="str">
        <f t="shared" si="461"/>
        <v/>
      </c>
      <c r="BE647" s="36" t="str">
        <f t="shared" si="462"/>
        <v/>
      </c>
      <c r="BF647" s="36" t="str">
        <f t="shared" si="463"/>
        <v/>
      </c>
      <c r="BG647" s="36" t="str">
        <f t="shared" si="464"/>
        <v/>
      </c>
      <c r="BH647" s="36" t="str">
        <f t="shared" si="465"/>
        <v/>
      </c>
      <c r="BI647" s="36" t="str">
        <f t="shared" si="466"/>
        <v/>
      </c>
      <c r="BJ647" s="36" t="str">
        <f t="shared" si="467"/>
        <v/>
      </c>
      <c r="BK647" s="36" t="str">
        <f t="shared" si="468"/>
        <v/>
      </c>
      <c r="BL647" s="36" t="str">
        <f t="shared" si="469"/>
        <v/>
      </c>
      <c r="BM647" s="36" t="str">
        <f t="shared" si="470"/>
        <v/>
      </c>
      <c r="BN647" s="38" t="e">
        <f t="shared" si="429"/>
        <v>#DIV/0!</v>
      </c>
      <c r="BO647" s="38" t="e">
        <f t="shared" si="430"/>
        <v>#DIV/0!</v>
      </c>
      <c r="BP647" s="39" t="str">
        <f t="shared" si="431"/>
        <v/>
      </c>
      <c r="BQ647" s="39" t="str">
        <f t="shared" si="432"/>
        <v/>
      </c>
      <c r="BR647" s="39" t="str">
        <f t="shared" si="433"/>
        <v/>
      </c>
      <c r="BS647" s="39" t="str">
        <f t="shared" si="434"/>
        <v/>
      </c>
      <c r="BT647" s="39" t="str">
        <f t="shared" si="435"/>
        <v/>
      </c>
      <c r="BU647" s="39" t="str">
        <f t="shared" si="436"/>
        <v/>
      </c>
      <c r="BV647" s="39" t="str">
        <f t="shared" si="437"/>
        <v/>
      </c>
      <c r="BW647" s="39" t="str">
        <f t="shared" si="438"/>
        <v/>
      </c>
      <c r="BX647" s="39" t="str">
        <f t="shared" si="439"/>
        <v/>
      </c>
      <c r="BY647" s="39" t="str">
        <f t="shared" si="440"/>
        <v/>
      </c>
      <c r="BZ647" s="39" t="str">
        <f t="shared" si="441"/>
        <v/>
      </c>
      <c r="CA647" s="39" t="str">
        <f t="shared" si="442"/>
        <v/>
      </c>
      <c r="CB647" s="39" t="str">
        <f t="shared" si="443"/>
        <v/>
      </c>
      <c r="CC647" s="39" t="str">
        <f t="shared" si="444"/>
        <v/>
      </c>
      <c r="CD647" s="39" t="str">
        <f t="shared" si="445"/>
        <v/>
      </c>
      <c r="CE647" s="39" t="str">
        <f t="shared" si="446"/>
        <v/>
      </c>
      <c r="CF647" s="39" t="str">
        <f t="shared" si="447"/>
        <v/>
      </c>
      <c r="CG647" s="39" t="str">
        <f t="shared" si="448"/>
        <v/>
      </c>
      <c r="CH647" s="39" t="str">
        <f t="shared" si="449"/>
        <v/>
      </c>
      <c r="CI647" s="39" t="str">
        <f t="shared" si="450"/>
        <v/>
      </c>
    </row>
    <row r="648" spans="1:87">
      <c r="A648" s="18"/>
      <c r="B648" s="15" t="str">
        <f>'Gene Table'!E647</f>
        <v>hsa-miR-486-3p</v>
      </c>
      <c r="C648" s="15" t="str">
        <f>'Gene Table'!B647</f>
        <v>K21</v>
      </c>
      <c r="D648" s="16" t="str">
        <f>IF(SUM('Test Sample Data'!D$3:D$98)&gt;10,IF(AND(ISNUMBER('Test Sample Data'!D647),'Test Sample Data'!D647&lt;$B$1,'Test Sample Data'!D647&gt;0),'Test Sample Data'!D647,$B$1),"")</f>
        <v/>
      </c>
      <c r="E648" s="17" t="str">
        <f>IF(SUM('Test Sample Data'!E$3:E$98)&gt;10,IF(AND(ISNUMBER('Test Sample Data'!E647),'Test Sample Data'!E647&lt;$B$1,'Test Sample Data'!E647&gt;0),'Test Sample Data'!E647,$B$1),"")</f>
        <v/>
      </c>
      <c r="F648" s="17" t="str">
        <f>IF(SUM('Test Sample Data'!F$3:F$98)&gt;10,IF(AND(ISNUMBER('Test Sample Data'!F647),'Test Sample Data'!F647&lt;$B$1,'Test Sample Data'!F647&gt;0),'Test Sample Data'!F647,$B$1),"")</f>
        <v/>
      </c>
      <c r="G648" s="17" t="str">
        <f>IF(SUM('Test Sample Data'!G$3:G$98)&gt;10,IF(AND(ISNUMBER('Test Sample Data'!G647),'Test Sample Data'!G647&lt;$B$1,'Test Sample Data'!G647&gt;0),'Test Sample Data'!G647,$B$1),"")</f>
        <v/>
      </c>
      <c r="H648" s="17" t="str">
        <f>IF(SUM('Test Sample Data'!H$3:H$98)&gt;10,IF(AND(ISNUMBER('Test Sample Data'!H647),'Test Sample Data'!H647&lt;$B$1,'Test Sample Data'!H647&gt;0),'Test Sample Data'!H647,$B$1),"")</f>
        <v/>
      </c>
      <c r="I648" s="17" t="str">
        <f>IF(SUM('Test Sample Data'!I$3:I$98)&gt;10,IF(AND(ISNUMBER('Test Sample Data'!I647),'Test Sample Data'!I647&lt;$B$1,'Test Sample Data'!I647&gt;0),'Test Sample Data'!I647,$B$1),"")</f>
        <v/>
      </c>
      <c r="J648" s="17" t="str">
        <f>IF(SUM('Test Sample Data'!J$3:J$98)&gt;10,IF(AND(ISNUMBER('Test Sample Data'!J647),'Test Sample Data'!J647&lt;$B$1,'Test Sample Data'!J647&gt;0),'Test Sample Data'!J647,$B$1),"")</f>
        <v/>
      </c>
      <c r="K648" s="17" t="str">
        <f>IF(SUM('Test Sample Data'!K$3:K$98)&gt;10,IF(AND(ISNUMBER('Test Sample Data'!K647),'Test Sample Data'!K647&lt;$B$1,'Test Sample Data'!K647&gt;0),'Test Sample Data'!K647,$B$1),"")</f>
        <v/>
      </c>
      <c r="L648" s="17" t="str">
        <f>IF(SUM('Test Sample Data'!L$3:L$98)&gt;10,IF(AND(ISNUMBER('Test Sample Data'!L647),'Test Sample Data'!L647&lt;$B$1,'Test Sample Data'!L647&gt;0),'Test Sample Data'!L647,$B$1),"")</f>
        <v/>
      </c>
      <c r="M648" s="17" t="str">
        <f>IF(SUM('Test Sample Data'!M$3:M$98)&gt;10,IF(AND(ISNUMBER('Test Sample Data'!M647),'Test Sample Data'!M647&lt;$B$1,'Test Sample Data'!M647&gt;0),'Test Sample Data'!M647,$B$1),"")</f>
        <v/>
      </c>
      <c r="N648" s="17" t="str">
        <f>'Gene Table'!E647</f>
        <v>hsa-miR-486-3p</v>
      </c>
      <c r="O648" s="17" t="str">
        <f>'Gene Table'!B647</f>
        <v>K21</v>
      </c>
      <c r="P648" s="17" t="str">
        <f>IF(SUM('Control Sample Data'!D$3:D$98)&gt;10,IF(AND(ISNUMBER('Control Sample Data'!D647),'Control Sample Data'!D647&lt;$B$1,'Control Sample Data'!D647&gt;0),'Control Sample Data'!D647,$B$1),"")</f>
        <v/>
      </c>
      <c r="Q648" s="17" t="str">
        <f>IF(SUM('Control Sample Data'!E$3:E$98)&gt;10,IF(AND(ISNUMBER('Control Sample Data'!E647),'Control Sample Data'!E647&lt;$B$1,'Control Sample Data'!E647&gt;0),'Control Sample Data'!E647,$B$1),"")</f>
        <v/>
      </c>
      <c r="R648" s="17" t="str">
        <f>IF(SUM('Control Sample Data'!F$3:F$98)&gt;10,IF(AND(ISNUMBER('Control Sample Data'!F647),'Control Sample Data'!F647&lt;$B$1,'Control Sample Data'!F647&gt;0),'Control Sample Data'!F647,$B$1),"")</f>
        <v/>
      </c>
      <c r="S648" s="17" t="str">
        <f>IF(SUM('Control Sample Data'!G$3:G$98)&gt;10,IF(AND(ISNUMBER('Control Sample Data'!G647),'Control Sample Data'!G647&lt;$B$1,'Control Sample Data'!G647&gt;0),'Control Sample Data'!G647,$B$1),"")</f>
        <v/>
      </c>
      <c r="T648" s="17" t="str">
        <f>IF(SUM('Control Sample Data'!H$3:H$98)&gt;10,IF(AND(ISNUMBER('Control Sample Data'!H647),'Control Sample Data'!H647&lt;$B$1,'Control Sample Data'!H647&gt;0),'Control Sample Data'!H647,$B$1),"")</f>
        <v/>
      </c>
      <c r="U648" s="17" t="str">
        <f>IF(SUM('Control Sample Data'!I$3:I$98)&gt;10,IF(AND(ISNUMBER('Control Sample Data'!I647),'Control Sample Data'!I647&lt;$B$1,'Control Sample Data'!I647&gt;0),'Control Sample Data'!I647,$B$1),"")</f>
        <v/>
      </c>
      <c r="V648" s="17" t="str">
        <f>IF(SUM('Control Sample Data'!J$3:J$98)&gt;10,IF(AND(ISNUMBER('Control Sample Data'!J647),'Control Sample Data'!J647&lt;$B$1,'Control Sample Data'!J647&gt;0),'Control Sample Data'!J647,$B$1),"")</f>
        <v/>
      </c>
      <c r="W648" s="17" t="str">
        <f>IF(SUM('Control Sample Data'!K$3:K$98)&gt;10,IF(AND(ISNUMBER('Control Sample Data'!K647),'Control Sample Data'!K647&lt;$B$1,'Control Sample Data'!K647&gt;0),'Control Sample Data'!K647,$B$1),"")</f>
        <v/>
      </c>
      <c r="X648" s="17" t="str">
        <f>IF(SUM('Control Sample Data'!L$3:L$98)&gt;10,IF(AND(ISNUMBER('Control Sample Data'!L647),'Control Sample Data'!L647&lt;$B$1,'Control Sample Data'!L647&gt;0),'Control Sample Data'!L647,$B$1),"")</f>
        <v/>
      </c>
      <c r="Y648" s="17" t="str">
        <f>IF(SUM('Control Sample Data'!M$3:M$98)&gt;10,IF(AND(ISNUMBER('Control Sample Data'!M647),'Control Sample Data'!M647&lt;$B$1,'Control Sample Data'!M647&gt;0),'Control Sample Data'!M647,$B$1),"")</f>
        <v/>
      </c>
      <c r="AT648" s="36" t="str">
        <f t="shared" si="451"/>
        <v/>
      </c>
      <c r="AU648" s="36" t="str">
        <f t="shared" si="452"/>
        <v/>
      </c>
      <c r="AV648" s="36" t="str">
        <f t="shared" si="453"/>
        <v/>
      </c>
      <c r="AW648" s="36" t="str">
        <f t="shared" si="454"/>
        <v/>
      </c>
      <c r="AX648" s="36" t="str">
        <f t="shared" si="455"/>
        <v/>
      </c>
      <c r="AY648" s="36" t="str">
        <f t="shared" si="456"/>
        <v/>
      </c>
      <c r="AZ648" s="36" t="str">
        <f t="shared" si="457"/>
        <v/>
      </c>
      <c r="BA648" s="36" t="str">
        <f t="shared" si="458"/>
        <v/>
      </c>
      <c r="BB648" s="36" t="str">
        <f t="shared" si="459"/>
        <v/>
      </c>
      <c r="BC648" s="36" t="str">
        <f t="shared" si="460"/>
        <v/>
      </c>
      <c r="BD648" s="36" t="str">
        <f t="shared" si="461"/>
        <v/>
      </c>
      <c r="BE648" s="36" t="str">
        <f t="shared" si="462"/>
        <v/>
      </c>
      <c r="BF648" s="36" t="str">
        <f t="shared" si="463"/>
        <v/>
      </c>
      <c r="BG648" s="36" t="str">
        <f t="shared" si="464"/>
        <v/>
      </c>
      <c r="BH648" s="36" t="str">
        <f t="shared" si="465"/>
        <v/>
      </c>
      <c r="BI648" s="36" t="str">
        <f t="shared" si="466"/>
        <v/>
      </c>
      <c r="BJ648" s="36" t="str">
        <f t="shared" si="467"/>
        <v/>
      </c>
      <c r="BK648" s="36" t="str">
        <f t="shared" si="468"/>
        <v/>
      </c>
      <c r="BL648" s="36" t="str">
        <f t="shared" si="469"/>
        <v/>
      </c>
      <c r="BM648" s="36" t="str">
        <f t="shared" si="470"/>
        <v/>
      </c>
      <c r="BN648" s="38" t="e">
        <f t="shared" si="429"/>
        <v>#DIV/0!</v>
      </c>
      <c r="BO648" s="38" t="e">
        <f t="shared" si="430"/>
        <v>#DIV/0!</v>
      </c>
      <c r="BP648" s="39" t="str">
        <f t="shared" si="431"/>
        <v/>
      </c>
      <c r="BQ648" s="39" t="str">
        <f t="shared" si="432"/>
        <v/>
      </c>
      <c r="BR648" s="39" t="str">
        <f t="shared" si="433"/>
        <v/>
      </c>
      <c r="BS648" s="39" t="str">
        <f t="shared" si="434"/>
        <v/>
      </c>
      <c r="BT648" s="39" t="str">
        <f t="shared" si="435"/>
        <v/>
      </c>
      <c r="BU648" s="39" t="str">
        <f t="shared" si="436"/>
        <v/>
      </c>
      <c r="BV648" s="39" t="str">
        <f t="shared" si="437"/>
        <v/>
      </c>
      <c r="BW648" s="39" t="str">
        <f t="shared" si="438"/>
        <v/>
      </c>
      <c r="BX648" s="39" t="str">
        <f t="shared" si="439"/>
        <v/>
      </c>
      <c r="BY648" s="39" t="str">
        <f t="shared" si="440"/>
        <v/>
      </c>
      <c r="BZ648" s="39" t="str">
        <f t="shared" si="441"/>
        <v/>
      </c>
      <c r="CA648" s="39" t="str">
        <f t="shared" si="442"/>
        <v/>
      </c>
      <c r="CB648" s="39" t="str">
        <f t="shared" si="443"/>
        <v/>
      </c>
      <c r="CC648" s="39" t="str">
        <f t="shared" si="444"/>
        <v/>
      </c>
      <c r="CD648" s="39" t="str">
        <f t="shared" si="445"/>
        <v/>
      </c>
      <c r="CE648" s="39" t="str">
        <f t="shared" si="446"/>
        <v/>
      </c>
      <c r="CF648" s="39" t="str">
        <f t="shared" si="447"/>
        <v/>
      </c>
      <c r="CG648" s="39" t="str">
        <f t="shared" si="448"/>
        <v/>
      </c>
      <c r="CH648" s="39" t="str">
        <f t="shared" si="449"/>
        <v/>
      </c>
      <c r="CI648" s="39" t="str">
        <f t="shared" si="450"/>
        <v/>
      </c>
    </row>
    <row r="649" spans="1:87">
      <c r="A649" s="18"/>
      <c r="B649" s="15" t="str">
        <f>'Gene Table'!E648</f>
        <v>hsa-miR-339-3p</v>
      </c>
      <c r="C649" s="15" t="str">
        <f>'Gene Table'!B648</f>
        <v>K22</v>
      </c>
      <c r="D649" s="16" t="str">
        <f>IF(SUM('Test Sample Data'!D$3:D$98)&gt;10,IF(AND(ISNUMBER('Test Sample Data'!D648),'Test Sample Data'!D648&lt;$B$1,'Test Sample Data'!D648&gt;0),'Test Sample Data'!D648,$B$1),"")</f>
        <v/>
      </c>
      <c r="E649" s="17" t="str">
        <f>IF(SUM('Test Sample Data'!E$3:E$98)&gt;10,IF(AND(ISNUMBER('Test Sample Data'!E648),'Test Sample Data'!E648&lt;$B$1,'Test Sample Data'!E648&gt;0),'Test Sample Data'!E648,$B$1),"")</f>
        <v/>
      </c>
      <c r="F649" s="17" t="str">
        <f>IF(SUM('Test Sample Data'!F$3:F$98)&gt;10,IF(AND(ISNUMBER('Test Sample Data'!F648),'Test Sample Data'!F648&lt;$B$1,'Test Sample Data'!F648&gt;0),'Test Sample Data'!F648,$B$1),"")</f>
        <v/>
      </c>
      <c r="G649" s="17" t="str">
        <f>IF(SUM('Test Sample Data'!G$3:G$98)&gt;10,IF(AND(ISNUMBER('Test Sample Data'!G648),'Test Sample Data'!G648&lt;$B$1,'Test Sample Data'!G648&gt;0),'Test Sample Data'!G648,$B$1),"")</f>
        <v/>
      </c>
      <c r="H649" s="17" t="str">
        <f>IF(SUM('Test Sample Data'!H$3:H$98)&gt;10,IF(AND(ISNUMBER('Test Sample Data'!H648),'Test Sample Data'!H648&lt;$B$1,'Test Sample Data'!H648&gt;0),'Test Sample Data'!H648,$B$1),"")</f>
        <v/>
      </c>
      <c r="I649" s="17" t="str">
        <f>IF(SUM('Test Sample Data'!I$3:I$98)&gt;10,IF(AND(ISNUMBER('Test Sample Data'!I648),'Test Sample Data'!I648&lt;$B$1,'Test Sample Data'!I648&gt;0),'Test Sample Data'!I648,$B$1),"")</f>
        <v/>
      </c>
      <c r="J649" s="17" t="str">
        <f>IF(SUM('Test Sample Data'!J$3:J$98)&gt;10,IF(AND(ISNUMBER('Test Sample Data'!J648),'Test Sample Data'!J648&lt;$B$1,'Test Sample Data'!J648&gt;0),'Test Sample Data'!J648,$B$1),"")</f>
        <v/>
      </c>
      <c r="K649" s="17" t="str">
        <f>IF(SUM('Test Sample Data'!K$3:K$98)&gt;10,IF(AND(ISNUMBER('Test Sample Data'!K648),'Test Sample Data'!K648&lt;$B$1,'Test Sample Data'!K648&gt;0),'Test Sample Data'!K648,$B$1),"")</f>
        <v/>
      </c>
      <c r="L649" s="17" t="str">
        <f>IF(SUM('Test Sample Data'!L$3:L$98)&gt;10,IF(AND(ISNUMBER('Test Sample Data'!L648),'Test Sample Data'!L648&lt;$B$1,'Test Sample Data'!L648&gt;0),'Test Sample Data'!L648,$B$1),"")</f>
        <v/>
      </c>
      <c r="M649" s="17" t="str">
        <f>IF(SUM('Test Sample Data'!M$3:M$98)&gt;10,IF(AND(ISNUMBER('Test Sample Data'!M648),'Test Sample Data'!M648&lt;$B$1,'Test Sample Data'!M648&gt;0),'Test Sample Data'!M648,$B$1),"")</f>
        <v/>
      </c>
      <c r="N649" s="17" t="str">
        <f>'Gene Table'!E648</f>
        <v>hsa-miR-339-3p</v>
      </c>
      <c r="O649" s="17" t="str">
        <f>'Gene Table'!B648</f>
        <v>K22</v>
      </c>
      <c r="P649" s="17" t="str">
        <f>IF(SUM('Control Sample Data'!D$3:D$98)&gt;10,IF(AND(ISNUMBER('Control Sample Data'!D648),'Control Sample Data'!D648&lt;$B$1,'Control Sample Data'!D648&gt;0),'Control Sample Data'!D648,$B$1),"")</f>
        <v/>
      </c>
      <c r="Q649" s="17" t="str">
        <f>IF(SUM('Control Sample Data'!E$3:E$98)&gt;10,IF(AND(ISNUMBER('Control Sample Data'!E648),'Control Sample Data'!E648&lt;$B$1,'Control Sample Data'!E648&gt;0),'Control Sample Data'!E648,$B$1),"")</f>
        <v/>
      </c>
      <c r="R649" s="17" t="str">
        <f>IF(SUM('Control Sample Data'!F$3:F$98)&gt;10,IF(AND(ISNUMBER('Control Sample Data'!F648),'Control Sample Data'!F648&lt;$B$1,'Control Sample Data'!F648&gt;0),'Control Sample Data'!F648,$B$1),"")</f>
        <v/>
      </c>
      <c r="S649" s="17" t="str">
        <f>IF(SUM('Control Sample Data'!G$3:G$98)&gt;10,IF(AND(ISNUMBER('Control Sample Data'!G648),'Control Sample Data'!G648&lt;$B$1,'Control Sample Data'!G648&gt;0),'Control Sample Data'!G648,$B$1),"")</f>
        <v/>
      </c>
      <c r="T649" s="17" t="str">
        <f>IF(SUM('Control Sample Data'!H$3:H$98)&gt;10,IF(AND(ISNUMBER('Control Sample Data'!H648),'Control Sample Data'!H648&lt;$B$1,'Control Sample Data'!H648&gt;0),'Control Sample Data'!H648,$B$1),"")</f>
        <v/>
      </c>
      <c r="U649" s="17" t="str">
        <f>IF(SUM('Control Sample Data'!I$3:I$98)&gt;10,IF(AND(ISNUMBER('Control Sample Data'!I648),'Control Sample Data'!I648&lt;$B$1,'Control Sample Data'!I648&gt;0),'Control Sample Data'!I648,$B$1),"")</f>
        <v/>
      </c>
      <c r="V649" s="17" t="str">
        <f>IF(SUM('Control Sample Data'!J$3:J$98)&gt;10,IF(AND(ISNUMBER('Control Sample Data'!J648),'Control Sample Data'!J648&lt;$B$1,'Control Sample Data'!J648&gt;0),'Control Sample Data'!J648,$B$1),"")</f>
        <v/>
      </c>
      <c r="W649" s="17" t="str">
        <f>IF(SUM('Control Sample Data'!K$3:K$98)&gt;10,IF(AND(ISNUMBER('Control Sample Data'!K648),'Control Sample Data'!K648&lt;$B$1,'Control Sample Data'!K648&gt;0),'Control Sample Data'!K648,$B$1),"")</f>
        <v/>
      </c>
      <c r="X649" s="17" t="str">
        <f>IF(SUM('Control Sample Data'!L$3:L$98)&gt;10,IF(AND(ISNUMBER('Control Sample Data'!L648),'Control Sample Data'!L648&lt;$B$1,'Control Sample Data'!L648&gt;0),'Control Sample Data'!L648,$B$1),"")</f>
        <v/>
      </c>
      <c r="Y649" s="17" t="str">
        <f>IF(SUM('Control Sample Data'!M$3:M$98)&gt;10,IF(AND(ISNUMBER('Control Sample Data'!M648),'Control Sample Data'!M648&lt;$B$1,'Control Sample Data'!M648&gt;0),'Control Sample Data'!M648,$B$1),"")</f>
        <v/>
      </c>
      <c r="AT649" s="36" t="str">
        <f t="shared" si="451"/>
        <v/>
      </c>
      <c r="AU649" s="36" t="str">
        <f t="shared" si="452"/>
        <v/>
      </c>
      <c r="AV649" s="36" t="str">
        <f t="shared" si="453"/>
        <v/>
      </c>
      <c r="AW649" s="36" t="str">
        <f t="shared" si="454"/>
        <v/>
      </c>
      <c r="AX649" s="36" t="str">
        <f t="shared" si="455"/>
        <v/>
      </c>
      <c r="AY649" s="36" t="str">
        <f t="shared" si="456"/>
        <v/>
      </c>
      <c r="AZ649" s="36" t="str">
        <f t="shared" si="457"/>
        <v/>
      </c>
      <c r="BA649" s="36" t="str">
        <f t="shared" si="458"/>
        <v/>
      </c>
      <c r="BB649" s="36" t="str">
        <f t="shared" si="459"/>
        <v/>
      </c>
      <c r="BC649" s="36" t="str">
        <f t="shared" si="460"/>
        <v/>
      </c>
      <c r="BD649" s="36" t="str">
        <f t="shared" si="461"/>
        <v/>
      </c>
      <c r="BE649" s="36" t="str">
        <f t="shared" si="462"/>
        <v/>
      </c>
      <c r="BF649" s="36" t="str">
        <f t="shared" si="463"/>
        <v/>
      </c>
      <c r="BG649" s="36" t="str">
        <f t="shared" si="464"/>
        <v/>
      </c>
      <c r="BH649" s="36" t="str">
        <f t="shared" si="465"/>
        <v/>
      </c>
      <c r="BI649" s="36" t="str">
        <f t="shared" si="466"/>
        <v/>
      </c>
      <c r="BJ649" s="36" t="str">
        <f t="shared" si="467"/>
        <v/>
      </c>
      <c r="BK649" s="36" t="str">
        <f t="shared" si="468"/>
        <v/>
      </c>
      <c r="BL649" s="36" t="str">
        <f t="shared" si="469"/>
        <v/>
      </c>
      <c r="BM649" s="36" t="str">
        <f t="shared" si="470"/>
        <v/>
      </c>
      <c r="BN649" s="38" t="e">
        <f t="shared" si="429"/>
        <v>#DIV/0!</v>
      </c>
      <c r="BO649" s="38" t="e">
        <f t="shared" si="430"/>
        <v>#DIV/0!</v>
      </c>
      <c r="BP649" s="39" t="str">
        <f t="shared" si="431"/>
        <v/>
      </c>
      <c r="BQ649" s="39" t="str">
        <f t="shared" si="432"/>
        <v/>
      </c>
      <c r="BR649" s="39" t="str">
        <f t="shared" si="433"/>
        <v/>
      </c>
      <c r="BS649" s="39" t="str">
        <f t="shared" si="434"/>
        <v/>
      </c>
      <c r="BT649" s="39" t="str">
        <f t="shared" si="435"/>
        <v/>
      </c>
      <c r="BU649" s="39" t="str">
        <f t="shared" si="436"/>
        <v/>
      </c>
      <c r="BV649" s="39" t="str">
        <f t="shared" si="437"/>
        <v/>
      </c>
      <c r="BW649" s="39" t="str">
        <f t="shared" si="438"/>
        <v/>
      </c>
      <c r="BX649" s="39" t="str">
        <f t="shared" si="439"/>
        <v/>
      </c>
      <c r="BY649" s="39" t="str">
        <f t="shared" si="440"/>
        <v/>
      </c>
      <c r="BZ649" s="39" t="str">
        <f t="shared" si="441"/>
        <v/>
      </c>
      <c r="CA649" s="39" t="str">
        <f t="shared" si="442"/>
        <v/>
      </c>
      <c r="CB649" s="39" t="str">
        <f t="shared" si="443"/>
        <v/>
      </c>
      <c r="CC649" s="39" t="str">
        <f t="shared" si="444"/>
        <v/>
      </c>
      <c r="CD649" s="39" t="str">
        <f t="shared" si="445"/>
        <v/>
      </c>
      <c r="CE649" s="39" t="str">
        <f t="shared" si="446"/>
        <v/>
      </c>
      <c r="CF649" s="39" t="str">
        <f t="shared" si="447"/>
        <v/>
      </c>
      <c r="CG649" s="39" t="str">
        <f t="shared" si="448"/>
        <v/>
      </c>
      <c r="CH649" s="39" t="str">
        <f t="shared" si="449"/>
        <v/>
      </c>
      <c r="CI649" s="39" t="str">
        <f t="shared" si="450"/>
        <v/>
      </c>
    </row>
    <row r="650" spans="1:87">
      <c r="A650" s="18"/>
      <c r="B650" s="15" t="str">
        <f>'Gene Table'!E649</f>
        <v>hsa-miR-492</v>
      </c>
      <c r="C650" s="15" t="str">
        <f>'Gene Table'!B649</f>
        <v>K23</v>
      </c>
      <c r="D650" s="16" t="str">
        <f>IF(SUM('Test Sample Data'!D$3:D$98)&gt;10,IF(AND(ISNUMBER('Test Sample Data'!D649),'Test Sample Data'!D649&lt;$B$1,'Test Sample Data'!D649&gt;0),'Test Sample Data'!D649,$B$1),"")</f>
        <v/>
      </c>
      <c r="E650" s="17" t="str">
        <f>IF(SUM('Test Sample Data'!E$3:E$98)&gt;10,IF(AND(ISNUMBER('Test Sample Data'!E649),'Test Sample Data'!E649&lt;$B$1,'Test Sample Data'!E649&gt;0),'Test Sample Data'!E649,$B$1),"")</f>
        <v/>
      </c>
      <c r="F650" s="17" t="str">
        <f>IF(SUM('Test Sample Data'!F$3:F$98)&gt;10,IF(AND(ISNUMBER('Test Sample Data'!F649),'Test Sample Data'!F649&lt;$B$1,'Test Sample Data'!F649&gt;0),'Test Sample Data'!F649,$B$1),"")</f>
        <v/>
      </c>
      <c r="G650" s="17" t="str">
        <f>IF(SUM('Test Sample Data'!G$3:G$98)&gt;10,IF(AND(ISNUMBER('Test Sample Data'!G649),'Test Sample Data'!G649&lt;$B$1,'Test Sample Data'!G649&gt;0),'Test Sample Data'!G649,$B$1),"")</f>
        <v/>
      </c>
      <c r="H650" s="17" t="str">
        <f>IF(SUM('Test Sample Data'!H$3:H$98)&gt;10,IF(AND(ISNUMBER('Test Sample Data'!H649),'Test Sample Data'!H649&lt;$B$1,'Test Sample Data'!H649&gt;0),'Test Sample Data'!H649,$B$1),"")</f>
        <v/>
      </c>
      <c r="I650" s="17" t="str">
        <f>IF(SUM('Test Sample Data'!I$3:I$98)&gt;10,IF(AND(ISNUMBER('Test Sample Data'!I649),'Test Sample Data'!I649&lt;$B$1,'Test Sample Data'!I649&gt;0),'Test Sample Data'!I649,$B$1),"")</f>
        <v/>
      </c>
      <c r="J650" s="17" t="str">
        <f>IF(SUM('Test Sample Data'!J$3:J$98)&gt;10,IF(AND(ISNUMBER('Test Sample Data'!J649),'Test Sample Data'!J649&lt;$B$1,'Test Sample Data'!J649&gt;0),'Test Sample Data'!J649,$B$1),"")</f>
        <v/>
      </c>
      <c r="K650" s="17" t="str">
        <f>IF(SUM('Test Sample Data'!K$3:K$98)&gt;10,IF(AND(ISNUMBER('Test Sample Data'!K649),'Test Sample Data'!K649&lt;$B$1,'Test Sample Data'!K649&gt;0),'Test Sample Data'!K649,$B$1),"")</f>
        <v/>
      </c>
      <c r="L650" s="17" t="str">
        <f>IF(SUM('Test Sample Data'!L$3:L$98)&gt;10,IF(AND(ISNUMBER('Test Sample Data'!L649),'Test Sample Data'!L649&lt;$B$1,'Test Sample Data'!L649&gt;0),'Test Sample Data'!L649,$B$1),"")</f>
        <v/>
      </c>
      <c r="M650" s="17" t="str">
        <f>IF(SUM('Test Sample Data'!M$3:M$98)&gt;10,IF(AND(ISNUMBER('Test Sample Data'!M649),'Test Sample Data'!M649&lt;$B$1,'Test Sample Data'!M649&gt;0),'Test Sample Data'!M649,$B$1),"")</f>
        <v/>
      </c>
      <c r="N650" s="17" t="str">
        <f>'Gene Table'!E649</f>
        <v>hsa-miR-492</v>
      </c>
      <c r="O650" s="17" t="str">
        <f>'Gene Table'!B649</f>
        <v>K23</v>
      </c>
      <c r="P650" s="17" t="str">
        <f>IF(SUM('Control Sample Data'!D$3:D$98)&gt;10,IF(AND(ISNUMBER('Control Sample Data'!D649),'Control Sample Data'!D649&lt;$B$1,'Control Sample Data'!D649&gt;0),'Control Sample Data'!D649,$B$1),"")</f>
        <v/>
      </c>
      <c r="Q650" s="17" t="str">
        <f>IF(SUM('Control Sample Data'!E$3:E$98)&gt;10,IF(AND(ISNUMBER('Control Sample Data'!E649),'Control Sample Data'!E649&lt;$B$1,'Control Sample Data'!E649&gt;0),'Control Sample Data'!E649,$B$1),"")</f>
        <v/>
      </c>
      <c r="R650" s="17" t="str">
        <f>IF(SUM('Control Sample Data'!F$3:F$98)&gt;10,IF(AND(ISNUMBER('Control Sample Data'!F649),'Control Sample Data'!F649&lt;$B$1,'Control Sample Data'!F649&gt;0),'Control Sample Data'!F649,$B$1),"")</f>
        <v/>
      </c>
      <c r="S650" s="17" t="str">
        <f>IF(SUM('Control Sample Data'!G$3:G$98)&gt;10,IF(AND(ISNUMBER('Control Sample Data'!G649),'Control Sample Data'!G649&lt;$B$1,'Control Sample Data'!G649&gt;0),'Control Sample Data'!G649,$B$1),"")</f>
        <v/>
      </c>
      <c r="T650" s="17" t="str">
        <f>IF(SUM('Control Sample Data'!H$3:H$98)&gt;10,IF(AND(ISNUMBER('Control Sample Data'!H649),'Control Sample Data'!H649&lt;$B$1,'Control Sample Data'!H649&gt;0),'Control Sample Data'!H649,$B$1),"")</f>
        <v/>
      </c>
      <c r="U650" s="17" t="str">
        <f>IF(SUM('Control Sample Data'!I$3:I$98)&gt;10,IF(AND(ISNUMBER('Control Sample Data'!I649),'Control Sample Data'!I649&lt;$B$1,'Control Sample Data'!I649&gt;0),'Control Sample Data'!I649,$B$1),"")</f>
        <v/>
      </c>
      <c r="V650" s="17" t="str">
        <f>IF(SUM('Control Sample Data'!J$3:J$98)&gt;10,IF(AND(ISNUMBER('Control Sample Data'!J649),'Control Sample Data'!J649&lt;$B$1,'Control Sample Data'!J649&gt;0),'Control Sample Data'!J649,$B$1),"")</f>
        <v/>
      </c>
      <c r="W650" s="17" t="str">
        <f>IF(SUM('Control Sample Data'!K$3:K$98)&gt;10,IF(AND(ISNUMBER('Control Sample Data'!K649),'Control Sample Data'!K649&lt;$B$1,'Control Sample Data'!K649&gt;0),'Control Sample Data'!K649,$B$1),"")</f>
        <v/>
      </c>
      <c r="X650" s="17" t="str">
        <f>IF(SUM('Control Sample Data'!L$3:L$98)&gt;10,IF(AND(ISNUMBER('Control Sample Data'!L649),'Control Sample Data'!L649&lt;$B$1,'Control Sample Data'!L649&gt;0),'Control Sample Data'!L649,$B$1),"")</f>
        <v/>
      </c>
      <c r="Y650" s="17" t="str">
        <f>IF(SUM('Control Sample Data'!M$3:M$98)&gt;10,IF(AND(ISNUMBER('Control Sample Data'!M649),'Control Sample Data'!M649&lt;$B$1,'Control Sample Data'!M649&gt;0),'Control Sample Data'!M649,$B$1),"")</f>
        <v/>
      </c>
      <c r="AT650" s="36" t="str">
        <f t="shared" si="451"/>
        <v/>
      </c>
      <c r="AU650" s="36" t="str">
        <f t="shared" si="452"/>
        <v/>
      </c>
      <c r="AV650" s="36" t="str">
        <f t="shared" si="453"/>
        <v/>
      </c>
      <c r="AW650" s="36" t="str">
        <f t="shared" si="454"/>
        <v/>
      </c>
      <c r="AX650" s="36" t="str">
        <f t="shared" si="455"/>
        <v/>
      </c>
      <c r="AY650" s="36" t="str">
        <f t="shared" si="456"/>
        <v/>
      </c>
      <c r="AZ650" s="36" t="str">
        <f t="shared" si="457"/>
        <v/>
      </c>
      <c r="BA650" s="36" t="str">
        <f t="shared" si="458"/>
        <v/>
      </c>
      <c r="BB650" s="36" t="str">
        <f t="shared" si="459"/>
        <v/>
      </c>
      <c r="BC650" s="36" t="str">
        <f t="shared" si="460"/>
        <v/>
      </c>
      <c r="BD650" s="36" t="str">
        <f t="shared" si="461"/>
        <v/>
      </c>
      <c r="BE650" s="36" t="str">
        <f t="shared" si="462"/>
        <v/>
      </c>
      <c r="BF650" s="36" t="str">
        <f t="shared" si="463"/>
        <v/>
      </c>
      <c r="BG650" s="36" t="str">
        <f t="shared" si="464"/>
        <v/>
      </c>
      <c r="BH650" s="36" t="str">
        <f t="shared" si="465"/>
        <v/>
      </c>
      <c r="BI650" s="36" t="str">
        <f t="shared" si="466"/>
        <v/>
      </c>
      <c r="BJ650" s="36" t="str">
        <f t="shared" si="467"/>
        <v/>
      </c>
      <c r="BK650" s="36" t="str">
        <f t="shared" si="468"/>
        <v/>
      </c>
      <c r="BL650" s="36" t="str">
        <f t="shared" si="469"/>
        <v/>
      </c>
      <c r="BM650" s="36" t="str">
        <f t="shared" si="470"/>
        <v/>
      </c>
      <c r="BN650" s="38" t="e">
        <f t="shared" si="429"/>
        <v>#DIV/0!</v>
      </c>
      <c r="BO650" s="38" t="e">
        <f t="shared" si="430"/>
        <v>#DIV/0!</v>
      </c>
      <c r="BP650" s="39" t="str">
        <f t="shared" si="431"/>
        <v/>
      </c>
      <c r="BQ650" s="39" t="str">
        <f t="shared" si="432"/>
        <v/>
      </c>
      <c r="BR650" s="39" t="str">
        <f t="shared" si="433"/>
        <v/>
      </c>
      <c r="BS650" s="39" t="str">
        <f t="shared" si="434"/>
        <v/>
      </c>
      <c r="BT650" s="39" t="str">
        <f t="shared" si="435"/>
        <v/>
      </c>
      <c r="BU650" s="39" t="str">
        <f t="shared" si="436"/>
        <v/>
      </c>
      <c r="BV650" s="39" t="str">
        <f t="shared" si="437"/>
        <v/>
      </c>
      <c r="BW650" s="39" t="str">
        <f t="shared" si="438"/>
        <v/>
      </c>
      <c r="BX650" s="39" t="str">
        <f t="shared" si="439"/>
        <v/>
      </c>
      <c r="BY650" s="39" t="str">
        <f t="shared" si="440"/>
        <v/>
      </c>
      <c r="BZ650" s="39" t="str">
        <f t="shared" si="441"/>
        <v/>
      </c>
      <c r="CA650" s="39" t="str">
        <f t="shared" si="442"/>
        <v/>
      </c>
      <c r="CB650" s="39" t="str">
        <f t="shared" si="443"/>
        <v/>
      </c>
      <c r="CC650" s="39" t="str">
        <f t="shared" si="444"/>
        <v/>
      </c>
      <c r="CD650" s="39" t="str">
        <f t="shared" si="445"/>
        <v/>
      </c>
      <c r="CE650" s="39" t="str">
        <f t="shared" si="446"/>
        <v/>
      </c>
      <c r="CF650" s="39" t="str">
        <f t="shared" si="447"/>
        <v/>
      </c>
      <c r="CG650" s="39" t="str">
        <f t="shared" si="448"/>
        <v/>
      </c>
      <c r="CH650" s="39" t="str">
        <f t="shared" si="449"/>
        <v/>
      </c>
      <c r="CI650" s="39" t="str">
        <f t="shared" si="450"/>
        <v/>
      </c>
    </row>
    <row r="651" spans="1:87">
      <c r="A651" s="18"/>
      <c r="B651" s="15" t="str">
        <f>'Gene Table'!E650</f>
        <v>hsa-miR-1247-5p</v>
      </c>
      <c r="C651" s="15" t="str">
        <f>'Gene Table'!B650</f>
        <v>K24</v>
      </c>
      <c r="D651" s="16" t="str">
        <f>IF(SUM('Test Sample Data'!D$3:D$98)&gt;10,IF(AND(ISNUMBER('Test Sample Data'!D650),'Test Sample Data'!D650&lt;$B$1,'Test Sample Data'!D650&gt;0),'Test Sample Data'!D650,$B$1),"")</f>
        <v/>
      </c>
      <c r="E651" s="17" t="str">
        <f>IF(SUM('Test Sample Data'!E$3:E$98)&gt;10,IF(AND(ISNUMBER('Test Sample Data'!E650),'Test Sample Data'!E650&lt;$B$1,'Test Sample Data'!E650&gt;0),'Test Sample Data'!E650,$B$1),"")</f>
        <v/>
      </c>
      <c r="F651" s="17" t="str">
        <f>IF(SUM('Test Sample Data'!F$3:F$98)&gt;10,IF(AND(ISNUMBER('Test Sample Data'!F650),'Test Sample Data'!F650&lt;$B$1,'Test Sample Data'!F650&gt;0),'Test Sample Data'!F650,$B$1),"")</f>
        <v/>
      </c>
      <c r="G651" s="17" t="str">
        <f>IF(SUM('Test Sample Data'!G$3:G$98)&gt;10,IF(AND(ISNUMBER('Test Sample Data'!G650),'Test Sample Data'!G650&lt;$B$1,'Test Sample Data'!G650&gt;0),'Test Sample Data'!G650,$B$1),"")</f>
        <v/>
      </c>
      <c r="H651" s="17" t="str">
        <f>IF(SUM('Test Sample Data'!H$3:H$98)&gt;10,IF(AND(ISNUMBER('Test Sample Data'!H650),'Test Sample Data'!H650&lt;$B$1,'Test Sample Data'!H650&gt;0),'Test Sample Data'!H650,$B$1),"")</f>
        <v/>
      </c>
      <c r="I651" s="17" t="str">
        <f>IF(SUM('Test Sample Data'!I$3:I$98)&gt;10,IF(AND(ISNUMBER('Test Sample Data'!I650),'Test Sample Data'!I650&lt;$B$1,'Test Sample Data'!I650&gt;0),'Test Sample Data'!I650,$B$1),"")</f>
        <v/>
      </c>
      <c r="J651" s="17" t="str">
        <f>IF(SUM('Test Sample Data'!J$3:J$98)&gt;10,IF(AND(ISNUMBER('Test Sample Data'!J650),'Test Sample Data'!J650&lt;$B$1,'Test Sample Data'!J650&gt;0),'Test Sample Data'!J650,$B$1),"")</f>
        <v/>
      </c>
      <c r="K651" s="17" t="str">
        <f>IF(SUM('Test Sample Data'!K$3:K$98)&gt;10,IF(AND(ISNUMBER('Test Sample Data'!K650),'Test Sample Data'!K650&lt;$B$1,'Test Sample Data'!K650&gt;0),'Test Sample Data'!K650,$B$1),"")</f>
        <v/>
      </c>
      <c r="L651" s="17" t="str">
        <f>IF(SUM('Test Sample Data'!L$3:L$98)&gt;10,IF(AND(ISNUMBER('Test Sample Data'!L650),'Test Sample Data'!L650&lt;$B$1,'Test Sample Data'!L650&gt;0),'Test Sample Data'!L650,$B$1),"")</f>
        <v/>
      </c>
      <c r="M651" s="17" t="str">
        <f>IF(SUM('Test Sample Data'!M$3:M$98)&gt;10,IF(AND(ISNUMBER('Test Sample Data'!M650),'Test Sample Data'!M650&lt;$B$1,'Test Sample Data'!M650&gt;0),'Test Sample Data'!M650,$B$1),"")</f>
        <v/>
      </c>
      <c r="N651" s="17" t="str">
        <f>'Gene Table'!E650</f>
        <v>hsa-miR-1247-5p</v>
      </c>
      <c r="O651" s="17" t="str">
        <f>'Gene Table'!B650</f>
        <v>K24</v>
      </c>
      <c r="P651" s="17" t="str">
        <f>IF(SUM('Control Sample Data'!D$3:D$98)&gt;10,IF(AND(ISNUMBER('Control Sample Data'!D650),'Control Sample Data'!D650&lt;$B$1,'Control Sample Data'!D650&gt;0),'Control Sample Data'!D650,$B$1),"")</f>
        <v/>
      </c>
      <c r="Q651" s="17" t="str">
        <f>IF(SUM('Control Sample Data'!E$3:E$98)&gt;10,IF(AND(ISNUMBER('Control Sample Data'!E650),'Control Sample Data'!E650&lt;$B$1,'Control Sample Data'!E650&gt;0),'Control Sample Data'!E650,$B$1),"")</f>
        <v/>
      </c>
      <c r="R651" s="17" t="str">
        <f>IF(SUM('Control Sample Data'!F$3:F$98)&gt;10,IF(AND(ISNUMBER('Control Sample Data'!F650),'Control Sample Data'!F650&lt;$B$1,'Control Sample Data'!F650&gt;0),'Control Sample Data'!F650,$B$1),"")</f>
        <v/>
      </c>
      <c r="S651" s="17" t="str">
        <f>IF(SUM('Control Sample Data'!G$3:G$98)&gt;10,IF(AND(ISNUMBER('Control Sample Data'!G650),'Control Sample Data'!G650&lt;$B$1,'Control Sample Data'!G650&gt;0),'Control Sample Data'!G650,$B$1),"")</f>
        <v/>
      </c>
      <c r="T651" s="17" t="str">
        <f>IF(SUM('Control Sample Data'!H$3:H$98)&gt;10,IF(AND(ISNUMBER('Control Sample Data'!H650),'Control Sample Data'!H650&lt;$B$1,'Control Sample Data'!H650&gt;0),'Control Sample Data'!H650,$B$1),"")</f>
        <v/>
      </c>
      <c r="U651" s="17" t="str">
        <f>IF(SUM('Control Sample Data'!I$3:I$98)&gt;10,IF(AND(ISNUMBER('Control Sample Data'!I650),'Control Sample Data'!I650&lt;$B$1,'Control Sample Data'!I650&gt;0),'Control Sample Data'!I650,$B$1),"")</f>
        <v/>
      </c>
      <c r="V651" s="17" t="str">
        <f>IF(SUM('Control Sample Data'!J$3:J$98)&gt;10,IF(AND(ISNUMBER('Control Sample Data'!J650),'Control Sample Data'!J650&lt;$B$1,'Control Sample Data'!J650&gt;0),'Control Sample Data'!J650,$B$1),"")</f>
        <v/>
      </c>
      <c r="W651" s="17" t="str">
        <f>IF(SUM('Control Sample Data'!K$3:K$98)&gt;10,IF(AND(ISNUMBER('Control Sample Data'!K650),'Control Sample Data'!K650&lt;$B$1,'Control Sample Data'!K650&gt;0),'Control Sample Data'!K650,$B$1),"")</f>
        <v/>
      </c>
      <c r="X651" s="17" t="str">
        <f>IF(SUM('Control Sample Data'!L$3:L$98)&gt;10,IF(AND(ISNUMBER('Control Sample Data'!L650),'Control Sample Data'!L650&lt;$B$1,'Control Sample Data'!L650&gt;0),'Control Sample Data'!L650,$B$1),"")</f>
        <v/>
      </c>
      <c r="Y651" s="17" t="str">
        <f>IF(SUM('Control Sample Data'!M$3:M$98)&gt;10,IF(AND(ISNUMBER('Control Sample Data'!M650),'Control Sample Data'!M650&lt;$B$1,'Control Sample Data'!M650&gt;0),'Control Sample Data'!M650,$B$1),"")</f>
        <v/>
      </c>
      <c r="AT651" s="36" t="str">
        <f t="shared" si="451"/>
        <v/>
      </c>
      <c r="AU651" s="36" t="str">
        <f t="shared" si="452"/>
        <v/>
      </c>
      <c r="AV651" s="36" t="str">
        <f t="shared" si="453"/>
        <v/>
      </c>
      <c r="AW651" s="36" t="str">
        <f t="shared" si="454"/>
        <v/>
      </c>
      <c r="AX651" s="36" t="str">
        <f t="shared" si="455"/>
        <v/>
      </c>
      <c r="AY651" s="36" t="str">
        <f t="shared" si="456"/>
        <v/>
      </c>
      <c r="AZ651" s="36" t="str">
        <f t="shared" si="457"/>
        <v/>
      </c>
      <c r="BA651" s="36" t="str">
        <f t="shared" si="458"/>
        <v/>
      </c>
      <c r="BB651" s="36" t="str">
        <f t="shared" si="459"/>
        <v/>
      </c>
      <c r="BC651" s="36" t="str">
        <f t="shared" si="460"/>
        <v/>
      </c>
      <c r="BD651" s="36" t="str">
        <f t="shared" si="461"/>
        <v/>
      </c>
      <c r="BE651" s="36" t="str">
        <f t="shared" si="462"/>
        <v/>
      </c>
      <c r="BF651" s="36" t="str">
        <f t="shared" si="463"/>
        <v/>
      </c>
      <c r="BG651" s="36" t="str">
        <f t="shared" si="464"/>
        <v/>
      </c>
      <c r="BH651" s="36" t="str">
        <f t="shared" si="465"/>
        <v/>
      </c>
      <c r="BI651" s="36" t="str">
        <f t="shared" si="466"/>
        <v/>
      </c>
      <c r="BJ651" s="36" t="str">
        <f t="shared" si="467"/>
        <v/>
      </c>
      <c r="BK651" s="36" t="str">
        <f t="shared" si="468"/>
        <v/>
      </c>
      <c r="BL651" s="36" t="str">
        <f t="shared" si="469"/>
        <v/>
      </c>
      <c r="BM651" s="36" t="str">
        <f t="shared" si="470"/>
        <v/>
      </c>
      <c r="BN651" s="38" t="e">
        <f t="shared" si="429"/>
        <v>#DIV/0!</v>
      </c>
      <c r="BO651" s="38" t="e">
        <f t="shared" si="430"/>
        <v>#DIV/0!</v>
      </c>
      <c r="BP651" s="39" t="str">
        <f t="shared" si="431"/>
        <v/>
      </c>
      <c r="BQ651" s="39" t="str">
        <f t="shared" si="432"/>
        <v/>
      </c>
      <c r="BR651" s="39" t="str">
        <f t="shared" si="433"/>
        <v/>
      </c>
      <c r="BS651" s="39" t="str">
        <f t="shared" si="434"/>
        <v/>
      </c>
      <c r="BT651" s="39" t="str">
        <f t="shared" si="435"/>
        <v/>
      </c>
      <c r="BU651" s="39" t="str">
        <f t="shared" si="436"/>
        <v/>
      </c>
      <c r="BV651" s="39" t="str">
        <f t="shared" si="437"/>
        <v/>
      </c>
      <c r="BW651" s="39" t="str">
        <f t="shared" si="438"/>
        <v/>
      </c>
      <c r="BX651" s="39" t="str">
        <f t="shared" si="439"/>
        <v/>
      </c>
      <c r="BY651" s="39" t="str">
        <f t="shared" si="440"/>
        <v/>
      </c>
      <c r="BZ651" s="39" t="str">
        <f t="shared" si="441"/>
        <v/>
      </c>
      <c r="CA651" s="39" t="str">
        <f t="shared" si="442"/>
        <v/>
      </c>
      <c r="CB651" s="39" t="str">
        <f t="shared" si="443"/>
        <v/>
      </c>
      <c r="CC651" s="39" t="str">
        <f t="shared" si="444"/>
        <v/>
      </c>
      <c r="CD651" s="39" t="str">
        <f t="shared" si="445"/>
        <v/>
      </c>
      <c r="CE651" s="39" t="str">
        <f t="shared" si="446"/>
        <v/>
      </c>
      <c r="CF651" s="39" t="str">
        <f t="shared" si="447"/>
        <v/>
      </c>
      <c r="CG651" s="39" t="str">
        <f t="shared" si="448"/>
        <v/>
      </c>
      <c r="CH651" s="39" t="str">
        <f t="shared" si="449"/>
        <v/>
      </c>
      <c r="CI651" s="39" t="str">
        <f t="shared" si="450"/>
        <v/>
      </c>
    </row>
    <row r="652" spans="1:87">
      <c r="A652" s="18"/>
      <c r="B652" s="15" t="str">
        <f>'Gene Table'!E651</f>
        <v>hsa-miR-19a-3p</v>
      </c>
      <c r="C652" s="15" t="str">
        <f>'Gene Table'!B651</f>
        <v>L01</v>
      </c>
      <c r="D652" s="16" t="str">
        <f>IF(SUM('Test Sample Data'!D$3:D$98)&gt;10,IF(AND(ISNUMBER('Test Sample Data'!D651),'Test Sample Data'!D651&lt;$B$1,'Test Sample Data'!D651&gt;0),'Test Sample Data'!D651,$B$1),"")</f>
        <v/>
      </c>
      <c r="E652" s="17" t="str">
        <f>IF(SUM('Test Sample Data'!E$3:E$98)&gt;10,IF(AND(ISNUMBER('Test Sample Data'!E651),'Test Sample Data'!E651&lt;$B$1,'Test Sample Data'!E651&gt;0),'Test Sample Data'!E651,$B$1),"")</f>
        <v/>
      </c>
      <c r="F652" s="17" t="str">
        <f>IF(SUM('Test Sample Data'!F$3:F$98)&gt;10,IF(AND(ISNUMBER('Test Sample Data'!F651),'Test Sample Data'!F651&lt;$B$1,'Test Sample Data'!F651&gt;0),'Test Sample Data'!F651,$B$1),"")</f>
        <v/>
      </c>
      <c r="G652" s="17" t="str">
        <f>IF(SUM('Test Sample Data'!G$3:G$98)&gt;10,IF(AND(ISNUMBER('Test Sample Data'!G651),'Test Sample Data'!G651&lt;$B$1,'Test Sample Data'!G651&gt;0),'Test Sample Data'!G651,$B$1),"")</f>
        <v/>
      </c>
      <c r="H652" s="17" t="str">
        <f>IF(SUM('Test Sample Data'!H$3:H$98)&gt;10,IF(AND(ISNUMBER('Test Sample Data'!H651),'Test Sample Data'!H651&lt;$B$1,'Test Sample Data'!H651&gt;0),'Test Sample Data'!H651,$B$1),"")</f>
        <v/>
      </c>
      <c r="I652" s="17" t="str">
        <f>IF(SUM('Test Sample Data'!I$3:I$98)&gt;10,IF(AND(ISNUMBER('Test Sample Data'!I651),'Test Sample Data'!I651&lt;$B$1,'Test Sample Data'!I651&gt;0),'Test Sample Data'!I651,$B$1),"")</f>
        <v/>
      </c>
      <c r="J652" s="17" t="str">
        <f>IF(SUM('Test Sample Data'!J$3:J$98)&gt;10,IF(AND(ISNUMBER('Test Sample Data'!J651),'Test Sample Data'!J651&lt;$B$1,'Test Sample Data'!J651&gt;0),'Test Sample Data'!J651,$B$1),"")</f>
        <v/>
      </c>
      <c r="K652" s="17" t="str">
        <f>IF(SUM('Test Sample Data'!K$3:K$98)&gt;10,IF(AND(ISNUMBER('Test Sample Data'!K651),'Test Sample Data'!K651&lt;$B$1,'Test Sample Data'!K651&gt;0),'Test Sample Data'!K651,$B$1),"")</f>
        <v/>
      </c>
      <c r="L652" s="17" t="str">
        <f>IF(SUM('Test Sample Data'!L$3:L$98)&gt;10,IF(AND(ISNUMBER('Test Sample Data'!L651),'Test Sample Data'!L651&lt;$B$1,'Test Sample Data'!L651&gt;0),'Test Sample Data'!L651,$B$1),"")</f>
        <v/>
      </c>
      <c r="M652" s="17" t="str">
        <f>IF(SUM('Test Sample Data'!M$3:M$98)&gt;10,IF(AND(ISNUMBER('Test Sample Data'!M651),'Test Sample Data'!M651&lt;$B$1,'Test Sample Data'!M651&gt;0),'Test Sample Data'!M651,$B$1),"")</f>
        <v/>
      </c>
      <c r="N652" s="17" t="str">
        <f>'Gene Table'!E651</f>
        <v>hsa-miR-19a-3p</v>
      </c>
      <c r="O652" s="17" t="str">
        <f>'Gene Table'!B651</f>
        <v>L01</v>
      </c>
      <c r="P652" s="17" t="str">
        <f>IF(SUM('Control Sample Data'!D$3:D$98)&gt;10,IF(AND(ISNUMBER('Control Sample Data'!D651),'Control Sample Data'!D651&lt;$B$1,'Control Sample Data'!D651&gt;0),'Control Sample Data'!D651,$B$1),"")</f>
        <v/>
      </c>
      <c r="Q652" s="17" t="str">
        <f>IF(SUM('Control Sample Data'!E$3:E$98)&gt;10,IF(AND(ISNUMBER('Control Sample Data'!E651),'Control Sample Data'!E651&lt;$B$1,'Control Sample Data'!E651&gt;0),'Control Sample Data'!E651,$B$1),"")</f>
        <v/>
      </c>
      <c r="R652" s="17" t="str">
        <f>IF(SUM('Control Sample Data'!F$3:F$98)&gt;10,IF(AND(ISNUMBER('Control Sample Data'!F651),'Control Sample Data'!F651&lt;$B$1,'Control Sample Data'!F651&gt;0),'Control Sample Data'!F651,$B$1),"")</f>
        <v/>
      </c>
      <c r="S652" s="17" t="str">
        <f>IF(SUM('Control Sample Data'!G$3:G$98)&gt;10,IF(AND(ISNUMBER('Control Sample Data'!G651),'Control Sample Data'!G651&lt;$B$1,'Control Sample Data'!G651&gt;0),'Control Sample Data'!G651,$B$1),"")</f>
        <v/>
      </c>
      <c r="T652" s="17" t="str">
        <f>IF(SUM('Control Sample Data'!H$3:H$98)&gt;10,IF(AND(ISNUMBER('Control Sample Data'!H651),'Control Sample Data'!H651&lt;$B$1,'Control Sample Data'!H651&gt;0),'Control Sample Data'!H651,$B$1),"")</f>
        <v/>
      </c>
      <c r="U652" s="17" t="str">
        <f>IF(SUM('Control Sample Data'!I$3:I$98)&gt;10,IF(AND(ISNUMBER('Control Sample Data'!I651),'Control Sample Data'!I651&lt;$B$1,'Control Sample Data'!I651&gt;0),'Control Sample Data'!I651,$B$1),"")</f>
        <v/>
      </c>
      <c r="V652" s="17" t="str">
        <f>IF(SUM('Control Sample Data'!J$3:J$98)&gt;10,IF(AND(ISNUMBER('Control Sample Data'!J651),'Control Sample Data'!J651&lt;$B$1,'Control Sample Data'!J651&gt;0),'Control Sample Data'!J651,$B$1),"")</f>
        <v/>
      </c>
      <c r="W652" s="17" t="str">
        <f>IF(SUM('Control Sample Data'!K$3:K$98)&gt;10,IF(AND(ISNUMBER('Control Sample Data'!K651),'Control Sample Data'!K651&lt;$B$1,'Control Sample Data'!K651&gt;0),'Control Sample Data'!K651,$B$1),"")</f>
        <v/>
      </c>
      <c r="X652" s="17" t="str">
        <f>IF(SUM('Control Sample Data'!L$3:L$98)&gt;10,IF(AND(ISNUMBER('Control Sample Data'!L651),'Control Sample Data'!L651&lt;$B$1,'Control Sample Data'!L651&gt;0),'Control Sample Data'!L651,$B$1),"")</f>
        <v/>
      </c>
      <c r="Y652" s="17" t="str">
        <f>IF(SUM('Control Sample Data'!M$3:M$98)&gt;10,IF(AND(ISNUMBER('Control Sample Data'!M651),'Control Sample Data'!M651&lt;$B$1,'Control Sample Data'!M651&gt;0),'Control Sample Data'!M651,$B$1),"")</f>
        <v/>
      </c>
      <c r="AT652" s="36" t="str">
        <f t="shared" si="451"/>
        <v/>
      </c>
      <c r="AU652" s="36" t="str">
        <f t="shared" si="452"/>
        <v/>
      </c>
      <c r="AV652" s="36" t="str">
        <f t="shared" si="453"/>
        <v/>
      </c>
      <c r="AW652" s="36" t="str">
        <f t="shared" si="454"/>
        <v/>
      </c>
      <c r="AX652" s="36" t="str">
        <f t="shared" si="455"/>
        <v/>
      </c>
      <c r="AY652" s="36" t="str">
        <f t="shared" si="456"/>
        <v/>
      </c>
      <c r="AZ652" s="36" t="str">
        <f t="shared" si="457"/>
        <v/>
      </c>
      <c r="BA652" s="36" t="str">
        <f t="shared" si="458"/>
        <v/>
      </c>
      <c r="BB652" s="36" t="str">
        <f t="shared" si="459"/>
        <v/>
      </c>
      <c r="BC652" s="36" t="str">
        <f t="shared" si="460"/>
        <v/>
      </c>
      <c r="BD652" s="36" t="str">
        <f t="shared" si="461"/>
        <v/>
      </c>
      <c r="BE652" s="36" t="str">
        <f t="shared" si="462"/>
        <v/>
      </c>
      <c r="BF652" s="36" t="str">
        <f t="shared" si="463"/>
        <v/>
      </c>
      <c r="BG652" s="36" t="str">
        <f t="shared" si="464"/>
        <v/>
      </c>
      <c r="BH652" s="36" t="str">
        <f t="shared" si="465"/>
        <v/>
      </c>
      <c r="BI652" s="36" t="str">
        <f t="shared" si="466"/>
        <v/>
      </c>
      <c r="BJ652" s="36" t="str">
        <f t="shared" si="467"/>
        <v/>
      </c>
      <c r="BK652" s="36" t="str">
        <f t="shared" si="468"/>
        <v/>
      </c>
      <c r="BL652" s="36" t="str">
        <f t="shared" si="469"/>
        <v/>
      </c>
      <c r="BM652" s="36" t="str">
        <f t="shared" si="470"/>
        <v/>
      </c>
      <c r="BN652" s="38" t="e">
        <f t="shared" si="429"/>
        <v>#DIV/0!</v>
      </c>
      <c r="BO652" s="38" t="e">
        <f t="shared" si="430"/>
        <v>#DIV/0!</v>
      </c>
      <c r="BP652" s="39" t="str">
        <f t="shared" si="431"/>
        <v/>
      </c>
      <c r="BQ652" s="39" t="str">
        <f t="shared" si="432"/>
        <v/>
      </c>
      <c r="BR652" s="39" t="str">
        <f t="shared" si="433"/>
        <v/>
      </c>
      <c r="BS652" s="39" t="str">
        <f t="shared" si="434"/>
        <v/>
      </c>
      <c r="BT652" s="39" t="str">
        <f t="shared" si="435"/>
        <v/>
      </c>
      <c r="BU652" s="39" t="str">
        <f t="shared" si="436"/>
        <v/>
      </c>
      <c r="BV652" s="39" t="str">
        <f t="shared" si="437"/>
        <v/>
      </c>
      <c r="BW652" s="39" t="str">
        <f t="shared" si="438"/>
        <v/>
      </c>
      <c r="BX652" s="39" t="str">
        <f t="shared" si="439"/>
        <v/>
      </c>
      <c r="BY652" s="39" t="str">
        <f t="shared" si="440"/>
        <v/>
      </c>
      <c r="BZ652" s="39" t="str">
        <f t="shared" si="441"/>
        <v/>
      </c>
      <c r="CA652" s="39" t="str">
        <f t="shared" si="442"/>
        <v/>
      </c>
      <c r="CB652" s="39" t="str">
        <f t="shared" si="443"/>
        <v/>
      </c>
      <c r="CC652" s="39" t="str">
        <f t="shared" si="444"/>
        <v/>
      </c>
      <c r="CD652" s="39" t="str">
        <f t="shared" si="445"/>
        <v/>
      </c>
      <c r="CE652" s="39" t="str">
        <f t="shared" si="446"/>
        <v/>
      </c>
      <c r="CF652" s="39" t="str">
        <f t="shared" si="447"/>
        <v/>
      </c>
      <c r="CG652" s="39" t="str">
        <f t="shared" si="448"/>
        <v/>
      </c>
      <c r="CH652" s="39" t="str">
        <f t="shared" si="449"/>
        <v/>
      </c>
      <c r="CI652" s="39" t="str">
        <f t="shared" si="450"/>
        <v/>
      </c>
    </row>
    <row r="653" spans="1:87">
      <c r="A653" s="18"/>
      <c r="B653" s="15" t="str">
        <f>'Gene Table'!E652</f>
        <v>hsa-miR-101-5p</v>
      </c>
      <c r="C653" s="15" t="str">
        <f>'Gene Table'!B652</f>
        <v>L02</v>
      </c>
      <c r="D653" s="16" t="str">
        <f>IF(SUM('Test Sample Data'!D$3:D$98)&gt;10,IF(AND(ISNUMBER('Test Sample Data'!D652),'Test Sample Data'!D652&lt;$B$1,'Test Sample Data'!D652&gt;0),'Test Sample Data'!D652,$B$1),"")</f>
        <v/>
      </c>
      <c r="E653" s="17" t="str">
        <f>IF(SUM('Test Sample Data'!E$3:E$98)&gt;10,IF(AND(ISNUMBER('Test Sample Data'!E652),'Test Sample Data'!E652&lt;$B$1,'Test Sample Data'!E652&gt;0),'Test Sample Data'!E652,$B$1),"")</f>
        <v/>
      </c>
      <c r="F653" s="17" t="str">
        <f>IF(SUM('Test Sample Data'!F$3:F$98)&gt;10,IF(AND(ISNUMBER('Test Sample Data'!F652),'Test Sample Data'!F652&lt;$B$1,'Test Sample Data'!F652&gt;0),'Test Sample Data'!F652,$B$1),"")</f>
        <v/>
      </c>
      <c r="G653" s="17" t="str">
        <f>IF(SUM('Test Sample Data'!G$3:G$98)&gt;10,IF(AND(ISNUMBER('Test Sample Data'!G652),'Test Sample Data'!G652&lt;$B$1,'Test Sample Data'!G652&gt;0),'Test Sample Data'!G652,$B$1),"")</f>
        <v/>
      </c>
      <c r="H653" s="17" t="str">
        <f>IF(SUM('Test Sample Data'!H$3:H$98)&gt;10,IF(AND(ISNUMBER('Test Sample Data'!H652),'Test Sample Data'!H652&lt;$B$1,'Test Sample Data'!H652&gt;0),'Test Sample Data'!H652,$B$1),"")</f>
        <v/>
      </c>
      <c r="I653" s="17" t="str">
        <f>IF(SUM('Test Sample Data'!I$3:I$98)&gt;10,IF(AND(ISNUMBER('Test Sample Data'!I652),'Test Sample Data'!I652&lt;$B$1,'Test Sample Data'!I652&gt;0),'Test Sample Data'!I652,$B$1),"")</f>
        <v/>
      </c>
      <c r="J653" s="17" t="str">
        <f>IF(SUM('Test Sample Data'!J$3:J$98)&gt;10,IF(AND(ISNUMBER('Test Sample Data'!J652),'Test Sample Data'!J652&lt;$B$1,'Test Sample Data'!J652&gt;0),'Test Sample Data'!J652,$B$1),"")</f>
        <v/>
      </c>
      <c r="K653" s="17" t="str">
        <f>IF(SUM('Test Sample Data'!K$3:K$98)&gt;10,IF(AND(ISNUMBER('Test Sample Data'!K652),'Test Sample Data'!K652&lt;$B$1,'Test Sample Data'!K652&gt;0),'Test Sample Data'!K652,$B$1),"")</f>
        <v/>
      </c>
      <c r="L653" s="17" t="str">
        <f>IF(SUM('Test Sample Data'!L$3:L$98)&gt;10,IF(AND(ISNUMBER('Test Sample Data'!L652),'Test Sample Data'!L652&lt;$B$1,'Test Sample Data'!L652&gt;0),'Test Sample Data'!L652,$B$1),"")</f>
        <v/>
      </c>
      <c r="M653" s="17" t="str">
        <f>IF(SUM('Test Sample Data'!M$3:M$98)&gt;10,IF(AND(ISNUMBER('Test Sample Data'!M652),'Test Sample Data'!M652&lt;$B$1,'Test Sample Data'!M652&gt;0),'Test Sample Data'!M652,$B$1),"")</f>
        <v/>
      </c>
      <c r="N653" s="17" t="str">
        <f>'Gene Table'!E652</f>
        <v>hsa-miR-101-5p</v>
      </c>
      <c r="O653" s="17" t="str">
        <f>'Gene Table'!B652</f>
        <v>L02</v>
      </c>
      <c r="P653" s="17" t="str">
        <f>IF(SUM('Control Sample Data'!D$3:D$98)&gt;10,IF(AND(ISNUMBER('Control Sample Data'!D652),'Control Sample Data'!D652&lt;$B$1,'Control Sample Data'!D652&gt;0),'Control Sample Data'!D652,$B$1),"")</f>
        <v/>
      </c>
      <c r="Q653" s="17" t="str">
        <f>IF(SUM('Control Sample Data'!E$3:E$98)&gt;10,IF(AND(ISNUMBER('Control Sample Data'!E652),'Control Sample Data'!E652&lt;$B$1,'Control Sample Data'!E652&gt;0),'Control Sample Data'!E652,$B$1),"")</f>
        <v/>
      </c>
      <c r="R653" s="17" t="str">
        <f>IF(SUM('Control Sample Data'!F$3:F$98)&gt;10,IF(AND(ISNUMBER('Control Sample Data'!F652),'Control Sample Data'!F652&lt;$B$1,'Control Sample Data'!F652&gt;0),'Control Sample Data'!F652,$B$1),"")</f>
        <v/>
      </c>
      <c r="S653" s="17" t="str">
        <f>IF(SUM('Control Sample Data'!G$3:G$98)&gt;10,IF(AND(ISNUMBER('Control Sample Data'!G652),'Control Sample Data'!G652&lt;$B$1,'Control Sample Data'!G652&gt;0),'Control Sample Data'!G652,$B$1),"")</f>
        <v/>
      </c>
      <c r="T653" s="17" t="str">
        <f>IF(SUM('Control Sample Data'!H$3:H$98)&gt;10,IF(AND(ISNUMBER('Control Sample Data'!H652),'Control Sample Data'!H652&lt;$B$1,'Control Sample Data'!H652&gt;0),'Control Sample Data'!H652,$B$1),"")</f>
        <v/>
      </c>
      <c r="U653" s="17" t="str">
        <f>IF(SUM('Control Sample Data'!I$3:I$98)&gt;10,IF(AND(ISNUMBER('Control Sample Data'!I652),'Control Sample Data'!I652&lt;$B$1,'Control Sample Data'!I652&gt;0),'Control Sample Data'!I652,$B$1),"")</f>
        <v/>
      </c>
      <c r="V653" s="17" t="str">
        <f>IF(SUM('Control Sample Data'!J$3:J$98)&gt;10,IF(AND(ISNUMBER('Control Sample Data'!J652),'Control Sample Data'!J652&lt;$B$1,'Control Sample Data'!J652&gt;0),'Control Sample Data'!J652,$B$1),"")</f>
        <v/>
      </c>
      <c r="W653" s="17" t="str">
        <f>IF(SUM('Control Sample Data'!K$3:K$98)&gt;10,IF(AND(ISNUMBER('Control Sample Data'!K652),'Control Sample Data'!K652&lt;$B$1,'Control Sample Data'!K652&gt;0),'Control Sample Data'!K652,$B$1),"")</f>
        <v/>
      </c>
      <c r="X653" s="17" t="str">
        <f>IF(SUM('Control Sample Data'!L$3:L$98)&gt;10,IF(AND(ISNUMBER('Control Sample Data'!L652),'Control Sample Data'!L652&lt;$B$1,'Control Sample Data'!L652&gt;0),'Control Sample Data'!L652,$B$1),"")</f>
        <v/>
      </c>
      <c r="Y653" s="17" t="str">
        <f>IF(SUM('Control Sample Data'!M$3:M$98)&gt;10,IF(AND(ISNUMBER('Control Sample Data'!M652),'Control Sample Data'!M652&lt;$B$1,'Control Sample Data'!M652&gt;0),'Control Sample Data'!M652,$B$1),"")</f>
        <v/>
      </c>
      <c r="AT653" s="36" t="str">
        <f t="shared" si="451"/>
        <v/>
      </c>
      <c r="AU653" s="36" t="str">
        <f t="shared" si="452"/>
        <v/>
      </c>
      <c r="AV653" s="36" t="str">
        <f t="shared" si="453"/>
        <v/>
      </c>
      <c r="AW653" s="36" t="str">
        <f t="shared" si="454"/>
        <v/>
      </c>
      <c r="AX653" s="36" t="str">
        <f t="shared" si="455"/>
        <v/>
      </c>
      <c r="AY653" s="36" t="str">
        <f t="shared" si="456"/>
        <v/>
      </c>
      <c r="AZ653" s="36" t="str">
        <f t="shared" si="457"/>
        <v/>
      </c>
      <c r="BA653" s="36" t="str">
        <f t="shared" si="458"/>
        <v/>
      </c>
      <c r="BB653" s="36" t="str">
        <f t="shared" si="459"/>
        <v/>
      </c>
      <c r="BC653" s="36" t="str">
        <f t="shared" si="460"/>
        <v/>
      </c>
      <c r="BD653" s="36" t="str">
        <f t="shared" si="461"/>
        <v/>
      </c>
      <c r="BE653" s="36" t="str">
        <f t="shared" si="462"/>
        <v/>
      </c>
      <c r="BF653" s="36" t="str">
        <f t="shared" si="463"/>
        <v/>
      </c>
      <c r="BG653" s="36" t="str">
        <f t="shared" si="464"/>
        <v/>
      </c>
      <c r="BH653" s="36" t="str">
        <f t="shared" si="465"/>
        <v/>
      </c>
      <c r="BI653" s="36" t="str">
        <f t="shared" si="466"/>
        <v/>
      </c>
      <c r="BJ653" s="36" t="str">
        <f t="shared" si="467"/>
        <v/>
      </c>
      <c r="BK653" s="36" t="str">
        <f t="shared" si="468"/>
        <v/>
      </c>
      <c r="BL653" s="36" t="str">
        <f t="shared" si="469"/>
        <v/>
      </c>
      <c r="BM653" s="36" t="str">
        <f t="shared" si="470"/>
        <v/>
      </c>
      <c r="BN653" s="38" t="e">
        <f t="shared" si="429"/>
        <v>#DIV/0!</v>
      </c>
      <c r="BO653" s="38" t="e">
        <f t="shared" si="430"/>
        <v>#DIV/0!</v>
      </c>
      <c r="BP653" s="39" t="str">
        <f t="shared" si="431"/>
        <v/>
      </c>
      <c r="BQ653" s="39" t="str">
        <f t="shared" si="432"/>
        <v/>
      </c>
      <c r="BR653" s="39" t="str">
        <f t="shared" si="433"/>
        <v/>
      </c>
      <c r="BS653" s="39" t="str">
        <f t="shared" si="434"/>
        <v/>
      </c>
      <c r="BT653" s="39" t="str">
        <f t="shared" si="435"/>
        <v/>
      </c>
      <c r="BU653" s="39" t="str">
        <f t="shared" si="436"/>
        <v/>
      </c>
      <c r="BV653" s="39" t="str">
        <f t="shared" si="437"/>
        <v/>
      </c>
      <c r="BW653" s="39" t="str">
        <f t="shared" si="438"/>
        <v/>
      </c>
      <c r="BX653" s="39" t="str">
        <f t="shared" si="439"/>
        <v/>
      </c>
      <c r="BY653" s="39" t="str">
        <f t="shared" si="440"/>
        <v/>
      </c>
      <c r="BZ653" s="39" t="str">
        <f t="shared" si="441"/>
        <v/>
      </c>
      <c r="CA653" s="39" t="str">
        <f t="shared" si="442"/>
        <v/>
      </c>
      <c r="CB653" s="39" t="str">
        <f t="shared" si="443"/>
        <v/>
      </c>
      <c r="CC653" s="39" t="str">
        <f t="shared" si="444"/>
        <v/>
      </c>
      <c r="CD653" s="39" t="str">
        <f t="shared" si="445"/>
        <v/>
      </c>
      <c r="CE653" s="39" t="str">
        <f t="shared" si="446"/>
        <v/>
      </c>
      <c r="CF653" s="39" t="str">
        <f t="shared" si="447"/>
        <v/>
      </c>
      <c r="CG653" s="39" t="str">
        <f t="shared" si="448"/>
        <v/>
      </c>
      <c r="CH653" s="39" t="str">
        <f t="shared" si="449"/>
        <v/>
      </c>
      <c r="CI653" s="39" t="str">
        <f t="shared" si="450"/>
        <v/>
      </c>
    </row>
    <row r="654" spans="1:87">
      <c r="A654" s="18"/>
      <c r="B654" s="15" t="str">
        <f>'Gene Table'!E653</f>
        <v>hsa-miR-27a-3p</v>
      </c>
      <c r="C654" s="15" t="str">
        <f>'Gene Table'!B653</f>
        <v>L03</v>
      </c>
      <c r="D654" s="16" t="str">
        <f>IF(SUM('Test Sample Data'!D$3:D$98)&gt;10,IF(AND(ISNUMBER('Test Sample Data'!D653),'Test Sample Data'!D653&lt;$B$1,'Test Sample Data'!D653&gt;0),'Test Sample Data'!D653,$B$1),"")</f>
        <v/>
      </c>
      <c r="E654" s="17" t="str">
        <f>IF(SUM('Test Sample Data'!E$3:E$98)&gt;10,IF(AND(ISNUMBER('Test Sample Data'!E653),'Test Sample Data'!E653&lt;$B$1,'Test Sample Data'!E653&gt;0),'Test Sample Data'!E653,$B$1),"")</f>
        <v/>
      </c>
      <c r="F654" s="17" t="str">
        <f>IF(SUM('Test Sample Data'!F$3:F$98)&gt;10,IF(AND(ISNUMBER('Test Sample Data'!F653),'Test Sample Data'!F653&lt;$B$1,'Test Sample Data'!F653&gt;0),'Test Sample Data'!F653,$B$1),"")</f>
        <v/>
      </c>
      <c r="G654" s="17" t="str">
        <f>IF(SUM('Test Sample Data'!G$3:G$98)&gt;10,IF(AND(ISNUMBER('Test Sample Data'!G653),'Test Sample Data'!G653&lt;$B$1,'Test Sample Data'!G653&gt;0),'Test Sample Data'!G653,$B$1),"")</f>
        <v/>
      </c>
      <c r="H654" s="17" t="str">
        <f>IF(SUM('Test Sample Data'!H$3:H$98)&gt;10,IF(AND(ISNUMBER('Test Sample Data'!H653),'Test Sample Data'!H653&lt;$B$1,'Test Sample Data'!H653&gt;0),'Test Sample Data'!H653,$B$1),"")</f>
        <v/>
      </c>
      <c r="I654" s="17" t="str">
        <f>IF(SUM('Test Sample Data'!I$3:I$98)&gt;10,IF(AND(ISNUMBER('Test Sample Data'!I653),'Test Sample Data'!I653&lt;$B$1,'Test Sample Data'!I653&gt;0),'Test Sample Data'!I653,$B$1),"")</f>
        <v/>
      </c>
      <c r="J654" s="17" t="str">
        <f>IF(SUM('Test Sample Data'!J$3:J$98)&gt;10,IF(AND(ISNUMBER('Test Sample Data'!J653),'Test Sample Data'!J653&lt;$B$1,'Test Sample Data'!J653&gt;0),'Test Sample Data'!J653,$B$1),"")</f>
        <v/>
      </c>
      <c r="K654" s="17" t="str">
        <f>IF(SUM('Test Sample Data'!K$3:K$98)&gt;10,IF(AND(ISNUMBER('Test Sample Data'!K653),'Test Sample Data'!K653&lt;$B$1,'Test Sample Data'!K653&gt;0),'Test Sample Data'!K653,$B$1),"")</f>
        <v/>
      </c>
      <c r="L654" s="17" t="str">
        <f>IF(SUM('Test Sample Data'!L$3:L$98)&gt;10,IF(AND(ISNUMBER('Test Sample Data'!L653),'Test Sample Data'!L653&lt;$B$1,'Test Sample Data'!L653&gt;0),'Test Sample Data'!L653,$B$1),"")</f>
        <v/>
      </c>
      <c r="M654" s="17" t="str">
        <f>IF(SUM('Test Sample Data'!M$3:M$98)&gt;10,IF(AND(ISNUMBER('Test Sample Data'!M653),'Test Sample Data'!M653&lt;$B$1,'Test Sample Data'!M653&gt;0),'Test Sample Data'!M653,$B$1),"")</f>
        <v/>
      </c>
      <c r="N654" s="17" t="str">
        <f>'Gene Table'!E653</f>
        <v>hsa-miR-27a-3p</v>
      </c>
      <c r="O654" s="17" t="str">
        <f>'Gene Table'!B653</f>
        <v>L03</v>
      </c>
      <c r="P654" s="17" t="str">
        <f>IF(SUM('Control Sample Data'!D$3:D$98)&gt;10,IF(AND(ISNUMBER('Control Sample Data'!D653),'Control Sample Data'!D653&lt;$B$1,'Control Sample Data'!D653&gt;0),'Control Sample Data'!D653,$B$1),"")</f>
        <v/>
      </c>
      <c r="Q654" s="17" t="str">
        <f>IF(SUM('Control Sample Data'!E$3:E$98)&gt;10,IF(AND(ISNUMBER('Control Sample Data'!E653),'Control Sample Data'!E653&lt;$B$1,'Control Sample Data'!E653&gt;0),'Control Sample Data'!E653,$B$1),"")</f>
        <v/>
      </c>
      <c r="R654" s="17" t="str">
        <f>IF(SUM('Control Sample Data'!F$3:F$98)&gt;10,IF(AND(ISNUMBER('Control Sample Data'!F653),'Control Sample Data'!F653&lt;$B$1,'Control Sample Data'!F653&gt;0),'Control Sample Data'!F653,$B$1),"")</f>
        <v/>
      </c>
      <c r="S654" s="17" t="str">
        <f>IF(SUM('Control Sample Data'!G$3:G$98)&gt;10,IF(AND(ISNUMBER('Control Sample Data'!G653),'Control Sample Data'!G653&lt;$B$1,'Control Sample Data'!G653&gt;0),'Control Sample Data'!G653,$B$1),"")</f>
        <v/>
      </c>
      <c r="T654" s="17" t="str">
        <f>IF(SUM('Control Sample Data'!H$3:H$98)&gt;10,IF(AND(ISNUMBER('Control Sample Data'!H653),'Control Sample Data'!H653&lt;$B$1,'Control Sample Data'!H653&gt;0),'Control Sample Data'!H653,$B$1),"")</f>
        <v/>
      </c>
      <c r="U654" s="17" t="str">
        <f>IF(SUM('Control Sample Data'!I$3:I$98)&gt;10,IF(AND(ISNUMBER('Control Sample Data'!I653),'Control Sample Data'!I653&lt;$B$1,'Control Sample Data'!I653&gt;0),'Control Sample Data'!I653,$B$1),"")</f>
        <v/>
      </c>
      <c r="V654" s="17" t="str">
        <f>IF(SUM('Control Sample Data'!J$3:J$98)&gt;10,IF(AND(ISNUMBER('Control Sample Data'!J653),'Control Sample Data'!J653&lt;$B$1,'Control Sample Data'!J653&gt;0),'Control Sample Data'!J653,$B$1),"")</f>
        <v/>
      </c>
      <c r="W654" s="17" t="str">
        <f>IF(SUM('Control Sample Data'!K$3:K$98)&gt;10,IF(AND(ISNUMBER('Control Sample Data'!K653),'Control Sample Data'!K653&lt;$B$1,'Control Sample Data'!K653&gt;0),'Control Sample Data'!K653,$B$1),"")</f>
        <v/>
      </c>
      <c r="X654" s="17" t="str">
        <f>IF(SUM('Control Sample Data'!L$3:L$98)&gt;10,IF(AND(ISNUMBER('Control Sample Data'!L653),'Control Sample Data'!L653&lt;$B$1,'Control Sample Data'!L653&gt;0),'Control Sample Data'!L653,$B$1),"")</f>
        <v/>
      </c>
      <c r="Y654" s="17" t="str">
        <f>IF(SUM('Control Sample Data'!M$3:M$98)&gt;10,IF(AND(ISNUMBER('Control Sample Data'!M653),'Control Sample Data'!M653&lt;$B$1,'Control Sample Data'!M653&gt;0),'Control Sample Data'!M653,$B$1),"")</f>
        <v/>
      </c>
      <c r="AT654" s="36" t="str">
        <f t="shared" si="451"/>
        <v/>
      </c>
      <c r="AU654" s="36" t="str">
        <f t="shared" si="452"/>
        <v/>
      </c>
      <c r="AV654" s="36" t="str">
        <f t="shared" si="453"/>
        <v/>
      </c>
      <c r="AW654" s="36" t="str">
        <f t="shared" si="454"/>
        <v/>
      </c>
      <c r="AX654" s="36" t="str">
        <f t="shared" si="455"/>
        <v/>
      </c>
      <c r="AY654" s="36" t="str">
        <f t="shared" si="456"/>
        <v/>
      </c>
      <c r="AZ654" s="36" t="str">
        <f t="shared" si="457"/>
        <v/>
      </c>
      <c r="BA654" s="36" t="str">
        <f t="shared" si="458"/>
        <v/>
      </c>
      <c r="BB654" s="36" t="str">
        <f t="shared" si="459"/>
        <v/>
      </c>
      <c r="BC654" s="36" t="str">
        <f t="shared" si="460"/>
        <v/>
      </c>
      <c r="BD654" s="36" t="str">
        <f t="shared" si="461"/>
        <v/>
      </c>
      <c r="BE654" s="36" t="str">
        <f t="shared" si="462"/>
        <v/>
      </c>
      <c r="BF654" s="36" t="str">
        <f t="shared" si="463"/>
        <v/>
      </c>
      <c r="BG654" s="36" t="str">
        <f t="shared" si="464"/>
        <v/>
      </c>
      <c r="BH654" s="36" t="str">
        <f t="shared" si="465"/>
        <v/>
      </c>
      <c r="BI654" s="36" t="str">
        <f t="shared" si="466"/>
        <v/>
      </c>
      <c r="BJ654" s="36" t="str">
        <f t="shared" si="467"/>
        <v/>
      </c>
      <c r="BK654" s="36" t="str">
        <f t="shared" si="468"/>
        <v/>
      </c>
      <c r="BL654" s="36" t="str">
        <f t="shared" si="469"/>
        <v/>
      </c>
      <c r="BM654" s="36" t="str">
        <f t="shared" si="470"/>
        <v/>
      </c>
      <c r="BN654" s="38" t="e">
        <f t="shared" si="429"/>
        <v>#DIV/0!</v>
      </c>
      <c r="BO654" s="38" t="e">
        <f t="shared" si="430"/>
        <v>#DIV/0!</v>
      </c>
      <c r="BP654" s="39" t="str">
        <f t="shared" si="431"/>
        <v/>
      </c>
      <c r="BQ654" s="39" t="str">
        <f t="shared" si="432"/>
        <v/>
      </c>
      <c r="BR654" s="39" t="str">
        <f t="shared" si="433"/>
        <v/>
      </c>
      <c r="BS654" s="39" t="str">
        <f t="shared" si="434"/>
        <v/>
      </c>
      <c r="BT654" s="39" t="str">
        <f t="shared" si="435"/>
        <v/>
      </c>
      <c r="BU654" s="39" t="str">
        <f t="shared" si="436"/>
        <v/>
      </c>
      <c r="BV654" s="39" t="str">
        <f t="shared" si="437"/>
        <v/>
      </c>
      <c r="BW654" s="39" t="str">
        <f t="shared" si="438"/>
        <v/>
      </c>
      <c r="BX654" s="39" t="str">
        <f t="shared" si="439"/>
        <v/>
      </c>
      <c r="BY654" s="39" t="str">
        <f t="shared" si="440"/>
        <v/>
      </c>
      <c r="BZ654" s="39" t="str">
        <f t="shared" si="441"/>
        <v/>
      </c>
      <c r="CA654" s="39" t="str">
        <f t="shared" si="442"/>
        <v/>
      </c>
      <c r="CB654" s="39" t="str">
        <f t="shared" si="443"/>
        <v/>
      </c>
      <c r="CC654" s="39" t="str">
        <f t="shared" si="444"/>
        <v/>
      </c>
      <c r="CD654" s="39" t="str">
        <f t="shared" si="445"/>
        <v/>
      </c>
      <c r="CE654" s="39" t="str">
        <f t="shared" si="446"/>
        <v/>
      </c>
      <c r="CF654" s="39" t="str">
        <f t="shared" si="447"/>
        <v/>
      </c>
      <c r="CG654" s="39" t="str">
        <f t="shared" si="448"/>
        <v/>
      </c>
      <c r="CH654" s="39" t="str">
        <f t="shared" si="449"/>
        <v/>
      </c>
      <c r="CI654" s="39" t="str">
        <f t="shared" si="450"/>
        <v/>
      </c>
    </row>
    <row r="655" spans="1:87">
      <c r="A655" s="18"/>
      <c r="B655" s="15" t="str">
        <f>'Gene Table'!E654</f>
        <v>hsa-miR-106b-3p</v>
      </c>
      <c r="C655" s="15" t="str">
        <f>'Gene Table'!B654</f>
        <v>L04</v>
      </c>
      <c r="D655" s="16" t="str">
        <f>IF(SUM('Test Sample Data'!D$3:D$98)&gt;10,IF(AND(ISNUMBER('Test Sample Data'!D654),'Test Sample Data'!D654&lt;$B$1,'Test Sample Data'!D654&gt;0),'Test Sample Data'!D654,$B$1),"")</f>
        <v/>
      </c>
      <c r="E655" s="17" t="str">
        <f>IF(SUM('Test Sample Data'!E$3:E$98)&gt;10,IF(AND(ISNUMBER('Test Sample Data'!E654),'Test Sample Data'!E654&lt;$B$1,'Test Sample Data'!E654&gt;0),'Test Sample Data'!E654,$B$1),"")</f>
        <v/>
      </c>
      <c r="F655" s="17" t="str">
        <f>IF(SUM('Test Sample Data'!F$3:F$98)&gt;10,IF(AND(ISNUMBER('Test Sample Data'!F654),'Test Sample Data'!F654&lt;$B$1,'Test Sample Data'!F654&gt;0),'Test Sample Data'!F654,$B$1),"")</f>
        <v/>
      </c>
      <c r="G655" s="17" t="str">
        <f>IF(SUM('Test Sample Data'!G$3:G$98)&gt;10,IF(AND(ISNUMBER('Test Sample Data'!G654),'Test Sample Data'!G654&lt;$B$1,'Test Sample Data'!G654&gt;0),'Test Sample Data'!G654,$B$1),"")</f>
        <v/>
      </c>
      <c r="H655" s="17" t="str">
        <f>IF(SUM('Test Sample Data'!H$3:H$98)&gt;10,IF(AND(ISNUMBER('Test Sample Data'!H654),'Test Sample Data'!H654&lt;$B$1,'Test Sample Data'!H654&gt;0),'Test Sample Data'!H654,$B$1),"")</f>
        <v/>
      </c>
      <c r="I655" s="17" t="str">
        <f>IF(SUM('Test Sample Data'!I$3:I$98)&gt;10,IF(AND(ISNUMBER('Test Sample Data'!I654),'Test Sample Data'!I654&lt;$B$1,'Test Sample Data'!I654&gt;0),'Test Sample Data'!I654,$B$1),"")</f>
        <v/>
      </c>
      <c r="J655" s="17" t="str">
        <f>IF(SUM('Test Sample Data'!J$3:J$98)&gt;10,IF(AND(ISNUMBER('Test Sample Data'!J654),'Test Sample Data'!J654&lt;$B$1,'Test Sample Data'!J654&gt;0),'Test Sample Data'!J654,$B$1),"")</f>
        <v/>
      </c>
      <c r="K655" s="17" t="str">
        <f>IF(SUM('Test Sample Data'!K$3:K$98)&gt;10,IF(AND(ISNUMBER('Test Sample Data'!K654),'Test Sample Data'!K654&lt;$B$1,'Test Sample Data'!K654&gt;0),'Test Sample Data'!K654,$B$1),"")</f>
        <v/>
      </c>
      <c r="L655" s="17" t="str">
        <f>IF(SUM('Test Sample Data'!L$3:L$98)&gt;10,IF(AND(ISNUMBER('Test Sample Data'!L654),'Test Sample Data'!L654&lt;$B$1,'Test Sample Data'!L654&gt;0),'Test Sample Data'!L654,$B$1),"")</f>
        <v/>
      </c>
      <c r="M655" s="17" t="str">
        <f>IF(SUM('Test Sample Data'!M$3:M$98)&gt;10,IF(AND(ISNUMBER('Test Sample Data'!M654),'Test Sample Data'!M654&lt;$B$1,'Test Sample Data'!M654&gt;0),'Test Sample Data'!M654,$B$1),"")</f>
        <v/>
      </c>
      <c r="N655" s="17" t="str">
        <f>'Gene Table'!E654</f>
        <v>hsa-miR-106b-3p</v>
      </c>
      <c r="O655" s="17" t="str">
        <f>'Gene Table'!B654</f>
        <v>L04</v>
      </c>
      <c r="P655" s="17" t="str">
        <f>IF(SUM('Control Sample Data'!D$3:D$98)&gt;10,IF(AND(ISNUMBER('Control Sample Data'!D654),'Control Sample Data'!D654&lt;$B$1,'Control Sample Data'!D654&gt;0),'Control Sample Data'!D654,$B$1),"")</f>
        <v/>
      </c>
      <c r="Q655" s="17" t="str">
        <f>IF(SUM('Control Sample Data'!E$3:E$98)&gt;10,IF(AND(ISNUMBER('Control Sample Data'!E654),'Control Sample Data'!E654&lt;$B$1,'Control Sample Data'!E654&gt;0),'Control Sample Data'!E654,$B$1),"")</f>
        <v/>
      </c>
      <c r="R655" s="17" t="str">
        <f>IF(SUM('Control Sample Data'!F$3:F$98)&gt;10,IF(AND(ISNUMBER('Control Sample Data'!F654),'Control Sample Data'!F654&lt;$B$1,'Control Sample Data'!F654&gt;0),'Control Sample Data'!F654,$B$1),"")</f>
        <v/>
      </c>
      <c r="S655" s="17" t="str">
        <f>IF(SUM('Control Sample Data'!G$3:G$98)&gt;10,IF(AND(ISNUMBER('Control Sample Data'!G654),'Control Sample Data'!G654&lt;$B$1,'Control Sample Data'!G654&gt;0),'Control Sample Data'!G654,$B$1),"")</f>
        <v/>
      </c>
      <c r="T655" s="17" t="str">
        <f>IF(SUM('Control Sample Data'!H$3:H$98)&gt;10,IF(AND(ISNUMBER('Control Sample Data'!H654),'Control Sample Data'!H654&lt;$B$1,'Control Sample Data'!H654&gt;0),'Control Sample Data'!H654,$B$1),"")</f>
        <v/>
      </c>
      <c r="U655" s="17" t="str">
        <f>IF(SUM('Control Sample Data'!I$3:I$98)&gt;10,IF(AND(ISNUMBER('Control Sample Data'!I654),'Control Sample Data'!I654&lt;$B$1,'Control Sample Data'!I654&gt;0),'Control Sample Data'!I654,$B$1),"")</f>
        <v/>
      </c>
      <c r="V655" s="17" t="str">
        <f>IF(SUM('Control Sample Data'!J$3:J$98)&gt;10,IF(AND(ISNUMBER('Control Sample Data'!J654),'Control Sample Data'!J654&lt;$B$1,'Control Sample Data'!J654&gt;0),'Control Sample Data'!J654,$B$1),"")</f>
        <v/>
      </c>
      <c r="W655" s="17" t="str">
        <f>IF(SUM('Control Sample Data'!K$3:K$98)&gt;10,IF(AND(ISNUMBER('Control Sample Data'!K654),'Control Sample Data'!K654&lt;$B$1,'Control Sample Data'!K654&gt;0),'Control Sample Data'!K654,$B$1),"")</f>
        <v/>
      </c>
      <c r="X655" s="17" t="str">
        <f>IF(SUM('Control Sample Data'!L$3:L$98)&gt;10,IF(AND(ISNUMBER('Control Sample Data'!L654),'Control Sample Data'!L654&lt;$B$1,'Control Sample Data'!L654&gt;0),'Control Sample Data'!L654,$B$1),"")</f>
        <v/>
      </c>
      <c r="Y655" s="17" t="str">
        <f>IF(SUM('Control Sample Data'!M$3:M$98)&gt;10,IF(AND(ISNUMBER('Control Sample Data'!M654),'Control Sample Data'!M654&lt;$B$1,'Control Sample Data'!M654&gt;0),'Control Sample Data'!M654,$B$1),"")</f>
        <v/>
      </c>
      <c r="AT655" s="36" t="str">
        <f t="shared" si="451"/>
        <v/>
      </c>
      <c r="AU655" s="36" t="str">
        <f t="shared" si="452"/>
        <v/>
      </c>
      <c r="AV655" s="36" t="str">
        <f t="shared" si="453"/>
        <v/>
      </c>
      <c r="AW655" s="36" t="str">
        <f t="shared" si="454"/>
        <v/>
      </c>
      <c r="AX655" s="36" t="str">
        <f t="shared" si="455"/>
        <v/>
      </c>
      <c r="AY655" s="36" t="str">
        <f t="shared" si="456"/>
        <v/>
      </c>
      <c r="AZ655" s="36" t="str">
        <f t="shared" si="457"/>
        <v/>
      </c>
      <c r="BA655" s="36" t="str">
        <f t="shared" si="458"/>
        <v/>
      </c>
      <c r="BB655" s="36" t="str">
        <f t="shared" si="459"/>
        <v/>
      </c>
      <c r="BC655" s="36" t="str">
        <f t="shared" si="460"/>
        <v/>
      </c>
      <c r="BD655" s="36" t="str">
        <f t="shared" si="461"/>
        <v/>
      </c>
      <c r="BE655" s="36" t="str">
        <f t="shared" si="462"/>
        <v/>
      </c>
      <c r="BF655" s="36" t="str">
        <f t="shared" si="463"/>
        <v/>
      </c>
      <c r="BG655" s="36" t="str">
        <f t="shared" si="464"/>
        <v/>
      </c>
      <c r="BH655" s="36" t="str">
        <f t="shared" si="465"/>
        <v/>
      </c>
      <c r="BI655" s="36" t="str">
        <f t="shared" si="466"/>
        <v/>
      </c>
      <c r="BJ655" s="36" t="str">
        <f t="shared" si="467"/>
        <v/>
      </c>
      <c r="BK655" s="36" t="str">
        <f t="shared" si="468"/>
        <v/>
      </c>
      <c r="BL655" s="36" t="str">
        <f t="shared" si="469"/>
        <v/>
      </c>
      <c r="BM655" s="36" t="str">
        <f t="shared" si="470"/>
        <v/>
      </c>
      <c r="BN655" s="38" t="e">
        <f t="shared" si="429"/>
        <v>#DIV/0!</v>
      </c>
      <c r="BO655" s="38" t="e">
        <f t="shared" si="430"/>
        <v>#DIV/0!</v>
      </c>
      <c r="BP655" s="39" t="str">
        <f t="shared" si="431"/>
        <v/>
      </c>
      <c r="BQ655" s="39" t="str">
        <f t="shared" si="432"/>
        <v/>
      </c>
      <c r="BR655" s="39" t="str">
        <f t="shared" si="433"/>
        <v/>
      </c>
      <c r="BS655" s="39" t="str">
        <f t="shared" si="434"/>
        <v/>
      </c>
      <c r="BT655" s="39" t="str">
        <f t="shared" si="435"/>
        <v/>
      </c>
      <c r="BU655" s="39" t="str">
        <f t="shared" si="436"/>
        <v/>
      </c>
      <c r="BV655" s="39" t="str">
        <f t="shared" si="437"/>
        <v/>
      </c>
      <c r="BW655" s="39" t="str">
        <f t="shared" si="438"/>
        <v/>
      </c>
      <c r="BX655" s="39" t="str">
        <f t="shared" si="439"/>
        <v/>
      </c>
      <c r="BY655" s="39" t="str">
        <f t="shared" si="440"/>
        <v/>
      </c>
      <c r="BZ655" s="39" t="str">
        <f t="shared" si="441"/>
        <v/>
      </c>
      <c r="CA655" s="39" t="str">
        <f t="shared" si="442"/>
        <v/>
      </c>
      <c r="CB655" s="39" t="str">
        <f t="shared" si="443"/>
        <v/>
      </c>
      <c r="CC655" s="39" t="str">
        <f t="shared" si="444"/>
        <v/>
      </c>
      <c r="CD655" s="39" t="str">
        <f t="shared" si="445"/>
        <v/>
      </c>
      <c r="CE655" s="39" t="str">
        <f t="shared" si="446"/>
        <v/>
      </c>
      <c r="CF655" s="39" t="str">
        <f t="shared" si="447"/>
        <v/>
      </c>
      <c r="CG655" s="39" t="str">
        <f t="shared" si="448"/>
        <v/>
      </c>
      <c r="CH655" s="39" t="str">
        <f t="shared" si="449"/>
        <v/>
      </c>
      <c r="CI655" s="39" t="str">
        <f t="shared" si="450"/>
        <v/>
      </c>
    </row>
    <row r="656" spans="1:87">
      <c r="A656" s="18"/>
      <c r="B656" s="15" t="str">
        <f>'Gene Table'!E655</f>
        <v>hsa-miR-181a-5p</v>
      </c>
      <c r="C656" s="15" t="str">
        <f>'Gene Table'!B655</f>
        <v>L05</v>
      </c>
      <c r="D656" s="16" t="str">
        <f>IF(SUM('Test Sample Data'!D$3:D$98)&gt;10,IF(AND(ISNUMBER('Test Sample Data'!D655),'Test Sample Data'!D655&lt;$B$1,'Test Sample Data'!D655&gt;0),'Test Sample Data'!D655,$B$1),"")</f>
        <v/>
      </c>
      <c r="E656" s="17" t="str">
        <f>IF(SUM('Test Sample Data'!E$3:E$98)&gt;10,IF(AND(ISNUMBER('Test Sample Data'!E655),'Test Sample Data'!E655&lt;$B$1,'Test Sample Data'!E655&gt;0),'Test Sample Data'!E655,$B$1),"")</f>
        <v/>
      </c>
      <c r="F656" s="17" t="str">
        <f>IF(SUM('Test Sample Data'!F$3:F$98)&gt;10,IF(AND(ISNUMBER('Test Sample Data'!F655),'Test Sample Data'!F655&lt;$B$1,'Test Sample Data'!F655&gt;0),'Test Sample Data'!F655,$B$1),"")</f>
        <v/>
      </c>
      <c r="G656" s="17" t="str">
        <f>IF(SUM('Test Sample Data'!G$3:G$98)&gt;10,IF(AND(ISNUMBER('Test Sample Data'!G655),'Test Sample Data'!G655&lt;$B$1,'Test Sample Data'!G655&gt;0),'Test Sample Data'!G655,$B$1),"")</f>
        <v/>
      </c>
      <c r="H656" s="17" t="str">
        <f>IF(SUM('Test Sample Data'!H$3:H$98)&gt;10,IF(AND(ISNUMBER('Test Sample Data'!H655),'Test Sample Data'!H655&lt;$B$1,'Test Sample Data'!H655&gt;0),'Test Sample Data'!H655,$B$1),"")</f>
        <v/>
      </c>
      <c r="I656" s="17" t="str">
        <f>IF(SUM('Test Sample Data'!I$3:I$98)&gt;10,IF(AND(ISNUMBER('Test Sample Data'!I655),'Test Sample Data'!I655&lt;$B$1,'Test Sample Data'!I655&gt;0),'Test Sample Data'!I655,$B$1),"")</f>
        <v/>
      </c>
      <c r="J656" s="17" t="str">
        <f>IF(SUM('Test Sample Data'!J$3:J$98)&gt;10,IF(AND(ISNUMBER('Test Sample Data'!J655),'Test Sample Data'!J655&lt;$B$1,'Test Sample Data'!J655&gt;0),'Test Sample Data'!J655,$B$1),"")</f>
        <v/>
      </c>
      <c r="K656" s="17" t="str">
        <f>IF(SUM('Test Sample Data'!K$3:K$98)&gt;10,IF(AND(ISNUMBER('Test Sample Data'!K655),'Test Sample Data'!K655&lt;$B$1,'Test Sample Data'!K655&gt;0),'Test Sample Data'!K655,$B$1),"")</f>
        <v/>
      </c>
      <c r="L656" s="17" t="str">
        <f>IF(SUM('Test Sample Data'!L$3:L$98)&gt;10,IF(AND(ISNUMBER('Test Sample Data'!L655),'Test Sample Data'!L655&lt;$B$1,'Test Sample Data'!L655&gt;0),'Test Sample Data'!L655,$B$1),"")</f>
        <v/>
      </c>
      <c r="M656" s="17" t="str">
        <f>IF(SUM('Test Sample Data'!M$3:M$98)&gt;10,IF(AND(ISNUMBER('Test Sample Data'!M655),'Test Sample Data'!M655&lt;$B$1,'Test Sample Data'!M655&gt;0),'Test Sample Data'!M655,$B$1),"")</f>
        <v/>
      </c>
      <c r="N656" s="17" t="str">
        <f>'Gene Table'!E655</f>
        <v>hsa-miR-181a-5p</v>
      </c>
      <c r="O656" s="17" t="str">
        <f>'Gene Table'!B655</f>
        <v>L05</v>
      </c>
      <c r="P656" s="17" t="str">
        <f>IF(SUM('Control Sample Data'!D$3:D$98)&gt;10,IF(AND(ISNUMBER('Control Sample Data'!D655),'Control Sample Data'!D655&lt;$B$1,'Control Sample Data'!D655&gt;0),'Control Sample Data'!D655,$B$1),"")</f>
        <v/>
      </c>
      <c r="Q656" s="17" t="str">
        <f>IF(SUM('Control Sample Data'!E$3:E$98)&gt;10,IF(AND(ISNUMBER('Control Sample Data'!E655),'Control Sample Data'!E655&lt;$B$1,'Control Sample Data'!E655&gt;0),'Control Sample Data'!E655,$B$1),"")</f>
        <v/>
      </c>
      <c r="R656" s="17" t="str">
        <f>IF(SUM('Control Sample Data'!F$3:F$98)&gt;10,IF(AND(ISNUMBER('Control Sample Data'!F655),'Control Sample Data'!F655&lt;$B$1,'Control Sample Data'!F655&gt;0),'Control Sample Data'!F655,$B$1),"")</f>
        <v/>
      </c>
      <c r="S656" s="17" t="str">
        <f>IF(SUM('Control Sample Data'!G$3:G$98)&gt;10,IF(AND(ISNUMBER('Control Sample Data'!G655),'Control Sample Data'!G655&lt;$B$1,'Control Sample Data'!G655&gt;0),'Control Sample Data'!G655,$B$1),"")</f>
        <v/>
      </c>
      <c r="T656" s="17" t="str">
        <f>IF(SUM('Control Sample Data'!H$3:H$98)&gt;10,IF(AND(ISNUMBER('Control Sample Data'!H655),'Control Sample Data'!H655&lt;$B$1,'Control Sample Data'!H655&gt;0),'Control Sample Data'!H655,$B$1),"")</f>
        <v/>
      </c>
      <c r="U656" s="17" t="str">
        <f>IF(SUM('Control Sample Data'!I$3:I$98)&gt;10,IF(AND(ISNUMBER('Control Sample Data'!I655),'Control Sample Data'!I655&lt;$B$1,'Control Sample Data'!I655&gt;0),'Control Sample Data'!I655,$B$1),"")</f>
        <v/>
      </c>
      <c r="V656" s="17" t="str">
        <f>IF(SUM('Control Sample Data'!J$3:J$98)&gt;10,IF(AND(ISNUMBER('Control Sample Data'!J655),'Control Sample Data'!J655&lt;$B$1,'Control Sample Data'!J655&gt;0),'Control Sample Data'!J655,$B$1),"")</f>
        <v/>
      </c>
      <c r="W656" s="17" t="str">
        <f>IF(SUM('Control Sample Data'!K$3:K$98)&gt;10,IF(AND(ISNUMBER('Control Sample Data'!K655),'Control Sample Data'!K655&lt;$B$1,'Control Sample Data'!K655&gt;0),'Control Sample Data'!K655,$B$1),"")</f>
        <v/>
      </c>
      <c r="X656" s="17" t="str">
        <f>IF(SUM('Control Sample Data'!L$3:L$98)&gt;10,IF(AND(ISNUMBER('Control Sample Data'!L655),'Control Sample Data'!L655&lt;$B$1,'Control Sample Data'!L655&gt;0),'Control Sample Data'!L655,$B$1),"")</f>
        <v/>
      </c>
      <c r="Y656" s="17" t="str">
        <f>IF(SUM('Control Sample Data'!M$3:M$98)&gt;10,IF(AND(ISNUMBER('Control Sample Data'!M655),'Control Sample Data'!M655&lt;$B$1,'Control Sample Data'!M655&gt;0),'Control Sample Data'!M655,$B$1),"")</f>
        <v/>
      </c>
      <c r="AT656" s="36" t="str">
        <f t="shared" si="451"/>
        <v/>
      </c>
      <c r="AU656" s="36" t="str">
        <f t="shared" si="452"/>
        <v/>
      </c>
      <c r="AV656" s="36" t="str">
        <f t="shared" si="453"/>
        <v/>
      </c>
      <c r="AW656" s="36" t="str">
        <f t="shared" si="454"/>
        <v/>
      </c>
      <c r="AX656" s="36" t="str">
        <f t="shared" si="455"/>
        <v/>
      </c>
      <c r="AY656" s="36" t="str">
        <f t="shared" si="456"/>
        <v/>
      </c>
      <c r="AZ656" s="36" t="str">
        <f t="shared" si="457"/>
        <v/>
      </c>
      <c r="BA656" s="36" t="str">
        <f t="shared" si="458"/>
        <v/>
      </c>
      <c r="BB656" s="36" t="str">
        <f t="shared" si="459"/>
        <v/>
      </c>
      <c r="BC656" s="36" t="str">
        <f t="shared" si="460"/>
        <v/>
      </c>
      <c r="BD656" s="36" t="str">
        <f t="shared" si="461"/>
        <v/>
      </c>
      <c r="BE656" s="36" t="str">
        <f t="shared" si="462"/>
        <v/>
      </c>
      <c r="BF656" s="36" t="str">
        <f t="shared" si="463"/>
        <v/>
      </c>
      <c r="BG656" s="36" t="str">
        <f t="shared" si="464"/>
        <v/>
      </c>
      <c r="BH656" s="36" t="str">
        <f t="shared" si="465"/>
        <v/>
      </c>
      <c r="BI656" s="36" t="str">
        <f t="shared" si="466"/>
        <v/>
      </c>
      <c r="BJ656" s="36" t="str">
        <f t="shared" si="467"/>
        <v/>
      </c>
      <c r="BK656" s="36" t="str">
        <f t="shared" si="468"/>
        <v/>
      </c>
      <c r="BL656" s="36" t="str">
        <f t="shared" si="469"/>
        <v/>
      </c>
      <c r="BM656" s="36" t="str">
        <f t="shared" si="470"/>
        <v/>
      </c>
      <c r="BN656" s="38" t="e">
        <f t="shared" si="429"/>
        <v>#DIV/0!</v>
      </c>
      <c r="BO656" s="38" t="e">
        <f t="shared" si="430"/>
        <v>#DIV/0!</v>
      </c>
      <c r="BP656" s="39" t="str">
        <f t="shared" si="431"/>
        <v/>
      </c>
      <c r="BQ656" s="39" t="str">
        <f t="shared" si="432"/>
        <v/>
      </c>
      <c r="BR656" s="39" t="str">
        <f t="shared" si="433"/>
        <v/>
      </c>
      <c r="BS656" s="39" t="str">
        <f t="shared" si="434"/>
        <v/>
      </c>
      <c r="BT656" s="39" t="str">
        <f t="shared" si="435"/>
        <v/>
      </c>
      <c r="BU656" s="39" t="str">
        <f t="shared" si="436"/>
        <v/>
      </c>
      <c r="BV656" s="39" t="str">
        <f t="shared" si="437"/>
        <v/>
      </c>
      <c r="BW656" s="39" t="str">
        <f t="shared" si="438"/>
        <v/>
      </c>
      <c r="BX656" s="39" t="str">
        <f t="shared" si="439"/>
        <v/>
      </c>
      <c r="BY656" s="39" t="str">
        <f t="shared" si="440"/>
        <v/>
      </c>
      <c r="BZ656" s="39" t="str">
        <f t="shared" si="441"/>
        <v/>
      </c>
      <c r="CA656" s="39" t="str">
        <f t="shared" si="442"/>
        <v/>
      </c>
      <c r="CB656" s="39" t="str">
        <f t="shared" si="443"/>
        <v/>
      </c>
      <c r="CC656" s="39" t="str">
        <f t="shared" si="444"/>
        <v/>
      </c>
      <c r="CD656" s="39" t="str">
        <f t="shared" si="445"/>
        <v/>
      </c>
      <c r="CE656" s="39" t="str">
        <f t="shared" si="446"/>
        <v/>
      </c>
      <c r="CF656" s="39" t="str">
        <f t="shared" si="447"/>
        <v/>
      </c>
      <c r="CG656" s="39" t="str">
        <f t="shared" si="448"/>
        <v/>
      </c>
      <c r="CH656" s="39" t="str">
        <f t="shared" si="449"/>
        <v/>
      </c>
      <c r="CI656" s="39" t="str">
        <f t="shared" si="450"/>
        <v/>
      </c>
    </row>
    <row r="657" spans="1:87">
      <c r="A657" s="18"/>
      <c r="B657" s="15" t="str">
        <f>'Gene Table'!E656</f>
        <v>hsa-miR-10a-3p</v>
      </c>
      <c r="C657" s="15" t="str">
        <f>'Gene Table'!B656</f>
        <v>L06</v>
      </c>
      <c r="D657" s="16" t="str">
        <f>IF(SUM('Test Sample Data'!D$3:D$98)&gt;10,IF(AND(ISNUMBER('Test Sample Data'!D656),'Test Sample Data'!D656&lt;$B$1,'Test Sample Data'!D656&gt;0),'Test Sample Data'!D656,$B$1),"")</f>
        <v/>
      </c>
      <c r="E657" s="17" t="str">
        <f>IF(SUM('Test Sample Data'!E$3:E$98)&gt;10,IF(AND(ISNUMBER('Test Sample Data'!E656),'Test Sample Data'!E656&lt;$B$1,'Test Sample Data'!E656&gt;0),'Test Sample Data'!E656,$B$1),"")</f>
        <v/>
      </c>
      <c r="F657" s="17" t="str">
        <f>IF(SUM('Test Sample Data'!F$3:F$98)&gt;10,IF(AND(ISNUMBER('Test Sample Data'!F656),'Test Sample Data'!F656&lt;$B$1,'Test Sample Data'!F656&gt;0),'Test Sample Data'!F656,$B$1),"")</f>
        <v/>
      </c>
      <c r="G657" s="17" t="str">
        <f>IF(SUM('Test Sample Data'!G$3:G$98)&gt;10,IF(AND(ISNUMBER('Test Sample Data'!G656),'Test Sample Data'!G656&lt;$B$1,'Test Sample Data'!G656&gt;0),'Test Sample Data'!G656,$B$1),"")</f>
        <v/>
      </c>
      <c r="H657" s="17" t="str">
        <f>IF(SUM('Test Sample Data'!H$3:H$98)&gt;10,IF(AND(ISNUMBER('Test Sample Data'!H656),'Test Sample Data'!H656&lt;$B$1,'Test Sample Data'!H656&gt;0),'Test Sample Data'!H656,$B$1),"")</f>
        <v/>
      </c>
      <c r="I657" s="17" t="str">
        <f>IF(SUM('Test Sample Data'!I$3:I$98)&gt;10,IF(AND(ISNUMBER('Test Sample Data'!I656),'Test Sample Data'!I656&lt;$B$1,'Test Sample Data'!I656&gt;0),'Test Sample Data'!I656,$B$1),"")</f>
        <v/>
      </c>
      <c r="J657" s="17" t="str">
        <f>IF(SUM('Test Sample Data'!J$3:J$98)&gt;10,IF(AND(ISNUMBER('Test Sample Data'!J656),'Test Sample Data'!J656&lt;$B$1,'Test Sample Data'!J656&gt;0),'Test Sample Data'!J656,$B$1),"")</f>
        <v/>
      </c>
      <c r="K657" s="17" t="str">
        <f>IF(SUM('Test Sample Data'!K$3:K$98)&gt;10,IF(AND(ISNUMBER('Test Sample Data'!K656),'Test Sample Data'!K656&lt;$B$1,'Test Sample Data'!K656&gt;0),'Test Sample Data'!K656,$B$1),"")</f>
        <v/>
      </c>
      <c r="L657" s="17" t="str">
        <f>IF(SUM('Test Sample Data'!L$3:L$98)&gt;10,IF(AND(ISNUMBER('Test Sample Data'!L656),'Test Sample Data'!L656&lt;$B$1,'Test Sample Data'!L656&gt;0),'Test Sample Data'!L656,$B$1),"")</f>
        <v/>
      </c>
      <c r="M657" s="17" t="str">
        <f>IF(SUM('Test Sample Data'!M$3:M$98)&gt;10,IF(AND(ISNUMBER('Test Sample Data'!M656),'Test Sample Data'!M656&lt;$B$1,'Test Sample Data'!M656&gt;0),'Test Sample Data'!M656,$B$1),"")</f>
        <v/>
      </c>
      <c r="N657" s="17" t="str">
        <f>'Gene Table'!E656</f>
        <v>hsa-miR-10a-3p</v>
      </c>
      <c r="O657" s="17" t="str">
        <f>'Gene Table'!B656</f>
        <v>L06</v>
      </c>
      <c r="P657" s="17" t="str">
        <f>IF(SUM('Control Sample Data'!D$3:D$98)&gt;10,IF(AND(ISNUMBER('Control Sample Data'!D656),'Control Sample Data'!D656&lt;$B$1,'Control Sample Data'!D656&gt;0),'Control Sample Data'!D656,$B$1),"")</f>
        <v/>
      </c>
      <c r="Q657" s="17" t="str">
        <f>IF(SUM('Control Sample Data'!E$3:E$98)&gt;10,IF(AND(ISNUMBER('Control Sample Data'!E656),'Control Sample Data'!E656&lt;$B$1,'Control Sample Data'!E656&gt;0),'Control Sample Data'!E656,$B$1),"")</f>
        <v/>
      </c>
      <c r="R657" s="17" t="str">
        <f>IF(SUM('Control Sample Data'!F$3:F$98)&gt;10,IF(AND(ISNUMBER('Control Sample Data'!F656),'Control Sample Data'!F656&lt;$B$1,'Control Sample Data'!F656&gt;0),'Control Sample Data'!F656,$B$1),"")</f>
        <v/>
      </c>
      <c r="S657" s="17" t="str">
        <f>IF(SUM('Control Sample Data'!G$3:G$98)&gt;10,IF(AND(ISNUMBER('Control Sample Data'!G656),'Control Sample Data'!G656&lt;$B$1,'Control Sample Data'!G656&gt;0),'Control Sample Data'!G656,$B$1),"")</f>
        <v/>
      </c>
      <c r="T657" s="17" t="str">
        <f>IF(SUM('Control Sample Data'!H$3:H$98)&gt;10,IF(AND(ISNUMBER('Control Sample Data'!H656),'Control Sample Data'!H656&lt;$B$1,'Control Sample Data'!H656&gt;0),'Control Sample Data'!H656,$B$1),"")</f>
        <v/>
      </c>
      <c r="U657" s="17" t="str">
        <f>IF(SUM('Control Sample Data'!I$3:I$98)&gt;10,IF(AND(ISNUMBER('Control Sample Data'!I656),'Control Sample Data'!I656&lt;$B$1,'Control Sample Data'!I656&gt;0),'Control Sample Data'!I656,$B$1),"")</f>
        <v/>
      </c>
      <c r="V657" s="17" t="str">
        <f>IF(SUM('Control Sample Data'!J$3:J$98)&gt;10,IF(AND(ISNUMBER('Control Sample Data'!J656),'Control Sample Data'!J656&lt;$B$1,'Control Sample Data'!J656&gt;0),'Control Sample Data'!J656,$B$1),"")</f>
        <v/>
      </c>
      <c r="W657" s="17" t="str">
        <f>IF(SUM('Control Sample Data'!K$3:K$98)&gt;10,IF(AND(ISNUMBER('Control Sample Data'!K656),'Control Sample Data'!K656&lt;$B$1,'Control Sample Data'!K656&gt;0),'Control Sample Data'!K656,$B$1),"")</f>
        <v/>
      </c>
      <c r="X657" s="17" t="str">
        <f>IF(SUM('Control Sample Data'!L$3:L$98)&gt;10,IF(AND(ISNUMBER('Control Sample Data'!L656),'Control Sample Data'!L656&lt;$B$1,'Control Sample Data'!L656&gt;0),'Control Sample Data'!L656,$B$1),"")</f>
        <v/>
      </c>
      <c r="Y657" s="17" t="str">
        <f>IF(SUM('Control Sample Data'!M$3:M$98)&gt;10,IF(AND(ISNUMBER('Control Sample Data'!M656),'Control Sample Data'!M656&lt;$B$1,'Control Sample Data'!M656&gt;0),'Control Sample Data'!M656,$B$1),"")</f>
        <v/>
      </c>
      <c r="AT657" s="36" t="str">
        <f t="shared" si="451"/>
        <v/>
      </c>
      <c r="AU657" s="36" t="str">
        <f t="shared" si="452"/>
        <v/>
      </c>
      <c r="AV657" s="36" t="str">
        <f t="shared" si="453"/>
        <v/>
      </c>
      <c r="AW657" s="36" t="str">
        <f t="shared" si="454"/>
        <v/>
      </c>
      <c r="AX657" s="36" t="str">
        <f t="shared" si="455"/>
        <v/>
      </c>
      <c r="AY657" s="36" t="str">
        <f t="shared" si="456"/>
        <v/>
      </c>
      <c r="AZ657" s="36" t="str">
        <f t="shared" si="457"/>
        <v/>
      </c>
      <c r="BA657" s="36" t="str">
        <f t="shared" si="458"/>
        <v/>
      </c>
      <c r="BB657" s="36" t="str">
        <f t="shared" si="459"/>
        <v/>
      </c>
      <c r="BC657" s="36" t="str">
        <f t="shared" si="460"/>
        <v/>
      </c>
      <c r="BD657" s="36" t="str">
        <f t="shared" si="461"/>
        <v/>
      </c>
      <c r="BE657" s="36" t="str">
        <f t="shared" si="462"/>
        <v/>
      </c>
      <c r="BF657" s="36" t="str">
        <f t="shared" si="463"/>
        <v/>
      </c>
      <c r="BG657" s="36" t="str">
        <f t="shared" si="464"/>
        <v/>
      </c>
      <c r="BH657" s="36" t="str">
        <f t="shared" si="465"/>
        <v/>
      </c>
      <c r="BI657" s="36" t="str">
        <f t="shared" si="466"/>
        <v/>
      </c>
      <c r="BJ657" s="36" t="str">
        <f t="shared" si="467"/>
        <v/>
      </c>
      <c r="BK657" s="36" t="str">
        <f t="shared" si="468"/>
        <v/>
      </c>
      <c r="BL657" s="36" t="str">
        <f t="shared" si="469"/>
        <v/>
      </c>
      <c r="BM657" s="36" t="str">
        <f t="shared" si="470"/>
        <v/>
      </c>
      <c r="BN657" s="38" t="e">
        <f t="shared" si="429"/>
        <v>#DIV/0!</v>
      </c>
      <c r="BO657" s="38" t="e">
        <f t="shared" si="430"/>
        <v>#DIV/0!</v>
      </c>
      <c r="BP657" s="39" t="str">
        <f t="shared" si="431"/>
        <v/>
      </c>
      <c r="BQ657" s="39" t="str">
        <f t="shared" si="432"/>
        <v/>
      </c>
      <c r="BR657" s="39" t="str">
        <f t="shared" si="433"/>
        <v/>
      </c>
      <c r="BS657" s="39" t="str">
        <f t="shared" si="434"/>
        <v/>
      </c>
      <c r="BT657" s="39" t="str">
        <f t="shared" si="435"/>
        <v/>
      </c>
      <c r="BU657" s="39" t="str">
        <f t="shared" si="436"/>
        <v/>
      </c>
      <c r="BV657" s="39" t="str">
        <f t="shared" si="437"/>
        <v/>
      </c>
      <c r="BW657" s="39" t="str">
        <f t="shared" si="438"/>
        <v/>
      </c>
      <c r="BX657" s="39" t="str">
        <f t="shared" si="439"/>
        <v/>
      </c>
      <c r="BY657" s="39" t="str">
        <f t="shared" si="440"/>
        <v/>
      </c>
      <c r="BZ657" s="39" t="str">
        <f t="shared" si="441"/>
        <v/>
      </c>
      <c r="CA657" s="39" t="str">
        <f t="shared" si="442"/>
        <v/>
      </c>
      <c r="CB657" s="39" t="str">
        <f t="shared" si="443"/>
        <v/>
      </c>
      <c r="CC657" s="39" t="str">
        <f t="shared" si="444"/>
        <v/>
      </c>
      <c r="CD657" s="39" t="str">
        <f t="shared" si="445"/>
        <v/>
      </c>
      <c r="CE657" s="39" t="str">
        <f t="shared" si="446"/>
        <v/>
      </c>
      <c r="CF657" s="39" t="str">
        <f t="shared" si="447"/>
        <v/>
      </c>
      <c r="CG657" s="39" t="str">
        <f t="shared" si="448"/>
        <v/>
      </c>
      <c r="CH657" s="39" t="str">
        <f t="shared" si="449"/>
        <v/>
      </c>
      <c r="CI657" s="39" t="str">
        <f t="shared" si="450"/>
        <v/>
      </c>
    </row>
    <row r="658" spans="1:87">
      <c r="A658" s="18"/>
      <c r="B658" s="15" t="str">
        <f>'Gene Table'!E657</f>
        <v>hsa-miR-548i</v>
      </c>
      <c r="C658" s="15" t="str">
        <f>'Gene Table'!B657</f>
        <v>L07</v>
      </c>
      <c r="D658" s="16" t="str">
        <f>IF(SUM('Test Sample Data'!D$3:D$98)&gt;10,IF(AND(ISNUMBER('Test Sample Data'!D657),'Test Sample Data'!D657&lt;$B$1,'Test Sample Data'!D657&gt;0),'Test Sample Data'!D657,$B$1),"")</f>
        <v/>
      </c>
      <c r="E658" s="17" t="str">
        <f>IF(SUM('Test Sample Data'!E$3:E$98)&gt;10,IF(AND(ISNUMBER('Test Sample Data'!E657),'Test Sample Data'!E657&lt;$B$1,'Test Sample Data'!E657&gt;0),'Test Sample Data'!E657,$B$1),"")</f>
        <v/>
      </c>
      <c r="F658" s="17" t="str">
        <f>IF(SUM('Test Sample Data'!F$3:F$98)&gt;10,IF(AND(ISNUMBER('Test Sample Data'!F657),'Test Sample Data'!F657&lt;$B$1,'Test Sample Data'!F657&gt;0),'Test Sample Data'!F657,$B$1),"")</f>
        <v/>
      </c>
      <c r="G658" s="17" t="str">
        <f>IF(SUM('Test Sample Data'!G$3:G$98)&gt;10,IF(AND(ISNUMBER('Test Sample Data'!G657),'Test Sample Data'!G657&lt;$B$1,'Test Sample Data'!G657&gt;0),'Test Sample Data'!G657,$B$1),"")</f>
        <v/>
      </c>
      <c r="H658" s="17" t="str">
        <f>IF(SUM('Test Sample Data'!H$3:H$98)&gt;10,IF(AND(ISNUMBER('Test Sample Data'!H657),'Test Sample Data'!H657&lt;$B$1,'Test Sample Data'!H657&gt;0),'Test Sample Data'!H657,$B$1),"")</f>
        <v/>
      </c>
      <c r="I658" s="17" t="str">
        <f>IF(SUM('Test Sample Data'!I$3:I$98)&gt;10,IF(AND(ISNUMBER('Test Sample Data'!I657),'Test Sample Data'!I657&lt;$B$1,'Test Sample Data'!I657&gt;0),'Test Sample Data'!I657,$B$1),"")</f>
        <v/>
      </c>
      <c r="J658" s="17" t="str">
        <f>IF(SUM('Test Sample Data'!J$3:J$98)&gt;10,IF(AND(ISNUMBER('Test Sample Data'!J657),'Test Sample Data'!J657&lt;$B$1,'Test Sample Data'!J657&gt;0),'Test Sample Data'!J657,$B$1),"")</f>
        <v/>
      </c>
      <c r="K658" s="17" t="str">
        <f>IF(SUM('Test Sample Data'!K$3:K$98)&gt;10,IF(AND(ISNUMBER('Test Sample Data'!K657),'Test Sample Data'!K657&lt;$B$1,'Test Sample Data'!K657&gt;0),'Test Sample Data'!K657,$B$1),"")</f>
        <v/>
      </c>
      <c r="L658" s="17" t="str">
        <f>IF(SUM('Test Sample Data'!L$3:L$98)&gt;10,IF(AND(ISNUMBER('Test Sample Data'!L657),'Test Sample Data'!L657&lt;$B$1,'Test Sample Data'!L657&gt;0),'Test Sample Data'!L657,$B$1),"")</f>
        <v/>
      </c>
      <c r="M658" s="17" t="str">
        <f>IF(SUM('Test Sample Data'!M$3:M$98)&gt;10,IF(AND(ISNUMBER('Test Sample Data'!M657),'Test Sample Data'!M657&lt;$B$1,'Test Sample Data'!M657&gt;0),'Test Sample Data'!M657,$B$1),"")</f>
        <v/>
      </c>
      <c r="N658" s="17" t="str">
        <f>'Gene Table'!E657</f>
        <v>hsa-miR-548i</v>
      </c>
      <c r="O658" s="17" t="str">
        <f>'Gene Table'!B657</f>
        <v>L07</v>
      </c>
      <c r="P658" s="17" t="str">
        <f>IF(SUM('Control Sample Data'!D$3:D$98)&gt;10,IF(AND(ISNUMBER('Control Sample Data'!D657),'Control Sample Data'!D657&lt;$B$1,'Control Sample Data'!D657&gt;0),'Control Sample Data'!D657,$B$1),"")</f>
        <v/>
      </c>
      <c r="Q658" s="17" t="str">
        <f>IF(SUM('Control Sample Data'!E$3:E$98)&gt;10,IF(AND(ISNUMBER('Control Sample Data'!E657),'Control Sample Data'!E657&lt;$B$1,'Control Sample Data'!E657&gt;0),'Control Sample Data'!E657,$B$1),"")</f>
        <v/>
      </c>
      <c r="R658" s="17" t="str">
        <f>IF(SUM('Control Sample Data'!F$3:F$98)&gt;10,IF(AND(ISNUMBER('Control Sample Data'!F657),'Control Sample Data'!F657&lt;$B$1,'Control Sample Data'!F657&gt;0),'Control Sample Data'!F657,$B$1),"")</f>
        <v/>
      </c>
      <c r="S658" s="17" t="str">
        <f>IF(SUM('Control Sample Data'!G$3:G$98)&gt;10,IF(AND(ISNUMBER('Control Sample Data'!G657),'Control Sample Data'!G657&lt;$B$1,'Control Sample Data'!G657&gt;0),'Control Sample Data'!G657,$B$1),"")</f>
        <v/>
      </c>
      <c r="T658" s="17" t="str">
        <f>IF(SUM('Control Sample Data'!H$3:H$98)&gt;10,IF(AND(ISNUMBER('Control Sample Data'!H657),'Control Sample Data'!H657&lt;$B$1,'Control Sample Data'!H657&gt;0),'Control Sample Data'!H657,$B$1),"")</f>
        <v/>
      </c>
      <c r="U658" s="17" t="str">
        <f>IF(SUM('Control Sample Data'!I$3:I$98)&gt;10,IF(AND(ISNUMBER('Control Sample Data'!I657),'Control Sample Data'!I657&lt;$B$1,'Control Sample Data'!I657&gt;0),'Control Sample Data'!I657,$B$1),"")</f>
        <v/>
      </c>
      <c r="V658" s="17" t="str">
        <f>IF(SUM('Control Sample Data'!J$3:J$98)&gt;10,IF(AND(ISNUMBER('Control Sample Data'!J657),'Control Sample Data'!J657&lt;$B$1,'Control Sample Data'!J657&gt;0),'Control Sample Data'!J657,$B$1),"")</f>
        <v/>
      </c>
      <c r="W658" s="17" t="str">
        <f>IF(SUM('Control Sample Data'!K$3:K$98)&gt;10,IF(AND(ISNUMBER('Control Sample Data'!K657),'Control Sample Data'!K657&lt;$B$1,'Control Sample Data'!K657&gt;0),'Control Sample Data'!K657,$B$1),"")</f>
        <v/>
      </c>
      <c r="X658" s="17" t="str">
        <f>IF(SUM('Control Sample Data'!L$3:L$98)&gt;10,IF(AND(ISNUMBER('Control Sample Data'!L657),'Control Sample Data'!L657&lt;$B$1,'Control Sample Data'!L657&gt;0),'Control Sample Data'!L657,$B$1),"")</f>
        <v/>
      </c>
      <c r="Y658" s="17" t="str">
        <f>IF(SUM('Control Sample Data'!M$3:M$98)&gt;10,IF(AND(ISNUMBER('Control Sample Data'!M657),'Control Sample Data'!M657&lt;$B$1,'Control Sample Data'!M657&gt;0),'Control Sample Data'!M657,$B$1),"")</f>
        <v/>
      </c>
      <c r="AT658" s="36" t="str">
        <f t="shared" si="451"/>
        <v/>
      </c>
      <c r="AU658" s="36" t="str">
        <f t="shared" si="452"/>
        <v/>
      </c>
      <c r="AV658" s="36" t="str">
        <f t="shared" si="453"/>
        <v/>
      </c>
      <c r="AW658" s="36" t="str">
        <f t="shared" si="454"/>
        <v/>
      </c>
      <c r="AX658" s="36" t="str">
        <f t="shared" si="455"/>
        <v/>
      </c>
      <c r="AY658" s="36" t="str">
        <f t="shared" si="456"/>
        <v/>
      </c>
      <c r="AZ658" s="36" t="str">
        <f t="shared" si="457"/>
        <v/>
      </c>
      <c r="BA658" s="36" t="str">
        <f t="shared" si="458"/>
        <v/>
      </c>
      <c r="BB658" s="36" t="str">
        <f t="shared" si="459"/>
        <v/>
      </c>
      <c r="BC658" s="36" t="str">
        <f t="shared" si="460"/>
        <v/>
      </c>
      <c r="BD658" s="36" t="str">
        <f t="shared" si="461"/>
        <v/>
      </c>
      <c r="BE658" s="36" t="str">
        <f t="shared" si="462"/>
        <v/>
      </c>
      <c r="BF658" s="36" t="str">
        <f t="shared" si="463"/>
        <v/>
      </c>
      <c r="BG658" s="36" t="str">
        <f t="shared" si="464"/>
        <v/>
      </c>
      <c r="BH658" s="36" t="str">
        <f t="shared" si="465"/>
        <v/>
      </c>
      <c r="BI658" s="36" t="str">
        <f t="shared" si="466"/>
        <v/>
      </c>
      <c r="BJ658" s="36" t="str">
        <f t="shared" si="467"/>
        <v/>
      </c>
      <c r="BK658" s="36" t="str">
        <f t="shared" si="468"/>
        <v/>
      </c>
      <c r="BL658" s="36" t="str">
        <f t="shared" si="469"/>
        <v/>
      </c>
      <c r="BM658" s="36" t="str">
        <f t="shared" si="470"/>
        <v/>
      </c>
      <c r="BN658" s="38" t="e">
        <f t="shared" si="429"/>
        <v>#DIV/0!</v>
      </c>
      <c r="BO658" s="38" t="e">
        <f t="shared" si="430"/>
        <v>#DIV/0!</v>
      </c>
      <c r="BP658" s="39" t="str">
        <f t="shared" si="431"/>
        <v/>
      </c>
      <c r="BQ658" s="39" t="str">
        <f t="shared" si="432"/>
        <v/>
      </c>
      <c r="BR658" s="39" t="str">
        <f t="shared" si="433"/>
        <v/>
      </c>
      <c r="BS658" s="39" t="str">
        <f t="shared" si="434"/>
        <v/>
      </c>
      <c r="BT658" s="39" t="str">
        <f t="shared" si="435"/>
        <v/>
      </c>
      <c r="BU658" s="39" t="str">
        <f t="shared" si="436"/>
        <v/>
      </c>
      <c r="BV658" s="39" t="str">
        <f t="shared" si="437"/>
        <v/>
      </c>
      <c r="BW658" s="39" t="str">
        <f t="shared" si="438"/>
        <v/>
      </c>
      <c r="BX658" s="39" t="str">
        <f t="shared" si="439"/>
        <v/>
      </c>
      <c r="BY658" s="39" t="str">
        <f t="shared" si="440"/>
        <v/>
      </c>
      <c r="BZ658" s="39" t="str">
        <f t="shared" si="441"/>
        <v/>
      </c>
      <c r="CA658" s="39" t="str">
        <f t="shared" si="442"/>
        <v/>
      </c>
      <c r="CB658" s="39" t="str">
        <f t="shared" si="443"/>
        <v/>
      </c>
      <c r="CC658" s="39" t="str">
        <f t="shared" si="444"/>
        <v/>
      </c>
      <c r="CD658" s="39" t="str">
        <f t="shared" si="445"/>
        <v/>
      </c>
      <c r="CE658" s="39" t="str">
        <f t="shared" si="446"/>
        <v/>
      </c>
      <c r="CF658" s="39" t="str">
        <f t="shared" si="447"/>
        <v/>
      </c>
      <c r="CG658" s="39" t="str">
        <f t="shared" si="448"/>
        <v/>
      </c>
      <c r="CH658" s="39" t="str">
        <f t="shared" si="449"/>
        <v/>
      </c>
      <c r="CI658" s="39" t="str">
        <f t="shared" si="450"/>
        <v/>
      </c>
    </row>
    <row r="659" spans="1:87">
      <c r="A659" s="18"/>
      <c r="B659" s="15" t="str">
        <f>'Gene Table'!E658</f>
        <v>hsa-miR-10b-3p</v>
      </c>
      <c r="C659" s="15" t="str">
        <f>'Gene Table'!B658</f>
        <v>L08</v>
      </c>
      <c r="D659" s="16" t="str">
        <f>IF(SUM('Test Sample Data'!D$3:D$98)&gt;10,IF(AND(ISNUMBER('Test Sample Data'!D658),'Test Sample Data'!D658&lt;$B$1,'Test Sample Data'!D658&gt;0),'Test Sample Data'!D658,$B$1),"")</f>
        <v/>
      </c>
      <c r="E659" s="17" t="str">
        <f>IF(SUM('Test Sample Data'!E$3:E$98)&gt;10,IF(AND(ISNUMBER('Test Sample Data'!E658),'Test Sample Data'!E658&lt;$B$1,'Test Sample Data'!E658&gt;0),'Test Sample Data'!E658,$B$1),"")</f>
        <v/>
      </c>
      <c r="F659" s="17" t="str">
        <f>IF(SUM('Test Sample Data'!F$3:F$98)&gt;10,IF(AND(ISNUMBER('Test Sample Data'!F658),'Test Sample Data'!F658&lt;$B$1,'Test Sample Data'!F658&gt;0),'Test Sample Data'!F658,$B$1),"")</f>
        <v/>
      </c>
      <c r="G659" s="17" t="str">
        <f>IF(SUM('Test Sample Data'!G$3:G$98)&gt;10,IF(AND(ISNUMBER('Test Sample Data'!G658),'Test Sample Data'!G658&lt;$B$1,'Test Sample Data'!G658&gt;0),'Test Sample Data'!G658,$B$1),"")</f>
        <v/>
      </c>
      <c r="H659" s="17" t="str">
        <f>IF(SUM('Test Sample Data'!H$3:H$98)&gt;10,IF(AND(ISNUMBER('Test Sample Data'!H658),'Test Sample Data'!H658&lt;$B$1,'Test Sample Data'!H658&gt;0),'Test Sample Data'!H658,$B$1),"")</f>
        <v/>
      </c>
      <c r="I659" s="17" t="str">
        <f>IF(SUM('Test Sample Data'!I$3:I$98)&gt;10,IF(AND(ISNUMBER('Test Sample Data'!I658),'Test Sample Data'!I658&lt;$B$1,'Test Sample Data'!I658&gt;0),'Test Sample Data'!I658,$B$1),"")</f>
        <v/>
      </c>
      <c r="J659" s="17" t="str">
        <f>IF(SUM('Test Sample Data'!J$3:J$98)&gt;10,IF(AND(ISNUMBER('Test Sample Data'!J658),'Test Sample Data'!J658&lt;$B$1,'Test Sample Data'!J658&gt;0),'Test Sample Data'!J658,$B$1),"")</f>
        <v/>
      </c>
      <c r="K659" s="17" t="str">
        <f>IF(SUM('Test Sample Data'!K$3:K$98)&gt;10,IF(AND(ISNUMBER('Test Sample Data'!K658),'Test Sample Data'!K658&lt;$B$1,'Test Sample Data'!K658&gt;0),'Test Sample Data'!K658,$B$1),"")</f>
        <v/>
      </c>
      <c r="L659" s="17" t="str">
        <f>IF(SUM('Test Sample Data'!L$3:L$98)&gt;10,IF(AND(ISNUMBER('Test Sample Data'!L658),'Test Sample Data'!L658&lt;$B$1,'Test Sample Data'!L658&gt;0),'Test Sample Data'!L658,$B$1),"")</f>
        <v/>
      </c>
      <c r="M659" s="17" t="str">
        <f>IF(SUM('Test Sample Data'!M$3:M$98)&gt;10,IF(AND(ISNUMBER('Test Sample Data'!M658),'Test Sample Data'!M658&lt;$B$1,'Test Sample Data'!M658&gt;0),'Test Sample Data'!M658,$B$1),"")</f>
        <v/>
      </c>
      <c r="N659" s="17" t="str">
        <f>'Gene Table'!E658</f>
        <v>hsa-miR-10b-3p</v>
      </c>
      <c r="O659" s="17" t="str">
        <f>'Gene Table'!B658</f>
        <v>L08</v>
      </c>
      <c r="P659" s="17" t="str">
        <f>IF(SUM('Control Sample Data'!D$3:D$98)&gt;10,IF(AND(ISNUMBER('Control Sample Data'!D658),'Control Sample Data'!D658&lt;$B$1,'Control Sample Data'!D658&gt;0),'Control Sample Data'!D658,$B$1),"")</f>
        <v/>
      </c>
      <c r="Q659" s="17" t="str">
        <f>IF(SUM('Control Sample Data'!E$3:E$98)&gt;10,IF(AND(ISNUMBER('Control Sample Data'!E658),'Control Sample Data'!E658&lt;$B$1,'Control Sample Data'!E658&gt;0),'Control Sample Data'!E658,$B$1),"")</f>
        <v/>
      </c>
      <c r="R659" s="17" t="str">
        <f>IF(SUM('Control Sample Data'!F$3:F$98)&gt;10,IF(AND(ISNUMBER('Control Sample Data'!F658),'Control Sample Data'!F658&lt;$B$1,'Control Sample Data'!F658&gt;0),'Control Sample Data'!F658,$B$1),"")</f>
        <v/>
      </c>
      <c r="S659" s="17" t="str">
        <f>IF(SUM('Control Sample Data'!G$3:G$98)&gt;10,IF(AND(ISNUMBER('Control Sample Data'!G658),'Control Sample Data'!G658&lt;$B$1,'Control Sample Data'!G658&gt;0),'Control Sample Data'!G658,$B$1),"")</f>
        <v/>
      </c>
      <c r="T659" s="17" t="str">
        <f>IF(SUM('Control Sample Data'!H$3:H$98)&gt;10,IF(AND(ISNUMBER('Control Sample Data'!H658),'Control Sample Data'!H658&lt;$B$1,'Control Sample Data'!H658&gt;0),'Control Sample Data'!H658,$B$1),"")</f>
        <v/>
      </c>
      <c r="U659" s="17" t="str">
        <f>IF(SUM('Control Sample Data'!I$3:I$98)&gt;10,IF(AND(ISNUMBER('Control Sample Data'!I658),'Control Sample Data'!I658&lt;$B$1,'Control Sample Data'!I658&gt;0),'Control Sample Data'!I658,$B$1),"")</f>
        <v/>
      </c>
      <c r="V659" s="17" t="str">
        <f>IF(SUM('Control Sample Data'!J$3:J$98)&gt;10,IF(AND(ISNUMBER('Control Sample Data'!J658),'Control Sample Data'!J658&lt;$B$1,'Control Sample Data'!J658&gt;0),'Control Sample Data'!J658,$B$1),"")</f>
        <v/>
      </c>
      <c r="W659" s="17" t="str">
        <f>IF(SUM('Control Sample Data'!K$3:K$98)&gt;10,IF(AND(ISNUMBER('Control Sample Data'!K658),'Control Sample Data'!K658&lt;$B$1,'Control Sample Data'!K658&gt;0),'Control Sample Data'!K658,$B$1),"")</f>
        <v/>
      </c>
      <c r="X659" s="17" t="str">
        <f>IF(SUM('Control Sample Data'!L$3:L$98)&gt;10,IF(AND(ISNUMBER('Control Sample Data'!L658),'Control Sample Data'!L658&lt;$B$1,'Control Sample Data'!L658&gt;0),'Control Sample Data'!L658,$B$1),"")</f>
        <v/>
      </c>
      <c r="Y659" s="17" t="str">
        <f>IF(SUM('Control Sample Data'!M$3:M$98)&gt;10,IF(AND(ISNUMBER('Control Sample Data'!M658),'Control Sample Data'!M658&lt;$B$1,'Control Sample Data'!M658&gt;0),'Control Sample Data'!M658,$B$1),"")</f>
        <v/>
      </c>
      <c r="AT659" s="36" t="str">
        <f t="shared" si="451"/>
        <v/>
      </c>
      <c r="AU659" s="36" t="str">
        <f t="shared" si="452"/>
        <v/>
      </c>
      <c r="AV659" s="36" t="str">
        <f t="shared" si="453"/>
        <v/>
      </c>
      <c r="AW659" s="36" t="str">
        <f t="shared" si="454"/>
        <v/>
      </c>
      <c r="AX659" s="36" t="str">
        <f t="shared" si="455"/>
        <v/>
      </c>
      <c r="AY659" s="36" t="str">
        <f t="shared" si="456"/>
        <v/>
      </c>
      <c r="AZ659" s="36" t="str">
        <f t="shared" si="457"/>
        <v/>
      </c>
      <c r="BA659" s="36" t="str">
        <f t="shared" si="458"/>
        <v/>
      </c>
      <c r="BB659" s="36" t="str">
        <f t="shared" si="459"/>
        <v/>
      </c>
      <c r="BC659" s="36" t="str">
        <f t="shared" si="460"/>
        <v/>
      </c>
      <c r="BD659" s="36" t="str">
        <f t="shared" si="461"/>
        <v/>
      </c>
      <c r="BE659" s="36" t="str">
        <f t="shared" si="462"/>
        <v/>
      </c>
      <c r="BF659" s="36" t="str">
        <f t="shared" si="463"/>
        <v/>
      </c>
      <c r="BG659" s="36" t="str">
        <f t="shared" si="464"/>
        <v/>
      </c>
      <c r="BH659" s="36" t="str">
        <f t="shared" si="465"/>
        <v/>
      </c>
      <c r="BI659" s="36" t="str">
        <f t="shared" si="466"/>
        <v/>
      </c>
      <c r="BJ659" s="36" t="str">
        <f t="shared" si="467"/>
        <v/>
      </c>
      <c r="BK659" s="36" t="str">
        <f t="shared" si="468"/>
        <v/>
      </c>
      <c r="BL659" s="36" t="str">
        <f t="shared" si="469"/>
        <v/>
      </c>
      <c r="BM659" s="36" t="str">
        <f t="shared" si="470"/>
        <v/>
      </c>
      <c r="BN659" s="38" t="e">
        <f t="shared" si="429"/>
        <v>#DIV/0!</v>
      </c>
      <c r="BO659" s="38" t="e">
        <f t="shared" si="430"/>
        <v>#DIV/0!</v>
      </c>
      <c r="BP659" s="39" t="str">
        <f t="shared" si="431"/>
        <v/>
      </c>
      <c r="BQ659" s="39" t="str">
        <f t="shared" si="432"/>
        <v/>
      </c>
      <c r="BR659" s="39" t="str">
        <f t="shared" si="433"/>
        <v/>
      </c>
      <c r="BS659" s="39" t="str">
        <f t="shared" si="434"/>
        <v/>
      </c>
      <c r="BT659" s="39" t="str">
        <f t="shared" si="435"/>
        <v/>
      </c>
      <c r="BU659" s="39" t="str">
        <f t="shared" si="436"/>
        <v/>
      </c>
      <c r="BV659" s="39" t="str">
        <f t="shared" si="437"/>
        <v/>
      </c>
      <c r="BW659" s="39" t="str">
        <f t="shared" si="438"/>
        <v/>
      </c>
      <c r="BX659" s="39" t="str">
        <f t="shared" si="439"/>
        <v/>
      </c>
      <c r="BY659" s="39" t="str">
        <f t="shared" si="440"/>
        <v/>
      </c>
      <c r="BZ659" s="39" t="str">
        <f t="shared" si="441"/>
        <v/>
      </c>
      <c r="CA659" s="39" t="str">
        <f t="shared" si="442"/>
        <v/>
      </c>
      <c r="CB659" s="39" t="str">
        <f t="shared" si="443"/>
        <v/>
      </c>
      <c r="CC659" s="39" t="str">
        <f t="shared" si="444"/>
        <v/>
      </c>
      <c r="CD659" s="39" t="str">
        <f t="shared" si="445"/>
        <v/>
      </c>
      <c r="CE659" s="39" t="str">
        <f t="shared" si="446"/>
        <v/>
      </c>
      <c r="CF659" s="39" t="str">
        <f t="shared" si="447"/>
        <v/>
      </c>
      <c r="CG659" s="39" t="str">
        <f t="shared" si="448"/>
        <v/>
      </c>
      <c r="CH659" s="39" t="str">
        <f t="shared" si="449"/>
        <v/>
      </c>
      <c r="CI659" s="39" t="str">
        <f t="shared" si="450"/>
        <v/>
      </c>
    </row>
    <row r="660" spans="1:87">
      <c r="A660" s="18"/>
      <c r="B660" s="15" t="str">
        <f>'Gene Table'!E659</f>
        <v>hsa-miR-103a-3p</v>
      </c>
      <c r="C660" s="15" t="str">
        <f>'Gene Table'!B659</f>
        <v>L09</v>
      </c>
      <c r="D660" s="16" t="str">
        <f>IF(SUM('Test Sample Data'!D$3:D$98)&gt;10,IF(AND(ISNUMBER('Test Sample Data'!D659),'Test Sample Data'!D659&lt;$B$1,'Test Sample Data'!D659&gt;0),'Test Sample Data'!D659,$B$1),"")</f>
        <v/>
      </c>
      <c r="E660" s="17" t="str">
        <f>IF(SUM('Test Sample Data'!E$3:E$98)&gt;10,IF(AND(ISNUMBER('Test Sample Data'!E659),'Test Sample Data'!E659&lt;$B$1,'Test Sample Data'!E659&gt;0),'Test Sample Data'!E659,$B$1),"")</f>
        <v/>
      </c>
      <c r="F660" s="17" t="str">
        <f>IF(SUM('Test Sample Data'!F$3:F$98)&gt;10,IF(AND(ISNUMBER('Test Sample Data'!F659),'Test Sample Data'!F659&lt;$B$1,'Test Sample Data'!F659&gt;0),'Test Sample Data'!F659,$B$1),"")</f>
        <v/>
      </c>
      <c r="G660" s="17" t="str">
        <f>IF(SUM('Test Sample Data'!G$3:G$98)&gt;10,IF(AND(ISNUMBER('Test Sample Data'!G659),'Test Sample Data'!G659&lt;$B$1,'Test Sample Data'!G659&gt;0),'Test Sample Data'!G659,$B$1),"")</f>
        <v/>
      </c>
      <c r="H660" s="17" t="str">
        <f>IF(SUM('Test Sample Data'!H$3:H$98)&gt;10,IF(AND(ISNUMBER('Test Sample Data'!H659),'Test Sample Data'!H659&lt;$B$1,'Test Sample Data'!H659&gt;0),'Test Sample Data'!H659,$B$1),"")</f>
        <v/>
      </c>
      <c r="I660" s="17" t="str">
        <f>IF(SUM('Test Sample Data'!I$3:I$98)&gt;10,IF(AND(ISNUMBER('Test Sample Data'!I659),'Test Sample Data'!I659&lt;$B$1,'Test Sample Data'!I659&gt;0),'Test Sample Data'!I659,$B$1),"")</f>
        <v/>
      </c>
      <c r="J660" s="17" t="str">
        <f>IF(SUM('Test Sample Data'!J$3:J$98)&gt;10,IF(AND(ISNUMBER('Test Sample Data'!J659),'Test Sample Data'!J659&lt;$B$1,'Test Sample Data'!J659&gt;0),'Test Sample Data'!J659,$B$1),"")</f>
        <v/>
      </c>
      <c r="K660" s="17" t="str">
        <f>IF(SUM('Test Sample Data'!K$3:K$98)&gt;10,IF(AND(ISNUMBER('Test Sample Data'!K659),'Test Sample Data'!K659&lt;$B$1,'Test Sample Data'!K659&gt;0),'Test Sample Data'!K659,$B$1),"")</f>
        <v/>
      </c>
      <c r="L660" s="17" t="str">
        <f>IF(SUM('Test Sample Data'!L$3:L$98)&gt;10,IF(AND(ISNUMBER('Test Sample Data'!L659),'Test Sample Data'!L659&lt;$B$1,'Test Sample Data'!L659&gt;0),'Test Sample Data'!L659,$B$1),"")</f>
        <v/>
      </c>
      <c r="M660" s="17" t="str">
        <f>IF(SUM('Test Sample Data'!M$3:M$98)&gt;10,IF(AND(ISNUMBER('Test Sample Data'!M659),'Test Sample Data'!M659&lt;$B$1,'Test Sample Data'!M659&gt;0),'Test Sample Data'!M659,$B$1),"")</f>
        <v/>
      </c>
      <c r="N660" s="17" t="str">
        <f>'Gene Table'!E659</f>
        <v>hsa-miR-103a-3p</v>
      </c>
      <c r="O660" s="17" t="str">
        <f>'Gene Table'!B659</f>
        <v>L09</v>
      </c>
      <c r="P660" s="17" t="str">
        <f>IF(SUM('Control Sample Data'!D$3:D$98)&gt;10,IF(AND(ISNUMBER('Control Sample Data'!D659),'Control Sample Data'!D659&lt;$B$1,'Control Sample Data'!D659&gt;0),'Control Sample Data'!D659,$B$1),"")</f>
        <v/>
      </c>
      <c r="Q660" s="17" t="str">
        <f>IF(SUM('Control Sample Data'!E$3:E$98)&gt;10,IF(AND(ISNUMBER('Control Sample Data'!E659),'Control Sample Data'!E659&lt;$B$1,'Control Sample Data'!E659&gt;0),'Control Sample Data'!E659,$B$1),"")</f>
        <v/>
      </c>
      <c r="R660" s="17" t="str">
        <f>IF(SUM('Control Sample Data'!F$3:F$98)&gt;10,IF(AND(ISNUMBER('Control Sample Data'!F659),'Control Sample Data'!F659&lt;$B$1,'Control Sample Data'!F659&gt;0),'Control Sample Data'!F659,$B$1),"")</f>
        <v/>
      </c>
      <c r="S660" s="17" t="str">
        <f>IF(SUM('Control Sample Data'!G$3:G$98)&gt;10,IF(AND(ISNUMBER('Control Sample Data'!G659),'Control Sample Data'!G659&lt;$B$1,'Control Sample Data'!G659&gt;0),'Control Sample Data'!G659,$B$1),"")</f>
        <v/>
      </c>
      <c r="T660" s="17" t="str">
        <f>IF(SUM('Control Sample Data'!H$3:H$98)&gt;10,IF(AND(ISNUMBER('Control Sample Data'!H659),'Control Sample Data'!H659&lt;$B$1,'Control Sample Data'!H659&gt;0),'Control Sample Data'!H659,$B$1),"")</f>
        <v/>
      </c>
      <c r="U660" s="17" t="str">
        <f>IF(SUM('Control Sample Data'!I$3:I$98)&gt;10,IF(AND(ISNUMBER('Control Sample Data'!I659),'Control Sample Data'!I659&lt;$B$1,'Control Sample Data'!I659&gt;0),'Control Sample Data'!I659,$B$1),"")</f>
        <v/>
      </c>
      <c r="V660" s="17" t="str">
        <f>IF(SUM('Control Sample Data'!J$3:J$98)&gt;10,IF(AND(ISNUMBER('Control Sample Data'!J659),'Control Sample Data'!J659&lt;$B$1,'Control Sample Data'!J659&gt;0),'Control Sample Data'!J659,$B$1),"")</f>
        <v/>
      </c>
      <c r="W660" s="17" t="str">
        <f>IF(SUM('Control Sample Data'!K$3:K$98)&gt;10,IF(AND(ISNUMBER('Control Sample Data'!K659),'Control Sample Data'!K659&lt;$B$1,'Control Sample Data'!K659&gt;0),'Control Sample Data'!K659,$B$1),"")</f>
        <v/>
      </c>
      <c r="X660" s="17" t="str">
        <f>IF(SUM('Control Sample Data'!L$3:L$98)&gt;10,IF(AND(ISNUMBER('Control Sample Data'!L659),'Control Sample Data'!L659&lt;$B$1,'Control Sample Data'!L659&gt;0),'Control Sample Data'!L659,$B$1),"")</f>
        <v/>
      </c>
      <c r="Y660" s="17" t="str">
        <f>IF(SUM('Control Sample Data'!M$3:M$98)&gt;10,IF(AND(ISNUMBER('Control Sample Data'!M659),'Control Sample Data'!M659&lt;$B$1,'Control Sample Data'!M659&gt;0),'Control Sample Data'!M659,$B$1),"")</f>
        <v/>
      </c>
      <c r="AT660" s="36" t="str">
        <f t="shared" si="451"/>
        <v/>
      </c>
      <c r="AU660" s="36" t="str">
        <f t="shared" si="452"/>
        <v/>
      </c>
      <c r="AV660" s="36" t="str">
        <f t="shared" si="453"/>
        <v/>
      </c>
      <c r="AW660" s="36" t="str">
        <f t="shared" si="454"/>
        <v/>
      </c>
      <c r="AX660" s="36" t="str">
        <f t="shared" si="455"/>
        <v/>
      </c>
      <c r="AY660" s="36" t="str">
        <f t="shared" si="456"/>
        <v/>
      </c>
      <c r="AZ660" s="36" t="str">
        <f t="shared" si="457"/>
        <v/>
      </c>
      <c r="BA660" s="36" t="str">
        <f t="shared" si="458"/>
        <v/>
      </c>
      <c r="BB660" s="36" t="str">
        <f t="shared" si="459"/>
        <v/>
      </c>
      <c r="BC660" s="36" t="str">
        <f t="shared" si="460"/>
        <v/>
      </c>
      <c r="BD660" s="36" t="str">
        <f t="shared" si="461"/>
        <v/>
      </c>
      <c r="BE660" s="36" t="str">
        <f t="shared" si="462"/>
        <v/>
      </c>
      <c r="BF660" s="36" t="str">
        <f t="shared" si="463"/>
        <v/>
      </c>
      <c r="BG660" s="36" t="str">
        <f t="shared" si="464"/>
        <v/>
      </c>
      <c r="BH660" s="36" t="str">
        <f t="shared" si="465"/>
        <v/>
      </c>
      <c r="BI660" s="36" t="str">
        <f t="shared" si="466"/>
        <v/>
      </c>
      <c r="BJ660" s="36" t="str">
        <f t="shared" si="467"/>
        <v/>
      </c>
      <c r="BK660" s="36" t="str">
        <f t="shared" si="468"/>
        <v/>
      </c>
      <c r="BL660" s="36" t="str">
        <f t="shared" si="469"/>
        <v/>
      </c>
      <c r="BM660" s="36" t="str">
        <f t="shared" si="470"/>
        <v/>
      </c>
      <c r="BN660" s="38" t="e">
        <f t="shared" si="429"/>
        <v>#DIV/0!</v>
      </c>
      <c r="BO660" s="38" t="e">
        <f t="shared" si="430"/>
        <v>#DIV/0!</v>
      </c>
      <c r="BP660" s="39" t="str">
        <f t="shared" si="431"/>
        <v/>
      </c>
      <c r="BQ660" s="39" t="str">
        <f t="shared" si="432"/>
        <v/>
      </c>
      <c r="BR660" s="39" t="str">
        <f t="shared" si="433"/>
        <v/>
      </c>
      <c r="BS660" s="39" t="str">
        <f t="shared" si="434"/>
        <v/>
      </c>
      <c r="BT660" s="39" t="str">
        <f t="shared" si="435"/>
        <v/>
      </c>
      <c r="BU660" s="39" t="str">
        <f t="shared" si="436"/>
        <v/>
      </c>
      <c r="BV660" s="39" t="str">
        <f t="shared" si="437"/>
        <v/>
      </c>
      <c r="BW660" s="39" t="str">
        <f t="shared" si="438"/>
        <v/>
      </c>
      <c r="BX660" s="39" t="str">
        <f t="shared" si="439"/>
        <v/>
      </c>
      <c r="BY660" s="39" t="str">
        <f t="shared" si="440"/>
        <v/>
      </c>
      <c r="BZ660" s="39" t="str">
        <f t="shared" si="441"/>
        <v/>
      </c>
      <c r="CA660" s="39" t="str">
        <f t="shared" si="442"/>
        <v/>
      </c>
      <c r="CB660" s="39" t="str">
        <f t="shared" si="443"/>
        <v/>
      </c>
      <c r="CC660" s="39" t="str">
        <f t="shared" si="444"/>
        <v/>
      </c>
      <c r="CD660" s="39" t="str">
        <f t="shared" si="445"/>
        <v/>
      </c>
      <c r="CE660" s="39" t="str">
        <f t="shared" si="446"/>
        <v/>
      </c>
      <c r="CF660" s="39" t="str">
        <f t="shared" si="447"/>
        <v/>
      </c>
      <c r="CG660" s="39" t="str">
        <f t="shared" si="448"/>
        <v/>
      </c>
      <c r="CH660" s="39" t="str">
        <f t="shared" si="449"/>
        <v/>
      </c>
      <c r="CI660" s="39" t="str">
        <f t="shared" si="450"/>
        <v/>
      </c>
    </row>
    <row r="661" spans="1:87">
      <c r="A661" s="18"/>
      <c r="B661" s="15" t="str">
        <f>'Gene Table'!E660</f>
        <v>hsa-miR-122-3p</v>
      </c>
      <c r="C661" s="15" t="str">
        <f>'Gene Table'!B660</f>
        <v>L10</v>
      </c>
      <c r="D661" s="16" t="str">
        <f>IF(SUM('Test Sample Data'!D$3:D$98)&gt;10,IF(AND(ISNUMBER('Test Sample Data'!D660),'Test Sample Data'!D660&lt;$B$1,'Test Sample Data'!D660&gt;0),'Test Sample Data'!D660,$B$1),"")</f>
        <v/>
      </c>
      <c r="E661" s="17" t="str">
        <f>IF(SUM('Test Sample Data'!E$3:E$98)&gt;10,IF(AND(ISNUMBER('Test Sample Data'!E660),'Test Sample Data'!E660&lt;$B$1,'Test Sample Data'!E660&gt;0),'Test Sample Data'!E660,$B$1),"")</f>
        <v/>
      </c>
      <c r="F661" s="17" t="str">
        <f>IF(SUM('Test Sample Data'!F$3:F$98)&gt;10,IF(AND(ISNUMBER('Test Sample Data'!F660),'Test Sample Data'!F660&lt;$B$1,'Test Sample Data'!F660&gt;0),'Test Sample Data'!F660,$B$1),"")</f>
        <v/>
      </c>
      <c r="G661" s="17" t="str">
        <f>IF(SUM('Test Sample Data'!G$3:G$98)&gt;10,IF(AND(ISNUMBER('Test Sample Data'!G660),'Test Sample Data'!G660&lt;$B$1,'Test Sample Data'!G660&gt;0),'Test Sample Data'!G660,$B$1),"")</f>
        <v/>
      </c>
      <c r="H661" s="17" t="str">
        <f>IF(SUM('Test Sample Data'!H$3:H$98)&gt;10,IF(AND(ISNUMBER('Test Sample Data'!H660),'Test Sample Data'!H660&lt;$B$1,'Test Sample Data'!H660&gt;0),'Test Sample Data'!H660,$B$1),"")</f>
        <v/>
      </c>
      <c r="I661" s="17" t="str">
        <f>IF(SUM('Test Sample Data'!I$3:I$98)&gt;10,IF(AND(ISNUMBER('Test Sample Data'!I660),'Test Sample Data'!I660&lt;$B$1,'Test Sample Data'!I660&gt;0),'Test Sample Data'!I660,$B$1),"")</f>
        <v/>
      </c>
      <c r="J661" s="17" t="str">
        <f>IF(SUM('Test Sample Data'!J$3:J$98)&gt;10,IF(AND(ISNUMBER('Test Sample Data'!J660),'Test Sample Data'!J660&lt;$B$1,'Test Sample Data'!J660&gt;0),'Test Sample Data'!J660,$B$1),"")</f>
        <v/>
      </c>
      <c r="K661" s="17" t="str">
        <f>IF(SUM('Test Sample Data'!K$3:K$98)&gt;10,IF(AND(ISNUMBER('Test Sample Data'!K660),'Test Sample Data'!K660&lt;$B$1,'Test Sample Data'!K660&gt;0),'Test Sample Data'!K660,$B$1),"")</f>
        <v/>
      </c>
      <c r="L661" s="17" t="str">
        <f>IF(SUM('Test Sample Data'!L$3:L$98)&gt;10,IF(AND(ISNUMBER('Test Sample Data'!L660),'Test Sample Data'!L660&lt;$B$1,'Test Sample Data'!L660&gt;0),'Test Sample Data'!L660,$B$1),"")</f>
        <v/>
      </c>
      <c r="M661" s="17" t="str">
        <f>IF(SUM('Test Sample Data'!M$3:M$98)&gt;10,IF(AND(ISNUMBER('Test Sample Data'!M660),'Test Sample Data'!M660&lt;$B$1,'Test Sample Data'!M660&gt;0),'Test Sample Data'!M660,$B$1),"")</f>
        <v/>
      </c>
      <c r="N661" s="17" t="str">
        <f>'Gene Table'!E660</f>
        <v>hsa-miR-122-3p</v>
      </c>
      <c r="O661" s="17" t="str">
        <f>'Gene Table'!B660</f>
        <v>L10</v>
      </c>
      <c r="P661" s="17" t="str">
        <f>IF(SUM('Control Sample Data'!D$3:D$98)&gt;10,IF(AND(ISNUMBER('Control Sample Data'!D660),'Control Sample Data'!D660&lt;$B$1,'Control Sample Data'!D660&gt;0),'Control Sample Data'!D660,$B$1),"")</f>
        <v/>
      </c>
      <c r="Q661" s="17" t="str">
        <f>IF(SUM('Control Sample Data'!E$3:E$98)&gt;10,IF(AND(ISNUMBER('Control Sample Data'!E660),'Control Sample Data'!E660&lt;$B$1,'Control Sample Data'!E660&gt;0),'Control Sample Data'!E660,$B$1),"")</f>
        <v/>
      </c>
      <c r="R661" s="17" t="str">
        <f>IF(SUM('Control Sample Data'!F$3:F$98)&gt;10,IF(AND(ISNUMBER('Control Sample Data'!F660),'Control Sample Data'!F660&lt;$B$1,'Control Sample Data'!F660&gt;0),'Control Sample Data'!F660,$B$1),"")</f>
        <v/>
      </c>
      <c r="S661" s="17" t="str">
        <f>IF(SUM('Control Sample Data'!G$3:G$98)&gt;10,IF(AND(ISNUMBER('Control Sample Data'!G660),'Control Sample Data'!G660&lt;$B$1,'Control Sample Data'!G660&gt;0),'Control Sample Data'!G660,$B$1),"")</f>
        <v/>
      </c>
      <c r="T661" s="17" t="str">
        <f>IF(SUM('Control Sample Data'!H$3:H$98)&gt;10,IF(AND(ISNUMBER('Control Sample Data'!H660),'Control Sample Data'!H660&lt;$B$1,'Control Sample Data'!H660&gt;0),'Control Sample Data'!H660,$B$1),"")</f>
        <v/>
      </c>
      <c r="U661" s="17" t="str">
        <f>IF(SUM('Control Sample Data'!I$3:I$98)&gt;10,IF(AND(ISNUMBER('Control Sample Data'!I660),'Control Sample Data'!I660&lt;$B$1,'Control Sample Data'!I660&gt;0),'Control Sample Data'!I660,$B$1),"")</f>
        <v/>
      </c>
      <c r="V661" s="17" t="str">
        <f>IF(SUM('Control Sample Data'!J$3:J$98)&gt;10,IF(AND(ISNUMBER('Control Sample Data'!J660),'Control Sample Data'!J660&lt;$B$1,'Control Sample Data'!J660&gt;0),'Control Sample Data'!J660,$B$1),"")</f>
        <v/>
      </c>
      <c r="W661" s="17" t="str">
        <f>IF(SUM('Control Sample Data'!K$3:K$98)&gt;10,IF(AND(ISNUMBER('Control Sample Data'!K660),'Control Sample Data'!K660&lt;$B$1,'Control Sample Data'!K660&gt;0),'Control Sample Data'!K660,$B$1),"")</f>
        <v/>
      </c>
      <c r="X661" s="17" t="str">
        <f>IF(SUM('Control Sample Data'!L$3:L$98)&gt;10,IF(AND(ISNUMBER('Control Sample Data'!L660),'Control Sample Data'!L660&lt;$B$1,'Control Sample Data'!L660&gt;0),'Control Sample Data'!L660,$B$1),"")</f>
        <v/>
      </c>
      <c r="Y661" s="17" t="str">
        <f>IF(SUM('Control Sample Data'!M$3:M$98)&gt;10,IF(AND(ISNUMBER('Control Sample Data'!M660),'Control Sample Data'!M660&lt;$B$1,'Control Sample Data'!M660&gt;0),'Control Sample Data'!M660,$B$1),"")</f>
        <v/>
      </c>
      <c r="AT661" s="36" t="str">
        <f t="shared" si="451"/>
        <v/>
      </c>
      <c r="AU661" s="36" t="str">
        <f t="shared" si="452"/>
        <v/>
      </c>
      <c r="AV661" s="36" t="str">
        <f t="shared" si="453"/>
        <v/>
      </c>
      <c r="AW661" s="36" t="str">
        <f t="shared" si="454"/>
        <v/>
      </c>
      <c r="AX661" s="36" t="str">
        <f t="shared" si="455"/>
        <v/>
      </c>
      <c r="AY661" s="36" t="str">
        <f t="shared" si="456"/>
        <v/>
      </c>
      <c r="AZ661" s="36" t="str">
        <f t="shared" si="457"/>
        <v/>
      </c>
      <c r="BA661" s="36" t="str">
        <f t="shared" si="458"/>
        <v/>
      </c>
      <c r="BB661" s="36" t="str">
        <f t="shared" si="459"/>
        <v/>
      </c>
      <c r="BC661" s="36" t="str">
        <f t="shared" si="460"/>
        <v/>
      </c>
      <c r="BD661" s="36" t="str">
        <f t="shared" si="461"/>
        <v/>
      </c>
      <c r="BE661" s="36" t="str">
        <f t="shared" si="462"/>
        <v/>
      </c>
      <c r="BF661" s="36" t="str">
        <f t="shared" si="463"/>
        <v/>
      </c>
      <c r="BG661" s="36" t="str">
        <f t="shared" si="464"/>
        <v/>
      </c>
      <c r="BH661" s="36" t="str">
        <f t="shared" si="465"/>
        <v/>
      </c>
      <c r="BI661" s="36" t="str">
        <f t="shared" si="466"/>
        <v/>
      </c>
      <c r="BJ661" s="36" t="str">
        <f t="shared" si="467"/>
        <v/>
      </c>
      <c r="BK661" s="36" t="str">
        <f t="shared" si="468"/>
        <v/>
      </c>
      <c r="BL661" s="36" t="str">
        <f t="shared" si="469"/>
        <v/>
      </c>
      <c r="BM661" s="36" t="str">
        <f t="shared" si="470"/>
        <v/>
      </c>
      <c r="BN661" s="38" t="e">
        <f t="shared" si="429"/>
        <v>#DIV/0!</v>
      </c>
      <c r="BO661" s="38" t="e">
        <f t="shared" si="430"/>
        <v>#DIV/0!</v>
      </c>
      <c r="BP661" s="39" t="str">
        <f t="shared" si="431"/>
        <v/>
      </c>
      <c r="BQ661" s="39" t="str">
        <f t="shared" si="432"/>
        <v/>
      </c>
      <c r="BR661" s="39" t="str">
        <f t="shared" si="433"/>
        <v/>
      </c>
      <c r="BS661" s="39" t="str">
        <f t="shared" si="434"/>
        <v/>
      </c>
      <c r="BT661" s="39" t="str">
        <f t="shared" si="435"/>
        <v/>
      </c>
      <c r="BU661" s="39" t="str">
        <f t="shared" si="436"/>
        <v/>
      </c>
      <c r="BV661" s="39" t="str">
        <f t="shared" si="437"/>
        <v/>
      </c>
      <c r="BW661" s="39" t="str">
        <f t="shared" si="438"/>
        <v/>
      </c>
      <c r="BX661" s="39" t="str">
        <f t="shared" si="439"/>
        <v/>
      </c>
      <c r="BY661" s="39" t="str">
        <f t="shared" si="440"/>
        <v/>
      </c>
      <c r="BZ661" s="39" t="str">
        <f t="shared" si="441"/>
        <v/>
      </c>
      <c r="CA661" s="39" t="str">
        <f t="shared" si="442"/>
        <v/>
      </c>
      <c r="CB661" s="39" t="str">
        <f t="shared" si="443"/>
        <v/>
      </c>
      <c r="CC661" s="39" t="str">
        <f t="shared" si="444"/>
        <v/>
      </c>
      <c r="CD661" s="39" t="str">
        <f t="shared" si="445"/>
        <v/>
      </c>
      <c r="CE661" s="39" t="str">
        <f t="shared" si="446"/>
        <v/>
      </c>
      <c r="CF661" s="39" t="str">
        <f t="shared" si="447"/>
        <v/>
      </c>
      <c r="CG661" s="39" t="str">
        <f t="shared" si="448"/>
        <v/>
      </c>
      <c r="CH661" s="39" t="str">
        <f t="shared" si="449"/>
        <v/>
      </c>
      <c r="CI661" s="39" t="str">
        <f t="shared" si="450"/>
        <v/>
      </c>
    </row>
    <row r="662" spans="1:87">
      <c r="A662" s="18"/>
      <c r="B662" s="15" t="str">
        <f>'Gene Table'!E661</f>
        <v>hsa-miR-107</v>
      </c>
      <c r="C662" s="15" t="str">
        <f>'Gene Table'!B661</f>
        <v>L11</v>
      </c>
      <c r="D662" s="16" t="str">
        <f>IF(SUM('Test Sample Data'!D$3:D$98)&gt;10,IF(AND(ISNUMBER('Test Sample Data'!D661),'Test Sample Data'!D661&lt;$B$1,'Test Sample Data'!D661&gt;0),'Test Sample Data'!D661,$B$1),"")</f>
        <v/>
      </c>
      <c r="E662" s="17" t="str">
        <f>IF(SUM('Test Sample Data'!E$3:E$98)&gt;10,IF(AND(ISNUMBER('Test Sample Data'!E661),'Test Sample Data'!E661&lt;$B$1,'Test Sample Data'!E661&gt;0),'Test Sample Data'!E661,$B$1),"")</f>
        <v/>
      </c>
      <c r="F662" s="17" t="str">
        <f>IF(SUM('Test Sample Data'!F$3:F$98)&gt;10,IF(AND(ISNUMBER('Test Sample Data'!F661),'Test Sample Data'!F661&lt;$B$1,'Test Sample Data'!F661&gt;0),'Test Sample Data'!F661,$B$1),"")</f>
        <v/>
      </c>
      <c r="G662" s="17" t="str">
        <f>IF(SUM('Test Sample Data'!G$3:G$98)&gt;10,IF(AND(ISNUMBER('Test Sample Data'!G661),'Test Sample Data'!G661&lt;$B$1,'Test Sample Data'!G661&gt;0),'Test Sample Data'!G661,$B$1),"")</f>
        <v/>
      </c>
      <c r="H662" s="17" t="str">
        <f>IF(SUM('Test Sample Data'!H$3:H$98)&gt;10,IF(AND(ISNUMBER('Test Sample Data'!H661),'Test Sample Data'!H661&lt;$B$1,'Test Sample Data'!H661&gt;0),'Test Sample Data'!H661,$B$1),"")</f>
        <v/>
      </c>
      <c r="I662" s="17" t="str">
        <f>IF(SUM('Test Sample Data'!I$3:I$98)&gt;10,IF(AND(ISNUMBER('Test Sample Data'!I661),'Test Sample Data'!I661&lt;$B$1,'Test Sample Data'!I661&gt;0),'Test Sample Data'!I661,$B$1),"")</f>
        <v/>
      </c>
      <c r="J662" s="17" t="str">
        <f>IF(SUM('Test Sample Data'!J$3:J$98)&gt;10,IF(AND(ISNUMBER('Test Sample Data'!J661),'Test Sample Data'!J661&lt;$B$1,'Test Sample Data'!J661&gt;0),'Test Sample Data'!J661,$B$1),"")</f>
        <v/>
      </c>
      <c r="K662" s="17" t="str">
        <f>IF(SUM('Test Sample Data'!K$3:K$98)&gt;10,IF(AND(ISNUMBER('Test Sample Data'!K661),'Test Sample Data'!K661&lt;$B$1,'Test Sample Data'!K661&gt;0),'Test Sample Data'!K661,$B$1),"")</f>
        <v/>
      </c>
      <c r="L662" s="17" t="str">
        <f>IF(SUM('Test Sample Data'!L$3:L$98)&gt;10,IF(AND(ISNUMBER('Test Sample Data'!L661),'Test Sample Data'!L661&lt;$B$1,'Test Sample Data'!L661&gt;0),'Test Sample Data'!L661,$B$1),"")</f>
        <v/>
      </c>
      <c r="M662" s="17" t="str">
        <f>IF(SUM('Test Sample Data'!M$3:M$98)&gt;10,IF(AND(ISNUMBER('Test Sample Data'!M661),'Test Sample Data'!M661&lt;$B$1,'Test Sample Data'!M661&gt;0),'Test Sample Data'!M661,$B$1),"")</f>
        <v/>
      </c>
      <c r="N662" s="17" t="str">
        <f>'Gene Table'!E661</f>
        <v>hsa-miR-107</v>
      </c>
      <c r="O662" s="17" t="str">
        <f>'Gene Table'!B661</f>
        <v>L11</v>
      </c>
      <c r="P662" s="17" t="str">
        <f>IF(SUM('Control Sample Data'!D$3:D$98)&gt;10,IF(AND(ISNUMBER('Control Sample Data'!D661),'Control Sample Data'!D661&lt;$B$1,'Control Sample Data'!D661&gt;0),'Control Sample Data'!D661,$B$1),"")</f>
        <v/>
      </c>
      <c r="Q662" s="17" t="str">
        <f>IF(SUM('Control Sample Data'!E$3:E$98)&gt;10,IF(AND(ISNUMBER('Control Sample Data'!E661),'Control Sample Data'!E661&lt;$B$1,'Control Sample Data'!E661&gt;0),'Control Sample Data'!E661,$B$1),"")</f>
        <v/>
      </c>
      <c r="R662" s="17" t="str">
        <f>IF(SUM('Control Sample Data'!F$3:F$98)&gt;10,IF(AND(ISNUMBER('Control Sample Data'!F661),'Control Sample Data'!F661&lt;$B$1,'Control Sample Data'!F661&gt;0),'Control Sample Data'!F661,$B$1),"")</f>
        <v/>
      </c>
      <c r="S662" s="17" t="str">
        <f>IF(SUM('Control Sample Data'!G$3:G$98)&gt;10,IF(AND(ISNUMBER('Control Sample Data'!G661),'Control Sample Data'!G661&lt;$B$1,'Control Sample Data'!G661&gt;0),'Control Sample Data'!G661,$B$1),"")</f>
        <v/>
      </c>
      <c r="T662" s="17" t="str">
        <f>IF(SUM('Control Sample Data'!H$3:H$98)&gt;10,IF(AND(ISNUMBER('Control Sample Data'!H661),'Control Sample Data'!H661&lt;$B$1,'Control Sample Data'!H661&gt;0),'Control Sample Data'!H661,$B$1),"")</f>
        <v/>
      </c>
      <c r="U662" s="17" t="str">
        <f>IF(SUM('Control Sample Data'!I$3:I$98)&gt;10,IF(AND(ISNUMBER('Control Sample Data'!I661),'Control Sample Data'!I661&lt;$B$1,'Control Sample Data'!I661&gt;0),'Control Sample Data'!I661,$B$1),"")</f>
        <v/>
      </c>
      <c r="V662" s="17" t="str">
        <f>IF(SUM('Control Sample Data'!J$3:J$98)&gt;10,IF(AND(ISNUMBER('Control Sample Data'!J661),'Control Sample Data'!J661&lt;$B$1,'Control Sample Data'!J661&gt;0),'Control Sample Data'!J661,$B$1),"")</f>
        <v/>
      </c>
      <c r="W662" s="17" t="str">
        <f>IF(SUM('Control Sample Data'!K$3:K$98)&gt;10,IF(AND(ISNUMBER('Control Sample Data'!K661),'Control Sample Data'!K661&lt;$B$1,'Control Sample Data'!K661&gt;0),'Control Sample Data'!K661,$B$1),"")</f>
        <v/>
      </c>
      <c r="X662" s="17" t="str">
        <f>IF(SUM('Control Sample Data'!L$3:L$98)&gt;10,IF(AND(ISNUMBER('Control Sample Data'!L661),'Control Sample Data'!L661&lt;$B$1,'Control Sample Data'!L661&gt;0),'Control Sample Data'!L661,$B$1),"")</f>
        <v/>
      </c>
      <c r="Y662" s="17" t="str">
        <f>IF(SUM('Control Sample Data'!M$3:M$98)&gt;10,IF(AND(ISNUMBER('Control Sample Data'!M661),'Control Sample Data'!M661&lt;$B$1,'Control Sample Data'!M661&gt;0),'Control Sample Data'!M661,$B$1),"")</f>
        <v/>
      </c>
      <c r="AT662" s="36" t="str">
        <f t="shared" si="451"/>
        <v/>
      </c>
      <c r="AU662" s="36" t="str">
        <f t="shared" si="452"/>
        <v/>
      </c>
      <c r="AV662" s="36" t="str">
        <f t="shared" si="453"/>
        <v/>
      </c>
      <c r="AW662" s="36" t="str">
        <f t="shared" si="454"/>
        <v/>
      </c>
      <c r="AX662" s="36" t="str">
        <f t="shared" si="455"/>
        <v/>
      </c>
      <c r="AY662" s="36" t="str">
        <f t="shared" si="456"/>
        <v/>
      </c>
      <c r="AZ662" s="36" t="str">
        <f t="shared" si="457"/>
        <v/>
      </c>
      <c r="BA662" s="36" t="str">
        <f t="shared" si="458"/>
        <v/>
      </c>
      <c r="BB662" s="36" t="str">
        <f t="shared" si="459"/>
        <v/>
      </c>
      <c r="BC662" s="36" t="str">
        <f t="shared" si="460"/>
        <v/>
      </c>
      <c r="BD662" s="36" t="str">
        <f t="shared" si="461"/>
        <v/>
      </c>
      <c r="BE662" s="36" t="str">
        <f t="shared" si="462"/>
        <v/>
      </c>
      <c r="BF662" s="36" t="str">
        <f t="shared" si="463"/>
        <v/>
      </c>
      <c r="BG662" s="36" t="str">
        <f t="shared" si="464"/>
        <v/>
      </c>
      <c r="BH662" s="36" t="str">
        <f t="shared" si="465"/>
        <v/>
      </c>
      <c r="BI662" s="36" t="str">
        <f t="shared" si="466"/>
        <v/>
      </c>
      <c r="BJ662" s="36" t="str">
        <f t="shared" si="467"/>
        <v/>
      </c>
      <c r="BK662" s="36" t="str">
        <f t="shared" si="468"/>
        <v/>
      </c>
      <c r="BL662" s="36" t="str">
        <f t="shared" si="469"/>
        <v/>
      </c>
      <c r="BM662" s="36" t="str">
        <f t="shared" si="470"/>
        <v/>
      </c>
      <c r="BN662" s="38" t="e">
        <f t="shared" si="429"/>
        <v>#DIV/0!</v>
      </c>
      <c r="BO662" s="38" t="e">
        <f t="shared" si="430"/>
        <v>#DIV/0!</v>
      </c>
      <c r="BP662" s="39" t="str">
        <f t="shared" si="431"/>
        <v/>
      </c>
      <c r="BQ662" s="39" t="str">
        <f t="shared" si="432"/>
        <v/>
      </c>
      <c r="BR662" s="39" t="str">
        <f t="shared" si="433"/>
        <v/>
      </c>
      <c r="BS662" s="39" t="str">
        <f t="shared" si="434"/>
        <v/>
      </c>
      <c r="BT662" s="39" t="str">
        <f t="shared" si="435"/>
        <v/>
      </c>
      <c r="BU662" s="39" t="str">
        <f t="shared" si="436"/>
        <v/>
      </c>
      <c r="BV662" s="39" t="str">
        <f t="shared" si="437"/>
        <v/>
      </c>
      <c r="BW662" s="39" t="str">
        <f t="shared" si="438"/>
        <v/>
      </c>
      <c r="BX662" s="39" t="str">
        <f t="shared" si="439"/>
        <v/>
      </c>
      <c r="BY662" s="39" t="str">
        <f t="shared" si="440"/>
        <v/>
      </c>
      <c r="BZ662" s="39" t="str">
        <f t="shared" si="441"/>
        <v/>
      </c>
      <c r="CA662" s="39" t="str">
        <f t="shared" si="442"/>
        <v/>
      </c>
      <c r="CB662" s="39" t="str">
        <f t="shared" si="443"/>
        <v/>
      </c>
      <c r="CC662" s="39" t="str">
        <f t="shared" si="444"/>
        <v/>
      </c>
      <c r="CD662" s="39" t="str">
        <f t="shared" si="445"/>
        <v/>
      </c>
      <c r="CE662" s="39" t="str">
        <f t="shared" si="446"/>
        <v/>
      </c>
      <c r="CF662" s="39" t="str">
        <f t="shared" si="447"/>
        <v/>
      </c>
      <c r="CG662" s="39" t="str">
        <f t="shared" si="448"/>
        <v/>
      </c>
      <c r="CH662" s="39" t="str">
        <f t="shared" si="449"/>
        <v/>
      </c>
      <c r="CI662" s="39" t="str">
        <f t="shared" si="450"/>
        <v/>
      </c>
    </row>
    <row r="663" spans="1:87">
      <c r="A663" s="18"/>
      <c r="B663" s="15" t="str">
        <f>'Gene Table'!E662</f>
        <v>hsa-miR-124-5p</v>
      </c>
      <c r="C663" s="15" t="str">
        <f>'Gene Table'!B662</f>
        <v>L12</v>
      </c>
      <c r="D663" s="16" t="str">
        <f>IF(SUM('Test Sample Data'!D$3:D$98)&gt;10,IF(AND(ISNUMBER('Test Sample Data'!D662),'Test Sample Data'!D662&lt;$B$1,'Test Sample Data'!D662&gt;0),'Test Sample Data'!D662,$B$1),"")</f>
        <v/>
      </c>
      <c r="E663" s="17" t="str">
        <f>IF(SUM('Test Sample Data'!E$3:E$98)&gt;10,IF(AND(ISNUMBER('Test Sample Data'!E662),'Test Sample Data'!E662&lt;$B$1,'Test Sample Data'!E662&gt;0),'Test Sample Data'!E662,$B$1),"")</f>
        <v/>
      </c>
      <c r="F663" s="17" t="str">
        <f>IF(SUM('Test Sample Data'!F$3:F$98)&gt;10,IF(AND(ISNUMBER('Test Sample Data'!F662),'Test Sample Data'!F662&lt;$B$1,'Test Sample Data'!F662&gt;0),'Test Sample Data'!F662,$B$1),"")</f>
        <v/>
      </c>
      <c r="G663" s="17" t="str">
        <f>IF(SUM('Test Sample Data'!G$3:G$98)&gt;10,IF(AND(ISNUMBER('Test Sample Data'!G662),'Test Sample Data'!G662&lt;$B$1,'Test Sample Data'!G662&gt;0),'Test Sample Data'!G662,$B$1),"")</f>
        <v/>
      </c>
      <c r="H663" s="17" t="str">
        <f>IF(SUM('Test Sample Data'!H$3:H$98)&gt;10,IF(AND(ISNUMBER('Test Sample Data'!H662),'Test Sample Data'!H662&lt;$B$1,'Test Sample Data'!H662&gt;0),'Test Sample Data'!H662,$B$1),"")</f>
        <v/>
      </c>
      <c r="I663" s="17" t="str">
        <f>IF(SUM('Test Sample Data'!I$3:I$98)&gt;10,IF(AND(ISNUMBER('Test Sample Data'!I662),'Test Sample Data'!I662&lt;$B$1,'Test Sample Data'!I662&gt;0),'Test Sample Data'!I662,$B$1),"")</f>
        <v/>
      </c>
      <c r="J663" s="17" t="str">
        <f>IF(SUM('Test Sample Data'!J$3:J$98)&gt;10,IF(AND(ISNUMBER('Test Sample Data'!J662),'Test Sample Data'!J662&lt;$B$1,'Test Sample Data'!J662&gt;0),'Test Sample Data'!J662,$B$1),"")</f>
        <v/>
      </c>
      <c r="K663" s="17" t="str">
        <f>IF(SUM('Test Sample Data'!K$3:K$98)&gt;10,IF(AND(ISNUMBER('Test Sample Data'!K662),'Test Sample Data'!K662&lt;$B$1,'Test Sample Data'!K662&gt;0),'Test Sample Data'!K662,$B$1),"")</f>
        <v/>
      </c>
      <c r="L663" s="17" t="str">
        <f>IF(SUM('Test Sample Data'!L$3:L$98)&gt;10,IF(AND(ISNUMBER('Test Sample Data'!L662),'Test Sample Data'!L662&lt;$B$1,'Test Sample Data'!L662&gt;0),'Test Sample Data'!L662,$B$1),"")</f>
        <v/>
      </c>
      <c r="M663" s="17" t="str">
        <f>IF(SUM('Test Sample Data'!M$3:M$98)&gt;10,IF(AND(ISNUMBER('Test Sample Data'!M662),'Test Sample Data'!M662&lt;$B$1,'Test Sample Data'!M662&gt;0),'Test Sample Data'!M662,$B$1),"")</f>
        <v/>
      </c>
      <c r="N663" s="17" t="str">
        <f>'Gene Table'!E662</f>
        <v>hsa-miR-124-5p</v>
      </c>
      <c r="O663" s="17" t="str">
        <f>'Gene Table'!B662</f>
        <v>L12</v>
      </c>
      <c r="P663" s="17" t="str">
        <f>IF(SUM('Control Sample Data'!D$3:D$98)&gt;10,IF(AND(ISNUMBER('Control Sample Data'!D662),'Control Sample Data'!D662&lt;$B$1,'Control Sample Data'!D662&gt;0),'Control Sample Data'!D662,$B$1),"")</f>
        <v/>
      </c>
      <c r="Q663" s="17" t="str">
        <f>IF(SUM('Control Sample Data'!E$3:E$98)&gt;10,IF(AND(ISNUMBER('Control Sample Data'!E662),'Control Sample Data'!E662&lt;$B$1,'Control Sample Data'!E662&gt;0),'Control Sample Data'!E662,$B$1),"")</f>
        <v/>
      </c>
      <c r="R663" s="17" t="str">
        <f>IF(SUM('Control Sample Data'!F$3:F$98)&gt;10,IF(AND(ISNUMBER('Control Sample Data'!F662),'Control Sample Data'!F662&lt;$B$1,'Control Sample Data'!F662&gt;0),'Control Sample Data'!F662,$B$1),"")</f>
        <v/>
      </c>
      <c r="S663" s="17" t="str">
        <f>IF(SUM('Control Sample Data'!G$3:G$98)&gt;10,IF(AND(ISNUMBER('Control Sample Data'!G662),'Control Sample Data'!G662&lt;$B$1,'Control Sample Data'!G662&gt;0),'Control Sample Data'!G662,$B$1),"")</f>
        <v/>
      </c>
      <c r="T663" s="17" t="str">
        <f>IF(SUM('Control Sample Data'!H$3:H$98)&gt;10,IF(AND(ISNUMBER('Control Sample Data'!H662),'Control Sample Data'!H662&lt;$B$1,'Control Sample Data'!H662&gt;0),'Control Sample Data'!H662,$B$1),"")</f>
        <v/>
      </c>
      <c r="U663" s="17" t="str">
        <f>IF(SUM('Control Sample Data'!I$3:I$98)&gt;10,IF(AND(ISNUMBER('Control Sample Data'!I662),'Control Sample Data'!I662&lt;$B$1,'Control Sample Data'!I662&gt;0),'Control Sample Data'!I662,$B$1),"")</f>
        <v/>
      </c>
      <c r="V663" s="17" t="str">
        <f>IF(SUM('Control Sample Data'!J$3:J$98)&gt;10,IF(AND(ISNUMBER('Control Sample Data'!J662),'Control Sample Data'!J662&lt;$B$1,'Control Sample Data'!J662&gt;0),'Control Sample Data'!J662,$B$1),"")</f>
        <v/>
      </c>
      <c r="W663" s="17" t="str">
        <f>IF(SUM('Control Sample Data'!K$3:K$98)&gt;10,IF(AND(ISNUMBER('Control Sample Data'!K662),'Control Sample Data'!K662&lt;$B$1,'Control Sample Data'!K662&gt;0),'Control Sample Data'!K662,$B$1),"")</f>
        <v/>
      </c>
      <c r="X663" s="17" t="str">
        <f>IF(SUM('Control Sample Data'!L$3:L$98)&gt;10,IF(AND(ISNUMBER('Control Sample Data'!L662),'Control Sample Data'!L662&lt;$B$1,'Control Sample Data'!L662&gt;0),'Control Sample Data'!L662,$B$1),"")</f>
        <v/>
      </c>
      <c r="Y663" s="17" t="str">
        <f>IF(SUM('Control Sample Data'!M$3:M$98)&gt;10,IF(AND(ISNUMBER('Control Sample Data'!M662),'Control Sample Data'!M662&lt;$B$1,'Control Sample Data'!M662&gt;0),'Control Sample Data'!M662,$B$1),"")</f>
        <v/>
      </c>
      <c r="AT663" s="36" t="str">
        <f t="shared" si="451"/>
        <v/>
      </c>
      <c r="AU663" s="36" t="str">
        <f t="shared" si="452"/>
        <v/>
      </c>
      <c r="AV663" s="36" t="str">
        <f t="shared" si="453"/>
        <v/>
      </c>
      <c r="AW663" s="36" t="str">
        <f t="shared" si="454"/>
        <v/>
      </c>
      <c r="AX663" s="36" t="str">
        <f t="shared" si="455"/>
        <v/>
      </c>
      <c r="AY663" s="36" t="str">
        <f t="shared" si="456"/>
        <v/>
      </c>
      <c r="AZ663" s="36" t="str">
        <f t="shared" si="457"/>
        <v/>
      </c>
      <c r="BA663" s="36" t="str">
        <f t="shared" si="458"/>
        <v/>
      </c>
      <c r="BB663" s="36" t="str">
        <f t="shared" si="459"/>
        <v/>
      </c>
      <c r="BC663" s="36" t="str">
        <f t="shared" si="460"/>
        <v/>
      </c>
      <c r="BD663" s="36" t="str">
        <f t="shared" si="461"/>
        <v/>
      </c>
      <c r="BE663" s="36" t="str">
        <f t="shared" si="462"/>
        <v/>
      </c>
      <c r="BF663" s="36" t="str">
        <f t="shared" si="463"/>
        <v/>
      </c>
      <c r="BG663" s="36" t="str">
        <f t="shared" si="464"/>
        <v/>
      </c>
      <c r="BH663" s="36" t="str">
        <f t="shared" si="465"/>
        <v/>
      </c>
      <c r="BI663" s="36" t="str">
        <f t="shared" si="466"/>
        <v/>
      </c>
      <c r="BJ663" s="36" t="str">
        <f t="shared" si="467"/>
        <v/>
      </c>
      <c r="BK663" s="36" t="str">
        <f t="shared" si="468"/>
        <v/>
      </c>
      <c r="BL663" s="36" t="str">
        <f t="shared" si="469"/>
        <v/>
      </c>
      <c r="BM663" s="36" t="str">
        <f t="shared" si="470"/>
        <v/>
      </c>
      <c r="BN663" s="38" t="e">
        <f t="shared" si="429"/>
        <v>#DIV/0!</v>
      </c>
      <c r="BO663" s="38" t="e">
        <f t="shared" si="430"/>
        <v>#DIV/0!</v>
      </c>
      <c r="BP663" s="39" t="str">
        <f t="shared" si="431"/>
        <v/>
      </c>
      <c r="BQ663" s="39" t="str">
        <f t="shared" si="432"/>
        <v/>
      </c>
      <c r="BR663" s="39" t="str">
        <f t="shared" si="433"/>
        <v/>
      </c>
      <c r="BS663" s="39" t="str">
        <f t="shared" si="434"/>
        <v/>
      </c>
      <c r="BT663" s="39" t="str">
        <f t="shared" si="435"/>
        <v/>
      </c>
      <c r="BU663" s="39" t="str">
        <f t="shared" si="436"/>
        <v/>
      </c>
      <c r="BV663" s="39" t="str">
        <f t="shared" si="437"/>
        <v/>
      </c>
      <c r="BW663" s="39" t="str">
        <f t="shared" si="438"/>
        <v/>
      </c>
      <c r="BX663" s="39" t="str">
        <f t="shared" si="439"/>
        <v/>
      </c>
      <c r="BY663" s="39" t="str">
        <f t="shared" si="440"/>
        <v/>
      </c>
      <c r="BZ663" s="39" t="str">
        <f t="shared" si="441"/>
        <v/>
      </c>
      <c r="CA663" s="39" t="str">
        <f t="shared" si="442"/>
        <v/>
      </c>
      <c r="CB663" s="39" t="str">
        <f t="shared" si="443"/>
        <v/>
      </c>
      <c r="CC663" s="39" t="str">
        <f t="shared" si="444"/>
        <v/>
      </c>
      <c r="CD663" s="39" t="str">
        <f t="shared" si="445"/>
        <v/>
      </c>
      <c r="CE663" s="39" t="str">
        <f t="shared" si="446"/>
        <v/>
      </c>
      <c r="CF663" s="39" t="str">
        <f t="shared" si="447"/>
        <v/>
      </c>
      <c r="CG663" s="39" t="str">
        <f t="shared" si="448"/>
        <v/>
      </c>
      <c r="CH663" s="39" t="str">
        <f t="shared" si="449"/>
        <v/>
      </c>
      <c r="CI663" s="39" t="str">
        <f t="shared" si="450"/>
        <v/>
      </c>
    </row>
    <row r="664" spans="1:87">
      <c r="A664" s="18"/>
      <c r="B664" s="15" t="str">
        <f>'Gene Table'!E663</f>
        <v>hsa-miR-548c-5p</v>
      </c>
      <c r="C664" s="15" t="str">
        <f>'Gene Table'!B663</f>
        <v>L13</v>
      </c>
      <c r="D664" s="16" t="str">
        <f>IF(SUM('Test Sample Data'!D$3:D$98)&gt;10,IF(AND(ISNUMBER('Test Sample Data'!D663),'Test Sample Data'!D663&lt;$B$1,'Test Sample Data'!D663&gt;0),'Test Sample Data'!D663,$B$1),"")</f>
        <v/>
      </c>
      <c r="E664" s="17" t="str">
        <f>IF(SUM('Test Sample Data'!E$3:E$98)&gt;10,IF(AND(ISNUMBER('Test Sample Data'!E663),'Test Sample Data'!E663&lt;$B$1,'Test Sample Data'!E663&gt;0),'Test Sample Data'!E663,$B$1),"")</f>
        <v/>
      </c>
      <c r="F664" s="17" t="str">
        <f>IF(SUM('Test Sample Data'!F$3:F$98)&gt;10,IF(AND(ISNUMBER('Test Sample Data'!F663),'Test Sample Data'!F663&lt;$B$1,'Test Sample Data'!F663&gt;0),'Test Sample Data'!F663,$B$1),"")</f>
        <v/>
      </c>
      <c r="G664" s="17" t="str">
        <f>IF(SUM('Test Sample Data'!G$3:G$98)&gt;10,IF(AND(ISNUMBER('Test Sample Data'!G663),'Test Sample Data'!G663&lt;$B$1,'Test Sample Data'!G663&gt;0),'Test Sample Data'!G663,$B$1),"")</f>
        <v/>
      </c>
      <c r="H664" s="17" t="str">
        <f>IF(SUM('Test Sample Data'!H$3:H$98)&gt;10,IF(AND(ISNUMBER('Test Sample Data'!H663),'Test Sample Data'!H663&lt;$B$1,'Test Sample Data'!H663&gt;0),'Test Sample Data'!H663,$B$1),"")</f>
        <v/>
      </c>
      <c r="I664" s="17" t="str">
        <f>IF(SUM('Test Sample Data'!I$3:I$98)&gt;10,IF(AND(ISNUMBER('Test Sample Data'!I663),'Test Sample Data'!I663&lt;$B$1,'Test Sample Data'!I663&gt;0),'Test Sample Data'!I663,$B$1),"")</f>
        <v/>
      </c>
      <c r="J664" s="17" t="str">
        <f>IF(SUM('Test Sample Data'!J$3:J$98)&gt;10,IF(AND(ISNUMBER('Test Sample Data'!J663),'Test Sample Data'!J663&lt;$B$1,'Test Sample Data'!J663&gt;0),'Test Sample Data'!J663,$B$1),"")</f>
        <v/>
      </c>
      <c r="K664" s="17" t="str">
        <f>IF(SUM('Test Sample Data'!K$3:K$98)&gt;10,IF(AND(ISNUMBER('Test Sample Data'!K663),'Test Sample Data'!K663&lt;$B$1,'Test Sample Data'!K663&gt;0),'Test Sample Data'!K663,$B$1),"")</f>
        <v/>
      </c>
      <c r="L664" s="17" t="str">
        <f>IF(SUM('Test Sample Data'!L$3:L$98)&gt;10,IF(AND(ISNUMBER('Test Sample Data'!L663),'Test Sample Data'!L663&lt;$B$1,'Test Sample Data'!L663&gt;0),'Test Sample Data'!L663,$B$1),"")</f>
        <v/>
      </c>
      <c r="M664" s="17" t="str">
        <f>IF(SUM('Test Sample Data'!M$3:M$98)&gt;10,IF(AND(ISNUMBER('Test Sample Data'!M663),'Test Sample Data'!M663&lt;$B$1,'Test Sample Data'!M663&gt;0),'Test Sample Data'!M663,$B$1),"")</f>
        <v/>
      </c>
      <c r="N664" s="17" t="str">
        <f>'Gene Table'!E663</f>
        <v>hsa-miR-548c-5p</v>
      </c>
      <c r="O664" s="17" t="str">
        <f>'Gene Table'!B663</f>
        <v>L13</v>
      </c>
      <c r="P664" s="17" t="str">
        <f>IF(SUM('Control Sample Data'!D$3:D$98)&gt;10,IF(AND(ISNUMBER('Control Sample Data'!D663),'Control Sample Data'!D663&lt;$B$1,'Control Sample Data'!D663&gt;0),'Control Sample Data'!D663,$B$1),"")</f>
        <v/>
      </c>
      <c r="Q664" s="17" t="str">
        <f>IF(SUM('Control Sample Data'!E$3:E$98)&gt;10,IF(AND(ISNUMBER('Control Sample Data'!E663),'Control Sample Data'!E663&lt;$B$1,'Control Sample Data'!E663&gt;0),'Control Sample Data'!E663,$B$1),"")</f>
        <v/>
      </c>
      <c r="R664" s="17" t="str">
        <f>IF(SUM('Control Sample Data'!F$3:F$98)&gt;10,IF(AND(ISNUMBER('Control Sample Data'!F663),'Control Sample Data'!F663&lt;$B$1,'Control Sample Data'!F663&gt;0),'Control Sample Data'!F663,$B$1),"")</f>
        <v/>
      </c>
      <c r="S664" s="17" t="str">
        <f>IF(SUM('Control Sample Data'!G$3:G$98)&gt;10,IF(AND(ISNUMBER('Control Sample Data'!G663),'Control Sample Data'!G663&lt;$B$1,'Control Sample Data'!G663&gt;0),'Control Sample Data'!G663,$B$1),"")</f>
        <v/>
      </c>
      <c r="T664" s="17" t="str">
        <f>IF(SUM('Control Sample Data'!H$3:H$98)&gt;10,IF(AND(ISNUMBER('Control Sample Data'!H663),'Control Sample Data'!H663&lt;$B$1,'Control Sample Data'!H663&gt;0),'Control Sample Data'!H663,$B$1),"")</f>
        <v/>
      </c>
      <c r="U664" s="17" t="str">
        <f>IF(SUM('Control Sample Data'!I$3:I$98)&gt;10,IF(AND(ISNUMBER('Control Sample Data'!I663),'Control Sample Data'!I663&lt;$B$1,'Control Sample Data'!I663&gt;0),'Control Sample Data'!I663,$B$1),"")</f>
        <v/>
      </c>
      <c r="V664" s="17" t="str">
        <f>IF(SUM('Control Sample Data'!J$3:J$98)&gt;10,IF(AND(ISNUMBER('Control Sample Data'!J663),'Control Sample Data'!J663&lt;$B$1,'Control Sample Data'!J663&gt;0),'Control Sample Data'!J663,$B$1),"")</f>
        <v/>
      </c>
      <c r="W664" s="17" t="str">
        <f>IF(SUM('Control Sample Data'!K$3:K$98)&gt;10,IF(AND(ISNUMBER('Control Sample Data'!K663),'Control Sample Data'!K663&lt;$B$1,'Control Sample Data'!K663&gt;0),'Control Sample Data'!K663,$B$1),"")</f>
        <v/>
      </c>
      <c r="X664" s="17" t="str">
        <f>IF(SUM('Control Sample Data'!L$3:L$98)&gt;10,IF(AND(ISNUMBER('Control Sample Data'!L663),'Control Sample Data'!L663&lt;$B$1,'Control Sample Data'!L663&gt;0),'Control Sample Data'!L663,$B$1),"")</f>
        <v/>
      </c>
      <c r="Y664" s="17" t="str">
        <f>IF(SUM('Control Sample Data'!M$3:M$98)&gt;10,IF(AND(ISNUMBER('Control Sample Data'!M663),'Control Sample Data'!M663&lt;$B$1,'Control Sample Data'!M663&gt;0),'Control Sample Data'!M663,$B$1),"")</f>
        <v/>
      </c>
      <c r="AT664" s="36" t="str">
        <f t="shared" si="451"/>
        <v/>
      </c>
      <c r="AU664" s="36" t="str">
        <f t="shared" si="452"/>
        <v/>
      </c>
      <c r="AV664" s="36" t="str">
        <f t="shared" si="453"/>
        <v/>
      </c>
      <c r="AW664" s="36" t="str">
        <f t="shared" si="454"/>
        <v/>
      </c>
      <c r="AX664" s="36" t="str">
        <f t="shared" si="455"/>
        <v/>
      </c>
      <c r="AY664" s="36" t="str">
        <f t="shared" si="456"/>
        <v/>
      </c>
      <c r="AZ664" s="36" t="str">
        <f t="shared" si="457"/>
        <v/>
      </c>
      <c r="BA664" s="36" t="str">
        <f t="shared" si="458"/>
        <v/>
      </c>
      <c r="BB664" s="36" t="str">
        <f t="shared" si="459"/>
        <v/>
      </c>
      <c r="BC664" s="36" t="str">
        <f t="shared" si="460"/>
        <v/>
      </c>
      <c r="BD664" s="36" t="str">
        <f t="shared" si="461"/>
        <v/>
      </c>
      <c r="BE664" s="36" t="str">
        <f t="shared" si="462"/>
        <v/>
      </c>
      <c r="BF664" s="36" t="str">
        <f t="shared" si="463"/>
        <v/>
      </c>
      <c r="BG664" s="36" t="str">
        <f t="shared" si="464"/>
        <v/>
      </c>
      <c r="BH664" s="36" t="str">
        <f t="shared" si="465"/>
        <v/>
      </c>
      <c r="BI664" s="36" t="str">
        <f t="shared" si="466"/>
        <v/>
      </c>
      <c r="BJ664" s="36" t="str">
        <f t="shared" si="467"/>
        <v/>
      </c>
      <c r="BK664" s="36" t="str">
        <f t="shared" si="468"/>
        <v/>
      </c>
      <c r="BL664" s="36" t="str">
        <f t="shared" si="469"/>
        <v/>
      </c>
      <c r="BM664" s="36" t="str">
        <f t="shared" si="470"/>
        <v/>
      </c>
      <c r="BN664" s="38" t="e">
        <f t="shared" si="429"/>
        <v>#DIV/0!</v>
      </c>
      <c r="BO664" s="38" t="e">
        <f t="shared" si="430"/>
        <v>#DIV/0!</v>
      </c>
      <c r="BP664" s="39" t="str">
        <f t="shared" si="431"/>
        <v/>
      </c>
      <c r="BQ664" s="39" t="str">
        <f t="shared" si="432"/>
        <v/>
      </c>
      <c r="BR664" s="39" t="str">
        <f t="shared" si="433"/>
        <v/>
      </c>
      <c r="BS664" s="39" t="str">
        <f t="shared" si="434"/>
        <v/>
      </c>
      <c r="BT664" s="39" t="str">
        <f t="shared" si="435"/>
        <v/>
      </c>
      <c r="BU664" s="39" t="str">
        <f t="shared" si="436"/>
        <v/>
      </c>
      <c r="BV664" s="39" t="str">
        <f t="shared" si="437"/>
        <v/>
      </c>
      <c r="BW664" s="39" t="str">
        <f t="shared" si="438"/>
        <v/>
      </c>
      <c r="BX664" s="39" t="str">
        <f t="shared" si="439"/>
        <v/>
      </c>
      <c r="BY664" s="39" t="str">
        <f t="shared" si="440"/>
        <v/>
      </c>
      <c r="BZ664" s="39" t="str">
        <f t="shared" si="441"/>
        <v/>
      </c>
      <c r="CA664" s="39" t="str">
        <f t="shared" si="442"/>
        <v/>
      </c>
      <c r="CB664" s="39" t="str">
        <f t="shared" si="443"/>
        <v/>
      </c>
      <c r="CC664" s="39" t="str">
        <f t="shared" si="444"/>
        <v/>
      </c>
      <c r="CD664" s="39" t="str">
        <f t="shared" si="445"/>
        <v/>
      </c>
      <c r="CE664" s="39" t="str">
        <f t="shared" si="446"/>
        <v/>
      </c>
      <c r="CF664" s="39" t="str">
        <f t="shared" si="447"/>
        <v/>
      </c>
      <c r="CG664" s="39" t="str">
        <f t="shared" si="448"/>
        <v/>
      </c>
      <c r="CH664" s="39" t="str">
        <f t="shared" si="449"/>
        <v/>
      </c>
      <c r="CI664" s="39" t="str">
        <f t="shared" si="450"/>
        <v/>
      </c>
    </row>
    <row r="665" spans="1:87">
      <c r="A665" s="18"/>
      <c r="B665" s="15" t="str">
        <f>'Gene Table'!E664</f>
        <v>hsa-miR-129-1-3p</v>
      </c>
      <c r="C665" s="15" t="str">
        <f>'Gene Table'!B664</f>
        <v>L14</v>
      </c>
      <c r="D665" s="16" t="str">
        <f>IF(SUM('Test Sample Data'!D$3:D$98)&gt;10,IF(AND(ISNUMBER('Test Sample Data'!D664),'Test Sample Data'!D664&lt;$B$1,'Test Sample Data'!D664&gt;0),'Test Sample Data'!D664,$B$1),"")</f>
        <v/>
      </c>
      <c r="E665" s="17" t="str">
        <f>IF(SUM('Test Sample Data'!E$3:E$98)&gt;10,IF(AND(ISNUMBER('Test Sample Data'!E664),'Test Sample Data'!E664&lt;$B$1,'Test Sample Data'!E664&gt;0),'Test Sample Data'!E664,$B$1),"")</f>
        <v/>
      </c>
      <c r="F665" s="17" t="str">
        <f>IF(SUM('Test Sample Data'!F$3:F$98)&gt;10,IF(AND(ISNUMBER('Test Sample Data'!F664),'Test Sample Data'!F664&lt;$B$1,'Test Sample Data'!F664&gt;0),'Test Sample Data'!F664,$B$1),"")</f>
        <v/>
      </c>
      <c r="G665" s="17" t="str">
        <f>IF(SUM('Test Sample Data'!G$3:G$98)&gt;10,IF(AND(ISNUMBER('Test Sample Data'!G664),'Test Sample Data'!G664&lt;$B$1,'Test Sample Data'!G664&gt;0),'Test Sample Data'!G664,$B$1),"")</f>
        <v/>
      </c>
      <c r="H665" s="17" t="str">
        <f>IF(SUM('Test Sample Data'!H$3:H$98)&gt;10,IF(AND(ISNUMBER('Test Sample Data'!H664),'Test Sample Data'!H664&lt;$B$1,'Test Sample Data'!H664&gt;0),'Test Sample Data'!H664,$B$1),"")</f>
        <v/>
      </c>
      <c r="I665" s="17" t="str">
        <f>IF(SUM('Test Sample Data'!I$3:I$98)&gt;10,IF(AND(ISNUMBER('Test Sample Data'!I664),'Test Sample Data'!I664&lt;$B$1,'Test Sample Data'!I664&gt;0),'Test Sample Data'!I664,$B$1),"")</f>
        <v/>
      </c>
      <c r="J665" s="17" t="str">
        <f>IF(SUM('Test Sample Data'!J$3:J$98)&gt;10,IF(AND(ISNUMBER('Test Sample Data'!J664),'Test Sample Data'!J664&lt;$B$1,'Test Sample Data'!J664&gt;0),'Test Sample Data'!J664,$B$1),"")</f>
        <v/>
      </c>
      <c r="K665" s="17" t="str">
        <f>IF(SUM('Test Sample Data'!K$3:K$98)&gt;10,IF(AND(ISNUMBER('Test Sample Data'!K664),'Test Sample Data'!K664&lt;$B$1,'Test Sample Data'!K664&gt;0),'Test Sample Data'!K664,$B$1),"")</f>
        <v/>
      </c>
      <c r="L665" s="17" t="str">
        <f>IF(SUM('Test Sample Data'!L$3:L$98)&gt;10,IF(AND(ISNUMBER('Test Sample Data'!L664),'Test Sample Data'!L664&lt;$B$1,'Test Sample Data'!L664&gt;0),'Test Sample Data'!L664,$B$1),"")</f>
        <v/>
      </c>
      <c r="M665" s="17" t="str">
        <f>IF(SUM('Test Sample Data'!M$3:M$98)&gt;10,IF(AND(ISNUMBER('Test Sample Data'!M664),'Test Sample Data'!M664&lt;$B$1,'Test Sample Data'!M664&gt;0),'Test Sample Data'!M664,$B$1),"")</f>
        <v/>
      </c>
      <c r="N665" s="17" t="str">
        <f>'Gene Table'!E664</f>
        <v>hsa-miR-129-1-3p</v>
      </c>
      <c r="O665" s="17" t="str">
        <f>'Gene Table'!B664</f>
        <v>L14</v>
      </c>
      <c r="P665" s="17" t="str">
        <f>IF(SUM('Control Sample Data'!D$3:D$98)&gt;10,IF(AND(ISNUMBER('Control Sample Data'!D664),'Control Sample Data'!D664&lt;$B$1,'Control Sample Data'!D664&gt;0),'Control Sample Data'!D664,$B$1),"")</f>
        <v/>
      </c>
      <c r="Q665" s="17" t="str">
        <f>IF(SUM('Control Sample Data'!E$3:E$98)&gt;10,IF(AND(ISNUMBER('Control Sample Data'!E664),'Control Sample Data'!E664&lt;$B$1,'Control Sample Data'!E664&gt;0),'Control Sample Data'!E664,$B$1),"")</f>
        <v/>
      </c>
      <c r="R665" s="17" t="str">
        <f>IF(SUM('Control Sample Data'!F$3:F$98)&gt;10,IF(AND(ISNUMBER('Control Sample Data'!F664),'Control Sample Data'!F664&lt;$B$1,'Control Sample Data'!F664&gt;0),'Control Sample Data'!F664,$B$1),"")</f>
        <v/>
      </c>
      <c r="S665" s="17" t="str">
        <f>IF(SUM('Control Sample Data'!G$3:G$98)&gt;10,IF(AND(ISNUMBER('Control Sample Data'!G664),'Control Sample Data'!G664&lt;$B$1,'Control Sample Data'!G664&gt;0),'Control Sample Data'!G664,$B$1),"")</f>
        <v/>
      </c>
      <c r="T665" s="17" t="str">
        <f>IF(SUM('Control Sample Data'!H$3:H$98)&gt;10,IF(AND(ISNUMBER('Control Sample Data'!H664),'Control Sample Data'!H664&lt;$B$1,'Control Sample Data'!H664&gt;0),'Control Sample Data'!H664,$B$1),"")</f>
        <v/>
      </c>
      <c r="U665" s="17" t="str">
        <f>IF(SUM('Control Sample Data'!I$3:I$98)&gt;10,IF(AND(ISNUMBER('Control Sample Data'!I664),'Control Sample Data'!I664&lt;$B$1,'Control Sample Data'!I664&gt;0),'Control Sample Data'!I664,$B$1),"")</f>
        <v/>
      </c>
      <c r="V665" s="17" t="str">
        <f>IF(SUM('Control Sample Data'!J$3:J$98)&gt;10,IF(AND(ISNUMBER('Control Sample Data'!J664),'Control Sample Data'!J664&lt;$B$1,'Control Sample Data'!J664&gt;0),'Control Sample Data'!J664,$B$1),"")</f>
        <v/>
      </c>
      <c r="W665" s="17" t="str">
        <f>IF(SUM('Control Sample Data'!K$3:K$98)&gt;10,IF(AND(ISNUMBER('Control Sample Data'!K664),'Control Sample Data'!K664&lt;$B$1,'Control Sample Data'!K664&gt;0),'Control Sample Data'!K664,$B$1),"")</f>
        <v/>
      </c>
      <c r="X665" s="17" t="str">
        <f>IF(SUM('Control Sample Data'!L$3:L$98)&gt;10,IF(AND(ISNUMBER('Control Sample Data'!L664),'Control Sample Data'!L664&lt;$B$1,'Control Sample Data'!L664&gt;0),'Control Sample Data'!L664,$B$1),"")</f>
        <v/>
      </c>
      <c r="Y665" s="17" t="str">
        <f>IF(SUM('Control Sample Data'!M$3:M$98)&gt;10,IF(AND(ISNUMBER('Control Sample Data'!M664),'Control Sample Data'!M664&lt;$B$1,'Control Sample Data'!M664&gt;0),'Control Sample Data'!M664,$B$1),"")</f>
        <v/>
      </c>
      <c r="AT665" s="36" t="str">
        <f t="shared" si="451"/>
        <v/>
      </c>
      <c r="AU665" s="36" t="str">
        <f t="shared" si="452"/>
        <v/>
      </c>
      <c r="AV665" s="36" t="str">
        <f t="shared" si="453"/>
        <v/>
      </c>
      <c r="AW665" s="36" t="str">
        <f t="shared" si="454"/>
        <v/>
      </c>
      <c r="AX665" s="36" t="str">
        <f t="shared" si="455"/>
        <v/>
      </c>
      <c r="AY665" s="36" t="str">
        <f t="shared" si="456"/>
        <v/>
      </c>
      <c r="AZ665" s="36" t="str">
        <f t="shared" si="457"/>
        <v/>
      </c>
      <c r="BA665" s="36" t="str">
        <f t="shared" si="458"/>
        <v/>
      </c>
      <c r="BB665" s="36" t="str">
        <f t="shared" si="459"/>
        <v/>
      </c>
      <c r="BC665" s="36" t="str">
        <f t="shared" si="460"/>
        <v/>
      </c>
      <c r="BD665" s="36" t="str">
        <f t="shared" si="461"/>
        <v/>
      </c>
      <c r="BE665" s="36" t="str">
        <f t="shared" si="462"/>
        <v/>
      </c>
      <c r="BF665" s="36" t="str">
        <f t="shared" si="463"/>
        <v/>
      </c>
      <c r="BG665" s="36" t="str">
        <f t="shared" si="464"/>
        <v/>
      </c>
      <c r="BH665" s="36" t="str">
        <f t="shared" si="465"/>
        <v/>
      </c>
      <c r="BI665" s="36" t="str">
        <f t="shared" si="466"/>
        <v/>
      </c>
      <c r="BJ665" s="36" t="str">
        <f t="shared" si="467"/>
        <v/>
      </c>
      <c r="BK665" s="36" t="str">
        <f t="shared" si="468"/>
        <v/>
      </c>
      <c r="BL665" s="36" t="str">
        <f t="shared" si="469"/>
        <v/>
      </c>
      <c r="BM665" s="36" t="str">
        <f t="shared" si="470"/>
        <v/>
      </c>
      <c r="BN665" s="38" t="e">
        <f t="shared" si="429"/>
        <v>#DIV/0!</v>
      </c>
      <c r="BO665" s="38" t="e">
        <f t="shared" si="430"/>
        <v>#DIV/0!</v>
      </c>
      <c r="BP665" s="39" t="str">
        <f t="shared" si="431"/>
        <v/>
      </c>
      <c r="BQ665" s="39" t="str">
        <f t="shared" si="432"/>
        <v/>
      </c>
      <c r="BR665" s="39" t="str">
        <f t="shared" si="433"/>
        <v/>
      </c>
      <c r="BS665" s="39" t="str">
        <f t="shared" si="434"/>
        <v/>
      </c>
      <c r="BT665" s="39" t="str">
        <f t="shared" si="435"/>
        <v/>
      </c>
      <c r="BU665" s="39" t="str">
        <f t="shared" si="436"/>
        <v/>
      </c>
      <c r="BV665" s="39" t="str">
        <f t="shared" si="437"/>
        <v/>
      </c>
      <c r="BW665" s="39" t="str">
        <f t="shared" si="438"/>
        <v/>
      </c>
      <c r="BX665" s="39" t="str">
        <f t="shared" si="439"/>
        <v/>
      </c>
      <c r="BY665" s="39" t="str">
        <f t="shared" si="440"/>
        <v/>
      </c>
      <c r="BZ665" s="39" t="str">
        <f t="shared" si="441"/>
        <v/>
      </c>
      <c r="CA665" s="39" t="str">
        <f t="shared" si="442"/>
        <v/>
      </c>
      <c r="CB665" s="39" t="str">
        <f t="shared" si="443"/>
        <v/>
      </c>
      <c r="CC665" s="39" t="str">
        <f t="shared" si="444"/>
        <v/>
      </c>
      <c r="CD665" s="39" t="str">
        <f t="shared" si="445"/>
        <v/>
      </c>
      <c r="CE665" s="39" t="str">
        <f t="shared" si="446"/>
        <v/>
      </c>
      <c r="CF665" s="39" t="str">
        <f t="shared" si="447"/>
        <v/>
      </c>
      <c r="CG665" s="39" t="str">
        <f t="shared" si="448"/>
        <v/>
      </c>
      <c r="CH665" s="39" t="str">
        <f t="shared" si="449"/>
        <v/>
      </c>
      <c r="CI665" s="39" t="str">
        <f t="shared" si="450"/>
        <v/>
      </c>
    </row>
    <row r="666" spans="1:87">
      <c r="A666" s="18"/>
      <c r="B666" s="15" t="str">
        <f>'Gene Table'!E665</f>
        <v>hsa-miR-133b</v>
      </c>
      <c r="C666" s="15" t="str">
        <f>'Gene Table'!B665</f>
        <v>L15</v>
      </c>
      <c r="D666" s="16" t="str">
        <f>IF(SUM('Test Sample Data'!D$3:D$98)&gt;10,IF(AND(ISNUMBER('Test Sample Data'!D665),'Test Sample Data'!D665&lt;$B$1,'Test Sample Data'!D665&gt;0),'Test Sample Data'!D665,$B$1),"")</f>
        <v/>
      </c>
      <c r="E666" s="17" t="str">
        <f>IF(SUM('Test Sample Data'!E$3:E$98)&gt;10,IF(AND(ISNUMBER('Test Sample Data'!E665),'Test Sample Data'!E665&lt;$B$1,'Test Sample Data'!E665&gt;0),'Test Sample Data'!E665,$B$1),"")</f>
        <v/>
      </c>
      <c r="F666" s="17" t="str">
        <f>IF(SUM('Test Sample Data'!F$3:F$98)&gt;10,IF(AND(ISNUMBER('Test Sample Data'!F665),'Test Sample Data'!F665&lt;$B$1,'Test Sample Data'!F665&gt;0),'Test Sample Data'!F665,$B$1),"")</f>
        <v/>
      </c>
      <c r="G666" s="17" t="str">
        <f>IF(SUM('Test Sample Data'!G$3:G$98)&gt;10,IF(AND(ISNUMBER('Test Sample Data'!G665),'Test Sample Data'!G665&lt;$B$1,'Test Sample Data'!G665&gt;0),'Test Sample Data'!G665,$B$1),"")</f>
        <v/>
      </c>
      <c r="H666" s="17" t="str">
        <f>IF(SUM('Test Sample Data'!H$3:H$98)&gt;10,IF(AND(ISNUMBER('Test Sample Data'!H665),'Test Sample Data'!H665&lt;$B$1,'Test Sample Data'!H665&gt;0),'Test Sample Data'!H665,$B$1),"")</f>
        <v/>
      </c>
      <c r="I666" s="17" t="str">
        <f>IF(SUM('Test Sample Data'!I$3:I$98)&gt;10,IF(AND(ISNUMBER('Test Sample Data'!I665),'Test Sample Data'!I665&lt;$B$1,'Test Sample Data'!I665&gt;0),'Test Sample Data'!I665,$B$1),"")</f>
        <v/>
      </c>
      <c r="J666" s="17" t="str">
        <f>IF(SUM('Test Sample Data'!J$3:J$98)&gt;10,IF(AND(ISNUMBER('Test Sample Data'!J665),'Test Sample Data'!J665&lt;$B$1,'Test Sample Data'!J665&gt;0),'Test Sample Data'!J665,$B$1),"")</f>
        <v/>
      </c>
      <c r="K666" s="17" t="str">
        <f>IF(SUM('Test Sample Data'!K$3:K$98)&gt;10,IF(AND(ISNUMBER('Test Sample Data'!K665),'Test Sample Data'!K665&lt;$B$1,'Test Sample Data'!K665&gt;0),'Test Sample Data'!K665,$B$1),"")</f>
        <v/>
      </c>
      <c r="L666" s="17" t="str">
        <f>IF(SUM('Test Sample Data'!L$3:L$98)&gt;10,IF(AND(ISNUMBER('Test Sample Data'!L665),'Test Sample Data'!L665&lt;$B$1,'Test Sample Data'!L665&gt;0),'Test Sample Data'!L665,$B$1),"")</f>
        <v/>
      </c>
      <c r="M666" s="17" t="str">
        <f>IF(SUM('Test Sample Data'!M$3:M$98)&gt;10,IF(AND(ISNUMBER('Test Sample Data'!M665),'Test Sample Data'!M665&lt;$B$1,'Test Sample Data'!M665&gt;0),'Test Sample Data'!M665,$B$1),"")</f>
        <v/>
      </c>
      <c r="N666" s="17" t="str">
        <f>'Gene Table'!E665</f>
        <v>hsa-miR-133b</v>
      </c>
      <c r="O666" s="17" t="str">
        <f>'Gene Table'!B665</f>
        <v>L15</v>
      </c>
      <c r="P666" s="17" t="str">
        <f>IF(SUM('Control Sample Data'!D$3:D$98)&gt;10,IF(AND(ISNUMBER('Control Sample Data'!D665),'Control Sample Data'!D665&lt;$B$1,'Control Sample Data'!D665&gt;0),'Control Sample Data'!D665,$B$1),"")</f>
        <v/>
      </c>
      <c r="Q666" s="17" t="str">
        <f>IF(SUM('Control Sample Data'!E$3:E$98)&gt;10,IF(AND(ISNUMBER('Control Sample Data'!E665),'Control Sample Data'!E665&lt;$B$1,'Control Sample Data'!E665&gt;0),'Control Sample Data'!E665,$B$1),"")</f>
        <v/>
      </c>
      <c r="R666" s="17" t="str">
        <f>IF(SUM('Control Sample Data'!F$3:F$98)&gt;10,IF(AND(ISNUMBER('Control Sample Data'!F665),'Control Sample Data'!F665&lt;$B$1,'Control Sample Data'!F665&gt;0),'Control Sample Data'!F665,$B$1),"")</f>
        <v/>
      </c>
      <c r="S666" s="17" t="str">
        <f>IF(SUM('Control Sample Data'!G$3:G$98)&gt;10,IF(AND(ISNUMBER('Control Sample Data'!G665),'Control Sample Data'!G665&lt;$B$1,'Control Sample Data'!G665&gt;0),'Control Sample Data'!G665,$B$1),"")</f>
        <v/>
      </c>
      <c r="T666" s="17" t="str">
        <f>IF(SUM('Control Sample Data'!H$3:H$98)&gt;10,IF(AND(ISNUMBER('Control Sample Data'!H665),'Control Sample Data'!H665&lt;$B$1,'Control Sample Data'!H665&gt;0),'Control Sample Data'!H665,$B$1),"")</f>
        <v/>
      </c>
      <c r="U666" s="17" t="str">
        <f>IF(SUM('Control Sample Data'!I$3:I$98)&gt;10,IF(AND(ISNUMBER('Control Sample Data'!I665),'Control Sample Data'!I665&lt;$B$1,'Control Sample Data'!I665&gt;0),'Control Sample Data'!I665,$B$1),"")</f>
        <v/>
      </c>
      <c r="V666" s="17" t="str">
        <f>IF(SUM('Control Sample Data'!J$3:J$98)&gt;10,IF(AND(ISNUMBER('Control Sample Data'!J665),'Control Sample Data'!J665&lt;$B$1,'Control Sample Data'!J665&gt;0),'Control Sample Data'!J665,$B$1),"")</f>
        <v/>
      </c>
      <c r="W666" s="17" t="str">
        <f>IF(SUM('Control Sample Data'!K$3:K$98)&gt;10,IF(AND(ISNUMBER('Control Sample Data'!K665),'Control Sample Data'!K665&lt;$B$1,'Control Sample Data'!K665&gt;0),'Control Sample Data'!K665,$B$1),"")</f>
        <v/>
      </c>
      <c r="X666" s="17" t="str">
        <f>IF(SUM('Control Sample Data'!L$3:L$98)&gt;10,IF(AND(ISNUMBER('Control Sample Data'!L665),'Control Sample Data'!L665&lt;$B$1,'Control Sample Data'!L665&gt;0),'Control Sample Data'!L665,$B$1),"")</f>
        <v/>
      </c>
      <c r="Y666" s="17" t="str">
        <f>IF(SUM('Control Sample Data'!M$3:M$98)&gt;10,IF(AND(ISNUMBER('Control Sample Data'!M665),'Control Sample Data'!M665&lt;$B$1,'Control Sample Data'!M665&gt;0),'Control Sample Data'!M665,$B$1),"")</f>
        <v/>
      </c>
      <c r="AT666" s="36" t="str">
        <f t="shared" si="451"/>
        <v/>
      </c>
      <c r="AU666" s="36" t="str">
        <f t="shared" si="452"/>
        <v/>
      </c>
      <c r="AV666" s="36" t="str">
        <f t="shared" si="453"/>
        <v/>
      </c>
      <c r="AW666" s="36" t="str">
        <f t="shared" si="454"/>
        <v/>
      </c>
      <c r="AX666" s="36" t="str">
        <f t="shared" si="455"/>
        <v/>
      </c>
      <c r="AY666" s="36" t="str">
        <f t="shared" si="456"/>
        <v/>
      </c>
      <c r="AZ666" s="36" t="str">
        <f t="shared" si="457"/>
        <v/>
      </c>
      <c r="BA666" s="36" t="str">
        <f t="shared" si="458"/>
        <v/>
      </c>
      <c r="BB666" s="36" t="str">
        <f t="shared" si="459"/>
        <v/>
      </c>
      <c r="BC666" s="36" t="str">
        <f t="shared" si="460"/>
        <v/>
      </c>
      <c r="BD666" s="36" t="str">
        <f t="shared" si="461"/>
        <v/>
      </c>
      <c r="BE666" s="36" t="str">
        <f t="shared" si="462"/>
        <v/>
      </c>
      <c r="BF666" s="36" t="str">
        <f t="shared" si="463"/>
        <v/>
      </c>
      <c r="BG666" s="36" t="str">
        <f t="shared" si="464"/>
        <v/>
      </c>
      <c r="BH666" s="36" t="str">
        <f t="shared" si="465"/>
        <v/>
      </c>
      <c r="BI666" s="36" t="str">
        <f t="shared" si="466"/>
        <v/>
      </c>
      <c r="BJ666" s="36" t="str">
        <f t="shared" si="467"/>
        <v/>
      </c>
      <c r="BK666" s="36" t="str">
        <f t="shared" si="468"/>
        <v/>
      </c>
      <c r="BL666" s="36" t="str">
        <f t="shared" si="469"/>
        <v/>
      </c>
      <c r="BM666" s="36" t="str">
        <f t="shared" si="470"/>
        <v/>
      </c>
      <c r="BN666" s="38" t="e">
        <f t="shared" si="429"/>
        <v>#DIV/0!</v>
      </c>
      <c r="BO666" s="38" t="e">
        <f t="shared" si="430"/>
        <v>#DIV/0!</v>
      </c>
      <c r="BP666" s="39" t="str">
        <f t="shared" si="431"/>
        <v/>
      </c>
      <c r="BQ666" s="39" t="str">
        <f t="shared" si="432"/>
        <v/>
      </c>
      <c r="BR666" s="39" t="str">
        <f t="shared" si="433"/>
        <v/>
      </c>
      <c r="BS666" s="39" t="str">
        <f t="shared" si="434"/>
        <v/>
      </c>
      <c r="BT666" s="39" t="str">
        <f t="shared" si="435"/>
        <v/>
      </c>
      <c r="BU666" s="39" t="str">
        <f t="shared" si="436"/>
        <v/>
      </c>
      <c r="BV666" s="39" t="str">
        <f t="shared" si="437"/>
        <v/>
      </c>
      <c r="BW666" s="39" t="str">
        <f t="shared" si="438"/>
        <v/>
      </c>
      <c r="BX666" s="39" t="str">
        <f t="shared" si="439"/>
        <v/>
      </c>
      <c r="BY666" s="39" t="str">
        <f t="shared" si="440"/>
        <v/>
      </c>
      <c r="BZ666" s="39" t="str">
        <f t="shared" si="441"/>
        <v/>
      </c>
      <c r="CA666" s="39" t="str">
        <f t="shared" si="442"/>
        <v/>
      </c>
      <c r="CB666" s="39" t="str">
        <f t="shared" si="443"/>
        <v/>
      </c>
      <c r="CC666" s="39" t="str">
        <f t="shared" si="444"/>
        <v/>
      </c>
      <c r="CD666" s="39" t="str">
        <f t="shared" si="445"/>
        <v/>
      </c>
      <c r="CE666" s="39" t="str">
        <f t="shared" si="446"/>
        <v/>
      </c>
      <c r="CF666" s="39" t="str">
        <f t="shared" si="447"/>
        <v/>
      </c>
      <c r="CG666" s="39" t="str">
        <f t="shared" si="448"/>
        <v/>
      </c>
      <c r="CH666" s="39" t="str">
        <f t="shared" si="449"/>
        <v/>
      </c>
      <c r="CI666" s="39" t="str">
        <f t="shared" si="450"/>
        <v/>
      </c>
    </row>
    <row r="667" spans="1:87">
      <c r="A667" s="18"/>
      <c r="B667" s="15" t="str">
        <f>'Gene Table'!E666</f>
        <v>hsa-miR-130b-5p</v>
      </c>
      <c r="C667" s="15" t="str">
        <f>'Gene Table'!B666</f>
        <v>L16</v>
      </c>
      <c r="D667" s="16" t="str">
        <f>IF(SUM('Test Sample Data'!D$3:D$98)&gt;10,IF(AND(ISNUMBER('Test Sample Data'!D666),'Test Sample Data'!D666&lt;$B$1,'Test Sample Data'!D666&gt;0),'Test Sample Data'!D666,$B$1),"")</f>
        <v/>
      </c>
      <c r="E667" s="17" t="str">
        <f>IF(SUM('Test Sample Data'!E$3:E$98)&gt;10,IF(AND(ISNUMBER('Test Sample Data'!E666),'Test Sample Data'!E666&lt;$B$1,'Test Sample Data'!E666&gt;0),'Test Sample Data'!E666,$B$1),"")</f>
        <v/>
      </c>
      <c r="F667" s="17" t="str">
        <f>IF(SUM('Test Sample Data'!F$3:F$98)&gt;10,IF(AND(ISNUMBER('Test Sample Data'!F666),'Test Sample Data'!F666&lt;$B$1,'Test Sample Data'!F666&gt;0),'Test Sample Data'!F666,$B$1),"")</f>
        <v/>
      </c>
      <c r="G667" s="17" t="str">
        <f>IF(SUM('Test Sample Data'!G$3:G$98)&gt;10,IF(AND(ISNUMBER('Test Sample Data'!G666),'Test Sample Data'!G666&lt;$B$1,'Test Sample Data'!G666&gt;0),'Test Sample Data'!G666,$B$1),"")</f>
        <v/>
      </c>
      <c r="H667" s="17" t="str">
        <f>IF(SUM('Test Sample Data'!H$3:H$98)&gt;10,IF(AND(ISNUMBER('Test Sample Data'!H666),'Test Sample Data'!H666&lt;$B$1,'Test Sample Data'!H666&gt;0),'Test Sample Data'!H666,$B$1),"")</f>
        <v/>
      </c>
      <c r="I667" s="17" t="str">
        <f>IF(SUM('Test Sample Data'!I$3:I$98)&gt;10,IF(AND(ISNUMBER('Test Sample Data'!I666),'Test Sample Data'!I666&lt;$B$1,'Test Sample Data'!I666&gt;0),'Test Sample Data'!I666,$B$1),"")</f>
        <v/>
      </c>
      <c r="J667" s="17" t="str">
        <f>IF(SUM('Test Sample Data'!J$3:J$98)&gt;10,IF(AND(ISNUMBER('Test Sample Data'!J666),'Test Sample Data'!J666&lt;$B$1,'Test Sample Data'!J666&gt;0),'Test Sample Data'!J666,$B$1),"")</f>
        <v/>
      </c>
      <c r="K667" s="17" t="str">
        <f>IF(SUM('Test Sample Data'!K$3:K$98)&gt;10,IF(AND(ISNUMBER('Test Sample Data'!K666),'Test Sample Data'!K666&lt;$B$1,'Test Sample Data'!K666&gt;0),'Test Sample Data'!K666,$B$1),"")</f>
        <v/>
      </c>
      <c r="L667" s="17" t="str">
        <f>IF(SUM('Test Sample Data'!L$3:L$98)&gt;10,IF(AND(ISNUMBER('Test Sample Data'!L666),'Test Sample Data'!L666&lt;$B$1,'Test Sample Data'!L666&gt;0),'Test Sample Data'!L666,$B$1),"")</f>
        <v/>
      </c>
      <c r="M667" s="17" t="str">
        <f>IF(SUM('Test Sample Data'!M$3:M$98)&gt;10,IF(AND(ISNUMBER('Test Sample Data'!M666),'Test Sample Data'!M666&lt;$B$1,'Test Sample Data'!M666&gt;0),'Test Sample Data'!M666,$B$1),"")</f>
        <v/>
      </c>
      <c r="N667" s="17" t="str">
        <f>'Gene Table'!E666</f>
        <v>hsa-miR-130b-5p</v>
      </c>
      <c r="O667" s="17" t="str">
        <f>'Gene Table'!B666</f>
        <v>L16</v>
      </c>
      <c r="P667" s="17" t="str">
        <f>IF(SUM('Control Sample Data'!D$3:D$98)&gt;10,IF(AND(ISNUMBER('Control Sample Data'!D666),'Control Sample Data'!D666&lt;$B$1,'Control Sample Data'!D666&gt;0),'Control Sample Data'!D666,$B$1),"")</f>
        <v/>
      </c>
      <c r="Q667" s="17" t="str">
        <f>IF(SUM('Control Sample Data'!E$3:E$98)&gt;10,IF(AND(ISNUMBER('Control Sample Data'!E666),'Control Sample Data'!E666&lt;$B$1,'Control Sample Data'!E666&gt;0),'Control Sample Data'!E666,$B$1),"")</f>
        <v/>
      </c>
      <c r="R667" s="17" t="str">
        <f>IF(SUM('Control Sample Data'!F$3:F$98)&gt;10,IF(AND(ISNUMBER('Control Sample Data'!F666),'Control Sample Data'!F666&lt;$B$1,'Control Sample Data'!F666&gt;0),'Control Sample Data'!F666,$B$1),"")</f>
        <v/>
      </c>
      <c r="S667" s="17" t="str">
        <f>IF(SUM('Control Sample Data'!G$3:G$98)&gt;10,IF(AND(ISNUMBER('Control Sample Data'!G666),'Control Sample Data'!G666&lt;$B$1,'Control Sample Data'!G666&gt;0),'Control Sample Data'!G666,$B$1),"")</f>
        <v/>
      </c>
      <c r="T667" s="17" t="str">
        <f>IF(SUM('Control Sample Data'!H$3:H$98)&gt;10,IF(AND(ISNUMBER('Control Sample Data'!H666),'Control Sample Data'!H666&lt;$B$1,'Control Sample Data'!H666&gt;0),'Control Sample Data'!H666,$B$1),"")</f>
        <v/>
      </c>
      <c r="U667" s="17" t="str">
        <f>IF(SUM('Control Sample Data'!I$3:I$98)&gt;10,IF(AND(ISNUMBER('Control Sample Data'!I666),'Control Sample Data'!I666&lt;$B$1,'Control Sample Data'!I666&gt;0),'Control Sample Data'!I666,$B$1),"")</f>
        <v/>
      </c>
      <c r="V667" s="17" t="str">
        <f>IF(SUM('Control Sample Data'!J$3:J$98)&gt;10,IF(AND(ISNUMBER('Control Sample Data'!J666),'Control Sample Data'!J666&lt;$B$1,'Control Sample Data'!J666&gt;0),'Control Sample Data'!J666,$B$1),"")</f>
        <v/>
      </c>
      <c r="W667" s="17" t="str">
        <f>IF(SUM('Control Sample Data'!K$3:K$98)&gt;10,IF(AND(ISNUMBER('Control Sample Data'!K666),'Control Sample Data'!K666&lt;$B$1,'Control Sample Data'!K666&gt;0),'Control Sample Data'!K666,$B$1),"")</f>
        <v/>
      </c>
      <c r="X667" s="17" t="str">
        <f>IF(SUM('Control Sample Data'!L$3:L$98)&gt;10,IF(AND(ISNUMBER('Control Sample Data'!L666),'Control Sample Data'!L666&lt;$B$1,'Control Sample Data'!L666&gt;0),'Control Sample Data'!L666,$B$1),"")</f>
        <v/>
      </c>
      <c r="Y667" s="17" t="str">
        <f>IF(SUM('Control Sample Data'!M$3:M$98)&gt;10,IF(AND(ISNUMBER('Control Sample Data'!M666),'Control Sample Data'!M666&lt;$B$1,'Control Sample Data'!M666&gt;0),'Control Sample Data'!M666,$B$1),"")</f>
        <v/>
      </c>
      <c r="AT667" s="36" t="str">
        <f t="shared" si="451"/>
        <v/>
      </c>
      <c r="AU667" s="36" t="str">
        <f t="shared" si="452"/>
        <v/>
      </c>
      <c r="AV667" s="36" t="str">
        <f t="shared" si="453"/>
        <v/>
      </c>
      <c r="AW667" s="36" t="str">
        <f t="shared" si="454"/>
        <v/>
      </c>
      <c r="AX667" s="36" t="str">
        <f t="shared" si="455"/>
        <v/>
      </c>
      <c r="AY667" s="36" t="str">
        <f t="shared" si="456"/>
        <v/>
      </c>
      <c r="AZ667" s="36" t="str">
        <f t="shared" si="457"/>
        <v/>
      </c>
      <c r="BA667" s="36" t="str">
        <f t="shared" si="458"/>
        <v/>
      </c>
      <c r="BB667" s="36" t="str">
        <f t="shared" si="459"/>
        <v/>
      </c>
      <c r="BC667" s="36" t="str">
        <f t="shared" si="460"/>
        <v/>
      </c>
      <c r="BD667" s="36" t="str">
        <f t="shared" si="461"/>
        <v/>
      </c>
      <c r="BE667" s="36" t="str">
        <f t="shared" si="462"/>
        <v/>
      </c>
      <c r="BF667" s="36" t="str">
        <f t="shared" si="463"/>
        <v/>
      </c>
      <c r="BG667" s="36" t="str">
        <f t="shared" si="464"/>
        <v/>
      </c>
      <c r="BH667" s="36" t="str">
        <f t="shared" si="465"/>
        <v/>
      </c>
      <c r="BI667" s="36" t="str">
        <f t="shared" si="466"/>
        <v/>
      </c>
      <c r="BJ667" s="36" t="str">
        <f t="shared" si="467"/>
        <v/>
      </c>
      <c r="BK667" s="36" t="str">
        <f t="shared" si="468"/>
        <v/>
      </c>
      <c r="BL667" s="36" t="str">
        <f t="shared" si="469"/>
        <v/>
      </c>
      <c r="BM667" s="36" t="str">
        <f t="shared" si="470"/>
        <v/>
      </c>
      <c r="BN667" s="38" t="e">
        <f t="shared" si="429"/>
        <v>#DIV/0!</v>
      </c>
      <c r="BO667" s="38" t="e">
        <f t="shared" si="430"/>
        <v>#DIV/0!</v>
      </c>
      <c r="BP667" s="39" t="str">
        <f t="shared" si="431"/>
        <v/>
      </c>
      <c r="BQ667" s="39" t="str">
        <f t="shared" si="432"/>
        <v/>
      </c>
      <c r="BR667" s="39" t="str">
        <f t="shared" si="433"/>
        <v/>
      </c>
      <c r="BS667" s="39" t="str">
        <f t="shared" si="434"/>
        <v/>
      </c>
      <c r="BT667" s="39" t="str">
        <f t="shared" si="435"/>
        <v/>
      </c>
      <c r="BU667" s="39" t="str">
        <f t="shared" si="436"/>
        <v/>
      </c>
      <c r="BV667" s="39" t="str">
        <f t="shared" si="437"/>
        <v/>
      </c>
      <c r="BW667" s="39" t="str">
        <f t="shared" si="438"/>
        <v/>
      </c>
      <c r="BX667" s="39" t="str">
        <f t="shared" si="439"/>
        <v/>
      </c>
      <c r="BY667" s="39" t="str">
        <f t="shared" si="440"/>
        <v/>
      </c>
      <c r="BZ667" s="39" t="str">
        <f t="shared" si="441"/>
        <v/>
      </c>
      <c r="CA667" s="39" t="str">
        <f t="shared" si="442"/>
        <v/>
      </c>
      <c r="CB667" s="39" t="str">
        <f t="shared" si="443"/>
        <v/>
      </c>
      <c r="CC667" s="39" t="str">
        <f t="shared" si="444"/>
        <v/>
      </c>
      <c r="CD667" s="39" t="str">
        <f t="shared" si="445"/>
        <v/>
      </c>
      <c r="CE667" s="39" t="str">
        <f t="shared" si="446"/>
        <v/>
      </c>
      <c r="CF667" s="39" t="str">
        <f t="shared" si="447"/>
        <v/>
      </c>
      <c r="CG667" s="39" t="str">
        <f t="shared" si="448"/>
        <v/>
      </c>
      <c r="CH667" s="39" t="str">
        <f t="shared" si="449"/>
        <v/>
      </c>
      <c r="CI667" s="39" t="str">
        <f t="shared" si="450"/>
        <v/>
      </c>
    </row>
    <row r="668" spans="1:87">
      <c r="A668" s="18"/>
      <c r="B668" s="15" t="str">
        <f>'Gene Table'!E667</f>
        <v>hsa-miR-19b-3p</v>
      </c>
      <c r="C668" s="15" t="str">
        <f>'Gene Table'!B667</f>
        <v>L17</v>
      </c>
      <c r="D668" s="16" t="str">
        <f>IF(SUM('Test Sample Data'!D$3:D$98)&gt;10,IF(AND(ISNUMBER('Test Sample Data'!D667),'Test Sample Data'!D667&lt;$B$1,'Test Sample Data'!D667&gt;0),'Test Sample Data'!D667,$B$1),"")</f>
        <v/>
      </c>
      <c r="E668" s="17" t="str">
        <f>IF(SUM('Test Sample Data'!E$3:E$98)&gt;10,IF(AND(ISNUMBER('Test Sample Data'!E667),'Test Sample Data'!E667&lt;$B$1,'Test Sample Data'!E667&gt;0),'Test Sample Data'!E667,$B$1),"")</f>
        <v/>
      </c>
      <c r="F668" s="17" t="str">
        <f>IF(SUM('Test Sample Data'!F$3:F$98)&gt;10,IF(AND(ISNUMBER('Test Sample Data'!F667),'Test Sample Data'!F667&lt;$B$1,'Test Sample Data'!F667&gt;0),'Test Sample Data'!F667,$B$1),"")</f>
        <v/>
      </c>
      <c r="G668" s="17" t="str">
        <f>IF(SUM('Test Sample Data'!G$3:G$98)&gt;10,IF(AND(ISNUMBER('Test Sample Data'!G667),'Test Sample Data'!G667&lt;$B$1,'Test Sample Data'!G667&gt;0),'Test Sample Data'!G667,$B$1),"")</f>
        <v/>
      </c>
      <c r="H668" s="17" t="str">
        <f>IF(SUM('Test Sample Data'!H$3:H$98)&gt;10,IF(AND(ISNUMBER('Test Sample Data'!H667),'Test Sample Data'!H667&lt;$B$1,'Test Sample Data'!H667&gt;0),'Test Sample Data'!H667,$B$1),"")</f>
        <v/>
      </c>
      <c r="I668" s="17" t="str">
        <f>IF(SUM('Test Sample Data'!I$3:I$98)&gt;10,IF(AND(ISNUMBER('Test Sample Data'!I667),'Test Sample Data'!I667&lt;$B$1,'Test Sample Data'!I667&gt;0),'Test Sample Data'!I667,$B$1),"")</f>
        <v/>
      </c>
      <c r="J668" s="17" t="str">
        <f>IF(SUM('Test Sample Data'!J$3:J$98)&gt;10,IF(AND(ISNUMBER('Test Sample Data'!J667),'Test Sample Data'!J667&lt;$B$1,'Test Sample Data'!J667&gt;0),'Test Sample Data'!J667,$B$1),"")</f>
        <v/>
      </c>
      <c r="K668" s="17" t="str">
        <f>IF(SUM('Test Sample Data'!K$3:K$98)&gt;10,IF(AND(ISNUMBER('Test Sample Data'!K667),'Test Sample Data'!K667&lt;$B$1,'Test Sample Data'!K667&gt;0),'Test Sample Data'!K667,$B$1),"")</f>
        <v/>
      </c>
      <c r="L668" s="17" t="str">
        <f>IF(SUM('Test Sample Data'!L$3:L$98)&gt;10,IF(AND(ISNUMBER('Test Sample Data'!L667),'Test Sample Data'!L667&lt;$B$1,'Test Sample Data'!L667&gt;0),'Test Sample Data'!L667,$B$1),"")</f>
        <v/>
      </c>
      <c r="M668" s="17" t="str">
        <f>IF(SUM('Test Sample Data'!M$3:M$98)&gt;10,IF(AND(ISNUMBER('Test Sample Data'!M667),'Test Sample Data'!M667&lt;$B$1,'Test Sample Data'!M667&gt;0),'Test Sample Data'!M667,$B$1),"")</f>
        <v/>
      </c>
      <c r="N668" s="17" t="str">
        <f>'Gene Table'!E667</f>
        <v>hsa-miR-19b-3p</v>
      </c>
      <c r="O668" s="17" t="str">
        <f>'Gene Table'!B667</f>
        <v>L17</v>
      </c>
      <c r="P668" s="17" t="str">
        <f>IF(SUM('Control Sample Data'!D$3:D$98)&gt;10,IF(AND(ISNUMBER('Control Sample Data'!D667),'Control Sample Data'!D667&lt;$B$1,'Control Sample Data'!D667&gt;0),'Control Sample Data'!D667,$B$1),"")</f>
        <v/>
      </c>
      <c r="Q668" s="17" t="str">
        <f>IF(SUM('Control Sample Data'!E$3:E$98)&gt;10,IF(AND(ISNUMBER('Control Sample Data'!E667),'Control Sample Data'!E667&lt;$B$1,'Control Sample Data'!E667&gt;0),'Control Sample Data'!E667,$B$1),"")</f>
        <v/>
      </c>
      <c r="R668" s="17" t="str">
        <f>IF(SUM('Control Sample Data'!F$3:F$98)&gt;10,IF(AND(ISNUMBER('Control Sample Data'!F667),'Control Sample Data'!F667&lt;$B$1,'Control Sample Data'!F667&gt;0),'Control Sample Data'!F667,$B$1),"")</f>
        <v/>
      </c>
      <c r="S668" s="17" t="str">
        <f>IF(SUM('Control Sample Data'!G$3:G$98)&gt;10,IF(AND(ISNUMBER('Control Sample Data'!G667),'Control Sample Data'!G667&lt;$B$1,'Control Sample Data'!G667&gt;0),'Control Sample Data'!G667,$B$1),"")</f>
        <v/>
      </c>
      <c r="T668" s="17" t="str">
        <f>IF(SUM('Control Sample Data'!H$3:H$98)&gt;10,IF(AND(ISNUMBER('Control Sample Data'!H667),'Control Sample Data'!H667&lt;$B$1,'Control Sample Data'!H667&gt;0),'Control Sample Data'!H667,$B$1),"")</f>
        <v/>
      </c>
      <c r="U668" s="17" t="str">
        <f>IF(SUM('Control Sample Data'!I$3:I$98)&gt;10,IF(AND(ISNUMBER('Control Sample Data'!I667),'Control Sample Data'!I667&lt;$B$1,'Control Sample Data'!I667&gt;0),'Control Sample Data'!I667,$B$1),"")</f>
        <v/>
      </c>
      <c r="V668" s="17" t="str">
        <f>IF(SUM('Control Sample Data'!J$3:J$98)&gt;10,IF(AND(ISNUMBER('Control Sample Data'!J667),'Control Sample Data'!J667&lt;$B$1,'Control Sample Data'!J667&gt;0),'Control Sample Data'!J667,$B$1),"")</f>
        <v/>
      </c>
      <c r="W668" s="17" t="str">
        <f>IF(SUM('Control Sample Data'!K$3:K$98)&gt;10,IF(AND(ISNUMBER('Control Sample Data'!K667),'Control Sample Data'!K667&lt;$B$1,'Control Sample Data'!K667&gt;0),'Control Sample Data'!K667,$B$1),"")</f>
        <v/>
      </c>
      <c r="X668" s="17" t="str">
        <f>IF(SUM('Control Sample Data'!L$3:L$98)&gt;10,IF(AND(ISNUMBER('Control Sample Data'!L667),'Control Sample Data'!L667&lt;$B$1,'Control Sample Data'!L667&gt;0),'Control Sample Data'!L667,$B$1),"")</f>
        <v/>
      </c>
      <c r="Y668" s="17" t="str">
        <f>IF(SUM('Control Sample Data'!M$3:M$98)&gt;10,IF(AND(ISNUMBER('Control Sample Data'!M667),'Control Sample Data'!M667&lt;$B$1,'Control Sample Data'!M667&gt;0),'Control Sample Data'!M667,$B$1),"")</f>
        <v/>
      </c>
      <c r="AT668" s="36" t="str">
        <f t="shared" si="451"/>
        <v/>
      </c>
      <c r="AU668" s="36" t="str">
        <f t="shared" si="452"/>
        <v/>
      </c>
      <c r="AV668" s="36" t="str">
        <f t="shared" si="453"/>
        <v/>
      </c>
      <c r="AW668" s="36" t="str">
        <f t="shared" si="454"/>
        <v/>
      </c>
      <c r="AX668" s="36" t="str">
        <f t="shared" si="455"/>
        <v/>
      </c>
      <c r="AY668" s="36" t="str">
        <f t="shared" si="456"/>
        <v/>
      </c>
      <c r="AZ668" s="36" t="str">
        <f t="shared" si="457"/>
        <v/>
      </c>
      <c r="BA668" s="36" t="str">
        <f t="shared" si="458"/>
        <v/>
      </c>
      <c r="BB668" s="36" t="str">
        <f t="shared" si="459"/>
        <v/>
      </c>
      <c r="BC668" s="36" t="str">
        <f t="shared" si="460"/>
        <v/>
      </c>
      <c r="BD668" s="36" t="str">
        <f t="shared" si="461"/>
        <v/>
      </c>
      <c r="BE668" s="36" t="str">
        <f t="shared" si="462"/>
        <v/>
      </c>
      <c r="BF668" s="36" t="str">
        <f t="shared" si="463"/>
        <v/>
      </c>
      <c r="BG668" s="36" t="str">
        <f t="shared" si="464"/>
        <v/>
      </c>
      <c r="BH668" s="36" t="str">
        <f t="shared" si="465"/>
        <v/>
      </c>
      <c r="BI668" s="36" t="str">
        <f t="shared" si="466"/>
        <v/>
      </c>
      <c r="BJ668" s="36" t="str">
        <f t="shared" si="467"/>
        <v/>
      </c>
      <c r="BK668" s="36" t="str">
        <f t="shared" si="468"/>
        <v/>
      </c>
      <c r="BL668" s="36" t="str">
        <f t="shared" si="469"/>
        <v/>
      </c>
      <c r="BM668" s="36" t="str">
        <f t="shared" si="470"/>
        <v/>
      </c>
      <c r="BN668" s="38" t="e">
        <f t="shared" si="429"/>
        <v>#DIV/0!</v>
      </c>
      <c r="BO668" s="38" t="e">
        <f t="shared" si="430"/>
        <v>#DIV/0!</v>
      </c>
      <c r="BP668" s="39" t="str">
        <f t="shared" si="431"/>
        <v/>
      </c>
      <c r="BQ668" s="39" t="str">
        <f t="shared" si="432"/>
        <v/>
      </c>
      <c r="BR668" s="39" t="str">
        <f t="shared" si="433"/>
        <v/>
      </c>
      <c r="BS668" s="39" t="str">
        <f t="shared" si="434"/>
        <v/>
      </c>
      <c r="BT668" s="39" t="str">
        <f t="shared" si="435"/>
        <v/>
      </c>
      <c r="BU668" s="39" t="str">
        <f t="shared" si="436"/>
        <v/>
      </c>
      <c r="BV668" s="39" t="str">
        <f t="shared" si="437"/>
        <v/>
      </c>
      <c r="BW668" s="39" t="str">
        <f t="shared" si="438"/>
        <v/>
      </c>
      <c r="BX668" s="39" t="str">
        <f t="shared" si="439"/>
        <v/>
      </c>
      <c r="BY668" s="39" t="str">
        <f t="shared" si="440"/>
        <v/>
      </c>
      <c r="BZ668" s="39" t="str">
        <f t="shared" si="441"/>
        <v/>
      </c>
      <c r="CA668" s="39" t="str">
        <f t="shared" si="442"/>
        <v/>
      </c>
      <c r="CB668" s="39" t="str">
        <f t="shared" si="443"/>
        <v/>
      </c>
      <c r="CC668" s="39" t="str">
        <f t="shared" si="444"/>
        <v/>
      </c>
      <c r="CD668" s="39" t="str">
        <f t="shared" si="445"/>
        <v/>
      </c>
      <c r="CE668" s="39" t="str">
        <f t="shared" si="446"/>
        <v/>
      </c>
      <c r="CF668" s="39" t="str">
        <f t="shared" si="447"/>
        <v/>
      </c>
      <c r="CG668" s="39" t="str">
        <f t="shared" si="448"/>
        <v/>
      </c>
      <c r="CH668" s="39" t="str">
        <f t="shared" si="449"/>
        <v/>
      </c>
      <c r="CI668" s="39" t="str">
        <f t="shared" si="450"/>
        <v/>
      </c>
    </row>
    <row r="669" spans="1:87">
      <c r="A669" s="18"/>
      <c r="B669" s="15" t="str">
        <f>'Gene Table'!E668</f>
        <v>hsa-miR-132-5p</v>
      </c>
      <c r="C669" s="15" t="str">
        <f>'Gene Table'!B668</f>
        <v>L18</v>
      </c>
      <c r="D669" s="16" t="str">
        <f>IF(SUM('Test Sample Data'!D$3:D$98)&gt;10,IF(AND(ISNUMBER('Test Sample Data'!D668),'Test Sample Data'!D668&lt;$B$1,'Test Sample Data'!D668&gt;0),'Test Sample Data'!D668,$B$1),"")</f>
        <v/>
      </c>
      <c r="E669" s="17" t="str">
        <f>IF(SUM('Test Sample Data'!E$3:E$98)&gt;10,IF(AND(ISNUMBER('Test Sample Data'!E668),'Test Sample Data'!E668&lt;$B$1,'Test Sample Data'!E668&gt;0),'Test Sample Data'!E668,$B$1),"")</f>
        <v/>
      </c>
      <c r="F669" s="17" t="str">
        <f>IF(SUM('Test Sample Data'!F$3:F$98)&gt;10,IF(AND(ISNUMBER('Test Sample Data'!F668),'Test Sample Data'!F668&lt;$B$1,'Test Sample Data'!F668&gt;0),'Test Sample Data'!F668,$B$1),"")</f>
        <v/>
      </c>
      <c r="G669" s="17" t="str">
        <f>IF(SUM('Test Sample Data'!G$3:G$98)&gt;10,IF(AND(ISNUMBER('Test Sample Data'!G668),'Test Sample Data'!G668&lt;$B$1,'Test Sample Data'!G668&gt;0),'Test Sample Data'!G668,$B$1),"")</f>
        <v/>
      </c>
      <c r="H669" s="17" t="str">
        <f>IF(SUM('Test Sample Data'!H$3:H$98)&gt;10,IF(AND(ISNUMBER('Test Sample Data'!H668),'Test Sample Data'!H668&lt;$B$1,'Test Sample Data'!H668&gt;0),'Test Sample Data'!H668,$B$1),"")</f>
        <v/>
      </c>
      <c r="I669" s="17" t="str">
        <f>IF(SUM('Test Sample Data'!I$3:I$98)&gt;10,IF(AND(ISNUMBER('Test Sample Data'!I668),'Test Sample Data'!I668&lt;$B$1,'Test Sample Data'!I668&gt;0),'Test Sample Data'!I668,$B$1),"")</f>
        <v/>
      </c>
      <c r="J669" s="17" t="str">
        <f>IF(SUM('Test Sample Data'!J$3:J$98)&gt;10,IF(AND(ISNUMBER('Test Sample Data'!J668),'Test Sample Data'!J668&lt;$B$1,'Test Sample Data'!J668&gt;0),'Test Sample Data'!J668,$B$1),"")</f>
        <v/>
      </c>
      <c r="K669" s="17" t="str">
        <f>IF(SUM('Test Sample Data'!K$3:K$98)&gt;10,IF(AND(ISNUMBER('Test Sample Data'!K668),'Test Sample Data'!K668&lt;$B$1,'Test Sample Data'!K668&gt;0),'Test Sample Data'!K668,$B$1),"")</f>
        <v/>
      </c>
      <c r="L669" s="17" t="str">
        <f>IF(SUM('Test Sample Data'!L$3:L$98)&gt;10,IF(AND(ISNUMBER('Test Sample Data'!L668),'Test Sample Data'!L668&lt;$B$1,'Test Sample Data'!L668&gt;0),'Test Sample Data'!L668,$B$1),"")</f>
        <v/>
      </c>
      <c r="M669" s="17" t="str">
        <f>IF(SUM('Test Sample Data'!M$3:M$98)&gt;10,IF(AND(ISNUMBER('Test Sample Data'!M668),'Test Sample Data'!M668&lt;$B$1,'Test Sample Data'!M668&gt;0),'Test Sample Data'!M668,$B$1),"")</f>
        <v/>
      </c>
      <c r="N669" s="17" t="str">
        <f>'Gene Table'!E668</f>
        <v>hsa-miR-132-5p</v>
      </c>
      <c r="O669" s="17" t="str">
        <f>'Gene Table'!B668</f>
        <v>L18</v>
      </c>
      <c r="P669" s="17" t="str">
        <f>IF(SUM('Control Sample Data'!D$3:D$98)&gt;10,IF(AND(ISNUMBER('Control Sample Data'!D668),'Control Sample Data'!D668&lt;$B$1,'Control Sample Data'!D668&gt;0),'Control Sample Data'!D668,$B$1),"")</f>
        <v/>
      </c>
      <c r="Q669" s="17" t="str">
        <f>IF(SUM('Control Sample Data'!E$3:E$98)&gt;10,IF(AND(ISNUMBER('Control Sample Data'!E668),'Control Sample Data'!E668&lt;$B$1,'Control Sample Data'!E668&gt;0),'Control Sample Data'!E668,$B$1),"")</f>
        <v/>
      </c>
      <c r="R669" s="17" t="str">
        <f>IF(SUM('Control Sample Data'!F$3:F$98)&gt;10,IF(AND(ISNUMBER('Control Sample Data'!F668),'Control Sample Data'!F668&lt;$B$1,'Control Sample Data'!F668&gt;0),'Control Sample Data'!F668,$B$1),"")</f>
        <v/>
      </c>
      <c r="S669" s="17" t="str">
        <f>IF(SUM('Control Sample Data'!G$3:G$98)&gt;10,IF(AND(ISNUMBER('Control Sample Data'!G668),'Control Sample Data'!G668&lt;$B$1,'Control Sample Data'!G668&gt;0),'Control Sample Data'!G668,$B$1),"")</f>
        <v/>
      </c>
      <c r="T669" s="17" t="str">
        <f>IF(SUM('Control Sample Data'!H$3:H$98)&gt;10,IF(AND(ISNUMBER('Control Sample Data'!H668),'Control Sample Data'!H668&lt;$B$1,'Control Sample Data'!H668&gt;0),'Control Sample Data'!H668,$B$1),"")</f>
        <v/>
      </c>
      <c r="U669" s="17" t="str">
        <f>IF(SUM('Control Sample Data'!I$3:I$98)&gt;10,IF(AND(ISNUMBER('Control Sample Data'!I668),'Control Sample Data'!I668&lt;$B$1,'Control Sample Data'!I668&gt;0),'Control Sample Data'!I668,$B$1),"")</f>
        <v/>
      </c>
      <c r="V669" s="17" t="str">
        <f>IF(SUM('Control Sample Data'!J$3:J$98)&gt;10,IF(AND(ISNUMBER('Control Sample Data'!J668),'Control Sample Data'!J668&lt;$B$1,'Control Sample Data'!J668&gt;0),'Control Sample Data'!J668,$B$1),"")</f>
        <v/>
      </c>
      <c r="W669" s="17" t="str">
        <f>IF(SUM('Control Sample Data'!K$3:K$98)&gt;10,IF(AND(ISNUMBER('Control Sample Data'!K668),'Control Sample Data'!K668&lt;$B$1,'Control Sample Data'!K668&gt;0),'Control Sample Data'!K668,$B$1),"")</f>
        <v/>
      </c>
      <c r="X669" s="17" t="str">
        <f>IF(SUM('Control Sample Data'!L$3:L$98)&gt;10,IF(AND(ISNUMBER('Control Sample Data'!L668),'Control Sample Data'!L668&lt;$B$1,'Control Sample Data'!L668&gt;0),'Control Sample Data'!L668,$B$1),"")</f>
        <v/>
      </c>
      <c r="Y669" s="17" t="str">
        <f>IF(SUM('Control Sample Data'!M$3:M$98)&gt;10,IF(AND(ISNUMBER('Control Sample Data'!M668),'Control Sample Data'!M668&lt;$B$1,'Control Sample Data'!M668&gt;0),'Control Sample Data'!M668,$B$1),"")</f>
        <v/>
      </c>
      <c r="AT669" s="36" t="str">
        <f t="shared" si="451"/>
        <v/>
      </c>
      <c r="AU669" s="36" t="str">
        <f t="shared" si="452"/>
        <v/>
      </c>
      <c r="AV669" s="36" t="str">
        <f t="shared" si="453"/>
        <v/>
      </c>
      <c r="AW669" s="36" t="str">
        <f t="shared" si="454"/>
        <v/>
      </c>
      <c r="AX669" s="36" t="str">
        <f t="shared" si="455"/>
        <v/>
      </c>
      <c r="AY669" s="36" t="str">
        <f t="shared" si="456"/>
        <v/>
      </c>
      <c r="AZ669" s="36" t="str">
        <f t="shared" si="457"/>
        <v/>
      </c>
      <c r="BA669" s="36" t="str">
        <f t="shared" si="458"/>
        <v/>
      </c>
      <c r="BB669" s="36" t="str">
        <f t="shared" si="459"/>
        <v/>
      </c>
      <c r="BC669" s="36" t="str">
        <f t="shared" si="460"/>
        <v/>
      </c>
      <c r="BD669" s="36" t="str">
        <f t="shared" si="461"/>
        <v/>
      </c>
      <c r="BE669" s="36" t="str">
        <f t="shared" si="462"/>
        <v/>
      </c>
      <c r="BF669" s="36" t="str">
        <f t="shared" si="463"/>
        <v/>
      </c>
      <c r="BG669" s="36" t="str">
        <f t="shared" si="464"/>
        <v/>
      </c>
      <c r="BH669" s="36" t="str">
        <f t="shared" si="465"/>
        <v/>
      </c>
      <c r="BI669" s="36" t="str">
        <f t="shared" si="466"/>
        <v/>
      </c>
      <c r="BJ669" s="36" t="str">
        <f t="shared" si="467"/>
        <v/>
      </c>
      <c r="BK669" s="36" t="str">
        <f t="shared" si="468"/>
        <v/>
      </c>
      <c r="BL669" s="36" t="str">
        <f t="shared" si="469"/>
        <v/>
      </c>
      <c r="BM669" s="36" t="str">
        <f t="shared" si="470"/>
        <v/>
      </c>
      <c r="BN669" s="38" t="e">
        <f t="shared" si="429"/>
        <v>#DIV/0!</v>
      </c>
      <c r="BO669" s="38" t="e">
        <f t="shared" si="430"/>
        <v>#DIV/0!</v>
      </c>
      <c r="BP669" s="39" t="str">
        <f t="shared" si="431"/>
        <v/>
      </c>
      <c r="BQ669" s="39" t="str">
        <f t="shared" si="432"/>
        <v/>
      </c>
      <c r="BR669" s="39" t="str">
        <f t="shared" si="433"/>
        <v/>
      </c>
      <c r="BS669" s="39" t="str">
        <f t="shared" si="434"/>
        <v/>
      </c>
      <c r="BT669" s="39" t="str">
        <f t="shared" si="435"/>
        <v/>
      </c>
      <c r="BU669" s="39" t="str">
        <f t="shared" si="436"/>
        <v/>
      </c>
      <c r="BV669" s="39" t="str">
        <f t="shared" si="437"/>
        <v/>
      </c>
      <c r="BW669" s="39" t="str">
        <f t="shared" si="438"/>
        <v/>
      </c>
      <c r="BX669" s="39" t="str">
        <f t="shared" si="439"/>
        <v/>
      </c>
      <c r="BY669" s="39" t="str">
        <f t="shared" si="440"/>
        <v/>
      </c>
      <c r="BZ669" s="39" t="str">
        <f t="shared" si="441"/>
        <v/>
      </c>
      <c r="CA669" s="39" t="str">
        <f t="shared" si="442"/>
        <v/>
      </c>
      <c r="CB669" s="39" t="str">
        <f t="shared" si="443"/>
        <v/>
      </c>
      <c r="CC669" s="39" t="str">
        <f t="shared" si="444"/>
        <v/>
      </c>
      <c r="CD669" s="39" t="str">
        <f t="shared" si="445"/>
        <v/>
      </c>
      <c r="CE669" s="39" t="str">
        <f t="shared" si="446"/>
        <v/>
      </c>
      <c r="CF669" s="39" t="str">
        <f t="shared" si="447"/>
        <v/>
      </c>
      <c r="CG669" s="39" t="str">
        <f t="shared" si="448"/>
        <v/>
      </c>
      <c r="CH669" s="39" t="str">
        <f t="shared" si="449"/>
        <v/>
      </c>
      <c r="CI669" s="39" t="str">
        <f t="shared" si="450"/>
        <v/>
      </c>
    </row>
    <row r="670" spans="1:87">
      <c r="A670" s="18"/>
      <c r="B670" s="15" t="str">
        <f>'Gene Table'!E669</f>
        <v>hsa-miR-181b-5p</v>
      </c>
      <c r="C670" s="15" t="str">
        <f>'Gene Table'!B669</f>
        <v>L19</v>
      </c>
      <c r="D670" s="16" t="str">
        <f>IF(SUM('Test Sample Data'!D$3:D$98)&gt;10,IF(AND(ISNUMBER('Test Sample Data'!D669),'Test Sample Data'!D669&lt;$B$1,'Test Sample Data'!D669&gt;0),'Test Sample Data'!D669,$B$1),"")</f>
        <v/>
      </c>
      <c r="E670" s="17" t="str">
        <f>IF(SUM('Test Sample Data'!E$3:E$98)&gt;10,IF(AND(ISNUMBER('Test Sample Data'!E669),'Test Sample Data'!E669&lt;$B$1,'Test Sample Data'!E669&gt;0),'Test Sample Data'!E669,$B$1),"")</f>
        <v/>
      </c>
      <c r="F670" s="17" t="str">
        <f>IF(SUM('Test Sample Data'!F$3:F$98)&gt;10,IF(AND(ISNUMBER('Test Sample Data'!F669),'Test Sample Data'!F669&lt;$B$1,'Test Sample Data'!F669&gt;0),'Test Sample Data'!F669,$B$1),"")</f>
        <v/>
      </c>
      <c r="G670" s="17" t="str">
        <f>IF(SUM('Test Sample Data'!G$3:G$98)&gt;10,IF(AND(ISNUMBER('Test Sample Data'!G669),'Test Sample Data'!G669&lt;$B$1,'Test Sample Data'!G669&gt;0),'Test Sample Data'!G669,$B$1),"")</f>
        <v/>
      </c>
      <c r="H670" s="17" t="str">
        <f>IF(SUM('Test Sample Data'!H$3:H$98)&gt;10,IF(AND(ISNUMBER('Test Sample Data'!H669),'Test Sample Data'!H669&lt;$B$1,'Test Sample Data'!H669&gt;0),'Test Sample Data'!H669,$B$1),"")</f>
        <v/>
      </c>
      <c r="I670" s="17" t="str">
        <f>IF(SUM('Test Sample Data'!I$3:I$98)&gt;10,IF(AND(ISNUMBER('Test Sample Data'!I669),'Test Sample Data'!I669&lt;$B$1,'Test Sample Data'!I669&gt;0),'Test Sample Data'!I669,$B$1),"")</f>
        <v/>
      </c>
      <c r="J670" s="17" t="str">
        <f>IF(SUM('Test Sample Data'!J$3:J$98)&gt;10,IF(AND(ISNUMBER('Test Sample Data'!J669),'Test Sample Data'!J669&lt;$B$1,'Test Sample Data'!J669&gt;0),'Test Sample Data'!J669,$B$1),"")</f>
        <v/>
      </c>
      <c r="K670" s="17" t="str">
        <f>IF(SUM('Test Sample Data'!K$3:K$98)&gt;10,IF(AND(ISNUMBER('Test Sample Data'!K669),'Test Sample Data'!K669&lt;$B$1,'Test Sample Data'!K669&gt;0),'Test Sample Data'!K669,$B$1),"")</f>
        <v/>
      </c>
      <c r="L670" s="17" t="str">
        <f>IF(SUM('Test Sample Data'!L$3:L$98)&gt;10,IF(AND(ISNUMBER('Test Sample Data'!L669),'Test Sample Data'!L669&lt;$B$1,'Test Sample Data'!L669&gt;0),'Test Sample Data'!L669,$B$1),"")</f>
        <v/>
      </c>
      <c r="M670" s="17" t="str">
        <f>IF(SUM('Test Sample Data'!M$3:M$98)&gt;10,IF(AND(ISNUMBER('Test Sample Data'!M669),'Test Sample Data'!M669&lt;$B$1,'Test Sample Data'!M669&gt;0),'Test Sample Data'!M669,$B$1),"")</f>
        <v/>
      </c>
      <c r="N670" s="17" t="str">
        <f>'Gene Table'!E669</f>
        <v>hsa-miR-181b-5p</v>
      </c>
      <c r="O670" s="17" t="str">
        <f>'Gene Table'!B669</f>
        <v>L19</v>
      </c>
      <c r="P670" s="17" t="str">
        <f>IF(SUM('Control Sample Data'!D$3:D$98)&gt;10,IF(AND(ISNUMBER('Control Sample Data'!D669),'Control Sample Data'!D669&lt;$B$1,'Control Sample Data'!D669&gt;0),'Control Sample Data'!D669,$B$1),"")</f>
        <v/>
      </c>
      <c r="Q670" s="17" t="str">
        <f>IF(SUM('Control Sample Data'!E$3:E$98)&gt;10,IF(AND(ISNUMBER('Control Sample Data'!E669),'Control Sample Data'!E669&lt;$B$1,'Control Sample Data'!E669&gt;0),'Control Sample Data'!E669,$B$1),"")</f>
        <v/>
      </c>
      <c r="R670" s="17" t="str">
        <f>IF(SUM('Control Sample Data'!F$3:F$98)&gt;10,IF(AND(ISNUMBER('Control Sample Data'!F669),'Control Sample Data'!F669&lt;$B$1,'Control Sample Data'!F669&gt;0),'Control Sample Data'!F669,$B$1),"")</f>
        <v/>
      </c>
      <c r="S670" s="17" t="str">
        <f>IF(SUM('Control Sample Data'!G$3:G$98)&gt;10,IF(AND(ISNUMBER('Control Sample Data'!G669),'Control Sample Data'!G669&lt;$B$1,'Control Sample Data'!G669&gt;0),'Control Sample Data'!G669,$B$1),"")</f>
        <v/>
      </c>
      <c r="T670" s="17" t="str">
        <f>IF(SUM('Control Sample Data'!H$3:H$98)&gt;10,IF(AND(ISNUMBER('Control Sample Data'!H669),'Control Sample Data'!H669&lt;$B$1,'Control Sample Data'!H669&gt;0),'Control Sample Data'!H669,$B$1),"")</f>
        <v/>
      </c>
      <c r="U670" s="17" t="str">
        <f>IF(SUM('Control Sample Data'!I$3:I$98)&gt;10,IF(AND(ISNUMBER('Control Sample Data'!I669),'Control Sample Data'!I669&lt;$B$1,'Control Sample Data'!I669&gt;0),'Control Sample Data'!I669,$B$1),"")</f>
        <v/>
      </c>
      <c r="V670" s="17" t="str">
        <f>IF(SUM('Control Sample Data'!J$3:J$98)&gt;10,IF(AND(ISNUMBER('Control Sample Data'!J669),'Control Sample Data'!J669&lt;$B$1,'Control Sample Data'!J669&gt;0),'Control Sample Data'!J669,$B$1),"")</f>
        <v/>
      </c>
      <c r="W670" s="17" t="str">
        <f>IF(SUM('Control Sample Data'!K$3:K$98)&gt;10,IF(AND(ISNUMBER('Control Sample Data'!K669),'Control Sample Data'!K669&lt;$B$1,'Control Sample Data'!K669&gt;0),'Control Sample Data'!K669,$B$1),"")</f>
        <v/>
      </c>
      <c r="X670" s="17" t="str">
        <f>IF(SUM('Control Sample Data'!L$3:L$98)&gt;10,IF(AND(ISNUMBER('Control Sample Data'!L669),'Control Sample Data'!L669&lt;$B$1,'Control Sample Data'!L669&gt;0),'Control Sample Data'!L669,$B$1),"")</f>
        <v/>
      </c>
      <c r="Y670" s="17" t="str">
        <f>IF(SUM('Control Sample Data'!M$3:M$98)&gt;10,IF(AND(ISNUMBER('Control Sample Data'!M669),'Control Sample Data'!M669&lt;$B$1,'Control Sample Data'!M669&gt;0),'Control Sample Data'!M669,$B$1),"")</f>
        <v/>
      </c>
      <c r="AT670" s="36" t="str">
        <f t="shared" si="451"/>
        <v/>
      </c>
      <c r="AU670" s="36" t="str">
        <f t="shared" si="452"/>
        <v/>
      </c>
      <c r="AV670" s="36" t="str">
        <f t="shared" si="453"/>
        <v/>
      </c>
      <c r="AW670" s="36" t="str">
        <f t="shared" si="454"/>
        <v/>
      </c>
      <c r="AX670" s="36" t="str">
        <f t="shared" si="455"/>
        <v/>
      </c>
      <c r="AY670" s="36" t="str">
        <f t="shared" si="456"/>
        <v/>
      </c>
      <c r="AZ670" s="36" t="str">
        <f t="shared" si="457"/>
        <v/>
      </c>
      <c r="BA670" s="36" t="str">
        <f t="shared" si="458"/>
        <v/>
      </c>
      <c r="BB670" s="36" t="str">
        <f t="shared" si="459"/>
        <v/>
      </c>
      <c r="BC670" s="36" t="str">
        <f t="shared" si="460"/>
        <v/>
      </c>
      <c r="BD670" s="36" t="str">
        <f t="shared" si="461"/>
        <v/>
      </c>
      <c r="BE670" s="36" t="str">
        <f t="shared" si="462"/>
        <v/>
      </c>
      <c r="BF670" s="36" t="str">
        <f t="shared" si="463"/>
        <v/>
      </c>
      <c r="BG670" s="36" t="str">
        <f t="shared" si="464"/>
        <v/>
      </c>
      <c r="BH670" s="36" t="str">
        <f t="shared" si="465"/>
        <v/>
      </c>
      <c r="BI670" s="36" t="str">
        <f t="shared" si="466"/>
        <v/>
      </c>
      <c r="BJ670" s="36" t="str">
        <f t="shared" si="467"/>
        <v/>
      </c>
      <c r="BK670" s="36" t="str">
        <f t="shared" si="468"/>
        <v/>
      </c>
      <c r="BL670" s="36" t="str">
        <f t="shared" si="469"/>
        <v/>
      </c>
      <c r="BM670" s="36" t="str">
        <f t="shared" si="470"/>
        <v/>
      </c>
      <c r="BN670" s="38" t="e">
        <f t="shared" si="429"/>
        <v>#DIV/0!</v>
      </c>
      <c r="BO670" s="38" t="e">
        <f t="shared" si="430"/>
        <v>#DIV/0!</v>
      </c>
      <c r="BP670" s="39" t="str">
        <f t="shared" si="431"/>
        <v/>
      </c>
      <c r="BQ670" s="39" t="str">
        <f t="shared" si="432"/>
        <v/>
      </c>
      <c r="BR670" s="39" t="str">
        <f t="shared" si="433"/>
        <v/>
      </c>
      <c r="BS670" s="39" t="str">
        <f t="shared" si="434"/>
        <v/>
      </c>
      <c r="BT670" s="39" t="str">
        <f t="shared" si="435"/>
        <v/>
      </c>
      <c r="BU670" s="39" t="str">
        <f t="shared" si="436"/>
        <v/>
      </c>
      <c r="BV670" s="39" t="str">
        <f t="shared" si="437"/>
        <v/>
      </c>
      <c r="BW670" s="39" t="str">
        <f t="shared" si="438"/>
        <v/>
      </c>
      <c r="BX670" s="39" t="str">
        <f t="shared" si="439"/>
        <v/>
      </c>
      <c r="BY670" s="39" t="str">
        <f t="shared" si="440"/>
        <v/>
      </c>
      <c r="BZ670" s="39" t="str">
        <f t="shared" si="441"/>
        <v/>
      </c>
      <c r="CA670" s="39" t="str">
        <f t="shared" si="442"/>
        <v/>
      </c>
      <c r="CB670" s="39" t="str">
        <f t="shared" si="443"/>
        <v/>
      </c>
      <c r="CC670" s="39" t="str">
        <f t="shared" si="444"/>
        <v/>
      </c>
      <c r="CD670" s="39" t="str">
        <f t="shared" si="445"/>
        <v/>
      </c>
      <c r="CE670" s="39" t="str">
        <f t="shared" si="446"/>
        <v/>
      </c>
      <c r="CF670" s="39" t="str">
        <f t="shared" si="447"/>
        <v/>
      </c>
      <c r="CG670" s="39" t="str">
        <f t="shared" si="448"/>
        <v/>
      </c>
      <c r="CH670" s="39" t="str">
        <f t="shared" si="449"/>
        <v/>
      </c>
      <c r="CI670" s="39" t="str">
        <f t="shared" si="450"/>
        <v/>
      </c>
    </row>
    <row r="671" spans="1:87">
      <c r="A671" s="18"/>
      <c r="B671" s="15" t="str">
        <f>'Gene Table'!E670</f>
        <v>hsa-miR-135a-3p</v>
      </c>
      <c r="C671" s="15" t="str">
        <f>'Gene Table'!B670</f>
        <v>L20</v>
      </c>
      <c r="D671" s="16" t="str">
        <f>IF(SUM('Test Sample Data'!D$3:D$98)&gt;10,IF(AND(ISNUMBER('Test Sample Data'!D670),'Test Sample Data'!D670&lt;$B$1,'Test Sample Data'!D670&gt;0),'Test Sample Data'!D670,$B$1),"")</f>
        <v/>
      </c>
      <c r="E671" s="17" t="str">
        <f>IF(SUM('Test Sample Data'!E$3:E$98)&gt;10,IF(AND(ISNUMBER('Test Sample Data'!E670),'Test Sample Data'!E670&lt;$B$1,'Test Sample Data'!E670&gt;0),'Test Sample Data'!E670,$B$1),"")</f>
        <v/>
      </c>
      <c r="F671" s="17" t="str">
        <f>IF(SUM('Test Sample Data'!F$3:F$98)&gt;10,IF(AND(ISNUMBER('Test Sample Data'!F670),'Test Sample Data'!F670&lt;$B$1,'Test Sample Data'!F670&gt;0),'Test Sample Data'!F670,$B$1),"")</f>
        <v/>
      </c>
      <c r="G671" s="17" t="str">
        <f>IF(SUM('Test Sample Data'!G$3:G$98)&gt;10,IF(AND(ISNUMBER('Test Sample Data'!G670),'Test Sample Data'!G670&lt;$B$1,'Test Sample Data'!G670&gt;0),'Test Sample Data'!G670,$B$1),"")</f>
        <v/>
      </c>
      <c r="H671" s="17" t="str">
        <f>IF(SUM('Test Sample Data'!H$3:H$98)&gt;10,IF(AND(ISNUMBER('Test Sample Data'!H670),'Test Sample Data'!H670&lt;$B$1,'Test Sample Data'!H670&gt;0),'Test Sample Data'!H670,$B$1),"")</f>
        <v/>
      </c>
      <c r="I671" s="17" t="str">
        <f>IF(SUM('Test Sample Data'!I$3:I$98)&gt;10,IF(AND(ISNUMBER('Test Sample Data'!I670),'Test Sample Data'!I670&lt;$B$1,'Test Sample Data'!I670&gt;0),'Test Sample Data'!I670,$B$1),"")</f>
        <v/>
      </c>
      <c r="J671" s="17" t="str">
        <f>IF(SUM('Test Sample Data'!J$3:J$98)&gt;10,IF(AND(ISNUMBER('Test Sample Data'!J670),'Test Sample Data'!J670&lt;$B$1,'Test Sample Data'!J670&gt;0),'Test Sample Data'!J670,$B$1),"")</f>
        <v/>
      </c>
      <c r="K671" s="17" t="str">
        <f>IF(SUM('Test Sample Data'!K$3:K$98)&gt;10,IF(AND(ISNUMBER('Test Sample Data'!K670),'Test Sample Data'!K670&lt;$B$1,'Test Sample Data'!K670&gt;0),'Test Sample Data'!K670,$B$1),"")</f>
        <v/>
      </c>
      <c r="L671" s="17" t="str">
        <f>IF(SUM('Test Sample Data'!L$3:L$98)&gt;10,IF(AND(ISNUMBER('Test Sample Data'!L670),'Test Sample Data'!L670&lt;$B$1,'Test Sample Data'!L670&gt;0),'Test Sample Data'!L670,$B$1),"")</f>
        <v/>
      </c>
      <c r="M671" s="17" t="str">
        <f>IF(SUM('Test Sample Data'!M$3:M$98)&gt;10,IF(AND(ISNUMBER('Test Sample Data'!M670),'Test Sample Data'!M670&lt;$B$1,'Test Sample Data'!M670&gt;0),'Test Sample Data'!M670,$B$1),"")</f>
        <v/>
      </c>
      <c r="N671" s="17" t="str">
        <f>'Gene Table'!E670</f>
        <v>hsa-miR-135a-3p</v>
      </c>
      <c r="O671" s="17" t="str">
        <f>'Gene Table'!B670</f>
        <v>L20</v>
      </c>
      <c r="P671" s="17" t="str">
        <f>IF(SUM('Control Sample Data'!D$3:D$98)&gt;10,IF(AND(ISNUMBER('Control Sample Data'!D670),'Control Sample Data'!D670&lt;$B$1,'Control Sample Data'!D670&gt;0),'Control Sample Data'!D670,$B$1),"")</f>
        <v/>
      </c>
      <c r="Q671" s="17" t="str">
        <f>IF(SUM('Control Sample Data'!E$3:E$98)&gt;10,IF(AND(ISNUMBER('Control Sample Data'!E670),'Control Sample Data'!E670&lt;$B$1,'Control Sample Data'!E670&gt;0),'Control Sample Data'!E670,$B$1),"")</f>
        <v/>
      </c>
      <c r="R671" s="17" t="str">
        <f>IF(SUM('Control Sample Data'!F$3:F$98)&gt;10,IF(AND(ISNUMBER('Control Sample Data'!F670),'Control Sample Data'!F670&lt;$B$1,'Control Sample Data'!F670&gt;0),'Control Sample Data'!F670,$B$1),"")</f>
        <v/>
      </c>
      <c r="S671" s="17" t="str">
        <f>IF(SUM('Control Sample Data'!G$3:G$98)&gt;10,IF(AND(ISNUMBER('Control Sample Data'!G670),'Control Sample Data'!G670&lt;$B$1,'Control Sample Data'!G670&gt;0),'Control Sample Data'!G670,$B$1),"")</f>
        <v/>
      </c>
      <c r="T671" s="17" t="str">
        <f>IF(SUM('Control Sample Data'!H$3:H$98)&gt;10,IF(AND(ISNUMBER('Control Sample Data'!H670),'Control Sample Data'!H670&lt;$B$1,'Control Sample Data'!H670&gt;0),'Control Sample Data'!H670,$B$1),"")</f>
        <v/>
      </c>
      <c r="U671" s="17" t="str">
        <f>IF(SUM('Control Sample Data'!I$3:I$98)&gt;10,IF(AND(ISNUMBER('Control Sample Data'!I670),'Control Sample Data'!I670&lt;$B$1,'Control Sample Data'!I670&gt;0),'Control Sample Data'!I670,$B$1),"")</f>
        <v/>
      </c>
      <c r="V671" s="17" t="str">
        <f>IF(SUM('Control Sample Data'!J$3:J$98)&gt;10,IF(AND(ISNUMBER('Control Sample Data'!J670),'Control Sample Data'!J670&lt;$B$1,'Control Sample Data'!J670&gt;0),'Control Sample Data'!J670,$B$1),"")</f>
        <v/>
      </c>
      <c r="W671" s="17" t="str">
        <f>IF(SUM('Control Sample Data'!K$3:K$98)&gt;10,IF(AND(ISNUMBER('Control Sample Data'!K670),'Control Sample Data'!K670&lt;$B$1,'Control Sample Data'!K670&gt;0),'Control Sample Data'!K670,$B$1),"")</f>
        <v/>
      </c>
      <c r="X671" s="17" t="str">
        <f>IF(SUM('Control Sample Data'!L$3:L$98)&gt;10,IF(AND(ISNUMBER('Control Sample Data'!L670),'Control Sample Data'!L670&lt;$B$1,'Control Sample Data'!L670&gt;0),'Control Sample Data'!L670,$B$1),"")</f>
        <v/>
      </c>
      <c r="Y671" s="17" t="str">
        <f>IF(SUM('Control Sample Data'!M$3:M$98)&gt;10,IF(AND(ISNUMBER('Control Sample Data'!M670),'Control Sample Data'!M670&lt;$B$1,'Control Sample Data'!M670&gt;0),'Control Sample Data'!M670,$B$1),"")</f>
        <v/>
      </c>
      <c r="AT671" s="36" t="str">
        <f t="shared" si="451"/>
        <v/>
      </c>
      <c r="AU671" s="36" t="str">
        <f t="shared" si="452"/>
        <v/>
      </c>
      <c r="AV671" s="36" t="str">
        <f t="shared" si="453"/>
        <v/>
      </c>
      <c r="AW671" s="36" t="str">
        <f t="shared" si="454"/>
        <v/>
      </c>
      <c r="AX671" s="36" t="str">
        <f t="shared" si="455"/>
        <v/>
      </c>
      <c r="AY671" s="36" t="str">
        <f t="shared" si="456"/>
        <v/>
      </c>
      <c r="AZ671" s="36" t="str">
        <f t="shared" si="457"/>
        <v/>
      </c>
      <c r="BA671" s="36" t="str">
        <f t="shared" si="458"/>
        <v/>
      </c>
      <c r="BB671" s="36" t="str">
        <f t="shared" si="459"/>
        <v/>
      </c>
      <c r="BC671" s="36" t="str">
        <f t="shared" si="460"/>
        <v/>
      </c>
      <c r="BD671" s="36" t="str">
        <f t="shared" si="461"/>
        <v/>
      </c>
      <c r="BE671" s="36" t="str">
        <f t="shared" si="462"/>
        <v/>
      </c>
      <c r="BF671" s="36" t="str">
        <f t="shared" si="463"/>
        <v/>
      </c>
      <c r="BG671" s="36" t="str">
        <f t="shared" si="464"/>
        <v/>
      </c>
      <c r="BH671" s="36" t="str">
        <f t="shared" si="465"/>
        <v/>
      </c>
      <c r="BI671" s="36" t="str">
        <f t="shared" si="466"/>
        <v/>
      </c>
      <c r="BJ671" s="36" t="str">
        <f t="shared" si="467"/>
        <v/>
      </c>
      <c r="BK671" s="36" t="str">
        <f t="shared" si="468"/>
        <v/>
      </c>
      <c r="BL671" s="36" t="str">
        <f t="shared" si="469"/>
        <v/>
      </c>
      <c r="BM671" s="36" t="str">
        <f t="shared" si="470"/>
        <v/>
      </c>
      <c r="BN671" s="38" t="e">
        <f t="shared" si="429"/>
        <v>#DIV/0!</v>
      </c>
      <c r="BO671" s="38" t="e">
        <f t="shared" si="430"/>
        <v>#DIV/0!</v>
      </c>
      <c r="BP671" s="39" t="str">
        <f t="shared" si="431"/>
        <v/>
      </c>
      <c r="BQ671" s="39" t="str">
        <f t="shared" si="432"/>
        <v/>
      </c>
      <c r="BR671" s="39" t="str">
        <f t="shared" si="433"/>
        <v/>
      </c>
      <c r="BS671" s="39" t="str">
        <f t="shared" si="434"/>
        <v/>
      </c>
      <c r="BT671" s="39" t="str">
        <f t="shared" si="435"/>
        <v/>
      </c>
      <c r="BU671" s="39" t="str">
        <f t="shared" si="436"/>
        <v/>
      </c>
      <c r="BV671" s="39" t="str">
        <f t="shared" si="437"/>
        <v/>
      </c>
      <c r="BW671" s="39" t="str">
        <f t="shared" si="438"/>
        <v/>
      </c>
      <c r="BX671" s="39" t="str">
        <f t="shared" si="439"/>
        <v/>
      </c>
      <c r="BY671" s="39" t="str">
        <f t="shared" si="440"/>
        <v/>
      </c>
      <c r="BZ671" s="39" t="str">
        <f t="shared" si="441"/>
        <v/>
      </c>
      <c r="CA671" s="39" t="str">
        <f t="shared" si="442"/>
        <v/>
      </c>
      <c r="CB671" s="39" t="str">
        <f t="shared" si="443"/>
        <v/>
      </c>
      <c r="CC671" s="39" t="str">
        <f t="shared" si="444"/>
        <v/>
      </c>
      <c r="CD671" s="39" t="str">
        <f t="shared" si="445"/>
        <v/>
      </c>
      <c r="CE671" s="39" t="str">
        <f t="shared" si="446"/>
        <v/>
      </c>
      <c r="CF671" s="39" t="str">
        <f t="shared" si="447"/>
        <v/>
      </c>
      <c r="CG671" s="39" t="str">
        <f t="shared" si="448"/>
        <v/>
      </c>
      <c r="CH671" s="39" t="str">
        <f t="shared" si="449"/>
        <v/>
      </c>
      <c r="CI671" s="39" t="str">
        <f t="shared" si="450"/>
        <v/>
      </c>
    </row>
    <row r="672" spans="1:87">
      <c r="A672" s="18"/>
      <c r="B672" s="15" t="str">
        <f>'Gene Table'!E671</f>
        <v>hsa-miR-23a-3p</v>
      </c>
      <c r="C672" s="15" t="str">
        <f>'Gene Table'!B671</f>
        <v>L21</v>
      </c>
      <c r="D672" s="16" t="str">
        <f>IF(SUM('Test Sample Data'!D$3:D$98)&gt;10,IF(AND(ISNUMBER('Test Sample Data'!D671),'Test Sample Data'!D671&lt;$B$1,'Test Sample Data'!D671&gt;0),'Test Sample Data'!D671,$B$1),"")</f>
        <v/>
      </c>
      <c r="E672" s="17" t="str">
        <f>IF(SUM('Test Sample Data'!E$3:E$98)&gt;10,IF(AND(ISNUMBER('Test Sample Data'!E671),'Test Sample Data'!E671&lt;$B$1,'Test Sample Data'!E671&gt;0),'Test Sample Data'!E671,$B$1),"")</f>
        <v/>
      </c>
      <c r="F672" s="17" t="str">
        <f>IF(SUM('Test Sample Data'!F$3:F$98)&gt;10,IF(AND(ISNUMBER('Test Sample Data'!F671),'Test Sample Data'!F671&lt;$B$1,'Test Sample Data'!F671&gt;0),'Test Sample Data'!F671,$B$1),"")</f>
        <v/>
      </c>
      <c r="G672" s="17" t="str">
        <f>IF(SUM('Test Sample Data'!G$3:G$98)&gt;10,IF(AND(ISNUMBER('Test Sample Data'!G671),'Test Sample Data'!G671&lt;$B$1,'Test Sample Data'!G671&gt;0),'Test Sample Data'!G671,$B$1),"")</f>
        <v/>
      </c>
      <c r="H672" s="17" t="str">
        <f>IF(SUM('Test Sample Data'!H$3:H$98)&gt;10,IF(AND(ISNUMBER('Test Sample Data'!H671),'Test Sample Data'!H671&lt;$B$1,'Test Sample Data'!H671&gt;0),'Test Sample Data'!H671,$B$1),"")</f>
        <v/>
      </c>
      <c r="I672" s="17" t="str">
        <f>IF(SUM('Test Sample Data'!I$3:I$98)&gt;10,IF(AND(ISNUMBER('Test Sample Data'!I671),'Test Sample Data'!I671&lt;$B$1,'Test Sample Data'!I671&gt;0),'Test Sample Data'!I671,$B$1),"")</f>
        <v/>
      </c>
      <c r="J672" s="17" t="str">
        <f>IF(SUM('Test Sample Data'!J$3:J$98)&gt;10,IF(AND(ISNUMBER('Test Sample Data'!J671),'Test Sample Data'!J671&lt;$B$1,'Test Sample Data'!J671&gt;0),'Test Sample Data'!J671,$B$1),"")</f>
        <v/>
      </c>
      <c r="K672" s="17" t="str">
        <f>IF(SUM('Test Sample Data'!K$3:K$98)&gt;10,IF(AND(ISNUMBER('Test Sample Data'!K671),'Test Sample Data'!K671&lt;$B$1,'Test Sample Data'!K671&gt;0),'Test Sample Data'!K671,$B$1),"")</f>
        <v/>
      </c>
      <c r="L672" s="17" t="str">
        <f>IF(SUM('Test Sample Data'!L$3:L$98)&gt;10,IF(AND(ISNUMBER('Test Sample Data'!L671),'Test Sample Data'!L671&lt;$B$1,'Test Sample Data'!L671&gt;0),'Test Sample Data'!L671,$B$1),"")</f>
        <v/>
      </c>
      <c r="M672" s="17" t="str">
        <f>IF(SUM('Test Sample Data'!M$3:M$98)&gt;10,IF(AND(ISNUMBER('Test Sample Data'!M671),'Test Sample Data'!M671&lt;$B$1,'Test Sample Data'!M671&gt;0),'Test Sample Data'!M671,$B$1),"")</f>
        <v/>
      </c>
      <c r="N672" s="17" t="str">
        <f>'Gene Table'!E671</f>
        <v>hsa-miR-23a-3p</v>
      </c>
      <c r="O672" s="17" t="str">
        <f>'Gene Table'!B671</f>
        <v>L21</v>
      </c>
      <c r="P672" s="17" t="str">
        <f>IF(SUM('Control Sample Data'!D$3:D$98)&gt;10,IF(AND(ISNUMBER('Control Sample Data'!D671),'Control Sample Data'!D671&lt;$B$1,'Control Sample Data'!D671&gt;0),'Control Sample Data'!D671,$B$1),"")</f>
        <v/>
      </c>
      <c r="Q672" s="17" t="str">
        <f>IF(SUM('Control Sample Data'!E$3:E$98)&gt;10,IF(AND(ISNUMBER('Control Sample Data'!E671),'Control Sample Data'!E671&lt;$B$1,'Control Sample Data'!E671&gt;0),'Control Sample Data'!E671,$B$1),"")</f>
        <v/>
      </c>
      <c r="R672" s="17" t="str">
        <f>IF(SUM('Control Sample Data'!F$3:F$98)&gt;10,IF(AND(ISNUMBER('Control Sample Data'!F671),'Control Sample Data'!F671&lt;$B$1,'Control Sample Data'!F671&gt;0),'Control Sample Data'!F671,$B$1),"")</f>
        <v/>
      </c>
      <c r="S672" s="17" t="str">
        <f>IF(SUM('Control Sample Data'!G$3:G$98)&gt;10,IF(AND(ISNUMBER('Control Sample Data'!G671),'Control Sample Data'!G671&lt;$B$1,'Control Sample Data'!G671&gt;0),'Control Sample Data'!G671,$B$1),"")</f>
        <v/>
      </c>
      <c r="T672" s="17" t="str">
        <f>IF(SUM('Control Sample Data'!H$3:H$98)&gt;10,IF(AND(ISNUMBER('Control Sample Data'!H671),'Control Sample Data'!H671&lt;$B$1,'Control Sample Data'!H671&gt;0),'Control Sample Data'!H671,$B$1),"")</f>
        <v/>
      </c>
      <c r="U672" s="17" t="str">
        <f>IF(SUM('Control Sample Data'!I$3:I$98)&gt;10,IF(AND(ISNUMBER('Control Sample Data'!I671),'Control Sample Data'!I671&lt;$B$1,'Control Sample Data'!I671&gt;0),'Control Sample Data'!I671,$B$1),"")</f>
        <v/>
      </c>
      <c r="V672" s="17" t="str">
        <f>IF(SUM('Control Sample Data'!J$3:J$98)&gt;10,IF(AND(ISNUMBER('Control Sample Data'!J671),'Control Sample Data'!J671&lt;$B$1,'Control Sample Data'!J671&gt;0),'Control Sample Data'!J671,$B$1),"")</f>
        <v/>
      </c>
      <c r="W672" s="17" t="str">
        <f>IF(SUM('Control Sample Data'!K$3:K$98)&gt;10,IF(AND(ISNUMBER('Control Sample Data'!K671),'Control Sample Data'!K671&lt;$B$1,'Control Sample Data'!K671&gt;0),'Control Sample Data'!K671,$B$1),"")</f>
        <v/>
      </c>
      <c r="X672" s="17" t="str">
        <f>IF(SUM('Control Sample Data'!L$3:L$98)&gt;10,IF(AND(ISNUMBER('Control Sample Data'!L671),'Control Sample Data'!L671&lt;$B$1,'Control Sample Data'!L671&gt;0),'Control Sample Data'!L671,$B$1),"")</f>
        <v/>
      </c>
      <c r="Y672" s="17" t="str">
        <f>IF(SUM('Control Sample Data'!M$3:M$98)&gt;10,IF(AND(ISNUMBER('Control Sample Data'!M671),'Control Sample Data'!M671&lt;$B$1,'Control Sample Data'!M671&gt;0),'Control Sample Data'!M671,$B$1),"")</f>
        <v/>
      </c>
      <c r="AT672" s="36" t="str">
        <f t="shared" si="451"/>
        <v/>
      </c>
      <c r="AU672" s="36" t="str">
        <f t="shared" si="452"/>
        <v/>
      </c>
      <c r="AV672" s="36" t="str">
        <f t="shared" si="453"/>
        <v/>
      </c>
      <c r="AW672" s="36" t="str">
        <f t="shared" si="454"/>
        <v/>
      </c>
      <c r="AX672" s="36" t="str">
        <f t="shared" si="455"/>
        <v/>
      </c>
      <c r="AY672" s="36" t="str">
        <f t="shared" si="456"/>
        <v/>
      </c>
      <c r="AZ672" s="36" t="str">
        <f t="shared" si="457"/>
        <v/>
      </c>
      <c r="BA672" s="36" t="str">
        <f t="shared" si="458"/>
        <v/>
      </c>
      <c r="BB672" s="36" t="str">
        <f t="shared" si="459"/>
        <v/>
      </c>
      <c r="BC672" s="36" t="str">
        <f t="shared" si="460"/>
        <v/>
      </c>
      <c r="BD672" s="36" t="str">
        <f t="shared" si="461"/>
        <v/>
      </c>
      <c r="BE672" s="36" t="str">
        <f t="shared" si="462"/>
        <v/>
      </c>
      <c r="BF672" s="36" t="str">
        <f t="shared" si="463"/>
        <v/>
      </c>
      <c r="BG672" s="36" t="str">
        <f t="shared" si="464"/>
        <v/>
      </c>
      <c r="BH672" s="36" t="str">
        <f t="shared" si="465"/>
        <v/>
      </c>
      <c r="BI672" s="36" t="str">
        <f t="shared" si="466"/>
        <v/>
      </c>
      <c r="BJ672" s="36" t="str">
        <f t="shared" si="467"/>
        <v/>
      </c>
      <c r="BK672" s="36" t="str">
        <f t="shared" si="468"/>
        <v/>
      </c>
      <c r="BL672" s="36" t="str">
        <f t="shared" si="469"/>
        <v/>
      </c>
      <c r="BM672" s="36" t="str">
        <f t="shared" si="470"/>
        <v/>
      </c>
      <c r="BN672" s="38" t="e">
        <f t="shared" si="429"/>
        <v>#DIV/0!</v>
      </c>
      <c r="BO672" s="38" t="e">
        <f t="shared" si="430"/>
        <v>#DIV/0!</v>
      </c>
      <c r="BP672" s="39" t="str">
        <f t="shared" si="431"/>
        <v/>
      </c>
      <c r="BQ672" s="39" t="str">
        <f t="shared" si="432"/>
        <v/>
      </c>
      <c r="BR672" s="39" t="str">
        <f t="shared" si="433"/>
        <v/>
      </c>
      <c r="BS672" s="39" t="str">
        <f t="shared" si="434"/>
        <v/>
      </c>
      <c r="BT672" s="39" t="str">
        <f t="shared" si="435"/>
        <v/>
      </c>
      <c r="BU672" s="39" t="str">
        <f t="shared" si="436"/>
        <v/>
      </c>
      <c r="BV672" s="39" t="str">
        <f t="shared" si="437"/>
        <v/>
      </c>
      <c r="BW672" s="39" t="str">
        <f t="shared" si="438"/>
        <v/>
      </c>
      <c r="BX672" s="39" t="str">
        <f t="shared" si="439"/>
        <v/>
      </c>
      <c r="BY672" s="39" t="str">
        <f t="shared" si="440"/>
        <v/>
      </c>
      <c r="BZ672" s="39" t="str">
        <f t="shared" si="441"/>
        <v/>
      </c>
      <c r="CA672" s="39" t="str">
        <f t="shared" si="442"/>
        <v/>
      </c>
      <c r="CB672" s="39" t="str">
        <f t="shared" si="443"/>
        <v/>
      </c>
      <c r="CC672" s="39" t="str">
        <f t="shared" si="444"/>
        <v/>
      </c>
      <c r="CD672" s="39" t="str">
        <f t="shared" si="445"/>
        <v/>
      </c>
      <c r="CE672" s="39" t="str">
        <f t="shared" si="446"/>
        <v/>
      </c>
      <c r="CF672" s="39" t="str">
        <f t="shared" si="447"/>
        <v/>
      </c>
      <c r="CG672" s="39" t="str">
        <f t="shared" si="448"/>
        <v/>
      </c>
      <c r="CH672" s="39" t="str">
        <f t="shared" si="449"/>
        <v/>
      </c>
      <c r="CI672" s="39" t="str">
        <f t="shared" si="450"/>
        <v/>
      </c>
    </row>
    <row r="673" spans="1:87">
      <c r="A673" s="18"/>
      <c r="B673" s="15" t="str">
        <f>'Gene Table'!E672</f>
        <v>hsa-miR-138-2-3p</v>
      </c>
      <c r="C673" s="15" t="str">
        <f>'Gene Table'!B672</f>
        <v>L22</v>
      </c>
      <c r="D673" s="16" t="str">
        <f>IF(SUM('Test Sample Data'!D$3:D$98)&gt;10,IF(AND(ISNUMBER('Test Sample Data'!D672),'Test Sample Data'!D672&lt;$B$1,'Test Sample Data'!D672&gt;0),'Test Sample Data'!D672,$B$1),"")</f>
        <v/>
      </c>
      <c r="E673" s="17" t="str">
        <f>IF(SUM('Test Sample Data'!E$3:E$98)&gt;10,IF(AND(ISNUMBER('Test Sample Data'!E672),'Test Sample Data'!E672&lt;$B$1,'Test Sample Data'!E672&gt;0),'Test Sample Data'!E672,$B$1),"")</f>
        <v/>
      </c>
      <c r="F673" s="17" t="str">
        <f>IF(SUM('Test Sample Data'!F$3:F$98)&gt;10,IF(AND(ISNUMBER('Test Sample Data'!F672),'Test Sample Data'!F672&lt;$B$1,'Test Sample Data'!F672&gt;0),'Test Sample Data'!F672,$B$1),"")</f>
        <v/>
      </c>
      <c r="G673" s="17" t="str">
        <f>IF(SUM('Test Sample Data'!G$3:G$98)&gt;10,IF(AND(ISNUMBER('Test Sample Data'!G672),'Test Sample Data'!G672&lt;$B$1,'Test Sample Data'!G672&gt;0),'Test Sample Data'!G672,$B$1),"")</f>
        <v/>
      </c>
      <c r="H673" s="17" t="str">
        <f>IF(SUM('Test Sample Data'!H$3:H$98)&gt;10,IF(AND(ISNUMBER('Test Sample Data'!H672),'Test Sample Data'!H672&lt;$B$1,'Test Sample Data'!H672&gt;0),'Test Sample Data'!H672,$B$1),"")</f>
        <v/>
      </c>
      <c r="I673" s="17" t="str">
        <f>IF(SUM('Test Sample Data'!I$3:I$98)&gt;10,IF(AND(ISNUMBER('Test Sample Data'!I672),'Test Sample Data'!I672&lt;$B$1,'Test Sample Data'!I672&gt;0),'Test Sample Data'!I672,$B$1),"")</f>
        <v/>
      </c>
      <c r="J673" s="17" t="str">
        <f>IF(SUM('Test Sample Data'!J$3:J$98)&gt;10,IF(AND(ISNUMBER('Test Sample Data'!J672),'Test Sample Data'!J672&lt;$B$1,'Test Sample Data'!J672&gt;0),'Test Sample Data'!J672,$B$1),"")</f>
        <v/>
      </c>
      <c r="K673" s="17" t="str">
        <f>IF(SUM('Test Sample Data'!K$3:K$98)&gt;10,IF(AND(ISNUMBER('Test Sample Data'!K672),'Test Sample Data'!K672&lt;$B$1,'Test Sample Data'!K672&gt;0),'Test Sample Data'!K672,$B$1),"")</f>
        <v/>
      </c>
      <c r="L673" s="17" t="str">
        <f>IF(SUM('Test Sample Data'!L$3:L$98)&gt;10,IF(AND(ISNUMBER('Test Sample Data'!L672),'Test Sample Data'!L672&lt;$B$1,'Test Sample Data'!L672&gt;0),'Test Sample Data'!L672,$B$1),"")</f>
        <v/>
      </c>
      <c r="M673" s="17" t="str">
        <f>IF(SUM('Test Sample Data'!M$3:M$98)&gt;10,IF(AND(ISNUMBER('Test Sample Data'!M672),'Test Sample Data'!M672&lt;$B$1,'Test Sample Data'!M672&gt;0),'Test Sample Data'!M672,$B$1),"")</f>
        <v/>
      </c>
      <c r="N673" s="17" t="str">
        <f>'Gene Table'!E672</f>
        <v>hsa-miR-138-2-3p</v>
      </c>
      <c r="O673" s="17" t="str">
        <f>'Gene Table'!B672</f>
        <v>L22</v>
      </c>
      <c r="P673" s="17" t="str">
        <f>IF(SUM('Control Sample Data'!D$3:D$98)&gt;10,IF(AND(ISNUMBER('Control Sample Data'!D672),'Control Sample Data'!D672&lt;$B$1,'Control Sample Data'!D672&gt;0),'Control Sample Data'!D672,$B$1),"")</f>
        <v/>
      </c>
      <c r="Q673" s="17" t="str">
        <f>IF(SUM('Control Sample Data'!E$3:E$98)&gt;10,IF(AND(ISNUMBER('Control Sample Data'!E672),'Control Sample Data'!E672&lt;$B$1,'Control Sample Data'!E672&gt;0),'Control Sample Data'!E672,$B$1),"")</f>
        <v/>
      </c>
      <c r="R673" s="17" t="str">
        <f>IF(SUM('Control Sample Data'!F$3:F$98)&gt;10,IF(AND(ISNUMBER('Control Sample Data'!F672),'Control Sample Data'!F672&lt;$B$1,'Control Sample Data'!F672&gt;0),'Control Sample Data'!F672,$B$1),"")</f>
        <v/>
      </c>
      <c r="S673" s="17" t="str">
        <f>IF(SUM('Control Sample Data'!G$3:G$98)&gt;10,IF(AND(ISNUMBER('Control Sample Data'!G672),'Control Sample Data'!G672&lt;$B$1,'Control Sample Data'!G672&gt;0),'Control Sample Data'!G672,$B$1),"")</f>
        <v/>
      </c>
      <c r="T673" s="17" t="str">
        <f>IF(SUM('Control Sample Data'!H$3:H$98)&gt;10,IF(AND(ISNUMBER('Control Sample Data'!H672),'Control Sample Data'!H672&lt;$B$1,'Control Sample Data'!H672&gt;0),'Control Sample Data'!H672,$B$1),"")</f>
        <v/>
      </c>
      <c r="U673" s="17" t="str">
        <f>IF(SUM('Control Sample Data'!I$3:I$98)&gt;10,IF(AND(ISNUMBER('Control Sample Data'!I672),'Control Sample Data'!I672&lt;$B$1,'Control Sample Data'!I672&gt;0),'Control Sample Data'!I672,$B$1),"")</f>
        <v/>
      </c>
      <c r="V673" s="17" t="str">
        <f>IF(SUM('Control Sample Data'!J$3:J$98)&gt;10,IF(AND(ISNUMBER('Control Sample Data'!J672),'Control Sample Data'!J672&lt;$B$1,'Control Sample Data'!J672&gt;0),'Control Sample Data'!J672,$B$1),"")</f>
        <v/>
      </c>
      <c r="W673" s="17" t="str">
        <f>IF(SUM('Control Sample Data'!K$3:K$98)&gt;10,IF(AND(ISNUMBER('Control Sample Data'!K672),'Control Sample Data'!K672&lt;$B$1,'Control Sample Data'!K672&gt;0),'Control Sample Data'!K672,$B$1),"")</f>
        <v/>
      </c>
      <c r="X673" s="17" t="str">
        <f>IF(SUM('Control Sample Data'!L$3:L$98)&gt;10,IF(AND(ISNUMBER('Control Sample Data'!L672),'Control Sample Data'!L672&lt;$B$1,'Control Sample Data'!L672&gt;0),'Control Sample Data'!L672,$B$1),"")</f>
        <v/>
      </c>
      <c r="Y673" s="17" t="str">
        <f>IF(SUM('Control Sample Data'!M$3:M$98)&gt;10,IF(AND(ISNUMBER('Control Sample Data'!M672),'Control Sample Data'!M672&lt;$B$1,'Control Sample Data'!M672&gt;0),'Control Sample Data'!M672,$B$1),"")</f>
        <v/>
      </c>
      <c r="AT673" s="36" t="str">
        <f t="shared" si="451"/>
        <v/>
      </c>
      <c r="AU673" s="36" t="str">
        <f t="shared" si="452"/>
        <v/>
      </c>
      <c r="AV673" s="36" t="str">
        <f t="shared" si="453"/>
        <v/>
      </c>
      <c r="AW673" s="36" t="str">
        <f t="shared" si="454"/>
        <v/>
      </c>
      <c r="AX673" s="36" t="str">
        <f t="shared" si="455"/>
        <v/>
      </c>
      <c r="AY673" s="36" t="str">
        <f t="shared" si="456"/>
        <v/>
      </c>
      <c r="AZ673" s="36" t="str">
        <f t="shared" si="457"/>
        <v/>
      </c>
      <c r="BA673" s="36" t="str">
        <f t="shared" si="458"/>
        <v/>
      </c>
      <c r="BB673" s="36" t="str">
        <f t="shared" si="459"/>
        <v/>
      </c>
      <c r="BC673" s="36" t="str">
        <f t="shared" si="460"/>
        <v/>
      </c>
      <c r="BD673" s="36" t="str">
        <f t="shared" si="461"/>
        <v/>
      </c>
      <c r="BE673" s="36" t="str">
        <f t="shared" si="462"/>
        <v/>
      </c>
      <c r="BF673" s="36" t="str">
        <f t="shared" si="463"/>
        <v/>
      </c>
      <c r="BG673" s="36" t="str">
        <f t="shared" si="464"/>
        <v/>
      </c>
      <c r="BH673" s="36" t="str">
        <f t="shared" si="465"/>
        <v/>
      </c>
      <c r="BI673" s="36" t="str">
        <f t="shared" si="466"/>
        <v/>
      </c>
      <c r="BJ673" s="36" t="str">
        <f t="shared" si="467"/>
        <v/>
      </c>
      <c r="BK673" s="36" t="str">
        <f t="shared" si="468"/>
        <v/>
      </c>
      <c r="BL673" s="36" t="str">
        <f t="shared" si="469"/>
        <v/>
      </c>
      <c r="BM673" s="36" t="str">
        <f t="shared" si="470"/>
        <v/>
      </c>
      <c r="BN673" s="38" t="e">
        <f t="shared" si="429"/>
        <v>#DIV/0!</v>
      </c>
      <c r="BO673" s="38" t="e">
        <f t="shared" si="430"/>
        <v>#DIV/0!</v>
      </c>
      <c r="BP673" s="39" t="str">
        <f t="shared" si="431"/>
        <v/>
      </c>
      <c r="BQ673" s="39" t="str">
        <f t="shared" si="432"/>
        <v/>
      </c>
      <c r="BR673" s="39" t="str">
        <f t="shared" si="433"/>
        <v/>
      </c>
      <c r="BS673" s="39" t="str">
        <f t="shared" si="434"/>
        <v/>
      </c>
      <c r="BT673" s="39" t="str">
        <f t="shared" si="435"/>
        <v/>
      </c>
      <c r="BU673" s="39" t="str">
        <f t="shared" si="436"/>
        <v/>
      </c>
      <c r="BV673" s="39" t="str">
        <f t="shared" si="437"/>
        <v/>
      </c>
      <c r="BW673" s="39" t="str">
        <f t="shared" si="438"/>
        <v/>
      </c>
      <c r="BX673" s="39" t="str">
        <f t="shared" si="439"/>
        <v/>
      </c>
      <c r="BY673" s="39" t="str">
        <f t="shared" si="440"/>
        <v/>
      </c>
      <c r="BZ673" s="39" t="str">
        <f t="shared" si="441"/>
        <v/>
      </c>
      <c r="CA673" s="39" t="str">
        <f t="shared" si="442"/>
        <v/>
      </c>
      <c r="CB673" s="39" t="str">
        <f t="shared" si="443"/>
        <v/>
      </c>
      <c r="CC673" s="39" t="str">
        <f t="shared" si="444"/>
        <v/>
      </c>
      <c r="CD673" s="39" t="str">
        <f t="shared" si="445"/>
        <v/>
      </c>
      <c r="CE673" s="39" t="str">
        <f t="shared" si="446"/>
        <v/>
      </c>
      <c r="CF673" s="39" t="str">
        <f t="shared" si="447"/>
        <v/>
      </c>
      <c r="CG673" s="39" t="str">
        <f t="shared" si="448"/>
        <v/>
      </c>
      <c r="CH673" s="39" t="str">
        <f t="shared" si="449"/>
        <v/>
      </c>
      <c r="CI673" s="39" t="str">
        <f t="shared" si="450"/>
        <v/>
      </c>
    </row>
    <row r="674" spans="1:87">
      <c r="A674" s="18"/>
      <c r="B674" s="15" t="str">
        <f>'Gene Table'!E673</f>
        <v>hsa-miR-320a</v>
      </c>
      <c r="C674" s="15" t="str">
        <f>'Gene Table'!B673</f>
        <v>L23</v>
      </c>
      <c r="D674" s="16" t="str">
        <f>IF(SUM('Test Sample Data'!D$3:D$98)&gt;10,IF(AND(ISNUMBER('Test Sample Data'!D673),'Test Sample Data'!D673&lt;$B$1,'Test Sample Data'!D673&gt;0),'Test Sample Data'!D673,$B$1),"")</f>
        <v/>
      </c>
      <c r="E674" s="17" t="str">
        <f>IF(SUM('Test Sample Data'!E$3:E$98)&gt;10,IF(AND(ISNUMBER('Test Sample Data'!E673),'Test Sample Data'!E673&lt;$B$1,'Test Sample Data'!E673&gt;0),'Test Sample Data'!E673,$B$1),"")</f>
        <v/>
      </c>
      <c r="F674" s="17" t="str">
        <f>IF(SUM('Test Sample Data'!F$3:F$98)&gt;10,IF(AND(ISNUMBER('Test Sample Data'!F673),'Test Sample Data'!F673&lt;$B$1,'Test Sample Data'!F673&gt;0),'Test Sample Data'!F673,$B$1),"")</f>
        <v/>
      </c>
      <c r="G674" s="17" t="str">
        <f>IF(SUM('Test Sample Data'!G$3:G$98)&gt;10,IF(AND(ISNUMBER('Test Sample Data'!G673),'Test Sample Data'!G673&lt;$B$1,'Test Sample Data'!G673&gt;0),'Test Sample Data'!G673,$B$1),"")</f>
        <v/>
      </c>
      <c r="H674" s="17" t="str">
        <f>IF(SUM('Test Sample Data'!H$3:H$98)&gt;10,IF(AND(ISNUMBER('Test Sample Data'!H673),'Test Sample Data'!H673&lt;$B$1,'Test Sample Data'!H673&gt;0),'Test Sample Data'!H673,$B$1),"")</f>
        <v/>
      </c>
      <c r="I674" s="17" t="str">
        <f>IF(SUM('Test Sample Data'!I$3:I$98)&gt;10,IF(AND(ISNUMBER('Test Sample Data'!I673),'Test Sample Data'!I673&lt;$B$1,'Test Sample Data'!I673&gt;0),'Test Sample Data'!I673,$B$1),"")</f>
        <v/>
      </c>
      <c r="J674" s="17" t="str">
        <f>IF(SUM('Test Sample Data'!J$3:J$98)&gt;10,IF(AND(ISNUMBER('Test Sample Data'!J673),'Test Sample Data'!J673&lt;$B$1,'Test Sample Data'!J673&gt;0),'Test Sample Data'!J673,$B$1),"")</f>
        <v/>
      </c>
      <c r="K674" s="17" t="str">
        <f>IF(SUM('Test Sample Data'!K$3:K$98)&gt;10,IF(AND(ISNUMBER('Test Sample Data'!K673),'Test Sample Data'!K673&lt;$B$1,'Test Sample Data'!K673&gt;0),'Test Sample Data'!K673,$B$1),"")</f>
        <v/>
      </c>
      <c r="L674" s="17" t="str">
        <f>IF(SUM('Test Sample Data'!L$3:L$98)&gt;10,IF(AND(ISNUMBER('Test Sample Data'!L673),'Test Sample Data'!L673&lt;$B$1,'Test Sample Data'!L673&gt;0),'Test Sample Data'!L673,$B$1),"")</f>
        <v/>
      </c>
      <c r="M674" s="17" t="str">
        <f>IF(SUM('Test Sample Data'!M$3:M$98)&gt;10,IF(AND(ISNUMBER('Test Sample Data'!M673),'Test Sample Data'!M673&lt;$B$1,'Test Sample Data'!M673&gt;0),'Test Sample Data'!M673,$B$1),"")</f>
        <v/>
      </c>
      <c r="N674" s="17" t="str">
        <f>'Gene Table'!E673</f>
        <v>hsa-miR-320a</v>
      </c>
      <c r="O674" s="17" t="str">
        <f>'Gene Table'!B673</f>
        <v>L23</v>
      </c>
      <c r="P674" s="17" t="str">
        <f>IF(SUM('Control Sample Data'!D$3:D$98)&gt;10,IF(AND(ISNUMBER('Control Sample Data'!D673),'Control Sample Data'!D673&lt;$B$1,'Control Sample Data'!D673&gt;0),'Control Sample Data'!D673,$B$1),"")</f>
        <v/>
      </c>
      <c r="Q674" s="17" t="str">
        <f>IF(SUM('Control Sample Data'!E$3:E$98)&gt;10,IF(AND(ISNUMBER('Control Sample Data'!E673),'Control Sample Data'!E673&lt;$B$1,'Control Sample Data'!E673&gt;0),'Control Sample Data'!E673,$B$1),"")</f>
        <v/>
      </c>
      <c r="R674" s="17" t="str">
        <f>IF(SUM('Control Sample Data'!F$3:F$98)&gt;10,IF(AND(ISNUMBER('Control Sample Data'!F673),'Control Sample Data'!F673&lt;$B$1,'Control Sample Data'!F673&gt;0),'Control Sample Data'!F673,$B$1),"")</f>
        <v/>
      </c>
      <c r="S674" s="17" t="str">
        <f>IF(SUM('Control Sample Data'!G$3:G$98)&gt;10,IF(AND(ISNUMBER('Control Sample Data'!G673),'Control Sample Data'!G673&lt;$B$1,'Control Sample Data'!G673&gt;0),'Control Sample Data'!G673,$B$1),"")</f>
        <v/>
      </c>
      <c r="T674" s="17" t="str">
        <f>IF(SUM('Control Sample Data'!H$3:H$98)&gt;10,IF(AND(ISNUMBER('Control Sample Data'!H673),'Control Sample Data'!H673&lt;$B$1,'Control Sample Data'!H673&gt;0),'Control Sample Data'!H673,$B$1),"")</f>
        <v/>
      </c>
      <c r="U674" s="17" t="str">
        <f>IF(SUM('Control Sample Data'!I$3:I$98)&gt;10,IF(AND(ISNUMBER('Control Sample Data'!I673),'Control Sample Data'!I673&lt;$B$1,'Control Sample Data'!I673&gt;0),'Control Sample Data'!I673,$B$1),"")</f>
        <v/>
      </c>
      <c r="V674" s="17" t="str">
        <f>IF(SUM('Control Sample Data'!J$3:J$98)&gt;10,IF(AND(ISNUMBER('Control Sample Data'!J673),'Control Sample Data'!J673&lt;$B$1,'Control Sample Data'!J673&gt;0),'Control Sample Data'!J673,$B$1),"")</f>
        <v/>
      </c>
      <c r="W674" s="17" t="str">
        <f>IF(SUM('Control Sample Data'!K$3:K$98)&gt;10,IF(AND(ISNUMBER('Control Sample Data'!K673),'Control Sample Data'!K673&lt;$B$1,'Control Sample Data'!K673&gt;0),'Control Sample Data'!K673,$B$1),"")</f>
        <v/>
      </c>
      <c r="X674" s="17" t="str">
        <f>IF(SUM('Control Sample Data'!L$3:L$98)&gt;10,IF(AND(ISNUMBER('Control Sample Data'!L673),'Control Sample Data'!L673&lt;$B$1,'Control Sample Data'!L673&gt;0),'Control Sample Data'!L673,$B$1),"")</f>
        <v/>
      </c>
      <c r="Y674" s="17" t="str">
        <f>IF(SUM('Control Sample Data'!M$3:M$98)&gt;10,IF(AND(ISNUMBER('Control Sample Data'!M673),'Control Sample Data'!M673&lt;$B$1,'Control Sample Data'!M673&gt;0),'Control Sample Data'!M673,$B$1),"")</f>
        <v/>
      </c>
      <c r="AT674" s="36" t="str">
        <f t="shared" si="451"/>
        <v/>
      </c>
      <c r="AU674" s="36" t="str">
        <f t="shared" si="452"/>
        <v/>
      </c>
      <c r="AV674" s="36" t="str">
        <f t="shared" si="453"/>
        <v/>
      </c>
      <c r="AW674" s="36" t="str">
        <f t="shared" si="454"/>
        <v/>
      </c>
      <c r="AX674" s="36" t="str">
        <f t="shared" si="455"/>
        <v/>
      </c>
      <c r="AY674" s="36" t="str">
        <f t="shared" si="456"/>
        <v/>
      </c>
      <c r="AZ674" s="36" t="str">
        <f t="shared" si="457"/>
        <v/>
      </c>
      <c r="BA674" s="36" t="str">
        <f t="shared" si="458"/>
        <v/>
      </c>
      <c r="BB674" s="36" t="str">
        <f t="shared" si="459"/>
        <v/>
      </c>
      <c r="BC674" s="36" t="str">
        <f t="shared" si="460"/>
        <v/>
      </c>
      <c r="BD674" s="36" t="str">
        <f t="shared" si="461"/>
        <v/>
      </c>
      <c r="BE674" s="36" t="str">
        <f t="shared" si="462"/>
        <v/>
      </c>
      <c r="BF674" s="36" t="str">
        <f t="shared" si="463"/>
        <v/>
      </c>
      <c r="BG674" s="36" t="str">
        <f t="shared" si="464"/>
        <v/>
      </c>
      <c r="BH674" s="36" t="str">
        <f t="shared" si="465"/>
        <v/>
      </c>
      <c r="BI674" s="36" t="str">
        <f t="shared" si="466"/>
        <v/>
      </c>
      <c r="BJ674" s="36" t="str">
        <f t="shared" si="467"/>
        <v/>
      </c>
      <c r="BK674" s="36" t="str">
        <f t="shared" si="468"/>
        <v/>
      </c>
      <c r="BL674" s="36" t="str">
        <f t="shared" si="469"/>
        <v/>
      </c>
      <c r="BM674" s="36" t="str">
        <f t="shared" si="470"/>
        <v/>
      </c>
      <c r="BN674" s="38" t="e">
        <f t="shared" si="429"/>
        <v>#DIV/0!</v>
      </c>
      <c r="BO674" s="38" t="e">
        <f t="shared" si="430"/>
        <v>#DIV/0!</v>
      </c>
      <c r="BP674" s="39" t="str">
        <f t="shared" si="431"/>
        <v/>
      </c>
      <c r="BQ674" s="39" t="str">
        <f t="shared" si="432"/>
        <v/>
      </c>
      <c r="BR674" s="39" t="str">
        <f t="shared" si="433"/>
        <v/>
      </c>
      <c r="BS674" s="39" t="str">
        <f t="shared" si="434"/>
        <v/>
      </c>
      <c r="BT674" s="39" t="str">
        <f t="shared" si="435"/>
        <v/>
      </c>
      <c r="BU674" s="39" t="str">
        <f t="shared" si="436"/>
        <v/>
      </c>
      <c r="BV674" s="39" t="str">
        <f t="shared" si="437"/>
        <v/>
      </c>
      <c r="BW674" s="39" t="str">
        <f t="shared" si="438"/>
        <v/>
      </c>
      <c r="BX674" s="39" t="str">
        <f t="shared" si="439"/>
        <v/>
      </c>
      <c r="BY674" s="39" t="str">
        <f t="shared" si="440"/>
        <v/>
      </c>
      <c r="BZ674" s="39" t="str">
        <f t="shared" si="441"/>
        <v/>
      </c>
      <c r="CA674" s="39" t="str">
        <f t="shared" si="442"/>
        <v/>
      </c>
      <c r="CB674" s="39" t="str">
        <f t="shared" si="443"/>
        <v/>
      </c>
      <c r="CC674" s="39" t="str">
        <f t="shared" si="444"/>
        <v/>
      </c>
      <c r="CD674" s="39" t="str">
        <f t="shared" si="445"/>
        <v/>
      </c>
      <c r="CE674" s="39" t="str">
        <f t="shared" si="446"/>
        <v/>
      </c>
      <c r="CF674" s="39" t="str">
        <f t="shared" si="447"/>
        <v/>
      </c>
      <c r="CG674" s="39" t="str">
        <f t="shared" si="448"/>
        <v/>
      </c>
      <c r="CH674" s="39" t="str">
        <f t="shared" si="449"/>
        <v/>
      </c>
      <c r="CI674" s="39" t="str">
        <f t="shared" si="450"/>
        <v/>
      </c>
    </row>
    <row r="675" spans="1:87">
      <c r="A675" s="18"/>
      <c r="B675" s="15" t="str">
        <f>'Gene Table'!E674</f>
        <v>hsa-miR-143-5p</v>
      </c>
      <c r="C675" s="15" t="str">
        <f>'Gene Table'!B674</f>
        <v>L24</v>
      </c>
      <c r="D675" s="16" t="str">
        <f>IF(SUM('Test Sample Data'!D$3:D$98)&gt;10,IF(AND(ISNUMBER('Test Sample Data'!D674),'Test Sample Data'!D674&lt;$B$1,'Test Sample Data'!D674&gt;0),'Test Sample Data'!D674,$B$1),"")</f>
        <v/>
      </c>
      <c r="E675" s="17" t="str">
        <f>IF(SUM('Test Sample Data'!E$3:E$98)&gt;10,IF(AND(ISNUMBER('Test Sample Data'!E674),'Test Sample Data'!E674&lt;$B$1,'Test Sample Data'!E674&gt;0),'Test Sample Data'!E674,$B$1),"")</f>
        <v/>
      </c>
      <c r="F675" s="17" t="str">
        <f>IF(SUM('Test Sample Data'!F$3:F$98)&gt;10,IF(AND(ISNUMBER('Test Sample Data'!F674),'Test Sample Data'!F674&lt;$B$1,'Test Sample Data'!F674&gt;0),'Test Sample Data'!F674,$B$1),"")</f>
        <v/>
      </c>
      <c r="G675" s="17" t="str">
        <f>IF(SUM('Test Sample Data'!G$3:G$98)&gt;10,IF(AND(ISNUMBER('Test Sample Data'!G674),'Test Sample Data'!G674&lt;$B$1,'Test Sample Data'!G674&gt;0),'Test Sample Data'!G674,$B$1),"")</f>
        <v/>
      </c>
      <c r="H675" s="17" t="str">
        <f>IF(SUM('Test Sample Data'!H$3:H$98)&gt;10,IF(AND(ISNUMBER('Test Sample Data'!H674),'Test Sample Data'!H674&lt;$B$1,'Test Sample Data'!H674&gt;0),'Test Sample Data'!H674,$B$1),"")</f>
        <v/>
      </c>
      <c r="I675" s="17" t="str">
        <f>IF(SUM('Test Sample Data'!I$3:I$98)&gt;10,IF(AND(ISNUMBER('Test Sample Data'!I674),'Test Sample Data'!I674&lt;$B$1,'Test Sample Data'!I674&gt;0),'Test Sample Data'!I674,$B$1),"")</f>
        <v/>
      </c>
      <c r="J675" s="17" t="str">
        <f>IF(SUM('Test Sample Data'!J$3:J$98)&gt;10,IF(AND(ISNUMBER('Test Sample Data'!J674),'Test Sample Data'!J674&lt;$B$1,'Test Sample Data'!J674&gt;0),'Test Sample Data'!J674,$B$1),"")</f>
        <v/>
      </c>
      <c r="K675" s="17" t="str">
        <f>IF(SUM('Test Sample Data'!K$3:K$98)&gt;10,IF(AND(ISNUMBER('Test Sample Data'!K674),'Test Sample Data'!K674&lt;$B$1,'Test Sample Data'!K674&gt;0),'Test Sample Data'!K674,$B$1),"")</f>
        <v/>
      </c>
      <c r="L675" s="17" t="str">
        <f>IF(SUM('Test Sample Data'!L$3:L$98)&gt;10,IF(AND(ISNUMBER('Test Sample Data'!L674),'Test Sample Data'!L674&lt;$B$1,'Test Sample Data'!L674&gt;0),'Test Sample Data'!L674,$B$1),"")</f>
        <v/>
      </c>
      <c r="M675" s="17" t="str">
        <f>IF(SUM('Test Sample Data'!M$3:M$98)&gt;10,IF(AND(ISNUMBER('Test Sample Data'!M674),'Test Sample Data'!M674&lt;$B$1,'Test Sample Data'!M674&gt;0),'Test Sample Data'!M674,$B$1),"")</f>
        <v/>
      </c>
      <c r="N675" s="17" t="str">
        <f>'Gene Table'!E674</f>
        <v>hsa-miR-143-5p</v>
      </c>
      <c r="O675" s="17" t="str">
        <f>'Gene Table'!B674</f>
        <v>L24</v>
      </c>
      <c r="P675" s="17" t="str">
        <f>IF(SUM('Control Sample Data'!D$3:D$98)&gt;10,IF(AND(ISNUMBER('Control Sample Data'!D674),'Control Sample Data'!D674&lt;$B$1,'Control Sample Data'!D674&gt;0),'Control Sample Data'!D674,$B$1),"")</f>
        <v/>
      </c>
      <c r="Q675" s="17" t="str">
        <f>IF(SUM('Control Sample Data'!E$3:E$98)&gt;10,IF(AND(ISNUMBER('Control Sample Data'!E674),'Control Sample Data'!E674&lt;$B$1,'Control Sample Data'!E674&gt;0),'Control Sample Data'!E674,$B$1),"")</f>
        <v/>
      </c>
      <c r="R675" s="17" t="str">
        <f>IF(SUM('Control Sample Data'!F$3:F$98)&gt;10,IF(AND(ISNUMBER('Control Sample Data'!F674),'Control Sample Data'!F674&lt;$B$1,'Control Sample Data'!F674&gt;0),'Control Sample Data'!F674,$B$1),"")</f>
        <v/>
      </c>
      <c r="S675" s="17" t="str">
        <f>IF(SUM('Control Sample Data'!G$3:G$98)&gt;10,IF(AND(ISNUMBER('Control Sample Data'!G674),'Control Sample Data'!G674&lt;$B$1,'Control Sample Data'!G674&gt;0),'Control Sample Data'!G674,$B$1),"")</f>
        <v/>
      </c>
      <c r="T675" s="17" t="str">
        <f>IF(SUM('Control Sample Data'!H$3:H$98)&gt;10,IF(AND(ISNUMBER('Control Sample Data'!H674),'Control Sample Data'!H674&lt;$B$1,'Control Sample Data'!H674&gt;0),'Control Sample Data'!H674,$B$1),"")</f>
        <v/>
      </c>
      <c r="U675" s="17" t="str">
        <f>IF(SUM('Control Sample Data'!I$3:I$98)&gt;10,IF(AND(ISNUMBER('Control Sample Data'!I674),'Control Sample Data'!I674&lt;$B$1,'Control Sample Data'!I674&gt;0),'Control Sample Data'!I674,$B$1),"")</f>
        <v/>
      </c>
      <c r="V675" s="17" t="str">
        <f>IF(SUM('Control Sample Data'!J$3:J$98)&gt;10,IF(AND(ISNUMBER('Control Sample Data'!J674),'Control Sample Data'!J674&lt;$B$1,'Control Sample Data'!J674&gt;0),'Control Sample Data'!J674,$B$1),"")</f>
        <v/>
      </c>
      <c r="W675" s="17" t="str">
        <f>IF(SUM('Control Sample Data'!K$3:K$98)&gt;10,IF(AND(ISNUMBER('Control Sample Data'!K674),'Control Sample Data'!K674&lt;$B$1,'Control Sample Data'!K674&gt;0),'Control Sample Data'!K674,$B$1),"")</f>
        <v/>
      </c>
      <c r="X675" s="17" t="str">
        <f>IF(SUM('Control Sample Data'!L$3:L$98)&gt;10,IF(AND(ISNUMBER('Control Sample Data'!L674),'Control Sample Data'!L674&lt;$B$1,'Control Sample Data'!L674&gt;0),'Control Sample Data'!L674,$B$1),"")</f>
        <v/>
      </c>
      <c r="Y675" s="17" t="str">
        <f>IF(SUM('Control Sample Data'!M$3:M$98)&gt;10,IF(AND(ISNUMBER('Control Sample Data'!M674),'Control Sample Data'!M674&lt;$B$1,'Control Sample Data'!M674&gt;0),'Control Sample Data'!M674,$B$1),"")</f>
        <v/>
      </c>
      <c r="AT675" s="36" t="str">
        <f t="shared" si="451"/>
        <v/>
      </c>
      <c r="AU675" s="36" t="str">
        <f t="shared" si="452"/>
        <v/>
      </c>
      <c r="AV675" s="36" t="str">
        <f t="shared" si="453"/>
        <v/>
      </c>
      <c r="AW675" s="36" t="str">
        <f t="shared" si="454"/>
        <v/>
      </c>
      <c r="AX675" s="36" t="str">
        <f t="shared" si="455"/>
        <v/>
      </c>
      <c r="AY675" s="36" t="str">
        <f t="shared" si="456"/>
        <v/>
      </c>
      <c r="AZ675" s="36" t="str">
        <f t="shared" si="457"/>
        <v/>
      </c>
      <c r="BA675" s="36" t="str">
        <f t="shared" si="458"/>
        <v/>
      </c>
      <c r="BB675" s="36" t="str">
        <f t="shared" si="459"/>
        <v/>
      </c>
      <c r="BC675" s="36" t="str">
        <f t="shared" si="460"/>
        <v/>
      </c>
      <c r="BD675" s="36" t="str">
        <f t="shared" si="461"/>
        <v/>
      </c>
      <c r="BE675" s="36" t="str">
        <f t="shared" si="462"/>
        <v/>
      </c>
      <c r="BF675" s="36" t="str">
        <f t="shared" si="463"/>
        <v/>
      </c>
      <c r="BG675" s="36" t="str">
        <f t="shared" si="464"/>
        <v/>
      </c>
      <c r="BH675" s="36" t="str">
        <f t="shared" si="465"/>
        <v/>
      </c>
      <c r="BI675" s="36" t="str">
        <f t="shared" si="466"/>
        <v/>
      </c>
      <c r="BJ675" s="36" t="str">
        <f t="shared" si="467"/>
        <v/>
      </c>
      <c r="BK675" s="36" t="str">
        <f t="shared" si="468"/>
        <v/>
      </c>
      <c r="BL675" s="36" t="str">
        <f t="shared" si="469"/>
        <v/>
      </c>
      <c r="BM675" s="36" t="str">
        <f t="shared" si="470"/>
        <v/>
      </c>
      <c r="BN675" s="38" t="e">
        <f t="shared" si="429"/>
        <v>#DIV/0!</v>
      </c>
      <c r="BO675" s="38" t="e">
        <f t="shared" si="430"/>
        <v>#DIV/0!</v>
      </c>
      <c r="BP675" s="39" t="str">
        <f t="shared" si="431"/>
        <v/>
      </c>
      <c r="BQ675" s="39" t="str">
        <f t="shared" si="432"/>
        <v/>
      </c>
      <c r="BR675" s="39" t="str">
        <f t="shared" si="433"/>
        <v/>
      </c>
      <c r="BS675" s="39" t="str">
        <f t="shared" si="434"/>
        <v/>
      </c>
      <c r="BT675" s="39" t="str">
        <f t="shared" si="435"/>
        <v/>
      </c>
      <c r="BU675" s="39" t="str">
        <f t="shared" si="436"/>
        <v/>
      </c>
      <c r="BV675" s="39" t="str">
        <f t="shared" si="437"/>
        <v/>
      </c>
      <c r="BW675" s="39" t="str">
        <f t="shared" si="438"/>
        <v/>
      </c>
      <c r="BX675" s="39" t="str">
        <f t="shared" si="439"/>
        <v/>
      </c>
      <c r="BY675" s="39" t="str">
        <f t="shared" si="440"/>
        <v/>
      </c>
      <c r="BZ675" s="39" t="str">
        <f t="shared" si="441"/>
        <v/>
      </c>
      <c r="CA675" s="39" t="str">
        <f t="shared" si="442"/>
        <v/>
      </c>
      <c r="CB675" s="39" t="str">
        <f t="shared" si="443"/>
        <v/>
      </c>
      <c r="CC675" s="39" t="str">
        <f t="shared" si="444"/>
        <v/>
      </c>
      <c r="CD675" s="39" t="str">
        <f t="shared" si="445"/>
        <v/>
      </c>
      <c r="CE675" s="39" t="str">
        <f t="shared" si="446"/>
        <v/>
      </c>
      <c r="CF675" s="39" t="str">
        <f t="shared" si="447"/>
        <v/>
      </c>
      <c r="CG675" s="39" t="str">
        <f t="shared" si="448"/>
        <v/>
      </c>
      <c r="CH675" s="39" t="str">
        <f t="shared" si="449"/>
        <v/>
      </c>
      <c r="CI675" s="39" t="str">
        <f t="shared" si="450"/>
        <v/>
      </c>
    </row>
    <row r="676" spans="1:87">
      <c r="A676" s="18"/>
      <c r="B676" s="15" t="str">
        <f>'Gene Table'!E675</f>
        <v>hsa-miR-421</v>
      </c>
      <c r="C676" s="15" t="str">
        <f>'Gene Table'!B675</f>
        <v>M01</v>
      </c>
      <c r="D676" s="16" t="str">
        <f>IF(SUM('Test Sample Data'!D$3:D$98)&gt;10,IF(AND(ISNUMBER('Test Sample Data'!D675),'Test Sample Data'!D675&lt;$B$1,'Test Sample Data'!D675&gt;0),'Test Sample Data'!D675,$B$1),"")</f>
        <v/>
      </c>
      <c r="E676" s="17" t="str">
        <f>IF(SUM('Test Sample Data'!E$3:E$98)&gt;10,IF(AND(ISNUMBER('Test Sample Data'!E675),'Test Sample Data'!E675&lt;$B$1,'Test Sample Data'!E675&gt;0),'Test Sample Data'!E675,$B$1),"")</f>
        <v/>
      </c>
      <c r="F676" s="17" t="str">
        <f>IF(SUM('Test Sample Data'!F$3:F$98)&gt;10,IF(AND(ISNUMBER('Test Sample Data'!F675),'Test Sample Data'!F675&lt;$B$1,'Test Sample Data'!F675&gt;0),'Test Sample Data'!F675,$B$1),"")</f>
        <v/>
      </c>
      <c r="G676" s="17" t="str">
        <f>IF(SUM('Test Sample Data'!G$3:G$98)&gt;10,IF(AND(ISNUMBER('Test Sample Data'!G675),'Test Sample Data'!G675&lt;$B$1,'Test Sample Data'!G675&gt;0),'Test Sample Data'!G675,$B$1),"")</f>
        <v/>
      </c>
      <c r="H676" s="17" t="str">
        <f>IF(SUM('Test Sample Data'!H$3:H$98)&gt;10,IF(AND(ISNUMBER('Test Sample Data'!H675),'Test Sample Data'!H675&lt;$B$1,'Test Sample Data'!H675&gt;0),'Test Sample Data'!H675,$B$1),"")</f>
        <v/>
      </c>
      <c r="I676" s="17" t="str">
        <f>IF(SUM('Test Sample Data'!I$3:I$98)&gt;10,IF(AND(ISNUMBER('Test Sample Data'!I675),'Test Sample Data'!I675&lt;$B$1,'Test Sample Data'!I675&gt;0),'Test Sample Data'!I675,$B$1),"")</f>
        <v/>
      </c>
      <c r="J676" s="17" t="str">
        <f>IF(SUM('Test Sample Data'!J$3:J$98)&gt;10,IF(AND(ISNUMBER('Test Sample Data'!J675),'Test Sample Data'!J675&lt;$B$1,'Test Sample Data'!J675&gt;0),'Test Sample Data'!J675,$B$1),"")</f>
        <v/>
      </c>
      <c r="K676" s="17" t="str">
        <f>IF(SUM('Test Sample Data'!K$3:K$98)&gt;10,IF(AND(ISNUMBER('Test Sample Data'!K675),'Test Sample Data'!K675&lt;$B$1,'Test Sample Data'!K675&gt;0),'Test Sample Data'!K675,$B$1),"")</f>
        <v/>
      </c>
      <c r="L676" s="17" t="str">
        <f>IF(SUM('Test Sample Data'!L$3:L$98)&gt;10,IF(AND(ISNUMBER('Test Sample Data'!L675),'Test Sample Data'!L675&lt;$B$1,'Test Sample Data'!L675&gt;0),'Test Sample Data'!L675,$B$1),"")</f>
        <v/>
      </c>
      <c r="M676" s="17" t="str">
        <f>IF(SUM('Test Sample Data'!M$3:M$98)&gt;10,IF(AND(ISNUMBER('Test Sample Data'!M675),'Test Sample Data'!M675&lt;$B$1,'Test Sample Data'!M675&gt;0),'Test Sample Data'!M675,$B$1),"")</f>
        <v/>
      </c>
      <c r="N676" s="17" t="str">
        <f>'Gene Table'!E675</f>
        <v>hsa-miR-421</v>
      </c>
      <c r="O676" s="17" t="str">
        <f>'Gene Table'!B675</f>
        <v>M01</v>
      </c>
      <c r="P676" s="17" t="str">
        <f>IF(SUM('Control Sample Data'!D$3:D$98)&gt;10,IF(AND(ISNUMBER('Control Sample Data'!D675),'Control Sample Data'!D675&lt;$B$1,'Control Sample Data'!D675&gt;0),'Control Sample Data'!D675,$B$1),"")</f>
        <v/>
      </c>
      <c r="Q676" s="17" t="str">
        <f>IF(SUM('Control Sample Data'!E$3:E$98)&gt;10,IF(AND(ISNUMBER('Control Sample Data'!E675),'Control Sample Data'!E675&lt;$B$1,'Control Sample Data'!E675&gt;0),'Control Sample Data'!E675,$B$1),"")</f>
        <v/>
      </c>
      <c r="R676" s="17" t="str">
        <f>IF(SUM('Control Sample Data'!F$3:F$98)&gt;10,IF(AND(ISNUMBER('Control Sample Data'!F675),'Control Sample Data'!F675&lt;$B$1,'Control Sample Data'!F675&gt;0),'Control Sample Data'!F675,$B$1),"")</f>
        <v/>
      </c>
      <c r="S676" s="17" t="str">
        <f>IF(SUM('Control Sample Data'!G$3:G$98)&gt;10,IF(AND(ISNUMBER('Control Sample Data'!G675),'Control Sample Data'!G675&lt;$B$1,'Control Sample Data'!G675&gt;0),'Control Sample Data'!G675,$B$1),"")</f>
        <v/>
      </c>
      <c r="T676" s="17" t="str">
        <f>IF(SUM('Control Sample Data'!H$3:H$98)&gt;10,IF(AND(ISNUMBER('Control Sample Data'!H675),'Control Sample Data'!H675&lt;$B$1,'Control Sample Data'!H675&gt;0),'Control Sample Data'!H675,$B$1),"")</f>
        <v/>
      </c>
      <c r="U676" s="17" t="str">
        <f>IF(SUM('Control Sample Data'!I$3:I$98)&gt;10,IF(AND(ISNUMBER('Control Sample Data'!I675),'Control Sample Data'!I675&lt;$B$1,'Control Sample Data'!I675&gt;0),'Control Sample Data'!I675,$B$1),"")</f>
        <v/>
      </c>
      <c r="V676" s="17" t="str">
        <f>IF(SUM('Control Sample Data'!J$3:J$98)&gt;10,IF(AND(ISNUMBER('Control Sample Data'!J675),'Control Sample Data'!J675&lt;$B$1,'Control Sample Data'!J675&gt;0),'Control Sample Data'!J675,$B$1),"")</f>
        <v/>
      </c>
      <c r="W676" s="17" t="str">
        <f>IF(SUM('Control Sample Data'!K$3:K$98)&gt;10,IF(AND(ISNUMBER('Control Sample Data'!K675),'Control Sample Data'!K675&lt;$B$1,'Control Sample Data'!K675&gt;0),'Control Sample Data'!K675,$B$1),"")</f>
        <v/>
      </c>
      <c r="X676" s="17" t="str">
        <f>IF(SUM('Control Sample Data'!L$3:L$98)&gt;10,IF(AND(ISNUMBER('Control Sample Data'!L675),'Control Sample Data'!L675&lt;$B$1,'Control Sample Data'!L675&gt;0),'Control Sample Data'!L675,$B$1),"")</f>
        <v/>
      </c>
      <c r="Y676" s="17" t="str">
        <f>IF(SUM('Control Sample Data'!M$3:M$98)&gt;10,IF(AND(ISNUMBER('Control Sample Data'!M675),'Control Sample Data'!M675&lt;$B$1,'Control Sample Data'!M675&gt;0),'Control Sample Data'!M675,$B$1),"")</f>
        <v/>
      </c>
      <c r="AT676" s="36" t="str">
        <f t="shared" si="451"/>
        <v/>
      </c>
      <c r="AU676" s="36" t="str">
        <f t="shared" si="452"/>
        <v/>
      </c>
      <c r="AV676" s="36" t="str">
        <f t="shared" si="453"/>
        <v/>
      </c>
      <c r="AW676" s="36" t="str">
        <f t="shared" si="454"/>
        <v/>
      </c>
      <c r="AX676" s="36" t="str">
        <f t="shared" si="455"/>
        <v/>
      </c>
      <c r="AY676" s="36" t="str">
        <f t="shared" si="456"/>
        <v/>
      </c>
      <c r="AZ676" s="36" t="str">
        <f t="shared" si="457"/>
        <v/>
      </c>
      <c r="BA676" s="36" t="str">
        <f t="shared" si="458"/>
        <v/>
      </c>
      <c r="BB676" s="36" t="str">
        <f t="shared" si="459"/>
        <v/>
      </c>
      <c r="BC676" s="36" t="str">
        <f t="shared" si="460"/>
        <v/>
      </c>
      <c r="BD676" s="36" t="str">
        <f t="shared" si="461"/>
        <v/>
      </c>
      <c r="BE676" s="36" t="str">
        <f t="shared" si="462"/>
        <v/>
      </c>
      <c r="BF676" s="36" t="str">
        <f t="shared" si="463"/>
        <v/>
      </c>
      <c r="BG676" s="36" t="str">
        <f t="shared" si="464"/>
        <v/>
      </c>
      <c r="BH676" s="36" t="str">
        <f t="shared" si="465"/>
        <v/>
      </c>
      <c r="BI676" s="36" t="str">
        <f t="shared" si="466"/>
        <v/>
      </c>
      <c r="BJ676" s="36" t="str">
        <f t="shared" si="467"/>
        <v/>
      </c>
      <c r="BK676" s="36" t="str">
        <f t="shared" si="468"/>
        <v/>
      </c>
      <c r="BL676" s="36" t="str">
        <f t="shared" si="469"/>
        <v/>
      </c>
      <c r="BM676" s="36" t="str">
        <f t="shared" si="470"/>
        <v/>
      </c>
      <c r="BN676" s="38" t="e">
        <f t="shared" si="429"/>
        <v>#DIV/0!</v>
      </c>
      <c r="BO676" s="38" t="e">
        <f t="shared" si="430"/>
        <v>#DIV/0!</v>
      </c>
      <c r="BP676" s="39" t="str">
        <f t="shared" si="431"/>
        <v/>
      </c>
      <c r="BQ676" s="39" t="str">
        <f t="shared" si="432"/>
        <v/>
      </c>
      <c r="BR676" s="39" t="str">
        <f t="shared" si="433"/>
        <v/>
      </c>
      <c r="BS676" s="39" t="str">
        <f t="shared" si="434"/>
        <v/>
      </c>
      <c r="BT676" s="39" t="str">
        <f t="shared" si="435"/>
        <v/>
      </c>
      <c r="BU676" s="39" t="str">
        <f t="shared" si="436"/>
        <v/>
      </c>
      <c r="BV676" s="39" t="str">
        <f t="shared" si="437"/>
        <v/>
      </c>
      <c r="BW676" s="39" t="str">
        <f t="shared" si="438"/>
        <v/>
      </c>
      <c r="BX676" s="39" t="str">
        <f t="shared" si="439"/>
        <v/>
      </c>
      <c r="BY676" s="39" t="str">
        <f t="shared" si="440"/>
        <v/>
      </c>
      <c r="BZ676" s="39" t="str">
        <f t="shared" si="441"/>
        <v/>
      </c>
      <c r="CA676" s="39" t="str">
        <f t="shared" si="442"/>
        <v/>
      </c>
      <c r="CB676" s="39" t="str">
        <f t="shared" si="443"/>
        <v/>
      </c>
      <c r="CC676" s="39" t="str">
        <f t="shared" si="444"/>
        <v/>
      </c>
      <c r="CD676" s="39" t="str">
        <f t="shared" si="445"/>
        <v/>
      </c>
      <c r="CE676" s="39" t="str">
        <f t="shared" si="446"/>
        <v/>
      </c>
      <c r="CF676" s="39" t="str">
        <f t="shared" si="447"/>
        <v/>
      </c>
      <c r="CG676" s="39" t="str">
        <f t="shared" si="448"/>
        <v/>
      </c>
      <c r="CH676" s="39" t="str">
        <f t="shared" si="449"/>
        <v/>
      </c>
      <c r="CI676" s="39" t="str">
        <f t="shared" si="450"/>
        <v/>
      </c>
    </row>
    <row r="677" spans="1:87">
      <c r="A677" s="18"/>
      <c r="B677" s="15" t="str">
        <f>'Gene Table'!E676</f>
        <v>hsa-miR-639</v>
      </c>
      <c r="C677" s="15" t="str">
        <f>'Gene Table'!B676</f>
        <v>M02</v>
      </c>
      <c r="D677" s="16" t="str">
        <f>IF(SUM('Test Sample Data'!D$3:D$98)&gt;10,IF(AND(ISNUMBER('Test Sample Data'!D676),'Test Sample Data'!D676&lt;$B$1,'Test Sample Data'!D676&gt;0),'Test Sample Data'!D676,$B$1),"")</f>
        <v/>
      </c>
      <c r="E677" s="17" t="str">
        <f>IF(SUM('Test Sample Data'!E$3:E$98)&gt;10,IF(AND(ISNUMBER('Test Sample Data'!E676),'Test Sample Data'!E676&lt;$B$1,'Test Sample Data'!E676&gt;0),'Test Sample Data'!E676,$B$1),"")</f>
        <v/>
      </c>
      <c r="F677" s="17" t="str">
        <f>IF(SUM('Test Sample Data'!F$3:F$98)&gt;10,IF(AND(ISNUMBER('Test Sample Data'!F676),'Test Sample Data'!F676&lt;$B$1,'Test Sample Data'!F676&gt;0),'Test Sample Data'!F676,$B$1),"")</f>
        <v/>
      </c>
      <c r="G677" s="17" t="str">
        <f>IF(SUM('Test Sample Data'!G$3:G$98)&gt;10,IF(AND(ISNUMBER('Test Sample Data'!G676),'Test Sample Data'!G676&lt;$B$1,'Test Sample Data'!G676&gt;0),'Test Sample Data'!G676,$B$1),"")</f>
        <v/>
      </c>
      <c r="H677" s="17" t="str">
        <f>IF(SUM('Test Sample Data'!H$3:H$98)&gt;10,IF(AND(ISNUMBER('Test Sample Data'!H676),'Test Sample Data'!H676&lt;$B$1,'Test Sample Data'!H676&gt;0),'Test Sample Data'!H676,$B$1),"")</f>
        <v/>
      </c>
      <c r="I677" s="17" t="str">
        <f>IF(SUM('Test Sample Data'!I$3:I$98)&gt;10,IF(AND(ISNUMBER('Test Sample Data'!I676),'Test Sample Data'!I676&lt;$B$1,'Test Sample Data'!I676&gt;0),'Test Sample Data'!I676,$B$1),"")</f>
        <v/>
      </c>
      <c r="J677" s="17" t="str">
        <f>IF(SUM('Test Sample Data'!J$3:J$98)&gt;10,IF(AND(ISNUMBER('Test Sample Data'!J676),'Test Sample Data'!J676&lt;$B$1,'Test Sample Data'!J676&gt;0),'Test Sample Data'!J676,$B$1),"")</f>
        <v/>
      </c>
      <c r="K677" s="17" t="str">
        <f>IF(SUM('Test Sample Data'!K$3:K$98)&gt;10,IF(AND(ISNUMBER('Test Sample Data'!K676),'Test Sample Data'!K676&lt;$B$1,'Test Sample Data'!K676&gt;0),'Test Sample Data'!K676,$B$1),"")</f>
        <v/>
      </c>
      <c r="L677" s="17" t="str">
        <f>IF(SUM('Test Sample Data'!L$3:L$98)&gt;10,IF(AND(ISNUMBER('Test Sample Data'!L676),'Test Sample Data'!L676&lt;$B$1,'Test Sample Data'!L676&gt;0),'Test Sample Data'!L676,$B$1),"")</f>
        <v/>
      </c>
      <c r="M677" s="17" t="str">
        <f>IF(SUM('Test Sample Data'!M$3:M$98)&gt;10,IF(AND(ISNUMBER('Test Sample Data'!M676),'Test Sample Data'!M676&lt;$B$1,'Test Sample Data'!M676&gt;0),'Test Sample Data'!M676,$B$1),"")</f>
        <v/>
      </c>
      <c r="N677" s="17" t="str">
        <f>'Gene Table'!E676</f>
        <v>hsa-miR-639</v>
      </c>
      <c r="O677" s="17" t="str">
        <f>'Gene Table'!B676</f>
        <v>M02</v>
      </c>
      <c r="P677" s="17" t="str">
        <f>IF(SUM('Control Sample Data'!D$3:D$98)&gt;10,IF(AND(ISNUMBER('Control Sample Data'!D676),'Control Sample Data'!D676&lt;$B$1,'Control Sample Data'!D676&gt;0),'Control Sample Data'!D676,$B$1),"")</f>
        <v/>
      </c>
      <c r="Q677" s="17" t="str">
        <f>IF(SUM('Control Sample Data'!E$3:E$98)&gt;10,IF(AND(ISNUMBER('Control Sample Data'!E676),'Control Sample Data'!E676&lt;$B$1,'Control Sample Data'!E676&gt;0),'Control Sample Data'!E676,$B$1),"")</f>
        <v/>
      </c>
      <c r="R677" s="17" t="str">
        <f>IF(SUM('Control Sample Data'!F$3:F$98)&gt;10,IF(AND(ISNUMBER('Control Sample Data'!F676),'Control Sample Data'!F676&lt;$B$1,'Control Sample Data'!F676&gt;0),'Control Sample Data'!F676,$B$1),"")</f>
        <v/>
      </c>
      <c r="S677" s="17" t="str">
        <f>IF(SUM('Control Sample Data'!G$3:G$98)&gt;10,IF(AND(ISNUMBER('Control Sample Data'!G676),'Control Sample Data'!G676&lt;$B$1,'Control Sample Data'!G676&gt;0),'Control Sample Data'!G676,$B$1),"")</f>
        <v/>
      </c>
      <c r="T677" s="17" t="str">
        <f>IF(SUM('Control Sample Data'!H$3:H$98)&gt;10,IF(AND(ISNUMBER('Control Sample Data'!H676),'Control Sample Data'!H676&lt;$B$1,'Control Sample Data'!H676&gt;0),'Control Sample Data'!H676,$B$1),"")</f>
        <v/>
      </c>
      <c r="U677" s="17" t="str">
        <f>IF(SUM('Control Sample Data'!I$3:I$98)&gt;10,IF(AND(ISNUMBER('Control Sample Data'!I676),'Control Sample Data'!I676&lt;$B$1,'Control Sample Data'!I676&gt;0),'Control Sample Data'!I676,$B$1),"")</f>
        <v/>
      </c>
      <c r="V677" s="17" t="str">
        <f>IF(SUM('Control Sample Data'!J$3:J$98)&gt;10,IF(AND(ISNUMBER('Control Sample Data'!J676),'Control Sample Data'!J676&lt;$B$1,'Control Sample Data'!J676&gt;0),'Control Sample Data'!J676,$B$1),"")</f>
        <v/>
      </c>
      <c r="W677" s="17" t="str">
        <f>IF(SUM('Control Sample Data'!K$3:K$98)&gt;10,IF(AND(ISNUMBER('Control Sample Data'!K676),'Control Sample Data'!K676&lt;$B$1,'Control Sample Data'!K676&gt;0),'Control Sample Data'!K676,$B$1),"")</f>
        <v/>
      </c>
      <c r="X677" s="17" t="str">
        <f>IF(SUM('Control Sample Data'!L$3:L$98)&gt;10,IF(AND(ISNUMBER('Control Sample Data'!L676),'Control Sample Data'!L676&lt;$B$1,'Control Sample Data'!L676&gt;0),'Control Sample Data'!L676,$B$1),"")</f>
        <v/>
      </c>
      <c r="Y677" s="17" t="str">
        <f>IF(SUM('Control Sample Data'!M$3:M$98)&gt;10,IF(AND(ISNUMBER('Control Sample Data'!M676),'Control Sample Data'!M676&lt;$B$1,'Control Sample Data'!M676&gt;0),'Control Sample Data'!M676,$B$1),"")</f>
        <v/>
      </c>
      <c r="AT677" s="36" t="str">
        <f t="shared" si="451"/>
        <v/>
      </c>
      <c r="AU677" s="36" t="str">
        <f t="shared" si="452"/>
        <v/>
      </c>
      <c r="AV677" s="36" t="str">
        <f t="shared" si="453"/>
        <v/>
      </c>
      <c r="AW677" s="36" t="str">
        <f t="shared" si="454"/>
        <v/>
      </c>
      <c r="AX677" s="36" t="str">
        <f t="shared" si="455"/>
        <v/>
      </c>
      <c r="AY677" s="36" t="str">
        <f t="shared" si="456"/>
        <v/>
      </c>
      <c r="AZ677" s="36" t="str">
        <f t="shared" si="457"/>
        <v/>
      </c>
      <c r="BA677" s="36" t="str">
        <f t="shared" si="458"/>
        <v/>
      </c>
      <c r="BB677" s="36" t="str">
        <f t="shared" si="459"/>
        <v/>
      </c>
      <c r="BC677" s="36" t="str">
        <f t="shared" si="460"/>
        <v/>
      </c>
      <c r="BD677" s="36" t="str">
        <f t="shared" si="461"/>
        <v/>
      </c>
      <c r="BE677" s="36" t="str">
        <f t="shared" si="462"/>
        <v/>
      </c>
      <c r="BF677" s="36" t="str">
        <f t="shared" si="463"/>
        <v/>
      </c>
      <c r="BG677" s="36" t="str">
        <f t="shared" si="464"/>
        <v/>
      </c>
      <c r="BH677" s="36" t="str">
        <f t="shared" si="465"/>
        <v/>
      </c>
      <c r="BI677" s="36" t="str">
        <f t="shared" si="466"/>
        <v/>
      </c>
      <c r="BJ677" s="36" t="str">
        <f t="shared" si="467"/>
        <v/>
      </c>
      <c r="BK677" s="36" t="str">
        <f t="shared" si="468"/>
        <v/>
      </c>
      <c r="BL677" s="36" t="str">
        <f t="shared" si="469"/>
        <v/>
      </c>
      <c r="BM677" s="36" t="str">
        <f t="shared" si="470"/>
        <v/>
      </c>
      <c r="BN677" s="38" t="e">
        <f t="shared" si="429"/>
        <v>#DIV/0!</v>
      </c>
      <c r="BO677" s="38" t="e">
        <f t="shared" si="430"/>
        <v>#DIV/0!</v>
      </c>
      <c r="BP677" s="39" t="str">
        <f t="shared" si="431"/>
        <v/>
      </c>
      <c r="BQ677" s="39" t="str">
        <f t="shared" si="432"/>
        <v/>
      </c>
      <c r="BR677" s="39" t="str">
        <f t="shared" si="433"/>
        <v/>
      </c>
      <c r="BS677" s="39" t="str">
        <f t="shared" si="434"/>
        <v/>
      </c>
      <c r="BT677" s="39" t="str">
        <f t="shared" si="435"/>
        <v/>
      </c>
      <c r="BU677" s="39" t="str">
        <f t="shared" si="436"/>
        <v/>
      </c>
      <c r="BV677" s="39" t="str">
        <f t="shared" si="437"/>
        <v/>
      </c>
      <c r="BW677" s="39" t="str">
        <f t="shared" si="438"/>
        <v/>
      </c>
      <c r="BX677" s="39" t="str">
        <f t="shared" si="439"/>
        <v/>
      </c>
      <c r="BY677" s="39" t="str">
        <f t="shared" si="440"/>
        <v/>
      </c>
      <c r="BZ677" s="39" t="str">
        <f t="shared" si="441"/>
        <v/>
      </c>
      <c r="CA677" s="39" t="str">
        <f t="shared" si="442"/>
        <v/>
      </c>
      <c r="CB677" s="39" t="str">
        <f t="shared" si="443"/>
        <v/>
      </c>
      <c r="CC677" s="39" t="str">
        <f t="shared" si="444"/>
        <v/>
      </c>
      <c r="CD677" s="39" t="str">
        <f t="shared" si="445"/>
        <v/>
      </c>
      <c r="CE677" s="39" t="str">
        <f t="shared" si="446"/>
        <v/>
      </c>
      <c r="CF677" s="39" t="str">
        <f t="shared" si="447"/>
        <v/>
      </c>
      <c r="CG677" s="39" t="str">
        <f t="shared" si="448"/>
        <v/>
      </c>
      <c r="CH677" s="39" t="str">
        <f t="shared" si="449"/>
        <v/>
      </c>
      <c r="CI677" s="39" t="str">
        <f t="shared" si="450"/>
        <v/>
      </c>
    </row>
    <row r="678" spans="1:87">
      <c r="A678" s="18"/>
      <c r="B678" s="15" t="str">
        <f>'Gene Table'!E677</f>
        <v>hsa-miR-331-3p</v>
      </c>
      <c r="C678" s="15" t="str">
        <f>'Gene Table'!B677</f>
        <v>M03</v>
      </c>
      <c r="D678" s="16" t="str">
        <f>IF(SUM('Test Sample Data'!D$3:D$98)&gt;10,IF(AND(ISNUMBER('Test Sample Data'!D677),'Test Sample Data'!D677&lt;$B$1,'Test Sample Data'!D677&gt;0),'Test Sample Data'!D677,$B$1),"")</f>
        <v/>
      </c>
      <c r="E678" s="17" t="str">
        <f>IF(SUM('Test Sample Data'!E$3:E$98)&gt;10,IF(AND(ISNUMBER('Test Sample Data'!E677),'Test Sample Data'!E677&lt;$B$1,'Test Sample Data'!E677&gt;0),'Test Sample Data'!E677,$B$1),"")</f>
        <v/>
      </c>
      <c r="F678" s="17" t="str">
        <f>IF(SUM('Test Sample Data'!F$3:F$98)&gt;10,IF(AND(ISNUMBER('Test Sample Data'!F677),'Test Sample Data'!F677&lt;$B$1,'Test Sample Data'!F677&gt;0),'Test Sample Data'!F677,$B$1),"")</f>
        <v/>
      </c>
      <c r="G678" s="17" t="str">
        <f>IF(SUM('Test Sample Data'!G$3:G$98)&gt;10,IF(AND(ISNUMBER('Test Sample Data'!G677),'Test Sample Data'!G677&lt;$B$1,'Test Sample Data'!G677&gt;0),'Test Sample Data'!G677,$B$1),"")</f>
        <v/>
      </c>
      <c r="H678" s="17" t="str">
        <f>IF(SUM('Test Sample Data'!H$3:H$98)&gt;10,IF(AND(ISNUMBER('Test Sample Data'!H677),'Test Sample Data'!H677&lt;$B$1,'Test Sample Data'!H677&gt;0),'Test Sample Data'!H677,$B$1),"")</f>
        <v/>
      </c>
      <c r="I678" s="17" t="str">
        <f>IF(SUM('Test Sample Data'!I$3:I$98)&gt;10,IF(AND(ISNUMBER('Test Sample Data'!I677),'Test Sample Data'!I677&lt;$B$1,'Test Sample Data'!I677&gt;0),'Test Sample Data'!I677,$B$1),"")</f>
        <v/>
      </c>
      <c r="J678" s="17" t="str">
        <f>IF(SUM('Test Sample Data'!J$3:J$98)&gt;10,IF(AND(ISNUMBER('Test Sample Data'!J677),'Test Sample Data'!J677&lt;$B$1,'Test Sample Data'!J677&gt;0),'Test Sample Data'!J677,$B$1),"")</f>
        <v/>
      </c>
      <c r="K678" s="17" t="str">
        <f>IF(SUM('Test Sample Data'!K$3:K$98)&gt;10,IF(AND(ISNUMBER('Test Sample Data'!K677),'Test Sample Data'!K677&lt;$B$1,'Test Sample Data'!K677&gt;0),'Test Sample Data'!K677,$B$1),"")</f>
        <v/>
      </c>
      <c r="L678" s="17" t="str">
        <f>IF(SUM('Test Sample Data'!L$3:L$98)&gt;10,IF(AND(ISNUMBER('Test Sample Data'!L677),'Test Sample Data'!L677&lt;$B$1,'Test Sample Data'!L677&gt;0),'Test Sample Data'!L677,$B$1),"")</f>
        <v/>
      </c>
      <c r="M678" s="17" t="str">
        <f>IF(SUM('Test Sample Data'!M$3:M$98)&gt;10,IF(AND(ISNUMBER('Test Sample Data'!M677),'Test Sample Data'!M677&lt;$B$1,'Test Sample Data'!M677&gt;0),'Test Sample Data'!M677,$B$1),"")</f>
        <v/>
      </c>
      <c r="N678" s="17" t="str">
        <f>'Gene Table'!E677</f>
        <v>hsa-miR-331-3p</v>
      </c>
      <c r="O678" s="17" t="str">
        <f>'Gene Table'!B677</f>
        <v>M03</v>
      </c>
      <c r="P678" s="17" t="str">
        <f>IF(SUM('Control Sample Data'!D$3:D$98)&gt;10,IF(AND(ISNUMBER('Control Sample Data'!D677),'Control Sample Data'!D677&lt;$B$1,'Control Sample Data'!D677&gt;0),'Control Sample Data'!D677,$B$1),"")</f>
        <v/>
      </c>
      <c r="Q678" s="17" t="str">
        <f>IF(SUM('Control Sample Data'!E$3:E$98)&gt;10,IF(AND(ISNUMBER('Control Sample Data'!E677),'Control Sample Data'!E677&lt;$B$1,'Control Sample Data'!E677&gt;0),'Control Sample Data'!E677,$B$1),"")</f>
        <v/>
      </c>
      <c r="R678" s="17" t="str">
        <f>IF(SUM('Control Sample Data'!F$3:F$98)&gt;10,IF(AND(ISNUMBER('Control Sample Data'!F677),'Control Sample Data'!F677&lt;$B$1,'Control Sample Data'!F677&gt;0),'Control Sample Data'!F677,$B$1),"")</f>
        <v/>
      </c>
      <c r="S678" s="17" t="str">
        <f>IF(SUM('Control Sample Data'!G$3:G$98)&gt;10,IF(AND(ISNUMBER('Control Sample Data'!G677),'Control Sample Data'!G677&lt;$B$1,'Control Sample Data'!G677&gt;0),'Control Sample Data'!G677,$B$1),"")</f>
        <v/>
      </c>
      <c r="T678" s="17" t="str">
        <f>IF(SUM('Control Sample Data'!H$3:H$98)&gt;10,IF(AND(ISNUMBER('Control Sample Data'!H677),'Control Sample Data'!H677&lt;$B$1,'Control Sample Data'!H677&gt;0),'Control Sample Data'!H677,$B$1),"")</f>
        <v/>
      </c>
      <c r="U678" s="17" t="str">
        <f>IF(SUM('Control Sample Data'!I$3:I$98)&gt;10,IF(AND(ISNUMBER('Control Sample Data'!I677),'Control Sample Data'!I677&lt;$B$1,'Control Sample Data'!I677&gt;0),'Control Sample Data'!I677,$B$1),"")</f>
        <v/>
      </c>
      <c r="V678" s="17" t="str">
        <f>IF(SUM('Control Sample Data'!J$3:J$98)&gt;10,IF(AND(ISNUMBER('Control Sample Data'!J677),'Control Sample Data'!J677&lt;$B$1,'Control Sample Data'!J677&gt;0),'Control Sample Data'!J677,$B$1),"")</f>
        <v/>
      </c>
      <c r="W678" s="17" t="str">
        <f>IF(SUM('Control Sample Data'!K$3:K$98)&gt;10,IF(AND(ISNUMBER('Control Sample Data'!K677),'Control Sample Data'!K677&lt;$B$1,'Control Sample Data'!K677&gt;0),'Control Sample Data'!K677,$B$1),"")</f>
        <v/>
      </c>
      <c r="X678" s="17" t="str">
        <f>IF(SUM('Control Sample Data'!L$3:L$98)&gt;10,IF(AND(ISNUMBER('Control Sample Data'!L677),'Control Sample Data'!L677&lt;$B$1,'Control Sample Data'!L677&gt;0),'Control Sample Data'!L677,$B$1),"")</f>
        <v/>
      </c>
      <c r="Y678" s="17" t="str">
        <f>IF(SUM('Control Sample Data'!M$3:M$98)&gt;10,IF(AND(ISNUMBER('Control Sample Data'!M677),'Control Sample Data'!M677&lt;$B$1,'Control Sample Data'!M677&gt;0),'Control Sample Data'!M677,$B$1),"")</f>
        <v/>
      </c>
      <c r="AT678" s="36" t="str">
        <f t="shared" si="451"/>
        <v/>
      </c>
      <c r="AU678" s="36" t="str">
        <f t="shared" si="452"/>
        <v/>
      </c>
      <c r="AV678" s="36" t="str">
        <f t="shared" si="453"/>
        <v/>
      </c>
      <c r="AW678" s="36" t="str">
        <f t="shared" si="454"/>
        <v/>
      </c>
      <c r="AX678" s="36" t="str">
        <f t="shared" si="455"/>
        <v/>
      </c>
      <c r="AY678" s="36" t="str">
        <f t="shared" si="456"/>
        <v/>
      </c>
      <c r="AZ678" s="36" t="str">
        <f t="shared" si="457"/>
        <v/>
      </c>
      <c r="BA678" s="36" t="str">
        <f t="shared" si="458"/>
        <v/>
      </c>
      <c r="BB678" s="36" t="str">
        <f t="shared" si="459"/>
        <v/>
      </c>
      <c r="BC678" s="36" t="str">
        <f t="shared" si="460"/>
        <v/>
      </c>
      <c r="BD678" s="36" t="str">
        <f t="shared" si="461"/>
        <v/>
      </c>
      <c r="BE678" s="36" t="str">
        <f t="shared" si="462"/>
        <v/>
      </c>
      <c r="BF678" s="36" t="str">
        <f t="shared" si="463"/>
        <v/>
      </c>
      <c r="BG678" s="36" t="str">
        <f t="shared" si="464"/>
        <v/>
      </c>
      <c r="BH678" s="36" t="str">
        <f t="shared" si="465"/>
        <v/>
      </c>
      <c r="BI678" s="36" t="str">
        <f t="shared" si="466"/>
        <v/>
      </c>
      <c r="BJ678" s="36" t="str">
        <f t="shared" si="467"/>
        <v/>
      </c>
      <c r="BK678" s="36" t="str">
        <f t="shared" si="468"/>
        <v/>
      </c>
      <c r="BL678" s="36" t="str">
        <f t="shared" si="469"/>
        <v/>
      </c>
      <c r="BM678" s="36" t="str">
        <f t="shared" si="470"/>
        <v/>
      </c>
      <c r="BN678" s="38" t="e">
        <f t="shared" si="429"/>
        <v>#DIV/0!</v>
      </c>
      <c r="BO678" s="38" t="e">
        <f t="shared" si="430"/>
        <v>#DIV/0!</v>
      </c>
      <c r="BP678" s="39" t="str">
        <f t="shared" si="431"/>
        <v/>
      </c>
      <c r="BQ678" s="39" t="str">
        <f t="shared" si="432"/>
        <v/>
      </c>
      <c r="BR678" s="39" t="str">
        <f t="shared" si="433"/>
        <v/>
      </c>
      <c r="BS678" s="39" t="str">
        <f t="shared" si="434"/>
        <v/>
      </c>
      <c r="BT678" s="39" t="str">
        <f t="shared" si="435"/>
        <v/>
      </c>
      <c r="BU678" s="39" t="str">
        <f t="shared" si="436"/>
        <v/>
      </c>
      <c r="BV678" s="39" t="str">
        <f t="shared" si="437"/>
        <v/>
      </c>
      <c r="BW678" s="39" t="str">
        <f t="shared" si="438"/>
        <v/>
      </c>
      <c r="BX678" s="39" t="str">
        <f t="shared" si="439"/>
        <v/>
      </c>
      <c r="BY678" s="39" t="str">
        <f t="shared" si="440"/>
        <v/>
      </c>
      <c r="BZ678" s="39" t="str">
        <f t="shared" si="441"/>
        <v/>
      </c>
      <c r="CA678" s="39" t="str">
        <f t="shared" si="442"/>
        <v/>
      </c>
      <c r="CB678" s="39" t="str">
        <f t="shared" si="443"/>
        <v/>
      </c>
      <c r="CC678" s="39" t="str">
        <f t="shared" si="444"/>
        <v/>
      </c>
      <c r="CD678" s="39" t="str">
        <f t="shared" si="445"/>
        <v/>
      </c>
      <c r="CE678" s="39" t="str">
        <f t="shared" si="446"/>
        <v/>
      </c>
      <c r="CF678" s="39" t="str">
        <f t="shared" si="447"/>
        <v/>
      </c>
      <c r="CG678" s="39" t="str">
        <f t="shared" si="448"/>
        <v/>
      </c>
      <c r="CH678" s="39" t="str">
        <f t="shared" si="449"/>
        <v/>
      </c>
      <c r="CI678" s="39" t="str">
        <f t="shared" si="450"/>
        <v/>
      </c>
    </row>
    <row r="679" spans="1:87">
      <c r="A679" s="18"/>
      <c r="B679" s="15" t="str">
        <f>'Gene Table'!E678</f>
        <v>hsa-miR-1307-3p</v>
      </c>
      <c r="C679" s="15" t="str">
        <f>'Gene Table'!B678</f>
        <v>M04</v>
      </c>
      <c r="D679" s="16" t="str">
        <f>IF(SUM('Test Sample Data'!D$3:D$98)&gt;10,IF(AND(ISNUMBER('Test Sample Data'!D678),'Test Sample Data'!D678&lt;$B$1,'Test Sample Data'!D678&gt;0),'Test Sample Data'!D678,$B$1),"")</f>
        <v/>
      </c>
      <c r="E679" s="17" t="str">
        <f>IF(SUM('Test Sample Data'!E$3:E$98)&gt;10,IF(AND(ISNUMBER('Test Sample Data'!E678),'Test Sample Data'!E678&lt;$B$1,'Test Sample Data'!E678&gt;0),'Test Sample Data'!E678,$B$1),"")</f>
        <v/>
      </c>
      <c r="F679" s="17" t="str">
        <f>IF(SUM('Test Sample Data'!F$3:F$98)&gt;10,IF(AND(ISNUMBER('Test Sample Data'!F678),'Test Sample Data'!F678&lt;$B$1,'Test Sample Data'!F678&gt;0),'Test Sample Data'!F678,$B$1),"")</f>
        <v/>
      </c>
      <c r="G679" s="17" t="str">
        <f>IF(SUM('Test Sample Data'!G$3:G$98)&gt;10,IF(AND(ISNUMBER('Test Sample Data'!G678),'Test Sample Data'!G678&lt;$B$1,'Test Sample Data'!G678&gt;0),'Test Sample Data'!G678,$B$1),"")</f>
        <v/>
      </c>
      <c r="H679" s="17" t="str">
        <f>IF(SUM('Test Sample Data'!H$3:H$98)&gt;10,IF(AND(ISNUMBER('Test Sample Data'!H678),'Test Sample Data'!H678&lt;$B$1,'Test Sample Data'!H678&gt;0),'Test Sample Data'!H678,$B$1),"")</f>
        <v/>
      </c>
      <c r="I679" s="17" t="str">
        <f>IF(SUM('Test Sample Data'!I$3:I$98)&gt;10,IF(AND(ISNUMBER('Test Sample Data'!I678),'Test Sample Data'!I678&lt;$B$1,'Test Sample Data'!I678&gt;0),'Test Sample Data'!I678,$B$1),"")</f>
        <v/>
      </c>
      <c r="J679" s="17" t="str">
        <f>IF(SUM('Test Sample Data'!J$3:J$98)&gt;10,IF(AND(ISNUMBER('Test Sample Data'!J678),'Test Sample Data'!J678&lt;$B$1,'Test Sample Data'!J678&gt;0),'Test Sample Data'!J678,$B$1),"")</f>
        <v/>
      </c>
      <c r="K679" s="17" t="str">
        <f>IF(SUM('Test Sample Data'!K$3:K$98)&gt;10,IF(AND(ISNUMBER('Test Sample Data'!K678),'Test Sample Data'!K678&lt;$B$1,'Test Sample Data'!K678&gt;0),'Test Sample Data'!K678,$B$1),"")</f>
        <v/>
      </c>
      <c r="L679" s="17" t="str">
        <f>IF(SUM('Test Sample Data'!L$3:L$98)&gt;10,IF(AND(ISNUMBER('Test Sample Data'!L678),'Test Sample Data'!L678&lt;$B$1,'Test Sample Data'!L678&gt;0),'Test Sample Data'!L678,$B$1),"")</f>
        <v/>
      </c>
      <c r="M679" s="17" t="str">
        <f>IF(SUM('Test Sample Data'!M$3:M$98)&gt;10,IF(AND(ISNUMBER('Test Sample Data'!M678),'Test Sample Data'!M678&lt;$B$1,'Test Sample Data'!M678&gt;0),'Test Sample Data'!M678,$B$1),"")</f>
        <v/>
      </c>
      <c r="N679" s="17" t="str">
        <f>'Gene Table'!E678</f>
        <v>hsa-miR-1307-3p</v>
      </c>
      <c r="O679" s="17" t="str">
        <f>'Gene Table'!B678</f>
        <v>M04</v>
      </c>
      <c r="P679" s="17" t="str">
        <f>IF(SUM('Control Sample Data'!D$3:D$98)&gt;10,IF(AND(ISNUMBER('Control Sample Data'!D678),'Control Sample Data'!D678&lt;$B$1,'Control Sample Data'!D678&gt;0),'Control Sample Data'!D678,$B$1),"")</f>
        <v/>
      </c>
      <c r="Q679" s="17" t="str">
        <f>IF(SUM('Control Sample Data'!E$3:E$98)&gt;10,IF(AND(ISNUMBER('Control Sample Data'!E678),'Control Sample Data'!E678&lt;$B$1,'Control Sample Data'!E678&gt;0),'Control Sample Data'!E678,$B$1),"")</f>
        <v/>
      </c>
      <c r="R679" s="17" t="str">
        <f>IF(SUM('Control Sample Data'!F$3:F$98)&gt;10,IF(AND(ISNUMBER('Control Sample Data'!F678),'Control Sample Data'!F678&lt;$B$1,'Control Sample Data'!F678&gt;0),'Control Sample Data'!F678,$B$1),"")</f>
        <v/>
      </c>
      <c r="S679" s="17" t="str">
        <f>IF(SUM('Control Sample Data'!G$3:G$98)&gt;10,IF(AND(ISNUMBER('Control Sample Data'!G678),'Control Sample Data'!G678&lt;$B$1,'Control Sample Data'!G678&gt;0),'Control Sample Data'!G678,$B$1),"")</f>
        <v/>
      </c>
      <c r="T679" s="17" t="str">
        <f>IF(SUM('Control Sample Data'!H$3:H$98)&gt;10,IF(AND(ISNUMBER('Control Sample Data'!H678),'Control Sample Data'!H678&lt;$B$1,'Control Sample Data'!H678&gt;0),'Control Sample Data'!H678,$B$1),"")</f>
        <v/>
      </c>
      <c r="U679" s="17" t="str">
        <f>IF(SUM('Control Sample Data'!I$3:I$98)&gt;10,IF(AND(ISNUMBER('Control Sample Data'!I678),'Control Sample Data'!I678&lt;$B$1,'Control Sample Data'!I678&gt;0),'Control Sample Data'!I678,$B$1),"")</f>
        <v/>
      </c>
      <c r="V679" s="17" t="str">
        <f>IF(SUM('Control Sample Data'!J$3:J$98)&gt;10,IF(AND(ISNUMBER('Control Sample Data'!J678),'Control Sample Data'!J678&lt;$B$1,'Control Sample Data'!J678&gt;0),'Control Sample Data'!J678,$B$1),"")</f>
        <v/>
      </c>
      <c r="W679" s="17" t="str">
        <f>IF(SUM('Control Sample Data'!K$3:K$98)&gt;10,IF(AND(ISNUMBER('Control Sample Data'!K678),'Control Sample Data'!K678&lt;$B$1,'Control Sample Data'!K678&gt;0),'Control Sample Data'!K678,$B$1),"")</f>
        <v/>
      </c>
      <c r="X679" s="17" t="str">
        <f>IF(SUM('Control Sample Data'!L$3:L$98)&gt;10,IF(AND(ISNUMBER('Control Sample Data'!L678),'Control Sample Data'!L678&lt;$B$1,'Control Sample Data'!L678&gt;0),'Control Sample Data'!L678,$B$1),"")</f>
        <v/>
      </c>
      <c r="Y679" s="17" t="str">
        <f>IF(SUM('Control Sample Data'!M$3:M$98)&gt;10,IF(AND(ISNUMBER('Control Sample Data'!M678),'Control Sample Data'!M678&lt;$B$1,'Control Sample Data'!M678&gt;0),'Control Sample Data'!M678,$B$1),"")</f>
        <v/>
      </c>
      <c r="AT679" s="36" t="str">
        <f t="shared" si="451"/>
        <v/>
      </c>
      <c r="AU679" s="36" t="str">
        <f t="shared" si="452"/>
        <v/>
      </c>
      <c r="AV679" s="36" t="str">
        <f t="shared" si="453"/>
        <v/>
      </c>
      <c r="AW679" s="36" t="str">
        <f t="shared" si="454"/>
        <v/>
      </c>
      <c r="AX679" s="36" t="str">
        <f t="shared" si="455"/>
        <v/>
      </c>
      <c r="AY679" s="36" t="str">
        <f t="shared" si="456"/>
        <v/>
      </c>
      <c r="AZ679" s="36" t="str">
        <f t="shared" si="457"/>
        <v/>
      </c>
      <c r="BA679" s="36" t="str">
        <f t="shared" si="458"/>
        <v/>
      </c>
      <c r="BB679" s="36" t="str">
        <f t="shared" si="459"/>
        <v/>
      </c>
      <c r="BC679" s="36" t="str">
        <f t="shared" si="460"/>
        <v/>
      </c>
      <c r="BD679" s="36" t="str">
        <f t="shared" si="461"/>
        <v/>
      </c>
      <c r="BE679" s="36" t="str">
        <f t="shared" si="462"/>
        <v/>
      </c>
      <c r="BF679" s="36" t="str">
        <f t="shared" si="463"/>
        <v/>
      </c>
      <c r="BG679" s="36" t="str">
        <f t="shared" si="464"/>
        <v/>
      </c>
      <c r="BH679" s="36" t="str">
        <f t="shared" si="465"/>
        <v/>
      </c>
      <c r="BI679" s="36" t="str">
        <f t="shared" si="466"/>
        <v/>
      </c>
      <c r="BJ679" s="36" t="str">
        <f t="shared" si="467"/>
        <v/>
      </c>
      <c r="BK679" s="36" t="str">
        <f t="shared" si="468"/>
        <v/>
      </c>
      <c r="BL679" s="36" t="str">
        <f t="shared" si="469"/>
        <v/>
      </c>
      <c r="BM679" s="36" t="str">
        <f t="shared" si="470"/>
        <v/>
      </c>
      <c r="BN679" s="38" t="e">
        <f t="shared" si="429"/>
        <v>#DIV/0!</v>
      </c>
      <c r="BO679" s="38" t="e">
        <f t="shared" si="430"/>
        <v>#DIV/0!</v>
      </c>
      <c r="BP679" s="39" t="str">
        <f t="shared" si="431"/>
        <v/>
      </c>
      <c r="BQ679" s="39" t="str">
        <f t="shared" si="432"/>
        <v/>
      </c>
      <c r="BR679" s="39" t="str">
        <f t="shared" si="433"/>
        <v/>
      </c>
      <c r="BS679" s="39" t="str">
        <f t="shared" si="434"/>
        <v/>
      </c>
      <c r="BT679" s="39" t="str">
        <f t="shared" si="435"/>
        <v/>
      </c>
      <c r="BU679" s="39" t="str">
        <f t="shared" si="436"/>
        <v/>
      </c>
      <c r="BV679" s="39" t="str">
        <f t="shared" si="437"/>
        <v/>
      </c>
      <c r="BW679" s="39" t="str">
        <f t="shared" si="438"/>
        <v/>
      </c>
      <c r="BX679" s="39" t="str">
        <f t="shared" si="439"/>
        <v/>
      </c>
      <c r="BY679" s="39" t="str">
        <f t="shared" si="440"/>
        <v/>
      </c>
      <c r="BZ679" s="39" t="str">
        <f t="shared" si="441"/>
        <v/>
      </c>
      <c r="CA679" s="39" t="str">
        <f t="shared" si="442"/>
        <v/>
      </c>
      <c r="CB679" s="39" t="str">
        <f t="shared" si="443"/>
        <v/>
      </c>
      <c r="CC679" s="39" t="str">
        <f t="shared" si="444"/>
        <v/>
      </c>
      <c r="CD679" s="39" t="str">
        <f t="shared" si="445"/>
        <v/>
      </c>
      <c r="CE679" s="39" t="str">
        <f t="shared" si="446"/>
        <v/>
      </c>
      <c r="CF679" s="39" t="str">
        <f t="shared" si="447"/>
        <v/>
      </c>
      <c r="CG679" s="39" t="str">
        <f t="shared" si="448"/>
        <v/>
      </c>
      <c r="CH679" s="39" t="str">
        <f t="shared" si="449"/>
        <v/>
      </c>
      <c r="CI679" s="39" t="str">
        <f t="shared" si="450"/>
        <v/>
      </c>
    </row>
    <row r="680" spans="1:87">
      <c r="A680" s="18"/>
      <c r="B680" s="15" t="str">
        <f>'Gene Table'!E679</f>
        <v>hsa-miR-330-5p</v>
      </c>
      <c r="C680" s="15" t="str">
        <f>'Gene Table'!B679</f>
        <v>M05</v>
      </c>
      <c r="D680" s="16" t="str">
        <f>IF(SUM('Test Sample Data'!D$3:D$98)&gt;10,IF(AND(ISNUMBER('Test Sample Data'!D679),'Test Sample Data'!D679&lt;$B$1,'Test Sample Data'!D679&gt;0),'Test Sample Data'!D679,$B$1),"")</f>
        <v/>
      </c>
      <c r="E680" s="17" t="str">
        <f>IF(SUM('Test Sample Data'!E$3:E$98)&gt;10,IF(AND(ISNUMBER('Test Sample Data'!E679),'Test Sample Data'!E679&lt;$B$1,'Test Sample Data'!E679&gt;0),'Test Sample Data'!E679,$B$1),"")</f>
        <v/>
      </c>
      <c r="F680" s="17" t="str">
        <f>IF(SUM('Test Sample Data'!F$3:F$98)&gt;10,IF(AND(ISNUMBER('Test Sample Data'!F679),'Test Sample Data'!F679&lt;$B$1,'Test Sample Data'!F679&gt;0),'Test Sample Data'!F679,$B$1),"")</f>
        <v/>
      </c>
      <c r="G680" s="17" t="str">
        <f>IF(SUM('Test Sample Data'!G$3:G$98)&gt;10,IF(AND(ISNUMBER('Test Sample Data'!G679),'Test Sample Data'!G679&lt;$B$1,'Test Sample Data'!G679&gt;0),'Test Sample Data'!G679,$B$1),"")</f>
        <v/>
      </c>
      <c r="H680" s="17" t="str">
        <f>IF(SUM('Test Sample Data'!H$3:H$98)&gt;10,IF(AND(ISNUMBER('Test Sample Data'!H679),'Test Sample Data'!H679&lt;$B$1,'Test Sample Data'!H679&gt;0),'Test Sample Data'!H679,$B$1),"")</f>
        <v/>
      </c>
      <c r="I680" s="17" t="str">
        <f>IF(SUM('Test Sample Data'!I$3:I$98)&gt;10,IF(AND(ISNUMBER('Test Sample Data'!I679),'Test Sample Data'!I679&lt;$B$1,'Test Sample Data'!I679&gt;0),'Test Sample Data'!I679,$B$1),"")</f>
        <v/>
      </c>
      <c r="J680" s="17" t="str">
        <f>IF(SUM('Test Sample Data'!J$3:J$98)&gt;10,IF(AND(ISNUMBER('Test Sample Data'!J679),'Test Sample Data'!J679&lt;$B$1,'Test Sample Data'!J679&gt;0),'Test Sample Data'!J679,$B$1),"")</f>
        <v/>
      </c>
      <c r="K680" s="17" t="str">
        <f>IF(SUM('Test Sample Data'!K$3:K$98)&gt;10,IF(AND(ISNUMBER('Test Sample Data'!K679),'Test Sample Data'!K679&lt;$B$1,'Test Sample Data'!K679&gt;0),'Test Sample Data'!K679,$B$1),"")</f>
        <v/>
      </c>
      <c r="L680" s="17" t="str">
        <f>IF(SUM('Test Sample Data'!L$3:L$98)&gt;10,IF(AND(ISNUMBER('Test Sample Data'!L679),'Test Sample Data'!L679&lt;$B$1,'Test Sample Data'!L679&gt;0),'Test Sample Data'!L679,$B$1),"")</f>
        <v/>
      </c>
      <c r="M680" s="17" t="str">
        <f>IF(SUM('Test Sample Data'!M$3:M$98)&gt;10,IF(AND(ISNUMBER('Test Sample Data'!M679),'Test Sample Data'!M679&lt;$B$1,'Test Sample Data'!M679&gt;0),'Test Sample Data'!M679,$B$1),"")</f>
        <v/>
      </c>
      <c r="N680" s="17" t="str">
        <f>'Gene Table'!E679</f>
        <v>hsa-miR-330-5p</v>
      </c>
      <c r="O680" s="17" t="str">
        <f>'Gene Table'!B679</f>
        <v>M05</v>
      </c>
      <c r="P680" s="17" t="str">
        <f>IF(SUM('Control Sample Data'!D$3:D$98)&gt;10,IF(AND(ISNUMBER('Control Sample Data'!D679),'Control Sample Data'!D679&lt;$B$1,'Control Sample Data'!D679&gt;0),'Control Sample Data'!D679,$B$1),"")</f>
        <v/>
      </c>
      <c r="Q680" s="17" t="str">
        <f>IF(SUM('Control Sample Data'!E$3:E$98)&gt;10,IF(AND(ISNUMBER('Control Sample Data'!E679),'Control Sample Data'!E679&lt;$B$1,'Control Sample Data'!E679&gt;0),'Control Sample Data'!E679,$B$1),"")</f>
        <v/>
      </c>
      <c r="R680" s="17" t="str">
        <f>IF(SUM('Control Sample Data'!F$3:F$98)&gt;10,IF(AND(ISNUMBER('Control Sample Data'!F679),'Control Sample Data'!F679&lt;$B$1,'Control Sample Data'!F679&gt;0),'Control Sample Data'!F679,$B$1),"")</f>
        <v/>
      </c>
      <c r="S680" s="17" t="str">
        <f>IF(SUM('Control Sample Data'!G$3:G$98)&gt;10,IF(AND(ISNUMBER('Control Sample Data'!G679),'Control Sample Data'!G679&lt;$B$1,'Control Sample Data'!G679&gt;0),'Control Sample Data'!G679,$B$1),"")</f>
        <v/>
      </c>
      <c r="T680" s="17" t="str">
        <f>IF(SUM('Control Sample Data'!H$3:H$98)&gt;10,IF(AND(ISNUMBER('Control Sample Data'!H679),'Control Sample Data'!H679&lt;$B$1,'Control Sample Data'!H679&gt;0),'Control Sample Data'!H679,$B$1),"")</f>
        <v/>
      </c>
      <c r="U680" s="17" t="str">
        <f>IF(SUM('Control Sample Data'!I$3:I$98)&gt;10,IF(AND(ISNUMBER('Control Sample Data'!I679),'Control Sample Data'!I679&lt;$B$1,'Control Sample Data'!I679&gt;0),'Control Sample Data'!I679,$B$1),"")</f>
        <v/>
      </c>
      <c r="V680" s="17" t="str">
        <f>IF(SUM('Control Sample Data'!J$3:J$98)&gt;10,IF(AND(ISNUMBER('Control Sample Data'!J679),'Control Sample Data'!J679&lt;$B$1,'Control Sample Data'!J679&gt;0),'Control Sample Data'!J679,$B$1),"")</f>
        <v/>
      </c>
      <c r="W680" s="17" t="str">
        <f>IF(SUM('Control Sample Data'!K$3:K$98)&gt;10,IF(AND(ISNUMBER('Control Sample Data'!K679),'Control Sample Data'!K679&lt;$B$1,'Control Sample Data'!K679&gt;0),'Control Sample Data'!K679,$B$1),"")</f>
        <v/>
      </c>
      <c r="X680" s="17" t="str">
        <f>IF(SUM('Control Sample Data'!L$3:L$98)&gt;10,IF(AND(ISNUMBER('Control Sample Data'!L679),'Control Sample Data'!L679&lt;$B$1,'Control Sample Data'!L679&gt;0),'Control Sample Data'!L679,$B$1),"")</f>
        <v/>
      </c>
      <c r="Y680" s="17" t="str">
        <f>IF(SUM('Control Sample Data'!M$3:M$98)&gt;10,IF(AND(ISNUMBER('Control Sample Data'!M679),'Control Sample Data'!M679&lt;$B$1,'Control Sample Data'!M679&gt;0),'Control Sample Data'!M679,$B$1),"")</f>
        <v/>
      </c>
      <c r="AT680" s="36" t="str">
        <f t="shared" si="451"/>
        <v/>
      </c>
      <c r="AU680" s="36" t="str">
        <f t="shared" si="452"/>
        <v/>
      </c>
      <c r="AV680" s="36" t="str">
        <f t="shared" si="453"/>
        <v/>
      </c>
      <c r="AW680" s="36" t="str">
        <f t="shared" si="454"/>
        <v/>
      </c>
      <c r="AX680" s="36" t="str">
        <f t="shared" si="455"/>
        <v/>
      </c>
      <c r="AY680" s="36" t="str">
        <f t="shared" si="456"/>
        <v/>
      </c>
      <c r="AZ680" s="36" t="str">
        <f t="shared" si="457"/>
        <v/>
      </c>
      <c r="BA680" s="36" t="str">
        <f t="shared" si="458"/>
        <v/>
      </c>
      <c r="BB680" s="36" t="str">
        <f t="shared" si="459"/>
        <v/>
      </c>
      <c r="BC680" s="36" t="str">
        <f t="shared" si="460"/>
        <v/>
      </c>
      <c r="BD680" s="36" t="str">
        <f t="shared" si="461"/>
        <v/>
      </c>
      <c r="BE680" s="36" t="str">
        <f t="shared" si="462"/>
        <v/>
      </c>
      <c r="BF680" s="36" t="str">
        <f t="shared" si="463"/>
        <v/>
      </c>
      <c r="BG680" s="36" t="str">
        <f t="shared" si="464"/>
        <v/>
      </c>
      <c r="BH680" s="36" t="str">
        <f t="shared" si="465"/>
        <v/>
      </c>
      <c r="BI680" s="36" t="str">
        <f t="shared" si="466"/>
        <v/>
      </c>
      <c r="BJ680" s="36" t="str">
        <f t="shared" si="467"/>
        <v/>
      </c>
      <c r="BK680" s="36" t="str">
        <f t="shared" si="468"/>
        <v/>
      </c>
      <c r="BL680" s="36" t="str">
        <f t="shared" si="469"/>
        <v/>
      </c>
      <c r="BM680" s="36" t="str">
        <f t="shared" si="470"/>
        <v/>
      </c>
      <c r="BN680" s="38" t="e">
        <f t="shared" si="429"/>
        <v>#DIV/0!</v>
      </c>
      <c r="BO680" s="38" t="e">
        <f t="shared" si="430"/>
        <v>#DIV/0!</v>
      </c>
      <c r="BP680" s="39" t="str">
        <f t="shared" si="431"/>
        <v/>
      </c>
      <c r="BQ680" s="39" t="str">
        <f t="shared" si="432"/>
        <v/>
      </c>
      <c r="BR680" s="39" t="str">
        <f t="shared" si="433"/>
        <v/>
      </c>
      <c r="BS680" s="39" t="str">
        <f t="shared" si="434"/>
        <v/>
      </c>
      <c r="BT680" s="39" t="str">
        <f t="shared" si="435"/>
        <v/>
      </c>
      <c r="BU680" s="39" t="str">
        <f t="shared" si="436"/>
        <v/>
      </c>
      <c r="BV680" s="39" t="str">
        <f t="shared" si="437"/>
        <v/>
      </c>
      <c r="BW680" s="39" t="str">
        <f t="shared" si="438"/>
        <v/>
      </c>
      <c r="BX680" s="39" t="str">
        <f t="shared" si="439"/>
        <v/>
      </c>
      <c r="BY680" s="39" t="str">
        <f t="shared" si="440"/>
        <v/>
      </c>
      <c r="BZ680" s="39" t="str">
        <f t="shared" si="441"/>
        <v/>
      </c>
      <c r="CA680" s="39" t="str">
        <f t="shared" si="442"/>
        <v/>
      </c>
      <c r="CB680" s="39" t="str">
        <f t="shared" si="443"/>
        <v/>
      </c>
      <c r="CC680" s="39" t="str">
        <f t="shared" si="444"/>
        <v/>
      </c>
      <c r="CD680" s="39" t="str">
        <f t="shared" si="445"/>
        <v/>
      </c>
      <c r="CE680" s="39" t="str">
        <f t="shared" si="446"/>
        <v/>
      </c>
      <c r="CF680" s="39" t="str">
        <f t="shared" si="447"/>
        <v/>
      </c>
      <c r="CG680" s="39" t="str">
        <f t="shared" si="448"/>
        <v/>
      </c>
      <c r="CH680" s="39" t="str">
        <f t="shared" si="449"/>
        <v/>
      </c>
      <c r="CI680" s="39" t="str">
        <f t="shared" si="450"/>
        <v/>
      </c>
    </row>
    <row r="681" spans="1:87">
      <c r="A681" s="18"/>
      <c r="B681" s="15" t="str">
        <f>'Gene Table'!E680</f>
        <v>hsa-miR-939</v>
      </c>
      <c r="C681" s="15" t="str">
        <f>'Gene Table'!B680</f>
        <v>M06</v>
      </c>
      <c r="D681" s="16" t="str">
        <f>IF(SUM('Test Sample Data'!D$3:D$98)&gt;10,IF(AND(ISNUMBER('Test Sample Data'!D680),'Test Sample Data'!D680&lt;$B$1,'Test Sample Data'!D680&gt;0),'Test Sample Data'!D680,$B$1),"")</f>
        <v/>
      </c>
      <c r="E681" s="17" t="str">
        <f>IF(SUM('Test Sample Data'!E$3:E$98)&gt;10,IF(AND(ISNUMBER('Test Sample Data'!E680),'Test Sample Data'!E680&lt;$B$1,'Test Sample Data'!E680&gt;0),'Test Sample Data'!E680,$B$1),"")</f>
        <v/>
      </c>
      <c r="F681" s="17" t="str">
        <f>IF(SUM('Test Sample Data'!F$3:F$98)&gt;10,IF(AND(ISNUMBER('Test Sample Data'!F680),'Test Sample Data'!F680&lt;$B$1,'Test Sample Data'!F680&gt;0),'Test Sample Data'!F680,$B$1),"")</f>
        <v/>
      </c>
      <c r="G681" s="17" t="str">
        <f>IF(SUM('Test Sample Data'!G$3:G$98)&gt;10,IF(AND(ISNUMBER('Test Sample Data'!G680),'Test Sample Data'!G680&lt;$B$1,'Test Sample Data'!G680&gt;0),'Test Sample Data'!G680,$B$1),"")</f>
        <v/>
      </c>
      <c r="H681" s="17" t="str">
        <f>IF(SUM('Test Sample Data'!H$3:H$98)&gt;10,IF(AND(ISNUMBER('Test Sample Data'!H680),'Test Sample Data'!H680&lt;$B$1,'Test Sample Data'!H680&gt;0),'Test Sample Data'!H680,$B$1),"")</f>
        <v/>
      </c>
      <c r="I681" s="17" t="str">
        <f>IF(SUM('Test Sample Data'!I$3:I$98)&gt;10,IF(AND(ISNUMBER('Test Sample Data'!I680),'Test Sample Data'!I680&lt;$B$1,'Test Sample Data'!I680&gt;0),'Test Sample Data'!I680,$B$1),"")</f>
        <v/>
      </c>
      <c r="J681" s="17" t="str">
        <f>IF(SUM('Test Sample Data'!J$3:J$98)&gt;10,IF(AND(ISNUMBER('Test Sample Data'!J680),'Test Sample Data'!J680&lt;$B$1,'Test Sample Data'!J680&gt;0),'Test Sample Data'!J680,$B$1),"")</f>
        <v/>
      </c>
      <c r="K681" s="17" t="str">
        <f>IF(SUM('Test Sample Data'!K$3:K$98)&gt;10,IF(AND(ISNUMBER('Test Sample Data'!K680),'Test Sample Data'!K680&lt;$B$1,'Test Sample Data'!K680&gt;0),'Test Sample Data'!K680,$B$1),"")</f>
        <v/>
      </c>
      <c r="L681" s="17" t="str">
        <f>IF(SUM('Test Sample Data'!L$3:L$98)&gt;10,IF(AND(ISNUMBER('Test Sample Data'!L680),'Test Sample Data'!L680&lt;$B$1,'Test Sample Data'!L680&gt;0),'Test Sample Data'!L680,$B$1),"")</f>
        <v/>
      </c>
      <c r="M681" s="17" t="str">
        <f>IF(SUM('Test Sample Data'!M$3:M$98)&gt;10,IF(AND(ISNUMBER('Test Sample Data'!M680),'Test Sample Data'!M680&lt;$B$1,'Test Sample Data'!M680&gt;0),'Test Sample Data'!M680,$B$1),"")</f>
        <v/>
      </c>
      <c r="N681" s="17" t="str">
        <f>'Gene Table'!E680</f>
        <v>hsa-miR-939</v>
      </c>
      <c r="O681" s="17" t="str">
        <f>'Gene Table'!B680</f>
        <v>M06</v>
      </c>
      <c r="P681" s="17" t="str">
        <f>IF(SUM('Control Sample Data'!D$3:D$98)&gt;10,IF(AND(ISNUMBER('Control Sample Data'!D680),'Control Sample Data'!D680&lt;$B$1,'Control Sample Data'!D680&gt;0),'Control Sample Data'!D680,$B$1),"")</f>
        <v/>
      </c>
      <c r="Q681" s="17" t="str">
        <f>IF(SUM('Control Sample Data'!E$3:E$98)&gt;10,IF(AND(ISNUMBER('Control Sample Data'!E680),'Control Sample Data'!E680&lt;$B$1,'Control Sample Data'!E680&gt;0),'Control Sample Data'!E680,$B$1),"")</f>
        <v/>
      </c>
      <c r="R681" s="17" t="str">
        <f>IF(SUM('Control Sample Data'!F$3:F$98)&gt;10,IF(AND(ISNUMBER('Control Sample Data'!F680),'Control Sample Data'!F680&lt;$B$1,'Control Sample Data'!F680&gt;0),'Control Sample Data'!F680,$B$1),"")</f>
        <v/>
      </c>
      <c r="S681" s="17" t="str">
        <f>IF(SUM('Control Sample Data'!G$3:G$98)&gt;10,IF(AND(ISNUMBER('Control Sample Data'!G680),'Control Sample Data'!G680&lt;$B$1,'Control Sample Data'!G680&gt;0),'Control Sample Data'!G680,$B$1),"")</f>
        <v/>
      </c>
      <c r="T681" s="17" t="str">
        <f>IF(SUM('Control Sample Data'!H$3:H$98)&gt;10,IF(AND(ISNUMBER('Control Sample Data'!H680),'Control Sample Data'!H680&lt;$B$1,'Control Sample Data'!H680&gt;0),'Control Sample Data'!H680,$B$1),"")</f>
        <v/>
      </c>
      <c r="U681" s="17" t="str">
        <f>IF(SUM('Control Sample Data'!I$3:I$98)&gt;10,IF(AND(ISNUMBER('Control Sample Data'!I680),'Control Sample Data'!I680&lt;$B$1,'Control Sample Data'!I680&gt;0),'Control Sample Data'!I680,$B$1),"")</f>
        <v/>
      </c>
      <c r="V681" s="17" t="str">
        <f>IF(SUM('Control Sample Data'!J$3:J$98)&gt;10,IF(AND(ISNUMBER('Control Sample Data'!J680),'Control Sample Data'!J680&lt;$B$1,'Control Sample Data'!J680&gt;0),'Control Sample Data'!J680,$B$1),"")</f>
        <v/>
      </c>
      <c r="W681" s="17" t="str">
        <f>IF(SUM('Control Sample Data'!K$3:K$98)&gt;10,IF(AND(ISNUMBER('Control Sample Data'!K680),'Control Sample Data'!K680&lt;$B$1,'Control Sample Data'!K680&gt;0),'Control Sample Data'!K680,$B$1),"")</f>
        <v/>
      </c>
      <c r="X681" s="17" t="str">
        <f>IF(SUM('Control Sample Data'!L$3:L$98)&gt;10,IF(AND(ISNUMBER('Control Sample Data'!L680),'Control Sample Data'!L680&lt;$B$1,'Control Sample Data'!L680&gt;0),'Control Sample Data'!L680,$B$1),"")</f>
        <v/>
      </c>
      <c r="Y681" s="17" t="str">
        <f>IF(SUM('Control Sample Data'!M$3:M$98)&gt;10,IF(AND(ISNUMBER('Control Sample Data'!M680),'Control Sample Data'!M680&lt;$B$1,'Control Sample Data'!M680&gt;0),'Control Sample Data'!M680,$B$1),"")</f>
        <v/>
      </c>
      <c r="AT681" s="36" t="str">
        <f t="shared" si="451"/>
        <v/>
      </c>
      <c r="AU681" s="36" t="str">
        <f t="shared" si="452"/>
        <v/>
      </c>
      <c r="AV681" s="36" t="str">
        <f t="shared" si="453"/>
        <v/>
      </c>
      <c r="AW681" s="36" t="str">
        <f t="shared" si="454"/>
        <v/>
      </c>
      <c r="AX681" s="36" t="str">
        <f t="shared" si="455"/>
        <v/>
      </c>
      <c r="AY681" s="36" t="str">
        <f t="shared" si="456"/>
        <v/>
      </c>
      <c r="AZ681" s="36" t="str">
        <f t="shared" si="457"/>
        <v/>
      </c>
      <c r="BA681" s="36" t="str">
        <f t="shared" si="458"/>
        <v/>
      </c>
      <c r="BB681" s="36" t="str">
        <f t="shared" si="459"/>
        <v/>
      </c>
      <c r="BC681" s="36" t="str">
        <f t="shared" si="460"/>
        <v/>
      </c>
      <c r="BD681" s="36" t="str">
        <f t="shared" si="461"/>
        <v/>
      </c>
      <c r="BE681" s="36" t="str">
        <f t="shared" si="462"/>
        <v/>
      </c>
      <c r="BF681" s="36" t="str">
        <f t="shared" si="463"/>
        <v/>
      </c>
      <c r="BG681" s="36" t="str">
        <f t="shared" si="464"/>
        <v/>
      </c>
      <c r="BH681" s="36" t="str">
        <f t="shared" si="465"/>
        <v/>
      </c>
      <c r="BI681" s="36" t="str">
        <f t="shared" si="466"/>
        <v/>
      </c>
      <c r="BJ681" s="36" t="str">
        <f t="shared" si="467"/>
        <v/>
      </c>
      <c r="BK681" s="36" t="str">
        <f t="shared" si="468"/>
        <v/>
      </c>
      <c r="BL681" s="36" t="str">
        <f t="shared" si="469"/>
        <v/>
      </c>
      <c r="BM681" s="36" t="str">
        <f t="shared" si="470"/>
        <v/>
      </c>
      <c r="BN681" s="38" t="e">
        <f t="shared" si="429"/>
        <v>#DIV/0!</v>
      </c>
      <c r="BO681" s="38" t="e">
        <f t="shared" si="430"/>
        <v>#DIV/0!</v>
      </c>
      <c r="BP681" s="39" t="str">
        <f t="shared" si="431"/>
        <v/>
      </c>
      <c r="BQ681" s="39" t="str">
        <f t="shared" si="432"/>
        <v/>
      </c>
      <c r="BR681" s="39" t="str">
        <f t="shared" si="433"/>
        <v/>
      </c>
      <c r="BS681" s="39" t="str">
        <f t="shared" si="434"/>
        <v/>
      </c>
      <c r="BT681" s="39" t="str">
        <f t="shared" si="435"/>
        <v/>
      </c>
      <c r="BU681" s="39" t="str">
        <f t="shared" si="436"/>
        <v/>
      </c>
      <c r="BV681" s="39" t="str">
        <f t="shared" si="437"/>
        <v/>
      </c>
      <c r="BW681" s="39" t="str">
        <f t="shared" si="438"/>
        <v/>
      </c>
      <c r="BX681" s="39" t="str">
        <f t="shared" si="439"/>
        <v/>
      </c>
      <c r="BY681" s="39" t="str">
        <f t="shared" si="440"/>
        <v/>
      </c>
      <c r="BZ681" s="39" t="str">
        <f t="shared" si="441"/>
        <v/>
      </c>
      <c r="CA681" s="39" t="str">
        <f t="shared" si="442"/>
        <v/>
      </c>
      <c r="CB681" s="39" t="str">
        <f t="shared" si="443"/>
        <v/>
      </c>
      <c r="CC681" s="39" t="str">
        <f t="shared" si="444"/>
        <v/>
      </c>
      <c r="CD681" s="39" t="str">
        <f t="shared" si="445"/>
        <v/>
      </c>
      <c r="CE681" s="39" t="str">
        <f t="shared" si="446"/>
        <v/>
      </c>
      <c r="CF681" s="39" t="str">
        <f t="shared" si="447"/>
        <v/>
      </c>
      <c r="CG681" s="39" t="str">
        <f t="shared" si="448"/>
        <v/>
      </c>
      <c r="CH681" s="39" t="str">
        <f t="shared" si="449"/>
        <v/>
      </c>
      <c r="CI681" s="39" t="str">
        <f t="shared" si="450"/>
        <v/>
      </c>
    </row>
    <row r="682" spans="1:87">
      <c r="A682" s="18"/>
      <c r="B682" s="15" t="str">
        <f>'Gene Table'!E681</f>
        <v>hsa-miR-432-5p</v>
      </c>
      <c r="C682" s="15" t="str">
        <f>'Gene Table'!B681</f>
        <v>M07</v>
      </c>
      <c r="D682" s="16" t="str">
        <f>IF(SUM('Test Sample Data'!D$3:D$98)&gt;10,IF(AND(ISNUMBER('Test Sample Data'!D681),'Test Sample Data'!D681&lt;$B$1,'Test Sample Data'!D681&gt;0),'Test Sample Data'!D681,$B$1),"")</f>
        <v/>
      </c>
      <c r="E682" s="17" t="str">
        <f>IF(SUM('Test Sample Data'!E$3:E$98)&gt;10,IF(AND(ISNUMBER('Test Sample Data'!E681),'Test Sample Data'!E681&lt;$B$1,'Test Sample Data'!E681&gt;0),'Test Sample Data'!E681,$B$1),"")</f>
        <v/>
      </c>
      <c r="F682" s="17" t="str">
        <f>IF(SUM('Test Sample Data'!F$3:F$98)&gt;10,IF(AND(ISNUMBER('Test Sample Data'!F681),'Test Sample Data'!F681&lt;$B$1,'Test Sample Data'!F681&gt;0),'Test Sample Data'!F681,$B$1),"")</f>
        <v/>
      </c>
      <c r="G682" s="17" t="str">
        <f>IF(SUM('Test Sample Data'!G$3:G$98)&gt;10,IF(AND(ISNUMBER('Test Sample Data'!G681),'Test Sample Data'!G681&lt;$B$1,'Test Sample Data'!G681&gt;0),'Test Sample Data'!G681,$B$1),"")</f>
        <v/>
      </c>
      <c r="H682" s="17" t="str">
        <f>IF(SUM('Test Sample Data'!H$3:H$98)&gt;10,IF(AND(ISNUMBER('Test Sample Data'!H681),'Test Sample Data'!H681&lt;$B$1,'Test Sample Data'!H681&gt;0),'Test Sample Data'!H681,$B$1),"")</f>
        <v/>
      </c>
      <c r="I682" s="17" t="str">
        <f>IF(SUM('Test Sample Data'!I$3:I$98)&gt;10,IF(AND(ISNUMBER('Test Sample Data'!I681),'Test Sample Data'!I681&lt;$B$1,'Test Sample Data'!I681&gt;0),'Test Sample Data'!I681,$B$1),"")</f>
        <v/>
      </c>
      <c r="J682" s="17" t="str">
        <f>IF(SUM('Test Sample Data'!J$3:J$98)&gt;10,IF(AND(ISNUMBER('Test Sample Data'!J681),'Test Sample Data'!J681&lt;$B$1,'Test Sample Data'!J681&gt;0),'Test Sample Data'!J681,$B$1),"")</f>
        <v/>
      </c>
      <c r="K682" s="17" t="str">
        <f>IF(SUM('Test Sample Data'!K$3:K$98)&gt;10,IF(AND(ISNUMBER('Test Sample Data'!K681),'Test Sample Data'!K681&lt;$B$1,'Test Sample Data'!K681&gt;0),'Test Sample Data'!K681,$B$1),"")</f>
        <v/>
      </c>
      <c r="L682" s="17" t="str">
        <f>IF(SUM('Test Sample Data'!L$3:L$98)&gt;10,IF(AND(ISNUMBER('Test Sample Data'!L681),'Test Sample Data'!L681&lt;$B$1,'Test Sample Data'!L681&gt;0),'Test Sample Data'!L681,$B$1),"")</f>
        <v/>
      </c>
      <c r="M682" s="17" t="str">
        <f>IF(SUM('Test Sample Data'!M$3:M$98)&gt;10,IF(AND(ISNUMBER('Test Sample Data'!M681),'Test Sample Data'!M681&lt;$B$1,'Test Sample Data'!M681&gt;0),'Test Sample Data'!M681,$B$1),"")</f>
        <v/>
      </c>
      <c r="N682" s="17" t="str">
        <f>'Gene Table'!E681</f>
        <v>hsa-miR-432-5p</v>
      </c>
      <c r="O682" s="17" t="str">
        <f>'Gene Table'!B681</f>
        <v>M07</v>
      </c>
      <c r="P682" s="17" t="str">
        <f>IF(SUM('Control Sample Data'!D$3:D$98)&gt;10,IF(AND(ISNUMBER('Control Sample Data'!D681),'Control Sample Data'!D681&lt;$B$1,'Control Sample Data'!D681&gt;0),'Control Sample Data'!D681,$B$1),"")</f>
        <v/>
      </c>
      <c r="Q682" s="17" t="str">
        <f>IF(SUM('Control Sample Data'!E$3:E$98)&gt;10,IF(AND(ISNUMBER('Control Sample Data'!E681),'Control Sample Data'!E681&lt;$B$1,'Control Sample Data'!E681&gt;0),'Control Sample Data'!E681,$B$1),"")</f>
        <v/>
      </c>
      <c r="R682" s="17" t="str">
        <f>IF(SUM('Control Sample Data'!F$3:F$98)&gt;10,IF(AND(ISNUMBER('Control Sample Data'!F681),'Control Sample Data'!F681&lt;$B$1,'Control Sample Data'!F681&gt;0),'Control Sample Data'!F681,$B$1),"")</f>
        <v/>
      </c>
      <c r="S682" s="17" t="str">
        <f>IF(SUM('Control Sample Data'!G$3:G$98)&gt;10,IF(AND(ISNUMBER('Control Sample Data'!G681),'Control Sample Data'!G681&lt;$B$1,'Control Sample Data'!G681&gt;0),'Control Sample Data'!G681,$B$1),"")</f>
        <v/>
      </c>
      <c r="T682" s="17" t="str">
        <f>IF(SUM('Control Sample Data'!H$3:H$98)&gt;10,IF(AND(ISNUMBER('Control Sample Data'!H681),'Control Sample Data'!H681&lt;$B$1,'Control Sample Data'!H681&gt;0),'Control Sample Data'!H681,$B$1),"")</f>
        <v/>
      </c>
      <c r="U682" s="17" t="str">
        <f>IF(SUM('Control Sample Data'!I$3:I$98)&gt;10,IF(AND(ISNUMBER('Control Sample Data'!I681),'Control Sample Data'!I681&lt;$B$1,'Control Sample Data'!I681&gt;0),'Control Sample Data'!I681,$B$1),"")</f>
        <v/>
      </c>
      <c r="V682" s="17" t="str">
        <f>IF(SUM('Control Sample Data'!J$3:J$98)&gt;10,IF(AND(ISNUMBER('Control Sample Data'!J681),'Control Sample Data'!J681&lt;$B$1,'Control Sample Data'!J681&gt;0),'Control Sample Data'!J681,$B$1),"")</f>
        <v/>
      </c>
      <c r="W682" s="17" t="str">
        <f>IF(SUM('Control Sample Data'!K$3:K$98)&gt;10,IF(AND(ISNUMBER('Control Sample Data'!K681),'Control Sample Data'!K681&lt;$B$1,'Control Sample Data'!K681&gt;0),'Control Sample Data'!K681,$B$1),"")</f>
        <v/>
      </c>
      <c r="X682" s="17" t="str">
        <f>IF(SUM('Control Sample Data'!L$3:L$98)&gt;10,IF(AND(ISNUMBER('Control Sample Data'!L681),'Control Sample Data'!L681&lt;$B$1,'Control Sample Data'!L681&gt;0),'Control Sample Data'!L681,$B$1),"")</f>
        <v/>
      </c>
      <c r="Y682" s="17" t="str">
        <f>IF(SUM('Control Sample Data'!M$3:M$98)&gt;10,IF(AND(ISNUMBER('Control Sample Data'!M681),'Control Sample Data'!M681&lt;$B$1,'Control Sample Data'!M681&gt;0),'Control Sample Data'!M681,$B$1),"")</f>
        <v/>
      </c>
      <c r="AT682" s="36" t="str">
        <f t="shared" si="451"/>
        <v/>
      </c>
      <c r="AU682" s="36" t="str">
        <f t="shared" si="452"/>
        <v/>
      </c>
      <c r="AV682" s="36" t="str">
        <f t="shared" si="453"/>
        <v/>
      </c>
      <c r="AW682" s="36" t="str">
        <f t="shared" si="454"/>
        <v/>
      </c>
      <c r="AX682" s="36" t="str">
        <f t="shared" si="455"/>
        <v/>
      </c>
      <c r="AY682" s="36" t="str">
        <f t="shared" si="456"/>
        <v/>
      </c>
      <c r="AZ682" s="36" t="str">
        <f t="shared" si="457"/>
        <v/>
      </c>
      <c r="BA682" s="36" t="str">
        <f t="shared" si="458"/>
        <v/>
      </c>
      <c r="BB682" s="36" t="str">
        <f t="shared" si="459"/>
        <v/>
      </c>
      <c r="BC682" s="36" t="str">
        <f t="shared" si="460"/>
        <v/>
      </c>
      <c r="BD682" s="36" t="str">
        <f t="shared" si="461"/>
        <v/>
      </c>
      <c r="BE682" s="36" t="str">
        <f t="shared" si="462"/>
        <v/>
      </c>
      <c r="BF682" s="36" t="str">
        <f t="shared" si="463"/>
        <v/>
      </c>
      <c r="BG682" s="36" t="str">
        <f t="shared" si="464"/>
        <v/>
      </c>
      <c r="BH682" s="36" t="str">
        <f t="shared" si="465"/>
        <v/>
      </c>
      <c r="BI682" s="36" t="str">
        <f t="shared" si="466"/>
        <v/>
      </c>
      <c r="BJ682" s="36" t="str">
        <f t="shared" si="467"/>
        <v/>
      </c>
      <c r="BK682" s="36" t="str">
        <f t="shared" si="468"/>
        <v/>
      </c>
      <c r="BL682" s="36" t="str">
        <f t="shared" si="469"/>
        <v/>
      </c>
      <c r="BM682" s="36" t="str">
        <f t="shared" si="470"/>
        <v/>
      </c>
      <c r="BN682" s="38" t="e">
        <f t="shared" si="429"/>
        <v>#DIV/0!</v>
      </c>
      <c r="BO682" s="38" t="e">
        <f t="shared" si="430"/>
        <v>#DIV/0!</v>
      </c>
      <c r="BP682" s="39" t="str">
        <f t="shared" si="431"/>
        <v/>
      </c>
      <c r="BQ682" s="39" t="str">
        <f t="shared" si="432"/>
        <v/>
      </c>
      <c r="BR682" s="39" t="str">
        <f t="shared" si="433"/>
        <v/>
      </c>
      <c r="BS682" s="39" t="str">
        <f t="shared" si="434"/>
        <v/>
      </c>
      <c r="BT682" s="39" t="str">
        <f t="shared" si="435"/>
        <v/>
      </c>
      <c r="BU682" s="39" t="str">
        <f t="shared" si="436"/>
        <v/>
      </c>
      <c r="BV682" s="39" t="str">
        <f t="shared" si="437"/>
        <v/>
      </c>
      <c r="BW682" s="39" t="str">
        <f t="shared" si="438"/>
        <v/>
      </c>
      <c r="BX682" s="39" t="str">
        <f t="shared" si="439"/>
        <v/>
      </c>
      <c r="BY682" s="39" t="str">
        <f t="shared" si="440"/>
        <v/>
      </c>
      <c r="BZ682" s="39" t="str">
        <f t="shared" si="441"/>
        <v/>
      </c>
      <c r="CA682" s="39" t="str">
        <f t="shared" si="442"/>
        <v/>
      </c>
      <c r="CB682" s="39" t="str">
        <f t="shared" si="443"/>
        <v/>
      </c>
      <c r="CC682" s="39" t="str">
        <f t="shared" si="444"/>
        <v/>
      </c>
      <c r="CD682" s="39" t="str">
        <f t="shared" si="445"/>
        <v/>
      </c>
      <c r="CE682" s="39" t="str">
        <f t="shared" si="446"/>
        <v/>
      </c>
      <c r="CF682" s="39" t="str">
        <f t="shared" si="447"/>
        <v/>
      </c>
      <c r="CG682" s="39" t="str">
        <f t="shared" si="448"/>
        <v/>
      </c>
      <c r="CH682" s="39" t="str">
        <f t="shared" si="449"/>
        <v/>
      </c>
      <c r="CI682" s="39" t="str">
        <f t="shared" si="450"/>
        <v/>
      </c>
    </row>
    <row r="683" spans="1:87">
      <c r="A683" s="18"/>
      <c r="B683" s="15" t="str">
        <f>'Gene Table'!E682</f>
        <v>hsa-miR-887</v>
      </c>
      <c r="C683" s="15" t="str">
        <f>'Gene Table'!B682</f>
        <v>M08</v>
      </c>
      <c r="D683" s="16" t="str">
        <f>IF(SUM('Test Sample Data'!D$3:D$98)&gt;10,IF(AND(ISNUMBER('Test Sample Data'!D682),'Test Sample Data'!D682&lt;$B$1,'Test Sample Data'!D682&gt;0),'Test Sample Data'!D682,$B$1),"")</f>
        <v/>
      </c>
      <c r="E683" s="17" t="str">
        <f>IF(SUM('Test Sample Data'!E$3:E$98)&gt;10,IF(AND(ISNUMBER('Test Sample Data'!E682),'Test Sample Data'!E682&lt;$B$1,'Test Sample Data'!E682&gt;0),'Test Sample Data'!E682,$B$1),"")</f>
        <v/>
      </c>
      <c r="F683" s="17" t="str">
        <f>IF(SUM('Test Sample Data'!F$3:F$98)&gt;10,IF(AND(ISNUMBER('Test Sample Data'!F682),'Test Sample Data'!F682&lt;$B$1,'Test Sample Data'!F682&gt;0),'Test Sample Data'!F682,$B$1),"")</f>
        <v/>
      </c>
      <c r="G683" s="17" t="str">
        <f>IF(SUM('Test Sample Data'!G$3:G$98)&gt;10,IF(AND(ISNUMBER('Test Sample Data'!G682),'Test Sample Data'!G682&lt;$B$1,'Test Sample Data'!G682&gt;0),'Test Sample Data'!G682,$B$1),"")</f>
        <v/>
      </c>
      <c r="H683" s="17" t="str">
        <f>IF(SUM('Test Sample Data'!H$3:H$98)&gt;10,IF(AND(ISNUMBER('Test Sample Data'!H682),'Test Sample Data'!H682&lt;$B$1,'Test Sample Data'!H682&gt;0),'Test Sample Data'!H682,$B$1),"")</f>
        <v/>
      </c>
      <c r="I683" s="17" t="str">
        <f>IF(SUM('Test Sample Data'!I$3:I$98)&gt;10,IF(AND(ISNUMBER('Test Sample Data'!I682),'Test Sample Data'!I682&lt;$B$1,'Test Sample Data'!I682&gt;0),'Test Sample Data'!I682,$B$1),"")</f>
        <v/>
      </c>
      <c r="J683" s="17" t="str">
        <f>IF(SUM('Test Sample Data'!J$3:J$98)&gt;10,IF(AND(ISNUMBER('Test Sample Data'!J682),'Test Sample Data'!J682&lt;$B$1,'Test Sample Data'!J682&gt;0),'Test Sample Data'!J682,$B$1),"")</f>
        <v/>
      </c>
      <c r="K683" s="17" t="str">
        <f>IF(SUM('Test Sample Data'!K$3:K$98)&gt;10,IF(AND(ISNUMBER('Test Sample Data'!K682),'Test Sample Data'!K682&lt;$B$1,'Test Sample Data'!K682&gt;0),'Test Sample Data'!K682,$B$1),"")</f>
        <v/>
      </c>
      <c r="L683" s="17" t="str">
        <f>IF(SUM('Test Sample Data'!L$3:L$98)&gt;10,IF(AND(ISNUMBER('Test Sample Data'!L682),'Test Sample Data'!L682&lt;$B$1,'Test Sample Data'!L682&gt;0),'Test Sample Data'!L682,$B$1),"")</f>
        <v/>
      </c>
      <c r="M683" s="17" t="str">
        <f>IF(SUM('Test Sample Data'!M$3:M$98)&gt;10,IF(AND(ISNUMBER('Test Sample Data'!M682),'Test Sample Data'!M682&lt;$B$1,'Test Sample Data'!M682&gt;0),'Test Sample Data'!M682,$B$1),"")</f>
        <v/>
      </c>
      <c r="N683" s="17" t="str">
        <f>'Gene Table'!E682</f>
        <v>hsa-miR-887</v>
      </c>
      <c r="O683" s="17" t="str">
        <f>'Gene Table'!B682</f>
        <v>M08</v>
      </c>
      <c r="P683" s="17" t="str">
        <f>IF(SUM('Control Sample Data'!D$3:D$98)&gt;10,IF(AND(ISNUMBER('Control Sample Data'!D682),'Control Sample Data'!D682&lt;$B$1,'Control Sample Data'!D682&gt;0),'Control Sample Data'!D682,$B$1),"")</f>
        <v/>
      </c>
      <c r="Q683" s="17" t="str">
        <f>IF(SUM('Control Sample Data'!E$3:E$98)&gt;10,IF(AND(ISNUMBER('Control Sample Data'!E682),'Control Sample Data'!E682&lt;$B$1,'Control Sample Data'!E682&gt;0),'Control Sample Data'!E682,$B$1),"")</f>
        <v/>
      </c>
      <c r="R683" s="17" t="str">
        <f>IF(SUM('Control Sample Data'!F$3:F$98)&gt;10,IF(AND(ISNUMBER('Control Sample Data'!F682),'Control Sample Data'!F682&lt;$B$1,'Control Sample Data'!F682&gt;0),'Control Sample Data'!F682,$B$1),"")</f>
        <v/>
      </c>
      <c r="S683" s="17" t="str">
        <f>IF(SUM('Control Sample Data'!G$3:G$98)&gt;10,IF(AND(ISNUMBER('Control Sample Data'!G682),'Control Sample Data'!G682&lt;$B$1,'Control Sample Data'!G682&gt;0),'Control Sample Data'!G682,$B$1),"")</f>
        <v/>
      </c>
      <c r="T683" s="17" t="str">
        <f>IF(SUM('Control Sample Data'!H$3:H$98)&gt;10,IF(AND(ISNUMBER('Control Sample Data'!H682),'Control Sample Data'!H682&lt;$B$1,'Control Sample Data'!H682&gt;0),'Control Sample Data'!H682,$B$1),"")</f>
        <v/>
      </c>
      <c r="U683" s="17" t="str">
        <f>IF(SUM('Control Sample Data'!I$3:I$98)&gt;10,IF(AND(ISNUMBER('Control Sample Data'!I682),'Control Sample Data'!I682&lt;$B$1,'Control Sample Data'!I682&gt;0),'Control Sample Data'!I682,$B$1),"")</f>
        <v/>
      </c>
      <c r="V683" s="17" t="str">
        <f>IF(SUM('Control Sample Data'!J$3:J$98)&gt;10,IF(AND(ISNUMBER('Control Sample Data'!J682),'Control Sample Data'!J682&lt;$B$1,'Control Sample Data'!J682&gt;0),'Control Sample Data'!J682,$B$1),"")</f>
        <v/>
      </c>
      <c r="W683" s="17" t="str">
        <f>IF(SUM('Control Sample Data'!K$3:K$98)&gt;10,IF(AND(ISNUMBER('Control Sample Data'!K682),'Control Sample Data'!K682&lt;$B$1,'Control Sample Data'!K682&gt;0),'Control Sample Data'!K682,$B$1),"")</f>
        <v/>
      </c>
      <c r="X683" s="17" t="str">
        <f>IF(SUM('Control Sample Data'!L$3:L$98)&gt;10,IF(AND(ISNUMBER('Control Sample Data'!L682),'Control Sample Data'!L682&lt;$B$1,'Control Sample Data'!L682&gt;0),'Control Sample Data'!L682,$B$1),"")</f>
        <v/>
      </c>
      <c r="Y683" s="17" t="str">
        <f>IF(SUM('Control Sample Data'!M$3:M$98)&gt;10,IF(AND(ISNUMBER('Control Sample Data'!M682),'Control Sample Data'!M682&lt;$B$1,'Control Sample Data'!M682&gt;0),'Control Sample Data'!M682,$B$1),"")</f>
        <v/>
      </c>
      <c r="AT683" s="36" t="str">
        <f t="shared" si="451"/>
        <v/>
      </c>
      <c r="AU683" s="36" t="str">
        <f t="shared" si="452"/>
        <v/>
      </c>
      <c r="AV683" s="36" t="str">
        <f t="shared" si="453"/>
        <v/>
      </c>
      <c r="AW683" s="36" t="str">
        <f t="shared" si="454"/>
        <v/>
      </c>
      <c r="AX683" s="36" t="str">
        <f t="shared" si="455"/>
        <v/>
      </c>
      <c r="AY683" s="36" t="str">
        <f t="shared" si="456"/>
        <v/>
      </c>
      <c r="AZ683" s="36" t="str">
        <f t="shared" si="457"/>
        <v/>
      </c>
      <c r="BA683" s="36" t="str">
        <f t="shared" si="458"/>
        <v/>
      </c>
      <c r="BB683" s="36" t="str">
        <f t="shared" si="459"/>
        <v/>
      </c>
      <c r="BC683" s="36" t="str">
        <f t="shared" si="460"/>
        <v/>
      </c>
      <c r="BD683" s="36" t="str">
        <f t="shared" si="461"/>
        <v/>
      </c>
      <c r="BE683" s="36" t="str">
        <f t="shared" si="462"/>
        <v/>
      </c>
      <c r="BF683" s="36" t="str">
        <f t="shared" si="463"/>
        <v/>
      </c>
      <c r="BG683" s="36" t="str">
        <f t="shared" si="464"/>
        <v/>
      </c>
      <c r="BH683" s="36" t="str">
        <f t="shared" si="465"/>
        <v/>
      </c>
      <c r="BI683" s="36" t="str">
        <f t="shared" si="466"/>
        <v/>
      </c>
      <c r="BJ683" s="36" t="str">
        <f t="shared" si="467"/>
        <v/>
      </c>
      <c r="BK683" s="36" t="str">
        <f t="shared" si="468"/>
        <v/>
      </c>
      <c r="BL683" s="36" t="str">
        <f t="shared" si="469"/>
        <v/>
      </c>
      <c r="BM683" s="36" t="str">
        <f t="shared" si="470"/>
        <v/>
      </c>
      <c r="BN683" s="38" t="e">
        <f t="shared" si="429"/>
        <v>#DIV/0!</v>
      </c>
      <c r="BO683" s="38" t="e">
        <f t="shared" si="430"/>
        <v>#DIV/0!</v>
      </c>
      <c r="BP683" s="39" t="str">
        <f t="shared" si="431"/>
        <v/>
      </c>
      <c r="BQ683" s="39" t="str">
        <f t="shared" si="432"/>
        <v/>
      </c>
      <c r="BR683" s="39" t="str">
        <f t="shared" si="433"/>
        <v/>
      </c>
      <c r="BS683" s="39" t="str">
        <f t="shared" si="434"/>
        <v/>
      </c>
      <c r="BT683" s="39" t="str">
        <f t="shared" si="435"/>
        <v/>
      </c>
      <c r="BU683" s="39" t="str">
        <f t="shared" si="436"/>
        <v/>
      </c>
      <c r="BV683" s="39" t="str">
        <f t="shared" si="437"/>
        <v/>
      </c>
      <c r="BW683" s="39" t="str">
        <f t="shared" si="438"/>
        <v/>
      </c>
      <c r="BX683" s="39" t="str">
        <f t="shared" si="439"/>
        <v/>
      </c>
      <c r="BY683" s="39" t="str">
        <f t="shared" si="440"/>
        <v/>
      </c>
      <c r="BZ683" s="39" t="str">
        <f t="shared" si="441"/>
        <v/>
      </c>
      <c r="CA683" s="39" t="str">
        <f t="shared" si="442"/>
        <v/>
      </c>
      <c r="CB683" s="39" t="str">
        <f t="shared" si="443"/>
        <v/>
      </c>
      <c r="CC683" s="39" t="str">
        <f t="shared" si="444"/>
        <v/>
      </c>
      <c r="CD683" s="39" t="str">
        <f t="shared" si="445"/>
        <v/>
      </c>
      <c r="CE683" s="39" t="str">
        <f t="shared" si="446"/>
        <v/>
      </c>
      <c r="CF683" s="39" t="str">
        <f t="shared" si="447"/>
        <v/>
      </c>
      <c r="CG683" s="39" t="str">
        <f t="shared" si="448"/>
        <v/>
      </c>
      <c r="CH683" s="39" t="str">
        <f t="shared" si="449"/>
        <v/>
      </c>
      <c r="CI683" s="39" t="str">
        <f t="shared" si="450"/>
        <v/>
      </c>
    </row>
    <row r="684" spans="1:87">
      <c r="A684" s="18"/>
      <c r="B684" s="15" t="str">
        <f>'Gene Table'!E683</f>
        <v>hsa-miR-551a</v>
      </c>
      <c r="C684" s="15" t="str">
        <f>'Gene Table'!B683</f>
        <v>M09</v>
      </c>
      <c r="D684" s="16" t="str">
        <f>IF(SUM('Test Sample Data'!D$3:D$98)&gt;10,IF(AND(ISNUMBER('Test Sample Data'!D683),'Test Sample Data'!D683&lt;$B$1,'Test Sample Data'!D683&gt;0),'Test Sample Data'!D683,$B$1),"")</f>
        <v/>
      </c>
      <c r="E684" s="17" t="str">
        <f>IF(SUM('Test Sample Data'!E$3:E$98)&gt;10,IF(AND(ISNUMBER('Test Sample Data'!E683),'Test Sample Data'!E683&lt;$B$1,'Test Sample Data'!E683&gt;0),'Test Sample Data'!E683,$B$1),"")</f>
        <v/>
      </c>
      <c r="F684" s="17" t="str">
        <f>IF(SUM('Test Sample Data'!F$3:F$98)&gt;10,IF(AND(ISNUMBER('Test Sample Data'!F683),'Test Sample Data'!F683&lt;$B$1,'Test Sample Data'!F683&gt;0),'Test Sample Data'!F683,$B$1),"")</f>
        <v/>
      </c>
      <c r="G684" s="17" t="str">
        <f>IF(SUM('Test Sample Data'!G$3:G$98)&gt;10,IF(AND(ISNUMBER('Test Sample Data'!G683),'Test Sample Data'!G683&lt;$B$1,'Test Sample Data'!G683&gt;0),'Test Sample Data'!G683,$B$1),"")</f>
        <v/>
      </c>
      <c r="H684" s="17" t="str">
        <f>IF(SUM('Test Sample Data'!H$3:H$98)&gt;10,IF(AND(ISNUMBER('Test Sample Data'!H683),'Test Sample Data'!H683&lt;$B$1,'Test Sample Data'!H683&gt;0),'Test Sample Data'!H683,$B$1),"")</f>
        <v/>
      </c>
      <c r="I684" s="17" t="str">
        <f>IF(SUM('Test Sample Data'!I$3:I$98)&gt;10,IF(AND(ISNUMBER('Test Sample Data'!I683),'Test Sample Data'!I683&lt;$B$1,'Test Sample Data'!I683&gt;0),'Test Sample Data'!I683,$B$1),"")</f>
        <v/>
      </c>
      <c r="J684" s="17" t="str">
        <f>IF(SUM('Test Sample Data'!J$3:J$98)&gt;10,IF(AND(ISNUMBER('Test Sample Data'!J683),'Test Sample Data'!J683&lt;$B$1,'Test Sample Data'!J683&gt;0),'Test Sample Data'!J683,$B$1),"")</f>
        <v/>
      </c>
      <c r="K684" s="17" t="str">
        <f>IF(SUM('Test Sample Data'!K$3:K$98)&gt;10,IF(AND(ISNUMBER('Test Sample Data'!K683),'Test Sample Data'!K683&lt;$B$1,'Test Sample Data'!K683&gt;0),'Test Sample Data'!K683,$B$1),"")</f>
        <v/>
      </c>
      <c r="L684" s="17" t="str">
        <f>IF(SUM('Test Sample Data'!L$3:L$98)&gt;10,IF(AND(ISNUMBER('Test Sample Data'!L683),'Test Sample Data'!L683&lt;$B$1,'Test Sample Data'!L683&gt;0),'Test Sample Data'!L683,$B$1),"")</f>
        <v/>
      </c>
      <c r="M684" s="17" t="str">
        <f>IF(SUM('Test Sample Data'!M$3:M$98)&gt;10,IF(AND(ISNUMBER('Test Sample Data'!M683),'Test Sample Data'!M683&lt;$B$1,'Test Sample Data'!M683&gt;0),'Test Sample Data'!M683,$B$1),"")</f>
        <v/>
      </c>
      <c r="N684" s="17" t="str">
        <f>'Gene Table'!E683</f>
        <v>hsa-miR-551a</v>
      </c>
      <c r="O684" s="17" t="str">
        <f>'Gene Table'!B683</f>
        <v>M09</v>
      </c>
      <c r="P684" s="17" t="str">
        <f>IF(SUM('Control Sample Data'!D$3:D$98)&gt;10,IF(AND(ISNUMBER('Control Sample Data'!D683),'Control Sample Data'!D683&lt;$B$1,'Control Sample Data'!D683&gt;0),'Control Sample Data'!D683,$B$1),"")</f>
        <v/>
      </c>
      <c r="Q684" s="17" t="str">
        <f>IF(SUM('Control Sample Data'!E$3:E$98)&gt;10,IF(AND(ISNUMBER('Control Sample Data'!E683),'Control Sample Data'!E683&lt;$B$1,'Control Sample Data'!E683&gt;0),'Control Sample Data'!E683,$B$1),"")</f>
        <v/>
      </c>
      <c r="R684" s="17" t="str">
        <f>IF(SUM('Control Sample Data'!F$3:F$98)&gt;10,IF(AND(ISNUMBER('Control Sample Data'!F683),'Control Sample Data'!F683&lt;$B$1,'Control Sample Data'!F683&gt;0),'Control Sample Data'!F683,$B$1),"")</f>
        <v/>
      </c>
      <c r="S684" s="17" t="str">
        <f>IF(SUM('Control Sample Data'!G$3:G$98)&gt;10,IF(AND(ISNUMBER('Control Sample Data'!G683),'Control Sample Data'!G683&lt;$B$1,'Control Sample Data'!G683&gt;0),'Control Sample Data'!G683,$B$1),"")</f>
        <v/>
      </c>
      <c r="T684" s="17" t="str">
        <f>IF(SUM('Control Sample Data'!H$3:H$98)&gt;10,IF(AND(ISNUMBER('Control Sample Data'!H683),'Control Sample Data'!H683&lt;$B$1,'Control Sample Data'!H683&gt;0),'Control Sample Data'!H683,$B$1),"")</f>
        <v/>
      </c>
      <c r="U684" s="17" t="str">
        <f>IF(SUM('Control Sample Data'!I$3:I$98)&gt;10,IF(AND(ISNUMBER('Control Sample Data'!I683),'Control Sample Data'!I683&lt;$B$1,'Control Sample Data'!I683&gt;0),'Control Sample Data'!I683,$B$1),"")</f>
        <v/>
      </c>
      <c r="V684" s="17" t="str">
        <f>IF(SUM('Control Sample Data'!J$3:J$98)&gt;10,IF(AND(ISNUMBER('Control Sample Data'!J683),'Control Sample Data'!J683&lt;$B$1,'Control Sample Data'!J683&gt;0),'Control Sample Data'!J683,$B$1),"")</f>
        <v/>
      </c>
      <c r="W684" s="17" t="str">
        <f>IF(SUM('Control Sample Data'!K$3:K$98)&gt;10,IF(AND(ISNUMBER('Control Sample Data'!K683),'Control Sample Data'!K683&lt;$B$1,'Control Sample Data'!K683&gt;0),'Control Sample Data'!K683,$B$1),"")</f>
        <v/>
      </c>
      <c r="X684" s="17" t="str">
        <f>IF(SUM('Control Sample Data'!L$3:L$98)&gt;10,IF(AND(ISNUMBER('Control Sample Data'!L683),'Control Sample Data'!L683&lt;$B$1,'Control Sample Data'!L683&gt;0),'Control Sample Data'!L683,$B$1),"")</f>
        <v/>
      </c>
      <c r="Y684" s="17" t="str">
        <f>IF(SUM('Control Sample Data'!M$3:M$98)&gt;10,IF(AND(ISNUMBER('Control Sample Data'!M683),'Control Sample Data'!M683&lt;$B$1,'Control Sample Data'!M683&gt;0),'Control Sample Data'!M683,$B$1),"")</f>
        <v/>
      </c>
      <c r="AT684" s="36" t="str">
        <f t="shared" si="451"/>
        <v/>
      </c>
      <c r="AU684" s="36" t="str">
        <f t="shared" si="452"/>
        <v/>
      </c>
      <c r="AV684" s="36" t="str">
        <f t="shared" si="453"/>
        <v/>
      </c>
      <c r="AW684" s="36" t="str">
        <f t="shared" si="454"/>
        <v/>
      </c>
      <c r="AX684" s="36" t="str">
        <f t="shared" si="455"/>
        <v/>
      </c>
      <c r="AY684" s="36" t="str">
        <f t="shared" si="456"/>
        <v/>
      </c>
      <c r="AZ684" s="36" t="str">
        <f t="shared" si="457"/>
        <v/>
      </c>
      <c r="BA684" s="36" t="str">
        <f t="shared" si="458"/>
        <v/>
      </c>
      <c r="BB684" s="36" t="str">
        <f t="shared" si="459"/>
        <v/>
      </c>
      <c r="BC684" s="36" t="str">
        <f t="shared" si="460"/>
        <v/>
      </c>
      <c r="BD684" s="36" t="str">
        <f t="shared" si="461"/>
        <v/>
      </c>
      <c r="BE684" s="36" t="str">
        <f t="shared" si="462"/>
        <v/>
      </c>
      <c r="BF684" s="36" t="str">
        <f t="shared" si="463"/>
        <v/>
      </c>
      <c r="BG684" s="36" t="str">
        <f t="shared" si="464"/>
        <v/>
      </c>
      <c r="BH684" s="36" t="str">
        <f t="shared" si="465"/>
        <v/>
      </c>
      <c r="BI684" s="36" t="str">
        <f t="shared" si="466"/>
        <v/>
      </c>
      <c r="BJ684" s="36" t="str">
        <f t="shared" si="467"/>
        <v/>
      </c>
      <c r="BK684" s="36" t="str">
        <f t="shared" si="468"/>
        <v/>
      </c>
      <c r="BL684" s="36" t="str">
        <f t="shared" si="469"/>
        <v/>
      </c>
      <c r="BM684" s="36" t="str">
        <f t="shared" si="470"/>
        <v/>
      </c>
      <c r="BN684" s="38" t="e">
        <f t="shared" si="429"/>
        <v>#DIV/0!</v>
      </c>
      <c r="BO684" s="38" t="e">
        <f t="shared" si="430"/>
        <v>#DIV/0!</v>
      </c>
      <c r="BP684" s="39" t="str">
        <f t="shared" si="431"/>
        <v/>
      </c>
      <c r="BQ684" s="39" t="str">
        <f t="shared" si="432"/>
        <v/>
      </c>
      <c r="BR684" s="39" t="str">
        <f t="shared" si="433"/>
        <v/>
      </c>
      <c r="BS684" s="39" t="str">
        <f t="shared" si="434"/>
        <v/>
      </c>
      <c r="BT684" s="39" t="str">
        <f t="shared" si="435"/>
        <v/>
      </c>
      <c r="BU684" s="39" t="str">
        <f t="shared" si="436"/>
        <v/>
      </c>
      <c r="BV684" s="39" t="str">
        <f t="shared" si="437"/>
        <v/>
      </c>
      <c r="BW684" s="39" t="str">
        <f t="shared" si="438"/>
        <v/>
      </c>
      <c r="BX684" s="39" t="str">
        <f t="shared" si="439"/>
        <v/>
      </c>
      <c r="BY684" s="39" t="str">
        <f t="shared" si="440"/>
        <v/>
      </c>
      <c r="BZ684" s="39" t="str">
        <f t="shared" si="441"/>
        <v/>
      </c>
      <c r="CA684" s="39" t="str">
        <f t="shared" si="442"/>
        <v/>
      </c>
      <c r="CB684" s="39" t="str">
        <f t="shared" si="443"/>
        <v/>
      </c>
      <c r="CC684" s="39" t="str">
        <f t="shared" si="444"/>
        <v/>
      </c>
      <c r="CD684" s="39" t="str">
        <f t="shared" si="445"/>
        <v/>
      </c>
      <c r="CE684" s="39" t="str">
        <f t="shared" si="446"/>
        <v/>
      </c>
      <c r="CF684" s="39" t="str">
        <f t="shared" si="447"/>
        <v/>
      </c>
      <c r="CG684" s="39" t="str">
        <f t="shared" si="448"/>
        <v/>
      </c>
      <c r="CH684" s="39" t="str">
        <f t="shared" si="449"/>
        <v/>
      </c>
      <c r="CI684" s="39" t="str">
        <f t="shared" si="450"/>
        <v/>
      </c>
    </row>
    <row r="685" spans="1:87">
      <c r="A685" s="18"/>
      <c r="B685" s="15" t="str">
        <f>'Gene Table'!E684</f>
        <v>hsa-miR-615-5p</v>
      </c>
      <c r="C685" s="15" t="str">
        <f>'Gene Table'!B684</f>
        <v>M10</v>
      </c>
      <c r="D685" s="16" t="str">
        <f>IF(SUM('Test Sample Data'!D$3:D$98)&gt;10,IF(AND(ISNUMBER('Test Sample Data'!D684),'Test Sample Data'!D684&lt;$B$1,'Test Sample Data'!D684&gt;0),'Test Sample Data'!D684,$B$1),"")</f>
        <v/>
      </c>
      <c r="E685" s="17" t="str">
        <f>IF(SUM('Test Sample Data'!E$3:E$98)&gt;10,IF(AND(ISNUMBER('Test Sample Data'!E684),'Test Sample Data'!E684&lt;$B$1,'Test Sample Data'!E684&gt;0),'Test Sample Data'!E684,$B$1),"")</f>
        <v/>
      </c>
      <c r="F685" s="17" t="str">
        <f>IF(SUM('Test Sample Data'!F$3:F$98)&gt;10,IF(AND(ISNUMBER('Test Sample Data'!F684),'Test Sample Data'!F684&lt;$B$1,'Test Sample Data'!F684&gt;0),'Test Sample Data'!F684,$B$1),"")</f>
        <v/>
      </c>
      <c r="G685" s="17" t="str">
        <f>IF(SUM('Test Sample Data'!G$3:G$98)&gt;10,IF(AND(ISNUMBER('Test Sample Data'!G684),'Test Sample Data'!G684&lt;$B$1,'Test Sample Data'!G684&gt;0),'Test Sample Data'!G684,$B$1),"")</f>
        <v/>
      </c>
      <c r="H685" s="17" t="str">
        <f>IF(SUM('Test Sample Data'!H$3:H$98)&gt;10,IF(AND(ISNUMBER('Test Sample Data'!H684),'Test Sample Data'!H684&lt;$B$1,'Test Sample Data'!H684&gt;0),'Test Sample Data'!H684,$B$1),"")</f>
        <v/>
      </c>
      <c r="I685" s="17" t="str">
        <f>IF(SUM('Test Sample Data'!I$3:I$98)&gt;10,IF(AND(ISNUMBER('Test Sample Data'!I684),'Test Sample Data'!I684&lt;$B$1,'Test Sample Data'!I684&gt;0),'Test Sample Data'!I684,$B$1),"")</f>
        <v/>
      </c>
      <c r="J685" s="17" t="str">
        <f>IF(SUM('Test Sample Data'!J$3:J$98)&gt;10,IF(AND(ISNUMBER('Test Sample Data'!J684),'Test Sample Data'!J684&lt;$B$1,'Test Sample Data'!J684&gt;0),'Test Sample Data'!J684,$B$1),"")</f>
        <v/>
      </c>
      <c r="K685" s="17" t="str">
        <f>IF(SUM('Test Sample Data'!K$3:K$98)&gt;10,IF(AND(ISNUMBER('Test Sample Data'!K684),'Test Sample Data'!K684&lt;$B$1,'Test Sample Data'!K684&gt;0),'Test Sample Data'!K684,$B$1),"")</f>
        <v/>
      </c>
      <c r="L685" s="17" t="str">
        <f>IF(SUM('Test Sample Data'!L$3:L$98)&gt;10,IF(AND(ISNUMBER('Test Sample Data'!L684),'Test Sample Data'!L684&lt;$B$1,'Test Sample Data'!L684&gt;0),'Test Sample Data'!L684,$B$1),"")</f>
        <v/>
      </c>
      <c r="M685" s="17" t="str">
        <f>IF(SUM('Test Sample Data'!M$3:M$98)&gt;10,IF(AND(ISNUMBER('Test Sample Data'!M684),'Test Sample Data'!M684&lt;$B$1,'Test Sample Data'!M684&gt;0),'Test Sample Data'!M684,$B$1),"")</f>
        <v/>
      </c>
      <c r="N685" s="17" t="str">
        <f>'Gene Table'!E684</f>
        <v>hsa-miR-615-5p</v>
      </c>
      <c r="O685" s="17" t="str">
        <f>'Gene Table'!B684</f>
        <v>M10</v>
      </c>
      <c r="P685" s="17" t="str">
        <f>IF(SUM('Control Sample Data'!D$3:D$98)&gt;10,IF(AND(ISNUMBER('Control Sample Data'!D684),'Control Sample Data'!D684&lt;$B$1,'Control Sample Data'!D684&gt;0),'Control Sample Data'!D684,$B$1),"")</f>
        <v/>
      </c>
      <c r="Q685" s="17" t="str">
        <f>IF(SUM('Control Sample Data'!E$3:E$98)&gt;10,IF(AND(ISNUMBER('Control Sample Data'!E684),'Control Sample Data'!E684&lt;$B$1,'Control Sample Data'!E684&gt;0),'Control Sample Data'!E684,$B$1),"")</f>
        <v/>
      </c>
      <c r="R685" s="17" t="str">
        <f>IF(SUM('Control Sample Data'!F$3:F$98)&gt;10,IF(AND(ISNUMBER('Control Sample Data'!F684),'Control Sample Data'!F684&lt;$B$1,'Control Sample Data'!F684&gt;0),'Control Sample Data'!F684,$B$1),"")</f>
        <v/>
      </c>
      <c r="S685" s="17" t="str">
        <f>IF(SUM('Control Sample Data'!G$3:G$98)&gt;10,IF(AND(ISNUMBER('Control Sample Data'!G684),'Control Sample Data'!G684&lt;$B$1,'Control Sample Data'!G684&gt;0),'Control Sample Data'!G684,$B$1),"")</f>
        <v/>
      </c>
      <c r="T685" s="17" t="str">
        <f>IF(SUM('Control Sample Data'!H$3:H$98)&gt;10,IF(AND(ISNUMBER('Control Sample Data'!H684),'Control Sample Data'!H684&lt;$B$1,'Control Sample Data'!H684&gt;0),'Control Sample Data'!H684,$B$1),"")</f>
        <v/>
      </c>
      <c r="U685" s="17" t="str">
        <f>IF(SUM('Control Sample Data'!I$3:I$98)&gt;10,IF(AND(ISNUMBER('Control Sample Data'!I684),'Control Sample Data'!I684&lt;$B$1,'Control Sample Data'!I684&gt;0),'Control Sample Data'!I684,$B$1),"")</f>
        <v/>
      </c>
      <c r="V685" s="17" t="str">
        <f>IF(SUM('Control Sample Data'!J$3:J$98)&gt;10,IF(AND(ISNUMBER('Control Sample Data'!J684),'Control Sample Data'!J684&lt;$B$1,'Control Sample Data'!J684&gt;0),'Control Sample Data'!J684,$B$1),"")</f>
        <v/>
      </c>
      <c r="W685" s="17" t="str">
        <f>IF(SUM('Control Sample Data'!K$3:K$98)&gt;10,IF(AND(ISNUMBER('Control Sample Data'!K684),'Control Sample Data'!K684&lt;$B$1,'Control Sample Data'!K684&gt;0),'Control Sample Data'!K684,$B$1),"")</f>
        <v/>
      </c>
      <c r="X685" s="17" t="str">
        <f>IF(SUM('Control Sample Data'!L$3:L$98)&gt;10,IF(AND(ISNUMBER('Control Sample Data'!L684),'Control Sample Data'!L684&lt;$B$1,'Control Sample Data'!L684&gt;0),'Control Sample Data'!L684,$B$1),"")</f>
        <v/>
      </c>
      <c r="Y685" s="17" t="str">
        <f>IF(SUM('Control Sample Data'!M$3:M$98)&gt;10,IF(AND(ISNUMBER('Control Sample Data'!M684),'Control Sample Data'!M684&lt;$B$1,'Control Sample Data'!M684&gt;0),'Control Sample Data'!M684,$B$1),"")</f>
        <v/>
      </c>
      <c r="AT685" s="36" t="str">
        <f t="shared" si="451"/>
        <v/>
      </c>
      <c r="AU685" s="36" t="str">
        <f t="shared" si="452"/>
        <v/>
      </c>
      <c r="AV685" s="36" t="str">
        <f t="shared" si="453"/>
        <v/>
      </c>
      <c r="AW685" s="36" t="str">
        <f t="shared" si="454"/>
        <v/>
      </c>
      <c r="AX685" s="36" t="str">
        <f t="shared" si="455"/>
        <v/>
      </c>
      <c r="AY685" s="36" t="str">
        <f t="shared" si="456"/>
        <v/>
      </c>
      <c r="AZ685" s="36" t="str">
        <f t="shared" si="457"/>
        <v/>
      </c>
      <c r="BA685" s="36" t="str">
        <f t="shared" si="458"/>
        <v/>
      </c>
      <c r="BB685" s="36" t="str">
        <f t="shared" si="459"/>
        <v/>
      </c>
      <c r="BC685" s="36" t="str">
        <f t="shared" si="460"/>
        <v/>
      </c>
      <c r="BD685" s="36" t="str">
        <f t="shared" si="461"/>
        <v/>
      </c>
      <c r="BE685" s="36" t="str">
        <f t="shared" si="462"/>
        <v/>
      </c>
      <c r="BF685" s="36" t="str">
        <f t="shared" si="463"/>
        <v/>
      </c>
      <c r="BG685" s="36" t="str">
        <f t="shared" si="464"/>
        <v/>
      </c>
      <c r="BH685" s="36" t="str">
        <f t="shared" si="465"/>
        <v/>
      </c>
      <c r="BI685" s="36" t="str">
        <f t="shared" si="466"/>
        <v/>
      </c>
      <c r="BJ685" s="36" t="str">
        <f t="shared" si="467"/>
        <v/>
      </c>
      <c r="BK685" s="36" t="str">
        <f t="shared" si="468"/>
        <v/>
      </c>
      <c r="BL685" s="36" t="str">
        <f t="shared" si="469"/>
        <v/>
      </c>
      <c r="BM685" s="36" t="str">
        <f t="shared" si="470"/>
        <v/>
      </c>
      <c r="BN685" s="38" t="e">
        <f t="shared" si="429"/>
        <v>#DIV/0!</v>
      </c>
      <c r="BO685" s="38" t="e">
        <f t="shared" si="430"/>
        <v>#DIV/0!</v>
      </c>
      <c r="BP685" s="39" t="str">
        <f t="shared" si="431"/>
        <v/>
      </c>
      <c r="BQ685" s="39" t="str">
        <f t="shared" si="432"/>
        <v/>
      </c>
      <c r="BR685" s="39" t="str">
        <f t="shared" si="433"/>
        <v/>
      </c>
      <c r="BS685" s="39" t="str">
        <f t="shared" si="434"/>
        <v/>
      </c>
      <c r="BT685" s="39" t="str">
        <f t="shared" si="435"/>
        <v/>
      </c>
      <c r="BU685" s="39" t="str">
        <f t="shared" si="436"/>
        <v/>
      </c>
      <c r="BV685" s="39" t="str">
        <f t="shared" si="437"/>
        <v/>
      </c>
      <c r="BW685" s="39" t="str">
        <f t="shared" si="438"/>
        <v/>
      </c>
      <c r="BX685" s="39" t="str">
        <f t="shared" si="439"/>
        <v/>
      </c>
      <c r="BY685" s="39" t="str">
        <f t="shared" si="440"/>
        <v/>
      </c>
      <c r="BZ685" s="39" t="str">
        <f t="shared" si="441"/>
        <v/>
      </c>
      <c r="CA685" s="39" t="str">
        <f t="shared" si="442"/>
        <v/>
      </c>
      <c r="CB685" s="39" t="str">
        <f t="shared" si="443"/>
        <v/>
      </c>
      <c r="CC685" s="39" t="str">
        <f t="shared" si="444"/>
        <v/>
      </c>
      <c r="CD685" s="39" t="str">
        <f t="shared" si="445"/>
        <v/>
      </c>
      <c r="CE685" s="39" t="str">
        <f t="shared" si="446"/>
        <v/>
      </c>
      <c r="CF685" s="39" t="str">
        <f t="shared" si="447"/>
        <v/>
      </c>
      <c r="CG685" s="39" t="str">
        <f t="shared" si="448"/>
        <v/>
      </c>
      <c r="CH685" s="39" t="str">
        <f t="shared" si="449"/>
        <v/>
      </c>
      <c r="CI685" s="39" t="str">
        <f t="shared" si="450"/>
        <v/>
      </c>
    </row>
    <row r="686" spans="1:87">
      <c r="A686" s="18"/>
      <c r="B686" s="15" t="str">
        <f>'Gene Table'!E685</f>
        <v>hsa-miR-1266</v>
      </c>
      <c r="C686" s="15" t="str">
        <f>'Gene Table'!B685</f>
        <v>M11</v>
      </c>
      <c r="D686" s="16" t="str">
        <f>IF(SUM('Test Sample Data'!D$3:D$98)&gt;10,IF(AND(ISNUMBER('Test Sample Data'!D685),'Test Sample Data'!D685&lt;$B$1,'Test Sample Data'!D685&gt;0),'Test Sample Data'!D685,$B$1),"")</f>
        <v/>
      </c>
      <c r="E686" s="17" t="str">
        <f>IF(SUM('Test Sample Data'!E$3:E$98)&gt;10,IF(AND(ISNUMBER('Test Sample Data'!E685),'Test Sample Data'!E685&lt;$B$1,'Test Sample Data'!E685&gt;0),'Test Sample Data'!E685,$B$1),"")</f>
        <v/>
      </c>
      <c r="F686" s="17" t="str">
        <f>IF(SUM('Test Sample Data'!F$3:F$98)&gt;10,IF(AND(ISNUMBER('Test Sample Data'!F685),'Test Sample Data'!F685&lt;$B$1,'Test Sample Data'!F685&gt;0),'Test Sample Data'!F685,$B$1),"")</f>
        <v/>
      </c>
      <c r="G686" s="17" t="str">
        <f>IF(SUM('Test Sample Data'!G$3:G$98)&gt;10,IF(AND(ISNUMBER('Test Sample Data'!G685),'Test Sample Data'!G685&lt;$B$1,'Test Sample Data'!G685&gt;0),'Test Sample Data'!G685,$B$1),"")</f>
        <v/>
      </c>
      <c r="H686" s="17" t="str">
        <f>IF(SUM('Test Sample Data'!H$3:H$98)&gt;10,IF(AND(ISNUMBER('Test Sample Data'!H685),'Test Sample Data'!H685&lt;$B$1,'Test Sample Data'!H685&gt;0),'Test Sample Data'!H685,$B$1),"")</f>
        <v/>
      </c>
      <c r="I686" s="17" t="str">
        <f>IF(SUM('Test Sample Data'!I$3:I$98)&gt;10,IF(AND(ISNUMBER('Test Sample Data'!I685),'Test Sample Data'!I685&lt;$B$1,'Test Sample Data'!I685&gt;0),'Test Sample Data'!I685,$B$1),"")</f>
        <v/>
      </c>
      <c r="J686" s="17" t="str">
        <f>IF(SUM('Test Sample Data'!J$3:J$98)&gt;10,IF(AND(ISNUMBER('Test Sample Data'!J685),'Test Sample Data'!J685&lt;$B$1,'Test Sample Data'!J685&gt;0),'Test Sample Data'!J685,$B$1),"")</f>
        <v/>
      </c>
      <c r="K686" s="17" t="str">
        <f>IF(SUM('Test Sample Data'!K$3:K$98)&gt;10,IF(AND(ISNUMBER('Test Sample Data'!K685),'Test Sample Data'!K685&lt;$B$1,'Test Sample Data'!K685&gt;0),'Test Sample Data'!K685,$B$1),"")</f>
        <v/>
      </c>
      <c r="L686" s="17" t="str">
        <f>IF(SUM('Test Sample Data'!L$3:L$98)&gt;10,IF(AND(ISNUMBER('Test Sample Data'!L685),'Test Sample Data'!L685&lt;$B$1,'Test Sample Data'!L685&gt;0),'Test Sample Data'!L685,$B$1),"")</f>
        <v/>
      </c>
      <c r="M686" s="17" t="str">
        <f>IF(SUM('Test Sample Data'!M$3:M$98)&gt;10,IF(AND(ISNUMBER('Test Sample Data'!M685),'Test Sample Data'!M685&lt;$B$1,'Test Sample Data'!M685&gt;0),'Test Sample Data'!M685,$B$1),"")</f>
        <v/>
      </c>
      <c r="N686" s="17" t="str">
        <f>'Gene Table'!E685</f>
        <v>hsa-miR-1266</v>
      </c>
      <c r="O686" s="17" t="str">
        <f>'Gene Table'!B685</f>
        <v>M11</v>
      </c>
      <c r="P686" s="17" t="str">
        <f>IF(SUM('Control Sample Data'!D$3:D$98)&gt;10,IF(AND(ISNUMBER('Control Sample Data'!D685),'Control Sample Data'!D685&lt;$B$1,'Control Sample Data'!D685&gt;0),'Control Sample Data'!D685,$B$1),"")</f>
        <v/>
      </c>
      <c r="Q686" s="17" t="str">
        <f>IF(SUM('Control Sample Data'!E$3:E$98)&gt;10,IF(AND(ISNUMBER('Control Sample Data'!E685),'Control Sample Data'!E685&lt;$B$1,'Control Sample Data'!E685&gt;0),'Control Sample Data'!E685,$B$1),"")</f>
        <v/>
      </c>
      <c r="R686" s="17" t="str">
        <f>IF(SUM('Control Sample Data'!F$3:F$98)&gt;10,IF(AND(ISNUMBER('Control Sample Data'!F685),'Control Sample Data'!F685&lt;$B$1,'Control Sample Data'!F685&gt;0),'Control Sample Data'!F685,$B$1),"")</f>
        <v/>
      </c>
      <c r="S686" s="17" t="str">
        <f>IF(SUM('Control Sample Data'!G$3:G$98)&gt;10,IF(AND(ISNUMBER('Control Sample Data'!G685),'Control Sample Data'!G685&lt;$B$1,'Control Sample Data'!G685&gt;0),'Control Sample Data'!G685,$B$1),"")</f>
        <v/>
      </c>
      <c r="T686" s="17" t="str">
        <f>IF(SUM('Control Sample Data'!H$3:H$98)&gt;10,IF(AND(ISNUMBER('Control Sample Data'!H685),'Control Sample Data'!H685&lt;$B$1,'Control Sample Data'!H685&gt;0),'Control Sample Data'!H685,$B$1),"")</f>
        <v/>
      </c>
      <c r="U686" s="17" t="str">
        <f>IF(SUM('Control Sample Data'!I$3:I$98)&gt;10,IF(AND(ISNUMBER('Control Sample Data'!I685),'Control Sample Data'!I685&lt;$B$1,'Control Sample Data'!I685&gt;0),'Control Sample Data'!I685,$B$1),"")</f>
        <v/>
      </c>
      <c r="V686" s="17" t="str">
        <f>IF(SUM('Control Sample Data'!J$3:J$98)&gt;10,IF(AND(ISNUMBER('Control Sample Data'!J685),'Control Sample Data'!J685&lt;$B$1,'Control Sample Data'!J685&gt;0),'Control Sample Data'!J685,$B$1),"")</f>
        <v/>
      </c>
      <c r="W686" s="17" t="str">
        <f>IF(SUM('Control Sample Data'!K$3:K$98)&gt;10,IF(AND(ISNUMBER('Control Sample Data'!K685),'Control Sample Data'!K685&lt;$B$1,'Control Sample Data'!K685&gt;0),'Control Sample Data'!K685,$B$1),"")</f>
        <v/>
      </c>
      <c r="X686" s="17" t="str">
        <f>IF(SUM('Control Sample Data'!L$3:L$98)&gt;10,IF(AND(ISNUMBER('Control Sample Data'!L685),'Control Sample Data'!L685&lt;$B$1,'Control Sample Data'!L685&gt;0),'Control Sample Data'!L685,$B$1),"")</f>
        <v/>
      </c>
      <c r="Y686" s="17" t="str">
        <f>IF(SUM('Control Sample Data'!M$3:M$98)&gt;10,IF(AND(ISNUMBER('Control Sample Data'!M685),'Control Sample Data'!M685&lt;$B$1,'Control Sample Data'!M685&gt;0),'Control Sample Data'!M685,$B$1),"")</f>
        <v/>
      </c>
      <c r="AT686" s="36" t="str">
        <f t="shared" si="451"/>
        <v/>
      </c>
      <c r="AU686" s="36" t="str">
        <f t="shared" si="452"/>
        <v/>
      </c>
      <c r="AV686" s="36" t="str">
        <f t="shared" si="453"/>
        <v/>
      </c>
      <c r="AW686" s="36" t="str">
        <f t="shared" si="454"/>
        <v/>
      </c>
      <c r="AX686" s="36" t="str">
        <f t="shared" si="455"/>
        <v/>
      </c>
      <c r="AY686" s="36" t="str">
        <f t="shared" si="456"/>
        <v/>
      </c>
      <c r="AZ686" s="36" t="str">
        <f t="shared" si="457"/>
        <v/>
      </c>
      <c r="BA686" s="36" t="str">
        <f t="shared" si="458"/>
        <v/>
      </c>
      <c r="BB686" s="36" t="str">
        <f t="shared" si="459"/>
        <v/>
      </c>
      <c r="BC686" s="36" t="str">
        <f t="shared" si="460"/>
        <v/>
      </c>
      <c r="BD686" s="36" t="str">
        <f t="shared" si="461"/>
        <v/>
      </c>
      <c r="BE686" s="36" t="str">
        <f t="shared" si="462"/>
        <v/>
      </c>
      <c r="BF686" s="36" t="str">
        <f t="shared" si="463"/>
        <v/>
      </c>
      <c r="BG686" s="36" t="str">
        <f t="shared" si="464"/>
        <v/>
      </c>
      <c r="BH686" s="36" t="str">
        <f t="shared" si="465"/>
        <v/>
      </c>
      <c r="BI686" s="36" t="str">
        <f t="shared" si="466"/>
        <v/>
      </c>
      <c r="BJ686" s="36" t="str">
        <f t="shared" si="467"/>
        <v/>
      </c>
      <c r="BK686" s="36" t="str">
        <f t="shared" si="468"/>
        <v/>
      </c>
      <c r="BL686" s="36" t="str">
        <f t="shared" si="469"/>
        <v/>
      </c>
      <c r="BM686" s="36" t="str">
        <f t="shared" si="470"/>
        <v/>
      </c>
      <c r="BN686" s="38" t="e">
        <f t="shared" si="429"/>
        <v>#DIV/0!</v>
      </c>
      <c r="BO686" s="38" t="e">
        <f t="shared" si="430"/>
        <v>#DIV/0!</v>
      </c>
      <c r="BP686" s="39" t="str">
        <f t="shared" si="431"/>
        <v/>
      </c>
      <c r="BQ686" s="39" t="str">
        <f t="shared" si="432"/>
        <v/>
      </c>
      <c r="BR686" s="39" t="str">
        <f t="shared" si="433"/>
        <v/>
      </c>
      <c r="BS686" s="39" t="str">
        <f t="shared" si="434"/>
        <v/>
      </c>
      <c r="BT686" s="39" t="str">
        <f t="shared" si="435"/>
        <v/>
      </c>
      <c r="BU686" s="39" t="str">
        <f t="shared" si="436"/>
        <v/>
      </c>
      <c r="BV686" s="39" t="str">
        <f t="shared" si="437"/>
        <v/>
      </c>
      <c r="BW686" s="39" t="str">
        <f t="shared" si="438"/>
        <v/>
      </c>
      <c r="BX686" s="39" t="str">
        <f t="shared" si="439"/>
        <v/>
      </c>
      <c r="BY686" s="39" t="str">
        <f t="shared" si="440"/>
        <v/>
      </c>
      <c r="BZ686" s="39" t="str">
        <f t="shared" si="441"/>
        <v/>
      </c>
      <c r="CA686" s="39" t="str">
        <f t="shared" si="442"/>
        <v/>
      </c>
      <c r="CB686" s="39" t="str">
        <f t="shared" si="443"/>
        <v/>
      </c>
      <c r="CC686" s="39" t="str">
        <f t="shared" si="444"/>
        <v/>
      </c>
      <c r="CD686" s="39" t="str">
        <f t="shared" si="445"/>
        <v/>
      </c>
      <c r="CE686" s="39" t="str">
        <f t="shared" si="446"/>
        <v/>
      </c>
      <c r="CF686" s="39" t="str">
        <f t="shared" si="447"/>
        <v/>
      </c>
      <c r="CG686" s="39" t="str">
        <f t="shared" si="448"/>
        <v/>
      </c>
      <c r="CH686" s="39" t="str">
        <f t="shared" si="449"/>
        <v/>
      </c>
      <c r="CI686" s="39" t="str">
        <f t="shared" si="450"/>
        <v/>
      </c>
    </row>
    <row r="687" spans="1:87">
      <c r="A687" s="18"/>
      <c r="B687" s="15" t="str">
        <f>'Gene Table'!E686</f>
        <v>hsa-miR-323a-5p</v>
      </c>
      <c r="C687" s="15" t="str">
        <f>'Gene Table'!B686</f>
        <v>M12</v>
      </c>
      <c r="D687" s="16" t="str">
        <f>IF(SUM('Test Sample Data'!D$3:D$98)&gt;10,IF(AND(ISNUMBER('Test Sample Data'!D686),'Test Sample Data'!D686&lt;$B$1,'Test Sample Data'!D686&gt;0),'Test Sample Data'!D686,$B$1),"")</f>
        <v/>
      </c>
      <c r="E687" s="17" t="str">
        <f>IF(SUM('Test Sample Data'!E$3:E$98)&gt;10,IF(AND(ISNUMBER('Test Sample Data'!E686),'Test Sample Data'!E686&lt;$B$1,'Test Sample Data'!E686&gt;0),'Test Sample Data'!E686,$B$1),"")</f>
        <v/>
      </c>
      <c r="F687" s="17" t="str">
        <f>IF(SUM('Test Sample Data'!F$3:F$98)&gt;10,IF(AND(ISNUMBER('Test Sample Data'!F686),'Test Sample Data'!F686&lt;$B$1,'Test Sample Data'!F686&gt;0),'Test Sample Data'!F686,$B$1),"")</f>
        <v/>
      </c>
      <c r="G687" s="17" t="str">
        <f>IF(SUM('Test Sample Data'!G$3:G$98)&gt;10,IF(AND(ISNUMBER('Test Sample Data'!G686),'Test Sample Data'!G686&lt;$B$1,'Test Sample Data'!G686&gt;0),'Test Sample Data'!G686,$B$1),"")</f>
        <v/>
      </c>
      <c r="H687" s="17" t="str">
        <f>IF(SUM('Test Sample Data'!H$3:H$98)&gt;10,IF(AND(ISNUMBER('Test Sample Data'!H686),'Test Sample Data'!H686&lt;$B$1,'Test Sample Data'!H686&gt;0),'Test Sample Data'!H686,$B$1),"")</f>
        <v/>
      </c>
      <c r="I687" s="17" t="str">
        <f>IF(SUM('Test Sample Data'!I$3:I$98)&gt;10,IF(AND(ISNUMBER('Test Sample Data'!I686),'Test Sample Data'!I686&lt;$B$1,'Test Sample Data'!I686&gt;0),'Test Sample Data'!I686,$B$1),"")</f>
        <v/>
      </c>
      <c r="J687" s="17" t="str">
        <f>IF(SUM('Test Sample Data'!J$3:J$98)&gt;10,IF(AND(ISNUMBER('Test Sample Data'!J686),'Test Sample Data'!J686&lt;$B$1,'Test Sample Data'!J686&gt;0),'Test Sample Data'!J686,$B$1),"")</f>
        <v/>
      </c>
      <c r="K687" s="17" t="str">
        <f>IF(SUM('Test Sample Data'!K$3:K$98)&gt;10,IF(AND(ISNUMBER('Test Sample Data'!K686),'Test Sample Data'!K686&lt;$B$1,'Test Sample Data'!K686&gt;0),'Test Sample Data'!K686,$B$1),"")</f>
        <v/>
      </c>
      <c r="L687" s="17" t="str">
        <f>IF(SUM('Test Sample Data'!L$3:L$98)&gt;10,IF(AND(ISNUMBER('Test Sample Data'!L686),'Test Sample Data'!L686&lt;$B$1,'Test Sample Data'!L686&gt;0),'Test Sample Data'!L686,$B$1),"")</f>
        <v/>
      </c>
      <c r="M687" s="17" t="str">
        <f>IF(SUM('Test Sample Data'!M$3:M$98)&gt;10,IF(AND(ISNUMBER('Test Sample Data'!M686),'Test Sample Data'!M686&lt;$B$1,'Test Sample Data'!M686&gt;0),'Test Sample Data'!M686,$B$1),"")</f>
        <v/>
      </c>
      <c r="N687" s="17" t="str">
        <f>'Gene Table'!E686</f>
        <v>hsa-miR-323a-5p</v>
      </c>
      <c r="O687" s="17" t="str">
        <f>'Gene Table'!B686</f>
        <v>M12</v>
      </c>
      <c r="P687" s="17" t="str">
        <f>IF(SUM('Control Sample Data'!D$3:D$98)&gt;10,IF(AND(ISNUMBER('Control Sample Data'!D686),'Control Sample Data'!D686&lt;$B$1,'Control Sample Data'!D686&gt;0),'Control Sample Data'!D686,$B$1),"")</f>
        <v/>
      </c>
      <c r="Q687" s="17" t="str">
        <f>IF(SUM('Control Sample Data'!E$3:E$98)&gt;10,IF(AND(ISNUMBER('Control Sample Data'!E686),'Control Sample Data'!E686&lt;$B$1,'Control Sample Data'!E686&gt;0),'Control Sample Data'!E686,$B$1),"")</f>
        <v/>
      </c>
      <c r="R687" s="17" t="str">
        <f>IF(SUM('Control Sample Data'!F$3:F$98)&gt;10,IF(AND(ISNUMBER('Control Sample Data'!F686),'Control Sample Data'!F686&lt;$B$1,'Control Sample Data'!F686&gt;0),'Control Sample Data'!F686,$B$1),"")</f>
        <v/>
      </c>
      <c r="S687" s="17" t="str">
        <f>IF(SUM('Control Sample Data'!G$3:G$98)&gt;10,IF(AND(ISNUMBER('Control Sample Data'!G686),'Control Sample Data'!G686&lt;$B$1,'Control Sample Data'!G686&gt;0),'Control Sample Data'!G686,$B$1),"")</f>
        <v/>
      </c>
      <c r="T687" s="17" t="str">
        <f>IF(SUM('Control Sample Data'!H$3:H$98)&gt;10,IF(AND(ISNUMBER('Control Sample Data'!H686),'Control Sample Data'!H686&lt;$B$1,'Control Sample Data'!H686&gt;0),'Control Sample Data'!H686,$B$1),"")</f>
        <v/>
      </c>
      <c r="U687" s="17" t="str">
        <f>IF(SUM('Control Sample Data'!I$3:I$98)&gt;10,IF(AND(ISNUMBER('Control Sample Data'!I686),'Control Sample Data'!I686&lt;$B$1,'Control Sample Data'!I686&gt;0),'Control Sample Data'!I686,$B$1),"")</f>
        <v/>
      </c>
      <c r="V687" s="17" t="str">
        <f>IF(SUM('Control Sample Data'!J$3:J$98)&gt;10,IF(AND(ISNUMBER('Control Sample Data'!J686),'Control Sample Data'!J686&lt;$B$1,'Control Sample Data'!J686&gt;0),'Control Sample Data'!J686,$B$1),"")</f>
        <v/>
      </c>
      <c r="W687" s="17" t="str">
        <f>IF(SUM('Control Sample Data'!K$3:K$98)&gt;10,IF(AND(ISNUMBER('Control Sample Data'!K686),'Control Sample Data'!K686&lt;$B$1,'Control Sample Data'!K686&gt;0),'Control Sample Data'!K686,$B$1),"")</f>
        <v/>
      </c>
      <c r="X687" s="17" t="str">
        <f>IF(SUM('Control Sample Data'!L$3:L$98)&gt;10,IF(AND(ISNUMBER('Control Sample Data'!L686),'Control Sample Data'!L686&lt;$B$1,'Control Sample Data'!L686&gt;0),'Control Sample Data'!L686,$B$1),"")</f>
        <v/>
      </c>
      <c r="Y687" s="17" t="str">
        <f>IF(SUM('Control Sample Data'!M$3:M$98)&gt;10,IF(AND(ISNUMBER('Control Sample Data'!M686),'Control Sample Data'!M686&lt;$B$1,'Control Sample Data'!M686&gt;0),'Control Sample Data'!M686,$B$1),"")</f>
        <v/>
      </c>
      <c r="AT687" s="36" t="str">
        <f t="shared" si="451"/>
        <v/>
      </c>
      <c r="AU687" s="36" t="str">
        <f t="shared" si="452"/>
        <v/>
      </c>
      <c r="AV687" s="36" t="str">
        <f t="shared" si="453"/>
        <v/>
      </c>
      <c r="AW687" s="36" t="str">
        <f t="shared" si="454"/>
        <v/>
      </c>
      <c r="AX687" s="36" t="str">
        <f t="shared" si="455"/>
        <v/>
      </c>
      <c r="AY687" s="36" t="str">
        <f t="shared" si="456"/>
        <v/>
      </c>
      <c r="AZ687" s="36" t="str">
        <f t="shared" si="457"/>
        <v/>
      </c>
      <c r="BA687" s="36" t="str">
        <f t="shared" si="458"/>
        <v/>
      </c>
      <c r="BB687" s="36" t="str">
        <f t="shared" si="459"/>
        <v/>
      </c>
      <c r="BC687" s="36" t="str">
        <f t="shared" si="460"/>
        <v/>
      </c>
      <c r="BD687" s="36" t="str">
        <f t="shared" si="461"/>
        <v/>
      </c>
      <c r="BE687" s="36" t="str">
        <f t="shared" si="462"/>
        <v/>
      </c>
      <c r="BF687" s="36" t="str">
        <f t="shared" si="463"/>
        <v/>
      </c>
      <c r="BG687" s="36" t="str">
        <f t="shared" si="464"/>
        <v/>
      </c>
      <c r="BH687" s="36" t="str">
        <f t="shared" si="465"/>
        <v/>
      </c>
      <c r="BI687" s="36" t="str">
        <f t="shared" si="466"/>
        <v/>
      </c>
      <c r="BJ687" s="36" t="str">
        <f t="shared" si="467"/>
        <v/>
      </c>
      <c r="BK687" s="36" t="str">
        <f t="shared" si="468"/>
        <v/>
      </c>
      <c r="BL687" s="36" t="str">
        <f t="shared" si="469"/>
        <v/>
      </c>
      <c r="BM687" s="36" t="str">
        <f t="shared" si="470"/>
        <v/>
      </c>
      <c r="BN687" s="38" t="e">
        <f t="shared" si="429"/>
        <v>#DIV/0!</v>
      </c>
      <c r="BO687" s="38" t="e">
        <f t="shared" si="430"/>
        <v>#DIV/0!</v>
      </c>
      <c r="BP687" s="39" t="str">
        <f t="shared" si="431"/>
        <v/>
      </c>
      <c r="BQ687" s="39" t="str">
        <f t="shared" si="432"/>
        <v/>
      </c>
      <c r="BR687" s="39" t="str">
        <f t="shared" si="433"/>
        <v/>
      </c>
      <c r="BS687" s="39" t="str">
        <f t="shared" si="434"/>
        <v/>
      </c>
      <c r="BT687" s="39" t="str">
        <f t="shared" si="435"/>
        <v/>
      </c>
      <c r="BU687" s="39" t="str">
        <f t="shared" si="436"/>
        <v/>
      </c>
      <c r="BV687" s="39" t="str">
        <f t="shared" si="437"/>
        <v/>
      </c>
      <c r="BW687" s="39" t="str">
        <f t="shared" si="438"/>
        <v/>
      </c>
      <c r="BX687" s="39" t="str">
        <f t="shared" si="439"/>
        <v/>
      </c>
      <c r="BY687" s="39" t="str">
        <f t="shared" si="440"/>
        <v/>
      </c>
      <c r="BZ687" s="39" t="str">
        <f t="shared" si="441"/>
        <v/>
      </c>
      <c r="CA687" s="39" t="str">
        <f t="shared" si="442"/>
        <v/>
      </c>
      <c r="CB687" s="39" t="str">
        <f t="shared" si="443"/>
        <v/>
      </c>
      <c r="CC687" s="39" t="str">
        <f t="shared" si="444"/>
        <v/>
      </c>
      <c r="CD687" s="39" t="str">
        <f t="shared" si="445"/>
        <v/>
      </c>
      <c r="CE687" s="39" t="str">
        <f t="shared" si="446"/>
        <v/>
      </c>
      <c r="CF687" s="39" t="str">
        <f t="shared" si="447"/>
        <v/>
      </c>
      <c r="CG687" s="39" t="str">
        <f t="shared" si="448"/>
        <v/>
      </c>
      <c r="CH687" s="39" t="str">
        <f t="shared" si="449"/>
        <v/>
      </c>
      <c r="CI687" s="39" t="str">
        <f t="shared" si="450"/>
        <v/>
      </c>
    </row>
    <row r="688" spans="1:87">
      <c r="A688" s="18"/>
      <c r="B688" s="15" t="str">
        <f>'Gene Table'!E687</f>
        <v>hsa-miR-490-3p</v>
      </c>
      <c r="C688" s="15" t="str">
        <f>'Gene Table'!B687</f>
        <v>M13</v>
      </c>
      <c r="D688" s="16" t="str">
        <f>IF(SUM('Test Sample Data'!D$3:D$98)&gt;10,IF(AND(ISNUMBER('Test Sample Data'!D687),'Test Sample Data'!D687&lt;$B$1,'Test Sample Data'!D687&gt;0),'Test Sample Data'!D687,$B$1),"")</f>
        <v/>
      </c>
      <c r="E688" s="17" t="str">
        <f>IF(SUM('Test Sample Data'!E$3:E$98)&gt;10,IF(AND(ISNUMBER('Test Sample Data'!E687),'Test Sample Data'!E687&lt;$B$1,'Test Sample Data'!E687&gt;0),'Test Sample Data'!E687,$B$1),"")</f>
        <v/>
      </c>
      <c r="F688" s="17" t="str">
        <f>IF(SUM('Test Sample Data'!F$3:F$98)&gt;10,IF(AND(ISNUMBER('Test Sample Data'!F687),'Test Sample Data'!F687&lt;$B$1,'Test Sample Data'!F687&gt;0),'Test Sample Data'!F687,$B$1),"")</f>
        <v/>
      </c>
      <c r="G688" s="17" t="str">
        <f>IF(SUM('Test Sample Data'!G$3:G$98)&gt;10,IF(AND(ISNUMBER('Test Sample Data'!G687),'Test Sample Data'!G687&lt;$B$1,'Test Sample Data'!G687&gt;0),'Test Sample Data'!G687,$B$1),"")</f>
        <v/>
      </c>
      <c r="H688" s="17" t="str">
        <f>IF(SUM('Test Sample Data'!H$3:H$98)&gt;10,IF(AND(ISNUMBER('Test Sample Data'!H687),'Test Sample Data'!H687&lt;$B$1,'Test Sample Data'!H687&gt;0),'Test Sample Data'!H687,$B$1),"")</f>
        <v/>
      </c>
      <c r="I688" s="17" t="str">
        <f>IF(SUM('Test Sample Data'!I$3:I$98)&gt;10,IF(AND(ISNUMBER('Test Sample Data'!I687),'Test Sample Data'!I687&lt;$B$1,'Test Sample Data'!I687&gt;0),'Test Sample Data'!I687,$B$1),"")</f>
        <v/>
      </c>
      <c r="J688" s="17" t="str">
        <f>IF(SUM('Test Sample Data'!J$3:J$98)&gt;10,IF(AND(ISNUMBER('Test Sample Data'!J687),'Test Sample Data'!J687&lt;$B$1,'Test Sample Data'!J687&gt;0),'Test Sample Data'!J687,$B$1),"")</f>
        <v/>
      </c>
      <c r="K688" s="17" t="str">
        <f>IF(SUM('Test Sample Data'!K$3:K$98)&gt;10,IF(AND(ISNUMBER('Test Sample Data'!K687),'Test Sample Data'!K687&lt;$B$1,'Test Sample Data'!K687&gt;0),'Test Sample Data'!K687,$B$1),"")</f>
        <v/>
      </c>
      <c r="L688" s="17" t="str">
        <f>IF(SUM('Test Sample Data'!L$3:L$98)&gt;10,IF(AND(ISNUMBER('Test Sample Data'!L687),'Test Sample Data'!L687&lt;$B$1,'Test Sample Data'!L687&gt;0),'Test Sample Data'!L687,$B$1),"")</f>
        <v/>
      </c>
      <c r="M688" s="17" t="str">
        <f>IF(SUM('Test Sample Data'!M$3:M$98)&gt;10,IF(AND(ISNUMBER('Test Sample Data'!M687),'Test Sample Data'!M687&lt;$B$1,'Test Sample Data'!M687&gt;0),'Test Sample Data'!M687,$B$1),"")</f>
        <v/>
      </c>
      <c r="N688" s="17" t="str">
        <f>'Gene Table'!E687</f>
        <v>hsa-miR-490-3p</v>
      </c>
      <c r="O688" s="17" t="str">
        <f>'Gene Table'!B687</f>
        <v>M13</v>
      </c>
      <c r="P688" s="17" t="str">
        <f>IF(SUM('Control Sample Data'!D$3:D$98)&gt;10,IF(AND(ISNUMBER('Control Sample Data'!D687),'Control Sample Data'!D687&lt;$B$1,'Control Sample Data'!D687&gt;0),'Control Sample Data'!D687,$B$1),"")</f>
        <v/>
      </c>
      <c r="Q688" s="17" t="str">
        <f>IF(SUM('Control Sample Data'!E$3:E$98)&gt;10,IF(AND(ISNUMBER('Control Sample Data'!E687),'Control Sample Data'!E687&lt;$B$1,'Control Sample Data'!E687&gt;0),'Control Sample Data'!E687,$B$1),"")</f>
        <v/>
      </c>
      <c r="R688" s="17" t="str">
        <f>IF(SUM('Control Sample Data'!F$3:F$98)&gt;10,IF(AND(ISNUMBER('Control Sample Data'!F687),'Control Sample Data'!F687&lt;$B$1,'Control Sample Data'!F687&gt;0),'Control Sample Data'!F687,$B$1),"")</f>
        <v/>
      </c>
      <c r="S688" s="17" t="str">
        <f>IF(SUM('Control Sample Data'!G$3:G$98)&gt;10,IF(AND(ISNUMBER('Control Sample Data'!G687),'Control Sample Data'!G687&lt;$B$1,'Control Sample Data'!G687&gt;0),'Control Sample Data'!G687,$B$1),"")</f>
        <v/>
      </c>
      <c r="T688" s="17" t="str">
        <f>IF(SUM('Control Sample Data'!H$3:H$98)&gt;10,IF(AND(ISNUMBER('Control Sample Data'!H687),'Control Sample Data'!H687&lt;$B$1,'Control Sample Data'!H687&gt;0),'Control Sample Data'!H687,$B$1),"")</f>
        <v/>
      </c>
      <c r="U688" s="17" t="str">
        <f>IF(SUM('Control Sample Data'!I$3:I$98)&gt;10,IF(AND(ISNUMBER('Control Sample Data'!I687),'Control Sample Data'!I687&lt;$B$1,'Control Sample Data'!I687&gt;0),'Control Sample Data'!I687,$B$1),"")</f>
        <v/>
      </c>
      <c r="V688" s="17" t="str">
        <f>IF(SUM('Control Sample Data'!J$3:J$98)&gt;10,IF(AND(ISNUMBER('Control Sample Data'!J687),'Control Sample Data'!J687&lt;$B$1,'Control Sample Data'!J687&gt;0),'Control Sample Data'!J687,$B$1),"")</f>
        <v/>
      </c>
      <c r="W688" s="17" t="str">
        <f>IF(SUM('Control Sample Data'!K$3:K$98)&gt;10,IF(AND(ISNUMBER('Control Sample Data'!K687),'Control Sample Data'!K687&lt;$B$1,'Control Sample Data'!K687&gt;0),'Control Sample Data'!K687,$B$1),"")</f>
        <v/>
      </c>
      <c r="X688" s="17" t="str">
        <f>IF(SUM('Control Sample Data'!L$3:L$98)&gt;10,IF(AND(ISNUMBER('Control Sample Data'!L687),'Control Sample Data'!L687&lt;$B$1,'Control Sample Data'!L687&gt;0),'Control Sample Data'!L687,$B$1),"")</f>
        <v/>
      </c>
      <c r="Y688" s="17" t="str">
        <f>IF(SUM('Control Sample Data'!M$3:M$98)&gt;10,IF(AND(ISNUMBER('Control Sample Data'!M687),'Control Sample Data'!M687&lt;$B$1,'Control Sample Data'!M687&gt;0),'Control Sample Data'!M687,$B$1),"")</f>
        <v/>
      </c>
      <c r="AT688" s="36" t="str">
        <f t="shared" si="451"/>
        <v/>
      </c>
      <c r="AU688" s="36" t="str">
        <f t="shared" si="452"/>
        <v/>
      </c>
      <c r="AV688" s="36" t="str">
        <f t="shared" si="453"/>
        <v/>
      </c>
      <c r="AW688" s="36" t="str">
        <f t="shared" si="454"/>
        <v/>
      </c>
      <c r="AX688" s="36" t="str">
        <f t="shared" si="455"/>
        <v/>
      </c>
      <c r="AY688" s="36" t="str">
        <f t="shared" si="456"/>
        <v/>
      </c>
      <c r="AZ688" s="36" t="str">
        <f t="shared" si="457"/>
        <v/>
      </c>
      <c r="BA688" s="36" t="str">
        <f t="shared" si="458"/>
        <v/>
      </c>
      <c r="BB688" s="36" t="str">
        <f t="shared" si="459"/>
        <v/>
      </c>
      <c r="BC688" s="36" t="str">
        <f t="shared" si="460"/>
        <v/>
      </c>
      <c r="BD688" s="36" t="str">
        <f t="shared" si="461"/>
        <v/>
      </c>
      <c r="BE688" s="36" t="str">
        <f t="shared" si="462"/>
        <v/>
      </c>
      <c r="BF688" s="36" t="str">
        <f t="shared" si="463"/>
        <v/>
      </c>
      <c r="BG688" s="36" t="str">
        <f t="shared" si="464"/>
        <v/>
      </c>
      <c r="BH688" s="36" t="str">
        <f t="shared" si="465"/>
        <v/>
      </c>
      <c r="BI688" s="36" t="str">
        <f t="shared" si="466"/>
        <v/>
      </c>
      <c r="BJ688" s="36" t="str">
        <f t="shared" si="467"/>
        <v/>
      </c>
      <c r="BK688" s="36" t="str">
        <f t="shared" si="468"/>
        <v/>
      </c>
      <c r="BL688" s="36" t="str">
        <f t="shared" si="469"/>
        <v/>
      </c>
      <c r="BM688" s="36" t="str">
        <f t="shared" si="470"/>
        <v/>
      </c>
      <c r="BN688" s="38" t="e">
        <f t="shared" si="429"/>
        <v>#DIV/0!</v>
      </c>
      <c r="BO688" s="38" t="e">
        <f t="shared" si="430"/>
        <v>#DIV/0!</v>
      </c>
      <c r="BP688" s="39" t="str">
        <f t="shared" si="431"/>
        <v/>
      </c>
      <c r="BQ688" s="39" t="str">
        <f t="shared" si="432"/>
        <v/>
      </c>
      <c r="BR688" s="39" t="str">
        <f t="shared" si="433"/>
        <v/>
      </c>
      <c r="BS688" s="39" t="str">
        <f t="shared" si="434"/>
        <v/>
      </c>
      <c r="BT688" s="39" t="str">
        <f t="shared" si="435"/>
        <v/>
      </c>
      <c r="BU688" s="39" t="str">
        <f t="shared" si="436"/>
        <v/>
      </c>
      <c r="BV688" s="39" t="str">
        <f t="shared" si="437"/>
        <v/>
      </c>
      <c r="BW688" s="39" t="str">
        <f t="shared" si="438"/>
        <v/>
      </c>
      <c r="BX688" s="39" t="str">
        <f t="shared" si="439"/>
        <v/>
      </c>
      <c r="BY688" s="39" t="str">
        <f t="shared" si="440"/>
        <v/>
      </c>
      <c r="BZ688" s="39" t="str">
        <f t="shared" si="441"/>
        <v/>
      </c>
      <c r="CA688" s="39" t="str">
        <f t="shared" si="442"/>
        <v/>
      </c>
      <c r="CB688" s="39" t="str">
        <f t="shared" si="443"/>
        <v/>
      </c>
      <c r="CC688" s="39" t="str">
        <f t="shared" si="444"/>
        <v/>
      </c>
      <c r="CD688" s="39" t="str">
        <f t="shared" si="445"/>
        <v/>
      </c>
      <c r="CE688" s="39" t="str">
        <f t="shared" si="446"/>
        <v/>
      </c>
      <c r="CF688" s="39" t="str">
        <f t="shared" si="447"/>
        <v/>
      </c>
      <c r="CG688" s="39" t="str">
        <f t="shared" si="448"/>
        <v/>
      </c>
      <c r="CH688" s="39" t="str">
        <f t="shared" si="449"/>
        <v/>
      </c>
      <c r="CI688" s="39" t="str">
        <f t="shared" si="450"/>
        <v/>
      </c>
    </row>
    <row r="689" spans="1:87">
      <c r="A689" s="18"/>
      <c r="B689" s="15" t="str">
        <f>'Gene Table'!E688</f>
        <v>hsa-miR-661</v>
      </c>
      <c r="C689" s="15" t="str">
        <f>'Gene Table'!B688</f>
        <v>M14</v>
      </c>
      <c r="D689" s="16" t="str">
        <f>IF(SUM('Test Sample Data'!D$3:D$98)&gt;10,IF(AND(ISNUMBER('Test Sample Data'!D688),'Test Sample Data'!D688&lt;$B$1,'Test Sample Data'!D688&gt;0),'Test Sample Data'!D688,$B$1),"")</f>
        <v/>
      </c>
      <c r="E689" s="17" t="str">
        <f>IF(SUM('Test Sample Data'!E$3:E$98)&gt;10,IF(AND(ISNUMBER('Test Sample Data'!E688),'Test Sample Data'!E688&lt;$B$1,'Test Sample Data'!E688&gt;0),'Test Sample Data'!E688,$B$1),"")</f>
        <v/>
      </c>
      <c r="F689" s="17" t="str">
        <f>IF(SUM('Test Sample Data'!F$3:F$98)&gt;10,IF(AND(ISNUMBER('Test Sample Data'!F688),'Test Sample Data'!F688&lt;$B$1,'Test Sample Data'!F688&gt;0),'Test Sample Data'!F688,$B$1),"")</f>
        <v/>
      </c>
      <c r="G689" s="17" t="str">
        <f>IF(SUM('Test Sample Data'!G$3:G$98)&gt;10,IF(AND(ISNUMBER('Test Sample Data'!G688),'Test Sample Data'!G688&lt;$B$1,'Test Sample Data'!G688&gt;0),'Test Sample Data'!G688,$B$1),"")</f>
        <v/>
      </c>
      <c r="H689" s="17" t="str">
        <f>IF(SUM('Test Sample Data'!H$3:H$98)&gt;10,IF(AND(ISNUMBER('Test Sample Data'!H688),'Test Sample Data'!H688&lt;$B$1,'Test Sample Data'!H688&gt;0),'Test Sample Data'!H688,$B$1),"")</f>
        <v/>
      </c>
      <c r="I689" s="17" t="str">
        <f>IF(SUM('Test Sample Data'!I$3:I$98)&gt;10,IF(AND(ISNUMBER('Test Sample Data'!I688),'Test Sample Data'!I688&lt;$B$1,'Test Sample Data'!I688&gt;0),'Test Sample Data'!I688,$B$1),"")</f>
        <v/>
      </c>
      <c r="J689" s="17" t="str">
        <f>IF(SUM('Test Sample Data'!J$3:J$98)&gt;10,IF(AND(ISNUMBER('Test Sample Data'!J688),'Test Sample Data'!J688&lt;$B$1,'Test Sample Data'!J688&gt;0),'Test Sample Data'!J688,$B$1),"")</f>
        <v/>
      </c>
      <c r="K689" s="17" t="str">
        <f>IF(SUM('Test Sample Data'!K$3:K$98)&gt;10,IF(AND(ISNUMBER('Test Sample Data'!K688),'Test Sample Data'!K688&lt;$B$1,'Test Sample Data'!K688&gt;0),'Test Sample Data'!K688,$B$1),"")</f>
        <v/>
      </c>
      <c r="L689" s="17" t="str">
        <f>IF(SUM('Test Sample Data'!L$3:L$98)&gt;10,IF(AND(ISNUMBER('Test Sample Data'!L688),'Test Sample Data'!L688&lt;$B$1,'Test Sample Data'!L688&gt;0),'Test Sample Data'!L688,$B$1),"")</f>
        <v/>
      </c>
      <c r="M689" s="17" t="str">
        <f>IF(SUM('Test Sample Data'!M$3:M$98)&gt;10,IF(AND(ISNUMBER('Test Sample Data'!M688),'Test Sample Data'!M688&lt;$B$1,'Test Sample Data'!M688&gt;0),'Test Sample Data'!M688,$B$1),"")</f>
        <v/>
      </c>
      <c r="N689" s="17" t="str">
        <f>'Gene Table'!E688</f>
        <v>hsa-miR-661</v>
      </c>
      <c r="O689" s="17" t="str">
        <f>'Gene Table'!B688</f>
        <v>M14</v>
      </c>
      <c r="P689" s="17" t="str">
        <f>IF(SUM('Control Sample Data'!D$3:D$98)&gt;10,IF(AND(ISNUMBER('Control Sample Data'!D688),'Control Sample Data'!D688&lt;$B$1,'Control Sample Data'!D688&gt;0),'Control Sample Data'!D688,$B$1),"")</f>
        <v/>
      </c>
      <c r="Q689" s="17" t="str">
        <f>IF(SUM('Control Sample Data'!E$3:E$98)&gt;10,IF(AND(ISNUMBER('Control Sample Data'!E688),'Control Sample Data'!E688&lt;$B$1,'Control Sample Data'!E688&gt;0),'Control Sample Data'!E688,$B$1),"")</f>
        <v/>
      </c>
      <c r="R689" s="17" t="str">
        <f>IF(SUM('Control Sample Data'!F$3:F$98)&gt;10,IF(AND(ISNUMBER('Control Sample Data'!F688),'Control Sample Data'!F688&lt;$B$1,'Control Sample Data'!F688&gt;0),'Control Sample Data'!F688,$B$1),"")</f>
        <v/>
      </c>
      <c r="S689" s="17" t="str">
        <f>IF(SUM('Control Sample Data'!G$3:G$98)&gt;10,IF(AND(ISNUMBER('Control Sample Data'!G688),'Control Sample Data'!G688&lt;$B$1,'Control Sample Data'!G688&gt;0),'Control Sample Data'!G688,$B$1),"")</f>
        <v/>
      </c>
      <c r="T689" s="17" t="str">
        <f>IF(SUM('Control Sample Data'!H$3:H$98)&gt;10,IF(AND(ISNUMBER('Control Sample Data'!H688),'Control Sample Data'!H688&lt;$B$1,'Control Sample Data'!H688&gt;0),'Control Sample Data'!H688,$B$1),"")</f>
        <v/>
      </c>
      <c r="U689" s="17" t="str">
        <f>IF(SUM('Control Sample Data'!I$3:I$98)&gt;10,IF(AND(ISNUMBER('Control Sample Data'!I688),'Control Sample Data'!I688&lt;$B$1,'Control Sample Data'!I688&gt;0),'Control Sample Data'!I688,$B$1),"")</f>
        <v/>
      </c>
      <c r="V689" s="17" t="str">
        <f>IF(SUM('Control Sample Data'!J$3:J$98)&gt;10,IF(AND(ISNUMBER('Control Sample Data'!J688),'Control Sample Data'!J688&lt;$B$1,'Control Sample Data'!J688&gt;0),'Control Sample Data'!J688,$B$1),"")</f>
        <v/>
      </c>
      <c r="W689" s="17" t="str">
        <f>IF(SUM('Control Sample Data'!K$3:K$98)&gt;10,IF(AND(ISNUMBER('Control Sample Data'!K688),'Control Sample Data'!K688&lt;$B$1,'Control Sample Data'!K688&gt;0),'Control Sample Data'!K688,$B$1),"")</f>
        <v/>
      </c>
      <c r="X689" s="17" t="str">
        <f>IF(SUM('Control Sample Data'!L$3:L$98)&gt;10,IF(AND(ISNUMBER('Control Sample Data'!L688),'Control Sample Data'!L688&lt;$B$1,'Control Sample Data'!L688&gt;0),'Control Sample Data'!L688,$B$1),"")</f>
        <v/>
      </c>
      <c r="Y689" s="17" t="str">
        <f>IF(SUM('Control Sample Data'!M$3:M$98)&gt;10,IF(AND(ISNUMBER('Control Sample Data'!M688),'Control Sample Data'!M688&lt;$B$1,'Control Sample Data'!M688&gt;0),'Control Sample Data'!M688,$B$1),"")</f>
        <v/>
      </c>
      <c r="AT689" s="36" t="str">
        <f t="shared" si="451"/>
        <v/>
      </c>
      <c r="AU689" s="36" t="str">
        <f t="shared" si="452"/>
        <v/>
      </c>
      <c r="AV689" s="36" t="str">
        <f t="shared" si="453"/>
        <v/>
      </c>
      <c r="AW689" s="36" t="str">
        <f t="shared" si="454"/>
        <v/>
      </c>
      <c r="AX689" s="36" t="str">
        <f t="shared" si="455"/>
        <v/>
      </c>
      <c r="AY689" s="36" t="str">
        <f t="shared" si="456"/>
        <v/>
      </c>
      <c r="AZ689" s="36" t="str">
        <f t="shared" si="457"/>
        <v/>
      </c>
      <c r="BA689" s="36" t="str">
        <f t="shared" si="458"/>
        <v/>
      </c>
      <c r="BB689" s="36" t="str">
        <f t="shared" si="459"/>
        <v/>
      </c>
      <c r="BC689" s="36" t="str">
        <f t="shared" si="460"/>
        <v/>
      </c>
      <c r="BD689" s="36" t="str">
        <f t="shared" si="461"/>
        <v/>
      </c>
      <c r="BE689" s="36" t="str">
        <f t="shared" si="462"/>
        <v/>
      </c>
      <c r="BF689" s="36" t="str">
        <f t="shared" si="463"/>
        <v/>
      </c>
      <c r="BG689" s="36" t="str">
        <f t="shared" si="464"/>
        <v/>
      </c>
      <c r="BH689" s="36" t="str">
        <f t="shared" si="465"/>
        <v/>
      </c>
      <c r="BI689" s="36" t="str">
        <f t="shared" si="466"/>
        <v/>
      </c>
      <c r="BJ689" s="36" t="str">
        <f t="shared" si="467"/>
        <v/>
      </c>
      <c r="BK689" s="36" t="str">
        <f t="shared" si="468"/>
        <v/>
      </c>
      <c r="BL689" s="36" t="str">
        <f t="shared" si="469"/>
        <v/>
      </c>
      <c r="BM689" s="36" t="str">
        <f t="shared" si="470"/>
        <v/>
      </c>
      <c r="BN689" s="38" t="e">
        <f t="shared" si="429"/>
        <v>#DIV/0!</v>
      </c>
      <c r="BO689" s="38" t="e">
        <f t="shared" si="430"/>
        <v>#DIV/0!</v>
      </c>
      <c r="BP689" s="39" t="str">
        <f t="shared" si="431"/>
        <v/>
      </c>
      <c r="BQ689" s="39" t="str">
        <f t="shared" si="432"/>
        <v/>
      </c>
      <c r="BR689" s="39" t="str">
        <f t="shared" si="433"/>
        <v/>
      </c>
      <c r="BS689" s="39" t="str">
        <f t="shared" si="434"/>
        <v/>
      </c>
      <c r="BT689" s="39" t="str">
        <f t="shared" si="435"/>
        <v/>
      </c>
      <c r="BU689" s="39" t="str">
        <f t="shared" si="436"/>
        <v/>
      </c>
      <c r="BV689" s="39" t="str">
        <f t="shared" si="437"/>
        <v/>
      </c>
      <c r="BW689" s="39" t="str">
        <f t="shared" si="438"/>
        <v/>
      </c>
      <c r="BX689" s="39" t="str">
        <f t="shared" si="439"/>
        <v/>
      </c>
      <c r="BY689" s="39" t="str">
        <f t="shared" si="440"/>
        <v/>
      </c>
      <c r="BZ689" s="39" t="str">
        <f t="shared" si="441"/>
        <v/>
      </c>
      <c r="CA689" s="39" t="str">
        <f t="shared" si="442"/>
        <v/>
      </c>
      <c r="CB689" s="39" t="str">
        <f t="shared" si="443"/>
        <v/>
      </c>
      <c r="CC689" s="39" t="str">
        <f t="shared" si="444"/>
        <v/>
      </c>
      <c r="CD689" s="39" t="str">
        <f t="shared" si="445"/>
        <v/>
      </c>
      <c r="CE689" s="39" t="str">
        <f t="shared" si="446"/>
        <v/>
      </c>
      <c r="CF689" s="39" t="str">
        <f t="shared" si="447"/>
        <v/>
      </c>
      <c r="CG689" s="39" t="str">
        <f t="shared" si="448"/>
        <v/>
      </c>
      <c r="CH689" s="39" t="str">
        <f t="shared" si="449"/>
        <v/>
      </c>
      <c r="CI689" s="39" t="str">
        <f t="shared" si="450"/>
        <v/>
      </c>
    </row>
    <row r="690" spans="1:87">
      <c r="A690" s="18"/>
      <c r="B690" s="15" t="str">
        <f>'Gene Table'!E689</f>
        <v>hsa-miR-1238</v>
      </c>
      <c r="C690" s="15" t="str">
        <f>'Gene Table'!B689</f>
        <v>M15</v>
      </c>
      <c r="D690" s="16" t="str">
        <f>IF(SUM('Test Sample Data'!D$3:D$98)&gt;10,IF(AND(ISNUMBER('Test Sample Data'!D689),'Test Sample Data'!D689&lt;$B$1,'Test Sample Data'!D689&gt;0),'Test Sample Data'!D689,$B$1),"")</f>
        <v/>
      </c>
      <c r="E690" s="17" t="str">
        <f>IF(SUM('Test Sample Data'!E$3:E$98)&gt;10,IF(AND(ISNUMBER('Test Sample Data'!E689),'Test Sample Data'!E689&lt;$B$1,'Test Sample Data'!E689&gt;0),'Test Sample Data'!E689,$B$1),"")</f>
        <v/>
      </c>
      <c r="F690" s="17" t="str">
        <f>IF(SUM('Test Sample Data'!F$3:F$98)&gt;10,IF(AND(ISNUMBER('Test Sample Data'!F689),'Test Sample Data'!F689&lt;$B$1,'Test Sample Data'!F689&gt;0),'Test Sample Data'!F689,$B$1),"")</f>
        <v/>
      </c>
      <c r="G690" s="17" t="str">
        <f>IF(SUM('Test Sample Data'!G$3:G$98)&gt;10,IF(AND(ISNUMBER('Test Sample Data'!G689),'Test Sample Data'!G689&lt;$B$1,'Test Sample Data'!G689&gt;0),'Test Sample Data'!G689,$B$1),"")</f>
        <v/>
      </c>
      <c r="H690" s="17" t="str">
        <f>IF(SUM('Test Sample Data'!H$3:H$98)&gt;10,IF(AND(ISNUMBER('Test Sample Data'!H689),'Test Sample Data'!H689&lt;$B$1,'Test Sample Data'!H689&gt;0),'Test Sample Data'!H689,$B$1),"")</f>
        <v/>
      </c>
      <c r="I690" s="17" t="str">
        <f>IF(SUM('Test Sample Data'!I$3:I$98)&gt;10,IF(AND(ISNUMBER('Test Sample Data'!I689),'Test Sample Data'!I689&lt;$B$1,'Test Sample Data'!I689&gt;0),'Test Sample Data'!I689,$B$1),"")</f>
        <v/>
      </c>
      <c r="J690" s="17" t="str">
        <f>IF(SUM('Test Sample Data'!J$3:J$98)&gt;10,IF(AND(ISNUMBER('Test Sample Data'!J689),'Test Sample Data'!J689&lt;$B$1,'Test Sample Data'!J689&gt;0),'Test Sample Data'!J689,$B$1),"")</f>
        <v/>
      </c>
      <c r="K690" s="17" t="str">
        <f>IF(SUM('Test Sample Data'!K$3:K$98)&gt;10,IF(AND(ISNUMBER('Test Sample Data'!K689),'Test Sample Data'!K689&lt;$B$1,'Test Sample Data'!K689&gt;0),'Test Sample Data'!K689,$B$1),"")</f>
        <v/>
      </c>
      <c r="L690" s="17" t="str">
        <f>IF(SUM('Test Sample Data'!L$3:L$98)&gt;10,IF(AND(ISNUMBER('Test Sample Data'!L689),'Test Sample Data'!L689&lt;$B$1,'Test Sample Data'!L689&gt;0),'Test Sample Data'!L689,$B$1),"")</f>
        <v/>
      </c>
      <c r="M690" s="17" t="str">
        <f>IF(SUM('Test Sample Data'!M$3:M$98)&gt;10,IF(AND(ISNUMBER('Test Sample Data'!M689),'Test Sample Data'!M689&lt;$B$1,'Test Sample Data'!M689&gt;0),'Test Sample Data'!M689,$B$1),"")</f>
        <v/>
      </c>
      <c r="N690" s="17" t="str">
        <f>'Gene Table'!E689</f>
        <v>hsa-miR-1238</v>
      </c>
      <c r="O690" s="17" t="str">
        <f>'Gene Table'!B689</f>
        <v>M15</v>
      </c>
      <c r="P690" s="17" t="str">
        <f>IF(SUM('Control Sample Data'!D$3:D$98)&gt;10,IF(AND(ISNUMBER('Control Sample Data'!D689),'Control Sample Data'!D689&lt;$B$1,'Control Sample Data'!D689&gt;0),'Control Sample Data'!D689,$B$1),"")</f>
        <v/>
      </c>
      <c r="Q690" s="17" t="str">
        <f>IF(SUM('Control Sample Data'!E$3:E$98)&gt;10,IF(AND(ISNUMBER('Control Sample Data'!E689),'Control Sample Data'!E689&lt;$B$1,'Control Sample Data'!E689&gt;0),'Control Sample Data'!E689,$B$1),"")</f>
        <v/>
      </c>
      <c r="R690" s="17" t="str">
        <f>IF(SUM('Control Sample Data'!F$3:F$98)&gt;10,IF(AND(ISNUMBER('Control Sample Data'!F689),'Control Sample Data'!F689&lt;$B$1,'Control Sample Data'!F689&gt;0),'Control Sample Data'!F689,$B$1),"")</f>
        <v/>
      </c>
      <c r="S690" s="17" t="str">
        <f>IF(SUM('Control Sample Data'!G$3:G$98)&gt;10,IF(AND(ISNUMBER('Control Sample Data'!G689),'Control Sample Data'!G689&lt;$B$1,'Control Sample Data'!G689&gt;0),'Control Sample Data'!G689,$B$1),"")</f>
        <v/>
      </c>
      <c r="T690" s="17" t="str">
        <f>IF(SUM('Control Sample Data'!H$3:H$98)&gt;10,IF(AND(ISNUMBER('Control Sample Data'!H689),'Control Sample Data'!H689&lt;$B$1,'Control Sample Data'!H689&gt;0),'Control Sample Data'!H689,$B$1),"")</f>
        <v/>
      </c>
      <c r="U690" s="17" t="str">
        <f>IF(SUM('Control Sample Data'!I$3:I$98)&gt;10,IF(AND(ISNUMBER('Control Sample Data'!I689),'Control Sample Data'!I689&lt;$B$1,'Control Sample Data'!I689&gt;0),'Control Sample Data'!I689,$B$1),"")</f>
        <v/>
      </c>
      <c r="V690" s="17" t="str">
        <f>IF(SUM('Control Sample Data'!J$3:J$98)&gt;10,IF(AND(ISNUMBER('Control Sample Data'!J689),'Control Sample Data'!J689&lt;$B$1,'Control Sample Data'!J689&gt;0),'Control Sample Data'!J689,$B$1),"")</f>
        <v/>
      </c>
      <c r="W690" s="17" t="str">
        <f>IF(SUM('Control Sample Data'!K$3:K$98)&gt;10,IF(AND(ISNUMBER('Control Sample Data'!K689),'Control Sample Data'!K689&lt;$B$1,'Control Sample Data'!K689&gt;0),'Control Sample Data'!K689,$B$1),"")</f>
        <v/>
      </c>
      <c r="X690" s="17" t="str">
        <f>IF(SUM('Control Sample Data'!L$3:L$98)&gt;10,IF(AND(ISNUMBER('Control Sample Data'!L689),'Control Sample Data'!L689&lt;$B$1,'Control Sample Data'!L689&gt;0),'Control Sample Data'!L689,$B$1),"")</f>
        <v/>
      </c>
      <c r="Y690" s="17" t="str">
        <f>IF(SUM('Control Sample Data'!M$3:M$98)&gt;10,IF(AND(ISNUMBER('Control Sample Data'!M689),'Control Sample Data'!M689&lt;$B$1,'Control Sample Data'!M689&gt;0),'Control Sample Data'!M689,$B$1),"")</f>
        <v/>
      </c>
      <c r="AT690" s="36" t="str">
        <f t="shared" si="451"/>
        <v/>
      </c>
      <c r="AU690" s="36" t="str">
        <f t="shared" si="452"/>
        <v/>
      </c>
      <c r="AV690" s="36" t="str">
        <f t="shared" si="453"/>
        <v/>
      </c>
      <c r="AW690" s="36" t="str">
        <f t="shared" si="454"/>
        <v/>
      </c>
      <c r="AX690" s="36" t="str">
        <f t="shared" si="455"/>
        <v/>
      </c>
      <c r="AY690" s="36" t="str">
        <f t="shared" si="456"/>
        <v/>
      </c>
      <c r="AZ690" s="36" t="str">
        <f t="shared" si="457"/>
        <v/>
      </c>
      <c r="BA690" s="36" t="str">
        <f t="shared" si="458"/>
        <v/>
      </c>
      <c r="BB690" s="36" t="str">
        <f t="shared" si="459"/>
        <v/>
      </c>
      <c r="BC690" s="36" t="str">
        <f t="shared" si="460"/>
        <v/>
      </c>
      <c r="BD690" s="36" t="str">
        <f t="shared" si="461"/>
        <v/>
      </c>
      <c r="BE690" s="36" t="str">
        <f t="shared" si="462"/>
        <v/>
      </c>
      <c r="BF690" s="36" t="str">
        <f t="shared" si="463"/>
        <v/>
      </c>
      <c r="BG690" s="36" t="str">
        <f t="shared" si="464"/>
        <v/>
      </c>
      <c r="BH690" s="36" t="str">
        <f t="shared" si="465"/>
        <v/>
      </c>
      <c r="BI690" s="36" t="str">
        <f t="shared" si="466"/>
        <v/>
      </c>
      <c r="BJ690" s="36" t="str">
        <f t="shared" si="467"/>
        <v/>
      </c>
      <c r="BK690" s="36" t="str">
        <f t="shared" si="468"/>
        <v/>
      </c>
      <c r="BL690" s="36" t="str">
        <f t="shared" si="469"/>
        <v/>
      </c>
      <c r="BM690" s="36" t="str">
        <f t="shared" si="470"/>
        <v/>
      </c>
      <c r="BN690" s="38" t="e">
        <f t="shared" si="429"/>
        <v>#DIV/0!</v>
      </c>
      <c r="BO690" s="38" t="e">
        <f t="shared" si="430"/>
        <v>#DIV/0!</v>
      </c>
      <c r="BP690" s="39" t="str">
        <f t="shared" si="431"/>
        <v/>
      </c>
      <c r="BQ690" s="39" t="str">
        <f t="shared" si="432"/>
        <v/>
      </c>
      <c r="BR690" s="39" t="str">
        <f t="shared" si="433"/>
        <v/>
      </c>
      <c r="BS690" s="39" t="str">
        <f t="shared" si="434"/>
        <v/>
      </c>
      <c r="BT690" s="39" t="str">
        <f t="shared" si="435"/>
        <v/>
      </c>
      <c r="BU690" s="39" t="str">
        <f t="shared" si="436"/>
        <v/>
      </c>
      <c r="BV690" s="39" t="str">
        <f t="shared" si="437"/>
        <v/>
      </c>
      <c r="BW690" s="39" t="str">
        <f t="shared" si="438"/>
        <v/>
      </c>
      <c r="BX690" s="39" t="str">
        <f t="shared" si="439"/>
        <v/>
      </c>
      <c r="BY690" s="39" t="str">
        <f t="shared" si="440"/>
        <v/>
      </c>
      <c r="BZ690" s="39" t="str">
        <f t="shared" si="441"/>
        <v/>
      </c>
      <c r="CA690" s="39" t="str">
        <f t="shared" si="442"/>
        <v/>
      </c>
      <c r="CB690" s="39" t="str">
        <f t="shared" si="443"/>
        <v/>
      </c>
      <c r="CC690" s="39" t="str">
        <f t="shared" si="444"/>
        <v/>
      </c>
      <c r="CD690" s="39" t="str">
        <f t="shared" si="445"/>
        <v/>
      </c>
      <c r="CE690" s="39" t="str">
        <f t="shared" si="446"/>
        <v/>
      </c>
      <c r="CF690" s="39" t="str">
        <f t="shared" si="447"/>
        <v/>
      </c>
      <c r="CG690" s="39" t="str">
        <f t="shared" si="448"/>
        <v/>
      </c>
      <c r="CH690" s="39" t="str">
        <f t="shared" si="449"/>
        <v/>
      </c>
      <c r="CI690" s="39" t="str">
        <f t="shared" si="450"/>
        <v/>
      </c>
    </row>
    <row r="691" spans="1:87">
      <c r="A691" s="18"/>
      <c r="B691" s="15" t="str">
        <f>'Gene Table'!E690</f>
        <v>hsa-miR-940</v>
      </c>
      <c r="C691" s="15" t="str">
        <f>'Gene Table'!B690</f>
        <v>M16</v>
      </c>
      <c r="D691" s="16" t="str">
        <f>IF(SUM('Test Sample Data'!D$3:D$98)&gt;10,IF(AND(ISNUMBER('Test Sample Data'!D690),'Test Sample Data'!D690&lt;$B$1,'Test Sample Data'!D690&gt;0),'Test Sample Data'!D690,$B$1),"")</f>
        <v/>
      </c>
      <c r="E691" s="17" t="str">
        <f>IF(SUM('Test Sample Data'!E$3:E$98)&gt;10,IF(AND(ISNUMBER('Test Sample Data'!E690),'Test Sample Data'!E690&lt;$B$1,'Test Sample Data'!E690&gt;0),'Test Sample Data'!E690,$B$1),"")</f>
        <v/>
      </c>
      <c r="F691" s="17" t="str">
        <f>IF(SUM('Test Sample Data'!F$3:F$98)&gt;10,IF(AND(ISNUMBER('Test Sample Data'!F690),'Test Sample Data'!F690&lt;$B$1,'Test Sample Data'!F690&gt;0),'Test Sample Data'!F690,$B$1),"")</f>
        <v/>
      </c>
      <c r="G691" s="17" t="str">
        <f>IF(SUM('Test Sample Data'!G$3:G$98)&gt;10,IF(AND(ISNUMBER('Test Sample Data'!G690),'Test Sample Data'!G690&lt;$B$1,'Test Sample Data'!G690&gt;0),'Test Sample Data'!G690,$B$1),"")</f>
        <v/>
      </c>
      <c r="H691" s="17" t="str">
        <f>IF(SUM('Test Sample Data'!H$3:H$98)&gt;10,IF(AND(ISNUMBER('Test Sample Data'!H690),'Test Sample Data'!H690&lt;$B$1,'Test Sample Data'!H690&gt;0),'Test Sample Data'!H690,$B$1),"")</f>
        <v/>
      </c>
      <c r="I691" s="17" t="str">
        <f>IF(SUM('Test Sample Data'!I$3:I$98)&gt;10,IF(AND(ISNUMBER('Test Sample Data'!I690),'Test Sample Data'!I690&lt;$B$1,'Test Sample Data'!I690&gt;0),'Test Sample Data'!I690,$B$1),"")</f>
        <v/>
      </c>
      <c r="J691" s="17" t="str">
        <f>IF(SUM('Test Sample Data'!J$3:J$98)&gt;10,IF(AND(ISNUMBER('Test Sample Data'!J690),'Test Sample Data'!J690&lt;$B$1,'Test Sample Data'!J690&gt;0),'Test Sample Data'!J690,$B$1),"")</f>
        <v/>
      </c>
      <c r="K691" s="17" t="str">
        <f>IF(SUM('Test Sample Data'!K$3:K$98)&gt;10,IF(AND(ISNUMBER('Test Sample Data'!K690),'Test Sample Data'!K690&lt;$B$1,'Test Sample Data'!K690&gt;0),'Test Sample Data'!K690,$B$1),"")</f>
        <v/>
      </c>
      <c r="L691" s="17" t="str">
        <f>IF(SUM('Test Sample Data'!L$3:L$98)&gt;10,IF(AND(ISNUMBER('Test Sample Data'!L690),'Test Sample Data'!L690&lt;$B$1,'Test Sample Data'!L690&gt;0),'Test Sample Data'!L690,$B$1),"")</f>
        <v/>
      </c>
      <c r="M691" s="17" t="str">
        <f>IF(SUM('Test Sample Data'!M$3:M$98)&gt;10,IF(AND(ISNUMBER('Test Sample Data'!M690),'Test Sample Data'!M690&lt;$B$1,'Test Sample Data'!M690&gt;0),'Test Sample Data'!M690,$B$1),"")</f>
        <v/>
      </c>
      <c r="N691" s="17" t="str">
        <f>'Gene Table'!E690</f>
        <v>hsa-miR-940</v>
      </c>
      <c r="O691" s="17" t="str">
        <f>'Gene Table'!B690</f>
        <v>M16</v>
      </c>
      <c r="P691" s="17" t="str">
        <f>IF(SUM('Control Sample Data'!D$3:D$98)&gt;10,IF(AND(ISNUMBER('Control Sample Data'!D690),'Control Sample Data'!D690&lt;$B$1,'Control Sample Data'!D690&gt;0),'Control Sample Data'!D690,$B$1),"")</f>
        <v/>
      </c>
      <c r="Q691" s="17" t="str">
        <f>IF(SUM('Control Sample Data'!E$3:E$98)&gt;10,IF(AND(ISNUMBER('Control Sample Data'!E690),'Control Sample Data'!E690&lt;$B$1,'Control Sample Data'!E690&gt;0),'Control Sample Data'!E690,$B$1),"")</f>
        <v/>
      </c>
      <c r="R691" s="17" t="str">
        <f>IF(SUM('Control Sample Data'!F$3:F$98)&gt;10,IF(AND(ISNUMBER('Control Sample Data'!F690),'Control Sample Data'!F690&lt;$B$1,'Control Sample Data'!F690&gt;0),'Control Sample Data'!F690,$B$1),"")</f>
        <v/>
      </c>
      <c r="S691" s="17" t="str">
        <f>IF(SUM('Control Sample Data'!G$3:G$98)&gt;10,IF(AND(ISNUMBER('Control Sample Data'!G690),'Control Sample Data'!G690&lt;$B$1,'Control Sample Data'!G690&gt;0),'Control Sample Data'!G690,$B$1),"")</f>
        <v/>
      </c>
      <c r="T691" s="17" t="str">
        <f>IF(SUM('Control Sample Data'!H$3:H$98)&gt;10,IF(AND(ISNUMBER('Control Sample Data'!H690),'Control Sample Data'!H690&lt;$B$1,'Control Sample Data'!H690&gt;0),'Control Sample Data'!H690,$B$1),"")</f>
        <v/>
      </c>
      <c r="U691" s="17" t="str">
        <f>IF(SUM('Control Sample Data'!I$3:I$98)&gt;10,IF(AND(ISNUMBER('Control Sample Data'!I690),'Control Sample Data'!I690&lt;$B$1,'Control Sample Data'!I690&gt;0),'Control Sample Data'!I690,$B$1),"")</f>
        <v/>
      </c>
      <c r="V691" s="17" t="str">
        <f>IF(SUM('Control Sample Data'!J$3:J$98)&gt;10,IF(AND(ISNUMBER('Control Sample Data'!J690),'Control Sample Data'!J690&lt;$B$1,'Control Sample Data'!J690&gt;0),'Control Sample Data'!J690,$B$1),"")</f>
        <v/>
      </c>
      <c r="W691" s="17" t="str">
        <f>IF(SUM('Control Sample Data'!K$3:K$98)&gt;10,IF(AND(ISNUMBER('Control Sample Data'!K690),'Control Sample Data'!K690&lt;$B$1,'Control Sample Data'!K690&gt;0),'Control Sample Data'!K690,$B$1),"")</f>
        <v/>
      </c>
      <c r="X691" s="17" t="str">
        <f>IF(SUM('Control Sample Data'!L$3:L$98)&gt;10,IF(AND(ISNUMBER('Control Sample Data'!L690),'Control Sample Data'!L690&lt;$B$1,'Control Sample Data'!L690&gt;0),'Control Sample Data'!L690,$B$1),"")</f>
        <v/>
      </c>
      <c r="Y691" s="17" t="str">
        <f>IF(SUM('Control Sample Data'!M$3:M$98)&gt;10,IF(AND(ISNUMBER('Control Sample Data'!M690),'Control Sample Data'!M690&lt;$B$1,'Control Sample Data'!M690&gt;0),'Control Sample Data'!M690,$B$1),"")</f>
        <v/>
      </c>
      <c r="AT691" s="36" t="str">
        <f t="shared" si="451"/>
        <v/>
      </c>
      <c r="AU691" s="36" t="str">
        <f t="shared" si="452"/>
        <v/>
      </c>
      <c r="AV691" s="36" t="str">
        <f t="shared" si="453"/>
        <v/>
      </c>
      <c r="AW691" s="36" t="str">
        <f t="shared" si="454"/>
        <v/>
      </c>
      <c r="AX691" s="36" t="str">
        <f t="shared" si="455"/>
        <v/>
      </c>
      <c r="AY691" s="36" t="str">
        <f t="shared" si="456"/>
        <v/>
      </c>
      <c r="AZ691" s="36" t="str">
        <f t="shared" si="457"/>
        <v/>
      </c>
      <c r="BA691" s="36" t="str">
        <f t="shared" si="458"/>
        <v/>
      </c>
      <c r="BB691" s="36" t="str">
        <f t="shared" si="459"/>
        <v/>
      </c>
      <c r="BC691" s="36" t="str">
        <f t="shared" si="460"/>
        <v/>
      </c>
      <c r="BD691" s="36" t="str">
        <f t="shared" si="461"/>
        <v/>
      </c>
      <c r="BE691" s="36" t="str">
        <f t="shared" si="462"/>
        <v/>
      </c>
      <c r="BF691" s="36" t="str">
        <f t="shared" si="463"/>
        <v/>
      </c>
      <c r="BG691" s="36" t="str">
        <f t="shared" si="464"/>
        <v/>
      </c>
      <c r="BH691" s="36" t="str">
        <f t="shared" si="465"/>
        <v/>
      </c>
      <c r="BI691" s="36" t="str">
        <f t="shared" si="466"/>
        <v/>
      </c>
      <c r="BJ691" s="36" t="str">
        <f t="shared" si="467"/>
        <v/>
      </c>
      <c r="BK691" s="36" t="str">
        <f t="shared" si="468"/>
        <v/>
      </c>
      <c r="BL691" s="36" t="str">
        <f t="shared" si="469"/>
        <v/>
      </c>
      <c r="BM691" s="36" t="str">
        <f t="shared" si="470"/>
        <v/>
      </c>
      <c r="BN691" s="38" t="e">
        <f t="shared" si="429"/>
        <v>#DIV/0!</v>
      </c>
      <c r="BO691" s="38" t="e">
        <f t="shared" si="430"/>
        <v>#DIV/0!</v>
      </c>
      <c r="BP691" s="39" t="str">
        <f t="shared" si="431"/>
        <v/>
      </c>
      <c r="BQ691" s="39" t="str">
        <f t="shared" si="432"/>
        <v/>
      </c>
      <c r="BR691" s="39" t="str">
        <f t="shared" si="433"/>
        <v/>
      </c>
      <c r="BS691" s="39" t="str">
        <f t="shared" si="434"/>
        <v/>
      </c>
      <c r="BT691" s="39" t="str">
        <f t="shared" si="435"/>
        <v/>
      </c>
      <c r="BU691" s="39" t="str">
        <f t="shared" si="436"/>
        <v/>
      </c>
      <c r="BV691" s="39" t="str">
        <f t="shared" si="437"/>
        <v/>
      </c>
      <c r="BW691" s="39" t="str">
        <f t="shared" si="438"/>
        <v/>
      </c>
      <c r="BX691" s="39" t="str">
        <f t="shared" si="439"/>
        <v/>
      </c>
      <c r="BY691" s="39" t="str">
        <f t="shared" si="440"/>
        <v/>
      </c>
      <c r="BZ691" s="39" t="str">
        <f t="shared" si="441"/>
        <v/>
      </c>
      <c r="CA691" s="39" t="str">
        <f t="shared" si="442"/>
        <v/>
      </c>
      <c r="CB691" s="39" t="str">
        <f t="shared" si="443"/>
        <v/>
      </c>
      <c r="CC691" s="39" t="str">
        <f t="shared" si="444"/>
        <v/>
      </c>
      <c r="CD691" s="39" t="str">
        <f t="shared" si="445"/>
        <v/>
      </c>
      <c r="CE691" s="39" t="str">
        <f t="shared" si="446"/>
        <v/>
      </c>
      <c r="CF691" s="39" t="str">
        <f t="shared" si="447"/>
        <v/>
      </c>
      <c r="CG691" s="39" t="str">
        <f t="shared" si="448"/>
        <v/>
      </c>
      <c r="CH691" s="39" t="str">
        <f t="shared" si="449"/>
        <v/>
      </c>
      <c r="CI691" s="39" t="str">
        <f t="shared" si="450"/>
        <v/>
      </c>
    </row>
    <row r="692" spans="1:87">
      <c r="A692" s="18"/>
      <c r="B692" s="15" t="str">
        <f>'Gene Table'!E691</f>
        <v>hsa-miR-219-1-3p</v>
      </c>
      <c r="C692" s="15" t="str">
        <f>'Gene Table'!B691</f>
        <v>M17</v>
      </c>
      <c r="D692" s="16" t="str">
        <f>IF(SUM('Test Sample Data'!D$3:D$98)&gt;10,IF(AND(ISNUMBER('Test Sample Data'!D691),'Test Sample Data'!D691&lt;$B$1,'Test Sample Data'!D691&gt;0),'Test Sample Data'!D691,$B$1),"")</f>
        <v/>
      </c>
      <c r="E692" s="17" t="str">
        <f>IF(SUM('Test Sample Data'!E$3:E$98)&gt;10,IF(AND(ISNUMBER('Test Sample Data'!E691),'Test Sample Data'!E691&lt;$B$1,'Test Sample Data'!E691&gt;0),'Test Sample Data'!E691,$B$1),"")</f>
        <v/>
      </c>
      <c r="F692" s="17" t="str">
        <f>IF(SUM('Test Sample Data'!F$3:F$98)&gt;10,IF(AND(ISNUMBER('Test Sample Data'!F691),'Test Sample Data'!F691&lt;$B$1,'Test Sample Data'!F691&gt;0),'Test Sample Data'!F691,$B$1),"")</f>
        <v/>
      </c>
      <c r="G692" s="17" t="str">
        <f>IF(SUM('Test Sample Data'!G$3:G$98)&gt;10,IF(AND(ISNUMBER('Test Sample Data'!G691),'Test Sample Data'!G691&lt;$B$1,'Test Sample Data'!G691&gt;0),'Test Sample Data'!G691,$B$1),"")</f>
        <v/>
      </c>
      <c r="H692" s="17" t="str">
        <f>IF(SUM('Test Sample Data'!H$3:H$98)&gt;10,IF(AND(ISNUMBER('Test Sample Data'!H691),'Test Sample Data'!H691&lt;$B$1,'Test Sample Data'!H691&gt;0),'Test Sample Data'!H691,$B$1),"")</f>
        <v/>
      </c>
      <c r="I692" s="17" t="str">
        <f>IF(SUM('Test Sample Data'!I$3:I$98)&gt;10,IF(AND(ISNUMBER('Test Sample Data'!I691),'Test Sample Data'!I691&lt;$B$1,'Test Sample Data'!I691&gt;0),'Test Sample Data'!I691,$B$1),"")</f>
        <v/>
      </c>
      <c r="J692" s="17" t="str">
        <f>IF(SUM('Test Sample Data'!J$3:J$98)&gt;10,IF(AND(ISNUMBER('Test Sample Data'!J691),'Test Sample Data'!J691&lt;$B$1,'Test Sample Data'!J691&gt;0),'Test Sample Data'!J691,$B$1),"")</f>
        <v/>
      </c>
      <c r="K692" s="17" t="str">
        <f>IF(SUM('Test Sample Data'!K$3:K$98)&gt;10,IF(AND(ISNUMBER('Test Sample Data'!K691),'Test Sample Data'!K691&lt;$B$1,'Test Sample Data'!K691&gt;0),'Test Sample Data'!K691,$B$1),"")</f>
        <v/>
      </c>
      <c r="L692" s="17" t="str">
        <f>IF(SUM('Test Sample Data'!L$3:L$98)&gt;10,IF(AND(ISNUMBER('Test Sample Data'!L691),'Test Sample Data'!L691&lt;$B$1,'Test Sample Data'!L691&gt;0),'Test Sample Data'!L691,$B$1),"")</f>
        <v/>
      </c>
      <c r="M692" s="17" t="str">
        <f>IF(SUM('Test Sample Data'!M$3:M$98)&gt;10,IF(AND(ISNUMBER('Test Sample Data'!M691),'Test Sample Data'!M691&lt;$B$1,'Test Sample Data'!M691&gt;0),'Test Sample Data'!M691,$B$1),"")</f>
        <v/>
      </c>
      <c r="N692" s="17" t="str">
        <f>'Gene Table'!E691</f>
        <v>hsa-miR-219-1-3p</v>
      </c>
      <c r="O692" s="17" t="str">
        <f>'Gene Table'!B691</f>
        <v>M17</v>
      </c>
      <c r="P692" s="17" t="str">
        <f>IF(SUM('Control Sample Data'!D$3:D$98)&gt;10,IF(AND(ISNUMBER('Control Sample Data'!D691),'Control Sample Data'!D691&lt;$B$1,'Control Sample Data'!D691&gt;0),'Control Sample Data'!D691,$B$1),"")</f>
        <v/>
      </c>
      <c r="Q692" s="17" t="str">
        <f>IF(SUM('Control Sample Data'!E$3:E$98)&gt;10,IF(AND(ISNUMBER('Control Sample Data'!E691),'Control Sample Data'!E691&lt;$B$1,'Control Sample Data'!E691&gt;0),'Control Sample Data'!E691,$B$1),"")</f>
        <v/>
      </c>
      <c r="R692" s="17" t="str">
        <f>IF(SUM('Control Sample Data'!F$3:F$98)&gt;10,IF(AND(ISNUMBER('Control Sample Data'!F691),'Control Sample Data'!F691&lt;$B$1,'Control Sample Data'!F691&gt;0),'Control Sample Data'!F691,$B$1),"")</f>
        <v/>
      </c>
      <c r="S692" s="17" t="str">
        <f>IF(SUM('Control Sample Data'!G$3:G$98)&gt;10,IF(AND(ISNUMBER('Control Sample Data'!G691),'Control Sample Data'!G691&lt;$B$1,'Control Sample Data'!G691&gt;0),'Control Sample Data'!G691,$B$1),"")</f>
        <v/>
      </c>
      <c r="T692" s="17" t="str">
        <f>IF(SUM('Control Sample Data'!H$3:H$98)&gt;10,IF(AND(ISNUMBER('Control Sample Data'!H691),'Control Sample Data'!H691&lt;$B$1,'Control Sample Data'!H691&gt;0),'Control Sample Data'!H691,$B$1),"")</f>
        <v/>
      </c>
      <c r="U692" s="17" t="str">
        <f>IF(SUM('Control Sample Data'!I$3:I$98)&gt;10,IF(AND(ISNUMBER('Control Sample Data'!I691),'Control Sample Data'!I691&lt;$B$1,'Control Sample Data'!I691&gt;0),'Control Sample Data'!I691,$B$1),"")</f>
        <v/>
      </c>
      <c r="V692" s="17" t="str">
        <f>IF(SUM('Control Sample Data'!J$3:J$98)&gt;10,IF(AND(ISNUMBER('Control Sample Data'!J691),'Control Sample Data'!J691&lt;$B$1,'Control Sample Data'!J691&gt;0),'Control Sample Data'!J691,$B$1),"")</f>
        <v/>
      </c>
      <c r="W692" s="17" t="str">
        <f>IF(SUM('Control Sample Data'!K$3:K$98)&gt;10,IF(AND(ISNUMBER('Control Sample Data'!K691),'Control Sample Data'!K691&lt;$B$1,'Control Sample Data'!K691&gt;0),'Control Sample Data'!K691,$B$1),"")</f>
        <v/>
      </c>
      <c r="X692" s="17" t="str">
        <f>IF(SUM('Control Sample Data'!L$3:L$98)&gt;10,IF(AND(ISNUMBER('Control Sample Data'!L691),'Control Sample Data'!L691&lt;$B$1,'Control Sample Data'!L691&gt;0),'Control Sample Data'!L691,$B$1),"")</f>
        <v/>
      </c>
      <c r="Y692" s="17" t="str">
        <f>IF(SUM('Control Sample Data'!M$3:M$98)&gt;10,IF(AND(ISNUMBER('Control Sample Data'!M691),'Control Sample Data'!M691&lt;$B$1,'Control Sample Data'!M691&gt;0),'Control Sample Data'!M691,$B$1),"")</f>
        <v/>
      </c>
      <c r="AT692" s="36" t="str">
        <f t="shared" si="451"/>
        <v/>
      </c>
      <c r="AU692" s="36" t="str">
        <f t="shared" si="452"/>
        <v/>
      </c>
      <c r="AV692" s="36" t="str">
        <f t="shared" si="453"/>
        <v/>
      </c>
      <c r="AW692" s="36" t="str">
        <f t="shared" si="454"/>
        <v/>
      </c>
      <c r="AX692" s="36" t="str">
        <f t="shared" si="455"/>
        <v/>
      </c>
      <c r="AY692" s="36" t="str">
        <f t="shared" si="456"/>
        <v/>
      </c>
      <c r="AZ692" s="36" t="str">
        <f t="shared" si="457"/>
        <v/>
      </c>
      <c r="BA692" s="36" t="str">
        <f t="shared" si="458"/>
        <v/>
      </c>
      <c r="BB692" s="36" t="str">
        <f t="shared" si="459"/>
        <v/>
      </c>
      <c r="BC692" s="36" t="str">
        <f t="shared" si="460"/>
        <v/>
      </c>
      <c r="BD692" s="36" t="str">
        <f t="shared" si="461"/>
        <v/>
      </c>
      <c r="BE692" s="36" t="str">
        <f t="shared" si="462"/>
        <v/>
      </c>
      <c r="BF692" s="36" t="str">
        <f t="shared" si="463"/>
        <v/>
      </c>
      <c r="BG692" s="36" t="str">
        <f t="shared" si="464"/>
        <v/>
      </c>
      <c r="BH692" s="36" t="str">
        <f t="shared" si="465"/>
        <v/>
      </c>
      <c r="BI692" s="36" t="str">
        <f t="shared" si="466"/>
        <v/>
      </c>
      <c r="BJ692" s="36" t="str">
        <f t="shared" si="467"/>
        <v/>
      </c>
      <c r="BK692" s="36" t="str">
        <f t="shared" si="468"/>
        <v/>
      </c>
      <c r="BL692" s="36" t="str">
        <f t="shared" si="469"/>
        <v/>
      </c>
      <c r="BM692" s="36" t="str">
        <f t="shared" si="470"/>
        <v/>
      </c>
      <c r="BN692" s="38" t="e">
        <f t="shared" si="429"/>
        <v>#DIV/0!</v>
      </c>
      <c r="BO692" s="38" t="e">
        <f t="shared" si="430"/>
        <v>#DIV/0!</v>
      </c>
      <c r="BP692" s="39" t="str">
        <f t="shared" si="431"/>
        <v/>
      </c>
      <c r="BQ692" s="39" t="str">
        <f t="shared" si="432"/>
        <v/>
      </c>
      <c r="BR692" s="39" t="str">
        <f t="shared" si="433"/>
        <v/>
      </c>
      <c r="BS692" s="39" t="str">
        <f t="shared" si="434"/>
        <v/>
      </c>
      <c r="BT692" s="39" t="str">
        <f t="shared" si="435"/>
        <v/>
      </c>
      <c r="BU692" s="39" t="str">
        <f t="shared" si="436"/>
        <v/>
      </c>
      <c r="BV692" s="39" t="str">
        <f t="shared" si="437"/>
        <v/>
      </c>
      <c r="BW692" s="39" t="str">
        <f t="shared" si="438"/>
        <v/>
      </c>
      <c r="BX692" s="39" t="str">
        <f t="shared" si="439"/>
        <v/>
      </c>
      <c r="BY692" s="39" t="str">
        <f t="shared" si="440"/>
        <v/>
      </c>
      <c r="BZ692" s="39" t="str">
        <f t="shared" si="441"/>
        <v/>
      </c>
      <c r="CA692" s="39" t="str">
        <f t="shared" si="442"/>
        <v/>
      </c>
      <c r="CB692" s="39" t="str">
        <f t="shared" si="443"/>
        <v/>
      </c>
      <c r="CC692" s="39" t="str">
        <f t="shared" si="444"/>
        <v/>
      </c>
      <c r="CD692" s="39" t="str">
        <f t="shared" si="445"/>
        <v/>
      </c>
      <c r="CE692" s="39" t="str">
        <f t="shared" si="446"/>
        <v/>
      </c>
      <c r="CF692" s="39" t="str">
        <f t="shared" si="447"/>
        <v/>
      </c>
      <c r="CG692" s="39" t="str">
        <f t="shared" si="448"/>
        <v/>
      </c>
      <c r="CH692" s="39" t="str">
        <f t="shared" si="449"/>
        <v/>
      </c>
      <c r="CI692" s="39" t="str">
        <f t="shared" si="450"/>
        <v/>
      </c>
    </row>
    <row r="693" spans="1:87">
      <c r="A693" s="18"/>
      <c r="B693" s="15" t="str">
        <f>'Gene Table'!E692</f>
        <v>hsa-miR-636</v>
      </c>
      <c r="C693" s="15" t="str">
        <f>'Gene Table'!B692</f>
        <v>M18</v>
      </c>
      <c r="D693" s="16" t="str">
        <f>IF(SUM('Test Sample Data'!D$3:D$98)&gt;10,IF(AND(ISNUMBER('Test Sample Data'!D692),'Test Sample Data'!D692&lt;$B$1,'Test Sample Data'!D692&gt;0),'Test Sample Data'!D692,$B$1),"")</f>
        <v/>
      </c>
      <c r="E693" s="17" t="str">
        <f>IF(SUM('Test Sample Data'!E$3:E$98)&gt;10,IF(AND(ISNUMBER('Test Sample Data'!E692),'Test Sample Data'!E692&lt;$B$1,'Test Sample Data'!E692&gt;0),'Test Sample Data'!E692,$B$1),"")</f>
        <v/>
      </c>
      <c r="F693" s="17" t="str">
        <f>IF(SUM('Test Sample Data'!F$3:F$98)&gt;10,IF(AND(ISNUMBER('Test Sample Data'!F692),'Test Sample Data'!F692&lt;$B$1,'Test Sample Data'!F692&gt;0),'Test Sample Data'!F692,$B$1),"")</f>
        <v/>
      </c>
      <c r="G693" s="17" t="str">
        <f>IF(SUM('Test Sample Data'!G$3:G$98)&gt;10,IF(AND(ISNUMBER('Test Sample Data'!G692),'Test Sample Data'!G692&lt;$B$1,'Test Sample Data'!G692&gt;0),'Test Sample Data'!G692,$B$1),"")</f>
        <v/>
      </c>
      <c r="H693" s="17" t="str">
        <f>IF(SUM('Test Sample Data'!H$3:H$98)&gt;10,IF(AND(ISNUMBER('Test Sample Data'!H692),'Test Sample Data'!H692&lt;$B$1,'Test Sample Data'!H692&gt;0),'Test Sample Data'!H692,$B$1),"")</f>
        <v/>
      </c>
      <c r="I693" s="17" t="str">
        <f>IF(SUM('Test Sample Data'!I$3:I$98)&gt;10,IF(AND(ISNUMBER('Test Sample Data'!I692),'Test Sample Data'!I692&lt;$B$1,'Test Sample Data'!I692&gt;0),'Test Sample Data'!I692,$B$1),"")</f>
        <v/>
      </c>
      <c r="J693" s="17" t="str">
        <f>IF(SUM('Test Sample Data'!J$3:J$98)&gt;10,IF(AND(ISNUMBER('Test Sample Data'!J692),'Test Sample Data'!J692&lt;$B$1,'Test Sample Data'!J692&gt;0),'Test Sample Data'!J692,$B$1),"")</f>
        <v/>
      </c>
      <c r="K693" s="17" t="str">
        <f>IF(SUM('Test Sample Data'!K$3:K$98)&gt;10,IF(AND(ISNUMBER('Test Sample Data'!K692),'Test Sample Data'!K692&lt;$B$1,'Test Sample Data'!K692&gt;0),'Test Sample Data'!K692,$B$1),"")</f>
        <v/>
      </c>
      <c r="L693" s="17" t="str">
        <f>IF(SUM('Test Sample Data'!L$3:L$98)&gt;10,IF(AND(ISNUMBER('Test Sample Data'!L692),'Test Sample Data'!L692&lt;$B$1,'Test Sample Data'!L692&gt;0),'Test Sample Data'!L692,$B$1),"")</f>
        <v/>
      </c>
      <c r="M693" s="17" t="str">
        <f>IF(SUM('Test Sample Data'!M$3:M$98)&gt;10,IF(AND(ISNUMBER('Test Sample Data'!M692),'Test Sample Data'!M692&lt;$B$1,'Test Sample Data'!M692&gt;0),'Test Sample Data'!M692,$B$1),"")</f>
        <v/>
      </c>
      <c r="N693" s="17" t="str">
        <f>'Gene Table'!E692</f>
        <v>hsa-miR-636</v>
      </c>
      <c r="O693" s="17" t="str">
        <f>'Gene Table'!B692</f>
        <v>M18</v>
      </c>
      <c r="P693" s="17" t="str">
        <f>IF(SUM('Control Sample Data'!D$3:D$98)&gt;10,IF(AND(ISNUMBER('Control Sample Data'!D692),'Control Sample Data'!D692&lt;$B$1,'Control Sample Data'!D692&gt;0),'Control Sample Data'!D692,$B$1),"")</f>
        <v/>
      </c>
      <c r="Q693" s="17" t="str">
        <f>IF(SUM('Control Sample Data'!E$3:E$98)&gt;10,IF(AND(ISNUMBER('Control Sample Data'!E692),'Control Sample Data'!E692&lt;$B$1,'Control Sample Data'!E692&gt;0),'Control Sample Data'!E692,$B$1),"")</f>
        <v/>
      </c>
      <c r="R693" s="17" t="str">
        <f>IF(SUM('Control Sample Data'!F$3:F$98)&gt;10,IF(AND(ISNUMBER('Control Sample Data'!F692),'Control Sample Data'!F692&lt;$B$1,'Control Sample Data'!F692&gt;0),'Control Sample Data'!F692,$B$1),"")</f>
        <v/>
      </c>
      <c r="S693" s="17" t="str">
        <f>IF(SUM('Control Sample Data'!G$3:G$98)&gt;10,IF(AND(ISNUMBER('Control Sample Data'!G692),'Control Sample Data'!G692&lt;$B$1,'Control Sample Data'!G692&gt;0),'Control Sample Data'!G692,$B$1),"")</f>
        <v/>
      </c>
      <c r="T693" s="17" t="str">
        <f>IF(SUM('Control Sample Data'!H$3:H$98)&gt;10,IF(AND(ISNUMBER('Control Sample Data'!H692),'Control Sample Data'!H692&lt;$B$1,'Control Sample Data'!H692&gt;0),'Control Sample Data'!H692,$B$1),"")</f>
        <v/>
      </c>
      <c r="U693" s="17" t="str">
        <f>IF(SUM('Control Sample Data'!I$3:I$98)&gt;10,IF(AND(ISNUMBER('Control Sample Data'!I692),'Control Sample Data'!I692&lt;$B$1,'Control Sample Data'!I692&gt;0),'Control Sample Data'!I692,$B$1),"")</f>
        <v/>
      </c>
      <c r="V693" s="17" t="str">
        <f>IF(SUM('Control Sample Data'!J$3:J$98)&gt;10,IF(AND(ISNUMBER('Control Sample Data'!J692),'Control Sample Data'!J692&lt;$B$1,'Control Sample Data'!J692&gt;0),'Control Sample Data'!J692,$B$1),"")</f>
        <v/>
      </c>
      <c r="W693" s="17" t="str">
        <f>IF(SUM('Control Sample Data'!K$3:K$98)&gt;10,IF(AND(ISNUMBER('Control Sample Data'!K692),'Control Sample Data'!K692&lt;$B$1,'Control Sample Data'!K692&gt;0),'Control Sample Data'!K692,$B$1),"")</f>
        <v/>
      </c>
      <c r="X693" s="17" t="str">
        <f>IF(SUM('Control Sample Data'!L$3:L$98)&gt;10,IF(AND(ISNUMBER('Control Sample Data'!L692),'Control Sample Data'!L692&lt;$B$1,'Control Sample Data'!L692&gt;0),'Control Sample Data'!L692,$B$1),"")</f>
        <v/>
      </c>
      <c r="Y693" s="17" t="str">
        <f>IF(SUM('Control Sample Data'!M$3:M$98)&gt;10,IF(AND(ISNUMBER('Control Sample Data'!M692),'Control Sample Data'!M692&lt;$B$1,'Control Sample Data'!M692&gt;0),'Control Sample Data'!M692,$B$1),"")</f>
        <v/>
      </c>
      <c r="AT693" s="36" t="str">
        <f t="shared" si="451"/>
        <v/>
      </c>
      <c r="AU693" s="36" t="str">
        <f t="shared" si="452"/>
        <v/>
      </c>
      <c r="AV693" s="36" t="str">
        <f t="shared" si="453"/>
        <v/>
      </c>
      <c r="AW693" s="36" t="str">
        <f t="shared" si="454"/>
        <v/>
      </c>
      <c r="AX693" s="36" t="str">
        <f t="shared" si="455"/>
        <v/>
      </c>
      <c r="AY693" s="36" t="str">
        <f t="shared" si="456"/>
        <v/>
      </c>
      <c r="AZ693" s="36" t="str">
        <f t="shared" si="457"/>
        <v/>
      </c>
      <c r="BA693" s="36" t="str">
        <f t="shared" si="458"/>
        <v/>
      </c>
      <c r="BB693" s="36" t="str">
        <f t="shared" si="459"/>
        <v/>
      </c>
      <c r="BC693" s="36" t="str">
        <f t="shared" si="460"/>
        <v/>
      </c>
      <c r="BD693" s="36" t="str">
        <f t="shared" si="461"/>
        <v/>
      </c>
      <c r="BE693" s="36" t="str">
        <f t="shared" si="462"/>
        <v/>
      </c>
      <c r="BF693" s="36" t="str">
        <f t="shared" si="463"/>
        <v/>
      </c>
      <c r="BG693" s="36" t="str">
        <f t="shared" si="464"/>
        <v/>
      </c>
      <c r="BH693" s="36" t="str">
        <f t="shared" si="465"/>
        <v/>
      </c>
      <c r="BI693" s="36" t="str">
        <f t="shared" si="466"/>
        <v/>
      </c>
      <c r="BJ693" s="36" t="str">
        <f t="shared" si="467"/>
        <v/>
      </c>
      <c r="BK693" s="36" t="str">
        <f t="shared" si="468"/>
        <v/>
      </c>
      <c r="BL693" s="36" t="str">
        <f t="shared" si="469"/>
        <v/>
      </c>
      <c r="BM693" s="36" t="str">
        <f t="shared" si="470"/>
        <v/>
      </c>
      <c r="BN693" s="38" t="e">
        <f t="shared" si="429"/>
        <v>#DIV/0!</v>
      </c>
      <c r="BO693" s="38" t="e">
        <f t="shared" si="430"/>
        <v>#DIV/0!</v>
      </c>
      <c r="BP693" s="39" t="str">
        <f t="shared" si="431"/>
        <v/>
      </c>
      <c r="BQ693" s="39" t="str">
        <f t="shared" si="432"/>
        <v/>
      </c>
      <c r="BR693" s="39" t="str">
        <f t="shared" si="433"/>
        <v/>
      </c>
      <c r="BS693" s="39" t="str">
        <f t="shared" si="434"/>
        <v/>
      </c>
      <c r="BT693" s="39" t="str">
        <f t="shared" si="435"/>
        <v/>
      </c>
      <c r="BU693" s="39" t="str">
        <f t="shared" si="436"/>
        <v/>
      </c>
      <c r="BV693" s="39" t="str">
        <f t="shared" si="437"/>
        <v/>
      </c>
      <c r="BW693" s="39" t="str">
        <f t="shared" si="438"/>
        <v/>
      </c>
      <c r="BX693" s="39" t="str">
        <f t="shared" si="439"/>
        <v/>
      </c>
      <c r="BY693" s="39" t="str">
        <f t="shared" si="440"/>
        <v/>
      </c>
      <c r="BZ693" s="39" t="str">
        <f t="shared" si="441"/>
        <v/>
      </c>
      <c r="CA693" s="39" t="str">
        <f t="shared" si="442"/>
        <v/>
      </c>
      <c r="CB693" s="39" t="str">
        <f t="shared" si="443"/>
        <v/>
      </c>
      <c r="CC693" s="39" t="str">
        <f t="shared" si="444"/>
        <v/>
      </c>
      <c r="CD693" s="39" t="str">
        <f t="shared" si="445"/>
        <v/>
      </c>
      <c r="CE693" s="39" t="str">
        <f t="shared" si="446"/>
        <v/>
      </c>
      <c r="CF693" s="39" t="str">
        <f t="shared" si="447"/>
        <v/>
      </c>
      <c r="CG693" s="39" t="str">
        <f t="shared" si="448"/>
        <v/>
      </c>
      <c r="CH693" s="39" t="str">
        <f t="shared" si="449"/>
        <v/>
      </c>
      <c r="CI693" s="39" t="str">
        <f t="shared" si="450"/>
        <v/>
      </c>
    </row>
    <row r="694" spans="1:87">
      <c r="A694" s="18"/>
      <c r="B694" s="15" t="str">
        <f>'Gene Table'!E693</f>
        <v>hsa-miR-1250</v>
      </c>
      <c r="C694" s="15" t="str">
        <f>'Gene Table'!B693</f>
        <v>M19</v>
      </c>
      <c r="D694" s="16" t="str">
        <f>IF(SUM('Test Sample Data'!D$3:D$98)&gt;10,IF(AND(ISNUMBER('Test Sample Data'!D693),'Test Sample Data'!D693&lt;$B$1,'Test Sample Data'!D693&gt;0),'Test Sample Data'!D693,$B$1),"")</f>
        <v/>
      </c>
      <c r="E694" s="17" t="str">
        <f>IF(SUM('Test Sample Data'!E$3:E$98)&gt;10,IF(AND(ISNUMBER('Test Sample Data'!E693),'Test Sample Data'!E693&lt;$B$1,'Test Sample Data'!E693&gt;0),'Test Sample Data'!E693,$B$1),"")</f>
        <v/>
      </c>
      <c r="F694" s="17" t="str">
        <f>IF(SUM('Test Sample Data'!F$3:F$98)&gt;10,IF(AND(ISNUMBER('Test Sample Data'!F693),'Test Sample Data'!F693&lt;$B$1,'Test Sample Data'!F693&gt;0),'Test Sample Data'!F693,$B$1),"")</f>
        <v/>
      </c>
      <c r="G694" s="17" t="str">
        <f>IF(SUM('Test Sample Data'!G$3:G$98)&gt;10,IF(AND(ISNUMBER('Test Sample Data'!G693),'Test Sample Data'!G693&lt;$B$1,'Test Sample Data'!G693&gt;0),'Test Sample Data'!G693,$B$1),"")</f>
        <v/>
      </c>
      <c r="H694" s="17" t="str">
        <f>IF(SUM('Test Sample Data'!H$3:H$98)&gt;10,IF(AND(ISNUMBER('Test Sample Data'!H693),'Test Sample Data'!H693&lt;$B$1,'Test Sample Data'!H693&gt;0),'Test Sample Data'!H693,$B$1),"")</f>
        <v/>
      </c>
      <c r="I694" s="17" t="str">
        <f>IF(SUM('Test Sample Data'!I$3:I$98)&gt;10,IF(AND(ISNUMBER('Test Sample Data'!I693),'Test Sample Data'!I693&lt;$B$1,'Test Sample Data'!I693&gt;0),'Test Sample Data'!I693,$B$1),"")</f>
        <v/>
      </c>
      <c r="J694" s="17" t="str">
        <f>IF(SUM('Test Sample Data'!J$3:J$98)&gt;10,IF(AND(ISNUMBER('Test Sample Data'!J693),'Test Sample Data'!J693&lt;$B$1,'Test Sample Data'!J693&gt;0),'Test Sample Data'!J693,$B$1),"")</f>
        <v/>
      </c>
      <c r="K694" s="17" t="str">
        <f>IF(SUM('Test Sample Data'!K$3:K$98)&gt;10,IF(AND(ISNUMBER('Test Sample Data'!K693),'Test Sample Data'!K693&lt;$B$1,'Test Sample Data'!K693&gt;0),'Test Sample Data'!K693,$B$1),"")</f>
        <v/>
      </c>
      <c r="L694" s="17" t="str">
        <f>IF(SUM('Test Sample Data'!L$3:L$98)&gt;10,IF(AND(ISNUMBER('Test Sample Data'!L693),'Test Sample Data'!L693&lt;$B$1,'Test Sample Data'!L693&gt;0),'Test Sample Data'!L693,$B$1),"")</f>
        <v/>
      </c>
      <c r="M694" s="17" t="str">
        <f>IF(SUM('Test Sample Data'!M$3:M$98)&gt;10,IF(AND(ISNUMBER('Test Sample Data'!M693),'Test Sample Data'!M693&lt;$B$1,'Test Sample Data'!M693&gt;0),'Test Sample Data'!M693,$B$1),"")</f>
        <v/>
      </c>
      <c r="N694" s="17" t="str">
        <f>'Gene Table'!E693</f>
        <v>hsa-miR-1250</v>
      </c>
      <c r="O694" s="17" t="str">
        <f>'Gene Table'!B693</f>
        <v>M19</v>
      </c>
      <c r="P694" s="17" t="str">
        <f>IF(SUM('Control Sample Data'!D$3:D$98)&gt;10,IF(AND(ISNUMBER('Control Sample Data'!D693),'Control Sample Data'!D693&lt;$B$1,'Control Sample Data'!D693&gt;0),'Control Sample Data'!D693,$B$1),"")</f>
        <v/>
      </c>
      <c r="Q694" s="17" t="str">
        <f>IF(SUM('Control Sample Data'!E$3:E$98)&gt;10,IF(AND(ISNUMBER('Control Sample Data'!E693),'Control Sample Data'!E693&lt;$B$1,'Control Sample Data'!E693&gt;0),'Control Sample Data'!E693,$B$1),"")</f>
        <v/>
      </c>
      <c r="R694" s="17" t="str">
        <f>IF(SUM('Control Sample Data'!F$3:F$98)&gt;10,IF(AND(ISNUMBER('Control Sample Data'!F693),'Control Sample Data'!F693&lt;$B$1,'Control Sample Data'!F693&gt;0),'Control Sample Data'!F693,$B$1),"")</f>
        <v/>
      </c>
      <c r="S694" s="17" t="str">
        <f>IF(SUM('Control Sample Data'!G$3:G$98)&gt;10,IF(AND(ISNUMBER('Control Sample Data'!G693),'Control Sample Data'!G693&lt;$B$1,'Control Sample Data'!G693&gt;0),'Control Sample Data'!G693,$B$1),"")</f>
        <v/>
      </c>
      <c r="T694" s="17" t="str">
        <f>IF(SUM('Control Sample Data'!H$3:H$98)&gt;10,IF(AND(ISNUMBER('Control Sample Data'!H693),'Control Sample Data'!H693&lt;$B$1,'Control Sample Data'!H693&gt;0),'Control Sample Data'!H693,$B$1),"")</f>
        <v/>
      </c>
      <c r="U694" s="17" t="str">
        <f>IF(SUM('Control Sample Data'!I$3:I$98)&gt;10,IF(AND(ISNUMBER('Control Sample Data'!I693),'Control Sample Data'!I693&lt;$B$1,'Control Sample Data'!I693&gt;0),'Control Sample Data'!I693,$B$1),"")</f>
        <v/>
      </c>
      <c r="V694" s="17" t="str">
        <f>IF(SUM('Control Sample Data'!J$3:J$98)&gt;10,IF(AND(ISNUMBER('Control Sample Data'!J693),'Control Sample Data'!J693&lt;$B$1,'Control Sample Data'!J693&gt;0),'Control Sample Data'!J693,$B$1),"")</f>
        <v/>
      </c>
      <c r="W694" s="17" t="str">
        <f>IF(SUM('Control Sample Data'!K$3:K$98)&gt;10,IF(AND(ISNUMBER('Control Sample Data'!K693),'Control Sample Data'!K693&lt;$B$1,'Control Sample Data'!K693&gt;0),'Control Sample Data'!K693,$B$1),"")</f>
        <v/>
      </c>
      <c r="X694" s="17" t="str">
        <f>IF(SUM('Control Sample Data'!L$3:L$98)&gt;10,IF(AND(ISNUMBER('Control Sample Data'!L693),'Control Sample Data'!L693&lt;$B$1,'Control Sample Data'!L693&gt;0),'Control Sample Data'!L693,$B$1),"")</f>
        <v/>
      </c>
      <c r="Y694" s="17" t="str">
        <f>IF(SUM('Control Sample Data'!M$3:M$98)&gt;10,IF(AND(ISNUMBER('Control Sample Data'!M693),'Control Sample Data'!M693&lt;$B$1,'Control Sample Data'!M693&gt;0),'Control Sample Data'!M693,$B$1),"")</f>
        <v/>
      </c>
      <c r="AT694" s="36" t="str">
        <f t="shared" si="451"/>
        <v/>
      </c>
      <c r="AU694" s="36" t="str">
        <f t="shared" si="452"/>
        <v/>
      </c>
      <c r="AV694" s="36" t="str">
        <f t="shared" si="453"/>
        <v/>
      </c>
      <c r="AW694" s="36" t="str">
        <f t="shared" si="454"/>
        <v/>
      </c>
      <c r="AX694" s="36" t="str">
        <f t="shared" si="455"/>
        <v/>
      </c>
      <c r="AY694" s="36" t="str">
        <f t="shared" si="456"/>
        <v/>
      </c>
      <c r="AZ694" s="36" t="str">
        <f t="shared" si="457"/>
        <v/>
      </c>
      <c r="BA694" s="36" t="str">
        <f t="shared" si="458"/>
        <v/>
      </c>
      <c r="BB694" s="36" t="str">
        <f t="shared" si="459"/>
        <v/>
      </c>
      <c r="BC694" s="36" t="str">
        <f t="shared" si="460"/>
        <v/>
      </c>
      <c r="BD694" s="36" t="str">
        <f t="shared" si="461"/>
        <v/>
      </c>
      <c r="BE694" s="36" t="str">
        <f t="shared" si="462"/>
        <v/>
      </c>
      <c r="BF694" s="36" t="str">
        <f t="shared" si="463"/>
        <v/>
      </c>
      <c r="BG694" s="36" t="str">
        <f t="shared" si="464"/>
        <v/>
      </c>
      <c r="BH694" s="36" t="str">
        <f t="shared" si="465"/>
        <v/>
      </c>
      <c r="BI694" s="36" t="str">
        <f t="shared" si="466"/>
        <v/>
      </c>
      <c r="BJ694" s="36" t="str">
        <f t="shared" si="467"/>
        <v/>
      </c>
      <c r="BK694" s="36" t="str">
        <f t="shared" si="468"/>
        <v/>
      </c>
      <c r="BL694" s="36" t="str">
        <f t="shared" si="469"/>
        <v/>
      </c>
      <c r="BM694" s="36" t="str">
        <f t="shared" si="470"/>
        <v/>
      </c>
      <c r="BN694" s="38" t="e">
        <f t="shared" si="429"/>
        <v>#DIV/0!</v>
      </c>
      <c r="BO694" s="38" t="e">
        <f t="shared" si="430"/>
        <v>#DIV/0!</v>
      </c>
      <c r="BP694" s="39" t="str">
        <f t="shared" si="431"/>
        <v/>
      </c>
      <c r="BQ694" s="39" t="str">
        <f t="shared" si="432"/>
        <v/>
      </c>
      <c r="BR694" s="39" t="str">
        <f t="shared" si="433"/>
        <v/>
      </c>
      <c r="BS694" s="39" t="str">
        <f t="shared" si="434"/>
        <v/>
      </c>
      <c r="BT694" s="39" t="str">
        <f t="shared" si="435"/>
        <v/>
      </c>
      <c r="BU694" s="39" t="str">
        <f t="shared" si="436"/>
        <v/>
      </c>
      <c r="BV694" s="39" t="str">
        <f t="shared" si="437"/>
        <v/>
      </c>
      <c r="BW694" s="39" t="str">
        <f t="shared" si="438"/>
        <v/>
      </c>
      <c r="BX694" s="39" t="str">
        <f t="shared" si="439"/>
        <v/>
      </c>
      <c r="BY694" s="39" t="str">
        <f t="shared" si="440"/>
        <v/>
      </c>
      <c r="BZ694" s="39" t="str">
        <f t="shared" si="441"/>
        <v/>
      </c>
      <c r="CA694" s="39" t="str">
        <f t="shared" si="442"/>
        <v/>
      </c>
      <c r="CB694" s="39" t="str">
        <f t="shared" si="443"/>
        <v/>
      </c>
      <c r="CC694" s="39" t="str">
        <f t="shared" si="444"/>
        <v/>
      </c>
      <c r="CD694" s="39" t="str">
        <f t="shared" si="445"/>
        <v/>
      </c>
      <c r="CE694" s="39" t="str">
        <f t="shared" si="446"/>
        <v/>
      </c>
      <c r="CF694" s="39" t="str">
        <f t="shared" si="447"/>
        <v/>
      </c>
      <c r="CG694" s="39" t="str">
        <f t="shared" si="448"/>
        <v/>
      </c>
      <c r="CH694" s="39" t="str">
        <f t="shared" si="449"/>
        <v/>
      </c>
      <c r="CI694" s="39" t="str">
        <f t="shared" si="450"/>
        <v/>
      </c>
    </row>
    <row r="695" spans="1:87">
      <c r="A695" s="18"/>
      <c r="B695" s="15" t="str">
        <f>'Gene Table'!E694</f>
        <v>hsa-miR-663b</v>
      </c>
      <c r="C695" s="15" t="str">
        <f>'Gene Table'!B694</f>
        <v>M20</v>
      </c>
      <c r="D695" s="16" t="str">
        <f>IF(SUM('Test Sample Data'!D$3:D$98)&gt;10,IF(AND(ISNUMBER('Test Sample Data'!D694),'Test Sample Data'!D694&lt;$B$1,'Test Sample Data'!D694&gt;0),'Test Sample Data'!D694,$B$1),"")</f>
        <v/>
      </c>
      <c r="E695" s="17" t="str">
        <f>IF(SUM('Test Sample Data'!E$3:E$98)&gt;10,IF(AND(ISNUMBER('Test Sample Data'!E694),'Test Sample Data'!E694&lt;$B$1,'Test Sample Data'!E694&gt;0),'Test Sample Data'!E694,$B$1),"")</f>
        <v/>
      </c>
      <c r="F695" s="17" t="str">
        <f>IF(SUM('Test Sample Data'!F$3:F$98)&gt;10,IF(AND(ISNUMBER('Test Sample Data'!F694),'Test Sample Data'!F694&lt;$B$1,'Test Sample Data'!F694&gt;0),'Test Sample Data'!F694,$B$1),"")</f>
        <v/>
      </c>
      <c r="G695" s="17" t="str">
        <f>IF(SUM('Test Sample Data'!G$3:G$98)&gt;10,IF(AND(ISNUMBER('Test Sample Data'!G694),'Test Sample Data'!G694&lt;$B$1,'Test Sample Data'!G694&gt;0),'Test Sample Data'!G694,$B$1),"")</f>
        <v/>
      </c>
      <c r="H695" s="17" t="str">
        <f>IF(SUM('Test Sample Data'!H$3:H$98)&gt;10,IF(AND(ISNUMBER('Test Sample Data'!H694),'Test Sample Data'!H694&lt;$B$1,'Test Sample Data'!H694&gt;0),'Test Sample Data'!H694,$B$1),"")</f>
        <v/>
      </c>
      <c r="I695" s="17" t="str">
        <f>IF(SUM('Test Sample Data'!I$3:I$98)&gt;10,IF(AND(ISNUMBER('Test Sample Data'!I694),'Test Sample Data'!I694&lt;$B$1,'Test Sample Data'!I694&gt;0),'Test Sample Data'!I694,$B$1),"")</f>
        <v/>
      </c>
      <c r="J695" s="17" t="str">
        <f>IF(SUM('Test Sample Data'!J$3:J$98)&gt;10,IF(AND(ISNUMBER('Test Sample Data'!J694),'Test Sample Data'!J694&lt;$B$1,'Test Sample Data'!J694&gt;0),'Test Sample Data'!J694,$B$1),"")</f>
        <v/>
      </c>
      <c r="K695" s="17" t="str">
        <f>IF(SUM('Test Sample Data'!K$3:K$98)&gt;10,IF(AND(ISNUMBER('Test Sample Data'!K694),'Test Sample Data'!K694&lt;$B$1,'Test Sample Data'!K694&gt;0),'Test Sample Data'!K694,$B$1),"")</f>
        <v/>
      </c>
      <c r="L695" s="17" t="str">
        <f>IF(SUM('Test Sample Data'!L$3:L$98)&gt;10,IF(AND(ISNUMBER('Test Sample Data'!L694),'Test Sample Data'!L694&lt;$B$1,'Test Sample Data'!L694&gt;0),'Test Sample Data'!L694,$B$1),"")</f>
        <v/>
      </c>
      <c r="M695" s="17" t="str">
        <f>IF(SUM('Test Sample Data'!M$3:M$98)&gt;10,IF(AND(ISNUMBER('Test Sample Data'!M694),'Test Sample Data'!M694&lt;$B$1,'Test Sample Data'!M694&gt;0),'Test Sample Data'!M694,$B$1),"")</f>
        <v/>
      </c>
      <c r="N695" s="17" t="str">
        <f>'Gene Table'!E694</f>
        <v>hsa-miR-663b</v>
      </c>
      <c r="O695" s="17" t="str">
        <f>'Gene Table'!B694</f>
        <v>M20</v>
      </c>
      <c r="P695" s="17" t="str">
        <f>IF(SUM('Control Sample Data'!D$3:D$98)&gt;10,IF(AND(ISNUMBER('Control Sample Data'!D694),'Control Sample Data'!D694&lt;$B$1,'Control Sample Data'!D694&gt;0),'Control Sample Data'!D694,$B$1),"")</f>
        <v/>
      </c>
      <c r="Q695" s="17" t="str">
        <f>IF(SUM('Control Sample Data'!E$3:E$98)&gt;10,IF(AND(ISNUMBER('Control Sample Data'!E694),'Control Sample Data'!E694&lt;$B$1,'Control Sample Data'!E694&gt;0),'Control Sample Data'!E694,$B$1),"")</f>
        <v/>
      </c>
      <c r="R695" s="17" t="str">
        <f>IF(SUM('Control Sample Data'!F$3:F$98)&gt;10,IF(AND(ISNUMBER('Control Sample Data'!F694),'Control Sample Data'!F694&lt;$B$1,'Control Sample Data'!F694&gt;0),'Control Sample Data'!F694,$B$1),"")</f>
        <v/>
      </c>
      <c r="S695" s="17" t="str">
        <f>IF(SUM('Control Sample Data'!G$3:G$98)&gt;10,IF(AND(ISNUMBER('Control Sample Data'!G694),'Control Sample Data'!G694&lt;$B$1,'Control Sample Data'!G694&gt;0),'Control Sample Data'!G694,$B$1),"")</f>
        <v/>
      </c>
      <c r="T695" s="17" t="str">
        <f>IF(SUM('Control Sample Data'!H$3:H$98)&gt;10,IF(AND(ISNUMBER('Control Sample Data'!H694),'Control Sample Data'!H694&lt;$B$1,'Control Sample Data'!H694&gt;0),'Control Sample Data'!H694,$B$1),"")</f>
        <v/>
      </c>
      <c r="U695" s="17" t="str">
        <f>IF(SUM('Control Sample Data'!I$3:I$98)&gt;10,IF(AND(ISNUMBER('Control Sample Data'!I694),'Control Sample Data'!I694&lt;$B$1,'Control Sample Data'!I694&gt;0),'Control Sample Data'!I694,$B$1),"")</f>
        <v/>
      </c>
      <c r="V695" s="17" t="str">
        <f>IF(SUM('Control Sample Data'!J$3:J$98)&gt;10,IF(AND(ISNUMBER('Control Sample Data'!J694),'Control Sample Data'!J694&lt;$B$1,'Control Sample Data'!J694&gt;0),'Control Sample Data'!J694,$B$1),"")</f>
        <v/>
      </c>
      <c r="W695" s="17" t="str">
        <f>IF(SUM('Control Sample Data'!K$3:K$98)&gt;10,IF(AND(ISNUMBER('Control Sample Data'!K694),'Control Sample Data'!K694&lt;$B$1,'Control Sample Data'!K694&gt;0),'Control Sample Data'!K694,$B$1),"")</f>
        <v/>
      </c>
      <c r="X695" s="17" t="str">
        <f>IF(SUM('Control Sample Data'!L$3:L$98)&gt;10,IF(AND(ISNUMBER('Control Sample Data'!L694),'Control Sample Data'!L694&lt;$B$1,'Control Sample Data'!L694&gt;0),'Control Sample Data'!L694,$B$1),"")</f>
        <v/>
      </c>
      <c r="Y695" s="17" t="str">
        <f>IF(SUM('Control Sample Data'!M$3:M$98)&gt;10,IF(AND(ISNUMBER('Control Sample Data'!M694),'Control Sample Data'!M694&lt;$B$1,'Control Sample Data'!M694&gt;0),'Control Sample Data'!M694,$B$1),"")</f>
        <v/>
      </c>
      <c r="AT695" s="36" t="str">
        <f t="shared" si="451"/>
        <v/>
      </c>
      <c r="AU695" s="36" t="str">
        <f t="shared" si="452"/>
        <v/>
      </c>
      <c r="AV695" s="36" t="str">
        <f t="shared" si="453"/>
        <v/>
      </c>
      <c r="AW695" s="36" t="str">
        <f t="shared" si="454"/>
        <v/>
      </c>
      <c r="AX695" s="36" t="str">
        <f t="shared" si="455"/>
        <v/>
      </c>
      <c r="AY695" s="36" t="str">
        <f t="shared" si="456"/>
        <v/>
      </c>
      <c r="AZ695" s="36" t="str">
        <f t="shared" si="457"/>
        <v/>
      </c>
      <c r="BA695" s="36" t="str">
        <f t="shared" si="458"/>
        <v/>
      </c>
      <c r="BB695" s="36" t="str">
        <f t="shared" si="459"/>
        <v/>
      </c>
      <c r="BC695" s="36" t="str">
        <f t="shared" si="460"/>
        <v/>
      </c>
      <c r="BD695" s="36" t="str">
        <f t="shared" si="461"/>
        <v/>
      </c>
      <c r="BE695" s="36" t="str">
        <f t="shared" si="462"/>
        <v/>
      </c>
      <c r="BF695" s="36" t="str">
        <f t="shared" si="463"/>
        <v/>
      </c>
      <c r="BG695" s="36" t="str">
        <f t="shared" si="464"/>
        <v/>
      </c>
      <c r="BH695" s="36" t="str">
        <f t="shared" si="465"/>
        <v/>
      </c>
      <c r="BI695" s="36" t="str">
        <f t="shared" si="466"/>
        <v/>
      </c>
      <c r="BJ695" s="36" t="str">
        <f t="shared" si="467"/>
        <v/>
      </c>
      <c r="BK695" s="36" t="str">
        <f t="shared" si="468"/>
        <v/>
      </c>
      <c r="BL695" s="36" t="str">
        <f t="shared" si="469"/>
        <v/>
      </c>
      <c r="BM695" s="36" t="str">
        <f t="shared" si="470"/>
        <v/>
      </c>
      <c r="BN695" s="38" t="e">
        <f t="shared" si="429"/>
        <v>#DIV/0!</v>
      </c>
      <c r="BO695" s="38" t="e">
        <f t="shared" si="430"/>
        <v>#DIV/0!</v>
      </c>
      <c r="BP695" s="39" t="str">
        <f t="shared" si="431"/>
        <v/>
      </c>
      <c r="BQ695" s="39" t="str">
        <f t="shared" si="432"/>
        <v/>
      </c>
      <c r="BR695" s="39" t="str">
        <f t="shared" si="433"/>
        <v/>
      </c>
      <c r="BS695" s="39" t="str">
        <f t="shared" si="434"/>
        <v/>
      </c>
      <c r="BT695" s="39" t="str">
        <f t="shared" si="435"/>
        <v/>
      </c>
      <c r="BU695" s="39" t="str">
        <f t="shared" si="436"/>
        <v/>
      </c>
      <c r="BV695" s="39" t="str">
        <f t="shared" si="437"/>
        <v/>
      </c>
      <c r="BW695" s="39" t="str">
        <f t="shared" si="438"/>
        <v/>
      </c>
      <c r="BX695" s="39" t="str">
        <f t="shared" si="439"/>
        <v/>
      </c>
      <c r="BY695" s="39" t="str">
        <f t="shared" si="440"/>
        <v/>
      </c>
      <c r="BZ695" s="39" t="str">
        <f t="shared" si="441"/>
        <v/>
      </c>
      <c r="CA695" s="39" t="str">
        <f t="shared" si="442"/>
        <v/>
      </c>
      <c r="CB695" s="39" t="str">
        <f t="shared" si="443"/>
        <v/>
      </c>
      <c r="CC695" s="39" t="str">
        <f t="shared" si="444"/>
        <v/>
      </c>
      <c r="CD695" s="39" t="str">
        <f t="shared" si="445"/>
        <v/>
      </c>
      <c r="CE695" s="39" t="str">
        <f t="shared" si="446"/>
        <v/>
      </c>
      <c r="CF695" s="39" t="str">
        <f t="shared" si="447"/>
        <v/>
      </c>
      <c r="CG695" s="39" t="str">
        <f t="shared" si="448"/>
        <v/>
      </c>
      <c r="CH695" s="39" t="str">
        <f t="shared" si="449"/>
        <v/>
      </c>
      <c r="CI695" s="39" t="str">
        <f t="shared" si="450"/>
        <v/>
      </c>
    </row>
    <row r="696" spans="1:87">
      <c r="A696" s="18"/>
      <c r="B696" s="15" t="str">
        <f>'Gene Table'!E695</f>
        <v>hsa-miR-1269a</v>
      </c>
      <c r="C696" s="15" t="str">
        <f>'Gene Table'!B695</f>
        <v>M21</v>
      </c>
      <c r="D696" s="16" t="str">
        <f>IF(SUM('Test Sample Data'!D$3:D$98)&gt;10,IF(AND(ISNUMBER('Test Sample Data'!D695),'Test Sample Data'!D695&lt;$B$1,'Test Sample Data'!D695&gt;0),'Test Sample Data'!D695,$B$1),"")</f>
        <v/>
      </c>
      <c r="E696" s="17" t="str">
        <f>IF(SUM('Test Sample Data'!E$3:E$98)&gt;10,IF(AND(ISNUMBER('Test Sample Data'!E695),'Test Sample Data'!E695&lt;$B$1,'Test Sample Data'!E695&gt;0),'Test Sample Data'!E695,$B$1),"")</f>
        <v/>
      </c>
      <c r="F696" s="17" t="str">
        <f>IF(SUM('Test Sample Data'!F$3:F$98)&gt;10,IF(AND(ISNUMBER('Test Sample Data'!F695),'Test Sample Data'!F695&lt;$B$1,'Test Sample Data'!F695&gt;0),'Test Sample Data'!F695,$B$1),"")</f>
        <v/>
      </c>
      <c r="G696" s="17" t="str">
        <f>IF(SUM('Test Sample Data'!G$3:G$98)&gt;10,IF(AND(ISNUMBER('Test Sample Data'!G695),'Test Sample Data'!G695&lt;$B$1,'Test Sample Data'!G695&gt;0),'Test Sample Data'!G695,$B$1),"")</f>
        <v/>
      </c>
      <c r="H696" s="17" t="str">
        <f>IF(SUM('Test Sample Data'!H$3:H$98)&gt;10,IF(AND(ISNUMBER('Test Sample Data'!H695),'Test Sample Data'!H695&lt;$B$1,'Test Sample Data'!H695&gt;0),'Test Sample Data'!H695,$B$1),"")</f>
        <v/>
      </c>
      <c r="I696" s="17" t="str">
        <f>IF(SUM('Test Sample Data'!I$3:I$98)&gt;10,IF(AND(ISNUMBER('Test Sample Data'!I695),'Test Sample Data'!I695&lt;$B$1,'Test Sample Data'!I695&gt;0),'Test Sample Data'!I695,$B$1),"")</f>
        <v/>
      </c>
      <c r="J696" s="17" t="str">
        <f>IF(SUM('Test Sample Data'!J$3:J$98)&gt;10,IF(AND(ISNUMBER('Test Sample Data'!J695),'Test Sample Data'!J695&lt;$B$1,'Test Sample Data'!J695&gt;0),'Test Sample Data'!J695,$B$1),"")</f>
        <v/>
      </c>
      <c r="K696" s="17" t="str">
        <f>IF(SUM('Test Sample Data'!K$3:K$98)&gt;10,IF(AND(ISNUMBER('Test Sample Data'!K695),'Test Sample Data'!K695&lt;$B$1,'Test Sample Data'!K695&gt;0),'Test Sample Data'!K695,$B$1),"")</f>
        <v/>
      </c>
      <c r="L696" s="17" t="str">
        <f>IF(SUM('Test Sample Data'!L$3:L$98)&gt;10,IF(AND(ISNUMBER('Test Sample Data'!L695),'Test Sample Data'!L695&lt;$B$1,'Test Sample Data'!L695&gt;0),'Test Sample Data'!L695,$B$1),"")</f>
        <v/>
      </c>
      <c r="M696" s="17" t="str">
        <f>IF(SUM('Test Sample Data'!M$3:M$98)&gt;10,IF(AND(ISNUMBER('Test Sample Data'!M695),'Test Sample Data'!M695&lt;$B$1,'Test Sample Data'!M695&gt;0),'Test Sample Data'!M695,$B$1),"")</f>
        <v/>
      </c>
      <c r="N696" s="17" t="str">
        <f>'Gene Table'!E695</f>
        <v>hsa-miR-1269a</v>
      </c>
      <c r="O696" s="17" t="str">
        <f>'Gene Table'!B695</f>
        <v>M21</v>
      </c>
      <c r="P696" s="17" t="str">
        <f>IF(SUM('Control Sample Data'!D$3:D$98)&gt;10,IF(AND(ISNUMBER('Control Sample Data'!D695),'Control Sample Data'!D695&lt;$B$1,'Control Sample Data'!D695&gt;0),'Control Sample Data'!D695,$B$1),"")</f>
        <v/>
      </c>
      <c r="Q696" s="17" t="str">
        <f>IF(SUM('Control Sample Data'!E$3:E$98)&gt;10,IF(AND(ISNUMBER('Control Sample Data'!E695),'Control Sample Data'!E695&lt;$B$1,'Control Sample Data'!E695&gt;0),'Control Sample Data'!E695,$B$1),"")</f>
        <v/>
      </c>
      <c r="R696" s="17" t="str">
        <f>IF(SUM('Control Sample Data'!F$3:F$98)&gt;10,IF(AND(ISNUMBER('Control Sample Data'!F695),'Control Sample Data'!F695&lt;$B$1,'Control Sample Data'!F695&gt;0),'Control Sample Data'!F695,$B$1),"")</f>
        <v/>
      </c>
      <c r="S696" s="17" t="str">
        <f>IF(SUM('Control Sample Data'!G$3:G$98)&gt;10,IF(AND(ISNUMBER('Control Sample Data'!G695),'Control Sample Data'!G695&lt;$B$1,'Control Sample Data'!G695&gt;0),'Control Sample Data'!G695,$B$1),"")</f>
        <v/>
      </c>
      <c r="T696" s="17" t="str">
        <f>IF(SUM('Control Sample Data'!H$3:H$98)&gt;10,IF(AND(ISNUMBER('Control Sample Data'!H695),'Control Sample Data'!H695&lt;$B$1,'Control Sample Data'!H695&gt;0),'Control Sample Data'!H695,$B$1),"")</f>
        <v/>
      </c>
      <c r="U696" s="17" t="str">
        <f>IF(SUM('Control Sample Data'!I$3:I$98)&gt;10,IF(AND(ISNUMBER('Control Sample Data'!I695),'Control Sample Data'!I695&lt;$B$1,'Control Sample Data'!I695&gt;0),'Control Sample Data'!I695,$B$1),"")</f>
        <v/>
      </c>
      <c r="V696" s="17" t="str">
        <f>IF(SUM('Control Sample Data'!J$3:J$98)&gt;10,IF(AND(ISNUMBER('Control Sample Data'!J695),'Control Sample Data'!J695&lt;$B$1,'Control Sample Data'!J695&gt;0),'Control Sample Data'!J695,$B$1),"")</f>
        <v/>
      </c>
      <c r="W696" s="17" t="str">
        <f>IF(SUM('Control Sample Data'!K$3:K$98)&gt;10,IF(AND(ISNUMBER('Control Sample Data'!K695),'Control Sample Data'!K695&lt;$B$1,'Control Sample Data'!K695&gt;0),'Control Sample Data'!K695,$B$1),"")</f>
        <v/>
      </c>
      <c r="X696" s="17" t="str">
        <f>IF(SUM('Control Sample Data'!L$3:L$98)&gt;10,IF(AND(ISNUMBER('Control Sample Data'!L695),'Control Sample Data'!L695&lt;$B$1,'Control Sample Data'!L695&gt;0),'Control Sample Data'!L695,$B$1),"")</f>
        <v/>
      </c>
      <c r="Y696" s="17" t="str">
        <f>IF(SUM('Control Sample Data'!M$3:M$98)&gt;10,IF(AND(ISNUMBER('Control Sample Data'!M695),'Control Sample Data'!M695&lt;$B$1,'Control Sample Data'!M695&gt;0),'Control Sample Data'!M695,$B$1),"")</f>
        <v/>
      </c>
      <c r="AT696" s="36" t="str">
        <f t="shared" si="451"/>
        <v/>
      </c>
      <c r="AU696" s="36" t="str">
        <f t="shared" si="452"/>
        <v/>
      </c>
      <c r="AV696" s="36" t="str">
        <f t="shared" si="453"/>
        <v/>
      </c>
      <c r="AW696" s="36" t="str">
        <f t="shared" si="454"/>
        <v/>
      </c>
      <c r="AX696" s="36" t="str">
        <f t="shared" si="455"/>
        <v/>
      </c>
      <c r="AY696" s="36" t="str">
        <f t="shared" si="456"/>
        <v/>
      </c>
      <c r="AZ696" s="36" t="str">
        <f t="shared" si="457"/>
        <v/>
      </c>
      <c r="BA696" s="36" t="str">
        <f t="shared" si="458"/>
        <v/>
      </c>
      <c r="BB696" s="36" t="str">
        <f t="shared" si="459"/>
        <v/>
      </c>
      <c r="BC696" s="36" t="str">
        <f t="shared" si="460"/>
        <v/>
      </c>
      <c r="BD696" s="36" t="str">
        <f t="shared" si="461"/>
        <v/>
      </c>
      <c r="BE696" s="36" t="str">
        <f t="shared" si="462"/>
        <v/>
      </c>
      <c r="BF696" s="36" t="str">
        <f t="shared" si="463"/>
        <v/>
      </c>
      <c r="BG696" s="36" t="str">
        <f t="shared" si="464"/>
        <v/>
      </c>
      <c r="BH696" s="36" t="str">
        <f t="shared" si="465"/>
        <v/>
      </c>
      <c r="BI696" s="36" t="str">
        <f t="shared" si="466"/>
        <v/>
      </c>
      <c r="BJ696" s="36" t="str">
        <f t="shared" si="467"/>
        <v/>
      </c>
      <c r="BK696" s="36" t="str">
        <f t="shared" si="468"/>
        <v/>
      </c>
      <c r="BL696" s="36" t="str">
        <f t="shared" si="469"/>
        <v/>
      </c>
      <c r="BM696" s="36" t="str">
        <f t="shared" si="470"/>
        <v/>
      </c>
      <c r="BN696" s="38" t="e">
        <f t="shared" si="429"/>
        <v>#DIV/0!</v>
      </c>
      <c r="BO696" s="38" t="e">
        <f t="shared" si="430"/>
        <v>#DIV/0!</v>
      </c>
      <c r="BP696" s="39" t="str">
        <f t="shared" si="431"/>
        <v/>
      </c>
      <c r="BQ696" s="39" t="str">
        <f t="shared" si="432"/>
        <v/>
      </c>
      <c r="BR696" s="39" t="str">
        <f t="shared" si="433"/>
        <v/>
      </c>
      <c r="BS696" s="39" t="str">
        <f t="shared" si="434"/>
        <v/>
      </c>
      <c r="BT696" s="39" t="str">
        <f t="shared" si="435"/>
        <v/>
      </c>
      <c r="BU696" s="39" t="str">
        <f t="shared" si="436"/>
        <v/>
      </c>
      <c r="BV696" s="39" t="str">
        <f t="shared" si="437"/>
        <v/>
      </c>
      <c r="BW696" s="39" t="str">
        <f t="shared" si="438"/>
        <v/>
      </c>
      <c r="BX696" s="39" t="str">
        <f t="shared" si="439"/>
        <v/>
      </c>
      <c r="BY696" s="39" t="str">
        <f t="shared" si="440"/>
        <v/>
      </c>
      <c r="BZ696" s="39" t="str">
        <f t="shared" si="441"/>
        <v/>
      </c>
      <c r="CA696" s="39" t="str">
        <f t="shared" si="442"/>
        <v/>
      </c>
      <c r="CB696" s="39" t="str">
        <f t="shared" si="443"/>
        <v/>
      </c>
      <c r="CC696" s="39" t="str">
        <f t="shared" si="444"/>
        <v/>
      </c>
      <c r="CD696" s="39" t="str">
        <f t="shared" si="445"/>
        <v/>
      </c>
      <c r="CE696" s="39" t="str">
        <f t="shared" si="446"/>
        <v/>
      </c>
      <c r="CF696" s="39" t="str">
        <f t="shared" si="447"/>
        <v/>
      </c>
      <c r="CG696" s="39" t="str">
        <f t="shared" si="448"/>
        <v/>
      </c>
      <c r="CH696" s="39" t="str">
        <f t="shared" si="449"/>
        <v/>
      </c>
      <c r="CI696" s="39" t="str">
        <f t="shared" si="450"/>
        <v/>
      </c>
    </row>
    <row r="697" spans="1:87">
      <c r="A697" s="18"/>
      <c r="B697" s="15" t="str">
        <f>'Gene Table'!E696</f>
        <v>hsa-miR-487a</v>
      </c>
      <c r="C697" s="15" t="str">
        <f>'Gene Table'!B696</f>
        <v>M22</v>
      </c>
      <c r="D697" s="16" t="str">
        <f>IF(SUM('Test Sample Data'!D$3:D$98)&gt;10,IF(AND(ISNUMBER('Test Sample Data'!D696),'Test Sample Data'!D696&lt;$B$1,'Test Sample Data'!D696&gt;0),'Test Sample Data'!D696,$B$1),"")</f>
        <v/>
      </c>
      <c r="E697" s="17" t="str">
        <f>IF(SUM('Test Sample Data'!E$3:E$98)&gt;10,IF(AND(ISNUMBER('Test Sample Data'!E696),'Test Sample Data'!E696&lt;$B$1,'Test Sample Data'!E696&gt;0),'Test Sample Data'!E696,$B$1),"")</f>
        <v/>
      </c>
      <c r="F697" s="17" t="str">
        <f>IF(SUM('Test Sample Data'!F$3:F$98)&gt;10,IF(AND(ISNUMBER('Test Sample Data'!F696),'Test Sample Data'!F696&lt;$B$1,'Test Sample Data'!F696&gt;0),'Test Sample Data'!F696,$B$1),"")</f>
        <v/>
      </c>
      <c r="G697" s="17" t="str">
        <f>IF(SUM('Test Sample Data'!G$3:G$98)&gt;10,IF(AND(ISNUMBER('Test Sample Data'!G696),'Test Sample Data'!G696&lt;$B$1,'Test Sample Data'!G696&gt;0),'Test Sample Data'!G696,$B$1),"")</f>
        <v/>
      </c>
      <c r="H697" s="17" t="str">
        <f>IF(SUM('Test Sample Data'!H$3:H$98)&gt;10,IF(AND(ISNUMBER('Test Sample Data'!H696),'Test Sample Data'!H696&lt;$B$1,'Test Sample Data'!H696&gt;0),'Test Sample Data'!H696,$B$1),"")</f>
        <v/>
      </c>
      <c r="I697" s="17" t="str">
        <f>IF(SUM('Test Sample Data'!I$3:I$98)&gt;10,IF(AND(ISNUMBER('Test Sample Data'!I696),'Test Sample Data'!I696&lt;$B$1,'Test Sample Data'!I696&gt;0),'Test Sample Data'!I696,$B$1),"")</f>
        <v/>
      </c>
      <c r="J697" s="17" t="str">
        <f>IF(SUM('Test Sample Data'!J$3:J$98)&gt;10,IF(AND(ISNUMBER('Test Sample Data'!J696),'Test Sample Data'!J696&lt;$B$1,'Test Sample Data'!J696&gt;0),'Test Sample Data'!J696,$B$1),"")</f>
        <v/>
      </c>
      <c r="K697" s="17" t="str">
        <f>IF(SUM('Test Sample Data'!K$3:K$98)&gt;10,IF(AND(ISNUMBER('Test Sample Data'!K696),'Test Sample Data'!K696&lt;$B$1,'Test Sample Data'!K696&gt;0),'Test Sample Data'!K696,$B$1),"")</f>
        <v/>
      </c>
      <c r="L697" s="17" t="str">
        <f>IF(SUM('Test Sample Data'!L$3:L$98)&gt;10,IF(AND(ISNUMBER('Test Sample Data'!L696),'Test Sample Data'!L696&lt;$B$1,'Test Sample Data'!L696&gt;0),'Test Sample Data'!L696,$B$1),"")</f>
        <v/>
      </c>
      <c r="M697" s="17" t="str">
        <f>IF(SUM('Test Sample Data'!M$3:M$98)&gt;10,IF(AND(ISNUMBER('Test Sample Data'!M696),'Test Sample Data'!M696&lt;$B$1,'Test Sample Data'!M696&gt;0),'Test Sample Data'!M696,$B$1),"")</f>
        <v/>
      </c>
      <c r="N697" s="17" t="str">
        <f>'Gene Table'!E696</f>
        <v>hsa-miR-487a</v>
      </c>
      <c r="O697" s="17" t="str">
        <f>'Gene Table'!B696</f>
        <v>M22</v>
      </c>
      <c r="P697" s="17" t="str">
        <f>IF(SUM('Control Sample Data'!D$3:D$98)&gt;10,IF(AND(ISNUMBER('Control Sample Data'!D696),'Control Sample Data'!D696&lt;$B$1,'Control Sample Data'!D696&gt;0),'Control Sample Data'!D696,$B$1),"")</f>
        <v/>
      </c>
      <c r="Q697" s="17" t="str">
        <f>IF(SUM('Control Sample Data'!E$3:E$98)&gt;10,IF(AND(ISNUMBER('Control Sample Data'!E696),'Control Sample Data'!E696&lt;$B$1,'Control Sample Data'!E696&gt;0),'Control Sample Data'!E696,$B$1),"")</f>
        <v/>
      </c>
      <c r="R697" s="17" t="str">
        <f>IF(SUM('Control Sample Data'!F$3:F$98)&gt;10,IF(AND(ISNUMBER('Control Sample Data'!F696),'Control Sample Data'!F696&lt;$B$1,'Control Sample Data'!F696&gt;0),'Control Sample Data'!F696,$B$1),"")</f>
        <v/>
      </c>
      <c r="S697" s="17" t="str">
        <f>IF(SUM('Control Sample Data'!G$3:G$98)&gt;10,IF(AND(ISNUMBER('Control Sample Data'!G696),'Control Sample Data'!G696&lt;$B$1,'Control Sample Data'!G696&gt;0),'Control Sample Data'!G696,$B$1),"")</f>
        <v/>
      </c>
      <c r="T697" s="17" t="str">
        <f>IF(SUM('Control Sample Data'!H$3:H$98)&gt;10,IF(AND(ISNUMBER('Control Sample Data'!H696),'Control Sample Data'!H696&lt;$B$1,'Control Sample Data'!H696&gt;0),'Control Sample Data'!H696,$B$1),"")</f>
        <v/>
      </c>
      <c r="U697" s="17" t="str">
        <f>IF(SUM('Control Sample Data'!I$3:I$98)&gt;10,IF(AND(ISNUMBER('Control Sample Data'!I696),'Control Sample Data'!I696&lt;$B$1,'Control Sample Data'!I696&gt;0),'Control Sample Data'!I696,$B$1),"")</f>
        <v/>
      </c>
      <c r="V697" s="17" t="str">
        <f>IF(SUM('Control Sample Data'!J$3:J$98)&gt;10,IF(AND(ISNUMBER('Control Sample Data'!J696),'Control Sample Data'!J696&lt;$B$1,'Control Sample Data'!J696&gt;0),'Control Sample Data'!J696,$B$1),"")</f>
        <v/>
      </c>
      <c r="W697" s="17" t="str">
        <f>IF(SUM('Control Sample Data'!K$3:K$98)&gt;10,IF(AND(ISNUMBER('Control Sample Data'!K696),'Control Sample Data'!K696&lt;$B$1,'Control Sample Data'!K696&gt;0),'Control Sample Data'!K696,$B$1),"")</f>
        <v/>
      </c>
      <c r="X697" s="17" t="str">
        <f>IF(SUM('Control Sample Data'!L$3:L$98)&gt;10,IF(AND(ISNUMBER('Control Sample Data'!L696),'Control Sample Data'!L696&lt;$B$1,'Control Sample Data'!L696&gt;0),'Control Sample Data'!L696,$B$1),"")</f>
        <v/>
      </c>
      <c r="Y697" s="17" t="str">
        <f>IF(SUM('Control Sample Data'!M$3:M$98)&gt;10,IF(AND(ISNUMBER('Control Sample Data'!M696),'Control Sample Data'!M696&lt;$B$1,'Control Sample Data'!M696&gt;0),'Control Sample Data'!M696,$B$1),"")</f>
        <v/>
      </c>
      <c r="AT697" s="36" t="str">
        <f t="shared" si="451"/>
        <v/>
      </c>
      <c r="AU697" s="36" t="str">
        <f t="shared" si="452"/>
        <v/>
      </c>
      <c r="AV697" s="36" t="str">
        <f t="shared" si="453"/>
        <v/>
      </c>
      <c r="AW697" s="36" t="str">
        <f t="shared" si="454"/>
        <v/>
      </c>
      <c r="AX697" s="36" t="str">
        <f t="shared" si="455"/>
        <v/>
      </c>
      <c r="AY697" s="36" t="str">
        <f t="shared" si="456"/>
        <v/>
      </c>
      <c r="AZ697" s="36" t="str">
        <f t="shared" si="457"/>
        <v/>
      </c>
      <c r="BA697" s="36" t="str">
        <f t="shared" si="458"/>
        <v/>
      </c>
      <c r="BB697" s="36" t="str">
        <f t="shared" si="459"/>
        <v/>
      </c>
      <c r="BC697" s="36" t="str">
        <f t="shared" si="460"/>
        <v/>
      </c>
      <c r="BD697" s="36" t="str">
        <f t="shared" si="461"/>
        <v/>
      </c>
      <c r="BE697" s="36" t="str">
        <f t="shared" si="462"/>
        <v/>
      </c>
      <c r="BF697" s="36" t="str">
        <f t="shared" si="463"/>
        <v/>
      </c>
      <c r="BG697" s="36" t="str">
        <f t="shared" si="464"/>
        <v/>
      </c>
      <c r="BH697" s="36" t="str">
        <f t="shared" si="465"/>
        <v/>
      </c>
      <c r="BI697" s="36" t="str">
        <f t="shared" si="466"/>
        <v/>
      </c>
      <c r="BJ697" s="36" t="str">
        <f t="shared" si="467"/>
        <v/>
      </c>
      <c r="BK697" s="36" t="str">
        <f t="shared" si="468"/>
        <v/>
      </c>
      <c r="BL697" s="36" t="str">
        <f t="shared" si="469"/>
        <v/>
      </c>
      <c r="BM697" s="36" t="str">
        <f t="shared" si="470"/>
        <v/>
      </c>
      <c r="BN697" s="38" t="e">
        <f t="shared" si="429"/>
        <v>#DIV/0!</v>
      </c>
      <c r="BO697" s="38" t="e">
        <f t="shared" si="430"/>
        <v>#DIV/0!</v>
      </c>
      <c r="BP697" s="39" t="str">
        <f t="shared" si="431"/>
        <v/>
      </c>
      <c r="BQ697" s="39" t="str">
        <f t="shared" si="432"/>
        <v/>
      </c>
      <c r="BR697" s="39" t="str">
        <f t="shared" si="433"/>
        <v/>
      </c>
      <c r="BS697" s="39" t="str">
        <f t="shared" si="434"/>
        <v/>
      </c>
      <c r="BT697" s="39" t="str">
        <f t="shared" si="435"/>
        <v/>
      </c>
      <c r="BU697" s="39" t="str">
        <f t="shared" si="436"/>
        <v/>
      </c>
      <c r="BV697" s="39" t="str">
        <f t="shared" si="437"/>
        <v/>
      </c>
      <c r="BW697" s="39" t="str">
        <f t="shared" si="438"/>
        <v/>
      </c>
      <c r="BX697" s="39" t="str">
        <f t="shared" si="439"/>
        <v/>
      </c>
      <c r="BY697" s="39" t="str">
        <f t="shared" si="440"/>
        <v/>
      </c>
      <c r="BZ697" s="39" t="str">
        <f t="shared" si="441"/>
        <v/>
      </c>
      <c r="CA697" s="39" t="str">
        <f t="shared" si="442"/>
        <v/>
      </c>
      <c r="CB697" s="39" t="str">
        <f t="shared" si="443"/>
        <v/>
      </c>
      <c r="CC697" s="39" t="str">
        <f t="shared" si="444"/>
        <v/>
      </c>
      <c r="CD697" s="39" t="str">
        <f t="shared" si="445"/>
        <v/>
      </c>
      <c r="CE697" s="39" t="str">
        <f t="shared" si="446"/>
        <v/>
      </c>
      <c r="CF697" s="39" t="str">
        <f t="shared" si="447"/>
        <v/>
      </c>
      <c r="CG697" s="39" t="str">
        <f t="shared" si="448"/>
        <v/>
      </c>
      <c r="CH697" s="39" t="str">
        <f t="shared" si="449"/>
        <v/>
      </c>
      <c r="CI697" s="39" t="str">
        <f t="shared" si="450"/>
        <v/>
      </c>
    </row>
    <row r="698" spans="1:87">
      <c r="A698" s="18"/>
      <c r="B698" s="15" t="str">
        <f>'Gene Table'!E697</f>
        <v>hsa-miR-652-3p</v>
      </c>
      <c r="C698" s="15" t="str">
        <f>'Gene Table'!B697</f>
        <v>M23</v>
      </c>
      <c r="D698" s="16" t="str">
        <f>IF(SUM('Test Sample Data'!D$3:D$98)&gt;10,IF(AND(ISNUMBER('Test Sample Data'!D697),'Test Sample Data'!D697&lt;$B$1,'Test Sample Data'!D697&gt;0),'Test Sample Data'!D697,$B$1),"")</f>
        <v/>
      </c>
      <c r="E698" s="17" t="str">
        <f>IF(SUM('Test Sample Data'!E$3:E$98)&gt;10,IF(AND(ISNUMBER('Test Sample Data'!E697),'Test Sample Data'!E697&lt;$B$1,'Test Sample Data'!E697&gt;0),'Test Sample Data'!E697,$B$1),"")</f>
        <v/>
      </c>
      <c r="F698" s="17" t="str">
        <f>IF(SUM('Test Sample Data'!F$3:F$98)&gt;10,IF(AND(ISNUMBER('Test Sample Data'!F697),'Test Sample Data'!F697&lt;$B$1,'Test Sample Data'!F697&gt;0),'Test Sample Data'!F697,$B$1),"")</f>
        <v/>
      </c>
      <c r="G698" s="17" t="str">
        <f>IF(SUM('Test Sample Data'!G$3:G$98)&gt;10,IF(AND(ISNUMBER('Test Sample Data'!G697),'Test Sample Data'!G697&lt;$B$1,'Test Sample Data'!G697&gt;0),'Test Sample Data'!G697,$B$1),"")</f>
        <v/>
      </c>
      <c r="H698" s="17" t="str">
        <f>IF(SUM('Test Sample Data'!H$3:H$98)&gt;10,IF(AND(ISNUMBER('Test Sample Data'!H697),'Test Sample Data'!H697&lt;$B$1,'Test Sample Data'!H697&gt;0),'Test Sample Data'!H697,$B$1),"")</f>
        <v/>
      </c>
      <c r="I698" s="17" t="str">
        <f>IF(SUM('Test Sample Data'!I$3:I$98)&gt;10,IF(AND(ISNUMBER('Test Sample Data'!I697),'Test Sample Data'!I697&lt;$B$1,'Test Sample Data'!I697&gt;0),'Test Sample Data'!I697,$B$1),"")</f>
        <v/>
      </c>
      <c r="J698" s="17" t="str">
        <f>IF(SUM('Test Sample Data'!J$3:J$98)&gt;10,IF(AND(ISNUMBER('Test Sample Data'!J697),'Test Sample Data'!J697&lt;$B$1,'Test Sample Data'!J697&gt;0),'Test Sample Data'!J697,$B$1),"")</f>
        <v/>
      </c>
      <c r="K698" s="17" t="str">
        <f>IF(SUM('Test Sample Data'!K$3:K$98)&gt;10,IF(AND(ISNUMBER('Test Sample Data'!K697),'Test Sample Data'!K697&lt;$B$1,'Test Sample Data'!K697&gt;0),'Test Sample Data'!K697,$B$1),"")</f>
        <v/>
      </c>
      <c r="L698" s="17" t="str">
        <f>IF(SUM('Test Sample Data'!L$3:L$98)&gt;10,IF(AND(ISNUMBER('Test Sample Data'!L697),'Test Sample Data'!L697&lt;$B$1,'Test Sample Data'!L697&gt;0),'Test Sample Data'!L697,$B$1),"")</f>
        <v/>
      </c>
      <c r="M698" s="17" t="str">
        <f>IF(SUM('Test Sample Data'!M$3:M$98)&gt;10,IF(AND(ISNUMBER('Test Sample Data'!M697),'Test Sample Data'!M697&lt;$B$1,'Test Sample Data'!M697&gt;0),'Test Sample Data'!M697,$B$1),"")</f>
        <v/>
      </c>
      <c r="N698" s="17" t="str">
        <f>'Gene Table'!E697</f>
        <v>hsa-miR-652-3p</v>
      </c>
      <c r="O698" s="17" t="str">
        <f>'Gene Table'!B697</f>
        <v>M23</v>
      </c>
      <c r="P698" s="17" t="str">
        <f>IF(SUM('Control Sample Data'!D$3:D$98)&gt;10,IF(AND(ISNUMBER('Control Sample Data'!D697),'Control Sample Data'!D697&lt;$B$1,'Control Sample Data'!D697&gt;0),'Control Sample Data'!D697,$B$1),"")</f>
        <v/>
      </c>
      <c r="Q698" s="17" t="str">
        <f>IF(SUM('Control Sample Data'!E$3:E$98)&gt;10,IF(AND(ISNUMBER('Control Sample Data'!E697),'Control Sample Data'!E697&lt;$B$1,'Control Sample Data'!E697&gt;0),'Control Sample Data'!E697,$B$1),"")</f>
        <v/>
      </c>
      <c r="R698" s="17" t="str">
        <f>IF(SUM('Control Sample Data'!F$3:F$98)&gt;10,IF(AND(ISNUMBER('Control Sample Data'!F697),'Control Sample Data'!F697&lt;$B$1,'Control Sample Data'!F697&gt;0),'Control Sample Data'!F697,$B$1),"")</f>
        <v/>
      </c>
      <c r="S698" s="17" t="str">
        <f>IF(SUM('Control Sample Data'!G$3:G$98)&gt;10,IF(AND(ISNUMBER('Control Sample Data'!G697),'Control Sample Data'!G697&lt;$B$1,'Control Sample Data'!G697&gt;0),'Control Sample Data'!G697,$B$1),"")</f>
        <v/>
      </c>
      <c r="T698" s="17" t="str">
        <f>IF(SUM('Control Sample Data'!H$3:H$98)&gt;10,IF(AND(ISNUMBER('Control Sample Data'!H697),'Control Sample Data'!H697&lt;$B$1,'Control Sample Data'!H697&gt;0),'Control Sample Data'!H697,$B$1),"")</f>
        <v/>
      </c>
      <c r="U698" s="17" t="str">
        <f>IF(SUM('Control Sample Data'!I$3:I$98)&gt;10,IF(AND(ISNUMBER('Control Sample Data'!I697),'Control Sample Data'!I697&lt;$B$1,'Control Sample Data'!I697&gt;0),'Control Sample Data'!I697,$B$1),"")</f>
        <v/>
      </c>
      <c r="V698" s="17" t="str">
        <f>IF(SUM('Control Sample Data'!J$3:J$98)&gt;10,IF(AND(ISNUMBER('Control Sample Data'!J697),'Control Sample Data'!J697&lt;$B$1,'Control Sample Data'!J697&gt;0),'Control Sample Data'!J697,$B$1),"")</f>
        <v/>
      </c>
      <c r="W698" s="17" t="str">
        <f>IF(SUM('Control Sample Data'!K$3:K$98)&gt;10,IF(AND(ISNUMBER('Control Sample Data'!K697),'Control Sample Data'!K697&lt;$B$1,'Control Sample Data'!K697&gt;0),'Control Sample Data'!K697,$B$1),"")</f>
        <v/>
      </c>
      <c r="X698" s="17" t="str">
        <f>IF(SUM('Control Sample Data'!L$3:L$98)&gt;10,IF(AND(ISNUMBER('Control Sample Data'!L697),'Control Sample Data'!L697&lt;$B$1,'Control Sample Data'!L697&gt;0),'Control Sample Data'!L697,$B$1),"")</f>
        <v/>
      </c>
      <c r="Y698" s="17" t="str">
        <f>IF(SUM('Control Sample Data'!M$3:M$98)&gt;10,IF(AND(ISNUMBER('Control Sample Data'!M697),'Control Sample Data'!M697&lt;$B$1,'Control Sample Data'!M697&gt;0),'Control Sample Data'!M697,$B$1),"")</f>
        <v/>
      </c>
      <c r="AT698" s="36" t="str">
        <f t="shared" si="451"/>
        <v/>
      </c>
      <c r="AU698" s="36" t="str">
        <f t="shared" si="452"/>
        <v/>
      </c>
      <c r="AV698" s="36" t="str">
        <f t="shared" si="453"/>
        <v/>
      </c>
      <c r="AW698" s="36" t="str">
        <f t="shared" si="454"/>
        <v/>
      </c>
      <c r="AX698" s="36" t="str">
        <f t="shared" si="455"/>
        <v/>
      </c>
      <c r="AY698" s="36" t="str">
        <f t="shared" si="456"/>
        <v/>
      </c>
      <c r="AZ698" s="36" t="str">
        <f t="shared" si="457"/>
        <v/>
      </c>
      <c r="BA698" s="36" t="str">
        <f t="shared" si="458"/>
        <v/>
      </c>
      <c r="BB698" s="36" t="str">
        <f t="shared" si="459"/>
        <v/>
      </c>
      <c r="BC698" s="36" t="str">
        <f t="shared" si="460"/>
        <v/>
      </c>
      <c r="BD698" s="36" t="str">
        <f t="shared" si="461"/>
        <v/>
      </c>
      <c r="BE698" s="36" t="str">
        <f t="shared" si="462"/>
        <v/>
      </c>
      <c r="BF698" s="36" t="str">
        <f t="shared" si="463"/>
        <v/>
      </c>
      <c r="BG698" s="36" t="str">
        <f t="shared" si="464"/>
        <v/>
      </c>
      <c r="BH698" s="36" t="str">
        <f t="shared" si="465"/>
        <v/>
      </c>
      <c r="BI698" s="36" t="str">
        <f t="shared" si="466"/>
        <v/>
      </c>
      <c r="BJ698" s="36" t="str">
        <f t="shared" si="467"/>
        <v/>
      </c>
      <c r="BK698" s="36" t="str">
        <f t="shared" si="468"/>
        <v/>
      </c>
      <c r="BL698" s="36" t="str">
        <f t="shared" si="469"/>
        <v/>
      </c>
      <c r="BM698" s="36" t="str">
        <f t="shared" si="470"/>
        <v/>
      </c>
      <c r="BN698" s="38" t="e">
        <f t="shared" si="429"/>
        <v>#DIV/0!</v>
      </c>
      <c r="BO698" s="38" t="e">
        <f t="shared" si="430"/>
        <v>#DIV/0!</v>
      </c>
      <c r="BP698" s="39" t="str">
        <f t="shared" si="431"/>
        <v/>
      </c>
      <c r="BQ698" s="39" t="str">
        <f t="shared" si="432"/>
        <v/>
      </c>
      <c r="BR698" s="39" t="str">
        <f t="shared" si="433"/>
        <v/>
      </c>
      <c r="BS698" s="39" t="str">
        <f t="shared" si="434"/>
        <v/>
      </c>
      <c r="BT698" s="39" t="str">
        <f t="shared" si="435"/>
        <v/>
      </c>
      <c r="BU698" s="39" t="str">
        <f t="shared" si="436"/>
        <v/>
      </c>
      <c r="BV698" s="39" t="str">
        <f t="shared" si="437"/>
        <v/>
      </c>
      <c r="BW698" s="39" t="str">
        <f t="shared" si="438"/>
        <v/>
      </c>
      <c r="BX698" s="39" t="str">
        <f t="shared" si="439"/>
        <v/>
      </c>
      <c r="BY698" s="39" t="str">
        <f t="shared" si="440"/>
        <v/>
      </c>
      <c r="BZ698" s="39" t="str">
        <f t="shared" si="441"/>
        <v/>
      </c>
      <c r="CA698" s="39" t="str">
        <f t="shared" si="442"/>
        <v/>
      </c>
      <c r="CB698" s="39" t="str">
        <f t="shared" si="443"/>
        <v/>
      </c>
      <c r="CC698" s="39" t="str">
        <f t="shared" si="444"/>
        <v/>
      </c>
      <c r="CD698" s="39" t="str">
        <f t="shared" si="445"/>
        <v/>
      </c>
      <c r="CE698" s="39" t="str">
        <f t="shared" si="446"/>
        <v/>
      </c>
      <c r="CF698" s="39" t="str">
        <f t="shared" si="447"/>
        <v/>
      </c>
      <c r="CG698" s="39" t="str">
        <f t="shared" si="448"/>
        <v/>
      </c>
      <c r="CH698" s="39" t="str">
        <f t="shared" si="449"/>
        <v/>
      </c>
      <c r="CI698" s="39" t="str">
        <f t="shared" si="450"/>
        <v/>
      </c>
    </row>
    <row r="699" spans="1:87">
      <c r="A699" s="18"/>
      <c r="B699" s="15" t="str">
        <f>'Gene Table'!E698</f>
        <v>hsa-miR-487b</v>
      </c>
      <c r="C699" s="15" t="str">
        <f>'Gene Table'!B698</f>
        <v>M24</v>
      </c>
      <c r="D699" s="16" t="str">
        <f>IF(SUM('Test Sample Data'!D$3:D$98)&gt;10,IF(AND(ISNUMBER('Test Sample Data'!D698),'Test Sample Data'!D698&lt;$B$1,'Test Sample Data'!D698&gt;0),'Test Sample Data'!D698,$B$1),"")</f>
        <v/>
      </c>
      <c r="E699" s="17" t="str">
        <f>IF(SUM('Test Sample Data'!E$3:E$98)&gt;10,IF(AND(ISNUMBER('Test Sample Data'!E698),'Test Sample Data'!E698&lt;$B$1,'Test Sample Data'!E698&gt;0),'Test Sample Data'!E698,$B$1),"")</f>
        <v/>
      </c>
      <c r="F699" s="17" t="str">
        <f>IF(SUM('Test Sample Data'!F$3:F$98)&gt;10,IF(AND(ISNUMBER('Test Sample Data'!F698),'Test Sample Data'!F698&lt;$B$1,'Test Sample Data'!F698&gt;0),'Test Sample Data'!F698,$B$1),"")</f>
        <v/>
      </c>
      <c r="G699" s="17" t="str">
        <f>IF(SUM('Test Sample Data'!G$3:G$98)&gt;10,IF(AND(ISNUMBER('Test Sample Data'!G698),'Test Sample Data'!G698&lt;$B$1,'Test Sample Data'!G698&gt;0),'Test Sample Data'!G698,$B$1),"")</f>
        <v/>
      </c>
      <c r="H699" s="17" t="str">
        <f>IF(SUM('Test Sample Data'!H$3:H$98)&gt;10,IF(AND(ISNUMBER('Test Sample Data'!H698),'Test Sample Data'!H698&lt;$B$1,'Test Sample Data'!H698&gt;0),'Test Sample Data'!H698,$B$1),"")</f>
        <v/>
      </c>
      <c r="I699" s="17" t="str">
        <f>IF(SUM('Test Sample Data'!I$3:I$98)&gt;10,IF(AND(ISNUMBER('Test Sample Data'!I698),'Test Sample Data'!I698&lt;$B$1,'Test Sample Data'!I698&gt;0),'Test Sample Data'!I698,$B$1),"")</f>
        <v/>
      </c>
      <c r="J699" s="17" t="str">
        <f>IF(SUM('Test Sample Data'!J$3:J$98)&gt;10,IF(AND(ISNUMBER('Test Sample Data'!J698),'Test Sample Data'!J698&lt;$B$1,'Test Sample Data'!J698&gt;0),'Test Sample Data'!J698,$B$1),"")</f>
        <v/>
      </c>
      <c r="K699" s="17" t="str">
        <f>IF(SUM('Test Sample Data'!K$3:K$98)&gt;10,IF(AND(ISNUMBER('Test Sample Data'!K698),'Test Sample Data'!K698&lt;$B$1,'Test Sample Data'!K698&gt;0),'Test Sample Data'!K698,$B$1),"")</f>
        <v/>
      </c>
      <c r="L699" s="17" t="str">
        <f>IF(SUM('Test Sample Data'!L$3:L$98)&gt;10,IF(AND(ISNUMBER('Test Sample Data'!L698),'Test Sample Data'!L698&lt;$B$1,'Test Sample Data'!L698&gt;0),'Test Sample Data'!L698,$B$1),"")</f>
        <v/>
      </c>
      <c r="M699" s="17" t="str">
        <f>IF(SUM('Test Sample Data'!M$3:M$98)&gt;10,IF(AND(ISNUMBER('Test Sample Data'!M698),'Test Sample Data'!M698&lt;$B$1,'Test Sample Data'!M698&gt;0),'Test Sample Data'!M698,$B$1),"")</f>
        <v/>
      </c>
      <c r="N699" s="17" t="str">
        <f>'Gene Table'!E698</f>
        <v>hsa-miR-487b</v>
      </c>
      <c r="O699" s="17" t="str">
        <f>'Gene Table'!B698</f>
        <v>M24</v>
      </c>
      <c r="P699" s="17" t="str">
        <f>IF(SUM('Control Sample Data'!D$3:D$98)&gt;10,IF(AND(ISNUMBER('Control Sample Data'!D698),'Control Sample Data'!D698&lt;$B$1,'Control Sample Data'!D698&gt;0),'Control Sample Data'!D698,$B$1),"")</f>
        <v/>
      </c>
      <c r="Q699" s="17" t="str">
        <f>IF(SUM('Control Sample Data'!E$3:E$98)&gt;10,IF(AND(ISNUMBER('Control Sample Data'!E698),'Control Sample Data'!E698&lt;$B$1,'Control Sample Data'!E698&gt;0),'Control Sample Data'!E698,$B$1),"")</f>
        <v/>
      </c>
      <c r="R699" s="17" t="str">
        <f>IF(SUM('Control Sample Data'!F$3:F$98)&gt;10,IF(AND(ISNUMBER('Control Sample Data'!F698),'Control Sample Data'!F698&lt;$B$1,'Control Sample Data'!F698&gt;0),'Control Sample Data'!F698,$B$1),"")</f>
        <v/>
      </c>
      <c r="S699" s="17" t="str">
        <f>IF(SUM('Control Sample Data'!G$3:G$98)&gt;10,IF(AND(ISNUMBER('Control Sample Data'!G698),'Control Sample Data'!G698&lt;$B$1,'Control Sample Data'!G698&gt;0),'Control Sample Data'!G698,$B$1),"")</f>
        <v/>
      </c>
      <c r="T699" s="17" t="str">
        <f>IF(SUM('Control Sample Data'!H$3:H$98)&gt;10,IF(AND(ISNUMBER('Control Sample Data'!H698),'Control Sample Data'!H698&lt;$B$1,'Control Sample Data'!H698&gt;0),'Control Sample Data'!H698,$B$1),"")</f>
        <v/>
      </c>
      <c r="U699" s="17" t="str">
        <f>IF(SUM('Control Sample Data'!I$3:I$98)&gt;10,IF(AND(ISNUMBER('Control Sample Data'!I698),'Control Sample Data'!I698&lt;$B$1,'Control Sample Data'!I698&gt;0),'Control Sample Data'!I698,$B$1),"")</f>
        <v/>
      </c>
      <c r="V699" s="17" t="str">
        <f>IF(SUM('Control Sample Data'!J$3:J$98)&gt;10,IF(AND(ISNUMBER('Control Sample Data'!J698),'Control Sample Data'!J698&lt;$B$1,'Control Sample Data'!J698&gt;0),'Control Sample Data'!J698,$B$1),"")</f>
        <v/>
      </c>
      <c r="W699" s="17" t="str">
        <f>IF(SUM('Control Sample Data'!K$3:K$98)&gt;10,IF(AND(ISNUMBER('Control Sample Data'!K698),'Control Sample Data'!K698&lt;$B$1,'Control Sample Data'!K698&gt;0),'Control Sample Data'!K698,$B$1),"")</f>
        <v/>
      </c>
      <c r="X699" s="17" t="str">
        <f>IF(SUM('Control Sample Data'!L$3:L$98)&gt;10,IF(AND(ISNUMBER('Control Sample Data'!L698),'Control Sample Data'!L698&lt;$B$1,'Control Sample Data'!L698&gt;0),'Control Sample Data'!L698,$B$1),"")</f>
        <v/>
      </c>
      <c r="Y699" s="17" t="str">
        <f>IF(SUM('Control Sample Data'!M$3:M$98)&gt;10,IF(AND(ISNUMBER('Control Sample Data'!M698),'Control Sample Data'!M698&lt;$B$1,'Control Sample Data'!M698&gt;0),'Control Sample Data'!M698,$B$1),"")</f>
        <v/>
      </c>
      <c r="AT699" s="36" t="str">
        <f t="shared" si="451"/>
        <v/>
      </c>
      <c r="AU699" s="36" t="str">
        <f t="shared" si="452"/>
        <v/>
      </c>
      <c r="AV699" s="36" t="str">
        <f t="shared" si="453"/>
        <v/>
      </c>
      <c r="AW699" s="36" t="str">
        <f t="shared" si="454"/>
        <v/>
      </c>
      <c r="AX699" s="36" t="str">
        <f t="shared" si="455"/>
        <v/>
      </c>
      <c r="AY699" s="36" t="str">
        <f t="shared" si="456"/>
        <v/>
      </c>
      <c r="AZ699" s="36" t="str">
        <f t="shared" si="457"/>
        <v/>
      </c>
      <c r="BA699" s="36" t="str">
        <f t="shared" si="458"/>
        <v/>
      </c>
      <c r="BB699" s="36" t="str">
        <f t="shared" si="459"/>
        <v/>
      </c>
      <c r="BC699" s="36" t="str">
        <f t="shared" si="460"/>
        <v/>
      </c>
      <c r="BD699" s="36" t="str">
        <f t="shared" si="461"/>
        <v/>
      </c>
      <c r="BE699" s="36" t="str">
        <f t="shared" si="462"/>
        <v/>
      </c>
      <c r="BF699" s="36" t="str">
        <f t="shared" si="463"/>
        <v/>
      </c>
      <c r="BG699" s="36" t="str">
        <f t="shared" si="464"/>
        <v/>
      </c>
      <c r="BH699" s="36" t="str">
        <f t="shared" si="465"/>
        <v/>
      </c>
      <c r="BI699" s="36" t="str">
        <f t="shared" si="466"/>
        <v/>
      </c>
      <c r="BJ699" s="36" t="str">
        <f t="shared" si="467"/>
        <v/>
      </c>
      <c r="BK699" s="36" t="str">
        <f t="shared" si="468"/>
        <v/>
      </c>
      <c r="BL699" s="36" t="str">
        <f t="shared" si="469"/>
        <v/>
      </c>
      <c r="BM699" s="36" t="str">
        <f t="shared" si="470"/>
        <v/>
      </c>
      <c r="BN699" s="38" t="e">
        <f t="shared" si="429"/>
        <v>#DIV/0!</v>
      </c>
      <c r="BO699" s="38" t="e">
        <f t="shared" si="430"/>
        <v>#DIV/0!</v>
      </c>
      <c r="BP699" s="39" t="str">
        <f t="shared" si="431"/>
        <v/>
      </c>
      <c r="BQ699" s="39" t="str">
        <f t="shared" si="432"/>
        <v/>
      </c>
      <c r="BR699" s="39" t="str">
        <f t="shared" si="433"/>
        <v/>
      </c>
      <c r="BS699" s="39" t="str">
        <f t="shared" si="434"/>
        <v/>
      </c>
      <c r="BT699" s="39" t="str">
        <f t="shared" si="435"/>
        <v/>
      </c>
      <c r="BU699" s="39" t="str">
        <f t="shared" si="436"/>
        <v/>
      </c>
      <c r="BV699" s="39" t="str">
        <f t="shared" si="437"/>
        <v/>
      </c>
      <c r="BW699" s="39" t="str">
        <f t="shared" si="438"/>
        <v/>
      </c>
      <c r="BX699" s="39" t="str">
        <f t="shared" si="439"/>
        <v/>
      </c>
      <c r="BY699" s="39" t="str">
        <f t="shared" si="440"/>
        <v/>
      </c>
      <c r="BZ699" s="39" t="str">
        <f t="shared" si="441"/>
        <v/>
      </c>
      <c r="CA699" s="39" t="str">
        <f t="shared" si="442"/>
        <v/>
      </c>
      <c r="CB699" s="39" t="str">
        <f t="shared" si="443"/>
        <v/>
      </c>
      <c r="CC699" s="39" t="str">
        <f t="shared" si="444"/>
        <v/>
      </c>
      <c r="CD699" s="39" t="str">
        <f t="shared" si="445"/>
        <v/>
      </c>
      <c r="CE699" s="39" t="str">
        <f t="shared" si="446"/>
        <v/>
      </c>
      <c r="CF699" s="39" t="str">
        <f t="shared" si="447"/>
        <v/>
      </c>
      <c r="CG699" s="39" t="str">
        <f t="shared" si="448"/>
        <v/>
      </c>
      <c r="CH699" s="39" t="str">
        <f t="shared" si="449"/>
        <v/>
      </c>
      <c r="CI699" s="39" t="str">
        <f t="shared" si="450"/>
        <v/>
      </c>
    </row>
    <row r="700" spans="1:87">
      <c r="A700" s="18"/>
      <c r="B700" s="15" t="str">
        <f>'Gene Table'!E699</f>
        <v>hsa-miR-320b</v>
      </c>
      <c r="C700" s="15" t="str">
        <f>'Gene Table'!B699</f>
        <v>N01</v>
      </c>
      <c r="D700" s="16" t="str">
        <f>IF(SUM('Test Sample Data'!D$3:D$98)&gt;10,IF(AND(ISNUMBER('Test Sample Data'!D699),'Test Sample Data'!D699&lt;$B$1,'Test Sample Data'!D699&gt;0),'Test Sample Data'!D699,$B$1),"")</f>
        <v/>
      </c>
      <c r="E700" s="17" t="str">
        <f>IF(SUM('Test Sample Data'!E$3:E$98)&gt;10,IF(AND(ISNUMBER('Test Sample Data'!E699),'Test Sample Data'!E699&lt;$B$1,'Test Sample Data'!E699&gt;0),'Test Sample Data'!E699,$B$1),"")</f>
        <v/>
      </c>
      <c r="F700" s="17" t="str">
        <f>IF(SUM('Test Sample Data'!F$3:F$98)&gt;10,IF(AND(ISNUMBER('Test Sample Data'!F699),'Test Sample Data'!F699&lt;$B$1,'Test Sample Data'!F699&gt;0),'Test Sample Data'!F699,$B$1),"")</f>
        <v/>
      </c>
      <c r="G700" s="17" t="str">
        <f>IF(SUM('Test Sample Data'!G$3:G$98)&gt;10,IF(AND(ISNUMBER('Test Sample Data'!G699),'Test Sample Data'!G699&lt;$B$1,'Test Sample Data'!G699&gt;0),'Test Sample Data'!G699,$B$1),"")</f>
        <v/>
      </c>
      <c r="H700" s="17" t="str">
        <f>IF(SUM('Test Sample Data'!H$3:H$98)&gt;10,IF(AND(ISNUMBER('Test Sample Data'!H699),'Test Sample Data'!H699&lt;$B$1,'Test Sample Data'!H699&gt;0),'Test Sample Data'!H699,$B$1),"")</f>
        <v/>
      </c>
      <c r="I700" s="17" t="str">
        <f>IF(SUM('Test Sample Data'!I$3:I$98)&gt;10,IF(AND(ISNUMBER('Test Sample Data'!I699),'Test Sample Data'!I699&lt;$B$1,'Test Sample Data'!I699&gt;0),'Test Sample Data'!I699,$B$1),"")</f>
        <v/>
      </c>
      <c r="J700" s="17" t="str">
        <f>IF(SUM('Test Sample Data'!J$3:J$98)&gt;10,IF(AND(ISNUMBER('Test Sample Data'!J699),'Test Sample Data'!J699&lt;$B$1,'Test Sample Data'!J699&gt;0),'Test Sample Data'!J699,$B$1),"")</f>
        <v/>
      </c>
      <c r="K700" s="17" t="str">
        <f>IF(SUM('Test Sample Data'!K$3:K$98)&gt;10,IF(AND(ISNUMBER('Test Sample Data'!K699),'Test Sample Data'!K699&lt;$B$1,'Test Sample Data'!K699&gt;0),'Test Sample Data'!K699,$B$1),"")</f>
        <v/>
      </c>
      <c r="L700" s="17" t="str">
        <f>IF(SUM('Test Sample Data'!L$3:L$98)&gt;10,IF(AND(ISNUMBER('Test Sample Data'!L699),'Test Sample Data'!L699&lt;$B$1,'Test Sample Data'!L699&gt;0),'Test Sample Data'!L699,$B$1),"")</f>
        <v/>
      </c>
      <c r="M700" s="17" t="str">
        <f>IF(SUM('Test Sample Data'!M$3:M$98)&gt;10,IF(AND(ISNUMBER('Test Sample Data'!M699),'Test Sample Data'!M699&lt;$B$1,'Test Sample Data'!M699&gt;0),'Test Sample Data'!M699,$B$1),"")</f>
        <v/>
      </c>
      <c r="N700" s="17" t="str">
        <f>'Gene Table'!E699</f>
        <v>hsa-miR-320b</v>
      </c>
      <c r="O700" s="17" t="str">
        <f>'Gene Table'!B699</f>
        <v>N01</v>
      </c>
      <c r="P700" s="17" t="str">
        <f>IF(SUM('Control Sample Data'!D$3:D$98)&gt;10,IF(AND(ISNUMBER('Control Sample Data'!D699),'Control Sample Data'!D699&lt;$B$1,'Control Sample Data'!D699&gt;0),'Control Sample Data'!D699,$B$1),"")</f>
        <v/>
      </c>
      <c r="Q700" s="17" t="str">
        <f>IF(SUM('Control Sample Data'!E$3:E$98)&gt;10,IF(AND(ISNUMBER('Control Sample Data'!E699),'Control Sample Data'!E699&lt;$B$1,'Control Sample Data'!E699&gt;0),'Control Sample Data'!E699,$B$1),"")</f>
        <v/>
      </c>
      <c r="R700" s="17" t="str">
        <f>IF(SUM('Control Sample Data'!F$3:F$98)&gt;10,IF(AND(ISNUMBER('Control Sample Data'!F699),'Control Sample Data'!F699&lt;$B$1,'Control Sample Data'!F699&gt;0),'Control Sample Data'!F699,$B$1),"")</f>
        <v/>
      </c>
      <c r="S700" s="17" t="str">
        <f>IF(SUM('Control Sample Data'!G$3:G$98)&gt;10,IF(AND(ISNUMBER('Control Sample Data'!G699),'Control Sample Data'!G699&lt;$B$1,'Control Sample Data'!G699&gt;0),'Control Sample Data'!G699,$B$1),"")</f>
        <v/>
      </c>
      <c r="T700" s="17" t="str">
        <f>IF(SUM('Control Sample Data'!H$3:H$98)&gt;10,IF(AND(ISNUMBER('Control Sample Data'!H699),'Control Sample Data'!H699&lt;$B$1,'Control Sample Data'!H699&gt;0),'Control Sample Data'!H699,$B$1),"")</f>
        <v/>
      </c>
      <c r="U700" s="17" t="str">
        <f>IF(SUM('Control Sample Data'!I$3:I$98)&gt;10,IF(AND(ISNUMBER('Control Sample Data'!I699),'Control Sample Data'!I699&lt;$B$1,'Control Sample Data'!I699&gt;0),'Control Sample Data'!I699,$B$1),"")</f>
        <v/>
      </c>
      <c r="V700" s="17" t="str">
        <f>IF(SUM('Control Sample Data'!J$3:J$98)&gt;10,IF(AND(ISNUMBER('Control Sample Data'!J699),'Control Sample Data'!J699&lt;$B$1,'Control Sample Data'!J699&gt;0),'Control Sample Data'!J699,$B$1),"")</f>
        <v/>
      </c>
      <c r="W700" s="17" t="str">
        <f>IF(SUM('Control Sample Data'!K$3:K$98)&gt;10,IF(AND(ISNUMBER('Control Sample Data'!K699),'Control Sample Data'!K699&lt;$B$1,'Control Sample Data'!K699&gt;0),'Control Sample Data'!K699,$B$1),"")</f>
        <v/>
      </c>
      <c r="X700" s="17" t="str">
        <f>IF(SUM('Control Sample Data'!L$3:L$98)&gt;10,IF(AND(ISNUMBER('Control Sample Data'!L699),'Control Sample Data'!L699&lt;$B$1,'Control Sample Data'!L699&gt;0),'Control Sample Data'!L699,$B$1),"")</f>
        <v/>
      </c>
      <c r="Y700" s="17" t="str">
        <f>IF(SUM('Control Sample Data'!M$3:M$98)&gt;10,IF(AND(ISNUMBER('Control Sample Data'!M699),'Control Sample Data'!M699&lt;$B$1,'Control Sample Data'!M699&gt;0),'Control Sample Data'!M699,$B$1),"")</f>
        <v/>
      </c>
      <c r="AT700" s="36" t="str">
        <f t="shared" si="451"/>
        <v/>
      </c>
      <c r="AU700" s="36" t="str">
        <f t="shared" si="452"/>
        <v/>
      </c>
      <c r="AV700" s="36" t="str">
        <f t="shared" si="453"/>
        <v/>
      </c>
      <c r="AW700" s="36" t="str">
        <f t="shared" si="454"/>
        <v/>
      </c>
      <c r="AX700" s="36" t="str">
        <f t="shared" si="455"/>
        <v/>
      </c>
      <c r="AY700" s="36" t="str">
        <f t="shared" si="456"/>
        <v/>
      </c>
      <c r="AZ700" s="36" t="str">
        <f t="shared" si="457"/>
        <v/>
      </c>
      <c r="BA700" s="36" t="str">
        <f t="shared" si="458"/>
        <v/>
      </c>
      <c r="BB700" s="36" t="str">
        <f t="shared" si="459"/>
        <v/>
      </c>
      <c r="BC700" s="36" t="str">
        <f t="shared" si="460"/>
        <v/>
      </c>
      <c r="BD700" s="36" t="str">
        <f t="shared" si="461"/>
        <v/>
      </c>
      <c r="BE700" s="36" t="str">
        <f t="shared" si="462"/>
        <v/>
      </c>
      <c r="BF700" s="36" t="str">
        <f t="shared" si="463"/>
        <v/>
      </c>
      <c r="BG700" s="36" t="str">
        <f t="shared" si="464"/>
        <v/>
      </c>
      <c r="BH700" s="36" t="str">
        <f t="shared" si="465"/>
        <v/>
      </c>
      <c r="BI700" s="36" t="str">
        <f t="shared" si="466"/>
        <v/>
      </c>
      <c r="BJ700" s="36" t="str">
        <f t="shared" si="467"/>
        <v/>
      </c>
      <c r="BK700" s="36" t="str">
        <f t="shared" si="468"/>
        <v/>
      </c>
      <c r="BL700" s="36" t="str">
        <f t="shared" si="469"/>
        <v/>
      </c>
      <c r="BM700" s="36" t="str">
        <f t="shared" si="470"/>
        <v/>
      </c>
      <c r="BN700" s="38" t="e">
        <f t="shared" si="429"/>
        <v>#DIV/0!</v>
      </c>
      <c r="BO700" s="38" t="e">
        <f t="shared" si="430"/>
        <v>#DIV/0!</v>
      </c>
      <c r="BP700" s="39" t="str">
        <f t="shared" si="431"/>
        <v/>
      </c>
      <c r="BQ700" s="39" t="str">
        <f t="shared" si="432"/>
        <v/>
      </c>
      <c r="BR700" s="39" t="str">
        <f t="shared" si="433"/>
        <v/>
      </c>
      <c r="BS700" s="39" t="str">
        <f t="shared" si="434"/>
        <v/>
      </c>
      <c r="BT700" s="39" t="str">
        <f t="shared" si="435"/>
        <v/>
      </c>
      <c r="BU700" s="39" t="str">
        <f t="shared" si="436"/>
        <v/>
      </c>
      <c r="BV700" s="39" t="str">
        <f t="shared" si="437"/>
        <v/>
      </c>
      <c r="BW700" s="39" t="str">
        <f t="shared" si="438"/>
        <v/>
      </c>
      <c r="BX700" s="39" t="str">
        <f t="shared" si="439"/>
        <v/>
      </c>
      <c r="BY700" s="39" t="str">
        <f t="shared" si="440"/>
        <v/>
      </c>
      <c r="BZ700" s="39" t="str">
        <f t="shared" si="441"/>
        <v/>
      </c>
      <c r="CA700" s="39" t="str">
        <f t="shared" si="442"/>
        <v/>
      </c>
      <c r="CB700" s="39" t="str">
        <f t="shared" si="443"/>
        <v/>
      </c>
      <c r="CC700" s="39" t="str">
        <f t="shared" si="444"/>
        <v/>
      </c>
      <c r="CD700" s="39" t="str">
        <f t="shared" si="445"/>
        <v/>
      </c>
      <c r="CE700" s="39" t="str">
        <f t="shared" si="446"/>
        <v/>
      </c>
      <c r="CF700" s="39" t="str">
        <f t="shared" si="447"/>
        <v/>
      </c>
      <c r="CG700" s="39" t="str">
        <f t="shared" si="448"/>
        <v/>
      </c>
      <c r="CH700" s="39" t="str">
        <f t="shared" si="449"/>
        <v/>
      </c>
      <c r="CI700" s="39" t="str">
        <f t="shared" si="450"/>
        <v/>
      </c>
    </row>
    <row r="701" spans="1:87">
      <c r="A701" s="18"/>
      <c r="B701" s="15" t="str">
        <f>'Gene Table'!E700</f>
        <v>hsa-miR-144-5p</v>
      </c>
      <c r="C701" s="15" t="str">
        <f>'Gene Table'!B700</f>
        <v>N02</v>
      </c>
      <c r="D701" s="16" t="str">
        <f>IF(SUM('Test Sample Data'!D$3:D$98)&gt;10,IF(AND(ISNUMBER('Test Sample Data'!D700),'Test Sample Data'!D700&lt;$B$1,'Test Sample Data'!D700&gt;0),'Test Sample Data'!D700,$B$1),"")</f>
        <v/>
      </c>
      <c r="E701" s="17" t="str">
        <f>IF(SUM('Test Sample Data'!E$3:E$98)&gt;10,IF(AND(ISNUMBER('Test Sample Data'!E700),'Test Sample Data'!E700&lt;$B$1,'Test Sample Data'!E700&gt;0),'Test Sample Data'!E700,$B$1),"")</f>
        <v/>
      </c>
      <c r="F701" s="17" t="str">
        <f>IF(SUM('Test Sample Data'!F$3:F$98)&gt;10,IF(AND(ISNUMBER('Test Sample Data'!F700),'Test Sample Data'!F700&lt;$B$1,'Test Sample Data'!F700&gt;0),'Test Sample Data'!F700,$B$1),"")</f>
        <v/>
      </c>
      <c r="G701" s="17" t="str">
        <f>IF(SUM('Test Sample Data'!G$3:G$98)&gt;10,IF(AND(ISNUMBER('Test Sample Data'!G700),'Test Sample Data'!G700&lt;$B$1,'Test Sample Data'!G700&gt;0),'Test Sample Data'!G700,$B$1),"")</f>
        <v/>
      </c>
      <c r="H701" s="17" t="str">
        <f>IF(SUM('Test Sample Data'!H$3:H$98)&gt;10,IF(AND(ISNUMBER('Test Sample Data'!H700),'Test Sample Data'!H700&lt;$B$1,'Test Sample Data'!H700&gt;0),'Test Sample Data'!H700,$B$1),"")</f>
        <v/>
      </c>
      <c r="I701" s="17" t="str">
        <f>IF(SUM('Test Sample Data'!I$3:I$98)&gt;10,IF(AND(ISNUMBER('Test Sample Data'!I700),'Test Sample Data'!I700&lt;$B$1,'Test Sample Data'!I700&gt;0),'Test Sample Data'!I700,$B$1),"")</f>
        <v/>
      </c>
      <c r="J701" s="17" t="str">
        <f>IF(SUM('Test Sample Data'!J$3:J$98)&gt;10,IF(AND(ISNUMBER('Test Sample Data'!J700),'Test Sample Data'!J700&lt;$B$1,'Test Sample Data'!J700&gt;0),'Test Sample Data'!J700,$B$1),"")</f>
        <v/>
      </c>
      <c r="K701" s="17" t="str">
        <f>IF(SUM('Test Sample Data'!K$3:K$98)&gt;10,IF(AND(ISNUMBER('Test Sample Data'!K700),'Test Sample Data'!K700&lt;$B$1,'Test Sample Data'!K700&gt;0),'Test Sample Data'!K700,$B$1),"")</f>
        <v/>
      </c>
      <c r="L701" s="17" t="str">
        <f>IF(SUM('Test Sample Data'!L$3:L$98)&gt;10,IF(AND(ISNUMBER('Test Sample Data'!L700),'Test Sample Data'!L700&lt;$B$1,'Test Sample Data'!L700&gt;0),'Test Sample Data'!L700,$B$1),"")</f>
        <v/>
      </c>
      <c r="M701" s="17" t="str">
        <f>IF(SUM('Test Sample Data'!M$3:M$98)&gt;10,IF(AND(ISNUMBER('Test Sample Data'!M700),'Test Sample Data'!M700&lt;$B$1,'Test Sample Data'!M700&gt;0),'Test Sample Data'!M700,$B$1),"")</f>
        <v/>
      </c>
      <c r="N701" s="17" t="str">
        <f>'Gene Table'!E700</f>
        <v>hsa-miR-144-5p</v>
      </c>
      <c r="O701" s="17" t="str">
        <f>'Gene Table'!B700</f>
        <v>N02</v>
      </c>
      <c r="P701" s="17" t="str">
        <f>IF(SUM('Control Sample Data'!D$3:D$98)&gt;10,IF(AND(ISNUMBER('Control Sample Data'!D700),'Control Sample Data'!D700&lt;$B$1,'Control Sample Data'!D700&gt;0),'Control Sample Data'!D700,$B$1),"")</f>
        <v/>
      </c>
      <c r="Q701" s="17" t="str">
        <f>IF(SUM('Control Sample Data'!E$3:E$98)&gt;10,IF(AND(ISNUMBER('Control Sample Data'!E700),'Control Sample Data'!E700&lt;$B$1,'Control Sample Data'!E700&gt;0),'Control Sample Data'!E700,$B$1),"")</f>
        <v/>
      </c>
      <c r="R701" s="17" t="str">
        <f>IF(SUM('Control Sample Data'!F$3:F$98)&gt;10,IF(AND(ISNUMBER('Control Sample Data'!F700),'Control Sample Data'!F700&lt;$B$1,'Control Sample Data'!F700&gt;0),'Control Sample Data'!F700,$B$1),"")</f>
        <v/>
      </c>
      <c r="S701" s="17" t="str">
        <f>IF(SUM('Control Sample Data'!G$3:G$98)&gt;10,IF(AND(ISNUMBER('Control Sample Data'!G700),'Control Sample Data'!G700&lt;$B$1,'Control Sample Data'!G700&gt;0),'Control Sample Data'!G700,$B$1),"")</f>
        <v/>
      </c>
      <c r="T701" s="17" t="str">
        <f>IF(SUM('Control Sample Data'!H$3:H$98)&gt;10,IF(AND(ISNUMBER('Control Sample Data'!H700),'Control Sample Data'!H700&lt;$B$1,'Control Sample Data'!H700&gt;0),'Control Sample Data'!H700,$B$1),"")</f>
        <v/>
      </c>
      <c r="U701" s="17" t="str">
        <f>IF(SUM('Control Sample Data'!I$3:I$98)&gt;10,IF(AND(ISNUMBER('Control Sample Data'!I700),'Control Sample Data'!I700&lt;$B$1,'Control Sample Data'!I700&gt;0),'Control Sample Data'!I700,$B$1),"")</f>
        <v/>
      </c>
      <c r="V701" s="17" t="str">
        <f>IF(SUM('Control Sample Data'!J$3:J$98)&gt;10,IF(AND(ISNUMBER('Control Sample Data'!J700),'Control Sample Data'!J700&lt;$B$1,'Control Sample Data'!J700&gt;0),'Control Sample Data'!J700,$B$1),"")</f>
        <v/>
      </c>
      <c r="W701" s="17" t="str">
        <f>IF(SUM('Control Sample Data'!K$3:K$98)&gt;10,IF(AND(ISNUMBER('Control Sample Data'!K700),'Control Sample Data'!K700&lt;$B$1,'Control Sample Data'!K700&gt;0),'Control Sample Data'!K700,$B$1),"")</f>
        <v/>
      </c>
      <c r="X701" s="17" t="str">
        <f>IF(SUM('Control Sample Data'!L$3:L$98)&gt;10,IF(AND(ISNUMBER('Control Sample Data'!L700),'Control Sample Data'!L700&lt;$B$1,'Control Sample Data'!L700&gt;0),'Control Sample Data'!L700,$B$1),"")</f>
        <v/>
      </c>
      <c r="Y701" s="17" t="str">
        <f>IF(SUM('Control Sample Data'!M$3:M$98)&gt;10,IF(AND(ISNUMBER('Control Sample Data'!M700),'Control Sample Data'!M700&lt;$B$1,'Control Sample Data'!M700&gt;0),'Control Sample Data'!M700,$B$1),"")</f>
        <v/>
      </c>
      <c r="AT701" s="36" t="str">
        <f t="shared" si="451"/>
        <v/>
      </c>
      <c r="AU701" s="36" t="str">
        <f t="shared" si="452"/>
        <v/>
      </c>
      <c r="AV701" s="36" t="str">
        <f t="shared" si="453"/>
        <v/>
      </c>
      <c r="AW701" s="36" t="str">
        <f t="shared" si="454"/>
        <v/>
      </c>
      <c r="AX701" s="36" t="str">
        <f t="shared" si="455"/>
        <v/>
      </c>
      <c r="AY701" s="36" t="str">
        <f t="shared" si="456"/>
        <v/>
      </c>
      <c r="AZ701" s="36" t="str">
        <f t="shared" si="457"/>
        <v/>
      </c>
      <c r="BA701" s="36" t="str">
        <f t="shared" si="458"/>
        <v/>
      </c>
      <c r="BB701" s="36" t="str">
        <f t="shared" si="459"/>
        <v/>
      </c>
      <c r="BC701" s="36" t="str">
        <f t="shared" si="460"/>
        <v/>
      </c>
      <c r="BD701" s="36" t="str">
        <f t="shared" si="461"/>
        <v/>
      </c>
      <c r="BE701" s="36" t="str">
        <f t="shared" si="462"/>
        <v/>
      </c>
      <c r="BF701" s="36" t="str">
        <f t="shared" si="463"/>
        <v/>
      </c>
      <c r="BG701" s="36" t="str">
        <f t="shared" si="464"/>
        <v/>
      </c>
      <c r="BH701" s="36" t="str">
        <f t="shared" si="465"/>
        <v/>
      </c>
      <c r="BI701" s="36" t="str">
        <f t="shared" si="466"/>
        <v/>
      </c>
      <c r="BJ701" s="36" t="str">
        <f t="shared" si="467"/>
        <v/>
      </c>
      <c r="BK701" s="36" t="str">
        <f t="shared" si="468"/>
        <v/>
      </c>
      <c r="BL701" s="36" t="str">
        <f t="shared" si="469"/>
        <v/>
      </c>
      <c r="BM701" s="36" t="str">
        <f t="shared" si="470"/>
        <v/>
      </c>
      <c r="BN701" s="38" t="e">
        <f t="shared" si="429"/>
        <v>#DIV/0!</v>
      </c>
      <c r="BO701" s="38" t="e">
        <f t="shared" si="430"/>
        <v>#DIV/0!</v>
      </c>
      <c r="BP701" s="39" t="str">
        <f t="shared" si="431"/>
        <v/>
      </c>
      <c r="BQ701" s="39" t="str">
        <f t="shared" si="432"/>
        <v/>
      </c>
      <c r="BR701" s="39" t="str">
        <f t="shared" si="433"/>
        <v/>
      </c>
      <c r="BS701" s="39" t="str">
        <f t="shared" si="434"/>
        <v/>
      </c>
      <c r="BT701" s="39" t="str">
        <f t="shared" si="435"/>
        <v/>
      </c>
      <c r="BU701" s="39" t="str">
        <f t="shared" si="436"/>
        <v/>
      </c>
      <c r="BV701" s="39" t="str">
        <f t="shared" si="437"/>
        <v/>
      </c>
      <c r="BW701" s="39" t="str">
        <f t="shared" si="438"/>
        <v/>
      </c>
      <c r="BX701" s="39" t="str">
        <f t="shared" si="439"/>
        <v/>
      </c>
      <c r="BY701" s="39" t="str">
        <f t="shared" si="440"/>
        <v/>
      </c>
      <c r="BZ701" s="39" t="str">
        <f t="shared" si="441"/>
        <v/>
      </c>
      <c r="CA701" s="39" t="str">
        <f t="shared" si="442"/>
        <v/>
      </c>
      <c r="CB701" s="39" t="str">
        <f t="shared" si="443"/>
        <v/>
      </c>
      <c r="CC701" s="39" t="str">
        <f t="shared" si="444"/>
        <v/>
      </c>
      <c r="CD701" s="39" t="str">
        <f t="shared" si="445"/>
        <v/>
      </c>
      <c r="CE701" s="39" t="str">
        <f t="shared" si="446"/>
        <v/>
      </c>
      <c r="CF701" s="39" t="str">
        <f t="shared" si="447"/>
        <v/>
      </c>
      <c r="CG701" s="39" t="str">
        <f t="shared" si="448"/>
        <v/>
      </c>
      <c r="CH701" s="39" t="str">
        <f t="shared" si="449"/>
        <v/>
      </c>
      <c r="CI701" s="39" t="str">
        <f t="shared" si="450"/>
        <v/>
      </c>
    </row>
    <row r="702" spans="1:87">
      <c r="A702" s="18"/>
      <c r="B702" s="15" t="str">
        <f>'Gene Table'!E701</f>
        <v>hsa-miR-133a</v>
      </c>
      <c r="C702" s="15" t="str">
        <f>'Gene Table'!B701</f>
        <v>N03</v>
      </c>
      <c r="D702" s="16" t="str">
        <f>IF(SUM('Test Sample Data'!D$3:D$98)&gt;10,IF(AND(ISNUMBER('Test Sample Data'!D701),'Test Sample Data'!D701&lt;$B$1,'Test Sample Data'!D701&gt;0),'Test Sample Data'!D701,$B$1),"")</f>
        <v/>
      </c>
      <c r="E702" s="17" t="str">
        <f>IF(SUM('Test Sample Data'!E$3:E$98)&gt;10,IF(AND(ISNUMBER('Test Sample Data'!E701),'Test Sample Data'!E701&lt;$B$1,'Test Sample Data'!E701&gt;0),'Test Sample Data'!E701,$B$1),"")</f>
        <v/>
      </c>
      <c r="F702" s="17" t="str">
        <f>IF(SUM('Test Sample Data'!F$3:F$98)&gt;10,IF(AND(ISNUMBER('Test Sample Data'!F701),'Test Sample Data'!F701&lt;$B$1,'Test Sample Data'!F701&gt;0),'Test Sample Data'!F701,$B$1),"")</f>
        <v/>
      </c>
      <c r="G702" s="17" t="str">
        <f>IF(SUM('Test Sample Data'!G$3:G$98)&gt;10,IF(AND(ISNUMBER('Test Sample Data'!G701),'Test Sample Data'!G701&lt;$B$1,'Test Sample Data'!G701&gt;0),'Test Sample Data'!G701,$B$1),"")</f>
        <v/>
      </c>
      <c r="H702" s="17" t="str">
        <f>IF(SUM('Test Sample Data'!H$3:H$98)&gt;10,IF(AND(ISNUMBER('Test Sample Data'!H701),'Test Sample Data'!H701&lt;$B$1,'Test Sample Data'!H701&gt;0),'Test Sample Data'!H701,$B$1),"")</f>
        <v/>
      </c>
      <c r="I702" s="17" t="str">
        <f>IF(SUM('Test Sample Data'!I$3:I$98)&gt;10,IF(AND(ISNUMBER('Test Sample Data'!I701),'Test Sample Data'!I701&lt;$B$1,'Test Sample Data'!I701&gt;0),'Test Sample Data'!I701,$B$1),"")</f>
        <v/>
      </c>
      <c r="J702" s="17" t="str">
        <f>IF(SUM('Test Sample Data'!J$3:J$98)&gt;10,IF(AND(ISNUMBER('Test Sample Data'!J701),'Test Sample Data'!J701&lt;$B$1,'Test Sample Data'!J701&gt;0),'Test Sample Data'!J701,$B$1),"")</f>
        <v/>
      </c>
      <c r="K702" s="17" t="str">
        <f>IF(SUM('Test Sample Data'!K$3:K$98)&gt;10,IF(AND(ISNUMBER('Test Sample Data'!K701),'Test Sample Data'!K701&lt;$B$1,'Test Sample Data'!K701&gt;0),'Test Sample Data'!K701,$B$1),"")</f>
        <v/>
      </c>
      <c r="L702" s="17" t="str">
        <f>IF(SUM('Test Sample Data'!L$3:L$98)&gt;10,IF(AND(ISNUMBER('Test Sample Data'!L701),'Test Sample Data'!L701&lt;$B$1,'Test Sample Data'!L701&gt;0),'Test Sample Data'!L701,$B$1),"")</f>
        <v/>
      </c>
      <c r="M702" s="17" t="str">
        <f>IF(SUM('Test Sample Data'!M$3:M$98)&gt;10,IF(AND(ISNUMBER('Test Sample Data'!M701),'Test Sample Data'!M701&lt;$B$1,'Test Sample Data'!M701&gt;0),'Test Sample Data'!M701,$B$1),"")</f>
        <v/>
      </c>
      <c r="N702" s="17" t="str">
        <f>'Gene Table'!E701</f>
        <v>hsa-miR-133a</v>
      </c>
      <c r="O702" s="17" t="str">
        <f>'Gene Table'!B701</f>
        <v>N03</v>
      </c>
      <c r="P702" s="17" t="str">
        <f>IF(SUM('Control Sample Data'!D$3:D$98)&gt;10,IF(AND(ISNUMBER('Control Sample Data'!D701),'Control Sample Data'!D701&lt;$B$1,'Control Sample Data'!D701&gt;0),'Control Sample Data'!D701,$B$1),"")</f>
        <v/>
      </c>
      <c r="Q702" s="17" t="str">
        <f>IF(SUM('Control Sample Data'!E$3:E$98)&gt;10,IF(AND(ISNUMBER('Control Sample Data'!E701),'Control Sample Data'!E701&lt;$B$1,'Control Sample Data'!E701&gt;0),'Control Sample Data'!E701,$B$1),"")</f>
        <v/>
      </c>
      <c r="R702" s="17" t="str">
        <f>IF(SUM('Control Sample Data'!F$3:F$98)&gt;10,IF(AND(ISNUMBER('Control Sample Data'!F701),'Control Sample Data'!F701&lt;$B$1,'Control Sample Data'!F701&gt;0),'Control Sample Data'!F701,$B$1),"")</f>
        <v/>
      </c>
      <c r="S702" s="17" t="str">
        <f>IF(SUM('Control Sample Data'!G$3:G$98)&gt;10,IF(AND(ISNUMBER('Control Sample Data'!G701),'Control Sample Data'!G701&lt;$B$1,'Control Sample Data'!G701&gt;0),'Control Sample Data'!G701,$B$1),"")</f>
        <v/>
      </c>
      <c r="T702" s="17" t="str">
        <f>IF(SUM('Control Sample Data'!H$3:H$98)&gt;10,IF(AND(ISNUMBER('Control Sample Data'!H701),'Control Sample Data'!H701&lt;$B$1,'Control Sample Data'!H701&gt;0),'Control Sample Data'!H701,$B$1),"")</f>
        <v/>
      </c>
      <c r="U702" s="17" t="str">
        <f>IF(SUM('Control Sample Data'!I$3:I$98)&gt;10,IF(AND(ISNUMBER('Control Sample Data'!I701),'Control Sample Data'!I701&lt;$B$1,'Control Sample Data'!I701&gt;0),'Control Sample Data'!I701,$B$1),"")</f>
        <v/>
      </c>
      <c r="V702" s="17" t="str">
        <f>IF(SUM('Control Sample Data'!J$3:J$98)&gt;10,IF(AND(ISNUMBER('Control Sample Data'!J701),'Control Sample Data'!J701&lt;$B$1,'Control Sample Data'!J701&gt;0),'Control Sample Data'!J701,$B$1),"")</f>
        <v/>
      </c>
      <c r="W702" s="17" t="str">
        <f>IF(SUM('Control Sample Data'!K$3:K$98)&gt;10,IF(AND(ISNUMBER('Control Sample Data'!K701),'Control Sample Data'!K701&lt;$B$1,'Control Sample Data'!K701&gt;0),'Control Sample Data'!K701,$B$1),"")</f>
        <v/>
      </c>
      <c r="X702" s="17" t="str">
        <f>IF(SUM('Control Sample Data'!L$3:L$98)&gt;10,IF(AND(ISNUMBER('Control Sample Data'!L701),'Control Sample Data'!L701&lt;$B$1,'Control Sample Data'!L701&gt;0),'Control Sample Data'!L701,$B$1),"")</f>
        <v/>
      </c>
      <c r="Y702" s="17" t="str">
        <f>IF(SUM('Control Sample Data'!M$3:M$98)&gt;10,IF(AND(ISNUMBER('Control Sample Data'!M701),'Control Sample Data'!M701&lt;$B$1,'Control Sample Data'!M701&gt;0),'Control Sample Data'!M701,$B$1),"")</f>
        <v/>
      </c>
      <c r="AT702" s="36" t="str">
        <f t="shared" si="451"/>
        <v/>
      </c>
      <c r="AU702" s="36" t="str">
        <f t="shared" si="452"/>
        <v/>
      </c>
      <c r="AV702" s="36" t="str">
        <f t="shared" si="453"/>
        <v/>
      </c>
      <c r="AW702" s="36" t="str">
        <f t="shared" si="454"/>
        <v/>
      </c>
      <c r="AX702" s="36" t="str">
        <f t="shared" si="455"/>
        <v/>
      </c>
      <c r="AY702" s="36" t="str">
        <f t="shared" si="456"/>
        <v/>
      </c>
      <c r="AZ702" s="36" t="str">
        <f t="shared" si="457"/>
        <v/>
      </c>
      <c r="BA702" s="36" t="str">
        <f t="shared" si="458"/>
        <v/>
      </c>
      <c r="BB702" s="36" t="str">
        <f t="shared" si="459"/>
        <v/>
      </c>
      <c r="BC702" s="36" t="str">
        <f t="shared" si="460"/>
        <v/>
      </c>
      <c r="BD702" s="36" t="str">
        <f t="shared" si="461"/>
        <v/>
      </c>
      <c r="BE702" s="36" t="str">
        <f t="shared" si="462"/>
        <v/>
      </c>
      <c r="BF702" s="36" t="str">
        <f t="shared" si="463"/>
        <v/>
      </c>
      <c r="BG702" s="36" t="str">
        <f t="shared" si="464"/>
        <v/>
      </c>
      <c r="BH702" s="36" t="str">
        <f t="shared" si="465"/>
        <v/>
      </c>
      <c r="BI702" s="36" t="str">
        <f t="shared" si="466"/>
        <v/>
      </c>
      <c r="BJ702" s="36" t="str">
        <f t="shared" si="467"/>
        <v/>
      </c>
      <c r="BK702" s="36" t="str">
        <f t="shared" si="468"/>
        <v/>
      </c>
      <c r="BL702" s="36" t="str">
        <f t="shared" si="469"/>
        <v/>
      </c>
      <c r="BM702" s="36" t="str">
        <f t="shared" si="470"/>
        <v/>
      </c>
      <c r="BN702" s="38" t="e">
        <f t="shared" si="429"/>
        <v>#DIV/0!</v>
      </c>
      <c r="BO702" s="38" t="e">
        <f t="shared" si="430"/>
        <v>#DIV/0!</v>
      </c>
      <c r="BP702" s="39" t="str">
        <f t="shared" si="431"/>
        <v/>
      </c>
      <c r="BQ702" s="39" t="str">
        <f t="shared" si="432"/>
        <v/>
      </c>
      <c r="BR702" s="39" t="str">
        <f t="shared" si="433"/>
        <v/>
      </c>
      <c r="BS702" s="39" t="str">
        <f t="shared" si="434"/>
        <v/>
      </c>
      <c r="BT702" s="39" t="str">
        <f t="shared" si="435"/>
        <v/>
      </c>
      <c r="BU702" s="39" t="str">
        <f t="shared" si="436"/>
        <v/>
      </c>
      <c r="BV702" s="39" t="str">
        <f t="shared" si="437"/>
        <v/>
      </c>
      <c r="BW702" s="39" t="str">
        <f t="shared" si="438"/>
        <v/>
      </c>
      <c r="BX702" s="39" t="str">
        <f t="shared" si="439"/>
        <v/>
      </c>
      <c r="BY702" s="39" t="str">
        <f t="shared" si="440"/>
        <v/>
      </c>
      <c r="BZ702" s="39" t="str">
        <f t="shared" si="441"/>
        <v/>
      </c>
      <c r="CA702" s="39" t="str">
        <f t="shared" si="442"/>
        <v/>
      </c>
      <c r="CB702" s="39" t="str">
        <f t="shared" si="443"/>
        <v/>
      </c>
      <c r="CC702" s="39" t="str">
        <f t="shared" si="444"/>
        <v/>
      </c>
      <c r="CD702" s="39" t="str">
        <f t="shared" si="445"/>
        <v/>
      </c>
      <c r="CE702" s="39" t="str">
        <f t="shared" si="446"/>
        <v/>
      </c>
      <c r="CF702" s="39" t="str">
        <f t="shared" si="447"/>
        <v/>
      </c>
      <c r="CG702" s="39" t="str">
        <f t="shared" si="448"/>
        <v/>
      </c>
      <c r="CH702" s="39" t="str">
        <f t="shared" si="449"/>
        <v/>
      </c>
      <c r="CI702" s="39" t="str">
        <f t="shared" si="450"/>
        <v/>
      </c>
    </row>
    <row r="703" spans="1:87">
      <c r="A703" s="18"/>
      <c r="B703" s="15" t="str">
        <f>'Gene Table'!E702</f>
        <v>hsa-miR-145-3p</v>
      </c>
      <c r="C703" s="15" t="str">
        <f>'Gene Table'!B702</f>
        <v>N04</v>
      </c>
      <c r="D703" s="16" t="str">
        <f>IF(SUM('Test Sample Data'!D$3:D$98)&gt;10,IF(AND(ISNUMBER('Test Sample Data'!D702),'Test Sample Data'!D702&lt;$B$1,'Test Sample Data'!D702&gt;0),'Test Sample Data'!D702,$B$1),"")</f>
        <v/>
      </c>
      <c r="E703" s="17" t="str">
        <f>IF(SUM('Test Sample Data'!E$3:E$98)&gt;10,IF(AND(ISNUMBER('Test Sample Data'!E702),'Test Sample Data'!E702&lt;$B$1,'Test Sample Data'!E702&gt;0),'Test Sample Data'!E702,$B$1),"")</f>
        <v/>
      </c>
      <c r="F703" s="17" t="str">
        <f>IF(SUM('Test Sample Data'!F$3:F$98)&gt;10,IF(AND(ISNUMBER('Test Sample Data'!F702),'Test Sample Data'!F702&lt;$B$1,'Test Sample Data'!F702&gt;0),'Test Sample Data'!F702,$B$1),"")</f>
        <v/>
      </c>
      <c r="G703" s="17" t="str">
        <f>IF(SUM('Test Sample Data'!G$3:G$98)&gt;10,IF(AND(ISNUMBER('Test Sample Data'!G702),'Test Sample Data'!G702&lt;$B$1,'Test Sample Data'!G702&gt;0),'Test Sample Data'!G702,$B$1),"")</f>
        <v/>
      </c>
      <c r="H703" s="17" t="str">
        <f>IF(SUM('Test Sample Data'!H$3:H$98)&gt;10,IF(AND(ISNUMBER('Test Sample Data'!H702),'Test Sample Data'!H702&lt;$B$1,'Test Sample Data'!H702&gt;0),'Test Sample Data'!H702,$B$1),"")</f>
        <v/>
      </c>
      <c r="I703" s="17" t="str">
        <f>IF(SUM('Test Sample Data'!I$3:I$98)&gt;10,IF(AND(ISNUMBER('Test Sample Data'!I702),'Test Sample Data'!I702&lt;$B$1,'Test Sample Data'!I702&gt;0),'Test Sample Data'!I702,$B$1),"")</f>
        <v/>
      </c>
      <c r="J703" s="17" t="str">
        <f>IF(SUM('Test Sample Data'!J$3:J$98)&gt;10,IF(AND(ISNUMBER('Test Sample Data'!J702),'Test Sample Data'!J702&lt;$B$1,'Test Sample Data'!J702&gt;0),'Test Sample Data'!J702,$B$1),"")</f>
        <v/>
      </c>
      <c r="K703" s="17" t="str">
        <f>IF(SUM('Test Sample Data'!K$3:K$98)&gt;10,IF(AND(ISNUMBER('Test Sample Data'!K702),'Test Sample Data'!K702&lt;$B$1,'Test Sample Data'!K702&gt;0),'Test Sample Data'!K702,$B$1),"")</f>
        <v/>
      </c>
      <c r="L703" s="17" t="str">
        <f>IF(SUM('Test Sample Data'!L$3:L$98)&gt;10,IF(AND(ISNUMBER('Test Sample Data'!L702),'Test Sample Data'!L702&lt;$B$1,'Test Sample Data'!L702&gt;0),'Test Sample Data'!L702,$B$1),"")</f>
        <v/>
      </c>
      <c r="M703" s="17" t="str">
        <f>IF(SUM('Test Sample Data'!M$3:M$98)&gt;10,IF(AND(ISNUMBER('Test Sample Data'!M702),'Test Sample Data'!M702&lt;$B$1,'Test Sample Data'!M702&gt;0),'Test Sample Data'!M702,$B$1),"")</f>
        <v/>
      </c>
      <c r="N703" s="17" t="str">
        <f>'Gene Table'!E702</f>
        <v>hsa-miR-145-3p</v>
      </c>
      <c r="O703" s="17" t="str">
        <f>'Gene Table'!B702</f>
        <v>N04</v>
      </c>
      <c r="P703" s="17" t="str">
        <f>IF(SUM('Control Sample Data'!D$3:D$98)&gt;10,IF(AND(ISNUMBER('Control Sample Data'!D702),'Control Sample Data'!D702&lt;$B$1,'Control Sample Data'!D702&gt;0),'Control Sample Data'!D702,$B$1),"")</f>
        <v/>
      </c>
      <c r="Q703" s="17" t="str">
        <f>IF(SUM('Control Sample Data'!E$3:E$98)&gt;10,IF(AND(ISNUMBER('Control Sample Data'!E702),'Control Sample Data'!E702&lt;$B$1,'Control Sample Data'!E702&gt;0),'Control Sample Data'!E702,$B$1),"")</f>
        <v/>
      </c>
      <c r="R703" s="17" t="str">
        <f>IF(SUM('Control Sample Data'!F$3:F$98)&gt;10,IF(AND(ISNUMBER('Control Sample Data'!F702),'Control Sample Data'!F702&lt;$B$1,'Control Sample Data'!F702&gt;0),'Control Sample Data'!F702,$B$1),"")</f>
        <v/>
      </c>
      <c r="S703" s="17" t="str">
        <f>IF(SUM('Control Sample Data'!G$3:G$98)&gt;10,IF(AND(ISNUMBER('Control Sample Data'!G702),'Control Sample Data'!G702&lt;$B$1,'Control Sample Data'!G702&gt;0),'Control Sample Data'!G702,$B$1),"")</f>
        <v/>
      </c>
      <c r="T703" s="17" t="str">
        <f>IF(SUM('Control Sample Data'!H$3:H$98)&gt;10,IF(AND(ISNUMBER('Control Sample Data'!H702),'Control Sample Data'!H702&lt;$B$1,'Control Sample Data'!H702&gt;0),'Control Sample Data'!H702,$B$1),"")</f>
        <v/>
      </c>
      <c r="U703" s="17" t="str">
        <f>IF(SUM('Control Sample Data'!I$3:I$98)&gt;10,IF(AND(ISNUMBER('Control Sample Data'!I702),'Control Sample Data'!I702&lt;$B$1,'Control Sample Data'!I702&gt;0),'Control Sample Data'!I702,$B$1),"")</f>
        <v/>
      </c>
      <c r="V703" s="17" t="str">
        <f>IF(SUM('Control Sample Data'!J$3:J$98)&gt;10,IF(AND(ISNUMBER('Control Sample Data'!J702),'Control Sample Data'!J702&lt;$B$1,'Control Sample Data'!J702&gt;0),'Control Sample Data'!J702,$B$1),"")</f>
        <v/>
      </c>
      <c r="W703" s="17" t="str">
        <f>IF(SUM('Control Sample Data'!K$3:K$98)&gt;10,IF(AND(ISNUMBER('Control Sample Data'!K702),'Control Sample Data'!K702&lt;$B$1,'Control Sample Data'!K702&gt;0),'Control Sample Data'!K702,$B$1),"")</f>
        <v/>
      </c>
      <c r="X703" s="17" t="str">
        <f>IF(SUM('Control Sample Data'!L$3:L$98)&gt;10,IF(AND(ISNUMBER('Control Sample Data'!L702),'Control Sample Data'!L702&lt;$B$1,'Control Sample Data'!L702&gt;0),'Control Sample Data'!L702,$B$1),"")</f>
        <v/>
      </c>
      <c r="Y703" s="17" t="str">
        <f>IF(SUM('Control Sample Data'!M$3:M$98)&gt;10,IF(AND(ISNUMBER('Control Sample Data'!M702),'Control Sample Data'!M702&lt;$B$1,'Control Sample Data'!M702&gt;0),'Control Sample Data'!M702,$B$1),"")</f>
        <v/>
      </c>
      <c r="AT703" s="36" t="str">
        <f t="shared" si="451"/>
        <v/>
      </c>
      <c r="AU703" s="36" t="str">
        <f t="shared" si="452"/>
        <v/>
      </c>
      <c r="AV703" s="36" t="str">
        <f t="shared" si="453"/>
        <v/>
      </c>
      <c r="AW703" s="36" t="str">
        <f t="shared" si="454"/>
        <v/>
      </c>
      <c r="AX703" s="36" t="str">
        <f t="shared" si="455"/>
        <v/>
      </c>
      <c r="AY703" s="36" t="str">
        <f t="shared" si="456"/>
        <v/>
      </c>
      <c r="AZ703" s="36" t="str">
        <f t="shared" si="457"/>
        <v/>
      </c>
      <c r="BA703" s="36" t="str">
        <f t="shared" si="458"/>
        <v/>
      </c>
      <c r="BB703" s="36" t="str">
        <f t="shared" si="459"/>
        <v/>
      </c>
      <c r="BC703" s="36" t="str">
        <f t="shared" si="460"/>
        <v/>
      </c>
      <c r="BD703" s="36" t="str">
        <f t="shared" si="461"/>
        <v/>
      </c>
      <c r="BE703" s="36" t="str">
        <f t="shared" si="462"/>
        <v/>
      </c>
      <c r="BF703" s="36" t="str">
        <f t="shared" si="463"/>
        <v/>
      </c>
      <c r="BG703" s="36" t="str">
        <f t="shared" si="464"/>
        <v/>
      </c>
      <c r="BH703" s="36" t="str">
        <f t="shared" si="465"/>
        <v/>
      </c>
      <c r="BI703" s="36" t="str">
        <f t="shared" si="466"/>
        <v/>
      </c>
      <c r="BJ703" s="36" t="str">
        <f t="shared" si="467"/>
        <v/>
      </c>
      <c r="BK703" s="36" t="str">
        <f t="shared" si="468"/>
        <v/>
      </c>
      <c r="BL703" s="36" t="str">
        <f t="shared" si="469"/>
        <v/>
      </c>
      <c r="BM703" s="36" t="str">
        <f t="shared" si="470"/>
        <v/>
      </c>
      <c r="BN703" s="38" t="e">
        <f t="shared" si="429"/>
        <v>#DIV/0!</v>
      </c>
      <c r="BO703" s="38" t="e">
        <f t="shared" si="430"/>
        <v>#DIV/0!</v>
      </c>
      <c r="BP703" s="39" t="str">
        <f t="shared" si="431"/>
        <v/>
      </c>
      <c r="BQ703" s="39" t="str">
        <f t="shared" si="432"/>
        <v/>
      </c>
      <c r="BR703" s="39" t="str">
        <f t="shared" si="433"/>
        <v/>
      </c>
      <c r="BS703" s="39" t="str">
        <f t="shared" si="434"/>
        <v/>
      </c>
      <c r="BT703" s="39" t="str">
        <f t="shared" si="435"/>
        <v/>
      </c>
      <c r="BU703" s="39" t="str">
        <f t="shared" si="436"/>
        <v/>
      </c>
      <c r="BV703" s="39" t="str">
        <f t="shared" si="437"/>
        <v/>
      </c>
      <c r="BW703" s="39" t="str">
        <f t="shared" si="438"/>
        <v/>
      </c>
      <c r="BX703" s="39" t="str">
        <f t="shared" si="439"/>
        <v/>
      </c>
      <c r="BY703" s="39" t="str">
        <f t="shared" si="440"/>
        <v/>
      </c>
      <c r="BZ703" s="39" t="str">
        <f t="shared" si="441"/>
        <v/>
      </c>
      <c r="CA703" s="39" t="str">
        <f t="shared" si="442"/>
        <v/>
      </c>
      <c r="CB703" s="39" t="str">
        <f t="shared" si="443"/>
        <v/>
      </c>
      <c r="CC703" s="39" t="str">
        <f t="shared" si="444"/>
        <v/>
      </c>
      <c r="CD703" s="39" t="str">
        <f t="shared" si="445"/>
        <v/>
      </c>
      <c r="CE703" s="39" t="str">
        <f t="shared" si="446"/>
        <v/>
      </c>
      <c r="CF703" s="39" t="str">
        <f t="shared" si="447"/>
        <v/>
      </c>
      <c r="CG703" s="39" t="str">
        <f t="shared" si="448"/>
        <v/>
      </c>
      <c r="CH703" s="39" t="str">
        <f t="shared" si="449"/>
        <v/>
      </c>
      <c r="CI703" s="39" t="str">
        <f t="shared" si="450"/>
        <v/>
      </c>
    </row>
    <row r="704" spans="1:87">
      <c r="A704" s="18"/>
      <c r="B704" s="15" t="str">
        <f>'Gene Table'!E703</f>
        <v>hsa-miR-1468</v>
      </c>
      <c r="C704" s="15" t="str">
        <f>'Gene Table'!B703</f>
        <v>N05</v>
      </c>
      <c r="D704" s="16" t="str">
        <f>IF(SUM('Test Sample Data'!D$3:D$98)&gt;10,IF(AND(ISNUMBER('Test Sample Data'!D703),'Test Sample Data'!D703&lt;$B$1,'Test Sample Data'!D703&gt;0),'Test Sample Data'!D703,$B$1),"")</f>
        <v/>
      </c>
      <c r="E704" s="17" t="str">
        <f>IF(SUM('Test Sample Data'!E$3:E$98)&gt;10,IF(AND(ISNUMBER('Test Sample Data'!E703),'Test Sample Data'!E703&lt;$B$1,'Test Sample Data'!E703&gt;0),'Test Sample Data'!E703,$B$1),"")</f>
        <v/>
      </c>
      <c r="F704" s="17" t="str">
        <f>IF(SUM('Test Sample Data'!F$3:F$98)&gt;10,IF(AND(ISNUMBER('Test Sample Data'!F703),'Test Sample Data'!F703&lt;$B$1,'Test Sample Data'!F703&gt;0),'Test Sample Data'!F703,$B$1),"")</f>
        <v/>
      </c>
      <c r="G704" s="17" t="str">
        <f>IF(SUM('Test Sample Data'!G$3:G$98)&gt;10,IF(AND(ISNUMBER('Test Sample Data'!G703),'Test Sample Data'!G703&lt;$B$1,'Test Sample Data'!G703&gt;0),'Test Sample Data'!G703,$B$1),"")</f>
        <v/>
      </c>
      <c r="H704" s="17" t="str">
        <f>IF(SUM('Test Sample Data'!H$3:H$98)&gt;10,IF(AND(ISNUMBER('Test Sample Data'!H703),'Test Sample Data'!H703&lt;$B$1,'Test Sample Data'!H703&gt;0),'Test Sample Data'!H703,$B$1),"")</f>
        <v/>
      </c>
      <c r="I704" s="17" t="str">
        <f>IF(SUM('Test Sample Data'!I$3:I$98)&gt;10,IF(AND(ISNUMBER('Test Sample Data'!I703),'Test Sample Data'!I703&lt;$B$1,'Test Sample Data'!I703&gt;0),'Test Sample Data'!I703,$B$1),"")</f>
        <v/>
      </c>
      <c r="J704" s="17" t="str">
        <f>IF(SUM('Test Sample Data'!J$3:J$98)&gt;10,IF(AND(ISNUMBER('Test Sample Data'!J703),'Test Sample Data'!J703&lt;$B$1,'Test Sample Data'!J703&gt;0),'Test Sample Data'!J703,$B$1),"")</f>
        <v/>
      </c>
      <c r="K704" s="17" t="str">
        <f>IF(SUM('Test Sample Data'!K$3:K$98)&gt;10,IF(AND(ISNUMBER('Test Sample Data'!K703),'Test Sample Data'!K703&lt;$B$1,'Test Sample Data'!K703&gt;0),'Test Sample Data'!K703,$B$1),"")</f>
        <v/>
      </c>
      <c r="L704" s="17" t="str">
        <f>IF(SUM('Test Sample Data'!L$3:L$98)&gt;10,IF(AND(ISNUMBER('Test Sample Data'!L703),'Test Sample Data'!L703&lt;$B$1,'Test Sample Data'!L703&gt;0),'Test Sample Data'!L703,$B$1),"")</f>
        <v/>
      </c>
      <c r="M704" s="17" t="str">
        <f>IF(SUM('Test Sample Data'!M$3:M$98)&gt;10,IF(AND(ISNUMBER('Test Sample Data'!M703),'Test Sample Data'!M703&lt;$B$1,'Test Sample Data'!M703&gt;0),'Test Sample Data'!M703,$B$1),"")</f>
        <v/>
      </c>
      <c r="N704" s="17" t="str">
        <f>'Gene Table'!E703</f>
        <v>hsa-miR-1468</v>
      </c>
      <c r="O704" s="17" t="str">
        <f>'Gene Table'!B703</f>
        <v>N05</v>
      </c>
      <c r="P704" s="17" t="str">
        <f>IF(SUM('Control Sample Data'!D$3:D$98)&gt;10,IF(AND(ISNUMBER('Control Sample Data'!D703),'Control Sample Data'!D703&lt;$B$1,'Control Sample Data'!D703&gt;0),'Control Sample Data'!D703,$B$1),"")</f>
        <v/>
      </c>
      <c r="Q704" s="17" t="str">
        <f>IF(SUM('Control Sample Data'!E$3:E$98)&gt;10,IF(AND(ISNUMBER('Control Sample Data'!E703),'Control Sample Data'!E703&lt;$B$1,'Control Sample Data'!E703&gt;0),'Control Sample Data'!E703,$B$1),"")</f>
        <v/>
      </c>
      <c r="R704" s="17" t="str">
        <f>IF(SUM('Control Sample Data'!F$3:F$98)&gt;10,IF(AND(ISNUMBER('Control Sample Data'!F703),'Control Sample Data'!F703&lt;$B$1,'Control Sample Data'!F703&gt;0),'Control Sample Data'!F703,$B$1),"")</f>
        <v/>
      </c>
      <c r="S704" s="17" t="str">
        <f>IF(SUM('Control Sample Data'!G$3:G$98)&gt;10,IF(AND(ISNUMBER('Control Sample Data'!G703),'Control Sample Data'!G703&lt;$B$1,'Control Sample Data'!G703&gt;0),'Control Sample Data'!G703,$B$1),"")</f>
        <v/>
      </c>
      <c r="T704" s="17" t="str">
        <f>IF(SUM('Control Sample Data'!H$3:H$98)&gt;10,IF(AND(ISNUMBER('Control Sample Data'!H703),'Control Sample Data'!H703&lt;$B$1,'Control Sample Data'!H703&gt;0),'Control Sample Data'!H703,$B$1),"")</f>
        <v/>
      </c>
      <c r="U704" s="17" t="str">
        <f>IF(SUM('Control Sample Data'!I$3:I$98)&gt;10,IF(AND(ISNUMBER('Control Sample Data'!I703),'Control Sample Data'!I703&lt;$B$1,'Control Sample Data'!I703&gt;0),'Control Sample Data'!I703,$B$1),"")</f>
        <v/>
      </c>
      <c r="V704" s="17" t="str">
        <f>IF(SUM('Control Sample Data'!J$3:J$98)&gt;10,IF(AND(ISNUMBER('Control Sample Data'!J703),'Control Sample Data'!J703&lt;$B$1,'Control Sample Data'!J703&gt;0),'Control Sample Data'!J703,$B$1),"")</f>
        <v/>
      </c>
      <c r="W704" s="17" t="str">
        <f>IF(SUM('Control Sample Data'!K$3:K$98)&gt;10,IF(AND(ISNUMBER('Control Sample Data'!K703),'Control Sample Data'!K703&lt;$B$1,'Control Sample Data'!K703&gt;0),'Control Sample Data'!K703,$B$1),"")</f>
        <v/>
      </c>
      <c r="X704" s="17" t="str">
        <f>IF(SUM('Control Sample Data'!L$3:L$98)&gt;10,IF(AND(ISNUMBER('Control Sample Data'!L703),'Control Sample Data'!L703&lt;$B$1,'Control Sample Data'!L703&gt;0),'Control Sample Data'!L703,$B$1),"")</f>
        <v/>
      </c>
      <c r="Y704" s="17" t="str">
        <f>IF(SUM('Control Sample Data'!M$3:M$98)&gt;10,IF(AND(ISNUMBER('Control Sample Data'!M703),'Control Sample Data'!M703&lt;$B$1,'Control Sample Data'!M703&gt;0),'Control Sample Data'!M703,$B$1),"")</f>
        <v/>
      </c>
      <c r="AT704" s="36" t="str">
        <f t="shared" si="451"/>
        <v/>
      </c>
      <c r="AU704" s="36" t="str">
        <f t="shared" si="452"/>
        <v/>
      </c>
      <c r="AV704" s="36" t="str">
        <f t="shared" si="453"/>
        <v/>
      </c>
      <c r="AW704" s="36" t="str">
        <f t="shared" si="454"/>
        <v/>
      </c>
      <c r="AX704" s="36" t="str">
        <f t="shared" si="455"/>
        <v/>
      </c>
      <c r="AY704" s="36" t="str">
        <f t="shared" si="456"/>
        <v/>
      </c>
      <c r="AZ704" s="36" t="str">
        <f t="shared" si="457"/>
        <v/>
      </c>
      <c r="BA704" s="36" t="str">
        <f t="shared" si="458"/>
        <v/>
      </c>
      <c r="BB704" s="36" t="str">
        <f t="shared" si="459"/>
        <v/>
      </c>
      <c r="BC704" s="36" t="str">
        <f t="shared" si="460"/>
        <v/>
      </c>
      <c r="BD704" s="36" t="str">
        <f t="shared" si="461"/>
        <v/>
      </c>
      <c r="BE704" s="36" t="str">
        <f t="shared" si="462"/>
        <v/>
      </c>
      <c r="BF704" s="36" t="str">
        <f t="shared" si="463"/>
        <v/>
      </c>
      <c r="BG704" s="36" t="str">
        <f t="shared" si="464"/>
        <v/>
      </c>
      <c r="BH704" s="36" t="str">
        <f t="shared" si="465"/>
        <v/>
      </c>
      <c r="BI704" s="36" t="str">
        <f t="shared" si="466"/>
        <v/>
      </c>
      <c r="BJ704" s="36" t="str">
        <f t="shared" si="467"/>
        <v/>
      </c>
      <c r="BK704" s="36" t="str">
        <f t="shared" si="468"/>
        <v/>
      </c>
      <c r="BL704" s="36" t="str">
        <f t="shared" si="469"/>
        <v/>
      </c>
      <c r="BM704" s="36" t="str">
        <f t="shared" si="470"/>
        <v/>
      </c>
      <c r="BN704" s="38" t="e">
        <f t="shared" si="429"/>
        <v>#DIV/0!</v>
      </c>
      <c r="BO704" s="38" t="e">
        <f t="shared" si="430"/>
        <v>#DIV/0!</v>
      </c>
      <c r="BP704" s="39" t="str">
        <f t="shared" si="431"/>
        <v/>
      </c>
      <c r="BQ704" s="39" t="str">
        <f t="shared" si="432"/>
        <v/>
      </c>
      <c r="BR704" s="39" t="str">
        <f t="shared" si="433"/>
        <v/>
      </c>
      <c r="BS704" s="39" t="str">
        <f t="shared" si="434"/>
        <v/>
      </c>
      <c r="BT704" s="39" t="str">
        <f t="shared" si="435"/>
        <v/>
      </c>
      <c r="BU704" s="39" t="str">
        <f t="shared" si="436"/>
        <v/>
      </c>
      <c r="BV704" s="39" t="str">
        <f t="shared" si="437"/>
        <v/>
      </c>
      <c r="BW704" s="39" t="str">
        <f t="shared" si="438"/>
        <v/>
      </c>
      <c r="BX704" s="39" t="str">
        <f t="shared" si="439"/>
        <v/>
      </c>
      <c r="BY704" s="39" t="str">
        <f t="shared" si="440"/>
        <v/>
      </c>
      <c r="BZ704" s="39" t="str">
        <f t="shared" si="441"/>
        <v/>
      </c>
      <c r="CA704" s="39" t="str">
        <f t="shared" si="442"/>
        <v/>
      </c>
      <c r="CB704" s="39" t="str">
        <f t="shared" si="443"/>
        <v/>
      </c>
      <c r="CC704" s="39" t="str">
        <f t="shared" si="444"/>
        <v/>
      </c>
      <c r="CD704" s="39" t="str">
        <f t="shared" si="445"/>
        <v/>
      </c>
      <c r="CE704" s="39" t="str">
        <f t="shared" si="446"/>
        <v/>
      </c>
      <c r="CF704" s="39" t="str">
        <f t="shared" si="447"/>
        <v/>
      </c>
      <c r="CG704" s="39" t="str">
        <f t="shared" si="448"/>
        <v/>
      </c>
      <c r="CH704" s="39" t="str">
        <f t="shared" si="449"/>
        <v/>
      </c>
      <c r="CI704" s="39" t="str">
        <f t="shared" si="450"/>
        <v/>
      </c>
    </row>
    <row r="705" spans="1:87">
      <c r="A705" s="18"/>
      <c r="B705" s="15" t="str">
        <f>'Gene Table'!E704</f>
        <v>hsa-miR-146a-3p</v>
      </c>
      <c r="C705" s="15" t="str">
        <f>'Gene Table'!B704</f>
        <v>N06</v>
      </c>
      <c r="D705" s="16" t="str">
        <f>IF(SUM('Test Sample Data'!D$3:D$98)&gt;10,IF(AND(ISNUMBER('Test Sample Data'!D704),'Test Sample Data'!D704&lt;$B$1,'Test Sample Data'!D704&gt;0),'Test Sample Data'!D704,$B$1),"")</f>
        <v/>
      </c>
      <c r="E705" s="17" t="str">
        <f>IF(SUM('Test Sample Data'!E$3:E$98)&gt;10,IF(AND(ISNUMBER('Test Sample Data'!E704),'Test Sample Data'!E704&lt;$B$1,'Test Sample Data'!E704&gt;0),'Test Sample Data'!E704,$B$1),"")</f>
        <v/>
      </c>
      <c r="F705" s="17" t="str">
        <f>IF(SUM('Test Sample Data'!F$3:F$98)&gt;10,IF(AND(ISNUMBER('Test Sample Data'!F704),'Test Sample Data'!F704&lt;$B$1,'Test Sample Data'!F704&gt;0),'Test Sample Data'!F704,$B$1),"")</f>
        <v/>
      </c>
      <c r="G705" s="17" t="str">
        <f>IF(SUM('Test Sample Data'!G$3:G$98)&gt;10,IF(AND(ISNUMBER('Test Sample Data'!G704),'Test Sample Data'!G704&lt;$B$1,'Test Sample Data'!G704&gt;0),'Test Sample Data'!G704,$B$1),"")</f>
        <v/>
      </c>
      <c r="H705" s="17" t="str">
        <f>IF(SUM('Test Sample Data'!H$3:H$98)&gt;10,IF(AND(ISNUMBER('Test Sample Data'!H704),'Test Sample Data'!H704&lt;$B$1,'Test Sample Data'!H704&gt;0),'Test Sample Data'!H704,$B$1),"")</f>
        <v/>
      </c>
      <c r="I705" s="17" t="str">
        <f>IF(SUM('Test Sample Data'!I$3:I$98)&gt;10,IF(AND(ISNUMBER('Test Sample Data'!I704),'Test Sample Data'!I704&lt;$B$1,'Test Sample Data'!I704&gt;0),'Test Sample Data'!I704,$B$1),"")</f>
        <v/>
      </c>
      <c r="J705" s="17" t="str">
        <f>IF(SUM('Test Sample Data'!J$3:J$98)&gt;10,IF(AND(ISNUMBER('Test Sample Data'!J704),'Test Sample Data'!J704&lt;$B$1,'Test Sample Data'!J704&gt;0),'Test Sample Data'!J704,$B$1),"")</f>
        <v/>
      </c>
      <c r="K705" s="17" t="str">
        <f>IF(SUM('Test Sample Data'!K$3:K$98)&gt;10,IF(AND(ISNUMBER('Test Sample Data'!K704),'Test Sample Data'!K704&lt;$B$1,'Test Sample Data'!K704&gt;0),'Test Sample Data'!K704,$B$1),"")</f>
        <v/>
      </c>
      <c r="L705" s="17" t="str">
        <f>IF(SUM('Test Sample Data'!L$3:L$98)&gt;10,IF(AND(ISNUMBER('Test Sample Data'!L704),'Test Sample Data'!L704&lt;$B$1,'Test Sample Data'!L704&gt;0),'Test Sample Data'!L704,$B$1),"")</f>
        <v/>
      </c>
      <c r="M705" s="17" t="str">
        <f>IF(SUM('Test Sample Data'!M$3:M$98)&gt;10,IF(AND(ISNUMBER('Test Sample Data'!M704),'Test Sample Data'!M704&lt;$B$1,'Test Sample Data'!M704&gt;0),'Test Sample Data'!M704,$B$1),"")</f>
        <v/>
      </c>
      <c r="N705" s="17" t="str">
        <f>'Gene Table'!E704</f>
        <v>hsa-miR-146a-3p</v>
      </c>
      <c r="O705" s="17" t="str">
        <f>'Gene Table'!B704</f>
        <v>N06</v>
      </c>
      <c r="P705" s="17" t="str">
        <f>IF(SUM('Control Sample Data'!D$3:D$98)&gt;10,IF(AND(ISNUMBER('Control Sample Data'!D704),'Control Sample Data'!D704&lt;$B$1,'Control Sample Data'!D704&gt;0),'Control Sample Data'!D704,$B$1),"")</f>
        <v/>
      </c>
      <c r="Q705" s="17" t="str">
        <f>IF(SUM('Control Sample Data'!E$3:E$98)&gt;10,IF(AND(ISNUMBER('Control Sample Data'!E704),'Control Sample Data'!E704&lt;$B$1,'Control Sample Data'!E704&gt;0),'Control Sample Data'!E704,$B$1),"")</f>
        <v/>
      </c>
      <c r="R705" s="17" t="str">
        <f>IF(SUM('Control Sample Data'!F$3:F$98)&gt;10,IF(AND(ISNUMBER('Control Sample Data'!F704),'Control Sample Data'!F704&lt;$B$1,'Control Sample Data'!F704&gt;0),'Control Sample Data'!F704,$B$1),"")</f>
        <v/>
      </c>
      <c r="S705" s="17" t="str">
        <f>IF(SUM('Control Sample Data'!G$3:G$98)&gt;10,IF(AND(ISNUMBER('Control Sample Data'!G704),'Control Sample Data'!G704&lt;$B$1,'Control Sample Data'!G704&gt;0),'Control Sample Data'!G704,$B$1),"")</f>
        <v/>
      </c>
      <c r="T705" s="17" t="str">
        <f>IF(SUM('Control Sample Data'!H$3:H$98)&gt;10,IF(AND(ISNUMBER('Control Sample Data'!H704),'Control Sample Data'!H704&lt;$B$1,'Control Sample Data'!H704&gt;0),'Control Sample Data'!H704,$B$1),"")</f>
        <v/>
      </c>
      <c r="U705" s="17" t="str">
        <f>IF(SUM('Control Sample Data'!I$3:I$98)&gt;10,IF(AND(ISNUMBER('Control Sample Data'!I704),'Control Sample Data'!I704&lt;$B$1,'Control Sample Data'!I704&gt;0),'Control Sample Data'!I704,$B$1),"")</f>
        <v/>
      </c>
      <c r="V705" s="17" t="str">
        <f>IF(SUM('Control Sample Data'!J$3:J$98)&gt;10,IF(AND(ISNUMBER('Control Sample Data'!J704),'Control Sample Data'!J704&lt;$B$1,'Control Sample Data'!J704&gt;0),'Control Sample Data'!J704,$B$1),"")</f>
        <v/>
      </c>
      <c r="W705" s="17" t="str">
        <f>IF(SUM('Control Sample Data'!K$3:K$98)&gt;10,IF(AND(ISNUMBER('Control Sample Data'!K704),'Control Sample Data'!K704&lt;$B$1,'Control Sample Data'!K704&gt;0),'Control Sample Data'!K704,$B$1),"")</f>
        <v/>
      </c>
      <c r="X705" s="17" t="str">
        <f>IF(SUM('Control Sample Data'!L$3:L$98)&gt;10,IF(AND(ISNUMBER('Control Sample Data'!L704),'Control Sample Data'!L704&lt;$B$1,'Control Sample Data'!L704&gt;0),'Control Sample Data'!L704,$B$1),"")</f>
        <v/>
      </c>
      <c r="Y705" s="17" t="str">
        <f>IF(SUM('Control Sample Data'!M$3:M$98)&gt;10,IF(AND(ISNUMBER('Control Sample Data'!M704),'Control Sample Data'!M704&lt;$B$1,'Control Sample Data'!M704&gt;0),'Control Sample Data'!M704,$B$1),"")</f>
        <v/>
      </c>
      <c r="AT705" s="36" t="str">
        <f t="shared" si="451"/>
        <v/>
      </c>
      <c r="AU705" s="36" t="str">
        <f t="shared" si="452"/>
        <v/>
      </c>
      <c r="AV705" s="36" t="str">
        <f t="shared" si="453"/>
        <v/>
      </c>
      <c r="AW705" s="36" t="str">
        <f t="shared" si="454"/>
        <v/>
      </c>
      <c r="AX705" s="36" t="str">
        <f t="shared" si="455"/>
        <v/>
      </c>
      <c r="AY705" s="36" t="str">
        <f t="shared" si="456"/>
        <v/>
      </c>
      <c r="AZ705" s="36" t="str">
        <f t="shared" si="457"/>
        <v/>
      </c>
      <c r="BA705" s="36" t="str">
        <f t="shared" si="458"/>
        <v/>
      </c>
      <c r="BB705" s="36" t="str">
        <f t="shared" si="459"/>
        <v/>
      </c>
      <c r="BC705" s="36" t="str">
        <f t="shared" si="460"/>
        <v/>
      </c>
      <c r="BD705" s="36" t="str">
        <f t="shared" si="461"/>
        <v/>
      </c>
      <c r="BE705" s="36" t="str">
        <f t="shared" si="462"/>
        <v/>
      </c>
      <c r="BF705" s="36" t="str">
        <f t="shared" si="463"/>
        <v/>
      </c>
      <c r="BG705" s="36" t="str">
        <f t="shared" si="464"/>
        <v/>
      </c>
      <c r="BH705" s="36" t="str">
        <f t="shared" si="465"/>
        <v/>
      </c>
      <c r="BI705" s="36" t="str">
        <f t="shared" si="466"/>
        <v/>
      </c>
      <c r="BJ705" s="36" t="str">
        <f t="shared" si="467"/>
        <v/>
      </c>
      <c r="BK705" s="36" t="str">
        <f t="shared" si="468"/>
        <v/>
      </c>
      <c r="BL705" s="36" t="str">
        <f t="shared" si="469"/>
        <v/>
      </c>
      <c r="BM705" s="36" t="str">
        <f t="shared" si="470"/>
        <v/>
      </c>
      <c r="BN705" s="38" t="e">
        <f t="shared" si="429"/>
        <v>#DIV/0!</v>
      </c>
      <c r="BO705" s="38" t="e">
        <f t="shared" si="430"/>
        <v>#DIV/0!</v>
      </c>
      <c r="BP705" s="39" t="str">
        <f t="shared" si="431"/>
        <v/>
      </c>
      <c r="BQ705" s="39" t="str">
        <f t="shared" si="432"/>
        <v/>
      </c>
      <c r="BR705" s="39" t="str">
        <f t="shared" si="433"/>
        <v/>
      </c>
      <c r="BS705" s="39" t="str">
        <f t="shared" si="434"/>
        <v/>
      </c>
      <c r="BT705" s="39" t="str">
        <f t="shared" si="435"/>
        <v/>
      </c>
      <c r="BU705" s="39" t="str">
        <f t="shared" si="436"/>
        <v/>
      </c>
      <c r="BV705" s="39" t="str">
        <f t="shared" si="437"/>
        <v/>
      </c>
      <c r="BW705" s="39" t="str">
        <f t="shared" si="438"/>
        <v/>
      </c>
      <c r="BX705" s="39" t="str">
        <f t="shared" si="439"/>
        <v/>
      </c>
      <c r="BY705" s="39" t="str">
        <f t="shared" si="440"/>
        <v/>
      </c>
      <c r="BZ705" s="39" t="str">
        <f t="shared" si="441"/>
        <v/>
      </c>
      <c r="CA705" s="39" t="str">
        <f t="shared" si="442"/>
        <v/>
      </c>
      <c r="CB705" s="39" t="str">
        <f t="shared" si="443"/>
        <v/>
      </c>
      <c r="CC705" s="39" t="str">
        <f t="shared" si="444"/>
        <v/>
      </c>
      <c r="CD705" s="39" t="str">
        <f t="shared" si="445"/>
        <v/>
      </c>
      <c r="CE705" s="39" t="str">
        <f t="shared" si="446"/>
        <v/>
      </c>
      <c r="CF705" s="39" t="str">
        <f t="shared" si="447"/>
        <v/>
      </c>
      <c r="CG705" s="39" t="str">
        <f t="shared" si="448"/>
        <v/>
      </c>
      <c r="CH705" s="39" t="str">
        <f t="shared" si="449"/>
        <v/>
      </c>
      <c r="CI705" s="39" t="str">
        <f t="shared" si="450"/>
        <v/>
      </c>
    </row>
    <row r="706" spans="1:87">
      <c r="A706" s="18"/>
      <c r="B706" s="15" t="str">
        <f>'Gene Table'!E705</f>
        <v>hsa-miR-1469</v>
      </c>
      <c r="C706" s="15" t="str">
        <f>'Gene Table'!B705</f>
        <v>N07</v>
      </c>
      <c r="D706" s="16" t="str">
        <f>IF(SUM('Test Sample Data'!D$3:D$98)&gt;10,IF(AND(ISNUMBER('Test Sample Data'!D705),'Test Sample Data'!D705&lt;$B$1,'Test Sample Data'!D705&gt;0),'Test Sample Data'!D705,$B$1),"")</f>
        <v/>
      </c>
      <c r="E706" s="17" t="str">
        <f>IF(SUM('Test Sample Data'!E$3:E$98)&gt;10,IF(AND(ISNUMBER('Test Sample Data'!E705),'Test Sample Data'!E705&lt;$B$1,'Test Sample Data'!E705&gt;0),'Test Sample Data'!E705,$B$1),"")</f>
        <v/>
      </c>
      <c r="F706" s="17" t="str">
        <f>IF(SUM('Test Sample Data'!F$3:F$98)&gt;10,IF(AND(ISNUMBER('Test Sample Data'!F705),'Test Sample Data'!F705&lt;$B$1,'Test Sample Data'!F705&gt;0),'Test Sample Data'!F705,$B$1),"")</f>
        <v/>
      </c>
      <c r="G706" s="17" t="str">
        <f>IF(SUM('Test Sample Data'!G$3:G$98)&gt;10,IF(AND(ISNUMBER('Test Sample Data'!G705),'Test Sample Data'!G705&lt;$B$1,'Test Sample Data'!G705&gt;0),'Test Sample Data'!G705,$B$1),"")</f>
        <v/>
      </c>
      <c r="H706" s="17" t="str">
        <f>IF(SUM('Test Sample Data'!H$3:H$98)&gt;10,IF(AND(ISNUMBER('Test Sample Data'!H705),'Test Sample Data'!H705&lt;$B$1,'Test Sample Data'!H705&gt;0),'Test Sample Data'!H705,$B$1),"")</f>
        <v/>
      </c>
      <c r="I706" s="17" t="str">
        <f>IF(SUM('Test Sample Data'!I$3:I$98)&gt;10,IF(AND(ISNUMBER('Test Sample Data'!I705),'Test Sample Data'!I705&lt;$B$1,'Test Sample Data'!I705&gt;0),'Test Sample Data'!I705,$B$1),"")</f>
        <v/>
      </c>
      <c r="J706" s="17" t="str">
        <f>IF(SUM('Test Sample Data'!J$3:J$98)&gt;10,IF(AND(ISNUMBER('Test Sample Data'!J705),'Test Sample Data'!J705&lt;$B$1,'Test Sample Data'!J705&gt;0),'Test Sample Data'!J705,$B$1),"")</f>
        <v/>
      </c>
      <c r="K706" s="17" t="str">
        <f>IF(SUM('Test Sample Data'!K$3:K$98)&gt;10,IF(AND(ISNUMBER('Test Sample Data'!K705),'Test Sample Data'!K705&lt;$B$1,'Test Sample Data'!K705&gt;0),'Test Sample Data'!K705,$B$1),"")</f>
        <v/>
      </c>
      <c r="L706" s="17" t="str">
        <f>IF(SUM('Test Sample Data'!L$3:L$98)&gt;10,IF(AND(ISNUMBER('Test Sample Data'!L705),'Test Sample Data'!L705&lt;$B$1,'Test Sample Data'!L705&gt;0),'Test Sample Data'!L705,$B$1),"")</f>
        <v/>
      </c>
      <c r="M706" s="17" t="str">
        <f>IF(SUM('Test Sample Data'!M$3:M$98)&gt;10,IF(AND(ISNUMBER('Test Sample Data'!M705),'Test Sample Data'!M705&lt;$B$1,'Test Sample Data'!M705&gt;0),'Test Sample Data'!M705,$B$1),"")</f>
        <v/>
      </c>
      <c r="N706" s="17" t="str">
        <f>'Gene Table'!E705</f>
        <v>hsa-miR-1469</v>
      </c>
      <c r="O706" s="17" t="str">
        <f>'Gene Table'!B705</f>
        <v>N07</v>
      </c>
      <c r="P706" s="17" t="str">
        <f>IF(SUM('Control Sample Data'!D$3:D$98)&gt;10,IF(AND(ISNUMBER('Control Sample Data'!D705),'Control Sample Data'!D705&lt;$B$1,'Control Sample Data'!D705&gt;0),'Control Sample Data'!D705,$B$1),"")</f>
        <v/>
      </c>
      <c r="Q706" s="17" t="str">
        <f>IF(SUM('Control Sample Data'!E$3:E$98)&gt;10,IF(AND(ISNUMBER('Control Sample Data'!E705),'Control Sample Data'!E705&lt;$B$1,'Control Sample Data'!E705&gt;0),'Control Sample Data'!E705,$B$1),"")</f>
        <v/>
      </c>
      <c r="R706" s="17" t="str">
        <f>IF(SUM('Control Sample Data'!F$3:F$98)&gt;10,IF(AND(ISNUMBER('Control Sample Data'!F705),'Control Sample Data'!F705&lt;$B$1,'Control Sample Data'!F705&gt;0),'Control Sample Data'!F705,$B$1),"")</f>
        <v/>
      </c>
      <c r="S706" s="17" t="str">
        <f>IF(SUM('Control Sample Data'!G$3:G$98)&gt;10,IF(AND(ISNUMBER('Control Sample Data'!G705),'Control Sample Data'!G705&lt;$B$1,'Control Sample Data'!G705&gt;0),'Control Sample Data'!G705,$B$1),"")</f>
        <v/>
      </c>
      <c r="T706" s="17" t="str">
        <f>IF(SUM('Control Sample Data'!H$3:H$98)&gt;10,IF(AND(ISNUMBER('Control Sample Data'!H705),'Control Sample Data'!H705&lt;$B$1,'Control Sample Data'!H705&gt;0),'Control Sample Data'!H705,$B$1),"")</f>
        <v/>
      </c>
      <c r="U706" s="17" t="str">
        <f>IF(SUM('Control Sample Data'!I$3:I$98)&gt;10,IF(AND(ISNUMBER('Control Sample Data'!I705),'Control Sample Data'!I705&lt;$B$1,'Control Sample Data'!I705&gt;0),'Control Sample Data'!I705,$B$1),"")</f>
        <v/>
      </c>
      <c r="V706" s="17" t="str">
        <f>IF(SUM('Control Sample Data'!J$3:J$98)&gt;10,IF(AND(ISNUMBER('Control Sample Data'!J705),'Control Sample Data'!J705&lt;$B$1,'Control Sample Data'!J705&gt;0),'Control Sample Data'!J705,$B$1),"")</f>
        <v/>
      </c>
      <c r="W706" s="17" t="str">
        <f>IF(SUM('Control Sample Data'!K$3:K$98)&gt;10,IF(AND(ISNUMBER('Control Sample Data'!K705),'Control Sample Data'!K705&lt;$B$1,'Control Sample Data'!K705&gt;0),'Control Sample Data'!K705,$B$1),"")</f>
        <v/>
      </c>
      <c r="X706" s="17" t="str">
        <f>IF(SUM('Control Sample Data'!L$3:L$98)&gt;10,IF(AND(ISNUMBER('Control Sample Data'!L705),'Control Sample Data'!L705&lt;$B$1,'Control Sample Data'!L705&gt;0),'Control Sample Data'!L705,$B$1),"")</f>
        <v/>
      </c>
      <c r="Y706" s="17" t="str">
        <f>IF(SUM('Control Sample Data'!M$3:M$98)&gt;10,IF(AND(ISNUMBER('Control Sample Data'!M705),'Control Sample Data'!M705&lt;$B$1,'Control Sample Data'!M705&gt;0),'Control Sample Data'!M705,$B$1),"")</f>
        <v/>
      </c>
      <c r="AT706" s="36" t="str">
        <f t="shared" si="451"/>
        <v/>
      </c>
      <c r="AU706" s="36" t="str">
        <f t="shared" si="452"/>
        <v/>
      </c>
      <c r="AV706" s="36" t="str">
        <f t="shared" si="453"/>
        <v/>
      </c>
      <c r="AW706" s="36" t="str">
        <f t="shared" si="454"/>
        <v/>
      </c>
      <c r="AX706" s="36" t="str">
        <f t="shared" si="455"/>
        <v/>
      </c>
      <c r="AY706" s="36" t="str">
        <f t="shared" si="456"/>
        <v/>
      </c>
      <c r="AZ706" s="36" t="str">
        <f t="shared" si="457"/>
        <v/>
      </c>
      <c r="BA706" s="36" t="str">
        <f t="shared" si="458"/>
        <v/>
      </c>
      <c r="BB706" s="36" t="str">
        <f t="shared" si="459"/>
        <v/>
      </c>
      <c r="BC706" s="36" t="str">
        <f t="shared" si="460"/>
        <v/>
      </c>
      <c r="BD706" s="36" t="str">
        <f t="shared" si="461"/>
        <v/>
      </c>
      <c r="BE706" s="36" t="str">
        <f t="shared" si="462"/>
        <v/>
      </c>
      <c r="BF706" s="36" t="str">
        <f t="shared" si="463"/>
        <v/>
      </c>
      <c r="BG706" s="36" t="str">
        <f t="shared" si="464"/>
        <v/>
      </c>
      <c r="BH706" s="36" t="str">
        <f t="shared" si="465"/>
        <v/>
      </c>
      <c r="BI706" s="36" t="str">
        <f t="shared" si="466"/>
        <v/>
      </c>
      <c r="BJ706" s="36" t="str">
        <f t="shared" si="467"/>
        <v/>
      </c>
      <c r="BK706" s="36" t="str">
        <f t="shared" si="468"/>
        <v/>
      </c>
      <c r="BL706" s="36" t="str">
        <f t="shared" si="469"/>
        <v/>
      </c>
      <c r="BM706" s="36" t="str">
        <f t="shared" si="470"/>
        <v/>
      </c>
      <c r="BN706" s="38" t="e">
        <f t="shared" si="429"/>
        <v>#DIV/0!</v>
      </c>
      <c r="BO706" s="38" t="e">
        <f t="shared" si="430"/>
        <v>#DIV/0!</v>
      </c>
      <c r="BP706" s="39" t="str">
        <f t="shared" si="431"/>
        <v/>
      </c>
      <c r="BQ706" s="39" t="str">
        <f t="shared" si="432"/>
        <v/>
      </c>
      <c r="BR706" s="39" t="str">
        <f t="shared" si="433"/>
        <v/>
      </c>
      <c r="BS706" s="39" t="str">
        <f t="shared" si="434"/>
        <v/>
      </c>
      <c r="BT706" s="39" t="str">
        <f t="shared" si="435"/>
        <v/>
      </c>
      <c r="BU706" s="39" t="str">
        <f t="shared" si="436"/>
        <v/>
      </c>
      <c r="BV706" s="39" t="str">
        <f t="shared" si="437"/>
        <v/>
      </c>
      <c r="BW706" s="39" t="str">
        <f t="shared" si="438"/>
        <v/>
      </c>
      <c r="BX706" s="39" t="str">
        <f t="shared" si="439"/>
        <v/>
      </c>
      <c r="BY706" s="39" t="str">
        <f t="shared" si="440"/>
        <v/>
      </c>
      <c r="BZ706" s="39" t="str">
        <f t="shared" si="441"/>
        <v/>
      </c>
      <c r="CA706" s="39" t="str">
        <f t="shared" si="442"/>
        <v/>
      </c>
      <c r="CB706" s="39" t="str">
        <f t="shared" si="443"/>
        <v/>
      </c>
      <c r="CC706" s="39" t="str">
        <f t="shared" si="444"/>
        <v/>
      </c>
      <c r="CD706" s="39" t="str">
        <f t="shared" si="445"/>
        <v/>
      </c>
      <c r="CE706" s="39" t="str">
        <f t="shared" si="446"/>
        <v/>
      </c>
      <c r="CF706" s="39" t="str">
        <f t="shared" si="447"/>
        <v/>
      </c>
      <c r="CG706" s="39" t="str">
        <f t="shared" si="448"/>
        <v/>
      </c>
      <c r="CH706" s="39" t="str">
        <f t="shared" si="449"/>
        <v/>
      </c>
      <c r="CI706" s="39" t="str">
        <f t="shared" si="450"/>
        <v/>
      </c>
    </row>
    <row r="707" spans="1:87">
      <c r="A707" s="18"/>
      <c r="B707" s="15" t="str">
        <f>'Gene Table'!E706</f>
        <v>hsa-miR-148a-5p</v>
      </c>
      <c r="C707" s="15" t="str">
        <f>'Gene Table'!B706</f>
        <v>N08</v>
      </c>
      <c r="D707" s="16" t="str">
        <f>IF(SUM('Test Sample Data'!D$3:D$98)&gt;10,IF(AND(ISNUMBER('Test Sample Data'!D706),'Test Sample Data'!D706&lt;$B$1,'Test Sample Data'!D706&gt;0),'Test Sample Data'!D706,$B$1),"")</f>
        <v/>
      </c>
      <c r="E707" s="17" t="str">
        <f>IF(SUM('Test Sample Data'!E$3:E$98)&gt;10,IF(AND(ISNUMBER('Test Sample Data'!E706),'Test Sample Data'!E706&lt;$B$1,'Test Sample Data'!E706&gt;0),'Test Sample Data'!E706,$B$1),"")</f>
        <v/>
      </c>
      <c r="F707" s="17" t="str">
        <f>IF(SUM('Test Sample Data'!F$3:F$98)&gt;10,IF(AND(ISNUMBER('Test Sample Data'!F706),'Test Sample Data'!F706&lt;$B$1,'Test Sample Data'!F706&gt;0),'Test Sample Data'!F706,$B$1),"")</f>
        <v/>
      </c>
      <c r="G707" s="17" t="str">
        <f>IF(SUM('Test Sample Data'!G$3:G$98)&gt;10,IF(AND(ISNUMBER('Test Sample Data'!G706),'Test Sample Data'!G706&lt;$B$1,'Test Sample Data'!G706&gt;0),'Test Sample Data'!G706,$B$1),"")</f>
        <v/>
      </c>
      <c r="H707" s="17" t="str">
        <f>IF(SUM('Test Sample Data'!H$3:H$98)&gt;10,IF(AND(ISNUMBER('Test Sample Data'!H706),'Test Sample Data'!H706&lt;$B$1,'Test Sample Data'!H706&gt;0),'Test Sample Data'!H706,$B$1),"")</f>
        <v/>
      </c>
      <c r="I707" s="17" t="str">
        <f>IF(SUM('Test Sample Data'!I$3:I$98)&gt;10,IF(AND(ISNUMBER('Test Sample Data'!I706),'Test Sample Data'!I706&lt;$B$1,'Test Sample Data'!I706&gt;0),'Test Sample Data'!I706,$B$1),"")</f>
        <v/>
      </c>
      <c r="J707" s="17" t="str">
        <f>IF(SUM('Test Sample Data'!J$3:J$98)&gt;10,IF(AND(ISNUMBER('Test Sample Data'!J706),'Test Sample Data'!J706&lt;$B$1,'Test Sample Data'!J706&gt;0),'Test Sample Data'!J706,$B$1),"")</f>
        <v/>
      </c>
      <c r="K707" s="17" t="str">
        <f>IF(SUM('Test Sample Data'!K$3:K$98)&gt;10,IF(AND(ISNUMBER('Test Sample Data'!K706),'Test Sample Data'!K706&lt;$B$1,'Test Sample Data'!K706&gt;0),'Test Sample Data'!K706,$B$1),"")</f>
        <v/>
      </c>
      <c r="L707" s="17" t="str">
        <f>IF(SUM('Test Sample Data'!L$3:L$98)&gt;10,IF(AND(ISNUMBER('Test Sample Data'!L706),'Test Sample Data'!L706&lt;$B$1,'Test Sample Data'!L706&gt;0),'Test Sample Data'!L706,$B$1),"")</f>
        <v/>
      </c>
      <c r="M707" s="17" t="str">
        <f>IF(SUM('Test Sample Data'!M$3:M$98)&gt;10,IF(AND(ISNUMBER('Test Sample Data'!M706),'Test Sample Data'!M706&lt;$B$1,'Test Sample Data'!M706&gt;0),'Test Sample Data'!M706,$B$1),"")</f>
        <v/>
      </c>
      <c r="N707" s="17" t="str">
        <f>'Gene Table'!E706</f>
        <v>hsa-miR-148a-5p</v>
      </c>
      <c r="O707" s="17" t="str">
        <f>'Gene Table'!B706</f>
        <v>N08</v>
      </c>
      <c r="P707" s="17" t="str">
        <f>IF(SUM('Control Sample Data'!D$3:D$98)&gt;10,IF(AND(ISNUMBER('Control Sample Data'!D706),'Control Sample Data'!D706&lt;$B$1,'Control Sample Data'!D706&gt;0),'Control Sample Data'!D706,$B$1),"")</f>
        <v/>
      </c>
      <c r="Q707" s="17" t="str">
        <f>IF(SUM('Control Sample Data'!E$3:E$98)&gt;10,IF(AND(ISNUMBER('Control Sample Data'!E706),'Control Sample Data'!E706&lt;$B$1,'Control Sample Data'!E706&gt;0),'Control Sample Data'!E706,$B$1),"")</f>
        <v/>
      </c>
      <c r="R707" s="17" t="str">
        <f>IF(SUM('Control Sample Data'!F$3:F$98)&gt;10,IF(AND(ISNUMBER('Control Sample Data'!F706),'Control Sample Data'!F706&lt;$B$1,'Control Sample Data'!F706&gt;0),'Control Sample Data'!F706,$B$1),"")</f>
        <v/>
      </c>
      <c r="S707" s="17" t="str">
        <f>IF(SUM('Control Sample Data'!G$3:G$98)&gt;10,IF(AND(ISNUMBER('Control Sample Data'!G706),'Control Sample Data'!G706&lt;$B$1,'Control Sample Data'!G706&gt;0),'Control Sample Data'!G706,$B$1),"")</f>
        <v/>
      </c>
      <c r="T707" s="17" t="str">
        <f>IF(SUM('Control Sample Data'!H$3:H$98)&gt;10,IF(AND(ISNUMBER('Control Sample Data'!H706),'Control Sample Data'!H706&lt;$B$1,'Control Sample Data'!H706&gt;0),'Control Sample Data'!H706,$B$1),"")</f>
        <v/>
      </c>
      <c r="U707" s="17" t="str">
        <f>IF(SUM('Control Sample Data'!I$3:I$98)&gt;10,IF(AND(ISNUMBER('Control Sample Data'!I706),'Control Sample Data'!I706&lt;$B$1,'Control Sample Data'!I706&gt;0),'Control Sample Data'!I706,$B$1),"")</f>
        <v/>
      </c>
      <c r="V707" s="17" t="str">
        <f>IF(SUM('Control Sample Data'!J$3:J$98)&gt;10,IF(AND(ISNUMBER('Control Sample Data'!J706),'Control Sample Data'!J706&lt;$B$1,'Control Sample Data'!J706&gt;0),'Control Sample Data'!J706,$B$1),"")</f>
        <v/>
      </c>
      <c r="W707" s="17" t="str">
        <f>IF(SUM('Control Sample Data'!K$3:K$98)&gt;10,IF(AND(ISNUMBER('Control Sample Data'!K706),'Control Sample Data'!K706&lt;$B$1,'Control Sample Data'!K706&gt;0),'Control Sample Data'!K706,$B$1),"")</f>
        <v/>
      </c>
      <c r="X707" s="17" t="str">
        <f>IF(SUM('Control Sample Data'!L$3:L$98)&gt;10,IF(AND(ISNUMBER('Control Sample Data'!L706),'Control Sample Data'!L706&lt;$B$1,'Control Sample Data'!L706&gt;0),'Control Sample Data'!L706,$B$1),"")</f>
        <v/>
      </c>
      <c r="Y707" s="17" t="str">
        <f>IF(SUM('Control Sample Data'!M$3:M$98)&gt;10,IF(AND(ISNUMBER('Control Sample Data'!M706),'Control Sample Data'!M706&lt;$B$1,'Control Sample Data'!M706&gt;0),'Control Sample Data'!M706,$B$1),"")</f>
        <v/>
      </c>
      <c r="AT707" s="36" t="str">
        <f t="shared" si="451"/>
        <v/>
      </c>
      <c r="AU707" s="36" t="str">
        <f t="shared" si="452"/>
        <v/>
      </c>
      <c r="AV707" s="36" t="str">
        <f t="shared" si="453"/>
        <v/>
      </c>
      <c r="AW707" s="36" t="str">
        <f t="shared" si="454"/>
        <v/>
      </c>
      <c r="AX707" s="36" t="str">
        <f t="shared" si="455"/>
        <v/>
      </c>
      <c r="AY707" s="36" t="str">
        <f t="shared" si="456"/>
        <v/>
      </c>
      <c r="AZ707" s="36" t="str">
        <f t="shared" si="457"/>
        <v/>
      </c>
      <c r="BA707" s="36" t="str">
        <f t="shared" si="458"/>
        <v/>
      </c>
      <c r="BB707" s="36" t="str">
        <f t="shared" si="459"/>
        <v/>
      </c>
      <c r="BC707" s="36" t="str">
        <f t="shared" si="460"/>
        <v/>
      </c>
      <c r="BD707" s="36" t="str">
        <f t="shared" si="461"/>
        <v/>
      </c>
      <c r="BE707" s="36" t="str">
        <f t="shared" si="462"/>
        <v/>
      </c>
      <c r="BF707" s="36" t="str">
        <f t="shared" si="463"/>
        <v/>
      </c>
      <c r="BG707" s="36" t="str">
        <f t="shared" si="464"/>
        <v/>
      </c>
      <c r="BH707" s="36" t="str">
        <f t="shared" si="465"/>
        <v/>
      </c>
      <c r="BI707" s="36" t="str">
        <f t="shared" si="466"/>
        <v/>
      </c>
      <c r="BJ707" s="36" t="str">
        <f t="shared" si="467"/>
        <v/>
      </c>
      <c r="BK707" s="36" t="str">
        <f t="shared" si="468"/>
        <v/>
      </c>
      <c r="BL707" s="36" t="str">
        <f t="shared" si="469"/>
        <v/>
      </c>
      <c r="BM707" s="36" t="str">
        <f t="shared" si="470"/>
        <v/>
      </c>
      <c r="BN707" s="38" t="e">
        <f t="shared" si="429"/>
        <v>#DIV/0!</v>
      </c>
      <c r="BO707" s="38" t="e">
        <f t="shared" si="430"/>
        <v>#DIV/0!</v>
      </c>
      <c r="BP707" s="39" t="str">
        <f t="shared" si="431"/>
        <v/>
      </c>
      <c r="BQ707" s="39" t="str">
        <f t="shared" si="432"/>
        <v/>
      </c>
      <c r="BR707" s="39" t="str">
        <f t="shared" si="433"/>
        <v/>
      </c>
      <c r="BS707" s="39" t="str">
        <f t="shared" si="434"/>
        <v/>
      </c>
      <c r="BT707" s="39" t="str">
        <f t="shared" si="435"/>
        <v/>
      </c>
      <c r="BU707" s="39" t="str">
        <f t="shared" si="436"/>
        <v/>
      </c>
      <c r="BV707" s="39" t="str">
        <f t="shared" si="437"/>
        <v/>
      </c>
      <c r="BW707" s="39" t="str">
        <f t="shared" si="438"/>
        <v/>
      </c>
      <c r="BX707" s="39" t="str">
        <f t="shared" si="439"/>
        <v/>
      </c>
      <c r="BY707" s="39" t="str">
        <f t="shared" si="440"/>
        <v/>
      </c>
      <c r="BZ707" s="39" t="str">
        <f t="shared" si="441"/>
        <v/>
      </c>
      <c r="CA707" s="39" t="str">
        <f t="shared" si="442"/>
        <v/>
      </c>
      <c r="CB707" s="39" t="str">
        <f t="shared" si="443"/>
        <v/>
      </c>
      <c r="CC707" s="39" t="str">
        <f t="shared" si="444"/>
        <v/>
      </c>
      <c r="CD707" s="39" t="str">
        <f t="shared" si="445"/>
        <v/>
      </c>
      <c r="CE707" s="39" t="str">
        <f t="shared" si="446"/>
        <v/>
      </c>
      <c r="CF707" s="39" t="str">
        <f t="shared" si="447"/>
        <v/>
      </c>
      <c r="CG707" s="39" t="str">
        <f t="shared" si="448"/>
        <v/>
      </c>
      <c r="CH707" s="39" t="str">
        <f t="shared" si="449"/>
        <v/>
      </c>
      <c r="CI707" s="39" t="str">
        <f t="shared" si="450"/>
        <v/>
      </c>
    </row>
    <row r="708" spans="1:87">
      <c r="A708" s="18"/>
      <c r="B708" s="15" t="str">
        <f>'Gene Table'!E707</f>
        <v>hsa-miR-1471</v>
      </c>
      <c r="C708" s="15" t="str">
        <f>'Gene Table'!B707</f>
        <v>N09</v>
      </c>
      <c r="D708" s="16" t="str">
        <f>IF(SUM('Test Sample Data'!D$3:D$98)&gt;10,IF(AND(ISNUMBER('Test Sample Data'!D707),'Test Sample Data'!D707&lt;$B$1,'Test Sample Data'!D707&gt;0),'Test Sample Data'!D707,$B$1),"")</f>
        <v/>
      </c>
      <c r="E708" s="17" t="str">
        <f>IF(SUM('Test Sample Data'!E$3:E$98)&gt;10,IF(AND(ISNUMBER('Test Sample Data'!E707),'Test Sample Data'!E707&lt;$B$1,'Test Sample Data'!E707&gt;0),'Test Sample Data'!E707,$B$1),"")</f>
        <v/>
      </c>
      <c r="F708" s="17" t="str">
        <f>IF(SUM('Test Sample Data'!F$3:F$98)&gt;10,IF(AND(ISNUMBER('Test Sample Data'!F707),'Test Sample Data'!F707&lt;$B$1,'Test Sample Data'!F707&gt;0),'Test Sample Data'!F707,$B$1),"")</f>
        <v/>
      </c>
      <c r="G708" s="17" t="str">
        <f>IF(SUM('Test Sample Data'!G$3:G$98)&gt;10,IF(AND(ISNUMBER('Test Sample Data'!G707),'Test Sample Data'!G707&lt;$B$1,'Test Sample Data'!G707&gt;0),'Test Sample Data'!G707,$B$1),"")</f>
        <v/>
      </c>
      <c r="H708" s="17" t="str">
        <f>IF(SUM('Test Sample Data'!H$3:H$98)&gt;10,IF(AND(ISNUMBER('Test Sample Data'!H707),'Test Sample Data'!H707&lt;$B$1,'Test Sample Data'!H707&gt;0),'Test Sample Data'!H707,$B$1),"")</f>
        <v/>
      </c>
      <c r="I708" s="17" t="str">
        <f>IF(SUM('Test Sample Data'!I$3:I$98)&gt;10,IF(AND(ISNUMBER('Test Sample Data'!I707),'Test Sample Data'!I707&lt;$B$1,'Test Sample Data'!I707&gt;0),'Test Sample Data'!I707,$B$1),"")</f>
        <v/>
      </c>
      <c r="J708" s="17" t="str">
        <f>IF(SUM('Test Sample Data'!J$3:J$98)&gt;10,IF(AND(ISNUMBER('Test Sample Data'!J707),'Test Sample Data'!J707&lt;$B$1,'Test Sample Data'!J707&gt;0),'Test Sample Data'!J707,$B$1),"")</f>
        <v/>
      </c>
      <c r="K708" s="17" t="str">
        <f>IF(SUM('Test Sample Data'!K$3:K$98)&gt;10,IF(AND(ISNUMBER('Test Sample Data'!K707),'Test Sample Data'!K707&lt;$B$1,'Test Sample Data'!K707&gt;0),'Test Sample Data'!K707,$B$1),"")</f>
        <v/>
      </c>
      <c r="L708" s="17" t="str">
        <f>IF(SUM('Test Sample Data'!L$3:L$98)&gt;10,IF(AND(ISNUMBER('Test Sample Data'!L707),'Test Sample Data'!L707&lt;$B$1,'Test Sample Data'!L707&gt;0),'Test Sample Data'!L707,$B$1),"")</f>
        <v/>
      </c>
      <c r="M708" s="17" t="str">
        <f>IF(SUM('Test Sample Data'!M$3:M$98)&gt;10,IF(AND(ISNUMBER('Test Sample Data'!M707),'Test Sample Data'!M707&lt;$B$1,'Test Sample Data'!M707&gt;0),'Test Sample Data'!M707,$B$1),"")</f>
        <v/>
      </c>
      <c r="N708" s="17" t="str">
        <f>'Gene Table'!E707</f>
        <v>hsa-miR-1471</v>
      </c>
      <c r="O708" s="17" t="str">
        <f>'Gene Table'!B707</f>
        <v>N09</v>
      </c>
      <c r="P708" s="17" t="str">
        <f>IF(SUM('Control Sample Data'!D$3:D$98)&gt;10,IF(AND(ISNUMBER('Control Sample Data'!D707),'Control Sample Data'!D707&lt;$B$1,'Control Sample Data'!D707&gt;0),'Control Sample Data'!D707,$B$1),"")</f>
        <v/>
      </c>
      <c r="Q708" s="17" t="str">
        <f>IF(SUM('Control Sample Data'!E$3:E$98)&gt;10,IF(AND(ISNUMBER('Control Sample Data'!E707),'Control Sample Data'!E707&lt;$B$1,'Control Sample Data'!E707&gt;0),'Control Sample Data'!E707,$B$1),"")</f>
        <v/>
      </c>
      <c r="R708" s="17" t="str">
        <f>IF(SUM('Control Sample Data'!F$3:F$98)&gt;10,IF(AND(ISNUMBER('Control Sample Data'!F707),'Control Sample Data'!F707&lt;$B$1,'Control Sample Data'!F707&gt;0),'Control Sample Data'!F707,$B$1),"")</f>
        <v/>
      </c>
      <c r="S708" s="17" t="str">
        <f>IF(SUM('Control Sample Data'!G$3:G$98)&gt;10,IF(AND(ISNUMBER('Control Sample Data'!G707),'Control Sample Data'!G707&lt;$B$1,'Control Sample Data'!G707&gt;0),'Control Sample Data'!G707,$B$1),"")</f>
        <v/>
      </c>
      <c r="T708" s="17" t="str">
        <f>IF(SUM('Control Sample Data'!H$3:H$98)&gt;10,IF(AND(ISNUMBER('Control Sample Data'!H707),'Control Sample Data'!H707&lt;$B$1,'Control Sample Data'!H707&gt;0),'Control Sample Data'!H707,$B$1),"")</f>
        <v/>
      </c>
      <c r="U708" s="17" t="str">
        <f>IF(SUM('Control Sample Data'!I$3:I$98)&gt;10,IF(AND(ISNUMBER('Control Sample Data'!I707),'Control Sample Data'!I707&lt;$B$1,'Control Sample Data'!I707&gt;0),'Control Sample Data'!I707,$B$1),"")</f>
        <v/>
      </c>
      <c r="V708" s="17" t="str">
        <f>IF(SUM('Control Sample Data'!J$3:J$98)&gt;10,IF(AND(ISNUMBER('Control Sample Data'!J707),'Control Sample Data'!J707&lt;$B$1,'Control Sample Data'!J707&gt;0),'Control Sample Data'!J707,$B$1),"")</f>
        <v/>
      </c>
      <c r="W708" s="17" t="str">
        <f>IF(SUM('Control Sample Data'!K$3:K$98)&gt;10,IF(AND(ISNUMBER('Control Sample Data'!K707),'Control Sample Data'!K707&lt;$B$1,'Control Sample Data'!K707&gt;0),'Control Sample Data'!K707,$B$1),"")</f>
        <v/>
      </c>
      <c r="X708" s="17" t="str">
        <f>IF(SUM('Control Sample Data'!L$3:L$98)&gt;10,IF(AND(ISNUMBER('Control Sample Data'!L707),'Control Sample Data'!L707&lt;$B$1,'Control Sample Data'!L707&gt;0),'Control Sample Data'!L707,$B$1),"")</f>
        <v/>
      </c>
      <c r="Y708" s="17" t="str">
        <f>IF(SUM('Control Sample Data'!M$3:M$98)&gt;10,IF(AND(ISNUMBER('Control Sample Data'!M707),'Control Sample Data'!M707&lt;$B$1,'Control Sample Data'!M707&gt;0),'Control Sample Data'!M707,$B$1),"")</f>
        <v/>
      </c>
      <c r="AT708" s="36" t="str">
        <f t="shared" si="451"/>
        <v/>
      </c>
      <c r="AU708" s="36" t="str">
        <f t="shared" si="452"/>
        <v/>
      </c>
      <c r="AV708" s="36" t="str">
        <f t="shared" si="453"/>
        <v/>
      </c>
      <c r="AW708" s="36" t="str">
        <f t="shared" si="454"/>
        <v/>
      </c>
      <c r="AX708" s="36" t="str">
        <f t="shared" si="455"/>
        <v/>
      </c>
      <c r="AY708" s="36" t="str">
        <f t="shared" si="456"/>
        <v/>
      </c>
      <c r="AZ708" s="36" t="str">
        <f t="shared" si="457"/>
        <v/>
      </c>
      <c r="BA708" s="36" t="str">
        <f t="shared" si="458"/>
        <v/>
      </c>
      <c r="BB708" s="36" t="str">
        <f t="shared" si="459"/>
        <v/>
      </c>
      <c r="BC708" s="36" t="str">
        <f t="shared" si="460"/>
        <v/>
      </c>
      <c r="BD708" s="36" t="str">
        <f t="shared" si="461"/>
        <v/>
      </c>
      <c r="BE708" s="36" t="str">
        <f t="shared" si="462"/>
        <v/>
      </c>
      <c r="BF708" s="36" t="str">
        <f t="shared" si="463"/>
        <v/>
      </c>
      <c r="BG708" s="36" t="str">
        <f t="shared" si="464"/>
        <v/>
      </c>
      <c r="BH708" s="36" t="str">
        <f t="shared" si="465"/>
        <v/>
      </c>
      <c r="BI708" s="36" t="str">
        <f t="shared" si="466"/>
        <v/>
      </c>
      <c r="BJ708" s="36" t="str">
        <f t="shared" si="467"/>
        <v/>
      </c>
      <c r="BK708" s="36" t="str">
        <f t="shared" si="468"/>
        <v/>
      </c>
      <c r="BL708" s="36" t="str">
        <f t="shared" si="469"/>
        <v/>
      </c>
      <c r="BM708" s="36" t="str">
        <f t="shared" si="470"/>
        <v/>
      </c>
      <c r="BN708" s="38" t="e">
        <f t="shared" ref="BN708:BN771" si="471">AVERAGE(AT708:BC708)</f>
        <v>#DIV/0!</v>
      </c>
      <c r="BO708" s="38" t="e">
        <f t="shared" ref="BO708:BO771" si="472">AVERAGE(BD708:BM708)</f>
        <v>#DIV/0!</v>
      </c>
      <c r="BP708" s="39" t="str">
        <f t="shared" ref="BP708:BP771" si="473">IF(ISNUMBER(AT708),POWER(2,-AT708),"")</f>
        <v/>
      </c>
      <c r="BQ708" s="39" t="str">
        <f t="shared" ref="BQ708:BQ771" si="474">IF(ISNUMBER(AU708),POWER(2,-AU708),"")</f>
        <v/>
      </c>
      <c r="BR708" s="39" t="str">
        <f t="shared" ref="BR708:BR771" si="475">IF(ISNUMBER(AV708),POWER(2,-AV708),"")</f>
        <v/>
      </c>
      <c r="BS708" s="39" t="str">
        <f t="shared" ref="BS708:BS771" si="476">IF(ISNUMBER(AW708),POWER(2,-AW708),"")</f>
        <v/>
      </c>
      <c r="BT708" s="39" t="str">
        <f t="shared" ref="BT708:BT771" si="477">IF(ISNUMBER(AX708),POWER(2,-AX708),"")</f>
        <v/>
      </c>
      <c r="BU708" s="39" t="str">
        <f t="shared" ref="BU708:BU771" si="478">IF(ISNUMBER(AY708),POWER(2,-AY708),"")</f>
        <v/>
      </c>
      <c r="BV708" s="39" t="str">
        <f t="shared" ref="BV708:BV771" si="479">IF(ISNUMBER(AZ708),POWER(2,-AZ708),"")</f>
        <v/>
      </c>
      <c r="BW708" s="39" t="str">
        <f t="shared" ref="BW708:BW771" si="480">IF(ISNUMBER(BA708),POWER(2,-BA708),"")</f>
        <v/>
      </c>
      <c r="BX708" s="39" t="str">
        <f t="shared" ref="BX708:BX771" si="481">IF(ISNUMBER(BB708),POWER(2,-BB708),"")</f>
        <v/>
      </c>
      <c r="BY708" s="39" t="str">
        <f t="shared" ref="BY708:BY771" si="482">IF(ISNUMBER(BC708),POWER(2,-BC708),"")</f>
        <v/>
      </c>
      <c r="BZ708" s="39" t="str">
        <f t="shared" ref="BZ708:BZ771" si="483">IF(ISNUMBER(BD708),POWER(2,-BD708),"")</f>
        <v/>
      </c>
      <c r="CA708" s="39" t="str">
        <f t="shared" ref="CA708:CA771" si="484">IF(ISNUMBER(BE708),POWER(2,-BE708),"")</f>
        <v/>
      </c>
      <c r="CB708" s="39" t="str">
        <f t="shared" ref="CB708:CB771" si="485">IF(ISNUMBER(BF708),POWER(2,-BF708),"")</f>
        <v/>
      </c>
      <c r="CC708" s="39" t="str">
        <f t="shared" ref="CC708:CC771" si="486">IF(ISNUMBER(BG708),POWER(2,-BG708),"")</f>
        <v/>
      </c>
      <c r="CD708" s="39" t="str">
        <f t="shared" ref="CD708:CD771" si="487">IF(ISNUMBER(BH708),POWER(2,-BH708),"")</f>
        <v/>
      </c>
      <c r="CE708" s="39" t="str">
        <f t="shared" ref="CE708:CE771" si="488">IF(ISNUMBER(BI708),POWER(2,-BI708),"")</f>
        <v/>
      </c>
      <c r="CF708" s="39" t="str">
        <f t="shared" ref="CF708:CF771" si="489">IF(ISNUMBER(BJ708),POWER(2,-BJ708),"")</f>
        <v/>
      </c>
      <c r="CG708" s="39" t="str">
        <f t="shared" ref="CG708:CG771" si="490">IF(ISNUMBER(BK708),POWER(2,-BK708),"")</f>
        <v/>
      </c>
      <c r="CH708" s="39" t="str">
        <f t="shared" ref="CH708:CH771" si="491">IF(ISNUMBER(BL708),POWER(2,-BL708),"")</f>
        <v/>
      </c>
      <c r="CI708" s="39" t="str">
        <f t="shared" ref="CI708:CI771" si="492">IF(ISNUMBER(BM708),POWER(2,-BM708),"")</f>
        <v/>
      </c>
    </row>
    <row r="709" spans="1:87">
      <c r="A709" s="18"/>
      <c r="B709" s="15" t="str">
        <f>'Gene Table'!E708</f>
        <v>hsa-miR-155-3p</v>
      </c>
      <c r="C709" s="15" t="str">
        <f>'Gene Table'!B708</f>
        <v>N10</v>
      </c>
      <c r="D709" s="16" t="str">
        <f>IF(SUM('Test Sample Data'!D$3:D$98)&gt;10,IF(AND(ISNUMBER('Test Sample Data'!D708),'Test Sample Data'!D708&lt;$B$1,'Test Sample Data'!D708&gt;0),'Test Sample Data'!D708,$B$1),"")</f>
        <v/>
      </c>
      <c r="E709" s="17" t="str">
        <f>IF(SUM('Test Sample Data'!E$3:E$98)&gt;10,IF(AND(ISNUMBER('Test Sample Data'!E708),'Test Sample Data'!E708&lt;$B$1,'Test Sample Data'!E708&gt;0),'Test Sample Data'!E708,$B$1),"")</f>
        <v/>
      </c>
      <c r="F709" s="17" t="str">
        <f>IF(SUM('Test Sample Data'!F$3:F$98)&gt;10,IF(AND(ISNUMBER('Test Sample Data'!F708),'Test Sample Data'!F708&lt;$B$1,'Test Sample Data'!F708&gt;0),'Test Sample Data'!F708,$B$1),"")</f>
        <v/>
      </c>
      <c r="G709" s="17" t="str">
        <f>IF(SUM('Test Sample Data'!G$3:G$98)&gt;10,IF(AND(ISNUMBER('Test Sample Data'!G708),'Test Sample Data'!G708&lt;$B$1,'Test Sample Data'!G708&gt;0),'Test Sample Data'!G708,$B$1),"")</f>
        <v/>
      </c>
      <c r="H709" s="17" t="str">
        <f>IF(SUM('Test Sample Data'!H$3:H$98)&gt;10,IF(AND(ISNUMBER('Test Sample Data'!H708),'Test Sample Data'!H708&lt;$B$1,'Test Sample Data'!H708&gt;0),'Test Sample Data'!H708,$B$1),"")</f>
        <v/>
      </c>
      <c r="I709" s="17" t="str">
        <f>IF(SUM('Test Sample Data'!I$3:I$98)&gt;10,IF(AND(ISNUMBER('Test Sample Data'!I708),'Test Sample Data'!I708&lt;$B$1,'Test Sample Data'!I708&gt;0),'Test Sample Data'!I708,$B$1),"")</f>
        <v/>
      </c>
      <c r="J709" s="17" t="str">
        <f>IF(SUM('Test Sample Data'!J$3:J$98)&gt;10,IF(AND(ISNUMBER('Test Sample Data'!J708),'Test Sample Data'!J708&lt;$B$1,'Test Sample Data'!J708&gt;0),'Test Sample Data'!J708,$B$1),"")</f>
        <v/>
      </c>
      <c r="K709" s="17" t="str">
        <f>IF(SUM('Test Sample Data'!K$3:K$98)&gt;10,IF(AND(ISNUMBER('Test Sample Data'!K708),'Test Sample Data'!K708&lt;$B$1,'Test Sample Data'!K708&gt;0),'Test Sample Data'!K708,$B$1),"")</f>
        <v/>
      </c>
      <c r="L709" s="17" t="str">
        <f>IF(SUM('Test Sample Data'!L$3:L$98)&gt;10,IF(AND(ISNUMBER('Test Sample Data'!L708),'Test Sample Data'!L708&lt;$B$1,'Test Sample Data'!L708&gt;0),'Test Sample Data'!L708,$B$1),"")</f>
        <v/>
      </c>
      <c r="M709" s="17" t="str">
        <f>IF(SUM('Test Sample Data'!M$3:M$98)&gt;10,IF(AND(ISNUMBER('Test Sample Data'!M708),'Test Sample Data'!M708&lt;$B$1,'Test Sample Data'!M708&gt;0),'Test Sample Data'!M708,$B$1),"")</f>
        <v/>
      </c>
      <c r="N709" s="17" t="str">
        <f>'Gene Table'!E708</f>
        <v>hsa-miR-155-3p</v>
      </c>
      <c r="O709" s="17" t="str">
        <f>'Gene Table'!B708</f>
        <v>N10</v>
      </c>
      <c r="P709" s="17" t="str">
        <f>IF(SUM('Control Sample Data'!D$3:D$98)&gt;10,IF(AND(ISNUMBER('Control Sample Data'!D708),'Control Sample Data'!D708&lt;$B$1,'Control Sample Data'!D708&gt;0),'Control Sample Data'!D708,$B$1),"")</f>
        <v/>
      </c>
      <c r="Q709" s="17" t="str">
        <f>IF(SUM('Control Sample Data'!E$3:E$98)&gt;10,IF(AND(ISNUMBER('Control Sample Data'!E708),'Control Sample Data'!E708&lt;$B$1,'Control Sample Data'!E708&gt;0),'Control Sample Data'!E708,$B$1),"")</f>
        <v/>
      </c>
      <c r="R709" s="17" t="str">
        <f>IF(SUM('Control Sample Data'!F$3:F$98)&gt;10,IF(AND(ISNUMBER('Control Sample Data'!F708),'Control Sample Data'!F708&lt;$B$1,'Control Sample Data'!F708&gt;0),'Control Sample Data'!F708,$B$1),"")</f>
        <v/>
      </c>
      <c r="S709" s="17" t="str">
        <f>IF(SUM('Control Sample Data'!G$3:G$98)&gt;10,IF(AND(ISNUMBER('Control Sample Data'!G708),'Control Sample Data'!G708&lt;$B$1,'Control Sample Data'!G708&gt;0),'Control Sample Data'!G708,$B$1),"")</f>
        <v/>
      </c>
      <c r="T709" s="17" t="str">
        <f>IF(SUM('Control Sample Data'!H$3:H$98)&gt;10,IF(AND(ISNUMBER('Control Sample Data'!H708),'Control Sample Data'!H708&lt;$B$1,'Control Sample Data'!H708&gt;0),'Control Sample Data'!H708,$B$1),"")</f>
        <v/>
      </c>
      <c r="U709" s="17" t="str">
        <f>IF(SUM('Control Sample Data'!I$3:I$98)&gt;10,IF(AND(ISNUMBER('Control Sample Data'!I708),'Control Sample Data'!I708&lt;$B$1,'Control Sample Data'!I708&gt;0),'Control Sample Data'!I708,$B$1),"")</f>
        <v/>
      </c>
      <c r="V709" s="17" t="str">
        <f>IF(SUM('Control Sample Data'!J$3:J$98)&gt;10,IF(AND(ISNUMBER('Control Sample Data'!J708),'Control Sample Data'!J708&lt;$B$1,'Control Sample Data'!J708&gt;0),'Control Sample Data'!J708,$B$1),"")</f>
        <v/>
      </c>
      <c r="W709" s="17" t="str">
        <f>IF(SUM('Control Sample Data'!K$3:K$98)&gt;10,IF(AND(ISNUMBER('Control Sample Data'!K708),'Control Sample Data'!K708&lt;$B$1,'Control Sample Data'!K708&gt;0),'Control Sample Data'!K708,$B$1),"")</f>
        <v/>
      </c>
      <c r="X709" s="17" t="str">
        <f>IF(SUM('Control Sample Data'!L$3:L$98)&gt;10,IF(AND(ISNUMBER('Control Sample Data'!L708),'Control Sample Data'!L708&lt;$B$1,'Control Sample Data'!L708&gt;0),'Control Sample Data'!L708,$B$1),"")</f>
        <v/>
      </c>
      <c r="Y709" s="17" t="str">
        <f>IF(SUM('Control Sample Data'!M$3:M$98)&gt;10,IF(AND(ISNUMBER('Control Sample Data'!M708),'Control Sample Data'!M708&lt;$B$1,'Control Sample Data'!M708&gt;0),'Control Sample Data'!M708,$B$1),"")</f>
        <v/>
      </c>
      <c r="AT709" s="36" t="str">
        <f t="shared" ref="AT709:AT771" si="493">IF(ISERROR(D709-Z$410),"",D709-Z$410)</f>
        <v/>
      </c>
      <c r="AU709" s="36" t="str">
        <f t="shared" ref="AU709:AU771" si="494">IF(ISERROR(E709-AA$410),"",E709-AA$410)</f>
        <v/>
      </c>
      <c r="AV709" s="36" t="str">
        <f t="shared" ref="AV709:AV771" si="495">IF(ISERROR(F709-AB$410),"",F709-AB$410)</f>
        <v/>
      </c>
      <c r="AW709" s="36" t="str">
        <f t="shared" ref="AW709:AW771" si="496">IF(ISERROR(G709-AC$410),"",G709-AC$410)</f>
        <v/>
      </c>
      <c r="AX709" s="36" t="str">
        <f t="shared" ref="AX709:AX771" si="497">IF(ISERROR(H709-AD$410),"",H709-AD$410)</f>
        <v/>
      </c>
      <c r="AY709" s="36" t="str">
        <f t="shared" ref="AY709:AY771" si="498">IF(ISERROR(I709-AE$410),"",I709-AE$410)</f>
        <v/>
      </c>
      <c r="AZ709" s="36" t="str">
        <f t="shared" ref="AZ709:AZ771" si="499">IF(ISERROR(J709-AF$410),"",J709-AF$410)</f>
        <v/>
      </c>
      <c r="BA709" s="36" t="str">
        <f t="shared" ref="BA709:BA771" si="500">IF(ISERROR(K709-AG$410),"",K709-AG$410)</f>
        <v/>
      </c>
      <c r="BB709" s="36" t="str">
        <f t="shared" ref="BB709:BB771" si="501">IF(ISERROR(L709-AH$410),"",L709-AH$410)</f>
        <v/>
      </c>
      <c r="BC709" s="36" t="str">
        <f t="shared" ref="BC709:BC771" si="502">IF(ISERROR(M709-AI$410),"",M709-AI$410)</f>
        <v/>
      </c>
      <c r="BD709" s="36" t="str">
        <f t="shared" ref="BD709:BD771" si="503">IF(ISERROR(P709-AJ$410),"",P709-AJ$410)</f>
        <v/>
      </c>
      <c r="BE709" s="36" t="str">
        <f t="shared" ref="BE709:BE771" si="504">IF(ISERROR(Q709-AK$410),"",Q709-AK$410)</f>
        <v/>
      </c>
      <c r="BF709" s="36" t="str">
        <f t="shared" ref="BF709:BF771" si="505">IF(ISERROR(R709-AL$410),"",R709-AL$410)</f>
        <v/>
      </c>
      <c r="BG709" s="36" t="str">
        <f t="shared" ref="BG709:BG771" si="506">IF(ISERROR(S709-AM$410),"",S709-AM$410)</f>
        <v/>
      </c>
      <c r="BH709" s="36" t="str">
        <f t="shared" ref="BH709:BH771" si="507">IF(ISERROR(T709-AN$410),"",T709-AN$410)</f>
        <v/>
      </c>
      <c r="BI709" s="36" t="str">
        <f t="shared" ref="BI709:BI771" si="508">IF(ISERROR(U709-AO$410),"",U709-AO$410)</f>
        <v/>
      </c>
      <c r="BJ709" s="36" t="str">
        <f t="shared" ref="BJ709:BJ771" si="509">IF(ISERROR(V709-AP$410),"",V709-AP$410)</f>
        <v/>
      </c>
      <c r="BK709" s="36" t="str">
        <f t="shared" ref="BK709:BK771" si="510">IF(ISERROR(W709-AQ$410),"",W709-AQ$410)</f>
        <v/>
      </c>
      <c r="BL709" s="36" t="str">
        <f t="shared" ref="BL709:BL771" si="511">IF(ISERROR(X709-AR$410),"",X709-AR$410)</f>
        <v/>
      </c>
      <c r="BM709" s="36" t="str">
        <f t="shared" ref="BM709:BM771" si="512">IF(ISERROR(Y709-AS$410),"",Y709-AS$410)</f>
        <v/>
      </c>
      <c r="BN709" s="38" t="e">
        <f t="shared" si="471"/>
        <v>#DIV/0!</v>
      </c>
      <c r="BO709" s="38" t="e">
        <f t="shared" si="472"/>
        <v>#DIV/0!</v>
      </c>
      <c r="BP709" s="39" t="str">
        <f t="shared" si="473"/>
        <v/>
      </c>
      <c r="BQ709" s="39" t="str">
        <f t="shared" si="474"/>
        <v/>
      </c>
      <c r="BR709" s="39" t="str">
        <f t="shared" si="475"/>
        <v/>
      </c>
      <c r="BS709" s="39" t="str">
        <f t="shared" si="476"/>
        <v/>
      </c>
      <c r="BT709" s="39" t="str">
        <f t="shared" si="477"/>
        <v/>
      </c>
      <c r="BU709" s="39" t="str">
        <f t="shared" si="478"/>
        <v/>
      </c>
      <c r="BV709" s="39" t="str">
        <f t="shared" si="479"/>
        <v/>
      </c>
      <c r="BW709" s="39" t="str">
        <f t="shared" si="480"/>
        <v/>
      </c>
      <c r="BX709" s="39" t="str">
        <f t="shared" si="481"/>
        <v/>
      </c>
      <c r="BY709" s="39" t="str">
        <f t="shared" si="482"/>
        <v/>
      </c>
      <c r="BZ709" s="39" t="str">
        <f t="shared" si="483"/>
        <v/>
      </c>
      <c r="CA709" s="39" t="str">
        <f t="shared" si="484"/>
        <v/>
      </c>
      <c r="CB709" s="39" t="str">
        <f t="shared" si="485"/>
        <v/>
      </c>
      <c r="CC709" s="39" t="str">
        <f t="shared" si="486"/>
        <v/>
      </c>
      <c r="CD709" s="39" t="str">
        <f t="shared" si="487"/>
        <v/>
      </c>
      <c r="CE709" s="39" t="str">
        <f t="shared" si="488"/>
        <v/>
      </c>
      <c r="CF709" s="39" t="str">
        <f t="shared" si="489"/>
        <v/>
      </c>
      <c r="CG709" s="39" t="str">
        <f t="shared" si="490"/>
        <v/>
      </c>
      <c r="CH709" s="39" t="str">
        <f t="shared" si="491"/>
        <v/>
      </c>
      <c r="CI709" s="39" t="str">
        <f t="shared" si="492"/>
        <v/>
      </c>
    </row>
    <row r="710" spans="1:87">
      <c r="A710" s="18"/>
      <c r="B710" s="15" t="str">
        <f>'Gene Table'!E709</f>
        <v>hsa-miR-1537</v>
      </c>
      <c r="C710" s="15" t="str">
        <f>'Gene Table'!B709</f>
        <v>N11</v>
      </c>
      <c r="D710" s="16" t="str">
        <f>IF(SUM('Test Sample Data'!D$3:D$98)&gt;10,IF(AND(ISNUMBER('Test Sample Data'!D709),'Test Sample Data'!D709&lt;$B$1,'Test Sample Data'!D709&gt;0),'Test Sample Data'!D709,$B$1),"")</f>
        <v/>
      </c>
      <c r="E710" s="17" t="str">
        <f>IF(SUM('Test Sample Data'!E$3:E$98)&gt;10,IF(AND(ISNUMBER('Test Sample Data'!E709),'Test Sample Data'!E709&lt;$B$1,'Test Sample Data'!E709&gt;0),'Test Sample Data'!E709,$B$1),"")</f>
        <v/>
      </c>
      <c r="F710" s="17" t="str">
        <f>IF(SUM('Test Sample Data'!F$3:F$98)&gt;10,IF(AND(ISNUMBER('Test Sample Data'!F709),'Test Sample Data'!F709&lt;$B$1,'Test Sample Data'!F709&gt;0),'Test Sample Data'!F709,$B$1),"")</f>
        <v/>
      </c>
      <c r="G710" s="17" t="str">
        <f>IF(SUM('Test Sample Data'!G$3:G$98)&gt;10,IF(AND(ISNUMBER('Test Sample Data'!G709),'Test Sample Data'!G709&lt;$B$1,'Test Sample Data'!G709&gt;0),'Test Sample Data'!G709,$B$1),"")</f>
        <v/>
      </c>
      <c r="H710" s="17" t="str">
        <f>IF(SUM('Test Sample Data'!H$3:H$98)&gt;10,IF(AND(ISNUMBER('Test Sample Data'!H709),'Test Sample Data'!H709&lt;$B$1,'Test Sample Data'!H709&gt;0),'Test Sample Data'!H709,$B$1),"")</f>
        <v/>
      </c>
      <c r="I710" s="17" t="str">
        <f>IF(SUM('Test Sample Data'!I$3:I$98)&gt;10,IF(AND(ISNUMBER('Test Sample Data'!I709),'Test Sample Data'!I709&lt;$B$1,'Test Sample Data'!I709&gt;0),'Test Sample Data'!I709,$B$1),"")</f>
        <v/>
      </c>
      <c r="J710" s="17" t="str">
        <f>IF(SUM('Test Sample Data'!J$3:J$98)&gt;10,IF(AND(ISNUMBER('Test Sample Data'!J709),'Test Sample Data'!J709&lt;$B$1,'Test Sample Data'!J709&gt;0),'Test Sample Data'!J709,$B$1),"")</f>
        <v/>
      </c>
      <c r="K710" s="17" t="str">
        <f>IF(SUM('Test Sample Data'!K$3:K$98)&gt;10,IF(AND(ISNUMBER('Test Sample Data'!K709),'Test Sample Data'!K709&lt;$B$1,'Test Sample Data'!K709&gt;0),'Test Sample Data'!K709,$B$1),"")</f>
        <v/>
      </c>
      <c r="L710" s="17" t="str">
        <f>IF(SUM('Test Sample Data'!L$3:L$98)&gt;10,IF(AND(ISNUMBER('Test Sample Data'!L709),'Test Sample Data'!L709&lt;$B$1,'Test Sample Data'!L709&gt;0),'Test Sample Data'!L709,$B$1),"")</f>
        <v/>
      </c>
      <c r="M710" s="17" t="str">
        <f>IF(SUM('Test Sample Data'!M$3:M$98)&gt;10,IF(AND(ISNUMBER('Test Sample Data'!M709),'Test Sample Data'!M709&lt;$B$1,'Test Sample Data'!M709&gt;0),'Test Sample Data'!M709,$B$1),"")</f>
        <v/>
      </c>
      <c r="N710" s="17" t="str">
        <f>'Gene Table'!E709</f>
        <v>hsa-miR-1537</v>
      </c>
      <c r="O710" s="17" t="str">
        <f>'Gene Table'!B709</f>
        <v>N11</v>
      </c>
      <c r="P710" s="17" t="str">
        <f>IF(SUM('Control Sample Data'!D$3:D$98)&gt;10,IF(AND(ISNUMBER('Control Sample Data'!D709),'Control Sample Data'!D709&lt;$B$1,'Control Sample Data'!D709&gt;0),'Control Sample Data'!D709,$B$1),"")</f>
        <v/>
      </c>
      <c r="Q710" s="17" t="str">
        <f>IF(SUM('Control Sample Data'!E$3:E$98)&gt;10,IF(AND(ISNUMBER('Control Sample Data'!E709),'Control Sample Data'!E709&lt;$B$1,'Control Sample Data'!E709&gt;0),'Control Sample Data'!E709,$B$1),"")</f>
        <v/>
      </c>
      <c r="R710" s="17" t="str">
        <f>IF(SUM('Control Sample Data'!F$3:F$98)&gt;10,IF(AND(ISNUMBER('Control Sample Data'!F709),'Control Sample Data'!F709&lt;$B$1,'Control Sample Data'!F709&gt;0),'Control Sample Data'!F709,$B$1),"")</f>
        <v/>
      </c>
      <c r="S710" s="17" t="str">
        <f>IF(SUM('Control Sample Data'!G$3:G$98)&gt;10,IF(AND(ISNUMBER('Control Sample Data'!G709),'Control Sample Data'!G709&lt;$B$1,'Control Sample Data'!G709&gt;0),'Control Sample Data'!G709,$B$1),"")</f>
        <v/>
      </c>
      <c r="T710" s="17" t="str">
        <f>IF(SUM('Control Sample Data'!H$3:H$98)&gt;10,IF(AND(ISNUMBER('Control Sample Data'!H709),'Control Sample Data'!H709&lt;$B$1,'Control Sample Data'!H709&gt;0),'Control Sample Data'!H709,$B$1),"")</f>
        <v/>
      </c>
      <c r="U710" s="17" t="str">
        <f>IF(SUM('Control Sample Data'!I$3:I$98)&gt;10,IF(AND(ISNUMBER('Control Sample Data'!I709),'Control Sample Data'!I709&lt;$B$1,'Control Sample Data'!I709&gt;0),'Control Sample Data'!I709,$B$1),"")</f>
        <v/>
      </c>
      <c r="V710" s="17" t="str">
        <f>IF(SUM('Control Sample Data'!J$3:J$98)&gt;10,IF(AND(ISNUMBER('Control Sample Data'!J709),'Control Sample Data'!J709&lt;$B$1,'Control Sample Data'!J709&gt;0),'Control Sample Data'!J709,$B$1),"")</f>
        <v/>
      </c>
      <c r="W710" s="17" t="str">
        <f>IF(SUM('Control Sample Data'!K$3:K$98)&gt;10,IF(AND(ISNUMBER('Control Sample Data'!K709),'Control Sample Data'!K709&lt;$B$1,'Control Sample Data'!K709&gt;0),'Control Sample Data'!K709,$B$1),"")</f>
        <v/>
      </c>
      <c r="X710" s="17" t="str">
        <f>IF(SUM('Control Sample Data'!L$3:L$98)&gt;10,IF(AND(ISNUMBER('Control Sample Data'!L709),'Control Sample Data'!L709&lt;$B$1,'Control Sample Data'!L709&gt;0),'Control Sample Data'!L709,$B$1),"")</f>
        <v/>
      </c>
      <c r="Y710" s="17" t="str">
        <f>IF(SUM('Control Sample Data'!M$3:M$98)&gt;10,IF(AND(ISNUMBER('Control Sample Data'!M709),'Control Sample Data'!M709&lt;$B$1,'Control Sample Data'!M709&gt;0),'Control Sample Data'!M709,$B$1),"")</f>
        <v/>
      </c>
      <c r="AT710" s="36" t="str">
        <f t="shared" si="493"/>
        <v/>
      </c>
      <c r="AU710" s="36" t="str">
        <f t="shared" si="494"/>
        <v/>
      </c>
      <c r="AV710" s="36" t="str">
        <f t="shared" si="495"/>
        <v/>
      </c>
      <c r="AW710" s="36" t="str">
        <f t="shared" si="496"/>
        <v/>
      </c>
      <c r="AX710" s="36" t="str">
        <f t="shared" si="497"/>
        <v/>
      </c>
      <c r="AY710" s="36" t="str">
        <f t="shared" si="498"/>
        <v/>
      </c>
      <c r="AZ710" s="36" t="str">
        <f t="shared" si="499"/>
        <v/>
      </c>
      <c r="BA710" s="36" t="str">
        <f t="shared" si="500"/>
        <v/>
      </c>
      <c r="BB710" s="36" t="str">
        <f t="shared" si="501"/>
        <v/>
      </c>
      <c r="BC710" s="36" t="str">
        <f t="shared" si="502"/>
        <v/>
      </c>
      <c r="BD710" s="36" t="str">
        <f t="shared" si="503"/>
        <v/>
      </c>
      <c r="BE710" s="36" t="str">
        <f t="shared" si="504"/>
        <v/>
      </c>
      <c r="BF710" s="36" t="str">
        <f t="shared" si="505"/>
        <v/>
      </c>
      <c r="BG710" s="36" t="str">
        <f t="shared" si="506"/>
        <v/>
      </c>
      <c r="BH710" s="36" t="str">
        <f t="shared" si="507"/>
        <v/>
      </c>
      <c r="BI710" s="36" t="str">
        <f t="shared" si="508"/>
        <v/>
      </c>
      <c r="BJ710" s="36" t="str">
        <f t="shared" si="509"/>
        <v/>
      </c>
      <c r="BK710" s="36" t="str">
        <f t="shared" si="510"/>
        <v/>
      </c>
      <c r="BL710" s="36" t="str">
        <f t="shared" si="511"/>
        <v/>
      </c>
      <c r="BM710" s="36" t="str">
        <f t="shared" si="512"/>
        <v/>
      </c>
      <c r="BN710" s="38" t="e">
        <f t="shared" si="471"/>
        <v>#DIV/0!</v>
      </c>
      <c r="BO710" s="38" t="e">
        <f t="shared" si="472"/>
        <v>#DIV/0!</v>
      </c>
      <c r="BP710" s="39" t="str">
        <f t="shared" si="473"/>
        <v/>
      </c>
      <c r="BQ710" s="39" t="str">
        <f t="shared" si="474"/>
        <v/>
      </c>
      <c r="BR710" s="39" t="str">
        <f t="shared" si="475"/>
        <v/>
      </c>
      <c r="BS710" s="39" t="str">
        <f t="shared" si="476"/>
        <v/>
      </c>
      <c r="BT710" s="39" t="str">
        <f t="shared" si="477"/>
        <v/>
      </c>
      <c r="BU710" s="39" t="str">
        <f t="shared" si="478"/>
        <v/>
      </c>
      <c r="BV710" s="39" t="str">
        <f t="shared" si="479"/>
        <v/>
      </c>
      <c r="BW710" s="39" t="str">
        <f t="shared" si="480"/>
        <v/>
      </c>
      <c r="BX710" s="39" t="str">
        <f t="shared" si="481"/>
        <v/>
      </c>
      <c r="BY710" s="39" t="str">
        <f t="shared" si="482"/>
        <v/>
      </c>
      <c r="BZ710" s="39" t="str">
        <f t="shared" si="483"/>
        <v/>
      </c>
      <c r="CA710" s="39" t="str">
        <f t="shared" si="484"/>
        <v/>
      </c>
      <c r="CB710" s="39" t="str">
        <f t="shared" si="485"/>
        <v/>
      </c>
      <c r="CC710" s="39" t="str">
        <f t="shared" si="486"/>
        <v/>
      </c>
      <c r="CD710" s="39" t="str">
        <f t="shared" si="487"/>
        <v/>
      </c>
      <c r="CE710" s="39" t="str">
        <f t="shared" si="488"/>
        <v/>
      </c>
      <c r="CF710" s="39" t="str">
        <f t="shared" si="489"/>
        <v/>
      </c>
      <c r="CG710" s="39" t="str">
        <f t="shared" si="490"/>
        <v/>
      </c>
      <c r="CH710" s="39" t="str">
        <f t="shared" si="491"/>
        <v/>
      </c>
      <c r="CI710" s="39" t="str">
        <f t="shared" si="492"/>
        <v/>
      </c>
    </row>
    <row r="711" spans="1:87">
      <c r="A711" s="18"/>
      <c r="B711" s="15" t="str">
        <f>'Gene Table'!E710</f>
        <v>hsa-miR-186-3p</v>
      </c>
      <c r="C711" s="15" t="str">
        <f>'Gene Table'!B710</f>
        <v>N12</v>
      </c>
      <c r="D711" s="16" t="str">
        <f>IF(SUM('Test Sample Data'!D$3:D$98)&gt;10,IF(AND(ISNUMBER('Test Sample Data'!D710),'Test Sample Data'!D710&lt;$B$1,'Test Sample Data'!D710&gt;0),'Test Sample Data'!D710,$B$1),"")</f>
        <v/>
      </c>
      <c r="E711" s="17" t="str">
        <f>IF(SUM('Test Sample Data'!E$3:E$98)&gt;10,IF(AND(ISNUMBER('Test Sample Data'!E710),'Test Sample Data'!E710&lt;$B$1,'Test Sample Data'!E710&gt;0),'Test Sample Data'!E710,$B$1),"")</f>
        <v/>
      </c>
      <c r="F711" s="17" t="str">
        <f>IF(SUM('Test Sample Data'!F$3:F$98)&gt;10,IF(AND(ISNUMBER('Test Sample Data'!F710),'Test Sample Data'!F710&lt;$B$1,'Test Sample Data'!F710&gt;0),'Test Sample Data'!F710,$B$1),"")</f>
        <v/>
      </c>
      <c r="G711" s="17" t="str">
        <f>IF(SUM('Test Sample Data'!G$3:G$98)&gt;10,IF(AND(ISNUMBER('Test Sample Data'!G710),'Test Sample Data'!G710&lt;$B$1,'Test Sample Data'!G710&gt;0),'Test Sample Data'!G710,$B$1),"")</f>
        <v/>
      </c>
      <c r="H711" s="17" t="str">
        <f>IF(SUM('Test Sample Data'!H$3:H$98)&gt;10,IF(AND(ISNUMBER('Test Sample Data'!H710),'Test Sample Data'!H710&lt;$B$1,'Test Sample Data'!H710&gt;0),'Test Sample Data'!H710,$B$1),"")</f>
        <v/>
      </c>
      <c r="I711" s="17" t="str">
        <f>IF(SUM('Test Sample Data'!I$3:I$98)&gt;10,IF(AND(ISNUMBER('Test Sample Data'!I710),'Test Sample Data'!I710&lt;$B$1,'Test Sample Data'!I710&gt;0),'Test Sample Data'!I710,$B$1),"")</f>
        <v/>
      </c>
      <c r="J711" s="17" t="str">
        <f>IF(SUM('Test Sample Data'!J$3:J$98)&gt;10,IF(AND(ISNUMBER('Test Sample Data'!J710),'Test Sample Data'!J710&lt;$B$1,'Test Sample Data'!J710&gt;0),'Test Sample Data'!J710,$B$1),"")</f>
        <v/>
      </c>
      <c r="K711" s="17" t="str">
        <f>IF(SUM('Test Sample Data'!K$3:K$98)&gt;10,IF(AND(ISNUMBER('Test Sample Data'!K710),'Test Sample Data'!K710&lt;$B$1,'Test Sample Data'!K710&gt;0),'Test Sample Data'!K710,$B$1),"")</f>
        <v/>
      </c>
      <c r="L711" s="17" t="str">
        <f>IF(SUM('Test Sample Data'!L$3:L$98)&gt;10,IF(AND(ISNUMBER('Test Sample Data'!L710),'Test Sample Data'!L710&lt;$B$1,'Test Sample Data'!L710&gt;0),'Test Sample Data'!L710,$B$1),"")</f>
        <v/>
      </c>
      <c r="M711" s="17" t="str">
        <f>IF(SUM('Test Sample Data'!M$3:M$98)&gt;10,IF(AND(ISNUMBER('Test Sample Data'!M710),'Test Sample Data'!M710&lt;$B$1,'Test Sample Data'!M710&gt;0),'Test Sample Data'!M710,$B$1),"")</f>
        <v/>
      </c>
      <c r="N711" s="17" t="str">
        <f>'Gene Table'!E710</f>
        <v>hsa-miR-186-3p</v>
      </c>
      <c r="O711" s="17" t="str">
        <f>'Gene Table'!B710</f>
        <v>N12</v>
      </c>
      <c r="P711" s="17" t="str">
        <f>IF(SUM('Control Sample Data'!D$3:D$98)&gt;10,IF(AND(ISNUMBER('Control Sample Data'!D710),'Control Sample Data'!D710&lt;$B$1,'Control Sample Data'!D710&gt;0),'Control Sample Data'!D710,$B$1),"")</f>
        <v/>
      </c>
      <c r="Q711" s="17" t="str">
        <f>IF(SUM('Control Sample Data'!E$3:E$98)&gt;10,IF(AND(ISNUMBER('Control Sample Data'!E710),'Control Sample Data'!E710&lt;$B$1,'Control Sample Data'!E710&gt;0),'Control Sample Data'!E710,$B$1),"")</f>
        <v/>
      </c>
      <c r="R711" s="17" t="str">
        <f>IF(SUM('Control Sample Data'!F$3:F$98)&gt;10,IF(AND(ISNUMBER('Control Sample Data'!F710),'Control Sample Data'!F710&lt;$B$1,'Control Sample Data'!F710&gt;0),'Control Sample Data'!F710,$B$1),"")</f>
        <v/>
      </c>
      <c r="S711" s="17" t="str">
        <f>IF(SUM('Control Sample Data'!G$3:G$98)&gt;10,IF(AND(ISNUMBER('Control Sample Data'!G710),'Control Sample Data'!G710&lt;$B$1,'Control Sample Data'!G710&gt;0),'Control Sample Data'!G710,$B$1),"")</f>
        <v/>
      </c>
      <c r="T711" s="17" t="str">
        <f>IF(SUM('Control Sample Data'!H$3:H$98)&gt;10,IF(AND(ISNUMBER('Control Sample Data'!H710),'Control Sample Data'!H710&lt;$B$1,'Control Sample Data'!H710&gt;0),'Control Sample Data'!H710,$B$1),"")</f>
        <v/>
      </c>
      <c r="U711" s="17" t="str">
        <f>IF(SUM('Control Sample Data'!I$3:I$98)&gt;10,IF(AND(ISNUMBER('Control Sample Data'!I710),'Control Sample Data'!I710&lt;$B$1,'Control Sample Data'!I710&gt;0),'Control Sample Data'!I710,$B$1),"")</f>
        <v/>
      </c>
      <c r="V711" s="17" t="str">
        <f>IF(SUM('Control Sample Data'!J$3:J$98)&gt;10,IF(AND(ISNUMBER('Control Sample Data'!J710),'Control Sample Data'!J710&lt;$B$1,'Control Sample Data'!J710&gt;0),'Control Sample Data'!J710,$B$1),"")</f>
        <v/>
      </c>
      <c r="W711" s="17" t="str">
        <f>IF(SUM('Control Sample Data'!K$3:K$98)&gt;10,IF(AND(ISNUMBER('Control Sample Data'!K710),'Control Sample Data'!K710&lt;$B$1,'Control Sample Data'!K710&gt;0),'Control Sample Data'!K710,$B$1),"")</f>
        <v/>
      </c>
      <c r="X711" s="17" t="str">
        <f>IF(SUM('Control Sample Data'!L$3:L$98)&gt;10,IF(AND(ISNUMBER('Control Sample Data'!L710),'Control Sample Data'!L710&lt;$B$1,'Control Sample Data'!L710&gt;0),'Control Sample Data'!L710,$B$1),"")</f>
        <v/>
      </c>
      <c r="Y711" s="17" t="str">
        <f>IF(SUM('Control Sample Data'!M$3:M$98)&gt;10,IF(AND(ISNUMBER('Control Sample Data'!M710),'Control Sample Data'!M710&lt;$B$1,'Control Sample Data'!M710&gt;0),'Control Sample Data'!M710,$B$1),"")</f>
        <v/>
      </c>
      <c r="AT711" s="36" t="str">
        <f t="shared" si="493"/>
        <v/>
      </c>
      <c r="AU711" s="36" t="str">
        <f t="shared" si="494"/>
        <v/>
      </c>
      <c r="AV711" s="36" t="str">
        <f t="shared" si="495"/>
        <v/>
      </c>
      <c r="AW711" s="36" t="str">
        <f t="shared" si="496"/>
        <v/>
      </c>
      <c r="AX711" s="36" t="str">
        <f t="shared" si="497"/>
        <v/>
      </c>
      <c r="AY711" s="36" t="str">
        <f t="shared" si="498"/>
        <v/>
      </c>
      <c r="AZ711" s="36" t="str">
        <f t="shared" si="499"/>
        <v/>
      </c>
      <c r="BA711" s="36" t="str">
        <f t="shared" si="500"/>
        <v/>
      </c>
      <c r="BB711" s="36" t="str">
        <f t="shared" si="501"/>
        <v/>
      </c>
      <c r="BC711" s="36" t="str">
        <f t="shared" si="502"/>
        <v/>
      </c>
      <c r="BD711" s="36" t="str">
        <f t="shared" si="503"/>
        <v/>
      </c>
      <c r="BE711" s="36" t="str">
        <f t="shared" si="504"/>
        <v/>
      </c>
      <c r="BF711" s="36" t="str">
        <f t="shared" si="505"/>
        <v/>
      </c>
      <c r="BG711" s="36" t="str">
        <f t="shared" si="506"/>
        <v/>
      </c>
      <c r="BH711" s="36" t="str">
        <f t="shared" si="507"/>
        <v/>
      </c>
      <c r="BI711" s="36" t="str">
        <f t="shared" si="508"/>
        <v/>
      </c>
      <c r="BJ711" s="36" t="str">
        <f t="shared" si="509"/>
        <v/>
      </c>
      <c r="BK711" s="36" t="str">
        <f t="shared" si="510"/>
        <v/>
      </c>
      <c r="BL711" s="36" t="str">
        <f t="shared" si="511"/>
        <v/>
      </c>
      <c r="BM711" s="36" t="str">
        <f t="shared" si="512"/>
        <v/>
      </c>
      <c r="BN711" s="38" t="e">
        <f t="shared" si="471"/>
        <v>#DIV/0!</v>
      </c>
      <c r="BO711" s="38" t="e">
        <f t="shared" si="472"/>
        <v>#DIV/0!</v>
      </c>
      <c r="BP711" s="39" t="str">
        <f t="shared" si="473"/>
        <v/>
      </c>
      <c r="BQ711" s="39" t="str">
        <f t="shared" si="474"/>
        <v/>
      </c>
      <c r="BR711" s="39" t="str">
        <f t="shared" si="475"/>
        <v/>
      </c>
      <c r="BS711" s="39" t="str">
        <f t="shared" si="476"/>
        <v/>
      </c>
      <c r="BT711" s="39" t="str">
        <f t="shared" si="477"/>
        <v/>
      </c>
      <c r="BU711" s="39" t="str">
        <f t="shared" si="478"/>
        <v/>
      </c>
      <c r="BV711" s="39" t="str">
        <f t="shared" si="479"/>
        <v/>
      </c>
      <c r="BW711" s="39" t="str">
        <f t="shared" si="480"/>
        <v/>
      </c>
      <c r="BX711" s="39" t="str">
        <f t="shared" si="481"/>
        <v/>
      </c>
      <c r="BY711" s="39" t="str">
        <f t="shared" si="482"/>
        <v/>
      </c>
      <c r="BZ711" s="39" t="str">
        <f t="shared" si="483"/>
        <v/>
      </c>
      <c r="CA711" s="39" t="str">
        <f t="shared" si="484"/>
        <v/>
      </c>
      <c r="CB711" s="39" t="str">
        <f t="shared" si="485"/>
        <v/>
      </c>
      <c r="CC711" s="39" t="str">
        <f t="shared" si="486"/>
        <v/>
      </c>
      <c r="CD711" s="39" t="str">
        <f t="shared" si="487"/>
        <v/>
      </c>
      <c r="CE711" s="39" t="str">
        <f t="shared" si="488"/>
        <v/>
      </c>
      <c r="CF711" s="39" t="str">
        <f t="shared" si="489"/>
        <v/>
      </c>
      <c r="CG711" s="39" t="str">
        <f t="shared" si="490"/>
        <v/>
      </c>
      <c r="CH711" s="39" t="str">
        <f t="shared" si="491"/>
        <v/>
      </c>
      <c r="CI711" s="39" t="str">
        <f t="shared" si="492"/>
        <v/>
      </c>
    </row>
    <row r="712" spans="1:87">
      <c r="A712" s="18"/>
      <c r="B712" s="15" t="str">
        <f>'Gene Table'!E711</f>
        <v>hsa-miR-1538</v>
      </c>
      <c r="C712" s="15" t="str">
        <f>'Gene Table'!B711</f>
        <v>N13</v>
      </c>
      <c r="D712" s="16" t="str">
        <f>IF(SUM('Test Sample Data'!D$3:D$98)&gt;10,IF(AND(ISNUMBER('Test Sample Data'!D711),'Test Sample Data'!D711&lt;$B$1,'Test Sample Data'!D711&gt;0),'Test Sample Data'!D711,$B$1),"")</f>
        <v/>
      </c>
      <c r="E712" s="17" t="str">
        <f>IF(SUM('Test Sample Data'!E$3:E$98)&gt;10,IF(AND(ISNUMBER('Test Sample Data'!E711),'Test Sample Data'!E711&lt;$B$1,'Test Sample Data'!E711&gt;0),'Test Sample Data'!E711,$B$1),"")</f>
        <v/>
      </c>
      <c r="F712" s="17" t="str">
        <f>IF(SUM('Test Sample Data'!F$3:F$98)&gt;10,IF(AND(ISNUMBER('Test Sample Data'!F711),'Test Sample Data'!F711&lt;$B$1,'Test Sample Data'!F711&gt;0),'Test Sample Data'!F711,$B$1),"")</f>
        <v/>
      </c>
      <c r="G712" s="17" t="str">
        <f>IF(SUM('Test Sample Data'!G$3:G$98)&gt;10,IF(AND(ISNUMBER('Test Sample Data'!G711),'Test Sample Data'!G711&lt;$B$1,'Test Sample Data'!G711&gt;0),'Test Sample Data'!G711,$B$1),"")</f>
        <v/>
      </c>
      <c r="H712" s="17" t="str">
        <f>IF(SUM('Test Sample Data'!H$3:H$98)&gt;10,IF(AND(ISNUMBER('Test Sample Data'!H711),'Test Sample Data'!H711&lt;$B$1,'Test Sample Data'!H711&gt;0),'Test Sample Data'!H711,$B$1),"")</f>
        <v/>
      </c>
      <c r="I712" s="17" t="str">
        <f>IF(SUM('Test Sample Data'!I$3:I$98)&gt;10,IF(AND(ISNUMBER('Test Sample Data'!I711),'Test Sample Data'!I711&lt;$B$1,'Test Sample Data'!I711&gt;0),'Test Sample Data'!I711,$B$1),"")</f>
        <v/>
      </c>
      <c r="J712" s="17" t="str">
        <f>IF(SUM('Test Sample Data'!J$3:J$98)&gt;10,IF(AND(ISNUMBER('Test Sample Data'!J711),'Test Sample Data'!J711&lt;$B$1,'Test Sample Data'!J711&gt;0),'Test Sample Data'!J711,$B$1),"")</f>
        <v/>
      </c>
      <c r="K712" s="17" t="str">
        <f>IF(SUM('Test Sample Data'!K$3:K$98)&gt;10,IF(AND(ISNUMBER('Test Sample Data'!K711),'Test Sample Data'!K711&lt;$B$1,'Test Sample Data'!K711&gt;0),'Test Sample Data'!K711,$B$1),"")</f>
        <v/>
      </c>
      <c r="L712" s="17" t="str">
        <f>IF(SUM('Test Sample Data'!L$3:L$98)&gt;10,IF(AND(ISNUMBER('Test Sample Data'!L711),'Test Sample Data'!L711&lt;$B$1,'Test Sample Data'!L711&gt;0),'Test Sample Data'!L711,$B$1),"")</f>
        <v/>
      </c>
      <c r="M712" s="17" t="str">
        <f>IF(SUM('Test Sample Data'!M$3:M$98)&gt;10,IF(AND(ISNUMBER('Test Sample Data'!M711),'Test Sample Data'!M711&lt;$B$1,'Test Sample Data'!M711&gt;0),'Test Sample Data'!M711,$B$1),"")</f>
        <v/>
      </c>
      <c r="N712" s="17" t="str">
        <f>'Gene Table'!E711</f>
        <v>hsa-miR-1538</v>
      </c>
      <c r="O712" s="17" t="str">
        <f>'Gene Table'!B711</f>
        <v>N13</v>
      </c>
      <c r="P712" s="17" t="str">
        <f>IF(SUM('Control Sample Data'!D$3:D$98)&gt;10,IF(AND(ISNUMBER('Control Sample Data'!D711),'Control Sample Data'!D711&lt;$B$1,'Control Sample Data'!D711&gt;0),'Control Sample Data'!D711,$B$1),"")</f>
        <v/>
      </c>
      <c r="Q712" s="17" t="str">
        <f>IF(SUM('Control Sample Data'!E$3:E$98)&gt;10,IF(AND(ISNUMBER('Control Sample Data'!E711),'Control Sample Data'!E711&lt;$B$1,'Control Sample Data'!E711&gt;0),'Control Sample Data'!E711,$B$1),"")</f>
        <v/>
      </c>
      <c r="R712" s="17" t="str">
        <f>IF(SUM('Control Sample Data'!F$3:F$98)&gt;10,IF(AND(ISNUMBER('Control Sample Data'!F711),'Control Sample Data'!F711&lt;$B$1,'Control Sample Data'!F711&gt;0),'Control Sample Data'!F711,$B$1),"")</f>
        <v/>
      </c>
      <c r="S712" s="17" t="str">
        <f>IF(SUM('Control Sample Data'!G$3:G$98)&gt;10,IF(AND(ISNUMBER('Control Sample Data'!G711),'Control Sample Data'!G711&lt;$B$1,'Control Sample Data'!G711&gt;0),'Control Sample Data'!G711,$B$1),"")</f>
        <v/>
      </c>
      <c r="T712" s="17" t="str">
        <f>IF(SUM('Control Sample Data'!H$3:H$98)&gt;10,IF(AND(ISNUMBER('Control Sample Data'!H711),'Control Sample Data'!H711&lt;$B$1,'Control Sample Data'!H711&gt;0),'Control Sample Data'!H711,$B$1),"")</f>
        <v/>
      </c>
      <c r="U712" s="17" t="str">
        <f>IF(SUM('Control Sample Data'!I$3:I$98)&gt;10,IF(AND(ISNUMBER('Control Sample Data'!I711),'Control Sample Data'!I711&lt;$B$1,'Control Sample Data'!I711&gt;0),'Control Sample Data'!I711,$B$1),"")</f>
        <v/>
      </c>
      <c r="V712" s="17" t="str">
        <f>IF(SUM('Control Sample Data'!J$3:J$98)&gt;10,IF(AND(ISNUMBER('Control Sample Data'!J711),'Control Sample Data'!J711&lt;$B$1,'Control Sample Data'!J711&gt;0),'Control Sample Data'!J711,$B$1),"")</f>
        <v/>
      </c>
      <c r="W712" s="17" t="str">
        <f>IF(SUM('Control Sample Data'!K$3:K$98)&gt;10,IF(AND(ISNUMBER('Control Sample Data'!K711),'Control Sample Data'!K711&lt;$B$1,'Control Sample Data'!K711&gt;0),'Control Sample Data'!K711,$B$1),"")</f>
        <v/>
      </c>
      <c r="X712" s="17" t="str">
        <f>IF(SUM('Control Sample Data'!L$3:L$98)&gt;10,IF(AND(ISNUMBER('Control Sample Data'!L711),'Control Sample Data'!L711&lt;$B$1,'Control Sample Data'!L711&gt;0),'Control Sample Data'!L711,$B$1),"")</f>
        <v/>
      </c>
      <c r="Y712" s="17" t="str">
        <f>IF(SUM('Control Sample Data'!M$3:M$98)&gt;10,IF(AND(ISNUMBER('Control Sample Data'!M711),'Control Sample Data'!M711&lt;$B$1,'Control Sample Data'!M711&gt;0),'Control Sample Data'!M711,$B$1),"")</f>
        <v/>
      </c>
      <c r="AT712" s="36" t="str">
        <f t="shared" si="493"/>
        <v/>
      </c>
      <c r="AU712" s="36" t="str">
        <f t="shared" si="494"/>
        <v/>
      </c>
      <c r="AV712" s="36" t="str">
        <f t="shared" si="495"/>
        <v/>
      </c>
      <c r="AW712" s="36" t="str">
        <f t="shared" si="496"/>
        <v/>
      </c>
      <c r="AX712" s="36" t="str">
        <f t="shared" si="497"/>
        <v/>
      </c>
      <c r="AY712" s="36" t="str">
        <f t="shared" si="498"/>
        <v/>
      </c>
      <c r="AZ712" s="36" t="str">
        <f t="shared" si="499"/>
        <v/>
      </c>
      <c r="BA712" s="36" t="str">
        <f t="shared" si="500"/>
        <v/>
      </c>
      <c r="BB712" s="36" t="str">
        <f t="shared" si="501"/>
        <v/>
      </c>
      <c r="BC712" s="36" t="str">
        <f t="shared" si="502"/>
        <v/>
      </c>
      <c r="BD712" s="36" t="str">
        <f t="shared" si="503"/>
        <v/>
      </c>
      <c r="BE712" s="36" t="str">
        <f t="shared" si="504"/>
        <v/>
      </c>
      <c r="BF712" s="36" t="str">
        <f t="shared" si="505"/>
        <v/>
      </c>
      <c r="BG712" s="36" t="str">
        <f t="shared" si="506"/>
        <v/>
      </c>
      <c r="BH712" s="36" t="str">
        <f t="shared" si="507"/>
        <v/>
      </c>
      <c r="BI712" s="36" t="str">
        <f t="shared" si="508"/>
        <v/>
      </c>
      <c r="BJ712" s="36" t="str">
        <f t="shared" si="509"/>
        <v/>
      </c>
      <c r="BK712" s="36" t="str">
        <f t="shared" si="510"/>
        <v/>
      </c>
      <c r="BL712" s="36" t="str">
        <f t="shared" si="511"/>
        <v/>
      </c>
      <c r="BM712" s="36" t="str">
        <f t="shared" si="512"/>
        <v/>
      </c>
      <c r="BN712" s="38" t="e">
        <f t="shared" si="471"/>
        <v>#DIV/0!</v>
      </c>
      <c r="BO712" s="38" t="e">
        <f t="shared" si="472"/>
        <v>#DIV/0!</v>
      </c>
      <c r="BP712" s="39" t="str">
        <f t="shared" si="473"/>
        <v/>
      </c>
      <c r="BQ712" s="39" t="str">
        <f t="shared" si="474"/>
        <v/>
      </c>
      <c r="BR712" s="39" t="str">
        <f t="shared" si="475"/>
        <v/>
      </c>
      <c r="BS712" s="39" t="str">
        <f t="shared" si="476"/>
        <v/>
      </c>
      <c r="BT712" s="39" t="str">
        <f t="shared" si="477"/>
        <v/>
      </c>
      <c r="BU712" s="39" t="str">
        <f t="shared" si="478"/>
        <v/>
      </c>
      <c r="BV712" s="39" t="str">
        <f t="shared" si="479"/>
        <v/>
      </c>
      <c r="BW712" s="39" t="str">
        <f t="shared" si="480"/>
        <v/>
      </c>
      <c r="BX712" s="39" t="str">
        <f t="shared" si="481"/>
        <v/>
      </c>
      <c r="BY712" s="39" t="str">
        <f t="shared" si="482"/>
        <v/>
      </c>
      <c r="BZ712" s="39" t="str">
        <f t="shared" si="483"/>
        <v/>
      </c>
      <c r="CA712" s="39" t="str">
        <f t="shared" si="484"/>
        <v/>
      </c>
      <c r="CB712" s="39" t="str">
        <f t="shared" si="485"/>
        <v/>
      </c>
      <c r="CC712" s="39" t="str">
        <f t="shared" si="486"/>
        <v/>
      </c>
      <c r="CD712" s="39" t="str">
        <f t="shared" si="487"/>
        <v/>
      </c>
      <c r="CE712" s="39" t="str">
        <f t="shared" si="488"/>
        <v/>
      </c>
      <c r="CF712" s="39" t="str">
        <f t="shared" si="489"/>
        <v/>
      </c>
      <c r="CG712" s="39" t="str">
        <f t="shared" si="490"/>
        <v/>
      </c>
      <c r="CH712" s="39" t="str">
        <f t="shared" si="491"/>
        <v/>
      </c>
      <c r="CI712" s="39" t="str">
        <f t="shared" si="492"/>
        <v/>
      </c>
    </row>
    <row r="713" spans="1:87">
      <c r="A713" s="18"/>
      <c r="B713" s="15" t="str">
        <f>'Gene Table'!E712</f>
        <v>hsa-miR-187-5p</v>
      </c>
      <c r="C713" s="15" t="str">
        <f>'Gene Table'!B712</f>
        <v>N14</v>
      </c>
      <c r="D713" s="16" t="str">
        <f>IF(SUM('Test Sample Data'!D$3:D$98)&gt;10,IF(AND(ISNUMBER('Test Sample Data'!D712),'Test Sample Data'!D712&lt;$B$1,'Test Sample Data'!D712&gt;0),'Test Sample Data'!D712,$B$1),"")</f>
        <v/>
      </c>
      <c r="E713" s="17" t="str">
        <f>IF(SUM('Test Sample Data'!E$3:E$98)&gt;10,IF(AND(ISNUMBER('Test Sample Data'!E712),'Test Sample Data'!E712&lt;$B$1,'Test Sample Data'!E712&gt;0),'Test Sample Data'!E712,$B$1),"")</f>
        <v/>
      </c>
      <c r="F713" s="17" t="str">
        <f>IF(SUM('Test Sample Data'!F$3:F$98)&gt;10,IF(AND(ISNUMBER('Test Sample Data'!F712),'Test Sample Data'!F712&lt;$B$1,'Test Sample Data'!F712&gt;0),'Test Sample Data'!F712,$B$1),"")</f>
        <v/>
      </c>
      <c r="G713" s="17" t="str">
        <f>IF(SUM('Test Sample Data'!G$3:G$98)&gt;10,IF(AND(ISNUMBER('Test Sample Data'!G712),'Test Sample Data'!G712&lt;$B$1,'Test Sample Data'!G712&gt;0),'Test Sample Data'!G712,$B$1),"")</f>
        <v/>
      </c>
      <c r="H713" s="17" t="str">
        <f>IF(SUM('Test Sample Data'!H$3:H$98)&gt;10,IF(AND(ISNUMBER('Test Sample Data'!H712),'Test Sample Data'!H712&lt;$B$1,'Test Sample Data'!H712&gt;0),'Test Sample Data'!H712,$B$1),"")</f>
        <v/>
      </c>
      <c r="I713" s="17" t="str">
        <f>IF(SUM('Test Sample Data'!I$3:I$98)&gt;10,IF(AND(ISNUMBER('Test Sample Data'!I712),'Test Sample Data'!I712&lt;$B$1,'Test Sample Data'!I712&gt;0),'Test Sample Data'!I712,$B$1),"")</f>
        <v/>
      </c>
      <c r="J713" s="17" t="str">
        <f>IF(SUM('Test Sample Data'!J$3:J$98)&gt;10,IF(AND(ISNUMBER('Test Sample Data'!J712),'Test Sample Data'!J712&lt;$B$1,'Test Sample Data'!J712&gt;0),'Test Sample Data'!J712,$B$1),"")</f>
        <v/>
      </c>
      <c r="K713" s="17" t="str">
        <f>IF(SUM('Test Sample Data'!K$3:K$98)&gt;10,IF(AND(ISNUMBER('Test Sample Data'!K712),'Test Sample Data'!K712&lt;$B$1,'Test Sample Data'!K712&gt;0),'Test Sample Data'!K712,$B$1),"")</f>
        <v/>
      </c>
      <c r="L713" s="17" t="str">
        <f>IF(SUM('Test Sample Data'!L$3:L$98)&gt;10,IF(AND(ISNUMBER('Test Sample Data'!L712),'Test Sample Data'!L712&lt;$B$1,'Test Sample Data'!L712&gt;0),'Test Sample Data'!L712,$B$1),"")</f>
        <v/>
      </c>
      <c r="M713" s="17" t="str">
        <f>IF(SUM('Test Sample Data'!M$3:M$98)&gt;10,IF(AND(ISNUMBER('Test Sample Data'!M712),'Test Sample Data'!M712&lt;$B$1,'Test Sample Data'!M712&gt;0),'Test Sample Data'!M712,$B$1),"")</f>
        <v/>
      </c>
      <c r="N713" s="17" t="str">
        <f>'Gene Table'!E712</f>
        <v>hsa-miR-187-5p</v>
      </c>
      <c r="O713" s="17" t="str">
        <f>'Gene Table'!B712</f>
        <v>N14</v>
      </c>
      <c r="P713" s="17" t="str">
        <f>IF(SUM('Control Sample Data'!D$3:D$98)&gt;10,IF(AND(ISNUMBER('Control Sample Data'!D712),'Control Sample Data'!D712&lt;$B$1,'Control Sample Data'!D712&gt;0),'Control Sample Data'!D712,$B$1),"")</f>
        <v/>
      </c>
      <c r="Q713" s="17" t="str">
        <f>IF(SUM('Control Sample Data'!E$3:E$98)&gt;10,IF(AND(ISNUMBER('Control Sample Data'!E712),'Control Sample Data'!E712&lt;$B$1,'Control Sample Data'!E712&gt;0),'Control Sample Data'!E712,$B$1),"")</f>
        <v/>
      </c>
      <c r="R713" s="17" t="str">
        <f>IF(SUM('Control Sample Data'!F$3:F$98)&gt;10,IF(AND(ISNUMBER('Control Sample Data'!F712),'Control Sample Data'!F712&lt;$B$1,'Control Sample Data'!F712&gt;0),'Control Sample Data'!F712,$B$1),"")</f>
        <v/>
      </c>
      <c r="S713" s="17" t="str">
        <f>IF(SUM('Control Sample Data'!G$3:G$98)&gt;10,IF(AND(ISNUMBER('Control Sample Data'!G712),'Control Sample Data'!G712&lt;$B$1,'Control Sample Data'!G712&gt;0),'Control Sample Data'!G712,$B$1),"")</f>
        <v/>
      </c>
      <c r="T713" s="17" t="str">
        <f>IF(SUM('Control Sample Data'!H$3:H$98)&gt;10,IF(AND(ISNUMBER('Control Sample Data'!H712),'Control Sample Data'!H712&lt;$B$1,'Control Sample Data'!H712&gt;0),'Control Sample Data'!H712,$B$1),"")</f>
        <v/>
      </c>
      <c r="U713" s="17" t="str">
        <f>IF(SUM('Control Sample Data'!I$3:I$98)&gt;10,IF(AND(ISNUMBER('Control Sample Data'!I712),'Control Sample Data'!I712&lt;$B$1,'Control Sample Data'!I712&gt;0),'Control Sample Data'!I712,$B$1),"")</f>
        <v/>
      </c>
      <c r="V713" s="17" t="str">
        <f>IF(SUM('Control Sample Data'!J$3:J$98)&gt;10,IF(AND(ISNUMBER('Control Sample Data'!J712),'Control Sample Data'!J712&lt;$B$1,'Control Sample Data'!J712&gt;0),'Control Sample Data'!J712,$B$1),"")</f>
        <v/>
      </c>
      <c r="W713" s="17" t="str">
        <f>IF(SUM('Control Sample Data'!K$3:K$98)&gt;10,IF(AND(ISNUMBER('Control Sample Data'!K712),'Control Sample Data'!K712&lt;$B$1,'Control Sample Data'!K712&gt;0),'Control Sample Data'!K712,$B$1),"")</f>
        <v/>
      </c>
      <c r="X713" s="17" t="str">
        <f>IF(SUM('Control Sample Data'!L$3:L$98)&gt;10,IF(AND(ISNUMBER('Control Sample Data'!L712),'Control Sample Data'!L712&lt;$B$1,'Control Sample Data'!L712&gt;0),'Control Sample Data'!L712,$B$1),"")</f>
        <v/>
      </c>
      <c r="Y713" s="17" t="str">
        <f>IF(SUM('Control Sample Data'!M$3:M$98)&gt;10,IF(AND(ISNUMBER('Control Sample Data'!M712),'Control Sample Data'!M712&lt;$B$1,'Control Sample Data'!M712&gt;0),'Control Sample Data'!M712,$B$1),"")</f>
        <v/>
      </c>
      <c r="AT713" s="36" t="str">
        <f t="shared" si="493"/>
        <v/>
      </c>
      <c r="AU713" s="36" t="str">
        <f t="shared" si="494"/>
        <v/>
      </c>
      <c r="AV713" s="36" t="str">
        <f t="shared" si="495"/>
        <v/>
      </c>
      <c r="AW713" s="36" t="str">
        <f t="shared" si="496"/>
        <v/>
      </c>
      <c r="AX713" s="36" t="str">
        <f t="shared" si="497"/>
        <v/>
      </c>
      <c r="AY713" s="36" t="str">
        <f t="shared" si="498"/>
        <v/>
      </c>
      <c r="AZ713" s="36" t="str">
        <f t="shared" si="499"/>
        <v/>
      </c>
      <c r="BA713" s="36" t="str">
        <f t="shared" si="500"/>
        <v/>
      </c>
      <c r="BB713" s="36" t="str">
        <f t="shared" si="501"/>
        <v/>
      </c>
      <c r="BC713" s="36" t="str">
        <f t="shared" si="502"/>
        <v/>
      </c>
      <c r="BD713" s="36" t="str">
        <f t="shared" si="503"/>
        <v/>
      </c>
      <c r="BE713" s="36" t="str">
        <f t="shared" si="504"/>
        <v/>
      </c>
      <c r="BF713" s="36" t="str">
        <f t="shared" si="505"/>
        <v/>
      </c>
      <c r="BG713" s="36" t="str">
        <f t="shared" si="506"/>
        <v/>
      </c>
      <c r="BH713" s="36" t="str">
        <f t="shared" si="507"/>
        <v/>
      </c>
      <c r="BI713" s="36" t="str">
        <f t="shared" si="508"/>
        <v/>
      </c>
      <c r="BJ713" s="36" t="str">
        <f t="shared" si="509"/>
        <v/>
      </c>
      <c r="BK713" s="36" t="str">
        <f t="shared" si="510"/>
        <v/>
      </c>
      <c r="BL713" s="36" t="str">
        <f t="shared" si="511"/>
        <v/>
      </c>
      <c r="BM713" s="36" t="str">
        <f t="shared" si="512"/>
        <v/>
      </c>
      <c r="BN713" s="38" t="e">
        <f t="shared" si="471"/>
        <v>#DIV/0!</v>
      </c>
      <c r="BO713" s="38" t="e">
        <f t="shared" si="472"/>
        <v>#DIV/0!</v>
      </c>
      <c r="BP713" s="39" t="str">
        <f t="shared" si="473"/>
        <v/>
      </c>
      <c r="BQ713" s="39" t="str">
        <f t="shared" si="474"/>
        <v/>
      </c>
      <c r="BR713" s="39" t="str">
        <f t="shared" si="475"/>
        <v/>
      </c>
      <c r="BS713" s="39" t="str">
        <f t="shared" si="476"/>
        <v/>
      </c>
      <c r="BT713" s="39" t="str">
        <f t="shared" si="477"/>
        <v/>
      </c>
      <c r="BU713" s="39" t="str">
        <f t="shared" si="478"/>
        <v/>
      </c>
      <c r="BV713" s="39" t="str">
        <f t="shared" si="479"/>
        <v/>
      </c>
      <c r="BW713" s="39" t="str">
        <f t="shared" si="480"/>
        <v/>
      </c>
      <c r="BX713" s="39" t="str">
        <f t="shared" si="481"/>
        <v/>
      </c>
      <c r="BY713" s="39" t="str">
        <f t="shared" si="482"/>
        <v/>
      </c>
      <c r="BZ713" s="39" t="str">
        <f t="shared" si="483"/>
        <v/>
      </c>
      <c r="CA713" s="39" t="str">
        <f t="shared" si="484"/>
        <v/>
      </c>
      <c r="CB713" s="39" t="str">
        <f t="shared" si="485"/>
        <v/>
      </c>
      <c r="CC713" s="39" t="str">
        <f t="shared" si="486"/>
        <v/>
      </c>
      <c r="CD713" s="39" t="str">
        <f t="shared" si="487"/>
        <v/>
      </c>
      <c r="CE713" s="39" t="str">
        <f t="shared" si="488"/>
        <v/>
      </c>
      <c r="CF713" s="39" t="str">
        <f t="shared" si="489"/>
        <v/>
      </c>
      <c r="CG713" s="39" t="str">
        <f t="shared" si="490"/>
        <v/>
      </c>
      <c r="CH713" s="39" t="str">
        <f t="shared" si="491"/>
        <v/>
      </c>
      <c r="CI713" s="39" t="str">
        <f t="shared" si="492"/>
        <v/>
      </c>
    </row>
    <row r="714" spans="1:87">
      <c r="A714" s="18"/>
      <c r="B714" s="15" t="str">
        <f>'Gene Table'!E713</f>
        <v>hsa-miR-1908</v>
      </c>
      <c r="C714" s="15" t="str">
        <f>'Gene Table'!B713</f>
        <v>N15</v>
      </c>
      <c r="D714" s="16" t="str">
        <f>IF(SUM('Test Sample Data'!D$3:D$98)&gt;10,IF(AND(ISNUMBER('Test Sample Data'!D713),'Test Sample Data'!D713&lt;$B$1,'Test Sample Data'!D713&gt;0),'Test Sample Data'!D713,$B$1),"")</f>
        <v/>
      </c>
      <c r="E714" s="17" t="str">
        <f>IF(SUM('Test Sample Data'!E$3:E$98)&gt;10,IF(AND(ISNUMBER('Test Sample Data'!E713),'Test Sample Data'!E713&lt;$B$1,'Test Sample Data'!E713&gt;0),'Test Sample Data'!E713,$B$1),"")</f>
        <v/>
      </c>
      <c r="F714" s="17" t="str">
        <f>IF(SUM('Test Sample Data'!F$3:F$98)&gt;10,IF(AND(ISNUMBER('Test Sample Data'!F713),'Test Sample Data'!F713&lt;$B$1,'Test Sample Data'!F713&gt;0),'Test Sample Data'!F713,$B$1),"")</f>
        <v/>
      </c>
      <c r="G714" s="17" t="str">
        <f>IF(SUM('Test Sample Data'!G$3:G$98)&gt;10,IF(AND(ISNUMBER('Test Sample Data'!G713),'Test Sample Data'!G713&lt;$B$1,'Test Sample Data'!G713&gt;0),'Test Sample Data'!G713,$B$1),"")</f>
        <v/>
      </c>
      <c r="H714" s="17" t="str">
        <f>IF(SUM('Test Sample Data'!H$3:H$98)&gt;10,IF(AND(ISNUMBER('Test Sample Data'!H713),'Test Sample Data'!H713&lt;$B$1,'Test Sample Data'!H713&gt;0),'Test Sample Data'!H713,$B$1),"")</f>
        <v/>
      </c>
      <c r="I714" s="17" t="str">
        <f>IF(SUM('Test Sample Data'!I$3:I$98)&gt;10,IF(AND(ISNUMBER('Test Sample Data'!I713),'Test Sample Data'!I713&lt;$B$1,'Test Sample Data'!I713&gt;0),'Test Sample Data'!I713,$B$1),"")</f>
        <v/>
      </c>
      <c r="J714" s="17" t="str">
        <f>IF(SUM('Test Sample Data'!J$3:J$98)&gt;10,IF(AND(ISNUMBER('Test Sample Data'!J713),'Test Sample Data'!J713&lt;$B$1,'Test Sample Data'!J713&gt;0),'Test Sample Data'!J713,$B$1),"")</f>
        <v/>
      </c>
      <c r="K714" s="17" t="str">
        <f>IF(SUM('Test Sample Data'!K$3:K$98)&gt;10,IF(AND(ISNUMBER('Test Sample Data'!K713),'Test Sample Data'!K713&lt;$B$1,'Test Sample Data'!K713&gt;0),'Test Sample Data'!K713,$B$1),"")</f>
        <v/>
      </c>
      <c r="L714" s="17" t="str">
        <f>IF(SUM('Test Sample Data'!L$3:L$98)&gt;10,IF(AND(ISNUMBER('Test Sample Data'!L713),'Test Sample Data'!L713&lt;$B$1,'Test Sample Data'!L713&gt;0),'Test Sample Data'!L713,$B$1),"")</f>
        <v/>
      </c>
      <c r="M714" s="17" t="str">
        <f>IF(SUM('Test Sample Data'!M$3:M$98)&gt;10,IF(AND(ISNUMBER('Test Sample Data'!M713),'Test Sample Data'!M713&lt;$B$1,'Test Sample Data'!M713&gt;0),'Test Sample Data'!M713,$B$1),"")</f>
        <v/>
      </c>
      <c r="N714" s="17" t="str">
        <f>'Gene Table'!E713</f>
        <v>hsa-miR-1908</v>
      </c>
      <c r="O714" s="17" t="str">
        <f>'Gene Table'!B713</f>
        <v>N15</v>
      </c>
      <c r="P714" s="17" t="str">
        <f>IF(SUM('Control Sample Data'!D$3:D$98)&gt;10,IF(AND(ISNUMBER('Control Sample Data'!D713),'Control Sample Data'!D713&lt;$B$1,'Control Sample Data'!D713&gt;0),'Control Sample Data'!D713,$B$1),"")</f>
        <v/>
      </c>
      <c r="Q714" s="17" t="str">
        <f>IF(SUM('Control Sample Data'!E$3:E$98)&gt;10,IF(AND(ISNUMBER('Control Sample Data'!E713),'Control Sample Data'!E713&lt;$B$1,'Control Sample Data'!E713&gt;0),'Control Sample Data'!E713,$B$1),"")</f>
        <v/>
      </c>
      <c r="R714" s="17" t="str">
        <f>IF(SUM('Control Sample Data'!F$3:F$98)&gt;10,IF(AND(ISNUMBER('Control Sample Data'!F713),'Control Sample Data'!F713&lt;$B$1,'Control Sample Data'!F713&gt;0),'Control Sample Data'!F713,$B$1),"")</f>
        <v/>
      </c>
      <c r="S714" s="17" t="str">
        <f>IF(SUM('Control Sample Data'!G$3:G$98)&gt;10,IF(AND(ISNUMBER('Control Sample Data'!G713),'Control Sample Data'!G713&lt;$B$1,'Control Sample Data'!G713&gt;0),'Control Sample Data'!G713,$B$1),"")</f>
        <v/>
      </c>
      <c r="T714" s="17" t="str">
        <f>IF(SUM('Control Sample Data'!H$3:H$98)&gt;10,IF(AND(ISNUMBER('Control Sample Data'!H713),'Control Sample Data'!H713&lt;$B$1,'Control Sample Data'!H713&gt;0),'Control Sample Data'!H713,$B$1),"")</f>
        <v/>
      </c>
      <c r="U714" s="17" t="str">
        <f>IF(SUM('Control Sample Data'!I$3:I$98)&gt;10,IF(AND(ISNUMBER('Control Sample Data'!I713),'Control Sample Data'!I713&lt;$B$1,'Control Sample Data'!I713&gt;0),'Control Sample Data'!I713,$B$1),"")</f>
        <v/>
      </c>
      <c r="V714" s="17" t="str">
        <f>IF(SUM('Control Sample Data'!J$3:J$98)&gt;10,IF(AND(ISNUMBER('Control Sample Data'!J713),'Control Sample Data'!J713&lt;$B$1,'Control Sample Data'!J713&gt;0),'Control Sample Data'!J713,$B$1),"")</f>
        <v/>
      </c>
      <c r="W714" s="17" t="str">
        <f>IF(SUM('Control Sample Data'!K$3:K$98)&gt;10,IF(AND(ISNUMBER('Control Sample Data'!K713),'Control Sample Data'!K713&lt;$B$1,'Control Sample Data'!K713&gt;0),'Control Sample Data'!K713,$B$1),"")</f>
        <v/>
      </c>
      <c r="X714" s="17" t="str">
        <f>IF(SUM('Control Sample Data'!L$3:L$98)&gt;10,IF(AND(ISNUMBER('Control Sample Data'!L713),'Control Sample Data'!L713&lt;$B$1,'Control Sample Data'!L713&gt;0),'Control Sample Data'!L713,$B$1),"")</f>
        <v/>
      </c>
      <c r="Y714" s="17" t="str">
        <f>IF(SUM('Control Sample Data'!M$3:M$98)&gt;10,IF(AND(ISNUMBER('Control Sample Data'!M713),'Control Sample Data'!M713&lt;$B$1,'Control Sample Data'!M713&gt;0),'Control Sample Data'!M713,$B$1),"")</f>
        <v/>
      </c>
      <c r="AT714" s="36" t="str">
        <f t="shared" si="493"/>
        <v/>
      </c>
      <c r="AU714" s="36" t="str">
        <f t="shared" si="494"/>
        <v/>
      </c>
      <c r="AV714" s="36" t="str">
        <f t="shared" si="495"/>
        <v/>
      </c>
      <c r="AW714" s="36" t="str">
        <f t="shared" si="496"/>
        <v/>
      </c>
      <c r="AX714" s="36" t="str">
        <f t="shared" si="497"/>
        <v/>
      </c>
      <c r="AY714" s="36" t="str">
        <f t="shared" si="498"/>
        <v/>
      </c>
      <c r="AZ714" s="36" t="str">
        <f t="shared" si="499"/>
        <v/>
      </c>
      <c r="BA714" s="36" t="str">
        <f t="shared" si="500"/>
        <v/>
      </c>
      <c r="BB714" s="36" t="str">
        <f t="shared" si="501"/>
        <v/>
      </c>
      <c r="BC714" s="36" t="str">
        <f t="shared" si="502"/>
        <v/>
      </c>
      <c r="BD714" s="36" t="str">
        <f t="shared" si="503"/>
        <v/>
      </c>
      <c r="BE714" s="36" t="str">
        <f t="shared" si="504"/>
        <v/>
      </c>
      <c r="BF714" s="36" t="str">
        <f t="shared" si="505"/>
        <v/>
      </c>
      <c r="BG714" s="36" t="str">
        <f t="shared" si="506"/>
        <v/>
      </c>
      <c r="BH714" s="36" t="str">
        <f t="shared" si="507"/>
        <v/>
      </c>
      <c r="BI714" s="36" t="str">
        <f t="shared" si="508"/>
        <v/>
      </c>
      <c r="BJ714" s="36" t="str">
        <f t="shared" si="509"/>
        <v/>
      </c>
      <c r="BK714" s="36" t="str">
        <f t="shared" si="510"/>
        <v/>
      </c>
      <c r="BL714" s="36" t="str">
        <f t="shared" si="511"/>
        <v/>
      </c>
      <c r="BM714" s="36" t="str">
        <f t="shared" si="512"/>
        <v/>
      </c>
      <c r="BN714" s="38" t="e">
        <f t="shared" si="471"/>
        <v>#DIV/0!</v>
      </c>
      <c r="BO714" s="38" t="e">
        <f t="shared" si="472"/>
        <v>#DIV/0!</v>
      </c>
      <c r="BP714" s="39" t="str">
        <f t="shared" si="473"/>
        <v/>
      </c>
      <c r="BQ714" s="39" t="str">
        <f t="shared" si="474"/>
        <v/>
      </c>
      <c r="BR714" s="39" t="str">
        <f t="shared" si="475"/>
        <v/>
      </c>
      <c r="BS714" s="39" t="str">
        <f t="shared" si="476"/>
        <v/>
      </c>
      <c r="BT714" s="39" t="str">
        <f t="shared" si="477"/>
        <v/>
      </c>
      <c r="BU714" s="39" t="str">
        <f t="shared" si="478"/>
        <v/>
      </c>
      <c r="BV714" s="39" t="str">
        <f t="shared" si="479"/>
        <v/>
      </c>
      <c r="BW714" s="39" t="str">
        <f t="shared" si="480"/>
        <v/>
      </c>
      <c r="BX714" s="39" t="str">
        <f t="shared" si="481"/>
        <v/>
      </c>
      <c r="BY714" s="39" t="str">
        <f t="shared" si="482"/>
        <v/>
      </c>
      <c r="BZ714" s="39" t="str">
        <f t="shared" si="483"/>
        <v/>
      </c>
      <c r="CA714" s="39" t="str">
        <f t="shared" si="484"/>
        <v/>
      </c>
      <c r="CB714" s="39" t="str">
        <f t="shared" si="485"/>
        <v/>
      </c>
      <c r="CC714" s="39" t="str">
        <f t="shared" si="486"/>
        <v/>
      </c>
      <c r="CD714" s="39" t="str">
        <f t="shared" si="487"/>
        <v/>
      </c>
      <c r="CE714" s="39" t="str">
        <f t="shared" si="488"/>
        <v/>
      </c>
      <c r="CF714" s="39" t="str">
        <f t="shared" si="489"/>
        <v/>
      </c>
      <c r="CG714" s="39" t="str">
        <f t="shared" si="490"/>
        <v/>
      </c>
      <c r="CH714" s="39" t="str">
        <f t="shared" si="491"/>
        <v/>
      </c>
      <c r="CI714" s="39" t="str">
        <f t="shared" si="492"/>
        <v/>
      </c>
    </row>
    <row r="715" spans="1:87">
      <c r="A715" s="18"/>
      <c r="B715" s="15" t="str">
        <f>'Gene Table'!E714</f>
        <v>hsa-miR-1909-5p</v>
      </c>
      <c r="C715" s="15" t="str">
        <f>'Gene Table'!B714</f>
        <v>N16</v>
      </c>
      <c r="D715" s="16" t="str">
        <f>IF(SUM('Test Sample Data'!D$3:D$98)&gt;10,IF(AND(ISNUMBER('Test Sample Data'!D714),'Test Sample Data'!D714&lt;$B$1,'Test Sample Data'!D714&gt;0),'Test Sample Data'!D714,$B$1),"")</f>
        <v/>
      </c>
      <c r="E715" s="17" t="str">
        <f>IF(SUM('Test Sample Data'!E$3:E$98)&gt;10,IF(AND(ISNUMBER('Test Sample Data'!E714),'Test Sample Data'!E714&lt;$B$1,'Test Sample Data'!E714&gt;0),'Test Sample Data'!E714,$B$1),"")</f>
        <v/>
      </c>
      <c r="F715" s="17" t="str">
        <f>IF(SUM('Test Sample Data'!F$3:F$98)&gt;10,IF(AND(ISNUMBER('Test Sample Data'!F714),'Test Sample Data'!F714&lt;$B$1,'Test Sample Data'!F714&gt;0),'Test Sample Data'!F714,$B$1),"")</f>
        <v/>
      </c>
      <c r="G715" s="17" t="str">
        <f>IF(SUM('Test Sample Data'!G$3:G$98)&gt;10,IF(AND(ISNUMBER('Test Sample Data'!G714),'Test Sample Data'!G714&lt;$B$1,'Test Sample Data'!G714&gt;0),'Test Sample Data'!G714,$B$1),"")</f>
        <v/>
      </c>
      <c r="H715" s="17" t="str">
        <f>IF(SUM('Test Sample Data'!H$3:H$98)&gt;10,IF(AND(ISNUMBER('Test Sample Data'!H714),'Test Sample Data'!H714&lt;$B$1,'Test Sample Data'!H714&gt;0),'Test Sample Data'!H714,$B$1),"")</f>
        <v/>
      </c>
      <c r="I715" s="17" t="str">
        <f>IF(SUM('Test Sample Data'!I$3:I$98)&gt;10,IF(AND(ISNUMBER('Test Sample Data'!I714),'Test Sample Data'!I714&lt;$B$1,'Test Sample Data'!I714&gt;0),'Test Sample Data'!I714,$B$1),"")</f>
        <v/>
      </c>
      <c r="J715" s="17" t="str">
        <f>IF(SUM('Test Sample Data'!J$3:J$98)&gt;10,IF(AND(ISNUMBER('Test Sample Data'!J714),'Test Sample Data'!J714&lt;$B$1,'Test Sample Data'!J714&gt;0),'Test Sample Data'!J714,$B$1),"")</f>
        <v/>
      </c>
      <c r="K715" s="17" t="str">
        <f>IF(SUM('Test Sample Data'!K$3:K$98)&gt;10,IF(AND(ISNUMBER('Test Sample Data'!K714),'Test Sample Data'!K714&lt;$B$1,'Test Sample Data'!K714&gt;0),'Test Sample Data'!K714,$B$1),"")</f>
        <v/>
      </c>
      <c r="L715" s="17" t="str">
        <f>IF(SUM('Test Sample Data'!L$3:L$98)&gt;10,IF(AND(ISNUMBER('Test Sample Data'!L714),'Test Sample Data'!L714&lt;$B$1,'Test Sample Data'!L714&gt;0),'Test Sample Data'!L714,$B$1),"")</f>
        <v/>
      </c>
      <c r="M715" s="17" t="str">
        <f>IF(SUM('Test Sample Data'!M$3:M$98)&gt;10,IF(AND(ISNUMBER('Test Sample Data'!M714),'Test Sample Data'!M714&lt;$B$1,'Test Sample Data'!M714&gt;0),'Test Sample Data'!M714,$B$1),"")</f>
        <v/>
      </c>
      <c r="N715" s="17" t="str">
        <f>'Gene Table'!E714</f>
        <v>hsa-miR-1909-5p</v>
      </c>
      <c r="O715" s="17" t="str">
        <f>'Gene Table'!B714</f>
        <v>N16</v>
      </c>
      <c r="P715" s="17" t="str">
        <f>IF(SUM('Control Sample Data'!D$3:D$98)&gt;10,IF(AND(ISNUMBER('Control Sample Data'!D714),'Control Sample Data'!D714&lt;$B$1,'Control Sample Data'!D714&gt;0),'Control Sample Data'!D714,$B$1),"")</f>
        <v/>
      </c>
      <c r="Q715" s="17" t="str">
        <f>IF(SUM('Control Sample Data'!E$3:E$98)&gt;10,IF(AND(ISNUMBER('Control Sample Data'!E714),'Control Sample Data'!E714&lt;$B$1,'Control Sample Data'!E714&gt;0),'Control Sample Data'!E714,$B$1),"")</f>
        <v/>
      </c>
      <c r="R715" s="17" t="str">
        <f>IF(SUM('Control Sample Data'!F$3:F$98)&gt;10,IF(AND(ISNUMBER('Control Sample Data'!F714),'Control Sample Data'!F714&lt;$B$1,'Control Sample Data'!F714&gt;0),'Control Sample Data'!F714,$B$1),"")</f>
        <v/>
      </c>
      <c r="S715" s="17" t="str">
        <f>IF(SUM('Control Sample Data'!G$3:G$98)&gt;10,IF(AND(ISNUMBER('Control Sample Data'!G714),'Control Sample Data'!G714&lt;$B$1,'Control Sample Data'!G714&gt;0),'Control Sample Data'!G714,$B$1),"")</f>
        <v/>
      </c>
      <c r="T715" s="17" t="str">
        <f>IF(SUM('Control Sample Data'!H$3:H$98)&gt;10,IF(AND(ISNUMBER('Control Sample Data'!H714),'Control Sample Data'!H714&lt;$B$1,'Control Sample Data'!H714&gt;0),'Control Sample Data'!H714,$B$1),"")</f>
        <v/>
      </c>
      <c r="U715" s="17" t="str">
        <f>IF(SUM('Control Sample Data'!I$3:I$98)&gt;10,IF(AND(ISNUMBER('Control Sample Data'!I714),'Control Sample Data'!I714&lt;$B$1,'Control Sample Data'!I714&gt;0),'Control Sample Data'!I714,$B$1),"")</f>
        <v/>
      </c>
      <c r="V715" s="17" t="str">
        <f>IF(SUM('Control Sample Data'!J$3:J$98)&gt;10,IF(AND(ISNUMBER('Control Sample Data'!J714),'Control Sample Data'!J714&lt;$B$1,'Control Sample Data'!J714&gt;0),'Control Sample Data'!J714,$B$1),"")</f>
        <v/>
      </c>
      <c r="W715" s="17" t="str">
        <f>IF(SUM('Control Sample Data'!K$3:K$98)&gt;10,IF(AND(ISNUMBER('Control Sample Data'!K714),'Control Sample Data'!K714&lt;$B$1,'Control Sample Data'!K714&gt;0),'Control Sample Data'!K714,$B$1),"")</f>
        <v/>
      </c>
      <c r="X715" s="17" t="str">
        <f>IF(SUM('Control Sample Data'!L$3:L$98)&gt;10,IF(AND(ISNUMBER('Control Sample Data'!L714),'Control Sample Data'!L714&lt;$B$1,'Control Sample Data'!L714&gt;0),'Control Sample Data'!L714,$B$1),"")</f>
        <v/>
      </c>
      <c r="Y715" s="17" t="str">
        <f>IF(SUM('Control Sample Data'!M$3:M$98)&gt;10,IF(AND(ISNUMBER('Control Sample Data'!M714),'Control Sample Data'!M714&lt;$B$1,'Control Sample Data'!M714&gt;0),'Control Sample Data'!M714,$B$1),"")</f>
        <v/>
      </c>
      <c r="AT715" s="36" t="str">
        <f t="shared" si="493"/>
        <v/>
      </c>
      <c r="AU715" s="36" t="str">
        <f t="shared" si="494"/>
        <v/>
      </c>
      <c r="AV715" s="36" t="str">
        <f t="shared" si="495"/>
        <v/>
      </c>
      <c r="AW715" s="36" t="str">
        <f t="shared" si="496"/>
        <v/>
      </c>
      <c r="AX715" s="36" t="str">
        <f t="shared" si="497"/>
        <v/>
      </c>
      <c r="AY715" s="36" t="str">
        <f t="shared" si="498"/>
        <v/>
      </c>
      <c r="AZ715" s="36" t="str">
        <f t="shared" si="499"/>
        <v/>
      </c>
      <c r="BA715" s="36" t="str">
        <f t="shared" si="500"/>
        <v/>
      </c>
      <c r="BB715" s="36" t="str">
        <f t="shared" si="501"/>
        <v/>
      </c>
      <c r="BC715" s="36" t="str">
        <f t="shared" si="502"/>
        <v/>
      </c>
      <c r="BD715" s="36" t="str">
        <f t="shared" si="503"/>
        <v/>
      </c>
      <c r="BE715" s="36" t="str">
        <f t="shared" si="504"/>
        <v/>
      </c>
      <c r="BF715" s="36" t="str">
        <f t="shared" si="505"/>
        <v/>
      </c>
      <c r="BG715" s="36" t="str">
        <f t="shared" si="506"/>
        <v/>
      </c>
      <c r="BH715" s="36" t="str">
        <f t="shared" si="507"/>
        <v/>
      </c>
      <c r="BI715" s="36" t="str">
        <f t="shared" si="508"/>
        <v/>
      </c>
      <c r="BJ715" s="36" t="str">
        <f t="shared" si="509"/>
        <v/>
      </c>
      <c r="BK715" s="36" t="str">
        <f t="shared" si="510"/>
        <v/>
      </c>
      <c r="BL715" s="36" t="str">
        <f t="shared" si="511"/>
        <v/>
      </c>
      <c r="BM715" s="36" t="str">
        <f t="shared" si="512"/>
        <v/>
      </c>
      <c r="BN715" s="38" t="e">
        <f t="shared" si="471"/>
        <v>#DIV/0!</v>
      </c>
      <c r="BO715" s="38" t="e">
        <f t="shared" si="472"/>
        <v>#DIV/0!</v>
      </c>
      <c r="BP715" s="39" t="str">
        <f t="shared" si="473"/>
        <v/>
      </c>
      <c r="BQ715" s="39" t="str">
        <f t="shared" si="474"/>
        <v/>
      </c>
      <c r="BR715" s="39" t="str">
        <f t="shared" si="475"/>
        <v/>
      </c>
      <c r="BS715" s="39" t="str">
        <f t="shared" si="476"/>
        <v/>
      </c>
      <c r="BT715" s="39" t="str">
        <f t="shared" si="477"/>
        <v/>
      </c>
      <c r="BU715" s="39" t="str">
        <f t="shared" si="478"/>
        <v/>
      </c>
      <c r="BV715" s="39" t="str">
        <f t="shared" si="479"/>
        <v/>
      </c>
      <c r="BW715" s="39" t="str">
        <f t="shared" si="480"/>
        <v/>
      </c>
      <c r="BX715" s="39" t="str">
        <f t="shared" si="481"/>
        <v/>
      </c>
      <c r="BY715" s="39" t="str">
        <f t="shared" si="482"/>
        <v/>
      </c>
      <c r="BZ715" s="39" t="str">
        <f t="shared" si="483"/>
        <v/>
      </c>
      <c r="CA715" s="39" t="str">
        <f t="shared" si="484"/>
        <v/>
      </c>
      <c r="CB715" s="39" t="str">
        <f t="shared" si="485"/>
        <v/>
      </c>
      <c r="CC715" s="39" t="str">
        <f t="shared" si="486"/>
        <v/>
      </c>
      <c r="CD715" s="39" t="str">
        <f t="shared" si="487"/>
        <v/>
      </c>
      <c r="CE715" s="39" t="str">
        <f t="shared" si="488"/>
        <v/>
      </c>
      <c r="CF715" s="39" t="str">
        <f t="shared" si="489"/>
        <v/>
      </c>
      <c r="CG715" s="39" t="str">
        <f t="shared" si="490"/>
        <v/>
      </c>
      <c r="CH715" s="39" t="str">
        <f t="shared" si="491"/>
        <v/>
      </c>
      <c r="CI715" s="39" t="str">
        <f t="shared" si="492"/>
        <v/>
      </c>
    </row>
    <row r="716" spans="1:87">
      <c r="A716" s="18"/>
      <c r="B716" s="15" t="str">
        <f>'Gene Table'!E715</f>
        <v>hsa-miR-1909-3p</v>
      </c>
      <c r="C716" s="15" t="str">
        <f>'Gene Table'!B715</f>
        <v>N17</v>
      </c>
      <c r="D716" s="16" t="str">
        <f>IF(SUM('Test Sample Data'!D$3:D$98)&gt;10,IF(AND(ISNUMBER('Test Sample Data'!D715),'Test Sample Data'!D715&lt;$B$1,'Test Sample Data'!D715&gt;0),'Test Sample Data'!D715,$B$1),"")</f>
        <v/>
      </c>
      <c r="E716" s="17" t="str">
        <f>IF(SUM('Test Sample Data'!E$3:E$98)&gt;10,IF(AND(ISNUMBER('Test Sample Data'!E715),'Test Sample Data'!E715&lt;$B$1,'Test Sample Data'!E715&gt;0),'Test Sample Data'!E715,$B$1),"")</f>
        <v/>
      </c>
      <c r="F716" s="17" t="str">
        <f>IF(SUM('Test Sample Data'!F$3:F$98)&gt;10,IF(AND(ISNUMBER('Test Sample Data'!F715),'Test Sample Data'!F715&lt;$B$1,'Test Sample Data'!F715&gt;0),'Test Sample Data'!F715,$B$1),"")</f>
        <v/>
      </c>
      <c r="G716" s="17" t="str">
        <f>IF(SUM('Test Sample Data'!G$3:G$98)&gt;10,IF(AND(ISNUMBER('Test Sample Data'!G715),'Test Sample Data'!G715&lt;$B$1,'Test Sample Data'!G715&gt;0),'Test Sample Data'!G715,$B$1),"")</f>
        <v/>
      </c>
      <c r="H716" s="17" t="str">
        <f>IF(SUM('Test Sample Data'!H$3:H$98)&gt;10,IF(AND(ISNUMBER('Test Sample Data'!H715),'Test Sample Data'!H715&lt;$B$1,'Test Sample Data'!H715&gt;0),'Test Sample Data'!H715,$B$1),"")</f>
        <v/>
      </c>
      <c r="I716" s="17" t="str">
        <f>IF(SUM('Test Sample Data'!I$3:I$98)&gt;10,IF(AND(ISNUMBER('Test Sample Data'!I715),'Test Sample Data'!I715&lt;$B$1,'Test Sample Data'!I715&gt;0),'Test Sample Data'!I715,$B$1),"")</f>
        <v/>
      </c>
      <c r="J716" s="17" t="str">
        <f>IF(SUM('Test Sample Data'!J$3:J$98)&gt;10,IF(AND(ISNUMBER('Test Sample Data'!J715),'Test Sample Data'!J715&lt;$B$1,'Test Sample Data'!J715&gt;0),'Test Sample Data'!J715,$B$1),"")</f>
        <v/>
      </c>
      <c r="K716" s="17" t="str">
        <f>IF(SUM('Test Sample Data'!K$3:K$98)&gt;10,IF(AND(ISNUMBER('Test Sample Data'!K715),'Test Sample Data'!K715&lt;$B$1,'Test Sample Data'!K715&gt;0),'Test Sample Data'!K715,$B$1),"")</f>
        <v/>
      </c>
      <c r="L716" s="17" t="str">
        <f>IF(SUM('Test Sample Data'!L$3:L$98)&gt;10,IF(AND(ISNUMBER('Test Sample Data'!L715),'Test Sample Data'!L715&lt;$B$1,'Test Sample Data'!L715&gt;0),'Test Sample Data'!L715,$B$1),"")</f>
        <v/>
      </c>
      <c r="M716" s="17" t="str">
        <f>IF(SUM('Test Sample Data'!M$3:M$98)&gt;10,IF(AND(ISNUMBER('Test Sample Data'!M715),'Test Sample Data'!M715&lt;$B$1,'Test Sample Data'!M715&gt;0),'Test Sample Data'!M715,$B$1),"")</f>
        <v/>
      </c>
      <c r="N716" s="17" t="str">
        <f>'Gene Table'!E715</f>
        <v>hsa-miR-1909-3p</v>
      </c>
      <c r="O716" s="17" t="str">
        <f>'Gene Table'!B715</f>
        <v>N17</v>
      </c>
      <c r="P716" s="17" t="str">
        <f>IF(SUM('Control Sample Data'!D$3:D$98)&gt;10,IF(AND(ISNUMBER('Control Sample Data'!D715),'Control Sample Data'!D715&lt;$B$1,'Control Sample Data'!D715&gt;0),'Control Sample Data'!D715,$B$1),"")</f>
        <v/>
      </c>
      <c r="Q716" s="17" t="str">
        <f>IF(SUM('Control Sample Data'!E$3:E$98)&gt;10,IF(AND(ISNUMBER('Control Sample Data'!E715),'Control Sample Data'!E715&lt;$B$1,'Control Sample Data'!E715&gt;0),'Control Sample Data'!E715,$B$1),"")</f>
        <v/>
      </c>
      <c r="R716" s="17" t="str">
        <f>IF(SUM('Control Sample Data'!F$3:F$98)&gt;10,IF(AND(ISNUMBER('Control Sample Data'!F715),'Control Sample Data'!F715&lt;$B$1,'Control Sample Data'!F715&gt;0),'Control Sample Data'!F715,$B$1),"")</f>
        <v/>
      </c>
      <c r="S716" s="17" t="str">
        <f>IF(SUM('Control Sample Data'!G$3:G$98)&gt;10,IF(AND(ISNUMBER('Control Sample Data'!G715),'Control Sample Data'!G715&lt;$B$1,'Control Sample Data'!G715&gt;0),'Control Sample Data'!G715,$B$1),"")</f>
        <v/>
      </c>
      <c r="T716" s="17" t="str">
        <f>IF(SUM('Control Sample Data'!H$3:H$98)&gt;10,IF(AND(ISNUMBER('Control Sample Data'!H715),'Control Sample Data'!H715&lt;$B$1,'Control Sample Data'!H715&gt;0),'Control Sample Data'!H715,$B$1),"")</f>
        <v/>
      </c>
      <c r="U716" s="17" t="str">
        <f>IF(SUM('Control Sample Data'!I$3:I$98)&gt;10,IF(AND(ISNUMBER('Control Sample Data'!I715),'Control Sample Data'!I715&lt;$B$1,'Control Sample Data'!I715&gt;0),'Control Sample Data'!I715,$B$1),"")</f>
        <v/>
      </c>
      <c r="V716" s="17" t="str">
        <f>IF(SUM('Control Sample Data'!J$3:J$98)&gt;10,IF(AND(ISNUMBER('Control Sample Data'!J715),'Control Sample Data'!J715&lt;$B$1,'Control Sample Data'!J715&gt;0),'Control Sample Data'!J715,$B$1),"")</f>
        <v/>
      </c>
      <c r="W716" s="17" t="str">
        <f>IF(SUM('Control Sample Data'!K$3:K$98)&gt;10,IF(AND(ISNUMBER('Control Sample Data'!K715),'Control Sample Data'!K715&lt;$B$1,'Control Sample Data'!K715&gt;0),'Control Sample Data'!K715,$B$1),"")</f>
        <v/>
      </c>
      <c r="X716" s="17" t="str">
        <f>IF(SUM('Control Sample Data'!L$3:L$98)&gt;10,IF(AND(ISNUMBER('Control Sample Data'!L715),'Control Sample Data'!L715&lt;$B$1,'Control Sample Data'!L715&gt;0),'Control Sample Data'!L715,$B$1),"")</f>
        <v/>
      </c>
      <c r="Y716" s="17" t="str">
        <f>IF(SUM('Control Sample Data'!M$3:M$98)&gt;10,IF(AND(ISNUMBER('Control Sample Data'!M715),'Control Sample Data'!M715&lt;$B$1,'Control Sample Data'!M715&gt;0),'Control Sample Data'!M715,$B$1),"")</f>
        <v/>
      </c>
      <c r="AT716" s="36" t="str">
        <f t="shared" si="493"/>
        <v/>
      </c>
      <c r="AU716" s="36" t="str">
        <f t="shared" si="494"/>
        <v/>
      </c>
      <c r="AV716" s="36" t="str">
        <f t="shared" si="495"/>
        <v/>
      </c>
      <c r="AW716" s="36" t="str">
        <f t="shared" si="496"/>
        <v/>
      </c>
      <c r="AX716" s="36" t="str">
        <f t="shared" si="497"/>
        <v/>
      </c>
      <c r="AY716" s="36" t="str">
        <f t="shared" si="498"/>
        <v/>
      </c>
      <c r="AZ716" s="36" t="str">
        <f t="shared" si="499"/>
        <v/>
      </c>
      <c r="BA716" s="36" t="str">
        <f t="shared" si="500"/>
        <v/>
      </c>
      <c r="BB716" s="36" t="str">
        <f t="shared" si="501"/>
        <v/>
      </c>
      <c r="BC716" s="36" t="str">
        <f t="shared" si="502"/>
        <v/>
      </c>
      <c r="BD716" s="36" t="str">
        <f t="shared" si="503"/>
        <v/>
      </c>
      <c r="BE716" s="36" t="str">
        <f t="shared" si="504"/>
        <v/>
      </c>
      <c r="BF716" s="36" t="str">
        <f t="shared" si="505"/>
        <v/>
      </c>
      <c r="BG716" s="36" t="str">
        <f t="shared" si="506"/>
        <v/>
      </c>
      <c r="BH716" s="36" t="str">
        <f t="shared" si="507"/>
        <v/>
      </c>
      <c r="BI716" s="36" t="str">
        <f t="shared" si="508"/>
        <v/>
      </c>
      <c r="BJ716" s="36" t="str">
        <f t="shared" si="509"/>
        <v/>
      </c>
      <c r="BK716" s="36" t="str">
        <f t="shared" si="510"/>
        <v/>
      </c>
      <c r="BL716" s="36" t="str">
        <f t="shared" si="511"/>
        <v/>
      </c>
      <c r="BM716" s="36" t="str">
        <f t="shared" si="512"/>
        <v/>
      </c>
      <c r="BN716" s="38" t="e">
        <f t="shared" si="471"/>
        <v>#DIV/0!</v>
      </c>
      <c r="BO716" s="38" t="e">
        <f t="shared" si="472"/>
        <v>#DIV/0!</v>
      </c>
      <c r="BP716" s="39" t="str">
        <f t="shared" si="473"/>
        <v/>
      </c>
      <c r="BQ716" s="39" t="str">
        <f t="shared" si="474"/>
        <v/>
      </c>
      <c r="BR716" s="39" t="str">
        <f t="shared" si="475"/>
        <v/>
      </c>
      <c r="BS716" s="39" t="str">
        <f t="shared" si="476"/>
        <v/>
      </c>
      <c r="BT716" s="39" t="str">
        <f t="shared" si="477"/>
        <v/>
      </c>
      <c r="BU716" s="39" t="str">
        <f t="shared" si="478"/>
        <v/>
      </c>
      <c r="BV716" s="39" t="str">
        <f t="shared" si="479"/>
        <v/>
      </c>
      <c r="BW716" s="39" t="str">
        <f t="shared" si="480"/>
        <v/>
      </c>
      <c r="BX716" s="39" t="str">
        <f t="shared" si="481"/>
        <v/>
      </c>
      <c r="BY716" s="39" t="str">
        <f t="shared" si="482"/>
        <v/>
      </c>
      <c r="BZ716" s="39" t="str">
        <f t="shared" si="483"/>
        <v/>
      </c>
      <c r="CA716" s="39" t="str">
        <f t="shared" si="484"/>
        <v/>
      </c>
      <c r="CB716" s="39" t="str">
        <f t="shared" si="485"/>
        <v/>
      </c>
      <c r="CC716" s="39" t="str">
        <f t="shared" si="486"/>
        <v/>
      </c>
      <c r="CD716" s="39" t="str">
        <f t="shared" si="487"/>
        <v/>
      </c>
      <c r="CE716" s="39" t="str">
        <f t="shared" si="488"/>
        <v/>
      </c>
      <c r="CF716" s="39" t="str">
        <f t="shared" si="489"/>
        <v/>
      </c>
      <c r="CG716" s="39" t="str">
        <f t="shared" si="490"/>
        <v/>
      </c>
      <c r="CH716" s="39" t="str">
        <f t="shared" si="491"/>
        <v/>
      </c>
      <c r="CI716" s="39" t="str">
        <f t="shared" si="492"/>
        <v/>
      </c>
    </row>
    <row r="717" spans="1:87">
      <c r="A717" s="18"/>
      <c r="B717" s="15" t="str">
        <f>'Gene Table'!E716</f>
        <v>hsa-miR-200c-5p</v>
      </c>
      <c r="C717" s="15" t="str">
        <f>'Gene Table'!B716</f>
        <v>N18</v>
      </c>
      <c r="D717" s="16" t="str">
        <f>IF(SUM('Test Sample Data'!D$3:D$98)&gt;10,IF(AND(ISNUMBER('Test Sample Data'!D716),'Test Sample Data'!D716&lt;$B$1,'Test Sample Data'!D716&gt;0),'Test Sample Data'!D716,$B$1),"")</f>
        <v/>
      </c>
      <c r="E717" s="17" t="str">
        <f>IF(SUM('Test Sample Data'!E$3:E$98)&gt;10,IF(AND(ISNUMBER('Test Sample Data'!E716),'Test Sample Data'!E716&lt;$B$1,'Test Sample Data'!E716&gt;0),'Test Sample Data'!E716,$B$1),"")</f>
        <v/>
      </c>
      <c r="F717" s="17" t="str">
        <f>IF(SUM('Test Sample Data'!F$3:F$98)&gt;10,IF(AND(ISNUMBER('Test Sample Data'!F716),'Test Sample Data'!F716&lt;$B$1,'Test Sample Data'!F716&gt;0),'Test Sample Data'!F716,$B$1),"")</f>
        <v/>
      </c>
      <c r="G717" s="17" t="str">
        <f>IF(SUM('Test Sample Data'!G$3:G$98)&gt;10,IF(AND(ISNUMBER('Test Sample Data'!G716),'Test Sample Data'!G716&lt;$B$1,'Test Sample Data'!G716&gt;0),'Test Sample Data'!G716,$B$1),"")</f>
        <v/>
      </c>
      <c r="H717" s="17" t="str">
        <f>IF(SUM('Test Sample Data'!H$3:H$98)&gt;10,IF(AND(ISNUMBER('Test Sample Data'!H716),'Test Sample Data'!H716&lt;$B$1,'Test Sample Data'!H716&gt;0),'Test Sample Data'!H716,$B$1),"")</f>
        <v/>
      </c>
      <c r="I717" s="17" t="str">
        <f>IF(SUM('Test Sample Data'!I$3:I$98)&gt;10,IF(AND(ISNUMBER('Test Sample Data'!I716),'Test Sample Data'!I716&lt;$B$1,'Test Sample Data'!I716&gt;0),'Test Sample Data'!I716,$B$1),"")</f>
        <v/>
      </c>
      <c r="J717" s="17" t="str">
        <f>IF(SUM('Test Sample Data'!J$3:J$98)&gt;10,IF(AND(ISNUMBER('Test Sample Data'!J716),'Test Sample Data'!J716&lt;$B$1,'Test Sample Data'!J716&gt;0),'Test Sample Data'!J716,$B$1),"")</f>
        <v/>
      </c>
      <c r="K717" s="17" t="str">
        <f>IF(SUM('Test Sample Data'!K$3:K$98)&gt;10,IF(AND(ISNUMBER('Test Sample Data'!K716),'Test Sample Data'!K716&lt;$B$1,'Test Sample Data'!K716&gt;0),'Test Sample Data'!K716,$B$1),"")</f>
        <v/>
      </c>
      <c r="L717" s="17" t="str">
        <f>IF(SUM('Test Sample Data'!L$3:L$98)&gt;10,IF(AND(ISNUMBER('Test Sample Data'!L716),'Test Sample Data'!L716&lt;$B$1,'Test Sample Data'!L716&gt;0),'Test Sample Data'!L716,$B$1),"")</f>
        <v/>
      </c>
      <c r="M717" s="17" t="str">
        <f>IF(SUM('Test Sample Data'!M$3:M$98)&gt;10,IF(AND(ISNUMBER('Test Sample Data'!M716),'Test Sample Data'!M716&lt;$B$1,'Test Sample Data'!M716&gt;0),'Test Sample Data'!M716,$B$1),"")</f>
        <v/>
      </c>
      <c r="N717" s="17" t="str">
        <f>'Gene Table'!E716</f>
        <v>hsa-miR-200c-5p</v>
      </c>
      <c r="O717" s="17" t="str">
        <f>'Gene Table'!B716</f>
        <v>N18</v>
      </c>
      <c r="P717" s="17" t="str">
        <f>IF(SUM('Control Sample Data'!D$3:D$98)&gt;10,IF(AND(ISNUMBER('Control Sample Data'!D716),'Control Sample Data'!D716&lt;$B$1,'Control Sample Data'!D716&gt;0),'Control Sample Data'!D716,$B$1),"")</f>
        <v/>
      </c>
      <c r="Q717" s="17" t="str">
        <f>IF(SUM('Control Sample Data'!E$3:E$98)&gt;10,IF(AND(ISNUMBER('Control Sample Data'!E716),'Control Sample Data'!E716&lt;$B$1,'Control Sample Data'!E716&gt;0),'Control Sample Data'!E716,$B$1),"")</f>
        <v/>
      </c>
      <c r="R717" s="17" t="str">
        <f>IF(SUM('Control Sample Data'!F$3:F$98)&gt;10,IF(AND(ISNUMBER('Control Sample Data'!F716),'Control Sample Data'!F716&lt;$B$1,'Control Sample Data'!F716&gt;0),'Control Sample Data'!F716,$B$1),"")</f>
        <v/>
      </c>
      <c r="S717" s="17" t="str">
        <f>IF(SUM('Control Sample Data'!G$3:G$98)&gt;10,IF(AND(ISNUMBER('Control Sample Data'!G716),'Control Sample Data'!G716&lt;$B$1,'Control Sample Data'!G716&gt;0),'Control Sample Data'!G716,$B$1),"")</f>
        <v/>
      </c>
      <c r="T717" s="17" t="str">
        <f>IF(SUM('Control Sample Data'!H$3:H$98)&gt;10,IF(AND(ISNUMBER('Control Sample Data'!H716),'Control Sample Data'!H716&lt;$B$1,'Control Sample Data'!H716&gt;0),'Control Sample Data'!H716,$B$1),"")</f>
        <v/>
      </c>
      <c r="U717" s="17" t="str">
        <f>IF(SUM('Control Sample Data'!I$3:I$98)&gt;10,IF(AND(ISNUMBER('Control Sample Data'!I716),'Control Sample Data'!I716&lt;$B$1,'Control Sample Data'!I716&gt;0),'Control Sample Data'!I716,$B$1),"")</f>
        <v/>
      </c>
      <c r="V717" s="17" t="str">
        <f>IF(SUM('Control Sample Data'!J$3:J$98)&gt;10,IF(AND(ISNUMBER('Control Sample Data'!J716),'Control Sample Data'!J716&lt;$B$1,'Control Sample Data'!J716&gt;0),'Control Sample Data'!J716,$B$1),"")</f>
        <v/>
      </c>
      <c r="W717" s="17" t="str">
        <f>IF(SUM('Control Sample Data'!K$3:K$98)&gt;10,IF(AND(ISNUMBER('Control Sample Data'!K716),'Control Sample Data'!K716&lt;$B$1,'Control Sample Data'!K716&gt;0),'Control Sample Data'!K716,$B$1),"")</f>
        <v/>
      </c>
      <c r="X717" s="17" t="str">
        <f>IF(SUM('Control Sample Data'!L$3:L$98)&gt;10,IF(AND(ISNUMBER('Control Sample Data'!L716),'Control Sample Data'!L716&lt;$B$1,'Control Sample Data'!L716&gt;0),'Control Sample Data'!L716,$B$1),"")</f>
        <v/>
      </c>
      <c r="Y717" s="17" t="str">
        <f>IF(SUM('Control Sample Data'!M$3:M$98)&gt;10,IF(AND(ISNUMBER('Control Sample Data'!M716),'Control Sample Data'!M716&lt;$B$1,'Control Sample Data'!M716&gt;0),'Control Sample Data'!M716,$B$1),"")</f>
        <v/>
      </c>
      <c r="AT717" s="36" t="str">
        <f t="shared" si="493"/>
        <v/>
      </c>
      <c r="AU717" s="36" t="str">
        <f t="shared" si="494"/>
        <v/>
      </c>
      <c r="AV717" s="36" t="str">
        <f t="shared" si="495"/>
        <v/>
      </c>
      <c r="AW717" s="36" t="str">
        <f t="shared" si="496"/>
        <v/>
      </c>
      <c r="AX717" s="36" t="str">
        <f t="shared" si="497"/>
        <v/>
      </c>
      <c r="AY717" s="36" t="str">
        <f t="shared" si="498"/>
        <v/>
      </c>
      <c r="AZ717" s="36" t="str">
        <f t="shared" si="499"/>
        <v/>
      </c>
      <c r="BA717" s="36" t="str">
        <f t="shared" si="500"/>
        <v/>
      </c>
      <c r="BB717" s="36" t="str">
        <f t="shared" si="501"/>
        <v/>
      </c>
      <c r="BC717" s="36" t="str">
        <f t="shared" si="502"/>
        <v/>
      </c>
      <c r="BD717" s="36" t="str">
        <f t="shared" si="503"/>
        <v/>
      </c>
      <c r="BE717" s="36" t="str">
        <f t="shared" si="504"/>
        <v/>
      </c>
      <c r="BF717" s="36" t="str">
        <f t="shared" si="505"/>
        <v/>
      </c>
      <c r="BG717" s="36" t="str">
        <f t="shared" si="506"/>
        <v/>
      </c>
      <c r="BH717" s="36" t="str">
        <f t="shared" si="507"/>
        <v/>
      </c>
      <c r="BI717" s="36" t="str">
        <f t="shared" si="508"/>
        <v/>
      </c>
      <c r="BJ717" s="36" t="str">
        <f t="shared" si="509"/>
        <v/>
      </c>
      <c r="BK717" s="36" t="str">
        <f t="shared" si="510"/>
        <v/>
      </c>
      <c r="BL717" s="36" t="str">
        <f t="shared" si="511"/>
        <v/>
      </c>
      <c r="BM717" s="36" t="str">
        <f t="shared" si="512"/>
        <v/>
      </c>
      <c r="BN717" s="38" t="e">
        <f t="shared" si="471"/>
        <v>#DIV/0!</v>
      </c>
      <c r="BO717" s="38" t="e">
        <f t="shared" si="472"/>
        <v>#DIV/0!</v>
      </c>
      <c r="BP717" s="39" t="str">
        <f t="shared" si="473"/>
        <v/>
      </c>
      <c r="BQ717" s="39" t="str">
        <f t="shared" si="474"/>
        <v/>
      </c>
      <c r="BR717" s="39" t="str">
        <f t="shared" si="475"/>
        <v/>
      </c>
      <c r="BS717" s="39" t="str">
        <f t="shared" si="476"/>
        <v/>
      </c>
      <c r="BT717" s="39" t="str">
        <f t="shared" si="477"/>
        <v/>
      </c>
      <c r="BU717" s="39" t="str">
        <f t="shared" si="478"/>
        <v/>
      </c>
      <c r="BV717" s="39" t="str">
        <f t="shared" si="479"/>
        <v/>
      </c>
      <c r="BW717" s="39" t="str">
        <f t="shared" si="480"/>
        <v/>
      </c>
      <c r="BX717" s="39" t="str">
        <f t="shared" si="481"/>
        <v/>
      </c>
      <c r="BY717" s="39" t="str">
        <f t="shared" si="482"/>
        <v/>
      </c>
      <c r="BZ717" s="39" t="str">
        <f t="shared" si="483"/>
        <v/>
      </c>
      <c r="CA717" s="39" t="str">
        <f t="shared" si="484"/>
        <v/>
      </c>
      <c r="CB717" s="39" t="str">
        <f t="shared" si="485"/>
        <v/>
      </c>
      <c r="CC717" s="39" t="str">
        <f t="shared" si="486"/>
        <v/>
      </c>
      <c r="CD717" s="39" t="str">
        <f t="shared" si="487"/>
        <v/>
      </c>
      <c r="CE717" s="39" t="str">
        <f t="shared" si="488"/>
        <v/>
      </c>
      <c r="CF717" s="39" t="str">
        <f t="shared" si="489"/>
        <v/>
      </c>
      <c r="CG717" s="39" t="str">
        <f t="shared" si="490"/>
        <v/>
      </c>
      <c r="CH717" s="39" t="str">
        <f t="shared" si="491"/>
        <v/>
      </c>
      <c r="CI717" s="39" t="str">
        <f t="shared" si="492"/>
        <v/>
      </c>
    </row>
    <row r="718" spans="1:87">
      <c r="A718" s="18"/>
      <c r="B718" s="15" t="str">
        <f>'Gene Table'!E717</f>
        <v>hsa-miR-1910</v>
      </c>
      <c r="C718" s="15" t="str">
        <f>'Gene Table'!B717</f>
        <v>N19</v>
      </c>
      <c r="D718" s="16" t="str">
        <f>IF(SUM('Test Sample Data'!D$3:D$98)&gt;10,IF(AND(ISNUMBER('Test Sample Data'!D717),'Test Sample Data'!D717&lt;$B$1,'Test Sample Data'!D717&gt;0),'Test Sample Data'!D717,$B$1),"")</f>
        <v/>
      </c>
      <c r="E718" s="17" t="str">
        <f>IF(SUM('Test Sample Data'!E$3:E$98)&gt;10,IF(AND(ISNUMBER('Test Sample Data'!E717),'Test Sample Data'!E717&lt;$B$1,'Test Sample Data'!E717&gt;0),'Test Sample Data'!E717,$B$1),"")</f>
        <v/>
      </c>
      <c r="F718" s="17" t="str">
        <f>IF(SUM('Test Sample Data'!F$3:F$98)&gt;10,IF(AND(ISNUMBER('Test Sample Data'!F717),'Test Sample Data'!F717&lt;$B$1,'Test Sample Data'!F717&gt;0),'Test Sample Data'!F717,$B$1),"")</f>
        <v/>
      </c>
      <c r="G718" s="17" t="str">
        <f>IF(SUM('Test Sample Data'!G$3:G$98)&gt;10,IF(AND(ISNUMBER('Test Sample Data'!G717),'Test Sample Data'!G717&lt;$B$1,'Test Sample Data'!G717&gt;0),'Test Sample Data'!G717,$B$1),"")</f>
        <v/>
      </c>
      <c r="H718" s="17" t="str">
        <f>IF(SUM('Test Sample Data'!H$3:H$98)&gt;10,IF(AND(ISNUMBER('Test Sample Data'!H717),'Test Sample Data'!H717&lt;$B$1,'Test Sample Data'!H717&gt;0),'Test Sample Data'!H717,$B$1),"")</f>
        <v/>
      </c>
      <c r="I718" s="17" t="str">
        <f>IF(SUM('Test Sample Data'!I$3:I$98)&gt;10,IF(AND(ISNUMBER('Test Sample Data'!I717),'Test Sample Data'!I717&lt;$B$1,'Test Sample Data'!I717&gt;0),'Test Sample Data'!I717,$B$1),"")</f>
        <v/>
      </c>
      <c r="J718" s="17" t="str">
        <f>IF(SUM('Test Sample Data'!J$3:J$98)&gt;10,IF(AND(ISNUMBER('Test Sample Data'!J717),'Test Sample Data'!J717&lt;$B$1,'Test Sample Data'!J717&gt;0),'Test Sample Data'!J717,$B$1),"")</f>
        <v/>
      </c>
      <c r="K718" s="17" t="str">
        <f>IF(SUM('Test Sample Data'!K$3:K$98)&gt;10,IF(AND(ISNUMBER('Test Sample Data'!K717),'Test Sample Data'!K717&lt;$B$1,'Test Sample Data'!K717&gt;0),'Test Sample Data'!K717,$B$1),"")</f>
        <v/>
      </c>
      <c r="L718" s="17" t="str">
        <f>IF(SUM('Test Sample Data'!L$3:L$98)&gt;10,IF(AND(ISNUMBER('Test Sample Data'!L717),'Test Sample Data'!L717&lt;$B$1,'Test Sample Data'!L717&gt;0),'Test Sample Data'!L717,$B$1),"")</f>
        <v/>
      </c>
      <c r="M718" s="17" t="str">
        <f>IF(SUM('Test Sample Data'!M$3:M$98)&gt;10,IF(AND(ISNUMBER('Test Sample Data'!M717),'Test Sample Data'!M717&lt;$B$1,'Test Sample Data'!M717&gt;0),'Test Sample Data'!M717,$B$1),"")</f>
        <v/>
      </c>
      <c r="N718" s="17" t="str">
        <f>'Gene Table'!E717</f>
        <v>hsa-miR-1910</v>
      </c>
      <c r="O718" s="17" t="str">
        <f>'Gene Table'!B717</f>
        <v>N19</v>
      </c>
      <c r="P718" s="17" t="str">
        <f>IF(SUM('Control Sample Data'!D$3:D$98)&gt;10,IF(AND(ISNUMBER('Control Sample Data'!D717),'Control Sample Data'!D717&lt;$B$1,'Control Sample Data'!D717&gt;0),'Control Sample Data'!D717,$B$1),"")</f>
        <v/>
      </c>
      <c r="Q718" s="17" t="str">
        <f>IF(SUM('Control Sample Data'!E$3:E$98)&gt;10,IF(AND(ISNUMBER('Control Sample Data'!E717),'Control Sample Data'!E717&lt;$B$1,'Control Sample Data'!E717&gt;0),'Control Sample Data'!E717,$B$1),"")</f>
        <v/>
      </c>
      <c r="R718" s="17" t="str">
        <f>IF(SUM('Control Sample Data'!F$3:F$98)&gt;10,IF(AND(ISNUMBER('Control Sample Data'!F717),'Control Sample Data'!F717&lt;$B$1,'Control Sample Data'!F717&gt;0),'Control Sample Data'!F717,$B$1),"")</f>
        <v/>
      </c>
      <c r="S718" s="17" t="str">
        <f>IF(SUM('Control Sample Data'!G$3:G$98)&gt;10,IF(AND(ISNUMBER('Control Sample Data'!G717),'Control Sample Data'!G717&lt;$B$1,'Control Sample Data'!G717&gt;0),'Control Sample Data'!G717,$B$1),"")</f>
        <v/>
      </c>
      <c r="T718" s="17" t="str">
        <f>IF(SUM('Control Sample Data'!H$3:H$98)&gt;10,IF(AND(ISNUMBER('Control Sample Data'!H717),'Control Sample Data'!H717&lt;$B$1,'Control Sample Data'!H717&gt;0),'Control Sample Data'!H717,$B$1),"")</f>
        <v/>
      </c>
      <c r="U718" s="17" t="str">
        <f>IF(SUM('Control Sample Data'!I$3:I$98)&gt;10,IF(AND(ISNUMBER('Control Sample Data'!I717),'Control Sample Data'!I717&lt;$B$1,'Control Sample Data'!I717&gt;0),'Control Sample Data'!I717,$B$1),"")</f>
        <v/>
      </c>
      <c r="V718" s="17" t="str">
        <f>IF(SUM('Control Sample Data'!J$3:J$98)&gt;10,IF(AND(ISNUMBER('Control Sample Data'!J717),'Control Sample Data'!J717&lt;$B$1,'Control Sample Data'!J717&gt;0),'Control Sample Data'!J717,$B$1),"")</f>
        <v/>
      </c>
      <c r="W718" s="17" t="str">
        <f>IF(SUM('Control Sample Data'!K$3:K$98)&gt;10,IF(AND(ISNUMBER('Control Sample Data'!K717),'Control Sample Data'!K717&lt;$B$1,'Control Sample Data'!K717&gt;0),'Control Sample Data'!K717,$B$1),"")</f>
        <v/>
      </c>
      <c r="X718" s="17" t="str">
        <f>IF(SUM('Control Sample Data'!L$3:L$98)&gt;10,IF(AND(ISNUMBER('Control Sample Data'!L717),'Control Sample Data'!L717&lt;$B$1,'Control Sample Data'!L717&gt;0),'Control Sample Data'!L717,$B$1),"")</f>
        <v/>
      </c>
      <c r="Y718" s="17" t="str">
        <f>IF(SUM('Control Sample Data'!M$3:M$98)&gt;10,IF(AND(ISNUMBER('Control Sample Data'!M717),'Control Sample Data'!M717&lt;$B$1,'Control Sample Data'!M717&gt;0),'Control Sample Data'!M717,$B$1),"")</f>
        <v/>
      </c>
      <c r="AT718" s="36" t="str">
        <f t="shared" si="493"/>
        <v/>
      </c>
      <c r="AU718" s="36" t="str">
        <f t="shared" si="494"/>
        <v/>
      </c>
      <c r="AV718" s="36" t="str">
        <f t="shared" si="495"/>
        <v/>
      </c>
      <c r="AW718" s="36" t="str">
        <f t="shared" si="496"/>
        <v/>
      </c>
      <c r="AX718" s="36" t="str">
        <f t="shared" si="497"/>
        <v/>
      </c>
      <c r="AY718" s="36" t="str">
        <f t="shared" si="498"/>
        <v/>
      </c>
      <c r="AZ718" s="36" t="str">
        <f t="shared" si="499"/>
        <v/>
      </c>
      <c r="BA718" s="36" t="str">
        <f t="shared" si="500"/>
        <v/>
      </c>
      <c r="BB718" s="36" t="str">
        <f t="shared" si="501"/>
        <v/>
      </c>
      <c r="BC718" s="36" t="str">
        <f t="shared" si="502"/>
        <v/>
      </c>
      <c r="BD718" s="36" t="str">
        <f t="shared" si="503"/>
        <v/>
      </c>
      <c r="BE718" s="36" t="str">
        <f t="shared" si="504"/>
        <v/>
      </c>
      <c r="BF718" s="36" t="str">
        <f t="shared" si="505"/>
        <v/>
      </c>
      <c r="BG718" s="36" t="str">
        <f t="shared" si="506"/>
        <v/>
      </c>
      <c r="BH718" s="36" t="str">
        <f t="shared" si="507"/>
        <v/>
      </c>
      <c r="BI718" s="36" t="str">
        <f t="shared" si="508"/>
        <v/>
      </c>
      <c r="BJ718" s="36" t="str">
        <f t="shared" si="509"/>
        <v/>
      </c>
      <c r="BK718" s="36" t="str">
        <f t="shared" si="510"/>
        <v/>
      </c>
      <c r="BL718" s="36" t="str">
        <f t="shared" si="511"/>
        <v/>
      </c>
      <c r="BM718" s="36" t="str">
        <f t="shared" si="512"/>
        <v/>
      </c>
      <c r="BN718" s="38" t="e">
        <f t="shared" si="471"/>
        <v>#DIV/0!</v>
      </c>
      <c r="BO718" s="38" t="e">
        <f t="shared" si="472"/>
        <v>#DIV/0!</v>
      </c>
      <c r="BP718" s="39" t="str">
        <f t="shared" si="473"/>
        <v/>
      </c>
      <c r="BQ718" s="39" t="str">
        <f t="shared" si="474"/>
        <v/>
      </c>
      <c r="BR718" s="39" t="str">
        <f t="shared" si="475"/>
        <v/>
      </c>
      <c r="BS718" s="39" t="str">
        <f t="shared" si="476"/>
        <v/>
      </c>
      <c r="BT718" s="39" t="str">
        <f t="shared" si="477"/>
        <v/>
      </c>
      <c r="BU718" s="39" t="str">
        <f t="shared" si="478"/>
        <v/>
      </c>
      <c r="BV718" s="39" t="str">
        <f t="shared" si="479"/>
        <v/>
      </c>
      <c r="BW718" s="39" t="str">
        <f t="shared" si="480"/>
        <v/>
      </c>
      <c r="BX718" s="39" t="str">
        <f t="shared" si="481"/>
        <v/>
      </c>
      <c r="BY718" s="39" t="str">
        <f t="shared" si="482"/>
        <v/>
      </c>
      <c r="BZ718" s="39" t="str">
        <f t="shared" si="483"/>
        <v/>
      </c>
      <c r="CA718" s="39" t="str">
        <f t="shared" si="484"/>
        <v/>
      </c>
      <c r="CB718" s="39" t="str">
        <f t="shared" si="485"/>
        <v/>
      </c>
      <c r="CC718" s="39" t="str">
        <f t="shared" si="486"/>
        <v/>
      </c>
      <c r="CD718" s="39" t="str">
        <f t="shared" si="487"/>
        <v/>
      </c>
      <c r="CE718" s="39" t="str">
        <f t="shared" si="488"/>
        <v/>
      </c>
      <c r="CF718" s="39" t="str">
        <f t="shared" si="489"/>
        <v/>
      </c>
      <c r="CG718" s="39" t="str">
        <f t="shared" si="490"/>
        <v/>
      </c>
      <c r="CH718" s="39" t="str">
        <f t="shared" si="491"/>
        <v/>
      </c>
      <c r="CI718" s="39" t="str">
        <f t="shared" si="492"/>
        <v/>
      </c>
    </row>
    <row r="719" spans="1:87">
      <c r="A719" s="18"/>
      <c r="B719" s="15" t="str">
        <f>'Gene Table'!E718</f>
        <v>hsa-miR-202-5p</v>
      </c>
      <c r="C719" s="15" t="str">
        <f>'Gene Table'!B718</f>
        <v>N20</v>
      </c>
      <c r="D719" s="16" t="str">
        <f>IF(SUM('Test Sample Data'!D$3:D$98)&gt;10,IF(AND(ISNUMBER('Test Sample Data'!D718),'Test Sample Data'!D718&lt;$B$1,'Test Sample Data'!D718&gt;0),'Test Sample Data'!D718,$B$1),"")</f>
        <v/>
      </c>
      <c r="E719" s="17" t="str">
        <f>IF(SUM('Test Sample Data'!E$3:E$98)&gt;10,IF(AND(ISNUMBER('Test Sample Data'!E718),'Test Sample Data'!E718&lt;$B$1,'Test Sample Data'!E718&gt;0),'Test Sample Data'!E718,$B$1),"")</f>
        <v/>
      </c>
      <c r="F719" s="17" t="str">
        <f>IF(SUM('Test Sample Data'!F$3:F$98)&gt;10,IF(AND(ISNUMBER('Test Sample Data'!F718),'Test Sample Data'!F718&lt;$B$1,'Test Sample Data'!F718&gt;0),'Test Sample Data'!F718,$B$1),"")</f>
        <v/>
      </c>
      <c r="G719" s="17" t="str">
        <f>IF(SUM('Test Sample Data'!G$3:G$98)&gt;10,IF(AND(ISNUMBER('Test Sample Data'!G718),'Test Sample Data'!G718&lt;$B$1,'Test Sample Data'!G718&gt;0),'Test Sample Data'!G718,$B$1),"")</f>
        <v/>
      </c>
      <c r="H719" s="17" t="str">
        <f>IF(SUM('Test Sample Data'!H$3:H$98)&gt;10,IF(AND(ISNUMBER('Test Sample Data'!H718),'Test Sample Data'!H718&lt;$B$1,'Test Sample Data'!H718&gt;0),'Test Sample Data'!H718,$B$1),"")</f>
        <v/>
      </c>
      <c r="I719" s="17" t="str">
        <f>IF(SUM('Test Sample Data'!I$3:I$98)&gt;10,IF(AND(ISNUMBER('Test Sample Data'!I718),'Test Sample Data'!I718&lt;$B$1,'Test Sample Data'!I718&gt;0),'Test Sample Data'!I718,$B$1),"")</f>
        <v/>
      </c>
      <c r="J719" s="17" t="str">
        <f>IF(SUM('Test Sample Data'!J$3:J$98)&gt;10,IF(AND(ISNUMBER('Test Sample Data'!J718),'Test Sample Data'!J718&lt;$B$1,'Test Sample Data'!J718&gt;0),'Test Sample Data'!J718,$B$1),"")</f>
        <v/>
      </c>
      <c r="K719" s="17" t="str">
        <f>IF(SUM('Test Sample Data'!K$3:K$98)&gt;10,IF(AND(ISNUMBER('Test Sample Data'!K718),'Test Sample Data'!K718&lt;$B$1,'Test Sample Data'!K718&gt;0),'Test Sample Data'!K718,$B$1),"")</f>
        <v/>
      </c>
      <c r="L719" s="17" t="str">
        <f>IF(SUM('Test Sample Data'!L$3:L$98)&gt;10,IF(AND(ISNUMBER('Test Sample Data'!L718),'Test Sample Data'!L718&lt;$B$1,'Test Sample Data'!L718&gt;0),'Test Sample Data'!L718,$B$1),"")</f>
        <v/>
      </c>
      <c r="M719" s="17" t="str">
        <f>IF(SUM('Test Sample Data'!M$3:M$98)&gt;10,IF(AND(ISNUMBER('Test Sample Data'!M718),'Test Sample Data'!M718&lt;$B$1,'Test Sample Data'!M718&gt;0),'Test Sample Data'!M718,$B$1),"")</f>
        <v/>
      </c>
      <c r="N719" s="17" t="str">
        <f>'Gene Table'!E718</f>
        <v>hsa-miR-202-5p</v>
      </c>
      <c r="O719" s="17" t="str">
        <f>'Gene Table'!B718</f>
        <v>N20</v>
      </c>
      <c r="P719" s="17" t="str">
        <f>IF(SUM('Control Sample Data'!D$3:D$98)&gt;10,IF(AND(ISNUMBER('Control Sample Data'!D718),'Control Sample Data'!D718&lt;$B$1,'Control Sample Data'!D718&gt;0),'Control Sample Data'!D718,$B$1),"")</f>
        <v/>
      </c>
      <c r="Q719" s="17" t="str">
        <f>IF(SUM('Control Sample Data'!E$3:E$98)&gt;10,IF(AND(ISNUMBER('Control Sample Data'!E718),'Control Sample Data'!E718&lt;$B$1,'Control Sample Data'!E718&gt;0),'Control Sample Data'!E718,$B$1),"")</f>
        <v/>
      </c>
      <c r="R719" s="17" t="str">
        <f>IF(SUM('Control Sample Data'!F$3:F$98)&gt;10,IF(AND(ISNUMBER('Control Sample Data'!F718),'Control Sample Data'!F718&lt;$B$1,'Control Sample Data'!F718&gt;0),'Control Sample Data'!F718,$B$1),"")</f>
        <v/>
      </c>
      <c r="S719" s="17" t="str">
        <f>IF(SUM('Control Sample Data'!G$3:G$98)&gt;10,IF(AND(ISNUMBER('Control Sample Data'!G718),'Control Sample Data'!G718&lt;$B$1,'Control Sample Data'!G718&gt;0),'Control Sample Data'!G718,$B$1),"")</f>
        <v/>
      </c>
      <c r="T719" s="17" t="str">
        <f>IF(SUM('Control Sample Data'!H$3:H$98)&gt;10,IF(AND(ISNUMBER('Control Sample Data'!H718),'Control Sample Data'!H718&lt;$B$1,'Control Sample Data'!H718&gt;0),'Control Sample Data'!H718,$B$1),"")</f>
        <v/>
      </c>
      <c r="U719" s="17" t="str">
        <f>IF(SUM('Control Sample Data'!I$3:I$98)&gt;10,IF(AND(ISNUMBER('Control Sample Data'!I718),'Control Sample Data'!I718&lt;$B$1,'Control Sample Data'!I718&gt;0),'Control Sample Data'!I718,$B$1),"")</f>
        <v/>
      </c>
      <c r="V719" s="17" t="str">
        <f>IF(SUM('Control Sample Data'!J$3:J$98)&gt;10,IF(AND(ISNUMBER('Control Sample Data'!J718),'Control Sample Data'!J718&lt;$B$1,'Control Sample Data'!J718&gt;0),'Control Sample Data'!J718,$B$1),"")</f>
        <v/>
      </c>
      <c r="W719" s="17" t="str">
        <f>IF(SUM('Control Sample Data'!K$3:K$98)&gt;10,IF(AND(ISNUMBER('Control Sample Data'!K718),'Control Sample Data'!K718&lt;$B$1,'Control Sample Data'!K718&gt;0),'Control Sample Data'!K718,$B$1),"")</f>
        <v/>
      </c>
      <c r="X719" s="17" t="str">
        <f>IF(SUM('Control Sample Data'!L$3:L$98)&gt;10,IF(AND(ISNUMBER('Control Sample Data'!L718),'Control Sample Data'!L718&lt;$B$1,'Control Sample Data'!L718&gt;0),'Control Sample Data'!L718,$B$1),"")</f>
        <v/>
      </c>
      <c r="Y719" s="17" t="str">
        <f>IF(SUM('Control Sample Data'!M$3:M$98)&gt;10,IF(AND(ISNUMBER('Control Sample Data'!M718),'Control Sample Data'!M718&lt;$B$1,'Control Sample Data'!M718&gt;0),'Control Sample Data'!M718,$B$1),"")</f>
        <v/>
      </c>
      <c r="AT719" s="36" t="str">
        <f t="shared" si="493"/>
        <v/>
      </c>
      <c r="AU719" s="36" t="str">
        <f t="shared" si="494"/>
        <v/>
      </c>
      <c r="AV719" s="36" t="str">
        <f t="shared" si="495"/>
        <v/>
      </c>
      <c r="AW719" s="36" t="str">
        <f t="shared" si="496"/>
        <v/>
      </c>
      <c r="AX719" s="36" t="str">
        <f t="shared" si="497"/>
        <v/>
      </c>
      <c r="AY719" s="36" t="str">
        <f t="shared" si="498"/>
        <v/>
      </c>
      <c r="AZ719" s="36" t="str">
        <f t="shared" si="499"/>
        <v/>
      </c>
      <c r="BA719" s="36" t="str">
        <f t="shared" si="500"/>
        <v/>
      </c>
      <c r="BB719" s="36" t="str">
        <f t="shared" si="501"/>
        <v/>
      </c>
      <c r="BC719" s="36" t="str">
        <f t="shared" si="502"/>
        <v/>
      </c>
      <c r="BD719" s="36" t="str">
        <f t="shared" si="503"/>
        <v/>
      </c>
      <c r="BE719" s="36" t="str">
        <f t="shared" si="504"/>
        <v/>
      </c>
      <c r="BF719" s="36" t="str">
        <f t="shared" si="505"/>
        <v/>
      </c>
      <c r="BG719" s="36" t="str">
        <f t="shared" si="506"/>
        <v/>
      </c>
      <c r="BH719" s="36" t="str">
        <f t="shared" si="507"/>
        <v/>
      </c>
      <c r="BI719" s="36" t="str">
        <f t="shared" si="508"/>
        <v/>
      </c>
      <c r="BJ719" s="36" t="str">
        <f t="shared" si="509"/>
        <v/>
      </c>
      <c r="BK719" s="36" t="str">
        <f t="shared" si="510"/>
        <v/>
      </c>
      <c r="BL719" s="36" t="str">
        <f t="shared" si="511"/>
        <v/>
      </c>
      <c r="BM719" s="36" t="str">
        <f t="shared" si="512"/>
        <v/>
      </c>
      <c r="BN719" s="38" t="e">
        <f t="shared" si="471"/>
        <v>#DIV/0!</v>
      </c>
      <c r="BO719" s="38" t="e">
        <f t="shared" si="472"/>
        <v>#DIV/0!</v>
      </c>
      <c r="BP719" s="39" t="str">
        <f t="shared" si="473"/>
        <v/>
      </c>
      <c r="BQ719" s="39" t="str">
        <f t="shared" si="474"/>
        <v/>
      </c>
      <c r="BR719" s="39" t="str">
        <f t="shared" si="475"/>
        <v/>
      </c>
      <c r="BS719" s="39" t="str">
        <f t="shared" si="476"/>
        <v/>
      </c>
      <c r="BT719" s="39" t="str">
        <f t="shared" si="477"/>
        <v/>
      </c>
      <c r="BU719" s="39" t="str">
        <f t="shared" si="478"/>
        <v/>
      </c>
      <c r="BV719" s="39" t="str">
        <f t="shared" si="479"/>
        <v/>
      </c>
      <c r="BW719" s="39" t="str">
        <f t="shared" si="480"/>
        <v/>
      </c>
      <c r="BX719" s="39" t="str">
        <f t="shared" si="481"/>
        <v/>
      </c>
      <c r="BY719" s="39" t="str">
        <f t="shared" si="482"/>
        <v/>
      </c>
      <c r="BZ719" s="39" t="str">
        <f t="shared" si="483"/>
        <v/>
      </c>
      <c r="CA719" s="39" t="str">
        <f t="shared" si="484"/>
        <v/>
      </c>
      <c r="CB719" s="39" t="str">
        <f t="shared" si="485"/>
        <v/>
      </c>
      <c r="CC719" s="39" t="str">
        <f t="shared" si="486"/>
        <v/>
      </c>
      <c r="CD719" s="39" t="str">
        <f t="shared" si="487"/>
        <v/>
      </c>
      <c r="CE719" s="39" t="str">
        <f t="shared" si="488"/>
        <v/>
      </c>
      <c r="CF719" s="39" t="str">
        <f t="shared" si="489"/>
        <v/>
      </c>
      <c r="CG719" s="39" t="str">
        <f t="shared" si="490"/>
        <v/>
      </c>
      <c r="CH719" s="39" t="str">
        <f t="shared" si="491"/>
        <v/>
      </c>
      <c r="CI719" s="39" t="str">
        <f t="shared" si="492"/>
        <v/>
      </c>
    </row>
    <row r="720" spans="1:87">
      <c r="A720" s="18"/>
      <c r="B720" s="15" t="str">
        <f>'Gene Table'!E719</f>
        <v>hsa-miR-1912</v>
      </c>
      <c r="C720" s="15" t="str">
        <f>'Gene Table'!B719</f>
        <v>N21</v>
      </c>
      <c r="D720" s="16" t="str">
        <f>IF(SUM('Test Sample Data'!D$3:D$98)&gt;10,IF(AND(ISNUMBER('Test Sample Data'!D719),'Test Sample Data'!D719&lt;$B$1,'Test Sample Data'!D719&gt;0),'Test Sample Data'!D719,$B$1),"")</f>
        <v/>
      </c>
      <c r="E720" s="17" t="str">
        <f>IF(SUM('Test Sample Data'!E$3:E$98)&gt;10,IF(AND(ISNUMBER('Test Sample Data'!E719),'Test Sample Data'!E719&lt;$B$1,'Test Sample Data'!E719&gt;0),'Test Sample Data'!E719,$B$1),"")</f>
        <v/>
      </c>
      <c r="F720" s="17" t="str">
        <f>IF(SUM('Test Sample Data'!F$3:F$98)&gt;10,IF(AND(ISNUMBER('Test Sample Data'!F719),'Test Sample Data'!F719&lt;$B$1,'Test Sample Data'!F719&gt;0),'Test Sample Data'!F719,$B$1),"")</f>
        <v/>
      </c>
      <c r="G720" s="17" t="str">
        <f>IF(SUM('Test Sample Data'!G$3:G$98)&gt;10,IF(AND(ISNUMBER('Test Sample Data'!G719),'Test Sample Data'!G719&lt;$B$1,'Test Sample Data'!G719&gt;0),'Test Sample Data'!G719,$B$1),"")</f>
        <v/>
      </c>
      <c r="H720" s="17" t="str">
        <f>IF(SUM('Test Sample Data'!H$3:H$98)&gt;10,IF(AND(ISNUMBER('Test Sample Data'!H719),'Test Sample Data'!H719&lt;$B$1,'Test Sample Data'!H719&gt;0),'Test Sample Data'!H719,$B$1),"")</f>
        <v/>
      </c>
      <c r="I720" s="17" t="str">
        <f>IF(SUM('Test Sample Data'!I$3:I$98)&gt;10,IF(AND(ISNUMBER('Test Sample Data'!I719),'Test Sample Data'!I719&lt;$B$1,'Test Sample Data'!I719&gt;0),'Test Sample Data'!I719,$B$1),"")</f>
        <v/>
      </c>
      <c r="J720" s="17" t="str">
        <f>IF(SUM('Test Sample Data'!J$3:J$98)&gt;10,IF(AND(ISNUMBER('Test Sample Data'!J719),'Test Sample Data'!J719&lt;$B$1,'Test Sample Data'!J719&gt;0),'Test Sample Data'!J719,$B$1),"")</f>
        <v/>
      </c>
      <c r="K720" s="17" t="str">
        <f>IF(SUM('Test Sample Data'!K$3:K$98)&gt;10,IF(AND(ISNUMBER('Test Sample Data'!K719),'Test Sample Data'!K719&lt;$B$1,'Test Sample Data'!K719&gt;0),'Test Sample Data'!K719,$B$1),"")</f>
        <v/>
      </c>
      <c r="L720" s="17" t="str">
        <f>IF(SUM('Test Sample Data'!L$3:L$98)&gt;10,IF(AND(ISNUMBER('Test Sample Data'!L719),'Test Sample Data'!L719&lt;$B$1,'Test Sample Data'!L719&gt;0),'Test Sample Data'!L719,$B$1),"")</f>
        <v/>
      </c>
      <c r="M720" s="17" t="str">
        <f>IF(SUM('Test Sample Data'!M$3:M$98)&gt;10,IF(AND(ISNUMBER('Test Sample Data'!M719),'Test Sample Data'!M719&lt;$B$1,'Test Sample Data'!M719&gt;0),'Test Sample Data'!M719,$B$1),"")</f>
        <v/>
      </c>
      <c r="N720" s="17" t="str">
        <f>'Gene Table'!E719</f>
        <v>hsa-miR-1912</v>
      </c>
      <c r="O720" s="17" t="str">
        <f>'Gene Table'!B719</f>
        <v>N21</v>
      </c>
      <c r="P720" s="17" t="str">
        <f>IF(SUM('Control Sample Data'!D$3:D$98)&gt;10,IF(AND(ISNUMBER('Control Sample Data'!D719),'Control Sample Data'!D719&lt;$B$1,'Control Sample Data'!D719&gt;0),'Control Sample Data'!D719,$B$1),"")</f>
        <v/>
      </c>
      <c r="Q720" s="17" t="str">
        <f>IF(SUM('Control Sample Data'!E$3:E$98)&gt;10,IF(AND(ISNUMBER('Control Sample Data'!E719),'Control Sample Data'!E719&lt;$B$1,'Control Sample Data'!E719&gt;0),'Control Sample Data'!E719,$B$1),"")</f>
        <v/>
      </c>
      <c r="R720" s="17" t="str">
        <f>IF(SUM('Control Sample Data'!F$3:F$98)&gt;10,IF(AND(ISNUMBER('Control Sample Data'!F719),'Control Sample Data'!F719&lt;$B$1,'Control Sample Data'!F719&gt;0),'Control Sample Data'!F719,$B$1),"")</f>
        <v/>
      </c>
      <c r="S720" s="17" t="str">
        <f>IF(SUM('Control Sample Data'!G$3:G$98)&gt;10,IF(AND(ISNUMBER('Control Sample Data'!G719),'Control Sample Data'!G719&lt;$B$1,'Control Sample Data'!G719&gt;0),'Control Sample Data'!G719,$B$1),"")</f>
        <v/>
      </c>
      <c r="T720" s="17" t="str">
        <f>IF(SUM('Control Sample Data'!H$3:H$98)&gt;10,IF(AND(ISNUMBER('Control Sample Data'!H719),'Control Sample Data'!H719&lt;$B$1,'Control Sample Data'!H719&gt;0),'Control Sample Data'!H719,$B$1),"")</f>
        <v/>
      </c>
      <c r="U720" s="17" t="str">
        <f>IF(SUM('Control Sample Data'!I$3:I$98)&gt;10,IF(AND(ISNUMBER('Control Sample Data'!I719),'Control Sample Data'!I719&lt;$B$1,'Control Sample Data'!I719&gt;0),'Control Sample Data'!I719,$B$1),"")</f>
        <v/>
      </c>
      <c r="V720" s="17" t="str">
        <f>IF(SUM('Control Sample Data'!J$3:J$98)&gt;10,IF(AND(ISNUMBER('Control Sample Data'!J719),'Control Sample Data'!J719&lt;$B$1,'Control Sample Data'!J719&gt;0),'Control Sample Data'!J719,$B$1),"")</f>
        <v/>
      </c>
      <c r="W720" s="17" t="str">
        <f>IF(SUM('Control Sample Data'!K$3:K$98)&gt;10,IF(AND(ISNUMBER('Control Sample Data'!K719),'Control Sample Data'!K719&lt;$B$1,'Control Sample Data'!K719&gt;0),'Control Sample Data'!K719,$B$1),"")</f>
        <v/>
      </c>
      <c r="X720" s="17" t="str">
        <f>IF(SUM('Control Sample Data'!L$3:L$98)&gt;10,IF(AND(ISNUMBER('Control Sample Data'!L719),'Control Sample Data'!L719&lt;$B$1,'Control Sample Data'!L719&gt;0),'Control Sample Data'!L719,$B$1),"")</f>
        <v/>
      </c>
      <c r="Y720" s="17" t="str">
        <f>IF(SUM('Control Sample Data'!M$3:M$98)&gt;10,IF(AND(ISNUMBER('Control Sample Data'!M719),'Control Sample Data'!M719&lt;$B$1,'Control Sample Data'!M719&gt;0),'Control Sample Data'!M719,$B$1),"")</f>
        <v/>
      </c>
      <c r="AT720" s="36" t="str">
        <f t="shared" si="493"/>
        <v/>
      </c>
      <c r="AU720" s="36" t="str">
        <f t="shared" si="494"/>
        <v/>
      </c>
      <c r="AV720" s="36" t="str">
        <f t="shared" si="495"/>
        <v/>
      </c>
      <c r="AW720" s="36" t="str">
        <f t="shared" si="496"/>
        <v/>
      </c>
      <c r="AX720" s="36" t="str">
        <f t="shared" si="497"/>
        <v/>
      </c>
      <c r="AY720" s="36" t="str">
        <f t="shared" si="498"/>
        <v/>
      </c>
      <c r="AZ720" s="36" t="str">
        <f t="shared" si="499"/>
        <v/>
      </c>
      <c r="BA720" s="36" t="str">
        <f t="shared" si="500"/>
        <v/>
      </c>
      <c r="BB720" s="36" t="str">
        <f t="shared" si="501"/>
        <v/>
      </c>
      <c r="BC720" s="36" t="str">
        <f t="shared" si="502"/>
        <v/>
      </c>
      <c r="BD720" s="36" t="str">
        <f t="shared" si="503"/>
        <v/>
      </c>
      <c r="BE720" s="36" t="str">
        <f t="shared" si="504"/>
        <v/>
      </c>
      <c r="BF720" s="36" t="str">
        <f t="shared" si="505"/>
        <v/>
      </c>
      <c r="BG720" s="36" t="str">
        <f t="shared" si="506"/>
        <v/>
      </c>
      <c r="BH720" s="36" t="str">
        <f t="shared" si="507"/>
        <v/>
      </c>
      <c r="BI720" s="36" t="str">
        <f t="shared" si="508"/>
        <v/>
      </c>
      <c r="BJ720" s="36" t="str">
        <f t="shared" si="509"/>
        <v/>
      </c>
      <c r="BK720" s="36" t="str">
        <f t="shared" si="510"/>
        <v/>
      </c>
      <c r="BL720" s="36" t="str">
        <f t="shared" si="511"/>
        <v/>
      </c>
      <c r="BM720" s="36" t="str">
        <f t="shared" si="512"/>
        <v/>
      </c>
      <c r="BN720" s="38" t="e">
        <f t="shared" si="471"/>
        <v>#DIV/0!</v>
      </c>
      <c r="BO720" s="38" t="e">
        <f t="shared" si="472"/>
        <v>#DIV/0!</v>
      </c>
      <c r="BP720" s="39" t="str">
        <f t="shared" si="473"/>
        <v/>
      </c>
      <c r="BQ720" s="39" t="str">
        <f t="shared" si="474"/>
        <v/>
      </c>
      <c r="BR720" s="39" t="str">
        <f t="shared" si="475"/>
        <v/>
      </c>
      <c r="BS720" s="39" t="str">
        <f t="shared" si="476"/>
        <v/>
      </c>
      <c r="BT720" s="39" t="str">
        <f t="shared" si="477"/>
        <v/>
      </c>
      <c r="BU720" s="39" t="str">
        <f t="shared" si="478"/>
        <v/>
      </c>
      <c r="BV720" s="39" t="str">
        <f t="shared" si="479"/>
        <v/>
      </c>
      <c r="BW720" s="39" t="str">
        <f t="shared" si="480"/>
        <v/>
      </c>
      <c r="BX720" s="39" t="str">
        <f t="shared" si="481"/>
        <v/>
      </c>
      <c r="BY720" s="39" t="str">
        <f t="shared" si="482"/>
        <v/>
      </c>
      <c r="BZ720" s="39" t="str">
        <f t="shared" si="483"/>
        <v/>
      </c>
      <c r="CA720" s="39" t="str">
        <f t="shared" si="484"/>
        <v/>
      </c>
      <c r="CB720" s="39" t="str">
        <f t="shared" si="485"/>
        <v/>
      </c>
      <c r="CC720" s="39" t="str">
        <f t="shared" si="486"/>
        <v/>
      </c>
      <c r="CD720" s="39" t="str">
        <f t="shared" si="487"/>
        <v/>
      </c>
      <c r="CE720" s="39" t="str">
        <f t="shared" si="488"/>
        <v/>
      </c>
      <c r="CF720" s="39" t="str">
        <f t="shared" si="489"/>
        <v/>
      </c>
      <c r="CG720" s="39" t="str">
        <f t="shared" si="490"/>
        <v/>
      </c>
      <c r="CH720" s="39" t="str">
        <f t="shared" si="491"/>
        <v/>
      </c>
      <c r="CI720" s="39" t="str">
        <f t="shared" si="492"/>
        <v/>
      </c>
    </row>
    <row r="721" spans="1:87">
      <c r="A721" s="18"/>
      <c r="B721" s="15" t="str">
        <f>'Gene Table'!E720</f>
        <v>hsa-miR-20a-3p</v>
      </c>
      <c r="C721" s="15" t="str">
        <f>'Gene Table'!B720</f>
        <v>N22</v>
      </c>
      <c r="D721" s="16" t="str">
        <f>IF(SUM('Test Sample Data'!D$3:D$98)&gt;10,IF(AND(ISNUMBER('Test Sample Data'!D720),'Test Sample Data'!D720&lt;$B$1,'Test Sample Data'!D720&gt;0),'Test Sample Data'!D720,$B$1),"")</f>
        <v/>
      </c>
      <c r="E721" s="17" t="str">
        <f>IF(SUM('Test Sample Data'!E$3:E$98)&gt;10,IF(AND(ISNUMBER('Test Sample Data'!E720),'Test Sample Data'!E720&lt;$B$1,'Test Sample Data'!E720&gt;0),'Test Sample Data'!E720,$B$1),"")</f>
        <v/>
      </c>
      <c r="F721" s="17" t="str">
        <f>IF(SUM('Test Sample Data'!F$3:F$98)&gt;10,IF(AND(ISNUMBER('Test Sample Data'!F720),'Test Sample Data'!F720&lt;$B$1,'Test Sample Data'!F720&gt;0),'Test Sample Data'!F720,$B$1),"")</f>
        <v/>
      </c>
      <c r="G721" s="17" t="str">
        <f>IF(SUM('Test Sample Data'!G$3:G$98)&gt;10,IF(AND(ISNUMBER('Test Sample Data'!G720),'Test Sample Data'!G720&lt;$B$1,'Test Sample Data'!G720&gt;0),'Test Sample Data'!G720,$B$1),"")</f>
        <v/>
      </c>
      <c r="H721" s="17" t="str">
        <f>IF(SUM('Test Sample Data'!H$3:H$98)&gt;10,IF(AND(ISNUMBER('Test Sample Data'!H720),'Test Sample Data'!H720&lt;$B$1,'Test Sample Data'!H720&gt;0),'Test Sample Data'!H720,$B$1),"")</f>
        <v/>
      </c>
      <c r="I721" s="17" t="str">
        <f>IF(SUM('Test Sample Data'!I$3:I$98)&gt;10,IF(AND(ISNUMBER('Test Sample Data'!I720),'Test Sample Data'!I720&lt;$B$1,'Test Sample Data'!I720&gt;0),'Test Sample Data'!I720,$B$1),"")</f>
        <v/>
      </c>
      <c r="J721" s="17" t="str">
        <f>IF(SUM('Test Sample Data'!J$3:J$98)&gt;10,IF(AND(ISNUMBER('Test Sample Data'!J720),'Test Sample Data'!J720&lt;$B$1,'Test Sample Data'!J720&gt;0),'Test Sample Data'!J720,$B$1),"")</f>
        <v/>
      </c>
      <c r="K721" s="17" t="str">
        <f>IF(SUM('Test Sample Data'!K$3:K$98)&gt;10,IF(AND(ISNUMBER('Test Sample Data'!K720),'Test Sample Data'!K720&lt;$B$1,'Test Sample Data'!K720&gt;0),'Test Sample Data'!K720,$B$1),"")</f>
        <v/>
      </c>
      <c r="L721" s="17" t="str">
        <f>IF(SUM('Test Sample Data'!L$3:L$98)&gt;10,IF(AND(ISNUMBER('Test Sample Data'!L720),'Test Sample Data'!L720&lt;$B$1,'Test Sample Data'!L720&gt;0),'Test Sample Data'!L720,$B$1),"")</f>
        <v/>
      </c>
      <c r="M721" s="17" t="str">
        <f>IF(SUM('Test Sample Data'!M$3:M$98)&gt;10,IF(AND(ISNUMBER('Test Sample Data'!M720),'Test Sample Data'!M720&lt;$B$1,'Test Sample Data'!M720&gt;0),'Test Sample Data'!M720,$B$1),"")</f>
        <v/>
      </c>
      <c r="N721" s="17" t="str">
        <f>'Gene Table'!E720</f>
        <v>hsa-miR-20a-3p</v>
      </c>
      <c r="O721" s="17" t="str">
        <f>'Gene Table'!B720</f>
        <v>N22</v>
      </c>
      <c r="P721" s="17" t="str">
        <f>IF(SUM('Control Sample Data'!D$3:D$98)&gt;10,IF(AND(ISNUMBER('Control Sample Data'!D720),'Control Sample Data'!D720&lt;$B$1,'Control Sample Data'!D720&gt;0),'Control Sample Data'!D720,$B$1),"")</f>
        <v/>
      </c>
      <c r="Q721" s="17" t="str">
        <f>IF(SUM('Control Sample Data'!E$3:E$98)&gt;10,IF(AND(ISNUMBER('Control Sample Data'!E720),'Control Sample Data'!E720&lt;$B$1,'Control Sample Data'!E720&gt;0),'Control Sample Data'!E720,$B$1),"")</f>
        <v/>
      </c>
      <c r="R721" s="17" t="str">
        <f>IF(SUM('Control Sample Data'!F$3:F$98)&gt;10,IF(AND(ISNUMBER('Control Sample Data'!F720),'Control Sample Data'!F720&lt;$B$1,'Control Sample Data'!F720&gt;0),'Control Sample Data'!F720,$B$1),"")</f>
        <v/>
      </c>
      <c r="S721" s="17" t="str">
        <f>IF(SUM('Control Sample Data'!G$3:G$98)&gt;10,IF(AND(ISNUMBER('Control Sample Data'!G720),'Control Sample Data'!G720&lt;$B$1,'Control Sample Data'!G720&gt;0),'Control Sample Data'!G720,$B$1),"")</f>
        <v/>
      </c>
      <c r="T721" s="17" t="str">
        <f>IF(SUM('Control Sample Data'!H$3:H$98)&gt;10,IF(AND(ISNUMBER('Control Sample Data'!H720),'Control Sample Data'!H720&lt;$B$1,'Control Sample Data'!H720&gt;0),'Control Sample Data'!H720,$B$1),"")</f>
        <v/>
      </c>
      <c r="U721" s="17" t="str">
        <f>IF(SUM('Control Sample Data'!I$3:I$98)&gt;10,IF(AND(ISNUMBER('Control Sample Data'!I720),'Control Sample Data'!I720&lt;$B$1,'Control Sample Data'!I720&gt;0),'Control Sample Data'!I720,$B$1),"")</f>
        <v/>
      </c>
      <c r="V721" s="17" t="str">
        <f>IF(SUM('Control Sample Data'!J$3:J$98)&gt;10,IF(AND(ISNUMBER('Control Sample Data'!J720),'Control Sample Data'!J720&lt;$B$1,'Control Sample Data'!J720&gt;0),'Control Sample Data'!J720,$B$1),"")</f>
        <v/>
      </c>
      <c r="W721" s="17" t="str">
        <f>IF(SUM('Control Sample Data'!K$3:K$98)&gt;10,IF(AND(ISNUMBER('Control Sample Data'!K720),'Control Sample Data'!K720&lt;$B$1,'Control Sample Data'!K720&gt;0),'Control Sample Data'!K720,$B$1),"")</f>
        <v/>
      </c>
      <c r="X721" s="17" t="str">
        <f>IF(SUM('Control Sample Data'!L$3:L$98)&gt;10,IF(AND(ISNUMBER('Control Sample Data'!L720),'Control Sample Data'!L720&lt;$B$1,'Control Sample Data'!L720&gt;0),'Control Sample Data'!L720,$B$1),"")</f>
        <v/>
      </c>
      <c r="Y721" s="17" t="str">
        <f>IF(SUM('Control Sample Data'!M$3:M$98)&gt;10,IF(AND(ISNUMBER('Control Sample Data'!M720),'Control Sample Data'!M720&lt;$B$1,'Control Sample Data'!M720&gt;0),'Control Sample Data'!M720,$B$1),"")</f>
        <v/>
      </c>
      <c r="AT721" s="36" t="str">
        <f t="shared" si="493"/>
        <v/>
      </c>
      <c r="AU721" s="36" t="str">
        <f t="shared" si="494"/>
        <v/>
      </c>
      <c r="AV721" s="36" t="str">
        <f t="shared" si="495"/>
        <v/>
      </c>
      <c r="AW721" s="36" t="str">
        <f t="shared" si="496"/>
        <v/>
      </c>
      <c r="AX721" s="36" t="str">
        <f t="shared" si="497"/>
        <v/>
      </c>
      <c r="AY721" s="36" t="str">
        <f t="shared" si="498"/>
        <v/>
      </c>
      <c r="AZ721" s="36" t="str">
        <f t="shared" si="499"/>
        <v/>
      </c>
      <c r="BA721" s="36" t="str">
        <f t="shared" si="500"/>
        <v/>
      </c>
      <c r="BB721" s="36" t="str">
        <f t="shared" si="501"/>
        <v/>
      </c>
      <c r="BC721" s="36" t="str">
        <f t="shared" si="502"/>
        <v/>
      </c>
      <c r="BD721" s="36" t="str">
        <f t="shared" si="503"/>
        <v/>
      </c>
      <c r="BE721" s="36" t="str">
        <f t="shared" si="504"/>
        <v/>
      </c>
      <c r="BF721" s="36" t="str">
        <f t="shared" si="505"/>
        <v/>
      </c>
      <c r="BG721" s="36" t="str">
        <f t="shared" si="506"/>
        <v/>
      </c>
      <c r="BH721" s="36" t="str">
        <f t="shared" si="507"/>
        <v/>
      </c>
      <c r="BI721" s="36" t="str">
        <f t="shared" si="508"/>
        <v/>
      </c>
      <c r="BJ721" s="36" t="str">
        <f t="shared" si="509"/>
        <v/>
      </c>
      <c r="BK721" s="36" t="str">
        <f t="shared" si="510"/>
        <v/>
      </c>
      <c r="BL721" s="36" t="str">
        <f t="shared" si="511"/>
        <v/>
      </c>
      <c r="BM721" s="36" t="str">
        <f t="shared" si="512"/>
        <v/>
      </c>
      <c r="BN721" s="38" t="e">
        <f t="shared" si="471"/>
        <v>#DIV/0!</v>
      </c>
      <c r="BO721" s="38" t="e">
        <f t="shared" si="472"/>
        <v>#DIV/0!</v>
      </c>
      <c r="BP721" s="39" t="str">
        <f t="shared" si="473"/>
        <v/>
      </c>
      <c r="BQ721" s="39" t="str">
        <f t="shared" si="474"/>
        <v/>
      </c>
      <c r="BR721" s="39" t="str">
        <f t="shared" si="475"/>
        <v/>
      </c>
      <c r="BS721" s="39" t="str">
        <f t="shared" si="476"/>
        <v/>
      </c>
      <c r="BT721" s="39" t="str">
        <f t="shared" si="477"/>
        <v/>
      </c>
      <c r="BU721" s="39" t="str">
        <f t="shared" si="478"/>
        <v/>
      </c>
      <c r="BV721" s="39" t="str">
        <f t="shared" si="479"/>
        <v/>
      </c>
      <c r="BW721" s="39" t="str">
        <f t="shared" si="480"/>
        <v/>
      </c>
      <c r="BX721" s="39" t="str">
        <f t="shared" si="481"/>
        <v/>
      </c>
      <c r="BY721" s="39" t="str">
        <f t="shared" si="482"/>
        <v/>
      </c>
      <c r="BZ721" s="39" t="str">
        <f t="shared" si="483"/>
        <v/>
      </c>
      <c r="CA721" s="39" t="str">
        <f t="shared" si="484"/>
        <v/>
      </c>
      <c r="CB721" s="39" t="str">
        <f t="shared" si="485"/>
        <v/>
      </c>
      <c r="CC721" s="39" t="str">
        <f t="shared" si="486"/>
        <v/>
      </c>
      <c r="CD721" s="39" t="str">
        <f t="shared" si="487"/>
        <v/>
      </c>
      <c r="CE721" s="39" t="str">
        <f t="shared" si="488"/>
        <v/>
      </c>
      <c r="CF721" s="39" t="str">
        <f t="shared" si="489"/>
        <v/>
      </c>
      <c r="CG721" s="39" t="str">
        <f t="shared" si="490"/>
        <v/>
      </c>
      <c r="CH721" s="39" t="str">
        <f t="shared" si="491"/>
        <v/>
      </c>
      <c r="CI721" s="39" t="str">
        <f t="shared" si="492"/>
        <v/>
      </c>
    </row>
    <row r="722" spans="1:87">
      <c r="A722" s="18"/>
      <c r="B722" s="15" t="str">
        <f>'Gene Table'!E721</f>
        <v>hsa-miR-1913</v>
      </c>
      <c r="C722" s="15" t="str">
        <f>'Gene Table'!B721</f>
        <v>N23</v>
      </c>
      <c r="D722" s="16" t="str">
        <f>IF(SUM('Test Sample Data'!D$3:D$98)&gt;10,IF(AND(ISNUMBER('Test Sample Data'!D721),'Test Sample Data'!D721&lt;$B$1,'Test Sample Data'!D721&gt;0),'Test Sample Data'!D721,$B$1),"")</f>
        <v/>
      </c>
      <c r="E722" s="17" t="str">
        <f>IF(SUM('Test Sample Data'!E$3:E$98)&gt;10,IF(AND(ISNUMBER('Test Sample Data'!E721),'Test Sample Data'!E721&lt;$B$1,'Test Sample Data'!E721&gt;0),'Test Sample Data'!E721,$B$1),"")</f>
        <v/>
      </c>
      <c r="F722" s="17" t="str">
        <f>IF(SUM('Test Sample Data'!F$3:F$98)&gt;10,IF(AND(ISNUMBER('Test Sample Data'!F721),'Test Sample Data'!F721&lt;$B$1,'Test Sample Data'!F721&gt;0),'Test Sample Data'!F721,$B$1),"")</f>
        <v/>
      </c>
      <c r="G722" s="17" t="str">
        <f>IF(SUM('Test Sample Data'!G$3:G$98)&gt;10,IF(AND(ISNUMBER('Test Sample Data'!G721),'Test Sample Data'!G721&lt;$B$1,'Test Sample Data'!G721&gt;0),'Test Sample Data'!G721,$B$1),"")</f>
        <v/>
      </c>
      <c r="H722" s="17" t="str">
        <f>IF(SUM('Test Sample Data'!H$3:H$98)&gt;10,IF(AND(ISNUMBER('Test Sample Data'!H721),'Test Sample Data'!H721&lt;$B$1,'Test Sample Data'!H721&gt;0),'Test Sample Data'!H721,$B$1),"")</f>
        <v/>
      </c>
      <c r="I722" s="17" t="str">
        <f>IF(SUM('Test Sample Data'!I$3:I$98)&gt;10,IF(AND(ISNUMBER('Test Sample Data'!I721),'Test Sample Data'!I721&lt;$B$1,'Test Sample Data'!I721&gt;0),'Test Sample Data'!I721,$B$1),"")</f>
        <v/>
      </c>
      <c r="J722" s="17" t="str">
        <f>IF(SUM('Test Sample Data'!J$3:J$98)&gt;10,IF(AND(ISNUMBER('Test Sample Data'!J721),'Test Sample Data'!J721&lt;$B$1,'Test Sample Data'!J721&gt;0),'Test Sample Data'!J721,$B$1),"")</f>
        <v/>
      </c>
      <c r="K722" s="17" t="str">
        <f>IF(SUM('Test Sample Data'!K$3:K$98)&gt;10,IF(AND(ISNUMBER('Test Sample Data'!K721),'Test Sample Data'!K721&lt;$B$1,'Test Sample Data'!K721&gt;0),'Test Sample Data'!K721,$B$1),"")</f>
        <v/>
      </c>
      <c r="L722" s="17" t="str">
        <f>IF(SUM('Test Sample Data'!L$3:L$98)&gt;10,IF(AND(ISNUMBER('Test Sample Data'!L721),'Test Sample Data'!L721&lt;$B$1,'Test Sample Data'!L721&gt;0),'Test Sample Data'!L721,$B$1),"")</f>
        <v/>
      </c>
      <c r="M722" s="17" t="str">
        <f>IF(SUM('Test Sample Data'!M$3:M$98)&gt;10,IF(AND(ISNUMBER('Test Sample Data'!M721),'Test Sample Data'!M721&lt;$B$1,'Test Sample Data'!M721&gt;0),'Test Sample Data'!M721,$B$1),"")</f>
        <v/>
      </c>
      <c r="N722" s="17" t="str">
        <f>'Gene Table'!E721</f>
        <v>hsa-miR-1913</v>
      </c>
      <c r="O722" s="17" t="str">
        <f>'Gene Table'!B721</f>
        <v>N23</v>
      </c>
      <c r="P722" s="17" t="str">
        <f>IF(SUM('Control Sample Data'!D$3:D$98)&gt;10,IF(AND(ISNUMBER('Control Sample Data'!D721),'Control Sample Data'!D721&lt;$B$1,'Control Sample Data'!D721&gt;0),'Control Sample Data'!D721,$B$1),"")</f>
        <v/>
      </c>
      <c r="Q722" s="17" t="str">
        <f>IF(SUM('Control Sample Data'!E$3:E$98)&gt;10,IF(AND(ISNUMBER('Control Sample Data'!E721),'Control Sample Data'!E721&lt;$B$1,'Control Sample Data'!E721&gt;0),'Control Sample Data'!E721,$B$1),"")</f>
        <v/>
      </c>
      <c r="R722" s="17" t="str">
        <f>IF(SUM('Control Sample Data'!F$3:F$98)&gt;10,IF(AND(ISNUMBER('Control Sample Data'!F721),'Control Sample Data'!F721&lt;$B$1,'Control Sample Data'!F721&gt;0),'Control Sample Data'!F721,$B$1),"")</f>
        <v/>
      </c>
      <c r="S722" s="17" t="str">
        <f>IF(SUM('Control Sample Data'!G$3:G$98)&gt;10,IF(AND(ISNUMBER('Control Sample Data'!G721),'Control Sample Data'!G721&lt;$B$1,'Control Sample Data'!G721&gt;0),'Control Sample Data'!G721,$B$1),"")</f>
        <v/>
      </c>
      <c r="T722" s="17" t="str">
        <f>IF(SUM('Control Sample Data'!H$3:H$98)&gt;10,IF(AND(ISNUMBER('Control Sample Data'!H721),'Control Sample Data'!H721&lt;$B$1,'Control Sample Data'!H721&gt;0),'Control Sample Data'!H721,$B$1),"")</f>
        <v/>
      </c>
      <c r="U722" s="17" t="str">
        <f>IF(SUM('Control Sample Data'!I$3:I$98)&gt;10,IF(AND(ISNUMBER('Control Sample Data'!I721),'Control Sample Data'!I721&lt;$B$1,'Control Sample Data'!I721&gt;0),'Control Sample Data'!I721,$B$1),"")</f>
        <v/>
      </c>
      <c r="V722" s="17" t="str">
        <f>IF(SUM('Control Sample Data'!J$3:J$98)&gt;10,IF(AND(ISNUMBER('Control Sample Data'!J721),'Control Sample Data'!J721&lt;$B$1,'Control Sample Data'!J721&gt;0),'Control Sample Data'!J721,$B$1),"")</f>
        <v/>
      </c>
      <c r="W722" s="17" t="str">
        <f>IF(SUM('Control Sample Data'!K$3:K$98)&gt;10,IF(AND(ISNUMBER('Control Sample Data'!K721),'Control Sample Data'!K721&lt;$B$1,'Control Sample Data'!K721&gt;0),'Control Sample Data'!K721,$B$1),"")</f>
        <v/>
      </c>
      <c r="X722" s="17" t="str">
        <f>IF(SUM('Control Sample Data'!L$3:L$98)&gt;10,IF(AND(ISNUMBER('Control Sample Data'!L721),'Control Sample Data'!L721&lt;$B$1,'Control Sample Data'!L721&gt;0),'Control Sample Data'!L721,$B$1),"")</f>
        <v/>
      </c>
      <c r="Y722" s="17" t="str">
        <f>IF(SUM('Control Sample Data'!M$3:M$98)&gt;10,IF(AND(ISNUMBER('Control Sample Data'!M721),'Control Sample Data'!M721&lt;$B$1,'Control Sample Data'!M721&gt;0),'Control Sample Data'!M721,$B$1),"")</f>
        <v/>
      </c>
      <c r="AT722" s="36" t="str">
        <f t="shared" si="493"/>
        <v/>
      </c>
      <c r="AU722" s="36" t="str">
        <f t="shared" si="494"/>
        <v/>
      </c>
      <c r="AV722" s="36" t="str">
        <f t="shared" si="495"/>
        <v/>
      </c>
      <c r="AW722" s="36" t="str">
        <f t="shared" si="496"/>
        <v/>
      </c>
      <c r="AX722" s="36" t="str">
        <f t="shared" si="497"/>
        <v/>
      </c>
      <c r="AY722" s="36" t="str">
        <f t="shared" si="498"/>
        <v/>
      </c>
      <c r="AZ722" s="36" t="str">
        <f t="shared" si="499"/>
        <v/>
      </c>
      <c r="BA722" s="36" t="str">
        <f t="shared" si="500"/>
        <v/>
      </c>
      <c r="BB722" s="36" t="str">
        <f t="shared" si="501"/>
        <v/>
      </c>
      <c r="BC722" s="36" t="str">
        <f t="shared" si="502"/>
        <v/>
      </c>
      <c r="BD722" s="36" t="str">
        <f t="shared" si="503"/>
        <v/>
      </c>
      <c r="BE722" s="36" t="str">
        <f t="shared" si="504"/>
        <v/>
      </c>
      <c r="BF722" s="36" t="str">
        <f t="shared" si="505"/>
        <v/>
      </c>
      <c r="BG722" s="36" t="str">
        <f t="shared" si="506"/>
        <v/>
      </c>
      <c r="BH722" s="36" t="str">
        <f t="shared" si="507"/>
        <v/>
      </c>
      <c r="BI722" s="36" t="str">
        <f t="shared" si="508"/>
        <v/>
      </c>
      <c r="BJ722" s="36" t="str">
        <f t="shared" si="509"/>
        <v/>
      </c>
      <c r="BK722" s="36" t="str">
        <f t="shared" si="510"/>
        <v/>
      </c>
      <c r="BL722" s="36" t="str">
        <f t="shared" si="511"/>
        <v/>
      </c>
      <c r="BM722" s="36" t="str">
        <f t="shared" si="512"/>
        <v/>
      </c>
      <c r="BN722" s="38" t="e">
        <f t="shared" si="471"/>
        <v>#DIV/0!</v>
      </c>
      <c r="BO722" s="38" t="e">
        <f t="shared" si="472"/>
        <v>#DIV/0!</v>
      </c>
      <c r="BP722" s="39" t="str">
        <f t="shared" si="473"/>
        <v/>
      </c>
      <c r="BQ722" s="39" t="str">
        <f t="shared" si="474"/>
        <v/>
      </c>
      <c r="BR722" s="39" t="str">
        <f t="shared" si="475"/>
        <v/>
      </c>
      <c r="BS722" s="39" t="str">
        <f t="shared" si="476"/>
        <v/>
      </c>
      <c r="BT722" s="39" t="str">
        <f t="shared" si="477"/>
        <v/>
      </c>
      <c r="BU722" s="39" t="str">
        <f t="shared" si="478"/>
        <v/>
      </c>
      <c r="BV722" s="39" t="str">
        <f t="shared" si="479"/>
        <v/>
      </c>
      <c r="BW722" s="39" t="str">
        <f t="shared" si="480"/>
        <v/>
      </c>
      <c r="BX722" s="39" t="str">
        <f t="shared" si="481"/>
        <v/>
      </c>
      <c r="BY722" s="39" t="str">
        <f t="shared" si="482"/>
        <v/>
      </c>
      <c r="BZ722" s="39" t="str">
        <f t="shared" si="483"/>
        <v/>
      </c>
      <c r="CA722" s="39" t="str">
        <f t="shared" si="484"/>
        <v/>
      </c>
      <c r="CB722" s="39" t="str">
        <f t="shared" si="485"/>
        <v/>
      </c>
      <c r="CC722" s="39" t="str">
        <f t="shared" si="486"/>
        <v/>
      </c>
      <c r="CD722" s="39" t="str">
        <f t="shared" si="487"/>
        <v/>
      </c>
      <c r="CE722" s="39" t="str">
        <f t="shared" si="488"/>
        <v/>
      </c>
      <c r="CF722" s="39" t="str">
        <f t="shared" si="489"/>
        <v/>
      </c>
      <c r="CG722" s="39" t="str">
        <f t="shared" si="490"/>
        <v/>
      </c>
      <c r="CH722" s="39" t="str">
        <f t="shared" si="491"/>
        <v/>
      </c>
      <c r="CI722" s="39" t="str">
        <f t="shared" si="492"/>
        <v/>
      </c>
    </row>
    <row r="723" spans="1:87">
      <c r="A723" s="18"/>
      <c r="B723" s="15" t="str">
        <f>'Gene Table'!E722</f>
        <v>hsa-miR-214-5p</v>
      </c>
      <c r="C723" s="15" t="str">
        <f>'Gene Table'!B722</f>
        <v>N24</v>
      </c>
      <c r="D723" s="16" t="str">
        <f>IF(SUM('Test Sample Data'!D$3:D$98)&gt;10,IF(AND(ISNUMBER('Test Sample Data'!D722),'Test Sample Data'!D722&lt;$B$1,'Test Sample Data'!D722&gt;0),'Test Sample Data'!D722,$B$1),"")</f>
        <v/>
      </c>
      <c r="E723" s="17" t="str">
        <f>IF(SUM('Test Sample Data'!E$3:E$98)&gt;10,IF(AND(ISNUMBER('Test Sample Data'!E722),'Test Sample Data'!E722&lt;$B$1,'Test Sample Data'!E722&gt;0),'Test Sample Data'!E722,$B$1),"")</f>
        <v/>
      </c>
      <c r="F723" s="17" t="str">
        <f>IF(SUM('Test Sample Data'!F$3:F$98)&gt;10,IF(AND(ISNUMBER('Test Sample Data'!F722),'Test Sample Data'!F722&lt;$B$1,'Test Sample Data'!F722&gt;0),'Test Sample Data'!F722,$B$1),"")</f>
        <v/>
      </c>
      <c r="G723" s="17" t="str">
        <f>IF(SUM('Test Sample Data'!G$3:G$98)&gt;10,IF(AND(ISNUMBER('Test Sample Data'!G722),'Test Sample Data'!G722&lt;$B$1,'Test Sample Data'!G722&gt;0),'Test Sample Data'!G722,$B$1),"")</f>
        <v/>
      </c>
      <c r="H723" s="17" t="str">
        <f>IF(SUM('Test Sample Data'!H$3:H$98)&gt;10,IF(AND(ISNUMBER('Test Sample Data'!H722),'Test Sample Data'!H722&lt;$B$1,'Test Sample Data'!H722&gt;0),'Test Sample Data'!H722,$B$1),"")</f>
        <v/>
      </c>
      <c r="I723" s="17" t="str">
        <f>IF(SUM('Test Sample Data'!I$3:I$98)&gt;10,IF(AND(ISNUMBER('Test Sample Data'!I722),'Test Sample Data'!I722&lt;$B$1,'Test Sample Data'!I722&gt;0),'Test Sample Data'!I722,$B$1),"")</f>
        <v/>
      </c>
      <c r="J723" s="17" t="str">
        <f>IF(SUM('Test Sample Data'!J$3:J$98)&gt;10,IF(AND(ISNUMBER('Test Sample Data'!J722),'Test Sample Data'!J722&lt;$B$1,'Test Sample Data'!J722&gt;0),'Test Sample Data'!J722,$B$1),"")</f>
        <v/>
      </c>
      <c r="K723" s="17" t="str">
        <f>IF(SUM('Test Sample Data'!K$3:K$98)&gt;10,IF(AND(ISNUMBER('Test Sample Data'!K722),'Test Sample Data'!K722&lt;$B$1,'Test Sample Data'!K722&gt;0),'Test Sample Data'!K722,$B$1),"")</f>
        <v/>
      </c>
      <c r="L723" s="17" t="str">
        <f>IF(SUM('Test Sample Data'!L$3:L$98)&gt;10,IF(AND(ISNUMBER('Test Sample Data'!L722),'Test Sample Data'!L722&lt;$B$1,'Test Sample Data'!L722&gt;0),'Test Sample Data'!L722,$B$1),"")</f>
        <v/>
      </c>
      <c r="M723" s="17" t="str">
        <f>IF(SUM('Test Sample Data'!M$3:M$98)&gt;10,IF(AND(ISNUMBER('Test Sample Data'!M722),'Test Sample Data'!M722&lt;$B$1,'Test Sample Data'!M722&gt;0),'Test Sample Data'!M722,$B$1),"")</f>
        <v/>
      </c>
      <c r="N723" s="17" t="str">
        <f>'Gene Table'!E722</f>
        <v>hsa-miR-214-5p</v>
      </c>
      <c r="O723" s="17" t="str">
        <f>'Gene Table'!B722</f>
        <v>N24</v>
      </c>
      <c r="P723" s="17" t="str">
        <f>IF(SUM('Control Sample Data'!D$3:D$98)&gt;10,IF(AND(ISNUMBER('Control Sample Data'!D722),'Control Sample Data'!D722&lt;$B$1,'Control Sample Data'!D722&gt;0),'Control Sample Data'!D722,$B$1),"")</f>
        <v/>
      </c>
      <c r="Q723" s="17" t="str">
        <f>IF(SUM('Control Sample Data'!E$3:E$98)&gt;10,IF(AND(ISNUMBER('Control Sample Data'!E722),'Control Sample Data'!E722&lt;$B$1,'Control Sample Data'!E722&gt;0),'Control Sample Data'!E722,$B$1),"")</f>
        <v/>
      </c>
      <c r="R723" s="17" t="str">
        <f>IF(SUM('Control Sample Data'!F$3:F$98)&gt;10,IF(AND(ISNUMBER('Control Sample Data'!F722),'Control Sample Data'!F722&lt;$B$1,'Control Sample Data'!F722&gt;0),'Control Sample Data'!F722,$B$1),"")</f>
        <v/>
      </c>
      <c r="S723" s="17" t="str">
        <f>IF(SUM('Control Sample Data'!G$3:G$98)&gt;10,IF(AND(ISNUMBER('Control Sample Data'!G722),'Control Sample Data'!G722&lt;$B$1,'Control Sample Data'!G722&gt;0),'Control Sample Data'!G722,$B$1),"")</f>
        <v/>
      </c>
      <c r="T723" s="17" t="str">
        <f>IF(SUM('Control Sample Data'!H$3:H$98)&gt;10,IF(AND(ISNUMBER('Control Sample Data'!H722),'Control Sample Data'!H722&lt;$B$1,'Control Sample Data'!H722&gt;0),'Control Sample Data'!H722,$B$1),"")</f>
        <v/>
      </c>
      <c r="U723" s="17" t="str">
        <f>IF(SUM('Control Sample Data'!I$3:I$98)&gt;10,IF(AND(ISNUMBER('Control Sample Data'!I722),'Control Sample Data'!I722&lt;$B$1,'Control Sample Data'!I722&gt;0),'Control Sample Data'!I722,$B$1),"")</f>
        <v/>
      </c>
      <c r="V723" s="17" t="str">
        <f>IF(SUM('Control Sample Data'!J$3:J$98)&gt;10,IF(AND(ISNUMBER('Control Sample Data'!J722),'Control Sample Data'!J722&lt;$B$1,'Control Sample Data'!J722&gt;0),'Control Sample Data'!J722,$B$1),"")</f>
        <v/>
      </c>
      <c r="W723" s="17" t="str">
        <f>IF(SUM('Control Sample Data'!K$3:K$98)&gt;10,IF(AND(ISNUMBER('Control Sample Data'!K722),'Control Sample Data'!K722&lt;$B$1,'Control Sample Data'!K722&gt;0),'Control Sample Data'!K722,$B$1),"")</f>
        <v/>
      </c>
      <c r="X723" s="17" t="str">
        <f>IF(SUM('Control Sample Data'!L$3:L$98)&gt;10,IF(AND(ISNUMBER('Control Sample Data'!L722),'Control Sample Data'!L722&lt;$B$1,'Control Sample Data'!L722&gt;0),'Control Sample Data'!L722,$B$1),"")</f>
        <v/>
      </c>
      <c r="Y723" s="17" t="str">
        <f>IF(SUM('Control Sample Data'!M$3:M$98)&gt;10,IF(AND(ISNUMBER('Control Sample Data'!M722),'Control Sample Data'!M722&lt;$B$1,'Control Sample Data'!M722&gt;0),'Control Sample Data'!M722,$B$1),"")</f>
        <v/>
      </c>
      <c r="AT723" s="36" t="str">
        <f t="shared" si="493"/>
        <v/>
      </c>
      <c r="AU723" s="36" t="str">
        <f t="shared" si="494"/>
        <v/>
      </c>
      <c r="AV723" s="36" t="str">
        <f t="shared" si="495"/>
        <v/>
      </c>
      <c r="AW723" s="36" t="str">
        <f t="shared" si="496"/>
        <v/>
      </c>
      <c r="AX723" s="36" t="str">
        <f t="shared" si="497"/>
        <v/>
      </c>
      <c r="AY723" s="36" t="str">
        <f t="shared" si="498"/>
        <v/>
      </c>
      <c r="AZ723" s="36" t="str">
        <f t="shared" si="499"/>
        <v/>
      </c>
      <c r="BA723" s="36" t="str">
        <f t="shared" si="500"/>
        <v/>
      </c>
      <c r="BB723" s="36" t="str">
        <f t="shared" si="501"/>
        <v/>
      </c>
      <c r="BC723" s="36" t="str">
        <f t="shared" si="502"/>
        <v/>
      </c>
      <c r="BD723" s="36" t="str">
        <f t="shared" si="503"/>
        <v/>
      </c>
      <c r="BE723" s="36" t="str">
        <f t="shared" si="504"/>
        <v/>
      </c>
      <c r="BF723" s="36" t="str">
        <f t="shared" si="505"/>
        <v/>
      </c>
      <c r="BG723" s="36" t="str">
        <f t="shared" si="506"/>
        <v/>
      </c>
      <c r="BH723" s="36" t="str">
        <f t="shared" si="507"/>
        <v/>
      </c>
      <c r="BI723" s="36" t="str">
        <f t="shared" si="508"/>
        <v/>
      </c>
      <c r="BJ723" s="36" t="str">
        <f t="shared" si="509"/>
        <v/>
      </c>
      <c r="BK723" s="36" t="str">
        <f t="shared" si="510"/>
        <v/>
      </c>
      <c r="BL723" s="36" t="str">
        <f t="shared" si="511"/>
        <v/>
      </c>
      <c r="BM723" s="36" t="str">
        <f t="shared" si="512"/>
        <v/>
      </c>
      <c r="BN723" s="38" t="e">
        <f t="shared" si="471"/>
        <v>#DIV/0!</v>
      </c>
      <c r="BO723" s="38" t="e">
        <f t="shared" si="472"/>
        <v>#DIV/0!</v>
      </c>
      <c r="BP723" s="39" t="str">
        <f t="shared" si="473"/>
        <v/>
      </c>
      <c r="BQ723" s="39" t="str">
        <f t="shared" si="474"/>
        <v/>
      </c>
      <c r="BR723" s="39" t="str">
        <f t="shared" si="475"/>
        <v/>
      </c>
      <c r="BS723" s="39" t="str">
        <f t="shared" si="476"/>
        <v/>
      </c>
      <c r="BT723" s="39" t="str">
        <f t="shared" si="477"/>
        <v/>
      </c>
      <c r="BU723" s="39" t="str">
        <f t="shared" si="478"/>
        <v/>
      </c>
      <c r="BV723" s="39" t="str">
        <f t="shared" si="479"/>
        <v/>
      </c>
      <c r="BW723" s="39" t="str">
        <f t="shared" si="480"/>
        <v/>
      </c>
      <c r="BX723" s="39" t="str">
        <f t="shared" si="481"/>
        <v/>
      </c>
      <c r="BY723" s="39" t="str">
        <f t="shared" si="482"/>
        <v/>
      </c>
      <c r="BZ723" s="39" t="str">
        <f t="shared" si="483"/>
        <v/>
      </c>
      <c r="CA723" s="39" t="str">
        <f t="shared" si="484"/>
        <v/>
      </c>
      <c r="CB723" s="39" t="str">
        <f t="shared" si="485"/>
        <v/>
      </c>
      <c r="CC723" s="39" t="str">
        <f t="shared" si="486"/>
        <v/>
      </c>
      <c r="CD723" s="39" t="str">
        <f t="shared" si="487"/>
        <v/>
      </c>
      <c r="CE723" s="39" t="str">
        <f t="shared" si="488"/>
        <v/>
      </c>
      <c r="CF723" s="39" t="str">
        <f t="shared" si="489"/>
        <v/>
      </c>
      <c r="CG723" s="39" t="str">
        <f t="shared" si="490"/>
        <v/>
      </c>
      <c r="CH723" s="39" t="str">
        <f t="shared" si="491"/>
        <v/>
      </c>
      <c r="CI723" s="39" t="str">
        <f t="shared" si="492"/>
        <v/>
      </c>
    </row>
    <row r="724" spans="1:87">
      <c r="A724" s="18"/>
      <c r="B724" s="15" t="str">
        <f>'Gene Table'!E723</f>
        <v>hsa-miR-146b-3p</v>
      </c>
      <c r="C724" s="15" t="str">
        <f>'Gene Table'!B723</f>
        <v>O01</v>
      </c>
      <c r="D724" s="16" t="str">
        <f>IF(SUM('Test Sample Data'!D$3:D$98)&gt;10,IF(AND(ISNUMBER('Test Sample Data'!D723),'Test Sample Data'!D723&lt;$B$1,'Test Sample Data'!D723&gt;0),'Test Sample Data'!D723,$B$1),"")</f>
        <v/>
      </c>
      <c r="E724" s="17" t="str">
        <f>IF(SUM('Test Sample Data'!E$3:E$98)&gt;10,IF(AND(ISNUMBER('Test Sample Data'!E723),'Test Sample Data'!E723&lt;$B$1,'Test Sample Data'!E723&gt;0),'Test Sample Data'!E723,$B$1),"")</f>
        <v/>
      </c>
      <c r="F724" s="17" t="str">
        <f>IF(SUM('Test Sample Data'!F$3:F$98)&gt;10,IF(AND(ISNUMBER('Test Sample Data'!F723),'Test Sample Data'!F723&lt;$B$1,'Test Sample Data'!F723&gt;0),'Test Sample Data'!F723,$B$1),"")</f>
        <v/>
      </c>
      <c r="G724" s="17" t="str">
        <f>IF(SUM('Test Sample Data'!G$3:G$98)&gt;10,IF(AND(ISNUMBER('Test Sample Data'!G723),'Test Sample Data'!G723&lt;$B$1,'Test Sample Data'!G723&gt;0),'Test Sample Data'!G723,$B$1),"")</f>
        <v/>
      </c>
      <c r="H724" s="17" t="str">
        <f>IF(SUM('Test Sample Data'!H$3:H$98)&gt;10,IF(AND(ISNUMBER('Test Sample Data'!H723),'Test Sample Data'!H723&lt;$B$1,'Test Sample Data'!H723&gt;0),'Test Sample Data'!H723,$B$1),"")</f>
        <v/>
      </c>
      <c r="I724" s="17" t="str">
        <f>IF(SUM('Test Sample Data'!I$3:I$98)&gt;10,IF(AND(ISNUMBER('Test Sample Data'!I723),'Test Sample Data'!I723&lt;$B$1,'Test Sample Data'!I723&gt;0),'Test Sample Data'!I723,$B$1),"")</f>
        <v/>
      </c>
      <c r="J724" s="17" t="str">
        <f>IF(SUM('Test Sample Data'!J$3:J$98)&gt;10,IF(AND(ISNUMBER('Test Sample Data'!J723),'Test Sample Data'!J723&lt;$B$1,'Test Sample Data'!J723&gt;0),'Test Sample Data'!J723,$B$1),"")</f>
        <v/>
      </c>
      <c r="K724" s="17" t="str">
        <f>IF(SUM('Test Sample Data'!K$3:K$98)&gt;10,IF(AND(ISNUMBER('Test Sample Data'!K723),'Test Sample Data'!K723&lt;$B$1,'Test Sample Data'!K723&gt;0),'Test Sample Data'!K723,$B$1),"")</f>
        <v/>
      </c>
      <c r="L724" s="17" t="str">
        <f>IF(SUM('Test Sample Data'!L$3:L$98)&gt;10,IF(AND(ISNUMBER('Test Sample Data'!L723),'Test Sample Data'!L723&lt;$B$1,'Test Sample Data'!L723&gt;0),'Test Sample Data'!L723,$B$1),"")</f>
        <v/>
      </c>
      <c r="M724" s="17" t="str">
        <f>IF(SUM('Test Sample Data'!M$3:M$98)&gt;10,IF(AND(ISNUMBER('Test Sample Data'!M723),'Test Sample Data'!M723&lt;$B$1,'Test Sample Data'!M723&gt;0),'Test Sample Data'!M723,$B$1),"")</f>
        <v/>
      </c>
      <c r="N724" s="17" t="str">
        <f>'Gene Table'!E723</f>
        <v>hsa-miR-146b-3p</v>
      </c>
      <c r="O724" s="17" t="str">
        <f>'Gene Table'!B723</f>
        <v>O01</v>
      </c>
      <c r="P724" s="17" t="str">
        <f>IF(SUM('Control Sample Data'!D$3:D$98)&gt;10,IF(AND(ISNUMBER('Control Sample Data'!D723),'Control Sample Data'!D723&lt;$B$1,'Control Sample Data'!D723&gt;0),'Control Sample Data'!D723,$B$1),"")</f>
        <v/>
      </c>
      <c r="Q724" s="17" t="str">
        <f>IF(SUM('Control Sample Data'!E$3:E$98)&gt;10,IF(AND(ISNUMBER('Control Sample Data'!E723),'Control Sample Data'!E723&lt;$B$1,'Control Sample Data'!E723&gt;0),'Control Sample Data'!E723,$B$1),"")</f>
        <v/>
      </c>
      <c r="R724" s="17" t="str">
        <f>IF(SUM('Control Sample Data'!F$3:F$98)&gt;10,IF(AND(ISNUMBER('Control Sample Data'!F723),'Control Sample Data'!F723&lt;$B$1,'Control Sample Data'!F723&gt;0),'Control Sample Data'!F723,$B$1),"")</f>
        <v/>
      </c>
      <c r="S724" s="17" t="str">
        <f>IF(SUM('Control Sample Data'!G$3:G$98)&gt;10,IF(AND(ISNUMBER('Control Sample Data'!G723),'Control Sample Data'!G723&lt;$B$1,'Control Sample Data'!G723&gt;0),'Control Sample Data'!G723,$B$1),"")</f>
        <v/>
      </c>
      <c r="T724" s="17" t="str">
        <f>IF(SUM('Control Sample Data'!H$3:H$98)&gt;10,IF(AND(ISNUMBER('Control Sample Data'!H723),'Control Sample Data'!H723&lt;$B$1,'Control Sample Data'!H723&gt;0),'Control Sample Data'!H723,$B$1),"")</f>
        <v/>
      </c>
      <c r="U724" s="17" t="str">
        <f>IF(SUM('Control Sample Data'!I$3:I$98)&gt;10,IF(AND(ISNUMBER('Control Sample Data'!I723),'Control Sample Data'!I723&lt;$B$1,'Control Sample Data'!I723&gt;0),'Control Sample Data'!I723,$B$1),"")</f>
        <v/>
      </c>
      <c r="V724" s="17" t="str">
        <f>IF(SUM('Control Sample Data'!J$3:J$98)&gt;10,IF(AND(ISNUMBER('Control Sample Data'!J723),'Control Sample Data'!J723&lt;$B$1,'Control Sample Data'!J723&gt;0),'Control Sample Data'!J723,$B$1),"")</f>
        <v/>
      </c>
      <c r="W724" s="17" t="str">
        <f>IF(SUM('Control Sample Data'!K$3:K$98)&gt;10,IF(AND(ISNUMBER('Control Sample Data'!K723),'Control Sample Data'!K723&lt;$B$1,'Control Sample Data'!K723&gt;0),'Control Sample Data'!K723,$B$1),"")</f>
        <v/>
      </c>
      <c r="X724" s="17" t="str">
        <f>IF(SUM('Control Sample Data'!L$3:L$98)&gt;10,IF(AND(ISNUMBER('Control Sample Data'!L723),'Control Sample Data'!L723&lt;$B$1,'Control Sample Data'!L723&gt;0),'Control Sample Data'!L723,$B$1),"")</f>
        <v/>
      </c>
      <c r="Y724" s="17" t="str">
        <f>IF(SUM('Control Sample Data'!M$3:M$98)&gt;10,IF(AND(ISNUMBER('Control Sample Data'!M723),'Control Sample Data'!M723&lt;$B$1,'Control Sample Data'!M723&gt;0),'Control Sample Data'!M723,$B$1),"")</f>
        <v/>
      </c>
      <c r="AT724" s="36" t="str">
        <f t="shared" si="493"/>
        <v/>
      </c>
      <c r="AU724" s="36" t="str">
        <f t="shared" si="494"/>
        <v/>
      </c>
      <c r="AV724" s="36" t="str">
        <f t="shared" si="495"/>
        <v/>
      </c>
      <c r="AW724" s="36" t="str">
        <f t="shared" si="496"/>
        <v/>
      </c>
      <c r="AX724" s="36" t="str">
        <f t="shared" si="497"/>
        <v/>
      </c>
      <c r="AY724" s="36" t="str">
        <f t="shared" si="498"/>
        <v/>
      </c>
      <c r="AZ724" s="36" t="str">
        <f t="shared" si="499"/>
        <v/>
      </c>
      <c r="BA724" s="36" t="str">
        <f t="shared" si="500"/>
        <v/>
      </c>
      <c r="BB724" s="36" t="str">
        <f t="shared" si="501"/>
        <v/>
      </c>
      <c r="BC724" s="36" t="str">
        <f t="shared" si="502"/>
        <v/>
      </c>
      <c r="BD724" s="36" t="str">
        <f t="shared" si="503"/>
        <v/>
      </c>
      <c r="BE724" s="36" t="str">
        <f t="shared" si="504"/>
        <v/>
      </c>
      <c r="BF724" s="36" t="str">
        <f t="shared" si="505"/>
        <v/>
      </c>
      <c r="BG724" s="36" t="str">
        <f t="shared" si="506"/>
        <v/>
      </c>
      <c r="BH724" s="36" t="str">
        <f t="shared" si="507"/>
        <v/>
      </c>
      <c r="BI724" s="36" t="str">
        <f t="shared" si="508"/>
        <v/>
      </c>
      <c r="BJ724" s="36" t="str">
        <f t="shared" si="509"/>
        <v/>
      </c>
      <c r="BK724" s="36" t="str">
        <f t="shared" si="510"/>
        <v/>
      </c>
      <c r="BL724" s="36" t="str">
        <f t="shared" si="511"/>
        <v/>
      </c>
      <c r="BM724" s="36" t="str">
        <f t="shared" si="512"/>
        <v/>
      </c>
      <c r="BN724" s="38" t="e">
        <f t="shared" si="471"/>
        <v>#DIV/0!</v>
      </c>
      <c r="BO724" s="38" t="e">
        <f t="shared" si="472"/>
        <v>#DIV/0!</v>
      </c>
      <c r="BP724" s="39" t="str">
        <f t="shared" si="473"/>
        <v/>
      </c>
      <c r="BQ724" s="39" t="str">
        <f t="shared" si="474"/>
        <v/>
      </c>
      <c r="BR724" s="39" t="str">
        <f t="shared" si="475"/>
        <v/>
      </c>
      <c r="BS724" s="39" t="str">
        <f t="shared" si="476"/>
        <v/>
      </c>
      <c r="BT724" s="39" t="str">
        <f t="shared" si="477"/>
        <v/>
      </c>
      <c r="BU724" s="39" t="str">
        <f t="shared" si="478"/>
        <v/>
      </c>
      <c r="BV724" s="39" t="str">
        <f t="shared" si="479"/>
        <v/>
      </c>
      <c r="BW724" s="39" t="str">
        <f t="shared" si="480"/>
        <v/>
      </c>
      <c r="BX724" s="39" t="str">
        <f t="shared" si="481"/>
        <v/>
      </c>
      <c r="BY724" s="39" t="str">
        <f t="shared" si="482"/>
        <v/>
      </c>
      <c r="BZ724" s="39" t="str">
        <f t="shared" si="483"/>
        <v/>
      </c>
      <c r="CA724" s="39" t="str">
        <f t="shared" si="484"/>
        <v/>
      </c>
      <c r="CB724" s="39" t="str">
        <f t="shared" si="485"/>
        <v/>
      </c>
      <c r="CC724" s="39" t="str">
        <f t="shared" si="486"/>
        <v/>
      </c>
      <c r="CD724" s="39" t="str">
        <f t="shared" si="487"/>
        <v/>
      </c>
      <c r="CE724" s="39" t="str">
        <f t="shared" si="488"/>
        <v/>
      </c>
      <c r="CF724" s="39" t="str">
        <f t="shared" si="489"/>
        <v/>
      </c>
      <c r="CG724" s="39" t="str">
        <f t="shared" si="490"/>
        <v/>
      </c>
      <c r="CH724" s="39" t="str">
        <f t="shared" si="491"/>
        <v/>
      </c>
      <c r="CI724" s="39" t="str">
        <f t="shared" si="492"/>
        <v/>
      </c>
    </row>
    <row r="725" spans="1:87">
      <c r="A725" s="18"/>
      <c r="B725" s="15" t="str">
        <f>'Gene Table'!E724</f>
        <v>hsa-let-7g-5p</v>
      </c>
      <c r="C725" s="15" t="str">
        <f>'Gene Table'!B724</f>
        <v>O02</v>
      </c>
      <c r="D725" s="16" t="str">
        <f>IF(SUM('Test Sample Data'!D$3:D$98)&gt;10,IF(AND(ISNUMBER('Test Sample Data'!D724),'Test Sample Data'!D724&lt;$B$1,'Test Sample Data'!D724&gt;0),'Test Sample Data'!D724,$B$1),"")</f>
        <v/>
      </c>
      <c r="E725" s="17" t="str">
        <f>IF(SUM('Test Sample Data'!E$3:E$98)&gt;10,IF(AND(ISNUMBER('Test Sample Data'!E724),'Test Sample Data'!E724&lt;$B$1,'Test Sample Data'!E724&gt;0),'Test Sample Data'!E724,$B$1),"")</f>
        <v/>
      </c>
      <c r="F725" s="17" t="str">
        <f>IF(SUM('Test Sample Data'!F$3:F$98)&gt;10,IF(AND(ISNUMBER('Test Sample Data'!F724),'Test Sample Data'!F724&lt;$B$1,'Test Sample Data'!F724&gt;0),'Test Sample Data'!F724,$B$1),"")</f>
        <v/>
      </c>
      <c r="G725" s="17" t="str">
        <f>IF(SUM('Test Sample Data'!G$3:G$98)&gt;10,IF(AND(ISNUMBER('Test Sample Data'!G724),'Test Sample Data'!G724&lt;$B$1,'Test Sample Data'!G724&gt;0),'Test Sample Data'!G724,$B$1),"")</f>
        <v/>
      </c>
      <c r="H725" s="17" t="str">
        <f>IF(SUM('Test Sample Data'!H$3:H$98)&gt;10,IF(AND(ISNUMBER('Test Sample Data'!H724),'Test Sample Data'!H724&lt;$B$1,'Test Sample Data'!H724&gt;0),'Test Sample Data'!H724,$B$1),"")</f>
        <v/>
      </c>
      <c r="I725" s="17" t="str">
        <f>IF(SUM('Test Sample Data'!I$3:I$98)&gt;10,IF(AND(ISNUMBER('Test Sample Data'!I724),'Test Sample Data'!I724&lt;$B$1,'Test Sample Data'!I724&gt;0),'Test Sample Data'!I724,$B$1),"")</f>
        <v/>
      </c>
      <c r="J725" s="17" t="str">
        <f>IF(SUM('Test Sample Data'!J$3:J$98)&gt;10,IF(AND(ISNUMBER('Test Sample Data'!J724),'Test Sample Data'!J724&lt;$B$1,'Test Sample Data'!J724&gt;0),'Test Sample Data'!J724,$B$1),"")</f>
        <v/>
      </c>
      <c r="K725" s="17" t="str">
        <f>IF(SUM('Test Sample Data'!K$3:K$98)&gt;10,IF(AND(ISNUMBER('Test Sample Data'!K724),'Test Sample Data'!K724&lt;$B$1,'Test Sample Data'!K724&gt;0),'Test Sample Data'!K724,$B$1),"")</f>
        <v/>
      </c>
      <c r="L725" s="17" t="str">
        <f>IF(SUM('Test Sample Data'!L$3:L$98)&gt;10,IF(AND(ISNUMBER('Test Sample Data'!L724),'Test Sample Data'!L724&lt;$B$1,'Test Sample Data'!L724&gt;0),'Test Sample Data'!L724,$B$1),"")</f>
        <v/>
      </c>
      <c r="M725" s="17" t="str">
        <f>IF(SUM('Test Sample Data'!M$3:M$98)&gt;10,IF(AND(ISNUMBER('Test Sample Data'!M724),'Test Sample Data'!M724&lt;$B$1,'Test Sample Data'!M724&gt;0),'Test Sample Data'!M724,$B$1),"")</f>
        <v/>
      </c>
      <c r="N725" s="17" t="str">
        <f>'Gene Table'!E724</f>
        <v>hsa-let-7g-5p</v>
      </c>
      <c r="O725" s="17" t="str">
        <f>'Gene Table'!B724</f>
        <v>O02</v>
      </c>
      <c r="P725" s="17" t="str">
        <f>IF(SUM('Control Sample Data'!D$3:D$98)&gt;10,IF(AND(ISNUMBER('Control Sample Data'!D724),'Control Sample Data'!D724&lt;$B$1,'Control Sample Data'!D724&gt;0),'Control Sample Data'!D724,$B$1),"")</f>
        <v/>
      </c>
      <c r="Q725" s="17" t="str">
        <f>IF(SUM('Control Sample Data'!E$3:E$98)&gt;10,IF(AND(ISNUMBER('Control Sample Data'!E724),'Control Sample Data'!E724&lt;$B$1,'Control Sample Data'!E724&gt;0),'Control Sample Data'!E724,$B$1),"")</f>
        <v/>
      </c>
      <c r="R725" s="17" t="str">
        <f>IF(SUM('Control Sample Data'!F$3:F$98)&gt;10,IF(AND(ISNUMBER('Control Sample Data'!F724),'Control Sample Data'!F724&lt;$B$1,'Control Sample Data'!F724&gt;0),'Control Sample Data'!F724,$B$1),"")</f>
        <v/>
      </c>
      <c r="S725" s="17" t="str">
        <f>IF(SUM('Control Sample Data'!G$3:G$98)&gt;10,IF(AND(ISNUMBER('Control Sample Data'!G724),'Control Sample Data'!G724&lt;$B$1,'Control Sample Data'!G724&gt;0),'Control Sample Data'!G724,$B$1),"")</f>
        <v/>
      </c>
      <c r="T725" s="17" t="str">
        <f>IF(SUM('Control Sample Data'!H$3:H$98)&gt;10,IF(AND(ISNUMBER('Control Sample Data'!H724),'Control Sample Data'!H724&lt;$B$1,'Control Sample Data'!H724&gt;0),'Control Sample Data'!H724,$B$1),"")</f>
        <v/>
      </c>
      <c r="U725" s="17" t="str">
        <f>IF(SUM('Control Sample Data'!I$3:I$98)&gt;10,IF(AND(ISNUMBER('Control Sample Data'!I724),'Control Sample Data'!I724&lt;$B$1,'Control Sample Data'!I724&gt;0),'Control Sample Data'!I724,$B$1),"")</f>
        <v/>
      </c>
      <c r="V725" s="17" t="str">
        <f>IF(SUM('Control Sample Data'!J$3:J$98)&gt;10,IF(AND(ISNUMBER('Control Sample Data'!J724),'Control Sample Data'!J724&lt;$B$1,'Control Sample Data'!J724&gt;0),'Control Sample Data'!J724,$B$1),"")</f>
        <v/>
      </c>
      <c r="W725" s="17" t="str">
        <f>IF(SUM('Control Sample Data'!K$3:K$98)&gt;10,IF(AND(ISNUMBER('Control Sample Data'!K724),'Control Sample Data'!K724&lt;$B$1,'Control Sample Data'!K724&gt;0),'Control Sample Data'!K724,$B$1),"")</f>
        <v/>
      </c>
      <c r="X725" s="17" t="str">
        <f>IF(SUM('Control Sample Data'!L$3:L$98)&gt;10,IF(AND(ISNUMBER('Control Sample Data'!L724),'Control Sample Data'!L724&lt;$B$1,'Control Sample Data'!L724&gt;0),'Control Sample Data'!L724,$B$1),"")</f>
        <v/>
      </c>
      <c r="Y725" s="17" t="str">
        <f>IF(SUM('Control Sample Data'!M$3:M$98)&gt;10,IF(AND(ISNUMBER('Control Sample Data'!M724),'Control Sample Data'!M724&lt;$B$1,'Control Sample Data'!M724&gt;0),'Control Sample Data'!M724,$B$1),"")</f>
        <v/>
      </c>
      <c r="AT725" s="36" t="str">
        <f t="shared" si="493"/>
        <v/>
      </c>
      <c r="AU725" s="36" t="str">
        <f t="shared" si="494"/>
        <v/>
      </c>
      <c r="AV725" s="36" t="str">
        <f t="shared" si="495"/>
        <v/>
      </c>
      <c r="AW725" s="36" t="str">
        <f t="shared" si="496"/>
        <v/>
      </c>
      <c r="AX725" s="36" t="str">
        <f t="shared" si="497"/>
        <v/>
      </c>
      <c r="AY725" s="36" t="str">
        <f t="shared" si="498"/>
        <v/>
      </c>
      <c r="AZ725" s="36" t="str">
        <f t="shared" si="499"/>
        <v/>
      </c>
      <c r="BA725" s="36" t="str">
        <f t="shared" si="500"/>
        <v/>
      </c>
      <c r="BB725" s="36" t="str">
        <f t="shared" si="501"/>
        <v/>
      </c>
      <c r="BC725" s="36" t="str">
        <f t="shared" si="502"/>
        <v/>
      </c>
      <c r="BD725" s="36" t="str">
        <f t="shared" si="503"/>
        <v/>
      </c>
      <c r="BE725" s="36" t="str">
        <f t="shared" si="504"/>
        <v/>
      </c>
      <c r="BF725" s="36" t="str">
        <f t="shared" si="505"/>
        <v/>
      </c>
      <c r="BG725" s="36" t="str">
        <f t="shared" si="506"/>
        <v/>
      </c>
      <c r="BH725" s="36" t="str">
        <f t="shared" si="507"/>
        <v/>
      </c>
      <c r="BI725" s="36" t="str">
        <f t="shared" si="508"/>
        <v/>
      </c>
      <c r="BJ725" s="36" t="str">
        <f t="shared" si="509"/>
        <v/>
      </c>
      <c r="BK725" s="36" t="str">
        <f t="shared" si="510"/>
        <v/>
      </c>
      <c r="BL725" s="36" t="str">
        <f t="shared" si="511"/>
        <v/>
      </c>
      <c r="BM725" s="36" t="str">
        <f t="shared" si="512"/>
        <v/>
      </c>
      <c r="BN725" s="38" t="e">
        <f t="shared" si="471"/>
        <v>#DIV/0!</v>
      </c>
      <c r="BO725" s="38" t="e">
        <f t="shared" si="472"/>
        <v>#DIV/0!</v>
      </c>
      <c r="BP725" s="39" t="str">
        <f t="shared" si="473"/>
        <v/>
      </c>
      <c r="BQ725" s="39" t="str">
        <f t="shared" si="474"/>
        <v/>
      </c>
      <c r="BR725" s="39" t="str">
        <f t="shared" si="475"/>
        <v/>
      </c>
      <c r="BS725" s="39" t="str">
        <f t="shared" si="476"/>
        <v/>
      </c>
      <c r="BT725" s="39" t="str">
        <f t="shared" si="477"/>
        <v/>
      </c>
      <c r="BU725" s="39" t="str">
        <f t="shared" si="478"/>
        <v/>
      </c>
      <c r="BV725" s="39" t="str">
        <f t="shared" si="479"/>
        <v/>
      </c>
      <c r="BW725" s="39" t="str">
        <f t="shared" si="480"/>
        <v/>
      </c>
      <c r="BX725" s="39" t="str">
        <f t="shared" si="481"/>
        <v/>
      </c>
      <c r="BY725" s="39" t="str">
        <f t="shared" si="482"/>
        <v/>
      </c>
      <c r="BZ725" s="39" t="str">
        <f t="shared" si="483"/>
        <v/>
      </c>
      <c r="CA725" s="39" t="str">
        <f t="shared" si="484"/>
        <v/>
      </c>
      <c r="CB725" s="39" t="str">
        <f t="shared" si="485"/>
        <v/>
      </c>
      <c r="CC725" s="39" t="str">
        <f t="shared" si="486"/>
        <v/>
      </c>
      <c r="CD725" s="39" t="str">
        <f t="shared" si="487"/>
        <v/>
      </c>
      <c r="CE725" s="39" t="str">
        <f t="shared" si="488"/>
        <v/>
      </c>
      <c r="CF725" s="39" t="str">
        <f t="shared" si="489"/>
        <v/>
      </c>
      <c r="CG725" s="39" t="str">
        <f t="shared" si="490"/>
        <v/>
      </c>
      <c r="CH725" s="39" t="str">
        <f t="shared" si="491"/>
        <v/>
      </c>
      <c r="CI725" s="39" t="str">
        <f t="shared" si="492"/>
        <v/>
      </c>
    </row>
    <row r="726" spans="1:87">
      <c r="A726" s="18"/>
      <c r="B726" s="15" t="str">
        <f>'Gene Table'!E725</f>
        <v>hsa-miR-342-3p</v>
      </c>
      <c r="C726" s="15" t="str">
        <f>'Gene Table'!B725</f>
        <v>O03</v>
      </c>
      <c r="D726" s="16" t="str">
        <f>IF(SUM('Test Sample Data'!D$3:D$98)&gt;10,IF(AND(ISNUMBER('Test Sample Data'!D725),'Test Sample Data'!D725&lt;$B$1,'Test Sample Data'!D725&gt;0),'Test Sample Data'!D725,$B$1),"")</f>
        <v/>
      </c>
      <c r="E726" s="17" t="str">
        <f>IF(SUM('Test Sample Data'!E$3:E$98)&gt;10,IF(AND(ISNUMBER('Test Sample Data'!E725),'Test Sample Data'!E725&lt;$B$1,'Test Sample Data'!E725&gt;0),'Test Sample Data'!E725,$B$1),"")</f>
        <v/>
      </c>
      <c r="F726" s="17" t="str">
        <f>IF(SUM('Test Sample Data'!F$3:F$98)&gt;10,IF(AND(ISNUMBER('Test Sample Data'!F725),'Test Sample Data'!F725&lt;$B$1,'Test Sample Data'!F725&gt;0),'Test Sample Data'!F725,$B$1),"")</f>
        <v/>
      </c>
      <c r="G726" s="17" t="str">
        <f>IF(SUM('Test Sample Data'!G$3:G$98)&gt;10,IF(AND(ISNUMBER('Test Sample Data'!G725),'Test Sample Data'!G725&lt;$B$1,'Test Sample Data'!G725&gt;0),'Test Sample Data'!G725,$B$1),"")</f>
        <v/>
      </c>
      <c r="H726" s="17" t="str">
        <f>IF(SUM('Test Sample Data'!H$3:H$98)&gt;10,IF(AND(ISNUMBER('Test Sample Data'!H725),'Test Sample Data'!H725&lt;$B$1,'Test Sample Data'!H725&gt;0),'Test Sample Data'!H725,$B$1),"")</f>
        <v/>
      </c>
      <c r="I726" s="17" t="str">
        <f>IF(SUM('Test Sample Data'!I$3:I$98)&gt;10,IF(AND(ISNUMBER('Test Sample Data'!I725),'Test Sample Data'!I725&lt;$B$1,'Test Sample Data'!I725&gt;0),'Test Sample Data'!I725,$B$1),"")</f>
        <v/>
      </c>
      <c r="J726" s="17" t="str">
        <f>IF(SUM('Test Sample Data'!J$3:J$98)&gt;10,IF(AND(ISNUMBER('Test Sample Data'!J725),'Test Sample Data'!J725&lt;$B$1,'Test Sample Data'!J725&gt;0),'Test Sample Data'!J725,$B$1),"")</f>
        <v/>
      </c>
      <c r="K726" s="17" t="str">
        <f>IF(SUM('Test Sample Data'!K$3:K$98)&gt;10,IF(AND(ISNUMBER('Test Sample Data'!K725),'Test Sample Data'!K725&lt;$B$1,'Test Sample Data'!K725&gt;0),'Test Sample Data'!K725,$B$1),"")</f>
        <v/>
      </c>
      <c r="L726" s="17" t="str">
        <f>IF(SUM('Test Sample Data'!L$3:L$98)&gt;10,IF(AND(ISNUMBER('Test Sample Data'!L725),'Test Sample Data'!L725&lt;$B$1,'Test Sample Data'!L725&gt;0),'Test Sample Data'!L725,$B$1),"")</f>
        <v/>
      </c>
      <c r="M726" s="17" t="str">
        <f>IF(SUM('Test Sample Data'!M$3:M$98)&gt;10,IF(AND(ISNUMBER('Test Sample Data'!M725),'Test Sample Data'!M725&lt;$B$1,'Test Sample Data'!M725&gt;0),'Test Sample Data'!M725,$B$1),"")</f>
        <v/>
      </c>
      <c r="N726" s="17" t="str">
        <f>'Gene Table'!E725</f>
        <v>hsa-miR-342-3p</v>
      </c>
      <c r="O726" s="17" t="str">
        <f>'Gene Table'!B725</f>
        <v>O03</v>
      </c>
      <c r="P726" s="17" t="str">
        <f>IF(SUM('Control Sample Data'!D$3:D$98)&gt;10,IF(AND(ISNUMBER('Control Sample Data'!D725),'Control Sample Data'!D725&lt;$B$1,'Control Sample Data'!D725&gt;0),'Control Sample Data'!D725,$B$1),"")</f>
        <v/>
      </c>
      <c r="Q726" s="17" t="str">
        <f>IF(SUM('Control Sample Data'!E$3:E$98)&gt;10,IF(AND(ISNUMBER('Control Sample Data'!E725),'Control Sample Data'!E725&lt;$B$1,'Control Sample Data'!E725&gt;0),'Control Sample Data'!E725,$B$1),"")</f>
        <v/>
      </c>
      <c r="R726" s="17" t="str">
        <f>IF(SUM('Control Sample Data'!F$3:F$98)&gt;10,IF(AND(ISNUMBER('Control Sample Data'!F725),'Control Sample Data'!F725&lt;$B$1,'Control Sample Data'!F725&gt;0),'Control Sample Data'!F725,$B$1),"")</f>
        <v/>
      </c>
      <c r="S726" s="17" t="str">
        <f>IF(SUM('Control Sample Data'!G$3:G$98)&gt;10,IF(AND(ISNUMBER('Control Sample Data'!G725),'Control Sample Data'!G725&lt;$B$1,'Control Sample Data'!G725&gt;0),'Control Sample Data'!G725,$B$1),"")</f>
        <v/>
      </c>
      <c r="T726" s="17" t="str">
        <f>IF(SUM('Control Sample Data'!H$3:H$98)&gt;10,IF(AND(ISNUMBER('Control Sample Data'!H725),'Control Sample Data'!H725&lt;$B$1,'Control Sample Data'!H725&gt;0),'Control Sample Data'!H725,$B$1),"")</f>
        <v/>
      </c>
      <c r="U726" s="17" t="str">
        <f>IF(SUM('Control Sample Data'!I$3:I$98)&gt;10,IF(AND(ISNUMBER('Control Sample Data'!I725),'Control Sample Data'!I725&lt;$B$1,'Control Sample Data'!I725&gt;0),'Control Sample Data'!I725,$B$1),"")</f>
        <v/>
      </c>
      <c r="V726" s="17" t="str">
        <f>IF(SUM('Control Sample Data'!J$3:J$98)&gt;10,IF(AND(ISNUMBER('Control Sample Data'!J725),'Control Sample Data'!J725&lt;$B$1,'Control Sample Data'!J725&gt;0),'Control Sample Data'!J725,$B$1),"")</f>
        <v/>
      </c>
      <c r="W726" s="17" t="str">
        <f>IF(SUM('Control Sample Data'!K$3:K$98)&gt;10,IF(AND(ISNUMBER('Control Sample Data'!K725),'Control Sample Data'!K725&lt;$B$1,'Control Sample Data'!K725&gt;0),'Control Sample Data'!K725,$B$1),"")</f>
        <v/>
      </c>
      <c r="X726" s="17" t="str">
        <f>IF(SUM('Control Sample Data'!L$3:L$98)&gt;10,IF(AND(ISNUMBER('Control Sample Data'!L725),'Control Sample Data'!L725&lt;$B$1,'Control Sample Data'!L725&gt;0),'Control Sample Data'!L725,$B$1),"")</f>
        <v/>
      </c>
      <c r="Y726" s="17" t="str">
        <f>IF(SUM('Control Sample Data'!M$3:M$98)&gt;10,IF(AND(ISNUMBER('Control Sample Data'!M725),'Control Sample Data'!M725&lt;$B$1,'Control Sample Data'!M725&gt;0),'Control Sample Data'!M725,$B$1),"")</f>
        <v/>
      </c>
      <c r="AT726" s="36" t="str">
        <f t="shared" si="493"/>
        <v/>
      </c>
      <c r="AU726" s="36" t="str">
        <f t="shared" si="494"/>
        <v/>
      </c>
      <c r="AV726" s="36" t="str">
        <f t="shared" si="495"/>
        <v/>
      </c>
      <c r="AW726" s="36" t="str">
        <f t="shared" si="496"/>
        <v/>
      </c>
      <c r="AX726" s="36" t="str">
        <f t="shared" si="497"/>
        <v/>
      </c>
      <c r="AY726" s="36" t="str">
        <f t="shared" si="498"/>
        <v/>
      </c>
      <c r="AZ726" s="36" t="str">
        <f t="shared" si="499"/>
        <v/>
      </c>
      <c r="BA726" s="36" t="str">
        <f t="shared" si="500"/>
        <v/>
      </c>
      <c r="BB726" s="36" t="str">
        <f t="shared" si="501"/>
        <v/>
      </c>
      <c r="BC726" s="36" t="str">
        <f t="shared" si="502"/>
        <v/>
      </c>
      <c r="BD726" s="36" t="str">
        <f t="shared" si="503"/>
        <v/>
      </c>
      <c r="BE726" s="36" t="str">
        <f t="shared" si="504"/>
        <v/>
      </c>
      <c r="BF726" s="36" t="str">
        <f t="shared" si="505"/>
        <v/>
      </c>
      <c r="BG726" s="36" t="str">
        <f t="shared" si="506"/>
        <v/>
      </c>
      <c r="BH726" s="36" t="str">
        <f t="shared" si="507"/>
        <v/>
      </c>
      <c r="BI726" s="36" t="str">
        <f t="shared" si="508"/>
        <v/>
      </c>
      <c r="BJ726" s="36" t="str">
        <f t="shared" si="509"/>
        <v/>
      </c>
      <c r="BK726" s="36" t="str">
        <f t="shared" si="510"/>
        <v/>
      </c>
      <c r="BL726" s="36" t="str">
        <f t="shared" si="511"/>
        <v/>
      </c>
      <c r="BM726" s="36" t="str">
        <f t="shared" si="512"/>
        <v/>
      </c>
      <c r="BN726" s="38" t="e">
        <f t="shared" si="471"/>
        <v>#DIV/0!</v>
      </c>
      <c r="BO726" s="38" t="e">
        <f t="shared" si="472"/>
        <v>#DIV/0!</v>
      </c>
      <c r="BP726" s="39" t="str">
        <f t="shared" si="473"/>
        <v/>
      </c>
      <c r="BQ726" s="39" t="str">
        <f t="shared" si="474"/>
        <v/>
      </c>
      <c r="BR726" s="39" t="str">
        <f t="shared" si="475"/>
        <v/>
      </c>
      <c r="BS726" s="39" t="str">
        <f t="shared" si="476"/>
        <v/>
      </c>
      <c r="BT726" s="39" t="str">
        <f t="shared" si="477"/>
        <v/>
      </c>
      <c r="BU726" s="39" t="str">
        <f t="shared" si="478"/>
        <v/>
      </c>
      <c r="BV726" s="39" t="str">
        <f t="shared" si="479"/>
        <v/>
      </c>
      <c r="BW726" s="39" t="str">
        <f t="shared" si="480"/>
        <v/>
      </c>
      <c r="BX726" s="39" t="str">
        <f t="shared" si="481"/>
        <v/>
      </c>
      <c r="BY726" s="39" t="str">
        <f t="shared" si="482"/>
        <v/>
      </c>
      <c r="BZ726" s="39" t="str">
        <f t="shared" si="483"/>
        <v/>
      </c>
      <c r="CA726" s="39" t="str">
        <f t="shared" si="484"/>
        <v/>
      </c>
      <c r="CB726" s="39" t="str">
        <f t="shared" si="485"/>
        <v/>
      </c>
      <c r="CC726" s="39" t="str">
        <f t="shared" si="486"/>
        <v/>
      </c>
      <c r="CD726" s="39" t="str">
        <f t="shared" si="487"/>
        <v/>
      </c>
      <c r="CE726" s="39" t="str">
        <f t="shared" si="488"/>
        <v/>
      </c>
      <c r="CF726" s="39" t="str">
        <f t="shared" si="489"/>
        <v/>
      </c>
      <c r="CG726" s="39" t="str">
        <f t="shared" si="490"/>
        <v/>
      </c>
      <c r="CH726" s="39" t="str">
        <f t="shared" si="491"/>
        <v/>
      </c>
      <c r="CI726" s="39" t="str">
        <f t="shared" si="492"/>
        <v/>
      </c>
    </row>
    <row r="727" spans="1:87">
      <c r="A727" s="18"/>
      <c r="B727" s="15" t="str">
        <f>'Gene Table'!E726</f>
        <v>hsa-miR-374a-5p</v>
      </c>
      <c r="C727" s="15" t="str">
        <f>'Gene Table'!B726</f>
        <v>O04</v>
      </c>
      <c r="D727" s="16" t="str">
        <f>IF(SUM('Test Sample Data'!D$3:D$98)&gt;10,IF(AND(ISNUMBER('Test Sample Data'!D726),'Test Sample Data'!D726&lt;$B$1,'Test Sample Data'!D726&gt;0),'Test Sample Data'!D726,$B$1),"")</f>
        <v/>
      </c>
      <c r="E727" s="17" t="str">
        <f>IF(SUM('Test Sample Data'!E$3:E$98)&gt;10,IF(AND(ISNUMBER('Test Sample Data'!E726),'Test Sample Data'!E726&lt;$B$1,'Test Sample Data'!E726&gt;0),'Test Sample Data'!E726,$B$1),"")</f>
        <v/>
      </c>
      <c r="F727" s="17" t="str">
        <f>IF(SUM('Test Sample Data'!F$3:F$98)&gt;10,IF(AND(ISNUMBER('Test Sample Data'!F726),'Test Sample Data'!F726&lt;$B$1,'Test Sample Data'!F726&gt;0),'Test Sample Data'!F726,$B$1),"")</f>
        <v/>
      </c>
      <c r="G727" s="17" t="str">
        <f>IF(SUM('Test Sample Data'!G$3:G$98)&gt;10,IF(AND(ISNUMBER('Test Sample Data'!G726),'Test Sample Data'!G726&lt;$B$1,'Test Sample Data'!G726&gt;0),'Test Sample Data'!G726,$B$1),"")</f>
        <v/>
      </c>
      <c r="H727" s="17" t="str">
        <f>IF(SUM('Test Sample Data'!H$3:H$98)&gt;10,IF(AND(ISNUMBER('Test Sample Data'!H726),'Test Sample Data'!H726&lt;$B$1,'Test Sample Data'!H726&gt;0),'Test Sample Data'!H726,$B$1),"")</f>
        <v/>
      </c>
      <c r="I727" s="17" t="str">
        <f>IF(SUM('Test Sample Data'!I$3:I$98)&gt;10,IF(AND(ISNUMBER('Test Sample Data'!I726),'Test Sample Data'!I726&lt;$B$1,'Test Sample Data'!I726&gt;0),'Test Sample Data'!I726,$B$1),"")</f>
        <v/>
      </c>
      <c r="J727" s="17" t="str">
        <f>IF(SUM('Test Sample Data'!J$3:J$98)&gt;10,IF(AND(ISNUMBER('Test Sample Data'!J726),'Test Sample Data'!J726&lt;$B$1,'Test Sample Data'!J726&gt;0),'Test Sample Data'!J726,$B$1),"")</f>
        <v/>
      </c>
      <c r="K727" s="17" t="str">
        <f>IF(SUM('Test Sample Data'!K$3:K$98)&gt;10,IF(AND(ISNUMBER('Test Sample Data'!K726),'Test Sample Data'!K726&lt;$B$1,'Test Sample Data'!K726&gt;0),'Test Sample Data'!K726,$B$1),"")</f>
        <v/>
      </c>
      <c r="L727" s="17" t="str">
        <f>IF(SUM('Test Sample Data'!L$3:L$98)&gt;10,IF(AND(ISNUMBER('Test Sample Data'!L726),'Test Sample Data'!L726&lt;$B$1,'Test Sample Data'!L726&gt;0),'Test Sample Data'!L726,$B$1),"")</f>
        <v/>
      </c>
      <c r="M727" s="17" t="str">
        <f>IF(SUM('Test Sample Data'!M$3:M$98)&gt;10,IF(AND(ISNUMBER('Test Sample Data'!M726),'Test Sample Data'!M726&lt;$B$1,'Test Sample Data'!M726&gt;0),'Test Sample Data'!M726,$B$1),"")</f>
        <v/>
      </c>
      <c r="N727" s="17" t="str">
        <f>'Gene Table'!E726</f>
        <v>hsa-miR-374a-5p</v>
      </c>
      <c r="O727" s="17" t="str">
        <f>'Gene Table'!B726</f>
        <v>O04</v>
      </c>
      <c r="P727" s="17" t="str">
        <f>IF(SUM('Control Sample Data'!D$3:D$98)&gt;10,IF(AND(ISNUMBER('Control Sample Data'!D726),'Control Sample Data'!D726&lt;$B$1,'Control Sample Data'!D726&gt;0),'Control Sample Data'!D726,$B$1),"")</f>
        <v/>
      </c>
      <c r="Q727" s="17" t="str">
        <f>IF(SUM('Control Sample Data'!E$3:E$98)&gt;10,IF(AND(ISNUMBER('Control Sample Data'!E726),'Control Sample Data'!E726&lt;$B$1,'Control Sample Data'!E726&gt;0),'Control Sample Data'!E726,$B$1),"")</f>
        <v/>
      </c>
      <c r="R727" s="17" t="str">
        <f>IF(SUM('Control Sample Data'!F$3:F$98)&gt;10,IF(AND(ISNUMBER('Control Sample Data'!F726),'Control Sample Data'!F726&lt;$B$1,'Control Sample Data'!F726&gt;0),'Control Sample Data'!F726,$B$1),"")</f>
        <v/>
      </c>
      <c r="S727" s="17" t="str">
        <f>IF(SUM('Control Sample Data'!G$3:G$98)&gt;10,IF(AND(ISNUMBER('Control Sample Data'!G726),'Control Sample Data'!G726&lt;$B$1,'Control Sample Data'!G726&gt;0),'Control Sample Data'!G726,$B$1),"")</f>
        <v/>
      </c>
      <c r="T727" s="17" t="str">
        <f>IF(SUM('Control Sample Data'!H$3:H$98)&gt;10,IF(AND(ISNUMBER('Control Sample Data'!H726),'Control Sample Data'!H726&lt;$B$1,'Control Sample Data'!H726&gt;0),'Control Sample Data'!H726,$B$1),"")</f>
        <v/>
      </c>
      <c r="U727" s="17" t="str">
        <f>IF(SUM('Control Sample Data'!I$3:I$98)&gt;10,IF(AND(ISNUMBER('Control Sample Data'!I726),'Control Sample Data'!I726&lt;$B$1,'Control Sample Data'!I726&gt;0),'Control Sample Data'!I726,$B$1),"")</f>
        <v/>
      </c>
      <c r="V727" s="17" t="str">
        <f>IF(SUM('Control Sample Data'!J$3:J$98)&gt;10,IF(AND(ISNUMBER('Control Sample Data'!J726),'Control Sample Data'!J726&lt;$B$1,'Control Sample Data'!J726&gt;0),'Control Sample Data'!J726,$B$1),"")</f>
        <v/>
      </c>
      <c r="W727" s="17" t="str">
        <f>IF(SUM('Control Sample Data'!K$3:K$98)&gt;10,IF(AND(ISNUMBER('Control Sample Data'!K726),'Control Sample Data'!K726&lt;$B$1,'Control Sample Data'!K726&gt;0),'Control Sample Data'!K726,$B$1),"")</f>
        <v/>
      </c>
      <c r="X727" s="17" t="str">
        <f>IF(SUM('Control Sample Data'!L$3:L$98)&gt;10,IF(AND(ISNUMBER('Control Sample Data'!L726),'Control Sample Data'!L726&lt;$B$1,'Control Sample Data'!L726&gt;0),'Control Sample Data'!L726,$B$1),"")</f>
        <v/>
      </c>
      <c r="Y727" s="17" t="str">
        <f>IF(SUM('Control Sample Data'!M$3:M$98)&gt;10,IF(AND(ISNUMBER('Control Sample Data'!M726),'Control Sample Data'!M726&lt;$B$1,'Control Sample Data'!M726&gt;0),'Control Sample Data'!M726,$B$1),"")</f>
        <v/>
      </c>
      <c r="AT727" s="36" t="str">
        <f t="shared" si="493"/>
        <v/>
      </c>
      <c r="AU727" s="36" t="str">
        <f t="shared" si="494"/>
        <v/>
      </c>
      <c r="AV727" s="36" t="str">
        <f t="shared" si="495"/>
        <v/>
      </c>
      <c r="AW727" s="36" t="str">
        <f t="shared" si="496"/>
        <v/>
      </c>
      <c r="AX727" s="36" t="str">
        <f t="shared" si="497"/>
        <v/>
      </c>
      <c r="AY727" s="36" t="str">
        <f t="shared" si="498"/>
        <v/>
      </c>
      <c r="AZ727" s="36" t="str">
        <f t="shared" si="499"/>
        <v/>
      </c>
      <c r="BA727" s="36" t="str">
        <f t="shared" si="500"/>
        <v/>
      </c>
      <c r="BB727" s="36" t="str">
        <f t="shared" si="501"/>
        <v/>
      </c>
      <c r="BC727" s="36" t="str">
        <f t="shared" si="502"/>
        <v/>
      </c>
      <c r="BD727" s="36" t="str">
        <f t="shared" si="503"/>
        <v/>
      </c>
      <c r="BE727" s="36" t="str">
        <f t="shared" si="504"/>
        <v/>
      </c>
      <c r="BF727" s="36" t="str">
        <f t="shared" si="505"/>
        <v/>
      </c>
      <c r="BG727" s="36" t="str">
        <f t="shared" si="506"/>
        <v/>
      </c>
      <c r="BH727" s="36" t="str">
        <f t="shared" si="507"/>
        <v/>
      </c>
      <c r="BI727" s="36" t="str">
        <f t="shared" si="508"/>
        <v/>
      </c>
      <c r="BJ727" s="36" t="str">
        <f t="shared" si="509"/>
        <v/>
      </c>
      <c r="BK727" s="36" t="str">
        <f t="shared" si="510"/>
        <v/>
      </c>
      <c r="BL727" s="36" t="str">
        <f t="shared" si="511"/>
        <v/>
      </c>
      <c r="BM727" s="36" t="str">
        <f t="shared" si="512"/>
        <v/>
      </c>
      <c r="BN727" s="38" t="e">
        <f t="shared" si="471"/>
        <v>#DIV/0!</v>
      </c>
      <c r="BO727" s="38" t="e">
        <f t="shared" si="472"/>
        <v>#DIV/0!</v>
      </c>
      <c r="BP727" s="39" t="str">
        <f t="shared" si="473"/>
        <v/>
      </c>
      <c r="BQ727" s="39" t="str">
        <f t="shared" si="474"/>
        <v/>
      </c>
      <c r="BR727" s="39" t="str">
        <f t="shared" si="475"/>
        <v/>
      </c>
      <c r="BS727" s="39" t="str">
        <f t="shared" si="476"/>
        <v/>
      </c>
      <c r="BT727" s="39" t="str">
        <f t="shared" si="477"/>
        <v/>
      </c>
      <c r="BU727" s="39" t="str">
        <f t="shared" si="478"/>
        <v/>
      </c>
      <c r="BV727" s="39" t="str">
        <f t="shared" si="479"/>
        <v/>
      </c>
      <c r="BW727" s="39" t="str">
        <f t="shared" si="480"/>
        <v/>
      </c>
      <c r="BX727" s="39" t="str">
        <f t="shared" si="481"/>
        <v/>
      </c>
      <c r="BY727" s="39" t="str">
        <f t="shared" si="482"/>
        <v/>
      </c>
      <c r="BZ727" s="39" t="str">
        <f t="shared" si="483"/>
        <v/>
      </c>
      <c r="CA727" s="39" t="str">
        <f t="shared" si="484"/>
        <v/>
      </c>
      <c r="CB727" s="39" t="str">
        <f t="shared" si="485"/>
        <v/>
      </c>
      <c r="CC727" s="39" t="str">
        <f t="shared" si="486"/>
        <v/>
      </c>
      <c r="CD727" s="39" t="str">
        <f t="shared" si="487"/>
        <v/>
      </c>
      <c r="CE727" s="39" t="str">
        <f t="shared" si="488"/>
        <v/>
      </c>
      <c r="CF727" s="39" t="str">
        <f t="shared" si="489"/>
        <v/>
      </c>
      <c r="CG727" s="39" t="str">
        <f t="shared" si="490"/>
        <v/>
      </c>
      <c r="CH727" s="39" t="str">
        <f t="shared" si="491"/>
        <v/>
      </c>
      <c r="CI727" s="39" t="str">
        <f t="shared" si="492"/>
        <v/>
      </c>
    </row>
    <row r="728" spans="1:87">
      <c r="A728" s="18"/>
      <c r="B728" s="15" t="str">
        <f>'Gene Table'!E727</f>
        <v>hsa-miR-423-5p</v>
      </c>
      <c r="C728" s="15" t="str">
        <f>'Gene Table'!B727</f>
        <v>O05</v>
      </c>
      <c r="D728" s="16" t="str">
        <f>IF(SUM('Test Sample Data'!D$3:D$98)&gt;10,IF(AND(ISNUMBER('Test Sample Data'!D727),'Test Sample Data'!D727&lt;$B$1,'Test Sample Data'!D727&gt;0),'Test Sample Data'!D727,$B$1),"")</f>
        <v/>
      </c>
      <c r="E728" s="17" t="str">
        <f>IF(SUM('Test Sample Data'!E$3:E$98)&gt;10,IF(AND(ISNUMBER('Test Sample Data'!E727),'Test Sample Data'!E727&lt;$B$1,'Test Sample Data'!E727&gt;0),'Test Sample Data'!E727,$B$1),"")</f>
        <v/>
      </c>
      <c r="F728" s="17" t="str">
        <f>IF(SUM('Test Sample Data'!F$3:F$98)&gt;10,IF(AND(ISNUMBER('Test Sample Data'!F727),'Test Sample Data'!F727&lt;$B$1,'Test Sample Data'!F727&gt;0),'Test Sample Data'!F727,$B$1),"")</f>
        <v/>
      </c>
      <c r="G728" s="17" t="str">
        <f>IF(SUM('Test Sample Data'!G$3:G$98)&gt;10,IF(AND(ISNUMBER('Test Sample Data'!G727),'Test Sample Data'!G727&lt;$B$1,'Test Sample Data'!G727&gt;0),'Test Sample Data'!G727,$B$1),"")</f>
        <v/>
      </c>
      <c r="H728" s="17" t="str">
        <f>IF(SUM('Test Sample Data'!H$3:H$98)&gt;10,IF(AND(ISNUMBER('Test Sample Data'!H727),'Test Sample Data'!H727&lt;$B$1,'Test Sample Data'!H727&gt;0),'Test Sample Data'!H727,$B$1),"")</f>
        <v/>
      </c>
      <c r="I728" s="17" t="str">
        <f>IF(SUM('Test Sample Data'!I$3:I$98)&gt;10,IF(AND(ISNUMBER('Test Sample Data'!I727),'Test Sample Data'!I727&lt;$B$1,'Test Sample Data'!I727&gt;0),'Test Sample Data'!I727,$B$1),"")</f>
        <v/>
      </c>
      <c r="J728" s="17" t="str">
        <f>IF(SUM('Test Sample Data'!J$3:J$98)&gt;10,IF(AND(ISNUMBER('Test Sample Data'!J727),'Test Sample Data'!J727&lt;$B$1,'Test Sample Data'!J727&gt;0),'Test Sample Data'!J727,$B$1),"")</f>
        <v/>
      </c>
      <c r="K728" s="17" t="str">
        <f>IF(SUM('Test Sample Data'!K$3:K$98)&gt;10,IF(AND(ISNUMBER('Test Sample Data'!K727),'Test Sample Data'!K727&lt;$B$1,'Test Sample Data'!K727&gt;0),'Test Sample Data'!K727,$B$1),"")</f>
        <v/>
      </c>
      <c r="L728" s="17" t="str">
        <f>IF(SUM('Test Sample Data'!L$3:L$98)&gt;10,IF(AND(ISNUMBER('Test Sample Data'!L727),'Test Sample Data'!L727&lt;$B$1,'Test Sample Data'!L727&gt;0),'Test Sample Data'!L727,$B$1),"")</f>
        <v/>
      </c>
      <c r="M728" s="17" t="str">
        <f>IF(SUM('Test Sample Data'!M$3:M$98)&gt;10,IF(AND(ISNUMBER('Test Sample Data'!M727),'Test Sample Data'!M727&lt;$B$1,'Test Sample Data'!M727&gt;0),'Test Sample Data'!M727,$B$1),"")</f>
        <v/>
      </c>
      <c r="N728" s="17" t="str">
        <f>'Gene Table'!E727</f>
        <v>hsa-miR-423-5p</v>
      </c>
      <c r="O728" s="17" t="str">
        <f>'Gene Table'!B727</f>
        <v>O05</v>
      </c>
      <c r="P728" s="17" t="str">
        <f>IF(SUM('Control Sample Data'!D$3:D$98)&gt;10,IF(AND(ISNUMBER('Control Sample Data'!D727),'Control Sample Data'!D727&lt;$B$1,'Control Sample Data'!D727&gt;0),'Control Sample Data'!D727,$B$1),"")</f>
        <v/>
      </c>
      <c r="Q728" s="17" t="str">
        <f>IF(SUM('Control Sample Data'!E$3:E$98)&gt;10,IF(AND(ISNUMBER('Control Sample Data'!E727),'Control Sample Data'!E727&lt;$B$1,'Control Sample Data'!E727&gt;0),'Control Sample Data'!E727,$B$1),"")</f>
        <v/>
      </c>
      <c r="R728" s="17" t="str">
        <f>IF(SUM('Control Sample Data'!F$3:F$98)&gt;10,IF(AND(ISNUMBER('Control Sample Data'!F727),'Control Sample Data'!F727&lt;$B$1,'Control Sample Data'!F727&gt;0),'Control Sample Data'!F727,$B$1),"")</f>
        <v/>
      </c>
      <c r="S728" s="17" t="str">
        <f>IF(SUM('Control Sample Data'!G$3:G$98)&gt;10,IF(AND(ISNUMBER('Control Sample Data'!G727),'Control Sample Data'!G727&lt;$B$1,'Control Sample Data'!G727&gt;0),'Control Sample Data'!G727,$B$1),"")</f>
        <v/>
      </c>
      <c r="T728" s="17" t="str">
        <f>IF(SUM('Control Sample Data'!H$3:H$98)&gt;10,IF(AND(ISNUMBER('Control Sample Data'!H727),'Control Sample Data'!H727&lt;$B$1,'Control Sample Data'!H727&gt;0),'Control Sample Data'!H727,$B$1),"")</f>
        <v/>
      </c>
      <c r="U728" s="17" t="str">
        <f>IF(SUM('Control Sample Data'!I$3:I$98)&gt;10,IF(AND(ISNUMBER('Control Sample Data'!I727),'Control Sample Data'!I727&lt;$B$1,'Control Sample Data'!I727&gt;0),'Control Sample Data'!I727,$B$1),"")</f>
        <v/>
      </c>
      <c r="V728" s="17" t="str">
        <f>IF(SUM('Control Sample Data'!J$3:J$98)&gt;10,IF(AND(ISNUMBER('Control Sample Data'!J727),'Control Sample Data'!J727&lt;$B$1,'Control Sample Data'!J727&gt;0),'Control Sample Data'!J727,$B$1),"")</f>
        <v/>
      </c>
      <c r="W728" s="17" t="str">
        <f>IF(SUM('Control Sample Data'!K$3:K$98)&gt;10,IF(AND(ISNUMBER('Control Sample Data'!K727),'Control Sample Data'!K727&lt;$B$1,'Control Sample Data'!K727&gt;0),'Control Sample Data'!K727,$B$1),"")</f>
        <v/>
      </c>
      <c r="X728" s="17" t="str">
        <f>IF(SUM('Control Sample Data'!L$3:L$98)&gt;10,IF(AND(ISNUMBER('Control Sample Data'!L727),'Control Sample Data'!L727&lt;$B$1,'Control Sample Data'!L727&gt;0),'Control Sample Data'!L727,$B$1),"")</f>
        <v/>
      </c>
      <c r="Y728" s="17" t="str">
        <f>IF(SUM('Control Sample Data'!M$3:M$98)&gt;10,IF(AND(ISNUMBER('Control Sample Data'!M727),'Control Sample Data'!M727&lt;$B$1,'Control Sample Data'!M727&gt;0),'Control Sample Data'!M727,$B$1),"")</f>
        <v/>
      </c>
      <c r="AT728" s="36" t="str">
        <f t="shared" si="493"/>
        <v/>
      </c>
      <c r="AU728" s="36" t="str">
        <f t="shared" si="494"/>
        <v/>
      </c>
      <c r="AV728" s="36" t="str">
        <f t="shared" si="495"/>
        <v/>
      </c>
      <c r="AW728" s="36" t="str">
        <f t="shared" si="496"/>
        <v/>
      </c>
      <c r="AX728" s="36" t="str">
        <f t="shared" si="497"/>
        <v/>
      </c>
      <c r="AY728" s="36" t="str">
        <f t="shared" si="498"/>
        <v/>
      </c>
      <c r="AZ728" s="36" t="str">
        <f t="shared" si="499"/>
        <v/>
      </c>
      <c r="BA728" s="36" t="str">
        <f t="shared" si="500"/>
        <v/>
      </c>
      <c r="BB728" s="36" t="str">
        <f t="shared" si="501"/>
        <v/>
      </c>
      <c r="BC728" s="36" t="str">
        <f t="shared" si="502"/>
        <v/>
      </c>
      <c r="BD728" s="36" t="str">
        <f t="shared" si="503"/>
        <v/>
      </c>
      <c r="BE728" s="36" t="str">
        <f t="shared" si="504"/>
        <v/>
      </c>
      <c r="BF728" s="36" t="str">
        <f t="shared" si="505"/>
        <v/>
      </c>
      <c r="BG728" s="36" t="str">
        <f t="shared" si="506"/>
        <v/>
      </c>
      <c r="BH728" s="36" t="str">
        <f t="shared" si="507"/>
        <v/>
      </c>
      <c r="BI728" s="36" t="str">
        <f t="shared" si="508"/>
        <v/>
      </c>
      <c r="BJ728" s="36" t="str">
        <f t="shared" si="509"/>
        <v/>
      </c>
      <c r="BK728" s="36" t="str">
        <f t="shared" si="510"/>
        <v/>
      </c>
      <c r="BL728" s="36" t="str">
        <f t="shared" si="511"/>
        <v/>
      </c>
      <c r="BM728" s="36" t="str">
        <f t="shared" si="512"/>
        <v/>
      </c>
      <c r="BN728" s="38" t="e">
        <f t="shared" si="471"/>
        <v>#DIV/0!</v>
      </c>
      <c r="BO728" s="38" t="e">
        <f t="shared" si="472"/>
        <v>#DIV/0!</v>
      </c>
      <c r="BP728" s="39" t="str">
        <f t="shared" si="473"/>
        <v/>
      </c>
      <c r="BQ728" s="39" t="str">
        <f t="shared" si="474"/>
        <v/>
      </c>
      <c r="BR728" s="39" t="str">
        <f t="shared" si="475"/>
        <v/>
      </c>
      <c r="BS728" s="39" t="str">
        <f t="shared" si="476"/>
        <v/>
      </c>
      <c r="BT728" s="39" t="str">
        <f t="shared" si="477"/>
        <v/>
      </c>
      <c r="BU728" s="39" t="str">
        <f t="shared" si="478"/>
        <v/>
      </c>
      <c r="BV728" s="39" t="str">
        <f t="shared" si="479"/>
        <v/>
      </c>
      <c r="BW728" s="39" t="str">
        <f t="shared" si="480"/>
        <v/>
      </c>
      <c r="BX728" s="39" t="str">
        <f t="shared" si="481"/>
        <v/>
      </c>
      <c r="BY728" s="39" t="str">
        <f t="shared" si="482"/>
        <v/>
      </c>
      <c r="BZ728" s="39" t="str">
        <f t="shared" si="483"/>
        <v/>
      </c>
      <c r="CA728" s="39" t="str">
        <f t="shared" si="484"/>
        <v/>
      </c>
      <c r="CB728" s="39" t="str">
        <f t="shared" si="485"/>
        <v/>
      </c>
      <c r="CC728" s="39" t="str">
        <f t="shared" si="486"/>
        <v/>
      </c>
      <c r="CD728" s="39" t="str">
        <f t="shared" si="487"/>
        <v/>
      </c>
      <c r="CE728" s="39" t="str">
        <f t="shared" si="488"/>
        <v/>
      </c>
      <c r="CF728" s="39" t="str">
        <f t="shared" si="489"/>
        <v/>
      </c>
      <c r="CG728" s="39" t="str">
        <f t="shared" si="490"/>
        <v/>
      </c>
      <c r="CH728" s="39" t="str">
        <f t="shared" si="491"/>
        <v/>
      </c>
      <c r="CI728" s="39" t="str">
        <f t="shared" si="492"/>
        <v/>
      </c>
    </row>
    <row r="729" spans="1:87">
      <c r="A729" s="18"/>
      <c r="B729" s="15" t="str">
        <f>'Gene Table'!E728</f>
        <v>hsa-miR-374b-5p</v>
      </c>
      <c r="C729" s="15" t="str">
        <f>'Gene Table'!B728</f>
        <v>O06</v>
      </c>
      <c r="D729" s="16" t="str">
        <f>IF(SUM('Test Sample Data'!D$3:D$98)&gt;10,IF(AND(ISNUMBER('Test Sample Data'!D728),'Test Sample Data'!D728&lt;$B$1,'Test Sample Data'!D728&gt;0),'Test Sample Data'!D728,$B$1),"")</f>
        <v/>
      </c>
      <c r="E729" s="17" t="str">
        <f>IF(SUM('Test Sample Data'!E$3:E$98)&gt;10,IF(AND(ISNUMBER('Test Sample Data'!E728),'Test Sample Data'!E728&lt;$B$1,'Test Sample Data'!E728&gt;0),'Test Sample Data'!E728,$B$1),"")</f>
        <v/>
      </c>
      <c r="F729" s="17" t="str">
        <f>IF(SUM('Test Sample Data'!F$3:F$98)&gt;10,IF(AND(ISNUMBER('Test Sample Data'!F728),'Test Sample Data'!F728&lt;$B$1,'Test Sample Data'!F728&gt;0),'Test Sample Data'!F728,$B$1),"")</f>
        <v/>
      </c>
      <c r="G729" s="17" t="str">
        <f>IF(SUM('Test Sample Data'!G$3:G$98)&gt;10,IF(AND(ISNUMBER('Test Sample Data'!G728),'Test Sample Data'!G728&lt;$B$1,'Test Sample Data'!G728&gt;0),'Test Sample Data'!G728,$B$1),"")</f>
        <v/>
      </c>
      <c r="H729" s="17" t="str">
        <f>IF(SUM('Test Sample Data'!H$3:H$98)&gt;10,IF(AND(ISNUMBER('Test Sample Data'!H728),'Test Sample Data'!H728&lt;$B$1,'Test Sample Data'!H728&gt;0),'Test Sample Data'!H728,$B$1),"")</f>
        <v/>
      </c>
      <c r="I729" s="17" t="str">
        <f>IF(SUM('Test Sample Data'!I$3:I$98)&gt;10,IF(AND(ISNUMBER('Test Sample Data'!I728),'Test Sample Data'!I728&lt;$B$1,'Test Sample Data'!I728&gt;0),'Test Sample Data'!I728,$B$1),"")</f>
        <v/>
      </c>
      <c r="J729" s="17" t="str">
        <f>IF(SUM('Test Sample Data'!J$3:J$98)&gt;10,IF(AND(ISNUMBER('Test Sample Data'!J728),'Test Sample Data'!J728&lt;$B$1,'Test Sample Data'!J728&gt;0),'Test Sample Data'!J728,$B$1),"")</f>
        <v/>
      </c>
      <c r="K729" s="17" t="str">
        <f>IF(SUM('Test Sample Data'!K$3:K$98)&gt;10,IF(AND(ISNUMBER('Test Sample Data'!K728),'Test Sample Data'!K728&lt;$B$1,'Test Sample Data'!K728&gt;0),'Test Sample Data'!K728,$B$1),"")</f>
        <v/>
      </c>
      <c r="L729" s="17" t="str">
        <f>IF(SUM('Test Sample Data'!L$3:L$98)&gt;10,IF(AND(ISNUMBER('Test Sample Data'!L728),'Test Sample Data'!L728&lt;$B$1,'Test Sample Data'!L728&gt;0),'Test Sample Data'!L728,$B$1),"")</f>
        <v/>
      </c>
      <c r="M729" s="17" t="str">
        <f>IF(SUM('Test Sample Data'!M$3:M$98)&gt;10,IF(AND(ISNUMBER('Test Sample Data'!M728),'Test Sample Data'!M728&lt;$B$1,'Test Sample Data'!M728&gt;0),'Test Sample Data'!M728,$B$1),"")</f>
        <v/>
      </c>
      <c r="N729" s="17" t="str">
        <f>'Gene Table'!E728</f>
        <v>hsa-miR-374b-5p</v>
      </c>
      <c r="O729" s="17" t="str">
        <f>'Gene Table'!B728</f>
        <v>O06</v>
      </c>
      <c r="P729" s="17" t="str">
        <f>IF(SUM('Control Sample Data'!D$3:D$98)&gt;10,IF(AND(ISNUMBER('Control Sample Data'!D728),'Control Sample Data'!D728&lt;$B$1,'Control Sample Data'!D728&gt;0),'Control Sample Data'!D728,$B$1),"")</f>
        <v/>
      </c>
      <c r="Q729" s="17" t="str">
        <f>IF(SUM('Control Sample Data'!E$3:E$98)&gt;10,IF(AND(ISNUMBER('Control Sample Data'!E728),'Control Sample Data'!E728&lt;$B$1,'Control Sample Data'!E728&gt;0),'Control Sample Data'!E728,$B$1),"")</f>
        <v/>
      </c>
      <c r="R729" s="17" t="str">
        <f>IF(SUM('Control Sample Data'!F$3:F$98)&gt;10,IF(AND(ISNUMBER('Control Sample Data'!F728),'Control Sample Data'!F728&lt;$B$1,'Control Sample Data'!F728&gt;0),'Control Sample Data'!F728,$B$1),"")</f>
        <v/>
      </c>
      <c r="S729" s="17" t="str">
        <f>IF(SUM('Control Sample Data'!G$3:G$98)&gt;10,IF(AND(ISNUMBER('Control Sample Data'!G728),'Control Sample Data'!G728&lt;$B$1,'Control Sample Data'!G728&gt;0),'Control Sample Data'!G728,$B$1),"")</f>
        <v/>
      </c>
      <c r="T729" s="17" t="str">
        <f>IF(SUM('Control Sample Data'!H$3:H$98)&gt;10,IF(AND(ISNUMBER('Control Sample Data'!H728),'Control Sample Data'!H728&lt;$B$1,'Control Sample Data'!H728&gt;0),'Control Sample Data'!H728,$B$1),"")</f>
        <v/>
      </c>
      <c r="U729" s="17" t="str">
        <f>IF(SUM('Control Sample Data'!I$3:I$98)&gt;10,IF(AND(ISNUMBER('Control Sample Data'!I728),'Control Sample Data'!I728&lt;$B$1,'Control Sample Data'!I728&gt;0),'Control Sample Data'!I728,$B$1),"")</f>
        <v/>
      </c>
      <c r="V729" s="17" t="str">
        <f>IF(SUM('Control Sample Data'!J$3:J$98)&gt;10,IF(AND(ISNUMBER('Control Sample Data'!J728),'Control Sample Data'!J728&lt;$B$1,'Control Sample Data'!J728&gt;0),'Control Sample Data'!J728,$B$1),"")</f>
        <v/>
      </c>
      <c r="W729" s="17" t="str">
        <f>IF(SUM('Control Sample Data'!K$3:K$98)&gt;10,IF(AND(ISNUMBER('Control Sample Data'!K728),'Control Sample Data'!K728&lt;$B$1,'Control Sample Data'!K728&gt;0),'Control Sample Data'!K728,$B$1),"")</f>
        <v/>
      </c>
      <c r="X729" s="17" t="str">
        <f>IF(SUM('Control Sample Data'!L$3:L$98)&gt;10,IF(AND(ISNUMBER('Control Sample Data'!L728),'Control Sample Data'!L728&lt;$B$1,'Control Sample Data'!L728&gt;0),'Control Sample Data'!L728,$B$1),"")</f>
        <v/>
      </c>
      <c r="Y729" s="17" t="str">
        <f>IF(SUM('Control Sample Data'!M$3:M$98)&gt;10,IF(AND(ISNUMBER('Control Sample Data'!M728),'Control Sample Data'!M728&lt;$B$1,'Control Sample Data'!M728&gt;0),'Control Sample Data'!M728,$B$1),"")</f>
        <v/>
      </c>
      <c r="AT729" s="36" t="str">
        <f t="shared" si="493"/>
        <v/>
      </c>
      <c r="AU729" s="36" t="str">
        <f t="shared" si="494"/>
        <v/>
      </c>
      <c r="AV729" s="36" t="str">
        <f t="shared" si="495"/>
        <v/>
      </c>
      <c r="AW729" s="36" t="str">
        <f t="shared" si="496"/>
        <v/>
      </c>
      <c r="AX729" s="36" t="str">
        <f t="shared" si="497"/>
        <v/>
      </c>
      <c r="AY729" s="36" t="str">
        <f t="shared" si="498"/>
        <v/>
      </c>
      <c r="AZ729" s="36" t="str">
        <f t="shared" si="499"/>
        <v/>
      </c>
      <c r="BA729" s="36" t="str">
        <f t="shared" si="500"/>
        <v/>
      </c>
      <c r="BB729" s="36" t="str">
        <f t="shared" si="501"/>
        <v/>
      </c>
      <c r="BC729" s="36" t="str">
        <f t="shared" si="502"/>
        <v/>
      </c>
      <c r="BD729" s="36" t="str">
        <f t="shared" si="503"/>
        <v/>
      </c>
      <c r="BE729" s="36" t="str">
        <f t="shared" si="504"/>
        <v/>
      </c>
      <c r="BF729" s="36" t="str">
        <f t="shared" si="505"/>
        <v/>
      </c>
      <c r="BG729" s="36" t="str">
        <f t="shared" si="506"/>
        <v/>
      </c>
      <c r="BH729" s="36" t="str">
        <f t="shared" si="507"/>
        <v/>
      </c>
      <c r="BI729" s="36" t="str">
        <f t="shared" si="508"/>
        <v/>
      </c>
      <c r="BJ729" s="36" t="str">
        <f t="shared" si="509"/>
        <v/>
      </c>
      <c r="BK729" s="36" t="str">
        <f t="shared" si="510"/>
        <v/>
      </c>
      <c r="BL729" s="36" t="str">
        <f t="shared" si="511"/>
        <v/>
      </c>
      <c r="BM729" s="36" t="str">
        <f t="shared" si="512"/>
        <v/>
      </c>
      <c r="BN729" s="38" t="e">
        <f t="shared" si="471"/>
        <v>#DIV/0!</v>
      </c>
      <c r="BO729" s="38" t="e">
        <f t="shared" si="472"/>
        <v>#DIV/0!</v>
      </c>
      <c r="BP729" s="39" t="str">
        <f t="shared" si="473"/>
        <v/>
      </c>
      <c r="BQ729" s="39" t="str">
        <f t="shared" si="474"/>
        <v/>
      </c>
      <c r="BR729" s="39" t="str">
        <f t="shared" si="475"/>
        <v/>
      </c>
      <c r="BS729" s="39" t="str">
        <f t="shared" si="476"/>
        <v/>
      </c>
      <c r="BT729" s="39" t="str">
        <f t="shared" si="477"/>
        <v/>
      </c>
      <c r="BU729" s="39" t="str">
        <f t="shared" si="478"/>
        <v/>
      </c>
      <c r="BV729" s="39" t="str">
        <f t="shared" si="479"/>
        <v/>
      </c>
      <c r="BW729" s="39" t="str">
        <f t="shared" si="480"/>
        <v/>
      </c>
      <c r="BX729" s="39" t="str">
        <f t="shared" si="481"/>
        <v/>
      </c>
      <c r="BY729" s="39" t="str">
        <f t="shared" si="482"/>
        <v/>
      </c>
      <c r="BZ729" s="39" t="str">
        <f t="shared" si="483"/>
        <v/>
      </c>
      <c r="CA729" s="39" t="str">
        <f t="shared" si="484"/>
        <v/>
      </c>
      <c r="CB729" s="39" t="str">
        <f t="shared" si="485"/>
        <v/>
      </c>
      <c r="CC729" s="39" t="str">
        <f t="shared" si="486"/>
        <v/>
      </c>
      <c r="CD729" s="39" t="str">
        <f t="shared" si="487"/>
        <v/>
      </c>
      <c r="CE729" s="39" t="str">
        <f t="shared" si="488"/>
        <v/>
      </c>
      <c r="CF729" s="39" t="str">
        <f t="shared" si="489"/>
        <v/>
      </c>
      <c r="CG729" s="39" t="str">
        <f t="shared" si="490"/>
        <v/>
      </c>
      <c r="CH729" s="39" t="str">
        <f t="shared" si="491"/>
        <v/>
      </c>
      <c r="CI729" s="39" t="str">
        <f t="shared" si="492"/>
        <v/>
      </c>
    </row>
    <row r="730" spans="1:87">
      <c r="A730" s="18"/>
      <c r="B730" s="15" t="str">
        <f>'Gene Table'!E729</f>
        <v>hsa-miR-125a-3p</v>
      </c>
      <c r="C730" s="15" t="str">
        <f>'Gene Table'!B729</f>
        <v>O07</v>
      </c>
      <c r="D730" s="16" t="str">
        <f>IF(SUM('Test Sample Data'!D$3:D$98)&gt;10,IF(AND(ISNUMBER('Test Sample Data'!D729),'Test Sample Data'!D729&lt;$B$1,'Test Sample Data'!D729&gt;0),'Test Sample Data'!D729,$B$1),"")</f>
        <v/>
      </c>
      <c r="E730" s="17" t="str">
        <f>IF(SUM('Test Sample Data'!E$3:E$98)&gt;10,IF(AND(ISNUMBER('Test Sample Data'!E729),'Test Sample Data'!E729&lt;$B$1,'Test Sample Data'!E729&gt;0),'Test Sample Data'!E729,$B$1),"")</f>
        <v/>
      </c>
      <c r="F730" s="17" t="str">
        <f>IF(SUM('Test Sample Data'!F$3:F$98)&gt;10,IF(AND(ISNUMBER('Test Sample Data'!F729),'Test Sample Data'!F729&lt;$B$1,'Test Sample Data'!F729&gt;0),'Test Sample Data'!F729,$B$1),"")</f>
        <v/>
      </c>
      <c r="G730" s="17" t="str">
        <f>IF(SUM('Test Sample Data'!G$3:G$98)&gt;10,IF(AND(ISNUMBER('Test Sample Data'!G729),'Test Sample Data'!G729&lt;$B$1,'Test Sample Data'!G729&gt;0),'Test Sample Data'!G729,$B$1),"")</f>
        <v/>
      </c>
      <c r="H730" s="17" t="str">
        <f>IF(SUM('Test Sample Data'!H$3:H$98)&gt;10,IF(AND(ISNUMBER('Test Sample Data'!H729),'Test Sample Data'!H729&lt;$B$1,'Test Sample Data'!H729&gt;0),'Test Sample Data'!H729,$B$1),"")</f>
        <v/>
      </c>
      <c r="I730" s="17" t="str">
        <f>IF(SUM('Test Sample Data'!I$3:I$98)&gt;10,IF(AND(ISNUMBER('Test Sample Data'!I729),'Test Sample Data'!I729&lt;$B$1,'Test Sample Data'!I729&gt;0),'Test Sample Data'!I729,$B$1),"")</f>
        <v/>
      </c>
      <c r="J730" s="17" t="str">
        <f>IF(SUM('Test Sample Data'!J$3:J$98)&gt;10,IF(AND(ISNUMBER('Test Sample Data'!J729),'Test Sample Data'!J729&lt;$B$1,'Test Sample Data'!J729&gt;0),'Test Sample Data'!J729,$B$1),"")</f>
        <v/>
      </c>
      <c r="K730" s="17" t="str">
        <f>IF(SUM('Test Sample Data'!K$3:K$98)&gt;10,IF(AND(ISNUMBER('Test Sample Data'!K729),'Test Sample Data'!K729&lt;$B$1,'Test Sample Data'!K729&gt;0),'Test Sample Data'!K729,$B$1),"")</f>
        <v/>
      </c>
      <c r="L730" s="17" t="str">
        <f>IF(SUM('Test Sample Data'!L$3:L$98)&gt;10,IF(AND(ISNUMBER('Test Sample Data'!L729),'Test Sample Data'!L729&lt;$B$1,'Test Sample Data'!L729&gt;0),'Test Sample Data'!L729,$B$1),"")</f>
        <v/>
      </c>
      <c r="M730" s="17" t="str">
        <f>IF(SUM('Test Sample Data'!M$3:M$98)&gt;10,IF(AND(ISNUMBER('Test Sample Data'!M729),'Test Sample Data'!M729&lt;$B$1,'Test Sample Data'!M729&gt;0),'Test Sample Data'!M729,$B$1),"")</f>
        <v/>
      </c>
      <c r="N730" s="17" t="str">
        <f>'Gene Table'!E729</f>
        <v>hsa-miR-125a-3p</v>
      </c>
      <c r="O730" s="17" t="str">
        <f>'Gene Table'!B729</f>
        <v>O07</v>
      </c>
      <c r="P730" s="17" t="str">
        <f>IF(SUM('Control Sample Data'!D$3:D$98)&gt;10,IF(AND(ISNUMBER('Control Sample Data'!D729),'Control Sample Data'!D729&lt;$B$1,'Control Sample Data'!D729&gt;0),'Control Sample Data'!D729,$B$1),"")</f>
        <v/>
      </c>
      <c r="Q730" s="17" t="str">
        <f>IF(SUM('Control Sample Data'!E$3:E$98)&gt;10,IF(AND(ISNUMBER('Control Sample Data'!E729),'Control Sample Data'!E729&lt;$B$1,'Control Sample Data'!E729&gt;0),'Control Sample Data'!E729,$B$1),"")</f>
        <v/>
      </c>
      <c r="R730" s="17" t="str">
        <f>IF(SUM('Control Sample Data'!F$3:F$98)&gt;10,IF(AND(ISNUMBER('Control Sample Data'!F729),'Control Sample Data'!F729&lt;$B$1,'Control Sample Data'!F729&gt;0),'Control Sample Data'!F729,$B$1),"")</f>
        <v/>
      </c>
      <c r="S730" s="17" t="str">
        <f>IF(SUM('Control Sample Data'!G$3:G$98)&gt;10,IF(AND(ISNUMBER('Control Sample Data'!G729),'Control Sample Data'!G729&lt;$B$1,'Control Sample Data'!G729&gt;0),'Control Sample Data'!G729,$B$1),"")</f>
        <v/>
      </c>
      <c r="T730" s="17" t="str">
        <f>IF(SUM('Control Sample Data'!H$3:H$98)&gt;10,IF(AND(ISNUMBER('Control Sample Data'!H729),'Control Sample Data'!H729&lt;$B$1,'Control Sample Data'!H729&gt;0),'Control Sample Data'!H729,$B$1),"")</f>
        <v/>
      </c>
      <c r="U730" s="17" t="str">
        <f>IF(SUM('Control Sample Data'!I$3:I$98)&gt;10,IF(AND(ISNUMBER('Control Sample Data'!I729),'Control Sample Data'!I729&lt;$B$1,'Control Sample Data'!I729&gt;0),'Control Sample Data'!I729,$B$1),"")</f>
        <v/>
      </c>
      <c r="V730" s="17" t="str">
        <f>IF(SUM('Control Sample Data'!J$3:J$98)&gt;10,IF(AND(ISNUMBER('Control Sample Data'!J729),'Control Sample Data'!J729&lt;$B$1,'Control Sample Data'!J729&gt;0),'Control Sample Data'!J729,$B$1),"")</f>
        <v/>
      </c>
      <c r="W730" s="17" t="str">
        <f>IF(SUM('Control Sample Data'!K$3:K$98)&gt;10,IF(AND(ISNUMBER('Control Sample Data'!K729),'Control Sample Data'!K729&lt;$B$1,'Control Sample Data'!K729&gt;0),'Control Sample Data'!K729,$B$1),"")</f>
        <v/>
      </c>
      <c r="X730" s="17" t="str">
        <f>IF(SUM('Control Sample Data'!L$3:L$98)&gt;10,IF(AND(ISNUMBER('Control Sample Data'!L729),'Control Sample Data'!L729&lt;$B$1,'Control Sample Data'!L729&gt;0),'Control Sample Data'!L729,$B$1),"")</f>
        <v/>
      </c>
      <c r="Y730" s="17" t="str">
        <f>IF(SUM('Control Sample Data'!M$3:M$98)&gt;10,IF(AND(ISNUMBER('Control Sample Data'!M729),'Control Sample Data'!M729&lt;$B$1,'Control Sample Data'!M729&gt;0),'Control Sample Data'!M729,$B$1),"")</f>
        <v/>
      </c>
      <c r="AT730" s="36" t="str">
        <f t="shared" si="493"/>
        <v/>
      </c>
      <c r="AU730" s="36" t="str">
        <f t="shared" si="494"/>
        <v/>
      </c>
      <c r="AV730" s="36" t="str">
        <f t="shared" si="495"/>
        <v/>
      </c>
      <c r="AW730" s="36" t="str">
        <f t="shared" si="496"/>
        <v/>
      </c>
      <c r="AX730" s="36" t="str">
        <f t="shared" si="497"/>
        <v/>
      </c>
      <c r="AY730" s="36" t="str">
        <f t="shared" si="498"/>
        <v/>
      </c>
      <c r="AZ730" s="36" t="str">
        <f t="shared" si="499"/>
        <v/>
      </c>
      <c r="BA730" s="36" t="str">
        <f t="shared" si="500"/>
        <v/>
      </c>
      <c r="BB730" s="36" t="str">
        <f t="shared" si="501"/>
        <v/>
      </c>
      <c r="BC730" s="36" t="str">
        <f t="shared" si="502"/>
        <v/>
      </c>
      <c r="BD730" s="36" t="str">
        <f t="shared" si="503"/>
        <v/>
      </c>
      <c r="BE730" s="36" t="str">
        <f t="shared" si="504"/>
        <v/>
      </c>
      <c r="BF730" s="36" t="str">
        <f t="shared" si="505"/>
        <v/>
      </c>
      <c r="BG730" s="36" t="str">
        <f t="shared" si="506"/>
        <v/>
      </c>
      <c r="BH730" s="36" t="str">
        <f t="shared" si="507"/>
        <v/>
      </c>
      <c r="BI730" s="36" t="str">
        <f t="shared" si="508"/>
        <v/>
      </c>
      <c r="BJ730" s="36" t="str">
        <f t="shared" si="509"/>
        <v/>
      </c>
      <c r="BK730" s="36" t="str">
        <f t="shared" si="510"/>
        <v/>
      </c>
      <c r="BL730" s="36" t="str">
        <f t="shared" si="511"/>
        <v/>
      </c>
      <c r="BM730" s="36" t="str">
        <f t="shared" si="512"/>
        <v/>
      </c>
      <c r="BN730" s="38" t="e">
        <f t="shared" si="471"/>
        <v>#DIV/0!</v>
      </c>
      <c r="BO730" s="38" t="e">
        <f t="shared" si="472"/>
        <v>#DIV/0!</v>
      </c>
      <c r="BP730" s="39" t="str">
        <f t="shared" si="473"/>
        <v/>
      </c>
      <c r="BQ730" s="39" t="str">
        <f t="shared" si="474"/>
        <v/>
      </c>
      <c r="BR730" s="39" t="str">
        <f t="shared" si="475"/>
        <v/>
      </c>
      <c r="BS730" s="39" t="str">
        <f t="shared" si="476"/>
        <v/>
      </c>
      <c r="BT730" s="39" t="str">
        <f t="shared" si="477"/>
        <v/>
      </c>
      <c r="BU730" s="39" t="str">
        <f t="shared" si="478"/>
        <v/>
      </c>
      <c r="BV730" s="39" t="str">
        <f t="shared" si="479"/>
        <v/>
      </c>
      <c r="BW730" s="39" t="str">
        <f t="shared" si="480"/>
        <v/>
      </c>
      <c r="BX730" s="39" t="str">
        <f t="shared" si="481"/>
        <v/>
      </c>
      <c r="BY730" s="39" t="str">
        <f t="shared" si="482"/>
        <v/>
      </c>
      <c r="BZ730" s="39" t="str">
        <f t="shared" si="483"/>
        <v/>
      </c>
      <c r="CA730" s="39" t="str">
        <f t="shared" si="484"/>
        <v/>
      </c>
      <c r="CB730" s="39" t="str">
        <f t="shared" si="485"/>
        <v/>
      </c>
      <c r="CC730" s="39" t="str">
        <f t="shared" si="486"/>
        <v/>
      </c>
      <c r="CD730" s="39" t="str">
        <f t="shared" si="487"/>
        <v/>
      </c>
      <c r="CE730" s="39" t="str">
        <f t="shared" si="488"/>
        <v/>
      </c>
      <c r="CF730" s="39" t="str">
        <f t="shared" si="489"/>
        <v/>
      </c>
      <c r="CG730" s="39" t="str">
        <f t="shared" si="490"/>
        <v/>
      </c>
      <c r="CH730" s="39" t="str">
        <f t="shared" si="491"/>
        <v/>
      </c>
      <c r="CI730" s="39" t="str">
        <f t="shared" si="492"/>
        <v/>
      </c>
    </row>
    <row r="731" spans="1:87">
      <c r="A731" s="18"/>
      <c r="B731" s="15" t="str">
        <f>'Gene Table'!E730</f>
        <v>hsa-let-7i-5p</v>
      </c>
      <c r="C731" s="15" t="str">
        <f>'Gene Table'!B730</f>
        <v>O08</v>
      </c>
      <c r="D731" s="16" t="str">
        <f>IF(SUM('Test Sample Data'!D$3:D$98)&gt;10,IF(AND(ISNUMBER('Test Sample Data'!D730),'Test Sample Data'!D730&lt;$B$1,'Test Sample Data'!D730&gt;0),'Test Sample Data'!D730,$B$1),"")</f>
        <v/>
      </c>
      <c r="E731" s="17" t="str">
        <f>IF(SUM('Test Sample Data'!E$3:E$98)&gt;10,IF(AND(ISNUMBER('Test Sample Data'!E730),'Test Sample Data'!E730&lt;$B$1,'Test Sample Data'!E730&gt;0),'Test Sample Data'!E730,$B$1),"")</f>
        <v/>
      </c>
      <c r="F731" s="17" t="str">
        <f>IF(SUM('Test Sample Data'!F$3:F$98)&gt;10,IF(AND(ISNUMBER('Test Sample Data'!F730),'Test Sample Data'!F730&lt;$B$1,'Test Sample Data'!F730&gt;0),'Test Sample Data'!F730,$B$1),"")</f>
        <v/>
      </c>
      <c r="G731" s="17" t="str">
        <f>IF(SUM('Test Sample Data'!G$3:G$98)&gt;10,IF(AND(ISNUMBER('Test Sample Data'!G730),'Test Sample Data'!G730&lt;$B$1,'Test Sample Data'!G730&gt;0),'Test Sample Data'!G730,$B$1),"")</f>
        <v/>
      </c>
      <c r="H731" s="17" t="str">
        <f>IF(SUM('Test Sample Data'!H$3:H$98)&gt;10,IF(AND(ISNUMBER('Test Sample Data'!H730),'Test Sample Data'!H730&lt;$B$1,'Test Sample Data'!H730&gt;0),'Test Sample Data'!H730,$B$1),"")</f>
        <v/>
      </c>
      <c r="I731" s="17" t="str">
        <f>IF(SUM('Test Sample Data'!I$3:I$98)&gt;10,IF(AND(ISNUMBER('Test Sample Data'!I730),'Test Sample Data'!I730&lt;$B$1,'Test Sample Data'!I730&gt;0),'Test Sample Data'!I730,$B$1),"")</f>
        <v/>
      </c>
      <c r="J731" s="17" t="str">
        <f>IF(SUM('Test Sample Data'!J$3:J$98)&gt;10,IF(AND(ISNUMBER('Test Sample Data'!J730),'Test Sample Data'!J730&lt;$B$1,'Test Sample Data'!J730&gt;0),'Test Sample Data'!J730,$B$1),"")</f>
        <v/>
      </c>
      <c r="K731" s="17" t="str">
        <f>IF(SUM('Test Sample Data'!K$3:K$98)&gt;10,IF(AND(ISNUMBER('Test Sample Data'!K730),'Test Sample Data'!K730&lt;$B$1,'Test Sample Data'!K730&gt;0),'Test Sample Data'!K730,$B$1),"")</f>
        <v/>
      </c>
      <c r="L731" s="17" t="str">
        <f>IF(SUM('Test Sample Data'!L$3:L$98)&gt;10,IF(AND(ISNUMBER('Test Sample Data'!L730),'Test Sample Data'!L730&lt;$B$1,'Test Sample Data'!L730&gt;0),'Test Sample Data'!L730,$B$1),"")</f>
        <v/>
      </c>
      <c r="M731" s="17" t="str">
        <f>IF(SUM('Test Sample Data'!M$3:M$98)&gt;10,IF(AND(ISNUMBER('Test Sample Data'!M730),'Test Sample Data'!M730&lt;$B$1,'Test Sample Data'!M730&gt;0),'Test Sample Data'!M730,$B$1),"")</f>
        <v/>
      </c>
      <c r="N731" s="17" t="str">
        <f>'Gene Table'!E730</f>
        <v>hsa-let-7i-5p</v>
      </c>
      <c r="O731" s="17" t="str">
        <f>'Gene Table'!B730</f>
        <v>O08</v>
      </c>
      <c r="P731" s="17" t="str">
        <f>IF(SUM('Control Sample Data'!D$3:D$98)&gt;10,IF(AND(ISNUMBER('Control Sample Data'!D730),'Control Sample Data'!D730&lt;$B$1,'Control Sample Data'!D730&gt;0),'Control Sample Data'!D730,$B$1),"")</f>
        <v/>
      </c>
      <c r="Q731" s="17" t="str">
        <f>IF(SUM('Control Sample Data'!E$3:E$98)&gt;10,IF(AND(ISNUMBER('Control Sample Data'!E730),'Control Sample Data'!E730&lt;$B$1,'Control Sample Data'!E730&gt;0),'Control Sample Data'!E730,$B$1),"")</f>
        <v/>
      </c>
      <c r="R731" s="17" t="str">
        <f>IF(SUM('Control Sample Data'!F$3:F$98)&gt;10,IF(AND(ISNUMBER('Control Sample Data'!F730),'Control Sample Data'!F730&lt;$B$1,'Control Sample Data'!F730&gt;0),'Control Sample Data'!F730,$B$1),"")</f>
        <v/>
      </c>
      <c r="S731" s="17" t="str">
        <f>IF(SUM('Control Sample Data'!G$3:G$98)&gt;10,IF(AND(ISNUMBER('Control Sample Data'!G730),'Control Sample Data'!G730&lt;$B$1,'Control Sample Data'!G730&gt;0),'Control Sample Data'!G730,$B$1),"")</f>
        <v/>
      </c>
      <c r="T731" s="17" t="str">
        <f>IF(SUM('Control Sample Data'!H$3:H$98)&gt;10,IF(AND(ISNUMBER('Control Sample Data'!H730),'Control Sample Data'!H730&lt;$B$1,'Control Sample Data'!H730&gt;0),'Control Sample Data'!H730,$B$1),"")</f>
        <v/>
      </c>
      <c r="U731" s="17" t="str">
        <f>IF(SUM('Control Sample Data'!I$3:I$98)&gt;10,IF(AND(ISNUMBER('Control Sample Data'!I730),'Control Sample Data'!I730&lt;$B$1,'Control Sample Data'!I730&gt;0),'Control Sample Data'!I730,$B$1),"")</f>
        <v/>
      </c>
      <c r="V731" s="17" t="str">
        <f>IF(SUM('Control Sample Data'!J$3:J$98)&gt;10,IF(AND(ISNUMBER('Control Sample Data'!J730),'Control Sample Data'!J730&lt;$B$1,'Control Sample Data'!J730&gt;0),'Control Sample Data'!J730,$B$1),"")</f>
        <v/>
      </c>
      <c r="W731" s="17" t="str">
        <f>IF(SUM('Control Sample Data'!K$3:K$98)&gt;10,IF(AND(ISNUMBER('Control Sample Data'!K730),'Control Sample Data'!K730&lt;$B$1,'Control Sample Data'!K730&gt;0),'Control Sample Data'!K730,$B$1),"")</f>
        <v/>
      </c>
      <c r="X731" s="17" t="str">
        <f>IF(SUM('Control Sample Data'!L$3:L$98)&gt;10,IF(AND(ISNUMBER('Control Sample Data'!L730),'Control Sample Data'!L730&lt;$B$1,'Control Sample Data'!L730&gt;0),'Control Sample Data'!L730,$B$1),"")</f>
        <v/>
      </c>
      <c r="Y731" s="17" t="str">
        <f>IF(SUM('Control Sample Data'!M$3:M$98)&gt;10,IF(AND(ISNUMBER('Control Sample Data'!M730),'Control Sample Data'!M730&lt;$B$1,'Control Sample Data'!M730&gt;0),'Control Sample Data'!M730,$B$1),"")</f>
        <v/>
      </c>
      <c r="AT731" s="36" t="str">
        <f t="shared" si="493"/>
        <v/>
      </c>
      <c r="AU731" s="36" t="str">
        <f t="shared" si="494"/>
        <v/>
      </c>
      <c r="AV731" s="36" t="str">
        <f t="shared" si="495"/>
        <v/>
      </c>
      <c r="AW731" s="36" t="str">
        <f t="shared" si="496"/>
        <v/>
      </c>
      <c r="AX731" s="36" t="str">
        <f t="shared" si="497"/>
        <v/>
      </c>
      <c r="AY731" s="36" t="str">
        <f t="shared" si="498"/>
        <v/>
      </c>
      <c r="AZ731" s="36" t="str">
        <f t="shared" si="499"/>
        <v/>
      </c>
      <c r="BA731" s="36" t="str">
        <f t="shared" si="500"/>
        <v/>
      </c>
      <c r="BB731" s="36" t="str">
        <f t="shared" si="501"/>
        <v/>
      </c>
      <c r="BC731" s="36" t="str">
        <f t="shared" si="502"/>
        <v/>
      </c>
      <c r="BD731" s="36" t="str">
        <f t="shared" si="503"/>
        <v/>
      </c>
      <c r="BE731" s="36" t="str">
        <f t="shared" si="504"/>
        <v/>
      </c>
      <c r="BF731" s="36" t="str">
        <f t="shared" si="505"/>
        <v/>
      </c>
      <c r="BG731" s="36" t="str">
        <f t="shared" si="506"/>
        <v/>
      </c>
      <c r="BH731" s="36" t="str">
        <f t="shared" si="507"/>
        <v/>
      </c>
      <c r="BI731" s="36" t="str">
        <f t="shared" si="508"/>
        <v/>
      </c>
      <c r="BJ731" s="36" t="str">
        <f t="shared" si="509"/>
        <v/>
      </c>
      <c r="BK731" s="36" t="str">
        <f t="shared" si="510"/>
        <v/>
      </c>
      <c r="BL731" s="36" t="str">
        <f t="shared" si="511"/>
        <v/>
      </c>
      <c r="BM731" s="36" t="str">
        <f t="shared" si="512"/>
        <v/>
      </c>
      <c r="BN731" s="38" t="e">
        <f t="shared" si="471"/>
        <v>#DIV/0!</v>
      </c>
      <c r="BO731" s="38" t="e">
        <f t="shared" si="472"/>
        <v>#DIV/0!</v>
      </c>
      <c r="BP731" s="39" t="str">
        <f t="shared" si="473"/>
        <v/>
      </c>
      <c r="BQ731" s="39" t="str">
        <f t="shared" si="474"/>
        <v/>
      </c>
      <c r="BR731" s="39" t="str">
        <f t="shared" si="475"/>
        <v/>
      </c>
      <c r="BS731" s="39" t="str">
        <f t="shared" si="476"/>
        <v/>
      </c>
      <c r="BT731" s="39" t="str">
        <f t="shared" si="477"/>
        <v/>
      </c>
      <c r="BU731" s="39" t="str">
        <f t="shared" si="478"/>
        <v/>
      </c>
      <c r="BV731" s="39" t="str">
        <f t="shared" si="479"/>
        <v/>
      </c>
      <c r="BW731" s="39" t="str">
        <f t="shared" si="480"/>
        <v/>
      </c>
      <c r="BX731" s="39" t="str">
        <f t="shared" si="481"/>
        <v/>
      </c>
      <c r="BY731" s="39" t="str">
        <f t="shared" si="482"/>
        <v/>
      </c>
      <c r="BZ731" s="39" t="str">
        <f t="shared" si="483"/>
        <v/>
      </c>
      <c r="CA731" s="39" t="str">
        <f t="shared" si="484"/>
        <v/>
      </c>
      <c r="CB731" s="39" t="str">
        <f t="shared" si="485"/>
        <v/>
      </c>
      <c r="CC731" s="39" t="str">
        <f t="shared" si="486"/>
        <v/>
      </c>
      <c r="CD731" s="39" t="str">
        <f t="shared" si="487"/>
        <v/>
      </c>
      <c r="CE731" s="39" t="str">
        <f t="shared" si="488"/>
        <v/>
      </c>
      <c r="CF731" s="39" t="str">
        <f t="shared" si="489"/>
        <v/>
      </c>
      <c r="CG731" s="39" t="str">
        <f t="shared" si="490"/>
        <v/>
      </c>
      <c r="CH731" s="39" t="str">
        <f t="shared" si="491"/>
        <v/>
      </c>
      <c r="CI731" s="39" t="str">
        <f t="shared" si="492"/>
        <v/>
      </c>
    </row>
    <row r="732" spans="1:87">
      <c r="A732" s="18"/>
      <c r="B732" s="15" t="str">
        <f>'Gene Table'!E731</f>
        <v>hsa-miR-635</v>
      </c>
      <c r="C732" s="15" t="str">
        <f>'Gene Table'!B731</f>
        <v>O09</v>
      </c>
      <c r="D732" s="16" t="str">
        <f>IF(SUM('Test Sample Data'!D$3:D$98)&gt;10,IF(AND(ISNUMBER('Test Sample Data'!D731),'Test Sample Data'!D731&lt;$B$1,'Test Sample Data'!D731&gt;0),'Test Sample Data'!D731,$B$1),"")</f>
        <v/>
      </c>
      <c r="E732" s="17" t="str">
        <f>IF(SUM('Test Sample Data'!E$3:E$98)&gt;10,IF(AND(ISNUMBER('Test Sample Data'!E731),'Test Sample Data'!E731&lt;$B$1,'Test Sample Data'!E731&gt;0),'Test Sample Data'!E731,$B$1),"")</f>
        <v/>
      </c>
      <c r="F732" s="17" t="str">
        <f>IF(SUM('Test Sample Data'!F$3:F$98)&gt;10,IF(AND(ISNUMBER('Test Sample Data'!F731),'Test Sample Data'!F731&lt;$B$1,'Test Sample Data'!F731&gt;0),'Test Sample Data'!F731,$B$1),"")</f>
        <v/>
      </c>
      <c r="G732" s="17" t="str">
        <f>IF(SUM('Test Sample Data'!G$3:G$98)&gt;10,IF(AND(ISNUMBER('Test Sample Data'!G731),'Test Sample Data'!G731&lt;$B$1,'Test Sample Data'!G731&gt;0),'Test Sample Data'!G731,$B$1),"")</f>
        <v/>
      </c>
      <c r="H732" s="17" t="str">
        <f>IF(SUM('Test Sample Data'!H$3:H$98)&gt;10,IF(AND(ISNUMBER('Test Sample Data'!H731),'Test Sample Data'!H731&lt;$B$1,'Test Sample Data'!H731&gt;0),'Test Sample Data'!H731,$B$1),"")</f>
        <v/>
      </c>
      <c r="I732" s="17" t="str">
        <f>IF(SUM('Test Sample Data'!I$3:I$98)&gt;10,IF(AND(ISNUMBER('Test Sample Data'!I731),'Test Sample Data'!I731&lt;$B$1,'Test Sample Data'!I731&gt;0),'Test Sample Data'!I731,$B$1),"")</f>
        <v/>
      </c>
      <c r="J732" s="17" t="str">
        <f>IF(SUM('Test Sample Data'!J$3:J$98)&gt;10,IF(AND(ISNUMBER('Test Sample Data'!J731),'Test Sample Data'!J731&lt;$B$1,'Test Sample Data'!J731&gt;0),'Test Sample Data'!J731,$B$1),"")</f>
        <v/>
      </c>
      <c r="K732" s="17" t="str">
        <f>IF(SUM('Test Sample Data'!K$3:K$98)&gt;10,IF(AND(ISNUMBER('Test Sample Data'!K731),'Test Sample Data'!K731&lt;$B$1,'Test Sample Data'!K731&gt;0),'Test Sample Data'!K731,$B$1),"")</f>
        <v/>
      </c>
      <c r="L732" s="17" t="str">
        <f>IF(SUM('Test Sample Data'!L$3:L$98)&gt;10,IF(AND(ISNUMBER('Test Sample Data'!L731),'Test Sample Data'!L731&lt;$B$1,'Test Sample Data'!L731&gt;0),'Test Sample Data'!L731,$B$1),"")</f>
        <v/>
      </c>
      <c r="M732" s="17" t="str">
        <f>IF(SUM('Test Sample Data'!M$3:M$98)&gt;10,IF(AND(ISNUMBER('Test Sample Data'!M731),'Test Sample Data'!M731&lt;$B$1,'Test Sample Data'!M731&gt;0),'Test Sample Data'!M731,$B$1),"")</f>
        <v/>
      </c>
      <c r="N732" s="17" t="str">
        <f>'Gene Table'!E731</f>
        <v>hsa-miR-635</v>
      </c>
      <c r="O732" s="17" t="str">
        <f>'Gene Table'!B731</f>
        <v>O09</v>
      </c>
      <c r="P732" s="17" t="str">
        <f>IF(SUM('Control Sample Data'!D$3:D$98)&gt;10,IF(AND(ISNUMBER('Control Sample Data'!D731),'Control Sample Data'!D731&lt;$B$1,'Control Sample Data'!D731&gt;0),'Control Sample Data'!D731,$B$1),"")</f>
        <v/>
      </c>
      <c r="Q732" s="17" t="str">
        <f>IF(SUM('Control Sample Data'!E$3:E$98)&gt;10,IF(AND(ISNUMBER('Control Sample Data'!E731),'Control Sample Data'!E731&lt;$B$1,'Control Sample Data'!E731&gt;0),'Control Sample Data'!E731,$B$1),"")</f>
        <v/>
      </c>
      <c r="R732" s="17" t="str">
        <f>IF(SUM('Control Sample Data'!F$3:F$98)&gt;10,IF(AND(ISNUMBER('Control Sample Data'!F731),'Control Sample Data'!F731&lt;$B$1,'Control Sample Data'!F731&gt;0),'Control Sample Data'!F731,$B$1),"")</f>
        <v/>
      </c>
      <c r="S732" s="17" t="str">
        <f>IF(SUM('Control Sample Data'!G$3:G$98)&gt;10,IF(AND(ISNUMBER('Control Sample Data'!G731),'Control Sample Data'!G731&lt;$B$1,'Control Sample Data'!G731&gt;0),'Control Sample Data'!G731,$B$1),"")</f>
        <v/>
      </c>
      <c r="T732" s="17" t="str">
        <f>IF(SUM('Control Sample Data'!H$3:H$98)&gt;10,IF(AND(ISNUMBER('Control Sample Data'!H731),'Control Sample Data'!H731&lt;$B$1,'Control Sample Data'!H731&gt;0),'Control Sample Data'!H731,$B$1),"")</f>
        <v/>
      </c>
      <c r="U732" s="17" t="str">
        <f>IF(SUM('Control Sample Data'!I$3:I$98)&gt;10,IF(AND(ISNUMBER('Control Sample Data'!I731),'Control Sample Data'!I731&lt;$B$1,'Control Sample Data'!I731&gt;0),'Control Sample Data'!I731,$B$1),"")</f>
        <v/>
      </c>
      <c r="V732" s="17" t="str">
        <f>IF(SUM('Control Sample Data'!J$3:J$98)&gt;10,IF(AND(ISNUMBER('Control Sample Data'!J731),'Control Sample Data'!J731&lt;$B$1,'Control Sample Data'!J731&gt;0),'Control Sample Data'!J731,$B$1),"")</f>
        <v/>
      </c>
      <c r="W732" s="17" t="str">
        <f>IF(SUM('Control Sample Data'!K$3:K$98)&gt;10,IF(AND(ISNUMBER('Control Sample Data'!K731),'Control Sample Data'!K731&lt;$B$1,'Control Sample Data'!K731&gt;0),'Control Sample Data'!K731,$B$1),"")</f>
        <v/>
      </c>
      <c r="X732" s="17" t="str">
        <f>IF(SUM('Control Sample Data'!L$3:L$98)&gt;10,IF(AND(ISNUMBER('Control Sample Data'!L731),'Control Sample Data'!L731&lt;$B$1,'Control Sample Data'!L731&gt;0),'Control Sample Data'!L731,$B$1),"")</f>
        <v/>
      </c>
      <c r="Y732" s="17" t="str">
        <f>IF(SUM('Control Sample Data'!M$3:M$98)&gt;10,IF(AND(ISNUMBER('Control Sample Data'!M731),'Control Sample Data'!M731&lt;$B$1,'Control Sample Data'!M731&gt;0),'Control Sample Data'!M731,$B$1),"")</f>
        <v/>
      </c>
      <c r="AT732" s="36" t="str">
        <f t="shared" si="493"/>
        <v/>
      </c>
      <c r="AU732" s="36" t="str">
        <f t="shared" si="494"/>
        <v/>
      </c>
      <c r="AV732" s="36" t="str">
        <f t="shared" si="495"/>
        <v/>
      </c>
      <c r="AW732" s="36" t="str">
        <f t="shared" si="496"/>
        <v/>
      </c>
      <c r="AX732" s="36" t="str">
        <f t="shared" si="497"/>
        <v/>
      </c>
      <c r="AY732" s="36" t="str">
        <f t="shared" si="498"/>
        <v/>
      </c>
      <c r="AZ732" s="36" t="str">
        <f t="shared" si="499"/>
        <v/>
      </c>
      <c r="BA732" s="36" t="str">
        <f t="shared" si="500"/>
        <v/>
      </c>
      <c r="BB732" s="36" t="str">
        <f t="shared" si="501"/>
        <v/>
      </c>
      <c r="BC732" s="36" t="str">
        <f t="shared" si="502"/>
        <v/>
      </c>
      <c r="BD732" s="36" t="str">
        <f t="shared" si="503"/>
        <v/>
      </c>
      <c r="BE732" s="36" t="str">
        <f t="shared" si="504"/>
        <v/>
      </c>
      <c r="BF732" s="36" t="str">
        <f t="shared" si="505"/>
        <v/>
      </c>
      <c r="BG732" s="36" t="str">
        <f t="shared" si="506"/>
        <v/>
      </c>
      <c r="BH732" s="36" t="str">
        <f t="shared" si="507"/>
        <v/>
      </c>
      <c r="BI732" s="36" t="str">
        <f t="shared" si="508"/>
        <v/>
      </c>
      <c r="BJ732" s="36" t="str">
        <f t="shared" si="509"/>
        <v/>
      </c>
      <c r="BK732" s="36" t="str">
        <f t="shared" si="510"/>
        <v/>
      </c>
      <c r="BL732" s="36" t="str">
        <f t="shared" si="511"/>
        <v/>
      </c>
      <c r="BM732" s="36" t="str">
        <f t="shared" si="512"/>
        <v/>
      </c>
      <c r="BN732" s="38" t="e">
        <f t="shared" si="471"/>
        <v>#DIV/0!</v>
      </c>
      <c r="BO732" s="38" t="e">
        <f t="shared" si="472"/>
        <v>#DIV/0!</v>
      </c>
      <c r="BP732" s="39" t="str">
        <f t="shared" si="473"/>
        <v/>
      </c>
      <c r="BQ732" s="39" t="str">
        <f t="shared" si="474"/>
        <v/>
      </c>
      <c r="BR732" s="39" t="str">
        <f t="shared" si="475"/>
        <v/>
      </c>
      <c r="BS732" s="39" t="str">
        <f t="shared" si="476"/>
        <v/>
      </c>
      <c r="BT732" s="39" t="str">
        <f t="shared" si="477"/>
        <v/>
      </c>
      <c r="BU732" s="39" t="str">
        <f t="shared" si="478"/>
        <v/>
      </c>
      <c r="BV732" s="39" t="str">
        <f t="shared" si="479"/>
        <v/>
      </c>
      <c r="BW732" s="39" t="str">
        <f t="shared" si="480"/>
        <v/>
      </c>
      <c r="BX732" s="39" t="str">
        <f t="shared" si="481"/>
        <v/>
      </c>
      <c r="BY732" s="39" t="str">
        <f t="shared" si="482"/>
        <v/>
      </c>
      <c r="BZ732" s="39" t="str">
        <f t="shared" si="483"/>
        <v/>
      </c>
      <c r="CA732" s="39" t="str">
        <f t="shared" si="484"/>
        <v/>
      </c>
      <c r="CB732" s="39" t="str">
        <f t="shared" si="485"/>
        <v/>
      </c>
      <c r="CC732" s="39" t="str">
        <f t="shared" si="486"/>
        <v/>
      </c>
      <c r="CD732" s="39" t="str">
        <f t="shared" si="487"/>
        <v/>
      </c>
      <c r="CE732" s="39" t="str">
        <f t="shared" si="488"/>
        <v/>
      </c>
      <c r="CF732" s="39" t="str">
        <f t="shared" si="489"/>
        <v/>
      </c>
      <c r="CG732" s="39" t="str">
        <f t="shared" si="490"/>
        <v/>
      </c>
      <c r="CH732" s="39" t="str">
        <f t="shared" si="491"/>
        <v/>
      </c>
      <c r="CI732" s="39" t="str">
        <f t="shared" si="492"/>
        <v/>
      </c>
    </row>
    <row r="733" spans="1:87">
      <c r="A733" s="18"/>
      <c r="B733" s="15" t="str">
        <f>'Gene Table'!E732</f>
        <v>hsa-let-7d-5p</v>
      </c>
      <c r="C733" s="15" t="str">
        <f>'Gene Table'!B732</f>
        <v>O10</v>
      </c>
      <c r="D733" s="16" t="str">
        <f>IF(SUM('Test Sample Data'!D$3:D$98)&gt;10,IF(AND(ISNUMBER('Test Sample Data'!D732),'Test Sample Data'!D732&lt;$B$1,'Test Sample Data'!D732&gt;0),'Test Sample Data'!D732,$B$1),"")</f>
        <v/>
      </c>
      <c r="E733" s="17" t="str">
        <f>IF(SUM('Test Sample Data'!E$3:E$98)&gt;10,IF(AND(ISNUMBER('Test Sample Data'!E732),'Test Sample Data'!E732&lt;$B$1,'Test Sample Data'!E732&gt;0),'Test Sample Data'!E732,$B$1),"")</f>
        <v/>
      </c>
      <c r="F733" s="17" t="str">
        <f>IF(SUM('Test Sample Data'!F$3:F$98)&gt;10,IF(AND(ISNUMBER('Test Sample Data'!F732),'Test Sample Data'!F732&lt;$B$1,'Test Sample Data'!F732&gt;0),'Test Sample Data'!F732,$B$1),"")</f>
        <v/>
      </c>
      <c r="G733" s="17" t="str">
        <f>IF(SUM('Test Sample Data'!G$3:G$98)&gt;10,IF(AND(ISNUMBER('Test Sample Data'!G732),'Test Sample Data'!G732&lt;$B$1,'Test Sample Data'!G732&gt;0),'Test Sample Data'!G732,$B$1),"")</f>
        <v/>
      </c>
      <c r="H733" s="17" t="str">
        <f>IF(SUM('Test Sample Data'!H$3:H$98)&gt;10,IF(AND(ISNUMBER('Test Sample Data'!H732),'Test Sample Data'!H732&lt;$B$1,'Test Sample Data'!H732&gt;0),'Test Sample Data'!H732,$B$1),"")</f>
        <v/>
      </c>
      <c r="I733" s="17" t="str">
        <f>IF(SUM('Test Sample Data'!I$3:I$98)&gt;10,IF(AND(ISNUMBER('Test Sample Data'!I732),'Test Sample Data'!I732&lt;$B$1,'Test Sample Data'!I732&gt;0),'Test Sample Data'!I732,$B$1),"")</f>
        <v/>
      </c>
      <c r="J733" s="17" t="str">
        <f>IF(SUM('Test Sample Data'!J$3:J$98)&gt;10,IF(AND(ISNUMBER('Test Sample Data'!J732),'Test Sample Data'!J732&lt;$B$1,'Test Sample Data'!J732&gt;0),'Test Sample Data'!J732,$B$1),"")</f>
        <v/>
      </c>
      <c r="K733" s="17" t="str">
        <f>IF(SUM('Test Sample Data'!K$3:K$98)&gt;10,IF(AND(ISNUMBER('Test Sample Data'!K732),'Test Sample Data'!K732&lt;$B$1,'Test Sample Data'!K732&gt;0),'Test Sample Data'!K732,$B$1),"")</f>
        <v/>
      </c>
      <c r="L733" s="17" t="str">
        <f>IF(SUM('Test Sample Data'!L$3:L$98)&gt;10,IF(AND(ISNUMBER('Test Sample Data'!L732),'Test Sample Data'!L732&lt;$B$1,'Test Sample Data'!L732&gt;0),'Test Sample Data'!L732,$B$1),"")</f>
        <v/>
      </c>
      <c r="M733" s="17" t="str">
        <f>IF(SUM('Test Sample Data'!M$3:M$98)&gt;10,IF(AND(ISNUMBER('Test Sample Data'!M732),'Test Sample Data'!M732&lt;$B$1,'Test Sample Data'!M732&gt;0),'Test Sample Data'!M732,$B$1),"")</f>
        <v/>
      </c>
      <c r="N733" s="17" t="str">
        <f>'Gene Table'!E732</f>
        <v>hsa-let-7d-5p</v>
      </c>
      <c r="O733" s="17" t="str">
        <f>'Gene Table'!B732</f>
        <v>O10</v>
      </c>
      <c r="P733" s="17" t="str">
        <f>IF(SUM('Control Sample Data'!D$3:D$98)&gt;10,IF(AND(ISNUMBER('Control Sample Data'!D732),'Control Sample Data'!D732&lt;$B$1,'Control Sample Data'!D732&gt;0),'Control Sample Data'!D732,$B$1),"")</f>
        <v/>
      </c>
      <c r="Q733" s="17" t="str">
        <f>IF(SUM('Control Sample Data'!E$3:E$98)&gt;10,IF(AND(ISNUMBER('Control Sample Data'!E732),'Control Sample Data'!E732&lt;$B$1,'Control Sample Data'!E732&gt;0),'Control Sample Data'!E732,$B$1),"")</f>
        <v/>
      </c>
      <c r="R733" s="17" t="str">
        <f>IF(SUM('Control Sample Data'!F$3:F$98)&gt;10,IF(AND(ISNUMBER('Control Sample Data'!F732),'Control Sample Data'!F732&lt;$B$1,'Control Sample Data'!F732&gt;0),'Control Sample Data'!F732,$B$1),"")</f>
        <v/>
      </c>
      <c r="S733" s="17" t="str">
        <f>IF(SUM('Control Sample Data'!G$3:G$98)&gt;10,IF(AND(ISNUMBER('Control Sample Data'!G732),'Control Sample Data'!G732&lt;$B$1,'Control Sample Data'!G732&gt;0),'Control Sample Data'!G732,$B$1),"")</f>
        <v/>
      </c>
      <c r="T733" s="17" t="str">
        <f>IF(SUM('Control Sample Data'!H$3:H$98)&gt;10,IF(AND(ISNUMBER('Control Sample Data'!H732),'Control Sample Data'!H732&lt;$B$1,'Control Sample Data'!H732&gt;0),'Control Sample Data'!H732,$B$1),"")</f>
        <v/>
      </c>
      <c r="U733" s="17" t="str">
        <f>IF(SUM('Control Sample Data'!I$3:I$98)&gt;10,IF(AND(ISNUMBER('Control Sample Data'!I732),'Control Sample Data'!I732&lt;$B$1,'Control Sample Data'!I732&gt;0),'Control Sample Data'!I732,$B$1),"")</f>
        <v/>
      </c>
      <c r="V733" s="17" t="str">
        <f>IF(SUM('Control Sample Data'!J$3:J$98)&gt;10,IF(AND(ISNUMBER('Control Sample Data'!J732),'Control Sample Data'!J732&lt;$B$1,'Control Sample Data'!J732&gt;0),'Control Sample Data'!J732,$B$1),"")</f>
        <v/>
      </c>
      <c r="W733" s="17" t="str">
        <f>IF(SUM('Control Sample Data'!K$3:K$98)&gt;10,IF(AND(ISNUMBER('Control Sample Data'!K732),'Control Sample Data'!K732&lt;$B$1,'Control Sample Data'!K732&gt;0),'Control Sample Data'!K732,$B$1),"")</f>
        <v/>
      </c>
      <c r="X733" s="17" t="str">
        <f>IF(SUM('Control Sample Data'!L$3:L$98)&gt;10,IF(AND(ISNUMBER('Control Sample Data'!L732),'Control Sample Data'!L732&lt;$B$1,'Control Sample Data'!L732&gt;0),'Control Sample Data'!L732,$B$1),"")</f>
        <v/>
      </c>
      <c r="Y733" s="17" t="str">
        <f>IF(SUM('Control Sample Data'!M$3:M$98)&gt;10,IF(AND(ISNUMBER('Control Sample Data'!M732),'Control Sample Data'!M732&lt;$B$1,'Control Sample Data'!M732&gt;0),'Control Sample Data'!M732,$B$1),"")</f>
        <v/>
      </c>
      <c r="AT733" s="36" t="str">
        <f t="shared" si="493"/>
        <v/>
      </c>
      <c r="AU733" s="36" t="str">
        <f t="shared" si="494"/>
        <v/>
      </c>
      <c r="AV733" s="36" t="str">
        <f t="shared" si="495"/>
        <v/>
      </c>
      <c r="AW733" s="36" t="str">
        <f t="shared" si="496"/>
        <v/>
      </c>
      <c r="AX733" s="36" t="str">
        <f t="shared" si="497"/>
        <v/>
      </c>
      <c r="AY733" s="36" t="str">
        <f t="shared" si="498"/>
        <v/>
      </c>
      <c r="AZ733" s="36" t="str">
        <f t="shared" si="499"/>
        <v/>
      </c>
      <c r="BA733" s="36" t="str">
        <f t="shared" si="500"/>
        <v/>
      </c>
      <c r="BB733" s="36" t="str">
        <f t="shared" si="501"/>
        <v/>
      </c>
      <c r="BC733" s="36" t="str">
        <f t="shared" si="502"/>
        <v/>
      </c>
      <c r="BD733" s="36" t="str">
        <f t="shared" si="503"/>
        <v/>
      </c>
      <c r="BE733" s="36" t="str">
        <f t="shared" si="504"/>
        <v/>
      </c>
      <c r="BF733" s="36" t="str">
        <f t="shared" si="505"/>
        <v/>
      </c>
      <c r="BG733" s="36" t="str">
        <f t="shared" si="506"/>
        <v/>
      </c>
      <c r="BH733" s="36" t="str">
        <f t="shared" si="507"/>
        <v/>
      </c>
      <c r="BI733" s="36" t="str">
        <f t="shared" si="508"/>
        <v/>
      </c>
      <c r="BJ733" s="36" t="str">
        <f t="shared" si="509"/>
        <v/>
      </c>
      <c r="BK733" s="36" t="str">
        <f t="shared" si="510"/>
        <v/>
      </c>
      <c r="BL733" s="36" t="str">
        <f t="shared" si="511"/>
        <v/>
      </c>
      <c r="BM733" s="36" t="str">
        <f t="shared" si="512"/>
        <v/>
      </c>
      <c r="BN733" s="38" t="e">
        <f t="shared" si="471"/>
        <v>#DIV/0!</v>
      </c>
      <c r="BO733" s="38" t="e">
        <f t="shared" si="472"/>
        <v>#DIV/0!</v>
      </c>
      <c r="BP733" s="39" t="str">
        <f t="shared" si="473"/>
        <v/>
      </c>
      <c r="BQ733" s="39" t="str">
        <f t="shared" si="474"/>
        <v/>
      </c>
      <c r="BR733" s="39" t="str">
        <f t="shared" si="475"/>
        <v/>
      </c>
      <c r="BS733" s="39" t="str">
        <f t="shared" si="476"/>
        <v/>
      </c>
      <c r="BT733" s="39" t="str">
        <f t="shared" si="477"/>
        <v/>
      </c>
      <c r="BU733" s="39" t="str">
        <f t="shared" si="478"/>
        <v/>
      </c>
      <c r="BV733" s="39" t="str">
        <f t="shared" si="479"/>
        <v/>
      </c>
      <c r="BW733" s="39" t="str">
        <f t="shared" si="480"/>
        <v/>
      </c>
      <c r="BX733" s="39" t="str">
        <f t="shared" si="481"/>
        <v/>
      </c>
      <c r="BY733" s="39" t="str">
        <f t="shared" si="482"/>
        <v/>
      </c>
      <c r="BZ733" s="39" t="str">
        <f t="shared" si="483"/>
        <v/>
      </c>
      <c r="CA733" s="39" t="str">
        <f t="shared" si="484"/>
        <v/>
      </c>
      <c r="CB733" s="39" t="str">
        <f t="shared" si="485"/>
        <v/>
      </c>
      <c r="CC733" s="39" t="str">
        <f t="shared" si="486"/>
        <v/>
      </c>
      <c r="CD733" s="39" t="str">
        <f t="shared" si="487"/>
        <v/>
      </c>
      <c r="CE733" s="39" t="str">
        <f t="shared" si="488"/>
        <v/>
      </c>
      <c r="CF733" s="39" t="str">
        <f t="shared" si="489"/>
        <v/>
      </c>
      <c r="CG733" s="39" t="str">
        <f t="shared" si="490"/>
        <v/>
      </c>
      <c r="CH733" s="39" t="str">
        <f t="shared" si="491"/>
        <v/>
      </c>
      <c r="CI733" s="39" t="str">
        <f t="shared" si="492"/>
        <v/>
      </c>
    </row>
    <row r="734" spans="1:87">
      <c r="A734" s="18"/>
      <c r="B734" s="15" t="str">
        <f>'Gene Table'!E733</f>
        <v>hsa-miR-665</v>
      </c>
      <c r="C734" s="15" t="str">
        <f>'Gene Table'!B733</f>
        <v>O11</v>
      </c>
      <c r="D734" s="16" t="str">
        <f>IF(SUM('Test Sample Data'!D$3:D$98)&gt;10,IF(AND(ISNUMBER('Test Sample Data'!D733),'Test Sample Data'!D733&lt;$B$1,'Test Sample Data'!D733&gt;0),'Test Sample Data'!D733,$B$1),"")</f>
        <v/>
      </c>
      <c r="E734" s="17" t="str">
        <f>IF(SUM('Test Sample Data'!E$3:E$98)&gt;10,IF(AND(ISNUMBER('Test Sample Data'!E733),'Test Sample Data'!E733&lt;$B$1,'Test Sample Data'!E733&gt;0),'Test Sample Data'!E733,$B$1),"")</f>
        <v/>
      </c>
      <c r="F734" s="17" t="str">
        <f>IF(SUM('Test Sample Data'!F$3:F$98)&gt;10,IF(AND(ISNUMBER('Test Sample Data'!F733),'Test Sample Data'!F733&lt;$B$1,'Test Sample Data'!F733&gt;0),'Test Sample Data'!F733,$B$1),"")</f>
        <v/>
      </c>
      <c r="G734" s="17" t="str">
        <f>IF(SUM('Test Sample Data'!G$3:G$98)&gt;10,IF(AND(ISNUMBER('Test Sample Data'!G733),'Test Sample Data'!G733&lt;$B$1,'Test Sample Data'!G733&gt;0),'Test Sample Data'!G733,$B$1),"")</f>
        <v/>
      </c>
      <c r="H734" s="17" t="str">
        <f>IF(SUM('Test Sample Data'!H$3:H$98)&gt;10,IF(AND(ISNUMBER('Test Sample Data'!H733),'Test Sample Data'!H733&lt;$B$1,'Test Sample Data'!H733&gt;0),'Test Sample Data'!H733,$B$1),"")</f>
        <v/>
      </c>
      <c r="I734" s="17" t="str">
        <f>IF(SUM('Test Sample Data'!I$3:I$98)&gt;10,IF(AND(ISNUMBER('Test Sample Data'!I733),'Test Sample Data'!I733&lt;$B$1,'Test Sample Data'!I733&gt;0),'Test Sample Data'!I733,$B$1),"")</f>
        <v/>
      </c>
      <c r="J734" s="17" t="str">
        <f>IF(SUM('Test Sample Data'!J$3:J$98)&gt;10,IF(AND(ISNUMBER('Test Sample Data'!J733),'Test Sample Data'!J733&lt;$B$1,'Test Sample Data'!J733&gt;0),'Test Sample Data'!J733,$B$1),"")</f>
        <v/>
      </c>
      <c r="K734" s="17" t="str">
        <f>IF(SUM('Test Sample Data'!K$3:K$98)&gt;10,IF(AND(ISNUMBER('Test Sample Data'!K733),'Test Sample Data'!K733&lt;$B$1,'Test Sample Data'!K733&gt;0),'Test Sample Data'!K733,$B$1),"")</f>
        <v/>
      </c>
      <c r="L734" s="17" t="str">
        <f>IF(SUM('Test Sample Data'!L$3:L$98)&gt;10,IF(AND(ISNUMBER('Test Sample Data'!L733),'Test Sample Data'!L733&lt;$B$1,'Test Sample Data'!L733&gt;0),'Test Sample Data'!L733,$B$1),"")</f>
        <v/>
      </c>
      <c r="M734" s="17" t="str">
        <f>IF(SUM('Test Sample Data'!M$3:M$98)&gt;10,IF(AND(ISNUMBER('Test Sample Data'!M733),'Test Sample Data'!M733&lt;$B$1,'Test Sample Data'!M733&gt;0),'Test Sample Data'!M733,$B$1),"")</f>
        <v/>
      </c>
      <c r="N734" s="17" t="str">
        <f>'Gene Table'!E733</f>
        <v>hsa-miR-665</v>
      </c>
      <c r="O734" s="17" t="str">
        <f>'Gene Table'!B733</f>
        <v>O11</v>
      </c>
      <c r="P734" s="17" t="str">
        <f>IF(SUM('Control Sample Data'!D$3:D$98)&gt;10,IF(AND(ISNUMBER('Control Sample Data'!D733),'Control Sample Data'!D733&lt;$B$1,'Control Sample Data'!D733&gt;0),'Control Sample Data'!D733,$B$1),"")</f>
        <v/>
      </c>
      <c r="Q734" s="17" t="str">
        <f>IF(SUM('Control Sample Data'!E$3:E$98)&gt;10,IF(AND(ISNUMBER('Control Sample Data'!E733),'Control Sample Data'!E733&lt;$B$1,'Control Sample Data'!E733&gt;0),'Control Sample Data'!E733,$B$1),"")</f>
        <v/>
      </c>
      <c r="R734" s="17" t="str">
        <f>IF(SUM('Control Sample Data'!F$3:F$98)&gt;10,IF(AND(ISNUMBER('Control Sample Data'!F733),'Control Sample Data'!F733&lt;$B$1,'Control Sample Data'!F733&gt;0),'Control Sample Data'!F733,$B$1),"")</f>
        <v/>
      </c>
      <c r="S734" s="17" t="str">
        <f>IF(SUM('Control Sample Data'!G$3:G$98)&gt;10,IF(AND(ISNUMBER('Control Sample Data'!G733),'Control Sample Data'!G733&lt;$B$1,'Control Sample Data'!G733&gt;0),'Control Sample Data'!G733,$B$1),"")</f>
        <v/>
      </c>
      <c r="T734" s="17" t="str">
        <f>IF(SUM('Control Sample Data'!H$3:H$98)&gt;10,IF(AND(ISNUMBER('Control Sample Data'!H733),'Control Sample Data'!H733&lt;$B$1,'Control Sample Data'!H733&gt;0),'Control Sample Data'!H733,$B$1),"")</f>
        <v/>
      </c>
      <c r="U734" s="17" t="str">
        <f>IF(SUM('Control Sample Data'!I$3:I$98)&gt;10,IF(AND(ISNUMBER('Control Sample Data'!I733),'Control Sample Data'!I733&lt;$B$1,'Control Sample Data'!I733&gt;0),'Control Sample Data'!I733,$B$1),"")</f>
        <v/>
      </c>
      <c r="V734" s="17" t="str">
        <f>IF(SUM('Control Sample Data'!J$3:J$98)&gt;10,IF(AND(ISNUMBER('Control Sample Data'!J733),'Control Sample Data'!J733&lt;$B$1,'Control Sample Data'!J733&gt;0),'Control Sample Data'!J733,$B$1),"")</f>
        <v/>
      </c>
      <c r="W734" s="17" t="str">
        <f>IF(SUM('Control Sample Data'!K$3:K$98)&gt;10,IF(AND(ISNUMBER('Control Sample Data'!K733),'Control Sample Data'!K733&lt;$B$1,'Control Sample Data'!K733&gt;0),'Control Sample Data'!K733,$B$1),"")</f>
        <v/>
      </c>
      <c r="X734" s="17" t="str">
        <f>IF(SUM('Control Sample Data'!L$3:L$98)&gt;10,IF(AND(ISNUMBER('Control Sample Data'!L733),'Control Sample Data'!L733&lt;$B$1,'Control Sample Data'!L733&gt;0),'Control Sample Data'!L733,$B$1),"")</f>
        <v/>
      </c>
      <c r="Y734" s="17" t="str">
        <f>IF(SUM('Control Sample Data'!M$3:M$98)&gt;10,IF(AND(ISNUMBER('Control Sample Data'!M733),'Control Sample Data'!M733&lt;$B$1,'Control Sample Data'!M733&gt;0),'Control Sample Data'!M733,$B$1),"")</f>
        <v/>
      </c>
      <c r="AT734" s="36" t="str">
        <f t="shared" si="493"/>
        <v/>
      </c>
      <c r="AU734" s="36" t="str">
        <f t="shared" si="494"/>
        <v/>
      </c>
      <c r="AV734" s="36" t="str">
        <f t="shared" si="495"/>
        <v/>
      </c>
      <c r="AW734" s="36" t="str">
        <f t="shared" si="496"/>
        <v/>
      </c>
      <c r="AX734" s="36" t="str">
        <f t="shared" si="497"/>
        <v/>
      </c>
      <c r="AY734" s="36" t="str">
        <f t="shared" si="498"/>
        <v/>
      </c>
      <c r="AZ734" s="36" t="str">
        <f t="shared" si="499"/>
        <v/>
      </c>
      <c r="BA734" s="36" t="str">
        <f t="shared" si="500"/>
        <v/>
      </c>
      <c r="BB734" s="36" t="str">
        <f t="shared" si="501"/>
        <v/>
      </c>
      <c r="BC734" s="36" t="str">
        <f t="shared" si="502"/>
        <v/>
      </c>
      <c r="BD734" s="36" t="str">
        <f t="shared" si="503"/>
        <v/>
      </c>
      <c r="BE734" s="36" t="str">
        <f t="shared" si="504"/>
        <v/>
      </c>
      <c r="BF734" s="36" t="str">
        <f t="shared" si="505"/>
        <v/>
      </c>
      <c r="BG734" s="36" t="str">
        <f t="shared" si="506"/>
        <v/>
      </c>
      <c r="BH734" s="36" t="str">
        <f t="shared" si="507"/>
        <v/>
      </c>
      <c r="BI734" s="36" t="str">
        <f t="shared" si="508"/>
        <v/>
      </c>
      <c r="BJ734" s="36" t="str">
        <f t="shared" si="509"/>
        <v/>
      </c>
      <c r="BK734" s="36" t="str">
        <f t="shared" si="510"/>
        <v/>
      </c>
      <c r="BL734" s="36" t="str">
        <f t="shared" si="511"/>
        <v/>
      </c>
      <c r="BM734" s="36" t="str">
        <f t="shared" si="512"/>
        <v/>
      </c>
      <c r="BN734" s="38" t="e">
        <f t="shared" si="471"/>
        <v>#DIV/0!</v>
      </c>
      <c r="BO734" s="38" t="e">
        <f t="shared" si="472"/>
        <v>#DIV/0!</v>
      </c>
      <c r="BP734" s="39" t="str">
        <f t="shared" si="473"/>
        <v/>
      </c>
      <c r="BQ734" s="39" t="str">
        <f t="shared" si="474"/>
        <v/>
      </c>
      <c r="BR734" s="39" t="str">
        <f t="shared" si="475"/>
        <v/>
      </c>
      <c r="BS734" s="39" t="str">
        <f t="shared" si="476"/>
        <v/>
      </c>
      <c r="BT734" s="39" t="str">
        <f t="shared" si="477"/>
        <v/>
      </c>
      <c r="BU734" s="39" t="str">
        <f t="shared" si="478"/>
        <v/>
      </c>
      <c r="BV734" s="39" t="str">
        <f t="shared" si="479"/>
        <v/>
      </c>
      <c r="BW734" s="39" t="str">
        <f t="shared" si="480"/>
        <v/>
      </c>
      <c r="BX734" s="39" t="str">
        <f t="shared" si="481"/>
        <v/>
      </c>
      <c r="BY734" s="39" t="str">
        <f t="shared" si="482"/>
        <v/>
      </c>
      <c r="BZ734" s="39" t="str">
        <f t="shared" si="483"/>
        <v/>
      </c>
      <c r="CA734" s="39" t="str">
        <f t="shared" si="484"/>
        <v/>
      </c>
      <c r="CB734" s="39" t="str">
        <f t="shared" si="485"/>
        <v/>
      </c>
      <c r="CC734" s="39" t="str">
        <f t="shared" si="486"/>
        <v/>
      </c>
      <c r="CD734" s="39" t="str">
        <f t="shared" si="487"/>
        <v/>
      </c>
      <c r="CE734" s="39" t="str">
        <f t="shared" si="488"/>
        <v/>
      </c>
      <c r="CF734" s="39" t="str">
        <f t="shared" si="489"/>
        <v/>
      </c>
      <c r="CG734" s="39" t="str">
        <f t="shared" si="490"/>
        <v/>
      </c>
      <c r="CH734" s="39" t="str">
        <f t="shared" si="491"/>
        <v/>
      </c>
      <c r="CI734" s="39" t="str">
        <f t="shared" si="492"/>
        <v/>
      </c>
    </row>
    <row r="735" spans="1:87">
      <c r="A735" s="18"/>
      <c r="B735" s="15" t="str">
        <f>'Gene Table'!E734</f>
        <v>hsa-miR-200a-3p</v>
      </c>
      <c r="C735" s="15" t="str">
        <f>'Gene Table'!B734</f>
        <v>O12</v>
      </c>
      <c r="D735" s="16" t="str">
        <f>IF(SUM('Test Sample Data'!D$3:D$98)&gt;10,IF(AND(ISNUMBER('Test Sample Data'!D734),'Test Sample Data'!D734&lt;$B$1,'Test Sample Data'!D734&gt;0),'Test Sample Data'!D734,$B$1),"")</f>
        <v/>
      </c>
      <c r="E735" s="17" t="str">
        <f>IF(SUM('Test Sample Data'!E$3:E$98)&gt;10,IF(AND(ISNUMBER('Test Sample Data'!E734),'Test Sample Data'!E734&lt;$B$1,'Test Sample Data'!E734&gt;0),'Test Sample Data'!E734,$B$1),"")</f>
        <v/>
      </c>
      <c r="F735" s="17" t="str">
        <f>IF(SUM('Test Sample Data'!F$3:F$98)&gt;10,IF(AND(ISNUMBER('Test Sample Data'!F734),'Test Sample Data'!F734&lt;$B$1,'Test Sample Data'!F734&gt;0),'Test Sample Data'!F734,$B$1),"")</f>
        <v/>
      </c>
      <c r="G735" s="17" t="str">
        <f>IF(SUM('Test Sample Data'!G$3:G$98)&gt;10,IF(AND(ISNUMBER('Test Sample Data'!G734),'Test Sample Data'!G734&lt;$B$1,'Test Sample Data'!G734&gt;0),'Test Sample Data'!G734,$B$1),"")</f>
        <v/>
      </c>
      <c r="H735" s="17" t="str">
        <f>IF(SUM('Test Sample Data'!H$3:H$98)&gt;10,IF(AND(ISNUMBER('Test Sample Data'!H734),'Test Sample Data'!H734&lt;$B$1,'Test Sample Data'!H734&gt;0),'Test Sample Data'!H734,$B$1),"")</f>
        <v/>
      </c>
      <c r="I735" s="17" t="str">
        <f>IF(SUM('Test Sample Data'!I$3:I$98)&gt;10,IF(AND(ISNUMBER('Test Sample Data'!I734),'Test Sample Data'!I734&lt;$B$1,'Test Sample Data'!I734&gt;0),'Test Sample Data'!I734,$B$1),"")</f>
        <v/>
      </c>
      <c r="J735" s="17" t="str">
        <f>IF(SUM('Test Sample Data'!J$3:J$98)&gt;10,IF(AND(ISNUMBER('Test Sample Data'!J734),'Test Sample Data'!J734&lt;$B$1,'Test Sample Data'!J734&gt;0),'Test Sample Data'!J734,$B$1),"")</f>
        <v/>
      </c>
      <c r="K735" s="17" t="str">
        <f>IF(SUM('Test Sample Data'!K$3:K$98)&gt;10,IF(AND(ISNUMBER('Test Sample Data'!K734),'Test Sample Data'!K734&lt;$B$1,'Test Sample Data'!K734&gt;0),'Test Sample Data'!K734,$B$1),"")</f>
        <v/>
      </c>
      <c r="L735" s="17" t="str">
        <f>IF(SUM('Test Sample Data'!L$3:L$98)&gt;10,IF(AND(ISNUMBER('Test Sample Data'!L734),'Test Sample Data'!L734&lt;$B$1,'Test Sample Data'!L734&gt;0),'Test Sample Data'!L734,$B$1),"")</f>
        <v/>
      </c>
      <c r="M735" s="17" t="str">
        <f>IF(SUM('Test Sample Data'!M$3:M$98)&gt;10,IF(AND(ISNUMBER('Test Sample Data'!M734),'Test Sample Data'!M734&lt;$B$1,'Test Sample Data'!M734&gt;0),'Test Sample Data'!M734,$B$1),"")</f>
        <v/>
      </c>
      <c r="N735" s="17" t="str">
        <f>'Gene Table'!E734</f>
        <v>hsa-miR-200a-3p</v>
      </c>
      <c r="O735" s="17" t="str">
        <f>'Gene Table'!B734</f>
        <v>O12</v>
      </c>
      <c r="P735" s="17" t="str">
        <f>IF(SUM('Control Sample Data'!D$3:D$98)&gt;10,IF(AND(ISNUMBER('Control Sample Data'!D734),'Control Sample Data'!D734&lt;$B$1,'Control Sample Data'!D734&gt;0),'Control Sample Data'!D734,$B$1),"")</f>
        <v/>
      </c>
      <c r="Q735" s="17" t="str">
        <f>IF(SUM('Control Sample Data'!E$3:E$98)&gt;10,IF(AND(ISNUMBER('Control Sample Data'!E734),'Control Sample Data'!E734&lt;$B$1,'Control Sample Data'!E734&gt;0),'Control Sample Data'!E734,$B$1),"")</f>
        <v/>
      </c>
      <c r="R735" s="17" t="str">
        <f>IF(SUM('Control Sample Data'!F$3:F$98)&gt;10,IF(AND(ISNUMBER('Control Sample Data'!F734),'Control Sample Data'!F734&lt;$B$1,'Control Sample Data'!F734&gt;0),'Control Sample Data'!F734,$B$1),"")</f>
        <v/>
      </c>
      <c r="S735" s="17" t="str">
        <f>IF(SUM('Control Sample Data'!G$3:G$98)&gt;10,IF(AND(ISNUMBER('Control Sample Data'!G734),'Control Sample Data'!G734&lt;$B$1,'Control Sample Data'!G734&gt;0),'Control Sample Data'!G734,$B$1),"")</f>
        <v/>
      </c>
      <c r="T735" s="17" t="str">
        <f>IF(SUM('Control Sample Data'!H$3:H$98)&gt;10,IF(AND(ISNUMBER('Control Sample Data'!H734),'Control Sample Data'!H734&lt;$B$1,'Control Sample Data'!H734&gt;0),'Control Sample Data'!H734,$B$1),"")</f>
        <v/>
      </c>
      <c r="U735" s="17" t="str">
        <f>IF(SUM('Control Sample Data'!I$3:I$98)&gt;10,IF(AND(ISNUMBER('Control Sample Data'!I734),'Control Sample Data'!I734&lt;$B$1,'Control Sample Data'!I734&gt;0),'Control Sample Data'!I734,$B$1),"")</f>
        <v/>
      </c>
      <c r="V735" s="17" t="str">
        <f>IF(SUM('Control Sample Data'!J$3:J$98)&gt;10,IF(AND(ISNUMBER('Control Sample Data'!J734),'Control Sample Data'!J734&lt;$B$1,'Control Sample Data'!J734&gt;0),'Control Sample Data'!J734,$B$1),"")</f>
        <v/>
      </c>
      <c r="W735" s="17" t="str">
        <f>IF(SUM('Control Sample Data'!K$3:K$98)&gt;10,IF(AND(ISNUMBER('Control Sample Data'!K734),'Control Sample Data'!K734&lt;$B$1,'Control Sample Data'!K734&gt;0),'Control Sample Data'!K734,$B$1),"")</f>
        <v/>
      </c>
      <c r="X735" s="17" t="str">
        <f>IF(SUM('Control Sample Data'!L$3:L$98)&gt;10,IF(AND(ISNUMBER('Control Sample Data'!L734),'Control Sample Data'!L734&lt;$B$1,'Control Sample Data'!L734&gt;0),'Control Sample Data'!L734,$B$1),"")</f>
        <v/>
      </c>
      <c r="Y735" s="17" t="str">
        <f>IF(SUM('Control Sample Data'!M$3:M$98)&gt;10,IF(AND(ISNUMBER('Control Sample Data'!M734),'Control Sample Data'!M734&lt;$B$1,'Control Sample Data'!M734&gt;0),'Control Sample Data'!M734,$B$1),"")</f>
        <v/>
      </c>
      <c r="AT735" s="36" t="str">
        <f t="shared" si="493"/>
        <v/>
      </c>
      <c r="AU735" s="36" t="str">
        <f t="shared" si="494"/>
        <v/>
      </c>
      <c r="AV735" s="36" t="str">
        <f t="shared" si="495"/>
        <v/>
      </c>
      <c r="AW735" s="36" t="str">
        <f t="shared" si="496"/>
        <v/>
      </c>
      <c r="AX735" s="36" t="str">
        <f t="shared" si="497"/>
        <v/>
      </c>
      <c r="AY735" s="36" t="str">
        <f t="shared" si="498"/>
        <v/>
      </c>
      <c r="AZ735" s="36" t="str">
        <f t="shared" si="499"/>
        <v/>
      </c>
      <c r="BA735" s="36" t="str">
        <f t="shared" si="500"/>
        <v/>
      </c>
      <c r="BB735" s="36" t="str">
        <f t="shared" si="501"/>
        <v/>
      </c>
      <c r="BC735" s="36" t="str">
        <f t="shared" si="502"/>
        <v/>
      </c>
      <c r="BD735" s="36" t="str">
        <f t="shared" si="503"/>
        <v/>
      </c>
      <c r="BE735" s="36" t="str">
        <f t="shared" si="504"/>
        <v/>
      </c>
      <c r="BF735" s="36" t="str">
        <f t="shared" si="505"/>
        <v/>
      </c>
      <c r="BG735" s="36" t="str">
        <f t="shared" si="506"/>
        <v/>
      </c>
      <c r="BH735" s="36" t="str">
        <f t="shared" si="507"/>
        <v/>
      </c>
      <c r="BI735" s="36" t="str">
        <f t="shared" si="508"/>
        <v/>
      </c>
      <c r="BJ735" s="36" t="str">
        <f t="shared" si="509"/>
        <v/>
      </c>
      <c r="BK735" s="36" t="str">
        <f t="shared" si="510"/>
        <v/>
      </c>
      <c r="BL735" s="36" t="str">
        <f t="shared" si="511"/>
        <v/>
      </c>
      <c r="BM735" s="36" t="str">
        <f t="shared" si="512"/>
        <v/>
      </c>
      <c r="BN735" s="38" t="e">
        <f t="shared" si="471"/>
        <v>#DIV/0!</v>
      </c>
      <c r="BO735" s="38" t="e">
        <f t="shared" si="472"/>
        <v>#DIV/0!</v>
      </c>
      <c r="BP735" s="39" t="str">
        <f t="shared" si="473"/>
        <v/>
      </c>
      <c r="BQ735" s="39" t="str">
        <f t="shared" si="474"/>
        <v/>
      </c>
      <c r="BR735" s="39" t="str">
        <f t="shared" si="475"/>
        <v/>
      </c>
      <c r="BS735" s="39" t="str">
        <f t="shared" si="476"/>
        <v/>
      </c>
      <c r="BT735" s="39" t="str">
        <f t="shared" si="477"/>
        <v/>
      </c>
      <c r="BU735" s="39" t="str">
        <f t="shared" si="478"/>
        <v/>
      </c>
      <c r="BV735" s="39" t="str">
        <f t="shared" si="479"/>
        <v/>
      </c>
      <c r="BW735" s="39" t="str">
        <f t="shared" si="480"/>
        <v/>
      </c>
      <c r="BX735" s="39" t="str">
        <f t="shared" si="481"/>
        <v/>
      </c>
      <c r="BY735" s="39" t="str">
        <f t="shared" si="482"/>
        <v/>
      </c>
      <c r="BZ735" s="39" t="str">
        <f t="shared" si="483"/>
        <v/>
      </c>
      <c r="CA735" s="39" t="str">
        <f t="shared" si="484"/>
        <v/>
      </c>
      <c r="CB735" s="39" t="str">
        <f t="shared" si="485"/>
        <v/>
      </c>
      <c r="CC735" s="39" t="str">
        <f t="shared" si="486"/>
        <v/>
      </c>
      <c r="CD735" s="39" t="str">
        <f t="shared" si="487"/>
        <v/>
      </c>
      <c r="CE735" s="39" t="str">
        <f t="shared" si="488"/>
        <v/>
      </c>
      <c r="CF735" s="39" t="str">
        <f t="shared" si="489"/>
        <v/>
      </c>
      <c r="CG735" s="39" t="str">
        <f t="shared" si="490"/>
        <v/>
      </c>
      <c r="CH735" s="39" t="str">
        <f t="shared" si="491"/>
        <v/>
      </c>
      <c r="CI735" s="39" t="str">
        <f t="shared" si="492"/>
        <v/>
      </c>
    </row>
    <row r="736" spans="1:87">
      <c r="A736" s="18"/>
      <c r="B736" s="15" t="str">
        <f>'Gene Table'!E735</f>
        <v>hsa-miR-885-3p</v>
      </c>
      <c r="C736" s="15" t="str">
        <f>'Gene Table'!B735</f>
        <v>O13</v>
      </c>
      <c r="D736" s="16" t="str">
        <f>IF(SUM('Test Sample Data'!D$3:D$98)&gt;10,IF(AND(ISNUMBER('Test Sample Data'!D735),'Test Sample Data'!D735&lt;$B$1,'Test Sample Data'!D735&gt;0),'Test Sample Data'!D735,$B$1),"")</f>
        <v/>
      </c>
      <c r="E736" s="17" t="str">
        <f>IF(SUM('Test Sample Data'!E$3:E$98)&gt;10,IF(AND(ISNUMBER('Test Sample Data'!E735),'Test Sample Data'!E735&lt;$B$1,'Test Sample Data'!E735&gt;0),'Test Sample Data'!E735,$B$1),"")</f>
        <v/>
      </c>
      <c r="F736" s="17" t="str">
        <f>IF(SUM('Test Sample Data'!F$3:F$98)&gt;10,IF(AND(ISNUMBER('Test Sample Data'!F735),'Test Sample Data'!F735&lt;$B$1,'Test Sample Data'!F735&gt;0),'Test Sample Data'!F735,$B$1),"")</f>
        <v/>
      </c>
      <c r="G736" s="17" t="str">
        <f>IF(SUM('Test Sample Data'!G$3:G$98)&gt;10,IF(AND(ISNUMBER('Test Sample Data'!G735),'Test Sample Data'!G735&lt;$B$1,'Test Sample Data'!G735&gt;0),'Test Sample Data'!G735,$B$1),"")</f>
        <v/>
      </c>
      <c r="H736" s="17" t="str">
        <f>IF(SUM('Test Sample Data'!H$3:H$98)&gt;10,IF(AND(ISNUMBER('Test Sample Data'!H735),'Test Sample Data'!H735&lt;$B$1,'Test Sample Data'!H735&gt;0),'Test Sample Data'!H735,$B$1),"")</f>
        <v/>
      </c>
      <c r="I736" s="17" t="str">
        <f>IF(SUM('Test Sample Data'!I$3:I$98)&gt;10,IF(AND(ISNUMBER('Test Sample Data'!I735),'Test Sample Data'!I735&lt;$B$1,'Test Sample Data'!I735&gt;0),'Test Sample Data'!I735,$B$1),"")</f>
        <v/>
      </c>
      <c r="J736" s="17" t="str">
        <f>IF(SUM('Test Sample Data'!J$3:J$98)&gt;10,IF(AND(ISNUMBER('Test Sample Data'!J735),'Test Sample Data'!J735&lt;$B$1,'Test Sample Data'!J735&gt;0),'Test Sample Data'!J735,$B$1),"")</f>
        <v/>
      </c>
      <c r="K736" s="17" t="str">
        <f>IF(SUM('Test Sample Data'!K$3:K$98)&gt;10,IF(AND(ISNUMBER('Test Sample Data'!K735),'Test Sample Data'!K735&lt;$B$1,'Test Sample Data'!K735&gt;0),'Test Sample Data'!K735,$B$1),"")</f>
        <v/>
      </c>
      <c r="L736" s="17" t="str">
        <f>IF(SUM('Test Sample Data'!L$3:L$98)&gt;10,IF(AND(ISNUMBER('Test Sample Data'!L735),'Test Sample Data'!L735&lt;$B$1,'Test Sample Data'!L735&gt;0),'Test Sample Data'!L735,$B$1),"")</f>
        <v/>
      </c>
      <c r="M736" s="17" t="str">
        <f>IF(SUM('Test Sample Data'!M$3:M$98)&gt;10,IF(AND(ISNUMBER('Test Sample Data'!M735),'Test Sample Data'!M735&lt;$B$1,'Test Sample Data'!M735&gt;0),'Test Sample Data'!M735,$B$1),"")</f>
        <v/>
      </c>
      <c r="N736" s="17" t="str">
        <f>'Gene Table'!E735</f>
        <v>hsa-miR-885-3p</v>
      </c>
      <c r="O736" s="17" t="str">
        <f>'Gene Table'!B735</f>
        <v>O13</v>
      </c>
      <c r="P736" s="17" t="str">
        <f>IF(SUM('Control Sample Data'!D$3:D$98)&gt;10,IF(AND(ISNUMBER('Control Sample Data'!D735),'Control Sample Data'!D735&lt;$B$1,'Control Sample Data'!D735&gt;0),'Control Sample Data'!D735,$B$1),"")</f>
        <v/>
      </c>
      <c r="Q736" s="17" t="str">
        <f>IF(SUM('Control Sample Data'!E$3:E$98)&gt;10,IF(AND(ISNUMBER('Control Sample Data'!E735),'Control Sample Data'!E735&lt;$B$1,'Control Sample Data'!E735&gt;0),'Control Sample Data'!E735,$B$1),"")</f>
        <v/>
      </c>
      <c r="R736" s="17" t="str">
        <f>IF(SUM('Control Sample Data'!F$3:F$98)&gt;10,IF(AND(ISNUMBER('Control Sample Data'!F735),'Control Sample Data'!F735&lt;$B$1,'Control Sample Data'!F735&gt;0),'Control Sample Data'!F735,$B$1),"")</f>
        <v/>
      </c>
      <c r="S736" s="17" t="str">
        <f>IF(SUM('Control Sample Data'!G$3:G$98)&gt;10,IF(AND(ISNUMBER('Control Sample Data'!G735),'Control Sample Data'!G735&lt;$B$1,'Control Sample Data'!G735&gt;0),'Control Sample Data'!G735,$B$1),"")</f>
        <v/>
      </c>
      <c r="T736" s="17" t="str">
        <f>IF(SUM('Control Sample Data'!H$3:H$98)&gt;10,IF(AND(ISNUMBER('Control Sample Data'!H735),'Control Sample Data'!H735&lt;$B$1,'Control Sample Data'!H735&gt;0),'Control Sample Data'!H735,$B$1),"")</f>
        <v/>
      </c>
      <c r="U736" s="17" t="str">
        <f>IF(SUM('Control Sample Data'!I$3:I$98)&gt;10,IF(AND(ISNUMBER('Control Sample Data'!I735),'Control Sample Data'!I735&lt;$B$1,'Control Sample Data'!I735&gt;0),'Control Sample Data'!I735,$B$1),"")</f>
        <v/>
      </c>
      <c r="V736" s="17" t="str">
        <f>IF(SUM('Control Sample Data'!J$3:J$98)&gt;10,IF(AND(ISNUMBER('Control Sample Data'!J735),'Control Sample Data'!J735&lt;$B$1,'Control Sample Data'!J735&gt;0),'Control Sample Data'!J735,$B$1),"")</f>
        <v/>
      </c>
      <c r="W736" s="17" t="str">
        <f>IF(SUM('Control Sample Data'!K$3:K$98)&gt;10,IF(AND(ISNUMBER('Control Sample Data'!K735),'Control Sample Data'!K735&lt;$B$1,'Control Sample Data'!K735&gt;0),'Control Sample Data'!K735,$B$1),"")</f>
        <v/>
      </c>
      <c r="X736" s="17" t="str">
        <f>IF(SUM('Control Sample Data'!L$3:L$98)&gt;10,IF(AND(ISNUMBER('Control Sample Data'!L735),'Control Sample Data'!L735&lt;$B$1,'Control Sample Data'!L735&gt;0),'Control Sample Data'!L735,$B$1),"")</f>
        <v/>
      </c>
      <c r="Y736" s="17" t="str">
        <f>IF(SUM('Control Sample Data'!M$3:M$98)&gt;10,IF(AND(ISNUMBER('Control Sample Data'!M735),'Control Sample Data'!M735&lt;$B$1,'Control Sample Data'!M735&gt;0),'Control Sample Data'!M735,$B$1),"")</f>
        <v/>
      </c>
      <c r="AT736" s="36" t="str">
        <f t="shared" si="493"/>
        <v/>
      </c>
      <c r="AU736" s="36" t="str">
        <f t="shared" si="494"/>
        <v/>
      </c>
      <c r="AV736" s="36" t="str">
        <f t="shared" si="495"/>
        <v/>
      </c>
      <c r="AW736" s="36" t="str">
        <f t="shared" si="496"/>
        <v/>
      </c>
      <c r="AX736" s="36" t="str">
        <f t="shared" si="497"/>
        <v/>
      </c>
      <c r="AY736" s="36" t="str">
        <f t="shared" si="498"/>
        <v/>
      </c>
      <c r="AZ736" s="36" t="str">
        <f t="shared" si="499"/>
        <v/>
      </c>
      <c r="BA736" s="36" t="str">
        <f t="shared" si="500"/>
        <v/>
      </c>
      <c r="BB736" s="36" t="str">
        <f t="shared" si="501"/>
        <v/>
      </c>
      <c r="BC736" s="36" t="str">
        <f t="shared" si="502"/>
        <v/>
      </c>
      <c r="BD736" s="36" t="str">
        <f t="shared" si="503"/>
        <v/>
      </c>
      <c r="BE736" s="36" t="str">
        <f t="shared" si="504"/>
        <v/>
      </c>
      <c r="BF736" s="36" t="str">
        <f t="shared" si="505"/>
        <v/>
      </c>
      <c r="BG736" s="36" t="str">
        <f t="shared" si="506"/>
        <v/>
      </c>
      <c r="BH736" s="36" t="str">
        <f t="shared" si="507"/>
        <v/>
      </c>
      <c r="BI736" s="36" t="str">
        <f t="shared" si="508"/>
        <v/>
      </c>
      <c r="BJ736" s="36" t="str">
        <f t="shared" si="509"/>
        <v/>
      </c>
      <c r="BK736" s="36" t="str">
        <f t="shared" si="510"/>
        <v/>
      </c>
      <c r="BL736" s="36" t="str">
        <f t="shared" si="511"/>
        <v/>
      </c>
      <c r="BM736" s="36" t="str">
        <f t="shared" si="512"/>
        <v/>
      </c>
      <c r="BN736" s="38" t="e">
        <f t="shared" si="471"/>
        <v>#DIV/0!</v>
      </c>
      <c r="BO736" s="38" t="e">
        <f t="shared" si="472"/>
        <v>#DIV/0!</v>
      </c>
      <c r="BP736" s="39" t="str">
        <f t="shared" si="473"/>
        <v/>
      </c>
      <c r="BQ736" s="39" t="str">
        <f t="shared" si="474"/>
        <v/>
      </c>
      <c r="BR736" s="39" t="str">
        <f t="shared" si="475"/>
        <v/>
      </c>
      <c r="BS736" s="39" t="str">
        <f t="shared" si="476"/>
        <v/>
      </c>
      <c r="BT736" s="39" t="str">
        <f t="shared" si="477"/>
        <v/>
      </c>
      <c r="BU736" s="39" t="str">
        <f t="shared" si="478"/>
        <v/>
      </c>
      <c r="BV736" s="39" t="str">
        <f t="shared" si="479"/>
        <v/>
      </c>
      <c r="BW736" s="39" t="str">
        <f t="shared" si="480"/>
        <v/>
      </c>
      <c r="BX736" s="39" t="str">
        <f t="shared" si="481"/>
        <v/>
      </c>
      <c r="BY736" s="39" t="str">
        <f t="shared" si="482"/>
        <v/>
      </c>
      <c r="BZ736" s="39" t="str">
        <f t="shared" si="483"/>
        <v/>
      </c>
      <c r="CA736" s="39" t="str">
        <f t="shared" si="484"/>
        <v/>
      </c>
      <c r="CB736" s="39" t="str">
        <f t="shared" si="485"/>
        <v/>
      </c>
      <c r="CC736" s="39" t="str">
        <f t="shared" si="486"/>
        <v/>
      </c>
      <c r="CD736" s="39" t="str">
        <f t="shared" si="487"/>
        <v/>
      </c>
      <c r="CE736" s="39" t="str">
        <f t="shared" si="488"/>
        <v/>
      </c>
      <c r="CF736" s="39" t="str">
        <f t="shared" si="489"/>
        <v/>
      </c>
      <c r="CG736" s="39" t="str">
        <f t="shared" si="490"/>
        <v/>
      </c>
      <c r="CH736" s="39" t="str">
        <f t="shared" si="491"/>
        <v/>
      </c>
      <c r="CI736" s="39" t="str">
        <f t="shared" si="492"/>
        <v/>
      </c>
    </row>
    <row r="737" spans="1:87">
      <c r="A737" s="18"/>
      <c r="B737" s="15" t="str">
        <f>'Gene Table'!E736</f>
        <v>hsa-miR-148a-3p</v>
      </c>
      <c r="C737" s="15" t="str">
        <f>'Gene Table'!B736</f>
        <v>O14</v>
      </c>
      <c r="D737" s="16" t="str">
        <f>IF(SUM('Test Sample Data'!D$3:D$98)&gt;10,IF(AND(ISNUMBER('Test Sample Data'!D736),'Test Sample Data'!D736&lt;$B$1,'Test Sample Data'!D736&gt;0),'Test Sample Data'!D736,$B$1),"")</f>
        <v/>
      </c>
      <c r="E737" s="17" t="str">
        <f>IF(SUM('Test Sample Data'!E$3:E$98)&gt;10,IF(AND(ISNUMBER('Test Sample Data'!E736),'Test Sample Data'!E736&lt;$B$1,'Test Sample Data'!E736&gt;0),'Test Sample Data'!E736,$B$1),"")</f>
        <v/>
      </c>
      <c r="F737" s="17" t="str">
        <f>IF(SUM('Test Sample Data'!F$3:F$98)&gt;10,IF(AND(ISNUMBER('Test Sample Data'!F736),'Test Sample Data'!F736&lt;$B$1,'Test Sample Data'!F736&gt;0),'Test Sample Data'!F736,$B$1),"")</f>
        <v/>
      </c>
      <c r="G737" s="17" t="str">
        <f>IF(SUM('Test Sample Data'!G$3:G$98)&gt;10,IF(AND(ISNUMBER('Test Sample Data'!G736),'Test Sample Data'!G736&lt;$B$1,'Test Sample Data'!G736&gt;0),'Test Sample Data'!G736,$B$1),"")</f>
        <v/>
      </c>
      <c r="H737" s="17" t="str">
        <f>IF(SUM('Test Sample Data'!H$3:H$98)&gt;10,IF(AND(ISNUMBER('Test Sample Data'!H736),'Test Sample Data'!H736&lt;$B$1,'Test Sample Data'!H736&gt;0),'Test Sample Data'!H736,$B$1),"")</f>
        <v/>
      </c>
      <c r="I737" s="17" t="str">
        <f>IF(SUM('Test Sample Data'!I$3:I$98)&gt;10,IF(AND(ISNUMBER('Test Sample Data'!I736),'Test Sample Data'!I736&lt;$B$1,'Test Sample Data'!I736&gt;0),'Test Sample Data'!I736,$B$1),"")</f>
        <v/>
      </c>
      <c r="J737" s="17" t="str">
        <f>IF(SUM('Test Sample Data'!J$3:J$98)&gt;10,IF(AND(ISNUMBER('Test Sample Data'!J736),'Test Sample Data'!J736&lt;$B$1,'Test Sample Data'!J736&gt;0),'Test Sample Data'!J736,$B$1),"")</f>
        <v/>
      </c>
      <c r="K737" s="17" t="str">
        <f>IF(SUM('Test Sample Data'!K$3:K$98)&gt;10,IF(AND(ISNUMBER('Test Sample Data'!K736),'Test Sample Data'!K736&lt;$B$1,'Test Sample Data'!K736&gt;0),'Test Sample Data'!K736,$B$1),"")</f>
        <v/>
      </c>
      <c r="L737" s="17" t="str">
        <f>IF(SUM('Test Sample Data'!L$3:L$98)&gt;10,IF(AND(ISNUMBER('Test Sample Data'!L736),'Test Sample Data'!L736&lt;$B$1,'Test Sample Data'!L736&gt;0),'Test Sample Data'!L736,$B$1),"")</f>
        <v/>
      </c>
      <c r="M737" s="17" t="str">
        <f>IF(SUM('Test Sample Data'!M$3:M$98)&gt;10,IF(AND(ISNUMBER('Test Sample Data'!M736),'Test Sample Data'!M736&lt;$B$1,'Test Sample Data'!M736&gt;0),'Test Sample Data'!M736,$B$1),"")</f>
        <v/>
      </c>
      <c r="N737" s="17" t="str">
        <f>'Gene Table'!E736</f>
        <v>hsa-miR-148a-3p</v>
      </c>
      <c r="O737" s="17" t="str">
        <f>'Gene Table'!B736</f>
        <v>O14</v>
      </c>
      <c r="P737" s="17" t="str">
        <f>IF(SUM('Control Sample Data'!D$3:D$98)&gt;10,IF(AND(ISNUMBER('Control Sample Data'!D736),'Control Sample Data'!D736&lt;$B$1,'Control Sample Data'!D736&gt;0),'Control Sample Data'!D736,$B$1),"")</f>
        <v/>
      </c>
      <c r="Q737" s="17" t="str">
        <f>IF(SUM('Control Sample Data'!E$3:E$98)&gt;10,IF(AND(ISNUMBER('Control Sample Data'!E736),'Control Sample Data'!E736&lt;$B$1,'Control Sample Data'!E736&gt;0),'Control Sample Data'!E736,$B$1),"")</f>
        <v/>
      </c>
      <c r="R737" s="17" t="str">
        <f>IF(SUM('Control Sample Data'!F$3:F$98)&gt;10,IF(AND(ISNUMBER('Control Sample Data'!F736),'Control Sample Data'!F736&lt;$B$1,'Control Sample Data'!F736&gt;0),'Control Sample Data'!F736,$B$1),"")</f>
        <v/>
      </c>
      <c r="S737" s="17" t="str">
        <f>IF(SUM('Control Sample Data'!G$3:G$98)&gt;10,IF(AND(ISNUMBER('Control Sample Data'!G736),'Control Sample Data'!G736&lt;$B$1,'Control Sample Data'!G736&gt;0),'Control Sample Data'!G736,$B$1),"")</f>
        <v/>
      </c>
      <c r="T737" s="17" t="str">
        <f>IF(SUM('Control Sample Data'!H$3:H$98)&gt;10,IF(AND(ISNUMBER('Control Sample Data'!H736),'Control Sample Data'!H736&lt;$B$1,'Control Sample Data'!H736&gt;0),'Control Sample Data'!H736,$B$1),"")</f>
        <v/>
      </c>
      <c r="U737" s="17" t="str">
        <f>IF(SUM('Control Sample Data'!I$3:I$98)&gt;10,IF(AND(ISNUMBER('Control Sample Data'!I736),'Control Sample Data'!I736&lt;$B$1,'Control Sample Data'!I736&gt;0),'Control Sample Data'!I736,$B$1),"")</f>
        <v/>
      </c>
      <c r="V737" s="17" t="str">
        <f>IF(SUM('Control Sample Data'!J$3:J$98)&gt;10,IF(AND(ISNUMBER('Control Sample Data'!J736),'Control Sample Data'!J736&lt;$B$1,'Control Sample Data'!J736&gt;0),'Control Sample Data'!J736,$B$1),"")</f>
        <v/>
      </c>
      <c r="W737" s="17" t="str">
        <f>IF(SUM('Control Sample Data'!K$3:K$98)&gt;10,IF(AND(ISNUMBER('Control Sample Data'!K736),'Control Sample Data'!K736&lt;$B$1,'Control Sample Data'!K736&gt;0),'Control Sample Data'!K736,$B$1),"")</f>
        <v/>
      </c>
      <c r="X737" s="17" t="str">
        <f>IF(SUM('Control Sample Data'!L$3:L$98)&gt;10,IF(AND(ISNUMBER('Control Sample Data'!L736),'Control Sample Data'!L736&lt;$B$1,'Control Sample Data'!L736&gt;0),'Control Sample Data'!L736,$B$1),"")</f>
        <v/>
      </c>
      <c r="Y737" s="17" t="str">
        <f>IF(SUM('Control Sample Data'!M$3:M$98)&gt;10,IF(AND(ISNUMBER('Control Sample Data'!M736),'Control Sample Data'!M736&lt;$B$1,'Control Sample Data'!M736&gt;0),'Control Sample Data'!M736,$B$1),"")</f>
        <v/>
      </c>
      <c r="AT737" s="36" t="str">
        <f t="shared" si="493"/>
        <v/>
      </c>
      <c r="AU737" s="36" t="str">
        <f t="shared" si="494"/>
        <v/>
      </c>
      <c r="AV737" s="36" t="str">
        <f t="shared" si="495"/>
        <v/>
      </c>
      <c r="AW737" s="36" t="str">
        <f t="shared" si="496"/>
        <v/>
      </c>
      <c r="AX737" s="36" t="str">
        <f t="shared" si="497"/>
        <v/>
      </c>
      <c r="AY737" s="36" t="str">
        <f t="shared" si="498"/>
        <v/>
      </c>
      <c r="AZ737" s="36" t="str">
        <f t="shared" si="499"/>
        <v/>
      </c>
      <c r="BA737" s="36" t="str">
        <f t="shared" si="500"/>
        <v/>
      </c>
      <c r="BB737" s="36" t="str">
        <f t="shared" si="501"/>
        <v/>
      </c>
      <c r="BC737" s="36" t="str">
        <f t="shared" si="502"/>
        <v/>
      </c>
      <c r="BD737" s="36" t="str">
        <f t="shared" si="503"/>
        <v/>
      </c>
      <c r="BE737" s="36" t="str">
        <f t="shared" si="504"/>
        <v/>
      </c>
      <c r="BF737" s="36" t="str">
        <f t="shared" si="505"/>
        <v/>
      </c>
      <c r="BG737" s="36" t="str">
        <f t="shared" si="506"/>
        <v/>
      </c>
      <c r="BH737" s="36" t="str">
        <f t="shared" si="507"/>
        <v/>
      </c>
      <c r="BI737" s="36" t="str">
        <f t="shared" si="508"/>
        <v/>
      </c>
      <c r="BJ737" s="36" t="str">
        <f t="shared" si="509"/>
        <v/>
      </c>
      <c r="BK737" s="36" t="str">
        <f t="shared" si="510"/>
        <v/>
      </c>
      <c r="BL737" s="36" t="str">
        <f t="shared" si="511"/>
        <v/>
      </c>
      <c r="BM737" s="36" t="str">
        <f t="shared" si="512"/>
        <v/>
      </c>
      <c r="BN737" s="38" t="e">
        <f t="shared" si="471"/>
        <v>#DIV/0!</v>
      </c>
      <c r="BO737" s="38" t="e">
        <f t="shared" si="472"/>
        <v>#DIV/0!</v>
      </c>
      <c r="BP737" s="39" t="str">
        <f t="shared" si="473"/>
        <v/>
      </c>
      <c r="BQ737" s="39" t="str">
        <f t="shared" si="474"/>
        <v/>
      </c>
      <c r="BR737" s="39" t="str">
        <f t="shared" si="475"/>
        <v/>
      </c>
      <c r="BS737" s="39" t="str">
        <f t="shared" si="476"/>
        <v/>
      </c>
      <c r="BT737" s="39" t="str">
        <f t="shared" si="477"/>
        <v/>
      </c>
      <c r="BU737" s="39" t="str">
        <f t="shared" si="478"/>
        <v/>
      </c>
      <c r="BV737" s="39" t="str">
        <f t="shared" si="479"/>
        <v/>
      </c>
      <c r="BW737" s="39" t="str">
        <f t="shared" si="480"/>
        <v/>
      </c>
      <c r="BX737" s="39" t="str">
        <f t="shared" si="481"/>
        <v/>
      </c>
      <c r="BY737" s="39" t="str">
        <f t="shared" si="482"/>
        <v/>
      </c>
      <c r="BZ737" s="39" t="str">
        <f t="shared" si="483"/>
        <v/>
      </c>
      <c r="CA737" s="39" t="str">
        <f t="shared" si="484"/>
        <v/>
      </c>
      <c r="CB737" s="39" t="str">
        <f t="shared" si="485"/>
        <v/>
      </c>
      <c r="CC737" s="39" t="str">
        <f t="shared" si="486"/>
        <v/>
      </c>
      <c r="CD737" s="39" t="str">
        <f t="shared" si="487"/>
        <v/>
      </c>
      <c r="CE737" s="39" t="str">
        <f t="shared" si="488"/>
        <v/>
      </c>
      <c r="CF737" s="39" t="str">
        <f t="shared" si="489"/>
        <v/>
      </c>
      <c r="CG737" s="39" t="str">
        <f t="shared" si="490"/>
        <v/>
      </c>
      <c r="CH737" s="39" t="str">
        <f t="shared" si="491"/>
        <v/>
      </c>
      <c r="CI737" s="39" t="str">
        <f t="shared" si="492"/>
        <v/>
      </c>
    </row>
    <row r="738" spans="1:87">
      <c r="A738" s="18"/>
      <c r="B738" s="15" t="str">
        <f>'Gene Table'!E737</f>
        <v>hsa-miR-664-3p</v>
      </c>
      <c r="C738" s="15" t="str">
        <f>'Gene Table'!B737</f>
        <v>O15</v>
      </c>
      <c r="D738" s="16" t="str">
        <f>IF(SUM('Test Sample Data'!D$3:D$98)&gt;10,IF(AND(ISNUMBER('Test Sample Data'!D737),'Test Sample Data'!D737&lt;$B$1,'Test Sample Data'!D737&gt;0),'Test Sample Data'!D737,$B$1),"")</f>
        <v/>
      </c>
      <c r="E738" s="17" t="str">
        <f>IF(SUM('Test Sample Data'!E$3:E$98)&gt;10,IF(AND(ISNUMBER('Test Sample Data'!E737),'Test Sample Data'!E737&lt;$B$1,'Test Sample Data'!E737&gt;0),'Test Sample Data'!E737,$B$1),"")</f>
        <v/>
      </c>
      <c r="F738" s="17" t="str">
        <f>IF(SUM('Test Sample Data'!F$3:F$98)&gt;10,IF(AND(ISNUMBER('Test Sample Data'!F737),'Test Sample Data'!F737&lt;$B$1,'Test Sample Data'!F737&gt;0),'Test Sample Data'!F737,$B$1),"")</f>
        <v/>
      </c>
      <c r="G738" s="17" t="str">
        <f>IF(SUM('Test Sample Data'!G$3:G$98)&gt;10,IF(AND(ISNUMBER('Test Sample Data'!G737),'Test Sample Data'!G737&lt;$B$1,'Test Sample Data'!G737&gt;0),'Test Sample Data'!G737,$B$1),"")</f>
        <v/>
      </c>
      <c r="H738" s="17" t="str">
        <f>IF(SUM('Test Sample Data'!H$3:H$98)&gt;10,IF(AND(ISNUMBER('Test Sample Data'!H737),'Test Sample Data'!H737&lt;$B$1,'Test Sample Data'!H737&gt;0),'Test Sample Data'!H737,$B$1),"")</f>
        <v/>
      </c>
      <c r="I738" s="17" t="str">
        <f>IF(SUM('Test Sample Data'!I$3:I$98)&gt;10,IF(AND(ISNUMBER('Test Sample Data'!I737),'Test Sample Data'!I737&lt;$B$1,'Test Sample Data'!I737&gt;0),'Test Sample Data'!I737,$B$1),"")</f>
        <v/>
      </c>
      <c r="J738" s="17" t="str">
        <f>IF(SUM('Test Sample Data'!J$3:J$98)&gt;10,IF(AND(ISNUMBER('Test Sample Data'!J737),'Test Sample Data'!J737&lt;$B$1,'Test Sample Data'!J737&gt;0),'Test Sample Data'!J737,$B$1),"")</f>
        <v/>
      </c>
      <c r="K738" s="17" t="str">
        <f>IF(SUM('Test Sample Data'!K$3:K$98)&gt;10,IF(AND(ISNUMBER('Test Sample Data'!K737),'Test Sample Data'!K737&lt;$B$1,'Test Sample Data'!K737&gt;0),'Test Sample Data'!K737,$B$1),"")</f>
        <v/>
      </c>
      <c r="L738" s="17" t="str">
        <f>IF(SUM('Test Sample Data'!L$3:L$98)&gt;10,IF(AND(ISNUMBER('Test Sample Data'!L737),'Test Sample Data'!L737&lt;$B$1,'Test Sample Data'!L737&gt;0),'Test Sample Data'!L737,$B$1),"")</f>
        <v/>
      </c>
      <c r="M738" s="17" t="str">
        <f>IF(SUM('Test Sample Data'!M$3:M$98)&gt;10,IF(AND(ISNUMBER('Test Sample Data'!M737),'Test Sample Data'!M737&lt;$B$1,'Test Sample Data'!M737&gt;0),'Test Sample Data'!M737,$B$1),"")</f>
        <v/>
      </c>
      <c r="N738" s="17" t="str">
        <f>'Gene Table'!E737</f>
        <v>hsa-miR-664-3p</v>
      </c>
      <c r="O738" s="17" t="str">
        <f>'Gene Table'!B737</f>
        <v>O15</v>
      </c>
      <c r="P738" s="17" t="str">
        <f>IF(SUM('Control Sample Data'!D$3:D$98)&gt;10,IF(AND(ISNUMBER('Control Sample Data'!D737),'Control Sample Data'!D737&lt;$B$1,'Control Sample Data'!D737&gt;0),'Control Sample Data'!D737,$B$1),"")</f>
        <v/>
      </c>
      <c r="Q738" s="17" t="str">
        <f>IF(SUM('Control Sample Data'!E$3:E$98)&gt;10,IF(AND(ISNUMBER('Control Sample Data'!E737),'Control Sample Data'!E737&lt;$B$1,'Control Sample Data'!E737&gt;0),'Control Sample Data'!E737,$B$1),"")</f>
        <v/>
      </c>
      <c r="R738" s="17" t="str">
        <f>IF(SUM('Control Sample Data'!F$3:F$98)&gt;10,IF(AND(ISNUMBER('Control Sample Data'!F737),'Control Sample Data'!F737&lt;$B$1,'Control Sample Data'!F737&gt;0),'Control Sample Data'!F737,$B$1),"")</f>
        <v/>
      </c>
      <c r="S738" s="17" t="str">
        <f>IF(SUM('Control Sample Data'!G$3:G$98)&gt;10,IF(AND(ISNUMBER('Control Sample Data'!G737),'Control Sample Data'!G737&lt;$B$1,'Control Sample Data'!G737&gt;0),'Control Sample Data'!G737,$B$1),"")</f>
        <v/>
      </c>
      <c r="T738" s="17" t="str">
        <f>IF(SUM('Control Sample Data'!H$3:H$98)&gt;10,IF(AND(ISNUMBER('Control Sample Data'!H737),'Control Sample Data'!H737&lt;$B$1,'Control Sample Data'!H737&gt;0),'Control Sample Data'!H737,$B$1),"")</f>
        <v/>
      </c>
      <c r="U738" s="17" t="str">
        <f>IF(SUM('Control Sample Data'!I$3:I$98)&gt;10,IF(AND(ISNUMBER('Control Sample Data'!I737),'Control Sample Data'!I737&lt;$B$1,'Control Sample Data'!I737&gt;0),'Control Sample Data'!I737,$B$1),"")</f>
        <v/>
      </c>
      <c r="V738" s="17" t="str">
        <f>IF(SUM('Control Sample Data'!J$3:J$98)&gt;10,IF(AND(ISNUMBER('Control Sample Data'!J737),'Control Sample Data'!J737&lt;$B$1,'Control Sample Data'!J737&gt;0),'Control Sample Data'!J737,$B$1),"")</f>
        <v/>
      </c>
      <c r="W738" s="17" t="str">
        <f>IF(SUM('Control Sample Data'!K$3:K$98)&gt;10,IF(AND(ISNUMBER('Control Sample Data'!K737),'Control Sample Data'!K737&lt;$B$1,'Control Sample Data'!K737&gt;0),'Control Sample Data'!K737,$B$1),"")</f>
        <v/>
      </c>
      <c r="X738" s="17" t="str">
        <f>IF(SUM('Control Sample Data'!L$3:L$98)&gt;10,IF(AND(ISNUMBER('Control Sample Data'!L737),'Control Sample Data'!L737&lt;$B$1,'Control Sample Data'!L737&gt;0),'Control Sample Data'!L737,$B$1),"")</f>
        <v/>
      </c>
      <c r="Y738" s="17" t="str">
        <f>IF(SUM('Control Sample Data'!M$3:M$98)&gt;10,IF(AND(ISNUMBER('Control Sample Data'!M737),'Control Sample Data'!M737&lt;$B$1,'Control Sample Data'!M737&gt;0),'Control Sample Data'!M737,$B$1),"")</f>
        <v/>
      </c>
      <c r="AT738" s="36" t="str">
        <f t="shared" si="493"/>
        <v/>
      </c>
      <c r="AU738" s="36" t="str">
        <f t="shared" si="494"/>
        <v/>
      </c>
      <c r="AV738" s="36" t="str">
        <f t="shared" si="495"/>
        <v/>
      </c>
      <c r="AW738" s="36" t="str">
        <f t="shared" si="496"/>
        <v/>
      </c>
      <c r="AX738" s="36" t="str">
        <f t="shared" si="497"/>
        <v/>
      </c>
      <c r="AY738" s="36" t="str">
        <f t="shared" si="498"/>
        <v/>
      </c>
      <c r="AZ738" s="36" t="str">
        <f t="shared" si="499"/>
        <v/>
      </c>
      <c r="BA738" s="36" t="str">
        <f t="shared" si="500"/>
        <v/>
      </c>
      <c r="BB738" s="36" t="str">
        <f t="shared" si="501"/>
        <v/>
      </c>
      <c r="BC738" s="36" t="str">
        <f t="shared" si="502"/>
        <v/>
      </c>
      <c r="BD738" s="36" t="str">
        <f t="shared" si="503"/>
        <v/>
      </c>
      <c r="BE738" s="36" t="str">
        <f t="shared" si="504"/>
        <v/>
      </c>
      <c r="BF738" s="36" t="str">
        <f t="shared" si="505"/>
        <v/>
      </c>
      <c r="BG738" s="36" t="str">
        <f t="shared" si="506"/>
        <v/>
      </c>
      <c r="BH738" s="36" t="str">
        <f t="shared" si="507"/>
        <v/>
      </c>
      <c r="BI738" s="36" t="str">
        <f t="shared" si="508"/>
        <v/>
      </c>
      <c r="BJ738" s="36" t="str">
        <f t="shared" si="509"/>
        <v/>
      </c>
      <c r="BK738" s="36" t="str">
        <f t="shared" si="510"/>
        <v/>
      </c>
      <c r="BL738" s="36" t="str">
        <f t="shared" si="511"/>
        <v/>
      </c>
      <c r="BM738" s="36" t="str">
        <f t="shared" si="512"/>
        <v/>
      </c>
      <c r="BN738" s="38" t="e">
        <f t="shared" si="471"/>
        <v>#DIV/0!</v>
      </c>
      <c r="BO738" s="38" t="e">
        <f t="shared" si="472"/>
        <v>#DIV/0!</v>
      </c>
      <c r="BP738" s="39" t="str">
        <f t="shared" si="473"/>
        <v/>
      </c>
      <c r="BQ738" s="39" t="str">
        <f t="shared" si="474"/>
        <v/>
      </c>
      <c r="BR738" s="39" t="str">
        <f t="shared" si="475"/>
        <v/>
      </c>
      <c r="BS738" s="39" t="str">
        <f t="shared" si="476"/>
        <v/>
      </c>
      <c r="BT738" s="39" t="str">
        <f t="shared" si="477"/>
        <v/>
      </c>
      <c r="BU738" s="39" t="str">
        <f t="shared" si="478"/>
        <v/>
      </c>
      <c r="BV738" s="39" t="str">
        <f t="shared" si="479"/>
        <v/>
      </c>
      <c r="BW738" s="39" t="str">
        <f t="shared" si="480"/>
        <v/>
      </c>
      <c r="BX738" s="39" t="str">
        <f t="shared" si="481"/>
        <v/>
      </c>
      <c r="BY738" s="39" t="str">
        <f t="shared" si="482"/>
        <v/>
      </c>
      <c r="BZ738" s="39" t="str">
        <f t="shared" si="483"/>
        <v/>
      </c>
      <c r="CA738" s="39" t="str">
        <f t="shared" si="484"/>
        <v/>
      </c>
      <c r="CB738" s="39" t="str">
        <f t="shared" si="485"/>
        <v/>
      </c>
      <c r="CC738" s="39" t="str">
        <f t="shared" si="486"/>
        <v/>
      </c>
      <c r="CD738" s="39" t="str">
        <f t="shared" si="487"/>
        <v/>
      </c>
      <c r="CE738" s="39" t="str">
        <f t="shared" si="488"/>
        <v/>
      </c>
      <c r="CF738" s="39" t="str">
        <f t="shared" si="489"/>
        <v/>
      </c>
      <c r="CG738" s="39" t="str">
        <f t="shared" si="490"/>
        <v/>
      </c>
      <c r="CH738" s="39" t="str">
        <f t="shared" si="491"/>
        <v/>
      </c>
      <c r="CI738" s="39" t="str">
        <f t="shared" si="492"/>
        <v/>
      </c>
    </row>
    <row r="739" spans="1:87">
      <c r="A739" s="18"/>
      <c r="B739" s="15" t="str">
        <f>'Gene Table'!E738</f>
        <v>hsa-miR-376b</v>
      </c>
      <c r="C739" s="15" t="str">
        <f>'Gene Table'!B738</f>
        <v>O16</v>
      </c>
      <c r="D739" s="16" t="str">
        <f>IF(SUM('Test Sample Data'!D$3:D$98)&gt;10,IF(AND(ISNUMBER('Test Sample Data'!D738),'Test Sample Data'!D738&lt;$B$1,'Test Sample Data'!D738&gt;0),'Test Sample Data'!D738,$B$1),"")</f>
        <v/>
      </c>
      <c r="E739" s="17" t="str">
        <f>IF(SUM('Test Sample Data'!E$3:E$98)&gt;10,IF(AND(ISNUMBER('Test Sample Data'!E738),'Test Sample Data'!E738&lt;$B$1,'Test Sample Data'!E738&gt;0),'Test Sample Data'!E738,$B$1),"")</f>
        <v/>
      </c>
      <c r="F739" s="17" t="str">
        <f>IF(SUM('Test Sample Data'!F$3:F$98)&gt;10,IF(AND(ISNUMBER('Test Sample Data'!F738),'Test Sample Data'!F738&lt;$B$1,'Test Sample Data'!F738&gt;0),'Test Sample Data'!F738,$B$1),"")</f>
        <v/>
      </c>
      <c r="G739" s="17" t="str">
        <f>IF(SUM('Test Sample Data'!G$3:G$98)&gt;10,IF(AND(ISNUMBER('Test Sample Data'!G738),'Test Sample Data'!G738&lt;$B$1,'Test Sample Data'!G738&gt;0),'Test Sample Data'!G738,$B$1),"")</f>
        <v/>
      </c>
      <c r="H739" s="17" t="str">
        <f>IF(SUM('Test Sample Data'!H$3:H$98)&gt;10,IF(AND(ISNUMBER('Test Sample Data'!H738),'Test Sample Data'!H738&lt;$B$1,'Test Sample Data'!H738&gt;0),'Test Sample Data'!H738,$B$1),"")</f>
        <v/>
      </c>
      <c r="I739" s="17" t="str">
        <f>IF(SUM('Test Sample Data'!I$3:I$98)&gt;10,IF(AND(ISNUMBER('Test Sample Data'!I738),'Test Sample Data'!I738&lt;$B$1,'Test Sample Data'!I738&gt;0),'Test Sample Data'!I738,$B$1),"")</f>
        <v/>
      </c>
      <c r="J739" s="17" t="str">
        <f>IF(SUM('Test Sample Data'!J$3:J$98)&gt;10,IF(AND(ISNUMBER('Test Sample Data'!J738),'Test Sample Data'!J738&lt;$B$1,'Test Sample Data'!J738&gt;0),'Test Sample Data'!J738,$B$1),"")</f>
        <v/>
      </c>
      <c r="K739" s="17" t="str">
        <f>IF(SUM('Test Sample Data'!K$3:K$98)&gt;10,IF(AND(ISNUMBER('Test Sample Data'!K738),'Test Sample Data'!K738&lt;$B$1,'Test Sample Data'!K738&gt;0),'Test Sample Data'!K738,$B$1),"")</f>
        <v/>
      </c>
      <c r="L739" s="17" t="str">
        <f>IF(SUM('Test Sample Data'!L$3:L$98)&gt;10,IF(AND(ISNUMBER('Test Sample Data'!L738),'Test Sample Data'!L738&lt;$B$1,'Test Sample Data'!L738&gt;0),'Test Sample Data'!L738,$B$1),"")</f>
        <v/>
      </c>
      <c r="M739" s="17" t="str">
        <f>IF(SUM('Test Sample Data'!M$3:M$98)&gt;10,IF(AND(ISNUMBER('Test Sample Data'!M738),'Test Sample Data'!M738&lt;$B$1,'Test Sample Data'!M738&gt;0),'Test Sample Data'!M738,$B$1),"")</f>
        <v/>
      </c>
      <c r="N739" s="17" t="str">
        <f>'Gene Table'!E738</f>
        <v>hsa-miR-376b</v>
      </c>
      <c r="O739" s="17" t="str">
        <f>'Gene Table'!B738</f>
        <v>O16</v>
      </c>
      <c r="P739" s="17" t="str">
        <f>IF(SUM('Control Sample Data'!D$3:D$98)&gt;10,IF(AND(ISNUMBER('Control Sample Data'!D738),'Control Sample Data'!D738&lt;$B$1,'Control Sample Data'!D738&gt;0),'Control Sample Data'!D738,$B$1),"")</f>
        <v/>
      </c>
      <c r="Q739" s="17" t="str">
        <f>IF(SUM('Control Sample Data'!E$3:E$98)&gt;10,IF(AND(ISNUMBER('Control Sample Data'!E738),'Control Sample Data'!E738&lt;$B$1,'Control Sample Data'!E738&gt;0),'Control Sample Data'!E738,$B$1),"")</f>
        <v/>
      </c>
      <c r="R739" s="17" t="str">
        <f>IF(SUM('Control Sample Data'!F$3:F$98)&gt;10,IF(AND(ISNUMBER('Control Sample Data'!F738),'Control Sample Data'!F738&lt;$B$1,'Control Sample Data'!F738&gt;0),'Control Sample Data'!F738,$B$1),"")</f>
        <v/>
      </c>
      <c r="S739" s="17" t="str">
        <f>IF(SUM('Control Sample Data'!G$3:G$98)&gt;10,IF(AND(ISNUMBER('Control Sample Data'!G738),'Control Sample Data'!G738&lt;$B$1,'Control Sample Data'!G738&gt;0),'Control Sample Data'!G738,$B$1),"")</f>
        <v/>
      </c>
      <c r="T739" s="17" t="str">
        <f>IF(SUM('Control Sample Data'!H$3:H$98)&gt;10,IF(AND(ISNUMBER('Control Sample Data'!H738),'Control Sample Data'!H738&lt;$B$1,'Control Sample Data'!H738&gt;0),'Control Sample Data'!H738,$B$1),"")</f>
        <v/>
      </c>
      <c r="U739" s="17" t="str">
        <f>IF(SUM('Control Sample Data'!I$3:I$98)&gt;10,IF(AND(ISNUMBER('Control Sample Data'!I738),'Control Sample Data'!I738&lt;$B$1,'Control Sample Data'!I738&gt;0),'Control Sample Data'!I738,$B$1),"")</f>
        <v/>
      </c>
      <c r="V739" s="17" t="str">
        <f>IF(SUM('Control Sample Data'!J$3:J$98)&gt;10,IF(AND(ISNUMBER('Control Sample Data'!J738),'Control Sample Data'!J738&lt;$B$1,'Control Sample Data'!J738&gt;0),'Control Sample Data'!J738,$B$1),"")</f>
        <v/>
      </c>
      <c r="W739" s="17" t="str">
        <f>IF(SUM('Control Sample Data'!K$3:K$98)&gt;10,IF(AND(ISNUMBER('Control Sample Data'!K738),'Control Sample Data'!K738&lt;$B$1,'Control Sample Data'!K738&gt;0),'Control Sample Data'!K738,$B$1),"")</f>
        <v/>
      </c>
      <c r="X739" s="17" t="str">
        <f>IF(SUM('Control Sample Data'!L$3:L$98)&gt;10,IF(AND(ISNUMBER('Control Sample Data'!L738),'Control Sample Data'!L738&lt;$B$1,'Control Sample Data'!L738&gt;0),'Control Sample Data'!L738,$B$1),"")</f>
        <v/>
      </c>
      <c r="Y739" s="17" t="str">
        <f>IF(SUM('Control Sample Data'!M$3:M$98)&gt;10,IF(AND(ISNUMBER('Control Sample Data'!M738),'Control Sample Data'!M738&lt;$B$1,'Control Sample Data'!M738&gt;0),'Control Sample Data'!M738,$B$1),"")</f>
        <v/>
      </c>
      <c r="AT739" s="36" t="str">
        <f t="shared" si="493"/>
        <v/>
      </c>
      <c r="AU739" s="36" t="str">
        <f t="shared" si="494"/>
        <v/>
      </c>
      <c r="AV739" s="36" t="str">
        <f t="shared" si="495"/>
        <v/>
      </c>
      <c r="AW739" s="36" t="str">
        <f t="shared" si="496"/>
        <v/>
      </c>
      <c r="AX739" s="36" t="str">
        <f t="shared" si="497"/>
        <v/>
      </c>
      <c r="AY739" s="36" t="str">
        <f t="shared" si="498"/>
        <v/>
      </c>
      <c r="AZ739" s="36" t="str">
        <f t="shared" si="499"/>
        <v/>
      </c>
      <c r="BA739" s="36" t="str">
        <f t="shared" si="500"/>
        <v/>
      </c>
      <c r="BB739" s="36" t="str">
        <f t="shared" si="501"/>
        <v/>
      </c>
      <c r="BC739" s="36" t="str">
        <f t="shared" si="502"/>
        <v/>
      </c>
      <c r="BD739" s="36" t="str">
        <f t="shared" si="503"/>
        <v/>
      </c>
      <c r="BE739" s="36" t="str">
        <f t="shared" si="504"/>
        <v/>
      </c>
      <c r="BF739" s="36" t="str">
        <f t="shared" si="505"/>
        <v/>
      </c>
      <c r="BG739" s="36" t="str">
        <f t="shared" si="506"/>
        <v/>
      </c>
      <c r="BH739" s="36" t="str">
        <f t="shared" si="507"/>
        <v/>
      </c>
      <c r="BI739" s="36" t="str">
        <f t="shared" si="508"/>
        <v/>
      </c>
      <c r="BJ739" s="36" t="str">
        <f t="shared" si="509"/>
        <v/>
      </c>
      <c r="BK739" s="36" t="str">
        <f t="shared" si="510"/>
        <v/>
      </c>
      <c r="BL739" s="36" t="str">
        <f t="shared" si="511"/>
        <v/>
      </c>
      <c r="BM739" s="36" t="str">
        <f t="shared" si="512"/>
        <v/>
      </c>
      <c r="BN739" s="38" t="e">
        <f t="shared" si="471"/>
        <v>#DIV/0!</v>
      </c>
      <c r="BO739" s="38" t="e">
        <f t="shared" si="472"/>
        <v>#DIV/0!</v>
      </c>
      <c r="BP739" s="39" t="str">
        <f t="shared" si="473"/>
        <v/>
      </c>
      <c r="BQ739" s="39" t="str">
        <f t="shared" si="474"/>
        <v/>
      </c>
      <c r="BR739" s="39" t="str">
        <f t="shared" si="475"/>
        <v/>
      </c>
      <c r="BS739" s="39" t="str">
        <f t="shared" si="476"/>
        <v/>
      </c>
      <c r="BT739" s="39" t="str">
        <f t="shared" si="477"/>
        <v/>
      </c>
      <c r="BU739" s="39" t="str">
        <f t="shared" si="478"/>
        <v/>
      </c>
      <c r="BV739" s="39" t="str">
        <f t="shared" si="479"/>
        <v/>
      </c>
      <c r="BW739" s="39" t="str">
        <f t="shared" si="480"/>
        <v/>
      </c>
      <c r="BX739" s="39" t="str">
        <f t="shared" si="481"/>
        <v/>
      </c>
      <c r="BY739" s="39" t="str">
        <f t="shared" si="482"/>
        <v/>
      </c>
      <c r="BZ739" s="39" t="str">
        <f t="shared" si="483"/>
        <v/>
      </c>
      <c r="CA739" s="39" t="str">
        <f t="shared" si="484"/>
        <v/>
      </c>
      <c r="CB739" s="39" t="str">
        <f t="shared" si="485"/>
        <v/>
      </c>
      <c r="CC739" s="39" t="str">
        <f t="shared" si="486"/>
        <v/>
      </c>
      <c r="CD739" s="39" t="str">
        <f t="shared" si="487"/>
        <v/>
      </c>
      <c r="CE739" s="39" t="str">
        <f t="shared" si="488"/>
        <v/>
      </c>
      <c r="CF739" s="39" t="str">
        <f t="shared" si="489"/>
        <v/>
      </c>
      <c r="CG739" s="39" t="str">
        <f t="shared" si="490"/>
        <v/>
      </c>
      <c r="CH739" s="39" t="str">
        <f t="shared" si="491"/>
        <v/>
      </c>
      <c r="CI739" s="39" t="str">
        <f t="shared" si="492"/>
        <v/>
      </c>
    </row>
    <row r="740" spans="1:87">
      <c r="A740" s="18"/>
      <c r="B740" s="15" t="str">
        <f>'Gene Table'!E739</f>
        <v>hsa-miR-485-5p</v>
      </c>
      <c r="C740" s="15" t="str">
        <f>'Gene Table'!B739</f>
        <v>O17</v>
      </c>
      <c r="D740" s="16" t="str">
        <f>IF(SUM('Test Sample Data'!D$3:D$98)&gt;10,IF(AND(ISNUMBER('Test Sample Data'!D739),'Test Sample Data'!D739&lt;$B$1,'Test Sample Data'!D739&gt;0),'Test Sample Data'!D739,$B$1),"")</f>
        <v/>
      </c>
      <c r="E740" s="17" t="str">
        <f>IF(SUM('Test Sample Data'!E$3:E$98)&gt;10,IF(AND(ISNUMBER('Test Sample Data'!E739),'Test Sample Data'!E739&lt;$B$1,'Test Sample Data'!E739&gt;0),'Test Sample Data'!E739,$B$1),"")</f>
        <v/>
      </c>
      <c r="F740" s="17" t="str">
        <f>IF(SUM('Test Sample Data'!F$3:F$98)&gt;10,IF(AND(ISNUMBER('Test Sample Data'!F739),'Test Sample Data'!F739&lt;$B$1,'Test Sample Data'!F739&gt;0),'Test Sample Data'!F739,$B$1),"")</f>
        <v/>
      </c>
      <c r="G740" s="17" t="str">
        <f>IF(SUM('Test Sample Data'!G$3:G$98)&gt;10,IF(AND(ISNUMBER('Test Sample Data'!G739),'Test Sample Data'!G739&lt;$B$1,'Test Sample Data'!G739&gt;0),'Test Sample Data'!G739,$B$1),"")</f>
        <v/>
      </c>
      <c r="H740" s="17" t="str">
        <f>IF(SUM('Test Sample Data'!H$3:H$98)&gt;10,IF(AND(ISNUMBER('Test Sample Data'!H739),'Test Sample Data'!H739&lt;$B$1,'Test Sample Data'!H739&gt;0),'Test Sample Data'!H739,$B$1),"")</f>
        <v/>
      </c>
      <c r="I740" s="17" t="str">
        <f>IF(SUM('Test Sample Data'!I$3:I$98)&gt;10,IF(AND(ISNUMBER('Test Sample Data'!I739),'Test Sample Data'!I739&lt;$B$1,'Test Sample Data'!I739&gt;0),'Test Sample Data'!I739,$B$1),"")</f>
        <v/>
      </c>
      <c r="J740" s="17" t="str">
        <f>IF(SUM('Test Sample Data'!J$3:J$98)&gt;10,IF(AND(ISNUMBER('Test Sample Data'!J739),'Test Sample Data'!J739&lt;$B$1,'Test Sample Data'!J739&gt;0),'Test Sample Data'!J739,$B$1),"")</f>
        <v/>
      </c>
      <c r="K740" s="17" t="str">
        <f>IF(SUM('Test Sample Data'!K$3:K$98)&gt;10,IF(AND(ISNUMBER('Test Sample Data'!K739),'Test Sample Data'!K739&lt;$B$1,'Test Sample Data'!K739&gt;0),'Test Sample Data'!K739,$B$1),"")</f>
        <v/>
      </c>
      <c r="L740" s="17" t="str">
        <f>IF(SUM('Test Sample Data'!L$3:L$98)&gt;10,IF(AND(ISNUMBER('Test Sample Data'!L739),'Test Sample Data'!L739&lt;$B$1,'Test Sample Data'!L739&gt;0),'Test Sample Data'!L739,$B$1),"")</f>
        <v/>
      </c>
      <c r="M740" s="17" t="str">
        <f>IF(SUM('Test Sample Data'!M$3:M$98)&gt;10,IF(AND(ISNUMBER('Test Sample Data'!M739),'Test Sample Data'!M739&lt;$B$1,'Test Sample Data'!M739&gt;0),'Test Sample Data'!M739,$B$1),"")</f>
        <v/>
      </c>
      <c r="N740" s="17" t="str">
        <f>'Gene Table'!E739</f>
        <v>hsa-miR-485-5p</v>
      </c>
      <c r="O740" s="17" t="str">
        <f>'Gene Table'!B739</f>
        <v>O17</v>
      </c>
      <c r="P740" s="17" t="str">
        <f>IF(SUM('Control Sample Data'!D$3:D$98)&gt;10,IF(AND(ISNUMBER('Control Sample Data'!D739),'Control Sample Data'!D739&lt;$B$1,'Control Sample Data'!D739&gt;0),'Control Sample Data'!D739,$B$1),"")</f>
        <v/>
      </c>
      <c r="Q740" s="17" t="str">
        <f>IF(SUM('Control Sample Data'!E$3:E$98)&gt;10,IF(AND(ISNUMBER('Control Sample Data'!E739),'Control Sample Data'!E739&lt;$B$1,'Control Sample Data'!E739&gt;0),'Control Sample Data'!E739,$B$1),"")</f>
        <v/>
      </c>
      <c r="R740" s="17" t="str">
        <f>IF(SUM('Control Sample Data'!F$3:F$98)&gt;10,IF(AND(ISNUMBER('Control Sample Data'!F739),'Control Sample Data'!F739&lt;$B$1,'Control Sample Data'!F739&gt;0),'Control Sample Data'!F739,$B$1),"")</f>
        <v/>
      </c>
      <c r="S740" s="17" t="str">
        <f>IF(SUM('Control Sample Data'!G$3:G$98)&gt;10,IF(AND(ISNUMBER('Control Sample Data'!G739),'Control Sample Data'!G739&lt;$B$1,'Control Sample Data'!G739&gt;0),'Control Sample Data'!G739,$B$1),"")</f>
        <v/>
      </c>
      <c r="T740" s="17" t="str">
        <f>IF(SUM('Control Sample Data'!H$3:H$98)&gt;10,IF(AND(ISNUMBER('Control Sample Data'!H739),'Control Sample Data'!H739&lt;$B$1,'Control Sample Data'!H739&gt;0),'Control Sample Data'!H739,$B$1),"")</f>
        <v/>
      </c>
      <c r="U740" s="17" t="str">
        <f>IF(SUM('Control Sample Data'!I$3:I$98)&gt;10,IF(AND(ISNUMBER('Control Sample Data'!I739),'Control Sample Data'!I739&lt;$B$1,'Control Sample Data'!I739&gt;0),'Control Sample Data'!I739,$B$1),"")</f>
        <v/>
      </c>
      <c r="V740" s="17" t="str">
        <f>IF(SUM('Control Sample Data'!J$3:J$98)&gt;10,IF(AND(ISNUMBER('Control Sample Data'!J739),'Control Sample Data'!J739&lt;$B$1,'Control Sample Data'!J739&gt;0),'Control Sample Data'!J739,$B$1),"")</f>
        <v/>
      </c>
      <c r="W740" s="17" t="str">
        <f>IF(SUM('Control Sample Data'!K$3:K$98)&gt;10,IF(AND(ISNUMBER('Control Sample Data'!K739),'Control Sample Data'!K739&lt;$B$1,'Control Sample Data'!K739&gt;0),'Control Sample Data'!K739,$B$1),"")</f>
        <v/>
      </c>
      <c r="X740" s="17" t="str">
        <f>IF(SUM('Control Sample Data'!L$3:L$98)&gt;10,IF(AND(ISNUMBER('Control Sample Data'!L739),'Control Sample Data'!L739&lt;$B$1,'Control Sample Data'!L739&gt;0),'Control Sample Data'!L739,$B$1),"")</f>
        <v/>
      </c>
      <c r="Y740" s="17" t="str">
        <f>IF(SUM('Control Sample Data'!M$3:M$98)&gt;10,IF(AND(ISNUMBER('Control Sample Data'!M739),'Control Sample Data'!M739&lt;$B$1,'Control Sample Data'!M739&gt;0),'Control Sample Data'!M739,$B$1),"")</f>
        <v/>
      </c>
      <c r="AT740" s="36" t="str">
        <f t="shared" si="493"/>
        <v/>
      </c>
      <c r="AU740" s="36" t="str">
        <f t="shared" si="494"/>
        <v/>
      </c>
      <c r="AV740" s="36" t="str">
        <f t="shared" si="495"/>
        <v/>
      </c>
      <c r="AW740" s="36" t="str">
        <f t="shared" si="496"/>
        <v/>
      </c>
      <c r="AX740" s="36" t="str">
        <f t="shared" si="497"/>
        <v/>
      </c>
      <c r="AY740" s="36" t="str">
        <f t="shared" si="498"/>
        <v/>
      </c>
      <c r="AZ740" s="36" t="str">
        <f t="shared" si="499"/>
        <v/>
      </c>
      <c r="BA740" s="36" t="str">
        <f t="shared" si="500"/>
        <v/>
      </c>
      <c r="BB740" s="36" t="str">
        <f t="shared" si="501"/>
        <v/>
      </c>
      <c r="BC740" s="36" t="str">
        <f t="shared" si="502"/>
        <v/>
      </c>
      <c r="BD740" s="36" t="str">
        <f t="shared" si="503"/>
        <v/>
      </c>
      <c r="BE740" s="36" t="str">
        <f t="shared" si="504"/>
        <v/>
      </c>
      <c r="BF740" s="36" t="str">
        <f t="shared" si="505"/>
        <v/>
      </c>
      <c r="BG740" s="36" t="str">
        <f t="shared" si="506"/>
        <v/>
      </c>
      <c r="BH740" s="36" t="str">
        <f t="shared" si="507"/>
        <v/>
      </c>
      <c r="BI740" s="36" t="str">
        <f t="shared" si="508"/>
        <v/>
      </c>
      <c r="BJ740" s="36" t="str">
        <f t="shared" si="509"/>
        <v/>
      </c>
      <c r="BK740" s="36" t="str">
        <f t="shared" si="510"/>
        <v/>
      </c>
      <c r="BL740" s="36" t="str">
        <f t="shared" si="511"/>
        <v/>
      </c>
      <c r="BM740" s="36" t="str">
        <f t="shared" si="512"/>
        <v/>
      </c>
      <c r="BN740" s="38" t="e">
        <f t="shared" si="471"/>
        <v>#DIV/0!</v>
      </c>
      <c r="BO740" s="38" t="e">
        <f t="shared" si="472"/>
        <v>#DIV/0!</v>
      </c>
      <c r="BP740" s="39" t="str">
        <f t="shared" si="473"/>
        <v/>
      </c>
      <c r="BQ740" s="39" t="str">
        <f t="shared" si="474"/>
        <v/>
      </c>
      <c r="BR740" s="39" t="str">
        <f t="shared" si="475"/>
        <v/>
      </c>
      <c r="BS740" s="39" t="str">
        <f t="shared" si="476"/>
        <v/>
      </c>
      <c r="BT740" s="39" t="str">
        <f t="shared" si="477"/>
        <v/>
      </c>
      <c r="BU740" s="39" t="str">
        <f t="shared" si="478"/>
        <v/>
      </c>
      <c r="BV740" s="39" t="str">
        <f t="shared" si="479"/>
        <v/>
      </c>
      <c r="BW740" s="39" t="str">
        <f t="shared" si="480"/>
        <v/>
      </c>
      <c r="BX740" s="39" t="str">
        <f t="shared" si="481"/>
        <v/>
      </c>
      <c r="BY740" s="39" t="str">
        <f t="shared" si="482"/>
        <v/>
      </c>
      <c r="BZ740" s="39" t="str">
        <f t="shared" si="483"/>
        <v/>
      </c>
      <c r="CA740" s="39" t="str">
        <f t="shared" si="484"/>
        <v/>
      </c>
      <c r="CB740" s="39" t="str">
        <f t="shared" si="485"/>
        <v/>
      </c>
      <c r="CC740" s="39" t="str">
        <f t="shared" si="486"/>
        <v/>
      </c>
      <c r="CD740" s="39" t="str">
        <f t="shared" si="487"/>
        <v/>
      </c>
      <c r="CE740" s="39" t="str">
        <f t="shared" si="488"/>
        <v/>
      </c>
      <c r="CF740" s="39" t="str">
        <f t="shared" si="489"/>
        <v/>
      </c>
      <c r="CG740" s="39" t="str">
        <f t="shared" si="490"/>
        <v/>
      </c>
      <c r="CH740" s="39" t="str">
        <f t="shared" si="491"/>
        <v/>
      </c>
      <c r="CI740" s="39" t="str">
        <f t="shared" si="492"/>
        <v/>
      </c>
    </row>
    <row r="741" spans="1:87">
      <c r="A741" s="18"/>
      <c r="B741" s="15" t="str">
        <f>'Gene Table'!E740</f>
        <v>hsa-miR-376a-3p</v>
      </c>
      <c r="C741" s="15" t="str">
        <f>'Gene Table'!B740</f>
        <v>O18</v>
      </c>
      <c r="D741" s="16" t="str">
        <f>IF(SUM('Test Sample Data'!D$3:D$98)&gt;10,IF(AND(ISNUMBER('Test Sample Data'!D740),'Test Sample Data'!D740&lt;$B$1,'Test Sample Data'!D740&gt;0),'Test Sample Data'!D740,$B$1),"")</f>
        <v/>
      </c>
      <c r="E741" s="17" t="str">
        <f>IF(SUM('Test Sample Data'!E$3:E$98)&gt;10,IF(AND(ISNUMBER('Test Sample Data'!E740),'Test Sample Data'!E740&lt;$B$1,'Test Sample Data'!E740&gt;0),'Test Sample Data'!E740,$B$1),"")</f>
        <v/>
      </c>
      <c r="F741" s="17" t="str">
        <f>IF(SUM('Test Sample Data'!F$3:F$98)&gt;10,IF(AND(ISNUMBER('Test Sample Data'!F740),'Test Sample Data'!F740&lt;$B$1,'Test Sample Data'!F740&gt;0),'Test Sample Data'!F740,$B$1),"")</f>
        <v/>
      </c>
      <c r="G741" s="17" t="str">
        <f>IF(SUM('Test Sample Data'!G$3:G$98)&gt;10,IF(AND(ISNUMBER('Test Sample Data'!G740),'Test Sample Data'!G740&lt;$B$1,'Test Sample Data'!G740&gt;0),'Test Sample Data'!G740,$B$1),"")</f>
        <v/>
      </c>
      <c r="H741" s="17" t="str">
        <f>IF(SUM('Test Sample Data'!H$3:H$98)&gt;10,IF(AND(ISNUMBER('Test Sample Data'!H740),'Test Sample Data'!H740&lt;$B$1,'Test Sample Data'!H740&gt;0),'Test Sample Data'!H740,$B$1),"")</f>
        <v/>
      </c>
      <c r="I741" s="17" t="str">
        <f>IF(SUM('Test Sample Data'!I$3:I$98)&gt;10,IF(AND(ISNUMBER('Test Sample Data'!I740),'Test Sample Data'!I740&lt;$B$1,'Test Sample Data'!I740&gt;0),'Test Sample Data'!I740,$B$1),"")</f>
        <v/>
      </c>
      <c r="J741" s="17" t="str">
        <f>IF(SUM('Test Sample Data'!J$3:J$98)&gt;10,IF(AND(ISNUMBER('Test Sample Data'!J740),'Test Sample Data'!J740&lt;$B$1,'Test Sample Data'!J740&gt;0),'Test Sample Data'!J740,$B$1),"")</f>
        <v/>
      </c>
      <c r="K741" s="17" t="str">
        <f>IF(SUM('Test Sample Data'!K$3:K$98)&gt;10,IF(AND(ISNUMBER('Test Sample Data'!K740),'Test Sample Data'!K740&lt;$B$1,'Test Sample Data'!K740&gt;0),'Test Sample Data'!K740,$B$1),"")</f>
        <v/>
      </c>
      <c r="L741" s="17" t="str">
        <f>IF(SUM('Test Sample Data'!L$3:L$98)&gt;10,IF(AND(ISNUMBER('Test Sample Data'!L740),'Test Sample Data'!L740&lt;$B$1,'Test Sample Data'!L740&gt;0),'Test Sample Data'!L740,$B$1),"")</f>
        <v/>
      </c>
      <c r="M741" s="17" t="str">
        <f>IF(SUM('Test Sample Data'!M$3:M$98)&gt;10,IF(AND(ISNUMBER('Test Sample Data'!M740),'Test Sample Data'!M740&lt;$B$1,'Test Sample Data'!M740&gt;0),'Test Sample Data'!M740,$B$1),"")</f>
        <v/>
      </c>
      <c r="N741" s="17" t="str">
        <f>'Gene Table'!E740</f>
        <v>hsa-miR-376a-3p</v>
      </c>
      <c r="O741" s="17" t="str">
        <f>'Gene Table'!B740</f>
        <v>O18</v>
      </c>
      <c r="P741" s="17" t="str">
        <f>IF(SUM('Control Sample Data'!D$3:D$98)&gt;10,IF(AND(ISNUMBER('Control Sample Data'!D740),'Control Sample Data'!D740&lt;$B$1,'Control Sample Data'!D740&gt;0),'Control Sample Data'!D740,$B$1),"")</f>
        <v/>
      </c>
      <c r="Q741" s="17" t="str">
        <f>IF(SUM('Control Sample Data'!E$3:E$98)&gt;10,IF(AND(ISNUMBER('Control Sample Data'!E740),'Control Sample Data'!E740&lt;$B$1,'Control Sample Data'!E740&gt;0),'Control Sample Data'!E740,$B$1),"")</f>
        <v/>
      </c>
      <c r="R741" s="17" t="str">
        <f>IF(SUM('Control Sample Data'!F$3:F$98)&gt;10,IF(AND(ISNUMBER('Control Sample Data'!F740),'Control Sample Data'!F740&lt;$B$1,'Control Sample Data'!F740&gt;0),'Control Sample Data'!F740,$B$1),"")</f>
        <v/>
      </c>
      <c r="S741" s="17" t="str">
        <f>IF(SUM('Control Sample Data'!G$3:G$98)&gt;10,IF(AND(ISNUMBER('Control Sample Data'!G740),'Control Sample Data'!G740&lt;$B$1,'Control Sample Data'!G740&gt;0),'Control Sample Data'!G740,$B$1),"")</f>
        <v/>
      </c>
      <c r="T741" s="17" t="str">
        <f>IF(SUM('Control Sample Data'!H$3:H$98)&gt;10,IF(AND(ISNUMBER('Control Sample Data'!H740),'Control Sample Data'!H740&lt;$B$1,'Control Sample Data'!H740&gt;0),'Control Sample Data'!H740,$B$1),"")</f>
        <v/>
      </c>
      <c r="U741" s="17" t="str">
        <f>IF(SUM('Control Sample Data'!I$3:I$98)&gt;10,IF(AND(ISNUMBER('Control Sample Data'!I740),'Control Sample Data'!I740&lt;$B$1,'Control Sample Data'!I740&gt;0),'Control Sample Data'!I740,$B$1),"")</f>
        <v/>
      </c>
      <c r="V741" s="17" t="str">
        <f>IF(SUM('Control Sample Data'!J$3:J$98)&gt;10,IF(AND(ISNUMBER('Control Sample Data'!J740),'Control Sample Data'!J740&lt;$B$1,'Control Sample Data'!J740&gt;0),'Control Sample Data'!J740,$B$1),"")</f>
        <v/>
      </c>
      <c r="W741" s="17" t="str">
        <f>IF(SUM('Control Sample Data'!K$3:K$98)&gt;10,IF(AND(ISNUMBER('Control Sample Data'!K740),'Control Sample Data'!K740&lt;$B$1,'Control Sample Data'!K740&gt;0),'Control Sample Data'!K740,$B$1),"")</f>
        <v/>
      </c>
      <c r="X741" s="17" t="str">
        <f>IF(SUM('Control Sample Data'!L$3:L$98)&gt;10,IF(AND(ISNUMBER('Control Sample Data'!L740),'Control Sample Data'!L740&lt;$B$1,'Control Sample Data'!L740&gt;0),'Control Sample Data'!L740,$B$1),"")</f>
        <v/>
      </c>
      <c r="Y741" s="17" t="str">
        <f>IF(SUM('Control Sample Data'!M$3:M$98)&gt;10,IF(AND(ISNUMBER('Control Sample Data'!M740),'Control Sample Data'!M740&lt;$B$1,'Control Sample Data'!M740&gt;0),'Control Sample Data'!M740,$B$1),"")</f>
        <v/>
      </c>
      <c r="AT741" s="36" t="str">
        <f t="shared" si="493"/>
        <v/>
      </c>
      <c r="AU741" s="36" t="str">
        <f t="shared" si="494"/>
        <v/>
      </c>
      <c r="AV741" s="36" t="str">
        <f t="shared" si="495"/>
        <v/>
      </c>
      <c r="AW741" s="36" t="str">
        <f t="shared" si="496"/>
        <v/>
      </c>
      <c r="AX741" s="36" t="str">
        <f t="shared" si="497"/>
        <v/>
      </c>
      <c r="AY741" s="36" t="str">
        <f t="shared" si="498"/>
        <v/>
      </c>
      <c r="AZ741" s="36" t="str">
        <f t="shared" si="499"/>
        <v/>
      </c>
      <c r="BA741" s="36" t="str">
        <f t="shared" si="500"/>
        <v/>
      </c>
      <c r="BB741" s="36" t="str">
        <f t="shared" si="501"/>
        <v/>
      </c>
      <c r="BC741" s="36" t="str">
        <f t="shared" si="502"/>
        <v/>
      </c>
      <c r="BD741" s="36" t="str">
        <f t="shared" si="503"/>
        <v/>
      </c>
      <c r="BE741" s="36" t="str">
        <f t="shared" si="504"/>
        <v/>
      </c>
      <c r="BF741" s="36" t="str">
        <f t="shared" si="505"/>
        <v/>
      </c>
      <c r="BG741" s="36" t="str">
        <f t="shared" si="506"/>
        <v/>
      </c>
      <c r="BH741" s="36" t="str">
        <f t="shared" si="507"/>
        <v/>
      </c>
      <c r="BI741" s="36" t="str">
        <f t="shared" si="508"/>
        <v/>
      </c>
      <c r="BJ741" s="36" t="str">
        <f t="shared" si="509"/>
        <v/>
      </c>
      <c r="BK741" s="36" t="str">
        <f t="shared" si="510"/>
        <v/>
      </c>
      <c r="BL741" s="36" t="str">
        <f t="shared" si="511"/>
        <v/>
      </c>
      <c r="BM741" s="36" t="str">
        <f t="shared" si="512"/>
        <v/>
      </c>
      <c r="BN741" s="38" t="e">
        <f t="shared" si="471"/>
        <v>#DIV/0!</v>
      </c>
      <c r="BO741" s="38" t="e">
        <f t="shared" si="472"/>
        <v>#DIV/0!</v>
      </c>
      <c r="BP741" s="39" t="str">
        <f t="shared" si="473"/>
        <v/>
      </c>
      <c r="BQ741" s="39" t="str">
        <f t="shared" si="474"/>
        <v/>
      </c>
      <c r="BR741" s="39" t="str">
        <f t="shared" si="475"/>
        <v/>
      </c>
      <c r="BS741" s="39" t="str">
        <f t="shared" si="476"/>
        <v/>
      </c>
      <c r="BT741" s="39" t="str">
        <f t="shared" si="477"/>
        <v/>
      </c>
      <c r="BU741" s="39" t="str">
        <f t="shared" si="478"/>
        <v/>
      </c>
      <c r="BV741" s="39" t="str">
        <f t="shared" si="479"/>
        <v/>
      </c>
      <c r="BW741" s="39" t="str">
        <f t="shared" si="480"/>
        <v/>
      </c>
      <c r="BX741" s="39" t="str">
        <f t="shared" si="481"/>
        <v/>
      </c>
      <c r="BY741" s="39" t="str">
        <f t="shared" si="482"/>
        <v/>
      </c>
      <c r="BZ741" s="39" t="str">
        <f t="shared" si="483"/>
        <v/>
      </c>
      <c r="CA741" s="39" t="str">
        <f t="shared" si="484"/>
        <v/>
      </c>
      <c r="CB741" s="39" t="str">
        <f t="shared" si="485"/>
        <v/>
      </c>
      <c r="CC741" s="39" t="str">
        <f t="shared" si="486"/>
        <v/>
      </c>
      <c r="CD741" s="39" t="str">
        <f t="shared" si="487"/>
        <v/>
      </c>
      <c r="CE741" s="39" t="str">
        <f t="shared" si="488"/>
        <v/>
      </c>
      <c r="CF741" s="39" t="str">
        <f t="shared" si="489"/>
        <v/>
      </c>
      <c r="CG741" s="39" t="str">
        <f t="shared" si="490"/>
        <v/>
      </c>
      <c r="CH741" s="39" t="str">
        <f t="shared" si="491"/>
        <v/>
      </c>
      <c r="CI741" s="39" t="str">
        <f t="shared" si="492"/>
        <v/>
      </c>
    </row>
    <row r="742" spans="1:87">
      <c r="A742" s="18"/>
      <c r="B742" s="15" t="str">
        <f>'Gene Table'!E741</f>
        <v>hsa-miR-1273a</v>
      </c>
      <c r="C742" s="15" t="str">
        <f>'Gene Table'!B741</f>
        <v>O19</v>
      </c>
      <c r="D742" s="16" t="str">
        <f>IF(SUM('Test Sample Data'!D$3:D$98)&gt;10,IF(AND(ISNUMBER('Test Sample Data'!D741),'Test Sample Data'!D741&lt;$B$1,'Test Sample Data'!D741&gt;0),'Test Sample Data'!D741,$B$1),"")</f>
        <v/>
      </c>
      <c r="E742" s="17" t="str">
        <f>IF(SUM('Test Sample Data'!E$3:E$98)&gt;10,IF(AND(ISNUMBER('Test Sample Data'!E741),'Test Sample Data'!E741&lt;$B$1,'Test Sample Data'!E741&gt;0),'Test Sample Data'!E741,$B$1),"")</f>
        <v/>
      </c>
      <c r="F742" s="17" t="str">
        <f>IF(SUM('Test Sample Data'!F$3:F$98)&gt;10,IF(AND(ISNUMBER('Test Sample Data'!F741),'Test Sample Data'!F741&lt;$B$1,'Test Sample Data'!F741&gt;0),'Test Sample Data'!F741,$B$1),"")</f>
        <v/>
      </c>
      <c r="G742" s="17" t="str">
        <f>IF(SUM('Test Sample Data'!G$3:G$98)&gt;10,IF(AND(ISNUMBER('Test Sample Data'!G741),'Test Sample Data'!G741&lt;$B$1,'Test Sample Data'!G741&gt;0),'Test Sample Data'!G741,$B$1),"")</f>
        <v/>
      </c>
      <c r="H742" s="17" t="str">
        <f>IF(SUM('Test Sample Data'!H$3:H$98)&gt;10,IF(AND(ISNUMBER('Test Sample Data'!H741),'Test Sample Data'!H741&lt;$B$1,'Test Sample Data'!H741&gt;0),'Test Sample Data'!H741,$B$1),"")</f>
        <v/>
      </c>
      <c r="I742" s="17" t="str">
        <f>IF(SUM('Test Sample Data'!I$3:I$98)&gt;10,IF(AND(ISNUMBER('Test Sample Data'!I741),'Test Sample Data'!I741&lt;$B$1,'Test Sample Data'!I741&gt;0),'Test Sample Data'!I741,$B$1),"")</f>
        <v/>
      </c>
      <c r="J742" s="17" t="str">
        <f>IF(SUM('Test Sample Data'!J$3:J$98)&gt;10,IF(AND(ISNUMBER('Test Sample Data'!J741),'Test Sample Data'!J741&lt;$B$1,'Test Sample Data'!J741&gt;0),'Test Sample Data'!J741,$B$1),"")</f>
        <v/>
      </c>
      <c r="K742" s="17" t="str">
        <f>IF(SUM('Test Sample Data'!K$3:K$98)&gt;10,IF(AND(ISNUMBER('Test Sample Data'!K741),'Test Sample Data'!K741&lt;$B$1,'Test Sample Data'!K741&gt;0),'Test Sample Data'!K741,$B$1),"")</f>
        <v/>
      </c>
      <c r="L742" s="17" t="str">
        <f>IF(SUM('Test Sample Data'!L$3:L$98)&gt;10,IF(AND(ISNUMBER('Test Sample Data'!L741),'Test Sample Data'!L741&lt;$B$1,'Test Sample Data'!L741&gt;0),'Test Sample Data'!L741,$B$1),"")</f>
        <v/>
      </c>
      <c r="M742" s="17" t="str">
        <f>IF(SUM('Test Sample Data'!M$3:M$98)&gt;10,IF(AND(ISNUMBER('Test Sample Data'!M741),'Test Sample Data'!M741&lt;$B$1,'Test Sample Data'!M741&gt;0),'Test Sample Data'!M741,$B$1),"")</f>
        <v/>
      </c>
      <c r="N742" s="17" t="str">
        <f>'Gene Table'!E741</f>
        <v>hsa-miR-1273a</v>
      </c>
      <c r="O742" s="17" t="str">
        <f>'Gene Table'!B741</f>
        <v>O19</v>
      </c>
      <c r="P742" s="17" t="str">
        <f>IF(SUM('Control Sample Data'!D$3:D$98)&gt;10,IF(AND(ISNUMBER('Control Sample Data'!D741),'Control Sample Data'!D741&lt;$B$1,'Control Sample Data'!D741&gt;0),'Control Sample Data'!D741,$B$1),"")</f>
        <v/>
      </c>
      <c r="Q742" s="17" t="str">
        <f>IF(SUM('Control Sample Data'!E$3:E$98)&gt;10,IF(AND(ISNUMBER('Control Sample Data'!E741),'Control Sample Data'!E741&lt;$B$1,'Control Sample Data'!E741&gt;0),'Control Sample Data'!E741,$B$1),"")</f>
        <v/>
      </c>
      <c r="R742" s="17" t="str">
        <f>IF(SUM('Control Sample Data'!F$3:F$98)&gt;10,IF(AND(ISNUMBER('Control Sample Data'!F741),'Control Sample Data'!F741&lt;$B$1,'Control Sample Data'!F741&gt;0),'Control Sample Data'!F741,$B$1),"")</f>
        <v/>
      </c>
      <c r="S742" s="17" t="str">
        <f>IF(SUM('Control Sample Data'!G$3:G$98)&gt;10,IF(AND(ISNUMBER('Control Sample Data'!G741),'Control Sample Data'!G741&lt;$B$1,'Control Sample Data'!G741&gt;0),'Control Sample Data'!G741,$B$1),"")</f>
        <v/>
      </c>
      <c r="T742" s="17" t="str">
        <f>IF(SUM('Control Sample Data'!H$3:H$98)&gt;10,IF(AND(ISNUMBER('Control Sample Data'!H741),'Control Sample Data'!H741&lt;$B$1,'Control Sample Data'!H741&gt;0),'Control Sample Data'!H741,$B$1),"")</f>
        <v/>
      </c>
      <c r="U742" s="17" t="str">
        <f>IF(SUM('Control Sample Data'!I$3:I$98)&gt;10,IF(AND(ISNUMBER('Control Sample Data'!I741),'Control Sample Data'!I741&lt;$B$1,'Control Sample Data'!I741&gt;0),'Control Sample Data'!I741,$B$1),"")</f>
        <v/>
      </c>
      <c r="V742" s="17" t="str">
        <f>IF(SUM('Control Sample Data'!J$3:J$98)&gt;10,IF(AND(ISNUMBER('Control Sample Data'!J741),'Control Sample Data'!J741&lt;$B$1,'Control Sample Data'!J741&gt;0),'Control Sample Data'!J741,$B$1),"")</f>
        <v/>
      </c>
      <c r="W742" s="17" t="str">
        <f>IF(SUM('Control Sample Data'!K$3:K$98)&gt;10,IF(AND(ISNUMBER('Control Sample Data'!K741),'Control Sample Data'!K741&lt;$B$1,'Control Sample Data'!K741&gt;0),'Control Sample Data'!K741,$B$1),"")</f>
        <v/>
      </c>
      <c r="X742" s="17" t="str">
        <f>IF(SUM('Control Sample Data'!L$3:L$98)&gt;10,IF(AND(ISNUMBER('Control Sample Data'!L741),'Control Sample Data'!L741&lt;$B$1,'Control Sample Data'!L741&gt;0),'Control Sample Data'!L741,$B$1),"")</f>
        <v/>
      </c>
      <c r="Y742" s="17" t="str">
        <f>IF(SUM('Control Sample Data'!M$3:M$98)&gt;10,IF(AND(ISNUMBER('Control Sample Data'!M741),'Control Sample Data'!M741&lt;$B$1,'Control Sample Data'!M741&gt;0),'Control Sample Data'!M741,$B$1),"")</f>
        <v/>
      </c>
      <c r="AT742" s="36" t="str">
        <f t="shared" si="493"/>
        <v/>
      </c>
      <c r="AU742" s="36" t="str">
        <f t="shared" si="494"/>
        <v/>
      </c>
      <c r="AV742" s="36" t="str">
        <f t="shared" si="495"/>
        <v/>
      </c>
      <c r="AW742" s="36" t="str">
        <f t="shared" si="496"/>
        <v/>
      </c>
      <c r="AX742" s="36" t="str">
        <f t="shared" si="497"/>
        <v/>
      </c>
      <c r="AY742" s="36" t="str">
        <f t="shared" si="498"/>
        <v/>
      </c>
      <c r="AZ742" s="36" t="str">
        <f t="shared" si="499"/>
        <v/>
      </c>
      <c r="BA742" s="36" t="str">
        <f t="shared" si="500"/>
        <v/>
      </c>
      <c r="BB742" s="36" t="str">
        <f t="shared" si="501"/>
        <v/>
      </c>
      <c r="BC742" s="36" t="str">
        <f t="shared" si="502"/>
        <v/>
      </c>
      <c r="BD742" s="36" t="str">
        <f t="shared" si="503"/>
        <v/>
      </c>
      <c r="BE742" s="36" t="str">
        <f t="shared" si="504"/>
        <v/>
      </c>
      <c r="BF742" s="36" t="str">
        <f t="shared" si="505"/>
        <v/>
      </c>
      <c r="BG742" s="36" t="str">
        <f t="shared" si="506"/>
        <v/>
      </c>
      <c r="BH742" s="36" t="str">
        <f t="shared" si="507"/>
        <v/>
      </c>
      <c r="BI742" s="36" t="str">
        <f t="shared" si="508"/>
        <v/>
      </c>
      <c r="BJ742" s="36" t="str">
        <f t="shared" si="509"/>
        <v/>
      </c>
      <c r="BK742" s="36" t="str">
        <f t="shared" si="510"/>
        <v/>
      </c>
      <c r="BL742" s="36" t="str">
        <f t="shared" si="511"/>
        <v/>
      </c>
      <c r="BM742" s="36" t="str">
        <f t="shared" si="512"/>
        <v/>
      </c>
      <c r="BN742" s="38" t="e">
        <f t="shared" si="471"/>
        <v>#DIV/0!</v>
      </c>
      <c r="BO742" s="38" t="e">
        <f t="shared" si="472"/>
        <v>#DIV/0!</v>
      </c>
      <c r="BP742" s="39" t="str">
        <f t="shared" si="473"/>
        <v/>
      </c>
      <c r="BQ742" s="39" t="str">
        <f t="shared" si="474"/>
        <v/>
      </c>
      <c r="BR742" s="39" t="str">
        <f t="shared" si="475"/>
        <v/>
      </c>
      <c r="BS742" s="39" t="str">
        <f t="shared" si="476"/>
        <v/>
      </c>
      <c r="BT742" s="39" t="str">
        <f t="shared" si="477"/>
        <v/>
      </c>
      <c r="BU742" s="39" t="str">
        <f t="shared" si="478"/>
        <v/>
      </c>
      <c r="BV742" s="39" t="str">
        <f t="shared" si="479"/>
        <v/>
      </c>
      <c r="BW742" s="39" t="str">
        <f t="shared" si="480"/>
        <v/>
      </c>
      <c r="BX742" s="39" t="str">
        <f t="shared" si="481"/>
        <v/>
      </c>
      <c r="BY742" s="39" t="str">
        <f t="shared" si="482"/>
        <v/>
      </c>
      <c r="BZ742" s="39" t="str">
        <f t="shared" si="483"/>
        <v/>
      </c>
      <c r="CA742" s="39" t="str">
        <f t="shared" si="484"/>
        <v/>
      </c>
      <c r="CB742" s="39" t="str">
        <f t="shared" si="485"/>
        <v/>
      </c>
      <c r="CC742" s="39" t="str">
        <f t="shared" si="486"/>
        <v/>
      </c>
      <c r="CD742" s="39" t="str">
        <f t="shared" si="487"/>
        <v/>
      </c>
      <c r="CE742" s="39" t="str">
        <f t="shared" si="488"/>
        <v/>
      </c>
      <c r="CF742" s="39" t="str">
        <f t="shared" si="489"/>
        <v/>
      </c>
      <c r="CG742" s="39" t="str">
        <f t="shared" si="490"/>
        <v/>
      </c>
      <c r="CH742" s="39" t="str">
        <f t="shared" si="491"/>
        <v/>
      </c>
      <c r="CI742" s="39" t="str">
        <f t="shared" si="492"/>
        <v/>
      </c>
    </row>
    <row r="743" spans="1:87">
      <c r="A743" s="18"/>
      <c r="B743" s="15" t="str">
        <f>'Gene Table'!E742</f>
        <v>hsa-miR-519a-3p</v>
      </c>
      <c r="C743" s="15" t="str">
        <f>'Gene Table'!B742</f>
        <v>O20</v>
      </c>
      <c r="D743" s="16" t="str">
        <f>IF(SUM('Test Sample Data'!D$3:D$98)&gt;10,IF(AND(ISNUMBER('Test Sample Data'!D742),'Test Sample Data'!D742&lt;$B$1,'Test Sample Data'!D742&gt;0),'Test Sample Data'!D742,$B$1),"")</f>
        <v/>
      </c>
      <c r="E743" s="17" t="str">
        <f>IF(SUM('Test Sample Data'!E$3:E$98)&gt;10,IF(AND(ISNUMBER('Test Sample Data'!E742),'Test Sample Data'!E742&lt;$B$1,'Test Sample Data'!E742&gt;0),'Test Sample Data'!E742,$B$1),"")</f>
        <v/>
      </c>
      <c r="F743" s="17" t="str">
        <f>IF(SUM('Test Sample Data'!F$3:F$98)&gt;10,IF(AND(ISNUMBER('Test Sample Data'!F742),'Test Sample Data'!F742&lt;$B$1,'Test Sample Data'!F742&gt;0),'Test Sample Data'!F742,$B$1),"")</f>
        <v/>
      </c>
      <c r="G743" s="17" t="str">
        <f>IF(SUM('Test Sample Data'!G$3:G$98)&gt;10,IF(AND(ISNUMBER('Test Sample Data'!G742),'Test Sample Data'!G742&lt;$B$1,'Test Sample Data'!G742&gt;0),'Test Sample Data'!G742,$B$1),"")</f>
        <v/>
      </c>
      <c r="H743" s="17" t="str">
        <f>IF(SUM('Test Sample Data'!H$3:H$98)&gt;10,IF(AND(ISNUMBER('Test Sample Data'!H742),'Test Sample Data'!H742&lt;$B$1,'Test Sample Data'!H742&gt;0),'Test Sample Data'!H742,$B$1),"")</f>
        <v/>
      </c>
      <c r="I743" s="17" t="str">
        <f>IF(SUM('Test Sample Data'!I$3:I$98)&gt;10,IF(AND(ISNUMBER('Test Sample Data'!I742),'Test Sample Data'!I742&lt;$B$1,'Test Sample Data'!I742&gt;0),'Test Sample Data'!I742,$B$1),"")</f>
        <v/>
      </c>
      <c r="J743" s="17" t="str">
        <f>IF(SUM('Test Sample Data'!J$3:J$98)&gt;10,IF(AND(ISNUMBER('Test Sample Data'!J742),'Test Sample Data'!J742&lt;$B$1,'Test Sample Data'!J742&gt;0),'Test Sample Data'!J742,$B$1),"")</f>
        <v/>
      </c>
      <c r="K743" s="17" t="str">
        <f>IF(SUM('Test Sample Data'!K$3:K$98)&gt;10,IF(AND(ISNUMBER('Test Sample Data'!K742),'Test Sample Data'!K742&lt;$B$1,'Test Sample Data'!K742&gt;0),'Test Sample Data'!K742,$B$1),"")</f>
        <v/>
      </c>
      <c r="L743" s="17" t="str">
        <f>IF(SUM('Test Sample Data'!L$3:L$98)&gt;10,IF(AND(ISNUMBER('Test Sample Data'!L742),'Test Sample Data'!L742&lt;$B$1,'Test Sample Data'!L742&gt;0),'Test Sample Data'!L742,$B$1),"")</f>
        <v/>
      </c>
      <c r="M743" s="17" t="str">
        <f>IF(SUM('Test Sample Data'!M$3:M$98)&gt;10,IF(AND(ISNUMBER('Test Sample Data'!M742),'Test Sample Data'!M742&lt;$B$1,'Test Sample Data'!M742&gt;0),'Test Sample Data'!M742,$B$1),"")</f>
        <v/>
      </c>
      <c r="N743" s="17" t="str">
        <f>'Gene Table'!E742</f>
        <v>hsa-miR-519a-3p</v>
      </c>
      <c r="O743" s="17" t="str">
        <f>'Gene Table'!B742</f>
        <v>O20</v>
      </c>
      <c r="P743" s="17" t="str">
        <f>IF(SUM('Control Sample Data'!D$3:D$98)&gt;10,IF(AND(ISNUMBER('Control Sample Data'!D742),'Control Sample Data'!D742&lt;$B$1,'Control Sample Data'!D742&gt;0),'Control Sample Data'!D742,$B$1),"")</f>
        <v/>
      </c>
      <c r="Q743" s="17" t="str">
        <f>IF(SUM('Control Sample Data'!E$3:E$98)&gt;10,IF(AND(ISNUMBER('Control Sample Data'!E742),'Control Sample Data'!E742&lt;$B$1,'Control Sample Data'!E742&gt;0),'Control Sample Data'!E742,$B$1),"")</f>
        <v/>
      </c>
      <c r="R743" s="17" t="str">
        <f>IF(SUM('Control Sample Data'!F$3:F$98)&gt;10,IF(AND(ISNUMBER('Control Sample Data'!F742),'Control Sample Data'!F742&lt;$B$1,'Control Sample Data'!F742&gt;0),'Control Sample Data'!F742,$B$1),"")</f>
        <v/>
      </c>
      <c r="S743" s="17" t="str">
        <f>IF(SUM('Control Sample Data'!G$3:G$98)&gt;10,IF(AND(ISNUMBER('Control Sample Data'!G742),'Control Sample Data'!G742&lt;$B$1,'Control Sample Data'!G742&gt;0),'Control Sample Data'!G742,$B$1),"")</f>
        <v/>
      </c>
      <c r="T743" s="17" t="str">
        <f>IF(SUM('Control Sample Data'!H$3:H$98)&gt;10,IF(AND(ISNUMBER('Control Sample Data'!H742),'Control Sample Data'!H742&lt;$B$1,'Control Sample Data'!H742&gt;0),'Control Sample Data'!H742,$B$1),"")</f>
        <v/>
      </c>
      <c r="U743" s="17" t="str">
        <f>IF(SUM('Control Sample Data'!I$3:I$98)&gt;10,IF(AND(ISNUMBER('Control Sample Data'!I742),'Control Sample Data'!I742&lt;$B$1,'Control Sample Data'!I742&gt;0),'Control Sample Data'!I742,$B$1),"")</f>
        <v/>
      </c>
      <c r="V743" s="17" t="str">
        <f>IF(SUM('Control Sample Data'!J$3:J$98)&gt;10,IF(AND(ISNUMBER('Control Sample Data'!J742),'Control Sample Data'!J742&lt;$B$1,'Control Sample Data'!J742&gt;0),'Control Sample Data'!J742,$B$1),"")</f>
        <v/>
      </c>
      <c r="W743" s="17" t="str">
        <f>IF(SUM('Control Sample Data'!K$3:K$98)&gt;10,IF(AND(ISNUMBER('Control Sample Data'!K742),'Control Sample Data'!K742&lt;$B$1,'Control Sample Data'!K742&gt;0),'Control Sample Data'!K742,$B$1),"")</f>
        <v/>
      </c>
      <c r="X743" s="17" t="str">
        <f>IF(SUM('Control Sample Data'!L$3:L$98)&gt;10,IF(AND(ISNUMBER('Control Sample Data'!L742),'Control Sample Data'!L742&lt;$B$1,'Control Sample Data'!L742&gt;0),'Control Sample Data'!L742,$B$1),"")</f>
        <v/>
      </c>
      <c r="Y743" s="17" t="str">
        <f>IF(SUM('Control Sample Data'!M$3:M$98)&gt;10,IF(AND(ISNUMBER('Control Sample Data'!M742),'Control Sample Data'!M742&lt;$B$1,'Control Sample Data'!M742&gt;0),'Control Sample Data'!M742,$B$1),"")</f>
        <v/>
      </c>
      <c r="AT743" s="36" t="str">
        <f t="shared" si="493"/>
        <v/>
      </c>
      <c r="AU743" s="36" t="str">
        <f t="shared" si="494"/>
        <v/>
      </c>
      <c r="AV743" s="36" t="str">
        <f t="shared" si="495"/>
        <v/>
      </c>
      <c r="AW743" s="36" t="str">
        <f t="shared" si="496"/>
        <v/>
      </c>
      <c r="AX743" s="36" t="str">
        <f t="shared" si="497"/>
        <v/>
      </c>
      <c r="AY743" s="36" t="str">
        <f t="shared" si="498"/>
        <v/>
      </c>
      <c r="AZ743" s="36" t="str">
        <f t="shared" si="499"/>
        <v/>
      </c>
      <c r="BA743" s="36" t="str">
        <f t="shared" si="500"/>
        <v/>
      </c>
      <c r="BB743" s="36" t="str">
        <f t="shared" si="501"/>
        <v/>
      </c>
      <c r="BC743" s="36" t="str">
        <f t="shared" si="502"/>
        <v/>
      </c>
      <c r="BD743" s="36" t="str">
        <f t="shared" si="503"/>
        <v/>
      </c>
      <c r="BE743" s="36" t="str">
        <f t="shared" si="504"/>
        <v/>
      </c>
      <c r="BF743" s="36" t="str">
        <f t="shared" si="505"/>
        <v/>
      </c>
      <c r="BG743" s="36" t="str">
        <f t="shared" si="506"/>
        <v/>
      </c>
      <c r="BH743" s="36" t="str">
        <f t="shared" si="507"/>
        <v/>
      </c>
      <c r="BI743" s="36" t="str">
        <f t="shared" si="508"/>
        <v/>
      </c>
      <c r="BJ743" s="36" t="str">
        <f t="shared" si="509"/>
        <v/>
      </c>
      <c r="BK743" s="36" t="str">
        <f t="shared" si="510"/>
        <v/>
      </c>
      <c r="BL743" s="36" t="str">
        <f t="shared" si="511"/>
        <v/>
      </c>
      <c r="BM743" s="36" t="str">
        <f t="shared" si="512"/>
        <v/>
      </c>
      <c r="BN743" s="38" t="e">
        <f t="shared" si="471"/>
        <v>#DIV/0!</v>
      </c>
      <c r="BO743" s="38" t="e">
        <f t="shared" si="472"/>
        <v>#DIV/0!</v>
      </c>
      <c r="BP743" s="39" t="str">
        <f t="shared" si="473"/>
        <v/>
      </c>
      <c r="BQ743" s="39" t="str">
        <f t="shared" si="474"/>
        <v/>
      </c>
      <c r="BR743" s="39" t="str">
        <f t="shared" si="475"/>
        <v/>
      </c>
      <c r="BS743" s="39" t="str">
        <f t="shared" si="476"/>
        <v/>
      </c>
      <c r="BT743" s="39" t="str">
        <f t="shared" si="477"/>
        <v/>
      </c>
      <c r="BU743" s="39" t="str">
        <f t="shared" si="478"/>
        <v/>
      </c>
      <c r="BV743" s="39" t="str">
        <f t="shared" si="479"/>
        <v/>
      </c>
      <c r="BW743" s="39" t="str">
        <f t="shared" si="480"/>
        <v/>
      </c>
      <c r="BX743" s="39" t="str">
        <f t="shared" si="481"/>
        <v/>
      </c>
      <c r="BY743" s="39" t="str">
        <f t="shared" si="482"/>
        <v/>
      </c>
      <c r="BZ743" s="39" t="str">
        <f t="shared" si="483"/>
        <v/>
      </c>
      <c r="CA743" s="39" t="str">
        <f t="shared" si="484"/>
        <v/>
      </c>
      <c r="CB743" s="39" t="str">
        <f t="shared" si="485"/>
        <v/>
      </c>
      <c r="CC743" s="39" t="str">
        <f t="shared" si="486"/>
        <v/>
      </c>
      <c r="CD743" s="39" t="str">
        <f t="shared" si="487"/>
        <v/>
      </c>
      <c r="CE743" s="39" t="str">
        <f t="shared" si="488"/>
        <v/>
      </c>
      <c r="CF743" s="39" t="str">
        <f t="shared" si="489"/>
        <v/>
      </c>
      <c r="CG743" s="39" t="str">
        <f t="shared" si="490"/>
        <v/>
      </c>
      <c r="CH743" s="39" t="str">
        <f t="shared" si="491"/>
        <v/>
      </c>
      <c r="CI743" s="39" t="str">
        <f t="shared" si="492"/>
        <v/>
      </c>
    </row>
    <row r="744" spans="1:87">
      <c r="A744" s="18"/>
      <c r="B744" s="15" t="str">
        <f>'Gene Table'!E743</f>
        <v>hsa-miR-1292</v>
      </c>
      <c r="C744" s="15" t="str">
        <f>'Gene Table'!B743</f>
        <v>O21</v>
      </c>
      <c r="D744" s="16" t="str">
        <f>IF(SUM('Test Sample Data'!D$3:D$98)&gt;10,IF(AND(ISNUMBER('Test Sample Data'!D743),'Test Sample Data'!D743&lt;$B$1,'Test Sample Data'!D743&gt;0),'Test Sample Data'!D743,$B$1),"")</f>
        <v/>
      </c>
      <c r="E744" s="17" t="str">
        <f>IF(SUM('Test Sample Data'!E$3:E$98)&gt;10,IF(AND(ISNUMBER('Test Sample Data'!E743),'Test Sample Data'!E743&lt;$B$1,'Test Sample Data'!E743&gt;0),'Test Sample Data'!E743,$B$1),"")</f>
        <v/>
      </c>
      <c r="F744" s="17" t="str">
        <f>IF(SUM('Test Sample Data'!F$3:F$98)&gt;10,IF(AND(ISNUMBER('Test Sample Data'!F743),'Test Sample Data'!F743&lt;$B$1,'Test Sample Data'!F743&gt;0),'Test Sample Data'!F743,$B$1),"")</f>
        <v/>
      </c>
      <c r="G744" s="17" t="str">
        <f>IF(SUM('Test Sample Data'!G$3:G$98)&gt;10,IF(AND(ISNUMBER('Test Sample Data'!G743),'Test Sample Data'!G743&lt;$B$1,'Test Sample Data'!G743&gt;0),'Test Sample Data'!G743,$B$1),"")</f>
        <v/>
      </c>
      <c r="H744" s="17" t="str">
        <f>IF(SUM('Test Sample Data'!H$3:H$98)&gt;10,IF(AND(ISNUMBER('Test Sample Data'!H743),'Test Sample Data'!H743&lt;$B$1,'Test Sample Data'!H743&gt;0),'Test Sample Data'!H743,$B$1),"")</f>
        <v/>
      </c>
      <c r="I744" s="17" t="str">
        <f>IF(SUM('Test Sample Data'!I$3:I$98)&gt;10,IF(AND(ISNUMBER('Test Sample Data'!I743),'Test Sample Data'!I743&lt;$B$1,'Test Sample Data'!I743&gt;0),'Test Sample Data'!I743,$B$1),"")</f>
        <v/>
      </c>
      <c r="J744" s="17" t="str">
        <f>IF(SUM('Test Sample Data'!J$3:J$98)&gt;10,IF(AND(ISNUMBER('Test Sample Data'!J743),'Test Sample Data'!J743&lt;$B$1,'Test Sample Data'!J743&gt;0),'Test Sample Data'!J743,$B$1),"")</f>
        <v/>
      </c>
      <c r="K744" s="17" t="str">
        <f>IF(SUM('Test Sample Data'!K$3:K$98)&gt;10,IF(AND(ISNUMBER('Test Sample Data'!K743),'Test Sample Data'!K743&lt;$B$1,'Test Sample Data'!K743&gt;0),'Test Sample Data'!K743,$B$1),"")</f>
        <v/>
      </c>
      <c r="L744" s="17" t="str">
        <f>IF(SUM('Test Sample Data'!L$3:L$98)&gt;10,IF(AND(ISNUMBER('Test Sample Data'!L743),'Test Sample Data'!L743&lt;$B$1,'Test Sample Data'!L743&gt;0),'Test Sample Data'!L743,$B$1),"")</f>
        <v/>
      </c>
      <c r="M744" s="17" t="str">
        <f>IF(SUM('Test Sample Data'!M$3:M$98)&gt;10,IF(AND(ISNUMBER('Test Sample Data'!M743),'Test Sample Data'!M743&lt;$B$1,'Test Sample Data'!M743&gt;0),'Test Sample Data'!M743,$B$1),"")</f>
        <v/>
      </c>
      <c r="N744" s="17" t="str">
        <f>'Gene Table'!E743</f>
        <v>hsa-miR-1292</v>
      </c>
      <c r="O744" s="17" t="str">
        <f>'Gene Table'!B743</f>
        <v>O21</v>
      </c>
      <c r="P744" s="17" t="str">
        <f>IF(SUM('Control Sample Data'!D$3:D$98)&gt;10,IF(AND(ISNUMBER('Control Sample Data'!D743),'Control Sample Data'!D743&lt;$B$1,'Control Sample Data'!D743&gt;0),'Control Sample Data'!D743,$B$1),"")</f>
        <v/>
      </c>
      <c r="Q744" s="17" t="str">
        <f>IF(SUM('Control Sample Data'!E$3:E$98)&gt;10,IF(AND(ISNUMBER('Control Sample Data'!E743),'Control Sample Data'!E743&lt;$B$1,'Control Sample Data'!E743&gt;0),'Control Sample Data'!E743,$B$1),"")</f>
        <v/>
      </c>
      <c r="R744" s="17" t="str">
        <f>IF(SUM('Control Sample Data'!F$3:F$98)&gt;10,IF(AND(ISNUMBER('Control Sample Data'!F743),'Control Sample Data'!F743&lt;$B$1,'Control Sample Data'!F743&gt;0),'Control Sample Data'!F743,$B$1),"")</f>
        <v/>
      </c>
      <c r="S744" s="17" t="str">
        <f>IF(SUM('Control Sample Data'!G$3:G$98)&gt;10,IF(AND(ISNUMBER('Control Sample Data'!G743),'Control Sample Data'!G743&lt;$B$1,'Control Sample Data'!G743&gt;0),'Control Sample Data'!G743,$B$1),"")</f>
        <v/>
      </c>
      <c r="T744" s="17" t="str">
        <f>IF(SUM('Control Sample Data'!H$3:H$98)&gt;10,IF(AND(ISNUMBER('Control Sample Data'!H743),'Control Sample Data'!H743&lt;$B$1,'Control Sample Data'!H743&gt;0),'Control Sample Data'!H743,$B$1),"")</f>
        <v/>
      </c>
      <c r="U744" s="17" t="str">
        <f>IF(SUM('Control Sample Data'!I$3:I$98)&gt;10,IF(AND(ISNUMBER('Control Sample Data'!I743),'Control Sample Data'!I743&lt;$B$1,'Control Sample Data'!I743&gt;0),'Control Sample Data'!I743,$B$1),"")</f>
        <v/>
      </c>
      <c r="V744" s="17" t="str">
        <f>IF(SUM('Control Sample Data'!J$3:J$98)&gt;10,IF(AND(ISNUMBER('Control Sample Data'!J743),'Control Sample Data'!J743&lt;$B$1,'Control Sample Data'!J743&gt;0),'Control Sample Data'!J743,$B$1),"")</f>
        <v/>
      </c>
      <c r="W744" s="17" t="str">
        <f>IF(SUM('Control Sample Data'!K$3:K$98)&gt;10,IF(AND(ISNUMBER('Control Sample Data'!K743),'Control Sample Data'!K743&lt;$B$1,'Control Sample Data'!K743&gt;0),'Control Sample Data'!K743,$B$1),"")</f>
        <v/>
      </c>
      <c r="X744" s="17" t="str">
        <f>IF(SUM('Control Sample Data'!L$3:L$98)&gt;10,IF(AND(ISNUMBER('Control Sample Data'!L743),'Control Sample Data'!L743&lt;$B$1,'Control Sample Data'!L743&gt;0),'Control Sample Data'!L743,$B$1),"")</f>
        <v/>
      </c>
      <c r="Y744" s="17" t="str">
        <f>IF(SUM('Control Sample Data'!M$3:M$98)&gt;10,IF(AND(ISNUMBER('Control Sample Data'!M743),'Control Sample Data'!M743&lt;$B$1,'Control Sample Data'!M743&gt;0),'Control Sample Data'!M743,$B$1),"")</f>
        <v/>
      </c>
      <c r="AT744" s="36" t="str">
        <f t="shared" si="493"/>
        <v/>
      </c>
      <c r="AU744" s="36" t="str">
        <f t="shared" si="494"/>
        <v/>
      </c>
      <c r="AV744" s="36" t="str">
        <f t="shared" si="495"/>
        <v/>
      </c>
      <c r="AW744" s="36" t="str">
        <f t="shared" si="496"/>
        <v/>
      </c>
      <c r="AX744" s="36" t="str">
        <f t="shared" si="497"/>
        <v/>
      </c>
      <c r="AY744" s="36" t="str">
        <f t="shared" si="498"/>
        <v/>
      </c>
      <c r="AZ744" s="36" t="str">
        <f t="shared" si="499"/>
        <v/>
      </c>
      <c r="BA744" s="36" t="str">
        <f t="shared" si="500"/>
        <v/>
      </c>
      <c r="BB744" s="36" t="str">
        <f t="shared" si="501"/>
        <v/>
      </c>
      <c r="BC744" s="36" t="str">
        <f t="shared" si="502"/>
        <v/>
      </c>
      <c r="BD744" s="36" t="str">
        <f t="shared" si="503"/>
        <v/>
      </c>
      <c r="BE744" s="36" t="str">
        <f t="shared" si="504"/>
        <v/>
      </c>
      <c r="BF744" s="36" t="str">
        <f t="shared" si="505"/>
        <v/>
      </c>
      <c r="BG744" s="36" t="str">
        <f t="shared" si="506"/>
        <v/>
      </c>
      <c r="BH744" s="36" t="str">
        <f t="shared" si="507"/>
        <v/>
      </c>
      <c r="BI744" s="36" t="str">
        <f t="shared" si="508"/>
        <v/>
      </c>
      <c r="BJ744" s="36" t="str">
        <f t="shared" si="509"/>
        <v/>
      </c>
      <c r="BK744" s="36" t="str">
        <f t="shared" si="510"/>
        <v/>
      </c>
      <c r="BL744" s="36" t="str">
        <f t="shared" si="511"/>
        <v/>
      </c>
      <c r="BM744" s="36" t="str">
        <f t="shared" si="512"/>
        <v/>
      </c>
      <c r="BN744" s="38" t="e">
        <f t="shared" si="471"/>
        <v>#DIV/0!</v>
      </c>
      <c r="BO744" s="38" t="e">
        <f t="shared" si="472"/>
        <v>#DIV/0!</v>
      </c>
      <c r="BP744" s="39" t="str">
        <f t="shared" si="473"/>
        <v/>
      </c>
      <c r="BQ744" s="39" t="str">
        <f t="shared" si="474"/>
        <v/>
      </c>
      <c r="BR744" s="39" t="str">
        <f t="shared" si="475"/>
        <v/>
      </c>
      <c r="BS744" s="39" t="str">
        <f t="shared" si="476"/>
        <v/>
      </c>
      <c r="BT744" s="39" t="str">
        <f t="shared" si="477"/>
        <v/>
      </c>
      <c r="BU744" s="39" t="str">
        <f t="shared" si="478"/>
        <v/>
      </c>
      <c r="BV744" s="39" t="str">
        <f t="shared" si="479"/>
        <v/>
      </c>
      <c r="BW744" s="39" t="str">
        <f t="shared" si="480"/>
        <v/>
      </c>
      <c r="BX744" s="39" t="str">
        <f t="shared" si="481"/>
        <v/>
      </c>
      <c r="BY744" s="39" t="str">
        <f t="shared" si="482"/>
        <v/>
      </c>
      <c r="BZ744" s="39" t="str">
        <f t="shared" si="483"/>
        <v/>
      </c>
      <c r="CA744" s="39" t="str">
        <f t="shared" si="484"/>
        <v/>
      </c>
      <c r="CB744" s="39" t="str">
        <f t="shared" si="485"/>
        <v/>
      </c>
      <c r="CC744" s="39" t="str">
        <f t="shared" si="486"/>
        <v/>
      </c>
      <c r="CD744" s="39" t="str">
        <f t="shared" si="487"/>
        <v/>
      </c>
      <c r="CE744" s="39" t="str">
        <f t="shared" si="488"/>
        <v/>
      </c>
      <c r="CF744" s="39" t="str">
        <f t="shared" si="489"/>
        <v/>
      </c>
      <c r="CG744" s="39" t="str">
        <f t="shared" si="490"/>
        <v/>
      </c>
      <c r="CH744" s="39" t="str">
        <f t="shared" si="491"/>
        <v/>
      </c>
      <c r="CI744" s="39" t="str">
        <f t="shared" si="492"/>
        <v/>
      </c>
    </row>
    <row r="745" spans="1:87">
      <c r="A745" s="18"/>
      <c r="B745" s="15" t="str">
        <f>'Gene Table'!E744</f>
        <v>hsa-miR-376c</v>
      </c>
      <c r="C745" s="15" t="str">
        <f>'Gene Table'!B744</f>
        <v>O22</v>
      </c>
      <c r="D745" s="16" t="str">
        <f>IF(SUM('Test Sample Data'!D$3:D$98)&gt;10,IF(AND(ISNUMBER('Test Sample Data'!D744),'Test Sample Data'!D744&lt;$B$1,'Test Sample Data'!D744&gt;0),'Test Sample Data'!D744,$B$1),"")</f>
        <v/>
      </c>
      <c r="E745" s="17" t="str">
        <f>IF(SUM('Test Sample Data'!E$3:E$98)&gt;10,IF(AND(ISNUMBER('Test Sample Data'!E744),'Test Sample Data'!E744&lt;$B$1,'Test Sample Data'!E744&gt;0),'Test Sample Data'!E744,$B$1),"")</f>
        <v/>
      </c>
      <c r="F745" s="17" t="str">
        <f>IF(SUM('Test Sample Data'!F$3:F$98)&gt;10,IF(AND(ISNUMBER('Test Sample Data'!F744),'Test Sample Data'!F744&lt;$B$1,'Test Sample Data'!F744&gt;0),'Test Sample Data'!F744,$B$1),"")</f>
        <v/>
      </c>
      <c r="G745" s="17" t="str">
        <f>IF(SUM('Test Sample Data'!G$3:G$98)&gt;10,IF(AND(ISNUMBER('Test Sample Data'!G744),'Test Sample Data'!G744&lt;$B$1,'Test Sample Data'!G744&gt;0),'Test Sample Data'!G744,$B$1),"")</f>
        <v/>
      </c>
      <c r="H745" s="17" t="str">
        <f>IF(SUM('Test Sample Data'!H$3:H$98)&gt;10,IF(AND(ISNUMBER('Test Sample Data'!H744),'Test Sample Data'!H744&lt;$B$1,'Test Sample Data'!H744&gt;0),'Test Sample Data'!H744,$B$1),"")</f>
        <v/>
      </c>
      <c r="I745" s="17" t="str">
        <f>IF(SUM('Test Sample Data'!I$3:I$98)&gt;10,IF(AND(ISNUMBER('Test Sample Data'!I744),'Test Sample Data'!I744&lt;$B$1,'Test Sample Data'!I744&gt;0),'Test Sample Data'!I744,$B$1),"")</f>
        <v/>
      </c>
      <c r="J745" s="17" t="str">
        <f>IF(SUM('Test Sample Data'!J$3:J$98)&gt;10,IF(AND(ISNUMBER('Test Sample Data'!J744),'Test Sample Data'!J744&lt;$B$1,'Test Sample Data'!J744&gt;0),'Test Sample Data'!J744,$B$1),"")</f>
        <v/>
      </c>
      <c r="K745" s="17" t="str">
        <f>IF(SUM('Test Sample Data'!K$3:K$98)&gt;10,IF(AND(ISNUMBER('Test Sample Data'!K744),'Test Sample Data'!K744&lt;$B$1,'Test Sample Data'!K744&gt;0),'Test Sample Data'!K744,$B$1),"")</f>
        <v/>
      </c>
      <c r="L745" s="17" t="str">
        <f>IF(SUM('Test Sample Data'!L$3:L$98)&gt;10,IF(AND(ISNUMBER('Test Sample Data'!L744),'Test Sample Data'!L744&lt;$B$1,'Test Sample Data'!L744&gt;0),'Test Sample Data'!L744,$B$1),"")</f>
        <v/>
      </c>
      <c r="M745" s="17" t="str">
        <f>IF(SUM('Test Sample Data'!M$3:M$98)&gt;10,IF(AND(ISNUMBER('Test Sample Data'!M744),'Test Sample Data'!M744&lt;$B$1,'Test Sample Data'!M744&gt;0),'Test Sample Data'!M744,$B$1),"")</f>
        <v/>
      </c>
      <c r="N745" s="17" t="str">
        <f>'Gene Table'!E744</f>
        <v>hsa-miR-376c</v>
      </c>
      <c r="O745" s="17" t="str">
        <f>'Gene Table'!B744</f>
        <v>O22</v>
      </c>
      <c r="P745" s="17" t="str">
        <f>IF(SUM('Control Sample Data'!D$3:D$98)&gt;10,IF(AND(ISNUMBER('Control Sample Data'!D744),'Control Sample Data'!D744&lt;$B$1,'Control Sample Data'!D744&gt;0),'Control Sample Data'!D744,$B$1),"")</f>
        <v/>
      </c>
      <c r="Q745" s="17" t="str">
        <f>IF(SUM('Control Sample Data'!E$3:E$98)&gt;10,IF(AND(ISNUMBER('Control Sample Data'!E744),'Control Sample Data'!E744&lt;$B$1,'Control Sample Data'!E744&gt;0),'Control Sample Data'!E744,$B$1),"")</f>
        <v/>
      </c>
      <c r="R745" s="17" t="str">
        <f>IF(SUM('Control Sample Data'!F$3:F$98)&gt;10,IF(AND(ISNUMBER('Control Sample Data'!F744),'Control Sample Data'!F744&lt;$B$1,'Control Sample Data'!F744&gt;0),'Control Sample Data'!F744,$B$1),"")</f>
        <v/>
      </c>
      <c r="S745" s="17" t="str">
        <f>IF(SUM('Control Sample Data'!G$3:G$98)&gt;10,IF(AND(ISNUMBER('Control Sample Data'!G744),'Control Sample Data'!G744&lt;$B$1,'Control Sample Data'!G744&gt;0),'Control Sample Data'!G744,$B$1),"")</f>
        <v/>
      </c>
      <c r="T745" s="17" t="str">
        <f>IF(SUM('Control Sample Data'!H$3:H$98)&gt;10,IF(AND(ISNUMBER('Control Sample Data'!H744),'Control Sample Data'!H744&lt;$B$1,'Control Sample Data'!H744&gt;0),'Control Sample Data'!H744,$B$1),"")</f>
        <v/>
      </c>
      <c r="U745" s="17" t="str">
        <f>IF(SUM('Control Sample Data'!I$3:I$98)&gt;10,IF(AND(ISNUMBER('Control Sample Data'!I744),'Control Sample Data'!I744&lt;$B$1,'Control Sample Data'!I744&gt;0),'Control Sample Data'!I744,$B$1),"")</f>
        <v/>
      </c>
      <c r="V745" s="17" t="str">
        <f>IF(SUM('Control Sample Data'!J$3:J$98)&gt;10,IF(AND(ISNUMBER('Control Sample Data'!J744),'Control Sample Data'!J744&lt;$B$1,'Control Sample Data'!J744&gt;0),'Control Sample Data'!J744,$B$1),"")</f>
        <v/>
      </c>
      <c r="W745" s="17" t="str">
        <f>IF(SUM('Control Sample Data'!K$3:K$98)&gt;10,IF(AND(ISNUMBER('Control Sample Data'!K744),'Control Sample Data'!K744&lt;$B$1,'Control Sample Data'!K744&gt;0),'Control Sample Data'!K744,$B$1),"")</f>
        <v/>
      </c>
      <c r="X745" s="17" t="str">
        <f>IF(SUM('Control Sample Data'!L$3:L$98)&gt;10,IF(AND(ISNUMBER('Control Sample Data'!L744),'Control Sample Data'!L744&lt;$B$1,'Control Sample Data'!L744&gt;0),'Control Sample Data'!L744,$B$1),"")</f>
        <v/>
      </c>
      <c r="Y745" s="17" t="str">
        <f>IF(SUM('Control Sample Data'!M$3:M$98)&gt;10,IF(AND(ISNUMBER('Control Sample Data'!M744),'Control Sample Data'!M744&lt;$B$1,'Control Sample Data'!M744&gt;0),'Control Sample Data'!M744,$B$1),"")</f>
        <v/>
      </c>
      <c r="AT745" s="36" t="str">
        <f t="shared" si="493"/>
        <v/>
      </c>
      <c r="AU745" s="36" t="str">
        <f t="shared" si="494"/>
        <v/>
      </c>
      <c r="AV745" s="36" t="str">
        <f t="shared" si="495"/>
        <v/>
      </c>
      <c r="AW745" s="36" t="str">
        <f t="shared" si="496"/>
        <v/>
      </c>
      <c r="AX745" s="36" t="str">
        <f t="shared" si="497"/>
        <v/>
      </c>
      <c r="AY745" s="36" t="str">
        <f t="shared" si="498"/>
        <v/>
      </c>
      <c r="AZ745" s="36" t="str">
        <f t="shared" si="499"/>
        <v/>
      </c>
      <c r="BA745" s="36" t="str">
        <f t="shared" si="500"/>
        <v/>
      </c>
      <c r="BB745" s="36" t="str">
        <f t="shared" si="501"/>
        <v/>
      </c>
      <c r="BC745" s="36" t="str">
        <f t="shared" si="502"/>
        <v/>
      </c>
      <c r="BD745" s="36" t="str">
        <f t="shared" si="503"/>
        <v/>
      </c>
      <c r="BE745" s="36" t="str">
        <f t="shared" si="504"/>
        <v/>
      </c>
      <c r="BF745" s="36" t="str">
        <f t="shared" si="505"/>
        <v/>
      </c>
      <c r="BG745" s="36" t="str">
        <f t="shared" si="506"/>
        <v/>
      </c>
      <c r="BH745" s="36" t="str">
        <f t="shared" si="507"/>
        <v/>
      </c>
      <c r="BI745" s="36" t="str">
        <f t="shared" si="508"/>
        <v/>
      </c>
      <c r="BJ745" s="36" t="str">
        <f t="shared" si="509"/>
        <v/>
      </c>
      <c r="BK745" s="36" t="str">
        <f t="shared" si="510"/>
        <v/>
      </c>
      <c r="BL745" s="36" t="str">
        <f t="shared" si="511"/>
        <v/>
      </c>
      <c r="BM745" s="36" t="str">
        <f t="shared" si="512"/>
        <v/>
      </c>
      <c r="BN745" s="38" t="e">
        <f t="shared" si="471"/>
        <v>#DIV/0!</v>
      </c>
      <c r="BO745" s="38" t="e">
        <f t="shared" si="472"/>
        <v>#DIV/0!</v>
      </c>
      <c r="BP745" s="39" t="str">
        <f t="shared" si="473"/>
        <v/>
      </c>
      <c r="BQ745" s="39" t="str">
        <f t="shared" si="474"/>
        <v/>
      </c>
      <c r="BR745" s="39" t="str">
        <f t="shared" si="475"/>
        <v/>
      </c>
      <c r="BS745" s="39" t="str">
        <f t="shared" si="476"/>
        <v/>
      </c>
      <c r="BT745" s="39" t="str">
        <f t="shared" si="477"/>
        <v/>
      </c>
      <c r="BU745" s="39" t="str">
        <f t="shared" si="478"/>
        <v/>
      </c>
      <c r="BV745" s="39" t="str">
        <f t="shared" si="479"/>
        <v/>
      </c>
      <c r="BW745" s="39" t="str">
        <f t="shared" si="480"/>
        <v/>
      </c>
      <c r="BX745" s="39" t="str">
        <f t="shared" si="481"/>
        <v/>
      </c>
      <c r="BY745" s="39" t="str">
        <f t="shared" si="482"/>
        <v/>
      </c>
      <c r="BZ745" s="39" t="str">
        <f t="shared" si="483"/>
        <v/>
      </c>
      <c r="CA745" s="39" t="str">
        <f t="shared" si="484"/>
        <v/>
      </c>
      <c r="CB745" s="39" t="str">
        <f t="shared" si="485"/>
        <v/>
      </c>
      <c r="CC745" s="39" t="str">
        <f t="shared" si="486"/>
        <v/>
      </c>
      <c r="CD745" s="39" t="str">
        <f t="shared" si="487"/>
        <v/>
      </c>
      <c r="CE745" s="39" t="str">
        <f t="shared" si="488"/>
        <v/>
      </c>
      <c r="CF745" s="39" t="str">
        <f t="shared" si="489"/>
        <v/>
      </c>
      <c r="CG745" s="39" t="str">
        <f t="shared" si="490"/>
        <v/>
      </c>
      <c r="CH745" s="39" t="str">
        <f t="shared" si="491"/>
        <v/>
      </c>
      <c r="CI745" s="39" t="str">
        <f t="shared" si="492"/>
        <v/>
      </c>
    </row>
    <row r="746" spans="1:87">
      <c r="A746" s="18"/>
      <c r="B746" s="15" t="str">
        <f>'Gene Table'!E745</f>
        <v>hsa-miR-326</v>
      </c>
      <c r="C746" s="15" t="str">
        <f>'Gene Table'!B745</f>
        <v>O23</v>
      </c>
      <c r="D746" s="16" t="str">
        <f>IF(SUM('Test Sample Data'!D$3:D$98)&gt;10,IF(AND(ISNUMBER('Test Sample Data'!D745),'Test Sample Data'!D745&lt;$B$1,'Test Sample Data'!D745&gt;0),'Test Sample Data'!D745,$B$1),"")</f>
        <v/>
      </c>
      <c r="E746" s="17" t="str">
        <f>IF(SUM('Test Sample Data'!E$3:E$98)&gt;10,IF(AND(ISNUMBER('Test Sample Data'!E745),'Test Sample Data'!E745&lt;$B$1,'Test Sample Data'!E745&gt;0),'Test Sample Data'!E745,$B$1),"")</f>
        <v/>
      </c>
      <c r="F746" s="17" t="str">
        <f>IF(SUM('Test Sample Data'!F$3:F$98)&gt;10,IF(AND(ISNUMBER('Test Sample Data'!F745),'Test Sample Data'!F745&lt;$B$1,'Test Sample Data'!F745&gt;0),'Test Sample Data'!F745,$B$1),"")</f>
        <v/>
      </c>
      <c r="G746" s="17" t="str">
        <f>IF(SUM('Test Sample Data'!G$3:G$98)&gt;10,IF(AND(ISNUMBER('Test Sample Data'!G745),'Test Sample Data'!G745&lt;$B$1,'Test Sample Data'!G745&gt;0),'Test Sample Data'!G745,$B$1),"")</f>
        <v/>
      </c>
      <c r="H746" s="17" t="str">
        <f>IF(SUM('Test Sample Data'!H$3:H$98)&gt;10,IF(AND(ISNUMBER('Test Sample Data'!H745),'Test Sample Data'!H745&lt;$B$1,'Test Sample Data'!H745&gt;0),'Test Sample Data'!H745,$B$1),"")</f>
        <v/>
      </c>
      <c r="I746" s="17" t="str">
        <f>IF(SUM('Test Sample Data'!I$3:I$98)&gt;10,IF(AND(ISNUMBER('Test Sample Data'!I745),'Test Sample Data'!I745&lt;$B$1,'Test Sample Data'!I745&gt;0),'Test Sample Data'!I745,$B$1),"")</f>
        <v/>
      </c>
      <c r="J746" s="17" t="str">
        <f>IF(SUM('Test Sample Data'!J$3:J$98)&gt;10,IF(AND(ISNUMBER('Test Sample Data'!J745),'Test Sample Data'!J745&lt;$B$1,'Test Sample Data'!J745&gt;0),'Test Sample Data'!J745,$B$1),"")</f>
        <v/>
      </c>
      <c r="K746" s="17" t="str">
        <f>IF(SUM('Test Sample Data'!K$3:K$98)&gt;10,IF(AND(ISNUMBER('Test Sample Data'!K745),'Test Sample Data'!K745&lt;$B$1,'Test Sample Data'!K745&gt;0),'Test Sample Data'!K745,$B$1),"")</f>
        <v/>
      </c>
      <c r="L746" s="17" t="str">
        <f>IF(SUM('Test Sample Data'!L$3:L$98)&gt;10,IF(AND(ISNUMBER('Test Sample Data'!L745),'Test Sample Data'!L745&lt;$B$1,'Test Sample Data'!L745&gt;0),'Test Sample Data'!L745,$B$1),"")</f>
        <v/>
      </c>
      <c r="M746" s="17" t="str">
        <f>IF(SUM('Test Sample Data'!M$3:M$98)&gt;10,IF(AND(ISNUMBER('Test Sample Data'!M745),'Test Sample Data'!M745&lt;$B$1,'Test Sample Data'!M745&gt;0),'Test Sample Data'!M745,$B$1),"")</f>
        <v/>
      </c>
      <c r="N746" s="17" t="str">
        <f>'Gene Table'!E745</f>
        <v>hsa-miR-326</v>
      </c>
      <c r="O746" s="17" t="str">
        <f>'Gene Table'!B745</f>
        <v>O23</v>
      </c>
      <c r="P746" s="17" t="str">
        <f>IF(SUM('Control Sample Data'!D$3:D$98)&gt;10,IF(AND(ISNUMBER('Control Sample Data'!D745),'Control Sample Data'!D745&lt;$B$1,'Control Sample Data'!D745&gt;0),'Control Sample Data'!D745,$B$1),"")</f>
        <v/>
      </c>
      <c r="Q746" s="17" t="str">
        <f>IF(SUM('Control Sample Data'!E$3:E$98)&gt;10,IF(AND(ISNUMBER('Control Sample Data'!E745),'Control Sample Data'!E745&lt;$B$1,'Control Sample Data'!E745&gt;0),'Control Sample Data'!E745,$B$1),"")</f>
        <v/>
      </c>
      <c r="R746" s="17" t="str">
        <f>IF(SUM('Control Sample Data'!F$3:F$98)&gt;10,IF(AND(ISNUMBER('Control Sample Data'!F745),'Control Sample Data'!F745&lt;$B$1,'Control Sample Data'!F745&gt;0),'Control Sample Data'!F745,$B$1),"")</f>
        <v/>
      </c>
      <c r="S746" s="17" t="str">
        <f>IF(SUM('Control Sample Data'!G$3:G$98)&gt;10,IF(AND(ISNUMBER('Control Sample Data'!G745),'Control Sample Data'!G745&lt;$B$1,'Control Sample Data'!G745&gt;0),'Control Sample Data'!G745,$B$1),"")</f>
        <v/>
      </c>
      <c r="T746" s="17" t="str">
        <f>IF(SUM('Control Sample Data'!H$3:H$98)&gt;10,IF(AND(ISNUMBER('Control Sample Data'!H745),'Control Sample Data'!H745&lt;$B$1,'Control Sample Data'!H745&gt;0),'Control Sample Data'!H745,$B$1),"")</f>
        <v/>
      </c>
      <c r="U746" s="17" t="str">
        <f>IF(SUM('Control Sample Data'!I$3:I$98)&gt;10,IF(AND(ISNUMBER('Control Sample Data'!I745),'Control Sample Data'!I745&lt;$B$1,'Control Sample Data'!I745&gt;0),'Control Sample Data'!I745,$B$1),"")</f>
        <v/>
      </c>
      <c r="V746" s="17" t="str">
        <f>IF(SUM('Control Sample Data'!J$3:J$98)&gt;10,IF(AND(ISNUMBER('Control Sample Data'!J745),'Control Sample Data'!J745&lt;$B$1,'Control Sample Data'!J745&gt;0),'Control Sample Data'!J745,$B$1),"")</f>
        <v/>
      </c>
      <c r="W746" s="17" t="str">
        <f>IF(SUM('Control Sample Data'!K$3:K$98)&gt;10,IF(AND(ISNUMBER('Control Sample Data'!K745),'Control Sample Data'!K745&lt;$B$1,'Control Sample Data'!K745&gt;0),'Control Sample Data'!K745,$B$1),"")</f>
        <v/>
      </c>
      <c r="X746" s="17" t="str">
        <f>IF(SUM('Control Sample Data'!L$3:L$98)&gt;10,IF(AND(ISNUMBER('Control Sample Data'!L745),'Control Sample Data'!L745&lt;$B$1,'Control Sample Data'!L745&gt;0),'Control Sample Data'!L745,$B$1),"")</f>
        <v/>
      </c>
      <c r="Y746" s="17" t="str">
        <f>IF(SUM('Control Sample Data'!M$3:M$98)&gt;10,IF(AND(ISNUMBER('Control Sample Data'!M745),'Control Sample Data'!M745&lt;$B$1,'Control Sample Data'!M745&gt;0),'Control Sample Data'!M745,$B$1),"")</f>
        <v/>
      </c>
      <c r="AT746" s="36" t="str">
        <f t="shared" si="493"/>
        <v/>
      </c>
      <c r="AU746" s="36" t="str">
        <f t="shared" si="494"/>
        <v/>
      </c>
      <c r="AV746" s="36" t="str">
        <f t="shared" si="495"/>
        <v/>
      </c>
      <c r="AW746" s="36" t="str">
        <f t="shared" si="496"/>
        <v/>
      </c>
      <c r="AX746" s="36" t="str">
        <f t="shared" si="497"/>
        <v/>
      </c>
      <c r="AY746" s="36" t="str">
        <f t="shared" si="498"/>
        <v/>
      </c>
      <c r="AZ746" s="36" t="str">
        <f t="shared" si="499"/>
        <v/>
      </c>
      <c r="BA746" s="36" t="str">
        <f t="shared" si="500"/>
        <v/>
      </c>
      <c r="BB746" s="36" t="str">
        <f t="shared" si="501"/>
        <v/>
      </c>
      <c r="BC746" s="36" t="str">
        <f t="shared" si="502"/>
        <v/>
      </c>
      <c r="BD746" s="36" t="str">
        <f t="shared" si="503"/>
        <v/>
      </c>
      <c r="BE746" s="36" t="str">
        <f t="shared" si="504"/>
        <v/>
      </c>
      <c r="BF746" s="36" t="str">
        <f t="shared" si="505"/>
        <v/>
      </c>
      <c r="BG746" s="36" t="str">
        <f t="shared" si="506"/>
        <v/>
      </c>
      <c r="BH746" s="36" t="str">
        <f t="shared" si="507"/>
        <v/>
      </c>
      <c r="BI746" s="36" t="str">
        <f t="shared" si="508"/>
        <v/>
      </c>
      <c r="BJ746" s="36" t="str">
        <f t="shared" si="509"/>
        <v/>
      </c>
      <c r="BK746" s="36" t="str">
        <f t="shared" si="510"/>
        <v/>
      </c>
      <c r="BL746" s="36" t="str">
        <f t="shared" si="511"/>
        <v/>
      </c>
      <c r="BM746" s="36" t="str">
        <f t="shared" si="512"/>
        <v/>
      </c>
      <c r="BN746" s="38" t="e">
        <f t="shared" si="471"/>
        <v>#DIV/0!</v>
      </c>
      <c r="BO746" s="38" t="e">
        <f t="shared" si="472"/>
        <v>#DIV/0!</v>
      </c>
      <c r="BP746" s="39" t="str">
        <f t="shared" si="473"/>
        <v/>
      </c>
      <c r="BQ746" s="39" t="str">
        <f t="shared" si="474"/>
        <v/>
      </c>
      <c r="BR746" s="39" t="str">
        <f t="shared" si="475"/>
        <v/>
      </c>
      <c r="BS746" s="39" t="str">
        <f t="shared" si="476"/>
        <v/>
      </c>
      <c r="BT746" s="39" t="str">
        <f t="shared" si="477"/>
        <v/>
      </c>
      <c r="BU746" s="39" t="str">
        <f t="shared" si="478"/>
        <v/>
      </c>
      <c r="BV746" s="39" t="str">
        <f t="shared" si="479"/>
        <v/>
      </c>
      <c r="BW746" s="39" t="str">
        <f t="shared" si="480"/>
        <v/>
      </c>
      <c r="BX746" s="39" t="str">
        <f t="shared" si="481"/>
        <v/>
      </c>
      <c r="BY746" s="39" t="str">
        <f t="shared" si="482"/>
        <v/>
      </c>
      <c r="BZ746" s="39" t="str">
        <f t="shared" si="483"/>
        <v/>
      </c>
      <c r="CA746" s="39" t="str">
        <f t="shared" si="484"/>
        <v/>
      </c>
      <c r="CB746" s="39" t="str">
        <f t="shared" si="485"/>
        <v/>
      </c>
      <c r="CC746" s="39" t="str">
        <f t="shared" si="486"/>
        <v/>
      </c>
      <c r="CD746" s="39" t="str">
        <f t="shared" si="487"/>
        <v/>
      </c>
      <c r="CE746" s="39" t="str">
        <f t="shared" si="488"/>
        <v/>
      </c>
      <c r="CF746" s="39" t="str">
        <f t="shared" si="489"/>
        <v/>
      </c>
      <c r="CG746" s="39" t="str">
        <f t="shared" si="490"/>
        <v/>
      </c>
      <c r="CH746" s="39" t="str">
        <f t="shared" si="491"/>
        <v/>
      </c>
      <c r="CI746" s="39" t="str">
        <f t="shared" si="492"/>
        <v/>
      </c>
    </row>
    <row r="747" spans="1:87">
      <c r="A747" s="18"/>
      <c r="B747" s="15" t="str">
        <f>'Gene Table'!E746</f>
        <v>hsa-miR-98</v>
      </c>
      <c r="C747" s="15" t="str">
        <f>'Gene Table'!B746</f>
        <v>O24</v>
      </c>
      <c r="D747" s="16" t="str">
        <f>IF(SUM('Test Sample Data'!D$3:D$98)&gt;10,IF(AND(ISNUMBER('Test Sample Data'!D746),'Test Sample Data'!D746&lt;$B$1,'Test Sample Data'!D746&gt;0),'Test Sample Data'!D746,$B$1),"")</f>
        <v/>
      </c>
      <c r="E747" s="17" t="str">
        <f>IF(SUM('Test Sample Data'!E$3:E$98)&gt;10,IF(AND(ISNUMBER('Test Sample Data'!E746),'Test Sample Data'!E746&lt;$B$1,'Test Sample Data'!E746&gt;0),'Test Sample Data'!E746,$B$1),"")</f>
        <v/>
      </c>
      <c r="F747" s="17" t="str">
        <f>IF(SUM('Test Sample Data'!F$3:F$98)&gt;10,IF(AND(ISNUMBER('Test Sample Data'!F746),'Test Sample Data'!F746&lt;$B$1,'Test Sample Data'!F746&gt;0),'Test Sample Data'!F746,$B$1),"")</f>
        <v/>
      </c>
      <c r="G747" s="17" t="str">
        <f>IF(SUM('Test Sample Data'!G$3:G$98)&gt;10,IF(AND(ISNUMBER('Test Sample Data'!G746),'Test Sample Data'!G746&lt;$B$1,'Test Sample Data'!G746&gt;0),'Test Sample Data'!G746,$B$1),"")</f>
        <v/>
      </c>
      <c r="H747" s="17" t="str">
        <f>IF(SUM('Test Sample Data'!H$3:H$98)&gt;10,IF(AND(ISNUMBER('Test Sample Data'!H746),'Test Sample Data'!H746&lt;$B$1,'Test Sample Data'!H746&gt;0),'Test Sample Data'!H746,$B$1),"")</f>
        <v/>
      </c>
      <c r="I747" s="17" t="str">
        <f>IF(SUM('Test Sample Data'!I$3:I$98)&gt;10,IF(AND(ISNUMBER('Test Sample Data'!I746),'Test Sample Data'!I746&lt;$B$1,'Test Sample Data'!I746&gt;0),'Test Sample Data'!I746,$B$1),"")</f>
        <v/>
      </c>
      <c r="J747" s="17" t="str">
        <f>IF(SUM('Test Sample Data'!J$3:J$98)&gt;10,IF(AND(ISNUMBER('Test Sample Data'!J746),'Test Sample Data'!J746&lt;$B$1,'Test Sample Data'!J746&gt;0),'Test Sample Data'!J746,$B$1),"")</f>
        <v/>
      </c>
      <c r="K747" s="17" t="str">
        <f>IF(SUM('Test Sample Data'!K$3:K$98)&gt;10,IF(AND(ISNUMBER('Test Sample Data'!K746),'Test Sample Data'!K746&lt;$B$1,'Test Sample Data'!K746&gt;0),'Test Sample Data'!K746,$B$1),"")</f>
        <v/>
      </c>
      <c r="L747" s="17" t="str">
        <f>IF(SUM('Test Sample Data'!L$3:L$98)&gt;10,IF(AND(ISNUMBER('Test Sample Data'!L746),'Test Sample Data'!L746&lt;$B$1,'Test Sample Data'!L746&gt;0),'Test Sample Data'!L746,$B$1),"")</f>
        <v/>
      </c>
      <c r="M747" s="17" t="str">
        <f>IF(SUM('Test Sample Data'!M$3:M$98)&gt;10,IF(AND(ISNUMBER('Test Sample Data'!M746),'Test Sample Data'!M746&lt;$B$1,'Test Sample Data'!M746&gt;0),'Test Sample Data'!M746,$B$1),"")</f>
        <v/>
      </c>
      <c r="N747" s="17" t="str">
        <f>'Gene Table'!E746</f>
        <v>hsa-miR-98</v>
      </c>
      <c r="O747" s="17" t="str">
        <f>'Gene Table'!B746</f>
        <v>O24</v>
      </c>
      <c r="P747" s="17" t="str">
        <f>IF(SUM('Control Sample Data'!D$3:D$98)&gt;10,IF(AND(ISNUMBER('Control Sample Data'!D746),'Control Sample Data'!D746&lt;$B$1,'Control Sample Data'!D746&gt;0),'Control Sample Data'!D746,$B$1),"")</f>
        <v/>
      </c>
      <c r="Q747" s="17" t="str">
        <f>IF(SUM('Control Sample Data'!E$3:E$98)&gt;10,IF(AND(ISNUMBER('Control Sample Data'!E746),'Control Sample Data'!E746&lt;$B$1,'Control Sample Data'!E746&gt;0),'Control Sample Data'!E746,$B$1),"")</f>
        <v/>
      </c>
      <c r="R747" s="17" t="str">
        <f>IF(SUM('Control Sample Data'!F$3:F$98)&gt;10,IF(AND(ISNUMBER('Control Sample Data'!F746),'Control Sample Data'!F746&lt;$B$1,'Control Sample Data'!F746&gt;0),'Control Sample Data'!F746,$B$1),"")</f>
        <v/>
      </c>
      <c r="S747" s="17" t="str">
        <f>IF(SUM('Control Sample Data'!G$3:G$98)&gt;10,IF(AND(ISNUMBER('Control Sample Data'!G746),'Control Sample Data'!G746&lt;$B$1,'Control Sample Data'!G746&gt;0),'Control Sample Data'!G746,$B$1),"")</f>
        <v/>
      </c>
      <c r="T747" s="17" t="str">
        <f>IF(SUM('Control Sample Data'!H$3:H$98)&gt;10,IF(AND(ISNUMBER('Control Sample Data'!H746),'Control Sample Data'!H746&lt;$B$1,'Control Sample Data'!H746&gt;0),'Control Sample Data'!H746,$B$1),"")</f>
        <v/>
      </c>
      <c r="U747" s="17" t="str">
        <f>IF(SUM('Control Sample Data'!I$3:I$98)&gt;10,IF(AND(ISNUMBER('Control Sample Data'!I746),'Control Sample Data'!I746&lt;$B$1,'Control Sample Data'!I746&gt;0),'Control Sample Data'!I746,$B$1),"")</f>
        <v/>
      </c>
      <c r="V747" s="17" t="str">
        <f>IF(SUM('Control Sample Data'!J$3:J$98)&gt;10,IF(AND(ISNUMBER('Control Sample Data'!J746),'Control Sample Data'!J746&lt;$B$1,'Control Sample Data'!J746&gt;0),'Control Sample Data'!J746,$B$1),"")</f>
        <v/>
      </c>
      <c r="W747" s="17" t="str">
        <f>IF(SUM('Control Sample Data'!K$3:K$98)&gt;10,IF(AND(ISNUMBER('Control Sample Data'!K746),'Control Sample Data'!K746&lt;$B$1,'Control Sample Data'!K746&gt;0),'Control Sample Data'!K746,$B$1),"")</f>
        <v/>
      </c>
      <c r="X747" s="17" t="str">
        <f>IF(SUM('Control Sample Data'!L$3:L$98)&gt;10,IF(AND(ISNUMBER('Control Sample Data'!L746),'Control Sample Data'!L746&lt;$B$1,'Control Sample Data'!L746&gt;0),'Control Sample Data'!L746,$B$1),"")</f>
        <v/>
      </c>
      <c r="Y747" s="17" t="str">
        <f>IF(SUM('Control Sample Data'!M$3:M$98)&gt;10,IF(AND(ISNUMBER('Control Sample Data'!M746),'Control Sample Data'!M746&lt;$B$1,'Control Sample Data'!M746&gt;0),'Control Sample Data'!M746,$B$1),"")</f>
        <v/>
      </c>
      <c r="AT747" s="36" t="str">
        <f t="shared" si="493"/>
        <v/>
      </c>
      <c r="AU747" s="36" t="str">
        <f t="shared" si="494"/>
        <v/>
      </c>
      <c r="AV747" s="36" t="str">
        <f t="shared" si="495"/>
        <v/>
      </c>
      <c r="AW747" s="36" t="str">
        <f t="shared" si="496"/>
        <v/>
      </c>
      <c r="AX747" s="36" t="str">
        <f t="shared" si="497"/>
        <v/>
      </c>
      <c r="AY747" s="36" t="str">
        <f t="shared" si="498"/>
        <v/>
      </c>
      <c r="AZ747" s="36" t="str">
        <f t="shared" si="499"/>
        <v/>
      </c>
      <c r="BA747" s="36" t="str">
        <f t="shared" si="500"/>
        <v/>
      </c>
      <c r="BB747" s="36" t="str">
        <f t="shared" si="501"/>
        <v/>
      </c>
      <c r="BC747" s="36" t="str">
        <f t="shared" si="502"/>
        <v/>
      </c>
      <c r="BD747" s="36" t="str">
        <f t="shared" si="503"/>
        <v/>
      </c>
      <c r="BE747" s="36" t="str">
        <f t="shared" si="504"/>
        <v/>
      </c>
      <c r="BF747" s="36" t="str">
        <f t="shared" si="505"/>
        <v/>
      </c>
      <c r="BG747" s="36" t="str">
        <f t="shared" si="506"/>
        <v/>
      </c>
      <c r="BH747" s="36" t="str">
        <f t="shared" si="507"/>
        <v/>
      </c>
      <c r="BI747" s="36" t="str">
        <f t="shared" si="508"/>
        <v/>
      </c>
      <c r="BJ747" s="36" t="str">
        <f t="shared" si="509"/>
        <v/>
      </c>
      <c r="BK747" s="36" t="str">
        <f t="shared" si="510"/>
        <v/>
      </c>
      <c r="BL747" s="36" t="str">
        <f t="shared" si="511"/>
        <v/>
      </c>
      <c r="BM747" s="36" t="str">
        <f t="shared" si="512"/>
        <v/>
      </c>
      <c r="BN747" s="38" t="e">
        <f t="shared" si="471"/>
        <v>#DIV/0!</v>
      </c>
      <c r="BO747" s="38" t="e">
        <f t="shared" si="472"/>
        <v>#DIV/0!</v>
      </c>
      <c r="BP747" s="39" t="str">
        <f t="shared" si="473"/>
        <v/>
      </c>
      <c r="BQ747" s="39" t="str">
        <f t="shared" si="474"/>
        <v/>
      </c>
      <c r="BR747" s="39" t="str">
        <f t="shared" si="475"/>
        <v/>
      </c>
      <c r="BS747" s="39" t="str">
        <f t="shared" si="476"/>
        <v/>
      </c>
      <c r="BT747" s="39" t="str">
        <f t="shared" si="477"/>
        <v/>
      </c>
      <c r="BU747" s="39" t="str">
        <f t="shared" si="478"/>
        <v/>
      </c>
      <c r="BV747" s="39" t="str">
        <f t="shared" si="479"/>
        <v/>
      </c>
      <c r="BW747" s="39" t="str">
        <f t="shared" si="480"/>
        <v/>
      </c>
      <c r="BX747" s="39" t="str">
        <f t="shared" si="481"/>
        <v/>
      </c>
      <c r="BY747" s="39" t="str">
        <f t="shared" si="482"/>
        <v/>
      </c>
      <c r="BZ747" s="39" t="str">
        <f t="shared" si="483"/>
        <v/>
      </c>
      <c r="CA747" s="39" t="str">
        <f t="shared" si="484"/>
        <v/>
      </c>
      <c r="CB747" s="39" t="str">
        <f t="shared" si="485"/>
        <v/>
      </c>
      <c r="CC747" s="39" t="str">
        <f t="shared" si="486"/>
        <v/>
      </c>
      <c r="CD747" s="39" t="str">
        <f t="shared" si="487"/>
        <v/>
      </c>
      <c r="CE747" s="39" t="str">
        <f t="shared" si="488"/>
        <v/>
      </c>
      <c r="CF747" s="39" t="str">
        <f t="shared" si="489"/>
        <v/>
      </c>
      <c r="CG747" s="39" t="str">
        <f t="shared" si="490"/>
        <v/>
      </c>
      <c r="CH747" s="39" t="str">
        <f t="shared" si="491"/>
        <v/>
      </c>
      <c r="CI747" s="39" t="str">
        <f t="shared" si="492"/>
        <v/>
      </c>
    </row>
    <row r="748" spans="1:87">
      <c r="A748" s="18"/>
      <c r="B748" s="15" t="str">
        <f>'Gene Table'!E747</f>
        <v>NC</v>
      </c>
      <c r="C748" s="15" t="str">
        <f>'Gene Table'!B747</f>
        <v>P01</v>
      </c>
      <c r="D748" s="16" t="str">
        <f>IF(SUM('Test Sample Data'!D$3:D$98)&gt;10,IF(AND(ISNUMBER('Test Sample Data'!D747),'Test Sample Data'!D747&lt;$B$1,'Test Sample Data'!D747&gt;0),'Test Sample Data'!D747,$B$1),"")</f>
        <v/>
      </c>
      <c r="E748" s="17" t="str">
        <f>IF(SUM('Test Sample Data'!E$3:E$98)&gt;10,IF(AND(ISNUMBER('Test Sample Data'!E747),'Test Sample Data'!E747&lt;$B$1,'Test Sample Data'!E747&gt;0),'Test Sample Data'!E747,$B$1),"")</f>
        <v/>
      </c>
      <c r="F748" s="17" t="str">
        <f>IF(SUM('Test Sample Data'!F$3:F$98)&gt;10,IF(AND(ISNUMBER('Test Sample Data'!F747),'Test Sample Data'!F747&lt;$B$1,'Test Sample Data'!F747&gt;0),'Test Sample Data'!F747,$B$1),"")</f>
        <v/>
      </c>
      <c r="G748" s="17" t="str">
        <f>IF(SUM('Test Sample Data'!G$3:G$98)&gt;10,IF(AND(ISNUMBER('Test Sample Data'!G747),'Test Sample Data'!G747&lt;$B$1,'Test Sample Data'!G747&gt;0),'Test Sample Data'!G747,$B$1),"")</f>
        <v/>
      </c>
      <c r="H748" s="17" t="str">
        <f>IF(SUM('Test Sample Data'!H$3:H$98)&gt;10,IF(AND(ISNUMBER('Test Sample Data'!H747),'Test Sample Data'!H747&lt;$B$1,'Test Sample Data'!H747&gt;0),'Test Sample Data'!H747,$B$1),"")</f>
        <v/>
      </c>
      <c r="I748" s="17" t="str">
        <f>IF(SUM('Test Sample Data'!I$3:I$98)&gt;10,IF(AND(ISNUMBER('Test Sample Data'!I747),'Test Sample Data'!I747&lt;$B$1,'Test Sample Data'!I747&gt;0),'Test Sample Data'!I747,$B$1),"")</f>
        <v/>
      </c>
      <c r="J748" s="17" t="str">
        <f>IF(SUM('Test Sample Data'!J$3:J$98)&gt;10,IF(AND(ISNUMBER('Test Sample Data'!J747),'Test Sample Data'!J747&lt;$B$1,'Test Sample Data'!J747&gt;0),'Test Sample Data'!J747,$B$1),"")</f>
        <v/>
      </c>
      <c r="K748" s="17" t="str">
        <f>IF(SUM('Test Sample Data'!K$3:K$98)&gt;10,IF(AND(ISNUMBER('Test Sample Data'!K747),'Test Sample Data'!K747&lt;$B$1,'Test Sample Data'!K747&gt;0),'Test Sample Data'!K747,$B$1),"")</f>
        <v/>
      </c>
      <c r="L748" s="17" t="str">
        <f>IF(SUM('Test Sample Data'!L$3:L$98)&gt;10,IF(AND(ISNUMBER('Test Sample Data'!L747),'Test Sample Data'!L747&lt;$B$1,'Test Sample Data'!L747&gt;0),'Test Sample Data'!L747,$B$1),"")</f>
        <v/>
      </c>
      <c r="M748" s="17" t="str">
        <f>IF(SUM('Test Sample Data'!M$3:M$98)&gt;10,IF(AND(ISNUMBER('Test Sample Data'!M747),'Test Sample Data'!M747&lt;$B$1,'Test Sample Data'!M747&gt;0),'Test Sample Data'!M747,$B$1),"")</f>
        <v/>
      </c>
      <c r="N748" s="17" t="str">
        <f>'Gene Table'!E747</f>
        <v>NC</v>
      </c>
      <c r="O748" s="17" t="str">
        <f>'Gene Table'!B747</f>
        <v>P01</v>
      </c>
      <c r="P748" s="17" t="str">
        <f>IF(SUM('Control Sample Data'!D$3:D$98)&gt;10,IF(AND(ISNUMBER('Control Sample Data'!D747),'Control Sample Data'!D747&lt;$B$1,'Control Sample Data'!D747&gt;0),'Control Sample Data'!D747,$B$1),"")</f>
        <v/>
      </c>
      <c r="Q748" s="17" t="str">
        <f>IF(SUM('Control Sample Data'!E$3:E$98)&gt;10,IF(AND(ISNUMBER('Control Sample Data'!E747),'Control Sample Data'!E747&lt;$B$1,'Control Sample Data'!E747&gt;0),'Control Sample Data'!E747,$B$1),"")</f>
        <v/>
      </c>
      <c r="R748" s="17" t="str">
        <f>IF(SUM('Control Sample Data'!F$3:F$98)&gt;10,IF(AND(ISNUMBER('Control Sample Data'!F747),'Control Sample Data'!F747&lt;$B$1,'Control Sample Data'!F747&gt;0),'Control Sample Data'!F747,$B$1),"")</f>
        <v/>
      </c>
      <c r="S748" s="17" t="str">
        <f>IF(SUM('Control Sample Data'!G$3:G$98)&gt;10,IF(AND(ISNUMBER('Control Sample Data'!G747),'Control Sample Data'!G747&lt;$B$1,'Control Sample Data'!G747&gt;0),'Control Sample Data'!G747,$B$1),"")</f>
        <v/>
      </c>
      <c r="T748" s="17" t="str">
        <f>IF(SUM('Control Sample Data'!H$3:H$98)&gt;10,IF(AND(ISNUMBER('Control Sample Data'!H747),'Control Sample Data'!H747&lt;$B$1,'Control Sample Data'!H747&gt;0),'Control Sample Data'!H747,$B$1),"")</f>
        <v/>
      </c>
      <c r="U748" s="17" t="str">
        <f>IF(SUM('Control Sample Data'!I$3:I$98)&gt;10,IF(AND(ISNUMBER('Control Sample Data'!I747),'Control Sample Data'!I747&lt;$B$1,'Control Sample Data'!I747&gt;0),'Control Sample Data'!I747,$B$1),"")</f>
        <v/>
      </c>
      <c r="V748" s="17" t="str">
        <f>IF(SUM('Control Sample Data'!J$3:J$98)&gt;10,IF(AND(ISNUMBER('Control Sample Data'!J747),'Control Sample Data'!J747&lt;$B$1,'Control Sample Data'!J747&gt;0),'Control Sample Data'!J747,$B$1),"")</f>
        <v/>
      </c>
      <c r="W748" s="17" t="str">
        <f>IF(SUM('Control Sample Data'!K$3:K$98)&gt;10,IF(AND(ISNUMBER('Control Sample Data'!K747),'Control Sample Data'!K747&lt;$B$1,'Control Sample Data'!K747&gt;0),'Control Sample Data'!K747,$B$1),"")</f>
        <v/>
      </c>
      <c r="X748" s="17" t="str">
        <f>IF(SUM('Control Sample Data'!L$3:L$98)&gt;10,IF(AND(ISNUMBER('Control Sample Data'!L747),'Control Sample Data'!L747&lt;$B$1,'Control Sample Data'!L747&gt;0),'Control Sample Data'!L747,$B$1),"")</f>
        <v/>
      </c>
      <c r="Y748" s="17" t="str">
        <f>IF(SUM('Control Sample Data'!M$3:M$98)&gt;10,IF(AND(ISNUMBER('Control Sample Data'!M747),'Control Sample Data'!M747&lt;$B$1,'Control Sample Data'!M747&gt;0),'Control Sample Data'!M747,$B$1),"")</f>
        <v/>
      </c>
      <c r="AT748" s="36" t="str">
        <f t="shared" si="493"/>
        <v/>
      </c>
      <c r="AU748" s="36" t="str">
        <f t="shared" si="494"/>
        <v/>
      </c>
      <c r="AV748" s="36" t="str">
        <f t="shared" si="495"/>
        <v/>
      </c>
      <c r="AW748" s="36" t="str">
        <f t="shared" si="496"/>
        <v/>
      </c>
      <c r="AX748" s="36" t="str">
        <f t="shared" si="497"/>
        <v/>
      </c>
      <c r="AY748" s="36" t="str">
        <f t="shared" si="498"/>
        <v/>
      </c>
      <c r="AZ748" s="36" t="str">
        <f t="shared" si="499"/>
        <v/>
      </c>
      <c r="BA748" s="36" t="str">
        <f t="shared" si="500"/>
        <v/>
      </c>
      <c r="BB748" s="36" t="str">
        <f t="shared" si="501"/>
        <v/>
      </c>
      <c r="BC748" s="36" t="str">
        <f t="shared" si="502"/>
        <v/>
      </c>
      <c r="BD748" s="36" t="str">
        <f t="shared" si="503"/>
        <v/>
      </c>
      <c r="BE748" s="36" t="str">
        <f t="shared" si="504"/>
        <v/>
      </c>
      <c r="BF748" s="36" t="str">
        <f t="shared" si="505"/>
        <v/>
      </c>
      <c r="BG748" s="36" t="str">
        <f t="shared" si="506"/>
        <v/>
      </c>
      <c r="BH748" s="36" t="str">
        <f t="shared" si="507"/>
        <v/>
      </c>
      <c r="BI748" s="36" t="str">
        <f t="shared" si="508"/>
        <v/>
      </c>
      <c r="BJ748" s="36" t="str">
        <f t="shared" si="509"/>
        <v/>
      </c>
      <c r="BK748" s="36" t="str">
        <f t="shared" si="510"/>
        <v/>
      </c>
      <c r="BL748" s="36" t="str">
        <f t="shared" si="511"/>
        <v/>
      </c>
      <c r="BM748" s="36" t="str">
        <f t="shared" si="512"/>
        <v/>
      </c>
      <c r="BN748" s="38" t="e">
        <f t="shared" si="471"/>
        <v>#DIV/0!</v>
      </c>
      <c r="BO748" s="38" t="e">
        <f t="shared" si="472"/>
        <v>#DIV/0!</v>
      </c>
      <c r="BP748" s="39" t="str">
        <f t="shared" si="473"/>
        <v/>
      </c>
      <c r="BQ748" s="39" t="str">
        <f t="shared" si="474"/>
        <v/>
      </c>
      <c r="BR748" s="39" t="str">
        <f t="shared" si="475"/>
        <v/>
      </c>
      <c r="BS748" s="39" t="str">
        <f t="shared" si="476"/>
        <v/>
      </c>
      <c r="BT748" s="39" t="str">
        <f t="shared" si="477"/>
        <v/>
      </c>
      <c r="BU748" s="39" t="str">
        <f t="shared" si="478"/>
        <v/>
      </c>
      <c r="BV748" s="39" t="str">
        <f t="shared" si="479"/>
        <v/>
      </c>
      <c r="BW748" s="39" t="str">
        <f t="shared" si="480"/>
        <v/>
      </c>
      <c r="BX748" s="39" t="str">
        <f t="shared" si="481"/>
        <v/>
      </c>
      <c r="BY748" s="39" t="str">
        <f t="shared" si="482"/>
        <v/>
      </c>
      <c r="BZ748" s="39" t="str">
        <f t="shared" si="483"/>
        <v/>
      </c>
      <c r="CA748" s="39" t="str">
        <f t="shared" si="484"/>
        <v/>
      </c>
      <c r="CB748" s="39" t="str">
        <f t="shared" si="485"/>
        <v/>
      </c>
      <c r="CC748" s="39" t="str">
        <f t="shared" si="486"/>
        <v/>
      </c>
      <c r="CD748" s="39" t="str">
        <f t="shared" si="487"/>
        <v/>
      </c>
      <c r="CE748" s="39" t="str">
        <f t="shared" si="488"/>
        <v/>
      </c>
      <c r="CF748" s="39" t="str">
        <f t="shared" si="489"/>
        <v/>
      </c>
      <c r="CG748" s="39" t="str">
        <f t="shared" si="490"/>
        <v/>
      </c>
      <c r="CH748" s="39" t="str">
        <f t="shared" si="491"/>
        <v/>
      </c>
      <c r="CI748" s="39" t="str">
        <f t="shared" si="492"/>
        <v/>
      </c>
    </row>
    <row r="749" spans="1:87">
      <c r="A749" s="18"/>
      <c r="B749" s="15" t="str">
        <f>'Gene Table'!E748</f>
        <v>NC</v>
      </c>
      <c r="C749" s="15" t="str">
        <f>'Gene Table'!B748</f>
        <v>P02</v>
      </c>
      <c r="D749" s="16" t="str">
        <f>IF(SUM('Test Sample Data'!D$3:D$98)&gt;10,IF(AND(ISNUMBER('Test Sample Data'!D748),'Test Sample Data'!D748&lt;$B$1,'Test Sample Data'!D748&gt;0),'Test Sample Data'!D748,$B$1),"")</f>
        <v/>
      </c>
      <c r="E749" s="17" t="str">
        <f>IF(SUM('Test Sample Data'!E$3:E$98)&gt;10,IF(AND(ISNUMBER('Test Sample Data'!E748),'Test Sample Data'!E748&lt;$B$1,'Test Sample Data'!E748&gt;0),'Test Sample Data'!E748,$B$1),"")</f>
        <v/>
      </c>
      <c r="F749" s="17" t="str">
        <f>IF(SUM('Test Sample Data'!F$3:F$98)&gt;10,IF(AND(ISNUMBER('Test Sample Data'!F748),'Test Sample Data'!F748&lt;$B$1,'Test Sample Data'!F748&gt;0),'Test Sample Data'!F748,$B$1),"")</f>
        <v/>
      </c>
      <c r="G749" s="17" t="str">
        <f>IF(SUM('Test Sample Data'!G$3:G$98)&gt;10,IF(AND(ISNUMBER('Test Sample Data'!G748),'Test Sample Data'!G748&lt;$B$1,'Test Sample Data'!G748&gt;0),'Test Sample Data'!G748,$B$1),"")</f>
        <v/>
      </c>
      <c r="H749" s="17" t="str">
        <f>IF(SUM('Test Sample Data'!H$3:H$98)&gt;10,IF(AND(ISNUMBER('Test Sample Data'!H748),'Test Sample Data'!H748&lt;$B$1,'Test Sample Data'!H748&gt;0),'Test Sample Data'!H748,$B$1),"")</f>
        <v/>
      </c>
      <c r="I749" s="17" t="str">
        <f>IF(SUM('Test Sample Data'!I$3:I$98)&gt;10,IF(AND(ISNUMBER('Test Sample Data'!I748),'Test Sample Data'!I748&lt;$B$1,'Test Sample Data'!I748&gt;0),'Test Sample Data'!I748,$B$1),"")</f>
        <v/>
      </c>
      <c r="J749" s="17" t="str">
        <f>IF(SUM('Test Sample Data'!J$3:J$98)&gt;10,IF(AND(ISNUMBER('Test Sample Data'!J748),'Test Sample Data'!J748&lt;$B$1,'Test Sample Data'!J748&gt;0),'Test Sample Data'!J748,$B$1),"")</f>
        <v/>
      </c>
      <c r="K749" s="17" t="str">
        <f>IF(SUM('Test Sample Data'!K$3:K$98)&gt;10,IF(AND(ISNUMBER('Test Sample Data'!K748),'Test Sample Data'!K748&lt;$B$1,'Test Sample Data'!K748&gt;0),'Test Sample Data'!K748,$B$1),"")</f>
        <v/>
      </c>
      <c r="L749" s="17" t="str">
        <f>IF(SUM('Test Sample Data'!L$3:L$98)&gt;10,IF(AND(ISNUMBER('Test Sample Data'!L748),'Test Sample Data'!L748&lt;$B$1,'Test Sample Data'!L748&gt;0),'Test Sample Data'!L748,$B$1),"")</f>
        <v/>
      </c>
      <c r="M749" s="17" t="str">
        <f>IF(SUM('Test Sample Data'!M$3:M$98)&gt;10,IF(AND(ISNUMBER('Test Sample Data'!M748),'Test Sample Data'!M748&lt;$B$1,'Test Sample Data'!M748&gt;0),'Test Sample Data'!M748,$B$1),"")</f>
        <v/>
      </c>
      <c r="N749" s="17" t="str">
        <f>'Gene Table'!E748</f>
        <v>NC</v>
      </c>
      <c r="O749" s="17" t="str">
        <f>'Gene Table'!B748</f>
        <v>P02</v>
      </c>
      <c r="P749" s="17" t="str">
        <f>IF(SUM('Control Sample Data'!D$3:D$98)&gt;10,IF(AND(ISNUMBER('Control Sample Data'!D748),'Control Sample Data'!D748&lt;$B$1,'Control Sample Data'!D748&gt;0),'Control Sample Data'!D748,$B$1),"")</f>
        <v/>
      </c>
      <c r="Q749" s="17" t="str">
        <f>IF(SUM('Control Sample Data'!E$3:E$98)&gt;10,IF(AND(ISNUMBER('Control Sample Data'!E748),'Control Sample Data'!E748&lt;$B$1,'Control Sample Data'!E748&gt;0),'Control Sample Data'!E748,$B$1),"")</f>
        <v/>
      </c>
      <c r="R749" s="17" t="str">
        <f>IF(SUM('Control Sample Data'!F$3:F$98)&gt;10,IF(AND(ISNUMBER('Control Sample Data'!F748),'Control Sample Data'!F748&lt;$B$1,'Control Sample Data'!F748&gt;0),'Control Sample Data'!F748,$B$1),"")</f>
        <v/>
      </c>
      <c r="S749" s="17" t="str">
        <f>IF(SUM('Control Sample Data'!G$3:G$98)&gt;10,IF(AND(ISNUMBER('Control Sample Data'!G748),'Control Sample Data'!G748&lt;$B$1,'Control Sample Data'!G748&gt;0),'Control Sample Data'!G748,$B$1),"")</f>
        <v/>
      </c>
      <c r="T749" s="17" t="str">
        <f>IF(SUM('Control Sample Data'!H$3:H$98)&gt;10,IF(AND(ISNUMBER('Control Sample Data'!H748),'Control Sample Data'!H748&lt;$B$1,'Control Sample Data'!H748&gt;0),'Control Sample Data'!H748,$B$1),"")</f>
        <v/>
      </c>
      <c r="U749" s="17" t="str">
        <f>IF(SUM('Control Sample Data'!I$3:I$98)&gt;10,IF(AND(ISNUMBER('Control Sample Data'!I748),'Control Sample Data'!I748&lt;$B$1,'Control Sample Data'!I748&gt;0),'Control Sample Data'!I748,$B$1),"")</f>
        <v/>
      </c>
      <c r="V749" s="17" t="str">
        <f>IF(SUM('Control Sample Data'!J$3:J$98)&gt;10,IF(AND(ISNUMBER('Control Sample Data'!J748),'Control Sample Data'!J748&lt;$B$1,'Control Sample Data'!J748&gt;0),'Control Sample Data'!J748,$B$1),"")</f>
        <v/>
      </c>
      <c r="W749" s="17" t="str">
        <f>IF(SUM('Control Sample Data'!K$3:K$98)&gt;10,IF(AND(ISNUMBER('Control Sample Data'!K748),'Control Sample Data'!K748&lt;$B$1,'Control Sample Data'!K748&gt;0),'Control Sample Data'!K748,$B$1),"")</f>
        <v/>
      </c>
      <c r="X749" s="17" t="str">
        <f>IF(SUM('Control Sample Data'!L$3:L$98)&gt;10,IF(AND(ISNUMBER('Control Sample Data'!L748),'Control Sample Data'!L748&lt;$B$1,'Control Sample Data'!L748&gt;0),'Control Sample Data'!L748,$B$1),"")</f>
        <v/>
      </c>
      <c r="Y749" s="17" t="str">
        <f>IF(SUM('Control Sample Data'!M$3:M$98)&gt;10,IF(AND(ISNUMBER('Control Sample Data'!M748),'Control Sample Data'!M748&lt;$B$1,'Control Sample Data'!M748&gt;0),'Control Sample Data'!M748,$B$1),"")</f>
        <v/>
      </c>
      <c r="AT749" s="36" t="str">
        <f t="shared" si="493"/>
        <v/>
      </c>
      <c r="AU749" s="36" t="str">
        <f t="shared" si="494"/>
        <v/>
      </c>
      <c r="AV749" s="36" t="str">
        <f t="shared" si="495"/>
        <v/>
      </c>
      <c r="AW749" s="36" t="str">
        <f t="shared" si="496"/>
        <v/>
      </c>
      <c r="AX749" s="36" t="str">
        <f t="shared" si="497"/>
        <v/>
      </c>
      <c r="AY749" s="36" t="str">
        <f t="shared" si="498"/>
        <v/>
      </c>
      <c r="AZ749" s="36" t="str">
        <f t="shared" si="499"/>
        <v/>
      </c>
      <c r="BA749" s="36" t="str">
        <f t="shared" si="500"/>
        <v/>
      </c>
      <c r="BB749" s="36" t="str">
        <f t="shared" si="501"/>
        <v/>
      </c>
      <c r="BC749" s="36" t="str">
        <f t="shared" si="502"/>
        <v/>
      </c>
      <c r="BD749" s="36" t="str">
        <f t="shared" si="503"/>
        <v/>
      </c>
      <c r="BE749" s="36" t="str">
        <f t="shared" si="504"/>
        <v/>
      </c>
      <c r="BF749" s="36" t="str">
        <f t="shared" si="505"/>
        <v/>
      </c>
      <c r="BG749" s="36" t="str">
        <f t="shared" si="506"/>
        <v/>
      </c>
      <c r="BH749" s="36" t="str">
        <f t="shared" si="507"/>
        <v/>
      </c>
      <c r="BI749" s="36" t="str">
        <f t="shared" si="508"/>
        <v/>
      </c>
      <c r="BJ749" s="36" t="str">
        <f t="shared" si="509"/>
        <v/>
      </c>
      <c r="BK749" s="36" t="str">
        <f t="shared" si="510"/>
        <v/>
      </c>
      <c r="BL749" s="36" t="str">
        <f t="shared" si="511"/>
        <v/>
      </c>
      <c r="BM749" s="36" t="str">
        <f t="shared" si="512"/>
        <v/>
      </c>
      <c r="BN749" s="38" t="e">
        <f t="shared" si="471"/>
        <v>#DIV/0!</v>
      </c>
      <c r="BO749" s="38" t="e">
        <f t="shared" si="472"/>
        <v>#DIV/0!</v>
      </c>
      <c r="BP749" s="39" t="str">
        <f t="shared" si="473"/>
        <v/>
      </c>
      <c r="BQ749" s="39" t="str">
        <f t="shared" si="474"/>
        <v/>
      </c>
      <c r="BR749" s="39" t="str">
        <f t="shared" si="475"/>
        <v/>
      </c>
      <c r="BS749" s="39" t="str">
        <f t="shared" si="476"/>
        <v/>
      </c>
      <c r="BT749" s="39" t="str">
        <f t="shared" si="477"/>
        <v/>
      </c>
      <c r="BU749" s="39" t="str">
        <f t="shared" si="478"/>
        <v/>
      </c>
      <c r="BV749" s="39" t="str">
        <f t="shared" si="479"/>
        <v/>
      </c>
      <c r="BW749" s="39" t="str">
        <f t="shared" si="480"/>
        <v/>
      </c>
      <c r="BX749" s="39" t="str">
        <f t="shared" si="481"/>
        <v/>
      </c>
      <c r="BY749" s="39" t="str">
        <f t="shared" si="482"/>
        <v/>
      </c>
      <c r="BZ749" s="39" t="str">
        <f t="shared" si="483"/>
        <v/>
      </c>
      <c r="CA749" s="39" t="str">
        <f t="shared" si="484"/>
        <v/>
      </c>
      <c r="CB749" s="39" t="str">
        <f t="shared" si="485"/>
        <v/>
      </c>
      <c r="CC749" s="39" t="str">
        <f t="shared" si="486"/>
        <v/>
      </c>
      <c r="CD749" s="39" t="str">
        <f t="shared" si="487"/>
        <v/>
      </c>
      <c r="CE749" s="39" t="str">
        <f t="shared" si="488"/>
        <v/>
      </c>
      <c r="CF749" s="39" t="str">
        <f t="shared" si="489"/>
        <v/>
      </c>
      <c r="CG749" s="39" t="str">
        <f t="shared" si="490"/>
        <v/>
      </c>
      <c r="CH749" s="39" t="str">
        <f t="shared" si="491"/>
        <v/>
      </c>
      <c r="CI749" s="39" t="str">
        <f t="shared" si="492"/>
        <v/>
      </c>
    </row>
    <row r="750" spans="1:87">
      <c r="A750" s="18"/>
      <c r="B750" s="15" t="str">
        <f>'Gene Table'!E749</f>
        <v>NC</v>
      </c>
      <c r="C750" s="15" t="str">
        <f>'Gene Table'!B749</f>
        <v>P03</v>
      </c>
      <c r="D750" s="16" t="str">
        <f>IF(SUM('Test Sample Data'!D$3:D$98)&gt;10,IF(AND(ISNUMBER('Test Sample Data'!D749),'Test Sample Data'!D749&lt;$B$1,'Test Sample Data'!D749&gt;0),'Test Sample Data'!D749,$B$1),"")</f>
        <v/>
      </c>
      <c r="E750" s="17" t="str">
        <f>IF(SUM('Test Sample Data'!E$3:E$98)&gt;10,IF(AND(ISNUMBER('Test Sample Data'!E749),'Test Sample Data'!E749&lt;$B$1,'Test Sample Data'!E749&gt;0),'Test Sample Data'!E749,$B$1),"")</f>
        <v/>
      </c>
      <c r="F750" s="17" t="str">
        <f>IF(SUM('Test Sample Data'!F$3:F$98)&gt;10,IF(AND(ISNUMBER('Test Sample Data'!F749),'Test Sample Data'!F749&lt;$B$1,'Test Sample Data'!F749&gt;0),'Test Sample Data'!F749,$B$1),"")</f>
        <v/>
      </c>
      <c r="G750" s="17" t="str">
        <f>IF(SUM('Test Sample Data'!G$3:G$98)&gt;10,IF(AND(ISNUMBER('Test Sample Data'!G749),'Test Sample Data'!G749&lt;$B$1,'Test Sample Data'!G749&gt;0),'Test Sample Data'!G749,$B$1),"")</f>
        <v/>
      </c>
      <c r="H750" s="17" t="str">
        <f>IF(SUM('Test Sample Data'!H$3:H$98)&gt;10,IF(AND(ISNUMBER('Test Sample Data'!H749),'Test Sample Data'!H749&lt;$B$1,'Test Sample Data'!H749&gt;0),'Test Sample Data'!H749,$B$1),"")</f>
        <v/>
      </c>
      <c r="I750" s="17" t="str">
        <f>IF(SUM('Test Sample Data'!I$3:I$98)&gt;10,IF(AND(ISNUMBER('Test Sample Data'!I749),'Test Sample Data'!I749&lt;$B$1,'Test Sample Data'!I749&gt;0),'Test Sample Data'!I749,$B$1),"")</f>
        <v/>
      </c>
      <c r="J750" s="17" t="str">
        <f>IF(SUM('Test Sample Data'!J$3:J$98)&gt;10,IF(AND(ISNUMBER('Test Sample Data'!J749),'Test Sample Data'!J749&lt;$B$1,'Test Sample Data'!J749&gt;0),'Test Sample Data'!J749,$B$1),"")</f>
        <v/>
      </c>
      <c r="K750" s="17" t="str">
        <f>IF(SUM('Test Sample Data'!K$3:K$98)&gt;10,IF(AND(ISNUMBER('Test Sample Data'!K749),'Test Sample Data'!K749&lt;$B$1,'Test Sample Data'!K749&gt;0),'Test Sample Data'!K749,$B$1),"")</f>
        <v/>
      </c>
      <c r="L750" s="17" t="str">
        <f>IF(SUM('Test Sample Data'!L$3:L$98)&gt;10,IF(AND(ISNUMBER('Test Sample Data'!L749),'Test Sample Data'!L749&lt;$B$1,'Test Sample Data'!L749&gt;0),'Test Sample Data'!L749,$B$1),"")</f>
        <v/>
      </c>
      <c r="M750" s="17" t="str">
        <f>IF(SUM('Test Sample Data'!M$3:M$98)&gt;10,IF(AND(ISNUMBER('Test Sample Data'!M749),'Test Sample Data'!M749&lt;$B$1,'Test Sample Data'!M749&gt;0),'Test Sample Data'!M749,$B$1),"")</f>
        <v/>
      </c>
      <c r="N750" s="17" t="str">
        <f>'Gene Table'!E749</f>
        <v>NC</v>
      </c>
      <c r="O750" s="17" t="str">
        <f>'Gene Table'!B749</f>
        <v>P03</v>
      </c>
      <c r="P750" s="17" t="str">
        <f>IF(SUM('Control Sample Data'!D$3:D$98)&gt;10,IF(AND(ISNUMBER('Control Sample Data'!D749),'Control Sample Data'!D749&lt;$B$1,'Control Sample Data'!D749&gt;0),'Control Sample Data'!D749,$B$1),"")</f>
        <v/>
      </c>
      <c r="Q750" s="17" t="str">
        <f>IF(SUM('Control Sample Data'!E$3:E$98)&gt;10,IF(AND(ISNUMBER('Control Sample Data'!E749),'Control Sample Data'!E749&lt;$B$1,'Control Sample Data'!E749&gt;0),'Control Sample Data'!E749,$B$1),"")</f>
        <v/>
      </c>
      <c r="R750" s="17" t="str">
        <f>IF(SUM('Control Sample Data'!F$3:F$98)&gt;10,IF(AND(ISNUMBER('Control Sample Data'!F749),'Control Sample Data'!F749&lt;$B$1,'Control Sample Data'!F749&gt;0),'Control Sample Data'!F749,$B$1),"")</f>
        <v/>
      </c>
      <c r="S750" s="17" t="str">
        <f>IF(SUM('Control Sample Data'!G$3:G$98)&gt;10,IF(AND(ISNUMBER('Control Sample Data'!G749),'Control Sample Data'!G749&lt;$B$1,'Control Sample Data'!G749&gt;0),'Control Sample Data'!G749,$B$1),"")</f>
        <v/>
      </c>
      <c r="T750" s="17" t="str">
        <f>IF(SUM('Control Sample Data'!H$3:H$98)&gt;10,IF(AND(ISNUMBER('Control Sample Data'!H749),'Control Sample Data'!H749&lt;$B$1,'Control Sample Data'!H749&gt;0),'Control Sample Data'!H749,$B$1),"")</f>
        <v/>
      </c>
      <c r="U750" s="17" t="str">
        <f>IF(SUM('Control Sample Data'!I$3:I$98)&gt;10,IF(AND(ISNUMBER('Control Sample Data'!I749),'Control Sample Data'!I749&lt;$B$1,'Control Sample Data'!I749&gt;0),'Control Sample Data'!I749,$B$1),"")</f>
        <v/>
      </c>
      <c r="V750" s="17" t="str">
        <f>IF(SUM('Control Sample Data'!J$3:J$98)&gt;10,IF(AND(ISNUMBER('Control Sample Data'!J749),'Control Sample Data'!J749&lt;$B$1,'Control Sample Data'!J749&gt;0),'Control Sample Data'!J749,$B$1),"")</f>
        <v/>
      </c>
      <c r="W750" s="17" t="str">
        <f>IF(SUM('Control Sample Data'!K$3:K$98)&gt;10,IF(AND(ISNUMBER('Control Sample Data'!K749),'Control Sample Data'!K749&lt;$B$1,'Control Sample Data'!K749&gt;0),'Control Sample Data'!K749,$B$1),"")</f>
        <v/>
      </c>
      <c r="X750" s="17" t="str">
        <f>IF(SUM('Control Sample Data'!L$3:L$98)&gt;10,IF(AND(ISNUMBER('Control Sample Data'!L749),'Control Sample Data'!L749&lt;$B$1,'Control Sample Data'!L749&gt;0),'Control Sample Data'!L749,$B$1),"")</f>
        <v/>
      </c>
      <c r="Y750" s="17" t="str">
        <f>IF(SUM('Control Sample Data'!M$3:M$98)&gt;10,IF(AND(ISNUMBER('Control Sample Data'!M749),'Control Sample Data'!M749&lt;$B$1,'Control Sample Data'!M749&gt;0),'Control Sample Data'!M749,$B$1),"")</f>
        <v/>
      </c>
      <c r="AT750" s="36" t="str">
        <f t="shared" si="493"/>
        <v/>
      </c>
      <c r="AU750" s="36" t="str">
        <f t="shared" si="494"/>
        <v/>
      </c>
      <c r="AV750" s="36" t="str">
        <f t="shared" si="495"/>
        <v/>
      </c>
      <c r="AW750" s="36" t="str">
        <f t="shared" si="496"/>
        <v/>
      </c>
      <c r="AX750" s="36" t="str">
        <f t="shared" si="497"/>
        <v/>
      </c>
      <c r="AY750" s="36" t="str">
        <f t="shared" si="498"/>
        <v/>
      </c>
      <c r="AZ750" s="36" t="str">
        <f t="shared" si="499"/>
        <v/>
      </c>
      <c r="BA750" s="36" t="str">
        <f t="shared" si="500"/>
        <v/>
      </c>
      <c r="BB750" s="36" t="str">
        <f t="shared" si="501"/>
        <v/>
      </c>
      <c r="BC750" s="36" t="str">
        <f t="shared" si="502"/>
        <v/>
      </c>
      <c r="BD750" s="36" t="str">
        <f t="shared" si="503"/>
        <v/>
      </c>
      <c r="BE750" s="36" t="str">
        <f t="shared" si="504"/>
        <v/>
      </c>
      <c r="BF750" s="36" t="str">
        <f t="shared" si="505"/>
        <v/>
      </c>
      <c r="BG750" s="36" t="str">
        <f t="shared" si="506"/>
        <v/>
      </c>
      <c r="BH750" s="36" t="str">
        <f t="shared" si="507"/>
        <v/>
      </c>
      <c r="BI750" s="36" t="str">
        <f t="shared" si="508"/>
        <v/>
      </c>
      <c r="BJ750" s="36" t="str">
        <f t="shared" si="509"/>
        <v/>
      </c>
      <c r="BK750" s="36" t="str">
        <f t="shared" si="510"/>
        <v/>
      </c>
      <c r="BL750" s="36" t="str">
        <f t="shared" si="511"/>
        <v/>
      </c>
      <c r="BM750" s="36" t="str">
        <f t="shared" si="512"/>
        <v/>
      </c>
      <c r="BN750" s="38" t="e">
        <f t="shared" si="471"/>
        <v>#DIV/0!</v>
      </c>
      <c r="BO750" s="38" t="e">
        <f t="shared" si="472"/>
        <v>#DIV/0!</v>
      </c>
      <c r="BP750" s="39" t="str">
        <f t="shared" si="473"/>
        <v/>
      </c>
      <c r="BQ750" s="39" t="str">
        <f t="shared" si="474"/>
        <v/>
      </c>
      <c r="BR750" s="39" t="str">
        <f t="shared" si="475"/>
        <v/>
      </c>
      <c r="BS750" s="39" t="str">
        <f t="shared" si="476"/>
        <v/>
      </c>
      <c r="BT750" s="39" t="str">
        <f t="shared" si="477"/>
        <v/>
      </c>
      <c r="BU750" s="39" t="str">
        <f t="shared" si="478"/>
        <v/>
      </c>
      <c r="BV750" s="39" t="str">
        <f t="shared" si="479"/>
        <v/>
      </c>
      <c r="BW750" s="39" t="str">
        <f t="shared" si="480"/>
        <v/>
      </c>
      <c r="BX750" s="39" t="str">
        <f t="shared" si="481"/>
        <v/>
      </c>
      <c r="BY750" s="39" t="str">
        <f t="shared" si="482"/>
        <v/>
      </c>
      <c r="BZ750" s="39" t="str">
        <f t="shared" si="483"/>
        <v/>
      </c>
      <c r="CA750" s="39" t="str">
        <f t="shared" si="484"/>
        <v/>
      </c>
      <c r="CB750" s="39" t="str">
        <f t="shared" si="485"/>
        <v/>
      </c>
      <c r="CC750" s="39" t="str">
        <f t="shared" si="486"/>
        <v/>
      </c>
      <c r="CD750" s="39" t="str">
        <f t="shared" si="487"/>
        <v/>
      </c>
      <c r="CE750" s="39" t="str">
        <f t="shared" si="488"/>
        <v/>
      </c>
      <c r="CF750" s="39" t="str">
        <f t="shared" si="489"/>
        <v/>
      </c>
      <c r="CG750" s="39" t="str">
        <f t="shared" si="490"/>
        <v/>
      </c>
      <c r="CH750" s="39" t="str">
        <f t="shared" si="491"/>
        <v/>
      </c>
      <c r="CI750" s="39" t="str">
        <f t="shared" si="492"/>
        <v/>
      </c>
    </row>
    <row r="751" spans="1:87">
      <c r="A751" s="18"/>
      <c r="B751" s="15" t="str">
        <f>'Gene Table'!E750</f>
        <v>NC</v>
      </c>
      <c r="C751" s="15" t="str">
        <f>'Gene Table'!B750</f>
        <v>P04</v>
      </c>
      <c r="D751" s="16" t="str">
        <f>IF(SUM('Test Sample Data'!D$3:D$98)&gt;10,IF(AND(ISNUMBER('Test Sample Data'!D750),'Test Sample Data'!D750&lt;$B$1,'Test Sample Data'!D750&gt;0),'Test Sample Data'!D750,$B$1),"")</f>
        <v/>
      </c>
      <c r="E751" s="17" t="str">
        <f>IF(SUM('Test Sample Data'!E$3:E$98)&gt;10,IF(AND(ISNUMBER('Test Sample Data'!E750),'Test Sample Data'!E750&lt;$B$1,'Test Sample Data'!E750&gt;0),'Test Sample Data'!E750,$B$1),"")</f>
        <v/>
      </c>
      <c r="F751" s="17" t="str">
        <f>IF(SUM('Test Sample Data'!F$3:F$98)&gt;10,IF(AND(ISNUMBER('Test Sample Data'!F750),'Test Sample Data'!F750&lt;$B$1,'Test Sample Data'!F750&gt;0),'Test Sample Data'!F750,$B$1),"")</f>
        <v/>
      </c>
      <c r="G751" s="17" t="str">
        <f>IF(SUM('Test Sample Data'!G$3:G$98)&gt;10,IF(AND(ISNUMBER('Test Sample Data'!G750),'Test Sample Data'!G750&lt;$B$1,'Test Sample Data'!G750&gt;0),'Test Sample Data'!G750,$B$1),"")</f>
        <v/>
      </c>
      <c r="H751" s="17" t="str">
        <f>IF(SUM('Test Sample Data'!H$3:H$98)&gt;10,IF(AND(ISNUMBER('Test Sample Data'!H750),'Test Sample Data'!H750&lt;$B$1,'Test Sample Data'!H750&gt;0),'Test Sample Data'!H750,$B$1),"")</f>
        <v/>
      </c>
      <c r="I751" s="17" t="str">
        <f>IF(SUM('Test Sample Data'!I$3:I$98)&gt;10,IF(AND(ISNUMBER('Test Sample Data'!I750),'Test Sample Data'!I750&lt;$B$1,'Test Sample Data'!I750&gt;0),'Test Sample Data'!I750,$B$1),"")</f>
        <v/>
      </c>
      <c r="J751" s="17" t="str">
        <f>IF(SUM('Test Sample Data'!J$3:J$98)&gt;10,IF(AND(ISNUMBER('Test Sample Data'!J750),'Test Sample Data'!J750&lt;$B$1,'Test Sample Data'!J750&gt;0),'Test Sample Data'!J750,$B$1),"")</f>
        <v/>
      </c>
      <c r="K751" s="17" t="str">
        <f>IF(SUM('Test Sample Data'!K$3:K$98)&gt;10,IF(AND(ISNUMBER('Test Sample Data'!K750),'Test Sample Data'!K750&lt;$B$1,'Test Sample Data'!K750&gt;0),'Test Sample Data'!K750,$B$1),"")</f>
        <v/>
      </c>
      <c r="L751" s="17" t="str">
        <f>IF(SUM('Test Sample Data'!L$3:L$98)&gt;10,IF(AND(ISNUMBER('Test Sample Data'!L750),'Test Sample Data'!L750&lt;$B$1,'Test Sample Data'!L750&gt;0),'Test Sample Data'!L750,$B$1),"")</f>
        <v/>
      </c>
      <c r="M751" s="17" t="str">
        <f>IF(SUM('Test Sample Data'!M$3:M$98)&gt;10,IF(AND(ISNUMBER('Test Sample Data'!M750),'Test Sample Data'!M750&lt;$B$1,'Test Sample Data'!M750&gt;0),'Test Sample Data'!M750,$B$1),"")</f>
        <v/>
      </c>
      <c r="N751" s="17" t="str">
        <f>'Gene Table'!E750</f>
        <v>NC</v>
      </c>
      <c r="O751" s="17" t="str">
        <f>'Gene Table'!B750</f>
        <v>P04</v>
      </c>
      <c r="P751" s="17" t="str">
        <f>IF(SUM('Control Sample Data'!D$3:D$98)&gt;10,IF(AND(ISNUMBER('Control Sample Data'!D750),'Control Sample Data'!D750&lt;$B$1,'Control Sample Data'!D750&gt;0),'Control Sample Data'!D750,$B$1),"")</f>
        <v/>
      </c>
      <c r="Q751" s="17" t="str">
        <f>IF(SUM('Control Sample Data'!E$3:E$98)&gt;10,IF(AND(ISNUMBER('Control Sample Data'!E750),'Control Sample Data'!E750&lt;$B$1,'Control Sample Data'!E750&gt;0),'Control Sample Data'!E750,$B$1),"")</f>
        <v/>
      </c>
      <c r="R751" s="17" t="str">
        <f>IF(SUM('Control Sample Data'!F$3:F$98)&gt;10,IF(AND(ISNUMBER('Control Sample Data'!F750),'Control Sample Data'!F750&lt;$B$1,'Control Sample Data'!F750&gt;0),'Control Sample Data'!F750,$B$1),"")</f>
        <v/>
      </c>
      <c r="S751" s="17" t="str">
        <f>IF(SUM('Control Sample Data'!G$3:G$98)&gt;10,IF(AND(ISNUMBER('Control Sample Data'!G750),'Control Sample Data'!G750&lt;$B$1,'Control Sample Data'!G750&gt;0),'Control Sample Data'!G750,$B$1),"")</f>
        <v/>
      </c>
      <c r="T751" s="17" t="str">
        <f>IF(SUM('Control Sample Data'!H$3:H$98)&gt;10,IF(AND(ISNUMBER('Control Sample Data'!H750),'Control Sample Data'!H750&lt;$B$1,'Control Sample Data'!H750&gt;0),'Control Sample Data'!H750,$B$1),"")</f>
        <v/>
      </c>
      <c r="U751" s="17" t="str">
        <f>IF(SUM('Control Sample Data'!I$3:I$98)&gt;10,IF(AND(ISNUMBER('Control Sample Data'!I750),'Control Sample Data'!I750&lt;$B$1,'Control Sample Data'!I750&gt;0),'Control Sample Data'!I750,$B$1),"")</f>
        <v/>
      </c>
      <c r="V751" s="17" t="str">
        <f>IF(SUM('Control Sample Data'!J$3:J$98)&gt;10,IF(AND(ISNUMBER('Control Sample Data'!J750),'Control Sample Data'!J750&lt;$B$1,'Control Sample Data'!J750&gt;0),'Control Sample Data'!J750,$B$1),"")</f>
        <v/>
      </c>
      <c r="W751" s="17" t="str">
        <f>IF(SUM('Control Sample Data'!K$3:K$98)&gt;10,IF(AND(ISNUMBER('Control Sample Data'!K750),'Control Sample Data'!K750&lt;$B$1,'Control Sample Data'!K750&gt;0),'Control Sample Data'!K750,$B$1),"")</f>
        <v/>
      </c>
      <c r="X751" s="17" t="str">
        <f>IF(SUM('Control Sample Data'!L$3:L$98)&gt;10,IF(AND(ISNUMBER('Control Sample Data'!L750),'Control Sample Data'!L750&lt;$B$1,'Control Sample Data'!L750&gt;0),'Control Sample Data'!L750,$B$1),"")</f>
        <v/>
      </c>
      <c r="Y751" s="17" t="str">
        <f>IF(SUM('Control Sample Data'!M$3:M$98)&gt;10,IF(AND(ISNUMBER('Control Sample Data'!M750),'Control Sample Data'!M750&lt;$B$1,'Control Sample Data'!M750&gt;0),'Control Sample Data'!M750,$B$1),"")</f>
        <v/>
      </c>
      <c r="AT751" s="36" t="str">
        <f t="shared" si="493"/>
        <v/>
      </c>
      <c r="AU751" s="36" t="str">
        <f t="shared" si="494"/>
        <v/>
      </c>
      <c r="AV751" s="36" t="str">
        <f t="shared" si="495"/>
        <v/>
      </c>
      <c r="AW751" s="36" t="str">
        <f t="shared" si="496"/>
        <v/>
      </c>
      <c r="AX751" s="36" t="str">
        <f t="shared" si="497"/>
        <v/>
      </c>
      <c r="AY751" s="36" t="str">
        <f t="shared" si="498"/>
        <v/>
      </c>
      <c r="AZ751" s="36" t="str">
        <f t="shared" si="499"/>
        <v/>
      </c>
      <c r="BA751" s="36" t="str">
        <f t="shared" si="500"/>
        <v/>
      </c>
      <c r="BB751" s="36" t="str">
        <f t="shared" si="501"/>
        <v/>
      </c>
      <c r="BC751" s="36" t="str">
        <f t="shared" si="502"/>
        <v/>
      </c>
      <c r="BD751" s="36" t="str">
        <f t="shared" si="503"/>
        <v/>
      </c>
      <c r="BE751" s="36" t="str">
        <f t="shared" si="504"/>
        <v/>
      </c>
      <c r="BF751" s="36" t="str">
        <f t="shared" si="505"/>
        <v/>
      </c>
      <c r="BG751" s="36" t="str">
        <f t="shared" si="506"/>
        <v/>
      </c>
      <c r="BH751" s="36" t="str">
        <f t="shared" si="507"/>
        <v/>
      </c>
      <c r="BI751" s="36" t="str">
        <f t="shared" si="508"/>
        <v/>
      </c>
      <c r="BJ751" s="36" t="str">
        <f t="shared" si="509"/>
        <v/>
      </c>
      <c r="BK751" s="36" t="str">
        <f t="shared" si="510"/>
        <v/>
      </c>
      <c r="BL751" s="36" t="str">
        <f t="shared" si="511"/>
        <v/>
      </c>
      <c r="BM751" s="36" t="str">
        <f t="shared" si="512"/>
        <v/>
      </c>
      <c r="BN751" s="38" t="e">
        <f t="shared" si="471"/>
        <v>#DIV/0!</v>
      </c>
      <c r="BO751" s="38" t="e">
        <f t="shared" si="472"/>
        <v>#DIV/0!</v>
      </c>
      <c r="BP751" s="39" t="str">
        <f t="shared" si="473"/>
        <v/>
      </c>
      <c r="BQ751" s="39" t="str">
        <f t="shared" si="474"/>
        <v/>
      </c>
      <c r="BR751" s="39" t="str">
        <f t="shared" si="475"/>
        <v/>
      </c>
      <c r="BS751" s="39" t="str">
        <f t="shared" si="476"/>
        <v/>
      </c>
      <c r="BT751" s="39" t="str">
        <f t="shared" si="477"/>
        <v/>
      </c>
      <c r="BU751" s="39" t="str">
        <f t="shared" si="478"/>
        <v/>
      </c>
      <c r="BV751" s="39" t="str">
        <f t="shared" si="479"/>
        <v/>
      </c>
      <c r="BW751" s="39" t="str">
        <f t="shared" si="480"/>
        <v/>
      </c>
      <c r="BX751" s="39" t="str">
        <f t="shared" si="481"/>
        <v/>
      </c>
      <c r="BY751" s="39" t="str">
        <f t="shared" si="482"/>
        <v/>
      </c>
      <c r="BZ751" s="39" t="str">
        <f t="shared" si="483"/>
        <v/>
      </c>
      <c r="CA751" s="39" t="str">
        <f t="shared" si="484"/>
        <v/>
      </c>
      <c r="CB751" s="39" t="str">
        <f t="shared" si="485"/>
        <v/>
      </c>
      <c r="CC751" s="39" t="str">
        <f t="shared" si="486"/>
        <v/>
      </c>
      <c r="CD751" s="39" t="str">
        <f t="shared" si="487"/>
        <v/>
      </c>
      <c r="CE751" s="39" t="str">
        <f t="shared" si="488"/>
        <v/>
      </c>
      <c r="CF751" s="39" t="str">
        <f t="shared" si="489"/>
        <v/>
      </c>
      <c r="CG751" s="39" t="str">
        <f t="shared" si="490"/>
        <v/>
      </c>
      <c r="CH751" s="39" t="str">
        <f t="shared" si="491"/>
        <v/>
      </c>
      <c r="CI751" s="39" t="str">
        <f t="shared" si="492"/>
        <v/>
      </c>
    </row>
    <row r="752" spans="1:87">
      <c r="A752" s="18"/>
      <c r="B752" s="15" t="str">
        <f>'Gene Table'!E751</f>
        <v>HK1</v>
      </c>
      <c r="C752" s="15" t="str">
        <f>'Gene Table'!B751</f>
        <v>P05</v>
      </c>
      <c r="D752" s="16" t="str">
        <f>IF(SUM('Test Sample Data'!D$3:D$98)&gt;10,IF(AND(ISNUMBER('Test Sample Data'!D751),'Test Sample Data'!D751&lt;$B$1,'Test Sample Data'!D751&gt;0),'Test Sample Data'!D751,$B$1),"")</f>
        <v/>
      </c>
      <c r="E752" s="17" t="str">
        <f>IF(SUM('Test Sample Data'!E$3:E$98)&gt;10,IF(AND(ISNUMBER('Test Sample Data'!E751),'Test Sample Data'!E751&lt;$B$1,'Test Sample Data'!E751&gt;0),'Test Sample Data'!E751,$B$1),"")</f>
        <v/>
      </c>
      <c r="F752" s="17" t="str">
        <f>IF(SUM('Test Sample Data'!F$3:F$98)&gt;10,IF(AND(ISNUMBER('Test Sample Data'!F751),'Test Sample Data'!F751&lt;$B$1,'Test Sample Data'!F751&gt;0),'Test Sample Data'!F751,$B$1),"")</f>
        <v/>
      </c>
      <c r="G752" s="17" t="str">
        <f>IF(SUM('Test Sample Data'!G$3:G$98)&gt;10,IF(AND(ISNUMBER('Test Sample Data'!G751),'Test Sample Data'!G751&lt;$B$1,'Test Sample Data'!G751&gt;0),'Test Sample Data'!G751,$B$1),"")</f>
        <v/>
      </c>
      <c r="H752" s="17" t="str">
        <f>IF(SUM('Test Sample Data'!H$3:H$98)&gt;10,IF(AND(ISNUMBER('Test Sample Data'!H751),'Test Sample Data'!H751&lt;$B$1,'Test Sample Data'!H751&gt;0),'Test Sample Data'!H751,$B$1),"")</f>
        <v/>
      </c>
      <c r="I752" s="17" t="str">
        <f>IF(SUM('Test Sample Data'!I$3:I$98)&gt;10,IF(AND(ISNUMBER('Test Sample Data'!I751),'Test Sample Data'!I751&lt;$B$1,'Test Sample Data'!I751&gt;0),'Test Sample Data'!I751,$B$1),"")</f>
        <v/>
      </c>
      <c r="J752" s="17" t="str">
        <f>IF(SUM('Test Sample Data'!J$3:J$98)&gt;10,IF(AND(ISNUMBER('Test Sample Data'!J751),'Test Sample Data'!J751&lt;$B$1,'Test Sample Data'!J751&gt;0),'Test Sample Data'!J751,$B$1),"")</f>
        <v/>
      </c>
      <c r="K752" s="17" t="str">
        <f>IF(SUM('Test Sample Data'!K$3:K$98)&gt;10,IF(AND(ISNUMBER('Test Sample Data'!K751),'Test Sample Data'!K751&lt;$B$1,'Test Sample Data'!K751&gt;0),'Test Sample Data'!K751,$B$1),"")</f>
        <v/>
      </c>
      <c r="L752" s="17" t="str">
        <f>IF(SUM('Test Sample Data'!L$3:L$98)&gt;10,IF(AND(ISNUMBER('Test Sample Data'!L751),'Test Sample Data'!L751&lt;$B$1,'Test Sample Data'!L751&gt;0),'Test Sample Data'!L751,$B$1),"")</f>
        <v/>
      </c>
      <c r="M752" s="17" t="str">
        <f>IF(SUM('Test Sample Data'!M$3:M$98)&gt;10,IF(AND(ISNUMBER('Test Sample Data'!M751),'Test Sample Data'!M751&lt;$B$1,'Test Sample Data'!M751&gt;0),'Test Sample Data'!M751,$B$1),"")</f>
        <v/>
      </c>
      <c r="N752" s="17" t="str">
        <f>'Gene Table'!E751</f>
        <v>HK1</v>
      </c>
      <c r="O752" s="17" t="str">
        <f>'Gene Table'!B751</f>
        <v>P05</v>
      </c>
      <c r="P752" s="17" t="str">
        <f>IF(SUM('Control Sample Data'!D$3:D$98)&gt;10,IF(AND(ISNUMBER('Control Sample Data'!D751),'Control Sample Data'!D751&lt;$B$1,'Control Sample Data'!D751&gt;0),'Control Sample Data'!D751,$B$1),"")</f>
        <v/>
      </c>
      <c r="Q752" s="17" t="str">
        <f>IF(SUM('Control Sample Data'!E$3:E$98)&gt;10,IF(AND(ISNUMBER('Control Sample Data'!E751),'Control Sample Data'!E751&lt;$B$1,'Control Sample Data'!E751&gt;0),'Control Sample Data'!E751,$B$1),"")</f>
        <v/>
      </c>
      <c r="R752" s="17" t="str">
        <f>IF(SUM('Control Sample Data'!F$3:F$98)&gt;10,IF(AND(ISNUMBER('Control Sample Data'!F751),'Control Sample Data'!F751&lt;$B$1,'Control Sample Data'!F751&gt;0),'Control Sample Data'!F751,$B$1),"")</f>
        <v/>
      </c>
      <c r="S752" s="17" t="str">
        <f>IF(SUM('Control Sample Data'!G$3:G$98)&gt;10,IF(AND(ISNUMBER('Control Sample Data'!G751),'Control Sample Data'!G751&lt;$B$1,'Control Sample Data'!G751&gt;0),'Control Sample Data'!G751,$B$1),"")</f>
        <v/>
      </c>
      <c r="T752" s="17" t="str">
        <f>IF(SUM('Control Sample Data'!H$3:H$98)&gt;10,IF(AND(ISNUMBER('Control Sample Data'!H751),'Control Sample Data'!H751&lt;$B$1,'Control Sample Data'!H751&gt;0),'Control Sample Data'!H751,$B$1),"")</f>
        <v/>
      </c>
      <c r="U752" s="17" t="str">
        <f>IF(SUM('Control Sample Data'!I$3:I$98)&gt;10,IF(AND(ISNUMBER('Control Sample Data'!I751),'Control Sample Data'!I751&lt;$B$1,'Control Sample Data'!I751&gt;0),'Control Sample Data'!I751,$B$1),"")</f>
        <v/>
      </c>
      <c r="V752" s="17" t="str">
        <f>IF(SUM('Control Sample Data'!J$3:J$98)&gt;10,IF(AND(ISNUMBER('Control Sample Data'!J751),'Control Sample Data'!J751&lt;$B$1,'Control Sample Data'!J751&gt;0),'Control Sample Data'!J751,$B$1),"")</f>
        <v/>
      </c>
      <c r="W752" s="17" t="str">
        <f>IF(SUM('Control Sample Data'!K$3:K$98)&gt;10,IF(AND(ISNUMBER('Control Sample Data'!K751),'Control Sample Data'!K751&lt;$B$1,'Control Sample Data'!K751&gt;0),'Control Sample Data'!K751,$B$1),"")</f>
        <v/>
      </c>
      <c r="X752" s="17" t="str">
        <f>IF(SUM('Control Sample Data'!L$3:L$98)&gt;10,IF(AND(ISNUMBER('Control Sample Data'!L751),'Control Sample Data'!L751&lt;$B$1,'Control Sample Data'!L751&gt;0),'Control Sample Data'!L751,$B$1),"")</f>
        <v/>
      </c>
      <c r="Y752" s="17" t="str">
        <f>IF(SUM('Control Sample Data'!M$3:M$98)&gt;10,IF(AND(ISNUMBER('Control Sample Data'!M751),'Control Sample Data'!M751&lt;$B$1,'Control Sample Data'!M751&gt;0),'Control Sample Data'!M751,$B$1),"")</f>
        <v/>
      </c>
      <c r="AT752" s="36" t="str">
        <f t="shared" si="493"/>
        <v/>
      </c>
      <c r="AU752" s="36" t="str">
        <f t="shared" si="494"/>
        <v/>
      </c>
      <c r="AV752" s="36" t="str">
        <f t="shared" si="495"/>
        <v/>
      </c>
      <c r="AW752" s="36" t="str">
        <f t="shared" si="496"/>
        <v/>
      </c>
      <c r="AX752" s="36" t="str">
        <f t="shared" si="497"/>
        <v/>
      </c>
      <c r="AY752" s="36" t="str">
        <f t="shared" si="498"/>
        <v/>
      </c>
      <c r="AZ752" s="36" t="str">
        <f t="shared" si="499"/>
        <v/>
      </c>
      <c r="BA752" s="36" t="str">
        <f t="shared" si="500"/>
        <v/>
      </c>
      <c r="BB752" s="36" t="str">
        <f t="shared" si="501"/>
        <v/>
      </c>
      <c r="BC752" s="36" t="str">
        <f t="shared" si="502"/>
        <v/>
      </c>
      <c r="BD752" s="36" t="str">
        <f t="shared" si="503"/>
        <v/>
      </c>
      <c r="BE752" s="36" t="str">
        <f t="shared" si="504"/>
        <v/>
      </c>
      <c r="BF752" s="36" t="str">
        <f t="shared" si="505"/>
        <v/>
      </c>
      <c r="BG752" s="36" t="str">
        <f t="shared" si="506"/>
        <v/>
      </c>
      <c r="BH752" s="36" t="str">
        <f t="shared" si="507"/>
        <v/>
      </c>
      <c r="BI752" s="36" t="str">
        <f t="shared" si="508"/>
        <v/>
      </c>
      <c r="BJ752" s="36" t="str">
        <f t="shared" si="509"/>
        <v/>
      </c>
      <c r="BK752" s="36" t="str">
        <f t="shared" si="510"/>
        <v/>
      </c>
      <c r="BL752" s="36" t="str">
        <f t="shared" si="511"/>
        <v/>
      </c>
      <c r="BM752" s="36" t="str">
        <f t="shared" si="512"/>
        <v/>
      </c>
      <c r="BN752" s="38" t="e">
        <f t="shared" si="471"/>
        <v>#DIV/0!</v>
      </c>
      <c r="BO752" s="38" t="e">
        <f t="shared" si="472"/>
        <v>#DIV/0!</v>
      </c>
      <c r="BP752" s="39" t="str">
        <f t="shared" si="473"/>
        <v/>
      </c>
      <c r="BQ752" s="39" t="str">
        <f t="shared" si="474"/>
        <v/>
      </c>
      <c r="BR752" s="39" t="str">
        <f t="shared" si="475"/>
        <v/>
      </c>
      <c r="BS752" s="39" t="str">
        <f t="shared" si="476"/>
        <v/>
      </c>
      <c r="BT752" s="39" t="str">
        <f t="shared" si="477"/>
        <v/>
      </c>
      <c r="BU752" s="39" t="str">
        <f t="shared" si="478"/>
        <v/>
      </c>
      <c r="BV752" s="39" t="str">
        <f t="shared" si="479"/>
        <v/>
      </c>
      <c r="BW752" s="39" t="str">
        <f t="shared" si="480"/>
        <v/>
      </c>
      <c r="BX752" s="39" t="str">
        <f t="shared" si="481"/>
        <v/>
      </c>
      <c r="BY752" s="39" t="str">
        <f t="shared" si="482"/>
        <v/>
      </c>
      <c r="BZ752" s="39" t="str">
        <f t="shared" si="483"/>
        <v/>
      </c>
      <c r="CA752" s="39" t="str">
        <f t="shared" si="484"/>
        <v/>
      </c>
      <c r="CB752" s="39" t="str">
        <f t="shared" si="485"/>
        <v/>
      </c>
      <c r="CC752" s="39" t="str">
        <f t="shared" si="486"/>
        <v/>
      </c>
      <c r="CD752" s="39" t="str">
        <f t="shared" si="487"/>
        <v/>
      </c>
      <c r="CE752" s="39" t="str">
        <f t="shared" si="488"/>
        <v/>
      </c>
      <c r="CF752" s="39" t="str">
        <f t="shared" si="489"/>
        <v/>
      </c>
      <c r="CG752" s="39" t="str">
        <f t="shared" si="490"/>
        <v/>
      </c>
      <c r="CH752" s="39" t="str">
        <f t="shared" si="491"/>
        <v/>
      </c>
      <c r="CI752" s="39" t="str">
        <f t="shared" si="492"/>
        <v/>
      </c>
    </row>
    <row r="753" spans="1:87">
      <c r="A753" s="18"/>
      <c r="B753" s="15" t="str">
        <f>'Gene Table'!E752</f>
        <v>HK1</v>
      </c>
      <c r="C753" s="15" t="str">
        <f>'Gene Table'!B752</f>
        <v>P06</v>
      </c>
      <c r="D753" s="16" t="str">
        <f>IF(SUM('Test Sample Data'!D$3:D$98)&gt;10,IF(AND(ISNUMBER('Test Sample Data'!D752),'Test Sample Data'!D752&lt;$B$1,'Test Sample Data'!D752&gt;0),'Test Sample Data'!D752,$B$1),"")</f>
        <v/>
      </c>
      <c r="E753" s="17" t="str">
        <f>IF(SUM('Test Sample Data'!E$3:E$98)&gt;10,IF(AND(ISNUMBER('Test Sample Data'!E752),'Test Sample Data'!E752&lt;$B$1,'Test Sample Data'!E752&gt;0),'Test Sample Data'!E752,$B$1),"")</f>
        <v/>
      </c>
      <c r="F753" s="17" t="str">
        <f>IF(SUM('Test Sample Data'!F$3:F$98)&gt;10,IF(AND(ISNUMBER('Test Sample Data'!F752),'Test Sample Data'!F752&lt;$B$1,'Test Sample Data'!F752&gt;0),'Test Sample Data'!F752,$B$1),"")</f>
        <v/>
      </c>
      <c r="G753" s="17" t="str">
        <f>IF(SUM('Test Sample Data'!G$3:G$98)&gt;10,IF(AND(ISNUMBER('Test Sample Data'!G752),'Test Sample Data'!G752&lt;$B$1,'Test Sample Data'!G752&gt;0),'Test Sample Data'!G752,$B$1),"")</f>
        <v/>
      </c>
      <c r="H753" s="17" t="str">
        <f>IF(SUM('Test Sample Data'!H$3:H$98)&gt;10,IF(AND(ISNUMBER('Test Sample Data'!H752),'Test Sample Data'!H752&lt;$B$1,'Test Sample Data'!H752&gt;0),'Test Sample Data'!H752,$B$1),"")</f>
        <v/>
      </c>
      <c r="I753" s="17" t="str">
        <f>IF(SUM('Test Sample Data'!I$3:I$98)&gt;10,IF(AND(ISNUMBER('Test Sample Data'!I752),'Test Sample Data'!I752&lt;$B$1,'Test Sample Data'!I752&gt;0),'Test Sample Data'!I752,$B$1),"")</f>
        <v/>
      </c>
      <c r="J753" s="17" t="str">
        <f>IF(SUM('Test Sample Data'!J$3:J$98)&gt;10,IF(AND(ISNUMBER('Test Sample Data'!J752),'Test Sample Data'!J752&lt;$B$1,'Test Sample Data'!J752&gt;0),'Test Sample Data'!J752,$B$1),"")</f>
        <v/>
      </c>
      <c r="K753" s="17" t="str">
        <f>IF(SUM('Test Sample Data'!K$3:K$98)&gt;10,IF(AND(ISNUMBER('Test Sample Data'!K752),'Test Sample Data'!K752&lt;$B$1,'Test Sample Data'!K752&gt;0),'Test Sample Data'!K752,$B$1),"")</f>
        <v/>
      </c>
      <c r="L753" s="17" t="str">
        <f>IF(SUM('Test Sample Data'!L$3:L$98)&gt;10,IF(AND(ISNUMBER('Test Sample Data'!L752),'Test Sample Data'!L752&lt;$B$1,'Test Sample Data'!L752&gt;0),'Test Sample Data'!L752,$B$1),"")</f>
        <v/>
      </c>
      <c r="M753" s="17" t="str">
        <f>IF(SUM('Test Sample Data'!M$3:M$98)&gt;10,IF(AND(ISNUMBER('Test Sample Data'!M752),'Test Sample Data'!M752&lt;$B$1,'Test Sample Data'!M752&gt;0),'Test Sample Data'!M752,$B$1),"")</f>
        <v/>
      </c>
      <c r="N753" s="17" t="str">
        <f>'Gene Table'!E752</f>
        <v>HK1</v>
      </c>
      <c r="O753" s="17" t="str">
        <f>'Gene Table'!B752</f>
        <v>P06</v>
      </c>
      <c r="P753" s="17" t="str">
        <f>IF(SUM('Control Sample Data'!D$3:D$98)&gt;10,IF(AND(ISNUMBER('Control Sample Data'!D752),'Control Sample Data'!D752&lt;$B$1,'Control Sample Data'!D752&gt;0),'Control Sample Data'!D752,$B$1),"")</f>
        <v/>
      </c>
      <c r="Q753" s="17" t="str">
        <f>IF(SUM('Control Sample Data'!E$3:E$98)&gt;10,IF(AND(ISNUMBER('Control Sample Data'!E752),'Control Sample Data'!E752&lt;$B$1,'Control Sample Data'!E752&gt;0),'Control Sample Data'!E752,$B$1),"")</f>
        <v/>
      </c>
      <c r="R753" s="17" t="str">
        <f>IF(SUM('Control Sample Data'!F$3:F$98)&gt;10,IF(AND(ISNUMBER('Control Sample Data'!F752),'Control Sample Data'!F752&lt;$B$1,'Control Sample Data'!F752&gt;0),'Control Sample Data'!F752,$B$1),"")</f>
        <v/>
      </c>
      <c r="S753" s="17" t="str">
        <f>IF(SUM('Control Sample Data'!G$3:G$98)&gt;10,IF(AND(ISNUMBER('Control Sample Data'!G752),'Control Sample Data'!G752&lt;$B$1,'Control Sample Data'!G752&gt;0),'Control Sample Data'!G752,$B$1),"")</f>
        <v/>
      </c>
      <c r="T753" s="17" t="str">
        <f>IF(SUM('Control Sample Data'!H$3:H$98)&gt;10,IF(AND(ISNUMBER('Control Sample Data'!H752),'Control Sample Data'!H752&lt;$B$1,'Control Sample Data'!H752&gt;0),'Control Sample Data'!H752,$B$1),"")</f>
        <v/>
      </c>
      <c r="U753" s="17" t="str">
        <f>IF(SUM('Control Sample Data'!I$3:I$98)&gt;10,IF(AND(ISNUMBER('Control Sample Data'!I752),'Control Sample Data'!I752&lt;$B$1,'Control Sample Data'!I752&gt;0),'Control Sample Data'!I752,$B$1),"")</f>
        <v/>
      </c>
      <c r="V753" s="17" t="str">
        <f>IF(SUM('Control Sample Data'!J$3:J$98)&gt;10,IF(AND(ISNUMBER('Control Sample Data'!J752),'Control Sample Data'!J752&lt;$B$1,'Control Sample Data'!J752&gt;0),'Control Sample Data'!J752,$B$1),"")</f>
        <v/>
      </c>
      <c r="W753" s="17" t="str">
        <f>IF(SUM('Control Sample Data'!K$3:K$98)&gt;10,IF(AND(ISNUMBER('Control Sample Data'!K752),'Control Sample Data'!K752&lt;$B$1,'Control Sample Data'!K752&gt;0),'Control Sample Data'!K752,$B$1),"")</f>
        <v/>
      </c>
      <c r="X753" s="17" t="str">
        <f>IF(SUM('Control Sample Data'!L$3:L$98)&gt;10,IF(AND(ISNUMBER('Control Sample Data'!L752),'Control Sample Data'!L752&lt;$B$1,'Control Sample Data'!L752&gt;0),'Control Sample Data'!L752,$B$1),"")</f>
        <v/>
      </c>
      <c r="Y753" s="17" t="str">
        <f>IF(SUM('Control Sample Data'!M$3:M$98)&gt;10,IF(AND(ISNUMBER('Control Sample Data'!M752),'Control Sample Data'!M752&lt;$B$1,'Control Sample Data'!M752&gt;0),'Control Sample Data'!M752,$B$1),"")</f>
        <v/>
      </c>
      <c r="AT753" s="36" t="str">
        <f t="shared" si="493"/>
        <v/>
      </c>
      <c r="AU753" s="36" t="str">
        <f t="shared" si="494"/>
        <v/>
      </c>
      <c r="AV753" s="36" t="str">
        <f t="shared" si="495"/>
        <v/>
      </c>
      <c r="AW753" s="36" t="str">
        <f t="shared" si="496"/>
        <v/>
      </c>
      <c r="AX753" s="36" t="str">
        <f t="shared" si="497"/>
        <v/>
      </c>
      <c r="AY753" s="36" t="str">
        <f t="shared" si="498"/>
        <v/>
      </c>
      <c r="AZ753" s="36" t="str">
        <f t="shared" si="499"/>
        <v/>
      </c>
      <c r="BA753" s="36" t="str">
        <f t="shared" si="500"/>
        <v/>
      </c>
      <c r="BB753" s="36" t="str">
        <f t="shared" si="501"/>
        <v/>
      </c>
      <c r="BC753" s="36" t="str">
        <f t="shared" si="502"/>
        <v/>
      </c>
      <c r="BD753" s="36" t="str">
        <f t="shared" si="503"/>
        <v/>
      </c>
      <c r="BE753" s="36" t="str">
        <f t="shared" si="504"/>
        <v/>
      </c>
      <c r="BF753" s="36" t="str">
        <f t="shared" si="505"/>
        <v/>
      </c>
      <c r="BG753" s="36" t="str">
        <f t="shared" si="506"/>
        <v/>
      </c>
      <c r="BH753" s="36" t="str">
        <f t="shared" si="507"/>
        <v/>
      </c>
      <c r="BI753" s="36" t="str">
        <f t="shared" si="508"/>
        <v/>
      </c>
      <c r="BJ753" s="36" t="str">
        <f t="shared" si="509"/>
        <v/>
      </c>
      <c r="BK753" s="36" t="str">
        <f t="shared" si="510"/>
        <v/>
      </c>
      <c r="BL753" s="36" t="str">
        <f t="shared" si="511"/>
        <v/>
      </c>
      <c r="BM753" s="36" t="str">
        <f t="shared" si="512"/>
        <v/>
      </c>
      <c r="BN753" s="38" t="e">
        <f t="shared" si="471"/>
        <v>#DIV/0!</v>
      </c>
      <c r="BO753" s="38" t="e">
        <f t="shared" si="472"/>
        <v>#DIV/0!</v>
      </c>
      <c r="BP753" s="39" t="str">
        <f t="shared" si="473"/>
        <v/>
      </c>
      <c r="BQ753" s="39" t="str">
        <f t="shared" si="474"/>
        <v/>
      </c>
      <c r="BR753" s="39" t="str">
        <f t="shared" si="475"/>
        <v/>
      </c>
      <c r="BS753" s="39" t="str">
        <f t="shared" si="476"/>
        <v/>
      </c>
      <c r="BT753" s="39" t="str">
        <f t="shared" si="477"/>
        <v/>
      </c>
      <c r="BU753" s="39" t="str">
        <f t="shared" si="478"/>
        <v/>
      </c>
      <c r="BV753" s="39" t="str">
        <f t="shared" si="479"/>
        <v/>
      </c>
      <c r="BW753" s="39" t="str">
        <f t="shared" si="480"/>
        <v/>
      </c>
      <c r="BX753" s="39" t="str">
        <f t="shared" si="481"/>
        <v/>
      </c>
      <c r="BY753" s="39" t="str">
        <f t="shared" si="482"/>
        <v/>
      </c>
      <c r="BZ753" s="39" t="str">
        <f t="shared" si="483"/>
        <v/>
      </c>
      <c r="CA753" s="39" t="str">
        <f t="shared" si="484"/>
        <v/>
      </c>
      <c r="CB753" s="39" t="str">
        <f t="shared" si="485"/>
        <v/>
      </c>
      <c r="CC753" s="39" t="str">
        <f t="shared" si="486"/>
        <v/>
      </c>
      <c r="CD753" s="39" t="str">
        <f t="shared" si="487"/>
        <v/>
      </c>
      <c r="CE753" s="39" t="str">
        <f t="shared" si="488"/>
        <v/>
      </c>
      <c r="CF753" s="39" t="str">
        <f t="shared" si="489"/>
        <v/>
      </c>
      <c r="CG753" s="39" t="str">
        <f t="shared" si="490"/>
        <v/>
      </c>
      <c r="CH753" s="39" t="str">
        <f t="shared" si="491"/>
        <v/>
      </c>
      <c r="CI753" s="39" t="str">
        <f t="shared" si="492"/>
        <v/>
      </c>
    </row>
    <row r="754" spans="1:87">
      <c r="A754" s="18"/>
      <c r="B754" s="15" t="str">
        <f>'Gene Table'!E753</f>
        <v>HK2</v>
      </c>
      <c r="C754" s="15" t="str">
        <f>'Gene Table'!B753</f>
        <v>P07</v>
      </c>
      <c r="D754" s="16" t="str">
        <f>IF(SUM('Test Sample Data'!D$3:D$98)&gt;10,IF(AND(ISNUMBER('Test Sample Data'!D753),'Test Sample Data'!D753&lt;$B$1,'Test Sample Data'!D753&gt;0),'Test Sample Data'!D753,$B$1),"")</f>
        <v/>
      </c>
      <c r="E754" s="17" t="str">
        <f>IF(SUM('Test Sample Data'!E$3:E$98)&gt;10,IF(AND(ISNUMBER('Test Sample Data'!E753),'Test Sample Data'!E753&lt;$B$1,'Test Sample Data'!E753&gt;0),'Test Sample Data'!E753,$B$1),"")</f>
        <v/>
      </c>
      <c r="F754" s="17" t="str">
        <f>IF(SUM('Test Sample Data'!F$3:F$98)&gt;10,IF(AND(ISNUMBER('Test Sample Data'!F753),'Test Sample Data'!F753&lt;$B$1,'Test Sample Data'!F753&gt;0),'Test Sample Data'!F753,$B$1),"")</f>
        <v/>
      </c>
      <c r="G754" s="17" t="str">
        <f>IF(SUM('Test Sample Data'!G$3:G$98)&gt;10,IF(AND(ISNUMBER('Test Sample Data'!G753),'Test Sample Data'!G753&lt;$B$1,'Test Sample Data'!G753&gt;0),'Test Sample Data'!G753,$B$1),"")</f>
        <v/>
      </c>
      <c r="H754" s="17" t="str">
        <f>IF(SUM('Test Sample Data'!H$3:H$98)&gt;10,IF(AND(ISNUMBER('Test Sample Data'!H753),'Test Sample Data'!H753&lt;$B$1,'Test Sample Data'!H753&gt;0),'Test Sample Data'!H753,$B$1),"")</f>
        <v/>
      </c>
      <c r="I754" s="17" t="str">
        <f>IF(SUM('Test Sample Data'!I$3:I$98)&gt;10,IF(AND(ISNUMBER('Test Sample Data'!I753),'Test Sample Data'!I753&lt;$B$1,'Test Sample Data'!I753&gt;0),'Test Sample Data'!I753,$B$1),"")</f>
        <v/>
      </c>
      <c r="J754" s="17" t="str">
        <f>IF(SUM('Test Sample Data'!J$3:J$98)&gt;10,IF(AND(ISNUMBER('Test Sample Data'!J753),'Test Sample Data'!J753&lt;$B$1,'Test Sample Data'!J753&gt;0),'Test Sample Data'!J753,$B$1),"")</f>
        <v/>
      </c>
      <c r="K754" s="17" t="str">
        <f>IF(SUM('Test Sample Data'!K$3:K$98)&gt;10,IF(AND(ISNUMBER('Test Sample Data'!K753),'Test Sample Data'!K753&lt;$B$1,'Test Sample Data'!K753&gt;0),'Test Sample Data'!K753,$B$1),"")</f>
        <v/>
      </c>
      <c r="L754" s="17" t="str">
        <f>IF(SUM('Test Sample Data'!L$3:L$98)&gt;10,IF(AND(ISNUMBER('Test Sample Data'!L753),'Test Sample Data'!L753&lt;$B$1,'Test Sample Data'!L753&gt;0),'Test Sample Data'!L753,$B$1),"")</f>
        <v/>
      </c>
      <c r="M754" s="17" t="str">
        <f>IF(SUM('Test Sample Data'!M$3:M$98)&gt;10,IF(AND(ISNUMBER('Test Sample Data'!M753),'Test Sample Data'!M753&lt;$B$1,'Test Sample Data'!M753&gt;0),'Test Sample Data'!M753,$B$1),"")</f>
        <v/>
      </c>
      <c r="N754" s="17" t="str">
        <f>'Gene Table'!E753</f>
        <v>HK2</v>
      </c>
      <c r="O754" s="17" t="str">
        <f>'Gene Table'!B753</f>
        <v>P07</v>
      </c>
      <c r="P754" s="17" t="str">
        <f>IF(SUM('Control Sample Data'!D$3:D$98)&gt;10,IF(AND(ISNUMBER('Control Sample Data'!D753),'Control Sample Data'!D753&lt;$B$1,'Control Sample Data'!D753&gt;0),'Control Sample Data'!D753,$B$1),"")</f>
        <v/>
      </c>
      <c r="Q754" s="17" t="str">
        <f>IF(SUM('Control Sample Data'!E$3:E$98)&gt;10,IF(AND(ISNUMBER('Control Sample Data'!E753),'Control Sample Data'!E753&lt;$B$1,'Control Sample Data'!E753&gt;0),'Control Sample Data'!E753,$B$1),"")</f>
        <v/>
      </c>
      <c r="R754" s="17" t="str">
        <f>IF(SUM('Control Sample Data'!F$3:F$98)&gt;10,IF(AND(ISNUMBER('Control Sample Data'!F753),'Control Sample Data'!F753&lt;$B$1,'Control Sample Data'!F753&gt;0),'Control Sample Data'!F753,$B$1),"")</f>
        <v/>
      </c>
      <c r="S754" s="17" t="str">
        <f>IF(SUM('Control Sample Data'!G$3:G$98)&gt;10,IF(AND(ISNUMBER('Control Sample Data'!G753),'Control Sample Data'!G753&lt;$B$1,'Control Sample Data'!G753&gt;0),'Control Sample Data'!G753,$B$1),"")</f>
        <v/>
      </c>
      <c r="T754" s="17" t="str">
        <f>IF(SUM('Control Sample Data'!H$3:H$98)&gt;10,IF(AND(ISNUMBER('Control Sample Data'!H753),'Control Sample Data'!H753&lt;$B$1,'Control Sample Data'!H753&gt;0),'Control Sample Data'!H753,$B$1),"")</f>
        <v/>
      </c>
      <c r="U754" s="17" t="str">
        <f>IF(SUM('Control Sample Data'!I$3:I$98)&gt;10,IF(AND(ISNUMBER('Control Sample Data'!I753),'Control Sample Data'!I753&lt;$B$1,'Control Sample Data'!I753&gt;0),'Control Sample Data'!I753,$B$1),"")</f>
        <v/>
      </c>
      <c r="V754" s="17" t="str">
        <f>IF(SUM('Control Sample Data'!J$3:J$98)&gt;10,IF(AND(ISNUMBER('Control Sample Data'!J753),'Control Sample Data'!J753&lt;$B$1,'Control Sample Data'!J753&gt;0),'Control Sample Data'!J753,$B$1),"")</f>
        <v/>
      </c>
      <c r="W754" s="17" t="str">
        <f>IF(SUM('Control Sample Data'!K$3:K$98)&gt;10,IF(AND(ISNUMBER('Control Sample Data'!K753),'Control Sample Data'!K753&lt;$B$1,'Control Sample Data'!K753&gt;0),'Control Sample Data'!K753,$B$1),"")</f>
        <v/>
      </c>
      <c r="X754" s="17" t="str">
        <f>IF(SUM('Control Sample Data'!L$3:L$98)&gt;10,IF(AND(ISNUMBER('Control Sample Data'!L753),'Control Sample Data'!L753&lt;$B$1,'Control Sample Data'!L753&gt;0),'Control Sample Data'!L753,$B$1),"")</f>
        <v/>
      </c>
      <c r="Y754" s="17" t="str">
        <f>IF(SUM('Control Sample Data'!M$3:M$98)&gt;10,IF(AND(ISNUMBER('Control Sample Data'!M753),'Control Sample Data'!M753&lt;$B$1,'Control Sample Data'!M753&gt;0),'Control Sample Data'!M753,$B$1),"")</f>
        <v/>
      </c>
      <c r="AT754" s="36" t="str">
        <f t="shared" si="493"/>
        <v/>
      </c>
      <c r="AU754" s="36" t="str">
        <f t="shared" si="494"/>
        <v/>
      </c>
      <c r="AV754" s="36" t="str">
        <f t="shared" si="495"/>
        <v/>
      </c>
      <c r="AW754" s="36" t="str">
        <f t="shared" si="496"/>
        <v/>
      </c>
      <c r="AX754" s="36" t="str">
        <f t="shared" si="497"/>
        <v/>
      </c>
      <c r="AY754" s="36" t="str">
        <f t="shared" si="498"/>
        <v/>
      </c>
      <c r="AZ754" s="36" t="str">
        <f t="shared" si="499"/>
        <v/>
      </c>
      <c r="BA754" s="36" t="str">
        <f t="shared" si="500"/>
        <v/>
      </c>
      <c r="BB754" s="36" t="str">
        <f t="shared" si="501"/>
        <v/>
      </c>
      <c r="BC754" s="36" t="str">
        <f t="shared" si="502"/>
        <v/>
      </c>
      <c r="BD754" s="36" t="str">
        <f t="shared" si="503"/>
        <v/>
      </c>
      <c r="BE754" s="36" t="str">
        <f t="shared" si="504"/>
        <v/>
      </c>
      <c r="BF754" s="36" t="str">
        <f t="shared" si="505"/>
        <v/>
      </c>
      <c r="BG754" s="36" t="str">
        <f t="shared" si="506"/>
        <v/>
      </c>
      <c r="BH754" s="36" t="str">
        <f t="shared" si="507"/>
        <v/>
      </c>
      <c r="BI754" s="36" t="str">
        <f t="shared" si="508"/>
        <v/>
      </c>
      <c r="BJ754" s="36" t="str">
        <f t="shared" si="509"/>
        <v/>
      </c>
      <c r="BK754" s="36" t="str">
        <f t="shared" si="510"/>
        <v/>
      </c>
      <c r="BL754" s="36" t="str">
        <f t="shared" si="511"/>
        <v/>
      </c>
      <c r="BM754" s="36" t="str">
        <f t="shared" si="512"/>
        <v/>
      </c>
      <c r="BN754" s="38" t="e">
        <f t="shared" si="471"/>
        <v>#DIV/0!</v>
      </c>
      <c r="BO754" s="38" t="e">
        <f t="shared" si="472"/>
        <v>#DIV/0!</v>
      </c>
      <c r="BP754" s="39" t="str">
        <f t="shared" si="473"/>
        <v/>
      </c>
      <c r="BQ754" s="39" t="str">
        <f t="shared" si="474"/>
        <v/>
      </c>
      <c r="BR754" s="39" t="str">
        <f t="shared" si="475"/>
        <v/>
      </c>
      <c r="BS754" s="39" t="str">
        <f t="shared" si="476"/>
        <v/>
      </c>
      <c r="BT754" s="39" t="str">
        <f t="shared" si="477"/>
        <v/>
      </c>
      <c r="BU754" s="39" t="str">
        <f t="shared" si="478"/>
        <v/>
      </c>
      <c r="BV754" s="39" t="str">
        <f t="shared" si="479"/>
        <v/>
      </c>
      <c r="BW754" s="39" t="str">
        <f t="shared" si="480"/>
        <v/>
      </c>
      <c r="BX754" s="39" t="str">
        <f t="shared" si="481"/>
        <v/>
      </c>
      <c r="BY754" s="39" t="str">
        <f t="shared" si="482"/>
        <v/>
      </c>
      <c r="BZ754" s="39" t="str">
        <f t="shared" si="483"/>
        <v/>
      </c>
      <c r="CA754" s="39" t="str">
        <f t="shared" si="484"/>
        <v/>
      </c>
      <c r="CB754" s="39" t="str">
        <f t="shared" si="485"/>
        <v/>
      </c>
      <c r="CC754" s="39" t="str">
        <f t="shared" si="486"/>
        <v/>
      </c>
      <c r="CD754" s="39" t="str">
        <f t="shared" si="487"/>
        <v/>
      </c>
      <c r="CE754" s="39" t="str">
        <f t="shared" si="488"/>
        <v/>
      </c>
      <c r="CF754" s="39" t="str">
        <f t="shared" si="489"/>
        <v/>
      </c>
      <c r="CG754" s="39" t="str">
        <f t="shared" si="490"/>
        <v/>
      </c>
      <c r="CH754" s="39" t="str">
        <f t="shared" si="491"/>
        <v/>
      </c>
      <c r="CI754" s="39" t="str">
        <f t="shared" si="492"/>
        <v/>
      </c>
    </row>
    <row r="755" spans="1:87">
      <c r="A755" s="18"/>
      <c r="B755" s="15" t="str">
        <f>'Gene Table'!E754</f>
        <v>HK2</v>
      </c>
      <c r="C755" s="15" t="str">
        <f>'Gene Table'!B754</f>
        <v>P08</v>
      </c>
      <c r="D755" s="16" t="str">
        <f>IF(SUM('Test Sample Data'!D$3:D$98)&gt;10,IF(AND(ISNUMBER('Test Sample Data'!D754),'Test Sample Data'!D754&lt;$B$1,'Test Sample Data'!D754&gt;0),'Test Sample Data'!D754,$B$1),"")</f>
        <v/>
      </c>
      <c r="E755" s="17" t="str">
        <f>IF(SUM('Test Sample Data'!E$3:E$98)&gt;10,IF(AND(ISNUMBER('Test Sample Data'!E754),'Test Sample Data'!E754&lt;$B$1,'Test Sample Data'!E754&gt;0),'Test Sample Data'!E754,$B$1),"")</f>
        <v/>
      </c>
      <c r="F755" s="17" t="str">
        <f>IF(SUM('Test Sample Data'!F$3:F$98)&gt;10,IF(AND(ISNUMBER('Test Sample Data'!F754),'Test Sample Data'!F754&lt;$B$1,'Test Sample Data'!F754&gt;0),'Test Sample Data'!F754,$B$1),"")</f>
        <v/>
      </c>
      <c r="G755" s="17" t="str">
        <f>IF(SUM('Test Sample Data'!G$3:G$98)&gt;10,IF(AND(ISNUMBER('Test Sample Data'!G754),'Test Sample Data'!G754&lt;$B$1,'Test Sample Data'!G754&gt;0),'Test Sample Data'!G754,$B$1),"")</f>
        <v/>
      </c>
      <c r="H755" s="17" t="str">
        <f>IF(SUM('Test Sample Data'!H$3:H$98)&gt;10,IF(AND(ISNUMBER('Test Sample Data'!H754),'Test Sample Data'!H754&lt;$B$1,'Test Sample Data'!H754&gt;0),'Test Sample Data'!H754,$B$1),"")</f>
        <v/>
      </c>
      <c r="I755" s="17" t="str">
        <f>IF(SUM('Test Sample Data'!I$3:I$98)&gt;10,IF(AND(ISNUMBER('Test Sample Data'!I754),'Test Sample Data'!I754&lt;$B$1,'Test Sample Data'!I754&gt;0),'Test Sample Data'!I754,$B$1),"")</f>
        <v/>
      </c>
      <c r="J755" s="17" t="str">
        <f>IF(SUM('Test Sample Data'!J$3:J$98)&gt;10,IF(AND(ISNUMBER('Test Sample Data'!J754),'Test Sample Data'!J754&lt;$B$1,'Test Sample Data'!J754&gt;0),'Test Sample Data'!J754,$B$1),"")</f>
        <v/>
      </c>
      <c r="K755" s="17" t="str">
        <f>IF(SUM('Test Sample Data'!K$3:K$98)&gt;10,IF(AND(ISNUMBER('Test Sample Data'!K754),'Test Sample Data'!K754&lt;$B$1,'Test Sample Data'!K754&gt;0),'Test Sample Data'!K754,$B$1),"")</f>
        <v/>
      </c>
      <c r="L755" s="17" t="str">
        <f>IF(SUM('Test Sample Data'!L$3:L$98)&gt;10,IF(AND(ISNUMBER('Test Sample Data'!L754),'Test Sample Data'!L754&lt;$B$1,'Test Sample Data'!L754&gt;0),'Test Sample Data'!L754,$B$1),"")</f>
        <v/>
      </c>
      <c r="M755" s="17" t="str">
        <f>IF(SUM('Test Sample Data'!M$3:M$98)&gt;10,IF(AND(ISNUMBER('Test Sample Data'!M754),'Test Sample Data'!M754&lt;$B$1,'Test Sample Data'!M754&gt;0),'Test Sample Data'!M754,$B$1),"")</f>
        <v/>
      </c>
      <c r="N755" s="17" t="str">
        <f>'Gene Table'!E754</f>
        <v>HK2</v>
      </c>
      <c r="O755" s="17" t="str">
        <f>'Gene Table'!B754</f>
        <v>P08</v>
      </c>
      <c r="P755" s="17" t="str">
        <f>IF(SUM('Control Sample Data'!D$3:D$98)&gt;10,IF(AND(ISNUMBER('Control Sample Data'!D754),'Control Sample Data'!D754&lt;$B$1,'Control Sample Data'!D754&gt;0),'Control Sample Data'!D754,$B$1),"")</f>
        <v/>
      </c>
      <c r="Q755" s="17" t="str">
        <f>IF(SUM('Control Sample Data'!E$3:E$98)&gt;10,IF(AND(ISNUMBER('Control Sample Data'!E754),'Control Sample Data'!E754&lt;$B$1,'Control Sample Data'!E754&gt;0),'Control Sample Data'!E754,$B$1),"")</f>
        <v/>
      </c>
      <c r="R755" s="17" t="str">
        <f>IF(SUM('Control Sample Data'!F$3:F$98)&gt;10,IF(AND(ISNUMBER('Control Sample Data'!F754),'Control Sample Data'!F754&lt;$B$1,'Control Sample Data'!F754&gt;0),'Control Sample Data'!F754,$B$1),"")</f>
        <v/>
      </c>
      <c r="S755" s="17" t="str">
        <f>IF(SUM('Control Sample Data'!G$3:G$98)&gt;10,IF(AND(ISNUMBER('Control Sample Data'!G754),'Control Sample Data'!G754&lt;$B$1,'Control Sample Data'!G754&gt;0),'Control Sample Data'!G754,$B$1),"")</f>
        <v/>
      </c>
      <c r="T755" s="17" t="str">
        <f>IF(SUM('Control Sample Data'!H$3:H$98)&gt;10,IF(AND(ISNUMBER('Control Sample Data'!H754),'Control Sample Data'!H754&lt;$B$1,'Control Sample Data'!H754&gt;0),'Control Sample Data'!H754,$B$1),"")</f>
        <v/>
      </c>
      <c r="U755" s="17" t="str">
        <f>IF(SUM('Control Sample Data'!I$3:I$98)&gt;10,IF(AND(ISNUMBER('Control Sample Data'!I754),'Control Sample Data'!I754&lt;$B$1,'Control Sample Data'!I754&gt;0),'Control Sample Data'!I754,$B$1),"")</f>
        <v/>
      </c>
      <c r="V755" s="17" t="str">
        <f>IF(SUM('Control Sample Data'!J$3:J$98)&gt;10,IF(AND(ISNUMBER('Control Sample Data'!J754),'Control Sample Data'!J754&lt;$B$1,'Control Sample Data'!J754&gt;0),'Control Sample Data'!J754,$B$1),"")</f>
        <v/>
      </c>
      <c r="W755" s="17" t="str">
        <f>IF(SUM('Control Sample Data'!K$3:K$98)&gt;10,IF(AND(ISNUMBER('Control Sample Data'!K754),'Control Sample Data'!K754&lt;$B$1,'Control Sample Data'!K754&gt;0),'Control Sample Data'!K754,$B$1),"")</f>
        <v/>
      </c>
      <c r="X755" s="17" t="str">
        <f>IF(SUM('Control Sample Data'!L$3:L$98)&gt;10,IF(AND(ISNUMBER('Control Sample Data'!L754),'Control Sample Data'!L754&lt;$B$1,'Control Sample Data'!L754&gt;0),'Control Sample Data'!L754,$B$1),"")</f>
        <v/>
      </c>
      <c r="Y755" s="17" t="str">
        <f>IF(SUM('Control Sample Data'!M$3:M$98)&gt;10,IF(AND(ISNUMBER('Control Sample Data'!M754),'Control Sample Data'!M754&lt;$B$1,'Control Sample Data'!M754&gt;0),'Control Sample Data'!M754,$B$1),"")</f>
        <v/>
      </c>
      <c r="AT755" s="36" t="str">
        <f t="shared" si="493"/>
        <v/>
      </c>
      <c r="AU755" s="36" t="str">
        <f t="shared" si="494"/>
        <v/>
      </c>
      <c r="AV755" s="36" t="str">
        <f t="shared" si="495"/>
        <v/>
      </c>
      <c r="AW755" s="36" t="str">
        <f t="shared" si="496"/>
        <v/>
      </c>
      <c r="AX755" s="36" t="str">
        <f t="shared" si="497"/>
        <v/>
      </c>
      <c r="AY755" s="36" t="str">
        <f t="shared" si="498"/>
        <v/>
      </c>
      <c r="AZ755" s="36" t="str">
        <f t="shared" si="499"/>
        <v/>
      </c>
      <c r="BA755" s="36" t="str">
        <f t="shared" si="500"/>
        <v/>
      </c>
      <c r="BB755" s="36" t="str">
        <f t="shared" si="501"/>
        <v/>
      </c>
      <c r="BC755" s="36" t="str">
        <f t="shared" si="502"/>
        <v/>
      </c>
      <c r="BD755" s="36" t="str">
        <f t="shared" si="503"/>
        <v/>
      </c>
      <c r="BE755" s="36" t="str">
        <f t="shared" si="504"/>
        <v/>
      </c>
      <c r="BF755" s="36" t="str">
        <f t="shared" si="505"/>
        <v/>
      </c>
      <c r="BG755" s="36" t="str">
        <f t="shared" si="506"/>
        <v/>
      </c>
      <c r="BH755" s="36" t="str">
        <f t="shared" si="507"/>
        <v/>
      </c>
      <c r="BI755" s="36" t="str">
        <f t="shared" si="508"/>
        <v/>
      </c>
      <c r="BJ755" s="36" t="str">
        <f t="shared" si="509"/>
        <v/>
      </c>
      <c r="BK755" s="36" t="str">
        <f t="shared" si="510"/>
        <v/>
      </c>
      <c r="BL755" s="36" t="str">
        <f t="shared" si="511"/>
        <v/>
      </c>
      <c r="BM755" s="36" t="str">
        <f t="shared" si="512"/>
        <v/>
      </c>
      <c r="BN755" s="38" t="e">
        <f t="shared" si="471"/>
        <v>#DIV/0!</v>
      </c>
      <c r="BO755" s="38" t="e">
        <f t="shared" si="472"/>
        <v>#DIV/0!</v>
      </c>
      <c r="BP755" s="39" t="str">
        <f t="shared" si="473"/>
        <v/>
      </c>
      <c r="BQ755" s="39" t="str">
        <f t="shared" si="474"/>
        <v/>
      </c>
      <c r="BR755" s="39" t="str">
        <f t="shared" si="475"/>
        <v/>
      </c>
      <c r="BS755" s="39" t="str">
        <f t="shared" si="476"/>
        <v/>
      </c>
      <c r="BT755" s="39" t="str">
        <f t="shared" si="477"/>
        <v/>
      </c>
      <c r="BU755" s="39" t="str">
        <f t="shared" si="478"/>
        <v/>
      </c>
      <c r="BV755" s="39" t="str">
        <f t="shared" si="479"/>
        <v/>
      </c>
      <c r="BW755" s="39" t="str">
        <f t="shared" si="480"/>
        <v/>
      </c>
      <c r="BX755" s="39" t="str">
        <f t="shared" si="481"/>
        <v/>
      </c>
      <c r="BY755" s="39" t="str">
        <f t="shared" si="482"/>
        <v/>
      </c>
      <c r="BZ755" s="39" t="str">
        <f t="shared" si="483"/>
        <v/>
      </c>
      <c r="CA755" s="39" t="str">
        <f t="shared" si="484"/>
        <v/>
      </c>
      <c r="CB755" s="39" t="str">
        <f t="shared" si="485"/>
        <v/>
      </c>
      <c r="CC755" s="39" t="str">
        <f t="shared" si="486"/>
        <v/>
      </c>
      <c r="CD755" s="39" t="str">
        <f t="shared" si="487"/>
        <v/>
      </c>
      <c r="CE755" s="39" t="str">
        <f t="shared" si="488"/>
        <v/>
      </c>
      <c r="CF755" s="39" t="str">
        <f t="shared" si="489"/>
        <v/>
      </c>
      <c r="CG755" s="39" t="str">
        <f t="shared" si="490"/>
        <v/>
      </c>
      <c r="CH755" s="39" t="str">
        <f t="shared" si="491"/>
        <v/>
      </c>
      <c r="CI755" s="39" t="str">
        <f t="shared" si="492"/>
        <v/>
      </c>
    </row>
    <row r="756" spans="1:87">
      <c r="A756" s="18"/>
      <c r="B756" s="15" t="str">
        <f>'Gene Table'!E755</f>
        <v>HK3</v>
      </c>
      <c r="C756" s="15" t="str">
        <f>'Gene Table'!B755</f>
        <v>P09</v>
      </c>
      <c r="D756" s="16" t="str">
        <f>IF(SUM('Test Sample Data'!D$3:D$98)&gt;10,IF(AND(ISNUMBER('Test Sample Data'!D755),'Test Sample Data'!D755&lt;$B$1,'Test Sample Data'!D755&gt;0),'Test Sample Data'!D755,$B$1),"")</f>
        <v/>
      </c>
      <c r="E756" s="17" t="str">
        <f>IF(SUM('Test Sample Data'!E$3:E$98)&gt;10,IF(AND(ISNUMBER('Test Sample Data'!E755),'Test Sample Data'!E755&lt;$B$1,'Test Sample Data'!E755&gt;0),'Test Sample Data'!E755,$B$1),"")</f>
        <v/>
      </c>
      <c r="F756" s="17" t="str">
        <f>IF(SUM('Test Sample Data'!F$3:F$98)&gt;10,IF(AND(ISNUMBER('Test Sample Data'!F755),'Test Sample Data'!F755&lt;$B$1,'Test Sample Data'!F755&gt;0),'Test Sample Data'!F755,$B$1),"")</f>
        <v/>
      </c>
      <c r="G756" s="17" t="str">
        <f>IF(SUM('Test Sample Data'!G$3:G$98)&gt;10,IF(AND(ISNUMBER('Test Sample Data'!G755),'Test Sample Data'!G755&lt;$B$1,'Test Sample Data'!G755&gt;0),'Test Sample Data'!G755,$B$1),"")</f>
        <v/>
      </c>
      <c r="H756" s="17" t="str">
        <f>IF(SUM('Test Sample Data'!H$3:H$98)&gt;10,IF(AND(ISNUMBER('Test Sample Data'!H755),'Test Sample Data'!H755&lt;$B$1,'Test Sample Data'!H755&gt;0),'Test Sample Data'!H755,$B$1),"")</f>
        <v/>
      </c>
      <c r="I756" s="17" t="str">
        <f>IF(SUM('Test Sample Data'!I$3:I$98)&gt;10,IF(AND(ISNUMBER('Test Sample Data'!I755),'Test Sample Data'!I755&lt;$B$1,'Test Sample Data'!I755&gt;0),'Test Sample Data'!I755,$B$1),"")</f>
        <v/>
      </c>
      <c r="J756" s="17" t="str">
        <f>IF(SUM('Test Sample Data'!J$3:J$98)&gt;10,IF(AND(ISNUMBER('Test Sample Data'!J755),'Test Sample Data'!J755&lt;$B$1,'Test Sample Data'!J755&gt;0),'Test Sample Data'!J755,$B$1),"")</f>
        <v/>
      </c>
      <c r="K756" s="17" t="str">
        <f>IF(SUM('Test Sample Data'!K$3:K$98)&gt;10,IF(AND(ISNUMBER('Test Sample Data'!K755),'Test Sample Data'!K755&lt;$B$1,'Test Sample Data'!K755&gt;0),'Test Sample Data'!K755,$B$1),"")</f>
        <v/>
      </c>
      <c r="L756" s="17" t="str">
        <f>IF(SUM('Test Sample Data'!L$3:L$98)&gt;10,IF(AND(ISNUMBER('Test Sample Data'!L755),'Test Sample Data'!L755&lt;$B$1,'Test Sample Data'!L755&gt;0),'Test Sample Data'!L755,$B$1),"")</f>
        <v/>
      </c>
      <c r="M756" s="17" t="str">
        <f>IF(SUM('Test Sample Data'!M$3:M$98)&gt;10,IF(AND(ISNUMBER('Test Sample Data'!M755),'Test Sample Data'!M755&lt;$B$1,'Test Sample Data'!M755&gt;0),'Test Sample Data'!M755,$B$1),"")</f>
        <v/>
      </c>
      <c r="N756" s="17" t="str">
        <f>'Gene Table'!E755</f>
        <v>HK3</v>
      </c>
      <c r="O756" s="17" t="str">
        <f>'Gene Table'!B755</f>
        <v>P09</v>
      </c>
      <c r="P756" s="17" t="str">
        <f>IF(SUM('Control Sample Data'!D$3:D$98)&gt;10,IF(AND(ISNUMBER('Control Sample Data'!D755),'Control Sample Data'!D755&lt;$B$1,'Control Sample Data'!D755&gt;0),'Control Sample Data'!D755,$B$1),"")</f>
        <v/>
      </c>
      <c r="Q756" s="17" t="str">
        <f>IF(SUM('Control Sample Data'!E$3:E$98)&gt;10,IF(AND(ISNUMBER('Control Sample Data'!E755),'Control Sample Data'!E755&lt;$B$1,'Control Sample Data'!E755&gt;0),'Control Sample Data'!E755,$B$1),"")</f>
        <v/>
      </c>
      <c r="R756" s="17" t="str">
        <f>IF(SUM('Control Sample Data'!F$3:F$98)&gt;10,IF(AND(ISNUMBER('Control Sample Data'!F755),'Control Sample Data'!F755&lt;$B$1,'Control Sample Data'!F755&gt;0),'Control Sample Data'!F755,$B$1),"")</f>
        <v/>
      </c>
      <c r="S756" s="17" t="str">
        <f>IF(SUM('Control Sample Data'!G$3:G$98)&gt;10,IF(AND(ISNUMBER('Control Sample Data'!G755),'Control Sample Data'!G755&lt;$B$1,'Control Sample Data'!G755&gt;0),'Control Sample Data'!G755,$B$1),"")</f>
        <v/>
      </c>
      <c r="T756" s="17" t="str">
        <f>IF(SUM('Control Sample Data'!H$3:H$98)&gt;10,IF(AND(ISNUMBER('Control Sample Data'!H755),'Control Sample Data'!H755&lt;$B$1,'Control Sample Data'!H755&gt;0),'Control Sample Data'!H755,$B$1),"")</f>
        <v/>
      </c>
      <c r="U756" s="17" t="str">
        <f>IF(SUM('Control Sample Data'!I$3:I$98)&gt;10,IF(AND(ISNUMBER('Control Sample Data'!I755),'Control Sample Data'!I755&lt;$B$1,'Control Sample Data'!I755&gt;0),'Control Sample Data'!I755,$B$1),"")</f>
        <v/>
      </c>
      <c r="V756" s="17" t="str">
        <f>IF(SUM('Control Sample Data'!J$3:J$98)&gt;10,IF(AND(ISNUMBER('Control Sample Data'!J755),'Control Sample Data'!J755&lt;$B$1,'Control Sample Data'!J755&gt;0),'Control Sample Data'!J755,$B$1),"")</f>
        <v/>
      </c>
      <c r="W756" s="17" t="str">
        <f>IF(SUM('Control Sample Data'!K$3:K$98)&gt;10,IF(AND(ISNUMBER('Control Sample Data'!K755),'Control Sample Data'!K755&lt;$B$1,'Control Sample Data'!K755&gt;0),'Control Sample Data'!K755,$B$1),"")</f>
        <v/>
      </c>
      <c r="X756" s="17" t="str">
        <f>IF(SUM('Control Sample Data'!L$3:L$98)&gt;10,IF(AND(ISNUMBER('Control Sample Data'!L755),'Control Sample Data'!L755&lt;$B$1,'Control Sample Data'!L755&gt;0),'Control Sample Data'!L755,$B$1),"")</f>
        <v/>
      </c>
      <c r="Y756" s="17" t="str">
        <f>IF(SUM('Control Sample Data'!M$3:M$98)&gt;10,IF(AND(ISNUMBER('Control Sample Data'!M755),'Control Sample Data'!M755&lt;$B$1,'Control Sample Data'!M755&gt;0),'Control Sample Data'!M755,$B$1),"")</f>
        <v/>
      </c>
      <c r="AT756" s="36" t="str">
        <f t="shared" si="493"/>
        <v/>
      </c>
      <c r="AU756" s="36" t="str">
        <f t="shared" si="494"/>
        <v/>
      </c>
      <c r="AV756" s="36" t="str">
        <f t="shared" si="495"/>
        <v/>
      </c>
      <c r="AW756" s="36" t="str">
        <f t="shared" si="496"/>
        <v/>
      </c>
      <c r="AX756" s="36" t="str">
        <f t="shared" si="497"/>
        <v/>
      </c>
      <c r="AY756" s="36" t="str">
        <f t="shared" si="498"/>
        <v/>
      </c>
      <c r="AZ756" s="36" t="str">
        <f t="shared" si="499"/>
        <v/>
      </c>
      <c r="BA756" s="36" t="str">
        <f t="shared" si="500"/>
        <v/>
      </c>
      <c r="BB756" s="36" t="str">
        <f t="shared" si="501"/>
        <v/>
      </c>
      <c r="BC756" s="36" t="str">
        <f t="shared" si="502"/>
        <v/>
      </c>
      <c r="BD756" s="36" t="str">
        <f t="shared" si="503"/>
        <v/>
      </c>
      <c r="BE756" s="36" t="str">
        <f t="shared" si="504"/>
        <v/>
      </c>
      <c r="BF756" s="36" t="str">
        <f t="shared" si="505"/>
        <v/>
      </c>
      <c r="BG756" s="36" t="str">
        <f t="shared" si="506"/>
        <v/>
      </c>
      <c r="BH756" s="36" t="str">
        <f t="shared" si="507"/>
        <v/>
      </c>
      <c r="BI756" s="36" t="str">
        <f t="shared" si="508"/>
        <v/>
      </c>
      <c r="BJ756" s="36" t="str">
        <f t="shared" si="509"/>
        <v/>
      </c>
      <c r="BK756" s="36" t="str">
        <f t="shared" si="510"/>
        <v/>
      </c>
      <c r="BL756" s="36" t="str">
        <f t="shared" si="511"/>
        <v/>
      </c>
      <c r="BM756" s="36" t="str">
        <f t="shared" si="512"/>
        <v/>
      </c>
      <c r="BN756" s="38" t="e">
        <f t="shared" si="471"/>
        <v>#DIV/0!</v>
      </c>
      <c r="BO756" s="38" t="e">
        <f t="shared" si="472"/>
        <v>#DIV/0!</v>
      </c>
      <c r="BP756" s="39" t="str">
        <f t="shared" si="473"/>
        <v/>
      </c>
      <c r="BQ756" s="39" t="str">
        <f t="shared" si="474"/>
        <v/>
      </c>
      <c r="BR756" s="39" t="str">
        <f t="shared" si="475"/>
        <v/>
      </c>
      <c r="BS756" s="39" t="str">
        <f t="shared" si="476"/>
        <v/>
      </c>
      <c r="BT756" s="39" t="str">
        <f t="shared" si="477"/>
        <v/>
      </c>
      <c r="BU756" s="39" t="str">
        <f t="shared" si="478"/>
        <v/>
      </c>
      <c r="BV756" s="39" t="str">
        <f t="shared" si="479"/>
        <v/>
      </c>
      <c r="BW756" s="39" t="str">
        <f t="shared" si="480"/>
        <v/>
      </c>
      <c r="BX756" s="39" t="str">
        <f t="shared" si="481"/>
        <v/>
      </c>
      <c r="BY756" s="39" t="str">
        <f t="shared" si="482"/>
        <v/>
      </c>
      <c r="BZ756" s="39" t="str">
        <f t="shared" si="483"/>
        <v/>
      </c>
      <c r="CA756" s="39" t="str">
        <f t="shared" si="484"/>
        <v/>
      </c>
      <c r="CB756" s="39" t="str">
        <f t="shared" si="485"/>
        <v/>
      </c>
      <c r="CC756" s="39" t="str">
        <f t="shared" si="486"/>
        <v/>
      </c>
      <c r="CD756" s="39" t="str">
        <f t="shared" si="487"/>
        <v/>
      </c>
      <c r="CE756" s="39" t="str">
        <f t="shared" si="488"/>
        <v/>
      </c>
      <c r="CF756" s="39" t="str">
        <f t="shared" si="489"/>
        <v/>
      </c>
      <c r="CG756" s="39" t="str">
        <f t="shared" si="490"/>
        <v/>
      </c>
      <c r="CH756" s="39" t="str">
        <f t="shared" si="491"/>
        <v/>
      </c>
      <c r="CI756" s="39" t="str">
        <f t="shared" si="492"/>
        <v/>
      </c>
    </row>
    <row r="757" spans="1:87">
      <c r="A757" s="18"/>
      <c r="B757" s="15" t="str">
        <f>'Gene Table'!E756</f>
        <v>HK3</v>
      </c>
      <c r="C757" s="15" t="str">
        <f>'Gene Table'!B756</f>
        <v>P10</v>
      </c>
      <c r="D757" s="16" t="str">
        <f>IF(SUM('Test Sample Data'!D$3:D$98)&gt;10,IF(AND(ISNUMBER('Test Sample Data'!D756),'Test Sample Data'!D756&lt;$B$1,'Test Sample Data'!D756&gt;0),'Test Sample Data'!D756,$B$1),"")</f>
        <v/>
      </c>
      <c r="E757" s="17" t="str">
        <f>IF(SUM('Test Sample Data'!E$3:E$98)&gt;10,IF(AND(ISNUMBER('Test Sample Data'!E756),'Test Sample Data'!E756&lt;$B$1,'Test Sample Data'!E756&gt;0),'Test Sample Data'!E756,$B$1),"")</f>
        <v/>
      </c>
      <c r="F757" s="17" t="str">
        <f>IF(SUM('Test Sample Data'!F$3:F$98)&gt;10,IF(AND(ISNUMBER('Test Sample Data'!F756),'Test Sample Data'!F756&lt;$B$1,'Test Sample Data'!F756&gt;0),'Test Sample Data'!F756,$B$1),"")</f>
        <v/>
      </c>
      <c r="G757" s="17" t="str">
        <f>IF(SUM('Test Sample Data'!G$3:G$98)&gt;10,IF(AND(ISNUMBER('Test Sample Data'!G756),'Test Sample Data'!G756&lt;$B$1,'Test Sample Data'!G756&gt;0),'Test Sample Data'!G756,$B$1),"")</f>
        <v/>
      </c>
      <c r="H757" s="17" t="str">
        <f>IF(SUM('Test Sample Data'!H$3:H$98)&gt;10,IF(AND(ISNUMBER('Test Sample Data'!H756),'Test Sample Data'!H756&lt;$B$1,'Test Sample Data'!H756&gt;0),'Test Sample Data'!H756,$B$1),"")</f>
        <v/>
      </c>
      <c r="I757" s="17" t="str">
        <f>IF(SUM('Test Sample Data'!I$3:I$98)&gt;10,IF(AND(ISNUMBER('Test Sample Data'!I756),'Test Sample Data'!I756&lt;$B$1,'Test Sample Data'!I756&gt;0),'Test Sample Data'!I756,$B$1),"")</f>
        <v/>
      </c>
      <c r="J757" s="17" t="str">
        <f>IF(SUM('Test Sample Data'!J$3:J$98)&gt;10,IF(AND(ISNUMBER('Test Sample Data'!J756),'Test Sample Data'!J756&lt;$B$1,'Test Sample Data'!J756&gt;0),'Test Sample Data'!J756,$B$1),"")</f>
        <v/>
      </c>
      <c r="K757" s="17" t="str">
        <f>IF(SUM('Test Sample Data'!K$3:K$98)&gt;10,IF(AND(ISNUMBER('Test Sample Data'!K756),'Test Sample Data'!K756&lt;$B$1,'Test Sample Data'!K756&gt;0),'Test Sample Data'!K756,$B$1),"")</f>
        <v/>
      </c>
      <c r="L757" s="17" t="str">
        <f>IF(SUM('Test Sample Data'!L$3:L$98)&gt;10,IF(AND(ISNUMBER('Test Sample Data'!L756),'Test Sample Data'!L756&lt;$B$1,'Test Sample Data'!L756&gt;0),'Test Sample Data'!L756,$B$1),"")</f>
        <v/>
      </c>
      <c r="M757" s="17" t="str">
        <f>IF(SUM('Test Sample Data'!M$3:M$98)&gt;10,IF(AND(ISNUMBER('Test Sample Data'!M756),'Test Sample Data'!M756&lt;$B$1,'Test Sample Data'!M756&gt;0),'Test Sample Data'!M756,$B$1),"")</f>
        <v/>
      </c>
      <c r="N757" s="17" t="str">
        <f>'Gene Table'!E756</f>
        <v>HK3</v>
      </c>
      <c r="O757" s="17" t="str">
        <f>'Gene Table'!B756</f>
        <v>P10</v>
      </c>
      <c r="P757" s="17" t="str">
        <f>IF(SUM('Control Sample Data'!D$3:D$98)&gt;10,IF(AND(ISNUMBER('Control Sample Data'!D756),'Control Sample Data'!D756&lt;$B$1,'Control Sample Data'!D756&gt;0),'Control Sample Data'!D756,$B$1),"")</f>
        <v/>
      </c>
      <c r="Q757" s="17" t="str">
        <f>IF(SUM('Control Sample Data'!E$3:E$98)&gt;10,IF(AND(ISNUMBER('Control Sample Data'!E756),'Control Sample Data'!E756&lt;$B$1,'Control Sample Data'!E756&gt;0),'Control Sample Data'!E756,$B$1),"")</f>
        <v/>
      </c>
      <c r="R757" s="17" t="str">
        <f>IF(SUM('Control Sample Data'!F$3:F$98)&gt;10,IF(AND(ISNUMBER('Control Sample Data'!F756),'Control Sample Data'!F756&lt;$B$1,'Control Sample Data'!F756&gt;0),'Control Sample Data'!F756,$B$1),"")</f>
        <v/>
      </c>
      <c r="S757" s="17" t="str">
        <f>IF(SUM('Control Sample Data'!G$3:G$98)&gt;10,IF(AND(ISNUMBER('Control Sample Data'!G756),'Control Sample Data'!G756&lt;$B$1,'Control Sample Data'!G756&gt;0),'Control Sample Data'!G756,$B$1),"")</f>
        <v/>
      </c>
      <c r="T757" s="17" t="str">
        <f>IF(SUM('Control Sample Data'!H$3:H$98)&gt;10,IF(AND(ISNUMBER('Control Sample Data'!H756),'Control Sample Data'!H756&lt;$B$1,'Control Sample Data'!H756&gt;0),'Control Sample Data'!H756,$B$1),"")</f>
        <v/>
      </c>
      <c r="U757" s="17" t="str">
        <f>IF(SUM('Control Sample Data'!I$3:I$98)&gt;10,IF(AND(ISNUMBER('Control Sample Data'!I756),'Control Sample Data'!I756&lt;$B$1,'Control Sample Data'!I756&gt;0),'Control Sample Data'!I756,$B$1),"")</f>
        <v/>
      </c>
      <c r="V757" s="17" t="str">
        <f>IF(SUM('Control Sample Data'!J$3:J$98)&gt;10,IF(AND(ISNUMBER('Control Sample Data'!J756),'Control Sample Data'!J756&lt;$B$1,'Control Sample Data'!J756&gt;0),'Control Sample Data'!J756,$B$1),"")</f>
        <v/>
      </c>
      <c r="W757" s="17" t="str">
        <f>IF(SUM('Control Sample Data'!K$3:K$98)&gt;10,IF(AND(ISNUMBER('Control Sample Data'!K756),'Control Sample Data'!K756&lt;$B$1,'Control Sample Data'!K756&gt;0),'Control Sample Data'!K756,$B$1),"")</f>
        <v/>
      </c>
      <c r="X757" s="17" t="str">
        <f>IF(SUM('Control Sample Data'!L$3:L$98)&gt;10,IF(AND(ISNUMBER('Control Sample Data'!L756),'Control Sample Data'!L756&lt;$B$1,'Control Sample Data'!L756&gt;0),'Control Sample Data'!L756,$B$1),"")</f>
        <v/>
      </c>
      <c r="Y757" s="17" t="str">
        <f>IF(SUM('Control Sample Data'!M$3:M$98)&gt;10,IF(AND(ISNUMBER('Control Sample Data'!M756),'Control Sample Data'!M756&lt;$B$1,'Control Sample Data'!M756&gt;0),'Control Sample Data'!M756,$B$1),"")</f>
        <v/>
      </c>
      <c r="AT757" s="36" t="str">
        <f t="shared" si="493"/>
        <v/>
      </c>
      <c r="AU757" s="36" t="str">
        <f t="shared" si="494"/>
        <v/>
      </c>
      <c r="AV757" s="36" t="str">
        <f t="shared" si="495"/>
        <v/>
      </c>
      <c r="AW757" s="36" t="str">
        <f t="shared" si="496"/>
        <v/>
      </c>
      <c r="AX757" s="36" t="str">
        <f t="shared" si="497"/>
        <v/>
      </c>
      <c r="AY757" s="36" t="str">
        <f t="shared" si="498"/>
        <v/>
      </c>
      <c r="AZ757" s="36" t="str">
        <f t="shared" si="499"/>
        <v/>
      </c>
      <c r="BA757" s="36" t="str">
        <f t="shared" si="500"/>
        <v/>
      </c>
      <c r="BB757" s="36" t="str">
        <f t="shared" si="501"/>
        <v/>
      </c>
      <c r="BC757" s="36" t="str">
        <f t="shared" si="502"/>
        <v/>
      </c>
      <c r="BD757" s="36" t="str">
        <f t="shared" si="503"/>
        <v/>
      </c>
      <c r="BE757" s="36" t="str">
        <f t="shared" si="504"/>
        <v/>
      </c>
      <c r="BF757" s="36" t="str">
        <f t="shared" si="505"/>
        <v/>
      </c>
      <c r="BG757" s="36" t="str">
        <f t="shared" si="506"/>
        <v/>
      </c>
      <c r="BH757" s="36" t="str">
        <f t="shared" si="507"/>
        <v/>
      </c>
      <c r="BI757" s="36" t="str">
        <f t="shared" si="508"/>
        <v/>
      </c>
      <c r="BJ757" s="36" t="str">
        <f t="shared" si="509"/>
        <v/>
      </c>
      <c r="BK757" s="36" t="str">
        <f t="shared" si="510"/>
        <v/>
      </c>
      <c r="BL757" s="36" t="str">
        <f t="shared" si="511"/>
        <v/>
      </c>
      <c r="BM757" s="36" t="str">
        <f t="shared" si="512"/>
        <v/>
      </c>
      <c r="BN757" s="38" t="e">
        <f t="shared" si="471"/>
        <v>#DIV/0!</v>
      </c>
      <c r="BO757" s="38" t="e">
        <f t="shared" si="472"/>
        <v>#DIV/0!</v>
      </c>
      <c r="BP757" s="39" t="str">
        <f t="shared" si="473"/>
        <v/>
      </c>
      <c r="BQ757" s="39" t="str">
        <f t="shared" si="474"/>
        <v/>
      </c>
      <c r="BR757" s="39" t="str">
        <f t="shared" si="475"/>
        <v/>
      </c>
      <c r="BS757" s="39" t="str">
        <f t="shared" si="476"/>
        <v/>
      </c>
      <c r="BT757" s="39" t="str">
        <f t="shared" si="477"/>
        <v/>
      </c>
      <c r="BU757" s="39" t="str">
        <f t="shared" si="478"/>
        <v/>
      </c>
      <c r="BV757" s="39" t="str">
        <f t="shared" si="479"/>
        <v/>
      </c>
      <c r="BW757" s="39" t="str">
        <f t="shared" si="480"/>
        <v/>
      </c>
      <c r="BX757" s="39" t="str">
        <f t="shared" si="481"/>
        <v/>
      </c>
      <c r="BY757" s="39" t="str">
        <f t="shared" si="482"/>
        <v/>
      </c>
      <c r="BZ757" s="39" t="str">
        <f t="shared" si="483"/>
        <v/>
      </c>
      <c r="CA757" s="39" t="str">
        <f t="shared" si="484"/>
        <v/>
      </c>
      <c r="CB757" s="39" t="str">
        <f t="shared" si="485"/>
        <v/>
      </c>
      <c r="CC757" s="39" t="str">
        <f t="shared" si="486"/>
        <v/>
      </c>
      <c r="CD757" s="39" t="str">
        <f t="shared" si="487"/>
        <v/>
      </c>
      <c r="CE757" s="39" t="str">
        <f t="shared" si="488"/>
        <v/>
      </c>
      <c r="CF757" s="39" t="str">
        <f t="shared" si="489"/>
        <v/>
      </c>
      <c r="CG757" s="39" t="str">
        <f t="shared" si="490"/>
        <v/>
      </c>
      <c r="CH757" s="39" t="str">
        <f t="shared" si="491"/>
        <v/>
      </c>
      <c r="CI757" s="39" t="str">
        <f t="shared" si="492"/>
        <v/>
      </c>
    </row>
    <row r="758" spans="1:87">
      <c r="A758" s="18"/>
      <c r="B758" s="15" t="str">
        <f>'Gene Table'!E757</f>
        <v>HK4</v>
      </c>
      <c r="C758" s="15" t="str">
        <f>'Gene Table'!B757</f>
        <v>P11</v>
      </c>
      <c r="D758" s="16" t="str">
        <f>IF(SUM('Test Sample Data'!D$3:D$98)&gt;10,IF(AND(ISNUMBER('Test Sample Data'!D757),'Test Sample Data'!D757&lt;$B$1,'Test Sample Data'!D757&gt;0),'Test Sample Data'!D757,$B$1),"")</f>
        <v/>
      </c>
      <c r="E758" s="17" t="str">
        <f>IF(SUM('Test Sample Data'!E$3:E$98)&gt;10,IF(AND(ISNUMBER('Test Sample Data'!E757),'Test Sample Data'!E757&lt;$B$1,'Test Sample Data'!E757&gt;0),'Test Sample Data'!E757,$B$1),"")</f>
        <v/>
      </c>
      <c r="F758" s="17" t="str">
        <f>IF(SUM('Test Sample Data'!F$3:F$98)&gt;10,IF(AND(ISNUMBER('Test Sample Data'!F757),'Test Sample Data'!F757&lt;$B$1,'Test Sample Data'!F757&gt;0),'Test Sample Data'!F757,$B$1),"")</f>
        <v/>
      </c>
      <c r="G758" s="17" t="str">
        <f>IF(SUM('Test Sample Data'!G$3:G$98)&gt;10,IF(AND(ISNUMBER('Test Sample Data'!G757),'Test Sample Data'!G757&lt;$B$1,'Test Sample Data'!G757&gt;0),'Test Sample Data'!G757,$B$1),"")</f>
        <v/>
      </c>
      <c r="H758" s="17" t="str">
        <f>IF(SUM('Test Sample Data'!H$3:H$98)&gt;10,IF(AND(ISNUMBER('Test Sample Data'!H757),'Test Sample Data'!H757&lt;$B$1,'Test Sample Data'!H757&gt;0),'Test Sample Data'!H757,$B$1),"")</f>
        <v/>
      </c>
      <c r="I758" s="17" t="str">
        <f>IF(SUM('Test Sample Data'!I$3:I$98)&gt;10,IF(AND(ISNUMBER('Test Sample Data'!I757),'Test Sample Data'!I757&lt;$B$1,'Test Sample Data'!I757&gt;0),'Test Sample Data'!I757,$B$1),"")</f>
        <v/>
      </c>
      <c r="J758" s="17" t="str">
        <f>IF(SUM('Test Sample Data'!J$3:J$98)&gt;10,IF(AND(ISNUMBER('Test Sample Data'!J757),'Test Sample Data'!J757&lt;$B$1,'Test Sample Data'!J757&gt;0),'Test Sample Data'!J757,$B$1),"")</f>
        <v/>
      </c>
      <c r="K758" s="17" t="str">
        <f>IF(SUM('Test Sample Data'!K$3:K$98)&gt;10,IF(AND(ISNUMBER('Test Sample Data'!K757),'Test Sample Data'!K757&lt;$B$1,'Test Sample Data'!K757&gt;0),'Test Sample Data'!K757,$B$1),"")</f>
        <v/>
      </c>
      <c r="L758" s="17" t="str">
        <f>IF(SUM('Test Sample Data'!L$3:L$98)&gt;10,IF(AND(ISNUMBER('Test Sample Data'!L757),'Test Sample Data'!L757&lt;$B$1,'Test Sample Data'!L757&gt;0),'Test Sample Data'!L757,$B$1),"")</f>
        <v/>
      </c>
      <c r="M758" s="17" t="str">
        <f>IF(SUM('Test Sample Data'!M$3:M$98)&gt;10,IF(AND(ISNUMBER('Test Sample Data'!M757),'Test Sample Data'!M757&lt;$B$1,'Test Sample Data'!M757&gt;0),'Test Sample Data'!M757,$B$1),"")</f>
        <v/>
      </c>
      <c r="N758" s="17" t="str">
        <f>'Gene Table'!E757</f>
        <v>HK4</v>
      </c>
      <c r="O758" s="17" t="str">
        <f>'Gene Table'!B757</f>
        <v>P11</v>
      </c>
      <c r="P758" s="17" t="str">
        <f>IF(SUM('Control Sample Data'!D$3:D$98)&gt;10,IF(AND(ISNUMBER('Control Sample Data'!D757),'Control Sample Data'!D757&lt;$B$1,'Control Sample Data'!D757&gt;0),'Control Sample Data'!D757,$B$1),"")</f>
        <v/>
      </c>
      <c r="Q758" s="17" t="str">
        <f>IF(SUM('Control Sample Data'!E$3:E$98)&gt;10,IF(AND(ISNUMBER('Control Sample Data'!E757),'Control Sample Data'!E757&lt;$B$1,'Control Sample Data'!E757&gt;0),'Control Sample Data'!E757,$B$1),"")</f>
        <v/>
      </c>
      <c r="R758" s="17" t="str">
        <f>IF(SUM('Control Sample Data'!F$3:F$98)&gt;10,IF(AND(ISNUMBER('Control Sample Data'!F757),'Control Sample Data'!F757&lt;$B$1,'Control Sample Data'!F757&gt;0),'Control Sample Data'!F757,$B$1),"")</f>
        <v/>
      </c>
      <c r="S758" s="17" t="str">
        <f>IF(SUM('Control Sample Data'!G$3:G$98)&gt;10,IF(AND(ISNUMBER('Control Sample Data'!G757),'Control Sample Data'!G757&lt;$B$1,'Control Sample Data'!G757&gt;0),'Control Sample Data'!G757,$B$1),"")</f>
        <v/>
      </c>
      <c r="T758" s="17" t="str">
        <f>IF(SUM('Control Sample Data'!H$3:H$98)&gt;10,IF(AND(ISNUMBER('Control Sample Data'!H757),'Control Sample Data'!H757&lt;$B$1,'Control Sample Data'!H757&gt;0),'Control Sample Data'!H757,$B$1),"")</f>
        <v/>
      </c>
      <c r="U758" s="17" t="str">
        <f>IF(SUM('Control Sample Data'!I$3:I$98)&gt;10,IF(AND(ISNUMBER('Control Sample Data'!I757),'Control Sample Data'!I757&lt;$B$1,'Control Sample Data'!I757&gt;0),'Control Sample Data'!I757,$B$1),"")</f>
        <v/>
      </c>
      <c r="V758" s="17" t="str">
        <f>IF(SUM('Control Sample Data'!J$3:J$98)&gt;10,IF(AND(ISNUMBER('Control Sample Data'!J757),'Control Sample Data'!J757&lt;$B$1,'Control Sample Data'!J757&gt;0),'Control Sample Data'!J757,$B$1),"")</f>
        <v/>
      </c>
      <c r="W758" s="17" t="str">
        <f>IF(SUM('Control Sample Data'!K$3:K$98)&gt;10,IF(AND(ISNUMBER('Control Sample Data'!K757),'Control Sample Data'!K757&lt;$B$1,'Control Sample Data'!K757&gt;0),'Control Sample Data'!K757,$B$1),"")</f>
        <v/>
      </c>
      <c r="X758" s="17" t="str">
        <f>IF(SUM('Control Sample Data'!L$3:L$98)&gt;10,IF(AND(ISNUMBER('Control Sample Data'!L757),'Control Sample Data'!L757&lt;$B$1,'Control Sample Data'!L757&gt;0),'Control Sample Data'!L757,$B$1),"")</f>
        <v/>
      </c>
      <c r="Y758" s="17" t="str">
        <f>IF(SUM('Control Sample Data'!M$3:M$98)&gt;10,IF(AND(ISNUMBER('Control Sample Data'!M757),'Control Sample Data'!M757&lt;$B$1,'Control Sample Data'!M757&gt;0),'Control Sample Data'!M757,$B$1),"")</f>
        <v/>
      </c>
      <c r="AT758" s="36" t="str">
        <f t="shared" si="493"/>
        <v/>
      </c>
      <c r="AU758" s="36" t="str">
        <f t="shared" si="494"/>
        <v/>
      </c>
      <c r="AV758" s="36" t="str">
        <f t="shared" si="495"/>
        <v/>
      </c>
      <c r="AW758" s="36" t="str">
        <f t="shared" si="496"/>
        <v/>
      </c>
      <c r="AX758" s="36" t="str">
        <f t="shared" si="497"/>
        <v/>
      </c>
      <c r="AY758" s="36" t="str">
        <f t="shared" si="498"/>
        <v/>
      </c>
      <c r="AZ758" s="36" t="str">
        <f t="shared" si="499"/>
        <v/>
      </c>
      <c r="BA758" s="36" t="str">
        <f t="shared" si="500"/>
        <v/>
      </c>
      <c r="BB758" s="36" t="str">
        <f t="shared" si="501"/>
        <v/>
      </c>
      <c r="BC758" s="36" t="str">
        <f t="shared" si="502"/>
        <v/>
      </c>
      <c r="BD758" s="36" t="str">
        <f t="shared" si="503"/>
        <v/>
      </c>
      <c r="BE758" s="36" t="str">
        <f t="shared" si="504"/>
        <v/>
      </c>
      <c r="BF758" s="36" t="str">
        <f t="shared" si="505"/>
        <v/>
      </c>
      <c r="BG758" s="36" t="str">
        <f t="shared" si="506"/>
        <v/>
      </c>
      <c r="BH758" s="36" t="str">
        <f t="shared" si="507"/>
        <v/>
      </c>
      <c r="BI758" s="36" t="str">
        <f t="shared" si="508"/>
        <v/>
      </c>
      <c r="BJ758" s="36" t="str">
        <f t="shared" si="509"/>
        <v/>
      </c>
      <c r="BK758" s="36" t="str">
        <f t="shared" si="510"/>
        <v/>
      </c>
      <c r="BL758" s="36" t="str">
        <f t="shared" si="511"/>
        <v/>
      </c>
      <c r="BM758" s="36" t="str">
        <f t="shared" si="512"/>
        <v/>
      </c>
      <c r="BN758" s="38" t="e">
        <f t="shared" si="471"/>
        <v>#DIV/0!</v>
      </c>
      <c r="BO758" s="38" t="e">
        <f t="shared" si="472"/>
        <v>#DIV/0!</v>
      </c>
      <c r="BP758" s="39" t="str">
        <f t="shared" si="473"/>
        <v/>
      </c>
      <c r="BQ758" s="39" t="str">
        <f t="shared" si="474"/>
        <v/>
      </c>
      <c r="BR758" s="39" t="str">
        <f t="shared" si="475"/>
        <v/>
      </c>
      <c r="BS758" s="39" t="str">
        <f t="shared" si="476"/>
        <v/>
      </c>
      <c r="BT758" s="39" t="str">
        <f t="shared" si="477"/>
        <v/>
      </c>
      <c r="BU758" s="39" t="str">
        <f t="shared" si="478"/>
        <v/>
      </c>
      <c r="BV758" s="39" t="str">
        <f t="shared" si="479"/>
        <v/>
      </c>
      <c r="BW758" s="39" t="str">
        <f t="shared" si="480"/>
        <v/>
      </c>
      <c r="BX758" s="39" t="str">
        <f t="shared" si="481"/>
        <v/>
      </c>
      <c r="BY758" s="39" t="str">
        <f t="shared" si="482"/>
        <v/>
      </c>
      <c r="BZ758" s="39" t="str">
        <f t="shared" si="483"/>
        <v/>
      </c>
      <c r="CA758" s="39" t="str">
        <f t="shared" si="484"/>
        <v/>
      </c>
      <c r="CB758" s="39" t="str">
        <f t="shared" si="485"/>
        <v/>
      </c>
      <c r="CC758" s="39" t="str">
        <f t="shared" si="486"/>
        <v/>
      </c>
      <c r="CD758" s="39" t="str">
        <f t="shared" si="487"/>
        <v/>
      </c>
      <c r="CE758" s="39" t="str">
        <f t="shared" si="488"/>
        <v/>
      </c>
      <c r="CF758" s="39" t="str">
        <f t="shared" si="489"/>
        <v/>
      </c>
      <c r="CG758" s="39" t="str">
        <f t="shared" si="490"/>
        <v/>
      </c>
      <c r="CH758" s="39" t="str">
        <f t="shared" si="491"/>
        <v/>
      </c>
      <c r="CI758" s="39" t="str">
        <f t="shared" si="492"/>
        <v/>
      </c>
    </row>
    <row r="759" spans="1:87">
      <c r="A759" s="18"/>
      <c r="B759" s="15" t="str">
        <f>'Gene Table'!E758</f>
        <v>HK4</v>
      </c>
      <c r="C759" s="15" t="str">
        <f>'Gene Table'!B758</f>
        <v>P12</v>
      </c>
      <c r="D759" s="16" t="str">
        <f>IF(SUM('Test Sample Data'!D$3:D$98)&gt;10,IF(AND(ISNUMBER('Test Sample Data'!D758),'Test Sample Data'!D758&lt;$B$1,'Test Sample Data'!D758&gt;0),'Test Sample Data'!D758,$B$1),"")</f>
        <v/>
      </c>
      <c r="E759" s="17" t="str">
        <f>IF(SUM('Test Sample Data'!E$3:E$98)&gt;10,IF(AND(ISNUMBER('Test Sample Data'!E758),'Test Sample Data'!E758&lt;$B$1,'Test Sample Data'!E758&gt;0),'Test Sample Data'!E758,$B$1),"")</f>
        <v/>
      </c>
      <c r="F759" s="17" t="str">
        <f>IF(SUM('Test Sample Data'!F$3:F$98)&gt;10,IF(AND(ISNUMBER('Test Sample Data'!F758),'Test Sample Data'!F758&lt;$B$1,'Test Sample Data'!F758&gt;0),'Test Sample Data'!F758,$B$1),"")</f>
        <v/>
      </c>
      <c r="G759" s="17" t="str">
        <f>IF(SUM('Test Sample Data'!G$3:G$98)&gt;10,IF(AND(ISNUMBER('Test Sample Data'!G758),'Test Sample Data'!G758&lt;$B$1,'Test Sample Data'!G758&gt;0),'Test Sample Data'!G758,$B$1),"")</f>
        <v/>
      </c>
      <c r="H759" s="17" t="str">
        <f>IF(SUM('Test Sample Data'!H$3:H$98)&gt;10,IF(AND(ISNUMBER('Test Sample Data'!H758),'Test Sample Data'!H758&lt;$B$1,'Test Sample Data'!H758&gt;0),'Test Sample Data'!H758,$B$1),"")</f>
        <v/>
      </c>
      <c r="I759" s="17" t="str">
        <f>IF(SUM('Test Sample Data'!I$3:I$98)&gt;10,IF(AND(ISNUMBER('Test Sample Data'!I758),'Test Sample Data'!I758&lt;$B$1,'Test Sample Data'!I758&gt;0),'Test Sample Data'!I758,$B$1),"")</f>
        <v/>
      </c>
      <c r="J759" s="17" t="str">
        <f>IF(SUM('Test Sample Data'!J$3:J$98)&gt;10,IF(AND(ISNUMBER('Test Sample Data'!J758),'Test Sample Data'!J758&lt;$B$1,'Test Sample Data'!J758&gt;0),'Test Sample Data'!J758,$B$1),"")</f>
        <v/>
      </c>
      <c r="K759" s="17" t="str">
        <f>IF(SUM('Test Sample Data'!K$3:K$98)&gt;10,IF(AND(ISNUMBER('Test Sample Data'!K758),'Test Sample Data'!K758&lt;$B$1,'Test Sample Data'!K758&gt;0),'Test Sample Data'!K758,$B$1),"")</f>
        <v/>
      </c>
      <c r="L759" s="17" t="str">
        <f>IF(SUM('Test Sample Data'!L$3:L$98)&gt;10,IF(AND(ISNUMBER('Test Sample Data'!L758),'Test Sample Data'!L758&lt;$B$1,'Test Sample Data'!L758&gt;0),'Test Sample Data'!L758,$B$1),"")</f>
        <v/>
      </c>
      <c r="M759" s="17" t="str">
        <f>IF(SUM('Test Sample Data'!M$3:M$98)&gt;10,IF(AND(ISNUMBER('Test Sample Data'!M758),'Test Sample Data'!M758&lt;$B$1,'Test Sample Data'!M758&gt;0),'Test Sample Data'!M758,$B$1),"")</f>
        <v/>
      </c>
      <c r="N759" s="17" t="str">
        <f>'Gene Table'!E758</f>
        <v>HK4</v>
      </c>
      <c r="O759" s="17" t="str">
        <f>'Gene Table'!B758</f>
        <v>P12</v>
      </c>
      <c r="P759" s="17" t="str">
        <f>IF(SUM('Control Sample Data'!D$3:D$98)&gt;10,IF(AND(ISNUMBER('Control Sample Data'!D758),'Control Sample Data'!D758&lt;$B$1,'Control Sample Data'!D758&gt;0),'Control Sample Data'!D758,$B$1),"")</f>
        <v/>
      </c>
      <c r="Q759" s="17" t="str">
        <f>IF(SUM('Control Sample Data'!E$3:E$98)&gt;10,IF(AND(ISNUMBER('Control Sample Data'!E758),'Control Sample Data'!E758&lt;$B$1,'Control Sample Data'!E758&gt;0),'Control Sample Data'!E758,$B$1),"")</f>
        <v/>
      </c>
      <c r="R759" s="17" t="str">
        <f>IF(SUM('Control Sample Data'!F$3:F$98)&gt;10,IF(AND(ISNUMBER('Control Sample Data'!F758),'Control Sample Data'!F758&lt;$B$1,'Control Sample Data'!F758&gt;0),'Control Sample Data'!F758,$B$1),"")</f>
        <v/>
      </c>
      <c r="S759" s="17" t="str">
        <f>IF(SUM('Control Sample Data'!G$3:G$98)&gt;10,IF(AND(ISNUMBER('Control Sample Data'!G758),'Control Sample Data'!G758&lt;$B$1,'Control Sample Data'!G758&gt;0),'Control Sample Data'!G758,$B$1),"")</f>
        <v/>
      </c>
      <c r="T759" s="17" t="str">
        <f>IF(SUM('Control Sample Data'!H$3:H$98)&gt;10,IF(AND(ISNUMBER('Control Sample Data'!H758),'Control Sample Data'!H758&lt;$B$1,'Control Sample Data'!H758&gt;0),'Control Sample Data'!H758,$B$1),"")</f>
        <v/>
      </c>
      <c r="U759" s="17" t="str">
        <f>IF(SUM('Control Sample Data'!I$3:I$98)&gt;10,IF(AND(ISNUMBER('Control Sample Data'!I758),'Control Sample Data'!I758&lt;$B$1,'Control Sample Data'!I758&gt;0),'Control Sample Data'!I758,$B$1),"")</f>
        <v/>
      </c>
      <c r="V759" s="17" t="str">
        <f>IF(SUM('Control Sample Data'!J$3:J$98)&gt;10,IF(AND(ISNUMBER('Control Sample Data'!J758),'Control Sample Data'!J758&lt;$B$1,'Control Sample Data'!J758&gt;0),'Control Sample Data'!J758,$B$1),"")</f>
        <v/>
      </c>
      <c r="W759" s="17" t="str">
        <f>IF(SUM('Control Sample Data'!K$3:K$98)&gt;10,IF(AND(ISNUMBER('Control Sample Data'!K758),'Control Sample Data'!K758&lt;$B$1,'Control Sample Data'!K758&gt;0),'Control Sample Data'!K758,$B$1),"")</f>
        <v/>
      </c>
      <c r="X759" s="17" t="str">
        <f>IF(SUM('Control Sample Data'!L$3:L$98)&gt;10,IF(AND(ISNUMBER('Control Sample Data'!L758),'Control Sample Data'!L758&lt;$B$1,'Control Sample Data'!L758&gt;0),'Control Sample Data'!L758,$B$1),"")</f>
        <v/>
      </c>
      <c r="Y759" s="17" t="str">
        <f>IF(SUM('Control Sample Data'!M$3:M$98)&gt;10,IF(AND(ISNUMBER('Control Sample Data'!M758),'Control Sample Data'!M758&lt;$B$1,'Control Sample Data'!M758&gt;0),'Control Sample Data'!M758,$B$1),"")</f>
        <v/>
      </c>
      <c r="AT759" s="36" t="str">
        <f t="shared" si="493"/>
        <v/>
      </c>
      <c r="AU759" s="36" t="str">
        <f t="shared" si="494"/>
        <v/>
      </c>
      <c r="AV759" s="36" t="str">
        <f t="shared" si="495"/>
        <v/>
      </c>
      <c r="AW759" s="36" t="str">
        <f t="shared" si="496"/>
        <v/>
      </c>
      <c r="AX759" s="36" t="str">
        <f t="shared" si="497"/>
        <v/>
      </c>
      <c r="AY759" s="36" t="str">
        <f t="shared" si="498"/>
        <v/>
      </c>
      <c r="AZ759" s="36" t="str">
        <f t="shared" si="499"/>
        <v/>
      </c>
      <c r="BA759" s="36" t="str">
        <f t="shared" si="500"/>
        <v/>
      </c>
      <c r="BB759" s="36" t="str">
        <f t="shared" si="501"/>
        <v/>
      </c>
      <c r="BC759" s="36" t="str">
        <f t="shared" si="502"/>
        <v/>
      </c>
      <c r="BD759" s="36" t="str">
        <f t="shared" si="503"/>
        <v/>
      </c>
      <c r="BE759" s="36" t="str">
        <f t="shared" si="504"/>
        <v/>
      </c>
      <c r="BF759" s="36" t="str">
        <f t="shared" si="505"/>
        <v/>
      </c>
      <c r="BG759" s="36" t="str">
        <f t="shared" si="506"/>
        <v/>
      </c>
      <c r="BH759" s="36" t="str">
        <f t="shared" si="507"/>
        <v/>
      </c>
      <c r="BI759" s="36" t="str">
        <f t="shared" si="508"/>
        <v/>
      </c>
      <c r="BJ759" s="36" t="str">
        <f t="shared" si="509"/>
        <v/>
      </c>
      <c r="BK759" s="36" t="str">
        <f t="shared" si="510"/>
        <v/>
      </c>
      <c r="BL759" s="36" t="str">
        <f t="shared" si="511"/>
        <v/>
      </c>
      <c r="BM759" s="36" t="str">
        <f t="shared" si="512"/>
        <v/>
      </c>
      <c r="BN759" s="38" t="e">
        <f t="shared" si="471"/>
        <v>#DIV/0!</v>
      </c>
      <c r="BO759" s="38" t="e">
        <f t="shared" si="472"/>
        <v>#DIV/0!</v>
      </c>
      <c r="BP759" s="39" t="str">
        <f t="shared" si="473"/>
        <v/>
      </c>
      <c r="BQ759" s="39" t="str">
        <f t="shared" si="474"/>
        <v/>
      </c>
      <c r="BR759" s="39" t="str">
        <f t="shared" si="475"/>
        <v/>
      </c>
      <c r="BS759" s="39" t="str">
        <f t="shared" si="476"/>
        <v/>
      </c>
      <c r="BT759" s="39" t="str">
        <f t="shared" si="477"/>
        <v/>
      </c>
      <c r="BU759" s="39" t="str">
        <f t="shared" si="478"/>
        <v/>
      </c>
      <c r="BV759" s="39" t="str">
        <f t="shared" si="479"/>
        <v/>
      </c>
      <c r="BW759" s="39" t="str">
        <f t="shared" si="480"/>
        <v/>
      </c>
      <c r="BX759" s="39" t="str">
        <f t="shared" si="481"/>
        <v/>
      </c>
      <c r="BY759" s="39" t="str">
        <f t="shared" si="482"/>
        <v/>
      </c>
      <c r="BZ759" s="39" t="str">
        <f t="shared" si="483"/>
        <v/>
      </c>
      <c r="CA759" s="39" t="str">
        <f t="shared" si="484"/>
        <v/>
      </c>
      <c r="CB759" s="39" t="str">
        <f t="shared" si="485"/>
        <v/>
      </c>
      <c r="CC759" s="39" t="str">
        <f t="shared" si="486"/>
        <v/>
      </c>
      <c r="CD759" s="39" t="str">
        <f t="shared" si="487"/>
        <v/>
      </c>
      <c r="CE759" s="39" t="str">
        <f t="shared" si="488"/>
        <v/>
      </c>
      <c r="CF759" s="39" t="str">
        <f t="shared" si="489"/>
        <v/>
      </c>
      <c r="CG759" s="39" t="str">
        <f t="shared" si="490"/>
        <v/>
      </c>
      <c r="CH759" s="39" t="str">
        <f t="shared" si="491"/>
        <v/>
      </c>
      <c r="CI759" s="39" t="str">
        <f t="shared" si="492"/>
        <v/>
      </c>
    </row>
    <row r="760" spans="1:87">
      <c r="A760" s="18"/>
      <c r="B760" s="15" t="str">
        <f>'Gene Table'!E759</f>
        <v>HK5</v>
      </c>
      <c r="C760" s="15" t="str">
        <f>'Gene Table'!B759</f>
        <v>P13</v>
      </c>
      <c r="D760" s="16" t="str">
        <f>IF(SUM('Test Sample Data'!D$3:D$98)&gt;10,IF(AND(ISNUMBER('Test Sample Data'!D759),'Test Sample Data'!D759&lt;$B$1,'Test Sample Data'!D759&gt;0),'Test Sample Data'!D759,$B$1),"")</f>
        <v/>
      </c>
      <c r="E760" s="17" t="str">
        <f>IF(SUM('Test Sample Data'!E$3:E$98)&gt;10,IF(AND(ISNUMBER('Test Sample Data'!E759),'Test Sample Data'!E759&lt;$B$1,'Test Sample Data'!E759&gt;0),'Test Sample Data'!E759,$B$1),"")</f>
        <v/>
      </c>
      <c r="F760" s="17" t="str">
        <f>IF(SUM('Test Sample Data'!F$3:F$98)&gt;10,IF(AND(ISNUMBER('Test Sample Data'!F759),'Test Sample Data'!F759&lt;$B$1,'Test Sample Data'!F759&gt;0),'Test Sample Data'!F759,$B$1),"")</f>
        <v/>
      </c>
      <c r="G760" s="17" t="str">
        <f>IF(SUM('Test Sample Data'!G$3:G$98)&gt;10,IF(AND(ISNUMBER('Test Sample Data'!G759),'Test Sample Data'!G759&lt;$B$1,'Test Sample Data'!G759&gt;0),'Test Sample Data'!G759,$B$1),"")</f>
        <v/>
      </c>
      <c r="H760" s="17" t="str">
        <f>IF(SUM('Test Sample Data'!H$3:H$98)&gt;10,IF(AND(ISNUMBER('Test Sample Data'!H759),'Test Sample Data'!H759&lt;$B$1,'Test Sample Data'!H759&gt;0),'Test Sample Data'!H759,$B$1),"")</f>
        <v/>
      </c>
      <c r="I760" s="17" t="str">
        <f>IF(SUM('Test Sample Data'!I$3:I$98)&gt;10,IF(AND(ISNUMBER('Test Sample Data'!I759),'Test Sample Data'!I759&lt;$B$1,'Test Sample Data'!I759&gt;0),'Test Sample Data'!I759,$B$1),"")</f>
        <v/>
      </c>
      <c r="J760" s="17" t="str">
        <f>IF(SUM('Test Sample Data'!J$3:J$98)&gt;10,IF(AND(ISNUMBER('Test Sample Data'!J759),'Test Sample Data'!J759&lt;$B$1,'Test Sample Data'!J759&gt;0),'Test Sample Data'!J759,$B$1),"")</f>
        <v/>
      </c>
      <c r="K760" s="17" t="str">
        <f>IF(SUM('Test Sample Data'!K$3:K$98)&gt;10,IF(AND(ISNUMBER('Test Sample Data'!K759),'Test Sample Data'!K759&lt;$B$1,'Test Sample Data'!K759&gt;0),'Test Sample Data'!K759,$B$1),"")</f>
        <v/>
      </c>
      <c r="L760" s="17" t="str">
        <f>IF(SUM('Test Sample Data'!L$3:L$98)&gt;10,IF(AND(ISNUMBER('Test Sample Data'!L759),'Test Sample Data'!L759&lt;$B$1,'Test Sample Data'!L759&gt;0),'Test Sample Data'!L759,$B$1),"")</f>
        <v/>
      </c>
      <c r="M760" s="17" t="str">
        <f>IF(SUM('Test Sample Data'!M$3:M$98)&gt;10,IF(AND(ISNUMBER('Test Sample Data'!M759),'Test Sample Data'!M759&lt;$B$1,'Test Sample Data'!M759&gt;0),'Test Sample Data'!M759,$B$1),"")</f>
        <v/>
      </c>
      <c r="N760" s="17" t="str">
        <f>'Gene Table'!E759</f>
        <v>HK5</v>
      </c>
      <c r="O760" s="17" t="str">
        <f>'Gene Table'!B759</f>
        <v>P13</v>
      </c>
      <c r="P760" s="17" t="str">
        <f>IF(SUM('Control Sample Data'!D$3:D$98)&gt;10,IF(AND(ISNUMBER('Control Sample Data'!D759),'Control Sample Data'!D759&lt;$B$1,'Control Sample Data'!D759&gt;0),'Control Sample Data'!D759,$B$1),"")</f>
        <v/>
      </c>
      <c r="Q760" s="17" t="str">
        <f>IF(SUM('Control Sample Data'!E$3:E$98)&gt;10,IF(AND(ISNUMBER('Control Sample Data'!E759),'Control Sample Data'!E759&lt;$B$1,'Control Sample Data'!E759&gt;0),'Control Sample Data'!E759,$B$1),"")</f>
        <v/>
      </c>
      <c r="R760" s="17" t="str">
        <f>IF(SUM('Control Sample Data'!F$3:F$98)&gt;10,IF(AND(ISNUMBER('Control Sample Data'!F759),'Control Sample Data'!F759&lt;$B$1,'Control Sample Data'!F759&gt;0),'Control Sample Data'!F759,$B$1),"")</f>
        <v/>
      </c>
      <c r="S760" s="17" t="str">
        <f>IF(SUM('Control Sample Data'!G$3:G$98)&gt;10,IF(AND(ISNUMBER('Control Sample Data'!G759),'Control Sample Data'!G759&lt;$B$1,'Control Sample Data'!G759&gt;0),'Control Sample Data'!G759,$B$1),"")</f>
        <v/>
      </c>
      <c r="T760" s="17" t="str">
        <f>IF(SUM('Control Sample Data'!H$3:H$98)&gt;10,IF(AND(ISNUMBER('Control Sample Data'!H759),'Control Sample Data'!H759&lt;$B$1,'Control Sample Data'!H759&gt;0),'Control Sample Data'!H759,$B$1),"")</f>
        <v/>
      </c>
      <c r="U760" s="17" t="str">
        <f>IF(SUM('Control Sample Data'!I$3:I$98)&gt;10,IF(AND(ISNUMBER('Control Sample Data'!I759),'Control Sample Data'!I759&lt;$B$1,'Control Sample Data'!I759&gt;0),'Control Sample Data'!I759,$B$1),"")</f>
        <v/>
      </c>
      <c r="V760" s="17" t="str">
        <f>IF(SUM('Control Sample Data'!J$3:J$98)&gt;10,IF(AND(ISNUMBER('Control Sample Data'!J759),'Control Sample Data'!J759&lt;$B$1,'Control Sample Data'!J759&gt;0),'Control Sample Data'!J759,$B$1),"")</f>
        <v/>
      </c>
      <c r="W760" s="17" t="str">
        <f>IF(SUM('Control Sample Data'!K$3:K$98)&gt;10,IF(AND(ISNUMBER('Control Sample Data'!K759),'Control Sample Data'!K759&lt;$B$1,'Control Sample Data'!K759&gt;0),'Control Sample Data'!K759,$B$1),"")</f>
        <v/>
      </c>
      <c r="X760" s="17" t="str">
        <f>IF(SUM('Control Sample Data'!L$3:L$98)&gt;10,IF(AND(ISNUMBER('Control Sample Data'!L759),'Control Sample Data'!L759&lt;$B$1,'Control Sample Data'!L759&gt;0),'Control Sample Data'!L759,$B$1),"")</f>
        <v/>
      </c>
      <c r="Y760" s="17" t="str">
        <f>IF(SUM('Control Sample Data'!M$3:M$98)&gt;10,IF(AND(ISNUMBER('Control Sample Data'!M759),'Control Sample Data'!M759&lt;$B$1,'Control Sample Data'!M759&gt;0),'Control Sample Data'!M759,$B$1),"")</f>
        <v/>
      </c>
      <c r="AT760" s="36" t="str">
        <f t="shared" si="493"/>
        <v/>
      </c>
      <c r="AU760" s="36" t="str">
        <f t="shared" si="494"/>
        <v/>
      </c>
      <c r="AV760" s="36" t="str">
        <f t="shared" si="495"/>
        <v/>
      </c>
      <c r="AW760" s="36" t="str">
        <f t="shared" si="496"/>
        <v/>
      </c>
      <c r="AX760" s="36" t="str">
        <f t="shared" si="497"/>
        <v/>
      </c>
      <c r="AY760" s="36" t="str">
        <f t="shared" si="498"/>
        <v/>
      </c>
      <c r="AZ760" s="36" t="str">
        <f t="shared" si="499"/>
        <v/>
      </c>
      <c r="BA760" s="36" t="str">
        <f t="shared" si="500"/>
        <v/>
      </c>
      <c r="BB760" s="36" t="str">
        <f t="shared" si="501"/>
        <v/>
      </c>
      <c r="BC760" s="36" t="str">
        <f t="shared" si="502"/>
        <v/>
      </c>
      <c r="BD760" s="36" t="str">
        <f t="shared" si="503"/>
        <v/>
      </c>
      <c r="BE760" s="36" t="str">
        <f t="shared" si="504"/>
        <v/>
      </c>
      <c r="BF760" s="36" t="str">
        <f t="shared" si="505"/>
        <v/>
      </c>
      <c r="BG760" s="36" t="str">
        <f t="shared" si="506"/>
        <v/>
      </c>
      <c r="BH760" s="36" t="str">
        <f t="shared" si="507"/>
        <v/>
      </c>
      <c r="BI760" s="36" t="str">
        <f t="shared" si="508"/>
        <v/>
      </c>
      <c r="BJ760" s="36" t="str">
        <f t="shared" si="509"/>
        <v/>
      </c>
      <c r="BK760" s="36" t="str">
        <f t="shared" si="510"/>
        <v/>
      </c>
      <c r="BL760" s="36" t="str">
        <f t="shared" si="511"/>
        <v/>
      </c>
      <c r="BM760" s="36" t="str">
        <f t="shared" si="512"/>
        <v/>
      </c>
      <c r="BN760" s="38" t="e">
        <f t="shared" si="471"/>
        <v>#DIV/0!</v>
      </c>
      <c r="BO760" s="38" t="e">
        <f t="shared" si="472"/>
        <v>#DIV/0!</v>
      </c>
      <c r="BP760" s="39" t="str">
        <f t="shared" si="473"/>
        <v/>
      </c>
      <c r="BQ760" s="39" t="str">
        <f t="shared" si="474"/>
        <v/>
      </c>
      <c r="BR760" s="39" t="str">
        <f t="shared" si="475"/>
        <v/>
      </c>
      <c r="BS760" s="39" t="str">
        <f t="shared" si="476"/>
        <v/>
      </c>
      <c r="BT760" s="39" t="str">
        <f t="shared" si="477"/>
        <v/>
      </c>
      <c r="BU760" s="39" t="str">
        <f t="shared" si="478"/>
        <v/>
      </c>
      <c r="BV760" s="39" t="str">
        <f t="shared" si="479"/>
        <v/>
      </c>
      <c r="BW760" s="39" t="str">
        <f t="shared" si="480"/>
        <v/>
      </c>
      <c r="BX760" s="39" t="str">
        <f t="shared" si="481"/>
        <v/>
      </c>
      <c r="BY760" s="39" t="str">
        <f t="shared" si="482"/>
        <v/>
      </c>
      <c r="BZ760" s="39" t="str">
        <f t="shared" si="483"/>
        <v/>
      </c>
      <c r="CA760" s="39" t="str">
        <f t="shared" si="484"/>
        <v/>
      </c>
      <c r="CB760" s="39" t="str">
        <f t="shared" si="485"/>
        <v/>
      </c>
      <c r="CC760" s="39" t="str">
        <f t="shared" si="486"/>
        <v/>
      </c>
      <c r="CD760" s="39" t="str">
        <f t="shared" si="487"/>
        <v/>
      </c>
      <c r="CE760" s="39" t="str">
        <f t="shared" si="488"/>
        <v/>
      </c>
      <c r="CF760" s="39" t="str">
        <f t="shared" si="489"/>
        <v/>
      </c>
      <c r="CG760" s="39" t="str">
        <f t="shared" si="490"/>
        <v/>
      </c>
      <c r="CH760" s="39" t="str">
        <f t="shared" si="491"/>
        <v/>
      </c>
      <c r="CI760" s="39" t="str">
        <f t="shared" si="492"/>
        <v/>
      </c>
    </row>
    <row r="761" spans="1:87">
      <c r="A761" s="18"/>
      <c r="B761" s="15" t="str">
        <f>'Gene Table'!E760</f>
        <v>HK5</v>
      </c>
      <c r="C761" s="15" t="str">
        <f>'Gene Table'!B760</f>
        <v>P14</v>
      </c>
      <c r="D761" s="16" t="str">
        <f>IF(SUM('Test Sample Data'!D$3:D$98)&gt;10,IF(AND(ISNUMBER('Test Sample Data'!D760),'Test Sample Data'!D760&lt;$B$1,'Test Sample Data'!D760&gt;0),'Test Sample Data'!D760,$B$1),"")</f>
        <v/>
      </c>
      <c r="E761" s="17" t="str">
        <f>IF(SUM('Test Sample Data'!E$3:E$98)&gt;10,IF(AND(ISNUMBER('Test Sample Data'!E760),'Test Sample Data'!E760&lt;$B$1,'Test Sample Data'!E760&gt;0),'Test Sample Data'!E760,$B$1),"")</f>
        <v/>
      </c>
      <c r="F761" s="17" t="str">
        <f>IF(SUM('Test Sample Data'!F$3:F$98)&gt;10,IF(AND(ISNUMBER('Test Sample Data'!F760),'Test Sample Data'!F760&lt;$B$1,'Test Sample Data'!F760&gt;0),'Test Sample Data'!F760,$B$1),"")</f>
        <v/>
      </c>
      <c r="G761" s="17" t="str">
        <f>IF(SUM('Test Sample Data'!G$3:G$98)&gt;10,IF(AND(ISNUMBER('Test Sample Data'!G760),'Test Sample Data'!G760&lt;$B$1,'Test Sample Data'!G760&gt;0),'Test Sample Data'!G760,$B$1),"")</f>
        <v/>
      </c>
      <c r="H761" s="17" t="str">
        <f>IF(SUM('Test Sample Data'!H$3:H$98)&gt;10,IF(AND(ISNUMBER('Test Sample Data'!H760),'Test Sample Data'!H760&lt;$B$1,'Test Sample Data'!H760&gt;0),'Test Sample Data'!H760,$B$1),"")</f>
        <v/>
      </c>
      <c r="I761" s="17" t="str">
        <f>IF(SUM('Test Sample Data'!I$3:I$98)&gt;10,IF(AND(ISNUMBER('Test Sample Data'!I760),'Test Sample Data'!I760&lt;$B$1,'Test Sample Data'!I760&gt;0),'Test Sample Data'!I760,$B$1),"")</f>
        <v/>
      </c>
      <c r="J761" s="17" t="str">
        <f>IF(SUM('Test Sample Data'!J$3:J$98)&gt;10,IF(AND(ISNUMBER('Test Sample Data'!J760),'Test Sample Data'!J760&lt;$B$1,'Test Sample Data'!J760&gt;0),'Test Sample Data'!J760,$B$1),"")</f>
        <v/>
      </c>
      <c r="K761" s="17" t="str">
        <f>IF(SUM('Test Sample Data'!K$3:K$98)&gt;10,IF(AND(ISNUMBER('Test Sample Data'!K760),'Test Sample Data'!K760&lt;$B$1,'Test Sample Data'!K760&gt;0),'Test Sample Data'!K760,$B$1),"")</f>
        <v/>
      </c>
      <c r="L761" s="17" t="str">
        <f>IF(SUM('Test Sample Data'!L$3:L$98)&gt;10,IF(AND(ISNUMBER('Test Sample Data'!L760),'Test Sample Data'!L760&lt;$B$1,'Test Sample Data'!L760&gt;0),'Test Sample Data'!L760,$B$1),"")</f>
        <v/>
      </c>
      <c r="M761" s="17" t="str">
        <f>IF(SUM('Test Sample Data'!M$3:M$98)&gt;10,IF(AND(ISNUMBER('Test Sample Data'!M760),'Test Sample Data'!M760&lt;$B$1,'Test Sample Data'!M760&gt;0),'Test Sample Data'!M760,$B$1),"")</f>
        <v/>
      </c>
      <c r="N761" s="17" t="str">
        <f>'Gene Table'!E760</f>
        <v>HK5</v>
      </c>
      <c r="O761" s="17" t="str">
        <f>'Gene Table'!B760</f>
        <v>P14</v>
      </c>
      <c r="P761" s="17" t="str">
        <f>IF(SUM('Control Sample Data'!D$3:D$98)&gt;10,IF(AND(ISNUMBER('Control Sample Data'!D760),'Control Sample Data'!D760&lt;$B$1,'Control Sample Data'!D760&gt;0),'Control Sample Data'!D760,$B$1),"")</f>
        <v/>
      </c>
      <c r="Q761" s="17" t="str">
        <f>IF(SUM('Control Sample Data'!E$3:E$98)&gt;10,IF(AND(ISNUMBER('Control Sample Data'!E760),'Control Sample Data'!E760&lt;$B$1,'Control Sample Data'!E760&gt;0),'Control Sample Data'!E760,$B$1),"")</f>
        <v/>
      </c>
      <c r="R761" s="17" t="str">
        <f>IF(SUM('Control Sample Data'!F$3:F$98)&gt;10,IF(AND(ISNUMBER('Control Sample Data'!F760),'Control Sample Data'!F760&lt;$B$1,'Control Sample Data'!F760&gt;0),'Control Sample Data'!F760,$B$1),"")</f>
        <v/>
      </c>
      <c r="S761" s="17" t="str">
        <f>IF(SUM('Control Sample Data'!G$3:G$98)&gt;10,IF(AND(ISNUMBER('Control Sample Data'!G760),'Control Sample Data'!G760&lt;$B$1,'Control Sample Data'!G760&gt;0),'Control Sample Data'!G760,$B$1),"")</f>
        <v/>
      </c>
      <c r="T761" s="17" t="str">
        <f>IF(SUM('Control Sample Data'!H$3:H$98)&gt;10,IF(AND(ISNUMBER('Control Sample Data'!H760),'Control Sample Data'!H760&lt;$B$1,'Control Sample Data'!H760&gt;0),'Control Sample Data'!H760,$B$1),"")</f>
        <v/>
      </c>
      <c r="U761" s="17" t="str">
        <f>IF(SUM('Control Sample Data'!I$3:I$98)&gt;10,IF(AND(ISNUMBER('Control Sample Data'!I760),'Control Sample Data'!I760&lt;$B$1,'Control Sample Data'!I760&gt;0),'Control Sample Data'!I760,$B$1),"")</f>
        <v/>
      </c>
      <c r="V761" s="17" t="str">
        <f>IF(SUM('Control Sample Data'!J$3:J$98)&gt;10,IF(AND(ISNUMBER('Control Sample Data'!J760),'Control Sample Data'!J760&lt;$B$1,'Control Sample Data'!J760&gt;0),'Control Sample Data'!J760,$B$1),"")</f>
        <v/>
      </c>
      <c r="W761" s="17" t="str">
        <f>IF(SUM('Control Sample Data'!K$3:K$98)&gt;10,IF(AND(ISNUMBER('Control Sample Data'!K760),'Control Sample Data'!K760&lt;$B$1,'Control Sample Data'!K760&gt;0),'Control Sample Data'!K760,$B$1),"")</f>
        <v/>
      </c>
      <c r="X761" s="17" t="str">
        <f>IF(SUM('Control Sample Data'!L$3:L$98)&gt;10,IF(AND(ISNUMBER('Control Sample Data'!L760),'Control Sample Data'!L760&lt;$B$1,'Control Sample Data'!L760&gt;0),'Control Sample Data'!L760,$B$1),"")</f>
        <v/>
      </c>
      <c r="Y761" s="17" t="str">
        <f>IF(SUM('Control Sample Data'!M$3:M$98)&gt;10,IF(AND(ISNUMBER('Control Sample Data'!M760),'Control Sample Data'!M760&lt;$B$1,'Control Sample Data'!M760&gt;0),'Control Sample Data'!M760,$B$1),"")</f>
        <v/>
      </c>
      <c r="AT761" s="36" t="str">
        <f t="shared" si="493"/>
        <v/>
      </c>
      <c r="AU761" s="36" t="str">
        <f t="shared" si="494"/>
        <v/>
      </c>
      <c r="AV761" s="36" t="str">
        <f t="shared" si="495"/>
        <v/>
      </c>
      <c r="AW761" s="36" t="str">
        <f t="shared" si="496"/>
        <v/>
      </c>
      <c r="AX761" s="36" t="str">
        <f t="shared" si="497"/>
        <v/>
      </c>
      <c r="AY761" s="36" t="str">
        <f t="shared" si="498"/>
        <v/>
      </c>
      <c r="AZ761" s="36" t="str">
        <f t="shared" si="499"/>
        <v/>
      </c>
      <c r="BA761" s="36" t="str">
        <f t="shared" si="500"/>
        <v/>
      </c>
      <c r="BB761" s="36" t="str">
        <f t="shared" si="501"/>
        <v/>
      </c>
      <c r="BC761" s="36" t="str">
        <f t="shared" si="502"/>
        <v/>
      </c>
      <c r="BD761" s="36" t="str">
        <f t="shared" si="503"/>
        <v/>
      </c>
      <c r="BE761" s="36" t="str">
        <f t="shared" si="504"/>
        <v/>
      </c>
      <c r="BF761" s="36" t="str">
        <f t="shared" si="505"/>
        <v/>
      </c>
      <c r="BG761" s="36" t="str">
        <f t="shared" si="506"/>
        <v/>
      </c>
      <c r="BH761" s="36" t="str">
        <f t="shared" si="507"/>
        <v/>
      </c>
      <c r="BI761" s="36" t="str">
        <f t="shared" si="508"/>
        <v/>
      </c>
      <c r="BJ761" s="36" t="str">
        <f t="shared" si="509"/>
        <v/>
      </c>
      <c r="BK761" s="36" t="str">
        <f t="shared" si="510"/>
        <v/>
      </c>
      <c r="BL761" s="36" t="str">
        <f t="shared" si="511"/>
        <v/>
      </c>
      <c r="BM761" s="36" t="str">
        <f t="shared" si="512"/>
        <v/>
      </c>
      <c r="BN761" s="38" t="e">
        <f t="shared" si="471"/>
        <v>#DIV/0!</v>
      </c>
      <c r="BO761" s="38" t="e">
        <f t="shared" si="472"/>
        <v>#DIV/0!</v>
      </c>
      <c r="BP761" s="39" t="str">
        <f t="shared" si="473"/>
        <v/>
      </c>
      <c r="BQ761" s="39" t="str">
        <f t="shared" si="474"/>
        <v/>
      </c>
      <c r="BR761" s="39" t="str">
        <f t="shared" si="475"/>
        <v/>
      </c>
      <c r="BS761" s="39" t="str">
        <f t="shared" si="476"/>
        <v/>
      </c>
      <c r="BT761" s="39" t="str">
        <f t="shared" si="477"/>
        <v/>
      </c>
      <c r="BU761" s="39" t="str">
        <f t="shared" si="478"/>
        <v/>
      </c>
      <c r="BV761" s="39" t="str">
        <f t="shared" si="479"/>
        <v/>
      </c>
      <c r="BW761" s="39" t="str">
        <f t="shared" si="480"/>
        <v/>
      </c>
      <c r="BX761" s="39" t="str">
        <f t="shared" si="481"/>
        <v/>
      </c>
      <c r="BY761" s="39" t="str">
        <f t="shared" si="482"/>
        <v/>
      </c>
      <c r="BZ761" s="39" t="str">
        <f t="shared" si="483"/>
        <v/>
      </c>
      <c r="CA761" s="39" t="str">
        <f t="shared" si="484"/>
        <v/>
      </c>
      <c r="CB761" s="39" t="str">
        <f t="shared" si="485"/>
        <v/>
      </c>
      <c r="CC761" s="39" t="str">
        <f t="shared" si="486"/>
        <v/>
      </c>
      <c r="CD761" s="39" t="str">
        <f t="shared" si="487"/>
        <v/>
      </c>
      <c r="CE761" s="39" t="str">
        <f t="shared" si="488"/>
        <v/>
      </c>
      <c r="CF761" s="39" t="str">
        <f t="shared" si="489"/>
        <v/>
      </c>
      <c r="CG761" s="39" t="str">
        <f t="shared" si="490"/>
        <v/>
      </c>
      <c r="CH761" s="39" t="str">
        <f t="shared" si="491"/>
        <v/>
      </c>
      <c r="CI761" s="39" t="str">
        <f t="shared" si="492"/>
        <v/>
      </c>
    </row>
    <row r="762" spans="1:87">
      <c r="A762" s="18"/>
      <c r="B762" s="15" t="str">
        <f>'Gene Table'!E761</f>
        <v>HK6</v>
      </c>
      <c r="C762" s="15" t="str">
        <f>'Gene Table'!B761</f>
        <v>P15</v>
      </c>
      <c r="D762" s="16" t="str">
        <f>IF(SUM('Test Sample Data'!D$3:D$98)&gt;10,IF(AND(ISNUMBER('Test Sample Data'!D761),'Test Sample Data'!D761&lt;$B$1,'Test Sample Data'!D761&gt;0),'Test Sample Data'!D761,$B$1),"")</f>
        <v/>
      </c>
      <c r="E762" s="17" t="str">
        <f>IF(SUM('Test Sample Data'!E$3:E$98)&gt;10,IF(AND(ISNUMBER('Test Sample Data'!E761),'Test Sample Data'!E761&lt;$B$1,'Test Sample Data'!E761&gt;0),'Test Sample Data'!E761,$B$1),"")</f>
        <v/>
      </c>
      <c r="F762" s="17" t="str">
        <f>IF(SUM('Test Sample Data'!F$3:F$98)&gt;10,IF(AND(ISNUMBER('Test Sample Data'!F761),'Test Sample Data'!F761&lt;$B$1,'Test Sample Data'!F761&gt;0),'Test Sample Data'!F761,$B$1),"")</f>
        <v/>
      </c>
      <c r="G762" s="17" t="str">
        <f>IF(SUM('Test Sample Data'!G$3:G$98)&gt;10,IF(AND(ISNUMBER('Test Sample Data'!G761),'Test Sample Data'!G761&lt;$B$1,'Test Sample Data'!G761&gt;0),'Test Sample Data'!G761,$B$1),"")</f>
        <v/>
      </c>
      <c r="H762" s="17" t="str">
        <f>IF(SUM('Test Sample Data'!H$3:H$98)&gt;10,IF(AND(ISNUMBER('Test Sample Data'!H761),'Test Sample Data'!H761&lt;$B$1,'Test Sample Data'!H761&gt;0),'Test Sample Data'!H761,$B$1),"")</f>
        <v/>
      </c>
      <c r="I762" s="17" t="str">
        <f>IF(SUM('Test Sample Data'!I$3:I$98)&gt;10,IF(AND(ISNUMBER('Test Sample Data'!I761),'Test Sample Data'!I761&lt;$B$1,'Test Sample Data'!I761&gt;0),'Test Sample Data'!I761,$B$1),"")</f>
        <v/>
      </c>
      <c r="J762" s="17" t="str">
        <f>IF(SUM('Test Sample Data'!J$3:J$98)&gt;10,IF(AND(ISNUMBER('Test Sample Data'!J761),'Test Sample Data'!J761&lt;$B$1,'Test Sample Data'!J761&gt;0),'Test Sample Data'!J761,$B$1),"")</f>
        <v/>
      </c>
      <c r="K762" s="17" t="str">
        <f>IF(SUM('Test Sample Data'!K$3:K$98)&gt;10,IF(AND(ISNUMBER('Test Sample Data'!K761),'Test Sample Data'!K761&lt;$B$1,'Test Sample Data'!K761&gt;0),'Test Sample Data'!K761,$B$1),"")</f>
        <v/>
      </c>
      <c r="L762" s="17" t="str">
        <f>IF(SUM('Test Sample Data'!L$3:L$98)&gt;10,IF(AND(ISNUMBER('Test Sample Data'!L761),'Test Sample Data'!L761&lt;$B$1,'Test Sample Data'!L761&gt;0),'Test Sample Data'!L761,$B$1),"")</f>
        <v/>
      </c>
      <c r="M762" s="17" t="str">
        <f>IF(SUM('Test Sample Data'!M$3:M$98)&gt;10,IF(AND(ISNUMBER('Test Sample Data'!M761),'Test Sample Data'!M761&lt;$B$1,'Test Sample Data'!M761&gt;0),'Test Sample Data'!M761,$B$1),"")</f>
        <v/>
      </c>
      <c r="N762" s="17" t="str">
        <f>'Gene Table'!E761</f>
        <v>HK6</v>
      </c>
      <c r="O762" s="17" t="str">
        <f>'Gene Table'!B761</f>
        <v>P15</v>
      </c>
      <c r="P762" s="17" t="str">
        <f>IF(SUM('Control Sample Data'!D$3:D$98)&gt;10,IF(AND(ISNUMBER('Control Sample Data'!D761),'Control Sample Data'!D761&lt;$B$1,'Control Sample Data'!D761&gt;0),'Control Sample Data'!D761,$B$1),"")</f>
        <v/>
      </c>
      <c r="Q762" s="17" t="str">
        <f>IF(SUM('Control Sample Data'!E$3:E$98)&gt;10,IF(AND(ISNUMBER('Control Sample Data'!E761),'Control Sample Data'!E761&lt;$B$1,'Control Sample Data'!E761&gt;0),'Control Sample Data'!E761,$B$1),"")</f>
        <v/>
      </c>
      <c r="R762" s="17" t="str">
        <f>IF(SUM('Control Sample Data'!F$3:F$98)&gt;10,IF(AND(ISNUMBER('Control Sample Data'!F761),'Control Sample Data'!F761&lt;$B$1,'Control Sample Data'!F761&gt;0),'Control Sample Data'!F761,$B$1),"")</f>
        <v/>
      </c>
      <c r="S762" s="17" t="str">
        <f>IF(SUM('Control Sample Data'!G$3:G$98)&gt;10,IF(AND(ISNUMBER('Control Sample Data'!G761),'Control Sample Data'!G761&lt;$B$1,'Control Sample Data'!G761&gt;0),'Control Sample Data'!G761,$B$1),"")</f>
        <v/>
      </c>
      <c r="T762" s="17" t="str">
        <f>IF(SUM('Control Sample Data'!H$3:H$98)&gt;10,IF(AND(ISNUMBER('Control Sample Data'!H761),'Control Sample Data'!H761&lt;$B$1,'Control Sample Data'!H761&gt;0),'Control Sample Data'!H761,$B$1),"")</f>
        <v/>
      </c>
      <c r="U762" s="17" t="str">
        <f>IF(SUM('Control Sample Data'!I$3:I$98)&gt;10,IF(AND(ISNUMBER('Control Sample Data'!I761),'Control Sample Data'!I761&lt;$B$1,'Control Sample Data'!I761&gt;0),'Control Sample Data'!I761,$B$1),"")</f>
        <v/>
      </c>
      <c r="V762" s="17" t="str">
        <f>IF(SUM('Control Sample Data'!J$3:J$98)&gt;10,IF(AND(ISNUMBER('Control Sample Data'!J761),'Control Sample Data'!J761&lt;$B$1,'Control Sample Data'!J761&gt;0),'Control Sample Data'!J761,$B$1),"")</f>
        <v/>
      </c>
      <c r="W762" s="17" t="str">
        <f>IF(SUM('Control Sample Data'!K$3:K$98)&gt;10,IF(AND(ISNUMBER('Control Sample Data'!K761),'Control Sample Data'!K761&lt;$B$1,'Control Sample Data'!K761&gt;0),'Control Sample Data'!K761,$B$1),"")</f>
        <v/>
      </c>
      <c r="X762" s="17" t="str">
        <f>IF(SUM('Control Sample Data'!L$3:L$98)&gt;10,IF(AND(ISNUMBER('Control Sample Data'!L761),'Control Sample Data'!L761&lt;$B$1,'Control Sample Data'!L761&gt;0),'Control Sample Data'!L761,$B$1),"")</f>
        <v/>
      </c>
      <c r="Y762" s="17" t="str">
        <f>IF(SUM('Control Sample Data'!M$3:M$98)&gt;10,IF(AND(ISNUMBER('Control Sample Data'!M761),'Control Sample Data'!M761&lt;$B$1,'Control Sample Data'!M761&gt;0),'Control Sample Data'!M761,$B$1),"")</f>
        <v/>
      </c>
      <c r="AT762" s="36" t="str">
        <f t="shared" si="493"/>
        <v/>
      </c>
      <c r="AU762" s="36" t="str">
        <f t="shared" si="494"/>
        <v/>
      </c>
      <c r="AV762" s="36" t="str">
        <f t="shared" si="495"/>
        <v/>
      </c>
      <c r="AW762" s="36" t="str">
        <f t="shared" si="496"/>
        <v/>
      </c>
      <c r="AX762" s="36" t="str">
        <f t="shared" si="497"/>
        <v/>
      </c>
      <c r="AY762" s="36" t="str">
        <f t="shared" si="498"/>
        <v/>
      </c>
      <c r="AZ762" s="36" t="str">
        <f t="shared" si="499"/>
        <v/>
      </c>
      <c r="BA762" s="36" t="str">
        <f t="shared" si="500"/>
        <v/>
      </c>
      <c r="BB762" s="36" t="str">
        <f t="shared" si="501"/>
        <v/>
      </c>
      <c r="BC762" s="36" t="str">
        <f t="shared" si="502"/>
        <v/>
      </c>
      <c r="BD762" s="36" t="str">
        <f t="shared" si="503"/>
        <v/>
      </c>
      <c r="BE762" s="36" t="str">
        <f t="shared" si="504"/>
        <v/>
      </c>
      <c r="BF762" s="36" t="str">
        <f t="shared" si="505"/>
        <v/>
      </c>
      <c r="BG762" s="36" t="str">
        <f t="shared" si="506"/>
        <v/>
      </c>
      <c r="BH762" s="36" t="str">
        <f t="shared" si="507"/>
        <v/>
      </c>
      <c r="BI762" s="36" t="str">
        <f t="shared" si="508"/>
        <v/>
      </c>
      <c r="BJ762" s="36" t="str">
        <f t="shared" si="509"/>
        <v/>
      </c>
      <c r="BK762" s="36" t="str">
        <f t="shared" si="510"/>
        <v/>
      </c>
      <c r="BL762" s="36" t="str">
        <f t="shared" si="511"/>
        <v/>
      </c>
      <c r="BM762" s="36" t="str">
        <f t="shared" si="512"/>
        <v/>
      </c>
      <c r="BN762" s="38" t="e">
        <f t="shared" si="471"/>
        <v>#DIV/0!</v>
      </c>
      <c r="BO762" s="38" t="e">
        <f t="shared" si="472"/>
        <v>#DIV/0!</v>
      </c>
      <c r="BP762" s="39" t="str">
        <f t="shared" si="473"/>
        <v/>
      </c>
      <c r="BQ762" s="39" t="str">
        <f t="shared" si="474"/>
        <v/>
      </c>
      <c r="BR762" s="39" t="str">
        <f t="shared" si="475"/>
        <v/>
      </c>
      <c r="BS762" s="39" t="str">
        <f t="shared" si="476"/>
        <v/>
      </c>
      <c r="BT762" s="39" t="str">
        <f t="shared" si="477"/>
        <v/>
      </c>
      <c r="BU762" s="39" t="str">
        <f t="shared" si="478"/>
        <v/>
      </c>
      <c r="BV762" s="39" t="str">
        <f t="shared" si="479"/>
        <v/>
      </c>
      <c r="BW762" s="39" t="str">
        <f t="shared" si="480"/>
        <v/>
      </c>
      <c r="BX762" s="39" t="str">
        <f t="shared" si="481"/>
        <v/>
      </c>
      <c r="BY762" s="39" t="str">
        <f t="shared" si="482"/>
        <v/>
      </c>
      <c r="BZ762" s="39" t="str">
        <f t="shared" si="483"/>
        <v/>
      </c>
      <c r="CA762" s="39" t="str">
        <f t="shared" si="484"/>
        <v/>
      </c>
      <c r="CB762" s="39" t="str">
        <f t="shared" si="485"/>
        <v/>
      </c>
      <c r="CC762" s="39" t="str">
        <f t="shared" si="486"/>
        <v/>
      </c>
      <c r="CD762" s="39" t="str">
        <f t="shared" si="487"/>
        <v/>
      </c>
      <c r="CE762" s="39" t="str">
        <f t="shared" si="488"/>
        <v/>
      </c>
      <c r="CF762" s="39" t="str">
        <f t="shared" si="489"/>
        <v/>
      </c>
      <c r="CG762" s="39" t="str">
        <f t="shared" si="490"/>
        <v/>
      </c>
      <c r="CH762" s="39" t="str">
        <f t="shared" si="491"/>
        <v/>
      </c>
      <c r="CI762" s="39" t="str">
        <f t="shared" si="492"/>
        <v/>
      </c>
    </row>
    <row r="763" spans="1:87">
      <c r="A763" s="18"/>
      <c r="B763" s="15" t="str">
        <f>'Gene Table'!E762</f>
        <v>HK6</v>
      </c>
      <c r="C763" s="15" t="str">
        <f>'Gene Table'!B762</f>
        <v>P16</v>
      </c>
      <c r="D763" s="16" t="str">
        <f>IF(SUM('Test Sample Data'!D$3:D$98)&gt;10,IF(AND(ISNUMBER('Test Sample Data'!D762),'Test Sample Data'!D762&lt;$B$1,'Test Sample Data'!D762&gt;0),'Test Sample Data'!D762,$B$1),"")</f>
        <v/>
      </c>
      <c r="E763" s="17" t="str">
        <f>IF(SUM('Test Sample Data'!E$3:E$98)&gt;10,IF(AND(ISNUMBER('Test Sample Data'!E762),'Test Sample Data'!E762&lt;$B$1,'Test Sample Data'!E762&gt;0),'Test Sample Data'!E762,$B$1),"")</f>
        <v/>
      </c>
      <c r="F763" s="17" t="str">
        <f>IF(SUM('Test Sample Data'!F$3:F$98)&gt;10,IF(AND(ISNUMBER('Test Sample Data'!F762),'Test Sample Data'!F762&lt;$B$1,'Test Sample Data'!F762&gt;0),'Test Sample Data'!F762,$B$1),"")</f>
        <v/>
      </c>
      <c r="G763" s="17" t="str">
        <f>IF(SUM('Test Sample Data'!G$3:G$98)&gt;10,IF(AND(ISNUMBER('Test Sample Data'!G762),'Test Sample Data'!G762&lt;$B$1,'Test Sample Data'!G762&gt;0),'Test Sample Data'!G762,$B$1),"")</f>
        <v/>
      </c>
      <c r="H763" s="17" t="str">
        <f>IF(SUM('Test Sample Data'!H$3:H$98)&gt;10,IF(AND(ISNUMBER('Test Sample Data'!H762),'Test Sample Data'!H762&lt;$B$1,'Test Sample Data'!H762&gt;0),'Test Sample Data'!H762,$B$1),"")</f>
        <v/>
      </c>
      <c r="I763" s="17" t="str">
        <f>IF(SUM('Test Sample Data'!I$3:I$98)&gt;10,IF(AND(ISNUMBER('Test Sample Data'!I762),'Test Sample Data'!I762&lt;$B$1,'Test Sample Data'!I762&gt;0),'Test Sample Data'!I762,$B$1),"")</f>
        <v/>
      </c>
      <c r="J763" s="17" t="str">
        <f>IF(SUM('Test Sample Data'!J$3:J$98)&gt;10,IF(AND(ISNUMBER('Test Sample Data'!J762),'Test Sample Data'!J762&lt;$B$1,'Test Sample Data'!J762&gt;0),'Test Sample Data'!J762,$B$1),"")</f>
        <v/>
      </c>
      <c r="K763" s="17" t="str">
        <f>IF(SUM('Test Sample Data'!K$3:K$98)&gt;10,IF(AND(ISNUMBER('Test Sample Data'!K762),'Test Sample Data'!K762&lt;$B$1,'Test Sample Data'!K762&gt;0),'Test Sample Data'!K762,$B$1),"")</f>
        <v/>
      </c>
      <c r="L763" s="17" t="str">
        <f>IF(SUM('Test Sample Data'!L$3:L$98)&gt;10,IF(AND(ISNUMBER('Test Sample Data'!L762),'Test Sample Data'!L762&lt;$B$1,'Test Sample Data'!L762&gt;0),'Test Sample Data'!L762,$B$1),"")</f>
        <v/>
      </c>
      <c r="M763" s="17" t="str">
        <f>IF(SUM('Test Sample Data'!M$3:M$98)&gt;10,IF(AND(ISNUMBER('Test Sample Data'!M762),'Test Sample Data'!M762&lt;$B$1,'Test Sample Data'!M762&gt;0),'Test Sample Data'!M762,$B$1),"")</f>
        <v/>
      </c>
      <c r="N763" s="17" t="str">
        <f>'Gene Table'!E762</f>
        <v>HK6</v>
      </c>
      <c r="O763" s="17" t="str">
        <f>'Gene Table'!B762</f>
        <v>P16</v>
      </c>
      <c r="P763" s="17" t="str">
        <f>IF(SUM('Control Sample Data'!D$3:D$98)&gt;10,IF(AND(ISNUMBER('Control Sample Data'!D762),'Control Sample Data'!D762&lt;$B$1,'Control Sample Data'!D762&gt;0),'Control Sample Data'!D762,$B$1),"")</f>
        <v/>
      </c>
      <c r="Q763" s="17" t="str">
        <f>IF(SUM('Control Sample Data'!E$3:E$98)&gt;10,IF(AND(ISNUMBER('Control Sample Data'!E762),'Control Sample Data'!E762&lt;$B$1,'Control Sample Data'!E762&gt;0),'Control Sample Data'!E762,$B$1),"")</f>
        <v/>
      </c>
      <c r="R763" s="17" t="str">
        <f>IF(SUM('Control Sample Data'!F$3:F$98)&gt;10,IF(AND(ISNUMBER('Control Sample Data'!F762),'Control Sample Data'!F762&lt;$B$1,'Control Sample Data'!F762&gt;0),'Control Sample Data'!F762,$B$1),"")</f>
        <v/>
      </c>
      <c r="S763" s="17" t="str">
        <f>IF(SUM('Control Sample Data'!G$3:G$98)&gt;10,IF(AND(ISNUMBER('Control Sample Data'!G762),'Control Sample Data'!G762&lt;$B$1,'Control Sample Data'!G762&gt;0),'Control Sample Data'!G762,$B$1),"")</f>
        <v/>
      </c>
      <c r="T763" s="17" t="str">
        <f>IF(SUM('Control Sample Data'!H$3:H$98)&gt;10,IF(AND(ISNUMBER('Control Sample Data'!H762),'Control Sample Data'!H762&lt;$B$1,'Control Sample Data'!H762&gt;0),'Control Sample Data'!H762,$B$1),"")</f>
        <v/>
      </c>
      <c r="U763" s="17" t="str">
        <f>IF(SUM('Control Sample Data'!I$3:I$98)&gt;10,IF(AND(ISNUMBER('Control Sample Data'!I762),'Control Sample Data'!I762&lt;$B$1,'Control Sample Data'!I762&gt;0),'Control Sample Data'!I762,$B$1),"")</f>
        <v/>
      </c>
      <c r="V763" s="17" t="str">
        <f>IF(SUM('Control Sample Data'!J$3:J$98)&gt;10,IF(AND(ISNUMBER('Control Sample Data'!J762),'Control Sample Data'!J762&lt;$B$1,'Control Sample Data'!J762&gt;0),'Control Sample Data'!J762,$B$1),"")</f>
        <v/>
      </c>
      <c r="W763" s="17" t="str">
        <f>IF(SUM('Control Sample Data'!K$3:K$98)&gt;10,IF(AND(ISNUMBER('Control Sample Data'!K762),'Control Sample Data'!K762&lt;$B$1,'Control Sample Data'!K762&gt;0),'Control Sample Data'!K762,$B$1),"")</f>
        <v/>
      </c>
      <c r="X763" s="17" t="str">
        <f>IF(SUM('Control Sample Data'!L$3:L$98)&gt;10,IF(AND(ISNUMBER('Control Sample Data'!L762),'Control Sample Data'!L762&lt;$B$1,'Control Sample Data'!L762&gt;0),'Control Sample Data'!L762,$B$1),"")</f>
        <v/>
      </c>
      <c r="Y763" s="17" t="str">
        <f>IF(SUM('Control Sample Data'!M$3:M$98)&gt;10,IF(AND(ISNUMBER('Control Sample Data'!M762),'Control Sample Data'!M762&lt;$B$1,'Control Sample Data'!M762&gt;0),'Control Sample Data'!M762,$B$1),"")</f>
        <v/>
      </c>
      <c r="AT763" s="36" t="str">
        <f t="shared" si="493"/>
        <v/>
      </c>
      <c r="AU763" s="36" t="str">
        <f t="shared" si="494"/>
        <v/>
      </c>
      <c r="AV763" s="36" t="str">
        <f t="shared" si="495"/>
        <v/>
      </c>
      <c r="AW763" s="36" t="str">
        <f t="shared" si="496"/>
        <v/>
      </c>
      <c r="AX763" s="36" t="str">
        <f t="shared" si="497"/>
        <v/>
      </c>
      <c r="AY763" s="36" t="str">
        <f t="shared" si="498"/>
        <v/>
      </c>
      <c r="AZ763" s="36" t="str">
        <f t="shared" si="499"/>
        <v/>
      </c>
      <c r="BA763" s="36" t="str">
        <f t="shared" si="500"/>
        <v/>
      </c>
      <c r="BB763" s="36" t="str">
        <f t="shared" si="501"/>
        <v/>
      </c>
      <c r="BC763" s="36" t="str">
        <f t="shared" si="502"/>
        <v/>
      </c>
      <c r="BD763" s="36" t="str">
        <f t="shared" si="503"/>
        <v/>
      </c>
      <c r="BE763" s="36" t="str">
        <f t="shared" si="504"/>
        <v/>
      </c>
      <c r="BF763" s="36" t="str">
        <f t="shared" si="505"/>
        <v/>
      </c>
      <c r="BG763" s="36" t="str">
        <f t="shared" si="506"/>
        <v/>
      </c>
      <c r="BH763" s="36" t="str">
        <f t="shared" si="507"/>
        <v/>
      </c>
      <c r="BI763" s="36" t="str">
        <f t="shared" si="508"/>
        <v/>
      </c>
      <c r="BJ763" s="36" t="str">
        <f t="shared" si="509"/>
        <v/>
      </c>
      <c r="BK763" s="36" t="str">
        <f t="shared" si="510"/>
        <v/>
      </c>
      <c r="BL763" s="36" t="str">
        <f t="shared" si="511"/>
        <v/>
      </c>
      <c r="BM763" s="36" t="str">
        <f t="shared" si="512"/>
        <v/>
      </c>
      <c r="BN763" s="38" t="e">
        <f t="shared" si="471"/>
        <v>#DIV/0!</v>
      </c>
      <c r="BO763" s="38" t="e">
        <f t="shared" si="472"/>
        <v>#DIV/0!</v>
      </c>
      <c r="BP763" s="39" t="str">
        <f t="shared" si="473"/>
        <v/>
      </c>
      <c r="BQ763" s="39" t="str">
        <f t="shared" si="474"/>
        <v/>
      </c>
      <c r="BR763" s="39" t="str">
        <f t="shared" si="475"/>
        <v/>
      </c>
      <c r="BS763" s="39" t="str">
        <f t="shared" si="476"/>
        <v/>
      </c>
      <c r="BT763" s="39" t="str">
        <f t="shared" si="477"/>
        <v/>
      </c>
      <c r="BU763" s="39" t="str">
        <f t="shared" si="478"/>
        <v/>
      </c>
      <c r="BV763" s="39" t="str">
        <f t="shared" si="479"/>
        <v/>
      </c>
      <c r="BW763" s="39" t="str">
        <f t="shared" si="480"/>
        <v/>
      </c>
      <c r="BX763" s="39" t="str">
        <f t="shared" si="481"/>
        <v/>
      </c>
      <c r="BY763" s="39" t="str">
        <f t="shared" si="482"/>
        <v/>
      </c>
      <c r="BZ763" s="39" t="str">
        <f t="shared" si="483"/>
        <v/>
      </c>
      <c r="CA763" s="39" t="str">
        <f t="shared" si="484"/>
        <v/>
      </c>
      <c r="CB763" s="39" t="str">
        <f t="shared" si="485"/>
        <v/>
      </c>
      <c r="CC763" s="39" t="str">
        <f t="shared" si="486"/>
        <v/>
      </c>
      <c r="CD763" s="39" t="str">
        <f t="shared" si="487"/>
        <v/>
      </c>
      <c r="CE763" s="39" t="str">
        <f t="shared" si="488"/>
        <v/>
      </c>
      <c r="CF763" s="39" t="str">
        <f t="shared" si="489"/>
        <v/>
      </c>
      <c r="CG763" s="39" t="str">
        <f t="shared" si="490"/>
        <v/>
      </c>
      <c r="CH763" s="39" t="str">
        <f t="shared" si="491"/>
        <v/>
      </c>
      <c r="CI763" s="39" t="str">
        <f t="shared" si="492"/>
        <v/>
      </c>
    </row>
    <row r="764" spans="1:87">
      <c r="A764" s="18"/>
      <c r="B764" s="15" t="str">
        <f>'Gene Table'!E763</f>
        <v>RT</v>
      </c>
      <c r="C764" s="15" t="str">
        <f>'Gene Table'!B763</f>
        <v>P17</v>
      </c>
      <c r="D764" s="16" t="str">
        <f>IF(SUM('Test Sample Data'!D$3:D$98)&gt;10,IF(AND(ISNUMBER('Test Sample Data'!D763),'Test Sample Data'!D763&lt;$B$1,'Test Sample Data'!D763&gt;0),'Test Sample Data'!D763,$B$1),"")</f>
        <v/>
      </c>
      <c r="E764" s="17" t="str">
        <f>IF(SUM('Test Sample Data'!E$3:E$98)&gt;10,IF(AND(ISNUMBER('Test Sample Data'!E763),'Test Sample Data'!E763&lt;$B$1,'Test Sample Data'!E763&gt;0),'Test Sample Data'!E763,$B$1),"")</f>
        <v/>
      </c>
      <c r="F764" s="17" t="str">
        <f>IF(SUM('Test Sample Data'!F$3:F$98)&gt;10,IF(AND(ISNUMBER('Test Sample Data'!F763),'Test Sample Data'!F763&lt;$B$1,'Test Sample Data'!F763&gt;0),'Test Sample Data'!F763,$B$1),"")</f>
        <v/>
      </c>
      <c r="G764" s="17" t="str">
        <f>IF(SUM('Test Sample Data'!G$3:G$98)&gt;10,IF(AND(ISNUMBER('Test Sample Data'!G763),'Test Sample Data'!G763&lt;$B$1,'Test Sample Data'!G763&gt;0),'Test Sample Data'!G763,$B$1),"")</f>
        <v/>
      </c>
      <c r="H764" s="17" t="str">
        <f>IF(SUM('Test Sample Data'!H$3:H$98)&gt;10,IF(AND(ISNUMBER('Test Sample Data'!H763),'Test Sample Data'!H763&lt;$B$1,'Test Sample Data'!H763&gt;0),'Test Sample Data'!H763,$B$1),"")</f>
        <v/>
      </c>
      <c r="I764" s="17" t="str">
        <f>IF(SUM('Test Sample Data'!I$3:I$98)&gt;10,IF(AND(ISNUMBER('Test Sample Data'!I763),'Test Sample Data'!I763&lt;$B$1,'Test Sample Data'!I763&gt;0),'Test Sample Data'!I763,$B$1),"")</f>
        <v/>
      </c>
      <c r="J764" s="17" t="str">
        <f>IF(SUM('Test Sample Data'!J$3:J$98)&gt;10,IF(AND(ISNUMBER('Test Sample Data'!J763),'Test Sample Data'!J763&lt;$B$1,'Test Sample Data'!J763&gt;0),'Test Sample Data'!J763,$B$1),"")</f>
        <v/>
      </c>
      <c r="K764" s="17" t="str">
        <f>IF(SUM('Test Sample Data'!K$3:K$98)&gt;10,IF(AND(ISNUMBER('Test Sample Data'!K763),'Test Sample Data'!K763&lt;$B$1,'Test Sample Data'!K763&gt;0),'Test Sample Data'!K763,$B$1),"")</f>
        <v/>
      </c>
      <c r="L764" s="17" t="str">
        <f>IF(SUM('Test Sample Data'!L$3:L$98)&gt;10,IF(AND(ISNUMBER('Test Sample Data'!L763),'Test Sample Data'!L763&lt;$B$1,'Test Sample Data'!L763&gt;0),'Test Sample Data'!L763,$B$1),"")</f>
        <v/>
      </c>
      <c r="M764" s="17" t="str">
        <f>IF(SUM('Test Sample Data'!M$3:M$98)&gt;10,IF(AND(ISNUMBER('Test Sample Data'!M763),'Test Sample Data'!M763&lt;$B$1,'Test Sample Data'!M763&gt;0),'Test Sample Data'!M763,$B$1),"")</f>
        <v/>
      </c>
      <c r="N764" s="17" t="str">
        <f>'Gene Table'!E763</f>
        <v>RT</v>
      </c>
      <c r="O764" s="17" t="str">
        <f>'Gene Table'!B763</f>
        <v>P17</v>
      </c>
      <c r="P764" s="17" t="str">
        <f>IF(SUM('Control Sample Data'!D$3:D$98)&gt;10,IF(AND(ISNUMBER('Control Sample Data'!D763),'Control Sample Data'!D763&lt;$B$1,'Control Sample Data'!D763&gt;0),'Control Sample Data'!D763,$B$1),"")</f>
        <v/>
      </c>
      <c r="Q764" s="17" t="str">
        <f>IF(SUM('Control Sample Data'!E$3:E$98)&gt;10,IF(AND(ISNUMBER('Control Sample Data'!E763),'Control Sample Data'!E763&lt;$B$1,'Control Sample Data'!E763&gt;0),'Control Sample Data'!E763,$B$1),"")</f>
        <v/>
      </c>
      <c r="R764" s="17" t="str">
        <f>IF(SUM('Control Sample Data'!F$3:F$98)&gt;10,IF(AND(ISNUMBER('Control Sample Data'!F763),'Control Sample Data'!F763&lt;$B$1,'Control Sample Data'!F763&gt;0),'Control Sample Data'!F763,$B$1),"")</f>
        <v/>
      </c>
      <c r="S764" s="17" t="str">
        <f>IF(SUM('Control Sample Data'!G$3:G$98)&gt;10,IF(AND(ISNUMBER('Control Sample Data'!G763),'Control Sample Data'!G763&lt;$B$1,'Control Sample Data'!G763&gt;0),'Control Sample Data'!G763,$B$1),"")</f>
        <v/>
      </c>
      <c r="T764" s="17" t="str">
        <f>IF(SUM('Control Sample Data'!H$3:H$98)&gt;10,IF(AND(ISNUMBER('Control Sample Data'!H763),'Control Sample Data'!H763&lt;$B$1,'Control Sample Data'!H763&gt;0),'Control Sample Data'!H763,$B$1),"")</f>
        <v/>
      </c>
      <c r="U764" s="17" t="str">
        <f>IF(SUM('Control Sample Data'!I$3:I$98)&gt;10,IF(AND(ISNUMBER('Control Sample Data'!I763),'Control Sample Data'!I763&lt;$B$1,'Control Sample Data'!I763&gt;0),'Control Sample Data'!I763,$B$1),"")</f>
        <v/>
      </c>
      <c r="V764" s="17" t="str">
        <f>IF(SUM('Control Sample Data'!J$3:J$98)&gt;10,IF(AND(ISNUMBER('Control Sample Data'!J763),'Control Sample Data'!J763&lt;$B$1,'Control Sample Data'!J763&gt;0),'Control Sample Data'!J763,$B$1),"")</f>
        <v/>
      </c>
      <c r="W764" s="17" t="str">
        <f>IF(SUM('Control Sample Data'!K$3:K$98)&gt;10,IF(AND(ISNUMBER('Control Sample Data'!K763),'Control Sample Data'!K763&lt;$B$1,'Control Sample Data'!K763&gt;0),'Control Sample Data'!K763,$B$1),"")</f>
        <v/>
      </c>
      <c r="X764" s="17" t="str">
        <f>IF(SUM('Control Sample Data'!L$3:L$98)&gt;10,IF(AND(ISNUMBER('Control Sample Data'!L763),'Control Sample Data'!L763&lt;$B$1,'Control Sample Data'!L763&gt;0),'Control Sample Data'!L763,$B$1),"")</f>
        <v/>
      </c>
      <c r="Y764" s="17" t="str">
        <f>IF(SUM('Control Sample Data'!M$3:M$98)&gt;10,IF(AND(ISNUMBER('Control Sample Data'!M763),'Control Sample Data'!M763&lt;$B$1,'Control Sample Data'!M763&gt;0),'Control Sample Data'!M763,$B$1),"")</f>
        <v/>
      </c>
      <c r="AT764" s="36" t="str">
        <f t="shared" si="493"/>
        <v/>
      </c>
      <c r="AU764" s="36" t="str">
        <f t="shared" si="494"/>
        <v/>
      </c>
      <c r="AV764" s="36" t="str">
        <f t="shared" si="495"/>
        <v/>
      </c>
      <c r="AW764" s="36" t="str">
        <f t="shared" si="496"/>
        <v/>
      </c>
      <c r="AX764" s="36" t="str">
        <f t="shared" si="497"/>
        <v/>
      </c>
      <c r="AY764" s="36" t="str">
        <f t="shared" si="498"/>
        <v/>
      </c>
      <c r="AZ764" s="36" t="str">
        <f t="shared" si="499"/>
        <v/>
      </c>
      <c r="BA764" s="36" t="str">
        <f t="shared" si="500"/>
        <v/>
      </c>
      <c r="BB764" s="36" t="str">
        <f t="shared" si="501"/>
        <v/>
      </c>
      <c r="BC764" s="36" t="str">
        <f t="shared" si="502"/>
        <v/>
      </c>
      <c r="BD764" s="36" t="str">
        <f t="shared" si="503"/>
        <v/>
      </c>
      <c r="BE764" s="36" t="str">
        <f t="shared" si="504"/>
        <v/>
      </c>
      <c r="BF764" s="36" t="str">
        <f t="shared" si="505"/>
        <v/>
      </c>
      <c r="BG764" s="36" t="str">
        <f t="shared" si="506"/>
        <v/>
      </c>
      <c r="BH764" s="36" t="str">
        <f t="shared" si="507"/>
        <v/>
      </c>
      <c r="BI764" s="36" t="str">
        <f t="shared" si="508"/>
        <v/>
      </c>
      <c r="BJ764" s="36" t="str">
        <f t="shared" si="509"/>
        <v/>
      </c>
      <c r="BK764" s="36" t="str">
        <f t="shared" si="510"/>
        <v/>
      </c>
      <c r="BL764" s="36" t="str">
        <f t="shared" si="511"/>
        <v/>
      </c>
      <c r="BM764" s="36" t="str">
        <f t="shared" si="512"/>
        <v/>
      </c>
      <c r="BN764" s="38" t="e">
        <f t="shared" si="471"/>
        <v>#DIV/0!</v>
      </c>
      <c r="BO764" s="38" t="e">
        <f t="shared" si="472"/>
        <v>#DIV/0!</v>
      </c>
      <c r="BP764" s="39" t="str">
        <f t="shared" si="473"/>
        <v/>
      </c>
      <c r="BQ764" s="39" t="str">
        <f t="shared" si="474"/>
        <v/>
      </c>
      <c r="BR764" s="39" t="str">
        <f t="shared" si="475"/>
        <v/>
      </c>
      <c r="BS764" s="39" t="str">
        <f t="shared" si="476"/>
        <v/>
      </c>
      <c r="BT764" s="39" t="str">
        <f t="shared" si="477"/>
        <v/>
      </c>
      <c r="BU764" s="39" t="str">
        <f t="shared" si="478"/>
        <v/>
      </c>
      <c r="BV764" s="39" t="str">
        <f t="shared" si="479"/>
        <v/>
      </c>
      <c r="BW764" s="39" t="str">
        <f t="shared" si="480"/>
        <v/>
      </c>
      <c r="BX764" s="39" t="str">
        <f t="shared" si="481"/>
        <v/>
      </c>
      <c r="BY764" s="39" t="str">
        <f t="shared" si="482"/>
        <v/>
      </c>
      <c r="BZ764" s="39" t="str">
        <f t="shared" si="483"/>
        <v/>
      </c>
      <c r="CA764" s="39" t="str">
        <f t="shared" si="484"/>
        <v/>
      </c>
      <c r="CB764" s="39" t="str">
        <f t="shared" si="485"/>
        <v/>
      </c>
      <c r="CC764" s="39" t="str">
        <f t="shared" si="486"/>
        <v/>
      </c>
      <c r="CD764" s="39" t="str">
        <f t="shared" si="487"/>
        <v/>
      </c>
      <c r="CE764" s="39" t="str">
        <f t="shared" si="488"/>
        <v/>
      </c>
      <c r="CF764" s="39" t="str">
        <f t="shared" si="489"/>
        <v/>
      </c>
      <c r="CG764" s="39" t="str">
        <f t="shared" si="490"/>
        <v/>
      </c>
      <c r="CH764" s="39" t="str">
        <f t="shared" si="491"/>
        <v/>
      </c>
      <c r="CI764" s="39" t="str">
        <f t="shared" si="492"/>
        <v/>
      </c>
    </row>
    <row r="765" spans="1:87">
      <c r="A765" s="18"/>
      <c r="B765" s="15" t="str">
        <f>'Gene Table'!E764</f>
        <v>RT</v>
      </c>
      <c r="C765" s="15" t="str">
        <f>'Gene Table'!B764</f>
        <v>P18</v>
      </c>
      <c r="D765" s="16" t="str">
        <f>IF(SUM('Test Sample Data'!D$3:D$98)&gt;10,IF(AND(ISNUMBER('Test Sample Data'!D764),'Test Sample Data'!D764&lt;$B$1,'Test Sample Data'!D764&gt;0),'Test Sample Data'!D764,$B$1),"")</f>
        <v/>
      </c>
      <c r="E765" s="17" t="str">
        <f>IF(SUM('Test Sample Data'!E$3:E$98)&gt;10,IF(AND(ISNUMBER('Test Sample Data'!E764),'Test Sample Data'!E764&lt;$B$1,'Test Sample Data'!E764&gt;0),'Test Sample Data'!E764,$B$1),"")</f>
        <v/>
      </c>
      <c r="F765" s="17" t="str">
        <f>IF(SUM('Test Sample Data'!F$3:F$98)&gt;10,IF(AND(ISNUMBER('Test Sample Data'!F764),'Test Sample Data'!F764&lt;$B$1,'Test Sample Data'!F764&gt;0),'Test Sample Data'!F764,$B$1),"")</f>
        <v/>
      </c>
      <c r="G765" s="17" t="str">
        <f>IF(SUM('Test Sample Data'!G$3:G$98)&gt;10,IF(AND(ISNUMBER('Test Sample Data'!G764),'Test Sample Data'!G764&lt;$B$1,'Test Sample Data'!G764&gt;0),'Test Sample Data'!G764,$B$1),"")</f>
        <v/>
      </c>
      <c r="H765" s="17" t="str">
        <f>IF(SUM('Test Sample Data'!H$3:H$98)&gt;10,IF(AND(ISNUMBER('Test Sample Data'!H764),'Test Sample Data'!H764&lt;$B$1,'Test Sample Data'!H764&gt;0),'Test Sample Data'!H764,$B$1),"")</f>
        <v/>
      </c>
      <c r="I765" s="17" t="str">
        <f>IF(SUM('Test Sample Data'!I$3:I$98)&gt;10,IF(AND(ISNUMBER('Test Sample Data'!I764),'Test Sample Data'!I764&lt;$B$1,'Test Sample Data'!I764&gt;0),'Test Sample Data'!I764,$B$1),"")</f>
        <v/>
      </c>
      <c r="J765" s="17" t="str">
        <f>IF(SUM('Test Sample Data'!J$3:J$98)&gt;10,IF(AND(ISNUMBER('Test Sample Data'!J764),'Test Sample Data'!J764&lt;$B$1,'Test Sample Data'!J764&gt;0),'Test Sample Data'!J764,$B$1),"")</f>
        <v/>
      </c>
      <c r="K765" s="17" t="str">
        <f>IF(SUM('Test Sample Data'!K$3:K$98)&gt;10,IF(AND(ISNUMBER('Test Sample Data'!K764),'Test Sample Data'!K764&lt;$B$1,'Test Sample Data'!K764&gt;0),'Test Sample Data'!K764,$B$1),"")</f>
        <v/>
      </c>
      <c r="L765" s="17" t="str">
        <f>IF(SUM('Test Sample Data'!L$3:L$98)&gt;10,IF(AND(ISNUMBER('Test Sample Data'!L764),'Test Sample Data'!L764&lt;$B$1,'Test Sample Data'!L764&gt;0),'Test Sample Data'!L764,$B$1),"")</f>
        <v/>
      </c>
      <c r="M765" s="17" t="str">
        <f>IF(SUM('Test Sample Data'!M$3:M$98)&gt;10,IF(AND(ISNUMBER('Test Sample Data'!M764),'Test Sample Data'!M764&lt;$B$1,'Test Sample Data'!M764&gt;0),'Test Sample Data'!M764,$B$1),"")</f>
        <v/>
      </c>
      <c r="N765" s="17" t="str">
        <f>'Gene Table'!E764</f>
        <v>RT</v>
      </c>
      <c r="O765" s="17" t="str">
        <f>'Gene Table'!B764</f>
        <v>P18</v>
      </c>
      <c r="P765" s="17" t="str">
        <f>IF(SUM('Control Sample Data'!D$3:D$98)&gt;10,IF(AND(ISNUMBER('Control Sample Data'!D764),'Control Sample Data'!D764&lt;$B$1,'Control Sample Data'!D764&gt;0),'Control Sample Data'!D764,$B$1),"")</f>
        <v/>
      </c>
      <c r="Q765" s="17" t="str">
        <f>IF(SUM('Control Sample Data'!E$3:E$98)&gt;10,IF(AND(ISNUMBER('Control Sample Data'!E764),'Control Sample Data'!E764&lt;$B$1,'Control Sample Data'!E764&gt;0),'Control Sample Data'!E764,$B$1),"")</f>
        <v/>
      </c>
      <c r="R765" s="17" t="str">
        <f>IF(SUM('Control Sample Data'!F$3:F$98)&gt;10,IF(AND(ISNUMBER('Control Sample Data'!F764),'Control Sample Data'!F764&lt;$B$1,'Control Sample Data'!F764&gt;0),'Control Sample Data'!F764,$B$1),"")</f>
        <v/>
      </c>
      <c r="S765" s="17" t="str">
        <f>IF(SUM('Control Sample Data'!G$3:G$98)&gt;10,IF(AND(ISNUMBER('Control Sample Data'!G764),'Control Sample Data'!G764&lt;$B$1,'Control Sample Data'!G764&gt;0),'Control Sample Data'!G764,$B$1),"")</f>
        <v/>
      </c>
      <c r="T765" s="17" t="str">
        <f>IF(SUM('Control Sample Data'!H$3:H$98)&gt;10,IF(AND(ISNUMBER('Control Sample Data'!H764),'Control Sample Data'!H764&lt;$B$1,'Control Sample Data'!H764&gt;0),'Control Sample Data'!H764,$B$1),"")</f>
        <v/>
      </c>
      <c r="U765" s="17" t="str">
        <f>IF(SUM('Control Sample Data'!I$3:I$98)&gt;10,IF(AND(ISNUMBER('Control Sample Data'!I764),'Control Sample Data'!I764&lt;$B$1,'Control Sample Data'!I764&gt;0),'Control Sample Data'!I764,$B$1),"")</f>
        <v/>
      </c>
      <c r="V765" s="17" t="str">
        <f>IF(SUM('Control Sample Data'!J$3:J$98)&gt;10,IF(AND(ISNUMBER('Control Sample Data'!J764),'Control Sample Data'!J764&lt;$B$1,'Control Sample Data'!J764&gt;0),'Control Sample Data'!J764,$B$1),"")</f>
        <v/>
      </c>
      <c r="W765" s="17" t="str">
        <f>IF(SUM('Control Sample Data'!K$3:K$98)&gt;10,IF(AND(ISNUMBER('Control Sample Data'!K764),'Control Sample Data'!K764&lt;$B$1,'Control Sample Data'!K764&gt;0),'Control Sample Data'!K764,$B$1),"")</f>
        <v/>
      </c>
      <c r="X765" s="17" t="str">
        <f>IF(SUM('Control Sample Data'!L$3:L$98)&gt;10,IF(AND(ISNUMBER('Control Sample Data'!L764),'Control Sample Data'!L764&lt;$B$1,'Control Sample Data'!L764&gt;0),'Control Sample Data'!L764,$B$1),"")</f>
        <v/>
      </c>
      <c r="Y765" s="17" t="str">
        <f>IF(SUM('Control Sample Data'!M$3:M$98)&gt;10,IF(AND(ISNUMBER('Control Sample Data'!M764),'Control Sample Data'!M764&lt;$B$1,'Control Sample Data'!M764&gt;0),'Control Sample Data'!M764,$B$1),"")</f>
        <v/>
      </c>
      <c r="AT765" s="36" t="str">
        <f t="shared" si="493"/>
        <v/>
      </c>
      <c r="AU765" s="36" t="str">
        <f t="shared" si="494"/>
        <v/>
      </c>
      <c r="AV765" s="36" t="str">
        <f t="shared" si="495"/>
        <v/>
      </c>
      <c r="AW765" s="36" t="str">
        <f t="shared" si="496"/>
        <v/>
      </c>
      <c r="AX765" s="36" t="str">
        <f t="shared" si="497"/>
        <v/>
      </c>
      <c r="AY765" s="36" t="str">
        <f t="shared" si="498"/>
        <v/>
      </c>
      <c r="AZ765" s="36" t="str">
        <f t="shared" si="499"/>
        <v/>
      </c>
      <c r="BA765" s="36" t="str">
        <f t="shared" si="500"/>
        <v/>
      </c>
      <c r="BB765" s="36" t="str">
        <f t="shared" si="501"/>
        <v/>
      </c>
      <c r="BC765" s="36" t="str">
        <f t="shared" si="502"/>
        <v/>
      </c>
      <c r="BD765" s="36" t="str">
        <f t="shared" si="503"/>
        <v/>
      </c>
      <c r="BE765" s="36" t="str">
        <f t="shared" si="504"/>
        <v/>
      </c>
      <c r="BF765" s="36" t="str">
        <f t="shared" si="505"/>
        <v/>
      </c>
      <c r="BG765" s="36" t="str">
        <f t="shared" si="506"/>
        <v/>
      </c>
      <c r="BH765" s="36" t="str">
        <f t="shared" si="507"/>
        <v/>
      </c>
      <c r="BI765" s="36" t="str">
        <f t="shared" si="508"/>
        <v/>
      </c>
      <c r="BJ765" s="36" t="str">
        <f t="shared" si="509"/>
        <v/>
      </c>
      <c r="BK765" s="36" t="str">
        <f t="shared" si="510"/>
        <v/>
      </c>
      <c r="BL765" s="36" t="str">
        <f t="shared" si="511"/>
        <v/>
      </c>
      <c r="BM765" s="36" t="str">
        <f t="shared" si="512"/>
        <v/>
      </c>
      <c r="BN765" s="38" t="e">
        <f t="shared" si="471"/>
        <v>#DIV/0!</v>
      </c>
      <c r="BO765" s="38" t="e">
        <f t="shared" si="472"/>
        <v>#DIV/0!</v>
      </c>
      <c r="BP765" s="39" t="str">
        <f t="shared" si="473"/>
        <v/>
      </c>
      <c r="BQ765" s="39" t="str">
        <f t="shared" si="474"/>
        <v/>
      </c>
      <c r="BR765" s="39" t="str">
        <f t="shared" si="475"/>
        <v/>
      </c>
      <c r="BS765" s="39" t="str">
        <f t="shared" si="476"/>
        <v/>
      </c>
      <c r="BT765" s="39" t="str">
        <f t="shared" si="477"/>
        <v/>
      </c>
      <c r="BU765" s="39" t="str">
        <f t="shared" si="478"/>
        <v/>
      </c>
      <c r="BV765" s="39" t="str">
        <f t="shared" si="479"/>
        <v/>
      </c>
      <c r="BW765" s="39" t="str">
        <f t="shared" si="480"/>
        <v/>
      </c>
      <c r="BX765" s="39" t="str">
        <f t="shared" si="481"/>
        <v/>
      </c>
      <c r="BY765" s="39" t="str">
        <f t="shared" si="482"/>
        <v/>
      </c>
      <c r="BZ765" s="39" t="str">
        <f t="shared" si="483"/>
        <v/>
      </c>
      <c r="CA765" s="39" t="str">
        <f t="shared" si="484"/>
        <v/>
      </c>
      <c r="CB765" s="39" t="str">
        <f t="shared" si="485"/>
        <v/>
      </c>
      <c r="CC765" s="39" t="str">
        <f t="shared" si="486"/>
        <v/>
      </c>
      <c r="CD765" s="39" t="str">
        <f t="shared" si="487"/>
        <v/>
      </c>
      <c r="CE765" s="39" t="str">
        <f t="shared" si="488"/>
        <v/>
      </c>
      <c r="CF765" s="39" t="str">
        <f t="shared" si="489"/>
        <v/>
      </c>
      <c r="CG765" s="39" t="str">
        <f t="shared" si="490"/>
        <v/>
      </c>
      <c r="CH765" s="39" t="str">
        <f t="shared" si="491"/>
        <v/>
      </c>
      <c r="CI765" s="39" t="str">
        <f t="shared" si="492"/>
        <v/>
      </c>
    </row>
    <row r="766" spans="1:87">
      <c r="A766" s="18"/>
      <c r="B766" s="15" t="str">
        <f>'Gene Table'!E765</f>
        <v>RT</v>
      </c>
      <c r="C766" s="15" t="str">
        <f>'Gene Table'!B765</f>
        <v>P19</v>
      </c>
      <c r="D766" s="16" t="str">
        <f>IF(SUM('Test Sample Data'!D$3:D$98)&gt;10,IF(AND(ISNUMBER('Test Sample Data'!D765),'Test Sample Data'!D765&lt;$B$1,'Test Sample Data'!D765&gt;0),'Test Sample Data'!D765,$B$1),"")</f>
        <v/>
      </c>
      <c r="E766" s="17" t="str">
        <f>IF(SUM('Test Sample Data'!E$3:E$98)&gt;10,IF(AND(ISNUMBER('Test Sample Data'!E765),'Test Sample Data'!E765&lt;$B$1,'Test Sample Data'!E765&gt;0),'Test Sample Data'!E765,$B$1),"")</f>
        <v/>
      </c>
      <c r="F766" s="17" t="str">
        <f>IF(SUM('Test Sample Data'!F$3:F$98)&gt;10,IF(AND(ISNUMBER('Test Sample Data'!F765),'Test Sample Data'!F765&lt;$B$1,'Test Sample Data'!F765&gt;0),'Test Sample Data'!F765,$B$1),"")</f>
        <v/>
      </c>
      <c r="G766" s="17" t="str">
        <f>IF(SUM('Test Sample Data'!G$3:G$98)&gt;10,IF(AND(ISNUMBER('Test Sample Data'!G765),'Test Sample Data'!G765&lt;$B$1,'Test Sample Data'!G765&gt;0),'Test Sample Data'!G765,$B$1),"")</f>
        <v/>
      </c>
      <c r="H766" s="17" t="str">
        <f>IF(SUM('Test Sample Data'!H$3:H$98)&gt;10,IF(AND(ISNUMBER('Test Sample Data'!H765),'Test Sample Data'!H765&lt;$B$1,'Test Sample Data'!H765&gt;0),'Test Sample Data'!H765,$B$1),"")</f>
        <v/>
      </c>
      <c r="I766" s="17" t="str">
        <f>IF(SUM('Test Sample Data'!I$3:I$98)&gt;10,IF(AND(ISNUMBER('Test Sample Data'!I765),'Test Sample Data'!I765&lt;$B$1,'Test Sample Data'!I765&gt;0),'Test Sample Data'!I765,$B$1),"")</f>
        <v/>
      </c>
      <c r="J766" s="17" t="str">
        <f>IF(SUM('Test Sample Data'!J$3:J$98)&gt;10,IF(AND(ISNUMBER('Test Sample Data'!J765),'Test Sample Data'!J765&lt;$B$1,'Test Sample Data'!J765&gt;0),'Test Sample Data'!J765,$B$1),"")</f>
        <v/>
      </c>
      <c r="K766" s="17" t="str">
        <f>IF(SUM('Test Sample Data'!K$3:K$98)&gt;10,IF(AND(ISNUMBER('Test Sample Data'!K765),'Test Sample Data'!K765&lt;$B$1,'Test Sample Data'!K765&gt;0),'Test Sample Data'!K765,$B$1),"")</f>
        <v/>
      </c>
      <c r="L766" s="17" t="str">
        <f>IF(SUM('Test Sample Data'!L$3:L$98)&gt;10,IF(AND(ISNUMBER('Test Sample Data'!L765),'Test Sample Data'!L765&lt;$B$1,'Test Sample Data'!L765&gt;0),'Test Sample Data'!L765,$B$1),"")</f>
        <v/>
      </c>
      <c r="M766" s="17" t="str">
        <f>IF(SUM('Test Sample Data'!M$3:M$98)&gt;10,IF(AND(ISNUMBER('Test Sample Data'!M765),'Test Sample Data'!M765&lt;$B$1,'Test Sample Data'!M765&gt;0),'Test Sample Data'!M765,$B$1),"")</f>
        <v/>
      </c>
      <c r="N766" s="17" t="str">
        <f>'Gene Table'!E765</f>
        <v>RT</v>
      </c>
      <c r="O766" s="17" t="str">
        <f>'Gene Table'!B765</f>
        <v>P19</v>
      </c>
      <c r="P766" s="17" t="str">
        <f>IF(SUM('Control Sample Data'!D$3:D$98)&gt;10,IF(AND(ISNUMBER('Control Sample Data'!D765),'Control Sample Data'!D765&lt;$B$1,'Control Sample Data'!D765&gt;0),'Control Sample Data'!D765,$B$1),"")</f>
        <v/>
      </c>
      <c r="Q766" s="17" t="str">
        <f>IF(SUM('Control Sample Data'!E$3:E$98)&gt;10,IF(AND(ISNUMBER('Control Sample Data'!E765),'Control Sample Data'!E765&lt;$B$1,'Control Sample Data'!E765&gt;0),'Control Sample Data'!E765,$B$1),"")</f>
        <v/>
      </c>
      <c r="R766" s="17" t="str">
        <f>IF(SUM('Control Sample Data'!F$3:F$98)&gt;10,IF(AND(ISNUMBER('Control Sample Data'!F765),'Control Sample Data'!F765&lt;$B$1,'Control Sample Data'!F765&gt;0),'Control Sample Data'!F765,$B$1),"")</f>
        <v/>
      </c>
      <c r="S766" s="17" t="str">
        <f>IF(SUM('Control Sample Data'!G$3:G$98)&gt;10,IF(AND(ISNUMBER('Control Sample Data'!G765),'Control Sample Data'!G765&lt;$B$1,'Control Sample Data'!G765&gt;0),'Control Sample Data'!G765,$B$1),"")</f>
        <v/>
      </c>
      <c r="T766" s="17" t="str">
        <f>IF(SUM('Control Sample Data'!H$3:H$98)&gt;10,IF(AND(ISNUMBER('Control Sample Data'!H765),'Control Sample Data'!H765&lt;$B$1,'Control Sample Data'!H765&gt;0),'Control Sample Data'!H765,$B$1),"")</f>
        <v/>
      </c>
      <c r="U766" s="17" t="str">
        <f>IF(SUM('Control Sample Data'!I$3:I$98)&gt;10,IF(AND(ISNUMBER('Control Sample Data'!I765),'Control Sample Data'!I765&lt;$B$1,'Control Sample Data'!I765&gt;0),'Control Sample Data'!I765,$B$1),"")</f>
        <v/>
      </c>
      <c r="V766" s="17" t="str">
        <f>IF(SUM('Control Sample Data'!J$3:J$98)&gt;10,IF(AND(ISNUMBER('Control Sample Data'!J765),'Control Sample Data'!J765&lt;$B$1,'Control Sample Data'!J765&gt;0),'Control Sample Data'!J765,$B$1),"")</f>
        <v/>
      </c>
      <c r="W766" s="17" t="str">
        <f>IF(SUM('Control Sample Data'!K$3:K$98)&gt;10,IF(AND(ISNUMBER('Control Sample Data'!K765),'Control Sample Data'!K765&lt;$B$1,'Control Sample Data'!K765&gt;0),'Control Sample Data'!K765,$B$1),"")</f>
        <v/>
      </c>
      <c r="X766" s="17" t="str">
        <f>IF(SUM('Control Sample Data'!L$3:L$98)&gt;10,IF(AND(ISNUMBER('Control Sample Data'!L765),'Control Sample Data'!L765&lt;$B$1,'Control Sample Data'!L765&gt;0),'Control Sample Data'!L765,$B$1),"")</f>
        <v/>
      </c>
      <c r="Y766" s="17" t="str">
        <f>IF(SUM('Control Sample Data'!M$3:M$98)&gt;10,IF(AND(ISNUMBER('Control Sample Data'!M765),'Control Sample Data'!M765&lt;$B$1,'Control Sample Data'!M765&gt;0),'Control Sample Data'!M765,$B$1),"")</f>
        <v/>
      </c>
      <c r="AT766" s="36" t="str">
        <f t="shared" si="493"/>
        <v/>
      </c>
      <c r="AU766" s="36" t="str">
        <f t="shared" si="494"/>
        <v/>
      </c>
      <c r="AV766" s="36" t="str">
        <f t="shared" si="495"/>
        <v/>
      </c>
      <c r="AW766" s="36" t="str">
        <f t="shared" si="496"/>
        <v/>
      </c>
      <c r="AX766" s="36" t="str">
        <f t="shared" si="497"/>
        <v/>
      </c>
      <c r="AY766" s="36" t="str">
        <f t="shared" si="498"/>
        <v/>
      </c>
      <c r="AZ766" s="36" t="str">
        <f t="shared" si="499"/>
        <v/>
      </c>
      <c r="BA766" s="36" t="str">
        <f t="shared" si="500"/>
        <v/>
      </c>
      <c r="BB766" s="36" t="str">
        <f t="shared" si="501"/>
        <v/>
      </c>
      <c r="BC766" s="36" t="str">
        <f t="shared" si="502"/>
        <v/>
      </c>
      <c r="BD766" s="36" t="str">
        <f t="shared" si="503"/>
        <v/>
      </c>
      <c r="BE766" s="36" t="str">
        <f t="shared" si="504"/>
        <v/>
      </c>
      <c r="BF766" s="36" t="str">
        <f t="shared" si="505"/>
        <v/>
      </c>
      <c r="BG766" s="36" t="str">
        <f t="shared" si="506"/>
        <v/>
      </c>
      <c r="BH766" s="36" t="str">
        <f t="shared" si="507"/>
        <v/>
      </c>
      <c r="BI766" s="36" t="str">
        <f t="shared" si="508"/>
        <v/>
      </c>
      <c r="BJ766" s="36" t="str">
        <f t="shared" si="509"/>
        <v/>
      </c>
      <c r="BK766" s="36" t="str">
        <f t="shared" si="510"/>
        <v/>
      </c>
      <c r="BL766" s="36" t="str">
        <f t="shared" si="511"/>
        <v/>
      </c>
      <c r="BM766" s="36" t="str">
        <f t="shared" si="512"/>
        <v/>
      </c>
      <c r="BN766" s="38" t="e">
        <f t="shared" si="471"/>
        <v>#DIV/0!</v>
      </c>
      <c r="BO766" s="38" t="e">
        <f t="shared" si="472"/>
        <v>#DIV/0!</v>
      </c>
      <c r="BP766" s="39" t="str">
        <f t="shared" si="473"/>
        <v/>
      </c>
      <c r="BQ766" s="39" t="str">
        <f t="shared" si="474"/>
        <v/>
      </c>
      <c r="BR766" s="39" t="str">
        <f t="shared" si="475"/>
        <v/>
      </c>
      <c r="BS766" s="39" t="str">
        <f t="shared" si="476"/>
        <v/>
      </c>
      <c r="BT766" s="39" t="str">
        <f t="shared" si="477"/>
        <v/>
      </c>
      <c r="BU766" s="39" t="str">
        <f t="shared" si="478"/>
        <v/>
      </c>
      <c r="BV766" s="39" t="str">
        <f t="shared" si="479"/>
        <v/>
      </c>
      <c r="BW766" s="39" t="str">
        <f t="shared" si="480"/>
        <v/>
      </c>
      <c r="BX766" s="39" t="str">
        <f t="shared" si="481"/>
        <v/>
      </c>
      <c r="BY766" s="39" t="str">
        <f t="shared" si="482"/>
        <v/>
      </c>
      <c r="BZ766" s="39" t="str">
        <f t="shared" si="483"/>
        <v/>
      </c>
      <c r="CA766" s="39" t="str">
        <f t="shared" si="484"/>
        <v/>
      </c>
      <c r="CB766" s="39" t="str">
        <f t="shared" si="485"/>
        <v/>
      </c>
      <c r="CC766" s="39" t="str">
        <f t="shared" si="486"/>
        <v/>
      </c>
      <c r="CD766" s="39" t="str">
        <f t="shared" si="487"/>
        <v/>
      </c>
      <c r="CE766" s="39" t="str">
        <f t="shared" si="488"/>
        <v/>
      </c>
      <c r="CF766" s="39" t="str">
        <f t="shared" si="489"/>
        <v/>
      </c>
      <c r="CG766" s="39" t="str">
        <f t="shared" si="490"/>
        <v/>
      </c>
      <c r="CH766" s="39" t="str">
        <f t="shared" si="491"/>
        <v/>
      </c>
      <c r="CI766" s="39" t="str">
        <f t="shared" si="492"/>
        <v/>
      </c>
    </row>
    <row r="767" spans="1:87">
      <c r="A767" s="18"/>
      <c r="B767" s="15" t="str">
        <f>'Gene Table'!E766</f>
        <v>RT</v>
      </c>
      <c r="C767" s="15" t="str">
        <f>'Gene Table'!B766</f>
        <v>P20</v>
      </c>
      <c r="D767" s="16" t="str">
        <f>IF(SUM('Test Sample Data'!D$3:D$98)&gt;10,IF(AND(ISNUMBER('Test Sample Data'!D766),'Test Sample Data'!D766&lt;$B$1,'Test Sample Data'!D766&gt;0),'Test Sample Data'!D766,$B$1),"")</f>
        <v/>
      </c>
      <c r="E767" s="17" t="str">
        <f>IF(SUM('Test Sample Data'!E$3:E$98)&gt;10,IF(AND(ISNUMBER('Test Sample Data'!E766),'Test Sample Data'!E766&lt;$B$1,'Test Sample Data'!E766&gt;0),'Test Sample Data'!E766,$B$1),"")</f>
        <v/>
      </c>
      <c r="F767" s="17" t="str">
        <f>IF(SUM('Test Sample Data'!F$3:F$98)&gt;10,IF(AND(ISNUMBER('Test Sample Data'!F766),'Test Sample Data'!F766&lt;$B$1,'Test Sample Data'!F766&gt;0),'Test Sample Data'!F766,$B$1),"")</f>
        <v/>
      </c>
      <c r="G767" s="17" t="str">
        <f>IF(SUM('Test Sample Data'!G$3:G$98)&gt;10,IF(AND(ISNUMBER('Test Sample Data'!G766),'Test Sample Data'!G766&lt;$B$1,'Test Sample Data'!G766&gt;0),'Test Sample Data'!G766,$B$1),"")</f>
        <v/>
      </c>
      <c r="H767" s="17" t="str">
        <f>IF(SUM('Test Sample Data'!H$3:H$98)&gt;10,IF(AND(ISNUMBER('Test Sample Data'!H766),'Test Sample Data'!H766&lt;$B$1,'Test Sample Data'!H766&gt;0),'Test Sample Data'!H766,$B$1),"")</f>
        <v/>
      </c>
      <c r="I767" s="17" t="str">
        <f>IF(SUM('Test Sample Data'!I$3:I$98)&gt;10,IF(AND(ISNUMBER('Test Sample Data'!I766),'Test Sample Data'!I766&lt;$B$1,'Test Sample Data'!I766&gt;0),'Test Sample Data'!I766,$B$1),"")</f>
        <v/>
      </c>
      <c r="J767" s="17" t="str">
        <f>IF(SUM('Test Sample Data'!J$3:J$98)&gt;10,IF(AND(ISNUMBER('Test Sample Data'!J766),'Test Sample Data'!J766&lt;$B$1,'Test Sample Data'!J766&gt;0),'Test Sample Data'!J766,$B$1),"")</f>
        <v/>
      </c>
      <c r="K767" s="17" t="str">
        <f>IF(SUM('Test Sample Data'!K$3:K$98)&gt;10,IF(AND(ISNUMBER('Test Sample Data'!K766),'Test Sample Data'!K766&lt;$B$1,'Test Sample Data'!K766&gt;0),'Test Sample Data'!K766,$B$1),"")</f>
        <v/>
      </c>
      <c r="L767" s="17" t="str">
        <f>IF(SUM('Test Sample Data'!L$3:L$98)&gt;10,IF(AND(ISNUMBER('Test Sample Data'!L766),'Test Sample Data'!L766&lt;$B$1,'Test Sample Data'!L766&gt;0),'Test Sample Data'!L766,$B$1),"")</f>
        <v/>
      </c>
      <c r="M767" s="17" t="str">
        <f>IF(SUM('Test Sample Data'!M$3:M$98)&gt;10,IF(AND(ISNUMBER('Test Sample Data'!M766),'Test Sample Data'!M766&lt;$B$1,'Test Sample Data'!M766&gt;0),'Test Sample Data'!M766,$B$1),"")</f>
        <v/>
      </c>
      <c r="N767" s="17" t="str">
        <f>'Gene Table'!E766</f>
        <v>RT</v>
      </c>
      <c r="O767" s="17" t="str">
        <f>'Gene Table'!B766</f>
        <v>P20</v>
      </c>
      <c r="P767" s="17" t="str">
        <f>IF(SUM('Control Sample Data'!D$3:D$98)&gt;10,IF(AND(ISNUMBER('Control Sample Data'!D766),'Control Sample Data'!D766&lt;$B$1,'Control Sample Data'!D766&gt;0),'Control Sample Data'!D766,$B$1),"")</f>
        <v/>
      </c>
      <c r="Q767" s="17" t="str">
        <f>IF(SUM('Control Sample Data'!E$3:E$98)&gt;10,IF(AND(ISNUMBER('Control Sample Data'!E766),'Control Sample Data'!E766&lt;$B$1,'Control Sample Data'!E766&gt;0),'Control Sample Data'!E766,$B$1),"")</f>
        <v/>
      </c>
      <c r="R767" s="17" t="str">
        <f>IF(SUM('Control Sample Data'!F$3:F$98)&gt;10,IF(AND(ISNUMBER('Control Sample Data'!F766),'Control Sample Data'!F766&lt;$B$1,'Control Sample Data'!F766&gt;0),'Control Sample Data'!F766,$B$1),"")</f>
        <v/>
      </c>
      <c r="S767" s="17" t="str">
        <f>IF(SUM('Control Sample Data'!G$3:G$98)&gt;10,IF(AND(ISNUMBER('Control Sample Data'!G766),'Control Sample Data'!G766&lt;$B$1,'Control Sample Data'!G766&gt;0),'Control Sample Data'!G766,$B$1),"")</f>
        <v/>
      </c>
      <c r="T767" s="17" t="str">
        <f>IF(SUM('Control Sample Data'!H$3:H$98)&gt;10,IF(AND(ISNUMBER('Control Sample Data'!H766),'Control Sample Data'!H766&lt;$B$1,'Control Sample Data'!H766&gt;0),'Control Sample Data'!H766,$B$1),"")</f>
        <v/>
      </c>
      <c r="U767" s="17" t="str">
        <f>IF(SUM('Control Sample Data'!I$3:I$98)&gt;10,IF(AND(ISNUMBER('Control Sample Data'!I766),'Control Sample Data'!I766&lt;$B$1,'Control Sample Data'!I766&gt;0),'Control Sample Data'!I766,$B$1),"")</f>
        <v/>
      </c>
      <c r="V767" s="17" t="str">
        <f>IF(SUM('Control Sample Data'!J$3:J$98)&gt;10,IF(AND(ISNUMBER('Control Sample Data'!J766),'Control Sample Data'!J766&lt;$B$1,'Control Sample Data'!J766&gt;0),'Control Sample Data'!J766,$B$1),"")</f>
        <v/>
      </c>
      <c r="W767" s="17" t="str">
        <f>IF(SUM('Control Sample Data'!K$3:K$98)&gt;10,IF(AND(ISNUMBER('Control Sample Data'!K766),'Control Sample Data'!K766&lt;$B$1,'Control Sample Data'!K766&gt;0),'Control Sample Data'!K766,$B$1),"")</f>
        <v/>
      </c>
      <c r="X767" s="17" t="str">
        <f>IF(SUM('Control Sample Data'!L$3:L$98)&gt;10,IF(AND(ISNUMBER('Control Sample Data'!L766),'Control Sample Data'!L766&lt;$B$1,'Control Sample Data'!L766&gt;0),'Control Sample Data'!L766,$B$1),"")</f>
        <v/>
      </c>
      <c r="Y767" s="17" t="str">
        <f>IF(SUM('Control Sample Data'!M$3:M$98)&gt;10,IF(AND(ISNUMBER('Control Sample Data'!M766),'Control Sample Data'!M766&lt;$B$1,'Control Sample Data'!M766&gt;0),'Control Sample Data'!M766,$B$1),"")</f>
        <v/>
      </c>
      <c r="AT767" s="36" t="str">
        <f t="shared" si="493"/>
        <v/>
      </c>
      <c r="AU767" s="36" t="str">
        <f t="shared" si="494"/>
        <v/>
      </c>
      <c r="AV767" s="36" t="str">
        <f t="shared" si="495"/>
        <v/>
      </c>
      <c r="AW767" s="36" t="str">
        <f t="shared" si="496"/>
        <v/>
      </c>
      <c r="AX767" s="36" t="str">
        <f t="shared" si="497"/>
        <v/>
      </c>
      <c r="AY767" s="36" t="str">
        <f t="shared" si="498"/>
        <v/>
      </c>
      <c r="AZ767" s="36" t="str">
        <f t="shared" si="499"/>
        <v/>
      </c>
      <c r="BA767" s="36" t="str">
        <f t="shared" si="500"/>
        <v/>
      </c>
      <c r="BB767" s="36" t="str">
        <f t="shared" si="501"/>
        <v/>
      </c>
      <c r="BC767" s="36" t="str">
        <f t="shared" si="502"/>
        <v/>
      </c>
      <c r="BD767" s="36" t="str">
        <f t="shared" si="503"/>
        <v/>
      </c>
      <c r="BE767" s="36" t="str">
        <f t="shared" si="504"/>
        <v/>
      </c>
      <c r="BF767" s="36" t="str">
        <f t="shared" si="505"/>
        <v/>
      </c>
      <c r="BG767" s="36" t="str">
        <f t="shared" si="506"/>
        <v/>
      </c>
      <c r="BH767" s="36" t="str">
        <f t="shared" si="507"/>
        <v/>
      </c>
      <c r="BI767" s="36" t="str">
        <f t="shared" si="508"/>
        <v/>
      </c>
      <c r="BJ767" s="36" t="str">
        <f t="shared" si="509"/>
        <v/>
      </c>
      <c r="BK767" s="36" t="str">
        <f t="shared" si="510"/>
        <v/>
      </c>
      <c r="BL767" s="36" t="str">
        <f t="shared" si="511"/>
        <v/>
      </c>
      <c r="BM767" s="36" t="str">
        <f t="shared" si="512"/>
        <v/>
      </c>
      <c r="BN767" s="38" t="e">
        <f t="shared" si="471"/>
        <v>#DIV/0!</v>
      </c>
      <c r="BO767" s="38" t="e">
        <f t="shared" si="472"/>
        <v>#DIV/0!</v>
      </c>
      <c r="BP767" s="39" t="str">
        <f t="shared" si="473"/>
        <v/>
      </c>
      <c r="BQ767" s="39" t="str">
        <f t="shared" si="474"/>
        <v/>
      </c>
      <c r="BR767" s="39" t="str">
        <f t="shared" si="475"/>
        <v/>
      </c>
      <c r="BS767" s="39" t="str">
        <f t="shared" si="476"/>
        <v/>
      </c>
      <c r="BT767" s="39" t="str">
        <f t="shared" si="477"/>
        <v/>
      </c>
      <c r="BU767" s="39" t="str">
        <f t="shared" si="478"/>
        <v/>
      </c>
      <c r="BV767" s="39" t="str">
        <f t="shared" si="479"/>
        <v/>
      </c>
      <c r="BW767" s="39" t="str">
        <f t="shared" si="480"/>
        <v/>
      </c>
      <c r="BX767" s="39" t="str">
        <f t="shared" si="481"/>
        <v/>
      </c>
      <c r="BY767" s="39" t="str">
        <f t="shared" si="482"/>
        <v/>
      </c>
      <c r="BZ767" s="39" t="str">
        <f t="shared" si="483"/>
        <v/>
      </c>
      <c r="CA767" s="39" t="str">
        <f t="shared" si="484"/>
        <v/>
      </c>
      <c r="CB767" s="39" t="str">
        <f t="shared" si="485"/>
        <v/>
      </c>
      <c r="CC767" s="39" t="str">
        <f t="shared" si="486"/>
        <v/>
      </c>
      <c r="CD767" s="39" t="str">
        <f t="shared" si="487"/>
        <v/>
      </c>
      <c r="CE767" s="39" t="str">
        <f t="shared" si="488"/>
        <v/>
      </c>
      <c r="CF767" s="39" t="str">
        <f t="shared" si="489"/>
        <v/>
      </c>
      <c r="CG767" s="39" t="str">
        <f t="shared" si="490"/>
        <v/>
      </c>
      <c r="CH767" s="39" t="str">
        <f t="shared" si="491"/>
        <v/>
      </c>
      <c r="CI767" s="39" t="str">
        <f t="shared" si="492"/>
        <v/>
      </c>
    </row>
    <row r="768" spans="1:87">
      <c r="A768" s="18"/>
      <c r="B768" s="15" t="str">
        <f>'Gene Table'!E767</f>
        <v>PCR</v>
      </c>
      <c r="C768" s="15" t="str">
        <f>'Gene Table'!B767</f>
        <v>P21</v>
      </c>
      <c r="D768" s="16" t="str">
        <f>IF(SUM('Test Sample Data'!D$3:D$98)&gt;10,IF(AND(ISNUMBER('Test Sample Data'!D767),'Test Sample Data'!D767&lt;$B$1,'Test Sample Data'!D767&gt;0),'Test Sample Data'!D767,$B$1),"")</f>
        <v/>
      </c>
      <c r="E768" s="17" t="str">
        <f>IF(SUM('Test Sample Data'!E$3:E$98)&gt;10,IF(AND(ISNUMBER('Test Sample Data'!E767),'Test Sample Data'!E767&lt;$B$1,'Test Sample Data'!E767&gt;0),'Test Sample Data'!E767,$B$1),"")</f>
        <v/>
      </c>
      <c r="F768" s="17" t="str">
        <f>IF(SUM('Test Sample Data'!F$3:F$98)&gt;10,IF(AND(ISNUMBER('Test Sample Data'!F767),'Test Sample Data'!F767&lt;$B$1,'Test Sample Data'!F767&gt;0),'Test Sample Data'!F767,$B$1),"")</f>
        <v/>
      </c>
      <c r="G768" s="17" t="str">
        <f>IF(SUM('Test Sample Data'!G$3:G$98)&gt;10,IF(AND(ISNUMBER('Test Sample Data'!G767),'Test Sample Data'!G767&lt;$B$1,'Test Sample Data'!G767&gt;0),'Test Sample Data'!G767,$B$1),"")</f>
        <v/>
      </c>
      <c r="H768" s="17" t="str">
        <f>IF(SUM('Test Sample Data'!H$3:H$98)&gt;10,IF(AND(ISNUMBER('Test Sample Data'!H767),'Test Sample Data'!H767&lt;$B$1,'Test Sample Data'!H767&gt;0),'Test Sample Data'!H767,$B$1),"")</f>
        <v/>
      </c>
      <c r="I768" s="17" t="str">
        <f>IF(SUM('Test Sample Data'!I$3:I$98)&gt;10,IF(AND(ISNUMBER('Test Sample Data'!I767),'Test Sample Data'!I767&lt;$B$1,'Test Sample Data'!I767&gt;0),'Test Sample Data'!I767,$B$1),"")</f>
        <v/>
      </c>
      <c r="J768" s="17" t="str">
        <f>IF(SUM('Test Sample Data'!J$3:J$98)&gt;10,IF(AND(ISNUMBER('Test Sample Data'!J767),'Test Sample Data'!J767&lt;$B$1,'Test Sample Data'!J767&gt;0),'Test Sample Data'!J767,$B$1),"")</f>
        <v/>
      </c>
      <c r="K768" s="17" t="str">
        <f>IF(SUM('Test Sample Data'!K$3:K$98)&gt;10,IF(AND(ISNUMBER('Test Sample Data'!K767),'Test Sample Data'!K767&lt;$B$1,'Test Sample Data'!K767&gt;0),'Test Sample Data'!K767,$B$1),"")</f>
        <v/>
      </c>
      <c r="L768" s="17" t="str">
        <f>IF(SUM('Test Sample Data'!L$3:L$98)&gt;10,IF(AND(ISNUMBER('Test Sample Data'!L767),'Test Sample Data'!L767&lt;$B$1,'Test Sample Data'!L767&gt;0),'Test Sample Data'!L767,$B$1),"")</f>
        <v/>
      </c>
      <c r="M768" s="17" t="str">
        <f>IF(SUM('Test Sample Data'!M$3:M$98)&gt;10,IF(AND(ISNUMBER('Test Sample Data'!M767),'Test Sample Data'!M767&lt;$B$1,'Test Sample Data'!M767&gt;0),'Test Sample Data'!M767,$B$1),"")</f>
        <v/>
      </c>
      <c r="N768" s="17" t="str">
        <f>'Gene Table'!E767</f>
        <v>PCR</v>
      </c>
      <c r="O768" s="17" t="str">
        <f>'Gene Table'!B767</f>
        <v>P21</v>
      </c>
      <c r="P768" s="17" t="str">
        <f>IF(SUM('Control Sample Data'!D$3:D$98)&gt;10,IF(AND(ISNUMBER('Control Sample Data'!D767),'Control Sample Data'!D767&lt;$B$1,'Control Sample Data'!D767&gt;0),'Control Sample Data'!D767,$B$1),"")</f>
        <v/>
      </c>
      <c r="Q768" s="17" t="str">
        <f>IF(SUM('Control Sample Data'!E$3:E$98)&gt;10,IF(AND(ISNUMBER('Control Sample Data'!E767),'Control Sample Data'!E767&lt;$B$1,'Control Sample Data'!E767&gt;0),'Control Sample Data'!E767,$B$1),"")</f>
        <v/>
      </c>
      <c r="R768" s="17" t="str">
        <f>IF(SUM('Control Sample Data'!F$3:F$98)&gt;10,IF(AND(ISNUMBER('Control Sample Data'!F767),'Control Sample Data'!F767&lt;$B$1,'Control Sample Data'!F767&gt;0),'Control Sample Data'!F767,$B$1),"")</f>
        <v/>
      </c>
      <c r="S768" s="17" t="str">
        <f>IF(SUM('Control Sample Data'!G$3:G$98)&gt;10,IF(AND(ISNUMBER('Control Sample Data'!G767),'Control Sample Data'!G767&lt;$B$1,'Control Sample Data'!G767&gt;0),'Control Sample Data'!G767,$B$1),"")</f>
        <v/>
      </c>
      <c r="T768" s="17" t="str">
        <f>IF(SUM('Control Sample Data'!H$3:H$98)&gt;10,IF(AND(ISNUMBER('Control Sample Data'!H767),'Control Sample Data'!H767&lt;$B$1,'Control Sample Data'!H767&gt;0),'Control Sample Data'!H767,$B$1),"")</f>
        <v/>
      </c>
      <c r="U768" s="17" t="str">
        <f>IF(SUM('Control Sample Data'!I$3:I$98)&gt;10,IF(AND(ISNUMBER('Control Sample Data'!I767),'Control Sample Data'!I767&lt;$B$1,'Control Sample Data'!I767&gt;0),'Control Sample Data'!I767,$B$1),"")</f>
        <v/>
      </c>
      <c r="V768" s="17" t="str">
        <f>IF(SUM('Control Sample Data'!J$3:J$98)&gt;10,IF(AND(ISNUMBER('Control Sample Data'!J767),'Control Sample Data'!J767&lt;$B$1,'Control Sample Data'!J767&gt;0),'Control Sample Data'!J767,$B$1),"")</f>
        <v/>
      </c>
      <c r="W768" s="17" t="str">
        <f>IF(SUM('Control Sample Data'!K$3:K$98)&gt;10,IF(AND(ISNUMBER('Control Sample Data'!K767),'Control Sample Data'!K767&lt;$B$1,'Control Sample Data'!K767&gt;0),'Control Sample Data'!K767,$B$1),"")</f>
        <v/>
      </c>
      <c r="X768" s="17" t="str">
        <f>IF(SUM('Control Sample Data'!L$3:L$98)&gt;10,IF(AND(ISNUMBER('Control Sample Data'!L767),'Control Sample Data'!L767&lt;$B$1,'Control Sample Data'!L767&gt;0),'Control Sample Data'!L767,$B$1),"")</f>
        <v/>
      </c>
      <c r="Y768" s="17" t="str">
        <f>IF(SUM('Control Sample Data'!M$3:M$98)&gt;10,IF(AND(ISNUMBER('Control Sample Data'!M767),'Control Sample Data'!M767&lt;$B$1,'Control Sample Data'!M767&gt;0),'Control Sample Data'!M767,$B$1),"")</f>
        <v/>
      </c>
      <c r="AT768" s="36" t="str">
        <f t="shared" si="493"/>
        <v/>
      </c>
      <c r="AU768" s="36" t="str">
        <f t="shared" si="494"/>
        <v/>
      </c>
      <c r="AV768" s="36" t="str">
        <f t="shared" si="495"/>
        <v/>
      </c>
      <c r="AW768" s="36" t="str">
        <f t="shared" si="496"/>
        <v/>
      </c>
      <c r="AX768" s="36" t="str">
        <f t="shared" si="497"/>
        <v/>
      </c>
      <c r="AY768" s="36" t="str">
        <f t="shared" si="498"/>
        <v/>
      </c>
      <c r="AZ768" s="36" t="str">
        <f t="shared" si="499"/>
        <v/>
      </c>
      <c r="BA768" s="36" t="str">
        <f t="shared" si="500"/>
        <v/>
      </c>
      <c r="BB768" s="36" t="str">
        <f t="shared" si="501"/>
        <v/>
      </c>
      <c r="BC768" s="36" t="str">
        <f t="shared" si="502"/>
        <v/>
      </c>
      <c r="BD768" s="36" t="str">
        <f t="shared" si="503"/>
        <v/>
      </c>
      <c r="BE768" s="36" t="str">
        <f t="shared" si="504"/>
        <v/>
      </c>
      <c r="BF768" s="36" t="str">
        <f t="shared" si="505"/>
        <v/>
      </c>
      <c r="BG768" s="36" t="str">
        <f t="shared" si="506"/>
        <v/>
      </c>
      <c r="BH768" s="36" t="str">
        <f t="shared" si="507"/>
        <v/>
      </c>
      <c r="BI768" s="36" t="str">
        <f t="shared" si="508"/>
        <v/>
      </c>
      <c r="BJ768" s="36" t="str">
        <f t="shared" si="509"/>
        <v/>
      </c>
      <c r="BK768" s="36" t="str">
        <f t="shared" si="510"/>
        <v/>
      </c>
      <c r="BL768" s="36" t="str">
        <f t="shared" si="511"/>
        <v/>
      </c>
      <c r="BM768" s="36" t="str">
        <f t="shared" si="512"/>
        <v/>
      </c>
      <c r="BN768" s="38" t="e">
        <f t="shared" si="471"/>
        <v>#DIV/0!</v>
      </c>
      <c r="BO768" s="38" t="e">
        <f t="shared" si="472"/>
        <v>#DIV/0!</v>
      </c>
      <c r="BP768" s="39" t="str">
        <f t="shared" si="473"/>
        <v/>
      </c>
      <c r="BQ768" s="39" t="str">
        <f t="shared" si="474"/>
        <v/>
      </c>
      <c r="BR768" s="39" t="str">
        <f t="shared" si="475"/>
        <v/>
      </c>
      <c r="BS768" s="39" t="str">
        <f t="shared" si="476"/>
        <v/>
      </c>
      <c r="BT768" s="39" t="str">
        <f t="shared" si="477"/>
        <v/>
      </c>
      <c r="BU768" s="39" t="str">
        <f t="shared" si="478"/>
        <v/>
      </c>
      <c r="BV768" s="39" t="str">
        <f t="shared" si="479"/>
        <v/>
      </c>
      <c r="BW768" s="39" t="str">
        <f t="shared" si="480"/>
        <v/>
      </c>
      <c r="BX768" s="39" t="str">
        <f t="shared" si="481"/>
        <v/>
      </c>
      <c r="BY768" s="39" t="str">
        <f t="shared" si="482"/>
        <v/>
      </c>
      <c r="BZ768" s="39" t="str">
        <f t="shared" si="483"/>
        <v/>
      </c>
      <c r="CA768" s="39" t="str">
        <f t="shared" si="484"/>
        <v/>
      </c>
      <c r="CB768" s="39" t="str">
        <f t="shared" si="485"/>
        <v/>
      </c>
      <c r="CC768" s="39" t="str">
        <f t="shared" si="486"/>
        <v/>
      </c>
      <c r="CD768" s="39" t="str">
        <f t="shared" si="487"/>
        <v/>
      </c>
      <c r="CE768" s="39" t="str">
        <f t="shared" si="488"/>
        <v/>
      </c>
      <c r="CF768" s="39" t="str">
        <f t="shared" si="489"/>
        <v/>
      </c>
      <c r="CG768" s="39" t="str">
        <f t="shared" si="490"/>
        <v/>
      </c>
      <c r="CH768" s="39" t="str">
        <f t="shared" si="491"/>
        <v/>
      </c>
      <c r="CI768" s="39" t="str">
        <f t="shared" si="492"/>
        <v/>
      </c>
    </row>
    <row r="769" spans="1:87">
      <c r="A769" s="18"/>
      <c r="B769" s="15" t="str">
        <f>'Gene Table'!E768</f>
        <v>PCR</v>
      </c>
      <c r="C769" s="15" t="str">
        <f>'Gene Table'!B768</f>
        <v>P22</v>
      </c>
      <c r="D769" s="16" t="str">
        <f>IF(SUM('Test Sample Data'!D$3:D$98)&gt;10,IF(AND(ISNUMBER('Test Sample Data'!D768),'Test Sample Data'!D768&lt;$B$1,'Test Sample Data'!D768&gt;0),'Test Sample Data'!D768,$B$1),"")</f>
        <v/>
      </c>
      <c r="E769" s="17" t="str">
        <f>IF(SUM('Test Sample Data'!E$3:E$98)&gt;10,IF(AND(ISNUMBER('Test Sample Data'!E768),'Test Sample Data'!E768&lt;$B$1,'Test Sample Data'!E768&gt;0),'Test Sample Data'!E768,$B$1),"")</f>
        <v/>
      </c>
      <c r="F769" s="17" t="str">
        <f>IF(SUM('Test Sample Data'!F$3:F$98)&gt;10,IF(AND(ISNUMBER('Test Sample Data'!F768),'Test Sample Data'!F768&lt;$B$1,'Test Sample Data'!F768&gt;0),'Test Sample Data'!F768,$B$1),"")</f>
        <v/>
      </c>
      <c r="G769" s="17" t="str">
        <f>IF(SUM('Test Sample Data'!G$3:G$98)&gt;10,IF(AND(ISNUMBER('Test Sample Data'!G768),'Test Sample Data'!G768&lt;$B$1,'Test Sample Data'!G768&gt;0),'Test Sample Data'!G768,$B$1),"")</f>
        <v/>
      </c>
      <c r="H769" s="17" t="str">
        <f>IF(SUM('Test Sample Data'!H$3:H$98)&gt;10,IF(AND(ISNUMBER('Test Sample Data'!H768),'Test Sample Data'!H768&lt;$B$1,'Test Sample Data'!H768&gt;0),'Test Sample Data'!H768,$B$1),"")</f>
        <v/>
      </c>
      <c r="I769" s="17" t="str">
        <f>IF(SUM('Test Sample Data'!I$3:I$98)&gt;10,IF(AND(ISNUMBER('Test Sample Data'!I768),'Test Sample Data'!I768&lt;$B$1,'Test Sample Data'!I768&gt;0),'Test Sample Data'!I768,$B$1),"")</f>
        <v/>
      </c>
      <c r="J769" s="17" t="str">
        <f>IF(SUM('Test Sample Data'!J$3:J$98)&gt;10,IF(AND(ISNUMBER('Test Sample Data'!J768),'Test Sample Data'!J768&lt;$B$1,'Test Sample Data'!J768&gt;0),'Test Sample Data'!J768,$B$1),"")</f>
        <v/>
      </c>
      <c r="K769" s="17" t="str">
        <f>IF(SUM('Test Sample Data'!K$3:K$98)&gt;10,IF(AND(ISNUMBER('Test Sample Data'!K768),'Test Sample Data'!K768&lt;$B$1,'Test Sample Data'!K768&gt;0),'Test Sample Data'!K768,$B$1),"")</f>
        <v/>
      </c>
      <c r="L769" s="17" t="str">
        <f>IF(SUM('Test Sample Data'!L$3:L$98)&gt;10,IF(AND(ISNUMBER('Test Sample Data'!L768),'Test Sample Data'!L768&lt;$B$1,'Test Sample Data'!L768&gt;0),'Test Sample Data'!L768,$B$1),"")</f>
        <v/>
      </c>
      <c r="M769" s="17" t="str">
        <f>IF(SUM('Test Sample Data'!M$3:M$98)&gt;10,IF(AND(ISNUMBER('Test Sample Data'!M768),'Test Sample Data'!M768&lt;$B$1,'Test Sample Data'!M768&gt;0),'Test Sample Data'!M768,$B$1),"")</f>
        <v/>
      </c>
      <c r="N769" s="17" t="str">
        <f>'Gene Table'!E768</f>
        <v>PCR</v>
      </c>
      <c r="O769" s="17" t="str">
        <f>'Gene Table'!B768</f>
        <v>P22</v>
      </c>
      <c r="P769" s="17" t="str">
        <f>IF(SUM('Control Sample Data'!D$3:D$98)&gt;10,IF(AND(ISNUMBER('Control Sample Data'!D768),'Control Sample Data'!D768&lt;$B$1,'Control Sample Data'!D768&gt;0),'Control Sample Data'!D768,$B$1),"")</f>
        <v/>
      </c>
      <c r="Q769" s="17" t="str">
        <f>IF(SUM('Control Sample Data'!E$3:E$98)&gt;10,IF(AND(ISNUMBER('Control Sample Data'!E768),'Control Sample Data'!E768&lt;$B$1,'Control Sample Data'!E768&gt;0),'Control Sample Data'!E768,$B$1),"")</f>
        <v/>
      </c>
      <c r="R769" s="17" t="str">
        <f>IF(SUM('Control Sample Data'!F$3:F$98)&gt;10,IF(AND(ISNUMBER('Control Sample Data'!F768),'Control Sample Data'!F768&lt;$B$1,'Control Sample Data'!F768&gt;0),'Control Sample Data'!F768,$B$1),"")</f>
        <v/>
      </c>
      <c r="S769" s="17" t="str">
        <f>IF(SUM('Control Sample Data'!G$3:G$98)&gt;10,IF(AND(ISNUMBER('Control Sample Data'!G768),'Control Sample Data'!G768&lt;$B$1,'Control Sample Data'!G768&gt;0),'Control Sample Data'!G768,$B$1),"")</f>
        <v/>
      </c>
      <c r="T769" s="17" t="str">
        <f>IF(SUM('Control Sample Data'!H$3:H$98)&gt;10,IF(AND(ISNUMBER('Control Sample Data'!H768),'Control Sample Data'!H768&lt;$B$1,'Control Sample Data'!H768&gt;0),'Control Sample Data'!H768,$B$1),"")</f>
        <v/>
      </c>
      <c r="U769" s="17" t="str">
        <f>IF(SUM('Control Sample Data'!I$3:I$98)&gt;10,IF(AND(ISNUMBER('Control Sample Data'!I768),'Control Sample Data'!I768&lt;$B$1,'Control Sample Data'!I768&gt;0),'Control Sample Data'!I768,$B$1),"")</f>
        <v/>
      </c>
      <c r="V769" s="17" t="str">
        <f>IF(SUM('Control Sample Data'!J$3:J$98)&gt;10,IF(AND(ISNUMBER('Control Sample Data'!J768),'Control Sample Data'!J768&lt;$B$1,'Control Sample Data'!J768&gt;0),'Control Sample Data'!J768,$B$1),"")</f>
        <v/>
      </c>
      <c r="W769" s="17" t="str">
        <f>IF(SUM('Control Sample Data'!K$3:K$98)&gt;10,IF(AND(ISNUMBER('Control Sample Data'!K768),'Control Sample Data'!K768&lt;$B$1,'Control Sample Data'!K768&gt;0),'Control Sample Data'!K768,$B$1),"")</f>
        <v/>
      </c>
      <c r="X769" s="17" t="str">
        <f>IF(SUM('Control Sample Data'!L$3:L$98)&gt;10,IF(AND(ISNUMBER('Control Sample Data'!L768),'Control Sample Data'!L768&lt;$B$1,'Control Sample Data'!L768&gt;0),'Control Sample Data'!L768,$B$1),"")</f>
        <v/>
      </c>
      <c r="Y769" s="17" t="str">
        <f>IF(SUM('Control Sample Data'!M$3:M$98)&gt;10,IF(AND(ISNUMBER('Control Sample Data'!M768),'Control Sample Data'!M768&lt;$B$1,'Control Sample Data'!M768&gt;0),'Control Sample Data'!M768,$B$1),"")</f>
        <v/>
      </c>
      <c r="AT769" s="36" t="str">
        <f t="shared" si="493"/>
        <v/>
      </c>
      <c r="AU769" s="36" t="str">
        <f t="shared" si="494"/>
        <v/>
      </c>
      <c r="AV769" s="36" t="str">
        <f t="shared" si="495"/>
        <v/>
      </c>
      <c r="AW769" s="36" t="str">
        <f t="shared" si="496"/>
        <v/>
      </c>
      <c r="AX769" s="36" t="str">
        <f t="shared" si="497"/>
        <v/>
      </c>
      <c r="AY769" s="36" t="str">
        <f t="shared" si="498"/>
        <v/>
      </c>
      <c r="AZ769" s="36" t="str">
        <f t="shared" si="499"/>
        <v/>
      </c>
      <c r="BA769" s="36" t="str">
        <f t="shared" si="500"/>
        <v/>
      </c>
      <c r="BB769" s="36" t="str">
        <f t="shared" si="501"/>
        <v/>
      </c>
      <c r="BC769" s="36" t="str">
        <f t="shared" si="502"/>
        <v/>
      </c>
      <c r="BD769" s="36" t="str">
        <f t="shared" si="503"/>
        <v/>
      </c>
      <c r="BE769" s="36" t="str">
        <f t="shared" si="504"/>
        <v/>
      </c>
      <c r="BF769" s="36" t="str">
        <f t="shared" si="505"/>
        <v/>
      </c>
      <c r="BG769" s="36" t="str">
        <f t="shared" si="506"/>
        <v/>
      </c>
      <c r="BH769" s="36" t="str">
        <f t="shared" si="507"/>
        <v/>
      </c>
      <c r="BI769" s="36" t="str">
        <f t="shared" si="508"/>
        <v/>
      </c>
      <c r="BJ769" s="36" t="str">
        <f t="shared" si="509"/>
        <v/>
      </c>
      <c r="BK769" s="36" t="str">
        <f t="shared" si="510"/>
        <v/>
      </c>
      <c r="BL769" s="36" t="str">
        <f t="shared" si="511"/>
        <v/>
      </c>
      <c r="BM769" s="36" t="str">
        <f t="shared" si="512"/>
        <v/>
      </c>
      <c r="BN769" s="38" t="e">
        <f t="shared" si="471"/>
        <v>#DIV/0!</v>
      </c>
      <c r="BO769" s="38" t="e">
        <f t="shared" si="472"/>
        <v>#DIV/0!</v>
      </c>
      <c r="BP769" s="39" t="str">
        <f t="shared" si="473"/>
        <v/>
      </c>
      <c r="BQ769" s="39" t="str">
        <f t="shared" si="474"/>
        <v/>
      </c>
      <c r="BR769" s="39" t="str">
        <f t="shared" si="475"/>
        <v/>
      </c>
      <c r="BS769" s="39" t="str">
        <f t="shared" si="476"/>
        <v/>
      </c>
      <c r="BT769" s="39" t="str">
        <f t="shared" si="477"/>
        <v/>
      </c>
      <c r="BU769" s="39" t="str">
        <f t="shared" si="478"/>
        <v/>
      </c>
      <c r="BV769" s="39" t="str">
        <f t="shared" si="479"/>
        <v/>
      </c>
      <c r="BW769" s="39" t="str">
        <f t="shared" si="480"/>
        <v/>
      </c>
      <c r="BX769" s="39" t="str">
        <f t="shared" si="481"/>
        <v/>
      </c>
      <c r="BY769" s="39" t="str">
        <f t="shared" si="482"/>
        <v/>
      </c>
      <c r="BZ769" s="39" t="str">
        <f t="shared" si="483"/>
        <v/>
      </c>
      <c r="CA769" s="39" t="str">
        <f t="shared" si="484"/>
        <v/>
      </c>
      <c r="CB769" s="39" t="str">
        <f t="shared" si="485"/>
        <v/>
      </c>
      <c r="CC769" s="39" t="str">
        <f t="shared" si="486"/>
        <v/>
      </c>
      <c r="CD769" s="39" t="str">
        <f t="shared" si="487"/>
        <v/>
      </c>
      <c r="CE769" s="39" t="str">
        <f t="shared" si="488"/>
        <v/>
      </c>
      <c r="CF769" s="39" t="str">
        <f t="shared" si="489"/>
        <v/>
      </c>
      <c r="CG769" s="39" t="str">
        <f t="shared" si="490"/>
        <v/>
      </c>
      <c r="CH769" s="39" t="str">
        <f t="shared" si="491"/>
        <v/>
      </c>
      <c r="CI769" s="39" t="str">
        <f t="shared" si="492"/>
        <v/>
      </c>
    </row>
    <row r="770" spans="1:87">
      <c r="A770" s="18"/>
      <c r="B770" s="15" t="str">
        <f>'Gene Table'!E769</f>
        <v>PCR</v>
      </c>
      <c r="C770" s="15" t="str">
        <f>'Gene Table'!B769</f>
        <v>P23</v>
      </c>
      <c r="D770" s="16" t="str">
        <f>IF(SUM('Test Sample Data'!D$3:D$98)&gt;10,IF(AND(ISNUMBER('Test Sample Data'!D769),'Test Sample Data'!D769&lt;$B$1,'Test Sample Data'!D769&gt;0),'Test Sample Data'!D769,$B$1),"")</f>
        <v/>
      </c>
      <c r="E770" s="17" t="str">
        <f>IF(SUM('Test Sample Data'!E$3:E$98)&gt;10,IF(AND(ISNUMBER('Test Sample Data'!E769),'Test Sample Data'!E769&lt;$B$1,'Test Sample Data'!E769&gt;0),'Test Sample Data'!E769,$B$1),"")</f>
        <v/>
      </c>
      <c r="F770" s="17" t="str">
        <f>IF(SUM('Test Sample Data'!F$3:F$98)&gt;10,IF(AND(ISNUMBER('Test Sample Data'!F769),'Test Sample Data'!F769&lt;$B$1,'Test Sample Data'!F769&gt;0),'Test Sample Data'!F769,$B$1),"")</f>
        <v/>
      </c>
      <c r="G770" s="17" t="str">
        <f>IF(SUM('Test Sample Data'!G$3:G$98)&gt;10,IF(AND(ISNUMBER('Test Sample Data'!G769),'Test Sample Data'!G769&lt;$B$1,'Test Sample Data'!G769&gt;0),'Test Sample Data'!G769,$B$1),"")</f>
        <v/>
      </c>
      <c r="H770" s="17" t="str">
        <f>IF(SUM('Test Sample Data'!H$3:H$98)&gt;10,IF(AND(ISNUMBER('Test Sample Data'!H769),'Test Sample Data'!H769&lt;$B$1,'Test Sample Data'!H769&gt;0),'Test Sample Data'!H769,$B$1),"")</f>
        <v/>
      </c>
      <c r="I770" s="17" t="str">
        <f>IF(SUM('Test Sample Data'!I$3:I$98)&gt;10,IF(AND(ISNUMBER('Test Sample Data'!I769),'Test Sample Data'!I769&lt;$B$1,'Test Sample Data'!I769&gt;0),'Test Sample Data'!I769,$B$1),"")</f>
        <v/>
      </c>
      <c r="J770" s="17" t="str">
        <f>IF(SUM('Test Sample Data'!J$3:J$98)&gt;10,IF(AND(ISNUMBER('Test Sample Data'!J769),'Test Sample Data'!J769&lt;$B$1,'Test Sample Data'!J769&gt;0),'Test Sample Data'!J769,$B$1),"")</f>
        <v/>
      </c>
      <c r="K770" s="17" t="str">
        <f>IF(SUM('Test Sample Data'!K$3:K$98)&gt;10,IF(AND(ISNUMBER('Test Sample Data'!K769),'Test Sample Data'!K769&lt;$B$1,'Test Sample Data'!K769&gt;0),'Test Sample Data'!K769,$B$1),"")</f>
        <v/>
      </c>
      <c r="L770" s="17" t="str">
        <f>IF(SUM('Test Sample Data'!L$3:L$98)&gt;10,IF(AND(ISNUMBER('Test Sample Data'!L769),'Test Sample Data'!L769&lt;$B$1,'Test Sample Data'!L769&gt;0),'Test Sample Data'!L769,$B$1),"")</f>
        <v/>
      </c>
      <c r="M770" s="17" t="str">
        <f>IF(SUM('Test Sample Data'!M$3:M$98)&gt;10,IF(AND(ISNUMBER('Test Sample Data'!M769),'Test Sample Data'!M769&lt;$B$1,'Test Sample Data'!M769&gt;0),'Test Sample Data'!M769,$B$1),"")</f>
        <v/>
      </c>
      <c r="N770" s="17" t="str">
        <f>'Gene Table'!E769</f>
        <v>PCR</v>
      </c>
      <c r="O770" s="17" t="str">
        <f>'Gene Table'!B769</f>
        <v>P23</v>
      </c>
      <c r="P770" s="17" t="str">
        <f>IF(SUM('Control Sample Data'!D$3:D$98)&gt;10,IF(AND(ISNUMBER('Control Sample Data'!D769),'Control Sample Data'!D769&lt;$B$1,'Control Sample Data'!D769&gt;0),'Control Sample Data'!D769,$B$1),"")</f>
        <v/>
      </c>
      <c r="Q770" s="17" t="str">
        <f>IF(SUM('Control Sample Data'!E$3:E$98)&gt;10,IF(AND(ISNUMBER('Control Sample Data'!E769),'Control Sample Data'!E769&lt;$B$1,'Control Sample Data'!E769&gt;0),'Control Sample Data'!E769,$B$1),"")</f>
        <v/>
      </c>
      <c r="R770" s="17" t="str">
        <f>IF(SUM('Control Sample Data'!F$3:F$98)&gt;10,IF(AND(ISNUMBER('Control Sample Data'!F769),'Control Sample Data'!F769&lt;$B$1,'Control Sample Data'!F769&gt;0),'Control Sample Data'!F769,$B$1),"")</f>
        <v/>
      </c>
      <c r="S770" s="17" t="str">
        <f>IF(SUM('Control Sample Data'!G$3:G$98)&gt;10,IF(AND(ISNUMBER('Control Sample Data'!G769),'Control Sample Data'!G769&lt;$B$1,'Control Sample Data'!G769&gt;0),'Control Sample Data'!G769,$B$1),"")</f>
        <v/>
      </c>
      <c r="T770" s="17" t="str">
        <f>IF(SUM('Control Sample Data'!H$3:H$98)&gt;10,IF(AND(ISNUMBER('Control Sample Data'!H769),'Control Sample Data'!H769&lt;$B$1,'Control Sample Data'!H769&gt;0),'Control Sample Data'!H769,$B$1),"")</f>
        <v/>
      </c>
      <c r="U770" s="17" t="str">
        <f>IF(SUM('Control Sample Data'!I$3:I$98)&gt;10,IF(AND(ISNUMBER('Control Sample Data'!I769),'Control Sample Data'!I769&lt;$B$1,'Control Sample Data'!I769&gt;0),'Control Sample Data'!I769,$B$1),"")</f>
        <v/>
      </c>
      <c r="V770" s="17" t="str">
        <f>IF(SUM('Control Sample Data'!J$3:J$98)&gt;10,IF(AND(ISNUMBER('Control Sample Data'!J769),'Control Sample Data'!J769&lt;$B$1,'Control Sample Data'!J769&gt;0),'Control Sample Data'!J769,$B$1),"")</f>
        <v/>
      </c>
      <c r="W770" s="17" t="str">
        <f>IF(SUM('Control Sample Data'!K$3:K$98)&gt;10,IF(AND(ISNUMBER('Control Sample Data'!K769),'Control Sample Data'!K769&lt;$B$1,'Control Sample Data'!K769&gt;0),'Control Sample Data'!K769,$B$1),"")</f>
        <v/>
      </c>
      <c r="X770" s="17" t="str">
        <f>IF(SUM('Control Sample Data'!L$3:L$98)&gt;10,IF(AND(ISNUMBER('Control Sample Data'!L769),'Control Sample Data'!L769&lt;$B$1,'Control Sample Data'!L769&gt;0),'Control Sample Data'!L769,$B$1),"")</f>
        <v/>
      </c>
      <c r="Y770" s="17" t="str">
        <f>IF(SUM('Control Sample Data'!M$3:M$98)&gt;10,IF(AND(ISNUMBER('Control Sample Data'!M769),'Control Sample Data'!M769&lt;$B$1,'Control Sample Data'!M769&gt;0),'Control Sample Data'!M769,$B$1),"")</f>
        <v/>
      </c>
      <c r="AT770" s="36" t="str">
        <f t="shared" si="493"/>
        <v/>
      </c>
      <c r="AU770" s="36" t="str">
        <f t="shared" si="494"/>
        <v/>
      </c>
      <c r="AV770" s="36" t="str">
        <f t="shared" si="495"/>
        <v/>
      </c>
      <c r="AW770" s="36" t="str">
        <f t="shared" si="496"/>
        <v/>
      </c>
      <c r="AX770" s="36" t="str">
        <f t="shared" si="497"/>
        <v/>
      </c>
      <c r="AY770" s="36" t="str">
        <f t="shared" si="498"/>
        <v/>
      </c>
      <c r="AZ770" s="36" t="str">
        <f t="shared" si="499"/>
        <v/>
      </c>
      <c r="BA770" s="36" t="str">
        <f t="shared" si="500"/>
        <v/>
      </c>
      <c r="BB770" s="36" t="str">
        <f t="shared" si="501"/>
        <v/>
      </c>
      <c r="BC770" s="36" t="str">
        <f t="shared" si="502"/>
        <v/>
      </c>
      <c r="BD770" s="36" t="str">
        <f t="shared" si="503"/>
        <v/>
      </c>
      <c r="BE770" s="36" t="str">
        <f t="shared" si="504"/>
        <v/>
      </c>
      <c r="BF770" s="36" t="str">
        <f t="shared" si="505"/>
        <v/>
      </c>
      <c r="BG770" s="36" t="str">
        <f t="shared" si="506"/>
        <v/>
      </c>
      <c r="BH770" s="36" t="str">
        <f t="shared" si="507"/>
        <v/>
      </c>
      <c r="BI770" s="36" t="str">
        <f t="shared" si="508"/>
        <v/>
      </c>
      <c r="BJ770" s="36" t="str">
        <f t="shared" si="509"/>
        <v/>
      </c>
      <c r="BK770" s="36" t="str">
        <f t="shared" si="510"/>
        <v/>
      </c>
      <c r="BL770" s="36" t="str">
        <f t="shared" si="511"/>
        <v/>
      </c>
      <c r="BM770" s="36" t="str">
        <f t="shared" si="512"/>
        <v/>
      </c>
      <c r="BN770" s="38" t="e">
        <f t="shared" si="471"/>
        <v>#DIV/0!</v>
      </c>
      <c r="BO770" s="38" t="e">
        <f t="shared" si="472"/>
        <v>#DIV/0!</v>
      </c>
      <c r="BP770" s="39" t="str">
        <f t="shared" si="473"/>
        <v/>
      </c>
      <c r="BQ770" s="39" t="str">
        <f t="shared" si="474"/>
        <v/>
      </c>
      <c r="BR770" s="39" t="str">
        <f t="shared" si="475"/>
        <v/>
      </c>
      <c r="BS770" s="39" t="str">
        <f t="shared" si="476"/>
        <v/>
      </c>
      <c r="BT770" s="39" t="str">
        <f t="shared" si="477"/>
        <v/>
      </c>
      <c r="BU770" s="39" t="str">
        <f t="shared" si="478"/>
        <v/>
      </c>
      <c r="BV770" s="39" t="str">
        <f t="shared" si="479"/>
        <v/>
      </c>
      <c r="BW770" s="39" t="str">
        <f t="shared" si="480"/>
        <v/>
      </c>
      <c r="BX770" s="39" t="str">
        <f t="shared" si="481"/>
        <v/>
      </c>
      <c r="BY770" s="39" t="str">
        <f t="shared" si="482"/>
        <v/>
      </c>
      <c r="BZ770" s="39" t="str">
        <f t="shared" si="483"/>
        <v/>
      </c>
      <c r="CA770" s="39" t="str">
        <f t="shared" si="484"/>
        <v/>
      </c>
      <c r="CB770" s="39" t="str">
        <f t="shared" si="485"/>
        <v/>
      </c>
      <c r="CC770" s="39" t="str">
        <f t="shared" si="486"/>
        <v/>
      </c>
      <c r="CD770" s="39" t="str">
        <f t="shared" si="487"/>
        <v/>
      </c>
      <c r="CE770" s="39" t="str">
        <f t="shared" si="488"/>
        <v/>
      </c>
      <c r="CF770" s="39" t="str">
        <f t="shared" si="489"/>
        <v/>
      </c>
      <c r="CG770" s="39" t="str">
        <f t="shared" si="490"/>
        <v/>
      </c>
      <c r="CH770" s="39" t="str">
        <f t="shared" si="491"/>
        <v/>
      </c>
      <c r="CI770" s="39" t="str">
        <f t="shared" si="492"/>
        <v/>
      </c>
    </row>
    <row r="771" spans="1:87">
      <c r="A771" s="46"/>
      <c r="B771" s="15" t="str">
        <f>'Gene Table'!E770</f>
        <v>PCR</v>
      </c>
      <c r="C771" s="15" t="str">
        <f>'Gene Table'!B770</f>
        <v>P24</v>
      </c>
      <c r="D771" s="16" t="str">
        <f>IF(SUM('Test Sample Data'!D$3:D$98)&gt;10,IF(AND(ISNUMBER('Test Sample Data'!D770),'Test Sample Data'!D770&lt;$B$1,'Test Sample Data'!D770&gt;0),'Test Sample Data'!D770,$B$1),"")</f>
        <v/>
      </c>
      <c r="E771" s="17" t="str">
        <f>IF(SUM('Test Sample Data'!E$3:E$98)&gt;10,IF(AND(ISNUMBER('Test Sample Data'!E770),'Test Sample Data'!E770&lt;$B$1,'Test Sample Data'!E770&gt;0),'Test Sample Data'!E770,$B$1),"")</f>
        <v/>
      </c>
      <c r="F771" s="17" t="str">
        <f>IF(SUM('Test Sample Data'!F$3:F$98)&gt;10,IF(AND(ISNUMBER('Test Sample Data'!F770),'Test Sample Data'!F770&lt;$B$1,'Test Sample Data'!F770&gt;0),'Test Sample Data'!F770,$B$1),"")</f>
        <v/>
      </c>
      <c r="G771" s="17" t="str">
        <f>IF(SUM('Test Sample Data'!G$3:G$98)&gt;10,IF(AND(ISNUMBER('Test Sample Data'!G770),'Test Sample Data'!G770&lt;$B$1,'Test Sample Data'!G770&gt;0),'Test Sample Data'!G770,$B$1),"")</f>
        <v/>
      </c>
      <c r="H771" s="17" t="str">
        <f>IF(SUM('Test Sample Data'!H$3:H$98)&gt;10,IF(AND(ISNUMBER('Test Sample Data'!H770),'Test Sample Data'!H770&lt;$B$1,'Test Sample Data'!H770&gt;0),'Test Sample Data'!H770,$B$1),"")</f>
        <v/>
      </c>
      <c r="I771" s="17" t="str">
        <f>IF(SUM('Test Sample Data'!I$3:I$98)&gt;10,IF(AND(ISNUMBER('Test Sample Data'!I770),'Test Sample Data'!I770&lt;$B$1,'Test Sample Data'!I770&gt;0),'Test Sample Data'!I770,$B$1),"")</f>
        <v/>
      </c>
      <c r="J771" s="17" t="str">
        <f>IF(SUM('Test Sample Data'!J$3:J$98)&gt;10,IF(AND(ISNUMBER('Test Sample Data'!J770),'Test Sample Data'!J770&lt;$B$1,'Test Sample Data'!J770&gt;0),'Test Sample Data'!J770,$B$1),"")</f>
        <v/>
      </c>
      <c r="K771" s="17" t="str">
        <f>IF(SUM('Test Sample Data'!K$3:K$98)&gt;10,IF(AND(ISNUMBER('Test Sample Data'!K770),'Test Sample Data'!K770&lt;$B$1,'Test Sample Data'!K770&gt;0),'Test Sample Data'!K770,$B$1),"")</f>
        <v/>
      </c>
      <c r="L771" s="17" t="str">
        <f>IF(SUM('Test Sample Data'!L$3:L$98)&gt;10,IF(AND(ISNUMBER('Test Sample Data'!L770),'Test Sample Data'!L770&lt;$B$1,'Test Sample Data'!L770&gt;0),'Test Sample Data'!L770,$B$1),"")</f>
        <v/>
      </c>
      <c r="M771" s="17" t="str">
        <f>IF(SUM('Test Sample Data'!M$3:M$98)&gt;10,IF(AND(ISNUMBER('Test Sample Data'!M770),'Test Sample Data'!M770&lt;$B$1,'Test Sample Data'!M770&gt;0),'Test Sample Data'!M770,$B$1),"")</f>
        <v/>
      </c>
      <c r="N771" s="17" t="str">
        <f>'Gene Table'!E770</f>
        <v>PCR</v>
      </c>
      <c r="O771" s="17" t="str">
        <f>'Gene Table'!B770</f>
        <v>P24</v>
      </c>
      <c r="P771" s="17" t="str">
        <f>IF(SUM('Control Sample Data'!D$3:D$98)&gt;10,IF(AND(ISNUMBER('Control Sample Data'!D770),'Control Sample Data'!D770&lt;$B$1,'Control Sample Data'!D770&gt;0),'Control Sample Data'!D770,$B$1),"")</f>
        <v/>
      </c>
      <c r="Q771" s="17" t="str">
        <f>IF(SUM('Control Sample Data'!E$3:E$98)&gt;10,IF(AND(ISNUMBER('Control Sample Data'!E770),'Control Sample Data'!E770&lt;$B$1,'Control Sample Data'!E770&gt;0),'Control Sample Data'!E770,$B$1),"")</f>
        <v/>
      </c>
      <c r="R771" s="17" t="str">
        <f>IF(SUM('Control Sample Data'!F$3:F$98)&gt;10,IF(AND(ISNUMBER('Control Sample Data'!F770),'Control Sample Data'!F770&lt;$B$1,'Control Sample Data'!F770&gt;0),'Control Sample Data'!F770,$B$1),"")</f>
        <v/>
      </c>
      <c r="S771" s="17" t="str">
        <f>IF(SUM('Control Sample Data'!G$3:G$98)&gt;10,IF(AND(ISNUMBER('Control Sample Data'!G770),'Control Sample Data'!G770&lt;$B$1,'Control Sample Data'!G770&gt;0),'Control Sample Data'!G770,$B$1),"")</f>
        <v/>
      </c>
      <c r="T771" s="17" t="str">
        <f>IF(SUM('Control Sample Data'!H$3:H$98)&gt;10,IF(AND(ISNUMBER('Control Sample Data'!H770),'Control Sample Data'!H770&lt;$B$1,'Control Sample Data'!H770&gt;0),'Control Sample Data'!H770,$B$1),"")</f>
        <v/>
      </c>
      <c r="U771" s="17" t="str">
        <f>IF(SUM('Control Sample Data'!I$3:I$98)&gt;10,IF(AND(ISNUMBER('Control Sample Data'!I770),'Control Sample Data'!I770&lt;$B$1,'Control Sample Data'!I770&gt;0),'Control Sample Data'!I770,$B$1),"")</f>
        <v/>
      </c>
      <c r="V771" s="17" t="str">
        <f>IF(SUM('Control Sample Data'!J$3:J$98)&gt;10,IF(AND(ISNUMBER('Control Sample Data'!J770),'Control Sample Data'!J770&lt;$B$1,'Control Sample Data'!J770&gt;0),'Control Sample Data'!J770,$B$1),"")</f>
        <v/>
      </c>
      <c r="W771" s="17" t="str">
        <f>IF(SUM('Control Sample Data'!K$3:K$98)&gt;10,IF(AND(ISNUMBER('Control Sample Data'!K770),'Control Sample Data'!K770&lt;$B$1,'Control Sample Data'!K770&gt;0),'Control Sample Data'!K770,$B$1),"")</f>
        <v/>
      </c>
      <c r="X771" s="17" t="str">
        <f>IF(SUM('Control Sample Data'!L$3:L$98)&gt;10,IF(AND(ISNUMBER('Control Sample Data'!L770),'Control Sample Data'!L770&lt;$B$1,'Control Sample Data'!L770&gt;0),'Control Sample Data'!L770,$B$1),"")</f>
        <v/>
      </c>
      <c r="Y771" s="17" t="str">
        <f>IF(SUM('Control Sample Data'!M$3:M$98)&gt;10,IF(AND(ISNUMBER('Control Sample Data'!M770),'Control Sample Data'!M770&lt;$B$1,'Control Sample Data'!M770&gt;0),'Control Sample Data'!M770,$B$1),"")</f>
        <v/>
      </c>
      <c r="AT771" s="36" t="str">
        <f t="shared" si="493"/>
        <v/>
      </c>
      <c r="AU771" s="36" t="str">
        <f t="shared" si="494"/>
        <v/>
      </c>
      <c r="AV771" s="36" t="str">
        <f t="shared" si="495"/>
        <v/>
      </c>
      <c r="AW771" s="36" t="str">
        <f t="shared" si="496"/>
        <v/>
      </c>
      <c r="AX771" s="36" t="str">
        <f t="shared" si="497"/>
        <v/>
      </c>
      <c r="AY771" s="36" t="str">
        <f t="shared" si="498"/>
        <v/>
      </c>
      <c r="AZ771" s="36" t="str">
        <f t="shared" si="499"/>
        <v/>
      </c>
      <c r="BA771" s="36" t="str">
        <f t="shared" si="500"/>
        <v/>
      </c>
      <c r="BB771" s="36" t="str">
        <f t="shared" si="501"/>
        <v/>
      </c>
      <c r="BC771" s="36" t="str">
        <f t="shared" si="502"/>
        <v/>
      </c>
      <c r="BD771" s="36" t="str">
        <f t="shared" si="503"/>
        <v/>
      </c>
      <c r="BE771" s="36" t="str">
        <f t="shared" si="504"/>
        <v/>
      </c>
      <c r="BF771" s="36" t="str">
        <f t="shared" si="505"/>
        <v/>
      </c>
      <c r="BG771" s="36" t="str">
        <f t="shared" si="506"/>
        <v/>
      </c>
      <c r="BH771" s="36" t="str">
        <f t="shared" si="507"/>
        <v/>
      </c>
      <c r="BI771" s="36" t="str">
        <f t="shared" si="508"/>
        <v/>
      </c>
      <c r="BJ771" s="36" t="str">
        <f t="shared" si="509"/>
        <v/>
      </c>
      <c r="BK771" s="36" t="str">
        <f t="shared" si="510"/>
        <v/>
      </c>
      <c r="BL771" s="36" t="str">
        <f t="shared" si="511"/>
        <v/>
      </c>
      <c r="BM771" s="36" t="str">
        <f t="shared" si="512"/>
        <v/>
      </c>
      <c r="BN771" s="38" t="e">
        <f t="shared" si="471"/>
        <v>#DIV/0!</v>
      </c>
      <c r="BO771" s="38" t="e">
        <f t="shared" si="472"/>
        <v>#DIV/0!</v>
      </c>
      <c r="BP771" s="39" t="str">
        <f t="shared" si="473"/>
        <v/>
      </c>
      <c r="BQ771" s="39" t="str">
        <f t="shared" si="474"/>
        <v/>
      </c>
      <c r="BR771" s="39" t="str">
        <f t="shared" si="475"/>
        <v/>
      </c>
      <c r="BS771" s="39" t="str">
        <f t="shared" si="476"/>
        <v/>
      </c>
      <c r="BT771" s="39" t="str">
        <f t="shared" si="477"/>
        <v/>
      </c>
      <c r="BU771" s="39" t="str">
        <f t="shared" si="478"/>
        <v/>
      </c>
      <c r="BV771" s="39" t="str">
        <f t="shared" si="479"/>
        <v/>
      </c>
      <c r="BW771" s="39" t="str">
        <f t="shared" si="480"/>
        <v/>
      </c>
      <c r="BX771" s="39" t="str">
        <f t="shared" si="481"/>
        <v/>
      </c>
      <c r="BY771" s="39" t="str">
        <f t="shared" si="482"/>
        <v/>
      </c>
      <c r="BZ771" s="39" t="str">
        <f t="shared" si="483"/>
        <v/>
      </c>
      <c r="CA771" s="39" t="str">
        <f t="shared" si="484"/>
        <v/>
      </c>
      <c r="CB771" s="39" t="str">
        <f t="shared" si="485"/>
        <v/>
      </c>
      <c r="CC771" s="39" t="str">
        <f t="shared" si="486"/>
        <v/>
      </c>
      <c r="CD771" s="39" t="str">
        <f t="shared" si="487"/>
        <v/>
      </c>
      <c r="CE771" s="39" t="str">
        <f t="shared" si="488"/>
        <v/>
      </c>
      <c r="CF771" s="39" t="str">
        <f t="shared" si="489"/>
        <v/>
      </c>
      <c r="CG771" s="39" t="str">
        <f t="shared" si="490"/>
        <v/>
      </c>
      <c r="CH771" s="39" t="str">
        <f t="shared" si="491"/>
        <v/>
      </c>
      <c r="CI771" s="39" t="str">
        <f t="shared" si="492"/>
        <v/>
      </c>
    </row>
    <row r="772" spans="1:87">
      <c r="A772" s="14" t="s">
        <v>2575</v>
      </c>
      <c r="B772" s="15" t="str">
        <f>'Gene Table'!E771</f>
        <v>hsa-miR-218-2-3p</v>
      </c>
      <c r="C772" s="15" t="str">
        <f>'Gene Table'!B771</f>
        <v>A01</v>
      </c>
      <c r="D772" s="16" t="str">
        <f>IF(SUM('Test Sample Data'!D$3:D$98)&gt;10,IF(AND(ISNUMBER('Test Sample Data'!D771),'Test Sample Data'!D771&lt;$B$1,'Test Sample Data'!D771&gt;0),'Test Sample Data'!D771,$B$1),"")</f>
        <v/>
      </c>
      <c r="E772" s="17" t="str">
        <f>IF(SUM('Test Sample Data'!E$3:E$98)&gt;10,IF(AND(ISNUMBER('Test Sample Data'!E771),'Test Sample Data'!E771&lt;$B$1,'Test Sample Data'!E771&gt;0),'Test Sample Data'!E771,$B$1),"")</f>
        <v/>
      </c>
      <c r="F772" s="17" t="str">
        <f>IF(SUM('Test Sample Data'!F$3:F$98)&gt;10,IF(AND(ISNUMBER('Test Sample Data'!F771),'Test Sample Data'!F771&lt;$B$1,'Test Sample Data'!F771&gt;0),'Test Sample Data'!F771,$B$1),"")</f>
        <v/>
      </c>
      <c r="G772" s="17" t="str">
        <f>IF(SUM('Test Sample Data'!G$3:G$98)&gt;10,IF(AND(ISNUMBER('Test Sample Data'!G771),'Test Sample Data'!G771&lt;$B$1,'Test Sample Data'!G771&gt;0),'Test Sample Data'!G771,$B$1),"")</f>
        <v/>
      </c>
      <c r="H772" s="17" t="str">
        <f>IF(SUM('Test Sample Data'!H$3:H$98)&gt;10,IF(AND(ISNUMBER('Test Sample Data'!H771),'Test Sample Data'!H771&lt;$B$1,'Test Sample Data'!H771&gt;0),'Test Sample Data'!H771,$B$1),"")</f>
        <v/>
      </c>
      <c r="I772" s="17" t="str">
        <f>IF(SUM('Test Sample Data'!I$3:I$98)&gt;10,IF(AND(ISNUMBER('Test Sample Data'!I771),'Test Sample Data'!I771&lt;$B$1,'Test Sample Data'!I771&gt;0),'Test Sample Data'!I771,$B$1),"")</f>
        <v/>
      </c>
      <c r="J772" s="17" t="str">
        <f>IF(SUM('Test Sample Data'!J$3:J$98)&gt;10,IF(AND(ISNUMBER('Test Sample Data'!J771),'Test Sample Data'!J771&lt;$B$1,'Test Sample Data'!J771&gt;0),'Test Sample Data'!J771,$B$1),"")</f>
        <v/>
      </c>
      <c r="K772" s="17" t="str">
        <f>IF(SUM('Test Sample Data'!K$3:K$98)&gt;10,IF(AND(ISNUMBER('Test Sample Data'!K771),'Test Sample Data'!K771&lt;$B$1,'Test Sample Data'!K771&gt;0),'Test Sample Data'!K771,$B$1),"")</f>
        <v/>
      </c>
      <c r="L772" s="17" t="str">
        <f>IF(SUM('Test Sample Data'!L$3:L$98)&gt;10,IF(AND(ISNUMBER('Test Sample Data'!L771),'Test Sample Data'!L771&lt;$B$1,'Test Sample Data'!L771&gt;0),'Test Sample Data'!L771,$B$1),"")</f>
        <v/>
      </c>
      <c r="M772" s="17" t="str">
        <f>IF(SUM('Test Sample Data'!M$3:M$98)&gt;10,IF(AND(ISNUMBER('Test Sample Data'!M771),'Test Sample Data'!M771&lt;$B$1,'Test Sample Data'!M771&gt;0),'Test Sample Data'!M771,$B$1),"")</f>
        <v/>
      </c>
      <c r="N772" s="17" t="str">
        <f>'Gene Table'!E771</f>
        <v>hsa-miR-218-2-3p</v>
      </c>
      <c r="O772" s="17" t="str">
        <f>'Gene Table'!B771</f>
        <v>A01</v>
      </c>
      <c r="P772" s="17" t="str">
        <f>IF(SUM('Control Sample Data'!D$3:D$98)&gt;10,IF(AND(ISNUMBER('Control Sample Data'!D771),'Control Sample Data'!D771&lt;$B$1,'Control Sample Data'!D771&gt;0),'Control Sample Data'!D771,$B$1),"")</f>
        <v/>
      </c>
      <c r="Q772" s="17" t="str">
        <f>IF(SUM('Control Sample Data'!E$3:E$98)&gt;10,IF(AND(ISNUMBER('Control Sample Data'!E771),'Control Sample Data'!E771&lt;$B$1,'Control Sample Data'!E771&gt;0),'Control Sample Data'!E771,$B$1),"")</f>
        <v/>
      </c>
      <c r="R772" s="17" t="str">
        <f>IF(SUM('Control Sample Data'!F$3:F$98)&gt;10,IF(AND(ISNUMBER('Control Sample Data'!F771),'Control Sample Data'!F771&lt;$B$1,'Control Sample Data'!F771&gt;0),'Control Sample Data'!F771,$B$1),"")</f>
        <v/>
      </c>
      <c r="S772" s="17" t="str">
        <f>IF(SUM('Control Sample Data'!G$3:G$98)&gt;10,IF(AND(ISNUMBER('Control Sample Data'!G771),'Control Sample Data'!G771&lt;$B$1,'Control Sample Data'!G771&gt;0),'Control Sample Data'!G771,$B$1),"")</f>
        <v/>
      </c>
      <c r="T772" s="17" t="str">
        <f>IF(SUM('Control Sample Data'!H$3:H$98)&gt;10,IF(AND(ISNUMBER('Control Sample Data'!H771),'Control Sample Data'!H771&lt;$B$1,'Control Sample Data'!H771&gt;0),'Control Sample Data'!H771,$B$1),"")</f>
        <v/>
      </c>
      <c r="U772" s="17" t="str">
        <f>IF(SUM('Control Sample Data'!I$3:I$98)&gt;10,IF(AND(ISNUMBER('Control Sample Data'!I771),'Control Sample Data'!I771&lt;$B$1,'Control Sample Data'!I771&gt;0),'Control Sample Data'!I771,$B$1),"")</f>
        <v/>
      </c>
      <c r="V772" s="17" t="str">
        <f>IF(SUM('Control Sample Data'!J$3:J$98)&gt;10,IF(AND(ISNUMBER('Control Sample Data'!J771),'Control Sample Data'!J771&lt;$B$1,'Control Sample Data'!J771&gt;0),'Control Sample Data'!J771,$B$1),"")</f>
        <v/>
      </c>
      <c r="W772" s="17" t="str">
        <f>IF(SUM('Control Sample Data'!K$3:K$98)&gt;10,IF(AND(ISNUMBER('Control Sample Data'!K771),'Control Sample Data'!K771&lt;$B$1,'Control Sample Data'!K771&gt;0),'Control Sample Data'!K771,$B$1),"")</f>
        <v/>
      </c>
      <c r="X772" s="17" t="str">
        <f>IF(SUM('Control Sample Data'!L$3:L$98)&gt;10,IF(AND(ISNUMBER('Control Sample Data'!L771),'Control Sample Data'!L771&lt;$B$1,'Control Sample Data'!L771&gt;0),'Control Sample Data'!L771,$B$1),"")</f>
        <v/>
      </c>
      <c r="Y772" s="17" t="str">
        <f>IF(SUM('Control Sample Data'!M$3:M$98)&gt;10,IF(AND(ISNUMBER('Control Sample Data'!M771),'Control Sample Data'!M771&lt;$B$1,'Control Sample Data'!M771&gt;0),'Control Sample Data'!M771,$B$1),"")</f>
        <v/>
      </c>
      <c r="Z772" s="22" t="str">
        <f>IF(ISERROR(VLOOKUP('Choose Housekeeping Genes'!$C3,Calculations!$C$772:$M$1155,2,0)),"",VLOOKUP('Choose Housekeeping Genes'!$C3,Calculations!$C$772:$M$1155,2,0))</f>
        <v/>
      </c>
      <c r="AA772" s="22" t="str">
        <f>IF(ISERROR(VLOOKUP('Choose Housekeeping Genes'!$C3,Calculations!$C$772:$M$1155,3,0)),"",VLOOKUP('Choose Housekeeping Genes'!$C3,Calculations!$C$772:$M$1155,3,0))</f>
        <v/>
      </c>
      <c r="AB772" s="22" t="str">
        <f>IF(ISERROR(VLOOKUP('Choose Housekeeping Genes'!$C3,Calculations!$C$772:$M$1155,4,0)),"",VLOOKUP('Choose Housekeeping Genes'!$C3,Calculations!$C$772:$M$1155,4,0))</f>
        <v/>
      </c>
      <c r="AC772" s="22" t="str">
        <f>IF(ISERROR(VLOOKUP('Choose Housekeeping Genes'!$C3,Calculations!$C$772:$M$1155,5,0)),"",VLOOKUP('Choose Housekeeping Genes'!$C3,Calculations!$C$772:$M$1155,5,0))</f>
        <v/>
      </c>
      <c r="AD772" s="22" t="str">
        <f>IF(ISERROR(VLOOKUP('Choose Housekeeping Genes'!$C3,Calculations!$C$772:$M$1155,6,0)),"",VLOOKUP('Choose Housekeeping Genes'!$C3,Calculations!$C$772:$M$1155,6,0))</f>
        <v/>
      </c>
      <c r="AE772" s="22" t="str">
        <f>IF(ISERROR(VLOOKUP('Choose Housekeeping Genes'!$C3,Calculations!$C$772:$M$1155,7,0)),"",VLOOKUP('Choose Housekeeping Genes'!$C3,Calculations!$C$772:$M$1155,7,0))</f>
        <v/>
      </c>
      <c r="AF772" s="22" t="str">
        <f>IF(ISERROR(VLOOKUP('Choose Housekeeping Genes'!$C3,Calculations!$C$772:$M$1155,8,0)),"",VLOOKUP('Choose Housekeeping Genes'!$C3,Calculations!$C$772:$M$1155,8,0))</f>
        <v/>
      </c>
      <c r="AG772" s="22" t="str">
        <f>IF(ISERROR(VLOOKUP('Choose Housekeeping Genes'!$C3,Calculations!$C$772:$M$1155,9,0)),"",VLOOKUP('Choose Housekeeping Genes'!$C3,Calculations!$C$772:$M$1155,9,0))</f>
        <v/>
      </c>
      <c r="AH772" s="22" t="str">
        <f>IF(ISERROR(VLOOKUP('Choose Housekeeping Genes'!$C3,Calculations!$C$772:$M$1155,10,0)),"",VLOOKUP('Choose Housekeeping Genes'!$C3,Calculations!$C$772:$M$1155,10,0))</f>
        <v/>
      </c>
      <c r="AI772" s="22" t="str">
        <f>IF(ISERROR(VLOOKUP('Choose Housekeeping Genes'!$C3,Calculations!$C$772:$M$1155,11,0)),"",VLOOKUP('Choose Housekeeping Genes'!$C3,Calculations!$C$772:$M$1155,11,0))</f>
        <v/>
      </c>
      <c r="AJ772" s="22" t="str">
        <f>IF(ISERROR(VLOOKUP('Choose Housekeeping Genes'!$C3,Calculations!$C$772:$Y$1155,14,0)),"",VLOOKUP('Choose Housekeeping Genes'!$C3,Calculations!$C$772:$Y$1155,14,0))</f>
        <v/>
      </c>
      <c r="AK772" s="22" t="str">
        <f>IF(ISERROR(VLOOKUP('Choose Housekeeping Genes'!$C3,Calculations!$C$772:$Y$1155,15,0)),"",VLOOKUP('Choose Housekeeping Genes'!$C3,Calculations!$C$772:$Y$1155,15,0))</f>
        <v/>
      </c>
      <c r="AL772" s="22" t="str">
        <f>IF(ISERROR(VLOOKUP('Choose Housekeeping Genes'!$C3,Calculations!$C$772:$Y$1155,16,0)),"",VLOOKUP('Choose Housekeeping Genes'!$C3,Calculations!$C$772:$Y$1155,16,0))</f>
        <v/>
      </c>
      <c r="AM772" s="22" t="str">
        <f>IF(ISERROR(VLOOKUP('Choose Housekeeping Genes'!$C3,Calculations!$C$772:$Y$1155,17,0)),"",VLOOKUP('Choose Housekeeping Genes'!$C3,Calculations!$C$772:$Y$1155,17,0))</f>
        <v/>
      </c>
      <c r="AN772" s="22" t="str">
        <f>IF(ISERROR(VLOOKUP('Choose Housekeeping Genes'!$C3,Calculations!$C$772:$Y$1155,18,0)),"",VLOOKUP('Choose Housekeeping Genes'!$C3,Calculations!$C$772:$Y$1155,18,0))</f>
        <v/>
      </c>
      <c r="AO772" s="22" t="str">
        <f>IF(ISERROR(VLOOKUP('Choose Housekeeping Genes'!$C3,Calculations!$C$772:$Y$1155,19,0)),"",VLOOKUP('Choose Housekeeping Genes'!$C3,Calculations!$C$772:$Y$1155,19,0))</f>
        <v/>
      </c>
      <c r="AP772" s="22" t="str">
        <f>IF(ISERROR(VLOOKUP('Choose Housekeeping Genes'!$C3,Calculations!$C$772:$Y$1155,20,0)),"",VLOOKUP('Choose Housekeeping Genes'!$C3,Calculations!$C$772:$Y$1155,20,0))</f>
        <v/>
      </c>
      <c r="AQ772" s="22" t="str">
        <f>IF(ISERROR(VLOOKUP('Choose Housekeeping Genes'!$C3,Calculations!$C$772:$Y$1155,21,0)),"",VLOOKUP('Choose Housekeeping Genes'!$C3,Calculations!$C$772:$Y$1155,21,0))</f>
        <v/>
      </c>
      <c r="AR772" s="22" t="str">
        <f>IF(ISERROR(VLOOKUP('Choose Housekeeping Genes'!$C3,Calculations!$C$772:$Y$1155,22,0)),"",VLOOKUP('Choose Housekeeping Genes'!$C3,Calculations!$C$772:$Y$1155,22,0))</f>
        <v/>
      </c>
      <c r="AS772" s="22" t="str">
        <f>IF(ISERROR(VLOOKUP('Choose Housekeeping Genes'!$C3,Calculations!$C$772:$Y$1155,23,0)),"",VLOOKUP('Choose Housekeeping Genes'!$C3,Calculations!$C$772:$Y$1155,23,0))</f>
        <v/>
      </c>
      <c r="AT772" s="36" t="str">
        <f>IF(ISERROR(D772-Z$794),"",D772-Z$794)</f>
        <v/>
      </c>
      <c r="AU772" s="36" t="str">
        <f t="shared" ref="AU772:BC772" si="513">IF(ISERROR(E772-AA$794),"",E772-AA$794)</f>
        <v/>
      </c>
      <c r="AV772" s="36" t="str">
        <f t="shared" si="513"/>
        <v/>
      </c>
      <c r="AW772" s="36" t="str">
        <f t="shared" si="513"/>
        <v/>
      </c>
      <c r="AX772" s="36" t="str">
        <f t="shared" si="513"/>
        <v/>
      </c>
      <c r="AY772" s="36" t="str">
        <f t="shared" si="513"/>
        <v/>
      </c>
      <c r="AZ772" s="36" t="str">
        <f t="shared" si="513"/>
        <v/>
      </c>
      <c r="BA772" s="36" t="str">
        <f t="shared" si="513"/>
        <v/>
      </c>
      <c r="BB772" s="36" t="str">
        <f t="shared" si="513"/>
        <v/>
      </c>
      <c r="BC772" s="36" t="str">
        <f t="shared" si="513"/>
        <v/>
      </c>
      <c r="BD772" s="36" t="str">
        <f>IF(ISERROR(P772-AJ$794),"",P772-AJ$794)</f>
        <v/>
      </c>
      <c r="BE772" s="36" t="str">
        <f t="shared" ref="BE772:BM772" si="514">IF(ISERROR(Q772-AK$794),"",Q772-AK$794)</f>
        <v/>
      </c>
      <c r="BF772" s="36" t="str">
        <f t="shared" si="514"/>
        <v/>
      </c>
      <c r="BG772" s="36" t="str">
        <f t="shared" si="514"/>
        <v/>
      </c>
      <c r="BH772" s="36" t="str">
        <f t="shared" si="514"/>
        <v/>
      </c>
      <c r="BI772" s="36" t="str">
        <f t="shared" si="514"/>
        <v/>
      </c>
      <c r="BJ772" s="36" t="str">
        <f t="shared" si="514"/>
        <v/>
      </c>
      <c r="BK772" s="36" t="str">
        <f t="shared" si="514"/>
        <v/>
      </c>
      <c r="BL772" s="36" t="str">
        <f t="shared" si="514"/>
        <v/>
      </c>
      <c r="BM772" s="36" t="str">
        <f t="shared" si="514"/>
        <v/>
      </c>
      <c r="BN772" s="38" t="e">
        <f t="shared" ref="BN772:BN835" si="515">AVERAGE(AT772:BC772)</f>
        <v>#DIV/0!</v>
      </c>
      <c r="BO772" s="38" t="e">
        <f t="shared" ref="BO772:BO835" si="516">AVERAGE(BD772:BM772)</f>
        <v>#DIV/0!</v>
      </c>
      <c r="BP772" s="39" t="str">
        <f t="shared" ref="BP772:BP835" si="517">IF(ISNUMBER(AT772),POWER(2,-AT772),"")</f>
        <v/>
      </c>
      <c r="BQ772" s="39" t="str">
        <f t="shared" ref="BQ772:BQ835" si="518">IF(ISNUMBER(AU772),POWER(2,-AU772),"")</f>
        <v/>
      </c>
      <c r="BR772" s="39" t="str">
        <f t="shared" ref="BR772:BR835" si="519">IF(ISNUMBER(AV772),POWER(2,-AV772),"")</f>
        <v/>
      </c>
      <c r="BS772" s="39" t="str">
        <f t="shared" ref="BS772:BS835" si="520">IF(ISNUMBER(AW772),POWER(2,-AW772),"")</f>
        <v/>
      </c>
      <c r="BT772" s="39" t="str">
        <f t="shared" ref="BT772:BT835" si="521">IF(ISNUMBER(AX772),POWER(2,-AX772),"")</f>
        <v/>
      </c>
      <c r="BU772" s="39" t="str">
        <f t="shared" ref="BU772:BU835" si="522">IF(ISNUMBER(AY772),POWER(2,-AY772),"")</f>
        <v/>
      </c>
      <c r="BV772" s="39" t="str">
        <f t="shared" ref="BV772:BV835" si="523">IF(ISNUMBER(AZ772),POWER(2,-AZ772),"")</f>
        <v/>
      </c>
      <c r="BW772" s="39" t="str">
        <f t="shared" ref="BW772:BW835" si="524">IF(ISNUMBER(BA772),POWER(2,-BA772),"")</f>
        <v/>
      </c>
      <c r="BX772" s="39" t="str">
        <f t="shared" ref="BX772:BX835" si="525">IF(ISNUMBER(BB772),POWER(2,-BB772),"")</f>
        <v/>
      </c>
      <c r="BY772" s="39" t="str">
        <f t="shared" ref="BY772:BY835" si="526">IF(ISNUMBER(BC772),POWER(2,-BC772),"")</f>
        <v/>
      </c>
      <c r="BZ772" s="39" t="str">
        <f t="shared" ref="BZ772:BZ835" si="527">IF(ISNUMBER(BD772),POWER(2,-BD772),"")</f>
        <v/>
      </c>
      <c r="CA772" s="39" t="str">
        <f t="shared" ref="CA772:CA835" si="528">IF(ISNUMBER(BE772),POWER(2,-BE772),"")</f>
        <v/>
      </c>
      <c r="CB772" s="39" t="str">
        <f t="shared" ref="CB772:CB835" si="529">IF(ISNUMBER(BF772),POWER(2,-BF772),"")</f>
        <v/>
      </c>
      <c r="CC772" s="39" t="str">
        <f t="shared" ref="CC772:CC835" si="530">IF(ISNUMBER(BG772),POWER(2,-BG772),"")</f>
        <v/>
      </c>
      <c r="CD772" s="39" t="str">
        <f t="shared" ref="CD772:CD835" si="531">IF(ISNUMBER(BH772),POWER(2,-BH772),"")</f>
        <v/>
      </c>
      <c r="CE772" s="39" t="str">
        <f t="shared" ref="CE772:CE835" si="532">IF(ISNUMBER(BI772),POWER(2,-BI772),"")</f>
        <v/>
      </c>
      <c r="CF772" s="39" t="str">
        <f t="shared" ref="CF772:CF835" si="533">IF(ISNUMBER(BJ772),POWER(2,-BJ772),"")</f>
        <v/>
      </c>
      <c r="CG772" s="39" t="str">
        <f t="shared" ref="CG772:CG835" si="534">IF(ISNUMBER(BK772),POWER(2,-BK772),"")</f>
        <v/>
      </c>
      <c r="CH772" s="39" t="str">
        <f t="shared" ref="CH772:CH835" si="535">IF(ISNUMBER(BL772),POWER(2,-BL772),"")</f>
        <v/>
      </c>
      <c r="CI772" s="39" t="str">
        <f t="shared" ref="CI772:CI835" si="536">IF(ISNUMBER(BM772),POWER(2,-BM772),"")</f>
        <v/>
      </c>
    </row>
    <row r="773" spans="1:87">
      <c r="A773" s="18"/>
      <c r="B773" s="15" t="str">
        <f>'Gene Table'!E772</f>
        <v>hsa-miR-3192</v>
      </c>
      <c r="C773" s="15" t="str">
        <f>'Gene Table'!B772</f>
        <v>A02</v>
      </c>
      <c r="D773" s="16" t="str">
        <f>IF(SUM('Test Sample Data'!D$3:D$98)&gt;10,IF(AND(ISNUMBER('Test Sample Data'!D772),'Test Sample Data'!D772&lt;$B$1,'Test Sample Data'!D772&gt;0),'Test Sample Data'!D772,$B$1),"")</f>
        <v/>
      </c>
      <c r="E773" s="17" t="str">
        <f>IF(SUM('Test Sample Data'!E$3:E$98)&gt;10,IF(AND(ISNUMBER('Test Sample Data'!E772),'Test Sample Data'!E772&lt;$B$1,'Test Sample Data'!E772&gt;0),'Test Sample Data'!E772,$B$1),"")</f>
        <v/>
      </c>
      <c r="F773" s="17" t="str">
        <f>IF(SUM('Test Sample Data'!F$3:F$98)&gt;10,IF(AND(ISNUMBER('Test Sample Data'!F772),'Test Sample Data'!F772&lt;$B$1,'Test Sample Data'!F772&gt;0),'Test Sample Data'!F772,$B$1),"")</f>
        <v/>
      </c>
      <c r="G773" s="17" t="str">
        <f>IF(SUM('Test Sample Data'!G$3:G$98)&gt;10,IF(AND(ISNUMBER('Test Sample Data'!G772),'Test Sample Data'!G772&lt;$B$1,'Test Sample Data'!G772&gt;0),'Test Sample Data'!G772,$B$1),"")</f>
        <v/>
      </c>
      <c r="H773" s="17" t="str">
        <f>IF(SUM('Test Sample Data'!H$3:H$98)&gt;10,IF(AND(ISNUMBER('Test Sample Data'!H772),'Test Sample Data'!H772&lt;$B$1,'Test Sample Data'!H772&gt;0),'Test Sample Data'!H772,$B$1),"")</f>
        <v/>
      </c>
      <c r="I773" s="17" t="str">
        <f>IF(SUM('Test Sample Data'!I$3:I$98)&gt;10,IF(AND(ISNUMBER('Test Sample Data'!I772),'Test Sample Data'!I772&lt;$B$1,'Test Sample Data'!I772&gt;0),'Test Sample Data'!I772,$B$1),"")</f>
        <v/>
      </c>
      <c r="J773" s="17" t="str">
        <f>IF(SUM('Test Sample Data'!J$3:J$98)&gt;10,IF(AND(ISNUMBER('Test Sample Data'!J772),'Test Sample Data'!J772&lt;$B$1,'Test Sample Data'!J772&gt;0),'Test Sample Data'!J772,$B$1),"")</f>
        <v/>
      </c>
      <c r="K773" s="17" t="str">
        <f>IF(SUM('Test Sample Data'!K$3:K$98)&gt;10,IF(AND(ISNUMBER('Test Sample Data'!K772),'Test Sample Data'!K772&lt;$B$1,'Test Sample Data'!K772&gt;0),'Test Sample Data'!K772,$B$1),"")</f>
        <v/>
      </c>
      <c r="L773" s="17" t="str">
        <f>IF(SUM('Test Sample Data'!L$3:L$98)&gt;10,IF(AND(ISNUMBER('Test Sample Data'!L772),'Test Sample Data'!L772&lt;$B$1,'Test Sample Data'!L772&gt;0),'Test Sample Data'!L772,$B$1),"")</f>
        <v/>
      </c>
      <c r="M773" s="17" t="str">
        <f>IF(SUM('Test Sample Data'!M$3:M$98)&gt;10,IF(AND(ISNUMBER('Test Sample Data'!M772),'Test Sample Data'!M772&lt;$B$1,'Test Sample Data'!M772&gt;0),'Test Sample Data'!M772,$B$1),"")</f>
        <v/>
      </c>
      <c r="N773" s="17" t="str">
        <f>'Gene Table'!E772</f>
        <v>hsa-miR-3192</v>
      </c>
      <c r="O773" s="17" t="str">
        <f>'Gene Table'!B772</f>
        <v>A02</v>
      </c>
      <c r="P773" s="17" t="str">
        <f>IF(SUM('Control Sample Data'!D$3:D$98)&gt;10,IF(AND(ISNUMBER('Control Sample Data'!D772),'Control Sample Data'!D772&lt;$B$1,'Control Sample Data'!D772&gt;0),'Control Sample Data'!D772,$B$1),"")</f>
        <v/>
      </c>
      <c r="Q773" s="17" t="str">
        <f>IF(SUM('Control Sample Data'!E$3:E$98)&gt;10,IF(AND(ISNUMBER('Control Sample Data'!E772),'Control Sample Data'!E772&lt;$B$1,'Control Sample Data'!E772&gt;0),'Control Sample Data'!E772,$B$1),"")</f>
        <v/>
      </c>
      <c r="R773" s="17" t="str">
        <f>IF(SUM('Control Sample Data'!F$3:F$98)&gt;10,IF(AND(ISNUMBER('Control Sample Data'!F772),'Control Sample Data'!F772&lt;$B$1,'Control Sample Data'!F772&gt;0),'Control Sample Data'!F772,$B$1),"")</f>
        <v/>
      </c>
      <c r="S773" s="17" t="str">
        <f>IF(SUM('Control Sample Data'!G$3:G$98)&gt;10,IF(AND(ISNUMBER('Control Sample Data'!G772),'Control Sample Data'!G772&lt;$B$1,'Control Sample Data'!G772&gt;0),'Control Sample Data'!G772,$B$1),"")</f>
        <v/>
      </c>
      <c r="T773" s="17" t="str">
        <f>IF(SUM('Control Sample Data'!H$3:H$98)&gt;10,IF(AND(ISNUMBER('Control Sample Data'!H772),'Control Sample Data'!H772&lt;$B$1,'Control Sample Data'!H772&gt;0),'Control Sample Data'!H772,$B$1),"")</f>
        <v/>
      </c>
      <c r="U773" s="17" t="str">
        <f>IF(SUM('Control Sample Data'!I$3:I$98)&gt;10,IF(AND(ISNUMBER('Control Sample Data'!I772),'Control Sample Data'!I772&lt;$B$1,'Control Sample Data'!I772&gt;0),'Control Sample Data'!I772,$B$1),"")</f>
        <v/>
      </c>
      <c r="V773" s="17" t="str">
        <f>IF(SUM('Control Sample Data'!J$3:J$98)&gt;10,IF(AND(ISNUMBER('Control Sample Data'!J772),'Control Sample Data'!J772&lt;$B$1,'Control Sample Data'!J772&gt;0),'Control Sample Data'!J772,$B$1),"")</f>
        <v/>
      </c>
      <c r="W773" s="17" t="str">
        <f>IF(SUM('Control Sample Data'!K$3:K$98)&gt;10,IF(AND(ISNUMBER('Control Sample Data'!K772),'Control Sample Data'!K772&lt;$B$1,'Control Sample Data'!K772&gt;0),'Control Sample Data'!K772,$B$1),"")</f>
        <v/>
      </c>
      <c r="X773" s="17" t="str">
        <f>IF(SUM('Control Sample Data'!L$3:L$98)&gt;10,IF(AND(ISNUMBER('Control Sample Data'!L772),'Control Sample Data'!L772&lt;$B$1,'Control Sample Data'!L772&gt;0),'Control Sample Data'!L772,$B$1),"")</f>
        <v/>
      </c>
      <c r="Y773" s="17" t="str">
        <f>IF(SUM('Control Sample Data'!M$3:M$98)&gt;10,IF(AND(ISNUMBER('Control Sample Data'!M772),'Control Sample Data'!M772&lt;$B$1,'Control Sample Data'!M772&gt;0),'Control Sample Data'!M772,$B$1),"")</f>
        <v/>
      </c>
      <c r="Z773" s="22" t="str">
        <f>IF(ISERROR(VLOOKUP('Choose Housekeeping Genes'!$C4,Calculations!$C$772:$M$1155,2,0)),"",VLOOKUP('Choose Housekeeping Genes'!$C4,Calculations!$C$772:$M$1155,2,0))</f>
        <v/>
      </c>
      <c r="AA773" s="22" t="str">
        <f>IF(ISERROR(VLOOKUP('Choose Housekeeping Genes'!$C4,Calculations!$C$772:$M$1155,3,0)),"",VLOOKUP('Choose Housekeeping Genes'!$C4,Calculations!$C$772:$M$1155,3,0))</f>
        <v/>
      </c>
      <c r="AB773" s="22" t="str">
        <f>IF(ISERROR(VLOOKUP('Choose Housekeeping Genes'!$C4,Calculations!$C$772:$M$1155,4,0)),"",VLOOKUP('Choose Housekeeping Genes'!$C4,Calculations!$C$772:$M$1155,4,0))</f>
        <v/>
      </c>
      <c r="AC773" s="22" t="str">
        <f>IF(ISERROR(VLOOKUP('Choose Housekeeping Genes'!$C4,Calculations!$C$772:$M$1155,5,0)),"",VLOOKUP('Choose Housekeeping Genes'!$C4,Calculations!$C$772:$M$1155,5,0))</f>
        <v/>
      </c>
      <c r="AD773" s="22" t="str">
        <f>IF(ISERROR(VLOOKUP('Choose Housekeeping Genes'!$C4,Calculations!$C$772:$M$1155,6,0)),"",VLOOKUP('Choose Housekeeping Genes'!$C4,Calculations!$C$772:$M$1155,6,0))</f>
        <v/>
      </c>
      <c r="AE773" s="22" t="str">
        <f>IF(ISERROR(VLOOKUP('Choose Housekeeping Genes'!$C4,Calculations!$C$772:$M$1155,7,0)),"",VLOOKUP('Choose Housekeeping Genes'!$C4,Calculations!$C$772:$M$1155,7,0))</f>
        <v/>
      </c>
      <c r="AF773" s="22" t="str">
        <f>IF(ISERROR(VLOOKUP('Choose Housekeeping Genes'!$C4,Calculations!$C$772:$M$1155,8,0)),"",VLOOKUP('Choose Housekeeping Genes'!$C4,Calculations!$C$772:$M$1155,8,0))</f>
        <v/>
      </c>
      <c r="AG773" s="22" t="str">
        <f>IF(ISERROR(VLOOKUP('Choose Housekeeping Genes'!$C4,Calculations!$C$772:$M$1155,9,0)),"",VLOOKUP('Choose Housekeeping Genes'!$C4,Calculations!$C$772:$M$1155,9,0))</f>
        <v/>
      </c>
      <c r="AH773" s="22" t="str">
        <f>IF(ISERROR(VLOOKUP('Choose Housekeeping Genes'!$C4,Calculations!$C$772:$M$1155,10,0)),"",VLOOKUP('Choose Housekeeping Genes'!$C4,Calculations!$C$772:$M$1155,10,0))</f>
        <v/>
      </c>
      <c r="AI773" s="22" t="str">
        <f>IF(ISERROR(VLOOKUP('Choose Housekeeping Genes'!$C4,Calculations!$C$772:$M$1155,11,0)),"",VLOOKUP('Choose Housekeeping Genes'!$C4,Calculations!$C$772:$M$1155,11,0))</f>
        <v/>
      </c>
      <c r="AJ773" s="22" t="str">
        <f>IF(ISERROR(VLOOKUP('Choose Housekeeping Genes'!$C4,Calculations!$C$772:$Y$1155,14,0)),"",VLOOKUP('Choose Housekeeping Genes'!$C4,Calculations!$C$772:$Y$1155,14,0))</f>
        <v/>
      </c>
      <c r="AK773" s="22" t="str">
        <f>IF(ISERROR(VLOOKUP('Choose Housekeeping Genes'!$C4,Calculations!$C$772:$Y$1155,15,0)),"",VLOOKUP('Choose Housekeeping Genes'!$C4,Calculations!$C$772:$Y$1155,15,0))</f>
        <v/>
      </c>
      <c r="AL773" s="22" t="str">
        <f>IF(ISERROR(VLOOKUP('Choose Housekeeping Genes'!$C4,Calculations!$C$772:$Y$1155,16,0)),"",VLOOKUP('Choose Housekeeping Genes'!$C4,Calculations!$C$772:$Y$1155,16,0))</f>
        <v/>
      </c>
      <c r="AM773" s="22" t="str">
        <f>IF(ISERROR(VLOOKUP('Choose Housekeeping Genes'!$C4,Calculations!$C$772:$Y$1155,17,0)),"",VLOOKUP('Choose Housekeeping Genes'!$C4,Calculations!$C$772:$Y$1155,17,0))</f>
        <v/>
      </c>
      <c r="AN773" s="22" t="str">
        <f>IF(ISERROR(VLOOKUP('Choose Housekeeping Genes'!$C4,Calculations!$C$772:$Y$1155,18,0)),"",VLOOKUP('Choose Housekeeping Genes'!$C4,Calculations!$C$772:$Y$1155,18,0))</f>
        <v/>
      </c>
      <c r="AO773" s="22" t="str">
        <f>IF(ISERROR(VLOOKUP('Choose Housekeeping Genes'!$C4,Calculations!$C$772:$Y$1155,19,0)),"",VLOOKUP('Choose Housekeeping Genes'!$C4,Calculations!$C$772:$Y$1155,19,0))</f>
        <v/>
      </c>
      <c r="AP773" s="22" t="str">
        <f>IF(ISERROR(VLOOKUP('Choose Housekeeping Genes'!$C4,Calculations!$C$772:$Y$1155,20,0)),"",VLOOKUP('Choose Housekeeping Genes'!$C4,Calculations!$C$772:$Y$1155,20,0))</f>
        <v/>
      </c>
      <c r="AQ773" s="22" t="str">
        <f>IF(ISERROR(VLOOKUP('Choose Housekeeping Genes'!$C4,Calculations!$C$772:$Y$1155,21,0)),"",VLOOKUP('Choose Housekeeping Genes'!$C4,Calculations!$C$772:$Y$1155,21,0))</f>
        <v/>
      </c>
      <c r="AR773" s="22" t="str">
        <f>IF(ISERROR(VLOOKUP('Choose Housekeeping Genes'!$C4,Calculations!$C$772:$Y$1155,22,0)),"",VLOOKUP('Choose Housekeeping Genes'!$C4,Calculations!$C$772:$Y$1155,22,0))</f>
        <v/>
      </c>
      <c r="AS773" s="22" t="str">
        <f>IF(ISERROR(VLOOKUP('Choose Housekeeping Genes'!$C4,Calculations!$C$772:$Y$1155,23,0)),"",VLOOKUP('Choose Housekeeping Genes'!$C4,Calculations!$C$772:$Y$1155,23,0))</f>
        <v/>
      </c>
      <c r="AT773" s="36" t="str">
        <f t="shared" ref="AT773:AT836" si="537">IF(ISERROR(D773-Z$794),"",D773-Z$794)</f>
        <v/>
      </c>
      <c r="AU773" s="36" t="str">
        <f t="shared" ref="AU773:AU836" si="538">IF(ISERROR(E773-AA$794),"",E773-AA$794)</f>
        <v/>
      </c>
      <c r="AV773" s="36" t="str">
        <f t="shared" ref="AV773:AV836" si="539">IF(ISERROR(F773-AB$794),"",F773-AB$794)</f>
        <v/>
      </c>
      <c r="AW773" s="36" t="str">
        <f t="shared" ref="AW773:AW836" si="540">IF(ISERROR(G773-AC$794),"",G773-AC$794)</f>
        <v/>
      </c>
      <c r="AX773" s="36" t="str">
        <f t="shared" ref="AX773:AX836" si="541">IF(ISERROR(H773-AD$794),"",H773-AD$794)</f>
        <v/>
      </c>
      <c r="AY773" s="36" t="str">
        <f t="shared" ref="AY773:AY836" si="542">IF(ISERROR(I773-AE$794),"",I773-AE$794)</f>
        <v/>
      </c>
      <c r="AZ773" s="36" t="str">
        <f t="shared" ref="AZ773:AZ836" si="543">IF(ISERROR(J773-AF$794),"",J773-AF$794)</f>
        <v/>
      </c>
      <c r="BA773" s="36" t="str">
        <f t="shared" ref="BA773:BA836" si="544">IF(ISERROR(K773-AG$794),"",K773-AG$794)</f>
        <v/>
      </c>
      <c r="BB773" s="36" t="str">
        <f t="shared" ref="BB773:BB836" si="545">IF(ISERROR(L773-AH$794),"",L773-AH$794)</f>
        <v/>
      </c>
      <c r="BC773" s="36" t="str">
        <f t="shared" ref="BC773:BC836" si="546">IF(ISERROR(M773-AI$794),"",M773-AI$794)</f>
        <v/>
      </c>
      <c r="BD773" s="36" t="str">
        <f t="shared" ref="BD773:BD836" si="547">IF(ISERROR(P773-AJ$794),"",P773-AJ$794)</f>
        <v/>
      </c>
      <c r="BE773" s="36" t="str">
        <f t="shared" ref="BE773:BE836" si="548">IF(ISERROR(Q773-AK$794),"",Q773-AK$794)</f>
        <v/>
      </c>
      <c r="BF773" s="36" t="str">
        <f t="shared" ref="BF773:BF836" si="549">IF(ISERROR(R773-AL$794),"",R773-AL$794)</f>
        <v/>
      </c>
      <c r="BG773" s="36" t="str">
        <f t="shared" ref="BG773:BG836" si="550">IF(ISERROR(S773-AM$794),"",S773-AM$794)</f>
        <v/>
      </c>
      <c r="BH773" s="36" t="str">
        <f t="shared" ref="BH773:BH836" si="551">IF(ISERROR(T773-AN$794),"",T773-AN$794)</f>
        <v/>
      </c>
      <c r="BI773" s="36" t="str">
        <f t="shared" ref="BI773:BI836" si="552">IF(ISERROR(U773-AO$794),"",U773-AO$794)</f>
        <v/>
      </c>
      <c r="BJ773" s="36" t="str">
        <f t="shared" ref="BJ773:BJ836" si="553">IF(ISERROR(V773-AP$794),"",V773-AP$794)</f>
        <v/>
      </c>
      <c r="BK773" s="36" t="str">
        <f t="shared" ref="BK773:BK836" si="554">IF(ISERROR(W773-AQ$794),"",W773-AQ$794)</f>
        <v/>
      </c>
      <c r="BL773" s="36" t="str">
        <f t="shared" ref="BL773:BL836" si="555">IF(ISERROR(X773-AR$794),"",X773-AR$794)</f>
        <v/>
      </c>
      <c r="BM773" s="36" t="str">
        <f t="shared" ref="BM773:BM836" si="556">IF(ISERROR(Y773-AS$794),"",Y773-AS$794)</f>
        <v/>
      </c>
      <c r="BN773" s="38" t="e">
        <f t="shared" si="515"/>
        <v>#DIV/0!</v>
      </c>
      <c r="BO773" s="38" t="e">
        <f t="shared" si="516"/>
        <v>#DIV/0!</v>
      </c>
      <c r="BP773" s="39" t="str">
        <f t="shared" si="517"/>
        <v/>
      </c>
      <c r="BQ773" s="39" t="str">
        <f t="shared" si="518"/>
        <v/>
      </c>
      <c r="BR773" s="39" t="str">
        <f t="shared" si="519"/>
        <v/>
      </c>
      <c r="BS773" s="39" t="str">
        <f t="shared" si="520"/>
        <v/>
      </c>
      <c r="BT773" s="39" t="str">
        <f t="shared" si="521"/>
        <v/>
      </c>
      <c r="BU773" s="39" t="str">
        <f t="shared" si="522"/>
        <v/>
      </c>
      <c r="BV773" s="39" t="str">
        <f t="shared" si="523"/>
        <v/>
      </c>
      <c r="BW773" s="39" t="str">
        <f t="shared" si="524"/>
        <v/>
      </c>
      <c r="BX773" s="39" t="str">
        <f t="shared" si="525"/>
        <v/>
      </c>
      <c r="BY773" s="39" t="str">
        <f t="shared" si="526"/>
        <v/>
      </c>
      <c r="BZ773" s="39" t="str">
        <f t="shared" si="527"/>
        <v/>
      </c>
      <c r="CA773" s="39" t="str">
        <f t="shared" si="528"/>
        <v/>
      </c>
      <c r="CB773" s="39" t="str">
        <f t="shared" si="529"/>
        <v/>
      </c>
      <c r="CC773" s="39" t="str">
        <f t="shared" si="530"/>
        <v/>
      </c>
      <c r="CD773" s="39" t="str">
        <f t="shared" si="531"/>
        <v/>
      </c>
      <c r="CE773" s="39" t="str">
        <f t="shared" si="532"/>
        <v/>
      </c>
      <c r="CF773" s="39" t="str">
        <f t="shared" si="533"/>
        <v/>
      </c>
      <c r="CG773" s="39" t="str">
        <f t="shared" si="534"/>
        <v/>
      </c>
      <c r="CH773" s="39" t="str">
        <f t="shared" si="535"/>
        <v/>
      </c>
      <c r="CI773" s="39" t="str">
        <f t="shared" si="536"/>
        <v/>
      </c>
    </row>
    <row r="774" spans="1:87">
      <c r="A774" s="18"/>
      <c r="B774" s="15" t="str">
        <f>'Gene Table'!E773</f>
        <v>hsa-miR-22-5p</v>
      </c>
      <c r="C774" s="15" t="str">
        <f>'Gene Table'!B773</f>
        <v>A03</v>
      </c>
      <c r="D774" s="16" t="str">
        <f>IF(SUM('Test Sample Data'!D$3:D$98)&gt;10,IF(AND(ISNUMBER('Test Sample Data'!D773),'Test Sample Data'!D773&lt;$B$1,'Test Sample Data'!D773&gt;0),'Test Sample Data'!D773,$B$1),"")</f>
        <v/>
      </c>
      <c r="E774" s="17" t="str">
        <f>IF(SUM('Test Sample Data'!E$3:E$98)&gt;10,IF(AND(ISNUMBER('Test Sample Data'!E773),'Test Sample Data'!E773&lt;$B$1,'Test Sample Data'!E773&gt;0),'Test Sample Data'!E773,$B$1),"")</f>
        <v/>
      </c>
      <c r="F774" s="17" t="str">
        <f>IF(SUM('Test Sample Data'!F$3:F$98)&gt;10,IF(AND(ISNUMBER('Test Sample Data'!F773),'Test Sample Data'!F773&lt;$B$1,'Test Sample Data'!F773&gt;0),'Test Sample Data'!F773,$B$1),"")</f>
        <v/>
      </c>
      <c r="G774" s="17" t="str">
        <f>IF(SUM('Test Sample Data'!G$3:G$98)&gt;10,IF(AND(ISNUMBER('Test Sample Data'!G773),'Test Sample Data'!G773&lt;$B$1,'Test Sample Data'!G773&gt;0),'Test Sample Data'!G773,$B$1),"")</f>
        <v/>
      </c>
      <c r="H774" s="17" t="str">
        <f>IF(SUM('Test Sample Data'!H$3:H$98)&gt;10,IF(AND(ISNUMBER('Test Sample Data'!H773),'Test Sample Data'!H773&lt;$B$1,'Test Sample Data'!H773&gt;0),'Test Sample Data'!H773,$B$1),"")</f>
        <v/>
      </c>
      <c r="I774" s="17" t="str">
        <f>IF(SUM('Test Sample Data'!I$3:I$98)&gt;10,IF(AND(ISNUMBER('Test Sample Data'!I773),'Test Sample Data'!I773&lt;$B$1,'Test Sample Data'!I773&gt;0),'Test Sample Data'!I773,$B$1),"")</f>
        <v/>
      </c>
      <c r="J774" s="17" t="str">
        <f>IF(SUM('Test Sample Data'!J$3:J$98)&gt;10,IF(AND(ISNUMBER('Test Sample Data'!J773),'Test Sample Data'!J773&lt;$B$1,'Test Sample Data'!J773&gt;0),'Test Sample Data'!J773,$B$1),"")</f>
        <v/>
      </c>
      <c r="K774" s="17" t="str">
        <f>IF(SUM('Test Sample Data'!K$3:K$98)&gt;10,IF(AND(ISNUMBER('Test Sample Data'!K773),'Test Sample Data'!K773&lt;$B$1,'Test Sample Data'!K773&gt;0),'Test Sample Data'!K773,$B$1),"")</f>
        <v/>
      </c>
      <c r="L774" s="17" t="str">
        <f>IF(SUM('Test Sample Data'!L$3:L$98)&gt;10,IF(AND(ISNUMBER('Test Sample Data'!L773),'Test Sample Data'!L773&lt;$B$1,'Test Sample Data'!L773&gt;0),'Test Sample Data'!L773,$B$1),"")</f>
        <v/>
      </c>
      <c r="M774" s="17" t="str">
        <f>IF(SUM('Test Sample Data'!M$3:M$98)&gt;10,IF(AND(ISNUMBER('Test Sample Data'!M773),'Test Sample Data'!M773&lt;$B$1,'Test Sample Data'!M773&gt;0),'Test Sample Data'!M773,$B$1),"")</f>
        <v/>
      </c>
      <c r="N774" s="17" t="str">
        <f>'Gene Table'!E773</f>
        <v>hsa-miR-22-5p</v>
      </c>
      <c r="O774" s="17" t="str">
        <f>'Gene Table'!B773</f>
        <v>A03</v>
      </c>
      <c r="P774" s="17" t="str">
        <f>IF(SUM('Control Sample Data'!D$3:D$98)&gt;10,IF(AND(ISNUMBER('Control Sample Data'!D773),'Control Sample Data'!D773&lt;$B$1,'Control Sample Data'!D773&gt;0),'Control Sample Data'!D773,$B$1),"")</f>
        <v/>
      </c>
      <c r="Q774" s="17" t="str">
        <f>IF(SUM('Control Sample Data'!E$3:E$98)&gt;10,IF(AND(ISNUMBER('Control Sample Data'!E773),'Control Sample Data'!E773&lt;$B$1,'Control Sample Data'!E773&gt;0),'Control Sample Data'!E773,$B$1),"")</f>
        <v/>
      </c>
      <c r="R774" s="17" t="str">
        <f>IF(SUM('Control Sample Data'!F$3:F$98)&gt;10,IF(AND(ISNUMBER('Control Sample Data'!F773),'Control Sample Data'!F773&lt;$B$1,'Control Sample Data'!F773&gt;0),'Control Sample Data'!F773,$B$1),"")</f>
        <v/>
      </c>
      <c r="S774" s="17" t="str">
        <f>IF(SUM('Control Sample Data'!G$3:G$98)&gt;10,IF(AND(ISNUMBER('Control Sample Data'!G773),'Control Sample Data'!G773&lt;$B$1,'Control Sample Data'!G773&gt;0),'Control Sample Data'!G773,$B$1),"")</f>
        <v/>
      </c>
      <c r="T774" s="17" t="str">
        <f>IF(SUM('Control Sample Data'!H$3:H$98)&gt;10,IF(AND(ISNUMBER('Control Sample Data'!H773),'Control Sample Data'!H773&lt;$B$1,'Control Sample Data'!H773&gt;0),'Control Sample Data'!H773,$B$1),"")</f>
        <v/>
      </c>
      <c r="U774" s="17" t="str">
        <f>IF(SUM('Control Sample Data'!I$3:I$98)&gt;10,IF(AND(ISNUMBER('Control Sample Data'!I773),'Control Sample Data'!I773&lt;$B$1,'Control Sample Data'!I773&gt;0),'Control Sample Data'!I773,$B$1),"")</f>
        <v/>
      </c>
      <c r="V774" s="17" t="str">
        <f>IF(SUM('Control Sample Data'!J$3:J$98)&gt;10,IF(AND(ISNUMBER('Control Sample Data'!J773),'Control Sample Data'!J773&lt;$B$1,'Control Sample Data'!J773&gt;0),'Control Sample Data'!J773,$B$1),"")</f>
        <v/>
      </c>
      <c r="W774" s="17" t="str">
        <f>IF(SUM('Control Sample Data'!K$3:K$98)&gt;10,IF(AND(ISNUMBER('Control Sample Data'!K773),'Control Sample Data'!K773&lt;$B$1,'Control Sample Data'!K773&gt;0),'Control Sample Data'!K773,$B$1),"")</f>
        <v/>
      </c>
      <c r="X774" s="17" t="str">
        <f>IF(SUM('Control Sample Data'!L$3:L$98)&gt;10,IF(AND(ISNUMBER('Control Sample Data'!L773),'Control Sample Data'!L773&lt;$B$1,'Control Sample Data'!L773&gt;0),'Control Sample Data'!L773,$B$1),"")</f>
        <v/>
      </c>
      <c r="Y774" s="17" t="str">
        <f>IF(SUM('Control Sample Data'!M$3:M$98)&gt;10,IF(AND(ISNUMBER('Control Sample Data'!M773),'Control Sample Data'!M773&lt;$B$1,'Control Sample Data'!M773&gt;0),'Control Sample Data'!M773,$B$1),"")</f>
        <v/>
      </c>
      <c r="Z774" s="22" t="str">
        <f>IF(ISERROR(VLOOKUP('Choose Housekeeping Genes'!$C5,Calculations!$C$772:$M$1155,2,0)),"",VLOOKUP('Choose Housekeeping Genes'!$C5,Calculations!$C$772:$M$1155,2,0))</f>
        <v/>
      </c>
      <c r="AA774" s="22" t="str">
        <f>IF(ISERROR(VLOOKUP('Choose Housekeeping Genes'!$C5,Calculations!$C$772:$M$1155,3,0)),"",VLOOKUP('Choose Housekeeping Genes'!$C5,Calculations!$C$772:$M$1155,3,0))</f>
        <v/>
      </c>
      <c r="AB774" s="22" t="str">
        <f>IF(ISERROR(VLOOKUP('Choose Housekeeping Genes'!$C5,Calculations!$C$772:$M$1155,4,0)),"",VLOOKUP('Choose Housekeeping Genes'!$C5,Calculations!$C$772:$M$1155,4,0))</f>
        <v/>
      </c>
      <c r="AC774" s="22" t="str">
        <f>IF(ISERROR(VLOOKUP('Choose Housekeeping Genes'!$C5,Calculations!$C$772:$M$1155,5,0)),"",VLOOKUP('Choose Housekeeping Genes'!$C5,Calculations!$C$772:$M$1155,5,0))</f>
        <v/>
      </c>
      <c r="AD774" s="22" t="str">
        <f>IF(ISERROR(VLOOKUP('Choose Housekeeping Genes'!$C5,Calculations!$C$772:$M$1155,6,0)),"",VLOOKUP('Choose Housekeeping Genes'!$C5,Calculations!$C$772:$M$1155,6,0))</f>
        <v/>
      </c>
      <c r="AE774" s="22" t="str">
        <f>IF(ISERROR(VLOOKUP('Choose Housekeeping Genes'!$C5,Calculations!$C$772:$M$1155,7,0)),"",VLOOKUP('Choose Housekeeping Genes'!$C5,Calculations!$C$772:$M$1155,7,0))</f>
        <v/>
      </c>
      <c r="AF774" s="22" t="str">
        <f>IF(ISERROR(VLOOKUP('Choose Housekeeping Genes'!$C5,Calculations!$C$772:$M$1155,8,0)),"",VLOOKUP('Choose Housekeeping Genes'!$C5,Calculations!$C$772:$M$1155,8,0))</f>
        <v/>
      </c>
      <c r="AG774" s="22" t="str">
        <f>IF(ISERROR(VLOOKUP('Choose Housekeeping Genes'!$C5,Calculations!$C$772:$M$1155,9,0)),"",VLOOKUP('Choose Housekeeping Genes'!$C5,Calculations!$C$772:$M$1155,9,0))</f>
        <v/>
      </c>
      <c r="AH774" s="22" t="str">
        <f>IF(ISERROR(VLOOKUP('Choose Housekeeping Genes'!$C5,Calculations!$C$772:$M$1155,10,0)),"",VLOOKUP('Choose Housekeeping Genes'!$C5,Calculations!$C$772:$M$1155,10,0))</f>
        <v/>
      </c>
      <c r="AI774" s="22" t="str">
        <f>IF(ISERROR(VLOOKUP('Choose Housekeeping Genes'!$C5,Calculations!$C$772:$M$1155,11,0)),"",VLOOKUP('Choose Housekeeping Genes'!$C5,Calculations!$C$772:$M$1155,11,0))</f>
        <v/>
      </c>
      <c r="AJ774" s="22" t="str">
        <f>IF(ISERROR(VLOOKUP('Choose Housekeeping Genes'!$C5,Calculations!$C$772:$Y$1155,14,0)),"",VLOOKUP('Choose Housekeeping Genes'!$C5,Calculations!$C$772:$Y$1155,14,0))</f>
        <v/>
      </c>
      <c r="AK774" s="22" t="str">
        <f>IF(ISERROR(VLOOKUP('Choose Housekeeping Genes'!$C5,Calculations!$C$772:$Y$1155,15,0)),"",VLOOKUP('Choose Housekeeping Genes'!$C5,Calculations!$C$772:$Y$1155,15,0))</f>
        <v/>
      </c>
      <c r="AL774" s="22" t="str">
        <f>IF(ISERROR(VLOOKUP('Choose Housekeeping Genes'!$C5,Calculations!$C$772:$Y$1155,16,0)),"",VLOOKUP('Choose Housekeeping Genes'!$C5,Calculations!$C$772:$Y$1155,16,0))</f>
        <v/>
      </c>
      <c r="AM774" s="22" t="str">
        <f>IF(ISERROR(VLOOKUP('Choose Housekeeping Genes'!$C5,Calculations!$C$772:$Y$1155,17,0)),"",VLOOKUP('Choose Housekeeping Genes'!$C5,Calculations!$C$772:$Y$1155,17,0))</f>
        <v/>
      </c>
      <c r="AN774" s="22" t="str">
        <f>IF(ISERROR(VLOOKUP('Choose Housekeeping Genes'!$C5,Calculations!$C$772:$Y$1155,18,0)),"",VLOOKUP('Choose Housekeeping Genes'!$C5,Calculations!$C$772:$Y$1155,18,0))</f>
        <v/>
      </c>
      <c r="AO774" s="22" t="str">
        <f>IF(ISERROR(VLOOKUP('Choose Housekeeping Genes'!$C5,Calculations!$C$772:$Y$1155,19,0)),"",VLOOKUP('Choose Housekeeping Genes'!$C5,Calculations!$C$772:$Y$1155,19,0))</f>
        <v/>
      </c>
      <c r="AP774" s="22" t="str">
        <f>IF(ISERROR(VLOOKUP('Choose Housekeeping Genes'!$C5,Calculations!$C$772:$Y$1155,20,0)),"",VLOOKUP('Choose Housekeeping Genes'!$C5,Calculations!$C$772:$Y$1155,20,0))</f>
        <v/>
      </c>
      <c r="AQ774" s="22" t="str">
        <f>IF(ISERROR(VLOOKUP('Choose Housekeeping Genes'!$C5,Calculations!$C$772:$Y$1155,21,0)),"",VLOOKUP('Choose Housekeeping Genes'!$C5,Calculations!$C$772:$Y$1155,21,0))</f>
        <v/>
      </c>
      <c r="AR774" s="22" t="str">
        <f>IF(ISERROR(VLOOKUP('Choose Housekeeping Genes'!$C5,Calculations!$C$772:$Y$1155,22,0)),"",VLOOKUP('Choose Housekeeping Genes'!$C5,Calculations!$C$772:$Y$1155,22,0))</f>
        <v/>
      </c>
      <c r="AS774" s="22" t="str">
        <f>IF(ISERROR(VLOOKUP('Choose Housekeeping Genes'!$C5,Calculations!$C$772:$Y$1155,23,0)),"",VLOOKUP('Choose Housekeeping Genes'!$C5,Calculations!$C$772:$Y$1155,23,0))</f>
        <v/>
      </c>
      <c r="AT774" s="36" t="str">
        <f t="shared" si="537"/>
        <v/>
      </c>
      <c r="AU774" s="36" t="str">
        <f t="shared" si="538"/>
        <v/>
      </c>
      <c r="AV774" s="36" t="str">
        <f t="shared" si="539"/>
        <v/>
      </c>
      <c r="AW774" s="36" t="str">
        <f t="shared" si="540"/>
        <v/>
      </c>
      <c r="AX774" s="36" t="str">
        <f t="shared" si="541"/>
        <v/>
      </c>
      <c r="AY774" s="36" t="str">
        <f t="shared" si="542"/>
        <v/>
      </c>
      <c r="AZ774" s="36" t="str">
        <f t="shared" si="543"/>
        <v/>
      </c>
      <c r="BA774" s="36" t="str">
        <f t="shared" si="544"/>
        <v/>
      </c>
      <c r="BB774" s="36" t="str">
        <f t="shared" si="545"/>
        <v/>
      </c>
      <c r="BC774" s="36" t="str">
        <f t="shared" si="546"/>
        <v/>
      </c>
      <c r="BD774" s="36" t="str">
        <f t="shared" si="547"/>
        <v/>
      </c>
      <c r="BE774" s="36" t="str">
        <f t="shared" si="548"/>
        <v/>
      </c>
      <c r="BF774" s="36" t="str">
        <f t="shared" si="549"/>
        <v/>
      </c>
      <c r="BG774" s="36" t="str">
        <f t="shared" si="550"/>
        <v/>
      </c>
      <c r="BH774" s="36" t="str">
        <f t="shared" si="551"/>
        <v/>
      </c>
      <c r="BI774" s="36" t="str">
        <f t="shared" si="552"/>
        <v/>
      </c>
      <c r="BJ774" s="36" t="str">
        <f t="shared" si="553"/>
        <v/>
      </c>
      <c r="BK774" s="36" t="str">
        <f t="shared" si="554"/>
        <v/>
      </c>
      <c r="BL774" s="36" t="str">
        <f t="shared" si="555"/>
        <v/>
      </c>
      <c r="BM774" s="36" t="str">
        <f t="shared" si="556"/>
        <v/>
      </c>
      <c r="BN774" s="38" t="e">
        <f t="shared" si="515"/>
        <v>#DIV/0!</v>
      </c>
      <c r="BO774" s="38" t="e">
        <f t="shared" si="516"/>
        <v>#DIV/0!</v>
      </c>
      <c r="BP774" s="39" t="str">
        <f t="shared" si="517"/>
        <v/>
      </c>
      <c r="BQ774" s="39" t="str">
        <f t="shared" si="518"/>
        <v/>
      </c>
      <c r="BR774" s="39" t="str">
        <f t="shared" si="519"/>
        <v/>
      </c>
      <c r="BS774" s="39" t="str">
        <f t="shared" si="520"/>
        <v/>
      </c>
      <c r="BT774" s="39" t="str">
        <f t="shared" si="521"/>
        <v/>
      </c>
      <c r="BU774" s="39" t="str">
        <f t="shared" si="522"/>
        <v/>
      </c>
      <c r="BV774" s="39" t="str">
        <f t="shared" si="523"/>
        <v/>
      </c>
      <c r="BW774" s="39" t="str">
        <f t="shared" si="524"/>
        <v/>
      </c>
      <c r="BX774" s="39" t="str">
        <f t="shared" si="525"/>
        <v/>
      </c>
      <c r="BY774" s="39" t="str">
        <f t="shared" si="526"/>
        <v/>
      </c>
      <c r="BZ774" s="39" t="str">
        <f t="shared" si="527"/>
        <v/>
      </c>
      <c r="CA774" s="39" t="str">
        <f t="shared" si="528"/>
        <v/>
      </c>
      <c r="CB774" s="39" t="str">
        <f t="shared" si="529"/>
        <v/>
      </c>
      <c r="CC774" s="39" t="str">
        <f t="shared" si="530"/>
        <v/>
      </c>
      <c r="CD774" s="39" t="str">
        <f t="shared" si="531"/>
        <v/>
      </c>
      <c r="CE774" s="39" t="str">
        <f t="shared" si="532"/>
        <v/>
      </c>
      <c r="CF774" s="39" t="str">
        <f t="shared" si="533"/>
        <v/>
      </c>
      <c r="CG774" s="39" t="str">
        <f t="shared" si="534"/>
        <v/>
      </c>
      <c r="CH774" s="39" t="str">
        <f t="shared" si="535"/>
        <v/>
      </c>
      <c r="CI774" s="39" t="str">
        <f t="shared" si="536"/>
        <v/>
      </c>
    </row>
    <row r="775" spans="1:87">
      <c r="A775" s="18"/>
      <c r="B775" s="15" t="str">
        <f>'Gene Table'!E774</f>
        <v>hsa-miR-3195</v>
      </c>
      <c r="C775" s="15" t="str">
        <f>'Gene Table'!B774</f>
        <v>A04</v>
      </c>
      <c r="D775" s="16" t="str">
        <f>IF(SUM('Test Sample Data'!D$3:D$98)&gt;10,IF(AND(ISNUMBER('Test Sample Data'!D774),'Test Sample Data'!D774&lt;$B$1,'Test Sample Data'!D774&gt;0),'Test Sample Data'!D774,$B$1),"")</f>
        <v/>
      </c>
      <c r="E775" s="17" t="str">
        <f>IF(SUM('Test Sample Data'!E$3:E$98)&gt;10,IF(AND(ISNUMBER('Test Sample Data'!E774),'Test Sample Data'!E774&lt;$B$1,'Test Sample Data'!E774&gt;0),'Test Sample Data'!E774,$B$1),"")</f>
        <v/>
      </c>
      <c r="F775" s="17" t="str">
        <f>IF(SUM('Test Sample Data'!F$3:F$98)&gt;10,IF(AND(ISNUMBER('Test Sample Data'!F774),'Test Sample Data'!F774&lt;$B$1,'Test Sample Data'!F774&gt;0),'Test Sample Data'!F774,$B$1),"")</f>
        <v/>
      </c>
      <c r="G775" s="17" t="str">
        <f>IF(SUM('Test Sample Data'!G$3:G$98)&gt;10,IF(AND(ISNUMBER('Test Sample Data'!G774),'Test Sample Data'!G774&lt;$B$1,'Test Sample Data'!G774&gt;0),'Test Sample Data'!G774,$B$1),"")</f>
        <v/>
      </c>
      <c r="H775" s="17" t="str">
        <f>IF(SUM('Test Sample Data'!H$3:H$98)&gt;10,IF(AND(ISNUMBER('Test Sample Data'!H774),'Test Sample Data'!H774&lt;$B$1,'Test Sample Data'!H774&gt;0),'Test Sample Data'!H774,$B$1),"")</f>
        <v/>
      </c>
      <c r="I775" s="17" t="str">
        <f>IF(SUM('Test Sample Data'!I$3:I$98)&gt;10,IF(AND(ISNUMBER('Test Sample Data'!I774),'Test Sample Data'!I774&lt;$B$1,'Test Sample Data'!I774&gt;0),'Test Sample Data'!I774,$B$1),"")</f>
        <v/>
      </c>
      <c r="J775" s="17" t="str">
        <f>IF(SUM('Test Sample Data'!J$3:J$98)&gt;10,IF(AND(ISNUMBER('Test Sample Data'!J774),'Test Sample Data'!J774&lt;$B$1,'Test Sample Data'!J774&gt;0),'Test Sample Data'!J774,$B$1),"")</f>
        <v/>
      </c>
      <c r="K775" s="17" t="str">
        <f>IF(SUM('Test Sample Data'!K$3:K$98)&gt;10,IF(AND(ISNUMBER('Test Sample Data'!K774),'Test Sample Data'!K774&lt;$B$1,'Test Sample Data'!K774&gt;0),'Test Sample Data'!K774,$B$1),"")</f>
        <v/>
      </c>
      <c r="L775" s="17" t="str">
        <f>IF(SUM('Test Sample Data'!L$3:L$98)&gt;10,IF(AND(ISNUMBER('Test Sample Data'!L774),'Test Sample Data'!L774&lt;$B$1,'Test Sample Data'!L774&gt;0),'Test Sample Data'!L774,$B$1),"")</f>
        <v/>
      </c>
      <c r="M775" s="17" t="str">
        <f>IF(SUM('Test Sample Data'!M$3:M$98)&gt;10,IF(AND(ISNUMBER('Test Sample Data'!M774),'Test Sample Data'!M774&lt;$B$1,'Test Sample Data'!M774&gt;0),'Test Sample Data'!M774,$B$1),"")</f>
        <v/>
      </c>
      <c r="N775" s="17" t="str">
        <f>'Gene Table'!E774</f>
        <v>hsa-miR-3195</v>
      </c>
      <c r="O775" s="17" t="str">
        <f>'Gene Table'!B774</f>
        <v>A04</v>
      </c>
      <c r="P775" s="17" t="str">
        <f>IF(SUM('Control Sample Data'!D$3:D$98)&gt;10,IF(AND(ISNUMBER('Control Sample Data'!D774),'Control Sample Data'!D774&lt;$B$1,'Control Sample Data'!D774&gt;0),'Control Sample Data'!D774,$B$1),"")</f>
        <v/>
      </c>
      <c r="Q775" s="17" t="str">
        <f>IF(SUM('Control Sample Data'!E$3:E$98)&gt;10,IF(AND(ISNUMBER('Control Sample Data'!E774),'Control Sample Data'!E774&lt;$B$1,'Control Sample Data'!E774&gt;0),'Control Sample Data'!E774,$B$1),"")</f>
        <v/>
      </c>
      <c r="R775" s="17" t="str">
        <f>IF(SUM('Control Sample Data'!F$3:F$98)&gt;10,IF(AND(ISNUMBER('Control Sample Data'!F774),'Control Sample Data'!F774&lt;$B$1,'Control Sample Data'!F774&gt;0),'Control Sample Data'!F774,$B$1),"")</f>
        <v/>
      </c>
      <c r="S775" s="17" t="str">
        <f>IF(SUM('Control Sample Data'!G$3:G$98)&gt;10,IF(AND(ISNUMBER('Control Sample Data'!G774),'Control Sample Data'!G774&lt;$B$1,'Control Sample Data'!G774&gt;0),'Control Sample Data'!G774,$B$1),"")</f>
        <v/>
      </c>
      <c r="T775" s="17" t="str">
        <f>IF(SUM('Control Sample Data'!H$3:H$98)&gt;10,IF(AND(ISNUMBER('Control Sample Data'!H774),'Control Sample Data'!H774&lt;$B$1,'Control Sample Data'!H774&gt;0),'Control Sample Data'!H774,$B$1),"")</f>
        <v/>
      </c>
      <c r="U775" s="17" t="str">
        <f>IF(SUM('Control Sample Data'!I$3:I$98)&gt;10,IF(AND(ISNUMBER('Control Sample Data'!I774),'Control Sample Data'!I774&lt;$B$1,'Control Sample Data'!I774&gt;0),'Control Sample Data'!I774,$B$1),"")</f>
        <v/>
      </c>
      <c r="V775" s="17" t="str">
        <f>IF(SUM('Control Sample Data'!J$3:J$98)&gt;10,IF(AND(ISNUMBER('Control Sample Data'!J774),'Control Sample Data'!J774&lt;$B$1,'Control Sample Data'!J774&gt;0),'Control Sample Data'!J774,$B$1),"")</f>
        <v/>
      </c>
      <c r="W775" s="17" t="str">
        <f>IF(SUM('Control Sample Data'!K$3:K$98)&gt;10,IF(AND(ISNUMBER('Control Sample Data'!K774),'Control Sample Data'!K774&lt;$B$1,'Control Sample Data'!K774&gt;0),'Control Sample Data'!K774,$B$1),"")</f>
        <v/>
      </c>
      <c r="X775" s="17" t="str">
        <f>IF(SUM('Control Sample Data'!L$3:L$98)&gt;10,IF(AND(ISNUMBER('Control Sample Data'!L774),'Control Sample Data'!L774&lt;$B$1,'Control Sample Data'!L774&gt;0),'Control Sample Data'!L774,$B$1),"")</f>
        <v/>
      </c>
      <c r="Y775" s="17" t="str">
        <f>IF(SUM('Control Sample Data'!M$3:M$98)&gt;10,IF(AND(ISNUMBER('Control Sample Data'!M774),'Control Sample Data'!M774&lt;$B$1,'Control Sample Data'!M774&gt;0),'Control Sample Data'!M774,$B$1),"")</f>
        <v/>
      </c>
      <c r="Z775" s="22" t="str">
        <f>IF(ISERROR(VLOOKUP('Choose Housekeeping Genes'!$C6,Calculations!$C$772:$M$1155,2,0)),"",VLOOKUP('Choose Housekeeping Genes'!$C6,Calculations!$C$772:$M$1155,2,0))</f>
        <v/>
      </c>
      <c r="AA775" s="22" t="str">
        <f>IF(ISERROR(VLOOKUP('Choose Housekeeping Genes'!$C6,Calculations!$C$772:$M$1155,3,0)),"",VLOOKUP('Choose Housekeeping Genes'!$C6,Calculations!$C$772:$M$1155,3,0))</f>
        <v/>
      </c>
      <c r="AB775" s="22" t="str">
        <f>IF(ISERROR(VLOOKUP('Choose Housekeeping Genes'!$C6,Calculations!$C$772:$M$1155,4,0)),"",VLOOKUP('Choose Housekeeping Genes'!$C6,Calculations!$C$772:$M$1155,4,0))</f>
        <v/>
      </c>
      <c r="AC775" s="22" t="str">
        <f>IF(ISERROR(VLOOKUP('Choose Housekeeping Genes'!$C6,Calculations!$C$772:$M$1155,5,0)),"",VLOOKUP('Choose Housekeeping Genes'!$C6,Calculations!$C$772:$M$1155,5,0))</f>
        <v/>
      </c>
      <c r="AD775" s="22" t="str">
        <f>IF(ISERROR(VLOOKUP('Choose Housekeeping Genes'!$C6,Calculations!$C$772:$M$1155,6,0)),"",VLOOKUP('Choose Housekeeping Genes'!$C6,Calculations!$C$772:$M$1155,6,0))</f>
        <v/>
      </c>
      <c r="AE775" s="22" t="str">
        <f>IF(ISERROR(VLOOKUP('Choose Housekeeping Genes'!$C6,Calculations!$C$772:$M$1155,7,0)),"",VLOOKUP('Choose Housekeeping Genes'!$C6,Calculations!$C$772:$M$1155,7,0))</f>
        <v/>
      </c>
      <c r="AF775" s="22" t="str">
        <f>IF(ISERROR(VLOOKUP('Choose Housekeeping Genes'!$C6,Calculations!$C$772:$M$1155,8,0)),"",VLOOKUP('Choose Housekeeping Genes'!$C6,Calculations!$C$772:$M$1155,8,0))</f>
        <v/>
      </c>
      <c r="AG775" s="22" t="str">
        <f>IF(ISERROR(VLOOKUP('Choose Housekeeping Genes'!$C6,Calculations!$C$772:$M$1155,9,0)),"",VLOOKUP('Choose Housekeeping Genes'!$C6,Calculations!$C$772:$M$1155,9,0))</f>
        <v/>
      </c>
      <c r="AH775" s="22" t="str">
        <f>IF(ISERROR(VLOOKUP('Choose Housekeeping Genes'!$C6,Calculations!$C$772:$M$1155,10,0)),"",VLOOKUP('Choose Housekeeping Genes'!$C6,Calculations!$C$772:$M$1155,10,0))</f>
        <v/>
      </c>
      <c r="AI775" s="22" t="str">
        <f>IF(ISERROR(VLOOKUP('Choose Housekeeping Genes'!$C6,Calculations!$C$772:$M$1155,11,0)),"",VLOOKUP('Choose Housekeeping Genes'!$C6,Calculations!$C$772:$M$1155,11,0))</f>
        <v/>
      </c>
      <c r="AJ775" s="22" t="str">
        <f>IF(ISERROR(VLOOKUP('Choose Housekeeping Genes'!$C6,Calculations!$C$772:$Y$1155,14,0)),"",VLOOKUP('Choose Housekeeping Genes'!$C6,Calculations!$C$772:$Y$1155,14,0))</f>
        <v/>
      </c>
      <c r="AK775" s="22" t="str">
        <f>IF(ISERROR(VLOOKUP('Choose Housekeeping Genes'!$C6,Calculations!$C$772:$Y$1155,15,0)),"",VLOOKUP('Choose Housekeeping Genes'!$C6,Calculations!$C$772:$Y$1155,15,0))</f>
        <v/>
      </c>
      <c r="AL775" s="22" t="str">
        <f>IF(ISERROR(VLOOKUP('Choose Housekeeping Genes'!$C6,Calculations!$C$772:$Y$1155,16,0)),"",VLOOKUP('Choose Housekeeping Genes'!$C6,Calculations!$C$772:$Y$1155,16,0))</f>
        <v/>
      </c>
      <c r="AM775" s="22" t="str">
        <f>IF(ISERROR(VLOOKUP('Choose Housekeeping Genes'!$C6,Calculations!$C$772:$Y$1155,17,0)),"",VLOOKUP('Choose Housekeeping Genes'!$C6,Calculations!$C$772:$Y$1155,17,0))</f>
        <v/>
      </c>
      <c r="AN775" s="22" t="str">
        <f>IF(ISERROR(VLOOKUP('Choose Housekeeping Genes'!$C6,Calculations!$C$772:$Y$1155,18,0)),"",VLOOKUP('Choose Housekeeping Genes'!$C6,Calculations!$C$772:$Y$1155,18,0))</f>
        <v/>
      </c>
      <c r="AO775" s="22" t="str">
        <f>IF(ISERROR(VLOOKUP('Choose Housekeeping Genes'!$C6,Calculations!$C$772:$Y$1155,19,0)),"",VLOOKUP('Choose Housekeeping Genes'!$C6,Calculations!$C$772:$Y$1155,19,0))</f>
        <v/>
      </c>
      <c r="AP775" s="22" t="str">
        <f>IF(ISERROR(VLOOKUP('Choose Housekeeping Genes'!$C6,Calculations!$C$772:$Y$1155,20,0)),"",VLOOKUP('Choose Housekeeping Genes'!$C6,Calculations!$C$772:$Y$1155,20,0))</f>
        <v/>
      </c>
      <c r="AQ775" s="22" t="str">
        <f>IF(ISERROR(VLOOKUP('Choose Housekeeping Genes'!$C6,Calculations!$C$772:$Y$1155,21,0)),"",VLOOKUP('Choose Housekeeping Genes'!$C6,Calculations!$C$772:$Y$1155,21,0))</f>
        <v/>
      </c>
      <c r="AR775" s="22" t="str">
        <f>IF(ISERROR(VLOOKUP('Choose Housekeeping Genes'!$C6,Calculations!$C$772:$Y$1155,22,0)),"",VLOOKUP('Choose Housekeeping Genes'!$C6,Calculations!$C$772:$Y$1155,22,0))</f>
        <v/>
      </c>
      <c r="AS775" s="22" t="str">
        <f>IF(ISERROR(VLOOKUP('Choose Housekeeping Genes'!$C6,Calculations!$C$772:$Y$1155,23,0)),"",VLOOKUP('Choose Housekeeping Genes'!$C6,Calculations!$C$772:$Y$1155,23,0))</f>
        <v/>
      </c>
      <c r="AT775" s="36" t="str">
        <f t="shared" si="537"/>
        <v/>
      </c>
      <c r="AU775" s="36" t="str">
        <f t="shared" si="538"/>
        <v/>
      </c>
      <c r="AV775" s="36" t="str">
        <f t="shared" si="539"/>
        <v/>
      </c>
      <c r="AW775" s="36" t="str">
        <f t="shared" si="540"/>
        <v/>
      </c>
      <c r="AX775" s="36" t="str">
        <f t="shared" si="541"/>
        <v/>
      </c>
      <c r="AY775" s="36" t="str">
        <f t="shared" si="542"/>
        <v/>
      </c>
      <c r="AZ775" s="36" t="str">
        <f t="shared" si="543"/>
        <v/>
      </c>
      <c r="BA775" s="36" t="str">
        <f t="shared" si="544"/>
        <v/>
      </c>
      <c r="BB775" s="36" t="str">
        <f t="shared" si="545"/>
        <v/>
      </c>
      <c r="BC775" s="36" t="str">
        <f t="shared" si="546"/>
        <v/>
      </c>
      <c r="BD775" s="36" t="str">
        <f t="shared" si="547"/>
        <v/>
      </c>
      <c r="BE775" s="36" t="str">
        <f t="shared" si="548"/>
        <v/>
      </c>
      <c r="BF775" s="36" t="str">
        <f t="shared" si="549"/>
        <v/>
      </c>
      <c r="BG775" s="36" t="str">
        <f t="shared" si="550"/>
        <v/>
      </c>
      <c r="BH775" s="36" t="str">
        <f t="shared" si="551"/>
        <v/>
      </c>
      <c r="BI775" s="36" t="str">
        <f t="shared" si="552"/>
        <v/>
      </c>
      <c r="BJ775" s="36" t="str">
        <f t="shared" si="553"/>
        <v/>
      </c>
      <c r="BK775" s="36" t="str">
        <f t="shared" si="554"/>
        <v/>
      </c>
      <c r="BL775" s="36" t="str">
        <f t="shared" si="555"/>
        <v/>
      </c>
      <c r="BM775" s="36" t="str">
        <f t="shared" si="556"/>
        <v/>
      </c>
      <c r="BN775" s="38" t="e">
        <f t="shared" si="515"/>
        <v>#DIV/0!</v>
      </c>
      <c r="BO775" s="38" t="e">
        <f t="shared" si="516"/>
        <v>#DIV/0!</v>
      </c>
      <c r="BP775" s="39" t="str">
        <f t="shared" si="517"/>
        <v/>
      </c>
      <c r="BQ775" s="39" t="str">
        <f t="shared" si="518"/>
        <v/>
      </c>
      <c r="BR775" s="39" t="str">
        <f t="shared" si="519"/>
        <v/>
      </c>
      <c r="BS775" s="39" t="str">
        <f t="shared" si="520"/>
        <v/>
      </c>
      <c r="BT775" s="39" t="str">
        <f t="shared" si="521"/>
        <v/>
      </c>
      <c r="BU775" s="39" t="str">
        <f t="shared" si="522"/>
        <v/>
      </c>
      <c r="BV775" s="39" t="str">
        <f t="shared" si="523"/>
        <v/>
      </c>
      <c r="BW775" s="39" t="str">
        <f t="shared" si="524"/>
        <v/>
      </c>
      <c r="BX775" s="39" t="str">
        <f t="shared" si="525"/>
        <v/>
      </c>
      <c r="BY775" s="39" t="str">
        <f t="shared" si="526"/>
        <v/>
      </c>
      <c r="BZ775" s="39" t="str">
        <f t="shared" si="527"/>
        <v/>
      </c>
      <c r="CA775" s="39" t="str">
        <f t="shared" si="528"/>
        <v/>
      </c>
      <c r="CB775" s="39" t="str">
        <f t="shared" si="529"/>
        <v/>
      </c>
      <c r="CC775" s="39" t="str">
        <f t="shared" si="530"/>
        <v/>
      </c>
      <c r="CD775" s="39" t="str">
        <f t="shared" si="531"/>
        <v/>
      </c>
      <c r="CE775" s="39" t="str">
        <f t="shared" si="532"/>
        <v/>
      </c>
      <c r="CF775" s="39" t="str">
        <f t="shared" si="533"/>
        <v/>
      </c>
      <c r="CG775" s="39" t="str">
        <f t="shared" si="534"/>
        <v/>
      </c>
      <c r="CH775" s="39" t="str">
        <f t="shared" si="535"/>
        <v/>
      </c>
      <c r="CI775" s="39" t="str">
        <f t="shared" si="536"/>
        <v/>
      </c>
    </row>
    <row r="776" spans="1:87">
      <c r="A776" s="18"/>
      <c r="B776" s="15" t="str">
        <f>'Gene Table'!E775</f>
        <v>hsa-miR-223-5p</v>
      </c>
      <c r="C776" s="15" t="str">
        <f>'Gene Table'!B775</f>
        <v>A05</v>
      </c>
      <c r="D776" s="16" t="str">
        <f>IF(SUM('Test Sample Data'!D$3:D$98)&gt;10,IF(AND(ISNUMBER('Test Sample Data'!D775),'Test Sample Data'!D775&lt;$B$1,'Test Sample Data'!D775&gt;0),'Test Sample Data'!D775,$B$1),"")</f>
        <v/>
      </c>
      <c r="E776" s="17" t="str">
        <f>IF(SUM('Test Sample Data'!E$3:E$98)&gt;10,IF(AND(ISNUMBER('Test Sample Data'!E775),'Test Sample Data'!E775&lt;$B$1,'Test Sample Data'!E775&gt;0),'Test Sample Data'!E775,$B$1),"")</f>
        <v/>
      </c>
      <c r="F776" s="17" t="str">
        <f>IF(SUM('Test Sample Data'!F$3:F$98)&gt;10,IF(AND(ISNUMBER('Test Sample Data'!F775),'Test Sample Data'!F775&lt;$B$1,'Test Sample Data'!F775&gt;0),'Test Sample Data'!F775,$B$1),"")</f>
        <v/>
      </c>
      <c r="G776" s="17" t="str">
        <f>IF(SUM('Test Sample Data'!G$3:G$98)&gt;10,IF(AND(ISNUMBER('Test Sample Data'!G775),'Test Sample Data'!G775&lt;$B$1,'Test Sample Data'!G775&gt;0),'Test Sample Data'!G775,$B$1),"")</f>
        <v/>
      </c>
      <c r="H776" s="17" t="str">
        <f>IF(SUM('Test Sample Data'!H$3:H$98)&gt;10,IF(AND(ISNUMBER('Test Sample Data'!H775),'Test Sample Data'!H775&lt;$B$1,'Test Sample Data'!H775&gt;0),'Test Sample Data'!H775,$B$1),"")</f>
        <v/>
      </c>
      <c r="I776" s="17" t="str">
        <f>IF(SUM('Test Sample Data'!I$3:I$98)&gt;10,IF(AND(ISNUMBER('Test Sample Data'!I775),'Test Sample Data'!I775&lt;$B$1,'Test Sample Data'!I775&gt;0),'Test Sample Data'!I775,$B$1),"")</f>
        <v/>
      </c>
      <c r="J776" s="17" t="str">
        <f>IF(SUM('Test Sample Data'!J$3:J$98)&gt;10,IF(AND(ISNUMBER('Test Sample Data'!J775),'Test Sample Data'!J775&lt;$B$1,'Test Sample Data'!J775&gt;0),'Test Sample Data'!J775,$B$1),"")</f>
        <v/>
      </c>
      <c r="K776" s="17" t="str">
        <f>IF(SUM('Test Sample Data'!K$3:K$98)&gt;10,IF(AND(ISNUMBER('Test Sample Data'!K775),'Test Sample Data'!K775&lt;$B$1,'Test Sample Data'!K775&gt;0),'Test Sample Data'!K775,$B$1),"")</f>
        <v/>
      </c>
      <c r="L776" s="17" t="str">
        <f>IF(SUM('Test Sample Data'!L$3:L$98)&gt;10,IF(AND(ISNUMBER('Test Sample Data'!L775),'Test Sample Data'!L775&lt;$B$1,'Test Sample Data'!L775&gt;0),'Test Sample Data'!L775,$B$1),"")</f>
        <v/>
      </c>
      <c r="M776" s="17" t="str">
        <f>IF(SUM('Test Sample Data'!M$3:M$98)&gt;10,IF(AND(ISNUMBER('Test Sample Data'!M775),'Test Sample Data'!M775&lt;$B$1,'Test Sample Data'!M775&gt;0),'Test Sample Data'!M775,$B$1),"")</f>
        <v/>
      </c>
      <c r="N776" s="17" t="str">
        <f>'Gene Table'!E775</f>
        <v>hsa-miR-223-5p</v>
      </c>
      <c r="O776" s="17" t="str">
        <f>'Gene Table'!B775</f>
        <v>A05</v>
      </c>
      <c r="P776" s="17" t="str">
        <f>IF(SUM('Control Sample Data'!D$3:D$98)&gt;10,IF(AND(ISNUMBER('Control Sample Data'!D775),'Control Sample Data'!D775&lt;$B$1,'Control Sample Data'!D775&gt;0),'Control Sample Data'!D775,$B$1),"")</f>
        <v/>
      </c>
      <c r="Q776" s="17" t="str">
        <f>IF(SUM('Control Sample Data'!E$3:E$98)&gt;10,IF(AND(ISNUMBER('Control Sample Data'!E775),'Control Sample Data'!E775&lt;$B$1,'Control Sample Data'!E775&gt;0),'Control Sample Data'!E775,$B$1),"")</f>
        <v/>
      </c>
      <c r="R776" s="17" t="str">
        <f>IF(SUM('Control Sample Data'!F$3:F$98)&gt;10,IF(AND(ISNUMBER('Control Sample Data'!F775),'Control Sample Data'!F775&lt;$B$1,'Control Sample Data'!F775&gt;0),'Control Sample Data'!F775,$B$1),"")</f>
        <v/>
      </c>
      <c r="S776" s="17" t="str">
        <f>IF(SUM('Control Sample Data'!G$3:G$98)&gt;10,IF(AND(ISNUMBER('Control Sample Data'!G775),'Control Sample Data'!G775&lt;$B$1,'Control Sample Data'!G775&gt;0),'Control Sample Data'!G775,$B$1),"")</f>
        <v/>
      </c>
      <c r="T776" s="17" t="str">
        <f>IF(SUM('Control Sample Data'!H$3:H$98)&gt;10,IF(AND(ISNUMBER('Control Sample Data'!H775),'Control Sample Data'!H775&lt;$B$1,'Control Sample Data'!H775&gt;0),'Control Sample Data'!H775,$B$1),"")</f>
        <v/>
      </c>
      <c r="U776" s="17" t="str">
        <f>IF(SUM('Control Sample Data'!I$3:I$98)&gt;10,IF(AND(ISNUMBER('Control Sample Data'!I775),'Control Sample Data'!I775&lt;$B$1,'Control Sample Data'!I775&gt;0),'Control Sample Data'!I775,$B$1),"")</f>
        <v/>
      </c>
      <c r="V776" s="17" t="str">
        <f>IF(SUM('Control Sample Data'!J$3:J$98)&gt;10,IF(AND(ISNUMBER('Control Sample Data'!J775),'Control Sample Data'!J775&lt;$B$1,'Control Sample Data'!J775&gt;0),'Control Sample Data'!J775,$B$1),"")</f>
        <v/>
      </c>
      <c r="W776" s="17" t="str">
        <f>IF(SUM('Control Sample Data'!K$3:K$98)&gt;10,IF(AND(ISNUMBER('Control Sample Data'!K775),'Control Sample Data'!K775&lt;$B$1,'Control Sample Data'!K775&gt;0),'Control Sample Data'!K775,$B$1),"")</f>
        <v/>
      </c>
      <c r="X776" s="17" t="str">
        <f>IF(SUM('Control Sample Data'!L$3:L$98)&gt;10,IF(AND(ISNUMBER('Control Sample Data'!L775),'Control Sample Data'!L775&lt;$B$1,'Control Sample Data'!L775&gt;0),'Control Sample Data'!L775,$B$1),"")</f>
        <v/>
      </c>
      <c r="Y776" s="17" t="str">
        <f>IF(SUM('Control Sample Data'!M$3:M$98)&gt;10,IF(AND(ISNUMBER('Control Sample Data'!M775),'Control Sample Data'!M775&lt;$B$1,'Control Sample Data'!M775&gt;0),'Control Sample Data'!M775,$B$1),"")</f>
        <v/>
      </c>
      <c r="Z776" s="22" t="str">
        <f>IF(ISERROR(VLOOKUP('Choose Housekeeping Genes'!$C7,Calculations!$C$772:$M$1155,2,0)),"",VLOOKUP('Choose Housekeeping Genes'!$C7,Calculations!$C$772:$M$1155,2,0))</f>
        <v/>
      </c>
      <c r="AA776" s="22" t="str">
        <f>IF(ISERROR(VLOOKUP('Choose Housekeeping Genes'!$C7,Calculations!$C$772:$M$1155,3,0)),"",VLOOKUP('Choose Housekeeping Genes'!$C7,Calculations!$C$772:$M$1155,3,0))</f>
        <v/>
      </c>
      <c r="AB776" s="22" t="str">
        <f>IF(ISERROR(VLOOKUP('Choose Housekeeping Genes'!$C7,Calculations!$C$772:$M$1155,4,0)),"",VLOOKUP('Choose Housekeeping Genes'!$C7,Calculations!$C$772:$M$1155,4,0))</f>
        <v/>
      </c>
      <c r="AC776" s="22" t="str">
        <f>IF(ISERROR(VLOOKUP('Choose Housekeeping Genes'!$C7,Calculations!$C$772:$M$1155,5,0)),"",VLOOKUP('Choose Housekeeping Genes'!$C7,Calculations!$C$772:$M$1155,5,0))</f>
        <v/>
      </c>
      <c r="AD776" s="22" t="str">
        <f>IF(ISERROR(VLOOKUP('Choose Housekeeping Genes'!$C7,Calculations!$C$772:$M$1155,6,0)),"",VLOOKUP('Choose Housekeeping Genes'!$C7,Calculations!$C$772:$M$1155,6,0))</f>
        <v/>
      </c>
      <c r="AE776" s="22" t="str">
        <f>IF(ISERROR(VLOOKUP('Choose Housekeeping Genes'!$C7,Calculations!$C$772:$M$1155,7,0)),"",VLOOKUP('Choose Housekeeping Genes'!$C7,Calculations!$C$772:$M$1155,7,0))</f>
        <v/>
      </c>
      <c r="AF776" s="22" t="str">
        <f>IF(ISERROR(VLOOKUP('Choose Housekeeping Genes'!$C7,Calculations!$C$772:$M$1155,8,0)),"",VLOOKUP('Choose Housekeeping Genes'!$C7,Calculations!$C$772:$M$1155,8,0))</f>
        <v/>
      </c>
      <c r="AG776" s="22" t="str">
        <f>IF(ISERROR(VLOOKUP('Choose Housekeeping Genes'!$C7,Calculations!$C$772:$M$1155,9,0)),"",VLOOKUP('Choose Housekeeping Genes'!$C7,Calculations!$C$772:$M$1155,9,0))</f>
        <v/>
      </c>
      <c r="AH776" s="22" t="str">
        <f>IF(ISERROR(VLOOKUP('Choose Housekeeping Genes'!$C7,Calculations!$C$772:$M$1155,10,0)),"",VLOOKUP('Choose Housekeeping Genes'!$C7,Calculations!$C$772:$M$1155,10,0))</f>
        <v/>
      </c>
      <c r="AI776" s="22" t="str">
        <f>IF(ISERROR(VLOOKUP('Choose Housekeeping Genes'!$C7,Calculations!$C$772:$M$1155,11,0)),"",VLOOKUP('Choose Housekeeping Genes'!$C7,Calculations!$C$772:$M$1155,11,0))</f>
        <v/>
      </c>
      <c r="AJ776" s="22" t="str">
        <f>IF(ISERROR(VLOOKUP('Choose Housekeeping Genes'!$C7,Calculations!$C$772:$Y$1155,14,0)),"",VLOOKUP('Choose Housekeeping Genes'!$C7,Calculations!$C$772:$Y$1155,14,0))</f>
        <v/>
      </c>
      <c r="AK776" s="22" t="str">
        <f>IF(ISERROR(VLOOKUP('Choose Housekeeping Genes'!$C7,Calculations!$C$772:$Y$1155,15,0)),"",VLOOKUP('Choose Housekeeping Genes'!$C7,Calculations!$C$772:$Y$1155,15,0))</f>
        <v/>
      </c>
      <c r="AL776" s="22" t="str">
        <f>IF(ISERROR(VLOOKUP('Choose Housekeeping Genes'!$C7,Calculations!$C$772:$Y$1155,16,0)),"",VLOOKUP('Choose Housekeeping Genes'!$C7,Calculations!$C$772:$Y$1155,16,0))</f>
        <v/>
      </c>
      <c r="AM776" s="22" t="str">
        <f>IF(ISERROR(VLOOKUP('Choose Housekeeping Genes'!$C7,Calculations!$C$772:$Y$1155,17,0)),"",VLOOKUP('Choose Housekeeping Genes'!$C7,Calculations!$C$772:$Y$1155,17,0))</f>
        <v/>
      </c>
      <c r="AN776" s="22" t="str">
        <f>IF(ISERROR(VLOOKUP('Choose Housekeeping Genes'!$C7,Calculations!$C$772:$Y$1155,18,0)),"",VLOOKUP('Choose Housekeeping Genes'!$C7,Calculations!$C$772:$Y$1155,18,0))</f>
        <v/>
      </c>
      <c r="AO776" s="22" t="str">
        <f>IF(ISERROR(VLOOKUP('Choose Housekeeping Genes'!$C7,Calculations!$C$772:$Y$1155,19,0)),"",VLOOKUP('Choose Housekeeping Genes'!$C7,Calculations!$C$772:$Y$1155,19,0))</f>
        <v/>
      </c>
      <c r="AP776" s="22" t="str">
        <f>IF(ISERROR(VLOOKUP('Choose Housekeeping Genes'!$C7,Calculations!$C$772:$Y$1155,20,0)),"",VLOOKUP('Choose Housekeeping Genes'!$C7,Calculations!$C$772:$Y$1155,20,0))</f>
        <v/>
      </c>
      <c r="AQ776" s="22" t="str">
        <f>IF(ISERROR(VLOOKUP('Choose Housekeeping Genes'!$C7,Calculations!$C$772:$Y$1155,21,0)),"",VLOOKUP('Choose Housekeeping Genes'!$C7,Calculations!$C$772:$Y$1155,21,0))</f>
        <v/>
      </c>
      <c r="AR776" s="22" t="str">
        <f>IF(ISERROR(VLOOKUP('Choose Housekeeping Genes'!$C7,Calculations!$C$772:$Y$1155,22,0)),"",VLOOKUP('Choose Housekeeping Genes'!$C7,Calculations!$C$772:$Y$1155,22,0))</f>
        <v/>
      </c>
      <c r="AS776" s="22" t="str">
        <f>IF(ISERROR(VLOOKUP('Choose Housekeeping Genes'!$C7,Calculations!$C$772:$Y$1155,23,0)),"",VLOOKUP('Choose Housekeeping Genes'!$C7,Calculations!$C$772:$Y$1155,23,0))</f>
        <v/>
      </c>
      <c r="AT776" s="36" t="str">
        <f t="shared" si="537"/>
        <v/>
      </c>
      <c r="AU776" s="36" t="str">
        <f t="shared" si="538"/>
        <v/>
      </c>
      <c r="AV776" s="36" t="str">
        <f t="shared" si="539"/>
        <v/>
      </c>
      <c r="AW776" s="36" t="str">
        <f t="shared" si="540"/>
        <v/>
      </c>
      <c r="AX776" s="36" t="str">
        <f t="shared" si="541"/>
        <v/>
      </c>
      <c r="AY776" s="36" t="str">
        <f t="shared" si="542"/>
        <v/>
      </c>
      <c r="AZ776" s="36" t="str">
        <f t="shared" si="543"/>
        <v/>
      </c>
      <c r="BA776" s="36" t="str">
        <f t="shared" si="544"/>
        <v/>
      </c>
      <c r="BB776" s="36" t="str">
        <f t="shared" si="545"/>
        <v/>
      </c>
      <c r="BC776" s="36" t="str">
        <f t="shared" si="546"/>
        <v/>
      </c>
      <c r="BD776" s="36" t="str">
        <f t="shared" si="547"/>
        <v/>
      </c>
      <c r="BE776" s="36" t="str">
        <f t="shared" si="548"/>
        <v/>
      </c>
      <c r="BF776" s="36" t="str">
        <f t="shared" si="549"/>
        <v/>
      </c>
      <c r="BG776" s="36" t="str">
        <f t="shared" si="550"/>
        <v/>
      </c>
      <c r="BH776" s="36" t="str">
        <f t="shared" si="551"/>
        <v/>
      </c>
      <c r="BI776" s="36" t="str">
        <f t="shared" si="552"/>
        <v/>
      </c>
      <c r="BJ776" s="36" t="str">
        <f t="shared" si="553"/>
        <v/>
      </c>
      <c r="BK776" s="36" t="str">
        <f t="shared" si="554"/>
        <v/>
      </c>
      <c r="BL776" s="36" t="str">
        <f t="shared" si="555"/>
        <v/>
      </c>
      <c r="BM776" s="36" t="str">
        <f t="shared" si="556"/>
        <v/>
      </c>
      <c r="BN776" s="38" t="e">
        <f t="shared" si="515"/>
        <v>#DIV/0!</v>
      </c>
      <c r="BO776" s="38" t="e">
        <f t="shared" si="516"/>
        <v>#DIV/0!</v>
      </c>
      <c r="BP776" s="39" t="str">
        <f t="shared" si="517"/>
        <v/>
      </c>
      <c r="BQ776" s="39" t="str">
        <f t="shared" si="518"/>
        <v/>
      </c>
      <c r="BR776" s="39" t="str">
        <f t="shared" si="519"/>
        <v/>
      </c>
      <c r="BS776" s="39" t="str">
        <f t="shared" si="520"/>
        <v/>
      </c>
      <c r="BT776" s="39" t="str">
        <f t="shared" si="521"/>
        <v/>
      </c>
      <c r="BU776" s="39" t="str">
        <f t="shared" si="522"/>
        <v/>
      </c>
      <c r="BV776" s="39" t="str">
        <f t="shared" si="523"/>
        <v/>
      </c>
      <c r="BW776" s="39" t="str">
        <f t="shared" si="524"/>
        <v/>
      </c>
      <c r="BX776" s="39" t="str">
        <f t="shared" si="525"/>
        <v/>
      </c>
      <c r="BY776" s="39" t="str">
        <f t="shared" si="526"/>
        <v/>
      </c>
      <c r="BZ776" s="39" t="str">
        <f t="shared" si="527"/>
        <v/>
      </c>
      <c r="CA776" s="39" t="str">
        <f t="shared" si="528"/>
        <v/>
      </c>
      <c r="CB776" s="39" t="str">
        <f t="shared" si="529"/>
        <v/>
      </c>
      <c r="CC776" s="39" t="str">
        <f t="shared" si="530"/>
        <v/>
      </c>
      <c r="CD776" s="39" t="str">
        <f t="shared" si="531"/>
        <v/>
      </c>
      <c r="CE776" s="39" t="str">
        <f t="shared" si="532"/>
        <v/>
      </c>
      <c r="CF776" s="39" t="str">
        <f t="shared" si="533"/>
        <v/>
      </c>
      <c r="CG776" s="39" t="str">
        <f t="shared" si="534"/>
        <v/>
      </c>
      <c r="CH776" s="39" t="str">
        <f t="shared" si="535"/>
        <v/>
      </c>
      <c r="CI776" s="39" t="str">
        <f t="shared" si="536"/>
        <v/>
      </c>
    </row>
    <row r="777" spans="1:87">
      <c r="A777" s="18"/>
      <c r="B777" s="15" t="str">
        <f>'Gene Table'!E776</f>
        <v>hsa-miR-3196</v>
      </c>
      <c r="C777" s="15" t="str">
        <f>'Gene Table'!B776</f>
        <v>A06</v>
      </c>
      <c r="D777" s="16" t="str">
        <f>IF(SUM('Test Sample Data'!D$3:D$98)&gt;10,IF(AND(ISNUMBER('Test Sample Data'!D776),'Test Sample Data'!D776&lt;$B$1,'Test Sample Data'!D776&gt;0),'Test Sample Data'!D776,$B$1),"")</f>
        <v/>
      </c>
      <c r="E777" s="17" t="str">
        <f>IF(SUM('Test Sample Data'!E$3:E$98)&gt;10,IF(AND(ISNUMBER('Test Sample Data'!E776),'Test Sample Data'!E776&lt;$B$1,'Test Sample Data'!E776&gt;0),'Test Sample Data'!E776,$B$1),"")</f>
        <v/>
      </c>
      <c r="F777" s="17" t="str">
        <f>IF(SUM('Test Sample Data'!F$3:F$98)&gt;10,IF(AND(ISNUMBER('Test Sample Data'!F776),'Test Sample Data'!F776&lt;$B$1,'Test Sample Data'!F776&gt;0),'Test Sample Data'!F776,$B$1),"")</f>
        <v/>
      </c>
      <c r="G777" s="17" t="str">
        <f>IF(SUM('Test Sample Data'!G$3:G$98)&gt;10,IF(AND(ISNUMBER('Test Sample Data'!G776),'Test Sample Data'!G776&lt;$B$1,'Test Sample Data'!G776&gt;0),'Test Sample Data'!G776,$B$1),"")</f>
        <v/>
      </c>
      <c r="H777" s="17" t="str">
        <f>IF(SUM('Test Sample Data'!H$3:H$98)&gt;10,IF(AND(ISNUMBER('Test Sample Data'!H776),'Test Sample Data'!H776&lt;$B$1,'Test Sample Data'!H776&gt;0),'Test Sample Data'!H776,$B$1),"")</f>
        <v/>
      </c>
      <c r="I777" s="17" t="str">
        <f>IF(SUM('Test Sample Data'!I$3:I$98)&gt;10,IF(AND(ISNUMBER('Test Sample Data'!I776),'Test Sample Data'!I776&lt;$B$1,'Test Sample Data'!I776&gt;0),'Test Sample Data'!I776,$B$1),"")</f>
        <v/>
      </c>
      <c r="J777" s="17" t="str">
        <f>IF(SUM('Test Sample Data'!J$3:J$98)&gt;10,IF(AND(ISNUMBER('Test Sample Data'!J776),'Test Sample Data'!J776&lt;$B$1,'Test Sample Data'!J776&gt;0),'Test Sample Data'!J776,$B$1),"")</f>
        <v/>
      </c>
      <c r="K777" s="17" t="str">
        <f>IF(SUM('Test Sample Data'!K$3:K$98)&gt;10,IF(AND(ISNUMBER('Test Sample Data'!K776),'Test Sample Data'!K776&lt;$B$1,'Test Sample Data'!K776&gt;0),'Test Sample Data'!K776,$B$1),"")</f>
        <v/>
      </c>
      <c r="L777" s="17" t="str">
        <f>IF(SUM('Test Sample Data'!L$3:L$98)&gt;10,IF(AND(ISNUMBER('Test Sample Data'!L776),'Test Sample Data'!L776&lt;$B$1,'Test Sample Data'!L776&gt;0),'Test Sample Data'!L776,$B$1),"")</f>
        <v/>
      </c>
      <c r="M777" s="17" t="str">
        <f>IF(SUM('Test Sample Data'!M$3:M$98)&gt;10,IF(AND(ISNUMBER('Test Sample Data'!M776),'Test Sample Data'!M776&lt;$B$1,'Test Sample Data'!M776&gt;0),'Test Sample Data'!M776,$B$1),"")</f>
        <v/>
      </c>
      <c r="N777" s="17" t="str">
        <f>'Gene Table'!E776</f>
        <v>hsa-miR-3196</v>
      </c>
      <c r="O777" s="17" t="str">
        <f>'Gene Table'!B776</f>
        <v>A06</v>
      </c>
      <c r="P777" s="17" t="str">
        <f>IF(SUM('Control Sample Data'!D$3:D$98)&gt;10,IF(AND(ISNUMBER('Control Sample Data'!D776),'Control Sample Data'!D776&lt;$B$1,'Control Sample Data'!D776&gt;0),'Control Sample Data'!D776,$B$1),"")</f>
        <v/>
      </c>
      <c r="Q777" s="17" t="str">
        <f>IF(SUM('Control Sample Data'!E$3:E$98)&gt;10,IF(AND(ISNUMBER('Control Sample Data'!E776),'Control Sample Data'!E776&lt;$B$1,'Control Sample Data'!E776&gt;0),'Control Sample Data'!E776,$B$1),"")</f>
        <v/>
      </c>
      <c r="R777" s="17" t="str">
        <f>IF(SUM('Control Sample Data'!F$3:F$98)&gt;10,IF(AND(ISNUMBER('Control Sample Data'!F776),'Control Sample Data'!F776&lt;$B$1,'Control Sample Data'!F776&gt;0),'Control Sample Data'!F776,$B$1),"")</f>
        <v/>
      </c>
      <c r="S777" s="17" t="str">
        <f>IF(SUM('Control Sample Data'!G$3:G$98)&gt;10,IF(AND(ISNUMBER('Control Sample Data'!G776),'Control Sample Data'!G776&lt;$B$1,'Control Sample Data'!G776&gt;0),'Control Sample Data'!G776,$B$1),"")</f>
        <v/>
      </c>
      <c r="T777" s="17" t="str">
        <f>IF(SUM('Control Sample Data'!H$3:H$98)&gt;10,IF(AND(ISNUMBER('Control Sample Data'!H776),'Control Sample Data'!H776&lt;$B$1,'Control Sample Data'!H776&gt;0),'Control Sample Data'!H776,$B$1),"")</f>
        <v/>
      </c>
      <c r="U777" s="17" t="str">
        <f>IF(SUM('Control Sample Data'!I$3:I$98)&gt;10,IF(AND(ISNUMBER('Control Sample Data'!I776),'Control Sample Data'!I776&lt;$B$1,'Control Sample Data'!I776&gt;0),'Control Sample Data'!I776,$B$1),"")</f>
        <v/>
      </c>
      <c r="V777" s="17" t="str">
        <f>IF(SUM('Control Sample Data'!J$3:J$98)&gt;10,IF(AND(ISNUMBER('Control Sample Data'!J776),'Control Sample Data'!J776&lt;$B$1,'Control Sample Data'!J776&gt;0),'Control Sample Data'!J776,$B$1),"")</f>
        <v/>
      </c>
      <c r="W777" s="17" t="str">
        <f>IF(SUM('Control Sample Data'!K$3:K$98)&gt;10,IF(AND(ISNUMBER('Control Sample Data'!K776),'Control Sample Data'!K776&lt;$B$1,'Control Sample Data'!K776&gt;0),'Control Sample Data'!K776,$B$1),"")</f>
        <v/>
      </c>
      <c r="X777" s="17" t="str">
        <f>IF(SUM('Control Sample Data'!L$3:L$98)&gt;10,IF(AND(ISNUMBER('Control Sample Data'!L776),'Control Sample Data'!L776&lt;$B$1,'Control Sample Data'!L776&gt;0),'Control Sample Data'!L776,$B$1),"")</f>
        <v/>
      </c>
      <c r="Y777" s="17" t="str">
        <f>IF(SUM('Control Sample Data'!M$3:M$98)&gt;10,IF(AND(ISNUMBER('Control Sample Data'!M776),'Control Sample Data'!M776&lt;$B$1,'Control Sample Data'!M776&gt;0),'Control Sample Data'!M776,$B$1),"")</f>
        <v/>
      </c>
      <c r="Z777" s="22" t="str">
        <f>IF(ISERROR(VLOOKUP('Choose Housekeeping Genes'!$C8,Calculations!$C$772:$M$1155,2,0)),"",VLOOKUP('Choose Housekeeping Genes'!$C8,Calculations!$C$772:$M$1155,2,0))</f>
        <v/>
      </c>
      <c r="AA777" s="22" t="str">
        <f>IF(ISERROR(VLOOKUP('Choose Housekeeping Genes'!$C8,Calculations!$C$772:$M$1155,3,0)),"",VLOOKUP('Choose Housekeeping Genes'!$C8,Calculations!$C$772:$M$1155,3,0))</f>
        <v/>
      </c>
      <c r="AB777" s="22" t="str">
        <f>IF(ISERROR(VLOOKUP('Choose Housekeeping Genes'!$C8,Calculations!$C$772:$M$1155,4,0)),"",VLOOKUP('Choose Housekeeping Genes'!$C8,Calculations!$C$772:$M$1155,4,0))</f>
        <v/>
      </c>
      <c r="AC777" s="22" t="str">
        <f>IF(ISERROR(VLOOKUP('Choose Housekeeping Genes'!$C8,Calculations!$C$772:$M$1155,5,0)),"",VLOOKUP('Choose Housekeeping Genes'!$C8,Calculations!$C$772:$M$1155,5,0))</f>
        <v/>
      </c>
      <c r="AD777" s="22" t="str">
        <f>IF(ISERROR(VLOOKUP('Choose Housekeeping Genes'!$C8,Calculations!$C$772:$M$1155,6,0)),"",VLOOKUP('Choose Housekeeping Genes'!$C8,Calculations!$C$772:$M$1155,6,0))</f>
        <v/>
      </c>
      <c r="AE777" s="22" t="str">
        <f>IF(ISERROR(VLOOKUP('Choose Housekeeping Genes'!$C8,Calculations!$C$772:$M$1155,7,0)),"",VLOOKUP('Choose Housekeeping Genes'!$C8,Calculations!$C$772:$M$1155,7,0))</f>
        <v/>
      </c>
      <c r="AF777" s="22" t="str">
        <f>IF(ISERROR(VLOOKUP('Choose Housekeeping Genes'!$C8,Calculations!$C$772:$M$1155,8,0)),"",VLOOKUP('Choose Housekeeping Genes'!$C8,Calculations!$C$772:$M$1155,8,0))</f>
        <v/>
      </c>
      <c r="AG777" s="22" t="str">
        <f>IF(ISERROR(VLOOKUP('Choose Housekeeping Genes'!$C8,Calculations!$C$772:$M$1155,9,0)),"",VLOOKUP('Choose Housekeeping Genes'!$C8,Calculations!$C$772:$M$1155,9,0))</f>
        <v/>
      </c>
      <c r="AH777" s="22" t="str">
        <f>IF(ISERROR(VLOOKUP('Choose Housekeeping Genes'!$C8,Calculations!$C$772:$M$1155,10,0)),"",VLOOKUP('Choose Housekeeping Genes'!$C8,Calculations!$C$772:$M$1155,10,0))</f>
        <v/>
      </c>
      <c r="AI777" s="22" t="str">
        <f>IF(ISERROR(VLOOKUP('Choose Housekeeping Genes'!$C8,Calculations!$C$772:$M$1155,11,0)),"",VLOOKUP('Choose Housekeeping Genes'!$C8,Calculations!$C$772:$M$1155,11,0))</f>
        <v/>
      </c>
      <c r="AJ777" s="22" t="str">
        <f>IF(ISERROR(VLOOKUP('Choose Housekeeping Genes'!$C8,Calculations!$C$772:$Y$1155,14,0)),"",VLOOKUP('Choose Housekeeping Genes'!$C8,Calculations!$C$772:$Y$1155,14,0))</f>
        <v/>
      </c>
      <c r="AK777" s="22" t="str">
        <f>IF(ISERROR(VLOOKUP('Choose Housekeeping Genes'!$C8,Calculations!$C$772:$Y$1155,15,0)),"",VLOOKUP('Choose Housekeeping Genes'!$C8,Calculations!$C$772:$Y$1155,15,0))</f>
        <v/>
      </c>
      <c r="AL777" s="22" t="str">
        <f>IF(ISERROR(VLOOKUP('Choose Housekeeping Genes'!$C8,Calculations!$C$772:$Y$1155,16,0)),"",VLOOKUP('Choose Housekeeping Genes'!$C8,Calculations!$C$772:$Y$1155,16,0))</f>
        <v/>
      </c>
      <c r="AM777" s="22" t="str">
        <f>IF(ISERROR(VLOOKUP('Choose Housekeeping Genes'!$C8,Calculations!$C$772:$Y$1155,17,0)),"",VLOOKUP('Choose Housekeeping Genes'!$C8,Calculations!$C$772:$Y$1155,17,0))</f>
        <v/>
      </c>
      <c r="AN777" s="22" t="str">
        <f>IF(ISERROR(VLOOKUP('Choose Housekeeping Genes'!$C8,Calculations!$C$772:$Y$1155,18,0)),"",VLOOKUP('Choose Housekeeping Genes'!$C8,Calculations!$C$772:$Y$1155,18,0))</f>
        <v/>
      </c>
      <c r="AO777" s="22" t="str">
        <f>IF(ISERROR(VLOOKUP('Choose Housekeeping Genes'!$C8,Calculations!$C$772:$Y$1155,19,0)),"",VLOOKUP('Choose Housekeeping Genes'!$C8,Calculations!$C$772:$Y$1155,19,0))</f>
        <v/>
      </c>
      <c r="AP777" s="22" t="str">
        <f>IF(ISERROR(VLOOKUP('Choose Housekeeping Genes'!$C8,Calculations!$C$772:$Y$1155,20,0)),"",VLOOKUP('Choose Housekeeping Genes'!$C8,Calculations!$C$772:$Y$1155,20,0))</f>
        <v/>
      </c>
      <c r="AQ777" s="22" t="str">
        <f>IF(ISERROR(VLOOKUP('Choose Housekeeping Genes'!$C8,Calculations!$C$772:$Y$1155,21,0)),"",VLOOKUP('Choose Housekeeping Genes'!$C8,Calculations!$C$772:$Y$1155,21,0))</f>
        <v/>
      </c>
      <c r="AR777" s="22" t="str">
        <f>IF(ISERROR(VLOOKUP('Choose Housekeeping Genes'!$C8,Calculations!$C$772:$Y$1155,22,0)),"",VLOOKUP('Choose Housekeeping Genes'!$C8,Calculations!$C$772:$Y$1155,22,0))</f>
        <v/>
      </c>
      <c r="AS777" s="22" t="str">
        <f>IF(ISERROR(VLOOKUP('Choose Housekeeping Genes'!$C8,Calculations!$C$772:$Y$1155,23,0)),"",VLOOKUP('Choose Housekeeping Genes'!$C8,Calculations!$C$772:$Y$1155,23,0))</f>
        <v/>
      </c>
      <c r="AT777" s="36" t="str">
        <f t="shared" si="537"/>
        <v/>
      </c>
      <c r="AU777" s="36" t="str">
        <f t="shared" si="538"/>
        <v/>
      </c>
      <c r="AV777" s="36" t="str">
        <f t="shared" si="539"/>
        <v/>
      </c>
      <c r="AW777" s="36" t="str">
        <f t="shared" si="540"/>
        <v/>
      </c>
      <c r="AX777" s="36" t="str">
        <f t="shared" si="541"/>
        <v/>
      </c>
      <c r="AY777" s="36" t="str">
        <f t="shared" si="542"/>
        <v/>
      </c>
      <c r="AZ777" s="36" t="str">
        <f t="shared" si="543"/>
        <v/>
      </c>
      <c r="BA777" s="36" t="str">
        <f t="shared" si="544"/>
        <v/>
      </c>
      <c r="BB777" s="36" t="str">
        <f t="shared" si="545"/>
        <v/>
      </c>
      <c r="BC777" s="36" t="str">
        <f t="shared" si="546"/>
        <v/>
      </c>
      <c r="BD777" s="36" t="str">
        <f t="shared" si="547"/>
        <v/>
      </c>
      <c r="BE777" s="36" t="str">
        <f t="shared" si="548"/>
        <v/>
      </c>
      <c r="BF777" s="36" t="str">
        <f t="shared" si="549"/>
        <v/>
      </c>
      <c r="BG777" s="36" t="str">
        <f t="shared" si="550"/>
        <v/>
      </c>
      <c r="BH777" s="36" t="str">
        <f t="shared" si="551"/>
        <v/>
      </c>
      <c r="BI777" s="36" t="str">
        <f t="shared" si="552"/>
        <v/>
      </c>
      <c r="BJ777" s="36" t="str">
        <f t="shared" si="553"/>
        <v/>
      </c>
      <c r="BK777" s="36" t="str">
        <f t="shared" si="554"/>
        <v/>
      </c>
      <c r="BL777" s="36" t="str">
        <f t="shared" si="555"/>
        <v/>
      </c>
      <c r="BM777" s="36" t="str">
        <f t="shared" si="556"/>
        <v/>
      </c>
      <c r="BN777" s="38" t="e">
        <f t="shared" si="515"/>
        <v>#DIV/0!</v>
      </c>
      <c r="BO777" s="38" t="e">
        <f t="shared" si="516"/>
        <v>#DIV/0!</v>
      </c>
      <c r="BP777" s="39" t="str">
        <f t="shared" si="517"/>
        <v/>
      </c>
      <c r="BQ777" s="39" t="str">
        <f t="shared" si="518"/>
        <v/>
      </c>
      <c r="BR777" s="39" t="str">
        <f t="shared" si="519"/>
        <v/>
      </c>
      <c r="BS777" s="39" t="str">
        <f t="shared" si="520"/>
        <v/>
      </c>
      <c r="BT777" s="39" t="str">
        <f t="shared" si="521"/>
        <v/>
      </c>
      <c r="BU777" s="39" t="str">
        <f t="shared" si="522"/>
        <v/>
      </c>
      <c r="BV777" s="39" t="str">
        <f t="shared" si="523"/>
        <v/>
      </c>
      <c r="BW777" s="39" t="str">
        <f t="shared" si="524"/>
        <v/>
      </c>
      <c r="BX777" s="39" t="str">
        <f t="shared" si="525"/>
        <v/>
      </c>
      <c r="BY777" s="39" t="str">
        <f t="shared" si="526"/>
        <v/>
      </c>
      <c r="BZ777" s="39" t="str">
        <f t="shared" si="527"/>
        <v/>
      </c>
      <c r="CA777" s="39" t="str">
        <f t="shared" si="528"/>
        <v/>
      </c>
      <c r="CB777" s="39" t="str">
        <f t="shared" si="529"/>
        <v/>
      </c>
      <c r="CC777" s="39" t="str">
        <f t="shared" si="530"/>
        <v/>
      </c>
      <c r="CD777" s="39" t="str">
        <f t="shared" si="531"/>
        <v/>
      </c>
      <c r="CE777" s="39" t="str">
        <f t="shared" si="532"/>
        <v/>
      </c>
      <c r="CF777" s="39" t="str">
        <f t="shared" si="533"/>
        <v/>
      </c>
      <c r="CG777" s="39" t="str">
        <f t="shared" si="534"/>
        <v/>
      </c>
      <c r="CH777" s="39" t="str">
        <f t="shared" si="535"/>
        <v/>
      </c>
      <c r="CI777" s="39" t="str">
        <f t="shared" si="536"/>
        <v/>
      </c>
    </row>
    <row r="778" spans="1:87">
      <c r="A778" s="18"/>
      <c r="B778" s="15" t="str">
        <f>'Gene Table'!E777</f>
        <v>hsa-miR-23a-5p</v>
      </c>
      <c r="C778" s="15" t="str">
        <f>'Gene Table'!B777</f>
        <v>A07</v>
      </c>
      <c r="D778" s="16" t="str">
        <f>IF(SUM('Test Sample Data'!D$3:D$98)&gt;10,IF(AND(ISNUMBER('Test Sample Data'!D777),'Test Sample Data'!D777&lt;$B$1,'Test Sample Data'!D777&gt;0),'Test Sample Data'!D777,$B$1),"")</f>
        <v/>
      </c>
      <c r="E778" s="17" t="str">
        <f>IF(SUM('Test Sample Data'!E$3:E$98)&gt;10,IF(AND(ISNUMBER('Test Sample Data'!E777),'Test Sample Data'!E777&lt;$B$1,'Test Sample Data'!E777&gt;0),'Test Sample Data'!E777,$B$1),"")</f>
        <v/>
      </c>
      <c r="F778" s="17" t="str">
        <f>IF(SUM('Test Sample Data'!F$3:F$98)&gt;10,IF(AND(ISNUMBER('Test Sample Data'!F777),'Test Sample Data'!F777&lt;$B$1,'Test Sample Data'!F777&gt;0),'Test Sample Data'!F777,$B$1),"")</f>
        <v/>
      </c>
      <c r="G778" s="17" t="str">
        <f>IF(SUM('Test Sample Data'!G$3:G$98)&gt;10,IF(AND(ISNUMBER('Test Sample Data'!G777),'Test Sample Data'!G777&lt;$B$1,'Test Sample Data'!G777&gt;0),'Test Sample Data'!G777,$B$1),"")</f>
        <v/>
      </c>
      <c r="H778" s="17" t="str">
        <f>IF(SUM('Test Sample Data'!H$3:H$98)&gt;10,IF(AND(ISNUMBER('Test Sample Data'!H777),'Test Sample Data'!H777&lt;$B$1,'Test Sample Data'!H777&gt;0),'Test Sample Data'!H777,$B$1),"")</f>
        <v/>
      </c>
      <c r="I778" s="17" t="str">
        <f>IF(SUM('Test Sample Data'!I$3:I$98)&gt;10,IF(AND(ISNUMBER('Test Sample Data'!I777),'Test Sample Data'!I777&lt;$B$1,'Test Sample Data'!I777&gt;0),'Test Sample Data'!I777,$B$1),"")</f>
        <v/>
      </c>
      <c r="J778" s="17" t="str">
        <f>IF(SUM('Test Sample Data'!J$3:J$98)&gt;10,IF(AND(ISNUMBER('Test Sample Data'!J777),'Test Sample Data'!J777&lt;$B$1,'Test Sample Data'!J777&gt;0),'Test Sample Data'!J777,$B$1),"")</f>
        <v/>
      </c>
      <c r="K778" s="17" t="str">
        <f>IF(SUM('Test Sample Data'!K$3:K$98)&gt;10,IF(AND(ISNUMBER('Test Sample Data'!K777),'Test Sample Data'!K777&lt;$B$1,'Test Sample Data'!K777&gt;0),'Test Sample Data'!K777,$B$1),"")</f>
        <v/>
      </c>
      <c r="L778" s="17" t="str">
        <f>IF(SUM('Test Sample Data'!L$3:L$98)&gt;10,IF(AND(ISNUMBER('Test Sample Data'!L777),'Test Sample Data'!L777&lt;$B$1,'Test Sample Data'!L777&gt;0),'Test Sample Data'!L777,$B$1),"")</f>
        <v/>
      </c>
      <c r="M778" s="17" t="str">
        <f>IF(SUM('Test Sample Data'!M$3:M$98)&gt;10,IF(AND(ISNUMBER('Test Sample Data'!M777),'Test Sample Data'!M777&lt;$B$1,'Test Sample Data'!M777&gt;0),'Test Sample Data'!M777,$B$1),"")</f>
        <v/>
      </c>
      <c r="N778" s="17" t="str">
        <f>'Gene Table'!E777</f>
        <v>hsa-miR-23a-5p</v>
      </c>
      <c r="O778" s="17" t="str">
        <f>'Gene Table'!B777</f>
        <v>A07</v>
      </c>
      <c r="P778" s="17" t="str">
        <f>IF(SUM('Control Sample Data'!D$3:D$98)&gt;10,IF(AND(ISNUMBER('Control Sample Data'!D777),'Control Sample Data'!D777&lt;$B$1,'Control Sample Data'!D777&gt;0),'Control Sample Data'!D777,$B$1),"")</f>
        <v/>
      </c>
      <c r="Q778" s="17" t="str">
        <f>IF(SUM('Control Sample Data'!E$3:E$98)&gt;10,IF(AND(ISNUMBER('Control Sample Data'!E777),'Control Sample Data'!E777&lt;$B$1,'Control Sample Data'!E777&gt;0),'Control Sample Data'!E777,$B$1),"")</f>
        <v/>
      </c>
      <c r="R778" s="17" t="str">
        <f>IF(SUM('Control Sample Data'!F$3:F$98)&gt;10,IF(AND(ISNUMBER('Control Sample Data'!F777),'Control Sample Data'!F777&lt;$B$1,'Control Sample Data'!F777&gt;0),'Control Sample Data'!F777,$B$1),"")</f>
        <v/>
      </c>
      <c r="S778" s="17" t="str">
        <f>IF(SUM('Control Sample Data'!G$3:G$98)&gt;10,IF(AND(ISNUMBER('Control Sample Data'!G777),'Control Sample Data'!G777&lt;$B$1,'Control Sample Data'!G777&gt;0),'Control Sample Data'!G777,$B$1),"")</f>
        <v/>
      </c>
      <c r="T778" s="17" t="str">
        <f>IF(SUM('Control Sample Data'!H$3:H$98)&gt;10,IF(AND(ISNUMBER('Control Sample Data'!H777),'Control Sample Data'!H777&lt;$B$1,'Control Sample Data'!H777&gt;0),'Control Sample Data'!H777,$B$1),"")</f>
        <v/>
      </c>
      <c r="U778" s="17" t="str">
        <f>IF(SUM('Control Sample Data'!I$3:I$98)&gt;10,IF(AND(ISNUMBER('Control Sample Data'!I777),'Control Sample Data'!I777&lt;$B$1,'Control Sample Data'!I777&gt;0),'Control Sample Data'!I777,$B$1),"")</f>
        <v/>
      </c>
      <c r="V778" s="17" t="str">
        <f>IF(SUM('Control Sample Data'!J$3:J$98)&gt;10,IF(AND(ISNUMBER('Control Sample Data'!J777),'Control Sample Data'!J777&lt;$B$1,'Control Sample Data'!J777&gt;0),'Control Sample Data'!J777,$B$1),"")</f>
        <v/>
      </c>
      <c r="W778" s="17" t="str">
        <f>IF(SUM('Control Sample Data'!K$3:K$98)&gt;10,IF(AND(ISNUMBER('Control Sample Data'!K777),'Control Sample Data'!K777&lt;$B$1,'Control Sample Data'!K777&gt;0),'Control Sample Data'!K777,$B$1),"")</f>
        <v/>
      </c>
      <c r="X778" s="17" t="str">
        <f>IF(SUM('Control Sample Data'!L$3:L$98)&gt;10,IF(AND(ISNUMBER('Control Sample Data'!L777),'Control Sample Data'!L777&lt;$B$1,'Control Sample Data'!L777&gt;0),'Control Sample Data'!L777,$B$1),"")</f>
        <v/>
      </c>
      <c r="Y778" s="17" t="str">
        <f>IF(SUM('Control Sample Data'!M$3:M$98)&gt;10,IF(AND(ISNUMBER('Control Sample Data'!M777),'Control Sample Data'!M777&lt;$B$1,'Control Sample Data'!M777&gt;0),'Control Sample Data'!M777,$B$1),"")</f>
        <v/>
      </c>
      <c r="Z778" s="22" t="str">
        <f>IF(ISERROR(VLOOKUP('Choose Housekeeping Genes'!$C9,Calculations!$C$772:$M$1155,2,0)),"",VLOOKUP('Choose Housekeeping Genes'!$C9,Calculations!$C$772:$M$1155,2,0))</f>
        <v/>
      </c>
      <c r="AA778" s="22" t="str">
        <f>IF(ISERROR(VLOOKUP('Choose Housekeeping Genes'!$C9,Calculations!$C$772:$M$1155,3,0)),"",VLOOKUP('Choose Housekeeping Genes'!$C9,Calculations!$C$772:$M$1155,3,0))</f>
        <v/>
      </c>
      <c r="AB778" s="22" t="str">
        <f>IF(ISERROR(VLOOKUP('Choose Housekeeping Genes'!$C9,Calculations!$C$772:$M$1155,4,0)),"",VLOOKUP('Choose Housekeeping Genes'!$C9,Calculations!$C$772:$M$1155,4,0))</f>
        <v/>
      </c>
      <c r="AC778" s="22" t="str">
        <f>IF(ISERROR(VLOOKUP('Choose Housekeeping Genes'!$C9,Calculations!$C$772:$M$1155,5,0)),"",VLOOKUP('Choose Housekeeping Genes'!$C9,Calculations!$C$772:$M$1155,5,0))</f>
        <v/>
      </c>
      <c r="AD778" s="22" t="str">
        <f>IF(ISERROR(VLOOKUP('Choose Housekeeping Genes'!$C9,Calculations!$C$772:$M$1155,6,0)),"",VLOOKUP('Choose Housekeeping Genes'!$C9,Calculations!$C$772:$M$1155,6,0))</f>
        <v/>
      </c>
      <c r="AE778" s="22" t="str">
        <f>IF(ISERROR(VLOOKUP('Choose Housekeeping Genes'!$C9,Calculations!$C$772:$M$1155,7,0)),"",VLOOKUP('Choose Housekeeping Genes'!$C9,Calculations!$C$772:$M$1155,7,0))</f>
        <v/>
      </c>
      <c r="AF778" s="22" t="str">
        <f>IF(ISERROR(VLOOKUP('Choose Housekeeping Genes'!$C9,Calculations!$C$772:$M$1155,8,0)),"",VLOOKUP('Choose Housekeeping Genes'!$C9,Calculations!$C$772:$M$1155,8,0))</f>
        <v/>
      </c>
      <c r="AG778" s="22" t="str">
        <f>IF(ISERROR(VLOOKUP('Choose Housekeeping Genes'!$C9,Calculations!$C$772:$M$1155,9,0)),"",VLOOKUP('Choose Housekeeping Genes'!$C9,Calculations!$C$772:$M$1155,9,0))</f>
        <v/>
      </c>
      <c r="AH778" s="22" t="str">
        <f>IF(ISERROR(VLOOKUP('Choose Housekeeping Genes'!$C9,Calculations!$C$772:$M$1155,10,0)),"",VLOOKUP('Choose Housekeeping Genes'!$C9,Calculations!$C$772:$M$1155,10,0))</f>
        <v/>
      </c>
      <c r="AI778" s="22" t="str">
        <f>IF(ISERROR(VLOOKUP('Choose Housekeeping Genes'!$C9,Calculations!$C$772:$M$1155,11,0)),"",VLOOKUP('Choose Housekeeping Genes'!$C9,Calculations!$C$772:$M$1155,11,0))</f>
        <v/>
      </c>
      <c r="AJ778" s="22" t="str">
        <f>IF(ISERROR(VLOOKUP('Choose Housekeeping Genes'!$C9,Calculations!$C$772:$Y$1155,14,0)),"",VLOOKUP('Choose Housekeeping Genes'!$C9,Calculations!$C$772:$Y$1155,14,0))</f>
        <v/>
      </c>
      <c r="AK778" s="22" t="str">
        <f>IF(ISERROR(VLOOKUP('Choose Housekeeping Genes'!$C9,Calculations!$C$772:$Y$1155,15,0)),"",VLOOKUP('Choose Housekeeping Genes'!$C9,Calculations!$C$772:$Y$1155,15,0))</f>
        <v/>
      </c>
      <c r="AL778" s="22" t="str">
        <f>IF(ISERROR(VLOOKUP('Choose Housekeeping Genes'!$C9,Calculations!$C$772:$Y$1155,16,0)),"",VLOOKUP('Choose Housekeeping Genes'!$C9,Calculations!$C$772:$Y$1155,16,0))</f>
        <v/>
      </c>
      <c r="AM778" s="22" t="str">
        <f>IF(ISERROR(VLOOKUP('Choose Housekeeping Genes'!$C9,Calculations!$C$772:$Y$1155,17,0)),"",VLOOKUP('Choose Housekeeping Genes'!$C9,Calculations!$C$772:$Y$1155,17,0))</f>
        <v/>
      </c>
      <c r="AN778" s="22" t="str">
        <f>IF(ISERROR(VLOOKUP('Choose Housekeeping Genes'!$C9,Calculations!$C$772:$Y$1155,18,0)),"",VLOOKUP('Choose Housekeeping Genes'!$C9,Calculations!$C$772:$Y$1155,18,0))</f>
        <v/>
      </c>
      <c r="AO778" s="22" t="str">
        <f>IF(ISERROR(VLOOKUP('Choose Housekeeping Genes'!$C9,Calculations!$C$772:$Y$1155,19,0)),"",VLOOKUP('Choose Housekeeping Genes'!$C9,Calculations!$C$772:$Y$1155,19,0))</f>
        <v/>
      </c>
      <c r="AP778" s="22" t="str">
        <f>IF(ISERROR(VLOOKUP('Choose Housekeeping Genes'!$C9,Calculations!$C$772:$Y$1155,20,0)),"",VLOOKUP('Choose Housekeeping Genes'!$C9,Calculations!$C$772:$Y$1155,20,0))</f>
        <v/>
      </c>
      <c r="AQ778" s="22" t="str">
        <f>IF(ISERROR(VLOOKUP('Choose Housekeeping Genes'!$C9,Calculations!$C$772:$Y$1155,21,0)),"",VLOOKUP('Choose Housekeeping Genes'!$C9,Calculations!$C$772:$Y$1155,21,0))</f>
        <v/>
      </c>
      <c r="AR778" s="22" t="str">
        <f>IF(ISERROR(VLOOKUP('Choose Housekeeping Genes'!$C9,Calculations!$C$772:$Y$1155,22,0)),"",VLOOKUP('Choose Housekeeping Genes'!$C9,Calculations!$C$772:$Y$1155,22,0))</f>
        <v/>
      </c>
      <c r="AS778" s="22" t="str">
        <f>IF(ISERROR(VLOOKUP('Choose Housekeeping Genes'!$C9,Calculations!$C$772:$Y$1155,23,0)),"",VLOOKUP('Choose Housekeeping Genes'!$C9,Calculations!$C$772:$Y$1155,23,0))</f>
        <v/>
      </c>
      <c r="AT778" s="36" t="str">
        <f t="shared" si="537"/>
        <v/>
      </c>
      <c r="AU778" s="36" t="str">
        <f t="shared" si="538"/>
        <v/>
      </c>
      <c r="AV778" s="36" t="str">
        <f t="shared" si="539"/>
        <v/>
      </c>
      <c r="AW778" s="36" t="str">
        <f t="shared" si="540"/>
        <v/>
      </c>
      <c r="AX778" s="36" t="str">
        <f t="shared" si="541"/>
        <v/>
      </c>
      <c r="AY778" s="36" t="str">
        <f t="shared" si="542"/>
        <v/>
      </c>
      <c r="AZ778" s="36" t="str">
        <f t="shared" si="543"/>
        <v/>
      </c>
      <c r="BA778" s="36" t="str">
        <f t="shared" si="544"/>
        <v/>
      </c>
      <c r="BB778" s="36" t="str">
        <f t="shared" si="545"/>
        <v/>
      </c>
      <c r="BC778" s="36" t="str">
        <f t="shared" si="546"/>
        <v/>
      </c>
      <c r="BD778" s="36" t="str">
        <f t="shared" si="547"/>
        <v/>
      </c>
      <c r="BE778" s="36" t="str">
        <f t="shared" si="548"/>
        <v/>
      </c>
      <c r="BF778" s="36" t="str">
        <f t="shared" si="549"/>
        <v/>
      </c>
      <c r="BG778" s="36" t="str">
        <f t="shared" si="550"/>
        <v/>
      </c>
      <c r="BH778" s="36" t="str">
        <f t="shared" si="551"/>
        <v/>
      </c>
      <c r="BI778" s="36" t="str">
        <f t="shared" si="552"/>
        <v/>
      </c>
      <c r="BJ778" s="36" t="str">
        <f t="shared" si="553"/>
        <v/>
      </c>
      <c r="BK778" s="36" t="str">
        <f t="shared" si="554"/>
        <v/>
      </c>
      <c r="BL778" s="36" t="str">
        <f t="shared" si="555"/>
        <v/>
      </c>
      <c r="BM778" s="36" t="str">
        <f t="shared" si="556"/>
        <v/>
      </c>
      <c r="BN778" s="38" t="e">
        <f t="shared" si="515"/>
        <v>#DIV/0!</v>
      </c>
      <c r="BO778" s="38" t="e">
        <f t="shared" si="516"/>
        <v>#DIV/0!</v>
      </c>
      <c r="BP778" s="39" t="str">
        <f t="shared" si="517"/>
        <v/>
      </c>
      <c r="BQ778" s="39" t="str">
        <f t="shared" si="518"/>
        <v/>
      </c>
      <c r="BR778" s="39" t="str">
        <f t="shared" si="519"/>
        <v/>
      </c>
      <c r="BS778" s="39" t="str">
        <f t="shared" si="520"/>
        <v/>
      </c>
      <c r="BT778" s="39" t="str">
        <f t="shared" si="521"/>
        <v/>
      </c>
      <c r="BU778" s="39" t="str">
        <f t="shared" si="522"/>
        <v/>
      </c>
      <c r="BV778" s="39" t="str">
        <f t="shared" si="523"/>
        <v/>
      </c>
      <c r="BW778" s="39" t="str">
        <f t="shared" si="524"/>
        <v/>
      </c>
      <c r="BX778" s="39" t="str">
        <f t="shared" si="525"/>
        <v/>
      </c>
      <c r="BY778" s="39" t="str">
        <f t="shared" si="526"/>
        <v/>
      </c>
      <c r="BZ778" s="39" t="str">
        <f t="shared" si="527"/>
        <v/>
      </c>
      <c r="CA778" s="39" t="str">
        <f t="shared" si="528"/>
        <v/>
      </c>
      <c r="CB778" s="39" t="str">
        <f t="shared" si="529"/>
        <v/>
      </c>
      <c r="CC778" s="39" t="str">
        <f t="shared" si="530"/>
        <v/>
      </c>
      <c r="CD778" s="39" t="str">
        <f t="shared" si="531"/>
        <v/>
      </c>
      <c r="CE778" s="39" t="str">
        <f t="shared" si="532"/>
        <v/>
      </c>
      <c r="CF778" s="39" t="str">
        <f t="shared" si="533"/>
        <v/>
      </c>
      <c r="CG778" s="39" t="str">
        <f t="shared" si="534"/>
        <v/>
      </c>
      <c r="CH778" s="39" t="str">
        <f t="shared" si="535"/>
        <v/>
      </c>
      <c r="CI778" s="39" t="str">
        <f t="shared" si="536"/>
        <v/>
      </c>
    </row>
    <row r="779" spans="1:87">
      <c r="A779" s="18"/>
      <c r="B779" s="15" t="str">
        <f>'Gene Table'!E778</f>
        <v>hsa-miR-3200-3p</v>
      </c>
      <c r="C779" s="15" t="str">
        <f>'Gene Table'!B778</f>
        <v>A08</v>
      </c>
      <c r="D779" s="16" t="str">
        <f>IF(SUM('Test Sample Data'!D$3:D$98)&gt;10,IF(AND(ISNUMBER('Test Sample Data'!D778),'Test Sample Data'!D778&lt;$B$1,'Test Sample Data'!D778&gt;0),'Test Sample Data'!D778,$B$1),"")</f>
        <v/>
      </c>
      <c r="E779" s="17" t="str">
        <f>IF(SUM('Test Sample Data'!E$3:E$98)&gt;10,IF(AND(ISNUMBER('Test Sample Data'!E778),'Test Sample Data'!E778&lt;$B$1,'Test Sample Data'!E778&gt;0),'Test Sample Data'!E778,$B$1),"")</f>
        <v/>
      </c>
      <c r="F779" s="17" t="str">
        <f>IF(SUM('Test Sample Data'!F$3:F$98)&gt;10,IF(AND(ISNUMBER('Test Sample Data'!F778),'Test Sample Data'!F778&lt;$B$1,'Test Sample Data'!F778&gt;0),'Test Sample Data'!F778,$B$1),"")</f>
        <v/>
      </c>
      <c r="G779" s="17" t="str">
        <f>IF(SUM('Test Sample Data'!G$3:G$98)&gt;10,IF(AND(ISNUMBER('Test Sample Data'!G778),'Test Sample Data'!G778&lt;$B$1,'Test Sample Data'!G778&gt;0),'Test Sample Data'!G778,$B$1),"")</f>
        <v/>
      </c>
      <c r="H779" s="17" t="str">
        <f>IF(SUM('Test Sample Data'!H$3:H$98)&gt;10,IF(AND(ISNUMBER('Test Sample Data'!H778),'Test Sample Data'!H778&lt;$B$1,'Test Sample Data'!H778&gt;0),'Test Sample Data'!H778,$B$1),"")</f>
        <v/>
      </c>
      <c r="I779" s="17" t="str">
        <f>IF(SUM('Test Sample Data'!I$3:I$98)&gt;10,IF(AND(ISNUMBER('Test Sample Data'!I778),'Test Sample Data'!I778&lt;$B$1,'Test Sample Data'!I778&gt;0),'Test Sample Data'!I778,$B$1),"")</f>
        <v/>
      </c>
      <c r="J779" s="17" t="str">
        <f>IF(SUM('Test Sample Data'!J$3:J$98)&gt;10,IF(AND(ISNUMBER('Test Sample Data'!J778),'Test Sample Data'!J778&lt;$B$1,'Test Sample Data'!J778&gt;0),'Test Sample Data'!J778,$B$1),"")</f>
        <v/>
      </c>
      <c r="K779" s="17" t="str">
        <f>IF(SUM('Test Sample Data'!K$3:K$98)&gt;10,IF(AND(ISNUMBER('Test Sample Data'!K778),'Test Sample Data'!K778&lt;$B$1,'Test Sample Data'!K778&gt;0),'Test Sample Data'!K778,$B$1),"")</f>
        <v/>
      </c>
      <c r="L779" s="17" t="str">
        <f>IF(SUM('Test Sample Data'!L$3:L$98)&gt;10,IF(AND(ISNUMBER('Test Sample Data'!L778),'Test Sample Data'!L778&lt;$B$1,'Test Sample Data'!L778&gt;0),'Test Sample Data'!L778,$B$1),"")</f>
        <v/>
      </c>
      <c r="M779" s="17" t="str">
        <f>IF(SUM('Test Sample Data'!M$3:M$98)&gt;10,IF(AND(ISNUMBER('Test Sample Data'!M778),'Test Sample Data'!M778&lt;$B$1,'Test Sample Data'!M778&gt;0),'Test Sample Data'!M778,$B$1),"")</f>
        <v/>
      </c>
      <c r="N779" s="17" t="str">
        <f>'Gene Table'!E778</f>
        <v>hsa-miR-3200-3p</v>
      </c>
      <c r="O779" s="17" t="str">
        <f>'Gene Table'!B778</f>
        <v>A08</v>
      </c>
      <c r="P779" s="17" t="str">
        <f>IF(SUM('Control Sample Data'!D$3:D$98)&gt;10,IF(AND(ISNUMBER('Control Sample Data'!D778),'Control Sample Data'!D778&lt;$B$1,'Control Sample Data'!D778&gt;0),'Control Sample Data'!D778,$B$1),"")</f>
        <v/>
      </c>
      <c r="Q779" s="17" t="str">
        <f>IF(SUM('Control Sample Data'!E$3:E$98)&gt;10,IF(AND(ISNUMBER('Control Sample Data'!E778),'Control Sample Data'!E778&lt;$B$1,'Control Sample Data'!E778&gt;0),'Control Sample Data'!E778,$B$1),"")</f>
        <v/>
      </c>
      <c r="R779" s="17" t="str">
        <f>IF(SUM('Control Sample Data'!F$3:F$98)&gt;10,IF(AND(ISNUMBER('Control Sample Data'!F778),'Control Sample Data'!F778&lt;$B$1,'Control Sample Data'!F778&gt;0),'Control Sample Data'!F778,$B$1),"")</f>
        <v/>
      </c>
      <c r="S779" s="17" t="str">
        <f>IF(SUM('Control Sample Data'!G$3:G$98)&gt;10,IF(AND(ISNUMBER('Control Sample Data'!G778),'Control Sample Data'!G778&lt;$B$1,'Control Sample Data'!G778&gt;0),'Control Sample Data'!G778,$B$1),"")</f>
        <v/>
      </c>
      <c r="T779" s="17" t="str">
        <f>IF(SUM('Control Sample Data'!H$3:H$98)&gt;10,IF(AND(ISNUMBER('Control Sample Data'!H778),'Control Sample Data'!H778&lt;$B$1,'Control Sample Data'!H778&gt;0),'Control Sample Data'!H778,$B$1),"")</f>
        <v/>
      </c>
      <c r="U779" s="17" t="str">
        <f>IF(SUM('Control Sample Data'!I$3:I$98)&gt;10,IF(AND(ISNUMBER('Control Sample Data'!I778),'Control Sample Data'!I778&lt;$B$1,'Control Sample Data'!I778&gt;0),'Control Sample Data'!I778,$B$1),"")</f>
        <v/>
      </c>
      <c r="V779" s="17" t="str">
        <f>IF(SUM('Control Sample Data'!J$3:J$98)&gt;10,IF(AND(ISNUMBER('Control Sample Data'!J778),'Control Sample Data'!J778&lt;$B$1,'Control Sample Data'!J778&gt;0),'Control Sample Data'!J778,$B$1),"")</f>
        <v/>
      </c>
      <c r="W779" s="17" t="str">
        <f>IF(SUM('Control Sample Data'!K$3:K$98)&gt;10,IF(AND(ISNUMBER('Control Sample Data'!K778),'Control Sample Data'!K778&lt;$B$1,'Control Sample Data'!K778&gt;0),'Control Sample Data'!K778,$B$1),"")</f>
        <v/>
      </c>
      <c r="X779" s="17" t="str">
        <f>IF(SUM('Control Sample Data'!L$3:L$98)&gt;10,IF(AND(ISNUMBER('Control Sample Data'!L778),'Control Sample Data'!L778&lt;$B$1,'Control Sample Data'!L778&gt;0),'Control Sample Data'!L778,$B$1),"")</f>
        <v/>
      </c>
      <c r="Y779" s="17" t="str">
        <f>IF(SUM('Control Sample Data'!M$3:M$98)&gt;10,IF(AND(ISNUMBER('Control Sample Data'!M778),'Control Sample Data'!M778&lt;$B$1,'Control Sample Data'!M778&gt;0),'Control Sample Data'!M778,$B$1),"")</f>
        <v/>
      </c>
      <c r="Z779" s="22" t="str">
        <f>IF(ISERROR(VLOOKUP('Choose Housekeeping Genes'!$C10,Calculations!$C$772:$M$1155,2,0)),"",VLOOKUP('Choose Housekeeping Genes'!$C10,Calculations!$C$772:$M$1155,2,0))</f>
        <v/>
      </c>
      <c r="AA779" s="22" t="str">
        <f>IF(ISERROR(VLOOKUP('Choose Housekeeping Genes'!$C10,Calculations!$C$772:$M$1155,3,0)),"",VLOOKUP('Choose Housekeeping Genes'!$C10,Calculations!$C$772:$M$1155,3,0))</f>
        <v/>
      </c>
      <c r="AB779" s="22" t="str">
        <f>IF(ISERROR(VLOOKUP('Choose Housekeeping Genes'!$C10,Calculations!$C$772:$M$1155,4,0)),"",VLOOKUP('Choose Housekeeping Genes'!$C10,Calculations!$C$772:$M$1155,4,0))</f>
        <v/>
      </c>
      <c r="AC779" s="22" t="str">
        <f>IF(ISERROR(VLOOKUP('Choose Housekeeping Genes'!$C10,Calculations!$C$772:$M$1155,5,0)),"",VLOOKUP('Choose Housekeeping Genes'!$C10,Calculations!$C$772:$M$1155,5,0))</f>
        <v/>
      </c>
      <c r="AD779" s="22" t="str">
        <f>IF(ISERROR(VLOOKUP('Choose Housekeeping Genes'!$C10,Calculations!$C$772:$M$1155,6,0)),"",VLOOKUP('Choose Housekeeping Genes'!$C10,Calculations!$C$772:$M$1155,6,0))</f>
        <v/>
      </c>
      <c r="AE779" s="22" t="str">
        <f>IF(ISERROR(VLOOKUP('Choose Housekeeping Genes'!$C10,Calculations!$C$772:$M$1155,7,0)),"",VLOOKUP('Choose Housekeeping Genes'!$C10,Calculations!$C$772:$M$1155,7,0))</f>
        <v/>
      </c>
      <c r="AF779" s="22" t="str">
        <f>IF(ISERROR(VLOOKUP('Choose Housekeeping Genes'!$C10,Calculations!$C$772:$M$1155,8,0)),"",VLOOKUP('Choose Housekeeping Genes'!$C10,Calculations!$C$772:$M$1155,8,0))</f>
        <v/>
      </c>
      <c r="AG779" s="22" t="str">
        <f>IF(ISERROR(VLOOKUP('Choose Housekeeping Genes'!$C10,Calculations!$C$772:$M$1155,9,0)),"",VLOOKUP('Choose Housekeeping Genes'!$C10,Calculations!$C$772:$M$1155,9,0))</f>
        <v/>
      </c>
      <c r="AH779" s="22" t="str">
        <f>IF(ISERROR(VLOOKUP('Choose Housekeeping Genes'!$C10,Calculations!$C$772:$M$1155,10,0)),"",VLOOKUP('Choose Housekeeping Genes'!$C10,Calculations!$C$772:$M$1155,10,0))</f>
        <v/>
      </c>
      <c r="AI779" s="22" t="str">
        <f>IF(ISERROR(VLOOKUP('Choose Housekeeping Genes'!$C10,Calculations!$C$772:$M$1155,11,0)),"",VLOOKUP('Choose Housekeeping Genes'!$C10,Calculations!$C$772:$M$1155,11,0))</f>
        <v/>
      </c>
      <c r="AJ779" s="22" t="str">
        <f>IF(ISERROR(VLOOKUP('Choose Housekeeping Genes'!$C10,Calculations!$C$772:$Y$1155,14,0)),"",VLOOKUP('Choose Housekeeping Genes'!$C10,Calculations!$C$772:$Y$1155,14,0))</f>
        <v/>
      </c>
      <c r="AK779" s="22" t="str">
        <f>IF(ISERROR(VLOOKUP('Choose Housekeeping Genes'!$C10,Calculations!$C$772:$Y$1155,15,0)),"",VLOOKUP('Choose Housekeeping Genes'!$C10,Calculations!$C$772:$Y$1155,15,0))</f>
        <v/>
      </c>
      <c r="AL779" s="22" t="str">
        <f>IF(ISERROR(VLOOKUP('Choose Housekeeping Genes'!$C10,Calculations!$C$772:$Y$1155,16,0)),"",VLOOKUP('Choose Housekeeping Genes'!$C10,Calculations!$C$772:$Y$1155,16,0))</f>
        <v/>
      </c>
      <c r="AM779" s="22" t="str">
        <f>IF(ISERROR(VLOOKUP('Choose Housekeeping Genes'!$C10,Calculations!$C$772:$Y$1155,17,0)),"",VLOOKUP('Choose Housekeeping Genes'!$C10,Calculations!$C$772:$Y$1155,17,0))</f>
        <v/>
      </c>
      <c r="AN779" s="22" t="str">
        <f>IF(ISERROR(VLOOKUP('Choose Housekeeping Genes'!$C10,Calculations!$C$772:$Y$1155,18,0)),"",VLOOKUP('Choose Housekeeping Genes'!$C10,Calculations!$C$772:$Y$1155,18,0))</f>
        <v/>
      </c>
      <c r="AO779" s="22" t="str">
        <f>IF(ISERROR(VLOOKUP('Choose Housekeeping Genes'!$C10,Calculations!$C$772:$Y$1155,19,0)),"",VLOOKUP('Choose Housekeeping Genes'!$C10,Calculations!$C$772:$Y$1155,19,0))</f>
        <v/>
      </c>
      <c r="AP779" s="22" t="str">
        <f>IF(ISERROR(VLOOKUP('Choose Housekeeping Genes'!$C10,Calculations!$C$772:$Y$1155,20,0)),"",VLOOKUP('Choose Housekeeping Genes'!$C10,Calculations!$C$772:$Y$1155,20,0))</f>
        <v/>
      </c>
      <c r="AQ779" s="22" t="str">
        <f>IF(ISERROR(VLOOKUP('Choose Housekeeping Genes'!$C10,Calculations!$C$772:$Y$1155,21,0)),"",VLOOKUP('Choose Housekeeping Genes'!$C10,Calculations!$C$772:$Y$1155,21,0))</f>
        <v/>
      </c>
      <c r="AR779" s="22" t="str">
        <f>IF(ISERROR(VLOOKUP('Choose Housekeeping Genes'!$C10,Calculations!$C$772:$Y$1155,22,0)),"",VLOOKUP('Choose Housekeeping Genes'!$C10,Calculations!$C$772:$Y$1155,22,0))</f>
        <v/>
      </c>
      <c r="AS779" s="22" t="str">
        <f>IF(ISERROR(VLOOKUP('Choose Housekeeping Genes'!$C10,Calculations!$C$772:$Y$1155,23,0)),"",VLOOKUP('Choose Housekeeping Genes'!$C10,Calculations!$C$772:$Y$1155,23,0))</f>
        <v/>
      </c>
      <c r="AT779" s="36" t="str">
        <f t="shared" si="537"/>
        <v/>
      </c>
      <c r="AU779" s="36" t="str">
        <f t="shared" si="538"/>
        <v/>
      </c>
      <c r="AV779" s="36" t="str">
        <f t="shared" si="539"/>
        <v/>
      </c>
      <c r="AW779" s="36" t="str">
        <f t="shared" si="540"/>
        <v/>
      </c>
      <c r="AX779" s="36" t="str">
        <f t="shared" si="541"/>
        <v/>
      </c>
      <c r="AY779" s="36" t="str">
        <f t="shared" si="542"/>
        <v/>
      </c>
      <c r="AZ779" s="36" t="str">
        <f t="shared" si="543"/>
        <v/>
      </c>
      <c r="BA779" s="36" t="str">
        <f t="shared" si="544"/>
        <v/>
      </c>
      <c r="BB779" s="36" t="str">
        <f t="shared" si="545"/>
        <v/>
      </c>
      <c r="BC779" s="36" t="str">
        <f t="shared" si="546"/>
        <v/>
      </c>
      <c r="BD779" s="36" t="str">
        <f t="shared" si="547"/>
        <v/>
      </c>
      <c r="BE779" s="36" t="str">
        <f t="shared" si="548"/>
        <v/>
      </c>
      <c r="BF779" s="36" t="str">
        <f t="shared" si="549"/>
        <v/>
      </c>
      <c r="BG779" s="36" t="str">
        <f t="shared" si="550"/>
        <v/>
      </c>
      <c r="BH779" s="36" t="str">
        <f t="shared" si="551"/>
        <v/>
      </c>
      <c r="BI779" s="36" t="str">
        <f t="shared" si="552"/>
        <v/>
      </c>
      <c r="BJ779" s="36" t="str">
        <f t="shared" si="553"/>
        <v/>
      </c>
      <c r="BK779" s="36" t="str">
        <f t="shared" si="554"/>
        <v/>
      </c>
      <c r="BL779" s="36" t="str">
        <f t="shared" si="555"/>
        <v/>
      </c>
      <c r="BM779" s="36" t="str">
        <f t="shared" si="556"/>
        <v/>
      </c>
      <c r="BN779" s="38" t="e">
        <f t="shared" si="515"/>
        <v>#DIV/0!</v>
      </c>
      <c r="BO779" s="38" t="e">
        <f t="shared" si="516"/>
        <v>#DIV/0!</v>
      </c>
      <c r="BP779" s="39" t="str">
        <f t="shared" si="517"/>
        <v/>
      </c>
      <c r="BQ779" s="39" t="str">
        <f t="shared" si="518"/>
        <v/>
      </c>
      <c r="BR779" s="39" t="str">
        <f t="shared" si="519"/>
        <v/>
      </c>
      <c r="BS779" s="39" t="str">
        <f t="shared" si="520"/>
        <v/>
      </c>
      <c r="BT779" s="39" t="str">
        <f t="shared" si="521"/>
        <v/>
      </c>
      <c r="BU779" s="39" t="str">
        <f t="shared" si="522"/>
        <v/>
      </c>
      <c r="BV779" s="39" t="str">
        <f t="shared" si="523"/>
        <v/>
      </c>
      <c r="BW779" s="39" t="str">
        <f t="shared" si="524"/>
        <v/>
      </c>
      <c r="BX779" s="39" t="str">
        <f t="shared" si="525"/>
        <v/>
      </c>
      <c r="BY779" s="39" t="str">
        <f t="shared" si="526"/>
        <v/>
      </c>
      <c r="BZ779" s="39" t="str">
        <f t="shared" si="527"/>
        <v/>
      </c>
      <c r="CA779" s="39" t="str">
        <f t="shared" si="528"/>
        <v/>
      </c>
      <c r="CB779" s="39" t="str">
        <f t="shared" si="529"/>
        <v/>
      </c>
      <c r="CC779" s="39" t="str">
        <f t="shared" si="530"/>
        <v/>
      </c>
      <c r="CD779" s="39" t="str">
        <f t="shared" si="531"/>
        <v/>
      </c>
      <c r="CE779" s="39" t="str">
        <f t="shared" si="532"/>
        <v/>
      </c>
      <c r="CF779" s="39" t="str">
        <f t="shared" si="533"/>
        <v/>
      </c>
      <c r="CG779" s="39" t="str">
        <f t="shared" si="534"/>
        <v/>
      </c>
      <c r="CH779" s="39" t="str">
        <f t="shared" si="535"/>
        <v/>
      </c>
      <c r="CI779" s="39" t="str">
        <f t="shared" si="536"/>
        <v/>
      </c>
    </row>
    <row r="780" spans="1:87">
      <c r="A780" s="18"/>
      <c r="B780" s="15" t="str">
        <f>'Gene Table'!E779</f>
        <v>hsa-miR-23b-5p</v>
      </c>
      <c r="C780" s="15" t="str">
        <f>'Gene Table'!B779</f>
        <v>A09</v>
      </c>
      <c r="D780" s="16" t="str">
        <f>IF(SUM('Test Sample Data'!D$3:D$98)&gt;10,IF(AND(ISNUMBER('Test Sample Data'!D779),'Test Sample Data'!D779&lt;$B$1,'Test Sample Data'!D779&gt;0),'Test Sample Data'!D779,$B$1),"")</f>
        <v/>
      </c>
      <c r="E780" s="17" t="str">
        <f>IF(SUM('Test Sample Data'!E$3:E$98)&gt;10,IF(AND(ISNUMBER('Test Sample Data'!E779),'Test Sample Data'!E779&lt;$B$1,'Test Sample Data'!E779&gt;0),'Test Sample Data'!E779,$B$1),"")</f>
        <v/>
      </c>
      <c r="F780" s="17" t="str">
        <f>IF(SUM('Test Sample Data'!F$3:F$98)&gt;10,IF(AND(ISNUMBER('Test Sample Data'!F779),'Test Sample Data'!F779&lt;$B$1,'Test Sample Data'!F779&gt;0),'Test Sample Data'!F779,$B$1),"")</f>
        <v/>
      </c>
      <c r="G780" s="17" t="str">
        <f>IF(SUM('Test Sample Data'!G$3:G$98)&gt;10,IF(AND(ISNUMBER('Test Sample Data'!G779),'Test Sample Data'!G779&lt;$B$1,'Test Sample Data'!G779&gt;0),'Test Sample Data'!G779,$B$1),"")</f>
        <v/>
      </c>
      <c r="H780" s="17" t="str">
        <f>IF(SUM('Test Sample Data'!H$3:H$98)&gt;10,IF(AND(ISNUMBER('Test Sample Data'!H779),'Test Sample Data'!H779&lt;$B$1,'Test Sample Data'!H779&gt;0),'Test Sample Data'!H779,$B$1),"")</f>
        <v/>
      </c>
      <c r="I780" s="17" t="str">
        <f>IF(SUM('Test Sample Data'!I$3:I$98)&gt;10,IF(AND(ISNUMBER('Test Sample Data'!I779),'Test Sample Data'!I779&lt;$B$1,'Test Sample Data'!I779&gt;0),'Test Sample Data'!I779,$B$1),"")</f>
        <v/>
      </c>
      <c r="J780" s="17" t="str">
        <f>IF(SUM('Test Sample Data'!J$3:J$98)&gt;10,IF(AND(ISNUMBER('Test Sample Data'!J779),'Test Sample Data'!J779&lt;$B$1,'Test Sample Data'!J779&gt;0),'Test Sample Data'!J779,$B$1),"")</f>
        <v/>
      </c>
      <c r="K780" s="17" t="str">
        <f>IF(SUM('Test Sample Data'!K$3:K$98)&gt;10,IF(AND(ISNUMBER('Test Sample Data'!K779),'Test Sample Data'!K779&lt;$B$1,'Test Sample Data'!K779&gt;0),'Test Sample Data'!K779,$B$1),"")</f>
        <v/>
      </c>
      <c r="L780" s="17" t="str">
        <f>IF(SUM('Test Sample Data'!L$3:L$98)&gt;10,IF(AND(ISNUMBER('Test Sample Data'!L779),'Test Sample Data'!L779&lt;$B$1,'Test Sample Data'!L779&gt;0),'Test Sample Data'!L779,$B$1),"")</f>
        <v/>
      </c>
      <c r="M780" s="17" t="str">
        <f>IF(SUM('Test Sample Data'!M$3:M$98)&gt;10,IF(AND(ISNUMBER('Test Sample Data'!M779),'Test Sample Data'!M779&lt;$B$1,'Test Sample Data'!M779&gt;0),'Test Sample Data'!M779,$B$1),"")</f>
        <v/>
      </c>
      <c r="N780" s="17" t="str">
        <f>'Gene Table'!E779</f>
        <v>hsa-miR-23b-5p</v>
      </c>
      <c r="O780" s="17" t="str">
        <f>'Gene Table'!B779</f>
        <v>A09</v>
      </c>
      <c r="P780" s="17" t="str">
        <f>IF(SUM('Control Sample Data'!D$3:D$98)&gt;10,IF(AND(ISNUMBER('Control Sample Data'!D779),'Control Sample Data'!D779&lt;$B$1,'Control Sample Data'!D779&gt;0),'Control Sample Data'!D779,$B$1),"")</f>
        <v/>
      </c>
      <c r="Q780" s="17" t="str">
        <f>IF(SUM('Control Sample Data'!E$3:E$98)&gt;10,IF(AND(ISNUMBER('Control Sample Data'!E779),'Control Sample Data'!E779&lt;$B$1,'Control Sample Data'!E779&gt;0),'Control Sample Data'!E779,$B$1),"")</f>
        <v/>
      </c>
      <c r="R780" s="17" t="str">
        <f>IF(SUM('Control Sample Data'!F$3:F$98)&gt;10,IF(AND(ISNUMBER('Control Sample Data'!F779),'Control Sample Data'!F779&lt;$B$1,'Control Sample Data'!F779&gt;0),'Control Sample Data'!F779,$B$1),"")</f>
        <v/>
      </c>
      <c r="S780" s="17" t="str">
        <f>IF(SUM('Control Sample Data'!G$3:G$98)&gt;10,IF(AND(ISNUMBER('Control Sample Data'!G779),'Control Sample Data'!G779&lt;$B$1,'Control Sample Data'!G779&gt;0),'Control Sample Data'!G779,$B$1),"")</f>
        <v/>
      </c>
      <c r="T780" s="17" t="str">
        <f>IF(SUM('Control Sample Data'!H$3:H$98)&gt;10,IF(AND(ISNUMBER('Control Sample Data'!H779),'Control Sample Data'!H779&lt;$B$1,'Control Sample Data'!H779&gt;0),'Control Sample Data'!H779,$B$1),"")</f>
        <v/>
      </c>
      <c r="U780" s="17" t="str">
        <f>IF(SUM('Control Sample Data'!I$3:I$98)&gt;10,IF(AND(ISNUMBER('Control Sample Data'!I779),'Control Sample Data'!I779&lt;$B$1,'Control Sample Data'!I779&gt;0),'Control Sample Data'!I779,$B$1),"")</f>
        <v/>
      </c>
      <c r="V780" s="17" t="str">
        <f>IF(SUM('Control Sample Data'!J$3:J$98)&gt;10,IF(AND(ISNUMBER('Control Sample Data'!J779),'Control Sample Data'!J779&lt;$B$1,'Control Sample Data'!J779&gt;0),'Control Sample Data'!J779,$B$1),"")</f>
        <v/>
      </c>
      <c r="W780" s="17" t="str">
        <f>IF(SUM('Control Sample Data'!K$3:K$98)&gt;10,IF(AND(ISNUMBER('Control Sample Data'!K779),'Control Sample Data'!K779&lt;$B$1,'Control Sample Data'!K779&gt;0),'Control Sample Data'!K779,$B$1),"")</f>
        <v/>
      </c>
      <c r="X780" s="17" t="str">
        <f>IF(SUM('Control Sample Data'!L$3:L$98)&gt;10,IF(AND(ISNUMBER('Control Sample Data'!L779),'Control Sample Data'!L779&lt;$B$1,'Control Sample Data'!L779&gt;0),'Control Sample Data'!L779,$B$1),"")</f>
        <v/>
      </c>
      <c r="Y780" s="17" t="str">
        <f>IF(SUM('Control Sample Data'!M$3:M$98)&gt;10,IF(AND(ISNUMBER('Control Sample Data'!M779),'Control Sample Data'!M779&lt;$B$1,'Control Sample Data'!M779&gt;0),'Control Sample Data'!M779,$B$1),"")</f>
        <v/>
      </c>
      <c r="Z780" s="22" t="str">
        <f>IF(ISERROR(VLOOKUP('Choose Housekeeping Genes'!$C11,Calculations!$C$772:$M$1155,2,0)),"",VLOOKUP('Choose Housekeeping Genes'!$C11,Calculations!$C$772:$M$1155,2,0))</f>
        <v/>
      </c>
      <c r="AA780" s="22" t="str">
        <f>IF(ISERROR(VLOOKUP('Choose Housekeeping Genes'!$C11,Calculations!$C$772:$M$1155,3,0)),"",VLOOKUP('Choose Housekeeping Genes'!$C11,Calculations!$C$772:$M$1155,3,0))</f>
        <v/>
      </c>
      <c r="AB780" s="22" t="str">
        <f>IF(ISERROR(VLOOKUP('Choose Housekeeping Genes'!$C11,Calculations!$C$772:$M$1155,4,0)),"",VLOOKUP('Choose Housekeeping Genes'!$C11,Calculations!$C$772:$M$1155,4,0))</f>
        <v/>
      </c>
      <c r="AC780" s="22" t="str">
        <f>IF(ISERROR(VLOOKUP('Choose Housekeeping Genes'!$C11,Calculations!$C$772:$M$1155,5,0)),"",VLOOKUP('Choose Housekeeping Genes'!$C11,Calculations!$C$772:$M$1155,5,0))</f>
        <v/>
      </c>
      <c r="AD780" s="22" t="str">
        <f>IF(ISERROR(VLOOKUP('Choose Housekeeping Genes'!$C11,Calculations!$C$772:$M$1155,6,0)),"",VLOOKUP('Choose Housekeeping Genes'!$C11,Calculations!$C$772:$M$1155,6,0))</f>
        <v/>
      </c>
      <c r="AE780" s="22" t="str">
        <f>IF(ISERROR(VLOOKUP('Choose Housekeeping Genes'!$C11,Calculations!$C$772:$M$1155,7,0)),"",VLOOKUP('Choose Housekeeping Genes'!$C11,Calculations!$C$772:$M$1155,7,0))</f>
        <v/>
      </c>
      <c r="AF780" s="22" t="str">
        <f>IF(ISERROR(VLOOKUP('Choose Housekeeping Genes'!$C11,Calculations!$C$772:$M$1155,8,0)),"",VLOOKUP('Choose Housekeeping Genes'!$C11,Calculations!$C$772:$M$1155,8,0))</f>
        <v/>
      </c>
      <c r="AG780" s="22" t="str">
        <f>IF(ISERROR(VLOOKUP('Choose Housekeeping Genes'!$C11,Calculations!$C$772:$M$1155,9,0)),"",VLOOKUP('Choose Housekeeping Genes'!$C11,Calculations!$C$772:$M$1155,9,0))</f>
        <v/>
      </c>
      <c r="AH780" s="22" t="str">
        <f>IF(ISERROR(VLOOKUP('Choose Housekeeping Genes'!$C11,Calculations!$C$772:$M$1155,10,0)),"",VLOOKUP('Choose Housekeeping Genes'!$C11,Calculations!$C$772:$M$1155,10,0))</f>
        <v/>
      </c>
      <c r="AI780" s="22" t="str">
        <f>IF(ISERROR(VLOOKUP('Choose Housekeeping Genes'!$C11,Calculations!$C$772:$M$1155,11,0)),"",VLOOKUP('Choose Housekeeping Genes'!$C11,Calculations!$C$772:$M$1155,11,0))</f>
        <v/>
      </c>
      <c r="AJ780" s="22" t="str">
        <f>IF(ISERROR(VLOOKUP('Choose Housekeeping Genes'!$C11,Calculations!$C$772:$Y$1155,14,0)),"",VLOOKUP('Choose Housekeeping Genes'!$C11,Calculations!$C$772:$Y$1155,14,0))</f>
        <v/>
      </c>
      <c r="AK780" s="22" t="str">
        <f>IF(ISERROR(VLOOKUP('Choose Housekeeping Genes'!$C11,Calculations!$C$772:$Y$1155,15,0)),"",VLOOKUP('Choose Housekeeping Genes'!$C11,Calculations!$C$772:$Y$1155,15,0))</f>
        <v/>
      </c>
      <c r="AL780" s="22" t="str">
        <f>IF(ISERROR(VLOOKUP('Choose Housekeeping Genes'!$C11,Calculations!$C$772:$Y$1155,16,0)),"",VLOOKUP('Choose Housekeeping Genes'!$C11,Calculations!$C$772:$Y$1155,16,0))</f>
        <v/>
      </c>
      <c r="AM780" s="22" t="str">
        <f>IF(ISERROR(VLOOKUP('Choose Housekeeping Genes'!$C11,Calculations!$C$772:$Y$1155,17,0)),"",VLOOKUP('Choose Housekeeping Genes'!$C11,Calculations!$C$772:$Y$1155,17,0))</f>
        <v/>
      </c>
      <c r="AN780" s="22" t="str">
        <f>IF(ISERROR(VLOOKUP('Choose Housekeeping Genes'!$C11,Calculations!$C$772:$Y$1155,18,0)),"",VLOOKUP('Choose Housekeeping Genes'!$C11,Calculations!$C$772:$Y$1155,18,0))</f>
        <v/>
      </c>
      <c r="AO780" s="22" t="str">
        <f>IF(ISERROR(VLOOKUP('Choose Housekeeping Genes'!$C11,Calculations!$C$772:$Y$1155,19,0)),"",VLOOKUP('Choose Housekeeping Genes'!$C11,Calculations!$C$772:$Y$1155,19,0))</f>
        <v/>
      </c>
      <c r="AP780" s="22" t="str">
        <f>IF(ISERROR(VLOOKUP('Choose Housekeeping Genes'!$C11,Calculations!$C$772:$Y$1155,20,0)),"",VLOOKUP('Choose Housekeeping Genes'!$C11,Calculations!$C$772:$Y$1155,20,0))</f>
        <v/>
      </c>
      <c r="AQ780" s="22" t="str">
        <f>IF(ISERROR(VLOOKUP('Choose Housekeeping Genes'!$C11,Calculations!$C$772:$Y$1155,21,0)),"",VLOOKUP('Choose Housekeeping Genes'!$C11,Calculations!$C$772:$Y$1155,21,0))</f>
        <v/>
      </c>
      <c r="AR780" s="22" t="str">
        <f>IF(ISERROR(VLOOKUP('Choose Housekeeping Genes'!$C11,Calculations!$C$772:$Y$1155,22,0)),"",VLOOKUP('Choose Housekeeping Genes'!$C11,Calculations!$C$772:$Y$1155,22,0))</f>
        <v/>
      </c>
      <c r="AS780" s="22" t="str">
        <f>IF(ISERROR(VLOOKUP('Choose Housekeeping Genes'!$C11,Calculations!$C$772:$Y$1155,23,0)),"",VLOOKUP('Choose Housekeeping Genes'!$C11,Calculations!$C$772:$Y$1155,23,0))</f>
        <v/>
      </c>
      <c r="AT780" s="36" t="str">
        <f t="shared" si="537"/>
        <v/>
      </c>
      <c r="AU780" s="36" t="str">
        <f t="shared" si="538"/>
        <v/>
      </c>
      <c r="AV780" s="36" t="str">
        <f t="shared" si="539"/>
        <v/>
      </c>
      <c r="AW780" s="36" t="str">
        <f t="shared" si="540"/>
        <v/>
      </c>
      <c r="AX780" s="36" t="str">
        <f t="shared" si="541"/>
        <v/>
      </c>
      <c r="AY780" s="36" t="str">
        <f t="shared" si="542"/>
        <v/>
      </c>
      <c r="AZ780" s="36" t="str">
        <f t="shared" si="543"/>
        <v/>
      </c>
      <c r="BA780" s="36" t="str">
        <f t="shared" si="544"/>
        <v/>
      </c>
      <c r="BB780" s="36" t="str">
        <f t="shared" si="545"/>
        <v/>
      </c>
      <c r="BC780" s="36" t="str">
        <f t="shared" si="546"/>
        <v/>
      </c>
      <c r="BD780" s="36" t="str">
        <f t="shared" si="547"/>
        <v/>
      </c>
      <c r="BE780" s="36" t="str">
        <f t="shared" si="548"/>
        <v/>
      </c>
      <c r="BF780" s="36" t="str">
        <f t="shared" si="549"/>
        <v/>
      </c>
      <c r="BG780" s="36" t="str">
        <f t="shared" si="550"/>
        <v/>
      </c>
      <c r="BH780" s="36" t="str">
        <f t="shared" si="551"/>
        <v/>
      </c>
      <c r="BI780" s="36" t="str">
        <f t="shared" si="552"/>
        <v/>
      </c>
      <c r="BJ780" s="36" t="str">
        <f t="shared" si="553"/>
        <v/>
      </c>
      <c r="BK780" s="36" t="str">
        <f t="shared" si="554"/>
        <v/>
      </c>
      <c r="BL780" s="36" t="str">
        <f t="shared" si="555"/>
        <v/>
      </c>
      <c r="BM780" s="36" t="str">
        <f t="shared" si="556"/>
        <v/>
      </c>
      <c r="BN780" s="38" t="e">
        <f t="shared" si="515"/>
        <v>#DIV/0!</v>
      </c>
      <c r="BO780" s="38" t="e">
        <f t="shared" si="516"/>
        <v>#DIV/0!</v>
      </c>
      <c r="BP780" s="39" t="str">
        <f t="shared" si="517"/>
        <v/>
      </c>
      <c r="BQ780" s="39" t="str">
        <f t="shared" si="518"/>
        <v/>
      </c>
      <c r="BR780" s="39" t="str">
        <f t="shared" si="519"/>
        <v/>
      </c>
      <c r="BS780" s="39" t="str">
        <f t="shared" si="520"/>
        <v/>
      </c>
      <c r="BT780" s="39" t="str">
        <f t="shared" si="521"/>
        <v/>
      </c>
      <c r="BU780" s="39" t="str">
        <f t="shared" si="522"/>
        <v/>
      </c>
      <c r="BV780" s="39" t="str">
        <f t="shared" si="523"/>
        <v/>
      </c>
      <c r="BW780" s="39" t="str">
        <f t="shared" si="524"/>
        <v/>
      </c>
      <c r="BX780" s="39" t="str">
        <f t="shared" si="525"/>
        <v/>
      </c>
      <c r="BY780" s="39" t="str">
        <f t="shared" si="526"/>
        <v/>
      </c>
      <c r="BZ780" s="39" t="str">
        <f t="shared" si="527"/>
        <v/>
      </c>
      <c r="CA780" s="39" t="str">
        <f t="shared" si="528"/>
        <v/>
      </c>
      <c r="CB780" s="39" t="str">
        <f t="shared" si="529"/>
        <v/>
      </c>
      <c r="CC780" s="39" t="str">
        <f t="shared" si="530"/>
        <v/>
      </c>
      <c r="CD780" s="39" t="str">
        <f t="shared" si="531"/>
        <v/>
      </c>
      <c r="CE780" s="39" t="str">
        <f t="shared" si="532"/>
        <v/>
      </c>
      <c r="CF780" s="39" t="str">
        <f t="shared" si="533"/>
        <v/>
      </c>
      <c r="CG780" s="39" t="str">
        <f t="shared" si="534"/>
        <v/>
      </c>
      <c r="CH780" s="39" t="str">
        <f t="shared" si="535"/>
        <v/>
      </c>
      <c r="CI780" s="39" t="str">
        <f t="shared" si="536"/>
        <v/>
      </c>
    </row>
    <row r="781" spans="1:87">
      <c r="A781" s="18"/>
      <c r="B781" s="15" t="str">
        <f>'Gene Table'!E780</f>
        <v>hsa-miR-3201</v>
      </c>
      <c r="C781" s="15" t="str">
        <f>'Gene Table'!B780</f>
        <v>A10</v>
      </c>
      <c r="D781" s="16" t="str">
        <f>IF(SUM('Test Sample Data'!D$3:D$98)&gt;10,IF(AND(ISNUMBER('Test Sample Data'!D780),'Test Sample Data'!D780&lt;$B$1,'Test Sample Data'!D780&gt;0),'Test Sample Data'!D780,$B$1),"")</f>
        <v/>
      </c>
      <c r="E781" s="17" t="str">
        <f>IF(SUM('Test Sample Data'!E$3:E$98)&gt;10,IF(AND(ISNUMBER('Test Sample Data'!E780),'Test Sample Data'!E780&lt;$B$1,'Test Sample Data'!E780&gt;0),'Test Sample Data'!E780,$B$1),"")</f>
        <v/>
      </c>
      <c r="F781" s="17" t="str">
        <f>IF(SUM('Test Sample Data'!F$3:F$98)&gt;10,IF(AND(ISNUMBER('Test Sample Data'!F780),'Test Sample Data'!F780&lt;$B$1,'Test Sample Data'!F780&gt;0),'Test Sample Data'!F780,$B$1),"")</f>
        <v/>
      </c>
      <c r="G781" s="17" t="str">
        <f>IF(SUM('Test Sample Data'!G$3:G$98)&gt;10,IF(AND(ISNUMBER('Test Sample Data'!G780),'Test Sample Data'!G780&lt;$B$1,'Test Sample Data'!G780&gt;0),'Test Sample Data'!G780,$B$1),"")</f>
        <v/>
      </c>
      <c r="H781" s="17" t="str">
        <f>IF(SUM('Test Sample Data'!H$3:H$98)&gt;10,IF(AND(ISNUMBER('Test Sample Data'!H780),'Test Sample Data'!H780&lt;$B$1,'Test Sample Data'!H780&gt;0),'Test Sample Data'!H780,$B$1),"")</f>
        <v/>
      </c>
      <c r="I781" s="17" t="str">
        <f>IF(SUM('Test Sample Data'!I$3:I$98)&gt;10,IF(AND(ISNUMBER('Test Sample Data'!I780),'Test Sample Data'!I780&lt;$B$1,'Test Sample Data'!I780&gt;0),'Test Sample Data'!I780,$B$1),"")</f>
        <v/>
      </c>
      <c r="J781" s="17" t="str">
        <f>IF(SUM('Test Sample Data'!J$3:J$98)&gt;10,IF(AND(ISNUMBER('Test Sample Data'!J780),'Test Sample Data'!J780&lt;$B$1,'Test Sample Data'!J780&gt;0),'Test Sample Data'!J780,$B$1),"")</f>
        <v/>
      </c>
      <c r="K781" s="17" t="str">
        <f>IF(SUM('Test Sample Data'!K$3:K$98)&gt;10,IF(AND(ISNUMBER('Test Sample Data'!K780),'Test Sample Data'!K780&lt;$B$1,'Test Sample Data'!K780&gt;0),'Test Sample Data'!K780,$B$1),"")</f>
        <v/>
      </c>
      <c r="L781" s="17" t="str">
        <f>IF(SUM('Test Sample Data'!L$3:L$98)&gt;10,IF(AND(ISNUMBER('Test Sample Data'!L780),'Test Sample Data'!L780&lt;$B$1,'Test Sample Data'!L780&gt;0),'Test Sample Data'!L780,$B$1),"")</f>
        <v/>
      </c>
      <c r="M781" s="17" t="str">
        <f>IF(SUM('Test Sample Data'!M$3:M$98)&gt;10,IF(AND(ISNUMBER('Test Sample Data'!M780),'Test Sample Data'!M780&lt;$B$1,'Test Sample Data'!M780&gt;0),'Test Sample Data'!M780,$B$1),"")</f>
        <v/>
      </c>
      <c r="N781" s="17" t="str">
        <f>'Gene Table'!E780</f>
        <v>hsa-miR-3201</v>
      </c>
      <c r="O781" s="17" t="str">
        <f>'Gene Table'!B780</f>
        <v>A10</v>
      </c>
      <c r="P781" s="17" t="str">
        <f>IF(SUM('Control Sample Data'!D$3:D$98)&gt;10,IF(AND(ISNUMBER('Control Sample Data'!D780),'Control Sample Data'!D780&lt;$B$1,'Control Sample Data'!D780&gt;0),'Control Sample Data'!D780,$B$1),"")</f>
        <v/>
      </c>
      <c r="Q781" s="17" t="str">
        <f>IF(SUM('Control Sample Data'!E$3:E$98)&gt;10,IF(AND(ISNUMBER('Control Sample Data'!E780),'Control Sample Data'!E780&lt;$B$1,'Control Sample Data'!E780&gt;0),'Control Sample Data'!E780,$B$1),"")</f>
        <v/>
      </c>
      <c r="R781" s="17" t="str">
        <f>IF(SUM('Control Sample Data'!F$3:F$98)&gt;10,IF(AND(ISNUMBER('Control Sample Data'!F780),'Control Sample Data'!F780&lt;$B$1,'Control Sample Data'!F780&gt;0),'Control Sample Data'!F780,$B$1),"")</f>
        <v/>
      </c>
      <c r="S781" s="17" t="str">
        <f>IF(SUM('Control Sample Data'!G$3:G$98)&gt;10,IF(AND(ISNUMBER('Control Sample Data'!G780),'Control Sample Data'!G780&lt;$B$1,'Control Sample Data'!G780&gt;0),'Control Sample Data'!G780,$B$1),"")</f>
        <v/>
      </c>
      <c r="T781" s="17" t="str">
        <f>IF(SUM('Control Sample Data'!H$3:H$98)&gt;10,IF(AND(ISNUMBER('Control Sample Data'!H780),'Control Sample Data'!H780&lt;$B$1,'Control Sample Data'!H780&gt;0),'Control Sample Data'!H780,$B$1),"")</f>
        <v/>
      </c>
      <c r="U781" s="17" t="str">
        <f>IF(SUM('Control Sample Data'!I$3:I$98)&gt;10,IF(AND(ISNUMBER('Control Sample Data'!I780),'Control Sample Data'!I780&lt;$B$1,'Control Sample Data'!I780&gt;0),'Control Sample Data'!I780,$B$1),"")</f>
        <v/>
      </c>
      <c r="V781" s="17" t="str">
        <f>IF(SUM('Control Sample Data'!J$3:J$98)&gt;10,IF(AND(ISNUMBER('Control Sample Data'!J780),'Control Sample Data'!J780&lt;$B$1,'Control Sample Data'!J780&gt;0),'Control Sample Data'!J780,$B$1),"")</f>
        <v/>
      </c>
      <c r="W781" s="17" t="str">
        <f>IF(SUM('Control Sample Data'!K$3:K$98)&gt;10,IF(AND(ISNUMBER('Control Sample Data'!K780),'Control Sample Data'!K780&lt;$B$1,'Control Sample Data'!K780&gt;0),'Control Sample Data'!K780,$B$1),"")</f>
        <v/>
      </c>
      <c r="X781" s="17" t="str">
        <f>IF(SUM('Control Sample Data'!L$3:L$98)&gt;10,IF(AND(ISNUMBER('Control Sample Data'!L780),'Control Sample Data'!L780&lt;$B$1,'Control Sample Data'!L780&gt;0),'Control Sample Data'!L780,$B$1),"")</f>
        <v/>
      </c>
      <c r="Y781" s="17" t="str">
        <f>IF(SUM('Control Sample Data'!M$3:M$98)&gt;10,IF(AND(ISNUMBER('Control Sample Data'!M780),'Control Sample Data'!M780&lt;$B$1,'Control Sample Data'!M780&gt;0),'Control Sample Data'!M780,$B$1),"")</f>
        <v/>
      </c>
      <c r="Z781" s="22" t="str">
        <f>IF(ISERROR(VLOOKUP('Choose Housekeeping Genes'!$C12,Calculations!$C$772:$M$1155,2,0)),"",VLOOKUP('Choose Housekeeping Genes'!$C12,Calculations!$C$772:$M$1155,2,0))</f>
        <v/>
      </c>
      <c r="AA781" s="22" t="str">
        <f>IF(ISERROR(VLOOKUP('Choose Housekeeping Genes'!$C12,Calculations!$C$772:$M$1155,3,0)),"",VLOOKUP('Choose Housekeeping Genes'!$C12,Calculations!$C$772:$M$1155,3,0))</f>
        <v/>
      </c>
      <c r="AB781" s="22" t="str">
        <f>IF(ISERROR(VLOOKUP('Choose Housekeeping Genes'!$C12,Calculations!$C$772:$M$1155,4,0)),"",VLOOKUP('Choose Housekeeping Genes'!$C12,Calculations!$C$772:$M$1155,4,0))</f>
        <v/>
      </c>
      <c r="AC781" s="22" t="str">
        <f>IF(ISERROR(VLOOKUP('Choose Housekeeping Genes'!$C12,Calculations!$C$772:$M$1155,5,0)),"",VLOOKUP('Choose Housekeeping Genes'!$C12,Calculations!$C$772:$M$1155,5,0))</f>
        <v/>
      </c>
      <c r="AD781" s="22" t="str">
        <f>IF(ISERROR(VLOOKUP('Choose Housekeeping Genes'!$C12,Calculations!$C$772:$M$1155,6,0)),"",VLOOKUP('Choose Housekeeping Genes'!$C12,Calculations!$C$772:$M$1155,6,0))</f>
        <v/>
      </c>
      <c r="AE781" s="22" t="str">
        <f>IF(ISERROR(VLOOKUP('Choose Housekeeping Genes'!$C12,Calculations!$C$772:$M$1155,7,0)),"",VLOOKUP('Choose Housekeeping Genes'!$C12,Calculations!$C$772:$M$1155,7,0))</f>
        <v/>
      </c>
      <c r="AF781" s="22" t="str">
        <f>IF(ISERROR(VLOOKUP('Choose Housekeeping Genes'!$C12,Calculations!$C$772:$M$1155,8,0)),"",VLOOKUP('Choose Housekeeping Genes'!$C12,Calculations!$C$772:$M$1155,8,0))</f>
        <v/>
      </c>
      <c r="AG781" s="22" t="str">
        <f>IF(ISERROR(VLOOKUP('Choose Housekeeping Genes'!$C12,Calculations!$C$772:$M$1155,9,0)),"",VLOOKUP('Choose Housekeeping Genes'!$C12,Calculations!$C$772:$M$1155,9,0))</f>
        <v/>
      </c>
      <c r="AH781" s="22" t="str">
        <f>IF(ISERROR(VLOOKUP('Choose Housekeeping Genes'!$C12,Calculations!$C$772:$M$1155,10,0)),"",VLOOKUP('Choose Housekeeping Genes'!$C12,Calculations!$C$772:$M$1155,10,0))</f>
        <v/>
      </c>
      <c r="AI781" s="22" t="str">
        <f>IF(ISERROR(VLOOKUP('Choose Housekeeping Genes'!$C12,Calculations!$C$772:$M$1155,11,0)),"",VLOOKUP('Choose Housekeeping Genes'!$C12,Calculations!$C$772:$M$1155,11,0))</f>
        <v/>
      </c>
      <c r="AJ781" s="22" t="str">
        <f>IF(ISERROR(VLOOKUP('Choose Housekeeping Genes'!$C12,Calculations!$C$772:$Y$1155,14,0)),"",VLOOKUP('Choose Housekeeping Genes'!$C12,Calculations!$C$772:$Y$1155,14,0))</f>
        <v/>
      </c>
      <c r="AK781" s="22" t="str">
        <f>IF(ISERROR(VLOOKUP('Choose Housekeeping Genes'!$C12,Calculations!$C$772:$Y$1155,15,0)),"",VLOOKUP('Choose Housekeeping Genes'!$C12,Calculations!$C$772:$Y$1155,15,0))</f>
        <v/>
      </c>
      <c r="AL781" s="22" t="str">
        <f>IF(ISERROR(VLOOKUP('Choose Housekeeping Genes'!$C12,Calculations!$C$772:$Y$1155,16,0)),"",VLOOKUP('Choose Housekeeping Genes'!$C12,Calculations!$C$772:$Y$1155,16,0))</f>
        <v/>
      </c>
      <c r="AM781" s="22" t="str">
        <f>IF(ISERROR(VLOOKUP('Choose Housekeeping Genes'!$C12,Calculations!$C$772:$Y$1155,17,0)),"",VLOOKUP('Choose Housekeeping Genes'!$C12,Calculations!$C$772:$Y$1155,17,0))</f>
        <v/>
      </c>
      <c r="AN781" s="22" t="str">
        <f>IF(ISERROR(VLOOKUP('Choose Housekeeping Genes'!$C12,Calculations!$C$772:$Y$1155,18,0)),"",VLOOKUP('Choose Housekeeping Genes'!$C12,Calculations!$C$772:$Y$1155,18,0))</f>
        <v/>
      </c>
      <c r="AO781" s="22" t="str">
        <f>IF(ISERROR(VLOOKUP('Choose Housekeeping Genes'!$C12,Calculations!$C$772:$Y$1155,19,0)),"",VLOOKUP('Choose Housekeeping Genes'!$C12,Calculations!$C$772:$Y$1155,19,0))</f>
        <v/>
      </c>
      <c r="AP781" s="22" t="str">
        <f>IF(ISERROR(VLOOKUP('Choose Housekeeping Genes'!$C12,Calculations!$C$772:$Y$1155,20,0)),"",VLOOKUP('Choose Housekeeping Genes'!$C12,Calculations!$C$772:$Y$1155,20,0))</f>
        <v/>
      </c>
      <c r="AQ781" s="22" t="str">
        <f>IF(ISERROR(VLOOKUP('Choose Housekeeping Genes'!$C12,Calculations!$C$772:$Y$1155,21,0)),"",VLOOKUP('Choose Housekeeping Genes'!$C12,Calculations!$C$772:$Y$1155,21,0))</f>
        <v/>
      </c>
      <c r="AR781" s="22" t="str">
        <f>IF(ISERROR(VLOOKUP('Choose Housekeeping Genes'!$C12,Calculations!$C$772:$Y$1155,22,0)),"",VLOOKUP('Choose Housekeeping Genes'!$C12,Calculations!$C$772:$Y$1155,22,0))</f>
        <v/>
      </c>
      <c r="AS781" s="22" t="str">
        <f>IF(ISERROR(VLOOKUP('Choose Housekeeping Genes'!$C12,Calculations!$C$772:$Y$1155,23,0)),"",VLOOKUP('Choose Housekeeping Genes'!$C12,Calculations!$C$772:$Y$1155,23,0))</f>
        <v/>
      </c>
      <c r="AT781" s="36" t="str">
        <f t="shared" si="537"/>
        <v/>
      </c>
      <c r="AU781" s="36" t="str">
        <f t="shared" si="538"/>
        <v/>
      </c>
      <c r="AV781" s="36" t="str">
        <f t="shared" si="539"/>
        <v/>
      </c>
      <c r="AW781" s="36" t="str">
        <f t="shared" si="540"/>
        <v/>
      </c>
      <c r="AX781" s="36" t="str">
        <f t="shared" si="541"/>
        <v/>
      </c>
      <c r="AY781" s="36" t="str">
        <f t="shared" si="542"/>
        <v/>
      </c>
      <c r="AZ781" s="36" t="str">
        <f t="shared" si="543"/>
        <v/>
      </c>
      <c r="BA781" s="36" t="str">
        <f t="shared" si="544"/>
        <v/>
      </c>
      <c r="BB781" s="36" t="str">
        <f t="shared" si="545"/>
        <v/>
      </c>
      <c r="BC781" s="36" t="str">
        <f t="shared" si="546"/>
        <v/>
      </c>
      <c r="BD781" s="36" t="str">
        <f t="shared" si="547"/>
        <v/>
      </c>
      <c r="BE781" s="36" t="str">
        <f t="shared" si="548"/>
        <v/>
      </c>
      <c r="BF781" s="36" t="str">
        <f t="shared" si="549"/>
        <v/>
      </c>
      <c r="BG781" s="36" t="str">
        <f t="shared" si="550"/>
        <v/>
      </c>
      <c r="BH781" s="36" t="str">
        <f t="shared" si="551"/>
        <v/>
      </c>
      <c r="BI781" s="36" t="str">
        <f t="shared" si="552"/>
        <v/>
      </c>
      <c r="BJ781" s="36" t="str">
        <f t="shared" si="553"/>
        <v/>
      </c>
      <c r="BK781" s="36" t="str">
        <f t="shared" si="554"/>
        <v/>
      </c>
      <c r="BL781" s="36" t="str">
        <f t="shared" si="555"/>
        <v/>
      </c>
      <c r="BM781" s="36" t="str">
        <f t="shared" si="556"/>
        <v/>
      </c>
      <c r="BN781" s="38" t="e">
        <f t="shared" si="515"/>
        <v>#DIV/0!</v>
      </c>
      <c r="BO781" s="38" t="e">
        <f t="shared" si="516"/>
        <v>#DIV/0!</v>
      </c>
      <c r="BP781" s="39" t="str">
        <f t="shared" si="517"/>
        <v/>
      </c>
      <c r="BQ781" s="39" t="str">
        <f t="shared" si="518"/>
        <v/>
      </c>
      <c r="BR781" s="39" t="str">
        <f t="shared" si="519"/>
        <v/>
      </c>
      <c r="BS781" s="39" t="str">
        <f t="shared" si="520"/>
        <v/>
      </c>
      <c r="BT781" s="39" t="str">
        <f t="shared" si="521"/>
        <v/>
      </c>
      <c r="BU781" s="39" t="str">
        <f t="shared" si="522"/>
        <v/>
      </c>
      <c r="BV781" s="39" t="str">
        <f t="shared" si="523"/>
        <v/>
      </c>
      <c r="BW781" s="39" t="str">
        <f t="shared" si="524"/>
        <v/>
      </c>
      <c r="BX781" s="39" t="str">
        <f t="shared" si="525"/>
        <v/>
      </c>
      <c r="BY781" s="39" t="str">
        <f t="shared" si="526"/>
        <v/>
      </c>
      <c r="BZ781" s="39" t="str">
        <f t="shared" si="527"/>
        <v/>
      </c>
      <c r="CA781" s="39" t="str">
        <f t="shared" si="528"/>
        <v/>
      </c>
      <c r="CB781" s="39" t="str">
        <f t="shared" si="529"/>
        <v/>
      </c>
      <c r="CC781" s="39" t="str">
        <f t="shared" si="530"/>
        <v/>
      </c>
      <c r="CD781" s="39" t="str">
        <f t="shared" si="531"/>
        <v/>
      </c>
      <c r="CE781" s="39" t="str">
        <f t="shared" si="532"/>
        <v/>
      </c>
      <c r="CF781" s="39" t="str">
        <f t="shared" si="533"/>
        <v/>
      </c>
      <c r="CG781" s="39" t="str">
        <f t="shared" si="534"/>
        <v/>
      </c>
      <c r="CH781" s="39" t="str">
        <f t="shared" si="535"/>
        <v/>
      </c>
      <c r="CI781" s="39" t="str">
        <f t="shared" si="536"/>
        <v/>
      </c>
    </row>
    <row r="782" spans="1:87">
      <c r="A782" s="18"/>
      <c r="B782" s="15" t="str">
        <f>'Gene Table'!E781</f>
        <v>hsa-miR-24-1-5p</v>
      </c>
      <c r="C782" s="15" t="str">
        <f>'Gene Table'!B781</f>
        <v>A11</v>
      </c>
      <c r="D782" s="16" t="str">
        <f>IF(SUM('Test Sample Data'!D$3:D$98)&gt;10,IF(AND(ISNUMBER('Test Sample Data'!D781),'Test Sample Data'!D781&lt;$B$1,'Test Sample Data'!D781&gt;0),'Test Sample Data'!D781,$B$1),"")</f>
        <v/>
      </c>
      <c r="E782" s="17" t="str">
        <f>IF(SUM('Test Sample Data'!E$3:E$98)&gt;10,IF(AND(ISNUMBER('Test Sample Data'!E781),'Test Sample Data'!E781&lt;$B$1,'Test Sample Data'!E781&gt;0),'Test Sample Data'!E781,$B$1),"")</f>
        <v/>
      </c>
      <c r="F782" s="17" t="str">
        <f>IF(SUM('Test Sample Data'!F$3:F$98)&gt;10,IF(AND(ISNUMBER('Test Sample Data'!F781),'Test Sample Data'!F781&lt;$B$1,'Test Sample Data'!F781&gt;0),'Test Sample Data'!F781,$B$1),"")</f>
        <v/>
      </c>
      <c r="G782" s="17" t="str">
        <f>IF(SUM('Test Sample Data'!G$3:G$98)&gt;10,IF(AND(ISNUMBER('Test Sample Data'!G781),'Test Sample Data'!G781&lt;$B$1,'Test Sample Data'!G781&gt;0),'Test Sample Data'!G781,$B$1),"")</f>
        <v/>
      </c>
      <c r="H782" s="17" t="str">
        <f>IF(SUM('Test Sample Data'!H$3:H$98)&gt;10,IF(AND(ISNUMBER('Test Sample Data'!H781),'Test Sample Data'!H781&lt;$B$1,'Test Sample Data'!H781&gt;0),'Test Sample Data'!H781,$B$1),"")</f>
        <v/>
      </c>
      <c r="I782" s="17" t="str">
        <f>IF(SUM('Test Sample Data'!I$3:I$98)&gt;10,IF(AND(ISNUMBER('Test Sample Data'!I781),'Test Sample Data'!I781&lt;$B$1,'Test Sample Data'!I781&gt;0),'Test Sample Data'!I781,$B$1),"")</f>
        <v/>
      </c>
      <c r="J782" s="17" t="str">
        <f>IF(SUM('Test Sample Data'!J$3:J$98)&gt;10,IF(AND(ISNUMBER('Test Sample Data'!J781),'Test Sample Data'!J781&lt;$B$1,'Test Sample Data'!J781&gt;0),'Test Sample Data'!J781,$B$1),"")</f>
        <v/>
      </c>
      <c r="K782" s="17" t="str">
        <f>IF(SUM('Test Sample Data'!K$3:K$98)&gt;10,IF(AND(ISNUMBER('Test Sample Data'!K781),'Test Sample Data'!K781&lt;$B$1,'Test Sample Data'!K781&gt;0),'Test Sample Data'!K781,$B$1),"")</f>
        <v/>
      </c>
      <c r="L782" s="17" t="str">
        <f>IF(SUM('Test Sample Data'!L$3:L$98)&gt;10,IF(AND(ISNUMBER('Test Sample Data'!L781),'Test Sample Data'!L781&lt;$B$1,'Test Sample Data'!L781&gt;0),'Test Sample Data'!L781,$B$1),"")</f>
        <v/>
      </c>
      <c r="M782" s="17" t="str">
        <f>IF(SUM('Test Sample Data'!M$3:M$98)&gt;10,IF(AND(ISNUMBER('Test Sample Data'!M781),'Test Sample Data'!M781&lt;$B$1,'Test Sample Data'!M781&gt;0),'Test Sample Data'!M781,$B$1),"")</f>
        <v/>
      </c>
      <c r="N782" s="17" t="str">
        <f>'Gene Table'!E781</f>
        <v>hsa-miR-24-1-5p</v>
      </c>
      <c r="O782" s="17" t="str">
        <f>'Gene Table'!B781</f>
        <v>A11</v>
      </c>
      <c r="P782" s="17" t="str">
        <f>IF(SUM('Control Sample Data'!D$3:D$98)&gt;10,IF(AND(ISNUMBER('Control Sample Data'!D781),'Control Sample Data'!D781&lt;$B$1,'Control Sample Data'!D781&gt;0),'Control Sample Data'!D781,$B$1),"")</f>
        <v/>
      </c>
      <c r="Q782" s="17" t="str">
        <f>IF(SUM('Control Sample Data'!E$3:E$98)&gt;10,IF(AND(ISNUMBER('Control Sample Data'!E781),'Control Sample Data'!E781&lt;$B$1,'Control Sample Data'!E781&gt;0),'Control Sample Data'!E781,$B$1),"")</f>
        <v/>
      </c>
      <c r="R782" s="17" t="str">
        <f>IF(SUM('Control Sample Data'!F$3:F$98)&gt;10,IF(AND(ISNUMBER('Control Sample Data'!F781),'Control Sample Data'!F781&lt;$B$1,'Control Sample Data'!F781&gt;0),'Control Sample Data'!F781,$B$1),"")</f>
        <v/>
      </c>
      <c r="S782" s="17" t="str">
        <f>IF(SUM('Control Sample Data'!G$3:G$98)&gt;10,IF(AND(ISNUMBER('Control Sample Data'!G781),'Control Sample Data'!G781&lt;$B$1,'Control Sample Data'!G781&gt;0),'Control Sample Data'!G781,$B$1),"")</f>
        <v/>
      </c>
      <c r="T782" s="17" t="str">
        <f>IF(SUM('Control Sample Data'!H$3:H$98)&gt;10,IF(AND(ISNUMBER('Control Sample Data'!H781),'Control Sample Data'!H781&lt;$B$1,'Control Sample Data'!H781&gt;0),'Control Sample Data'!H781,$B$1),"")</f>
        <v/>
      </c>
      <c r="U782" s="17" t="str">
        <f>IF(SUM('Control Sample Data'!I$3:I$98)&gt;10,IF(AND(ISNUMBER('Control Sample Data'!I781),'Control Sample Data'!I781&lt;$B$1,'Control Sample Data'!I781&gt;0),'Control Sample Data'!I781,$B$1),"")</f>
        <v/>
      </c>
      <c r="V782" s="17" t="str">
        <f>IF(SUM('Control Sample Data'!J$3:J$98)&gt;10,IF(AND(ISNUMBER('Control Sample Data'!J781),'Control Sample Data'!J781&lt;$B$1,'Control Sample Data'!J781&gt;0),'Control Sample Data'!J781,$B$1),"")</f>
        <v/>
      </c>
      <c r="W782" s="17" t="str">
        <f>IF(SUM('Control Sample Data'!K$3:K$98)&gt;10,IF(AND(ISNUMBER('Control Sample Data'!K781),'Control Sample Data'!K781&lt;$B$1,'Control Sample Data'!K781&gt;0),'Control Sample Data'!K781,$B$1),"")</f>
        <v/>
      </c>
      <c r="X782" s="17" t="str">
        <f>IF(SUM('Control Sample Data'!L$3:L$98)&gt;10,IF(AND(ISNUMBER('Control Sample Data'!L781),'Control Sample Data'!L781&lt;$B$1,'Control Sample Data'!L781&gt;0),'Control Sample Data'!L781,$B$1),"")</f>
        <v/>
      </c>
      <c r="Y782" s="17" t="str">
        <f>IF(SUM('Control Sample Data'!M$3:M$98)&gt;10,IF(AND(ISNUMBER('Control Sample Data'!M781),'Control Sample Data'!M781&lt;$B$1,'Control Sample Data'!M781&gt;0),'Control Sample Data'!M781,$B$1),"")</f>
        <v/>
      </c>
      <c r="Z782" s="22" t="str">
        <f>IF(ISERROR(VLOOKUP('Choose Housekeeping Genes'!$C13,Calculations!$C$772:$M$1155,2,0)),"",VLOOKUP('Choose Housekeeping Genes'!$C13,Calculations!$C$772:$M$1155,2,0))</f>
        <v/>
      </c>
      <c r="AA782" s="22" t="str">
        <f>IF(ISERROR(VLOOKUP('Choose Housekeeping Genes'!$C13,Calculations!$C$772:$M$1155,3,0)),"",VLOOKUP('Choose Housekeeping Genes'!$C13,Calculations!$C$772:$M$1155,3,0))</f>
        <v/>
      </c>
      <c r="AB782" s="22" t="str">
        <f>IF(ISERROR(VLOOKUP('Choose Housekeeping Genes'!$C13,Calculations!$C$772:$M$1155,4,0)),"",VLOOKUP('Choose Housekeeping Genes'!$C13,Calculations!$C$772:$M$1155,4,0))</f>
        <v/>
      </c>
      <c r="AC782" s="22" t="str">
        <f>IF(ISERROR(VLOOKUP('Choose Housekeeping Genes'!$C13,Calculations!$C$772:$M$1155,5,0)),"",VLOOKUP('Choose Housekeeping Genes'!$C13,Calculations!$C$772:$M$1155,5,0))</f>
        <v/>
      </c>
      <c r="AD782" s="22" t="str">
        <f>IF(ISERROR(VLOOKUP('Choose Housekeeping Genes'!$C13,Calculations!$C$772:$M$1155,6,0)),"",VLOOKUP('Choose Housekeeping Genes'!$C13,Calculations!$C$772:$M$1155,6,0))</f>
        <v/>
      </c>
      <c r="AE782" s="22" t="str">
        <f>IF(ISERROR(VLOOKUP('Choose Housekeeping Genes'!$C13,Calculations!$C$772:$M$1155,7,0)),"",VLOOKUP('Choose Housekeeping Genes'!$C13,Calculations!$C$772:$M$1155,7,0))</f>
        <v/>
      </c>
      <c r="AF782" s="22" t="str">
        <f>IF(ISERROR(VLOOKUP('Choose Housekeeping Genes'!$C13,Calculations!$C$772:$M$1155,8,0)),"",VLOOKUP('Choose Housekeeping Genes'!$C13,Calculations!$C$772:$M$1155,8,0))</f>
        <v/>
      </c>
      <c r="AG782" s="22" t="str">
        <f>IF(ISERROR(VLOOKUP('Choose Housekeeping Genes'!$C13,Calculations!$C$772:$M$1155,9,0)),"",VLOOKUP('Choose Housekeeping Genes'!$C13,Calculations!$C$772:$M$1155,9,0))</f>
        <v/>
      </c>
      <c r="AH782" s="22" t="str">
        <f>IF(ISERROR(VLOOKUP('Choose Housekeeping Genes'!$C13,Calculations!$C$772:$M$1155,10,0)),"",VLOOKUP('Choose Housekeeping Genes'!$C13,Calculations!$C$772:$M$1155,10,0))</f>
        <v/>
      </c>
      <c r="AI782" s="22" t="str">
        <f>IF(ISERROR(VLOOKUP('Choose Housekeeping Genes'!$C13,Calculations!$C$772:$M$1155,11,0)),"",VLOOKUP('Choose Housekeeping Genes'!$C13,Calculations!$C$772:$M$1155,11,0))</f>
        <v/>
      </c>
      <c r="AJ782" s="22" t="str">
        <f>IF(ISERROR(VLOOKUP('Choose Housekeeping Genes'!$C13,Calculations!$C$772:$Y$1155,14,0)),"",VLOOKUP('Choose Housekeeping Genes'!$C13,Calculations!$C$772:$Y$1155,14,0))</f>
        <v/>
      </c>
      <c r="AK782" s="22" t="str">
        <f>IF(ISERROR(VLOOKUP('Choose Housekeeping Genes'!$C13,Calculations!$C$772:$Y$1155,15,0)),"",VLOOKUP('Choose Housekeeping Genes'!$C13,Calculations!$C$772:$Y$1155,15,0))</f>
        <v/>
      </c>
      <c r="AL782" s="22" t="str">
        <f>IF(ISERROR(VLOOKUP('Choose Housekeeping Genes'!$C13,Calculations!$C$772:$Y$1155,16,0)),"",VLOOKUP('Choose Housekeeping Genes'!$C13,Calculations!$C$772:$Y$1155,16,0))</f>
        <v/>
      </c>
      <c r="AM782" s="22" t="str">
        <f>IF(ISERROR(VLOOKUP('Choose Housekeeping Genes'!$C13,Calculations!$C$772:$Y$1155,17,0)),"",VLOOKUP('Choose Housekeeping Genes'!$C13,Calculations!$C$772:$Y$1155,17,0))</f>
        <v/>
      </c>
      <c r="AN782" s="22" t="str">
        <f>IF(ISERROR(VLOOKUP('Choose Housekeeping Genes'!$C13,Calculations!$C$772:$Y$1155,18,0)),"",VLOOKUP('Choose Housekeeping Genes'!$C13,Calculations!$C$772:$Y$1155,18,0))</f>
        <v/>
      </c>
      <c r="AO782" s="22" t="str">
        <f>IF(ISERROR(VLOOKUP('Choose Housekeeping Genes'!$C13,Calculations!$C$772:$Y$1155,19,0)),"",VLOOKUP('Choose Housekeeping Genes'!$C13,Calculations!$C$772:$Y$1155,19,0))</f>
        <v/>
      </c>
      <c r="AP782" s="22" t="str">
        <f>IF(ISERROR(VLOOKUP('Choose Housekeeping Genes'!$C13,Calculations!$C$772:$Y$1155,20,0)),"",VLOOKUP('Choose Housekeeping Genes'!$C13,Calculations!$C$772:$Y$1155,20,0))</f>
        <v/>
      </c>
      <c r="AQ782" s="22" t="str">
        <f>IF(ISERROR(VLOOKUP('Choose Housekeeping Genes'!$C13,Calculations!$C$772:$Y$1155,21,0)),"",VLOOKUP('Choose Housekeeping Genes'!$C13,Calculations!$C$772:$Y$1155,21,0))</f>
        <v/>
      </c>
      <c r="AR782" s="22" t="str">
        <f>IF(ISERROR(VLOOKUP('Choose Housekeeping Genes'!$C13,Calculations!$C$772:$Y$1155,22,0)),"",VLOOKUP('Choose Housekeeping Genes'!$C13,Calculations!$C$772:$Y$1155,22,0))</f>
        <v/>
      </c>
      <c r="AS782" s="22" t="str">
        <f>IF(ISERROR(VLOOKUP('Choose Housekeeping Genes'!$C13,Calculations!$C$772:$Y$1155,23,0)),"",VLOOKUP('Choose Housekeeping Genes'!$C13,Calculations!$C$772:$Y$1155,23,0))</f>
        <v/>
      </c>
      <c r="AT782" s="36" t="str">
        <f t="shared" si="537"/>
        <v/>
      </c>
      <c r="AU782" s="36" t="str">
        <f t="shared" si="538"/>
        <v/>
      </c>
      <c r="AV782" s="36" t="str">
        <f t="shared" si="539"/>
        <v/>
      </c>
      <c r="AW782" s="36" t="str">
        <f t="shared" si="540"/>
        <v/>
      </c>
      <c r="AX782" s="36" t="str">
        <f t="shared" si="541"/>
        <v/>
      </c>
      <c r="AY782" s="36" t="str">
        <f t="shared" si="542"/>
        <v/>
      </c>
      <c r="AZ782" s="36" t="str">
        <f t="shared" si="543"/>
        <v/>
      </c>
      <c r="BA782" s="36" t="str">
        <f t="shared" si="544"/>
        <v/>
      </c>
      <c r="BB782" s="36" t="str">
        <f t="shared" si="545"/>
        <v/>
      </c>
      <c r="BC782" s="36" t="str">
        <f t="shared" si="546"/>
        <v/>
      </c>
      <c r="BD782" s="36" t="str">
        <f t="shared" si="547"/>
        <v/>
      </c>
      <c r="BE782" s="36" t="str">
        <f t="shared" si="548"/>
        <v/>
      </c>
      <c r="BF782" s="36" t="str">
        <f t="shared" si="549"/>
        <v/>
      </c>
      <c r="BG782" s="36" t="str">
        <f t="shared" si="550"/>
        <v/>
      </c>
      <c r="BH782" s="36" t="str">
        <f t="shared" si="551"/>
        <v/>
      </c>
      <c r="BI782" s="36" t="str">
        <f t="shared" si="552"/>
        <v/>
      </c>
      <c r="BJ782" s="36" t="str">
        <f t="shared" si="553"/>
        <v/>
      </c>
      <c r="BK782" s="36" t="str">
        <f t="shared" si="554"/>
        <v/>
      </c>
      <c r="BL782" s="36" t="str">
        <f t="shared" si="555"/>
        <v/>
      </c>
      <c r="BM782" s="36" t="str">
        <f t="shared" si="556"/>
        <v/>
      </c>
      <c r="BN782" s="38" t="e">
        <f t="shared" si="515"/>
        <v>#DIV/0!</v>
      </c>
      <c r="BO782" s="38" t="e">
        <f t="shared" si="516"/>
        <v>#DIV/0!</v>
      </c>
      <c r="BP782" s="39" t="str">
        <f t="shared" si="517"/>
        <v/>
      </c>
      <c r="BQ782" s="39" t="str">
        <f t="shared" si="518"/>
        <v/>
      </c>
      <c r="BR782" s="39" t="str">
        <f t="shared" si="519"/>
        <v/>
      </c>
      <c r="BS782" s="39" t="str">
        <f t="shared" si="520"/>
        <v/>
      </c>
      <c r="BT782" s="39" t="str">
        <f t="shared" si="521"/>
        <v/>
      </c>
      <c r="BU782" s="39" t="str">
        <f t="shared" si="522"/>
        <v/>
      </c>
      <c r="BV782" s="39" t="str">
        <f t="shared" si="523"/>
        <v/>
      </c>
      <c r="BW782" s="39" t="str">
        <f t="shared" si="524"/>
        <v/>
      </c>
      <c r="BX782" s="39" t="str">
        <f t="shared" si="525"/>
        <v/>
      </c>
      <c r="BY782" s="39" t="str">
        <f t="shared" si="526"/>
        <v/>
      </c>
      <c r="BZ782" s="39" t="str">
        <f t="shared" si="527"/>
        <v/>
      </c>
      <c r="CA782" s="39" t="str">
        <f t="shared" si="528"/>
        <v/>
      </c>
      <c r="CB782" s="39" t="str">
        <f t="shared" si="529"/>
        <v/>
      </c>
      <c r="CC782" s="39" t="str">
        <f t="shared" si="530"/>
        <v/>
      </c>
      <c r="CD782" s="39" t="str">
        <f t="shared" si="531"/>
        <v/>
      </c>
      <c r="CE782" s="39" t="str">
        <f t="shared" si="532"/>
        <v/>
      </c>
      <c r="CF782" s="39" t="str">
        <f t="shared" si="533"/>
        <v/>
      </c>
      <c r="CG782" s="39" t="str">
        <f t="shared" si="534"/>
        <v/>
      </c>
      <c r="CH782" s="39" t="str">
        <f t="shared" si="535"/>
        <v/>
      </c>
      <c r="CI782" s="39" t="str">
        <f t="shared" si="536"/>
        <v/>
      </c>
    </row>
    <row r="783" spans="1:87">
      <c r="A783" s="18"/>
      <c r="B783" s="15" t="str">
        <f>'Gene Table'!E782</f>
        <v>hsa-miR-514b-5p</v>
      </c>
      <c r="C783" s="15" t="str">
        <f>'Gene Table'!B782</f>
        <v>A12</v>
      </c>
      <c r="D783" s="16" t="str">
        <f>IF(SUM('Test Sample Data'!D$3:D$98)&gt;10,IF(AND(ISNUMBER('Test Sample Data'!D782),'Test Sample Data'!D782&lt;$B$1,'Test Sample Data'!D782&gt;0),'Test Sample Data'!D782,$B$1),"")</f>
        <v/>
      </c>
      <c r="E783" s="17" t="str">
        <f>IF(SUM('Test Sample Data'!E$3:E$98)&gt;10,IF(AND(ISNUMBER('Test Sample Data'!E782),'Test Sample Data'!E782&lt;$B$1,'Test Sample Data'!E782&gt;0),'Test Sample Data'!E782,$B$1),"")</f>
        <v/>
      </c>
      <c r="F783" s="17" t="str">
        <f>IF(SUM('Test Sample Data'!F$3:F$98)&gt;10,IF(AND(ISNUMBER('Test Sample Data'!F782),'Test Sample Data'!F782&lt;$B$1,'Test Sample Data'!F782&gt;0),'Test Sample Data'!F782,$B$1),"")</f>
        <v/>
      </c>
      <c r="G783" s="17" t="str">
        <f>IF(SUM('Test Sample Data'!G$3:G$98)&gt;10,IF(AND(ISNUMBER('Test Sample Data'!G782),'Test Sample Data'!G782&lt;$B$1,'Test Sample Data'!G782&gt;0),'Test Sample Data'!G782,$B$1),"")</f>
        <v/>
      </c>
      <c r="H783" s="17" t="str">
        <f>IF(SUM('Test Sample Data'!H$3:H$98)&gt;10,IF(AND(ISNUMBER('Test Sample Data'!H782),'Test Sample Data'!H782&lt;$B$1,'Test Sample Data'!H782&gt;0),'Test Sample Data'!H782,$B$1),"")</f>
        <v/>
      </c>
      <c r="I783" s="17" t="str">
        <f>IF(SUM('Test Sample Data'!I$3:I$98)&gt;10,IF(AND(ISNUMBER('Test Sample Data'!I782),'Test Sample Data'!I782&lt;$B$1,'Test Sample Data'!I782&gt;0),'Test Sample Data'!I782,$B$1),"")</f>
        <v/>
      </c>
      <c r="J783" s="17" t="str">
        <f>IF(SUM('Test Sample Data'!J$3:J$98)&gt;10,IF(AND(ISNUMBER('Test Sample Data'!J782),'Test Sample Data'!J782&lt;$B$1,'Test Sample Data'!J782&gt;0),'Test Sample Data'!J782,$B$1),"")</f>
        <v/>
      </c>
      <c r="K783" s="17" t="str">
        <f>IF(SUM('Test Sample Data'!K$3:K$98)&gt;10,IF(AND(ISNUMBER('Test Sample Data'!K782),'Test Sample Data'!K782&lt;$B$1,'Test Sample Data'!K782&gt;0),'Test Sample Data'!K782,$B$1),"")</f>
        <v/>
      </c>
      <c r="L783" s="17" t="str">
        <f>IF(SUM('Test Sample Data'!L$3:L$98)&gt;10,IF(AND(ISNUMBER('Test Sample Data'!L782),'Test Sample Data'!L782&lt;$B$1,'Test Sample Data'!L782&gt;0),'Test Sample Data'!L782,$B$1),"")</f>
        <v/>
      </c>
      <c r="M783" s="17" t="str">
        <f>IF(SUM('Test Sample Data'!M$3:M$98)&gt;10,IF(AND(ISNUMBER('Test Sample Data'!M782),'Test Sample Data'!M782&lt;$B$1,'Test Sample Data'!M782&gt;0),'Test Sample Data'!M782,$B$1),"")</f>
        <v/>
      </c>
      <c r="N783" s="17" t="str">
        <f>'Gene Table'!E782</f>
        <v>hsa-miR-514b-5p</v>
      </c>
      <c r="O783" s="17" t="str">
        <f>'Gene Table'!B782</f>
        <v>A12</v>
      </c>
      <c r="P783" s="17" t="str">
        <f>IF(SUM('Control Sample Data'!D$3:D$98)&gt;10,IF(AND(ISNUMBER('Control Sample Data'!D782),'Control Sample Data'!D782&lt;$B$1,'Control Sample Data'!D782&gt;0),'Control Sample Data'!D782,$B$1),"")</f>
        <v/>
      </c>
      <c r="Q783" s="17" t="str">
        <f>IF(SUM('Control Sample Data'!E$3:E$98)&gt;10,IF(AND(ISNUMBER('Control Sample Data'!E782),'Control Sample Data'!E782&lt;$B$1,'Control Sample Data'!E782&gt;0),'Control Sample Data'!E782,$B$1),"")</f>
        <v/>
      </c>
      <c r="R783" s="17" t="str">
        <f>IF(SUM('Control Sample Data'!F$3:F$98)&gt;10,IF(AND(ISNUMBER('Control Sample Data'!F782),'Control Sample Data'!F782&lt;$B$1,'Control Sample Data'!F782&gt;0),'Control Sample Data'!F782,$B$1),"")</f>
        <v/>
      </c>
      <c r="S783" s="17" t="str">
        <f>IF(SUM('Control Sample Data'!G$3:G$98)&gt;10,IF(AND(ISNUMBER('Control Sample Data'!G782),'Control Sample Data'!G782&lt;$B$1,'Control Sample Data'!G782&gt;0),'Control Sample Data'!G782,$B$1),"")</f>
        <v/>
      </c>
      <c r="T783" s="17" t="str">
        <f>IF(SUM('Control Sample Data'!H$3:H$98)&gt;10,IF(AND(ISNUMBER('Control Sample Data'!H782),'Control Sample Data'!H782&lt;$B$1,'Control Sample Data'!H782&gt;0),'Control Sample Data'!H782,$B$1),"")</f>
        <v/>
      </c>
      <c r="U783" s="17" t="str">
        <f>IF(SUM('Control Sample Data'!I$3:I$98)&gt;10,IF(AND(ISNUMBER('Control Sample Data'!I782),'Control Sample Data'!I782&lt;$B$1,'Control Sample Data'!I782&gt;0),'Control Sample Data'!I782,$B$1),"")</f>
        <v/>
      </c>
      <c r="V783" s="17" t="str">
        <f>IF(SUM('Control Sample Data'!J$3:J$98)&gt;10,IF(AND(ISNUMBER('Control Sample Data'!J782),'Control Sample Data'!J782&lt;$B$1,'Control Sample Data'!J782&gt;0),'Control Sample Data'!J782,$B$1),"")</f>
        <v/>
      </c>
      <c r="W783" s="17" t="str">
        <f>IF(SUM('Control Sample Data'!K$3:K$98)&gt;10,IF(AND(ISNUMBER('Control Sample Data'!K782),'Control Sample Data'!K782&lt;$B$1,'Control Sample Data'!K782&gt;0),'Control Sample Data'!K782,$B$1),"")</f>
        <v/>
      </c>
      <c r="X783" s="17" t="str">
        <f>IF(SUM('Control Sample Data'!L$3:L$98)&gt;10,IF(AND(ISNUMBER('Control Sample Data'!L782),'Control Sample Data'!L782&lt;$B$1,'Control Sample Data'!L782&gt;0),'Control Sample Data'!L782,$B$1),"")</f>
        <v/>
      </c>
      <c r="Y783" s="17" t="str">
        <f>IF(SUM('Control Sample Data'!M$3:M$98)&gt;10,IF(AND(ISNUMBER('Control Sample Data'!M782),'Control Sample Data'!M782&lt;$B$1,'Control Sample Data'!M782&gt;0),'Control Sample Data'!M782,$B$1),"")</f>
        <v/>
      </c>
      <c r="Z783" s="22" t="str">
        <f>IF(ISERROR(VLOOKUP('Choose Housekeeping Genes'!$C14,Calculations!$C$772:$M$1155,2,0)),"",VLOOKUP('Choose Housekeeping Genes'!$C14,Calculations!$C$772:$M$1155,2,0))</f>
        <v/>
      </c>
      <c r="AA783" s="22" t="str">
        <f>IF(ISERROR(VLOOKUP('Choose Housekeeping Genes'!$C14,Calculations!$C$772:$M$1155,3,0)),"",VLOOKUP('Choose Housekeeping Genes'!$C14,Calculations!$C$772:$M$1155,3,0))</f>
        <v/>
      </c>
      <c r="AB783" s="22" t="str">
        <f>IF(ISERROR(VLOOKUP('Choose Housekeeping Genes'!$C14,Calculations!$C$772:$M$1155,4,0)),"",VLOOKUP('Choose Housekeeping Genes'!$C14,Calculations!$C$772:$M$1155,4,0))</f>
        <v/>
      </c>
      <c r="AC783" s="22" t="str">
        <f>IF(ISERROR(VLOOKUP('Choose Housekeeping Genes'!$C14,Calculations!$C$772:$M$1155,5,0)),"",VLOOKUP('Choose Housekeeping Genes'!$C14,Calculations!$C$772:$M$1155,5,0))</f>
        <v/>
      </c>
      <c r="AD783" s="22" t="str">
        <f>IF(ISERROR(VLOOKUP('Choose Housekeeping Genes'!$C14,Calculations!$C$772:$M$1155,6,0)),"",VLOOKUP('Choose Housekeeping Genes'!$C14,Calculations!$C$772:$M$1155,6,0))</f>
        <v/>
      </c>
      <c r="AE783" s="22" t="str">
        <f>IF(ISERROR(VLOOKUP('Choose Housekeeping Genes'!$C14,Calculations!$C$772:$M$1155,7,0)),"",VLOOKUP('Choose Housekeeping Genes'!$C14,Calculations!$C$772:$M$1155,7,0))</f>
        <v/>
      </c>
      <c r="AF783" s="22" t="str">
        <f>IF(ISERROR(VLOOKUP('Choose Housekeeping Genes'!$C14,Calculations!$C$772:$M$1155,8,0)),"",VLOOKUP('Choose Housekeeping Genes'!$C14,Calculations!$C$772:$M$1155,8,0))</f>
        <v/>
      </c>
      <c r="AG783" s="22" t="str">
        <f>IF(ISERROR(VLOOKUP('Choose Housekeeping Genes'!$C14,Calculations!$C$772:$M$1155,9,0)),"",VLOOKUP('Choose Housekeeping Genes'!$C14,Calculations!$C$772:$M$1155,9,0))</f>
        <v/>
      </c>
      <c r="AH783" s="22" t="str">
        <f>IF(ISERROR(VLOOKUP('Choose Housekeeping Genes'!$C14,Calculations!$C$772:$M$1155,10,0)),"",VLOOKUP('Choose Housekeeping Genes'!$C14,Calculations!$C$772:$M$1155,10,0))</f>
        <v/>
      </c>
      <c r="AI783" s="22" t="str">
        <f>IF(ISERROR(VLOOKUP('Choose Housekeeping Genes'!$C14,Calculations!$C$772:$M$1155,11,0)),"",VLOOKUP('Choose Housekeeping Genes'!$C14,Calculations!$C$772:$M$1155,11,0))</f>
        <v/>
      </c>
      <c r="AJ783" s="22" t="str">
        <f>IF(ISERROR(VLOOKUP('Choose Housekeeping Genes'!$C14,Calculations!$C$772:$Y$1155,14,0)),"",VLOOKUP('Choose Housekeeping Genes'!$C14,Calculations!$C$772:$Y$1155,14,0))</f>
        <v/>
      </c>
      <c r="AK783" s="22" t="str">
        <f>IF(ISERROR(VLOOKUP('Choose Housekeeping Genes'!$C14,Calculations!$C$772:$Y$1155,15,0)),"",VLOOKUP('Choose Housekeeping Genes'!$C14,Calculations!$C$772:$Y$1155,15,0))</f>
        <v/>
      </c>
      <c r="AL783" s="22" t="str">
        <f>IF(ISERROR(VLOOKUP('Choose Housekeeping Genes'!$C14,Calculations!$C$772:$Y$1155,16,0)),"",VLOOKUP('Choose Housekeeping Genes'!$C14,Calculations!$C$772:$Y$1155,16,0))</f>
        <v/>
      </c>
      <c r="AM783" s="22" t="str">
        <f>IF(ISERROR(VLOOKUP('Choose Housekeeping Genes'!$C14,Calculations!$C$772:$Y$1155,17,0)),"",VLOOKUP('Choose Housekeeping Genes'!$C14,Calculations!$C$772:$Y$1155,17,0))</f>
        <v/>
      </c>
      <c r="AN783" s="22" t="str">
        <f>IF(ISERROR(VLOOKUP('Choose Housekeeping Genes'!$C14,Calculations!$C$772:$Y$1155,18,0)),"",VLOOKUP('Choose Housekeeping Genes'!$C14,Calculations!$C$772:$Y$1155,18,0))</f>
        <v/>
      </c>
      <c r="AO783" s="22" t="str">
        <f>IF(ISERROR(VLOOKUP('Choose Housekeeping Genes'!$C14,Calculations!$C$772:$Y$1155,19,0)),"",VLOOKUP('Choose Housekeeping Genes'!$C14,Calculations!$C$772:$Y$1155,19,0))</f>
        <v/>
      </c>
      <c r="AP783" s="22" t="str">
        <f>IF(ISERROR(VLOOKUP('Choose Housekeeping Genes'!$C14,Calculations!$C$772:$Y$1155,20,0)),"",VLOOKUP('Choose Housekeeping Genes'!$C14,Calculations!$C$772:$Y$1155,20,0))</f>
        <v/>
      </c>
      <c r="AQ783" s="22" t="str">
        <f>IF(ISERROR(VLOOKUP('Choose Housekeeping Genes'!$C14,Calculations!$C$772:$Y$1155,21,0)),"",VLOOKUP('Choose Housekeeping Genes'!$C14,Calculations!$C$772:$Y$1155,21,0))</f>
        <v/>
      </c>
      <c r="AR783" s="22" t="str">
        <f>IF(ISERROR(VLOOKUP('Choose Housekeeping Genes'!$C14,Calculations!$C$772:$Y$1155,22,0)),"",VLOOKUP('Choose Housekeeping Genes'!$C14,Calculations!$C$772:$Y$1155,22,0))</f>
        <v/>
      </c>
      <c r="AS783" s="22" t="str">
        <f>IF(ISERROR(VLOOKUP('Choose Housekeeping Genes'!$C14,Calculations!$C$772:$Y$1155,23,0)),"",VLOOKUP('Choose Housekeeping Genes'!$C14,Calculations!$C$772:$Y$1155,23,0))</f>
        <v/>
      </c>
      <c r="AT783" s="36" t="str">
        <f t="shared" si="537"/>
        <v/>
      </c>
      <c r="AU783" s="36" t="str">
        <f t="shared" si="538"/>
        <v/>
      </c>
      <c r="AV783" s="36" t="str">
        <f t="shared" si="539"/>
        <v/>
      </c>
      <c r="AW783" s="36" t="str">
        <f t="shared" si="540"/>
        <v/>
      </c>
      <c r="AX783" s="36" t="str">
        <f t="shared" si="541"/>
        <v/>
      </c>
      <c r="AY783" s="36" t="str">
        <f t="shared" si="542"/>
        <v/>
      </c>
      <c r="AZ783" s="36" t="str">
        <f t="shared" si="543"/>
        <v/>
      </c>
      <c r="BA783" s="36" t="str">
        <f t="shared" si="544"/>
        <v/>
      </c>
      <c r="BB783" s="36" t="str">
        <f t="shared" si="545"/>
        <v/>
      </c>
      <c r="BC783" s="36" t="str">
        <f t="shared" si="546"/>
        <v/>
      </c>
      <c r="BD783" s="36" t="str">
        <f t="shared" si="547"/>
        <v/>
      </c>
      <c r="BE783" s="36" t="str">
        <f t="shared" si="548"/>
        <v/>
      </c>
      <c r="BF783" s="36" t="str">
        <f t="shared" si="549"/>
        <v/>
      </c>
      <c r="BG783" s="36" t="str">
        <f t="shared" si="550"/>
        <v/>
      </c>
      <c r="BH783" s="36" t="str">
        <f t="shared" si="551"/>
        <v/>
      </c>
      <c r="BI783" s="36" t="str">
        <f t="shared" si="552"/>
        <v/>
      </c>
      <c r="BJ783" s="36" t="str">
        <f t="shared" si="553"/>
        <v/>
      </c>
      <c r="BK783" s="36" t="str">
        <f t="shared" si="554"/>
        <v/>
      </c>
      <c r="BL783" s="36" t="str">
        <f t="shared" si="555"/>
        <v/>
      </c>
      <c r="BM783" s="36" t="str">
        <f t="shared" si="556"/>
        <v/>
      </c>
      <c r="BN783" s="38" t="e">
        <f t="shared" si="515"/>
        <v>#DIV/0!</v>
      </c>
      <c r="BO783" s="38" t="e">
        <f t="shared" si="516"/>
        <v>#DIV/0!</v>
      </c>
      <c r="BP783" s="39" t="str">
        <f t="shared" si="517"/>
        <v/>
      </c>
      <c r="BQ783" s="39" t="str">
        <f t="shared" si="518"/>
        <v/>
      </c>
      <c r="BR783" s="39" t="str">
        <f t="shared" si="519"/>
        <v/>
      </c>
      <c r="BS783" s="39" t="str">
        <f t="shared" si="520"/>
        <v/>
      </c>
      <c r="BT783" s="39" t="str">
        <f t="shared" si="521"/>
        <v/>
      </c>
      <c r="BU783" s="39" t="str">
        <f t="shared" si="522"/>
        <v/>
      </c>
      <c r="BV783" s="39" t="str">
        <f t="shared" si="523"/>
        <v/>
      </c>
      <c r="BW783" s="39" t="str">
        <f t="shared" si="524"/>
        <v/>
      </c>
      <c r="BX783" s="39" t="str">
        <f t="shared" si="525"/>
        <v/>
      </c>
      <c r="BY783" s="39" t="str">
        <f t="shared" si="526"/>
        <v/>
      </c>
      <c r="BZ783" s="39" t="str">
        <f t="shared" si="527"/>
        <v/>
      </c>
      <c r="CA783" s="39" t="str">
        <f t="shared" si="528"/>
        <v/>
      </c>
      <c r="CB783" s="39" t="str">
        <f t="shared" si="529"/>
        <v/>
      </c>
      <c r="CC783" s="39" t="str">
        <f t="shared" si="530"/>
        <v/>
      </c>
      <c r="CD783" s="39" t="str">
        <f t="shared" si="531"/>
        <v/>
      </c>
      <c r="CE783" s="39" t="str">
        <f t="shared" si="532"/>
        <v/>
      </c>
      <c r="CF783" s="39" t="str">
        <f t="shared" si="533"/>
        <v/>
      </c>
      <c r="CG783" s="39" t="str">
        <f t="shared" si="534"/>
        <v/>
      </c>
      <c r="CH783" s="39" t="str">
        <f t="shared" si="535"/>
        <v/>
      </c>
      <c r="CI783" s="39" t="str">
        <f t="shared" si="536"/>
        <v/>
      </c>
    </row>
    <row r="784" spans="1:87">
      <c r="A784" s="18"/>
      <c r="B784" s="15" t="str">
        <f>'Gene Table'!E783</f>
        <v>hsa-miR-24-2-5p</v>
      </c>
      <c r="C784" s="15" t="str">
        <f>'Gene Table'!B783</f>
        <v>A13</v>
      </c>
      <c r="D784" s="16" t="str">
        <f>IF(SUM('Test Sample Data'!D$3:D$98)&gt;10,IF(AND(ISNUMBER('Test Sample Data'!D783),'Test Sample Data'!D783&lt;$B$1,'Test Sample Data'!D783&gt;0),'Test Sample Data'!D783,$B$1),"")</f>
        <v/>
      </c>
      <c r="E784" s="17" t="str">
        <f>IF(SUM('Test Sample Data'!E$3:E$98)&gt;10,IF(AND(ISNUMBER('Test Sample Data'!E783),'Test Sample Data'!E783&lt;$B$1,'Test Sample Data'!E783&gt;0),'Test Sample Data'!E783,$B$1),"")</f>
        <v/>
      </c>
      <c r="F784" s="17" t="str">
        <f>IF(SUM('Test Sample Data'!F$3:F$98)&gt;10,IF(AND(ISNUMBER('Test Sample Data'!F783),'Test Sample Data'!F783&lt;$B$1,'Test Sample Data'!F783&gt;0),'Test Sample Data'!F783,$B$1),"")</f>
        <v/>
      </c>
      <c r="G784" s="17" t="str">
        <f>IF(SUM('Test Sample Data'!G$3:G$98)&gt;10,IF(AND(ISNUMBER('Test Sample Data'!G783),'Test Sample Data'!G783&lt;$B$1,'Test Sample Data'!G783&gt;0),'Test Sample Data'!G783,$B$1),"")</f>
        <v/>
      </c>
      <c r="H784" s="17" t="str">
        <f>IF(SUM('Test Sample Data'!H$3:H$98)&gt;10,IF(AND(ISNUMBER('Test Sample Data'!H783),'Test Sample Data'!H783&lt;$B$1,'Test Sample Data'!H783&gt;0),'Test Sample Data'!H783,$B$1),"")</f>
        <v/>
      </c>
      <c r="I784" s="17" t="str">
        <f>IF(SUM('Test Sample Data'!I$3:I$98)&gt;10,IF(AND(ISNUMBER('Test Sample Data'!I783),'Test Sample Data'!I783&lt;$B$1,'Test Sample Data'!I783&gt;0),'Test Sample Data'!I783,$B$1),"")</f>
        <v/>
      </c>
      <c r="J784" s="17" t="str">
        <f>IF(SUM('Test Sample Data'!J$3:J$98)&gt;10,IF(AND(ISNUMBER('Test Sample Data'!J783),'Test Sample Data'!J783&lt;$B$1,'Test Sample Data'!J783&gt;0),'Test Sample Data'!J783,$B$1),"")</f>
        <v/>
      </c>
      <c r="K784" s="17" t="str">
        <f>IF(SUM('Test Sample Data'!K$3:K$98)&gt;10,IF(AND(ISNUMBER('Test Sample Data'!K783),'Test Sample Data'!K783&lt;$B$1,'Test Sample Data'!K783&gt;0),'Test Sample Data'!K783,$B$1),"")</f>
        <v/>
      </c>
      <c r="L784" s="17" t="str">
        <f>IF(SUM('Test Sample Data'!L$3:L$98)&gt;10,IF(AND(ISNUMBER('Test Sample Data'!L783),'Test Sample Data'!L783&lt;$B$1,'Test Sample Data'!L783&gt;0),'Test Sample Data'!L783,$B$1),"")</f>
        <v/>
      </c>
      <c r="M784" s="17" t="str">
        <f>IF(SUM('Test Sample Data'!M$3:M$98)&gt;10,IF(AND(ISNUMBER('Test Sample Data'!M783),'Test Sample Data'!M783&lt;$B$1,'Test Sample Data'!M783&gt;0),'Test Sample Data'!M783,$B$1),"")</f>
        <v/>
      </c>
      <c r="N784" s="17" t="str">
        <f>'Gene Table'!E783</f>
        <v>hsa-miR-24-2-5p</v>
      </c>
      <c r="O784" s="17" t="str">
        <f>'Gene Table'!B783</f>
        <v>A13</v>
      </c>
      <c r="P784" s="17" t="str">
        <f>IF(SUM('Control Sample Data'!D$3:D$98)&gt;10,IF(AND(ISNUMBER('Control Sample Data'!D783),'Control Sample Data'!D783&lt;$B$1,'Control Sample Data'!D783&gt;0),'Control Sample Data'!D783,$B$1),"")</f>
        <v/>
      </c>
      <c r="Q784" s="17" t="str">
        <f>IF(SUM('Control Sample Data'!E$3:E$98)&gt;10,IF(AND(ISNUMBER('Control Sample Data'!E783),'Control Sample Data'!E783&lt;$B$1,'Control Sample Data'!E783&gt;0),'Control Sample Data'!E783,$B$1),"")</f>
        <v/>
      </c>
      <c r="R784" s="17" t="str">
        <f>IF(SUM('Control Sample Data'!F$3:F$98)&gt;10,IF(AND(ISNUMBER('Control Sample Data'!F783),'Control Sample Data'!F783&lt;$B$1,'Control Sample Data'!F783&gt;0),'Control Sample Data'!F783,$B$1),"")</f>
        <v/>
      </c>
      <c r="S784" s="17" t="str">
        <f>IF(SUM('Control Sample Data'!G$3:G$98)&gt;10,IF(AND(ISNUMBER('Control Sample Data'!G783),'Control Sample Data'!G783&lt;$B$1,'Control Sample Data'!G783&gt;0),'Control Sample Data'!G783,$B$1),"")</f>
        <v/>
      </c>
      <c r="T784" s="17" t="str">
        <f>IF(SUM('Control Sample Data'!H$3:H$98)&gt;10,IF(AND(ISNUMBER('Control Sample Data'!H783),'Control Sample Data'!H783&lt;$B$1,'Control Sample Data'!H783&gt;0),'Control Sample Data'!H783,$B$1),"")</f>
        <v/>
      </c>
      <c r="U784" s="17" t="str">
        <f>IF(SUM('Control Sample Data'!I$3:I$98)&gt;10,IF(AND(ISNUMBER('Control Sample Data'!I783),'Control Sample Data'!I783&lt;$B$1,'Control Sample Data'!I783&gt;0),'Control Sample Data'!I783,$B$1),"")</f>
        <v/>
      </c>
      <c r="V784" s="17" t="str">
        <f>IF(SUM('Control Sample Data'!J$3:J$98)&gt;10,IF(AND(ISNUMBER('Control Sample Data'!J783),'Control Sample Data'!J783&lt;$B$1,'Control Sample Data'!J783&gt;0),'Control Sample Data'!J783,$B$1),"")</f>
        <v/>
      </c>
      <c r="W784" s="17" t="str">
        <f>IF(SUM('Control Sample Data'!K$3:K$98)&gt;10,IF(AND(ISNUMBER('Control Sample Data'!K783),'Control Sample Data'!K783&lt;$B$1,'Control Sample Data'!K783&gt;0),'Control Sample Data'!K783,$B$1),"")</f>
        <v/>
      </c>
      <c r="X784" s="17" t="str">
        <f>IF(SUM('Control Sample Data'!L$3:L$98)&gt;10,IF(AND(ISNUMBER('Control Sample Data'!L783),'Control Sample Data'!L783&lt;$B$1,'Control Sample Data'!L783&gt;0),'Control Sample Data'!L783,$B$1),"")</f>
        <v/>
      </c>
      <c r="Y784" s="17" t="str">
        <f>IF(SUM('Control Sample Data'!M$3:M$98)&gt;10,IF(AND(ISNUMBER('Control Sample Data'!M783),'Control Sample Data'!M783&lt;$B$1,'Control Sample Data'!M783&gt;0),'Control Sample Data'!M783,$B$1),"")</f>
        <v/>
      </c>
      <c r="Z784" s="22" t="str">
        <f>IF(ISERROR(VLOOKUP('Choose Housekeeping Genes'!$C15,Calculations!$C$772:$M$1155,2,0)),"",VLOOKUP('Choose Housekeeping Genes'!$C15,Calculations!$C$772:$M$1155,2,0))</f>
        <v/>
      </c>
      <c r="AA784" s="22" t="str">
        <f>IF(ISERROR(VLOOKUP('Choose Housekeeping Genes'!$C15,Calculations!$C$772:$M$1155,3,0)),"",VLOOKUP('Choose Housekeeping Genes'!$C15,Calculations!$C$772:$M$1155,3,0))</f>
        <v/>
      </c>
      <c r="AB784" s="22" t="str">
        <f>IF(ISERROR(VLOOKUP('Choose Housekeeping Genes'!$C15,Calculations!$C$772:$M$1155,4,0)),"",VLOOKUP('Choose Housekeeping Genes'!$C15,Calculations!$C$772:$M$1155,4,0))</f>
        <v/>
      </c>
      <c r="AC784" s="22" t="str">
        <f>IF(ISERROR(VLOOKUP('Choose Housekeeping Genes'!$C15,Calculations!$C$772:$M$1155,5,0)),"",VLOOKUP('Choose Housekeeping Genes'!$C15,Calculations!$C$772:$M$1155,5,0))</f>
        <v/>
      </c>
      <c r="AD784" s="22" t="str">
        <f>IF(ISERROR(VLOOKUP('Choose Housekeeping Genes'!$C15,Calculations!$C$772:$M$1155,6,0)),"",VLOOKUP('Choose Housekeeping Genes'!$C15,Calculations!$C$772:$M$1155,6,0))</f>
        <v/>
      </c>
      <c r="AE784" s="22" t="str">
        <f>IF(ISERROR(VLOOKUP('Choose Housekeeping Genes'!$C15,Calculations!$C$772:$M$1155,7,0)),"",VLOOKUP('Choose Housekeeping Genes'!$C15,Calculations!$C$772:$M$1155,7,0))</f>
        <v/>
      </c>
      <c r="AF784" s="22" t="str">
        <f>IF(ISERROR(VLOOKUP('Choose Housekeeping Genes'!$C15,Calculations!$C$772:$M$1155,8,0)),"",VLOOKUP('Choose Housekeeping Genes'!$C15,Calculations!$C$772:$M$1155,8,0))</f>
        <v/>
      </c>
      <c r="AG784" s="22" t="str">
        <f>IF(ISERROR(VLOOKUP('Choose Housekeeping Genes'!$C15,Calculations!$C$772:$M$1155,9,0)),"",VLOOKUP('Choose Housekeeping Genes'!$C15,Calculations!$C$772:$M$1155,9,0))</f>
        <v/>
      </c>
      <c r="AH784" s="22" t="str">
        <f>IF(ISERROR(VLOOKUP('Choose Housekeeping Genes'!$C15,Calculations!$C$772:$M$1155,10,0)),"",VLOOKUP('Choose Housekeeping Genes'!$C15,Calculations!$C$772:$M$1155,10,0))</f>
        <v/>
      </c>
      <c r="AI784" s="22" t="str">
        <f>IF(ISERROR(VLOOKUP('Choose Housekeeping Genes'!$C15,Calculations!$C$772:$M$1155,11,0)),"",VLOOKUP('Choose Housekeeping Genes'!$C15,Calculations!$C$772:$M$1155,11,0))</f>
        <v/>
      </c>
      <c r="AJ784" s="22" t="str">
        <f>IF(ISERROR(VLOOKUP('Choose Housekeeping Genes'!$C15,Calculations!$C$772:$Y$1155,14,0)),"",VLOOKUP('Choose Housekeeping Genes'!$C15,Calculations!$C$772:$Y$1155,14,0))</f>
        <v/>
      </c>
      <c r="AK784" s="22" t="str">
        <f>IF(ISERROR(VLOOKUP('Choose Housekeeping Genes'!$C15,Calculations!$C$772:$Y$1155,15,0)),"",VLOOKUP('Choose Housekeeping Genes'!$C15,Calculations!$C$772:$Y$1155,15,0))</f>
        <v/>
      </c>
      <c r="AL784" s="22" t="str">
        <f>IF(ISERROR(VLOOKUP('Choose Housekeeping Genes'!$C15,Calculations!$C$772:$Y$1155,16,0)),"",VLOOKUP('Choose Housekeeping Genes'!$C15,Calculations!$C$772:$Y$1155,16,0))</f>
        <v/>
      </c>
      <c r="AM784" s="22" t="str">
        <f>IF(ISERROR(VLOOKUP('Choose Housekeeping Genes'!$C15,Calculations!$C$772:$Y$1155,17,0)),"",VLOOKUP('Choose Housekeeping Genes'!$C15,Calculations!$C$772:$Y$1155,17,0))</f>
        <v/>
      </c>
      <c r="AN784" s="22" t="str">
        <f>IF(ISERROR(VLOOKUP('Choose Housekeeping Genes'!$C15,Calculations!$C$772:$Y$1155,18,0)),"",VLOOKUP('Choose Housekeeping Genes'!$C15,Calculations!$C$772:$Y$1155,18,0))</f>
        <v/>
      </c>
      <c r="AO784" s="22" t="str">
        <f>IF(ISERROR(VLOOKUP('Choose Housekeeping Genes'!$C15,Calculations!$C$772:$Y$1155,19,0)),"",VLOOKUP('Choose Housekeeping Genes'!$C15,Calculations!$C$772:$Y$1155,19,0))</f>
        <v/>
      </c>
      <c r="AP784" s="22" t="str">
        <f>IF(ISERROR(VLOOKUP('Choose Housekeeping Genes'!$C15,Calculations!$C$772:$Y$1155,20,0)),"",VLOOKUP('Choose Housekeeping Genes'!$C15,Calculations!$C$772:$Y$1155,20,0))</f>
        <v/>
      </c>
      <c r="AQ784" s="22" t="str">
        <f>IF(ISERROR(VLOOKUP('Choose Housekeeping Genes'!$C15,Calculations!$C$772:$Y$1155,21,0)),"",VLOOKUP('Choose Housekeeping Genes'!$C15,Calculations!$C$772:$Y$1155,21,0))</f>
        <v/>
      </c>
      <c r="AR784" s="22" t="str">
        <f>IF(ISERROR(VLOOKUP('Choose Housekeeping Genes'!$C15,Calculations!$C$772:$Y$1155,22,0)),"",VLOOKUP('Choose Housekeeping Genes'!$C15,Calculations!$C$772:$Y$1155,22,0))</f>
        <v/>
      </c>
      <c r="AS784" s="22" t="str">
        <f>IF(ISERROR(VLOOKUP('Choose Housekeeping Genes'!$C15,Calculations!$C$772:$Y$1155,23,0)),"",VLOOKUP('Choose Housekeeping Genes'!$C15,Calculations!$C$772:$Y$1155,23,0))</f>
        <v/>
      </c>
      <c r="AT784" s="36" t="str">
        <f t="shared" si="537"/>
        <v/>
      </c>
      <c r="AU784" s="36" t="str">
        <f t="shared" si="538"/>
        <v/>
      </c>
      <c r="AV784" s="36" t="str">
        <f t="shared" si="539"/>
        <v/>
      </c>
      <c r="AW784" s="36" t="str">
        <f t="shared" si="540"/>
        <v/>
      </c>
      <c r="AX784" s="36" t="str">
        <f t="shared" si="541"/>
        <v/>
      </c>
      <c r="AY784" s="36" t="str">
        <f t="shared" si="542"/>
        <v/>
      </c>
      <c r="AZ784" s="36" t="str">
        <f t="shared" si="543"/>
        <v/>
      </c>
      <c r="BA784" s="36" t="str">
        <f t="shared" si="544"/>
        <v/>
      </c>
      <c r="BB784" s="36" t="str">
        <f t="shared" si="545"/>
        <v/>
      </c>
      <c r="BC784" s="36" t="str">
        <f t="shared" si="546"/>
        <v/>
      </c>
      <c r="BD784" s="36" t="str">
        <f t="shared" si="547"/>
        <v/>
      </c>
      <c r="BE784" s="36" t="str">
        <f t="shared" si="548"/>
        <v/>
      </c>
      <c r="BF784" s="36" t="str">
        <f t="shared" si="549"/>
        <v/>
      </c>
      <c r="BG784" s="36" t="str">
        <f t="shared" si="550"/>
        <v/>
      </c>
      <c r="BH784" s="36" t="str">
        <f t="shared" si="551"/>
        <v/>
      </c>
      <c r="BI784" s="36" t="str">
        <f t="shared" si="552"/>
        <v/>
      </c>
      <c r="BJ784" s="36" t="str">
        <f t="shared" si="553"/>
        <v/>
      </c>
      <c r="BK784" s="36" t="str">
        <f t="shared" si="554"/>
        <v/>
      </c>
      <c r="BL784" s="36" t="str">
        <f t="shared" si="555"/>
        <v/>
      </c>
      <c r="BM784" s="36" t="str">
        <f t="shared" si="556"/>
        <v/>
      </c>
      <c r="BN784" s="38" t="e">
        <f t="shared" si="515"/>
        <v>#DIV/0!</v>
      </c>
      <c r="BO784" s="38" t="e">
        <f t="shared" si="516"/>
        <v>#DIV/0!</v>
      </c>
      <c r="BP784" s="39" t="str">
        <f t="shared" si="517"/>
        <v/>
      </c>
      <c r="BQ784" s="39" t="str">
        <f t="shared" si="518"/>
        <v/>
      </c>
      <c r="BR784" s="39" t="str">
        <f t="shared" si="519"/>
        <v/>
      </c>
      <c r="BS784" s="39" t="str">
        <f t="shared" si="520"/>
        <v/>
      </c>
      <c r="BT784" s="39" t="str">
        <f t="shared" si="521"/>
        <v/>
      </c>
      <c r="BU784" s="39" t="str">
        <f t="shared" si="522"/>
        <v/>
      </c>
      <c r="BV784" s="39" t="str">
        <f t="shared" si="523"/>
        <v/>
      </c>
      <c r="BW784" s="39" t="str">
        <f t="shared" si="524"/>
        <v/>
      </c>
      <c r="BX784" s="39" t="str">
        <f t="shared" si="525"/>
        <v/>
      </c>
      <c r="BY784" s="39" t="str">
        <f t="shared" si="526"/>
        <v/>
      </c>
      <c r="BZ784" s="39" t="str">
        <f t="shared" si="527"/>
        <v/>
      </c>
      <c r="CA784" s="39" t="str">
        <f t="shared" si="528"/>
        <v/>
      </c>
      <c r="CB784" s="39" t="str">
        <f t="shared" si="529"/>
        <v/>
      </c>
      <c r="CC784" s="39" t="str">
        <f t="shared" si="530"/>
        <v/>
      </c>
      <c r="CD784" s="39" t="str">
        <f t="shared" si="531"/>
        <v/>
      </c>
      <c r="CE784" s="39" t="str">
        <f t="shared" si="532"/>
        <v/>
      </c>
      <c r="CF784" s="39" t="str">
        <f t="shared" si="533"/>
        <v/>
      </c>
      <c r="CG784" s="39" t="str">
        <f t="shared" si="534"/>
        <v/>
      </c>
      <c r="CH784" s="39" t="str">
        <f t="shared" si="535"/>
        <v/>
      </c>
      <c r="CI784" s="39" t="str">
        <f t="shared" si="536"/>
        <v/>
      </c>
    </row>
    <row r="785" spans="1:87">
      <c r="A785" s="18"/>
      <c r="B785" s="15" t="str">
        <f>'Gene Table'!E784</f>
        <v>hsa-miR-3202</v>
      </c>
      <c r="C785" s="15" t="str">
        <f>'Gene Table'!B784</f>
        <v>A14</v>
      </c>
      <c r="D785" s="16" t="str">
        <f>IF(SUM('Test Sample Data'!D$3:D$98)&gt;10,IF(AND(ISNUMBER('Test Sample Data'!D784),'Test Sample Data'!D784&lt;$B$1,'Test Sample Data'!D784&gt;0),'Test Sample Data'!D784,$B$1),"")</f>
        <v/>
      </c>
      <c r="E785" s="17" t="str">
        <f>IF(SUM('Test Sample Data'!E$3:E$98)&gt;10,IF(AND(ISNUMBER('Test Sample Data'!E784),'Test Sample Data'!E784&lt;$B$1,'Test Sample Data'!E784&gt;0),'Test Sample Data'!E784,$B$1),"")</f>
        <v/>
      </c>
      <c r="F785" s="17" t="str">
        <f>IF(SUM('Test Sample Data'!F$3:F$98)&gt;10,IF(AND(ISNUMBER('Test Sample Data'!F784),'Test Sample Data'!F784&lt;$B$1,'Test Sample Data'!F784&gt;0),'Test Sample Data'!F784,$B$1),"")</f>
        <v/>
      </c>
      <c r="G785" s="17" t="str">
        <f>IF(SUM('Test Sample Data'!G$3:G$98)&gt;10,IF(AND(ISNUMBER('Test Sample Data'!G784),'Test Sample Data'!G784&lt;$B$1,'Test Sample Data'!G784&gt;0),'Test Sample Data'!G784,$B$1),"")</f>
        <v/>
      </c>
      <c r="H785" s="17" t="str">
        <f>IF(SUM('Test Sample Data'!H$3:H$98)&gt;10,IF(AND(ISNUMBER('Test Sample Data'!H784),'Test Sample Data'!H784&lt;$B$1,'Test Sample Data'!H784&gt;0),'Test Sample Data'!H784,$B$1),"")</f>
        <v/>
      </c>
      <c r="I785" s="17" t="str">
        <f>IF(SUM('Test Sample Data'!I$3:I$98)&gt;10,IF(AND(ISNUMBER('Test Sample Data'!I784),'Test Sample Data'!I784&lt;$B$1,'Test Sample Data'!I784&gt;0),'Test Sample Data'!I784,$B$1),"")</f>
        <v/>
      </c>
      <c r="J785" s="17" t="str">
        <f>IF(SUM('Test Sample Data'!J$3:J$98)&gt;10,IF(AND(ISNUMBER('Test Sample Data'!J784),'Test Sample Data'!J784&lt;$B$1,'Test Sample Data'!J784&gt;0),'Test Sample Data'!J784,$B$1),"")</f>
        <v/>
      </c>
      <c r="K785" s="17" t="str">
        <f>IF(SUM('Test Sample Data'!K$3:K$98)&gt;10,IF(AND(ISNUMBER('Test Sample Data'!K784),'Test Sample Data'!K784&lt;$B$1,'Test Sample Data'!K784&gt;0),'Test Sample Data'!K784,$B$1),"")</f>
        <v/>
      </c>
      <c r="L785" s="17" t="str">
        <f>IF(SUM('Test Sample Data'!L$3:L$98)&gt;10,IF(AND(ISNUMBER('Test Sample Data'!L784),'Test Sample Data'!L784&lt;$B$1,'Test Sample Data'!L784&gt;0),'Test Sample Data'!L784,$B$1),"")</f>
        <v/>
      </c>
      <c r="M785" s="17" t="str">
        <f>IF(SUM('Test Sample Data'!M$3:M$98)&gt;10,IF(AND(ISNUMBER('Test Sample Data'!M784),'Test Sample Data'!M784&lt;$B$1,'Test Sample Data'!M784&gt;0),'Test Sample Data'!M784,$B$1),"")</f>
        <v/>
      </c>
      <c r="N785" s="17" t="str">
        <f>'Gene Table'!E784</f>
        <v>hsa-miR-3202</v>
      </c>
      <c r="O785" s="17" t="str">
        <f>'Gene Table'!B784</f>
        <v>A14</v>
      </c>
      <c r="P785" s="17" t="str">
        <f>IF(SUM('Control Sample Data'!D$3:D$98)&gt;10,IF(AND(ISNUMBER('Control Sample Data'!D784),'Control Sample Data'!D784&lt;$B$1,'Control Sample Data'!D784&gt;0),'Control Sample Data'!D784,$B$1),"")</f>
        <v/>
      </c>
      <c r="Q785" s="17" t="str">
        <f>IF(SUM('Control Sample Data'!E$3:E$98)&gt;10,IF(AND(ISNUMBER('Control Sample Data'!E784),'Control Sample Data'!E784&lt;$B$1,'Control Sample Data'!E784&gt;0),'Control Sample Data'!E784,$B$1),"")</f>
        <v/>
      </c>
      <c r="R785" s="17" t="str">
        <f>IF(SUM('Control Sample Data'!F$3:F$98)&gt;10,IF(AND(ISNUMBER('Control Sample Data'!F784),'Control Sample Data'!F784&lt;$B$1,'Control Sample Data'!F784&gt;0),'Control Sample Data'!F784,$B$1),"")</f>
        <v/>
      </c>
      <c r="S785" s="17" t="str">
        <f>IF(SUM('Control Sample Data'!G$3:G$98)&gt;10,IF(AND(ISNUMBER('Control Sample Data'!G784),'Control Sample Data'!G784&lt;$B$1,'Control Sample Data'!G784&gt;0),'Control Sample Data'!G784,$B$1),"")</f>
        <v/>
      </c>
      <c r="T785" s="17" t="str">
        <f>IF(SUM('Control Sample Data'!H$3:H$98)&gt;10,IF(AND(ISNUMBER('Control Sample Data'!H784),'Control Sample Data'!H784&lt;$B$1,'Control Sample Data'!H784&gt;0),'Control Sample Data'!H784,$B$1),"")</f>
        <v/>
      </c>
      <c r="U785" s="17" t="str">
        <f>IF(SUM('Control Sample Data'!I$3:I$98)&gt;10,IF(AND(ISNUMBER('Control Sample Data'!I784),'Control Sample Data'!I784&lt;$B$1,'Control Sample Data'!I784&gt;0),'Control Sample Data'!I784,$B$1),"")</f>
        <v/>
      </c>
      <c r="V785" s="17" t="str">
        <f>IF(SUM('Control Sample Data'!J$3:J$98)&gt;10,IF(AND(ISNUMBER('Control Sample Data'!J784),'Control Sample Data'!J784&lt;$B$1,'Control Sample Data'!J784&gt;0),'Control Sample Data'!J784,$B$1),"")</f>
        <v/>
      </c>
      <c r="W785" s="17" t="str">
        <f>IF(SUM('Control Sample Data'!K$3:K$98)&gt;10,IF(AND(ISNUMBER('Control Sample Data'!K784),'Control Sample Data'!K784&lt;$B$1,'Control Sample Data'!K784&gt;0),'Control Sample Data'!K784,$B$1),"")</f>
        <v/>
      </c>
      <c r="X785" s="17" t="str">
        <f>IF(SUM('Control Sample Data'!L$3:L$98)&gt;10,IF(AND(ISNUMBER('Control Sample Data'!L784),'Control Sample Data'!L784&lt;$B$1,'Control Sample Data'!L784&gt;0),'Control Sample Data'!L784,$B$1),"")</f>
        <v/>
      </c>
      <c r="Y785" s="17" t="str">
        <f>IF(SUM('Control Sample Data'!M$3:M$98)&gt;10,IF(AND(ISNUMBER('Control Sample Data'!M784),'Control Sample Data'!M784&lt;$B$1,'Control Sample Data'!M784&gt;0),'Control Sample Data'!M784,$B$1),"")</f>
        <v/>
      </c>
      <c r="Z785" s="22" t="str">
        <f>IF(ISERROR(VLOOKUP('Choose Housekeeping Genes'!$C16,Calculations!$C$772:$M$1155,2,0)),"",VLOOKUP('Choose Housekeeping Genes'!$C16,Calculations!$C$772:$M$1155,2,0))</f>
        <v/>
      </c>
      <c r="AA785" s="22" t="str">
        <f>IF(ISERROR(VLOOKUP('Choose Housekeeping Genes'!$C16,Calculations!$C$772:$M$1155,3,0)),"",VLOOKUP('Choose Housekeeping Genes'!$C16,Calculations!$C$772:$M$1155,3,0))</f>
        <v/>
      </c>
      <c r="AB785" s="22" t="str">
        <f>IF(ISERROR(VLOOKUP('Choose Housekeeping Genes'!$C16,Calculations!$C$772:$M$1155,4,0)),"",VLOOKUP('Choose Housekeeping Genes'!$C16,Calculations!$C$772:$M$1155,4,0))</f>
        <v/>
      </c>
      <c r="AC785" s="22" t="str">
        <f>IF(ISERROR(VLOOKUP('Choose Housekeeping Genes'!$C16,Calculations!$C$772:$M$1155,5,0)),"",VLOOKUP('Choose Housekeeping Genes'!$C16,Calculations!$C$772:$M$1155,5,0))</f>
        <v/>
      </c>
      <c r="AD785" s="22" t="str">
        <f>IF(ISERROR(VLOOKUP('Choose Housekeeping Genes'!$C16,Calculations!$C$772:$M$1155,6,0)),"",VLOOKUP('Choose Housekeeping Genes'!$C16,Calculations!$C$772:$M$1155,6,0))</f>
        <v/>
      </c>
      <c r="AE785" s="22" t="str">
        <f>IF(ISERROR(VLOOKUP('Choose Housekeeping Genes'!$C16,Calculations!$C$772:$M$1155,7,0)),"",VLOOKUP('Choose Housekeeping Genes'!$C16,Calculations!$C$772:$M$1155,7,0))</f>
        <v/>
      </c>
      <c r="AF785" s="22" t="str">
        <f>IF(ISERROR(VLOOKUP('Choose Housekeeping Genes'!$C16,Calculations!$C$772:$M$1155,8,0)),"",VLOOKUP('Choose Housekeeping Genes'!$C16,Calculations!$C$772:$M$1155,8,0))</f>
        <v/>
      </c>
      <c r="AG785" s="22" t="str">
        <f>IF(ISERROR(VLOOKUP('Choose Housekeeping Genes'!$C16,Calculations!$C$772:$M$1155,9,0)),"",VLOOKUP('Choose Housekeeping Genes'!$C16,Calculations!$C$772:$M$1155,9,0))</f>
        <v/>
      </c>
      <c r="AH785" s="22" t="str">
        <f>IF(ISERROR(VLOOKUP('Choose Housekeeping Genes'!$C16,Calculations!$C$772:$M$1155,10,0)),"",VLOOKUP('Choose Housekeeping Genes'!$C16,Calculations!$C$772:$M$1155,10,0))</f>
        <v/>
      </c>
      <c r="AI785" s="22" t="str">
        <f>IF(ISERROR(VLOOKUP('Choose Housekeeping Genes'!$C16,Calculations!$C$772:$M$1155,11,0)),"",VLOOKUP('Choose Housekeeping Genes'!$C16,Calculations!$C$772:$M$1155,11,0))</f>
        <v/>
      </c>
      <c r="AJ785" s="22" t="str">
        <f>IF(ISERROR(VLOOKUP('Choose Housekeeping Genes'!$C16,Calculations!$C$772:$Y$1155,14,0)),"",VLOOKUP('Choose Housekeeping Genes'!$C16,Calculations!$C$772:$Y$1155,14,0))</f>
        <v/>
      </c>
      <c r="AK785" s="22" t="str">
        <f>IF(ISERROR(VLOOKUP('Choose Housekeeping Genes'!$C16,Calculations!$C$772:$Y$1155,15,0)),"",VLOOKUP('Choose Housekeeping Genes'!$C16,Calculations!$C$772:$Y$1155,15,0))</f>
        <v/>
      </c>
      <c r="AL785" s="22" t="str">
        <f>IF(ISERROR(VLOOKUP('Choose Housekeeping Genes'!$C16,Calculations!$C$772:$Y$1155,16,0)),"",VLOOKUP('Choose Housekeeping Genes'!$C16,Calculations!$C$772:$Y$1155,16,0))</f>
        <v/>
      </c>
      <c r="AM785" s="22" t="str">
        <f>IF(ISERROR(VLOOKUP('Choose Housekeeping Genes'!$C16,Calculations!$C$772:$Y$1155,17,0)),"",VLOOKUP('Choose Housekeeping Genes'!$C16,Calculations!$C$772:$Y$1155,17,0))</f>
        <v/>
      </c>
      <c r="AN785" s="22" t="str">
        <f>IF(ISERROR(VLOOKUP('Choose Housekeeping Genes'!$C16,Calculations!$C$772:$Y$1155,18,0)),"",VLOOKUP('Choose Housekeeping Genes'!$C16,Calculations!$C$772:$Y$1155,18,0))</f>
        <v/>
      </c>
      <c r="AO785" s="22" t="str">
        <f>IF(ISERROR(VLOOKUP('Choose Housekeeping Genes'!$C16,Calculations!$C$772:$Y$1155,19,0)),"",VLOOKUP('Choose Housekeeping Genes'!$C16,Calculations!$C$772:$Y$1155,19,0))</f>
        <v/>
      </c>
      <c r="AP785" s="22" t="str">
        <f>IF(ISERROR(VLOOKUP('Choose Housekeeping Genes'!$C16,Calculations!$C$772:$Y$1155,20,0)),"",VLOOKUP('Choose Housekeeping Genes'!$C16,Calculations!$C$772:$Y$1155,20,0))</f>
        <v/>
      </c>
      <c r="AQ785" s="22" t="str">
        <f>IF(ISERROR(VLOOKUP('Choose Housekeeping Genes'!$C16,Calculations!$C$772:$Y$1155,21,0)),"",VLOOKUP('Choose Housekeeping Genes'!$C16,Calculations!$C$772:$Y$1155,21,0))</f>
        <v/>
      </c>
      <c r="AR785" s="22" t="str">
        <f>IF(ISERROR(VLOOKUP('Choose Housekeeping Genes'!$C16,Calculations!$C$772:$Y$1155,22,0)),"",VLOOKUP('Choose Housekeeping Genes'!$C16,Calculations!$C$772:$Y$1155,22,0))</f>
        <v/>
      </c>
      <c r="AS785" s="22" t="str">
        <f>IF(ISERROR(VLOOKUP('Choose Housekeeping Genes'!$C16,Calculations!$C$772:$Y$1155,23,0)),"",VLOOKUP('Choose Housekeeping Genes'!$C16,Calculations!$C$772:$Y$1155,23,0))</f>
        <v/>
      </c>
      <c r="AT785" s="36" t="str">
        <f t="shared" si="537"/>
        <v/>
      </c>
      <c r="AU785" s="36" t="str">
        <f t="shared" si="538"/>
        <v/>
      </c>
      <c r="AV785" s="36" t="str">
        <f t="shared" si="539"/>
        <v/>
      </c>
      <c r="AW785" s="36" t="str">
        <f t="shared" si="540"/>
        <v/>
      </c>
      <c r="AX785" s="36" t="str">
        <f t="shared" si="541"/>
        <v/>
      </c>
      <c r="AY785" s="36" t="str">
        <f t="shared" si="542"/>
        <v/>
      </c>
      <c r="AZ785" s="36" t="str">
        <f t="shared" si="543"/>
        <v/>
      </c>
      <c r="BA785" s="36" t="str">
        <f t="shared" si="544"/>
        <v/>
      </c>
      <c r="BB785" s="36" t="str">
        <f t="shared" si="545"/>
        <v/>
      </c>
      <c r="BC785" s="36" t="str">
        <f t="shared" si="546"/>
        <v/>
      </c>
      <c r="BD785" s="36" t="str">
        <f t="shared" si="547"/>
        <v/>
      </c>
      <c r="BE785" s="36" t="str">
        <f t="shared" si="548"/>
        <v/>
      </c>
      <c r="BF785" s="36" t="str">
        <f t="shared" si="549"/>
        <v/>
      </c>
      <c r="BG785" s="36" t="str">
        <f t="shared" si="550"/>
        <v/>
      </c>
      <c r="BH785" s="36" t="str">
        <f t="shared" si="551"/>
        <v/>
      </c>
      <c r="BI785" s="36" t="str">
        <f t="shared" si="552"/>
        <v/>
      </c>
      <c r="BJ785" s="36" t="str">
        <f t="shared" si="553"/>
        <v/>
      </c>
      <c r="BK785" s="36" t="str">
        <f t="shared" si="554"/>
        <v/>
      </c>
      <c r="BL785" s="36" t="str">
        <f t="shared" si="555"/>
        <v/>
      </c>
      <c r="BM785" s="36" t="str">
        <f t="shared" si="556"/>
        <v/>
      </c>
      <c r="BN785" s="38" t="e">
        <f t="shared" si="515"/>
        <v>#DIV/0!</v>
      </c>
      <c r="BO785" s="38" t="e">
        <f t="shared" si="516"/>
        <v>#DIV/0!</v>
      </c>
      <c r="BP785" s="39" t="str">
        <f t="shared" si="517"/>
        <v/>
      </c>
      <c r="BQ785" s="39" t="str">
        <f t="shared" si="518"/>
        <v/>
      </c>
      <c r="BR785" s="39" t="str">
        <f t="shared" si="519"/>
        <v/>
      </c>
      <c r="BS785" s="39" t="str">
        <f t="shared" si="520"/>
        <v/>
      </c>
      <c r="BT785" s="39" t="str">
        <f t="shared" si="521"/>
        <v/>
      </c>
      <c r="BU785" s="39" t="str">
        <f t="shared" si="522"/>
        <v/>
      </c>
      <c r="BV785" s="39" t="str">
        <f t="shared" si="523"/>
        <v/>
      </c>
      <c r="BW785" s="39" t="str">
        <f t="shared" si="524"/>
        <v/>
      </c>
      <c r="BX785" s="39" t="str">
        <f t="shared" si="525"/>
        <v/>
      </c>
      <c r="BY785" s="39" t="str">
        <f t="shared" si="526"/>
        <v/>
      </c>
      <c r="BZ785" s="39" t="str">
        <f t="shared" si="527"/>
        <v/>
      </c>
      <c r="CA785" s="39" t="str">
        <f t="shared" si="528"/>
        <v/>
      </c>
      <c r="CB785" s="39" t="str">
        <f t="shared" si="529"/>
        <v/>
      </c>
      <c r="CC785" s="39" t="str">
        <f t="shared" si="530"/>
        <v/>
      </c>
      <c r="CD785" s="39" t="str">
        <f t="shared" si="531"/>
        <v/>
      </c>
      <c r="CE785" s="39" t="str">
        <f t="shared" si="532"/>
        <v/>
      </c>
      <c r="CF785" s="39" t="str">
        <f t="shared" si="533"/>
        <v/>
      </c>
      <c r="CG785" s="39" t="str">
        <f t="shared" si="534"/>
        <v/>
      </c>
      <c r="CH785" s="39" t="str">
        <f t="shared" si="535"/>
        <v/>
      </c>
      <c r="CI785" s="39" t="str">
        <f t="shared" si="536"/>
        <v/>
      </c>
    </row>
    <row r="786" spans="1:87">
      <c r="A786" s="18"/>
      <c r="B786" s="15" t="str">
        <f>'Gene Table'!E785</f>
        <v>hsa-miR-25-5p</v>
      </c>
      <c r="C786" s="15" t="str">
        <f>'Gene Table'!B785</f>
        <v>A15</v>
      </c>
      <c r="D786" s="16" t="str">
        <f>IF(SUM('Test Sample Data'!D$3:D$98)&gt;10,IF(AND(ISNUMBER('Test Sample Data'!D785),'Test Sample Data'!D785&lt;$B$1,'Test Sample Data'!D785&gt;0),'Test Sample Data'!D785,$B$1),"")</f>
        <v/>
      </c>
      <c r="E786" s="17" t="str">
        <f>IF(SUM('Test Sample Data'!E$3:E$98)&gt;10,IF(AND(ISNUMBER('Test Sample Data'!E785),'Test Sample Data'!E785&lt;$B$1,'Test Sample Data'!E785&gt;0),'Test Sample Data'!E785,$B$1),"")</f>
        <v/>
      </c>
      <c r="F786" s="17" t="str">
        <f>IF(SUM('Test Sample Data'!F$3:F$98)&gt;10,IF(AND(ISNUMBER('Test Sample Data'!F785),'Test Sample Data'!F785&lt;$B$1,'Test Sample Data'!F785&gt;0),'Test Sample Data'!F785,$B$1),"")</f>
        <v/>
      </c>
      <c r="G786" s="17" t="str">
        <f>IF(SUM('Test Sample Data'!G$3:G$98)&gt;10,IF(AND(ISNUMBER('Test Sample Data'!G785),'Test Sample Data'!G785&lt;$B$1,'Test Sample Data'!G785&gt;0),'Test Sample Data'!G785,$B$1),"")</f>
        <v/>
      </c>
      <c r="H786" s="17" t="str">
        <f>IF(SUM('Test Sample Data'!H$3:H$98)&gt;10,IF(AND(ISNUMBER('Test Sample Data'!H785),'Test Sample Data'!H785&lt;$B$1,'Test Sample Data'!H785&gt;0),'Test Sample Data'!H785,$B$1),"")</f>
        <v/>
      </c>
      <c r="I786" s="17" t="str">
        <f>IF(SUM('Test Sample Data'!I$3:I$98)&gt;10,IF(AND(ISNUMBER('Test Sample Data'!I785),'Test Sample Data'!I785&lt;$B$1,'Test Sample Data'!I785&gt;0),'Test Sample Data'!I785,$B$1),"")</f>
        <v/>
      </c>
      <c r="J786" s="17" t="str">
        <f>IF(SUM('Test Sample Data'!J$3:J$98)&gt;10,IF(AND(ISNUMBER('Test Sample Data'!J785),'Test Sample Data'!J785&lt;$B$1,'Test Sample Data'!J785&gt;0),'Test Sample Data'!J785,$B$1),"")</f>
        <v/>
      </c>
      <c r="K786" s="17" t="str">
        <f>IF(SUM('Test Sample Data'!K$3:K$98)&gt;10,IF(AND(ISNUMBER('Test Sample Data'!K785),'Test Sample Data'!K785&lt;$B$1,'Test Sample Data'!K785&gt;0),'Test Sample Data'!K785,$B$1),"")</f>
        <v/>
      </c>
      <c r="L786" s="17" t="str">
        <f>IF(SUM('Test Sample Data'!L$3:L$98)&gt;10,IF(AND(ISNUMBER('Test Sample Data'!L785),'Test Sample Data'!L785&lt;$B$1,'Test Sample Data'!L785&gt;0),'Test Sample Data'!L785,$B$1),"")</f>
        <v/>
      </c>
      <c r="M786" s="17" t="str">
        <f>IF(SUM('Test Sample Data'!M$3:M$98)&gt;10,IF(AND(ISNUMBER('Test Sample Data'!M785),'Test Sample Data'!M785&lt;$B$1,'Test Sample Data'!M785&gt;0),'Test Sample Data'!M785,$B$1),"")</f>
        <v/>
      </c>
      <c r="N786" s="17" t="str">
        <f>'Gene Table'!E785</f>
        <v>hsa-miR-25-5p</v>
      </c>
      <c r="O786" s="17" t="str">
        <f>'Gene Table'!B785</f>
        <v>A15</v>
      </c>
      <c r="P786" s="17" t="str">
        <f>IF(SUM('Control Sample Data'!D$3:D$98)&gt;10,IF(AND(ISNUMBER('Control Sample Data'!D785),'Control Sample Data'!D785&lt;$B$1,'Control Sample Data'!D785&gt;0),'Control Sample Data'!D785,$B$1),"")</f>
        <v/>
      </c>
      <c r="Q786" s="17" t="str">
        <f>IF(SUM('Control Sample Data'!E$3:E$98)&gt;10,IF(AND(ISNUMBER('Control Sample Data'!E785),'Control Sample Data'!E785&lt;$B$1,'Control Sample Data'!E785&gt;0),'Control Sample Data'!E785,$B$1),"")</f>
        <v/>
      </c>
      <c r="R786" s="17" t="str">
        <f>IF(SUM('Control Sample Data'!F$3:F$98)&gt;10,IF(AND(ISNUMBER('Control Sample Data'!F785),'Control Sample Data'!F785&lt;$B$1,'Control Sample Data'!F785&gt;0),'Control Sample Data'!F785,$B$1),"")</f>
        <v/>
      </c>
      <c r="S786" s="17" t="str">
        <f>IF(SUM('Control Sample Data'!G$3:G$98)&gt;10,IF(AND(ISNUMBER('Control Sample Data'!G785),'Control Sample Data'!G785&lt;$B$1,'Control Sample Data'!G785&gt;0),'Control Sample Data'!G785,$B$1),"")</f>
        <v/>
      </c>
      <c r="T786" s="17" t="str">
        <f>IF(SUM('Control Sample Data'!H$3:H$98)&gt;10,IF(AND(ISNUMBER('Control Sample Data'!H785),'Control Sample Data'!H785&lt;$B$1,'Control Sample Data'!H785&gt;0),'Control Sample Data'!H785,$B$1),"")</f>
        <v/>
      </c>
      <c r="U786" s="17" t="str">
        <f>IF(SUM('Control Sample Data'!I$3:I$98)&gt;10,IF(AND(ISNUMBER('Control Sample Data'!I785),'Control Sample Data'!I785&lt;$B$1,'Control Sample Data'!I785&gt;0),'Control Sample Data'!I785,$B$1),"")</f>
        <v/>
      </c>
      <c r="V786" s="17" t="str">
        <f>IF(SUM('Control Sample Data'!J$3:J$98)&gt;10,IF(AND(ISNUMBER('Control Sample Data'!J785),'Control Sample Data'!J785&lt;$B$1,'Control Sample Data'!J785&gt;0),'Control Sample Data'!J785,$B$1),"")</f>
        <v/>
      </c>
      <c r="W786" s="17" t="str">
        <f>IF(SUM('Control Sample Data'!K$3:K$98)&gt;10,IF(AND(ISNUMBER('Control Sample Data'!K785),'Control Sample Data'!K785&lt;$B$1,'Control Sample Data'!K785&gt;0),'Control Sample Data'!K785,$B$1),"")</f>
        <v/>
      </c>
      <c r="X786" s="17" t="str">
        <f>IF(SUM('Control Sample Data'!L$3:L$98)&gt;10,IF(AND(ISNUMBER('Control Sample Data'!L785),'Control Sample Data'!L785&lt;$B$1,'Control Sample Data'!L785&gt;0),'Control Sample Data'!L785,$B$1),"")</f>
        <v/>
      </c>
      <c r="Y786" s="17" t="str">
        <f>IF(SUM('Control Sample Data'!M$3:M$98)&gt;10,IF(AND(ISNUMBER('Control Sample Data'!M785),'Control Sample Data'!M785&lt;$B$1,'Control Sample Data'!M785&gt;0),'Control Sample Data'!M785,$B$1),"")</f>
        <v/>
      </c>
      <c r="Z786" s="22" t="str">
        <f>IF(ISERROR(VLOOKUP('Choose Housekeeping Genes'!$C17,Calculations!$C$772:$M$1155,2,0)),"",VLOOKUP('Choose Housekeeping Genes'!$C17,Calculations!$C$772:$M$1155,2,0))</f>
        <v/>
      </c>
      <c r="AA786" s="22" t="str">
        <f>IF(ISERROR(VLOOKUP('Choose Housekeeping Genes'!$C17,Calculations!$C$772:$M$1155,3,0)),"",VLOOKUP('Choose Housekeeping Genes'!$C17,Calculations!$C$772:$M$1155,3,0))</f>
        <v/>
      </c>
      <c r="AB786" s="22" t="str">
        <f>IF(ISERROR(VLOOKUP('Choose Housekeeping Genes'!$C17,Calculations!$C$772:$M$1155,4,0)),"",VLOOKUP('Choose Housekeeping Genes'!$C17,Calculations!$C$772:$M$1155,4,0))</f>
        <v/>
      </c>
      <c r="AC786" s="22" t="str">
        <f>IF(ISERROR(VLOOKUP('Choose Housekeeping Genes'!$C17,Calculations!$C$772:$M$1155,5,0)),"",VLOOKUP('Choose Housekeeping Genes'!$C17,Calculations!$C$772:$M$1155,5,0))</f>
        <v/>
      </c>
      <c r="AD786" s="22" t="str">
        <f>IF(ISERROR(VLOOKUP('Choose Housekeeping Genes'!$C17,Calculations!$C$772:$M$1155,6,0)),"",VLOOKUP('Choose Housekeeping Genes'!$C17,Calculations!$C$772:$M$1155,6,0))</f>
        <v/>
      </c>
      <c r="AE786" s="22" t="str">
        <f>IF(ISERROR(VLOOKUP('Choose Housekeeping Genes'!$C17,Calculations!$C$772:$M$1155,7,0)),"",VLOOKUP('Choose Housekeeping Genes'!$C17,Calculations!$C$772:$M$1155,7,0))</f>
        <v/>
      </c>
      <c r="AF786" s="22" t="str">
        <f>IF(ISERROR(VLOOKUP('Choose Housekeeping Genes'!$C17,Calculations!$C$772:$M$1155,8,0)),"",VLOOKUP('Choose Housekeeping Genes'!$C17,Calculations!$C$772:$M$1155,8,0))</f>
        <v/>
      </c>
      <c r="AG786" s="22" t="str">
        <f>IF(ISERROR(VLOOKUP('Choose Housekeeping Genes'!$C17,Calculations!$C$772:$M$1155,9,0)),"",VLOOKUP('Choose Housekeeping Genes'!$C17,Calculations!$C$772:$M$1155,9,0))</f>
        <v/>
      </c>
      <c r="AH786" s="22" t="str">
        <f>IF(ISERROR(VLOOKUP('Choose Housekeeping Genes'!$C17,Calculations!$C$772:$M$1155,10,0)),"",VLOOKUP('Choose Housekeeping Genes'!$C17,Calculations!$C$772:$M$1155,10,0))</f>
        <v/>
      </c>
      <c r="AI786" s="22" t="str">
        <f>IF(ISERROR(VLOOKUP('Choose Housekeeping Genes'!$C17,Calculations!$C$772:$M$1155,11,0)),"",VLOOKUP('Choose Housekeeping Genes'!$C17,Calculations!$C$772:$M$1155,11,0))</f>
        <v/>
      </c>
      <c r="AJ786" s="22" t="str">
        <f>IF(ISERROR(VLOOKUP('Choose Housekeeping Genes'!$C17,Calculations!$C$772:$Y$1155,14,0)),"",VLOOKUP('Choose Housekeeping Genes'!$C17,Calculations!$C$772:$Y$1155,14,0))</f>
        <v/>
      </c>
      <c r="AK786" s="22" t="str">
        <f>IF(ISERROR(VLOOKUP('Choose Housekeeping Genes'!$C17,Calculations!$C$772:$Y$1155,15,0)),"",VLOOKUP('Choose Housekeeping Genes'!$C17,Calculations!$C$772:$Y$1155,15,0))</f>
        <v/>
      </c>
      <c r="AL786" s="22" t="str">
        <f>IF(ISERROR(VLOOKUP('Choose Housekeeping Genes'!$C17,Calculations!$C$772:$Y$1155,16,0)),"",VLOOKUP('Choose Housekeeping Genes'!$C17,Calculations!$C$772:$Y$1155,16,0))</f>
        <v/>
      </c>
      <c r="AM786" s="22" t="str">
        <f>IF(ISERROR(VLOOKUP('Choose Housekeeping Genes'!$C17,Calculations!$C$772:$Y$1155,17,0)),"",VLOOKUP('Choose Housekeeping Genes'!$C17,Calculations!$C$772:$Y$1155,17,0))</f>
        <v/>
      </c>
      <c r="AN786" s="22" t="str">
        <f>IF(ISERROR(VLOOKUP('Choose Housekeeping Genes'!$C17,Calculations!$C$772:$Y$1155,18,0)),"",VLOOKUP('Choose Housekeeping Genes'!$C17,Calculations!$C$772:$Y$1155,18,0))</f>
        <v/>
      </c>
      <c r="AO786" s="22" t="str">
        <f>IF(ISERROR(VLOOKUP('Choose Housekeeping Genes'!$C17,Calculations!$C$772:$Y$1155,19,0)),"",VLOOKUP('Choose Housekeeping Genes'!$C17,Calculations!$C$772:$Y$1155,19,0))</f>
        <v/>
      </c>
      <c r="AP786" s="22" t="str">
        <f>IF(ISERROR(VLOOKUP('Choose Housekeeping Genes'!$C17,Calculations!$C$772:$Y$1155,20,0)),"",VLOOKUP('Choose Housekeeping Genes'!$C17,Calculations!$C$772:$Y$1155,20,0))</f>
        <v/>
      </c>
      <c r="AQ786" s="22" t="str">
        <f>IF(ISERROR(VLOOKUP('Choose Housekeeping Genes'!$C17,Calculations!$C$772:$Y$1155,21,0)),"",VLOOKUP('Choose Housekeeping Genes'!$C17,Calculations!$C$772:$Y$1155,21,0))</f>
        <v/>
      </c>
      <c r="AR786" s="22" t="str">
        <f>IF(ISERROR(VLOOKUP('Choose Housekeeping Genes'!$C17,Calculations!$C$772:$Y$1155,22,0)),"",VLOOKUP('Choose Housekeeping Genes'!$C17,Calculations!$C$772:$Y$1155,22,0))</f>
        <v/>
      </c>
      <c r="AS786" s="22" t="str">
        <f>IF(ISERROR(VLOOKUP('Choose Housekeeping Genes'!$C17,Calculations!$C$772:$Y$1155,23,0)),"",VLOOKUP('Choose Housekeeping Genes'!$C17,Calculations!$C$772:$Y$1155,23,0))</f>
        <v/>
      </c>
      <c r="AT786" s="36" t="str">
        <f t="shared" si="537"/>
        <v/>
      </c>
      <c r="AU786" s="36" t="str">
        <f t="shared" si="538"/>
        <v/>
      </c>
      <c r="AV786" s="36" t="str">
        <f t="shared" si="539"/>
        <v/>
      </c>
      <c r="AW786" s="36" t="str">
        <f t="shared" si="540"/>
        <v/>
      </c>
      <c r="AX786" s="36" t="str">
        <f t="shared" si="541"/>
        <v/>
      </c>
      <c r="AY786" s="36" t="str">
        <f t="shared" si="542"/>
        <v/>
      </c>
      <c r="AZ786" s="36" t="str">
        <f t="shared" si="543"/>
        <v/>
      </c>
      <c r="BA786" s="36" t="str">
        <f t="shared" si="544"/>
        <v/>
      </c>
      <c r="BB786" s="36" t="str">
        <f t="shared" si="545"/>
        <v/>
      </c>
      <c r="BC786" s="36" t="str">
        <f t="shared" si="546"/>
        <v/>
      </c>
      <c r="BD786" s="36" t="str">
        <f t="shared" si="547"/>
        <v/>
      </c>
      <c r="BE786" s="36" t="str">
        <f t="shared" si="548"/>
        <v/>
      </c>
      <c r="BF786" s="36" t="str">
        <f t="shared" si="549"/>
        <v/>
      </c>
      <c r="BG786" s="36" t="str">
        <f t="shared" si="550"/>
        <v/>
      </c>
      <c r="BH786" s="36" t="str">
        <f t="shared" si="551"/>
        <v/>
      </c>
      <c r="BI786" s="36" t="str">
        <f t="shared" si="552"/>
        <v/>
      </c>
      <c r="BJ786" s="36" t="str">
        <f t="shared" si="553"/>
        <v/>
      </c>
      <c r="BK786" s="36" t="str">
        <f t="shared" si="554"/>
        <v/>
      </c>
      <c r="BL786" s="36" t="str">
        <f t="shared" si="555"/>
        <v/>
      </c>
      <c r="BM786" s="36" t="str">
        <f t="shared" si="556"/>
        <v/>
      </c>
      <c r="BN786" s="38" t="e">
        <f t="shared" si="515"/>
        <v>#DIV/0!</v>
      </c>
      <c r="BO786" s="38" t="e">
        <f t="shared" si="516"/>
        <v>#DIV/0!</v>
      </c>
      <c r="BP786" s="39" t="str">
        <f t="shared" si="517"/>
        <v/>
      </c>
      <c r="BQ786" s="39" t="str">
        <f t="shared" si="518"/>
        <v/>
      </c>
      <c r="BR786" s="39" t="str">
        <f t="shared" si="519"/>
        <v/>
      </c>
      <c r="BS786" s="39" t="str">
        <f t="shared" si="520"/>
        <v/>
      </c>
      <c r="BT786" s="39" t="str">
        <f t="shared" si="521"/>
        <v/>
      </c>
      <c r="BU786" s="39" t="str">
        <f t="shared" si="522"/>
        <v/>
      </c>
      <c r="BV786" s="39" t="str">
        <f t="shared" si="523"/>
        <v/>
      </c>
      <c r="BW786" s="39" t="str">
        <f t="shared" si="524"/>
        <v/>
      </c>
      <c r="BX786" s="39" t="str">
        <f t="shared" si="525"/>
        <v/>
      </c>
      <c r="BY786" s="39" t="str">
        <f t="shared" si="526"/>
        <v/>
      </c>
      <c r="BZ786" s="39" t="str">
        <f t="shared" si="527"/>
        <v/>
      </c>
      <c r="CA786" s="39" t="str">
        <f t="shared" si="528"/>
        <v/>
      </c>
      <c r="CB786" s="39" t="str">
        <f t="shared" si="529"/>
        <v/>
      </c>
      <c r="CC786" s="39" t="str">
        <f t="shared" si="530"/>
        <v/>
      </c>
      <c r="CD786" s="39" t="str">
        <f t="shared" si="531"/>
        <v/>
      </c>
      <c r="CE786" s="39" t="str">
        <f t="shared" si="532"/>
        <v/>
      </c>
      <c r="CF786" s="39" t="str">
        <f t="shared" si="533"/>
        <v/>
      </c>
      <c r="CG786" s="39" t="str">
        <f t="shared" si="534"/>
        <v/>
      </c>
      <c r="CH786" s="39" t="str">
        <f t="shared" si="535"/>
        <v/>
      </c>
      <c r="CI786" s="39" t="str">
        <f t="shared" si="536"/>
        <v/>
      </c>
    </row>
    <row r="787" spans="1:87">
      <c r="A787" s="18"/>
      <c r="B787" s="15" t="str">
        <f>'Gene Table'!E786</f>
        <v>hsa-miR-4297</v>
      </c>
      <c r="C787" s="15" t="str">
        <f>'Gene Table'!B786</f>
        <v>A16</v>
      </c>
      <c r="D787" s="16" t="str">
        <f>IF(SUM('Test Sample Data'!D$3:D$98)&gt;10,IF(AND(ISNUMBER('Test Sample Data'!D786),'Test Sample Data'!D786&lt;$B$1,'Test Sample Data'!D786&gt;0),'Test Sample Data'!D786,$B$1),"")</f>
        <v/>
      </c>
      <c r="E787" s="17" t="str">
        <f>IF(SUM('Test Sample Data'!E$3:E$98)&gt;10,IF(AND(ISNUMBER('Test Sample Data'!E786),'Test Sample Data'!E786&lt;$B$1,'Test Sample Data'!E786&gt;0),'Test Sample Data'!E786,$B$1),"")</f>
        <v/>
      </c>
      <c r="F787" s="17" t="str">
        <f>IF(SUM('Test Sample Data'!F$3:F$98)&gt;10,IF(AND(ISNUMBER('Test Sample Data'!F786),'Test Sample Data'!F786&lt;$B$1,'Test Sample Data'!F786&gt;0),'Test Sample Data'!F786,$B$1),"")</f>
        <v/>
      </c>
      <c r="G787" s="17" t="str">
        <f>IF(SUM('Test Sample Data'!G$3:G$98)&gt;10,IF(AND(ISNUMBER('Test Sample Data'!G786),'Test Sample Data'!G786&lt;$B$1,'Test Sample Data'!G786&gt;0),'Test Sample Data'!G786,$B$1),"")</f>
        <v/>
      </c>
      <c r="H787" s="17" t="str">
        <f>IF(SUM('Test Sample Data'!H$3:H$98)&gt;10,IF(AND(ISNUMBER('Test Sample Data'!H786),'Test Sample Data'!H786&lt;$B$1,'Test Sample Data'!H786&gt;0),'Test Sample Data'!H786,$B$1),"")</f>
        <v/>
      </c>
      <c r="I787" s="17" t="str">
        <f>IF(SUM('Test Sample Data'!I$3:I$98)&gt;10,IF(AND(ISNUMBER('Test Sample Data'!I786),'Test Sample Data'!I786&lt;$B$1,'Test Sample Data'!I786&gt;0),'Test Sample Data'!I786,$B$1),"")</f>
        <v/>
      </c>
      <c r="J787" s="17" t="str">
        <f>IF(SUM('Test Sample Data'!J$3:J$98)&gt;10,IF(AND(ISNUMBER('Test Sample Data'!J786),'Test Sample Data'!J786&lt;$B$1,'Test Sample Data'!J786&gt;0),'Test Sample Data'!J786,$B$1),"")</f>
        <v/>
      </c>
      <c r="K787" s="17" t="str">
        <f>IF(SUM('Test Sample Data'!K$3:K$98)&gt;10,IF(AND(ISNUMBER('Test Sample Data'!K786),'Test Sample Data'!K786&lt;$B$1,'Test Sample Data'!K786&gt;0),'Test Sample Data'!K786,$B$1),"")</f>
        <v/>
      </c>
      <c r="L787" s="17" t="str">
        <f>IF(SUM('Test Sample Data'!L$3:L$98)&gt;10,IF(AND(ISNUMBER('Test Sample Data'!L786),'Test Sample Data'!L786&lt;$B$1,'Test Sample Data'!L786&gt;0),'Test Sample Data'!L786,$B$1),"")</f>
        <v/>
      </c>
      <c r="M787" s="17" t="str">
        <f>IF(SUM('Test Sample Data'!M$3:M$98)&gt;10,IF(AND(ISNUMBER('Test Sample Data'!M786),'Test Sample Data'!M786&lt;$B$1,'Test Sample Data'!M786&gt;0),'Test Sample Data'!M786,$B$1),"")</f>
        <v/>
      </c>
      <c r="N787" s="17" t="str">
        <f>'Gene Table'!E786</f>
        <v>hsa-miR-4297</v>
      </c>
      <c r="O787" s="17" t="str">
        <f>'Gene Table'!B786</f>
        <v>A16</v>
      </c>
      <c r="P787" s="17" t="str">
        <f>IF(SUM('Control Sample Data'!D$3:D$98)&gt;10,IF(AND(ISNUMBER('Control Sample Data'!D786),'Control Sample Data'!D786&lt;$B$1,'Control Sample Data'!D786&gt;0),'Control Sample Data'!D786,$B$1),"")</f>
        <v/>
      </c>
      <c r="Q787" s="17" t="str">
        <f>IF(SUM('Control Sample Data'!E$3:E$98)&gt;10,IF(AND(ISNUMBER('Control Sample Data'!E786),'Control Sample Data'!E786&lt;$B$1,'Control Sample Data'!E786&gt;0),'Control Sample Data'!E786,$B$1),"")</f>
        <v/>
      </c>
      <c r="R787" s="17" t="str">
        <f>IF(SUM('Control Sample Data'!F$3:F$98)&gt;10,IF(AND(ISNUMBER('Control Sample Data'!F786),'Control Sample Data'!F786&lt;$B$1,'Control Sample Data'!F786&gt;0),'Control Sample Data'!F786,$B$1),"")</f>
        <v/>
      </c>
      <c r="S787" s="17" t="str">
        <f>IF(SUM('Control Sample Data'!G$3:G$98)&gt;10,IF(AND(ISNUMBER('Control Sample Data'!G786),'Control Sample Data'!G786&lt;$B$1,'Control Sample Data'!G786&gt;0),'Control Sample Data'!G786,$B$1),"")</f>
        <v/>
      </c>
      <c r="T787" s="17" t="str">
        <f>IF(SUM('Control Sample Data'!H$3:H$98)&gt;10,IF(AND(ISNUMBER('Control Sample Data'!H786),'Control Sample Data'!H786&lt;$B$1,'Control Sample Data'!H786&gt;0),'Control Sample Data'!H786,$B$1),"")</f>
        <v/>
      </c>
      <c r="U787" s="17" t="str">
        <f>IF(SUM('Control Sample Data'!I$3:I$98)&gt;10,IF(AND(ISNUMBER('Control Sample Data'!I786),'Control Sample Data'!I786&lt;$B$1,'Control Sample Data'!I786&gt;0),'Control Sample Data'!I786,$B$1),"")</f>
        <v/>
      </c>
      <c r="V787" s="17" t="str">
        <f>IF(SUM('Control Sample Data'!J$3:J$98)&gt;10,IF(AND(ISNUMBER('Control Sample Data'!J786),'Control Sample Data'!J786&lt;$B$1,'Control Sample Data'!J786&gt;0),'Control Sample Data'!J786,$B$1),"")</f>
        <v/>
      </c>
      <c r="W787" s="17" t="str">
        <f>IF(SUM('Control Sample Data'!K$3:K$98)&gt;10,IF(AND(ISNUMBER('Control Sample Data'!K786),'Control Sample Data'!K786&lt;$B$1,'Control Sample Data'!K786&gt;0),'Control Sample Data'!K786,$B$1),"")</f>
        <v/>
      </c>
      <c r="X787" s="17" t="str">
        <f>IF(SUM('Control Sample Data'!L$3:L$98)&gt;10,IF(AND(ISNUMBER('Control Sample Data'!L786),'Control Sample Data'!L786&lt;$B$1,'Control Sample Data'!L786&gt;0),'Control Sample Data'!L786,$B$1),"")</f>
        <v/>
      </c>
      <c r="Y787" s="17" t="str">
        <f>IF(SUM('Control Sample Data'!M$3:M$98)&gt;10,IF(AND(ISNUMBER('Control Sample Data'!M786),'Control Sample Data'!M786&lt;$B$1,'Control Sample Data'!M786&gt;0),'Control Sample Data'!M786,$B$1),"")</f>
        <v/>
      </c>
      <c r="Z787" s="22" t="str">
        <f>IF(ISERROR(VLOOKUP('Choose Housekeeping Genes'!$C18,Calculations!$C$772:$M$1155,2,0)),"",VLOOKUP('Choose Housekeeping Genes'!$C18,Calculations!$C$772:$M$1155,2,0))</f>
        <v/>
      </c>
      <c r="AA787" s="22" t="str">
        <f>IF(ISERROR(VLOOKUP('Choose Housekeeping Genes'!$C18,Calculations!$C$772:$M$1155,3,0)),"",VLOOKUP('Choose Housekeeping Genes'!$C18,Calculations!$C$772:$M$1155,3,0))</f>
        <v/>
      </c>
      <c r="AB787" s="22" t="str">
        <f>IF(ISERROR(VLOOKUP('Choose Housekeeping Genes'!$C18,Calculations!$C$772:$M$1155,4,0)),"",VLOOKUP('Choose Housekeeping Genes'!$C18,Calculations!$C$772:$M$1155,4,0))</f>
        <v/>
      </c>
      <c r="AC787" s="22" t="str">
        <f>IF(ISERROR(VLOOKUP('Choose Housekeeping Genes'!$C18,Calculations!$C$772:$M$1155,5,0)),"",VLOOKUP('Choose Housekeeping Genes'!$C18,Calculations!$C$772:$M$1155,5,0))</f>
        <v/>
      </c>
      <c r="AD787" s="22" t="str">
        <f>IF(ISERROR(VLOOKUP('Choose Housekeeping Genes'!$C18,Calculations!$C$772:$M$1155,6,0)),"",VLOOKUP('Choose Housekeeping Genes'!$C18,Calculations!$C$772:$M$1155,6,0))</f>
        <v/>
      </c>
      <c r="AE787" s="22" t="str">
        <f>IF(ISERROR(VLOOKUP('Choose Housekeeping Genes'!$C18,Calculations!$C$772:$M$1155,7,0)),"",VLOOKUP('Choose Housekeeping Genes'!$C18,Calculations!$C$772:$M$1155,7,0))</f>
        <v/>
      </c>
      <c r="AF787" s="22" t="str">
        <f>IF(ISERROR(VLOOKUP('Choose Housekeeping Genes'!$C18,Calculations!$C$772:$M$1155,8,0)),"",VLOOKUP('Choose Housekeeping Genes'!$C18,Calculations!$C$772:$M$1155,8,0))</f>
        <v/>
      </c>
      <c r="AG787" s="22" t="str">
        <f>IF(ISERROR(VLOOKUP('Choose Housekeeping Genes'!$C18,Calculations!$C$772:$M$1155,9,0)),"",VLOOKUP('Choose Housekeeping Genes'!$C18,Calculations!$C$772:$M$1155,9,0))</f>
        <v/>
      </c>
      <c r="AH787" s="22" t="str">
        <f>IF(ISERROR(VLOOKUP('Choose Housekeeping Genes'!$C18,Calculations!$C$772:$M$1155,10,0)),"",VLOOKUP('Choose Housekeeping Genes'!$C18,Calculations!$C$772:$M$1155,10,0))</f>
        <v/>
      </c>
      <c r="AI787" s="22" t="str">
        <f>IF(ISERROR(VLOOKUP('Choose Housekeeping Genes'!$C18,Calculations!$C$772:$M$1155,11,0)),"",VLOOKUP('Choose Housekeeping Genes'!$C18,Calculations!$C$772:$M$1155,11,0))</f>
        <v/>
      </c>
      <c r="AJ787" s="22" t="str">
        <f>IF(ISERROR(VLOOKUP('Choose Housekeeping Genes'!$C18,Calculations!$C$772:$Y$1155,14,0)),"",VLOOKUP('Choose Housekeeping Genes'!$C18,Calculations!$C$772:$Y$1155,14,0))</f>
        <v/>
      </c>
      <c r="AK787" s="22" t="str">
        <f>IF(ISERROR(VLOOKUP('Choose Housekeeping Genes'!$C18,Calculations!$C$772:$Y$1155,15,0)),"",VLOOKUP('Choose Housekeeping Genes'!$C18,Calculations!$C$772:$Y$1155,15,0))</f>
        <v/>
      </c>
      <c r="AL787" s="22" t="str">
        <f>IF(ISERROR(VLOOKUP('Choose Housekeeping Genes'!$C18,Calculations!$C$772:$Y$1155,16,0)),"",VLOOKUP('Choose Housekeeping Genes'!$C18,Calculations!$C$772:$Y$1155,16,0))</f>
        <v/>
      </c>
      <c r="AM787" s="22" t="str">
        <f>IF(ISERROR(VLOOKUP('Choose Housekeeping Genes'!$C18,Calculations!$C$772:$Y$1155,17,0)),"",VLOOKUP('Choose Housekeeping Genes'!$C18,Calculations!$C$772:$Y$1155,17,0))</f>
        <v/>
      </c>
      <c r="AN787" s="22" t="str">
        <f>IF(ISERROR(VLOOKUP('Choose Housekeeping Genes'!$C18,Calculations!$C$772:$Y$1155,18,0)),"",VLOOKUP('Choose Housekeeping Genes'!$C18,Calculations!$C$772:$Y$1155,18,0))</f>
        <v/>
      </c>
      <c r="AO787" s="22" t="str">
        <f>IF(ISERROR(VLOOKUP('Choose Housekeeping Genes'!$C18,Calculations!$C$772:$Y$1155,19,0)),"",VLOOKUP('Choose Housekeeping Genes'!$C18,Calculations!$C$772:$Y$1155,19,0))</f>
        <v/>
      </c>
      <c r="AP787" s="22" t="str">
        <f>IF(ISERROR(VLOOKUP('Choose Housekeeping Genes'!$C18,Calculations!$C$772:$Y$1155,20,0)),"",VLOOKUP('Choose Housekeeping Genes'!$C18,Calculations!$C$772:$Y$1155,20,0))</f>
        <v/>
      </c>
      <c r="AQ787" s="22" t="str">
        <f>IF(ISERROR(VLOOKUP('Choose Housekeeping Genes'!$C18,Calculations!$C$772:$Y$1155,21,0)),"",VLOOKUP('Choose Housekeeping Genes'!$C18,Calculations!$C$772:$Y$1155,21,0))</f>
        <v/>
      </c>
      <c r="AR787" s="22" t="str">
        <f>IF(ISERROR(VLOOKUP('Choose Housekeeping Genes'!$C18,Calculations!$C$772:$Y$1155,22,0)),"",VLOOKUP('Choose Housekeeping Genes'!$C18,Calculations!$C$772:$Y$1155,22,0))</f>
        <v/>
      </c>
      <c r="AS787" s="22" t="str">
        <f>IF(ISERROR(VLOOKUP('Choose Housekeeping Genes'!$C18,Calculations!$C$772:$Y$1155,23,0)),"",VLOOKUP('Choose Housekeeping Genes'!$C18,Calculations!$C$772:$Y$1155,23,0))</f>
        <v/>
      </c>
      <c r="AT787" s="36" t="str">
        <f t="shared" si="537"/>
        <v/>
      </c>
      <c r="AU787" s="36" t="str">
        <f t="shared" si="538"/>
        <v/>
      </c>
      <c r="AV787" s="36" t="str">
        <f t="shared" si="539"/>
        <v/>
      </c>
      <c r="AW787" s="36" t="str">
        <f t="shared" si="540"/>
        <v/>
      </c>
      <c r="AX787" s="36" t="str">
        <f t="shared" si="541"/>
        <v/>
      </c>
      <c r="AY787" s="36" t="str">
        <f t="shared" si="542"/>
        <v/>
      </c>
      <c r="AZ787" s="36" t="str">
        <f t="shared" si="543"/>
        <v/>
      </c>
      <c r="BA787" s="36" t="str">
        <f t="shared" si="544"/>
        <v/>
      </c>
      <c r="BB787" s="36" t="str">
        <f t="shared" si="545"/>
        <v/>
      </c>
      <c r="BC787" s="36" t="str">
        <f t="shared" si="546"/>
        <v/>
      </c>
      <c r="BD787" s="36" t="str">
        <f t="shared" si="547"/>
        <v/>
      </c>
      <c r="BE787" s="36" t="str">
        <f t="shared" si="548"/>
        <v/>
      </c>
      <c r="BF787" s="36" t="str">
        <f t="shared" si="549"/>
        <v/>
      </c>
      <c r="BG787" s="36" t="str">
        <f t="shared" si="550"/>
        <v/>
      </c>
      <c r="BH787" s="36" t="str">
        <f t="shared" si="551"/>
        <v/>
      </c>
      <c r="BI787" s="36" t="str">
        <f t="shared" si="552"/>
        <v/>
      </c>
      <c r="BJ787" s="36" t="str">
        <f t="shared" si="553"/>
        <v/>
      </c>
      <c r="BK787" s="36" t="str">
        <f t="shared" si="554"/>
        <v/>
      </c>
      <c r="BL787" s="36" t="str">
        <f t="shared" si="555"/>
        <v/>
      </c>
      <c r="BM787" s="36" t="str">
        <f t="shared" si="556"/>
        <v/>
      </c>
      <c r="BN787" s="38" t="e">
        <f t="shared" si="515"/>
        <v>#DIV/0!</v>
      </c>
      <c r="BO787" s="38" t="e">
        <f t="shared" si="516"/>
        <v>#DIV/0!</v>
      </c>
      <c r="BP787" s="39" t="str">
        <f t="shared" si="517"/>
        <v/>
      </c>
      <c r="BQ787" s="39" t="str">
        <f t="shared" si="518"/>
        <v/>
      </c>
      <c r="BR787" s="39" t="str">
        <f t="shared" si="519"/>
        <v/>
      </c>
      <c r="BS787" s="39" t="str">
        <f t="shared" si="520"/>
        <v/>
      </c>
      <c r="BT787" s="39" t="str">
        <f t="shared" si="521"/>
        <v/>
      </c>
      <c r="BU787" s="39" t="str">
        <f t="shared" si="522"/>
        <v/>
      </c>
      <c r="BV787" s="39" t="str">
        <f t="shared" si="523"/>
        <v/>
      </c>
      <c r="BW787" s="39" t="str">
        <f t="shared" si="524"/>
        <v/>
      </c>
      <c r="BX787" s="39" t="str">
        <f t="shared" si="525"/>
        <v/>
      </c>
      <c r="BY787" s="39" t="str">
        <f t="shared" si="526"/>
        <v/>
      </c>
      <c r="BZ787" s="39" t="str">
        <f t="shared" si="527"/>
        <v/>
      </c>
      <c r="CA787" s="39" t="str">
        <f t="shared" si="528"/>
        <v/>
      </c>
      <c r="CB787" s="39" t="str">
        <f t="shared" si="529"/>
        <v/>
      </c>
      <c r="CC787" s="39" t="str">
        <f t="shared" si="530"/>
        <v/>
      </c>
      <c r="CD787" s="39" t="str">
        <f t="shared" si="531"/>
        <v/>
      </c>
      <c r="CE787" s="39" t="str">
        <f t="shared" si="532"/>
        <v/>
      </c>
      <c r="CF787" s="39" t="str">
        <f t="shared" si="533"/>
        <v/>
      </c>
      <c r="CG787" s="39" t="str">
        <f t="shared" si="534"/>
        <v/>
      </c>
      <c r="CH787" s="39" t="str">
        <f t="shared" si="535"/>
        <v/>
      </c>
      <c r="CI787" s="39" t="str">
        <f t="shared" si="536"/>
        <v/>
      </c>
    </row>
    <row r="788" spans="1:87">
      <c r="A788" s="18"/>
      <c r="B788" s="15" t="str">
        <f>'Gene Table'!E787</f>
        <v>hsa-miR-26a-1-3p</v>
      </c>
      <c r="C788" s="15" t="str">
        <f>'Gene Table'!B787</f>
        <v>A17</v>
      </c>
      <c r="D788" s="16" t="str">
        <f>IF(SUM('Test Sample Data'!D$3:D$98)&gt;10,IF(AND(ISNUMBER('Test Sample Data'!D787),'Test Sample Data'!D787&lt;$B$1,'Test Sample Data'!D787&gt;0),'Test Sample Data'!D787,$B$1),"")</f>
        <v/>
      </c>
      <c r="E788" s="17" t="str">
        <f>IF(SUM('Test Sample Data'!E$3:E$98)&gt;10,IF(AND(ISNUMBER('Test Sample Data'!E787),'Test Sample Data'!E787&lt;$B$1,'Test Sample Data'!E787&gt;0),'Test Sample Data'!E787,$B$1),"")</f>
        <v/>
      </c>
      <c r="F788" s="17" t="str">
        <f>IF(SUM('Test Sample Data'!F$3:F$98)&gt;10,IF(AND(ISNUMBER('Test Sample Data'!F787),'Test Sample Data'!F787&lt;$B$1,'Test Sample Data'!F787&gt;0),'Test Sample Data'!F787,$B$1),"")</f>
        <v/>
      </c>
      <c r="G788" s="17" t="str">
        <f>IF(SUM('Test Sample Data'!G$3:G$98)&gt;10,IF(AND(ISNUMBER('Test Sample Data'!G787),'Test Sample Data'!G787&lt;$B$1,'Test Sample Data'!G787&gt;0),'Test Sample Data'!G787,$B$1),"")</f>
        <v/>
      </c>
      <c r="H788" s="17" t="str">
        <f>IF(SUM('Test Sample Data'!H$3:H$98)&gt;10,IF(AND(ISNUMBER('Test Sample Data'!H787),'Test Sample Data'!H787&lt;$B$1,'Test Sample Data'!H787&gt;0),'Test Sample Data'!H787,$B$1),"")</f>
        <v/>
      </c>
      <c r="I788" s="17" t="str">
        <f>IF(SUM('Test Sample Data'!I$3:I$98)&gt;10,IF(AND(ISNUMBER('Test Sample Data'!I787),'Test Sample Data'!I787&lt;$B$1,'Test Sample Data'!I787&gt;0),'Test Sample Data'!I787,$B$1),"")</f>
        <v/>
      </c>
      <c r="J788" s="17" t="str">
        <f>IF(SUM('Test Sample Data'!J$3:J$98)&gt;10,IF(AND(ISNUMBER('Test Sample Data'!J787),'Test Sample Data'!J787&lt;$B$1,'Test Sample Data'!J787&gt;0),'Test Sample Data'!J787,$B$1),"")</f>
        <v/>
      </c>
      <c r="K788" s="17" t="str">
        <f>IF(SUM('Test Sample Data'!K$3:K$98)&gt;10,IF(AND(ISNUMBER('Test Sample Data'!K787),'Test Sample Data'!K787&lt;$B$1,'Test Sample Data'!K787&gt;0),'Test Sample Data'!K787,$B$1),"")</f>
        <v/>
      </c>
      <c r="L788" s="17" t="str">
        <f>IF(SUM('Test Sample Data'!L$3:L$98)&gt;10,IF(AND(ISNUMBER('Test Sample Data'!L787),'Test Sample Data'!L787&lt;$B$1,'Test Sample Data'!L787&gt;0),'Test Sample Data'!L787,$B$1),"")</f>
        <v/>
      </c>
      <c r="M788" s="17" t="str">
        <f>IF(SUM('Test Sample Data'!M$3:M$98)&gt;10,IF(AND(ISNUMBER('Test Sample Data'!M787),'Test Sample Data'!M787&lt;$B$1,'Test Sample Data'!M787&gt;0),'Test Sample Data'!M787,$B$1),"")</f>
        <v/>
      </c>
      <c r="N788" s="17" t="str">
        <f>'Gene Table'!E787</f>
        <v>hsa-miR-26a-1-3p</v>
      </c>
      <c r="O788" s="17" t="str">
        <f>'Gene Table'!B787</f>
        <v>A17</v>
      </c>
      <c r="P788" s="17" t="str">
        <f>IF(SUM('Control Sample Data'!D$3:D$98)&gt;10,IF(AND(ISNUMBER('Control Sample Data'!D787),'Control Sample Data'!D787&lt;$B$1,'Control Sample Data'!D787&gt;0),'Control Sample Data'!D787,$B$1),"")</f>
        <v/>
      </c>
      <c r="Q788" s="17" t="str">
        <f>IF(SUM('Control Sample Data'!E$3:E$98)&gt;10,IF(AND(ISNUMBER('Control Sample Data'!E787),'Control Sample Data'!E787&lt;$B$1,'Control Sample Data'!E787&gt;0),'Control Sample Data'!E787,$B$1),"")</f>
        <v/>
      </c>
      <c r="R788" s="17" t="str">
        <f>IF(SUM('Control Sample Data'!F$3:F$98)&gt;10,IF(AND(ISNUMBER('Control Sample Data'!F787),'Control Sample Data'!F787&lt;$B$1,'Control Sample Data'!F787&gt;0),'Control Sample Data'!F787,$B$1),"")</f>
        <v/>
      </c>
      <c r="S788" s="17" t="str">
        <f>IF(SUM('Control Sample Data'!G$3:G$98)&gt;10,IF(AND(ISNUMBER('Control Sample Data'!G787),'Control Sample Data'!G787&lt;$B$1,'Control Sample Data'!G787&gt;0),'Control Sample Data'!G787,$B$1),"")</f>
        <v/>
      </c>
      <c r="T788" s="17" t="str">
        <f>IF(SUM('Control Sample Data'!H$3:H$98)&gt;10,IF(AND(ISNUMBER('Control Sample Data'!H787),'Control Sample Data'!H787&lt;$B$1,'Control Sample Data'!H787&gt;0),'Control Sample Data'!H787,$B$1),"")</f>
        <v/>
      </c>
      <c r="U788" s="17" t="str">
        <f>IF(SUM('Control Sample Data'!I$3:I$98)&gt;10,IF(AND(ISNUMBER('Control Sample Data'!I787),'Control Sample Data'!I787&lt;$B$1,'Control Sample Data'!I787&gt;0),'Control Sample Data'!I787,$B$1),"")</f>
        <v/>
      </c>
      <c r="V788" s="17" t="str">
        <f>IF(SUM('Control Sample Data'!J$3:J$98)&gt;10,IF(AND(ISNUMBER('Control Sample Data'!J787),'Control Sample Data'!J787&lt;$B$1,'Control Sample Data'!J787&gt;0),'Control Sample Data'!J787,$B$1),"")</f>
        <v/>
      </c>
      <c r="W788" s="17" t="str">
        <f>IF(SUM('Control Sample Data'!K$3:K$98)&gt;10,IF(AND(ISNUMBER('Control Sample Data'!K787),'Control Sample Data'!K787&lt;$B$1,'Control Sample Data'!K787&gt;0),'Control Sample Data'!K787,$B$1),"")</f>
        <v/>
      </c>
      <c r="X788" s="17" t="str">
        <f>IF(SUM('Control Sample Data'!L$3:L$98)&gt;10,IF(AND(ISNUMBER('Control Sample Data'!L787),'Control Sample Data'!L787&lt;$B$1,'Control Sample Data'!L787&gt;0),'Control Sample Data'!L787,$B$1),"")</f>
        <v/>
      </c>
      <c r="Y788" s="17" t="str">
        <f>IF(SUM('Control Sample Data'!M$3:M$98)&gt;10,IF(AND(ISNUMBER('Control Sample Data'!M787),'Control Sample Data'!M787&lt;$B$1,'Control Sample Data'!M787&gt;0),'Control Sample Data'!M787,$B$1),"")</f>
        <v/>
      </c>
      <c r="Z788" s="22" t="str">
        <f>IF(ISERROR(VLOOKUP('Choose Housekeeping Genes'!$C19,Calculations!$C$772:$M$1155,2,0)),"",VLOOKUP('Choose Housekeeping Genes'!$C19,Calculations!$C$772:$M$1155,2,0))</f>
        <v/>
      </c>
      <c r="AA788" s="22" t="str">
        <f>IF(ISERROR(VLOOKUP('Choose Housekeeping Genes'!$C19,Calculations!$C$772:$M$1155,3,0)),"",VLOOKUP('Choose Housekeeping Genes'!$C19,Calculations!$C$772:$M$1155,3,0))</f>
        <v/>
      </c>
      <c r="AB788" s="22" t="str">
        <f>IF(ISERROR(VLOOKUP('Choose Housekeeping Genes'!$C19,Calculations!$C$772:$M$1155,4,0)),"",VLOOKUP('Choose Housekeeping Genes'!$C19,Calculations!$C$772:$M$1155,4,0))</f>
        <v/>
      </c>
      <c r="AC788" s="22" t="str">
        <f>IF(ISERROR(VLOOKUP('Choose Housekeeping Genes'!$C19,Calculations!$C$772:$M$1155,5,0)),"",VLOOKUP('Choose Housekeeping Genes'!$C19,Calculations!$C$772:$M$1155,5,0))</f>
        <v/>
      </c>
      <c r="AD788" s="22" t="str">
        <f>IF(ISERROR(VLOOKUP('Choose Housekeeping Genes'!$C19,Calculations!$C$772:$M$1155,6,0)),"",VLOOKUP('Choose Housekeeping Genes'!$C19,Calculations!$C$772:$M$1155,6,0))</f>
        <v/>
      </c>
      <c r="AE788" s="22" t="str">
        <f>IF(ISERROR(VLOOKUP('Choose Housekeeping Genes'!$C19,Calculations!$C$772:$M$1155,7,0)),"",VLOOKUP('Choose Housekeeping Genes'!$C19,Calculations!$C$772:$M$1155,7,0))</f>
        <v/>
      </c>
      <c r="AF788" s="22" t="str">
        <f>IF(ISERROR(VLOOKUP('Choose Housekeeping Genes'!$C19,Calculations!$C$772:$M$1155,8,0)),"",VLOOKUP('Choose Housekeeping Genes'!$C19,Calculations!$C$772:$M$1155,8,0))</f>
        <v/>
      </c>
      <c r="AG788" s="22" t="str">
        <f>IF(ISERROR(VLOOKUP('Choose Housekeeping Genes'!$C19,Calculations!$C$772:$M$1155,9,0)),"",VLOOKUP('Choose Housekeeping Genes'!$C19,Calculations!$C$772:$M$1155,9,0))</f>
        <v/>
      </c>
      <c r="AH788" s="22" t="str">
        <f>IF(ISERROR(VLOOKUP('Choose Housekeeping Genes'!$C19,Calculations!$C$772:$M$1155,10,0)),"",VLOOKUP('Choose Housekeeping Genes'!$C19,Calculations!$C$772:$M$1155,10,0))</f>
        <v/>
      </c>
      <c r="AI788" s="22" t="str">
        <f>IF(ISERROR(VLOOKUP('Choose Housekeeping Genes'!$C19,Calculations!$C$772:$M$1155,11,0)),"",VLOOKUP('Choose Housekeeping Genes'!$C19,Calculations!$C$772:$M$1155,11,0))</f>
        <v/>
      </c>
      <c r="AJ788" s="22" t="str">
        <f>IF(ISERROR(VLOOKUP('Choose Housekeeping Genes'!$C19,Calculations!$C$772:$Y$1155,14,0)),"",VLOOKUP('Choose Housekeeping Genes'!$C19,Calculations!$C$772:$Y$1155,14,0))</f>
        <v/>
      </c>
      <c r="AK788" s="22" t="str">
        <f>IF(ISERROR(VLOOKUP('Choose Housekeeping Genes'!$C19,Calculations!$C$772:$Y$1155,15,0)),"",VLOOKUP('Choose Housekeeping Genes'!$C19,Calculations!$C$772:$Y$1155,15,0))</f>
        <v/>
      </c>
      <c r="AL788" s="22" t="str">
        <f>IF(ISERROR(VLOOKUP('Choose Housekeeping Genes'!$C19,Calculations!$C$772:$Y$1155,16,0)),"",VLOOKUP('Choose Housekeeping Genes'!$C19,Calculations!$C$772:$Y$1155,16,0))</f>
        <v/>
      </c>
      <c r="AM788" s="22" t="str">
        <f>IF(ISERROR(VLOOKUP('Choose Housekeeping Genes'!$C19,Calculations!$C$772:$Y$1155,17,0)),"",VLOOKUP('Choose Housekeeping Genes'!$C19,Calculations!$C$772:$Y$1155,17,0))</f>
        <v/>
      </c>
      <c r="AN788" s="22" t="str">
        <f>IF(ISERROR(VLOOKUP('Choose Housekeeping Genes'!$C19,Calculations!$C$772:$Y$1155,18,0)),"",VLOOKUP('Choose Housekeeping Genes'!$C19,Calculations!$C$772:$Y$1155,18,0))</f>
        <v/>
      </c>
      <c r="AO788" s="22" t="str">
        <f>IF(ISERROR(VLOOKUP('Choose Housekeeping Genes'!$C19,Calculations!$C$772:$Y$1155,19,0)),"",VLOOKUP('Choose Housekeeping Genes'!$C19,Calculations!$C$772:$Y$1155,19,0))</f>
        <v/>
      </c>
      <c r="AP788" s="22" t="str">
        <f>IF(ISERROR(VLOOKUP('Choose Housekeeping Genes'!$C19,Calculations!$C$772:$Y$1155,20,0)),"",VLOOKUP('Choose Housekeeping Genes'!$C19,Calculations!$C$772:$Y$1155,20,0))</f>
        <v/>
      </c>
      <c r="AQ788" s="22" t="str">
        <f>IF(ISERROR(VLOOKUP('Choose Housekeeping Genes'!$C19,Calculations!$C$772:$Y$1155,21,0)),"",VLOOKUP('Choose Housekeeping Genes'!$C19,Calculations!$C$772:$Y$1155,21,0))</f>
        <v/>
      </c>
      <c r="AR788" s="22" t="str">
        <f>IF(ISERROR(VLOOKUP('Choose Housekeeping Genes'!$C19,Calculations!$C$772:$Y$1155,22,0)),"",VLOOKUP('Choose Housekeeping Genes'!$C19,Calculations!$C$772:$Y$1155,22,0))</f>
        <v/>
      </c>
      <c r="AS788" s="22" t="str">
        <f>IF(ISERROR(VLOOKUP('Choose Housekeeping Genes'!$C19,Calculations!$C$772:$Y$1155,23,0)),"",VLOOKUP('Choose Housekeeping Genes'!$C19,Calculations!$C$772:$Y$1155,23,0))</f>
        <v/>
      </c>
      <c r="AT788" s="36" t="str">
        <f t="shared" si="537"/>
        <v/>
      </c>
      <c r="AU788" s="36" t="str">
        <f t="shared" si="538"/>
        <v/>
      </c>
      <c r="AV788" s="36" t="str">
        <f t="shared" si="539"/>
        <v/>
      </c>
      <c r="AW788" s="36" t="str">
        <f t="shared" si="540"/>
        <v/>
      </c>
      <c r="AX788" s="36" t="str">
        <f t="shared" si="541"/>
        <v/>
      </c>
      <c r="AY788" s="36" t="str">
        <f t="shared" si="542"/>
        <v/>
      </c>
      <c r="AZ788" s="36" t="str">
        <f t="shared" si="543"/>
        <v/>
      </c>
      <c r="BA788" s="36" t="str">
        <f t="shared" si="544"/>
        <v/>
      </c>
      <c r="BB788" s="36" t="str">
        <f t="shared" si="545"/>
        <v/>
      </c>
      <c r="BC788" s="36" t="str">
        <f t="shared" si="546"/>
        <v/>
      </c>
      <c r="BD788" s="36" t="str">
        <f t="shared" si="547"/>
        <v/>
      </c>
      <c r="BE788" s="36" t="str">
        <f t="shared" si="548"/>
        <v/>
      </c>
      <c r="BF788" s="36" t="str">
        <f t="shared" si="549"/>
        <v/>
      </c>
      <c r="BG788" s="36" t="str">
        <f t="shared" si="550"/>
        <v/>
      </c>
      <c r="BH788" s="36" t="str">
        <f t="shared" si="551"/>
        <v/>
      </c>
      <c r="BI788" s="36" t="str">
        <f t="shared" si="552"/>
        <v/>
      </c>
      <c r="BJ788" s="36" t="str">
        <f t="shared" si="553"/>
        <v/>
      </c>
      <c r="BK788" s="36" t="str">
        <f t="shared" si="554"/>
        <v/>
      </c>
      <c r="BL788" s="36" t="str">
        <f t="shared" si="555"/>
        <v/>
      </c>
      <c r="BM788" s="36" t="str">
        <f t="shared" si="556"/>
        <v/>
      </c>
      <c r="BN788" s="38" t="e">
        <f t="shared" si="515"/>
        <v>#DIV/0!</v>
      </c>
      <c r="BO788" s="38" t="e">
        <f t="shared" si="516"/>
        <v>#DIV/0!</v>
      </c>
      <c r="BP788" s="39" t="str">
        <f t="shared" si="517"/>
        <v/>
      </c>
      <c r="BQ788" s="39" t="str">
        <f t="shared" si="518"/>
        <v/>
      </c>
      <c r="BR788" s="39" t="str">
        <f t="shared" si="519"/>
        <v/>
      </c>
      <c r="BS788" s="39" t="str">
        <f t="shared" si="520"/>
        <v/>
      </c>
      <c r="BT788" s="39" t="str">
        <f t="shared" si="521"/>
        <v/>
      </c>
      <c r="BU788" s="39" t="str">
        <f t="shared" si="522"/>
        <v/>
      </c>
      <c r="BV788" s="39" t="str">
        <f t="shared" si="523"/>
        <v/>
      </c>
      <c r="BW788" s="39" t="str">
        <f t="shared" si="524"/>
        <v/>
      </c>
      <c r="BX788" s="39" t="str">
        <f t="shared" si="525"/>
        <v/>
      </c>
      <c r="BY788" s="39" t="str">
        <f t="shared" si="526"/>
        <v/>
      </c>
      <c r="BZ788" s="39" t="str">
        <f t="shared" si="527"/>
        <v/>
      </c>
      <c r="CA788" s="39" t="str">
        <f t="shared" si="528"/>
        <v/>
      </c>
      <c r="CB788" s="39" t="str">
        <f t="shared" si="529"/>
        <v/>
      </c>
      <c r="CC788" s="39" t="str">
        <f t="shared" si="530"/>
        <v/>
      </c>
      <c r="CD788" s="39" t="str">
        <f t="shared" si="531"/>
        <v/>
      </c>
      <c r="CE788" s="39" t="str">
        <f t="shared" si="532"/>
        <v/>
      </c>
      <c r="CF788" s="39" t="str">
        <f t="shared" si="533"/>
        <v/>
      </c>
      <c r="CG788" s="39" t="str">
        <f t="shared" si="534"/>
        <v/>
      </c>
      <c r="CH788" s="39" t="str">
        <f t="shared" si="535"/>
        <v/>
      </c>
      <c r="CI788" s="39" t="str">
        <f t="shared" si="536"/>
        <v/>
      </c>
    </row>
    <row r="789" spans="1:87">
      <c r="A789" s="18"/>
      <c r="B789" s="15" t="str">
        <f>'Gene Table'!E788</f>
        <v>hsa-miR-4293</v>
      </c>
      <c r="C789" s="15" t="str">
        <f>'Gene Table'!B788</f>
        <v>A18</v>
      </c>
      <c r="D789" s="16" t="str">
        <f>IF(SUM('Test Sample Data'!D$3:D$98)&gt;10,IF(AND(ISNUMBER('Test Sample Data'!D788),'Test Sample Data'!D788&lt;$B$1,'Test Sample Data'!D788&gt;0),'Test Sample Data'!D788,$B$1),"")</f>
        <v/>
      </c>
      <c r="E789" s="17" t="str">
        <f>IF(SUM('Test Sample Data'!E$3:E$98)&gt;10,IF(AND(ISNUMBER('Test Sample Data'!E788),'Test Sample Data'!E788&lt;$B$1,'Test Sample Data'!E788&gt;0),'Test Sample Data'!E788,$B$1),"")</f>
        <v/>
      </c>
      <c r="F789" s="17" t="str">
        <f>IF(SUM('Test Sample Data'!F$3:F$98)&gt;10,IF(AND(ISNUMBER('Test Sample Data'!F788),'Test Sample Data'!F788&lt;$B$1,'Test Sample Data'!F788&gt;0),'Test Sample Data'!F788,$B$1),"")</f>
        <v/>
      </c>
      <c r="G789" s="17" t="str">
        <f>IF(SUM('Test Sample Data'!G$3:G$98)&gt;10,IF(AND(ISNUMBER('Test Sample Data'!G788),'Test Sample Data'!G788&lt;$B$1,'Test Sample Data'!G788&gt;0),'Test Sample Data'!G788,$B$1),"")</f>
        <v/>
      </c>
      <c r="H789" s="17" t="str">
        <f>IF(SUM('Test Sample Data'!H$3:H$98)&gt;10,IF(AND(ISNUMBER('Test Sample Data'!H788),'Test Sample Data'!H788&lt;$B$1,'Test Sample Data'!H788&gt;0),'Test Sample Data'!H788,$B$1),"")</f>
        <v/>
      </c>
      <c r="I789" s="17" t="str">
        <f>IF(SUM('Test Sample Data'!I$3:I$98)&gt;10,IF(AND(ISNUMBER('Test Sample Data'!I788),'Test Sample Data'!I788&lt;$B$1,'Test Sample Data'!I788&gt;0),'Test Sample Data'!I788,$B$1),"")</f>
        <v/>
      </c>
      <c r="J789" s="17" t="str">
        <f>IF(SUM('Test Sample Data'!J$3:J$98)&gt;10,IF(AND(ISNUMBER('Test Sample Data'!J788),'Test Sample Data'!J788&lt;$B$1,'Test Sample Data'!J788&gt;0),'Test Sample Data'!J788,$B$1),"")</f>
        <v/>
      </c>
      <c r="K789" s="17" t="str">
        <f>IF(SUM('Test Sample Data'!K$3:K$98)&gt;10,IF(AND(ISNUMBER('Test Sample Data'!K788),'Test Sample Data'!K788&lt;$B$1,'Test Sample Data'!K788&gt;0),'Test Sample Data'!K788,$B$1),"")</f>
        <v/>
      </c>
      <c r="L789" s="17" t="str">
        <f>IF(SUM('Test Sample Data'!L$3:L$98)&gt;10,IF(AND(ISNUMBER('Test Sample Data'!L788),'Test Sample Data'!L788&lt;$B$1,'Test Sample Data'!L788&gt;0),'Test Sample Data'!L788,$B$1),"")</f>
        <v/>
      </c>
      <c r="M789" s="17" t="str">
        <f>IF(SUM('Test Sample Data'!M$3:M$98)&gt;10,IF(AND(ISNUMBER('Test Sample Data'!M788),'Test Sample Data'!M788&lt;$B$1,'Test Sample Data'!M788&gt;0),'Test Sample Data'!M788,$B$1),"")</f>
        <v/>
      </c>
      <c r="N789" s="17" t="str">
        <f>'Gene Table'!E788</f>
        <v>hsa-miR-4293</v>
      </c>
      <c r="O789" s="17" t="str">
        <f>'Gene Table'!B788</f>
        <v>A18</v>
      </c>
      <c r="P789" s="17" t="str">
        <f>IF(SUM('Control Sample Data'!D$3:D$98)&gt;10,IF(AND(ISNUMBER('Control Sample Data'!D788),'Control Sample Data'!D788&lt;$B$1,'Control Sample Data'!D788&gt;0),'Control Sample Data'!D788,$B$1),"")</f>
        <v/>
      </c>
      <c r="Q789" s="17" t="str">
        <f>IF(SUM('Control Sample Data'!E$3:E$98)&gt;10,IF(AND(ISNUMBER('Control Sample Data'!E788),'Control Sample Data'!E788&lt;$B$1,'Control Sample Data'!E788&gt;0),'Control Sample Data'!E788,$B$1),"")</f>
        <v/>
      </c>
      <c r="R789" s="17" t="str">
        <f>IF(SUM('Control Sample Data'!F$3:F$98)&gt;10,IF(AND(ISNUMBER('Control Sample Data'!F788),'Control Sample Data'!F788&lt;$B$1,'Control Sample Data'!F788&gt;0),'Control Sample Data'!F788,$B$1),"")</f>
        <v/>
      </c>
      <c r="S789" s="17" t="str">
        <f>IF(SUM('Control Sample Data'!G$3:G$98)&gt;10,IF(AND(ISNUMBER('Control Sample Data'!G788),'Control Sample Data'!G788&lt;$B$1,'Control Sample Data'!G788&gt;0),'Control Sample Data'!G788,$B$1),"")</f>
        <v/>
      </c>
      <c r="T789" s="17" t="str">
        <f>IF(SUM('Control Sample Data'!H$3:H$98)&gt;10,IF(AND(ISNUMBER('Control Sample Data'!H788),'Control Sample Data'!H788&lt;$B$1,'Control Sample Data'!H788&gt;0),'Control Sample Data'!H788,$B$1),"")</f>
        <v/>
      </c>
      <c r="U789" s="17" t="str">
        <f>IF(SUM('Control Sample Data'!I$3:I$98)&gt;10,IF(AND(ISNUMBER('Control Sample Data'!I788),'Control Sample Data'!I788&lt;$B$1,'Control Sample Data'!I788&gt;0),'Control Sample Data'!I788,$B$1),"")</f>
        <v/>
      </c>
      <c r="V789" s="17" t="str">
        <f>IF(SUM('Control Sample Data'!J$3:J$98)&gt;10,IF(AND(ISNUMBER('Control Sample Data'!J788),'Control Sample Data'!J788&lt;$B$1,'Control Sample Data'!J788&gt;0),'Control Sample Data'!J788,$B$1),"")</f>
        <v/>
      </c>
      <c r="W789" s="17" t="str">
        <f>IF(SUM('Control Sample Data'!K$3:K$98)&gt;10,IF(AND(ISNUMBER('Control Sample Data'!K788),'Control Sample Data'!K788&lt;$B$1,'Control Sample Data'!K788&gt;0),'Control Sample Data'!K788,$B$1),"")</f>
        <v/>
      </c>
      <c r="X789" s="17" t="str">
        <f>IF(SUM('Control Sample Data'!L$3:L$98)&gt;10,IF(AND(ISNUMBER('Control Sample Data'!L788),'Control Sample Data'!L788&lt;$B$1,'Control Sample Data'!L788&gt;0),'Control Sample Data'!L788,$B$1),"")</f>
        <v/>
      </c>
      <c r="Y789" s="17" t="str">
        <f>IF(SUM('Control Sample Data'!M$3:M$98)&gt;10,IF(AND(ISNUMBER('Control Sample Data'!M788),'Control Sample Data'!M788&lt;$B$1,'Control Sample Data'!M788&gt;0),'Control Sample Data'!M788,$B$1),"")</f>
        <v/>
      </c>
      <c r="Z789" s="22" t="str">
        <f>IF(ISERROR(VLOOKUP('Choose Housekeeping Genes'!$C20,Calculations!$C$772:$M$1155,2,0)),"",VLOOKUP('Choose Housekeeping Genes'!$C20,Calculations!$C$772:$M$1155,2,0))</f>
        <v/>
      </c>
      <c r="AA789" s="22" t="str">
        <f>IF(ISERROR(VLOOKUP('Choose Housekeeping Genes'!$C20,Calculations!$C$772:$M$1155,3,0)),"",VLOOKUP('Choose Housekeeping Genes'!$C20,Calculations!$C$772:$M$1155,3,0))</f>
        <v/>
      </c>
      <c r="AB789" s="22" t="str">
        <f>IF(ISERROR(VLOOKUP('Choose Housekeeping Genes'!$C20,Calculations!$C$772:$M$1155,4,0)),"",VLOOKUP('Choose Housekeeping Genes'!$C20,Calculations!$C$772:$M$1155,4,0))</f>
        <v/>
      </c>
      <c r="AC789" s="22" t="str">
        <f>IF(ISERROR(VLOOKUP('Choose Housekeeping Genes'!$C20,Calculations!$C$772:$M$1155,5,0)),"",VLOOKUP('Choose Housekeeping Genes'!$C20,Calculations!$C$772:$M$1155,5,0))</f>
        <v/>
      </c>
      <c r="AD789" s="22" t="str">
        <f>IF(ISERROR(VLOOKUP('Choose Housekeeping Genes'!$C20,Calculations!$C$772:$M$1155,6,0)),"",VLOOKUP('Choose Housekeeping Genes'!$C20,Calculations!$C$772:$M$1155,6,0))</f>
        <v/>
      </c>
      <c r="AE789" s="22" t="str">
        <f>IF(ISERROR(VLOOKUP('Choose Housekeeping Genes'!$C20,Calculations!$C$772:$M$1155,7,0)),"",VLOOKUP('Choose Housekeeping Genes'!$C20,Calculations!$C$772:$M$1155,7,0))</f>
        <v/>
      </c>
      <c r="AF789" s="22" t="str">
        <f>IF(ISERROR(VLOOKUP('Choose Housekeeping Genes'!$C20,Calculations!$C$772:$M$1155,8,0)),"",VLOOKUP('Choose Housekeeping Genes'!$C20,Calculations!$C$772:$M$1155,8,0))</f>
        <v/>
      </c>
      <c r="AG789" s="22" t="str">
        <f>IF(ISERROR(VLOOKUP('Choose Housekeeping Genes'!$C20,Calculations!$C$772:$M$1155,9,0)),"",VLOOKUP('Choose Housekeeping Genes'!$C20,Calculations!$C$772:$M$1155,9,0))</f>
        <v/>
      </c>
      <c r="AH789" s="22" t="str">
        <f>IF(ISERROR(VLOOKUP('Choose Housekeeping Genes'!$C20,Calculations!$C$772:$M$1155,10,0)),"",VLOOKUP('Choose Housekeeping Genes'!$C20,Calculations!$C$772:$M$1155,10,0))</f>
        <v/>
      </c>
      <c r="AI789" s="22" t="str">
        <f>IF(ISERROR(VLOOKUP('Choose Housekeeping Genes'!$C20,Calculations!$C$772:$M$1155,11,0)),"",VLOOKUP('Choose Housekeeping Genes'!$C20,Calculations!$C$772:$M$1155,11,0))</f>
        <v/>
      </c>
      <c r="AJ789" s="22" t="str">
        <f>IF(ISERROR(VLOOKUP('Choose Housekeeping Genes'!$C20,Calculations!$C$772:$Y$1155,14,0)),"",VLOOKUP('Choose Housekeeping Genes'!$C20,Calculations!$C$772:$Y$1155,14,0))</f>
        <v/>
      </c>
      <c r="AK789" s="22" t="str">
        <f>IF(ISERROR(VLOOKUP('Choose Housekeeping Genes'!$C20,Calculations!$C$772:$Y$1155,15,0)),"",VLOOKUP('Choose Housekeeping Genes'!$C20,Calculations!$C$772:$Y$1155,15,0))</f>
        <v/>
      </c>
      <c r="AL789" s="22" t="str">
        <f>IF(ISERROR(VLOOKUP('Choose Housekeeping Genes'!$C20,Calculations!$C$772:$Y$1155,16,0)),"",VLOOKUP('Choose Housekeeping Genes'!$C20,Calculations!$C$772:$Y$1155,16,0))</f>
        <v/>
      </c>
      <c r="AM789" s="22" t="str">
        <f>IF(ISERROR(VLOOKUP('Choose Housekeeping Genes'!$C20,Calculations!$C$772:$Y$1155,17,0)),"",VLOOKUP('Choose Housekeeping Genes'!$C20,Calculations!$C$772:$Y$1155,17,0))</f>
        <v/>
      </c>
      <c r="AN789" s="22" t="str">
        <f>IF(ISERROR(VLOOKUP('Choose Housekeeping Genes'!$C20,Calculations!$C$772:$Y$1155,18,0)),"",VLOOKUP('Choose Housekeeping Genes'!$C20,Calculations!$C$772:$Y$1155,18,0))</f>
        <v/>
      </c>
      <c r="AO789" s="22" t="str">
        <f>IF(ISERROR(VLOOKUP('Choose Housekeeping Genes'!$C20,Calculations!$C$772:$Y$1155,19,0)),"",VLOOKUP('Choose Housekeeping Genes'!$C20,Calculations!$C$772:$Y$1155,19,0))</f>
        <v/>
      </c>
      <c r="AP789" s="22" t="str">
        <f>IF(ISERROR(VLOOKUP('Choose Housekeeping Genes'!$C20,Calculations!$C$772:$Y$1155,20,0)),"",VLOOKUP('Choose Housekeeping Genes'!$C20,Calculations!$C$772:$Y$1155,20,0))</f>
        <v/>
      </c>
      <c r="AQ789" s="22" t="str">
        <f>IF(ISERROR(VLOOKUP('Choose Housekeeping Genes'!$C20,Calculations!$C$772:$Y$1155,21,0)),"",VLOOKUP('Choose Housekeeping Genes'!$C20,Calculations!$C$772:$Y$1155,21,0))</f>
        <v/>
      </c>
      <c r="AR789" s="22" t="str">
        <f>IF(ISERROR(VLOOKUP('Choose Housekeeping Genes'!$C20,Calculations!$C$772:$Y$1155,22,0)),"",VLOOKUP('Choose Housekeeping Genes'!$C20,Calculations!$C$772:$Y$1155,22,0))</f>
        <v/>
      </c>
      <c r="AS789" s="22" t="str">
        <f>IF(ISERROR(VLOOKUP('Choose Housekeeping Genes'!$C20,Calculations!$C$772:$Y$1155,23,0)),"",VLOOKUP('Choose Housekeeping Genes'!$C20,Calculations!$C$772:$Y$1155,23,0))</f>
        <v/>
      </c>
      <c r="AT789" s="36" t="str">
        <f t="shared" si="537"/>
        <v/>
      </c>
      <c r="AU789" s="36" t="str">
        <f t="shared" si="538"/>
        <v/>
      </c>
      <c r="AV789" s="36" t="str">
        <f t="shared" si="539"/>
        <v/>
      </c>
      <c r="AW789" s="36" t="str">
        <f t="shared" si="540"/>
        <v/>
      </c>
      <c r="AX789" s="36" t="str">
        <f t="shared" si="541"/>
        <v/>
      </c>
      <c r="AY789" s="36" t="str">
        <f t="shared" si="542"/>
        <v/>
      </c>
      <c r="AZ789" s="36" t="str">
        <f t="shared" si="543"/>
        <v/>
      </c>
      <c r="BA789" s="36" t="str">
        <f t="shared" si="544"/>
        <v/>
      </c>
      <c r="BB789" s="36" t="str">
        <f t="shared" si="545"/>
        <v/>
      </c>
      <c r="BC789" s="36" t="str">
        <f t="shared" si="546"/>
        <v/>
      </c>
      <c r="BD789" s="36" t="str">
        <f t="shared" si="547"/>
        <v/>
      </c>
      <c r="BE789" s="36" t="str">
        <f t="shared" si="548"/>
        <v/>
      </c>
      <c r="BF789" s="36" t="str">
        <f t="shared" si="549"/>
        <v/>
      </c>
      <c r="BG789" s="36" t="str">
        <f t="shared" si="550"/>
        <v/>
      </c>
      <c r="BH789" s="36" t="str">
        <f t="shared" si="551"/>
        <v/>
      </c>
      <c r="BI789" s="36" t="str">
        <f t="shared" si="552"/>
        <v/>
      </c>
      <c r="BJ789" s="36" t="str">
        <f t="shared" si="553"/>
        <v/>
      </c>
      <c r="BK789" s="36" t="str">
        <f t="shared" si="554"/>
        <v/>
      </c>
      <c r="BL789" s="36" t="str">
        <f t="shared" si="555"/>
        <v/>
      </c>
      <c r="BM789" s="36" t="str">
        <f t="shared" si="556"/>
        <v/>
      </c>
      <c r="BN789" s="38" t="e">
        <f t="shared" si="515"/>
        <v>#DIV/0!</v>
      </c>
      <c r="BO789" s="38" t="e">
        <f t="shared" si="516"/>
        <v>#DIV/0!</v>
      </c>
      <c r="BP789" s="39" t="str">
        <f t="shared" si="517"/>
        <v/>
      </c>
      <c r="BQ789" s="39" t="str">
        <f t="shared" si="518"/>
        <v/>
      </c>
      <c r="BR789" s="39" t="str">
        <f t="shared" si="519"/>
        <v/>
      </c>
      <c r="BS789" s="39" t="str">
        <f t="shared" si="520"/>
        <v/>
      </c>
      <c r="BT789" s="39" t="str">
        <f t="shared" si="521"/>
        <v/>
      </c>
      <c r="BU789" s="39" t="str">
        <f t="shared" si="522"/>
        <v/>
      </c>
      <c r="BV789" s="39" t="str">
        <f t="shared" si="523"/>
        <v/>
      </c>
      <c r="BW789" s="39" t="str">
        <f t="shared" si="524"/>
        <v/>
      </c>
      <c r="BX789" s="39" t="str">
        <f t="shared" si="525"/>
        <v/>
      </c>
      <c r="BY789" s="39" t="str">
        <f t="shared" si="526"/>
        <v/>
      </c>
      <c r="BZ789" s="39" t="str">
        <f t="shared" si="527"/>
        <v/>
      </c>
      <c r="CA789" s="39" t="str">
        <f t="shared" si="528"/>
        <v/>
      </c>
      <c r="CB789" s="39" t="str">
        <f t="shared" si="529"/>
        <v/>
      </c>
      <c r="CC789" s="39" t="str">
        <f t="shared" si="530"/>
        <v/>
      </c>
      <c r="CD789" s="39" t="str">
        <f t="shared" si="531"/>
        <v/>
      </c>
      <c r="CE789" s="39" t="str">
        <f t="shared" si="532"/>
        <v/>
      </c>
      <c r="CF789" s="39" t="str">
        <f t="shared" si="533"/>
        <v/>
      </c>
      <c r="CG789" s="39" t="str">
        <f t="shared" si="534"/>
        <v/>
      </c>
      <c r="CH789" s="39" t="str">
        <f t="shared" si="535"/>
        <v/>
      </c>
      <c r="CI789" s="39" t="str">
        <f t="shared" si="536"/>
        <v/>
      </c>
    </row>
    <row r="790" spans="1:87">
      <c r="A790" s="18"/>
      <c r="B790" s="15" t="str">
        <f>'Gene Table'!E789</f>
        <v>hsa-miR-26a-2-3p</v>
      </c>
      <c r="C790" s="15" t="str">
        <f>'Gene Table'!B789</f>
        <v>A19</v>
      </c>
      <c r="D790" s="16" t="str">
        <f>IF(SUM('Test Sample Data'!D$3:D$98)&gt;10,IF(AND(ISNUMBER('Test Sample Data'!D789),'Test Sample Data'!D789&lt;$B$1,'Test Sample Data'!D789&gt;0),'Test Sample Data'!D789,$B$1),"")</f>
        <v/>
      </c>
      <c r="E790" s="17" t="str">
        <f>IF(SUM('Test Sample Data'!E$3:E$98)&gt;10,IF(AND(ISNUMBER('Test Sample Data'!E789),'Test Sample Data'!E789&lt;$B$1,'Test Sample Data'!E789&gt;0),'Test Sample Data'!E789,$B$1),"")</f>
        <v/>
      </c>
      <c r="F790" s="17" t="str">
        <f>IF(SUM('Test Sample Data'!F$3:F$98)&gt;10,IF(AND(ISNUMBER('Test Sample Data'!F789),'Test Sample Data'!F789&lt;$B$1,'Test Sample Data'!F789&gt;0),'Test Sample Data'!F789,$B$1),"")</f>
        <v/>
      </c>
      <c r="G790" s="17" t="str">
        <f>IF(SUM('Test Sample Data'!G$3:G$98)&gt;10,IF(AND(ISNUMBER('Test Sample Data'!G789),'Test Sample Data'!G789&lt;$B$1,'Test Sample Data'!G789&gt;0),'Test Sample Data'!G789,$B$1),"")</f>
        <v/>
      </c>
      <c r="H790" s="17" t="str">
        <f>IF(SUM('Test Sample Data'!H$3:H$98)&gt;10,IF(AND(ISNUMBER('Test Sample Data'!H789),'Test Sample Data'!H789&lt;$B$1,'Test Sample Data'!H789&gt;0),'Test Sample Data'!H789,$B$1),"")</f>
        <v/>
      </c>
      <c r="I790" s="17" t="str">
        <f>IF(SUM('Test Sample Data'!I$3:I$98)&gt;10,IF(AND(ISNUMBER('Test Sample Data'!I789),'Test Sample Data'!I789&lt;$B$1,'Test Sample Data'!I789&gt;0),'Test Sample Data'!I789,$B$1),"")</f>
        <v/>
      </c>
      <c r="J790" s="17" t="str">
        <f>IF(SUM('Test Sample Data'!J$3:J$98)&gt;10,IF(AND(ISNUMBER('Test Sample Data'!J789),'Test Sample Data'!J789&lt;$B$1,'Test Sample Data'!J789&gt;0),'Test Sample Data'!J789,$B$1),"")</f>
        <v/>
      </c>
      <c r="K790" s="17" t="str">
        <f>IF(SUM('Test Sample Data'!K$3:K$98)&gt;10,IF(AND(ISNUMBER('Test Sample Data'!K789),'Test Sample Data'!K789&lt;$B$1,'Test Sample Data'!K789&gt;0),'Test Sample Data'!K789,$B$1),"")</f>
        <v/>
      </c>
      <c r="L790" s="17" t="str">
        <f>IF(SUM('Test Sample Data'!L$3:L$98)&gt;10,IF(AND(ISNUMBER('Test Sample Data'!L789),'Test Sample Data'!L789&lt;$B$1,'Test Sample Data'!L789&gt;0),'Test Sample Data'!L789,$B$1),"")</f>
        <v/>
      </c>
      <c r="M790" s="17" t="str">
        <f>IF(SUM('Test Sample Data'!M$3:M$98)&gt;10,IF(AND(ISNUMBER('Test Sample Data'!M789),'Test Sample Data'!M789&lt;$B$1,'Test Sample Data'!M789&gt;0),'Test Sample Data'!M789,$B$1),"")</f>
        <v/>
      </c>
      <c r="N790" s="17" t="str">
        <f>'Gene Table'!E789</f>
        <v>hsa-miR-26a-2-3p</v>
      </c>
      <c r="O790" s="17" t="str">
        <f>'Gene Table'!B789</f>
        <v>A19</v>
      </c>
      <c r="P790" s="17" t="str">
        <f>IF(SUM('Control Sample Data'!D$3:D$98)&gt;10,IF(AND(ISNUMBER('Control Sample Data'!D789),'Control Sample Data'!D789&lt;$B$1,'Control Sample Data'!D789&gt;0),'Control Sample Data'!D789,$B$1),"")</f>
        <v/>
      </c>
      <c r="Q790" s="17" t="str">
        <f>IF(SUM('Control Sample Data'!E$3:E$98)&gt;10,IF(AND(ISNUMBER('Control Sample Data'!E789),'Control Sample Data'!E789&lt;$B$1,'Control Sample Data'!E789&gt;0),'Control Sample Data'!E789,$B$1),"")</f>
        <v/>
      </c>
      <c r="R790" s="17" t="str">
        <f>IF(SUM('Control Sample Data'!F$3:F$98)&gt;10,IF(AND(ISNUMBER('Control Sample Data'!F789),'Control Sample Data'!F789&lt;$B$1,'Control Sample Data'!F789&gt;0),'Control Sample Data'!F789,$B$1),"")</f>
        <v/>
      </c>
      <c r="S790" s="17" t="str">
        <f>IF(SUM('Control Sample Data'!G$3:G$98)&gt;10,IF(AND(ISNUMBER('Control Sample Data'!G789),'Control Sample Data'!G789&lt;$B$1,'Control Sample Data'!G789&gt;0),'Control Sample Data'!G789,$B$1),"")</f>
        <v/>
      </c>
      <c r="T790" s="17" t="str">
        <f>IF(SUM('Control Sample Data'!H$3:H$98)&gt;10,IF(AND(ISNUMBER('Control Sample Data'!H789),'Control Sample Data'!H789&lt;$B$1,'Control Sample Data'!H789&gt;0),'Control Sample Data'!H789,$B$1),"")</f>
        <v/>
      </c>
      <c r="U790" s="17" t="str">
        <f>IF(SUM('Control Sample Data'!I$3:I$98)&gt;10,IF(AND(ISNUMBER('Control Sample Data'!I789),'Control Sample Data'!I789&lt;$B$1,'Control Sample Data'!I789&gt;0),'Control Sample Data'!I789,$B$1),"")</f>
        <v/>
      </c>
      <c r="V790" s="17" t="str">
        <f>IF(SUM('Control Sample Data'!J$3:J$98)&gt;10,IF(AND(ISNUMBER('Control Sample Data'!J789),'Control Sample Data'!J789&lt;$B$1,'Control Sample Data'!J789&gt;0),'Control Sample Data'!J789,$B$1),"")</f>
        <v/>
      </c>
      <c r="W790" s="17" t="str">
        <f>IF(SUM('Control Sample Data'!K$3:K$98)&gt;10,IF(AND(ISNUMBER('Control Sample Data'!K789),'Control Sample Data'!K789&lt;$B$1,'Control Sample Data'!K789&gt;0),'Control Sample Data'!K789,$B$1),"")</f>
        <v/>
      </c>
      <c r="X790" s="17" t="str">
        <f>IF(SUM('Control Sample Data'!L$3:L$98)&gt;10,IF(AND(ISNUMBER('Control Sample Data'!L789),'Control Sample Data'!L789&lt;$B$1,'Control Sample Data'!L789&gt;0),'Control Sample Data'!L789,$B$1),"")</f>
        <v/>
      </c>
      <c r="Y790" s="17" t="str">
        <f>IF(SUM('Control Sample Data'!M$3:M$98)&gt;10,IF(AND(ISNUMBER('Control Sample Data'!M789),'Control Sample Data'!M789&lt;$B$1,'Control Sample Data'!M789&gt;0),'Control Sample Data'!M789,$B$1),"")</f>
        <v/>
      </c>
      <c r="Z790" s="22" t="str">
        <f>IF(ISERROR(VLOOKUP('Choose Housekeeping Genes'!$C21,Calculations!$C$772:$M$1155,2,0)),"",VLOOKUP('Choose Housekeeping Genes'!$C21,Calculations!$C$772:$M$1155,2,0))</f>
        <v/>
      </c>
      <c r="AA790" s="22" t="str">
        <f>IF(ISERROR(VLOOKUP('Choose Housekeeping Genes'!$C21,Calculations!$C$772:$M$1155,3,0)),"",VLOOKUP('Choose Housekeeping Genes'!$C21,Calculations!$C$772:$M$1155,3,0))</f>
        <v/>
      </c>
      <c r="AB790" s="22" t="str">
        <f>IF(ISERROR(VLOOKUP('Choose Housekeeping Genes'!$C21,Calculations!$C$772:$M$1155,4,0)),"",VLOOKUP('Choose Housekeeping Genes'!$C21,Calculations!$C$772:$M$1155,4,0))</f>
        <v/>
      </c>
      <c r="AC790" s="22" t="str">
        <f>IF(ISERROR(VLOOKUP('Choose Housekeeping Genes'!$C21,Calculations!$C$772:$M$1155,5,0)),"",VLOOKUP('Choose Housekeeping Genes'!$C21,Calculations!$C$772:$M$1155,5,0))</f>
        <v/>
      </c>
      <c r="AD790" s="22" t="str">
        <f>IF(ISERROR(VLOOKUP('Choose Housekeeping Genes'!$C21,Calculations!$C$772:$M$1155,6,0)),"",VLOOKUP('Choose Housekeeping Genes'!$C21,Calculations!$C$772:$M$1155,6,0))</f>
        <v/>
      </c>
      <c r="AE790" s="22" t="str">
        <f>IF(ISERROR(VLOOKUP('Choose Housekeeping Genes'!$C21,Calculations!$C$772:$M$1155,7,0)),"",VLOOKUP('Choose Housekeeping Genes'!$C21,Calculations!$C$772:$M$1155,7,0))</f>
        <v/>
      </c>
      <c r="AF790" s="22" t="str">
        <f>IF(ISERROR(VLOOKUP('Choose Housekeeping Genes'!$C21,Calculations!$C$772:$M$1155,8,0)),"",VLOOKUP('Choose Housekeeping Genes'!$C21,Calculations!$C$772:$M$1155,8,0))</f>
        <v/>
      </c>
      <c r="AG790" s="22" t="str">
        <f>IF(ISERROR(VLOOKUP('Choose Housekeeping Genes'!$C21,Calculations!$C$772:$M$1155,9,0)),"",VLOOKUP('Choose Housekeeping Genes'!$C21,Calculations!$C$772:$M$1155,9,0))</f>
        <v/>
      </c>
      <c r="AH790" s="22" t="str">
        <f>IF(ISERROR(VLOOKUP('Choose Housekeeping Genes'!$C21,Calculations!$C$772:$M$1155,10,0)),"",VLOOKUP('Choose Housekeeping Genes'!$C21,Calculations!$C$772:$M$1155,10,0))</f>
        <v/>
      </c>
      <c r="AI790" s="22" t="str">
        <f>IF(ISERROR(VLOOKUP('Choose Housekeeping Genes'!$C21,Calculations!$C$772:$M$1155,11,0)),"",VLOOKUP('Choose Housekeeping Genes'!$C21,Calculations!$C$772:$M$1155,11,0))</f>
        <v/>
      </c>
      <c r="AJ790" s="22" t="str">
        <f>IF(ISERROR(VLOOKUP('Choose Housekeeping Genes'!$C21,Calculations!$C$772:$Y$1155,14,0)),"",VLOOKUP('Choose Housekeeping Genes'!$C21,Calculations!$C$772:$Y$1155,14,0))</f>
        <v/>
      </c>
      <c r="AK790" s="22" t="str">
        <f>IF(ISERROR(VLOOKUP('Choose Housekeeping Genes'!$C21,Calculations!$C$772:$Y$1155,15,0)),"",VLOOKUP('Choose Housekeeping Genes'!$C21,Calculations!$C$772:$Y$1155,15,0))</f>
        <v/>
      </c>
      <c r="AL790" s="22" t="str">
        <f>IF(ISERROR(VLOOKUP('Choose Housekeeping Genes'!$C21,Calculations!$C$772:$Y$1155,16,0)),"",VLOOKUP('Choose Housekeeping Genes'!$C21,Calculations!$C$772:$Y$1155,16,0))</f>
        <v/>
      </c>
      <c r="AM790" s="22" t="str">
        <f>IF(ISERROR(VLOOKUP('Choose Housekeeping Genes'!$C21,Calculations!$C$772:$Y$1155,17,0)),"",VLOOKUP('Choose Housekeeping Genes'!$C21,Calculations!$C$772:$Y$1155,17,0))</f>
        <v/>
      </c>
      <c r="AN790" s="22" t="str">
        <f>IF(ISERROR(VLOOKUP('Choose Housekeeping Genes'!$C21,Calculations!$C$772:$Y$1155,18,0)),"",VLOOKUP('Choose Housekeeping Genes'!$C21,Calculations!$C$772:$Y$1155,18,0))</f>
        <v/>
      </c>
      <c r="AO790" s="22" t="str">
        <f>IF(ISERROR(VLOOKUP('Choose Housekeeping Genes'!$C21,Calculations!$C$772:$Y$1155,19,0)),"",VLOOKUP('Choose Housekeeping Genes'!$C21,Calculations!$C$772:$Y$1155,19,0))</f>
        <v/>
      </c>
      <c r="AP790" s="22" t="str">
        <f>IF(ISERROR(VLOOKUP('Choose Housekeeping Genes'!$C21,Calculations!$C$772:$Y$1155,20,0)),"",VLOOKUP('Choose Housekeeping Genes'!$C21,Calculations!$C$772:$Y$1155,20,0))</f>
        <v/>
      </c>
      <c r="AQ790" s="22" t="str">
        <f>IF(ISERROR(VLOOKUP('Choose Housekeeping Genes'!$C21,Calculations!$C$772:$Y$1155,21,0)),"",VLOOKUP('Choose Housekeeping Genes'!$C21,Calculations!$C$772:$Y$1155,21,0))</f>
        <v/>
      </c>
      <c r="AR790" s="22" t="str">
        <f>IF(ISERROR(VLOOKUP('Choose Housekeeping Genes'!$C21,Calculations!$C$772:$Y$1155,22,0)),"",VLOOKUP('Choose Housekeeping Genes'!$C21,Calculations!$C$772:$Y$1155,22,0))</f>
        <v/>
      </c>
      <c r="AS790" s="22" t="str">
        <f>IF(ISERROR(VLOOKUP('Choose Housekeeping Genes'!$C21,Calculations!$C$772:$Y$1155,23,0)),"",VLOOKUP('Choose Housekeeping Genes'!$C21,Calculations!$C$772:$Y$1155,23,0))</f>
        <v/>
      </c>
      <c r="AT790" s="36" t="str">
        <f t="shared" si="537"/>
        <v/>
      </c>
      <c r="AU790" s="36" t="str">
        <f t="shared" si="538"/>
        <v/>
      </c>
      <c r="AV790" s="36" t="str">
        <f t="shared" si="539"/>
        <v/>
      </c>
      <c r="AW790" s="36" t="str">
        <f t="shared" si="540"/>
        <v/>
      </c>
      <c r="AX790" s="36" t="str">
        <f t="shared" si="541"/>
        <v/>
      </c>
      <c r="AY790" s="36" t="str">
        <f t="shared" si="542"/>
        <v/>
      </c>
      <c r="AZ790" s="36" t="str">
        <f t="shared" si="543"/>
        <v/>
      </c>
      <c r="BA790" s="36" t="str">
        <f t="shared" si="544"/>
        <v/>
      </c>
      <c r="BB790" s="36" t="str">
        <f t="shared" si="545"/>
        <v/>
      </c>
      <c r="BC790" s="36" t="str">
        <f t="shared" si="546"/>
        <v/>
      </c>
      <c r="BD790" s="36" t="str">
        <f t="shared" si="547"/>
        <v/>
      </c>
      <c r="BE790" s="36" t="str">
        <f t="shared" si="548"/>
        <v/>
      </c>
      <c r="BF790" s="36" t="str">
        <f t="shared" si="549"/>
        <v/>
      </c>
      <c r="BG790" s="36" t="str">
        <f t="shared" si="550"/>
        <v/>
      </c>
      <c r="BH790" s="36" t="str">
        <f t="shared" si="551"/>
        <v/>
      </c>
      <c r="BI790" s="36" t="str">
        <f t="shared" si="552"/>
        <v/>
      </c>
      <c r="BJ790" s="36" t="str">
        <f t="shared" si="553"/>
        <v/>
      </c>
      <c r="BK790" s="36" t="str">
        <f t="shared" si="554"/>
        <v/>
      </c>
      <c r="BL790" s="36" t="str">
        <f t="shared" si="555"/>
        <v/>
      </c>
      <c r="BM790" s="36" t="str">
        <f t="shared" si="556"/>
        <v/>
      </c>
      <c r="BN790" s="38" t="e">
        <f t="shared" si="515"/>
        <v>#DIV/0!</v>
      </c>
      <c r="BO790" s="38" t="e">
        <f t="shared" si="516"/>
        <v>#DIV/0!</v>
      </c>
      <c r="BP790" s="39" t="str">
        <f t="shared" si="517"/>
        <v/>
      </c>
      <c r="BQ790" s="39" t="str">
        <f t="shared" si="518"/>
        <v/>
      </c>
      <c r="BR790" s="39" t="str">
        <f t="shared" si="519"/>
        <v/>
      </c>
      <c r="BS790" s="39" t="str">
        <f t="shared" si="520"/>
        <v/>
      </c>
      <c r="BT790" s="39" t="str">
        <f t="shared" si="521"/>
        <v/>
      </c>
      <c r="BU790" s="39" t="str">
        <f t="shared" si="522"/>
        <v/>
      </c>
      <c r="BV790" s="39" t="str">
        <f t="shared" si="523"/>
        <v/>
      </c>
      <c r="BW790" s="39" t="str">
        <f t="shared" si="524"/>
        <v/>
      </c>
      <c r="BX790" s="39" t="str">
        <f t="shared" si="525"/>
        <v/>
      </c>
      <c r="BY790" s="39" t="str">
        <f t="shared" si="526"/>
        <v/>
      </c>
      <c r="BZ790" s="39" t="str">
        <f t="shared" si="527"/>
        <v/>
      </c>
      <c r="CA790" s="39" t="str">
        <f t="shared" si="528"/>
        <v/>
      </c>
      <c r="CB790" s="39" t="str">
        <f t="shared" si="529"/>
        <v/>
      </c>
      <c r="CC790" s="39" t="str">
        <f t="shared" si="530"/>
        <v/>
      </c>
      <c r="CD790" s="39" t="str">
        <f t="shared" si="531"/>
        <v/>
      </c>
      <c r="CE790" s="39" t="str">
        <f t="shared" si="532"/>
        <v/>
      </c>
      <c r="CF790" s="39" t="str">
        <f t="shared" si="533"/>
        <v/>
      </c>
      <c r="CG790" s="39" t="str">
        <f t="shared" si="534"/>
        <v/>
      </c>
      <c r="CH790" s="39" t="str">
        <f t="shared" si="535"/>
        <v/>
      </c>
      <c r="CI790" s="39" t="str">
        <f t="shared" si="536"/>
        <v/>
      </c>
    </row>
    <row r="791" spans="1:87">
      <c r="A791" s="18"/>
      <c r="B791" s="15" t="str">
        <f>'Gene Table'!E790</f>
        <v>hsa-miR-4294</v>
      </c>
      <c r="C791" s="15" t="str">
        <f>'Gene Table'!B790</f>
        <v>A20</v>
      </c>
      <c r="D791" s="16" t="str">
        <f>IF(SUM('Test Sample Data'!D$3:D$98)&gt;10,IF(AND(ISNUMBER('Test Sample Data'!D790),'Test Sample Data'!D790&lt;$B$1,'Test Sample Data'!D790&gt;0),'Test Sample Data'!D790,$B$1),"")</f>
        <v/>
      </c>
      <c r="E791" s="17" t="str">
        <f>IF(SUM('Test Sample Data'!E$3:E$98)&gt;10,IF(AND(ISNUMBER('Test Sample Data'!E790),'Test Sample Data'!E790&lt;$B$1,'Test Sample Data'!E790&gt;0),'Test Sample Data'!E790,$B$1),"")</f>
        <v/>
      </c>
      <c r="F791" s="17" t="str">
        <f>IF(SUM('Test Sample Data'!F$3:F$98)&gt;10,IF(AND(ISNUMBER('Test Sample Data'!F790),'Test Sample Data'!F790&lt;$B$1,'Test Sample Data'!F790&gt;0),'Test Sample Data'!F790,$B$1),"")</f>
        <v/>
      </c>
      <c r="G791" s="17" t="str">
        <f>IF(SUM('Test Sample Data'!G$3:G$98)&gt;10,IF(AND(ISNUMBER('Test Sample Data'!G790),'Test Sample Data'!G790&lt;$B$1,'Test Sample Data'!G790&gt;0),'Test Sample Data'!G790,$B$1),"")</f>
        <v/>
      </c>
      <c r="H791" s="17" t="str">
        <f>IF(SUM('Test Sample Data'!H$3:H$98)&gt;10,IF(AND(ISNUMBER('Test Sample Data'!H790),'Test Sample Data'!H790&lt;$B$1,'Test Sample Data'!H790&gt;0),'Test Sample Data'!H790,$B$1),"")</f>
        <v/>
      </c>
      <c r="I791" s="17" t="str">
        <f>IF(SUM('Test Sample Data'!I$3:I$98)&gt;10,IF(AND(ISNUMBER('Test Sample Data'!I790),'Test Sample Data'!I790&lt;$B$1,'Test Sample Data'!I790&gt;0),'Test Sample Data'!I790,$B$1),"")</f>
        <v/>
      </c>
      <c r="J791" s="17" t="str">
        <f>IF(SUM('Test Sample Data'!J$3:J$98)&gt;10,IF(AND(ISNUMBER('Test Sample Data'!J790),'Test Sample Data'!J790&lt;$B$1,'Test Sample Data'!J790&gt;0),'Test Sample Data'!J790,$B$1),"")</f>
        <v/>
      </c>
      <c r="K791" s="17" t="str">
        <f>IF(SUM('Test Sample Data'!K$3:K$98)&gt;10,IF(AND(ISNUMBER('Test Sample Data'!K790),'Test Sample Data'!K790&lt;$B$1,'Test Sample Data'!K790&gt;0),'Test Sample Data'!K790,$B$1),"")</f>
        <v/>
      </c>
      <c r="L791" s="17" t="str">
        <f>IF(SUM('Test Sample Data'!L$3:L$98)&gt;10,IF(AND(ISNUMBER('Test Sample Data'!L790),'Test Sample Data'!L790&lt;$B$1,'Test Sample Data'!L790&gt;0),'Test Sample Data'!L790,$B$1),"")</f>
        <v/>
      </c>
      <c r="M791" s="17" t="str">
        <f>IF(SUM('Test Sample Data'!M$3:M$98)&gt;10,IF(AND(ISNUMBER('Test Sample Data'!M790),'Test Sample Data'!M790&lt;$B$1,'Test Sample Data'!M790&gt;0),'Test Sample Data'!M790,$B$1),"")</f>
        <v/>
      </c>
      <c r="N791" s="17" t="str">
        <f>'Gene Table'!E790</f>
        <v>hsa-miR-4294</v>
      </c>
      <c r="O791" s="17" t="str">
        <f>'Gene Table'!B790</f>
        <v>A20</v>
      </c>
      <c r="P791" s="17" t="str">
        <f>IF(SUM('Control Sample Data'!D$3:D$98)&gt;10,IF(AND(ISNUMBER('Control Sample Data'!D790),'Control Sample Data'!D790&lt;$B$1,'Control Sample Data'!D790&gt;0),'Control Sample Data'!D790,$B$1),"")</f>
        <v/>
      </c>
      <c r="Q791" s="17" t="str">
        <f>IF(SUM('Control Sample Data'!E$3:E$98)&gt;10,IF(AND(ISNUMBER('Control Sample Data'!E790),'Control Sample Data'!E790&lt;$B$1,'Control Sample Data'!E790&gt;0),'Control Sample Data'!E790,$B$1),"")</f>
        <v/>
      </c>
      <c r="R791" s="17" t="str">
        <f>IF(SUM('Control Sample Data'!F$3:F$98)&gt;10,IF(AND(ISNUMBER('Control Sample Data'!F790),'Control Sample Data'!F790&lt;$B$1,'Control Sample Data'!F790&gt;0),'Control Sample Data'!F790,$B$1),"")</f>
        <v/>
      </c>
      <c r="S791" s="17" t="str">
        <f>IF(SUM('Control Sample Data'!G$3:G$98)&gt;10,IF(AND(ISNUMBER('Control Sample Data'!G790),'Control Sample Data'!G790&lt;$B$1,'Control Sample Data'!G790&gt;0),'Control Sample Data'!G790,$B$1),"")</f>
        <v/>
      </c>
      <c r="T791" s="17" t="str">
        <f>IF(SUM('Control Sample Data'!H$3:H$98)&gt;10,IF(AND(ISNUMBER('Control Sample Data'!H790),'Control Sample Data'!H790&lt;$B$1,'Control Sample Data'!H790&gt;0),'Control Sample Data'!H790,$B$1),"")</f>
        <v/>
      </c>
      <c r="U791" s="17" t="str">
        <f>IF(SUM('Control Sample Data'!I$3:I$98)&gt;10,IF(AND(ISNUMBER('Control Sample Data'!I790),'Control Sample Data'!I790&lt;$B$1,'Control Sample Data'!I790&gt;0),'Control Sample Data'!I790,$B$1),"")</f>
        <v/>
      </c>
      <c r="V791" s="17" t="str">
        <f>IF(SUM('Control Sample Data'!J$3:J$98)&gt;10,IF(AND(ISNUMBER('Control Sample Data'!J790),'Control Sample Data'!J790&lt;$B$1,'Control Sample Data'!J790&gt;0),'Control Sample Data'!J790,$B$1),"")</f>
        <v/>
      </c>
      <c r="W791" s="17" t="str">
        <f>IF(SUM('Control Sample Data'!K$3:K$98)&gt;10,IF(AND(ISNUMBER('Control Sample Data'!K790),'Control Sample Data'!K790&lt;$B$1,'Control Sample Data'!K790&gt;0),'Control Sample Data'!K790,$B$1),"")</f>
        <v/>
      </c>
      <c r="X791" s="17" t="str">
        <f>IF(SUM('Control Sample Data'!L$3:L$98)&gt;10,IF(AND(ISNUMBER('Control Sample Data'!L790),'Control Sample Data'!L790&lt;$B$1,'Control Sample Data'!L790&gt;0),'Control Sample Data'!L790,$B$1),"")</f>
        <v/>
      </c>
      <c r="Y791" s="17" t="str">
        <f>IF(SUM('Control Sample Data'!M$3:M$98)&gt;10,IF(AND(ISNUMBER('Control Sample Data'!M790),'Control Sample Data'!M790&lt;$B$1,'Control Sample Data'!M790&gt;0),'Control Sample Data'!M790,$B$1),"")</f>
        <v/>
      </c>
      <c r="Z791" s="22" t="str">
        <f>IF(ISERROR(VLOOKUP('Choose Housekeeping Genes'!$C22,Calculations!$C$772:$M$1155,2,0)),"",VLOOKUP('Choose Housekeeping Genes'!$C22,Calculations!$C$772:$M$1155,2,0))</f>
        <v/>
      </c>
      <c r="AA791" s="22" t="str">
        <f>IF(ISERROR(VLOOKUP('Choose Housekeeping Genes'!$C22,Calculations!$C$772:$M$1155,3,0)),"",VLOOKUP('Choose Housekeeping Genes'!$C22,Calculations!$C$772:$M$1155,3,0))</f>
        <v/>
      </c>
      <c r="AB791" s="22" t="str">
        <f>IF(ISERROR(VLOOKUP('Choose Housekeeping Genes'!$C22,Calculations!$C$772:$M$1155,4,0)),"",VLOOKUP('Choose Housekeeping Genes'!$C22,Calculations!$C$772:$M$1155,4,0))</f>
        <v/>
      </c>
      <c r="AC791" s="22" t="str">
        <f>IF(ISERROR(VLOOKUP('Choose Housekeeping Genes'!$C22,Calculations!$C$772:$M$1155,5,0)),"",VLOOKUP('Choose Housekeeping Genes'!$C22,Calculations!$C$772:$M$1155,5,0))</f>
        <v/>
      </c>
      <c r="AD791" s="22" t="str">
        <f>IF(ISERROR(VLOOKUP('Choose Housekeeping Genes'!$C22,Calculations!$C$772:$M$1155,6,0)),"",VLOOKUP('Choose Housekeeping Genes'!$C22,Calculations!$C$772:$M$1155,6,0))</f>
        <v/>
      </c>
      <c r="AE791" s="22" t="str">
        <f>IF(ISERROR(VLOOKUP('Choose Housekeeping Genes'!$C22,Calculations!$C$772:$M$1155,7,0)),"",VLOOKUP('Choose Housekeeping Genes'!$C22,Calculations!$C$772:$M$1155,7,0))</f>
        <v/>
      </c>
      <c r="AF791" s="22" t="str">
        <f>IF(ISERROR(VLOOKUP('Choose Housekeeping Genes'!$C22,Calculations!$C$772:$M$1155,8,0)),"",VLOOKUP('Choose Housekeeping Genes'!$C22,Calculations!$C$772:$M$1155,8,0))</f>
        <v/>
      </c>
      <c r="AG791" s="22" t="str">
        <f>IF(ISERROR(VLOOKUP('Choose Housekeeping Genes'!$C22,Calculations!$C$772:$M$1155,9,0)),"",VLOOKUP('Choose Housekeeping Genes'!$C22,Calculations!$C$772:$M$1155,9,0))</f>
        <v/>
      </c>
      <c r="AH791" s="22" t="str">
        <f>IF(ISERROR(VLOOKUP('Choose Housekeeping Genes'!$C22,Calculations!$C$772:$M$1155,10,0)),"",VLOOKUP('Choose Housekeeping Genes'!$C22,Calculations!$C$772:$M$1155,10,0))</f>
        <v/>
      </c>
      <c r="AI791" s="22" t="str">
        <f>IF(ISERROR(VLOOKUP('Choose Housekeeping Genes'!$C22,Calculations!$C$772:$M$1155,11,0)),"",VLOOKUP('Choose Housekeeping Genes'!$C22,Calculations!$C$772:$M$1155,11,0))</f>
        <v/>
      </c>
      <c r="AJ791" s="22" t="str">
        <f>IF(ISERROR(VLOOKUP('Choose Housekeeping Genes'!$C22,Calculations!$C$772:$Y$1155,14,0)),"",VLOOKUP('Choose Housekeeping Genes'!$C22,Calculations!$C$772:$Y$1155,14,0))</f>
        <v/>
      </c>
      <c r="AK791" s="22" t="str">
        <f>IF(ISERROR(VLOOKUP('Choose Housekeeping Genes'!$C22,Calculations!$C$772:$Y$1155,15,0)),"",VLOOKUP('Choose Housekeeping Genes'!$C22,Calculations!$C$772:$Y$1155,15,0))</f>
        <v/>
      </c>
      <c r="AL791" s="22" t="str">
        <f>IF(ISERROR(VLOOKUP('Choose Housekeeping Genes'!$C22,Calculations!$C$772:$Y$1155,16,0)),"",VLOOKUP('Choose Housekeeping Genes'!$C22,Calculations!$C$772:$Y$1155,16,0))</f>
        <v/>
      </c>
      <c r="AM791" s="22" t="str">
        <f>IF(ISERROR(VLOOKUP('Choose Housekeeping Genes'!$C22,Calculations!$C$772:$Y$1155,17,0)),"",VLOOKUP('Choose Housekeeping Genes'!$C22,Calculations!$C$772:$Y$1155,17,0))</f>
        <v/>
      </c>
      <c r="AN791" s="22" t="str">
        <f>IF(ISERROR(VLOOKUP('Choose Housekeeping Genes'!$C22,Calculations!$C$772:$Y$1155,18,0)),"",VLOOKUP('Choose Housekeeping Genes'!$C22,Calculations!$C$772:$Y$1155,18,0))</f>
        <v/>
      </c>
      <c r="AO791" s="22" t="str">
        <f>IF(ISERROR(VLOOKUP('Choose Housekeeping Genes'!$C22,Calculations!$C$772:$Y$1155,19,0)),"",VLOOKUP('Choose Housekeeping Genes'!$C22,Calculations!$C$772:$Y$1155,19,0))</f>
        <v/>
      </c>
      <c r="AP791" s="22" t="str">
        <f>IF(ISERROR(VLOOKUP('Choose Housekeeping Genes'!$C22,Calculations!$C$772:$Y$1155,20,0)),"",VLOOKUP('Choose Housekeeping Genes'!$C22,Calculations!$C$772:$Y$1155,20,0))</f>
        <v/>
      </c>
      <c r="AQ791" s="22" t="str">
        <f>IF(ISERROR(VLOOKUP('Choose Housekeeping Genes'!$C22,Calculations!$C$772:$Y$1155,21,0)),"",VLOOKUP('Choose Housekeeping Genes'!$C22,Calculations!$C$772:$Y$1155,21,0))</f>
        <v/>
      </c>
      <c r="AR791" s="22" t="str">
        <f>IF(ISERROR(VLOOKUP('Choose Housekeeping Genes'!$C22,Calculations!$C$772:$Y$1155,22,0)),"",VLOOKUP('Choose Housekeeping Genes'!$C22,Calculations!$C$772:$Y$1155,22,0))</f>
        <v/>
      </c>
      <c r="AS791" s="22" t="str">
        <f>IF(ISERROR(VLOOKUP('Choose Housekeeping Genes'!$C22,Calculations!$C$772:$Y$1155,23,0)),"",VLOOKUP('Choose Housekeeping Genes'!$C22,Calculations!$C$772:$Y$1155,23,0))</f>
        <v/>
      </c>
      <c r="AT791" s="36" t="str">
        <f t="shared" si="537"/>
        <v/>
      </c>
      <c r="AU791" s="36" t="str">
        <f t="shared" si="538"/>
        <v/>
      </c>
      <c r="AV791" s="36" t="str">
        <f t="shared" si="539"/>
        <v/>
      </c>
      <c r="AW791" s="36" t="str">
        <f t="shared" si="540"/>
        <v/>
      </c>
      <c r="AX791" s="36" t="str">
        <f t="shared" si="541"/>
        <v/>
      </c>
      <c r="AY791" s="36" t="str">
        <f t="shared" si="542"/>
        <v/>
      </c>
      <c r="AZ791" s="36" t="str">
        <f t="shared" si="543"/>
        <v/>
      </c>
      <c r="BA791" s="36" t="str">
        <f t="shared" si="544"/>
        <v/>
      </c>
      <c r="BB791" s="36" t="str">
        <f t="shared" si="545"/>
        <v/>
      </c>
      <c r="BC791" s="36" t="str">
        <f t="shared" si="546"/>
        <v/>
      </c>
      <c r="BD791" s="36" t="str">
        <f t="shared" si="547"/>
        <v/>
      </c>
      <c r="BE791" s="36" t="str">
        <f t="shared" si="548"/>
        <v/>
      </c>
      <c r="BF791" s="36" t="str">
        <f t="shared" si="549"/>
        <v/>
      </c>
      <c r="BG791" s="36" t="str">
        <f t="shared" si="550"/>
        <v/>
      </c>
      <c r="BH791" s="36" t="str">
        <f t="shared" si="551"/>
        <v/>
      </c>
      <c r="BI791" s="36" t="str">
        <f t="shared" si="552"/>
        <v/>
      </c>
      <c r="BJ791" s="36" t="str">
        <f t="shared" si="553"/>
        <v/>
      </c>
      <c r="BK791" s="36" t="str">
        <f t="shared" si="554"/>
        <v/>
      </c>
      <c r="BL791" s="36" t="str">
        <f t="shared" si="555"/>
        <v/>
      </c>
      <c r="BM791" s="36" t="str">
        <f t="shared" si="556"/>
        <v/>
      </c>
      <c r="BN791" s="38" t="e">
        <f t="shared" si="515"/>
        <v>#DIV/0!</v>
      </c>
      <c r="BO791" s="38" t="e">
        <f t="shared" si="516"/>
        <v>#DIV/0!</v>
      </c>
      <c r="BP791" s="39" t="str">
        <f t="shared" si="517"/>
        <v/>
      </c>
      <c r="BQ791" s="39" t="str">
        <f t="shared" si="518"/>
        <v/>
      </c>
      <c r="BR791" s="39" t="str">
        <f t="shared" si="519"/>
        <v/>
      </c>
      <c r="BS791" s="39" t="str">
        <f t="shared" si="520"/>
        <v/>
      </c>
      <c r="BT791" s="39" t="str">
        <f t="shared" si="521"/>
        <v/>
      </c>
      <c r="BU791" s="39" t="str">
        <f t="shared" si="522"/>
        <v/>
      </c>
      <c r="BV791" s="39" t="str">
        <f t="shared" si="523"/>
        <v/>
      </c>
      <c r="BW791" s="39" t="str">
        <f t="shared" si="524"/>
        <v/>
      </c>
      <c r="BX791" s="39" t="str">
        <f t="shared" si="525"/>
        <v/>
      </c>
      <c r="BY791" s="39" t="str">
        <f t="shared" si="526"/>
        <v/>
      </c>
      <c r="BZ791" s="39" t="str">
        <f t="shared" si="527"/>
        <v/>
      </c>
      <c r="CA791" s="39" t="str">
        <f t="shared" si="528"/>
        <v/>
      </c>
      <c r="CB791" s="39" t="str">
        <f t="shared" si="529"/>
        <v/>
      </c>
      <c r="CC791" s="39" t="str">
        <f t="shared" si="530"/>
        <v/>
      </c>
      <c r="CD791" s="39" t="str">
        <f t="shared" si="531"/>
        <v/>
      </c>
      <c r="CE791" s="39" t="str">
        <f t="shared" si="532"/>
        <v/>
      </c>
      <c r="CF791" s="39" t="str">
        <f t="shared" si="533"/>
        <v/>
      </c>
      <c r="CG791" s="39" t="str">
        <f t="shared" si="534"/>
        <v/>
      </c>
      <c r="CH791" s="39" t="str">
        <f t="shared" si="535"/>
        <v/>
      </c>
      <c r="CI791" s="39" t="str">
        <f t="shared" si="536"/>
        <v/>
      </c>
    </row>
    <row r="792" spans="1:87">
      <c r="A792" s="18"/>
      <c r="B792" s="15" t="str">
        <f>'Gene Table'!E791</f>
        <v>hsa-miR-27b-5p</v>
      </c>
      <c r="C792" s="15" t="str">
        <f>'Gene Table'!B791</f>
        <v>A21</v>
      </c>
      <c r="D792" s="16" t="str">
        <f>IF(SUM('Test Sample Data'!D$3:D$98)&gt;10,IF(AND(ISNUMBER('Test Sample Data'!D791),'Test Sample Data'!D791&lt;$B$1,'Test Sample Data'!D791&gt;0),'Test Sample Data'!D791,$B$1),"")</f>
        <v/>
      </c>
      <c r="E792" s="17" t="str">
        <f>IF(SUM('Test Sample Data'!E$3:E$98)&gt;10,IF(AND(ISNUMBER('Test Sample Data'!E791),'Test Sample Data'!E791&lt;$B$1,'Test Sample Data'!E791&gt;0),'Test Sample Data'!E791,$B$1),"")</f>
        <v/>
      </c>
      <c r="F792" s="17" t="str">
        <f>IF(SUM('Test Sample Data'!F$3:F$98)&gt;10,IF(AND(ISNUMBER('Test Sample Data'!F791),'Test Sample Data'!F791&lt;$B$1,'Test Sample Data'!F791&gt;0),'Test Sample Data'!F791,$B$1),"")</f>
        <v/>
      </c>
      <c r="G792" s="17" t="str">
        <f>IF(SUM('Test Sample Data'!G$3:G$98)&gt;10,IF(AND(ISNUMBER('Test Sample Data'!G791),'Test Sample Data'!G791&lt;$B$1,'Test Sample Data'!G791&gt;0),'Test Sample Data'!G791,$B$1),"")</f>
        <v/>
      </c>
      <c r="H792" s="17" t="str">
        <f>IF(SUM('Test Sample Data'!H$3:H$98)&gt;10,IF(AND(ISNUMBER('Test Sample Data'!H791),'Test Sample Data'!H791&lt;$B$1,'Test Sample Data'!H791&gt;0),'Test Sample Data'!H791,$B$1),"")</f>
        <v/>
      </c>
      <c r="I792" s="17" t="str">
        <f>IF(SUM('Test Sample Data'!I$3:I$98)&gt;10,IF(AND(ISNUMBER('Test Sample Data'!I791),'Test Sample Data'!I791&lt;$B$1,'Test Sample Data'!I791&gt;0),'Test Sample Data'!I791,$B$1),"")</f>
        <v/>
      </c>
      <c r="J792" s="17" t="str">
        <f>IF(SUM('Test Sample Data'!J$3:J$98)&gt;10,IF(AND(ISNUMBER('Test Sample Data'!J791),'Test Sample Data'!J791&lt;$B$1,'Test Sample Data'!J791&gt;0),'Test Sample Data'!J791,$B$1),"")</f>
        <v/>
      </c>
      <c r="K792" s="17" t="str">
        <f>IF(SUM('Test Sample Data'!K$3:K$98)&gt;10,IF(AND(ISNUMBER('Test Sample Data'!K791),'Test Sample Data'!K791&lt;$B$1,'Test Sample Data'!K791&gt;0),'Test Sample Data'!K791,$B$1),"")</f>
        <v/>
      </c>
      <c r="L792" s="17" t="str">
        <f>IF(SUM('Test Sample Data'!L$3:L$98)&gt;10,IF(AND(ISNUMBER('Test Sample Data'!L791),'Test Sample Data'!L791&lt;$B$1,'Test Sample Data'!L791&gt;0),'Test Sample Data'!L791,$B$1),"")</f>
        <v/>
      </c>
      <c r="M792" s="17" t="str">
        <f>IF(SUM('Test Sample Data'!M$3:M$98)&gt;10,IF(AND(ISNUMBER('Test Sample Data'!M791),'Test Sample Data'!M791&lt;$B$1,'Test Sample Data'!M791&gt;0),'Test Sample Data'!M791,$B$1),"")</f>
        <v/>
      </c>
      <c r="N792" s="17" t="str">
        <f>'Gene Table'!E791</f>
        <v>hsa-miR-27b-5p</v>
      </c>
      <c r="O792" s="17" t="str">
        <f>'Gene Table'!B791</f>
        <v>A21</v>
      </c>
      <c r="P792" s="17" t="str">
        <f>IF(SUM('Control Sample Data'!D$3:D$98)&gt;10,IF(AND(ISNUMBER('Control Sample Data'!D791),'Control Sample Data'!D791&lt;$B$1,'Control Sample Data'!D791&gt;0),'Control Sample Data'!D791,$B$1),"")</f>
        <v/>
      </c>
      <c r="Q792" s="17" t="str">
        <f>IF(SUM('Control Sample Data'!E$3:E$98)&gt;10,IF(AND(ISNUMBER('Control Sample Data'!E791),'Control Sample Data'!E791&lt;$B$1,'Control Sample Data'!E791&gt;0),'Control Sample Data'!E791,$B$1),"")</f>
        <v/>
      </c>
      <c r="R792" s="17" t="str">
        <f>IF(SUM('Control Sample Data'!F$3:F$98)&gt;10,IF(AND(ISNUMBER('Control Sample Data'!F791),'Control Sample Data'!F791&lt;$B$1,'Control Sample Data'!F791&gt;0),'Control Sample Data'!F791,$B$1),"")</f>
        <v/>
      </c>
      <c r="S792" s="17" t="str">
        <f>IF(SUM('Control Sample Data'!G$3:G$98)&gt;10,IF(AND(ISNUMBER('Control Sample Data'!G791),'Control Sample Data'!G791&lt;$B$1,'Control Sample Data'!G791&gt;0),'Control Sample Data'!G791,$B$1),"")</f>
        <v/>
      </c>
      <c r="T792" s="17" t="str">
        <f>IF(SUM('Control Sample Data'!H$3:H$98)&gt;10,IF(AND(ISNUMBER('Control Sample Data'!H791),'Control Sample Data'!H791&lt;$B$1,'Control Sample Data'!H791&gt;0),'Control Sample Data'!H791,$B$1),"")</f>
        <v/>
      </c>
      <c r="U792" s="17" t="str">
        <f>IF(SUM('Control Sample Data'!I$3:I$98)&gt;10,IF(AND(ISNUMBER('Control Sample Data'!I791),'Control Sample Data'!I791&lt;$B$1,'Control Sample Data'!I791&gt;0),'Control Sample Data'!I791,$B$1),"")</f>
        <v/>
      </c>
      <c r="V792" s="17" t="str">
        <f>IF(SUM('Control Sample Data'!J$3:J$98)&gt;10,IF(AND(ISNUMBER('Control Sample Data'!J791),'Control Sample Data'!J791&lt;$B$1,'Control Sample Data'!J791&gt;0),'Control Sample Data'!J791,$B$1),"")</f>
        <v/>
      </c>
      <c r="W792" s="17" t="str">
        <f>IF(SUM('Control Sample Data'!K$3:K$98)&gt;10,IF(AND(ISNUMBER('Control Sample Data'!K791),'Control Sample Data'!K791&lt;$B$1,'Control Sample Data'!K791&gt;0),'Control Sample Data'!K791,$B$1),"")</f>
        <v/>
      </c>
      <c r="X792" s="17" t="str">
        <f>IF(SUM('Control Sample Data'!L$3:L$98)&gt;10,IF(AND(ISNUMBER('Control Sample Data'!L791),'Control Sample Data'!L791&lt;$B$1,'Control Sample Data'!L791&gt;0),'Control Sample Data'!L791,$B$1),"")</f>
        <v/>
      </c>
      <c r="Y792" s="17" t="str">
        <f>IF(SUM('Control Sample Data'!M$3:M$98)&gt;10,IF(AND(ISNUMBER('Control Sample Data'!M791),'Control Sample Data'!M791&lt;$B$1,'Control Sample Data'!M791&gt;0),'Control Sample Data'!M791,$B$1),"")</f>
        <v/>
      </c>
      <c r="Z792" s="23" t="s">
        <v>5607</v>
      </c>
      <c r="AA792" s="23"/>
      <c r="AB792" s="23"/>
      <c r="AC792" s="23"/>
      <c r="AD792" s="23"/>
      <c r="AE792" s="23"/>
      <c r="AF792" s="23"/>
      <c r="AG792" s="23"/>
      <c r="AH792" s="23"/>
      <c r="AI792" s="23"/>
      <c r="AJ792" s="25"/>
      <c r="AK792" s="25"/>
      <c r="AL792" s="25"/>
      <c r="AM792" s="25"/>
      <c r="AN792" s="25"/>
      <c r="AO792" s="25"/>
      <c r="AP792" s="25"/>
      <c r="AQ792" s="25"/>
      <c r="AR792" s="25"/>
      <c r="AS792" s="25"/>
      <c r="AT792" s="36" t="str">
        <f t="shared" si="537"/>
        <v/>
      </c>
      <c r="AU792" s="36" t="str">
        <f t="shared" si="538"/>
        <v/>
      </c>
      <c r="AV792" s="36" t="str">
        <f t="shared" si="539"/>
        <v/>
      </c>
      <c r="AW792" s="36" t="str">
        <f t="shared" si="540"/>
        <v/>
      </c>
      <c r="AX792" s="36" t="str">
        <f t="shared" si="541"/>
        <v/>
      </c>
      <c r="AY792" s="36" t="str">
        <f t="shared" si="542"/>
        <v/>
      </c>
      <c r="AZ792" s="36" t="str">
        <f t="shared" si="543"/>
        <v/>
      </c>
      <c r="BA792" s="36" t="str">
        <f t="shared" si="544"/>
        <v/>
      </c>
      <c r="BB792" s="36" t="str">
        <f t="shared" si="545"/>
        <v/>
      </c>
      <c r="BC792" s="36" t="str">
        <f t="shared" si="546"/>
        <v/>
      </c>
      <c r="BD792" s="36" t="str">
        <f t="shared" si="547"/>
        <v/>
      </c>
      <c r="BE792" s="36" t="str">
        <f t="shared" si="548"/>
        <v/>
      </c>
      <c r="BF792" s="36" t="str">
        <f t="shared" si="549"/>
        <v/>
      </c>
      <c r="BG792" s="36" t="str">
        <f t="shared" si="550"/>
        <v/>
      </c>
      <c r="BH792" s="36" t="str">
        <f t="shared" si="551"/>
        <v/>
      </c>
      <c r="BI792" s="36" t="str">
        <f t="shared" si="552"/>
        <v/>
      </c>
      <c r="BJ792" s="36" t="str">
        <f t="shared" si="553"/>
        <v/>
      </c>
      <c r="BK792" s="36" t="str">
        <f t="shared" si="554"/>
        <v/>
      </c>
      <c r="BL792" s="36" t="str">
        <f t="shared" si="555"/>
        <v/>
      </c>
      <c r="BM792" s="36" t="str">
        <f t="shared" si="556"/>
        <v/>
      </c>
      <c r="BN792" s="38" t="e">
        <f t="shared" si="515"/>
        <v>#DIV/0!</v>
      </c>
      <c r="BO792" s="38" t="e">
        <f t="shared" si="516"/>
        <v>#DIV/0!</v>
      </c>
      <c r="BP792" s="39" t="str">
        <f t="shared" si="517"/>
        <v/>
      </c>
      <c r="BQ792" s="39" t="str">
        <f t="shared" si="518"/>
        <v/>
      </c>
      <c r="BR792" s="39" t="str">
        <f t="shared" si="519"/>
        <v/>
      </c>
      <c r="BS792" s="39" t="str">
        <f t="shared" si="520"/>
        <v/>
      </c>
      <c r="BT792" s="39" t="str">
        <f t="shared" si="521"/>
        <v/>
      </c>
      <c r="BU792" s="39" t="str">
        <f t="shared" si="522"/>
        <v/>
      </c>
      <c r="BV792" s="39" t="str">
        <f t="shared" si="523"/>
        <v/>
      </c>
      <c r="BW792" s="39" t="str">
        <f t="shared" si="524"/>
        <v/>
      </c>
      <c r="BX792" s="39" t="str">
        <f t="shared" si="525"/>
        <v/>
      </c>
      <c r="BY792" s="39" t="str">
        <f t="shared" si="526"/>
        <v/>
      </c>
      <c r="BZ792" s="39" t="str">
        <f t="shared" si="527"/>
        <v/>
      </c>
      <c r="CA792" s="39" t="str">
        <f t="shared" si="528"/>
        <v/>
      </c>
      <c r="CB792" s="39" t="str">
        <f t="shared" si="529"/>
        <v/>
      </c>
      <c r="CC792" s="39" t="str">
        <f t="shared" si="530"/>
        <v/>
      </c>
      <c r="CD792" s="39" t="str">
        <f t="shared" si="531"/>
        <v/>
      </c>
      <c r="CE792" s="39" t="str">
        <f t="shared" si="532"/>
        <v/>
      </c>
      <c r="CF792" s="39" t="str">
        <f t="shared" si="533"/>
        <v/>
      </c>
      <c r="CG792" s="39" t="str">
        <f t="shared" si="534"/>
        <v/>
      </c>
      <c r="CH792" s="39" t="str">
        <f t="shared" si="535"/>
        <v/>
      </c>
      <c r="CI792" s="39" t="str">
        <f t="shared" si="536"/>
        <v/>
      </c>
    </row>
    <row r="793" spans="1:87">
      <c r="A793" s="18"/>
      <c r="B793" s="15" t="str">
        <f>'Gene Table'!E792</f>
        <v>hsa-miR-4301</v>
      </c>
      <c r="C793" s="15" t="str">
        <f>'Gene Table'!B792</f>
        <v>A22</v>
      </c>
      <c r="D793" s="16" t="str">
        <f>IF(SUM('Test Sample Data'!D$3:D$98)&gt;10,IF(AND(ISNUMBER('Test Sample Data'!D792),'Test Sample Data'!D792&lt;$B$1,'Test Sample Data'!D792&gt;0),'Test Sample Data'!D792,$B$1),"")</f>
        <v/>
      </c>
      <c r="E793" s="17" t="str">
        <f>IF(SUM('Test Sample Data'!E$3:E$98)&gt;10,IF(AND(ISNUMBER('Test Sample Data'!E792),'Test Sample Data'!E792&lt;$B$1,'Test Sample Data'!E792&gt;0),'Test Sample Data'!E792,$B$1),"")</f>
        <v/>
      </c>
      <c r="F793" s="17" t="str">
        <f>IF(SUM('Test Sample Data'!F$3:F$98)&gt;10,IF(AND(ISNUMBER('Test Sample Data'!F792),'Test Sample Data'!F792&lt;$B$1,'Test Sample Data'!F792&gt;0),'Test Sample Data'!F792,$B$1),"")</f>
        <v/>
      </c>
      <c r="G793" s="17" t="str">
        <f>IF(SUM('Test Sample Data'!G$3:G$98)&gt;10,IF(AND(ISNUMBER('Test Sample Data'!G792),'Test Sample Data'!G792&lt;$B$1,'Test Sample Data'!G792&gt;0),'Test Sample Data'!G792,$B$1),"")</f>
        <v/>
      </c>
      <c r="H793" s="17" t="str">
        <f>IF(SUM('Test Sample Data'!H$3:H$98)&gt;10,IF(AND(ISNUMBER('Test Sample Data'!H792),'Test Sample Data'!H792&lt;$B$1,'Test Sample Data'!H792&gt;0),'Test Sample Data'!H792,$B$1),"")</f>
        <v/>
      </c>
      <c r="I793" s="17" t="str">
        <f>IF(SUM('Test Sample Data'!I$3:I$98)&gt;10,IF(AND(ISNUMBER('Test Sample Data'!I792),'Test Sample Data'!I792&lt;$B$1,'Test Sample Data'!I792&gt;0),'Test Sample Data'!I792,$B$1),"")</f>
        <v/>
      </c>
      <c r="J793" s="17" t="str">
        <f>IF(SUM('Test Sample Data'!J$3:J$98)&gt;10,IF(AND(ISNUMBER('Test Sample Data'!J792),'Test Sample Data'!J792&lt;$B$1,'Test Sample Data'!J792&gt;0),'Test Sample Data'!J792,$B$1),"")</f>
        <v/>
      </c>
      <c r="K793" s="17" t="str">
        <f>IF(SUM('Test Sample Data'!K$3:K$98)&gt;10,IF(AND(ISNUMBER('Test Sample Data'!K792),'Test Sample Data'!K792&lt;$B$1,'Test Sample Data'!K792&gt;0),'Test Sample Data'!K792,$B$1),"")</f>
        <v/>
      </c>
      <c r="L793" s="17" t="str">
        <f>IF(SUM('Test Sample Data'!L$3:L$98)&gt;10,IF(AND(ISNUMBER('Test Sample Data'!L792),'Test Sample Data'!L792&lt;$B$1,'Test Sample Data'!L792&gt;0),'Test Sample Data'!L792,$B$1),"")</f>
        <v/>
      </c>
      <c r="M793" s="17" t="str">
        <f>IF(SUM('Test Sample Data'!M$3:M$98)&gt;10,IF(AND(ISNUMBER('Test Sample Data'!M792),'Test Sample Data'!M792&lt;$B$1,'Test Sample Data'!M792&gt;0),'Test Sample Data'!M792,$B$1),"")</f>
        <v/>
      </c>
      <c r="N793" s="17" t="str">
        <f>'Gene Table'!E792</f>
        <v>hsa-miR-4301</v>
      </c>
      <c r="O793" s="17" t="str">
        <f>'Gene Table'!B792</f>
        <v>A22</v>
      </c>
      <c r="P793" s="17" t="str">
        <f>IF(SUM('Control Sample Data'!D$3:D$98)&gt;10,IF(AND(ISNUMBER('Control Sample Data'!D792),'Control Sample Data'!D792&lt;$B$1,'Control Sample Data'!D792&gt;0),'Control Sample Data'!D792,$B$1),"")</f>
        <v/>
      </c>
      <c r="Q793" s="17" t="str">
        <f>IF(SUM('Control Sample Data'!E$3:E$98)&gt;10,IF(AND(ISNUMBER('Control Sample Data'!E792),'Control Sample Data'!E792&lt;$B$1,'Control Sample Data'!E792&gt;0),'Control Sample Data'!E792,$B$1),"")</f>
        <v/>
      </c>
      <c r="R793" s="17" t="str">
        <f>IF(SUM('Control Sample Data'!F$3:F$98)&gt;10,IF(AND(ISNUMBER('Control Sample Data'!F792),'Control Sample Data'!F792&lt;$B$1,'Control Sample Data'!F792&gt;0),'Control Sample Data'!F792,$B$1),"")</f>
        <v/>
      </c>
      <c r="S793" s="17" t="str">
        <f>IF(SUM('Control Sample Data'!G$3:G$98)&gt;10,IF(AND(ISNUMBER('Control Sample Data'!G792),'Control Sample Data'!G792&lt;$B$1,'Control Sample Data'!G792&gt;0),'Control Sample Data'!G792,$B$1),"")</f>
        <v/>
      </c>
      <c r="T793" s="17" t="str">
        <f>IF(SUM('Control Sample Data'!H$3:H$98)&gt;10,IF(AND(ISNUMBER('Control Sample Data'!H792),'Control Sample Data'!H792&lt;$B$1,'Control Sample Data'!H792&gt;0),'Control Sample Data'!H792,$B$1),"")</f>
        <v/>
      </c>
      <c r="U793" s="17" t="str">
        <f>IF(SUM('Control Sample Data'!I$3:I$98)&gt;10,IF(AND(ISNUMBER('Control Sample Data'!I792),'Control Sample Data'!I792&lt;$B$1,'Control Sample Data'!I792&gt;0),'Control Sample Data'!I792,$B$1),"")</f>
        <v/>
      </c>
      <c r="V793" s="17" t="str">
        <f>IF(SUM('Control Sample Data'!J$3:J$98)&gt;10,IF(AND(ISNUMBER('Control Sample Data'!J792),'Control Sample Data'!J792&lt;$B$1,'Control Sample Data'!J792&gt;0),'Control Sample Data'!J792,$B$1),"")</f>
        <v/>
      </c>
      <c r="W793" s="17" t="str">
        <f>IF(SUM('Control Sample Data'!K$3:K$98)&gt;10,IF(AND(ISNUMBER('Control Sample Data'!K792),'Control Sample Data'!K792&lt;$B$1,'Control Sample Data'!K792&gt;0),'Control Sample Data'!K792,$B$1),"")</f>
        <v/>
      </c>
      <c r="X793" s="17" t="str">
        <f>IF(SUM('Control Sample Data'!L$3:L$98)&gt;10,IF(AND(ISNUMBER('Control Sample Data'!L792),'Control Sample Data'!L792&lt;$B$1,'Control Sample Data'!L792&gt;0),'Control Sample Data'!L792,$B$1),"")</f>
        <v/>
      </c>
      <c r="Y793" s="17" t="str">
        <f>IF(SUM('Control Sample Data'!M$3:M$98)&gt;10,IF(AND(ISNUMBER('Control Sample Data'!M792),'Control Sample Data'!M792&lt;$B$1,'Control Sample Data'!M792&gt;0),'Control Sample Data'!M792,$B$1),"")</f>
        <v/>
      </c>
      <c r="Z793" s="24" t="s">
        <v>5608</v>
      </c>
      <c r="AA793" s="25"/>
      <c r="AB793" s="25"/>
      <c r="AC793" s="25"/>
      <c r="AD793" s="25"/>
      <c r="AE793" s="25"/>
      <c r="AF793" s="25"/>
      <c r="AG793" s="25"/>
      <c r="AH793" s="25"/>
      <c r="AI793" s="25"/>
      <c r="AJ793" s="24" t="s">
        <v>5608</v>
      </c>
      <c r="AK793" s="25"/>
      <c r="AL793" s="25"/>
      <c r="AM793" s="25"/>
      <c r="AN793" s="25"/>
      <c r="AO793" s="25"/>
      <c r="AP793" s="25"/>
      <c r="AQ793" s="25"/>
      <c r="AR793" s="25"/>
      <c r="AS793" s="25"/>
      <c r="AT793" s="36" t="str">
        <f t="shared" si="537"/>
        <v/>
      </c>
      <c r="AU793" s="36" t="str">
        <f t="shared" si="538"/>
        <v/>
      </c>
      <c r="AV793" s="36" t="str">
        <f t="shared" si="539"/>
        <v/>
      </c>
      <c r="AW793" s="36" t="str">
        <f t="shared" si="540"/>
        <v/>
      </c>
      <c r="AX793" s="36" t="str">
        <f t="shared" si="541"/>
        <v/>
      </c>
      <c r="AY793" s="36" t="str">
        <f t="shared" si="542"/>
        <v/>
      </c>
      <c r="AZ793" s="36" t="str">
        <f t="shared" si="543"/>
        <v/>
      </c>
      <c r="BA793" s="36" t="str">
        <f t="shared" si="544"/>
        <v/>
      </c>
      <c r="BB793" s="36" t="str">
        <f t="shared" si="545"/>
        <v/>
      </c>
      <c r="BC793" s="36" t="str">
        <f t="shared" si="546"/>
        <v/>
      </c>
      <c r="BD793" s="36" t="str">
        <f t="shared" si="547"/>
        <v/>
      </c>
      <c r="BE793" s="36" t="str">
        <f t="shared" si="548"/>
        <v/>
      </c>
      <c r="BF793" s="36" t="str">
        <f t="shared" si="549"/>
        <v/>
      </c>
      <c r="BG793" s="36" t="str">
        <f t="shared" si="550"/>
        <v/>
      </c>
      <c r="BH793" s="36" t="str">
        <f t="shared" si="551"/>
        <v/>
      </c>
      <c r="BI793" s="36" t="str">
        <f t="shared" si="552"/>
        <v/>
      </c>
      <c r="BJ793" s="36" t="str">
        <f t="shared" si="553"/>
        <v/>
      </c>
      <c r="BK793" s="36" t="str">
        <f t="shared" si="554"/>
        <v/>
      </c>
      <c r="BL793" s="36" t="str">
        <f t="shared" si="555"/>
        <v/>
      </c>
      <c r="BM793" s="36" t="str">
        <f t="shared" si="556"/>
        <v/>
      </c>
      <c r="BN793" s="38" t="e">
        <f t="shared" si="515"/>
        <v>#DIV/0!</v>
      </c>
      <c r="BO793" s="38" t="e">
        <f t="shared" si="516"/>
        <v>#DIV/0!</v>
      </c>
      <c r="BP793" s="39" t="str">
        <f t="shared" si="517"/>
        <v/>
      </c>
      <c r="BQ793" s="39" t="str">
        <f t="shared" si="518"/>
        <v/>
      </c>
      <c r="BR793" s="39" t="str">
        <f t="shared" si="519"/>
        <v/>
      </c>
      <c r="BS793" s="39" t="str">
        <f t="shared" si="520"/>
        <v/>
      </c>
      <c r="BT793" s="39" t="str">
        <f t="shared" si="521"/>
        <v/>
      </c>
      <c r="BU793" s="39" t="str">
        <f t="shared" si="522"/>
        <v/>
      </c>
      <c r="BV793" s="39" t="str">
        <f t="shared" si="523"/>
        <v/>
      </c>
      <c r="BW793" s="39" t="str">
        <f t="shared" si="524"/>
        <v/>
      </c>
      <c r="BX793" s="39" t="str">
        <f t="shared" si="525"/>
        <v/>
      </c>
      <c r="BY793" s="39" t="str">
        <f t="shared" si="526"/>
        <v/>
      </c>
      <c r="BZ793" s="39" t="str">
        <f t="shared" si="527"/>
        <v/>
      </c>
      <c r="CA793" s="39" t="str">
        <f t="shared" si="528"/>
        <v/>
      </c>
      <c r="CB793" s="39" t="str">
        <f t="shared" si="529"/>
        <v/>
      </c>
      <c r="CC793" s="39" t="str">
        <f t="shared" si="530"/>
        <v/>
      </c>
      <c r="CD793" s="39" t="str">
        <f t="shared" si="531"/>
        <v/>
      </c>
      <c r="CE793" s="39" t="str">
        <f t="shared" si="532"/>
        <v/>
      </c>
      <c r="CF793" s="39" t="str">
        <f t="shared" si="533"/>
        <v/>
      </c>
      <c r="CG793" s="39" t="str">
        <f t="shared" si="534"/>
        <v/>
      </c>
      <c r="CH793" s="39" t="str">
        <f t="shared" si="535"/>
        <v/>
      </c>
      <c r="CI793" s="39" t="str">
        <f t="shared" si="536"/>
        <v/>
      </c>
    </row>
    <row r="794" spans="1:87">
      <c r="A794" s="18"/>
      <c r="B794" s="15" t="str">
        <f>'Gene Table'!E793</f>
        <v>hsa-miR-29a-5p</v>
      </c>
      <c r="C794" s="15" t="str">
        <f>'Gene Table'!B793</f>
        <v>A23</v>
      </c>
      <c r="D794" s="16" t="str">
        <f>IF(SUM('Test Sample Data'!D$3:D$98)&gt;10,IF(AND(ISNUMBER('Test Sample Data'!D793),'Test Sample Data'!D793&lt;$B$1,'Test Sample Data'!D793&gt;0),'Test Sample Data'!D793,$B$1),"")</f>
        <v/>
      </c>
      <c r="E794" s="17" t="str">
        <f>IF(SUM('Test Sample Data'!E$3:E$98)&gt;10,IF(AND(ISNUMBER('Test Sample Data'!E793),'Test Sample Data'!E793&lt;$B$1,'Test Sample Data'!E793&gt;0),'Test Sample Data'!E793,$B$1),"")</f>
        <v/>
      </c>
      <c r="F794" s="17" t="str">
        <f>IF(SUM('Test Sample Data'!F$3:F$98)&gt;10,IF(AND(ISNUMBER('Test Sample Data'!F793),'Test Sample Data'!F793&lt;$B$1,'Test Sample Data'!F793&gt;0),'Test Sample Data'!F793,$B$1),"")</f>
        <v/>
      </c>
      <c r="G794" s="17" t="str">
        <f>IF(SUM('Test Sample Data'!G$3:G$98)&gt;10,IF(AND(ISNUMBER('Test Sample Data'!G793),'Test Sample Data'!G793&lt;$B$1,'Test Sample Data'!G793&gt;0),'Test Sample Data'!G793,$B$1),"")</f>
        <v/>
      </c>
      <c r="H794" s="17" t="str">
        <f>IF(SUM('Test Sample Data'!H$3:H$98)&gt;10,IF(AND(ISNUMBER('Test Sample Data'!H793),'Test Sample Data'!H793&lt;$B$1,'Test Sample Data'!H793&gt;0),'Test Sample Data'!H793,$B$1),"")</f>
        <v/>
      </c>
      <c r="I794" s="17" t="str">
        <f>IF(SUM('Test Sample Data'!I$3:I$98)&gt;10,IF(AND(ISNUMBER('Test Sample Data'!I793),'Test Sample Data'!I793&lt;$B$1,'Test Sample Data'!I793&gt;0),'Test Sample Data'!I793,$B$1),"")</f>
        <v/>
      </c>
      <c r="J794" s="17" t="str">
        <f>IF(SUM('Test Sample Data'!J$3:J$98)&gt;10,IF(AND(ISNUMBER('Test Sample Data'!J793),'Test Sample Data'!J793&lt;$B$1,'Test Sample Data'!J793&gt;0),'Test Sample Data'!J793,$B$1),"")</f>
        <v/>
      </c>
      <c r="K794" s="17" t="str">
        <f>IF(SUM('Test Sample Data'!K$3:K$98)&gt;10,IF(AND(ISNUMBER('Test Sample Data'!K793),'Test Sample Data'!K793&lt;$B$1,'Test Sample Data'!K793&gt;0),'Test Sample Data'!K793,$B$1),"")</f>
        <v/>
      </c>
      <c r="L794" s="17" t="str">
        <f>IF(SUM('Test Sample Data'!L$3:L$98)&gt;10,IF(AND(ISNUMBER('Test Sample Data'!L793),'Test Sample Data'!L793&lt;$B$1,'Test Sample Data'!L793&gt;0),'Test Sample Data'!L793,$B$1),"")</f>
        <v/>
      </c>
      <c r="M794" s="17" t="str">
        <f>IF(SUM('Test Sample Data'!M$3:M$98)&gt;10,IF(AND(ISNUMBER('Test Sample Data'!M793),'Test Sample Data'!M793&lt;$B$1,'Test Sample Data'!M793&gt;0),'Test Sample Data'!M793,$B$1),"")</f>
        <v/>
      </c>
      <c r="N794" s="17" t="str">
        <f>'Gene Table'!E793</f>
        <v>hsa-miR-29a-5p</v>
      </c>
      <c r="O794" s="17" t="str">
        <f>'Gene Table'!B793</f>
        <v>A23</v>
      </c>
      <c r="P794" s="17" t="str">
        <f>IF(SUM('Control Sample Data'!D$3:D$98)&gt;10,IF(AND(ISNUMBER('Control Sample Data'!D793),'Control Sample Data'!D793&lt;$B$1,'Control Sample Data'!D793&gt;0),'Control Sample Data'!D793,$B$1),"")</f>
        <v/>
      </c>
      <c r="Q794" s="17" t="str">
        <f>IF(SUM('Control Sample Data'!E$3:E$98)&gt;10,IF(AND(ISNUMBER('Control Sample Data'!E793),'Control Sample Data'!E793&lt;$B$1,'Control Sample Data'!E793&gt;0),'Control Sample Data'!E793,$B$1),"")</f>
        <v/>
      </c>
      <c r="R794" s="17" t="str">
        <f>IF(SUM('Control Sample Data'!F$3:F$98)&gt;10,IF(AND(ISNUMBER('Control Sample Data'!F793),'Control Sample Data'!F793&lt;$B$1,'Control Sample Data'!F793&gt;0),'Control Sample Data'!F793,$B$1),"")</f>
        <v/>
      </c>
      <c r="S794" s="17" t="str">
        <f>IF(SUM('Control Sample Data'!G$3:G$98)&gt;10,IF(AND(ISNUMBER('Control Sample Data'!G793),'Control Sample Data'!G793&lt;$B$1,'Control Sample Data'!G793&gt;0),'Control Sample Data'!G793,$B$1),"")</f>
        <v/>
      </c>
      <c r="T794" s="17" t="str">
        <f>IF(SUM('Control Sample Data'!H$3:H$98)&gt;10,IF(AND(ISNUMBER('Control Sample Data'!H793),'Control Sample Data'!H793&lt;$B$1,'Control Sample Data'!H793&gt;0),'Control Sample Data'!H793,$B$1),"")</f>
        <v/>
      </c>
      <c r="U794" s="17" t="str">
        <f>IF(SUM('Control Sample Data'!I$3:I$98)&gt;10,IF(AND(ISNUMBER('Control Sample Data'!I793),'Control Sample Data'!I793&lt;$B$1,'Control Sample Data'!I793&gt;0),'Control Sample Data'!I793,$B$1),"")</f>
        <v/>
      </c>
      <c r="V794" s="17" t="str">
        <f>IF(SUM('Control Sample Data'!J$3:J$98)&gt;10,IF(AND(ISNUMBER('Control Sample Data'!J793),'Control Sample Data'!J793&lt;$B$1,'Control Sample Data'!J793&gt;0),'Control Sample Data'!J793,$B$1),"")</f>
        <v/>
      </c>
      <c r="W794" s="17" t="str">
        <f>IF(SUM('Control Sample Data'!K$3:K$98)&gt;10,IF(AND(ISNUMBER('Control Sample Data'!K793),'Control Sample Data'!K793&lt;$B$1,'Control Sample Data'!K793&gt;0),'Control Sample Data'!K793,$B$1),"")</f>
        <v/>
      </c>
      <c r="X794" s="17" t="str">
        <f>IF(SUM('Control Sample Data'!L$3:L$98)&gt;10,IF(AND(ISNUMBER('Control Sample Data'!L793),'Control Sample Data'!L793&lt;$B$1,'Control Sample Data'!L793&gt;0),'Control Sample Data'!L793,$B$1),"")</f>
        <v/>
      </c>
      <c r="Y794" s="17" t="str">
        <f>IF(SUM('Control Sample Data'!M$3:M$98)&gt;10,IF(AND(ISNUMBER('Control Sample Data'!M793),'Control Sample Data'!M793&lt;$B$1,'Control Sample Data'!M793&gt;0),'Control Sample Data'!M793,$B$1),"")</f>
        <v/>
      </c>
      <c r="Z794" s="26">
        <f t="shared" ref="Z794:AS794" si="557">IF(ISERROR(AVERAGE(Z772:Z791)),0,AVERAGE(Z772:Z791))</f>
        <v>0</v>
      </c>
      <c r="AA794" s="26">
        <f t="shared" si="557"/>
        <v>0</v>
      </c>
      <c r="AB794" s="26">
        <f t="shared" si="557"/>
        <v>0</v>
      </c>
      <c r="AC794" s="26">
        <f t="shared" si="557"/>
        <v>0</v>
      </c>
      <c r="AD794" s="26">
        <f t="shared" si="557"/>
        <v>0</v>
      </c>
      <c r="AE794" s="26">
        <f t="shared" si="557"/>
        <v>0</v>
      </c>
      <c r="AF794" s="26">
        <f t="shared" si="557"/>
        <v>0</v>
      </c>
      <c r="AG794" s="26">
        <f t="shared" si="557"/>
        <v>0</v>
      </c>
      <c r="AH794" s="26">
        <f t="shared" si="557"/>
        <v>0</v>
      </c>
      <c r="AI794" s="26">
        <f t="shared" si="557"/>
        <v>0</v>
      </c>
      <c r="AJ794" s="26">
        <f t="shared" si="557"/>
        <v>0</v>
      </c>
      <c r="AK794" s="26">
        <f t="shared" si="557"/>
        <v>0</v>
      </c>
      <c r="AL794" s="26">
        <f t="shared" si="557"/>
        <v>0</v>
      </c>
      <c r="AM794" s="26">
        <f t="shared" si="557"/>
        <v>0</v>
      </c>
      <c r="AN794" s="26">
        <f t="shared" si="557"/>
        <v>0</v>
      </c>
      <c r="AO794" s="26">
        <f t="shared" si="557"/>
        <v>0</v>
      </c>
      <c r="AP794" s="26">
        <f t="shared" si="557"/>
        <v>0</v>
      </c>
      <c r="AQ794" s="26">
        <f t="shared" si="557"/>
        <v>0</v>
      </c>
      <c r="AR794" s="26">
        <f t="shared" si="557"/>
        <v>0</v>
      </c>
      <c r="AS794" s="26">
        <f t="shared" si="557"/>
        <v>0</v>
      </c>
      <c r="AT794" s="36" t="str">
        <f t="shared" si="537"/>
        <v/>
      </c>
      <c r="AU794" s="36" t="str">
        <f t="shared" si="538"/>
        <v/>
      </c>
      <c r="AV794" s="36" t="str">
        <f t="shared" si="539"/>
        <v/>
      </c>
      <c r="AW794" s="36" t="str">
        <f t="shared" si="540"/>
        <v/>
      </c>
      <c r="AX794" s="36" t="str">
        <f t="shared" si="541"/>
        <v/>
      </c>
      <c r="AY794" s="36" t="str">
        <f t="shared" si="542"/>
        <v/>
      </c>
      <c r="AZ794" s="36" t="str">
        <f t="shared" si="543"/>
        <v/>
      </c>
      <c r="BA794" s="36" t="str">
        <f t="shared" si="544"/>
        <v/>
      </c>
      <c r="BB794" s="36" t="str">
        <f t="shared" si="545"/>
        <v/>
      </c>
      <c r="BC794" s="36" t="str">
        <f t="shared" si="546"/>
        <v/>
      </c>
      <c r="BD794" s="36" t="str">
        <f t="shared" si="547"/>
        <v/>
      </c>
      <c r="BE794" s="36" t="str">
        <f t="shared" si="548"/>
        <v/>
      </c>
      <c r="BF794" s="36" t="str">
        <f t="shared" si="549"/>
        <v/>
      </c>
      <c r="BG794" s="36" t="str">
        <f t="shared" si="550"/>
        <v/>
      </c>
      <c r="BH794" s="36" t="str">
        <f t="shared" si="551"/>
        <v/>
      </c>
      <c r="BI794" s="36" t="str">
        <f t="shared" si="552"/>
        <v/>
      </c>
      <c r="BJ794" s="36" t="str">
        <f t="shared" si="553"/>
        <v/>
      </c>
      <c r="BK794" s="36" t="str">
        <f t="shared" si="554"/>
        <v/>
      </c>
      <c r="BL794" s="36" t="str">
        <f t="shared" si="555"/>
        <v/>
      </c>
      <c r="BM794" s="36" t="str">
        <f t="shared" si="556"/>
        <v/>
      </c>
      <c r="BN794" s="38" t="e">
        <f t="shared" si="515"/>
        <v>#DIV/0!</v>
      </c>
      <c r="BO794" s="38" t="e">
        <f t="shared" si="516"/>
        <v>#DIV/0!</v>
      </c>
      <c r="BP794" s="39" t="str">
        <f t="shared" si="517"/>
        <v/>
      </c>
      <c r="BQ794" s="39" t="str">
        <f t="shared" si="518"/>
        <v/>
      </c>
      <c r="BR794" s="39" t="str">
        <f t="shared" si="519"/>
        <v/>
      </c>
      <c r="BS794" s="39" t="str">
        <f t="shared" si="520"/>
        <v/>
      </c>
      <c r="BT794" s="39" t="str">
        <f t="shared" si="521"/>
        <v/>
      </c>
      <c r="BU794" s="39" t="str">
        <f t="shared" si="522"/>
        <v/>
      </c>
      <c r="BV794" s="39" t="str">
        <f t="shared" si="523"/>
        <v/>
      </c>
      <c r="BW794" s="39" t="str">
        <f t="shared" si="524"/>
        <v/>
      </c>
      <c r="BX794" s="39" t="str">
        <f t="shared" si="525"/>
        <v/>
      </c>
      <c r="BY794" s="39" t="str">
        <f t="shared" si="526"/>
        <v/>
      </c>
      <c r="BZ794" s="39" t="str">
        <f t="shared" si="527"/>
        <v/>
      </c>
      <c r="CA794" s="39" t="str">
        <f t="shared" si="528"/>
        <v/>
      </c>
      <c r="CB794" s="39" t="str">
        <f t="shared" si="529"/>
        <v/>
      </c>
      <c r="CC794" s="39" t="str">
        <f t="shared" si="530"/>
        <v/>
      </c>
      <c r="CD794" s="39" t="str">
        <f t="shared" si="531"/>
        <v/>
      </c>
      <c r="CE794" s="39" t="str">
        <f t="shared" si="532"/>
        <v/>
      </c>
      <c r="CF794" s="39" t="str">
        <f t="shared" si="533"/>
        <v/>
      </c>
      <c r="CG794" s="39" t="str">
        <f t="shared" si="534"/>
        <v/>
      </c>
      <c r="CH794" s="39" t="str">
        <f t="shared" si="535"/>
        <v/>
      </c>
      <c r="CI794" s="39" t="str">
        <f t="shared" si="536"/>
        <v/>
      </c>
    </row>
    <row r="795" spans="1:87">
      <c r="A795" s="18"/>
      <c r="B795" s="15" t="str">
        <f>'Gene Table'!E794</f>
        <v>hsa-miR-4300</v>
      </c>
      <c r="C795" s="15" t="str">
        <f>'Gene Table'!B794</f>
        <v>A24</v>
      </c>
      <c r="D795" s="16" t="str">
        <f>IF(SUM('Test Sample Data'!D$3:D$98)&gt;10,IF(AND(ISNUMBER('Test Sample Data'!D794),'Test Sample Data'!D794&lt;$B$1,'Test Sample Data'!D794&gt;0),'Test Sample Data'!D794,$B$1),"")</f>
        <v/>
      </c>
      <c r="E795" s="17" t="str">
        <f>IF(SUM('Test Sample Data'!E$3:E$98)&gt;10,IF(AND(ISNUMBER('Test Sample Data'!E794),'Test Sample Data'!E794&lt;$B$1,'Test Sample Data'!E794&gt;0),'Test Sample Data'!E794,$B$1),"")</f>
        <v/>
      </c>
      <c r="F795" s="17" t="str">
        <f>IF(SUM('Test Sample Data'!F$3:F$98)&gt;10,IF(AND(ISNUMBER('Test Sample Data'!F794),'Test Sample Data'!F794&lt;$B$1,'Test Sample Data'!F794&gt;0),'Test Sample Data'!F794,$B$1),"")</f>
        <v/>
      </c>
      <c r="G795" s="17" t="str">
        <f>IF(SUM('Test Sample Data'!G$3:G$98)&gt;10,IF(AND(ISNUMBER('Test Sample Data'!G794),'Test Sample Data'!G794&lt;$B$1,'Test Sample Data'!G794&gt;0),'Test Sample Data'!G794,$B$1),"")</f>
        <v/>
      </c>
      <c r="H795" s="17" t="str">
        <f>IF(SUM('Test Sample Data'!H$3:H$98)&gt;10,IF(AND(ISNUMBER('Test Sample Data'!H794),'Test Sample Data'!H794&lt;$B$1,'Test Sample Data'!H794&gt;0),'Test Sample Data'!H794,$B$1),"")</f>
        <v/>
      </c>
      <c r="I795" s="17" t="str">
        <f>IF(SUM('Test Sample Data'!I$3:I$98)&gt;10,IF(AND(ISNUMBER('Test Sample Data'!I794),'Test Sample Data'!I794&lt;$B$1,'Test Sample Data'!I794&gt;0),'Test Sample Data'!I794,$B$1),"")</f>
        <v/>
      </c>
      <c r="J795" s="17" t="str">
        <f>IF(SUM('Test Sample Data'!J$3:J$98)&gt;10,IF(AND(ISNUMBER('Test Sample Data'!J794),'Test Sample Data'!J794&lt;$B$1,'Test Sample Data'!J794&gt;0),'Test Sample Data'!J794,$B$1),"")</f>
        <v/>
      </c>
      <c r="K795" s="17" t="str">
        <f>IF(SUM('Test Sample Data'!K$3:K$98)&gt;10,IF(AND(ISNUMBER('Test Sample Data'!K794),'Test Sample Data'!K794&lt;$B$1,'Test Sample Data'!K794&gt;0),'Test Sample Data'!K794,$B$1),"")</f>
        <v/>
      </c>
      <c r="L795" s="17" t="str">
        <f>IF(SUM('Test Sample Data'!L$3:L$98)&gt;10,IF(AND(ISNUMBER('Test Sample Data'!L794),'Test Sample Data'!L794&lt;$B$1,'Test Sample Data'!L794&gt;0),'Test Sample Data'!L794,$B$1),"")</f>
        <v/>
      </c>
      <c r="M795" s="17" t="str">
        <f>IF(SUM('Test Sample Data'!M$3:M$98)&gt;10,IF(AND(ISNUMBER('Test Sample Data'!M794),'Test Sample Data'!M794&lt;$B$1,'Test Sample Data'!M794&gt;0),'Test Sample Data'!M794,$B$1),"")</f>
        <v/>
      </c>
      <c r="N795" s="17" t="str">
        <f>'Gene Table'!E794</f>
        <v>hsa-miR-4300</v>
      </c>
      <c r="O795" s="17" t="str">
        <f>'Gene Table'!B794</f>
        <v>A24</v>
      </c>
      <c r="P795" s="17" t="str">
        <f>IF(SUM('Control Sample Data'!D$3:D$98)&gt;10,IF(AND(ISNUMBER('Control Sample Data'!D794),'Control Sample Data'!D794&lt;$B$1,'Control Sample Data'!D794&gt;0),'Control Sample Data'!D794,$B$1),"")</f>
        <v/>
      </c>
      <c r="Q795" s="17" t="str">
        <f>IF(SUM('Control Sample Data'!E$3:E$98)&gt;10,IF(AND(ISNUMBER('Control Sample Data'!E794),'Control Sample Data'!E794&lt;$B$1,'Control Sample Data'!E794&gt;0),'Control Sample Data'!E794,$B$1),"")</f>
        <v/>
      </c>
      <c r="R795" s="17" t="str">
        <f>IF(SUM('Control Sample Data'!F$3:F$98)&gt;10,IF(AND(ISNUMBER('Control Sample Data'!F794),'Control Sample Data'!F794&lt;$B$1,'Control Sample Data'!F794&gt;0),'Control Sample Data'!F794,$B$1),"")</f>
        <v/>
      </c>
      <c r="S795" s="17" t="str">
        <f>IF(SUM('Control Sample Data'!G$3:G$98)&gt;10,IF(AND(ISNUMBER('Control Sample Data'!G794),'Control Sample Data'!G794&lt;$B$1,'Control Sample Data'!G794&gt;0),'Control Sample Data'!G794,$B$1),"")</f>
        <v/>
      </c>
      <c r="T795" s="17" t="str">
        <f>IF(SUM('Control Sample Data'!H$3:H$98)&gt;10,IF(AND(ISNUMBER('Control Sample Data'!H794),'Control Sample Data'!H794&lt;$B$1,'Control Sample Data'!H794&gt;0),'Control Sample Data'!H794,$B$1),"")</f>
        <v/>
      </c>
      <c r="U795" s="17" t="str">
        <f>IF(SUM('Control Sample Data'!I$3:I$98)&gt;10,IF(AND(ISNUMBER('Control Sample Data'!I794),'Control Sample Data'!I794&lt;$B$1,'Control Sample Data'!I794&gt;0),'Control Sample Data'!I794,$B$1),"")</f>
        <v/>
      </c>
      <c r="V795" s="17" t="str">
        <f>IF(SUM('Control Sample Data'!J$3:J$98)&gt;10,IF(AND(ISNUMBER('Control Sample Data'!J794),'Control Sample Data'!J794&lt;$B$1,'Control Sample Data'!J794&gt;0),'Control Sample Data'!J794,$B$1),"")</f>
        <v/>
      </c>
      <c r="W795" s="17" t="str">
        <f>IF(SUM('Control Sample Data'!K$3:K$98)&gt;10,IF(AND(ISNUMBER('Control Sample Data'!K794),'Control Sample Data'!K794&lt;$B$1,'Control Sample Data'!K794&gt;0),'Control Sample Data'!K794,$B$1),"")</f>
        <v/>
      </c>
      <c r="X795" s="17" t="str">
        <f>IF(SUM('Control Sample Data'!L$3:L$98)&gt;10,IF(AND(ISNUMBER('Control Sample Data'!L794),'Control Sample Data'!L794&lt;$B$1,'Control Sample Data'!L794&gt;0),'Control Sample Data'!L794,$B$1),"")</f>
        <v/>
      </c>
      <c r="Y795" s="17" t="str">
        <f>IF(SUM('Control Sample Data'!M$3:M$98)&gt;10,IF(AND(ISNUMBER('Control Sample Data'!M794),'Control Sample Data'!M794&lt;$B$1,'Control Sample Data'!M794&gt;0),'Control Sample Data'!M794,$B$1),"")</f>
        <v/>
      </c>
      <c r="AT795" s="36" t="str">
        <f t="shared" si="537"/>
        <v/>
      </c>
      <c r="AU795" s="36" t="str">
        <f t="shared" si="538"/>
        <v/>
      </c>
      <c r="AV795" s="36" t="str">
        <f t="shared" si="539"/>
        <v/>
      </c>
      <c r="AW795" s="36" t="str">
        <f t="shared" si="540"/>
        <v/>
      </c>
      <c r="AX795" s="36" t="str">
        <f t="shared" si="541"/>
        <v/>
      </c>
      <c r="AY795" s="36" t="str">
        <f t="shared" si="542"/>
        <v/>
      </c>
      <c r="AZ795" s="36" t="str">
        <f t="shared" si="543"/>
        <v/>
      </c>
      <c r="BA795" s="36" t="str">
        <f t="shared" si="544"/>
        <v/>
      </c>
      <c r="BB795" s="36" t="str">
        <f t="shared" si="545"/>
        <v/>
      </c>
      <c r="BC795" s="36" t="str">
        <f t="shared" si="546"/>
        <v/>
      </c>
      <c r="BD795" s="36" t="str">
        <f t="shared" si="547"/>
        <v/>
      </c>
      <c r="BE795" s="36" t="str">
        <f t="shared" si="548"/>
        <v/>
      </c>
      <c r="BF795" s="36" t="str">
        <f t="shared" si="549"/>
        <v/>
      </c>
      <c r="BG795" s="36" t="str">
        <f t="shared" si="550"/>
        <v/>
      </c>
      <c r="BH795" s="36" t="str">
        <f t="shared" si="551"/>
        <v/>
      </c>
      <c r="BI795" s="36" t="str">
        <f t="shared" si="552"/>
        <v/>
      </c>
      <c r="BJ795" s="36" t="str">
        <f t="shared" si="553"/>
        <v/>
      </c>
      <c r="BK795" s="36" t="str">
        <f t="shared" si="554"/>
        <v/>
      </c>
      <c r="BL795" s="36" t="str">
        <f t="shared" si="555"/>
        <v/>
      </c>
      <c r="BM795" s="36" t="str">
        <f t="shared" si="556"/>
        <v/>
      </c>
      <c r="BN795" s="38" t="e">
        <f t="shared" si="515"/>
        <v>#DIV/0!</v>
      </c>
      <c r="BO795" s="38" t="e">
        <f t="shared" si="516"/>
        <v>#DIV/0!</v>
      </c>
      <c r="BP795" s="39" t="str">
        <f t="shared" si="517"/>
        <v/>
      </c>
      <c r="BQ795" s="39" t="str">
        <f t="shared" si="518"/>
        <v/>
      </c>
      <c r="BR795" s="39" t="str">
        <f t="shared" si="519"/>
        <v/>
      </c>
      <c r="BS795" s="39" t="str">
        <f t="shared" si="520"/>
        <v/>
      </c>
      <c r="BT795" s="39" t="str">
        <f t="shared" si="521"/>
        <v/>
      </c>
      <c r="BU795" s="39" t="str">
        <f t="shared" si="522"/>
        <v/>
      </c>
      <c r="BV795" s="39" t="str">
        <f t="shared" si="523"/>
        <v/>
      </c>
      <c r="BW795" s="39" t="str">
        <f t="shared" si="524"/>
        <v/>
      </c>
      <c r="BX795" s="39" t="str">
        <f t="shared" si="525"/>
        <v/>
      </c>
      <c r="BY795" s="39" t="str">
        <f t="shared" si="526"/>
        <v/>
      </c>
      <c r="BZ795" s="39" t="str">
        <f t="shared" si="527"/>
        <v/>
      </c>
      <c r="CA795" s="39" t="str">
        <f t="shared" si="528"/>
        <v/>
      </c>
      <c r="CB795" s="39" t="str">
        <f t="shared" si="529"/>
        <v/>
      </c>
      <c r="CC795" s="39" t="str">
        <f t="shared" si="530"/>
        <v/>
      </c>
      <c r="CD795" s="39" t="str">
        <f t="shared" si="531"/>
        <v/>
      </c>
      <c r="CE795" s="39" t="str">
        <f t="shared" si="532"/>
        <v/>
      </c>
      <c r="CF795" s="39" t="str">
        <f t="shared" si="533"/>
        <v/>
      </c>
      <c r="CG795" s="39" t="str">
        <f t="shared" si="534"/>
        <v/>
      </c>
      <c r="CH795" s="39" t="str">
        <f t="shared" si="535"/>
        <v/>
      </c>
      <c r="CI795" s="39" t="str">
        <f t="shared" si="536"/>
        <v/>
      </c>
    </row>
    <row r="796" spans="1:87">
      <c r="A796" s="18"/>
      <c r="B796" s="15" t="str">
        <f>'Gene Table'!E795</f>
        <v>hsa-miR-449c-3p</v>
      </c>
      <c r="C796" s="15" t="str">
        <f>'Gene Table'!B795</f>
        <v>B01</v>
      </c>
      <c r="D796" s="16" t="str">
        <f>IF(SUM('Test Sample Data'!D$3:D$98)&gt;10,IF(AND(ISNUMBER('Test Sample Data'!D795),'Test Sample Data'!D795&lt;$B$1,'Test Sample Data'!D795&gt;0),'Test Sample Data'!D795,$B$1),"")</f>
        <v/>
      </c>
      <c r="E796" s="17" t="str">
        <f>IF(SUM('Test Sample Data'!E$3:E$98)&gt;10,IF(AND(ISNUMBER('Test Sample Data'!E795),'Test Sample Data'!E795&lt;$B$1,'Test Sample Data'!E795&gt;0),'Test Sample Data'!E795,$B$1),"")</f>
        <v/>
      </c>
      <c r="F796" s="17" t="str">
        <f>IF(SUM('Test Sample Data'!F$3:F$98)&gt;10,IF(AND(ISNUMBER('Test Sample Data'!F795),'Test Sample Data'!F795&lt;$B$1,'Test Sample Data'!F795&gt;0),'Test Sample Data'!F795,$B$1),"")</f>
        <v/>
      </c>
      <c r="G796" s="17" t="str">
        <f>IF(SUM('Test Sample Data'!G$3:G$98)&gt;10,IF(AND(ISNUMBER('Test Sample Data'!G795),'Test Sample Data'!G795&lt;$B$1,'Test Sample Data'!G795&gt;0),'Test Sample Data'!G795,$B$1),"")</f>
        <v/>
      </c>
      <c r="H796" s="17" t="str">
        <f>IF(SUM('Test Sample Data'!H$3:H$98)&gt;10,IF(AND(ISNUMBER('Test Sample Data'!H795),'Test Sample Data'!H795&lt;$B$1,'Test Sample Data'!H795&gt;0),'Test Sample Data'!H795,$B$1),"")</f>
        <v/>
      </c>
      <c r="I796" s="17" t="str">
        <f>IF(SUM('Test Sample Data'!I$3:I$98)&gt;10,IF(AND(ISNUMBER('Test Sample Data'!I795),'Test Sample Data'!I795&lt;$B$1,'Test Sample Data'!I795&gt;0),'Test Sample Data'!I795,$B$1),"")</f>
        <v/>
      </c>
      <c r="J796" s="17" t="str">
        <f>IF(SUM('Test Sample Data'!J$3:J$98)&gt;10,IF(AND(ISNUMBER('Test Sample Data'!J795),'Test Sample Data'!J795&lt;$B$1,'Test Sample Data'!J795&gt;0),'Test Sample Data'!J795,$B$1),"")</f>
        <v/>
      </c>
      <c r="K796" s="17" t="str">
        <f>IF(SUM('Test Sample Data'!K$3:K$98)&gt;10,IF(AND(ISNUMBER('Test Sample Data'!K795),'Test Sample Data'!K795&lt;$B$1,'Test Sample Data'!K795&gt;0),'Test Sample Data'!K795,$B$1),"")</f>
        <v/>
      </c>
      <c r="L796" s="17" t="str">
        <f>IF(SUM('Test Sample Data'!L$3:L$98)&gt;10,IF(AND(ISNUMBER('Test Sample Data'!L795),'Test Sample Data'!L795&lt;$B$1,'Test Sample Data'!L795&gt;0),'Test Sample Data'!L795,$B$1),"")</f>
        <v/>
      </c>
      <c r="M796" s="17" t="str">
        <f>IF(SUM('Test Sample Data'!M$3:M$98)&gt;10,IF(AND(ISNUMBER('Test Sample Data'!M795),'Test Sample Data'!M795&lt;$B$1,'Test Sample Data'!M795&gt;0),'Test Sample Data'!M795,$B$1),"")</f>
        <v/>
      </c>
      <c r="N796" s="17" t="str">
        <f>'Gene Table'!E795</f>
        <v>hsa-miR-449c-3p</v>
      </c>
      <c r="O796" s="17" t="str">
        <f>'Gene Table'!B795</f>
        <v>B01</v>
      </c>
      <c r="P796" s="17" t="str">
        <f>IF(SUM('Control Sample Data'!D$3:D$98)&gt;10,IF(AND(ISNUMBER('Control Sample Data'!D795),'Control Sample Data'!D795&lt;$B$1,'Control Sample Data'!D795&gt;0),'Control Sample Data'!D795,$B$1),"")</f>
        <v/>
      </c>
      <c r="Q796" s="17" t="str">
        <f>IF(SUM('Control Sample Data'!E$3:E$98)&gt;10,IF(AND(ISNUMBER('Control Sample Data'!E795),'Control Sample Data'!E795&lt;$B$1,'Control Sample Data'!E795&gt;0),'Control Sample Data'!E795,$B$1),"")</f>
        <v/>
      </c>
      <c r="R796" s="17" t="str">
        <f>IF(SUM('Control Sample Data'!F$3:F$98)&gt;10,IF(AND(ISNUMBER('Control Sample Data'!F795),'Control Sample Data'!F795&lt;$B$1,'Control Sample Data'!F795&gt;0),'Control Sample Data'!F795,$B$1),"")</f>
        <v/>
      </c>
      <c r="S796" s="17" t="str">
        <f>IF(SUM('Control Sample Data'!G$3:G$98)&gt;10,IF(AND(ISNUMBER('Control Sample Data'!G795),'Control Sample Data'!G795&lt;$B$1,'Control Sample Data'!G795&gt;0),'Control Sample Data'!G795,$B$1),"")</f>
        <v/>
      </c>
      <c r="T796" s="17" t="str">
        <f>IF(SUM('Control Sample Data'!H$3:H$98)&gt;10,IF(AND(ISNUMBER('Control Sample Data'!H795),'Control Sample Data'!H795&lt;$B$1,'Control Sample Data'!H795&gt;0),'Control Sample Data'!H795,$B$1),"")</f>
        <v/>
      </c>
      <c r="U796" s="17" t="str">
        <f>IF(SUM('Control Sample Data'!I$3:I$98)&gt;10,IF(AND(ISNUMBER('Control Sample Data'!I795),'Control Sample Data'!I795&lt;$B$1,'Control Sample Data'!I795&gt;0),'Control Sample Data'!I795,$B$1),"")</f>
        <v/>
      </c>
      <c r="V796" s="17" t="str">
        <f>IF(SUM('Control Sample Data'!J$3:J$98)&gt;10,IF(AND(ISNUMBER('Control Sample Data'!J795),'Control Sample Data'!J795&lt;$B$1,'Control Sample Data'!J795&gt;0),'Control Sample Data'!J795,$B$1),"")</f>
        <v/>
      </c>
      <c r="W796" s="17" t="str">
        <f>IF(SUM('Control Sample Data'!K$3:K$98)&gt;10,IF(AND(ISNUMBER('Control Sample Data'!K795),'Control Sample Data'!K795&lt;$B$1,'Control Sample Data'!K795&gt;0),'Control Sample Data'!K795,$B$1),"")</f>
        <v/>
      </c>
      <c r="X796" s="17" t="str">
        <f>IF(SUM('Control Sample Data'!L$3:L$98)&gt;10,IF(AND(ISNUMBER('Control Sample Data'!L795),'Control Sample Data'!L795&lt;$B$1,'Control Sample Data'!L795&gt;0),'Control Sample Data'!L795,$B$1),"")</f>
        <v/>
      </c>
      <c r="Y796" s="17" t="str">
        <f>IF(SUM('Control Sample Data'!M$3:M$98)&gt;10,IF(AND(ISNUMBER('Control Sample Data'!M795),'Control Sample Data'!M795&lt;$B$1,'Control Sample Data'!M795&gt;0),'Control Sample Data'!M795,$B$1),"")</f>
        <v/>
      </c>
      <c r="AT796" s="36" t="str">
        <f t="shared" si="537"/>
        <v/>
      </c>
      <c r="AU796" s="36" t="str">
        <f t="shared" si="538"/>
        <v/>
      </c>
      <c r="AV796" s="36" t="str">
        <f t="shared" si="539"/>
        <v/>
      </c>
      <c r="AW796" s="36" t="str">
        <f t="shared" si="540"/>
        <v/>
      </c>
      <c r="AX796" s="36" t="str">
        <f t="shared" si="541"/>
        <v/>
      </c>
      <c r="AY796" s="36" t="str">
        <f t="shared" si="542"/>
        <v/>
      </c>
      <c r="AZ796" s="36" t="str">
        <f t="shared" si="543"/>
        <v/>
      </c>
      <c r="BA796" s="36" t="str">
        <f t="shared" si="544"/>
        <v/>
      </c>
      <c r="BB796" s="36" t="str">
        <f t="shared" si="545"/>
        <v/>
      </c>
      <c r="BC796" s="36" t="str">
        <f t="shared" si="546"/>
        <v/>
      </c>
      <c r="BD796" s="36" t="str">
        <f t="shared" si="547"/>
        <v/>
      </c>
      <c r="BE796" s="36" t="str">
        <f t="shared" si="548"/>
        <v/>
      </c>
      <c r="BF796" s="36" t="str">
        <f t="shared" si="549"/>
        <v/>
      </c>
      <c r="BG796" s="36" t="str">
        <f t="shared" si="550"/>
        <v/>
      </c>
      <c r="BH796" s="36" t="str">
        <f t="shared" si="551"/>
        <v/>
      </c>
      <c r="BI796" s="36" t="str">
        <f t="shared" si="552"/>
        <v/>
      </c>
      <c r="BJ796" s="36" t="str">
        <f t="shared" si="553"/>
        <v/>
      </c>
      <c r="BK796" s="36" t="str">
        <f t="shared" si="554"/>
        <v/>
      </c>
      <c r="BL796" s="36" t="str">
        <f t="shared" si="555"/>
        <v/>
      </c>
      <c r="BM796" s="36" t="str">
        <f t="shared" si="556"/>
        <v/>
      </c>
      <c r="BN796" s="38" t="e">
        <f t="shared" si="515"/>
        <v>#DIV/0!</v>
      </c>
      <c r="BO796" s="38" t="e">
        <f t="shared" si="516"/>
        <v>#DIV/0!</v>
      </c>
      <c r="BP796" s="39" t="str">
        <f t="shared" si="517"/>
        <v/>
      </c>
      <c r="BQ796" s="39" t="str">
        <f t="shared" si="518"/>
        <v/>
      </c>
      <c r="BR796" s="39" t="str">
        <f t="shared" si="519"/>
        <v/>
      </c>
      <c r="BS796" s="39" t="str">
        <f t="shared" si="520"/>
        <v/>
      </c>
      <c r="BT796" s="39" t="str">
        <f t="shared" si="521"/>
        <v/>
      </c>
      <c r="BU796" s="39" t="str">
        <f t="shared" si="522"/>
        <v/>
      </c>
      <c r="BV796" s="39" t="str">
        <f t="shared" si="523"/>
        <v/>
      </c>
      <c r="BW796" s="39" t="str">
        <f t="shared" si="524"/>
        <v/>
      </c>
      <c r="BX796" s="39" t="str">
        <f t="shared" si="525"/>
        <v/>
      </c>
      <c r="BY796" s="39" t="str">
        <f t="shared" si="526"/>
        <v/>
      </c>
      <c r="BZ796" s="39" t="str">
        <f t="shared" si="527"/>
        <v/>
      </c>
      <c r="CA796" s="39" t="str">
        <f t="shared" si="528"/>
        <v/>
      </c>
      <c r="CB796" s="39" t="str">
        <f t="shared" si="529"/>
        <v/>
      </c>
      <c r="CC796" s="39" t="str">
        <f t="shared" si="530"/>
        <v/>
      </c>
      <c r="CD796" s="39" t="str">
        <f t="shared" si="531"/>
        <v/>
      </c>
      <c r="CE796" s="39" t="str">
        <f t="shared" si="532"/>
        <v/>
      </c>
      <c r="CF796" s="39" t="str">
        <f t="shared" si="533"/>
        <v/>
      </c>
      <c r="CG796" s="39" t="str">
        <f t="shared" si="534"/>
        <v/>
      </c>
      <c r="CH796" s="39" t="str">
        <f t="shared" si="535"/>
        <v/>
      </c>
      <c r="CI796" s="39" t="str">
        <f t="shared" si="536"/>
        <v/>
      </c>
    </row>
    <row r="797" spans="1:87">
      <c r="A797" s="18"/>
      <c r="B797" s="15" t="str">
        <f>'Gene Table'!E796</f>
        <v>hsa-miR-3190-3p</v>
      </c>
      <c r="C797" s="15" t="str">
        <f>'Gene Table'!B796</f>
        <v>B02</v>
      </c>
      <c r="D797" s="16" t="str">
        <f>IF(SUM('Test Sample Data'!D$3:D$98)&gt;10,IF(AND(ISNUMBER('Test Sample Data'!D796),'Test Sample Data'!D796&lt;$B$1,'Test Sample Data'!D796&gt;0),'Test Sample Data'!D796,$B$1),"")</f>
        <v/>
      </c>
      <c r="E797" s="17" t="str">
        <f>IF(SUM('Test Sample Data'!E$3:E$98)&gt;10,IF(AND(ISNUMBER('Test Sample Data'!E796),'Test Sample Data'!E796&lt;$B$1,'Test Sample Data'!E796&gt;0),'Test Sample Data'!E796,$B$1),"")</f>
        <v/>
      </c>
      <c r="F797" s="17" t="str">
        <f>IF(SUM('Test Sample Data'!F$3:F$98)&gt;10,IF(AND(ISNUMBER('Test Sample Data'!F796),'Test Sample Data'!F796&lt;$B$1,'Test Sample Data'!F796&gt;0),'Test Sample Data'!F796,$B$1),"")</f>
        <v/>
      </c>
      <c r="G797" s="17" t="str">
        <f>IF(SUM('Test Sample Data'!G$3:G$98)&gt;10,IF(AND(ISNUMBER('Test Sample Data'!G796),'Test Sample Data'!G796&lt;$B$1,'Test Sample Data'!G796&gt;0),'Test Sample Data'!G796,$B$1),"")</f>
        <v/>
      </c>
      <c r="H797" s="17" t="str">
        <f>IF(SUM('Test Sample Data'!H$3:H$98)&gt;10,IF(AND(ISNUMBER('Test Sample Data'!H796),'Test Sample Data'!H796&lt;$B$1,'Test Sample Data'!H796&gt;0),'Test Sample Data'!H796,$B$1),"")</f>
        <v/>
      </c>
      <c r="I797" s="17" t="str">
        <f>IF(SUM('Test Sample Data'!I$3:I$98)&gt;10,IF(AND(ISNUMBER('Test Sample Data'!I796),'Test Sample Data'!I796&lt;$B$1,'Test Sample Data'!I796&gt;0),'Test Sample Data'!I796,$B$1),"")</f>
        <v/>
      </c>
      <c r="J797" s="17" t="str">
        <f>IF(SUM('Test Sample Data'!J$3:J$98)&gt;10,IF(AND(ISNUMBER('Test Sample Data'!J796),'Test Sample Data'!J796&lt;$B$1,'Test Sample Data'!J796&gt;0),'Test Sample Data'!J796,$B$1),"")</f>
        <v/>
      </c>
      <c r="K797" s="17" t="str">
        <f>IF(SUM('Test Sample Data'!K$3:K$98)&gt;10,IF(AND(ISNUMBER('Test Sample Data'!K796),'Test Sample Data'!K796&lt;$B$1,'Test Sample Data'!K796&gt;0),'Test Sample Data'!K796,$B$1),"")</f>
        <v/>
      </c>
      <c r="L797" s="17" t="str">
        <f>IF(SUM('Test Sample Data'!L$3:L$98)&gt;10,IF(AND(ISNUMBER('Test Sample Data'!L796),'Test Sample Data'!L796&lt;$B$1,'Test Sample Data'!L796&gt;0),'Test Sample Data'!L796,$B$1),"")</f>
        <v/>
      </c>
      <c r="M797" s="17" t="str">
        <f>IF(SUM('Test Sample Data'!M$3:M$98)&gt;10,IF(AND(ISNUMBER('Test Sample Data'!M796),'Test Sample Data'!M796&lt;$B$1,'Test Sample Data'!M796&gt;0),'Test Sample Data'!M796,$B$1),"")</f>
        <v/>
      </c>
      <c r="N797" s="17" t="str">
        <f>'Gene Table'!E796</f>
        <v>hsa-miR-3190-3p</v>
      </c>
      <c r="O797" s="17" t="str">
        <f>'Gene Table'!B796</f>
        <v>B02</v>
      </c>
      <c r="P797" s="17" t="str">
        <f>IF(SUM('Control Sample Data'!D$3:D$98)&gt;10,IF(AND(ISNUMBER('Control Sample Data'!D796),'Control Sample Data'!D796&lt;$B$1,'Control Sample Data'!D796&gt;0),'Control Sample Data'!D796,$B$1),"")</f>
        <v/>
      </c>
      <c r="Q797" s="17" t="str">
        <f>IF(SUM('Control Sample Data'!E$3:E$98)&gt;10,IF(AND(ISNUMBER('Control Sample Data'!E796),'Control Sample Data'!E796&lt;$B$1,'Control Sample Data'!E796&gt;0),'Control Sample Data'!E796,$B$1),"")</f>
        <v/>
      </c>
      <c r="R797" s="17" t="str">
        <f>IF(SUM('Control Sample Data'!F$3:F$98)&gt;10,IF(AND(ISNUMBER('Control Sample Data'!F796),'Control Sample Data'!F796&lt;$B$1,'Control Sample Data'!F796&gt;0),'Control Sample Data'!F796,$B$1),"")</f>
        <v/>
      </c>
      <c r="S797" s="17" t="str">
        <f>IF(SUM('Control Sample Data'!G$3:G$98)&gt;10,IF(AND(ISNUMBER('Control Sample Data'!G796),'Control Sample Data'!G796&lt;$B$1,'Control Sample Data'!G796&gt;0),'Control Sample Data'!G796,$B$1),"")</f>
        <v/>
      </c>
      <c r="T797" s="17" t="str">
        <f>IF(SUM('Control Sample Data'!H$3:H$98)&gt;10,IF(AND(ISNUMBER('Control Sample Data'!H796),'Control Sample Data'!H796&lt;$B$1,'Control Sample Data'!H796&gt;0),'Control Sample Data'!H796,$B$1),"")</f>
        <v/>
      </c>
      <c r="U797" s="17" t="str">
        <f>IF(SUM('Control Sample Data'!I$3:I$98)&gt;10,IF(AND(ISNUMBER('Control Sample Data'!I796),'Control Sample Data'!I796&lt;$B$1,'Control Sample Data'!I796&gt;0),'Control Sample Data'!I796,$B$1),"")</f>
        <v/>
      </c>
      <c r="V797" s="17" t="str">
        <f>IF(SUM('Control Sample Data'!J$3:J$98)&gt;10,IF(AND(ISNUMBER('Control Sample Data'!J796),'Control Sample Data'!J796&lt;$B$1,'Control Sample Data'!J796&gt;0),'Control Sample Data'!J796,$B$1),"")</f>
        <v/>
      </c>
      <c r="W797" s="17" t="str">
        <f>IF(SUM('Control Sample Data'!K$3:K$98)&gt;10,IF(AND(ISNUMBER('Control Sample Data'!K796),'Control Sample Data'!K796&lt;$B$1,'Control Sample Data'!K796&gt;0),'Control Sample Data'!K796,$B$1),"")</f>
        <v/>
      </c>
      <c r="X797" s="17" t="str">
        <f>IF(SUM('Control Sample Data'!L$3:L$98)&gt;10,IF(AND(ISNUMBER('Control Sample Data'!L796),'Control Sample Data'!L796&lt;$B$1,'Control Sample Data'!L796&gt;0),'Control Sample Data'!L796,$B$1),"")</f>
        <v/>
      </c>
      <c r="Y797" s="17" t="str">
        <f>IF(SUM('Control Sample Data'!M$3:M$98)&gt;10,IF(AND(ISNUMBER('Control Sample Data'!M796),'Control Sample Data'!M796&lt;$B$1,'Control Sample Data'!M796&gt;0),'Control Sample Data'!M796,$B$1),"")</f>
        <v/>
      </c>
      <c r="AT797" s="36" t="str">
        <f t="shared" si="537"/>
        <v/>
      </c>
      <c r="AU797" s="36" t="str">
        <f t="shared" si="538"/>
        <v/>
      </c>
      <c r="AV797" s="36" t="str">
        <f t="shared" si="539"/>
        <v/>
      </c>
      <c r="AW797" s="36" t="str">
        <f t="shared" si="540"/>
        <v/>
      </c>
      <c r="AX797" s="36" t="str">
        <f t="shared" si="541"/>
        <v/>
      </c>
      <c r="AY797" s="36" t="str">
        <f t="shared" si="542"/>
        <v/>
      </c>
      <c r="AZ797" s="36" t="str">
        <f t="shared" si="543"/>
        <v/>
      </c>
      <c r="BA797" s="36" t="str">
        <f t="shared" si="544"/>
        <v/>
      </c>
      <c r="BB797" s="36" t="str">
        <f t="shared" si="545"/>
        <v/>
      </c>
      <c r="BC797" s="36" t="str">
        <f t="shared" si="546"/>
        <v/>
      </c>
      <c r="BD797" s="36" t="str">
        <f t="shared" si="547"/>
        <v/>
      </c>
      <c r="BE797" s="36" t="str">
        <f t="shared" si="548"/>
        <v/>
      </c>
      <c r="BF797" s="36" t="str">
        <f t="shared" si="549"/>
        <v/>
      </c>
      <c r="BG797" s="36" t="str">
        <f t="shared" si="550"/>
        <v/>
      </c>
      <c r="BH797" s="36" t="str">
        <f t="shared" si="551"/>
        <v/>
      </c>
      <c r="BI797" s="36" t="str">
        <f t="shared" si="552"/>
        <v/>
      </c>
      <c r="BJ797" s="36" t="str">
        <f t="shared" si="553"/>
        <v/>
      </c>
      <c r="BK797" s="36" t="str">
        <f t="shared" si="554"/>
        <v/>
      </c>
      <c r="BL797" s="36" t="str">
        <f t="shared" si="555"/>
        <v/>
      </c>
      <c r="BM797" s="36" t="str">
        <f t="shared" si="556"/>
        <v/>
      </c>
      <c r="BN797" s="38" t="e">
        <f t="shared" si="515"/>
        <v>#DIV/0!</v>
      </c>
      <c r="BO797" s="38" t="e">
        <f t="shared" si="516"/>
        <v>#DIV/0!</v>
      </c>
      <c r="BP797" s="39" t="str">
        <f t="shared" si="517"/>
        <v/>
      </c>
      <c r="BQ797" s="39" t="str">
        <f t="shared" si="518"/>
        <v/>
      </c>
      <c r="BR797" s="39" t="str">
        <f t="shared" si="519"/>
        <v/>
      </c>
      <c r="BS797" s="39" t="str">
        <f t="shared" si="520"/>
        <v/>
      </c>
      <c r="BT797" s="39" t="str">
        <f t="shared" si="521"/>
        <v/>
      </c>
      <c r="BU797" s="39" t="str">
        <f t="shared" si="522"/>
        <v/>
      </c>
      <c r="BV797" s="39" t="str">
        <f t="shared" si="523"/>
        <v/>
      </c>
      <c r="BW797" s="39" t="str">
        <f t="shared" si="524"/>
        <v/>
      </c>
      <c r="BX797" s="39" t="str">
        <f t="shared" si="525"/>
        <v/>
      </c>
      <c r="BY797" s="39" t="str">
        <f t="shared" si="526"/>
        <v/>
      </c>
      <c r="BZ797" s="39" t="str">
        <f t="shared" si="527"/>
        <v/>
      </c>
      <c r="CA797" s="39" t="str">
        <f t="shared" si="528"/>
        <v/>
      </c>
      <c r="CB797" s="39" t="str">
        <f t="shared" si="529"/>
        <v/>
      </c>
      <c r="CC797" s="39" t="str">
        <f t="shared" si="530"/>
        <v/>
      </c>
      <c r="CD797" s="39" t="str">
        <f t="shared" si="531"/>
        <v/>
      </c>
      <c r="CE797" s="39" t="str">
        <f t="shared" si="532"/>
        <v/>
      </c>
      <c r="CF797" s="39" t="str">
        <f t="shared" si="533"/>
        <v/>
      </c>
      <c r="CG797" s="39" t="str">
        <f t="shared" si="534"/>
        <v/>
      </c>
      <c r="CH797" s="39" t="str">
        <f t="shared" si="535"/>
        <v/>
      </c>
      <c r="CI797" s="39" t="str">
        <f t="shared" si="536"/>
        <v/>
      </c>
    </row>
    <row r="798" spans="1:87">
      <c r="A798" s="18"/>
      <c r="B798" s="15" t="str">
        <f>'Gene Table'!E797</f>
        <v>hsa-miR-3117-3p</v>
      </c>
      <c r="C798" s="15" t="str">
        <f>'Gene Table'!B797</f>
        <v>B03</v>
      </c>
      <c r="D798" s="16" t="str">
        <f>IF(SUM('Test Sample Data'!D$3:D$98)&gt;10,IF(AND(ISNUMBER('Test Sample Data'!D797),'Test Sample Data'!D797&lt;$B$1,'Test Sample Data'!D797&gt;0),'Test Sample Data'!D797,$B$1),"")</f>
        <v/>
      </c>
      <c r="E798" s="17" t="str">
        <f>IF(SUM('Test Sample Data'!E$3:E$98)&gt;10,IF(AND(ISNUMBER('Test Sample Data'!E797),'Test Sample Data'!E797&lt;$B$1,'Test Sample Data'!E797&gt;0),'Test Sample Data'!E797,$B$1),"")</f>
        <v/>
      </c>
      <c r="F798" s="17" t="str">
        <f>IF(SUM('Test Sample Data'!F$3:F$98)&gt;10,IF(AND(ISNUMBER('Test Sample Data'!F797),'Test Sample Data'!F797&lt;$B$1,'Test Sample Data'!F797&gt;0),'Test Sample Data'!F797,$B$1),"")</f>
        <v/>
      </c>
      <c r="G798" s="17" t="str">
        <f>IF(SUM('Test Sample Data'!G$3:G$98)&gt;10,IF(AND(ISNUMBER('Test Sample Data'!G797),'Test Sample Data'!G797&lt;$B$1,'Test Sample Data'!G797&gt;0),'Test Sample Data'!G797,$B$1),"")</f>
        <v/>
      </c>
      <c r="H798" s="17" t="str">
        <f>IF(SUM('Test Sample Data'!H$3:H$98)&gt;10,IF(AND(ISNUMBER('Test Sample Data'!H797),'Test Sample Data'!H797&lt;$B$1,'Test Sample Data'!H797&gt;0),'Test Sample Data'!H797,$B$1),"")</f>
        <v/>
      </c>
      <c r="I798" s="17" t="str">
        <f>IF(SUM('Test Sample Data'!I$3:I$98)&gt;10,IF(AND(ISNUMBER('Test Sample Data'!I797),'Test Sample Data'!I797&lt;$B$1,'Test Sample Data'!I797&gt;0),'Test Sample Data'!I797,$B$1),"")</f>
        <v/>
      </c>
      <c r="J798" s="17" t="str">
        <f>IF(SUM('Test Sample Data'!J$3:J$98)&gt;10,IF(AND(ISNUMBER('Test Sample Data'!J797),'Test Sample Data'!J797&lt;$B$1,'Test Sample Data'!J797&gt;0),'Test Sample Data'!J797,$B$1),"")</f>
        <v/>
      </c>
      <c r="K798" s="17" t="str">
        <f>IF(SUM('Test Sample Data'!K$3:K$98)&gt;10,IF(AND(ISNUMBER('Test Sample Data'!K797),'Test Sample Data'!K797&lt;$B$1,'Test Sample Data'!K797&gt;0),'Test Sample Data'!K797,$B$1),"")</f>
        <v/>
      </c>
      <c r="L798" s="17" t="str">
        <f>IF(SUM('Test Sample Data'!L$3:L$98)&gt;10,IF(AND(ISNUMBER('Test Sample Data'!L797),'Test Sample Data'!L797&lt;$B$1,'Test Sample Data'!L797&gt;0),'Test Sample Data'!L797,$B$1),"")</f>
        <v/>
      </c>
      <c r="M798" s="17" t="str">
        <f>IF(SUM('Test Sample Data'!M$3:M$98)&gt;10,IF(AND(ISNUMBER('Test Sample Data'!M797),'Test Sample Data'!M797&lt;$B$1,'Test Sample Data'!M797&gt;0),'Test Sample Data'!M797,$B$1),"")</f>
        <v/>
      </c>
      <c r="N798" s="17" t="str">
        <f>'Gene Table'!E797</f>
        <v>hsa-miR-3117-3p</v>
      </c>
      <c r="O798" s="17" t="str">
        <f>'Gene Table'!B797</f>
        <v>B03</v>
      </c>
      <c r="P798" s="17" t="str">
        <f>IF(SUM('Control Sample Data'!D$3:D$98)&gt;10,IF(AND(ISNUMBER('Control Sample Data'!D797),'Control Sample Data'!D797&lt;$B$1,'Control Sample Data'!D797&gt;0),'Control Sample Data'!D797,$B$1),"")</f>
        <v/>
      </c>
      <c r="Q798" s="17" t="str">
        <f>IF(SUM('Control Sample Data'!E$3:E$98)&gt;10,IF(AND(ISNUMBER('Control Sample Data'!E797),'Control Sample Data'!E797&lt;$B$1,'Control Sample Data'!E797&gt;0),'Control Sample Data'!E797,$B$1),"")</f>
        <v/>
      </c>
      <c r="R798" s="17" t="str">
        <f>IF(SUM('Control Sample Data'!F$3:F$98)&gt;10,IF(AND(ISNUMBER('Control Sample Data'!F797),'Control Sample Data'!F797&lt;$B$1,'Control Sample Data'!F797&gt;0),'Control Sample Data'!F797,$B$1),"")</f>
        <v/>
      </c>
      <c r="S798" s="17" t="str">
        <f>IF(SUM('Control Sample Data'!G$3:G$98)&gt;10,IF(AND(ISNUMBER('Control Sample Data'!G797),'Control Sample Data'!G797&lt;$B$1,'Control Sample Data'!G797&gt;0),'Control Sample Data'!G797,$B$1),"")</f>
        <v/>
      </c>
      <c r="T798" s="17" t="str">
        <f>IF(SUM('Control Sample Data'!H$3:H$98)&gt;10,IF(AND(ISNUMBER('Control Sample Data'!H797),'Control Sample Data'!H797&lt;$B$1,'Control Sample Data'!H797&gt;0),'Control Sample Data'!H797,$B$1),"")</f>
        <v/>
      </c>
      <c r="U798" s="17" t="str">
        <f>IF(SUM('Control Sample Data'!I$3:I$98)&gt;10,IF(AND(ISNUMBER('Control Sample Data'!I797),'Control Sample Data'!I797&lt;$B$1,'Control Sample Data'!I797&gt;0),'Control Sample Data'!I797,$B$1),"")</f>
        <v/>
      </c>
      <c r="V798" s="17" t="str">
        <f>IF(SUM('Control Sample Data'!J$3:J$98)&gt;10,IF(AND(ISNUMBER('Control Sample Data'!J797),'Control Sample Data'!J797&lt;$B$1,'Control Sample Data'!J797&gt;0),'Control Sample Data'!J797,$B$1),"")</f>
        <v/>
      </c>
      <c r="W798" s="17" t="str">
        <f>IF(SUM('Control Sample Data'!K$3:K$98)&gt;10,IF(AND(ISNUMBER('Control Sample Data'!K797),'Control Sample Data'!K797&lt;$B$1,'Control Sample Data'!K797&gt;0),'Control Sample Data'!K797,$B$1),"")</f>
        <v/>
      </c>
      <c r="X798" s="17" t="str">
        <f>IF(SUM('Control Sample Data'!L$3:L$98)&gt;10,IF(AND(ISNUMBER('Control Sample Data'!L797),'Control Sample Data'!L797&lt;$B$1,'Control Sample Data'!L797&gt;0),'Control Sample Data'!L797,$B$1),"")</f>
        <v/>
      </c>
      <c r="Y798" s="17" t="str">
        <f>IF(SUM('Control Sample Data'!M$3:M$98)&gt;10,IF(AND(ISNUMBER('Control Sample Data'!M797),'Control Sample Data'!M797&lt;$B$1,'Control Sample Data'!M797&gt;0),'Control Sample Data'!M797,$B$1),"")</f>
        <v/>
      </c>
      <c r="AT798" s="36" t="str">
        <f t="shared" si="537"/>
        <v/>
      </c>
      <c r="AU798" s="36" t="str">
        <f t="shared" si="538"/>
        <v/>
      </c>
      <c r="AV798" s="36" t="str">
        <f t="shared" si="539"/>
        <v/>
      </c>
      <c r="AW798" s="36" t="str">
        <f t="shared" si="540"/>
        <v/>
      </c>
      <c r="AX798" s="36" t="str">
        <f t="shared" si="541"/>
        <v/>
      </c>
      <c r="AY798" s="36" t="str">
        <f t="shared" si="542"/>
        <v/>
      </c>
      <c r="AZ798" s="36" t="str">
        <f t="shared" si="543"/>
        <v/>
      </c>
      <c r="BA798" s="36" t="str">
        <f t="shared" si="544"/>
        <v/>
      </c>
      <c r="BB798" s="36" t="str">
        <f t="shared" si="545"/>
        <v/>
      </c>
      <c r="BC798" s="36" t="str">
        <f t="shared" si="546"/>
        <v/>
      </c>
      <c r="BD798" s="36" t="str">
        <f t="shared" si="547"/>
        <v/>
      </c>
      <c r="BE798" s="36" t="str">
        <f t="shared" si="548"/>
        <v/>
      </c>
      <c r="BF798" s="36" t="str">
        <f t="shared" si="549"/>
        <v/>
      </c>
      <c r="BG798" s="36" t="str">
        <f t="shared" si="550"/>
        <v/>
      </c>
      <c r="BH798" s="36" t="str">
        <f t="shared" si="551"/>
        <v/>
      </c>
      <c r="BI798" s="36" t="str">
        <f t="shared" si="552"/>
        <v/>
      </c>
      <c r="BJ798" s="36" t="str">
        <f t="shared" si="553"/>
        <v/>
      </c>
      <c r="BK798" s="36" t="str">
        <f t="shared" si="554"/>
        <v/>
      </c>
      <c r="BL798" s="36" t="str">
        <f t="shared" si="555"/>
        <v/>
      </c>
      <c r="BM798" s="36" t="str">
        <f t="shared" si="556"/>
        <v/>
      </c>
      <c r="BN798" s="38" t="e">
        <f t="shared" si="515"/>
        <v>#DIV/0!</v>
      </c>
      <c r="BO798" s="38" t="e">
        <f t="shared" si="516"/>
        <v>#DIV/0!</v>
      </c>
      <c r="BP798" s="39" t="str">
        <f t="shared" si="517"/>
        <v/>
      </c>
      <c r="BQ798" s="39" t="str">
        <f t="shared" si="518"/>
        <v/>
      </c>
      <c r="BR798" s="39" t="str">
        <f t="shared" si="519"/>
        <v/>
      </c>
      <c r="BS798" s="39" t="str">
        <f t="shared" si="520"/>
        <v/>
      </c>
      <c r="BT798" s="39" t="str">
        <f t="shared" si="521"/>
        <v/>
      </c>
      <c r="BU798" s="39" t="str">
        <f t="shared" si="522"/>
        <v/>
      </c>
      <c r="BV798" s="39" t="str">
        <f t="shared" si="523"/>
        <v/>
      </c>
      <c r="BW798" s="39" t="str">
        <f t="shared" si="524"/>
        <v/>
      </c>
      <c r="BX798" s="39" t="str">
        <f t="shared" si="525"/>
        <v/>
      </c>
      <c r="BY798" s="39" t="str">
        <f t="shared" si="526"/>
        <v/>
      </c>
      <c r="BZ798" s="39" t="str">
        <f t="shared" si="527"/>
        <v/>
      </c>
      <c r="CA798" s="39" t="str">
        <f t="shared" si="528"/>
        <v/>
      </c>
      <c r="CB798" s="39" t="str">
        <f t="shared" si="529"/>
        <v/>
      </c>
      <c r="CC798" s="39" t="str">
        <f t="shared" si="530"/>
        <v/>
      </c>
      <c r="CD798" s="39" t="str">
        <f t="shared" si="531"/>
        <v/>
      </c>
      <c r="CE798" s="39" t="str">
        <f t="shared" si="532"/>
        <v/>
      </c>
      <c r="CF798" s="39" t="str">
        <f t="shared" si="533"/>
        <v/>
      </c>
      <c r="CG798" s="39" t="str">
        <f t="shared" si="534"/>
        <v/>
      </c>
      <c r="CH798" s="39" t="str">
        <f t="shared" si="535"/>
        <v/>
      </c>
      <c r="CI798" s="39" t="str">
        <f t="shared" si="536"/>
        <v/>
      </c>
    </row>
    <row r="799" spans="1:87">
      <c r="A799" s="18"/>
      <c r="B799" s="15" t="str">
        <f>'Gene Table'!E798</f>
        <v>hsa-miR-106a-3p</v>
      </c>
      <c r="C799" s="15" t="str">
        <f>'Gene Table'!B798</f>
        <v>B04</v>
      </c>
      <c r="D799" s="16" t="str">
        <f>IF(SUM('Test Sample Data'!D$3:D$98)&gt;10,IF(AND(ISNUMBER('Test Sample Data'!D798),'Test Sample Data'!D798&lt;$B$1,'Test Sample Data'!D798&gt;0),'Test Sample Data'!D798,$B$1),"")</f>
        <v/>
      </c>
      <c r="E799" s="17" t="str">
        <f>IF(SUM('Test Sample Data'!E$3:E$98)&gt;10,IF(AND(ISNUMBER('Test Sample Data'!E798),'Test Sample Data'!E798&lt;$B$1,'Test Sample Data'!E798&gt;0),'Test Sample Data'!E798,$B$1),"")</f>
        <v/>
      </c>
      <c r="F799" s="17" t="str">
        <f>IF(SUM('Test Sample Data'!F$3:F$98)&gt;10,IF(AND(ISNUMBER('Test Sample Data'!F798),'Test Sample Data'!F798&lt;$B$1,'Test Sample Data'!F798&gt;0),'Test Sample Data'!F798,$B$1),"")</f>
        <v/>
      </c>
      <c r="G799" s="17" t="str">
        <f>IF(SUM('Test Sample Data'!G$3:G$98)&gt;10,IF(AND(ISNUMBER('Test Sample Data'!G798),'Test Sample Data'!G798&lt;$B$1,'Test Sample Data'!G798&gt;0),'Test Sample Data'!G798,$B$1),"")</f>
        <v/>
      </c>
      <c r="H799" s="17" t="str">
        <f>IF(SUM('Test Sample Data'!H$3:H$98)&gt;10,IF(AND(ISNUMBER('Test Sample Data'!H798),'Test Sample Data'!H798&lt;$B$1,'Test Sample Data'!H798&gt;0),'Test Sample Data'!H798,$B$1),"")</f>
        <v/>
      </c>
      <c r="I799" s="17" t="str">
        <f>IF(SUM('Test Sample Data'!I$3:I$98)&gt;10,IF(AND(ISNUMBER('Test Sample Data'!I798),'Test Sample Data'!I798&lt;$B$1,'Test Sample Data'!I798&gt;0),'Test Sample Data'!I798,$B$1),"")</f>
        <v/>
      </c>
      <c r="J799" s="17" t="str">
        <f>IF(SUM('Test Sample Data'!J$3:J$98)&gt;10,IF(AND(ISNUMBER('Test Sample Data'!J798),'Test Sample Data'!J798&lt;$B$1,'Test Sample Data'!J798&gt;0),'Test Sample Data'!J798,$B$1),"")</f>
        <v/>
      </c>
      <c r="K799" s="17" t="str">
        <f>IF(SUM('Test Sample Data'!K$3:K$98)&gt;10,IF(AND(ISNUMBER('Test Sample Data'!K798),'Test Sample Data'!K798&lt;$B$1,'Test Sample Data'!K798&gt;0),'Test Sample Data'!K798,$B$1),"")</f>
        <v/>
      </c>
      <c r="L799" s="17" t="str">
        <f>IF(SUM('Test Sample Data'!L$3:L$98)&gt;10,IF(AND(ISNUMBER('Test Sample Data'!L798),'Test Sample Data'!L798&lt;$B$1,'Test Sample Data'!L798&gt;0),'Test Sample Data'!L798,$B$1),"")</f>
        <v/>
      </c>
      <c r="M799" s="17" t="str">
        <f>IF(SUM('Test Sample Data'!M$3:M$98)&gt;10,IF(AND(ISNUMBER('Test Sample Data'!M798),'Test Sample Data'!M798&lt;$B$1,'Test Sample Data'!M798&gt;0),'Test Sample Data'!M798,$B$1),"")</f>
        <v/>
      </c>
      <c r="N799" s="17" t="str">
        <f>'Gene Table'!E798</f>
        <v>hsa-miR-106a-3p</v>
      </c>
      <c r="O799" s="17" t="str">
        <f>'Gene Table'!B798</f>
        <v>B04</v>
      </c>
      <c r="P799" s="17" t="str">
        <f>IF(SUM('Control Sample Data'!D$3:D$98)&gt;10,IF(AND(ISNUMBER('Control Sample Data'!D798),'Control Sample Data'!D798&lt;$B$1,'Control Sample Data'!D798&gt;0),'Control Sample Data'!D798,$B$1),"")</f>
        <v/>
      </c>
      <c r="Q799" s="17" t="str">
        <f>IF(SUM('Control Sample Data'!E$3:E$98)&gt;10,IF(AND(ISNUMBER('Control Sample Data'!E798),'Control Sample Data'!E798&lt;$B$1,'Control Sample Data'!E798&gt;0),'Control Sample Data'!E798,$B$1),"")</f>
        <v/>
      </c>
      <c r="R799" s="17" t="str">
        <f>IF(SUM('Control Sample Data'!F$3:F$98)&gt;10,IF(AND(ISNUMBER('Control Sample Data'!F798),'Control Sample Data'!F798&lt;$B$1,'Control Sample Data'!F798&gt;0),'Control Sample Data'!F798,$B$1),"")</f>
        <v/>
      </c>
      <c r="S799" s="17" t="str">
        <f>IF(SUM('Control Sample Data'!G$3:G$98)&gt;10,IF(AND(ISNUMBER('Control Sample Data'!G798),'Control Sample Data'!G798&lt;$B$1,'Control Sample Data'!G798&gt;0),'Control Sample Data'!G798,$B$1),"")</f>
        <v/>
      </c>
      <c r="T799" s="17" t="str">
        <f>IF(SUM('Control Sample Data'!H$3:H$98)&gt;10,IF(AND(ISNUMBER('Control Sample Data'!H798),'Control Sample Data'!H798&lt;$B$1,'Control Sample Data'!H798&gt;0),'Control Sample Data'!H798,$B$1),"")</f>
        <v/>
      </c>
      <c r="U799" s="17" t="str">
        <f>IF(SUM('Control Sample Data'!I$3:I$98)&gt;10,IF(AND(ISNUMBER('Control Sample Data'!I798),'Control Sample Data'!I798&lt;$B$1,'Control Sample Data'!I798&gt;0),'Control Sample Data'!I798,$B$1),"")</f>
        <v/>
      </c>
      <c r="V799" s="17" t="str">
        <f>IF(SUM('Control Sample Data'!J$3:J$98)&gt;10,IF(AND(ISNUMBER('Control Sample Data'!J798),'Control Sample Data'!J798&lt;$B$1,'Control Sample Data'!J798&gt;0),'Control Sample Data'!J798,$B$1),"")</f>
        <v/>
      </c>
      <c r="W799" s="17" t="str">
        <f>IF(SUM('Control Sample Data'!K$3:K$98)&gt;10,IF(AND(ISNUMBER('Control Sample Data'!K798),'Control Sample Data'!K798&lt;$B$1,'Control Sample Data'!K798&gt;0),'Control Sample Data'!K798,$B$1),"")</f>
        <v/>
      </c>
      <c r="X799" s="17" t="str">
        <f>IF(SUM('Control Sample Data'!L$3:L$98)&gt;10,IF(AND(ISNUMBER('Control Sample Data'!L798),'Control Sample Data'!L798&lt;$B$1,'Control Sample Data'!L798&gt;0),'Control Sample Data'!L798,$B$1),"")</f>
        <v/>
      </c>
      <c r="Y799" s="17" t="str">
        <f>IF(SUM('Control Sample Data'!M$3:M$98)&gt;10,IF(AND(ISNUMBER('Control Sample Data'!M798),'Control Sample Data'!M798&lt;$B$1,'Control Sample Data'!M798&gt;0),'Control Sample Data'!M798,$B$1),"")</f>
        <v/>
      </c>
      <c r="AT799" s="36" t="str">
        <f t="shared" si="537"/>
        <v/>
      </c>
      <c r="AU799" s="36" t="str">
        <f t="shared" si="538"/>
        <v/>
      </c>
      <c r="AV799" s="36" t="str">
        <f t="shared" si="539"/>
        <v/>
      </c>
      <c r="AW799" s="36" t="str">
        <f t="shared" si="540"/>
        <v/>
      </c>
      <c r="AX799" s="36" t="str">
        <f t="shared" si="541"/>
        <v/>
      </c>
      <c r="AY799" s="36" t="str">
        <f t="shared" si="542"/>
        <v/>
      </c>
      <c r="AZ799" s="36" t="str">
        <f t="shared" si="543"/>
        <v/>
      </c>
      <c r="BA799" s="36" t="str">
        <f t="shared" si="544"/>
        <v/>
      </c>
      <c r="BB799" s="36" t="str">
        <f t="shared" si="545"/>
        <v/>
      </c>
      <c r="BC799" s="36" t="str">
        <f t="shared" si="546"/>
        <v/>
      </c>
      <c r="BD799" s="36" t="str">
        <f t="shared" si="547"/>
        <v/>
      </c>
      <c r="BE799" s="36" t="str">
        <f t="shared" si="548"/>
        <v/>
      </c>
      <c r="BF799" s="36" t="str">
        <f t="shared" si="549"/>
        <v/>
      </c>
      <c r="BG799" s="36" t="str">
        <f t="shared" si="550"/>
        <v/>
      </c>
      <c r="BH799" s="36" t="str">
        <f t="shared" si="551"/>
        <v/>
      </c>
      <c r="BI799" s="36" t="str">
        <f t="shared" si="552"/>
        <v/>
      </c>
      <c r="BJ799" s="36" t="str">
        <f t="shared" si="553"/>
        <v/>
      </c>
      <c r="BK799" s="36" t="str">
        <f t="shared" si="554"/>
        <v/>
      </c>
      <c r="BL799" s="36" t="str">
        <f t="shared" si="555"/>
        <v/>
      </c>
      <c r="BM799" s="36" t="str">
        <f t="shared" si="556"/>
        <v/>
      </c>
      <c r="BN799" s="38" t="e">
        <f t="shared" si="515"/>
        <v>#DIV/0!</v>
      </c>
      <c r="BO799" s="38" t="e">
        <f t="shared" si="516"/>
        <v>#DIV/0!</v>
      </c>
      <c r="BP799" s="39" t="str">
        <f t="shared" si="517"/>
        <v/>
      </c>
      <c r="BQ799" s="39" t="str">
        <f t="shared" si="518"/>
        <v/>
      </c>
      <c r="BR799" s="39" t="str">
        <f t="shared" si="519"/>
        <v/>
      </c>
      <c r="BS799" s="39" t="str">
        <f t="shared" si="520"/>
        <v/>
      </c>
      <c r="BT799" s="39" t="str">
        <f t="shared" si="521"/>
        <v/>
      </c>
      <c r="BU799" s="39" t="str">
        <f t="shared" si="522"/>
        <v/>
      </c>
      <c r="BV799" s="39" t="str">
        <f t="shared" si="523"/>
        <v/>
      </c>
      <c r="BW799" s="39" t="str">
        <f t="shared" si="524"/>
        <v/>
      </c>
      <c r="BX799" s="39" t="str">
        <f t="shared" si="525"/>
        <v/>
      </c>
      <c r="BY799" s="39" t="str">
        <f t="shared" si="526"/>
        <v/>
      </c>
      <c r="BZ799" s="39" t="str">
        <f t="shared" si="527"/>
        <v/>
      </c>
      <c r="CA799" s="39" t="str">
        <f t="shared" si="528"/>
        <v/>
      </c>
      <c r="CB799" s="39" t="str">
        <f t="shared" si="529"/>
        <v/>
      </c>
      <c r="CC799" s="39" t="str">
        <f t="shared" si="530"/>
        <v/>
      </c>
      <c r="CD799" s="39" t="str">
        <f t="shared" si="531"/>
        <v/>
      </c>
      <c r="CE799" s="39" t="str">
        <f t="shared" si="532"/>
        <v/>
      </c>
      <c r="CF799" s="39" t="str">
        <f t="shared" si="533"/>
        <v/>
      </c>
      <c r="CG799" s="39" t="str">
        <f t="shared" si="534"/>
        <v/>
      </c>
      <c r="CH799" s="39" t="str">
        <f t="shared" si="535"/>
        <v/>
      </c>
      <c r="CI799" s="39" t="str">
        <f t="shared" si="536"/>
        <v/>
      </c>
    </row>
    <row r="800" spans="1:87">
      <c r="A800" s="18"/>
      <c r="B800" s="15" t="str">
        <f>'Gene Table'!E799</f>
        <v>hsa-miR-3122</v>
      </c>
      <c r="C800" s="15" t="str">
        <f>'Gene Table'!B799</f>
        <v>B05</v>
      </c>
      <c r="D800" s="16" t="str">
        <f>IF(SUM('Test Sample Data'!D$3:D$98)&gt;10,IF(AND(ISNUMBER('Test Sample Data'!D799),'Test Sample Data'!D799&lt;$B$1,'Test Sample Data'!D799&gt;0),'Test Sample Data'!D799,$B$1),"")</f>
        <v/>
      </c>
      <c r="E800" s="17" t="str">
        <f>IF(SUM('Test Sample Data'!E$3:E$98)&gt;10,IF(AND(ISNUMBER('Test Sample Data'!E799),'Test Sample Data'!E799&lt;$B$1,'Test Sample Data'!E799&gt;0),'Test Sample Data'!E799,$B$1),"")</f>
        <v/>
      </c>
      <c r="F800" s="17" t="str">
        <f>IF(SUM('Test Sample Data'!F$3:F$98)&gt;10,IF(AND(ISNUMBER('Test Sample Data'!F799),'Test Sample Data'!F799&lt;$B$1,'Test Sample Data'!F799&gt;0),'Test Sample Data'!F799,$B$1),"")</f>
        <v/>
      </c>
      <c r="G800" s="17" t="str">
        <f>IF(SUM('Test Sample Data'!G$3:G$98)&gt;10,IF(AND(ISNUMBER('Test Sample Data'!G799),'Test Sample Data'!G799&lt;$B$1,'Test Sample Data'!G799&gt;0),'Test Sample Data'!G799,$B$1),"")</f>
        <v/>
      </c>
      <c r="H800" s="17" t="str">
        <f>IF(SUM('Test Sample Data'!H$3:H$98)&gt;10,IF(AND(ISNUMBER('Test Sample Data'!H799),'Test Sample Data'!H799&lt;$B$1,'Test Sample Data'!H799&gt;0),'Test Sample Data'!H799,$B$1),"")</f>
        <v/>
      </c>
      <c r="I800" s="17" t="str">
        <f>IF(SUM('Test Sample Data'!I$3:I$98)&gt;10,IF(AND(ISNUMBER('Test Sample Data'!I799),'Test Sample Data'!I799&lt;$B$1,'Test Sample Data'!I799&gt;0),'Test Sample Data'!I799,$B$1),"")</f>
        <v/>
      </c>
      <c r="J800" s="17" t="str">
        <f>IF(SUM('Test Sample Data'!J$3:J$98)&gt;10,IF(AND(ISNUMBER('Test Sample Data'!J799),'Test Sample Data'!J799&lt;$B$1,'Test Sample Data'!J799&gt;0),'Test Sample Data'!J799,$B$1),"")</f>
        <v/>
      </c>
      <c r="K800" s="17" t="str">
        <f>IF(SUM('Test Sample Data'!K$3:K$98)&gt;10,IF(AND(ISNUMBER('Test Sample Data'!K799),'Test Sample Data'!K799&lt;$B$1,'Test Sample Data'!K799&gt;0),'Test Sample Data'!K799,$B$1),"")</f>
        <v/>
      </c>
      <c r="L800" s="17" t="str">
        <f>IF(SUM('Test Sample Data'!L$3:L$98)&gt;10,IF(AND(ISNUMBER('Test Sample Data'!L799),'Test Sample Data'!L799&lt;$B$1,'Test Sample Data'!L799&gt;0),'Test Sample Data'!L799,$B$1),"")</f>
        <v/>
      </c>
      <c r="M800" s="17" t="str">
        <f>IF(SUM('Test Sample Data'!M$3:M$98)&gt;10,IF(AND(ISNUMBER('Test Sample Data'!M799),'Test Sample Data'!M799&lt;$B$1,'Test Sample Data'!M799&gt;0),'Test Sample Data'!M799,$B$1),"")</f>
        <v/>
      </c>
      <c r="N800" s="17" t="str">
        <f>'Gene Table'!E799</f>
        <v>hsa-miR-3122</v>
      </c>
      <c r="O800" s="17" t="str">
        <f>'Gene Table'!B799</f>
        <v>B05</v>
      </c>
      <c r="P800" s="17" t="str">
        <f>IF(SUM('Control Sample Data'!D$3:D$98)&gt;10,IF(AND(ISNUMBER('Control Sample Data'!D799),'Control Sample Data'!D799&lt;$B$1,'Control Sample Data'!D799&gt;0),'Control Sample Data'!D799,$B$1),"")</f>
        <v/>
      </c>
      <c r="Q800" s="17" t="str">
        <f>IF(SUM('Control Sample Data'!E$3:E$98)&gt;10,IF(AND(ISNUMBER('Control Sample Data'!E799),'Control Sample Data'!E799&lt;$B$1,'Control Sample Data'!E799&gt;0),'Control Sample Data'!E799,$B$1),"")</f>
        <v/>
      </c>
      <c r="R800" s="17" t="str">
        <f>IF(SUM('Control Sample Data'!F$3:F$98)&gt;10,IF(AND(ISNUMBER('Control Sample Data'!F799),'Control Sample Data'!F799&lt;$B$1,'Control Sample Data'!F799&gt;0),'Control Sample Data'!F799,$B$1),"")</f>
        <v/>
      </c>
      <c r="S800" s="17" t="str">
        <f>IF(SUM('Control Sample Data'!G$3:G$98)&gt;10,IF(AND(ISNUMBER('Control Sample Data'!G799),'Control Sample Data'!G799&lt;$B$1,'Control Sample Data'!G799&gt;0),'Control Sample Data'!G799,$B$1),"")</f>
        <v/>
      </c>
      <c r="T800" s="17" t="str">
        <f>IF(SUM('Control Sample Data'!H$3:H$98)&gt;10,IF(AND(ISNUMBER('Control Sample Data'!H799),'Control Sample Data'!H799&lt;$B$1,'Control Sample Data'!H799&gt;0),'Control Sample Data'!H799,$B$1),"")</f>
        <v/>
      </c>
      <c r="U800" s="17" t="str">
        <f>IF(SUM('Control Sample Data'!I$3:I$98)&gt;10,IF(AND(ISNUMBER('Control Sample Data'!I799),'Control Sample Data'!I799&lt;$B$1,'Control Sample Data'!I799&gt;0),'Control Sample Data'!I799,$B$1),"")</f>
        <v/>
      </c>
      <c r="V800" s="17" t="str">
        <f>IF(SUM('Control Sample Data'!J$3:J$98)&gt;10,IF(AND(ISNUMBER('Control Sample Data'!J799),'Control Sample Data'!J799&lt;$B$1,'Control Sample Data'!J799&gt;0),'Control Sample Data'!J799,$B$1),"")</f>
        <v/>
      </c>
      <c r="W800" s="17" t="str">
        <f>IF(SUM('Control Sample Data'!K$3:K$98)&gt;10,IF(AND(ISNUMBER('Control Sample Data'!K799),'Control Sample Data'!K799&lt;$B$1,'Control Sample Data'!K799&gt;0),'Control Sample Data'!K799,$B$1),"")</f>
        <v/>
      </c>
      <c r="X800" s="17" t="str">
        <f>IF(SUM('Control Sample Data'!L$3:L$98)&gt;10,IF(AND(ISNUMBER('Control Sample Data'!L799),'Control Sample Data'!L799&lt;$B$1,'Control Sample Data'!L799&gt;0),'Control Sample Data'!L799,$B$1),"")</f>
        <v/>
      </c>
      <c r="Y800" s="17" t="str">
        <f>IF(SUM('Control Sample Data'!M$3:M$98)&gt;10,IF(AND(ISNUMBER('Control Sample Data'!M799),'Control Sample Data'!M799&lt;$B$1,'Control Sample Data'!M799&gt;0),'Control Sample Data'!M799,$B$1),"")</f>
        <v/>
      </c>
      <c r="AT800" s="36" t="str">
        <f t="shared" si="537"/>
        <v/>
      </c>
      <c r="AU800" s="36" t="str">
        <f t="shared" si="538"/>
        <v/>
      </c>
      <c r="AV800" s="36" t="str">
        <f t="shared" si="539"/>
        <v/>
      </c>
      <c r="AW800" s="36" t="str">
        <f t="shared" si="540"/>
        <v/>
      </c>
      <c r="AX800" s="36" t="str">
        <f t="shared" si="541"/>
        <v/>
      </c>
      <c r="AY800" s="36" t="str">
        <f t="shared" si="542"/>
        <v/>
      </c>
      <c r="AZ800" s="36" t="str">
        <f t="shared" si="543"/>
        <v/>
      </c>
      <c r="BA800" s="36" t="str">
        <f t="shared" si="544"/>
        <v/>
      </c>
      <c r="BB800" s="36" t="str">
        <f t="shared" si="545"/>
        <v/>
      </c>
      <c r="BC800" s="36" t="str">
        <f t="shared" si="546"/>
        <v/>
      </c>
      <c r="BD800" s="36" t="str">
        <f t="shared" si="547"/>
        <v/>
      </c>
      <c r="BE800" s="36" t="str">
        <f t="shared" si="548"/>
        <v/>
      </c>
      <c r="BF800" s="36" t="str">
        <f t="shared" si="549"/>
        <v/>
      </c>
      <c r="BG800" s="36" t="str">
        <f t="shared" si="550"/>
        <v/>
      </c>
      <c r="BH800" s="36" t="str">
        <f t="shared" si="551"/>
        <v/>
      </c>
      <c r="BI800" s="36" t="str">
        <f t="shared" si="552"/>
        <v/>
      </c>
      <c r="BJ800" s="36" t="str">
        <f t="shared" si="553"/>
        <v/>
      </c>
      <c r="BK800" s="36" t="str">
        <f t="shared" si="554"/>
        <v/>
      </c>
      <c r="BL800" s="36" t="str">
        <f t="shared" si="555"/>
        <v/>
      </c>
      <c r="BM800" s="36" t="str">
        <f t="shared" si="556"/>
        <v/>
      </c>
      <c r="BN800" s="38" t="e">
        <f t="shared" si="515"/>
        <v>#DIV/0!</v>
      </c>
      <c r="BO800" s="38" t="e">
        <f t="shared" si="516"/>
        <v>#DIV/0!</v>
      </c>
      <c r="BP800" s="39" t="str">
        <f t="shared" si="517"/>
        <v/>
      </c>
      <c r="BQ800" s="39" t="str">
        <f t="shared" si="518"/>
        <v/>
      </c>
      <c r="BR800" s="39" t="str">
        <f t="shared" si="519"/>
        <v/>
      </c>
      <c r="BS800" s="39" t="str">
        <f t="shared" si="520"/>
        <v/>
      </c>
      <c r="BT800" s="39" t="str">
        <f t="shared" si="521"/>
        <v/>
      </c>
      <c r="BU800" s="39" t="str">
        <f t="shared" si="522"/>
        <v/>
      </c>
      <c r="BV800" s="39" t="str">
        <f t="shared" si="523"/>
        <v/>
      </c>
      <c r="BW800" s="39" t="str">
        <f t="shared" si="524"/>
        <v/>
      </c>
      <c r="BX800" s="39" t="str">
        <f t="shared" si="525"/>
        <v/>
      </c>
      <c r="BY800" s="39" t="str">
        <f t="shared" si="526"/>
        <v/>
      </c>
      <c r="BZ800" s="39" t="str">
        <f t="shared" si="527"/>
        <v/>
      </c>
      <c r="CA800" s="39" t="str">
        <f t="shared" si="528"/>
        <v/>
      </c>
      <c r="CB800" s="39" t="str">
        <f t="shared" si="529"/>
        <v/>
      </c>
      <c r="CC800" s="39" t="str">
        <f t="shared" si="530"/>
        <v/>
      </c>
      <c r="CD800" s="39" t="str">
        <f t="shared" si="531"/>
        <v/>
      </c>
      <c r="CE800" s="39" t="str">
        <f t="shared" si="532"/>
        <v/>
      </c>
      <c r="CF800" s="39" t="str">
        <f t="shared" si="533"/>
        <v/>
      </c>
      <c r="CG800" s="39" t="str">
        <f t="shared" si="534"/>
        <v/>
      </c>
      <c r="CH800" s="39" t="str">
        <f t="shared" si="535"/>
        <v/>
      </c>
      <c r="CI800" s="39" t="str">
        <f t="shared" si="536"/>
        <v/>
      </c>
    </row>
    <row r="801" spans="1:87">
      <c r="A801" s="18"/>
      <c r="B801" s="15" t="str">
        <f>'Gene Table'!E800</f>
        <v>hsa-miR-3118</v>
      </c>
      <c r="C801" s="15" t="str">
        <f>'Gene Table'!B800</f>
        <v>B06</v>
      </c>
      <c r="D801" s="16" t="str">
        <f>IF(SUM('Test Sample Data'!D$3:D$98)&gt;10,IF(AND(ISNUMBER('Test Sample Data'!D800),'Test Sample Data'!D800&lt;$B$1,'Test Sample Data'!D800&gt;0),'Test Sample Data'!D800,$B$1),"")</f>
        <v/>
      </c>
      <c r="E801" s="17" t="str">
        <f>IF(SUM('Test Sample Data'!E$3:E$98)&gt;10,IF(AND(ISNUMBER('Test Sample Data'!E800),'Test Sample Data'!E800&lt;$B$1,'Test Sample Data'!E800&gt;0),'Test Sample Data'!E800,$B$1),"")</f>
        <v/>
      </c>
      <c r="F801" s="17" t="str">
        <f>IF(SUM('Test Sample Data'!F$3:F$98)&gt;10,IF(AND(ISNUMBER('Test Sample Data'!F800),'Test Sample Data'!F800&lt;$B$1,'Test Sample Data'!F800&gt;0),'Test Sample Data'!F800,$B$1),"")</f>
        <v/>
      </c>
      <c r="G801" s="17" t="str">
        <f>IF(SUM('Test Sample Data'!G$3:G$98)&gt;10,IF(AND(ISNUMBER('Test Sample Data'!G800),'Test Sample Data'!G800&lt;$B$1,'Test Sample Data'!G800&gt;0),'Test Sample Data'!G800,$B$1),"")</f>
        <v/>
      </c>
      <c r="H801" s="17" t="str">
        <f>IF(SUM('Test Sample Data'!H$3:H$98)&gt;10,IF(AND(ISNUMBER('Test Sample Data'!H800),'Test Sample Data'!H800&lt;$B$1,'Test Sample Data'!H800&gt;0),'Test Sample Data'!H800,$B$1),"")</f>
        <v/>
      </c>
      <c r="I801" s="17" t="str">
        <f>IF(SUM('Test Sample Data'!I$3:I$98)&gt;10,IF(AND(ISNUMBER('Test Sample Data'!I800),'Test Sample Data'!I800&lt;$B$1,'Test Sample Data'!I800&gt;0),'Test Sample Data'!I800,$B$1),"")</f>
        <v/>
      </c>
      <c r="J801" s="17" t="str">
        <f>IF(SUM('Test Sample Data'!J$3:J$98)&gt;10,IF(AND(ISNUMBER('Test Sample Data'!J800),'Test Sample Data'!J800&lt;$B$1,'Test Sample Data'!J800&gt;0),'Test Sample Data'!J800,$B$1),"")</f>
        <v/>
      </c>
      <c r="K801" s="17" t="str">
        <f>IF(SUM('Test Sample Data'!K$3:K$98)&gt;10,IF(AND(ISNUMBER('Test Sample Data'!K800),'Test Sample Data'!K800&lt;$B$1,'Test Sample Data'!K800&gt;0),'Test Sample Data'!K800,$B$1),"")</f>
        <v/>
      </c>
      <c r="L801" s="17" t="str">
        <f>IF(SUM('Test Sample Data'!L$3:L$98)&gt;10,IF(AND(ISNUMBER('Test Sample Data'!L800),'Test Sample Data'!L800&lt;$B$1,'Test Sample Data'!L800&gt;0),'Test Sample Data'!L800,$B$1),"")</f>
        <v/>
      </c>
      <c r="M801" s="17" t="str">
        <f>IF(SUM('Test Sample Data'!M$3:M$98)&gt;10,IF(AND(ISNUMBER('Test Sample Data'!M800),'Test Sample Data'!M800&lt;$B$1,'Test Sample Data'!M800&gt;0),'Test Sample Data'!M800,$B$1),"")</f>
        <v/>
      </c>
      <c r="N801" s="17" t="str">
        <f>'Gene Table'!E800</f>
        <v>hsa-miR-3118</v>
      </c>
      <c r="O801" s="17" t="str">
        <f>'Gene Table'!B800</f>
        <v>B06</v>
      </c>
      <c r="P801" s="17" t="str">
        <f>IF(SUM('Control Sample Data'!D$3:D$98)&gt;10,IF(AND(ISNUMBER('Control Sample Data'!D800),'Control Sample Data'!D800&lt;$B$1,'Control Sample Data'!D800&gt;0),'Control Sample Data'!D800,$B$1),"")</f>
        <v/>
      </c>
      <c r="Q801" s="17" t="str">
        <f>IF(SUM('Control Sample Data'!E$3:E$98)&gt;10,IF(AND(ISNUMBER('Control Sample Data'!E800),'Control Sample Data'!E800&lt;$B$1,'Control Sample Data'!E800&gt;0),'Control Sample Data'!E800,$B$1),"")</f>
        <v/>
      </c>
      <c r="R801" s="17" t="str">
        <f>IF(SUM('Control Sample Data'!F$3:F$98)&gt;10,IF(AND(ISNUMBER('Control Sample Data'!F800),'Control Sample Data'!F800&lt;$B$1,'Control Sample Data'!F800&gt;0),'Control Sample Data'!F800,$B$1),"")</f>
        <v/>
      </c>
      <c r="S801" s="17" t="str">
        <f>IF(SUM('Control Sample Data'!G$3:G$98)&gt;10,IF(AND(ISNUMBER('Control Sample Data'!G800),'Control Sample Data'!G800&lt;$B$1,'Control Sample Data'!G800&gt;0),'Control Sample Data'!G800,$B$1),"")</f>
        <v/>
      </c>
      <c r="T801" s="17" t="str">
        <f>IF(SUM('Control Sample Data'!H$3:H$98)&gt;10,IF(AND(ISNUMBER('Control Sample Data'!H800),'Control Sample Data'!H800&lt;$B$1,'Control Sample Data'!H800&gt;0),'Control Sample Data'!H800,$B$1),"")</f>
        <v/>
      </c>
      <c r="U801" s="17" t="str">
        <f>IF(SUM('Control Sample Data'!I$3:I$98)&gt;10,IF(AND(ISNUMBER('Control Sample Data'!I800),'Control Sample Data'!I800&lt;$B$1,'Control Sample Data'!I800&gt;0),'Control Sample Data'!I800,$B$1),"")</f>
        <v/>
      </c>
      <c r="V801" s="17" t="str">
        <f>IF(SUM('Control Sample Data'!J$3:J$98)&gt;10,IF(AND(ISNUMBER('Control Sample Data'!J800),'Control Sample Data'!J800&lt;$B$1,'Control Sample Data'!J800&gt;0),'Control Sample Data'!J800,$B$1),"")</f>
        <v/>
      </c>
      <c r="W801" s="17" t="str">
        <f>IF(SUM('Control Sample Data'!K$3:K$98)&gt;10,IF(AND(ISNUMBER('Control Sample Data'!K800),'Control Sample Data'!K800&lt;$B$1,'Control Sample Data'!K800&gt;0),'Control Sample Data'!K800,$B$1),"")</f>
        <v/>
      </c>
      <c r="X801" s="17" t="str">
        <f>IF(SUM('Control Sample Data'!L$3:L$98)&gt;10,IF(AND(ISNUMBER('Control Sample Data'!L800),'Control Sample Data'!L800&lt;$B$1,'Control Sample Data'!L800&gt;0),'Control Sample Data'!L800,$B$1),"")</f>
        <v/>
      </c>
      <c r="Y801" s="17" t="str">
        <f>IF(SUM('Control Sample Data'!M$3:M$98)&gt;10,IF(AND(ISNUMBER('Control Sample Data'!M800),'Control Sample Data'!M800&lt;$B$1,'Control Sample Data'!M800&gt;0),'Control Sample Data'!M800,$B$1),"")</f>
        <v/>
      </c>
      <c r="AT801" s="36" t="str">
        <f t="shared" si="537"/>
        <v/>
      </c>
      <c r="AU801" s="36" t="str">
        <f t="shared" si="538"/>
        <v/>
      </c>
      <c r="AV801" s="36" t="str">
        <f t="shared" si="539"/>
        <v/>
      </c>
      <c r="AW801" s="36" t="str">
        <f t="shared" si="540"/>
        <v/>
      </c>
      <c r="AX801" s="36" t="str">
        <f t="shared" si="541"/>
        <v/>
      </c>
      <c r="AY801" s="36" t="str">
        <f t="shared" si="542"/>
        <v/>
      </c>
      <c r="AZ801" s="36" t="str">
        <f t="shared" si="543"/>
        <v/>
      </c>
      <c r="BA801" s="36" t="str">
        <f t="shared" si="544"/>
        <v/>
      </c>
      <c r="BB801" s="36" t="str">
        <f t="shared" si="545"/>
        <v/>
      </c>
      <c r="BC801" s="36" t="str">
        <f t="shared" si="546"/>
        <v/>
      </c>
      <c r="BD801" s="36" t="str">
        <f t="shared" si="547"/>
        <v/>
      </c>
      <c r="BE801" s="36" t="str">
        <f t="shared" si="548"/>
        <v/>
      </c>
      <c r="BF801" s="36" t="str">
        <f t="shared" si="549"/>
        <v/>
      </c>
      <c r="BG801" s="36" t="str">
        <f t="shared" si="550"/>
        <v/>
      </c>
      <c r="BH801" s="36" t="str">
        <f t="shared" si="551"/>
        <v/>
      </c>
      <c r="BI801" s="36" t="str">
        <f t="shared" si="552"/>
        <v/>
      </c>
      <c r="BJ801" s="36" t="str">
        <f t="shared" si="553"/>
        <v/>
      </c>
      <c r="BK801" s="36" t="str">
        <f t="shared" si="554"/>
        <v/>
      </c>
      <c r="BL801" s="36" t="str">
        <f t="shared" si="555"/>
        <v/>
      </c>
      <c r="BM801" s="36" t="str">
        <f t="shared" si="556"/>
        <v/>
      </c>
      <c r="BN801" s="38" t="e">
        <f t="shared" si="515"/>
        <v>#DIV/0!</v>
      </c>
      <c r="BO801" s="38" t="e">
        <f t="shared" si="516"/>
        <v>#DIV/0!</v>
      </c>
      <c r="BP801" s="39" t="str">
        <f t="shared" si="517"/>
        <v/>
      </c>
      <c r="BQ801" s="39" t="str">
        <f t="shared" si="518"/>
        <v/>
      </c>
      <c r="BR801" s="39" t="str">
        <f t="shared" si="519"/>
        <v/>
      </c>
      <c r="BS801" s="39" t="str">
        <f t="shared" si="520"/>
        <v/>
      </c>
      <c r="BT801" s="39" t="str">
        <f t="shared" si="521"/>
        <v/>
      </c>
      <c r="BU801" s="39" t="str">
        <f t="shared" si="522"/>
        <v/>
      </c>
      <c r="BV801" s="39" t="str">
        <f t="shared" si="523"/>
        <v/>
      </c>
      <c r="BW801" s="39" t="str">
        <f t="shared" si="524"/>
        <v/>
      </c>
      <c r="BX801" s="39" t="str">
        <f t="shared" si="525"/>
        <v/>
      </c>
      <c r="BY801" s="39" t="str">
        <f t="shared" si="526"/>
        <v/>
      </c>
      <c r="BZ801" s="39" t="str">
        <f t="shared" si="527"/>
        <v/>
      </c>
      <c r="CA801" s="39" t="str">
        <f t="shared" si="528"/>
        <v/>
      </c>
      <c r="CB801" s="39" t="str">
        <f t="shared" si="529"/>
        <v/>
      </c>
      <c r="CC801" s="39" t="str">
        <f t="shared" si="530"/>
        <v/>
      </c>
      <c r="CD801" s="39" t="str">
        <f t="shared" si="531"/>
        <v/>
      </c>
      <c r="CE801" s="39" t="str">
        <f t="shared" si="532"/>
        <v/>
      </c>
      <c r="CF801" s="39" t="str">
        <f t="shared" si="533"/>
        <v/>
      </c>
      <c r="CG801" s="39" t="str">
        <f t="shared" si="534"/>
        <v/>
      </c>
      <c r="CH801" s="39" t="str">
        <f t="shared" si="535"/>
        <v/>
      </c>
      <c r="CI801" s="39" t="str">
        <f t="shared" si="536"/>
        <v/>
      </c>
    </row>
    <row r="802" spans="1:87">
      <c r="A802" s="18"/>
      <c r="B802" s="15" t="str">
        <f>'Gene Table'!E801</f>
        <v>hsa-miR-3125</v>
      </c>
      <c r="C802" s="15" t="str">
        <f>'Gene Table'!B801</f>
        <v>B07</v>
      </c>
      <c r="D802" s="16" t="str">
        <f>IF(SUM('Test Sample Data'!D$3:D$98)&gt;10,IF(AND(ISNUMBER('Test Sample Data'!D801),'Test Sample Data'!D801&lt;$B$1,'Test Sample Data'!D801&gt;0),'Test Sample Data'!D801,$B$1),"")</f>
        <v/>
      </c>
      <c r="E802" s="17" t="str">
        <f>IF(SUM('Test Sample Data'!E$3:E$98)&gt;10,IF(AND(ISNUMBER('Test Sample Data'!E801),'Test Sample Data'!E801&lt;$B$1,'Test Sample Data'!E801&gt;0),'Test Sample Data'!E801,$B$1),"")</f>
        <v/>
      </c>
      <c r="F802" s="17" t="str">
        <f>IF(SUM('Test Sample Data'!F$3:F$98)&gt;10,IF(AND(ISNUMBER('Test Sample Data'!F801),'Test Sample Data'!F801&lt;$B$1,'Test Sample Data'!F801&gt;0),'Test Sample Data'!F801,$B$1),"")</f>
        <v/>
      </c>
      <c r="G802" s="17" t="str">
        <f>IF(SUM('Test Sample Data'!G$3:G$98)&gt;10,IF(AND(ISNUMBER('Test Sample Data'!G801),'Test Sample Data'!G801&lt;$B$1,'Test Sample Data'!G801&gt;0),'Test Sample Data'!G801,$B$1),"")</f>
        <v/>
      </c>
      <c r="H802" s="17" t="str">
        <f>IF(SUM('Test Sample Data'!H$3:H$98)&gt;10,IF(AND(ISNUMBER('Test Sample Data'!H801),'Test Sample Data'!H801&lt;$B$1,'Test Sample Data'!H801&gt;0),'Test Sample Data'!H801,$B$1),"")</f>
        <v/>
      </c>
      <c r="I802" s="17" t="str">
        <f>IF(SUM('Test Sample Data'!I$3:I$98)&gt;10,IF(AND(ISNUMBER('Test Sample Data'!I801),'Test Sample Data'!I801&lt;$B$1,'Test Sample Data'!I801&gt;0),'Test Sample Data'!I801,$B$1),"")</f>
        <v/>
      </c>
      <c r="J802" s="17" t="str">
        <f>IF(SUM('Test Sample Data'!J$3:J$98)&gt;10,IF(AND(ISNUMBER('Test Sample Data'!J801),'Test Sample Data'!J801&lt;$B$1,'Test Sample Data'!J801&gt;0),'Test Sample Data'!J801,$B$1),"")</f>
        <v/>
      </c>
      <c r="K802" s="17" t="str">
        <f>IF(SUM('Test Sample Data'!K$3:K$98)&gt;10,IF(AND(ISNUMBER('Test Sample Data'!K801),'Test Sample Data'!K801&lt;$B$1,'Test Sample Data'!K801&gt;0),'Test Sample Data'!K801,$B$1),"")</f>
        <v/>
      </c>
      <c r="L802" s="17" t="str">
        <f>IF(SUM('Test Sample Data'!L$3:L$98)&gt;10,IF(AND(ISNUMBER('Test Sample Data'!L801),'Test Sample Data'!L801&lt;$B$1,'Test Sample Data'!L801&gt;0),'Test Sample Data'!L801,$B$1),"")</f>
        <v/>
      </c>
      <c r="M802" s="17" t="str">
        <f>IF(SUM('Test Sample Data'!M$3:M$98)&gt;10,IF(AND(ISNUMBER('Test Sample Data'!M801),'Test Sample Data'!M801&lt;$B$1,'Test Sample Data'!M801&gt;0),'Test Sample Data'!M801,$B$1),"")</f>
        <v/>
      </c>
      <c r="N802" s="17" t="str">
        <f>'Gene Table'!E801</f>
        <v>hsa-miR-3125</v>
      </c>
      <c r="O802" s="17" t="str">
        <f>'Gene Table'!B801</f>
        <v>B07</v>
      </c>
      <c r="P802" s="17" t="str">
        <f>IF(SUM('Control Sample Data'!D$3:D$98)&gt;10,IF(AND(ISNUMBER('Control Sample Data'!D801),'Control Sample Data'!D801&lt;$B$1,'Control Sample Data'!D801&gt;0),'Control Sample Data'!D801,$B$1),"")</f>
        <v/>
      </c>
      <c r="Q802" s="17" t="str">
        <f>IF(SUM('Control Sample Data'!E$3:E$98)&gt;10,IF(AND(ISNUMBER('Control Sample Data'!E801),'Control Sample Data'!E801&lt;$B$1,'Control Sample Data'!E801&gt;0),'Control Sample Data'!E801,$B$1),"")</f>
        <v/>
      </c>
      <c r="R802" s="17" t="str">
        <f>IF(SUM('Control Sample Data'!F$3:F$98)&gt;10,IF(AND(ISNUMBER('Control Sample Data'!F801),'Control Sample Data'!F801&lt;$B$1,'Control Sample Data'!F801&gt;0),'Control Sample Data'!F801,$B$1),"")</f>
        <v/>
      </c>
      <c r="S802" s="17" t="str">
        <f>IF(SUM('Control Sample Data'!G$3:G$98)&gt;10,IF(AND(ISNUMBER('Control Sample Data'!G801),'Control Sample Data'!G801&lt;$B$1,'Control Sample Data'!G801&gt;0),'Control Sample Data'!G801,$B$1),"")</f>
        <v/>
      </c>
      <c r="T802" s="17" t="str">
        <f>IF(SUM('Control Sample Data'!H$3:H$98)&gt;10,IF(AND(ISNUMBER('Control Sample Data'!H801),'Control Sample Data'!H801&lt;$B$1,'Control Sample Data'!H801&gt;0),'Control Sample Data'!H801,$B$1),"")</f>
        <v/>
      </c>
      <c r="U802" s="17" t="str">
        <f>IF(SUM('Control Sample Data'!I$3:I$98)&gt;10,IF(AND(ISNUMBER('Control Sample Data'!I801),'Control Sample Data'!I801&lt;$B$1,'Control Sample Data'!I801&gt;0),'Control Sample Data'!I801,$B$1),"")</f>
        <v/>
      </c>
      <c r="V802" s="17" t="str">
        <f>IF(SUM('Control Sample Data'!J$3:J$98)&gt;10,IF(AND(ISNUMBER('Control Sample Data'!J801),'Control Sample Data'!J801&lt;$B$1,'Control Sample Data'!J801&gt;0),'Control Sample Data'!J801,$B$1),"")</f>
        <v/>
      </c>
      <c r="W802" s="17" t="str">
        <f>IF(SUM('Control Sample Data'!K$3:K$98)&gt;10,IF(AND(ISNUMBER('Control Sample Data'!K801),'Control Sample Data'!K801&lt;$B$1,'Control Sample Data'!K801&gt;0),'Control Sample Data'!K801,$B$1),"")</f>
        <v/>
      </c>
      <c r="X802" s="17" t="str">
        <f>IF(SUM('Control Sample Data'!L$3:L$98)&gt;10,IF(AND(ISNUMBER('Control Sample Data'!L801),'Control Sample Data'!L801&lt;$B$1,'Control Sample Data'!L801&gt;0),'Control Sample Data'!L801,$B$1),"")</f>
        <v/>
      </c>
      <c r="Y802" s="17" t="str">
        <f>IF(SUM('Control Sample Data'!M$3:M$98)&gt;10,IF(AND(ISNUMBER('Control Sample Data'!M801),'Control Sample Data'!M801&lt;$B$1,'Control Sample Data'!M801&gt;0),'Control Sample Data'!M801,$B$1),"")</f>
        <v/>
      </c>
      <c r="AT802" s="36" t="str">
        <f t="shared" si="537"/>
        <v/>
      </c>
      <c r="AU802" s="36" t="str">
        <f t="shared" si="538"/>
        <v/>
      </c>
      <c r="AV802" s="36" t="str">
        <f t="shared" si="539"/>
        <v/>
      </c>
      <c r="AW802" s="36" t="str">
        <f t="shared" si="540"/>
        <v/>
      </c>
      <c r="AX802" s="36" t="str">
        <f t="shared" si="541"/>
        <v/>
      </c>
      <c r="AY802" s="36" t="str">
        <f t="shared" si="542"/>
        <v/>
      </c>
      <c r="AZ802" s="36" t="str">
        <f t="shared" si="543"/>
        <v/>
      </c>
      <c r="BA802" s="36" t="str">
        <f t="shared" si="544"/>
        <v/>
      </c>
      <c r="BB802" s="36" t="str">
        <f t="shared" si="545"/>
        <v/>
      </c>
      <c r="BC802" s="36" t="str">
        <f t="shared" si="546"/>
        <v/>
      </c>
      <c r="BD802" s="36" t="str">
        <f t="shared" si="547"/>
        <v/>
      </c>
      <c r="BE802" s="36" t="str">
        <f t="shared" si="548"/>
        <v/>
      </c>
      <c r="BF802" s="36" t="str">
        <f t="shared" si="549"/>
        <v/>
      </c>
      <c r="BG802" s="36" t="str">
        <f t="shared" si="550"/>
        <v/>
      </c>
      <c r="BH802" s="36" t="str">
        <f t="shared" si="551"/>
        <v/>
      </c>
      <c r="BI802" s="36" t="str">
        <f t="shared" si="552"/>
        <v/>
      </c>
      <c r="BJ802" s="36" t="str">
        <f t="shared" si="553"/>
        <v/>
      </c>
      <c r="BK802" s="36" t="str">
        <f t="shared" si="554"/>
        <v/>
      </c>
      <c r="BL802" s="36" t="str">
        <f t="shared" si="555"/>
        <v/>
      </c>
      <c r="BM802" s="36" t="str">
        <f t="shared" si="556"/>
        <v/>
      </c>
      <c r="BN802" s="38" t="e">
        <f t="shared" si="515"/>
        <v>#DIV/0!</v>
      </c>
      <c r="BO802" s="38" t="e">
        <f t="shared" si="516"/>
        <v>#DIV/0!</v>
      </c>
      <c r="BP802" s="39" t="str">
        <f t="shared" si="517"/>
        <v/>
      </c>
      <c r="BQ802" s="39" t="str">
        <f t="shared" si="518"/>
        <v/>
      </c>
      <c r="BR802" s="39" t="str">
        <f t="shared" si="519"/>
        <v/>
      </c>
      <c r="BS802" s="39" t="str">
        <f t="shared" si="520"/>
        <v/>
      </c>
      <c r="BT802" s="39" t="str">
        <f t="shared" si="521"/>
        <v/>
      </c>
      <c r="BU802" s="39" t="str">
        <f t="shared" si="522"/>
        <v/>
      </c>
      <c r="BV802" s="39" t="str">
        <f t="shared" si="523"/>
        <v/>
      </c>
      <c r="BW802" s="39" t="str">
        <f t="shared" si="524"/>
        <v/>
      </c>
      <c r="BX802" s="39" t="str">
        <f t="shared" si="525"/>
        <v/>
      </c>
      <c r="BY802" s="39" t="str">
        <f t="shared" si="526"/>
        <v/>
      </c>
      <c r="BZ802" s="39" t="str">
        <f t="shared" si="527"/>
        <v/>
      </c>
      <c r="CA802" s="39" t="str">
        <f t="shared" si="528"/>
        <v/>
      </c>
      <c r="CB802" s="39" t="str">
        <f t="shared" si="529"/>
        <v/>
      </c>
      <c r="CC802" s="39" t="str">
        <f t="shared" si="530"/>
        <v/>
      </c>
      <c r="CD802" s="39" t="str">
        <f t="shared" si="531"/>
        <v/>
      </c>
      <c r="CE802" s="39" t="str">
        <f t="shared" si="532"/>
        <v/>
      </c>
      <c r="CF802" s="39" t="str">
        <f t="shared" si="533"/>
        <v/>
      </c>
      <c r="CG802" s="39" t="str">
        <f t="shared" si="534"/>
        <v/>
      </c>
      <c r="CH802" s="39" t="str">
        <f t="shared" si="535"/>
        <v/>
      </c>
      <c r="CI802" s="39" t="str">
        <f t="shared" si="536"/>
        <v/>
      </c>
    </row>
    <row r="803" spans="1:87">
      <c r="A803" s="18"/>
      <c r="B803" s="15" t="str">
        <f>'Gene Table'!E802</f>
        <v>hsa-miR-3123</v>
      </c>
      <c r="C803" s="15" t="str">
        <f>'Gene Table'!B802</f>
        <v>B08</v>
      </c>
      <c r="D803" s="16" t="str">
        <f>IF(SUM('Test Sample Data'!D$3:D$98)&gt;10,IF(AND(ISNUMBER('Test Sample Data'!D802),'Test Sample Data'!D802&lt;$B$1,'Test Sample Data'!D802&gt;0),'Test Sample Data'!D802,$B$1),"")</f>
        <v/>
      </c>
      <c r="E803" s="17" t="str">
        <f>IF(SUM('Test Sample Data'!E$3:E$98)&gt;10,IF(AND(ISNUMBER('Test Sample Data'!E802),'Test Sample Data'!E802&lt;$B$1,'Test Sample Data'!E802&gt;0),'Test Sample Data'!E802,$B$1),"")</f>
        <v/>
      </c>
      <c r="F803" s="17" t="str">
        <f>IF(SUM('Test Sample Data'!F$3:F$98)&gt;10,IF(AND(ISNUMBER('Test Sample Data'!F802),'Test Sample Data'!F802&lt;$B$1,'Test Sample Data'!F802&gt;0),'Test Sample Data'!F802,$B$1),"")</f>
        <v/>
      </c>
      <c r="G803" s="17" t="str">
        <f>IF(SUM('Test Sample Data'!G$3:G$98)&gt;10,IF(AND(ISNUMBER('Test Sample Data'!G802),'Test Sample Data'!G802&lt;$B$1,'Test Sample Data'!G802&gt;0),'Test Sample Data'!G802,$B$1),"")</f>
        <v/>
      </c>
      <c r="H803" s="17" t="str">
        <f>IF(SUM('Test Sample Data'!H$3:H$98)&gt;10,IF(AND(ISNUMBER('Test Sample Data'!H802),'Test Sample Data'!H802&lt;$B$1,'Test Sample Data'!H802&gt;0),'Test Sample Data'!H802,$B$1),"")</f>
        <v/>
      </c>
      <c r="I803" s="17" t="str">
        <f>IF(SUM('Test Sample Data'!I$3:I$98)&gt;10,IF(AND(ISNUMBER('Test Sample Data'!I802),'Test Sample Data'!I802&lt;$B$1,'Test Sample Data'!I802&gt;0),'Test Sample Data'!I802,$B$1),"")</f>
        <v/>
      </c>
      <c r="J803" s="17" t="str">
        <f>IF(SUM('Test Sample Data'!J$3:J$98)&gt;10,IF(AND(ISNUMBER('Test Sample Data'!J802),'Test Sample Data'!J802&lt;$B$1,'Test Sample Data'!J802&gt;0),'Test Sample Data'!J802,$B$1),"")</f>
        <v/>
      </c>
      <c r="K803" s="17" t="str">
        <f>IF(SUM('Test Sample Data'!K$3:K$98)&gt;10,IF(AND(ISNUMBER('Test Sample Data'!K802),'Test Sample Data'!K802&lt;$B$1,'Test Sample Data'!K802&gt;0),'Test Sample Data'!K802,$B$1),"")</f>
        <v/>
      </c>
      <c r="L803" s="17" t="str">
        <f>IF(SUM('Test Sample Data'!L$3:L$98)&gt;10,IF(AND(ISNUMBER('Test Sample Data'!L802),'Test Sample Data'!L802&lt;$B$1,'Test Sample Data'!L802&gt;0),'Test Sample Data'!L802,$B$1),"")</f>
        <v/>
      </c>
      <c r="M803" s="17" t="str">
        <f>IF(SUM('Test Sample Data'!M$3:M$98)&gt;10,IF(AND(ISNUMBER('Test Sample Data'!M802),'Test Sample Data'!M802&lt;$B$1,'Test Sample Data'!M802&gt;0),'Test Sample Data'!M802,$B$1),"")</f>
        <v/>
      </c>
      <c r="N803" s="17" t="str">
        <f>'Gene Table'!E802</f>
        <v>hsa-miR-3123</v>
      </c>
      <c r="O803" s="17" t="str">
        <f>'Gene Table'!B802</f>
        <v>B08</v>
      </c>
      <c r="P803" s="17" t="str">
        <f>IF(SUM('Control Sample Data'!D$3:D$98)&gt;10,IF(AND(ISNUMBER('Control Sample Data'!D802),'Control Sample Data'!D802&lt;$B$1,'Control Sample Data'!D802&gt;0),'Control Sample Data'!D802,$B$1),"")</f>
        <v/>
      </c>
      <c r="Q803" s="17" t="str">
        <f>IF(SUM('Control Sample Data'!E$3:E$98)&gt;10,IF(AND(ISNUMBER('Control Sample Data'!E802),'Control Sample Data'!E802&lt;$B$1,'Control Sample Data'!E802&gt;0),'Control Sample Data'!E802,$B$1),"")</f>
        <v/>
      </c>
      <c r="R803" s="17" t="str">
        <f>IF(SUM('Control Sample Data'!F$3:F$98)&gt;10,IF(AND(ISNUMBER('Control Sample Data'!F802),'Control Sample Data'!F802&lt;$B$1,'Control Sample Data'!F802&gt;0),'Control Sample Data'!F802,$B$1),"")</f>
        <v/>
      </c>
      <c r="S803" s="17" t="str">
        <f>IF(SUM('Control Sample Data'!G$3:G$98)&gt;10,IF(AND(ISNUMBER('Control Sample Data'!G802),'Control Sample Data'!G802&lt;$B$1,'Control Sample Data'!G802&gt;0),'Control Sample Data'!G802,$B$1),"")</f>
        <v/>
      </c>
      <c r="T803" s="17" t="str">
        <f>IF(SUM('Control Sample Data'!H$3:H$98)&gt;10,IF(AND(ISNUMBER('Control Sample Data'!H802),'Control Sample Data'!H802&lt;$B$1,'Control Sample Data'!H802&gt;0),'Control Sample Data'!H802,$B$1),"")</f>
        <v/>
      </c>
      <c r="U803" s="17" t="str">
        <f>IF(SUM('Control Sample Data'!I$3:I$98)&gt;10,IF(AND(ISNUMBER('Control Sample Data'!I802),'Control Sample Data'!I802&lt;$B$1,'Control Sample Data'!I802&gt;0),'Control Sample Data'!I802,$B$1),"")</f>
        <v/>
      </c>
      <c r="V803" s="17" t="str">
        <f>IF(SUM('Control Sample Data'!J$3:J$98)&gt;10,IF(AND(ISNUMBER('Control Sample Data'!J802),'Control Sample Data'!J802&lt;$B$1,'Control Sample Data'!J802&gt;0),'Control Sample Data'!J802,$B$1),"")</f>
        <v/>
      </c>
      <c r="W803" s="17" t="str">
        <f>IF(SUM('Control Sample Data'!K$3:K$98)&gt;10,IF(AND(ISNUMBER('Control Sample Data'!K802),'Control Sample Data'!K802&lt;$B$1,'Control Sample Data'!K802&gt;0),'Control Sample Data'!K802,$B$1),"")</f>
        <v/>
      </c>
      <c r="X803" s="17" t="str">
        <f>IF(SUM('Control Sample Data'!L$3:L$98)&gt;10,IF(AND(ISNUMBER('Control Sample Data'!L802),'Control Sample Data'!L802&lt;$B$1,'Control Sample Data'!L802&gt;0),'Control Sample Data'!L802,$B$1),"")</f>
        <v/>
      </c>
      <c r="Y803" s="17" t="str">
        <f>IF(SUM('Control Sample Data'!M$3:M$98)&gt;10,IF(AND(ISNUMBER('Control Sample Data'!M802),'Control Sample Data'!M802&lt;$B$1,'Control Sample Data'!M802&gt;0),'Control Sample Data'!M802,$B$1),"")</f>
        <v/>
      </c>
      <c r="AT803" s="36" t="str">
        <f t="shared" si="537"/>
        <v/>
      </c>
      <c r="AU803" s="36" t="str">
        <f t="shared" si="538"/>
        <v/>
      </c>
      <c r="AV803" s="36" t="str">
        <f t="shared" si="539"/>
        <v/>
      </c>
      <c r="AW803" s="36" t="str">
        <f t="shared" si="540"/>
        <v/>
      </c>
      <c r="AX803" s="36" t="str">
        <f t="shared" si="541"/>
        <v/>
      </c>
      <c r="AY803" s="36" t="str">
        <f t="shared" si="542"/>
        <v/>
      </c>
      <c r="AZ803" s="36" t="str">
        <f t="shared" si="543"/>
        <v/>
      </c>
      <c r="BA803" s="36" t="str">
        <f t="shared" si="544"/>
        <v/>
      </c>
      <c r="BB803" s="36" t="str">
        <f t="shared" si="545"/>
        <v/>
      </c>
      <c r="BC803" s="36" t="str">
        <f t="shared" si="546"/>
        <v/>
      </c>
      <c r="BD803" s="36" t="str">
        <f t="shared" si="547"/>
        <v/>
      </c>
      <c r="BE803" s="36" t="str">
        <f t="shared" si="548"/>
        <v/>
      </c>
      <c r="BF803" s="36" t="str">
        <f t="shared" si="549"/>
        <v/>
      </c>
      <c r="BG803" s="36" t="str">
        <f t="shared" si="550"/>
        <v/>
      </c>
      <c r="BH803" s="36" t="str">
        <f t="shared" si="551"/>
        <v/>
      </c>
      <c r="BI803" s="36" t="str">
        <f t="shared" si="552"/>
        <v/>
      </c>
      <c r="BJ803" s="36" t="str">
        <f t="shared" si="553"/>
        <v/>
      </c>
      <c r="BK803" s="36" t="str">
        <f t="shared" si="554"/>
        <v/>
      </c>
      <c r="BL803" s="36" t="str">
        <f t="shared" si="555"/>
        <v/>
      </c>
      <c r="BM803" s="36" t="str">
        <f t="shared" si="556"/>
        <v/>
      </c>
      <c r="BN803" s="38" t="e">
        <f t="shared" si="515"/>
        <v>#DIV/0!</v>
      </c>
      <c r="BO803" s="38" t="e">
        <f t="shared" si="516"/>
        <v>#DIV/0!</v>
      </c>
      <c r="BP803" s="39" t="str">
        <f t="shared" si="517"/>
        <v/>
      </c>
      <c r="BQ803" s="39" t="str">
        <f t="shared" si="518"/>
        <v/>
      </c>
      <c r="BR803" s="39" t="str">
        <f t="shared" si="519"/>
        <v/>
      </c>
      <c r="BS803" s="39" t="str">
        <f t="shared" si="520"/>
        <v/>
      </c>
      <c r="BT803" s="39" t="str">
        <f t="shared" si="521"/>
        <v/>
      </c>
      <c r="BU803" s="39" t="str">
        <f t="shared" si="522"/>
        <v/>
      </c>
      <c r="BV803" s="39" t="str">
        <f t="shared" si="523"/>
        <v/>
      </c>
      <c r="BW803" s="39" t="str">
        <f t="shared" si="524"/>
        <v/>
      </c>
      <c r="BX803" s="39" t="str">
        <f t="shared" si="525"/>
        <v/>
      </c>
      <c r="BY803" s="39" t="str">
        <f t="shared" si="526"/>
        <v/>
      </c>
      <c r="BZ803" s="39" t="str">
        <f t="shared" si="527"/>
        <v/>
      </c>
      <c r="CA803" s="39" t="str">
        <f t="shared" si="528"/>
        <v/>
      </c>
      <c r="CB803" s="39" t="str">
        <f t="shared" si="529"/>
        <v/>
      </c>
      <c r="CC803" s="39" t="str">
        <f t="shared" si="530"/>
        <v/>
      </c>
      <c r="CD803" s="39" t="str">
        <f t="shared" si="531"/>
        <v/>
      </c>
      <c r="CE803" s="39" t="str">
        <f t="shared" si="532"/>
        <v/>
      </c>
      <c r="CF803" s="39" t="str">
        <f t="shared" si="533"/>
        <v/>
      </c>
      <c r="CG803" s="39" t="str">
        <f t="shared" si="534"/>
        <v/>
      </c>
      <c r="CH803" s="39" t="str">
        <f t="shared" si="535"/>
        <v/>
      </c>
      <c r="CI803" s="39" t="str">
        <f t="shared" si="536"/>
        <v/>
      </c>
    </row>
    <row r="804" spans="1:87">
      <c r="A804" s="18"/>
      <c r="B804" s="15" t="str">
        <f>'Gene Table'!E803</f>
        <v>hsa-miR-3126-5p</v>
      </c>
      <c r="C804" s="15" t="str">
        <f>'Gene Table'!B803</f>
        <v>B09</v>
      </c>
      <c r="D804" s="16" t="str">
        <f>IF(SUM('Test Sample Data'!D$3:D$98)&gt;10,IF(AND(ISNUMBER('Test Sample Data'!D803),'Test Sample Data'!D803&lt;$B$1,'Test Sample Data'!D803&gt;0),'Test Sample Data'!D803,$B$1),"")</f>
        <v/>
      </c>
      <c r="E804" s="17" t="str">
        <f>IF(SUM('Test Sample Data'!E$3:E$98)&gt;10,IF(AND(ISNUMBER('Test Sample Data'!E803),'Test Sample Data'!E803&lt;$B$1,'Test Sample Data'!E803&gt;0),'Test Sample Data'!E803,$B$1),"")</f>
        <v/>
      </c>
      <c r="F804" s="17" t="str">
        <f>IF(SUM('Test Sample Data'!F$3:F$98)&gt;10,IF(AND(ISNUMBER('Test Sample Data'!F803),'Test Sample Data'!F803&lt;$B$1,'Test Sample Data'!F803&gt;0),'Test Sample Data'!F803,$B$1),"")</f>
        <v/>
      </c>
      <c r="G804" s="17" t="str">
        <f>IF(SUM('Test Sample Data'!G$3:G$98)&gt;10,IF(AND(ISNUMBER('Test Sample Data'!G803),'Test Sample Data'!G803&lt;$B$1,'Test Sample Data'!G803&gt;0),'Test Sample Data'!G803,$B$1),"")</f>
        <v/>
      </c>
      <c r="H804" s="17" t="str">
        <f>IF(SUM('Test Sample Data'!H$3:H$98)&gt;10,IF(AND(ISNUMBER('Test Sample Data'!H803),'Test Sample Data'!H803&lt;$B$1,'Test Sample Data'!H803&gt;0),'Test Sample Data'!H803,$B$1),"")</f>
        <v/>
      </c>
      <c r="I804" s="17" t="str">
        <f>IF(SUM('Test Sample Data'!I$3:I$98)&gt;10,IF(AND(ISNUMBER('Test Sample Data'!I803),'Test Sample Data'!I803&lt;$B$1,'Test Sample Data'!I803&gt;0),'Test Sample Data'!I803,$B$1),"")</f>
        <v/>
      </c>
      <c r="J804" s="17" t="str">
        <f>IF(SUM('Test Sample Data'!J$3:J$98)&gt;10,IF(AND(ISNUMBER('Test Sample Data'!J803),'Test Sample Data'!J803&lt;$B$1,'Test Sample Data'!J803&gt;0),'Test Sample Data'!J803,$B$1),"")</f>
        <v/>
      </c>
      <c r="K804" s="17" t="str">
        <f>IF(SUM('Test Sample Data'!K$3:K$98)&gt;10,IF(AND(ISNUMBER('Test Sample Data'!K803),'Test Sample Data'!K803&lt;$B$1,'Test Sample Data'!K803&gt;0),'Test Sample Data'!K803,$B$1),"")</f>
        <v/>
      </c>
      <c r="L804" s="17" t="str">
        <f>IF(SUM('Test Sample Data'!L$3:L$98)&gt;10,IF(AND(ISNUMBER('Test Sample Data'!L803),'Test Sample Data'!L803&lt;$B$1,'Test Sample Data'!L803&gt;0),'Test Sample Data'!L803,$B$1),"")</f>
        <v/>
      </c>
      <c r="M804" s="17" t="str">
        <f>IF(SUM('Test Sample Data'!M$3:M$98)&gt;10,IF(AND(ISNUMBER('Test Sample Data'!M803),'Test Sample Data'!M803&lt;$B$1,'Test Sample Data'!M803&gt;0),'Test Sample Data'!M803,$B$1),"")</f>
        <v/>
      </c>
      <c r="N804" s="17" t="str">
        <f>'Gene Table'!E803</f>
        <v>hsa-miR-3126-5p</v>
      </c>
      <c r="O804" s="17" t="str">
        <f>'Gene Table'!B803</f>
        <v>B09</v>
      </c>
      <c r="P804" s="17" t="str">
        <f>IF(SUM('Control Sample Data'!D$3:D$98)&gt;10,IF(AND(ISNUMBER('Control Sample Data'!D803),'Control Sample Data'!D803&lt;$B$1,'Control Sample Data'!D803&gt;0),'Control Sample Data'!D803,$B$1),"")</f>
        <v/>
      </c>
      <c r="Q804" s="17" t="str">
        <f>IF(SUM('Control Sample Data'!E$3:E$98)&gt;10,IF(AND(ISNUMBER('Control Sample Data'!E803),'Control Sample Data'!E803&lt;$B$1,'Control Sample Data'!E803&gt;0),'Control Sample Data'!E803,$B$1),"")</f>
        <v/>
      </c>
      <c r="R804" s="17" t="str">
        <f>IF(SUM('Control Sample Data'!F$3:F$98)&gt;10,IF(AND(ISNUMBER('Control Sample Data'!F803),'Control Sample Data'!F803&lt;$B$1,'Control Sample Data'!F803&gt;0),'Control Sample Data'!F803,$B$1),"")</f>
        <v/>
      </c>
      <c r="S804" s="17" t="str">
        <f>IF(SUM('Control Sample Data'!G$3:G$98)&gt;10,IF(AND(ISNUMBER('Control Sample Data'!G803),'Control Sample Data'!G803&lt;$B$1,'Control Sample Data'!G803&gt;0),'Control Sample Data'!G803,$B$1),"")</f>
        <v/>
      </c>
      <c r="T804" s="17" t="str">
        <f>IF(SUM('Control Sample Data'!H$3:H$98)&gt;10,IF(AND(ISNUMBER('Control Sample Data'!H803),'Control Sample Data'!H803&lt;$B$1,'Control Sample Data'!H803&gt;0),'Control Sample Data'!H803,$B$1),"")</f>
        <v/>
      </c>
      <c r="U804" s="17" t="str">
        <f>IF(SUM('Control Sample Data'!I$3:I$98)&gt;10,IF(AND(ISNUMBER('Control Sample Data'!I803),'Control Sample Data'!I803&lt;$B$1,'Control Sample Data'!I803&gt;0),'Control Sample Data'!I803,$B$1),"")</f>
        <v/>
      </c>
      <c r="V804" s="17" t="str">
        <f>IF(SUM('Control Sample Data'!J$3:J$98)&gt;10,IF(AND(ISNUMBER('Control Sample Data'!J803),'Control Sample Data'!J803&lt;$B$1,'Control Sample Data'!J803&gt;0),'Control Sample Data'!J803,$B$1),"")</f>
        <v/>
      </c>
      <c r="W804" s="17" t="str">
        <f>IF(SUM('Control Sample Data'!K$3:K$98)&gt;10,IF(AND(ISNUMBER('Control Sample Data'!K803),'Control Sample Data'!K803&lt;$B$1,'Control Sample Data'!K803&gt;0),'Control Sample Data'!K803,$B$1),"")</f>
        <v/>
      </c>
      <c r="X804" s="17" t="str">
        <f>IF(SUM('Control Sample Data'!L$3:L$98)&gt;10,IF(AND(ISNUMBER('Control Sample Data'!L803),'Control Sample Data'!L803&lt;$B$1,'Control Sample Data'!L803&gt;0),'Control Sample Data'!L803,$B$1),"")</f>
        <v/>
      </c>
      <c r="Y804" s="17" t="str">
        <f>IF(SUM('Control Sample Data'!M$3:M$98)&gt;10,IF(AND(ISNUMBER('Control Sample Data'!M803),'Control Sample Data'!M803&lt;$B$1,'Control Sample Data'!M803&gt;0),'Control Sample Data'!M803,$B$1),"")</f>
        <v/>
      </c>
      <c r="AT804" s="36" t="str">
        <f t="shared" si="537"/>
        <v/>
      </c>
      <c r="AU804" s="36" t="str">
        <f t="shared" si="538"/>
        <v/>
      </c>
      <c r="AV804" s="36" t="str">
        <f t="shared" si="539"/>
        <v/>
      </c>
      <c r="AW804" s="36" t="str">
        <f t="shared" si="540"/>
        <v/>
      </c>
      <c r="AX804" s="36" t="str">
        <f t="shared" si="541"/>
        <v/>
      </c>
      <c r="AY804" s="36" t="str">
        <f t="shared" si="542"/>
        <v/>
      </c>
      <c r="AZ804" s="36" t="str">
        <f t="shared" si="543"/>
        <v/>
      </c>
      <c r="BA804" s="36" t="str">
        <f t="shared" si="544"/>
        <v/>
      </c>
      <c r="BB804" s="36" t="str">
        <f t="shared" si="545"/>
        <v/>
      </c>
      <c r="BC804" s="36" t="str">
        <f t="shared" si="546"/>
        <v/>
      </c>
      <c r="BD804" s="36" t="str">
        <f t="shared" si="547"/>
        <v/>
      </c>
      <c r="BE804" s="36" t="str">
        <f t="shared" si="548"/>
        <v/>
      </c>
      <c r="BF804" s="36" t="str">
        <f t="shared" si="549"/>
        <v/>
      </c>
      <c r="BG804" s="36" t="str">
        <f t="shared" si="550"/>
        <v/>
      </c>
      <c r="BH804" s="36" t="str">
        <f t="shared" si="551"/>
        <v/>
      </c>
      <c r="BI804" s="36" t="str">
        <f t="shared" si="552"/>
        <v/>
      </c>
      <c r="BJ804" s="36" t="str">
        <f t="shared" si="553"/>
        <v/>
      </c>
      <c r="BK804" s="36" t="str">
        <f t="shared" si="554"/>
        <v/>
      </c>
      <c r="BL804" s="36" t="str">
        <f t="shared" si="555"/>
        <v/>
      </c>
      <c r="BM804" s="36" t="str">
        <f t="shared" si="556"/>
        <v/>
      </c>
      <c r="BN804" s="38" t="e">
        <f t="shared" si="515"/>
        <v>#DIV/0!</v>
      </c>
      <c r="BO804" s="38" t="e">
        <f t="shared" si="516"/>
        <v>#DIV/0!</v>
      </c>
      <c r="BP804" s="39" t="str">
        <f t="shared" si="517"/>
        <v/>
      </c>
      <c r="BQ804" s="39" t="str">
        <f t="shared" si="518"/>
        <v/>
      </c>
      <c r="BR804" s="39" t="str">
        <f t="shared" si="519"/>
        <v/>
      </c>
      <c r="BS804" s="39" t="str">
        <f t="shared" si="520"/>
        <v/>
      </c>
      <c r="BT804" s="39" t="str">
        <f t="shared" si="521"/>
        <v/>
      </c>
      <c r="BU804" s="39" t="str">
        <f t="shared" si="522"/>
        <v/>
      </c>
      <c r="BV804" s="39" t="str">
        <f t="shared" si="523"/>
        <v/>
      </c>
      <c r="BW804" s="39" t="str">
        <f t="shared" si="524"/>
        <v/>
      </c>
      <c r="BX804" s="39" t="str">
        <f t="shared" si="525"/>
        <v/>
      </c>
      <c r="BY804" s="39" t="str">
        <f t="shared" si="526"/>
        <v/>
      </c>
      <c r="BZ804" s="39" t="str">
        <f t="shared" si="527"/>
        <v/>
      </c>
      <c r="CA804" s="39" t="str">
        <f t="shared" si="528"/>
        <v/>
      </c>
      <c r="CB804" s="39" t="str">
        <f t="shared" si="529"/>
        <v/>
      </c>
      <c r="CC804" s="39" t="str">
        <f t="shared" si="530"/>
        <v/>
      </c>
      <c r="CD804" s="39" t="str">
        <f t="shared" si="531"/>
        <v/>
      </c>
      <c r="CE804" s="39" t="str">
        <f t="shared" si="532"/>
        <v/>
      </c>
      <c r="CF804" s="39" t="str">
        <f t="shared" si="533"/>
        <v/>
      </c>
      <c r="CG804" s="39" t="str">
        <f t="shared" si="534"/>
        <v/>
      </c>
      <c r="CH804" s="39" t="str">
        <f t="shared" si="535"/>
        <v/>
      </c>
      <c r="CI804" s="39" t="str">
        <f t="shared" si="536"/>
        <v/>
      </c>
    </row>
    <row r="805" spans="1:87">
      <c r="A805" s="18"/>
      <c r="B805" s="15" t="str">
        <f>'Gene Table'!E804</f>
        <v>hsa-miR-3128</v>
      </c>
      <c r="C805" s="15" t="str">
        <f>'Gene Table'!B804</f>
        <v>B10</v>
      </c>
      <c r="D805" s="16" t="str">
        <f>IF(SUM('Test Sample Data'!D$3:D$98)&gt;10,IF(AND(ISNUMBER('Test Sample Data'!D804),'Test Sample Data'!D804&lt;$B$1,'Test Sample Data'!D804&gt;0),'Test Sample Data'!D804,$B$1),"")</f>
        <v/>
      </c>
      <c r="E805" s="17" t="str">
        <f>IF(SUM('Test Sample Data'!E$3:E$98)&gt;10,IF(AND(ISNUMBER('Test Sample Data'!E804),'Test Sample Data'!E804&lt;$B$1,'Test Sample Data'!E804&gt;0),'Test Sample Data'!E804,$B$1),"")</f>
        <v/>
      </c>
      <c r="F805" s="17" t="str">
        <f>IF(SUM('Test Sample Data'!F$3:F$98)&gt;10,IF(AND(ISNUMBER('Test Sample Data'!F804),'Test Sample Data'!F804&lt;$B$1,'Test Sample Data'!F804&gt;0),'Test Sample Data'!F804,$B$1),"")</f>
        <v/>
      </c>
      <c r="G805" s="17" t="str">
        <f>IF(SUM('Test Sample Data'!G$3:G$98)&gt;10,IF(AND(ISNUMBER('Test Sample Data'!G804),'Test Sample Data'!G804&lt;$B$1,'Test Sample Data'!G804&gt;0),'Test Sample Data'!G804,$B$1),"")</f>
        <v/>
      </c>
      <c r="H805" s="17" t="str">
        <f>IF(SUM('Test Sample Data'!H$3:H$98)&gt;10,IF(AND(ISNUMBER('Test Sample Data'!H804),'Test Sample Data'!H804&lt;$B$1,'Test Sample Data'!H804&gt;0),'Test Sample Data'!H804,$B$1),"")</f>
        <v/>
      </c>
      <c r="I805" s="17" t="str">
        <f>IF(SUM('Test Sample Data'!I$3:I$98)&gt;10,IF(AND(ISNUMBER('Test Sample Data'!I804),'Test Sample Data'!I804&lt;$B$1,'Test Sample Data'!I804&gt;0),'Test Sample Data'!I804,$B$1),"")</f>
        <v/>
      </c>
      <c r="J805" s="17" t="str">
        <f>IF(SUM('Test Sample Data'!J$3:J$98)&gt;10,IF(AND(ISNUMBER('Test Sample Data'!J804),'Test Sample Data'!J804&lt;$B$1,'Test Sample Data'!J804&gt;0),'Test Sample Data'!J804,$B$1),"")</f>
        <v/>
      </c>
      <c r="K805" s="17" t="str">
        <f>IF(SUM('Test Sample Data'!K$3:K$98)&gt;10,IF(AND(ISNUMBER('Test Sample Data'!K804),'Test Sample Data'!K804&lt;$B$1,'Test Sample Data'!K804&gt;0),'Test Sample Data'!K804,$B$1),"")</f>
        <v/>
      </c>
      <c r="L805" s="17" t="str">
        <f>IF(SUM('Test Sample Data'!L$3:L$98)&gt;10,IF(AND(ISNUMBER('Test Sample Data'!L804),'Test Sample Data'!L804&lt;$B$1,'Test Sample Data'!L804&gt;0),'Test Sample Data'!L804,$B$1),"")</f>
        <v/>
      </c>
      <c r="M805" s="17" t="str">
        <f>IF(SUM('Test Sample Data'!M$3:M$98)&gt;10,IF(AND(ISNUMBER('Test Sample Data'!M804),'Test Sample Data'!M804&lt;$B$1,'Test Sample Data'!M804&gt;0),'Test Sample Data'!M804,$B$1),"")</f>
        <v/>
      </c>
      <c r="N805" s="17" t="str">
        <f>'Gene Table'!E804</f>
        <v>hsa-miR-3128</v>
      </c>
      <c r="O805" s="17" t="str">
        <f>'Gene Table'!B804</f>
        <v>B10</v>
      </c>
      <c r="P805" s="17" t="str">
        <f>IF(SUM('Control Sample Data'!D$3:D$98)&gt;10,IF(AND(ISNUMBER('Control Sample Data'!D804),'Control Sample Data'!D804&lt;$B$1,'Control Sample Data'!D804&gt;0),'Control Sample Data'!D804,$B$1),"")</f>
        <v/>
      </c>
      <c r="Q805" s="17" t="str">
        <f>IF(SUM('Control Sample Data'!E$3:E$98)&gt;10,IF(AND(ISNUMBER('Control Sample Data'!E804),'Control Sample Data'!E804&lt;$B$1,'Control Sample Data'!E804&gt;0),'Control Sample Data'!E804,$B$1),"")</f>
        <v/>
      </c>
      <c r="R805" s="17" t="str">
        <f>IF(SUM('Control Sample Data'!F$3:F$98)&gt;10,IF(AND(ISNUMBER('Control Sample Data'!F804),'Control Sample Data'!F804&lt;$B$1,'Control Sample Data'!F804&gt;0),'Control Sample Data'!F804,$B$1),"")</f>
        <v/>
      </c>
      <c r="S805" s="17" t="str">
        <f>IF(SUM('Control Sample Data'!G$3:G$98)&gt;10,IF(AND(ISNUMBER('Control Sample Data'!G804),'Control Sample Data'!G804&lt;$B$1,'Control Sample Data'!G804&gt;0),'Control Sample Data'!G804,$B$1),"")</f>
        <v/>
      </c>
      <c r="T805" s="17" t="str">
        <f>IF(SUM('Control Sample Data'!H$3:H$98)&gt;10,IF(AND(ISNUMBER('Control Sample Data'!H804),'Control Sample Data'!H804&lt;$B$1,'Control Sample Data'!H804&gt;0),'Control Sample Data'!H804,$B$1),"")</f>
        <v/>
      </c>
      <c r="U805" s="17" t="str">
        <f>IF(SUM('Control Sample Data'!I$3:I$98)&gt;10,IF(AND(ISNUMBER('Control Sample Data'!I804),'Control Sample Data'!I804&lt;$B$1,'Control Sample Data'!I804&gt;0),'Control Sample Data'!I804,$B$1),"")</f>
        <v/>
      </c>
      <c r="V805" s="17" t="str">
        <f>IF(SUM('Control Sample Data'!J$3:J$98)&gt;10,IF(AND(ISNUMBER('Control Sample Data'!J804),'Control Sample Data'!J804&lt;$B$1,'Control Sample Data'!J804&gt;0),'Control Sample Data'!J804,$B$1),"")</f>
        <v/>
      </c>
      <c r="W805" s="17" t="str">
        <f>IF(SUM('Control Sample Data'!K$3:K$98)&gt;10,IF(AND(ISNUMBER('Control Sample Data'!K804),'Control Sample Data'!K804&lt;$B$1,'Control Sample Data'!K804&gt;0),'Control Sample Data'!K804,$B$1),"")</f>
        <v/>
      </c>
      <c r="X805" s="17" t="str">
        <f>IF(SUM('Control Sample Data'!L$3:L$98)&gt;10,IF(AND(ISNUMBER('Control Sample Data'!L804),'Control Sample Data'!L804&lt;$B$1,'Control Sample Data'!L804&gt;0),'Control Sample Data'!L804,$B$1),"")</f>
        <v/>
      </c>
      <c r="Y805" s="17" t="str">
        <f>IF(SUM('Control Sample Data'!M$3:M$98)&gt;10,IF(AND(ISNUMBER('Control Sample Data'!M804),'Control Sample Data'!M804&lt;$B$1,'Control Sample Data'!M804&gt;0),'Control Sample Data'!M804,$B$1),"")</f>
        <v/>
      </c>
      <c r="AT805" s="36" t="str">
        <f t="shared" si="537"/>
        <v/>
      </c>
      <c r="AU805" s="36" t="str">
        <f t="shared" si="538"/>
        <v/>
      </c>
      <c r="AV805" s="36" t="str">
        <f t="shared" si="539"/>
        <v/>
      </c>
      <c r="AW805" s="36" t="str">
        <f t="shared" si="540"/>
        <v/>
      </c>
      <c r="AX805" s="36" t="str">
        <f t="shared" si="541"/>
        <v/>
      </c>
      <c r="AY805" s="36" t="str">
        <f t="shared" si="542"/>
        <v/>
      </c>
      <c r="AZ805" s="36" t="str">
        <f t="shared" si="543"/>
        <v/>
      </c>
      <c r="BA805" s="36" t="str">
        <f t="shared" si="544"/>
        <v/>
      </c>
      <c r="BB805" s="36" t="str">
        <f t="shared" si="545"/>
        <v/>
      </c>
      <c r="BC805" s="36" t="str">
        <f t="shared" si="546"/>
        <v/>
      </c>
      <c r="BD805" s="36" t="str">
        <f t="shared" si="547"/>
        <v/>
      </c>
      <c r="BE805" s="36" t="str">
        <f t="shared" si="548"/>
        <v/>
      </c>
      <c r="BF805" s="36" t="str">
        <f t="shared" si="549"/>
        <v/>
      </c>
      <c r="BG805" s="36" t="str">
        <f t="shared" si="550"/>
        <v/>
      </c>
      <c r="BH805" s="36" t="str">
        <f t="shared" si="551"/>
        <v/>
      </c>
      <c r="BI805" s="36" t="str">
        <f t="shared" si="552"/>
        <v/>
      </c>
      <c r="BJ805" s="36" t="str">
        <f t="shared" si="553"/>
        <v/>
      </c>
      <c r="BK805" s="36" t="str">
        <f t="shared" si="554"/>
        <v/>
      </c>
      <c r="BL805" s="36" t="str">
        <f t="shared" si="555"/>
        <v/>
      </c>
      <c r="BM805" s="36" t="str">
        <f t="shared" si="556"/>
        <v/>
      </c>
      <c r="BN805" s="38" t="e">
        <f t="shared" si="515"/>
        <v>#DIV/0!</v>
      </c>
      <c r="BO805" s="38" t="e">
        <f t="shared" si="516"/>
        <v>#DIV/0!</v>
      </c>
      <c r="BP805" s="39" t="str">
        <f t="shared" si="517"/>
        <v/>
      </c>
      <c r="BQ805" s="39" t="str">
        <f t="shared" si="518"/>
        <v/>
      </c>
      <c r="BR805" s="39" t="str">
        <f t="shared" si="519"/>
        <v/>
      </c>
      <c r="BS805" s="39" t="str">
        <f t="shared" si="520"/>
        <v/>
      </c>
      <c r="BT805" s="39" t="str">
        <f t="shared" si="521"/>
        <v/>
      </c>
      <c r="BU805" s="39" t="str">
        <f t="shared" si="522"/>
        <v/>
      </c>
      <c r="BV805" s="39" t="str">
        <f t="shared" si="523"/>
        <v/>
      </c>
      <c r="BW805" s="39" t="str">
        <f t="shared" si="524"/>
        <v/>
      </c>
      <c r="BX805" s="39" t="str">
        <f t="shared" si="525"/>
        <v/>
      </c>
      <c r="BY805" s="39" t="str">
        <f t="shared" si="526"/>
        <v/>
      </c>
      <c r="BZ805" s="39" t="str">
        <f t="shared" si="527"/>
        <v/>
      </c>
      <c r="CA805" s="39" t="str">
        <f t="shared" si="528"/>
        <v/>
      </c>
      <c r="CB805" s="39" t="str">
        <f t="shared" si="529"/>
        <v/>
      </c>
      <c r="CC805" s="39" t="str">
        <f t="shared" si="530"/>
        <v/>
      </c>
      <c r="CD805" s="39" t="str">
        <f t="shared" si="531"/>
        <v/>
      </c>
      <c r="CE805" s="39" t="str">
        <f t="shared" si="532"/>
        <v/>
      </c>
      <c r="CF805" s="39" t="str">
        <f t="shared" si="533"/>
        <v/>
      </c>
      <c r="CG805" s="39" t="str">
        <f t="shared" si="534"/>
        <v/>
      </c>
      <c r="CH805" s="39" t="str">
        <f t="shared" si="535"/>
        <v/>
      </c>
      <c r="CI805" s="39" t="str">
        <f t="shared" si="536"/>
        <v/>
      </c>
    </row>
    <row r="806" spans="1:87">
      <c r="A806" s="18"/>
      <c r="B806" s="15" t="str">
        <f>'Gene Table'!E805</f>
        <v>hsa-miR-3127-5p</v>
      </c>
      <c r="C806" s="15" t="str">
        <f>'Gene Table'!B805</f>
        <v>B11</v>
      </c>
      <c r="D806" s="16" t="str">
        <f>IF(SUM('Test Sample Data'!D$3:D$98)&gt;10,IF(AND(ISNUMBER('Test Sample Data'!D805),'Test Sample Data'!D805&lt;$B$1,'Test Sample Data'!D805&gt;0),'Test Sample Data'!D805,$B$1),"")</f>
        <v/>
      </c>
      <c r="E806" s="17" t="str">
        <f>IF(SUM('Test Sample Data'!E$3:E$98)&gt;10,IF(AND(ISNUMBER('Test Sample Data'!E805),'Test Sample Data'!E805&lt;$B$1,'Test Sample Data'!E805&gt;0),'Test Sample Data'!E805,$B$1),"")</f>
        <v/>
      </c>
      <c r="F806" s="17" t="str">
        <f>IF(SUM('Test Sample Data'!F$3:F$98)&gt;10,IF(AND(ISNUMBER('Test Sample Data'!F805),'Test Sample Data'!F805&lt;$B$1,'Test Sample Data'!F805&gt;0),'Test Sample Data'!F805,$B$1),"")</f>
        <v/>
      </c>
      <c r="G806" s="17" t="str">
        <f>IF(SUM('Test Sample Data'!G$3:G$98)&gt;10,IF(AND(ISNUMBER('Test Sample Data'!G805),'Test Sample Data'!G805&lt;$B$1,'Test Sample Data'!G805&gt;0),'Test Sample Data'!G805,$B$1),"")</f>
        <v/>
      </c>
      <c r="H806" s="17" t="str">
        <f>IF(SUM('Test Sample Data'!H$3:H$98)&gt;10,IF(AND(ISNUMBER('Test Sample Data'!H805),'Test Sample Data'!H805&lt;$B$1,'Test Sample Data'!H805&gt;0),'Test Sample Data'!H805,$B$1),"")</f>
        <v/>
      </c>
      <c r="I806" s="17" t="str">
        <f>IF(SUM('Test Sample Data'!I$3:I$98)&gt;10,IF(AND(ISNUMBER('Test Sample Data'!I805),'Test Sample Data'!I805&lt;$B$1,'Test Sample Data'!I805&gt;0),'Test Sample Data'!I805,$B$1),"")</f>
        <v/>
      </c>
      <c r="J806" s="17" t="str">
        <f>IF(SUM('Test Sample Data'!J$3:J$98)&gt;10,IF(AND(ISNUMBER('Test Sample Data'!J805),'Test Sample Data'!J805&lt;$B$1,'Test Sample Data'!J805&gt;0),'Test Sample Data'!J805,$B$1),"")</f>
        <v/>
      </c>
      <c r="K806" s="17" t="str">
        <f>IF(SUM('Test Sample Data'!K$3:K$98)&gt;10,IF(AND(ISNUMBER('Test Sample Data'!K805),'Test Sample Data'!K805&lt;$B$1,'Test Sample Data'!K805&gt;0),'Test Sample Data'!K805,$B$1),"")</f>
        <v/>
      </c>
      <c r="L806" s="17" t="str">
        <f>IF(SUM('Test Sample Data'!L$3:L$98)&gt;10,IF(AND(ISNUMBER('Test Sample Data'!L805),'Test Sample Data'!L805&lt;$B$1,'Test Sample Data'!L805&gt;0),'Test Sample Data'!L805,$B$1),"")</f>
        <v/>
      </c>
      <c r="M806" s="17" t="str">
        <f>IF(SUM('Test Sample Data'!M$3:M$98)&gt;10,IF(AND(ISNUMBER('Test Sample Data'!M805),'Test Sample Data'!M805&lt;$B$1,'Test Sample Data'!M805&gt;0),'Test Sample Data'!M805,$B$1),"")</f>
        <v/>
      </c>
      <c r="N806" s="17" t="str">
        <f>'Gene Table'!E805</f>
        <v>hsa-miR-3127-5p</v>
      </c>
      <c r="O806" s="17" t="str">
        <f>'Gene Table'!B805</f>
        <v>B11</v>
      </c>
      <c r="P806" s="17" t="str">
        <f>IF(SUM('Control Sample Data'!D$3:D$98)&gt;10,IF(AND(ISNUMBER('Control Sample Data'!D805),'Control Sample Data'!D805&lt;$B$1,'Control Sample Data'!D805&gt;0),'Control Sample Data'!D805,$B$1),"")</f>
        <v/>
      </c>
      <c r="Q806" s="17" t="str">
        <f>IF(SUM('Control Sample Data'!E$3:E$98)&gt;10,IF(AND(ISNUMBER('Control Sample Data'!E805),'Control Sample Data'!E805&lt;$B$1,'Control Sample Data'!E805&gt;0),'Control Sample Data'!E805,$B$1),"")</f>
        <v/>
      </c>
      <c r="R806" s="17" t="str">
        <f>IF(SUM('Control Sample Data'!F$3:F$98)&gt;10,IF(AND(ISNUMBER('Control Sample Data'!F805),'Control Sample Data'!F805&lt;$B$1,'Control Sample Data'!F805&gt;0),'Control Sample Data'!F805,$B$1),"")</f>
        <v/>
      </c>
      <c r="S806" s="17" t="str">
        <f>IF(SUM('Control Sample Data'!G$3:G$98)&gt;10,IF(AND(ISNUMBER('Control Sample Data'!G805),'Control Sample Data'!G805&lt;$B$1,'Control Sample Data'!G805&gt;0),'Control Sample Data'!G805,$B$1),"")</f>
        <v/>
      </c>
      <c r="T806" s="17" t="str">
        <f>IF(SUM('Control Sample Data'!H$3:H$98)&gt;10,IF(AND(ISNUMBER('Control Sample Data'!H805),'Control Sample Data'!H805&lt;$B$1,'Control Sample Data'!H805&gt;0),'Control Sample Data'!H805,$B$1),"")</f>
        <v/>
      </c>
      <c r="U806" s="17" t="str">
        <f>IF(SUM('Control Sample Data'!I$3:I$98)&gt;10,IF(AND(ISNUMBER('Control Sample Data'!I805),'Control Sample Data'!I805&lt;$B$1,'Control Sample Data'!I805&gt;0),'Control Sample Data'!I805,$B$1),"")</f>
        <v/>
      </c>
      <c r="V806" s="17" t="str">
        <f>IF(SUM('Control Sample Data'!J$3:J$98)&gt;10,IF(AND(ISNUMBER('Control Sample Data'!J805),'Control Sample Data'!J805&lt;$B$1,'Control Sample Data'!J805&gt;0),'Control Sample Data'!J805,$B$1),"")</f>
        <v/>
      </c>
      <c r="W806" s="17" t="str">
        <f>IF(SUM('Control Sample Data'!K$3:K$98)&gt;10,IF(AND(ISNUMBER('Control Sample Data'!K805),'Control Sample Data'!K805&lt;$B$1,'Control Sample Data'!K805&gt;0),'Control Sample Data'!K805,$B$1),"")</f>
        <v/>
      </c>
      <c r="X806" s="17" t="str">
        <f>IF(SUM('Control Sample Data'!L$3:L$98)&gt;10,IF(AND(ISNUMBER('Control Sample Data'!L805),'Control Sample Data'!L805&lt;$B$1,'Control Sample Data'!L805&gt;0),'Control Sample Data'!L805,$B$1),"")</f>
        <v/>
      </c>
      <c r="Y806" s="17" t="str">
        <f>IF(SUM('Control Sample Data'!M$3:M$98)&gt;10,IF(AND(ISNUMBER('Control Sample Data'!M805),'Control Sample Data'!M805&lt;$B$1,'Control Sample Data'!M805&gt;0),'Control Sample Data'!M805,$B$1),"")</f>
        <v/>
      </c>
      <c r="AT806" s="36" t="str">
        <f t="shared" si="537"/>
        <v/>
      </c>
      <c r="AU806" s="36" t="str">
        <f t="shared" si="538"/>
        <v/>
      </c>
      <c r="AV806" s="36" t="str">
        <f t="shared" si="539"/>
        <v/>
      </c>
      <c r="AW806" s="36" t="str">
        <f t="shared" si="540"/>
        <v/>
      </c>
      <c r="AX806" s="36" t="str">
        <f t="shared" si="541"/>
        <v/>
      </c>
      <c r="AY806" s="36" t="str">
        <f t="shared" si="542"/>
        <v/>
      </c>
      <c r="AZ806" s="36" t="str">
        <f t="shared" si="543"/>
        <v/>
      </c>
      <c r="BA806" s="36" t="str">
        <f t="shared" si="544"/>
        <v/>
      </c>
      <c r="BB806" s="36" t="str">
        <f t="shared" si="545"/>
        <v/>
      </c>
      <c r="BC806" s="36" t="str">
        <f t="shared" si="546"/>
        <v/>
      </c>
      <c r="BD806" s="36" t="str">
        <f t="shared" si="547"/>
        <v/>
      </c>
      <c r="BE806" s="36" t="str">
        <f t="shared" si="548"/>
        <v/>
      </c>
      <c r="BF806" s="36" t="str">
        <f t="shared" si="549"/>
        <v/>
      </c>
      <c r="BG806" s="36" t="str">
        <f t="shared" si="550"/>
        <v/>
      </c>
      <c r="BH806" s="36" t="str">
        <f t="shared" si="551"/>
        <v/>
      </c>
      <c r="BI806" s="36" t="str">
        <f t="shared" si="552"/>
        <v/>
      </c>
      <c r="BJ806" s="36" t="str">
        <f t="shared" si="553"/>
        <v/>
      </c>
      <c r="BK806" s="36" t="str">
        <f t="shared" si="554"/>
        <v/>
      </c>
      <c r="BL806" s="36" t="str">
        <f t="shared" si="555"/>
        <v/>
      </c>
      <c r="BM806" s="36" t="str">
        <f t="shared" si="556"/>
        <v/>
      </c>
      <c r="BN806" s="38" t="e">
        <f t="shared" si="515"/>
        <v>#DIV/0!</v>
      </c>
      <c r="BO806" s="38" t="e">
        <f t="shared" si="516"/>
        <v>#DIV/0!</v>
      </c>
      <c r="BP806" s="39" t="str">
        <f t="shared" si="517"/>
        <v/>
      </c>
      <c r="BQ806" s="39" t="str">
        <f t="shared" si="518"/>
        <v/>
      </c>
      <c r="BR806" s="39" t="str">
        <f t="shared" si="519"/>
        <v/>
      </c>
      <c r="BS806" s="39" t="str">
        <f t="shared" si="520"/>
        <v/>
      </c>
      <c r="BT806" s="39" t="str">
        <f t="shared" si="521"/>
        <v/>
      </c>
      <c r="BU806" s="39" t="str">
        <f t="shared" si="522"/>
        <v/>
      </c>
      <c r="BV806" s="39" t="str">
        <f t="shared" si="523"/>
        <v/>
      </c>
      <c r="BW806" s="39" t="str">
        <f t="shared" si="524"/>
        <v/>
      </c>
      <c r="BX806" s="39" t="str">
        <f t="shared" si="525"/>
        <v/>
      </c>
      <c r="BY806" s="39" t="str">
        <f t="shared" si="526"/>
        <v/>
      </c>
      <c r="BZ806" s="39" t="str">
        <f t="shared" si="527"/>
        <v/>
      </c>
      <c r="CA806" s="39" t="str">
        <f t="shared" si="528"/>
        <v/>
      </c>
      <c r="CB806" s="39" t="str">
        <f t="shared" si="529"/>
        <v/>
      </c>
      <c r="CC806" s="39" t="str">
        <f t="shared" si="530"/>
        <v/>
      </c>
      <c r="CD806" s="39" t="str">
        <f t="shared" si="531"/>
        <v/>
      </c>
      <c r="CE806" s="39" t="str">
        <f t="shared" si="532"/>
        <v/>
      </c>
      <c r="CF806" s="39" t="str">
        <f t="shared" si="533"/>
        <v/>
      </c>
      <c r="CG806" s="39" t="str">
        <f t="shared" si="534"/>
        <v/>
      </c>
      <c r="CH806" s="39" t="str">
        <f t="shared" si="535"/>
        <v/>
      </c>
      <c r="CI806" s="39" t="str">
        <f t="shared" si="536"/>
        <v/>
      </c>
    </row>
    <row r="807" spans="1:87">
      <c r="A807" s="18"/>
      <c r="B807" s="15" t="str">
        <f>'Gene Table'!E806</f>
        <v>hsa-miR-3134</v>
      </c>
      <c r="C807" s="15" t="str">
        <f>'Gene Table'!B806</f>
        <v>B12</v>
      </c>
      <c r="D807" s="16" t="str">
        <f>IF(SUM('Test Sample Data'!D$3:D$98)&gt;10,IF(AND(ISNUMBER('Test Sample Data'!D806),'Test Sample Data'!D806&lt;$B$1,'Test Sample Data'!D806&gt;0),'Test Sample Data'!D806,$B$1),"")</f>
        <v/>
      </c>
      <c r="E807" s="17" t="str">
        <f>IF(SUM('Test Sample Data'!E$3:E$98)&gt;10,IF(AND(ISNUMBER('Test Sample Data'!E806),'Test Sample Data'!E806&lt;$B$1,'Test Sample Data'!E806&gt;0),'Test Sample Data'!E806,$B$1),"")</f>
        <v/>
      </c>
      <c r="F807" s="17" t="str">
        <f>IF(SUM('Test Sample Data'!F$3:F$98)&gt;10,IF(AND(ISNUMBER('Test Sample Data'!F806),'Test Sample Data'!F806&lt;$B$1,'Test Sample Data'!F806&gt;0),'Test Sample Data'!F806,$B$1),"")</f>
        <v/>
      </c>
      <c r="G807" s="17" t="str">
        <f>IF(SUM('Test Sample Data'!G$3:G$98)&gt;10,IF(AND(ISNUMBER('Test Sample Data'!G806),'Test Sample Data'!G806&lt;$B$1,'Test Sample Data'!G806&gt;0),'Test Sample Data'!G806,$B$1),"")</f>
        <v/>
      </c>
      <c r="H807" s="17" t="str">
        <f>IF(SUM('Test Sample Data'!H$3:H$98)&gt;10,IF(AND(ISNUMBER('Test Sample Data'!H806),'Test Sample Data'!H806&lt;$B$1,'Test Sample Data'!H806&gt;0),'Test Sample Data'!H806,$B$1),"")</f>
        <v/>
      </c>
      <c r="I807" s="17" t="str">
        <f>IF(SUM('Test Sample Data'!I$3:I$98)&gt;10,IF(AND(ISNUMBER('Test Sample Data'!I806),'Test Sample Data'!I806&lt;$B$1,'Test Sample Data'!I806&gt;0),'Test Sample Data'!I806,$B$1),"")</f>
        <v/>
      </c>
      <c r="J807" s="17" t="str">
        <f>IF(SUM('Test Sample Data'!J$3:J$98)&gt;10,IF(AND(ISNUMBER('Test Sample Data'!J806),'Test Sample Data'!J806&lt;$B$1,'Test Sample Data'!J806&gt;0),'Test Sample Data'!J806,$B$1),"")</f>
        <v/>
      </c>
      <c r="K807" s="17" t="str">
        <f>IF(SUM('Test Sample Data'!K$3:K$98)&gt;10,IF(AND(ISNUMBER('Test Sample Data'!K806),'Test Sample Data'!K806&lt;$B$1,'Test Sample Data'!K806&gt;0),'Test Sample Data'!K806,$B$1),"")</f>
        <v/>
      </c>
      <c r="L807" s="17" t="str">
        <f>IF(SUM('Test Sample Data'!L$3:L$98)&gt;10,IF(AND(ISNUMBER('Test Sample Data'!L806),'Test Sample Data'!L806&lt;$B$1,'Test Sample Data'!L806&gt;0),'Test Sample Data'!L806,$B$1),"")</f>
        <v/>
      </c>
      <c r="M807" s="17" t="str">
        <f>IF(SUM('Test Sample Data'!M$3:M$98)&gt;10,IF(AND(ISNUMBER('Test Sample Data'!M806),'Test Sample Data'!M806&lt;$B$1,'Test Sample Data'!M806&gt;0),'Test Sample Data'!M806,$B$1),"")</f>
        <v/>
      </c>
      <c r="N807" s="17" t="str">
        <f>'Gene Table'!E806</f>
        <v>hsa-miR-3134</v>
      </c>
      <c r="O807" s="17" t="str">
        <f>'Gene Table'!B806</f>
        <v>B12</v>
      </c>
      <c r="P807" s="17" t="str">
        <f>IF(SUM('Control Sample Data'!D$3:D$98)&gt;10,IF(AND(ISNUMBER('Control Sample Data'!D806),'Control Sample Data'!D806&lt;$B$1,'Control Sample Data'!D806&gt;0),'Control Sample Data'!D806,$B$1),"")</f>
        <v/>
      </c>
      <c r="Q807" s="17" t="str">
        <f>IF(SUM('Control Sample Data'!E$3:E$98)&gt;10,IF(AND(ISNUMBER('Control Sample Data'!E806),'Control Sample Data'!E806&lt;$B$1,'Control Sample Data'!E806&gt;0),'Control Sample Data'!E806,$B$1),"")</f>
        <v/>
      </c>
      <c r="R807" s="17" t="str">
        <f>IF(SUM('Control Sample Data'!F$3:F$98)&gt;10,IF(AND(ISNUMBER('Control Sample Data'!F806),'Control Sample Data'!F806&lt;$B$1,'Control Sample Data'!F806&gt;0),'Control Sample Data'!F806,$B$1),"")</f>
        <v/>
      </c>
      <c r="S807" s="17" t="str">
        <f>IF(SUM('Control Sample Data'!G$3:G$98)&gt;10,IF(AND(ISNUMBER('Control Sample Data'!G806),'Control Sample Data'!G806&lt;$B$1,'Control Sample Data'!G806&gt;0),'Control Sample Data'!G806,$B$1),"")</f>
        <v/>
      </c>
      <c r="T807" s="17" t="str">
        <f>IF(SUM('Control Sample Data'!H$3:H$98)&gt;10,IF(AND(ISNUMBER('Control Sample Data'!H806),'Control Sample Data'!H806&lt;$B$1,'Control Sample Data'!H806&gt;0),'Control Sample Data'!H806,$B$1),"")</f>
        <v/>
      </c>
      <c r="U807" s="17" t="str">
        <f>IF(SUM('Control Sample Data'!I$3:I$98)&gt;10,IF(AND(ISNUMBER('Control Sample Data'!I806),'Control Sample Data'!I806&lt;$B$1,'Control Sample Data'!I806&gt;0),'Control Sample Data'!I806,$B$1),"")</f>
        <v/>
      </c>
      <c r="V807" s="17" t="str">
        <f>IF(SUM('Control Sample Data'!J$3:J$98)&gt;10,IF(AND(ISNUMBER('Control Sample Data'!J806),'Control Sample Data'!J806&lt;$B$1,'Control Sample Data'!J806&gt;0),'Control Sample Data'!J806,$B$1),"")</f>
        <v/>
      </c>
      <c r="W807" s="17" t="str">
        <f>IF(SUM('Control Sample Data'!K$3:K$98)&gt;10,IF(AND(ISNUMBER('Control Sample Data'!K806),'Control Sample Data'!K806&lt;$B$1,'Control Sample Data'!K806&gt;0),'Control Sample Data'!K806,$B$1),"")</f>
        <v/>
      </c>
      <c r="X807" s="17" t="str">
        <f>IF(SUM('Control Sample Data'!L$3:L$98)&gt;10,IF(AND(ISNUMBER('Control Sample Data'!L806),'Control Sample Data'!L806&lt;$B$1,'Control Sample Data'!L806&gt;0),'Control Sample Data'!L806,$B$1),"")</f>
        <v/>
      </c>
      <c r="Y807" s="17" t="str">
        <f>IF(SUM('Control Sample Data'!M$3:M$98)&gt;10,IF(AND(ISNUMBER('Control Sample Data'!M806),'Control Sample Data'!M806&lt;$B$1,'Control Sample Data'!M806&gt;0),'Control Sample Data'!M806,$B$1),"")</f>
        <v/>
      </c>
      <c r="AT807" s="36" t="str">
        <f t="shared" si="537"/>
        <v/>
      </c>
      <c r="AU807" s="36" t="str">
        <f t="shared" si="538"/>
        <v/>
      </c>
      <c r="AV807" s="36" t="str">
        <f t="shared" si="539"/>
        <v/>
      </c>
      <c r="AW807" s="36" t="str">
        <f t="shared" si="540"/>
        <v/>
      </c>
      <c r="AX807" s="36" t="str">
        <f t="shared" si="541"/>
        <v/>
      </c>
      <c r="AY807" s="36" t="str">
        <f t="shared" si="542"/>
        <v/>
      </c>
      <c r="AZ807" s="36" t="str">
        <f t="shared" si="543"/>
        <v/>
      </c>
      <c r="BA807" s="36" t="str">
        <f t="shared" si="544"/>
        <v/>
      </c>
      <c r="BB807" s="36" t="str">
        <f t="shared" si="545"/>
        <v/>
      </c>
      <c r="BC807" s="36" t="str">
        <f t="shared" si="546"/>
        <v/>
      </c>
      <c r="BD807" s="36" t="str">
        <f t="shared" si="547"/>
        <v/>
      </c>
      <c r="BE807" s="36" t="str">
        <f t="shared" si="548"/>
        <v/>
      </c>
      <c r="BF807" s="36" t="str">
        <f t="shared" si="549"/>
        <v/>
      </c>
      <c r="BG807" s="36" t="str">
        <f t="shared" si="550"/>
        <v/>
      </c>
      <c r="BH807" s="36" t="str">
        <f t="shared" si="551"/>
        <v/>
      </c>
      <c r="BI807" s="36" t="str">
        <f t="shared" si="552"/>
        <v/>
      </c>
      <c r="BJ807" s="36" t="str">
        <f t="shared" si="553"/>
        <v/>
      </c>
      <c r="BK807" s="36" t="str">
        <f t="shared" si="554"/>
        <v/>
      </c>
      <c r="BL807" s="36" t="str">
        <f t="shared" si="555"/>
        <v/>
      </c>
      <c r="BM807" s="36" t="str">
        <f t="shared" si="556"/>
        <v/>
      </c>
      <c r="BN807" s="38" t="e">
        <f t="shared" si="515"/>
        <v>#DIV/0!</v>
      </c>
      <c r="BO807" s="38" t="e">
        <f t="shared" si="516"/>
        <v>#DIV/0!</v>
      </c>
      <c r="BP807" s="39" t="str">
        <f t="shared" si="517"/>
        <v/>
      </c>
      <c r="BQ807" s="39" t="str">
        <f t="shared" si="518"/>
        <v/>
      </c>
      <c r="BR807" s="39" t="str">
        <f t="shared" si="519"/>
        <v/>
      </c>
      <c r="BS807" s="39" t="str">
        <f t="shared" si="520"/>
        <v/>
      </c>
      <c r="BT807" s="39" t="str">
        <f t="shared" si="521"/>
        <v/>
      </c>
      <c r="BU807" s="39" t="str">
        <f t="shared" si="522"/>
        <v/>
      </c>
      <c r="BV807" s="39" t="str">
        <f t="shared" si="523"/>
        <v/>
      </c>
      <c r="BW807" s="39" t="str">
        <f t="shared" si="524"/>
        <v/>
      </c>
      <c r="BX807" s="39" t="str">
        <f t="shared" si="525"/>
        <v/>
      </c>
      <c r="BY807" s="39" t="str">
        <f t="shared" si="526"/>
        <v/>
      </c>
      <c r="BZ807" s="39" t="str">
        <f t="shared" si="527"/>
        <v/>
      </c>
      <c r="CA807" s="39" t="str">
        <f t="shared" si="528"/>
        <v/>
      </c>
      <c r="CB807" s="39" t="str">
        <f t="shared" si="529"/>
        <v/>
      </c>
      <c r="CC807" s="39" t="str">
        <f t="shared" si="530"/>
        <v/>
      </c>
      <c r="CD807" s="39" t="str">
        <f t="shared" si="531"/>
        <v/>
      </c>
      <c r="CE807" s="39" t="str">
        <f t="shared" si="532"/>
        <v/>
      </c>
      <c r="CF807" s="39" t="str">
        <f t="shared" si="533"/>
        <v/>
      </c>
      <c r="CG807" s="39" t="str">
        <f t="shared" si="534"/>
        <v/>
      </c>
      <c r="CH807" s="39" t="str">
        <f t="shared" si="535"/>
        <v/>
      </c>
      <c r="CI807" s="39" t="str">
        <f t="shared" si="536"/>
        <v/>
      </c>
    </row>
    <row r="808" spans="1:87">
      <c r="A808" s="18"/>
      <c r="B808" s="15" t="str">
        <f>'Gene Table'!E807</f>
        <v>hsa-miR-3130-5p</v>
      </c>
      <c r="C808" s="15" t="str">
        <f>'Gene Table'!B807</f>
        <v>B13</v>
      </c>
      <c r="D808" s="16" t="str">
        <f>IF(SUM('Test Sample Data'!D$3:D$98)&gt;10,IF(AND(ISNUMBER('Test Sample Data'!D807),'Test Sample Data'!D807&lt;$B$1,'Test Sample Data'!D807&gt;0),'Test Sample Data'!D807,$B$1),"")</f>
        <v/>
      </c>
      <c r="E808" s="17" t="str">
        <f>IF(SUM('Test Sample Data'!E$3:E$98)&gt;10,IF(AND(ISNUMBER('Test Sample Data'!E807),'Test Sample Data'!E807&lt;$B$1,'Test Sample Data'!E807&gt;0),'Test Sample Data'!E807,$B$1),"")</f>
        <v/>
      </c>
      <c r="F808" s="17" t="str">
        <f>IF(SUM('Test Sample Data'!F$3:F$98)&gt;10,IF(AND(ISNUMBER('Test Sample Data'!F807),'Test Sample Data'!F807&lt;$B$1,'Test Sample Data'!F807&gt;0),'Test Sample Data'!F807,$B$1),"")</f>
        <v/>
      </c>
      <c r="G808" s="17" t="str">
        <f>IF(SUM('Test Sample Data'!G$3:G$98)&gt;10,IF(AND(ISNUMBER('Test Sample Data'!G807),'Test Sample Data'!G807&lt;$B$1,'Test Sample Data'!G807&gt;0),'Test Sample Data'!G807,$B$1),"")</f>
        <v/>
      </c>
      <c r="H808" s="17" t="str">
        <f>IF(SUM('Test Sample Data'!H$3:H$98)&gt;10,IF(AND(ISNUMBER('Test Sample Data'!H807),'Test Sample Data'!H807&lt;$B$1,'Test Sample Data'!H807&gt;0),'Test Sample Data'!H807,$B$1),"")</f>
        <v/>
      </c>
      <c r="I808" s="17" t="str">
        <f>IF(SUM('Test Sample Data'!I$3:I$98)&gt;10,IF(AND(ISNUMBER('Test Sample Data'!I807),'Test Sample Data'!I807&lt;$B$1,'Test Sample Data'!I807&gt;0),'Test Sample Data'!I807,$B$1),"")</f>
        <v/>
      </c>
      <c r="J808" s="17" t="str">
        <f>IF(SUM('Test Sample Data'!J$3:J$98)&gt;10,IF(AND(ISNUMBER('Test Sample Data'!J807),'Test Sample Data'!J807&lt;$B$1,'Test Sample Data'!J807&gt;0),'Test Sample Data'!J807,$B$1),"")</f>
        <v/>
      </c>
      <c r="K808" s="17" t="str">
        <f>IF(SUM('Test Sample Data'!K$3:K$98)&gt;10,IF(AND(ISNUMBER('Test Sample Data'!K807),'Test Sample Data'!K807&lt;$B$1,'Test Sample Data'!K807&gt;0),'Test Sample Data'!K807,$B$1),"")</f>
        <v/>
      </c>
      <c r="L808" s="17" t="str">
        <f>IF(SUM('Test Sample Data'!L$3:L$98)&gt;10,IF(AND(ISNUMBER('Test Sample Data'!L807),'Test Sample Data'!L807&lt;$B$1,'Test Sample Data'!L807&gt;0),'Test Sample Data'!L807,$B$1),"")</f>
        <v/>
      </c>
      <c r="M808" s="17" t="str">
        <f>IF(SUM('Test Sample Data'!M$3:M$98)&gt;10,IF(AND(ISNUMBER('Test Sample Data'!M807),'Test Sample Data'!M807&lt;$B$1,'Test Sample Data'!M807&gt;0),'Test Sample Data'!M807,$B$1),"")</f>
        <v/>
      </c>
      <c r="N808" s="17" t="str">
        <f>'Gene Table'!E807</f>
        <v>hsa-miR-3130-5p</v>
      </c>
      <c r="O808" s="17" t="str">
        <f>'Gene Table'!B807</f>
        <v>B13</v>
      </c>
      <c r="P808" s="17" t="str">
        <f>IF(SUM('Control Sample Data'!D$3:D$98)&gt;10,IF(AND(ISNUMBER('Control Sample Data'!D807),'Control Sample Data'!D807&lt;$B$1,'Control Sample Data'!D807&gt;0),'Control Sample Data'!D807,$B$1),"")</f>
        <v/>
      </c>
      <c r="Q808" s="17" t="str">
        <f>IF(SUM('Control Sample Data'!E$3:E$98)&gt;10,IF(AND(ISNUMBER('Control Sample Data'!E807),'Control Sample Data'!E807&lt;$B$1,'Control Sample Data'!E807&gt;0),'Control Sample Data'!E807,$B$1),"")</f>
        <v/>
      </c>
      <c r="R808" s="17" t="str">
        <f>IF(SUM('Control Sample Data'!F$3:F$98)&gt;10,IF(AND(ISNUMBER('Control Sample Data'!F807),'Control Sample Data'!F807&lt;$B$1,'Control Sample Data'!F807&gt;0),'Control Sample Data'!F807,$B$1),"")</f>
        <v/>
      </c>
      <c r="S808" s="17" t="str">
        <f>IF(SUM('Control Sample Data'!G$3:G$98)&gt;10,IF(AND(ISNUMBER('Control Sample Data'!G807),'Control Sample Data'!G807&lt;$B$1,'Control Sample Data'!G807&gt;0),'Control Sample Data'!G807,$B$1),"")</f>
        <v/>
      </c>
      <c r="T808" s="17" t="str">
        <f>IF(SUM('Control Sample Data'!H$3:H$98)&gt;10,IF(AND(ISNUMBER('Control Sample Data'!H807),'Control Sample Data'!H807&lt;$B$1,'Control Sample Data'!H807&gt;0),'Control Sample Data'!H807,$B$1),"")</f>
        <v/>
      </c>
      <c r="U808" s="17" t="str">
        <f>IF(SUM('Control Sample Data'!I$3:I$98)&gt;10,IF(AND(ISNUMBER('Control Sample Data'!I807),'Control Sample Data'!I807&lt;$B$1,'Control Sample Data'!I807&gt;0),'Control Sample Data'!I807,$B$1),"")</f>
        <v/>
      </c>
      <c r="V808" s="17" t="str">
        <f>IF(SUM('Control Sample Data'!J$3:J$98)&gt;10,IF(AND(ISNUMBER('Control Sample Data'!J807),'Control Sample Data'!J807&lt;$B$1,'Control Sample Data'!J807&gt;0),'Control Sample Data'!J807,$B$1),"")</f>
        <v/>
      </c>
      <c r="W808" s="17" t="str">
        <f>IF(SUM('Control Sample Data'!K$3:K$98)&gt;10,IF(AND(ISNUMBER('Control Sample Data'!K807),'Control Sample Data'!K807&lt;$B$1,'Control Sample Data'!K807&gt;0),'Control Sample Data'!K807,$B$1),"")</f>
        <v/>
      </c>
      <c r="X808" s="17" t="str">
        <f>IF(SUM('Control Sample Data'!L$3:L$98)&gt;10,IF(AND(ISNUMBER('Control Sample Data'!L807),'Control Sample Data'!L807&lt;$B$1,'Control Sample Data'!L807&gt;0),'Control Sample Data'!L807,$B$1),"")</f>
        <v/>
      </c>
      <c r="Y808" s="17" t="str">
        <f>IF(SUM('Control Sample Data'!M$3:M$98)&gt;10,IF(AND(ISNUMBER('Control Sample Data'!M807),'Control Sample Data'!M807&lt;$B$1,'Control Sample Data'!M807&gt;0),'Control Sample Data'!M807,$B$1),"")</f>
        <v/>
      </c>
      <c r="AT808" s="36" t="str">
        <f t="shared" si="537"/>
        <v/>
      </c>
      <c r="AU808" s="36" t="str">
        <f t="shared" si="538"/>
        <v/>
      </c>
      <c r="AV808" s="36" t="str">
        <f t="shared" si="539"/>
        <v/>
      </c>
      <c r="AW808" s="36" t="str">
        <f t="shared" si="540"/>
        <v/>
      </c>
      <c r="AX808" s="36" t="str">
        <f t="shared" si="541"/>
        <v/>
      </c>
      <c r="AY808" s="36" t="str">
        <f t="shared" si="542"/>
        <v/>
      </c>
      <c r="AZ808" s="36" t="str">
        <f t="shared" si="543"/>
        <v/>
      </c>
      <c r="BA808" s="36" t="str">
        <f t="shared" si="544"/>
        <v/>
      </c>
      <c r="BB808" s="36" t="str">
        <f t="shared" si="545"/>
        <v/>
      </c>
      <c r="BC808" s="36" t="str">
        <f t="shared" si="546"/>
        <v/>
      </c>
      <c r="BD808" s="36" t="str">
        <f t="shared" si="547"/>
        <v/>
      </c>
      <c r="BE808" s="36" t="str">
        <f t="shared" si="548"/>
        <v/>
      </c>
      <c r="BF808" s="36" t="str">
        <f t="shared" si="549"/>
        <v/>
      </c>
      <c r="BG808" s="36" t="str">
        <f t="shared" si="550"/>
        <v/>
      </c>
      <c r="BH808" s="36" t="str">
        <f t="shared" si="551"/>
        <v/>
      </c>
      <c r="BI808" s="36" t="str">
        <f t="shared" si="552"/>
        <v/>
      </c>
      <c r="BJ808" s="36" t="str">
        <f t="shared" si="553"/>
        <v/>
      </c>
      <c r="BK808" s="36" t="str">
        <f t="shared" si="554"/>
        <v/>
      </c>
      <c r="BL808" s="36" t="str">
        <f t="shared" si="555"/>
        <v/>
      </c>
      <c r="BM808" s="36" t="str">
        <f t="shared" si="556"/>
        <v/>
      </c>
      <c r="BN808" s="38" t="e">
        <f t="shared" si="515"/>
        <v>#DIV/0!</v>
      </c>
      <c r="BO808" s="38" t="e">
        <f t="shared" si="516"/>
        <v>#DIV/0!</v>
      </c>
      <c r="BP808" s="39" t="str">
        <f t="shared" si="517"/>
        <v/>
      </c>
      <c r="BQ808" s="39" t="str">
        <f t="shared" si="518"/>
        <v/>
      </c>
      <c r="BR808" s="39" t="str">
        <f t="shared" si="519"/>
        <v/>
      </c>
      <c r="BS808" s="39" t="str">
        <f t="shared" si="520"/>
        <v/>
      </c>
      <c r="BT808" s="39" t="str">
        <f t="shared" si="521"/>
        <v/>
      </c>
      <c r="BU808" s="39" t="str">
        <f t="shared" si="522"/>
        <v/>
      </c>
      <c r="BV808" s="39" t="str">
        <f t="shared" si="523"/>
        <v/>
      </c>
      <c r="BW808" s="39" t="str">
        <f t="shared" si="524"/>
        <v/>
      </c>
      <c r="BX808" s="39" t="str">
        <f t="shared" si="525"/>
        <v/>
      </c>
      <c r="BY808" s="39" t="str">
        <f t="shared" si="526"/>
        <v/>
      </c>
      <c r="BZ808" s="39" t="str">
        <f t="shared" si="527"/>
        <v/>
      </c>
      <c r="CA808" s="39" t="str">
        <f t="shared" si="528"/>
        <v/>
      </c>
      <c r="CB808" s="39" t="str">
        <f t="shared" si="529"/>
        <v/>
      </c>
      <c r="CC808" s="39" t="str">
        <f t="shared" si="530"/>
        <v/>
      </c>
      <c r="CD808" s="39" t="str">
        <f t="shared" si="531"/>
        <v/>
      </c>
      <c r="CE808" s="39" t="str">
        <f t="shared" si="532"/>
        <v/>
      </c>
      <c r="CF808" s="39" t="str">
        <f t="shared" si="533"/>
        <v/>
      </c>
      <c r="CG808" s="39" t="str">
        <f t="shared" si="534"/>
        <v/>
      </c>
      <c r="CH808" s="39" t="str">
        <f t="shared" si="535"/>
        <v/>
      </c>
      <c r="CI808" s="39" t="str">
        <f t="shared" si="536"/>
        <v/>
      </c>
    </row>
    <row r="809" spans="1:87">
      <c r="A809" s="18"/>
      <c r="B809" s="15" t="str">
        <f>'Gene Table'!E808</f>
        <v>hsa-miR-3144-5p</v>
      </c>
      <c r="C809" s="15" t="str">
        <f>'Gene Table'!B808</f>
        <v>B14</v>
      </c>
      <c r="D809" s="16" t="str">
        <f>IF(SUM('Test Sample Data'!D$3:D$98)&gt;10,IF(AND(ISNUMBER('Test Sample Data'!D808),'Test Sample Data'!D808&lt;$B$1,'Test Sample Data'!D808&gt;0),'Test Sample Data'!D808,$B$1),"")</f>
        <v/>
      </c>
      <c r="E809" s="17" t="str">
        <f>IF(SUM('Test Sample Data'!E$3:E$98)&gt;10,IF(AND(ISNUMBER('Test Sample Data'!E808),'Test Sample Data'!E808&lt;$B$1,'Test Sample Data'!E808&gt;0),'Test Sample Data'!E808,$B$1),"")</f>
        <v/>
      </c>
      <c r="F809" s="17" t="str">
        <f>IF(SUM('Test Sample Data'!F$3:F$98)&gt;10,IF(AND(ISNUMBER('Test Sample Data'!F808),'Test Sample Data'!F808&lt;$B$1,'Test Sample Data'!F808&gt;0),'Test Sample Data'!F808,$B$1),"")</f>
        <v/>
      </c>
      <c r="G809" s="17" t="str">
        <f>IF(SUM('Test Sample Data'!G$3:G$98)&gt;10,IF(AND(ISNUMBER('Test Sample Data'!G808),'Test Sample Data'!G808&lt;$B$1,'Test Sample Data'!G808&gt;0),'Test Sample Data'!G808,$B$1),"")</f>
        <v/>
      </c>
      <c r="H809" s="17" t="str">
        <f>IF(SUM('Test Sample Data'!H$3:H$98)&gt;10,IF(AND(ISNUMBER('Test Sample Data'!H808),'Test Sample Data'!H808&lt;$B$1,'Test Sample Data'!H808&gt;0),'Test Sample Data'!H808,$B$1),"")</f>
        <v/>
      </c>
      <c r="I809" s="17" t="str">
        <f>IF(SUM('Test Sample Data'!I$3:I$98)&gt;10,IF(AND(ISNUMBER('Test Sample Data'!I808),'Test Sample Data'!I808&lt;$B$1,'Test Sample Data'!I808&gt;0),'Test Sample Data'!I808,$B$1),"")</f>
        <v/>
      </c>
      <c r="J809" s="17" t="str">
        <f>IF(SUM('Test Sample Data'!J$3:J$98)&gt;10,IF(AND(ISNUMBER('Test Sample Data'!J808),'Test Sample Data'!J808&lt;$B$1,'Test Sample Data'!J808&gt;0),'Test Sample Data'!J808,$B$1),"")</f>
        <v/>
      </c>
      <c r="K809" s="17" t="str">
        <f>IF(SUM('Test Sample Data'!K$3:K$98)&gt;10,IF(AND(ISNUMBER('Test Sample Data'!K808),'Test Sample Data'!K808&lt;$B$1,'Test Sample Data'!K808&gt;0),'Test Sample Data'!K808,$B$1),"")</f>
        <v/>
      </c>
      <c r="L809" s="17" t="str">
        <f>IF(SUM('Test Sample Data'!L$3:L$98)&gt;10,IF(AND(ISNUMBER('Test Sample Data'!L808),'Test Sample Data'!L808&lt;$B$1,'Test Sample Data'!L808&gt;0),'Test Sample Data'!L808,$B$1),"")</f>
        <v/>
      </c>
      <c r="M809" s="17" t="str">
        <f>IF(SUM('Test Sample Data'!M$3:M$98)&gt;10,IF(AND(ISNUMBER('Test Sample Data'!M808),'Test Sample Data'!M808&lt;$B$1,'Test Sample Data'!M808&gt;0),'Test Sample Data'!M808,$B$1),"")</f>
        <v/>
      </c>
      <c r="N809" s="17" t="str">
        <f>'Gene Table'!E808</f>
        <v>hsa-miR-3144-5p</v>
      </c>
      <c r="O809" s="17" t="str">
        <f>'Gene Table'!B808</f>
        <v>B14</v>
      </c>
      <c r="P809" s="17" t="str">
        <f>IF(SUM('Control Sample Data'!D$3:D$98)&gt;10,IF(AND(ISNUMBER('Control Sample Data'!D808),'Control Sample Data'!D808&lt;$B$1,'Control Sample Data'!D808&gt;0),'Control Sample Data'!D808,$B$1),"")</f>
        <v/>
      </c>
      <c r="Q809" s="17" t="str">
        <f>IF(SUM('Control Sample Data'!E$3:E$98)&gt;10,IF(AND(ISNUMBER('Control Sample Data'!E808),'Control Sample Data'!E808&lt;$B$1,'Control Sample Data'!E808&gt;0),'Control Sample Data'!E808,$B$1),"")</f>
        <v/>
      </c>
      <c r="R809" s="17" t="str">
        <f>IF(SUM('Control Sample Data'!F$3:F$98)&gt;10,IF(AND(ISNUMBER('Control Sample Data'!F808),'Control Sample Data'!F808&lt;$B$1,'Control Sample Data'!F808&gt;0),'Control Sample Data'!F808,$B$1),"")</f>
        <v/>
      </c>
      <c r="S809" s="17" t="str">
        <f>IF(SUM('Control Sample Data'!G$3:G$98)&gt;10,IF(AND(ISNUMBER('Control Sample Data'!G808),'Control Sample Data'!G808&lt;$B$1,'Control Sample Data'!G808&gt;0),'Control Sample Data'!G808,$B$1),"")</f>
        <v/>
      </c>
      <c r="T809" s="17" t="str">
        <f>IF(SUM('Control Sample Data'!H$3:H$98)&gt;10,IF(AND(ISNUMBER('Control Sample Data'!H808),'Control Sample Data'!H808&lt;$B$1,'Control Sample Data'!H808&gt;0),'Control Sample Data'!H808,$B$1),"")</f>
        <v/>
      </c>
      <c r="U809" s="17" t="str">
        <f>IF(SUM('Control Sample Data'!I$3:I$98)&gt;10,IF(AND(ISNUMBER('Control Sample Data'!I808),'Control Sample Data'!I808&lt;$B$1,'Control Sample Data'!I808&gt;0),'Control Sample Data'!I808,$B$1),"")</f>
        <v/>
      </c>
      <c r="V809" s="17" t="str">
        <f>IF(SUM('Control Sample Data'!J$3:J$98)&gt;10,IF(AND(ISNUMBER('Control Sample Data'!J808),'Control Sample Data'!J808&lt;$B$1,'Control Sample Data'!J808&gt;0),'Control Sample Data'!J808,$B$1),"")</f>
        <v/>
      </c>
      <c r="W809" s="17" t="str">
        <f>IF(SUM('Control Sample Data'!K$3:K$98)&gt;10,IF(AND(ISNUMBER('Control Sample Data'!K808),'Control Sample Data'!K808&lt;$B$1,'Control Sample Data'!K808&gt;0),'Control Sample Data'!K808,$B$1),"")</f>
        <v/>
      </c>
      <c r="X809" s="17" t="str">
        <f>IF(SUM('Control Sample Data'!L$3:L$98)&gt;10,IF(AND(ISNUMBER('Control Sample Data'!L808),'Control Sample Data'!L808&lt;$B$1,'Control Sample Data'!L808&gt;0),'Control Sample Data'!L808,$B$1),"")</f>
        <v/>
      </c>
      <c r="Y809" s="17" t="str">
        <f>IF(SUM('Control Sample Data'!M$3:M$98)&gt;10,IF(AND(ISNUMBER('Control Sample Data'!M808),'Control Sample Data'!M808&lt;$B$1,'Control Sample Data'!M808&gt;0),'Control Sample Data'!M808,$B$1),"")</f>
        <v/>
      </c>
      <c r="AT809" s="36" t="str">
        <f t="shared" si="537"/>
        <v/>
      </c>
      <c r="AU809" s="36" t="str">
        <f t="shared" si="538"/>
        <v/>
      </c>
      <c r="AV809" s="36" t="str">
        <f t="shared" si="539"/>
        <v/>
      </c>
      <c r="AW809" s="36" t="str">
        <f t="shared" si="540"/>
        <v/>
      </c>
      <c r="AX809" s="36" t="str">
        <f t="shared" si="541"/>
        <v/>
      </c>
      <c r="AY809" s="36" t="str">
        <f t="shared" si="542"/>
        <v/>
      </c>
      <c r="AZ809" s="36" t="str">
        <f t="shared" si="543"/>
        <v/>
      </c>
      <c r="BA809" s="36" t="str">
        <f t="shared" si="544"/>
        <v/>
      </c>
      <c r="BB809" s="36" t="str">
        <f t="shared" si="545"/>
        <v/>
      </c>
      <c r="BC809" s="36" t="str">
        <f t="shared" si="546"/>
        <v/>
      </c>
      <c r="BD809" s="36" t="str">
        <f t="shared" si="547"/>
        <v/>
      </c>
      <c r="BE809" s="36" t="str">
        <f t="shared" si="548"/>
        <v/>
      </c>
      <c r="BF809" s="36" t="str">
        <f t="shared" si="549"/>
        <v/>
      </c>
      <c r="BG809" s="36" t="str">
        <f t="shared" si="550"/>
        <v/>
      </c>
      <c r="BH809" s="36" t="str">
        <f t="shared" si="551"/>
        <v/>
      </c>
      <c r="BI809" s="36" t="str">
        <f t="shared" si="552"/>
        <v/>
      </c>
      <c r="BJ809" s="36" t="str">
        <f t="shared" si="553"/>
        <v/>
      </c>
      <c r="BK809" s="36" t="str">
        <f t="shared" si="554"/>
        <v/>
      </c>
      <c r="BL809" s="36" t="str">
        <f t="shared" si="555"/>
        <v/>
      </c>
      <c r="BM809" s="36" t="str">
        <f t="shared" si="556"/>
        <v/>
      </c>
      <c r="BN809" s="38" t="e">
        <f t="shared" si="515"/>
        <v>#DIV/0!</v>
      </c>
      <c r="BO809" s="38" t="e">
        <f t="shared" si="516"/>
        <v>#DIV/0!</v>
      </c>
      <c r="BP809" s="39" t="str">
        <f t="shared" si="517"/>
        <v/>
      </c>
      <c r="BQ809" s="39" t="str">
        <f t="shared" si="518"/>
        <v/>
      </c>
      <c r="BR809" s="39" t="str">
        <f t="shared" si="519"/>
        <v/>
      </c>
      <c r="BS809" s="39" t="str">
        <f t="shared" si="520"/>
        <v/>
      </c>
      <c r="BT809" s="39" t="str">
        <f t="shared" si="521"/>
        <v/>
      </c>
      <c r="BU809" s="39" t="str">
        <f t="shared" si="522"/>
        <v/>
      </c>
      <c r="BV809" s="39" t="str">
        <f t="shared" si="523"/>
        <v/>
      </c>
      <c r="BW809" s="39" t="str">
        <f t="shared" si="524"/>
        <v/>
      </c>
      <c r="BX809" s="39" t="str">
        <f t="shared" si="525"/>
        <v/>
      </c>
      <c r="BY809" s="39" t="str">
        <f t="shared" si="526"/>
        <v/>
      </c>
      <c r="BZ809" s="39" t="str">
        <f t="shared" si="527"/>
        <v/>
      </c>
      <c r="CA809" s="39" t="str">
        <f t="shared" si="528"/>
        <v/>
      </c>
      <c r="CB809" s="39" t="str">
        <f t="shared" si="529"/>
        <v/>
      </c>
      <c r="CC809" s="39" t="str">
        <f t="shared" si="530"/>
        <v/>
      </c>
      <c r="CD809" s="39" t="str">
        <f t="shared" si="531"/>
        <v/>
      </c>
      <c r="CE809" s="39" t="str">
        <f t="shared" si="532"/>
        <v/>
      </c>
      <c r="CF809" s="39" t="str">
        <f t="shared" si="533"/>
        <v/>
      </c>
      <c r="CG809" s="39" t="str">
        <f t="shared" si="534"/>
        <v/>
      </c>
      <c r="CH809" s="39" t="str">
        <f t="shared" si="535"/>
        <v/>
      </c>
      <c r="CI809" s="39" t="str">
        <f t="shared" si="536"/>
        <v/>
      </c>
    </row>
    <row r="810" spans="1:87">
      <c r="A810" s="18"/>
      <c r="B810" s="15" t="str">
        <f>'Gene Table'!E809</f>
        <v>hsa-miR-3131</v>
      </c>
      <c r="C810" s="15" t="str">
        <f>'Gene Table'!B809</f>
        <v>B15</v>
      </c>
      <c r="D810" s="16" t="str">
        <f>IF(SUM('Test Sample Data'!D$3:D$98)&gt;10,IF(AND(ISNUMBER('Test Sample Data'!D809),'Test Sample Data'!D809&lt;$B$1,'Test Sample Data'!D809&gt;0),'Test Sample Data'!D809,$B$1),"")</f>
        <v/>
      </c>
      <c r="E810" s="17" t="str">
        <f>IF(SUM('Test Sample Data'!E$3:E$98)&gt;10,IF(AND(ISNUMBER('Test Sample Data'!E809),'Test Sample Data'!E809&lt;$B$1,'Test Sample Data'!E809&gt;0),'Test Sample Data'!E809,$B$1),"")</f>
        <v/>
      </c>
      <c r="F810" s="17" t="str">
        <f>IF(SUM('Test Sample Data'!F$3:F$98)&gt;10,IF(AND(ISNUMBER('Test Sample Data'!F809),'Test Sample Data'!F809&lt;$B$1,'Test Sample Data'!F809&gt;0),'Test Sample Data'!F809,$B$1),"")</f>
        <v/>
      </c>
      <c r="G810" s="17" t="str">
        <f>IF(SUM('Test Sample Data'!G$3:G$98)&gt;10,IF(AND(ISNUMBER('Test Sample Data'!G809),'Test Sample Data'!G809&lt;$B$1,'Test Sample Data'!G809&gt;0),'Test Sample Data'!G809,$B$1),"")</f>
        <v/>
      </c>
      <c r="H810" s="17" t="str">
        <f>IF(SUM('Test Sample Data'!H$3:H$98)&gt;10,IF(AND(ISNUMBER('Test Sample Data'!H809),'Test Sample Data'!H809&lt;$B$1,'Test Sample Data'!H809&gt;0),'Test Sample Data'!H809,$B$1),"")</f>
        <v/>
      </c>
      <c r="I810" s="17" t="str">
        <f>IF(SUM('Test Sample Data'!I$3:I$98)&gt;10,IF(AND(ISNUMBER('Test Sample Data'!I809),'Test Sample Data'!I809&lt;$B$1,'Test Sample Data'!I809&gt;0),'Test Sample Data'!I809,$B$1),"")</f>
        <v/>
      </c>
      <c r="J810" s="17" t="str">
        <f>IF(SUM('Test Sample Data'!J$3:J$98)&gt;10,IF(AND(ISNUMBER('Test Sample Data'!J809),'Test Sample Data'!J809&lt;$B$1,'Test Sample Data'!J809&gt;0),'Test Sample Data'!J809,$B$1),"")</f>
        <v/>
      </c>
      <c r="K810" s="17" t="str">
        <f>IF(SUM('Test Sample Data'!K$3:K$98)&gt;10,IF(AND(ISNUMBER('Test Sample Data'!K809),'Test Sample Data'!K809&lt;$B$1,'Test Sample Data'!K809&gt;0),'Test Sample Data'!K809,$B$1),"")</f>
        <v/>
      </c>
      <c r="L810" s="17" t="str">
        <f>IF(SUM('Test Sample Data'!L$3:L$98)&gt;10,IF(AND(ISNUMBER('Test Sample Data'!L809),'Test Sample Data'!L809&lt;$B$1,'Test Sample Data'!L809&gt;0),'Test Sample Data'!L809,$B$1),"")</f>
        <v/>
      </c>
      <c r="M810" s="17" t="str">
        <f>IF(SUM('Test Sample Data'!M$3:M$98)&gt;10,IF(AND(ISNUMBER('Test Sample Data'!M809),'Test Sample Data'!M809&lt;$B$1,'Test Sample Data'!M809&gt;0),'Test Sample Data'!M809,$B$1),"")</f>
        <v/>
      </c>
      <c r="N810" s="17" t="str">
        <f>'Gene Table'!E809</f>
        <v>hsa-miR-3131</v>
      </c>
      <c r="O810" s="17" t="str">
        <f>'Gene Table'!B809</f>
        <v>B15</v>
      </c>
      <c r="P810" s="17" t="str">
        <f>IF(SUM('Control Sample Data'!D$3:D$98)&gt;10,IF(AND(ISNUMBER('Control Sample Data'!D809),'Control Sample Data'!D809&lt;$B$1,'Control Sample Data'!D809&gt;0),'Control Sample Data'!D809,$B$1),"")</f>
        <v/>
      </c>
      <c r="Q810" s="17" t="str">
        <f>IF(SUM('Control Sample Data'!E$3:E$98)&gt;10,IF(AND(ISNUMBER('Control Sample Data'!E809),'Control Sample Data'!E809&lt;$B$1,'Control Sample Data'!E809&gt;0),'Control Sample Data'!E809,$B$1),"")</f>
        <v/>
      </c>
      <c r="R810" s="17" t="str">
        <f>IF(SUM('Control Sample Data'!F$3:F$98)&gt;10,IF(AND(ISNUMBER('Control Sample Data'!F809),'Control Sample Data'!F809&lt;$B$1,'Control Sample Data'!F809&gt;0),'Control Sample Data'!F809,$B$1),"")</f>
        <v/>
      </c>
      <c r="S810" s="17" t="str">
        <f>IF(SUM('Control Sample Data'!G$3:G$98)&gt;10,IF(AND(ISNUMBER('Control Sample Data'!G809),'Control Sample Data'!G809&lt;$B$1,'Control Sample Data'!G809&gt;0),'Control Sample Data'!G809,$B$1),"")</f>
        <v/>
      </c>
      <c r="T810" s="17" t="str">
        <f>IF(SUM('Control Sample Data'!H$3:H$98)&gt;10,IF(AND(ISNUMBER('Control Sample Data'!H809),'Control Sample Data'!H809&lt;$B$1,'Control Sample Data'!H809&gt;0),'Control Sample Data'!H809,$B$1),"")</f>
        <v/>
      </c>
      <c r="U810" s="17" t="str">
        <f>IF(SUM('Control Sample Data'!I$3:I$98)&gt;10,IF(AND(ISNUMBER('Control Sample Data'!I809),'Control Sample Data'!I809&lt;$B$1,'Control Sample Data'!I809&gt;0),'Control Sample Data'!I809,$B$1),"")</f>
        <v/>
      </c>
      <c r="V810" s="17" t="str">
        <f>IF(SUM('Control Sample Data'!J$3:J$98)&gt;10,IF(AND(ISNUMBER('Control Sample Data'!J809),'Control Sample Data'!J809&lt;$B$1,'Control Sample Data'!J809&gt;0),'Control Sample Data'!J809,$B$1),"")</f>
        <v/>
      </c>
      <c r="W810" s="17" t="str">
        <f>IF(SUM('Control Sample Data'!K$3:K$98)&gt;10,IF(AND(ISNUMBER('Control Sample Data'!K809),'Control Sample Data'!K809&lt;$B$1,'Control Sample Data'!K809&gt;0),'Control Sample Data'!K809,$B$1),"")</f>
        <v/>
      </c>
      <c r="X810" s="17" t="str">
        <f>IF(SUM('Control Sample Data'!L$3:L$98)&gt;10,IF(AND(ISNUMBER('Control Sample Data'!L809),'Control Sample Data'!L809&lt;$B$1,'Control Sample Data'!L809&gt;0),'Control Sample Data'!L809,$B$1),"")</f>
        <v/>
      </c>
      <c r="Y810" s="17" t="str">
        <f>IF(SUM('Control Sample Data'!M$3:M$98)&gt;10,IF(AND(ISNUMBER('Control Sample Data'!M809),'Control Sample Data'!M809&lt;$B$1,'Control Sample Data'!M809&gt;0),'Control Sample Data'!M809,$B$1),"")</f>
        <v/>
      </c>
      <c r="AT810" s="36" t="str">
        <f t="shared" si="537"/>
        <v/>
      </c>
      <c r="AU810" s="36" t="str">
        <f t="shared" si="538"/>
        <v/>
      </c>
      <c r="AV810" s="36" t="str">
        <f t="shared" si="539"/>
        <v/>
      </c>
      <c r="AW810" s="36" t="str">
        <f t="shared" si="540"/>
        <v/>
      </c>
      <c r="AX810" s="36" t="str">
        <f t="shared" si="541"/>
        <v/>
      </c>
      <c r="AY810" s="36" t="str">
        <f t="shared" si="542"/>
        <v/>
      </c>
      <c r="AZ810" s="36" t="str">
        <f t="shared" si="543"/>
        <v/>
      </c>
      <c r="BA810" s="36" t="str">
        <f t="shared" si="544"/>
        <v/>
      </c>
      <c r="BB810" s="36" t="str">
        <f t="shared" si="545"/>
        <v/>
      </c>
      <c r="BC810" s="36" t="str">
        <f t="shared" si="546"/>
        <v/>
      </c>
      <c r="BD810" s="36" t="str">
        <f t="shared" si="547"/>
        <v/>
      </c>
      <c r="BE810" s="36" t="str">
        <f t="shared" si="548"/>
        <v/>
      </c>
      <c r="BF810" s="36" t="str">
        <f t="shared" si="549"/>
        <v/>
      </c>
      <c r="BG810" s="36" t="str">
        <f t="shared" si="550"/>
        <v/>
      </c>
      <c r="BH810" s="36" t="str">
        <f t="shared" si="551"/>
        <v/>
      </c>
      <c r="BI810" s="36" t="str">
        <f t="shared" si="552"/>
        <v/>
      </c>
      <c r="BJ810" s="36" t="str">
        <f t="shared" si="553"/>
        <v/>
      </c>
      <c r="BK810" s="36" t="str">
        <f t="shared" si="554"/>
        <v/>
      </c>
      <c r="BL810" s="36" t="str">
        <f t="shared" si="555"/>
        <v/>
      </c>
      <c r="BM810" s="36" t="str">
        <f t="shared" si="556"/>
        <v/>
      </c>
      <c r="BN810" s="38" t="e">
        <f t="shared" si="515"/>
        <v>#DIV/0!</v>
      </c>
      <c r="BO810" s="38" t="e">
        <f t="shared" si="516"/>
        <v>#DIV/0!</v>
      </c>
      <c r="BP810" s="39" t="str">
        <f t="shared" si="517"/>
        <v/>
      </c>
      <c r="BQ810" s="39" t="str">
        <f t="shared" si="518"/>
        <v/>
      </c>
      <c r="BR810" s="39" t="str">
        <f t="shared" si="519"/>
        <v/>
      </c>
      <c r="BS810" s="39" t="str">
        <f t="shared" si="520"/>
        <v/>
      </c>
      <c r="BT810" s="39" t="str">
        <f t="shared" si="521"/>
        <v/>
      </c>
      <c r="BU810" s="39" t="str">
        <f t="shared" si="522"/>
        <v/>
      </c>
      <c r="BV810" s="39" t="str">
        <f t="shared" si="523"/>
        <v/>
      </c>
      <c r="BW810" s="39" t="str">
        <f t="shared" si="524"/>
        <v/>
      </c>
      <c r="BX810" s="39" t="str">
        <f t="shared" si="525"/>
        <v/>
      </c>
      <c r="BY810" s="39" t="str">
        <f t="shared" si="526"/>
        <v/>
      </c>
      <c r="BZ810" s="39" t="str">
        <f t="shared" si="527"/>
        <v/>
      </c>
      <c r="CA810" s="39" t="str">
        <f t="shared" si="528"/>
        <v/>
      </c>
      <c r="CB810" s="39" t="str">
        <f t="shared" si="529"/>
        <v/>
      </c>
      <c r="CC810" s="39" t="str">
        <f t="shared" si="530"/>
        <v/>
      </c>
      <c r="CD810" s="39" t="str">
        <f t="shared" si="531"/>
        <v/>
      </c>
      <c r="CE810" s="39" t="str">
        <f t="shared" si="532"/>
        <v/>
      </c>
      <c r="CF810" s="39" t="str">
        <f t="shared" si="533"/>
        <v/>
      </c>
      <c r="CG810" s="39" t="str">
        <f t="shared" si="534"/>
        <v/>
      </c>
      <c r="CH810" s="39" t="str">
        <f t="shared" si="535"/>
        <v/>
      </c>
      <c r="CI810" s="39" t="str">
        <f t="shared" si="536"/>
        <v/>
      </c>
    </row>
    <row r="811" spans="1:87">
      <c r="A811" s="18"/>
      <c r="B811" s="15" t="str">
        <f>'Gene Table'!E810</f>
        <v>hsa-miR-3171</v>
      </c>
      <c r="C811" s="15" t="str">
        <f>'Gene Table'!B810</f>
        <v>B16</v>
      </c>
      <c r="D811" s="16" t="str">
        <f>IF(SUM('Test Sample Data'!D$3:D$98)&gt;10,IF(AND(ISNUMBER('Test Sample Data'!D810),'Test Sample Data'!D810&lt;$B$1,'Test Sample Data'!D810&gt;0),'Test Sample Data'!D810,$B$1),"")</f>
        <v/>
      </c>
      <c r="E811" s="17" t="str">
        <f>IF(SUM('Test Sample Data'!E$3:E$98)&gt;10,IF(AND(ISNUMBER('Test Sample Data'!E810),'Test Sample Data'!E810&lt;$B$1,'Test Sample Data'!E810&gt;0),'Test Sample Data'!E810,$B$1),"")</f>
        <v/>
      </c>
      <c r="F811" s="17" t="str">
        <f>IF(SUM('Test Sample Data'!F$3:F$98)&gt;10,IF(AND(ISNUMBER('Test Sample Data'!F810),'Test Sample Data'!F810&lt;$B$1,'Test Sample Data'!F810&gt;0),'Test Sample Data'!F810,$B$1),"")</f>
        <v/>
      </c>
      <c r="G811" s="17" t="str">
        <f>IF(SUM('Test Sample Data'!G$3:G$98)&gt;10,IF(AND(ISNUMBER('Test Sample Data'!G810),'Test Sample Data'!G810&lt;$B$1,'Test Sample Data'!G810&gt;0),'Test Sample Data'!G810,$B$1),"")</f>
        <v/>
      </c>
      <c r="H811" s="17" t="str">
        <f>IF(SUM('Test Sample Data'!H$3:H$98)&gt;10,IF(AND(ISNUMBER('Test Sample Data'!H810),'Test Sample Data'!H810&lt;$B$1,'Test Sample Data'!H810&gt;0),'Test Sample Data'!H810,$B$1),"")</f>
        <v/>
      </c>
      <c r="I811" s="17" t="str">
        <f>IF(SUM('Test Sample Data'!I$3:I$98)&gt;10,IF(AND(ISNUMBER('Test Sample Data'!I810),'Test Sample Data'!I810&lt;$B$1,'Test Sample Data'!I810&gt;0),'Test Sample Data'!I810,$B$1),"")</f>
        <v/>
      </c>
      <c r="J811" s="17" t="str">
        <f>IF(SUM('Test Sample Data'!J$3:J$98)&gt;10,IF(AND(ISNUMBER('Test Sample Data'!J810),'Test Sample Data'!J810&lt;$B$1,'Test Sample Data'!J810&gt;0),'Test Sample Data'!J810,$B$1),"")</f>
        <v/>
      </c>
      <c r="K811" s="17" t="str">
        <f>IF(SUM('Test Sample Data'!K$3:K$98)&gt;10,IF(AND(ISNUMBER('Test Sample Data'!K810),'Test Sample Data'!K810&lt;$B$1,'Test Sample Data'!K810&gt;0),'Test Sample Data'!K810,$B$1),"")</f>
        <v/>
      </c>
      <c r="L811" s="17" t="str">
        <f>IF(SUM('Test Sample Data'!L$3:L$98)&gt;10,IF(AND(ISNUMBER('Test Sample Data'!L810),'Test Sample Data'!L810&lt;$B$1,'Test Sample Data'!L810&gt;0),'Test Sample Data'!L810,$B$1),"")</f>
        <v/>
      </c>
      <c r="M811" s="17" t="str">
        <f>IF(SUM('Test Sample Data'!M$3:M$98)&gt;10,IF(AND(ISNUMBER('Test Sample Data'!M810),'Test Sample Data'!M810&lt;$B$1,'Test Sample Data'!M810&gt;0),'Test Sample Data'!M810,$B$1),"")</f>
        <v/>
      </c>
      <c r="N811" s="17" t="str">
        <f>'Gene Table'!E810</f>
        <v>hsa-miR-3171</v>
      </c>
      <c r="O811" s="17" t="str">
        <f>'Gene Table'!B810</f>
        <v>B16</v>
      </c>
      <c r="P811" s="17" t="str">
        <f>IF(SUM('Control Sample Data'!D$3:D$98)&gt;10,IF(AND(ISNUMBER('Control Sample Data'!D810),'Control Sample Data'!D810&lt;$B$1,'Control Sample Data'!D810&gt;0),'Control Sample Data'!D810,$B$1),"")</f>
        <v/>
      </c>
      <c r="Q811" s="17" t="str">
        <f>IF(SUM('Control Sample Data'!E$3:E$98)&gt;10,IF(AND(ISNUMBER('Control Sample Data'!E810),'Control Sample Data'!E810&lt;$B$1,'Control Sample Data'!E810&gt;0),'Control Sample Data'!E810,$B$1),"")</f>
        <v/>
      </c>
      <c r="R811" s="17" t="str">
        <f>IF(SUM('Control Sample Data'!F$3:F$98)&gt;10,IF(AND(ISNUMBER('Control Sample Data'!F810),'Control Sample Data'!F810&lt;$B$1,'Control Sample Data'!F810&gt;0),'Control Sample Data'!F810,$B$1),"")</f>
        <v/>
      </c>
      <c r="S811" s="17" t="str">
        <f>IF(SUM('Control Sample Data'!G$3:G$98)&gt;10,IF(AND(ISNUMBER('Control Sample Data'!G810),'Control Sample Data'!G810&lt;$B$1,'Control Sample Data'!G810&gt;0),'Control Sample Data'!G810,$B$1),"")</f>
        <v/>
      </c>
      <c r="T811" s="17" t="str">
        <f>IF(SUM('Control Sample Data'!H$3:H$98)&gt;10,IF(AND(ISNUMBER('Control Sample Data'!H810),'Control Sample Data'!H810&lt;$B$1,'Control Sample Data'!H810&gt;0),'Control Sample Data'!H810,$B$1),"")</f>
        <v/>
      </c>
      <c r="U811" s="17" t="str">
        <f>IF(SUM('Control Sample Data'!I$3:I$98)&gt;10,IF(AND(ISNUMBER('Control Sample Data'!I810),'Control Sample Data'!I810&lt;$B$1,'Control Sample Data'!I810&gt;0),'Control Sample Data'!I810,$B$1),"")</f>
        <v/>
      </c>
      <c r="V811" s="17" t="str">
        <f>IF(SUM('Control Sample Data'!J$3:J$98)&gt;10,IF(AND(ISNUMBER('Control Sample Data'!J810),'Control Sample Data'!J810&lt;$B$1,'Control Sample Data'!J810&gt;0),'Control Sample Data'!J810,$B$1),"")</f>
        <v/>
      </c>
      <c r="W811" s="17" t="str">
        <f>IF(SUM('Control Sample Data'!K$3:K$98)&gt;10,IF(AND(ISNUMBER('Control Sample Data'!K810),'Control Sample Data'!K810&lt;$B$1,'Control Sample Data'!K810&gt;0),'Control Sample Data'!K810,$B$1),"")</f>
        <v/>
      </c>
      <c r="X811" s="17" t="str">
        <f>IF(SUM('Control Sample Data'!L$3:L$98)&gt;10,IF(AND(ISNUMBER('Control Sample Data'!L810),'Control Sample Data'!L810&lt;$B$1,'Control Sample Data'!L810&gt;0),'Control Sample Data'!L810,$B$1),"")</f>
        <v/>
      </c>
      <c r="Y811" s="17" t="str">
        <f>IF(SUM('Control Sample Data'!M$3:M$98)&gt;10,IF(AND(ISNUMBER('Control Sample Data'!M810),'Control Sample Data'!M810&lt;$B$1,'Control Sample Data'!M810&gt;0),'Control Sample Data'!M810,$B$1),"")</f>
        <v/>
      </c>
      <c r="AT811" s="36" t="str">
        <f t="shared" si="537"/>
        <v/>
      </c>
      <c r="AU811" s="36" t="str">
        <f t="shared" si="538"/>
        <v/>
      </c>
      <c r="AV811" s="36" t="str">
        <f t="shared" si="539"/>
        <v/>
      </c>
      <c r="AW811" s="36" t="str">
        <f t="shared" si="540"/>
        <v/>
      </c>
      <c r="AX811" s="36" t="str">
        <f t="shared" si="541"/>
        <v/>
      </c>
      <c r="AY811" s="36" t="str">
        <f t="shared" si="542"/>
        <v/>
      </c>
      <c r="AZ811" s="36" t="str">
        <f t="shared" si="543"/>
        <v/>
      </c>
      <c r="BA811" s="36" t="str">
        <f t="shared" si="544"/>
        <v/>
      </c>
      <c r="BB811" s="36" t="str">
        <f t="shared" si="545"/>
        <v/>
      </c>
      <c r="BC811" s="36" t="str">
        <f t="shared" si="546"/>
        <v/>
      </c>
      <c r="BD811" s="36" t="str">
        <f t="shared" si="547"/>
        <v/>
      </c>
      <c r="BE811" s="36" t="str">
        <f t="shared" si="548"/>
        <v/>
      </c>
      <c r="BF811" s="36" t="str">
        <f t="shared" si="549"/>
        <v/>
      </c>
      <c r="BG811" s="36" t="str">
        <f t="shared" si="550"/>
        <v/>
      </c>
      <c r="BH811" s="36" t="str">
        <f t="shared" si="551"/>
        <v/>
      </c>
      <c r="BI811" s="36" t="str">
        <f t="shared" si="552"/>
        <v/>
      </c>
      <c r="BJ811" s="36" t="str">
        <f t="shared" si="553"/>
        <v/>
      </c>
      <c r="BK811" s="36" t="str">
        <f t="shared" si="554"/>
        <v/>
      </c>
      <c r="BL811" s="36" t="str">
        <f t="shared" si="555"/>
        <v/>
      </c>
      <c r="BM811" s="36" t="str">
        <f t="shared" si="556"/>
        <v/>
      </c>
      <c r="BN811" s="38" t="e">
        <f t="shared" si="515"/>
        <v>#DIV/0!</v>
      </c>
      <c r="BO811" s="38" t="e">
        <f t="shared" si="516"/>
        <v>#DIV/0!</v>
      </c>
      <c r="BP811" s="39" t="str">
        <f t="shared" si="517"/>
        <v/>
      </c>
      <c r="BQ811" s="39" t="str">
        <f t="shared" si="518"/>
        <v/>
      </c>
      <c r="BR811" s="39" t="str">
        <f t="shared" si="519"/>
        <v/>
      </c>
      <c r="BS811" s="39" t="str">
        <f t="shared" si="520"/>
        <v/>
      </c>
      <c r="BT811" s="39" t="str">
        <f t="shared" si="521"/>
        <v/>
      </c>
      <c r="BU811" s="39" t="str">
        <f t="shared" si="522"/>
        <v/>
      </c>
      <c r="BV811" s="39" t="str">
        <f t="shared" si="523"/>
        <v/>
      </c>
      <c r="BW811" s="39" t="str">
        <f t="shared" si="524"/>
        <v/>
      </c>
      <c r="BX811" s="39" t="str">
        <f t="shared" si="525"/>
        <v/>
      </c>
      <c r="BY811" s="39" t="str">
        <f t="shared" si="526"/>
        <v/>
      </c>
      <c r="BZ811" s="39" t="str">
        <f t="shared" si="527"/>
        <v/>
      </c>
      <c r="CA811" s="39" t="str">
        <f t="shared" si="528"/>
        <v/>
      </c>
      <c r="CB811" s="39" t="str">
        <f t="shared" si="529"/>
        <v/>
      </c>
      <c r="CC811" s="39" t="str">
        <f t="shared" si="530"/>
        <v/>
      </c>
      <c r="CD811" s="39" t="str">
        <f t="shared" si="531"/>
        <v/>
      </c>
      <c r="CE811" s="39" t="str">
        <f t="shared" si="532"/>
        <v/>
      </c>
      <c r="CF811" s="39" t="str">
        <f t="shared" si="533"/>
        <v/>
      </c>
      <c r="CG811" s="39" t="str">
        <f t="shared" si="534"/>
        <v/>
      </c>
      <c r="CH811" s="39" t="str">
        <f t="shared" si="535"/>
        <v/>
      </c>
      <c r="CI811" s="39" t="str">
        <f t="shared" si="536"/>
        <v/>
      </c>
    </row>
    <row r="812" spans="1:87">
      <c r="A812" s="18"/>
      <c r="B812" s="15" t="str">
        <f>'Gene Table'!E811</f>
        <v>hsa-miR-3132</v>
      </c>
      <c r="C812" s="15" t="str">
        <f>'Gene Table'!B811</f>
        <v>B17</v>
      </c>
      <c r="D812" s="16" t="str">
        <f>IF(SUM('Test Sample Data'!D$3:D$98)&gt;10,IF(AND(ISNUMBER('Test Sample Data'!D811),'Test Sample Data'!D811&lt;$B$1,'Test Sample Data'!D811&gt;0),'Test Sample Data'!D811,$B$1),"")</f>
        <v/>
      </c>
      <c r="E812" s="17" t="str">
        <f>IF(SUM('Test Sample Data'!E$3:E$98)&gt;10,IF(AND(ISNUMBER('Test Sample Data'!E811),'Test Sample Data'!E811&lt;$B$1,'Test Sample Data'!E811&gt;0),'Test Sample Data'!E811,$B$1),"")</f>
        <v/>
      </c>
      <c r="F812" s="17" t="str">
        <f>IF(SUM('Test Sample Data'!F$3:F$98)&gt;10,IF(AND(ISNUMBER('Test Sample Data'!F811),'Test Sample Data'!F811&lt;$B$1,'Test Sample Data'!F811&gt;0),'Test Sample Data'!F811,$B$1),"")</f>
        <v/>
      </c>
      <c r="G812" s="17" t="str">
        <f>IF(SUM('Test Sample Data'!G$3:G$98)&gt;10,IF(AND(ISNUMBER('Test Sample Data'!G811),'Test Sample Data'!G811&lt;$B$1,'Test Sample Data'!G811&gt;0),'Test Sample Data'!G811,$B$1),"")</f>
        <v/>
      </c>
      <c r="H812" s="17" t="str">
        <f>IF(SUM('Test Sample Data'!H$3:H$98)&gt;10,IF(AND(ISNUMBER('Test Sample Data'!H811),'Test Sample Data'!H811&lt;$B$1,'Test Sample Data'!H811&gt;0),'Test Sample Data'!H811,$B$1),"")</f>
        <v/>
      </c>
      <c r="I812" s="17" t="str">
        <f>IF(SUM('Test Sample Data'!I$3:I$98)&gt;10,IF(AND(ISNUMBER('Test Sample Data'!I811),'Test Sample Data'!I811&lt;$B$1,'Test Sample Data'!I811&gt;0),'Test Sample Data'!I811,$B$1),"")</f>
        <v/>
      </c>
      <c r="J812" s="17" t="str">
        <f>IF(SUM('Test Sample Data'!J$3:J$98)&gt;10,IF(AND(ISNUMBER('Test Sample Data'!J811),'Test Sample Data'!J811&lt;$B$1,'Test Sample Data'!J811&gt;0),'Test Sample Data'!J811,$B$1),"")</f>
        <v/>
      </c>
      <c r="K812" s="17" t="str">
        <f>IF(SUM('Test Sample Data'!K$3:K$98)&gt;10,IF(AND(ISNUMBER('Test Sample Data'!K811),'Test Sample Data'!K811&lt;$B$1,'Test Sample Data'!K811&gt;0),'Test Sample Data'!K811,$B$1),"")</f>
        <v/>
      </c>
      <c r="L812" s="17" t="str">
        <f>IF(SUM('Test Sample Data'!L$3:L$98)&gt;10,IF(AND(ISNUMBER('Test Sample Data'!L811),'Test Sample Data'!L811&lt;$B$1,'Test Sample Data'!L811&gt;0),'Test Sample Data'!L811,$B$1),"")</f>
        <v/>
      </c>
      <c r="M812" s="17" t="str">
        <f>IF(SUM('Test Sample Data'!M$3:M$98)&gt;10,IF(AND(ISNUMBER('Test Sample Data'!M811),'Test Sample Data'!M811&lt;$B$1,'Test Sample Data'!M811&gt;0),'Test Sample Data'!M811,$B$1),"")</f>
        <v/>
      </c>
      <c r="N812" s="17" t="str">
        <f>'Gene Table'!E811</f>
        <v>hsa-miR-3132</v>
      </c>
      <c r="O812" s="17" t="str">
        <f>'Gene Table'!B811</f>
        <v>B17</v>
      </c>
      <c r="P812" s="17" t="str">
        <f>IF(SUM('Control Sample Data'!D$3:D$98)&gt;10,IF(AND(ISNUMBER('Control Sample Data'!D811),'Control Sample Data'!D811&lt;$B$1,'Control Sample Data'!D811&gt;0),'Control Sample Data'!D811,$B$1),"")</f>
        <v/>
      </c>
      <c r="Q812" s="17" t="str">
        <f>IF(SUM('Control Sample Data'!E$3:E$98)&gt;10,IF(AND(ISNUMBER('Control Sample Data'!E811),'Control Sample Data'!E811&lt;$B$1,'Control Sample Data'!E811&gt;0),'Control Sample Data'!E811,$B$1),"")</f>
        <v/>
      </c>
      <c r="R812" s="17" t="str">
        <f>IF(SUM('Control Sample Data'!F$3:F$98)&gt;10,IF(AND(ISNUMBER('Control Sample Data'!F811),'Control Sample Data'!F811&lt;$B$1,'Control Sample Data'!F811&gt;0),'Control Sample Data'!F811,$B$1),"")</f>
        <v/>
      </c>
      <c r="S812" s="17" t="str">
        <f>IF(SUM('Control Sample Data'!G$3:G$98)&gt;10,IF(AND(ISNUMBER('Control Sample Data'!G811),'Control Sample Data'!G811&lt;$B$1,'Control Sample Data'!G811&gt;0),'Control Sample Data'!G811,$B$1),"")</f>
        <v/>
      </c>
      <c r="T812" s="17" t="str">
        <f>IF(SUM('Control Sample Data'!H$3:H$98)&gt;10,IF(AND(ISNUMBER('Control Sample Data'!H811),'Control Sample Data'!H811&lt;$B$1,'Control Sample Data'!H811&gt;0),'Control Sample Data'!H811,$B$1),"")</f>
        <v/>
      </c>
      <c r="U812" s="17" t="str">
        <f>IF(SUM('Control Sample Data'!I$3:I$98)&gt;10,IF(AND(ISNUMBER('Control Sample Data'!I811),'Control Sample Data'!I811&lt;$B$1,'Control Sample Data'!I811&gt;0),'Control Sample Data'!I811,$B$1),"")</f>
        <v/>
      </c>
      <c r="V812" s="17" t="str">
        <f>IF(SUM('Control Sample Data'!J$3:J$98)&gt;10,IF(AND(ISNUMBER('Control Sample Data'!J811),'Control Sample Data'!J811&lt;$B$1,'Control Sample Data'!J811&gt;0),'Control Sample Data'!J811,$B$1),"")</f>
        <v/>
      </c>
      <c r="W812" s="17" t="str">
        <f>IF(SUM('Control Sample Data'!K$3:K$98)&gt;10,IF(AND(ISNUMBER('Control Sample Data'!K811),'Control Sample Data'!K811&lt;$B$1,'Control Sample Data'!K811&gt;0),'Control Sample Data'!K811,$B$1),"")</f>
        <v/>
      </c>
      <c r="X812" s="17" t="str">
        <f>IF(SUM('Control Sample Data'!L$3:L$98)&gt;10,IF(AND(ISNUMBER('Control Sample Data'!L811),'Control Sample Data'!L811&lt;$B$1,'Control Sample Data'!L811&gt;0),'Control Sample Data'!L811,$B$1),"")</f>
        <v/>
      </c>
      <c r="Y812" s="17" t="str">
        <f>IF(SUM('Control Sample Data'!M$3:M$98)&gt;10,IF(AND(ISNUMBER('Control Sample Data'!M811),'Control Sample Data'!M811&lt;$B$1,'Control Sample Data'!M811&gt;0),'Control Sample Data'!M811,$B$1),"")</f>
        <v/>
      </c>
      <c r="AT812" s="36" t="str">
        <f t="shared" si="537"/>
        <v/>
      </c>
      <c r="AU812" s="36" t="str">
        <f t="shared" si="538"/>
        <v/>
      </c>
      <c r="AV812" s="36" t="str">
        <f t="shared" si="539"/>
        <v/>
      </c>
      <c r="AW812" s="36" t="str">
        <f t="shared" si="540"/>
        <v/>
      </c>
      <c r="AX812" s="36" t="str">
        <f t="shared" si="541"/>
        <v/>
      </c>
      <c r="AY812" s="36" t="str">
        <f t="shared" si="542"/>
        <v/>
      </c>
      <c r="AZ812" s="36" t="str">
        <f t="shared" si="543"/>
        <v/>
      </c>
      <c r="BA812" s="36" t="str">
        <f t="shared" si="544"/>
        <v/>
      </c>
      <c r="BB812" s="36" t="str">
        <f t="shared" si="545"/>
        <v/>
      </c>
      <c r="BC812" s="36" t="str">
        <f t="shared" si="546"/>
        <v/>
      </c>
      <c r="BD812" s="36" t="str">
        <f t="shared" si="547"/>
        <v/>
      </c>
      <c r="BE812" s="36" t="str">
        <f t="shared" si="548"/>
        <v/>
      </c>
      <c r="BF812" s="36" t="str">
        <f t="shared" si="549"/>
        <v/>
      </c>
      <c r="BG812" s="36" t="str">
        <f t="shared" si="550"/>
        <v/>
      </c>
      <c r="BH812" s="36" t="str">
        <f t="shared" si="551"/>
        <v/>
      </c>
      <c r="BI812" s="36" t="str">
        <f t="shared" si="552"/>
        <v/>
      </c>
      <c r="BJ812" s="36" t="str">
        <f t="shared" si="553"/>
        <v/>
      </c>
      <c r="BK812" s="36" t="str">
        <f t="shared" si="554"/>
        <v/>
      </c>
      <c r="BL812" s="36" t="str">
        <f t="shared" si="555"/>
        <v/>
      </c>
      <c r="BM812" s="36" t="str">
        <f t="shared" si="556"/>
        <v/>
      </c>
      <c r="BN812" s="38" t="e">
        <f t="shared" si="515"/>
        <v>#DIV/0!</v>
      </c>
      <c r="BO812" s="38" t="e">
        <f t="shared" si="516"/>
        <v>#DIV/0!</v>
      </c>
      <c r="BP812" s="39" t="str">
        <f t="shared" si="517"/>
        <v/>
      </c>
      <c r="BQ812" s="39" t="str">
        <f t="shared" si="518"/>
        <v/>
      </c>
      <c r="BR812" s="39" t="str">
        <f t="shared" si="519"/>
        <v/>
      </c>
      <c r="BS812" s="39" t="str">
        <f t="shared" si="520"/>
        <v/>
      </c>
      <c r="BT812" s="39" t="str">
        <f t="shared" si="521"/>
        <v/>
      </c>
      <c r="BU812" s="39" t="str">
        <f t="shared" si="522"/>
        <v/>
      </c>
      <c r="BV812" s="39" t="str">
        <f t="shared" si="523"/>
        <v/>
      </c>
      <c r="BW812" s="39" t="str">
        <f t="shared" si="524"/>
        <v/>
      </c>
      <c r="BX812" s="39" t="str">
        <f t="shared" si="525"/>
        <v/>
      </c>
      <c r="BY812" s="39" t="str">
        <f t="shared" si="526"/>
        <v/>
      </c>
      <c r="BZ812" s="39" t="str">
        <f t="shared" si="527"/>
        <v/>
      </c>
      <c r="CA812" s="39" t="str">
        <f t="shared" si="528"/>
        <v/>
      </c>
      <c r="CB812" s="39" t="str">
        <f t="shared" si="529"/>
        <v/>
      </c>
      <c r="CC812" s="39" t="str">
        <f t="shared" si="530"/>
        <v/>
      </c>
      <c r="CD812" s="39" t="str">
        <f t="shared" si="531"/>
        <v/>
      </c>
      <c r="CE812" s="39" t="str">
        <f t="shared" si="532"/>
        <v/>
      </c>
      <c r="CF812" s="39" t="str">
        <f t="shared" si="533"/>
        <v/>
      </c>
      <c r="CG812" s="39" t="str">
        <f t="shared" si="534"/>
        <v/>
      </c>
      <c r="CH812" s="39" t="str">
        <f t="shared" si="535"/>
        <v/>
      </c>
      <c r="CI812" s="39" t="str">
        <f t="shared" si="536"/>
        <v/>
      </c>
    </row>
    <row r="813" spans="1:87">
      <c r="A813" s="18"/>
      <c r="B813" s="15" t="str">
        <f>'Gene Table'!E812</f>
        <v>hsa-miR-3605-3p</v>
      </c>
      <c r="C813" s="15" t="str">
        <f>'Gene Table'!B812</f>
        <v>B18</v>
      </c>
      <c r="D813" s="16" t="str">
        <f>IF(SUM('Test Sample Data'!D$3:D$98)&gt;10,IF(AND(ISNUMBER('Test Sample Data'!D812),'Test Sample Data'!D812&lt;$B$1,'Test Sample Data'!D812&gt;0),'Test Sample Data'!D812,$B$1),"")</f>
        <v/>
      </c>
      <c r="E813" s="17" t="str">
        <f>IF(SUM('Test Sample Data'!E$3:E$98)&gt;10,IF(AND(ISNUMBER('Test Sample Data'!E812),'Test Sample Data'!E812&lt;$B$1,'Test Sample Data'!E812&gt;0),'Test Sample Data'!E812,$B$1),"")</f>
        <v/>
      </c>
      <c r="F813" s="17" t="str">
        <f>IF(SUM('Test Sample Data'!F$3:F$98)&gt;10,IF(AND(ISNUMBER('Test Sample Data'!F812),'Test Sample Data'!F812&lt;$B$1,'Test Sample Data'!F812&gt;0),'Test Sample Data'!F812,$B$1),"")</f>
        <v/>
      </c>
      <c r="G813" s="17" t="str">
        <f>IF(SUM('Test Sample Data'!G$3:G$98)&gt;10,IF(AND(ISNUMBER('Test Sample Data'!G812),'Test Sample Data'!G812&lt;$B$1,'Test Sample Data'!G812&gt;0),'Test Sample Data'!G812,$B$1),"")</f>
        <v/>
      </c>
      <c r="H813" s="17" t="str">
        <f>IF(SUM('Test Sample Data'!H$3:H$98)&gt;10,IF(AND(ISNUMBER('Test Sample Data'!H812),'Test Sample Data'!H812&lt;$B$1,'Test Sample Data'!H812&gt;0),'Test Sample Data'!H812,$B$1),"")</f>
        <v/>
      </c>
      <c r="I813" s="17" t="str">
        <f>IF(SUM('Test Sample Data'!I$3:I$98)&gt;10,IF(AND(ISNUMBER('Test Sample Data'!I812),'Test Sample Data'!I812&lt;$B$1,'Test Sample Data'!I812&gt;0),'Test Sample Data'!I812,$B$1),"")</f>
        <v/>
      </c>
      <c r="J813" s="17" t="str">
        <f>IF(SUM('Test Sample Data'!J$3:J$98)&gt;10,IF(AND(ISNUMBER('Test Sample Data'!J812),'Test Sample Data'!J812&lt;$B$1,'Test Sample Data'!J812&gt;0),'Test Sample Data'!J812,$B$1),"")</f>
        <v/>
      </c>
      <c r="K813" s="17" t="str">
        <f>IF(SUM('Test Sample Data'!K$3:K$98)&gt;10,IF(AND(ISNUMBER('Test Sample Data'!K812),'Test Sample Data'!K812&lt;$B$1,'Test Sample Data'!K812&gt;0),'Test Sample Data'!K812,$B$1),"")</f>
        <v/>
      </c>
      <c r="L813" s="17" t="str">
        <f>IF(SUM('Test Sample Data'!L$3:L$98)&gt;10,IF(AND(ISNUMBER('Test Sample Data'!L812),'Test Sample Data'!L812&lt;$B$1,'Test Sample Data'!L812&gt;0),'Test Sample Data'!L812,$B$1),"")</f>
        <v/>
      </c>
      <c r="M813" s="17" t="str">
        <f>IF(SUM('Test Sample Data'!M$3:M$98)&gt;10,IF(AND(ISNUMBER('Test Sample Data'!M812),'Test Sample Data'!M812&lt;$B$1,'Test Sample Data'!M812&gt;0),'Test Sample Data'!M812,$B$1),"")</f>
        <v/>
      </c>
      <c r="N813" s="17" t="str">
        <f>'Gene Table'!E812</f>
        <v>hsa-miR-3605-3p</v>
      </c>
      <c r="O813" s="17" t="str">
        <f>'Gene Table'!B812</f>
        <v>B18</v>
      </c>
      <c r="P813" s="17" t="str">
        <f>IF(SUM('Control Sample Data'!D$3:D$98)&gt;10,IF(AND(ISNUMBER('Control Sample Data'!D812),'Control Sample Data'!D812&lt;$B$1,'Control Sample Data'!D812&gt;0),'Control Sample Data'!D812,$B$1),"")</f>
        <v/>
      </c>
      <c r="Q813" s="17" t="str">
        <f>IF(SUM('Control Sample Data'!E$3:E$98)&gt;10,IF(AND(ISNUMBER('Control Sample Data'!E812),'Control Sample Data'!E812&lt;$B$1,'Control Sample Data'!E812&gt;0),'Control Sample Data'!E812,$B$1),"")</f>
        <v/>
      </c>
      <c r="R813" s="17" t="str">
        <f>IF(SUM('Control Sample Data'!F$3:F$98)&gt;10,IF(AND(ISNUMBER('Control Sample Data'!F812),'Control Sample Data'!F812&lt;$B$1,'Control Sample Data'!F812&gt;0),'Control Sample Data'!F812,$B$1),"")</f>
        <v/>
      </c>
      <c r="S813" s="17" t="str">
        <f>IF(SUM('Control Sample Data'!G$3:G$98)&gt;10,IF(AND(ISNUMBER('Control Sample Data'!G812),'Control Sample Data'!G812&lt;$B$1,'Control Sample Data'!G812&gt;0),'Control Sample Data'!G812,$B$1),"")</f>
        <v/>
      </c>
      <c r="T813" s="17" t="str">
        <f>IF(SUM('Control Sample Data'!H$3:H$98)&gt;10,IF(AND(ISNUMBER('Control Sample Data'!H812),'Control Sample Data'!H812&lt;$B$1,'Control Sample Data'!H812&gt;0),'Control Sample Data'!H812,$B$1),"")</f>
        <v/>
      </c>
      <c r="U813" s="17" t="str">
        <f>IF(SUM('Control Sample Data'!I$3:I$98)&gt;10,IF(AND(ISNUMBER('Control Sample Data'!I812),'Control Sample Data'!I812&lt;$B$1,'Control Sample Data'!I812&gt;0),'Control Sample Data'!I812,$B$1),"")</f>
        <v/>
      </c>
      <c r="V813" s="17" t="str">
        <f>IF(SUM('Control Sample Data'!J$3:J$98)&gt;10,IF(AND(ISNUMBER('Control Sample Data'!J812),'Control Sample Data'!J812&lt;$B$1,'Control Sample Data'!J812&gt;0),'Control Sample Data'!J812,$B$1),"")</f>
        <v/>
      </c>
      <c r="W813" s="17" t="str">
        <f>IF(SUM('Control Sample Data'!K$3:K$98)&gt;10,IF(AND(ISNUMBER('Control Sample Data'!K812),'Control Sample Data'!K812&lt;$B$1,'Control Sample Data'!K812&gt;0),'Control Sample Data'!K812,$B$1),"")</f>
        <v/>
      </c>
      <c r="X813" s="17" t="str">
        <f>IF(SUM('Control Sample Data'!L$3:L$98)&gt;10,IF(AND(ISNUMBER('Control Sample Data'!L812),'Control Sample Data'!L812&lt;$B$1,'Control Sample Data'!L812&gt;0),'Control Sample Data'!L812,$B$1),"")</f>
        <v/>
      </c>
      <c r="Y813" s="17" t="str">
        <f>IF(SUM('Control Sample Data'!M$3:M$98)&gt;10,IF(AND(ISNUMBER('Control Sample Data'!M812),'Control Sample Data'!M812&lt;$B$1,'Control Sample Data'!M812&gt;0),'Control Sample Data'!M812,$B$1),"")</f>
        <v/>
      </c>
      <c r="AT813" s="36" t="str">
        <f t="shared" si="537"/>
        <v/>
      </c>
      <c r="AU813" s="36" t="str">
        <f t="shared" si="538"/>
        <v/>
      </c>
      <c r="AV813" s="36" t="str">
        <f t="shared" si="539"/>
        <v/>
      </c>
      <c r="AW813" s="36" t="str">
        <f t="shared" si="540"/>
        <v/>
      </c>
      <c r="AX813" s="36" t="str">
        <f t="shared" si="541"/>
        <v/>
      </c>
      <c r="AY813" s="36" t="str">
        <f t="shared" si="542"/>
        <v/>
      </c>
      <c r="AZ813" s="36" t="str">
        <f t="shared" si="543"/>
        <v/>
      </c>
      <c r="BA813" s="36" t="str">
        <f t="shared" si="544"/>
        <v/>
      </c>
      <c r="BB813" s="36" t="str">
        <f t="shared" si="545"/>
        <v/>
      </c>
      <c r="BC813" s="36" t="str">
        <f t="shared" si="546"/>
        <v/>
      </c>
      <c r="BD813" s="36" t="str">
        <f t="shared" si="547"/>
        <v/>
      </c>
      <c r="BE813" s="36" t="str">
        <f t="shared" si="548"/>
        <v/>
      </c>
      <c r="BF813" s="36" t="str">
        <f t="shared" si="549"/>
        <v/>
      </c>
      <c r="BG813" s="36" t="str">
        <f t="shared" si="550"/>
        <v/>
      </c>
      <c r="BH813" s="36" t="str">
        <f t="shared" si="551"/>
        <v/>
      </c>
      <c r="BI813" s="36" t="str">
        <f t="shared" si="552"/>
        <v/>
      </c>
      <c r="BJ813" s="36" t="str">
        <f t="shared" si="553"/>
        <v/>
      </c>
      <c r="BK813" s="36" t="str">
        <f t="shared" si="554"/>
        <v/>
      </c>
      <c r="BL813" s="36" t="str">
        <f t="shared" si="555"/>
        <v/>
      </c>
      <c r="BM813" s="36" t="str">
        <f t="shared" si="556"/>
        <v/>
      </c>
      <c r="BN813" s="38" t="e">
        <f t="shared" si="515"/>
        <v>#DIV/0!</v>
      </c>
      <c r="BO813" s="38" t="e">
        <f t="shared" si="516"/>
        <v>#DIV/0!</v>
      </c>
      <c r="BP813" s="39" t="str">
        <f t="shared" si="517"/>
        <v/>
      </c>
      <c r="BQ813" s="39" t="str">
        <f t="shared" si="518"/>
        <v/>
      </c>
      <c r="BR813" s="39" t="str">
        <f t="shared" si="519"/>
        <v/>
      </c>
      <c r="BS813" s="39" t="str">
        <f t="shared" si="520"/>
        <v/>
      </c>
      <c r="BT813" s="39" t="str">
        <f t="shared" si="521"/>
        <v/>
      </c>
      <c r="BU813" s="39" t="str">
        <f t="shared" si="522"/>
        <v/>
      </c>
      <c r="BV813" s="39" t="str">
        <f t="shared" si="523"/>
        <v/>
      </c>
      <c r="BW813" s="39" t="str">
        <f t="shared" si="524"/>
        <v/>
      </c>
      <c r="BX813" s="39" t="str">
        <f t="shared" si="525"/>
        <v/>
      </c>
      <c r="BY813" s="39" t="str">
        <f t="shared" si="526"/>
        <v/>
      </c>
      <c r="BZ813" s="39" t="str">
        <f t="shared" si="527"/>
        <v/>
      </c>
      <c r="CA813" s="39" t="str">
        <f t="shared" si="528"/>
        <v/>
      </c>
      <c r="CB813" s="39" t="str">
        <f t="shared" si="529"/>
        <v/>
      </c>
      <c r="CC813" s="39" t="str">
        <f t="shared" si="530"/>
        <v/>
      </c>
      <c r="CD813" s="39" t="str">
        <f t="shared" si="531"/>
        <v/>
      </c>
      <c r="CE813" s="39" t="str">
        <f t="shared" si="532"/>
        <v/>
      </c>
      <c r="CF813" s="39" t="str">
        <f t="shared" si="533"/>
        <v/>
      </c>
      <c r="CG813" s="39" t="str">
        <f t="shared" si="534"/>
        <v/>
      </c>
      <c r="CH813" s="39" t="str">
        <f t="shared" si="535"/>
        <v/>
      </c>
      <c r="CI813" s="39" t="str">
        <f t="shared" si="536"/>
        <v/>
      </c>
    </row>
    <row r="814" spans="1:87">
      <c r="A814" s="18"/>
      <c r="B814" s="15" t="str">
        <f>'Gene Table'!E813</f>
        <v>hsa-miR-3135a</v>
      </c>
      <c r="C814" s="15" t="str">
        <f>'Gene Table'!B813</f>
        <v>B19</v>
      </c>
      <c r="D814" s="16" t="str">
        <f>IF(SUM('Test Sample Data'!D$3:D$98)&gt;10,IF(AND(ISNUMBER('Test Sample Data'!D813),'Test Sample Data'!D813&lt;$B$1,'Test Sample Data'!D813&gt;0),'Test Sample Data'!D813,$B$1),"")</f>
        <v/>
      </c>
      <c r="E814" s="17" t="str">
        <f>IF(SUM('Test Sample Data'!E$3:E$98)&gt;10,IF(AND(ISNUMBER('Test Sample Data'!E813),'Test Sample Data'!E813&lt;$B$1,'Test Sample Data'!E813&gt;0),'Test Sample Data'!E813,$B$1),"")</f>
        <v/>
      </c>
      <c r="F814" s="17" t="str">
        <f>IF(SUM('Test Sample Data'!F$3:F$98)&gt;10,IF(AND(ISNUMBER('Test Sample Data'!F813),'Test Sample Data'!F813&lt;$B$1,'Test Sample Data'!F813&gt;0),'Test Sample Data'!F813,$B$1),"")</f>
        <v/>
      </c>
      <c r="G814" s="17" t="str">
        <f>IF(SUM('Test Sample Data'!G$3:G$98)&gt;10,IF(AND(ISNUMBER('Test Sample Data'!G813),'Test Sample Data'!G813&lt;$B$1,'Test Sample Data'!G813&gt;0),'Test Sample Data'!G813,$B$1),"")</f>
        <v/>
      </c>
      <c r="H814" s="17" t="str">
        <f>IF(SUM('Test Sample Data'!H$3:H$98)&gt;10,IF(AND(ISNUMBER('Test Sample Data'!H813),'Test Sample Data'!H813&lt;$B$1,'Test Sample Data'!H813&gt;0),'Test Sample Data'!H813,$B$1),"")</f>
        <v/>
      </c>
      <c r="I814" s="17" t="str">
        <f>IF(SUM('Test Sample Data'!I$3:I$98)&gt;10,IF(AND(ISNUMBER('Test Sample Data'!I813),'Test Sample Data'!I813&lt;$B$1,'Test Sample Data'!I813&gt;0),'Test Sample Data'!I813,$B$1),"")</f>
        <v/>
      </c>
      <c r="J814" s="17" t="str">
        <f>IF(SUM('Test Sample Data'!J$3:J$98)&gt;10,IF(AND(ISNUMBER('Test Sample Data'!J813),'Test Sample Data'!J813&lt;$B$1,'Test Sample Data'!J813&gt;0),'Test Sample Data'!J813,$B$1),"")</f>
        <v/>
      </c>
      <c r="K814" s="17" t="str">
        <f>IF(SUM('Test Sample Data'!K$3:K$98)&gt;10,IF(AND(ISNUMBER('Test Sample Data'!K813),'Test Sample Data'!K813&lt;$B$1,'Test Sample Data'!K813&gt;0),'Test Sample Data'!K813,$B$1),"")</f>
        <v/>
      </c>
      <c r="L814" s="17" t="str">
        <f>IF(SUM('Test Sample Data'!L$3:L$98)&gt;10,IF(AND(ISNUMBER('Test Sample Data'!L813),'Test Sample Data'!L813&lt;$B$1,'Test Sample Data'!L813&gt;0),'Test Sample Data'!L813,$B$1),"")</f>
        <v/>
      </c>
      <c r="M814" s="17" t="str">
        <f>IF(SUM('Test Sample Data'!M$3:M$98)&gt;10,IF(AND(ISNUMBER('Test Sample Data'!M813),'Test Sample Data'!M813&lt;$B$1,'Test Sample Data'!M813&gt;0),'Test Sample Data'!M813,$B$1),"")</f>
        <v/>
      </c>
      <c r="N814" s="17" t="str">
        <f>'Gene Table'!E813</f>
        <v>hsa-miR-3135a</v>
      </c>
      <c r="O814" s="17" t="str">
        <f>'Gene Table'!B813</f>
        <v>B19</v>
      </c>
      <c r="P814" s="17" t="str">
        <f>IF(SUM('Control Sample Data'!D$3:D$98)&gt;10,IF(AND(ISNUMBER('Control Sample Data'!D813),'Control Sample Data'!D813&lt;$B$1,'Control Sample Data'!D813&gt;0),'Control Sample Data'!D813,$B$1),"")</f>
        <v/>
      </c>
      <c r="Q814" s="17" t="str">
        <f>IF(SUM('Control Sample Data'!E$3:E$98)&gt;10,IF(AND(ISNUMBER('Control Sample Data'!E813),'Control Sample Data'!E813&lt;$B$1,'Control Sample Data'!E813&gt;0),'Control Sample Data'!E813,$B$1),"")</f>
        <v/>
      </c>
      <c r="R814" s="17" t="str">
        <f>IF(SUM('Control Sample Data'!F$3:F$98)&gt;10,IF(AND(ISNUMBER('Control Sample Data'!F813),'Control Sample Data'!F813&lt;$B$1,'Control Sample Data'!F813&gt;0),'Control Sample Data'!F813,$B$1),"")</f>
        <v/>
      </c>
      <c r="S814" s="17" t="str">
        <f>IF(SUM('Control Sample Data'!G$3:G$98)&gt;10,IF(AND(ISNUMBER('Control Sample Data'!G813),'Control Sample Data'!G813&lt;$B$1,'Control Sample Data'!G813&gt;0),'Control Sample Data'!G813,$B$1),"")</f>
        <v/>
      </c>
      <c r="T814" s="17" t="str">
        <f>IF(SUM('Control Sample Data'!H$3:H$98)&gt;10,IF(AND(ISNUMBER('Control Sample Data'!H813),'Control Sample Data'!H813&lt;$B$1,'Control Sample Data'!H813&gt;0),'Control Sample Data'!H813,$B$1),"")</f>
        <v/>
      </c>
      <c r="U814" s="17" t="str">
        <f>IF(SUM('Control Sample Data'!I$3:I$98)&gt;10,IF(AND(ISNUMBER('Control Sample Data'!I813),'Control Sample Data'!I813&lt;$B$1,'Control Sample Data'!I813&gt;0),'Control Sample Data'!I813,$B$1),"")</f>
        <v/>
      </c>
      <c r="V814" s="17" t="str">
        <f>IF(SUM('Control Sample Data'!J$3:J$98)&gt;10,IF(AND(ISNUMBER('Control Sample Data'!J813),'Control Sample Data'!J813&lt;$B$1,'Control Sample Data'!J813&gt;0),'Control Sample Data'!J813,$B$1),"")</f>
        <v/>
      </c>
      <c r="W814" s="17" t="str">
        <f>IF(SUM('Control Sample Data'!K$3:K$98)&gt;10,IF(AND(ISNUMBER('Control Sample Data'!K813),'Control Sample Data'!K813&lt;$B$1,'Control Sample Data'!K813&gt;0),'Control Sample Data'!K813,$B$1),"")</f>
        <v/>
      </c>
      <c r="X814" s="17" t="str">
        <f>IF(SUM('Control Sample Data'!L$3:L$98)&gt;10,IF(AND(ISNUMBER('Control Sample Data'!L813),'Control Sample Data'!L813&lt;$B$1,'Control Sample Data'!L813&gt;0),'Control Sample Data'!L813,$B$1),"")</f>
        <v/>
      </c>
      <c r="Y814" s="17" t="str">
        <f>IF(SUM('Control Sample Data'!M$3:M$98)&gt;10,IF(AND(ISNUMBER('Control Sample Data'!M813),'Control Sample Data'!M813&lt;$B$1,'Control Sample Data'!M813&gt;0),'Control Sample Data'!M813,$B$1),"")</f>
        <v/>
      </c>
      <c r="AT814" s="36" t="str">
        <f t="shared" si="537"/>
        <v/>
      </c>
      <c r="AU814" s="36" t="str">
        <f t="shared" si="538"/>
        <v/>
      </c>
      <c r="AV814" s="36" t="str">
        <f t="shared" si="539"/>
        <v/>
      </c>
      <c r="AW814" s="36" t="str">
        <f t="shared" si="540"/>
        <v/>
      </c>
      <c r="AX814" s="36" t="str">
        <f t="shared" si="541"/>
        <v/>
      </c>
      <c r="AY814" s="36" t="str">
        <f t="shared" si="542"/>
        <v/>
      </c>
      <c r="AZ814" s="36" t="str">
        <f t="shared" si="543"/>
        <v/>
      </c>
      <c r="BA814" s="36" t="str">
        <f t="shared" si="544"/>
        <v/>
      </c>
      <c r="BB814" s="36" t="str">
        <f t="shared" si="545"/>
        <v/>
      </c>
      <c r="BC814" s="36" t="str">
        <f t="shared" si="546"/>
        <v/>
      </c>
      <c r="BD814" s="36" t="str">
        <f t="shared" si="547"/>
        <v/>
      </c>
      <c r="BE814" s="36" t="str">
        <f t="shared" si="548"/>
        <v/>
      </c>
      <c r="BF814" s="36" t="str">
        <f t="shared" si="549"/>
        <v/>
      </c>
      <c r="BG814" s="36" t="str">
        <f t="shared" si="550"/>
        <v/>
      </c>
      <c r="BH814" s="36" t="str">
        <f t="shared" si="551"/>
        <v/>
      </c>
      <c r="BI814" s="36" t="str">
        <f t="shared" si="552"/>
        <v/>
      </c>
      <c r="BJ814" s="36" t="str">
        <f t="shared" si="553"/>
        <v/>
      </c>
      <c r="BK814" s="36" t="str">
        <f t="shared" si="554"/>
        <v/>
      </c>
      <c r="BL814" s="36" t="str">
        <f t="shared" si="555"/>
        <v/>
      </c>
      <c r="BM814" s="36" t="str">
        <f t="shared" si="556"/>
        <v/>
      </c>
      <c r="BN814" s="38" t="e">
        <f t="shared" si="515"/>
        <v>#DIV/0!</v>
      </c>
      <c r="BO814" s="38" t="e">
        <f t="shared" si="516"/>
        <v>#DIV/0!</v>
      </c>
      <c r="BP814" s="39" t="str">
        <f t="shared" si="517"/>
        <v/>
      </c>
      <c r="BQ814" s="39" t="str">
        <f t="shared" si="518"/>
        <v/>
      </c>
      <c r="BR814" s="39" t="str">
        <f t="shared" si="519"/>
        <v/>
      </c>
      <c r="BS814" s="39" t="str">
        <f t="shared" si="520"/>
        <v/>
      </c>
      <c r="BT814" s="39" t="str">
        <f t="shared" si="521"/>
        <v/>
      </c>
      <c r="BU814" s="39" t="str">
        <f t="shared" si="522"/>
        <v/>
      </c>
      <c r="BV814" s="39" t="str">
        <f t="shared" si="523"/>
        <v/>
      </c>
      <c r="BW814" s="39" t="str">
        <f t="shared" si="524"/>
        <v/>
      </c>
      <c r="BX814" s="39" t="str">
        <f t="shared" si="525"/>
        <v/>
      </c>
      <c r="BY814" s="39" t="str">
        <f t="shared" si="526"/>
        <v/>
      </c>
      <c r="BZ814" s="39" t="str">
        <f t="shared" si="527"/>
        <v/>
      </c>
      <c r="CA814" s="39" t="str">
        <f t="shared" si="528"/>
        <v/>
      </c>
      <c r="CB814" s="39" t="str">
        <f t="shared" si="529"/>
        <v/>
      </c>
      <c r="CC814" s="39" t="str">
        <f t="shared" si="530"/>
        <v/>
      </c>
      <c r="CD814" s="39" t="str">
        <f t="shared" si="531"/>
        <v/>
      </c>
      <c r="CE814" s="39" t="str">
        <f t="shared" si="532"/>
        <v/>
      </c>
      <c r="CF814" s="39" t="str">
        <f t="shared" si="533"/>
        <v/>
      </c>
      <c r="CG814" s="39" t="str">
        <f t="shared" si="534"/>
        <v/>
      </c>
      <c r="CH814" s="39" t="str">
        <f t="shared" si="535"/>
        <v/>
      </c>
      <c r="CI814" s="39" t="str">
        <f t="shared" si="536"/>
        <v/>
      </c>
    </row>
    <row r="815" spans="1:87">
      <c r="A815" s="18"/>
      <c r="B815" s="15" t="str">
        <f>'Gene Table'!E814</f>
        <v>hsa-miR-3606</v>
      </c>
      <c r="C815" s="15" t="str">
        <f>'Gene Table'!B814</f>
        <v>B20</v>
      </c>
      <c r="D815" s="16" t="str">
        <f>IF(SUM('Test Sample Data'!D$3:D$98)&gt;10,IF(AND(ISNUMBER('Test Sample Data'!D814),'Test Sample Data'!D814&lt;$B$1,'Test Sample Data'!D814&gt;0),'Test Sample Data'!D814,$B$1),"")</f>
        <v/>
      </c>
      <c r="E815" s="17" t="str">
        <f>IF(SUM('Test Sample Data'!E$3:E$98)&gt;10,IF(AND(ISNUMBER('Test Sample Data'!E814),'Test Sample Data'!E814&lt;$B$1,'Test Sample Data'!E814&gt;0),'Test Sample Data'!E814,$B$1),"")</f>
        <v/>
      </c>
      <c r="F815" s="17" t="str">
        <f>IF(SUM('Test Sample Data'!F$3:F$98)&gt;10,IF(AND(ISNUMBER('Test Sample Data'!F814),'Test Sample Data'!F814&lt;$B$1,'Test Sample Data'!F814&gt;0),'Test Sample Data'!F814,$B$1),"")</f>
        <v/>
      </c>
      <c r="G815" s="17" t="str">
        <f>IF(SUM('Test Sample Data'!G$3:G$98)&gt;10,IF(AND(ISNUMBER('Test Sample Data'!G814),'Test Sample Data'!G814&lt;$B$1,'Test Sample Data'!G814&gt;0),'Test Sample Data'!G814,$B$1),"")</f>
        <v/>
      </c>
      <c r="H815" s="17" t="str">
        <f>IF(SUM('Test Sample Data'!H$3:H$98)&gt;10,IF(AND(ISNUMBER('Test Sample Data'!H814),'Test Sample Data'!H814&lt;$B$1,'Test Sample Data'!H814&gt;0),'Test Sample Data'!H814,$B$1),"")</f>
        <v/>
      </c>
      <c r="I815" s="17" t="str">
        <f>IF(SUM('Test Sample Data'!I$3:I$98)&gt;10,IF(AND(ISNUMBER('Test Sample Data'!I814),'Test Sample Data'!I814&lt;$B$1,'Test Sample Data'!I814&gt;0),'Test Sample Data'!I814,$B$1),"")</f>
        <v/>
      </c>
      <c r="J815" s="17" t="str">
        <f>IF(SUM('Test Sample Data'!J$3:J$98)&gt;10,IF(AND(ISNUMBER('Test Sample Data'!J814),'Test Sample Data'!J814&lt;$B$1,'Test Sample Data'!J814&gt;0),'Test Sample Data'!J814,$B$1),"")</f>
        <v/>
      </c>
      <c r="K815" s="17" t="str">
        <f>IF(SUM('Test Sample Data'!K$3:K$98)&gt;10,IF(AND(ISNUMBER('Test Sample Data'!K814),'Test Sample Data'!K814&lt;$B$1,'Test Sample Data'!K814&gt;0),'Test Sample Data'!K814,$B$1),"")</f>
        <v/>
      </c>
      <c r="L815" s="17" t="str">
        <f>IF(SUM('Test Sample Data'!L$3:L$98)&gt;10,IF(AND(ISNUMBER('Test Sample Data'!L814),'Test Sample Data'!L814&lt;$B$1,'Test Sample Data'!L814&gt;0),'Test Sample Data'!L814,$B$1),"")</f>
        <v/>
      </c>
      <c r="M815" s="17" t="str">
        <f>IF(SUM('Test Sample Data'!M$3:M$98)&gt;10,IF(AND(ISNUMBER('Test Sample Data'!M814),'Test Sample Data'!M814&lt;$B$1,'Test Sample Data'!M814&gt;0),'Test Sample Data'!M814,$B$1),"")</f>
        <v/>
      </c>
      <c r="N815" s="17" t="str">
        <f>'Gene Table'!E814</f>
        <v>hsa-miR-3606</v>
      </c>
      <c r="O815" s="17" t="str">
        <f>'Gene Table'!B814</f>
        <v>B20</v>
      </c>
      <c r="P815" s="17" t="str">
        <f>IF(SUM('Control Sample Data'!D$3:D$98)&gt;10,IF(AND(ISNUMBER('Control Sample Data'!D814),'Control Sample Data'!D814&lt;$B$1,'Control Sample Data'!D814&gt;0),'Control Sample Data'!D814,$B$1),"")</f>
        <v/>
      </c>
      <c r="Q815" s="17" t="str">
        <f>IF(SUM('Control Sample Data'!E$3:E$98)&gt;10,IF(AND(ISNUMBER('Control Sample Data'!E814),'Control Sample Data'!E814&lt;$B$1,'Control Sample Data'!E814&gt;0),'Control Sample Data'!E814,$B$1),"")</f>
        <v/>
      </c>
      <c r="R815" s="17" t="str">
        <f>IF(SUM('Control Sample Data'!F$3:F$98)&gt;10,IF(AND(ISNUMBER('Control Sample Data'!F814),'Control Sample Data'!F814&lt;$B$1,'Control Sample Data'!F814&gt;0),'Control Sample Data'!F814,$B$1),"")</f>
        <v/>
      </c>
      <c r="S815" s="17" t="str">
        <f>IF(SUM('Control Sample Data'!G$3:G$98)&gt;10,IF(AND(ISNUMBER('Control Sample Data'!G814),'Control Sample Data'!G814&lt;$B$1,'Control Sample Data'!G814&gt;0),'Control Sample Data'!G814,$B$1),"")</f>
        <v/>
      </c>
      <c r="T815" s="17" t="str">
        <f>IF(SUM('Control Sample Data'!H$3:H$98)&gt;10,IF(AND(ISNUMBER('Control Sample Data'!H814),'Control Sample Data'!H814&lt;$B$1,'Control Sample Data'!H814&gt;0),'Control Sample Data'!H814,$B$1),"")</f>
        <v/>
      </c>
      <c r="U815" s="17" t="str">
        <f>IF(SUM('Control Sample Data'!I$3:I$98)&gt;10,IF(AND(ISNUMBER('Control Sample Data'!I814),'Control Sample Data'!I814&lt;$B$1,'Control Sample Data'!I814&gt;0),'Control Sample Data'!I814,$B$1),"")</f>
        <v/>
      </c>
      <c r="V815" s="17" t="str">
        <f>IF(SUM('Control Sample Data'!J$3:J$98)&gt;10,IF(AND(ISNUMBER('Control Sample Data'!J814),'Control Sample Data'!J814&lt;$B$1,'Control Sample Data'!J814&gt;0),'Control Sample Data'!J814,$B$1),"")</f>
        <v/>
      </c>
      <c r="W815" s="17" t="str">
        <f>IF(SUM('Control Sample Data'!K$3:K$98)&gt;10,IF(AND(ISNUMBER('Control Sample Data'!K814),'Control Sample Data'!K814&lt;$B$1,'Control Sample Data'!K814&gt;0),'Control Sample Data'!K814,$B$1),"")</f>
        <v/>
      </c>
      <c r="X815" s="17" t="str">
        <f>IF(SUM('Control Sample Data'!L$3:L$98)&gt;10,IF(AND(ISNUMBER('Control Sample Data'!L814),'Control Sample Data'!L814&lt;$B$1,'Control Sample Data'!L814&gt;0),'Control Sample Data'!L814,$B$1),"")</f>
        <v/>
      </c>
      <c r="Y815" s="17" t="str">
        <f>IF(SUM('Control Sample Data'!M$3:M$98)&gt;10,IF(AND(ISNUMBER('Control Sample Data'!M814),'Control Sample Data'!M814&lt;$B$1,'Control Sample Data'!M814&gt;0),'Control Sample Data'!M814,$B$1),"")</f>
        <v/>
      </c>
      <c r="AT815" s="36" t="str">
        <f t="shared" si="537"/>
        <v/>
      </c>
      <c r="AU815" s="36" t="str">
        <f t="shared" si="538"/>
        <v/>
      </c>
      <c r="AV815" s="36" t="str">
        <f t="shared" si="539"/>
        <v/>
      </c>
      <c r="AW815" s="36" t="str">
        <f t="shared" si="540"/>
        <v/>
      </c>
      <c r="AX815" s="36" t="str">
        <f t="shared" si="541"/>
        <v/>
      </c>
      <c r="AY815" s="36" t="str">
        <f t="shared" si="542"/>
        <v/>
      </c>
      <c r="AZ815" s="36" t="str">
        <f t="shared" si="543"/>
        <v/>
      </c>
      <c r="BA815" s="36" t="str">
        <f t="shared" si="544"/>
        <v/>
      </c>
      <c r="BB815" s="36" t="str">
        <f t="shared" si="545"/>
        <v/>
      </c>
      <c r="BC815" s="36" t="str">
        <f t="shared" si="546"/>
        <v/>
      </c>
      <c r="BD815" s="36" t="str">
        <f t="shared" si="547"/>
        <v/>
      </c>
      <c r="BE815" s="36" t="str">
        <f t="shared" si="548"/>
        <v/>
      </c>
      <c r="BF815" s="36" t="str">
        <f t="shared" si="549"/>
        <v/>
      </c>
      <c r="BG815" s="36" t="str">
        <f t="shared" si="550"/>
        <v/>
      </c>
      <c r="BH815" s="36" t="str">
        <f t="shared" si="551"/>
        <v/>
      </c>
      <c r="BI815" s="36" t="str">
        <f t="shared" si="552"/>
        <v/>
      </c>
      <c r="BJ815" s="36" t="str">
        <f t="shared" si="553"/>
        <v/>
      </c>
      <c r="BK815" s="36" t="str">
        <f t="shared" si="554"/>
        <v/>
      </c>
      <c r="BL815" s="36" t="str">
        <f t="shared" si="555"/>
        <v/>
      </c>
      <c r="BM815" s="36" t="str">
        <f t="shared" si="556"/>
        <v/>
      </c>
      <c r="BN815" s="38" t="e">
        <f t="shared" si="515"/>
        <v>#DIV/0!</v>
      </c>
      <c r="BO815" s="38" t="e">
        <f t="shared" si="516"/>
        <v>#DIV/0!</v>
      </c>
      <c r="BP815" s="39" t="str">
        <f t="shared" si="517"/>
        <v/>
      </c>
      <c r="BQ815" s="39" t="str">
        <f t="shared" si="518"/>
        <v/>
      </c>
      <c r="BR815" s="39" t="str">
        <f t="shared" si="519"/>
        <v/>
      </c>
      <c r="BS815" s="39" t="str">
        <f t="shared" si="520"/>
        <v/>
      </c>
      <c r="BT815" s="39" t="str">
        <f t="shared" si="521"/>
        <v/>
      </c>
      <c r="BU815" s="39" t="str">
        <f t="shared" si="522"/>
        <v/>
      </c>
      <c r="BV815" s="39" t="str">
        <f t="shared" si="523"/>
        <v/>
      </c>
      <c r="BW815" s="39" t="str">
        <f t="shared" si="524"/>
        <v/>
      </c>
      <c r="BX815" s="39" t="str">
        <f t="shared" si="525"/>
        <v/>
      </c>
      <c r="BY815" s="39" t="str">
        <f t="shared" si="526"/>
        <v/>
      </c>
      <c r="BZ815" s="39" t="str">
        <f t="shared" si="527"/>
        <v/>
      </c>
      <c r="CA815" s="39" t="str">
        <f t="shared" si="528"/>
        <v/>
      </c>
      <c r="CB815" s="39" t="str">
        <f t="shared" si="529"/>
        <v/>
      </c>
      <c r="CC815" s="39" t="str">
        <f t="shared" si="530"/>
        <v/>
      </c>
      <c r="CD815" s="39" t="str">
        <f t="shared" si="531"/>
        <v/>
      </c>
      <c r="CE815" s="39" t="str">
        <f t="shared" si="532"/>
        <v/>
      </c>
      <c r="CF815" s="39" t="str">
        <f t="shared" si="533"/>
        <v/>
      </c>
      <c r="CG815" s="39" t="str">
        <f t="shared" si="534"/>
        <v/>
      </c>
      <c r="CH815" s="39" t="str">
        <f t="shared" si="535"/>
        <v/>
      </c>
      <c r="CI815" s="39" t="str">
        <f t="shared" si="536"/>
        <v/>
      </c>
    </row>
    <row r="816" spans="1:87">
      <c r="A816" s="18"/>
      <c r="B816" s="15" t="str">
        <f>'Gene Table'!E815</f>
        <v>hsa-miR-3137</v>
      </c>
      <c r="C816" s="15" t="str">
        <f>'Gene Table'!B815</f>
        <v>B21</v>
      </c>
      <c r="D816" s="16" t="str">
        <f>IF(SUM('Test Sample Data'!D$3:D$98)&gt;10,IF(AND(ISNUMBER('Test Sample Data'!D815),'Test Sample Data'!D815&lt;$B$1,'Test Sample Data'!D815&gt;0),'Test Sample Data'!D815,$B$1),"")</f>
        <v/>
      </c>
      <c r="E816" s="17" t="str">
        <f>IF(SUM('Test Sample Data'!E$3:E$98)&gt;10,IF(AND(ISNUMBER('Test Sample Data'!E815),'Test Sample Data'!E815&lt;$B$1,'Test Sample Data'!E815&gt;0),'Test Sample Data'!E815,$B$1),"")</f>
        <v/>
      </c>
      <c r="F816" s="17" t="str">
        <f>IF(SUM('Test Sample Data'!F$3:F$98)&gt;10,IF(AND(ISNUMBER('Test Sample Data'!F815),'Test Sample Data'!F815&lt;$B$1,'Test Sample Data'!F815&gt;0),'Test Sample Data'!F815,$B$1),"")</f>
        <v/>
      </c>
      <c r="G816" s="17" t="str">
        <f>IF(SUM('Test Sample Data'!G$3:G$98)&gt;10,IF(AND(ISNUMBER('Test Sample Data'!G815),'Test Sample Data'!G815&lt;$B$1,'Test Sample Data'!G815&gt;0),'Test Sample Data'!G815,$B$1),"")</f>
        <v/>
      </c>
      <c r="H816" s="17" t="str">
        <f>IF(SUM('Test Sample Data'!H$3:H$98)&gt;10,IF(AND(ISNUMBER('Test Sample Data'!H815),'Test Sample Data'!H815&lt;$B$1,'Test Sample Data'!H815&gt;0),'Test Sample Data'!H815,$B$1),"")</f>
        <v/>
      </c>
      <c r="I816" s="17" t="str">
        <f>IF(SUM('Test Sample Data'!I$3:I$98)&gt;10,IF(AND(ISNUMBER('Test Sample Data'!I815),'Test Sample Data'!I815&lt;$B$1,'Test Sample Data'!I815&gt;0),'Test Sample Data'!I815,$B$1),"")</f>
        <v/>
      </c>
      <c r="J816" s="17" t="str">
        <f>IF(SUM('Test Sample Data'!J$3:J$98)&gt;10,IF(AND(ISNUMBER('Test Sample Data'!J815),'Test Sample Data'!J815&lt;$B$1,'Test Sample Data'!J815&gt;0),'Test Sample Data'!J815,$B$1),"")</f>
        <v/>
      </c>
      <c r="K816" s="17" t="str">
        <f>IF(SUM('Test Sample Data'!K$3:K$98)&gt;10,IF(AND(ISNUMBER('Test Sample Data'!K815),'Test Sample Data'!K815&lt;$B$1,'Test Sample Data'!K815&gt;0),'Test Sample Data'!K815,$B$1),"")</f>
        <v/>
      </c>
      <c r="L816" s="17" t="str">
        <f>IF(SUM('Test Sample Data'!L$3:L$98)&gt;10,IF(AND(ISNUMBER('Test Sample Data'!L815),'Test Sample Data'!L815&lt;$B$1,'Test Sample Data'!L815&gt;0),'Test Sample Data'!L815,$B$1),"")</f>
        <v/>
      </c>
      <c r="M816" s="17" t="str">
        <f>IF(SUM('Test Sample Data'!M$3:M$98)&gt;10,IF(AND(ISNUMBER('Test Sample Data'!M815),'Test Sample Data'!M815&lt;$B$1,'Test Sample Data'!M815&gt;0),'Test Sample Data'!M815,$B$1),"")</f>
        <v/>
      </c>
      <c r="N816" s="17" t="str">
        <f>'Gene Table'!E815</f>
        <v>hsa-miR-3137</v>
      </c>
      <c r="O816" s="17" t="str">
        <f>'Gene Table'!B815</f>
        <v>B21</v>
      </c>
      <c r="P816" s="17" t="str">
        <f>IF(SUM('Control Sample Data'!D$3:D$98)&gt;10,IF(AND(ISNUMBER('Control Sample Data'!D815),'Control Sample Data'!D815&lt;$B$1,'Control Sample Data'!D815&gt;0),'Control Sample Data'!D815,$B$1),"")</f>
        <v/>
      </c>
      <c r="Q816" s="17" t="str">
        <f>IF(SUM('Control Sample Data'!E$3:E$98)&gt;10,IF(AND(ISNUMBER('Control Sample Data'!E815),'Control Sample Data'!E815&lt;$B$1,'Control Sample Data'!E815&gt;0),'Control Sample Data'!E815,$B$1),"")</f>
        <v/>
      </c>
      <c r="R816" s="17" t="str">
        <f>IF(SUM('Control Sample Data'!F$3:F$98)&gt;10,IF(AND(ISNUMBER('Control Sample Data'!F815),'Control Sample Data'!F815&lt;$B$1,'Control Sample Data'!F815&gt;0),'Control Sample Data'!F815,$B$1),"")</f>
        <v/>
      </c>
      <c r="S816" s="17" t="str">
        <f>IF(SUM('Control Sample Data'!G$3:G$98)&gt;10,IF(AND(ISNUMBER('Control Sample Data'!G815),'Control Sample Data'!G815&lt;$B$1,'Control Sample Data'!G815&gt;0),'Control Sample Data'!G815,$B$1),"")</f>
        <v/>
      </c>
      <c r="T816" s="17" t="str">
        <f>IF(SUM('Control Sample Data'!H$3:H$98)&gt;10,IF(AND(ISNUMBER('Control Sample Data'!H815),'Control Sample Data'!H815&lt;$B$1,'Control Sample Data'!H815&gt;0),'Control Sample Data'!H815,$B$1),"")</f>
        <v/>
      </c>
      <c r="U816" s="17" t="str">
        <f>IF(SUM('Control Sample Data'!I$3:I$98)&gt;10,IF(AND(ISNUMBER('Control Sample Data'!I815),'Control Sample Data'!I815&lt;$B$1,'Control Sample Data'!I815&gt;0),'Control Sample Data'!I815,$B$1),"")</f>
        <v/>
      </c>
      <c r="V816" s="17" t="str">
        <f>IF(SUM('Control Sample Data'!J$3:J$98)&gt;10,IF(AND(ISNUMBER('Control Sample Data'!J815),'Control Sample Data'!J815&lt;$B$1,'Control Sample Data'!J815&gt;0),'Control Sample Data'!J815,$B$1),"")</f>
        <v/>
      </c>
      <c r="W816" s="17" t="str">
        <f>IF(SUM('Control Sample Data'!K$3:K$98)&gt;10,IF(AND(ISNUMBER('Control Sample Data'!K815),'Control Sample Data'!K815&lt;$B$1,'Control Sample Data'!K815&gt;0),'Control Sample Data'!K815,$B$1),"")</f>
        <v/>
      </c>
      <c r="X816" s="17" t="str">
        <f>IF(SUM('Control Sample Data'!L$3:L$98)&gt;10,IF(AND(ISNUMBER('Control Sample Data'!L815),'Control Sample Data'!L815&lt;$B$1,'Control Sample Data'!L815&gt;0),'Control Sample Data'!L815,$B$1),"")</f>
        <v/>
      </c>
      <c r="Y816" s="17" t="str">
        <f>IF(SUM('Control Sample Data'!M$3:M$98)&gt;10,IF(AND(ISNUMBER('Control Sample Data'!M815),'Control Sample Data'!M815&lt;$B$1,'Control Sample Data'!M815&gt;0),'Control Sample Data'!M815,$B$1),"")</f>
        <v/>
      </c>
      <c r="AT816" s="36" t="str">
        <f t="shared" si="537"/>
        <v/>
      </c>
      <c r="AU816" s="36" t="str">
        <f t="shared" si="538"/>
        <v/>
      </c>
      <c r="AV816" s="36" t="str">
        <f t="shared" si="539"/>
        <v/>
      </c>
      <c r="AW816" s="36" t="str">
        <f t="shared" si="540"/>
        <v/>
      </c>
      <c r="AX816" s="36" t="str">
        <f t="shared" si="541"/>
        <v/>
      </c>
      <c r="AY816" s="36" t="str">
        <f t="shared" si="542"/>
        <v/>
      </c>
      <c r="AZ816" s="36" t="str">
        <f t="shared" si="543"/>
        <v/>
      </c>
      <c r="BA816" s="36" t="str">
        <f t="shared" si="544"/>
        <v/>
      </c>
      <c r="BB816" s="36" t="str">
        <f t="shared" si="545"/>
        <v/>
      </c>
      <c r="BC816" s="36" t="str">
        <f t="shared" si="546"/>
        <v/>
      </c>
      <c r="BD816" s="36" t="str">
        <f t="shared" si="547"/>
        <v/>
      </c>
      <c r="BE816" s="36" t="str">
        <f t="shared" si="548"/>
        <v/>
      </c>
      <c r="BF816" s="36" t="str">
        <f t="shared" si="549"/>
        <v/>
      </c>
      <c r="BG816" s="36" t="str">
        <f t="shared" si="550"/>
        <v/>
      </c>
      <c r="BH816" s="36" t="str">
        <f t="shared" si="551"/>
        <v/>
      </c>
      <c r="BI816" s="36" t="str">
        <f t="shared" si="552"/>
        <v/>
      </c>
      <c r="BJ816" s="36" t="str">
        <f t="shared" si="553"/>
        <v/>
      </c>
      <c r="BK816" s="36" t="str">
        <f t="shared" si="554"/>
        <v/>
      </c>
      <c r="BL816" s="36" t="str">
        <f t="shared" si="555"/>
        <v/>
      </c>
      <c r="BM816" s="36" t="str">
        <f t="shared" si="556"/>
        <v/>
      </c>
      <c r="BN816" s="38" t="e">
        <f t="shared" si="515"/>
        <v>#DIV/0!</v>
      </c>
      <c r="BO816" s="38" t="e">
        <f t="shared" si="516"/>
        <v>#DIV/0!</v>
      </c>
      <c r="BP816" s="39" t="str">
        <f t="shared" si="517"/>
        <v/>
      </c>
      <c r="BQ816" s="39" t="str">
        <f t="shared" si="518"/>
        <v/>
      </c>
      <c r="BR816" s="39" t="str">
        <f t="shared" si="519"/>
        <v/>
      </c>
      <c r="BS816" s="39" t="str">
        <f t="shared" si="520"/>
        <v/>
      </c>
      <c r="BT816" s="39" t="str">
        <f t="shared" si="521"/>
        <v/>
      </c>
      <c r="BU816" s="39" t="str">
        <f t="shared" si="522"/>
        <v/>
      </c>
      <c r="BV816" s="39" t="str">
        <f t="shared" si="523"/>
        <v/>
      </c>
      <c r="BW816" s="39" t="str">
        <f t="shared" si="524"/>
        <v/>
      </c>
      <c r="BX816" s="39" t="str">
        <f t="shared" si="525"/>
        <v/>
      </c>
      <c r="BY816" s="39" t="str">
        <f t="shared" si="526"/>
        <v/>
      </c>
      <c r="BZ816" s="39" t="str">
        <f t="shared" si="527"/>
        <v/>
      </c>
      <c r="CA816" s="39" t="str">
        <f t="shared" si="528"/>
        <v/>
      </c>
      <c r="CB816" s="39" t="str">
        <f t="shared" si="529"/>
        <v/>
      </c>
      <c r="CC816" s="39" t="str">
        <f t="shared" si="530"/>
        <v/>
      </c>
      <c r="CD816" s="39" t="str">
        <f t="shared" si="531"/>
        <v/>
      </c>
      <c r="CE816" s="39" t="str">
        <f t="shared" si="532"/>
        <v/>
      </c>
      <c r="CF816" s="39" t="str">
        <f t="shared" si="533"/>
        <v/>
      </c>
      <c r="CG816" s="39" t="str">
        <f t="shared" si="534"/>
        <v/>
      </c>
      <c r="CH816" s="39" t="str">
        <f t="shared" si="535"/>
        <v/>
      </c>
      <c r="CI816" s="39" t="str">
        <f t="shared" si="536"/>
        <v/>
      </c>
    </row>
    <row r="817" spans="1:87">
      <c r="A817" s="18"/>
      <c r="B817" s="15" t="str">
        <f>'Gene Table'!E816</f>
        <v>hsa-miR-3607-5p</v>
      </c>
      <c r="C817" s="15" t="str">
        <f>'Gene Table'!B816</f>
        <v>B22</v>
      </c>
      <c r="D817" s="16" t="str">
        <f>IF(SUM('Test Sample Data'!D$3:D$98)&gt;10,IF(AND(ISNUMBER('Test Sample Data'!D816),'Test Sample Data'!D816&lt;$B$1,'Test Sample Data'!D816&gt;0),'Test Sample Data'!D816,$B$1),"")</f>
        <v/>
      </c>
      <c r="E817" s="17" t="str">
        <f>IF(SUM('Test Sample Data'!E$3:E$98)&gt;10,IF(AND(ISNUMBER('Test Sample Data'!E816),'Test Sample Data'!E816&lt;$B$1,'Test Sample Data'!E816&gt;0),'Test Sample Data'!E816,$B$1),"")</f>
        <v/>
      </c>
      <c r="F817" s="17" t="str">
        <f>IF(SUM('Test Sample Data'!F$3:F$98)&gt;10,IF(AND(ISNUMBER('Test Sample Data'!F816),'Test Sample Data'!F816&lt;$B$1,'Test Sample Data'!F816&gt;0),'Test Sample Data'!F816,$B$1),"")</f>
        <v/>
      </c>
      <c r="G817" s="17" t="str">
        <f>IF(SUM('Test Sample Data'!G$3:G$98)&gt;10,IF(AND(ISNUMBER('Test Sample Data'!G816),'Test Sample Data'!G816&lt;$B$1,'Test Sample Data'!G816&gt;0),'Test Sample Data'!G816,$B$1),"")</f>
        <v/>
      </c>
      <c r="H817" s="17" t="str">
        <f>IF(SUM('Test Sample Data'!H$3:H$98)&gt;10,IF(AND(ISNUMBER('Test Sample Data'!H816),'Test Sample Data'!H816&lt;$B$1,'Test Sample Data'!H816&gt;0),'Test Sample Data'!H816,$B$1),"")</f>
        <v/>
      </c>
      <c r="I817" s="17" t="str">
        <f>IF(SUM('Test Sample Data'!I$3:I$98)&gt;10,IF(AND(ISNUMBER('Test Sample Data'!I816),'Test Sample Data'!I816&lt;$B$1,'Test Sample Data'!I816&gt;0),'Test Sample Data'!I816,$B$1),"")</f>
        <v/>
      </c>
      <c r="J817" s="17" t="str">
        <f>IF(SUM('Test Sample Data'!J$3:J$98)&gt;10,IF(AND(ISNUMBER('Test Sample Data'!J816),'Test Sample Data'!J816&lt;$B$1,'Test Sample Data'!J816&gt;0),'Test Sample Data'!J816,$B$1),"")</f>
        <v/>
      </c>
      <c r="K817" s="17" t="str">
        <f>IF(SUM('Test Sample Data'!K$3:K$98)&gt;10,IF(AND(ISNUMBER('Test Sample Data'!K816),'Test Sample Data'!K816&lt;$B$1,'Test Sample Data'!K816&gt;0),'Test Sample Data'!K816,$B$1),"")</f>
        <v/>
      </c>
      <c r="L817" s="17" t="str">
        <f>IF(SUM('Test Sample Data'!L$3:L$98)&gt;10,IF(AND(ISNUMBER('Test Sample Data'!L816),'Test Sample Data'!L816&lt;$B$1,'Test Sample Data'!L816&gt;0),'Test Sample Data'!L816,$B$1),"")</f>
        <v/>
      </c>
      <c r="M817" s="17" t="str">
        <f>IF(SUM('Test Sample Data'!M$3:M$98)&gt;10,IF(AND(ISNUMBER('Test Sample Data'!M816),'Test Sample Data'!M816&lt;$B$1,'Test Sample Data'!M816&gt;0),'Test Sample Data'!M816,$B$1),"")</f>
        <v/>
      </c>
      <c r="N817" s="17" t="str">
        <f>'Gene Table'!E816</f>
        <v>hsa-miR-3607-5p</v>
      </c>
      <c r="O817" s="17" t="str">
        <f>'Gene Table'!B816</f>
        <v>B22</v>
      </c>
      <c r="P817" s="17" t="str">
        <f>IF(SUM('Control Sample Data'!D$3:D$98)&gt;10,IF(AND(ISNUMBER('Control Sample Data'!D816),'Control Sample Data'!D816&lt;$B$1,'Control Sample Data'!D816&gt;0),'Control Sample Data'!D816,$B$1),"")</f>
        <v/>
      </c>
      <c r="Q817" s="17" t="str">
        <f>IF(SUM('Control Sample Data'!E$3:E$98)&gt;10,IF(AND(ISNUMBER('Control Sample Data'!E816),'Control Sample Data'!E816&lt;$B$1,'Control Sample Data'!E816&gt;0),'Control Sample Data'!E816,$B$1),"")</f>
        <v/>
      </c>
      <c r="R817" s="17" t="str">
        <f>IF(SUM('Control Sample Data'!F$3:F$98)&gt;10,IF(AND(ISNUMBER('Control Sample Data'!F816),'Control Sample Data'!F816&lt;$B$1,'Control Sample Data'!F816&gt;0),'Control Sample Data'!F816,$B$1),"")</f>
        <v/>
      </c>
      <c r="S817" s="17" t="str">
        <f>IF(SUM('Control Sample Data'!G$3:G$98)&gt;10,IF(AND(ISNUMBER('Control Sample Data'!G816),'Control Sample Data'!G816&lt;$B$1,'Control Sample Data'!G816&gt;0),'Control Sample Data'!G816,$B$1),"")</f>
        <v/>
      </c>
      <c r="T817" s="17" t="str">
        <f>IF(SUM('Control Sample Data'!H$3:H$98)&gt;10,IF(AND(ISNUMBER('Control Sample Data'!H816),'Control Sample Data'!H816&lt;$B$1,'Control Sample Data'!H816&gt;0),'Control Sample Data'!H816,$B$1),"")</f>
        <v/>
      </c>
      <c r="U817" s="17" t="str">
        <f>IF(SUM('Control Sample Data'!I$3:I$98)&gt;10,IF(AND(ISNUMBER('Control Sample Data'!I816),'Control Sample Data'!I816&lt;$B$1,'Control Sample Data'!I816&gt;0),'Control Sample Data'!I816,$B$1),"")</f>
        <v/>
      </c>
      <c r="V817" s="17" t="str">
        <f>IF(SUM('Control Sample Data'!J$3:J$98)&gt;10,IF(AND(ISNUMBER('Control Sample Data'!J816),'Control Sample Data'!J816&lt;$B$1,'Control Sample Data'!J816&gt;0),'Control Sample Data'!J816,$B$1),"")</f>
        <v/>
      </c>
      <c r="W817" s="17" t="str">
        <f>IF(SUM('Control Sample Data'!K$3:K$98)&gt;10,IF(AND(ISNUMBER('Control Sample Data'!K816),'Control Sample Data'!K816&lt;$B$1,'Control Sample Data'!K816&gt;0),'Control Sample Data'!K816,$B$1),"")</f>
        <v/>
      </c>
      <c r="X817" s="17" t="str">
        <f>IF(SUM('Control Sample Data'!L$3:L$98)&gt;10,IF(AND(ISNUMBER('Control Sample Data'!L816),'Control Sample Data'!L816&lt;$B$1,'Control Sample Data'!L816&gt;0),'Control Sample Data'!L816,$B$1),"")</f>
        <v/>
      </c>
      <c r="Y817" s="17" t="str">
        <f>IF(SUM('Control Sample Data'!M$3:M$98)&gt;10,IF(AND(ISNUMBER('Control Sample Data'!M816),'Control Sample Data'!M816&lt;$B$1,'Control Sample Data'!M816&gt;0),'Control Sample Data'!M816,$B$1),"")</f>
        <v/>
      </c>
      <c r="AT817" s="36" t="str">
        <f t="shared" si="537"/>
        <v/>
      </c>
      <c r="AU817" s="36" t="str">
        <f t="shared" si="538"/>
        <v/>
      </c>
      <c r="AV817" s="36" t="str">
        <f t="shared" si="539"/>
        <v/>
      </c>
      <c r="AW817" s="36" t="str">
        <f t="shared" si="540"/>
        <v/>
      </c>
      <c r="AX817" s="36" t="str">
        <f t="shared" si="541"/>
        <v/>
      </c>
      <c r="AY817" s="36" t="str">
        <f t="shared" si="542"/>
        <v/>
      </c>
      <c r="AZ817" s="36" t="str">
        <f t="shared" si="543"/>
        <v/>
      </c>
      <c r="BA817" s="36" t="str">
        <f t="shared" si="544"/>
        <v/>
      </c>
      <c r="BB817" s="36" t="str">
        <f t="shared" si="545"/>
        <v/>
      </c>
      <c r="BC817" s="36" t="str">
        <f t="shared" si="546"/>
        <v/>
      </c>
      <c r="BD817" s="36" t="str">
        <f t="shared" si="547"/>
        <v/>
      </c>
      <c r="BE817" s="36" t="str">
        <f t="shared" si="548"/>
        <v/>
      </c>
      <c r="BF817" s="36" t="str">
        <f t="shared" si="549"/>
        <v/>
      </c>
      <c r="BG817" s="36" t="str">
        <f t="shared" si="550"/>
        <v/>
      </c>
      <c r="BH817" s="36" t="str">
        <f t="shared" si="551"/>
        <v/>
      </c>
      <c r="BI817" s="36" t="str">
        <f t="shared" si="552"/>
        <v/>
      </c>
      <c r="BJ817" s="36" t="str">
        <f t="shared" si="553"/>
        <v/>
      </c>
      <c r="BK817" s="36" t="str">
        <f t="shared" si="554"/>
        <v/>
      </c>
      <c r="BL817" s="36" t="str">
        <f t="shared" si="555"/>
        <v/>
      </c>
      <c r="BM817" s="36" t="str">
        <f t="shared" si="556"/>
        <v/>
      </c>
      <c r="BN817" s="38" t="e">
        <f t="shared" si="515"/>
        <v>#DIV/0!</v>
      </c>
      <c r="BO817" s="38" t="e">
        <f t="shared" si="516"/>
        <v>#DIV/0!</v>
      </c>
      <c r="BP817" s="39" t="str">
        <f t="shared" si="517"/>
        <v/>
      </c>
      <c r="BQ817" s="39" t="str">
        <f t="shared" si="518"/>
        <v/>
      </c>
      <c r="BR817" s="39" t="str">
        <f t="shared" si="519"/>
        <v/>
      </c>
      <c r="BS817" s="39" t="str">
        <f t="shared" si="520"/>
        <v/>
      </c>
      <c r="BT817" s="39" t="str">
        <f t="shared" si="521"/>
        <v/>
      </c>
      <c r="BU817" s="39" t="str">
        <f t="shared" si="522"/>
        <v/>
      </c>
      <c r="BV817" s="39" t="str">
        <f t="shared" si="523"/>
        <v/>
      </c>
      <c r="BW817" s="39" t="str">
        <f t="shared" si="524"/>
        <v/>
      </c>
      <c r="BX817" s="39" t="str">
        <f t="shared" si="525"/>
        <v/>
      </c>
      <c r="BY817" s="39" t="str">
        <f t="shared" si="526"/>
        <v/>
      </c>
      <c r="BZ817" s="39" t="str">
        <f t="shared" si="527"/>
        <v/>
      </c>
      <c r="CA817" s="39" t="str">
        <f t="shared" si="528"/>
        <v/>
      </c>
      <c r="CB817" s="39" t="str">
        <f t="shared" si="529"/>
        <v/>
      </c>
      <c r="CC817" s="39" t="str">
        <f t="shared" si="530"/>
        <v/>
      </c>
      <c r="CD817" s="39" t="str">
        <f t="shared" si="531"/>
        <v/>
      </c>
      <c r="CE817" s="39" t="str">
        <f t="shared" si="532"/>
        <v/>
      </c>
      <c r="CF817" s="39" t="str">
        <f t="shared" si="533"/>
        <v/>
      </c>
      <c r="CG817" s="39" t="str">
        <f t="shared" si="534"/>
        <v/>
      </c>
      <c r="CH817" s="39" t="str">
        <f t="shared" si="535"/>
        <v/>
      </c>
      <c r="CI817" s="39" t="str">
        <f t="shared" si="536"/>
        <v/>
      </c>
    </row>
    <row r="818" spans="1:87">
      <c r="A818" s="18"/>
      <c r="B818" s="15" t="str">
        <f>'Gene Table'!E817</f>
        <v>hsa-miR-3139</v>
      </c>
      <c r="C818" s="15" t="str">
        <f>'Gene Table'!B817</f>
        <v>B23</v>
      </c>
      <c r="D818" s="16" t="str">
        <f>IF(SUM('Test Sample Data'!D$3:D$98)&gt;10,IF(AND(ISNUMBER('Test Sample Data'!D817),'Test Sample Data'!D817&lt;$B$1,'Test Sample Data'!D817&gt;0),'Test Sample Data'!D817,$B$1),"")</f>
        <v/>
      </c>
      <c r="E818" s="17" t="str">
        <f>IF(SUM('Test Sample Data'!E$3:E$98)&gt;10,IF(AND(ISNUMBER('Test Sample Data'!E817),'Test Sample Data'!E817&lt;$B$1,'Test Sample Data'!E817&gt;0),'Test Sample Data'!E817,$B$1),"")</f>
        <v/>
      </c>
      <c r="F818" s="17" t="str">
        <f>IF(SUM('Test Sample Data'!F$3:F$98)&gt;10,IF(AND(ISNUMBER('Test Sample Data'!F817),'Test Sample Data'!F817&lt;$B$1,'Test Sample Data'!F817&gt;0),'Test Sample Data'!F817,$B$1),"")</f>
        <v/>
      </c>
      <c r="G818" s="17" t="str">
        <f>IF(SUM('Test Sample Data'!G$3:G$98)&gt;10,IF(AND(ISNUMBER('Test Sample Data'!G817),'Test Sample Data'!G817&lt;$B$1,'Test Sample Data'!G817&gt;0),'Test Sample Data'!G817,$B$1),"")</f>
        <v/>
      </c>
      <c r="H818" s="17" t="str">
        <f>IF(SUM('Test Sample Data'!H$3:H$98)&gt;10,IF(AND(ISNUMBER('Test Sample Data'!H817),'Test Sample Data'!H817&lt;$B$1,'Test Sample Data'!H817&gt;0),'Test Sample Data'!H817,$B$1),"")</f>
        <v/>
      </c>
      <c r="I818" s="17" t="str">
        <f>IF(SUM('Test Sample Data'!I$3:I$98)&gt;10,IF(AND(ISNUMBER('Test Sample Data'!I817),'Test Sample Data'!I817&lt;$B$1,'Test Sample Data'!I817&gt;0),'Test Sample Data'!I817,$B$1),"")</f>
        <v/>
      </c>
      <c r="J818" s="17" t="str">
        <f>IF(SUM('Test Sample Data'!J$3:J$98)&gt;10,IF(AND(ISNUMBER('Test Sample Data'!J817),'Test Sample Data'!J817&lt;$B$1,'Test Sample Data'!J817&gt;0),'Test Sample Data'!J817,$B$1),"")</f>
        <v/>
      </c>
      <c r="K818" s="17" t="str">
        <f>IF(SUM('Test Sample Data'!K$3:K$98)&gt;10,IF(AND(ISNUMBER('Test Sample Data'!K817),'Test Sample Data'!K817&lt;$B$1,'Test Sample Data'!K817&gt;0),'Test Sample Data'!K817,$B$1),"")</f>
        <v/>
      </c>
      <c r="L818" s="17" t="str">
        <f>IF(SUM('Test Sample Data'!L$3:L$98)&gt;10,IF(AND(ISNUMBER('Test Sample Data'!L817),'Test Sample Data'!L817&lt;$B$1,'Test Sample Data'!L817&gt;0),'Test Sample Data'!L817,$B$1),"")</f>
        <v/>
      </c>
      <c r="M818" s="17" t="str">
        <f>IF(SUM('Test Sample Data'!M$3:M$98)&gt;10,IF(AND(ISNUMBER('Test Sample Data'!M817),'Test Sample Data'!M817&lt;$B$1,'Test Sample Data'!M817&gt;0),'Test Sample Data'!M817,$B$1),"")</f>
        <v/>
      </c>
      <c r="N818" s="17" t="str">
        <f>'Gene Table'!E817</f>
        <v>hsa-miR-3139</v>
      </c>
      <c r="O818" s="17" t="str">
        <f>'Gene Table'!B817</f>
        <v>B23</v>
      </c>
      <c r="P818" s="17" t="str">
        <f>IF(SUM('Control Sample Data'!D$3:D$98)&gt;10,IF(AND(ISNUMBER('Control Sample Data'!D817),'Control Sample Data'!D817&lt;$B$1,'Control Sample Data'!D817&gt;0),'Control Sample Data'!D817,$B$1),"")</f>
        <v/>
      </c>
      <c r="Q818" s="17" t="str">
        <f>IF(SUM('Control Sample Data'!E$3:E$98)&gt;10,IF(AND(ISNUMBER('Control Sample Data'!E817),'Control Sample Data'!E817&lt;$B$1,'Control Sample Data'!E817&gt;0),'Control Sample Data'!E817,$B$1),"")</f>
        <v/>
      </c>
      <c r="R818" s="17" t="str">
        <f>IF(SUM('Control Sample Data'!F$3:F$98)&gt;10,IF(AND(ISNUMBER('Control Sample Data'!F817),'Control Sample Data'!F817&lt;$B$1,'Control Sample Data'!F817&gt;0),'Control Sample Data'!F817,$B$1),"")</f>
        <v/>
      </c>
      <c r="S818" s="17" t="str">
        <f>IF(SUM('Control Sample Data'!G$3:G$98)&gt;10,IF(AND(ISNUMBER('Control Sample Data'!G817),'Control Sample Data'!G817&lt;$B$1,'Control Sample Data'!G817&gt;0),'Control Sample Data'!G817,$B$1),"")</f>
        <v/>
      </c>
      <c r="T818" s="17" t="str">
        <f>IF(SUM('Control Sample Data'!H$3:H$98)&gt;10,IF(AND(ISNUMBER('Control Sample Data'!H817),'Control Sample Data'!H817&lt;$B$1,'Control Sample Data'!H817&gt;0),'Control Sample Data'!H817,$B$1),"")</f>
        <v/>
      </c>
      <c r="U818" s="17" t="str">
        <f>IF(SUM('Control Sample Data'!I$3:I$98)&gt;10,IF(AND(ISNUMBER('Control Sample Data'!I817),'Control Sample Data'!I817&lt;$B$1,'Control Sample Data'!I817&gt;0),'Control Sample Data'!I817,$B$1),"")</f>
        <v/>
      </c>
      <c r="V818" s="17" t="str">
        <f>IF(SUM('Control Sample Data'!J$3:J$98)&gt;10,IF(AND(ISNUMBER('Control Sample Data'!J817),'Control Sample Data'!J817&lt;$B$1,'Control Sample Data'!J817&gt;0),'Control Sample Data'!J817,$B$1),"")</f>
        <v/>
      </c>
      <c r="W818" s="17" t="str">
        <f>IF(SUM('Control Sample Data'!K$3:K$98)&gt;10,IF(AND(ISNUMBER('Control Sample Data'!K817),'Control Sample Data'!K817&lt;$B$1,'Control Sample Data'!K817&gt;0),'Control Sample Data'!K817,$B$1),"")</f>
        <v/>
      </c>
      <c r="X818" s="17" t="str">
        <f>IF(SUM('Control Sample Data'!L$3:L$98)&gt;10,IF(AND(ISNUMBER('Control Sample Data'!L817),'Control Sample Data'!L817&lt;$B$1,'Control Sample Data'!L817&gt;0),'Control Sample Data'!L817,$B$1),"")</f>
        <v/>
      </c>
      <c r="Y818" s="17" t="str">
        <f>IF(SUM('Control Sample Data'!M$3:M$98)&gt;10,IF(AND(ISNUMBER('Control Sample Data'!M817),'Control Sample Data'!M817&lt;$B$1,'Control Sample Data'!M817&gt;0),'Control Sample Data'!M817,$B$1),"")</f>
        <v/>
      </c>
      <c r="AT818" s="36" t="str">
        <f t="shared" si="537"/>
        <v/>
      </c>
      <c r="AU818" s="36" t="str">
        <f t="shared" si="538"/>
        <v/>
      </c>
      <c r="AV818" s="36" t="str">
        <f t="shared" si="539"/>
        <v/>
      </c>
      <c r="AW818" s="36" t="str">
        <f t="shared" si="540"/>
        <v/>
      </c>
      <c r="AX818" s="36" t="str">
        <f t="shared" si="541"/>
        <v/>
      </c>
      <c r="AY818" s="36" t="str">
        <f t="shared" si="542"/>
        <v/>
      </c>
      <c r="AZ818" s="36" t="str">
        <f t="shared" si="543"/>
        <v/>
      </c>
      <c r="BA818" s="36" t="str">
        <f t="shared" si="544"/>
        <v/>
      </c>
      <c r="BB818" s="36" t="str">
        <f t="shared" si="545"/>
        <v/>
      </c>
      <c r="BC818" s="36" t="str">
        <f t="shared" si="546"/>
        <v/>
      </c>
      <c r="BD818" s="36" t="str">
        <f t="shared" si="547"/>
        <v/>
      </c>
      <c r="BE818" s="36" t="str">
        <f t="shared" si="548"/>
        <v/>
      </c>
      <c r="BF818" s="36" t="str">
        <f t="shared" si="549"/>
        <v/>
      </c>
      <c r="BG818" s="36" t="str">
        <f t="shared" si="550"/>
        <v/>
      </c>
      <c r="BH818" s="36" t="str">
        <f t="shared" si="551"/>
        <v/>
      </c>
      <c r="BI818" s="36" t="str">
        <f t="shared" si="552"/>
        <v/>
      </c>
      <c r="BJ818" s="36" t="str">
        <f t="shared" si="553"/>
        <v/>
      </c>
      <c r="BK818" s="36" t="str">
        <f t="shared" si="554"/>
        <v/>
      </c>
      <c r="BL818" s="36" t="str">
        <f t="shared" si="555"/>
        <v/>
      </c>
      <c r="BM818" s="36" t="str">
        <f t="shared" si="556"/>
        <v/>
      </c>
      <c r="BN818" s="38" t="e">
        <f t="shared" si="515"/>
        <v>#DIV/0!</v>
      </c>
      <c r="BO818" s="38" t="e">
        <f t="shared" si="516"/>
        <v>#DIV/0!</v>
      </c>
      <c r="BP818" s="39" t="str">
        <f t="shared" si="517"/>
        <v/>
      </c>
      <c r="BQ818" s="39" t="str">
        <f t="shared" si="518"/>
        <v/>
      </c>
      <c r="BR818" s="39" t="str">
        <f t="shared" si="519"/>
        <v/>
      </c>
      <c r="BS818" s="39" t="str">
        <f t="shared" si="520"/>
        <v/>
      </c>
      <c r="BT818" s="39" t="str">
        <f t="shared" si="521"/>
        <v/>
      </c>
      <c r="BU818" s="39" t="str">
        <f t="shared" si="522"/>
        <v/>
      </c>
      <c r="BV818" s="39" t="str">
        <f t="shared" si="523"/>
        <v/>
      </c>
      <c r="BW818" s="39" t="str">
        <f t="shared" si="524"/>
        <v/>
      </c>
      <c r="BX818" s="39" t="str">
        <f t="shared" si="525"/>
        <v/>
      </c>
      <c r="BY818" s="39" t="str">
        <f t="shared" si="526"/>
        <v/>
      </c>
      <c r="BZ818" s="39" t="str">
        <f t="shared" si="527"/>
        <v/>
      </c>
      <c r="CA818" s="39" t="str">
        <f t="shared" si="528"/>
        <v/>
      </c>
      <c r="CB818" s="39" t="str">
        <f t="shared" si="529"/>
        <v/>
      </c>
      <c r="CC818" s="39" t="str">
        <f t="shared" si="530"/>
        <v/>
      </c>
      <c r="CD818" s="39" t="str">
        <f t="shared" si="531"/>
        <v/>
      </c>
      <c r="CE818" s="39" t="str">
        <f t="shared" si="532"/>
        <v/>
      </c>
      <c r="CF818" s="39" t="str">
        <f t="shared" si="533"/>
        <v/>
      </c>
      <c r="CG818" s="39" t="str">
        <f t="shared" si="534"/>
        <v/>
      </c>
      <c r="CH818" s="39" t="str">
        <f t="shared" si="535"/>
        <v/>
      </c>
      <c r="CI818" s="39" t="str">
        <f t="shared" si="536"/>
        <v/>
      </c>
    </row>
    <row r="819" spans="1:87">
      <c r="A819" s="18"/>
      <c r="B819" s="15" t="str">
        <f>'Gene Table'!E818</f>
        <v>hsa-miR-3607-3p</v>
      </c>
      <c r="C819" s="15" t="str">
        <f>'Gene Table'!B818</f>
        <v>B24</v>
      </c>
      <c r="D819" s="16" t="str">
        <f>IF(SUM('Test Sample Data'!D$3:D$98)&gt;10,IF(AND(ISNUMBER('Test Sample Data'!D818),'Test Sample Data'!D818&lt;$B$1,'Test Sample Data'!D818&gt;0),'Test Sample Data'!D818,$B$1),"")</f>
        <v/>
      </c>
      <c r="E819" s="17" t="str">
        <f>IF(SUM('Test Sample Data'!E$3:E$98)&gt;10,IF(AND(ISNUMBER('Test Sample Data'!E818),'Test Sample Data'!E818&lt;$B$1,'Test Sample Data'!E818&gt;0),'Test Sample Data'!E818,$B$1),"")</f>
        <v/>
      </c>
      <c r="F819" s="17" t="str">
        <f>IF(SUM('Test Sample Data'!F$3:F$98)&gt;10,IF(AND(ISNUMBER('Test Sample Data'!F818),'Test Sample Data'!F818&lt;$B$1,'Test Sample Data'!F818&gt;0),'Test Sample Data'!F818,$B$1),"")</f>
        <v/>
      </c>
      <c r="G819" s="17" t="str">
        <f>IF(SUM('Test Sample Data'!G$3:G$98)&gt;10,IF(AND(ISNUMBER('Test Sample Data'!G818),'Test Sample Data'!G818&lt;$B$1,'Test Sample Data'!G818&gt;0),'Test Sample Data'!G818,$B$1),"")</f>
        <v/>
      </c>
      <c r="H819" s="17" t="str">
        <f>IF(SUM('Test Sample Data'!H$3:H$98)&gt;10,IF(AND(ISNUMBER('Test Sample Data'!H818),'Test Sample Data'!H818&lt;$B$1,'Test Sample Data'!H818&gt;0),'Test Sample Data'!H818,$B$1),"")</f>
        <v/>
      </c>
      <c r="I819" s="17" t="str">
        <f>IF(SUM('Test Sample Data'!I$3:I$98)&gt;10,IF(AND(ISNUMBER('Test Sample Data'!I818),'Test Sample Data'!I818&lt;$B$1,'Test Sample Data'!I818&gt;0),'Test Sample Data'!I818,$B$1),"")</f>
        <v/>
      </c>
      <c r="J819" s="17" t="str">
        <f>IF(SUM('Test Sample Data'!J$3:J$98)&gt;10,IF(AND(ISNUMBER('Test Sample Data'!J818),'Test Sample Data'!J818&lt;$B$1,'Test Sample Data'!J818&gt;0),'Test Sample Data'!J818,$B$1),"")</f>
        <v/>
      </c>
      <c r="K819" s="17" t="str">
        <f>IF(SUM('Test Sample Data'!K$3:K$98)&gt;10,IF(AND(ISNUMBER('Test Sample Data'!K818),'Test Sample Data'!K818&lt;$B$1,'Test Sample Data'!K818&gt;0),'Test Sample Data'!K818,$B$1),"")</f>
        <v/>
      </c>
      <c r="L819" s="17" t="str">
        <f>IF(SUM('Test Sample Data'!L$3:L$98)&gt;10,IF(AND(ISNUMBER('Test Sample Data'!L818),'Test Sample Data'!L818&lt;$B$1,'Test Sample Data'!L818&gt;0),'Test Sample Data'!L818,$B$1),"")</f>
        <v/>
      </c>
      <c r="M819" s="17" t="str">
        <f>IF(SUM('Test Sample Data'!M$3:M$98)&gt;10,IF(AND(ISNUMBER('Test Sample Data'!M818),'Test Sample Data'!M818&lt;$B$1,'Test Sample Data'!M818&gt;0),'Test Sample Data'!M818,$B$1),"")</f>
        <v/>
      </c>
      <c r="N819" s="17" t="str">
        <f>'Gene Table'!E818</f>
        <v>hsa-miR-3607-3p</v>
      </c>
      <c r="O819" s="17" t="str">
        <f>'Gene Table'!B818</f>
        <v>B24</v>
      </c>
      <c r="P819" s="17" t="str">
        <f>IF(SUM('Control Sample Data'!D$3:D$98)&gt;10,IF(AND(ISNUMBER('Control Sample Data'!D818),'Control Sample Data'!D818&lt;$B$1,'Control Sample Data'!D818&gt;0),'Control Sample Data'!D818,$B$1),"")</f>
        <v/>
      </c>
      <c r="Q819" s="17" t="str">
        <f>IF(SUM('Control Sample Data'!E$3:E$98)&gt;10,IF(AND(ISNUMBER('Control Sample Data'!E818),'Control Sample Data'!E818&lt;$B$1,'Control Sample Data'!E818&gt;0),'Control Sample Data'!E818,$B$1),"")</f>
        <v/>
      </c>
      <c r="R819" s="17" t="str">
        <f>IF(SUM('Control Sample Data'!F$3:F$98)&gt;10,IF(AND(ISNUMBER('Control Sample Data'!F818),'Control Sample Data'!F818&lt;$B$1,'Control Sample Data'!F818&gt;0),'Control Sample Data'!F818,$B$1),"")</f>
        <v/>
      </c>
      <c r="S819" s="17" t="str">
        <f>IF(SUM('Control Sample Data'!G$3:G$98)&gt;10,IF(AND(ISNUMBER('Control Sample Data'!G818),'Control Sample Data'!G818&lt;$B$1,'Control Sample Data'!G818&gt;0),'Control Sample Data'!G818,$B$1),"")</f>
        <v/>
      </c>
      <c r="T819" s="17" t="str">
        <f>IF(SUM('Control Sample Data'!H$3:H$98)&gt;10,IF(AND(ISNUMBER('Control Sample Data'!H818),'Control Sample Data'!H818&lt;$B$1,'Control Sample Data'!H818&gt;0),'Control Sample Data'!H818,$B$1),"")</f>
        <v/>
      </c>
      <c r="U819" s="17" t="str">
        <f>IF(SUM('Control Sample Data'!I$3:I$98)&gt;10,IF(AND(ISNUMBER('Control Sample Data'!I818),'Control Sample Data'!I818&lt;$B$1,'Control Sample Data'!I818&gt;0),'Control Sample Data'!I818,$B$1),"")</f>
        <v/>
      </c>
      <c r="V819" s="17" t="str">
        <f>IF(SUM('Control Sample Data'!J$3:J$98)&gt;10,IF(AND(ISNUMBER('Control Sample Data'!J818),'Control Sample Data'!J818&lt;$B$1,'Control Sample Data'!J818&gt;0),'Control Sample Data'!J818,$B$1),"")</f>
        <v/>
      </c>
      <c r="W819" s="17" t="str">
        <f>IF(SUM('Control Sample Data'!K$3:K$98)&gt;10,IF(AND(ISNUMBER('Control Sample Data'!K818),'Control Sample Data'!K818&lt;$B$1,'Control Sample Data'!K818&gt;0),'Control Sample Data'!K818,$B$1),"")</f>
        <v/>
      </c>
      <c r="X819" s="17" t="str">
        <f>IF(SUM('Control Sample Data'!L$3:L$98)&gt;10,IF(AND(ISNUMBER('Control Sample Data'!L818),'Control Sample Data'!L818&lt;$B$1,'Control Sample Data'!L818&gt;0),'Control Sample Data'!L818,$B$1),"")</f>
        <v/>
      </c>
      <c r="Y819" s="17" t="str">
        <f>IF(SUM('Control Sample Data'!M$3:M$98)&gt;10,IF(AND(ISNUMBER('Control Sample Data'!M818),'Control Sample Data'!M818&lt;$B$1,'Control Sample Data'!M818&gt;0),'Control Sample Data'!M818,$B$1),"")</f>
        <v/>
      </c>
      <c r="AT819" s="36" t="str">
        <f t="shared" si="537"/>
        <v/>
      </c>
      <c r="AU819" s="36" t="str">
        <f t="shared" si="538"/>
        <v/>
      </c>
      <c r="AV819" s="36" t="str">
        <f t="shared" si="539"/>
        <v/>
      </c>
      <c r="AW819" s="36" t="str">
        <f t="shared" si="540"/>
        <v/>
      </c>
      <c r="AX819" s="36" t="str">
        <f t="shared" si="541"/>
        <v/>
      </c>
      <c r="AY819" s="36" t="str">
        <f t="shared" si="542"/>
        <v/>
      </c>
      <c r="AZ819" s="36" t="str">
        <f t="shared" si="543"/>
        <v/>
      </c>
      <c r="BA819" s="36" t="str">
        <f t="shared" si="544"/>
        <v/>
      </c>
      <c r="BB819" s="36" t="str">
        <f t="shared" si="545"/>
        <v/>
      </c>
      <c r="BC819" s="36" t="str">
        <f t="shared" si="546"/>
        <v/>
      </c>
      <c r="BD819" s="36" t="str">
        <f t="shared" si="547"/>
        <v/>
      </c>
      <c r="BE819" s="36" t="str">
        <f t="shared" si="548"/>
        <v/>
      </c>
      <c r="BF819" s="36" t="str">
        <f t="shared" si="549"/>
        <v/>
      </c>
      <c r="BG819" s="36" t="str">
        <f t="shared" si="550"/>
        <v/>
      </c>
      <c r="BH819" s="36" t="str">
        <f t="shared" si="551"/>
        <v/>
      </c>
      <c r="BI819" s="36" t="str">
        <f t="shared" si="552"/>
        <v/>
      </c>
      <c r="BJ819" s="36" t="str">
        <f t="shared" si="553"/>
        <v/>
      </c>
      <c r="BK819" s="36" t="str">
        <f t="shared" si="554"/>
        <v/>
      </c>
      <c r="BL819" s="36" t="str">
        <f t="shared" si="555"/>
        <v/>
      </c>
      <c r="BM819" s="36" t="str">
        <f t="shared" si="556"/>
        <v/>
      </c>
      <c r="BN819" s="38" t="e">
        <f t="shared" si="515"/>
        <v>#DIV/0!</v>
      </c>
      <c r="BO819" s="38" t="e">
        <f t="shared" si="516"/>
        <v>#DIV/0!</v>
      </c>
      <c r="BP819" s="39" t="str">
        <f t="shared" si="517"/>
        <v/>
      </c>
      <c r="BQ819" s="39" t="str">
        <f t="shared" si="518"/>
        <v/>
      </c>
      <c r="BR819" s="39" t="str">
        <f t="shared" si="519"/>
        <v/>
      </c>
      <c r="BS819" s="39" t="str">
        <f t="shared" si="520"/>
        <v/>
      </c>
      <c r="BT819" s="39" t="str">
        <f t="shared" si="521"/>
        <v/>
      </c>
      <c r="BU819" s="39" t="str">
        <f t="shared" si="522"/>
        <v/>
      </c>
      <c r="BV819" s="39" t="str">
        <f t="shared" si="523"/>
        <v/>
      </c>
      <c r="BW819" s="39" t="str">
        <f t="shared" si="524"/>
        <v/>
      </c>
      <c r="BX819" s="39" t="str">
        <f t="shared" si="525"/>
        <v/>
      </c>
      <c r="BY819" s="39" t="str">
        <f t="shared" si="526"/>
        <v/>
      </c>
      <c r="BZ819" s="39" t="str">
        <f t="shared" si="527"/>
        <v/>
      </c>
      <c r="CA819" s="39" t="str">
        <f t="shared" si="528"/>
        <v/>
      </c>
      <c r="CB819" s="39" t="str">
        <f t="shared" si="529"/>
        <v/>
      </c>
      <c r="CC819" s="39" t="str">
        <f t="shared" si="530"/>
        <v/>
      </c>
      <c r="CD819" s="39" t="str">
        <f t="shared" si="531"/>
        <v/>
      </c>
      <c r="CE819" s="39" t="str">
        <f t="shared" si="532"/>
        <v/>
      </c>
      <c r="CF819" s="39" t="str">
        <f t="shared" si="533"/>
        <v/>
      </c>
      <c r="CG819" s="39" t="str">
        <f t="shared" si="534"/>
        <v/>
      </c>
      <c r="CH819" s="39" t="str">
        <f t="shared" si="535"/>
        <v/>
      </c>
      <c r="CI819" s="39" t="str">
        <f t="shared" si="536"/>
        <v/>
      </c>
    </row>
    <row r="820" spans="1:87">
      <c r="A820" s="18"/>
      <c r="B820" s="15" t="str">
        <f>'Gene Table'!E819</f>
        <v>hsa-miR-29b-1-5p</v>
      </c>
      <c r="C820" s="15" t="str">
        <f>'Gene Table'!B819</f>
        <v>C01</v>
      </c>
      <c r="D820" s="16" t="str">
        <f>IF(SUM('Test Sample Data'!D$3:D$98)&gt;10,IF(AND(ISNUMBER('Test Sample Data'!D819),'Test Sample Data'!D819&lt;$B$1,'Test Sample Data'!D819&gt;0),'Test Sample Data'!D819,$B$1),"")</f>
        <v/>
      </c>
      <c r="E820" s="17" t="str">
        <f>IF(SUM('Test Sample Data'!E$3:E$98)&gt;10,IF(AND(ISNUMBER('Test Sample Data'!E819),'Test Sample Data'!E819&lt;$B$1,'Test Sample Data'!E819&gt;0),'Test Sample Data'!E819,$B$1),"")</f>
        <v/>
      </c>
      <c r="F820" s="17" t="str">
        <f>IF(SUM('Test Sample Data'!F$3:F$98)&gt;10,IF(AND(ISNUMBER('Test Sample Data'!F819),'Test Sample Data'!F819&lt;$B$1,'Test Sample Data'!F819&gt;0),'Test Sample Data'!F819,$B$1),"")</f>
        <v/>
      </c>
      <c r="G820" s="17" t="str">
        <f>IF(SUM('Test Sample Data'!G$3:G$98)&gt;10,IF(AND(ISNUMBER('Test Sample Data'!G819),'Test Sample Data'!G819&lt;$B$1,'Test Sample Data'!G819&gt;0),'Test Sample Data'!G819,$B$1),"")</f>
        <v/>
      </c>
      <c r="H820" s="17" t="str">
        <f>IF(SUM('Test Sample Data'!H$3:H$98)&gt;10,IF(AND(ISNUMBER('Test Sample Data'!H819),'Test Sample Data'!H819&lt;$B$1,'Test Sample Data'!H819&gt;0),'Test Sample Data'!H819,$B$1),"")</f>
        <v/>
      </c>
      <c r="I820" s="17" t="str">
        <f>IF(SUM('Test Sample Data'!I$3:I$98)&gt;10,IF(AND(ISNUMBER('Test Sample Data'!I819),'Test Sample Data'!I819&lt;$B$1,'Test Sample Data'!I819&gt;0),'Test Sample Data'!I819,$B$1),"")</f>
        <v/>
      </c>
      <c r="J820" s="17" t="str">
        <f>IF(SUM('Test Sample Data'!J$3:J$98)&gt;10,IF(AND(ISNUMBER('Test Sample Data'!J819),'Test Sample Data'!J819&lt;$B$1,'Test Sample Data'!J819&gt;0),'Test Sample Data'!J819,$B$1),"")</f>
        <v/>
      </c>
      <c r="K820" s="17" t="str">
        <f>IF(SUM('Test Sample Data'!K$3:K$98)&gt;10,IF(AND(ISNUMBER('Test Sample Data'!K819),'Test Sample Data'!K819&lt;$B$1,'Test Sample Data'!K819&gt;0),'Test Sample Data'!K819,$B$1),"")</f>
        <v/>
      </c>
      <c r="L820" s="17" t="str">
        <f>IF(SUM('Test Sample Data'!L$3:L$98)&gt;10,IF(AND(ISNUMBER('Test Sample Data'!L819),'Test Sample Data'!L819&lt;$B$1,'Test Sample Data'!L819&gt;0),'Test Sample Data'!L819,$B$1),"")</f>
        <v/>
      </c>
      <c r="M820" s="17" t="str">
        <f>IF(SUM('Test Sample Data'!M$3:M$98)&gt;10,IF(AND(ISNUMBER('Test Sample Data'!M819),'Test Sample Data'!M819&lt;$B$1,'Test Sample Data'!M819&gt;0),'Test Sample Data'!M819,$B$1),"")</f>
        <v/>
      </c>
      <c r="N820" s="17" t="str">
        <f>'Gene Table'!E819</f>
        <v>hsa-miR-29b-1-5p</v>
      </c>
      <c r="O820" s="17" t="str">
        <f>'Gene Table'!B819</f>
        <v>C01</v>
      </c>
      <c r="P820" s="17" t="str">
        <f>IF(SUM('Control Sample Data'!D$3:D$98)&gt;10,IF(AND(ISNUMBER('Control Sample Data'!D819),'Control Sample Data'!D819&lt;$B$1,'Control Sample Data'!D819&gt;0),'Control Sample Data'!D819,$B$1),"")</f>
        <v/>
      </c>
      <c r="Q820" s="17" t="str">
        <f>IF(SUM('Control Sample Data'!E$3:E$98)&gt;10,IF(AND(ISNUMBER('Control Sample Data'!E819),'Control Sample Data'!E819&lt;$B$1,'Control Sample Data'!E819&gt;0),'Control Sample Data'!E819,$B$1),"")</f>
        <v/>
      </c>
      <c r="R820" s="17" t="str">
        <f>IF(SUM('Control Sample Data'!F$3:F$98)&gt;10,IF(AND(ISNUMBER('Control Sample Data'!F819),'Control Sample Data'!F819&lt;$B$1,'Control Sample Data'!F819&gt;0),'Control Sample Data'!F819,$B$1),"")</f>
        <v/>
      </c>
      <c r="S820" s="17" t="str">
        <f>IF(SUM('Control Sample Data'!G$3:G$98)&gt;10,IF(AND(ISNUMBER('Control Sample Data'!G819),'Control Sample Data'!G819&lt;$B$1,'Control Sample Data'!G819&gt;0),'Control Sample Data'!G819,$B$1),"")</f>
        <v/>
      </c>
      <c r="T820" s="17" t="str">
        <f>IF(SUM('Control Sample Data'!H$3:H$98)&gt;10,IF(AND(ISNUMBER('Control Sample Data'!H819),'Control Sample Data'!H819&lt;$B$1,'Control Sample Data'!H819&gt;0),'Control Sample Data'!H819,$B$1),"")</f>
        <v/>
      </c>
      <c r="U820" s="17" t="str">
        <f>IF(SUM('Control Sample Data'!I$3:I$98)&gt;10,IF(AND(ISNUMBER('Control Sample Data'!I819),'Control Sample Data'!I819&lt;$B$1,'Control Sample Data'!I819&gt;0),'Control Sample Data'!I819,$B$1),"")</f>
        <v/>
      </c>
      <c r="V820" s="17" t="str">
        <f>IF(SUM('Control Sample Data'!J$3:J$98)&gt;10,IF(AND(ISNUMBER('Control Sample Data'!J819),'Control Sample Data'!J819&lt;$B$1,'Control Sample Data'!J819&gt;0),'Control Sample Data'!J819,$B$1),"")</f>
        <v/>
      </c>
      <c r="W820" s="17" t="str">
        <f>IF(SUM('Control Sample Data'!K$3:K$98)&gt;10,IF(AND(ISNUMBER('Control Sample Data'!K819),'Control Sample Data'!K819&lt;$B$1,'Control Sample Data'!K819&gt;0),'Control Sample Data'!K819,$B$1),"")</f>
        <v/>
      </c>
      <c r="X820" s="17" t="str">
        <f>IF(SUM('Control Sample Data'!L$3:L$98)&gt;10,IF(AND(ISNUMBER('Control Sample Data'!L819),'Control Sample Data'!L819&lt;$B$1,'Control Sample Data'!L819&gt;0),'Control Sample Data'!L819,$B$1),"")</f>
        <v/>
      </c>
      <c r="Y820" s="17" t="str">
        <f>IF(SUM('Control Sample Data'!M$3:M$98)&gt;10,IF(AND(ISNUMBER('Control Sample Data'!M819),'Control Sample Data'!M819&lt;$B$1,'Control Sample Data'!M819&gt;0),'Control Sample Data'!M819,$B$1),"")</f>
        <v/>
      </c>
      <c r="AT820" s="36" t="str">
        <f t="shared" si="537"/>
        <v/>
      </c>
      <c r="AU820" s="36" t="str">
        <f t="shared" si="538"/>
        <v/>
      </c>
      <c r="AV820" s="36" t="str">
        <f t="shared" si="539"/>
        <v/>
      </c>
      <c r="AW820" s="36" t="str">
        <f t="shared" si="540"/>
        <v/>
      </c>
      <c r="AX820" s="36" t="str">
        <f t="shared" si="541"/>
        <v/>
      </c>
      <c r="AY820" s="36" t="str">
        <f t="shared" si="542"/>
        <v/>
      </c>
      <c r="AZ820" s="36" t="str">
        <f t="shared" si="543"/>
        <v/>
      </c>
      <c r="BA820" s="36" t="str">
        <f t="shared" si="544"/>
        <v/>
      </c>
      <c r="BB820" s="36" t="str">
        <f t="shared" si="545"/>
        <v/>
      </c>
      <c r="BC820" s="36" t="str">
        <f t="shared" si="546"/>
        <v/>
      </c>
      <c r="BD820" s="36" t="str">
        <f t="shared" si="547"/>
        <v/>
      </c>
      <c r="BE820" s="36" t="str">
        <f t="shared" si="548"/>
        <v/>
      </c>
      <c r="BF820" s="36" t="str">
        <f t="shared" si="549"/>
        <v/>
      </c>
      <c r="BG820" s="36" t="str">
        <f t="shared" si="550"/>
        <v/>
      </c>
      <c r="BH820" s="36" t="str">
        <f t="shared" si="551"/>
        <v/>
      </c>
      <c r="BI820" s="36" t="str">
        <f t="shared" si="552"/>
        <v/>
      </c>
      <c r="BJ820" s="36" t="str">
        <f t="shared" si="553"/>
        <v/>
      </c>
      <c r="BK820" s="36" t="str">
        <f t="shared" si="554"/>
        <v/>
      </c>
      <c r="BL820" s="36" t="str">
        <f t="shared" si="555"/>
        <v/>
      </c>
      <c r="BM820" s="36" t="str">
        <f t="shared" si="556"/>
        <v/>
      </c>
      <c r="BN820" s="38" t="e">
        <f t="shared" si="515"/>
        <v>#DIV/0!</v>
      </c>
      <c r="BO820" s="38" t="e">
        <f t="shared" si="516"/>
        <v>#DIV/0!</v>
      </c>
      <c r="BP820" s="39" t="str">
        <f t="shared" si="517"/>
        <v/>
      </c>
      <c r="BQ820" s="39" t="str">
        <f t="shared" si="518"/>
        <v/>
      </c>
      <c r="BR820" s="39" t="str">
        <f t="shared" si="519"/>
        <v/>
      </c>
      <c r="BS820" s="39" t="str">
        <f t="shared" si="520"/>
        <v/>
      </c>
      <c r="BT820" s="39" t="str">
        <f t="shared" si="521"/>
        <v/>
      </c>
      <c r="BU820" s="39" t="str">
        <f t="shared" si="522"/>
        <v/>
      </c>
      <c r="BV820" s="39" t="str">
        <f t="shared" si="523"/>
        <v/>
      </c>
      <c r="BW820" s="39" t="str">
        <f t="shared" si="524"/>
        <v/>
      </c>
      <c r="BX820" s="39" t="str">
        <f t="shared" si="525"/>
        <v/>
      </c>
      <c r="BY820" s="39" t="str">
        <f t="shared" si="526"/>
        <v/>
      </c>
      <c r="BZ820" s="39" t="str">
        <f t="shared" si="527"/>
        <v/>
      </c>
      <c r="CA820" s="39" t="str">
        <f t="shared" si="528"/>
        <v/>
      </c>
      <c r="CB820" s="39" t="str">
        <f t="shared" si="529"/>
        <v/>
      </c>
      <c r="CC820" s="39" t="str">
        <f t="shared" si="530"/>
        <v/>
      </c>
      <c r="CD820" s="39" t="str">
        <f t="shared" si="531"/>
        <v/>
      </c>
      <c r="CE820" s="39" t="str">
        <f t="shared" si="532"/>
        <v/>
      </c>
      <c r="CF820" s="39" t="str">
        <f t="shared" si="533"/>
        <v/>
      </c>
      <c r="CG820" s="39" t="str">
        <f t="shared" si="534"/>
        <v/>
      </c>
      <c r="CH820" s="39" t="str">
        <f t="shared" si="535"/>
        <v/>
      </c>
      <c r="CI820" s="39" t="str">
        <f t="shared" si="536"/>
        <v/>
      </c>
    </row>
    <row r="821" spans="1:87">
      <c r="A821" s="18"/>
      <c r="B821" s="15" t="str">
        <f>'Gene Table'!E820</f>
        <v>hsa-miR-4304</v>
      </c>
      <c r="C821" s="15" t="str">
        <f>'Gene Table'!B820</f>
        <v>C02</v>
      </c>
      <c r="D821" s="16" t="str">
        <f>IF(SUM('Test Sample Data'!D$3:D$98)&gt;10,IF(AND(ISNUMBER('Test Sample Data'!D820),'Test Sample Data'!D820&lt;$B$1,'Test Sample Data'!D820&gt;0),'Test Sample Data'!D820,$B$1),"")</f>
        <v/>
      </c>
      <c r="E821" s="17" t="str">
        <f>IF(SUM('Test Sample Data'!E$3:E$98)&gt;10,IF(AND(ISNUMBER('Test Sample Data'!E820),'Test Sample Data'!E820&lt;$B$1,'Test Sample Data'!E820&gt;0),'Test Sample Data'!E820,$B$1),"")</f>
        <v/>
      </c>
      <c r="F821" s="17" t="str">
        <f>IF(SUM('Test Sample Data'!F$3:F$98)&gt;10,IF(AND(ISNUMBER('Test Sample Data'!F820),'Test Sample Data'!F820&lt;$B$1,'Test Sample Data'!F820&gt;0),'Test Sample Data'!F820,$B$1),"")</f>
        <v/>
      </c>
      <c r="G821" s="17" t="str">
        <f>IF(SUM('Test Sample Data'!G$3:G$98)&gt;10,IF(AND(ISNUMBER('Test Sample Data'!G820),'Test Sample Data'!G820&lt;$B$1,'Test Sample Data'!G820&gt;0),'Test Sample Data'!G820,$B$1),"")</f>
        <v/>
      </c>
      <c r="H821" s="17" t="str">
        <f>IF(SUM('Test Sample Data'!H$3:H$98)&gt;10,IF(AND(ISNUMBER('Test Sample Data'!H820),'Test Sample Data'!H820&lt;$B$1,'Test Sample Data'!H820&gt;0),'Test Sample Data'!H820,$B$1),"")</f>
        <v/>
      </c>
      <c r="I821" s="17" t="str">
        <f>IF(SUM('Test Sample Data'!I$3:I$98)&gt;10,IF(AND(ISNUMBER('Test Sample Data'!I820),'Test Sample Data'!I820&lt;$B$1,'Test Sample Data'!I820&gt;0),'Test Sample Data'!I820,$B$1),"")</f>
        <v/>
      </c>
      <c r="J821" s="17" t="str">
        <f>IF(SUM('Test Sample Data'!J$3:J$98)&gt;10,IF(AND(ISNUMBER('Test Sample Data'!J820),'Test Sample Data'!J820&lt;$B$1,'Test Sample Data'!J820&gt;0),'Test Sample Data'!J820,$B$1),"")</f>
        <v/>
      </c>
      <c r="K821" s="17" t="str">
        <f>IF(SUM('Test Sample Data'!K$3:K$98)&gt;10,IF(AND(ISNUMBER('Test Sample Data'!K820),'Test Sample Data'!K820&lt;$B$1,'Test Sample Data'!K820&gt;0),'Test Sample Data'!K820,$B$1),"")</f>
        <v/>
      </c>
      <c r="L821" s="17" t="str">
        <f>IF(SUM('Test Sample Data'!L$3:L$98)&gt;10,IF(AND(ISNUMBER('Test Sample Data'!L820),'Test Sample Data'!L820&lt;$B$1,'Test Sample Data'!L820&gt;0),'Test Sample Data'!L820,$B$1),"")</f>
        <v/>
      </c>
      <c r="M821" s="17" t="str">
        <f>IF(SUM('Test Sample Data'!M$3:M$98)&gt;10,IF(AND(ISNUMBER('Test Sample Data'!M820),'Test Sample Data'!M820&lt;$B$1,'Test Sample Data'!M820&gt;0),'Test Sample Data'!M820,$B$1),"")</f>
        <v/>
      </c>
      <c r="N821" s="17" t="str">
        <f>'Gene Table'!E820</f>
        <v>hsa-miR-4304</v>
      </c>
      <c r="O821" s="17" t="str">
        <f>'Gene Table'!B820</f>
        <v>C02</v>
      </c>
      <c r="P821" s="17" t="str">
        <f>IF(SUM('Control Sample Data'!D$3:D$98)&gt;10,IF(AND(ISNUMBER('Control Sample Data'!D820),'Control Sample Data'!D820&lt;$B$1,'Control Sample Data'!D820&gt;0),'Control Sample Data'!D820,$B$1),"")</f>
        <v/>
      </c>
      <c r="Q821" s="17" t="str">
        <f>IF(SUM('Control Sample Data'!E$3:E$98)&gt;10,IF(AND(ISNUMBER('Control Sample Data'!E820),'Control Sample Data'!E820&lt;$B$1,'Control Sample Data'!E820&gt;0),'Control Sample Data'!E820,$B$1),"")</f>
        <v/>
      </c>
      <c r="R821" s="17" t="str">
        <f>IF(SUM('Control Sample Data'!F$3:F$98)&gt;10,IF(AND(ISNUMBER('Control Sample Data'!F820),'Control Sample Data'!F820&lt;$B$1,'Control Sample Data'!F820&gt;0),'Control Sample Data'!F820,$B$1),"")</f>
        <v/>
      </c>
      <c r="S821" s="17" t="str">
        <f>IF(SUM('Control Sample Data'!G$3:G$98)&gt;10,IF(AND(ISNUMBER('Control Sample Data'!G820),'Control Sample Data'!G820&lt;$B$1,'Control Sample Data'!G820&gt;0),'Control Sample Data'!G820,$B$1),"")</f>
        <v/>
      </c>
      <c r="T821" s="17" t="str">
        <f>IF(SUM('Control Sample Data'!H$3:H$98)&gt;10,IF(AND(ISNUMBER('Control Sample Data'!H820),'Control Sample Data'!H820&lt;$B$1,'Control Sample Data'!H820&gt;0),'Control Sample Data'!H820,$B$1),"")</f>
        <v/>
      </c>
      <c r="U821" s="17" t="str">
        <f>IF(SUM('Control Sample Data'!I$3:I$98)&gt;10,IF(AND(ISNUMBER('Control Sample Data'!I820),'Control Sample Data'!I820&lt;$B$1,'Control Sample Data'!I820&gt;0),'Control Sample Data'!I820,$B$1),"")</f>
        <v/>
      </c>
      <c r="V821" s="17" t="str">
        <f>IF(SUM('Control Sample Data'!J$3:J$98)&gt;10,IF(AND(ISNUMBER('Control Sample Data'!J820),'Control Sample Data'!J820&lt;$B$1,'Control Sample Data'!J820&gt;0),'Control Sample Data'!J820,$B$1),"")</f>
        <v/>
      </c>
      <c r="W821" s="17" t="str">
        <f>IF(SUM('Control Sample Data'!K$3:K$98)&gt;10,IF(AND(ISNUMBER('Control Sample Data'!K820),'Control Sample Data'!K820&lt;$B$1,'Control Sample Data'!K820&gt;0),'Control Sample Data'!K820,$B$1),"")</f>
        <v/>
      </c>
      <c r="X821" s="17" t="str">
        <f>IF(SUM('Control Sample Data'!L$3:L$98)&gt;10,IF(AND(ISNUMBER('Control Sample Data'!L820),'Control Sample Data'!L820&lt;$B$1,'Control Sample Data'!L820&gt;0),'Control Sample Data'!L820,$B$1),"")</f>
        <v/>
      </c>
      <c r="Y821" s="17" t="str">
        <f>IF(SUM('Control Sample Data'!M$3:M$98)&gt;10,IF(AND(ISNUMBER('Control Sample Data'!M820),'Control Sample Data'!M820&lt;$B$1,'Control Sample Data'!M820&gt;0),'Control Sample Data'!M820,$B$1),"")</f>
        <v/>
      </c>
      <c r="AT821" s="36" t="str">
        <f t="shared" si="537"/>
        <v/>
      </c>
      <c r="AU821" s="36" t="str">
        <f t="shared" si="538"/>
        <v/>
      </c>
      <c r="AV821" s="36" t="str">
        <f t="shared" si="539"/>
        <v/>
      </c>
      <c r="AW821" s="36" t="str">
        <f t="shared" si="540"/>
        <v/>
      </c>
      <c r="AX821" s="36" t="str">
        <f t="shared" si="541"/>
        <v/>
      </c>
      <c r="AY821" s="36" t="str">
        <f t="shared" si="542"/>
        <v/>
      </c>
      <c r="AZ821" s="36" t="str">
        <f t="shared" si="543"/>
        <v/>
      </c>
      <c r="BA821" s="36" t="str">
        <f t="shared" si="544"/>
        <v/>
      </c>
      <c r="BB821" s="36" t="str">
        <f t="shared" si="545"/>
        <v/>
      </c>
      <c r="BC821" s="36" t="str">
        <f t="shared" si="546"/>
        <v/>
      </c>
      <c r="BD821" s="36" t="str">
        <f t="shared" si="547"/>
        <v/>
      </c>
      <c r="BE821" s="36" t="str">
        <f t="shared" si="548"/>
        <v/>
      </c>
      <c r="BF821" s="36" t="str">
        <f t="shared" si="549"/>
        <v/>
      </c>
      <c r="BG821" s="36" t="str">
        <f t="shared" si="550"/>
        <v/>
      </c>
      <c r="BH821" s="36" t="str">
        <f t="shared" si="551"/>
        <v/>
      </c>
      <c r="BI821" s="36" t="str">
        <f t="shared" si="552"/>
        <v/>
      </c>
      <c r="BJ821" s="36" t="str">
        <f t="shared" si="553"/>
        <v/>
      </c>
      <c r="BK821" s="36" t="str">
        <f t="shared" si="554"/>
        <v/>
      </c>
      <c r="BL821" s="36" t="str">
        <f t="shared" si="555"/>
        <v/>
      </c>
      <c r="BM821" s="36" t="str">
        <f t="shared" si="556"/>
        <v/>
      </c>
      <c r="BN821" s="38" t="e">
        <f t="shared" si="515"/>
        <v>#DIV/0!</v>
      </c>
      <c r="BO821" s="38" t="e">
        <f t="shared" si="516"/>
        <v>#DIV/0!</v>
      </c>
      <c r="BP821" s="39" t="str">
        <f t="shared" si="517"/>
        <v/>
      </c>
      <c r="BQ821" s="39" t="str">
        <f t="shared" si="518"/>
        <v/>
      </c>
      <c r="BR821" s="39" t="str">
        <f t="shared" si="519"/>
        <v/>
      </c>
      <c r="BS821" s="39" t="str">
        <f t="shared" si="520"/>
        <v/>
      </c>
      <c r="BT821" s="39" t="str">
        <f t="shared" si="521"/>
        <v/>
      </c>
      <c r="BU821" s="39" t="str">
        <f t="shared" si="522"/>
        <v/>
      </c>
      <c r="BV821" s="39" t="str">
        <f t="shared" si="523"/>
        <v/>
      </c>
      <c r="BW821" s="39" t="str">
        <f t="shared" si="524"/>
        <v/>
      </c>
      <c r="BX821" s="39" t="str">
        <f t="shared" si="525"/>
        <v/>
      </c>
      <c r="BY821" s="39" t="str">
        <f t="shared" si="526"/>
        <v/>
      </c>
      <c r="BZ821" s="39" t="str">
        <f t="shared" si="527"/>
        <v/>
      </c>
      <c r="CA821" s="39" t="str">
        <f t="shared" si="528"/>
        <v/>
      </c>
      <c r="CB821" s="39" t="str">
        <f t="shared" si="529"/>
        <v/>
      </c>
      <c r="CC821" s="39" t="str">
        <f t="shared" si="530"/>
        <v/>
      </c>
      <c r="CD821" s="39" t="str">
        <f t="shared" si="531"/>
        <v/>
      </c>
      <c r="CE821" s="39" t="str">
        <f t="shared" si="532"/>
        <v/>
      </c>
      <c r="CF821" s="39" t="str">
        <f t="shared" si="533"/>
        <v/>
      </c>
      <c r="CG821" s="39" t="str">
        <f t="shared" si="534"/>
        <v/>
      </c>
      <c r="CH821" s="39" t="str">
        <f t="shared" si="535"/>
        <v/>
      </c>
      <c r="CI821" s="39" t="str">
        <f t="shared" si="536"/>
        <v/>
      </c>
    </row>
    <row r="822" spans="1:87">
      <c r="A822" s="18"/>
      <c r="B822" s="15" t="str">
        <f>'Gene Table'!E821</f>
        <v>hsa-miR-29b-2-5p</v>
      </c>
      <c r="C822" s="15" t="str">
        <f>'Gene Table'!B821</f>
        <v>C03</v>
      </c>
      <c r="D822" s="16" t="str">
        <f>IF(SUM('Test Sample Data'!D$3:D$98)&gt;10,IF(AND(ISNUMBER('Test Sample Data'!D821),'Test Sample Data'!D821&lt;$B$1,'Test Sample Data'!D821&gt;0),'Test Sample Data'!D821,$B$1),"")</f>
        <v/>
      </c>
      <c r="E822" s="17" t="str">
        <f>IF(SUM('Test Sample Data'!E$3:E$98)&gt;10,IF(AND(ISNUMBER('Test Sample Data'!E821),'Test Sample Data'!E821&lt;$B$1,'Test Sample Data'!E821&gt;0),'Test Sample Data'!E821,$B$1),"")</f>
        <v/>
      </c>
      <c r="F822" s="17" t="str">
        <f>IF(SUM('Test Sample Data'!F$3:F$98)&gt;10,IF(AND(ISNUMBER('Test Sample Data'!F821),'Test Sample Data'!F821&lt;$B$1,'Test Sample Data'!F821&gt;0),'Test Sample Data'!F821,$B$1),"")</f>
        <v/>
      </c>
      <c r="G822" s="17" t="str">
        <f>IF(SUM('Test Sample Data'!G$3:G$98)&gt;10,IF(AND(ISNUMBER('Test Sample Data'!G821),'Test Sample Data'!G821&lt;$B$1,'Test Sample Data'!G821&gt;0),'Test Sample Data'!G821,$B$1),"")</f>
        <v/>
      </c>
      <c r="H822" s="17" t="str">
        <f>IF(SUM('Test Sample Data'!H$3:H$98)&gt;10,IF(AND(ISNUMBER('Test Sample Data'!H821),'Test Sample Data'!H821&lt;$B$1,'Test Sample Data'!H821&gt;0),'Test Sample Data'!H821,$B$1),"")</f>
        <v/>
      </c>
      <c r="I822" s="17" t="str">
        <f>IF(SUM('Test Sample Data'!I$3:I$98)&gt;10,IF(AND(ISNUMBER('Test Sample Data'!I821),'Test Sample Data'!I821&lt;$B$1,'Test Sample Data'!I821&gt;0),'Test Sample Data'!I821,$B$1),"")</f>
        <v/>
      </c>
      <c r="J822" s="17" t="str">
        <f>IF(SUM('Test Sample Data'!J$3:J$98)&gt;10,IF(AND(ISNUMBER('Test Sample Data'!J821),'Test Sample Data'!J821&lt;$B$1,'Test Sample Data'!J821&gt;0),'Test Sample Data'!J821,$B$1),"")</f>
        <v/>
      </c>
      <c r="K822" s="17" t="str">
        <f>IF(SUM('Test Sample Data'!K$3:K$98)&gt;10,IF(AND(ISNUMBER('Test Sample Data'!K821),'Test Sample Data'!K821&lt;$B$1,'Test Sample Data'!K821&gt;0),'Test Sample Data'!K821,$B$1),"")</f>
        <v/>
      </c>
      <c r="L822" s="17" t="str">
        <f>IF(SUM('Test Sample Data'!L$3:L$98)&gt;10,IF(AND(ISNUMBER('Test Sample Data'!L821),'Test Sample Data'!L821&lt;$B$1,'Test Sample Data'!L821&gt;0),'Test Sample Data'!L821,$B$1),"")</f>
        <v/>
      </c>
      <c r="M822" s="17" t="str">
        <f>IF(SUM('Test Sample Data'!M$3:M$98)&gt;10,IF(AND(ISNUMBER('Test Sample Data'!M821),'Test Sample Data'!M821&lt;$B$1,'Test Sample Data'!M821&gt;0),'Test Sample Data'!M821,$B$1),"")</f>
        <v/>
      </c>
      <c r="N822" s="17" t="str">
        <f>'Gene Table'!E821</f>
        <v>hsa-miR-29b-2-5p</v>
      </c>
      <c r="O822" s="17" t="str">
        <f>'Gene Table'!B821</f>
        <v>C03</v>
      </c>
      <c r="P822" s="17" t="str">
        <f>IF(SUM('Control Sample Data'!D$3:D$98)&gt;10,IF(AND(ISNUMBER('Control Sample Data'!D821),'Control Sample Data'!D821&lt;$B$1,'Control Sample Data'!D821&gt;0),'Control Sample Data'!D821,$B$1),"")</f>
        <v/>
      </c>
      <c r="Q822" s="17" t="str">
        <f>IF(SUM('Control Sample Data'!E$3:E$98)&gt;10,IF(AND(ISNUMBER('Control Sample Data'!E821),'Control Sample Data'!E821&lt;$B$1,'Control Sample Data'!E821&gt;0),'Control Sample Data'!E821,$B$1),"")</f>
        <v/>
      </c>
      <c r="R822" s="17" t="str">
        <f>IF(SUM('Control Sample Data'!F$3:F$98)&gt;10,IF(AND(ISNUMBER('Control Sample Data'!F821),'Control Sample Data'!F821&lt;$B$1,'Control Sample Data'!F821&gt;0),'Control Sample Data'!F821,$B$1),"")</f>
        <v/>
      </c>
      <c r="S822" s="17" t="str">
        <f>IF(SUM('Control Sample Data'!G$3:G$98)&gt;10,IF(AND(ISNUMBER('Control Sample Data'!G821),'Control Sample Data'!G821&lt;$B$1,'Control Sample Data'!G821&gt;0),'Control Sample Data'!G821,$B$1),"")</f>
        <v/>
      </c>
      <c r="T822" s="17" t="str">
        <f>IF(SUM('Control Sample Data'!H$3:H$98)&gt;10,IF(AND(ISNUMBER('Control Sample Data'!H821),'Control Sample Data'!H821&lt;$B$1,'Control Sample Data'!H821&gt;0),'Control Sample Data'!H821,$B$1),"")</f>
        <v/>
      </c>
      <c r="U822" s="17" t="str">
        <f>IF(SUM('Control Sample Data'!I$3:I$98)&gt;10,IF(AND(ISNUMBER('Control Sample Data'!I821),'Control Sample Data'!I821&lt;$B$1,'Control Sample Data'!I821&gt;0),'Control Sample Data'!I821,$B$1),"")</f>
        <v/>
      </c>
      <c r="V822" s="17" t="str">
        <f>IF(SUM('Control Sample Data'!J$3:J$98)&gt;10,IF(AND(ISNUMBER('Control Sample Data'!J821),'Control Sample Data'!J821&lt;$B$1,'Control Sample Data'!J821&gt;0),'Control Sample Data'!J821,$B$1),"")</f>
        <v/>
      </c>
      <c r="W822" s="17" t="str">
        <f>IF(SUM('Control Sample Data'!K$3:K$98)&gt;10,IF(AND(ISNUMBER('Control Sample Data'!K821),'Control Sample Data'!K821&lt;$B$1,'Control Sample Data'!K821&gt;0),'Control Sample Data'!K821,$B$1),"")</f>
        <v/>
      </c>
      <c r="X822" s="17" t="str">
        <f>IF(SUM('Control Sample Data'!L$3:L$98)&gt;10,IF(AND(ISNUMBER('Control Sample Data'!L821),'Control Sample Data'!L821&lt;$B$1,'Control Sample Data'!L821&gt;0),'Control Sample Data'!L821,$B$1),"")</f>
        <v/>
      </c>
      <c r="Y822" s="17" t="str">
        <f>IF(SUM('Control Sample Data'!M$3:M$98)&gt;10,IF(AND(ISNUMBER('Control Sample Data'!M821),'Control Sample Data'!M821&lt;$B$1,'Control Sample Data'!M821&gt;0),'Control Sample Data'!M821,$B$1),"")</f>
        <v/>
      </c>
      <c r="AT822" s="36" t="str">
        <f t="shared" si="537"/>
        <v/>
      </c>
      <c r="AU822" s="36" t="str">
        <f t="shared" si="538"/>
        <v/>
      </c>
      <c r="AV822" s="36" t="str">
        <f t="shared" si="539"/>
        <v/>
      </c>
      <c r="AW822" s="36" t="str">
        <f t="shared" si="540"/>
        <v/>
      </c>
      <c r="AX822" s="36" t="str">
        <f t="shared" si="541"/>
        <v/>
      </c>
      <c r="AY822" s="36" t="str">
        <f t="shared" si="542"/>
        <v/>
      </c>
      <c r="AZ822" s="36" t="str">
        <f t="shared" si="543"/>
        <v/>
      </c>
      <c r="BA822" s="36" t="str">
        <f t="shared" si="544"/>
        <v/>
      </c>
      <c r="BB822" s="36" t="str">
        <f t="shared" si="545"/>
        <v/>
      </c>
      <c r="BC822" s="36" t="str">
        <f t="shared" si="546"/>
        <v/>
      </c>
      <c r="BD822" s="36" t="str">
        <f t="shared" si="547"/>
        <v/>
      </c>
      <c r="BE822" s="36" t="str">
        <f t="shared" si="548"/>
        <v/>
      </c>
      <c r="BF822" s="36" t="str">
        <f t="shared" si="549"/>
        <v/>
      </c>
      <c r="BG822" s="36" t="str">
        <f t="shared" si="550"/>
        <v/>
      </c>
      <c r="BH822" s="36" t="str">
        <f t="shared" si="551"/>
        <v/>
      </c>
      <c r="BI822" s="36" t="str">
        <f t="shared" si="552"/>
        <v/>
      </c>
      <c r="BJ822" s="36" t="str">
        <f t="shared" si="553"/>
        <v/>
      </c>
      <c r="BK822" s="36" t="str">
        <f t="shared" si="554"/>
        <v/>
      </c>
      <c r="BL822" s="36" t="str">
        <f t="shared" si="555"/>
        <v/>
      </c>
      <c r="BM822" s="36" t="str">
        <f t="shared" si="556"/>
        <v/>
      </c>
      <c r="BN822" s="38" t="e">
        <f t="shared" si="515"/>
        <v>#DIV/0!</v>
      </c>
      <c r="BO822" s="38" t="e">
        <f t="shared" si="516"/>
        <v>#DIV/0!</v>
      </c>
      <c r="BP822" s="39" t="str">
        <f t="shared" si="517"/>
        <v/>
      </c>
      <c r="BQ822" s="39" t="str">
        <f t="shared" si="518"/>
        <v/>
      </c>
      <c r="BR822" s="39" t="str">
        <f t="shared" si="519"/>
        <v/>
      </c>
      <c r="BS822" s="39" t="str">
        <f t="shared" si="520"/>
        <v/>
      </c>
      <c r="BT822" s="39" t="str">
        <f t="shared" si="521"/>
        <v/>
      </c>
      <c r="BU822" s="39" t="str">
        <f t="shared" si="522"/>
        <v/>
      </c>
      <c r="BV822" s="39" t="str">
        <f t="shared" si="523"/>
        <v/>
      </c>
      <c r="BW822" s="39" t="str">
        <f t="shared" si="524"/>
        <v/>
      </c>
      <c r="BX822" s="39" t="str">
        <f t="shared" si="525"/>
        <v/>
      </c>
      <c r="BY822" s="39" t="str">
        <f t="shared" si="526"/>
        <v/>
      </c>
      <c r="BZ822" s="39" t="str">
        <f t="shared" si="527"/>
        <v/>
      </c>
      <c r="CA822" s="39" t="str">
        <f t="shared" si="528"/>
        <v/>
      </c>
      <c r="CB822" s="39" t="str">
        <f t="shared" si="529"/>
        <v/>
      </c>
      <c r="CC822" s="39" t="str">
        <f t="shared" si="530"/>
        <v/>
      </c>
      <c r="CD822" s="39" t="str">
        <f t="shared" si="531"/>
        <v/>
      </c>
      <c r="CE822" s="39" t="str">
        <f t="shared" si="532"/>
        <v/>
      </c>
      <c r="CF822" s="39" t="str">
        <f t="shared" si="533"/>
        <v/>
      </c>
      <c r="CG822" s="39" t="str">
        <f t="shared" si="534"/>
        <v/>
      </c>
      <c r="CH822" s="39" t="str">
        <f t="shared" si="535"/>
        <v/>
      </c>
      <c r="CI822" s="39" t="str">
        <f t="shared" si="536"/>
        <v/>
      </c>
    </row>
    <row r="823" spans="1:87">
      <c r="A823" s="18"/>
      <c r="B823" s="15" t="str">
        <f>'Gene Table'!E822</f>
        <v>hsa-miR-4302</v>
      </c>
      <c r="C823" s="15" t="str">
        <f>'Gene Table'!B822</f>
        <v>C04</v>
      </c>
      <c r="D823" s="16" t="str">
        <f>IF(SUM('Test Sample Data'!D$3:D$98)&gt;10,IF(AND(ISNUMBER('Test Sample Data'!D822),'Test Sample Data'!D822&lt;$B$1,'Test Sample Data'!D822&gt;0),'Test Sample Data'!D822,$B$1),"")</f>
        <v/>
      </c>
      <c r="E823" s="17" t="str">
        <f>IF(SUM('Test Sample Data'!E$3:E$98)&gt;10,IF(AND(ISNUMBER('Test Sample Data'!E822),'Test Sample Data'!E822&lt;$B$1,'Test Sample Data'!E822&gt;0),'Test Sample Data'!E822,$B$1),"")</f>
        <v/>
      </c>
      <c r="F823" s="17" t="str">
        <f>IF(SUM('Test Sample Data'!F$3:F$98)&gt;10,IF(AND(ISNUMBER('Test Sample Data'!F822),'Test Sample Data'!F822&lt;$B$1,'Test Sample Data'!F822&gt;0),'Test Sample Data'!F822,$B$1),"")</f>
        <v/>
      </c>
      <c r="G823" s="17" t="str">
        <f>IF(SUM('Test Sample Data'!G$3:G$98)&gt;10,IF(AND(ISNUMBER('Test Sample Data'!G822),'Test Sample Data'!G822&lt;$B$1,'Test Sample Data'!G822&gt;0),'Test Sample Data'!G822,$B$1),"")</f>
        <v/>
      </c>
      <c r="H823" s="17" t="str">
        <f>IF(SUM('Test Sample Data'!H$3:H$98)&gt;10,IF(AND(ISNUMBER('Test Sample Data'!H822),'Test Sample Data'!H822&lt;$B$1,'Test Sample Data'!H822&gt;0),'Test Sample Data'!H822,$B$1),"")</f>
        <v/>
      </c>
      <c r="I823" s="17" t="str">
        <f>IF(SUM('Test Sample Data'!I$3:I$98)&gt;10,IF(AND(ISNUMBER('Test Sample Data'!I822),'Test Sample Data'!I822&lt;$B$1,'Test Sample Data'!I822&gt;0),'Test Sample Data'!I822,$B$1),"")</f>
        <v/>
      </c>
      <c r="J823" s="17" t="str">
        <f>IF(SUM('Test Sample Data'!J$3:J$98)&gt;10,IF(AND(ISNUMBER('Test Sample Data'!J822),'Test Sample Data'!J822&lt;$B$1,'Test Sample Data'!J822&gt;0),'Test Sample Data'!J822,$B$1),"")</f>
        <v/>
      </c>
      <c r="K823" s="17" t="str">
        <f>IF(SUM('Test Sample Data'!K$3:K$98)&gt;10,IF(AND(ISNUMBER('Test Sample Data'!K822),'Test Sample Data'!K822&lt;$B$1,'Test Sample Data'!K822&gt;0),'Test Sample Data'!K822,$B$1),"")</f>
        <v/>
      </c>
      <c r="L823" s="17" t="str">
        <f>IF(SUM('Test Sample Data'!L$3:L$98)&gt;10,IF(AND(ISNUMBER('Test Sample Data'!L822),'Test Sample Data'!L822&lt;$B$1,'Test Sample Data'!L822&gt;0),'Test Sample Data'!L822,$B$1),"")</f>
        <v/>
      </c>
      <c r="M823" s="17" t="str">
        <f>IF(SUM('Test Sample Data'!M$3:M$98)&gt;10,IF(AND(ISNUMBER('Test Sample Data'!M822),'Test Sample Data'!M822&lt;$B$1,'Test Sample Data'!M822&gt;0),'Test Sample Data'!M822,$B$1),"")</f>
        <v/>
      </c>
      <c r="N823" s="17" t="str">
        <f>'Gene Table'!E822</f>
        <v>hsa-miR-4302</v>
      </c>
      <c r="O823" s="17" t="str">
        <f>'Gene Table'!B822</f>
        <v>C04</v>
      </c>
      <c r="P823" s="17" t="str">
        <f>IF(SUM('Control Sample Data'!D$3:D$98)&gt;10,IF(AND(ISNUMBER('Control Sample Data'!D822),'Control Sample Data'!D822&lt;$B$1,'Control Sample Data'!D822&gt;0),'Control Sample Data'!D822,$B$1),"")</f>
        <v/>
      </c>
      <c r="Q823" s="17" t="str">
        <f>IF(SUM('Control Sample Data'!E$3:E$98)&gt;10,IF(AND(ISNUMBER('Control Sample Data'!E822),'Control Sample Data'!E822&lt;$B$1,'Control Sample Data'!E822&gt;0),'Control Sample Data'!E822,$B$1),"")</f>
        <v/>
      </c>
      <c r="R823" s="17" t="str">
        <f>IF(SUM('Control Sample Data'!F$3:F$98)&gt;10,IF(AND(ISNUMBER('Control Sample Data'!F822),'Control Sample Data'!F822&lt;$B$1,'Control Sample Data'!F822&gt;0),'Control Sample Data'!F822,$B$1),"")</f>
        <v/>
      </c>
      <c r="S823" s="17" t="str">
        <f>IF(SUM('Control Sample Data'!G$3:G$98)&gt;10,IF(AND(ISNUMBER('Control Sample Data'!G822),'Control Sample Data'!G822&lt;$B$1,'Control Sample Data'!G822&gt;0),'Control Sample Data'!G822,$B$1),"")</f>
        <v/>
      </c>
      <c r="T823" s="17" t="str">
        <f>IF(SUM('Control Sample Data'!H$3:H$98)&gt;10,IF(AND(ISNUMBER('Control Sample Data'!H822),'Control Sample Data'!H822&lt;$B$1,'Control Sample Data'!H822&gt;0),'Control Sample Data'!H822,$B$1),"")</f>
        <v/>
      </c>
      <c r="U823" s="17" t="str">
        <f>IF(SUM('Control Sample Data'!I$3:I$98)&gt;10,IF(AND(ISNUMBER('Control Sample Data'!I822),'Control Sample Data'!I822&lt;$B$1,'Control Sample Data'!I822&gt;0),'Control Sample Data'!I822,$B$1),"")</f>
        <v/>
      </c>
      <c r="V823" s="17" t="str">
        <f>IF(SUM('Control Sample Data'!J$3:J$98)&gt;10,IF(AND(ISNUMBER('Control Sample Data'!J822),'Control Sample Data'!J822&lt;$B$1,'Control Sample Data'!J822&gt;0),'Control Sample Data'!J822,$B$1),"")</f>
        <v/>
      </c>
      <c r="W823" s="17" t="str">
        <f>IF(SUM('Control Sample Data'!K$3:K$98)&gt;10,IF(AND(ISNUMBER('Control Sample Data'!K822),'Control Sample Data'!K822&lt;$B$1,'Control Sample Data'!K822&gt;0),'Control Sample Data'!K822,$B$1),"")</f>
        <v/>
      </c>
      <c r="X823" s="17" t="str">
        <f>IF(SUM('Control Sample Data'!L$3:L$98)&gt;10,IF(AND(ISNUMBER('Control Sample Data'!L822),'Control Sample Data'!L822&lt;$B$1,'Control Sample Data'!L822&gt;0),'Control Sample Data'!L822,$B$1),"")</f>
        <v/>
      </c>
      <c r="Y823" s="17" t="str">
        <f>IF(SUM('Control Sample Data'!M$3:M$98)&gt;10,IF(AND(ISNUMBER('Control Sample Data'!M822),'Control Sample Data'!M822&lt;$B$1,'Control Sample Data'!M822&gt;0),'Control Sample Data'!M822,$B$1),"")</f>
        <v/>
      </c>
      <c r="AT823" s="36" t="str">
        <f t="shared" si="537"/>
        <v/>
      </c>
      <c r="AU823" s="36" t="str">
        <f t="shared" si="538"/>
        <v/>
      </c>
      <c r="AV823" s="36" t="str">
        <f t="shared" si="539"/>
        <v/>
      </c>
      <c r="AW823" s="36" t="str">
        <f t="shared" si="540"/>
        <v/>
      </c>
      <c r="AX823" s="36" t="str">
        <f t="shared" si="541"/>
        <v/>
      </c>
      <c r="AY823" s="36" t="str">
        <f t="shared" si="542"/>
        <v/>
      </c>
      <c r="AZ823" s="36" t="str">
        <f t="shared" si="543"/>
        <v/>
      </c>
      <c r="BA823" s="36" t="str">
        <f t="shared" si="544"/>
        <v/>
      </c>
      <c r="BB823" s="36" t="str">
        <f t="shared" si="545"/>
        <v/>
      </c>
      <c r="BC823" s="36" t="str">
        <f t="shared" si="546"/>
        <v/>
      </c>
      <c r="BD823" s="36" t="str">
        <f t="shared" si="547"/>
        <v/>
      </c>
      <c r="BE823" s="36" t="str">
        <f t="shared" si="548"/>
        <v/>
      </c>
      <c r="BF823" s="36" t="str">
        <f t="shared" si="549"/>
        <v/>
      </c>
      <c r="BG823" s="36" t="str">
        <f t="shared" si="550"/>
        <v/>
      </c>
      <c r="BH823" s="36" t="str">
        <f t="shared" si="551"/>
        <v/>
      </c>
      <c r="BI823" s="36" t="str">
        <f t="shared" si="552"/>
        <v/>
      </c>
      <c r="BJ823" s="36" t="str">
        <f t="shared" si="553"/>
        <v/>
      </c>
      <c r="BK823" s="36" t="str">
        <f t="shared" si="554"/>
        <v/>
      </c>
      <c r="BL823" s="36" t="str">
        <f t="shared" si="555"/>
        <v/>
      </c>
      <c r="BM823" s="36" t="str">
        <f t="shared" si="556"/>
        <v/>
      </c>
      <c r="BN823" s="38" t="e">
        <f t="shared" si="515"/>
        <v>#DIV/0!</v>
      </c>
      <c r="BO823" s="38" t="e">
        <f t="shared" si="516"/>
        <v>#DIV/0!</v>
      </c>
      <c r="BP823" s="39" t="str">
        <f t="shared" si="517"/>
        <v/>
      </c>
      <c r="BQ823" s="39" t="str">
        <f t="shared" si="518"/>
        <v/>
      </c>
      <c r="BR823" s="39" t="str">
        <f t="shared" si="519"/>
        <v/>
      </c>
      <c r="BS823" s="39" t="str">
        <f t="shared" si="520"/>
        <v/>
      </c>
      <c r="BT823" s="39" t="str">
        <f t="shared" si="521"/>
        <v/>
      </c>
      <c r="BU823" s="39" t="str">
        <f t="shared" si="522"/>
        <v/>
      </c>
      <c r="BV823" s="39" t="str">
        <f t="shared" si="523"/>
        <v/>
      </c>
      <c r="BW823" s="39" t="str">
        <f t="shared" si="524"/>
        <v/>
      </c>
      <c r="BX823" s="39" t="str">
        <f t="shared" si="525"/>
        <v/>
      </c>
      <c r="BY823" s="39" t="str">
        <f t="shared" si="526"/>
        <v/>
      </c>
      <c r="BZ823" s="39" t="str">
        <f t="shared" si="527"/>
        <v/>
      </c>
      <c r="CA823" s="39" t="str">
        <f t="shared" si="528"/>
        <v/>
      </c>
      <c r="CB823" s="39" t="str">
        <f t="shared" si="529"/>
        <v/>
      </c>
      <c r="CC823" s="39" t="str">
        <f t="shared" si="530"/>
        <v/>
      </c>
      <c r="CD823" s="39" t="str">
        <f t="shared" si="531"/>
        <v/>
      </c>
      <c r="CE823" s="39" t="str">
        <f t="shared" si="532"/>
        <v/>
      </c>
      <c r="CF823" s="39" t="str">
        <f t="shared" si="533"/>
        <v/>
      </c>
      <c r="CG823" s="39" t="str">
        <f t="shared" si="534"/>
        <v/>
      </c>
      <c r="CH823" s="39" t="str">
        <f t="shared" si="535"/>
        <v/>
      </c>
      <c r="CI823" s="39" t="str">
        <f t="shared" si="536"/>
        <v/>
      </c>
    </row>
    <row r="824" spans="1:87">
      <c r="A824" s="18"/>
      <c r="B824" s="15" t="str">
        <f>'Gene Table'!E823</f>
        <v>hsa-miR-29c-5p</v>
      </c>
      <c r="C824" s="15" t="str">
        <f>'Gene Table'!B823</f>
        <v>C05</v>
      </c>
      <c r="D824" s="16" t="str">
        <f>IF(SUM('Test Sample Data'!D$3:D$98)&gt;10,IF(AND(ISNUMBER('Test Sample Data'!D823),'Test Sample Data'!D823&lt;$B$1,'Test Sample Data'!D823&gt;0),'Test Sample Data'!D823,$B$1),"")</f>
        <v/>
      </c>
      <c r="E824" s="17" t="str">
        <f>IF(SUM('Test Sample Data'!E$3:E$98)&gt;10,IF(AND(ISNUMBER('Test Sample Data'!E823),'Test Sample Data'!E823&lt;$B$1,'Test Sample Data'!E823&gt;0),'Test Sample Data'!E823,$B$1),"")</f>
        <v/>
      </c>
      <c r="F824" s="17" t="str">
        <f>IF(SUM('Test Sample Data'!F$3:F$98)&gt;10,IF(AND(ISNUMBER('Test Sample Data'!F823),'Test Sample Data'!F823&lt;$B$1,'Test Sample Data'!F823&gt;0),'Test Sample Data'!F823,$B$1),"")</f>
        <v/>
      </c>
      <c r="G824" s="17" t="str">
        <f>IF(SUM('Test Sample Data'!G$3:G$98)&gt;10,IF(AND(ISNUMBER('Test Sample Data'!G823),'Test Sample Data'!G823&lt;$B$1,'Test Sample Data'!G823&gt;0),'Test Sample Data'!G823,$B$1),"")</f>
        <v/>
      </c>
      <c r="H824" s="17" t="str">
        <f>IF(SUM('Test Sample Data'!H$3:H$98)&gt;10,IF(AND(ISNUMBER('Test Sample Data'!H823),'Test Sample Data'!H823&lt;$B$1,'Test Sample Data'!H823&gt;0),'Test Sample Data'!H823,$B$1),"")</f>
        <v/>
      </c>
      <c r="I824" s="17" t="str">
        <f>IF(SUM('Test Sample Data'!I$3:I$98)&gt;10,IF(AND(ISNUMBER('Test Sample Data'!I823),'Test Sample Data'!I823&lt;$B$1,'Test Sample Data'!I823&gt;0),'Test Sample Data'!I823,$B$1),"")</f>
        <v/>
      </c>
      <c r="J824" s="17" t="str">
        <f>IF(SUM('Test Sample Data'!J$3:J$98)&gt;10,IF(AND(ISNUMBER('Test Sample Data'!J823),'Test Sample Data'!J823&lt;$B$1,'Test Sample Data'!J823&gt;0),'Test Sample Data'!J823,$B$1),"")</f>
        <v/>
      </c>
      <c r="K824" s="17" t="str">
        <f>IF(SUM('Test Sample Data'!K$3:K$98)&gt;10,IF(AND(ISNUMBER('Test Sample Data'!K823),'Test Sample Data'!K823&lt;$B$1,'Test Sample Data'!K823&gt;0),'Test Sample Data'!K823,$B$1),"")</f>
        <v/>
      </c>
      <c r="L824" s="17" t="str">
        <f>IF(SUM('Test Sample Data'!L$3:L$98)&gt;10,IF(AND(ISNUMBER('Test Sample Data'!L823),'Test Sample Data'!L823&lt;$B$1,'Test Sample Data'!L823&gt;0),'Test Sample Data'!L823,$B$1),"")</f>
        <v/>
      </c>
      <c r="M824" s="17" t="str">
        <f>IF(SUM('Test Sample Data'!M$3:M$98)&gt;10,IF(AND(ISNUMBER('Test Sample Data'!M823),'Test Sample Data'!M823&lt;$B$1,'Test Sample Data'!M823&gt;0),'Test Sample Data'!M823,$B$1),"")</f>
        <v/>
      </c>
      <c r="N824" s="17" t="str">
        <f>'Gene Table'!E823</f>
        <v>hsa-miR-29c-5p</v>
      </c>
      <c r="O824" s="17" t="str">
        <f>'Gene Table'!B823</f>
        <v>C05</v>
      </c>
      <c r="P824" s="17" t="str">
        <f>IF(SUM('Control Sample Data'!D$3:D$98)&gt;10,IF(AND(ISNUMBER('Control Sample Data'!D823),'Control Sample Data'!D823&lt;$B$1,'Control Sample Data'!D823&gt;0),'Control Sample Data'!D823,$B$1),"")</f>
        <v/>
      </c>
      <c r="Q824" s="17" t="str">
        <f>IF(SUM('Control Sample Data'!E$3:E$98)&gt;10,IF(AND(ISNUMBER('Control Sample Data'!E823),'Control Sample Data'!E823&lt;$B$1,'Control Sample Data'!E823&gt;0),'Control Sample Data'!E823,$B$1),"")</f>
        <v/>
      </c>
      <c r="R824" s="17" t="str">
        <f>IF(SUM('Control Sample Data'!F$3:F$98)&gt;10,IF(AND(ISNUMBER('Control Sample Data'!F823),'Control Sample Data'!F823&lt;$B$1,'Control Sample Data'!F823&gt;0),'Control Sample Data'!F823,$B$1),"")</f>
        <v/>
      </c>
      <c r="S824" s="17" t="str">
        <f>IF(SUM('Control Sample Data'!G$3:G$98)&gt;10,IF(AND(ISNUMBER('Control Sample Data'!G823),'Control Sample Data'!G823&lt;$B$1,'Control Sample Data'!G823&gt;0),'Control Sample Data'!G823,$B$1),"")</f>
        <v/>
      </c>
      <c r="T824" s="17" t="str">
        <f>IF(SUM('Control Sample Data'!H$3:H$98)&gt;10,IF(AND(ISNUMBER('Control Sample Data'!H823),'Control Sample Data'!H823&lt;$B$1,'Control Sample Data'!H823&gt;0),'Control Sample Data'!H823,$B$1),"")</f>
        <v/>
      </c>
      <c r="U824" s="17" t="str">
        <f>IF(SUM('Control Sample Data'!I$3:I$98)&gt;10,IF(AND(ISNUMBER('Control Sample Data'!I823),'Control Sample Data'!I823&lt;$B$1,'Control Sample Data'!I823&gt;0),'Control Sample Data'!I823,$B$1),"")</f>
        <v/>
      </c>
      <c r="V824" s="17" t="str">
        <f>IF(SUM('Control Sample Data'!J$3:J$98)&gt;10,IF(AND(ISNUMBER('Control Sample Data'!J823),'Control Sample Data'!J823&lt;$B$1,'Control Sample Data'!J823&gt;0),'Control Sample Data'!J823,$B$1),"")</f>
        <v/>
      </c>
      <c r="W824" s="17" t="str">
        <f>IF(SUM('Control Sample Data'!K$3:K$98)&gt;10,IF(AND(ISNUMBER('Control Sample Data'!K823),'Control Sample Data'!K823&lt;$B$1,'Control Sample Data'!K823&gt;0),'Control Sample Data'!K823,$B$1),"")</f>
        <v/>
      </c>
      <c r="X824" s="17" t="str">
        <f>IF(SUM('Control Sample Data'!L$3:L$98)&gt;10,IF(AND(ISNUMBER('Control Sample Data'!L823),'Control Sample Data'!L823&lt;$B$1,'Control Sample Data'!L823&gt;0),'Control Sample Data'!L823,$B$1),"")</f>
        <v/>
      </c>
      <c r="Y824" s="17" t="str">
        <f>IF(SUM('Control Sample Data'!M$3:M$98)&gt;10,IF(AND(ISNUMBER('Control Sample Data'!M823),'Control Sample Data'!M823&lt;$B$1,'Control Sample Data'!M823&gt;0),'Control Sample Data'!M823,$B$1),"")</f>
        <v/>
      </c>
      <c r="AT824" s="36" t="str">
        <f t="shared" si="537"/>
        <v/>
      </c>
      <c r="AU824" s="36" t="str">
        <f t="shared" si="538"/>
        <v/>
      </c>
      <c r="AV824" s="36" t="str">
        <f t="shared" si="539"/>
        <v/>
      </c>
      <c r="AW824" s="36" t="str">
        <f t="shared" si="540"/>
        <v/>
      </c>
      <c r="AX824" s="36" t="str">
        <f t="shared" si="541"/>
        <v/>
      </c>
      <c r="AY824" s="36" t="str">
        <f t="shared" si="542"/>
        <v/>
      </c>
      <c r="AZ824" s="36" t="str">
        <f t="shared" si="543"/>
        <v/>
      </c>
      <c r="BA824" s="36" t="str">
        <f t="shared" si="544"/>
        <v/>
      </c>
      <c r="BB824" s="36" t="str">
        <f t="shared" si="545"/>
        <v/>
      </c>
      <c r="BC824" s="36" t="str">
        <f t="shared" si="546"/>
        <v/>
      </c>
      <c r="BD824" s="36" t="str">
        <f t="shared" si="547"/>
        <v/>
      </c>
      <c r="BE824" s="36" t="str">
        <f t="shared" si="548"/>
        <v/>
      </c>
      <c r="BF824" s="36" t="str">
        <f t="shared" si="549"/>
        <v/>
      </c>
      <c r="BG824" s="36" t="str">
        <f t="shared" si="550"/>
        <v/>
      </c>
      <c r="BH824" s="36" t="str">
        <f t="shared" si="551"/>
        <v/>
      </c>
      <c r="BI824" s="36" t="str">
        <f t="shared" si="552"/>
        <v/>
      </c>
      <c r="BJ824" s="36" t="str">
        <f t="shared" si="553"/>
        <v/>
      </c>
      <c r="BK824" s="36" t="str">
        <f t="shared" si="554"/>
        <v/>
      </c>
      <c r="BL824" s="36" t="str">
        <f t="shared" si="555"/>
        <v/>
      </c>
      <c r="BM824" s="36" t="str">
        <f t="shared" si="556"/>
        <v/>
      </c>
      <c r="BN824" s="38" t="e">
        <f t="shared" si="515"/>
        <v>#DIV/0!</v>
      </c>
      <c r="BO824" s="38" t="e">
        <f t="shared" si="516"/>
        <v>#DIV/0!</v>
      </c>
      <c r="BP824" s="39" t="str">
        <f t="shared" si="517"/>
        <v/>
      </c>
      <c r="BQ824" s="39" t="str">
        <f t="shared" si="518"/>
        <v/>
      </c>
      <c r="BR824" s="39" t="str">
        <f t="shared" si="519"/>
        <v/>
      </c>
      <c r="BS824" s="39" t="str">
        <f t="shared" si="520"/>
        <v/>
      </c>
      <c r="BT824" s="39" t="str">
        <f t="shared" si="521"/>
        <v/>
      </c>
      <c r="BU824" s="39" t="str">
        <f t="shared" si="522"/>
        <v/>
      </c>
      <c r="BV824" s="39" t="str">
        <f t="shared" si="523"/>
        <v/>
      </c>
      <c r="BW824" s="39" t="str">
        <f t="shared" si="524"/>
        <v/>
      </c>
      <c r="BX824" s="39" t="str">
        <f t="shared" si="525"/>
        <v/>
      </c>
      <c r="BY824" s="39" t="str">
        <f t="shared" si="526"/>
        <v/>
      </c>
      <c r="BZ824" s="39" t="str">
        <f t="shared" si="527"/>
        <v/>
      </c>
      <c r="CA824" s="39" t="str">
        <f t="shared" si="528"/>
        <v/>
      </c>
      <c r="CB824" s="39" t="str">
        <f t="shared" si="529"/>
        <v/>
      </c>
      <c r="CC824" s="39" t="str">
        <f t="shared" si="530"/>
        <v/>
      </c>
      <c r="CD824" s="39" t="str">
        <f t="shared" si="531"/>
        <v/>
      </c>
      <c r="CE824" s="39" t="str">
        <f t="shared" si="532"/>
        <v/>
      </c>
      <c r="CF824" s="39" t="str">
        <f t="shared" si="533"/>
        <v/>
      </c>
      <c r="CG824" s="39" t="str">
        <f t="shared" si="534"/>
        <v/>
      </c>
      <c r="CH824" s="39" t="str">
        <f t="shared" si="535"/>
        <v/>
      </c>
      <c r="CI824" s="39" t="str">
        <f t="shared" si="536"/>
        <v/>
      </c>
    </row>
    <row r="825" spans="1:87">
      <c r="A825" s="18"/>
      <c r="B825" s="15" t="str">
        <f>'Gene Table'!E824</f>
        <v>hsa-miR-4303</v>
      </c>
      <c r="C825" s="15" t="str">
        <f>'Gene Table'!B824</f>
        <v>C06</v>
      </c>
      <c r="D825" s="16" t="str">
        <f>IF(SUM('Test Sample Data'!D$3:D$98)&gt;10,IF(AND(ISNUMBER('Test Sample Data'!D824),'Test Sample Data'!D824&lt;$B$1,'Test Sample Data'!D824&gt;0),'Test Sample Data'!D824,$B$1),"")</f>
        <v/>
      </c>
      <c r="E825" s="17" t="str">
        <f>IF(SUM('Test Sample Data'!E$3:E$98)&gt;10,IF(AND(ISNUMBER('Test Sample Data'!E824),'Test Sample Data'!E824&lt;$B$1,'Test Sample Data'!E824&gt;0),'Test Sample Data'!E824,$B$1),"")</f>
        <v/>
      </c>
      <c r="F825" s="17" t="str">
        <f>IF(SUM('Test Sample Data'!F$3:F$98)&gt;10,IF(AND(ISNUMBER('Test Sample Data'!F824),'Test Sample Data'!F824&lt;$B$1,'Test Sample Data'!F824&gt;0),'Test Sample Data'!F824,$B$1),"")</f>
        <v/>
      </c>
      <c r="G825" s="17" t="str">
        <f>IF(SUM('Test Sample Data'!G$3:G$98)&gt;10,IF(AND(ISNUMBER('Test Sample Data'!G824),'Test Sample Data'!G824&lt;$B$1,'Test Sample Data'!G824&gt;0),'Test Sample Data'!G824,$B$1),"")</f>
        <v/>
      </c>
      <c r="H825" s="17" t="str">
        <f>IF(SUM('Test Sample Data'!H$3:H$98)&gt;10,IF(AND(ISNUMBER('Test Sample Data'!H824),'Test Sample Data'!H824&lt;$B$1,'Test Sample Data'!H824&gt;0),'Test Sample Data'!H824,$B$1),"")</f>
        <v/>
      </c>
      <c r="I825" s="17" t="str">
        <f>IF(SUM('Test Sample Data'!I$3:I$98)&gt;10,IF(AND(ISNUMBER('Test Sample Data'!I824),'Test Sample Data'!I824&lt;$B$1,'Test Sample Data'!I824&gt;0),'Test Sample Data'!I824,$B$1),"")</f>
        <v/>
      </c>
      <c r="J825" s="17" t="str">
        <f>IF(SUM('Test Sample Data'!J$3:J$98)&gt;10,IF(AND(ISNUMBER('Test Sample Data'!J824),'Test Sample Data'!J824&lt;$B$1,'Test Sample Data'!J824&gt;0),'Test Sample Data'!J824,$B$1),"")</f>
        <v/>
      </c>
      <c r="K825" s="17" t="str">
        <f>IF(SUM('Test Sample Data'!K$3:K$98)&gt;10,IF(AND(ISNUMBER('Test Sample Data'!K824),'Test Sample Data'!K824&lt;$B$1,'Test Sample Data'!K824&gt;0),'Test Sample Data'!K824,$B$1),"")</f>
        <v/>
      </c>
      <c r="L825" s="17" t="str">
        <f>IF(SUM('Test Sample Data'!L$3:L$98)&gt;10,IF(AND(ISNUMBER('Test Sample Data'!L824),'Test Sample Data'!L824&lt;$B$1,'Test Sample Data'!L824&gt;0),'Test Sample Data'!L824,$B$1),"")</f>
        <v/>
      </c>
      <c r="M825" s="17" t="str">
        <f>IF(SUM('Test Sample Data'!M$3:M$98)&gt;10,IF(AND(ISNUMBER('Test Sample Data'!M824),'Test Sample Data'!M824&lt;$B$1,'Test Sample Data'!M824&gt;0),'Test Sample Data'!M824,$B$1),"")</f>
        <v/>
      </c>
      <c r="N825" s="17" t="str">
        <f>'Gene Table'!E824</f>
        <v>hsa-miR-4303</v>
      </c>
      <c r="O825" s="17" t="str">
        <f>'Gene Table'!B824</f>
        <v>C06</v>
      </c>
      <c r="P825" s="17" t="str">
        <f>IF(SUM('Control Sample Data'!D$3:D$98)&gt;10,IF(AND(ISNUMBER('Control Sample Data'!D824),'Control Sample Data'!D824&lt;$B$1,'Control Sample Data'!D824&gt;0),'Control Sample Data'!D824,$B$1),"")</f>
        <v/>
      </c>
      <c r="Q825" s="17" t="str">
        <f>IF(SUM('Control Sample Data'!E$3:E$98)&gt;10,IF(AND(ISNUMBER('Control Sample Data'!E824),'Control Sample Data'!E824&lt;$B$1,'Control Sample Data'!E824&gt;0),'Control Sample Data'!E824,$B$1),"")</f>
        <v/>
      </c>
      <c r="R825" s="17" t="str">
        <f>IF(SUM('Control Sample Data'!F$3:F$98)&gt;10,IF(AND(ISNUMBER('Control Sample Data'!F824),'Control Sample Data'!F824&lt;$B$1,'Control Sample Data'!F824&gt;0),'Control Sample Data'!F824,$B$1),"")</f>
        <v/>
      </c>
      <c r="S825" s="17" t="str">
        <f>IF(SUM('Control Sample Data'!G$3:G$98)&gt;10,IF(AND(ISNUMBER('Control Sample Data'!G824),'Control Sample Data'!G824&lt;$B$1,'Control Sample Data'!G824&gt;0),'Control Sample Data'!G824,$B$1),"")</f>
        <v/>
      </c>
      <c r="T825" s="17" t="str">
        <f>IF(SUM('Control Sample Data'!H$3:H$98)&gt;10,IF(AND(ISNUMBER('Control Sample Data'!H824),'Control Sample Data'!H824&lt;$B$1,'Control Sample Data'!H824&gt;0),'Control Sample Data'!H824,$B$1),"")</f>
        <v/>
      </c>
      <c r="U825" s="17" t="str">
        <f>IF(SUM('Control Sample Data'!I$3:I$98)&gt;10,IF(AND(ISNUMBER('Control Sample Data'!I824),'Control Sample Data'!I824&lt;$B$1,'Control Sample Data'!I824&gt;0),'Control Sample Data'!I824,$B$1),"")</f>
        <v/>
      </c>
      <c r="V825" s="17" t="str">
        <f>IF(SUM('Control Sample Data'!J$3:J$98)&gt;10,IF(AND(ISNUMBER('Control Sample Data'!J824),'Control Sample Data'!J824&lt;$B$1,'Control Sample Data'!J824&gt;0),'Control Sample Data'!J824,$B$1),"")</f>
        <v/>
      </c>
      <c r="W825" s="17" t="str">
        <f>IF(SUM('Control Sample Data'!K$3:K$98)&gt;10,IF(AND(ISNUMBER('Control Sample Data'!K824),'Control Sample Data'!K824&lt;$B$1,'Control Sample Data'!K824&gt;0),'Control Sample Data'!K824,$B$1),"")</f>
        <v/>
      </c>
      <c r="X825" s="17" t="str">
        <f>IF(SUM('Control Sample Data'!L$3:L$98)&gt;10,IF(AND(ISNUMBER('Control Sample Data'!L824),'Control Sample Data'!L824&lt;$B$1,'Control Sample Data'!L824&gt;0),'Control Sample Data'!L824,$B$1),"")</f>
        <v/>
      </c>
      <c r="Y825" s="17" t="str">
        <f>IF(SUM('Control Sample Data'!M$3:M$98)&gt;10,IF(AND(ISNUMBER('Control Sample Data'!M824),'Control Sample Data'!M824&lt;$B$1,'Control Sample Data'!M824&gt;0),'Control Sample Data'!M824,$B$1),"")</f>
        <v/>
      </c>
      <c r="AT825" s="36" t="str">
        <f t="shared" si="537"/>
        <v/>
      </c>
      <c r="AU825" s="36" t="str">
        <f t="shared" si="538"/>
        <v/>
      </c>
      <c r="AV825" s="36" t="str">
        <f t="shared" si="539"/>
        <v/>
      </c>
      <c r="AW825" s="36" t="str">
        <f t="shared" si="540"/>
        <v/>
      </c>
      <c r="AX825" s="36" t="str">
        <f t="shared" si="541"/>
        <v/>
      </c>
      <c r="AY825" s="36" t="str">
        <f t="shared" si="542"/>
        <v/>
      </c>
      <c r="AZ825" s="36" t="str">
        <f t="shared" si="543"/>
        <v/>
      </c>
      <c r="BA825" s="36" t="str">
        <f t="shared" si="544"/>
        <v/>
      </c>
      <c r="BB825" s="36" t="str">
        <f t="shared" si="545"/>
        <v/>
      </c>
      <c r="BC825" s="36" t="str">
        <f t="shared" si="546"/>
        <v/>
      </c>
      <c r="BD825" s="36" t="str">
        <f t="shared" si="547"/>
        <v/>
      </c>
      <c r="BE825" s="36" t="str">
        <f t="shared" si="548"/>
        <v/>
      </c>
      <c r="BF825" s="36" t="str">
        <f t="shared" si="549"/>
        <v/>
      </c>
      <c r="BG825" s="36" t="str">
        <f t="shared" si="550"/>
        <v/>
      </c>
      <c r="BH825" s="36" t="str">
        <f t="shared" si="551"/>
        <v/>
      </c>
      <c r="BI825" s="36" t="str">
        <f t="shared" si="552"/>
        <v/>
      </c>
      <c r="BJ825" s="36" t="str">
        <f t="shared" si="553"/>
        <v/>
      </c>
      <c r="BK825" s="36" t="str">
        <f t="shared" si="554"/>
        <v/>
      </c>
      <c r="BL825" s="36" t="str">
        <f t="shared" si="555"/>
        <v/>
      </c>
      <c r="BM825" s="36" t="str">
        <f t="shared" si="556"/>
        <v/>
      </c>
      <c r="BN825" s="38" t="e">
        <f t="shared" si="515"/>
        <v>#DIV/0!</v>
      </c>
      <c r="BO825" s="38" t="e">
        <f t="shared" si="516"/>
        <v>#DIV/0!</v>
      </c>
      <c r="BP825" s="39" t="str">
        <f t="shared" si="517"/>
        <v/>
      </c>
      <c r="BQ825" s="39" t="str">
        <f t="shared" si="518"/>
        <v/>
      </c>
      <c r="BR825" s="39" t="str">
        <f t="shared" si="519"/>
        <v/>
      </c>
      <c r="BS825" s="39" t="str">
        <f t="shared" si="520"/>
        <v/>
      </c>
      <c r="BT825" s="39" t="str">
        <f t="shared" si="521"/>
        <v/>
      </c>
      <c r="BU825" s="39" t="str">
        <f t="shared" si="522"/>
        <v/>
      </c>
      <c r="BV825" s="39" t="str">
        <f t="shared" si="523"/>
        <v/>
      </c>
      <c r="BW825" s="39" t="str">
        <f t="shared" si="524"/>
        <v/>
      </c>
      <c r="BX825" s="39" t="str">
        <f t="shared" si="525"/>
        <v/>
      </c>
      <c r="BY825" s="39" t="str">
        <f t="shared" si="526"/>
        <v/>
      </c>
      <c r="BZ825" s="39" t="str">
        <f t="shared" si="527"/>
        <v/>
      </c>
      <c r="CA825" s="39" t="str">
        <f t="shared" si="528"/>
        <v/>
      </c>
      <c r="CB825" s="39" t="str">
        <f t="shared" si="529"/>
        <v/>
      </c>
      <c r="CC825" s="39" t="str">
        <f t="shared" si="530"/>
        <v/>
      </c>
      <c r="CD825" s="39" t="str">
        <f t="shared" si="531"/>
        <v/>
      </c>
      <c r="CE825" s="39" t="str">
        <f t="shared" si="532"/>
        <v/>
      </c>
      <c r="CF825" s="39" t="str">
        <f t="shared" si="533"/>
        <v/>
      </c>
      <c r="CG825" s="39" t="str">
        <f t="shared" si="534"/>
        <v/>
      </c>
      <c r="CH825" s="39" t="str">
        <f t="shared" si="535"/>
        <v/>
      </c>
      <c r="CI825" s="39" t="str">
        <f t="shared" si="536"/>
        <v/>
      </c>
    </row>
    <row r="826" spans="1:87">
      <c r="A826" s="18"/>
      <c r="B826" s="15" t="str">
        <f>'Gene Table'!E825</f>
        <v>hsa-miR-30c-1-3p</v>
      </c>
      <c r="C826" s="15" t="str">
        <f>'Gene Table'!B825</f>
        <v>C07</v>
      </c>
      <c r="D826" s="16" t="str">
        <f>IF(SUM('Test Sample Data'!D$3:D$98)&gt;10,IF(AND(ISNUMBER('Test Sample Data'!D825),'Test Sample Data'!D825&lt;$B$1,'Test Sample Data'!D825&gt;0),'Test Sample Data'!D825,$B$1),"")</f>
        <v/>
      </c>
      <c r="E826" s="17" t="str">
        <f>IF(SUM('Test Sample Data'!E$3:E$98)&gt;10,IF(AND(ISNUMBER('Test Sample Data'!E825),'Test Sample Data'!E825&lt;$B$1,'Test Sample Data'!E825&gt;0),'Test Sample Data'!E825,$B$1),"")</f>
        <v/>
      </c>
      <c r="F826" s="17" t="str">
        <f>IF(SUM('Test Sample Data'!F$3:F$98)&gt;10,IF(AND(ISNUMBER('Test Sample Data'!F825),'Test Sample Data'!F825&lt;$B$1,'Test Sample Data'!F825&gt;0),'Test Sample Data'!F825,$B$1),"")</f>
        <v/>
      </c>
      <c r="G826" s="17" t="str">
        <f>IF(SUM('Test Sample Data'!G$3:G$98)&gt;10,IF(AND(ISNUMBER('Test Sample Data'!G825),'Test Sample Data'!G825&lt;$B$1,'Test Sample Data'!G825&gt;0),'Test Sample Data'!G825,$B$1),"")</f>
        <v/>
      </c>
      <c r="H826" s="17" t="str">
        <f>IF(SUM('Test Sample Data'!H$3:H$98)&gt;10,IF(AND(ISNUMBER('Test Sample Data'!H825),'Test Sample Data'!H825&lt;$B$1,'Test Sample Data'!H825&gt;0),'Test Sample Data'!H825,$B$1),"")</f>
        <v/>
      </c>
      <c r="I826" s="17" t="str">
        <f>IF(SUM('Test Sample Data'!I$3:I$98)&gt;10,IF(AND(ISNUMBER('Test Sample Data'!I825),'Test Sample Data'!I825&lt;$B$1,'Test Sample Data'!I825&gt;0),'Test Sample Data'!I825,$B$1),"")</f>
        <v/>
      </c>
      <c r="J826" s="17" t="str">
        <f>IF(SUM('Test Sample Data'!J$3:J$98)&gt;10,IF(AND(ISNUMBER('Test Sample Data'!J825),'Test Sample Data'!J825&lt;$B$1,'Test Sample Data'!J825&gt;0),'Test Sample Data'!J825,$B$1),"")</f>
        <v/>
      </c>
      <c r="K826" s="17" t="str">
        <f>IF(SUM('Test Sample Data'!K$3:K$98)&gt;10,IF(AND(ISNUMBER('Test Sample Data'!K825),'Test Sample Data'!K825&lt;$B$1,'Test Sample Data'!K825&gt;0),'Test Sample Data'!K825,$B$1),"")</f>
        <v/>
      </c>
      <c r="L826" s="17" t="str">
        <f>IF(SUM('Test Sample Data'!L$3:L$98)&gt;10,IF(AND(ISNUMBER('Test Sample Data'!L825),'Test Sample Data'!L825&lt;$B$1,'Test Sample Data'!L825&gt;0),'Test Sample Data'!L825,$B$1),"")</f>
        <v/>
      </c>
      <c r="M826" s="17" t="str">
        <f>IF(SUM('Test Sample Data'!M$3:M$98)&gt;10,IF(AND(ISNUMBER('Test Sample Data'!M825),'Test Sample Data'!M825&lt;$B$1,'Test Sample Data'!M825&gt;0),'Test Sample Data'!M825,$B$1),"")</f>
        <v/>
      </c>
      <c r="N826" s="17" t="str">
        <f>'Gene Table'!E825</f>
        <v>hsa-miR-30c-1-3p</v>
      </c>
      <c r="O826" s="17" t="str">
        <f>'Gene Table'!B825</f>
        <v>C07</v>
      </c>
      <c r="P826" s="17" t="str">
        <f>IF(SUM('Control Sample Data'!D$3:D$98)&gt;10,IF(AND(ISNUMBER('Control Sample Data'!D825),'Control Sample Data'!D825&lt;$B$1,'Control Sample Data'!D825&gt;0),'Control Sample Data'!D825,$B$1),"")</f>
        <v/>
      </c>
      <c r="Q826" s="17" t="str">
        <f>IF(SUM('Control Sample Data'!E$3:E$98)&gt;10,IF(AND(ISNUMBER('Control Sample Data'!E825),'Control Sample Data'!E825&lt;$B$1,'Control Sample Data'!E825&gt;0),'Control Sample Data'!E825,$B$1),"")</f>
        <v/>
      </c>
      <c r="R826" s="17" t="str">
        <f>IF(SUM('Control Sample Data'!F$3:F$98)&gt;10,IF(AND(ISNUMBER('Control Sample Data'!F825),'Control Sample Data'!F825&lt;$B$1,'Control Sample Data'!F825&gt;0),'Control Sample Data'!F825,$B$1),"")</f>
        <v/>
      </c>
      <c r="S826" s="17" t="str">
        <f>IF(SUM('Control Sample Data'!G$3:G$98)&gt;10,IF(AND(ISNUMBER('Control Sample Data'!G825),'Control Sample Data'!G825&lt;$B$1,'Control Sample Data'!G825&gt;0),'Control Sample Data'!G825,$B$1),"")</f>
        <v/>
      </c>
      <c r="T826" s="17" t="str">
        <f>IF(SUM('Control Sample Data'!H$3:H$98)&gt;10,IF(AND(ISNUMBER('Control Sample Data'!H825),'Control Sample Data'!H825&lt;$B$1,'Control Sample Data'!H825&gt;0),'Control Sample Data'!H825,$B$1),"")</f>
        <v/>
      </c>
      <c r="U826" s="17" t="str">
        <f>IF(SUM('Control Sample Data'!I$3:I$98)&gt;10,IF(AND(ISNUMBER('Control Sample Data'!I825),'Control Sample Data'!I825&lt;$B$1,'Control Sample Data'!I825&gt;0),'Control Sample Data'!I825,$B$1),"")</f>
        <v/>
      </c>
      <c r="V826" s="17" t="str">
        <f>IF(SUM('Control Sample Data'!J$3:J$98)&gt;10,IF(AND(ISNUMBER('Control Sample Data'!J825),'Control Sample Data'!J825&lt;$B$1,'Control Sample Data'!J825&gt;0),'Control Sample Data'!J825,$B$1),"")</f>
        <v/>
      </c>
      <c r="W826" s="17" t="str">
        <f>IF(SUM('Control Sample Data'!K$3:K$98)&gt;10,IF(AND(ISNUMBER('Control Sample Data'!K825),'Control Sample Data'!K825&lt;$B$1,'Control Sample Data'!K825&gt;0),'Control Sample Data'!K825,$B$1),"")</f>
        <v/>
      </c>
      <c r="X826" s="17" t="str">
        <f>IF(SUM('Control Sample Data'!L$3:L$98)&gt;10,IF(AND(ISNUMBER('Control Sample Data'!L825),'Control Sample Data'!L825&lt;$B$1,'Control Sample Data'!L825&gt;0),'Control Sample Data'!L825,$B$1),"")</f>
        <v/>
      </c>
      <c r="Y826" s="17" t="str">
        <f>IF(SUM('Control Sample Data'!M$3:M$98)&gt;10,IF(AND(ISNUMBER('Control Sample Data'!M825),'Control Sample Data'!M825&lt;$B$1,'Control Sample Data'!M825&gt;0),'Control Sample Data'!M825,$B$1),"")</f>
        <v/>
      </c>
      <c r="AT826" s="36" t="str">
        <f t="shared" si="537"/>
        <v/>
      </c>
      <c r="AU826" s="36" t="str">
        <f t="shared" si="538"/>
        <v/>
      </c>
      <c r="AV826" s="36" t="str">
        <f t="shared" si="539"/>
        <v/>
      </c>
      <c r="AW826" s="36" t="str">
        <f t="shared" si="540"/>
        <v/>
      </c>
      <c r="AX826" s="36" t="str">
        <f t="shared" si="541"/>
        <v/>
      </c>
      <c r="AY826" s="36" t="str">
        <f t="shared" si="542"/>
        <v/>
      </c>
      <c r="AZ826" s="36" t="str">
        <f t="shared" si="543"/>
        <v/>
      </c>
      <c r="BA826" s="36" t="str">
        <f t="shared" si="544"/>
        <v/>
      </c>
      <c r="BB826" s="36" t="str">
        <f t="shared" si="545"/>
        <v/>
      </c>
      <c r="BC826" s="36" t="str">
        <f t="shared" si="546"/>
        <v/>
      </c>
      <c r="BD826" s="36" t="str">
        <f t="shared" si="547"/>
        <v/>
      </c>
      <c r="BE826" s="36" t="str">
        <f t="shared" si="548"/>
        <v/>
      </c>
      <c r="BF826" s="36" t="str">
        <f t="shared" si="549"/>
        <v/>
      </c>
      <c r="BG826" s="36" t="str">
        <f t="shared" si="550"/>
        <v/>
      </c>
      <c r="BH826" s="36" t="str">
        <f t="shared" si="551"/>
        <v/>
      </c>
      <c r="BI826" s="36" t="str">
        <f t="shared" si="552"/>
        <v/>
      </c>
      <c r="BJ826" s="36" t="str">
        <f t="shared" si="553"/>
        <v/>
      </c>
      <c r="BK826" s="36" t="str">
        <f t="shared" si="554"/>
        <v/>
      </c>
      <c r="BL826" s="36" t="str">
        <f t="shared" si="555"/>
        <v/>
      </c>
      <c r="BM826" s="36" t="str">
        <f t="shared" si="556"/>
        <v/>
      </c>
      <c r="BN826" s="38" t="e">
        <f t="shared" si="515"/>
        <v>#DIV/0!</v>
      </c>
      <c r="BO826" s="38" t="e">
        <f t="shared" si="516"/>
        <v>#DIV/0!</v>
      </c>
      <c r="BP826" s="39" t="str">
        <f t="shared" si="517"/>
        <v/>
      </c>
      <c r="BQ826" s="39" t="str">
        <f t="shared" si="518"/>
        <v/>
      </c>
      <c r="BR826" s="39" t="str">
        <f t="shared" si="519"/>
        <v/>
      </c>
      <c r="BS826" s="39" t="str">
        <f t="shared" si="520"/>
        <v/>
      </c>
      <c r="BT826" s="39" t="str">
        <f t="shared" si="521"/>
        <v/>
      </c>
      <c r="BU826" s="39" t="str">
        <f t="shared" si="522"/>
        <v/>
      </c>
      <c r="BV826" s="39" t="str">
        <f t="shared" si="523"/>
        <v/>
      </c>
      <c r="BW826" s="39" t="str">
        <f t="shared" si="524"/>
        <v/>
      </c>
      <c r="BX826" s="39" t="str">
        <f t="shared" si="525"/>
        <v/>
      </c>
      <c r="BY826" s="39" t="str">
        <f t="shared" si="526"/>
        <v/>
      </c>
      <c r="BZ826" s="39" t="str">
        <f t="shared" si="527"/>
        <v/>
      </c>
      <c r="CA826" s="39" t="str">
        <f t="shared" si="528"/>
        <v/>
      </c>
      <c r="CB826" s="39" t="str">
        <f t="shared" si="529"/>
        <v/>
      </c>
      <c r="CC826" s="39" t="str">
        <f t="shared" si="530"/>
        <v/>
      </c>
      <c r="CD826" s="39" t="str">
        <f t="shared" si="531"/>
        <v/>
      </c>
      <c r="CE826" s="39" t="str">
        <f t="shared" si="532"/>
        <v/>
      </c>
      <c r="CF826" s="39" t="str">
        <f t="shared" si="533"/>
        <v/>
      </c>
      <c r="CG826" s="39" t="str">
        <f t="shared" si="534"/>
        <v/>
      </c>
      <c r="CH826" s="39" t="str">
        <f t="shared" si="535"/>
        <v/>
      </c>
      <c r="CI826" s="39" t="str">
        <f t="shared" si="536"/>
        <v/>
      </c>
    </row>
    <row r="827" spans="1:87">
      <c r="A827" s="18"/>
      <c r="B827" s="15" t="str">
        <f>'Gene Table'!E826</f>
        <v>hsa-miR-4309</v>
      </c>
      <c r="C827" s="15" t="str">
        <f>'Gene Table'!B826</f>
        <v>C08</v>
      </c>
      <c r="D827" s="16" t="str">
        <f>IF(SUM('Test Sample Data'!D$3:D$98)&gt;10,IF(AND(ISNUMBER('Test Sample Data'!D826),'Test Sample Data'!D826&lt;$B$1,'Test Sample Data'!D826&gt;0),'Test Sample Data'!D826,$B$1),"")</f>
        <v/>
      </c>
      <c r="E827" s="17" t="str">
        <f>IF(SUM('Test Sample Data'!E$3:E$98)&gt;10,IF(AND(ISNUMBER('Test Sample Data'!E826),'Test Sample Data'!E826&lt;$B$1,'Test Sample Data'!E826&gt;0),'Test Sample Data'!E826,$B$1),"")</f>
        <v/>
      </c>
      <c r="F827" s="17" t="str">
        <f>IF(SUM('Test Sample Data'!F$3:F$98)&gt;10,IF(AND(ISNUMBER('Test Sample Data'!F826),'Test Sample Data'!F826&lt;$B$1,'Test Sample Data'!F826&gt;0),'Test Sample Data'!F826,$B$1),"")</f>
        <v/>
      </c>
      <c r="G827" s="17" t="str">
        <f>IF(SUM('Test Sample Data'!G$3:G$98)&gt;10,IF(AND(ISNUMBER('Test Sample Data'!G826),'Test Sample Data'!G826&lt;$B$1,'Test Sample Data'!G826&gt;0),'Test Sample Data'!G826,$B$1),"")</f>
        <v/>
      </c>
      <c r="H827" s="17" t="str">
        <f>IF(SUM('Test Sample Data'!H$3:H$98)&gt;10,IF(AND(ISNUMBER('Test Sample Data'!H826),'Test Sample Data'!H826&lt;$B$1,'Test Sample Data'!H826&gt;0),'Test Sample Data'!H826,$B$1),"")</f>
        <v/>
      </c>
      <c r="I827" s="17" t="str">
        <f>IF(SUM('Test Sample Data'!I$3:I$98)&gt;10,IF(AND(ISNUMBER('Test Sample Data'!I826),'Test Sample Data'!I826&lt;$B$1,'Test Sample Data'!I826&gt;0),'Test Sample Data'!I826,$B$1),"")</f>
        <v/>
      </c>
      <c r="J827" s="17" t="str">
        <f>IF(SUM('Test Sample Data'!J$3:J$98)&gt;10,IF(AND(ISNUMBER('Test Sample Data'!J826),'Test Sample Data'!J826&lt;$B$1,'Test Sample Data'!J826&gt;0),'Test Sample Data'!J826,$B$1),"")</f>
        <v/>
      </c>
      <c r="K827" s="17" t="str">
        <f>IF(SUM('Test Sample Data'!K$3:K$98)&gt;10,IF(AND(ISNUMBER('Test Sample Data'!K826),'Test Sample Data'!K826&lt;$B$1,'Test Sample Data'!K826&gt;0),'Test Sample Data'!K826,$B$1),"")</f>
        <v/>
      </c>
      <c r="L827" s="17" t="str">
        <f>IF(SUM('Test Sample Data'!L$3:L$98)&gt;10,IF(AND(ISNUMBER('Test Sample Data'!L826),'Test Sample Data'!L826&lt;$B$1,'Test Sample Data'!L826&gt;0),'Test Sample Data'!L826,$B$1),"")</f>
        <v/>
      </c>
      <c r="M827" s="17" t="str">
        <f>IF(SUM('Test Sample Data'!M$3:M$98)&gt;10,IF(AND(ISNUMBER('Test Sample Data'!M826),'Test Sample Data'!M826&lt;$B$1,'Test Sample Data'!M826&gt;0),'Test Sample Data'!M826,$B$1),"")</f>
        <v/>
      </c>
      <c r="N827" s="17" t="str">
        <f>'Gene Table'!E826</f>
        <v>hsa-miR-4309</v>
      </c>
      <c r="O827" s="17" t="str">
        <f>'Gene Table'!B826</f>
        <v>C08</v>
      </c>
      <c r="P827" s="17" t="str">
        <f>IF(SUM('Control Sample Data'!D$3:D$98)&gt;10,IF(AND(ISNUMBER('Control Sample Data'!D826),'Control Sample Data'!D826&lt;$B$1,'Control Sample Data'!D826&gt;0),'Control Sample Data'!D826,$B$1),"")</f>
        <v/>
      </c>
      <c r="Q827" s="17" t="str">
        <f>IF(SUM('Control Sample Data'!E$3:E$98)&gt;10,IF(AND(ISNUMBER('Control Sample Data'!E826),'Control Sample Data'!E826&lt;$B$1,'Control Sample Data'!E826&gt;0),'Control Sample Data'!E826,$B$1),"")</f>
        <v/>
      </c>
      <c r="R827" s="17" t="str">
        <f>IF(SUM('Control Sample Data'!F$3:F$98)&gt;10,IF(AND(ISNUMBER('Control Sample Data'!F826),'Control Sample Data'!F826&lt;$B$1,'Control Sample Data'!F826&gt;0),'Control Sample Data'!F826,$B$1),"")</f>
        <v/>
      </c>
      <c r="S827" s="17" t="str">
        <f>IF(SUM('Control Sample Data'!G$3:G$98)&gt;10,IF(AND(ISNUMBER('Control Sample Data'!G826),'Control Sample Data'!G826&lt;$B$1,'Control Sample Data'!G826&gt;0),'Control Sample Data'!G826,$B$1),"")</f>
        <v/>
      </c>
      <c r="T827" s="17" t="str">
        <f>IF(SUM('Control Sample Data'!H$3:H$98)&gt;10,IF(AND(ISNUMBER('Control Sample Data'!H826),'Control Sample Data'!H826&lt;$B$1,'Control Sample Data'!H826&gt;0),'Control Sample Data'!H826,$B$1),"")</f>
        <v/>
      </c>
      <c r="U827" s="17" t="str">
        <f>IF(SUM('Control Sample Data'!I$3:I$98)&gt;10,IF(AND(ISNUMBER('Control Sample Data'!I826),'Control Sample Data'!I826&lt;$B$1,'Control Sample Data'!I826&gt;0),'Control Sample Data'!I826,$B$1),"")</f>
        <v/>
      </c>
      <c r="V827" s="17" t="str">
        <f>IF(SUM('Control Sample Data'!J$3:J$98)&gt;10,IF(AND(ISNUMBER('Control Sample Data'!J826),'Control Sample Data'!J826&lt;$B$1,'Control Sample Data'!J826&gt;0),'Control Sample Data'!J826,$B$1),"")</f>
        <v/>
      </c>
      <c r="W827" s="17" t="str">
        <f>IF(SUM('Control Sample Data'!K$3:K$98)&gt;10,IF(AND(ISNUMBER('Control Sample Data'!K826),'Control Sample Data'!K826&lt;$B$1,'Control Sample Data'!K826&gt;0),'Control Sample Data'!K826,$B$1),"")</f>
        <v/>
      </c>
      <c r="X827" s="17" t="str">
        <f>IF(SUM('Control Sample Data'!L$3:L$98)&gt;10,IF(AND(ISNUMBER('Control Sample Data'!L826),'Control Sample Data'!L826&lt;$B$1,'Control Sample Data'!L826&gt;0),'Control Sample Data'!L826,$B$1),"")</f>
        <v/>
      </c>
      <c r="Y827" s="17" t="str">
        <f>IF(SUM('Control Sample Data'!M$3:M$98)&gt;10,IF(AND(ISNUMBER('Control Sample Data'!M826),'Control Sample Data'!M826&lt;$B$1,'Control Sample Data'!M826&gt;0),'Control Sample Data'!M826,$B$1),"")</f>
        <v/>
      </c>
      <c r="AT827" s="36" t="str">
        <f t="shared" si="537"/>
        <v/>
      </c>
      <c r="AU827" s="36" t="str">
        <f t="shared" si="538"/>
        <v/>
      </c>
      <c r="AV827" s="36" t="str">
        <f t="shared" si="539"/>
        <v/>
      </c>
      <c r="AW827" s="36" t="str">
        <f t="shared" si="540"/>
        <v/>
      </c>
      <c r="AX827" s="36" t="str">
        <f t="shared" si="541"/>
        <v/>
      </c>
      <c r="AY827" s="36" t="str">
        <f t="shared" si="542"/>
        <v/>
      </c>
      <c r="AZ827" s="36" t="str">
        <f t="shared" si="543"/>
        <v/>
      </c>
      <c r="BA827" s="36" t="str">
        <f t="shared" si="544"/>
        <v/>
      </c>
      <c r="BB827" s="36" t="str">
        <f t="shared" si="545"/>
        <v/>
      </c>
      <c r="BC827" s="36" t="str">
        <f t="shared" si="546"/>
        <v/>
      </c>
      <c r="BD827" s="36" t="str">
        <f t="shared" si="547"/>
        <v/>
      </c>
      <c r="BE827" s="36" t="str">
        <f t="shared" si="548"/>
        <v/>
      </c>
      <c r="BF827" s="36" t="str">
        <f t="shared" si="549"/>
        <v/>
      </c>
      <c r="BG827" s="36" t="str">
        <f t="shared" si="550"/>
        <v/>
      </c>
      <c r="BH827" s="36" t="str">
        <f t="shared" si="551"/>
        <v/>
      </c>
      <c r="BI827" s="36" t="str">
        <f t="shared" si="552"/>
        <v/>
      </c>
      <c r="BJ827" s="36" t="str">
        <f t="shared" si="553"/>
        <v/>
      </c>
      <c r="BK827" s="36" t="str">
        <f t="shared" si="554"/>
        <v/>
      </c>
      <c r="BL827" s="36" t="str">
        <f t="shared" si="555"/>
        <v/>
      </c>
      <c r="BM827" s="36" t="str">
        <f t="shared" si="556"/>
        <v/>
      </c>
      <c r="BN827" s="38" t="e">
        <f t="shared" si="515"/>
        <v>#DIV/0!</v>
      </c>
      <c r="BO827" s="38" t="e">
        <f t="shared" si="516"/>
        <v>#DIV/0!</v>
      </c>
      <c r="BP827" s="39" t="str">
        <f t="shared" si="517"/>
        <v/>
      </c>
      <c r="BQ827" s="39" t="str">
        <f t="shared" si="518"/>
        <v/>
      </c>
      <c r="BR827" s="39" t="str">
        <f t="shared" si="519"/>
        <v/>
      </c>
      <c r="BS827" s="39" t="str">
        <f t="shared" si="520"/>
        <v/>
      </c>
      <c r="BT827" s="39" t="str">
        <f t="shared" si="521"/>
        <v/>
      </c>
      <c r="BU827" s="39" t="str">
        <f t="shared" si="522"/>
        <v/>
      </c>
      <c r="BV827" s="39" t="str">
        <f t="shared" si="523"/>
        <v/>
      </c>
      <c r="BW827" s="39" t="str">
        <f t="shared" si="524"/>
        <v/>
      </c>
      <c r="BX827" s="39" t="str">
        <f t="shared" si="525"/>
        <v/>
      </c>
      <c r="BY827" s="39" t="str">
        <f t="shared" si="526"/>
        <v/>
      </c>
      <c r="BZ827" s="39" t="str">
        <f t="shared" si="527"/>
        <v/>
      </c>
      <c r="CA827" s="39" t="str">
        <f t="shared" si="528"/>
        <v/>
      </c>
      <c r="CB827" s="39" t="str">
        <f t="shared" si="529"/>
        <v/>
      </c>
      <c r="CC827" s="39" t="str">
        <f t="shared" si="530"/>
        <v/>
      </c>
      <c r="CD827" s="39" t="str">
        <f t="shared" si="531"/>
        <v/>
      </c>
      <c r="CE827" s="39" t="str">
        <f t="shared" si="532"/>
        <v/>
      </c>
      <c r="CF827" s="39" t="str">
        <f t="shared" si="533"/>
        <v/>
      </c>
      <c r="CG827" s="39" t="str">
        <f t="shared" si="534"/>
        <v/>
      </c>
      <c r="CH827" s="39" t="str">
        <f t="shared" si="535"/>
        <v/>
      </c>
      <c r="CI827" s="39" t="str">
        <f t="shared" si="536"/>
        <v/>
      </c>
    </row>
    <row r="828" spans="1:87">
      <c r="A828" s="18"/>
      <c r="B828" s="15" t="str">
        <f>'Gene Table'!E827</f>
        <v>hsa-miR-30c-2-3p</v>
      </c>
      <c r="C828" s="15" t="str">
        <f>'Gene Table'!B827</f>
        <v>C09</v>
      </c>
      <c r="D828" s="16" t="str">
        <f>IF(SUM('Test Sample Data'!D$3:D$98)&gt;10,IF(AND(ISNUMBER('Test Sample Data'!D827),'Test Sample Data'!D827&lt;$B$1,'Test Sample Data'!D827&gt;0),'Test Sample Data'!D827,$B$1),"")</f>
        <v/>
      </c>
      <c r="E828" s="17" t="str">
        <f>IF(SUM('Test Sample Data'!E$3:E$98)&gt;10,IF(AND(ISNUMBER('Test Sample Data'!E827),'Test Sample Data'!E827&lt;$B$1,'Test Sample Data'!E827&gt;0),'Test Sample Data'!E827,$B$1),"")</f>
        <v/>
      </c>
      <c r="F828" s="17" t="str">
        <f>IF(SUM('Test Sample Data'!F$3:F$98)&gt;10,IF(AND(ISNUMBER('Test Sample Data'!F827),'Test Sample Data'!F827&lt;$B$1,'Test Sample Data'!F827&gt;0),'Test Sample Data'!F827,$B$1),"")</f>
        <v/>
      </c>
      <c r="G828" s="17" t="str">
        <f>IF(SUM('Test Sample Data'!G$3:G$98)&gt;10,IF(AND(ISNUMBER('Test Sample Data'!G827),'Test Sample Data'!G827&lt;$B$1,'Test Sample Data'!G827&gt;0),'Test Sample Data'!G827,$B$1),"")</f>
        <v/>
      </c>
      <c r="H828" s="17" t="str">
        <f>IF(SUM('Test Sample Data'!H$3:H$98)&gt;10,IF(AND(ISNUMBER('Test Sample Data'!H827),'Test Sample Data'!H827&lt;$B$1,'Test Sample Data'!H827&gt;0),'Test Sample Data'!H827,$B$1),"")</f>
        <v/>
      </c>
      <c r="I828" s="17" t="str">
        <f>IF(SUM('Test Sample Data'!I$3:I$98)&gt;10,IF(AND(ISNUMBER('Test Sample Data'!I827),'Test Sample Data'!I827&lt;$B$1,'Test Sample Data'!I827&gt;0),'Test Sample Data'!I827,$B$1),"")</f>
        <v/>
      </c>
      <c r="J828" s="17" t="str">
        <f>IF(SUM('Test Sample Data'!J$3:J$98)&gt;10,IF(AND(ISNUMBER('Test Sample Data'!J827),'Test Sample Data'!J827&lt;$B$1,'Test Sample Data'!J827&gt;0),'Test Sample Data'!J827,$B$1),"")</f>
        <v/>
      </c>
      <c r="K828" s="17" t="str">
        <f>IF(SUM('Test Sample Data'!K$3:K$98)&gt;10,IF(AND(ISNUMBER('Test Sample Data'!K827),'Test Sample Data'!K827&lt;$B$1,'Test Sample Data'!K827&gt;0),'Test Sample Data'!K827,$B$1),"")</f>
        <v/>
      </c>
      <c r="L828" s="17" t="str">
        <f>IF(SUM('Test Sample Data'!L$3:L$98)&gt;10,IF(AND(ISNUMBER('Test Sample Data'!L827),'Test Sample Data'!L827&lt;$B$1,'Test Sample Data'!L827&gt;0),'Test Sample Data'!L827,$B$1),"")</f>
        <v/>
      </c>
      <c r="M828" s="17" t="str">
        <f>IF(SUM('Test Sample Data'!M$3:M$98)&gt;10,IF(AND(ISNUMBER('Test Sample Data'!M827),'Test Sample Data'!M827&lt;$B$1,'Test Sample Data'!M827&gt;0),'Test Sample Data'!M827,$B$1),"")</f>
        <v/>
      </c>
      <c r="N828" s="17" t="str">
        <f>'Gene Table'!E827</f>
        <v>hsa-miR-30c-2-3p</v>
      </c>
      <c r="O828" s="17" t="str">
        <f>'Gene Table'!B827</f>
        <v>C09</v>
      </c>
      <c r="P828" s="17" t="str">
        <f>IF(SUM('Control Sample Data'!D$3:D$98)&gt;10,IF(AND(ISNUMBER('Control Sample Data'!D827),'Control Sample Data'!D827&lt;$B$1,'Control Sample Data'!D827&gt;0),'Control Sample Data'!D827,$B$1),"")</f>
        <v/>
      </c>
      <c r="Q828" s="17" t="str">
        <f>IF(SUM('Control Sample Data'!E$3:E$98)&gt;10,IF(AND(ISNUMBER('Control Sample Data'!E827),'Control Sample Data'!E827&lt;$B$1,'Control Sample Data'!E827&gt;0),'Control Sample Data'!E827,$B$1),"")</f>
        <v/>
      </c>
      <c r="R828" s="17" t="str">
        <f>IF(SUM('Control Sample Data'!F$3:F$98)&gt;10,IF(AND(ISNUMBER('Control Sample Data'!F827),'Control Sample Data'!F827&lt;$B$1,'Control Sample Data'!F827&gt;0),'Control Sample Data'!F827,$B$1),"")</f>
        <v/>
      </c>
      <c r="S828" s="17" t="str">
        <f>IF(SUM('Control Sample Data'!G$3:G$98)&gt;10,IF(AND(ISNUMBER('Control Sample Data'!G827),'Control Sample Data'!G827&lt;$B$1,'Control Sample Data'!G827&gt;0),'Control Sample Data'!G827,$B$1),"")</f>
        <v/>
      </c>
      <c r="T828" s="17" t="str">
        <f>IF(SUM('Control Sample Data'!H$3:H$98)&gt;10,IF(AND(ISNUMBER('Control Sample Data'!H827),'Control Sample Data'!H827&lt;$B$1,'Control Sample Data'!H827&gt;0),'Control Sample Data'!H827,$B$1),"")</f>
        <v/>
      </c>
      <c r="U828" s="17" t="str">
        <f>IF(SUM('Control Sample Data'!I$3:I$98)&gt;10,IF(AND(ISNUMBER('Control Sample Data'!I827),'Control Sample Data'!I827&lt;$B$1,'Control Sample Data'!I827&gt;0),'Control Sample Data'!I827,$B$1),"")</f>
        <v/>
      </c>
      <c r="V828" s="17" t="str">
        <f>IF(SUM('Control Sample Data'!J$3:J$98)&gt;10,IF(AND(ISNUMBER('Control Sample Data'!J827),'Control Sample Data'!J827&lt;$B$1,'Control Sample Data'!J827&gt;0),'Control Sample Data'!J827,$B$1),"")</f>
        <v/>
      </c>
      <c r="W828" s="17" t="str">
        <f>IF(SUM('Control Sample Data'!K$3:K$98)&gt;10,IF(AND(ISNUMBER('Control Sample Data'!K827),'Control Sample Data'!K827&lt;$B$1,'Control Sample Data'!K827&gt;0),'Control Sample Data'!K827,$B$1),"")</f>
        <v/>
      </c>
      <c r="X828" s="17" t="str">
        <f>IF(SUM('Control Sample Data'!L$3:L$98)&gt;10,IF(AND(ISNUMBER('Control Sample Data'!L827),'Control Sample Data'!L827&lt;$B$1,'Control Sample Data'!L827&gt;0),'Control Sample Data'!L827,$B$1),"")</f>
        <v/>
      </c>
      <c r="Y828" s="17" t="str">
        <f>IF(SUM('Control Sample Data'!M$3:M$98)&gt;10,IF(AND(ISNUMBER('Control Sample Data'!M827),'Control Sample Data'!M827&lt;$B$1,'Control Sample Data'!M827&gt;0),'Control Sample Data'!M827,$B$1),"")</f>
        <v/>
      </c>
      <c r="AT828" s="36" t="str">
        <f t="shared" si="537"/>
        <v/>
      </c>
      <c r="AU828" s="36" t="str">
        <f t="shared" si="538"/>
        <v/>
      </c>
      <c r="AV828" s="36" t="str">
        <f t="shared" si="539"/>
        <v/>
      </c>
      <c r="AW828" s="36" t="str">
        <f t="shared" si="540"/>
        <v/>
      </c>
      <c r="AX828" s="36" t="str">
        <f t="shared" si="541"/>
        <v/>
      </c>
      <c r="AY828" s="36" t="str">
        <f t="shared" si="542"/>
        <v/>
      </c>
      <c r="AZ828" s="36" t="str">
        <f t="shared" si="543"/>
        <v/>
      </c>
      <c r="BA828" s="36" t="str">
        <f t="shared" si="544"/>
        <v/>
      </c>
      <c r="BB828" s="36" t="str">
        <f t="shared" si="545"/>
        <v/>
      </c>
      <c r="BC828" s="36" t="str">
        <f t="shared" si="546"/>
        <v/>
      </c>
      <c r="BD828" s="36" t="str">
        <f t="shared" si="547"/>
        <v/>
      </c>
      <c r="BE828" s="36" t="str">
        <f t="shared" si="548"/>
        <v/>
      </c>
      <c r="BF828" s="36" t="str">
        <f t="shared" si="549"/>
        <v/>
      </c>
      <c r="BG828" s="36" t="str">
        <f t="shared" si="550"/>
        <v/>
      </c>
      <c r="BH828" s="36" t="str">
        <f t="shared" si="551"/>
        <v/>
      </c>
      <c r="BI828" s="36" t="str">
        <f t="shared" si="552"/>
        <v/>
      </c>
      <c r="BJ828" s="36" t="str">
        <f t="shared" si="553"/>
        <v/>
      </c>
      <c r="BK828" s="36" t="str">
        <f t="shared" si="554"/>
        <v/>
      </c>
      <c r="BL828" s="36" t="str">
        <f t="shared" si="555"/>
        <v/>
      </c>
      <c r="BM828" s="36" t="str">
        <f t="shared" si="556"/>
        <v/>
      </c>
      <c r="BN828" s="38" t="e">
        <f t="shared" si="515"/>
        <v>#DIV/0!</v>
      </c>
      <c r="BO828" s="38" t="e">
        <f t="shared" si="516"/>
        <v>#DIV/0!</v>
      </c>
      <c r="BP828" s="39" t="str">
        <f t="shared" si="517"/>
        <v/>
      </c>
      <c r="BQ828" s="39" t="str">
        <f t="shared" si="518"/>
        <v/>
      </c>
      <c r="BR828" s="39" t="str">
        <f t="shared" si="519"/>
        <v/>
      </c>
      <c r="BS828" s="39" t="str">
        <f t="shared" si="520"/>
        <v/>
      </c>
      <c r="BT828" s="39" t="str">
        <f t="shared" si="521"/>
        <v/>
      </c>
      <c r="BU828" s="39" t="str">
        <f t="shared" si="522"/>
        <v/>
      </c>
      <c r="BV828" s="39" t="str">
        <f t="shared" si="523"/>
        <v/>
      </c>
      <c r="BW828" s="39" t="str">
        <f t="shared" si="524"/>
        <v/>
      </c>
      <c r="BX828" s="39" t="str">
        <f t="shared" si="525"/>
        <v/>
      </c>
      <c r="BY828" s="39" t="str">
        <f t="shared" si="526"/>
        <v/>
      </c>
      <c r="BZ828" s="39" t="str">
        <f t="shared" si="527"/>
        <v/>
      </c>
      <c r="CA828" s="39" t="str">
        <f t="shared" si="528"/>
        <v/>
      </c>
      <c r="CB828" s="39" t="str">
        <f t="shared" si="529"/>
        <v/>
      </c>
      <c r="CC828" s="39" t="str">
        <f t="shared" si="530"/>
        <v/>
      </c>
      <c r="CD828" s="39" t="str">
        <f t="shared" si="531"/>
        <v/>
      </c>
      <c r="CE828" s="39" t="str">
        <f t="shared" si="532"/>
        <v/>
      </c>
      <c r="CF828" s="39" t="str">
        <f t="shared" si="533"/>
        <v/>
      </c>
      <c r="CG828" s="39" t="str">
        <f t="shared" si="534"/>
        <v/>
      </c>
      <c r="CH828" s="39" t="str">
        <f t="shared" si="535"/>
        <v/>
      </c>
      <c r="CI828" s="39" t="str">
        <f t="shared" si="536"/>
        <v/>
      </c>
    </row>
    <row r="829" spans="1:87">
      <c r="A829" s="18"/>
      <c r="B829" s="15" t="str">
        <f>'Gene Table'!E828</f>
        <v>hsa-miR-4308</v>
      </c>
      <c r="C829" s="15" t="str">
        <f>'Gene Table'!B828</f>
        <v>C10</v>
      </c>
      <c r="D829" s="16" t="str">
        <f>IF(SUM('Test Sample Data'!D$3:D$98)&gt;10,IF(AND(ISNUMBER('Test Sample Data'!D828),'Test Sample Data'!D828&lt;$B$1,'Test Sample Data'!D828&gt;0),'Test Sample Data'!D828,$B$1),"")</f>
        <v/>
      </c>
      <c r="E829" s="17" t="str">
        <f>IF(SUM('Test Sample Data'!E$3:E$98)&gt;10,IF(AND(ISNUMBER('Test Sample Data'!E828),'Test Sample Data'!E828&lt;$B$1,'Test Sample Data'!E828&gt;0),'Test Sample Data'!E828,$B$1),"")</f>
        <v/>
      </c>
      <c r="F829" s="17" t="str">
        <f>IF(SUM('Test Sample Data'!F$3:F$98)&gt;10,IF(AND(ISNUMBER('Test Sample Data'!F828),'Test Sample Data'!F828&lt;$B$1,'Test Sample Data'!F828&gt;0),'Test Sample Data'!F828,$B$1),"")</f>
        <v/>
      </c>
      <c r="G829" s="17" t="str">
        <f>IF(SUM('Test Sample Data'!G$3:G$98)&gt;10,IF(AND(ISNUMBER('Test Sample Data'!G828),'Test Sample Data'!G828&lt;$B$1,'Test Sample Data'!G828&gt;0),'Test Sample Data'!G828,$B$1),"")</f>
        <v/>
      </c>
      <c r="H829" s="17" t="str">
        <f>IF(SUM('Test Sample Data'!H$3:H$98)&gt;10,IF(AND(ISNUMBER('Test Sample Data'!H828),'Test Sample Data'!H828&lt;$B$1,'Test Sample Data'!H828&gt;0),'Test Sample Data'!H828,$B$1),"")</f>
        <v/>
      </c>
      <c r="I829" s="17" t="str">
        <f>IF(SUM('Test Sample Data'!I$3:I$98)&gt;10,IF(AND(ISNUMBER('Test Sample Data'!I828),'Test Sample Data'!I828&lt;$B$1,'Test Sample Data'!I828&gt;0),'Test Sample Data'!I828,$B$1),"")</f>
        <v/>
      </c>
      <c r="J829" s="17" t="str">
        <f>IF(SUM('Test Sample Data'!J$3:J$98)&gt;10,IF(AND(ISNUMBER('Test Sample Data'!J828),'Test Sample Data'!J828&lt;$B$1,'Test Sample Data'!J828&gt;0),'Test Sample Data'!J828,$B$1),"")</f>
        <v/>
      </c>
      <c r="K829" s="17" t="str">
        <f>IF(SUM('Test Sample Data'!K$3:K$98)&gt;10,IF(AND(ISNUMBER('Test Sample Data'!K828),'Test Sample Data'!K828&lt;$B$1,'Test Sample Data'!K828&gt;0),'Test Sample Data'!K828,$B$1),"")</f>
        <v/>
      </c>
      <c r="L829" s="17" t="str">
        <f>IF(SUM('Test Sample Data'!L$3:L$98)&gt;10,IF(AND(ISNUMBER('Test Sample Data'!L828),'Test Sample Data'!L828&lt;$B$1,'Test Sample Data'!L828&gt;0),'Test Sample Data'!L828,$B$1),"")</f>
        <v/>
      </c>
      <c r="M829" s="17" t="str">
        <f>IF(SUM('Test Sample Data'!M$3:M$98)&gt;10,IF(AND(ISNUMBER('Test Sample Data'!M828),'Test Sample Data'!M828&lt;$B$1,'Test Sample Data'!M828&gt;0),'Test Sample Data'!M828,$B$1),"")</f>
        <v/>
      </c>
      <c r="N829" s="17" t="str">
        <f>'Gene Table'!E828</f>
        <v>hsa-miR-4308</v>
      </c>
      <c r="O829" s="17" t="str">
        <f>'Gene Table'!B828</f>
        <v>C10</v>
      </c>
      <c r="P829" s="17" t="str">
        <f>IF(SUM('Control Sample Data'!D$3:D$98)&gt;10,IF(AND(ISNUMBER('Control Sample Data'!D828),'Control Sample Data'!D828&lt;$B$1,'Control Sample Data'!D828&gt;0),'Control Sample Data'!D828,$B$1),"")</f>
        <v/>
      </c>
      <c r="Q829" s="17" t="str">
        <f>IF(SUM('Control Sample Data'!E$3:E$98)&gt;10,IF(AND(ISNUMBER('Control Sample Data'!E828),'Control Sample Data'!E828&lt;$B$1,'Control Sample Data'!E828&gt;0),'Control Sample Data'!E828,$B$1),"")</f>
        <v/>
      </c>
      <c r="R829" s="17" t="str">
        <f>IF(SUM('Control Sample Data'!F$3:F$98)&gt;10,IF(AND(ISNUMBER('Control Sample Data'!F828),'Control Sample Data'!F828&lt;$B$1,'Control Sample Data'!F828&gt;0),'Control Sample Data'!F828,$B$1),"")</f>
        <v/>
      </c>
      <c r="S829" s="17" t="str">
        <f>IF(SUM('Control Sample Data'!G$3:G$98)&gt;10,IF(AND(ISNUMBER('Control Sample Data'!G828),'Control Sample Data'!G828&lt;$B$1,'Control Sample Data'!G828&gt;0),'Control Sample Data'!G828,$B$1),"")</f>
        <v/>
      </c>
      <c r="T829" s="17" t="str">
        <f>IF(SUM('Control Sample Data'!H$3:H$98)&gt;10,IF(AND(ISNUMBER('Control Sample Data'!H828),'Control Sample Data'!H828&lt;$B$1,'Control Sample Data'!H828&gt;0),'Control Sample Data'!H828,$B$1),"")</f>
        <v/>
      </c>
      <c r="U829" s="17" t="str">
        <f>IF(SUM('Control Sample Data'!I$3:I$98)&gt;10,IF(AND(ISNUMBER('Control Sample Data'!I828),'Control Sample Data'!I828&lt;$B$1,'Control Sample Data'!I828&gt;0),'Control Sample Data'!I828,$B$1),"")</f>
        <v/>
      </c>
      <c r="V829" s="17" t="str">
        <f>IF(SUM('Control Sample Data'!J$3:J$98)&gt;10,IF(AND(ISNUMBER('Control Sample Data'!J828),'Control Sample Data'!J828&lt;$B$1,'Control Sample Data'!J828&gt;0),'Control Sample Data'!J828,$B$1),"")</f>
        <v/>
      </c>
      <c r="W829" s="17" t="str">
        <f>IF(SUM('Control Sample Data'!K$3:K$98)&gt;10,IF(AND(ISNUMBER('Control Sample Data'!K828),'Control Sample Data'!K828&lt;$B$1,'Control Sample Data'!K828&gt;0),'Control Sample Data'!K828,$B$1),"")</f>
        <v/>
      </c>
      <c r="X829" s="17" t="str">
        <f>IF(SUM('Control Sample Data'!L$3:L$98)&gt;10,IF(AND(ISNUMBER('Control Sample Data'!L828),'Control Sample Data'!L828&lt;$B$1,'Control Sample Data'!L828&gt;0),'Control Sample Data'!L828,$B$1),"")</f>
        <v/>
      </c>
      <c r="Y829" s="17" t="str">
        <f>IF(SUM('Control Sample Data'!M$3:M$98)&gt;10,IF(AND(ISNUMBER('Control Sample Data'!M828),'Control Sample Data'!M828&lt;$B$1,'Control Sample Data'!M828&gt;0),'Control Sample Data'!M828,$B$1),"")</f>
        <v/>
      </c>
      <c r="AT829" s="36" t="str">
        <f t="shared" si="537"/>
        <v/>
      </c>
      <c r="AU829" s="36" t="str">
        <f t="shared" si="538"/>
        <v/>
      </c>
      <c r="AV829" s="36" t="str">
        <f t="shared" si="539"/>
        <v/>
      </c>
      <c r="AW829" s="36" t="str">
        <f t="shared" si="540"/>
        <v/>
      </c>
      <c r="AX829" s="36" t="str">
        <f t="shared" si="541"/>
        <v/>
      </c>
      <c r="AY829" s="36" t="str">
        <f t="shared" si="542"/>
        <v/>
      </c>
      <c r="AZ829" s="36" t="str">
        <f t="shared" si="543"/>
        <v/>
      </c>
      <c r="BA829" s="36" t="str">
        <f t="shared" si="544"/>
        <v/>
      </c>
      <c r="BB829" s="36" t="str">
        <f t="shared" si="545"/>
        <v/>
      </c>
      <c r="BC829" s="36" t="str">
        <f t="shared" si="546"/>
        <v/>
      </c>
      <c r="BD829" s="36" t="str">
        <f t="shared" si="547"/>
        <v/>
      </c>
      <c r="BE829" s="36" t="str">
        <f t="shared" si="548"/>
        <v/>
      </c>
      <c r="BF829" s="36" t="str">
        <f t="shared" si="549"/>
        <v/>
      </c>
      <c r="BG829" s="36" t="str">
        <f t="shared" si="550"/>
        <v/>
      </c>
      <c r="BH829" s="36" t="str">
        <f t="shared" si="551"/>
        <v/>
      </c>
      <c r="BI829" s="36" t="str">
        <f t="shared" si="552"/>
        <v/>
      </c>
      <c r="BJ829" s="36" t="str">
        <f t="shared" si="553"/>
        <v/>
      </c>
      <c r="BK829" s="36" t="str">
        <f t="shared" si="554"/>
        <v/>
      </c>
      <c r="BL829" s="36" t="str">
        <f t="shared" si="555"/>
        <v/>
      </c>
      <c r="BM829" s="36" t="str">
        <f t="shared" si="556"/>
        <v/>
      </c>
      <c r="BN829" s="38" t="e">
        <f t="shared" si="515"/>
        <v>#DIV/0!</v>
      </c>
      <c r="BO829" s="38" t="e">
        <f t="shared" si="516"/>
        <v>#DIV/0!</v>
      </c>
      <c r="BP829" s="39" t="str">
        <f t="shared" si="517"/>
        <v/>
      </c>
      <c r="BQ829" s="39" t="str">
        <f t="shared" si="518"/>
        <v/>
      </c>
      <c r="BR829" s="39" t="str">
        <f t="shared" si="519"/>
        <v/>
      </c>
      <c r="BS829" s="39" t="str">
        <f t="shared" si="520"/>
        <v/>
      </c>
      <c r="BT829" s="39" t="str">
        <f t="shared" si="521"/>
        <v/>
      </c>
      <c r="BU829" s="39" t="str">
        <f t="shared" si="522"/>
        <v/>
      </c>
      <c r="BV829" s="39" t="str">
        <f t="shared" si="523"/>
        <v/>
      </c>
      <c r="BW829" s="39" t="str">
        <f t="shared" si="524"/>
        <v/>
      </c>
      <c r="BX829" s="39" t="str">
        <f t="shared" si="525"/>
        <v/>
      </c>
      <c r="BY829" s="39" t="str">
        <f t="shared" si="526"/>
        <v/>
      </c>
      <c r="BZ829" s="39" t="str">
        <f t="shared" si="527"/>
        <v/>
      </c>
      <c r="CA829" s="39" t="str">
        <f t="shared" si="528"/>
        <v/>
      </c>
      <c r="CB829" s="39" t="str">
        <f t="shared" si="529"/>
        <v/>
      </c>
      <c r="CC829" s="39" t="str">
        <f t="shared" si="530"/>
        <v/>
      </c>
      <c r="CD829" s="39" t="str">
        <f t="shared" si="531"/>
        <v/>
      </c>
      <c r="CE829" s="39" t="str">
        <f t="shared" si="532"/>
        <v/>
      </c>
      <c r="CF829" s="39" t="str">
        <f t="shared" si="533"/>
        <v/>
      </c>
      <c r="CG829" s="39" t="str">
        <f t="shared" si="534"/>
        <v/>
      </c>
      <c r="CH829" s="39" t="str">
        <f t="shared" si="535"/>
        <v/>
      </c>
      <c r="CI829" s="39" t="str">
        <f t="shared" si="536"/>
        <v/>
      </c>
    </row>
    <row r="830" spans="1:87">
      <c r="A830" s="18"/>
      <c r="B830" s="15" t="str">
        <f>'Gene Table'!E829</f>
        <v>hsa-miR-30d-3p</v>
      </c>
      <c r="C830" s="15" t="str">
        <f>'Gene Table'!B829</f>
        <v>C11</v>
      </c>
      <c r="D830" s="16" t="str">
        <f>IF(SUM('Test Sample Data'!D$3:D$98)&gt;10,IF(AND(ISNUMBER('Test Sample Data'!D829),'Test Sample Data'!D829&lt;$B$1,'Test Sample Data'!D829&gt;0),'Test Sample Data'!D829,$B$1),"")</f>
        <v/>
      </c>
      <c r="E830" s="17" t="str">
        <f>IF(SUM('Test Sample Data'!E$3:E$98)&gt;10,IF(AND(ISNUMBER('Test Sample Data'!E829),'Test Sample Data'!E829&lt;$B$1,'Test Sample Data'!E829&gt;0),'Test Sample Data'!E829,$B$1),"")</f>
        <v/>
      </c>
      <c r="F830" s="17" t="str">
        <f>IF(SUM('Test Sample Data'!F$3:F$98)&gt;10,IF(AND(ISNUMBER('Test Sample Data'!F829),'Test Sample Data'!F829&lt;$B$1,'Test Sample Data'!F829&gt;0),'Test Sample Data'!F829,$B$1),"")</f>
        <v/>
      </c>
      <c r="G830" s="17" t="str">
        <f>IF(SUM('Test Sample Data'!G$3:G$98)&gt;10,IF(AND(ISNUMBER('Test Sample Data'!G829),'Test Sample Data'!G829&lt;$B$1,'Test Sample Data'!G829&gt;0),'Test Sample Data'!G829,$B$1),"")</f>
        <v/>
      </c>
      <c r="H830" s="17" t="str">
        <f>IF(SUM('Test Sample Data'!H$3:H$98)&gt;10,IF(AND(ISNUMBER('Test Sample Data'!H829),'Test Sample Data'!H829&lt;$B$1,'Test Sample Data'!H829&gt;0),'Test Sample Data'!H829,$B$1),"")</f>
        <v/>
      </c>
      <c r="I830" s="17" t="str">
        <f>IF(SUM('Test Sample Data'!I$3:I$98)&gt;10,IF(AND(ISNUMBER('Test Sample Data'!I829),'Test Sample Data'!I829&lt;$B$1,'Test Sample Data'!I829&gt;0),'Test Sample Data'!I829,$B$1),"")</f>
        <v/>
      </c>
      <c r="J830" s="17" t="str">
        <f>IF(SUM('Test Sample Data'!J$3:J$98)&gt;10,IF(AND(ISNUMBER('Test Sample Data'!J829),'Test Sample Data'!J829&lt;$B$1,'Test Sample Data'!J829&gt;0),'Test Sample Data'!J829,$B$1),"")</f>
        <v/>
      </c>
      <c r="K830" s="17" t="str">
        <f>IF(SUM('Test Sample Data'!K$3:K$98)&gt;10,IF(AND(ISNUMBER('Test Sample Data'!K829),'Test Sample Data'!K829&lt;$B$1,'Test Sample Data'!K829&gt;0),'Test Sample Data'!K829,$B$1),"")</f>
        <v/>
      </c>
      <c r="L830" s="17" t="str">
        <f>IF(SUM('Test Sample Data'!L$3:L$98)&gt;10,IF(AND(ISNUMBER('Test Sample Data'!L829),'Test Sample Data'!L829&lt;$B$1,'Test Sample Data'!L829&gt;0),'Test Sample Data'!L829,$B$1),"")</f>
        <v/>
      </c>
      <c r="M830" s="17" t="str">
        <f>IF(SUM('Test Sample Data'!M$3:M$98)&gt;10,IF(AND(ISNUMBER('Test Sample Data'!M829),'Test Sample Data'!M829&lt;$B$1,'Test Sample Data'!M829&gt;0),'Test Sample Data'!M829,$B$1),"")</f>
        <v/>
      </c>
      <c r="N830" s="17" t="str">
        <f>'Gene Table'!E829</f>
        <v>hsa-miR-30d-3p</v>
      </c>
      <c r="O830" s="17" t="str">
        <f>'Gene Table'!B829</f>
        <v>C11</v>
      </c>
      <c r="P830" s="17" t="str">
        <f>IF(SUM('Control Sample Data'!D$3:D$98)&gt;10,IF(AND(ISNUMBER('Control Sample Data'!D829),'Control Sample Data'!D829&lt;$B$1,'Control Sample Data'!D829&gt;0),'Control Sample Data'!D829,$B$1),"")</f>
        <v/>
      </c>
      <c r="Q830" s="17" t="str">
        <f>IF(SUM('Control Sample Data'!E$3:E$98)&gt;10,IF(AND(ISNUMBER('Control Sample Data'!E829),'Control Sample Data'!E829&lt;$B$1,'Control Sample Data'!E829&gt;0),'Control Sample Data'!E829,$B$1),"")</f>
        <v/>
      </c>
      <c r="R830" s="17" t="str">
        <f>IF(SUM('Control Sample Data'!F$3:F$98)&gt;10,IF(AND(ISNUMBER('Control Sample Data'!F829),'Control Sample Data'!F829&lt;$B$1,'Control Sample Data'!F829&gt;0),'Control Sample Data'!F829,$B$1),"")</f>
        <v/>
      </c>
      <c r="S830" s="17" t="str">
        <f>IF(SUM('Control Sample Data'!G$3:G$98)&gt;10,IF(AND(ISNUMBER('Control Sample Data'!G829),'Control Sample Data'!G829&lt;$B$1,'Control Sample Data'!G829&gt;0),'Control Sample Data'!G829,$B$1),"")</f>
        <v/>
      </c>
      <c r="T830" s="17" t="str">
        <f>IF(SUM('Control Sample Data'!H$3:H$98)&gt;10,IF(AND(ISNUMBER('Control Sample Data'!H829),'Control Sample Data'!H829&lt;$B$1,'Control Sample Data'!H829&gt;0),'Control Sample Data'!H829,$B$1),"")</f>
        <v/>
      </c>
      <c r="U830" s="17" t="str">
        <f>IF(SUM('Control Sample Data'!I$3:I$98)&gt;10,IF(AND(ISNUMBER('Control Sample Data'!I829),'Control Sample Data'!I829&lt;$B$1,'Control Sample Data'!I829&gt;0),'Control Sample Data'!I829,$B$1),"")</f>
        <v/>
      </c>
      <c r="V830" s="17" t="str">
        <f>IF(SUM('Control Sample Data'!J$3:J$98)&gt;10,IF(AND(ISNUMBER('Control Sample Data'!J829),'Control Sample Data'!J829&lt;$B$1,'Control Sample Data'!J829&gt;0),'Control Sample Data'!J829,$B$1),"")</f>
        <v/>
      </c>
      <c r="W830" s="17" t="str">
        <f>IF(SUM('Control Sample Data'!K$3:K$98)&gt;10,IF(AND(ISNUMBER('Control Sample Data'!K829),'Control Sample Data'!K829&lt;$B$1,'Control Sample Data'!K829&gt;0),'Control Sample Data'!K829,$B$1),"")</f>
        <v/>
      </c>
      <c r="X830" s="17" t="str">
        <f>IF(SUM('Control Sample Data'!L$3:L$98)&gt;10,IF(AND(ISNUMBER('Control Sample Data'!L829),'Control Sample Data'!L829&lt;$B$1,'Control Sample Data'!L829&gt;0),'Control Sample Data'!L829,$B$1),"")</f>
        <v/>
      </c>
      <c r="Y830" s="17" t="str">
        <f>IF(SUM('Control Sample Data'!M$3:M$98)&gt;10,IF(AND(ISNUMBER('Control Sample Data'!M829),'Control Sample Data'!M829&lt;$B$1,'Control Sample Data'!M829&gt;0),'Control Sample Data'!M829,$B$1),"")</f>
        <v/>
      </c>
      <c r="AT830" s="36" t="str">
        <f t="shared" si="537"/>
        <v/>
      </c>
      <c r="AU830" s="36" t="str">
        <f t="shared" si="538"/>
        <v/>
      </c>
      <c r="AV830" s="36" t="str">
        <f t="shared" si="539"/>
        <v/>
      </c>
      <c r="AW830" s="36" t="str">
        <f t="shared" si="540"/>
        <v/>
      </c>
      <c r="AX830" s="36" t="str">
        <f t="shared" si="541"/>
        <v/>
      </c>
      <c r="AY830" s="36" t="str">
        <f t="shared" si="542"/>
        <v/>
      </c>
      <c r="AZ830" s="36" t="str">
        <f t="shared" si="543"/>
        <v/>
      </c>
      <c r="BA830" s="36" t="str">
        <f t="shared" si="544"/>
        <v/>
      </c>
      <c r="BB830" s="36" t="str">
        <f t="shared" si="545"/>
        <v/>
      </c>
      <c r="BC830" s="36" t="str">
        <f t="shared" si="546"/>
        <v/>
      </c>
      <c r="BD830" s="36" t="str">
        <f t="shared" si="547"/>
        <v/>
      </c>
      <c r="BE830" s="36" t="str">
        <f t="shared" si="548"/>
        <v/>
      </c>
      <c r="BF830" s="36" t="str">
        <f t="shared" si="549"/>
        <v/>
      </c>
      <c r="BG830" s="36" t="str">
        <f t="shared" si="550"/>
        <v/>
      </c>
      <c r="BH830" s="36" t="str">
        <f t="shared" si="551"/>
        <v/>
      </c>
      <c r="BI830" s="36" t="str">
        <f t="shared" si="552"/>
        <v/>
      </c>
      <c r="BJ830" s="36" t="str">
        <f t="shared" si="553"/>
        <v/>
      </c>
      <c r="BK830" s="36" t="str">
        <f t="shared" si="554"/>
        <v/>
      </c>
      <c r="BL830" s="36" t="str">
        <f t="shared" si="555"/>
        <v/>
      </c>
      <c r="BM830" s="36" t="str">
        <f t="shared" si="556"/>
        <v/>
      </c>
      <c r="BN830" s="38" t="e">
        <f t="shared" si="515"/>
        <v>#DIV/0!</v>
      </c>
      <c r="BO830" s="38" t="e">
        <f t="shared" si="516"/>
        <v>#DIV/0!</v>
      </c>
      <c r="BP830" s="39" t="str">
        <f t="shared" si="517"/>
        <v/>
      </c>
      <c r="BQ830" s="39" t="str">
        <f t="shared" si="518"/>
        <v/>
      </c>
      <c r="BR830" s="39" t="str">
        <f t="shared" si="519"/>
        <v/>
      </c>
      <c r="BS830" s="39" t="str">
        <f t="shared" si="520"/>
        <v/>
      </c>
      <c r="BT830" s="39" t="str">
        <f t="shared" si="521"/>
        <v/>
      </c>
      <c r="BU830" s="39" t="str">
        <f t="shared" si="522"/>
        <v/>
      </c>
      <c r="BV830" s="39" t="str">
        <f t="shared" si="523"/>
        <v/>
      </c>
      <c r="BW830" s="39" t="str">
        <f t="shared" si="524"/>
        <v/>
      </c>
      <c r="BX830" s="39" t="str">
        <f t="shared" si="525"/>
        <v/>
      </c>
      <c r="BY830" s="39" t="str">
        <f t="shared" si="526"/>
        <v/>
      </c>
      <c r="BZ830" s="39" t="str">
        <f t="shared" si="527"/>
        <v/>
      </c>
      <c r="CA830" s="39" t="str">
        <f t="shared" si="528"/>
        <v/>
      </c>
      <c r="CB830" s="39" t="str">
        <f t="shared" si="529"/>
        <v/>
      </c>
      <c r="CC830" s="39" t="str">
        <f t="shared" si="530"/>
        <v/>
      </c>
      <c r="CD830" s="39" t="str">
        <f t="shared" si="531"/>
        <v/>
      </c>
      <c r="CE830" s="39" t="str">
        <f t="shared" si="532"/>
        <v/>
      </c>
      <c r="CF830" s="39" t="str">
        <f t="shared" si="533"/>
        <v/>
      </c>
      <c r="CG830" s="39" t="str">
        <f t="shared" si="534"/>
        <v/>
      </c>
      <c r="CH830" s="39" t="str">
        <f t="shared" si="535"/>
        <v/>
      </c>
      <c r="CI830" s="39" t="str">
        <f t="shared" si="536"/>
        <v/>
      </c>
    </row>
    <row r="831" spans="1:87">
      <c r="A831" s="18"/>
      <c r="B831" s="15" t="str">
        <f>'Gene Table'!E830</f>
        <v>hsa-miR-4310</v>
      </c>
      <c r="C831" s="15" t="str">
        <f>'Gene Table'!B830</f>
        <v>C12</v>
      </c>
      <c r="D831" s="16" t="str">
        <f>IF(SUM('Test Sample Data'!D$3:D$98)&gt;10,IF(AND(ISNUMBER('Test Sample Data'!D830),'Test Sample Data'!D830&lt;$B$1,'Test Sample Data'!D830&gt;0),'Test Sample Data'!D830,$B$1),"")</f>
        <v/>
      </c>
      <c r="E831" s="17" t="str">
        <f>IF(SUM('Test Sample Data'!E$3:E$98)&gt;10,IF(AND(ISNUMBER('Test Sample Data'!E830),'Test Sample Data'!E830&lt;$B$1,'Test Sample Data'!E830&gt;0),'Test Sample Data'!E830,$B$1),"")</f>
        <v/>
      </c>
      <c r="F831" s="17" t="str">
        <f>IF(SUM('Test Sample Data'!F$3:F$98)&gt;10,IF(AND(ISNUMBER('Test Sample Data'!F830),'Test Sample Data'!F830&lt;$B$1,'Test Sample Data'!F830&gt;0),'Test Sample Data'!F830,$B$1),"")</f>
        <v/>
      </c>
      <c r="G831" s="17" t="str">
        <f>IF(SUM('Test Sample Data'!G$3:G$98)&gt;10,IF(AND(ISNUMBER('Test Sample Data'!G830),'Test Sample Data'!G830&lt;$B$1,'Test Sample Data'!G830&gt;0),'Test Sample Data'!G830,$B$1),"")</f>
        <v/>
      </c>
      <c r="H831" s="17" t="str">
        <f>IF(SUM('Test Sample Data'!H$3:H$98)&gt;10,IF(AND(ISNUMBER('Test Sample Data'!H830),'Test Sample Data'!H830&lt;$B$1,'Test Sample Data'!H830&gt;0),'Test Sample Data'!H830,$B$1),"")</f>
        <v/>
      </c>
      <c r="I831" s="17" t="str">
        <f>IF(SUM('Test Sample Data'!I$3:I$98)&gt;10,IF(AND(ISNUMBER('Test Sample Data'!I830),'Test Sample Data'!I830&lt;$B$1,'Test Sample Data'!I830&gt;0),'Test Sample Data'!I830,$B$1),"")</f>
        <v/>
      </c>
      <c r="J831" s="17" t="str">
        <f>IF(SUM('Test Sample Data'!J$3:J$98)&gt;10,IF(AND(ISNUMBER('Test Sample Data'!J830),'Test Sample Data'!J830&lt;$B$1,'Test Sample Data'!J830&gt;0),'Test Sample Data'!J830,$B$1),"")</f>
        <v/>
      </c>
      <c r="K831" s="17" t="str">
        <f>IF(SUM('Test Sample Data'!K$3:K$98)&gt;10,IF(AND(ISNUMBER('Test Sample Data'!K830),'Test Sample Data'!K830&lt;$B$1,'Test Sample Data'!K830&gt;0),'Test Sample Data'!K830,$B$1),"")</f>
        <v/>
      </c>
      <c r="L831" s="17" t="str">
        <f>IF(SUM('Test Sample Data'!L$3:L$98)&gt;10,IF(AND(ISNUMBER('Test Sample Data'!L830),'Test Sample Data'!L830&lt;$B$1,'Test Sample Data'!L830&gt;0),'Test Sample Data'!L830,$B$1),"")</f>
        <v/>
      </c>
      <c r="M831" s="17" t="str">
        <f>IF(SUM('Test Sample Data'!M$3:M$98)&gt;10,IF(AND(ISNUMBER('Test Sample Data'!M830),'Test Sample Data'!M830&lt;$B$1,'Test Sample Data'!M830&gt;0),'Test Sample Data'!M830,$B$1),"")</f>
        <v/>
      </c>
      <c r="N831" s="17" t="str">
        <f>'Gene Table'!E830</f>
        <v>hsa-miR-4310</v>
      </c>
      <c r="O831" s="17" t="str">
        <f>'Gene Table'!B830</f>
        <v>C12</v>
      </c>
      <c r="P831" s="17" t="str">
        <f>IF(SUM('Control Sample Data'!D$3:D$98)&gt;10,IF(AND(ISNUMBER('Control Sample Data'!D830),'Control Sample Data'!D830&lt;$B$1,'Control Sample Data'!D830&gt;0),'Control Sample Data'!D830,$B$1),"")</f>
        <v/>
      </c>
      <c r="Q831" s="17" t="str">
        <f>IF(SUM('Control Sample Data'!E$3:E$98)&gt;10,IF(AND(ISNUMBER('Control Sample Data'!E830),'Control Sample Data'!E830&lt;$B$1,'Control Sample Data'!E830&gt;0),'Control Sample Data'!E830,$B$1),"")</f>
        <v/>
      </c>
      <c r="R831" s="17" t="str">
        <f>IF(SUM('Control Sample Data'!F$3:F$98)&gt;10,IF(AND(ISNUMBER('Control Sample Data'!F830),'Control Sample Data'!F830&lt;$B$1,'Control Sample Data'!F830&gt;0),'Control Sample Data'!F830,$B$1),"")</f>
        <v/>
      </c>
      <c r="S831" s="17" t="str">
        <f>IF(SUM('Control Sample Data'!G$3:G$98)&gt;10,IF(AND(ISNUMBER('Control Sample Data'!G830),'Control Sample Data'!G830&lt;$B$1,'Control Sample Data'!G830&gt;0),'Control Sample Data'!G830,$B$1),"")</f>
        <v/>
      </c>
      <c r="T831" s="17" t="str">
        <f>IF(SUM('Control Sample Data'!H$3:H$98)&gt;10,IF(AND(ISNUMBER('Control Sample Data'!H830),'Control Sample Data'!H830&lt;$B$1,'Control Sample Data'!H830&gt;0),'Control Sample Data'!H830,$B$1),"")</f>
        <v/>
      </c>
      <c r="U831" s="17" t="str">
        <f>IF(SUM('Control Sample Data'!I$3:I$98)&gt;10,IF(AND(ISNUMBER('Control Sample Data'!I830),'Control Sample Data'!I830&lt;$B$1,'Control Sample Data'!I830&gt;0),'Control Sample Data'!I830,$B$1),"")</f>
        <v/>
      </c>
      <c r="V831" s="17" t="str">
        <f>IF(SUM('Control Sample Data'!J$3:J$98)&gt;10,IF(AND(ISNUMBER('Control Sample Data'!J830),'Control Sample Data'!J830&lt;$B$1,'Control Sample Data'!J830&gt;0),'Control Sample Data'!J830,$B$1),"")</f>
        <v/>
      </c>
      <c r="W831" s="17" t="str">
        <f>IF(SUM('Control Sample Data'!K$3:K$98)&gt;10,IF(AND(ISNUMBER('Control Sample Data'!K830),'Control Sample Data'!K830&lt;$B$1,'Control Sample Data'!K830&gt;0),'Control Sample Data'!K830,$B$1),"")</f>
        <v/>
      </c>
      <c r="X831" s="17" t="str">
        <f>IF(SUM('Control Sample Data'!L$3:L$98)&gt;10,IF(AND(ISNUMBER('Control Sample Data'!L830),'Control Sample Data'!L830&lt;$B$1,'Control Sample Data'!L830&gt;0),'Control Sample Data'!L830,$B$1),"")</f>
        <v/>
      </c>
      <c r="Y831" s="17" t="str">
        <f>IF(SUM('Control Sample Data'!M$3:M$98)&gt;10,IF(AND(ISNUMBER('Control Sample Data'!M830),'Control Sample Data'!M830&lt;$B$1,'Control Sample Data'!M830&gt;0),'Control Sample Data'!M830,$B$1),"")</f>
        <v/>
      </c>
      <c r="AT831" s="36" t="str">
        <f t="shared" si="537"/>
        <v/>
      </c>
      <c r="AU831" s="36" t="str">
        <f t="shared" si="538"/>
        <v/>
      </c>
      <c r="AV831" s="36" t="str">
        <f t="shared" si="539"/>
        <v/>
      </c>
      <c r="AW831" s="36" t="str">
        <f t="shared" si="540"/>
        <v/>
      </c>
      <c r="AX831" s="36" t="str">
        <f t="shared" si="541"/>
        <v/>
      </c>
      <c r="AY831" s="36" t="str">
        <f t="shared" si="542"/>
        <v/>
      </c>
      <c r="AZ831" s="36" t="str">
        <f t="shared" si="543"/>
        <v/>
      </c>
      <c r="BA831" s="36" t="str">
        <f t="shared" si="544"/>
        <v/>
      </c>
      <c r="BB831" s="36" t="str">
        <f t="shared" si="545"/>
        <v/>
      </c>
      <c r="BC831" s="36" t="str">
        <f t="shared" si="546"/>
        <v/>
      </c>
      <c r="BD831" s="36" t="str">
        <f t="shared" si="547"/>
        <v/>
      </c>
      <c r="BE831" s="36" t="str">
        <f t="shared" si="548"/>
        <v/>
      </c>
      <c r="BF831" s="36" t="str">
        <f t="shared" si="549"/>
        <v/>
      </c>
      <c r="BG831" s="36" t="str">
        <f t="shared" si="550"/>
        <v/>
      </c>
      <c r="BH831" s="36" t="str">
        <f t="shared" si="551"/>
        <v/>
      </c>
      <c r="BI831" s="36" t="str">
        <f t="shared" si="552"/>
        <v/>
      </c>
      <c r="BJ831" s="36" t="str">
        <f t="shared" si="553"/>
        <v/>
      </c>
      <c r="BK831" s="36" t="str">
        <f t="shared" si="554"/>
        <v/>
      </c>
      <c r="BL831" s="36" t="str">
        <f t="shared" si="555"/>
        <v/>
      </c>
      <c r="BM831" s="36" t="str">
        <f t="shared" si="556"/>
        <v/>
      </c>
      <c r="BN831" s="38" t="e">
        <f t="shared" si="515"/>
        <v>#DIV/0!</v>
      </c>
      <c r="BO831" s="38" t="e">
        <f t="shared" si="516"/>
        <v>#DIV/0!</v>
      </c>
      <c r="BP831" s="39" t="str">
        <f t="shared" si="517"/>
        <v/>
      </c>
      <c r="BQ831" s="39" t="str">
        <f t="shared" si="518"/>
        <v/>
      </c>
      <c r="BR831" s="39" t="str">
        <f t="shared" si="519"/>
        <v/>
      </c>
      <c r="BS831" s="39" t="str">
        <f t="shared" si="520"/>
        <v/>
      </c>
      <c r="BT831" s="39" t="str">
        <f t="shared" si="521"/>
        <v/>
      </c>
      <c r="BU831" s="39" t="str">
        <f t="shared" si="522"/>
        <v/>
      </c>
      <c r="BV831" s="39" t="str">
        <f t="shared" si="523"/>
        <v/>
      </c>
      <c r="BW831" s="39" t="str">
        <f t="shared" si="524"/>
        <v/>
      </c>
      <c r="BX831" s="39" t="str">
        <f t="shared" si="525"/>
        <v/>
      </c>
      <c r="BY831" s="39" t="str">
        <f t="shared" si="526"/>
        <v/>
      </c>
      <c r="BZ831" s="39" t="str">
        <f t="shared" si="527"/>
        <v/>
      </c>
      <c r="CA831" s="39" t="str">
        <f t="shared" si="528"/>
        <v/>
      </c>
      <c r="CB831" s="39" t="str">
        <f t="shared" si="529"/>
        <v/>
      </c>
      <c r="CC831" s="39" t="str">
        <f t="shared" si="530"/>
        <v/>
      </c>
      <c r="CD831" s="39" t="str">
        <f t="shared" si="531"/>
        <v/>
      </c>
      <c r="CE831" s="39" t="str">
        <f t="shared" si="532"/>
        <v/>
      </c>
      <c r="CF831" s="39" t="str">
        <f t="shared" si="533"/>
        <v/>
      </c>
      <c r="CG831" s="39" t="str">
        <f t="shared" si="534"/>
        <v/>
      </c>
      <c r="CH831" s="39" t="str">
        <f t="shared" si="535"/>
        <v/>
      </c>
      <c r="CI831" s="39" t="str">
        <f t="shared" si="536"/>
        <v/>
      </c>
    </row>
    <row r="832" spans="1:87">
      <c r="A832" s="18"/>
      <c r="B832" s="15" t="str">
        <f>'Gene Table'!E831</f>
        <v>hsa-miR-31-3p</v>
      </c>
      <c r="C832" s="15" t="str">
        <f>'Gene Table'!B831</f>
        <v>C13</v>
      </c>
      <c r="D832" s="16" t="str">
        <f>IF(SUM('Test Sample Data'!D$3:D$98)&gt;10,IF(AND(ISNUMBER('Test Sample Data'!D831),'Test Sample Data'!D831&lt;$B$1,'Test Sample Data'!D831&gt;0),'Test Sample Data'!D831,$B$1),"")</f>
        <v/>
      </c>
      <c r="E832" s="17" t="str">
        <f>IF(SUM('Test Sample Data'!E$3:E$98)&gt;10,IF(AND(ISNUMBER('Test Sample Data'!E831),'Test Sample Data'!E831&lt;$B$1,'Test Sample Data'!E831&gt;0),'Test Sample Data'!E831,$B$1),"")</f>
        <v/>
      </c>
      <c r="F832" s="17" t="str">
        <f>IF(SUM('Test Sample Data'!F$3:F$98)&gt;10,IF(AND(ISNUMBER('Test Sample Data'!F831),'Test Sample Data'!F831&lt;$B$1,'Test Sample Data'!F831&gt;0),'Test Sample Data'!F831,$B$1),"")</f>
        <v/>
      </c>
      <c r="G832" s="17" t="str">
        <f>IF(SUM('Test Sample Data'!G$3:G$98)&gt;10,IF(AND(ISNUMBER('Test Sample Data'!G831),'Test Sample Data'!G831&lt;$B$1,'Test Sample Data'!G831&gt;0),'Test Sample Data'!G831,$B$1),"")</f>
        <v/>
      </c>
      <c r="H832" s="17" t="str">
        <f>IF(SUM('Test Sample Data'!H$3:H$98)&gt;10,IF(AND(ISNUMBER('Test Sample Data'!H831),'Test Sample Data'!H831&lt;$B$1,'Test Sample Data'!H831&gt;0),'Test Sample Data'!H831,$B$1),"")</f>
        <v/>
      </c>
      <c r="I832" s="17" t="str">
        <f>IF(SUM('Test Sample Data'!I$3:I$98)&gt;10,IF(AND(ISNUMBER('Test Sample Data'!I831),'Test Sample Data'!I831&lt;$B$1,'Test Sample Data'!I831&gt;0),'Test Sample Data'!I831,$B$1),"")</f>
        <v/>
      </c>
      <c r="J832" s="17" t="str">
        <f>IF(SUM('Test Sample Data'!J$3:J$98)&gt;10,IF(AND(ISNUMBER('Test Sample Data'!J831),'Test Sample Data'!J831&lt;$B$1,'Test Sample Data'!J831&gt;0),'Test Sample Data'!J831,$B$1),"")</f>
        <v/>
      </c>
      <c r="K832" s="17" t="str">
        <f>IF(SUM('Test Sample Data'!K$3:K$98)&gt;10,IF(AND(ISNUMBER('Test Sample Data'!K831),'Test Sample Data'!K831&lt;$B$1,'Test Sample Data'!K831&gt;0),'Test Sample Data'!K831,$B$1),"")</f>
        <v/>
      </c>
      <c r="L832" s="17" t="str">
        <f>IF(SUM('Test Sample Data'!L$3:L$98)&gt;10,IF(AND(ISNUMBER('Test Sample Data'!L831),'Test Sample Data'!L831&lt;$B$1,'Test Sample Data'!L831&gt;0),'Test Sample Data'!L831,$B$1),"")</f>
        <v/>
      </c>
      <c r="M832" s="17" t="str">
        <f>IF(SUM('Test Sample Data'!M$3:M$98)&gt;10,IF(AND(ISNUMBER('Test Sample Data'!M831),'Test Sample Data'!M831&lt;$B$1,'Test Sample Data'!M831&gt;0),'Test Sample Data'!M831,$B$1),"")</f>
        <v/>
      </c>
      <c r="N832" s="17" t="str">
        <f>'Gene Table'!E831</f>
        <v>hsa-miR-31-3p</v>
      </c>
      <c r="O832" s="17" t="str">
        <f>'Gene Table'!B831</f>
        <v>C13</v>
      </c>
      <c r="P832" s="17" t="str">
        <f>IF(SUM('Control Sample Data'!D$3:D$98)&gt;10,IF(AND(ISNUMBER('Control Sample Data'!D831),'Control Sample Data'!D831&lt;$B$1,'Control Sample Data'!D831&gt;0),'Control Sample Data'!D831,$B$1),"")</f>
        <v/>
      </c>
      <c r="Q832" s="17" t="str">
        <f>IF(SUM('Control Sample Data'!E$3:E$98)&gt;10,IF(AND(ISNUMBER('Control Sample Data'!E831),'Control Sample Data'!E831&lt;$B$1,'Control Sample Data'!E831&gt;0),'Control Sample Data'!E831,$B$1),"")</f>
        <v/>
      </c>
      <c r="R832" s="17" t="str">
        <f>IF(SUM('Control Sample Data'!F$3:F$98)&gt;10,IF(AND(ISNUMBER('Control Sample Data'!F831),'Control Sample Data'!F831&lt;$B$1,'Control Sample Data'!F831&gt;0),'Control Sample Data'!F831,$B$1),"")</f>
        <v/>
      </c>
      <c r="S832" s="17" t="str">
        <f>IF(SUM('Control Sample Data'!G$3:G$98)&gt;10,IF(AND(ISNUMBER('Control Sample Data'!G831),'Control Sample Data'!G831&lt;$B$1,'Control Sample Data'!G831&gt;0),'Control Sample Data'!G831,$B$1),"")</f>
        <v/>
      </c>
      <c r="T832" s="17" t="str">
        <f>IF(SUM('Control Sample Data'!H$3:H$98)&gt;10,IF(AND(ISNUMBER('Control Sample Data'!H831),'Control Sample Data'!H831&lt;$B$1,'Control Sample Data'!H831&gt;0),'Control Sample Data'!H831,$B$1),"")</f>
        <v/>
      </c>
      <c r="U832" s="17" t="str">
        <f>IF(SUM('Control Sample Data'!I$3:I$98)&gt;10,IF(AND(ISNUMBER('Control Sample Data'!I831),'Control Sample Data'!I831&lt;$B$1,'Control Sample Data'!I831&gt;0),'Control Sample Data'!I831,$B$1),"")</f>
        <v/>
      </c>
      <c r="V832" s="17" t="str">
        <f>IF(SUM('Control Sample Data'!J$3:J$98)&gt;10,IF(AND(ISNUMBER('Control Sample Data'!J831),'Control Sample Data'!J831&lt;$B$1,'Control Sample Data'!J831&gt;0),'Control Sample Data'!J831,$B$1),"")</f>
        <v/>
      </c>
      <c r="W832" s="17" t="str">
        <f>IF(SUM('Control Sample Data'!K$3:K$98)&gt;10,IF(AND(ISNUMBER('Control Sample Data'!K831),'Control Sample Data'!K831&lt;$B$1,'Control Sample Data'!K831&gt;0),'Control Sample Data'!K831,$B$1),"")</f>
        <v/>
      </c>
      <c r="X832" s="17" t="str">
        <f>IF(SUM('Control Sample Data'!L$3:L$98)&gt;10,IF(AND(ISNUMBER('Control Sample Data'!L831),'Control Sample Data'!L831&lt;$B$1,'Control Sample Data'!L831&gt;0),'Control Sample Data'!L831,$B$1),"")</f>
        <v/>
      </c>
      <c r="Y832" s="17" t="str">
        <f>IF(SUM('Control Sample Data'!M$3:M$98)&gt;10,IF(AND(ISNUMBER('Control Sample Data'!M831),'Control Sample Data'!M831&lt;$B$1,'Control Sample Data'!M831&gt;0),'Control Sample Data'!M831,$B$1),"")</f>
        <v/>
      </c>
      <c r="AT832" s="36" t="str">
        <f t="shared" si="537"/>
        <v/>
      </c>
      <c r="AU832" s="36" t="str">
        <f t="shared" si="538"/>
        <v/>
      </c>
      <c r="AV832" s="36" t="str">
        <f t="shared" si="539"/>
        <v/>
      </c>
      <c r="AW832" s="36" t="str">
        <f t="shared" si="540"/>
        <v/>
      </c>
      <c r="AX832" s="36" t="str">
        <f t="shared" si="541"/>
        <v/>
      </c>
      <c r="AY832" s="36" t="str">
        <f t="shared" si="542"/>
        <v/>
      </c>
      <c r="AZ832" s="36" t="str">
        <f t="shared" si="543"/>
        <v/>
      </c>
      <c r="BA832" s="36" t="str">
        <f t="shared" si="544"/>
        <v/>
      </c>
      <c r="BB832" s="36" t="str">
        <f t="shared" si="545"/>
        <v/>
      </c>
      <c r="BC832" s="36" t="str">
        <f t="shared" si="546"/>
        <v/>
      </c>
      <c r="BD832" s="36" t="str">
        <f t="shared" si="547"/>
        <v/>
      </c>
      <c r="BE832" s="36" t="str">
        <f t="shared" si="548"/>
        <v/>
      </c>
      <c r="BF832" s="36" t="str">
        <f t="shared" si="549"/>
        <v/>
      </c>
      <c r="BG832" s="36" t="str">
        <f t="shared" si="550"/>
        <v/>
      </c>
      <c r="BH832" s="36" t="str">
        <f t="shared" si="551"/>
        <v/>
      </c>
      <c r="BI832" s="36" t="str">
        <f t="shared" si="552"/>
        <v/>
      </c>
      <c r="BJ832" s="36" t="str">
        <f t="shared" si="553"/>
        <v/>
      </c>
      <c r="BK832" s="36" t="str">
        <f t="shared" si="554"/>
        <v/>
      </c>
      <c r="BL832" s="36" t="str">
        <f t="shared" si="555"/>
        <v/>
      </c>
      <c r="BM832" s="36" t="str">
        <f t="shared" si="556"/>
        <v/>
      </c>
      <c r="BN832" s="38" t="e">
        <f t="shared" si="515"/>
        <v>#DIV/0!</v>
      </c>
      <c r="BO832" s="38" t="e">
        <f t="shared" si="516"/>
        <v>#DIV/0!</v>
      </c>
      <c r="BP832" s="39" t="str">
        <f t="shared" si="517"/>
        <v/>
      </c>
      <c r="BQ832" s="39" t="str">
        <f t="shared" si="518"/>
        <v/>
      </c>
      <c r="BR832" s="39" t="str">
        <f t="shared" si="519"/>
        <v/>
      </c>
      <c r="BS832" s="39" t="str">
        <f t="shared" si="520"/>
        <v/>
      </c>
      <c r="BT832" s="39" t="str">
        <f t="shared" si="521"/>
        <v/>
      </c>
      <c r="BU832" s="39" t="str">
        <f t="shared" si="522"/>
        <v/>
      </c>
      <c r="BV832" s="39" t="str">
        <f t="shared" si="523"/>
        <v/>
      </c>
      <c r="BW832" s="39" t="str">
        <f t="shared" si="524"/>
        <v/>
      </c>
      <c r="BX832" s="39" t="str">
        <f t="shared" si="525"/>
        <v/>
      </c>
      <c r="BY832" s="39" t="str">
        <f t="shared" si="526"/>
        <v/>
      </c>
      <c r="BZ832" s="39" t="str">
        <f t="shared" si="527"/>
        <v/>
      </c>
      <c r="CA832" s="39" t="str">
        <f t="shared" si="528"/>
        <v/>
      </c>
      <c r="CB832" s="39" t="str">
        <f t="shared" si="529"/>
        <v/>
      </c>
      <c r="CC832" s="39" t="str">
        <f t="shared" si="530"/>
        <v/>
      </c>
      <c r="CD832" s="39" t="str">
        <f t="shared" si="531"/>
        <v/>
      </c>
      <c r="CE832" s="39" t="str">
        <f t="shared" si="532"/>
        <v/>
      </c>
      <c r="CF832" s="39" t="str">
        <f t="shared" si="533"/>
        <v/>
      </c>
      <c r="CG832" s="39" t="str">
        <f t="shared" si="534"/>
        <v/>
      </c>
      <c r="CH832" s="39" t="str">
        <f t="shared" si="535"/>
        <v/>
      </c>
      <c r="CI832" s="39" t="str">
        <f t="shared" si="536"/>
        <v/>
      </c>
    </row>
    <row r="833" spans="1:87">
      <c r="A833" s="18"/>
      <c r="B833" s="15" t="str">
        <f>'Gene Table'!E832</f>
        <v>hsa-miR-4313</v>
      </c>
      <c r="C833" s="15" t="str">
        <f>'Gene Table'!B832</f>
        <v>C14</v>
      </c>
      <c r="D833" s="16" t="str">
        <f>IF(SUM('Test Sample Data'!D$3:D$98)&gt;10,IF(AND(ISNUMBER('Test Sample Data'!D832),'Test Sample Data'!D832&lt;$B$1,'Test Sample Data'!D832&gt;0),'Test Sample Data'!D832,$B$1),"")</f>
        <v/>
      </c>
      <c r="E833" s="17" t="str">
        <f>IF(SUM('Test Sample Data'!E$3:E$98)&gt;10,IF(AND(ISNUMBER('Test Sample Data'!E832),'Test Sample Data'!E832&lt;$B$1,'Test Sample Data'!E832&gt;0),'Test Sample Data'!E832,$B$1),"")</f>
        <v/>
      </c>
      <c r="F833" s="17" t="str">
        <f>IF(SUM('Test Sample Data'!F$3:F$98)&gt;10,IF(AND(ISNUMBER('Test Sample Data'!F832),'Test Sample Data'!F832&lt;$B$1,'Test Sample Data'!F832&gt;0),'Test Sample Data'!F832,$B$1),"")</f>
        <v/>
      </c>
      <c r="G833" s="17" t="str">
        <f>IF(SUM('Test Sample Data'!G$3:G$98)&gt;10,IF(AND(ISNUMBER('Test Sample Data'!G832),'Test Sample Data'!G832&lt;$B$1,'Test Sample Data'!G832&gt;0),'Test Sample Data'!G832,$B$1),"")</f>
        <v/>
      </c>
      <c r="H833" s="17" t="str">
        <f>IF(SUM('Test Sample Data'!H$3:H$98)&gt;10,IF(AND(ISNUMBER('Test Sample Data'!H832),'Test Sample Data'!H832&lt;$B$1,'Test Sample Data'!H832&gt;0),'Test Sample Data'!H832,$B$1),"")</f>
        <v/>
      </c>
      <c r="I833" s="17" t="str">
        <f>IF(SUM('Test Sample Data'!I$3:I$98)&gt;10,IF(AND(ISNUMBER('Test Sample Data'!I832),'Test Sample Data'!I832&lt;$B$1,'Test Sample Data'!I832&gt;0),'Test Sample Data'!I832,$B$1),"")</f>
        <v/>
      </c>
      <c r="J833" s="17" t="str">
        <f>IF(SUM('Test Sample Data'!J$3:J$98)&gt;10,IF(AND(ISNUMBER('Test Sample Data'!J832),'Test Sample Data'!J832&lt;$B$1,'Test Sample Data'!J832&gt;0),'Test Sample Data'!J832,$B$1),"")</f>
        <v/>
      </c>
      <c r="K833" s="17" t="str">
        <f>IF(SUM('Test Sample Data'!K$3:K$98)&gt;10,IF(AND(ISNUMBER('Test Sample Data'!K832),'Test Sample Data'!K832&lt;$B$1,'Test Sample Data'!K832&gt;0),'Test Sample Data'!K832,$B$1),"")</f>
        <v/>
      </c>
      <c r="L833" s="17" t="str">
        <f>IF(SUM('Test Sample Data'!L$3:L$98)&gt;10,IF(AND(ISNUMBER('Test Sample Data'!L832),'Test Sample Data'!L832&lt;$B$1,'Test Sample Data'!L832&gt;0),'Test Sample Data'!L832,$B$1),"")</f>
        <v/>
      </c>
      <c r="M833" s="17" t="str">
        <f>IF(SUM('Test Sample Data'!M$3:M$98)&gt;10,IF(AND(ISNUMBER('Test Sample Data'!M832),'Test Sample Data'!M832&lt;$B$1,'Test Sample Data'!M832&gt;0),'Test Sample Data'!M832,$B$1),"")</f>
        <v/>
      </c>
      <c r="N833" s="17" t="str">
        <f>'Gene Table'!E832</f>
        <v>hsa-miR-4313</v>
      </c>
      <c r="O833" s="17" t="str">
        <f>'Gene Table'!B832</f>
        <v>C14</v>
      </c>
      <c r="P833" s="17" t="str">
        <f>IF(SUM('Control Sample Data'!D$3:D$98)&gt;10,IF(AND(ISNUMBER('Control Sample Data'!D832),'Control Sample Data'!D832&lt;$B$1,'Control Sample Data'!D832&gt;0),'Control Sample Data'!D832,$B$1),"")</f>
        <v/>
      </c>
      <c r="Q833" s="17" t="str">
        <f>IF(SUM('Control Sample Data'!E$3:E$98)&gt;10,IF(AND(ISNUMBER('Control Sample Data'!E832),'Control Sample Data'!E832&lt;$B$1,'Control Sample Data'!E832&gt;0),'Control Sample Data'!E832,$B$1),"")</f>
        <v/>
      </c>
      <c r="R833" s="17" t="str">
        <f>IF(SUM('Control Sample Data'!F$3:F$98)&gt;10,IF(AND(ISNUMBER('Control Sample Data'!F832),'Control Sample Data'!F832&lt;$B$1,'Control Sample Data'!F832&gt;0),'Control Sample Data'!F832,$B$1),"")</f>
        <v/>
      </c>
      <c r="S833" s="17" t="str">
        <f>IF(SUM('Control Sample Data'!G$3:G$98)&gt;10,IF(AND(ISNUMBER('Control Sample Data'!G832),'Control Sample Data'!G832&lt;$B$1,'Control Sample Data'!G832&gt;0),'Control Sample Data'!G832,$B$1),"")</f>
        <v/>
      </c>
      <c r="T833" s="17" t="str">
        <f>IF(SUM('Control Sample Data'!H$3:H$98)&gt;10,IF(AND(ISNUMBER('Control Sample Data'!H832),'Control Sample Data'!H832&lt;$B$1,'Control Sample Data'!H832&gt;0),'Control Sample Data'!H832,$B$1),"")</f>
        <v/>
      </c>
      <c r="U833" s="17" t="str">
        <f>IF(SUM('Control Sample Data'!I$3:I$98)&gt;10,IF(AND(ISNUMBER('Control Sample Data'!I832),'Control Sample Data'!I832&lt;$B$1,'Control Sample Data'!I832&gt;0),'Control Sample Data'!I832,$B$1),"")</f>
        <v/>
      </c>
      <c r="V833" s="17" t="str">
        <f>IF(SUM('Control Sample Data'!J$3:J$98)&gt;10,IF(AND(ISNUMBER('Control Sample Data'!J832),'Control Sample Data'!J832&lt;$B$1,'Control Sample Data'!J832&gt;0),'Control Sample Data'!J832,$B$1),"")</f>
        <v/>
      </c>
      <c r="W833" s="17" t="str">
        <f>IF(SUM('Control Sample Data'!K$3:K$98)&gt;10,IF(AND(ISNUMBER('Control Sample Data'!K832),'Control Sample Data'!K832&lt;$B$1,'Control Sample Data'!K832&gt;0),'Control Sample Data'!K832,$B$1),"")</f>
        <v/>
      </c>
      <c r="X833" s="17" t="str">
        <f>IF(SUM('Control Sample Data'!L$3:L$98)&gt;10,IF(AND(ISNUMBER('Control Sample Data'!L832),'Control Sample Data'!L832&lt;$B$1,'Control Sample Data'!L832&gt;0),'Control Sample Data'!L832,$B$1),"")</f>
        <v/>
      </c>
      <c r="Y833" s="17" t="str">
        <f>IF(SUM('Control Sample Data'!M$3:M$98)&gt;10,IF(AND(ISNUMBER('Control Sample Data'!M832),'Control Sample Data'!M832&lt;$B$1,'Control Sample Data'!M832&gt;0),'Control Sample Data'!M832,$B$1),"")</f>
        <v/>
      </c>
      <c r="AT833" s="36" t="str">
        <f t="shared" si="537"/>
        <v/>
      </c>
      <c r="AU833" s="36" t="str">
        <f t="shared" si="538"/>
        <v/>
      </c>
      <c r="AV833" s="36" t="str">
        <f t="shared" si="539"/>
        <v/>
      </c>
      <c r="AW833" s="36" t="str">
        <f t="shared" si="540"/>
        <v/>
      </c>
      <c r="AX833" s="36" t="str">
        <f t="shared" si="541"/>
        <v/>
      </c>
      <c r="AY833" s="36" t="str">
        <f t="shared" si="542"/>
        <v/>
      </c>
      <c r="AZ833" s="36" t="str">
        <f t="shared" si="543"/>
        <v/>
      </c>
      <c r="BA833" s="36" t="str">
        <f t="shared" si="544"/>
        <v/>
      </c>
      <c r="BB833" s="36" t="str">
        <f t="shared" si="545"/>
        <v/>
      </c>
      <c r="BC833" s="36" t="str">
        <f t="shared" si="546"/>
        <v/>
      </c>
      <c r="BD833" s="36" t="str">
        <f t="shared" si="547"/>
        <v/>
      </c>
      <c r="BE833" s="36" t="str">
        <f t="shared" si="548"/>
        <v/>
      </c>
      <c r="BF833" s="36" t="str">
        <f t="shared" si="549"/>
        <v/>
      </c>
      <c r="BG833" s="36" t="str">
        <f t="shared" si="550"/>
        <v/>
      </c>
      <c r="BH833" s="36" t="str">
        <f t="shared" si="551"/>
        <v/>
      </c>
      <c r="BI833" s="36" t="str">
        <f t="shared" si="552"/>
        <v/>
      </c>
      <c r="BJ833" s="36" t="str">
        <f t="shared" si="553"/>
        <v/>
      </c>
      <c r="BK833" s="36" t="str">
        <f t="shared" si="554"/>
        <v/>
      </c>
      <c r="BL833" s="36" t="str">
        <f t="shared" si="555"/>
        <v/>
      </c>
      <c r="BM833" s="36" t="str">
        <f t="shared" si="556"/>
        <v/>
      </c>
      <c r="BN833" s="38" t="e">
        <f t="shared" si="515"/>
        <v>#DIV/0!</v>
      </c>
      <c r="BO833" s="38" t="e">
        <f t="shared" si="516"/>
        <v>#DIV/0!</v>
      </c>
      <c r="BP833" s="39" t="str">
        <f t="shared" si="517"/>
        <v/>
      </c>
      <c r="BQ833" s="39" t="str">
        <f t="shared" si="518"/>
        <v/>
      </c>
      <c r="BR833" s="39" t="str">
        <f t="shared" si="519"/>
        <v/>
      </c>
      <c r="BS833" s="39" t="str">
        <f t="shared" si="520"/>
        <v/>
      </c>
      <c r="BT833" s="39" t="str">
        <f t="shared" si="521"/>
        <v/>
      </c>
      <c r="BU833" s="39" t="str">
        <f t="shared" si="522"/>
        <v/>
      </c>
      <c r="BV833" s="39" t="str">
        <f t="shared" si="523"/>
        <v/>
      </c>
      <c r="BW833" s="39" t="str">
        <f t="shared" si="524"/>
        <v/>
      </c>
      <c r="BX833" s="39" t="str">
        <f t="shared" si="525"/>
        <v/>
      </c>
      <c r="BY833" s="39" t="str">
        <f t="shared" si="526"/>
        <v/>
      </c>
      <c r="BZ833" s="39" t="str">
        <f t="shared" si="527"/>
        <v/>
      </c>
      <c r="CA833" s="39" t="str">
        <f t="shared" si="528"/>
        <v/>
      </c>
      <c r="CB833" s="39" t="str">
        <f t="shared" si="529"/>
        <v/>
      </c>
      <c r="CC833" s="39" t="str">
        <f t="shared" si="530"/>
        <v/>
      </c>
      <c r="CD833" s="39" t="str">
        <f t="shared" si="531"/>
        <v/>
      </c>
      <c r="CE833" s="39" t="str">
        <f t="shared" si="532"/>
        <v/>
      </c>
      <c r="CF833" s="39" t="str">
        <f t="shared" si="533"/>
        <v/>
      </c>
      <c r="CG833" s="39" t="str">
        <f t="shared" si="534"/>
        <v/>
      </c>
      <c r="CH833" s="39" t="str">
        <f t="shared" si="535"/>
        <v/>
      </c>
      <c r="CI833" s="39" t="str">
        <f t="shared" si="536"/>
        <v/>
      </c>
    </row>
    <row r="834" spans="1:87">
      <c r="A834" s="18"/>
      <c r="B834" s="15" t="str">
        <f>'Gene Table'!E833</f>
        <v>hsa-miR-32-3p</v>
      </c>
      <c r="C834" s="15" t="str">
        <f>'Gene Table'!B833</f>
        <v>C15</v>
      </c>
      <c r="D834" s="16" t="str">
        <f>IF(SUM('Test Sample Data'!D$3:D$98)&gt;10,IF(AND(ISNUMBER('Test Sample Data'!D833),'Test Sample Data'!D833&lt;$B$1,'Test Sample Data'!D833&gt;0),'Test Sample Data'!D833,$B$1),"")</f>
        <v/>
      </c>
      <c r="E834" s="17" t="str">
        <f>IF(SUM('Test Sample Data'!E$3:E$98)&gt;10,IF(AND(ISNUMBER('Test Sample Data'!E833),'Test Sample Data'!E833&lt;$B$1,'Test Sample Data'!E833&gt;0),'Test Sample Data'!E833,$B$1),"")</f>
        <v/>
      </c>
      <c r="F834" s="17" t="str">
        <f>IF(SUM('Test Sample Data'!F$3:F$98)&gt;10,IF(AND(ISNUMBER('Test Sample Data'!F833),'Test Sample Data'!F833&lt;$B$1,'Test Sample Data'!F833&gt;0),'Test Sample Data'!F833,$B$1),"")</f>
        <v/>
      </c>
      <c r="G834" s="17" t="str">
        <f>IF(SUM('Test Sample Data'!G$3:G$98)&gt;10,IF(AND(ISNUMBER('Test Sample Data'!G833),'Test Sample Data'!G833&lt;$B$1,'Test Sample Data'!G833&gt;0),'Test Sample Data'!G833,$B$1),"")</f>
        <v/>
      </c>
      <c r="H834" s="17" t="str">
        <f>IF(SUM('Test Sample Data'!H$3:H$98)&gt;10,IF(AND(ISNUMBER('Test Sample Data'!H833),'Test Sample Data'!H833&lt;$B$1,'Test Sample Data'!H833&gt;0),'Test Sample Data'!H833,$B$1),"")</f>
        <v/>
      </c>
      <c r="I834" s="17" t="str">
        <f>IF(SUM('Test Sample Data'!I$3:I$98)&gt;10,IF(AND(ISNUMBER('Test Sample Data'!I833),'Test Sample Data'!I833&lt;$B$1,'Test Sample Data'!I833&gt;0),'Test Sample Data'!I833,$B$1),"")</f>
        <v/>
      </c>
      <c r="J834" s="17" t="str">
        <f>IF(SUM('Test Sample Data'!J$3:J$98)&gt;10,IF(AND(ISNUMBER('Test Sample Data'!J833),'Test Sample Data'!J833&lt;$B$1,'Test Sample Data'!J833&gt;0),'Test Sample Data'!J833,$B$1),"")</f>
        <v/>
      </c>
      <c r="K834" s="17" t="str">
        <f>IF(SUM('Test Sample Data'!K$3:K$98)&gt;10,IF(AND(ISNUMBER('Test Sample Data'!K833),'Test Sample Data'!K833&lt;$B$1,'Test Sample Data'!K833&gt;0),'Test Sample Data'!K833,$B$1),"")</f>
        <v/>
      </c>
      <c r="L834" s="17" t="str">
        <f>IF(SUM('Test Sample Data'!L$3:L$98)&gt;10,IF(AND(ISNUMBER('Test Sample Data'!L833),'Test Sample Data'!L833&lt;$B$1,'Test Sample Data'!L833&gt;0),'Test Sample Data'!L833,$B$1),"")</f>
        <v/>
      </c>
      <c r="M834" s="17" t="str">
        <f>IF(SUM('Test Sample Data'!M$3:M$98)&gt;10,IF(AND(ISNUMBER('Test Sample Data'!M833),'Test Sample Data'!M833&lt;$B$1,'Test Sample Data'!M833&gt;0),'Test Sample Data'!M833,$B$1),"")</f>
        <v/>
      </c>
      <c r="N834" s="17" t="str">
        <f>'Gene Table'!E833</f>
        <v>hsa-miR-32-3p</v>
      </c>
      <c r="O834" s="17" t="str">
        <f>'Gene Table'!B833</f>
        <v>C15</v>
      </c>
      <c r="P834" s="17" t="str">
        <f>IF(SUM('Control Sample Data'!D$3:D$98)&gt;10,IF(AND(ISNUMBER('Control Sample Data'!D833),'Control Sample Data'!D833&lt;$B$1,'Control Sample Data'!D833&gt;0),'Control Sample Data'!D833,$B$1),"")</f>
        <v/>
      </c>
      <c r="Q834" s="17" t="str">
        <f>IF(SUM('Control Sample Data'!E$3:E$98)&gt;10,IF(AND(ISNUMBER('Control Sample Data'!E833),'Control Sample Data'!E833&lt;$B$1,'Control Sample Data'!E833&gt;0),'Control Sample Data'!E833,$B$1),"")</f>
        <v/>
      </c>
      <c r="R834" s="17" t="str">
        <f>IF(SUM('Control Sample Data'!F$3:F$98)&gt;10,IF(AND(ISNUMBER('Control Sample Data'!F833),'Control Sample Data'!F833&lt;$B$1,'Control Sample Data'!F833&gt;0),'Control Sample Data'!F833,$B$1),"")</f>
        <v/>
      </c>
      <c r="S834" s="17" t="str">
        <f>IF(SUM('Control Sample Data'!G$3:G$98)&gt;10,IF(AND(ISNUMBER('Control Sample Data'!G833),'Control Sample Data'!G833&lt;$B$1,'Control Sample Data'!G833&gt;0),'Control Sample Data'!G833,$B$1),"")</f>
        <v/>
      </c>
      <c r="T834" s="17" t="str">
        <f>IF(SUM('Control Sample Data'!H$3:H$98)&gt;10,IF(AND(ISNUMBER('Control Sample Data'!H833),'Control Sample Data'!H833&lt;$B$1,'Control Sample Data'!H833&gt;0),'Control Sample Data'!H833,$B$1),"")</f>
        <v/>
      </c>
      <c r="U834" s="17" t="str">
        <f>IF(SUM('Control Sample Data'!I$3:I$98)&gt;10,IF(AND(ISNUMBER('Control Sample Data'!I833),'Control Sample Data'!I833&lt;$B$1,'Control Sample Data'!I833&gt;0),'Control Sample Data'!I833,$B$1),"")</f>
        <v/>
      </c>
      <c r="V834" s="17" t="str">
        <f>IF(SUM('Control Sample Data'!J$3:J$98)&gt;10,IF(AND(ISNUMBER('Control Sample Data'!J833),'Control Sample Data'!J833&lt;$B$1,'Control Sample Data'!J833&gt;0),'Control Sample Data'!J833,$B$1),"")</f>
        <v/>
      </c>
      <c r="W834" s="17" t="str">
        <f>IF(SUM('Control Sample Data'!K$3:K$98)&gt;10,IF(AND(ISNUMBER('Control Sample Data'!K833),'Control Sample Data'!K833&lt;$B$1,'Control Sample Data'!K833&gt;0),'Control Sample Data'!K833,$B$1),"")</f>
        <v/>
      </c>
      <c r="X834" s="17" t="str">
        <f>IF(SUM('Control Sample Data'!L$3:L$98)&gt;10,IF(AND(ISNUMBER('Control Sample Data'!L833),'Control Sample Data'!L833&lt;$B$1,'Control Sample Data'!L833&gt;0),'Control Sample Data'!L833,$B$1),"")</f>
        <v/>
      </c>
      <c r="Y834" s="17" t="str">
        <f>IF(SUM('Control Sample Data'!M$3:M$98)&gt;10,IF(AND(ISNUMBER('Control Sample Data'!M833),'Control Sample Data'!M833&lt;$B$1,'Control Sample Data'!M833&gt;0),'Control Sample Data'!M833,$B$1),"")</f>
        <v/>
      </c>
      <c r="AT834" s="36" t="str">
        <f t="shared" si="537"/>
        <v/>
      </c>
      <c r="AU834" s="36" t="str">
        <f t="shared" si="538"/>
        <v/>
      </c>
      <c r="AV834" s="36" t="str">
        <f t="shared" si="539"/>
        <v/>
      </c>
      <c r="AW834" s="36" t="str">
        <f t="shared" si="540"/>
        <v/>
      </c>
      <c r="AX834" s="36" t="str">
        <f t="shared" si="541"/>
        <v/>
      </c>
      <c r="AY834" s="36" t="str">
        <f t="shared" si="542"/>
        <v/>
      </c>
      <c r="AZ834" s="36" t="str">
        <f t="shared" si="543"/>
        <v/>
      </c>
      <c r="BA834" s="36" t="str">
        <f t="shared" si="544"/>
        <v/>
      </c>
      <c r="BB834" s="36" t="str">
        <f t="shared" si="545"/>
        <v/>
      </c>
      <c r="BC834" s="36" t="str">
        <f t="shared" si="546"/>
        <v/>
      </c>
      <c r="BD834" s="36" t="str">
        <f t="shared" si="547"/>
        <v/>
      </c>
      <c r="BE834" s="36" t="str">
        <f t="shared" si="548"/>
        <v/>
      </c>
      <c r="BF834" s="36" t="str">
        <f t="shared" si="549"/>
        <v/>
      </c>
      <c r="BG834" s="36" t="str">
        <f t="shared" si="550"/>
        <v/>
      </c>
      <c r="BH834" s="36" t="str">
        <f t="shared" si="551"/>
        <v/>
      </c>
      <c r="BI834" s="36" t="str">
        <f t="shared" si="552"/>
        <v/>
      </c>
      <c r="BJ834" s="36" t="str">
        <f t="shared" si="553"/>
        <v/>
      </c>
      <c r="BK834" s="36" t="str">
        <f t="shared" si="554"/>
        <v/>
      </c>
      <c r="BL834" s="36" t="str">
        <f t="shared" si="555"/>
        <v/>
      </c>
      <c r="BM834" s="36" t="str">
        <f t="shared" si="556"/>
        <v/>
      </c>
      <c r="BN834" s="38" t="e">
        <f t="shared" si="515"/>
        <v>#DIV/0!</v>
      </c>
      <c r="BO834" s="38" t="e">
        <f t="shared" si="516"/>
        <v>#DIV/0!</v>
      </c>
      <c r="BP834" s="39" t="str">
        <f t="shared" si="517"/>
        <v/>
      </c>
      <c r="BQ834" s="39" t="str">
        <f t="shared" si="518"/>
        <v/>
      </c>
      <c r="BR834" s="39" t="str">
        <f t="shared" si="519"/>
        <v/>
      </c>
      <c r="BS834" s="39" t="str">
        <f t="shared" si="520"/>
        <v/>
      </c>
      <c r="BT834" s="39" t="str">
        <f t="shared" si="521"/>
        <v/>
      </c>
      <c r="BU834" s="39" t="str">
        <f t="shared" si="522"/>
        <v/>
      </c>
      <c r="BV834" s="39" t="str">
        <f t="shared" si="523"/>
        <v/>
      </c>
      <c r="BW834" s="39" t="str">
        <f t="shared" si="524"/>
        <v/>
      </c>
      <c r="BX834" s="39" t="str">
        <f t="shared" si="525"/>
        <v/>
      </c>
      <c r="BY834" s="39" t="str">
        <f t="shared" si="526"/>
        <v/>
      </c>
      <c r="BZ834" s="39" t="str">
        <f t="shared" si="527"/>
        <v/>
      </c>
      <c r="CA834" s="39" t="str">
        <f t="shared" si="528"/>
        <v/>
      </c>
      <c r="CB834" s="39" t="str">
        <f t="shared" si="529"/>
        <v/>
      </c>
      <c r="CC834" s="39" t="str">
        <f t="shared" si="530"/>
        <v/>
      </c>
      <c r="CD834" s="39" t="str">
        <f t="shared" si="531"/>
        <v/>
      </c>
      <c r="CE834" s="39" t="str">
        <f t="shared" si="532"/>
        <v/>
      </c>
      <c r="CF834" s="39" t="str">
        <f t="shared" si="533"/>
        <v/>
      </c>
      <c r="CG834" s="39" t="str">
        <f t="shared" si="534"/>
        <v/>
      </c>
      <c r="CH834" s="39" t="str">
        <f t="shared" si="535"/>
        <v/>
      </c>
      <c r="CI834" s="39" t="str">
        <f t="shared" si="536"/>
        <v/>
      </c>
    </row>
    <row r="835" spans="1:87">
      <c r="A835" s="18"/>
      <c r="B835" s="15" t="str">
        <f>'Gene Table'!E834</f>
        <v>hsa-miR-4314</v>
      </c>
      <c r="C835" s="15" t="str">
        <f>'Gene Table'!B834</f>
        <v>C16</v>
      </c>
      <c r="D835" s="16" t="str">
        <f>IF(SUM('Test Sample Data'!D$3:D$98)&gt;10,IF(AND(ISNUMBER('Test Sample Data'!D834),'Test Sample Data'!D834&lt;$B$1,'Test Sample Data'!D834&gt;0),'Test Sample Data'!D834,$B$1),"")</f>
        <v/>
      </c>
      <c r="E835" s="17" t="str">
        <f>IF(SUM('Test Sample Data'!E$3:E$98)&gt;10,IF(AND(ISNUMBER('Test Sample Data'!E834),'Test Sample Data'!E834&lt;$B$1,'Test Sample Data'!E834&gt;0),'Test Sample Data'!E834,$B$1),"")</f>
        <v/>
      </c>
      <c r="F835" s="17" t="str">
        <f>IF(SUM('Test Sample Data'!F$3:F$98)&gt;10,IF(AND(ISNUMBER('Test Sample Data'!F834),'Test Sample Data'!F834&lt;$B$1,'Test Sample Data'!F834&gt;0),'Test Sample Data'!F834,$B$1),"")</f>
        <v/>
      </c>
      <c r="G835" s="17" t="str">
        <f>IF(SUM('Test Sample Data'!G$3:G$98)&gt;10,IF(AND(ISNUMBER('Test Sample Data'!G834),'Test Sample Data'!G834&lt;$B$1,'Test Sample Data'!G834&gt;0),'Test Sample Data'!G834,$B$1),"")</f>
        <v/>
      </c>
      <c r="H835" s="17" t="str">
        <f>IF(SUM('Test Sample Data'!H$3:H$98)&gt;10,IF(AND(ISNUMBER('Test Sample Data'!H834),'Test Sample Data'!H834&lt;$B$1,'Test Sample Data'!H834&gt;0),'Test Sample Data'!H834,$B$1),"")</f>
        <v/>
      </c>
      <c r="I835" s="17" t="str">
        <f>IF(SUM('Test Sample Data'!I$3:I$98)&gt;10,IF(AND(ISNUMBER('Test Sample Data'!I834),'Test Sample Data'!I834&lt;$B$1,'Test Sample Data'!I834&gt;0),'Test Sample Data'!I834,$B$1),"")</f>
        <v/>
      </c>
      <c r="J835" s="17" t="str">
        <f>IF(SUM('Test Sample Data'!J$3:J$98)&gt;10,IF(AND(ISNUMBER('Test Sample Data'!J834),'Test Sample Data'!J834&lt;$B$1,'Test Sample Data'!J834&gt;0),'Test Sample Data'!J834,$B$1),"")</f>
        <v/>
      </c>
      <c r="K835" s="17" t="str">
        <f>IF(SUM('Test Sample Data'!K$3:K$98)&gt;10,IF(AND(ISNUMBER('Test Sample Data'!K834),'Test Sample Data'!K834&lt;$B$1,'Test Sample Data'!K834&gt;0),'Test Sample Data'!K834,$B$1),"")</f>
        <v/>
      </c>
      <c r="L835" s="17" t="str">
        <f>IF(SUM('Test Sample Data'!L$3:L$98)&gt;10,IF(AND(ISNUMBER('Test Sample Data'!L834),'Test Sample Data'!L834&lt;$B$1,'Test Sample Data'!L834&gt;0),'Test Sample Data'!L834,$B$1),"")</f>
        <v/>
      </c>
      <c r="M835" s="17" t="str">
        <f>IF(SUM('Test Sample Data'!M$3:M$98)&gt;10,IF(AND(ISNUMBER('Test Sample Data'!M834),'Test Sample Data'!M834&lt;$B$1,'Test Sample Data'!M834&gt;0),'Test Sample Data'!M834,$B$1),"")</f>
        <v/>
      </c>
      <c r="N835" s="17" t="str">
        <f>'Gene Table'!E834</f>
        <v>hsa-miR-4314</v>
      </c>
      <c r="O835" s="17" t="str">
        <f>'Gene Table'!B834</f>
        <v>C16</v>
      </c>
      <c r="P835" s="17" t="str">
        <f>IF(SUM('Control Sample Data'!D$3:D$98)&gt;10,IF(AND(ISNUMBER('Control Sample Data'!D834),'Control Sample Data'!D834&lt;$B$1,'Control Sample Data'!D834&gt;0),'Control Sample Data'!D834,$B$1),"")</f>
        <v/>
      </c>
      <c r="Q835" s="17" t="str">
        <f>IF(SUM('Control Sample Data'!E$3:E$98)&gt;10,IF(AND(ISNUMBER('Control Sample Data'!E834),'Control Sample Data'!E834&lt;$B$1,'Control Sample Data'!E834&gt;0),'Control Sample Data'!E834,$B$1),"")</f>
        <v/>
      </c>
      <c r="R835" s="17" t="str">
        <f>IF(SUM('Control Sample Data'!F$3:F$98)&gt;10,IF(AND(ISNUMBER('Control Sample Data'!F834),'Control Sample Data'!F834&lt;$B$1,'Control Sample Data'!F834&gt;0),'Control Sample Data'!F834,$B$1),"")</f>
        <v/>
      </c>
      <c r="S835" s="17" t="str">
        <f>IF(SUM('Control Sample Data'!G$3:G$98)&gt;10,IF(AND(ISNUMBER('Control Sample Data'!G834),'Control Sample Data'!G834&lt;$B$1,'Control Sample Data'!G834&gt;0),'Control Sample Data'!G834,$B$1),"")</f>
        <v/>
      </c>
      <c r="T835" s="17" t="str">
        <f>IF(SUM('Control Sample Data'!H$3:H$98)&gt;10,IF(AND(ISNUMBER('Control Sample Data'!H834),'Control Sample Data'!H834&lt;$B$1,'Control Sample Data'!H834&gt;0),'Control Sample Data'!H834,$B$1),"")</f>
        <v/>
      </c>
      <c r="U835" s="17" t="str">
        <f>IF(SUM('Control Sample Data'!I$3:I$98)&gt;10,IF(AND(ISNUMBER('Control Sample Data'!I834),'Control Sample Data'!I834&lt;$B$1,'Control Sample Data'!I834&gt;0),'Control Sample Data'!I834,$B$1),"")</f>
        <v/>
      </c>
      <c r="V835" s="17" t="str">
        <f>IF(SUM('Control Sample Data'!J$3:J$98)&gt;10,IF(AND(ISNUMBER('Control Sample Data'!J834),'Control Sample Data'!J834&lt;$B$1,'Control Sample Data'!J834&gt;0),'Control Sample Data'!J834,$B$1),"")</f>
        <v/>
      </c>
      <c r="W835" s="17" t="str">
        <f>IF(SUM('Control Sample Data'!K$3:K$98)&gt;10,IF(AND(ISNUMBER('Control Sample Data'!K834),'Control Sample Data'!K834&lt;$B$1,'Control Sample Data'!K834&gt;0),'Control Sample Data'!K834,$B$1),"")</f>
        <v/>
      </c>
      <c r="X835" s="17" t="str">
        <f>IF(SUM('Control Sample Data'!L$3:L$98)&gt;10,IF(AND(ISNUMBER('Control Sample Data'!L834),'Control Sample Data'!L834&lt;$B$1,'Control Sample Data'!L834&gt;0),'Control Sample Data'!L834,$B$1),"")</f>
        <v/>
      </c>
      <c r="Y835" s="17" t="str">
        <f>IF(SUM('Control Sample Data'!M$3:M$98)&gt;10,IF(AND(ISNUMBER('Control Sample Data'!M834),'Control Sample Data'!M834&lt;$B$1,'Control Sample Data'!M834&gt;0),'Control Sample Data'!M834,$B$1),"")</f>
        <v/>
      </c>
      <c r="AT835" s="36" t="str">
        <f t="shared" si="537"/>
        <v/>
      </c>
      <c r="AU835" s="36" t="str">
        <f t="shared" si="538"/>
        <v/>
      </c>
      <c r="AV835" s="36" t="str">
        <f t="shared" si="539"/>
        <v/>
      </c>
      <c r="AW835" s="36" t="str">
        <f t="shared" si="540"/>
        <v/>
      </c>
      <c r="AX835" s="36" t="str">
        <f t="shared" si="541"/>
        <v/>
      </c>
      <c r="AY835" s="36" t="str">
        <f t="shared" si="542"/>
        <v/>
      </c>
      <c r="AZ835" s="36" t="str">
        <f t="shared" si="543"/>
        <v/>
      </c>
      <c r="BA835" s="36" t="str">
        <f t="shared" si="544"/>
        <v/>
      </c>
      <c r="BB835" s="36" t="str">
        <f t="shared" si="545"/>
        <v/>
      </c>
      <c r="BC835" s="36" t="str">
        <f t="shared" si="546"/>
        <v/>
      </c>
      <c r="BD835" s="36" t="str">
        <f t="shared" si="547"/>
        <v/>
      </c>
      <c r="BE835" s="36" t="str">
        <f t="shared" si="548"/>
        <v/>
      </c>
      <c r="BF835" s="36" t="str">
        <f t="shared" si="549"/>
        <v/>
      </c>
      <c r="BG835" s="36" t="str">
        <f t="shared" si="550"/>
        <v/>
      </c>
      <c r="BH835" s="36" t="str">
        <f t="shared" si="551"/>
        <v/>
      </c>
      <c r="BI835" s="36" t="str">
        <f t="shared" si="552"/>
        <v/>
      </c>
      <c r="BJ835" s="36" t="str">
        <f t="shared" si="553"/>
        <v/>
      </c>
      <c r="BK835" s="36" t="str">
        <f t="shared" si="554"/>
        <v/>
      </c>
      <c r="BL835" s="36" t="str">
        <f t="shared" si="555"/>
        <v/>
      </c>
      <c r="BM835" s="36" t="str">
        <f t="shared" si="556"/>
        <v/>
      </c>
      <c r="BN835" s="38" t="e">
        <f t="shared" si="515"/>
        <v>#DIV/0!</v>
      </c>
      <c r="BO835" s="38" t="e">
        <f t="shared" si="516"/>
        <v>#DIV/0!</v>
      </c>
      <c r="BP835" s="39" t="str">
        <f t="shared" si="517"/>
        <v/>
      </c>
      <c r="BQ835" s="39" t="str">
        <f t="shared" si="518"/>
        <v/>
      </c>
      <c r="BR835" s="39" t="str">
        <f t="shared" si="519"/>
        <v/>
      </c>
      <c r="BS835" s="39" t="str">
        <f t="shared" si="520"/>
        <v/>
      </c>
      <c r="BT835" s="39" t="str">
        <f t="shared" si="521"/>
        <v/>
      </c>
      <c r="BU835" s="39" t="str">
        <f t="shared" si="522"/>
        <v/>
      </c>
      <c r="BV835" s="39" t="str">
        <f t="shared" si="523"/>
        <v/>
      </c>
      <c r="BW835" s="39" t="str">
        <f t="shared" si="524"/>
        <v/>
      </c>
      <c r="BX835" s="39" t="str">
        <f t="shared" si="525"/>
        <v/>
      </c>
      <c r="BY835" s="39" t="str">
        <f t="shared" si="526"/>
        <v/>
      </c>
      <c r="BZ835" s="39" t="str">
        <f t="shared" si="527"/>
        <v/>
      </c>
      <c r="CA835" s="39" t="str">
        <f t="shared" si="528"/>
        <v/>
      </c>
      <c r="CB835" s="39" t="str">
        <f t="shared" si="529"/>
        <v/>
      </c>
      <c r="CC835" s="39" t="str">
        <f t="shared" si="530"/>
        <v/>
      </c>
      <c r="CD835" s="39" t="str">
        <f t="shared" si="531"/>
        <v/>
      </c>
      <c r="CE835" s="39" t="str">
        <f t="shared" si="532"/>
        <v/>
      </c>
      <c r="CF835" s="39" t="str">
        <f t="shared" si="533"/>
        <v/>
      </c>
      <c r="CG835" s="39" t="str">
        <f t="shared" si="534"/>
        <v/>
      </c>
      <c r="CH835" s="39" t="str">
        <f t="shared" si="535"/>
        <v/>
      </c>
      <c r="CI835" s="39" t="str">
        <f t="shared" si="536"/>
        <v/>
      </c>
    </row>
    <row r="836" spans="1:87">
      <c r="A836" s="18"/>
      <c r="B836" s="15" t="str">
        <f>'Gene Table'!E835</f>
        <v>hsa-miR-335-3p</v>
      </c>
      <c r="C836" s="15" t="str">
        <f>'Gene Table'!B835</f>
        <v>C17</v>
      </c>
      <c r="D836" s="16" t="str">
        <f>IF(SUM('Test Sample Data'!D$3:D$98)&gt;10,IF(AND(ISNUMBER('Test Sample Data'!D835),'Test Sample Data'!D835&lt;$B$1,'Test Sample Data'!D835&gt;0),'Test Sample Data'!D835,$B$1),"")</f>
        <v/>
      </c>
      <c r="E836" s="17" t="str">
        <f>IF(SUM('Test Sample Data'!E$3:E$98)&gt;10,IF(AND(ISNUMBER('Test Sample Data'!E835),'Test Sample Data'!E835&lt;$B$1,'Test Sample Data'!E835&gt;0),'Test Sample Data'!E835,$B$1),"")</f>
        <v/>
      </c>
      <c r="F836" s="17" t="str">
        <f>IF(SUM('Test Sample Data'!F$3:F$98)&gt;10,IF(AND(ISNUMBER('Test Sample Data'!F835),'Test Sample Data'!F835&lt;$B$1,'Test Sample Data'!F835&gt;0),'Test Sample Data'!F835,$B$1),"")</f>
        <v/>
      </c>
      <c r="G836" s="17" t="str">
        <f>IF(SUM('Test Sample Data'!G$3:G$98)&gt;10,IF(AND(ISNUMBER('Test Sample Data'!G835),'Test Sample Data'!G835&lt;$B$1,'Test Sample Data'!G835&gt;0),'Test Sample Data'!G835,$B$1),"")</f>
        <v/>
      </c>
      <c r="H836" s="17" t="str">
        <f>IF(SUM('Test Sample Data'!H$3:H$98)&gt;10,IF(AND(ISNUMBER('Test Sample Data'!H835),'Test Sample Data'!H835&lt;$B$1,'Test Sample Data'!H835&gt;0),'Test Sample Data'!H835,$B$1),"")</f>
        <v/>
      </c>
      <c r="I836" s="17" t="str">
        <f>IF(SUM('Test Sample Data'!I$3:I$98)&gt;10,IF(AND(ISNUMBER('Test Sample Data'!I835),'Test Sample Data'!I835&lt;$B$1,'Test Sample Data'!I835&gt;0),'Test Sample Data'!I835,$B$1),"")</f>
        <v/>
      </c>
      <c r="J836" s="17" t="str">
        <f>IF(SUM('Test Sample Data'!J$3:J$98)&gt;10,IF(AND(ISNUMBER('Test Sample Data'!J835),'Test Sample Data'!J835&lt;$B$1,'Test Sample Data'!J835&gt;0),'Test Sample Data'!J835,$B$1),"")</f>
        <v/>
      </c>
      <c r="K836" s="17" t="str">
        <f>IF(SUM('Test Sample Data'!K$3:K$98)&gt;10,IF(AND(ISNUMBER('Test Sample Data'!K835),'Test Sample Data'!K835&lt;$B$1,'Test Sample Data'!K835&gt;0),'Test Sample Data'!K835,$B$1),"")</f>
        <v/>
      </c>
      <c r="L836" s="17" t="str">
        <f>IF(SUM('Test Sample Data'!L$3:L$98)&gt;10,IF(AND(ISNUMBER('Test Sample Data'!L835),'Test Sample Data'!L835&lt;$B$1,'Test Sample Data'!L835&gt;0),'Test Sample Data'!L835,$B$1),"")</f>
        <v/>
      </c>
      <c r="M836" s="17" t="str">
        <f>IF(SUM('Test Sample Data'!M$3:M$98)&gt;10,IF(AND(ISNUMBER('Test Sample Data'!M835),'Test Sample Data'!M835&lt;$B$1,'Test Sample Data'!M835&gt;0),'Test Sample Data'!M835,$B$1),"")</f>
        <v/>
      </c>
      <c r="N836" s="17" t="str">
        <f>'Gene Table'!E835</f>
        <v>hsa-miR-335-3p</v>
      </c>
      <c r="O836" s="17" t="str">
        <f>'Gene Table'!B835</f>
        <v>C17</v>
      </c>
      <c r="P836" s="17" t="str">
        <f>IF(SUM('Control Sample Data'!D$3:D$98)&gt;10,IF(AND(ISNUMBER('Control Sample Data'!D835),'Control Sample Data'!D835&lt;$B$1,'Control Sample Data'!D835&gt;0),'Control Sample Data'!D835,$B$1),"")</f>
        <v/>
      </c>
      <c r="Q836" s="17" t="str">
        <f>IF(SUM('Control Sample Data'!E$3:E$98)&gt;10,IF(AND(ISNUMBER('Control Sample Data'!E835),'Control Sample Data'!E835&lt;$B$1,'Control Sample Data'!E835&gt;0),'Control Sample Data'!E835,$B$1),"")</f>
        <v/>
      </c>
      <c r="R836" s="17" t="str">
        <f>IF(SUM('Control Sample Data'!F$3:F$98)&gt;10,IF(AND(ISNUMBER('Control Sample Data'!F835),'Control Sample Data'!F835&lt;$B$1,'Control Sample Data'!F835&gt;0),'Control Sample Data'!F835,$B$1),"")</f>
        <v/>
      </c>
      <c r="S836" s="17" t="str">
        <f>IF(SUM('Control Sample Data'!G$3:G$98)&gt;10,IF(AND(ISNUMBER('Control Sample Data'!G835),'Control Sample Data'!G835&lt;$B$1,'Control Sample Data'!G835&gt;0),'Control Sample Data'!G835,$B$1),"")</f>
        <v/>
      </c>
      <c r="T836" s="17" t="str">
        <f>IF(SUM('Control Sample Data'!H$3:H$98)&gt;10,IF(AND(ISNUMBER('Control Sample Data'!H835),'Control Sample Data'!H835&lt;$B$1,'Control Sample Data'!H835&gt;0),'Control Sample Data'!H835,$B$1),"")</f>
        <v/>
      </c>
      <c r="U836" s="17" t="str">
        <f>IF(SUM('Control Sample Data'!I$3:I$98)&gt;10,IF(AND(ISNUMBER('Control Sample Data'!I835),'Control Sample Data'!I835&lt;$B$1,'Control Sample Data'!I835&gt;0),'Control Sample Data'!I835,$B$1),"")</f>
        <v/>
      </c>
      <c r="V836" s="17" t="str">
        <f>IF(SUM('Control Sample Data'!J$3:J$98)&gt;10,IF(AND(ISNUMBER('Control Sample Data'!J835),'Control Sample Data'!J835&lt;$B$1,'Control Sample Data'!J835&gt;0),'Control Sample Data'!J835,$B$1),"")</f>
        <v/>
      </c>
      <c r="W836" s="17" t="str">
        <f>IF(SUM('Control Sample Data'!K$3:K$98)&gt;10,IF(AND(ISNUMBER('Control Sample Data'!K835),'Control Sample Data'!K835&lt;$B$1,'Control Sample Data'!K835&gt;0),'Control Sample Data'!K835,$B$1),"")</f>
        <v/>
      </c>
      <c r="X836" s="17" t="str">
        <f>IF(SUM('Control Sample Data'!L$3:L$98)&gt;10,IF(AND(ISNUMBER('Control Sample Data'!L835),'Control Sample Data'!L835&lt;$B$1,'Control Sample Data'!L835&gt;0),'Control Sample Data'!L835,$B$1),"")</f>
        <v/>
      </c>
      <c r="Y836" s="17" t="str">
        <f>IF(SUM('Control Sample Data'!M$3:M$98)&gt;10,IF(AND(ISNUMBER('Control Sample Data'!M835),'Control Sample Data'!M835&lt;$B$1,'Control Sample Data'!M835&gt;0),'Control Sample Data'!M835,$B$1),"")</f>
        <v/>
      </c>
      <c r="AT836" s="36" t="str">
        <f t="shared" si="537"/>
        <v/>
      </c>
      <c r="AU836" s="36" t="str">
        <f t="shared" si="538"/>
        <v/>
      </c>
      <c r="AV836" s="36" t="str">
        <f t="shared" si="539"/>
        <v/>
      </c>
      <c r="AW836" s="36" t="str">
        <f t="shared" si="540"/>
        <v/>
      </c>
      <c r="AX836" s="36" t="str">
        <f t="shared" si="541"/>
        <v/>
      </c>
      <c r="AY836" s="36" t="str">
        <f t="shared" si="542"/>
        <v/>
      </c>
      <c r="AZ836" s="36" t="str">
        <f t="shared" si="543"/>
        <v/>
      </c>
      <c r="BA836" s="36" t="str">
        <f t="shared" si="544"/>
        <v/>
      </c>
      <c r="BB836" s="36" t="str">
        <f t="shared" si="545"/>
        <v/>
      </c>
      <c r="BC836" s="36" t="str">
        <f t="shared" si="546"/>
        <v/>
      </c>
      <c r="BD836" s="36" t="str">
        <f t="shared" si="547"/>
        <v/>
      </c>
      <c r="BE836" s="36" t="str">
        <f t="shared" si="548"/>
        <v/>
      </c>
      <c r="BF836" s="36" t="str">
        <f t="shared" si="549"/>
        <v/>
      </c>
      <c r="BG836" s="36" t="str">
        <f t="shared" si="550"/>
        <v/>
      </c>
      <c r="BH836" s="36" t="str">
        <f t="shared" si="551"/>
        <v/>
      </c>
      <c r="BI836" s="36" t="str">
        <f t="shared" si="552"/>
        <v/>
      </c>
      <c r="BJ836" s="36" t="str">
        <f t="shared" si="553"/>
        <v/>
      </c>
      <c r="BK836" s="36" t="str">
        <f t="shared" si="554"/>
        <v/>
      </c>
      <c r="BL836" s="36" t="str">
        <f t="shared" si="555"/>
        <v/>
      </c>
      <c r="BM836" s="36" t="str">
        <f t="shared" si="556"/>
        <v/>
      </c>
      <c r="BN836" s="38" t="e">
        <f t="shared" ref="BN836:BN899" si="558">AVERAGE(AT836:BC836)</f>
        <v>#DIV/0!</v>
      </c>
      <c r="BO836" s="38" t="e">
        <f t="shared" ref="BO836:BO899" si="559">AVERAGE(BD836:BM836)</f>
        <v>#DIV/0!</v>
      </c>
      <c r="BP836" s="39" t="str">
        <f t="shared" ref="BP836:BP899" si="560">IF(ISNUMBER(AT836),POWER(2,-AT836),"")</f>
        <v/>
      </c>
      <c r="BQ836" s="39" t="str">
        <f t="shared" ref="BQ836:BQ899" si="561">IF(ISNUMBER(AU836),POWER(2,-AU836),"")</f>
        <v/>
      </c>
      <c r="BR836" s="39" t="str">
        <f t="shared" ref="BR836:BR899" si="562">IF(ISNUMBER(AV836),POWER(2,-AV836),"")</f>
        <v/>
      </c>
      <c r="BS836" s="39" t="str">
        <f t="shared" ref="BS836:BS899" si="563">IF(ISNUMBER(AW836),POWER(2,-AW836),"")</f>
        <v/>
      </c>
      <c r="BT836" s="39" t="str">
        <f t="shared" ref="BT836:BT899" si="564">IF(ISNUMBER(AX836),POWER(2,-AX836),"")</f>
        <v/>
      </c>
      <c r="BU836" s="39" t="str">
        <f t="shared" ref="BU836:BU899" si="565">IF(ISNUMBER(AY836),POWER(2,-AY836),"")</f>
        <v/>
      </c>
      <c r="BV836" s="39" t="str">
        <f t="shared" ref="BV836:BV899" si="566">IF(ISNUMBER(AZ836),POWER(2,-AZ836),"")</f>
        <v/>
      </c>
      <c r="BW836" s="39" t="str">
        <f t="shared" ref="BW836:BW899" si="567">IF(ISNUMBER(BA836),POWER(2,-BA836),"")</f>
        <v/>
      </c>
      <c r="BX836" s="39" t="str">
        <f t="shared" ref="BX836:BX899" si="568">IF(ISNUMBER(BB836),POWER(2,-BB836),"")</f>
        <v/>
      </c>
      <c r="BY836" s="39" t="str">
        <f t="shared" ref="BY836:BY899" si="569">IF(ISNUMBER(BC836),POWER(2,-BC836),"")</f>
        <v/>
      </c>
      <c r="BZ836" s="39" t="str">
        <f t="shared" ref="BZ836:BZ899" si="570">IF(ISNUMBER(BD836),POWER(2,-BD836),"")</f>
        <v/>
      </c>
      <c r="CA836" s="39" t="str">
        <f t="shared" ref="CA836:CA899" si="571">IF(ISNUMBER(BE836),POWER(2,-BE836),"")</f>
        <v/>
      </c>
      <c r="CB836" s="39" t="str">
        <f t="shared" ref="CB836:CB899" si="572">IF(ISNUMBER(BF836),POWER(2,-BF836),"")</f>
        <v/>
      </c>
      <c r="CC836" s="39" t="str">
        <f t="shared" ref="CC836:CC899" si="573">IF(ISNUMBER(BG836),POWER(2,-BG836),"")</f>
        <v/>
      </c>
      <c r="CD836" s="39" t="str">
        <f t="shared" ref="CD836:CD899" si="574">IF(ISNUMBER(BH836),POWER(2,-BH836),"")</f>
        <v/>
      </c>
      <c r="CE836" s="39" t="str">
        <f t="shared" ref="CE836:CE899" si="575">IF(ISNUMBER(BI836),POWER(2,-BI836),"")</f>
        <v/>
      </c>
      <c r="CF836" s="39" t="str">
        <f t="shared" ref="CF836:CF899" si="576">IF(ISNUMBER(BJ836),POWER(2,-BJ836),"")</f>
        <v/>
      </c>
      <c r="CG836" s="39" t="str">
        <f t="shared" ref="CG836:CG899" si="577">IF(ISNUMBER(BK836),POWER(2,-BK836),"")</f>
        <v/>
      </c>
      <c r="CH836" s="39" t="str">
        <f t="shared" ref="CH836:CH899" si="578">IF(ISNUMBER(BL836),POWER(2,-BL836),"")</f>
        <v/>
      </c>
      <c r="CI836" s="39" t="str">
        <f t="shared" ref="CI836:CI899" si="579">IF(ISNUMBER(BM836),POWER(2,-BM836),"")</f>
        <v/>
      </c>
    </row>
    <row r="837" spans="1:87">
      <c r="A837" s="18"/>
      <c r="B837" s="15" t="str">
        <f>'Gene Table'!E836</f>
        <v>hsa-miR-4317</v>
      </c>
      <c r="C837" s="15" t="str">
        <f>'Gene Table'!B836</f>
        <v>C18</v>
      </c>
      <c r="D837" s="16" t="str">
        <f>IF(SUM('Test Sample Data'!D$3:D$98)&gt;10,IF(AND(ISNUMBER('Test Sample Data'!D836),'Test Sample Data'!D836&lt;$B$1,'Test Sample Data'!D836&gt;0),'Test Sample Data'!D836,$B$1),"")</f>
        <v/>
      </c>
      <c r="E837" s="17" t="str">
        <f>IF(SUM('Test Sample Data'!E$3:E$98)&gt;10,IF(AND(ISNUMBER('Test Sample Data'!E836),'Test Sample Data'!E836&lt;$B$1,'Test Sample Data'!E836&gt;0),'Test Sample Data'!E836,$B$1),"")</f>
        <v/>
      </c>
      <c r="F837" s="17" t="str">
        <f>IF(SUM('Test Sample Data'!F$3:F$98)&gt;10,IF(AND(ISNUMBER('Test Sample Data'!F836),'Test Sample Data'!F836&lt;$B$1,'Test Sample Data'!F836&gt;0),'Test Sample Data'!F836,$B$1),"")</f>
        <v/>
      </c>
      <c r="G837" s="17" t="str">
        <f>IF(SUM('Test Sample Data'!G$3:G$98)&gt;10,IF(AND(ISNUMBER('Test Sample Data'!G836),'Test Sample Data'!G836&lt;$B$1,'Test Sample Data'!G836&gt;0),'Test Sample Data'!G836,$B$1),"")</f>
        <v/>
      </c>
      <c r="H837" s="17" t="str">
        <f>IF(SUM('Test Sample Data'!H$3:H$98)&gt;10,IF(AND(ISNUMBER('Test Sample Data'!H836),'Test Sample Data'!H836&lt;$B$1,'Test Sample Data'!H836&gt;0),'Test Sample Data'!H836,$B$1),"")</f>
        <v/>
      </c>
      <c r="I837" s="17" t="str">
        <f>IF(SUM('Test Sample Data'!I$3:I$98)&gt;10,IF(AND(ISNUMBER('Test Sample Data'!I836),'Test Sample Data'!I836&lt;$B$1,'Test Sample Data'!I836&gt;0),'Test Sample Data'!I836,$B$1),"")</f>
        <v/>
      </c>
      <c r="J837" s="17" t="str">
        <f>IF(SUM('Test Sample Data'!J$3:J$98)&gt;10,IF(AND(ISNUMBER('Test Sample Data'!J836),'Test Sample Data'!J836&lt;$B$1,'Test Sample Data'!J836&gt;0),'Test Sample Data'!J836,$B$1),"")</f>
        <v/>
      </c>
      <c r="K837" s="17" t="str">
        <f>IF(SUM('Test Sample Data'!K$3:K$98)&gt;10,IF(AND(ISNUMBER('Test Sample Data'!K836),'Test Sample Data'!K836&lt;$B$1,'Test Sample Data'!K836&gt;0),'Test Sample Data'!K836,$B$1),"")</f>
        <v/>
      </c>
      <c r="L837" s="17" t="str">
        <f>IF(SUM('Test Sample Data'!L$3:L$98)&gt;10,IF(AND(ISNUMBER('Test Sample Data'!L836),'Test Sample Data'!L836&lt;$B$1,'Test Sample Data'!L836&gt;0),'Test Sample Data'!L836,$B$1),"")</f>
        <v/>
      </c>
      <c r="M837" s="17" t="str">
        <f>IF(SUM('Test Sample Data'!M$3:M$98)&gt;10,IF(AND(ISNUMBER('Test Sample Data'!M836),'Test Sample Data'!M836&lt;$B$1,'Test Sample Data'!M836&gt;0),'Test Sample Data'!M836,$B$1),"")</f>
        <v/>
      </c>
      <c r="N837" s="17" t="str">
        <f>'Gene Table'!E836</f>
        <v>hsa-miR-4317</v>
      </c>
      <c r="O837" s="17" t="str">
        <f>'Gene Table'!B836</f>
        <v>C18</v>
      </c>
      <c r="P837" s="17" t="str">
        <f>IF(SUM('Control Sample Data'!D$3:D$98)&gt;10,IF(AND(ISNUMBER('Control Sample Data'!D836),'Control Sample Data'!D836&lt;$B$1,'Control Sample Data'!D836&gt;0),'Control Sample Data'!D836,$B$1),"")</f>
        <v/>
      </c>
      <c r="Q837" s="17" t="str">
        <f>IF(SUM('Control Sample Data'!E$3:E$98)&gt;10,IF(AND(ISNUMBER('Control Sample Data'!E836),'Control Sample Data'!E836&lt;$B$1,'Control Sample Data'!E836&gt;0),'Control Sample Data'!E836,$B$1),"")</f>
        <v/>
      </c>
      <c r="R837" s="17" t="str">
        <f>IF(SUM('Control Sample Data'!F$3:F$98)&gt;10,IF(AND(ISNUMBER('Control Sample Data'!F836),'Control Sample Data'!F836&lt;$B$1,'Control Sample Data'!F836&gt;0),'Control Sample Data'!F836,$B$1),"")</f>
        <v/>
      </c>
      <c r="S837" s="17" t="str">
        <f>IF(SUM('Control Sample Data'!G$3:G$98)&gt;10,IF(AND(ISNUMBER('Control Sample Data'!G836),'Control Sample Data'!G836&lt;$B$1,'Control Sample Data'!G836&gt;0),'Control Sample Data'!G836,$B$1),"")</f>
        <v/>
      </c>
      <c r="T837" s="17" t="str">
        <f>IF(SUM('Control Sample Data'!H$3:H$98)&gt;10,IF(AND(ISNUMBER('Control Sample Data'!H836),'Control Sample Data'!H836&lt;$B$1,'Control Sample Data'!H836&gt;0),'Control Sample Data'!H836,$B$1),"")</f>
        <v/>
      </c>
      <c r="U837" s="17" t="str">
        <f>IF(SUM('Control Sample Data'!I$3:I$98)&gt;10,IF(AND(ISNUMBER('Control Sample Data'!I836),'Control Sample Data'!I836&lt;$B$1,'Control Sample Data'!I836&gt;0),'Control Sample Data'!I836,$B$1),"")</f>
        <v/>
      </c>
      <c r="V837" s="17" t="str">
        <f>IF(SUM('Control Sample Data'!J$3:J$98)&gt;10,IF(AND(ISNUMBER('Control Sample Data'!J836),'Control Sample Data'!J836&lt;$B$1,'Control Sample Data'!J836&gt;0),'Control Sample Data'!J836,$B$1),"")</f>
        <v/>
      </c>
      <c r="W837" s="17" t="str">
        <f>IF(SUM('Control Sample Data'!K$3:K$98)&gt;10,IF(AND(ISNUMBER('Control Sample Data'!K836),'Control Sample Data'!K836&lt;$B$1,'Control Sample Data'!K836&gt;0),'Control Sample Data'!K836,$B$1),"")</f>
        <v/>
      </c>
      <c r="X837" s="17" t="str">
        <f>IF(SUM('Control Sample Data'!L$3:L$98)&gt;10,IF(AND(ISNUMBER('Control Sample Data'!L836),'Control Sample Data'!L836&lt;$B$1,'Control Sample Data'!L836&gt;0),'Control Sample Data'!L836,$B$1),"")</f>
        <v/>
      </c>
      <c r="Y837" s="17" t="str">
        <f>IF(SUM('Control Sample Data'!M$3:M$98)&gt;10,IF(AND(ISNUMBER('Control Sample Data'!M836),'Control Sample Data'!M836&lt;$B$1,'Control Sample Data'!M836&gt;0),'Control Sample Data'!M836,$B$1),"")</f>
        <v/>
      </c>
      <c r="AT837" s="36" t="str">
        <f t="shared" ref="AT837:AT900" si="580">IF(ISERROR(D837-Z$794),"",D837-Z$794)</f>
        <v/>
      </c>
      <c r="AU837" s="36" t="str">
        <f t="shared" ref="AU837:AU900" si="581">IF(ISERROR(E837-AA$794),"",E837-AA$794)</f>
        <v/>
      </c>
      <c r="AV837" s="36" t="str">
        <f t="shared" ref="AV837:AV900" si="582">IF(ISERROR(F837-AB$794),"",F837-AB$794)</f>
        <v/>
      </c>
      <c r="AW837" s="36" t="str">
        <f t="shared" ref="AW837:AW900" si="583">IF(ISERROR(G837-AC$794),"",G837-AC$794)</f>
        <v/>
      </c>
      <c r="AX837" s="36" t="str">
        <f t="shared" ref="AX837:AX900" si="584">IF(ISERROR(H837-AD$794),"",H837-AD$794)</f>
        <v/>
      </c>
      <c r="AY837" s="36" t="str">
        <f t="shared" ref="AY837:AY900" si="585">IF(ISERROR(I837-AE$794),"",I837-AE$794)</f>
        <v/>
      </c>
      <c r="AZ837" s="36" t="str">
        <f t="shared" ref="AZ837:AZ900" si="586">IF(ISERROR(J837-AF$794),"",J837-AF$794)</f>
        <v/>
      </c>
      <c r="BA837" s="36" t="str">
        <f t="shared" ref="BA837:BA900" si="587">IF(ISERROR(K837-AG$794),"",K837-AG$794)</f>
        <v/>
      </c>
      <c r="BB837" s="36" t="str">
        <f t="shared" ref="BB837:BB900" si="588">IF(ISERROR(L837-AH$794),"",L837-AH$794)</f>
        <v/>
      </c>
      <c r="BC837" s="36" t="str">
        <f t="shared" ref="BC837:BC900" si="589">IF(ISERROR(M837-AI$794),"",M837-AI$794)</f>
        <v/>
      </c>
      <c r="BD837" s="36" t="str">
        <f t="shared" ref="BD837:BD900" si="590">IF(ISERROR(P837-AJ$794),"",P837-AJ$794)</f>
        <v/>
      </c>
      <c r="BE837" s="36" t="str">
        <f t="shared" ref="BE837:BE900" si="591">IF(ISERROR(Q837-AK$794),"",Q837-AK$794)</f>
        <v/>
      </c>
      <c r="BF837" s="36" t="str">
        <f t="shared" ref="BF837:BF900" si="592">IF(ISERROR(R837-AL$794),"",R837-AL$794)</f>
        <v/>
      </c>
      <c r="BG837" s="36" t="str">
        <f t="shared" ref="BG837:BG900" si="593">IF(ISERROR(S837-AM$794),"",S837-AM$794)</f>
        <v/>
      </c>
      <c r="BH837" s="36" t="str">
        <f t="shared" ref="BH837:BH900" si="594">IF(ISERROR(T837-AN$794),"",T837-AN$794)</f>
        <v/>
      </c>
      <c r="BI837" s="36" t="str">
        <f t="shared" ref="BI837:BI900" si="595">IF(ISERROR(U837-AO$794),"",U837-AO$794)</f>
        <v/>
      </c>
      <c r="BJ837" s="36" t="str">
        <f t="shared" ref="BJ837:BJ900" si="596">IF(ISERROR(V837-AP$794),"",V837-AP$794)</f>
        <v/>
      </c>
      <c r="BK837" s="36" t="str">
        <f t="shared" ref="BK837:BK900" si="597">IF(ISERROR(W837-AQ$794),"",W837-AQ$794)</f>
        <v/>
      </c>
      <c r="BL837" s="36" t="str">
        <f t="shared" ref="BL837:BL900" si="598">IF(ISERROR(X837-AR$794),"",X837-AR$794)</f>
        <v/>
      </c>
      <c r="BM837" s="36" t="str">
        <f t="shared" ref="BM837:BM900" si="599">IF(ISERROR(Y837-AS$794),"",Y837-AS$794)</f>
        <v/>
      </c>
      <c r="BN837" s="38" t="e">
        <f t="shared" si="558"/>
        <v>#DIV/0!</v>
      </c>
      <c r="BO837" s="38" t="e">
        <f t="shared" si="559"/>
        <v>#DIV/0!</v>
      </c>
      <c r="BP837" s="39" t="str">
        <f t="shared" si="560"/>
        <v/>
      </c>
      <c r="BQ837" s="39" t="str">
        <f t="shared" si="561"/>
        <v/>
      </c>
      <c r="BR837" s="39" t="str">
        <f t="shared" si="562"/>
        <v/>
      </c>
      <c r="BS837" s="39" t="str">
        <f t="shared" si="563"/>
        <v/>
      </c>
      <c r="BT837" s="39" t="str">
        <f t="shared" si="564"/>
        <v/>
      </c>
      <c r="BU837" s="39" t="str">
        <f t="shared" si="565"/>
        <v/>
      </c>
      <c r="BV837" s="39" t="str">
        <f t="shared" si="566"/>
        <v/>
      </c>
      <c r="BW837" s="39" t="str">
        <f t="shared" si="567"/>
        <v/>
      </c>
      <c r="BX837" s="39" t="str">
        <f t="shared" si="568"/>
        <v/>
      </c>
      <c r="BY837" s="39" t="str">
        <f t="shared" si="569"/>
        <v/>
      </c>
      <c r="BZ837" s="39" t="str">
        <f t="shared" si="570"/>
        <v/>
      </c>
      <c r="CA837" s="39" t="str">
        <f t="shared" si="571"/>
        <v/>
      </c>
      <c r="CB837" s="39" t="str">
        <f t="shared" si="572"/>
        <v/>
      </c>
      <c r="CC837" s="39" t="str">
        <f t="shared" si="573"/>
        <v/>
      </c>
      <c r="CD837" s="39" t="str">
        <f t="shared" si="574"/>
        <v/>
      </c>
      <c r="CE837" s="39" t="str">
        <f t="shared" si="575"/>
        <v/>
      </c>
      <c r="CF837" s="39" t="str">
        <f t="shared" si="576"/>
        <v/>
      </c>
      <c r="CG837" s="39" t="str">
        <f t="shared" si="577"/>
        <v/>
      </c>
      <c r="CH837" s="39" t="str">
        <f t="shared" si="578"/>
        <v/>
      </c>
      <c r="CI837" s="39" t="str">
        <f t="shared" si="579"/>
        <v/>
      </c>
    </row>
    <row r="838" spans="1:87">
      <c r="A838" s="18"/>
      <c r="B838" s="15" t="str">
        <f>'Gene Table'!E837</f>
        <v>hsa-miR-33a-3p</v>
      </c>
      <c r="C838" s="15" t="str">
        <f>'Gene Table'!B837</f>
        <v>C19</v>
      </c>
      <c r="D838" s="16" t="str">
        <f>IF(SUM('Test Sample Data'!D$3:D$98)&gt;10,IF(AND(ISNUMBER('Test Sample Data'!D837),'Test Sample Data'!D837&lt;$B$1,'Test Sample Data'!D837&gt;0),'Test Sample Data'!D837,$B$1),"")</f>
        <v/>
      </c>
      <c r="E838" s="17" t="str">
        <f>IF(SUM('Test Sample Data'!E$3:E$98)&gt;10,IF(AND(ISNUMBER('Test Sample Data'!E837),'Test Sample Data'!E837&lt;$B$1,'Test Sample Data'!E837&gt;0),'Test Sample Data'!E837,$B$1),"")</f>
        <v/>
      </c>
      <c r="F838" s="17" t="str">
        <f>IF(SUM('Test Sample Data'!F$3:F$98)&gt;10,IF(AND(ISNUMBER('Test Sample Data'!F837),'Test Sample Data'!F837&lt;$B$1,'Test Sample Data'!F837&gt;0),'Test Sample Data'!F837,$B$1),"")</f>
        <v/>
      </c>
      <c r="G838" s="17" t="str">
        <f>IF(SUM('Test Sample Data'!G$3:G$98)&gt;10,IF(AND(ISNUMBER('Test Sample Data'!G837),'Test Sample Data'!G837&lt;$B$1,'Test Sample Data'!G837&gt;0),'Test Sample Data'!G837,$B$1),"")</f>
        <v/>
      </c>
      <c r="H838" s="17" t="str">
        <f>IF(SUM('Test Sample Data'!H$3:H$98)&gt;10,IF(AND(ISNUMBER('Test Sample Data'!H837),'Test Sample Data'!H837&lt;$B$1,'Test Sample Data'!H837&gt;0),'Test Sample Data'!H837,$B$1),"")</f>
        <v/>
      </c>
      <c r="I838" s="17" t="str">
        <f>IF(SUM('Test Sample Data'!I$3:I$98)&gt;10,IF(AND(ISNUMBER('Test Sample Data'!I837),'Test Sample Data'!I837&lt;$B$1,'Test Sample Data'!I837&gt;0),'Test Sample Data'!I837,$B$1),"")</f>
        <v/>
      </c>
      <c r="J838" s="17" t="str">
        <f>IF(SUM('Test Sample Data'!J$3:J$98)&gt;10,IF(AND(ISNUMBER('Test Sample Data'!J837),'Test Sample Data'!J837&lt;$B$1,'Test Sample Data'!J837&gt;0),'Test Sample Data'!J837,$B$1),"")</f>
        <v/>
      </c>
      <c r="K838" s="17" t="str">
        <f>IF(SUM('Test Sample Data'!K$3:K$98)&gt;10,IF(AND(ISNUMBER('Test Sample Data'!K837),'Test Sample Data'!K837&lt;$B$1,'Test Sample Data'!K837&gt;0),'Test Sample Data'!K837,$B$1),"")</f>
        <v/>
      </c>
      <c r="L838" s="17" t="str">
        <f>IF(SUM('Test Sample Data'!L$3:L$98)&gt;10,IF(AND(ISNUMBER('Test Sample Data'!L837),'Test Sample Data'!L837&lt;$B$1,'Test Sample Data'!L837&gt;0),'Test Sample Data'!L837,$B$1),"")</f>
        <v/>
      </c>
      <c r="M838" s="17" t="str">
        <f>IF(SUM('Test Sample Data'!M$3:M$98)&gt;10,IF(AND(ISNUMBER('Test Sample Data'!M837),'Test Sample Data'!M837&lt;$B$1,'Test Sample Data'!M837&gt;0),'Test Sample Data'!M837,$B$1),"")</f>
        <v/>
      </c>
      <c r="N838" s="17" t="str">
        <f>'Gene Table'!E837</f>
        <v>hsa-miR-33a-3p</v>
      </c>
      <c r="O838" s="17" t="str">
        <f>'Gene Table'!B837</f>
        <v>C19</v>
      </c>
      <c r="P838" s="17" t="str">
        <f>IF(SUM('Control Sample Data'!D$3:D$98)&gt;10,IF(AND(ISNUMBER('Control Sample Data'!D837),'Control Sample Data'!D837&lt;$B$1,'Control Sample Data'!D837&gt;0),'Control Sample Data'!D837,$B$1),"")</f>
        <v/>
      </c>
      <c r="Q838" s="17" t="str">
        <f>IF(SUM('Control Sample Data'!E$3:E$98)&gt;10,IF(AND(ISNUMBER('Control Sample Data'!E837),'Control Sample Data'!E837&lt;$B$1,'Control Sample Data'!E837&gt;0),'Control Sample Data'!E837,$B$1),"")</f>
        <v/>
      </c>
      <c r="R838" s="17" t="str">
        <f>IF(SUM('Control Sample Data'!F$3:F$98)&gt;10,IF(AND(ISNUMBER('Control Sample Data'!F837),'Control Sample Data'!F837&lt;$B$1,'Control Sample Data'!F837&gt;0),'Control Sample Data'!F837,$B$1),"")</f>
        <v/>
      </c>
      <c r="S838" s="17" t="str">
        <f>IF(SUM('Control Sample Data'!G$3:G$98)&gt;10,IF(AND(ISNUMBER('Control Sample Data'!G837),'Control Sample Data'!G837&lt;$B$1,'Control Sample Data'!G837&gt;0),'Control Sample Data'!G837,$B$1),"")</f>
        <v/>
      </c>
      <c r="T838" s="17" t="str">
        <f>IF(SUM('Control Sample Data'!H$3:H$98)&gt;10,IF(AND(ISNUMBER('Control Sample Data'!H837),'Control Sample Data'!H837&lt;$B$1,'Control Sample Data'!H837&gt;0),'Control Sample Data'!H837,$B$1),"")</f>
        <v/>
      </c>
      <c r="U838" s="17" t="str">
        <f>IF(SUM('Control Sample Data'!I$3:I$98)&gt;10,IF(AND(ISNUMBER('Control Sample Data'!I837),'Control Sample Data'!I837&lt;$B$1,'Control Sample Data'!I837&gt;0),'Control Sample Data'!I837,$B$1),"")</f>
        <v/>
      </c>
      <c r="V838" s="17" t="str">
        <f>IF(SUM('Control Sample Data'!J$3:J$98)&gt;10,IF(AND(ISNUMBER('Control Sample Data'!J837),'Control Sample Data'!J837&lt;$B$1,'Control Sample Data'!J837&gt;0),'Control Sample Data'!J837,$B$1),"")</f>
        <v/>
      </c>
      <c r="W838" s="17" t="str">
        <f>IF(SUM('Control Sample Data'!K$3:K$98)&gt;10,IF(AND(ISNUMBER('Control Sample Data'!K837),'Control Sample Data'!K837&lt;$B$1,'Control Sample Data'!K837&gt;0),'Control Sample Data'!K837,$B$1),"")</f>
        <v/>
      </c>
      <c r="X838" s="17" t="str">
        <f>IF(SUM('Control Sample Data'!L$3:L$98)&gt;10,IF(AND(ISNUMBER('Control Sample Data'!L837),'Control Sample Data'!L837&lt;$B$1,'Control Sample Data'!L837&gt;0),'Control Sample Data'!L837,$B$1),"")</f>
        <v/>
      </c>
      <c r="Y838" s="17" t="str">
        <f>IF(SUM('Control Sample Data'!M$3:M$98)&gt;10,IF(AND(ISNUMBER('Control Sample Data'!M837),'Control Sample Data'!M837&lt;$B$1,'Control Sample Data'!M837&gt;0),'Control Sample Data'!M837,$B$1),"")</f>
        <v/>
      </c>
      <c r="AT838" s="36" t="str">
        <f t="shared" si="580"/>
        <v/>
      </c>
      <c r="AU838" s="36" t="str">
        <f t="shared" si="581"/>
        <v/>
      </c>
      <c r="AV838" s="36" t="str">
        <f t="shared" si="582"/>
        <v/>
      </c>
      <c r="AW838" s="36" t="str">
        <f t="shared" si="583"/>
        <v/>
      </c>
      <c r="AX838" s="36" t="str">
        <f t="shared" si="584"/>
        <v/>
      </c>
      <c r="AY838" s="36" t="str">
        <f t="shared" si="585"/>
        <v/>
      </c>
      <c r="AZ838" s="36" t="str">
        <f t="shared" si="586"/>
        <v/>
      </c>
      <c r="BA838" s="36" t="str">
        <f t="shared" si="587"/>
        <v/>
      </c>
      <c r="BB838" s="36" t="str">
        <f t="shared" si="588"/>
        <v/>
      </c>
      <c r="BC838" s="36" t="str">
        <f t="shared" si="589"/>
        <v/>
      </c>
      <c r="BD838" s="36" t="str">
        <f t="shared" si="590"/>
        <v/>
      </c>
      <c r="BE838" s="36" t="str">
        <f t="shared" si="591"/>
        <v/>
      </c>
      <c r="BF838" s="36" t="str">
        <f t="shared" si="592"/>
        <v/>
      </c>
      <c r="BG838" s="36" t="str">
        <f t="shared" si="593"/>
        <v/>
      </c>
      <c r="BH838" s="36" t="str">
        <f t="shared" si="594"/>
        <v/>
      </c>
      <c r="BI838" s="36" t="str">
        <f t="shared" si="595"/>
        <v/>
      </c>
      <c r="BJ838" s="36" t="str">
        <f t="shared" si="596"/>
        <v/>
      </c>
      <c r="BK838" s="36" t="str">
        <f t="shared" si="597"/>
        <v/>
      </c>
      <c r="BL838" s="36" t="str">
        <f t="shared" si="598"/>
        <v/>
      </c>
      <c r="BM838" s="36" t="str">
        <f t="shared" si="599"/>
        <v/>
      </c>
      <c r="BN838" s="38" t="e">
        <f t="shared" si="558"/>
        <v>#DIV/0!</v>
      </c>
      <c r="BO838" s="38" t="e">
        <f t="shared" si="559"/>
        <v>#DIV/0!</v>
      </c>
      <c r="BP838" s="39" t="str">
        <f t="shared" si="560"/>
        <v/>
      </c>
      <c r="BQ838" s="39" t="str">
        <f t="shared" si="561"/>
        <v/>
      </c>
      <c r="BR838" s="39" t="str">
        <f t="shared" si="562"/>
        <v/>
      </c>
      <c r="BS838" s="39" t="str">
        <f t="shared" si="563"/>
        <v/>
      </c>
      <c r="BT838" s="39" t="str">
        <f t="shared" si="564"/>
        <v/>
      </c>
      <c r="BU838" s="39" t="str">
        <f t="shared" si="565"/>
        <v/>
      </c>
      <c r="BV838" s="39" t="str">
        <f t="shared" si="566"/>
        <v/>
      </c>
      <c r="BW838" s="39" t="str">
        <f t="shared" si="567"/>
        <v/>
      </c>
      <c r="BX838" s="39" t="str">
        <f t="shared" si="568"/>
        <v/>
      </c>
      <c r="BY838" s="39" t="str">
        <f t="shared" si="569"/>
        <v/>
      </c>
      <c r="BZ838" s="39" t="str">
        <f t="shared" si="570"/>
        <v/>
      </c>
      <c r="CA838" s="39" t="str">
        <f t="shared" si="571"/>
        <v/>
      </c>
      <c r="CB838" s="39" t="str">
        <f t="shared" si="572"/>
        <v/>
      </c>
      <c r="CC838" s="39" t="str">
        <f t="shared" si="573"/>
        <v/>
      </c>
      <c r="CD838" s="39" t="str">
        <f t="shared" si="574"/>
        <v/>
      </c>
      <c r="CE838" s="39" t="str">
        <f t="shared" si="575"/>
        <v/>
      </c>
      <c r="CF838" s="39" t="str">
        <f t="shared" si="576"/>
        <v/>
      </c>
      <c r="CG838" s="39" t="str">
        <f t="shared" si="577"/>
        <v/>
      </c>
      <c r="CH838" s="39" t="str">
        <f t="shared" si="578"/>
        <v/>
      </c>
      <c r="CI838" s="39" t="str">
        <f t="shared" si="579"/>
        <v/>
      </c>
    </row>
    <row r="839" spans="1:87">
      <c r="A839" s="18"/>
      <c r="B839" s="15" t="str">
        <f>'Gene Table'!E838</f>
        <v>hsa-miR-4321</v>
      </c>
      <c r="C839" s="15" t="str">
        <f>'Gene Table'!B838</f>
        <v>C20</v>
      </c>
      <c r="D839" s="16" t="str">
        <f>IF(SUM('Test Sample Data'!D$3:D$98)&gt;10,IF(AND(ISNUMBER('Test Sample Data'!D838),'Test Sample Data'!D838&lt;$B$1,'Test Sample Data'!D838&gt;0),'Test Sample Data'!D838,$B$1),"")</f>
        <v/>
      </c>
      <c r="E839" s="17" t="str">
        <f>IF(SUM('Test Sample Data'!E$3:E$98)&gt;10,IF(AND(ISNUMBER('Test Sample Data'!E838),'Test Sample Data'!E838&lt;$B$1,'Test Sample Data'!E838&gt;0),'Test Sample Data'!E838,$B$1),"")</f>
        <v/>
      </c>
      <c r="F839" s="17" t="str">
        <f>IF(SUM('Test Sample Data'!F$3:F$98)&gt;10,IF(AND(ISNUMBER('Test Sample Data'!F838),'Test Sample Data'!F838&lt;$B$1,'Test Sample Data'!F838&gt;0),'Test Sample Data'!F838,$B$1),"")</f>
        <v/>
      </c>
      <c r="G839" s="17" t="str">
        <f>IF(SUM('Test Sample Data'!G$3:G$98)&gt;10,IF(AND(ISNUMBER('Test Sample Data'!G838),'Test Sample Data'!G838&lt;$B$1,'Test Sample Data'!G838&gt;0),'Test Sample Data'!G838,$B$1),"")</f>
        <v/>
      </c>
      <c r="H839" s="17" t="str">
        <f>IF(SUM('Test Sample Data'!H$3:H$98)&gt;10,IF(AND(ISNUMBER('Test Sample Data'!H838),'Test Sample Data'!H838&lt;$B$1,'Test Sample Data'!H838&gt;0),'Test Sample Data'!H838,$B$1),"")</f>
        <v/>
      </c>
      <c r="I839" s="17" t="str">
        <f>IF(SUM('Test Sample Data'!I$3:I$98)&gt;10,IF(AND(ISNUMBER('Test Sample Data'!I838),'Test Sample Data'!I838&lt;$B$1,'Test Sample Data'!I838&gt;0),'Test Sample Data'!I838,$B$1),"")</f>
        <v/>
      </c>
      <c r="J839" s="17" t="str">
        <f>IF(SUM('Test Sample Data'!J$3:J$98)&gt;10,IF(AND(ISNUMBER('Test Sample Data'!J838),'Test Sample Data'!J838&lt;$B$1,'Test Sample Data'!J838&gt;0),'Test Sample Data'!J838,$B$1),"")</f>
        <v/>
      </c>
      <c r="K839" s="17" t="str">
        <f>IF(SUM('Test Sample Data'!K$3:K$98)&gt;10,IF(AND(ISNUMBER('Test Sample Data'!K838),'Test Sample Data'!K838&lt;$B$1,'Test Sample Data'!K838&gt;0),'Test Sample Data'!K838,$B$1),"")</f>
        <v/>
      </c>
      <c r="L839" s="17" t="str">
        <f>IF(SUM('Test Sample Data'!L$3:L$98)&gt;10,IF(AND(ISNUMBER('Test Sample Data'!L838),'Test Sample Data'!L838&lt;$B$1,'Test Sample Data'!L838&gt;0),'Test Sample Data'!L838,$B$1),"")</f>
        <v/>
      </c>
      <c r="M839" s="17" t="str">
        <f>IF(SUM('Test Sample Data'!M$3:M$98)&gt;10,IF(AND(ISNUMBER('Test Sample Data'!M838),'Test Sample Data'!M838&lt;$B$1,'Test Sample Data'!M838&gt;0),'Test Sample Data'!M838,$B$1),"")</f>
        <v/>
      </c>
      <c r="N839" s="17" t="str">
        <f>'Gene Table'!E838</f>
        <v>hsa-miR-4321</v>
      </c>
      <c r="O839" s="17" t="str">
        <f>'Gene Table'!B838</f>
        <v>C20</v>
      </c>
      <c r="P839" s="17" t="str">
        <f>IF(SUM('Control Sample Data'!D$3:D$98)&gt;10,IF(AND(ISNUMBER('Control Sample Data'!D838),'Control Sample Data'!D838&lt;$B$1,'Control Sample Data'!D838&gt;0),'Control Sample Data'!D838,$B$1),"")</f>
        <v/>
      </c>
      <c r="Q839" s="17" t="str">
        <f>IF(SUM('Control Sample Data'!E$3:E$98)&gt;10,IF(AND(ISNUMBER('Control Sample Data'!E838),'Control Sample Data'!E838&lt;$B$1,'Control Sample Data'!E838&gt;0),'Control Sample Data'!E838,$B$1),"")</f>
        <v/>
      </c>
      <c r="R839" s="17" t="str">
        <f>IF(SUM('Control Sample Data'!F$3:F$98)&gt;10,IF(AND(ISNUMBER('Control Sample Data'!F838),'Control Sample Data'!F838&lt;$B$1,'Control Sample Data'!F838&gt;0),'Control Sample Data'!F838,$B$1),"")</f>
        <v/>
      </c>
      <c r="S839" s="17" t="str">
        <f>IF(SUM('Control Sample Data'!G$3:G$98)&gt;10,IF(AND(ISNUMBER('Control Sample Data'!G838),'Control Sample Data'!G838&lt;$B$1,'Control Sample Data'!G838&gt;0),'Control Sample Data'!G838,$B$1),"")</f>
        <v/>
      </c>
      <c r="T839" s="17" t="str">
        <f>IF(SUM('Control Sample Data'!H$3:H$98)&gt;10,IF(AND(ISNUMBER('Control Sample Data'!H838),'Control Sample Data'!H838&lt;$B$1,'Control Sample Data'!H838&gt;0),'Control Sample Data'!H838,$B$1),"")</f>
        <v/>
      </c>
      <c r="U839" s="17" t="str">
        <f>IF(SUM('Control Sample Data'!I$3:I$98)&gt;10,IF(AND(ISNUMBER('Control Sample Data'!I838),'Control Sample Data'!I838&lt;$B$1,'Control Sample Data'!I838&gt;0),'Control Sample Data'!I838,$B$1),"")</f>
        <v/>
      </c>
      <c r="V839" s="17" t="str">
        <f>IF(SUM('Control Sample Data'!J$3:J$98)&gt;10,IF(AND(ISNUMBER('Control Sample Data'!J838),'Control Sample Data'!J838&lt;$B$1,'Control Sample Data'!J838&gt;0),'Control Sample Data'!J838,$B$1),"")</f>
        <v/>
      </c>
      <c r="W839" s="17" t="str">
        <f>IF(SUM('Control Sample Data'!K$3:K$98)&gt;10,IF(AND(ISNUMBER('Control Sample Data'!K838),'Control Sample Data'!K838&lt;$B$1,'Control Sample Data'!K838&gt;0),'Control Sample Data'!K838,$B$1),"")</f>
        <v/>
      </c>
      <c r="X839" s="17" t="str">
        <f>IF(SUM('Control Sample Data'!L$3:L$98)&gt;10,IF(AND(ISNUMBER('Control Sample Data'!L838),'Control Sample Data'!L838&lt;$B$1,'Control Sample Data'!L838&gt;0),'Control Sample Data'!L838,$B$1),"")</f>
        <v/>
      </c>
      <c r="Y839" s="17" t="str">
        <f>IF(SUM('Control Sample Data'!M$3:M$98)&gt;10,IF(AND(ISNUMBER('Control Sample Data'!M838),'Control Sample Data'!M838&lt;$B$1,'Control Sample Data'!M838&gt;0),'Control Sample Data'!M838,$B$1),"")</f>
        <v/>
      </c>
      <c r="AT839" s="36" t="str">
        <f t="shared" si="580"/>
        <v/>
      </c>
      <c r="AU839" s="36" t="str">
        <f t="shared" si="581"/>
        <v/>
      </c>
      <c r="AV839" s="36" t="str">
        <f t="shared" si="582"/>
        <v/>
      </c>
      <c r="AW839" s="36" t="str">
        <f t="shared" si="583"/>
        <v/>
      </c>
      <c r="AX839" s="36" t="str">
        <f t="shared" si="584"/>
        <v/>
      </c>
      <c r="AY839" s="36" t="str">
        <f t="shared" si="585"/>
        <v/>
      </c>
      <c r="AZ839" s="36" t="str">
        <f t="shared" si="586"/>
        <v/>
      </c>
      <c r="BA839" s="36" t="str">
        <f t="shared" si="587"/>
        <v/>
      </c>
      <c r="BB839" s="36" t="str">
        <f t="shared" si="588"/>
        <v/>
      </c>
      <c r="BC839" s="36" t="str">
        <f t="shared" si="589"/>
        <v/>
      </c>
      <c r="BD839" s="36" t="str">
        <f t="shared" si="590"/>
        <v/>
      </c>
      <c r="BE839" s="36" t="str">
        <f t="shared" si="591"/>
        <v/>
      </c>
      <c r="BF839" s="36" t="str">
        <f t="shared" si="592"/>
        <v/>
      </c>
      <c r="BG839" s="36" t="str">
        <f t="shared" si="593"/>
        <v/>
      </c>
      <c r="BH839" s="36" t="str">
        <f t="shared" si="594"/>
        <v/>
      </c>
      <c r="BI839" s="36" t="str">
        <f t="shared" si="595"/>
        <v/>
      </c>
      <c r="BJ839" s="36" t="str">
        <f t="shared" si="596"/>
        <v/>
      </c>
      <c r="BK839" s="36" t="str">
        <f t="shared" si="597"/>
        <v/>
      </c>
      <c r="BL839" s="36" t="str">
        <f t="shared" si="598"/>
        <v/>
      </c>
      <c r="BM839" s="36" t="str">
        <f t="shared" si="599"/>
        <v/>
      </c>
      <c r="BN839" s="38" t="e">
        <f t="shared" si="558"/>
        <v>#DIV/0!</v>
      </c>
      <c r="BO839" s="38" t="e">
        <f t="shared" si="559"/>
        <v>#DIV/0!</v>
      </c>
      <c r="BP839" s="39" t="str">
        <f t="shared" si="560"/>
        <v/>
      </c>
      <c r="BQ839" s="39" t="str">
        <f t="shared" si="561"/>
        <v/>
      </c>
      <c r="BR839" s="39" t="str">
        <f t="shared" si="562"/>
        <v/>
      </c>
      <c r="BS839" s="39" t="str">
        <f t="shared" si="563"/>
        <v/>
      </c>
      <c r="BT839" s="39" t="str">
        <f t="shared" si="564"/>
        <v/>
      </c>
      <c r="BU839" s="39" t="str">
        <f t="shared" si="565"/>
        <v/>
      </c>
      <c r="BV839" s="39" t="str">
        <f t="shared" si="566"/>
        <v/>
      </c>
      <c r="BW839" s="39" t="str">
        <f t="shared" si="567"/>
        <v/>
      </c>
      <c r="BX839" s="39" t="str">
        <f t="shared" si="568"/>
        <v/>
      </c>
      <c r="BY839" s="39" t="str">
        <f t="shared" si="569"/>
        <v/>
      </c>
      <c r="BZ839" s="39" t="str">
        <f t="shared" si="570"/>
        <v/>
      </c>
      <c r="CA839" s="39" t="str">
        <f t="shared" si="571"/>
        <v/>
      </c>
      <c r="CB839" s="39" t="str">
        <f t="shared" si="572"/>
        <v/>
      </c>
      <c r="CC839" s="39" t="str">
        <f t="shared" si="573"/>
        <v/>
      </c>
      <c r="CD839" s="39" t="str">
        <f t="shared" si="574"/>
        <v/>
      </c>
      <c r="CE839" s="39" t="str">
        <f t="shared" si="575"/>
        <v/>
      </c>
      <c r="CF839" s="39" t="str">
        <f t="shared" si="576"/>
        <v/>
      </c>
      <c r="CG839" s="39" t="str">
        <f t="shared" si="577"/>
        <v/>
      </c>
      <c r="CH839" s="39" t="str">
        <f t="shared" si="578"/>
        <v/>
      </c>
      <c r="CI839" s="39" t="str">
        <f t="shared" si="579"/>
        <v/>
      </c>
    </row>
    <row r="840" spans="1:87">
      <c r="A840" s="18"/>
      <c r="B840" s="15" t="str">
        <f>'Gene Table'!E839</f>
        <v>hsa-miR-340-3p</v>
      </c>
      <c r="C840" s="15" t="str">
        <f>'Gene Table'!B839</f>
        <v>C21</v>
      </c>
      <c r="D840" s="16" t="str">
        <f>IF(SUM('Test Sample Data'!D$3:D$98)&gt;10,IF(AND(ISNUMBER('Test Sample Data'!D839),'Test Sample Data'!D839&lt;$B$1,'Test Sample Data'!D839&gt;0),'Test Sample Data'!D839,$B$1),"")</f>
        <v/>
      </c>
      <c r="E840" s="17" t="str">
        <f>IF(SUM('Test Sample Data'!E$3:E$98)&gt;10,IF(AND(ISNUMBER('Test Sample Data'!E839),'Test Sample Data'!E839&lt;$B$1,'Test Sample Data'!E839&gt;0),'Test Sample Data'!E839,$B$1),"")</f>
        <v/>
      </c>
      <c r="F840" s="17" t="str">
        <f>IF(SUM('Test Sample Data'!F$3:F$98)&gt;10,IF(AND(ISNUMBER('Test Sample Data'!F839),'Test Sample Data'!F839&lt;$B$1,'Test Sample Data'!F839&gt;0),'Test Sample Data'!F839,$B$1),"")</f>
        <v/>
      </c>
      <c r="G840" s="17" t="str">
        <f>IF(SUM('Test Sample Data'!G$3:G$98)&gt;10,IF(AND(ISNUMBER('Test Sample Data'!G839),'Test Sample Data'!G839&lt;$B$1,'Test Sample Data'!G839&gt;0),'Test Sample Data'!G839,$B$1),"")</f>
        <v/>
      </c>
      <c r="H840" s="17" t="str">
        <f>IF(SUM('Test Sample Data'!H$3:H$98)&gt;10,IF(AND(ISNUMBER('Test Sample Data'!H839),'Test Sample Data'!H839&lt;$B$1,'Test Sample Data'!H839&gt;0),'Test Sample Data'!H839,$B$1),"")</f>
        <v/>
      </c>
      <c r="I840" s="17" t="str">
        <f>IF(SUM('Test Sample Data'!I$3:I$98)&gt;10,IF(AND(ISNUMBER('Test Sample Data'!I839),'Test Sample Data'!I839&lt;$B$1,'Test Sample Data'!I839&gt;0),'Test Sample Data'!I839,$B$1),"")</f>
        <v/>
      </c>
      <c r="J840" s="17" t="str">
        <f>IF(SUM('Test Sample Data'!J$3:J$98)&gt;10,IF(AND(ISNUMBER('Test Sample Data'!J839),'Test Sample Data'!J839&lt;$B$1,'Test Sample Data'!J839&gt;0),'Test Sample Data'!J839,$B$1),"")</f>
        <v/>
      </c>
      <c r="K840" s="17" t="str">
        <f>IF(SUM('Test Sample Data'!K$3:K$98)&gt;10,IF(AND(ISNUMBER('Test Sample Data'!K839),'Test Sample Data'!K839&lt;$B$1,'Test Sample Data'!K839&gt;0),'Test Sample Data'!K839,$B$1),"")</f>
        <v/>
      </c>
      <c r="L840" s="17" t="str">
        <f>IF(SUM('Test Sample Data'!L$3:L$98)&gt;10,IF(AND(ISNUMBER('Test Sample Data'!L839),'Test Sample Data'!L839&lt;$B$1,'Test Sample Data'!L839&gt;0),'Test Sample Data'!L839,$B$1),"")</f>
        <v/>
      </c>
      <c r="M840" s="17" t="str">
        <f>IF(SUM('Test Sample Data'!M$3:M$98)&gt;10,IF(AND(ISNUMBER('Test Sample Data'!M839),'Test Sample Data'!M839&lt;$B$1,'Test Sample Data'!M839&gt;0),'Test Sample Data'!M839,$B$1),"")</f>
        <v/>
      </c>
      <c r="N840" s="17" t="str">
        <f>'Gene Table'!E839</f>
        <v>hsa-miR-340-3p</v>
      </c>
      <c r="O840" s="17" t="str">
        <f>'Gene Table'!B839</f>
        <v>C21</v>
      </c>
      <c r="P840" s="17" t="str">
        <f>IF(SUM('Control Sample Data'!D$3:D$98)&gt;10,IF(AND(ISNUMBER('Control Sample Data'!D839),'Control Sample Data'!D839&lt;$B$1,'Control Sample Data'!D839&gt;0),'Control Sample Data'!D839,$B$1),"")</f>
        <v/>
      </c>
      <c r="Q840" s="17" t="str">
        <f>IF(SUM('Control Sample Data'!E$3:E$98)&gt;10,IF(AND(ISNUMBER('Control Sample Data'!E839),'Control Sample Data'!E839&lt;$B$1,'Control Sample Data'!E839&gt;0),'Control Sample Data'!E839,$B$1),"")</f>
        <v/>
      </c>
      <c r="R840" s="17" t="str">
        <f>IF(SUM('Control Sample Data'!F$3:F$98)&gt;10,IF(AND(ISNUMBER('Control Sample Data'!F839),'Control Sample Data'!F839&lt;$B$1,'Control Sample Data'!F839&gt;0),'Control Sample Data'!F839,$B$1),"")</f>
        <v/>
      </c>
      <c r="S840" s="17" t="str">
        <f>IF(SUM('Control Sample Data'!G$3:G$98)&gt;10,IF(AND(ISNUMBER('Control Sample Data'!G839),'Control Sample Data'!G839&lt;$B$1,'Control Sample Data'!G839&gt;0),'Control Sample Data'!G839,$B$1),"")</f>
        <v/>
      </c>
      <c r="T840" s="17" t="str">
        <f>IF(SUM('Control Sample Data'!H$3:H$98)&gt;10,IF(AND(ISNUMBER('Control Sample Data'!H839),'Control Sample Data'!H839&lt;$B$1,'Control Sample Data'!H839&gt;0),'Control Sample Data'!H839,$B$1),"")</f>
        <v/>
      </c>
      <c r="U840" s="17" t="str">
        <f>IF(SUM('Control Sample Data'!I$3:I$98)&gt;10,IF(AND(ISNUMBER('Control Sample Data'!I839),'Control Sample Data'!I839&lt;$B$1,'Control Sample Data'!I839&gt;0),'Control Sample Data'!I839,$B$1),"")</f>
        <v/>
      </c>
      <c r="V840" s="17" t="str">
        <f>IF(SUM('Control Sample Data'!J$3:J$98)&gt;10,IF(AND(ISNUMBER('Control Sample Data'!J839),'Control Sample Data'!J839&lt;$B$1,'Control Sample Data'!J839&gt;0),'Control Sample Data'!J839,$B$1),"")</f>
        <v/>
      </c>
      <c r="W840" s="17" t="str">
        <f>IF(SUM('Control Sample Data'!K$3:K$98)&gt;10,IF(AND(ISNUMBER('Control Sample Data'!K839),'Control Sample Data'!K839&lt;$B$1,'Control Sample Data'!K839&gt;0),'Control Sample Data'!K839,$B$1),"")</f>
        <v/>
      </c>
      <c r="X840" s="17" t="str">
        <f>IF(SUM('Control Sample Data'!L$3:L$98)&gt;10,IF(AND(ISNUMBER('Control Sample Data'!L839),'Control Sample Data'!L839&lt;$B$1,'Control Sample Data'!L839&gt;0),'Control Sample Data'!L839,$B$1),"")</f>
        <v/>
      </c>
      <c r="Y840" s="17" t="str">
        <f>IF(SUM('Control Sample Data'!M$3:M$98)&gt;10,IF(AND(ISNUMBER('Control Sample Data'!M839),'Control Sample Data'!M839&lt;$B$1,'Control Sample Data'!M839&gt;0),'Control Sample Data'!M839,$B$1),"")</f>
        <v/>
      </c>
      <c r="AT840" s="36" t="str">
        <f t="shared" si="580"/>
        <v/>
      </c>
      <c r="AU840" s="36" t="str">
        <f t="shared" si="581"/>
        <v/>
      </c>
      <c r="AV840" s="36" t="str">
        <f t="shared" si="582"/>
        <v/>
      </c>
      <c r="AW840" s="36" t="str">
        <f t="shared" si="583"/>
        <v/>
      </c>
      <c r="AX840" s="36" t="str">
        <f t="shared" si="584"/>
        <v/>
      </c>
      <c r="AY840" s="36" t="str">
        <f t="shared" si="585"/>
        <v/>
      </c>
      <c r="AZ840" s="36" t="str">
        <f t="shared" si="586"/>
        <v/>
      </c>
      <c r="BA840" s="36" t="str">
        <f t="shared" si="587"/>
        <v/>
      </c>
      <c r="BB840" s="36" t="str">
        <f t="shared" si="588"/>
        <v/>
      </c>
      <c r="BC840" s="36" t="str">
        <f t="shared" si="589"/>
        <v/>
      </c>
      <c r="BD840" s="36" t="str">
        <f t="shared" si="590"/>
        <v/>
      </c>
      <c r="BE840" s="36" t="str">
        <f t="shared" si="591"/>
        <v/>
      </c>
      <c r="BF840" s="36" t="str">
        <f t="shared" si="592"/>
        <v/>
      </c>
      <c r="BG840" s="36" t="str">
        <f t="shared" si="593"/>
        <v/>
      </c>
      <c r="BH840" s="36" t="str">
        <f t="shared" si="594"/>
        <v/>
      </c>
      <c r="BI840" s="36" t="str">
        <f t="shared" si="595"/>
        <v/>
      </c>
      <c r="BJ840" s="36" t="str">
        <f t="shared" si="596"/>
        <v/>
      </c>
      <c r="BK840" s="36" t="str">
        <f t="shared" si="597"/>
        <v/>
      </c>
      <c r="BL840" s="36" t="str">
        <f t="shared" si="598"/>
        <v/>
      </c>
      <c r="BM840" s="36" t="str">
        <f t="shared" si="599"/>
        <v/>
      </c>
      <c r="BN840" s="38" t="e">
        <f t="shared" si="558"/>
        <v>#DIV/0!</v>
      </c>
      <c r="BO840" s="38" t="e">
        <f t="shared" si="559"/>
        <v>#DIV/0!</v>
      </c>
      <c r="BP840" s="39" t="str">
        <f t="shared" si="560"/>
        <v/>
      </c>
      <c r="BQ840" s="39" t="str">
        <f t="shared" si="561"/>
        <v/>
      </c>
      <c r="BR840" s="39" t="str">
        <f t="shared" si="562"/>
        <v/>
      </c>
      <c r="BS840" s="39" t="str">
        <f t="shared" si="563"/>
        <v/>
      </c>
      <c r="BT840" s="39" t="str">
        <f t="shared" si="564"/>
        <v/>
      </c>
      <c r="BU840" s="39" t="str">
        <f t="shared" si="565"/>
        <v/>
      </c>
      <c r="BV840" s="39" t="str">
        <f t="shared" si="566"/>
        <v/>
      </c>
      <c r="BW840" s="39" t="str">
        <f t="shared" si="567"/>
        <v/>
      </c>
      <c r="BX840" s="39" t="str">
        <f t="shared" si="568"/>
        <v/>
      </c>
      <c r="BY840" s="39" t="str">
        <f t="shared" si="569"/>
        <v/>
      </c>
      <c r="BZ840" s="39" t="str">
        <f t="shared" si="570"/>
        <v/>
      </c>
      <c r="CA840" s="39" t="str">
        <f t="shared" si="571"/>
        <v/>
      </c>
      <c r="CB840" s="39" t="str">
        <f t="shared" si="572"/>
        <v/>
      </c>
      <c r="CC840" s="39" t="str">
        <f t="shared" si="573"/>
        <v/>
      </c>
      <c r="CD840" s="39" t="str">
        <f t="shared" si="574"/>
        <v/>
      </c>
      <c r="CE840" s="39" t="str">
        <f t="shared" si="575"/>
        <v/>
      </c>
      <c r="CF840" s="39" t="str">
        <f t="shared" si="576"/>
        <v/>
      </c>
      <c r="CG840" s="39" t="str">
        <f t="shared" si="577"/>
        <v/>
      </c>
      <c r="CH840" s="39" t="str">
        <f t="shared" si="578"/>
        <v/>
      </c>
      <c r="CI840" s="39" t="str">
        <f t="shared" si="579"/>
        <v/>
      </c>
    </row>
    <row r="841" spans="1:87">
      <c r="A841" s="18"/>
      <c r="B841" s="15" t="str">
        <f>'Gene Table'!E840</f>
        <v>hsa-miR-4323</v>
      </c>
      <c r="C841" s="15" t="str">
        <f>'Gene Table'!B840</f>
        <v>C22</v>
      </c>
      <c r="D841" s="16" t="str">
        <f>IF(SUM('Test Sample Data'!D$3:D$98)&gt;10,IF(AND(ISNUMBER('Test Sample Data'!D840),'Test Sample Data'!D840&lt;$B$1,'Test Sample Data'!D840&gt;0),'Test Sample Data'!D840,$B$1),"")</f>
        <v/>
      </c>
      <c r="E841" s="17" t="str">
        <f>IF(SUM('Test Sample Data'!E$3:E$98)&gt;10,IF(AND(ISNUMBER('Test Sample Data'!E840),'Test Sample Data'!E840&lt;$B$1,'Test Sample Data'!E840&gt;0),'Test Sample Data'!E840,$B$1),"")</f>
        <v/>
      </c>
      <c r="F841" s="17" t="str">
        <f>IF(SUM('Test Sample Data'!F$3:F$98)&gt;10,IF(AND(ISNUMBER('Test Sample Data'!F840),'Test Sample Data'!F840&lt;$B$1,'Test Sample Data'!F840&gt;0),'Test Sample Data'!F840,$B$1),"")</f>
        <v/>
      </c>
      <c r="G841" s="17" t="str">
        <f>IF(SUM('Test Sample Data'!G$3:G$98)&gt;10,IF(AND(ISNUMBER('Test Sample Data'!G840),'Test Sample Data'!G840&lt;$B$1,'Test Sample Data'!G840&gt;0),'Test Sample Data'!G840,$B$1),"")</f>
        <v/>
      </c>
      <c r="H841" s="17" t="str">
        <f>IF(SUM('Test Sample Data'!H$3:H$98)&gt;10,IF(AND(ISNUMBER('Test Sample Data'!H840),'Test Sample Data'!H840&lt;$B$1,'Test Sample Data'!H840&gt;0),'Test Sample Data'!H840,$B$1),"")</f>
        <v/>
      </c>
      <c r="I841" s="17" t="str">
        <f>IF(SUM('Test Sample Data'!I$3:I$98)&gt;10,IF(AND(ISNUMBER('Test Sample Data'!I840),'Test Sample Data'!I840&lt;$B$1,'Test Sample Data'!I840&gt;0),'Test Sample Data'!I840,$B$1),"")</f>
        <v/>
      </c>
      <c r="J841" s="17" t="str">
        <f>IF(SUM('Test Sample Data'!J$3:J$98)&gt;10,IF(AND(ISNUMBER('Test Sample Data'!J840),'Test Sample Data'!J840&lt;$B$1,'Test Sample Data'!J840&gt;0),'Test Sample Data'!J840,$B$1),"")</f>
        <v/>
      </c>
      <c r="K841" s="17" t="str">
        <f>IF(SUM('Test Sample Data'!K$3:K$98)&gt;10,IF(AND(ISNUMBER('Test Sample Data'!K840),'Test Sample Data'!K840&lt;$B$1,'Test Sample Data'!K840&gt;0),'Test Sample Data'!K840,$B$1),"")</f>
        <v/>
      </c>
      <c r="L841" s="17" t="str">
        <f>IF(SUM('Test Sample Data'!L$3:L$98)&gt;10,IF(AND(ISNUMBER('Test Sample Data'!L840),'Test Sample Data'!L840&lt;$B$1,'Test Sample Data'!L840&gt;0),'Test Sample Data'!L840,$B$1),"")</f>
        <v/>
      </c>
      <c r="M841" s="17" t="str">
        <f>IF(SUM('Test Sample Data'!M$3:M$98)&gt;10,IF(AND(ISNUMBER('Test Sample Data'!M840),'Test Sample Data'!M840&lt;$B$1,'Test Sample Data'!M840&gt;0),'Test Sample Data'!M840,$B$1),"")</f>
        <v/>
      </c>
      <c r="N841" s="17" t="str">
        <f>'Gene Table'!E840</f>
        <v>hsa-miR-4323</v>
      </c>
      <c r="O841" s="17" t="str">
        <f>'Gene Table'!B840</f>
        <v>C22</v>
      </c>
      <c r="P841" s="17" t="str">
        <f>IF(SUM('Control Sample Data'!D$3:D$98)&gt;10,IF(AND(ISNUMBER('Control Sample Data'!D840),'Control Sample Data'!D840&lt;$B$1,'Control Sample Data'!D840&gt;0),'Control Sample Data'!D840,$B$1),"")</f>
        <v/>
      </c>
      <c r="Q841" s="17" t="str">
        <f>IF(SUM('Control Sample Data'!E$3:E$98)&gt;10,IF(AND(ISNUMBER('Control Sample Data'!E840),'Control Sample Data'!E840&lt;$B$1,'Control Sample Data'!E840&gt;0),'Control Sample Data'!E840,$B$1),"")</f>
        <v/>
      </c>
      <c r="R841" s="17" t="str">
        <f>IF(SUM('Control Sample Data'!F$3:F$98)&gt;10,IF(AND(ISNUMBER('Control Sample Data'!F840),'Control Sample Data'!F840&lt;$B$1,'Control Sample Data'!F840&gt;0),'Control Sample Data'!F840,$B$1),"")</f>
        <v/>
      </c>
      <c r="S841" s="17" t="str">
        <f>IF(SUM('Control Sample Data'!G$3:G$98)&gt;10,IF(AND(ISNUMBER('Control Sample Data'!G840),'Control Sample Data'!G840&lt;$B$1,'Control Sample Data'!G840&gt;0),'Control Sample Data'!G840,$B$1),"")</f>
        <v/>
      </c>
      <c r="T841" s="17" t="str">
        <f>IF(SUM('Control Sample Data'!H$3:H$98)&gt;10,IF(AND(ISNUMBER('Control Sample Data'!H840),'Control Sample Data'!H840&lt;$B$1,'Control Sample Data'!H840&gt;0),'Control Sample Data'!H840,$B$1),"")</f>
        <v/>
      </c>
      <c r="U841" s="17" t="str">
        <f>IF(SUM('Control Sample Data'!I$3:I$98)&gt;10,IF(AND(ISNUMBER('Control Sample Data'!I840),'Control Sample Data'!I840&lt;$B$1,'Control Sample Data'!I840&gt;0),'Control Sample Data'!I840,$B$1),"")</f>
        <v/>
      </c>
      <c r="V841" s="17" t="str">
        <f>IF(SUM('Control Sample Data'!J$3:J$98)&gt;10,IF(AND(ISNUMBER('Control Sample Data'!J840),'Control Sample Data'!J840&lt;$B$1,'Control Sample Data'!J840&gt;0),'Control Sample Data'!J840,$B$1),"")</f>
        <v/>
      </c>
      <c r="W841" s="17" t="str">
        <f>IF(SUM('Control Sample Data'!K$3:K$98)&gt;10,IF(AND(ISNUMBER('Control Sample Data'!K840),'Control Sample Data'!K840&lt;$B$1,'Control Sample Data'!K840&gt;0),'Control Sample Data'!K840,$B$1),"")</f>
        <v/>
      </c>
      <c r="X841" s="17" t="str">
        <f>IF(SUM('Control Sample Data'!L$3:L$98)&gt;10,IF(AND(ISNUMBER('Control Sample Data'!L840),'Control Sample Data'!L840&lt;$B$1,'Control Sample Data'!L840&gt;0),'Control Sample Data'!L840,$B$1),"")</f>
        <v/>
      </c>
      <c r="Y841" s="17" t="str">
        <f>IF(SUM('Control Sample Data'!M$3:M$98)&gt;10,IF(AND(ISNUMBER('Control Sample Data'!M840),'Control Sample Data'!M840&lt;$B$1,'Control Sample Data'!M840&gt;0),'Control Sample Data'!M840,$B$1),"")</f>
        <v/>
      </c>
      <c r="AT841" s="36" t="str">
        <f t="shared" si="580"/>
        <v/>
      </c>
      <c r="AU841" s="36" t="str">
        <f t="shared" si="581"/>
        <v/>
      </c>
      <c r="AV841" s="36" t="str">
        <f t="shared" si="582"/>
        <v/>
      </c>
      <c r="AW841" s="36" t="str">
        <f t="shared" si="583"/>
        <v/>
      </c>
      <c r="AX841" s="36" t="str">
        <f t="shared" si="584"/>
        <v/>
      </c>
      <c r="AY841" s="36" t="str">
        <f t="shared" si="585"/>
        <v/>
      </c>
      <c r="AZ841" s="36" t="str">
        <f t="shared" si="586"/>
        <v/>
      </c>
      <c r="BA841" s="36" t="str">
        <f t="shared" si="587"/>
        <v/>
      </c>
      <c r="BB841" s="36" t="str">
        <f t="shared" si="588"/>
        <v/>
      </c>
      <c r="BC841" s="36" t="str">
        <f t="shared" si="589"/>
        <v/>
      </c>
      <c r="BD841" s="36" t="str">
        <f t="shared" si="590"/>
        <v/>
      </c>
      <c r="BE841" s="36" t="str">
        <f t="shared" si="591"/>
        <v/>
      </c>
      <c r="BF841" s="36" t="str">
        <f t="shared" si="592"/>
        <v/>
      </c>
      <c r="BG841" s="36" t="str">
        <f t="shared" si="593"/>
        <v/>
      </c>
      <c r="BH841" s="36" t="str">
        <f t="shared" si="594"/>
        <v/>
      </c>
      <c r="BI841" s="36" t="str">
        <f t="shared" si="595"/>
        <v/>
      </c>
      <c r="BJ841" s="36" t="str">
        <f t="shared" si="596"/>
        <v/>
      </c>
      <c r="BK841" s="36" t="str">
        <f t="shared" si="597"/>
        <v/>
      </c>
      <c r="BL841" s="36" t="str">
        <f t="shared" si="598"/>
        <v/>
      </c>
      <c r="BM841" s="36" t="str">
        <f t="shared" si="599"/>
        <v/>
      </c>
      <c r="BN841" s="38" t="e">
        <f t="shared" si="558"/>
        <v>#DIV/0!</v>
      </c>
      <c r="BO841" s="38" t="e">
        <f t="shared" si="559"/>
        <v>#DIV/0!</v>
      </c>
      <c r="BP841" s="39" t="str">
        <f t="shared" si="560"/>
        <v/>
      </c>
      <c r="BQ841" s="39" t="str">
        <f t="shared" si="561"/>
        <v/>
      </c>
      <c r="BR841" s="39" t="str">
        <f t="shared" si="562"/>
        <v/>
      </c>
      <c r="BS841" s="39" t="str">
        <f t="shared" si="563"/>
        <v/>
      </c>
      <c r="BT841" s="39" t="str">
        <f t="shared" si="564"/>
        <v/>
      </c>
      <c r="BU841" s="39" t="str">
        <f t="shared" si="565"/>
        <v/>
      </c>
      <c r="BV841" s="39" t="str">
        <f t="shared" si="566"/>
        <v/>
      </c>
      <c r="BW841" s="39" t="str">
        <f t="shared" si="567"/>
        <v/>
      </c>
      <c r="BX841" s="39" t="str">
        <f t="shared" si="568"/>
        <v/>
      </c>
      <c r="BY841" s="39" t="str">
        <f t="shared" si="569"/>
        <v/>
      </c>
      <c r="BZ841" s="39" t="str">
        <f t="shared" si="570"/>
        <v/>
      </c>
      <c r="CA841" s="39" t="str">
        <f t="shared" si="571"/>
        <v/>
      </c>
      <c r="CB841" s="39" t="str">
        <f t="shared" si="572"/>
        <v/>
      </c>
      <c r="CC841" s="39" t="str">
        <f t="shared" si="573"/>
        <v/>
      </c>
      <c r="CD841" s="39" t="str">
        <f t="shared" si="574"/>
        <v/>
      </c>
      <c r="CE841" s="39" t="str">
        <f t="shared" si="575"/>
        <v/>
      </c>
      <c r="CF841" s="39" t="str">
        <f t="shared" si="576"/>
        <v/>
      </c>
      <c r="CG841" s="39" t="str">
        <f t="shared" si="577"/>
        <v/>
      </c>
      <c r="CH841" s="39" t="str">
        <f t="shared" si="578"/>
        <v/>
      </c>
      <c r="CI841" s="39" t="str">
        <f t="shared" si="579"/>
        <v/>
      </c>
    </row>
    <row r="842" spans="1:87">
      <c r="A842" s="18"/>
      <c r="B842" s="15" t="str">
        <f>'Gene Table'!E841</f>
        <v>hsa-miR-34b-5p</v>
      </c>
      <c r="C842" s="15" t="str">
        <f>'Gene Table'!B841</f>
        <v>C23</v>
      </c>
      <c r="D842" s="16" t="str">
        <f>IF(SUM('Test Sample Data'!D$3:D$98)&gt;10,IF(AND(ISNUMBER('Test Sample Data'!D841),'Test Sample Data'!D841&lt;$B$1,'Test Sample Data'!D841&gt;0),'Test Sample Data'!D841,$B$1),"")</f>
        <v/>
      </c>
      <c r="E842" s="17" t="str">
        <f>IF(SUM('Test Sample Data'!E$3:E$98)&gt;10,IF(AND(ISNUMBER('Test Sample Data'!E841),'Test Sample Data'!E841&lt;$B$1,'Test Sample Data'!E841&gt;0),'Test Sample Data'!E841,$B$1),"")</f>
        <v/>
      </c>
      <c r="F842" s="17" t="str">
        <f>IF(SUM('Test Sample Data'!F$3:F$98)&gt;10,IF(AND(ISNUMBER('Test Sample Data'!F841),'Test Sample Data'!F841&lt;$B$1,'Test Sample Data'!F841&gt;0),'Test Sample Data'!F841,$B$1),"")</f>
        <v/>
      </c>
      <c r="G842" s="17" t="str">
        <f>IF(SUM('Test Sample Data'!G$3:G$98)&gt;10,IF(AND(ISNUMBER('Test Sample Data'!G841),'Test Sample Data'!G841&lt;$B$1,'Test Sample Data'!G841&gt;0),'Test Sample Data'!G841,$B$1),"")</f>
        <v/>
      </c>
      <c r="H842" s="17" t="str">
        <f>IF(SUM('Test Sample Data'!H$3:H$98)&gt;10,IF(AND(ISNUMBER('Test Sample Data'!H841),'Test Sample Data'!H841&lt;$B$1,'Test Sample Data'!H841&gt;0),'Test Sample Data'!H841,$B$1),"")</f>
        <v/>
      </c>
      <c r="I842" s="17" t="str">
        <f>IF(SUM('Test Sample Data'!I$3:I$98)&gt;10,IF(AND(ISNUMBER('Test Sample Data'!I841),'Test Sample Data'!I841&lt;$B$1,'Test Sample Data'!I841&gt;0),'Test Sample Data'!I841,$B$1),"")</f>
        <v/>
      </c>
      <c r="J842" s="17" t="str">
        <f>IF(SUM('Test Sample Data'!J$3:J$98)&gt;10,IF(AND(ISNUMBER('Test Sample Data'!J841),'Test Sample Data'!J841&lt;$B$1,'Test Sample Data'!J841&gt;0),'Test Sample Data'!J841,$B$1),"")</f>
        <v/>
      </c>
      <c r="K842" s="17" t="str">
        <f>IF(SUM('Test Sample Data'!K$3:K$98)&gt;10,IF(AND(ISNUMBER('Test Sample Data'!K841),'Test Sample Data'!K841&lt;$B$1,'Test Sample Data'!K841&gt;0),'Test Sample Data'!K841,$B$1),"")</f>
        <v/>
      </c>
      <c r="L842" s="17" t="str">
        <f>IF(SUM('Test Sample Data'!L$3:L$98)&gt;10,IF(AND(ISNUMBER('Test Sample Data'!L841),'Test Sample Data'!L841&lt;$B$1,'Test Sample Data'!L841&gt;0),'Test Sample Data'!L841,$B$1),"")</f>
        <v/>
      </c>
      <c r="M842" s="17" t="str">
        <f>IF(SUM('Test Sample Data'!M$3:M$98)&gt;10,IF(AND(ISNUMBER('Test Sample Data'!M841),'Test Sample Data'!M841&lt;$B$1,'Test Sample Data'!M841&gt;0),'Test Sample Data'!M841,$B$1),"")</f>
        <v/>
      </c>
      <c r="N842" s="17" t="str">
        <f>'Gene Table'!E841</f>
        <v>hsa-miR-34b-5p</v>
      </c>
      <c r="O842" s="17" t="str">
        <f>'Gene Table'!B841</f>
        <v>C23</v>
      </c>
      <c r="P842" s="17" t="str">
        <f>IF(SUM('Control Sample Data'!D$3:D$98)&gt;10,IF(AND(ISNUMBER('Control Sample Data'!D841),'Control Sample Data'!D841&lt;$B$1,'Control Sample Data'!D841&gt;0),'Control Sample Data'!D841,$B$1),"")</f>
        <v/>
      </c>
      <c r="Q842" s="17" t="str">
        <f>IF(SUM('Control Sample Data'!E$3:E$98)&gt;10,IF(AND(ISNUMBER('Control Sample Data'!E841),'Control Sample Data'!E841&lt;$B$1,'Control Sample Data'!E841&gt;0),'Control Sample Data'!E841,$B$1),"")</f>
        <v/>
      </c>
      <c r="R842" s="17" t="str">
        <f>IF(SUM('Control Sample Data'!F$3:F$98)&gt;10,IF(AND(ISNUMBER('Control Sample Data'!F841),'Control Sample Data'!F841&lt;$B$1,'Control Sample Data'!F841&gt;0),'Control Sample Data'!F841,$B$1),"")</f>
        <v/>
      </c>
      <c r="S842" s="17" t="str">
        <f>IF(SUM('Control Sample Data'!G$3:G$98)&gt;10,IF(AND(ISNUMBER('Control Sample Data'!G841),'Control Sample Data'!G841&lt;$B$1,'Control Sample Data'!G841&gt;0),'Control Sample Data'!G841,$B$1),"")</f>
        <v/>
      </c>
      <c r="T842" s="17" t="str">
        <f>IF(SUM('Control Sample Data'!H$3:H$98)&gt;10,IF(AND(ISNUMBER('Control Sample Data'!H841),'Control Sample Data'!H841&lt;$B$1,'Control Sample Data'!H841&gt;0),'Control Sample Data'!H841,$B$1),"")</f>
        <v/>
      </c>
      <c r="U842" s="17" t="str">
        <f>IF(SUM('Control Sample Data'!I$3:I$98)&gt;10,IF(AND(ISNUMBER('Control Sample Data'!I841),'Control Sample Data'!I841&lt;$B$1,'Control Sample Data'!I841&gt;0),'Control Sample Data'!I841,$B$1),"")</f>
        <v/>
      </c>
      <c r="V842" s="17" t="str">
        <f>IF(SUM('Control Sample Data'!J$3:J$98)&gt;10,IF(AND(ISNUMBER('Control Sample Data'!J841),'Control Sample Data'!J841&lt;$B$1,'Control Sample Data'!J841&gt;0),'Control Sample Data'!J841,$B$1),"")</f>
        <v/>
      </c>
      <c r="W842" s="17" t="str">
        <f>IF(SUM('Control Sample Data'!K$3:K$98)&gt;10,IF(AND(ISNUMBER('Control Sample Data'!K841),'Control Sample Data'!K841&lt;$B$1,'Control Sample Data'!K841&gt;0),'Control Sample Data'!K841,$B$1),"")</f>
        <v/>
      </c>
      <c r="X842" s="17" t="str">
        <f>IF(SUM('Control Sample Data'!L$3:L$98)&gt;10,IF(AND(ISNUMBER('Control Sample Data'!L841),'Control Sample Data'!L841&lt;$B$1,'Control Sample Data'!L841&gt;0),'Control Sample Data'!L841,$B$1),"")</f>
        <v/>
      </c>
      <c r="Y842" s="17" t="str">
        <f>IF(SUM('Control Sample Data'!M$3:M$98)&gt;10,IF(AND(ISNUMBER('Control Sample Data'!M841),'Control Sample Data'!M841&lt;$B$1,'Control Sample Data'!M841&gt;0),'Control Sample Data'!M841,$B$1),"")</f>
        <v/>
      </c>
      <c r="AT842" s="36" t="str">
        <f t="shared" si="580"/>
        <v/>
      </c>
      <c r="AU842" s="36" t="str">
        <f t="shared" si="581"/>
        <v/>
      </c>
      <c r="AV842" s="36" t="str">
        <f t="shared" si="582"/>
        <v/>
      </c>
      <c r="AW842" s="36" t="str">
        <f t="shared" si="583"/>
        <v/>
      </c>
      <c r="AX842" s="36" t="str">
        <f t="shared" si="584"/>
        <v/>
      </c>
      <c r="AY842" s="36" t="str">
        <f t="shared" si="585"/>
        <v/>
      </c>
      <c r="AZ842" s="36" t="str">
        <f t="shared" si="586"/>
        <v/>
      </c>
      <c r="BA842" s="36" t="str">
        <f t="shared" si="587"/>
        <v/>
      </c>
      <c r="BB842" s="36" t="str">
        <f t="shared" si="588"/>
        <v/>
      </c>
      <c r="BC842" s="36" t="str">
        <f t="shared" si="589"/>
        <v/>
      </c>
      <c r="BD842" s="36" t="str">
        <f t="shared" si="590"/>
        <v/>
      </c>
      <c r="BE842" s="36" t="str">
        <f t="shared" si="591"/>
        <v/>
      </c>
      <c r="BF842" s="36" t="str">
        <f t="shared" si="592"/>
        <v/>
      </c>
      <c r="BG842" s="36" t="str">
        <f t="shared" si="593"/>
        <v/>
      </c>
      <c r="BH842" s="36" t="str">
        <f t="shared" si="594"/>
        <v/>
      </c>
      <c r="BI842" s="36" t="str">
        <f t="shared" si="595"/>
        <v/>
      </c>
      <c r="BJ842" s="36" t="str">
        <f t="shared" si="596"/>
        <v/>
      </c>
      <c r="BK842" s="36" t="str">
        <f t="shared" si="597"/>
        <v/>
      </c>
      <c r="BL842" s="36" t="str">
        <f t="shared" si="598"/>
        <v/>
      </c>
      <c r="BM842" s="36" t="str">
        <f t="shared" si="599"/>
        <v/>
      </c>
      <c r="BN842" s="38" t="e">
        <f t="shared" si="558"/>
        <v>#DIV/0!</v>
      </c>
      <c r="BO842" s="38" t="e">
        <f t="shared" si="559"/>
        <v>#DIV/0!</v>
      </c>
      <c r="BP842" s="39" t="str">
        <f t="shared" si="560"/>
        <v/>
      </c>
      <c r="BQ842" s="39" t="str">
        <f t="shared" si="561"/>
        <v/>
      </c>
      <c r="BR842" s="39" t="str">
        <f t="shared" si="562"/>
        <v/>
      </c>
      <c r="BS842" s="39" t="str">
        <f t="shared" si="563"/>
        <v/>
      </c>
      <c r="BT842" s="39" t="str">
        <f t="shared" si="564"/>
        <v/>
      </c>
      <c r="BU842" s="39" t="str">
        <f t="shared" si="565"/>
        <v/>
      </c>
      <c r="BV842" s="39" t="str">
        <f t="shared" si="566"/>
        <v/>
      </c>
      <c r="BW842" s="39" t="str">
        <f t="shared" si="567"/>
        <v/>
      </c>
      <c r="BX842" s="39" t="str">
        <f t="shared" si="568"/>
        <v/>
      </c>
      <c r="BY842" s="39" t="str">
        <f t="shared" si="569"/>
        <v/>
      </c>
      <c r="BZ842" s="39" t="str">
        <f t="shared" si="570"/>
        <v/>
      </c>
      <c r="CA842" s="39" t="str">
        <f t="shared" si="571"/>
        <v/>
      </c>
      <c r="CB842" s="39" t="str">
        <f t="shared" si="572"/>
        <v/>
      </c>
      <c r="CC842" s="39" t="str">
        <f t="shared" si="573"/>
        <v/>
      </c>
      <c r="CD842" s="39" t="str">
        <f t="shared" si="574"/>
        <v/>
      </c>
      <c r="CE842" s="39" t="str">
        <f t="shared" si="575"/>
        <v/>
      </c>
      <c r="CF842" s="39" t="str">
        <f t="shared" si="576"/>
        <v/>
      </c>
      <c r="CG842" s="39" t="str">
        <f t="shared" si="577"/>
        <v/>
      </c>
      <c r="CH842" s="39" t="str">
        <f t="shared" si="578"/>
        <v/>
      </c>
      <c r="CI842" s="39" t="str">
        <f t="shared" si="579"/>
        <v/>
      </c>
    </row>
    <row r="843" spans="1:87">
      <c r="A843" s="18"/>
      <c r="B843" s="15" t="str">
        <f>'Gene Table'!E842</f>
        <v>hsa-miR-4324</v>
      </c>
      <c r="C843" s="15" t="str">
        <f>'Gene Table'!B842</f>
        <v>C24</v>
      </c>
      <c r="D843" s="16" t="str">
        <f>IF(SUM('Test Sample Data'!D$3:D$98)&gt;10,IF(AND(ISNUMBER('Test Sample Data'!D842),'Test Sample Data'!D842&lt;$B$1,'Test Sample Data'!D842&gt;0),'Test Sample Data'!D842,$B$1),"")</f>
        <v/>
      </c>
      <c r="E843" s="17" t="str">
        <f>IF(SUM('Test Sample Data'!E$3:E$98)&gt;10,IF(AND(ISNUMBER('Test Sample Data'!E842),'Test Sample Data'!E842&lt;$B$1,'Test Sample Data'!E842&gt;0),'Test Sample Data'!E842,$B$1),"")</f>
        <v/>
      </c>
      <c r="F843" s="17" t="str">
        <f>IF(SUM('Test Sample Data'!F$3:F$98)&gt;10,IF(AND(ISNUMBER('Test Sample Data'!F842),'Test Sample Data'!F842&lt;$B$1,'Test Sample Data'!F842&gt;0),'Test Sample Data'!F842,$B$1),"")</f>
        <v/>
      </c>
      <c r="G843" s="17" t="str">
        <f>IF(SUM('Test Sample Data'!G$3:G$98)&gt;10,IF(AND(ISNUMBER('Test Sample Data'!G842),'Test Sample Data'!G842&lt;$B$1,'Test Sample Data'!G842&gt;0),'Test Sample Data'!G842,$B$1),"")</f>
        <v/>
      </c>
      <c r="H843" s="17" t="str">
        <f>IF(SUM('Test Sample Data'!H$3:H$98)&gt;10,IF(AND(ISNUMBER('Test Sample Data'!H842),'Test Sample Data'!H842&lt;$B$1,'Test Sample Data'!H842&gt;0),'Test Sample Data'!H842,$B$1),"")</f>
        <v/>
      </c>
      <c r="I843" s="17" t="str">
        <f>IF(SUM('Test Sample Data'!I$3:I$98)&gt;10,IF(AND(ISNUMBER('Test Sample Data'!I842),'Test Sample Data'!I842&lt;$B$1,'Test Sample Data'!I842&gt;0),'Test Sample Data'!I842,$B$1),"")</f>
        <v/>
      </c>
      <c r="J843" s="17" t="str">
        <f>IF(SUM('Test Sample Data'!J$3:J$98)&gt;10,IF(AND(ISNUMBER('Test Sample Data'!J842),'Test Sample Data'!J842&lt;$B$1,'Test Sample Data'!J842&gt;0),'Test Sample Data'!J842,$B$1),"")</f>
        <v/>
      </c>
      <c r="K843" s="17" t="str">
        <f>IF(SUM('Test Sample Data'!K$3:K$98)&gt;10,IF(AND(ISNUMBER('Test Sample Data'!K842),'Test Sample Data'!K842&lt;$B$1,'Test Sample Data'!K842&gt;0),'Test Sample Data'!K842,$B$1),"")</f>
        <v/>
      </c>
      <c r="L843" s="17" t="str">
        <f>IF(SUM('Test Sample Data'!L$3:L$98)&gt;10,IF(AND(ISNUMBER('Test Sample Data'!L842),'Test Sample Data'!L842&lt;$B$1,'Test Sample Data'!L842&gt;0),'Test Sample Data'!L842,$B$1),"")</f>
        <v/>
      </c>
      <c r="M843" s="17" t="str">
        <f>IF(SUM('Test Sample Data'!M$3:M$98)&gt;10,IF(AND(ISNUMBER('Test Sample Data'!M842),'Test Sample Data'!M842&lt;$B$1,'Test Sample Data'!M842&gt;0),'Test Sample Data'!M842,$B$1),"")</f>
        <v/>
      </c>
      <c r="N843" s="17" t="str">
        <f>'Gene Table'!E842</f>
        <v>hsa-miR-4324</v>
      </c>
      <c r="O843" s="17" t="str">
        <f>'Gene Table'!B842</f>
        <v>C24</v>
      </c>
      <c r="P843" s="17" t="str">
        <f>IF(SUM('Control Sample Data'!D$3:D$98)&gt;10,IF(AND(ISNUMBER('Control Sample Data'!D842),'Control Sample Data'!D842&lt;$B$1,'Control Sample Data'!D842&gt;0),'Control Sample Data'!D842,$B$1),"")</f>
        <v/>
      </c>
      <c r="Q843" s="17" t="str">
        <f>IF(SUM('Control Sample Data'!E$3:E$98)&gt;10,IF(AND(ISNUMBER('Control Sample Data'!E842),'Control Sample Data'!E842&lt;$B$1,'Control Sample Data'!E842&gt;0),'Control Sample Data'!E842,$B$1),"")</f>
        <v/>
      </c>
      <c r="R843" s="17" t="str">
        <f>IF(SUM('Control Sample Data'!F$3:F$98)&gt;10,IF(AND(ISNUMBER('Control Sample Data'!F842),'Control Sample Data'!F842&lt;$B$1,'Control Sample Data'!F842&gt;0),'Control Sample Data'!F842,$B$1),"")</f>
        <v/>
      </c>
      <c r="S843" s="17" t="str">
        <f>IF(SUM('Control Sample Data'!G$3:G$98)&gt;10,IF(AND(ISNUMBER('Control Sample Data'!G842),'Control Sample Data'!G842&lt;$B$1,'Control Sample Data'!G842&gt;0),'Control Sample Data'!G842,$B$1),"")</f>
        <v/>
      </c>
      <c r="T843" s="17" t="str">
        <f>IF(SUM('Control Sample Data'!H$3:H$98)&gt;10,IF(AND(ISNUMBER('Control Sample Data'!H842),'Control Sample Data'!H842&lt;$B$1,'Control Sample Data'!H842&gt;0),'Control Sample Data'!H842,$B$1),"")</f>
        <v/>
      </c>
      <c r="U843" s="17" t="str">
        <f>IF(SUM('Control Sample Data'!I$3:I$98)&gt;10,IF(AND(ISNUMBER('Control Sample Data'!I842),'Control Sample Data'!I842&lt;$B$1,'Control Sample Data'!I842&gt;0),'Control Sample Data'!I842,$B$1),"")</f>
        <v/>
      </c>
      <c r="V843" s="17" t="str">
        <f>IF(SUM('Control Sample Data'!J$3:J$98)&gt;10,IF(AND(ISNUMBER('Control Sample Data'!J842),'Control Sample Data'!J842&lt;$B$1,'Control Sample Data'!J842&gt;0),'Control Sample Data'!J842,$B$1),"")</f>
        <v/>
      </c>
      <c r="W843" s="17" t="str">
        <f>IF(SUM('Control Sample Data'!K$3:K$98)&gt;10,IF(AND(ISNUMBER('Control Sample Data'!K842),'Control Sample Data'!K842&lt;$B$1,'Control Sample Data'!K842&gt;0),'Control Sample Data'!K842,$B$1),"")</f>
        <v/>
      </c>
      <c r="X843" s="17" t="str">
        <f>IF(SUM('Control Sample Data'!L$3:L$98)&gt;10,IF(AND(ISNUMBER('Control Sample Data'!L842),'Control Sample Data'!L842&lt;$B$1,'Control Sample Data'!L842&gt;0),'Control Sample Data'!L842,$B$1),"")</f>
        <v/>
      </c>
      <c r="Y843" s="17" t="str">
        <f>IF(SUM('Control Sample Data'!M$3:M$98)&gt;10,IF(AND(ISNUMBER('Control Sample Data'!M842),'Control Sample Data'!M842&lt;$B$1,'Control Sample Data'!M842&gt;0),'Control Sample Data'!M842,$B$1),"")</f>
        <v/>
      </c>
      <c r="AT843" s="36" t="str">
        <f t="shared" si="580"/>
        <v/>
      </c>
      <c r="AU843" s="36" t="str">
        <f t="shared" si="581"/>
        <v/>
      </c>
      <c r="AV843" s="36" t="str">
        <f t="shared" si="582"/>
        <v/>
      </c>
      <c r="AW843" s="36" t="str">
        <f t="shared" si="583"/>
        <v/>
      </c>
      <c r="AX843" s="36" t="str">
        <f t="shared" si="584"/>
        <v/>
      </c>
      <c r="AY843" s="36" t="str">
        <f t="shared" si="585"/>
        <v/>
      </c>
      <c r="AZ843" s="36" t="str">
        <f t="shared" si="586"/>
        <v/>
      </c>
      <c r="BA843" s="36" t="str">
        <f t="shared" si="587"/>
        <v/>
      </c>
      <c r="BB843" s="36" t="str">
        <f t="shared" si="588"/>
        <v/>
      </c>
      <c r="BC843" s="36" t="str">
        <f t="shared" si="589"/>
        <v/>
      </c>
      <c r="BD843" s="36" t="str">
        <f t="shared" si="590"/>
        <v/>
      </c>
      <c r="BE843" s="36" t="str">
        <f t="shared" si="591"/>
        <v/>
      </c>
      <c r="BF843" s="36" t="str">
        <f t="shared" si="592"/>
        <v/>
      </c>
      <c r="BG843" s="36" t="str">
        <f t="shared" si="593"/>
        <v/>
      </c>
      <c r="BH843" s="36" t="str">
        <f t="shared" si="594"/>
        <v/>
      </c>
      <c r="BI843" s="36" t="str">
        <f t="shared" si="595"/>
        <v/>
      </c>
      <c r="BJ843" s="36" t="str">
        <f t="shared" si="596"/>
        <v/>
      </c>
      <c r="BK843" s="36" t="str">
        <f t="shared" si="597"/>
        <v/>
      </c>
      <c r="BL843" s="36" t="str">
        <f t="shared" si="598"/>
        <v/>
      </c>
      <c r="BM843" s="36" t="str">
        <f t="shared" si="599"/>
        <v/>
      </c>
      <c r="BN843" s="38" t="e">
        <f t="shared" si="558"/>
        <v>#DIV/0!</v>
      </c>
      <c r="BO843" s="38" t="e">
        <f t="shared" si="559"/>
        <v>#DIV/0!</v>
      </c>
      <c r="BP843" s="39" t="str">
        <f t="shared" si="560"/>
        <v/>
      </c>
      <c r="BQ843" s="39" t="str">
        <f t="shared" si="561"/>
        <v/>
      </c>
      <c r="BR843" s="39" t="str">
        <f t="shared" si="562"/>
        <v/>
      </c>
      <c r="BS843" s="39" t="str">
        <f t="shared" si="563"/>
        <v/>
      </c>
      <c r="BT843" s="39" t="str">
        <f t="shared" si="564"/>
        <v/>
      </c>
      <c r="BU843" s="39" t="str">
        <f t="shared" si="565"/>
        <v/>
      </c>
      <c r="BV843" s="39" t="str">
        <f t="shared" si="566"/>
        <v/>
      </c>
      <c r="BW843" s="39" t="str">
        <f t="shared" si="567"/>
        <v/>
      </c>
      <c r="BX843" s="39" t="str">
        <f t="shared" si="568"/>
        <v/>
      </c>
      <c r="BY843" s="39" t="str">
        <f t="shared" si="569"/>
        <v/>
      </c>
      <c r="BZ843" s="39" t="str">
        <f t="shared" si="570"/>
        <v/>
      </c>
      <c r="CA843" s="39" t="str">
        <f t="shared" si="571"/>
        <v/>
      </c>
      <c r="CB843" s="39" t="str">
        <f t="shared" si="572"/>
        <v/>
      </c>
      <c r="CC843" s="39" t="str">
        <f t="shared" si="573"/>
        <v/>
      </c>
      <c r="CD843" s="39" t="str">
        <f t="shared" si="574"/>
        <v/>
      </c>
      <c r="CE843" s="39" t="str">
        <f t="shared" si="575"/>
        <v/>
      </c>
      <c r="CF843" s="39" t="str">
        <f t="shared" si="576"/>
        <v/>
      </c>
      <c r="CG843" s="39" t="str">
        <f t="shared" si="577"/>
        <v/>
      </c>
      <c r="CH843" s="39" t="str">
        <f t="shared" si="578"/>
        <v/>
      </c>
      <c r="CI843" s="39" t="str">
        <f t="shared" si="579"/>
        <v/>
      </c>
    </row>
    <row r="844" spans="1:87">
      <c r="A844" s="18"/>
      <c r="B844" s="15" t="str">
        <f>'Gene Table'!E843</f>
        <v>hsa-miR-548t-5p</v>
      </c>
      <c r="C844" s="15" t="str">
        <f>'Gene Table'!B843</f>
        <v>D01</v>
      </c>
      <c r="D844" s="16" t="str">
        <f>IF(SUM('Test Sample Data'!D$3:D$98)&gt;10,IF(AND(ISNUMBER('Test Sample Data'!D843),'Test Sample Data'!D843&lt;$B$1,'Test Sample Data'!D843&gt;0),'Test Sample Data'!D843,$B$1),"")</f>
        <v/>
      </c>
      <c r="E844" s="17" t="str">
        <f>IF(SUM('Test Sample Data'!E$3:E$98)&gt;10,IF(AND(ISNUMBER('Test Sample Data'!E843),'Test Sample Data'!E843&lt;$B$1,'Test Sample Data'!E843&gt;0),'Test Sample Data'!E843,$B$1),"")</f>
        <v/>
      </c>
      <c r="F844" s="17" t="str">
        <f>IF(SUM('Test Sample Data'!F$3:F$98)&gt;10,IF(AND(ISNUMBER('Test Sample Data'!F843),'Test Sample Data'!F843&lt;$B$1,'Test Sample Data'!F843&gt;0),'Test Sample Data'!F843,$B$1),"")</f>
        <v/>
      </c>
      <c r="G844" s="17" t="str">
        <f>IF(SUM('Test Sample Data'!G$3:G$98)&gt;10,IF(AND(ISNUMBER('Test Sample Data'!G843),'Test Sample Data'!G843&lt;$B$1,'Test Sample Data'!G843&gt;0),'Test Sample Data'!G843,$B$1),"")</f>
        <v/>
      </c>
      <c r="H844" s="17" t="str">
        <f>IF(SUM('Test Sample Data'!H$3:H$98)&gt;10,IF(AND(ISNUMBER('Test Sample Data'!H843),'Test Sample Data'!H843&lt;$B$1,'Test Sample Data'!H843&gt;0),'Test Sample Data'!H843,$B$1),"")</f>
        <v/>
      </c>
      <c r="I844" s="17" t="str">
        <f>IF(SUM('Test Sample Data'!I$3:I$98)&gt;10,IF(AND(ISNUMBER('Test Sample Data'!I843),'Test Sample Data'!I843&lt;$B$1,'Test Sample Data'!I843&gt;0),'Test Sample Data'!I843,$B$1),"")</f>
        <v/>
      </c>
      <c r="J844" s="17" t="str">
        <f>IF(SUM('Test Sample Data'!J$3:J$98)&gt;10,IF(AND(ISNUMBER('Test Sample Data'!J843),'Test Sample Data'!J843&lt;$B$1,'Test Sample Data'!J843&gt;0),'Test Sample Data'!J843,$B$1),"")</f>
        <v/>
      </c>
      <c r="K844" s="17" t="str">
        <f>IF(SUM('Test Sample Data'!K$3:K$98)&gt;10,IF(AND(ISNUMBER('Test Sample Data'!K843),'Test Sample Data'!K843&lt;$B$1,'Test Sample Data'!K843&gt;0),'Test Sample Data'!K843,$B$1),"")</f>
        <v/>
      </c>
      <c r="L844" s="17" t="str">
        <f>IF(SUM('Test Sample Data'!L$3:L$98)&gt;10,IF(AND(ISNUMBER('Test Sample Data'!L843),'Test Sample Data'!L843&lt;$B$1,'Test Sample Data'!L843&gt;0),'Test Sample Data'!L843,$B$1),"")</f>
        <v/>
      </c>
      <c r="M844" s="17" t="str">
        <f>IF(SUM('Test Sample Data'!M$3:M$98)&gt;10,IF(AND(ISNUMBER('Test Sample Data'!M843),'Test Sample Data'!M843&lt;$B$1,'Test Sample Data'!M843&gt;0),'Test Sample Data'!M843,$B$1),"")</f>
        <v/>
      </c>
      <c r="N844" s="17" t="str">
        <f>'Gene Table'!E843</f>
        <v>hsa-miR-548t-5p</v>
      </c>
      <c r="O844" s="17" t="str">
        <f>'Gene Table'!B843</f>
        <v>D01</v>
      </c>
      <c r="P844" s="17" t="str">
        <f>IF(SUM('Control Sample Data'!D$3:D$98)&gt;10,IF(AND(ISNUMBER('Control Sample Data'!D843),'Control Sample Data'!D843&lt;$B$1,'Control Sample Data'!D843&gt;0),'Control Sample Data'!D843,$B$1),"")</f>
        <v/>
      </c>
      <c r="Q844" s="17" t="str">
        <f>IF(SUM('Control Sample Data'!E$3:E$98)&gt;10,IF(AND(ISNUMBER('Control Sample Data'!E843),'Control Sample Data'!E843&lt;$B$1,'Control Sample Data'!E843&gt;0),'Control Sample Data'!E843,$B$1),"")</f>
        <v/>
      </c>
      <c r="R844" s="17" t="str">
        <f>IF(SUM('Control Sample Data'!F$3:F$98)&gt;10,IF(AND(ISNUMBER('Control Sample Data'!F843),'Control Sample Data'!F843&lt;$B$1,'Control Sample Data'!F843&gt;0),'Control Sample Data'!F843,$B$1),"")</f>
        <v/>
      </c>
      <c r="S844" s="17" t="str">
        <f>IF(SUM('Control Sample Data'!G$3:G$98)&gt;10,IF(AND(ISNUMBER('Control Sample Data'!G843),'Control Sample Data'!G843&lt;$B$1,'Control Sample Data'!G843&gt;0),'Control Sample Data'!G843,$B$1),"")</f>
        <v/>
      </c>
      <c r="T844" s="17" t="str">
        <f>IF(SUM('Control Sample Data'!H$3:H$98)&gt;10,IF(AND(ISNUMBER('Control Sample Data'!H843),'Control Sample Data'!H843&lt;$B$1,'Control Sample Data'!H843&gt;0),'Control Sample Data'!H843,$B$1),"")</f>
        <v/>
      </c>
      <c r="U844" s="17" t="str">
        <f>IF(SUM('Control Sample Data'!I$3:I$98)&gt;10,IF(AND(ISNUMBER('Control Sample Data'!I843),'Control Sample Data'!I843&lt;$B$1,'Control Sample Data'!I843&gt;0),'Control Sample Data'!I843,$B$1),"")</f>
        <v/>
      </c>
      <c r="V844" s="17" t="str">
        <f>IF(SUM('Control Sample Data'!J$3:J$98)&gt;10,IF(AND(ISNUMBER('Control Sample Data'!J843),'Control Sample Data'!J843&lt;$B$1,'Control Sample Data'!J843&gt;0),'Control Sample Data'!J843,$B$1),"")</f>
        <v/>
      </c>
      <c r="W844" s="17" t="str">
        <f>IF(SUM('Control Sample Data'!K$3:K$98)&gt;10,IF(AND(ISNUMBER('Control Sample Data'!K843),'Control Sample Data'!K843&lt;$B$1,'Control Sample Data'!K843&gt;0),'Control Sample Data'!K843,$B$1),"")</f>
        <v/>
      </c>
      <c r="X844" s="17" t="str">
        <f>IF(SUM('Control Sample Data'!L$3:L$98)&gt;10,IF(AND(ISNUMBER('Control Sample Data'!L843),'Control Sample Data'!L843&lt;$B$1,'Control Sample Data'!L843&gt;0),'Control Sample Data'!L843,$B$1),"")</f>
        <v/>
      </c>
      <c r="Y844" s="17" t="str">
        <f>IF(SUM('Control Sample Data'!M$3:M$98)&gt;10,IF(AND(ISNUMBER('Control Sample Data'!M843),'Control Sample Data'!M843&lt;$B$1,'Control Sample Data'!M843&gt;0),'Control Sample Data'!M843,$B$1),"")</f>
        <v/>
      </c>
      <c r="AT844" s="36" t="str">
        <f t="shared" si="580"/>
        <v/>
      </c>
      <c r="AU844" s="36" t="str">
        <f t="shared" si="581"/>
        <v/>
      </c>
      <c r="AV844" s="36" t="str">
        <f t="shared" si="582"/>
        <v/>
      </c>
      <c r="AW844" s="36" t="str">
        <f t="shared" si="583"/>
        <v/>
      </c>
      <c r="AX844" s="36" t="str">
        <f t="shared" si="584"/>
        <v/>
      </c>
      <c r="AY844" s="36" t="str">
        <f t="shared" si="585"/>
        <v/>
      </c>
      <c r="AZ844" s="36" t="str">
        <f t="shared" si="586"/>
        <v/>
      </c>
      <c r="BA844" s="36" t="str">
        <f t="shared" si="587"/>
        <v/>
      </c>
      <c r="BB844" s="36" t="str">
        <f t="shared" si="588"/>
        <v/>
      </c>
      <c r="BC844" s="36" t="str">
        <f t="shared" si="589"/>
        <v/>
      </c>
      <c r="BD844" s="36" t="str">
        <f t="shared" si="590"/>
        <v/>
      </c>
      <c r="BE844" s="36" t="str">
        <f t="shared" si="591"/>
        <v/>
      </c>
      <c r="BF844" s="36" t="str">
        <f t="shared" si="592"/>
        <v/>
      </c>
      <c r="BG844" s="36" t="str">
        <f t="shared" si="593"/>
        <v/>
      </c>
      <c r="BH844" s="36" t="str">
        <f t="shared" si="594"/>
        <v/>
      </c>
      <c r="BI844" s="36" t="str">
        <f t="shared" si="595"/>
        <v/>
      </c>
      <c r="BJ844" s="36" t="str">
        <f t="shared" si="596"/>
        <v/>
      </c>
      <c r="BK844" s="36" t="str">
        <f t="shared" si="597"/>
        <v/>
      </c>
      <c r="BL844" s="36" t="str">
        <f t="shared" si="598"/>
        <v/>
      </c>
      <c r="BM844" s="36" t="str">
        <f t="shared" si="599"/>
        <v/>
      </c>
      <c r="BN844" s="38" t="e">
        <f t="shared" si="558"/>
        <v>#DIV/0!</v>
      </c>
      <c r="BO844" s="38" t="e">
        <f t="shared" si="559"/>
        <v>#DIV/0!</v>
      </c>
      <c r="BP844" s="39" t="str">
        <f t="shared" si="560"/>
        <v/>
      </c>
      <c r="BQ844" s="39" t="str">
        <f t="shared" si="561"/>
        <v/>
      </c>
      <c r="BR844" s="39" t="str">
        <f t="shared" si="562"/>
        <v/>
      </c>
      <c r="BS844" s="39" t="str">
        <f t="shared" si="563"/>
        <v/>
      </c>
      <c r="BT844" s="39" t="str">
        <f t="shared" si="564"/>
        <v/>
      </c>
      <c r="BU844" s="39" t="str">
        <f t="shared" si="565"/>
        <v/>
      </c>
      <c r="BV844" s="39" t="str">
        <f t="shared" si="566"/>
        <v/>
      </c>
      <c r="BW844" s="39" t="str">
        <f t="shared" si="567"/>
        <v/>
      </c>
      <c r="BX844" s="39" t="str">
        <f t="shared" si="568"/>
        <v/>
      </c>
      <c r="BY844" s="39" t="str">
        <f t="shared" si="569"/>
        <v/>
      </c>
      <c r="BZ844" s="39" t="str">
        <f t="shared" si="570"/>
        <v/>
      </c>
      <c r="CA844" s="39" t="str">
        <f t="shared" si="571"/>
        <v/>
      </c>
      <c r="CB844" s="39" t="str">
        <f t="shared" si="572"/>
        <v/>
      </c>
      <c r="CC844" s="39" t="str">
        <f t="shared" si="573"/>
        <v/>
      </c>
      <c r="CD844" s="39" t="str">
        <f t="shared" si="574"/>
        <v/>
      </c>
      <c r="CE844" s="39" t="str">
        <f t="shared" si="575"/>
        <v/>
      </c>
      <c r="CF844" s="39" t="str">
        <f t="shared" si="576"/>
        <v/>
      </c>
      <c r="CG844" s="39" t="str">
        <f t="shared" si="577"/>
        <v/>
      </c>
      <c r="CH844" s="39" t="str">
        <f t="shared" si="578"/>
        <v/>
      </c>
      <c r="CI844" s="39" t="str">
        <f t="shared" si="579"/>
        <v/>
      </c>
    </row>
    <row r="845" spans="1:87">
      <c r="A845" s="18"/>
      <c r="B845" s="15" t="str">
        <f>'Gene Table'!E844</f>
        <v>hsa-miR-3609</v>
      </c>
      <c r="C845" s="15" t="str">
        <f>'Gene Table'!B844</f>
        <v>D02</v>
      </c>
      <c r="D845" s="16" t="str">
        <f>IF(SUM('Test Sample Data'!D$3:D$98)&gt;10,IF(AND(ISNUMBER('Test Sample Data'!D844),'Test Sample Data'!D844&lt;$B$1,'Test Sample Data'!D844&gt;0),'Test Sample Data'!D844,$B$1),"")</f>
        <v/>
      </c>
      <c r="E845" s="17" t="str">
        <f>IF(SUM('Test Sample Data'!E$3:E$98)&gt;10,IF(AND(ISNUMBER('Test Sample Data'!E844),'Test Sample Data'!E844&lt;$B$1,'Test Sample Data'!E844&gt;0),'Test Sample Data'!E844,$B$1),"")</f>
        <v/>
      </c>
      <c r="F845" s="17" t="str">
        <f>IF(SUM('Test Sample Data'!F$3:F$98)&gt;10,IF(AND(ISNUMBER('Test Sample Data'!F844),'Test Sample Data'!F844&lt;$B$1,'Test Sample Data'!F844&gt;0),'Test Sample Data'!F844,$B$1),"")</f>
        <v/>
      </c>
      <c r="G845" s="17" t="str">
        <f>IF(SUM('Test Sample Data'!G$3:G$98)&gt;10,IF(AND(ISNUMBER('Test Sample Data'!G844),'Test Sample Data'!G844&lt;$B$1,'Test Sample Data'!G844&gt;0),'Test Sample Data'!G844,$B$1),"")</f>
        <v/>
      </c>
      <c r="H845" s="17" t="str">
        <f>IF(SUM('Test Sample Data'!H$3:H$98)&gt;10,IF(AND(ISNUMBER('Test Sample Data'!H844),'Test Sample Data'!H844&lt;$B$1,'Test Sample Data'!H844&gt;0),'Test Sample Data'!H844,$B$1),"")</f>
        <v/>
      </c>
      <c r="I845" s="17" t="str">
        <f>IF(SUM('Test Sample Data'!I$3:I$98)&gt;10,IF(AND(ISNUMBER('Test Sample Data'!I844),'Test Sample Data'!I844&lt;$B$1,'Test Sample Data'!I844&gt;0),'Test Sample Data'!I844,$B$1),"")</f>
        <v/>
      </c>
      <c r="J845" s="17" t="str">
        <f>IF(SUM('Test Sample Data'!J$3:J$98)&gt;10,IF(AND(ISNUMBER('Test Sample Data'!J844),'Test Sample Data'!J844&lt;$B$1,'Test Sample Data'!J844&gt;0),'Test Sample Data'!J844,$B$1),"")</f>
        <v/>
      </c>
      <c r="K845" s="17" t="str">
        <f>IF(SUM('Test Sample Data'!K$3:K$98)&gt;10,IF(AND(ISNUMBER('Test Sample Data'!K844),'Test Sample Data'!K844&lt;$B$1,'Test Sample Data'!K844&gt;0),'Test Sample Data'!K844,$B$1),"")</f>
        <v/>
      </c>
      <c r="L845" s="17" t="str">
        <f>IF(SUM('Test Sample Data'!L$3:L$98)&gt;10,IF(AND(ISNUMBER('Test Sample Data'!L844),'Test Sample Data'!L844&lt;$B$1,'Test Sample Data'!L844&gt;0),'Test Sample Data'!L844,$B$1),"")</f>
        <v/>
      </c>
      <c r="M845" s="17" t="str">
        <f>IF(SUM('Test Sample Data'!M$3:M$98)&gt;10,IF(AND(ISNUMBER('Test Sample Data'!M844),'Test Sample Data'!M844&lt;$B$1,'Test Sample Data'!M844&gt;0),'Test Sample Data'!M844,$B$1),"")</f>
        <v/>
      </c>
      <c r="N845" s="17" t="str">
        <f>'Gene Table'!E844</f>
        <v>hsa-miR-3609</v>
      </c>
      <c r="O845" s="17" t="str">
        <f>'Gene Table'!B844</f>
        <v>D02</v>
      </c>
      <c r="P845" s="17" t="str">
        <f>IF(SUM('Control Sample Data'!D$3:D$98)&gt;10,IF(AND(ISNUMBER('Control Sample Data'!D844),'Control Sample Data'!D844&lt;$B$1,'Control Sample Data'!D844&gt;0),'Control Sample Data'!D844,$B$1),"")</f>
        <v/>
      </c>
      <c r="Q845" s="17" t="str">
        <f>IF(SUM('Control Sample Data'!E$3:E$98)&gt;10,IF(AND(ISNUMBER('Control Sample Data'!E844),'Control Sample Data'!E844&lt;$B$1,'Control Sample Data'!E844&gt;0),'Control Sample Data'!E844,$B$1),"")</f>
        <v/>
      </c>
      <c r="R845" s="17" t="str">
        <f>IF(SUM('Control Sample Data'!F$3:F$98)&gt;10,IF(AND(ISNUMBER('Control Sample Data'!F844),'Control Sample Data'!F844&lt;$B$1,'Control Sample Data'!F844&gt;0),'Control Sample Data'!F844,$B$1),"")</f>
        <v/>
      </c>
      <c r="S845" s="17" t="str">
        <f>IF(SUM('Control Sample Data'!G$3:G$98)&gt;10,IF(AND(ISNUMBER('Control Sample Data'!G844),'Control Sample Data'!G844&lt;$B$1,'Control Sample Data'!G844&gt;0),'Control Sample Data'!G844,$B$1),"")</f>
        <v/>
      </c>
      <c r="T845" s="17" t="str">
        <f>IF(SUM('Control Sample Data'!H$3:H$98)&gt;10,IF(AND(ISNUMBER('Control Sample Data'!H844),'Control Sample Data'!H844&lt;$B$1,'Control Sample Data'!H844&gt;0),'Control Sample Data'!H844,$B$1),"")</f>
        <v/>
      </c>
      <c r="U845" s="17" t="str">
        <f>IF(SUM('Control Sample Data'!I$3:I$98)&gt;10,IF(AND(ISNUMBER('Control Sample Data'!I844),'Control Sample Data'!I844&lt;$B$1,'Control Sample Data'!I844&gt;0),'Control Sample Data'!I844,$B$1),"")</f>
        <v/>
      </c>
      <c r="V845" s="17" t="str">
        <f>IF(SUM('Control Sample Data'!J$3:J$98)&gt;10,IF(AND(ISNUMBER('Control Sample Data'!J844),'Control Sample Data'!J844&lt;$B$1,'Control Sample Data'!J844&gt;0),'Control Sample Data'!J844,$B$1),"")</f>
        <v/>
      </c>
      <c r="W845" s="17" t="str">
        <f>IF(SUM('Control Sample Data'!K$3:K$98)&gt;10,IF(AND(ISNUMBER('Control Sample Data'!K844),'Control Sample Data'!K844&lt;$B$1,'Control Sample Data'!K844&gt;0),'Control Sample Data'!K844,$B$1),"")</f>
        <v/>
      </c>
      <c r="X845" s="17" t="str">
        <f>IF(SUM('Control Sample Data'!L$3:L$98)&gt;10,IF(AND(ISNUMBER('Control Sample Data'!L844),'Control Sample Data'!L844&lt;$B$1,'Control Sample Data'!L844&gt;0),'Control Sample Data'!L844,$B$1),"")</f>
        <v/>
      </c>
      <c r="Y845" s="17" t="str">
        <f>IF(SUM('Control Sample Data'!M$3:M$98)&gt;10,IF(AND(ISNUMBER('Control Sample Data'!M844),'Control Sample Data'!M844&lt;$B$1,'Control Sample Data'!M844&gt;0),'Control Sample Data'!M844,$B$1),"")</f>
        <v/>
      </c>
      <c r="AT845" s="36" t="str">
        <f t="shared" si="580"/>
        <v/>
      </c>
      <c r="AU845" s="36" t="str">
        <f t="shared" si="581"/>
        <v/>
      </c>
      <c r="AV845" s="36" t="str">
        <f t="shared" si="582"/>
        <v/>
      </c>
      <c r="AW845" s="36" t="str">
        <f t="shared" si="583"/>
        <v/>
      </c>
      <c r="AX845" s="36" t="str">
        <f t="shared" si="584"/>
        <v/>
      </c>
      <c r="AY845" s="36" t="str">
        <f t="shared" si="585"/>
        <v/>
      </c>
      <c r="AZ845" s="36" t="str">
        <f t="shared" si="586"/>
        <v/>
      </c>
      <c r="BA845" s="36" t="str">
        <f t="shared" si="587"/>
        <v/>
      </c>
      <c r="BB845" s="36" t="str">
        <f t="shared" si="588"/>
        <v/>
      </c>
      <c r="BC845" s="36" t="str">
        <f t="shared" si="589"/>
        <v/>
      </c>
      <c r="BD845" s="36" t="str">
        <f t="shared" si="590"/>
        <v/>
      </c>
      <c r="BE845" s="36" t="str">
        <f t="shared" si="591"/>
        <v/>
      </c>
      <c r="BF845" s="36" t="str">
        <f t="shared" si="592"/>
        <v/>
      </c>
      <c r="BG845" s="36" t="str">
        <f t="shared" si="593"/>
        <v/>
      </c>
      <c r="BH845" s="36" t="str">
        <f t="shared" si="594"/>
        <v/>
      </c>
      <c r="BI845" s="36" t="str">
        <f t="shared" si="595"/>
        <v/>
      </c>
      <c r="BJ845" s="36" t="str">
        <f t="shared" si="596"/>
        <v/>
      </c>
      <c r="BK845" s="36" t="str">
        <f t="shared" si="597"/>
        <v/>
      </c>
      <c r="BL845" s="36" t="str">
        <f t="shared" si="598"/>
        <v/>
      </c>
      <c r="BM845" s="36" t="str">
        <f t="shared" si="599"/>
        <v/>
      </c>
      <c r="BN845" s="38" t="e">
        <f t="shared" si="558"/>
        <v>#DIV/0!</v>
      </c>
      <c r="BO845" s="38" t="e">
        <f t="shared" si="559"/>
        <v>#DIV/0!</v>
      </c>
      <c r="BP845" s="39" t="str">
        <f t="shared" si="560"/>
        <v/>
      </c>
      <c r="BQ845" s="39" t="str">
        <f t="shared" si="561"/>
        <v/>
      </c>
      <c r="BR845" s="39" t="str">
        <f t="shared" si="562"/>
        <v/>
      </c>
      <c r="BS845" s="39" t="str">
        <f t="shared" si="563"/>
        <v/>
      </c>
      <c r="BT845" s="39" t="str">
        <f t="shared" si="564"/>
        <v/>
      </c>
      <c r="BU845" s="39" t="str">
        <f t="shared" si="565"/>
        <v/>
      </c>
      <c r="BV845" s="39" t="str">
        <f t="shared" si="566"/>
        <v/>
      </c>
      <c r="BW845" s="39" t="str">
        <f t="shared" si="567"/>
        <v/>
      </c>
      <c r="BX845" s="39" t="str">
        <f t="shared" si="568"/>
        <v/>
      </c>
      <c r="BY845" s="39" t="str">
        <f t="shared" si="569"/>
        <v/>
      </c>
      <c r="BZ845" s="39" t="str">
        <f t="shared" si="570"/>
        <v/>
      </c>
      <c r="CA845" s="39" t="str">
        <f t="shared" si="571"/>
        <v/>
      </c>
      <c r="CB845" s="39" t="str">
        <f t="shared" si="572"/>
        <v/>
      </c>
      <c r="CC845" s="39" t="str">
        <f t="shared" si="573"/>
        <v/>
      </c>
      <c r="CD845" s="39" t="str">
        <f t="shared" si="574"/>
        <v/>
      </c>
      <c r="CE845" s="39" t="str">
        <f t="shared" si="575"/>
        <v/>
      </c>
      <c r="CF845" s="39" t="str">
        <f t="shared" si="576"/>
        <v/>
      </c>
      <c r="CG845" s="39" t="str">
        <f t="shared" si="577"/>
        <v/>
      </c>
      <c r="CH845" s="39" t="str">
        <f t="shared" si="578"/>
        <v/>
      </c>
      <c r="CI845" s="39" t="str">
        <f t="shared" si="579"/>
        <v/>
      </c>
    </row>
    <row r="846" spans="1:87">
      <c r="A846" s="18"/>
      <c r="B846" s="15" t="str">
        <f>'Gene Table'!E845</f>
        <v>hsa-miR-3141</v>
      </c>
      <c r="C846" s="15" t="str">
        <f>'Gene Table'!B845</f>
        <v>D03</v>
      </c>
      <c r="D846" s="16" t="str">
        <f>IF(SUM('Test Sample Data'!D$3:D$98)&gt;10,IF(AND(ISNUMBER('Test Sample Data'!D845),'Test Sample Data'!D845&lt;$B$1,'Test Sample Data'!D845&gt;0),'Test Sample Data'!D845,$B$1),"")</f>
        <v/>
      </c>
      <c r="E846" s="17" t="str">
        <f>IF(SUM('Test Sample Data'!E$3:E$98)&gt;10,IF(AND(ISNUMBER('Test Sample Data'!E845),'Test Sample Data'!E845&lt;$B$1,'Test Sample Data'!E845&gt;0),'Test Sample Data'!E845,$B$1),"")</f>
        <v/>
      </c>
      <c r="F846" s="17" t="str">
        <f>IF(SUM('Test Sample Data'!F$3:F$98)&gt;10,IF(AND(ISNUMBER('Test Sample Data'!F845),'Test Sample Data'!F845&lt;$B$1,'Test Sample Data'!F845&gt;0),'Test Sample Data'!F845,$B$1),"")</f>
        <v/>
      </c>
      <c r="G846" s="17" t="str">
        <f>IF(SUM('Test Sample Data'!G$3:G$98)&gt;10,IF(AND(ISNUMBER('Test Sample Data'!G845),'Test Sample Data'!G845&lt;$B$1,'Test Sample Data'!G845&gt;0),'Test Sample Data'!G845,$B$1),"")</f>
        <v/>
      </c>
      <c r="H846" s="17" t="str">
        <f>IF(SUM('Test Sample Data'!H$3:H$98)&gt;10,IF(AND(ISNUMBER('Test Sample Data'!H845),'Test Sample Data'!H845&lt;$B$1,'Test Sample Data'!H845&gt;0),'Test Sample Data'!H845,$B$1),"")</f>
        <v/>
      </c>
      <c r="I846" s="17" t="str">
        <f>IF(SUM('Test Sample Data'!I$3:I$98)&gt;10,IF(AND(ISNUMBER('Test Sample Data'!I845),'Test Sample Data'!I845&lt;$B$1,'Test Sample Data'!I845&gt;0),'Test Sample Data'!I845,$B$1),"")</f>
        <v/>
      </c>
      <c r="J846" s="17" t="str">
        <f>IF(SUM('Test Sample Data'!J$3:J$98)&gt;10,IF(AND(ISNUMBER('Test Sample Data'!J845),'Test Sample Data'!J845&lt;$B$1,'Test Sample Data'!J845&gt;0),'Test Sample Data'!J845,$B$1),"")</f>
        <v/>
      </c>
      <c r="K846" s="17" t="str">
        <f>IF(SUM('Test Sample Data'!K$3:K$98)&gt;10,IF(AND(ISNUMBER('Test Sample Data'!K845),'Test Sample Data'!K845&lt;$B$1,'Test Sample Data'!K845&gt;0),'Test Sample Data'!K845,$B$1),"")</f>
        <v/>
      </c>
      <c r="L846" s="17" t="str">
        <f>IF(SUM('Test Sample Data'!L$3:L$98)&gt;10,IF(AND(ISNUMBER('Test Sample Data'!L845),'Test Sample Data'!L845&lt;$B$1,'Test Sample Data'!L845&gt;0),'Test Sample Data'!L845,$B$1),"")</f>
        <v/>
      </c>
      <c r="M846" s="17" t="str">
        <f>IF(SUM('Test Sample Data'!M$3:M$98)&gt;10,IF(AND(ISNUMBER('Test Sample Data'!M845),'Test Sample Data'!M845&lt;$B$1,'Test Sample Data'!M845&gt;0),'Test Sample Data'!M845,$B$1),"")</f>
        <v/>
      </c>
      <c r="N846" s="17" t="str">
        <f>'Gene Table'!E845</f>
        <v>hsa-miR-3141</v>
      </c>
      <c r="O846" s="17" t="str">
        <f>'Gene Table'!B845</f>
        <v>D03</v>
      </c>
      <c r="P846" s="17" t="str">
        <f>IF(SUM('Control Sample Data'!D$3:D$98)&gt;10,IF(AND(ISNUMBER('Control Sample Data'!D845),'Control Sample Data'!D845&lt;$B$1,'Control Sample Data'!D845&gt;0),'Control Sample Data'!D845,$B$1),"")</f>
        <v/>
      </c>
      <c r="Q846" s="17" t="str">
        <f>IF(SUM('Control Sample Data'!E$3:E$98)&gt;10,IF(AND(ISNUMBER('Control Sample Data'!E845),'Control Sample Data'!E845&lt;$B$1,'Control Sample Data'!E845&gt;0),'Control Sample Data'!E845,$B$1),"")</f>
        <v/>
      </c>
      <c r="R846" s="17" t="str">
        <f>IF(SUM('Control Sample Data'!F$3:F$98)&gt;10,IF(AND(ISNUMBER('Control Sample Data'!F845),'Control Sample Data'!F845&lt;$B$1,'Control Sample Data'!F845&gt;0),'Control Sample Data'!F845,$B$1),"")</f>
        <v/>
      </c>
      <c r="S846" s="17" t="str">
        <f>IF(SUM('Control Sample Data'!G$3:G$98)&gt;10,IF(AND(ISNUMBER('Control Sample Data'!G845),'Control Sample Data'!G845&lt;$B$1,'Control Sample Data'!G845&gt;0),'Control Sample Data'!G845,$B$1),"")</f>
        <v/>
      </c>
      <c r="T846" s="17" t="str">
        <f>IF(SUM('Control Sample Data'!H$3:H$98)&gt;10,IF(AND(ISNUMBER('Control Sample Data'!H845),'Control Sample Data'!H845&lt;$B$1,'Control Sample Data'!H845&gt;0),'Control Sample Data'!H845,$B$1),"")</f>
        <v/>
      </c>
      <c r="U846" s="17" t="str">
        <f>IF(SUM('Control Sample Data'!I$3:I$98)&gt;10,IF(AND(ISNUMBER('Control Sample Data'!I845),'Control Sample Data'!I845&lt;$B$1,'Control Sample Data'!I845&gt;0),'Control Sample Data'!I845,$B$1),"")</f>
        <v/>
      </c>
      <c r="V846" s="17" t="str">
        <f>IF(SUM('Control Sample Data'!J$3:J$98)&gt;10,IF(AND(ISNUMBER('Control Sample Data'!J845),'Control Sample Data'!J845&lt;$B$1,'Control Sample Data'!J845&gt;0),'Control Sample Data'!J845,$B$1),"")</f>
        <v/>
      </c>
      <c r="W846" s="17" t="str">
        <f>IF(SUM('Control Sample Data'!K$3:K$98)&gt;10,IF(AND(ISNUMBER('Control Sample Data'!K845),'Control Sample Data'!K845&lt;$B$1,'Control Sample Data'!K845&gt;0),'Control Sample Data'!K845,$B$1),"")</f>
        <v/>
      </c>
      <c r="X846" s="17" t="str">
        <f>IF(SUM('Control Sample Data'!L$3:L$98)&gt;10,IF(AND(ISNUMBER('Control Sample Data'!L845),'Control Sample Data'!L845&lt;$B$1,'Control Sample Data'!L845&gt;0),'Control Sample Data'!L845,$B$1),"")</f>
        <v/>
      </c>
      <c r="Y846" s="17" t="str">
        <f>IF(SUM('Control Sample Data'!M$3:M$98)&gt;10,IF(AND(ISNUMBER('Control Sample Data'!M845),'Control Sample Data'!M845&lt;$B$1,'Control Sample Data'!M845&gt;0),'Control Sample Data'!M845,$B$1),"")</f>
        <v/>
      </c>
      <c r="AT846" s="36" t="str">
        <f t="shared" si="580"/>
        <v/>
      </c>
      <c r="AU846" s="36" t="str">
        <f t="shared" si="581"/>
        <v/>
      </c>
      <c r="AV846" s="36" t="str">
        <f t="shared" si="582"/>
        <v/>
      </c>
      <c r="AW846" s="36" t="str">
        <f t="shared" si="583"/>
        <v/>
      </c>
      <c r="AX846" s="36" t="str">
        <f t="shared" si="584"/>
        <v/>
      </c>
      <c r="AY846" s="36" t="str">
        <f t="shared" si="585"/>
        <v/>
      </c>
      <c r="AZ846" s="36" t="str">
        <f t="shared" si="586"/>
        <v/>
      </c>
      <c r="BA846" s="36" t="str">
        <f t="shared" si="587"/>
        <v/>
      </c>
      <c r="BB846" s="36" t="str">
        <f t="shared" si="588"/>
        <v/>
      </c>
      <c r="BC846" s="36" t="str">
        <f t="shared" si="589"/>
        <v/>
      </c>
      <c r="BD846" s="36" t="str">
        <f t="shared" si="590"/>
        <v/>
      </c>
      <c r="BE846" s="36" t="str">
        <f t="shared" si="591"/>
        <v/>
      </c>
      <c r="BF846" s="36" t="str">
        <f t="shared" si="592"/>
        <v/>
      </c>
      <c r="BG846" s="36" t="str">
        <f t="shared" si="593"/>
        <v/>
      </c>
      <c r="BH846" s="36" t="str">
        <f t="shared" si="594"/>
        <v/>
      </c>
      <c r="BI846" s="36" t="str">
        <f t="shared" si="595"/>
        <v/>
      </c>
      <c r="BJ846" s="36" t="str">
        <f t="shared" si="596"/>
        <v/>
      </c>
      <c r="BK846" s="36" t="str">
        <f t="shared" si="597"/>
        <v/>
      </c>
      <c r="BL846" s="36" t="str">
        <f t="shared" si="598"/>
        <v/>
      </c>
      <c r="BM846" s="36" t="str">
        <f t="shared" si="599"/>
        <v/>
      </c>
      <c r="BN846" s="38" t="e">
        <f t="shared" si="558"/>
        <v>#DIV/0!</v>
      </c>
      <c r="BO846" s="38" t="e">
        <f t="shared" si="559"/>
        <v>#DIV/0!</v>
      </c>
      <c r="BP846" s="39" t="str">
        <f t="shared" si="560"/>
        <v/>
      </c>
      <c r="BQ846" s="39" t="str">
        <f t="shared" si="561"/>
        <v/>
      </c>
      <c r="BR846" s="39" t="str">
        <f t="shared" si="562"/>
        <v/>
      </c>
      <c r="BS846" s="39" t="str">
        <f t="shared" si="563"/>
        <v/>
      </c>
      <c r="BT846" s="39" t="str">
        <f t="shared" si="564"/>
        <v/>
      </c>
      <c r="BU846" s="39" t="str">
        <f t="shared" si="565"/>
        <v/>
      </c>
      <c r="BV846" s="39" t="str">
        <f t="shared" si="566"/>
        <v/>
      </c>
      <c r="BW846" s="39" t="str">
        <f t="shared" si="567"/>
        <v/>
      </c>
      <c r="BX846" s="39" t="str">
        <f t="shared" si="568"/>
        <v/>
      </c>
      <c r="BY846" s="39" t="str">
        <f t="shared" si="569"/>
        <v/>
      </c>
      <c r="BZ846" s="39" t="str">
        <f t="shared" si="570"/>
        <v/>
      </c>
      <c r="CA846" s="39" t="str">
        <f t="shared" si="571"/>
        <v/>
      </c>
      <c r="CB846" s="39" t="str">
        <f t="shared" si="572"/>
        <v/>
      </c>
      <c r="CC846" s="39" t="str">
        <f t="shared" si="573"/>
        <v/>
      </c>
      <c r="CD846" s="39" t="str">
        <f t="shared" si="574"/>
        <v/>
      </c>
      <c r="CE846" s="39" t="str">
        <f t="shared" si="575"/>
        <v/>
      </c>
      <c r="CF846" s="39" t="str">
        <f t="shared" si="576"/>
        <v/>
      </c>
      <c r="CG846" s="39" t="str">
        <f t="shared" si="577"/>
        <v/>
      </c>
      <c r="CH846" s="39" t="str">
        <f t="shared" si="578"/>
        <v/>
      </c>
      <c r="CI846" s="39" t="str">
        <f t="shared" si="579"/>
        <v/>
      </c>
    </row>
    <row r="847" spans="1:87">
      <c r="A847" s="18"/>
      <c r="B847" s="15" t="str">
        <f>'Gene Table'!E846</f>
        <v>hsa-miR-3610</v>
      </c>
      <c r="C847" s="15" t="str">
        <f>'Gene Table'!B846</f>
        <v>D04</v>
      </c>
      <c r="D847" s="16" t="str">
        <f>IF(SUM('Test Sample Data'!D$3:D$98)&gt;10,IF(AND(ISNUMBER('Test Sample Data'!D846),'Test Sample Data'!D846&lt;$B$1,'Test Sample Data'!D846&gt;0),'Test Sample Data'!D846,$B$1),"")</f>
        <v/>
      </c>
      <c r="E847" s="17" t="str">
        <f>IF(SUM('Test Sample Data'!E$3:E$98)&gt;10,IF(AND(ISNUMBER('Test Sample Data'!E846),'Test Sample Data'!E846&lt;$B$1,'Test Sample Data'!E846&gt;0),'Test Sample Data'!E846,$B$1),"")</f>
        <v/>
      </c>
      <c r="F847" s="17" t="str">
        <f>IF(SUM('Test Sample Data'!F$3:F$98)&gt;10,IF(AND(ISNUMBER('Test Sample Data'!F846),'Test Sample Data'!F846&lt;$B$1,'Test Sample Data'!F846&gt;0),'Test Sample Data'!F846,$B$1),"")</f>
        <v/>
      </c>
      <c r="G847" s="17" t="str">
        <f>IF(SUM('Test Sample Data'!G$3:G$98)&gt;10,IF(AND(ISNUMBER('Test Sample Data'!G846),'Test Sample Data'!G846&lt;$B$1,'Test Sample Data'!G846&gt;0),'Test Sample Data'!G846,$B$1),"")</f>
        <v/>
      </c>
      <c r="H847" s="17" t="str">
        <f>IF(SUM('Test Sample Data'!H$3:H$98)&gt;10,IF(AND(ISNUMBER('Test Sample Data'!H846),'Test Sample Data'!H846&lt;$B$1,'Test Sample Data'!H846&gt;0),'Test Sample Data'!H846,$B$1),"")</f>
        <v/>
      </c>
      <c r="I847" s="17" t="str">
        <f>IF(SUM('Test Sample Data'!I$3:I$98)&gt;10,IF(AND(ISNUMBER('Test Sample Data'!I846),'Test Sample Data'!I846&lt;$B$1,'Test Sample Data'!I846&gt;0),'Test Sample Data'!I846,$B$1),"")</f>
        <v/>
      </c>
      <c r="J847" s="17" t="str">
        <f>IF(SUM('Test Sample Data'!J$3:J$98)&gt;10,IF(AND(ISNUMBER('Test Sample Data'!J846),'Test Sample Data'!J846&lt;$B$1,'Test Sample Data'!J846&gt;0),'Test Sample Data'!J846,$B$1),"")</f>
        <v/>
      </c>
      <c r="K847" s="17" t="str">
        <f>IF(SUM('Test Sample Data'!K$3:K$98)&gt;10,IF(AND(ISNUMBER('Test Sample Data'!K846),'Test Sample Data'!K846&lt;$B$1,'Test Sample Data'!K846&gt;0),'Test Sample Data'!K846,$B$1),"")</f>
        <v/>
      </c>
      <c r="L847" s="17" t="str">
        <f>IF(SUM('Test Sample Data'!L$3:L$98)&gt;10,IF(AND(ISNUMBER('Test Sample Data'!L846),'Test Sample Data'!L846&lt;$B$1,'Test Sample Data'!L846&gt;0),'Test Sample Data'!L846,$B$1),"")</f>
        <v/>
      </c>
      <c r="M847" s="17" t="str">
        <f>IF(SUM('Test Sample Data'!M$3:M$98)&gt;10,IF(AND(ISNUMBER('Test Sample Data'!M846),'Test Sample Data'!M846&lt;$B$1,'Test Sample Data'!M846&gt;0),'Test Sample Data'!M846,$B$1),"")</f>
        <v/>
      </c>
      <c r="N847" s="17" t="str">
        <f>'Gene Table'!E846</f>
        <v>hsa-miR-3610</v>
      </c>
      <c r="O847" s="17" t="str">
        <f>'Gene Table'!B846</f>
        <v>D04</v>
      </c>
      <c r="P847" s="17" t="str">
        <f>IF(SUM('Control Sample Data'!D$3:D$98)&gt;10,IF(AND(ISNUMBER('Control Sample Data'!D846),'Control Sample Data'!D846&lt;$B$1,'Control Sample Data'!D846&gt;0),'Control Sample Data'!D846,$B$1),"")</f>
        <v/>
      </c>
      <c r="Q847" s="17" t="str">
        <f>IF(SUM('Control Sample Data'!E$3:E$98)&gt;10,IF(AND(ISNUMBER('Control Sample Data'!E846),'Control Sample Data'!E846&lt;$B$1,'Control Sample Data'!E846&gt;0),'Control Sample Data'!E846,$B$1),"")</f>
        <v/>
      </c>
      <c r="R847" s="17" t="str">
        <f>IF(SUM('Control Sample Data'!F$3:F$98)&gt;10,IF(AND(ISNUMBER('Control Sample Data'!F846),'Control Sample Data'!F846&lt;$B$1,'Control Sample Data'!F846&gt;0),'Control Sample Data'!F846,$B$1),"")</f>
        <v/>
      </c>
      <c r="S847" s="17" t="str">
        <f>IF(SUM('Control Sample Data'!G$3:G$98)&gt;10,IF(AND(ISNUMBER('Control Sample Data'!G846),'Control Sample Data'!G846&lt;$B$1,'Control Sample Data'!G846&gt;0),'Control Sample Data'!G846,$B$1),"")</f>
        <v/>
      </c>
      <c r="T847" s="17" t="str">
        <f>IF(SUM('Control Sample Data'!H$3:H$98)&gt;10,IF(AND(ISNUMBER('Control Sample Data'!H846),'Control Sample Data'!H846&lt;$B$1,'Control Sample Data'!H846&gt;0),'Control Sample Data'!H846,$B$1),"")</f>
        <v/>
      </c>
      <c r="U847" s="17" t="str">
        <f>IF(SUM('Control Sample Data'!I$3:I$98)&gt;10,IF(AND(ISNUMBER('Control Sample Data'!I846),'Control Sample Data'!I846&lt;$B$1,'Control Sample Data'!I846&gt;0),'Control Sample Data'!I846,$B$1),"")</f>
        <v/>
      </c>
      <c r="V847" s="17" t="str">
        <f>IF(SUM('Control Sample Data'!J$3:J$98)&gt;10,IF(AND(ISNUMBER('Control Sample Data'!J846),'Control Sample Data'!J846&lt;$B$1,'Control Sample Data'!J846&gt;0),'Control Sample Data'!J846,$B$1),"")</f>
        <v/>
      </c>
      <c r="W847" s="17" t="str">
        <f>IF(SUM('Control Sample Data'!K$3:K$98)&gt;10,IF(AND(ISNUMBER('Control Sample Data'!K846),'Control Sample Data'!K846&lt;$B$1,'Control Sample Data'!K846&gt;0),'Control Sample Data'!K846,$B$1),"")</f>
        <v/>
      </c>
      <c r="X847" s="17" t="str">
        <f>IF(SUM('Control Sample Data'!L$3:L$98)&gt;10,IF(AND(ISNUMBER('Control Sample Data'!L846),'Control Sample Data'!L846&lt;$B$1,'Control Sample Data'!L846&gt;0),'Control Sample Data'!L846,$B$1),"")</f>
        <v/>
      </c>
      <c r="Y847" s="17" t="str">
        <f>IF(SUM('Control Sample Data'!M$3:M$98)&gt;10,IF(AND(ISNUMBER('Control Sample Data'!M846),'Control Sample Data'!M846&lt;$B$1,'Control Sample Data'!M846&gt;0),'Control Sample Data'!M846,$B$1),"")</f>
        <v/>
      </c>
      <c r="AT847" s="36" t="str">
        <f t="shared" si="580"/>
        <v/>
      </c>
      <c r="AU847" s="36" t="str">
        <f t="shared" si="581"/>
        <v/>
      </c>
      <c r="AV847" s="36" t="str">
        <f t="shared" si="582"/>
        <v/>
      </c>
      <c r="AW847" s="36" t="str">
        <f t="shared" si="583"/>
        <v/>
      </c>
      <c r="AX847" s="36" t="str">
        <f t="shared" si="584"/>
        <v/>
      </c>
      <c r="AY847" s="36" t="str">
        <f t="shared" si="585"/>
        <v/>
      </c>
      <c r="AZ847" s="36" t="str">
        <f t="shared" si="586"/>
        <v/>
      </c>
      <c r="BA847" s="36" t="str">
        <f t="shared" si="587"/>
        <v/>
      </c>
      <c r="BB847" s="36" t="str">
        <f t="shared" si="588"/>
        <v/>
      </c>
      <c r="BC847" s="36" t="str">
        <f t="shared" si="589"/>
        <v/>
      </c>
      <c r="BD847" s="36" t="str">
        <f t="shared" si="590"/>
        <v/>
      </c>
      <c r="BE847" s="36" t="str">
        <f t="shared" si="591"/>
        <v/>
      </c>
      <c r="BF847" s="36" t="str">
        <f t="shared" si="592"/>
        <v/>
      </c>
      <c r="BG847" s="36" t="str">
        <f t="shared" si="593"/>
        <v/>
      </c>
      <c r="BH847" s="36" t="str">
        <f t="shared" si="594"/>
        <v/>
      </c>
      <c r="BI847" s="36" t="str">
        <f t="shared" si="595"/>
        <v/>
      </c>
      <c r="BJ847" s="36" t="str">
        <f t="shared" si="596"/>
        <v/>
      </c>
      <c r="BK847" s="36" t="str">
        <f t="shared" si="597"/>
        <v/>
      </c>
      <c r="BL847" s="36" t="str">
        <f t="shared" si="598"/>
        <v/>
      </c>
      <c r="BM847" s="36" t="str">
        <f t="shared" si="599"/>
        <v/>
      </c>
      <c r="BN847" s="38" t="e">
        <f t="shared" si="558"/>
        <v>#DIV/0!</v>
      </c>
      <c r="BO847" s="38" t="e">
        <f t="shared" si="559"/>
        <v>#DIV/0!</v>
      </c>
      <c r="BP847" s="39" t="str">
        <f t="shared" si="560"/>
        <v/>
      </c>
      <c r="BQ847" s="39" t="str">
        <f t="shared" si="561"/>
        <v/>
      </c>
      <c r="BR847" s="39" t="str">
        <f t="shared" si="562"/>
        <v/>
      </c>
      <c r="BS847" s="39" t="str">
        <f t="shared" si="563"/>
        <v/>
      </c>
      <c r="BT847" s="39" t="str">
        <f t="shared" si="564"/>
        <v/>
      </c>
      <c r="BU847" s="39" t="str">
        <f t="shared" si="565"/>
        <v/>
      </c>
      <c r="BV847" s="39" t="str">
        <f t="shared" si="566"/>
        <v/>
      </c>
      <c r="BW847" s="39" t="str">
        <f t="shared" si="567"/>
        <v/>
      </c>
      <c r="BX847" s="39" t="str">
        <f t="shared" si="568"/>
        <v/>
      </c>
      <c r="BY847" s="39" t="str">
        <f t="shared" si="569"/>
        <v/>
      </c>
      <c r="BZ847" s="39" t="str">
        <f t="shared" si="570"/>
        <v/>
      </c>
      <c r="CA847" s="39" t="str">
        <f t="shared" si="571"/>
        <v/>
      </c>
      <c r="CB847" s="39" t="str">
        <f t="shared" si="572"/>
        <v/>
      </c>
      <c r="CC847" s="39" t="str">
        <f t="shared" si="573"/>
        <v/>
      </c>
      <c r="CD847" s="39" t="str">
        <f t="shared" si="574"/>
        <v/>
      </c>
      <c r="CE847" s="39" t="str">
        <f t="shared" si="575"/>
        <v/>
      </c>
      <c r="CF847" s="39" t="str">
        <f t="shared" si="576"/>
        <v/>
      </c>
      <c r="CG847" s="39" t="str">
        <f t="shared" si="577"/>
        <v/>
      </c>
      <c r="CH847" s="39" t="str">
        <f t="shared" si="578"/>
        <v/>
      </c>
      <c r="CI847" s="39" t="str">
        <f t="shared" si="579"/>
        <v/>
      </c>
    </row>
    <row r="848" spans="1:87">
      <c r="A848" s="18"/>
      <c r="B848" s="15" t="str">
        <f>'Gene Table'!E847</f>
        <v>hsa-miR-3143</v>
      </c>
      <c r="C848" s="15" t="str">
        <f>'Gene Table'!B847</f>
        <v>D05</v>
      </c>
      <c r="D848" s="16" t="str">
        <f>IF(SUM('Test Sample Data'!D$3:D$98)&gt;10,IF(AND(ISNUMBER('Test Sample Data'!D847),'Test Sample Data'!D847&lt;$B$1,'Test Sample Data'!D847&gt;0),'Test Sample Data'!D847,$B$1),"")</f>
        <v/>
      </c>
      <c r="E848" s="17" t="str">
        <f>IF(SUM('Test Sample Data'!E$3:E$98)&gt;10,IF(AND(ISNUMBER('Test Sample Data'!E847),'Test Sample Data'!E847&lt;$B$1,'Test Sample Data'!E847&gt;0),'Test Sample Data'!E847,$B$1),"")</f>
        <v/>
      </c>
      <c r="F848" s="17" t="str">
        <f>IF(SUM('Test Sample Data'!F$3:F$98)&gt;10,IF(AND(ISNUMBER('Test Sample Data'!F847),'Test Sample Data'!F847&lt;$B$1,'Test Sample Data'!F847&gt;0),'Test Sample Data'!F847,$B$1),"")</f>
        <v/>
      </c>
      <c r="G848" s="17" t="str">
        <f>IF(SUM('Test Sample Data'!G$3:G$98)&gt;10,IF(AND(ISNUMBER('Test Sample Data'!G847),'Test Sample Data'!G847&lt;$B$1,'Test Sample Data'!G847&gt;0),'Test Sample Data'!G847,$B$1),"")</f>
        <v/>
      </c>
      <c r="H848" s="17" t="str">
        <f>IF(SUM('Test Sample Data'!H$3:H$98)&gt;10,IF(AND(ISNUMBER('Test Sample Data'!H847),'Test Sample Data'!H847&lt;$B$1,'Test Sample Data'!H847&gt;0),'Test Sample Data'!H847,$B$1),"")</f>
        <v/>
      </c>
      <c r="I848" s="17" t="str">
        <f>IF(SUM('Test Sample Data'!I$3:I$98)&gt;10,IF(AND(ISNUMBER('Test Sample Data'!I847),'Test Sample Data'!I847&lt;$B$1,'Test Sample Data'!I847&gt;0),'Test Sample Data'!I847,$B$1),"")</f>
        <v/>
      </c>
      <c r="J848" s="17" t="str">
        <f>IF(SUM('Test Sample Data'!J$3:J$98)&gt;10,IF(AND(ISNUMBER('Test Sample Data'!J847),'Test Sample Data'!J847&lt;$B$1,'Test Sample Data'!J847&gt;0),'Test Sample Data'!J847,$B$1),"")</f>
        <v/>
      </c>
      <c r="K848" s="17" t="str">
        <f>IF(SUM('Test Sample Data'!K$3:K$98)&gt;10,IF(AND(ISNUMBER('Test Sample Data'!K847),'Test Sample Data'!K847&lt;$B$1,'Test Sample Data'!K847&gt;0),'Test Sample Data'!K847,$B$1),"")</f>
        <v/>
      </c>
      <c r="L848" s="17" t="str">
        <f>IF(SUM('Test Sample Data'!L$3:L$98)&gt;10,IF(AND(ISNUMBER('Test Sample Data'!L847),'Test Sample Data'!L847&lt;$B$1,'Test Sample Data'!L847&gt;0),'Test Sample Data'!L847,$B$1),"")</f>
        <v/>
      </c>
      <c r="M848" s="17" t="str">
        <f>IF(SUM('Test Sample Data'!M$3:M$98)&gt;10,IF(AND(ISNUMBER('Test Sample Data'!M847),'Test Sample Data'!M847&lt;$B$1,'Test Sample Data'!M847&gt;0),'Test Sample Data'!M847,$B$1),"")</f>
        <v/>
      </c>
      <c r="N848" s="17" t="str">
        <f>'Gene Table'!E847</f>
        <v>hsa-miR-3143</v>
      </c>
      <c r="O848" s="17" t="str">
        <f>'Gene Table'!B847</f>
        <v>D05</v>
      </c>
      <c r="P848" s="17" t="str">
        <f>IF(SUM('Control Sample Data'!D$3:D$98)&gt;10,IF(AND(ISNUMBER('Control Sample Data'!D847),'Control Sample Data'!D847&lt;$B$1,'Control Sample Data'!D847&gt;0),'Control Sample Data'!D847,$B$1),"")</f>
        <v/>
      </c>
      <c r="Q848" s="17" t="str">
        <f>IF(SUM('Control Sample Data'!E$3:E$98)&gt;10,IF(AND(ISNUMBER('Control Sample Data'!E847),'Control Sample Data'!E847&lt;$B$1,'Control Sample Data'!E847&gt;0),'Control Sample Data'!E847,$B$1),"")</f>
        <v/>
      </c>
      <c r="R848" s="17" t="str">
        <f>IF(SUM('Control Sample Data'!F$3:F$98)&gt;10,IF(AND(ISNUMBER('Control Sample Data'!F847),'Control Sample Data'!F847&lt;$B$1,'Control Sample Data'!F847&gt;0),'Control Sample Data'!F847,$B$1),"")</f>
        <v/>
      </c>
      <c r="S848" s="17" t="str">
        <f>IF(SUM('Control Sample Data'!G$3:G$98)&gt;10,IF(AND(ISNUMBER('Control Sample Data'!G847),'Control Sample Data'!G847&lt;$B$1,'Control Sample Data'!G847&gt;0),'Control Sample Data'!G847,$B$1),"")</f>
        <v/>
      </c>
      <c r="T848" s="17" t="str">
        <f>IF(SUM('Control Sample Data'!H$3:H$98)&gt;10,IF(AND(ISNUMBER('Control Sample Data'!H847),'Control Sample Data'!H847&lt;$B$1,'Control Sample Data'!H847&gt;0),'Control Sample Data'!H847,$B$1),"")</f>
        <v/>
      </c>
      <c r="U848" s="17" t="str">
        <f>IF(SUM('Control Sample Data'!I$3:I$98)&gt;10,IF(AND(ISNUMBER('Control Sample Data'!I847),'Control Sample Data'!I847&lt;$B$1,'Control Sample Data'!I847&gt;0),'Control Sample Data'!I847,$B$1),"")</f>
        <v/>
      </c>
      <c r="V848" s="17" t="str">
        <f>IF(SUM('Control Sample Data'!J$3:J$98)&gt;10,IF(AND(ISNUMBER('Control Sample Data'!J847),'Control Sample Data'!J847&lt;$B$1,'Control Sample Data'!J847&gt;0),'Control Sample Data'!J847,$B$1),"")</f>
        <v/>
      </c>
      <c r="W848" s="17" t="str">
        <f>IF(SUM('Control Sample Data'!K$3:K$98)&gt;10,IF(AND(ISNUMBER('Control Sample Data'!K847),'Control Sample Data'!K847&lt;$B$1,'Control Sample Data'!K847&gt;0),'Control Sample Data'!K847,$B$1),"")</f>
        <v/>
      </c>
      <c r="X848" s="17" t="str">
        <f>IF(SUM('Control Sample Data'!L$3:L$98)&gt;10,IF(AND(ISNUMBER('Control Sample Data'!L847),'Control Sample Data'!L847&lt;$B$1,'Control Sample Data'!L847&gt;0),'Control Sample Data'!L847,$B$1),"")</f>
        <v/>
      </c>
      <c r="Y848" s="17" t="str">
        <f>IF(SUM('Control Sample Data'!M$3:M$98)&gt;10,IF(AND(ISNUMBER('Control Sample Data'!M847),'Control Sample Data'!M847&lt;$B$1,'Control Sample Data'!M847&gt;0),'Control Sample Data'!M847,$B$1),"")</f>
        <v/>
      </c>
      <c r="AT848" s="36" t="str">
        <f t="shared" si="580"/>
        <v/>
      </c>
      <c r="AU848" s="36" t="str">
        <f t="shared" si="581"/>
        <v/>
      </c>
      <c r="AV848" s="36" t="str">
        <f t="shared" si="582"/>
        <v/>
      </c>
      <c r="AW848" s="36" t="str">
        <f t="shared" si="583"/>
        <v/>
      </c>
      <c r="AX848" s="36" t="str">
        <f t="shared" si="584"/>
        <v/>
      </c>
      <c r="AY848" s="36" t="str">
        <f t="shared" si="585"/>
        <v/>
      </c>
      <c r="AZ848" s="36" t="str">
        <f t="shared" si="586"/>
        <v/>
      </c>
      <c r="BA848" s="36" t="str">
        <f t="shared" si="587"/>
        <v/>
      </c>
      <c r="BB848" s="36" t="str">
        <f t="shared" si="588"/>
        <v/>
      </c>
      <c r="BC848" s="36" t="str">
        <f t="shared" si="589"/>
        <v/>
      </c>
      <c r="BD848" s="36" t="str">
        <f t="shared" si="590"/>
        <v/>
      </c>
      <c r="BE848" s="36" t="str">
        <f t="shared" si="591"/>
        <v/>
      </c>
      <c r="BF848" s="36" t="str">
        <f t="shared" si="592"/>
        <v/>
      </c>
      <c r="BG848" s="36" t="str">
        <f t="shared" si="593"/>
        <v/>
      </c>
      <c r="BH848" s="36" t="str">
        <f t="shared" si="594"/>
        <v/>
      </c>
      <c r="BI848" s="36" t="str">
        <f t="shared" si="595"/>
        <v/>
      </c>
      <c r="BJ848" s="36" t="str">
        <f t="shared" si="596"/>
        <v/>
      </c>
      <c r="BK848" s="36" t="str">
        <f t="shared" si="597"/>
        <v/>
      </c>
      <c r="BL848" s="36" t="str">
        <f t="shared" si="598"/>
        <v/>
      </c>
      <c r="BM848" s="36" t="str">
        <f t="shared" si="599"/>
        <v/>
      </c>
      <c r="BN848" s="38" t="e">
        <f t="shared" si="558"/>
        <v>#DIV/0!</v>
      </c>
      <c r="BO848" s="38" t="e">
        <f t="shared" si="559"/>
        <v>#DIV/0!</v>
      </c>
      <c r="BP848" s="39" t="str">
        <f t="shared" si="560"/>
        <v/>
      </c>
      <c r="BQ848" s="39" t="str">
        <f t="shared" si="561"/>
        <v/>
      </c>
      <c r="BR848" s="39" t="str">
        <f t="shared" si="562"/>
        <v/>
      </c>
      <c r="BS848" s="39" t="str">
        <f t="shared" si="563"/>
        <v/>
      </c>
      <c r="BT848" s="39" t="str">
        <f t="shared" si="564"/>
        <v/>
      </c>
      <c r="BU848" s="39" t="str">
        <f t="shared" si="565"/>
        <v/>
      </c>
      <c r="BV848" s="39" t="str">
        <f t="shared" si="566"/>
        <v/>
      </c>
      <c r="BW848" s="39" t="str">
        <f t="shared" si="567"/>
        <v/>
      </c>
      <c r="BX848" s="39" t="str">
        <f t="shared" si="568"/>
        <v/>
      </c>
      <c r="BY848" s="39" t="str">
        <f t="shared" si="569"/>
        <v/>
      </c>
      <c r="BZ848" s="39" t="str">
        <f t="shared" si="570"/>
        <v/>
      </c>
      <c r="CA848" s="39" t="str">
        <f t="shared" si="571"/>
        <v/>
      </c>
      <c r="CB848" s="39" t="str">
        <f t="shared" si="572"/>
        <v/>
      </c>
      <c r="CC848" s="39" t="str">
        <f t="shared" si="573"/>
        <v/>
      </c>
      <c r="CD848" s="39" t="str">
        <f t="shared" si="574"/>
        <v/>
      </c>
      <c r="CE848" s="39" t="str">
        <f t="shared" si="575"/>
        <v/>
      </c>
      <c r="CF848" s="39" t="str">
        <f t="shared" si="576"/>
        <v/>
      </c>
      <c r="CG848" s="39" t="str">
        <f t="shared" si="577"/>
        <v/>
      </c>
      <c r="CH848" s="39" t="str">
        <f t="shared" si="578"/>
        <v/>
      </c>
      <c r="CI848" s="39" t="str">
        <f t="shared" si="579"/>
        <v/>
      </c>
    </row>
    <row r="849" spans="1:87">
      <c r="A849" s="18"/>
      <c r="B849" s="15" t="str">
        <f>'Gene Table'!E848</f>
        <v>hsa-miR-3611</v>
      </c>
      <c r="C849" s="15" t="str">
        <f>'Gene Table'!B848</f>
        <v>D06</v>
      </c>
      <c r="D849" s="16" t="str">
        <f>IF(SUM('Test Sample Data'!D$3:D$98)&gt;10,IF(AND(ISNUMBER('Test Sample Data'!D848),'Test Sample Data'!D848&lt;$B$1,'Test Sample Data'!D848&gt;0),'Test Sample Data'!D848,$B$1),"")</f>
        <v/>
      </c>
      <c r="E849" s="17" t="str">
        <f>IF(SUM('Test Sample Data'!E$3:E$98)&gt;10,IF(AND(ISNUMBER('Test Sample Data'!E848),'Test Sample Data'!E848&lt;$B$1,'Test Sample Data'!E848&gt;0),'Test Sample Data'!E848,$B$1),"")</f>
        <v/>
      </c>
      <c r="F849" s="17" t="str">
        <f>IF(SUM('Test Sample Data'!F$3:F$98)&gt;10,IF(AND(ISNUMBER('Test Sample Data'!F848),'Test Sample Data'!F848&lt;$B$1,'Test Sample Data'!F848&gt;0),'Test Sample Data'!F848,$B$1),"")</f>
        <v/>
      </c>
      <c r="G849" s="17" t="str">
        <f>IF(SUM('Test Sample Data'!G$3:G$98)&gt;10,IF(AND(ISNUMBER('Test Sample Data'!G848),'Test Sample Data'!G848&lt;$B$1,'Test Sample Data'!G848&gt;0),'Test Sample Data'!G848,$B$1),"")</f>
        <v/>
      </c>
      <c r="H849" s="17" t="str">
        <f>IF(SUM('Test Sample Data'!H$3:H$98)&gt;10,IF(AND(ISNUMBER('Test Sample Data'!H848),'Test Sample Data'!H848&lt;$B$1,'Test Sample Data'!H848&gt;0),'Test Sample Data'!H848,$B$1),"")</f>
        <v/>
      </c>
      <c r="I849" s="17" t="str">
        <f>IF(SUM('Test Sample Data'!I$3:I$98)&gt;10,IF(AND(ISNUMBER('Test Sample Data'!I848),'Test Sample Data'!I848&lt;$B$1,'Test Sample Data'!I848&gt;0),'Test Sample Data'!I848,$B$1),"")</f>
        <v/>
      </c>
      <c r="J849" s="17" t="str">
        <f>IF(SUM('Test Sample Data'!J$3:J$98)&gt;10,IF(AND(ISNUMBER('Test Sample Data'!J848),'Test Sample Data'!J848&lt;$B$1,'Test Sample Data'!J848&gt;0),'Test Sample Data'!J848,$B$1),"")</f>
        <v/>
      </c>
      <c r="K849" s="17" t="str">
        <f>IF(SUM('Test Sample Data'!K$3:K$98)&gt;10,IF(AND(ISNUMBER('Test Sample Data'!K848),'Test Sample Data'!K848&lt;$B$1,'Test Sample Data'!K848&gt;0),'Test Sample Data'!K848,$B$1),"")</f>
        <v/>
      </c>
      <c r="L849" s="17" t="str">
        <f>IF(SUM('Test Sample Data'!L$3:L$98)&gt;10,IF(AND(ISNUMBER('Test Sample Data'!L848),'Test Sample Data'!L848&lt;$B$1,'Test Sample Data'!L848&gt;0),'Test Sample Data'!L848,$B$1),"")</f>
        <v/>
      </c>
      <c r="M849" s="17" t="str">
        <f>IF(SUM('Test Sample Data'!M$3:M$98)&gt;10,IF(AND(ISNUMBER('Test Sample Data'!M848),'Test Sample Data'!M848&lt;$B$1,'Test Sample Data'!M848&gt;0),'Test Sample Data'!M848,$B$1),"")</f>
        <v/>
      </c>
      <c r="N849" s="17" t="str">
        <f>'Gene Table'!E848</f>
        <v>hsa-miR-3611</v>
      </c>
      <c r="O849" s="17" t="str">
        <f>'Gene Table'!B848</f>
        <v>D06</v>
      </c>
      <c r="P849" s="17" t="str">
        <f>IF(SUM('Control Sample Data'!D$3:D$98)&gt;10,IF(AND(ISNUMBER('Control Sample Data'!D848),'Control Sample Data'!D848&lt;$B$1,'Control Sample Data'!D848&gt;0),'Control Sample Data'!D848,$B$1),"")</f>
        <v/>
      </c>
      <c r="Q849" s="17" t="str">
        <f>IF(SUM('Control Sample Data'!E$3:E$98)&gt;10,IF(AND(ISNUMBER('Control Sample Data'!E848),'Control Sample Data'!E848&lt;$B$1,'Control Sample Data'!E848&gt;0),'Control Sample Data'!E848,$B$1),"")</f>
        <v/>
      </c>
      <c r="R849" s="17" t="str">
        <f>IF(SUM('Control Sample Data'!F$3:F$98)&gt;10,IF(AND(ISNUMBER('Control Sample Data'!F848),'Control Sample Data'!F848&lt;$B$1,'Control Sample Data'!F848&gt;0),'Control Sample Data'!F848,$B$1),"")</f>
        <v/>
      </c>
      <c r="S849" s="17" t="str">
        <f>IF(SUM('Control Sample Data'!G$3:G$98)&gt;10,IF(AND(ISNUMBER('Control Sample Data'!G848),'Control Sample Data'!G848&lt;$B$1,'Control Sample Data'!G848&gt;0),'Control Sample Data'!G848,$B$1),"")</f>
        <v/>
      </c>
      <c r="T849" s="17" t="str">
        <f>IF(SUM('Control Sample Data'!H$3:H$98)&gt;10,IF(AND(ISNUMBER('Control Sample Data'!H848),'Control Sample Data'!H848&lt;$B$1,'Control Sample Data'!H848&gt;0),'Control Sample Data'!H848,$B$1),"")</f>
        <v/>
      </c>
      <c r="U849" s="17" t="str">
        <f>IF(SUM('Control Sample Data'!I$3:I$98)&gt;10,IF(AND(ISNUMBER('Control Sample Data'!I848),'Control Sample Data'!I848&lt;$B$1,'Control Sample Data'!I848&gt;0),'Control Sample Data'!I848,$B$1),"")</f>
        <v/>
      </c>
      <c r="V849" s="17" t="str">
        <f>IF(SUM('Control Sample Data'!J$3:J$98)&gt;10,IF(AND(ISNUMBER('Control Sample Data'!J848),'Control Sample Data'!J848&lt;$B$1,'Control Sample Data'!J848&gt;0),'Control Sample Data'!J848,$B$1),"")</f>
        <v/>
      </c>
      <c r="W849" s="17" t="str">
        <f>IF(SUM('Control Sample Data'!K$3:K$98)&gt;10,IF(AND(ISNUMBER('Control Sample Data'!K848),'Control Sample Data'!K848&lt;$B$1,'Control Sample Data'!K848&gt;0),'Control Sample Data'!K848,$B$1),"")</f>
        <v/>
      </c>
      <c r="X849" s="17" t="str">
        <f>IF(SUM('Control Sample Data'!L$3:L$98)&gt;10,IF(AND(ISNUMBER('Control Sample Data'!L848),'Control Sample Data'!L848&lt;$B$1,'Control Sample Data'!L848&gt;0),'Control Sample Data'!L848,$B$1),"")</f>
        <v/>
      </c>
      <c r="Y849" s="17" t="str">
        <f>IF(SUM('Control Sample Data'!M$3:M$98)&gt;10,IF(AND(ISNUMBER('Control Sample Data'!M848),'Control Sample Data'!M848&lt;$B$1,'Control Sample Data'!M848&gt;0),'Control Sample Data'!M848,$B$1),"")</f>
        <v/>
      </c>
      <c r="AT849" s="36" t="str">
        <f t="shared" si="580"/>
        <v/>
      </c>
      <c r="AU849" s="36" t="str">
        <f t="shared" si="581"/>
        <v/>
      </c>
      <c r="AV849" s="36" t="str">
        <f t="shared" si="582"/>
        <v/>
      </c>
      <c r="AW849" s="36" t="str">
        <f t="shared" si="583"/>
        <v/>
      </c>
      <c r="AX849" s="36" t="str">
        <f t="shared" si="584"/>
        <v/>
      </c>
      <c r="AY849" s="36" t="str">
        <f t="shared" si="585"/>
        <v/>
      </c>
      <c r="AZ849" s="36" t="str">
        <f t="shared" si="586"/>
        <v/>
      </c>
      <c r="BA849" s="36" t="str">
        <f t="shared" si="587"/>
        <v/>
      </c>
      <c r="BB849" s="36" t="str">
        <f t="shared" si="588"/>
        <v/>
      </c>
      <c r="BC849" s="36" t="str">
        <f t="shared" si="589"/>
        <v/>
      </c>
      <c r="BD849" s="36" t="str">
        <f t="shared" si="590"/>
        <v/>
      </c>
      <c r="BE849" s="36" t="str">
        <f t="shared" si="591"/>
        <v/>
      </c>
      <c r="BF849" s="36" t="str">
        <f t="shared" si="592"/>
        <v/>
      </c>
      <c r="BG849" s="36" t="str">
        <f t="shared" si="593"/>
        <v/>
      </c>
      <c r="BH849" s="36" t="str">
        <f t="shared" si="594"/>
        <v/>
      </c>
      <c r="BI849" s="36" t="str">
        <f t="shared" si="595"/>
        <v/>
      </c>
      <c r="BJ849" s="36" t="str">
        <f t="shared" si="596"/>
        <v/>
      </c>
      <c r="BK849" s="36" t="str">
        <f t="shared" si="597"/>
        <v/>
      </c>
      <c r="BL849" s="36" t="str">
        <f t="shared" si="598"/>
        <v/>
      </c>
      <c r="BM849" s="36" t="str">
        <f t="shared" si="599"/>
        <v/>
      </c>
      <c r="BN849" s="38" t="e">
        <f t="shared" si="558"/>
        <v>#DIV/0!</v>
      </c>
      <c r="BO849" s="38" t="e">
        <f t="shared" si="559"/>
        <v>#DIV/0!</v>
      </c>
      <c r="BP849" s="39" t="str">
        <f t="shared" si="560"/>
        <v/>
      </c>
      <c r="BQ849" s="39" t="str">
        <f t="shared" si="561"/>
        <v/>
      </c>
      <c r="BR849" s="39" t="str">
        <f t="shared" si="562"/>
        <v/>
      </c>
      <c r="BS849" s="39" t="str">
        <f t="shared" si="563"/>
        <v/>
      </c>
      <c r="BT849" s="39" t="str">
        <f t="shared" si="564"/>
        <v/>
      </c>
      <c r="BU849" s="39" t="str">
        <f t="shared" si="565"/>
        <v/>
      </c>
      <c r="BV849" s="39" t="str">
        <f t="shared" si="566"/>
        <v/>
      </c>
      <c r="BW849" s="39" t="str">
        <f t="shared" si="567"/>
        <v/>
      </c>
      <c r="BX849" s="39" t="str">
        <f t="shared" si="568"/>
        <v/>
      </c>
      <c r="BY849" s="39" t="str">
        <f t="shared" si="569"/>
        <v/>
      </c>
      <c r="BZ849" s="39" t="str">
        <f t="shared" si="570"/>
        <v/>
      </c>
      <c r="CA849" s="39" t="str">
        <f t="shared" si="571"/>
        <v/>
      </c>
      <c r="CB849" s="39" t="str">
        <f t="shared" si="572"/>
        <v/>
      </c>
      <c r="CC849" s="39" t="str">
        <f t="shared" si="573"/>
        <v/>
      </c>
      <c r="CD849" s="39" t="str">
        <f t="shared" si="574"/>
        <v/>
      </c>
      <c r="CE849" s="39" t="str">
        <f t="shared" si="575"/>
        <v/>
      </c>
      <c r="CF849" s="39" t="str">
        <f t="shared" si="576"/>
        <v/>
      </c>
      <c r="CG849" s="39" t="str">
        <f t="shared" si="577"/>
        <v/>
      </c>
      <c r="CH849" s="39" t="str">
        <f t="shared" si="578"/>
        <v/>
      </c>
      <c r="CI849" s="39" t="str">
        <f t="shared" si="579"/>
        <v/>
      </c>
    </row>
    <row r="850" spans="1:87">
      <c r="A850" s="18"/>
      <c r="B850" s="15" t="str">
        <f>'Gene Table'!E849</f>
        <v>hsa-miR-548u</v>
      </c>
      <c r="C850" s="15" t="str">
        <f>'Gene Table'!B849</f>
        <v>D07</v>
      </c>
      <c r="D850" s="16" t="str">
        <f>IF(SUM('Test Sample Data'!D$3:D$98)&gt;10,IF(AND(ISNUMBER('Test Sample Data'!D849),'Test Sample Data'!D849&lt;$B$1,'Test Sample Data'!D849&gt;0),'Test Sample Data'!D849,$B$1),"")</f>
        <v/>
      </c>
      <c r="E850" s="17" t="str">
        <f>IF(SUM('Test Sample Data'!E$3:E$98)&gt;10,IF(AND(ISNUMBER('Test Sample Data'!E849),'Test Sample Data'!E849&lt;$B$1,'Test Sample Data'!E849&gt;0),'Test Sample Data'!E849,$B$1),"")</f>
        <v/>
      </c>
      <c r="F850" s="17" t="str">
        <f>IF(SUM('Test Sample Data'!F$3:F$98)&gt;10,IF(AND(ISNUMBER('Test Sample Data'!F849),'Test Sample Data'!F849&lt;$B$1,'Test Sample Data'!F849&gt;0),'Test Sample Data'!F849,$B$1),"")</f>
        <v/>
      </c>
      <c r="G850" s="17" t="str">
        <f>IF(SUM('Test Sample Data'!G$3:G$98)&gt;10,IF(AND(ISNUMBER('Test Sample Data'!G849),'Test Sample Data'!G849&lt;$B$1,'Test Sample Data'!G849&gt;0),'Test Sample Data'!G849,$B$1),"")</f>
        <v/>
      </c>
      <c r="H850" s="17" t="str">
        <f>IF(SUM('Test Sample Data'!H$3:H$98)&gt;10,IF(AND(ISNUMBER('Test Sample Data'!H849),'Test Sample Data'!H849&lt;$B$1,'Test Sample Data'!H849&gt;0),'Test Sample Data'!H849,$B$1),"")</f>
        <v/>
      </c>
      <c r="I850" s="17" t="str">
        <f>IF(SUM('Test Sample Data'!I$3:I$98)&gt;10,IF(AND(ISNUMBER('Test Sample Data'!I849),'Test Sample Data'!I849&lt;$B$1,'Test Sample Data'!I849&gt;0),'Test Sample Data'!I849,$B$1),"")</f>
        <v/>
      </c>
      <c r="J850" s="17" t="str">
        <f>IF(SUM('Test Sample Data'!J$3:J$98)&gt;10,IF(AND(ISNUMBER('Test Sample Data'!J849),'Test Sample Data'!J849&lt;$B$1,'Test Sample Data'!J849&gt;0),'Test Sample Data'!J849,$B$1),"")</f>
        <v/>
      </c>
      <c r="K850" s="17" t="str">
        <f>IF(SUM('Test Sample Data'!K$3:K$98)&gt;10,IF(AND(ISNUMBER('Test Sample Data'!K849),'Test Sample Data'!K849&lt;$B$1,'Test Sample Data'!K849&gt;0),'Test Sample Data'!K849,$B$1),"")</f>
        <v/>
      </c>
      <c r="L850" s="17" t="str">
        <f>IF(SUM('Test Sample Data'!L$3:L$98)&gt;10,IF(AND(ISNUMBER('Test Sample Data'!L849),'Test Sample Data'!L849&lt;$B$1,'Test Sample Data'!L849&gt;0),'Test Sample Data'!L849,$B$1),"")</f>
        <v/>
      </c>
      <c r="M850" s="17" t="str">
        <f>IF(SUM('Test Sample Data'!M$3:M$98)&gt;10,IF(AND(ISNUMBER('Test Sample Data'!M849),'Test Sample Data'!M849&lt;$B$1,'Test Sample Data'!M849&gt;0),'Test Sample Data'!M849,$B$1),"")</f>
        <v/>
      </c>
      <c r="N850" s="17" t="str">
        <f>'Gene Table'!E849</f>
        <v>hsa-miR-548u</v>
      </c>
      <c r="O850" s="17" t="str">
        <f>'Gene Table'!B849</f>
        <v>D07</v>
      </c>
      <c r="P850" s="17" t="str">
        <f>IF(SUM('Control Sample Data'!D$3:D$98)&gt;10,IF(AND(ISNUMBER('Control Sample Data'!D849),'Control Sample Data'!D849&lt;$B$1,'Control Sample Data'!D849&gt;0),'Control Sample Data'!D849,$B$1),"")</f>
        <v/>
      </c>
      <c r="Q850" s="17" t="str">
        <f>IF(SUM('Control Sample Data'!E$3:E$98)&gt;10,IF(AND(ISNUMBER('Control Sample Data'!E849),'Control Sample Data'!E849&lt;$B$1,'Control Sample Data'!E849&gt;0),'Control Sample Data'!E849,$B$1),"")</f>
        <v/>
      </c>
      <c r="R850" s="17" t="str">
        <f>IF(SUM('Control Sample Data'!F$3:F$98)&gt;10,IF(AND(ISNUMBER('Control Sample Data'!F849),'Control Sample Data'!F849&lt;$B$1,'Control Sample Data'!F849&gt;0),'Control Sample Data'!F849,$B$1),"")</f>
        <v/>
      </c>
      <c r="S850" s="17" t="str">
        <f>IF(SUM('Control Sample Data'!G$3:G$98)&gt;10,IF(AND(ISNUMBER('Control Sample Data'!G849),'Control Sample Data'!G849&lt;$B$1,'Control Sample Data'!G849&gt;0),'Control Sample Data'!G849,$B$1),"")</f>
        <v/>
      </c>
      <c r="T850" s="17" t="str">
        <f>IF(SUM('Control Sample Data'!H$3:H$98)&gt;10,IF(AND(ISNUMBER('Control Sample Data'!H849),'Control Sample Data'!H849&lt;$B$1,'Control Sample Data'!H849&gt;0),'Control Sample Data'!H849,$B$1),"")</f>
        <v/>
      </c>
      <c r="U850" s="17" t="str">
        <f>IF(SUM('Control Sample Data'!I$3:I$98)&gt;10,IF(AND(ISNUMBER('Control Sample Data'!I849),'Control Sample Data'!I849&lt;$B$1,'Control Sample Data'!I849&gt;0),'Control Sample Data'!I849,$B$1),"")</f>
        <v/>
      </c>
      <c r="V850" s="17" t="str">
        <f>IF(SUM('Control Sample Data'!J$3:J$98)&gt;10,IF(AND(ISNUMBER('Control Sample Data'!J849),'Control Sample Data'!J849&lt;$B$1,'Control Sample Data'!J849&gt;0),'Control Sample Data'!J849,$B$1),"")</f>
        <v/>
      </c>
      <c r="W850" s="17" t="str">
        <f>IF(SUM('Control Sample Data'!K$3:K$98)&gt;10,IF(AND(ISNUMBER('Control Sample Data'!K849),'Control Sample Data'!K849&lt;$B$1,'Control Sample Data'!K849&gt;0),'Control Sample Data'!K849,$B$1),"")</f>
        <v/>
      </c>
      <c r="X850" s="17" t="str">
        <f>IF(SUM('Control Sample Data'!L$3:L$98)&gt;10,IF(AND(ISNUMBER('Control Sample Data'!L849),'Control Sample Data'!L849&lt;$B$1,'Control Sample Data'!L849&gt;0),'Control Sample Data'!L849,$B$1),"")</f>
        <v/>
      </c>
      <c r="Y850" s="17" t="str">
        <f>IF(SUM('Control Sample Data'!M$3:M$98)&gt;10,IF(AND(ISNUMBER('Control Sample Data'!M849),'Control Sample Data'!M849&lt;$B$1,'Control Sample Data'!M849&gt;0),'Control Sample Data'!M849,$B$1),"")</f>
        <v/>
      </c>
      <c r="AT850" s="36" t="str">
        <f t="shared" si="580"/>
        <v/>
      </c>
      <c r="AU850" s="36" t="str">
        <f t="shared" si="581"/>
        <v/>
      </c>
      <c r="AV850" s="36" t="str">
        <f t="shared" si="582"/>
        <v/>
      </c>
      <c r="AW850" s="36" t="str">
        <f t="shared" si="583"/>
        <v/>
      </c>
      <c r="AX850" s="36" t="str">
        <f t="shared" si="584"/>
        <v/>
      </c>
      <c r="AY850" s="36" t="str">
        <f t="shared" si="585"/>
        <v/>
      </c>
      <c r="AZ850" s="36" t="str">
        <f t="shared" si="586"/>
        <v/>
      </c>
      <c r="BA850" s="36" t="str">
        <f t="shared" si="587"/>
        <v/>
      </c>
      <c r="BB850" s="36" t="str">
        <f t="shared" si="588"/>
        <v/>
      </c>
      <c r="BC850" s="36" t="str">
        <f t="shared" si="589"/>
        <v/>
      </c>
      <c r="BD850" s="36" t="str">
        <f t="shared" si="590"/>
        <v/>
      </c>
      <c r="BE850" s="36" t="str">
        <f t="shared" si="591"/>
        <v/>
      </c>
      <c r="BF850" s="36" t="str">
        <f t="shared" si="592"/>
        <v/>
      </c>
      <c r="BG850" s="36" t="str">
        <f t="shared" si="593"/>
        <v/>
      </c>
      <c r="BH850" s="36" t="str">
        <f t="shared" si="594"/>
        <v/>
      </c>
      <c r="BI850" s="36" t="str">
        <f t="shared" si="595"/>
        <v/>
      </c>
      <c r="BJ850" s="36" t="str">
        <f t="shared" si="596"/>
        <v/>
      </c>
      <c r="BK850" s="36" t="str">
        <f t="shared" si="597"/>
        <v/>
      </c>
      <c r="BL850" s="36" t="str">
        <f t="shared" si="598"/>
        <v/>
      </c>
      <c r="BM850" s="36" t="str">
        <f t="shared" si="599"/>
        <v/>
      </c>
      <c r="BN850" s="38" t="e">
        <f t="shared" si="558"/>
        <v>#DIV/0!</v>
      </c>
      <c r="BO850" s="38" t="e">
        <f t="shared" si="559"/>
        <v>#DIV/0!</v>
      </c>
      <c r="BP850" s="39" t="str">
        <f t="shared" si="560"/>
        <v/>
      </c>
      <c r="BQ850" s="39" t="str">
        <f t="shared" si="561"/>
        <v/>
      </c>
      <c r="BR850" s="39" t="str">
        <f t="shared" si="562"/>
        <v/>
      </c>
      <c r="BS850" s="39" t="str">
        <f t="shared" si="563"/>
        <v/>
      </c>
      <c r="BT850" s="39" t="str">
        <f t="shared" si="564"/>
        <v/>
      </c>
      <c r="BU850" s="39" t="str">
        <f t="shared" si="565"/>
        <v/>
      </c>
      <c r="BV850" s="39" t="str">
        <f t="shared" si="566"/>
        <v/>
      </c>
      <c r="BW850" s="39" t="str">
        <f t="shared" si="567"/>
        <v/>
      </c>
      <c r="BX850" s="39" t="str">
        <f t="shared" si="568"/>
        <v/>
      </c>
      <c r="BY850" s="39" t="str">
        <f t="shared" si="569"/>
        <v/>
      </c>
      <c r="BZ850" s="39" t="str">
        <f t="shared" si="570"/>
        <v/>
      </c>
      <c r="CA850" s="39" t="str">
        <f t="shared" si="571"/>
        <v/>
      </c>
      <c r="CB850" s="39" t="str">
        <f t="shared" si="572"/>
        <v/>
      </c>
      <c r="CC850" s="39" t="str">
        <f t="shared" si="573"/>
        <v/>
      </c>
      <c r="CD850" s="39" t="str">
        <f t="shared" si="574"/>
        <v/>
      </c>
      <c r="CE850" s="39" t="str">
        <f t="shared" si="575"/>
        <v/>
      </c>
      <c r="CF850" s="39" t="str">
        <f t="shared" si="576"/>
        <v/>
      </c>
      <c r="CG850" s="39" t="str">
        <f t="shared" si="577"/>
        <v/>
      </c>
      <c r="CH850" s="39" t="str">
        <f t="shared" si="578"/>
        <v/>
      </c>
      <c r="CI850" s="39" t="str">
        <f t="shared" si="579"/>
        <v/>
      </c>
    </row>
    <row r="851" spans="1:87">
      <c r="A851" s="18"/>
      <c r="B851" s="15" t="str">
        <f>'Gene Table'!E850</f>
        <v>hsa-miR-3612</v>
      </c>
      <c r="C851" s="15" t="str">
        <f>'Gene Table'!B850</f>
        <v>D08</v>
      </c>
      <c r="D851" s="16" t="str">
        <f>IF(SUM('Test Sample Data'!D$3:D$98)&gt;10,IF(AND(ISNUMBER('Test Sample Data'!D850),'Test Sample Data'!D850&lt;$B$1,'Test Sample Data'!D850&gt;0),'Test Sample Data'!D850,$B$1),"")</f>
        <v/>
      </c>
      <c r="E851" s="17" t="str">
        <f>IF(SUM('Test Sample Data'!E$3:E$98)&gt;10,IF(AND(ISNUMBER('Test Sample Data'!E850),'Test Sample Data'!E850&lt;$B$1,'Test Sample Data'!E850&gt;0),'Test Sample Data'!E850,$B$1),"")</f>
        <v/>
      </c>
      <c r="F851" s="17" t="str">
        <f>IF(SUM('Test Sample Data'!F$3:F$98)&gt;10,IF(AND(ISNUMBER('Test Sample Data'!F850),'Test Sample Data'!F850&lt;$B$1,'Test Sample Data'!F850&gt;0),'Test Sample Data'!F850,$B$1),"")</f>
        <v/>
      </c>
      <c r="G851" s="17" t="str">
        <f>IF(SUM('Test Sample Data'!G$3:G$98)&gt;10,IF(AND(ISNUMBER('Test Sample Data'!G850),'Test Sample Data'!G850&lt;$B$1,'Test Sample Data'!G850&gt;0),'Test Sample Data'!G850,$B$1),"")</f>
        <v/>
      </c>
      <c r="H851" s="17" t="str">
        <f>IF(SUM('Test Sample Data'!H$3:H$98)&gt;10,IF(AND(ISNUMBER('Test Sample Data'!H850),'Test Sample Data'!H850&lt;$B$1,'Test Sample Data'!H850&gt;0),'Test Sample Data'!H850,$B$1),"")</f>
        <v/>
      </c>
      <c r="I851" s="17" t="str">
        <f>IF(SUM('Test Sample Data'!I$3:I$98)&gt;10,IF(AND(ISNUMBER('Test Sample Data'!I850),'Test Sample Data'!I850&lt;$B$1,'Test Sample Data'!I850&gt;0),'Test Sample Data'!I850,$B$1),"")</f>
        <v/>
      </c>
      <c r="J851" s="17" t="str">
        <f>IF(SUM('Test Sample Data'!J$3:J$98)&gt;10,IF(AND(ISNUMBER('Test Sample Data'!J850),'Test Sample Data'!J850&lt;$B$1,'Test Sample Data'!J850&gt;0),'Test Sample Data'!J850,$B$1),"")</f>
        <v/>
      </c>
      <c r="K851" s="17" t="str">
        <f>IF(SUM('Test Sample Data'!K$3:K$98)&gt;10,IF(AND(ISNUMBER('Test Sample Data'!K850),'Test Sample Data'!K850&lt;$B$1,'Test Sample Data'!K850&gt;0),'Test Sample Data'!K850,$B$1),"")</f>
        <v/>
      </c>
      <c r="L851" s="17" t="str">
        <f>IF(SUM('Test Sample Data'!L$3:L$98)&gt;10,IF(AND(ISNUMBER('Test Sample Data'!L850),'Test Sample Data'!L850&lt;$B$1,'Test Sample Data'!L850&gt;0),'Test Sample Data'!L850,$B$1),"")</f>
        <v/>
      </c>
      <c r="M851" s="17" t="str">
        <f>IF(SUM('Test Sample Data'!M$3:M$98)&gt;10,IF(AND(ISNUMBER('Test Sample Data'!M850),'Test Sample Data'!M850&lt;$B$1,'Test Sample Data'!M850&gt;0),'Test Sample Data'!M850,$B$1),"")</f>
        <v/>
      </c>
      <c r="N851" s="17" t="str">
        <f>'Gene Table'!E850</f>
        <v>hsa-miR-3612</v>
      </c>
      <c r="O851" s="17" t="str">
        <f>'Gene Table'!B850</f>
        <v>D08</v>
      </c>
      <c r="P851" s="17" t="str">
        <f>IF(SUM('Control Sample Data'!D$3:D$98)&gt;10,IF(AND(ISNUMBER('Control Sample Data'!D850),'Control Sample Data'!D850&lt;$B$1,'Control Sample Data'!D850&gt;0),'Control Sample Data'!D850,$B$1),"")</f>
        <v/>
      </c>
      <c r="Q851" s="17" t="str">
        <f>IF(SUM('Control Sample Data'!E$3:E$98)&gt;10,IF(AND(ISNUMBER('Control Sample Data'!E850),'Control Sample Data'!E850&lt;$B$1,'Control Sample Data'!E850&gt;0),'Control Sample Data'!E850,$B$1),"")</f>
        <v/>
      </c>
      <c r="R851" s="17" t="str">
        <f>IF(SUM('Control Sample Data'!F$3:F$98)&gt;10,IF(AND(ISNUMBER('Control Sample Data'!F850),'Control Sample Data'!F850&lt;$B$1,'Control Sample Data'!F850&gt;0),'Control Sample Data'!F850,$B$1),"")</f>
        <v/>
      </c>
      <c r="S851" s="17" t="str">
        <f>IF(SUM('Control Sample Data'!G$3:G$98)&gt;10,IF(AND(ISNUMBER('Control Sample Data'!G850),'Control Sample Data'!G850&lt;$B$1,'Control Sample Data'!G850&gt;0),'Control Sample Data'!G850,$B$1),"")</f>
        <v/>
      </c>
      <c r="T851" s="17" t="str">
        <f>IF(SUM('Control Sample Data'!H$3:H$98)&gt;10,IF(AND(ISNUMBER('Control Sample Data'!H850),'Control Sample Data'!H850&lt;$B$1,'Control Sample Data'!H850&gt;0),'Control Sample Data'!H850,$B$1),"")</f>
        <v/>
      </c>
      <c r="U851" s="17" t="str">
        <f>IF(SUM('Control Sample Data'!I$3:I$98)&gt;10,IF(AND(ISNUMBER('Control Sample Data'!I850),'Control Sample Data'!I850&lt;$B$1,'Control Sample Data'!I850&gt;0),'Control Sample Data'!I850,$B$1),"")</f>
        <v/>
      </c>
      <c r="V851" s="17" t="str">
        <f>IF(SUM('Control Sample Data'!J$3:J$98)&gt;10,IF(AND(ISNUMBER('Control Sample Data'!J850),'Control Sample Data'!J850&lt;$B$1,'Control Sample Data'!J850&gt;0),'Control Sample Data'!J850,$B$1),"")</f>
        <v/>
      </c>
      <c r="W851" s="17" t="str">
        <f>IF(SUM('Control Sample Data'!K$3:K$98)&gt;10,IF(AND(ISNUMBER('Control Sample Data'!K850),'Control Sample Data'!K850&lt;$B$1,'Control Sample Data'!K850&gt;0),'Control Sample Data'!K850,$B$1),"")</f>
        <v/>
      </c>
      <c r="X851" s="17" t="str">
        <f>IF(SUM('Control Sample Data'!L$3:L$98)&gt;10,IF(AND(ISNUMBER('Control Sample Data'!L850),'Control Sample Data'!L850&lt;$B$1,'Control Sample Data'!L850&gt;0),'Control Sample Data'!L850,$B$1),"")</f>
        <v/>
      </c>
      <c r="Y851" s="17" t="str">
        <f>IF(SUM('Control Sample Data'!M$3:M$98)&gt;10,IF(AND(ISNUMBER('Control Sample Data'!M850),'Control Sample Data'!M850&lt;$B$1,'Control Sample Data'!M850&gt;0),'Control Sample Data'!M850,$B$1),"")</f>
        <v/>
      </c>
      <c r="AT851" s="36" t="str">
        <f t="shared" si="580"/>
        <v/>
      </c>
      <c r="AU851" s="36" t="str">
        <f t="shared" si="581"/>
        <v/>
      </c>
      <c r="AV851" s="36" t="str">
        <f t="shared" si="582"/>
        <v/>
      </c>
      <c r="AW851" s="36" t="str">
        <f t="shared" si="583"/>
        <v/>
      </c>
      <c r="AX851" s="36" t="str">
        <f t="shared" si="584"/>
        <v/>
      </c>
      <c r="AY851" s="36" t="str">
        <f t="shared" si="585"/>
        <v/>
      </c>
      <c r="AZ851" s="36" t="str">
        <f t="shared" si="586"/>
        <v/>
      </c>
      <c r="BA851" s="36" t="str">
        <f t="shared" si="587"/>
        <v/>
      </c>
      <c r="BB851" s="36" t="str">
        <f t="shared" si="588"/>
        <v/>
      </c>
      <c r="BC851" s="36" t="str">
        <f t="shared" si="589"/>
        <v/>
      </c>
      <c r="BD851" s="36" t="str">
        <f t="shared" si="590"/>
        <v/>
      </c>
      <c r="BE851" s="36" t="str">
        <f t="shared" si="591"/>
        <v/>
      </c>
      <c r="BF851" s="36" t="str">
        <f t="shared" si="592"/>
        <v/>
      </c>
      <c r="BG851" s="36" t="str">
        <f t="shared" si="593"/>
        <v/>
      </c>
      <c r="BH851" s="36" t="str">
        <f t="shared" si="594"/>
        <v/>
      </c>
      <c r="BI851" s="36" t="str">
        <f t="shared" si="595"/>
        <v/>
      </c>
      <c r="BJ851" s="36" t="str">
        <f t="shared" si="596"/>
        <v/>
      </c>
      <c r="BK851" s="36" t="str">
        <f t="shared" si="597"/>
        <v/>
      </c>
      <c r="BL851" s="36" t="str">
        <f t="shared" si="598"/>
        <v/>
      </c>
      <c r="BM851" s="36" t="str">
        <f t="shared" si="599"/>
        <v/>
      </c>
      <c r="BN851" s="38" t="e">
        <f t="shared" si="558"/>
        <v>#DIV/0!</v>
      </c>
      <c r="BO851" s="38" t="e">
        <f t="shared" si="559"/>
        <v>#DIV/0!</v>
      </c>
      <c r="BP851" s="39" t="str">
        <f t="shared" si="560"/>
        <v/>
      </c>
      <c r="BQ851" s="39" t="str">
        <f t="shared" si="561"/>
        <v/>
      </c>
      <c r="BR851" s="39" t="str">
        <f t="shared" si="562"/>
        <v/>
      </c>
      <c r="BS851" s="39" t="str">
        <f t="shared" si="563"/>
        <v/>
      </c>
      <c r="BT851" s="39" t="str">
        <f t="shared" si="564"/>
        <v/>
      </c>
      <c r="BU851" s="39" t="str">
        <f t="shared" si="565"/>
        <v/>
      </c>
      <c r="BV851" s="39" t="str">
        <f t="shared" si="566"/>
        <v/>
      </c>
      <c r="BW851" s="39" t="str">
        <f t="shared" si="567"/>
        <v/>
      </c>
      <c r="BX851" s="39" t="str">
        <f t="shared" si="568"/>
        <v/>
      </c>
      <c r="BY851" s="39" t="str">
        <f t="shared" si="569"/>
        <v/>
      </c>
      <c r="BZ851" s="39" t="str">
        <f t="shared" si="570"/>
        <v/>
      </c>
      <c r="CA851" s="39" t="str">
        <f t="shared" si="571"/>
        <v/>
      </c>
      <c r="CB851" s="39" t="str">
        <f t="shared" si="572"/>
        <v/>
      </c>
      <c r="CC851" s="39" t="str">
        <f t="shared" si="573"/>
        <v/>
      </c>
      <c r="CD851" s="39" t="str">
        <f t="shared" si="574"/>
        <v/>
      </c>
      <c r="CE851" s="39" t="str">
        <f t="shared" si="575"/>
        <v/>
      </c>
      <c r="CF851" s="39" t="str">
        <f t="shared" si="576"/>
        <v/>
      </c>
      <c r="CG851" s="39" t="str">
        <f t="shared" si="577"/>
        <v/>
      </c>
      <c r="CH851" s="39" t="str">
        <f t="shared" si="578"/>
        <v/>
      </c>
      <c r="CI851" s="39" t="str">
        <f t="shared" si="579"/>
        <v/>
      </c>
    </row>
    <row r="852" spans="1:87">
      <c r="A852" s="18"/>
      <c r="B852" s="15" t="str">
        <f>'Gene Table'!E851</f>
        <v>hsa-miR-3146</v>
      </c>
      <c r="C852" s="15" t="str">
        <f>'Gene Table'!B851</f>
        <v>D09</v>
      </c>
      <c r="D852" s="16" t="str">
        <f>IF(SUM('Test Sample Data'!D$3:D$98)&gt;10,IF(AND(ISNUMBER('Test Sample Data'!D851),'Test Sample Data'!D851&lt;$B$1,'Test Sample Data'!D851&gt;0),'Test Sample Data'!D851,$B$1),"")</f>
        <v/>
      </c>
      <c r="E852" s="17" t="str">
        <f>IF(SUM('Test Sample Data'!E$3:E$98)&gt;10,IF(AND(ISNUMBER('Test Sample Data'!E851),'Test Sample Data'!E851&lt;$B$1,'Test Sample Data'!E851&gt;0),'Test Sample Data'!E851,$B$1),"")</f>
        <v/>
      </c>
      <c r="F852" s="17" t="str">
        <f>IF(SUM('Test Sample Data'!F$3:F$98)&gt;10,IF(AND(ISNUMBER('Test Sample Data'!F851),'Test Sample Data'!F851&lt;$B$1,'Test Sample Data'!F851&gt;0),'Test Sample Data'!F851,$B$1),"")</f>
        <v/>
      </c>
      <c r="G852" s="17" t="str">
        <f>IF(SUM('Test Sample Data'!G$3:G$98)&gt;10,IF(AND(ISNUMBER('Test Sample Data'!G851),'Test Sample Data'!G851&lt;$B$1,'Test Sample Data'!G851&gt;0),'Test Sample Data'!G851,$B$1),"")</f>
        <v/>
      </c>
      <c r="H852" s="17" t="str">
        <f>IF(SUM('Test Sample Data'!H$3:H$98)&gt;10,IF(AND(ISNUMBER('Test Sample Data'!H851),'Test Sample Data'!H851&lt;$B$1,'Test Sample Data'!H851&gt;0),'Test Sample Data'!H851,$B$1),"")</f>
        <v/>
      </c>
      <c r="I852" s="17" t="str">
        <f>IF(SUM('Test Sample Data'!I$3:I$98)&gt;10,IF(AND(ISNUMBER('Test Sample Data'!I851),'Test Sample Data'!I851&lt;$B$1,'Test Sample Data'!I851&gt;0),'Test Sample Data'!I851,$B$1),"")</f>
        <v/>
      </c>
      <c r="J852" s="17" t="str">
        <f>IF(SUM('Test Sample Data'!J$3:J$98)&gt;10,IF(AND(ISNUMBER('Test Sample Data'!J851),'Test Sample Data'!J851&lt;$B$1,'Test Sample Data'!J851&gt;0),'Test Sample Data'!J851,$B$1),"")</f>
        <v/>
      </c>
      <c r="K852" s="17" t="str">
        <f>IF(SUM('Test Sample Data'!K$3:K$98)&gt;10,IF(AND(ISNUMBER('Test Sample Data'!K851),'Test Sample Data'!K851&lt;$B$1,'Test Sample Data'!K851&gt;0),'Test Sample Data'!K851,$B$1),"")</f>
        <v/>
      </c>
      <c r="L852" s="17" t="str">
        <f>IF(SUM('Test Sample Data'!L$3:L$98)&gt;10,IF(AND(ISNUMBER('Test Sample Data'!L851),'Test Sample Data'!L851&lt;$B$1,'Test Sample Data'!L851&gt;0),'Test Sample Data'!L851,$B$1),"")</f>
        <v/>
      </c>
      <c r="M852" s="17" t="str">
        <f>IF(SUM('Test Sample Data'!M$3:M$98)&gt;10,IF(AND(ISNUMBER('Test Sample Data'!M851),'Test Sample Data'!M851&lt;$B$1,'Test Sample Data'!M851&gt;0),'Test Sample Data'!M851,$B$1),"")</f>
        <v/>
      </c>
      <c r="N852" s="17" t="str">
        <f>'Gene Table'!E851</f>
        <v>hsa-miR-3146</v>
      </c>
      <c r="O852" s="17" t="str">
        <f>'Gene Table'!B851</f>
        <v>D09</v>
      </c>
      <c r="P852" s="17" t="str">
        <f>IF(SUM('Control Sample Data'!D$3:D$98)&gt;10,IF(AND(ISNUMBER('Control Sample Data'!D851),'Control Sample Data'!D851&lt;$B$1,'Control Sample Data'!D851&gt;0),'Control Sample Data'!D851,$B$1),"")</f>
        <v/>
      </c>
      <c r="Q852" s="17" t="str">
        <f>IF(SUM('Control Sample Data'!E$3:E$98)&gt;10,IF(AND(ISNUMBER('Control Sample Data'!E851),'Control Sample Data'!E851&lt;$B$1,'Control Sample Data'!E851&gt;0),'Control Sample Data'!E851,$B$1),"")</f>
        <v/>
      </c>
      <c r="R852" s="17" t="str">
        <f>IF(SUM('Control Sample Data'!F$3:F$98)&gt;10,IF(AND(ISNUMBER('Control Sample Data'!F851),'Control Sample Data'!F851&lt;$B$1,'Control Sample Data'!F851&gt;0),'Control Sample Data'!F851,$B$1),"")</f>
        <v/>
      </c>
      <c r="S852" s="17" t="str">
        <f>IF(SUM('Control Sample Data'!G$3:G$98)&gt;10,IF(AND(ISNUMBER('Control Sample Data'!G851),'Control Sample Data'!G851&lt;$B$1,'Control Sample Data'!G851&gt;0),'Control Sample Data'!G851,$B$1),"")</f>
        <v/>
      </c>
      <c r="T852" s="17" t="str">
        <f>IF(SUM('Control Sample Data'!H$3:H$98)&gt;10,IF(AND(ISNUMBER('Control Sample Data'!H851),'Control Sample Data'!H851&lt;$B$1,'Control Sample Data'!H851&gt;0),'Control Sample Data'!H851,$B$1),"")</f>
        <v/>
      </c>
      <c r="U852" s="17" t="str">
        <f>IF(SUM('Control Sample Data'!I$3:I$98)&gt;10,IF(AND(ISNUMBER('Control Sample Data'!I851),'Control Sample Data'!I851&lt;$B$1,'Control Sample Data'!I851&gt;0),'Control Sample Data'!I851,$B$1),"")</f>
        <v/>
      </c>
      <c r="V852" s="17" t="str">
        <f>IF(SUM('Control Sample Data'!J$3:J$98)&gt;10,IF(AND(ISNUMBER('Control Sample Data'!J851),'Control Sample Data'!J851&lt;$B$1,'Control Sample Data'!J851&gt;0),'Control Sample Data'!J851,$B$1),"")</f>
        <v/>
      </c>
      <c r="W852" s="17" t="str">
        <f>IF(SUM('Control Sample Data'!K$3:K$98)&gt;10,IF(AND(ISNUMBER('Control Sample Data'!K851),'Control Sample Data'!K851&lt;$B$1,'Control Sample Data'!K851&gt;0),'Control Sample Data'!K851,$B$1),"")</f>
        <v/>
      </c>
      <c r="X852" s="17" t="str">
        <f>IF(SUM('Control Sample Data'!L$3:L$98)&gt;10,IF(AND(ISNUMBER('Control Sample Data'!L851),'Control Sample Data'!L851&lt;$B$1,'Control Sample Data'!L851&gt;0),'Control Sample Data'!L851,$B$1),"")</f>
        <v/>
      </c>
      <c r="Y852" s="17" t="str">
        <f>IF(SUM('Control Sample Data'!M$3:M$98)&gt;10,IF(AND(ISNUMBER('Control Sample Data'!M851),'Control Sample Data'!M851&lt;$B$1,'Control Sample Data'!M851&gt;0),'Control Sample Data'!M851,$B$1),"")</f>
        <v/>
      </c>
      <c r="AT852" s="36" t="str">
        <f t="shared" si="580"/>
        <v/>
      </c>
      <c r="AU852" s="36" t="str">
        <f t="shared" si="581"/>
        <v/>
      </c>
      <c r="AV852" s="36" t="str">
        <f t="shared" si="582"/>
        <v/>
      </c>
      <c r="AW852" s="36" t="str">
        <f t="shared" si="583"/>
        <v/>
      </c>
      <c r="AX852" s="36" t="str">
        <f t="shared" si="584"/>
        <v/>
      </c>
      <c r="AY852" s="36" t="str">
        <f t="shared" si="585"/>
        <v/>
      </c>
      <c r="AZ852" s="36" t="str">
        <f t="shared" si="586"/>
        <v/>
      </c>
      <c r="BA852" s="36" t="str">
        <f t="shared" si="587"/>
        <v/>
      </c>
      <c r="BB852" s="36" t="str">
        <f t="shared" si="588"/>
        <v/>
      </c>
      <c r="BC852" s="36" t="str">
        <f t="shared" si="589"/>
        <v/>
      </c>
      <c r="BD852" s="36" t="str">
        <f t="shared" si="590"/>
        <v/>
      </c>
      <c r="BE852" s="36" t="str">
        <f t="shared" si="591"/>
        <v/>
      </c>
      <c r="BF852" s="36" t="str">
        <f t="shared" si="592"/>
        <v/>
      </c>
      <c r="BG852" s="36" t="str">
        <f t="shared" si="593"/>
        <v/>
      </c>
      <c r="BH852" s="36" t="str">
        <f t="shared" si="594"/>
        <v/>
      </c>
      <c r="BI852" s="36" t="str">
        <f t="shared" si="595"/>
        <v/>
      </c>
      <c r="BJ852" s="36" t="str">
        <f t="shared" si="596"/>
        <v/>
      </c>
      <c r="BK852" s="36" t="str">
        <f t="shared" si="597"/>
        <v/>
      </c>
      <c r="BL852" s="36" t="str">
        <f t="shared" si="598"/>
        <v/>
      </c>
      <c r="BM852" s="36" t="str">
        <f t="shared" si="599"/>
        <v/>
      </c>
      <c r="BN852" s="38" t="e">
        <f t="shared" si="558"/>
        <v>#DIV/0!</v>
      </c>
      <c r="BO852" s="38" t="e">
        <f t="shared" si="559"/>
        <v>#DIV/0!</v>
      </c>
      <c r="BP852" s="39" t="str">
        <f t="shared" si="560"/>
        <v/>
      </c>
      <c r="BQ852" s="39" t="str">
        <f t="shared" si="561"/>
        <v/>
      </c>
      <c r="BR852" s="39" t="str">
        <f t="shared" si="562"/>
        <v/>
      </c>
      <c r="BS852" s="39" t="str">
        <f t="shared" si="563"/>
        <v/>
      </c>
      <c r="BT852" s="39" t="str">
        <f t="shared" si="564"/>
        <v/>
      </c>
      <c r="BU852" s="39" t="str">
        <f t="shared" si="565"/>
        <v/>
      </c>
      <c r="BV852" s="39" t="str">
        <f t="shared" si="566"/>
        <v/>
      </c>
      <c r="BW852" s="39" t="str">
        <f t="shared" si="567"/>
        <v/>
      </c>
      <c r="BX852" s="39" t="str">
        <f t="shared" si="568"/>
        <v/>
      </c>
      <c r="BY852" s="39" t="str">
        <f t="shared" si="569"/>
        <v/>
      </c>
      <c r="BZ852" s="39" t="str">
        <f t="shared" si="570"/>
        <v/>
      </c>
      <c r="CA852" s="39" t="str">
        <f t="shared" si="571"/>
        <v/>
      </c>
      <c r="CB852" s="39" t="str">
        <f t="shared" si="572"/>
        <v/>
      </c>
      <c r="CC852" s="39" t="str">
        <f t="shared" si="573"/>
        <v/>
      </c>
      <c r="CD852" s="39" t="str">
        <f t="shared" si="574"/>
        <v/>
      </c>
      <c r="CE852" s="39" t="str">
        <f t="shared" si="575"/>
        <v/>
      </c>
      <c r="CF852" s="39" t="str">
        <f t="shared" si="576"/>
        <v/>
      </c>
      <c r="CG852" s="39" t="str">
        <f t="shared" si="577"/>
        <v/>
      </c>
      <c r="CH852" s="39" t="str">
        <f t="shared" si="578"/>
        <v/>
      </c>
      <c r="CI852" s="39" t="str">
        <f t="shared" si="579"/>
        <v/>
      </c>
    </row>
    <row r="853" spans="1:87">
      <c r="A853" s="18"/>
      <c r="B853" s="15" t="str">
        <f>'Gene Table'!E852</f>
        <v>hsa-miR-3613-5p</v>
      </c>
      <c r="C853" s="15" t="str">
        <f>'Gene Table'!B852</f>
        <v>D10</v>
      </c>
      <c r="D853" s="16" t="str">
        <f>IF(SUM('Test Sample Data'!D$3:D$98)&gt;10,IF(AND(ISNUMBER('Test Sample Data'!D852),'Test Sample Data'!D852&lt;$B$1,'Test Sample Data'!D852&gt;0),'Test Sample Data'!D852,$B$1),"")</f>
        <v/>
      </c>
      <c r="E853" s="17" t="str">
        <f>IF(SUM('Test Sample Data'!E$3:E$98)&gt;10,IF(AND(ISNUMBER('Test Sample Data'!E852),'Test Sample Data'!E852&lt;$B$1,'Test Sample Data'!E852&gt;0),'Test Sample Data'!E852,$B$1),"")</f>
        <v/>
      </c>
      <c r="F853" s="17" t="str">
        <f>IF(SUM('Test Sample Data'!F$3:F$98)&gt;10,IF(AND(ISNUMBER('Test Sample Data'!F852),'Test Sample Data'!F852&lt;$B$1,'Test Sample Data'!F852&gt;0),'Test Sample Data'!F852,$B$1),"")</f>
        <v/>
      </c>
      <c r="G853" s="17" t="str">
        <f>IF(SUM('Test Sample Data'!G$3:G$98)&gt;10,IF(AND(ISNUMBER('Test Sample Data'!G852),'Test Sample Data'!G852&lt;$B$1,'Test Sample Data'!G852&gt;0),'Test Sample Data'!G852,$B$1),"")</f>
        <v/>
      </c>
      <c r="H853" s="17" t="str">
        <f>IF(SUM('Test Sample Data'!H$3:H$98)&gt;10,IF(AND(ISNUMBER('Test Sample Data'!H852),'Test Sample Data'!H852&lt;$B$1,'Test Sample Data'!H852&gt;0),'Test Sample Data'!H852,$B$1),"")</f>
        <v/>
      </c>
      <c r="I853" s="17" t="str">
        <f>IF(SUM('Test Sample Data'!I$3:I$98)&gt;10,IF(AND(ISNUMBER('Test Sample Data'!I852),'Test Sample Data'!I852&lt;$B$1,'Test Sample Data'!I852&gt;0),'Test Sample Data'!I852,$B$1),"")</f>
        <v/>
      </c>
      <c r="J853" s="17" t="str">
        <f>IF(SUM('Test Sample Data'!J$3:J$98)&gt;10,IF(AND(ISNUMBER('Test Sample Data'!J852),'Test Sample Data'!J852&lt;$B$1,'Test Sample Data'!J852&gt;0),'Test Sample Data'!J852,$B$1),"")</f>
        <v/>
      </c>
      <c r="K853" s="17" t="str">
        <f>IF(SUM('Test Sample Data'!K$3:K$98)&gt;10,IF(AND(ISNUMBER('Test Sample Data'!K852),'Test Sample Data'!K852&lt;$B$1,'Test Sample Data'!K852&gt;0),'Test Sample Data'!K852,$B$1),"")</f>
        <v/>
      </c>
      <c r="L853" s="17" t="str">
        <f>IF(SUM('Test Sample Data'!L$3:L$98)&gt;10,IF(AND(ISNUMBER('Test Sample Data'!L852),'Test Sample Data'!L852&lt;$B$1,'Test Sample Data'!L852&gt;0),'Test Sample Data'!L852,$B$1),"")</f>
        <v/>
      </c>
      <c r="M853" s="17" t="str">
        <f>IF(SUM('Test Sample Data'!M$3:M$98)&gt;10,IF(AND(ISNUMBER('Test Sample Data'!M852),'Test Sample Data'!M852&lt;$B$1,'Test Sample Data'!M852&gt;0),'Test Sample Data'!M852,$B$1),"")</f>
        <v/>
      </c>
      <c r="N853" s="17" t="str">
        <f>'Gene Table'!E852</f>
        <v>hsa-miR-3613-5p</v>
      </c>
      <c r="O853" s="17" t="str">
        <f>'Gene Table'!B852</f>
        <v>D10</v>
      </c>
      <c r="P853" s="17" t="str">
        <f>IF(SUM('Control Sample Data'!D$3:D$98)&gt;10,IF(AND(ISNUMBER('Control Sample Data'!D852),'Control Sample Data'!D852&lt;$B$1,'Control Sample Data'!D852&gt;0),'Control Sample Data'!D852,$B$1),"")</f>
        <v/>
      </c>
      <c r="Q853" s="17" t="str">
        <f>IF(SUM('Control Sample Data'!E$3:E$98)&gt;10,IF(AND(ISNUMBER('Control Sample Data'!E852),'Control Sample Data'!E852&lt;$B$1,'Control Sample Data'!E852&gt;0),'Control Sample Data'!E852,$B$1),"")</f>
        <v/>
      </c>
      <c r="R853" s="17" t="str">
        <f>IF(SUM('Control Sample Data'!F$3:F$98)&gt;10,IF(AND(ISNUMBER('Control Sample Data'!F852),'Control Sample Data'!F852&lt;$B$1,'Control Sample Data'!F852&gt;0),'Control Sample Data'!F852,$B$1),"")</f>
        <v/>
      </c>
      <c r="S853" s="17" t="str">
        <f>IF(SUM('Control Sample Data'!G$3:G$98)&gt;10,IF(AND(ISNUMBER('Control Sample Data'!G852),'Control Sample Data'!G852&lt;$B$1,'Control Sample Data'!G852&gt;0),'Control Sample Data'!G852,$B$1),"")</f>
        <v/>
      </c>
      <c r="T853" s="17" t="str">
        <f>IF(SUM('Control Sample Data'!H$3:H$98)&gt;10,IF(AND(ISNUMBER('Control Sample Data'!H852),'Control Sample Data'!H852&lt;$B$1,'Control Sample Data'!H852&gt;0),'Control Sample Data'!H852,$B$1),"")</f>
        <v/>
      </c>
      <c r="U853" s="17" t="str">
        <f>IF(SUM('Control Sample Data'!I$3:I$98)&gt;10,IF(AND(ISNUMBER('Control Sample Data'!I852),'Control Sample Data'!I852&lt;$B$1,'Control Sample Data'!I852&gt;0),'Control Sample Data'!I852,$B$1),"")</f>
        <v/>
      </c>
      <c r="V853" s="17" t="str">
        <f>IF(SUM('Control Sample Data'!J$3:J$98)&gt;10,IF(AND(ISNUMBER('Control Sample Data'!J852),'Control Sample Data'!J852&lt;$B$1,'Control Sample Data'!J852&gt;0),'Control Sample Data'!J852,$B$1),"")</f>
        <v/>
      </c>
      <c r="W853" s="17" t="str">
        <f>IF(SUM('Control Sample Data'!K$3:K$98)&gt;10,IF(AND(ISNUMBER('Control Sample Data'!K852),'Control Sample Data'!K852&lt;$B$1,'Control Sample Data'!K852&gt;0),'Control Sample Data'!K852,$B$1),"")</f>
        <v/>
      </c>
      <c r="X853" s="17" t="str">
        <f>IF(SUM('Control Sample Data'!L$3:L$98)&gt;10,IF(AND(ISNUMBER('Control Sample Data'!L852),'Control Sample Data'!L852&lt;$B$1,'Control Sample Data'!L852&gt;0),'Control Sample Data'!L852,$B$1),"")</f>
        <v/>
      </c>
      <c r="Y853" s="17" t="str">
        <f>IF(SUM('Control Sample Data'!M$3:M$98)&gt;10,IF(AND(ISNUMBER('Control Sample Data'!M852),'Control Sample Data'!M852&lt;$B$1,'Control Sample Data'!M852&gt;0),'Control Sample Data'!M852,$B$1),"")</f>
        <v/>
      </c>
      <c r="AT853" s="36" t="str">
        <f t="shared" si="580"/>
        <v/>
      </c>
      <c r="AU853" s="36" t="str">
        <f t="shared" si="581"/>
        <v/>
      </c>
      <c r="AV853" s="36" t="str">
        <f t="shared" si="582"/>
        <v/>
      </c>
      <c r="AW853" s="36" t="str">
        <f t="shared" si="583"/>
        <v/>
      </c>
      <c r="AX853" s="36" t="str">
        <f t="shared" si="584"/>
        <v/>
      </c>
      <c r="AY853" s="36" t="str">
        <f t="shared" si="585"/>
        <v/>
      </c>
      <c r="AZ853" s="36" t="str">
        <f t="shared" si="586"/>
        <v/>
      </c>
      <c r="BA853" s="36" t="str">
        <f t="shared" si="587"/>
        <v/>
      </c>
      <c r="BB853" s="36" t="str">
        <f t="shared" si="588"/>
        <v/>
      </c>
      <c r="BC853" s="36" t="str">
        <f t="shared" si="589"/>
        <v/>
      </c>
      <c r="BD853" s="36" t="str">
        <f t="shared" si="590"/>
        <v/>
      </c>
      <c r="BE853" s="36" t="str">
        <f t="shared" si="591"/>
        <v/>
      </c>
      <c r="BF853" s="36" t="str">
        <f t="shared" si="592"/>
        <v/>
      </c>
      <c r="BG853" s="36" t="str">
        <f t="shared" si="593"/>
        <v/>
      </c>
      <c r="BH853" s="36" t="str">
        <f t="shared" si="594"/>
        <v/>
      </c>
      <c r="BI853" s="36" t="str">
        <f t="shared" si="595"/>
        <v/>
      </c>
      <c r="BJ853" s="36" t="str">
        <f t="shared" si="596"/>
        <v/>
      </c>
      <c r="BK853" s="36" t="str">
        <f t="shared" si="597"/>
        <v/>
      </c>
      <c r="BL853" s="36" t="str">
        <f t="shared" si="598"/>
        <v/>
      </c>
      <c r="BM853" s="36" t="str">
        <f t="shared" si="599"/>
        <v/>
      </c>
      <c r="BN853" s="38" t="e">
        <f t="shared" si="558"/>
        <v>#DIV/0!</v>
      </c>
      <c r="BO853" s="38" t="e">
        <f t="shared" si="559"/>
        <v>#DIV/0!</v>
      </c>
      <c r="BP853" s="39" t="str">
        <f t="shared" si="560"/>
        <v/>
      </c>
      <c r="BQ853" s="39" t="str">
        <f t="shared" si="561"/>
        <v/>
      </c>
      <c r="BR853" s="39" t="str">
        <f t="shared" si="562"/>
        <v/>
      </c>
      <c r="BS853" s="39" t="str">
        <f t="shared" si="563"/>
        <v/>
      </c>
      <c r="BT853" s="39" t="str">
        <f t="shared" si="564"/>
        <v/>
      </c>
      <c r="BU853" s="39" t="str">
        <f t="shared" si="565"/>
        <v/>
      </c>
      <c r="BV853" s="39" t="str">
        <f t="shared" si="566"/>
        <v/>
      </c>
      <c r="BW853" s="39" t="str">
        <f t="shared" si="567"/>
        <v/>
      </c>
      <c r="BX853" s="39" t="str">
        <f t="shared" si="568"/>
        <v/>
      </c>
      <c r="BY853" s="39" t="str">
        <f t="shared" si="569"/>
        <v/>
      </c>
      <c r="BZ853" s="39" t="str">
        <f t="shared" si="570"/>
        <v/>
      </c>
      <c r="CA853" s="39" t="str">
        <f t="shared" si="571"/>
        <v/>
      </c>
      <c r="CB853" s="39" t="str">
        <f t="shared" si="572"/>
        <v/>
      </c>
      <c r="CC853" s="39" t="str">
        <f t="shared" si="573"/>
        <v/>
      </c>
      <c r="CD853" s="39" t="str">
        <f t="shared" si="574"/>
        <v/>
      </c>
      <c r="CE853" s="39" t="str">
        <f t="shared" si="575"/>
        <v/>
      </c>
      <c r="CF853" s="39" t="str">
        <f t="shared" si="576"/>
        <v/>
      </c>
      <c r="CG853" s="39" t="str">
        <f t="shared" si="577"/>
        <v/>
      </c>
      <c r="CH853" s="39" t="str">
        <f t="shared" si="578"/>
        <v/>
      </c>
      <c r="CI853" s="39" t="str">
        <f t="shared" si="579"/>
        <v/>
      </c>
    </row>
    <row r="854" spans="1:87">
      <c r="A854" s="18"/>
      <c r="B854" s="15" t="str">
        <f>'Gene Table'!E853</f>
        <v>hsa-miR-3147</v>
      </c>
      <c r="C854" s="15" t="str">
        <f>'Gene Table'!B853</f>
        <v>D11</v>
      </c>
      <c r="D854" s="16" t="str">
        <f>IF(SUM('Test Sample Data'!D$3:D$98)&gt;10,IF(AND(ISNUMBER('Test Sample Data'!D853),'Test Sample Data'!D853&lt;$B$1,'Test Sample Data'!D853&gt;0),'Test Sample Data'!D853,$B$1),"")</f>
        <v/>
      </c>
      <c r="E854" s="17" t="str">
        <f>IF(SUM('Test Sample Data'!E$3:E$98)&gt;10,IF(AND(ISNUMBER('Test Sample Data'!E853),'Test Sample Data'!E853&lt;$B$1,'Test Sample Data'!E853&gt;0),'Test Sample Data'!E853,$B$1),"")</f>
        <v/>
      </c>
      <c r="F854" s="17" t="str">
        <f>IF(SUM('Test Sample Data'!F$3:F$98)&gt;10,IF(AND(ISNUMBER('Test Sample Data'!F853),'Test Sample Data'!F853&lt;$B$1,'Test Sample Data'!F853&gt;0),'Test Sample Data'!F853,$B$1),"")</f>
        <v/>
      </c>
      <c r="G854" s="17" t="str">
        <f>IF(SUM('Test Sample Data'!G$3:G$98)&gt;10,IF(AND(ISNUMBER('Test Sample Data'!G853),'Test Sample Data'!G853&lt;$B$1,'Test Sample Data'!G853&gt;0),'Test Sample Data'!G853,$B$1),"")</f>
        <v/>
      </c>
      <c r="H854" s="17" t="str">
        <f>IF(SUM('Test Sample Data'!H$3:H$98)&gt;10,IF(AND(ISNUMBER('Test Sample Data'!H853),'Test Sample Data'!H853&lt;$B$1,'Test Sample Data'!H853&gt;0),'Test Sample Data'!H853,$B$1),"")</f>
        <v/>
      </c>
      <c r="I854" s="17" t="str">
        <f>IF(SUM('Test Sample Data'!I$3:I$98)&gt;10,IF(AND(ISNUMBER('Test Sample Data'!I853),'Test Sample Data'!I853&lt;$B$1,'Test Sample Data'!I853&gt;0),'Test Sample Data'!I853,$B$1),"")</f>
        <v/>
      </c>
      <c r="J854" s="17" t="str">
        <f>IF(SUM('Test Sample Data'!J$3:J$98)&gt;10,IF(AND(ISNUMBER('Test Sample Data'!J853),'Test Sample Data'!J853&lt;$B$1,'Test Sample Data'!J853&gt;0),'Test Sample Data'!J853,$B$1),"")</f>
        <v/>
      </c>
      <c r="K854" s="17" t="str">
        <f>IF(SUM('Test Sample Data'!K$3:K$98)&gt;10,IF(AND(ISNUMBER('Test Sample Data'!K853),'Test Sample Data'!K853&lt;$B$1,'Test Sample Data'!K853&gt;0),'Test Sample Data'!K853,$B$1),"")</f>
        <v/>
      </c>
      <c r="L854" s="17" t="str">
        <f>IF(SUM('Test Sample Data'!L$3:L$98)&gt;10,IF(AND(ISNUMBER('Test Sample Data'!L853),'Test Sample Data'!L853&lt;$B$1,'Test Sample Data'!L853&gt;0),'Test Sample Data'!L853,$B$1),"")</f>
        <v/>
      </c>
      <c r="M854" s="17" t="str">
        <f>IF(SUM('Test Sample Data'!M$3:M$98)&gt;10,IF(AND(ISNUMBER('Test Sample Data'!M853),'Test Sample Data'!M853&lt;$B$1,'Test Sample Data'!M853&gt;0),'Test Sample Data'!M853,$B$1),"")</f>
        <v/>
      </c>
      <c r="N854" s="17" t="str">
        <f>'Gene Table'!E853</f>
        <v>hsa-miR-3147</v>
      </c>
      <c r="O854" s="17" t="str">
        <f>'Gene Table'!B853</f>
        <v>D11</v>
      </c>
      <c r="P854" s="17" t="str">
        <f>IF(SUM('Control Sample Data'!D$3:D$98)&gt;10,IF(AND(ISNUMBER('Control Sample Data'!D853),'Control Sample Data'!D853&lt;$B$1,'Control Sample Data'!D853&gt;0),'Control Sample Data'!D853,$B$1),"")</f>
        <v/>
      </c>
      <c r="Q854" s="17" t="str">
        <f>IF(SUM('Control Sample Data'!E$3:E$98)&gt;10,IF(AND(ISNUMBER('Control Sample Data'!E853),'Control Sample Data'!E853&lt;$B$1,'Control Sample Data'!E853&gt;0),'Control Sample Data'!E853,$B$1),"")</f>
        <v/>
      </c>
      <c r="R854" s="17" t="str">
        <f>IF(SUM('Control Sample Data'!F$3:F$98)&gt;10,IF(AND(ISNUMBER('Control Sample Data'!F853),'Control Sample Data'!F853&lt;$B$1,'Control Sample Data'!F853&gt;0),'Control Sample Data'!F853,$B$1),"")</f>
        <v/>
      </c>
      <c r="S854" s="17" t="str">
        <f>IF(SUM('Control Sample Data'!G$3:G$98)&gt;10,IF(AND(ISNUMBER('Control Sample Data'!G853),'Control Sample Data'!G853&lt;$B$1,'Control Sample Data'!G853&gt;0),'Control Sample Data'!G853,$B$1),"")</f>
        <v/>
      </c>
      <c r="T854" s="17" t="str">
        <f>IF(SUM('Control Sample Data'!H$3:H$98)&gt;10,IF(AND(ISNUMBER('Control Sample Data'!H853),'Control Sample Data'!H853&lt;$B$1,'Control Sample Data'!H853&gt;0),'Control Sample Data'!H853,$B$1),"")</f>
        <v/>
      </c>
      <c r="U854" s="17" t="str">
        <f>IF(SUM('Control Sample Data'!I$3:I$98)&gt;10,IF(AND(ISNUMBER('Control Sample Data'!I853),'Control Sample Data'!I853&lt;$B$1,'Control Sample Data'!I853&gt;0),'Control Sample Data'!I853,$B$1),"")</f>
        <v/>
      </c>
      <c r="V854" s="17" t="str">
        <f>IF(SUM('Control Sample Data'!J$3:J$98)&gt;10,IF(AND(ISNUMBER('Control Sample Data'!J853),'Control Sample Data'!J853&lt;$B$1,'Control Sample Data'!J853&gt;0),'Control Sample Data'!J853,$B$1),"")</f>
        <v/>
      </c>
      <c r="W854" s="17" t="str">
        <f>IF(SUM('Control Sample Data'!K$3:K$98)&gt;10,IF(AND(ISNUMBER('Control Sample Data'!K853),'Control Sample Data'!K853&lt;$B$1,'Control Sample Data'!K853&gt;0),'Control Sample Data'!K853,$B$1),"")</f>
        <v/>
      </c>
      <c r="X854" s="17" t="str">
        <f>IF(SUM('Control Sample Data'!L$3:L$98)&gt;10,IF(AND(ISNUMBER('Control Sample Data'!L853),'Control Sample Data'!L853&lt;$B$1,'Control Sample Data'!L853&gt;0),'Control Sample Data'!L853,$B$1),"")</f>
        <v/>
      </c>
      <c r="Y854" s="17" t="str">
        <f>IF(SUM('Control Sample Data'!M$3:M$98)&gt;10,IF(AND(ISNUMBER('Control Sample Data'!M853),'Control Sample Data'!M853&lt;$B$1,'Control Sample Data'!M853&gt;0),'Control Sample Data'!M853,$B$1),"")</f>
        <v/>
      </c>
      <c r="AT854" s="36" t="str">
        <f t="shared" si="580"/>
        <v/>
      </c>
      <c r="AU854" s="36" t="str">
        <f t="shared" si="581"/>
        <v/>
      </c>
      <c r="AV854" s="36" t="str">
        <f t="shared" si="582"/>
        <v/>
      </c>
      <c r="AW854" s="36" t="str">
        <f t="shared" si="583"/>
        <v/>
      </c>
      <c r="AX854" s="36" t="str">
        <f t="shared" si="584"/>
        <v/>
      </c>
      <c r="AY854" s="36" t="str">
        <f t="shared" si="585"/>
        <v/>
      </c>
      <c r="AZ854" s="36" t="str">
        <f t="shared" si="586"/>
        <v/>
      </c>
      <c r="BA854" s="36" t="str">
        <f t="shared" si="587"/>
        <v/>
      </c>
      <c r="BB854" s="36" t="str">
        <f t="shared" si="588"/>
        <v/>
      </c>
      <c r="BC854" s="36" t="str">
        <f t="shared" si="589"/>
        <v/>
      </c>
      <c r="BD854" s="36" t="str">
        <f t="shared" si="590"/>
        <v/>
      </c>
      <c r="BE854" s="36" t="str">
        <f t="shared" si="591"/>
        <v/>
      </c>
      <c r="BF854" s="36" t="str">
        <f t="shared" si="592"/>
        <v/>
      </c>
      <c r="BG854" s="36" t="str">
        <f t="shared" si="593"/>
        <v/>
      </c>
      <c r="BH854" s="36" t="str">
        <f t="shared" si="594"/>
        <v/>
      </c>
      <c r="BI854" s="36" t="str">
        <f t="shared" si="595"/>
        <v/>
      </c>
      <c r="BJ854" s="36" t="str">
        <f t="shared" si="596"/>
        <v/>
      </c>
      <c r="BK854" s="36" t="str">
        <f t="shared" si="597"/>
        <v/>
      </c>
      <c r="BL854" s="36" t="str">
        <f t="shared" si="598"/>
        <v/>
      </c>
      <c r="BM854" s="36" t="str">
        <f t="shared" si="599"/>
        <v/>
      </c>
      <c r="BN854" s="38" t="e">
        <f t="shared" si="558"/>
        <v>#DIV/0!</v>
      </c>
      <c r="BO854" s="38" t="e">
        <f t="shared" si="559"/>
        <v>#DIV/0!</v>
      </c>
      <c r="BP854" s="39" t="str">
        <f t="shared" si="560"/>
        <v/>
      </c>
      <c r="BQ854" s="39" t="str">
        <f t="shared" si="561"/>
        <v/>
      </c>
      <c r="BR854" s="39" t="str">
        <f t="shared" si="562"/>
        <v/>
      </c>
      <c r="BS854" s="39" t="str">
        <f t="shared" si="563"/>
        <v/>
      </c>
      <c r="BT854" s="39" t="str">
        <f t="shared" si="564"/>
        <v/>
      </c>
      <c r="BU854" s="39" t="str">
        <f t="shared" si="565"/>
        <v/>
      </c>
      <c r="BV854" s="39" t="str">
        <f t="shared" si="566"/>
        <v/>
      </c>
      <c r="BW854" s="39" t="str">
        <f t="shared" si="567"/>
        <v/>
      </c>
      <c r="BX854" s="39" t="str">
        <f t="shared" si="568"/>
        <v/>
      </c>
      <c r="BY854" s="39" t="str">
        <f t="shared" si="569"/>
        <v/>
      </c>
      <c r="BZ854" s="39" t="str">
        <f t="shared" si="570"/>
        <v/>
      </c>
      <c r="CA854" s="39" t="str">
        <f t="shared" si="571"/>
        <v/>
      </c>
      <c r="CB854" s="39" t="str">
        <f t="shared" si="572"/>
        <v/>
      </c>
      <c r="CC854" s="39" t="str">
        <f t="shared" si="573"/>
        <v/>
      </c>
      <c r="CD854" s="39" t="str">
        <f t="shared" si="574"/>
        <v/>
      </c>
      <c r="CE854" s="39" t="str">
        <f t="shared" si="575"/>
        <v/>
      </c>
      <c r="CF854" s="39" t="str">
        <f t="shared" si="576"/>
        <v/>
      </c>
      <c r="CG854" s="39" t="str">
        <f t="shared" si="577"/>
        <v/>
      </c>
      <c r="CH854" s="39" t="str">
        <f t="shared" si="578"/>
        <v/>
      </c>
      <c r="CI854" s="39" t="str">
        <f t="shared" si="579"/>
        <v/>
      </c>
    </row>
    <row r="855" spans="1:87">
      <c r="A855" s="18"/>
      <c r="B855" s="15" t="str">
        <f>'Gene Table'!E854</f>
        <v>hsa-miR-3613-3p</v>
      </c>
      <c r="C855" s="15" t="str">
        <f>'Gene Table'!B854</f>
        <v>D12</v>
      </c>
      <c r="D855" s="16" t="str">
        <f>IF(SUM('Test Sample Data'!D$3:D$98)&gt;10,IF(AND(ISNUMBER('Test Sample Data'!D854),'Test Sample Data'!D854&lt;$B$1,'Test Sample Data'!D854&gt;0),'Test Sample Data'!D854,$B$1),"")</f>
        <v/>
      </c>
      <c r="E855" s="17" t="str">
        <f>IF(SUM('Test Sample Data'!E$3:E$98)&gt;10,IF(AND(ISNUMBER('Test Sample Data'!E854),'Test Sample Data'!E854&lt;$B$1,'Test Sample Data'!E854&gt;0),'Test Sample Data'!E854,$B$1),"")</f>
        <v/>
      </c>
      <c r="F855" s="17" t="str">
        <f>IF(SUM('Test Sample Data'!F$3:F$98)&gt;10,IF(AND(ISNUMBER('Test Sample Data'!F854),'Test Sample Data'!F854&lt;$B$1,'Test Sample Data'!F854&gt;0),'Test Sample Data'!F854,$B$1),"")</f>
        <v/>
      </c>
      <c r="G855" s="17" t="str">
        <f>IF(SUM('Test Sample Data'!G$3:G$98)&gt;10,IF(AND(ISNUMBER('Test Sample Data'!G854),'Test Sample Data'!G854&lt;$B$1,'Test Sample Data'!G854&gt;0),'Test Sample Data'!G854,$B$1),"")</f>
        <v/>
      </c>
      <c r="H855" s="17" t="str">
        <f>IF(SUM('Test Sample Data'!H$3:H$98)&gt;10,IF(AND(ISNUMBER('Test Sample Data'!H854),'Test Sample Data'!H854&lt;$B$1,'Test Sample Data'!H854&gt;0),'Test Sample Data'!H854,$B$1),"")</f>
        <v/>
      </c>
      <c r="I855" s="17" t="str">
        <f>IF(SUM('Test Sample Data'!I$3:I$98)&gt;10,IF(AND(ISNUMBER('Test Sample Data'!I854),'Test Sample Data'!I854&lt;$B$1,'Test Sample Data'!I854&gt;0),'Test Sample Data'!I854,$B$1),"")</f>
        <v/>
      </c>
      <c r="J855" s="17" t="str">
        <f>IF(SUM('Test Sample Data'!J$3:J$98)&gt;10,IF(AND(ISNUMBER('Test Sample Data'!J854),'Test Sample Data'!J854&lt;$B$1,'Test Sample Data'!J854&gt;0),'Test Sample Data'!J854,$B$1),"")</f>
        <v/>
      </c>
      <c r="K855" s="17" t="str">
        <f>IF(SUM('Test Sample Data'!K$3:K$98)&gt;10,IF(AND(ISNUMBER('Test Sample Data'!K854),'Test Sample Data'!K854&lt;$B$1,'Test Sample Data'!K854&gt;0),'Test Sample Data'!K854,$B$1),"")</f>
        <v/>
      </c>
      <c r="L855" s="17" t="str">
        <f>IF(SUM('Test Sample Data'!L$3:L$98)&gt;10,IF(AND(ISNUMBER('Test Sample Data'!L854),'Test Sample Data'!L854&lt;$B$1,'Test Sample Data'!L854&gt;0),'Test Sample Data'!L854,$B$1),"")</f>
        <v/>
      </c>
      <c r="M855" s="17" t="str">
        <f>IF(SUM('Test Sample Data'!M$3:M$98)&gt;10,IF(AND(ISNUMBER('Test Sample Data'!M854),'Test Sample Data'!M854&lt;$B$1,'Test Sample Data'!M854&gt;0),'Test Sample Data'!M854,$B$1),"")</f>
        <v/>
      </c>
      <c r="N855" s="17" t="str">
        <f>'Gene Table'!E854</f>
        <v>hsa-miR-3613-3p</v>
      </c>
      <c r="O855" s="17" t="str">
        <f>'Gene Table'!B854</f>
        <v>D12</v>
      </c>
      <c r="P855" s="17" t="str">
        <f>IF(SUM('Control Sample Data'!D$3:D$98)&gt;10,IF(AND(ISNUMBER('Control Sample Data'!D854),'Control Sample Data'!D854&lt;$B$1,'Control Sample Data'!D854&gt;0),'Control Sample Data'!D854,$B$1),"")</f>
        <v/>
      </c>
      <c r="Q855" s="17" t="str">
        <f>IF(SUM('Control Sample Data'!E$3:E$98)&gt;10,IF(AND(ISNUMBER('Control Sample Data'!E854),'Control Sample Data'!E854&lt;$B$1,'Control Sample Data'!E854&gt;0),'Control Sample Data'!E854,$B$1),"")</f>
        <v/>
      </c>
      <c r="R855" s="17" t="str">
        <f>IF(SUM('Control Sample Data'!F$3:F$98)&gt;10,IF(AND(ISNUMBER('Control Sample Data'!F854),'Control Sample Data'!F854&lt;$B$1,'Control Sample Data'!F854&gt;0),'Control Sample Data'!F854,$B$1),"")</f>
        <v/>
      </c>
      <c r="S855" s="17" t="str">
        <f>IF(SUM('Control Sample Data'!G$3:G$98)&gt;10,IF(AND(ISNUMBER('Control Sample Data'!G854),'Control Sample Data'!G854&lt;$B$1,'Control Sample Data'!G854&gt;0),'Control Sample Data'!G854,$B$1),"")</f>
        <v/>
      </c>
      <c r="T855" s="17" t="str">
        <f>IF(SUM('Control Sample Data'!H$3:H$98)&gt;10,IF(AND(ISNUMBER('Control Sample Data'!H854),'Control Sample Data'!H854&lt;$B$1,'Control Sample Data'!H854&gt;0),'Control Sample Data'!H854,$B$1),"")</f>
        <v/>
      </c>
      <c r="U855" s="17" t="str">
        <f>IF(SUM('Control Sample Data'!I$3:I$98)&gt;10,IF(AND(ISNUMBER('Control Sample Data'!I854),'Control Sample Data'!I854&lt;$B$1,'Control Sample Data'!I854&gt;0),'Control Sample Data'!I854,$B$1),"")</f>
        <v/>
      </c>
      <c r="V855" s="17" t="str">
        <f>IF(SUM('Control Sample Data'!J$3:J$98)&gt;10,IF(AND(ISNUMBER('Control Sample Data'!J854),'Control Sample Data'!J854&lt;$B$1,'Control Sample Data'!J854&gt;0),'Control Sample Data'!J854,$B$1),"")</f>
        <v/>
      </c>
      <c r="W855" s="17" t="str">
        <f>IF(SUM('Control Sample Data'!K$3:K$98)&gt;10,IF(AND(ISNUMBER('Control Sample Data'!K854),'Control Sample Data'!K854&lt;$B$1,'Control Sample Data'!K854&gt;0),'Control Sample Data'!K854,$B$1),"")</f>
        <v/>
      </c>
      <c r="X855" s="17" t="str">
        <f>IF(SUM('Control Sample Data'!L$3:L$98)&gt;10,IF(AND(ISNUMBER('Control Sample Data'!L854),'Control Sample Data'!L854&lt;$B$1,'Control Sample Data'!L854&gt;0),'Control Sample Data'!L854,$B$1),"")</f>
        <v/>
      </c>
      <c r="Y855" s="17" t="str">
        <f>IF(SUM('Control Sample Data'!M$3:M$98)&gt;10,IF(AND(ISNUMBER('Control Sample Data'!M854),'Control Sample Data'!M854&lt;$B$1,'Control Sample Data'!M854&gt;0),'Control Sample Data'!M854,$B$1),"")</f>
        <v/>
      </c>
      <c r="AT855" s="36" t="str">
        <f t="shared" si="580"/>
        <v/>
      </c>
      <c r="AU855" s="36" t="str">
        <f t="shared" si="581"/>
        <v/>
      </c>
      <c r="AV855" s="36" t="str">
        <f t="shared" si="582"/>
        <v/>
      </c>
      <c r="AW855" s="36" t="str">
        <f t="shared" si="583"/>
        <v/>
      </c>
      <c r="AX855" s="36" t="str">
        <f t="shared" si="584"/>
        <v/>
      </c>
      <c r="AY855" s="36" t="str">
        <f t="shared" si="585"/>
        <v/>
      </c>
      <c r="AZ855" s="36" t="str">
        <f t="shared" si="586"/>
        <v/>
      </c>
      <c r="BA855" s="36" t="str">
        <f t="shared" si="587"/>
        <v/>
      </c>
      <c r="BB855" s="36" t="str">
        <f t="shared" si="588"/>
        <v/>
      </c>
      <c r="BC855" s="36" t="str">
        <f t="shared" si="589"/>
        <v/>
      </c>
      <c r="BD855" s="36" t="str">
        <f t="shared" si="590"/>
        <v/>
      </c>
      <c r="BE855" s="36" t="str">
        <f t="shared" si="591"/>
        <v/>
      </c>
      <c r="BF855" s="36" t="str">
        <f t="shared" si="592"/>
        <v/>
      </c>
      <c r="BG855" s="36" t="str">
        <f t="shared" si="593"/>
        <v/>
      </c>
      <c r="BH855" s="36" t="str">
        <f t="shared" si="594"/>
        <v/>
      </c>
      <c r="BI855" s="36" t="str">
        <f t="shared" si="595"/>
        <v/>
      </c>
      <c r="BJ855" s="36" t="str">
        <f t="shared" si="596"/>
        <v/>
      </c>
      <c r="BK855" s="36" t="str">
        <f t="shared" si="597"/>
        <v/>
      </c>
      <c r="BL855" s="36" t="str">
        <f t="shared" si="598"/>
        <v/>
      </c>
      <c r="BM855" s="36" t="str">
        <f t="shared" si="599"/>
        <v/>
      </c>
      <c r="BN855" s="38" t="e">
        <f t="shared" si="558"/>
        <v>#DIV/0!</v>
      </c>
      <c r="BO855" s="38" t="e">
        <f t="shared" si="559"/>
        <v>#DIV/0!</v>
      </c>
      <c r="BP855" s="39" t="str">
        <f t="shared" si="560"/>
        <v/>
      </c>
      <c r="BQ855" s="39" t="str">
        <f t="shared" si="561"/>
        <v/>
      </c>
      <c r="BR855" s="39" t="str">
        <f t="shared" si="562"/>
        <v/>
      </c>
      <c r="BS855" s="39" t="str">
        <f t="shared" si="563"/>
        <v/>
      </c>
      <c r="BT855" s="39" t="str">
        <f t="shared" si="564"/>
        <v/>
      </c>
      <c r="BU855" s="39" t="str">
        <f t="shared" si="565"/>
        <v/>
      </c>
      <c r="BV855" s="39" t="str">
        <f t="shared" si="566"/>
        <v/>
      </c>
      <c r="BW855" s="39" t="str">
        <f t="shared" si="567"/>
        <v/>
      </c>
      <c r="BX855" s="39" t="str">
        <f t="shared" si="568"/>
        <v/>
      </c>
      <c r="BY855" s="39" t="str">
        <f t="shared" si="569"/>
        <v/>
      </c>
      <c r="BZ855" s="39" t="str">
        <f t="shared" si="570"/>
        <v/>
      </c>
      <c r="CA855" s="39" t="str">
        <f t="shared" si="571"/>
        <v/>
      </c>
      <c r="CB855" s="39" t="str">
        <f t="shared" si="572"/>
        <v/>
      </c>
      <c r="CC855" s="39" t="str">
        <f t="shared" si="573"/>
        <v/>
      </c>
      <c r="CD855" s="39" t="str">
        <f t="shared" si="574"/>
        <v/>
      </c>
      <c r="CE855" s="39" t="str">
        <f t="shared" si="575"/>
        <v/>
      </c>
      <c r="CF855" s="39" t="str">
        <f t="shared" si="576"/>
        <v/>
      </c>
      <c r="CG855" s="39" t="str">
        <f t="shared" si="577"/>
        <v/>
      </c>
      <c r="CH855" s="39" t="str">
        <f t="shared" si="578"/>
        <v/>
      </c>
      <c r="CI855" s="39" t="str">
        <f t="shared" si="579"/>
        <v/>
      </c>
    </row>
    <row r="856" spans="1:87">
      <c r="A856" s="18"/>
      <c r="B856" s="15" t="str">
        <f>'Gene Table'!E855</f>
        <v>hsa-miR-3148</v>
      </c>
      <c r="C856" s="15" t="str">
        <f>'Gene Table'!B855</f>
        <v>D13</v>
      </c>
      <c r="D856" s="16" t="str">
        <f>IF(SUM('Test Sample Data'!D$3:D$98)&gt;10,IF(AND(ISNUMBER('Test Sample Data'!D855),'Test Sample Data'!D855&lt;$B$1,'Test Sample Data'!D855&gt;0),'Test Sample Data'!D855,$B$1),"")</f>
        <v/>
      </c>
      <c r="E856" s="17" t="str">
        <f>IF(SUM('Test Sample Data'!E$3:E$98)&gt;10,IF(AND(ISNUMBER('Test Sample Data'!E855),'Test Sample Data'!E855&lt;$B$1,'Test Sample Data'!E855&gt;0),'Test Sample Data'!E855,$B$1),"")</f>
        <v/>
      </c>
      <c r="F856" s="17" t="str">
        <f>IF(SUM('Test Sample Data'!F$3:F$98)&gt;10,IF(AND(ISNUMBER('Test Sample Data'!F855),'Test Sample Data'!F855&lt;$B$1,'Test Sample Data'!F855&gt;0),'Test Sample Data'!F855,$B$1),"")</f>
        <v/>
      </c>
      <c r="G856" s="17" t="str">
        <f>IF(SUM('Test Sample Data'!G$3:G$98)&gt;10,IF(AND(ISNUMBER('Test Sample Data'!G855),'Test Sample Data'!G855&lt;$B$1,'Test Sample Data'!G855&gt;0),'Test Sample Data'!G855,$B$1),"")</f>
        <v/>
      </c>
      <c r="H856" s="17" t="str">
        <f>IF(SUM('Test Sample Data'!H$3:H$98)&gt;10,IF(AND(ISNUMBER('Test Sample Data'!H855),'Test Sample Data'!H855&lt;$B$1,'Test Sample Data'!H855&gt;0),'Test Sample Data'!H855,$B$1),"")</f>
        <v/>
      </c>
      <c r="I856" s="17" t="str">
        <f>IF(SUM('Test Sample Data'!I$3:I$98)&gt;10,IF(AND(ISNUMBER('Test Sample Data'!I855),'Test Sample Data'!I855&lt;$B$1,'Test Sample Data'!I855&gt;0),'Test Sample Data'!I855,$B$1),"")</f>
        <v/>
      </c>
      <c r="J856" s="17" t="str">
        <f>IF(SUM('Test Sample Data'!J$3:J$98)&gt;10,IF(AND(ISNUMBER('Test Sample Data'!J855),'Test Sample Data'!J855&lt;$B$1,'Test Sample Data'!J855&gt;0),'Test Sample Data'!J855,$B$1),"")</f>
        <v/>
      </c>
      <c r="K856" s="17" t="str">
        <f>IF(SUM('Test Sample Data'!K$3:K$98)&gt;10,IF(AND(ISNUMBER('Test Sample Data'!K855),'Test Sample Data'!K855&lt;$B$1,'Test Sample Data'!K855&gt;0),'Test Sample Data'!K855,$B$1),"")</f>
        <v/>
      </c>
      <c r="L856" s="17" t="str">
        <f>IF(SUM('Test Sample Data'!L$3:L$98)&gt;10,IF(AND(ISNUMBER('Test Sample Data'!L855),'Test Sample Data'!L855&lt;$B$1,'Test Sample Data'!L855&gt;0),'Test Sample Data'!L855,$B$1),"")</f>
        <v/>
      </c>
      <c r="M856" s="17" t="str">
        <f>IF(SUM('Test Sample Data'!M$3:M$98)&gt;10,IF(AND(ISNUMBER('Test Sample Data'!M855),'Test Sample Data'!M855&lt;$B$1,'Test Sample Data'!M855&gt;0),'Test Sample Data'!M855,$B$1),"")</f>
        <v/>
      </c>
      <c r="N856" s="17" t="str">
        <f>'Gene Table'!E855</f>
        <v>hsa-miR-3148</v>
      </c>
      <c r="O856" s="17" t="str">
        <f>'Gene Table'!B855</f>
        <v>D13</v>
      </c>
      <c r="P856" s="17" t="str">
        <f>IF(SUM('Control Sample Data'!D$3:D$98)&gt;10,IF(AND(ISNUMBER('Control Sample Data'!D855),'Control Sample Data'!D855&lt;$B$1,'Control Sample Data'!D855&gt;0),'Control Sample Data'!D855,$B$1),"")</f>
        <v/>
      </c>
      <c r="Q856" s="17" t="str">
        <f>IF(SUM('Control Sample Data'!E$3:E$98)&gt;10,IF(AND(ISNUMBER('Control Sample Data'!E855),'Control Sample Data'!E855&lt;$B$1,'Control Sample Data'!E855&gt;0),'Control Sample Data'!E855,$B$1),"")</f>
        <v/>
      </c>
      <c r="R856" s="17" t="str">
        <f>IF(SUM('Control Sample Data'!F$3:F$98)&gt;10,IF(AND(ISNUMBER('Control Sample Data'!F855),'Control Sample Data'!F855&lt;$B$1,'Control Sample Data'!F855&gt;0),'Control Sample Data'!F855,$B$1),"")</f>
        <v/>
      </c>
      <c r="S856" s="17" t="str">
        <f>IF(SUM('Control Sample Data'!G$3:G$98)&gt;10,IF(AND(ISNUMBER('Control Sample Data'!G855),'Control Sample Data'!G855&lt;$B$1,'Control Sample Data'!G855&gt;0),'Control Sample Data'!G855,$B$1),"")</f>
        <v/>
      </c>
      <c r="T856" s="17" t="str">
        <f>IF(SUM('Control Sample Data'!H$3:H$98)&gt;10,IF(AND(ISNUMBER('Control Sample Data'!H855),'Control Sample Data'!H855&lt;$B$1,'Control Sample Data'!H855&gt;0),'Control Sample Data'!H855,$B$1),"")</f>
        <v/>
      </c>
      <c r="U856" s="17" t="str">
        <f>IF(SUM('Control Sample Data'!I$3:I$98)&gt;10,IF(AND(ISNUMBER('Control Sample Data'!I855),'Control Sample Data'!I855&lt;$B$1,'Control Sample Data'!I855&gt;0),'Control Sample Data'!I855,$B$1),"")</f>
        <v/>
      </c>
      <c r="V856" s="17" t="str">
        <f>IF(SUM('Control Sample Data'!J$3:J$98)&gt;10,IF(AND(ISNUMBER('Control Sample Data'!J855),'Control Sample Data'!J855&lt;$B$1,'Control Sample Data'!J855&gt;0),'Control Sample Data'!J855,$B$1),"")</f>
        <v/>
      </c>
      <c r="W856" s="17" t="str">
        <f>IF(SUM('Control Sample Data'!K$3:K$98)&gt;10,IF(AND(ISNUMBER('Control Sample Data'!K855),'Control Sample Data'!K855&lt;$B$1,'Control Sample Data'!K855&gt;0),'Control Sample Data'!K855,$B$1),"")</f>
        <v/>
      </c>
      <c r="X856" s="17" t="str">
        <f>IF(SUM('Control Sample Data'!L$3:L$98)&gt;10,IF(AND(ISNUMBER('Control Sample Data'!L855),'Control Sample Data'!L855&lt;$B$1,'Control Sample Data'!L855&gt;0),'Control Sample Data'!L855,$B$1),"")</f>
        <v/>
      </c>
      <c r="Y856" s="17" t="str">
        <f>IF(SUM('Control Sample Data'!M$3:M$98)&gt;10,IF(AND(ISNUMBER('Control Sample Data'!M855),'Control Sample Data'!M855&lt;$B$1,'Control Sample Data'!M855&gt;0),'Control Sample Data'!M855,$B$1),"")</f>
        <v/>
      </c>
      <c r="AT856" s="36" t="str">
        <f t="shared" si="580"/>
        <v/>
      </c>
      <c r="AU856" s="36" t="str">
        <f t="shared" si="581"/>
        <v/>
      </c>
      <c r="AV856" s="36" t="str">
        <f t="shared" si="582"/>
        <v/>
      </c>
      <c r="AW856" s="36" t="str">
        <f t="shared" si="583"/>
        <v/>
      </c>
      <c r="AX856" s="36" t="str">
        <f t="shared" si="584"/>
        <v/>
      </c>
      <c r="AY856" s="36" t="str">
        <f t="shared" si="585"/>
        <v/>
      </c>
      <c r="AZ856" s="36" t="str">
        <f t="shared" si="586"/>
        <v/>
      </c>
      <c r="BA856" s="36" t="str">
        <f t="shared" si="587"/>
        <v/>
      </c>
      <c r="BB856" s="36" t="str">
        <f t="shared" si="588"/>
        <v/>
      </c>
      <c r="BC856" s="36" t="str">
        <f t="shared" si="589"/>
        <v/>
      </c>
      <c r="BD856" s="36" t="str">
        <f t="shared" si="590"/>
        <v/>
      </c>
      <c r="BE856" s="36" t="str">
        <f t="shared" si="591"/>
        <v/>
      </c>
      <c r="BF856" s="36" t="str">
        <f t="shared" si="592"/>
        <v/>
      </c>
      <c r="BG856" s="36" t="str">
        <f t="shared" si="593"/>
        <v/>
      </c>
      <c r="BH856" s="36" t="str">
        <f t="shared" si="594"/>
        <v/>
      </c>
      <c r="BI856" s="36" t="str">
        <f t="shared" si="595"/>
        <v/>
      </c>
      <c r="BJ856" s="36" t="str">
        <f t="shared" si="596"/>
        <v/>
      </c>
      <c r="BK856" s="36" t="str">
        <f t="shared" si="597"/>
        <v/>
      </c>
      <c r="BL856" s="36" t="str">
        <f t="shared" si="598"/>
        <v/>
      </c>
      <c r="BM856" s="36" t="str">
        <f t="shared" si="599"/>
        <v/>
      </c>
      <c r="BN856" s="38" t="e">
        <f t="shared" si="558"/>
        <v>#DIV/0!</v>
      </c>
      <c r="BO856" s="38" t="e">
        <f t="shared" si="559"/>
        <v>#DIV/0!</v>
      </c>
      <c r="BP856" s="39" t="str">
        <f t="shared" si="560"/>
        <v/>
      </c>
      <c r="BQ856" s="39" t="str">
        <f t="shared" si="561"/>
        <v/>
      </c>
      <c r="BR856" s="39" t="str">
        <f t="shared" si="562"/>
        <v/>
      </c>
      <c r="BS856" s="39" t="str">
        <f t="shared" si="563"/>
        <v/>
      </c>
      <c r="BT856" s="39" t="str">
        <f t="shared" si="564"/>
        <v/>
      </c>
      <c r="BU856" s="39" t="str">
        <f t="shared" si="565"/>
        <v/>
      </c>
      <c r="BV856" s="39" t="str">
        <f t="shared" si="566"/>
        <v/>
      </c>
      <c r="BW856" s="39" t="str">
        <f t="shared" si="567"/>
        <v/>
      </c>
      <c r="BX856" s="39" t="str">
        <f t="shared" si="568"/>
        <v/>
      </c>
      <c r="BY856" s="39" t="str">
        <f t="shared" si="569"/>
        <v/>
      </c>
      <c r="BZ856" s="39" t="str">
        <f t="shared" si="570"/>
        <v/>
      </c>
      <c r="CA856" s="39" t="str">
        <f t="shared" si="571"/>
        <v/>
      </c>
      <c r="CB856" s="39" t="str">
        <f t="shared" si="572"/>
        <v/>
      </c>
      <c r="CC856" s="39" t="str">
        <f t="shared" si="573"/>
        <v/>
      </c>
      <c r="CD856" s="39" t="str">
        <f t="shared" si="574"/>
        <v/>
      </c>
      <c r="CE856" s="39" t="str">
        <f t="shared" si="575"/>
        <v/>
      </c>
      <c r="CF856" s="39" t="str">
        <f t="shared" si="576"/>
        <v/>
      </c>
      <c r="CG856" s="39" t="str">
        <f t="shared" si="577"/>
        <v/>
      </c>
      <c r="CH856" s="39" t="str">
        <f t="shared" si="578"/>
        <v/>
      </c>
      <c r="CI856" s="39" t="str">
        <f t="shared" si="579"/>
        <v/>
      </c>
    </row>
    <row r="857" spans="1:87">
      <c r="A857" s="18"/>
      <c r="B857" s="15" t="str">
        <f>'Gene Table'!E856</f>
        <v>hsa-miR-3614-3p</v>
      </c>
      <c r="C857" s="15" t="str">
        <f>'Gene Table'!B856</f>
        <v>D14</v>
      </c>
      <c r="D857" s="16" t="str">
        <f>IF(SUM('Test Sample Data'!D$3:D$98)&gt;10,IF(AND(ISNUMBER('Test Sample Data'!D856),'Test Sample Data'!D856&lt;$B$1,'Test Sample Data'!D856&gt;0),'Test Sample Data'!D856,$B$1),"")</f>
        <v/>
      </c>
      <c r="E857" s="17" t="str">
        <f>IF(SUM('Test Sample Data'!E$3:E$98)&gt;10,IF(AND(ISNUMBER('Test Sample Data'!E856),'Test Sample Data'!E856&lt;$B$1,'Test Sample Data'!E856&gt;0),'Test Sample Data'!E856,$B$1),"")</f>
        <v/>
      </c>
      <c r="F857" s="17" t="str">
        <f>IF(SUM('Test Sample Data'!F$3:F$98)&gt;10,IF(AND(ISNUMBER('Test Sample Data'!F856),'Test Sample Data'!F856&lt;$B$1,'Test Sample Data'!F856&gt;0),'Test Sample Data'!F856,$B$1),"")</f>
        <v/>
      </c>
      <c r="G857" s="17" t="str">
        <f>IF(SUM('Test Sample Data'!G$3:G$98)&gt;10,IF(AND(ISNUMBER('Test Sample Data'!G856),'Test Sample Data'!G856&lt;$B$1,'Test Sample Data'!G856&gt;0),'Test Sample Data'!G856,$B$1),"")</f>
        <v/>
      </c>
      <c r="H857" s="17" t="str">
        <f>IF(SUM('Test Sample Data'!H$3:H$98)&gt;10,IF(AND(ISNUMBER('Test Sample Data'!H856),'Test Sample Data'!H856&lt;$B$1,'Test Sample Data'!H856&gt;0),'Test Sample Data'!H856,$B$1),"")</f>
        <v/>
      </c>
      <c r="I857" s="17" t="str">
        <f>IF(SUM('Test Sample Data'!I$3:I$98)&gt;10,IF(AND(ISNUMBER('Test Sample Data'!I856),'Test Sample Data'!I856&lt;$B$1,'Test Sample Data'!I856&gt;0),'Test Sample Data'!I856,$B$1),"")</f>
        <v/>
      </c>
      <c r="J857" s="17" t="str">
        <f>IF(SUM('Test Sample Data'!J$3:J$98)&gt;10,IF(AND(ISNUMBER('Test Sample Data'!J856),'Test Sample Data'!J856&lt;$B$1,'Test Sample Data'!J856&gt;0),'Test Sample Data'!J856,$B$1),"")</f>
        <v/>
      </c>
      <c r="K857" s="17" t="str">
        <f>IF(SUM('Test Sample Data'!K$3:K$98)&gt;10,IF(AND(ISNUMBER('Test Sample Data'!K856),'Test Sample Data'!K856&lt;$B$1,'Test Sample Data'!K856&gt;0),'Test Sample Data'!K856,$B$1),"")</f>
        <v/>
      </c>
      <c r="L857" s="17" t="str">
        <f>IF(SUM('Test Sample Data'!L$3:L$98)&gt;10,IF(AND(ISNUMBER('Test Sample Data'!L856),'Test Sample Data'!L856&lt;$B$1,'Test Sample Data'!L856&gt;0),'Test Sample Data'!L856,$B$1),"")</f>
        <v/>
      </c>
      <c r="M857" s="17" t="str">
        <f>IF(SUM('Test Sample Data'!M$3:M$98)&gt;10,IF(AND(ISNUMBER('Test Sample Data'!M856),'Test Sample Data'!M856&lt;$B$1,'Test Sample Data'!M856&gt;0),'Test Sample Data'!M856,$B$1),"")</f>
        <v/>
      </c>
      <c r="N857" s="17" t="str">
        <f>'Gene Table'!E856</f>
        <v>hsa-miR-3614-3p</v>
      </c>
      <c r="O857" s="17" t="str">
        <f>'Gene Table'!B856</f>
        <v>D14</v>
      </c>
      <c r="P857" s="17" t="str">
        <f>IF(SUM('Control Sample Data'!D$3:D$98)&gt;10,IF(AND(ISNUMBER('Control Sample Data'!D856),'Control Sample Data'!D856&lt;$B$1,'Control Sample Data'!D856&gt;0),'Control Sample Data'!D856,$B$1),"")</f>
        <v/>
      </c>
      <c r="Q857" s="17" t="str">
        <f>IF(SUM('Control Sample Data'!E$3:E$98)&gt;10,IF(AND(ISNUMBER('Control Sample Data'!E856),'Control Sample Data'!E856&lt;$B$1,'Control Sample Data'!E856&gt;0),'Control Sample Data'!E856,$B$1),"")</f>
        <v/>
      </c>
      <c r="R857" s="17" t="str">
        <f>IF(SUM('Control Sample Data'!F$3:F$98)&gt;10,IF(AND(ISNUMBER('Control Sample Data'!F856),'Control Sample Data'!F856&lt;$B$1,'Control Sample Data'!F856&gt;0),'Control Sample Data'!F856,$B$1),"")</f>
        <v/>
      </c>
      <c r="S857" s="17" t="str">
        <f>IF(SUM('Control Sample Data'!G$3:G$98)&gt;10,IF(AND(ISNUMBER('Control Sample Data'!G856),'Control Sample Data'!G856&lt;$B$1,'Control Sample Data'!G856&gt;0),'Control Sample Data'!G856,$B$1),"")</f>
        <v/>
      </c>
      <c r="T857" s="17" t="str">
        <f>IF(SUM('Control Sample Data'!H$3:H$98)&gt;10,IF(AND(ISNUMBER('Control Sample Data'!H856),'Control Sample Data'!H856&lt;$B$1,'Control Sample Data'!H856&gt;0),'Control Sample Data'!H856,$B$1),"")</f>
        <v/>
      </c>
      <c r="U857" s="17" t="str">
        <f>IF(SUM('Control Sample Data'!I$3:I$98)&gt;10,IF(AND(ISNUMBER('Control Sample Data'!I856),'Control Sample Data'!I856&lt;$B$1,'Control Sample Data'!I856&gt;0),'Control Sample Data'!I856,$B$1),"")</f>
        <v/>
      </c>
      <c r="V857" s="17" t="str">
        <f>IF(SUM('Control Sample Data'!J$3:J$98)&gt;10,IF(AND(ISNUMBER('Control Sample Data'!J856),'Control Sample Data'!J856&lt;$B$1,'Control Sample Data'!J856&gt;0),'Control Sample Data'!J856,$B$1),"")</f>
        <v/>
      </c>
      <c r="W857" s="17" t="str">
        <f>IF(SUM('Control Sample Data'!K$3:K$98)&gt;10,IF(AND(ISNUMBER('Control Sample Data'!K856),'Control Sample Data'!K856&lt;$B$1,'Control Sample Data'!K856&gt;0),'Control Sample Data'!K856,$B$1),"")</f>
        <v/>
      </c>
      <c r="X857" s="17" t="str">
        <f>IF(SUM('Control Sample Data'!L$3:L$98)&gt;10,IF(AND(ISNUMBER('Control Sample Data'!L856),'Control Sample Data'!L856&lt;$B$1,'Control Sample Data'!L856&gt;0),'Control Sample Data'!L856,$B$1),"")</f>
        <v/>
      </c>
      <c r="Y857" s="17" t="str">
        <f>IF(SUM('Control Sample Data'!M$3:M$98)&gt;10,IF(AND(ISNUMBER('Control Sample Data'!M856),'Control Sample Data'!M856&lt;$B$1,'Control Sample Data'!M856&gt;0),'Control Sample Data'!M856,$B$1),"")</f>
        <v/>
      </c>
      <c r="AT857" s="36" t="str">
        <f t="shared" si="580"/>
        <v/>
      </c>
      <c r="AU857" s="36" t="str">
        <f t="shared" si="581"/>
        <v/>
      </c>
      <c r="AV857" s="36" t="str">
        <f t="shared" si="582"/>
        <v/>
      </c>
      <c r="AW857" s="36" t="str">
        <f t="shared" si="583"/>
        <v/>
      </c>
      <c r="AX857" s="36" t="str">
        <f t="shared" si="584"/>
        <v/>
      </c>
      <c r="AY857" s="36" t="str">
        <f t="shared" si="585"/>
        <v/>
      </c>
      <c r="AZ857" s="36" t="str">
        <f t="shared" si="586"/>
        <v/>
      </c>
      <c r="BA857" s="36" t="str">
        <f t="shared" si="587"/>
        <v/>
      </c>
      <c r="BB857" s="36" t="str">
        <f t="shared" si="588"/>
        <v/>
      </c>
      <c r="BC857" s="36" t="str">
        <f t="shared" si="589"/>
        <v/>
      </c>
      <c r="BD857" s="36" t="str">
        <f t="shared" si="590"/>
        <v/>
      </c>
      <c r="BE857" s="36" t="str">
        <f t="shared" si="591"/>
        <v/>
      </c>
      <c r="BF857" s="36" t="str">
        <f t="shared" si="592"/>
        <v/>
      </c>
      <c r="BG857" s="36" t="str">
        <f t="shared" si="593"/>
        <v/>
      </c>
      <c r="BH857" s="36" t="str">
        <f t="shared" si="594"/>
        <v/>
      </c>
      <c r="BI857" s="36" t="str">
        <f t="shared" si="595"/>
        <v/>
      </c>
      <c r="BJ857" s="36" t="str">
        <f t="shared" si="596"/>
        <v/>
      </c>
      <c r="BK857" s="36" t="str">
        <f t="shared" si="597"/>
        <v/>
      </c>
      <c r="BL857" s="36" t="str">
        <f t="shared" si="598"/>
        <v/>
      </c>
      <c r="BM857" s="36" t="str">
        <f t="shared" si="599"/>
        <v/>
      </c>
      <c r="BN857" s="38" t="e">
        <f t="shared" si="558"/>
        <v>#DIV/0!</v>
      </c>
      <c r="BO857" s="38" t="e">
        <f t="shared" si="559"/>
        <v>#DIV/0!</v>
      </c>
      <c r="BP857" s="39" t="str">
        <f t="shared" si="560"/>
        <v/>
      </c>
      <c r="BQ857" s="39" t="str">
        <f t="shared" si="561"/>
        <v/>
      </c>
      <c r="BR857" s="39" t="str">
        <f t="shared" si="562"/>
        <v/>
      </c>
      <c r="BS857" s="39" t="str">
        <f t="shared" si="563"/>
        <v/>
      </c>
      <c r="BT857" s="39" t="str">
        <f t="shared" si="564"/>
        <v/>
      </c>
      <c r="BU857" s="39" t="str">
        <f t="shared" si="565"/>
        <v/>
      </c>
      <c r="BV857" s="39" t="str">
        <f t="shared" si="566"/>
        <v/>
      </c>
      <c r="BW857" s="39" t="str">
        <f t="shared" si="567"/>
        <v/>
      </c>
      <c r="BX857" s="39" t="str">
        <f t="shared" si="568"/>
        <v/>
      </c>
      <c r="BY857" s="39" t="str">
        <f t="shared" si="569"/>
        <v/>
      </c>
      <c r="BZ857" s="39" t="str">
        <f t="shared" si="570"/>
        <v/>
      </c>
      <c r="CA857" s="39" t="str">
        <f t="shared" si="571"/>
        <v/>
      </c>
      <c r="CB857" s="39" t="str">
        <f t="shared" si="572"/>
        <v/>
      </c>
      <c r="CC857" s="39" t="str">
        <f t="shared" si="573"/>
        <v/>
      </c>
      <c r="CD857" s="39" t="str">
        <f t="shared" si="574"/>
        <v/>
      </c>
      <c r="CE857" s="39" t="str">
        <f t="shared" si="575"/>
        <v/>
      </c>
      <c r="CF857" s="39" t="str">
        <f t="shared" si="576"/>
        <v/>
      </c>
      <c r="CG857" s="39" t="str">
        <f t="shared" si="577"/>
        <v/>
      </c>
      <c r="CH857" s="39" t="str">
        <f t="shared" si="578"/>
        <v/>
      </c>
      <c r="CI857" s="39" t="str">
        <f t="shared" si="579"/>
        <v/>
      </c>
    </row>
    <row r="858" spans="1:87">
      <c r="A858" s="18"/>
      <c r="B858" s="15" t="str">
        <f>'Gene Table'!E857</f>
        <v>hsa-miR-3149</v>
      </c>
      <c r="C858" s="15" t="str">
        <f>'Gene Table'!B857</f>
        <v>D15</v>
      </c>
      <c r="D858" s="16" t="str">
        <f>IF(SUM('Test Sample Data'!D$3:D$98)&gt;10,IF(AND(ISNUMBER('Test Sample Data'!D857),'Test Sample Data'!D857&lt;$B$1,'Test Sample Data'!D857&gt;0),'Test Sample Data'!D857,$B$1),"")</f>
        <v/>
      </c>
      <c r="E858" s="17" t="str">
        <f>IF(SUM('Test Sample Data'!E$3:E$98)&gt;10,IF(AND(ISNUMBER('Test Sample Data'!E857),'Test Sample Data'!E857&lt;$B$1,'Test Sample Data'!E857&gt;0),'Test Sample Data'!E857,$B$1),"")</f>
        <v/>
      </c>
      <c r="F858" s="17" t="str">
        <f>IF(SUM('Test Sample Data'!F$3:F$98)&gt;10,IF(AND(ISNUMBER('Test Sample Data'!F857),'Test Sample Data'!F857&lt;$B$1,'Test Sample Data'!F857&gt;0),'Test Sample Data'!F857,$B$1),"")</f>
        <v/>
      </c>
      <c r="G858" s="17" t="str">
        <f>IF(SUM('Test Sample Data'!G$3:G$98)&gt;10,IF(AND(ISNUMBER('Test Sample Data'!G857),'Test Sample Data'!G857&lt;$B$1,'Test Sample Data'!G857&gt;0),'Test Sample Data'!G857,$B$1),"")</f>
        <v/>
      </c>
      <c r="H858" s="17" t="str">
        <f>IF(SUM('Test Sample Data'!H$3:H$98)&gt;10,IF(AND(ISNUMBER('Test Sample Data'!H857),'Test Sample Data'!H857&lt;$B$1,'Test Sample Data'!H857&gt;0),'Test Sample Data'!H857,$B$1),"")</f>
        <v/>
      </c>
      <c r="I858" s="17" t="str">
        <f>IF(SUM('Test Sample Data'!I$3:I$98)&gt;10,IF(AND(ISNUMBER('Test Sample Data'!I857),'Test Sample Data'!I857&lt;$B$1,'Test Sample Data'!I857&gt;0),'Test Sample Data'!I857,$B$1),"")</f>
        <v/>
      </c>
      <c r="J858" s="17" t="str">
        <f>IF(SUM('Test Sample Data'!J$3:J$98)&gt;10,IF(AND(ISNUMBER('Test Sample Data'!J857),'Test Sample Data'!J857&lt;$B$1,'Test Sample Data'!J857&gt;0),'Test Sample Data'!J857,$B$1),"")</f>
        <v/>
      </c>
      <c r="K858" s="17" t="str">
        <f>IF(SUM('Test Sample Data'!K$3:K$98)&gt;10,IF(AND(ISNUMBER('Test Sample Data'!K857),'Test Sample Data'!K857&lt;$B$1,'Test Sample Data'!K857&gt;0),'Test Sample Data'!K857,$B$1),"")</f>
        <v/>
      </c>
      <c r="L858" s="17" t="str">
        <f>IF(SUM('Test Sample Data'!L$3:L$98)&gt;10,IF(AND(ISNUMBER('Test Sample Data'!L857),'Test Sample Data'!L857&lt;$B$1,'Test Sample Data'!L857&gt;0),'Test Sample Data'!L857,$B$1),"")</f>
        <v/>
      </c>
      <c r="M858" s="17" t="str">
        <f>IF(SUM('Test Sample Data'!M$3:M$98)&gt;10,IF(AND(ISNUMBER('Test Sample Data'!M857),'Test Sample Data'!M857&lt;$B$1,'Test Sample Data'!M857&gt;0),'Test Sample Data'!M857,$B$1),"")</f>
        <v/>
      </c>
      <c r="N858" s="17" t="str">
        <f>'Gene Table'!E857</f>
        <v>hsa-miR-3149</v>
      </c>
      <c r="O858" s="17" t="str">
        <f>'Gene Table'!B857</f>
        <v>D15</v>
      </c>
      <c r="P858" s="17" t="str">
        <f>IF(SUM('Control Sample Data'!D$3:D$98)&gt;10,IF(AND(ISNUMBER('Control Sample Data'!D857),'Control Sample Data'!D857&lt;$B$1,'Control Sample Data'!D857&gt;0),'Control Sample Data'!D857,$B$1),"")</f>
        <v/>
      </c>
      <c r="Q858" s="17" t="str">
        <f>IF(SUM('Control Sample Data'!E$3:E$98)&gt;10,IF(AND(ISNUMBER('Control Sample Data'!E857),'Control Sample Data'!E857&lt;$B$1,'Control Sample Data'!E857&gt;0),'Control Sample Data'!E857,$B$1),"")</f>
        <v/>
      </c>
      <c r="R858" s="17" t="str">
        <f>IF(SUM('Control Sample Data'!F$3:F$98)&gt;10,IF(AND(ISNUMBER('Control Sample Data'!F857),'Control Sample Data'!F857&lt;$B$1,'Control Sample Data'!F857&gt;0),'Control Sample Data'!F857,$B$1),"")</f>
        <v/>
      </c>
      <c r="S858" s="17" t="str">
        <f>IF(SUM('Control Sample Data'!G$3:G$98)&gt;10,IF(AND(ISNUMBER('Control Sample Data'!G857),'Control Sample Data'!G857&lt;$B$1,'Control Sample Data'!G857&gt;0),'Control Sample Data'!G857,$B$1),"")</f>
        <v/>
      </c>
      <c r="T858" s="17" t="str">
        <f>IF(SUM('Control Sample Data'!H$3:H$98)&gt;10,IF(AND(ISNUMBER('Control Sample Data'!H857),'Control Sample Data'!H857&lt;$B$1,'Control Sample Data'!H857&gt;0),'Control Sample Data'!H857,$B$1),"")</f>
        <v/>
      </c>
      <c r="U858" s="17" t="str">
        <f>IF(SUM('Control Sample Data'!I$3:I$98)&gt;10,IF(AND(ISNUMBER('Control Sample Data'!I857),'Control Sample Data'!I857&lt;$B$1,'Control Sample Data'!I857&gt;0),'Control Sample Data'!I857,$B$1),"")</f>
        <v/>
      </c>
      <c r="V858" s="17" t="str">
        <f>IF(SUM('Control Sample Data'!J$3:J$98)&gt;10,IF(AND(ISNUMBER('Control Sample Data'!J857),'Control Sample Data'!J857&lt;$B$1,'Control Sample Data'!J857&gt;0),'Control Sample Data'!J857,$B$1),"")</f>
        <v/>
      </c>
      <c r="W858" s="17" t="str">
        <f>IF(SUM('Control Sample Data'!K$3:K$98)&gt;10,IF(AND(ISNUMBER('Control Sample Data'!K857),'Control Sample Data'!K857&lt;$B$1,'Control Sample Data'!K857&gt;0),'Control Sample Data'!K857,$B$1),"")</f>
        <v/>
      </c>
      <c r="X858" s="17" t="str">
        <f>IF(SUM('Control Sample Data'!L$3:L$98)&gt;10,IF(AND(ISNUMBER('Control Sample Data'!L857),'Control Sample Data'!L857&lt;$B$1,'Control Sample Data'!L857&gt;0),'Control Sample Data'!L857,$B$1),"")</f>
        <v/>
      </c>
      <c r="Y858" s="17" t="str">
        <f>IF(SUM('Control Sample Data'!M$3:M$98)&gt;10,IF(AND(ISNUMBER('Control Sample Data'!M857),'Control Sample Data'!M857&lt;$B$1,'Control Sample Data'!M857&gt;0),'Control Sample Data'!M857,$B$1),"")</f>
        <v/>
      </c>
      <c r="AT858" s="36" t="str">
        <f t="shared" si="580"/>
        <v/>
      </c>
      <c r="AU858" s="36" t="str">
        <f t="shared" si="581"/>
        <v/>
      </c>
      <c r="AV858" s="36" t="str">
        <f t="shared" si="582"/>
        <v/>
      </c>
      <c r="AW858" s="36" t="str">
        <f t="shared" si="583"/>
        <v/>
      </c>
      <c r="AX858" s="36" t="str">
        <f t="shared" si="584"/>
        <v/>
      </c>
      <c r="AY858" s="36" t="str">
        <f t="shared" si="585"/>
        <v/>
      </c>
      <c r="AZ858" s="36" t="str">
        <f t="shared" si="586"/>
        <v/>
      </c>
      <c r="BA858" s="36" t="str">
        <f t="shared" si="587"/>
        <v/>
      </c>
      <c r="BB858" s="36" t="str">
        <f t="shared" si="588"/>
        <v/>
      </c>
      <c r="BC858" s="36" t="str">
        <f t="shared" si="589"/>
        <v/>
      </c>
      <c r="BD858" s="36" t="str">
        <f t="shared" si="590"/>
        <v/>
      </c>
      <c r="BE858" s="36" t="str">
        <f t="shared" si="591"/>
        <v/>
      </c>
      <c r="BF858" s="36" t="str">
        <f t="shared" si="592"/>
        <v/>
      </c>
      <c r="BG858" s="36" t="str">
        <f t="shared" si="593"/>
        <v/>
      </c>
      <c r="BH858" s="36" t="str">
        <f t="shared" si="594"/>
        <v/>
      </c>
      <c r="BI858" s="36" t="str">
        <f t="shared" si="595"/>
        <v/>
      </c>
      <c r="BJ858" s="36" t="str">
        <f t="shared" si="596"/>
        <v/>
      </c>
      <c r="BK858" s="36" t="str">
        <f t="shared" si="597"/>
        <v/>
      </c>
      <c r="BL858" s="36" t="str">
        <f t="shared" si="598"/>
        <v/>
      </c>
      <c r="BM858" s="36" t="str">
        <f t="shared" si="599"/>
        <v/>
      </c>
      <c r="BN858" s="38" t="e">
        <f t="shared" si="558"/>
        <v>#DIV/0!</v>
      </c>
      <c r="BO858" s="38" t="e">
        <f t="shared" si="559"/>
        <v>#DIV/0!</v>
      </c>
      <c r="BP858" s="39" t="str">
        <f t="shared" si="560"/>
        <v/>
      </c>
      <c r="BQ858" s="39" t="str">
        <f t="shared" si="561"/>
        <v/>
      </c>
      <c r="BR858" s="39" t="str">
        <f t="shared" si="562"/>
        <v/>
      </c>
      <c r="BS858" s="39" t="str">
        <f t="shared" si="563"/>
        <v/>
      </c>
      <c r="BT858" s="39" t="str">
        <f t="shared" si="564"/>
        <v/>
      </c>
      <c r="BU858" s="39" t="str">
        <f t="shared" si="565"/>
        <v/>
      </c>
      <c r="BV858" s="39" t="str">
        <f t="shared" si="566"/>
        <v/>
      </c>
      <c r="BW858" s="39" t="str">
        <f t="shared" si="567"/>
        <v/>
      </c>
      <c r="BX858" s="39" t="str">
        <f t="shared" si="568"/>
        <v/>
      </c>
      <c r="BY858" s="39" t="str">
        <f t="shared" si="569"/>
        <v/>
      </c>
      <c r="BZ858" s="39" t="str">
        <f t="shared" si="570"/>
        <v/>
      </c>
      <c r="CA858" s="39" t="str">
        <f t="shared" si="571"/>
        <v/>
      </c>
      <c r="CB858" s="39" t="str">
        <f t="shared" si="572"/>
        <v/>
      </c>
      <c r="CC858" s="39" t="str">
        <f t="shared" si="573"/>
        <v/>
      </c>
      <c r="CD858" s="39" t="str">
        <f t="shared" si="574"/>
        <v/>
      </c>
      <c r="CE858" s="39" t="str">
        <f t="shared" si="575"/>
        <v/>
      </c>
      <c r="CF858" s="39" t="str">
        <f t="shared" si="576"/>
        <v/>
      </c>
      <c r="CG858" s="39" t="str">
        <f t="shared" si="577"/>
        <v/>
      </c>
      <c r="CH858" s="39" t="str">
        <f t="shared" si="578"/>
        <v/>
      </c>
      <c r="CI858" s="39" t="str">
        <f t="shared" si="579"/>
        <v/>
      </c>
    </row>
    <row r="859" spans="1:87">
      <c r="A859" s="18"/>
      <c r="B859" s="15" t="str">
        <f>'Gene Table'!E858</f>
        <v>hsa-miR-3615</v>
      </c>
      <c r="C859" s="15" t="str">
        <f>'Gene Table'!B858</f>
        <v>D16</v>
      </c>
      <c r="D859" s="16" t="str">
        <f>IF(SUM('Test Sample Data'!D$3:D$98)&gt;10,IF(AND(ISNUMBER('Test Sample Data'!D858),'Test Sample Data'!D858&lt;$B$1,'Test Sample Data'!D858&gt;0),'Test Sample Data'!D858,$B$1),"")</f>
        <v/>
      </c>
      <c r="E859" s="17" t="str">
        <f>IF(SUM('Test Sample Data'!E$3:E$98)&gt;10,IF(AND(ISNUMBER('Test Sample Data'!E858),'Test Sample Data'!E858&lt;$B$1,'Test Sample Data'!E858&gt;0),'Test Sample Data'!E858,$B$1),"")</f>
        <v/>
      </c>
      <c r="F859" s="17" t="str">
        <f>IF(SUM('Test Sample Data'!F$3:F$98)&gt;10,IF(AND(ISNUMBER('Test Sample Data'!F858),'Test Sample Data'!F858&lt;$B$1,'Test Sample Data'!F858&gt;0),'Test Sample Data'!F858,$B$1),"")</f>
        <v/>
      </c>
      <c r="G859" s="17" t="str">
        <f>IF(SUM('Test Sample Data'!G$3:G$98)&gt;10,IF(AND(ISNUMBER('Test Sample Data'!G858),'Test Sample Data'!G858&lt;$B$1,'Test Sample Data'!G858&gt;0),'Test Sample Data'!G858,$B$1),"")</f>
        <v/>
      </c>
      <c r="H859" s="17" t="str">
        <f>IF(SUM('Test Sample Data'!H$3:H$98)&gt;10,IF(AND(ISNUMBER('Test Sample Data'!H858),'Test Sample Data'!H858&lt;$B$1,'Test Sample Data'!H858&gt;0),'Test Sample Data'!H858,$B$1),"")</f>
        <v/>
      </c>
      <c r="I859" s="17" t="str">
        <f>IF(SUM('Test Sample Data'!I$3:I$98)&gt;10,IF(AND(ISNUMBER('Test Sample Data'!I858),'Test Sample Data'!I858&lt;$B$1,'Test Sample Data'!I858&gt;0),'Test Sample Data'!I858,$B$1),"")</f>
        <v/>
      </c>
      <c r="J859" s="17" t="str">
        <f>IF(SUM('Test Sample Data'!J$3:J$98)&gt;10,IF(AND(ISNUMBER('Test Sample Data'!J858),'Test Sample Data'!J858&lt;$B$1,'Test Sample Data'!J858&gt;0),'Test Sample Data'!J858,$B$1),"")</f>
        <v/>
      </c>
      <c r="K859" s="17" t="str">
        <f>IF(SUM('Test Sample Data'!K$3:K$98)&gt;10,IF(AND(ISNUMBER('Test Sample Data'!K858),'Test Sample Data'!K858&lt;$B$1,'Test Sample Data'!K858&gt;0),'Test Sample Data'!K858,$B$1),"")</f>
        <v/>
      </c>
      <c r="L859" s="17" t="str">
        <f>IF(SUM('Test Sample Data'!L$3:L$98)&gt;10,IF(AND(ISNUMBER('Test Sample Data'!L858),'Test Sample Data'!L858&lt;$B$1,'Test Sample Data'!L858&gt;0),'Test Sample Data'!L858,$B$1),"")</f>
        <v/>
      </c>
      <c r="M859" s="17" t="str">
        <f>IF(SUM('Test Sample Data'!M$3:M$98)&gt;10,IF(AND(ISNUMBER('Test Sample Data'!M858),'Test Sample Data'!M858&lt;$B$1,'Test Sample Data'!M858&gt;0),'Test Sample Data'!M858,$B$1),"")</f>
        <v/>
      </c>
      <c r="N859" s="17" t="str">
        <f>'Gene Table'!E858</f>
        <v>hsa-miR-3615</v>
      </c>
      <c r="O859" s="17" t="str">
        <f>'Gene Table'!B858</f>
        <v>D16</v>
      </c>
      <c r="P859" s="17" t="str">
        <f>IF(SUM('Control Sample Data'!D$3:D$98)&gt;10,IF(AND(ISNUMBER('Control Sample Data'!D858),'Control Sample Data'!D858&lt;$B$1,'Control Sample Data'!D858&gt;0),'Control Sample Data'!D858,$B$1),"")</f>
        <v/>
      </c>
      <c r="Q859" s="17" t="str">
        <f>IF(SUM('Control Sample Data'!E$3:E$98)&gt;10,IF(AND(ISNUMBER('Control Sample Data'!E858),'Control Sample Data'!E858&lt;$B$1,'Control Sample Data'!E858&gt;0),'Control Sample Data'!E858,$B$1),"")</f>
        <v/>
      </c>
      <c r="R859" s="17" t="str">
        <f>IF(SUM('Control Sample Data'!F$3:F$98)&gt;10,IF(AND(ISNUMBER('Control Sample Data'!F858),'Control Sample Data'!F858&lt;$B$1,'Control Sample Data'!F858&gt;0),'Control Sample Data'!F858,$B$1),"")</f>
        <v/>
      </c>
      <c r="S859" s="17" t="str">
        <f>IF(SUM('Control Sample Data'!G$3:G$98)&gt;10,IF(AND(ISNUMBER('Control Sample Data'!G858),'Control Sample Data'!G858&lt;$B$1,'Control Sample Data'!G858&gt;0),'Control Sample Data'!G858,$B$1),"")</f>
        <v/>
      </c>
      <c r="T859" s="17" t="str">
        <f>IF(SUM('Control Sample Data'!H$3:H$98)&gt;10,IF(AND(ISNUMBER('Control Sample Data'!H858),'Control Sample Data'!H858&lt;$B$1,'Control Sample Data'!H858&gt;0),'Control Sample Data'!H858,$B$1),"")</f>
        <v/>
      </c>
      <c r="U859" s="17" t="str">
        <f>IF(SUM('Control Sample Data'!I$3:I$98)&gt;10,IF(AND(ISNUMBER('Control Sample Data'!I858),'Control Sample Data'!I858&lt;$B$1,'Control Sample Data'!I858&gt;0),'Control Sample Data'!I858,$B$1),"")</f>
        <v/>
      </c>
      <c r="V859" s="17" t="str">
        <f>IF(SUM('Control Sample Data'!J$3:J$98)&gt;10,IF(AND(ISNUMBER('Control Sample Data'!J858),'Control Sample Data'!J858&lt;$B$1,'Control Sample Data'!J858&gt;0),'Control Sample Data'!J858,$B$1),"")</f>
        <v/>
      </c>
      <c r="W859" s="17" t="str">
        <f>IF(SUM('Control Sample Data'!K$3:K$98)&gt;10,IF(AND(ISNUMBER('Control Sample Data'!K858),'Control Sample Data'!K858&lt;$B$1,'Control Sample Data'!K858&gt;0),'Control Sample Data'!K858,$B$1),"")</f>
        <v/>
      </c>
      <c r="X859" s="17" t="str">
        <f>IF(SUM('Control Sample Data'!L$3:L$98)&gt;10,IF(AND(ISNUMBER('Control Sample Data'!L858),'Control Sample Data'!L858&lt;$B$1,'Control Sample Data'!L858&gt;0),'Control Sample Data'!L858,$B$1),"")</f>
        <v/>
      </c>
      <c r="Y859" s="17" t="str">
        <f>IF(SUM('Control Sample Data'!M$3:M$98)&gt;10,IF(AND(ISNUMBER('Control Sample Data'!M858),'Control Sample Data'!M858&lt;$B$1,'Control Sample Data'!M858&gt;0),'Control Sample Data'!M858,$B$1),"")</f>
        <v/>
      </c>
      <c r="AT859" s="36" t="str">
        <f t="shared" si="580"/>
        <v/>
      </c>
      <c r="AU859" s="36" t="str">
        <f t="shared" si="581"/>
        <v/>
      </c>
      <c r="AV859" s="36" t="str">
        <f t="shared" si="582"/>
        <v/>
      </c>
      <c r="AW859" s="36" t="str">
        <f t="shared" si="583"/>
        <v/>
      </c>
      <c r="AX859" s="36" t="str">
        <f t="shared" si="584"/>
        <v/>
      </c>
      <c r="AY859" s="36" t="str">
        <f t="shared" si="585"/>
        <v/>
      </c>
      <c r="AZ859" s="36" t="str">
        <f t="shared" si="586"/>
        <v/>
      </c>
      <c r="BA859" s="36" t="str">
        <f t="shared" si="587"/>
        <v/>
      </c>
      <c r="BB859" s="36" t="str">
        <f t="shared" si="588"/>
        <v/>
      </c>
      <c r="BC859" s="36" t="str">
        <f t="shared" si="589"/>
        <v/>
      </c>
      <c r="BD859" s="36" t="str">
        <f t="shared" si="590"/>
        <v/>
      </c>
      <c r="BE859" s="36" t="str">
        <f t="shared" si="591"/>
        <v/>
      </c>
      <c r="BF859" s="36" t="str">
        <f t="shared" si="592"/>
        <v/>
      </c>
      <c r="BG859" s="36" t="str">
        <f t="shared" si="593"/>
        <v/>
      </c>
      <c r="BH859" s="36" t="str">
        <f t="shared" si="594"/>
        <v/>
      </c>
      <c r="BI859" s="36" t="str">
        <f t="shared" si="595"/>
        <v/>
      </c>
      <c r="BJ859" s="36" t="str">
        <f t="shared" si="596"/>
        <v/>
      </c>
      <c r="BK859" s="36" t="str">
        <f t="shared" si="597"/>
        <v/>
      </c>
      <c r="BL859" s="36" t="str">
        <f t="shared" si="598"/>
        <v/>
      </c>
      <c r="BM859" s="36" t="str">
        <f t="shared" si="599"/>
        <v/>
      </c>
      <c r="BN859" s="38" t="e">
        <f t="shared" si="558"/>
        <v>#DIV/0!</v>
      </c>
      <c r="BO859" s="38" t="e">
        <f t="shared" si="559"/>
        <v>#DIV/0!</v>
      </c>
      <c r="BP859" s="39" t="str">
        <f t="shared" si="560"/>
        <v/>
      </c>
      <c r="BQ859" s="39" t="str">
        <f t="shared" si="561"/>
        <v/>
      </c>
      <c r="BR859" s="39" t="str">
        <f t="shared" si="562"/>
        <v/>
      </c>
      <c r="BS859" s="39" t="str">
        <f t="shared" si="563"/>
        <v/>
      </c>
      <c r="BT859" s="39" t="str">
        <f t="shared" si="564"/>
        <v/>
      </c>
      <c r="BU859" s="39" t="str">
        <f t="shared" si="565"/>
        <v/>
      </c>
      <c r="BV859" s="39" t="str">
        <f t="shared" si="566"/>
        <v/>
      </c>
      <c r="BW859" s="39" t="str">
        <f t="shared" si="567"/>
        <v/>
      </c>
      <c r="BX859" s="39" t="str">
        <f t="shared" si="568"/>
        <v/>
      </c>
      <c r="BY859" s="39" t="str">
        <f t="shared" si="569"/>
        <v/>
      </c>
      <c r="BZ859" s="39" t="str">
        <f t="shared" si="570"/>
        <v/>
      </c>
      <c r="CA859" s="39" t="str">
        <f t="shared" si="571"/>
        <v/>
      </c>
      <c r="CB859" s="39" t="str">
        <f t="shared" si="572"/>
        <v/>
      </c>
      <c r="CC859" s="39" t="str">
        <f t="shared" si="573"/>
        <v/>
      </c>
      <c r="CD859" s="39" t="str">
        <f t="shared" si="574"/>
        <v/>
      </c>
      <c r="CE859" s="39" t="str">
        <f t="shared" si="575"/>
        <v/>
      </c>
      <c r="CF859" s="39" t="str">
        <f t="shared" si="576"/>
        <v/>
      </c>
      <c r="CG859" s="39" t="str">
        <f t="shared" si="577"/>
        <v/>
      </c>
      <c r="CH859" s="39" t="str">
        <f t="shared" si="578"/>
        <v/>
      </c>
      <c r="CI859" s="39" t="str">
        <f t="shared" si="579"/>
        <v/>
      </c>
    </row>
    <row r="860" spans="1:87">
      <c r="A860" s="18"/>
      <c r="B860" s="15" t="str">
        <f>'Gene Table'!E859</f>
        <v>hsa-miR-3150a-3p</v>
      </c>
      <c r="C860" s="15" t="str">
        <f>'Gene Table'!B859</f>
        <v>D17</v>
      </c>
      <c r="D860" s="16" t="str">
        <f>IF(SUM('Test Sample Data'!D$3:D$98)&gt;10,IF(AND(ISNUMBER('Test Sample Data'!D859),'Test Sample Data'!D859&lt;$B$1,'Test Sample Data'!D859&gt;0),'Test Sample Data'!D859,$B$1),"")</f>
        <v/>
      </c>
      <c r="E860" s="17" t="str">
        <f>IF(SUM('Test Sample Data'!E$3:E$98)&gt;10,IF(AND(ISNUMBER('Test Sample Data'!E859),'Test Sample Data'!E859&lt;$B$1,'Test Sample Data'!E859&gt;0),'Test Sample Data'!E859,$B$1),"")</f>
        <v/>
      </c>
      <c r="F860" s="17" t="str">
        <f>IF(SUM('Test Sample Data'!F$3:F$98)&gt;10,IF(AND(ISNUMBER('Test Sample Data'!F859),'Test Sample Data'!F859&lt;$B$1,'Test Sample Data'!F859&gt;0),'Test Sample Data'!F859,$B$1),"")</f>
        <v/>
      </c>
      <c r="G860" s="17" t="str">
        <f>IF(SUM('Test Sample Data'!G$3:G$98)&gt;10,IF(AND(ISNUMBER('Test Sample Data'!G859),'Test Sample Data'!G859&lt;$B$1,'Test Sample Data'!G859&gt;0),'Test Sample Data'!G859,$B$1),"")</f>
        <v/>
      </c>
      <c r="H860" s="17" t="str">
        <f>IF(SUM('Test Sample Data'!H$3:H$98)&gt;10,IF(AND(ISNUMBER('Test Sample Data'!H859),'Test Sample Data'!H859&lt;$B$1,'Test Sample Data'!H859&gt;0),'Test Sample Data'!H859,$B$1),"")</f>
        <v/>
      </c>
      <c r="I860" s="17" t="str">
        <f>IF(SUM('Test Sample Data'!I$3:I$98)&gt;10,IF(AND(ISNUMBER('Test Sample Data'!I859),'Test Sample Data'!I859&lt;$B$1,'Test Sample Data'!I859&gt;0),'Test Sample Data'!I859,$B$1),"")</f>
        <v/>
      </c>
      <c r="J860" s="17" t="str">
        <f>IF(SUM('Test Sample Data'!J$3:J$98)&gt;10,IF(AND(ISNUMBER('Test Sample Data'!J859),'Test Sample Data'!J859&lt;$B$1,'Test Sample Data'!J859&gt;0),'Test Sample Data'!J859,$B$1),"")</f>
        <v/>
      </c>
      <c r="K860" s="17" t="str">
        <f>IF(SUM('Test Sample Data'!K$3:K$98)&gt;10,IF(AND(ISNUMBER('Test Sample Data'!K859),'Test Sample Data'!K859&lt;$B$1,'Test Sample Data'!K859&gt;0),'Test Sample Data'!K859,$B$1),"")</f>
        <v/>
      </c>
      <c r="L860" s="17" t="str">
        <f>IF(SUM('Test Sample Data'!L$3:L$98)&gt;10,IF(AND(ISNUMBER('Test Sample Data'!L859),'Test Sample Data'!L859&lt;$B$1,'Test Sample Data'!L859&gt;0),'Test Sample Data'!L859,$B$1),"")</f>
        <v/>
      </c>
      <c r="M860" s="17" t="str">
        <f>IF(SUM('Test Sample Data'!M$3:M$98)&gt;10,IF(AND(ISNUMBER('Test Sample Data'!M859),'Test Sample Data'!M859&lt;$B$1,'Test Sample Data'!M859&gt;0),'Test Sample Data'!M859,$B$1),"")</f>
        <v/>
      </c>
      <c r="N860" s="17" t="str">
        <f>'Gene Table'!E859</f>
        <v>hsa-miR-3150a-3p</v>
      </c>
      <c r="O860" s="17" t="str">
        <f>'Gene Table'!B859</f>
        <v>D17</v>
      </c>
      <c r="P860" s="17" t="str">
        <f>IF(SUM('Control Sample Data'!D$3:D$98)&gt;10,IF(AND(ISNUMBER('Control Sample Data'!D859),'Control Sample Data'!D859&lt;$B$1,'Control Sample Data'!D859&gt;0),'Control Sample Data'!D859,$B$1),"")</f>
        <v/>
      </c>
      <c r="Q860" s="17" t="str">
        <f>IF(SUM('Control Sample Data'!E$3:E$98)&gt;10,IF(AND(ISNUMBER('Control Sample Data'!E859),'Control Sample Data'!E859&lt;$B$1,'Control Sample Data'!E859&gt;0),'Control Sample Data'!E859,$B$1),"")</f>
        <v/>
      </c>
      <c r="R860" s="17" t="str">
        <f>IF(SUM('Control Sample Data'!F$3:F$98)&gt;10,IF(AND(ISNUMBER('Control Sample Data'!F859),'Control Sample Data'!F859&lt;$B$1,'Control Sample Data'!F859&gt;0),'Control Sample Data'!F859,$B$1),"")</f>
        <v/>
      </c>
      <c r="S860" s="17" t="str">
        <f>IF(SUM('Control Sample Data'!G$3:G$98)&gt;10,IF(AND(ISNUMBER('Control Sample Data'!G859),'Control Sample Data'!G859&lt;$B$1,'Control Sample Data'!G859&gt;0),'Control Sample Data'!G859,$B$1),"")</f>
        <v/>
      </c>
      <c r="T860" s="17" t="str">
        <f>IF(SUM('Control Sample Data'!H$3:H$98)&gt;10,IF(AND(ISNUMBER('Control Sample Data'!H859),'Control Sample Data'!H859&lt;$B$1,'Control Sample Data'!H859&gt;0),'Control Sample Data'!H859,$B$1),"")</f>
        <v/>
      </c>
      <c r="U860" s="17" t="str">
        <f>IF(SUM('Control Sample Data'!I$3:I$98)&gt;10,IF(AND(ISNUMBER('Control Sample Data'!I859),'Control Sample Data'!I859&lt;$B$1,'Control Sample Data'!I859&gt;0),'Control Sample Data'!I859,$B$1),"")</f>
        <v/>
      </c>
      <c r="V860" s="17" t="str">
        <f>IF(SUM('Control Sample Data'!J$3:J$98)&gt;10,IF(AND(ISNUMBER('Control Sample Data'!J859),'Control Sample Data'!J859&lt;$B$1,'Control Sample Data'!J859&gt;0),'Control Sample Data'!J859,$B$1),"")</f>
        <v/>
      </c>
      <c r="W860" s="17" t="str">
        <f>IF(SUM('Control Sample Data'!K$3:K$98)&gt;10,IF(AND(ISNUMBER('Control Sample Data'!K859),'Control Sample Data'!K859&lt;$B$1,'Control Sample Data'!K859&gt;0),'Control Sample Data'!K859,$B$1),"")</f>
        <v/>
      </c>
      <c r="X860" s="17" t="str">
        <f>IF(SUM('Control Sample Data'!L$3:L$98)&gt;10,IF(AND(ISNUMBER('Control Sample Data'!L859),'Control Sample Data'!L859&lt;$B$1,'Control Sample Data'!L859&gt;0),'Control Sample Data'!L859,$B$1),"")</f>
        <v/>
      </c>
      <c r="Y860" s="17" t="str">
        <f>IF(SUM('Control Sample Data'!M$3:M$98)&gt;10,IF(AND(ISNUMBER('Control Sample Data'!M859),'Control Sample Data'!M859&lt;$B$1,'Control Sample Data'!M859&gt;0),'Control Sample Data'!M859,$B$1),"")</f>
        <v/>
      </c>
      <c r="AT860" s="36" t="str">
        <f t="shared" si="580"/>
        <v/>
      </c>
      <c r="AU860" s="36" t="str">
        <f t="shared" si="581"/>
        <v/>
      </c>
      <c r="AV860" s="36" t="str">
        <f t="shared" si="582"/>
        <v/>
      </c>
      <c r="AW860" s="36" t="str">
        <f t="shared" si="583"/>
        <v/>
      </c>
      <c r="AX860" s="36" t="str">
        <f t="shared" si="584"/>
        <v/>
      </c>
      <c r="AY860" s="36" t="str">
        <f t="shared" si="585"/>
        <v/>
      </c>
      <c r="AZ860" s="36" t="str">
        <f t="shared" si="586"/>
        <v/>
      </c>
      <c r="BA860" s="36" t="str">
        <f t="shared" si="587"/>
        <v/>
      </c>
      <c r="BB860" s="36" t="str">
        <f t="shared" si="588"/>
        <v/>
      </c>
      <c r="BC860" s="36" t="str">
        <f t="shared" si="589"/>
        <v/>
      </c>
      <c r="BD860" s="36" t="str">
        <f t="shared" si="590"/>
        <v/>
      </c>
      <c r="BE860" s="36" t="str">
        <f t="shared" si="591"/>
        <v/>
      </c>
      <c r="BF860" s="36" t="str">
        <f t="shared" si="592"/>
        <v/>
      </c>
      <c r="BG860" s="36" t="str">
        <f t="shared" si="593"/>
        <v/>
      </c>
      <c r="BH860" s="36" t="str">
        <f t="shared" si="594"/>
        <v/>
      </c>
      <c r="BI860" s="36" t="str">
        <f t="shared" si="595"/>
        <v/>
      </c>
      <c r="BJ860" s="36" t="str">
        <f t="shared" si="596"/>
        <v/>
      </c>
      <c r="BK860" s="36" t="str">
        <f t="shared" si="597"/>
        <v/>
      </c>
      <c r="BL860" s="36" t="str">
        <f t="shared" si="598"/>
        <v/>
      </c>
      <c r="BM860" s="36" t="str">
        <f t="shared" si="599"/>
        <v/>
      </c>
      <c r="BN860" s="38" t="e">
        <f t="shared" si="558"/>
        <v>#DIV/0!</v>
      </c>
      <c r="BO860" s="38" t="e">
        <f t="shared" si="559"/>
        <v>#DIV/0!</v>
      </c>
      <c r="BP860" s="39" t="str">
        <f t="shared" si="560"/>
        <v/>
      </c>
      <c r="BQ860" s="39" t="str">
        <f t="shared" si="561"/>
        <v/>
      </c>
      <c r="BR860" s="39" t="str">
        <f t="shared" si="562"/>
        <v/>
      </c>
      <c r="BS860" s="39" t="str">
        <f t="shared" si="563"/>
        <v/>
      </c>
      <c r="BT860" s="39" t="str">
        <f t="shared" si="564"/>
        <v/>
      </c>
      <c r="BU860" s="39" t="str">
        <f t="shared" si="565"/>
        <v/>
      </c>
      <c r="BV860" s="39" t="str">
        <f t="shared" si="566"/>
        <v/>
      </c>
      <c r="BW860" s="39" t="str">
        <f t="shared" si="567"/>
        <v/>
      </c>
      <c r="BX860" s="39" t="str">
        <f t="shared" si="568"/>
        <v/>
      </c>
      <c r="BY860" s="39" t="str">
        <f t="shared" si="569"/>
        <v/>
      </c>
      <c r="BZ860" s="39" t="str">
        <f t="shared" si="570"/>
        <v/>
      </c>
      <c r="CA860" s="39" t="str">
        <f t="shared" si="571"/>
        <v/>
      </c>
      <c r="CB860" s="39" t="str">
        <f t="shared" si="572"/>
        <v/>
      </c>
      <c r="CC860" s="39" t="str">
        <f t="shared" si="573"/>
        <v/>
      </c>
      <c r="CD860" s="39" t="str">
        <f t="shared" si="574"/>
        <v/>
      </c>
      <c r="CE860" s="39" t="str">
        <f t="shared" si="575"/>
        <v/>
      </c>
      <c r="CF860" s="39" t="str">
        <f t="shared" si="576"/>
        <v/>
      </c>
      <c r="CG860" s="39" t="str">
        <f t="shared" si="577"/>
        <v/>
      </c>
      <c r="CH860" s="39" t="str">
        <f t="shared" si="578"/>
        <v/>
      </c>
      <c r="CI860" s="39" t="str">
        <f t="shared" si="579"/>
        <v/>
      </c>
    </row>
    <row r="861" spans="1:87">
      <c r="A861" s="18"/>
      <c r="B861" s="15" t="str">
        <f>'Gene Table'!E860</f>
        <v>hsa-miR-3616-5p</v>
      </c>
      <c r="C861" s="15" t="str">
        <f>'Gene Table'!B860</f>
        <v>D18</v>
      </c>
      <c r="D861" s="16" t="str">
        <f>IF(SUM('Test Sample Data'!D$3:D$98)&gt;10,IF(AND(ISNUMBER('Test Sample Data'!D860),'Test Sample Data'!D860&lt;$B$1,'Test Sample Data'!D860&gt;0),'Test Sample Data'!D860,$B$1),"")</f>
        <v/>
      </c>
      <c r="E861" s="17" t="str">
        <f>IF(SUM('Test Sample Data'!E$3:E$98)&gt;10,IF(AND(ISNUMBER('Test Sample Data'!E860),'Test Sample Data'!E860&lt;$B$1,'Test Sample Data'!E860&gt;0),'Test Sample Data'!E860,$B$1),"")</f>
        <v/>
      </c>
      <c r="F861" s="17" t="str">
        <f>IF(SUM('Test Sample Data'!F$3:F$98)&gt;10,IF(AND(ISNUMBER('Test Sample Data'!F860),'Test Sample Data'!F860&lt;$B$1,'Test Sample Data'!F860&gt;0),'Test Sample Data'!F860,$B$1),"")</f>
        <v/>
      </c>
      <c r="G861" s="17" t="str">
        <f>IF(SUM('Test Sample Data'!G$3:G$98)&gt;10,IF(AND(ISNUMBER('Test Sample Data'!G860),'Test Sample Data'!G860&lt;$B$1,'Test Sample Data'!G860&gt;0),'Test Sample Data'!G860,$B$1),"")</f>
        <v/>
      </c>
      <c r="H861" s="17" t="str">
        <f>IF(SUM('Test Sample Data'!H$3:H$98)&gt;10,IF(AND(ISNUMBER('Test Sample Data'!H860),'Test Sample Data'!H860&lt;$B$1,'Test Sample Data'!H860&gt;0),'Test Sample Data'!H860,$B$1),"")</f>
        <v/>
      </c>
      <c r="I861" s="17" t="str">
        <f>IF(SUM('Test Sample Data'!I$3:I$98)&gt;10,IF(AND(ISNUMBER('Test Sample Data'!I860),'Test Sample Data'!I860&lt;$B$1,'Test Sample Data'!I860&gt;0),'Test Sample Data'!I860,$B$1),"")</f>
        <v/>
      </c>
      <c r="J861" s="17" t="str">
        <f>IF(SUM('Test Sample Data'!J$3:J$98)&gt;10,IF(AND(ISNUMBER('Test Sample Data'!J860),'Test Sample Data'!J860&lt;$B$1,'Test Sample Data'!J860&gt;0),'Test Sample Data'!J860,$B$1),"")</f>
        <v/>
      </c>
      <c r="K861" s="17" t="str">
        <f>IF(SUM('Test Sample Data'!K$3:K$98)&gt;10,IF(AND(ISNUMBER('Test Sample Data'!K860),'Test Sample Data'!K860&lt;$B$1,'Test Sample Data'!K860&gt;0),'Test Sample Data'!K860,$B$1),"")</f>
        <v/>
      </c>
      <c r="L861" s="17" t="str">
        <f>IF(SUM('Test Sample Data'!L$3:L$98)&gt;10,IF(AND(ISNUMBER('Test Sample Data'!L860),'Test Sample Data'!L860&lt;$B$1,'Test Sample Data'!L860&gt;0),'Test Sample Data'!L860,$B$1),"")</f>
        <v/>
      </c>
      <c r="M861" s="17" t="str">
        <f>IF(SUM('Test Sample Data'!M$3:M$98)&gt;10,IF(AND(ISNUMBER('Test Sample Data'!M860),'Test Sample Data'!M860&lt;$B$1,'Test Sample Data'!M860&gt;0),'Test Sample Data'!M860,$B$1),"")</f>
        <v/>
      </c>
      <c r="N861" s="17" t="str">
        <f>'Gene Table'!E860</f>
        <v>hsa-miR-3616-5p</v>
      </c>
      <c r="O861" s="17" t="str">
        <f>'Gene Table'!B860</f>
        <v>D18</v>
      </c>
      <c r="P861" s="17" t="str">
        <f>IF(SUM('Control Sample Data'!D$3:D$98)&gt;10,IF(AND(ISNUMBER('Control Sample Data'!D860),'Control Sample Data'!D860&lt;$B$1,'Control Sample Data'!D860&gt;0),'Control Sample Data'!D860,$B$1),"")</f>
        <v/>
      </c>
      <c r="Q861" s="17" t="str">
        <f>IF(SUM('Control Sample Data'!E$3:E$98)&gt;10,IF(AND(ISNUMBER('Control Sample Data'!E860),'Control Sample Data'!E860&lt;$B$1,'Control Sample Data'!E860&gt;0),'Control Sample Data'!E860,$B$1),"")</f>
        <v/>
      </c>
      <c r="R861" s="17" t="str">
        <f>IF(SUM('Control Sample Data'!F$3:F$98)&gt;10,IF(AND(ISNUMBER('Control Sample Data'!F860),'Control Sample Data'!F860&lt;$B$1,'Control Sample Data'!F860&gt;0),'Control Sample Data'!F860,$B$1),"")</f>
        <v/>
      </c>
      <c r="S861" s="17" t="str">
        <f>IF(SUM('Control Sample Data'!G$3:G$98)&gt;10,IF(AND(ISNUMBER('Control Sample Data'!G860),'Control Sample Data'!G860&lt;$B$1,'Control Sample Data'!G860&gt;0),'Control Sample Data'!G860,$B$1),"")</f>
        <v/>
      </c>
      <c r="T861" s="17" t="str">
        <f>IF(SUM('Control Sample Data'!H$3:H$98)&gt;10,IF(AND(ISNUMBER('Control Sample Data'!H860),'Control Sample Data'!H860&lt;$B$1,'Control Sample Data'!H860&gt;0),'Control Sample Data'!H860,$B$1),"")</f>
        <v/>
      </c>
      <c r="U861" s="17" t="str">
        <f>IF(SUM('Control Sample Data'!I$3:I$98)&gt;10,IF(AND(ISNUMBER('Control Sample Data'!I860),'Control Sample Data'!I860&lt;$B$1,'Control Sample Data'!I860&gt;0),'Control Sample Data'!I860,$B$1),"")</f>
        <v/>
      </c>
      <c r="V861" s="17" t="str">
        <f>IF(SUM('Control Sample Data'!J$3:J$98)&gt;10,IF(AND(ISNUMBER('Control Sample Data'!J860),'Control Sample Data'!J860&lt;$B$1,'Control Sample Data'!J860&gt;0),'Control Sample Data'!J860,$B$1),"")</f>
        <v/>
      </c>
      <c r="W861" s="17" t="str">
        <f>IF(SUM('Control Sample Data'!K$3:K$98)&gt;10,IF(AND(ISNUMBER('Control Sample Data'!K860),'Control Sample Data'!K860&lt;$B$1,'Control Sample Data'!K860&gt;0),'Control Sample Data'!K860,$B$1),"")</f>
        <v/>
      </c>
      <c r="X861" s="17" t="str">
        <f>IF(SUM('Control Sample Data'!L$3:L$98)&gt;10,IF(AND(ISNUMBER('Control Sample Data'!L860),'Control Sample Data'!L860&lt;$B$1,'Control Sample Data'!L860&gt;0),'Control Sample Data'!L860,$B$1),"")</f>
        <v/>
      </c>
      <c r="Y861" s="17" t="str">
        <f>IF(SUM('Control Sample Data'!M$3:M$98)&gt;10,IF(AND(ISNUMBER('Control Sample Data'!M860),'Control Sample Data'!M860&lt;$B$1,'Control Sample Data'!M860&gt;0),'Control Sample Data'!M860,$B$1),"")</f>
        <v/>
      </c>
      <c r="AT861" s="36" t="str">
        <f t="shared" si="580"/>
        <v/>
      </c>
      <c r="AU861" s="36" t="str">
        <f t="shared" si="581"/>
        <v/>
      </c>
      <c r="AV861" s="36" t="str">
        <f t="shared" si="582"/>
        <v/>
      </c>
      <c r="AW861" s="36" t="str">
        <f t="shared" si="583"/>
        <v/>
      </c>
      <c r="AX861" s="36" t="str">
        <f t="shared" si="584"/>
        <v/>
      </c>
      <c r="AY861" s="36" t="str">
        <f t="shared" si="585"/>
        <v/>
      </c>
      <c r="AZ861" s="36" t="str">
        <f t="shared" si="586"/>
        <v/>
      </c>
      <c r="BA861" s="36" t="str">
        <f t="shared" si="587"/>
        <v/>
      </c>
      <c r="BB861" s="36" t="str">
        <f t="shared" si="588"/>
        <v/>
      </c>
      <c r="BC861" s="36" t="str">
        <f t="shared" si="589"/>
        <v/>
      </c>
      <c r="BD861" s="36" t="str">
        <f t="shared" si="590"/>
        <v/>
      </c>
      <c r="BE861" s="36" t="str">
        <f t="shared" si="591"/>
        <v/>
      </c>
      <c r="BF861" s="36" t="str">
        <f t="shared" si="592"/>
        <v/>
      </c>
      <c r="BG861" s="36" t="str">
        <f t="shared" si="593"/>
        <v/>
      </c>
      <c r="BH861" s="36" t="str">
        <f t="shared" si="594"/>
        <v/>
      </c>
      <c r="BI861" s="36" t="str">
        <f t="shared" si="595"/>
        <v/>
      </c>
      <c r="BJ861" s="36" t="str">
        <f t="shared" si="596"/>
        <v/>
      </c>
      <c r="BK861" s="36" t="str">
        <f t="shared" si="597"/>
        <v/>
      </c>
      <c r="BL861" s="36" t="str">
        <f t="shared" si="598"/>
        <v/>
      </c>
      <c r="BM861" s="36" t="str">
        <f t="shared" si="599"/>
        <v/>
      </c>
      <c r="BN861" s="38" t="e">
        <f t="shared" si="558"/>
        <v>#DIV/0!</v>
      </c>
      <c r="BO861" s="38" t="e">
        <f t="shared" si="559"/>
        <v>#DIV/0!</v>
      </c>
      <c r="BP861" s="39" t="str">
        <f t="shared" si="560"/>
        <v/>
      </c>
      <c r="BQ861" s="39" t="str">
        <f t="shared" si="561"/>
        <v/>
      </c>
      <c r="BR861" s="39" t="str">
        <f t="shared" si="562"/>
        <v/>
      </c>
      <c r="BS861" s="39" t="str">
        <f t="shared" si="563"/>
        <v/>
      </c>
      <c r="BT861" s="39" t="str">
        <f t="shared" si="564"/>
        <v/>
      </c>
      <c r="BU861" s="39" t="str">
        <f t="shared" si="565"/>
        <v/>
      </c>
      <c r="BV861" s="39" t="str">
        <f t="shared" si="566"/>
        <v/>
      </c>
      <c r="BW861" s="39" t="str">
        <f t="shared" si="567"/>
        <v/>
      </c>
      <c r="BX861" s="39" t="str">
        <f t="shared" si="568"/>
        <v/>
      </c>
      <c r="BY861" s="39" t="str">
        <f t="shared" si="569"/>
        <v/>
      </c>
      <c r="BZ861" s="39" t="str">
        <f t="shared" si="570"/>
        <v/>
      </c>
      <c r="CA861" s="39" t="str">
        <f t="shared" si="571"/>
        <v/>
      </c>
      <c r="CB861" s="39" t="str">
        <f t="shared" si="572"/>
        <v/>
      </c>
      <c r="CC861" s="39" t="str">
        <f t="shared" si="573"/>
        <v/>
      </c>
      <c r="CD861" s="39" t="str">
        <f t="shared" si="574"/>
        <v/>
      </c>
      <c r="CE861" s="39" t="str">
        <f t="shared" si="575"/>
        <v/>
      </c>
      <c r="CF861" s="39" t="str">
        <f t="shared" si="576"/>
        <v/>
      </c>
      <c r="CG861" s="39" t="str">
        <f t="shared" si="577"/>
        <v/>
      </c>
      <c r="CH861" s="39" t="str">
        <f t="shared" si="578"/>
        <v/>
      </c>
      <c r="CI861" s="39" t="str">
        <f t="shared" si="579"/>
        <v/>
      </c>
    </row>
    <row r="862" spans="1:87">
      <c r="A862" s="18"/>
      <c r="B862" s="15" t="str">
        <f>'Gene Table'!E861</f>
        <v>hsa-miR-3153</v>
      </c>
      <c r="C862" s="15" t="str">
        <f>'Gene Table'!B861</f>
        <v>D19</v>
      </c>
      <c r="D862" s="16" t="str">
        <f>IF(SUM('Test Sample Data'!D$3:D$98)&gt;10,IF(AND(ISNUMBER('Test Sample Data'!D861),'Test Sample Data'!D861&lt;$B$1,'Test Sample Data'!D861&gt;0),'Test Sample Data'!D861,$B$1),"")</f>
        <v/>
      </c>
      <c r="E862" s="17" t="str">
        <f>IF(SUM('Test Sample Data'!E$3:E$98)&gt;10,IF(AND(ISNUMBER('Test Sample Data'!E861),'Test Sample Data'!E861&lt;$B$1,'Test Sample Data'!E861&gt;0),'Test Sample Data'!E861,$B$1),"")</f>
        <v/>
      </c>
      <c r="F862" s="17" t="str">
        <f>IF(SUM('Test Sample Data'!F$3:F$98)&gt;10,IF(AND(ISNUMBER('Test Sample Data'!F861),'Test Sample Data'!F861&lt;$B$1,'Test Sample Data'!F861&gt;0),'Test Sample Data'!F861,$B$1),"")</f>
        <v/>
      </c>
      <c r="G862" s="17" t="str">
        <f>IF(SUM('Test Sample Data'!G$3:G$98)&gt;10,IF(AND(ISNUMBER('Test Sample Data'!G861),'Test Sample Data'!G861&lt;$B$1,'Test Sample Data'!G861&gt;0),'Test Sample Data'!G861,$B$1),"")</f>
        <v/>
      </c>
      <c r="H862" s="17" t="str">
        <f>IF(SUM('Test Sample Data'!H$3:H$98)&gt;10,IF(AND(ISNUMBER('Test Sample Data'!H861),'Test Sample Data'!H861&lt;$B$1,'Test Sample Data'!H861&gt;0),'Test Sample Data'!H861,$B$1),"")</f>
        <v/>
      </c>
      <c r="I862" s="17" t="str">
        <f>IF(SUM('Test Sample Data'!I$3:I$98)&gt;10,IF(AND(ISNUMBER('Test Sample Data'!I861),'Test Sample Data'!I861&lt;$B$1,'Test Sample Data'!I861&gt;0),'Test Sample Data'!I861,$B$1),"")</f>
        <v/>
      </c>
      <c r="J862" s="17" t="str">
        <f>IF(SUM('Test Sample Data'!J$3:J$98)&gt;10,IF(AND(ISNUMBER('Test Sample Data'!J861),'Test Sample Data'!J861&lt;$B$1,'Test Sample Data'!J861&gt;0),'Test Sample Data'!J861,$B$1),"")</f>
        <v/>
      </c>
      <c r="K862" s="17" t="str">
        <f>IF(SUM('Test Sample Data'!K$3:K$98)&gt;10,IF(AND(ISNUMBER('Test Sample Data'!K861),'Test Sample Data'!K861&lt;$B$1,'Test Sample Data'!K861&gt;0),'Test Sample Data'!K861,$B$1),"")</f>
        <v/>
      </c>
      <c r="L862" s="17" t="str">
        <f>IF(SUM('Test Sample Data'!L$3:L$98)&gt;10,IF(AND(ISNUMBER('Test Sample Data'!L861),'Test Sample Data'!L861&lt;$B$1,'Test Sample Data'!L861&gt;0),'Test Sample Data'!L861,$B$1),"")</f>
        <v/>
      </c>
      <c r="M862" s="17" t="str">
        <f>IF(SUM('Test Sample Data'!M$3:M$98)&gt;10,IF(AND(ISNUMBER('Test Sample Data'!M861),'Test Sample Data'!M861&lt;$B$1,'Test Sample Data'!M861&gt;0),'Test Sample Data'!M861,$B$1),"")</f>
        <v/>
      </c>
      <c r="N862" s="17" t="str">
        <f>'Gene Table'!E861</f>
        <v>hsa-miR-3153</v>
      </c>
      <c r="O862" s="17" t="str">
        <f>'Gene Table'!B861</f>
        <v>D19</v>
      </c>
      <c r="P862" s="17" t="str">
        <f>IF(SUM('Control Sample Data'!D$3:D$98)&gt;10,IF(AND(ISNUMBER('Control Sample Data'!D861),'Control Sample Data'!D861&lt;$B$1,'Control Sample Data'!D861&gt;0),'Control Sample Data'!D861,$B$1),"")</f>
        <v/>
      </c>
      <c r="Q862" s="17" t="str">
        <f>IF(SUM('Control Sample Data'!E$3:E$98)&gt;10,IF(AND(ISNUMBER('Control Sample Data'!E861),'Control Sample Data'!E861&lt;$B$1,'Control Sample Data'!E861&gt;0),'Control Sample Data'!E861,$B$1),"")</f>
        <v/>
      </c>
      <c r="R862" s="17" t="str">
        <f>IF(SUM('Control Sample Data'!F$3:F$98)&gt;10,IF(AND(ISNUMBER('Control Sample Data'!F861),'Control Sample Data'!F861&lt;$B$1,'Control Sample Data'!F861&gt;0),'Control Sample Data'!F861,$B$1),"")</f>
        <v/>
      </c>
      <c r="S862" s="17" t="str">
        <f>IF(SUM('Control Sample Data'!G$3:G$98)&gt;10,IF(AND(ISNUMBER('Control Sample Data'!G861),'Control Sample Data'!G861&lt;$B$1,'Control Sample Data'!G861&gt;0),'Control Sample Data'!G861,$B$1),"")</f>
        <v/>
      </c>
      <c r="T862" s="17" t="str">
        <f>IF(SUM('Control Sample Data'!H$3:H$98)&gt;10,IF(AND(ISNUMBER('Control Sample Data'!H861),'Control Sample Data'!H861&lt;$B$1,'Control Sample Data'!H861&gt;0),'Control Sample Data'!H861,$B$1),"")</f>
        <v/>
      </c>
      <c r="U862" s="17" t="str">
        <f>IF(SUM('Control Sample Data'!I$3:I$98)&gt;10,IF(AND(ISNUMBER('Control Sample Data'!I861),'Control Sample Data'!I861&lt;$B$1,'Control Sample Data'!I861&gt;0),'Control Sample Data'!I861,$B$1),"")</f>
        <v/>
      </c>
      <c r="V862" s="17" t="str">
        <f>IF(SUM('Control Sample Data'!J$3:J$98)&gt;10,IF(AND(ISNUMBER('Control Sample Data'!J861),'Control Sample Data'!J861&lt;$B$1,'Control Sample Data'!J861&gt;0),'Control Sample Data'!J861,$B$1),"")</f>
        <v/>
      </c>
      <c r="W862" s="17" t="str">
        <f>IF(SUM('Control Sample Data'!K$3:K$98)&gt;10,IF(AND(ISNUMBER('Control Sample Data'!K861),'Control Sample Data'!K861&lt;$B$1,'Control Sample Data'!K861&gt;0),'Control Sample Data'!K861,$B$1),"")</f>
        <v/>
      </c>
      <c r="X862" s="17" t="str">
        <f>IF(SUM('Control Sample Data'!L$3:L$98)&gt;10,IF(AND(ISNUMBER('Control Sample Data'!L861),'Control Sample Data'!L861&lt;$B$1,'Control Sample Data'!L861&gt;0),'Control Sample Data'!L861,$B$1),"")</f>
        <v/>
      </c>
      <c r="Y862" s="17" t="str">
        <f>IF(SUM('Control Sample Data'!M$3:M$98)&gt;10,IF(AND(ISNUMBER('Control Sample Data'!M861),'Control Sample Data'!M861&lt;$B$1,'Control Sample Data'!M861&gt;0),'Control Sample Data'!M861,$B$1),"")</f>
        <v/>
      </c>
      <c r="AT862" s="36" t="str">
        <f t="shared" si="580"/>
        <v/>
      </c>
      <c r="AU862" s="36" t="str">
        <f t="shared" si="581"/>
        <v/>
      </c>
      <c r="AV862" s="36" t="str">
        <f t="shared" si="582"/>
        <v/>
      </c>
      <c r="AW862" s="36" t="str">
        <f t="shared" si="583"/>
        <v/>
      </c>
      <c r="AX862" s="36" t="str">
        <f t="shared" si="584"/>
        <v/>
      </c>
      <c r="AY862" s="36" t="str">
        <f t="shared" si="585"/>
        <v/>
      </c>
      <c r="AZ862" s="36" t="str">
        <f t="shared" si="586"/>
        <v/>
      </c>
      <c r="BA862" s="36" t="str">
        <f t="shared" si="587"/>
        <v/>
      </c>
      <c r="BB862" s="36" t="str">
        <f t="shared" si="588"/>
        <v/>
      </c>
      <c r="BC862" s="36" t="str">
        <f t="shared" si="589"/>
        <v/>
      </c>
      <c r="BD862" s="36" t="str">
        <f t="shared" si="590"/>
        <v/>
      </c>
      <c r="BE862" s="36" t="str">
        <f t="shared" si="591"/>
        <v/>
      </c>
      <c r="BF862" s="36" t="str">
        <f t="shared" si="592"/>
        <v/>
      </c>
      <c r="BG862" s="36" t="str">
        <f t="shared" si="593"/>
        <v/>
      </c>
      <c r="BH862" s="36" t="str">
        <f t="shared" si="594"/>
        <v/>
      </c>
      <c r="BI862" s="36" t="str">
        <f t="shared" si="595"/>
        <v/>
      </c>
      <c r="BJ862" s="36" t="str">
        <f t="shared" si="596"/>
        <v/>
      </c>
      <c r="BK862" s="36" t="str">
        <f t="shared" si="597"/>
        <v/>
      </c>
      <c r="BL862" s="36" t="str">
        <f t="shared" si="598"/>
        <v/>
      </c>
      <c r="BM862" s="36" t="str">
        <f t="shared" si="599"/>
        <v/>
      </c>
      <c r="BN862" s="38" t="e">
        <f t="shared" si="558"/>
        <v>#DIV/0!</v>
      </c>
      <c r="BO862" s="38" t="e">
        <f t="shared" si="559"/>
        <v>#DIV/0!</v>
      </c>
      <c r="BP862" s="39" t="str">
        <f t="shared" si="560"/>
        <v/>
      </c>
      <c r="BQ862" s="39" t="str">
        <f t="shared" si="561"/>
        <v/>
      </c>
      <c r="BR862" s="39" t="str">
        <f t="shared" si="562"/>
        <v/>
      </c>
      <c r="BS862" s="39" t="str">
        <f t="shared" si="563"/>
        <v/>
      </c>
      <c r="BT862" s="39" t="str">
        <f t="shared" si="564"/>
        <v/>
      </c>
      <c r="BU862" s="39" t="str">
        <f t="shared" si="565"/>
        <v/>
      </c>
      <c r="BV862" s="39" t="str">
        <f t="shared" si="566"/>
        <v/>
      </c>
      <c r="BW862" s="39" t="str">
        <f t="shared" si="567"/>
        <v/>
      </c>
      <c r="BX862" s="39" t="str">
        <f t="shared" si="568"/>
        <v/>
      </c>
      <c r="BY862" s="39" t="str">
        <f t="shared" si="569"/>
        <v/>
      </c>
      <c r="BZ862" s="39" t="str">
        <f t="shared" si="570"/>
        <v/>
      </c>
      <c r="CA862" s="39" t="str">
        <f t="shared" si="571"/>
        <v/>
      </c>
      <c r="CB862" s="39" t="str">
        <f t="shared" si="572"/>
        <v/>
      </c>
      <c r="CC862" s="39" t="str">
        <f t="shared" si="573"/>
        <v/>
      </c>
      <c r="CD862" s="39" t="str">
        <f t="shared" si="574"/>
        <v/>
      </c>
      <c r="CE862" s="39" t="str">
        <f t="shared" si="575"/>
        <v/>
      </c>
      <c r="CF862" s="39" t="str">
        <f t="shared" si="576"/>
        <v/>
      </c>
      <c r="CG862" s="39" t="str">
        <f t="shared" si="577"/>
        <v/>
      </c>
      <c r="CH862" s="39" t="str">
        <f t="shared" si="578"/>
        <v/>
      </c>
      <c r="CI862" s="39" t="str">
        <f t="shared" si="579"/>
        <v/>
      </c>
    </row>
    <row r="863" spans="1:87">
      <c r="A863" s="18"/>
      <c r="B863" s="15" t="str">
        <f>'Gene Table'!E862</f>
        <v>hsa-miR-3617</v>
      </c>
      <c r="C863" s="15" t="str">
        <f>'Gene Table'!B862</f>
        <v>D20</v>
      </c>
      <c r="D863" s="16" t="str">
        <f>IF(SUM('Test Sample Data'!D$3:D$98)&gt;10,IF(AND(ISNUMBER('Test Sample Data'!D862),'Test Sample Data'!D862&lt;$B$1,'Test Sample Data'!D862&gt;0),'Test Sample Data'!D862,$B$1),"")</f>
        <v/>
      </c>
      <c r="E863" s="17" t="str">
        <f>IF(SUM('Test Sample Data'!E$3:E$98)&gt;10,IF(AND(ISNUMBER('Test Sample Data'!E862),'Test Sample Data'!E862&lt;$B$1,'Test Sample Data'!E862&gt;0),'Test Sample Data'!E862,$B$1),"")</f>
        <v/>
      </c>
      <c r="F863" s="17" t="str">
        <f>IF(SUM('Test Sample Data'!F$3:F$98)&gt;10,IF(AND(ISNUMBER('Test Sample Data'!F862),'Test Sample Data'!F862&lt;$B$1,'Test Sample Data'!F862&gt;0),'Test Sample Data'!F862,$B$1),"")</f>
        <v/>
      </c>
      <c r="G863" s="17" t="str">
        <f>IF(SUM('Test Sample Data'!G$3:G$98)&gt;10,IF(AND(ISNUMBER('Test Sample Data'!G862),'Test Sample Data'!G862&lt;$B$1,'Test Sample Data'!G862&gt;0),'Test Sample Data'!G862,$B$1),"")</f>
        <v/>
      </c>
      <c r="H863" s="17" t="str">
        <f>IF(SUM('Test Sample Data'!H$3:H$98)&gt;10,IF(AND(ISNUMBER('Test Sample Data'!H862),'Test Sample Data'!H862&lt;$B$1,'Test Sample Data'!H862&gt;0),'Test Sample Data'!H862,$B$1),"")</f>
        <v/>
      </c>
      <c r="I863" s="17" t="str">
        <f>IF(SUM('Test Sample Data'!I$3:I$98)&gt;10,IF(AND(ISNUMBER('Test Sample Data'!I862),'Test Sample Data'!I862&lt;$B$1,'Test Sample Data'!I862&gt;0),'Test Sample Data'!I862,$B$1),"")</f>
        <v/>
      </c>
      <c r="J863" s="17" t="str">
        <f>IF(SUM('Test Sample Data'!J$3:J$98)&gt;10,IF(AND(ISNUMBER('Test Sample Data'!J862),'Test Sample Data'!J862&lt;$B$1,'Test Sample Data'!J862&gt;0),'Test Sample Data'!J862,$B$1),"")</f>
        <v/>
      </c>
      <c r="K863" s="17" t="str">
        <f>IF(SUM('Test Sample Data'!K$3:K$98)&gt;10,IF(AND(ISNUMBER('Test Sample Data'!K862),'Test Sample Data'!K862&lt;$B$1,'Test Sample Data'!K862&gt;0),'Test Sample Data'!K862,$B$1),"")</f>
        <v/>
      </c>
      <c r="L863" s="17" t="str">
        <f>IF(SUM('Test Sample Data'!L$3:L$98)&gt;10,IF(AND(ISNUMBER('Test Sample Data'!L862),'Test Sample Data'!L862&lt;$B$1,'Test Sample Data'!L862&gt;0),'Test Sample Data'!L862,$B$1),"")</f>
        <v/>
      </c>
      <c r="M863" s="17" t="str">
        <f>IF(SUM('Test Sample Data'!M$3:M$98)&gt;10,IF(AND(ISNUMBER('Test Sample Data'!M862),'Test Sample Data'!M862&lt;$B$1,'Test Sample Data'!M862&gt;0),'Test Sample Data'!M862,$B$1),"")</f>
        <v/>
      </c>
      <c r="N863" s="17" t="str">
        <f>'Gene Table'!E862</f>
        <v>hsa-miR-3617</v>
      </c>
      <c r="O863" s="17" t="str">
        <f>'Gene Table'!B862</f>
        <v>D20</v>
      </c>
      <c r="P863" s="17" t="str">
        <f>IF(SUM('Control Sample Data'!D$3:D$98)&gt;10,IF(AND(ISNUMBER('Control Sample Data'!D862),'Control Sample Data'!D862&lt;$B$1,'Control Sample Data'!D862&gt;0),'Control Sample Data'!D862,$B$1),"")</f>
        <v/>
      </c>
      <c r="Q863" s="17" t="str">
        <f>IF(SUM('Control Sample Data'!E$3:E$98)&gt;10,IF(AND(ISNUMBER('Control Sample Data'!E862),'Control Sample Data'!E862&lt;$B$1,'Control Sample Data'!E862&gt;0),'Control Sample Data'!E862,$B$1),"")</f>
        <v/>
      </c>
      <c r="R863" s="17" t="str">
        <f>IF(SUM('Control Sample Data'!F$3:F$98)&gt;10,IF(AND(ISNUMBER('Control Sample Data'!F862),'Control Sample Data'!F862&lt;$B$1,'Control Sample Data'!F862&gt;0),'Control Sample Data'!F862,$B$1),"")</f>
        <v/>
      </c>
      <c r="S863" s="17" t="str">
        <f>IF(SUM('Control Sample Data'!G$3:G$98)&gt;10,IF(AND(ISNUMBER('Control Sample Data'!G862),'Control Sample Data'!G862&lt;$B$1,'Control Sample Data'!G862&gt;0),'Control Sample Data'!G862,$B$1),"")</f>
        <v/>
      </c>
      <c r="T863" s="17" t="str">
        <f>IF(SUM('Control Sample Data'!H$3:H$98)&gt;10,IF(AND(ISNUMBER('Control Sample Data'!H862),'Control Sample Data'!H862&lt;$B$1,'Control Sample Data'!H862&gt;0),'Control Sample Data'!H862,$B$1),"")</f>
        <v/>
      </c>
      <c r="U863" s="17" t="str">
        <f>IF(SUM('Control Sample Data'!I$3:I$98)&gt;10,IF(AND(ISNUMBER('Control Sample Data'!I862),'Control Sample Data'!I862&lt;$B$1,'Control Sample Data'!I862&gt;0),'Control Sample Data'!I862,$B$1),"")</f>
        <v/>
      </c>
      <c r="V863" s="17" t="str">
        <f>IF(SUM('Control Sample Data'!J$3:J$98)&gt;10,IF(AND(ISNUMBER('Control Sample Data'!J862),'Control Sample Data'!J862&lt;$B$1,'Control Sample Data'!J862&gt;0),'Control Sample Data'!J862,$B$1),"")</f>
        <v/>
      </c>
      <c r="W863" s="17" t="str">
        <f>IF(SUM('Control Sample Data'!K$3:K$98)&gt;10,IF(AND(ISNUMBER('Control Sample Data'!K862),'Control Sample Data'!K862&lt;$B$1,'Control Sample Data'!K862&gt;0),'Control Sample Data'!K862,$B$1),"")</f>
        <v/>
      </c>
      <c r="X863" s="17" t="str">
        <f>IF(SUM('Control Sample Data'!L$3:L$98)&gt;10,IF(AND(ISNUMBER('Control Sample Data'!L862),'Control Sample Data'!L862&lt;$B$1,'Control Sample Data'!L862&gt;0),'Control Sample Data'!L862,$B$1),"")</f>
        <v/>
      </c>
      <c r="Y863" s="17" t="str">
        <f>IF(SUM('Control Sample Data'!M$3:M$98)&gt;10,IF(AND(ISNUMBER('Control Sample Data'!M862),'Control Sample Data'!M862&lt;$B$1,'Control Sample Data'!M862&gt;0),'Control Sample Data'!M862,$B$1),"")</f>
        <v/>
      </c>
      <c r="AT863" s="36" t="str">
        <f t="shared" si="580"/>
        <v/>
      </c>
      <c r="AU863" s="36" t="str">
        <f t="shared" si="581"/>
        <v/>
      </c>
      <c r="AV863" s="36" t="str">
        <f t="shared" si="582"/>
        <v/>
      </c>
      <c r="AW863" s="36" t="str">
        <f t="shared" si="583"/>
        <v/>
      </c>
      <c r="AX863" s="36" t="str">
        <f t="shared" si="584"/>
        <v/>
      </c>
      <c r="AY863" s="36" t="str">
        <f t="shared" si="585"/>
        <v/>
      </c>
      <c r="AZ863" s="36" t="str">
        <f t="shared" si="586"/>
        <v/>
      </c>
      <c r="BA863" s="36" t="str">
        <f t="shared" si="587"/>
        <v/>
      </c>
      <c r="BB863" s="36" t="str">
        <f t="shared" si="588"/>
        <v/>
      </c>
      <c r="BC863" s="36" t="str">
        <f t="shared" si="589"/>
        <v/>
      </c>
      <c r="BD863" s="36" t="str">
        <f t="shared" si="590"/>
        <v/>
      </c>
      <c r="BE863" s="36" t="str">
        <f t="shared" si="591"/>
        <v/>
      </c>
      <c r="BF863" s="36" t="str">
        <f t="shared" si="592"/>
        <v/>
      </c>
      <c r="BG863" s="36" t="str">
        <f t="shared" si="593"/>
        <v/>
      </c>
      <c r="BH863" s="36" t="str">
        <f t="shared" si="594"/>
        <v/>
      </c>
      <c r="BI863" s="36" t="str">
        <f t="shared" si="595"/>
        <v/>
      </c>
      <c r="BJ863" s="36" t="str">
        <f t="shared" si="596"/>
        <v/>
      </c>
      <c r="BK863" s="36" t="str">
        <f t="shared" si="597"/>
        <v/>
      </c>
      <c r="BL863" s="36" t="str">
        <f t="shared" si="598"/>
        <v/>
      </c>
      <c r="BM863" s="36" t="str">
        <f t="shared" si="599"/>
        <v/>
      </c>
      <c r="BN863" s="38" t="e">
        <f t="shared" si="558"/>
        <v>#DIV/0!</v>
      </c>
      <c r="BO863" s="38" t="e">
        <f t="shared" si="559"/>
        <v>#DIV/0!</v>
      </c>
      <c r="BP863" s="39" t="str">
        <f t="shared" si="560"/>
        <v/>
      </c>
      <c r="BQ863" s="39" t="str">
        <f t="shared" si="561"/>
        <v/>
      </c>
      <c r="BR863" s="39" t="str">
        <f t="shared" si="562"/>
        <v/>
      </c>
      <c r="BS863" s="39" t="str">
        <f t="shared" si="563"/>
        <v/>
      </c>
      <c r="BT863" s="39" t="str">
        <f t="shared" si="564"/>
        <v/>
      </c>
      <c r="BU863" s="39" t="str">
        <f t="shared" si="565"/>
        <v/>
      </c>
      <c r="BV863" s="39" t="str">
        <f t="shared" si="566"/>
        <v/>
      </c>
      <c r="BW863" s="39" t="str">
        <f t="shared" si="567"/>
        <v/>
      </c>
      <c r="BX863" s="39" t="str">
        <f t="shared" si="568"/>
        <v/>
      </c>
      <c r="BY863" s="39" t="str">
        <f t="shared" si="569"/>
        <v/>
      </c>
      <c r="BZ863" s="39" t="str">
        <f t="shared" si="570"/>
        <v/>
      </c>
      <c r="CA863" s="39" t="str">
        <f t="shared" si="571"/>
        <v/>
      </c>
      <c r="CB863" s="39" t="str">
        <f t="shared" si="572"/>
        <v/>
      </c>
      <c r="CC863" s="39" t="str">
        <f t="shared" si="573"/>
        <v/>
      </c>
      <c r="CD863" s="39" t="str">
        <f t="shared" si="574"/>
        <v/>
      </c>
      <c r="CE863" s="39" t="str">
        <f t="shared" si="575"/>
        <v/>
      </c>
      <c r="CF863" s="39" t="str">
        <f t="shared" si="576"/>
        <v/>
      </c>
      <c r="CG863" s="39" t="str">
        <f t="shared" si="577"/>
        <v/>
      </c>
      <c r="CH863" s="39" t="str">
        <f t="shared" si="578"/>
        <v/>
      </c>
      <c r="CI863" s="39" t="str">
        <f t="shared" si="579"/>
        <v/>
      </c>
    </row>
    <row r="864" spans="1:87">
      <c r="A864" s="18"/>
      <c r="B864" s="15" t="str">
        <f>'Gene Table'!E863</f>
        <v>hsa-miR-3074-3p</v>
      </c>
      <c r="C864" s="15" t="str">
        <f>'Gene Table'!B863</f>
        <v>D21</v>
      </c>
      <c r="D864" s="16" t="str">
        <f>IF(SUM('Test Sample Data'!D$3:D$98)&gt;10,IF(AND(ISNUMBER('Test Sample Data'!D863),'Test Sample Data'!D863&lt;$B$1,'Test Sample Data'!D863&gt;0),'Test Sample Data'!D863,$B$1),"")</f>
        <v/>
      </c>
      <c r="E864" s="17" t="str">
        <f>IF(SUM('Test Sample Data'!E$3:E$98)&gt;10,IF(AND(ISNUMBER('Test Sample Data'!E863),'Test Sample Data'!E863&lt;$B$1,'Test Sample Data'!E863&gt;0),'Test Sample Data'!E863,$B$1),"")</f>
        <v/>
      </c>
      <c r="F864" s="17" t="str">
        <f>IF(SUM('Test Sample Data'!F$3:F$98)&gt;10,IF(AND(ISNUMBER('Test Sample Data'!F863),'Test Sample Data'!F863&lt;$B$1,'Test Sample Data'!F863&gt;0),'Test Sample Data'!F863,$B$1),"")</f>
        <v/>
      </c>
      <c r="G864" s="17" t="str">
        <f>IF(SUM('Test Sample Data'!G$3:G$98)&gt;10,IF(AND(ISNUMBER('Test Sample Data'!G863),'Test Sample Data'!G863&lt;$B$1,'Test Sample Data'!G863&gt;0),'Test Sample Data'!G863,$B$1),"")</f>
        <v/>
      </c>
      <c r="H864" s="17" t="str">
        <f>IF(SUM('Test Sample Data'!H$3:H$98)&gt;10,IF(AND(ISNUMBER('Test Sample Data'!H863),'Test Sample Data'!H863&lt;$B$1,'Test Sample Data'!H863&gt;0),'Test Sample Data'!H863,$B$1),"")</f>
        <v/>
      </c>
      <c r="I864" s="17" t="str">
        <f>IF(SUM('Test Sample Data'!I$3:I$98)&gt;10,IF(AND(ISNUMBER('Test Sample Data'!I863),'Test Sample Data'!I863&lt;$B$1,'Test Sample Data'!I863&gt;0),'Test Sample Data'!I863,$B$1),"")</f>
        <v/>
      </c>
      <c r="J864" s="17" t="str">
        <f>IF(SUM('Test Sample Data'!J$3:J$98)&gt;10,IF(AND(ISNUMBER('Test Sample Data'!J863),'Test Sample Data'!J863&lt;$B$1,'Test Sample Data'!J863&gt;0),'Test Sample Data'!J863,$B$1),"")</f>
        <v/>
      </c>
      <c r="K864" s="17" t="str">
        <f>IF(SUM('Test Sample Data'!K$3:K$98)&gt;10,IF(AND(ISNUMBER('Test Sample Data'!K863),'Test Sample Data'!K863&lt;$B$1,'Test Sample Data'!K863&gt;0),'Test Sample Data'!K863,$B$1),"")</f>
        <v/>
      </c>
      <c r="L864" s="17" t="str">
        <f>IF(SUM('Test Sample Data'!L$3:L$98)&gt;10,IF(AND(ISNUMBER('Test Sample Data'!L863),'Test Sample Data'!L863&lt;$B$1,'Test Sample Data'!L863&gt;0),'Test Sample Data'!L863,$B$1),"")</f>
        <v/>
      </c>
      <c r="M864" s="17" t="str">
        <f>IF(SUM('Test Sample Data'!M$3:M$98)&gt;10,IF(AND(ISNUMBER('Test Sample Data'!M863),'Test Sample Data'!M863&lt;$B$1,'Test Sample Data'!M863&gt;0),'Test Sample Data'!M863,$B$1),"")</f>
        <v/>
      </c>
      <c r="N864" s="17" t="str">
        <f>'Gene Table'!E863</f>
        <v>hsa-miR-3074-3p</v>
      </c>
      <c r="O864" s="17" t="str">
        <f>'Gene Table'!B863</f>
        <v>D21</v>
      </c>
      <c r="P864" s="17" t="str">
        <f>IF(SUM('Control Sample Data'!D$3:D$98)&gt;10,IF(AND(ISNUMBER('Control Sample Data'!D863),'Control Sample Data'!D863&lt;$B$1,'Control Sample Data'!D863&gt;0),'Control Sample Data'!D863,$B$1),"")</f>
        <v/>
      </c>
      <c r="Q864" s="17" t="str">
        <f>IF(SUM('Control Sample Data'!E$3:E$98)&gt;10,IF(AND(ISNUMBER('Control Sample Data'!E863),'Control Sample Data'!E863&lt;$B$1,'Control Sample Data'!E863&gt;0),'Control Sample Data'!E863,$B$1),"")</f>
        <v/>
      </c>
      <c r="R864" s="17" t="str">
        <f>IF(SUM('Control Sample Data'!F$3:F$98)&gt;10,IF(AND(ISNUMBER('Control Sample Data'!F863),'Control Sample Data'!F863&lt;$B$1,'Control Sample Data'!F863&gt;0),'Control Sample Data'!F863,$B$1),"")</f>
        <v/>
      </c>
      <c r="S864" s="17" t="str">
        <f>IF(SUM('Control Sample Data'!G$3:G$98)&gt;10,IF(AND(ISNUMBER('Control Sample Data'!G863),'Control Sample Data'!G863&lt;$B$1,'Control Sample Data'!G863&gt;0),'Control Sample Data'!G863,$B$1),"")</f>
        <v/>
      </c>
      <c r="T864" s="17" t="str">
        <f>IF(SUM('Control Sample Data'!H$3:H$98)&gt;10,IF(AND(ISNUMBER('Control Sample Data'!H863),'Control Sample Data'!H863&lt;$B$1,'Control Sample Data'!H863&gt;0),'Control Sample Data'!H863,$B$1),"")</f>
        <v/>
      </c>
      <c r="U864" s="17" t="str">
        <f>IF(SUM('Control Sample Data'!I$3:I$98)&gt;10,IF(AND(ISNUMBER('Control Sample Data'!I863),'Control Sample Data'!I863&lt;$B$1,'Control Sample Data'!I863&gt;0),'Control Sample Data'!I863,$B$1),"")</f>
        <v/>
      </c>
      <c r="V864" s="17" t="str">
        <f>IF(SUM('Control Sample Data'!J$3:J$98)&gt;10,IF(AND(ISNUMBER('Control Sample Data'!J863),'Control Sample Data'!J863&lt;$B$1,'Control Sample Data'!J863&gt;0),'Control Sample Data'!J863,$B$1),"")</f>
        <v/>
      </c>
      <c r="W864" s="17" t="str">
        <f>IF(SUM('Control Sample Data'!K$3:K$98)&gt;10,IF(AND(ISNUMBER('Control Sample Data'!K863),'Control Sample Data'!K863&lt;$B$1,'Control Sample Data'!K863&gt;0),'Control Sample Data'!K863,$B$1),"")</f>
        <v/>
      </c>
      <c r="X864" s="17" t="str">
        <f>IF(SUM('Control Sample Data'!L$3:L$98)&gt;10,IF(AND(ISNUMBER('Control Sample Data'!L863),'Control Sample Data'!L863&lt;$B$1,'Control Sample Data'!L863&gt;0),'Control Sample Data'!L863,$B$1),"")</f>
        <v/>
      </c>
      <c r="Y864" s="17" t="str">
        <f>IF(SUM('Control Sample Data'!M$3:M$98)&gt;10,IF(AND(ISNUMBER('Control Sample Data'!M863),'Control Sample Data'!M863&lt;$B$1,'Control Sample Data'!M863&gt;0),'Control Sample Data'!M863,$B$1),"")</f>
        <v/>
      </c>
      <c r="AT864" s="36" t="str">
        <f t="shared" si="580"/>
        <v/>
      </c>
      <c r="AU864" s="36" t="str">
        <f t="shared" si="581"/>
        <v/>
      </c>
      <c r="AV864" s="36" t="str">
        <f t="shared" si="582"/>
        <v/>
      </c>
      <c r="AW864" s="36" t="str">
        <f t="shared" si="583"/>
        <v/>
      </c>
      <c r="AX864" s="36" t="str">
        <f t="shared" si="584"/>
        <v/>
      </c>
      <c r="AY864" s="36" t="str">
        <f t="shared" si="585"/>
        <v/>
      </c>
      <c r="AZ864" s="36" t="str">
        <f t="shared" si="586"/>
        <v/>
      </c>
      <c r="BA864" s="36" t="str">
        <f t="shared" si="587"/>
        <v/>
      </c>
      <c r="BB864" s="36" t="str">
        <f t="shared" si="588"/>
        <v/>
      </c>
      <c r="BC864" s="36" t="str">
        <f t="shared" si="589"/>
        <v/>
      </c>
      <c r="BD864" s="36" t="str">
        <f t="shared" si="590"/>
        <v/>
      </c>
      <c r="BE864" s="36" t="str">
        <f t="shared" si="591"/>
        <v/>
      </c>
      <c r="BF864" s="36" t="str">
        <f t="shared" si="592"/>
        <v/>
      </c>
      <c r="BG864" s="36" t="str">
        <f t="shared" si="593"/>
        <v/>
      </c>
      <c r="BH864" s="36" t="str">
        <f t="shared" si="594"/>
        <v/>
      </c>
      <c r="BI864" s="36" t="str">
        <f t="shared" si="595"/>
        <v/>
      </c>
      <c r="BJ864" s="36" t="str">
        <f t="shared" si="596"/>
        <v/>
      </c>
      <c r="BK864" s="36" t="str">
        <f t="shared" si="597"/>
        <v/>
      </c>
      <c r="BL864" s="36" t="str">
        <f t="shared" si="598"/>
        <v/>
      </c>
      <c r="BM864" s="36" t="str">
        <f t="shared" si="599"/>
        <v/>
      </c>
      <c r="BN864" s="38" t="e">
        <f t="shared" si="558"/>
        <v>#DIV/0!</v>
      </c>
      <c r="BO864" s="38" t="e">
        <f t="shared" si="559"/>
        <v>#DIV/0!</v>
      </c>
      <c r="BP864" s="39" t="str">
        <f t="shared" si="560"/>
        <v/>
      </c>
      <c r="BQ864" s="39" t="str">
        <f t="shared" si="561"/>
        <v/>
      </c>
      <c r="BR864" s="39" t="str">
        <f t="shared" si="562"/>
        <v/>
      </c>
      <c r="BS864" s="39" t="str">
        <f t="shared" si="563"/>
        <v/>
      </c>
      <c r="BT864" s="39" t="str">
        <f t="shared" si="564"/>
        <v/>
      </c>
      <c r="BU864" s="39" t="str">
        <f t="shared" si="565"/>
        <v/>
      </c>
      <c r="BV864" s="39" t="str">
        <f t="shared" si="566"/>
        <v/>
      </c>
      <c r="BW864" s="39" t="str">
        <f t="shared" si="567"/>
        <v/>
      </c>
      <c r="BX864" s="39" t="str">
        <f t="shared" si="568"/>
        <v/>
      </c>
      <c r="BY864" s="39" t="str">
        <f t="shared" si="569"/>
        <v/>
      </c>
      <c r="BZ864" s="39" t="str">
        <f t="shared" si="570"/>
        <v/>
      </c>
      <c r="CA864" s="39" t="str">
        <f t="shared" si="571"/>
        <v/>
      </c>
      <c r="CB864" s="39" t="str">
        <f t="shared" si="572"/>
        <v/>
      </c>
      <c r="CC864" s="39" t="str">
        <f t="shared" si="573"/>
        <v/>
      </c>
      <c r="CD864" s="39" t="str">
        <f t="shared" si="574"/>
        <v/>
      </c>
      <c r="CE864" s="39" t="str">
        <f t="shared" si="575"/>
        <v/>
      </c>
      <c r="CF864" s="39" t="str">
        <f t="shared" si="576"/>
        <v/>
      </c>
      <c r="CG864" s="39" t="str">
        <f t="shared" si="577"/>
        <v/>
      </c>
      <c r="CH864" s="39" t="str">
        <f t="shared" si="578"/>
        <v/>
      </c>
      <c r="CI864" s="39" t="str">
        <f t="shared" si="579"/>
        <v/>
      </c>
    </row>
    <row r="865" spans="1:87">
      <c r="A865" s="18"/>
      <c r="B865" s="15" t="str">
        <f>'Gene Table'!E864</f>
        <v>hsa-miR-3618</v>
      </c>
      <c r="C865" s="15" t="str">
        <f>'Gene Table'!B864</f>
        <v>D22</v>
      </c>
      <c r="D865" s="16" t="str">
        <f>IF(SUM('Test Sample Data'!D$3:D$98)&gt;10,IF(AND(ISNUMBER('Test Sample Data'!D864),'Test Sample Data'!D864&lt;$B$1,'Test Sample Data'!D864&gt;0),'Test Sample Data'!D864,$B$1),"")</f>
        <v/>
      </c>
      <c r="E865" s="17" t="str">
        <f>IF(SUM('Test Sample Data'!E$3:E$98)&gt;10,IF(AND(ISNUMBER('Test Sample Data'!E864),'Test Sample Data'!E864&lt;$B$1,'Test Sample Data'!E864&gt;0),'Test Sample Data'!E864,$B$1),"")</f>
        <v/>
      </c>
      <c r="F865" s="17" t="str">
        <f>IF(SUM('Test Sample Data'!F$3:F$98)&gt;10,IF(AND(ISNUMBER('Test Sample Data'!F864),'Test Sample Data'!F864&lt;$B$1,'Test Sample Data'!F864&gt;0),'Test Sample Data'!F864,$B$1),"")</f>
        <v/>
      </c>
      <c r="G865" s="17" t="str">
        <f>IF(SUM('Test Sample Data'!G$3:G$98)&gt;10,IF(AND(ISNUMBER('Test Sample Data'!G864),'Test Sample Data'!G864&lt;$B$1,'Test Sample Data'!G864&gt;0),'Test Sample Data'!G864,$B$1),"")</f>
        <v/>
      </c>
      <c r="H865" s="17" t="str">
        <f>IF(SUM('Test Sample Data'!H$3:H$98)&gt;10,IF(AND(ISNUMBER('Test Sample Data'!H864),'Test Sample Data'!H864&lt;$B$1,'Test Sample Data'!H864&gt;0),'Test Sample Data'!H864,$B$1),"")</f>
        <v/>
      </c>
      <c r="I865" s="17" t="str">
        <f>IF(SUM('Test Sample Data'!I$3:I$98)&gt;10,IF(AND(ISNUMBER('Test Sample Data'!I864),'Test Sample Data'!I864&lt;$B$1,'Test Sample Data'!I864&gt;0),'Test Sample Data'!I864,$B$1),"")</f>
        <v/>
      </c>
      <c r="J865" s="17" t="str">
        <f>IF(SUM('Test Sample Data'!J$3:J$98)&gt;10,IF(AND(ISNUMBER('Test Sample Data'!J864),'Test Sample Data'!J864&lt;$B$1,'Test Sample Data'!J864&gt;0),'Test Sample Data'!J864,$B$1),"")</f>
        <v/>
      </c>
      <c r="K865" s="17" t="str">
        <f>IF(SUM('Test Sample Data'!K$3:K$98)&gt;10,IF(AND(ISNUMBER('Test Sample Data'!K864),'Test Sample Data'!K864&lt;$B$1,'Test Sample Data'!K864&gt;0),'Test Sample Data'!K864,$B$1),"")</f>
        <v/>
      </c>
      <c r="L865" s="17" t="str">
        <f>IF(SUM('Test Sample Data'!L$3:L$98)&gt;10,IF(AND(ISNUMBER('Test Sample Data'!L864),'Test Sample Data'!L864&lt;$B$1,'Test Sample Data'!L864&gt;0),'Test Sample Data'!L864,$B$1),"")</f>
        <v/>
      </c>
      <c r="M865" s="17" t="str">
        <f>IF(SUM('Test Sample Data'!M$3:M$98)&gt;10,IF(AND(ISNUMBER('Test Sample Data'!M864),'Test Sample Data'!M864&lt;$B$1,'Test Sample Data'!M864&gt;0),'Test Sample Data'!M864,$B$1),"")</f>
        <v/>
      </c>
      <c r="N865" s="17" t="str">
        <f>'Gene Table'!E864</f>
        <v>hsa-miR-3618</v>
      </c>
      <c r="O865" s="17" t="str">
        <f>'Gene Table'!B864</f>
        <v>D22</v>
      </c>
      <c r="P865" s="17" t="str">
        <f>IF(SUM('Control Sample Data'!D$3:D$98)&gt;10,IF(AND(ISNUMBER('Control Sample Data'!D864),'Control Sample Data'!D864&lt;$B$1,'Control Sample Data'!D864&gt;0),'Control Sample Data'!D864,$B$1),"")</f>
        <v/>
      </c>
      <c r="Q865" s="17" t="str">
        <f>IF(SUM('Control Sample Data'!E$3:E$98)&gt;10,IF(AND(ISNUMBER('Control Sample Data'!E864),'Control Sample Data'!E864&lt;$B$1,'Control Sample Data'!E864&gt;0),'Control Sample Data'!E864,$B$1),"")</f>
        <v/>
      </c>
      <c r="R865" s="17" t="str">
        <f>IF(SUM('Control Sample Data'!F$3:F$98)&gt;10,IF(AND(ISNUMBER('Control Sample Data'!F864),'Control Sample Data'!F864&lt;$B$1,'Control Sample Data'!F864&gt;0),'Control Sample Data'!F864,$B$1),"")</f>
        <v/>
      </c>
      <c r="S865" s="17" t="str">
        <f>IF(SUM('Control Sample Data'!G$3:G$98)&gt;10,IF(AND(ISNUMBER('Control Sample Data'!G864),'Control Sample Data'!G864&lt;$B$1,'Control Sample Data'!G864&gt;0),'Control Sample Data'!G864,$B$1),"")</f>
        <v/>
      </c>
      <c r="T865" s="17" t="str">
        <f>IF(SUM('Control Sample Data'!H$3:H$98)&gt;10,IF(AND(ISNUMBER('Control Sample Data'!H864),'Control Sample Data'!H864&lt;$B$1,'Control Sample Data'!H864&gt;0),'Control Sample Data'!H864,$B$1),"")</f>
        <v/>
      </c>
      <c r="U865" s="17" t="str">
        <f>IF(SUM('Control Sample Data'!I$3:I$98)&gt;10,IF(AND(ISNUMBER('Control Sample Data'!I864),'Control Sample Data'!I864&lt;$B$1,'Control Sample Data'!I864&gt;0),'Control Sample Data'!I864,$B$1),"")</f>
        <v/>
      </c>
      <c r="V865" s="17" t="str">
        <f>IF(SUM('Control Sample Data'!J$3:J$98)&gt;10,IF(AND(ISNUMBER('Control Sample Data'!J864),'Control Sample Data'!J864&lt;$B$1,'Control Sample Data'!J864&gt;0),'Control Sample Data'!J864,$B$1),"")</f>
        <v/>
      </c>
      <c r="W865" s="17" t="str">
        <f>IF(SUM('Control Sample Data'!K$3:K$98)&gt;10,IF(AND(ISNUMBER('Control Sample Data'!K864),'Control Sample Data'!K864&lt;$B$1,'Control Sample Data'!K864&gt;0),'Control Sample Data'!K864,$B$1),"")</f>
        <v/>
      </c>
      <c r="X865" s="17" t="str">
        <f>IF(SUM('Control Sample Data'!L$3:L$98)&gt;10,IF(AND(ISNUMBER('Control Sample Data'!L864),'Control Sample Data'!L864&lt;$B$1,'Control Sample Data'!L864&gt;0),'Control Sample Data'!L864,$B$1),"")</f>
        <v/>
      </c>
      <c r="Y865" s="17" t="str">
        <f>IF(SUM('Control Sample Data'!M$3:M$98)&gt;10,IF(AND(ISNUMBER('Control Sample Data'!M864),'Control Sample Data'!M864&lt;$B$1,'Control Sample Data'!M864&gt;0),'Control Sample Data'!M864,$B$1),"")</f>
        <v/>
      </c>
      <c r="AT865" s="36" t="str">
        <f t="shared" si="580"/>
        <v/>
      </c>
      <c r="AU865" s="36" t="str">
        <f t="shared" si="581"/>
        <v/>
      </c>
      <c r="AV865" s="36" t="str">
        <f t="shared" si="582"/>
        <v/>
      </c>
      <c r="AW865" s="36" t="str">
        <f t="shared" si="583"/>
        <v/>
      </c>
      <c r="AX865" s="36" t="str">
        <f t="shared" si="584"/>
        <v/>
      </c>
      <c r="AY865" s="36" t="str">
        <f t="shared" si="585"/>
        <v/>
      </c>
      <c r="AZ865" s="36" t="str">
        <f t="shared" si="586"/>
        <v/>
      </c>
      <c r="BA865" s="36" t="str">
        <f t="shared" si="587"/>
        <v/>
      </c>
      <c r="BB865" s="36" t="str">
        <f t="shared" si="588"/>
        <v/>
      </c>
      <c r="BC865" s="36" t="str">
        <f t="shared" si="589"/>
        <v/>
      </c>
      <c r="BD865" s="36" t="str">
        <f t="shared" si="590"/>
        <v/>
      </c>
      <c r="BE865" s="36" t="str">
        <f t="shared" si="591"/>
        <v/>
      </c>
      <c r="BF865" s="36" t="str">
        <f t="shared" si="592"/>
        <v/>
      </c>
      <c r="BG865" s="36" t="str">
        <f t="shared" si="593"/>
        <v/>
      </c>
      <c r="BH865" s="36" t="str">
        <f t="shared" si="594"/>
        <v/>
      </c>
      <c r="BI865" s="36" t="str">
        <f t="shared" si="595"/>
        <v/>
      </c>
      <c r="BJ865" s="36" t="str">
        <f t="shared" si="596"/>
        <v/>
      </c>
      <c r="BK865" s="36" t="str">
        <f t="shared" si="597"/>
        <v/>
      </c>
      <c r="BL865" s="36" t="str">
        <f t="shared" si="598"/>
        <v/>
      </c>
      <c r="BM865" s="36" t="str">
        <f t="shared" si="599"/>
        <v/>
      </c>
      <c r="BN865" s="38" t="e">
        <f t="shared" si="558"/>
        <v>#DIV/0!</v>
      </c>
      <c r="BO865" s="38" t="e">
        <f t="shared" si="559"/>
        <v>#DIV/0!</v>
      </c>
      <c r="BP865" s="39" t="str">
        <f t="shared" si="560"/>
        <v/>
      </c>
      <c r="BQ865" s="39" t="str">
        <f t="shared" si="561"/>
        <v/>
      </c>
      <c r="BR865" s="39" t="str">
        <f t="shared" si="562"/>
        <v/>
      </c>
      <c r="BS865" s="39" t="str">
        <f t="shared" si="563"/>
        <v/>
      </c>
      <c r="BT865" s="39" t="str">
        <f t="shared" si="564"/>
        <v/>
      </c>
      <c r="BU865" s="39" t="str">
        <f t="shared" si="565"/>
        <v/>
      </c>
      <c r="BV865" s="39" t="str">
        <f t="shared" si="566"/>
        <v/>
      </c>
      <c r="BW865" s="39" t="str">
        <f t="shared" si="567"/>
        <v/>
      </c>
      <c r="BX865" s="39" t="str">
        <f t="shared" si="568"/>
        <v/>
      </c>
      <c r="BY865" s="39" t="str">
        <f t="shared" si="569"/>
        <v/>
      </c>
      <c r="BZ865" s="39" t="str">
        <f t="shared" si="570"/>
        <v/>
      </c>
      <c r="CA865" s="39" t="str">
        <f t="shared" si="571"/>
        <v/>
      </c>
      <c r="CB865" s="39" t="str">
        <f t="shared" si="572"/>
        <v/>
      </c>
      <c r="CC865" s="39" t="str">
        <f t="shared" si="573"/>
        <v/>
      </c>
      <c r="CD865" s="39" t="str">
        <f t="shared" si="574"/>
        <v/>
      </c>
      <c r="CE865" s="39" t="str">
        <f t="shared" si="575"/>
        <v/>
      </c>
      <c r="CF865" s="39" t="str">
        <f t="shared" si="576"/>
        <v/>
      </c>
      <c r="CG865" s="39" t="str">
        <f t="shared" si="577"/>
        <v/>
      </c>
      <c r="CH865" s="39" t="str">
        <f t="shared" si="578"/>
        <v/>
      </c>
      <c r="CI865" s="39" t="str">
        <f t="shared" si="579"/>
        <v/>
      </c>
    </row>
    <row r="866" spans="1:87">
      <c r="A866" s="18"/>
      <c r="B866" s="15" t="str">
        <f>'Gene Table'!E865</f>
        <v>hsa-miR-3154</v>
      </c>
      <c r="C866" s="15" t="str">
        <f>'Gene Table'!B865</f>
        <v>D23</v>
      </c>
      <c r="D866" s="16" t="str">
        <f>IF(SUM('Test Sample Data'!D$3:D$98)&gt;10,IF(AND(ISNUMBER('Test Sample Data'!D865),'Test Sample Data'!D865&lt;$B$1,'Test Sample Data'!D865&gt;0),'Test Sample Data'!D865,$B$1),"")</f>
        <v/>
      </c>
      <c r="E866" s="17" t="str">
        <f>IF(SUM('Test Sample Data'!E$3:E$98)&gt;10,IF(AND(ISNUMBER('Test Sample Data'!E865),'Test Sample Data'!E865&lt;$B$1,'Test Sample Data'!E865&gt;0),'Test Sample Data'!E865,$B$1),"")</f>
        <v/>
      </c>
      <c r="F866" s="17" t="str">
        <f>IF(SUM('Test Sample Data'!F$3:F$98)&gt;10,IF(AND(ISNUMBER('Test Sample Data'!F865),'Test Sample Data'!F865&lt;$B$1,'Test Sample Data'!F865&gt;0),'Test Sample Data'!F865,$B$1),"")</f>
        <v/>
      </c>
      <c r="G866" s="17" t="str">
        <f>IF(SUM('Test Sample Data'!G$3:G$98)&gt;10,IF(AND(ISNUMBER('Test Sample Data'!G865),'Test Sample Data'!G865&lt;$B$1,'Test Sample Data'!G865&gt;0),'Test Sample Data'!G865,$B$1),"")</f>
        <v/>
      </c>
      <c r="H866" s="17" t="str">
        <f>IF(SUM('Test Sample Data'!H$3:H$98)&gt;10,IF(AND(ISNUMBER('Test Sample Data'!H865),'Test Sample Data'!H865&lt;$B$1,'Test Sample Data'!H865&gt;0),'Test Sample Data'!H865,$B$1),"")</f>
        <v/>
      </c>
      <c r="I866" s="17" t="str">
        <f>IF(SUM('Test Sample Data'!I$3:I$98)&gt;10,IF(AND(ISNUMBER('Test Sample Data'!I865),'Test Sample Data'!I865&lt;$B$1,'Test Sample Data'!I865&gt;0),'Test Sample Data'!I865,$B$1),"")</f>
        <v/>
      </c>
      <c r="J866" s="17" t="str">
        <f>IF(SUM('Test Sample Data'!J$3:J$98)&gt;10,IF(AND(ISNUMBER('Test Sample Data'!J865),'Test Sample Data'!J865&lt;$B$1,'Test Sample Data'!J865&gt;0),'Test Sample Data'!J865,$B$1),"")</f>
        <v/>
      </c>
      <c r="K866" s="17" t="str">
        <f>IF(SUM('Test Sample Data'!K$3:K$98)&gt;10,IF(AND(ISNUMBER('Test Sample Data'!K865),'Test Sample Data'!K865&lt;$B$1,'Test Sample Data'!K865&gt;0),'Test Sample Data'!K865,$B$1),"")</f>
        <v/>
      </c>
      <c r="L866" s="17" t="str">
        <f>IF(SUM('Test Sample Data'!L$3:L$98)&gt;10,IF(AND(ISNUMBER('Test Sample Data'!L865),'Test Sample Data'!L865&lt;$B$1,'Test Sample Data'!L865&gt;0),'Test Sample Data'!L865,$B$1),"")</f>
        <v/>
      </c>
      <c r="M866" s="17" t="str">
        <f>IF(SUM('Test Sample Data'!M$3:M$98)&gt;10,IF(AND(ISNUMBER('Test Sample Data'!M865),'Test Sample Data'!M865&lt;$B$1,'Test Sample Data'!M865&gt;0),'Test Sample Data'!M865,$B$1),"")</f>
        <v/>
      </c>
      <c r="N866" s="17" t="str">
        <f>'Gene Table'!E865</f>
        <v>hsa-miR-3154</v>
      </c>
      <c r="O866" s="17" t="str">
        <f>'Gene Table'!B865</f>
        <v>D23</v>
      </c>
      <c r="P866" s="17" t="str">
        <f>IF(SUM('Control Sample Data'!D$3:D$98)&gt;10,IF(AND(ISNUMBER('Control Sample Data'!D865),'Control Sample Data'!D865&lt;$B$1,'Control Sample Data'!D865&gt;0),'Control Sample Data'!D865,$B$1),"")</f>
        <v/>
      </c>
      <c r="Q866" s="17" t="str">
        <f>IF(SUM('Control Sample Data'!E$3:E$98)&gt;10,IF(AND(ISNUMBER('Control Sample Data'!E865),'Control Sample Data'!E865&lt;$B$1,'Control Sample Data'!E865&gt;0),'Control Sample Data'!E865,$B$1),"")</f>
        <v/>
      </c>
      <c r="R866" s="17" t="str">
        <f>IF(SUM('Control Sample Data'!F$3:F$98)&gt;10,IF(AND(ISNUMBER('Control Sample Data'!F865),'Control Sample Data'!F865&lt;$B$1,'Control Sample Data'!F865&gt;0),'Control Sample Data'!F865,$B$1),"")</f>
        <v/>
      </c>
      <c r="S866" s="17" t="str">
        <f>IF(SUM('Control Sample Data'!G$3:G$98)&gt;10,IF(AND(ISNUMBER('Control Sample Data'!G865),'Control Sample Data'!G865&lt;$B$1,'Control Sample Data'!G865&gt;0),'Control Sample Data'!G865,$B$1),"")</f>
        <v/>
      </c>
      <c r="T866" s="17" t="str">
        <f>IF(SUM('Control Sample Data'!H$3:H$98)&gt;10,IF(AND(ISNUMBER('Control Sample Data'!H865),'Control Sample Data'!H865&lt;$B$1,'Control Sample Data'!H865&gt;0),'Control Sample Data'!H865,$B$1),"")</f>
        <v/>
      </c>
      <c r="U866" s="17" t="str">
        <f>IF(SUM('Control Sample Data'!I$3:I$98)&gt;10,IF(AND(ISNUMBER('Control Sample Data'!I865),'Control Sample Data'!I865&lt;$B$1,'Control Sample Data'!I865&gt;0),'Control Sample Data'!I865,$B$1),"")</f>
        <v/>
      </c>
      <c r="V866" s="17" t="str">
        <f>IF(SUM('Control Sample Data'!J$3:J$98)&gt;10,IF(AND(ISNUMBER('Control Sample Data'!J865),'Control Sample Data'!J865&lt;$B$1,'Control Sample Data'!J865&gt;0),'Control Sample Data'!J865,$B$1),"")</f>
        <v/>
      </c>
      <c r="W866" s="17" t="str">
        <f>IF(SUM('Control Sample Data'!K$3:K$98)&gt;10,IF(AND(ISNUMBER('Control Sample Data'!K865),'Control Sample Data'!K865&lt;$B$1,'Control Sample Data'!K865&gt;0),'Control Sample Data'!K865,$B$1),"")</f>
        <v/>
      </c>
      <c r="X866" s="17" t="str">
        <f>IF(SUM('Control Sample Data'!L$3:L$98)&gt;10,IF(AND(ISNUMBER('Control Sample Data'!L865),'Control Sample Data'!L865&lt;$B$1,'Control Sample Data'!L865&gt;0),'Control Sample Data'!L865,$B$1),"")</f>
        <v/>
      </c>
      <c r="Y866" s="17" t="str">
        <f>IF(SUM('Control Sample Data'!M$3:M$98)&gt;10,IF(AND(ISNUMBER('Control Sample Data'!M865),'Control Sample Data'!M865&lt;$B$1,'Control Sample Data'!M865&gt;0),'Control Sample Data'!M865,$B$1),"")</f>
        <v/>
      </c>
      <c r="AT866" s="36" t="str">
        <f t="shared" si="580"/>
        <v/>
      </c>
      <c r="AU866" s="36" t="str">
        <f t="shared" si="581"/>
        <v/>
      </c>
      <c r="AV866" s="36" t="str">
        <f t="shared" si="582"/>
        <v/>
      </c>
      <c r="AW866" s="36" t="str">
        <f t="shared" si="583"/>
        <v/>
      </c>
      <c r="AX866" s="36" t="str">
        <f t="shared" si="584"/>
        <v/>
      </c>
      <c r="AY866" s="36" t="str">
        <f t="shared" si="585"/>
        <v/>
      </c>
      <c r="AZ866" s="36" t="str">
        <f t="shared" si="586"/>
        <v/>
      </c>
      <c r="BA866" s="36" t="str">
        <f t="shared" si="587"/>
        <v/>
      </c>
      <c r="BB866" s="36" t="str">
        <f t="shared" si="588"/>
        <v/>
      </c>
      <c r="BC866" s="36" t="str">
        <f t="shared" si="589"/>
        <v/>
      </c>
      <c r="BD866" s="36" t="str">
        <f t="shared" si="590"/>
        <v/>
      </c>
      <c r="BE866" s="36" t="str">
        <f t="shared" si="591"/>
        <v/>
      </c>
      <c r="BF866" s="36" t="str">
        <f t="shared" si="592"/>
        <v/>
      </c>
      <c r="BG866" s="36" t="str">
        <f t="shared" si="593"/>
        <v/>
      </c>
      <c r="BH866" s="36" t="str">
        <f t="shared" si="594"/>
        <v/>
      </c>
      <c r="BI866" s="36" t="str">
        <f t="shared" si="595"/>
        <v/>
      </c>
      <c r="BJ866" s="36" t="str">
        <f t="shared" si="596"/>
        <v/>
      </c>
      <c r="BK866" s="36" t="str">
        <f t="shared" si="597"/>
        <v/>
      </c>
      <c r="BL866" s="36" t="str">
        <f t="shared" si="598"/>
        <v/>
      </c>
      <c r="BM866" s="36" t="str">
        <f t="shared" si="599"/>
        <v/>
      </c>
      <c r="BN866" s="38" t="e">
        <f t="shared" si="558"/>
        <v>#DIV/0!</v>
      </c>
      <c r="BO866" s="38" t="e">
        <f t="shared" si="559"/>
        <v>#DIV/0!</v>
      </c>
      <c r="BP866" s="39" t="str">
        <f t="shared" si="560"/>
        <v/>
      </c>
      <c r="BQ866" s="39" t="str">
        <f t="shared" si="561"/>
        <v/>
      </c>
      <c r="BR866" s="39" t="str">
        <f t="shared" si="562"/>
        <v/>
      </c>
      <c r="BS866" s="39" t="str">
        <f t="shared" si="563"/>
        <v/>
      </c>
      <c r="BT866" s="39" t="str">
        <f t="shared" si="564"/>
        <v/>
      </c>
      <c r="BU866" s="39" t="str">
        <f t="shared" si="565"/>
        <v/>
      </c>
      <c r="BV866" s="39" t="str">
        <f t="shared" si="566"/>
        <v/>
      </c>
      <c r="BW866" s="39" t="str">
        <f t="shared" si="567"/>
        <v/>
      </c>
      <c r="BX866" s="39" t="str">
        <f t="shared" si="568"/>
        <v/>
      </c>
      <c r="BY866" s="39" t="str">
        <f t="shared" si="569"/>
        <v/>
      </c>
      <c r="BZ866" s="39" t="str">
        <f t="shared" si="570"/>
        <v/>
      </c>
      <c r="CA866" s="39" t="str">
        <f t="shared" si="571"/>
        <v/>
      </c>
      <c r="CB866" s="39" t="str">
        <f t="shared" si="572"/>
        <v/>
      </c>
      <c r="CC866" s="39" t="str">
        <f t="shared" si="573"/>
        <v/>
      </c>
      <c r="CD866" s="39" t="str">
        <f t="shared" si="574"/>
        <v/>
      </c>
      <c r="CE866" s="39" t="str">
        <f t="shared" si="575"/>
        <v/>
      </c>
      <c r="CF866" s="39" t="str">
        <f t="shared" si="576"/>
        <v/>
      </c>
      <c r="CG866" s="39" t="str">
        <f t="shared" si="577"/>
        <v/>
      </c>
      <c r="CH866" s="39" t="str">
        <f t="shared" si="578"/>
        <v/>
      </c>
      <c r="CI866" s="39" t="str">
        <f t="shared" si="579"/>
        <v/>
      </c>
    </row>
    <row r="867" spans="1:87">
      <c r="A867" s="18"/>
      <c r="B867" s="15" t="str">
        <f>'Gene Table'!E866</f>
        <v>hsa-miR-3619-5p</v>
      </c>
      <c r="C867" s="15" t="str">
        <f>'Gene Table'!B866</f>
        <v>D24</v>
      </c>
      <c r="D867" s="16" t="str">
        <f>IF(SUM('Test Sample Data'!D$3:D$98)&gt;10,IF(AND(ISNUMBER('Test Sample Data'!D866),'Test Sample Data'!D866&lt;$B$1,'Test Sample Data'!D866&gt;0),'Test Sample Data'!D866,$B$1),"")</f>
        <v/>
      </c>
      <c r="E867" s="17" t="str">
        <f>IF(SUM('Test Sample Data'!E$3:E$98)&gt;10,IF(AND(ISNUMBER('Test Sample Data'!E866),'Test Sample Data'!E866&lt;$B$1,'Test Sample Data'!E866&gt;0),'Test Sample Data'!E866,$B$1),"")</f>
        <v/>
      </c>
      <c r="F867" s="17" t="str">
        <f>IF(SUM('Test Sample Data'!F$3:F$98)&gt;10,IF(AND(ISNUMBER('Test Sample Data'!F866),'Test Sample Data'!F866&lt;$B$1,'Test Sample Data'!F866&gt;0),'Test Sample Data'!F866,$B$1),"")</f>
        <v/>
      </c>
      <c r="G867" s="17" t="str">
        <f>IF(SUM('Test Sample Data'!G$3:G$98)&gt;10,IF(AND(ISNUMBER('Test Sample Data'!G866),'Test Sample Data'!G866&lt;$B$1,'Test Sample Data'!G866&gt;0),'Test Sample Data'!G866,$B$1),"")</f>
        <v/>
      </c>
      <c r="H867" s="17" t="str">
        <f>IF(SUM('Test Sample Data'!H$3:H$98)&gt;10,IF(AND(ISNUMBER('Test Sample Data'!H866),'Test Sample Data'!H866&lt;$B$1,'Test Sample Data'!H866&gt;0),'Test Sample Data'!H866,$B$1),"")</f>
        <v/>
      </c>
      <c r="I867" s="17" t="str">
        <f>IF(SUM('Test Sample Data'!I$3:I$98)&gt;10,IF(AND(ISNUMBER('Test Sample Data'!I866),'Test Sample Data'!I866&lt;$B$1,'Test Sample Data'!I866&gt;0),'Test Sample Data'!I866,$B$1),"")</f>
        <v/>
      </c>
      <c r="J867" s="17" t="str">
        <f>IF(SUM('Test Sample Data'!J$3:J$98)&gt;10,IF(AND(ISNUMBER('Test Sample Data'!J866),'Test Sample Data'!J866&lt;$B$1,'Test Sample Data'!J866&gt;0),'Test Sample Data'!J866,$B$1),"")</f>
        <v/>
      </c>
      <c r="K867" s="17" t="str">
        <f>IF(SUM('Test Sample Data'!K$3:K$98)&gt;10,IF(AND(ISNUMBER('Test Sample Data'!K866),'Test Sample Data'!K866&lt;$B$1,'Test Sample Data'!K866&gt;0),'Test Sample Data'!K866,$B$1),"")</f>
        <v/>
      </c>
      <c r="L867" s="17" t="str">
        <f>IF(SUM('Test Sample Data'!L$3:L$98)&gt;10,IF(AND(ISNUMBER('Test Sample Data'!L866),'Test Sample Data'!L866&lt;$B$1,'Test Sample Data'!L866&gt;0),'Test Sample Data'!L866,$B$1),"")</f>
        <v/>
      </c>
      <c r="M867" s="17" t="str">
        <f>IF(SUM('Test Sample Data'!M$3:M$98)&gt;10,IF(AND(ISNUMBER('Test Sample Data'!M866),'Test Sample Data'!M866&lt;$B$1,'Test Sample Data'!M866&gt;0),'Test Sample Data'!M866,$B$1),"")</f>
        <v/>
      </c>
      <c r="N867" s="17" t="str">
        <f>'Gene Table'!E866</f>
        <v>hsa-miR-3619-5p</v>
      </c>
      <c r="O867" s="17" t="str">
        <f>'Gene Table'!B866</f>
        <v>D24</v>
      </c>
      <c r="P867" s="17" t="str">
        <f>IF(SUM('Control Sample Data'!D$3:D$98)&gt;10,IF(AND(ISNUMBER('Control Sample Data'!D866),'Control Sample Data'!D866&lt;$B$1,'Control Sample Data'!D866&gt;0),'Control Sample Data'!D866,$B$1),"")</f>
        <v/>
      </c>
      <c r="Q867" s="17" t="str">
        <f>IF(SUM('Control Sample Data'!E$3:E$98)&gt;10,IF(AND(ISNUMBER('Control Sample Data'!E866),'Control Sample Data'!E866&lt;$B$1,'Control Sample Data'!E866&gt;0),'Control Sample Data'!E866,$B$1),"")</f>
        <v/>
      </c>
      <c r="R867" s="17" t="str">
        <f>IF(SUM('Control Sample Data'!F$3:F$98)&gt;10,IF(AND(ISNUMBER('Control Sample Data'!F866),'Control Sample Data'!F866&lt;$B$1,'Control Sample Data'!F866&gt;0),'Control Sample Data'!F866,$B$1),"")</f>
        <v/>
      </c>
      <c r="S867" s="17" t="str">
        <f>IF(SUM('Control Sample Data'!G$3:G$98)&gt;10,IF(AND(ISNUMBER('Control Sample Data'!G866),'Control Sample Data'!G866&lt;$B$1,'Control Sample Data'!G866&gt;0),'Control Sample Data'!G866,$B$1),"")</f>
        <v/>
      </c>
      <c r="T867" s="17" t="str">
        <f>IF(SUM('Control Sample Data'!H$3:H$98)&gt;10,IF(AND(ISNUMBER('Control Sample Data'!H866),'Control Sample Data'!H866&lt;$B$1,'Control Sample Data'!H866&gt;0),'Control Sample Data'!H866,$B$1),"")</f>
        <v/>
      </c>
      <c r="U867" s="17" t="str">
        <f>IF(SUM('Control Sample Data'!I$3:I$98)&gt;10,IF(AND(ISNUMBER('Control Sample Data'!I866),'Control Sample Data'!I866&lt;$B$1,'Control Sample Data'!I866&gt;0),'Control Sample Data'!I866,$B$1),"")</f>
        <v/>
      </c>
      <c r="V867" s="17" t="str">
        <f>IF(SUM('Control Sample Data'!J$3:J$98)&gt;10,IF(AND(ISNUMBER('Control Sample Data'!J866),'Control Sample Data'!J866&lt;$B$1,'Control Sample Data'!J866&gt;0),'Control Sample Data'!J866,$B$1),"")</f>
        <v/>
      </c>
      <c r="W867" s="17" t="str">
        <f>IF(SUM('Control Sample Data'!K$3:K$98)&gt;10,IF(AND(ISNUMBER('Control Sample Data'!K866),'Control Sample Data'!K866&lt;$B$1,'Control Sample Data'!K866&gt;0),'Control Sample Data'!K866,$B$1),"")</f>
        <v/>
      </c>
      <c r="X867" s="17" t="str">
        <f>IF(SUM('Control Sample Data'!L$3:L$98)&gt;10,IF(AND(ISNUMBER('Control Sample Data'!L866),'Control Sample Data'!L866&lt;$B$1,'Control Sample Data'!L866&gt;0),'Control Sample Data'!L866,$B$1),"")</f>
        <v/>
      </c>
      <c r="Y867" s="17" t="str">
        <f>IF(SUM('Control Sample Data'!M$3:M$98)&gt;10,IF(AND(ISNUMBER('Control Sample Data'!M866),'Control Sample Data'!M866&lt;$B$1,'Control Sample Data'!M866&gt;0),'Control Sample Data'!M866,$B$1),"")</f>
        <v/>
      </c>
      <c r="AT867" s="36" t="str">
        <f t="shared" si="580"/>
        <v/>
      </c>
      <c r="AU867" s="36" t="str">
        <f t="shared" si="581"/>
        <v/>
      </c>
      <c r="AV867" s="36" t="str">
        <f t="shared" si="582"/>
        <v/>
      </c>
      <c r="AW867" s="36" t="str">
        <f t="shared" si="583"/>
        <v/>
      </c>
      <c r="AX867" s="36" t="str">
        <f t="shared" si="584"/>
        <v/>
      </c>
      <c r="AY867" s="36" t="str">
        <f t="shared" si="585"/>
        <v/>
      </c>
      <c r="AZ867" s="36" t="str">
        <f t="shared" si="586"/>
        <v/>
      </c>
      <c r="BA867" s="36" t="str">
        <f t="shared" si="587"/>
        <v/>
      </c>
      <c r="BB867" s="36" t="str">
        <f t="shared" si="588"/>
        <v/>
      </c>
      <c r="BC867" s="36" t="str">
        <f t="shared" si="589"/>
        <v/>
      </c>
      <c r="BD867" s="36" t="str">
        <f t="shared" si="590"/>
        <v/>
      </c>
      <c r="BE867" s="36" t="str">
        <f t="shared" si="591"/>
        <v/>
      </c>
      <c r="BF867" s="36" t="str">
        <f t="shared" si="592"/>
        <v/>
      </c>
      <c r="BG867" s="36" t="str">
        <f t="shared" si="593"/>
        <v/>
      </c>
      <c r="BH867" s="36" t="str">
        <f t="shared" si="594"/>
        <v/>
      </c>
      <c r="BI867" s="36" t="str">
        <f t="shared" si="595"/>
        <v/>
      </c>
      <c r="BJ867" s="36" t="str">
        <f t="shared" si="596"/>
        <v/>
      </c>
      <c r="BK867" s="36" t="str">
        <f t="shared" si="597"/>
        <v/>
      </c>
      <c r="BL867" s="36" t="str">
        <f t="shared" si="598"/>
        <v/>
      </c>
      <c r="BM867" s="36" t="str">
        <f t="shared" si="599"/>
        <v/>
      </c>
      <c r="BN867" s="38" t="e">
        <f t="shared" si="558"/>
        <v>#DIV/0!</v>
      </c>
      <c r="BO867" s="38" t="e">
        <f t="shared" si="559"/>
        <v>#DIV/0!</v>
      </c>
      <c r="BP867" s="39" t="str">
        <f t="shared" si="560"/>
        <v/>
      </c>
      <c r="BQ867" s="39" t="str">
        <f t="shared" si="561"/>
        <v/>
      </c>
      <c r="BR867" s="39" t="str">
        <f t="shared" si="562"/>
        <v/>
      </c>
      <c r="BS867" s="39" t="str">
        <f t="shared" si="563"/>
        <v/>
      </c>
      <c r="BT867" s="39" t="str">
        <f t="shared" si="564"/>
        <v/>
      </c>
      <c r="BU867" s="39" t="str">
        <f t="shared" si="565"/>
        <v/>
      </c>
      <c r="BV867" s="39" t="str">
        <f t="shared" si="566"/>
        <v/>
      </c>
      <c r="BW867" s="39" t="str">
        <f t="shared" si="567"/>
        <v/>
      </c>
      <c r="BX867" s="39" t="str">
        <f t="shared" si="568"/>
        <v/>
      </c>
      <c r="BY867" s="39" t="str">
        <f t="shared" si="569"/>
        <v/>
      </c>
      <c r="BZ867" s="39" t="str">
        <f t="shared" si="570"/>
        <v/>
      </c>
      <c r="CA867" s="39" t="str">
        <f t="shared" si="571"/>
        <v/>
      </c>
      <c r="CB867" s="39" t="str">
        <f t="shared" si="572"/>
        <v/>
      </c>
      <c r="CC867" s="39" t="str">
        <f t="shared" si="573"/>
        <v/>
      </c>
      <c r="CD867" s="39" t="str">
        <f t="shared" si="574"/>
        <v/>
      </c>
      <c r="CE867" s="39" t="str">
        <f t="shared" si="575"/>
        <v/>
      </c>
      <c r="CF867" s="39" t="str">
        <f t="shared" si="576"/>
        <v/>
      </c>
      <c r="CG867" s="39" t="str">
        <f t="shared" si="577"/>
        <v/>
      </c>
      <c r="CH867" s="39" t="str">
        <f t="shared" si="578"/>
        <v/>
      </c>
      <c r="CI867" s="39" t="str">
        <f t="shared" si="579"/>
        <v/>
      </c>
    </row>
    <row r="868" spans="1:87">
      <c r="A868" s="18"/>
      <c r="B868" s="15" t="str">
        <f>'Gene Table'!E867</f>
        <v>hsa-miR-367-5p</v>
      </c>
      <c r="C868" s="15" t="str">
        <f>'Gene Table'!B867</f>
        <v>E01</v>
      </c>
      <c r="D868" s="16" t="str">
        <f>IF(SUM('Test Sample Data'!D$3:D$98)&gt;10,IF(AND(ISNUMBER('Test Sample Data'!D867),'Test Sample Data'!D867&lt;$B$1,'Test Sample Data'!D867&gt;0),'Test Sample Data'!D867,$B$1),"")</f>
        <v/>
      </c>
      <c r="E868" s="17" t="str">
        <f>IF(SUM('Test Sample Data'!E$3:E$98)&gt;10,IF(AND(ISNUMBER('Test Sample Data'!E867),'Test Sample Data'!E867&lt;$B$1,'Test Sample Data'!E867&gt;0),'Test Sample Data'!E867,$B$1),"")</f>
        <v/>
      </c>
      <c r="F868" s="17" t="str">
        <f>IF(SUM('Test Sample Data'!F$3:F$98)&gt;10,IF(AND(ISNUMBER('Test Sample Data'!F867),'Test Sample Data'!F867&lt;$B$1,'Test Sample Data'!F867&gt;0),'Test Sample Data'!F867,$B$1),"")</f>
        <v/>
      </c>
      <c r="G868" s="17" t="str">
        <f>IF(SUM('Test Sample Data'!G$3:G$98)&gt;10,IF(AND(ISNUMBER('Test Sample Data'!G867),'Test Sample Data'!G867&lt;$B$1,'Test Sample Data'!G867&gt;0),'Test Sample Data'!G867,$B$1),"")</f>
        <v/>
      </c>
      <c r="H868" s="17" t="str">
        <f>IF(SUM('Test Sample Data'!H$3:H$98)&gt;10,IF(AND(ISNUMBER('Test Sample Data'!H867),'Test Sample Data'!H867&lt;$B$1,'Test Sample Data'!H867&gt;0),'Test Sample Data'!H867,$B$1),"")</f>
        <v/>
      </c>
      <c r="I868" s="17" t="str">
        <f>IF(SUM('Test Sample Data'!I$3:I$98)&gt;10,IF(AND(ISNUMBER('Test Sample Data'!I867),'Test Sample Data'!I867&lt;$B$1,'Test Sample Data'!I867&gt;0),'Test Sample Data'!I867,$B$1),"")</f>
        <v/>
      </c>
      <c r="J868" s="17" t="str">
        <f>IF(SUM('Test Sample Data'!J$3:J$98)&gt;10,IF(AND(ISNUMBER('Test Sample Data'!J867),'Test Sample Data'!J867&lt;$B$1,'Test Sample Data'!J867&gt;0),'Test Sample Data'!J867,$B$1),"")</f>
        <v/>
      </c>
      <c r="K868" s="17" t="str">
        <f>IF(SUM('Test Sample Data'!K$3:K$98)&gt;10,IF(AND(ISNUMBER('Test Sample Data'!K867),'Test Sample Data'!K867&lt;$B$1,'Test Sample Data'!K867&gt;0),'Test Sample Data'!K867,$B$1),"")</f>
        <v/>
      </c>
      <c r="L868" s="17" t="str">
        <f>IF(SUM('Test Sample Data'!L$3:L$98)&gt;10,IF(AND(ISNUMBER('Test Sample Data'!L867),'Test Sample Data'!L867&lt;$B$1,'Test Sample Data'!L867&gt;0),'Test Sample Data'!L867,$B$1),"")</f>
        <v/>
      </c>
      <c r="M868" s="17" t="str">
        <f>IF(SUM('Test Sample Data'!M$3:M$98)&gt;10,IF(AND(ISNUMBER('Test Sample Data'!M867),'Test Sample Data'!M867&lt;$B$1,'Test Sample Data'!M867&gt;0),'Test Sample Data'!M867,$B$1),"")</f>
        <v/>
      </c>
      <c r="N868" s="17" t="str">
        <f>'Gene Table'!E867</f>
        <v>hsa-miR-367-5p</v>
      </c>
      <c r="O868" s="17" t="str">
        <f>'Gene Table'!B867</f>
        <v>E01</v>
      </c>
      <c r="P868" s="17" t="str">
        <f>IF(SUM('Control Sample Data'!D$3:D$98)&gt;10,IF(AND(ISNUMBER('Control Sample Data'!D867),'Control Sample Data'!D867&lt;$B$1,'Control Sample Data'!D867&gt;0),'Control Sample Data'!D867,$B$1),"")</f>
        <v/>
      </c>
      <c r="Q868" s="17" t="str">
        <f>IF(SUM('Control Sample Data'!E$3:E$98)&gt;10,IF(AND(ISNUMBER('Control Sample Data'!E867),'Control Sample Data'!E867&lt;$B$1,'Control Sample Data'!E867&gt;0),'Control Sample Data'!E867,$B$1),"")</f>
        <v/>
      </c>
      <c r="R868" s="17" t="str">
        <f>IF(SUM('Control Sample Data'!F$3:F$98)&gt;10,IF(AND(ISNUMBER('Control Sample Data'!F867),'Control Sample Data'!F867&lt;$B$1,'Control Sample Data'!F867&gt;0),'Control Sample Data'!F867,$B$1),"")</f>
        <v/>
      </c>
      <c r="S868" s="17" t="str">
        <f>IF(SUM('Control Sample Data'!G$3:G$98)&gt;10,IF(AND(ISNUMBER('Control Sample Data'!G867),'Control Sample Data'!G867&lt;$B$1,'Control Sample Data'!G867&gt;0),'Control Sample Data'!G867,$B$1),"")</f>
        <v/>
      </c>
      <c r="T868" s="17" t="str">
        <f>IF(SUM('Control Sample Data'!H$3:H$98)&gt;10,IF(AND(ISNUMBER('Control Sample Data'!H867),'Control Sample Data'!H867&lt;$B$1,'Control Sample Data'!H867&gt;0),'Control Sample Data'!H867,$B$1),"")</f>
        <v/>
      </c>
      <c r="U868" s="17" t="str">
        <f>IF(SUM('Control Sample Data'!I$3:I$98)&gt;10,IF(AND(ISNUMBER('Control Sample Data'!I867),'Control Sample Data'!I867&lt;$B$1,'Control Sample Data'!I867&gt;0),'Control Sample Data'!I867,$B$1),"")</f>
        <v/>
      </c>
      <c r="V868" s="17" t="str">
        <f>IF(SUM('Control Sample Data'!J$3:J$98)&gt;10,IF(AND(ISNUMBER('Control Sample Data'!J867),'Control Sample Data'!J867&lt;$B$1,'Control Sample Data'!J867&gt;0),'Control Sample Data'!J867,$B$1),"")</f>
        <v/>
      </c>
      <c r="W868" s="17" t="str">
        <f>IF(SUM('Control Sample Data'!K$3:K$98)&gt;10,IF(AND(ISNUMBER('Control Sample Data'!K867),'Control Sample Data'!K867&lt;$B$1,'Control Sample Data'!K867&gt;0),'Control Sample Data'!K867,$B$1),"")</f>
        <v/>
      </c>
      <c r="X868" s="17" t="str">
        <f>IF(SUM('Control Sample Data'!L$3:L$98)&gt;10,IF(AND(ISNUMBER('Control Sample Data'!L867),'Control Sample Data'!L867&lt;$B$1,'Control Sample Data'!L867&gt;0),'Control Sample Data'!L867,$B$1),"")</f>
        <v/>
      </c>
      <c r="Y868" s="17" t="str">
        <f>IF(SUM('Control Sample Data'!M$3:M$98)&gt;10,IF(AND(ISNUMBER('Control Sample Data'!M867),'Control Sample Data'!M867&lt;$B$1,'Control Sample Data'!M867&gt;0),'Control Sample Data'!M867,$B$1),"")</f>
        <v/>
      </c>
      <c r="AT868" s="36" t="str">
        <f t="shared" si="580"/>
        <v/>
      </c>
      <c r="AU868" s="36" t="str">
        <f t="shared" si="581"/>
        <v/>
      </c>
      <c r="AV868" s="36" t="str">
        <f t="shared" si="582"/>
        <v/>
      </c>
      <c r="AW868" s="36" t="str">
        <f t="shared" si="583"/>
        <v/>
      </c>
      <c r="AX868" s="36" t="str">
        <f t="shared" si="584"/>
        <v/>
      </c>
      <c r="AY868" s="36" t="str">
        <f t="shared" si="585"/>
        <v/>
      </c>
      <c r="AZ868" s="36" t="str">
        <f t="shared" si="586"/>
        <v/>
      </c>
      <c r="BA868" s="36" t="str">
        <f t="shared" si="587"/>
        <v/>
      </c>
      <c r="BB868" s="36" t="str">
        <f t="shared" si="588"/>
        <v/>
      </c>
      <c r="BC868" s="36" t="str">
        <f t="shared" si="589"/>
        <v/>
      </c>
      <c r="BD868" s="36" t="str">
        <f t="shared" si="590"/>
        <v/>
      </c>
      <c r="BE868" s="36" t="str">
        <f t="shared" si="591"/>
        <v/>
      </c>
      <c r="BF868" s="36" t="str">
        <f t="shared" si="592"/>
        <v/>
      </c>
      <c r="BG868" s="36" t="str">
        <f t="shared" si="593"/>
        <v/>
      </c>
      <c r="BH868" s="36" t="str">
        <f t="shared" si="594"/>
        <v/>
      </c>
      <c r="BI868" s="36" t="str">
        <f t="shared" si="595"/>
        <v/>
      </c>
      <c r="BJ868" s="36" t="str">
        <f t="shared" si="596"/>
        <v/>
      </c>
      <c r="BK868" s="36" t="str">
        <f t="shared" si="597"/>
        <v/>
      </c>
      <c r="BL868" s="36" t="str">
        <f t="shared" si="598"/>
        <v/>
      </c>
      <c r="BM868" s="36" t="str">
        <f t="shared" si="599"/>
        <v/>
      </c>
      <c r="BN868" s="38" t="e">
        <f t="shared" si="558"/>
        <v>#DIV/0!</v>
      </c>
      <c r="BO868" s="38" t="e">
        <f t="shared" si="559"/>
        <v>#DIV/0!</v>
      </c>
      <c r="BP868" s="39" t="str">
        <f t="shared" si="560"/>
        <v/>
      </c>
      <c r="BQ868" s="39" t="str">
        <f t="shared" si="561"/>
        <v/>
      </c>
      <c r="BR868" s="39" t="str">
        <f t="shared" si="562"/>
        <v/>
      </c>
      <c r="BS868" s="39" t="str">
        <f t="shared" si="563"/>
        <v/>
      </c>
      <c r="BT868" s="39" t="str">
        <f t="shared" si="564"/>
        <v/>
      </c>
      <c r="BU868" s="39" t="str">
        <f t="shared" si="565"/>
        <v/>
      </c>
      <c r="BV868" s="39" t="str">
        <f t="shared" si="566"/>
        <v/>
      </c>
      <c r="BW868" s="39" t="str">
        <f t="shared" si="567"/>
        <v/>
      </c>
      <c r="BX868" s="39" t="str">
        <f t="shared" si="568"/>
        <v/>
      </c>
      <c r="BY868" s="39" t="str">
        <f t="shared" si="569"/>
        <v/>
      </c>
      <c r="BZ868" s="39" t="str">
        <f t="shared" si="570"/>
        <v/>
      </c>
      <c r="CA868" s="39" t="str">
        <f t="shared" si="571"/>
        <v/>
      </c>
      <c r="CB868" s="39" t="str">
        <f t="shared" si="572"/>
        <v/>
      </c>
      <c r="CC868" s="39" t="str">
        <f t="shared" si="573"/>
        <v/>
      </c>
      <c r="CD868" s="39" t="str">
        <f t="shared" si="574"/>
        <v/>
      </c>
      <c r="CE868" s="39" t="str">
        <f t="shared" si="575"/>
        <v/>
      </c>
      <c r="CF868" s="39" t="str">
        <f t="shared" si="576"/>
        <v/>
      </c>
      <c r="CG868" s="39" t="str">
        <f t="shared" si="577"/>
        <v/>
      </c>
      <c r="CH868" s="39" t="str">
        <f t="shared" si="578"/>
        <v/>
      </c>
      <c r="CI868" s="39" t="str">
        <f t="shared" si="579"/>
        <v/>
      </c>
    </row>
    <row r="869" spans="1:87">
      <c r="A869" s="18"/>
      <c r="B869" s="15" t="str">
        <f>'Gene Table'!E868</f>
        <v>hsa-miR-4258</v>
      </c>
      <c r="C869" s="15" t="str">
        <f>'Gene Table'!B868</f>
        <v>E02</v>
      </c>
      <c r="D869" s="16" t="str">
        <f>IF(SUM('Test Sample Data'!D$3:D$98)&gt;10,IF(AND(ISNUMBER('Test Sample Data'!D868),'Test Sample Data'!D868&lt;$B$1,'Test Sample Data'!D868&gt;0),'Test Sample Data'!D868,$B$1),"")</f>
        <v/>
      </c>
      <c r="E869" s="17" t="str">
        <f>IF(SUM('Test Sample Data'!E$3:E$98)&gt;10,IF(AND(ISNUMBER('Test Sample Data'!E868),'Test Sample Data'!E868&lt;$B$1,'Test Sample Data'!E868&gt;0),'Test Sample Data'!E868,$B$1),"")</f>
        <v/>
      </c>
      <c r="F869" s="17" t="str">
        <f>IF(SUM('Test Sample Data'!F$3:F$98)&gt;10,IF(AND(ISNUMBER('Test Sample Data'!F868),'Test Sample Data'!F868&lt;$B$1,'Test Sample Data'!F868&gt;0),'Test Sample Data'!F868,$B$1),"")</f>
        <v/>
      </c>
      <c r="G869" s="17" t="str">
        <f>IF(SUM('Test Sample Data'!G$3:G$98)&gt;10,IF(AND(ISNUMBER('Test Sample Data'!G868),'Test Sample Data'!G868&lt;$B$1,'Test Sample Data'!G868&gt;0),'Test Sample Data'!G868,$B$1),"")</f>
        <v/>
      </c>
      <c r="H869" s="17" t="str">
        <f>IF(SUM('Test Sample Data'!H$3:H$98)&gt;10,IF(AND(ISNUMBER('Test Sample Data'!H868),'Test Sample Data'!H868&lt;$B$1,'Test Sample Data'!H868&gt;0),'Test Sample Data'!H868,$B$1),"")</f>
        <v/>
      </c>
      <c r="I869" s="17" t="str">
        <f>IF(SUM('Test Sample Data'!I$3:I$98)&gt;10,IF(AND(ISNUMBER('Test Sample Data'!I868),'Test Sample Data'!I868&lt;$B$1,'Test Sample Data'!I868&gt;0),'Test Sample Data'!I868,$B$1),"")</f>
        <v/>
      </c>
      <c r="J869" s="17" t="str">
        <f>IF(SUM('Test Sample Data'!J$3:J$98)&gt;10,IF(AND(ISNUMBER('Test Sample Data'!J868),'Test Sample Data'!J868&lt;$B$1,'Test Sample Data'!J868&gt;0),'Test Sample Data'!J868,$B$1),"")</f>
        <v/>
      </c>
      <c r="K869" s="17" t="str">
        <f>IF(SUM('Test Sample Data'!K$3:K$98)&gt;10,IF(AND(ISNUMBER('Test Sample Data'!K868),'Test Sample Data'!K868&lt;$B$1,'Test Sample Data'!K868&gt;0),'Test Sample Data'!K868,$B$1),"")</f>
        <v/>
      </c>
      <c r="L869" s="17" t="str">
        <f>IF(SUM('Test Sample Data'!L$3:L$98)&gt;10,IF(AND(ISNUMBER('Test Sample Data'!L868),'Test Sample Data'!L868&lt;$B$1,'Test Sample Data'!L868&gt;0),'Test Sample Data'!L868,$B$1),"")</f>
        <v/>
      </c>
      <c r="M869" s="17" t="str">
        <f>IF(SUM('Test Sample Data'!M$3:M$98)&gt;10,IF(AND(ISNUMBER('Test Sample Data'!M868),'Test Sample Data'!M868&lt;$B$1,'Test Sample Data'!M868&gt;0),'Test Sample Data'!M868,$B$1),"")</f>
        <v/>
      </c>
      <c r="N869" s="17" t="str">
        <f>'Gene Table'!E868</f>
        <v>hsa-miR-4258</v>
      </c>
      <c r="O869" s="17" t="str">
        <f>'Gene Table'!B868</f>
        <v>E02</v>
      </c>
      <c r="P869" s="17" t="str">
        <f>IF(SUM('Control Sample Data'!D$3:D$98)&gt;10,IF(AND(ISNUMBER('Control Sample Data'!D868),'Control Sample Data'!D868&lt;$B$1,'Control Sample Data'!D868&gt;0),'Control Sample Data'!D868,$B$1),"")</f>
        <v/>
      </c>
      <c r="Q869" s="17" t="str">
        <f>IF(SUM('Control Sample Data'!E$3:E$98)&gt;10,IF(AND(ISNUMBER('Control Sample Data'!E868),'Control Sample Data'!E868&lt;$B$1,'Control Sample Data'!E868&gt;0),'Control Sample Data'!E868,$B$1),"")</f>
        <v/>
      </c>
      <c r="R869" s="17" t="str">
        <f>IF(SUM('Control Sample Data'!F$3:F$98)&gt;10,IF(AND(ISNUMBER('Control Sample Data'!F868),'Control Sample Data'!F868&lt;$B$1,'Control Sample Data'!F868&gt;0),'Control Sample Data'!F868,$B$1),"")</f>
        <v/>
      </c>
      <c r="S869" s="17" t="str">
        <f>IF(SUM('Control Sample Data'!G$3:G$98)&gt;10,IF(AND(ISNUMBER('Control Sample Data'!G868),'Control Sample Data'!G868&lt;$B$1,'Control Sample Data'!G868&gt;0),'Control Sample Data'!G868,$B$1),"")</f>
        <v/>
      </c>
      <c r="T869" s="17" t="str">
        <f>IF(SUM('Control Sample Data'!H$3:H$98)&gt;10,IF(AND(ISNUMBER('Control Sample Data'!H868),'Control Sample Data'!H868&lt;$B$1,'Control Sample Data'!H868&gt;0),'Control Sample Data'!H868,$B$1),"")</f>
        <v/>
      </c>
      <c r="U869" s="17" t="str">
        <f>IF(SUM('Control Sample Data'!I$3:I$98)&gt;10,IF(AND(ISNUMBER('Control Sample Data'!I868),'Control Sample Data'!I868&lt;$B$1,'Control Sample Data'!I868&gt;0),'Control Sample Data'!I868,$B$1),"")</f>
        <v/>
      </c>
      <c r="V869" s="17" t="str">
        <f>IF(SUM('Control Sample Data'!J$3:J$98)&gt;10,IF(AND(ISNUMBER('Control Sample Data'!J868),'Control Sample Data'!J868&lt;$B$1,'Control Sample Data'!J868&gt;0),'Control Sample Data'!J868,$B$1),"")</f>
        <v/>
      </c>
      <c r="W869" s="17" t="str">
        <f>IF(SUM('Control Sample Data'!K$3:K$98)&gt;10,IF(AND(ISNUMBER('Control Sample Data'!K868),'Control Sample Data'!K868&lt;$B$1,'Control Sample Data'!K868&gt;0),'Control Sample Data'!K868,$B$1),"")</f>
        <v/>
      </c>
      <c r="X869" s="17" t="str">
        <f>IF(SUM('Control Sample Data'!L$3:L$98)&gt;10,IF(AND(ISNUMBER('Control Sample Data'!L868),'Control Sample Data'!L868&lt;$B$1,'Control Sample Data'!L868&gt;0),'Control Sample Data'!L868,$B$1),"")</f>
        <v/>
      </c>
      <c r="Y869" s="17" t="str">
        <f>IF(SUM('Control Sample Data'!M$3:M$98)&gt;10,IF(AND(ISNUMBER('Control Sample Data'!M868),'Control Sample Data'!M868&lt;$B$1,'Control Sample Data'!M868&gt;0),'Control Sample Data'!M868,$B$1),"")</f>
        <v/>
      </c>
      <c r="AT869" s="36" t="str">
        <f t="shared" si="580"/>
        <v/>
      </c>
      <c r="AU869" s="36" t="str">
        <f t="shared" si="581"/>
        <v/>
      </c>
      <c r="AV869" s="36" t="str">
        <f t="shared" si="582"/>
        <v/>
      </c>
      <c r="AW869" s="36" t="str">
        <f t="shared" si="583"/>
        <v/>
      </c>
      <c r="AX869" s="36" t="str">
        <f t="shared" si="584"/>
        <v/>
      </c>
      <c r="AY869" s="36" t="str">
        <f t="shared" si="585"/>
        <v/>
      </c>
      <c r="AZ869" s="36" t="str">
        <f t="shared" si="586"/>
        <v/>
      </c>
      <c r="BA869" s="36" t="str">
        <f t="shared" si="587"/>
        <v/>
      </c>
      <c r="BB869" s="36" t="str">
        <f t="shared" si="588"/>
        <v/>
      </c>
      <c r="BC869" s="36" t="str">
        <f t="shared" si="589"/>
        <v/>
      </c>
      <c r="BD869" s="36" t="str">
        <f t="shared" si="590"/>
        <v/>
      </c>
      <c r="BE869" s="36" t="str">
        <f t="shared" si="591"/>
        <v/>
      </c>
      <c r="BF869" s="36" t="str">
        <f t="shared" si="592"/>
        <v/>
      </c>
      <c r="BG869" s="36" t="str">
        <f t="shared" si="593"/>
        <v/>
      </c>
      <c r="BH869" s="36" t="str">
        <f t="shared" si="594"/>
        <v/>
      </c>
      <c r="BI869" s="36" t="str">
        <f t="shared" si="595"/>
        <v/>
      </c>
      <c r="BJ869" s="36" t="str">
        <f t="shared" si="596"/>
        <v/>
      </c>
      <c r="BK869" s="36" t="str">
        <f t="shared" si="597"/>
        <v/>
      </c>
      <c r="BL869" s="36" t="str">
        <f t="shared" si="598"/>
        <v/>
      </c>
      <c r="BM869" s="36" t="str">
        <f t="shared" si="599"/>
        <v/>
      </c>
      <c r="BN869" s="38" t="e">
        <f t="shared" si="558"/>
        <v>#DIV/0!</v>
      </c>
      <c r="BO869" s="38" t="e">
        <f t="shared" si="559"/>
        <v>#DIV/0!</v>
      </c>
      <c r="BP869" s="39" t="str">
        <f t="shared" si="560"/>
        <v/>
      </c>
      <c r="BQ869" s="39" t="str">
        <f t="shared" si="561"/>
        <v/>
      </c>
      <c r="BR869" s="39" t="str">
        <f t="shared" si="562"/>
        <v/>
      </c>
      <c r="BS869" s="39" t="str">
        <f t="shared" si="563"/>
        <v/>
      </c>
      <c r="BT869" s="39" t="str">
        <f t="shared" si="564"/>
        <v/>
      </c>
      <c r="BU869" s="39" t="str">
        <f t="shared" si="565"/>
        <v/>
      </c>
      <c r="BV869" s="39" t="str">
        <f t="shared" si="566"/>
        <v/>
      </c>
      <c r="BW869" s="39" t="str">
        <f t="shared" si="567"/>
        <v/>
      </c>
      <c r="BX869" s="39" t="str">
        <f t="shared" si="568"/>
        <v/>
      </c>
      <c r="BY869" s="39" t="str">
        <f t="shared" si="569"/>
        <v/>
      </c>
      <c r="BZ869" s="39" t="str">
        <f t="shared" si="570"/>
        <v/>
      </c>
      <c r="CA869" s="39" t="str">
        <f t="shared" si="571"/>
        <v/>
      </c>
      <c r="CB869" s="39" t="str">
        <f t="shared" si="572"/>
        <v/>
      </c>
      <c r="CC869" s="39" t="str">
        <f t="shared" si="573"/>
        <v/>
      </c>
      <c r="CD869" s="39" t="str">
        <f t="shared" si="574"/>
        <v/>
      </c>
      <c r="CE869" s="39" t="str">
        <f t="shared" si="575"/>
        <v/>
      </c>
      <c r="CF869" s="39" t="str">
        <f t="shared" si="576"/>
        <v/>
      </c>
      <c r="CG869" s="39" t="str">
        <f t="shared" si="577"/>
        <v/>
      </c>
      <c r="CH869" s="39" t="str">
        <f t="shared" si="578"/>
        <v/>
      </c>
      <c r="CI869" s="39" t="str">
        <f t="shared" si="579"/>
        <v/>
      </c>
    </row>
    <row r="870" spans="1:87">
      <c r="A870" s="18"/>
      <c r="B870" s="15" t="str">
        <f>'Gene Table'!E869</f>
        <v>hsa-miR-374b-3p</v>
      </c>
      <c r="C870" s="15" t="str">
        <f>'Gene Table'!B869</f>
        <v>E03</v>
      </c>
      <c r="D870" s="16" t="str">
        <f>IF(SUM('Test Sample Data'!D$3:D$98)&gt;10,IF(AND(ISNUMBER('Test Sample Data'!D869),'Test Sample Data'!D869&lt;$B$1,'Test Sample Data'!D869&gt;0),'Test Sample Data'!D869,$B$1),"")</f>
        <v/>
      </c>
      <c r="E870" s="17" t="str">
        <f>IF(SUM('Test Sample Data'!E$3:E$98)&gt;10,IF(AND(ISNUMBER('Test Sample Data'!E869),'Test Sample Data'!E869&lt;$B$1,'Test Sample Data'!E869&gt;0),'Test Sample Data'!E869,$B$1),"")</f>
        <v/>
      </c>
      <c r="F870" s="17" t="str">
        <f>IF(SUM('Test Sample Data'!F$3:F$98)&gt;10,IF(AND(ISNUMBER('Test Sample Data'!F869),'Test Sample Data'!F869&lt;$B$1,'Test Sample Data'!F869&gt;0),'Test Sample Data'!F869,$B$1),"")</f>
        <v/>
      </c>
      <c r="G870" s="17" t="str">
        <f>IF(SUM('Test Sample Data'!G$3:G$98)&gt;10,IF(AND(ISNUMBER('Test Sample Data'!G869),'Test Sample Data'!G869&lt;$B$1,'Test Sample Data'!G869&gt;0),'Test Sample Data'!G869,$B$1),"")</f>
        <v/>
      </c>
      <c r="H870" s="17" t="str">
        <f>IF(SUM('Test Sample Data'!H$3:H$98)&gt;10,IF(AND(ISNUMBER('Test Sample Data'!H869),'Test Sample Data'!H869&lt;$B$1,'Test Sample Data'!H869&gt;0),'Test Sample Data'!H869,$B$1),"")</f>
        <v/>
      </c>
      <c r="I870" s="17" t="str">
        <f>IF(SUM('Test Sample Data'!I$3:I$98)&gt;10,IF(AND(ISNUMBER('Test Sample Data'!I869),'Test Sample Data'!I869&lt;$B$1,'Test Sample Data'!I869&gt;0),'Test Sample Data'!I869,$B$1),"")</f>
        <v/>
      </c>
      <c r="J870" s="17" t="str">
        <f>IF(SUM('Test Sample Data'!J$3:J$98)&gt;10,IF(AND(ISNUMBER('Test Sample Data'!J869),'Test Sample Data'!J869&lt;$B$1,'Test Sample Data'!J869&gt;0),'Test Sample Data'!J869,$B$1),"")</f>
        <v/>
      </c>
      <c r="K870" s="17" t="str">
        <f>IF(SUM('Test Sample Data'!K$3:K$98)&gt;10,IF(AND(ISNUMBER('Test Sample Data'!K869),'Test Sample Data'!K869&lt;$B$1,'Test Sample Data'!K869&gt;0),'Test Sample Data'!K869,$B$1),"")</f>
        <v/>
      </c>
      <c r="L870" s="17" t="str">
        <f>IF(SUM('Test Sample Data'!L$3:L$98)&gt;10,IF(AND(ISNUMBER('Test Sample Data'!L869),'Test Sample Data'!L869&lt;$B$1,'Test Sample Data'!L869&gt;0),'Test Sample Data'!L869,$B$1),"")</f>
        <v/>
      </c>
      <c r="M870" s="17" t="str">
        <f>IF(SUM('Test Sample Data'!M$3:M$98)&gt;10,IF(AND(ISNUMBER('Test Sample Data'!M869),'Test Sample Data'!M869&lt;$B$1,'Test Sample Data'!M869&gt;0),'Test Sample Data'!M869,$B$1),"")</f>
        <v/>
      </c>
      <c r="N870" s="17" t="str">
        <f>'Gene Table'!E869</f>
        <v>hsa-miR-374b-3p</v>
      </c>
      <c r="O870" s="17" t="str">
        <f>'Gene Table'!B869</f>
        <v>E03</v>
      </c>
      <c r="P870" s="17" t="str">
        <f>IF(SUM('Control Sample Data'!D$3:D$98)&gt;10,IF(AND(ISNUMBER('Control Sample Data'!D869),'Control Sample Data'!D869&lt;$B$1,'Control Sample Data'!D869&gt;0),'Control Sample Data'!D869,$B$1),"")</f>
        <v/>
      </c>
      <c r="Q870" s="17" t="str">
        <f>IF(SUM('Control Sample Data'!E$3:E$98)&gt;10,IF(AND(ISNUMBER('Control Sample Data'!E869),'Control Sample Data'!E869&lt;$B$1,'Control Sample Data'!E869&gt;0),'Control Sample Data'!E869,$B$1),"")</f>
        <v/>
      </c>
      <c r="R870" s="17" t="str">
        <f>IF(SUM('Control Sample Data'!F$3:F$98)&gt;10,IF(AND(ISNUMBER('Control Sample Data'!F869),'Control Sample Data'!F869&lt;$B$1,'Control Sample Data'!F869&gt;0),'Control Sample Data'!F869,$B$1),"")</f>
        <v/>
      </c>
      <c r="S870" s="17" t="str">
        <f>IF(SUM('Control Sample Data'!G$3:G$98)&gt;10,IF(AND(ISNUMBER('Control Sample Data'!G869),'Control Sample Data'!G869&lt;$B$1,'Control Sample Data'!G869&gt;0),'Control Sample Data'!G869,$B$1),"")</f>
        <v/>
      </c>
      <c r="T870" s="17" t="str">
        <f>IF(SUM('Control Sample Data'!H$3:H$98)&gt;10,IF(AND(ISNUMBER('Control Sample Data'!H869),'Control Sample Data'!H869&lt;$B$1,'Control Sample Data'!H869&gt;0),'Control Sample Data'!H869,$B$1),"")</f>
        <v/>
      </c>
      <c r="U870" s="17" t="str">
        <f>IF(SUM('Control Sample Data'!I$3:I$98)&gt;10,IF(AND(ISNUMBER('Control Sample Data'!I869),'Control Sample Data'!I869&lt;$B$1,'Control Sample Data'!I869&gt;0),'Control Sample Data'!I869,$B$1),"")</f>
        <v/>
      </c>
      <c r="V870" s="17" t="str">
        <f>IF(SUM('Control Sample Data'!J$3:J$98)&gt;10,IF(AND(ISNUMBER('Control Sample Data'!J869),'Control Sample Data'!J869&lt;$B$1,'Control Sample Data'!J869&gt;0),'Control Sample Data'!J869,$B$1),"")</f>
        <v/>
      </c>
      <c r="W870" s="17" t="str">
        <f>IF(SUM('Control Sample Data'!K$3:K$98)&gt;10,IF(AND(ISNUMBER('Control Sample Data'!K869),'Control Sample Data'!K869&lt;$B$1,'Control Sample Data'!K869&gt;0),'Control Sample Data'!K869,$B$1),"")</f>
        <v/>
      </c>
      <c r="X870" s="17" t="str">
        <f>IF(SUM('Control Sample Data'!L$3:L$98)&gt;10,IF(AND(ISNUMBER('Control Sample Data'!L869),'Control Sample Data'!L869&lt;$B$1,'Control Sample Data'!L869&gt;0),'Control Sample Data'!L869,$B$1),"")</f>
        <v/>
      </c>
      <c r="Y870" s="17" t="str">
        <f>IF(SUM('Control Sample Data'!M$3:M$98)&gt;10,IF(AND(ISNUMBER('Control Sample Data'!M869),'Control Sample Data'!M869&lt;$B$1,'Control Sample Data'!M869&gt;0),'Control Sample Data'!M869,$B$1),"")</f>
        <v/>
      </c>
      <c r="AT870" s="36" t="str">
        <f t="shared" si="580"/>
        <v/>
      </c>
      <c r="AU870" s="36" t="str">
        <f t="shared" si="581"/>
        <v/>
      </c>
      <c r="AV870" s="36" t="str">
        <f t="shared" si="582"/>
        <v/>
      </c>
      <c r="AW870" s="36" t="str">
        <f t="shared" si="583"/>
        <v/>
      </c>
      <c r="AX870" s="36" t="str">
        <f t="shared" si="584"/>
        <v/>
      </c>
      <c r="AY870" s="36" t="str">
        <f t="shared" si="585"/>
        <v/>
      </c>
      <c r="AZ870" s="36" t="str">
        <f t="shared" si="586"/>
        <v/>
      </c>
      <c r="BA870" s="36" t="str">
        <f t="shared" si="587"/>
        <v/>
      </c>
      <c r="BB870" s="36" t="str">
        <f t="shared" si="588"/>
        <v/>
      </c>
      <c r="BC870" s="36" t="str">
        <f t="shared" si="589"/>
        <v/>
      </c>
      <c r="BD870" s="36" t="str">
        <f t="shared" si="590"/>
        <v/>
      </c>
      <c r="BE870" s="36" t="str">
        <f t="shared" si="591"/>
        <v/>
      </c>
      <c r="BF870" s="36" t="str">
        <f t="shared" si="592"/>
        <v/>
      </c>
      <c r="BG870" s="36" t="str">
        <f t="shared" si="593"/>
        <v/>
      </c>
      <c r="BH870" s="36" t="str">
        <f t="shared" si="594"/>
        <v/>
      </c>
      <c r="BI870" s="36" t="str">
        <f t="shared" si="595"/>
        <v/>
      </c>
      <c r="BJ870" s="36" t="str">
        <f t="shared" si="596"/>
        <v/>
      </c>
      <c r="BK870" s="36" t="str">
        <f t="shared" si="597"/>
        <v/>
      </c>
      <c r="BL870" s="36" t="str">
        <f t="shared" si="598"/>
        <v/>
      </c>
      <c r="BM870" s="36" t="str">
        <f t="shared" si="599"/>
        <v/>
      </c>
      <c r="BN870" s="38" t="e">
        <f t="shared" si="558"/>
        <v>#DIV/0!</v>
      </c>
      <c r="BO870" s="38" t="e">
        <f t="shared" si="559"/>
        <v>#DIV/0!</v>
      </c>
      <c r="BP870" s="39" t="str">
        <f t="shared" si="560"/>
        <v/>
      </c>
      <c r="BQ870" s="39" t="str">
        <f t="shared" si="561"/>
        <v/>
      </c>
      <c r="BR870" s="39" t="str">
        <f t="shared" si="562"/>
        <v/>
      </c>
      <c r="BS870" s="39" t="str">
        <f t="shared" si="563"/>
        <v/>
      </c>
      <c r="BT870" s="39" t="str">
        <f t="shared" si="564"/>
        <v/>
      </c>
      <c r="BU870" s="39" t="str">
        <f t="shared" si="565"/>
        <v/>
      </c>
      <c r="BV870" s="39" t="str">
        <f t="shared" si="566"/>
        <v/>
      </c>
      <c r="BW870" s="39" t="str">
        <f t="shared" si="567"/>
        <v/>
      </c>
      <c r="BX870" s="39" t="str">
        <f t="shared" si="568"/>
        <v/>
      </c>
      <c r="BY870" s="39" t="str">
        <f t="shared" si="569"/>
        <v/>
      </c>
      <c r="BZ870" s="39" t="str">
        <f t="shared" si="570"/>
        <v/>
      </c>
      <c r="CA870" s="39" t="str">
        <f t="shared" si="571"/>
        <v/>
      </c>
      <c r="CB870" s="39" t="str">
        <f t="shared" si="572"/>
        <v/>
      </c>
      <c r="CC870" s="39" t="str">
        <f t="shared" si="573"/>
        <v/>
      </c>
      <c r="CD870" s="39" t="str">
        <f t="shared" si="574"/>
        <v/>
      </c>
      <c r="CE870" s="39" t="str">
        <f t="shared" si="575"/>
        <v/>
      </c>
      <c r="CF870" s="39" t="str">
        <f t="shared" si="576"/>
        <v/>
      </c>
      <c r="CG870" s="39" t="str">
        <f t="shared" si="577"/>
        <v/>
      </c>
      <c r="CH870" s="39" t="str">
        <f t="shared" si="578"/>
        <v/>
      </c>
      <c r="CI870" s="39" t="str">
        <f t="shared" si="579"/>
        <v/>
      </c>
    </row>
    <row r="871" spans="1:87">
      <c r="A871" s="18"/>
      <c r="B871" s="15" t="str">
        <f>'Gene Table'!E870</f>
        <v>hsa-miR-4251</v>
      </c>
      <c r="C871" s="15" t="str">
        <f>'Gene Table'!B870</f>
        <v>E04</v>
      </c>
      <c r="D871" s="16" t="str">
        <f>IF(SUM('Test Sample Data'!D$3:D$98)&gt;10,IF(AND(ISNUMBER('Test Sample Data'!D870),'Test Sample Data'!D870&lt;$B$1,'Test Sample Data'!D870&gt;0),'Test Sample Data'!D870,$B$1),"")</f>
        <v/>
      </c>
      <c r="E871" s="17" t="str">
        <f>IF(SUM('Test Sample Data'!E$3:E$98)&gt;10,IF(AND(ISNUMBER('Test Sample Data'!E870),'Test Sample Data'!E870&lt;$B$1,'Test Sample Data'!E870&gt;0),'Test Sample Data'!E870,$B$1),"")</f>
        <v/>
      </c>
      <c r="F871" s="17" t="str">
        <f>IF(SUM('Test Sample Data'!F$3:F$98)&gt;10,IF(AND(ISNUMBER('Test Sample Data'!F870),'Test Sample Data'!F870&lt;$B$1,'Test Sample Data'!F870&gt;0),'Test Sample Data'!F870,$B$1),"")</f>
        <v/>
      </c>
      <c r="G871" s="17" t="str">
        <f>IF(SUM('Test Sample Data'!G$3:G$98)&gt;10,IF(AND(ISNUMBER('Test Sample Data'!G870),'Test Sample Data'!G870&lt;$B$1,'Test Sample Data'!G870&gt;0),'Test Sample Data'!G870,$B$1),"")</f>
        <v/>
      </c>
      <c r="H871" s="17" t="str">
        <f>IF(SUM('Test Sample Data'!H$3:H$98)&gt;10,IF(AND(ISNUMBER('Test Sample Data'!H870),'Test Sample Data'!H870&lt;$B$1,'Test Sample Data'!H870&gt;0),'Test Sample Data'!H870,$B$1),"")</f>
        <v/>
      </c>
      <c r="I871" s="17" t="str">
        <f>IF(SUM('Test Sample Data'!I$3:I$98)&gt;10,IF(AND(ISNUMBER('Test Sample Data'!I870),'Test Sample Data'!I870&lt;$B$1,'Test Sample Data'!I870&gt;0),'Test Sample Data'!I870,$B$1),"")</f>
        <v/>
      </c>
      <c r="J871" s="17" t="str">
        <f>IF(SUM('Test Sample Data'!J$3:J$98)&gt;10,IF(AND(ISNUMBER('Test Sample Data'!J870),'Test Sample Data'!J870&lt;$B$1,'Test Sample Data'!J870&gt;0),'Test Sample Data'!J870,$B$1),"")</f>
        <v/>
      </c>
      <c r="K871" s="17" t="str">
        <f>IF(SUM('Test Sample Data'!K$3:K$98)&gt;10,IF(AND(ISNUMBER('Test Sample Data'!K870),'Test Sample Data'!K870&lt;$B$1,'Test Sample Data'!K870&gt;0),'Test Sample Data'!K870,$B$1),"")</f>
        <v/>
      </c>
      <c r="L871" s="17" t="str">
        <f>IF(SUM('Test Sample Data'!L$3:L$98)&gt;10,IF(AND(ISNUMBER('Test Sample Data'!L870),'Test Sample Data'!L870&lt;$B$1,'Test Sample Data'!L870&gt;0),'Test Sample Data'!L870,$B$1),"")</f>
        <v/>
      </c>
      <c r="M871" s="17" t="str">
        <f>IF(SUM('Test Sample Data'!M$3:M$98)&gt;10,IF(AND(ISNUMBER('Test Sample Data'!M870),'Test Sample Data'!M870&lt;$B$1,'Test Sample Data'!M870&gt;0),'Test Sample Data'!M870,$B$1),"")</f>
        <v/>
      </c>
      <c r="N871" s="17" t="str">
        <f>'Gene Table'!E870</f>
        <v>hsa-miR-4251</v>
      </c>
      <c r="O871" s="17" t="str">
        <f>'Gene Table'!B870</f>
        <v>E04</v>
      </c>
      <c r="P871" s="17" t="str">
        <f>IF(SUM('Control Sample Data'!D$3:D$98)&gt;10,IF(AND(ISNUMBER('Control Sample Data'!D870),'Control Sample Data'!D870&lt;$B$1,'Control Sample Data'!D870&gt;0),'Control Sample Data'!D870,$B$1),"")</f>
        <v/>
      </c>
      <c r="Q871" s="17" t="str">
        <f>IF(SUM('Control Sample Data'!E$3:E$98)&gt;10,IF(AND(ISNUMBER('Control Sample Data'!E870),'Control Sample Data'!E870&lt;$B$1,'Control Sample Data'!E870&gt;0),'Control Sample Data'!E870,$B$1),"")</f>
        <v/>
      </c>
      <c r="R871" s="17" t="str">
        <f>IF(SUM('Control Sample Data'!F$3:F$98)&gt;10,IF(AND(ISNUMBER('Control Sample Data'!F870),'Control Sample Data'!F870&lt;$B$1,'Control Sample Data'!F870&gt;0),'Control Sample Data'!F870,$B$1),"")</f>
        <v/>
      </c>
      <c r="S871" s="17" t="str">
        <f>IF(SUM('Control Sample Data'!G$3:G$98)&gt;10,IF(AND(ISNUMBER('Control Sample Data'!G870),'Control Sample Data'!G870&lt;$B$1,'Control Sample Data'!G870&gt;0),'Control Sample Data'!G870,$B$1),"")</f>
        <v/>
      </c>
      <c r="T871" s="17" t="str">
        <f>IF(SUM('Control Sample Data'!H$3:H$98)&gt;10,IF(AND(ISNUMBER('Control Sample Data'!H870),'Control Sample Data'!H870&lt;$B$1,'Control Sample Data'!H870&gt;0),'Control Sample Data'!H870,$B$1),"")</f>
        <v/>
      </c>
      <c r="U871" s="17" t="str">
        <f>IF(SUM('Control Sample Data'!I$3:I$98)&gt;10,IF(AND(ISNUMBER('Control Sample Data'!I870),'Control Sample Data'!I870&lt;$B$1,'Control Sample Data'!I870&gt;0),'Control Sample Data'!I870,$B$1),"")</f>
        <v/>
      </c>
      <c r="V871" s="17" t="str">
        <f>IF(SUM('Control Sample Data'!J$3:J$98)&gt;10,IF(AND(ISNUMBER('Control Sample Data'!J870),'Control Sample Data'!J870&lt;$B$1,'Control Sample Data'!J870&gt;0),'Control Sample Data'!J870,$B$1),"")</f>
        <v/>
      </c>
      <c r="W871" s="17" t="str">
        <f>IF(SUM('Control Sample Data'!K$3:K$98)&gt;10,IF(AND(ISNUMBER('Control Sample Data'!K870),'Control Sample Data'!K870&lt;$B$1,'Control Sample Data'!K870&gt;0),'Control Sample Data'!K870,$B$1),"")</f>
        <v/>
      </c>
      <c r="X871" s="17" t="str">
        <f>IF(SUM('Control Sample Data'!L$3:L$98)&gt;10,IF(AND(ISNUMBER('Control Sample Data'!L870),'Control Sample Data'!L870&lt;$B$1,'Control Sample Data'!L870&gt;0),'Control Sample Data'!L870,$B$1),"")</f>
        <v/>
      </c>
      <c r="Y871" s="17" t="str">
        <f>IF(SUM('Control Sample Data'!M$3:M$98)&gt;10,IF(AND(ISNUMBER('Control Sample Data'!M870),'Control Sample Data'!M870&lt;$B$1,'Control Sample Data'!M870&gt;0),'Control Sample Data'!M870,$B$1),"")</f>
        <v/>
      </c>
      <c r="AT871" s="36" t="str">
        <f t="shared" si="580"/>
        <v/>
      </c>
      <c r="AU871" s="36" t="str">
        <f t="shared" si="581"/>
        <v/>
      </c>
      <c r="AV871" s="36" t="str">
        <f t="shared" si="582"/>
        <v/>
      </c>
      <c r="AW871" s="36" t="str">
        <f t="shared" si="583"/>
        <v/>
      </c>
      <c r="AX871" s="36" t="str">
        <f t="shared" si="584"/>
        <v/>
      </c>
      <c r="AY871" s="36" t="str">
        <f t="shared" si="585"/>
        <v/>
      </c>
      <c r="AZ871" s="36" t="str">
        <f t="shared" si="586"/>
        <v/>
      </c>
      <c r="BA871" s="36" t="str">
        <f t="shared" si="587"/>
        <v/>
      </c>
      <c r="BB871" s="36" t="str">
        <f t="shared" si="588"/>
        <v/>
      </c>
      <c r="BC871" s="36" t="str">
        <f t="shared" si="589"/>
        <v/>
      </c>
      <c r="BD871" s="36" t="str">
        <f t="shared" si="590"/>
        <v/>
      </c>
      <c r="BE871" s="36" t="str">
        <f t="shared" si="591"/>
        <v/>
      </c>
      <c r="BF871" s="36" t="str">
        <f t="shared" si="592"/>
        <v/>
      </c>
      <c r="BG871" s="36" t="str">
        <f t="shared" si="593"/>
        <v/>
      </c>
      <c r="BH871" s="36" t="str">
        <f t="shared" si="594"/>
        <v/>
      </c>
      <c r="BI871" s="36" t="str">
        <f t="shared" si="595"/>
        <v/>
      </c>
      <c r="BJ871" s="36" t="str">
        <f t="shared" si="596"/>
        <v/>
      </c>
      <c r="BK871" s="36" t="str">
        <f t="shared" si="597"/>
        <v/>
      </c>
      <c r="BL871" s="36" t="str">
        <f t="shared" si="598"/>
        <v/>
      </c>
      <c r="BM871" s="36" t="str">
        <f t="shared" si="599"/>
        <v/>
      </c>
      <c r="BN871" s="38" t="e">
        <f t="shared" si="558"/>
        <v>#DIV/0!</v>
      </c>
      <c r="BO871" s="38" t="e">
        <f t="shared" si="559"/>
        <v>#DIV/0!</v>
      </c>
      <c r="BP871" s="39" t="str">
        <f t="shared" si="560"/>
        <v/>
      </c>
      <c r="BQ871" s="39" t="str">
        <f t="shared" si="561"/>
        <v/>
      </c>
      <c r="BR871" s="39" t="str">
        <f t="shared" si="562"/>
        <v/>
      </c>
      <c r="BS871" s="39" t="str">
        <f t="shared" si="563"/>
        <v/>
      </c>
      <c r="BT871" s="39" t="str">
        <f t="shared" si="564"/>
        <v/>
      </c>
      <c r="BU871" s="39" t="str">
        <f t="shared" si="565"/>
        <v/>
      </c>
      <c r="BV871" s="39" t="str">
        <f t="shared" si="566"/>
        <v/>
      </c>
      <c r="BW871" s="39" t="str">
        <f t="shared" si="567"/>
        <v/>
      </c>
      <c r="BX871" s="39" t="str">
        <f t="shared" si="568"/>
        <v/>
      </c>
      <c r="BY871" s="39" t="str">
        <f t="shared" si="569"/>
        <v/>
      </c>
      <c r="BZ871" s="39" t="str">
        <f t="shared" si="570"/>
        <v/>
      </c>
      <c r="CA871" s="39" t="str">
        <f t="shared" si="571"/>
        <v/>
      </c>
      <c r="CB871" s="39" t="str">
        <f t="shared" si="572"/>
        <v/>
      </c>
      <c r="CC871" s="39" t="str">
        <f t="shared" si="573"/>
        <v/>
      </c>
      <c r="CD871" s="39" t="str">
        <f t="shared" si="574"/>
        <v/>
      </c>
      <c r="CE871" s="39" t="str">
        <f t="shared" si="575"/>
        <v/>
      </c>
      <c r="CF871" s="39" t="str">
        <f t="shared" si="576"/>
        <v/>
      </c>
      <c r="CG871" s="39" t="str">
        <f t="shared" si="577"/>
        <v/>
      </c>
      <c r="CH871" s="39" t="str">
        <f t="shared" si="578"/>
        <v/>
      </c>
      <c r="CI871" s="39" t="str">
        <f t="shared" si="579"/>
        <v/>
      </c>
    </row>
    <row r="872" spans="1:87">
      <c r="A872" s="18"/>
      <c r="B872" s="15" t="str">
        <f>'Gene Table'!E871</f>
        <v>hsa-miR-378a-5p</v>
      </c>
      <c r="C872" s="15" t="str">
        <f>'Gene Table'!B871</f>
        <v>E05</v>
      </c>
      <c r="D872" s="16" t="str">
        <f>IF(SUM('Test Sample Data'!D$3:D$98)&gt;10,IF(AND(ISNUMBER('Test Sample Data'!D871),'Test Sample Data'!D871&lt;$B$1,'Test Sample Data'!D871&gt;0),'Test Sample Data'!D871,$B$1),"")</f>
        <v/>
      </c>
      <c r="E872" s="17" t="str">
        <f>IF(SUM('Test Sample Data'!E$3:E$98)&gt;10,IF(AND(ISNUMBER('Test Sample Data'!E871),'Test Sample Data'!E871&lt;$B$1,'Test Sample Data'!E871&gt;0),'Test Sample Data'!E871,$B$1),"")</f>
        <v/>
      </c>
      <c r="F872" s="17" t="str">
        <f>IF(SUM('Test Sample Data'!F$3:F$98)&gt;10,IF(AND(ISNUMBER('Test Sample Data'!F871),'Test Sample Data'!F871&lt;$B$1,'Test Sample Data'!F871&gt;0),'Test Sample Data'!F871,$B$1),"")</f>
        <v/>
      </c>
      <c r="G872" s="17" t="str">
        <f>IF(SUM('Test Sample Data'!G$3:G$98)&gt;10,IF(AND(ISNUMBER('Test Sample Data'!G871),'Test Sample Data'!G871&lt;$B$1,'Test Sample Data'!G871&gt;0),'Test Sample Data'!G871,$B$1),"")</f>
        <v/>
      </c>
      <c r="H872" s="17" t="str">
        <f>IF(SUM('Test Sample Data'!H$3:H$98)&gt;10,IF(AND(ISNUMBER('Test Sample Data'!H871),'Test Sample Data'!H871&lt;$B$1,'Test Sample Data'!H871&gt;0),'Test Sample Data'!H871,$B$1),"")</f>
        <v/>
      </c>
      <c r="I872" s="17" t="str">
        <f>IF(SUM('Test Sample Data'!I$3:I$98)&gt;10,IF(AND(ISNUMBER('Test Sample Data'!I871),'Test Sample Data'!I871&lt;$B$1,'Test Sample Data'!I871&gt;0),'Test Sample Data'!I871,$B$1),"")</f>
        <v/>
      </c>
      <c r="J872" s="17" t="str">
        <f>IF(SUM('Test Sample Data'!J$3:J$98)&gt;10,IF(AND(ISNUMBER('Test Sample Data'!J871),'Test Sample Data'!J871&lt;$B$1,'Test Sample Data'!J871&gt;0),'Test Sample Data'!J871,$B$1),"")</f>
        <v/>
      </c>
      <c r="K872" s="17" t="str">
        <f>IF(SUM('Test Sample Data'!K$3:K$98)&gt;10,IF(AND(ISNUMBER('Test Sample Data'!K871),'Test Sample Data'!K871&lt;$B$1,'Test Sample Data'!K871&gt;0),'Test Sample Data'!K871,$B$1),"")</f>
        <v/>
      </c>
      <c r="L872" s="17" t="str">
        <f>IF(SUM('Test Sample Data'!L$3:L$98)&gt;10,IF(AND(ISNUMBER('Test Sample Data'!L871),'Test Sample Data'!L871&lt;$B$1,'Test Sample Data'!L871&gt;0),'Test Sample Data'!L871,$B$1),"")</f>
        <v/>
      </c>
      <c r="M872" s="17" t="str">
        <f>IF(SUM('Test Sample Data'!M$3:M$98)&gt;10,IF(AND(ISNUMBER('Test Sample Data'!M871),'Test Sample Data'!M871&lt;$B$1,'Test Sample Data'!M871&gt;0),'Test Sample Data'!M871,$B$1),"")</f>
        <v/>
      </c>
      <c r="N872" s="17" t="str">
        <f>'Gene Table'!E871</f>
        <v>hsa-miR-378a-5p</v>
      </c>
      <c r="O872" s="17" t="str">
        <f>'Gene Table'!B871</f>
        <v>E05</v>
      </c>
      <c r="P872" s="17" t="str">
        <f>IF(SUM('Control Sample Data'!D$3:D$98)&gt;10,IF(AND(ISNUMBER('Control Sample Data'!D871),'Control Sample Data'!D871&lt;$B$1,'Control Sample Data'!D871&gt;0),'Control Sample Data'!D871,$B$1),"")</f>
        <v/>
      </c>
      <c r="Q872" s="17" t="str">
        <f>IF(SUM('Control Sample Data'!E$3:E$98)&gt;10,IF(AND(ISNUMBER('Control Sample Data'!E871),'Control Sample Data'!E871&lt;$B$1,'Control Sample Data'!E871&gt;0),'Control Sample Data'!E871,$B$1),"")</f>
        <v/>
      </c>
      <c r="R872" s="17" t="str">
        <f>IF(SUM('Control Sample Data'!F$3:F$98)&gt;10,IF(AND(ISNUMBER('Control Sample Data'!F871),'Control Sample Data'!F871&lt;$B$1,'Control Sample Data'!F871&gt;0),'Control Sample Data'!F871,$B$1),"")</f>
        <v/>
      </c>
      <c r="S872" s="17" t="str">
        <f>IF(SUM('Control Sample Data'!G$3:G$98)&gt;10,IF(AND(ISNUMBER('Control Sample Data'!G871),'Control Sample Data'!G871&lt;$B$1,'Control Sample Data'!G871&gt;0),'Control Sample Data'!G871,$B$1),"")</f>
        <v/>
      </c>
      <c r="T872" s="17" t="str">
        <f>IF(SUM('Control Sample Data'!H$3:H$98)&gt;10,IF(AND(ISNUMBER('Control Sample Data'!H871),'Control Sample Data'!H871&lt;$B$1,'Control Sample Data'!H871&gt;0),'Control Sample Data'!H871,$B$1),"")</f>
        <v/>
      </c>
      <c r="U872" s="17" t="str">
        <f>IF(SUM('Control Sample Data'!I$3:I$98)&gt;10,IF(AND(ISNUMBER('Control Sample Data'!I871),'Control Sample Data'!I871&lt;$B$1,'Control Sample Data'!I871&gt;0),'Control Sample Data'!I871,$B$1),"")</f>
        <v/>
      </c>
      <c r="V872" s="17" t="str">
        <f>IF(SUM('Control Sample Data'!J$3:J$98)&gt;10,IF(AND(ISNUMBER('Control Sample Data'!J871),'Control Sample Data'!J871&lt;$B$1,'Control Sample Data'!J871&gt;0),'Control Sample Data'!J871,$B$1),"")</f>
        <v/>
      </c>
      <c r="W872" s="17" t="str">
        <f>IF(SUM('Control Sample Data'!K$3:K$98)&gt;10,IF(AND(ISNUMBER('Control Sample Data'!K871),'Control Sample Data'!K871&lt;$B$1,'Control Sample Data'!K871&gt;0),'Control Sample Data'!K871,$B$1),"")</f>
        <v/>
      </c>
      <c r="X872" s="17" t="str">
        <f>IF(SUM('Control Sample Data'!L$3:L$98)&gt;10,IF(AND(ISNUMBER('Control Sample Data'!L871),'Control Sample Data'!L871&lt;$B$1,'Control Sample Data'!L871&gt;0),'Control Sample Data'!L871,$B$1),"")</f>
        <v/>
      </c>
      <c r="Y872" s="17" t="str">
        <f>IF(SUM('Control Sample Data'!M$3:M$98)&gt;10,IF(AND(ISNUMBER('Control Sample Data'!M871),'Control Sample Data'!M871&lt;$B$1,'Control Sample Data'!M871&gt;0),'Control Sample Data'!M871,$B$1),"")</f>
        <v/>
      </c>
      <c r="AT872" s="36" t="str">
        <f t="shared" si="580"/>
        <v/>
      </c>
      <c r="AU872" s="36" t="str">
        <f t="shared" si="581"/>
        <v/>
      </c>
      <c r="AV872" s="36" t="str">
        <f t="shared" si="582"/>
        <v/>
      </c>
      <c r="AW872" s="36" t="str">
        <f t="shared" si="583"/>
        <v/>
      </c>
      <c r="AX872" s="36" t="str">
        <f t="shared" si="584"/>
        <v/>
      </c>
      <c r="AY872" s="36" t="str">
        <f t="shared" si="585"/>
        <v/>
      </c>
      <c r="AZ872" s="36" t="str">
        <f t="shared" si="586"/>
        <v/>
      </c>
      <c r="BA872" s="36" t="str">
        <f t="shared" si="587"/>
        <v/>
      </c>
      <c r="BB872" s="36" t="str">
        <f t="shared" si="588"/>
        <v/>
      </c>
      <c r="BC872" s="36" t="str">
        <f t="shared" si="589"/>
        <v/>
      </c>
      <c r="BD872" s="36" t="str">
        <f t="shared" si="590"/>
        <v/>
      </c>
      <c r="BE872" s="36" t="str">
        <f t="shared" si="591"/>
        <v/>
      </c>
      <c r="BF872" s="36" t="str">
        <f t="shared" si="592"/>
        <v/>
      </c>
      <c r="BG872" s="36" t="str">
        <f t="shared" si="593"/>
        <v/>
      </c>
      <c r="BH872" s="36" t="str">
        <f t="shared" si="594"/>
        <v/>
      </c>
      <c r="BI872" s="36" t="str">
        <f t="shared" si="595"/>
        <v/>
      </c>
      <c r="BJ872" s="36" t="str">
        <f t="shared" si="596"/>
        <v/>
      </c>
      <c r="BK872" s="36" t="str">
        <f t="shared" si="597"/>
        <v/>
      </c>
      <c r="BL872" s="36" t="str">
        <f t="shared" si="598"/>
        <v/>
      </c>
      <c r="BM872" s="36" t="str">
        <f t="shared" si="599"/>
        <v/>
      </c>
      <c r="BN872" s="38" t="e">
        <f t="shared" si="558"/>
        <v>#DIV/0!</v>
      </c>
      <c r="BO872" s="38" t="e">
        <f t="shared" si="559"/>
        <v>#DIV/0!</v>
      </c>
      <c r="BP872" s="39" t="str">
        <f t="shared" si="560"/>
        <v/>
      </c>
      <c r="BQ872" s="39" t="str">
        <f t="shared" si="561"/>
        <v/>
      </c>
      <c r="BR872" s="39" t="str">
        <f t="shared" si="562"/>
        <v/>
      </c>
      <c r="BS872" s="39" t="str">
        <f t="shared" si="563"/>
        <v/>
      </c>
      <c r="BT872" s="39" t="str">
        <f t="shared" si="564"/>
        <v/>
      </c>
      <c r="BU872" s="39" t="str">
        <f t="shared" si="565"/>
        <v/>
      </c>
      <c r="BV872" s="39" t="str">
        <f t="shared" si="566"/>
        <v/>
      </c>
      <c r="BW872" s="39" t="str">
        <f t="shared" si="567"/>
        <v/>
      </c>
      <c r="BX872" s="39" t="str">
        <f t="shared" si="568"/>
        <v/>
      </c>
      <c r="BY872" s="39" t="str">
        <f t="shared" si="569"/>
        <v/>
      </c>
      <c r="BZ872" s="39" t="str">
        <f t="shared" si="570"/>
        <v/>
      </c>
      <c r="CA872" s="39" t="str">
        <f t="shared" si="571"/>
        <v/>
      </c>
      <c r="CB872" s="39" t="str">
        <f t="shared" si="572"/>
        <v/>
      </c>
      <c r="CC872" s="39" t="str">
        <f t="shared" si="573"/>
        <v/>
      </c>
      <c r="CD872" s="39" t="str">
        <f t="shared" si="574"/>
        <v/>
      </c>
      <c r="CE872" s="39" t="str">
        <f t="shared" si="575"/>
        <v/>
      </c>
      <c r="CF872" s="39" t="str">
        <f t="shared" si="576"/>
        <v/>
      </c>
      <c r="CG872" s="39" t="str">
        <f t="shared" si="577"/>
        <v/>
      </c>
      <c r="CH872" s="39" t="str">
        <f t="shared" si="578"/>
        <v/>
      </c>
      <c r="CI872" s="39" t="str">
        <f t="shared" si="579"/>
        <v/>
      </c>
    </row>
    <row r="873" spans="1:87">
      <c r="A873" s="18"/>
      <c r="B873" s="15" t="str">
        <f>'Gene Table'!E872</f>
        <v>hsa-miR-4252</v>
      </c>
      <c r="C873" s="15" t="str">
        <f>'Gene Table'!B872</f>
        <v>E06</v>
      </c>
      <c r="D873" s="16" t="str">
        <f>IF(SUM('Test Sample Data'!D$3:D$98)&gt;10,IF(AND(ISNUMBER('Test Sample Data'!D872),'Test Sample Data'!D872&lt;$B$1,'Test Sample Data'!D872&gt;0),'Test Sample Data'!D872,$B$1),"")</f>
        <v/>
      </c>
      <c r="E873" s="17" t="str">
        <f>IF(SUM('Test Sample Data'!E$3:E$98)&gt;10,IF(AND(ISNUMBER('Test Sample Data'!E872),'Test Sample Data'!E872&lt;$B$1,'Test Sample Data'!E872&gt;0),'Test Sample Data'!E872,$B$1),"")</f>
        <v/>
      </c>
      <c r="F873" s="17" t="str">
        <f>IF(SUM('Test Sample Data'!F$3:F$98)&gt;10,IF(AND(ISNUMBER('Test Sample Data'!F872),'Test Sample Data'!F872&lt;$B$1,'Test Sample Data'!F872&gt;0),'Test Sample Data'!F872,$B$1),"")</f>
        <v/>
      </c>
      <c r="G873" s="17" t="str">
        <f>IF(SUM('Test Sample Data'!G$3:G$98)&gt;10,IF(AND(ISNUMBER('Test Sample Data'!G872),'Test Sample Data'!G872&lt;$B$1,'Test Sample Data'!G872&gt;0),'Test Sample Data'!G872,$B$1),"")</f>
        <v/>
      </c>
      <c r="H873" s="17" t="str">
        <f>IF(SUM('Test Sample Data'!H$3:H$98)&gt;10,IF(AND(ISNUMBER('Test Sample Data'!H872),'Test Sample Data'!H872&lt;$B$1,'Test Sample Data'!H872&gt;0),'Test Sample Data'!H872,$B$1),"")</f>
        <v/>
      </c>
      <c r="I873" s="17" t="str">
        <f>IF(SUM('Test Sample Data'!I$3:I$98)&gt;10,IF(AND(ISNUMBER('Test Sample Data'!I872),'Test Sample Data'!I872&lt;$B$1,'Test Sample Data'!I872&gt;0),'Test Sample Data'!I872,$B$1),"")</f>
        <v/>
      </c>
      <c r="J873" s="17" t="str">
        <f>IF(SUM('Test Sample Data'!J$3:J$98)&gt;10,IF(AND(ISNUMBER('Test Sample Data'!J872),'Test Sample Data'!J872&lt;$B$1,'Test Sample Data'!J872&gt;0),'Test Sample Data'!J872,$B$1),"")</f>
        <v/>
      </c>
      <c r="K873" s="17" t="str">
        <f>IF(SUM('Test Sample Data'!K$3:K$98)&gt;10,IF(AND(ISNUMBER('Test Sample Data'!K872),'Test Sample Data'!K872&lt;$B$1,'Test Sample Data'!K872&gt;0),'Test Sample Data'!K872,$B$1),"")</f>
        <v/>
      </c>
      <c r="L873" s="17" t="str">
        <f>IF(SUM('Test Sample Data'!L$3:L$98)&gt;10,IF(AND(ISNUMBER('Test Sample Data'!L872),'Test Sample Data'!L872&lt;$B$1,'Test Sample Data'!L872&gt;0),'Test Sample Data'!L872,$B$1),"")</f>
        <v/>
      </c>
      <c r="M873" s="17" t="str">
        <f>IF(SUM('Test Sample Data'!M$3:M$98)&gt;10,IF(AND(ISNUMBER('Test Sample Data'!M872),'Test Sample Data'!M872&lt;$B$1,'Test Sample Data'!M872&gt;0),'Test Sample Data'!M872,$B$1),"")</f>
        <v/>
      </c>
      <c r="N873" s="17" t="str">
        <f>'Gene Table'!E872</f>
        <v>hsa-miR-4252</v>
      </c>
      <c r="O873" s="17" t="str">
        <f>'Gene Table'!B872</f>
        <v>E06</v>
      </c>
      <c r="P873" s="17" t="str">
        <f>IF(SUM('Control Sample Data'!D$3:D$98)&gt;10,IF(AND(ISNUMBER('Control Sample Data'!D872),'Control Sample Data'!D872&lt;$B$1,'Control Sample Data'!D872&gt;0),'Control Sample Data'!D872,$B$1),"")</f>
        <v/>
      </c>
      <c r="Q873" s="17" t="str">
        <f>IF(SUM('Control Sample Data'!E$3:E$98)&gt;10,IF(AND(ISNUMBER('Control Sample Data'!E872),'Control Sample Data'!E872&lt;$B$1,'Control Sample Data'!E872&gt;0),'Control Sample Data'!E872,$B$1),"")</f>
        <v/>
      </c>
      <c r="R873" s="17" t="str">
        <f>IF(SUM('Control Sample Data'!F$3:F$98)&gt;10,IF(AND(ISNUMBER('Control Sample Data'!F872),'Control Sample Data'!F872&lt;$B$1,'Control Sample Data'!F872&gt;0),'Control Sample Data'!F872,$B$1),"")</f>
        <v/>
      </c>
      <c r="S873" s="17" t="str">
        <f>IF(SUM('Control Sample Data'!G$3:G$98)&gt;10,IF(AND(ISNUMBER('Control Sample Data'!G872),'Control Sample Data'!G872&lt;$B$1,'Control Sample Data'!G872&gt;0),'Control Sample Data'!G872,$B$1),"")</f>
        <v/>
      </c>
      <c r="T873" s="17" t="str">
        <f>IF(SUM('Control Sample Data'!H$3:H$98)&gt;10,IF(AND(ISNUMBER('Control Sample Data'!H872),'Control Sample Data'!H872&lt;$B$1,'Control Sample Data'!H872&gt;0),'Control Sample Data'!H872,$B$1),"")</f>
        <v/>
      </c>
      <c r="U873" s="17" t="str">
        <f>IF(SUM('Control Sample Data'!I$3:I$98)&gt;10,IF(AND(ISNUMBER('Control Sample Data'!I872),'Control Sample Data'!I872&lt;$B$1,'Control Sample Data'!I872&gt;0),'Control Sample Data'!I872,$B$1),"")</f>
        <v/>
      </c>
      <c r="V873" s="17" t="str">
        <f>IF(SUM('Control Sample Data'!J$3:J$98)&gt;10,IF(AND(ISNUMBER('Control Sample Data'!J872),'Control Sample Data'!J872&lt;$B$1,'Control Sample Data'!J872&gt;0),'Control Sample Data'!J872,$B$1),"")</f>
        <v/>
      </c>
      <c r="W873" s="17" t="str">
        <f>IF(SUM('Control Sample Data'!K$3:K$98)&gt;10,IF(AND(ISNUMBER('Control Sample Data'!K872),'Control Sample Data'!K872&lt;$B$1,'Control Sample Data'!K872&gt;0),'Control Sample Data'!K872,$B$1),"")</f>
        <v/>
      </c>
      <c r="X873" s="17" t="str">
        <f>IF(SUM('Control Sample Data'!L$3:L$98)&gt;10,IF(AND(ISNUMBER('Control Sample Data'!L872),'Control Sample Data'!L872&lt;$B$1,'Control Sample Data'!L872&gt;0),'Control Sample Data'!L872,$B$1),"")</f>
        <v/>
      </c>
      <c r="Y873" s="17" t="str">
        <f>IF(SUM('Control Sample Data'!M$3:M$98)&gt;10,IF(AND(ISNUMBER('Control Sample Data'!M872),'Control Sample Data'!M872&lt;$B$1,'Control Sample Data'!M872&gt;0),'Control Sample Data'!M872,$B$1),"")</f>
        <v/>
      </c>
      <c r="AT873" s="36" t="str">
        <f t="shared" si="580"/>
        <v/>
      </c>
      <c r="AU873" s="36" t="str">
        <f t="shared" si="581"/>
        <v/>
      </c>
      <c r="AV873" s="36" t="str">
        <f t="shared" si="582"/>
        <v/>
      </c>
      <c r="AW873" s="36" t="str">
        <f t="shared" si="583"/>
        <v/>
      </c>
      <c r="AX873" s="36" t="str">
        <f t="shared" si="584"/>
        <v/>
      </c>
      <c r="AY873" s="36" t="str">
        <f t="shared" si="585"/>
        <v/>
      </c>
      <c r="AZ873" s="36" t="str">
        <f t="shared" si="586"/>
        <v/>
      </c>
      <c r="BA873" s="36" t="str">
        <f t="shared" si="587"/>
        <v/>
      </c>
      <c r="BB873" s="36" t="str">
        <f t="shared" si="588"/>
        <v/>
      </c>
      <c r="BC873" s="36" t="str">
        <f t="shared" si="589"/>
        <v/>
      </c>
      <c r="BD873" s="36" t="str">
        <f t="shared" si="590"/>
        <v/>
      </c>
      <c r="BE873" s="36" t="str">
        <f t="shared" si="591"/>
        <v/>
      </c>
      <c r="BF873" s="36" t="str">
        <f t="shared" si="592"/>
        <v/>
      </c>
      <c r="BG873" s="36" t="str">
        <f t="shared" si="593"/>
        <v/>
      </c>
      <c r="BH873" s="36" t="str">
        <f t="shared" si="594"/>
        <v/>
      </c>
      <c r="BI873" s="36" t="str">
        <f t="shared" si="595"/>
        <v/>
      </c>
      <c r="BJ873" s="36" t="str">
        <f t="shared" si="596"/>
        <v/>
      </c>
      <c r="BK873" s="36" t="str">
        <f t="shared" si="597"/>
        <v/>
      </c>
      <c r="BL873" s="36" t="str">
        <f t="shared" si="598"/>
        <v/>
      </c>
      <c r="BM873" s="36" t="str">
        <f t="shared" si="599"/>
        <v/>
      </c>
      <c r="BN873" s="38" t="e">
        <f t="shared" si="558"/>
        <v>#DIV/0!</v>
      </c>
      <c r="BO873" s="38" t="e">
        <f t="shared" si="559"/>
        <v>#DIV/0!</v>
      </c>
      <c r="BP873" s="39" t="str">
        <f t="shared" si="560"/>
        <v/>
      </c>
      <c r="BQ873" s="39" t="str">
        <f t="shared" si="561"/>
        <v/>
      </c>
      <c r="BR873" s="39" t="str">
        <f t="shared" si="562"/>
        <v/>
      </c>
      <c r="BS873" s="39" t="str">
        <f t="shared" si="563"/>
        <v/>
      </c>
      <c r="BT873" s="39" t="str">
        <f t="shared" si="564"/>
        <v/>
      </c>
      <c r="BU873" s="39" t="str">
        <f t="shared" si="565"/>
        <v/>
      </c>
      <c r="BV873" s="39" t="str">
        <f t="shared" si="566"/>
        <v/>
      </c>
      <c r="BW873" s="39" t="str">
        <f t="shared" si="567"/>
        <v/>
      </c>
      <c r="BX873" s="39" t="str">
        <f t="shared" si="568"/>
        <v/>
      </c>
      <c r="BY873" s="39" t="str">
        <f t="shared" si="569"/>
        <v/>
      </c>
      <c r="BZ873" s="39" t="str">
        <f t="shared" si="570"/>
        <v/>
      </c>
      <c r="CA873" s="39" t="str">
        <f t="shared" si="571"/>
        <v/>
      </c>
      <c r="CB873" s="39" t="str">
        <f t="shared" si="572"/>
        <v/>
      </c>
      <c r="CC873" s="39" t="str">
        <f t="shared" si="573"/>
        <v/>
      </c>
      <c r="CD873" s="39" t="str">
        <f t="shared" si="574"/>
        <v/>
      </c>
      <c r="CE873" s="39" t="str">
        <f t="shared" si="575"/>
        <v/>
      </c>
      <c r="CF873" s="39" t="str">
        <f t="shared" si="576"/>
        <v/>
      </c>
      <c r="CG873" s="39" t="str">
        <f t="shared" si="577"/>
        <v/>
      </c>
      <c r="CH873" s="39" t="str">
        <f t="shared" si="578"/>
        <v/>
      </c>
      <c r="CI873" s="39" t="str">
        <f t="shared" si="579"/>
        <v/>
      </c>
    </row>
    <row r="874" spans="1:87">
      <c r="A874" s="18"/>
      <c r="B874" s="15" t="str">
        <f>'Gene Table'!E873</f>
        <v>hsa-miR-424-3p</v>
      </c>
      <c r="C874" s="15" t="str">
        <f>'Gene Table'!B873</f>
        <v>E07</v>
      </c>
      <c r="D874" s="16" t="str">
        <f>IF(SUM('Test Sample Data'!D$3:D$98)&gt;10,IF(AND(ISNUMBER('Test Sample Data'!D873),'Test Sample Data'!D873&lt;$B$1,'Test Sample Data'!D873&gt;0),'Test Sample Data'!D873,$B$1),"")</f>
        <v/>
      </c>
      <c r="E874" s="17" t="str">
        <f>IF(SUM('Test Sample Data'!E$3:E$98)&gt;10,IF(AND(ISNUMBER('Test Sample Data'!E873),'Test Sample Data'!E873&lt;$B$1,'Test Sample Data'!E873&gt;0),'Test Sample Data'!E873,$B$1),"")</f>
        <v/>
      </c>
      <c r="F874" s="17" t="str">
        <f>IF(SUM('Test Sample Data'!F$3:F$98)&gt;10,IF(AND(ISNUMBER('Test Sample Data'!F873),'Test Sample Data'!F873&lt;$B$1,'Test Sample Data'!F873&gt;0),'Test Sample Data'!F873,$B$1),"")</f>
        <v/>
      </c>
      <c r="G874" s="17" t="str">
        <f>IF(SUM('Test Sample Data'!G$3:G$98)&gt;10,IF(AND(ISNUMBER('Test Sample Data'!G873),'Test Sample Data'!G873&lt;$B$1,'Test Sample Data'!G873&gt;0),'Test Sample Data'!G873,$B$1),"")</f>
        <v/>
      </c>
      <c r="H874" s="17" t="str">
        <f>IF(SUM('Test Sample Data'!H$3:H$98)&gt;10,IF(AND(ISNUMBER('Test Sample Data'!H873),'Test Sample Data'!H873&lt;$B$1,'Test Sample Data'!H873&gt;0),'Test Sample Data'!H873,$B$1),"")</f>
        <v/>
      </c>
      <c r="I874" s="17" t="str">
        <f>IF(SUM('Test Sample Data'!I$3:I$98)&gt;10,IF(AND(ISNUMBER('Test Sample Data'!I873),'Test Sample Data'!I873&lt;$B$1,'Test Sample Data'!I873&gt;0),'Test Sample Data'!I873,$B$1),"")</f>
        <v/>
      </c>
      <c r="J874" s="17" t="str">
        <f>IF(SUM('Test Sample Data'!J$3:J$98)&gt;10,IF(AND(ISNUMBER('Test Sample Data'!J873),'Test Sample Data'!J873&lt;$B$1,'Test Sample Data'!J873&gt;0),'Test Sample Data'!J873,$B$1),"")</f>
        <v/>
      </c>
      <c r="K874" s="17" t="str">
        <f>IF(SUM('Test Sample Data'!K$3:K$98)&gt;10,IF(AND(ISNUMBER('Test Sample Data'!K873),'Test Sample Data'!K873&lt;$B$1,'Test Sample Data'!K873&gt;0),'Test Sample Data'!K873,$B$1),"")</f>
        <v/>
      </c>
      <c r="L874" s="17" t="str">
        <f>IF(SUM('Test Sample Data'!L$3:L$98)&gt;10,IF(AND(ISNUMBER('Test Sample Data'!L873),'Test Sample Data'!L873&lt;$B$1,'Test Sample Data'!L873&gt;0),'Test Sample Data'!L873,$B$1),"")</f>
        <v/>
      </c>
      <c r="M874" s="17" t="str">
        <f>IF(SUM('Test Sample Data'!M$3:M$98)&gt;10,IF(AND(ISNUMBER('Test Sample Data'!M873),'Test Sample Data'!M873&lt;$B$1,'Test Sample Data'!M873&gt;0),'Test Sample Data'!M873,$B$1),"")</f>
        <v/>
      </c>
      <c r="N874" s="17" t="str">
        <f>'Gene Table'!E873</f>
        <v>hsa-miR-424-3p</v>
      </c>
      <c r="O874" s="17" t="str">
        <f>'Gene Table'!B873</f>
        <v>E07</v>
      </c>
      <c r="P874" s="17" t="str">
        <f>IF(SUM('Control Sample Data'!D$3:D$98)&gt;10,IF(AND(ISNUMBER('Control Sample Data'!D873),'Control Sample Data'!D873&lt;$B$1,'Control Sample Data'!D873&gt;0),'Control Sample Data'!D873,$B$1),"")</f>
        <v/>
      </c>
      <c r="Q874" s="17" t="str">
        <f>IF(SUM('Control Sample Data'!E$3:E$98)&gt;10,IF(AND(ISNUMBER('Control Sample Data'!E873),'Control Sample Data'!E873&lt;$B$1,'Control Sample Data'!E873&gt;0),'Control Sample Data'!E873,$B$1),"")</f>
        <v/>
      </c>
      <c r="R874" s="17" t="str">
        <f>IF(SUM('Control Sample Data'!F$3:F$98)&gt;10,IF(AND(ISNUMBER('Control Sample Data'!F873),'Control Sample Data'!F873&lt;$B$1,'Control Sample Data'!F873&gt;0),'Control Sample Data'!F873,$B$1),"")</f>
        <v/>
      </c>
      <c r="S874" s="17" t="str">
        <f>IF(SUM('Control Sample Data'!G$3:G$98)&gt;10,IF(AND(ISNUMBER('Control Sample Data'!G873),'Control Sample Data'!G873&lt;$B$1,'Control Sample Data'!G873&gt;0),'Control Sample Data'!G873,$B$1),"")</f>
        <v/>
      </c>
      <c r="T874" s="17" t="str">
        <f>IF(SUM('Control Sample Data'!H$3:H$98)&gt;10,IF(AND(ISNUMBER('Control Sample Data'!H873),'Control Sample Data'!H873&lt;$B$1,'Control Sample Data'!H873&gt;0),'Control Sample Data'!H873,$B$1),"")</f>
        <v/>
      </c>
      <c r="U874" s="17" t="str">
        <f>IF(SUM('Control Sample Data'!I$3:I$98)&gt;10,IF(AND(ISNUMBER('Control Sample Data'!I873),'Control Sample Data'!I873&lt;$B$1,'Control Sample Data'!I873&gt;0),'Control Sample Data'!I873,$B$1),"")</f>
        <v/>
      </c>
      <c r="V874" s="17" t="str">
        <f>IF(SUM('Control Sample Data'!J$3:J$98)&gt;10,IF(AND(ISNUMBER('Control Sample Data'!J873),'Control Sample Data'!J873&lt;$B$1,'Control Sample Data'!J873&gt;0),'Control Sample Data'!J873,$B$1),"")</f>
        <v/>
      </c>
      <c r="W874" s="17" t="str">
        <f>IF(SUM('Control Sample Data'!K$3:K$98)&gt;10,IF(AND(ISNUMBER('Control Sample Data'!K873),'Control Sample Data'!K873&lt;$B$1,'Control Sample Data'!K873&gt;0),'Control Sample Data'!K873,$B$1),"")</f>
        <v/>
      </c>
      <c r="X874" s="17" t="str">
        <f>IF(SUM('Control Sample Data'!L$3:L$98)&gt;10,IF(AND(ISNUMBER('Control Sample Data'!L873),'Control Sample Data'!L873&lt;$B$1,'Control Sample Data'!L873&gt;0),'Control Sample Data'!L873,$B$1),"")</f>
        <v/>
      </c>
      <c r="Y874" s="17" t="str">
        <f>IF(SUM('Control Sample Data'!M$3:M$98)&gt;10,IF(AND(ISNUMBER('Control Sample Data'!M873),'Control Sample Data'!M873&lt;$B$1,'Control Sample Data'!M873&gt;0),'Control Sample Data'!M873,$B$1),"")</f>
        <v/>
      </c>
      <c r="AT874" s="36" t="str">
        <f t="shared" si="580"/>
        <v/>
      </c>
      <c r="AU874" s="36" t="str">
        <f t="shared" si="581"/>
        <v/>
      </c>
      <c r="AV874" s="36" t="str">
        <f t="shared" si="582"/>
        <v/>
      </c>
      <c r="AW874" s="36" t="str">
        <f t="shared" si="583"/>
        <v/>
      </c>
      <c r="AX874" s="36" t="str">
        <f t="shared" si="584"/>
        <v/>
      </c>
      <c r="AY874" s="36" t="str">
        <f t="shared" si="585"/>
        <v/>
      </c>
      <c r="AZ874" s="36" t="str">
        <f t="shared" si="586"/>
        <v/>
      </c>
      <c r="BA874" s="36" t="str">
        <f t="shared" si="587"/>
        <v/>
      </c>
      <c r="BB874" s="36" t="str">
        <f t="shared" si="588"/>
        <v/>
      </c>
      <c r="BC874" s="36" t="str">
        <f t="shared" si="589"/>
        <v/>
      </c>
      <c r="BD874" s="36" t="str">
        <f t="shared" si="590"/>
        <v/>
      </c>
      <c r="BE874" s="36" t="str">
        <f t="shared" si="591"/>
        <v/>
      </c>
      <c r="BF874" s="36" t="str">
        <f t="shared" si="592"/>
        <v/>
      </c>
      <c r="BG874" s="36" t="str">
        <f t="shared" si="593"/>
        <v/>
      </c>
      <c r="BH874" s="36" t="str">
        <f t="shared" si="594"/>
        <v/>
      </c>
      <c r="BI874" s="36" t="str">
        <f t="shared" si="595"/>
        <v/>
      </c>
      <c r="BJ874" s="36" t="str">
        <f t="shared" si="596"/>
        <v/>
      </c>
      <c r="BK874" s="36" t="str">
        <f t="shared" si="597"/>
        <v/>
      </c>
      <c r="BL874" s="36" t="str">
        <f t="shared" si="598"/>
        <v/>
      </c>
      <c r="BM874" s="36" t="str">
        <f t="shared" si="599"/>
        <v/>
      </c>
      <c r="BN874" s="38" t="e">
        <f t="shared" si="558"/>
        <v>#DIV/0!</v>
      </c>
      <c r="BO874" s="38" t="e">
        <f t="shared" si="559"/>
        <v>#DIV/0!</v>
      </c>
      <c r="BP874" s="39" t="str">
        <f t="shared" si="560"/>
        <v/>
      </c>
      <c r="BQ874" s="39" t="str">
        <f t="shared" si="561"/>
        <v/>
      </c>
      <c r="BR874" s="39" t="str">
        <f t="shared" si="562"/>
        <v/>
      </c>
      <c r="BS874" s="39" t="str">
        <f t="shared" si="563"/>
        <v/>
      </c>
      <c r="BT874" s="39" t="str">
        <f t="shared" si="564"/>
        <v/>
      </c>
      <c r="BU874" s="39" t="str">
        <f t="shared" si="565"/>
        <v/>
      </c>
      <c r="BV874" s="39" t="str">
        <f t="shared" si="566"/>
        <v/>
      </c>
      <c r="BW874" s="39" t="str">
        <f t="shared" si="567"/>
        <v/>
      </c>
      <c r="BX874" s="39" t="str">
        <f t="shared" si="568"/>
        <v/>
      </c>
      <c r="BY874" s="39" t="str">
        <f t="shared" si="569"/>
        <v/>
      </c>
      <c r="BZ874" s="39" t="str">
        <f t="shared" si="570"/>
        <v/>
      </c>
      <c r="CA874" s="39" t="str">
        <f t="shared" si="571"/>
        <v/>
      </c>
      <c r="CB874" s="39" t="str">
        <f t="shared" si="572"/>
        <v/>
      </c>
      <c r="CC874" s="39" t="str">
        <f t="shared" si="573"/>
        <v/>
      </c>
      <c r="CD874" s="39" t="str">
        <f t="shared" si="574"/>
        <v/>
      </c>
      <c r="CE874" s="39" t="str">
        <f t="shared" si="575"/>
        <v/>
      </c>
      <c r="CF874" s="39" t="str">
        <f t="shared" si="576"/>
        <v/>
      </c>
      <c r="CG874" s="39" t="str">
        <f t="shared" si="577"/>
        <v/>
      </c>
      <c r="CH874" s="39" t="str">
        <f t="shared" si="578"/>
        <v/>
      </c>
      <c r="CI874" s="39" t="str">
        <f t="shared" si="579"/>
        <v/>
      </c>
    </row>
    <row r="875" spans="1:87">
      <c r="A875" s="18"/>
      <c r="B875" s="15" t="str">
        <f>'Gene Table'!E874</f>
        <v>hsa-miR-4261</v>
      </c>
      <c r="C875" s="15" t="str">
        <f>'Gene Table'!B874</f>
        <v>E08</v>
      </c>
      <c r="D875" s="16" t="str">
        <f>IF(SUM('Test Sample Data'!D$3:D$98)&gt;10,IF(AND(ISNUMBER('Test Sample Data'!D874),'Test Sample Data'!D874&lt;$B$1,'Test Sample Data'!D874&gt;0),'Test Sample Data'!D874,$B$1),"")</f>
        <v/>
      </c>
      <c r="E875" s="17" t="str">
        <f>IF(SUM('Test Sample Data'!E$3:E$98)&gt;10,IF(AND(ISNUMBER('Test Sample Data'!E874),'Test Sample Data'!E874&lt;$B$1,'Test Sample Data'!E874&gt;0),'Test Sample Data'!E874,$B$1),"")</f>
        <v/>
      </c>
      <c r="F875" s="17" t="str">
        <f>IF(SUM('Test Sample Data'!F$3:F$98)&gt;10,IF(AND(ISNUMBER('Test Sample Data'!F874),'Test Sample Data'!F874&lt;$B$1,'Test Sample Data'!F874&gt;0),'Test Sample Data'!F874,$B$1),"")</f>
        <v/>
      </c>
      <c r="G875" s="17" t="str">
        <f>IF(SUM('Test Sample Data'!G$3:G$98)&gt;10,IF(AND(ISNUMBER('Test Sample Data'!G874),'Test Sample Data'!G874&lt;$B$1,'Test Sample Data'!G874&gt;0),'Test Sample Data'!G874,$B$1),"")</f>
        <v/>
      </c>
      <c r="H875" s="17" t="str">
        <f>IF(SUM('Test Sample Data'!H$3:H$98)&gt;10,IF(AND(ISNUMBER('Test Sample Data'!H874),'Test Sample Data'!H874&lt;$B$1,'Test Sample Data'!H874&gt;0),'Test Sample Data'!H874,$B$1),"")</f>
        <v/>
      </c>
      <c r="I875" s="17" t="str">
        <f>IF(SUM('Test Sample Data'!I$3:I$98)&gt;10,IF(AND(ISNUMBER('Test Sample Data'!I874),'Test Sample Data'!I874&lt;$B$1,'Test Sample Data'!I874&gt;0),'Test Sample Data'!I874,$B$1),"")</f>
        <v/>
      </c>
      <c r="J875" s="17" t="str">
        <f>IF(SUM('Test Sample Data'!J$3:J$98)&gt;10,IF(AND(ISNUMBER('Test Sample Data'!J874),'Test Sample Data'!J874&lt;$B$1,'Test Sample Data'!J874&gt;0),'Test Sample Data'!J874,$B$1),"")</f>
        <v/>
      </c>
      <c r="K875" s="17" t="str">
        <f>IF(SUM('Test Sample Data'!K$3:K$98)&gt;10,IF(AND(ISNUMBER('Test Sample Data'!K874),'Test Sample Data'!K874&lt;$B$1,'Test Sample Data'!K874&gt;0),'Test Sample Data'!K874,$B$1),"")</f>
        <v/>
      </c>
      <c r="L875" s="17" t="str">
        <f>IF(SUM('Test Sample Data'!L$3:L$98)&gt;10,IF(AND(ISNUMBER('Test Sample Data'!L874),'Test Sample Data'!L874&lt;$B$1,'Test Sample Data'!L874&gt;0),'Test Sample Data'!L874,$B$1),"")</f>
        <v/>
      </c>
      <c r="M875" s="17" t="str">
        <f>IF(SUM('Test Sample Data'!M$3:M$98)&gt;10,IF(AND(ISNUMBER('Test Sample Data'!M874),'Test Sample Data'!M874&lt;$B$1,'Test Sample Data'!M874&gt;0),'Test Sample Data'!M874,$B$1),"")</f>
        <v/>
      </c>
      <c r="N875" s="17" t="str">
        <f>'Gene Table'!E874</f>
        <v>hsa-miR-4261</v>
      </c>
      <c r="O875" s="17" t="str">
        <f>'Gene Table'!B874</f>
        <v>E08</v>
      </c>
      <c r="P875" s="17" t="str">
        <f>IF(SUM('Control Sample Data'!D$3:D$98)&gt;10,IF(AND(ISNUMBER('Control Sample Data'!D874),'Control Sample Data'!D874&lt;$B$1,'Control Sample Data'!D874&gt;0),'Control Sample Data'!D874,$B$1),"")</f>
        <v/>
      </c>
      <c r="Q875" s="17" t="str">
        <f>IF(SUM('Control Sample Data'!E$3:E$98)&gt;10,IF(AND(ISNUMBER('Control Sample Data'!E874),'Control Sample Data'!E874&lt;$B$1,'Control Sample Data'!E874&gt;0),'Control Sample Data'!E874,$B$1),"")</f>
        <v/>
      </c>
      <c r="R875" s="17" t="str">
        <f>IF(SUM('Control Sample Data'!F$3:F$98)&gt;10,IF(AND(ISNUMBER('Control Sample Data'!F874),'Control Sample Data'!F874&lt;$B$1,'Control Sample Data'!F874&gt;0),'Control Sample Data'!F874,$B$1),"")</f>
        <v/>
      </c>
      <c r="S875" s="17" t="str">
        <f>IF(SUM('Control Sample Data'!G$3:G$98)&gt;10,IF(AND(ISNUMBER('Control Sample Data'!G874),'Control Sample Data'!G874&lt;$B$1,'Control Sample Data'!G874&gt;0),'Control Sample Data'!G874,$B$1),"")</f>
        <v/>
      </c>
      <c r="T875" s="17" t="str">
        <f>IF(SUM('Control Sample Data'!H$3:H$98)&gt;10,IF(AND(ISNUMBER('Control Sample Data'!H874),'Control Sample Data'!H874&lt;$B$1,'Control Sample Data'!H874&gt;0),'Control Sample Data'!H874,$B$1),"")</f>
        <v/>
      </c>
      <c r="U875" s="17" t="str">
        <f>IF(SUM('Control Sample Data'!I$3:I$98)&gt;10,IF(AND(ISNUMBER('Control Sample Data'!I874),'Control Sample Data'!I874&lt;$B$1,'Control Sample Data'!I874&gt;0),'Control Sample Data'!I874,$B$1),"")</f>
        <v/>
      </c>
      <c r="V875" s="17" t="str">
        <f>IF(SUM('Control Sample Data'!J$3:J$98)&gt;10,IF(AND(ISNUMBER('Control Sample Data'!J874),'Control Sample Data'!J874&lt;$B$1,'Control Sample Data'!J874&gt;0),'Control Sample Data'!J874,$B$1),"")</f>
        <v/>
      </c>
      <c r="W875" s="17" t="str">
        <f>IF(SUM('Control Sample Data'!K$3:K$98)&gt;10,IF(AND(ISNUMBER('Control Sample Data'!K874),'Control Sample Data'!K874&lt;$B$1,'Control Sample Data'!K874&gt;0),'Control Sample Data'!K874,$B$1),"")</f>
        <v/>
      </c>
      <c r="X875" s="17" t="str">
        <f>IF(SUM('Control Sample Data'!L$3:L$98)&gt;10,IF(AND(ISNUMBER('Control Sample Data'!L874),'Control Sample Data'!L874&lt;$B$1,'Control Sample Data'!L874&gt;0),'Control Sample Data'!L874,$B$1),"")</f>
        <v/>
      </c>
      <c r="Y875" s="17" t="str">
        <f>IF(SUM('Control Sample Data'!M$3:M$98)&gt;10,IF(AND(ISNUMBER('Control Sample Data'!M874),'Control Sample Data'!M874&lt;$B$1,'Control Sample Data'!M874&gt;0),'Control Sample Data'!M874,$B$1),"")</f>
        <v/>
      </c>
      <c r="AT875" s="36" t="str">
        <f t="shared" si="580"/>
        <v/>
      </c>
      <c r="AU875" s="36" t="str">
        <f t="shared" si="581"/>
        <v/>
      </c>
      <c r="AV875" s="36" t="str">
        <f t="shared" si="582"/>
        <v/>
      </c>
      <c r="AW875" s="36" t="str">
        <f t="shared" si="583"/>
        <v/>
      </c>
      <c r="AX875" s="36" t="str">
        <f t="shared" si="584"/>
        <v/>
      </c>
      <c r="AY875" s="36" t="str">
        <f t="shared" si="585"/>
        <v/>
      </c>
      <c r="AZ875" s="36" t="str">
        <f t="shared" si="586"/>
        <v/>
      </c>
      <c r="BA875" s="36" t="str">
        <f t="shared" si="587"/>
        <v/>
      </c>
      <c r="BB875" s="36" t="str">
        <f t="shared" si="588"/>
        <v/>
      </c>
      <c r="BC875" s="36" t="str">
        <f t="shared" si="589"/>
        <v/>
      </c>
      <c r="BD875" s="36" t="str">
        <f t="shared" si="590"/>
        <v/>
      </c>
      <c r="BE875" s="36" t="str">
        <f t="shared" si="591"/>
        <v/>
      </c>
      <c r="BF875" s="36" t="str">
        <f t="shared" si="592"/>
        <v/>
      </c>
      <c r="BG875" s="36" t="str">
        <f t="shared" si="593"/>
        <v/>
      </c>
      <c r="BH875" s="36" t="str">
        <f t="shared" si="594"/>
        <v/>
      </c>
      <c r="BI875" s="36" t="str">
        <f t="shared" si="595"/>
        <v/>
      </c>
      <c r="BJ875" s="36" t="str">
        <f t="shared" si="596"/>
        <v/>
      </c>
      <c r="BK875" s="36" t="str">
        <f t="shared" si="597"/>
        <v/>
      </c>
      <c r="BL875" s="36" t="str">
        <f t="shared" si="598"/>
        <v/>
      </c>
      <c r="BM875" s="36" t="str">
        <f t="shared" si="599"/>
        <v/>
      </c>
      <c r="BN875" s="38" t="e">
        <f t="shared" si="558"/>
        <v>#DIV/0!</v>
      </c>
      <c r="BO875" s="38" t="e">
        <f t="shared" si="559"/>
        <v>#DIV/0!</v>
      </c>
      <c r="BP875" s="39" t="str">
        <f t="shared" si="560"/>
        <v/>
      </c>
      <c r="BQ875" s="39" t="str">
        <f t="shared" si="561"/>
        <v/>
      </c>
      <c r="BR875" s="39" t="str">
        <f t="shared" si="562"/>
        <v/>
      </c>
      <c r="BS875" s="39" t="str">
        <f t="shared" si="563"/>
        <v/>
      </c>
      <c r="BT875" s="39" t="str">
        <f t="shared" si="564"/>
        <v/>
      </c>
      <c r="BU875" s="39" t="str">
        <f t="shared" si="565"/>
        <v/>
      </c>
      <c r="BV875" s="39" t="str">
        <f t="shared" si="566"/>
        <v/>
      </c>
      <c r="BW875" s="39" t="str">
        <f t="shared" si="567"/>
        <v/>
      </c>
      <c r="BX875" s="39" t="str">
        <f t="shared" si="568"/>
        <v/>
      </c>
      <c r="BY875" s="39" t="str">
        <f t="shared" si="569"/>
        <v/>
      </c>
      <c r="BZ875" s="39" t="str">
        <f t="shared" si="570"/>
        <v/>
      </c>
      <c r="CA875" s="39" t="str">
        <f t="shared" si="571"/>
        <v/>
      </c>
      <c r="CB875" s="39" t="str">
        <f t="shared" si="572"/>
        <v/>
      </c>
      <c r="CC875" s="39" t="str">
        <f t="shared" si="573"/>
        <v/>
      </c>
      <c r="CD875" s="39" t="str">
        <f t="shared" si="574"/>
        <v/>
      </c>
      <c r="CE875" s="39" t="str">
        <f t="shared" si="575"/>
        <v/>
      </c>
      <c r="CF875" s="39" t="str">
        <f t="shared" si="576"/>
        <v/>
      </c>
      <c r="CG875" s="39" t="str">
        <f t="shared" si="577"/>
        <v/>
      </c>
      <c r="CH875" s="39" t="str">
        <f t="shared" si="578"/>
        <v/>
      </c>
      <c r="CI875" s="39" t="str">
        <f t="shared" si="579"/>
        <v/>
      </c>
    </row>
    <row r="876" spans="1:87">
      <c r="A876" s="18"/>
      <c r="B876" s="15" t="str">
        <f>'Gene Table'!E875</f>
        <v>hsa-miR-454-5p</v>
      </c>
      <c r="C876" s="15" t="str">
        <f>'Gene Table'!B875</f>
        <v>E09</v>
      </c>
      <c r="D876" s="16" t="str">
        <f>IF(SUM('Test Sample Data'!D$3:D$98)&gt;10,IF(AND(ISNUMBER('Test Sample Data'!D875),'Test Sample Data'!D875&lt;$B$1,'Test Sample Data'!D875&gt;0),'Test Sample Data'!D875,$B$1),"")</f>
        <v/>
      </c>
      <c r="E876" s="17" t="str">
        <f>IF(SUM('Test Sample Data'!E$3:E$98)&gt;10,IF(AND(ISNUMBER('Test Sample Data'!E875),'Test Sample Data'!E875&lt;$B$1,'Test Sample Data'!E875&gt;0),'Test Sample Data'!E875,$B$1),"")</f>
        <v/>
      </c>
      <c r="F876" s="17" t="str">
        <f>IF(SUM('Test Sample Data'!F$3:F$98)&gt;10,IF(AND(ISNUMBER('Test Sample Data'!F875),'Test Sample Data'!F875&lt;$B$1,'Test Sample Data'!F875&gt;0),'Test Sample Data'!F875,$B$1),"")</f>
        <v/>
      </c>
      <c r="G876" s="17" t="str">
        <f>IF(SUM('Test Sample Data'!G$3:G$98)&gt;10,IF(AND(ISNUMBER('Test Sample Data'!G875),'Test Sample Data'!G875&lt;$B$1,'Test Sample Data'!G875&gt;0),'Test Sample Data'!G875,$B$1),"")</f>
        <v/>
      </c>
      <c r="H876" s="17" t="str">
        <f>IF(SUM('Test Sample Data'!H$3:H$98)&gt;10,IF(AND(ISNUMBER('Test Sample Data'!H875),'Test Sample Data'!H875&lt;$B$1,'Test Sample Data'!H875&gt;0),'Test Sample Data'!H875,$B$1),"")</f>
        <v/>
      </c>
      <c r="I876" s="17" t="str">
        <f>IF(SUM('Test Sample Data'!I$3:I$98)&gt;10,IF(AND(ISNUMBER('Test Sample Data'!I875),'Test Sample Data'!I875&lt;$B$1,'Test Sample Data'!I875&gt;0),'Test Sample Data'!I875,$B$1),"")</f>
        <v/>
      </c>
      <c r="J876" s="17" t="str">
        <f>IF(SUM('Test Sample Data'!J$3:J$98)&gt;10,IF(AND(ISNUMBER('Test Sample Data'!J875),'Test Sample Data'!J875&lt;$B$1,'Test Sample Data'!J875&gt;0),'Test Sample Data'!J875,$B$1),"")</f>
        <v/>
      </c>
      <c r="K876" s="17" t="str">
        <f>IF(SUM('Test Sample Data'!K$3:K$98)&gt;10,IF(AND(ISNUMBER('Test Sample Data'!K875),'Test Sample Data'!K875&lt;$B$1,'Test Sample Data'!K875&gt;0),'Test Sample Data'!K875,$B$1),"")</f>
        <v/>
      </c>
      <c r="L876" s="17" t="str">
        <f>IF(SUM('Test Sample Data'!L$3:L$98)&gt;10,IF(AND(ISNUMBER('Test Sample Data'!L875),'Test Sample Data'!L875&lt;$B$1,'Test Sample Data'!L875&gt;0),'Test Sample Data'!L875,$B$1),"")</f>
        <v/>
      </c>
      <c r="M876" s="17" t="str">
        <f>IF(SUM('Test Sample Data'!M$3:M$98)&gt;10,IF(AND(ISNUMBER('Test Sample Data'!M875),'Test Sample Data'!M875&lt;$B$1,'Test Sample Data'!M875&gt;0),'Test Sample Data'!M875,$B$1),"")</f>
        <v/>
      </c>
      <c r="N876" s="17" t="str">
        <f>'Gene Table'!E875</f>
        <v>hsa-miR-454-5p</v>
      </c>
      <c r="O876" s="17" t="str">
        <f>'Gene Table'!B875</f>
        <v>E09</v>
      </c>
      <c r="P876" s="17" t="str">
        <f>IF(SUM('Control Sample Data'!D$3:D$98)&gt;10,IF(AND(ISNUMBER('Control Sample Data'!D875),'Control Sample Data'!D875&lt;$B$1,'Control Sample Data'!D875&gt;0),'Control Sample Data'!D875,$B$1),"")</f>
        <v/>
      </c>
      <c r="Q876" s="17" t="str">
        <f>IF(SUM('Control Sample Data'!E$3:E$98)&gt;10,IF(AND(ISNUMBER('Control Sample Data'!E875),'Control Sample Data'!E875&lt;$B$1,'Control Sample Data'!E875&gt;0),'Control Sample Data'!E875,$B$1),"")</f>
        <v/>
      </c>
      <c r="R876" s="17" t="str">
        <f>IF(SUM('Control Sample Data'!F$3:F$98)&gt;10,IF(AND(ISNUMBER('Control Sample Data'!F875),'Control Sample Data'!F875&lt;$B$1,'Control Sample Data'!F875&gt;0),'Control Sample Data'!F875,$B$1),"")</f>
        <v/>
      </c>
      <c r="S876" s="17" t="str">
        <f>IF(SUM('Control Sample Data'!G$3:G$98)&gt;10,IF(AND(ISNUMBER('Control Sample Data'!G875),'Control Sample Data'!G875&lt;$B$1,'Control Sample Data'!G875&gt;0),'Control Sample Data'!G875,$B$1),"")</f>
        <v/>
      </c>
      <c r="T876" s="17" t="str">
        <f>IF(SUM('Control Sample Data'!H$3:H$98)&gt;10,IF(AND(ISNUMBER('Control Sample Data'!H875),'Control Sample Data'!H875&lt;$B$1,'Control Sample Data'!H875&gt;0),'Control Sample Data'!H875,$B$1),"")</f>
        <v/>
      </c>
      <c r="U876" s="17" t="str">
        <f>IF(SUM('Control Sample Data'!I$3:I$98)&gt;10,IF(AND(ISNUMBER('Control Sample Data'!I875),'Control Sample Data'!I875&lt;$B$1,'Control Sample Data'!I875&gt;0),'Control Sample Data'!I875,$B$1),"")</f>
        <v/>
      </c>
      <c r="V876" s="17" t="str">
        <f>IF(SUM('Control Sample Data'!J$3:J$98)&gt;10,IF(AND(ISNUMBER('Control Sample Data'!J875),'Control Sample Data'!J875&lt;$B$1,'Control Sample Data'!J875&gt;0),'Control Sample Data'!J875,$B$1),"")</f>
        <v/>
      </c>
      <c r="W876" s="17" t="str">
        <f>IF(SUM('Control Sample Data'!K$3:K$98)&gt;10,IF(AND(ISNUMBER('Control Sample Data'!K875),'Control Sample Data'!K875&lt;$B$1,'Control Sample Data'!K875&gt;0),'Control Sample Data'!K875,$B$1),"")</f>
        <v/>
      </c>
      <c r="X876" s="17" t="str">
        <f>IF(SUM('Control Sample Data'!L$3:L$98)&gt;10,IF(AND(ISNUMBER('Control Sample Data'!L875),'Control Sample Data'!L875&lt;$B$1,'Control Sample Data'!L875&gt;0),'Control Sample Data'!L875,$B$1),"")</f>
        <v/>
      </c>
      <c r="Y876" s="17" t="str">
        <f>IF(SUM('Control Sample Data'!M$3:M$98)&gt;10,IF(AND(ISNUMBER('Control Sample Data'!M875),'Control Sample Data'!M875&lt;$B$1,'Control Sample Data'!M875&gt;0),'Control Sample Data'!M875,$B$1),"")</f>
        <v/>
      </c>
      <c r="AT876" s="36" t="str">
        <f t="shared" si="580"/>
        <v/>
      </c>
      <c r="AU876" s="36" t="str">
        <f t="shared" si="581"/>
        <v/>
      </c>
      <c r="AV876" s="36" t="str">
        <f t="shared" si="582"/>
        <v/>
      </c>
      <c r="AW876" s="36" t="str">
        <f t="shared" si="583"/>
        <v/>
      </c>
      <c r="AX876" s="36" t="str">
        <f t="shared" si="584"/>
        <v/>
      </c>
      <c r="AY876" s="36" t="str">
        <f t="shared" si="585"/>
        <v/>
      </c>
      <c r="AZ876" s="36" t="str">
        <f t="shared" si="586"/>
        <v/>
      </c>
      <c r="BA876" s="36" t="str">
        <f t="shared" si="587"/>
        <v/>
      </c>
      <c r="BB876" s="36" t="str">
        <f t="shared" si="588"/>
        <v/>
      </c>
      <c r="BC876" s="36" t="str">
        <f t="shared" si="589"/>
        <v/>
      </c>
      <c r="BD876" s="36" t="str">
        <f t="shared" si="590"/>
        <v/>
      </c>
      <c r="BE876" s="36" t="str">
        <f t="shared" si="591"/>
        <v/>
      </c>
      <c r="BF876" s="36" t="str">
        <f t="shared" si="592"/>
        <v/>
      </c>
      <c r="BG876" s="36" t="str">
        <f t="shared" si="593"/>
        <v/>
      </c>
      <c r="BH876" s="36" t="str">
        <f t="shared" si="594"/>
        <v/>
      </c>
      <c r="BI876" s="36" t="str">
        <f t="shared" si="595"/>
        <v/>
      </c>
      <c r="BJ876" s="36" t="str">
        <f t="shared" si="596"/>
        <v/>
      </c>
      <c r="BK876" s="36" t="str">
        <f t="shared" si="597"/>
        <v/>
      </c>
      <c r="BL876" s="36" t="str">
        <f t="shared" si="598"/>
        <v/>
      </c>
      <c r="BM876" s="36" t="str">
        <f t="shared" si="599"/>
        <v/>
      </c>
      <c r="BN876" s="38" t="e">
        <f t="shared" si="558"/>
        <v>#DIV/0!</v>
      </c>
      <c r="BO876" s="38" t="e">
        <f t="shared" si="559"/>
        <v>#DIV/0!</v>
      </c>
      <c r="BP876" s="39" t="str">
        <f t="shared" si="560"/>
        <v/>
      </c>
      <c r="BQ876" s="39" t="str">
        <f t="shared" si="561"/>
        <v/>
      </c>
      <c r="BR876" s="39" t="str">
        <f t="shared" si="562"/>
        <v/>
      </c>
      <c r="BS876" s="39" t="str">
        <f t="shared" si="563"/>
        <v/>
      </c>
      <c r="BT876" s="39" t="str">
        <f t="shared" si="564"/>
        <v/>
      </c>
      <c r="BU876" s="39" t="str">
        <f t="shared" si="565"/>
        <v/>
      </c>
      <c r="BV876" s="39" t="str">
        <f t="shared" si="566"/>
        <v/>
      </c>
      <c r="BW876" s="39" t="str">
        <f t="shared" si="567"/>
        <v/>
      </c>
      <c r="BX876" s="39" t="str">
        <f t="shared" si="568"/>
        <v/>
      </c>
      <c r="BY876" s="39" t="str">
        <f t="shared" si="569"/>
        <v/>
      </c>
      <c r="BZ876" s="39" t="str">
        <f t="shared" si="570"/>
        <v/>
      </c>
      <c r="CA876" s="39" t="str">
        <f t="shared" si="571"/>
        <v/>
      </c>
      <c r="CB876" s="39" t="str">
        <f t="shared" si="572"/>
        <v/>
      </c>
      <c r="CC876" s="39" t="str">
        <f t="shared" si="573"/>
        <v/>
      </c>
      <c r="CD876" s="39" t="str">
        <f t="shared" si="574"/>
        <v/>
      </c>
      <c r="CE876" s="39" t="str">
        <f t="shared" si="575"/>
        <v/>
      </c>
      <c r="CF876" s="39" t="str">
        <f t="shared" si="576"/>
        <v/>
      </c>
      <c r="CG876" s="39" t="str">
        <f t="shared" si="577"/>
        <v/>
      </c>
      <c r="CH876" s="39" t="str">
        <f t="shared" si="578"/>
        <v/>
      </c>
      <c r="CI876" s="39" t="str">
        <f t="shared" si="579"/>
        <v/>
      </c>
    </row>
    <row r="877" spans="1:87">
      <c r="A877" s="18"/>
      <c r="B877" s="15" t="str">
        <f>'Gene Table'!E876</f>
        <v>hsa-miR-4265</v>
      </c>
      <c r="C877" s="15" t="str">
        <f>'Gene Table'!B876</f>
        <v>E10</v>
      </c>
      <c r="D877" s="16" t="str">
        <f>IF(SUM('Test Sample Data'!D$3:D$98)&gt;10,IF(AND(ISNUMBER('Test Sample Data'!D876),'Test Sample Data'!D876&lt;$B$1,'Test Sample Data'!D876&gt;0),'Test Sample Data'!D876,$B$1),"")</f>
        <v/>
      </c>
      <c r="E877" s="17" t="str">
        <f>IF(SUM('Test Sample Data'!E$3:E$98)&gt;10,IF(AND(ISNUMBER('Test Sample Data'!E876),'Test Sample Data'!E876&lt;$B$1,'Test Sample Data'!E876&gt;0),'Test Sample Data'!E876,$B$1),"")</f>
        <v/>
      </c>
      <c r="F877" s="17" t="str">
        <f>IF(SUM('Test Sample Data'!F$3:F$98)&gt;10,IF(AND(ISNUMBER('Test Sample Data'!F876),'Test Sample Data'!F876&lt;$B$1,'Test Sample Data'!F876&gt;0),'Test Sample Data'!F876,$B$1),"")</f>
        <v/>
      </c>
      <c r="G877" s="17" t="str">
        <f>IF(SUM('Test Sample Data'!G$3:G$98)&gt;10,IF(AND(ISNUMBER('Test Sample Data'!G876),'Test Sample Data'!G876&lt;$B$1,'Test Sample Data'!G876&gt;0),'Test Sample Data'!G876,$B$1),"")</f>
        <v/>
      </c>
      <c r="H877" s="17" t="str">
        <f>IF(SUM('Test Sample Data'!H$3:H$98)&gt;10,IF(AND(ISNUMBER('Test Sample Data'!H876),'Test Sample Data'!H876&lt;$B$1,'Test Sample Data'!H876&gt;0),'Test Sample Data'!H876,$B$1),"")</f>
        <v/>
      </c>
      <c r="I877" s="17" t="str">
        <f>IF(SUM('Test Sample Data'!I$3:I$98)&gt;10,IF(AND(ISNUMBER('Test Sample Data'!I876),'Test Sample Data'!I876&lt;$B$1,'Test Sample Data'!I876&gt;0),'Test Sample Data'!I876,$B$1),"")</f>
        <v/>
      </c>
      <c r="J877" s="17" t="str">
        <f>IF(SUM('Test Sample Data'!J$3:J$98)&gt;10,IF(AND(ISNUMBER('Test Sample Data'!J876),'Test Sample Data'!J876&lt;$B$1,'Test Sample Data'!J876&gt;0),'Test Sample Data'!J876,$B$1),"")</f>
        <v/>
      </c>
      <c r="K877" s="17" t="str">
        <f>IF(SUM('Test Sample Data'!K$3:K$98)&gt;10,IF(AND(ISNUMBER('Test Sample Data'!K876),'Test Sample Data'!K876&lt;$B$1,'Test Sample Data'!K876&gt;0),'Test Sample Data'!K876,$B$1),"")</f>
        <v/>
      </c>
      <c r="L877" s="17" t="str">
        <f>IF(SUM('Test Sample Data'!L$3:L$98)&gt;10,IF(AND(ISNUMBER('Test Sample Data'!L876),'Test Sample Data'!L876&lt;$B$1,'Test Sample Data'!L876&gt;0),'Test Sample Data'!L876,$B$1),"")</f>
        <v/>
      </c>
      <c r="M877" s="17" t="str">
        <f>IF(SUM('Test Sample Data'!M$3:M$98)&gt;10,IF(AND(ISNUMBER('Test Sample Data'!M876),'Test Sample Data'!M876&lt;$B$1,'Test Sample Data'!M876&gt;0),'Test Sample Data'!M876,$B$1),"")</f>
        <v/>
      </c>
      <c r="N877" s="17" t="str">
        <f>'Gene Table'!E876</f>
        <v>hsa-miR-4265</v>
      </c>
      <c r="O877" s="17" t="str">
        <f>'Gene Table'!B876</f>
        <v>E10</v>
      </c>
      <c r="P877" s="17" t="str">
        <f>IF(SUM('Control Sample Data'!D$3:D$98)&gt;10,IF(AND(ISNUMBER('Control Sample Data'!D876),'Control Sample Data'!D876&lt;$B$1,'Control Sample Data'!D876&gt;0),'Control Sample Data'!D876,$B$1),"")</f>
        <v/>
      </c>
      <c r="Q877" s="17" t="str">
        <f>IF(SUM('Control Sample Data'!E$3:E$98)&gt;10,IF(AND(ISNUMBER('Control Sample Data'!E876),'Control Sample Data'!E876&lt;$B$1,'Control Sample Data'!E876&gt;0),'Control Sample Data'!E876,$B$1),"")</f>
        <v/>
      </c>
      <c r="R877" s="17" t="str">
        <f>IF(SUM('Control Sample Data'!F$3:F$98)&gt;10,IF(AND(ISNUMBER('Control Sample Data'!F876),'Control Sample Data'!F876&lt;$B$1,'Control Sample Data'!F876&gt;0),'Control Sample Data'!F876,$B$1),"")</f>
        <v/>
      </c>
      <c r="S877" s="17" t="str">
        <f>IF(SUM('Control Sample Data'!G$3:G$98)&gt;10,IF(AND(ISNUMBER('Control Sample Data'!G876),'Control Sample Data'!G876&lt;$B$1,'Control Sample Data'!G876&gt;0),'Control Sample Data'!G876,$B$1),"")</f>
        <v/>
      </c>
      <c r="T877" s="17" t="str">
        <f>IF(SUM('Control Sample Data'!H$3:H$98)&gt;10,IF(AND(ISNUMBER('Control Sample Data'!H876),'Control Sample Data'!H876&lt;$B$1,'Control Sample Data'!H876&gt;0),'Control Sample Data'!H876,$B$1),"")</f>
        <v/>
      </c>
      <c r="U877" s="17" t="str">
        <f>IF(SUM('Control Sample Data'!I$3:I$98)&gt;10,IF(AND(ISNUMBER('Control Sample Data'!I876),'Control Sample Data'!I876&lt;$B$1,'Control Sample Data'!I876&gt;0),'Control Sample Data'!I876,$B$1),"")</f>
        <v/>
      </c>
      <c r="V877" s="17" t="str">
        <f>IF(SUM('Control Sample Data'!J$3:J$98)&gt;10,IF(AND(ISNUMBER('Control Sample Data'!J876),'Control Sample Data'!J876&lt;$B$1,'Control Sample Data'!J876&gt;0),'Control Sample Data'!J876,$B$1),"")</f>
        <v/>
      </c>
      <c r="W877" s="17" t="str">
        <f>IF(SUM('Control Sample Data'!K$3:K$98)&gt;10,IF(AND(ISNUMBER('Control Sample Data'!K876),'Control Sample Data'!K876&lt;$B$1,'Control Sample Data'!K876&gt;0),'Control Sample Data'!K876,$B$1),"")</f>
        <v/>
      </c>
      <c r="X877" s="17" t="str">
        <f>IF(SUM('Control Sample Data'!L$3:L$98)&gt;10,IF(AND(ISNUMBER('Control Sample Data'!L876),'Control Sample Data'!L876&lt;$B$1,'Control Sample Data'!L876&gt;0),'Control Sample Data'!L876,$B$1),"")</f>
        <v/>
      </c>
      <c r="Y877" s="17" t="str">
        <f>IF(SUM('Control Sample Data'!M$3:M$98)&gt;10,IF(AND(ISNUMBER('Control Sample Data'!M876),'Control Sample Data'!M876&lt;$B$1,'Control Sample Data'!M876&gt;0),'Control Sample Data'!M876,$B$1),"")</f>
        <v/>
      </c>
      <c r="AT877" s="36" t="str">
        <f t="shared" si="580"/>
        <v/>
      </c>
      <c r="AU877" s="36" t="str">
        <f t="shared" si="581"/>
        <v/>
      </c>
      <c r="AV877" s="36" t="str">
        <f t="shared" si="582"/>
        <v/>
      </c>
      <c r="AW877" s="36" t="str">
        <f t="shared" si="583"/>
        <v/>
      </c>
      <c r="AX877" s="36" t="str">
        <f t="shared" si="584"/>
        <v/>
      </c>
      <c r="AY877" s="36" t="str">
        <f t="shared" si="585"/>
        <v/>
      </c>
      <c r="AZ877" s="36" t="str">
        <f t="shared" si="586"/>
        <v/>
      </c>
      <c r="BA877" s="36" t="str">
        <f t="shared" si="587"/>
        <v/>
      </c>
      <c r="BB877" s="36" t="str">
        <f t="shared" si="588"/>
        <v/>
      </c>
      <c r="BC877" s="36" t="str">
        <f t="shared" si="589"/>
        <v/>
      </c>
      <c r="BD877" s="36" t="str">
        <f t="shared" si="590"/>
        <v/>
      </c>
      <c r="BE877" s="36" t="str">
        <f t="shared" si="591"/>
        <v/>
      </c>
      <c r="BF877" s="36" t="str">
        <f t="shared" si="592"/>
        <v/>
      </c>
      <c r="BG877" s="36" t="str">
        <f t="shared" si="593"/>
        <v/>
      </c>
      <c r="BH877" s="36" t="str">
        <f t="shared" si="594"/>
        <v/>
      </c>
      <c r="BI877" s="36" t="str">
        <f t="shared" si="595"/>
        <v/>
      </c>
      <c r="BJ877" s="36" t="str">
        <f t="shared" si="596"/>
        <v/>
      </c>
      <c r="BK877" s="36" t="str">
        <f t="shared" si="597"/>
        <v/>
      </c>
      <c r="BL877" s="36" t="str">
        <f t="shared" si="598"/>
        <v/>
      </c>
      <c r="BM877" s="36" t="str">
        <f t="shared" si="599"/>
        <v/>
      </c>
      <c r="BN877" s="38" t="e">
        <f t="shared" si="558"/>
        <v>#DIV/0!</v>
      </c>
      <c r="BO877" s="38" t="e">
        <f t="shared" si="559"/>
        <v>#DIV/0!</v>
      </c>
      <c r="BP877" s="39" t="str">
        <f t="shared" si="560"/>
        <v/>
      </c>
      <c r="BQ877" s="39" t="str">
        <f t="shared" si="561"/>
        <v/>
      </c>
      <c r="BR877" s="39" t="str">
        <f t="shared" si="562"/>
        <v/>
      </c>
      <c r="BS877" s="39" t="str">
        <f t="shared" si="563"/>
        <v/>
      </c>
      <c r="BT877" s="39" t="str">
        <f t="shared" si="564"/>
        <v/>
      </c>
      <c r="BU877" s="39" t="str">
        <f t="shared" si="565"/>
        <v/>
      </c>
      <c r="BV877" s="39" t="str">
        <f t="shared" si="566"/>
        <v/>
      </c>
      <c r="BW877" s="39" t="str">
        <f t="shared" si="567"/>
        <v/>
      </c>
      <c r="BX877" s="39" t="str">
        <f t="shared" si="568"/>
        <v/>
      </c>
      <c r="BY877" s="39" t="str">
        <f t="shared" si="569"/>
        <v/>
      </c>
      <c r="BZ877" s="39" t="str">
        <f t="shared" si="570"/>
        <v/>
      </c>
      <c r="CA877" s="39" t="str">
        <f t="shared" si="571"/>
        <v/>
      </c>
      <c r="CB877" s="39" t="str">
        <f t="shared" si="572"/>
        <v/>
      </c>
      <c r="CC877" s="39" t="str">
        <f t="shared" si="573"/>
        <v/>
      </c>
      <c r="CD877" s="39" t="str">
        <f t="shared" si="574"/>
        <v/>
      </c>
      <c r="CE877" s="39" t="str">
        <f t="shared" si="575"/>
        <v/>
      </c>
      <c r="CF877" s="39" t="str">
        <f t="shared" si="576"/>
        <v/>
      </c>
      <c r="CG877" s="39" t="str">
        <f t="shared" si="577"/>
        <v/>
      </c>
      <c r="CH877" s="39" t="str">
        <f t="shared" si="578"/>
        <v/>
      </c>
      <c r="CI877" s="39" t="str">
        <f t="shared" si="579"/>
        <v/>
      </c>
    </row>
    <row r="878" spans="1:87">
      <c r="A878" s="18"/>
      <c r="B878" s="15" t="str">
        <f>'Gene Table'!E877</f>
        <v>hsa-miR-497-3p</v>
      </c>
      <c r="C878" s="15" t="str">
        <f>'Gene Table'!B877</f>
        <v>E11</v>
      </c>
      <c r="D878" s="16" t="str">
        <f>IF(SUM('Test Sample Data'!D$3:D$98)&gt;10,IF(AND(ISNUMBER('Test Sample Data'!D877),'Test Sample Data'!D877&lt;$B$1,'Test Sample Data'!D877&gt;0),'Test Sample Data'!D877,$B$1),"")</f>
        <v/>
      </c>
      <c r="E878" s="17" t="str">
        <f>IF(SUM('Test Sample Data'!E$3:E$98)&gt;10,IF(AND(ISNUMBER('Test Sample Data'!E877),'Test Sample Data'!E877&lt;$B$1,'Test Sample Data'!E877&gt;0),'Test Sample Data'!E877,$B$1),"")</f>
        <v/>
      </c>
      <c r="F878" s="17" t="str">
        <f>IF(SUM('Test Sample Data'!F$3:F$98)&gt;10,IF(AND(ISNUMBER('Test Sample Data'!F877),'Test Sample Data'!F877&lt;$B$1,'Test Sample Data'!F877&gt;0),'Test Sample Data'!F877,$B$1),"")</f>
        <v/>
      </c>
      <c r="G878" s="17" t="str">
        <f>IF(SUM('Test Sample Data'!G$3:G$98)&gt;10,IF(AND(ISNUMBER('Test Sample Data'!G877),'Test Sample Data'!G877&lt;$B$1,'Test Sample Data'!G877&gt;0),'Test Sample Data'!G877,$B$1),"")</f>
        <v/>
      </c>
      <c r="H878" s="17" t="str">
        <f>IF(SUM('Test Sample Data'!H$3:H$98)&gt;10,IF(AND(ISNUMBER('Test Sample Data'!H877),'Test Sample Data'!H877&lt;$B$1,'Test Sample Data'!H877&gt;0),'Test Sample Data'!H877,$B$1),"")</f>
        <v/>
      </c>
      <c r="I878" s="17" t="str">
        <f>IF(SUM('Test Sample Data'!I$3:I$98)&gt;10,IF(AND(ISNUMBER('Test Sample Data'!I877),'Test Sample Data'!I877&lt;$B$1,'Test Sample Data'!I877&gt;0),'Test Sample Data'!I877,$B$1),"")</f>
        <v/>
      </c>
      <c r="J878" s="17" t="str">
        <f>IF(SUM('Test Sample Data'!J$3:J$98)&gt;10,IF(AND(ISNUMBER('Test Sample Data'!J877),'Test Sample Data'!J877&lt;$B$1,'Test Sample Data'!J877&gt;0),'Test Sample Data'!J877,$B$1),"")</f>
        <v/>
      </c>
      <c r="K878" s="17" t="str">
        <f>IF(SUM('Test Sample Data'!K$3:K$98)&gt;10,IF(AND(ISNUMBER('Test Sample Data'!K877),'Test Sample Data'!K877&lt;$B$1,'Test Sample Data'!K877&gt;0),'Test Sample Data'!K877,$B$1),"")</f>
        <v/>
      </c>
      <c r="L878" s="17" t="str">
        <f>IF(SUM('Test Sample Data'!L$3:L$98)&gt;10,IF(AND(ISNUMBER('Test Sample Data'!L877),'Test Sample Data'!L877&lt;$B$1,'Test Sample Data'!L877&gt;0),'Test Sample Data'!L877,$B$1),"")</f>
        <v/>
      </c>
      <c r="M878" s="17" t="str">
        <f>IF(SUM('Test Sample Data'!M$3:M$98)&gt;10,IF(AND(ISNUMBER('Test Sample Data'!M877),'Test Sample Data'!M877&lt;$B$1,'Test Sample Data'!M877&gt;0),'Test Sample Data'!M877,$B$1),"")</f>
        <v/>
      </c>
      <c r="N878" s="17" t="str">
        <f>'Gene Table'!E877</f>
        <v>hsa-miR-497-3p</v>
      </c>
      <c r="O878" s="17" t="str">
        <f>'Gene Table'!B877</f>
        <v>E11</v>
      </c>
      <c r="P878" s="17" t="str">
        <f>IF(SUM('Control Sample Data'!D$3:D$98)&gt;10,IF(AND(ISNUMBER('Control Sample Data'!D877),'Control Sample Data'!D877&lt;$B$1,'Control Sample Data'!D877&gt;0),'Control Sample Data'!D877,$B$1),"")</f>
        <v/>
      </c>
      <c r="Q878" s="17" t="str">
        <f>IF(SUM('Control Sample Data'!E$3:E$98)&gt;10,IF(AND(ISNUMBER('Control Sample Data'!E877),'Control Sample Data'!E877&lt;$B$1,'Control Sample Data'!E877&gt;0),'Control Sample Data'!E877,$B$1),"")</f>
        <v/>
      </c>
      <c r="R878" s="17" t="str">
        <f>IF(SUM('Control Sample Data'!F$3:F$98)&gt;10,IF(AND(ISNUMBER('Control Sample Data'!F877),'Control Sample Data'!F877&lt;$B$1,'Control Sample Data'!F877&gt;0),'Control Sample Data'!F877,$B$1),"")</f>
        <v/>
      </c>
      <c r="S878" s="17" t="str">
        <f>IF(SUM('Control Sample Data'!G$3:G$98)&gt;10,IF(AND(ISNUMBER('Control Sample Data'!G877),'Control Sample Data'!G877&lt;$B$1,'Control Sample Data'!G877&gt;0),'Control Sample Data'!G877,$B$1),"")</f>
        <v/>
      </c>
      <c r="T878" s="17" t="str">
        <f>IF(SUM('Control Sample Data'!H$3:H$98)&gt;10,IF(AND(ISNUMBER('Control Sample Data'!H877),'Control Sample Data'!H877&lt;$B$1,'Control Sample Data'!H877&gt;0),'Control Sample Data'!H877,$B$1),"")</f>
        <v/>
      </c>
      <c r="U878" s="17" t="str">
        <f>IF(SUM('Control Sample Data'!I$3:I$98)&gt;10,IF(AND(ISNUMBER('Control Sample Data'!I877),'Control Sample Data'!I877&lt;$B$1,'Control Sample Data'!I877&gt;0),'Control Sample Data'!I877,$B$1),"")</f>
        <v/>
      </c>
      <c r="V878" s="17" t="str">
        <f>IF(SUM('Control Sample Data'!J$3:J$98)&gt;10,IF(AND(ISNUMBER('Control Sample Data'!J877),'Control Sample Data'!J877&lt;$B$1,'Control Sample Data'!J877&gt;0),'Control Sample Data'!J877,$B$1),"")</f>
        <v/>
      </c>
      <c r="W878" s="17" t="str">
        <f>IF(SUM('Control Sample Data'!K$3:K$98)&gt;10,IF(AND(ISNUMBER('Control Sample Data'!K877),'Control Sample Data'!K877&lt;$B$1,'Control Sample Data'!K877&gt;0),'Control Sample Data'!K877,$B$1),"")</f>
        <v/>
      </c>
      <c r="X878" s="17" t="str">
        <f>IF(SUM('Control Sample Data'!L$3:L$98)&gt;10,IF(AND(ISNUMBER('Control Sample Data'!L877),'Control Sample Data'!L877&lt;$B$1,'Control Sample Data'!L877&gt;0),'Control Sample Data'!L877,$B$1),"")</f>
        <v/>
      </c>
      <c r="Y878" s="17" t="str">
        <f>IF(SUM('Control Sample Data'!M$3:M$98)&gt;10,IF(AND(ISNUMBER('Control Sample Data'!M877),'Control Sample Data'!M877&lt;$B$1,'Control Sample Data'!M877&gt;0),'Control Sample Data'!M877,$B$1),"")</f>
        <v/>
      </c>
      <c r="AT878" s="36" t="str">
        <f t="shared" si="580"/>
        <v/>
      </c>
      <c r="AU878" s="36" t="str">
        <f t="shared" si="581"/>
        <v/>
      </c>
      <c r="AV878" s="36" t="str">
        <f t="shared" si="582"/>
        <v/>
      </c>
      <c r="AW878" s="36" t="str">
        <f t="shared" si="583"/>
        <v/>
      </c>
      <c r="AX878" s="36" t="str">
        <f t="shared" si="584"/>
        <v/>
      </c>
      <c r="AY878" s="36" t="str">
        <f t="shared" si="585"/>
        <v/>
      </c>
      <c r="AZ878" s="36" t="str">
        <f t="shared" si="586"/>
        <v/>
      </c>
      <c r="BA878" s="36" t="str">
        <f t="shared" si="587"/>
        <v/>
      </c>
      <c r="BB878" s="36" t="str">
        <f t="shared" si="588"/>
        <v/>
      </c>
      <c r="BC878" s="36" t="str">
        <f t="shared" si="589"/>
        <v/>
      </c>
      <c r="BD878" s="36" t="str">
        <f t="shared" si="590"/>
        <v/>
      </c>
      <c r="BE878" s="36" t="str">
        <f t="shared" si="591"/>
        <v/>
      </c>
      <c r="BF878" s="36" t="str">
        <f t="shared" si="592"/>
        <v/>
      </c>
      <c r="BG878" s="36" t="str">
        <f t="shared" si="593"/>
        <v/>
      </c>
      <c r="BH878" s="36" t="str">
        <f t="shared" si="594"/>
        <v/>
      </c>
      <c r="BI878" s="36" t="str">
        <f t="shared" si="595"/>
        <v/>
      </c>
      <c r="BJ878" s="36" t="str">
        <f t="shared" si="596"/>
        <v/>
      </c>
      <c r="BK878" s="36" t="str">
        <f t="shared" si="597"/>
        <v/>
      </c>
      <c r="BL878" s="36" t="str">
        <f t="shared" si="598"/>
        <v/>
      </c>
      <c r="BM878" s="36" t="str">
        <f t="shared" si="599"/>
        <v/>
      </c>
      <c r="BN878" s="38" t="e">
        <f t="shared" si="558"/>
        <v>#DIV/0!</v>
      </c>
      <c r="BO878" s="38" t="e">
        <f t="shared" si="559"/>
        <v>#DIV/0!</v>
      </c>
      <c r="BP878" s="39" t="str">
        <f t="shared" si="560"/>
        <v/>
      </c>
      <c r="BQ878" s="39" t="str">
        <f t="shared" si="561"/>
        <v/>
      </c>
      <c r="BR878" s="39" t="str">
        <f t="shared" si="562"/>
        <v/>
      </c>
      <c r="BS878" s="39" t="str">
        <f t="shared" si="563"/>
        <v/>
      </c>
      <c r="BT878" s="39" t="str">
        <f t="shared" si="564"/>
        <v/>
      </c>
      <c r="BU878" s="39" t="str">
        <f t="shared" si="565"/>
        <v/>
      </c>
      <c r="BV878" s="39" t="str">
        <f t="shared" si="566"/>
        <v/>
      </c>
      <c r="BW878" s="39" t="str">
        <f t="shared" si="567"/>
        <v/>
      </c>
      <c r="BX878" s="39" t="str">
        <f t="shared" si="568"/>
        <v/>
      </c>
      <c r="BY878" s="39" t="str">
        <f t="shared" si="569"/>
        <v/>
      </c>
      <c r="BZ878" s="39" t="str">
        <f t="shared" si="570"/>
        <v/>
      </c>
      <c r="CA878" s="39" t="str">
        <f t="shared" si="571"/>
        <v/>
      </c>
      <c r="CB878" s="39" t="str">
        <f t="shared" si="572"/>
        <v/>
      </c>
      <c r="CC878" s="39" t="str">
        <f t="shared" si="573"/>
        <v/>
      </c>
      <c r="CD878" s="39" t="str">
        <f t="shared" si="574"/>
        <v/>
      </c>
      <c r="CE878" s="39" t="str">
        <f t="shared" si="575"/>
        <v/>
      </c>
      <c r="CF878" s="39" t="str">
        <f t="shared" si="576"/>
        <v/>
      </c>
      <c r="CG878" s="39" t="str">
        <f t="shared" si="577"/>
        <v/>
      </c>
      <c r="CH878" s="39" t="str">
        <f t="shared" si="578"/>
        <v/>
      </c>
      <c r="CI878" s="39" t="str">
        <f t="shared" si="579"/>
        <v/>
      </c>
    </row>
    <row r="879" spans="1:87">
      <c r="A879" s="18"/>
      <c r="B879" s="15" t="str">
        <f>'Gene Table'!E878</f>
        <v>hsa-miR-4267</v>
      </c>
      <c r="C879" s="15" t="str">
        <f>'Gene Table'!B878</f>
        <v>E12</v>
      </c>
      <c r="D879" s="16" t="str">
        <f>IF(SUM('Test Sample Data'!D$3:D$98)&gt;10,IF(AND(ISNUMBER('Test Sample Data'!D878),'Test Sample Data'!D878&lt;$B$1,'Test Sample Data'!D878&gt;0),'Test Sample Data'!D878,$B$1),"")</f>
        <v/>
      </c>
      <c r="E879" s="17" t="str">
        <f>IF(SUM('Test Sample Data'!E$3:E$98)&gt;10,IF(AND(ISNUMBER('Test Sample Data'!E878),'Test Sample Data'!E878&lt;$B$1,'Test Sample Data'!E878&gt;0),'Test Sample Data'!E878,$B$1),"")</f>
        <v/>
      </c>
      <c r="F879" s="17" t="str">
        <f>IF(SUM('Test Sample Data'!F$3:F$98)&gt;10,IF(AND(ISNUMBER('Test Sample Data'!F878),'Test Sample Data'!F878&lt;$B$1,'Test Sample Data'!F878&gt;0),'Test Sample Data'!F878,$B$1),"")</f>
        <v/>
      </c>
      <c r="G879" s="17" t="str">
        <f>IF(SUM('Test Sample Data'!G$3:G$98)&gt;10,IF(AND(ISNUMBER('Test Sample Data'!G878),'Test Sample Data'!G878&lt;$B$1,'Test Sample Data'!G878&gt;0),'Test Sample Data'!G878,$B$1),"")</f>
        <v/>
      </c>
      <c r="H879" s="17" t="str">
        <f>IF(SUM('Test Sample Data'!H$3:H$98)&gt;10,IF(AND(ISNUMBER('Test Sample Data'!H878),'Test Sample Data'!H878&lt;$B$1,'Test Sample Data'!H878&gt;0),'Test Sample Data'!H878,$B$1),"")</f>
        <v/>
      </c>
      <c r="I879" s="17" t="str">
        <f>IF(SUM('Test Sample Data'!I$3:I$98)&gt;10,IF(AND(ISNUMBER('Test Sample Data'!I878),'Test Sample Data'!I878&lt;$B$1,'Test Sample Data'!I878&gt;0),'Test Sample Data'!I878,$B$1),"")</f>
        <v/>
      </c>
      <c r="J879" s="17" t="str">
        <f>IF(SUM('Test Sample Data'!J$3:J$98)&gt;10,IF(AND(ISNUMBER('Test Sample Data'!J878),'Test Sample Data'!J878&lt;$B$1,'Test Sample Data'!J878&gt;0),'Test Sample Data'!J878,$B$1),"")</f>
        <v/>
      </c>
      <c r="K879" s="17" t="str">
        <f>IF(SUM('Test Sample Data'!K$3:K$98)&gt;10,IF(AND(ISNUMBER('Test Sample Data'!K878),'Test Sample Data'!K878&lt;$B$1,'Test Sample Data'!K878&gt;0),'Test Sample Data'!K878,$B$1),"")</f>
        <v/>
      </c>
      <c r="L879" s="17" t="str">
        <f>IF(SUM('Test Sample Data'!L$3:L$98)&gt;10,IF(AND(ISNUMBER('Test Sample Data'!L878),'Test Sample Data'!L878&lt;$B$1,'Test Sample Data'!L878&gt;0),'Test Sample Data'!L878,$B$1),"")</f>
        <v/>
      </c>
      <c r="M879" s="17" t="str">
        <f>IF(SUM('Test Sample Data'!M$3:M$98)&gt;10,IF(AND(ISNUMBER('Test Sample Data'!M878),'Test Sample Data'!M878&lt;$B$1,'Test Sample Data'!M878&gt;0),'Test Sample Data'!M878,$B$1),"")</f>
        <v/>
      </c>
      <c r="N879" s="17" t="str">
        <f>'Gene Table'!E878</f>
        <v>hsa-miR-4267</v>
      </c>
      <c r="O879" s="17" t="str">
        <f>'Gene Table'!B878</f>
        <v>E12</v>
      </c>
      <c r="P879" s="17" t="str">
        <f>IF(SUM('Control Sample Data'!D$3:D$98)&gt;10,IF(AND(ISNUMBER('Control Sample Data'!D878),'Control Sample Data'!D878&lt;$B$1,'Control Sample Data'!D878&gt;0),'Control Sample Data'!D878,$B$1),"")</f>
        <v/>
      </c>
      <c r="Q879" s="17" t="str">
        <f>IF(SUM('Control Sample Data'!E$3:E$98)&gt;10,IF(AND(ISNUMBER('Control Sample Data'!E878),'Control Sample Data'!E878&lt;$B$1,'Control Sample Data'!E878&gt;0),'Control Sample Data'!E878,$B$1),"")</f>
        <v/>
      </c>
      <c r="R879" s="17" t="str">
        <f>IF(SUM('Control Sample Data'!F$3:F$98)&gt;10,IF(AND(ISNUMBER('Control Sample Data'!F878),'Control Sample Data'!F878&lt;$B$1,'Control Sample Data'!F878&gt;0),'Control Sample Data'!F878,$B$1),"")</f>
        <v/>
      </c>
      <c r="S879" s="17" t="str">
        <f>IF(SUM('Control Sample Data'!G$3:G$98)&gt;10,IF(AND(ISNUMBER('Control Sample Data'!G878),'Control Sample Data'!G878&lt;$B$1,'Control Sample Data'!G878&gt;0),'Control Sample Data'!G878,$B$1),"")</f>
        <v/>
      </c>
      <c r="T879" s="17" t="str">
        <f>IF(SUM('Control Sample Data'!H$3:H$98)&gt;10,IF(AND(ISNUMBER('Control Sample Data'!H878),'Control Sample Data'!H878&lt;$B$1,'Control Sample Data'!H878&gt;0),'Control Sample Data'!H878,$B$1),"")</f>
        <v/>
      </c>
      <c r="U879" s="17" t="str">
        <f>IF(SUM('Control Sample Data'!I$3:I$98)&gt;10,IF(AND(ISNUMBER('Control Sample Data'!I878),'Control Sample Data'!I878&lt;$B$1,'Control Sample Data'!I878&gt;0),'Control Sample Data'!I878,$B$1),"")</f>
        <v/>
      </c>
      <c r="V879" s="17" t="str">
        <f>IF(SUM('Control Sample Data'!J$3:J$98)&gt;10,IF(AND(ISNUMBER('Control Sample Data'!J878),'Control Sample Data'!J878&lt;$B$1,'Control Sample Data'!J878&gt;0),'Control Sample Data'!J878,$B$1),"")</f>
        <v/>
      </c>
      <c r="W879" s="17" t="str">
        <f>IF(SUM('Control Sample Data'!K$3:K$98)&gt;10,IF(AND(ISNUMBER('Control Sample Data'!K878),'Control Sample Data'!K878&lt;$B$1,'Control Sample Data'!K878&gt;0),'Control Sample Data'!K878,$B$1),"")</f>
        <v/>
      </c>
      <c r="X879" s="17" t="str">
        <f>IF(SUM('Control Sample Data'!L$3:L$98)&gt;10,IF(AND(ISNUMBER('Control Sample Data'!L878),'Control Sample Data'!L878&lt;$B$1,'Control Sample Data'!L878&gt;0),'Control Sample Data'!L878,$B$1),"")</f>
        <v/>
      </c>
      <c r="Y879" s="17" t="str">
        <f>IF(SUM('Control Sample Data'!M$3:M$98)&gt;10,IF(AND(ISNUMBER('Control Sample Data'!M878),'Control Sample Data'!M878&lt;$B$1,'Control Sample Data'!M878&gt;0),'Control Sample Data'!M878,$B$1),"")</f>
        <v/>
      </c>
      <c r="AT879" s="36" t="str">
        <f t="shared" si="580"/>
        <v/>
      </c>
      <c r="AU879" s="36" t="str">
        <f t="shared" si="581"/>
        <v/>
      </c>
      <c r="AV879" s="36" t="str">
        <f t="shared" si="582"/>
        <v/>
      </c>
      <c r="AW879" s="36" t="str">
        <f t="shared" si="583"/>
        <v/>
      </c>
      <c r="AX879" s="36" t="str">
        <f t="shared" si="584"/>
        <v/>
      </c>
      <c r="AY879" s="36" t="str">
        <f t="shared" si="585"/>
        <v/>
      </c>
      <c r="AZ879" s="36" t="str">
        <f t="shared" si="586"/>
        <v/>
      </c>
      <c r="BA879" s="36" t="str">
        <f t="shared" si="587"/>
        <v/>
      </c>
      <c r="BB879" s="36" t="str">
        <f t="shared" si="588"/>
        <v/>
      </c>
      <c r="BC879" s="36" t="str">
        <f t="shared" si="589"/>
        <v/>
      </c>
      <c r="BD879" s="36" t="str">
        <f t="shared" si="590"/>
        <v/>
      </c>
      <c r="BE879" s="36" t="str">
        <f t="shared" si="591"/>
        <v/>
      </c>
      <c r="BF879" s="36" t="str">
        <f t="shared" si="592"/>
        <v/>
      </c>
      <c r="BG879" s="36" t="str">
        <f t="shared" si="593"/>
        <v/>
      </c>
      <c r="BH879" s="36" t="str">
        <f t="shared" si="594"/>
        <v/>
      </c>
      <c r="BI879" s="36" t="str">
        <f t="shared" si="595"/>
        <v/>
      </c>
      <c r="BJ879" s="36" t="str">
        <f t="shared" si="596"/>
        <v/>
      </c>
      <c r="BK879" s="36" t="str">
        <f t="shared" si="597"/>
        <v/>
      </c>
      <c r="BL879" s="36" t="str">
        <f t="shared" si="598"/>
        <v/>
      </c>
      <c r="BM879" s="36" t="str">
        <f t="shared" si="599"/>
        <v/>
      </c>
      <c r="BN879" s="38" t="e">
        <f t="shared" si="558"/>
        <v>#DIV/0!</v>
      </c>
      <c r="BO879" s="38" t="e">
        <f t="shared" si="559"/>
        <v>#DIV/0!</v>
      </c>
      <c r="BP879" s="39" t="str">
        <f t="shared" si="560"/>
        <v/>
      </c>
      <c r="BQ879" s="39" t="str">
        <f t="shared" si="561"/>
        <v/>
      </c>
      <c r="BR879" s="39" t="str">
        <f t="shared" si="562"/>
        <v/>
      </c>
      <c r="BS879" s="39" t="str">
        <f t="shared" si="563"/>
        <v/>
      </c>
      <c r="BT879" s="39" t="str">
        <f t="shared" si="564"/>
        <v/>
      </c>
      <c r="BU879" s="39" t="str">
        <f t="shared" si="565"/>
        <v/>
      </c>
      <c r="BV879" s="39" t="str">
        <f t="shared" si="566"/>
        <v/>
      </c>
      <c r="BW879" s="39" t="str">
        <f t="shared" si="567"/>
        <v/>
      </c>
      <c r="BX879" s="39" t="str">
        <f t="shared" si="568"/>
        <v/>
      </c>
      <c r="BY879" s="39" t="str">
        <f t="shared" si="569"/>
        <v/>
      </c>
      <c r="BZ879" s="39" t="str">
        <f t="shared" si="570"/>
        <v/>
      </c>
      <c r="CA879" s="39" t="str">
        <f t="shared" si="571"/>
        <v/>
      </c>
      <c r="CB879" s="39" t="str">
        <f t="shared" si="572"/>
        <v/>
      </c>
      <c r="CC879" s="39" t="str">
        <f t="shared" si="573"/>
        <v/>
      </c>
      <c r="CD879" s="39" t="str">
        <f t="shared" si="574"/>
        <v/>
      </c>
      <c r="CE879" s="39" t="str">
        <f t="shared" si="575"/>
        <v/>
      </c>
      <c r="CF879" s="39" t="str">
        <f t="shared" si="576"/>
        <v/>
      </c>
      <c r="CG879" s="39" t="str">
        <f t="shared" si="577"/>
        <v/>
      </c>
      <c r="CH879" s="39" t="str">
        <f t="shared" si="578"/>
        <v/>
      </c>
      <c r="CI879" s="39" t="str">
        <f t="shared" si="579"/>
        <v/>
      </c>
    </row>
    <row r="880" spans="1:87">
      <c r="A880" s="18"/>
      <c r="B880" s="15" t="str">
        <f>'Gene Table'!E879</f>
        <v>hsa-miR-500a-3p</v>
      </c>
      <c r="C880" s="15" t="str">
        <f>'Gene Table'!B879</f>
        <v>E13</v>
      </c>
      <c r="D880" s="16" t="str">
        <f>IF(SUM('Test Sample Data'!D$3:D$98)&gt;10,IF(AND(ISNUMBER('Test Sample Data'!D879),'Test Sample Data'!D879&lt;$B$1,'Test Sample Data'!D879&gt;0),'Test Sample Data'!D879,$B$1),"")</f>
        <v/>
      </c>
      <c r="E880" s="17" t="str">
        <f>IF(SUM('Test Sample Data'!E$3:E$98)&gt;10,IF(AND(ISNUMBER('Test Sample Data'!E879),'Test Sample Data'!E879&lt;$B$1,'Test Sample Data'!E879&gt;0),'Test Sample Data'!E879,$B$1),"")</f>
        <v/>
      </c>
      <c r="F880" s="17" t="str">
        <f>IF(SUM('Test Sample Data'!F$3:F$98)&gt;10,IF(AND(ISNUMBER('Test Sample Data'!F879),'Test Sample Data'!F879&lt;$B$1,'Test Sample Data'!F879&gt;0),'Test Sample Data'!F879,$B$1),"")</f>
        <v/>
      </c>
      <c r="G880" s="17" t="str">
        <f>IF(SUM('Test Sample Data'!G$3:G$98)&gt;10,IF(AND(ISNUMBER('Test Sample Data'!G879),'Test Sample Data'!G879&lt;$B$1,'Test Sample Data'!G879&gt;0),'Test Sample Data'!G879,$B$1),"")</f>
        <v/>
      </c>
      <c r="H880" s="17" t="str">
        <f>IF(SUM('Test Sample Data'!H$3:H$98)&gt;10,IF(AND(ISNUMBER('Test Sample Data'!H879),'Test Sample Data'!H879&lt;$B$1,'Test Sample Data'!H879&gt;0),'Test Sample Data'!H879,$B$1),"")</f>
        <v/>
      </c>
      <c r="I880" s="17" t="str">
        <f>IF(SUM('Test Sample Data'!I$3:I$98)&gt;10,IF(AND(ISNUMBER('Test Sample Data'!I879),'Test Sample Data'!I879&lt;$B$1,'Test Sample Data'!I879&gt;0),'Test Sample Data'!I879,$B$1),"")</f>
        <v/>
      </c>
      <c r="J880" s="17" t="str">
        <f>IF(SUM('Test Sample Data'!J$3:J$98)&gt;10,IF(AND(ISNUMBER('Test Sample Data'!J879),'Test Sample Data'!J879&lt;$B$1,'Test Sample Data'!J879&gt;0),'Test Sample Data'!J879,$B$1),"")</f>
        <v/>
      </c>
      <c r="K880" s="17" t="str">
        <f>IF(SUM('Test Sample Data'!K$3:K$98)&gt;10,IF(AND(ISNUMBER('Test Sample Data'!K879),'Test Sample Data'!K879&lt;$B$1,'Test Sample Data'!K879&gt;0),'Test Sample Data'!K879,$B$1),"")</f>
        <v/>
      </c>
      <c r="L880" s="17" t="str">
        <f>IF(SUM('Test Sample Data'!L$3:L$98)&gt;10,IF(AND(ISNUMBER('Test Sample Data'!L879),'Test Sample Data'!L879&lt;$B$1,'Test Sample Data'!L879&gt;0),'Test Sample Data'!L879,$B$1),"")</f>
        <v/>
      </c>
      <c r="M880" s="17" t="str">
        <f>IF(SUM('Test Sample Data'!M$3:M$98)&gt;10,IF(AND(ISNUMBER('Test Sample Data'!M879),'Test Sample Data'!M879&lt;$B$1,'Test Sample Data'!M879&gt;0),'Test Sample Data'!M879,$B$1),"")</f>
        <v/>
      </c>
      <c r="N880" s="17" t="str">
        <f>'Gene Table'!E879</f>
        <v>hsa-miR-500a-3p</v>
      </c>
      <c r="O880" s="17" t="str">
        <f>'Gene Table'!B879</f>
        <v>E13</v>
      </c>
      <c r="P880" s="17" t="str">
        <f>IF(SUM('Control Sample Data'!D$3:D$98)&gt;10,IF(AND(ISNUMBER('Control Sample Data'!D879),'Control Sample Data'!D879&lt;$B$1,'Control Sample Data'!D879&gt;0),'Control Sample Data'!D879,$B$1),"")</f>
        <v/>
      </c>
      <c r="Q880" s="17" t="str">
        <f>IF(SUM('Control Sample Data'!E$3:E$98)&gt;10,IF(AND(ISNUMBER('Control Sample Data'!E879),'Control Sample Data'!E879&lt;$B$1,'Control Sample Data'!E879&gt;0),'Control Sample Data'!E879,$B$1),"")</f>
        <v/>
      </c>
      <c r="R880" s="17" t="str">
        <f>IF(SUM('Control Sample Data'!F$3:F$98)&gt;10,IF(AND(ISNUMBER('Control Sample Data'!F879),'Control Sample Data'!F879&lt;$B$1,'Control Sample Data'!F879&gt;0),'Control Sample Data'!F879,$B$1),"")</f>
        <v/>
      </c>
      <c r="S880" s="17" t="str">
        <f>IF(SUM('Control Sample Data'!G$3:G$98)&gt;10,IF(AND(ISNUMBER('Control Sample Data'!G879),'Control Sample Data'!G879&lt;$B$1,'Control Sample Data'!G879&gt;0),'Control Sample Data'!G879,$B$1),"")</f>
        <v/>
      </c>
      <c r="T880" s="17" t="str">
        <f>IF(SUM('Control Sample Data'!H$3:H$98)&gt;10,IF(AND(ISNUMBER('Control Sample Data'!H879),'Control Sample Data'!H879&lt;$B$1,'Control Sample Data'!H879&gt;0),'Control Sample Data'!H879,$B$1),"")</f>
        <v/>
      </c>
      <c r="U880" s="17" t="str">
        <f>IF(SUM('Control Sample Data'!I$3:I$98)&gt;10,IF(AND(ISNUMBER('Control Sample Data'!I879),'Control Sample Data'!I879&lt;$B$1,'Control Sample Data'!I879&gt;0),'Control Sample Data'!I879,$B$1),"")</f>
        <v/>
      </c>
      <c r="V880" s="17" t="str">
        <f>IF(SUM('Control Sample Data'!J$3:J$98)&gt;10,IF(AND(ISNUMBER('Control Sample Data'!J879),'Control Sample Data'!J879&lt;$B$1,'Control Sample Data'!J879&gt;0),'Control Sample Data'!J879,$B$1),"")</f>
        <v/>
      </c>
      <c r="W880" s="17" t="str">
        <f>IF(SUM('Control Sample Data'!K$3:K$98)&gt;10,IF(AND(ISNUMBER('Control Sample Data'!K879),'Control Sample Data'!K879&lt;$B$1,'Control Sample Data'!K879&gt;0),'Control Sample Data'!K879,$B$1),"")</f>
        <v/>
      </c>
      <c r="X880" s="17" t="str">
        <f>IF(SUM('Control Sample Data'!L$3:L$98)&gt;10,IF(AND(ISNUMBER('Control Sample Data'!L879),'Control Sample Data'!L879&lt;$B$1,'Control Sample Data'!L879&gt;0),'Control Sample Data'!L879,$B$1),"")</f>
        <v/>
      </c>
      <c r="Y880" s="17" t="str">
        <f>IF(SUM('Control Sample Data'!M$3:M$98)&gt;10,IF(AND(ISNUMBER('Control Sample Data'!M879),'Control Sample Data'!M879&lt;$B$1,'Control Sample Data'!M879&gt;0),'Control Sample Data'!M879,$B$1),"")</f>
        <v/>
      </c>
      <c r="AT880" s="36" t="str">
        <f t="shared" si="580"/>
        <v/>
      </c>
      <c r="AU880" s="36" t="str">
        <f t="shared" si="581"/>
        <v/>
      </c>
      <c r="AV880" s="36" t="str">
        <f t="shared" si="582"/>
        <v/>
      </c>
      <c r="AW880" s="36" t="str">
        <f t="shared" si="583"/>
        <v/>
      </c>
      <c r="AX880" s="36" t="str">
        <f t="shared" si="584"/>
        <v/>
      </c>
      <c r="AY880" s="36" t="str">
        <f t="shared" si="585"/>
        <v/>
      </c>
      <c r="AZ880" s="36" t="str">
        <f t="shared" si="586"/>
        <v/>
      </c>
      <c r="BA880" s="36" t="str">
        <f t="shared" si="587"/>
        <v/>
      </c>
      <c r="BB880" s="36" t="str">
        <f t="shared" si="588"/>
        <v/>
      </c>
      <c r="BC880" s="36" t="str">
        <f t="shared" si="589"/>
        <v/>
      </c>
      <c r="BD880" s="36" t="str">
        <f t="shared" si="590"/>
        <v/>
      </c>
      <c r="BE880" s="36" t="str">
        <f t="shared" si="591"/>
        <v/>
      </c>
      <c r="BF880" s="36" t="str">
        <f t="shared" si="592"/>
        <v/>
      </c>
      <c r="BG880" s="36" t="str">
        <f t="shared" si="593"/>
        <v/>
      </c>
      <c r="BH880" s="36" t="str">
        <f t="shared" si="594"/>
        <v/>
      </c>
      <c r="BI880" s="36" t="str">
        <f t="shared" si="595"/>
        <v/>
      </c>
      <c r="BJ880" s="36" t="str">
        <f t="shared" si="596"/>
        <v/>
      </c>
      <c r="BK880" s="36" t="str">
        <f t="shared" si="597"/>
        <v/>
      </c>
      <c r="BL880" s="36" t="str">
        <f t="shared" si="598"/>
        <v/>
      </c>
      <c r="BM880" s="36" t="str">
        <f t="shared" si="599"/>
        <v/>
      </c>
      <c r="BN880" s="38" t="e">
        <f t="shared" si="558"/>
        <v>#DIV/0!</v>
      </c>
      <c r="BO880" s="38" t="e">
        <f t="shared" si="559"/>
        <v>#DIV/0!</v>
      </c>
      <c r="BP880" s="39" t="str">
        <f t="shared" si="560"/>
        <v/>
      </c>
      <c r="BQ880" s="39" t="str">
        <f t="shared" si="561"/>
        <v/>
      </c>
      <c r="BR880" s="39" t="str">
        <f t="shared" si="562"/>
        <v/>
      </c>
      <c r="BS880" s="39" t="str">
        <f t="shared" si="563"/>
        <v/>
      </c>
      <c r="BT880" s="39" t="str">
        <f t="shared" si="564"/>
        <v/>
      </c>
      <c r="BU880" s="39" t="str">
        <f t="shared" si="565"/>
        <v/>
      </c>
      <c r="BV880" s="39" t="str">
        <f t="shared" si="566"/>
        <v/>
      </c>
      <c r="BW880" s="39" t="str">
        <f t="shared" si="567"/>
        <v/>
      </c>
      <c r="BX880" s="39" t="str">
        <f t="shared" si="568"/>
        <v/>
      </c>
      <c r="BY880" s="39" t="str">
        <f t="shared" si="569"/>
        <v/>
      </c>
      <c r="BZ880" s="39" t="str">
        <f t="shared" si="570"/>
        <v/>
      </c>
      <c r="CA880" s="39" t="str">
        <f t="shared" si="571"/>
        <v/>
      </c>
      <c r="CB880" s="39" t="str">
        <f t="shared" si="572"/>
        <v/>
      </c>
      <c r="CC880" s="39" t="str">
        <f t="shared" si="573"/>
        <v/>
      </c>
      <c r="CD880" s="39" t="str">
        <f t="shared" si="574"/>
        <v/>
      </c>
      <c r="CE880" s="39" t="str">
        <f t="shared" si="575"/>
        <v/>
      </c>
      <c r="CF880" s="39" t="str">
        <f t="shared" si="576"/>
        <v/>
      </c>
      <c r="CG880" s="39" t="str">
        <f t="shared" si="577"/>
        <v/>
      </c>
      <c r="CH880" s="39" t="str">
        <f t="shared" si="578"/>
        <v/>
      </c>
      <c r="CI880" s="39" t="str">
        <f t="shared" si="579"/>
        <v/>
      </c>
    </row>
    <row r="881" spans="1:87">
      <c r="A881" s="18"/>
      <c r="B881" s="15" t="str">
        <f>'Gene Table'!E880</f>
        <v>hsa-miR-4262</v>
      </c>
      <c r="C881" s="15" t="str">
        <f>'Gene Table'!B880</f>
        <v>E14</v>
      </c>
      <c r="D881" s="16" t="str">
        <f>IF(SUM('Test Sample Data'!D$3:D$98)&gt;10,IF(AND(ISNUMBER('Test Sample Data'!D880),'Test Sample Data'!D880&lt;$B$1,'Test Sample Data'!D880&gt;0),'Test Sample Data'!D880,$B$1),"")</f>
        <v/>
      </c>
      <c r="E881" s="17" t="str">
        <f>IF(SUM('Test Sample Data'!E$3:E$98)&gt;10,IF(AND(ISNUMBER('Test Sample Data'!E880),'Test Sample Data'!E880&lt;$B$1,'Test Sample Data'!E880&gt;0),'Test Sample Data'!E880,$B$1),"")</f>
        <v/>
      </c>
      <c r="F881" s="17" t="str">
        <f>IF(SUM('Test Sample Data'!F$3:F$98)&gt;10,IF(AND(ISNUMBER('Test Sample Data'!F880),'Test Sample Data'!F880&lt;$B$1,'Test Sample Data'!F880&gt;0),'Test Sample Data'!F880,$B$1),"")</f>
        <v/>
      </c>
      <c r="G881" s="17" t="str">
        <f>IF(SUM('Test Sample Data'!G$3:G$98)&gt;10,IF(AND(ISNUMBER('Test Sample Data'!G880),'Test Sample Data'!G880&lt;$B$1,'Test Sample Data'!G880&gt;0),'Test Sample Data'!G880,$B$1),"")</f>
        <v/>
      </c>
      <c r="H881" s="17" t="str">
        <f>IF(SUM('Test Sample Data'!H$3:H$98)&gt;10,IF(AND(ISNUMBER('Test Sample Data'!H880),'Test Sample Data'!H880&lt;$B$1,'Test Sample Data'!H880&gt;0),'Test Sample Data'!H880,$B$1),"")</f>
        <v/>
      </c>
      <c r="I881" s="17" t="str">
        <f>IF(SUM('Test Sample Data'!I$3:I$98)&gt;10,IF(AND(ISNUMBER('Test Sample Data'!I880),'Test Sample Data'!I880&lt;$B$1,'Test Sample Data'!I880&gt;0),'Test Sample Data'!I880,$B$1),"")</f>
        <v/>
      </c>
      <c r="J881" s="17" t="str">
        <f>IF(SUM('Test Sample Data'!J$3:J$98)&gt;10,IF(AND(ISNUMBER('Test Sample Data'!J880),'Test Sample Data'!J880&lt;$B$1,'Test Sample Data'!J880&gt;0),'Test Sample Data'!J880,$B$1),"")</f>
        <v/>
      </c>
      <c r="K881" s="17" t="str">
        <f>IF(SUM('Test Sample Data'!K$3:K$98)&gt;10,IF(AND(ISNUMBER('Test Sample Data'!K880),'Test Sample Data'!K880&lt;$B$1,'Test Sample Data'!K880&gt;0),'Test Sample Data'!K880,$B$1),"")</f>
        <v/>
      </c>
      <c r="L881" s="17" t="str">
        <f>IF(SUM('Test Sample Data'!L$3:L$98)&gt;10,IF(AND(ISNUMBER('Test Sample Data'!L880),'Test Sample Data'!L880&lt;$B$1,'Test Sample Data'!L880&gt;0),'Test Sample Data'!L880,$B$1),"")</f>
        <v/>
      </c>
      <c r="M881" s="17" t="str">
        <f>IF(SUM('Test Sample Data'!M$3:M$98)&gt;10,IF(AND(ISNUMBER('Test Sample Data'!M880),'Test Sample Data'!M880&lt;$B$1,'Test Sample Data'!M880&gt;0),'Test Sample Data'!M880,$B$1),"")</f>
        <v/>
      </c>
      <c r="N881" s="17" t="str">
        <f>'Gene Table'!E880</f>
        <v>hsa-miR-4262</v>
      </c>
      <c r="O881" s="17" t="str">
        <f>'Gene Table'!B880</f>
        <v>E14</v>
      </c>
      <c r="P881" s="17" t="str">
        <f>IF(SUM('Control Sample Data'!D$3:D$98)&gt;10,IF(AND(ISNUMBER('Control Sample Data'!D880),'Control Sample Data'!D880&lt;$B$1,'Control Sample Data'!D880&gt;0),'Control Sample Data'!D880,$B$1),"")</f>
        <v/>
      </c>
      <c r="Q881" s="17" t="str">
        <f>IF(SUM('Control Sample Data'!E$3:E$98)&gt;10,IF(AND(ISNUMBER('Control Sample Data'!E880),'Control Sample Data'!E880&lt;$B$1,'Control Sample Data'!E880&gt;0),'Control Sample Data'!E880,$B$1),"")</f>
        <v/>
      </c>
      <c r="R881" s="17" t="str">
        <f>IF(SUM('Control Sample Data'!F$3:F$98)&gt;10,IF(AND(ISNUMBER('Control Sample Data'!F880),'Control Sample Data'!F880&lt;$B$1,'Control Sample Data'!F880&gt;0),'Control Sample Data'!F880,$B$1),"")</f>
        <v/>
      </c>
      <c r="S881" s="17" t="str">
        <f>IF(SUM('Control Sample Data'!G$3:G$98)&gt;10,IF(AND(ISNUMBER('Control Sample Data'!G880),'Control Sample Data'!G880&lt;$B$1,'Control Sample Data'!G880&gt;0),'Control Sample Data'!G880,$B$1),"")</f>
        <v/>
      </c>
      <c r="T881" s="17" t="str">
        <f>IF(SUM('Control Sample Data'!H$3:H$98)&gt;10,IF(AND(ISNUMBER('Control Sample Data'!H880),'Control Sample Data'!H880&lt;$B$1,'Control Sample Data'!H880&gt;0),'Control Sample Data'!H880,$B$1),"")</f>
        <v/>
      </c>
      <c r="U881" s="17" t="str">
        <f>IF(SUM('Control Sample Data'!I$3:I$98)&gt;10,IF(AND(ISNUMBER('Control Sample Data'!I880),'Control Sample Data'!I880&lt;$B$1,'Control Sample Data'!I880&gt;0),'Control Sample Data'!I880,$B$1),"")</f>
        <v/>
      </c>
      <c r="V881" s="17" t="str">
        <f>IF(SUM('Control Sample Data'!J$3:J$98)&gt;10,IF(AND(ISNUMBER('Control Sample Data'!J880),'Control Sample Data'!J880&lt;$B$1,'Control Sample Data'!J880&gt;0),'Control Sample Data'!J880,$B$1),"")</f>
        <v/>
      </c>
      <c r="W881" s="17" t="str">
        <f>IF(SUM('Control Sample Data'!K$3:K$98)&gt;10,IF(AND(ISNUMBER('Control Sample Data'!K880),'Control Sample Data'!K880&lt;$B$1,'Control Sample Data'!K880&gt;0),'Control Sample Data'!K880,$B$1),"")</f>
        <v/>
      </c>
      <c r="X881" s="17" t="str">
        <f>IF(SUM('Control Sample Data'!L$3:L$98)&gt;10,IF(AND(ISNUMBER('Control Sample Data'!L880),'Control Sample Data'!L880&lt;$B$1,'Control Sample Data'!L880&gt;0),'Control Sample Data'!L880,$B$1),"")</f>
        <v/>
      </c>
      <c r="Y881" s="17" t="str">
        <f>IF(SUM('Control Sample Data'!M$3:M$98)&gt;10,IF(AND(ISNUMBER('Control Sample Data'!M880),'Control Sample Data'!M880&lt;$B$1,'Control Sample Data'!M880&gt;0),'Control Sample Data'!M880,$B$1),"")</f>
        <v/>
      </c>
      <c r="AT881" s="36" t="str">
        <f t="shared" si="580"/>
        <v/>
      </c>
      <c r="AU881" s="36" t="str">
        <f t="shared" si="581"/>
        <v/>
      </c>
      <c r="AV881" s="36" t="str">
        <f t="shared" si="582"/>
        <v/>
      </c>
      <c r="AW881" s="36" t="str">
        <f t="shared" si="583"/>
        <v/>
      </c>
      <c r="AX881" s="36" t="str">
        <f t="shared" si="584"/>
        <v/>
      </c>
      <c r="AY881" s="36" t="str">
        <f t="shared" si="585"/>
        <v/>
      </c>
      <c r="AZ881" s="36" t="str">
        <f t="shared" si="586"/>
        <v/>
      </c>
      <c r="BA881" s="36" t="str">
        <f t="shared" si="587"/>
        <v/>
      </c>
      <c r="BB881" s="36" t="str">
        <f t="shared" si="588"/>
        <v/>
      </c>
      <c r="BC881" s="36" t="str">
        <f t="shared" si="589"/>
        <v/>
      </c>
      <c r="BD881" s="36" t="str">
        <f t="shared" si="590"/>
        <v/>
      </c>
      <c r="BE881" s="36" t="str">
        <f t="shared" si="591"/>
        <v/>
      </c>
      <c r="BF881" s="36" t="str">
        <f t="shared" si="592"/>
        <v/>
      </c>
      <c r="BG881" s="36" t="str">
        <f t="shared" si="593"/>
        <v/>
      </c>
      <c r="BH881" s="36" t="str">
        <f t="shared" si="594"/>
        <v/>
      </c>
      <c r="BI881" s="36" t="str">
        <f t="shared" si="595"/>
        <v/>
      </c>
      <c r="BJ881" s="36" t="str">
        <f t="shared" si="596"/>
        <v/>
      </c>
      <c r="BK881" s="36" t="str">
        <f t="shared" si="597"/>
        <v/>
      </c>
      <c r="BL881" s="36" t="str">
        <f t="shared" si="598"/>
        <v/>
      </c>
      <c r="BM881" s="36" t="str">
        <f t="shared" si="599"/>
        <v/>
      </c>
      <c r="BN881" s="38" t="e">
        <f t="shared" si="558"/>
        <v>#DIV/0!</v>
      </c>
      <c r="BO881" s="38" t="e">
        <f t="shared" si="559"/>
        <v>#DIV/0!</v>
      </c>
      <c r="BP881" s="39" t="str">
        <f t="shared" si="560"/>
        <v/>
      </c>
      <c r="BQ881" s="39" t="str">
        <f t="shared" si="561"/>
        <v/>
      </c>
      <c r="BR881" s="39" t="str">
        <f t="shared" si="562"/>
        <v/>
      </c>
      <c r="BS881" s="39" t="str">
        <f t="shared" si="563"/>
        <v/>
      </c>
      <c r="BT881" s="39" t="str">
        <f t="shared" si="564"/>
        <v/>
      </c>
      <c r="BU881" s="39" t="str">
        <f t="shared" si="565"/>
        <v/>
      </c>
      <c r="BV881" s="39" t="str">
        <f t="shared" si="566"/>
        <v/>
      </c>
      <c r="BW881" s="39" t="str">
        <f t="shared" si="567"/>
        <v/>
      </c>
      <c r="BX881" s="39" t="str">
        <f t="shared" si="568"/>
        <v/>
      </c>
      <c r="BY881" s="39" t="str">
        <f t="shared" si="569"/>
        <v/>
      </c>
      <c r="BZ881" s="39" t="str">
        <f t="shared" si="570"/>
        <v/>
      </c>
      <c r="CA881" s="39" t="str">
        <f t="shared" si="571"/>
        <v/>
      </c>
      <c r="CB881" s="39" t="str">
        <f t="shared" si="572"/>
        <v/>
      </c>
      <c r="CC881" s="39" t="str">
        <f t="shared" si="573"/>
        <v/>
      </c>
      <c r="CD881" s="39" t="str">
        <f t="shared" si="574"/>
        <v/>
      </c>
      <c r="CE881" s="39" t="str">
        <f t="shared" si="575"/>
        <v/>
      </c>
      <c r="CF881" s="39" t="str">
        <f t="shared" si="576"/>
        <v/>
      </c>
      <c r="CG881" s="39" t="str">
        <f t="shared" si="577"/>
        <v/>
      </c>
      <c r="CH881" s="39" t="str">
        <f t="shared" si="578"/>
        <v/>
      </c>
      <c r="CI881" s="39" t="str">
        <f t="shared" si="579"/>
        <v/>
      </c>
    </row>
    <row r="882" spans="1:87">
      <c r="A882" s="18"/>
      <c r="B882" s="15" t="str">
        <f>'Gene Table'!E881</f>
        <v>hsa-miR-505-5p</v>
      </c>
      <c r="C882" s="15" t="str">
        <f>'Gene Table'!B881</f>
        <v>E15</v>
      </c>
      <c r="D882" s="16" t="str">
        <f>IF(SUM('Test Sample Data'!D$3:D$98)&gt;10,IF(AND(ISNUMBER('Test Sample Data'!D881),'Test Sample Data'!D881&lt;$B$1,'Test Sample Data'!D881&gt;0),'Test Sample Data'!D881,$B$1),"")</f>
        <v/>
      </c>
      <c r="E882" s="17" t="str">
        <f>IF(SUM('Test Sample Data'!E$3:E$98)&gt;10,IF(AND(ISNUMBER('Test Sample Data'!E881),'Test Sample Data'!E881&lt;$B$1,'Test Sample Data'!E881&gt;0),'Test Sample Data'!E881,$B$1),"")</f>
        <v/>
      </c>
      <c r="F882" s="17" t="str">
        <f>IF(SUM('Test Sample Data'!F$3:F$98)&gt;10,IF(AND(ISNUMBER('Test Sample Data'!F881),'Test Sample Data'!F881&lt;$B$1,'Test Sample Data'!F881&gt;0),'Test Sample Data'!F881,$B$1),"")</f>
        <v/>
      </c>
      <c r="G882" s="17" t="str">
        <f>IF(SUM('Test Sample Data'!G$3:G$98)&gt;10,IF(AND(ISNUMBER('Test Sample Data'!G881),'Test Sample Data'!G881&lt;$B$1,'Test Sample Data'!G881&gt;0),'Test Sample Data'!G881,$B$1),"")</f>
        <v/>
      </c>
      <c r="H882" s="17" t="str">
        <f>IF(SUM('Test Sample Data'!H$3:H$98)&gt;10,IF(AND(ISNUMBER('Test Sample Data'!H881),'Test Sample Data'!H881&lt;$B$1,'Test Sample Data'!H881&gt;0),'Test Sample Data'!H881,$B$1),"")</f>
        <v/>
      </c>
      <c r="I882" s="17" t="str">
        <f>IF(SUM('Test Sample Data'!I$3:I$98)&gt;10,IF(AND(ISNUMBER('Test Sample Data'!I881),'Test Sample Data'!I881&lt;$B$1,'Test Sample Data'!I881&gt;0),'Test Sample Data'!I881,$B$1),"")</f>
        <v/>
      </c>
      <c r="J882" s="17" t="str">
        <f>IF(SUM('Test Sample Data'!J$3:J$98)&gt;10,IF(AND(ISNUMBER('Test Sample Data'!J881),'Test Sample Data'!J881&lt;$B$1,'Test Sample Data'!J881&gt;0),'Test Sample Data'!J881,$B$1),"")</f>
        <v/>
      </c>
      <c r="K882" s="17" t="str">
        <f>IF(SUM('Test Sample Data'!K$3:K$98)&gt;10,IF(AND(ISNUMBER('Test Sample Data'!K881),'Test Sample Data'!K881&lt;$B$1,'Test Sample Data'!K881&gt;0),'Test Sample Data'!K881,$B$1),"")</f>
        <v/>
      </c>
      <c r="L882" s="17" t="str">
        <f>IF(SUM('Test Sample Data'!L$3:L$98)&gt;10,IF(AND(ISNUMBER('Test Sample Data'!L881),'Test Sample Data'!L881&lt;$B$1,'Test Sample Data'!L881&gt;0),'Test Sample Data'!L881,$B$1),"")</f>
        <v/>
      </c>
      <c r="M882" s="17" t="str">
        <f>IF(SUM('Test Sample Data'!M$3:M$98)&gt;10,IF(AND(ISNUMBER('Test Sample Data'!M881),'Test Sample Data'!M881&lt;$B$1,'Test Sample Data'!M881&gt;0),'Test Sample Data'!M881,$B$1),"")</f>
        <v/>
      </c>
      <c r="N882" s="17" t="str">
        <f>'Gene Table'!E881</f>
        <v>hsa-miR-505-5p</v>
      </c>
      <c r="O882" s="17" t="str">
        <f>'Gene Table'!B881</f>
        <v>E15</v>
      </c>
      <c r="P882" s="17" t="str">
        <f>IF(SUM('Control Sample Data'!D$3:D$98)&gt;10,IF(AND(ISNUMBER('Control Sample Data'!D881),'Control Sample Data'!D881&lt;$B$1,'Control Sample Data'!D881&gt;0),'Control Sample Data'!D881,$B$1),"")</f>
        <v/>
      </c>
      <c r="Q882" s="17" t="str">
        <f>IF(SUM('Control Sample Data'!E$3:E$98)&gt;10,IF(AND(ISNUMBER('Control Sample Data'!E881),'Control Sample Data'!E881&lt;$B$1,'Control Sample Data'!E881&gt;0),'Control Sample Data'!E881,$B$1),"")</f>
        <v/>
      </c>
      <c r="R882" s="17" t="str">
        <f>IF(SUM('Control Sample Data'!F$3:F$98)&gt;10,IF(AND(ISNUMBER('Control Sample Data'!F881),'Control Sample Data'!F881&lt;$B$1,'Control Sample Data'!F881&gt;0),'Control Sample Data'!F881,$B$1),"")</f>
        <v/>
      </c>
      <c r="S882" s="17" t="str">
        <f>IF(SUM('Control Sample Data'!G$3:G$98)&gt;10,IF(AND(ISNUMBER('Control Sample Data'!G881),'Control Sample Data'!G881&lt;$B$1,'Control Sample Data'!G881&gt;0),'Control Sample Data'!G881,$B$1),"")</f>
        <v/>
      </c>
      <c r="T882" s="17" t="str">
        <f>IF(SUM('Control Sample Data'!H$3:H$98)&gt;10,IF(AND(ISNUMBER('Control Sample Data'!H881),'Control Sample Data'!H881&lt;$B$1,'Control Sample Data'!H881&gt;0),'Control Sample Data'!H881,$B$1),"")</f>
        <v/>
      </c>
      <c r="U882" s="17" t="str">
        <f>IF(SUM('Control Sample Data'!I$3:I$98)&gt;10,IF(AND(ISNUMBER('Control Sample Data'!I881),'Control Sample Data'!I881&lt;$B$1,'Control Sample Data'!I881&gt;0),'Control Sample Data'!I881,$B$1),"")</f>
        <v/>
      </c>
      <c r="V882" s="17" t="str">
        <f>IF(SUM('Control Sample Data'!J$3:J$98)&gt;10,IF(AND(ISNUMBER('Control Sample Data'!J881),'Control Sample Data'!J881&lt;$B$1,'Control Sample Data'!J881&gt;0),'Control Sample Data'!J881,$B$1),"")</f>
        <v/>
      </c>
      <c r="W882" s="17" t="str">
        <f>IF(SUM('Control Sample Data'!K$3:K$98)&gt;10,IF(AND(ISNUMBER('Control Sample Data'!K881),'Control Sample Data'!K881&lt;$B$1,'Control Sample Data'!K881&gt;0),'Control Sample Data'!K881,$B$1),"")</f>
        <v/>
      </c>
      <c r="X882" s="17" t="str">
        <f>IF(SUM('Control Sample Data'!L$3:L$98)&gt;10,IF(AND(ISNUMBER('Control Sample Data'!L881),'Control Sample Data'!L881&lt;$B$1,'Control Sample Data'!L881&gt;0),'Control Sample Data'!L881,$B$1),"")</f>
        <v/>
      </c>
      <c r="Y882" s="17" t="str">
        <f>IF(SUM('Control Sample Data'!M$3:M$98)&gt;10,IF(AND(ISNUMBER('Control Sample Data'!M881),'Control Sample Data'!M881&lt;$B$1,'Control Sample Data'!M881&gt;0),'Control Sample Data'!M881,$B$1),"")</f>
        <v/>
      </c>
      <c r="AT882" s="36" t="str">
        <f t="shared" si="580"/>
        <v/>
      </c>
      <c r="AU882" s="36" t="str">
        <f t="shared" si="581"/>
        <v/>
      </c>
      <c r="AV882" s="36" t="str">
        <f t="shared" si="582"/>
        <v/>
      </c>
      <c r="AW882" s="36" t="str">
        <f t="shared" si="583"/>
        <v/>
      </c>
      <c r="AX882" s="36" t="str">
        <f t="shared" si="584"/>
        <v/>
      </c>
      <c r="AY882" s="36" t="str">
        <f t="shared" si="585"/>
        <v/>
      </c>
      <c r="AZ882" s="36" t="str">
        <f t="shared" si="586"/>
        <v/>
      </c>
      <c r="BA882" s="36" t="str">
        <f t="shared" si="587"/>
        <v/>
      </c>
      <c r="BB882" s="36" t="str">
        <f t="shared" si="588"/>
        <v/>
      </c>
      <c r="BC882" s="36" t="str">
        <f t="shared" si="589"/>
        <v/>
      </c>
      <c r="BD882" s="36" t="str">
        <f t="shared" si="590"/>
        <v/>
      </c>
      <c r="BE882" s="36" t="str">
        <f t="shared" si="591"/>
        <v/>
      </c>
      <c r="BF882" s="36" t="str">
        <f t="shared" si="592"/>
        <v/>
      </c>
      <c r="BG882" s="36" t="str">
        <f t="shared" si="593"/>
        <v/>
      </c>
      <c r="BH882" s="36" t="str">
        <f t="shared" si="594"/>
        <v/>
      </c>
      <c r="BI882" s="36" t="str">
        <f t="shared" si="595"/>
        <v/>
      </c>
      <c r="BJ882" s="36" t="str">
        <f t="shared" si="596"/>
        <v/>
      </c>
      <c r="BK882" s="36" t="str">
        <f t="shared" si="597"/>
        <v/>
      </c>
      <c r="BL882" s="36" t="str">
        <f t="shared" si="598"/>
        <v/>
      </c>
      <c r="BM882" s="36" t="str">
        <f t="shared" si="599"/>
        <v/>
      </c>
      <c r="BN882" s="38" t="e">
        <f t="shared" si="558"/>
        <v>#DIV/0!</v>
      </c>
      <c r="BO882" s="38" t="e">
        <f t="shared" si="559"/>
        <v>#DIV/0!</v>
      </c>
      <c r="BP882" s="39" t="str">
        <f t="shared" si="560"/>
        <v/>
      </c>
      <c r="BQ882" s="39" t="str">
        <f t="shared" si="561"/>
        <v/>
      </c>
      <c r="BR882" s="39" t="str">
        <f t="shared" si="562"/>
        <v/>
      </c>
      <c r="BS882" s="39" t="str">
        <f t="shared" si="563"/>
        <v/>
      </c>
      <c r="BT882" s="39" t="str">
        <f t="shared" si="564"/>
        <v/>
      </c>
      <c r="BU882" s="39" t="str">
        <f t="shared" si="565"/>
        <v/>
      </c>
      <c r="BV882" s="39" t="str">
        <f t="shared" si="566"/>
        <v/>
      </c>
      <c r="BW882" s="39" t="str">
        <f t="shared" si="567"/>
        <v/>
      </c>
      <c r="BX882" s="39" t="str">
        <f t="shared" si="568"/>
        <v/>
      </c>
      <c r="BY882" s="39" t="str">
        <f t="shared" si="569"/>
        <v/>
      </c>
      <c r="BZ882" s="39" t="str">
        <f t="shared" si="570"/>
        <v/>
      </c>
      <c r="CA882" s="39" t="str">
        <f t="shared" si="571"/>
        <v/>
      </c>
      <c r="CB882" s="39" t="str">
        <f t="shared" si="572"/>
        <v/>
      </c>
      <c r="CC882" s="39" t="str">
        <f t="shared" si="573"/>
        <v/>
      </c>
      <c r="CD882" s="39" t="str">
        <f t="shared" si="574"/>
        <v/>
      </c>
      <c r="CE882" s="39" t="str">
        <f t="shared" si="575"/>
        <v/>
      </c>
      <c r="CF882" s="39" t="str">
        <f t="shared" si="576"/>
        <v/>
      </c>
      <c r="CG882" s="39" t="str">
        <f t="shared" si="577"/>
        <v/>
      </c>
      <c r="CH882" s="39" t="str">
        <f t="shared" si="578"/>
        <v/>
      </c>
      <c r="CI882" s="39" t="str">
        <f t="shared" si="579"/>
        <v/>
      </c>
    </row>
    <row r="883" spans="1:87">
      <c r="A883" s="18"/>
      <c r="B883" s="15" t="str">
        <f>'Gene Table'!E882</f>
        <v>hsa-miR-2355-5p</v>
      </c>
      <c r="C883" s="15" t="str">
        <f>'Gene Table'!B882</f>
        <v>E16</v>
      </c>
      <c r="D883" s="16" t="str">
        <f>IF(SUM('Test Sample Data'!D$3:D$98)&gt;10,IF(AND(ISNUMBER('Test Sample Data'!D882),'Test Sample Data'!D882&lt;$B$1,'Test Sample Data'!D882&gt;0),'Test Sample Data'!D882,$B$1),"")</f>
        <v/>
      </c>
      <c r="E883" s="17" t="str">
        <f>IF(SUM('Test Sample Data'!E$3:E$98)&gt;10,IF(AND(ISNUMBER('Test Sample Data'!E882),'Test Sample Data'!E882&lt;$B$1,'Test Sample Data'!E882&gt;0),'Test Sample Data'!E882,$B$1),"")</f>
        <v/>
      </c>
      <c r="F883" s="17" t="str">
        <f>IF(SUM('Test Sample Data'!F$3:F$98)&gt;10,IF(AND(ISNUMBER('Test Sample Data'!F882),'Test Sample Data'!F882&lt;$B$1,'Test Sample Data'!F882&gt;0),'Test Sample Data'!F882,$B$1),"")</f>
        <v/>
      </c>
      <c r="G883" s="17" t="str">
        <f>IF(SUM('Test Sample Data'!G$3:G$98)&gt;10,IF(AND(ISNUMBER('Test Sample Data'!G882),'Test Sample Data'!G882&lt;$B$1,'Test Sample Data'!G882&gt;0),'Test Sample Data'!G882,$B$1),"")</f>
        <v/>
      </c>
      <c r="H883" s="17" t="str">
        <f>IF(SUM('Test Sample Data'!H$3:H$98)&gt;10,IF(AND(ISNUMBER('Test Sample Data'!H882),'Test Sample Data'!H882&lt;$B$1,'Test Sample Data'!H882&gt;0),'Test Sample Data'!H882,$B$1),"")</f>
        <v/>
      </c>
      <c r="I883" s="17" t="str">
        <f>IF(SUM('Test Sample Data'!I$3:I$98)&gt;10,IF(AND(ISNUMBER('Test Sample Data'!I882),'Test Sample Data'!I882&lt;$B$1,'Test Sample Data'!I882&gt;0),'Test Sample Data'!I882,$B$1),"")</f>
        <v/>
      </c>
      <c r="J883" s="17" t="str">
        <f>IF(SUM('Test Sample Data'!J$3:J$98)&gt;10,IF(AND(ISNUMBER('Test Sample Data'!J882),'Test Sample Data'!J882&lt;$B$1,'Test Sample Data'!J882&gt;0),'Test Sample Data'!J882,$B$1),"")</f>
        <v/>
      </c>
      <c r="K883" s="17" t="str">
        <f>IF(SUM('Test Sample Data'!K$3:K$98)&gt;10,IF(AND(ISNUMBER('Test Sample Data'!K882),'Test Sample Data'!K882&lt;$B$1,'Test Sample Data'!K882&gt;0),'Test Sample Data'!K882,$B$1),"")</f>
        <v/>
      </c>
      <c r="L883" s="17" t="str">
        <f>IF(SUM('Test Sample Data'!L$3:L$98)&gt;10,IF(AND(ISNUMBER('Test Sample Data'!L882),'Test Sample Data'!L882&lt;$B$1,'Test Sample Data'!L882&gt;0),'Test Sample Data'!L882,$B$1),"")</f>
        <v/>
      </c>
      <c r="M883" s="17" t="str">
        <f>IF(SUM('Test Sample Data'!M$3:M$98)&gt;10,IF(AND(ISNUMBER('Test Sample Data'!M882),'Test Sample Data'!M882&lt;$B$1,'Test Sample Data'!M882&gt;0),'Test Sample Data'!M882,$B$1),"")</f>
        <v/>
      </c>
      <c r="N883" s="17" t="str">
        <f>'Gene Table'!E882</f>
        <v>hsa-miR-2355-5p</v>
      </c>
      <c r="O883" s="17" t="str">
        <f>'Gene Table'!B882</f>
        <v>E16</v>
      </c>
      <c r="P883" s="17" t="str">
        <f>IF(SUM('Control Sample Data'!D$3:D$98)&gt;10,IF(AND(ISNUMBER('Control Sample Data'!D882),'Control Sample Data'!D882&lt;$B$1,'Control Sample Data'!D882&gt;0),'Control Sample Data'!D882,$B$1),"")</f>
        <v/>
      </c>
      <c r="Q883" s="17" t="str">
        <f>IF(SUM('Control Sample Data'!E$3:E$98)&gt;10,IF(AND(ISNUMBER('Control Sample Data'!E882),'Control Sample Data'!E882&lt;$B$1,'Control Sample Data'!E882&gt;0),'Control Sample Data'!E882,$B$1),"")</f>
        <v/>
      </c>
      <c r="R883" s="17" t="str">
        <f>IF(SUM('Control Sample Data'!F$3:F$98)&gt;10,IF(AND(ISNUMBER('Control Sample Data'!F882),'Control Sample Data'!F882&lt;$B$1,'Control Sample Data'!F882&gt;0),'Control Sample Data'!F882,$B$1),"")</f>
        <v/>
      </c>
      <c r="S883" s="17" t="str">
        <f>IF(SUM('Control Sample Data'!G$3:G$98)&gt;10,IF(AND(ISNUMBER('Control Sample Data'!G882),'Control Sample Data'!G882&lt;$B$1,'Control Sample Data'!G882&gt;0),'Control Sample Data'!G882,$B$1),"")</f>
        <v/>
      </c>
      <c r="T883" s="17" t="str">
        <f>IF(SUM('Control Sample Data'!H$3:H$98)&gt;10,IF(AND(ISNUMBER('Control Sample Data'!H882),'Control Sample Data'!H882&lt;$B$1,'Control Sample Data'!H882&gt;0),'Control Sample Data'!H882,$B$1),"")</f>
        <v/>
      </c>
      <c r="U883" s="17" t="str">
        <f>IF(SUM('Control Sample Data'!I$3:I$98)&gt;10,IF(AND(ISNUMBER('Control Sample Data'!I882),'Control Sample Data'!I882&lt;$B$1,'Control Sample Data'!I882&gt;0),'Control Sample Data'!I882,$B$1),"")</f>
        <v/>
      </c>
      <c r="V883" s="17" t="str">
        <f>IF(SUM('Control Sample Data'!J$3:J$98)&gt;10,IF(AND(ISNUMBER('Control Sample Data'!J882),'Control Sample Data'!J882&lt;$B$1,'Control Sample Data'!J882&gt;0),'Control Sample Data'!J882,$B$1),"")</f>
        <v/>
      </c>
      <c r="W883" s="17" t="str">
        <f>IF(SUM('Control Sample Data'!K$3:K$98)&gt;10,IF(AND(ISNUMBER('Control Sample Data'!K882),'Control Sample Data'!K882&lt;$B$1,'Control Sample Data'!K882&gt;0),'Control Sample Data'!K882,$B$1),"")</f>
        <v/>
      </c>
      <c r="X883" s="17" t="str">
        <f>IF(SUM('Control Sample Data'!L$3:L$98)&gt;10,IF(AND(ISNUMBER('Control Sample Data'!L882),'Control Sample Data'!L882&lt;$B$1,'Control Sample Data'!L882&gt;0),'Control Sample Data'!L882,$B$1),"")</f>
        <v/>
      </c>
      <c r="Y883" s="17" t="str">
        <f>IF(SUM('Control Sample Data'!M$3:M$98)&gt;10,IF(AND(ISNUMBER('Control Sample Data'!M882),'Control Sample Data'!M882&lt;$B$1,'Control Sample Data'!M882&gt;0),'Control Sample Data'!M882,$B$1),"")</f>
        <v/>
      </c>
      <c r="AT883" s="36" t="str">
        <f t="shared" si="580"/>
        <v/>
      </c>
      <c r="AU883" s="36" t="str">
        <f t="shared" si="581"/>
        <v/>
      </c>
      <c r="AV883" s="36" t="str">
        <f t="shared" si="582"/>
        <v/>
      </c>
      <c r="AW883" s="36" t="str">
        <f t="shared" si="583"/>
        <v/>
      </c>
      <c r="AX883" s="36" t="str">
        <f t="shared" si="584"/>
        <v/>
      </c>
      <c r="AY883" s="36" t="str">
        <f t="shared" si="585"/>
        <v/>
      </c>
      <c r="AZ883" s="36" t="str">
        <f t="shared" si="586"/>
        <v/>
      </c>
      <c r="BA883" s="36" t="str">
        <f t="shared" si="587"/>
        <v/>
      </c>
      <c r="BB883" s="36" t="str">
        <f t="shared" si="588"/>
        <v/>
      </c>
      <c r="BC883" s="36" t="str">
        <f t="shared" si="589"/>
        <v/>
      </c>
      <c r="BD883" s="36" t="str">
        <f t="shared" si="590"/>
        <v/>
      </c>
      <c r="BE883" s="36" t="str">
        <f t="shared" si="591"/>
        <v/>
      </c>
      <c r="BF883" s="36" t="str">
        <f t="shared" si="592"/>
        <v/>
      </c>
      <c r="BG883" s="36" t="str">
        <f t="shared" si="593"/>
        <v/>
      </c>
      <c r="BH883" s="36" t="str">
        <f t="shared" si="594"/>
        <v/>
      </c>
      <c r="BI883" s="36" t="str">
        <f t="shared" si="595"/>
        <v/>
      </c>
      <c r="BJ883" s="36" t="str">
        <f t="shared" si="596"/>
        <v/>
      </c>
      <c r="BK883" s="36" t="str">
        <f t="shared" si="597"/>
        <v/>
      </c>
      <c r="BL883" s="36" t="str">
        <f t="shared" si="598"/>
        <v/>
      </c>
      <c r="BM883" s="36" t="str">
        <f t="shared" si="599"/>
        <v/>
      </c>
      <c r="BN883" s="38" t="e">
        <f t="shared" si="558"/>
        <v>#DIV/0!</v>
      </c>
      <c r="BO883" s="38" t="e">
        <f t="shared" si="559"/>
        <v>#DIV/0!</v>
      </c>
      <c r="BP883" s="39" t="str">
        <f t="shared" si="560"/>
        <v/>
      </c>
      <c r="BQ883" s="39" t="str">
        <f t="shared" si="561"/>
        <v/>
      </c>
      <c r="BR883" s="39" t="str">
        <f t="shared" si="562"/>
        <v/>
      </c>
      <c r="BS883" s="39" t="str">
        <f t="shared" si="563"/>
        <v/>
      </c>
      <c r="BT883" s="39" t="str">
        <f t="shared" si="564"/>
        <v/>
      </c>
      <c r="BU883" s="39" t="str">
        <f t="shared" si="565"/>
        <v/>
      </c>
      <c r="BV883" s="39" t="str">
        <f t="shared" si="566"/>
        <v/>
      </c>
      <c r="BW883" s="39" t="str">
        <f t="shared" si="567"/>
        <v/>
      </c>
      <c r="BX883" s="39" t="str">
        <f t="shared" si="568"/>
        <v/>
      </c>
      <c r="BY883" s="39" t="str">
        <f t="shared" si="569"/>
        <v/>
      </c>
      <c r="BZ883" s="39" t="str">
        <f t="shared" si="570"/>
        <v/>
      </c>
      <c r="CA883" s="39" t="str">
        <f t="shared" si="571"/>
        <v/>
      </c>
      <c r="CB883" s="39" t="str">
        <f t="shared" si="572"/>
        <v/>
      </c>
      <c r="CC883" s="39" t="str">
        <f t="shared" si="573"/>
        <v/>
      </c>
      <c r="CD883" s="39" t="str">
        <f t="shared" si="574"/>
        <v/>
      </c>
      <c r="CE883" s="39" t="str">
        <f t="shared" si="575"/>
        <v/>
      </c>
      <c r="CF883" s="39" t="str">
        <f t="shared" si="576"/>
        <v/>
      </c>
      <c r="CG883" s="39" t="str">
        <f t="shared" si="577"/>
        <v/>
      </c>
      <c r="CH883" s="39" t="str">
        <f t="shared" si="578"/>
        <v/>
      </c>
      <c r="CI883" s="39" t="str">
        <f t="shared" si="579"/>
        <v/>
      </c>
    </row>
    <row r="884" spans="1:87">
      <c r="A884" s="18"/>
      <c r="B884" s="15" t="str">
        <f>'Gene Table'!E883</f>
        <v>hsa-miR-517-5p</v>
      </c>
      <c r="C884" s="15" t="str">
        <f>'Gene Table'!B883</f>
        <v>E17</v>
      </c>
      <c r="D884" s="16" t="str">
        <f>IF(SUM('Test Sample Data'!D$3:D$98)&gt;10,IF(AND(ISNUMBER('Test Sample Data'!D883),'Test Sample Data'!D883&lt;$B$1,'Test Sample Data'!D883&gt;0),'Test Sample Data'!D883,$B$1),"")</f>
        <v/>
      </c>
      <c r="E884" s="17" t="str">
        <f>IF(SUM('Test Sample Data'!E$3:E$98)&gt;10,IF(AND(ISNUMBER('Test Sample Data'!E883),'Test Sample Data'!E883&lt;$B$1,'Test Sample Data'!E883&gt;0),'Test Sample Data'!E883,$B$1),"")</f>
        <v/>
      </c>
      <c r="F884" s="17" t="str">
        <f>IF(SUM('Test Sample Data'!F$3:F$98)&gt;10,IF(AND(ISNUMBER('Test Sample Data'!F883),'Test Sample Data'!F883&lt;$B$1,'Test Sample Data'!F883&gt;0),'Test Sample Data'!F883,$B$1),"")</f>
        <v/>
      </c>
      <c r="G884" s="17" t="str">
        <f>IF(SUM('Test Sample Data'!G$3:G$98)&gt;10,IF(AND(ISNUMBER('Test Sample Data'!G883),'Test Sample Data'!G883&lt;$B$1,'Test Sample Data'!G883&gt;0),'Test Sample Data'!G883,$B$1),"")</f>
        <v/>
      </c>
      <c r="H884" s="17" t="str">
        <f>IF(SUM('Test Sample Data'!H$3:H$98)&gt;10,IF(AND(ISNUMBER('Test Sample Data'!H883),'Test Sample Data'!H883&lt;$B$1,'Test Sample Data'!H883&gt;0),'Test Sample Data'!H883,$B$1),"")</f>
        <v/>
      </c>
      <c r="I884" s="17" t="str">
        <f>IF(SUM('Test Sample Data'!I$3:I$98)&gt;10,IF(AND(ISNUMBER('Test Sample Data'!I883),'Test Sample Data'!I883&lt;$B$1,'Test Sample Data'!I883&gt;0),'Test Sample Data'!I883,$B$1),"")</f>
        <v/>
      </c>
      <c r="J884" s="17" t="str">
        <f>IF(SUM('Test Sample Data'!J$3:J$98)&gt;10,IF(AND(ISNUMBER('Test Sample Data'!J883),'Test Sample Data'!J883&lt;$B$1,'Test Sample Data'!J883&gt;0),'Test Sample Data'!J883,$B$1),"")</f>
        <v/>
      </c>
      <c r="K884" s="17" t="str">
        <f>IF(SUM('Test Sample Data'!K$3:K$98)&gt;10,IF(AND(ISNUMBER('Test Sample Data'!K883),'Test Sample Data'!K883&lt;$B$1,'Test Sample Data'!K883&gt;0),'Test Sample Data'!K883,$B$1),"")</f>
        <v/>
      </c>
      <c r="L884" s="17" t="str">
        <f>IF(SUM('Test Sample Data'!L$3:L$98)&gt;10,IF(AND(ISNUMBER('Test Sample Data'!L883),'Test Sample Data'!L883&lt;$B$1,'Test Sample Data'!L883&gt;0),'Test Sample Data'!L883,$B$1),"")</f>
        <v/>
      </c>
      <c r="M884" s="17" t="str">
        <f>IF(SUM('Test Sample Data'!M$3:M$98)&gt;10,IF(AND(ISNUMBER('Test Sample Data'!M883),'Test Sample Data'!M883&lt;$B$1,'Test Sample Data'!M883&gt;0),'Test Sample Data'!M883,$B$1),"")</f>
        <v/>
      </c>
      <c r="N884" s="17" t="str">
        <f>'Gene Table'!E883</f>
        <v>hsa-miR-517-5p</v>
      </c>
      <c r="O884" s="17" t="str">
        <f>'Gene Table'!B883</f>
        <v>E17</v>
      </c>
      <c r="P884" s="17" t="str">
        <f>IF(SUM('Control Sample Data'!D$3:D$98)&gt;10,IF(AND(ISNUMBER('Control Sample Data'!D883),'Control Sample Data'!D883&lt;$B$1,'Control Sample Data'!D883&gt;0),'Control Sample Data'!D883,$B$1),"")</f>
        <v/>
      </c>
      <c r="Q884" s="17" t="str">
        <f>IF(SUM('Control Sample Data'!E$3:E$98)&gt;10,IF(AND(ISNUMBER('Control Sample Data'!E883),'Control Sample Data'!E883&lt;$B$1,'Control Sample Data'!E883&gt;0),'Control Sample Data'!E883,$B$1),"")</f>
        <v/>
      </c>
      <c r="R884" s="17" t="str">
        <f>IF(SUM('Control Sample Data'!F$3:F$98)&gt;10,IF(AND(ISNUMBER('Control Sample Data'!F883),'Control Sample Data'!F883&lt;$B$1,'Control Sample Data'!F883&gt;0),'Control Sample Data'!F883,$B$1),"")</f>
        <v/>
      </c>
      <c r="S884" s="17" t="str">
        <f>IF(SUM('Control Sample Data'!G$3:G$98)&gt;10,IF(AND(ISNUMBER('Control Sample Data'!G883),'Control Sample Data'!G883&lt;$B$1,'Control Sample Data'!G883&gt;0),'Control Sample Data'!G883,$B$1),"")</f>
        <v/>
      </c>
      <c r="T884" s="17" t="str">
        <f>IF(SUM('Control Sample Data'!H$3:H$98)&gt;10,IF(AND(ISNUMBER('Control Sample Data'!H883),'Control Sample Data'!H883&lt;$B$1,'Control Sample Data'!H883&gt;0),'Control Sample Data'!H883,$B$1),"")</f>
        <v/>
      </c>
      <c r="U884" s="17" t="str">
        <f>IF(SUM('Control Sample Data'!I$3:I$98)&gt;10,IF(AND(ISNUMBER('Control Sample Data'!I883),'Control Sample Data'!I883&lt;$B$1,'Control Sample Data'!I883&gt;0),'Control Sample Data'!I883,$B$1),"")</f>
        <v/>
      </c>
      <c r="V884" s="17" t="str">
        <f>IF(SUM('Control Sample Data'!J$3:J$98)&gt;10,IF(AND(ISNUMBER('Control Sample Data'!J883),'Control Sample Data'!J883&lt;$B$1,'Control Sample Data'!J883&gt;0),'Control Sample Data'!J883,$B$1),"")</f>
        <v/>
      </c>
      <c r="W884" s="17" t="str">
        <f>IF(SUM('Control Sample Data'!K$3:K$98)&gt;10,IF(AND(ISNUMBER('Control Sample Data'!K883),'Control Sample Data'!K883&lt;$B$1,'Control Sample Data'!K883&gt;0),'Control Sample Data'!K883,$B$1),"")</f>
        <v/>
      </c>
      <c r="X884" s="17" t="str">
        <f>IF(SUM('Control Sample Data'!L$3:L$98)&gt;10,IF(AND(ISNUMBER('Control Sample Data'!L883),'Control Sample Data'!L883&lt;$B$1,'Control Sample Data'!L883&gt;0),'Control Sample Data'!L883,$B$1),"")</f>
        <v/>
      </c>
      <c r="Y884" s="17" t="str">
        <f>IF(SUM('Control Sample Data'!M$3:M$98)&gt;10,IF(AND(ISNUMBER('Control Sample Data'!M883),'Control Sample Data'!M883&lt;$B$1,'Control Sample Data'!M883&gt;0),'Control Sample Data'!M883,$B$1),"")</f>
        <v/>
      </c>
      <c r="AT884" s="36" t="str">
        <f t="shared" si="580"/>
        <v/>
      </c>
      <c r="AU884" s="36" t="str">
        <f t="shared" si="581"/>
        <v/>
      </c>
      <c r="AV884" s="36" t="str">
        <f t="shared" si="582"/>
        <v/>
      </c>
      <c r="AW884" s="36" t="str">
        <f t="shared" si="583"/>
        <v/>
      </c>
      <c r="AX884" s="36" t="str">
        <f t="shared" si="584"/>
        <v/>
      </c>
      <c r="AY884" s="36" t="str">
        <f t="shared" si="585"/>
        <v/>
      </c>
      <c r="AZ884" s="36" t="str">
        <f t="shared" si="586"/>
        <v/>
      </c>
      <c r="BA884" s="36" t="str">
        <f t="shared" si="587"/>
        <v/>
      </c>
      <c r="BB884" s="36" t="str">
        <f t="shared" si="588"/>
        <v/>
      </c>
      <c r="BC884" s="36" t="str">
        <f t="shared" si="589"/>
        <v/>
      </c>
      <c r="BD884" s="36" t="str">
        <f t="shared" si="590"/>
        <v/>
      </c>
      <c r="BE884" s="36" t="str">
        <f t="shared" si="591"/>
        <v/>
      </c>
      <c r="BF884" s="36" t="str">
        <f t="shared" si="592"/>
        <v/>
      </c>
      <c r="BG884" s="36" t="str">
        <f t="shared" si="593"/>
        <v/>
      </c>
      <c r="BH884" s="36" t="str">
        <f t="shared" si="594"/>
        <v/>
      </c>
      <c r="BI884" s="36" t="str">
        <f t="shared" si="595"/>
        <v/>
      </c>
      <c r="BJ884" s="36" t="str">
        <f t="shared" si="596"/>
        <v/>
      </c>
      <c r="BK884" s="36" t="str">
        <f t="shared" si="597"/>
        <v/>
      </c>
      <c r="BL884" s="36" t="str">
        <f t="shared" si="598"/>
        <v/>
      </c>
      <c r="BM884" s="36" t="str">
        <f t="shared" si="599"/>
        <v/>
      </c>
      <c r="BN884" s="38" t="e">
        <f t="shared" si="558"/>
        <v>#DIV/0!</v>
      </c>
      <c r="BO884" s="38" t="e">
        <f t="shared" si="559"/>
        <v>#DIV/0!</v>
      </c>
      <c r="BP884" s="39" t="str">
        <f t="shared" si="560"/>
        <v/>
      </c>
      <c r="BQ884" s="39" t="str">
        <f t="shared" si="561"/>
        <v/>
      </c>
      <c r="BR884" s="39" t="str">
        <f t="shared" si="562"/>
        <v/>
      </c>
      <c r="BS884" s="39" t="str">
        <f t="shared" si="563"/>
        <v/>
      </c>
      <c r="BT884" s="39" t="str">
        <f t="shared" si="564"/>
        <v/>
      </c>
      <c r="BU884" s="39" t="str">
        <f t="shared" si="565"/>
        <v/>
      </c>
      <c r="BV884" s="39" t="str">
        <f t="shared" si="566"/>
        <v/>
      </c>
      <c r="BW884" s="39" t="str">
        <f t="shared" si="567"/>
        <v/>
      </c>
      <c r="BX884" s="39" t="str">
        <f t="shared" si="568"/>
        <v/>
      </c>
      <c r="BY884" s="39" t="str">
        <f t="shared" si="569"/>
        <v/>
      </c>
      <c r="BZ884" s="39" t="str">
        <f t="shared" si="570"/>
        <v/>
      </c>
      <c r="CA884" s="39" t="str">
        <f t="shared" si="571"/>
        <v/>
      </c>
      <c r="CB884" s="39" t="str">
        <f t="shared" si="572"/>
        <v/>
      </c>
      <c r="CC884" s="39" t="str">
        <f t="shared" si="573"/>
        <v/>
      </c>
      <c r="CD884" s="39" t="str">
        <f t="shared" si="574"/>
        <v/>
      </c>
      <c r="CE884" s="39" t="str">
        <f t="shared" si="575"/>
        <v/>
      </c>
      <c r="CF884" s="39" t="str">
        <f t="shared" si="576"/>
        <v/>
      </c>
      <c r="CG884" s="39" t="str">
        <f t="shared" si="577"/>
        <v/>
      </c>
      <c r="CH884" s="39" t="str">
        <f t="shared" si="578"/>
        <v/>
      </c>
      <c r="CI884" s="39" t="str">
        <f t="shared" si="579"/>
        <v/>
      </c>
    </row>
    <row r="885" spans="1:87">
      <c r="A885" s="18"/>
      <c r="B885" s="15" t="str">
        <f>'Gene Table'!E884</f>
        <v>hsa-miR-4269</v>
      </c>
      <c r="C885" s="15" t="str">
        <f>'Gene Table'!B884</f>
        <v>E18</v>
      </c>
      <c r="D885" s="16" t="str">
        <f>IF(SUM('Test Sample Data'!D$3:D$98)&gt;10,IF(AND(ISNUMBER('Test Sample Data'!D884),'Test Sample Data'!D884&lt;$B$1,'Test Sample Data'!D884&gt;0),'Test Sample Data'!D884,$B$1),"")</f>
        <v/>
      </c>
      <c r="E885" s="17" t="str">
        <f>IF(SUM('Test Sample Data'!E$3:E$98)&gt;10,IF(AND(ISNUMBER('Test Sample Data'!E884),'Test Sample Data'!E884&lt;$B$1,'Test Sample Data'!E884&gt;0),'Test Sample Data'!E884,$B$1),"")</f>
        <v/>
      </c>
      <c r="F885" s="17" t="str">
        <f>IF(SUM('Test Sample Data'!F$3:F$98)&gt;10,IF(AND(ISNUMBER('Test Sample Data'!F884),'Test Sample Data'!F884&lt;$B$1,'Test Sample Data'!F884&gt;0),'Test Sample Data'!F884,$B$1),"")</f>
        <v/>
      </c>
      <c r="G885" s="17" t="str">
        <f>IF(SUM('Test Sample Data'!G$3:G$98)&gt;10,IF(AND(ISNUMBER('Test Sample Data'!G884),'Test Sample Data'!G884&lt;$B$1,'Test Sample Data'!G884&gt;0),'Test Sample Data'!G884,$B$1),"")</f>
        <v/>
      </c>
      <c r="H885" s="17" t="str">
        <f>IF(SUM('Test Sample Data'!H$3:H$98)&gt;10,IF(AND(ISNUMBER('Test Sample Data'!H884),'Test Sample Data'!H884&lt;$B$1,'Test Sample Data'!H884&gt;0),'Test Sample Data'!H884,$B$1),"")</f>
        <v/>
      </c>
      <c r="I885" s="17" t="str">
        <f>IF(SUM('Test Sample Data'!I$3:I$98)&gt;10,IF(AND(ISNUMBER('Test Sample Data'!I884),'Test Sample Data'!I884&lt;$B$1,'Test Sample Data'!I884&gt;0),'Test Sample Data'!I884,$B$1),"")</f>
        <v/>
      </c>
      <c r="J885" s="17" t="str">
        <f>IF(SUM('Test Sample Data'!J$3:J$98)&gt;10,IF(AND(ISNUMBER('Test Sample Data'!J884),'Test Sample Data'!J884&lt;$B$1,'Test Sample Data'!J884&gt;0),'Test Sample Data'!J884,$B$1),"")</f>
        <v/>
      </c>
      <c r="K885" s="17" t="str">
        <f>IF(SUM('Test Sample Data'!K$3:K$98)&gt;10,IF(AND(ISNUMBER('Test Sample Data'!K884),'Test Sample Data'!K884&lt;$B$1,'Test Sample Data'!K884&gt;0),'Test Sample Data'!K884,$B$1),"")</f>
        <v/>
      </c>
      <c r="L885" s="17" t="str">
        <f>IF(SUM('Test Sample Data'!L$3:L$98)&gt;10,IF(AND(ISNUMBER('Test Sample Data'!L884),'Test Sample Data'!L884&lt;$B$1,'Test Sample Data'!L884&gt;0),'Test Sample Data'!L884,$B$1),"")</f>
        <v/>
      </c>
      <c r="M885" s="17" t="str">
        <f>IF(SUM('Test Sample Data'!M$3:M$98)&gt;10,IF(AND(ISNUMBER('Test Sample Data'!M884),'Test Sample Data'!M884&lt;$B$1,'Test Sample Data'!M884&gt;0),'Test Sample Data'!M884,$B$1),"")</f>
        <v/>
      </c>
      <c r="N885" s="17" t="str">
        <f>'Gene Table'!E884</f>
        <v>hsa-miR-4269</v>
      </c>
      <c r="O885" s="17" t="str">
        <f>'Gene Table'!B884</f>
        <v>E18</v>
      </c>
      <c r="P885" s="17" t="str">
        <f>IF(SUM('Control Sample Data'!D$3:D$98)&gt;10,IF(AND(ISNUMBER('Control Sample Data'!D884),'Control Sample Data'!D884&lt;$B$1,'Control Sample Data'!D884&gt;0),'Control Sample Data'!D884,$B$1),"")</f>
        <v/>
      </c>
      <c r="Q885" s="17" t="str">
        <f>IF(SUM('Control Sample Data'!E$3:E$98)&gt;10,IF(AND(ISNUMBER('Control Sample Data'!E884),'Control Sample Data'!E884&lt;$B$1,'Control Sample Data'!E884&gt;0),'Control Sample Data'!E884,$B$1),"")</f>
        <v/>
      </c>
      <c r="R885" s="17" t="str">
        <f>IF(SUM('Control Sample Data'!F$3:F$98)&gt;10,IF(AND(ISNUMBER('Control Sample Data'!F884),'Control Sample Data'!F884&lt;$B$1,'Control Sample Data'!F884&gt;0),'Control Sample Data'!F884,$B$1),"")</f>
        <v/>
      </c>
      <c r="S885" s="17" t="str">
        <f>IF(SUM('Control Sample Data'!G$3:G$98)&gt;10,IF(AND(ISNUMBER('Control Sample Data'!G884),'Control Sample Data'!G884&lt;$B$1,'Control Sample Data'!G884&gt;0),'Control Sample Data'!G884,$B$1),"")</f>
        <v/>
      </c>
      <c r="T885" s="17" t="str">
        <f>IF(SUM('Control Sample Data'!H$3:H$98)&gt;10,IF(AND(ISNUMBER('Control Sample Data'!H884),'Control Sample Data'!H884&lt;$B$1,'Control Sample Data'!H884&gt;0),'Control Sample Data'!H884,$B$1),"")</f>
        <v/>
      </c>
      <c r="U885" s="17" t="str">
        <f>IF(SUM('Control Sample Data'!I$3:I$98)&gt;10,IF(AND(ISNUMBER('Control Sample Data'!I884),'Control Sample Data'!I884&lt;$B$1,'Control Sample Data'!I884&gt;0),'Control Sample Data'!I884,$B$1),"")</f>
        <v/>
      </c>
      <c r="V885" s="17" t="str">
        <f>IF(SUM('Control Sample Data'!J$3:J$98)&gt;10,IF(AND(ISNUMBER('Control Sample Data'!J884),'Control Sample Data'!J884&lt;$B$1,'Control Sample Data'!J884&gt;0),'Control Sample Data'!J884,$B$1),"")</f>
        <v/>
      </c>
      <c r="W885" s="17" t="str">
        <f>IF(SUM('Control Sample Data'!K$3:K$98)&gt;10,IF(AND(ISNUMBER('Control Sample Data'!K884),'Control Sample Data'!K884&lt;$B$1,'Control Sample Data'!K884&gt;0),'Control Sample Data'!K884,$B$1),"")</f>
        <v/>
      </c>
      <c r="X885" s="17" t="str">
        <f>IF(SUM('Control Sample Data'!L$3:L$98)&gt;10,IF(AND(ISNUMBER('Control Sample Data'!L884),'Control Sample Data'!L884&lt;$B$1,'Control Sample Data'!L884&gt;0),'Control Sample Data'!L884,$B$1),"")</f>
        <v/>
      </c>
      <c r="Y885" s="17" t="str">
        <f>IF(SUM('Control Sample Data'!M$3:M$98)&gt;10,IF(AND(ISNUMBER('Control Sample Data'!M884),'Control Sample Data'!M884&lt;$B$1,'Control Sample Data'!M884&gt;0),'Control Sample Data'!M884,$B$1),"")</f>
        <v/>
      </c>
      <c r="AT885" s="36" t="str">
        <f t="shared" si="580"/>
        <v/>
      </c>
      <c r="AU885" s="36" t="str">
        <f t="shared" si="581"/>
        <v/>
      </c>
      <c r="AV885" s="36" t="str">
        <f t="shared" si="582"/>
        <v/>
      </c>
      <c r="AW885" s="36" t="str">
        <f t="shared" si="583"/>
        <v/>
      </c>
      <c r="AX885" s="36" t="str">
        <f t="shared" si="584"/>
        <v/>
      </c>
      <c r="AY885" s="36" t="str">
        <f t="shared" si="585"/>
        <v/>
      </c>
      <c r="AZ885" s="36" t="str">
        <f t="shared" si="586"/>
        <v/>
      </c>
      <c r="BA885" s="36" t="str">
        <f t="shared" si="587"/>
        <v/>
      </c>
      <c r="BB885" s="36" t="str">
        <f t="shared" si="588"/>
        <v/>
      </c>
      <c r="BC885" s="36" t="str">
        <f t="shared" si="589"/>
        <v/>
      </c>
      <c r="BD885" s="36" t="str">
        <f t="shared" si="590"/>
        <v/>
      </c>
      <c r="BE885" s="36" t="str">
        <f t="shared" si="591"/>
        <v/>
      </c>
      <c r="BF885" s="36" t="str">
        <f t="shared" si="592"/>
        <v/>
      </c>
      <c r="BG885" s="36" t="str">
        <f t="shared" si="593"/>
        <v/>
      </c>
      <c r="BH885" s="36" t="str">
        <f t="shared" si="594"/>
        <v/>
      </c>
      <c r="BI885" s="36" t="str">
        <f t="shared" si="595"/>
        <v/>
      </c>
      <c r="BJ885" s="36" t="str">
        <f t="shared" si="596"/>
        <v/>
      </c>
      <c r="BK885" s="36" t="str">
        <f t="shared" si="597"/>
        <v/>
      </c>
      <c r="BL885" s="36" t="str">
        <f t="shared" si="598"/>
        <v/>
      </c>
      <c r="BM885" s="36" t="str">
        <f t="shared" si="599"/>
        <v/>
      </c>
      <c r="BN885" s="38" t="e">
        <f t="shared" si="558"/>
        <v>#DIV/0!</v>
      </c>
      <c r="BO885" s="38" t="e">
        <f t="shared" si="559"/>
        <v>#DIV/0!</v>
      </c>
      <c r="BP885" s="39" t="str">
        <f t="shared" si="560"/>
        <v/>
      </c>
      <c r="BQ885" s="39" t="str">
        <f t="shared" si="561"/>
        <v/>
      </c>
      <c r="BR885" s="39" t="str">
        <f t="shared" si="562"/>
        <v/>
      </c>
      <c r="BS885" s="39" t="str">
        <f t="shared" si="563"/>
        <v/>
      </c>
      <c r="BT885" s="39" t="str">
        <f t="shared" si="564"/>
        <v/>
      </c>
      <c r="BU885" s="39" t="str">
        <f t="shared" si="565"/>
        <v/>
      </c>
      <c r="BV885" s="39" t="str">
        <f t="shared" si="566"/>
        <v/>
      </c>
      <c r="BW885" s="39" t="str">
        <f t="shared" si="567"/>
        <v/>
      </c>
      <c r="BX885" s="39" t="str">
        <f t="shared" si="568"/>
        <v/>
      </c>
      <c r="BY885" s="39" t="str">
        <f t="shared" si="569"/>
        <v/>
      </c>
      <c r="BZ885" s="39" t="str">
        <f t="shared" si="570"/>
        <v/>
      </c>
      <c r="CA885" s="39" t="str">
        <f t="shared" si="571"/>
        <v/>
      </c>
      <c r="CB885" s="39" t="str">
        <f t="shared" si="572"/>
        <v/>
      </c>
      <c r="CC885" s="39" t="str">
        <f t="shared" si="573"/>
        <v/>
      </c>
      <c r="CD885" s="39" t="str">
        <f t="shared" si="574"/>
        <v/>
      </c>
      <c r="CE885" s="39" t="str">
        <f t="shared" si="575"/>
        <v/>
      </c>
      <c r="CF885" s="39" t="str">
        <f t="shared" si="576"/>
        <v/>
      </c>
      <c r="CG885" s="39" t="str">
        <f t="shared" si="577"/>
        <v/>
      </c>
      <c r="CH885" s="39" t="str">
        <f t="shared" si="578"/>
        <v/>
      </c>
      <c r="CI885" s="39" t="str">
        <f t="shared" si="579"/>
        <v/>
      </c>
    </row>
    <row r="886" spans="1:87">
      <c r="A886" s="18"/>
      <c r="B886" s="15" t="str">
        <f>'Gene Table'!E885</f>
        <v>hsa-miR-518c-5p</v>
      </c>
      <c r="C886" s="15" t="str">
        <f>'Gene Table'!B885</f>
        <v>E19</v>
      </c>
      <c r="D886" s="16" t="str">
        <f>IF(SUM('Test Sample Data'!D$3:D$98)&gt;10,IF(AND(ISNUMBER('Test Sample Data'!D885),'Test Sample Data'!D885&lt;$B$1,'Test Sample Data'!D885&gt;0),'Test Sample Data'!D885,$B$1),"")</f>
        <v/>
      </c>
      <c r="E886" s="17" t="str">
        <f>IF(SUM('Test Sample Data'!E$3:E$98)&gt;10,IF(AND(ISNUMBER('Test Sample Data'!E885),'Test Sample Data'!E885&lt;$B$1,'Test Sample Data'!E885&gt;0),'Test Sample Data'!E885,$B$1),"")</f>
        <v/>
      </c>
      <c r="F886" s="17" t="str">
        <f>IF(SUM('Test Sample Data'!F$3:F$98)&gt;10,IF(AND(ISNUMBER('Test Sample Data'!F885),'Test Sample Data'!F885&lt;$B$1,'Test Sample Data'!F885&gt;0),'Test Sample Data'!F885,$B$1),"")</f>
        <v/>
      </c>
      <c r="G886" s="17" t="str">
        <f>IF(SUM('Test Sample Data'!G$3:G$98)&gt;10,IF(AND(ISNUMBER('Test Sample Data'!G885),'Test Sample Data'!G885&lt;$B$1,'Test Sample Data'!G885&gt;0),'Test Sample Data'!G885,$B$1),"")</f>
        <v/>
      </c>
      <c r="H886" s="17" t="str">
        <f>IF(SUM('Test Sample Data'!H$3:H$98)&gt;10,IF(AND(ISNUMBER('Test Sample Data'!H885),'Test Sample Data'!H885&lt;$B$1,'Test Sample Data'!H885&gt;0),'Test Sample Data'!H885,$B$1),"")</f>
        <v/>
      </c>
      <c r="I886" s="17" t="str">
        <f>IF(SUM('Test Sample Data'!I$3:I$98)&gt;10,IF(AND(ISNUMBER('Test Sample Data'!I885),'Test Sample Data'!I885&lt;$B$1,'Test Sample Data'!I885&gt;0),'Test Sample Data'!I885,$B$1),"")</f>
        <v/>
      </c>
      <c r="J886" s="17" t="str">
        <f>IF(SUM('Test Sample Data'!J$3:J$98)&gt;10,IF(AND(ISNUMBER('Test Sample Data'!J885),'Test Sample Data'!J885&lt;$B$1,'Test Sample Data'!J885&gt;0),'Test Sample Data'!J885,$B$1),"")</f>
        <v/>
      </c>
      <c r="K886" s="17" t="str">
        <f>IF(SUM('Test Sample Data'!K$3:K$98)&gt;10,IF(AND(ISNUMBER('Test Sample Data'!K885),'Test Sample Data'!K885&lt;$B$1,'Test Sample Data'!K885&gt;0),'Test Sample Data'!K885,$B$1),"")</f>
        <v/>
      </c>
      <c r="L886" s="17" t="str">
        <f>IF(SUM('Test Sample Data'!L$3:L$98)&gt;10,IF(AND(ISNUMBER('Test Sample Data'!L885),'Test Sample Data'!L885&lt;$B$1,'Test Sample Data'!L885&gt;0),'Test Sample Data'!L885,$B$1),"")</f>
        <v/>
      </c>
      <c r="M886" s="17" t="str">
        <f>IF(SUM('Test Sample Data'!M$3:M$98)&gt;10,IF(AND(ISNUMBER('Test Sample Data'!M885),'Test Sample Data'!M885&lt;$B$1,'Test Sample Data'!M885&gt;0),'Test Sample Data'!M885,$B$1),"")</f>
        <v/>
      </c>
      <c r="N886" s="17" t="str">
        <f>'Gene Table'!E885</f>
        <v>hsa-miR-518c-5p</v>
      </c>
      <c r="O886" s="17" t="str">
        <f>'Gene Table'!B885</f>
        <v>E19</v>
      </c>
      <c r="P886" s="17" t="str">
        <f>IF(SUM('Control Sample Data'!D$3:D$98)&gt;10,IF(AND(ISNUMBER('Control Sample Data'!D885),'Control Sample Data'!D885&lt;$B$1,'Control Sample Data'!D885&gt;0),'Control Sample Data'!D885,$B$1),"")</f>
        <v/>
      </c>
      <c r="Q886" s="17" t="str">
        <f>IF(SUM('Control Sample Data'!E$3:E$98)&gt;10,IF(AND(ISNUMBER('Control Sample Data'!E885),'Control Sample Data'!E885&lt;$B$1,'Control Sample Data'!E885&gt;0),'Control Sample Data'!E885,$B$1),"")</f>
        <v/>
      </c>
      <c r="R886" s="17" t="str">
        <f>IF(SUM('Control Sample Data'!F$3:F$98)&gt;10,IF(AND(ISNUMBER('Control Sample Data'!F885),'Control Sample Data'!F885&lt;$B$1,'Control Sample Data'!F885&gt;0),'Control Sample Data'!F885,$B$1),"")</f>
        <v/>
      </c>
      <c r="S886" s="17" t="str">
        <f>IF(SUM('Control Sample Data'!G$3:G$98)&gt;10,IF(AND(ISNUMBER('Control Sample Data'!G885),'Control Sample Data'!G885&lt;$B$1,'Control Sample Data'!G885&gt;0),'Control Sample Data'!G885,$B$1),"")</f>
        <v/>
      </c>
      <c r="T886" s="17" t="str">
        <f>IF(SUM('Control Sample Data'!H$3:H$98)&gt;10,IF(AND(ISNUMBER('Control Sample Data'!H885),'Control Sample Data'!H885&lt;$B$1,'Control Sample Data'!H885&gt;0),'Control Sample Data'!H885,$B$1),"")</f>
        <v/>
      </c>
      <c r="U886" s="17" t="str">
        <f>IF(SUM('Control Sample Data'!I$3:I$98)&gt;10,IF(AND(ISNUMBER('Control Sample Data'!I885),'Control Sample Data'!I885&lt;$B$1,'Control Sample Data'!I885&gt;0),'Control Sample Data'!I885,$B$1),"")</f>
        <v/>
      </c>
      <c r="V886" s="17" t="str">
        <f>IF(SUM('Control Sample Data'!J$3:J$98)&gt;10,IF(AND(ISNUMBER('Control Sample Data'!J885),'Control Sample Data'!J885&lt;$B$1,'Control Sample Data'!J885&gt;0),'Control Sample Data'!J885,$B$1),"")</f>
        <v/>
      </c>
      <c r="W886" s="17" t="str">
        <f>IF(SUM('Control Sample Data'!K$3:K$98)&gt;10,IF(AND(ISNUMBER('Control Sample Data'!K885),'Control Sample Data'!K885&lt;$B$1,'Control Sample Data'!K885&gt;0),'Control Sample Data'!K885,$B$1),"")</f>
        <v/>
      </c>
      <c r="X886" s="17" t="str">
        <f>IF(SUM('Control Sample Data'!L$3:L$98)&gt;10,IF(AND(ISNUMBER('Control Sample Data'!L885),'Control Sample Data'!L885&lt;$B$1,'Control Sample Data'!L885&gt;0),'Control Sample Data'!L885,$B$1),"")</f>
        <v/>
      </c>
      <c r="Y886" s="17" t="str">
        <f>IF(SUM('Control Sample Data'!M$3:M$98)&gt;10,IF(AND(ISNUMBER('Control Sample Data'!M885),'Control Sample Data'!M885&lt;$B$1,'Control Sample Data'!M885&gt;0),'Control Sample Data'!M885,$B$1),"")</f>
        <v/>
      </c>
      <c r="AT886" s="36" t="str">
        <f t="shared" si="580"/>
        <v/>
      </c>
      <c r="AU886" s="36" t="str">
        <f t="shared" si="581"/>
        <v/>
      </c>
      <c r="AV886" s="36" t="str">
        <f t="shared" si="582"/>
        <v/>
      </c>
      <c r="AW886" s="36" t="str">
        <f t="shared" si="583"/>
        <v/>
      </c>
      <c r="AX886" s="36" t="str">
        <f t="shared" si="584"/>
        <v/>
      </c>
      <c r="AY886" s="36" t="str">
        <f t="shared" si="585"/>
        <v/>
      </c>
      <c r="AZ886" s="36" t="str">
        <f t="shared" si="586"/>
        <v/>
      </c>
      <c r="BA886" s="36" t="str">
        <f t="shared" si="587"/>
        <v/>
      </c>
      <c r="BB886" s="36" t="str">
        <f t="shared" si="588"/>
        <v/>
      </c>
      <c r="BC886" s="36" t="str">
        <f t="shared" si="589"/>
        <v/>
      </c>
      <c r="BD886" s="36" t="str">
        <f t="shared" si="590"/>
        <v/>
      </c>
      <c r="BE886" s="36" t="str">
        <f t="shared" si="591"/>
        <v/>
      </c>
      <c r="BF886" s="36" t="str">
        <f t="shared" si="592"/>
        <v/>
      </c>
      <c r="BG886" s="36" t="str">
        <f t="shared" si="593"/>
        <v/>
      </c>
      <c r="BH886" s="36" t="str">
        <f t="shared" si="594"/>
        <v/>
      </c>
      <c r="BI886" s="36" t="str">
        <f t="shared" si="595"/>
        <v/>
      </c>
      <c r="BJ886" s="36" t="str">
        <f t="shared" si="596"/>
        <v/>
      </c>
      <c r="BK886" s="36" t="str">
        <f t="shared" si="597"/>
        <v/>
      </c>
      <c r="BL886" s="36" t="str">
        <f t="shared" si="598"/>
        <v/>
      </c>
      <c r="BM886" s="36" t="str">
        <f t="shared" si="599"/>
        <v/>
      </c>
      <c r="BN886" s="38" t="e">
        <f t="shared" si="558"/>
        <v>#DIV/0!</v>
      </c>
      <c r="BO886" s="38" t="e">
        <f t="shared" si="559"/>
        <v>#DIV/0!</v>
      </c>
      <c r="BP886" s="39" t="str">
        <f t="shared" si="560"/>
        <v/>
      </c>
      <c r="BQ886" s="39" t="str">
        <f t="shared" si="561"/>
        <v/>
      </c>
      <c r="BR886" s="39" t="str">
        <f t="shared" si="562"/>
        <v/>
      </c>
      <c r="BS886" s="39" t="str">
        <f t="shared" si="563"/>
        <v/>
      </c>
      <c r="BT886" s="39" t="str">
        <f t="shared" si="564"/>
        <v/>
      </c>
      <c r="BU886" s="39" t="str">
        <f t="shared" si="565"/>
        <v/>
      </c>
      <c r="BV886" s="39" t="str">
        <f t="shared" si="566"/>
        <v/>
      </c>
      <c r="BW886" s="39" t="str">
        <f t="shared" si="567"/>
        <v/>
      </c>
      <c r="BX886" s="39" t="str">
        <f t="shared" si="568"/>
        <v/>
      </c>
      <c r="BY886" s="39" t="str">
        <f t="shared" si="569"/>
        <v/>
      </c>
      <c r="BZ886" s="39" t="str">
        <f t="shared" si="570"/>
        <v/>
      </c>
      <c r="CA886" s="39" t="str">
        <f t="shared" si="571"/>
        <v/>
      </c>
      <c r="CB886" s="39" t="str">
        <f t="shared" si="572"/>
        <v/>
      </c>
      <c r="CC886" s="39" t="str">
        <f t="shared" si="573"/>
        <v/>
      </c>
      <c r="CD886" s="39" t="str">
        <f t="shared" si="574"/>
        <v/>
      </c>
      <c r="CE886" s="39" t="str">
        <f t="shared" si="575"/>
        <v/>
      </c>
      <c r="CF886" s="39" t="str">
        <f t="shared" si="576"/>
        <v/>
      </c>
      <c r="CG886" s="39" t="str">
        <f t="shared" si="577"/>
        <v/>
      </c>
      <c r="CH886" s="39" t="str">
        <f t="shared" si="578"/>
        <v/>
      </c>
      <c r="CI886" s="39" t="str">
        <f t="shared" si="579"/>
        <v/>
      </c>
    </row>
    <row r="887" spans="1:87">
      <c r="A887" s="18"/>
      <c r="B887" s="15" t="str">
        <f>'Gene Table'!E886</f>
        <v>hsa-miR-4264</v>
      </c>
      <c r="C887" s="15" t="str">
        <f>'Gene Table'!B886</f>
        <v>E20</v>
      </c>
      <c r="D887" s="16" t="str">
        <f>IF(SUM('Test Sample Data'!D$3:D$98)&gt;10,IF(AND(ISNUMBER('Test Sample Data'!D886),'Test Sample Data'!D886&lt;$B$1,'Test Sample Data'!D886&gt;0),'Test Sample Data'!D886,$B$1),"")</f>
        <v/>
      </c>
      <c r="E887" s="17" t="str">
        <f>IF(SUM('Test Sample Data'!E$3:E$98)&gt;10,IF(AND(ISNUMBER('Test Sample Data'!E886),'Test Sample Data'!E886&lt;$B$1,'Test Sample Data'!E886&gt;0),'Test Sample Data'!E886,$B$1),"")</f>
        <v/>
      </c>
      <c r="F887" s="17" t="str">
        <f>IF(SUM('Test Sample Data'!F$3:F$98)&gt;10,IF(AND(ISNUMBER('Test Sample Data'!F886),'Test Sample Data'!F886&lt;$B$1,'Test Sample Data'!F886&gt;0),'Test Sample Data'!F886,$B$1),"")</f>
        <v/>
      </c>
      <c r="G887" s="17" t="str">
        <f>IF(SUM('Test Sample Data'!G$3:G$98)&gt;10,IF(AND(ISNUMBER('Test Sample Data'!G886),'Test Sample Data'!G886&lt;$B$1,'Test Sample Data'!G886&gt;0),'Test Sample Data'!G886,$B$1),"")</f>
        <v/>
      </c>
      <c r="H887" s="17" t="str">
        <f>IF(SUM('Test Sample Data'!H$3:H$98)&gt;10,IF(AND(ISNUMBER('Test Sample Data'!H886),'Test Sample Data'!H886&lt;$B$1,'Test Sample Data'!H886&gt;0),'Test Sample Data'!H886,$B$1),"")</f>
        <v/>
      </c>
      <c r="I887" s="17" t="str">
        <f>IF(SUM('Test Sample Data'!I$3:I$98)&gt;10,IF(AND(ISNUMBER('Test Sample Data'!I886),'Test Sample Data'!I886&lt;$B$1,'Test Sample Data'!I886&gt;0),'Test Sample Data'!I886,$B$1),"")</f>
        <v/>
      </c>
      <c r="J887" s="17" t="str">
        <f>IF(SUM('Test Sample Data'!J$3:J$98)&gt;10,IF(AND(ISNUMBER('Test Sample Data'!J886),'Test Sample Data'!J886&lt;$B$1,'Test Sample Data'!J886&gt;0),'Test Sample Data'!J886,$B$1),"")</f>
        <v/>
      </c>
      <c r="K887" s="17" t="str">
        <f>IF(SUM('Test Sample Data'!K$3:K$98)&gt;10,IF(AND(ISNUMBER('Test Sample Data'!K886),'Test Sample Data'!K886&lt;$B$1,'Test Sample Data'!K886&gt;0),'Test Sample Data'!K886,$B$1),"")</f>
        <v/>
      </c>
      <c r="L887" s="17" t="str">
        <f>IF(SUM('Test Sample Data'!L$3:L$98)&gt;10,IF(AND(ISNUMBER('Test Sample Data'!L886),'Test Sample Data'!L886&lt;$B$1,'Test Sample Data'!L886&gt;0),'Test Sample Data'!L886,$B$1),"")</f>
        <v/>
      </c>
      <c r="M887" s="17" t="str">
        <f>IF(SUM('Test Sample Data'!M$3:M$98)&gt;10,IF(AND(ISNUMBER('Test Sample Data'!M886),'Test Sample Data'!M886&lt;$B$1,'Test Sample Data'!M886&gt;0),'Test Sample Data'!M886,$B$1),"")</f>
        <v/>
      </c>
      <c r="N887" s="17" t="str">
        <f>'Gene Table'!E886</f>
        <v>hsa-miR-4264</v>
      </c>
      <c r="O887" s="17" t="str">
        <f>'Gene Table'!B886</f>
        <v>E20</v>
      </c>
      <c r="P887" s="17" t="str">
        <f>IF(SUM('Control Sample Data'!D$3:D$98)&gt;10,IF(AND(ISNUMBER('Control Sample Data'!D886),'Control Sample Data'!D886&lt;$B$1,'Control Sample Data'!D886&gt;0),'Control Sample Data'!D886,$B$1),"")</f>
        <v/>
      </c>
      <c r="Q887" s="17" t="str">
        <f>IF(SUM('Control Sample Data'!E$3:E$98)&gt;10,IF(AND(ISNUMBER('Control Sample Data'!E886),'Control Sample Data'!E886&lt;$B$1,'Control Sample Data'!E886&gt;0),'Control Sample Data'!E886,$B$1),"")</f>
        <v/>
      </c>
      <c r="R887" s="17" t="str">
        <f>IF(SUM('Control Sample Data'!F$3:F$98)&gt;10,IF(AND(ISNUMBER('Control Sample Data'!F886),'Control Sample Data'!F886&lt;$B$1,'Control Sample Data'!F886&gt;0),'Control Sample Data'!F886,$B$1),"")</f>
        <v/>
      </c>
      <c r="S887" s="17" t="str">
        <f>IF(SUM('Control Sample Data'!G$3:G$98)&gt;10,IF(AND(ISNUMBER('Control Sample Data'!G886),'Control Sample Data'!G886&lt;$B$1,'Control Sample Data'!G886&gt;0),'Control Sample Data'!G886,$B$1),"")</f>
        <v/>
      </c>
      <c r="T887" s="17" t="str">
        <f>IF(SUM('Control Sample Data'!H$3:H$98)&gt;10,IF(AND(ISNUMBER('Control Sample Data'!H886),'Control Sample Data'!H886&lt;$B$1,'Control Sample Data'!H886&gt;0),'Control Sample Data'!H886,$B$1),"")</f>
        <v/>
      </c>
      <c r="U887" s="17" t="str">
        <f>IF(SUM('Control Sample Data'!I$3:I$98)&gt;10,IF(AND(ISNUMBER('Control Sample Data'!I886),'Control Sample Data'!I886&lt;$B$1,'Control Sample Data'!I886&gt;0),'Control Sample Data'!I886,$B$1),"")</f>
        <v/>
      </c>
      <c r="V887" s="17" t="str">
        <f>IF(SUM('Control Sample Data'!J$3:J$98)&gt;10,IF(AND(ISNUMBER('Control Sample Data'!J886),'Control Sample Data'!J886&lt;$B$1,'Control Sample Data'!J886&gt;0),'Control Sample Data'!J886,$B$1),"")</f>
        <v/>
      </c>
      <c r="W887" s="17" t="str">
        <f>IF(SUM('Control Sample Data'!K$3:K$98)&gt;10,IF(AND(ISNUMBER('Control Sample Data'!K886),'Control Sample Data'!K886&lt;$B$1,'Control Sample Data'!K886&gt;0),'Control Sample Data'!K886,$B$1),"")</f>
        <v/>
      </c>
      <c r="X887" s="17" t="str">
        <f>IF(SUM('Control Sample Data'!L$3:L$98)&gt;10,IF(AND(ISNUMBER('Control Sample Data'!L886),'Control Sample Data'!L886&lt;$B$1,'Control Sample Data'!L886&gt;0),'Control Sample Data'!L886,$B$1),"")</f>
        <v/>
      </c>
      <c r="Y887" s="17" t="str">
        <f>IF(SUM('Control Sample Data'!M$3:M$98)&gt;10,IF(AND(ISNUMBER('Control Sample Data'!M886),'Control Sample Data'!M886&lt;$B$1,'Control Sample Data'!M886&gt;0),'Control Sample Data'!M886,$B$1),"")</f>
        <v/>
      </c>
      <c r="AT887" s="36" t="str">
        <f t="shared" si="580"/>
        <v/>
      </c>
      <c r="AU887" s="36" t="str">
        <f t="shared" si="581"/>
        <v/>
      </c>
      <c r="AV887" s="36" t="str">
        <f t="shared" si="582"/>
        <v/>
      </c>
      <c r="AW887" s="36" t="str">
        <f t="shared" si="583"/>
        <v/>
      </c>
      <c r="AX887" s="36" t="str">
        <f t="shared" si="584"/>
        <v/>
      </c>
      <c r="AY887" s="36" t="str">
        <f t="shared" si="585"/>
        <v/>
      </c>
      <c r="AZ887" s="36" t="str">
        <f t="shared" si="586"/>
        <v/>
      </c>
      <c r="BA887" s="36" t="str">
        <f t="shared" si="587"/>
        <v/>
      </c>
      <c r="BB887" s="36" t="str">
        <f t="shared" si="588"/>
        <v/>
      </c>
      <c r="BC887" s="36" t="str">
        <f t="shared" si="589"/>
        <v/>
      </c>
      <c r="BD887" s="36" t="str">
        <f t="shared" si="590"/>
        <v/>
      </c>
      <c r="BE887" s="36" t="str">
        <f t="shared" si="591"/>
        <v/>
      </c>
      <c r="BF887" s="36" t="str">
        <f t="shared" si="592"/>
        <v/>
      </c>
      <c r="BG887" s="36" t="str">
        <f t="shared" si="593"/>
        <v/>
      </c>
      <c r="BH887" s="36" t="str">
        <f t="shared" si="594"/>
        <v/>
      </c>
      <c r="BI887" s="36" t="str">
        <f t="shared" si="595"/>
        <v/>
      </c>
      <c r="BJ887" s="36" t="str">
        <f t="shared" si="596"/>
        <v/>
      </c>
      <c r="BK887" s="36" t="str">
        <f t="shared" si="597"/>
        <v/>
      </c>
      <c r="BL887" s="36" t="str">
        <f t="shared" si="598"/>
        <v/>
      </c>
      <c r="BM887" s="36" t="str">
        <f t="shared" si="599"/>
        <v/>
      </c>
      <c r="BN887" s="38" t="e">
        <f t="shared" si="558"/>
        <v>#DIV/0!</v>
      </c>
      <c r="BO887" s="38" t="e">
        <f t="shared" si="559"/>
        <v>#DIV/0!</v>
      </c>
      <c r="BP887" s="39" t="str">
        <f t="shared" si="560"/>
        <v/>
      </c>
      <c r="BQ887" s="39" t="str">
        <f t="shared" si="561"/>
        <v/>
      </c>
      <c r="BR887" s="39" t="str">
        <f t="shared" si="562"/>
        <v/>
      </c>
      <c r="BS887" s="39" t="str">
        <f t="shared" si="563"/>
        <v/>
      </c>
      <c r="BT887" s="39" t="str">
        <f t="shared" si="564"/>
        <v/>
      </c>
      <c r="BU887" s="39" t="str">
        <f t="shared" si="565"/>
        <v/>
      </c>
      <c r="BV887" s="39" t="str">
        <f t="shared" si="566"/>
        <v/>
      </c>
      <c r="BW887" s="39" t="str">
        <f t="shared" si="567"/>
        <v/>
      </c>
      <c r="BX887" s="39" t="str">
        <f t="shared" si="568"/>
        <v/>
      </c>
      <c r="BY887" s="39" t="str">
        <f t="shared" si="569"/>
        <v/>
      </c>
      <c r="BZ887" s="39" t="str">
        <f t="shared" si="570"/>
        <v/>
      </c>
      <c r="CA887" s="39" t="str">
        <f t="shared" si="571"/>
        <v/>
      </c>
      <c r="CB887" s="39" t="str">
        <f t="shared" si="572"/>
        <v/>
      </c>
      <c r="CC887" s="39" t="str">
        <f t="shared" si="573"/>
        <v/>
      </c>
      <c r="CD887" s="39" t="str">
        <f t="shared" si="574"/>
        <v/>
      </c>
      <c r="CE887" s="39" t="str">
        <f t="shared" si="575"/>
        <v/>
      </c>
      <c r="CF887" s="39" t="str">
        <f t="shared" si="576"/>
        <v/>
      </c>
      <c r="CG887" s="39" t="str">
        <f t="shared" si="577"/>
        <v/>
      </c>
      <c r="CH887" s="39" t="str">
        <f t="shared" si="578"/>
        <v/>
      </c>
      <c r="CI887" s="39" t="str">
        <f t="shared" si="579"/>
        <v/>
      </c>
    </row>
    <row r="888" spans="1:87">
      <c r="A888" s="18"/>
      <c r="B888" s="15" t="str">
        <f>'Gene Table'!E887</f>
        <v>hsa-miR-518f-5p</v>
      </c>
      <c r="C888" s="15" t="str">
        <f>'Gene Table'!B887</f>
        <v>E21</v>
      </c>
      <c r="D888" s="16" t="str">
        <f>IF(SUM('Test Sample Data'!D$3:D$98)&gt;10,IF(AND(ISNUMBER('Test Sample Data'!D887),'Test Sample Data'!D887&lt;$B$1,'Test Sample Data'!D887&gt;0),'Test Sample Data'!D887,$B$1),"")</f>
        <v/>
      </c>
      <c r="E888" s="17" t="str">
        <f>IF(SUM('Test Sample Data'!E$3:E$98)&gt;10,IF(AND(ISNUMBER('Test Sample Data'!E887),'Test Sample Data'!E887&lt;$B$1,'Test Sample Data'!E887&gt;0),'Test Sample Data'!E887,$B$1),"")</f>
        <v/>
      </c>
      <c r="F888" s="17" t="str">
        <f>IF(SUM('Test Sample Data'!F$3:F$98)&gt;10,IF(AND(ISNUMBER('Test Sample Data'!F887),'Test Sample Data'!F887&lt;$B$1,'Test Sample Data'!F887&gt;0),'Test Sample Data'!F887,$B$1),"")</f>
        <v/>
      </c>
      <c r="G888" s="17" t="str">
        <f>IF(SUM('Test Sample Data'!G$3:G$98)&gt;10,IF(AND(ISNUMBER('Test Sample Data'!G887),'Test Sample Data'!G887&lt;$B$1,'Test Sample Data'!G887&gt;0),'Test Sample Data'!G887,$B$1),"")</f>
        <v/>
      </c>
      <c r="H888" s="17" t="str">
        <f>IF(SUM('Test Sample Data'!H$3:H$98)&gt;10,IF(AND(ISNUMBER('Test Sample Data'!H887),'Test Sample Data'!H887&lt;$B$1,'Test Sample Data'!H887&gt;0),'Test Sample Data'!H887,$B$1),"")</f>
        <v/>
      </c>
      <c r="I888" s="17" t="str">
        <f>IF(SUM('Test Sample Data'!I$3:I$98)&gt;10,IF(AND(ISNUMBER('Test Sample Data'!I887),'Test Sample Data'!I887&lt;$B$1,'Test Sample Data'!I887&gt;0),'Test Sample Data'!I887,$B$1),"")</f>
        <v/>
      </c>
      <c r="J888" s="17" t="str">
        <f>IF(SUM('Test Sample Data'!J$3:J$98)&gt;10,IF(AND(ISNUMBER('Test Sample Data'!J887),'Test Sample Data'!J887&lt;$B$1,'Test Sample Data'!J887&gt;0),'Test Sample Data'!J887,$B$1),"")</f>
        <v/>
      </c>
      <c r="K888" s="17" t="str">
        <f>IF(SUM('Test Sample Data'!K$3:K$98)&gt;10,IF(AND(ISNUMBER('Test Sample Data'!K887),'Test Sample Data'!K887&lt;$B$1,'Test Sample Data'!K887&gt;0),'Test Sample Data'!K887,$B$1),"")</f>
        <v/>
      </c>
      <c r="L888" s="17" t="str">
        <f>IF(SUM('Test Sample Data'!L$3:L$98)&gt;10,IF(AND(ISNUMBER('Test Sample Data'!L887),'Test Sample Data'!L887&lt;$B$1,'Test Sample Data'!L887&gt;0),'Test Sample Data'!L887,$B$1),"")</f>
        <v/>
      </c>
      <c r="M888" s="17" t="str">
        <f>IF(SUM('Test Sample Data'!M$3:M$98)&gt;10,IF(AND(ISNUMBER('Test Sample Data'!M887),'Test Sample Data'!M887&lt;$B$1,'Test Sample Data'!M887&gt;0),'Test Sample Data'!M887,$B$1),"")</f>
        <v/>
      </c>
      <c r="N888" s="17" t="str">
        <f>'Gene Table'!E887</f>
        <v>hsa-miR-518f-5p</v>
      </c>
      <c r="O888" s="17" t="str">
        <f>'Gene Table'!B887</f>
        <v>E21</v>
      </c>
      <c r="P888" s="17" t="str">
        <f>IF(SUM('Control Sample Data'!D$3:D$98)&gt;10,IF(AND(ISNUMBER('Control Sample Data'!D887),'Control Sample Data'!D887&lt;$B$1,'Control Sample Data'!D887&gt;0),'Control Sample Data'!D887,$B$1),"")</f>
        <v/>
      </c>
      <c r="Q888" s="17" t="str">
        <f>IF(SUM('Control Sample Data'!E$3:E$98)&gt;10,IF(AND(ISNUMBER('Control Sample Data'!E887),'Control Sample Data'!E887&lt;$B$1,'Control Sample Data'!E887&gt;0),'Control Sample Data'!E887,$B$1),"")</f>
        <v/>
      </c>
      <c r="R888" s="17" t="str">
        <f>IF(SUM('Control Sample Data'!F$3:F$98)&gt;10,IF(AND(ISNUMBER('Control Sample Data'!F887),'Control Sample Data'!F887&lt;$B$1,'Control Sample Data'!F887&gt;0),'Control Sample Data'!F887,$B$1),"")</f>
        <v/>
      </c>
      <c r="S888" s="17" t="str">
        <f>IF(SUM('Control Sample Data'!G$3:G$98)&gt;10,IF(AND(ISNUMBER('Control Sample Data'!G887),'Control Sample Data'!G887&lt;$B$1,'Control Sample Data'!G887&gt;0),'Control Sample Data'!G887,$B$1),"")</f>
        <v/>
      </c>
      <c r="T888" s="17" t="str">
        <f>IF(SUM('Control Sample Data'!H$3:H$98)&gt;10,IF(AND(ISNUMBER('Control Sample Data'!H887),'Control Sample Data'!H887&lt;$B$1,'Control Sample Data'!H887&gt;0),'Control Sample Data'!H887,$B$1),"")</f>
        <v/>
      </c>
      <c r="U888" s="17" t="str">
        <f>IF(SUM('Control Sample Data'!I$3:I$98)&gt;10,IF(AND(ISNUMBER('Control Sample Data'!I887),'Control Sample Data'!I887&lt;$B$1,'Control Sample Data'!I887&gt;0),'Control Sample Data'!I887,$B$1),"")</f>
        <v/>
      </c>
      <c r="V888" s="17" t="str">
        <f>IF(SUM('Control Sample Data'!J$3:J$98)&gt;10,IF(AND(ISNUMBER('Control Sample Data'!J887),'Control Sample Data'!J887&lt;$B$1,'Control Sample Data'!J887&gt;0),'Control Sample Data'!J887,$B$1),"")</f>
        <v/>
      </c>
      <c r="W888" s="17" t="str">
        <f>IF(SUM('Control Sample Data'!K$3:K$98)&gt;10,IF(AND(ISNUMBER('Control Sample Data'!K887),'Control Sample Data'!K887&lt;$B$1,'Control Sample Data'!K887&gt;0),'Control Sample Data'!K887,$B$1),"")</f>
        <v/>
      </c>
      <c r="X888" s="17" t="str">
        <f>IF(SUM('Control Sample Data'!L$3:L$98)&gt;10,IF(AND(ISNUMBER('Control Sample Data'!L887),'Control Sample Data'!L887&lt;$B$1,'Control Sample Data'!L887&gt;0),'Control Sample Data'!L887,$B$1),"")</f>
        <v/>
      </c>
      <c r="Y888" s="17" t="str">
        <f>IF(SUM('Control Sample Data'!M$3:M$98)&gt;10,IF(AND(ISNUMBER('Control Sample Data'!M887),'Control Sample Data'!M887&lt;$B$1,'Control Sample Data'!M887&gt;0),'Control Sample Data'!M887,$B$1),"")</f>
        <v/>
      </c>
      <c r="AT888" s="36" t="str">
        <f t="shared" si="580"/>
        <v/>
      </c>
      <c r="AU888" s="36" t="str">
        <f t="shared" si="581"/>
        <v/>
      </c>
      <c r="AV888" s="36" t="str">
        <f t="shared" si="582"/>
        <v/>
      </c>
      <c r="AW888" s="36" t="str">
        <f t="shared" si="583"/>
        <v/>
      </c>
      <c r="AX888" s="36" t="str">
        <f t="shared" si="584"/>
        <v/>
      </c>
      <c r="AY888" s="36" t="str">
        <f t="shared" si="585"/>
        <v/>
      </c>
      <c r="AZ888" s="36" t="str">
        <f t="shared" si="586"/>
        <v/>
      </c>
      <c r="BA888" s="36" t="str">
        <f t="shared" si="587"/>
        <v/>
      </c>
      <c r="BB888" s="36" t="str">
        <f t="shared" si="588"/>
        <v/>
      </c>
      <c r="BC888" s="36" t="str">
        <f t="shared" si="589"/>
        <v/>
      </c>
      <c r="BD888" s="36" t="str">
        <f t="shared" si="590"/>
        <v/>
      </c>
      <c r="BE888" s="36" t="str">
        <f t="shared" si="591"/>
        <v/>
      </c>
      <c r="BF888" s="36" t="str">
        <f t="shared" si="592"/>
        <v/>
      </c>
      <c r="BG888" s="36" t="str">
        <f t="shared" si="593"/>
        <v/>
      </c>
      <c r="BH888" s="36" t="str">
        <f t="shared" si="594"/>
        <v/>
      </c>
      <c r="BI888" s="36" t="str">
        <f t="shared" si="595"/>
        <v/>
      </c>
      <c r="BJ888" s="36" t="str">
        <f t="shared" si="596"/>
        <v/>
      </c>
      <c r="BK888" s="36" t="str">
        <f t="shared" si="597"/>
        <v/>
      </c>
      <c r="BL888" s="36" t="str">
        <f t="shared" si="598"/>
        <v/>
      </c>
      <c r="BM888" s="36" t="str">
        <f t="shared" si="599"/>
        <v/>
      </c>
      <c r="BN888" s="38" t="e">
        <f t="shared" si="558"/>
        <v>#DIV/0!</v>
      </c>
      <c r="BO888" s="38" t="e">
        <f t="shared" si="559"/>
        <v>#DIV/0!</v>
      </c>
      <c r="BP888" s="39" t="str">
        <f t="shared" si="560"/>
        <v/>
      </c>
      <c r="BQ888" s="39" t="str">
        <f t="shared" si="561"/>
        <v/>
      </c>
      <c r="BR888" s="39" t="str">
        <f t="shared" si="562"/>
        <v/>
      </c>
      <c r="BS888" s="39" t="str">
        <f t="shared" si="563"/>
        <v/>
      </c>
      <c r="BT888" s="39" t="str">
        <f t="shared" si="564"/>
        <v/>
      </c>
      <c r="BU888" s="39" t="str">
        <f t="shared" si="565"/>
        <v/>
      </c>
      <c r="BV888" s="39" t="str">
        <f t="shared" si="566"/>
        <v/>
      </c>
      <c r="BW888" s="39" t="str">
        <f t="shared" si="567"/>
        <v/>
      </c>
      <c r="BX888" s="39" t="str">
        <f t="shared" si="568"/>
        <v/>
      </c>
      <c r="BY888" s="39" t="str">
        <f t="shared" si="569"/>
        <v/>
      </c>
      <c r="BZ888" s="39" t="str">
        <f t="shared" si="570"/>
        <v/>
      </c>
      <c r="CA888" s="39" t="str">
        <f t="shared" si="571"/>
        <v/>
      </c>
      <c r="CB888" s="39" t="str">
        <f t="shared" si="572"/>
        <v/>
      </c>
      <c r="CC888" s="39" t="str">
        <f t="shared" si="573"/>
        <v/>
      </c>
      <c r="CD888" s="39" t="str">
        <f t="shared" si="574"/>
        <v/>
      </c>
      <c r="CE888" s="39" t="str">
        <f t="shared" si="575"/>
        <v/>
      </c>
      <c r="CF888" s="39" t="str">
        <f t="shared" si="576"/>
        <v/>
      </c>
      <c r="CG888" s="39" t="str">
        <f t="shared" si="577"/>
        <v/>
      </c>
      <c r="CH888" s="39" t="str">
        <f t="shared" si="578"/>
        <v/>
      </c>
      <c r="CI888" s="39" t="str">
        <f t="shared" si="579"/>
        <v/>
      </c>
    </row>
    <row r="889" spans="1:87">
      <c r="A889" s="18"/>
      <c r="B889" s="15" t="str">
        <f>'Gene Table'!E888</f>
        <v>hsa-miR-4270</v>
      </c>
      <c r="C889" s="15" t="str">
        <f>'Gene Table'!B888</f>
        <v>E22</v>
      </c>
      <c r="D889" s="16" t="str">
        <f>IF(SUM('Test Sample Data'!D$3:D$98)&gt;10,IF(AND(ISNUMBER('Test Sample Data'!D888),'Test Sample Data'!D888&lt;$B$1,'Test Sample Data'!D888&gt;0),'Test Sample Data'!D888,$B$1),"")</f>
        <v/>
      </c>
      <c r="E889" s="17" t="str">
        <f>IF(SUM('Test Sample Data'!E$3:E$98)&gt;10,IF(AND(ISNUMBER('Test Sample Data'!E888),'Test Sample Data'!E888&lt;$B$1,'Test Sample Data'!E888&gt;0),'Test Sample Data'!E888,$B$1),"")</f>
        <v/>
      </c>
      <c r="F889" s="17" t="str">
        <f>IF(SUM('Test Sample Data'!F$3:F$98)&gt;10,IF(AND(ISNUMBER('Test Sample Data'!F888),'Test Sample Data'!F888&lt;$B$1,'Test Sample Data'!F888&gt;0),'Test Sample Data'!F888,$B$1),"")</f>
        <v/>
      </c>
      <c r="G889" s="17" t="str">
        <f>IF(SUM('Test Sample Data'!G$3:G$98)&gt;10,IF(AND(ISNUMBER('Test Sample Data'!G888),'Test Sample Data'!G888&lt;$B$1,'Test Sample Data'!G888&gt;0),'Test Sample Data'!G888,$B$1),"")</f>
        <v/>
      </c>
      <c r="H889" s="17" t="str">
        <f>IF(SUM('Test Sample Data'!H$3:H$98)&gt;10,IF(AND(ISNUMBER('Test Sample Data'!H888),'Test Sample Data'!H888&lt;$B$1,'Test Sample Data'!H888&gt;0),'Test Sample Data'!H888,$B$1),"")</f>
        <v/>
      </c>
      <c r="I889" s="17" t="str">
        <f>IF(SUM('Test Sample Data'!I$3:I$98)&gt;10,IF(AND(ISNUMBER('Test Sample Data'!I888),'Test Sample Data'!I888&lt;$B$1,'Test Sample Data'!I888&gt;0),'Test Sample Data'!I888,$B$1),"")</f>
        <v/>
      </c>
      <c r="J889" s="17" t="str">
        <f>IF(SUM('Test Sample Data'!J$3:J$98)&gt;10,IF(AND(ISNUMBER('Test Sample Data'!J888),'Test Sample Data'!J888&lt;$B$1,'Test Sample Data'!J888&gt;0),'Test Sample Data'!J888,$B$1),"")</f>
        <v/>
      </c>
      <c r="K889" s="17" t="str">
        <f>IF(SUM('Test Sample Data'!K$3:K$98)&gt;10,IF(AND(ISNUMBER('Test Sample Data'!K888),'Test Sample Data'!K888&lt;$B$1,'Test Sample Data'!K888&gt;0),'Test Sample Data'!K888,$B$1),"")</f>
        <v/>
      </c>
      <c r="L889" s="17" t="str">
        <f>IF(SUM('Test Sample Data'!L$3:L$98)&gt;10,IF(AND(ISNUMBER('Test Sample Data'!L888),'Test Sample Data'!L888&lt;$B$1,'Test Sample Data'!L888&gt;0),'Test Sample Data'!L888,$B$1),"")</f>
        <v/>
      </c>
      <c r="M889" s="17" t="str">
        <f>IF(SUM('Test Sample Data'!M$3:M$98)&gt;10,IF(AND(ISNUMBER('Test Sample Data'!M888),'Test Sample Data'!M888&lt;$B$1,'Test Sample Data'!M888&gt;0),'Test Sample Data'!M888,$B$1),"")</f>
        <v/>
      </c>
      <c r="N889" s="17" t="str">
        <f>'Gene Table'!E888</f>
        <v>hsa-miR-4270</v>
      </c>
      <c r="O889" s="17" t="str">
        <f>'Gene Table'!B888</f>
        <v>E22</v>
      </c>
      <c r="P889" s="17" t="str">
        <f>IF(SUM('Control Sample Data'!D$3:D$98)&gt;10,IF(AND(ISNUMBER('Control Sample Data'!D888),'Control Sample Data'!D888&lt;$B$1,'Control Sample Data'!D888&gt;0),'Control Sample Data'!D888,$B$1),"")</f>
        <v/>
      </c>
      <c r="Q889" s="17" t="str">
        <f>IF(SUM('Control Sample Data'!E$3:E$98)&gt;10,IF(AND(ISNUMBER('Control Sample Data'!E888),'Control Sample Data'!E888&lt;$B$1,'Control Sample Data'!E888&gt;0),'Control Sample Data'!E888,$B$1),"")</f>
        <v/>
      </c>
      <c r="R889" s="17" t="str">
        <f>IF(SUM('Control Sample Data'!F$3:F$98)&gt;10,IF(AND(ISNUMBER('Control Sample Data'!F888),'Control Sample Data'!F888&lt;$B$1,'Control Sample Data'!F888&gt;0),'Control Sample Data'!F888,$B$1),"")</f>
        <v/>
      </c>
      <c r="S889" s="17" t="str">
        <f>IF(SUM('Control Sample Data'!G$3:G$98)&gt;10,IF(AND(ISNUMBER('Control Sample Data'!G888),'Control Sample Data'!G888&lt;$B$1,'Control Sample Data'!G888&gt;0),'Control Sample Data'!G888,$B$1),"")</f>
        <v/>
      </c>
      <c r="T889" s="17" t="str">
        <f>IF(SUM('Control Sample Data'!H$3:H$98)&gt;10,IF(AND(ISNUMBER('Control Sample Data'!H888),'Control Sample Data'!H888&lt;$B$1,'Control Sample Data'!H888&gt;0),'Control Sample Data'!H888,$B$1),"")</f>
        <v/>
      </c>
      <c r="U889" s="17" t="str">
        <f>IF(SUM('Control Sample Data'!I$3:I$98)&gt;10,IF(AND(ISNUMBER('Control Sample Data'!I888),'Control Sample Data'!I888&lt;$B$1,'Control Sample Data'!I888&gt;0),'Control Sample Data'!I888,$B$1),"")</f>
        <v/>
      </c>
      <c r="V889" s="17" t="str">
        <f>IF(SUM('Control Sample Data'!J$3:J$98)&gt;10,IF(AND(ISNUMBER('Control Sample Data'!J888),'Control Sample Data'!J888&lt;$B$1,'Control Sample Data'!J888&gt;0),'Control Sample Data'!J888,$B$1),"")</f>
        <v/>
      </c>
      <c r="W889" s="17" t="str">
        <f>IF(SUM('Control Sample Data'!K$3:K$98)&gt;10,IF(AND(ISNUMBER('Control Sample Data'!K888),'Control Sample Data'!K888&lt;$B$1,'Control Sample Data'!K888&gt;0),'Control Sample Data'!K888,$B$1),"")</f>
        <v/>
      </c>
      <c r="X889" s="17" t="str">
        <f>IF(SUM('Control Sample Data'!L$3:L$98)&gt;10,IF(AND(ISNUMBER('Control Sample Data'!L888),'Control Sample Data'!L888&lt;$B$1,'Control Sample Data'!L888&gt;0),'Control Sample Data'!L888,$B$1),"")</f>
        <v/>
      </c>
      <c r="Y889" s="17" t="str">
        <f>IF(SUM('Control Sample Data'!M$3:M$98)&gt;10,IF(AND(ISNUMBER('Control Sample Data'!M888),'Control Sample Data'!M888&lt;$B$1,'Control Sample Data'!M888&gt;0),'Control Sample Data'!M888,$B$1),"")</f>
        <v/>
      </c>
      <c r="AT889" s="36" t="str">
        <f t="shared" si="580"/>
        <v/>
      </c>
      <c r="AU889" s="36" t="str">
        <f t="shared" si="581"/>
        <v/>
      </c>
      <c r="AV889" s="36" t="str">
        <f t="shared" si="582"/>
        <v/>
      </c>
      <c r="AW889" s="36" t="str">
        <f t="shared" si="583"/>
        <v/>
      </c>
      <c r="AX889" s="36" t="str">
        <f t="shared" si="584"/>
        <v/>
      </c>
      <c r="AY889" s="36" t="str">
        <f t="shared" si="585"/>
        <v/>
      </c>
      <c r="AZ889" s="36" t="str">
        <f t="shared" si="586"/>
        <v/>
      </c>
      <c r="BA889" s="36" t="str">
        <f t="shared" si="587"/>
        <v/>
      </c>
      <c r="BB889" s="36" t="str">
        <f t="shared" si="588"/>
        <v/>
      </c>
      <c r="BC889" s="36" t="str">
        <f t="shared" si="589"/>
        <v/>
      </c>
      <c r="BD889" s="36" t="str">
        <f t="shared" si="590"/>
        <v/>
      </c>
      <c r="BE889" s="36" t="str">
        <f t="shared" si="591"/>
        <v/>
      </c>
      <c r="BF889" s="36" t="str">
        <f t="shared" si="592"/>
        <v/>
      </c>
      <c r="BG889" s="36" t="str">
        <f t="shared" si="593"/>
        <v/>
      </c>
      <c r="BH889" s="36" t="str">
        <f t="shared" si="594"/>
        <v/>
      </c>
      <c r="BI889" s="36" t="str">
        <f t="shared" si="595"/>
        <v/>
      </c>
      <c r="BJ889" s="36" t="str">
        <f t="shared" si="596"/>
        <v/>
      </c>
      <c r="BK889" s="36" t="str">
        <f t="shared" si="597"/>
        <v/>
      </c>
      <c r="BL889" s="36" t="str">
        <f t="shared" si="598"/>
        <v/>
      </c>
      <c r="BM889" s="36" t="str">
        <f t="shared" si="599"/>
        <v/>
      </c>
      <c r="BN889" s="38" t="e">
        <f t="shared" si="558"/>
        <v>#DIV/0!</v>
      </c>
      <c r="BO889" s="38" t="e">
        <f t="shared" si="559"/>
        <v>#DIV/0!</v>
      </c>
      <c r="BP889" s="39" t="str">
        <f t="shared" si="560"/>
        <v/>
      </c>
      <c r="BQ889" s="39" t="str">
        <f t="shared" si="561"/>
        <v/>
      </c>
      <c r="BR889" s="39" t="str">
        <f t="shared" si="562"/>
        <v/>
      </c>
      <c r="BS889" s="39" t="str">
        <f t="shared" si="563"/>
        <v/>
      </c>
      <c r="BT889" s="39" t="str">
        <f t="shared" si="564"/>
        <v/>
      </c>
      <c r="BU889" s="39" t="str">
        <f t="shared" si="565"/>
        <v/>
      </c>
      <c r="BV889" s="39" t="str">
        <f t="shared" si="566"/>
        <v/>
      </c>
      <c r="BW889" s="39" t="str">
        <f t="shared" si="567"/>
        <v/>
      </c>
      <c r="BX889" s="39" t="str">
        <f t="shared" si="568"/>
        <v/>
      </c>
      <c r="BY889" s="39" t="str">
        <f t="shared" si="569"/>
        <v/>
      </c>
      <c r="BZ889" s="39" t="str">
        <f t="shared" si="570"/>
        <v/>
      </c>
      <c r="CA889" s="39" t="str">
        <f t="shared" si="571"/>
        <v/>
      </c>
      <c r="CB889" s="39" t="str">
        <f t="shared" si="572"/>
        <v/>
      </c>
      <c r="CC889" s="39" t="str">
        <f t="shared" si="573"/>
        <v/>
      </c>
      <c r="CD889" s="39" t="str">
        <f t="shared" si="574"/>
        <v/>
      </c>
      <c r="CE889" s="39" t="str">
        <f t="shared" si="575"/>
        <v/>
      </c>
      <c r="CF889" s="39" t="str">
        <f t="shared" si="576"/>
        <v/>
      </c>
      <c r="CG889" s="39" t="str">
        <f t="shared" si="577"/>
        <v/>
      </c>
      <c r="CH889" s="39" t="str">
        <f t="shared" si="578"/>
        <v/>
      </c>
      <c r="CI889" s="39" t="str">
        <f t="shared" si="579"/>
        <v/>
      </c>
    </row>
    <row r="890" spans="1:87">
      <c r="A890" s="18"/>
      <c r="B890" s="15" t="str">
        <f>'Gene Table'!E889</f>
        <v>hsa-miR-519e-5p</v>
      </c>
      <c r="C890" s="15" t="str">
        <f>'Gene Table'!B889</f>
        <v>E23</v>
      </c>
      <c r="D890" s="16" t="str">
        <f>IF(SUM('Test Sample Data'!D$3:D$98)&gt;10,IF(AND(ISNUMBER('Test Sample Data'!D889),'Test Sample Data'!D889&lt;$B$1,'Test Sample Data'!D889&gt;0),'Test Sample Data'!D889,$B$1),"")</f>
        <v/>
      </c>
      <c r="E890" s="17" t="str">
        <f>IF(SUM('Test Sample Data'!E$3:E$98)&gt;10,IF(AND(ISNUMBER('Test Sample Data'!E889),'Test Sample Data'!E889&lt;$B$1,'Test Sample Data'!E889&gt;0),'Test Sample Data'!E889,$B$1),"")</f>
        <v/>
      </c>
      <c r="F890" s="17" t="str">
        <f>IF(SUM('Test Sample Data'!F$3:F$98)&gt;10,IF(AND(ISNUMBER('Test Sample Data'!F889),'Test Sample Data'!F889&lt;$B$1,'Test Sample Data'!F889&gt;0),'Test Sample Data'!F889,$B$1),"")</f>
        <v/>
      </c>
      <c r="G890" s="17" t="str">
        <f>IF(SUM('Test Sample Data'!G$3:G$98)&gt;10,IF(AND(ISNUMBER('Test Sample Data'!G889),'Test Sample Data'!G889&lt;$B$1,'Test Sample Data'!G889&gt;0),'Test Sample Data'!G889,$B$1),"")</f>
        <v/>
      </c>
      <c r="H890" s="17" t="str">
        <f>IF(SUM('Test Sample Data'!H$3:H$98)&gt;10,IF(AND(ISNUMBER('Test Sample Data'!H889),'Test Sample Data'!H889&lt;$B$1,'Test Sample Data'!H889&gt;0),'Test Sample Data'!H889,$B$1),"")</f>
        <v/>
      </c>
      <c r="I890" s="17" t="str">
        <f>IF(SUM('Test Sample Data'!I$3:I$98)&gt;10,IF(AND(ISNUMBER('Test Sample Data'!I889),'Test Sample Data'!I889&lt;$B$1,'Test Sample Data'!I889&gt;0),'Test Sample Data'!I889,$B$1),"")</f>
        <v/>
      </c>
      <c r="J890" s="17" t="str">
        <f>IF(SUM('Test Sample Data'!J$3:J$98)&gt;10,IF(AND(ISNUMBER('Test Sample Data'!J889),'Test Sample Data'!J889&lt;$B$1,'Test Sample Data'!J889&gt;0),'Test Sample Data'!J889,$B$1),"")</f>
        <v/>
      </c>
      <c r="K890" s="17" t="str">
        <f>IF(SUM('Test Sample Data'!K$3:K$98)&gt;10,IF(AND(ISNUMBER('Test Sample Data'!K889),'Test Sample Data'!K889&lt;$B$1,'Test Sample Data'!K889&gt;0),'Test Sample Data'!K889,$B$1),"")</f>
        <v/>
      </c>
      <c r="L890" s="17" t="str">
        <f>IF(SUM('Test Sample Data'!L$3:L$98)&gt;10,IF(AND(ISNUMBER('Test Sample Data'!L889),'Test Sample Data'!L889&lt;$B$1,'Test Sample Data'!L889&gt;0),'Test Sample Data'!L889,$B$1),"")</f>
        <v/>
      </c>
      <c r="M890" s="17" t="str">
        <f>IF(SUM('Test Sample Data'!M$3:M$98)&gt;10,IF(AND(ISNUMBER('Test Sample Data'!M889),'Test Sample Data'!M889&lt;$B$1,'Test Sample Data'!M889&gt;0),'Test Sample Data'!M889,$B$1),"")</f>
        <v/>
      </c>
      <c r="N890" s="17" t="str">
        <f>'Gene Table'!E889</f>
        <v>hsa-miR-519e-5p</v>
      </c>
      <c r="O890" s="17" t="str">
        <f>'Gene Table'!B889</f>
        <v>E23</v>
      </c>
      <c r="P890" s="17" t="str">
        <f>IF(SUM('Control Sample Data'!D$3:D$98)&gt;10,IF(AND(ISNUMBER('Control Sample Data'!D889),'Control Sample Data'!D889&lt;$B$1,'Control Sample Data'!D889&gt;0),'Control Sample Data'!D889,$B$1),"")</f>
        <v/>
      </c>
      <c r="Q890" s="17" t="str">
        <f>IF(SUM('Control Sample Data'!E$3:E$98)&gt;10,IF(AND(ISNUMBER('Control Sample Data'!E889),'Control Sample Data'!E889&lt;$B$1,'Control Sample Data'!E889&gt;0),'Control Sample Data'!E889,$B$1),"")</f>
        <v/>
      </c>
      <c r="R890" s="17" t="str">
        <f>IF(SUM('Control Sample Data'!F$3:F$98)&gt;10,IF(AND(ISNUMBER('Control Sample Data'!F889),'Control Sample Data'!F889&lt;$B$1,'Control Sample Data'!F889&gt;0),'Control Sample Data'!F889,$B$1),"")</f>
        <v/>
      </c>
      <c r="S890" s="17" t="str">
        <f>IF(SUM('Control Sample Data'!G$3:G$98)&gt;10,IF(AND(ISNUMBER('Control Sample Data'!G889),'Control Sample Data'!G889&lt;$B$1,'Control Sample Data'!G889&gt;0),'Control Sample Data'!G889,$B$1),"")</f>
        <v/>
      </c>
      <c r="T890" s="17" t="str">
        <f>IF(SUM('Control Sample Data'!H$3:H$98)&gt;10,IF(AND(ISNUMBER('Control Sample Data'!H889),'Control Sample Data'!H889&lt;$B$1,'Control Sample Data'!H889&gt;0),'Control Sample Data'!H889,$B$1),"")</f>
        <v/>
      </c>
      <c r="U890" s="17" t="str">
        <f>IF(SUM('Control Sample Data'!I$3:I$98)&gt;10,IF(AND(ISNUMBER('Control Sample Data'!I889),'Control Sample Data'!I889&lt;$B$1,'Control Sample Data'!I889&gt;0),'Control Sample Data'!I889,$B$1),"")</f>
        <v/>
      </c>
      <c r="V890" s="17" t="str">
        <f>IF(SUM('Control Sample Data'!J$3:J$98)&gt;10,IF(AND(ISNUMBER('Control Sample Data'!J889),'Control Sample Data'!J889&lt;$B$1,'Control Sample Data'!J889&gt;0),'Control Sample Data'!J889,$B$1),"")</f>
        <v/>
      </c>
      <c r="W890" s="17" t="str">
        <f>IF(SUM('Control Sample Data'!K$3:K$98)&gt;10,IF(AND(ISNUMBER('Control Sample Data'!K889),'Control Sample Data'!K889&lt;$B$1,'Control Sample Data'!K889&gt;0),'Control Sample Data'!K889,$B$1),"")</f>
        <v/>
      </c>
      <c r="X890" s="17" t="str">
        <f>IF(SUM('Control Sample Data'!L$3:L$98)&gt;10,IF(AND(ISNUMBER('Control Sample Data'!L889),'Control Sample Data'!L889&lt;$B$1,'Control Sample Data'!L889&gt;0),'Control Sample Data'!L889,$B$1),"")</f>
        <v/>
      </c>
      <c r="Y890" s="17" t="str">
        <f>IF(SUM('Control Sample Data'!M$3:M$98)&gt;10,IF(AND(ISNUMBER('Control Sample Data'!M889),'Control Sample Data'!M889&lt;$B$1,'Control Sample Data'!M889&gt;0),'Control Sample Data'!M889,$B$1),"")</f>
        <v/>
      </c>
      <c r="AT890" s="36" t="str">
        <f t="shared" si="580"/>
        <v/>
      </c>
      <c r="AU890" s="36" t="str">
        <f t="shared" si="581"/>
        <v/>
      </c>
      <c r="AV890" s="36" t="str">
        <f t="shared" si="582"/>
        <v/>
      </c>
      <c r="AW890" s="36" t="str">
        <f t="shared" si="583"/>
        <v/>
      </c>
      <c r="AX890" s="36" t="str">
        <f t="shared" si="584"/>
        <v/>
      </c>
      <c r="AY890" s="36" t="str">
        <f t="shared" si="585"/>
        <v/>
      </c>
      <c r="AZ890" s="36" t="str">
        <f t="shared" si="586"/>
        <v/>
      </c>
      <c r="BA890" s="36" t="str">
        <f t="shared" si="587"/>
        <v/>
      </c>
      <c r="BB890" s="36" t="str">
        <f t="shared" si="588"/>
        <v/>
      </c>
      <c r="BC890" s="36" t="str">
        <f t="shared" si="589"/>
        <v/>
      </c>
      <c r="BD890" s="36" t="str">
        <f t="shared" si="590"/>
        <v/>
      </c>
      <c r="BE890" s="36" t="str">
        <f t="shared" si="591"/>
        <v/>
      </c>
      <c r="BF890" s="36" t="str">
        <f t="shared" si="592"/>
        <v/>
      </c>
      <c r="BG890" s="36" t="str">
        <f t="shared" si="593"/>
        <v/>
      </c>
      <c r="BH890" s="36" t="str">
        <f t="shared" si="594"/>
        <v/>
      </c>
      <c r="BI890" s="36" t="str">
        <f t="shared" si="595"/>
        <v/>
      </c>
      <c r="BJ890" s="36" t="str">
        <f t="shared" si="596"/>
        <v/>
      </c>
      <c r="BK890" s="36" t="str">
        <f t="shared" si="597"/>
        <v/>
      </c>
      <c r="BL890" s="36" t="str">
        <f t="shared" si="598"/>
        <v/>
      </c>
      <c r="BM890" s="36" t="str">
        <f t="shared" si="599"/>
        <v/>
      </c>
      <c r="BN890" s="38" t="e">
        <f t="shared" si="558"/>
        <v>#DIV/0!</v>
      </c>
      <c r="BO890" s="38" t="e">
        <f t="shared" si="559"/>
        <v>#DIV/0!</v>
      </c>
      <c r="BP890" s="39" t="str">
        <f t="shared" si="560"/>
        <v/>
      </c>
      <c r="BQ890" s="39" t="str">
        <f t="shared" si="561"/>
        <v/>
      </c>
      <c r="BR890" s="39" t="str">
        <f t="shared" si="562"/>
        <v/>
      </c>
      <c r="BS890" s="39" t="str">
        <f t="shared" si="563"/>
        <v/>
      </c>
      <c r="BT890" s="39" t="str">
        <f t="shared" si="564"/>
        <v/>
      </c>
      <c r="BU890" s="39" t="str">
        <f t="shared" si="565"/>
        <v/>
      </c>
      <c r="BV890" s="39" t="str">
        <f t="shared" si="566"/>
        <v/>
      </c>
      <c r="BW890" s="39" t="str">
        <f t="shared" si="567"/>
        <v/>
      </c>
      <c r="BX890" s="39" t="str">
        <f t="shared" si="568"/>
        <v/>
      </c>
      <c r="BY890" s="39" t="str">
        <f t="shared" si="569"/>
        <v/>
      </c>
      <c r="BZ890" s="39" t="str">
        <f t="shared" si="570"/>
        <v/>
      </c>
      <c r="CA890" s="39" t="str">
        <f t="shared" si="571"/>
        <v/>
      </c>
      <c r="CB890" s="39" t="str">
        <f t="shared" si="572"/>
        <v/>
      </c>
      <c r="CC890" s="39" t="str">
        <f t="shared" si="573"/>
        <v/>
      </c>
      <c r="CD890" s="39" t="str">
        <f t="shared" si="574"/>
        <v/>
      </c>
      <c r="CE890" s="39" t="str">
        <f t="shared" si="575"/>
        <v/>
      </c>
      <c r="CF890" s="39" t="str">
        <f t="shared" si="576"/>
        <v/>
      </c>
      <c r="CG890" s="39" t="str">
        <f t="shared" si="577"/>
        <v/>
      </c>
      <c r="CH890" s="39" t="str">
        <f t="shared" si="578"/>
        <v/>
      </c>
      <c r="CI890" s="39" t="str">
        <f t="shared" si="579"/>
        <v/>
      </c>
    </row>
    <row r="891" spans="1:87">
      <c r="A891" s="18"/>
      <c r="B891" s="15" t="str">
        <f>'Gene Table'!E890</f>
        <v>hsa-miR-4274</v>
      </c>
      <c r="C891" s="15" t="str">
        <f>'Gene Table'!B890</f>
        <v>E24</v>
      </c>
      <c r="D891" s="16" t="str">
        <f>IF(SUM('Test Sample Data'!D$3:D$98)&gt;10,IF(AND(ISNUMBER('Test Sample Data'!D890),'Test Sample Data'!D890&lt;$B$1,'Test Sample Data'!D890&gt;0),'Test Sample Data'!D890,$B$1),"")</f>
        <v/>
      </c>
      <c r="E891" s="17" t="str">
        <f>IF(SUM('Test Sample Data'!E$3:E$98)&gt;10,IF(AND(ISNUMBER('Test Sample Data'!E890),'Test Sample Data'!E890&lt;$B$1,'Test Sample Data'!E890&gt;0),'Test Sample Data'!E890,$B$1),"")</f>
        <v/>
      </c>
      <c r="F891" s="17" t="str">
        <f>IF(SUM('Test Sample Data'!F$3:F$98)&gt;10,IF(AND(ISNUMBER('Test Sample Data'!F890),'Test Sample Data'!F890&lt;$B$1,'Test Sample Data'!F890&gt;0),'Test Sample Data'!F890,$B$1),"")</f>
        <v/>
      </c>
      <c r="G891" s="17" t="str">
        <f>IF(SUM('Test Sample Data'!G$3:G$98)&gt;10,IF(AND(ISNUMBER('Test Sample Data'!G890),'Test Sample Data'!G890&lt;$B$1,'Test Sample Data'!G890&gt;0),'Test Sample Data'!G890,$B$1),"")</f>
        <v/>
      </c>
      <c r="H891" s="17" t="str">
        <f>IF(SUM('Test Sample Data'!H$3:H$98)&gt;10,IF(AND(ISNUMBER('Test Sample Data'!H890),'Test Sample Data'!H890&lt;$B$1,'Test Sample Data'!H890&gt;0),'Test Sample Data'!H890,$B$1),"")</f>
        <v/>
      </c>
      <c r="I891" s="17" t="str">
        <f>IF(SUM('Test Sample Data'!I$3:I$98)&gt;10,IF(AND(ISNUMBER('Test Sample Data'!I890),'Test Sample Data'!I890&lt;$B$1,'Test Sample Data'!I890&gt;0),'Test Sample Data'!I890,$B$1),"")</f>
        <v/>
      </c>
      <c r="J891" s="17" t="str">
        <f>IF(SUM('Test Sample Data'!J$3:J$98)&gt;10,IF(AND(ISNUMBER('Test Sample Data'!J890),'Test Sample Data'!J890&lt;$B$1,'Test Sample Data'!J890&gt;0),'Test Sample Data'!J890,$B$1),"")</f>
        <v/>
      </c>
      <c r="K891" s="17" t="str">
        <f>IF(SUM('Test Sample Data'!K$3:K$98)&gt;10,IF(AND(ISNUMBER('Test Sample Data'!K890),'Test Sample Data'!K890&lt;$B$1,'Test Sample Data'!K890&gt;0),'Test Sample Data'!K890,$B$1),"")</f>
        <v/>
      </c>
      <c r="L891" s="17" t="str">
        <f>IF(SUM('Test Sample Data'!L$3:L$98)&gt;10,IF(AND(ISNUMBER('Test Sample Data'!L890),'Test Sample Data'!L890&lt;$B$1,'Test Sample Data'!L890&gt;0),'Test Sample Data'!L890,$B$1),"")</f>
        <v/>
      </c>
      <c r="M891" s="17" t="str">
        <f>IF(SUM('Test Sample Data'!M$3:M$98)&gt;10,IF(AND(ISNUMBER('Test Sample Data'!M890),'Test Sample Data'!M890&lt;$B$1,'Test Sample Data'!M890&gt;0),'Test Sample Data'!M890,$B$1),"")</f>
        <v/>
      </c>
      <c r="N891" s="17" t="str">
        <f>'Gene Table'!E890</f>
        <v>hsa-miR-4274</v>
      </c>
      <c r="O891" s="17" t="str">
        <f>'Gene Table'!B890</f>
        <v>E24</v>
      </c>
      <c r="P891" s="17" t="str">
        <f>IF(SUM('Control Sample Data'!D$3:D$98)&gt;10,IF(AND(ISNUMBER('Control Sample Data'!D890),'Control Sample Data'!D890&lt;$B$1,'Control Sample Data'!D890&gt;0),'Control Sample Data'!D890,$B$1),"")</f>
        <v/>
      </c>
      <c r="Q891" s="17" t="str">
        <f>IF(SUM('Control Sample Data'!E$3:E$98)&gt;10,IF(AND(ISNUMBER('Control Sample Data'!E890),'Control Sample Data'!E890&lt;$B$1,'Control Sample Data'!E890&gt;0),'Control Sample Data'!E890,$B$1),"")</f>
        <v/>
      </c>
      <c r="R891" s="17" t="str">
        <f>IF(SUM('Control Sample Data'!F$3:F$98)&gt;10,IF(AND(ISNUMBER('Control Sample Data'!F890),'Control Sample Data'!F890&lt;$B$1,'Control Sample Data'!F890&gt;0),'Control Sample Data'!F890,$B$1),"")</f>
        <v/>
      </c>
      <c r="S891" s="17" t="str">
        <f>IF(SUM('Control Sample Data'!G$3:G$98)&gt;10,IF(AND(ISNUMBER('Control Sample Data'!G890),'Control Sample Data'!G890&lt;$B$1,'Control Sample Data'!G890&gt;0),'Control Sample Data'!G890,$B$1),"")</f>
        <v/>
      </c>
      <c r="T891" s="17" t="str">
        <f>IF(SUM('Control Sample Data'!H$3:H$98)&gt;10,IF(AND(ISNUMBER('Control Sample Data'!H890),'Control Sample Data'!H890&lt;$B$1,'Control Sample Data'!H890&gt;0),'Control Sample Data'!H890,$B$1),"")</f>
        <v/>
      </c>
      <c r="U891" s="17" t="str">
        <f>IF(SUM('Control Sample Data'!I$3:I$98)&gt;10,IF(AND(ISNUMBER('Control Sample Data'!I890),'Control Sample Data'!I890&lt;$B$1,'Control Sample Data'!I890&gt;0),'Control Sample Data'!I890,$B$1),"")</f>
        <v/>
      </c>
      <c r="V891" s="17" t="str">
        <f>IF(SUM('Control Sample Data'!J$3:J$98)&gt;10,IF(AND(ISNUMBER('Control Sample Data'!J890),'Control Sample Data'!J890&lt;$B$1,'Control Sample Data'!J890&gt;0),'Control Sample Data'!J890,$B$1),"")</f>
        <v/>
      </c>
      <c r="W891" s="17" t="str">
        <f>IF(SUM('Control Sample Data'!K$3:K$98)&gt;10,IF(AND(ISNUMBER('Control Sample Data'!K890),'Control Sample Data'!K890&lt;$B$1,'Control Sample Data'!K890&gt;0),'Control Sample Data'!K890,$B$1),"")</f>
        <v/>
      </c>
      <c r="X891" s="17" t="str">
        <f>IF(SUM('Control Sample Data'!L$3:L$98)&gt;10,IF(AND(ISNUMBER('Control Sample Data'!L890),'Control Sample Data'!L890&lt;$B$1,'Control Sample Data'!L890&gt;0),'Control Sample Data'!L890,$B$1),"")</f>
        <v/>
      </c>
      <c r="Y891" s="17" t="str">
        <f>IF(SUM('Control Sample Data'!M$3:M$98)&gt;10,IF(AND(ISNUMBER('Control Sample Data'!M890),'Control Sample Data'!M890&lt;$B$1,'Control Sample Data'!M890&gt;0),'Control Sample Data'!M890,$B$1),"")</f>
        <v/>
      </c>
      <c r="AT891" s="36" t="str">
        <f t="shared" si="580"/>
        <v/>
      </c>
      <c r="AU891" s="36" t="str">
        <f t="shared" si="581"/>
        <v/>
      </c>
      <c r="AV891" s="36" t="str">
        <f t="shared" si="582"/>
        <v/>
      </c>
      <c r="AW891" s="36" t="str">
        <f t="shared" si="583"/>
        <v/>
      </c>
      <c r="AX891" s="36" t="str">
        <f t="shared" si="584"/>
        <v/>
      </c>
      <c r="AY891" s="36" t="str">
        <f t="shared" si="585"/>
        <v/>
      </c>
      <c r="AZ891" s="36" t="str">
        <f t="shared" si="586"/>
        <v/>
      </c>
      <c r="BA891" s="36" t="str">
        <f t="shared" si="587"/>
        <v/>
      </c>
      <c r="BB891" s="36" t="str">
        <f t="shared" si="588"/>
        <v/>
      </c>
      <c r="BC891" s="36" t="str">
        <f t="shared" si="589"/>
        <v/>
      </c>
      <c r="BD891" s="36" t="str">
        <f t="shared" si="590"/>
        <v/>
      </c>
      <c r="BE891" s="36" t="str">
        <f t="shared" si="591"/>
        <v/>
      </c>
      <c r="BF891" s="36" t="str">
        <f t="shared" si="592"/>
        <v/>
      </c>
      <c r="BG891" s="36" t="str">
        <f t="shared" si="593"/>
        <v/>
      </c>
      <c r="BH891" s="36" t="str">
        <f t="shared" si="594"/>
        <v/>
      </c>
      <c r="BI891" s="36" t="str">
        <f t="shared" si="595"/>
        <v/>
      </c>
      <c r="BJ891" s="36" t="str">
        <f t="shared" si="596"/>
        <v/>
      </c>
      <c r="BK891" s="36" t="str">
        <f t="shared" si="597"/>
        <v/>
      </c>
      <c r="BL891" s="36" t="str">
        <f t="shared" si="598"/>
        <v/>
      </c>
      <c r="BM891" s="36" t="str">
        <f t="shared" si="599"/>
        <v/>
      </c>
      <c r="BN891" s="38" t="e">
        <f t="shared" si="558"/>
        <v>#DIV/0!</v>
      </c>
      <c r="BO891" s="38" t="e">
        <f t="shared" si="559"/>
        <v>#DIV/0!</v>
      </c>
      <c r="BP891" s="39" t="str">
        <f t="shared" si="560"/>
        <v/>
      </c>
      <c r="BQ891" s="39" t="str">
        <f t="shared" si="561"/>
        <v/>
      </c>
      <c r="BR891" s="39" t="str">
        <f t="shared" si="562"/>
        <v/>
      </c>
      <c r="BS891" s="39" t="str">
        <f t="shared" si="563"/>
        <v/>
      </c>
      <c r="BT891" s="39" t="str">
        <f t="shared" si="564"/>
        <v/>
      </c>
      <c r="BU891" s="39" t="str">
        <f t="shared" si="565"/>
        <v/>
      </c>
      <c r="BV891" s="39" t="str">
        <f t="shared" si="566"/>
        <v/>
      </c>
      <c r="BW891" s="39" t="str">
        <f t="shared" si="567"/>
        <v/>
      </c>
      <c r="BX891" s="39" t="str">
        <f t="shared" si="568"/>
        <v/>
      </c>
      <c r="BY891" s="39" t="str">
        <f t="shared" si="569"/>
        <v/>
      </c>
      <c r="BZ891" s="39" t="str">
        <f t="shared" si="570"/>
        <v/>
      </c>
      <c r="CA891" s="39" t="str">
        <f t="shared" si="571"/>
        <v/>
      </c>
      <c r="CB891" s="39" t="str">
        <f t="shared" si="572"/>
        <v/>
      </c>
      <c r="CC891" s="39" t="str">
        <f t="shared" si="573"/>
        <v/>
      </c>
      <c r="CD891" s="39" t="str">
        <f t="shared" si="574"/>
        <v/>
      </c>
      <c r="CE891" s="39" t="str">
        <f t="shared" si="575"/>
        <v/>
      </c>
      <c r="CF891" s="39" t="str">
        <f t="shared" si="576"/>
        <v/>
      </c>
      <c r="CG891" s="39" t="str">
        <f t="shared" si="577"/>
        <v/>
      </c>
      <c r="CH891" s="39" t="str">
        <f t="shared" si="578"/>
        <v/>
      </c>
      <c r="CI891" s="39" t="str">
        <f t="shared" si="579"/>
        <v/>
      </c>
    </row>
    <row r="892" spans="1:87">
      <c r="A892" s="18"/>
      <c r="B892" s="15" t="str">
        <f>'Gene Table'!E891</f>
        <v>hsa-miR-3157-5p</v>
      </c>
      <c r="C892" s="15" t="str">
        <f>'Gene Table'!B891</f>
        <v>F01</v>
      </c>
      <c r="D892" s="16" t="str">
        <f>IF(SUM('Test Sample Data'!D$3:D$98)&gt;10,IF(AND(ISNUMBER('Test Sample Data'!D891),'Test Sample Data'!D891&lt;$B$1,'Test Sample Data'!D891&gt;0),'Test Sample Data'!D891,$B$1),"")</f>
        <v/>
      </c>
      <c r="E892" s="17" t="str">
        <f>IF(SUM('Test Sample Data'!E$3:E$98)&gt;10,IF(AND(ISNUMBER('Test Sample Data'!E891),'Test Sample Data'!E891&lt;$B$1,'Test Sample Data'!E891&gt;0),'Test Sample Data'!E891,$B$1),"")</f>
        <v/>
      </c>
      <c r="F892" s="17" t="str">
        <f>IF(SUM('Test Sample Data'!F$3:F$98)&gt;10,IF(AND(ISNUMBER('Test Sample Data'!F891),'Test Sample Data'!F891&lt;$B$1,'Test Sample Data'!F891&gt;0),'Test Sample Data'!F891,$B$1),"")</f>
        <v/>
      </c>
      <c r="G892" s="17" t="str">
        <f>IF(SUM('Test Sample Data'!G$3:G$98)&gt;10,IF(AND(ISNUMBER('Test Sample Data'!G891),'Test Sample Data'!G891&lt;$B$1,'Test Sample Data'!G891&gt;0),'Test Sample Data'!G891,$B$1),"")</f>
        <v/>
      </c>
      <c r="H892" s="17" t="str">
        <f>IF(SUM('Test Sample Data'!H$3:H$98)&gt;10,IF(AND(ISNUMBER('Test Sample Data'!H891),'Test Sample Data'!H891&lt;$B$1,'Test Sample Data'!H891&gt;0),'Test Sample Data'!H891,$B$1),"")</f>
        <v/>
      </c>
      <c r="I892" s="17" t="str">
        <f>IF(SUM('Test Sample Data'!I$3:I$98)&gt;10,IF(AND(ISNUMBER('Test Sample Data'!I891),'Test Sample Data'!I891&lt;$B$1,'Test Sample Data'!I891&gt;0),'Test Sample Data'!I891,$B$1),"")</f>
        <v/>
      </c>
      <c r="J892" s="17" t="str">
        <f>IF(SUM('Test Sample Data'!J$3:J$98)&gt;10,IF(AND(ISNUMBER('Test Sample Data'!J891),'Test Sample Data'!J891&lt;$B$1,'Test Sample Data'!J891&gt;0),'Test Sample Data'!J891,$B$1),"")</f>
        <v/>
      </c>
      <c r="K892" s="17" t="str">
        <f>IF(SUM('Test Sample Data'!K$3:K$98)&gt;10,IF(AND(ISNUMBER('Test Sample Data'!K891),'Test Sample Data'!K891&lt;$B$1,'Test Sample Data'!K891&gt;0),'Test Sample Data'!K891,$B$1),"")</f>
        <v/>
      </c>
      <c r="L892" s="17" t="str">
        <f>IF(SUM('Test Sample Data'!L$3:L$98)&gt;10,IF(AND(ISNUMBER('Test Sample Data'!L891),'Test Sample Data'!L891&lt;$B$1,'Test Sample Data'!L891&gt;0),'Test Sample Data'!L891,$B$1),"")</f>
        <v/>
      </c>
      <c r="M892" s="17" t="str">
        <f>IF(SUM('Test Sample Data'!M$3:M$98)&gt;10,IF(AND(ISNUMBER('Test Sample Data'!M891),'Test Sample Data'!M891&lt;$B$1,'Test Sample Data'!M891&gt;0),'Test Sample Data'!M891,$B$1),"")</f>
        <v/>
      </c>
      <c r="N892" s="17" t="str">
        <f>'Gene Table'!E891</f>
        <v>hsa-miR-3157-5p</v>
      </c>
      <c r="O892" s="17" t="str">
        <f>'Gene Table'!B891</f>
        <v>F01</v>
      </c>
      <c r="P892" s="17" t="str">
        <f>IF(SUM('Control Sample Data'!D$3:D$98)&gt;10,IF(AND(ISNUMBER('Control Sample Data'!D891),'Control Sample Data'!D891&lt;$B$1,'Control Sample Data'!D891&gt;0),'Control Sample Data'!D891,$B$1),"")</f>
        <v/>
      </c>
      <c r="Q892" s="17" t="str">
        <f>IF(SUM('Control Sample Data'!E$3:E$98)&gt;10,IF(AND(ISNUMBER('Control Sample Data'!E891),'Control Sample Data'!E891&lt;$B$1,'Control Sample Data'!E891&gt;0),'Control Sample Data'!E891,$B$1),"")</f>
        <v/>
      </c>
      <c r="R892" s="17" t="str">
        <f>IF(SUM('Control Sample Data'!F$3:F$98)&gt;10,IF(AND(ISNUMBER('Control Sample Data'!F891),'Control Sample Data'!F891&lt;$B$1,'Control Sample Data'!F891&gt;0),'Control Sample Data'!F891,$B$1),"")</f>
        <v/>
      </c>
      <c r="S892" s="17" t="str">
        <f>IF(SUM('Control Sample Data'!G$3:G$98)&gt;10,IF(AND(ISNUMBER('Control Sample Data'!G891),'Control Sample Data'!G891&lt;$B$1,'Control Sample Data'!G891&gt;0),'Control Sample Data'!G891,$B$1),"")</f>
        <v/>
      </c>
      <c r="T892" s="17" t="str">
        <f>IF(SUM('Control Sample Data'!H$3:H$98)&gt;10,IF(AND(ISNUMBER('Control Sample Data'!H891),'Control Sample Data'!H891&lt;$B$1,'Control Sample Data'!H891&gt;0),'Control Sample Data'!H891,$B$1),"")</f>
        <v/>
      </c>
      <c r="U892" s="17" t="str">
        <f>IF(SUM('Control Sample Data'!I$3:I$98)&gt;10,IF(AND(ISNUMBER('Control Sample Data'!I891),'Control Sample Data'!I891&lt;$B$1,'Control Sample Data'!I891&gt;0),'Control Sample Data'!I891,$B$1),"")</f>
        <v/>
      </c>
      <c r="V892" s="17" t="str">
        <f>IF(SUM('Control Sample Data'!J$3:J$98)&gt;10,IF(AND(ISNUMBER('Control Sample Data'!J891),'Control Sample Data'!J891&lt;$B$1,'Control Sample Data'!J891&gt;0),'Control Sample Data'!J891,$B$1),"")</f>
        <v/>
      </c>
      <c r="W892" s="17" t="str">
        <f>IF(SUM('Control Sample Data'!K$3:K$98)&gt;10,IF(AND(ISNUMBER('Control Sample Data'!K891),'Control Sample Data'!K891&lt;$B$1,'Control Sample Data'!K891&gt;0),'Control Sample Data'!K891,$B$1),"")</f>
        <v/>
      </c>
      <c r="X892" s="17" t="str">
        <f>IF(SUM('Control Sample Data'!L$3:L$98)&gt;10,IF(AND(ISNUMBER('Control Sample Data'!L891),'Control Sample Data'!L891&lt;$B$1,'Control Sample Data'!L891&gt;0),'Control Sample Data'!L891,$B$1),"")</f>
        <v/>
      </c>
      <c r="Y892" s="17" t="str">
        <f>IF(SUM('Control Sample Data'!M$3:M$98)&gt;10,IF(AND(ISNUMBER('Control Sample Data'!M891),'Control Sample Data'!M891&lt;$B$1,'Control Sample Data'!M891&gt;0),'Control Sample Data'!M891,$B$1),"")</f>
        <v/>
      </c>
      <c r="AT892" s="36" t="str">
        <f t="shared" si="580"/>
        <v/>
      </c>
      <c r="AU892" s="36" t="str">
        <f t="shared" si="581"/>
        <v/>
      </c>
      <c r="AV892" s="36" t="str">
        <f t="shared" si="582"/>
        <v/>
      </c>
      <c r="AW892" s="36" t="str">
        <f t="shared" si="583"/>
        <v/>
      </c>
      <c r="AX892" s="36" t="str">
        <f t="shared" si="584"/>
        <v/>
      </c>
      <c r="AY892" s="36" t="str">
        <f t="shared" si="585"/>
        <v/>
      </c>
      <c r="AZ892" s="36" t="str">
        <f t="shared" si="586"/>
        <v/>
      </c>
      <c r="BA892" s="36" t="str">
        <f t="shared" si="587"/>
        <v/>
      </c>
      <c r="BB892" s="36" t="str">
        <f t="shared" si="588"/>
        <v/>
      </c>
      <c r="BC892" s="36" t="str">
        <f t="shared" si="589"/>
        <v/>
      </c>
      <c r="BD892" s="36" t="str">
        <f t="shared" si="590"/>
        <v/>
      </c>
      <c r="BE892" s="36" t="str">
        <f t="shared" si="591"/>
        <v/>
      </c>
      <c r="BF892" s="36" t="str">
        <f t="shared" si="592"/>
        <v/>
      </c>
      <c r="BG892" s="36" t="str">
        <f t="shared" si="593"/>
        <v/>
      </c>
      <c r="BH892" s="36" t="str">
        <f t="shared" si="594"/>
        <v/>
      </c>
      <c r="BI892" s="36" t="str">
        <f t="shared" si="595"/>
        <v/>
      </c>
      <c r="BJ892" s="36" t="str">
        <f t="shared" si="596"/>
        <v/>
      </c>
      <c r="BK892" s="36" t="str">
        <f t="shared" si="597"/>
        <v/>
      </c>
      <c r="BL892" s="36" t="str">
        <f t="shared" si="598"/>
        <v/>
      </c>
      <c r="BM892" s="36" t="str">
        <f t="shared" si="599"/>
        <v/>
      </c>
      <c r="BN892" s="38" t="e">
        <f t="shared" si="558"/>
        <v>#DIV/0!</v>
      </c>
      <c r="BO892" s="38" t="e">
        <f t="shared" si="559"/>
        <v>#DIV/0!</v>
      </c>
      <c r="BP892" s="39" t="str">
        <f t="shared" si="560"/>
        <v/>
      </c>
      <c r="BQ892" s="39" t="str">
        <f t="shared" si="561"/>
        <v/>
      </c>
      <c r="BR892" s="39" t="str">
        <f t="shared" si="562"/>
        <v/>
      </c>
      <c r="BS892" s="39" t="str">
        <f t="shared" si="563"/>
        <v/>
      </c>
      <c r="BT892" s="39" t="str">
        <f t="shared" si="564"/>
        <v/>
      </c>
      <c r="BU892" s="39" t="str">
        <f t="shared" si="565"/>
        <v/>
      </c>
      <c r="BV892" s="39" t="str">
        <f t="shared" si="566"/>
        <v/>
      </c>
      <c r="BW892" s="39" t="str">
        <f t="shared" si="567"/>
        <v/>
      </c>
      <c r="BX892" s="39" t="str">
        <f t="shared" si="568"/>
        <v/>
      </c>
      <c r="BY892" s="39" t="str">
        <f t="shared" si="569"/>
        <v/>
      </c>
      <c r="BZ892" s="39" t="str">
        <f t="shared" si="570"/>
        <v/>
      </c>
      <c r="CA892" s="39" t="str">
        <f t="shared" si="571"/>
        <v/>
      </c>
      <c r="CB892" s="39" t="str">
        <f t="shared" si="572"/>
        <v/>
      </c>
      <c r="CC892" s="39" t="str">
        <f t="shared" si="573"/>
        <v/>
      </c>
      <c r="CD892" s="39" t="str">
        <f t="shared" si="574"/>
        <v/>
      </c>
      <c r="CE892" s="39" t="str">
        <f t="shared" si="575"/>
        <v/>
      </c>
      <c r="CF892" s="39" t="str">
        <f t="shared" si="576"/>
        <v/>
      </c>
      <c r="CG892" s="39" t="str">
        <f t="shared" si="577"/>
        <v/>
      </c>
      <c r="CH892" s="39" t="str">
        <f t="shared" si="578"/>
        <v/>
      </c>
      <c r="CI892" s="39" t="str">
        <f t="shared" si="579"/>
        <v/>
      </c>
    </row>
    <row r="893" spans="1:87">
      <c r="A893" s="18"/>
      <c r="B893" s="15" t="str">
        <f>'Gene Table'!E892</f>
        <v>hsa-miR-23c</v>
      </c>
      <c r="C893" s="15" t="str">
        <f>'Gene Table'!B892</f>
        <v>F02</v>
      </c>
      <c r="D893" s="16" t="str">
        <f>IF(SUM('Test Sample Data'!D$3:D$98)&gt;10,IF(AND(ISNUMBER('Test Sample Data'!D892),'Test Sample Data'!D892&lt;$B$1,'Test Sample Data'!D892&gt;0),'Test Sample Data'!D892,$B$1),"")</f>
        <v/>
      </c>
      <c r="E893" s="17" t="str">
        <f>IF(SUM('Test Sample Data'!E$3:E$98)&gt;10,IF(AND(ISNUMBER('Test Sample Data'!E892),'Test Sample Data'!E892&lt;$B$1,'Test Sample Data'!E892&gt;0),'Test Sample Data'!E892,$B$1),"")</f>
        <v/>
      </c>
      <c r="F893" s="17" t="str">
        <f>IF(SUM('Test Sample Data'!F$3:F$98)&gt;10,IF(AND(ISNUMBER('Test Sample Data'!F892),'Test Sample Data'!F892&lt;$B$1,'Test Sample Data'!F892&gt;0),'Test Sample Data'!F892,$B$1),"")</f>
        <v/>
      </c>
      <c r="G893" s="17" t="str">
        <f>IF(SUM('Test Sample Data'!G$3:G$98)&gt;10,IF(AND(ISNUMBER('Test Sample Data'!G892),'Test Sample Data'!G892&lt;$B$1,'Test Sample Data'!G892&gt;0),'Test Sample Data'!G892,$B$1),"")</f>
        <v/>
      </c>
      <c r="H893" s="17" t="str">
        <f>IF(SUM('Test Sample Data'!H$3:H$98)&gt;10,IF(AND(ISNUMBER('Test Sample Data'!H892),'Test Sample Data'!H892&lt;$B$1,'Test Sample Data'!H892&gt;0),'Test Sample Data'!H892,$B$1),"")</f>
        <v/>
      </c>
      <c r="I893" s="17" t="str">
        <f>IF(SUM('Test Sample Data'!I$3:I$98)&gt;10,IF(AND(ISNUMBER('Test Sample Data'!I892),'Test Sample Data'!I892&lt;$B$1,'Test Sample Data'!I892&gt;0),'Test Sample Data'!I892,$B$1),"")</f>
        <v/>
      </c>
      <c r="J893" s="17" t="str">
        <f>IF(SUM('Test Sample Data'!J$3:J$98)&gt;10,IF(AND(ISNUMBER('Test Sample Data'!J892),'Test Sample Data'!J892&lt;$B$1,'Test Sample Data'!J892&gt;0),'Test Sample Data'!J892,$B$1),"")</f>
        <v/>
      </c>
      <c r="K893" s="17" t="str">
        <f>IF(SUM('Test Sample Data'!K$3:K$98)&gt;10,IF(AND(ISNUMBER('Test Sample Data'!K892),'Test Sample Data'!K892&lt;$B$1,'Test Sample Data'!K892&gt;0),'Test Sample Data'!K892,$B$1),"")</f>
        <v/>
      </c>
      <c r="L893" s="17" t="str">
        <f>IF(SUM('Test Sample Data'!L$3:L$98)&gt;10,IF(AND(ISNUMBER('Test Sample Data'!L892),'Test Sample Data'!L892&lt;$B$1,'Test Sample Data'!L892&gt;0),'Test Sample Data'!L892,$B$1),"")</f>
        <v/>
      </c>
      <c r="M893" s="17" t="str">
        <f>IF(SUM('Test Sample Data'!M$3:M$98)&gt;10,IF(AND(ISNUMBER('Test Sample Data'!M892),'Test Sample Data'!M892&lt;$B$1,'Test Sample Data'!M892&gt;0),'Test Sample Data'!M892,$B$1),"")</f>
        <v/>
      </c>
      <c r="N893" s="17" t="str">
        <f>'Gene Table'!E892</f>
        <v>hsa-miR-23c</v>
      </c>
      <c r="O893" s="17" t="str">
        <f>'Gene Table'!B892</f>
        <v>F02</v>
      </c>
      <c r="P893" s="17" t="str">
        <f>IF(SUM('Control Sample Data'!D$3:D$98)&gt;10,IF(AND(ISNUMBER('Control Sample Data'!D892),'Control Sample Data'!D892&lt;$B$1,'Control Sample Data'!D892&gt;0),'Control Sample Data'!D892,$B$1),"")</f>
        <v/>
      </c>
      <c r="Q893" s="17" t="str">
        <f>IF(SUM('Control Sample Data'!E$3:E$98)&gt;10,IF(AND(ISNUMBER('Control Sample Data'!E892),'Control Sample Data'!E892&lt;$B$1,'Control Sample Data'!E892&gt;0),'Control Sample Data'!E892,$B$1),"")</f>
        <v/>
      </c>
      <c r="R893" s="17" t="str">
        <f>IF(SUM('Control Sample Data'!F$3:F$98)&gt;10,IF(AND(ISNUMBER('Control Sample Data'!F892),'Control Sample Data'!F892&lt;$B$1,'Control Sample Data'!F892&gt;0),'Control Sample Data'!F892,$B$1),"")</f>
        <v/>
      </c>
      <c r="S893" s="17" t="str">
        <f>IF(SUM('Control Sample Data'!G$3:G$98)&gt;10,IF(AND(ISNUMBER('Control Sample Data'!G892),'Control Sample Data'!G892&lt;$B$1,'Control Sample Data'!G892&gt;0),'Control Sample Data'!G892,$B$1),"")</f>
        <v/>
      </c>
      <c r="T893" s="17" t="str">
        <f>IF(SUM('Control Sample Data'!H$3:H$98)&gt;10,IF(AND(ISNUMBER('Control Sample Data'!H892),'Control Sample Data'!H892&lt;$B$1,'Control Sample Data'!H892&gt;0),'Control Sample Data'!H892,$B$1),"")</f>
        <v/>
      </c>
      <c r="U893" s="17" t="str">
        <f>IF(SUM('Control Sample Data'!I$3:I$98)&gt;10,IF(AND(ISNUMBER('Control Sample Data'!I892),'Control Sample Data'!I892&lt;$B$1,'Control Sample Data'!I892&gt;0),'Control Sample Data'!I892,$B$1),"")</f>
        <v/>
      </c>
      <c r="V893" s="17" t="str">
        <f>IF(SUM('Control Sample Data'!J$3:J$98)&gt;10,IF(AND(ISNUMBER('Control Sample Data'!J892),'Control Sample Data'!J892&lt;$B$1,'Control Sample Data'!J892&gt;0),'Control Sample Data'!J892,$B$1),"")</f>
        <v/>
      </c>
      <c r="W893" s="17" t="str">
        <f>IF(SUM('Control Sample Data'!K$3:K$98)&gt;10,IF(AND(ISNUMBER('Control Sample Data'!K892),'Control Sample Data'!K892&lt;$B$1,'Control Sample Data'!K892&gt;0),'Control Sample Data'!K892,$B$1),"")</f>
        <v/>
      </c>
      <c r="X893" s="17" t="str">
        <f>IF(SUM('Control Sample Data'!L$3:L$98)&gt;10,IF(AND(ISNUMBER('Control Sample Data'!L892),'Control Sample Data'!L892&lt;$B$1,'Control Sample Data'!L892&gt;0),'Control Sample Data'!L892,$B$1),"")</f>
        <v/>
      </c>
      <c r="Y893" s="17" t="str">
        <f>IF(SUM('Control Sample Data'!M$3:M$98)&gt;10,IF(AND(ISNUMBER('Control Sample Data'!M892),'Control Sample Data'!M892&lt;$B$1,'Control Sample Data'!M892&gt;0),'Control Sample Data'!M892,$B$1),"")</f>
        <v/>
      </c>
      <c r="AT893" s="36" t="str">
        <f t="shared" si="580"/>
        <v/>
      </c>
      <c r="AU893" s="36" t="str">
        <f t="shared" si="581"/>
        <v/>
      </c>
      <c r="AV893" s="36" t="str">
        <f t="shared" si="582"/>
        <v/>
      </c>
      <c r="AW893" s="36" t="str">
        <f t="shared" si="583"/>
        <v/>
      </c>
      <c r="AX893" s="36" t="str">
        <f t="shared" si="584"/>
        <v/>
      </c>
      <c r="AY893" s="36" t="str">
        <f t="shared" si="585"/>
        <v/>
      </c>
      <c r="AZ893" s="36" t="str">
        <f t="shared" si="586"/>
        <v/>
      </c>
      <c r="BA893" s="36" t="str">
        <f t="shared" si="587"/>
        <v/>
      </c>
      <c r="BB893" s="36" t="str">
        <f t="shared" si="588"/>
        <v/>
      </c>
      <c r="BC893" s="36" t="str">
        <f t="shared" si="589"/>
        <v/>
      </c>
      <c r="BD893" s="36" t="str">
        <f t="shared" si="590"/>
        <v/>
      </c>
      <c r="BE893" s="36" t="str">
        <f t="shared" si="591"/>
        <v/>
      </c>
      <c r="BF893" s="36" t="str">
        <f t="shared" si="592"/>
        <v/>
      </c>
      <c r="BG893" s="36" t="str">
        <f t="shared" si="593"/>
        <v/>
      </c>
      <c r="BH893" s="36" t="str">
        <f t="shared" si="594"/>
        <v/>
      </c>
      <c r="BI893" s="36" t="str">
        <f t="shared" si="595"/>
        <v/>
      </c>
      <c r="BJ893" s="36" t="str">
        <f t="shared" si="596"/>
        <v/>
      </c>
      <c r="BK893" s="36" t="str">
        <f t="shared" si="597"/>
        <v/>
      </c>
      <c r="BL893" s="36" t="str">
        <f t="shared" si="598"/>
        <v/>
      </c>
      <c r="BM893" s="36" t="str">
        <f t="shared" si="599"/>
        <v/>
      </c>
      <c r="BN893" s="38" t="e">
        <f t="shared" si="558"/>
        <v>#DIV/0!</v>
      </c>
      <c r="BO893" s="38" t="e">
        <f t="shared" si="559"/>
        <v>#DIV/0!</v>
      </c>
      <c r="BP893" s="39" t="str">
        <f t="shared" si="560"/>
        <v/>
      </c>
      <c r="BQ893" s="39" t="str">
        <f t="shared" si="561"/>
        <v/>
      </c>
      <c r="BR893" s="39" t="str">
        <f t="shared" si="562"/>
        <v/>
      </c>
      <c r="BS893" s="39" t="str">
        <f t="shared" si="563"/>
        <v/>
      </c>
      <c r="BT893" s="39" t="str">
        <f t="shared" si="564"/>
        <v/>
      </c>
      <c r="BU893" s="39" t="str">
        <f t="shared" si="565"/>
        <v/>
      </c>
      <c r="BV893" s="39" t="str">
        <f t="shared" si="566"/>
        <v/>
      </c>
      <c r="BW893" s="39" t="str">
        <f t="shared" si="567"/>
        <v/>
      </c>
      <c r="BX893" s="39" t="str">
        <f t="shared" si="568"/>
        <v/>
      </c>
      <c r="BY893" s="39" t="str">
        <f t="shared" si="569"/>
        <v/>
      </c>
      <c r="BZ893" s="39" t="str">
        <f t="shared" si="570"/>
        <v/>
      </c>
      <c r="CA893" s="39" t="str">
        <f t="shared" si="571"/>
        <v/>
      </c>
      <c r="CB893" s="39" t="str">
        <f t="shared" si="572"/>
        <v/>
      </c>
      <c r="CC893" s="39" t="str">
        <f t="shared" si="573"/>
        <v/>
      </c>
      <c r="CD893" s="39" t="str">
        <f t="shared" si="574"/>
        <v/>
      </c>
      <c r="CE893" s="39" t="str">
        <f t="shared" si="575"/>
        <v/>
      </c>
      <c r="CF893" s="39" t="str">
        <f t="shared" si="576"/>
        <v/>
      </c>
      <c r="CG893" s="39" t="str">
        <f t="shared" si="577"/>
        <v/>
      </c>
      <c r="CH893" s="39" t="str">
        <f t="shared" si="578"/>
        <v/>
      </c>
      <c r="CI893" s="39" t="str">
        <f t="shared" si="579"/>
        <v/>
      </c>
    </row>
    <row r="894" spans="1:87">
      <c r="A894" s="18"/>
      <c r="B894" s="15" t="str">
        <f>'Gene Table'!E893</f>
        <v>hsa-miR-3159</v>
      </c>
      <c r="C894" s="15" t="str">
        <f>'Gene Table'!B893</f>
        <v>F03</v>
      </c>
      <c r="D894" s="16" t="str">
        <f>IF(SUM('Test Sample Data'!D$3:D$98)&gt;10,IF(AND(ISNUMBER('Test Sample Data'!D893),'Test Sample Data'!D893&lt;$B$1,'Test Sample Data'!D893&gt;0),'Test Sample Data'!D893,$B$1),"")</f>
        <v/>
      </c>
      <c r="E894" s="17" t="str">
        <f>IF(SUM('Test Sample Data'!E$3:E$98)&gt;10,IF(AND(ISNUMBER('Test Sample Data'!E893),'Test Sample Data'!E893&lt;$B$1,'Test Sample Data'!E893&gt;0),'Test Sample Data'!E893,$B$1),"")</f>
        <v/>
      </c>
      <c r="F894" s="17" t="str">
        <f>IF(SUM('Test Sample Data'!F$3:F$98)&gt;10,IF(AND(ISNUMBER('Test Sample Data'!F893),'Test Sample Data'!F893&lt;$B$1,'Test Sample Data'!F893&gt;0),'Test Sample Data'!F893,$B$1),"")</f>
        <v/>
      </c>
      <c r="G894" s="17" t="str">
        <f>IF(SUM('Test Sample Data'!G$3:G$98)&gt;10,IF(AND(ISNUMBER('Test Sample Data'!G893),'Test Sample Data'!G893&lt;$B$1,'Test Sample Data'!G893&gt;0),'Test Sample Data'!G893,$B$1),"")</f>
        <v/>
      </c>
      <c r="H894" s="17" t="str">
        <f>IF(SUM('Test Sample Data'!H$3:H$98)&gt;10,IF(AND(ISNUMBER('Test Sample Data'!H893),'Test Sample Data'!H893&lt;$B$1,'Test Sample Data'!H893&gt;0),'Test Sample Data'!H893,$B$1),"")</f>
        <v/>
      </c>
      <c r="I894" s="17" t="str">
        <f>IF(SUM('Test Sample Data'!I$3:I$98)&gt;10,IF(AND(ISNUMBER('Test Sample Data'!I893),'Test Sample Data'!I893&lt;$B$1,'Test Sample Data'!I893&gt;0),'Test Sample Data'!I893,$B$1),"")</f>
        <v/>
      </c>
      <c r="J894" s="17" t="str">
        <f>IF(SUM('Test Sample Data'!J$3:J$98)&gt;10,IF(AND(ISNUMBER('Test Sample Data'!J893),'Test Sample Data'!J893&lt;$B$1,'Test Sample Data'!J893&gt;0),'Test Sample Data'!J893,$B$1),"")</f>
        <v/>
      </c>
      <c r="K894" s="17" t="str">
        <f>IF(SUM('Test Sample Data'!K$3:K$98)&gt;10,IF(AND(ISNUMBER('Test Sample Data'!K893),'Test Sample Data'!K893&lt;$B$1,'Test Sample Data'!K893&gt;0),'Test Sample Data'!K893,$B$1),"")</f>
        <v/>
      </c>
      <c r="L894" s="17" t="str">
        <f>IF(SUM('Test Sample Data'!L$3:L$98)&gt;10,IF(AND(ISNUMBER('Test Sample Data'!L893),'Test Sample Data'!L893&lt;$B$1,'Test Sample Data'!L893&gt;0),'Test Sample Data'!L893,$B$1),"")</f>
        <v/>
      </c>
      <c r="M894" s="17" t="str">
        <f>IF(SUM('Test Sample Data'!M$3:M$98)&gt;10,IF(AND(ISNUMBER('Test Sample Data'!M893),'Test Sample Data'!M893&lt;$B$1,'Test Sample Data'!M893&gt;0),'Test Sample Data'!M893,$B$1),"")</f>
        <v/>
      </c>
      <c r="N894" s="17" t="str">
        <f>'Gene Table'!E893</f>
        <v>hsa-miR-3159</v>
      </c>
      <c r="O894" s="17" t="str">
        <f>'Gene Table'!B893</f>
        <v>F03</v>
      </c>
      <c r="P894" s="17" t="str">
        <f>IF(SUM('Control Sample Data'!D$3:D$98)&gt;10,IF(AND(ISNUMBER('Control Sample Data'!D893),'Control Sample Data'!D893&lt;$B$1,'Control Sample Data'!D893&gt;0),'Control Sample Data'!D893,$B$1),"")</f>
        <v/>
      </c>
      <c r="Q894" s="17" t="str">
        <f>IF(SUM('Control Sample Data'!E$3:E$98)&gt;10,IF(AND(ISNUMBER('Control Sample Data'!E893),'Control Sample Data'!E893&lt;$B$1,'Control Sample Data'!E893&gt;0),'Control Sample Data'!E893,$B$1),"")</f>
        <v/>
      </c>
      <c r="R894" s="17" t="str">
        <f>IF(SUM('Control Sample Data'!F$3:F$98)&gt;10,IF(AND(ISNUMBER('Control Sample Data'!F893),'Control Sample Data'!F893&lt;$B$1,'Control Sample Data'!F893&gt;0),'Control Sample Data'!F893,$B$1),"")</f>
        <v/>
      </c>
      <c r="S894" s="17" t="str">
        <f>IF(SUM('Control Sample Data'!G$3:G$98)&gt;10,IF(AND(ISNUMBER('Control Sample Data'!G893),'Control Sample Data'!G893&lt;$B$1,'Control Sample Data'!G893&gt;0),'Control Sample Data'!G893,$B$1),"")</f>
        <v/>
      </c>
      <c r="T894" s="17" t="str">
        <f>IF(SUM('Control Sample Data'!H$3:H$98)&gt;10,IF(AND(ISNUMBER('Control Sample Data'!H893),'Control Sample Data'!H893&lt;$B$1,'Control Sample Data'!H893&gt;0),'Control Sample Data'!H893,$B$1),"")</f>
        <v/>
      </c>
      <c r="U894" s="17" t="str">
        <f>IF(SUM('Control Sample Data'!I$3:I$98)&gt;10,IF(AND(ISNUMBER('Control Sample Data'!I893),'Control Sample Data'!I893&lt;$B$1,'Control Sample Data'!I893&gt;0),'Control Sample Data'!I893,$B$1),"")</f>
        <v/>
      </c>
      <c r="V894" s="17" t="str">
        <f>IF(SUM('Control Sample Data'!J$3:J$98)&gt;10,IF(AND(ISNUMBER('Control Sample Data'!J893),'Control Sample Data'!J893&lt;$B$1,'Control Sample Data'!J893&gt;0),'Control Sample Data'!J893,$B$1),"")</f>
        <v/>
      </c>
      <c r="W894" s="17" t="str">
        <f>IF(SUM('Control Sample Data'!K$3:K$98)&gt;10,IF(AND(ISNUMBER('Control Sample Data'!K893),'Control Sample Data'!K893&lt;$B$1,'Control Sample Data'!K893&gt;0),'Control Sample Data'!K893,$B$1),"")</f>
        <v/>
      </c>
      <c r="X894" s="17" t="str">
        <f>IF(SUM('Control Sample Data'!L$3:L$98)&gt;10,IF(AND(ISNUMBER('Control Sample Data'!L893),'Control Sample Data'!L893&lt;$B$1,'Control Sample Data'!L893&gt;0),'Control Sample Data'!L893,$B$1),"")</f>
        <v/>
      </c>
      <c r="Y894" s="17" t="str">
        <f>IF(SUM('Control Sample Data'!M$3:M$98)&gt;10,IF(AND(ISNUMBER('Control Sample Data'!M893),'Control Sample Data'!M893&lt;$B$1,'Control Sample Data'!M893&gt;0),'Control Sample Data'!M893,$B$1),"")</f>
        <v/>
      </c>
      <c r="AT894" s="36" t="str">
        <f t="shared" si="580"/>
        <v/>
      </c>
      <c r="AU894" s="36" t="str">
        <f t="shared" si="581"/>
        <v/>
      </c>
      <c r="AV894" s="36" t="str">
        <f t="shared" si="582"/>
        <v/>
      </c>
      <c r="AW894" s="36" t="str">
        <f t="shared" si="583"/>
        <v/>
      </c>
      <c r="AX894" s="36" t="str">
        <f t="shared" si="584"/>
        <v/>
      </c>
      <c r="AY894" s="36" t="str">
        <f t="shared" si="585"/>
        <v/>
      </c>
      <c r="AZ894" s="36" t="str">
        <f t="shared" si="586"/>
        <v/>
      </c>
      <c r="BA894" s="36" t="str">
        <f t="shared" si="587"/>
        <v/>
      </c>
      <c r="BB894" s="36" t="str">
        <f t="shared" si="588"/>
        <v/>
      </c>
      <c r="BC894" s="36" t="str">
        <f t="shared" si="589"/>
        <v/>
      </c>
      <c r="BD894" s="36" t="str">
        <f t="shared" si="590"/>
        <v/>
      </c>
      <c r="BE894" s="36" t="str">
        <f t="shared" si="591"/>
        <v/>
      </c>
      <c r="BF894" s="36" t="str">
        <f t="shared" si="592"/>
        <v/>
      </c>
      <c r="BG894" s="36" t="str">
        <f t="shared" si="593"/>
        <v/>
      </c>
      <c r="BH894" s="36" t="str">
        <f t="shared" si="594"/>
        <v/>
      </c>
      <c r="BI894" s="36" t="str">
        <f t="shared" si="595"/>
        <v/>
      </c>
      <c r="BJ894" s="36" t="str">
        <f t="shared" si="596"/>
        <v/>
      </c>
      <c r="BK894" s="36" t="str">
        <f t="shared" si="597"/>
        <v/>
      </c>
      <c r="BL894" s="36" t="str">
        <f t="shared" si="598"/>
        <v/>
      </c>
      <c r="BM894" s="36" t="str">
        <f t="shared" si="599"/>
        <v/>
      </c>
      <c r="BN894" s="38" t="e">
        <f t="shared" si="558"/>
        <v>#DIV/0!</v>
      </c>
      <c r="BO894" s="38" t="e">
        <f t="shared" si="559"/>
        <v>#DIV/0!</v>
      </c>
      <c r="BP894" s="39" t="str">
        <f t="shared" si="560"/>
        <v/>
      </c>
      <c r="BQ894" s="39" t="str">
        <f t="shared" si="561"/>
        <v/>
      </c>
      <c r="BR894" s="39" t="str">
        <f t="shared" si="562"/>
        <v/>
      </c>
      <c r="BS894" s="39" t="str">
        <f t="shared" si="563"/>
        <v/>
      </c>
      <c r="BT894" s="39" t="str">
        <f t="shared" si="564"/>
        <v/>
      </c>
      <c r="BU894" s="39" t="str">
        <f t="shared" si="565"/>
        <v/>
      </c>
      <c r="BV894" s="39" t="str">
        <f t="shared" si="566"/>
        <v/>
      </c>
      <c r="BW894" s="39" t="str">
        <f t="shared" si="567"/>
        <v/>
      </c>
      <c r="BX894" s="39" t="str">
        <f t="shared" si="568"/>
        <v/>
      </c>
      <c r="BY894" s="39" t="str">
        <f t="shared" si="569"/>
        <v/>
      </c>
      <c r="BZ894" s="39" t="str">
        <f t="shared" si="570"/>
        <v/>
      </c>
      <c r="CA894" s="39" t="str">
        <f t="shared" si="571"/>
        <v/>
      </c>
      <c r="CB894" s="39" t="str">
        <f t="shared" si="572"/>
        <v/>
      </c>
      <c r="CC894" s="39" t="str">
        <f t="shared" si="573"/>
        <v/>
      </c>
      <c r="CD894" s="39" t="str">
        <f t="shared" si="574"/>
        <v/>
      </c>
      <c r="CE894" s="39" t="str">
        <f t="shared" si="575"/>
        <v/>
      </c>
      <c r="CF894" s="39" t="str">
        <f t="shared" si="576"/>
        <v/>
      </c>
      <c r="CG894" s="39" t="str">
        <f t="shared" si="577"/>
        <v/>
      </c>
      <c r="CH894" s="39" t="str">
        <f t="shared" si="578"/>
        <v/>
      </c>
      <c r="CI894" s="39" t="str">
        <f t="shared" si="579"/>
        <v/>
      </c>
    </row>
    <row r="895" spans="1:87">
      <c r="A895" s="18"/>
      <c r="B895" s="15" t="str">
        <f>'Gene Table'!E894</f>
        <v>hsa-miR-3620</v>
      </c>
      <c r="C895" s="15" t="str">
        <f>'Gene Table'!B894</f>
        <v>F04</v>
      </c>
      <c r="D895" s="16" t="str">
        <f>IF(SUM('Test Sample Data'!D$3:D$98)&gt;10,IF(AND(ISNUMBER('Test Sample Data'!D894),'Test Sample Data'!D894&lt;$B$1,'Test Sample Data'!D894&gt;0),'Test Sample Data'!D894,$B$1),"")</f>
        <v/>
      </c>
      <c r="E895" s="17" t="str">
        <f>IF(SUM('Test Sample Data'!E$3:E$98)&gt;10,IF(AND(ISNUMBER('Test Sample Data'!E894),'Test Sample Data'!E894&lt;$B$1,'Test Sample Data'!E894&gt;0),'Test Sample Data'!E894,$B$1),"")</f>
        <v/>
      </c>
      <c r="F895" s="17" t="str">
        <f>IF(SUM('Test Sample Data'!F$3:F$98)&gt;10,IF(AND(ISNUMBER('Test Sample Data'!F894),'Test Sample Data'!F894&lt;$B$1,'Test Sample Data'!F894&gt;0),'Test Sample Data'!F894,$B$1),"")</f>
        <v/>
      </c>
      <c r="G895" s="17" t="str">
        <f>IF(SUM('Test Sample Data'!G$3:G$98)&gt;10,IF(AND(ISNUMBER('Test Sample Data'!G894),'Test Sample Data'!G894&lt;$B$1,'Test Sample Data'!G894&gt;0),'Test Sample Data'!G894,$B$1),"")</f>
        <v/>
      </c>
      <c r="H895" s="17" t="str">
        <f>IF(SUM('Test Sample Data'!H$3:H$98)&gt;10,IF(AND(ISNUMBER('Test Sample Data'!H894),'Test Sample Data'!H894&lt;$B$1,'Test Sample Data'!H894&gt;0),'Test Sample Data'!H894,$B$1),"")</f>
        <v/>
      </c>
      <c r="I895" s="17" t="str">
        <f>IF(SUM('Test Sample Data'!I$3:I$98)&gt;10,IF(AND(ISNUMBER('Test Sample Data'!I894),'Test Sample Data'!I894&lt;$B$1,'Test Sample Data'!I894&gt;0),'Test Sample Data'!I894,$B$1),"")</f>
        <v/>
      </c>
      <c r="J895" s="17" t="str">
        <f>IF(SUM('Test Sample Data'!J$3:J$98)&gt;10,IF(AND(ISNUMBER('Test Sample Data'!J894),'Test Sample Data'!J894&lt;$B$1,'Test Sample Data'!J894&gt;0),'Test Sample Data'!J894,$B$1),"")</f>
        <v/>
      </c>
      <c r="K895" s="17" t="str">
        <f>IF(SUM('Test Sample Data'!K$3:K$98)&gt;10,IF(AND(ISNUMBER('Test Sample Data'!K894),'Test Sample Data'!K894&lt;$B$1,'Test Sample Data'!K894&gt;0),'Test Sample Data'!K894,$B$1),"")</f>
        <v/>
      </c>
      <c r="L895" s="17" t="str">
        <f>IF(SUM('Test Sample Data'!L$3:L$98)&gt;10,IF(AND(ISNUMBER('Test Sample Data'!L894),'Test Sample Data'!L894&lt;$B$1,'Test Sample Data'!L894&gt;0),'Test Sample Data'!L894,$B$1),"")</f>
        <v/>
      </c>
      <c r="M895" s="17" t="str">
        <f>IF(SUM('Test Sample Data'!M$3:M$98)&gt;10,IF(AND(ISNUMBER('Test Sample Data'!M894),'Test Sample Data'!M894&lt;$B$1,'Test Sample Data'!M894&gt;0),'Test Sample Data'!M894,$B$1),"")</f>
        <v/>
      </c>
      <c r="N895" s="17" t="str">
        <f>'Gene Table'!E894</f>
        <v>hsa-miR-3620</v>
      </c>
      <c r="O895" s="17" t="str">
        <f>'Gene Table'!B894</f>
        <v>F04</v>
      </c>
      <c r="P895" s="17" t="str">
        <f>IF(SUM('Control Sample Data'!D$3:D$98)&gt;10,IF(AND(ISNUMBER('Control Sample Data'!D894),'Control Sample Data'!D894&lt;$B$1,'Control Sample Data'!D894&gt;0),'Control Sample Data'!D894,$B$1),"")</f>
        <v/>
      </c>
      <c r="Q895" s="17" t="str">
        <f>IF(SUM('Control Sample Data'!E$3:E$98)&gt;10,IF(AND(ISNUMBER('Control Sample Data'!E894),'Control Sample Data'!E894&lt;$B$1,'Control Sample Data'!E894&gt;0),'Control Sample Data'!E894,$B$1),"")</f>
        <v/>
      </c>
      <c r="R895" s="17" t="str">
        <f>IF(SUM('Control Sample Data'!F$3:F$98)&gt;10,IF(AND(ISNUMBER('Control Sample Data'!F894),'Control Sample Data'!F894&lt;$B$1,'Control Sample Data'!F894&gt;0),'Control Sample Data'!F894,$B$1),"")</f>
        <v/>
      </c>
      <c r="S895" s="17" t="str">
        <f>IF(SUM('Control Sample Data'!G$3:G$98)&gt;10,IF(AND(ISNUMBER('Control Sample Data'!G894),'Control Sample Data'!G894&lt;$B$1,'Control Sample Data'!G894&gt;0),'Control Sample Data'!G894,$B$1),"")</f>
        <v/>
      </c>
      <c r="T895" s="17" t="str">
        <f>IF(SUM('Control Sample Data'!H$3:H$98)&gt;10,IF(AND(ISNUMBER('Control Sample Data'!H894),'Control Sample Data'!H894&lt;$B$1,'Control Sample Data'!H894&gt;0),'Control Sample Data'!H894,$B$1),"")</f>
        <v/>
      </c>
      <c r="U895" s="17" t="str">
        <f>IF(SUM('Control Sample Data'!I$3:I$98)&gt;10,IF(AND(ISNUMBER('Control Sample Data'!I894),'Control Sample Data'!I894&lt;$B$1,'Control Sample Data'!I894&gt;0),'Control Sample Data'!I894,$B$1),"")</f>
        <v/>
      </c>
      <c r="V895" s="17" t="str">
        <f>IF(SUM('Control Sample Data'!J$3:J$98)&gt;10,IF(AND(ISNUMBER('Control Sample Data'!J894),'Control Sample Data'!J894&lt;$B$1,'Control Sample Data'!J894&gt;0),'Control Sample Data'!J894,$B$1),"")</f>
        <v/>
      </c>
      <c r="W895" s="17" t="str">
        <f>IF(SUM('Control Sample Data'!K$3:K$98)&gt;10,IF(AND(ISNUMBER('Control Sample Data'!K894),'Control Sample Data'!K894&lt;$B$1,'Control Sample Data'!K894&gt;0),'Control Sample Data'!K894,$B$1),"")</f>
        <v/>
      </c>
      <c r="X895" s="17" t="str">
        <f>IF(SUM('Control Sample Data'!L$3:L$98)&gt;10,IF(AND(ISNUMBER('Control Sample Data'!L894),'Control Sample Data'!L894&lt;$B$1,'Control Sample Data'!L894&gt;0),'Control Sample Data'!L894,$B$1),"")</f>
        <v/>
      </c>
      <c r="Y895" s="17" t="str">
        <f>IF(SUM('Control Sample Data'!M$3:M$98)&gt;10,IF(AND(ISNUMBER('Control Sample Data'!M894),'Control Sample Data'!M894&lt;$B$1,'Control Sample Data'!M894&gt;0),'Control Sample Data'!M894,$B$1),"")</f>
        <v/>
      </c>
      <c r="AT895" s="36" t="str">
        <f t="shared" si="580"/>
        <v/>
      </c>
      <c r="AU895" s="36" t="str">
        <f t="shared" si="581"/>
        <v/>
      </c>
      <c r="AV895" s="36" t="str">
        <f t="shared" si="582"/>
        <v/>
      </c>
      <c r="AW895" s="36" t="str">
        <f t="shared" si="583"/>
        <v/>
      </c>
      <c r="AX895" s="36" t="str">
        <f t="shared" si="584"/>
        <v/>
      </c>
      <c r="AY895" s="36" t="str">
        <f t="shared" si="585"/>
        <v/>
      </c>
      <c r="AZ895" s="36" t="str">
        <f t="shared" si="586"/>
        <v/>
      </c>
      <c r="BA895" s="36" t="str">
        <f t="shared" si="587"/>
        <v/>
      </c>
      <c r="BB895" s="36" t="str">
        <f t="shared" si="588"/>
        <v/>
      </c>
      <c r="BC895" s="36" t="str">
        <f t="shared" si="589"/>
        <v/>
      </c>
      <c r="BD895" s="36" t="str">
        <f t="shared" si="590"/>
        <v/>
      </c>
      <c r="BE895" s="36" t="str">
        <f t="shared" si="591"/>
        <v/>
      </c>
      <c r="BF895" s="36" t="str">
        <f t="shared" si="592"/>
        <v/>
      </c>
      <c r="BG895" s="36" t="str">
        <f t="shared" si="593"/>
        <v/>
      </c>
      <c r="BH895" s="36" t="str">
        <f t="shared" si="594"/>
        <v/>
      </c>
      <c r="BI895" s="36" t="str">
        <f t="shared" si="595"/>
        <v/>
      </c>
      <c r="BJ895" s="36" t="str">
        <f t="shared" si="596"/>
        <v/>
      </c>
      <c r="BK895" s="36" t="str">
        <f t="shared" si="597"/>
        <v/>
      </c>
      <c r="BL895" s="36" t="str">
        <f t="shared" si="598"/>
        <v/>
      </c>
      <c r="BM895" s="36" t="str">
        <f t="shared" si="599"/>
        <v/>
      </c>
      <c r="BN895" s="38" t="e">
        <f t="shared" si="558"/>
        <v>#DIV/0!</v>
      </c>
      <c r="BO895" s="38" t="e">
        <f t="shared" si="559"/>
        <v>#DIV/0!</v>
      </c>
      <c r="BP895" s="39" t="str">
        <f t="shared" si="560"/>
        <v/>
      </c>
      <c r="BQ895" s="39" t="str">
        <f t="shared" si="561"/>
        <v/>
      </c>
      <c r="BR895" s="39" t="str">
        <f t="shared" si="562"/>
        <v/>
      </c>
      <c r="BS895" s="39" t="str">
        <f t="shared" si="563"/>
        <v/>
      </c>
      <c r="BT895" s="39" t="str">
        <f t="shared" si="564"/>
        <v/>
      </c>
      <c r="BU895" s="39" t="str">
        <f t="shared" si="565"/>
        <v/>
      </c>
      <c r="BV895" s="39" t="str">
        <f t="shared" si="566"/>
        <v/>
      </c>
      <c r="BW895" s="39" t="str">
        <f t="shared" si="567"/>
        <v/>
      </c>
      <c r="BX895" s="39" t="str">
        <f t="shared" si="568"/>
        <v/>
      </c>
      <c r="BY895" s="39" t="str">
        <f t="shared" si="569"/>
        <v/>
      </c>
      <c r="BZ895" s="39" t="str">
        <f t="shared" si="570"/>
        <v/>
      </c>
      <c r="CA895" s="39" t="str">
        <f t="shared" si="571"/>
        <v/>
      </c>
      <c r="CB895" s="39" t="str">
        <f t="shared" si="572"/>
        <v/>
      </c>
      <c r="CC895" s="39" t="str">
        <f t="shared" si="573"/>
        <v/>
      </c>
      <c r="CD895" s="39" t="str">
        <f t="shared" si="574"/>
        <v/>
      </c>
      <c r="CE895" s="39" t="str">
        <f t="shared" si="575"/>
        <v/>
      </c>
      <c r="CF895" s="39" t="str">
        <f t="shared" si="576"/>
        <v/>
      </c>
      <c r="CG895" s="39" t="str">
        <f t="shared" si="577"/>
        <v/>
      </c>
      <c r="CH895" s="39" t="str">
        <f t="shared" si="578"/>
        <v/>
      </c>
      <c r="CI895" s="39" t="str">
        <f t="shared" si="579"/>
        <v/>
      </c>
    </row>
    <row r="896" spans="1:87">
      <c r="A896" s="18"/>
      <c r="B896" s="15" t="str">
        <f>'Gene Table'!E895</f>
        <v>hsa-miR-3160-3p</v>
      </c>
      <c r="C896" s="15" t="str">
        <f>'Gene Table'!B895</f>
        <v>F05</v>
      </c>
      <c r="D896" s="16" t="str">
        <f>IF(SUM('Test Sample Data'!D$3:D$98)&gt;10,IF(AND(ISNUMBER('Test Sample Data'!D895),'Test Sample Data'!D895&lt;$B$1,'Test Sample Data'!D895&gt;0),'Test Sample Data'!D895,$B$1),"")</f>
        <v/>
      </c>
      <c r="E896" s="17" t="str">
        <f>IF(SUM('Test Sample Data'!E$3:E$98)&gt;10,IF(AND(ISNUMBER('Test Sample Data'!E895),'Test Sample Data'!E895&lt;$B$1,'Test Sample Data'!E895&gt;0),'Test Sample Data'!E895,$B$1),"")</f>
        <v/>
      </c>
      <c r="F896" s="17" t="str">
        <f>IF(SUM('Test Sample Data'!F$3:F$98)&gt;10,IF(AND(ISNUMBER('Test Sample Data'!F895),'Test Sample Data'!F895&lt;$B$1,'Test Sample Data'!F895&gt;0),'Test Sample Data'!F895,$B$1),"")</f>
        <v/>
      </c>
      <c r="G896" s="17" t="str">
        <f>IF(SUM('Test Sample Data'!G$3:G$98)&gt;10,IF(AND(ISNUMBER('Test Sample Data'!G895),'Test Sample Data'!G895&lt;$B$1,'Test Sample Data'!G895&gt;0),'Test Sample Data'!G895,$B$1),"")</f>
        <v/>
      </c>
      <c r="H896" s="17" t="str">
        <f>IF(SUM('Test Sample Data'!H$3:H$98)&gt;10,IF(AND(ISNUMBER('Test Sample Data'!H895),'Test Sample Data'!H895&lt;$B$1,'Test Sample Data'!H895&gt;0),'Test Sample Data'!H895,$B$1),"")</f>
        <v/>
      </c>
      <c r="I896" s="17" t="str">
        <f>IF(SUM('Test Sample Data'!I$3:I$98)&gt;10,IF(AND(ISNUMBER('Test Sample Data'!I895),'Test Sample Data'!I895&lt;$B$1,'Test Sample Data'!I895&gt;0),'Test Sample Data'!I895,$B$1),"")</f>
        <v/>
      </c>
      <c r="J896" s="17" t="str">
        <f>IF(SUM('Test Sample Data'!J$3:J$98)&gt;10,IF(AND(ISNUMBER('Test Sample Data'!J895),'Test Sample Data'!J895&lt;$B$1,'Test Sample Data'!J895&gt;0),'Test Sample Data'!J895,$B$1),"")</f>
        <v/>
      </c>
      <c r="K896" s="17" t="str">
        <f>IF(SUM('Test Sample Data'!K$3:K$98)&gt;10,IF(AND(ISNUMBER('Test Sample Data'!K895),'Test Sample Data'!K895&lt;$B$1,'Test Sample Data'!K895&gt;0),'Test Sample Data'!K895,$B$1),"")</f>
        <v/>
      </c>
      <c r="L896" s="17" t="str">
        <f>IF(SUM('Test Sample Data'!L$3:L$98)&gt;10,IF(AND(ISNUMBER('Test Sample Data'!L895),'Test Sample Data'!L895&lt;$B$1,'Test Sample Data'!L895&gt;0),'Test Sample Data'!L895,$B$1),"")</f>
        <v/>
      </c>
      <c r="M896" s="17" t="str">
        <f>IF(SUM('Test Sample Data'!M$3:M$98)&gt;10,IF(AND(ISNUMBER('Test Sample Data'!M895),'Test Sample Data'!M895&lt;$B$1,'Test Sample Data'!M895&gt;0),'Test Sample Data'!M895,$B$1),"")</f>
        <v/>
      </c>
      <c r="N896" s="17" t="str">
        <f>'Gene Table'!E895</f>
        <v>hsa-miR-3160-3p</v>
      </c>
      <c r="O896" s="17" t="str">
        <f>'Gene Table'!B895</f>
        <v>F05</v>
      </c>
      <c r="P896" s="17" t="str">
        <f>IF(SUM('Control Sample Data'!D$3:D$98)&gt;10,IF(AND(ISNUMBER('Control Sample Data'!D895),'Control Sample Data'!D895&lt;$B$1,'Control Sample Data'!D895&gt;0),'Control Sample Data'!D895,$B$1),"")</f>
        <v/>
      </c>
      <c r="Q896" s="17" t="str">
        <f>IF(SUM('Control Sample Data'!E$3:E$98)&gt;10,IF(AND(ISNUMBER('Control Sample Data'!E895),'Control Sample Data'!E895&lt;$B$1,'Control Sample Data'!E895&gt;0),'Control Sample Data'!E895,$B$1),"")</f>
        <v/>
      </c>
      <c r="R896" s="17" t="str">
        <f>IF(SUM('Control Sample Data'!F$3:F$98)&gt;10,IF(AND(ISNUMBER('Control Sample Data'!F895),'Control Sample Data'!F895&lt;$B$1,'Control Sample Data'!F895&gt;0),'Control Sample Data'!F895,$B$1),"")</f>
        <v/>
      </c>
      <c r="S896" s="17" t="str">
        <f>IF(SUM('Control Sample Data'!G$3:G$98)&gt;10,IF(AND(ISNUMBER('Control Sample Data'!G895),'Control Sample Data'!G895&lt;$B$1,'Control Sample Data'!G895&gt;0),'Control Sample Data'!G895,$B$1),"")</f>
        <v/>
      </c>
      <c r="T896" s="17" t="str">
        <f>IF(SUM('Control Sample Data'!H$3:H$98)&gt;10,IF(AND(ISNUMBER('Control Sample Data'!H895),'Control Sample Data'!H895&lt;$B$1,'Control Sample Data'!H895&gt;0),'Control Sample Data'!H895,$B$1),"")</f>
        <v/>
      </c>
      <c r="U896" s="17" t="str">
        <f>IF(SUM('Control Sample Data'!I$3:I$98)&gt;10,IF(AND(ISNUMBER('Control Sample Data'!I895),'Control Sample Data'!I895&lt;$B$1,'Control Sample Data'!I895&gt;0),'Control Sample Data'!I895,$B$1),"")</f>
        <v/>
      </c>
      <c r="V896" s="17" t="str">
        <f>IF(SUM('Control Sample Data'!J$3:J$98)&gt;10,IF(AND(ISNUMBER('Control Sample Data'!J895),'Control Sample Data'!J895&lt;$B$1,'Control Sample Data'!J895&gt;0),'Control Sample Data'!J895,$B$1),"")</f>
        <v/>
      </c>
      <c r="W896" s="17" t="str">
        <f>IF(SUM('Control Sample Data'!K$3:K$98)&gt;10,IF(AND(ISNUMBER('Control Sample Data'!K895),'Control Sample Data'!K895&lt;$B$1,'Control Sample Data'!K895&gt;0),'Control Sample Data'!K895,$B$1),"")</f>
        <v/>
      </c>
      <c r="X896" s="17" t="str">
        <f>IF(SUM('Control Sample Data'!L$3:L$98)&gt;10,IF(AND(ISNUMBER('Control Sample Data'!L895),'Control Sample Data'!L895&lt;$B$1,'Control Sample Data'!L895&gt;0),'Control Sample Data'!L895,$B$1),"")</f>
        <v/>
      </c>
      <c r="Y896" s="17" t="str">
        <f>IF(SUM('Control Sample Data'!M$3:M$98)&gt;10,IF(AND(ISNUMBER('Control Sample Data'!M895),'Control Sample Data'!M895&lt;$B$1,'Control Sample Data'!M895&gt;0),'Control Sample Data'!M895,$B$1),"")</f>
        <v/>
      </c>
      <c r="AT896" s="36" t="str">
        <f t="shared" si="580"/>
        <v/>
      </c>
      <c r="AU896" s="36" t="str">
        <f t="shared" si="581"/>
        <v/>
      </c>
      <c r="AV896" s="36" t="str">
        <f t="shared" si="582"/>
        <v/>
      </c>
      <c r="AW896" s="36" t="str">
        <f t="shared" si="583"/>
        <v/>
      </c>
      <c r="AX896" s="36" t="str">
        <f t="shared" si="584"/>
        <v/>
      </c>
      <c r="AY896" s="36" t="str">
        <f t="shared" si="585"/>
        <v/>
      </c>
      <c r="AZ896" s="36" t="str">
        <f t="shared" si="586"/>
        <v/>
      </c>
      <c r="BA896" s="36" t="str">
        <f t="shared" si="587"/>
        <v/>
      </c>
      <c r="BB896" s="36" t="str">
        <f t="shared" si="588"/>
        <v/>
      </c>
      <c r="BC896" s="36" t="str">
        <f t="shared" si="589"/>
        <v/>
      </c>
      <c r="BD896" s="36" t="str">
        <f t="shared" si="590"/>
        <v/>
      </c>
      <c r="BE896" s="36" t="str">
        <f t="shared" si="591"/>
        <v/>
      </c>
      <c r="BF896" s="36" t="str">
        <f t="shared" si="592"/>
        <v/>
      </c>
      <c r="BG896" s="36" t="str">
        <f t="shared" si="593"/>
        <v/>
      </c>
      <c r="BH896" s="36" t="str">
        <f t="shared" si="594"/>
        <v/>
      </c>
      <c r="BI896" s="36" t="str">
        <f t="shared" si="595"/>
        <v/>
      </c>
      <c r="BJ896" s="36" t="str">
        <f t="shared" si="596"/>
        <v/>
      </c>
      <c r="BK896" s="36" t="str">
        <f t="shared" si="597"/>
        <v/>
      </c>
      <c r="BL896" s="36" t="str">
        <f t="shared" si="598"/>
        <v/>
      </c>
      <c r="BM896" s="36" t="str">
        <f t="shared" si="599"/>
        <v/>
      </c>
      <c r="BN896" s="38" t="e">
        <f t="shared" si="558"/>
        <v>#DIV/0!</v>
      </c>
      <c r="BO896" s="38" t="e">
        <f t="shared" si="559"/>
        <v>#DIV/0!</v>
      </c>
      <c r="BP896" s="39" t="str">
        <f t="shared" si="560"/>
        <v/>
      </c>
      <c r="BQ896" s="39" t="str">
        <f t="shared" si="561"/>
        <v/>
      </c>
      <c r="BR896" s="39" t="str">
        <f t="shared" si="562"/>
        <v/>
      </c>
      <c r="BS896" s="39" t="str">
        <f t="shared" si="563"/>
        <v/>
      </c>
      <c r="BT896" s="39" t="str">
        <f t="shared" si="564"/>
        <v/>
      </c>
      <c r="BU896" s="39" t="str">
        <f t="shared" si="565"/>
        <v/>
      </c>
      <c r="BV896" s="39" t="str">
        <f t="shared" si="566"/>
        <v/>
      </c>
      <c r="BW896" s="39" t="str">
        <f t="shared" si="567"/>
        <v/>
      </c>
      <c r="BX896" s="39" t="str">
        <f t="shared" si="568"/>
        <v/>
      </c>
      <c r="BY896" s="39" t="str">
        <f t="shared" si="569"/>
        <v/>
      </c>
      <c r="BZ896" s="39" t="str">
        <f t="shared" si="570"/>
        <v/>
      </c>
      <c r="CA896" s="39" t="str">
        <f t="shared" si="571"/>
        <v/>
      </c>
      <c r="CB896" s="39" t="str">
        <f t="shared" si="572"/>
        <v/>
      </c>
      <c r="CC896" s="39" t="str">
        <f t="shared" si="573"/>
        <v/>
      </c>
      <c r="CD896" s="39" t="str">
        <f t="shared" si="574"/>
        <v/>
      </c>
      <c r="CE896" s="39" t="str">
        <f t="shared" si="575"/>
        <v/>
      </c>
      <c r="CF896" s="39" t="str">
        <f t="shared" si="576"/>
        <v/>
      </c>
      <c r="CG896" s="39" t="str">
        <f t="shared" si="577"/>
        <v/>
      </c>
      <c r="CH896" s="39" t="str">
        <f t="shared" si="578"/>
        <v/>
      </c>
      <c r="CI896" s="39" t="str">
        <f t="shared" si="579"/>
        <v/>
      </c>
    </row>
    <row r="897" spans="1:87">
      <c r="A897" s="18"/>
      <c r="B897" s="15" t="str">
        <f>'Gene Table'!E896</f>
        <v>hsa-miR-3621</v>
      </c>
      <c r="C897" s="15" t="str">
        <f>'Gene Table'!B896</f>
        <v>F06</v>
      </c>
      <c r="D897" s="16" t="str">
        <f>IF(SUM('Test Sample Data'!D$3:D$98)&gt;10,IF(AND(ISNUMBER('Test Sample Data'!D896),'Test Sample Data'!D896&lt;$B$1,'Test Sample Data'!D896&gt;0),'Test Sample Data'!D896,$B$1),"")</f>
        <v/>
      </c>
      <c r="E897" s="17" t="str">
        <f>IF(SUM('Test Sample Data'!E$3:E$98)&gt;10,IF(AND(ISNUMBER('Test Sample Data'!E896),'Test Sample Data'!E896&lt;$B$1,'Test Sample Data'!E896&gt;0),'Test Sample Data'!E896,$B$1),"")</f>
        <v/>
      </c>
      <c r="F897" s="17" t="str">
        <f>IF(SUM('Test Sample Data'!F$3:F$98)&gt;10,IF(AND(ISNUMBER('Test Sample Data'!F896),'Test Sample Data'!F896&lt;$B$1,'Test Sample Data'!F896&gt;0),'Test Sample Data'!F896,$B$1),"")</f>
        <v/>
      </c>
      <c r="G897" s="17" t="str">
        <f>IF(SUM('Test Sample Data'!G$3:G$98)&gt;10,IF(AND(ISNUMBER('Test Sample Data'!G896),'Test Sample Data'!G896&lt;$B$1,'Test Sample Data'!G896&gt;0),'Test Sample Data'!G896,$B$1),"")</f>
        <v/>
      </c>
      <c r="H897" s="17" t="str">
        <f>IF(SUM('Test Sample Data'!H$3:H$98)&gt;10,IF(AND(ISNUMBER('Test Sample Data'!H896),'Test Sample Data'!H896&lt;$B$1,'Test Sample Data'!H896&gt;0),'Test Sample Data'!H896,$B$1),"")</f>
        <v/>
      </c>
      <c r="I897" s="17" t="str">
        <f>IF(SUM('Test Sample Data'!I$3:I$98)&gt;10,IF(AND(ISNUMBER('Test Sample Data'!I896),'Test Sample Data'!I896&lt;$B$1,'Test Sample Data'!I896&gt;0),'Test Sample Data'!I896,$B$1),"")</f>
        <v/>
      </c>
      <c r="J897" s="17" t="str">
        <f>IF(SUM('Test Sample Data'!J$3:J$98)&gt;10,IF(AND(ISNUMBER('Test Sample Data'!J896),'Test Sample Data'!J896&lt;$B$1,'Test Sample Data'!J896&gt;0),'Test Sample Data'!J896,$B$1),"")</f>
        <v/>
      </c>
      <c r="K897" s="17" t="str">
        <f>IF(SUM('Test Sample Data'!K$3:K$98)&gt;10,IF(AND(ISNUMBER('Test Sample Data'!K896),'Test Sample Data'!K896&lt;$B$1,'Test Sample Data'!K896&gt;0),'Test Sample Data'!K896,$B$1),"")</f>
        <v/>
      </c>
      <c r="L897" s="17" t="str">
        <f>IF(SUM('Test Sample Data'!L$3:L$98)&gt;10,IF(AND(ISNUMBER('Test Sample Data'!L896),'Test Sample Data'!L896&lt;$B$1,'Test Sample Data'!L896&gt;0),'Test Sample Data'!L896,$B$1),"")</f>
        <v/>
      </c>
      <c r="M897" s="17" t="str">
        <f>IF(SUM('Test Sample Data'!M$3:M$98)&gt;10,IF(AND(ISNUMBER('Test Sample Data'!M896),'Test Sample Data'!M896&lt;$B$1,'Test Sample Data'!M896&gt;0),'Test Sample Data'!M896,$B$1),"")</f>
        <v/>
      </c>
      <c r="N897" s="17" t="str">
        <f>'Gene Table'!E896</f>
        <v>hsa-miR-3621</v>
      </c>
      <c r="O897" s="17" t="str">
        <f>'Gene Table'!B896</f>
        <v>F06</v>
      </c>
      <c r="P897" s="17" t="str">
        <f>IF(SUM('Control Sample Data'!D$3:D$98)&gt;10,IF(AND(ISNUMBER('Control Sample Data'!D896),'Control Sample Data'!D896&lt;$B$1,'Control Sample Data'!D896&gt;0),'Control Sample Data'!D896,$B$1),"")</f>
        <v/>
      </c>
      <c r="Q897" s="17" t="str">
        <f>IF(SUM('Control Sample Data'!E$3:E$98)&gt;10,IF(AND(ISNUMBER('Control Sample Data'!E896),'Control Sample Data'!E896&lt;$B$1,'Control Sample Data'!E896&gt;0),'Control Sample Data'!E896,$B$1),"")</f>
        <v/>
      </c>
      <c r="R897" s="17" t="str">
        <f>IF(SUM('Control Sample Data'!F$3:F$98)&gt;10,IF(AND(ISNUMBER('Control Sample Data'!F896),'Control Sample Data'!F896&lt;$B$1,'Control Sample Data'!F896&gt;0),'Control Sample Data'!F896,$B$1),"")</f>
        <v/>
      </c>
      <c r="S897" s="17" t="str">
        <f>IF(SUM('Control Sample Data'!G$3:G$98)&gt;10,IF(AND(ISNUMBER('Control Sample Data'!G896),'Control Sample Data'!G896&lt;$B$1,'Control Sample Data'!G896&gt;0),'Control Sample Data'!G896,$B$1),"")</f>
        <v/>
      </c>
      <c r="T897" s="17" t="str">
        <f>IF(SUM('Control Sample Data'!H$3:H$98)&gt;10,IF(AND(ISNUMBER('Control Sample Data'!H896),'Control Sample Data'!H896&lt;$B$1,'Control Sample Data'!H896&gt;0),'Control Sample Data'!H896,$B$1),"")</f>
        <v/>
      </c>
      <c r="U897" s="17" t="str">
        <f>IF(SUM('Control Sample Data'!I$3:I$98)&gt;10,IF(AND(ISNUMBER('Control Sample Data'!I896),'Control Sample Data'!I896&lt;$B$1,'Control Sample Data'!I896&gt;0),'Control Sample Data'!I896,$B$1),"")</f>
        <v/>
      </c>
      <c r="V897" s="17" t="str">
        <f>IF(SUM('Control Sample Data'!J$3:J$98)&gt;10,IF(AND(ISNUMBER('Control Sample Data'!J896),'Control Sample Data'!J896&lt;$B$1,'Control Sample Data'!J896&gt;0),'Control Sample Data'!J896,$B$1),"")</f>
        <v/>
      </c>
      <c r="W897" s="17" t="str">
        <f>IF(SUM('Control Sample Data'!K$3:K$98)&gt;10,IF(AND(ISNUMBER('Control Sample Data'!K896),'Control Sample Data'!K896&lt;$B$1,'Control Sample Data'!K896&gt;0),'Control Sample Data'!K896,$B$1),"")</f>
        <v/>
      </c>
      <c r="X897" s="17" t="str">
        <f>IF(SUM('Control Sample Data'!L$3:L$98)&gt;10,IF(AND(ISNUMBER('Control Sample Data'!L896),'Control Sample Data'!L896&lt;$B$1,'Control Sample Data'!L896&gt;0),'Control Sample Data'!L896,$B$1),"")</f>
        <v/>
      </c>
      <c r="Y897" s="17" t="str">
        <f>IF(SUM('Control Sample Data'!M$3:M$98)&gt;10,IF(AND(ISNUMBER('Control Sample Data'!M896),'Control Sample Data'!M896&lt;$B$1,'Control Sample Data'!M896&gt;0),'Control Sample Data'!M896,$B$1),"")</f>
        <v/>
      </c>
      <c r="AT897" s="36" t="str">
        <f t="shared" si="580"/>
        <v/>
      </c>
      <c r="AU897" s="36" t="str">
        <f t="shared" si="581"/>
        <v/>
      </c>
      <c r="AV897" s="36" t="str">
        <f t="shared" si="582"/>
        <v/>
      </c>
      <c r="AW897" s="36" t="str">
        <f t="shared" si="583"/>
        <v/>
      </c>
      <c r="AX897" s="36" t="str">
        <f t="shared" si="584"/>
        <v/>
      </c>
      <c r="AY897" s="36" t="str">
        <f t="shared" si="585"/>
        <v/>
      </c>
      <c r="AZ897" s="36" t="str">
        <f t="shared" si="586"/>
        <v/>
      </c>
      <c r="BA897" s="36" t="str">
        <f t="shared" si="587"/>
        <v/>
      </c>
      <c r="BB897" s="36" t="str">
        <f t="shared" si="588"/>
        <v/>
      </c>
      <c r="BC897" s="36" t="str">
        <f t="shared" si="589"/>
        <v/>
      </c>
      <c r="BD897" s="36" t="str">
        <f t="shared" si="590"/>
        <v/>
      </c>
      <c r="BE897" s="36" t="str">
        <f t="shared" si="591"/>
        <v/>
      </c>
      <c r="BF897" s="36" t="str">
        <f t="shared" si="592"/>
        <v/>
      </c>
      <c r="BG897" s="36" t="str">
        <f t="shared" si="593"/>
        <v/>
      </c>
      <c r="BH897" s="36" t="str">
        <f t="shared" si="594"/>
        <v/>
      </c>
      <c r="BI897" s="36" t="str">
        <f t="shared" si="595"/>
        <v/>
      </c>
      <c r="BJ897" s="36" t="str">
        <f t="shared" si="596"/>
        <v/>
      </c>
      <c r="BK897" s="36" t="str">
        <f t="shared" si="597"/>
        <v/>
      </c>
      <c r="BL897" s="36" t="str">
        <f t="shared" si="598"/>
        <v/>
      </c>
      <c r="BM897" s="36" t="str">
        <f t="shared" si="599"/>
        <v/>
      </c>
      <c r="BN897" s="38" t="e">
        <f t="shared" si="558"/>
        <v>#DIV/0!</v>
      </c>
      <c r="BO897" s="38" t="e">
        <f t="shared" si="559"/>
        <v>#DIV/0!</v>
      </c>
      <c r="BP897" s="39" t="str">
        <f t="shared" si="560"/>
        <v/>
      </c>
      <c r="BQ897" s="39" t="str">
        <f t="shared" si="561"/>
        <v/>
      </c>
      <c r="BR897" s="39" t="str">
        <f t="shared" si="562"/>
        <v/>
      </c>
      <c r="BS897" s="39" t="str">
        <f t="shared" si="563"/>
        <v/>
      </c>
      <c r="BT897" s="39" t="str">
        <f t="shared" si="564"/>
        <v/>
      </c>
      <c r="BU897" s="39" t="str">
        <f t="shared" si="565"/>
        <v/>
      </c>
      <c r="BV897" s="39" t="str">
        <f t="shared" si="566"/>
        <v/>
      </c>
      <c r="BW897" s="39" t="str">
        <f t="shared" si="567"/>
        <v/>
      </c>
      <c r="BX897" s="39" t="str">
        <f t="shared" si="568"/>
        <v/>
      </c>
      <c r="BY897" s="39" t="str">
        <f t="shared" si="569"/>
        <v/>
      </c>
      <c r="BZ897" s="39" t="str">
        <f t="shared" si="570"/>
        <v/>
      </c>
      <c r="CA897" s="39" t="str">
        <f t="shared" si="571"/>
        <v/>
      </c>
      <c r="CB897" s="39" t="str">
        <f t="shared" si="572"/>
        <v/>
      </c>
      <c r="CC897" s="39" t="str">
        <f t="shared" si="573"/>
        <v/>
      </c>
      <c r="CD897" s="39" t="str">
        <f t="shared" si="574"/>
        <v/>
      </c>
      <c r="CE897" s="39" t="str">
        <f t="shared" si="575"/>
        <v/>
      </c>
      <c r="CF897" s="39" t="str">
        <f t="shared" si="576"/>
        <v/>
      </c>
      <c r="CG897" s="39" t="str">
        <f t="shared" si="577"/>
        <v/>
      </c>
      <c r="CH897" s="39" t="str">
        <f t="shared" si="578"/>
        <v/>
      </c>
      <c r="CI897" s="39" t="str">
        <f t="shared" si="579"/>
        <v/>
      </c>
    </row>
    <row r="898" spans="1:87">
      <c r="A898" s="18"/>
      <c r="B898" s="15" t="str">
        <f>'Gene Table'!E897</f>
        <v>hsa-miR-3161</v>
      </c>
      <c r="C898" s="15" t="str">
        <f>'Gene Table'!B897</f>
        <v>F07</v>
      </c>
      <c r="D898" s="16" t="str">
        <f>IF(SUM('Test Sample Data'!D$3:D$98)&gt;10,IF(AND(ISNUMBER('Test Sample Data'!D897),'Test Sample Data'!D897&lt;$B$1,'Test Sample Data'!D897&gt;0),'Test Sample Data'!D897,$B$1),"")</f>
        <v/>
      </c>
      <c r="E898" s="17" t="str">
        <f>IF(SUM('Test Sample Data'!E$3:E$98)&gt;10,IF(AND(ISNUMBER('Test Sample Data'!E897),'Test Sample Data'!E897&lt;$B$1,'Test Sample Data'!E897&gt;0),'Test Sample Data'!E897,$B$1),"")</f>
        <v/>
      </c>
      <c r="F898" s="17" t="str">
        <f>IF(SUM('Test Sample Data'!F$3:F$98)&gt;10,IF(AND(ISNUMBER('Test Sample Data'!F897),'Test Sample Data'!F897&lt;$B$1,'Test Sample Data'!F897&gt;0),'Test Sample Data'!F897,$B$1),"")</f>
        <v/>
      </c>
      <c r="G898" s="17" t="str">
        <f>IF(SUM('Test Sample Data'!G$3:G$98)&gt;10,IF(AND(ISNUMBER('Test Sample Data'!G897),'Test Sample Data'!G897&lt;$B$1,'Test Sample Data'!G897&gt;0),'Test Sample Data'!G897,$B$1),"")</f>
        <v/>
      </c>
      <c r="H898" s="17" t="str">
        <f>IF(SUM('Test Sample Data'!H$3:H$98)&gt;10,IF(AND(ISNUMBER('Test Sample Data'!H897),'Test Sample Data'!H897&lt;$B$1,'Test Sample Data'!H897&gt;0),'Test Sample Data'!H897,$B$1),"")</f>
        <v/>
      </c>
      <c r="I898" s="17" t="str">
        <f>IF(SUM('Test Sample Data'!I$3:I$98)&gt;10,IF(AND(ISNUMBER('Test Sample Data'!I897),'Test Sample Data'!I897&lt;$B$1,'Test Sample Data'!I897&gt;0),'Test Sample Data'!I897,$B$1),"")</f>
        <v/>
      </c>
      <c r="J898" s="17" t="str">
        <f>IF(SUM('Test Sample Data'!J$3:J$98)&gt;10,IF(AND(ISNUMBER('Test Sample Data'!J897),'Test Sample Data'!J897&lt;$B$1,'Test Sample Data'!J897&gt;0),'Test Sample Data'!J897,$B$1),"")</f>
        <v/>
      </c>
      <c r="K898" s="17" t="str">
        <f>IF(SUM('Test Sample Data'!K$3:K$98)&gt;10,IF(AND(ISNUMBER('Test Sample Data'!K897),'Test Sample Data'!K897&lt;$B$1,'Test Sample Data'!K897&gt;0),'Test Sample Data'!K897,$B$1),"")</f>
        <v/>
      </c>
      <c r="L898" s="17" t="str">
        <f>IF(SUM('Test Sample Data'!L$3:L$98)&gt;10,IF(AND(ISNUMBER('Test Sample Data'!L897),'Test Sample Data'!L897&lt;$B$1,'Test Sample Data'!L897&gt;0),'Test Sample Data'!L897,$B$1),"")</f>
        <v/>
      </c>
      <c r="M898" s="17" t="str">
        <f>IF(SUM('Test Sample Data'!M$3:M$98)&gt;10,IF(AND(ISNUMBER('Test Sample Data'!M897),'Test Sample Data'!M897&lt;$B$1,'Test Sample Data'!M897&gt;0),'Test Sample Data'!M897,$B$1),"")</f>
        <v/>
      </c>
      <c r="N898" s="17" t="str">
        <f>'Gene Table'!E897</f>
        <v>hsa-miR-3161</v>
      </c>
      <c r="O898" s="17" t="str">
        <f>'Gene Table'!B897</f>
        <v>F07</v>
      </c>
      <c r="P898" s="17" t="str">
        <f>IF(SUM('Control Sample Data'!D$3:D$98)&gt;10,IF(AND(ISNUMBER('Control Sample Data'!D897),'Control Sample Data'!D897&lt;$B$1,'Control Sample Data'!D897&gt;0),'Control Sample Data'!D897,$B$1),"")</f>
        <v/>
      </c>
      <c r="Q898" s="17" t="str">
        <f>IF(SUM('Control Sample Data'!E$3:E$98)&gt;10,IF(AND(ISNUMBER('Control Sample Data'!E897),'Control Sample Data'!E897&lt;$B$1,'Control Sample Data'!E897&gt;0),'Control Sample Data'!E897,$B$1),"")</f>
        <v/>
      </c>
      <c r="R898" s="17" t="str">
        <f>IF(SUM('Control Sample Data'!F$3:F$98)&gt;10,IF(AND(ISNUMBER('Control Sample Data'!F897),'Control Sample Data'!F897&lt;$B$1,'Control Sample Data'!F897&gt;0),'Control Sample Data'!F897,$B$1),"")</f>
        <v/>
      </c>
      <c r="S898" s="17" t="str">
        <f>IF(SUM('Control Sample Data'!G$3:G$98)&gt;10,IF(AND(ISNUMBER('Control Sample Data'!G897),'Control Sample Data'!G897&lt;$B$1,'Control Sample Data'!G897&gt;0),'Control Sample Data'!G897,$B$1),"")</f>
        <v/>
      </c>
      <c r="T898" s="17" t="str">
        <f>IF(SUM('Control Sample Data'!H$3:H$98)&gt;10,IF(AND(ISNUMBER('Control Sample Data'!H897),'Control Sample Data'!H897&lt;$B$1,'Control Sample Data'!H897&gt;0),'Control Sample Data'!H897,$B$1),"")</f>
        <v/>
      </c>
      <c r="U898" s="17" t="str">
        <f>IF(SUM('Control Sample Data'!I$3:I$98)&gt;10,IF(AND(ISNUMBER('Control Sample Data'!I897),'Control Sample Data'!I897&lt;$B$1,'Control Sample Data'!I897&gt;0),'Control Sample Data'!I897,$B$1),"")</f>
        <v/>
      </c>
      <c r="V898" s="17" t="str">
        <f>IF(SUM('Control Sample Data'!J$3:J$98)&gt;10,IF(AND(ISNUMBER('Control Sample Data'!J897),'Control Sample Data'!J897&lt;$B$1,'Control Sample Data'!J897&gt;0),'Control Sample Data'!J897,$B$1),"")</f>
        <v/>
      </c>
      <c r="W898" s="17" t="str">
        <f>IF(SUM('Control Sample Data'!K$3:K$98)&gt;10,IF(AND(ISNUMBER('Control Sample Data'!K897),'Control Sample Data'!K897&lt;$B$1,'Control Sample Data'!K897&gt;0),'Control Sample Data'!K897,$B$1),"")</f>
        <v/>
      </c>
      <c r="X898" s="17" t="str">
        <f>IF(SUM('Control Sample Data'!L$3:L$98)&gt;10,IF(AND(ISNUMBER('Control Sample Data'!L897),'Control Sample Data'!L897&lt;$B$1,'Control Sample Data'!L897&gt;0),'Control Sample Data'!L897,$B$1),"")</f>
        <v/>
      </c>
      <c r="Y898" s="17" t="str">
        <f>IF(SUM('Control Sample Data'!M$3:M$98)&gt;10,IF(AND(ISNUMBER('Control Sample Data'!M897),'Control Sample Data'!M897&lt;$B$1,'Control Sample Data'!M897&gt;0),'Control Sample Data'!M897,$B$1),"")</f>
        <v/>
      </c>
      <c r="AT898" s="36" t="str">
        <f t="shared" si="580"/>
        <v/>
      </c>
      <c r="AU898" s="36" t="str">
        <f t="shared" si="581"/>
        <v/>
      </c>
      <c r="AV898" s="36" t="str">
        <f t="shared" si="582"/>
        <v/>
      </c>
      <c r="AW898" s="36" t="str">
        <f t="shared" si="583"/>
        <v/>
      </c>
      <c r="AX898" s="36" t="str">
        <f t="shared" si="584"/>
        <v/>
      </c>
      <c r="AY898" s="36" t="str">
        <f t="shared" si="585"/>
        <v/>
      </c>
      <c r="AZ898" s="36" t="str">
        <f t="shared" si="586"/>
        <v/>
      </c>
      <c r="BA898" s="36" t="str">
        <f t="shared" si="587"/>
        <v/>
      </c>
      <c r="BB898" s="36" t="str">
        <f t="shared" si="588"/>
        <v/>
      </c>
      <c r="BC898" s="36" t="str">
        <f t="shared" si="589"/>
        <v/>
      </c>
      <c r="BD898" s="36" t="str">
        <f t="shared" si="590"/>
        <v/>
      </c>
      <c r="BE898" s="36" t="str">
        <f t="shared" si="591"/>
        <v/>
      </c>
      <c r="BF898" s="36" t="str">
        <f t="shared" si="592"/>
        <v/>
      </c>
      <c r="BG898" s="36" t="str">
        <f t="shared" si="593"/>
        <v/>
      </c>
      <c r="BH898" s="36" t="str">
        <f t="shared" si="594"/>
        <v/>
      </c>
      <c r="BI898" s="36" t="str">
        <f t="shared" si="595"/>
        <v/>
      </c>
      <c r="BJ898" s="36" t="str">
        <f t="shared" si="596"/>
        <v/>
      </c>
      <c r="BK898" s="36" t="str">
        <f t="shared" si="597"/>
        <v/>
      </c>
      <c r="BL898" s="36" t="str">
        <f t="shared" si="598"/>
        <v/>
      </c>
      <c r="BM898" s="36" t="str">
        <f t="shared" si="599"/>
        <v/>
      </c>
      <c r="BN898" s="38" t="e">
        <f t="shared" si="558"/>
        <v>#DIV/0!</v>
      </c>
      <c r="BO898" s="38" t="e">
        <f t="shared" si="559"/>
        <v>#DIV/0!</v>
      </c>
      <c r="BP898" s="39" t="str">
        <f t="shared" si="560"/>
        <v/>
      </c>
      <c r="BQ898" s="39" t="str">
        <f t="shared" si="561"/>
        <v/>
      </c>
      <c r="BR898" s="39" t="str">
        <f t="shared" si="562"/>
        <v/>
      </c>
      <c r="BS898" s="39" t="str">
        <f t="shared" si="563"/>
        <v/>
      </c>
      <c r="BT898" s="39" t="str">
        <f t="shared" si="564"/>
        <v/>
      </c>
      <c r="BU898" s="39" t="str">
        <f t="shared" si="565"/>
        <v/>
      </c>
      <c r="BV898" s="39" t="str">
        <f t="shared" si="566"/>
        <v/>
      </c>
      <c r="BW898" s="39" t="str">
        <f t="shared" si="567"/>
        <v/>
      </c>
      <c r="BX898" s="39" t="str">
        <f t="shared" si="568"/>
        <v/>
      </c>
      <c r="BY898" s="39" t="str">
        <f t="shared" si="569"/>
        <v/>
      </c>
      <c r="BZ898" s="39" t="str">
        <f t="shared" si="570"/>
        <v/>
      </c>
      <c r="CA898" s="39" t="str">
        <f t="shared" si="571"/>
        <v/>
      </c>
      <c r="CB898" s="39" t="str">
        <f t="shared" si="572"/>
        <v/>
      </c>
      <c r="CC898" s="39" t="str">
        <f t="shared" si="573"/>
        <v/>
      </c>
      <c r="CD898" s="39" t="str">
        <f t="shared" si="574"/>
        <v/>
      </c>
      <c r="CE898" s="39" t="str">
        <f t="shared" si="575"/>
        <v/>
      </c>
      <c r="CF898" s="39" t="str">
        <f t="shared" si="576"/>
        <v/>
      </c>
      <c r="CG898" s="39" t="str">
        <f t="shared" si="577"/>
        <v/>
      </c>
      <c r="CH898" s="39" t="str">
        <f t="shared" si="578"/>
        <v/>
      </c>
      <c r="CI898" s="39" t="str">
        <f t="shared" si="579"/>
        <v/>
      </c>
    </row>
    <row r="899" spans="1:87">
      <c r="A899" s="18"/>
      <c r="B899" s="15" t="str">
        <f>'Gene Table'!E898</f>
        <v>hsa-miR-3622a-5p</v>
      </c>
      <c r="C899" s="15" t="str">
        <f>'Gene Table'!B898</f>
        <v>F08</v>
      </c>
      <c r="D899" s="16" t="str">
        <f>IF(SUM('Test Sample Data'!D$3:D$98)&gt;10,IF(AND(ISNUMBER('Test Sample Data'!D898),'Test Sample Data'!D898&lt;$B$1,'Test Sample Data'!D898&gt;0),'Test Sample Data'!D898,$B$1),"")</f>
        <v/>
      </c>
      <c r="E899" s="17" t="str">
        <f>IF(SUM('Test Sample Data'!E$3:E$98)&gt;10,IF(AND(ISNUMBER('Test Sample Data'!E898),'Test Sample Data'!E898&lt;$B$1,'Test Sample Data'!E898&gt;0),'Test Sample Data'!E898,$B$1),"")</f>
        <v/>
      </c>
      <c r="F899" s="17" t="str">
        <f>IF(SUM('Test Sample Data'!F$3:F$98)&gt;10,IF(AND(ISNUMBER('Test Sample Data'!F898),'Test Sample Data'!F898&lt;$B$1,'Test Sample Data'!F898&gt;0),'Test Sample Data'!F898,$B$1),"")</f>
        <v/>
      </c>
      <c r="G899" s="17" t="str">
        <f>IF(SUM('Test Sample Data'!G$3:G$98)&gt;10,IF(AND(ISNUMBER('Test Sample Data'!G898),'Test Sample Data'!G898&lt;$B$1,'Test Sample Data'!G898&gt;0),'Test Sample Data'!G898,$B$1),"")</f>
        <v/>
      </c>
      <c r="H899" s="17" t="str">
        <f>IF(SUM('Test Sample Data'!H$3:H$98)&gt;10,IF(AND(ISNUMBER('Test Sample Data'!H898),'Test Sample Data'!H898&lt;$B$1,'Test Sample Data'!H898&gt;0),'Test Sample Data'!H898,$B$1),"")</f>
        <v/>
      </c>
      <c r="I899" s="17" t="str">
        <f>IF(SUM('Test Sample Data'!I$3:I$98)&gt;10,IF(AND(ISNUMBER('Test Sample Data'!I898),'Test Sample Data'!I898&lt;$B$1,'Test Sample Data'!I898&gt;0),'Test Sample Data'!I898,$B$1),"")</f>
        <v/>
      </c>
      <c r="J899" s="17" t="str">
        <f>IF(SUM('Test Sample Data'!J$3:J$98)&gt;10,IF(AND(ISNUMBER('Test Sample Data'!J898),'Test Sample Data'!J898&lt;$B$1,'Test Sample Data'!J898&gt;0),'Test Sample Data'!J898,$B$1),"")</f>
        <v/>
      </c>
      <c r="K899" s="17" t="str">
        <f>IF(SUM('Test Sample Data'!K$3:K$98)&gt;10,IF(AND(ISNUMBER('Test Sample Data'!K898),'Test Sample Data'!K898&lt;$B$1,'Test Sample Data'!K898&gt;0),'Test Sample Data'!K898,$B$1),"")</f>
        <v/>
      </c>
      <c r="L899" s="17" t="str">
        <f>IF(SUM('Test Sample Data'!L$3:L$98)&gt;10,IF(AND(ISNUMBER('Test Sample Data'!L898),'Test Sample Data'!L898&lt;$B$1,'Test Sample Data'!L898&gt;0),'Test Sample Data'!L898,$B$1),"")</f>
        <v/>
      </c>
      <c r="M899" s="17" t="str">
        <f>IF(SUM('Test Sample Data'!M$3:M$98)&gt;10,IF(AND(ISNUMBER('Test Sample Data'!M898),'Test Sample Data'!M898&lt;$B$1,'Test Sample Data'!M898&gt;0),'Test Sample Data'!M898,$B$1),"")</f>
        <v/>
      </c>
      <c r="N899" s="17" t="str">
        <f>'Gene Table'!E898</f>
        <v>hsa-miR-3622a-5p</v>
      </c>
      <c r="O899" s="17" t="str">
        <f>'Gene Table'!B898</f>
        <v>F08</v>
      </c>
      <c r="P899" s="17" t="str">
        <f>IF(SUM('Control Sample Data'!D$3:D$98)&gt;10,IF(AND(ISNUMBER('Control Sample Data'!D898),'Control Sample Data'!D898&lt;$B$1,'Control Sample Data'!D898&gt;0),'Control Sample Data'!D898,$B$1),"")</f>
        <v/>
      </c>
      <c r="Q899" s="17" t="str">
        <f>IF(SUM('Control Sample Data'!E$3:E$98)&gt;10,IF(AND(ISNUMBER('Control Sample Data'!E898),'Control Sample Data'!E898&lt;$B$1,'Control Sample Data'!E898&gt;0),'Control Sample Data'!E898,$B$1),"")</f>
        <v/>
      </c>
      <c r="R899" s="17" t="str">
        <f>IF(SUM('Control Sample Data'!F$3:F$98)&gt;10,IF(AND(ISNUMBER('Control Sample Data'!F898),'Control Sample Data'!F898&lt;$B$1,'Control Sample Data'!F898&gt;0),'Control Sample Data'!F898,$B$1),"")</f>
        <v/>
      </c>
      <c r="S899" s="17" t="str">
        <f>IF(SUM('Control Sample Data'!G$3:G$98)&gt;10,IF(AND(ISNUMBER('Control Sample Data'!G898),'Control Sample Data'!G898&lt;$B$1,'Control Sample Data'!G898&gt;0),'Control Sample Data'!G898,$B$1),"")</f>
        <v/>
      </c>
      <c r="T899" s="17" t="str">
        <f>IF(SUM('Control Sample Data'!H$3:H$98)&gt;10,IF(AND(ISNUMBER('Control Sample Data'!H898),'Control Sample Data'!H898&lt;$B$1,'Control Sample Data'!H898&gt;0),'Control Sample Data'!H898,$B$1),"")</f>
        <v/>
      </c>
      <c r="U899" s="17" t="str">
        <f>IF(SUM('Control Sample Data'!I$3:I$98)&gt;10,IF(AND(ISNUMBER('Control Sample Data'!I898),'Control Sample Data'!I898&lt;$B$1,'Control Sample Data'!I898&gt;0),'Control Sample Data'!I898,$B$1),"")</f>
        <v/>
      </c>
      <c r="V899" s="17" t="str">
        <f>IF(SUM('Control Sample Data'!J$3:J$98)&gt;10,IF(AND(ISNUMBER('Control Sample Data'!J898),'Control Sample Data'!J898&lt;$B$1,'Control Sample Data'!J898&gt;0),'Control Sample Data'!J898,$B$1),"")</f>
        <v/>
      </c>
      <c r="W899" s="17" t="str">
        <f>IF(SUM('Control Sample Data'!K$3:K$98)&gt;10,IF(AND(ISNUMBER('Control Sample Data'!K898),'Control Sample Data'!K898&lt;$B$1,'Control Sample Data'!K898&gt;0),'Control Sample Data'!K898,$B$1),"")</f>
        <v/>
      </c>
      <c r="X899" s="17" t="str">
        <f>IF(SUM('Control Sample Data'!L$3:L$98)&gt;10,IF(AND(ISNUMBER('Control Sample Data'!L898),'Control Sample Data'!L898&lt;$B$1,'Control Sample Data'!L898&gt;0),'Control Sample Data'!L898,$B$1),"")</f>
        <v/>
      </c>
      <c r="Y899" s="17" t="str">
        <f>IF(SUM('Control Sample Data'!M$3:M$98)&gt;10,IF(AND(ISNUMBER('Control Sample Data'!M898),'Control Sample Data'!M898&lt;$B$1,'Control Sample Data'!M898&gt;0),'Control Sample Data'!M898,$B$1),"")</f>
        <v/>
      </c>
      <c r="AT899" s="36" t="str">
        <f t="shared" si="580"/>
        <v/>
      </c>
      <c r="AU899" s="36" t="str">
        <f t="shared" si="581"/>
        <v/>
      </c>
      <c r="AV899" s="36" t="str">
        <f t="shared" si="582"/>
        <v/>
      </c>
      <c r="AW899" s="36" t="str">
        <f t="shared" si="583"/>
        <v/>
      </c>
      <c r="AX899" s="36" t="str">
        <f t="shared" si="584"/>
        <v/>
      </c>
      <c r="AY899" s="36" t="str">
        <f t="shared" si="585"/>
        <v/>
      </c>
      <c r="AZ899" s="36" t="str">
        <f t="shared" si="586"/>
        <v/>
      </c>
      <c r="BA899" s="36" t="str">
        <f t="shared" si="587"/>
        <v/>
      </c>
      <c r="BB899" s="36" t="str">
        <f t="shared" si="588"/>
        <v/>
      </c>
      <c r="BC899" s="36" t="str">
        <f t="shared" si="589"/>
        <v/>
      </c>
      <c r="BD899" s="36" t="str">
        <f t="shared" si="590"/>
        <v/>
      </c>
      <c r="BE899" s="36" t="str">
        <f t="shared" si="591"/>
        <v/>
      </c>
      <c r="BF899" s="36" t="str">
        <f t="shared" si="592"/>
        <v/>
      </c>
      <c r="BG899" s="36" t="str">
        <f t="shared" si="593"/>
        <v/>
      </c>
      <c r="BH899" s="36" t="str">
        <f t="shared" si="594"/>
        <v/>
      </c>
      <c r="BI899" s="36" t="str">
        <f t="shared" si="595"/>
        <v/>
      </c>
      <c r="BJ899" s="36" t="str">
        <f t="shared" si="596"/>
        <v/>
      </c>
      <c r="BK899" s="36" t="str">
        <f t="shared" si="597"/>
        <v/>
      </c>
      <c r="BL899" s="36" t="str">
        <f t="shared" si="598"/>
        <v/>
      </c>
      <c r="BM899" s="36" t="str">
        <f t="shared" si="599"/>
        <v/>
      </c>
      <c r="BN899" s="38" t="e">
        <f t="shared" si="558"/>
        <v>#DIV/0!</v>
      </c>
      <c r="BO899" s="38" t="e">
        <f t="shared" si="559"/>
        <v>#DIV/0!</v>
      </c>
      <c r="BP899" s="39" t="str">
        <f t="shared" si="560"/>
        <v/>
      </c>
      <c r="BQ899" s="39" t="str">
        <f t="shared" si="561"/>
        <v/>
      </c>
      <c r="BR899" s="39" t="str">
        <f t="shared" si="562"/>
        <v/>
      </c>
      <c r="BS899" s="39" t="str">
        <f t="shared" si="563"/>
        <v/>
      </c>
      <c r="BT899" s="39" t="str">
        <f t="shared" si="564"/>
        <v/>
      </c>
      <c r="BU899" s="39" t="str">
        <f t="shared" si="565"/>
        <v/>
      </c>
      <c r="BV899" s="39" t="str">
        <f t="shared" si="566"/>
        <v/>
      </c>
      <c r="BW899" s="39" t="str">
        <f t="shared" si="567"/>
        <v/>
      </c>
      <c r="BX899" s="39" t="str">
        <f t="shared" si="568"/>
        <v/>
      </c>
      <c r="BY899" s="39" t="str">
        <f t="shared" si="569"/>
        <v/>
      </c>
      <c r="BZ899" s="39" t="str">
        <f t="shared" si="570"/>
        <v/>
      </c>
      <c r="CA899" s="39" t="str">
        <f t="shared" si="571"/>
        <v/>
      </c>
      <c r="CB899" s="39" t="str">
        <f t="shared" si="572"/>
        <v/>
      </c>
      <c r="CC899" s="39" t="str">
        <f t="shared" si="573"/>
        <v/>
      </c>
      <c r="CD899" s="39" t="str">
        <f t="shared" si="574"/>
        <v/>
      </c>
      <c r="CE899" s="39" t="str">
        <f t="shared" si="575"/>
        <v/>
      </c>
      <c r="CF899" s="39" t="str">
        <f t="shared" si="576"/>
        <v/>
      </c>
      <c r="CG899" s="39" t="str">
        <f t="shared" si="577"/>
        <v/>
      </c>
      <c r="CH899" s="39" t="str">
        <f t="shared" si="578"/>
        <v/>
      </c>
      <c r="CI899" s="39" t="str">
        <f t="shared" si="579"/>
        <v/>
      </c>
    </row>
    <row r="900" spans="1:87">
      <c r="A900" s="18"/>
      <c r="B900" s="15" t="str">
        <f>'Gene Table'!E899</f>
        <v>hsa-miR-3162-5p</v>
      </c>
      <c r="C900" s="15" t="str">
        <f>'Gene Table'!B899</f>
        <v>F09</v>
      </c>
      <c r="D900" s="16" t="str">
        <f>IF(SUM('Test Sample Data'!D$3:D$98)&gt;10,IF(AND(ISNUMBER('Test Sample Data'!D899),'Test Sample Data'!D899&lt;$B$1,'Test Sample Data'!D899&gt;0),'Test Sample Data'!D899,$B$1),"")</f>
        <v/>
      </c>
      <c r="E900" s="17" t="str">
        <f>IF(SUM('Test Sample Data'!E$3:E$98)&gt;10,IF(AND(ISNUMBER('Test Sample Data'!E899),'Test Sample Data'!E899&lt;$B$1,'Test Sample Data'!E899&gt;0),'Test Sample Data'!E899,$B$1),"")</f>
        <v/>
      </c>
      <c r="F900" s="17" t="str">
        <f>IF(SUM('Test Sample Data'!F$3:F$98)&gt;10,IF(AND(ISNUMBER('Test Sample Data'!F899),'Test Sample Data'!F899&lt;$B$1,'Test Sample Data'!F899&gt;0),'Test Sample Data'!F899,$B$1),"")</f>
        <v/>
      </c>
      <c r="G900" s="17" t="str">
        <f>IF(SUM('Test Sample Data'!G$3:G$98)&gt;10,IF(AND(ISNUMBER('Test Sample Data'!G899),'Test Sample Data'!G899&lt;$B$1,'Test Sample Data'!G899&gt;0),'Test Sample Data'!G899,$B$1),"")</f>
        <v/>
      </c>
      <c r="H900" s="17" t="str">
        <f>IF(SUM('Test Sample Data'!H$3:H$98)&gt;10,IF(AND(ISNUMBER('Test Sample Data'!H899),'Test Sample Data'!H899&lt;$B$1,'Test Sample Data'!H899&gt;0),'Test Sample Data'!H899,$B$1),"")</f>
        <v/>
      </c>
      <c r="I900" s="17" t="str">
        <f>IF(SUM('Test Sample Data'!I$3:I$98)&gt;10,IF(AND(ISNUMBER('Test Sample Data'!I899),'Test Sample Data'!I899&lt;$B$1,'Test Sample Data'!I899&gt;0),'Test Sample Data'!I899,$B$1),"")</f>
        <v/>
      </c>
      <c r="J900" s="17" t="str">
        <f>IF(SUM('Test Sample Data'!J$3:J$98)&gt;10,IF(AND(ISNUMBER('Test Sample Data'!J899),'Test Sample Data'!J899&lt;$B$1,'Test Sample Data'!J899&gt;0),'Test Sample Data'!J899,$B$1),"")</f>
        <v/>
      </c>
      <c r="K900" s="17" t="str">
        <f>IF(SUM('Test Sample Data'!K$3:K$98)&gt;10,IF(AND(ISNUMBER('Test Sample Data'!K899),'Test Sample Data'!K899&lt;$B$1,'Test Sample Data'!K899&gt;0),'Test Sample Data'!K899,$B$1),"")</f>
        <v/>
      </c>
      <c r="L900" s="17" t="str">
        <f>IF(SUM('Test Sample Data'!L$3:L$98)&gt;10,IF(AND(ISNUMBER('Test Sample Data'!L899),'Test Sample Data'!L899&lt;$B$1,'Test Sample Data'!L899&gt;0),'Test Sample Data'!L899,$B$1),"")</f>
        <v/>
      </c>
      <c r="M900" s="17" t="str">
        <f>IF(SUM('Test Sample Data'!M$3:M$98)&gt;10,IF(AND(ISNUMBER('Test Sample Data'!M899),'Test Sample Data'!M899&lt;$B$1,'Test Sample Data'!M899&gt;0),'Test Sample Data'!M899,$B$1),"")</f>
        <v/>
      </c>
      <c r="N900" s="17" t="str">
        <f>'Gene Table'!E899</f>
        <v>hsa-miR-3162-5p</v>
      </c>
      <c r="O900" s="17" t="str">
        <f>'Gene Table'!B899</f>
        <v>F09</v>
      </c>
      <c r="P900" s="17" t="str">
        <f>IF(SUM('Control Sample Data'!D$3:D$98)&gt;10,IF(AND(ISNUMBER('Control Sample Data'!D899),'Control Sample Data'!D899&lt;$B$1,'Control Sample Data'!D899&gt;0),'Control Sample Data'!D899,$B$1),"")</f>
        <v/>
      </c>
      <c r="Q900" s="17" t="str">
        <f>IF(SUM('Control Sample Data'!E$3:E$98)&gt;10,IF(AND(ISNUMBER('Control Sample Data'!E899),'Control Sample Data'!E899&lt;$B$1,'Control Sample Data'!E899&gt;0),'Control Sample Data'!E899,$B$1),"")</f>
        <v/>
      </c>
      <c r="R900" s="17" t="str">
        <f>IF(SUM('Control Sample Data'!F$3:F$98)&gt;10,IF(AND(ISNUMBER('Control Sample Data'!F899),'Control Sample Data'!F899&lt;$B$1,'Control Sample Data'!F899&gt;0),'Control Sample Data'!F899,$B$1),"")</f>
        <v/>
      </c>
      <c r="S900" s="17" t="str">
        <f>IF(SUM('Control Sample Data'!G$3:G$98)&gt;10,IF(AND(ISNUMBER('Control Sample Data'!G899),'Control Sample Data'!G899&lt;$B$1,'Control Sample Data'!G899&gt;0),'Control Sample Data'!G899,$B$1),"")</f>
        <v/>
      </c>
      <c r="T900" s="17" t="str">
        <f>IF(SUM('Control Sample Data'!H$3:H$98)&gt;10,IF(AND(ISNUMBER('Control Sample Data'!H899),'Control Sample Data'!H899&lt;$B$1,'Control Sample Data'!H899&gt;0),'Control Sample Data'!H899,$B$1),"")</f>
        <v/>
      </c>
      <c r="U900" s="17" t="str">
        <f>IF(SUM('Control Sample Data'!I$3:I$98)&gt;10,IF(AND(ISNUMBER('Control Sample Data'!I899),'Control Sample Data'!I899&lt;$B$1,'Control Sample Data'!I899&gt;0),'Control Sample Data'!I899,$B$1),"")</f>
        <v/>
      </c>
      <c r="V900" s="17" t="str">
        <f>IF(SUM('Control Sample Data'!J$3:J$98)&gt;10,IF(AND(ISNUMBER('Control Sample Data'!J899),'Control Sample Data'!J899&lt;$B$1,'Control Sample Data'!J899&gt;0),'Control Sample Data'!J899,$B$1),"")</f>
        <v/>
      </c>
      <c r="W900" s="17" t="str">
        <f>IF(SUM('Control Sample Data'!K$3:K$98)&gt;10,IF(AND(ISNUMBER('Control Sample Data'!K899),'Control Sample Data'!K899&lt;$B$1,'Control Sample Data'!K899&gt;0),'Control Sample Data'!K899,$B$1),"")</f>
        <v/>
      </c>
      <c r="X900" s="17" t="str">
        <f>IF(SUM('Control Sample Data'!L$3:L$98)&gt;10,IF(AND(ISNUMBER('Control Sample Data'!L899),'Control Sample Data'!L899&lt;$B$1,'Control Sample Data'!L899&gt;0),'Control Sample Data'!L899,$B$1),"")</f>
        <v/>
      </c>
      <c r="Y900" s="17" t="str">
        <f>IF(SUM('Control Sample Data'!M$3:M$98)&gt;10,IF(AND(ISNUMBER('Control Sample Data'!M899),'Control Sample Data'!M899&lt;$B$1,'Control Sample Data'!M899&gt;0),'Control Sample Data'!M899,$B$1),"")</f>
        <v/>
      </c>
      <c r="AT900" s="36" t="str">
        <f t="shared" si="580"/>
        <v/>
      </c>
      <c r="AU900" s="36" t="str">
        <f t="shared" si="581"/>
        <v/>
      </c>
      <c r="AV900" s="36" t="str">
        <f t="shared" si="582"/>
        <v/>
      </c>
      <c r="AW900" s="36" t="str">
        <f t="shared" si="583"/>
        <v/>
      </c>
      <c r="AX900" s="36" t="str">
        <f t="shared" si="584"/>
        <v/>
      </c>
      <c r="AY900" s="36" t="str">
        <f t="shared" si="585"/>
        <v/>
      </c>
      <c r="AZ900" s="36" t="str">
        <f t="shared" si="586"/>
        <v/>
      </c>
      <c r="BA900" s="36" t="str">
        <f t="shared" si="587"/>
        <v/>
      </c>
      <c r="BB900" s="36" t="str">
        <f t="shared" si="588"/>
        <v/>
      </c>
      <c r="BC900" s="36" t="str">
        <f t="shared" si="589"/>
        <v/>
      </c>
      <c r="BD900" s="36" t="str">
        <f t="shared" si="590"/>
        <v/>
      </c>
      <c r="BE900" s="36" t="str">
        <f t="shared" si="591"/>
        <v/>
      </c>
      <c r="BF900" s="36" t="str">
        <f t="shared" si="592"/>
        <v/>
      </c>
      <c r="BG900" s="36" t="str">
        <f t="shared" si="593"/>
        <v/>
      </c>
      <c r="BH900" s="36" t="str">
        <f t="shared" si="594"/>
        <v/>
      </c>
      <c r="BI900" s="36" t="str">
        <f t="shared" si="595"/>
        <v/>
      </c>
      <c r="BJ900" s="36" t="str">
        <f t="shared" si="596"/>
        <v/>
      </c>
      <c r="BK900" s="36" t="str">
        <f t="shared" si="597"/>
        <v/>
      </c>
      <c r="BL900" s="36" t="str">
        <f t="shared" si="598"/>
        <v/>
      </c>
      <c r="BM900" s="36" t="str">
        <f t="shared" si="599"/>
        <v/>
      </c>
      <c r="BN900" s="38" t="e">
        <f t="shared" ref="BN900:BN963" si="600">AVERAGE(AT900:BC900)</f>
        <v>#DIV/0!</v>
      </c>
      <c r="BO900" s="38" t="e">
        <f t="shared" ref="BO900:BO963" si="601">AVERAGE(BD900:BM900)</f>
        <v>#DIV/0!</v>
      </c>
      <c r="BP900" s="39" t="str">
        <f t="shared" ref="BP900:BP963" si="602">IF(ISNUMBER(AT900),POWER(2,-AT900),"")</f>
        <v/>
      </c>
      <c r="BQ900" s="39" t="str">
        <f t="shared" ref="BQ900:BQ963" si="603">IF(ISNUMBER(AU900),POWER(2,-AU900),"")</f>
        <v/>
      </c>
      <c r="BR900" s="39" t="str">
        <f t="shared" ref="BR900:BR963" si="604">IF(ISNUMBER(AV900),POWER(2,-AV900),"")</f>
        <v/>
      </c>
      <c r="BS900" s="39" t="str">
        <f t="shared" ref="BS900:BS963" si="605">IF(ISNUMBER(AW900),POWER(2,-AW900),"")</f>
        <v/>
      </c>
      <c r="BT900" s="39" t="str">
        <f t="shared" ref="BT900:BT963" si="606">IF(ISNUMBER(AX900),POWER(2,-AX900),"")</f>
        <v/>
      </c>
      <c r="BU900" s="39" t="str">
        <f t="shared" ref="BU900:BU963" si="607">IF(ISNUMBER(AY900),POWER(2,-AY900),"")</f>
        <v/>
      </c>
      <c r="BV900" s="39" t="str">
        <f t="shared" ref="BV900:BV963" si="608">IF(ISNUMBER(AZ900),POWER(2,-AZ900),"")</f>
        <v/>
      </c>
      <c r="BW900" s="39" t="str">
        <f t="shared" ref="BW900:BW963" si="609">IF(ISNUMBER(BA900),POWER(2,-BA900),"")</f>
        <v/>
      </c>
      <c r="BX900" s="39" t="str">
        <f t="shared" ref="BX900:BX963" si="610">IF(ISNUMBER(BB900),POWER(2,-BB900),"")</f>
        <v/>
      </c>
      <c r="BY900" s="39" t="str">
        <f t="shared" ref="BY900:BY963" si="611">IF(ISNUMBER(BC900),POWER(2,-BC900),"")</f>
        <v/>
      </c>
      <c r="BZ900" s="39" t="str">
        <f t="shared" ref="BZ900:BZ963" si="612">IF(ISNUMBER(BD900),POWER(2,-BD900),"")</f>
        <v/>
      </c>
      <c r="CA900" s="39" t="str">
        <f t="shared" ref="CA900:CA963" si="613">IF(ISNUMBER(BE900),POWER(2,-BE900),"")</f>
        <v/>
      </c>
      <c r="CB900" s="39" t="str">
        <f t="shared" ref="CB900:CB963" si="614">IF(ISNUMBER(BF900),POWER(2,-BF900),"")</f>
        <v/>
      </c>
      <c r="CC900" s="39" t="str">
        <f t="shared" ref="CC900:CC963" si="615">IF(ISNUMBER(BG900),POWER(2,-BG900),"")</f>
        <v/>
      </c>
      <c r="CD900" s="39" t="str">
        <f t="shared" ref="CD900:CD963" si="616">IF(ISNUMBER(BH900),POWER(2,-BH900),"")</f>
        <v/>
      </c>
      <c r="CE900" s="39" t="str">
        <f t="shared" ref="CE900:CE963" si="617">IF(ISNUMBER(BI900),POWER(2,-BI900),"")</f>
        <v/>
      </c>
      <c r="CF900" s="39" t="str">
        <f t="shared" ref="CF900:CF963" si="618">IF(ISNUMBER(BJ900),POWER(2,-BJ900),"")</f>
        <v/>
      </c>
      <c r="CG900" s="39" t="str">
        <f t="shared" ref="CG900:CG963" si="619">IF(ISNUMBER(BK900),POWER(2,-BK900),"")</f>
        <v/>
      </c>
      <c r="CH900" s="39" t="str">
        <f t="shared" ref="CH900:CH963" si="620">IF(ISNUMBER(BL900),POWER(2,-BL900),"")</f>
        <v/>
      </c>
      <c r="CI900" s="39" t="str">
        <f t="shared" ref="CI900:CI963" si="621">IF(ISNUMBER(BM900),POWER(2,-BM900),"")</f>
        <v/>
      </c>
    </row>
    <row r="901" spans="1:87">
      <c r="A901" s="18"/>
      <c r="B901" s="15" t="str">
        <f>'Gene Table'!E900</f>
        <v>hsa-miR-3622a-3p</v>
      </c>
      <c r="C901" s="15" t="str">
        <f>'Gene Table'!B900</f>
        <v>F10</v>
      </c>
      <c r="D901" s="16" t="str">
        <f>IF(SUM('Test Sample Data'!D$3:D$98)&gt;10,IF(AND(ISNUMBER('Test Sample Data'!D900),'Test Sample Data'!D900&lt;$B$1,'Test Sample Data'!D900&gt;0),'Test Sample Data'!D900,$B$1),"")</f>
        <v/>
      </c>
      <c r="E901" s="17" t="str">
        <f>IF(SUM('Test Sample Data'!E$3:E$98)&gt;10,IF(AND(ISNUMBER('Test Sample Data'!E900),'Test Sample Data'!E900&lt;$B$1,'Test Sample Data'!E900&gt;0),'Test Sample Data'!E900,$B$1),"")</f>
        <v/>
      </c>
      <c r="F901" s="17" t="str">
        <f>IF(SUM('Test Sample Data'!F$3:F$98)&gt;10,IF(AND(ISNUMBER('Test Sample Data'!F900),'Test Sample Data'!F900&lt;$B$1,'Test Sample Data'!F900&gt;0),'Test Sample Data'!F900,$B$1),"")</f>
        <v/>
      </c>
      <c r="G901" s="17" t="str">
        <f>IF(SUM('Test Sample Data'!G$3:G$98)&gt;10,IF(AND(ISNUMBER('Test Sample Data'!G900),'Test Sample Data'!G900&lt;$B$1,'Test Sample Data'!G900&gt;0),'Test Sample Data'!G900,$B$1),"")</f>
        <v/>
      </c>
      <c r="H901" s="17" t="str">
        <f>IF(SUM('Test Sample Data'!H$3:H$98)&gt;10,IF(AND(ISNUMBER('Test Sample Data'!H900),'Test Sample Data'!H900&lt;$B$1,'Test Sample Data'!H900&gt;0),'Test Sample Data'!H900,$B$1),"")</f>
        <v/>
      </c>
      <c r="I901" s="17" t="str">
        <f>IF(SUM('Test Sample Data'!I$3:I$98)&gt;10,IF(AND(ISNUMBER('Test Sample Data'!I900),'Test Sample Data'!I900&lt;$B$1,'Test Sample Data'!I900&gt;0),'Test Sample Data'!I900,$B$1),"")</f>
        <v/>
      </c>
      <c r="J901" s="17" t="str">
        <f>IF(SUM('Test Sample Data'!J$3:J$98)&gt;10,IF(AND(ISNUMBER('Test Sample Data'!J900),'Test Sample Data'!J900&lt;$B$1,'Test Sample Data'!J900&gt;0),'Test Sample Data'!J900,$B$1),"")</f>
        <v/>
      </c>
      <c r="K901" s="17" t="str">
        <f>IF(SUM('Test Sample Data'!K$3:K$98)&gt;10,IF(AND(ISNUMBER('Test Sample Data'!K900),'Test Sample Data'!K900&lt;$B$1,'Test Sample Data'!K900&gt;0),'Test Sample Data'!K900,$B$1),"")</f>
        <v/>
      </c>
      <c r="L901" s="17" t="str">
        <f>IF(SUM('Test Sample Data'!L$3:L$98)&gt;10,IF(AND(ISNUMBER('Test Sample Data'!L900),'Test Sample Data'!L900&lt;$B$1,'Test Sample Data'!L900&gt;0),'Test Sample Data'!L900,$B$1),"")</f>
        <v/>
      </c>
      <c r="M901" s="17" t="str">
        <f>IF(SUM('Test Sample Data'!M$3:M$98)&gt;10,IF(AND(ISNUMBER('Test Sample Data'!M900),'Test Sample Data'!M900&lt;$B$1,'Test Sample Data'!M900&gt;0),'Test Sample Data'!M900,$B$1),"")</f>
        <v/>
      </c>
      <c r="N901" s="17" t="str">
        <f>'Gene Table'!E900</f>
        <v>hsa-miR-3622a-3p</v>
      </c>
      <c r="O901" s="17" t="str">
        <f>'Gene Table'!B900</f>
        <v>F10</v>
      </c>
      <c r="P901" s="17" t="str">
        <f>IF(SUM('Control Sample Data'!D$3:D$98)&gt;10,IF(AND(ISNUMBER('Control Sample Data'!D900),'Control Sample Data'!D900&lt;$B$1,'Control Sample Data'!D900&gt;0),'Control Sample Data'!D900,$B$1),"")</f>
        <v/>
      </c>
      <c r="Q901" s="17" t="str">
        <f>IF(SUM('Control Sample Data'!E$3:E$98)&gt;10,IF(AND(ISNUMBER('Control Sample Data'!E900),'Control Sample Data'!E900&lt;$B$1,'Control Sample Data'!E900&gt;0),'Control Sample Data'!E900,$B$1),"")</f>
        <v/>
      </c>
      <c r="R901" s="17" t="str">
        <f>IF(SUM('Control Sample Data'!F$3:F$98)&gt;10,IF(AND(ISNUMBER('Control Sample Data'!F900),'Control Sample Data'!F900&lt;$B$1,'Control Sample Data'!F900&gt;0),'Control Sample Data'!F900,$B$1),"")</f>
        <v/>
      </c>
      <c r="S901" s="17" t="str">
        <f>IF(SUM('Control Sample Data'!G$3:G$98)&gt;10,IF(AND(ISNUMBER('Control Sample Data'!G900),'Control Sample Data'!G900&lt;$B$1,'Control Sample Data'!G900&gt;0),'Control Sample Data'!G900,$B$1),"")</f>
        <v/>
      </c>
      <c r="T901" s="17" t="str">
        <f>IF(SUM('Control Sample Data'!H$3:H$98)&gt;10,IF(AND(ISNUMBER('Control Sample Data'!H900),'Control Sample Data'!H900&lt;$B$1,'Control Sample Data'!H900&gt;0),'Control Sample Data'!H900,$B$1),"")</f>
        <v/>
      </c>
      <c r="U901" s="17" t="str">
        <f>IF(SUM('Control Sample Data'!I$3:I$98)&gt;10,IF(AND(ISNUMBER('Control Sample Data'!I900),'Control Sample Data'!I900&lt;$B$1,'Control Sample Data'!I900&gt;0),'Control Sample Data'!I900,$B$1),"")</f>
        <v/>
      </c>
      <c r="V901" s="17" t="str">
        <f>IF(SUM('Control Sample Data'!J$3:J$98)&gt;10,IF(AND(ISNUMBER('Control Sample Data'!J900),'Control Sample Data'!J900&lt;$B$1,'Control Sample Data'!J900&gt;0),'Control Sample Data'!J900,$B$1),"")</f>
        <v/>
      </c>
      <c r="W901" s="17" t="str">
        <f>IF(SUM('Control Sample Data'!K$3:K$98)&gt;10,IF(AND(ISNUMBER('Control Sample Data'!K900),'Control Sample Data'!K900&lt;$B$1,'Control Sample Data'!K900&gt;0),'Control Sample Data'!K900,$B$1),"")</f>
        <v/>
      </c>
      <c r="X901" s="17" t="str">
        <f>IF(SUM('Control Sample Data'!L$3:L$98)&gt;10,IF(AND(ISNUMBER('Control Sample Data'!L900),'Control Sample Data'!L900&lt;$B$1,'Control Sample Data'!L900&gt;0),'Control Sample Data'!L900,$B$1),"")</f>
        <v/>
      </c>
      <c r="Y901" s="17" t="str">
        <f>IF(SUM('Control Sample Data'!M$3:M$98)&gt;10,IF(AND(ISNUMBER('Control Sample Data'!M900),'Control Sample Data'!M900&lt;$B$1,'Control Sample Data'!M900&gt;0),'Control Sample Data'!M900,$B$1),"")</f>
        <v/>
      </c>
      <c r="AT901" s="36" t="str">
        <f t="shared" ref="AT901:AT964" si="622">IF(ISERROR(D901-Z$794),"",D901-Z$794)</f>
        <v/>
      </c>
      <c r="AU901" s="36" t="str">
        <f t="shared" ref="AU901:AU964" si="623">IF(ISERROR(E901-AA$794),"",E901-AA$794)</f>
        <v/>
      </c>
      <c r="AV901" s="36" t="str">
        <f t="shared" ref="AV901:AV964" si="624">IF(ISERROR(F901-AB$794),"",F901-AB$794)</f>
        <v/>
      </c>
      <c r="AW901" s="36" t="str">
        <f t="shared" ref="AW901:AW964" si="625">IF(ISERROR(G901-AC$794),"",G901-AC$794)</f>
        <v/>
      </c>
      <c r="AX901" s="36" t="str">
        <f t="shared" ref="AX901:AX964" si="626">IF(ISERROR(H901-AD$794),"",H901-AD$794)</f>
        <v/>
      </c>
      <c r="AY901" s="36" t="str">
        <f t="shared" ref="AY901:AY964" si="627">IF(ISERROR(I901-AE$794),"",I901-AE$794)</f>
        <v/>
      </c>
      <c r="AZ901" s="36" t="str">
        <f t="shared" ref="AZ901:AZ964" si="628">IF(ISERROR(J901-AF$794),"",J901-AF$794)</f>
        <v/>
      </c>
      <c r="BA901" s="36" t="str">
        <f t="shared" ref="BA901:BA964" si="629">IF(ISERROR(K901-AG$794),"",K901-AG$794)</f>
        <v/>
      </c>
      <c r="BB901" s="36" t="str">
        <f t="shared" ref="BB901:BB964" si="630">IF(ISERROR(L901-AH$794),"",L901-AH$794)</f>
        <v/>
      </c>
      <c r="BC901" s="36" t="str">
        <f t="shared" ref="BC901:BC964" si="631">IF(ISERROR(M901-AI$794),"",M901-AI$794)</f>
        <v/>
      </c>
      <c r="BD901" s="36" t="str">
        <f t="shared" ref="BD901:BD964" si="632">IF(ISERROR(P901-AJ$794),"",P901-AJ$794)</f>
        <v/>
      </c>
      <c r="BE901" s="36" t="str">
        <f t="shared" ref="BE901:BE964" si="633">IF(ISERROR(Q901-AK$794),"",Q901-AK$794)</f>
        <v/>
      </c>
      <c r="BF901" s="36" t="str">
        <f t="shared" ref="BF901:BF964" si="634">IF(ISERROR(R901-AL$794),"",R901-AL$794)</f>
        <v/>
      </c>
      <c r="BG901" s="36" t="str">
        <f t="shared" ref="BG901:BG964" si="635">IF(ISERROR(S901-AM$794),"",S901-AM$794)</f>
        <v/>
      </c>
      <c r="BH901" s="36" t="str">
        <f t="shared" ref="BH901:BH964" si="636">IF(ISERROR(T901-AN$794),"",T901-AN$794)</f>
        <v/>
      </c>
      <c r="BI901" s="36" t="str">
        <f t="shared" ref="BI901:BI964" si="637">IF(ISERROR(U901-AO$794),"",U901-AO$794)</f>
        <v/>
      </c>
      <c r="BJ901" s="36" t="str">
        <f t="shared" ref="BJ901:BJ964" si="638">IF(ISERROR(V901-AP$794),"",V901-AP$794)</f>
        <v/>
      </c>
      <c r="BK901" s="36" t="str">
        <f t="shared" ref="BK901:BK964" si="639">IF(ISERROR(W901-AQ$794),"",W901-AQ$794)</f>
        <v/>
      </c>
      <c r="BL901" s="36" t="str">
        <f t="shared" ref="BL901:BL964" si="640">IF(ISERROR(X901-AR$794),"",X901-AR$794)</f>
        <v/>
      </c>
      <c r="BM901" s="36" t="str">
        <f t="shared" ref="BM901:BM964" si="641">IF(ISERROR(Y901-AS$794),"",Y901-AS$794)</f>
        <v/>
      </c>
      <c r="BN901" s="38" t="e">
        <f t="shared" si="600"/>
        <v>#DIV/0!</v>
      </c>
      <c r="BO901" s="38" t="e">
        <f t="shared" si="601"/>
        <v>#DIV/0!</v>
      </c>
      <c r="BP901" s="39" t="str">
        <f t="shared" si="602"/>
        <v/>
      </c>
      <c r="BQ901" s="39" t="str">
        <f t="shared" si="603"/>
        <v/>
      </c>
      <c r="BR901" s="39" t="str">
        <f t="shared" si="604"/>
        <v/>
      </c>
      <c r="BS901" s="39" t="str">
        <f t="shared" si="605"/>
        <v/>
      </c>
      <c r="BT901" s="39" t="str">
        <f t="shared" si="606"/>
        <v/>
      </c>
      <c r="BU901" s="39" t="str">
        <f t="shared" si="607"/>
        <v/>
      </c>
      <c r="BV901" s="39" t="str">
        <f t="shared" si="608"/>
        <v/>
      </c>
      <c r="BW901" s="39" t="str">
        <f t="shared" si="609"/>
        <v/>
      </c>
      <c r="BX901" s="39" t="str">
        <f t="shared" si="610"/>
        <v/>
      </c>
      <c r="BY901" s="39" t="str">
        <f t="shared" si="611"/>
        <v/>
      </c>
      <c r="BZ901" s="39" t="str">
        <f t="shared" si="612"/>
        <v/>
      </c>
      <c r="CA901" s="39" t="str">
        <f t="shared" si="613"/>
        <v/>
      </c>
      <c r="CB901" s="39" t="str">
        <f t="shared" si="614"/>
        <v/>
      </c>
      <c r="CC901" s="39" t="str">
        <f t="shared" si="615"/>
        <v/>
      </c>
      <c r="CD901" s="39" t="str">
        <f t="shared" si="616"/>
        <v/>
      </c>
      <c r="CE901" s="39" t="str">
        <f t="shared" si="617"/>
        <v/>
      </c>
      <c r="CF901" s="39" t="str">
        <f t="shared" si="618"/>
        <v/>
      </c>
      <c r="CG901" s="39" t="str">
        <f t="shared" si="619"/>
        <v/>
      </c>
      <c r="CH901" s="39" t="str">
        <f t="shared" si="620"/>
        <v/>
      </c>
      <c r="CI901" s="39" t="str">
        <f t="shared" si="621"/>
        <v/>
      </c>
    </row>
    <row r="902" spans="1:87">
      <c r="A902" s="18"/>
      <c r="B902" s="15" t="str">
        <f>'Gene Table'!E901</f>
        <v>hsa-miR-3163</v>
      </c>
      <c r="C902" s="15" t="str">
        <f>'Gene Table'!B901</f>
        <v>F11</v>
      </c>
      <c r="D902" s="16" t="str">
        <f>IF(SUM('Test Sample Data'!D$3:D$98)&gt;10,IF(AND(ISNUMBER('Test Sample Data'!D901),'Test Sample Data'!D901&lt;$B$1,'Test Sample Data'!D901&gt;0),'Test Sample Data'!D901,$B$1),"")</f>
        <v/>
      </c>
      <c r="E902" s="17" t="str">
        <f>IF(SUM('Test Sample Data'!E$3:E$98)&gt;10,IF(AND(ISNUMBER('Test Sample Data'!E901),'Test Sample Data'!E901&lt;$B$1,'Test Sample Data'!E901&gt;0),'Test Sample Data'!E901,$B$1),"")</f>
        <v/>
      </c>
      <c r="F902" s="17" t="str">
        <f>IF(SUM('Test Sample Data'!F$3:F$98)&gt;10,IF(AND(ISNUMBER('Test Sample Data'!F901),'Test Sample Data'!F901&lt;$B$1,'Test Sample Data'!F901&gt;0),'Test Sample Data'!F901,$B$1),"")</f>
        <v/>
      </c>
      <c r="G902" s="17" t="str">
        <f>IF(SUM('Test Sample Data'!G$3:G$98)&gt;10,IF(AND(ISNUMBER('Test Sample Data'!G901),'Test Sample Data'!G901&lt;$B$1,'Test Sample Data'!G901&gt;0),'Test Sample Data'!G901,$B$1),"")</f>
        <v/>
      </c>
      <c r="H902" s="17" t="str">
        <f>IF(SUM('Test Sample Data'!H$3:H$98)&gt;10,IF(AND(ISNUMBER('Test Sample Data'!H901),'Test Sample Data'!H901&lt;$B$1,'Test Sample Data'!H901&gt;0),'Test Sample Data'!H901,$B$1),"")</f>
        <v/>
      </c>
      <c r="I902" s="17" t="str">
        <f>IF(SUM('Test Sample Data'!I$3:I$98)&gt;10,IF(AND(ISNUMBER('Test Sample Data'!I901),'Test Sample Data'!I901&lt;$B$1,'Test Sample Data'!I901&gt;0),'Test Sample Data'!I901,$B$1),"")</f>
        <v/>
      </c>
      <c r="J902" s="17" t="str">
        <f>IF(SUM('Test Sample Data'!J$3:J$98)&gt;10,IF(AND(ISNUMBER('Test Sample Data'!J901),'Test Sample Data'!J901&lt;$B$1,'Test Sample Data'!J901&gt;0),'Test Sample Data'!J901,$B$1),"")</f>
        <v/>
      </c>
      <c r="K902" s="17" t="str">
        <f>IF(SUM('Test Sample Data'!K$3:K$98)&gt;10,IF(AND(ISNUMBER('Test Sample Data'!K901),'Test Sample Data'!K901&lt;$B$1,'Test Sample Data'!K901&gt;0),'Test Sample Data'!K901,$B$1),"")</f>
        <v/>
      </c>
      <c r="L902" s="17" t="str">
        <f>IF(SUM('Test Sample Data'!L$3:L$98)&gt;10,IF(AND(ISNUMBER('Test Sample Data'!L901),'Test Sample Data'!L901&lt;$B$1,'Test Sample Data'!L901&gt;0),'Test Sample Data'!L901,$B$1),"")</f>
        <v/>
      </c>
      <c r="M902" s="17" t="str">
        <f>IF(SUM('Test Sample Data'!M$3:M$98)&gt;10,IF(AND(ISNUMBER('Test Sample Data'!M901),'Test Sample Data'!M901&lt;$B$1,'Test Sample Data'!M901&gt;0),'Test Sample Data'!M901,$B$1),"")</f>
        <v/>
      </c>
      <c r="N902" s="17" t="str">
        <f>'Gene Table'!E901</f>
        <v>hsa-miR-3163</v>
      </c>
      <c r="O902" s="17" t="str">
        <f>'Gene Table'!B901</f>
        <v>F11</v>
      </c>
      <c r="P902" s="17" t="str">
        <f>IF(SUM('Control Sample Data'!D$3:D$98)&gt;10,IF(AND(ISNUMBER('Control Sample Data'!D901),'Control Sample Data'!D901&lt;$B$1,'Control Sample Data'!D901&gt;0),'Control Sample Data'!D901,$B$1),"")</f>
        <v/>
      </c>
      <c r="Q902" s="17" t="str">
        <f>IF(SUM('Control Sample Data'!E$3:E$98)&gt;10,IF(AND(ISNUMBER('Control Sample Data'!E901),'Control Sample Data'!E901&lt;$B$1,'Control Sample Data'!E901&gt;0),'Control Sample Data'!E901,$B$1),"")</f>
        <v/>
      </c>
      <c r="R902" s="17" t="str">
        <f>IF(SUM('Control Sample Data'!F$3:F$98)&gt;10,IF(AND(ISNUMBER('Control Sample Data'!F901),'Control Sample Data'!F901&lt;$B$1,'Control Sample Data'!F901&gt;0),'Control Sample Data'!F901,$B$1),"")</f>
        <v/>
      </c>
      <c r="S902" s="17" t="str">
        <f>IF(SUM('Control Sample Data'!G$3:G$98)&gt;10,IF(AND(ISNUMBER('Control Sample Data'!G901),'Control Sample Data'!G901&lt;$B$1,'Control Sample Data'!G901&gt;0),'Control Sample Data'!G901,$B$1),"")</f>
        <v/>
      </c>
      <c r="T902" s="17" t="str">
        <f>IF(SUM('Control Sample Data'!H$3:H$98)&gt;10,IF(AND(ISNUMBER('Control Sample Data'!H901),'Control Sample Data'!H901&lt;$B$1,'Control Sample Data'!H901&gt;0),'Control Sample Data'!H901,$B$1),"")</f>
        <v/>
      </c>
      <c r="U902" s="17" t="str">
        <f>IF(SUM('Control Sample Data'!I$3:I$98)&gt;10,IF(AND(ISNUMBER('Control Sample Data'!I901),'Control Sample Data'!I901&lt;$B$1,'Control Sample Data'!I901&gt;0),'Control Sample Data'!I901,$B$1),"")</f>
        <v/>
      </c>
      <c r="V902" s="17" t="str">
        <f>IF(SUM('Control Sample Data'!J$3:J$98)&gt;10,IF(AND(ISNUMBER('Control Sample Data'!J901),'Control Sample Data'!J901&lt;$B$1,'Control Sample Data'!J901&gt;0),'Control Sample Data'!J901,$B$1),"")</f>
        <v/>
      </c>
      <c r="W902" s="17" t="str">
        <f>IF(SUM('Control Sample Data'!K$3:K$98)&gt;10,IF(AND(ISNUMBER('Control Sample Data'!K901),'Control Sample Data'!K901&lt;$B$1,'Control Sample Data'!K901&gt;0),'Control Sample Data'!K901,$B$1),"")</f>
        <v/>
      </c>
      <c r="X902" s="17" t="str">
        <f>IF(SUM('Control Sample Data'!L$3:L$98)&gt;10,IF(AND(ISNUMBER('Control Sample Data'!L901),'Control Sample Data'!L901&lt;$B$1,'Control Sample Data'!L901&gt;0),'Control Sample Data'!L901,$B$1),"")</f>
        <v/>
      </c>
      <c r="Y902" s="17" t="str">
        <f>IF(SUM('Control Sample Data'!M$3:M$98)&gt;10,IF(AND(ISNUMBER('Control Sample Data'!M901),'Control Sample Data'!M901&lt;$B$1,'Control Sample Data'!M901&gt;0),'Control Sample Data'!M901,$B$1),"")</f>
        <v/>
      </c>
      <c r="AT902" s="36" t="str">
        <f t="shared" si="622"/>
        <v/>
      </c>
      <c r="AU902" s="36" t="str">
        <f t="shared" si="623"/>
        <v/>
      </c>
      <c r="AV902" s="36" t="str">
        <f t="shared" si="624"/>
        <v/>
      </c>
      <c r="AW902" s="36" t="str">
        <f t="shared" si="625"/>
        <v/>
      </c>
      <c r="AX902" s="36" t="str">
        <f t="shared" si="626"/>
        <v/>
      </c>
      <c r="AY902" s="36" t="str">
        <f t="shared" si="627"/>
        <v/>
      </c>
      <c r="AZ902" s="36" t="str">
        <f t="shared" si="628"/>
        <v/>
      </c>
      <c r="BA902" s="36" t="str">
        <f t="shared" si="629"/>
        <v/>
      </c>
      <c r="BB902" s="36" t="str">
        <f t="shared" si="630"/>
        <v/>
      </c>
      <c r="BC902" s="36" t="str">
        <f t="shared" si="631"/>
        <v/>
      </c>
      <c r="BD902" s="36" t="str">
        <f t="shared" si="632"/>
        <v/>
      </c>
      <c r="BE902" s="36" t="str">
        <f t="shared" si="633"/>
        <v/>
      </c>
      <c r="BF902" s="36" t="str">
        <f t="shared" si="634"/>
        <v/>
      </c>
      <c r="BG902" s="36" t="str">
        <f t="shared" si="635"/>
        <v/>
      </c>
      <c r="BH902" s="36" t="str">
        <f t="shared" si="636"/>
        <v/>
      </c>
      <c r="BI902" s="36" t="str">
        <f t="shared" si="637"/>
        <v/>
      </c>
      <c r="BJ902" s="36" t="str">
        <f t="shared" si="638"/>
        <v/>
      </c>
      <c r="BK902" s="36" t="str">
        <f t="shared" si="639"/>
        <v/>
      </c>
      <c r="BL902" s="36" t="str">
        <f t="shared" si="640"/>
        <v/>
      </c>
      <c r="BM902" s="36" t="str">
        <f t="shared" si="641"/>
        <v/>
      </c>
      <c r="BN902" s="38" t="e">
        <f t="shared" si="600"/>
        <v>#DIV/0!</v>
      </c>
      <c r="BO902" s="38" t="e">
        <f t="shared" si="601"/>
        <v>#DIV/0!</v>
      </c>
      <c r="BP902" s="39" t="str">
        <f t="shared" si="602"/>
        <v/>
      </c>
      <c r="BQ902" s="39" t="str">
        <f t="shared" si="603"/>
        <v/>
      </c>
      <c r="BR902" s="39" t="str">
        <f t="shared" si="604"/>
        <v/>
      </c>
      <c r="BS902" s="39" t="str">
        <f t="shared" si="605"/>
        <v/>
      </c>
      <c r="BT902" s="39" t="str">
        <f t="shared" si="606"/>
        <v/>
      </c>
      <c r="BU902" s="39" t="str">
        <f t="shared" si="607"/>
        <v/>
      </c>
      <c r="BV902" s="39" t="str">
        <f t="shared" si="608"/>
        <v/>
      </c>
      <c r="BW902" s="39" t="str">
        <f t="shared" si="609"/>
        <v/>
      </c>
      <c r="BX902" s="39" t="str">
        <f t="shared" si="610"/>
        <v/>
      </c>
      <c r="BY902" s="39" t="str">
        <f t="shared" si="611"/>
        <v/>
      </c>
      <c r="BZ902" s="39" t="str">
        <f t="shared" si="612"/>
        <v/>
      </c>
      <c r="CA902" s="39" t="str">
        <f t="shared" si="613"/>
        <v/>
      </c>
      <c r="CB902" s="39" t="str">
        <f t="shared" si="614"/>
        <v/>
      </c>
      <c r="CC902" s="39" t="str">
        <f t="shared" si="615"/>
        <v/>
      </c>
      <c r="CD902" s="39" t="str">
        <f t="shared" si="616"/>
        <v/>
      </c>
      <c r="CE902" s="39" t="str">
        <f t="shared" si="617"/>
        <v/>
      </c>
      <c r="CF902" s="39" t="str">
        <f t="shared" si="618"/>
        <v/>
      </c>
      <c r="CG902" s="39" t="str">
        <f t="shared" si="619"/>
        <v/>
      </c>
      <c r="CH902" s="39" t="str">
        <f t="shared" si="620"/>
        <v/>
      </c>
      <c r="CI902" s="39" t="str">
        <f t="shared" si="621"/>
        <v/>
      </c>
    </row>
    <row r="903" spans="1:87">
      <c r="A903" s="18"/>
      <c r="B903" s="15" t="str">
        <f>'Gene Table'!E902</f>
        <v>hsa-miR-3622b-5p</v>
      </c>
      <c r="C903" s="15" t="str">
        <f>'Gene Table'!B902</f>
        <v>F12</v>
      </c>
      <c r="D903" s="16" t="str">
        <f>IF(SUM('Test Sample Data'!D$3:D$98)&gt;10,IF(AND(ISNUMBER('Test Sample Data'!D902),'Test Sample Data'!D902&lt;$B$1,'Test Sample Data'!D902&gt;0),'Test Sample Data'!D902,$B$1),"")</f>
        <v/>
      </c>
      <c r="E903" s="17" t="str">
        <f>IF(SUM('Test Sample Data'!E$3:E$98)&gt;10,IF(AND(ISNUMBER('Test Sample Data'!E902),'Test Sample Data'!E902&lt;$B$1,'Test Sample Data'!E902&gt;0),'Test Sample Data'!E902,$B$1),"")</f>
        <v/>
      </c>
      <c r="F903" s="17" t="str">
        <f>IF(SUM('Test Sample Data'!F$3:F$98)&gt;10,IF(AND(ISNUMBER('Test Sample Data'!F902),'Test Sample Data'!F902&lt;$B$1,'Test Sample Data'!F902&gt;0),'Test Sample Data'!F902,$B$1),"")</f>
        <v/>
      </c>
      <c r="G903" s="17" t="str">
        <f>IF(SUM('Test Sample Data'!G$3:G$98)&gt;10,IF(AND(ISNUMBER('Test Sample Data'!G902),'Test Sample Data'!G902&lt;$B$1,'Test Sample Data'!G902&gt;0),'Test Sample Data'!G902,$B$1),"")</f>
        <v/>
      </c>
      <c r="H903" s="17" t="str">
        <f>IF(SUM('Test Sample Data'!H$3:H$98)&gt;10,IF(AND(ISNUMBER('Test Sample Data'!H902),'Test Sample Data'!H902&lt;$B$1,'Test Sample Data'!H902&gt;0),'Test Sample Data'!H902,$B$1),"")</f>
        <v/>
      </c>
      <c r="I903" s="17" t="str">
        <f>IF(SUM('Test Sample Data'!I$3:I$98)&gt;10,IF(AND(ISNUMBER('Test Sample Data'!I902),'Test Sample Data'!I902&lt;$B$1,'Test Sample Data'!I902&gt;0),'Test Sample Data'!I902,$B$1),"")</f>
        <v/>
      </c>
      <c r="J903" s="17" t="str">
        <f>IF(SUM('Test Sample Data'!J$3:J$98)&gt;10,IF(AND(ISNUMBER('Test Sample Data'!J902),'Test Sample Data'!J902&lt;$B$1,'Test Sample Data'!J902&gt;0),'Test Sample Data'!J902,$B$1),"")</f>
        <v/>
      </c>
      <c r="K903" s="17" t="str">
        <f>IF(SUM('Test Sample Data'!K$3:K$98)&gt;10,IF(AND(ISNUMBER('Test Sample Data'!K902),'Test Sample Data'!K902&lt;$B$1,'Test Sample Data'!K902&gt;0),'Test Sample Data'!K902,$B$1),"")</f>
        <v/>
      </c>
      <c r="L903" s="17" t="str">
        <f>IF(SUM('Test Sample Data'!L$3:L$98)&gt;10,IF(AND(ISNUMBER('Test Sample Data'!L902),'Test Sample Data'!L902&lt;$B$1,'Test Sample Data'!L902&gt;0),'Test Sample Data'!L902,$B$1),"")</f>
        <v/>
      </c>
      <c r="M903" s="17" t="str">
        <f>IF(SUM('Test Sample Data'!M$3:M$98)&gt;10,IF(AND(ISNUMBER('Test Sample Data'!M902),'Test Sample Data'!M902&lt;$B$1,'Test Sample Data'!M902&gt;0),'Test Sample Data'!M902,$B$1),"")</f>
        <v/>
      </c>
      <c r="N903" s="17" t="str">
        <f>'Gene Table'!E902</f>
        <v>hsa-miR-3622b-5p</v>
      </c>
      <c r="O903" s="17" t="str">
        <f>'Gene Table'!B902</f>
        <v>F12</v>
      </c>
      <c r="P903" s="17" t="str">
        <f>IF(SUM('Control Sample Data'!D$3:D$98)&gt;10,IF(AND(ISNUMBER('Control Sample Data'!D902),'Control Sample Data'!D902&lt;$B$1,'Control Sample Data'!D902&gt;0),'Control Sample Data'!D902,$B$1),"")</f>
        <v/>
      </c>
      <c r="Q903" s="17" t="str">
        <f>IF(SUM('Control Sample Data'!E$3:E$98)&gt;10,IF(AND(ISNUMBER('Control Sample Data'!E902),'Control Sample Data'!E902&lt;$B$1,'Control Sample Data'!E902&gt;0),'Control Sample Data'!E902,$B$1),"")</f>
        <v/>
      </c>
      <c r="R903" s="17" t="str">
        <f>IF(SUM('Control Sample Data'!F$3:F$98)&gt;10,IF(AND(ISNUMBER('Control Sample Data'!F902),'Control Sample Data'!F902&lt;$B$1,'Control Sample Data'!F902&gt;0),'Control Sample Data'!F902,$B$1),"")</f>
        <v/>
      </c>
      <c r="S903" s="17" t="str">
        <f>IF(SUM('Control Sample Data'!G$3:G$98)&gt;10,IF(AND(ISNUMBER('Control Sample Data'!G902),'Control Sample Data'!G902&lt;$B$1,'Control Sample Data'!G902&gt;0),'Control Sample Data'!G902,$B$1),"")</f>
        <v/>
      </c>
      <c r="T903" s="17" t="str">
        <f>IF(SUM('Control Sample Data'!H$3:H$98)&gt;10,IF(AND(ISNUMBER('Control Sample Data'!H902),'Control Sample Data'!H902&lt;$B$1,'Control Sample Data'!H902&gt;0),'Control Sample Data'!H902,$B$1),"")</f>
        <v/>
      </c>
      <c r="U903" s="17" t="str">
        <f>IF(SUM('Control Sample Data'!I$3:I$98)&gt;10,IF(AND(ISNUMBER('Control Sample Data'!I902),'Control Sample Data'!I902&lt;$B$1,'Control Sample Data'!I902&gt;0),'Control Sample Data'!I902,$B$1),"")</f>
        <v/>
      </c>
      <c r="V903" s="17" t="str">
        <f>IF(SUM('Control Sample Data'!J$3:J$98)&gt;10,IF(AND(ISNUMBER('Control Sample Data'!J902),'Control Sample Data'!J902&lt;$B$1,'Control Sample Data'!J902&gt;0),'Control Sample Data'!J902,$B$1),"")</f>
        <v/>
      </c>
      <c r="W903" s="17" t="str">
        <f>IF(SUM('Control Sample Data'!K$3:K$98)&gt;10,IF(AND(ISNUMBER('Control Sample Data'!K902),'Control Sample Data'!K902&lt;$B$1,'Control Sample Data'!K902&gt;0),'Control Sample Data'!K902,$B$1),"")</f>
        <v/>
      </c>
      <c r="X903" s="17" t="str">
        <f>IF(SUM('Control Sample Data'!L$3:L$98)&gt;10,IF(AND(ISNUMBER('Control Sample Data'!L902),'Control Sample Data'!L902&lt;$B$1,'Control Sample Data'!L902&gt;0),'Control Sample Data'!L902,$B$1),"")</f>
        <v/>
      </c>
      <c r="Y903" s="17" t="str">
        <f>IF(SUM('Control Sample Data'!M$3:M$98)&gt;10,IF(AND(ISNUMBER('Control Sample Data'!M902),'Control Sample Data'!M902&lt;$B$1,'Control Sample Data'!M902&gt;0),'Control Sample Data'!M902,$B$1),"")</f>
        <v/>
      </c>
      <c r="AT903" s="36" t="str">
        <f t="shared" si="622"/>
        <v/>
      </c>
      <c r="AU903" s="36" t="str">
        <f t="shared" si="623"/>
        <v/>
      </c>
      <c r="AV903" s="36" t="str">
        <f t="shared" si="624"/>
        <v/>
      </c>
      <c r="AW903" s="36" t="str">
        <f t="shared" si="625"/>
        <v/>
      </c>
      <c r="AX903" s="36" t="str">
        <f t="shared" si="626"/>
        <v/>
      </c>
      <c r="AY903" s="36" t="str">
        <f t="shared" si="627"/>
        <v/>
      </c>
      <c r="AZ903" s="36" t="str">
        <f t="shared" si="628"/>
        <v/>
      </c>
      <c r="BA903" s="36" t="str">
        <f t="shared" si="629"/>
        <v/>
      </c>
      <c r="BB903" s="36" t="str">
        <f t="shared" si="630"/>
        <v/>
      </c>
      <c r="BC903" s="36" t="str">
        <f t="shared" si="631"/>
        <v/>
      </c>
      <c r="BD903" s="36" t="str">
        <f t="shared" si="632"/>
        <v/>
      </c>
      <c r="BE903" s="36" t="str">
        <f t="shared" si="633"/>
        <v/>
      </c>
      <c r="BF903" s="36" t="str">
        <f t="shared" si="634"/>
        <v/>
      </c>
      <c r="BG903" s="36" t="str">
        <f t="shared" si="635"/>
        <v/>
      </c>
      <c r="BH903" s="36" t="str">
        <f t="shared" si="636"/>
        <v/>
      </c>
      <c r="BI903" s="36" t="str">
        <f t="shared" si="637"/>
        <v/>
      </c>
      <c r="BJ903" s="36" t="str">
        <f t="shared" si="638"/>
        <v/>
      </c>
      <c r="BK903" s="36" t="str">
        <f t="shared" si="639"/>
        <v/>
      </c>
      <c r="BL903" s="36" t="str">
        <f t="shared" si="640"/>
        <v/>
      </c>
      <c r="BM903" s="36" t="str">
        <f t="shared" si="641"/>
        <v/>
      </c>
      <c r="BN903" s="38" t="e">
        <f t="shared" si="600"/>
        <v>#DIV/0!</v>
      </c>
      <c r="BO903" s="38" t="e">
        <f t="shared" si="601"/>
        <v>#DIV/0!</v>
      </c>
      <c r="BP903" s="39" t="str">
        <f t="shared" si="602"/>
        <v/>
      </c>
      <c r="BQ903" s="39" t="str">
        <f t="shared" si="603"/>
        <v/>
      </c>
      <c r="BR903" s="39" t="str">
        <f t="shared" si="604"/>
        <v/>
      </c>
      <c r="BS903" s="39" t="str">
        <f t="shared" si="605"/>
        <v/>
      </c>
      <c r="BT903" s="39" t="str">
        <f t="shared" si="606"/>
        <v/>
      </c>
      <c r="BU903" s="39" t="str">
        <f t="shared" si="607"/>
        <v/>
      </c>
      <c r="BV903" s="39" t="str">
        <f t="shared" si="608"/>
        <v/>
      </c>
      <c r="BW903" s="39" t="str">
        <f t="shared" si="609"/>
        <v/>
      </c>
      <c r="BX903" s="39" t="str">
        <f t="shared" si="610"/>
        <v/>
      </c>
      <c r="BY903" s="39" t="str">
        <f t="shared" si="611"/>
        <v/>
      </c>
      <c r="BZ903" s="39" t="str">
        <f t="shared" si="612"/>
        <v/>
      </c>
      <c r="CA903" s="39" t="str">
        <f t="shared" si="613"/>
        <v/>
      </c>
      <c r="CB903" s="39" t="str">
        <f t="shared" si="614"/>
        <v/>
      </c>
      <c r="CC903" s="39" t="str">
        <f t="shared" si="615"/>
        <v/>
      </c>
      <c r="CD903" s="39" t="str">
        <f t="shared" si="616"/>
        <v/>
      </c>
      <c r="CE903" s="39" t="str">
        <f t="shared" si="617"/>
        <v/>
      </c>
      <c r="CF903" s="39" t="str">
        <f t="shared" si="618"/>
        <v/>
      </c>
      <c r="CG903" s="39" t="str">
        <f t="shared" si="619"/>
        <v/>
      </c>
      <c r="CH903" s="39" t="str">
        <f t="shared" si="620"/>
        <v/>
      </c>
      <c r="CI903" s="39" t="str">
        <f t="shared" si="621"/>
        <v/>
      </c>
    </row>
    <row r="904" spans="1:87">
      <c r="A904" s="18"/>
      <c r="B904" s="15" t="str">
        <f>'Gene Table'!E903</f>
        <v>hsa-miR-3164</v>
      </c>
      <c r="C904" s="15" t="str">
        <f>'Gene Table'!B903</f>
        <v>F13</v>
      </c>
      <c r="D904" s="16" t="str">
        <f>IF(SUM('Test Sample Data'!D$3:D$98)&gt;10,IF(AND(ISNUMBER('Test Sample Data'!D903),'Test Sample Data'!D903&lt;$B$1,'Test Sample Data'!D903&gt;0),'Test Sample Data'!D903,$B$1),"")</f>
        <v/>
      </c>
      <c r="E904" s="17" t="str">
        <f>IF(SUM('Test Sample Data'!E$3:E$98)&gt;10,IF(AND(ISNUMBER('Test Sample Data'!E903),'Test Sample Data'!E903&lt;$B$1,'Test Sample Data'!E903&gt;0),'Test Sample Data'!E903,$B$1),"")</f>
        <v/>
      </c>
      <c r="F904" s="17" t="str">
        <f>IF(SUM('Test Sample Data'!F$3:F$98)&gt;10,IF(AND(ISNUMBER('Test Sample Data'!F903),'Test Sample Data'!F903&lt;$B$1,'Test Sample Data'!F903&gt;0),'Test Sample Data'!F903,$B$1),"")</f>
        <v/>
      </c>
      <c r="G904" s="17" t="str">
        <f>IF(SUM('Test Sample Data'!G$3:G$98)&gt;10,IF(AND(ISNUMBER('Test Sample Data'!G903),'Test Sample Data'!G903&lt;$B$1,'Test Sample Data'!G903&gt;0),'Test Sample Data'!G903,$B$1),"")</f>
        <v/>
      </c>
      <c r="H904" s="17" t="str">
        <f>IF(SUM('Test Sample Data'!H$3:H$98)&gt;10,IF(AND(ISNUMBER('Test Sample Data'!H903),'Test Sample Data'!H903&lt;$B$1,'Test Sample Data'!H903&gt;0),'Test Sample Data'!H903,$B$1),"")</f>
        <v/>
      </c>
      <c r="I904" s="17" t="str">
        <f>IF(SUM('Test Sample Data'!I$3:I$98)&gt;10,IF(AND(ISNUMBER('Test Sample Data'!I903),'Test Sample Data'!I903&lt;$B$1,'Test Sample Data'!I903&gt;0),'Test Sample Data'!I903,$B$1),"")</f>
        <v/>
      </c>
      <c r="J904" s="17" t="str">
        <f>IF(SUM('Test Sample Data'!J$3:J$98)&gt;10,IF(AND(ISNUMBER('Test Sample Data'!J903),'Test Sample Data'!J903&lt;$B$1,'Test Sample Data'!J903&gt;0),'Test Sample Data'!J903,$B$1),"")</f>
        <v/>
      </c>
      <c r="K904" s="17" t="str">
        <f>IF(SUM('Test Sample Data'!K$3:K$98)&gt;10,IF(AND(ISNUMBER('Test Sample Data'!K903),'Test Sample Data'!K903&lt;$B$1,'Test Sample Data'!K903&gt;0),'Test Sample Data'!K903,$B$1),"")</f>
        <v/>
      </c>
      <c r="L904" s="17" t="str">
        <f>IF(SUM('Test Sample Data'!L$3:L$98)&gt;10,IF(AND(ISNUMBER('Test Sample Data'!L903),'Test Sample Data'!L903&lt;$B$1,'Test Sample Data'!L903&gt;0),'Test Sample Data'!L903,$B$1),"")</f>
        <v/>
      </c>
      <c r="M904" s="17" t="str">
        <f>IF(SUM('Test Sample Data'!M$3:M$98)&gt;10,IF(AND(ISNUMBER('Test Sample Data'!M903),'Test Sample Data'!M903&lt;$B$1,'Test Sample Data'!M903&gt;0),'Test Sample Data'!M903,$B$1),"")</f>
        <v/>
      </c>
      <c r="N904" s="17" t="str">
        <f>'Gene Table'!E903</f>
        <v>hsa-miR-3164</v>
      </c>
      <c r="O904" s="17" t="str">
        <f>'Gene Table'!B903</f>
        <v>F13</v>
      </c>
      <c r="P904" s="17" t="str">
        <f>IF(SUM('Control Sample Data'!D$3:D$98)&gt;10,IF(AND(ISNUMBER('Control Sample Data'!D903),'Control Sample Data'!D903&lt;$B$1,'Control Sample Data'!D903&gt;0),'Control Sample Data'!D903,$B$1),"")</f>
        <v/>
      </c>
      <c r="Q904" s="17" t="str">
        <f>IF(SUM('Control Sample Data'!E$3:E$98)&gt;10,IF(AND(ISNUMBER('Control Sample Data'!E903),'Control Sample Data'!E903&lt;$B$1,'Control Sample Data'!E903&gt;0),'Control Sample Data'!E903,$B$1),"")</f>
        <v/>
      </c>
      <c r="R904" s="17" t="str">
        <f>IF(SUM('Control Sample Data'!F$3:F$98)&gt;10,IF(AND(ISNUMBER('Control Sample Data'!F903),'Control Sample Data'!F903&lt;$B$1,'Control Sample Data'!F903&gt;0),'Control Sample Data'!F903,$B$1),"")</f>
        <v/>
      </c>
      <c r="S904" s="17" t="str">
        <f>IF(SUM('Control Sample Data'!G$3:G$98)&gt;10,IF(AND(ISNUMBER('Control Sample Data'!G903),'Control Sample Data'!G903&lt;$B$1,'Control Sample Data'!G903&gt;0),'Control Sample Data'!G903,$B$1),"")</f>
        <v/>
      </c>
      <c r="T904" s="17" t="str">
        <f>IF(SUM('Control Sample Data'!H$3:H$98)&gt;10,IF(AND(ISNUMBER('Control Sample Data'!H903),'Control Sample Data'!H903&lt;$B$1,'Control Sample Data'!H903&gt;0),'Control Sample Data'!H903,$B$1),"")</f>
        <v/>
      </c>
      <c r="U904" s="17" t="str">
        <f>IF(SUM('Control Sample Data'!I$3:I$98)&gt;10,IF(AND(ISNUMBER('Control Sample Data'!I903),'Control Sample Data'!I903&lt;$B$1,'Control Sample Data'!I903&gt;0),'Control Sample Data'!I903,$B$1),"")</f>
        <v/>
      </c>
      <c r="V904" s="17" t="str">
        <f>IF(SUM('Control Sample Data'!J$3:J$98)&gt;10,IF(AND(ISNUMBER('Control Sample Data'!J903),'Control Sample Data'!J903&lt;$B$1,'Control Sample Data'!J903&gt;0),'Control Sample Data'!J903,$B$1),"")</f>
        <v/>
      </c>
      <c r="W904" s="17" t="str">
        <f>IF(SUM('Control Sample Data'!K$3:K$98)&gt;10,IF(AND(ISNUMBER('Control Sample Data'!K903),'Control Sample Data'!K903&lt;$B$1,'Control Sample Data'!K903&gt;0),'Control Sample Data'!K903,$B$1),"")</f>
        <v/>
      </c>
      <c r="X904" s="17" t="str">
        <f>IF(SUM('Control Sample Data'!L$3:L$98)&gt;10,IF(AND(ISNUMBER('Control Sample Data'!L903),'Control Sample Data'!L903&lt;$B$1,'Control Sample Data'!L903&gt;0),'Control Sample Data'!L903,$B$1),"")</f>
        <v/>
      </c>
      <c r="Y904" s="17" t="str">
        <f>IF(SUM('Control Sample Data'!M$3:M$98)&gt;10,IF(AND(ISNUMBER('Control Sample Data'!M903),'Control Sample Data'!M903&lt;$B$1,'Control Sample Data'!M903&gt;0),'Control Sample Data'!M903,$B$1),"")</f>
        <v/>
      </c>
      <c r="AT904" s="36" t="str">
        <f t="shared" si="622"/>
        <v/>
      </c>
      <c r="AU904" s="36" t="str">
        <f t="shared" si="623"/>
        <v/>
      </c>
      <c r="AV904" s="36" t="str">
        <f t="shared" si="624"/>
        <v/>
      </c>
      <c r="AW904" s="36" t="str">
        <f t="shared" si="625"/>
        <v/>
      </c>
      <c r="AX904" s="36" t="str">
        <f t="shared" si="626"/>
        <v/>
      </c>
      <c r="AY904" s="36" t="str">
        <f t="shared" si="627"/>
        <v/>
      </c>
      <c r="AZ904" s="36" t="str">
        <f t="shared" si="628"/>
        <v/>
      </c>
      <c r="BA904" s="36" t="str">
        <f t="shared" si="629"/>
        <v/>
      </c>
      <c r="BB904" s="36" t="str">
        <f t="shared" si="630"/>
        <v/>
      </c>
      <c r="BC904" s="36" t="str">
        <f t="shared" si="631"/>
        <v/>
      </c>
      <c r="BD904" s="36" t="str">
        <f t="shared" si="632"/>
        <v/>
      </c>
      <c r="BE904" s="36" t="str">
        <f t="shared" si="633"/>
        <v/>
      </c>
      <c r="BF904" s="36" t="str">
        <f t="shared" si="634"/>
        <v/>
      </c>
      <c r="BG904" s="36" t="str">
        <f t="shared" si="635"/>
        <v/>
      </c>
      <c r="BH904" s="36" t="str">
        <f t="shared" si="636"/>
        <v/>
      </c>
      <c r="BI904" s="36" t="str">
        <f t="shared" si="637"/>
        <v/>
      </c>
      <c r="BJ904" s="36" t="str">
        <f t="shared" si="638"/>
        <v/>
      </c>
      <c r="BK904" s="36" t="str">
        <f t="shared" si="639"/>
        <v/>
      </c>
      <c r="BL904" s="36" t="str">
        <f t="shared" si="640"/>
        <v/>
      </c>
      <c r="BM904" s="36" t="str">
        <f t="shared" si="641"/>
        <v/>
      </c>
      <c r="BN904" s="38" t="e">
        <f t="shared" si="600"/>
        <v>#DIV/0!</v>
      </c>
      <c r="BO904" s="38" t="e">
        <f t="shared" si="601"/>
        <v>#DIV/0!</v>
      </c>
      <c r="BP904" s="39" t="str">
        <f t="shared" si="602"/>
        <v/>
      </c>
      <c r="BQ904" s="39" t="str">
        <f t="shared" si="603"/>
        <v/>
      </c>
      <c r="BR904" s="39" t="str">
        <f t="shared" si="604"/>
        <v/>
      </c>
      <c r="BS904" s="39" t="str">
        <f t="shared" si="605"/>
        <v/>
      </c>
      <c r="BT904" s="39" t="str">
        <f t="shared" si="606"/>
        <v/>
      </c>
      <c r="BU904" s="39" t="str">
        <f t="shared" si="607"/>
        <v/>
      </c>
      <c r="BV904" s="39" t="str">
        <f t="shared" si="608"/>
        <v/>
      </c>
      <c r="BW904" s="39" t="str">
        <f t="shared" si="609"/>
        <v/>
      </c>
      <c r="BX904" s="39" t="str">
        <f t="shared" si="610"/>
        <v/>
      </c>
      <c r="BY904" s="39" t="str">
        <f t="shared" si="611"/>
        <v/>
      </c>
      <c r="BZ904" s="39" t="str">
        <f t="shared" si="612"/>
        <v/>
      </c>
      <c r="CA904" s="39" t="str">
        <f t="shared" si="613"/>
        <v/>
      </c>
      <c r="CB904" s="39" t="str">
        <f t="shared" si="614"/>
        <v/>
      </c>
      <c r="CC904" s="39" t="str">
        <f t="shared" si="615"/>
        <v/>
      </c>
      <c r="CD904" s="39" t="str">
        <f t="shared" si="616"/>
        <v/>
      </c>
      <c r="CE904" s="39" t="str">
        <f t="shared" si="617"/>
        <v/>
      </c>
      <c r="CF904" s="39" t="str">
        <f t="shared" si="618"/>
        <v/>
      </c>
      <c r="CG904" s="39" t="str">
        <f t="shared" si="619"/>
        <v/>
      </c>
      <c r="CH904" s="39" t="str">
        <f t="shared" si="620"/>
        <v/>
      </c>
      <c r="CI904" s="39" t="str">
        <f t="shared" si="621"/>
        <v/>
      </c>
    </row>
    <row r="905" spans="1:87">
      <c r="A905" s="18"/>
      <c r="B905" s="15" t="str">
        <f>'Gene Table'!E904</f>
        <v>hsa-miR-3622b-3p</v>
      </c>
      <c r="C905" s="15" t="str">
        <f>'Gene Table'!B904</f>
        <v>F14</v>
      </c>
      <c r="D905" s="16" t="str">
        <f>IF(SUM('Test Sample Data'!D$3:D$98)&gt;10,IF(AND(ISNUMBER('Test Sample Data'!D904),'Test Sample Data'!D904&lt;$B$1,'Test Sample Data'!D904&gt;0),'Test Sample Data'!D904,$B$1),"")</f>
        <v/>
      </c>
      <c r="E905" s="17" t="str">
        <f>IF(SUM('Test Sample Data'!E$3:E$98)&gt;10,IF(AND(ISNUMBER('Test Sample Data'!E904),'Test Sample Data'!E904&lt;$B$1,'Test Sample Data'!E904&gt;0),'Test Sample Data'!E904,$B$1),"")</f>
        <v/>
      </c>
      <c r="F905" s="17" t="str">
        <f>IF(SUM('Test Sample Data'!F$3:F$98)&gt;10,IF(AND(ISNUMBER('Test Sample Data'!F904),'Test Sample Data'!F904&lt;$B$1,'Test Sample Data'!F904&gt;0),'Test Sample Data'!F904,$B$1),"")</f>
        <v/>
      </c>
      <c r="G905" s="17" t="str">
        <f>IF(SUM('Test Sample Data'!G$3:G$98)&gt;10,IF(AND(ISNUMBER('Test Sample Data'!G904),'Test Sample Data'!G904&lt;$B$1,'Test Sample Data'!G904&gt;0),'Test Sample Data'!G904,$B$1),"")</f>
        <v/>
      </c>
      <c r="H905" s="17" t="str">
        <f>IF(SUM('Test Sample Data'!H$3:H$98)&gt;10,IF(AND(ISNUMBER('Test Sample Data'!H904),'Test Sample Data'!H904&lt;$B$1,'Test Sample Data'!H904&gt;0),'Test Sample Data'!H904,$B$1),"")</f>
        <v/>
      </c>
      <c r="I905" s="17" t="str">
        <f>IF(SUM('Test Sample Data'!I$3:I$98)&gt;10,IF(AND(ISNUMBER('Test Sample Data'!I904),'Test Sample Data'!I904&lt;$B$1,'Test Sample Data'!I904&gt;0),'Test Sample Data'!I904,$B$1),"")</f>
        <v/>
      </c>
      <c r="J905" s="17" t="str">
        <f>IF(SUM('Test Sample Data'!J$3:J$98)&gt;10,IF(AND(ISNUMBER('Test Sample Data'!J904),'Test Sample Data'!J904&lt;$B$1,'Test Sample Data'!J904&gt;0),'Test Sample Data'!J904,$B$1),"")</f>
        <v/>
      </c>
      <c r="K905" s="17" t="str">
        <f>IF(SUM('Test Sample Data'!K$3:K$98)&gt;10,IF(AND(ISNUMBER('Test Sample Data'!K904),'Test Sample Data'!K904&lt;$B$1,'Test Sample Data'!K904&gt;0),'Test Sample Data'!K904,$B$1),"")</f>
        <v/>
      </c>
      <c r="L905" s="17" t="str">
        <f>IF(SUM('Test Sample Data'!L$3:L$98)&gt;10,IF(AND(ISNUMBER('Test Sample Data'!L904),'Test Sample Data'!L904&lt;$B$1,'Test Sample Data'!L904&gt;0),'Test Sample Data'!L904,$B$1),"")</f>
        <v/>
      </c>
      <c r="M905" s="17" t="str">
        <f>IF(SUM('Test Sample Data'!M$3:M$98)&gt;10,IF(AND(ISNUMBER('Test Sample Data'!M904),'Test Sample Data'!M904&lt;$B$1,'Test Sample Data'!M904&gt;0),'Test Sample Data'!M904,$B$1),"")</f>
        <v/>
      </c>
      <c r="N905" s="17" t="str">
        <f>'Gene Table'!E904</f>
        <v>hsa-miR-3622b-3p</v>
      </c>
      <c r="O905" s="17" t="str">
        <f>'Gene Table'!B904</f>
        <v>F14</v>
      </c>
      <c r="P905" s="17" t="str">
        <f>IF(SUM('Control Sample Data'!D$3:D$98)&gt;10,IF(AND(ISNUMBER('Control Sample Data'!D904),'Control Sample Data'!D904&lt;$B$1,'Control Sample Data'!D904&gt;0),'Control Sample Data'!D904,$B$1),"")</f>
        <v/>
      </c>
      <c r="Q905" s="17" t="str">
        <f>IF(SUM('Control Sample Data'!E$3:E$98)&gt;10,IF(AND(ISNUMBER('Control Sample Data'!E904),'Control Sample Data'!E904&lt;$B$1,'Control Sample Data'!E904&gt;0),'Control Sample Data'!E904,$B$1),"")</f>
        <v/>
      </c>
      <c r="R905" s="17" t="str">
        <f>IF(SUM('Control Sample Data'!F$3:F$98)&gt;10,IF(AND(ISNUMBER('Control Sample Data'!F904),'Control Sample Data'!F904&lt;$B$1,'Control Sample Data'!F904&gt;0),'Control Sample Data'!F904,$B$1),"")</f>
        <v/>
      </c>
      <c r="S905" s="17" t="str">
        <f>IF(SUM('Control Sample Data'!G$3:G$98)&gt;10,IF(AND(ISNUMBER('Control Sample Data'!G904),'Control Sample Data'!G904&lt;$B$1,'Control Sample Data'!G904&gt;0),'Control Sample Data'!G904,$B$1),"")</f>
        <v/>
      </c>
      <c r="T905" s="17" t="str">
        <f>IF(SUM('Control Sample Data'!H$3:H$98)&gt;10,IF(AND(ISNUMBER('Control Sample Data'!H904),'Control Sample Data'!H904&lt;$B$1,'Control Sample Data'!H904&gt;0),'Control Sample Data'!H904,$B$1),"")</f>
        <v/>
      </c>
      <c r="U905" s="17" t="str">
        <f>IF(SUM('Control Sample Data'!I$3:I$98)&gt;10,IF(AND(ISNUMBER('Control Sample Data'!I904),'Control Sample Data'!I904&lt;$B$1,'Control Sample Data'!I904&gt;0),'Control Sample Data'!I904,$B$1),"")</f>
        <v/>
      </c>
      <c r="V905" s="17" t="str">
        <f>IF(SUM('Control Sample Data'!J$3:J$98)&gt;10,IF(AND(ISNUMBER('Control Sample Data'!J904),'Control Sample Data'!J904&lt;$B$1,'Control Sample Data'!J904&gt;0),'Control Sample Data'!J904,$B$1),"")</f>
        <v/>
      </c>
      <c r="W905" s="17" t="str">
        <f>IF(SUM('Control Sample Data'!K$3:K$98)&gt;10,IF(AND(ISNUMBER('Control Sample Data'!K904),'Control Sample Data'!K904&lt;$B$1,'Control Sample Data'!K904&gt;0),'Control Sample Data'!K904,$B$1),"")</f>
        <v/>
      </c>
      <c r="X905" s="17" t="str">
        <f>IF(SUM('Control Sample Data'!L$3:L$98)&gt;10,IF(AND(ISNUMBER('Control Sample Data'!L904),'Control Sample Data'!L904&lt;$B$1,'Control Sample Data'!L904&gt;0),'Control Sample Data'!L904,$B$1),"")</f>
        <v/>
      </c>
      <c r="Y905" s="17" t="str">
        <f>IF(SUM('Control Sample Data'!M$3:M$98)&gt;10,IF(AND(ISNUMBER('Control Sample Data'!M904),'Control Sample Data'!M904&lt;$B$1,'Control Sample Data'!M904&gt;0),'Control Sample Data'!M904,$B$1),"")</f>
        <v/>
      </c>
      <c r="AT905" s="36" t="str">
        <f t="shared" si="622"/>
        <v/>
      </c>
      <c r="AU905" s="36" t="str">
        <f t="shared" si="623"/>
        <v/>
      </c>
      <c r="AV905" s="36" t="str">
        <f t="shared" si="624"/>
        <v/>
      </c>
      <c r="AW905" s="36" t="str">
        <f t="shared" si="625"/>
        <v/>
      </c>
      <c r="AX905" s="36" t="str">
        <f t="shared" si="626"/>
        <v/>
      </c>
      <c r="AY905" s="36" t="str">
        <f t="shared" si="627"/>
        <v/>
      </c>
      <c r="AZ905" s="36" t="str">
        <f t="shared" si="628"/>
        <v/>
      </c>
      <c r="BA905" s="36" t="str">
        <f t="shared" si="629"/>
        <v/>
      </c>
      <c r="BB905" s="36" t="str">
        <f t="shared" si="630"/>
        <v/>
      </c>
      <c r="BC905" s="36" t="str">
        <f t="shared" si="631"/>
        <v/>
      </c>
      <c r="BD905" s="36" t="str">
        <f t="shared" si="632"/>
        <v/>
      </c>
      <c r="BE905" s="36" t="str">
        <f t="shared" si="633"/>
        <v/>
      </c>
      <c r="BF905" s="36" t="str">
        <f t="shared" si="634"/>
        <v/>
      </c>
      <c r="BG905" s="36" t="str">
        <f t="shared" si="635"/>
        <v/>
      </c>
      <c r="BH905" s="36" t="str">
        <f t="shared" si="636"/>
        <v/>
      </c>
      <c r="BI905" s="36" t="str">
        <f t="shared" si="637"/>
        <v/>
      </c>
      <c r="BJ905" s="36" t="str">
        <f t="shared" si="638"/>
        <v/>
      </c>
      <c r="BK905" s="36" t="str">
        <f t="shared" si="639"/>
        <v/>
      </c>
      <c r="BL905" s="36" t="str">
        <f t="shared" si="640"/>
        <v/>
      </c>
      <c r="BM905" s="36" t="str">
        <f t="shared" si="641"/>
        <v/>
      </c>
      <c r="BN905" s="38" t="e">
        <f t="shared" si="600"/>
        <v>#DIV/0!</v>
      </c>
      <c r="BO905" s="38" t="e">
        <f t="shared" si="601"/>
        <v>#DIV/0!</v>
      </c>
      <c r="BP905" s="39" t="str">
        <f t="shared" si="602"/>
        <v/>
      </c>
      <c r="BQ905" s="39" t="str">
        <f t="shared" si="603"/>
        <v/>
      </c>
      <c r="BR905" s="39" t="str">
        <f t="shared" si="604"/>
        <v/>
      </c>
      <c r="BS905" s="39" t="str">
        <f t="shared" si="605"/>
        <v/>
      </c>
      <c r="BT905" s="39" t="str">
        <f t="shared" si="606"/>
        <v/>
      </c>
      <c r="BU905" s="39" t="str">
        <f t="shared" si="607"/>
        <v/>
      </c>
      <c r="BV905" s="39" t="str">
        <f t="shared" si="608"/>
        <v/>
      </c>
      <c r="BW905" s="39" t="str">
        <f t="shared" si="609"/>
        <v/>
      </c>
      <c r="BX905" s="39" t="str">
        <f t="shared" si="610"/>
        <v/>
      </c>
      <c r="BY905" s="39" t="str">
        <f t="shared" si="611"/>
        <v/>
      </c>
      <c r="BZ905" s="39" t="str">
        <f t="shared" si="612"/>
        <v/>
      </c>
      <c r="CA905" s="39" t="str">
        <f t="shared" si="613"/>
        <v/>
      </c>
      <c r="CB905" s="39" t="str">
        <f t="shared" si="614"/>
        <v/>
      </c>
      <c r="CC905" s="39" t="str">
        <f t="shared" si="615"/>
        <v/>
      </c>
      <c r="CD905" s="39" t="str">
        <f t="shared" si="616"/>
        <v/>
      </c>
      <c r="CE905" s="39" t="str">
        <f t="shared" si="617"/>
        <v/>
      </c>
      <c r="CF905" s="39" t="str">
        <f t="shared" si="618"/>
        <v/>
      </c>
      <c r="CG905" s="39" t="str">
        <f t="shared" si="619"/>
        <v/>
      </c>
      <c r="CH905" s="39" t="str">
        <f t="shared" si="620"/>
        <v/>
      </c>
      <c r="CI905" s="39" t="str">
        <f t="shared" si="621"/>
        <v/>
      </c>
    </row>
    <row r="906" spans="1:87">
      <c r="A906" s="18"/>
      <c r="B906" s="15" t="str">
        <f>'Gene Table'!E905</f>
        <v>hsa-miR-3165</v>
      </c>
      <c r="C906" s="15" t="str">
        <f>'Gene Table'!B905</f>
        <v>F15</v>
      </c>
      <c r="D906" s="16" t="str">
        <f>IF(SUM('Test Sample Data'!D$3:D$98)&gt;10,IF(AND(ISNUMBER('Test Sample Data'!D905),'Test Sample Data'!D905&lt;$B$1,'Test Sample Data'!D905&gt;0),'Test Sample Data'!D905,$B$1),"")</f>
        <v/>
      </c>
      <c r="E906" s="17" t="str">
        <f>IF(SUM('Test Sample Data'!E$3:E$98)&gt;10,IF(AND(ISNUMBER('Test Sample Data'!E905),'Test Sample Data'!E905&lt;$B$1,'Test Sample Data'!E905&gt;0),'Test Sample Data'!E905,$B$1),"")</f>
        <v/>
      </c>
      <c r="F906" s="17" t="str">
        <f>IF(SUM('Test Sample Data'!F$3:F$98)&gt;10,IF(AND(ISNUMBER('Test Sample Data'!F905),'Test Sample Data'!F905&lt;$B$1,'Test Sample Data'!F905&gt;0),'Test Sample Data'!F905,$B$1),"")</f>
        <v/>
      </c>
      <c r="G906" s="17" t="str">
        <f>IF(SUM('Test Sample Data'!G$3:G$98)&gt;10,IF(AND(ISNUMBER('Test Sample Data'!G905),'Test Sample Data'!G905&lt;$B$1,'Test Sample Data'!G905&gt;0),'Test Sample Data'!G905,$B$1),"")</f>
        <v/>
      </c>
      <c r="H906" s="17" t="str">
        <f>IF(SUM('Test Sample Data'!H$3:H$98)&gt;10,IF(AND(ISNUMBER('Test Sample Data'!H905),'Test Sample Data'!H905&lt;$B$1,'Test Sample Data'!H905&gt;0),'Test Sample Data'!H905,$B$1),"")</f>
        <v/>
      </c>
      <c r="I906" s="17" t="str">
        <f>IF(SUM('Test Sample Data'!I$3:I$98)&gt;10,IF(AND(ISNUMBER('Test Sample Data'!I905),'Test Sample Data'!I905&lt;$B$1,'Test Sample Data'!I905&gt;0),'Test Sample Data'!I905,$B$1),"")</f>
        <v/>
      </c>
      <c r="J906" s="17" t="str">
        <f>IF(SUM('Test Sample Data'!J$3:J$98)&gt;10,IF(AND(ISNUMBER('Test Sample Data'!J905),'Test Sample Data'!J905&lt;$B$1,'Test Sample Data'!J905&gt;0),'Test Sample Data'!J905,$B$1),"")</f>
        <v/>
      </c>
      <c r="K906" s="17" t="str">
        <f>IF(SUM('Test Sample Data'!K$3:K$98)&gt;10,IF(AND(ISNUMBER('Test Sample Data'!K905),'Test Sample Data'!K905&lt;$B$1,'Test Sample Data'!K905&gt;0),'Test Sample Data'!K905,$B$1),"")</f>
        <v/>
      </c>
      <c r="L906" s="17" t="str">
        <f>IF(SUM('Test Sample Data'!L$3:L$98)&gt;10,IF(AND(ISNUMBER('Test Sample Data'!L905),'Test Sample Data'!L905&lt;$B$1,'Test Sample Data'!L905&gt;0),'Test Sample Data'!L905,$B$1),"")</f>
        <v/>
      </c>
      <c r="M906" s="17" t="str">
        <f>IF(SUM('Test Sample Data'!M$3:M$98)&gt;10,IF(AND(ISNUMBER('Test Sample Data'!M905),'Test Sample Data'!M905&lt;$B$1,'Test Sample Data'!M905&gt;0),'Test Sample Data'!M905,$B$1),"")</f>
        <v/>
      </c>
      <c r="N906" s="17" t="str">
        <f>'Gene Table'!E905</f>
        <v>hsa-miR-3165</v>
      </c>
      <c r="O906" s="17" t="str">
        <f>'Gene Table'!B905</f>
        <v>F15</v>
      </c>
      <c r="P906" s="17" t="str">
        <f>IF(SUM('Control Sample Data'!D$3:D$98)&gt;10,IF(AND(ISNUMBER('Control Sample Data'!D905),'Control Sample Data'!D905&lt;$B$1,'Control Sample Data'!D905&gt;0),'Control Sample Data'!D905,$B$1),"")</f>
        <v/>
      </c>
      <c r="Q906" s="17" t="str">
        <f>IF(SUM('Control Sample Data'!E$3:E$98)&gt;10,IF(AND(ISNUMBER('Control Sample Data'!E905),'Control Sample Data'!E905&lt;$B$1,'Control Sample Data'!E905&gt;0),'Control Sample Data'!E905,$B$1),"")</f>
        <v/>
      </c>
      <c r="R906" s="17" t="str">
        <f>IF(SUM('Control Sample Data'!F$3:F$98)&gt;10,IF(AND(ISNUMBER('Control Sample Data'!F905),'Control Sample Data'!F905&lt;$B$1,'Control Sample Data'!F905&gt;0),'Control Sample Data'!F905,$B$1),"")</f>
        <v/>
      </c>
      <c r="S906" s="17" t="str">
        <f>IF(SUM('Control Sample Data'!G$3:G$98)&gt;10,IF(AND(ISNUMBER('Control Sample Data'!G905),'Control Sample Data'!G905&lt;$B$1,'Control Sample Data'!G905&gt;0),'Control Sample Data'!G905,$B$1),"")</f>
        <v/>
      </c>
      <c r="T906" s="17" t="str">
        <f>IF(SUM('Control Sample Data'!H$3:H$98)&gt;10,IF(AND(ISNUMBER('Control Sample Data'!H905),'Control Sample Data'!H905&lt;$B$1,'Control Sample Data'!H905&gt;0),'Control Sample Data'!H905,$B$1),"")</f>
        <v/>
      </c>
      <c r="U906" s="17" t="str">
        <f>IF(SUM('Control Sample Data'!I$3:I$98)&gt;10,IF(AND(ISNUMBER('Control Sample Data'!I905),'Control Sample Data'!I905&lt;$B$1,'Control Sample Data'!I905&gt;0),'Control Sample Data'!I905,$B$1),"")</f>
        <v/>
      </c>
      <c r="V906" s="17" t="str">
        <f>IF(SUM('Control Sample Data'!J$3:J$98)&gt;10,IF(AND(ISNUMBER('Control Sample Data'!J905),'Control Sample Data'!J905&lt;$B$1,'Control Sample Data'!J905&gt;0),'Control Sample Data'!J905,$B$1),"")</f>
        <v/>
      </c>
      <c r="W906" s="17" t="str">
        <f>IF(SUM('Control Sample Data'!K$3:K$98)&gt;10,IF(AND(ISNUMBER('Control Sample Data'!K905),'Control Sample Data'!K905&lt;$B$1,'Control Sample Data'!K905&gt;0),'Control Sample Data'!K905,$B$1),"")</f>
        <v/>
      </c>
      <c r="X906" s="17" t="str">
        <f>IF(SUM('Control Sample Data'!L$3:L$98)&gt;10,IF(AND(ISNUMBER('Control Sample Data'!L905),'Control Sample Data'!L905&lt;$B$1,'Control Sample Data'!L905&gt;0),'Control Sample Data'!L905,$B$1),"")</f>
        <v/>
      </c>
      <c r="Y906" s="17" t="str">
        <f>IF(SUM('Control Sample Data'!M$3:M$98)&gt;10,IF(AND(ISNUMBER('Control Sample Data'!M905),'Control Sample Data'!M905&lt;$B$1,'Control Sample Data'!M905&gt;0),'Control Sample Data'!M905,$B$1),"")</f>
        <v/>
      </c>
      <c r="AT906" s="36" t="str">
        <f t="shared" si="622"/>
        <v/>
      </c>
      <c r="AU906" s="36" t="str">
        <f t="shared" si="623"/>
        <v/>
      </c>
      <c r="AV906" s="36" t="str">
        <f t="shared" si="624"/>
        <v/>
      </c>
      <c r="AW906" s="36" t="str">
        <f t="shared" si="625"/>
        <v/>
      </c>
      <c r="AX906" s="36" t="str">
        <f t="shared" si="626"/>
        <v/>
      </c>
      <c r="AY906" s="36" t="str">
        <f t="shared" si="627"/>
        <v/>
      </c>
      <c r="AZ906" s="36" t="str">
        <f t="shared" si="628"/>
        <v/>
      </c>
      <c r="BA906" s="36" t="str">
        <f t="shared" si="629"/>
        <v/>
      </c>
      <c r="BB906" s="36" t="str">
        <f t="shared" si="630"/>
        <v/>
      </c>
      <c r="BC906" s="36" t="str">
        <f t="shared" si="631"/>
        <v/>
      </c>
      <c r="BD906" s="36" t="str">
        <f t="shared" si="632"/>
        <v/>
      </c>
      <c r="BE906" s="36" t="str">
        <f t="shared" si="633"/>
        <v/>
      </c>
      <c r="BF906" s="36" t="str">
        <f t="shared" si="634"/>
        <v/>
      </c>
      <c r="BG906" s="36" t="str">
        <f t="shared" si="635"/>
        <v/>
      </c>
      <c r="BH906" s="36" t="str">
        <f t="shared" si="636"/>
        <v/>
      </c>
      <c r="BI906" s="36" t="str">
        <f t="shared" si="637"/>
        <v/>
      </c>
      <c r="BJ906" s="36" t="str">
        <f t="shared" si="638"/>
        <v/>
      </c>
      <c r="BK906" s="36" t="str">
        <f t="shared" si="639"/>
        <v/>
      </c>
      <c r="BL906" s="36" t="str">
        <f t="shared" si="640"/>
        <v/>
      </c>
      <c r="BM906" s="36" t="str">
        <f t="shared" si="641"/>
        <v/>
      </c>
      <c r="BN906" s="38" t="e">
        <f t="shared" si="600"/>
        <v>#DIV/0!</v>
      </c>
      <c r="BO906" s="38" t="e">
        <f t="shared" si="601"/>
        <v>#DIV/0!</v>
      </c>
      <c r="BP906" s="39" t="str">
        <f t="shared" si="602"/>
        <v/>
      </c>
      <c r="BQ906" s="39" t="str">
        <f t="shared" si="603"/>
        <v/>
      </c>
      <c r="BR906" s="39" t="str">
        <f t="shared" si="604"/>
        <v/>
      </c>
      <c r="BS906" s="39" t="str">
        <f t="shared" si="605"/>
        <v/>
      </c>
      <c r="BT906" s="39" t="str">
        <f t="shared" si="606"/>
        <v/>
      </c>
      <c r="BU906" s="39" t="str">
        <f t="shared" si="607"/>
        <v/>
      </c>
      <c r="BV906" s="39" t="str">
        <f t="shared" si="608"/>
        <v/>
      </c>
      <c r="BW906" s="39" t="str">
        <f t="shared" si="609"/>
        <v/>
      </c>
      <c r="BX906" s="39" t="str">
        <f t="shared" si="610"/>
        <v/>
      </c>
      <c r="BY906" s="39" t="str">
        <f t="shared" si="611"/>
        <v/>
      </c>
      <c r="BZ906" s="39" t="str">
        <f t="shared" si="612"/>
        <v/>
      </c>
      <c r="CA906" s="39" t="str">
        <f t="shared" si="613"/>
        <v/>
      </c>
      <c r="CB906" s="39" t="str">
        <f t="shared" si="614"/>
        <v/>
      </c>
      <c r="CC906" s="39" t="str">
        <f t="shared" si="615"/>
        <v/>
      </c>
      <c r="CD906" s="39" t="str">
        <f t="shared" si="616"/>
        <v/>
      </c>
      <c r="CE906" s="39" t="str">
        <f t="shared" si="617"/>
        <v/>
      </c>
      <c r="CF906" s="39" t="str">
        <f t="shared" si="618"/>
        <v/>
      </c>
      <c r="CG906" s="39" t="str">
        <f t="shared" si="619"/>
        <v/>
      </c>
      <c r="CH906" s="39" t="str">
        <f t="shared" si="620"/>
        <v/>
      </c>
      <c r="CI906" s="39" t="str">
        <f t="shared" si="621"/>
        <v/>
      </c>
    </row>
    <row r="907" spans="1:87">
      <c r="A907" s="18"/>
      <c r="B907" s="15" t="str">
        <f>'Gene Table'!E906</f>
        <v>hsa-miR-3646</v>
      </c>
      <c r="C907" s="15" t="str">
        <f>'Gene Table'!B906</f>
        <v>F16</v>
      </c>
      <c r="D907" s="16" t="str">
        <f>IF(SUM('Test Sample Data'!D$3:D$98)&gt;10,IF(AND(ISNUMBER('Test Sample Data'!D906),'Test Sample Data'!D906&lt;$B$1,'Test Sample Data'!D906&gt;0),'Test Sample Data'!D906,$B$1),"")</f>
        <v/>
      </c>
      <c r="E907" s="17" t="str">
        <f>IF(SUM('Test Sample Data'!E$3:E$98)&gt;10,IF(AND(ISNUMBER('Test Sample Data'!E906),'Test Sample Data'!E906&lt;$B$1,'Test Sample Data'!E906&gt;0),'Test Sample Data'!E906,$B$1),"")</f>
        <v/>
      </c>
      <c r="F907" s="17" t="str">
        <f>IF(SUM('Test Sample Data'!F$3:F$98)&gt;10,IF(AND(ISNUMBER('Test Sample Data'!F906),'Test Sample Data'!F906&lt;$B$1,'Test Sample Data'!F906&gt;0),'Test Sample Data'!F906,$B$1),"")</f>
        <v/>
      </c>
      <c r="G907" s="17" t="str">
        <f>IF(SUM('Test Sample Data'!G$3:G$98)&gt;10,IF(AND(ISNUMBER('Test Sample Data'!G906),'Test Sample Data'!G906&lt;$B$1,'Test Sample Data'!G906&gt;0),'Test Sample Data'!G906,$B$1),"")</f>
        <v/>
      </c>
      <c r="H907" s="17" t="str">
        <f>IF(SUM('Test Sample Data'!H$3:H$98)&gt;10,IF(AND(ISNUMBER('Test Sample Data'!H906),'Test Sample Data'!H906&lt;$B$1,'Test Sample Data'!H906&gt;0),'Test Sample Data'!H906,$B$1),"")</f>
        <v/>
      </c>
      <c r="I907" s="17" t="str">
        <f>IF(SUM('Test Sample Data'!I$3:I$98)&gt;10,IF(AND(ISNUMBER('Test Sample Data'!I906),'Test Sample Data'!I906&lt;$B$1,'Test Sample Data'!I906&gt;0),'Test Sample Data'!I906,$B$1),"")</f>
        <v/>
      </c>
      <c r="J907" s="17" t="str">
        <f>IF(SUM('Test Sample Data'!J$3:J$98)&gt;10,IF(AND(ISNUMBER('Test Sample Data'!J906),'Test Sample Data'!J906&lt;$B$1,'Test Sample Data'!J906&gt;0),'Test Sample Data'!J906,$B$1),"")</f>
        <v/>
      </c>
      <c r="K907" s="17" t="str">
        <f>IF(SUM('Test Sample Data'!K$3:K$98)&gt;10,IF(AND(ISNUMBER('Test Sample Data'!K906),'Test Sample Data'!K906&lt;$B$1,'Test Sample Data'!K906&gt;0),'Test Sample Data'!K906,$B$1),"")</f>
        <v/>
      </c>
      <c r="L907" s="17" t="str">
        <f>IF(SUM('Test Sample Data'!L$3:L$98)&gt;10,IF(AND(ISNUMBER('Test Sample Data'!L906),'Test Sample Data'!L906&lt;$B$1,'Test Sample Data'!L906&gt;0),'Test Sample Data'!L906,$B$1),"")</f>
        <v/>
      </c>
      <c r="M907" s="17" t="str">
        <f>IF(SUM('Test Sample Data'!M$3:M$98)&gt;10,IF(AND(ISNUMBER('Test Sample Data'!M906),'Test Sample Data'!M906&lt;$B$1,'Test Sample Data'!M906&gt;0),'Test Sample Data'!M906,$B$1),"")</f>
        <v/>
      </c>
      <c r="N907" s="17" t="str">
        <f>'Gene Table'!E906</f>
        <v>hsa-miR-3646</v>
      </c>
      <c r="O907" s="17" t="str">
        <f>'Gene Table'!B906</f>
        <v>F16</v>
      </c>
      <c r="P907" s="17" t="str">
        <f>IF(SUM('Control Sample Data'!D$3:D$98)&gt;10,IF(AND(ISNUMBER('Control Sample Data'!D906),'Control Sample Data'!D906&lt;$B$1,'Control Sample Data'!D906&gt;0),'Control Sample Data'!D906,$B$1),"")</f>
        <v/>
      </c>
      <c r="Q907" s="17" t="str">
        <f>IF(SUM('Control Sample Data'!E$3:E$98)&gt;10,IF(AND(ISNUMBER('Control Sample Data'!E906),'Control Sample Data'!E906&lt;$B$1,'Control Sample Data'!E906&gt;0),'Control Sample Data'!E906,$B$1),"")</f>
        <v/>
      </c>
      <c r="R907" s="17" t="str">
        <f>IF(SUM('Control Sample Data'!F$3:F$98)&gt;10,IF(AND(ISNUMBER('Control Sample Data'!F906),'Control Sample Data'!F906&lt;$B$1,'Control Sample Data'!F906&gt;0),'Control Sample Data'!F906,$B$1),"")</f>
        <v/>
      </c>
      <c r="S907" s="17" t="str">
        <f>IF(SUM('Control Sample Data'!G$3:G$98)&gt;10,IF(AND(ISNUMBER('Control Sample Data'!G906),'Control Sample Data'!G906&lt;$B$1,'Control Sample Data'!G906&gt;0),'Control Sample Data'!G906,$B$1),"")</f>
        <v/>
      </c>
      <c r="T907" s="17" t="str">
        <f>IF(SUM('Control Sample Data'!H$3:H$98)&gt;10,IF(AND(ISNUMBER('Control Sample Data'!H906),'Control Sample Data'!H906&lt;$B$1,'Control Sample Data'!H906&gt;0),'Control Sample Data'!H906,$B$1),"")</f>
        <v/>
      </c>
      <c r="U907" s="17" t="str">
        <f>IF(SUM('Control Sample Data'!I$3:I$98)&gt;10,IF(AND(ISNUMBER('Control Sample Data'!I906),'Control Sample Data'!I906&lt;$B$1,'Control Sample Data'!I906&gt;0),'Control Sample Data'!I906,$B$1),"")</f>
        <v/>
      </c>
      <c r="V907" s="17" t="str">
        <f>IF(SUM('Control Sample Data'!J$3:J$98)&gt;10,IF(AND(ISNUMBER('Control Sample Data'!J906),'Control Sample Data'!J906&lt;$B$1,'Control Sample Data'!J906&gt;0),'Control Sample Data'!J906,$B$1),"")</f>
        <v/>
      </c>
      <c r="W907" s="17" t="str">
        <f>IF(SUM('Control Sample Data'!K$3:K$98)&gt;10,IF(AND(ISNUMBER('Control Sample Data'!K906),'Control Sample Data'!K906&lt;$B$1,'Control Sample Data'!K906&gt;0),'Control Sample Data'!K906,$B$1),"")</f>
        <v/>
      </c>
      <c r="X907" s="17" t="str">
        <f>IF(SUM('Control Sample Data'!L$3:L$98)&gt;10,IF(AND(ISNUMBER('Control Sample Data'!L906),'Control Sample Data'!L906&lt;$B$1,'Control Sample Data'!L906&gt;0),'Control Sample Data'!L906,$B$1),"")</f>
        <v/>
      </c>
      <c r="Y907" s="17" t="str">
        <f>IF(SUM('Control Sample Data'!M$3:M$98)&gt;10,IF(AND(ISNUMBER('Control Sample Data'!M906),'Control Sample Data'!M906&lt;$B$1,'Control Sample Data'!M906&gt;0),'Control Sample Data'!M906,$B$1),"")</f>
        <v/>
      </c>
      <c r="AT907" s="36" t="str">
        <f t="shared" si="622"/>
        <v/>
      </c>
      <c r="AU907" s="36" t="str">
        <f t="shared" si="623"/>
        <v/>
      </c>
      <c r="AV907" s="36" t="str">
        <f t="shared" si="624"/>
        <v/>
      </c>
      <c r="AW907" s="36" t="str">
        <f t="shared" si="625"/>
        <v/>
      </c>
      <c r="AX907" s="36" t="str">
        <f t="shared" si="626"/>
        <v/>
      </c>
      <c r="AY907" s="36" t="str">
        <f t="shared" si="627"/>
        <v/>
      </c>
      <c r="AZ907" s="36" t="str">
        <f t="shared" si="628"/>
        <v/>
      </c>
      <c r="BA907" s="36" t="str">
        <f t="shared" si="629"/>
        <v/>
      </c>
      <c r="BB907" s="36" t="str">
        <f t="shared" si="630"/>
        <v/>
      </c>
      <c r="BC907" s="36" t="str">
        <f t="shared" si="631"/>
        <v/>
      </c>
      <c r="BD907" s="36" t="str">
        <f t="shared" si="632"/>
        <v/>
      </c>
      <c r="BE907" s="36" t="str">
        <f t="shared" si="633"/>
        <v/>
      </c>
      <c r="BF907" s="36" t="str">
        <f t="shared" si="634"/>
        <v/>
      </c>
      <c r="BG907" s="36" t="str">
        <f t="shared" si="635"/>
        <v/>
      </c>
      <c r="BH907" s="36" t="str">
        <f t="shared" si="636"/>
        <v/>
      </c>
      <c r="BI907" s="36" t="str">
        <f t="shared" si="637"/>
        <v/>
      </c>
      <c r="BJ907" s="36" t="str">
        <f t="shared" si="638"/>
        <v/>
      </c>
      <c r="BK907" s="36" t="str">
        <f t="shared" si="639"/>
        <v/>
      </c>
      <c r="BL907" s="36" t="str">
        <f t="shared" si="640"/>
        <v/>
      </c>
      <c r="BM907" s="36" t="str">
        <f t="shared" si="641"/>
        <v/>
      </c>
      <c r="BN907" s="38" t="e">
        <f t="shared" si="600"/>
        <v>#DIV/0!</v>
      </c>
      <c r="BO907" s="38" t="e">
        <f t="shared" si="601"/>
        <v>#DIV/0!</v>
      </c>
      <c r="BP907" s="39" t="str">
        <f t="shared" si="602"/>
        <v/>
      </c>
      <c r="BQ907" s="39" t="str">
        <f t="shared" si="603"/>
        <v/>
      </c>
      <c r="BR907" s="39" t="str">
        <f t="shared" si="604"/>
        <v/>
      </c>
      <c r="BS907" s="39" t="str">
        <f t="shared" si="605"/>
        <v/>
      </c>
      <c r="BT907" s="39" t="str">
        <f t="shared" si="606"/>
        <v/>
      </c>
      <c r="BU907" s="39" t="str">
        <f t="shared" si="607"/>
        <v/>
      </c>
      <c r="BV907" s="39" t="str">
        <f t="shared" si="608"/>
        <v/>
      </c>
      <c r="BW907" s="39" t="str">
        <f t="shared" si="609"/>
        <v/>
      </c>
      <c r="BX907" s="39" t="str">
        <f t="shared" si="610"/>
        <v/>
      </c>
      <c r="BY907" s="39" t="str">
        <f t="shared" si="611"/>
        <v/>
      </c>
      <c r="BZ907" s="39" t="str">
        <f t="shared" si="612"/>
        <v/>
      </c>
      <c r="CA907" s="39" t="str">
        <f t="shared" si="613"/>
        <v/>
      </c>
      <c r="CB907" s="39" t="str">
        <f t="shared" si="614"/>
        <v/>
      </c>
      <c r="CC907" s="39" t="str">
        <f t="shared" si="615"/>
        <v/>
      </c>
      <c r="CD907" s="39" t="str">
        <f t="shared" si="616"/>
        <v/>
      </c>
      <c r="CE907" s="39" t="str">
        <f t="shared" si="617"/>
        <v/>
      </c>
      <c r="CF907" s="39" t="str">
        <f t="shared" si="618"/>
        <v/>
      </c>
      <c r="CG907" s="39" t="str">
        <f t="shared" si="619"/>
        <v/>
      </c>
      <c r="CH907" s="39" t="str">
        <f t="shared" si="620"/>
        <v/>
      </c>
      <c r="CI907" s="39" t="str">
        <f t="shared" si="621"/>
        <v/>
      </c>
    </row>
    <row r="908" spans="1:87">
      <c r="A908" s="18"/>
      <c r="B908" s="15" t="str">
        <f>'Gene Table'!E907</f>
        <v>hsa-miR-3166</v>
      </c>
      <c r="C908" s="15" t="str">
        <f>'Gene Table'!B907</f>
        <v>F17</v>
      </c>
      <c r="D908" s="16" t="str">
        <f>IF(SUM('Test Sample Data'!D$3:D$98)&gt;10,IF(AND(ISNUMBER('Test Sample Data'!D907),'Test Sample Data'!D907&lt;$B$1,'Test Sample Data'!D907&gt;0),'Test Sample Data'!D907,$B$1),"")</f>
        <v/>
      </c>
      <c r="E908" s="17" t="str">
        <f>IF(SUM('Test Sample Data'!E$3:E$98)&gt;10,IF(AND(ISNUMBER('Test Sample Data'!E907),'Test Sample Data'!E907&lt;$B$1,'Test Sample Data'!E907&gt;0),'Test Sample Data'!E907,$B$1),"")</f>
        <v/>
      </c>
      <c r="F908" s="17" t="str">
        <f>IF(SUM('Test Sample Data'!F$3:F$98)&gt;10,IF(AND(ISNUMBER('Test Sample Data'!F907),'Test Sample Data'!F907&lt;$B$1,'Test Sample Data'!F907&gt;0),'Test Sample Data'!F907,$B$1),"")</f>
        <v/>
      </c>
      <c r="G908" s="17" t="str">
        <f>IF(SUM('Test Sample Data'!G$3:G$98)&gt;10,IF(AND(ISNUMBER('Test Sample Data'!G907),'Test Sample Data'!G907&lt;$B$1,'Test Sample Data'!G907&gt;0),'Test Sample Data'!G907,$B$1),"")</f>
        <v/>
      </c>
      <c r="H908" s="17" t="str">
        <f>IF(SUM('Test Sample Data'!H$3:H$98)&gt;10,IF(AND(ISNUMBER('Test Sample Data'!H907),'Test Sample Data'!H907&lt;$B$1,'Test Sample Data'!H907&gt;0),'Test Sample Data'!H907,$B$1),"")</f>
        <v/>
      </c>
      <c r="I908" s="17" t="str">
        <f>IF(SUM('Test Sample Data'!I$3:I$98)&gt;10,IF(AND(ISNUMBER('Test Sample Data'!I907),'Test Sample Data'!I907&lt;$B$1,'Test Sample Data'!I907&gt;0),'Test Sample Data'!I907,$B$1),"")</f>
        <v/>
      </c>
      <c r="J908" s="17" t="str">
        <f>IF(SUM('Test Sample Data'!J$3:J$98)&gt;10,IF(AND(ISNUMBER('Test Sample Data'!J907),'Test Sample Data'!J907&lt;$B$1,'Test Sample Data'!J907&gt;0),'Test Sample Data'!J907,$B$1),"")</f>
        <v/>
      </c>
      <c r="K908" s="17" t="str">
        <f>IF(SUM('Test Sample Data'!K$3:K$98)&gt;10,IF(AND(ISNUMBER('Test Sample Data'!K907),'Test Sample Data'!K907&lt;$B$1,'Test Sample Data'!K907&gt;0),'Test Sample Data'!K907,$B$1),"")</f>
        <v/>
      </c>
      <c r="L908" s="17" t="str">
        <f>IF(SUM('Test Sample Data'!L$3:L$98)&gt;10,IF(AND(ISNUMBER('Test Sample Data'!L907),'Test Sample Data'!L907&lt;$B$1,'Test Sample Data'!L907&gt;0),'Test Sample Data'!L907,$B$1),"")</f>
        <v/>
      </c>
      <c r="M908" s="17" t="str">
        <f>IF(SUM('Test Sample Data'!M$3:M$98)&gt;10,IF(AND(ISNUMBER('Test Sample Data'!M907),'Test Sample Data'!M907&lt;$B$1,'Test Sample Data'!M907&gt;0),'Test Sample Data'!M907,$B$1),"")</f>
        <v/>
      </c>
      <c r="N908" s="17" t="str">
        <f>'Gene Table'!E907</f>
        <v>hsa-miR-3166</v>
      </c>
      <c r="O908" s="17" t="str">
        <f>'Gene Table'!B907</f>
        <v>F17</v>
      </c>
      <c r="P908" s="17" t="str">
        <f>IF(SUM('Control Sample Data'!D$3:D$98)&gt;10,IF(AND(ISNUMBER('Control Sample Data'!D907),'Control Sample Data'!D907&lt;$B$1,'Control Sample Data'!D907&gt;0),'Control Sample Data'!D907,$B$1),"")</f>
        <v/>
      </c>
      <c r="Q908" s="17" t="str">
        <f>IF(SUM('Control Sample Data'!E$3:E$98)&gt;10,IF(AND(ISNUMBER('Control Sample Data'!E907),'Control Sample Data'!E907&lt;$B$1,'Control Sample Data'!E907&gt;0),'Control Sample Data'!E907,$B$1),"")</f>
        <v/>
      </c>
      <c r="R908" s="17" t="str">
        <f>IF(SUM('Control Sample Data'!F$3:F$98)&gt;10,IF(AND(ISNUMBER('Control Sample Data'!F907),'Control Sample Data'!F907&lt;$B$1,'Control Sample Data'!F907&gt;0),'Control Sample Data'!F907,$B$1),"")</f>
        <v/>
      </c>
      <c r="S908" s="17" t="str">
        <f>IF(SUM('Control Sample Data'!G$3:G$98)&gt;10,IF(AND(ISNUMBER('Control Sample Data'!G907),'Control Sample Data'!G907&lt;$B$1,'Control Sample Data'!G907&gt;0),'Control Sample Data'!G907,$B$1),"")</f>
        <v/>
      </c>
      <c r="T908" s="17" t="str">
        <f>IF(SUM('Control Sample Data'!H$3:H$98)&gt;10,IF(AND(ISNUMBER('Control Sample Data'!H907),'Control Sample Data'!H907&lt;$B$1,'Control Sample Data'!H907&gt;0),'Control Sample Data'!H907,$B$1),"")</f>
        <v/>
      </c>
      <c r="U908" s="17" t="str">
        <f>IF(SUM('Control Sample Data'!I$3:I$98)&gt;10,IF(AND(ISNUMBER('Control Sample Data'!I907),'Control Sample Data'!I907&lt;$B$1,'Control Sample Data'!I907&gt;0),'Control Sample Data'!I907,$B$1),"")</f>
        <v/>
      </c>
      <c r="V908" s="17" t="str">
        <f>IF(SUM('Control Sample Data'!J$3:J$98)&gt;10,IF(AND(ISNUMBER('Control Sample Data'!J907),'Control Sample Data'!J907&lt;$B$1,'Control Sample Data'!J907&gt;0),'Control Sample Data'!J907,$B$1),"")</f>
        <v/>
      </c>
      <c r="W908" s="17" t="str">
        <f>IF(SUM('Control Sample Data'!K$3:K$98)&gt;10,IF(AND(ISNUMBER('Control Sample Data'!K907),'Control Sample Data'!K907&lt;$B$1,'Control Sample Data'!K907&gt;0),'Control Sample Data'!K907,$B$1),"")</f>
        <v/>
      </c>
      <c r="X908" s="17" t="str">
        <f>IF(SUM('Control Sample Data'!L$3:L$98)&gt;10,IF(AND(ISNUMBER('Control Sample Data'!L907),'Control Sample Data'!L907&lt;$B$1,'Control Sample Data'!L907&gt;0),'Control Sample Data'!L907,$B$1),"")</f>
        <v/>
      </c>
      <c r="Y908" s="17" t="str">
        <f>IF(SUM('Control Sample Data'!M$3:M$98)&gt;10,IF(AND(ISNUMBER('Control Sample Data'!M907),'Control Sample Data'!M907&lt;$B$1,'Control Sample Data'!M907&gt;0),'Control Sample Data'!M907,$B$1),"")</f>
        <v/>
      </c>
      <c r="AT908" s="36" t="str">
        <f t="shared" si="622"/>
        <v/>
      </c>
      <c r="AU908" s="36" t="str">
        <f t="shared" si="623"/>
        <v/>
      </c>
      <c r="AV908" s="36" t="str">
        <f t="shared" si="624"/>
        <v/>
      </c>
      <c r="AW908" s="36" t="str">
        <f t="shared" si="625"/>
        <v/>
      </c>
      <c r="AX908" s="36" t="str">
        <f t="shared" si="626"/>
        <v/>
      </c>
      <c r="AY908" s="36" t="str">
        <f t="shared" si="627"/>
        <v/>
      </c>
      <c r="AZ908" s="36" t="str">
        <f t="shared" si="628"/>
        <v/>
      </c>
      <c r="BA908" s="36" t="str">
        <f t="shared" si="629"/>
        <v/>
      </c>
      <c r="BB908" s="36" t="str">
        <f t="shared" si="630"/>
        <v/>
      </c>
      <c r="BC908" s="36" t="str">
        <f t="shared" si="631"/>
        <v/>
      </c>
      <c r="BD908" s="36" t="str">
        <f t="shared" si="632"/>
        <v/>
      </c>
      <c r="BE908" s="36" t="str">
        <f t="shared" si="633"/>
        <v/>
      </c>
      <c r="BF908" s="36" t="str">
        <f t="shared" si="634"/>
        <v/>
      </c>
      <c r="BG908" s="36" t="str">
        <f t="shared" si="635"/>
        <v/>
      </c>
      <c r="BH908" s="36" t="str">
        <f t="shared" si="636"/>
        <v/>
      </c>
      <c r="BI908" s="36" t="str">
        <f t="shared" si="637"/>
        <v/>
      </c>
      <c r="BJ908" s="36" t="str">
        <f t="shared" si="638"/>
        <v/>
      </c>
      <c r="BK908" s="36" t="str">
        <f t="shared" si="639"/>
        <v/>
      </c>
      <c r="BL908" s="36" t="str">
        <f t="shared" si="640"/>
        <v/>
      </c>
      <c r="BM908" s="36" t="str">
        <f t="shared" si="641"/>
        <v/>
      </c>
      <c r="BN908" s="38" t="e">
        <f t="shared" si="600"/>
        <v>#DIV/0!</v>
      </c>
      <c r="BO908" s="38" t="e">
        <f t="shared" si="601"/>
        <v>#DIV/0!</v>
      </c>
      <c r="BP908" s="39" t="str">
        <f t="shared" si="602"/>
        <v/>
      </c>
      <c r="BQ908" s="39" t="str">
        <f t="shared" si="603"/>
        <v/>
      </c>
      <c r="BR908" s="39" t="str">
        <f t="shared" si="604"/>
        <v/>
      </c>
      <c r="BS908" s="39" t="str">
        <f t="shared" si="605"/>
        <v/>
      </c>
      <c r="BT908" s="39" t="str">
        <f t="shared" si="606"/>
        <v/>
      </c>
      <c r="BU908" s="39" t="str">
        <f t="shared" si="607"/>
        <v/>
      </c>
      <c r="BV908" s="39" t="str">
        <f t="shared" si="608"/>
        <v/>
      </c>
      <c r="BW908" s="39" t="str">
        <f t="shared" si="609"/>
        <v/>
      </c>
      <c r="BX908" s="39" t="str">
        <f t="shared" si="610"/>
        <v/>
      </c>
      <c r="BY908" s="39" t="str">
        <f t="shared" si="611"/>
        <v/>
      </c>
      <c r="BZ908" s="39" t="str">
        <f t="shared" si="612"/>
        <v/>
      </c>
      <c r="CA908" s="39" t="str">
        <f t="shared" si="613"/>
        <v/>
      </c>
      <c r="CB908" s="39" t="str">
        <f t="shared" si="614"/>
        <v/>
      </c>
      <c r="CC908" s="39" t="str">
        <f t="shared" si="615"/>
        <v/>
      </c>
      <c r="CD908" s="39" t="str">
        <f t="shared" si="616"/>
        <v/>
      </c>
      <c r="CE908" s="39" t="str">
        <f t="shared" si="617"/>
        <v/>
      </c>
      <c r="CF908" s="39" t="str">
        <f t="shared" si="618"/>
        <v/>
      </c>
      <c r="CG908" s="39" t="str">
        <f t="shared" si="619"/>
        <v/>
      </c>
      <c r="CH908" s="39" t="str">
        <f t="shared" si="620"/>
        <v/>
      </c>
      <c r="CI908" s="39" t="str">
        <f t="shared" si="621"/>
        <v/>
      </c>
    </row>
    <row r="909" spans="1:87">
      <c r="A909" s="18"/>
      <c r="B909" s="15" t="str">
        <f>'Gene Table'!E908</f>
        <v>hsa-miR-3647-5p</v>
      </c>
      <c r="C909" s="15" t="str">
        <f>'Gene Table'!B908</f>
        <v>F18</v>
      </c>
      <c r="D909" s="16" t="str">
        <f>IF(SUM('Test Sample Data'!D$3:D$98)&gt;10,IF(AND(ISNUMBER('Test Sample Data'!D908),'Test Sample Data'!D908&lt;$B$1,'Test Sample Data'!D908&gt;0),'Test Sample Data'!D908,$B$1),"")</f>
        <v/>
      </c>
      <c r="E909" s="17" t="str">
        <f>IF(SUM('Test Sample Data'!E$3:E$98)&gt;10,IF(AND(ISNUMBER('Test Sample Data'!E908),'Test Sample Data'!E908&lt;$B$1,'Test Sample Data'!E908&gt;0),'Test Sample Data'!E908,$B$1),"")</f>
        <v/>
      </c>
      <c r="F909" s="17" t="str">
        <f>IF(SUM('Test Sample Data'!F$3:F$98)&gt;10,IF(AND(ISNUMBER('Test Sample Data'!F908),'Test Sample Data'!F908&lt;$B$1,'Test Sample Data'!F908&gt;0),'Test Sample Data'!F908,$B$1),"")</f>
        <v/>
      </c>
      <c r="G909" s="17" t="str">
        <f>IF(SUM('Test Sample Data'!G$3:G$98)&gt;10,IF(AND(ISNUMBER('Test Sample Data'!G908),'Test Sample Data'!G908&lt;$B$1,'Test Sample Data'!G908&gt;0),'Test Sample Data'!G908,$B$1),"")</f>
        <v/>
      </c>
      <c r="H909" s="17" t="str">
        <f>IF(SUM('Test Sample Data'!H$3:H$98)&gt;10,IF(AND(ISNUMBER('Test Sample Data'!H908),'Test Sample Data'!H908&lt;$B$1,'Test Sample Data'!H908&gt;0),'Test Sample Data'!H908,$B$1),"")</f>
        <v/>
      </c>
      <c r="I909" s="17" t="str">
        <f>IF(SUM('Test Sample Data'!I$3:I$98)&gt;10,IF(AND(ISNUMBER('Test Sample Data'!I908),'Test Sample Data'!I908&lt;$B$1,'Test Sample Data'!I908&gt;0),'Test Sample Data'!I908,$B$1),"")</f>
        <v/>
      </c>
      <c r="J909" s="17" t="str">
        <f>IF(SUM('Test Sample Data'!J$3:J$98)&gt;10,IF(AND(ISNUMBER('Test Sample Data'!J908),'Test Sample Data'!J908&lt;$B$1,'Test Sample Data'!J908&gt;0),'Test Sample Data'!J908,$B$1),"")</f>
        <v/>
      </c>
      <c r="K909" s="17" t="str">
        <f>IF(SUM('Test Sample Data'!K$3:K$98)&gt;10,IF(AND(ISNUMBER('Test Sample Data'!K908),'Test Sample Data'!K908&lt;$B$1,'Test Sample Data'!K908&gt;0),'Test Sample Data'!K908,$B$1),"")</f>
        <v/>
      </c>
      <c r="L909" s="17" t="str">
        <f>IF(SUM('Test Sample Data'!L$3:L$98)&gt;10,IF(AND(ISNUMBER('Test Sample Data'!L908),'Test Sample Data'!L908&lt;$B$1,'Test Sample Data'!L908&gt;0),'Test Sample Data'!L908,$B$1),"")</f>
        <v/>
      </c>
      <c r="M909" s="17" t="str">
        <f>IF(SUM('Test Sample Data'!M$3:M$98)&gt;10,IF(AND(ISNUMBER('Test Sample Data'!M908),'Test Sample Data'!M908&lt;$B$1,'Test Sample Data'!M908&gt;0),'Test Sample Data'!M908,$B$1),"")</f>
        <v/>
      </c>
      <c r="N909" s="17" t="str">
        <f>'Gene Table'!E908</f>
        <v>hsa-miR-3647-5p</v>
      </c>
      <c r="O909" s="17" t="str">
        <f>'Gene Table'!B908</f>
        <v>F18</v>
      </c>
      <c r="P909" s="17" t="str">
        <f>IF(SUM('Control Sample Data'!D$3:D$98)&gt;10,IF(AND(ISNUMBER('Control Sample Data'!D908),'Control Sample Data'!D908&lt;$B$1,'Control Sample Data'!D908&gt;0),'Control Sample Data'!D908,$B$1),"")</f>
        <v/>
      </c>
      <c r="Q909" s="17" t="str">
        <f>IF(SUM('Control Sample Data'!E$3:E$98)&gt;10,IF(AND(ISNUMBER('Control Sample Data'!E908),'Control Sample Data'!E908&lt;$B$1,'Control Sample Data'!E908&gt;0),'Control Sample Data'!E908,$B$1),"")</f>
        <v/>
      </c>
      <c r="R909" s="17" t="str">
        <f>IF(SUM('Control Sample Data'!F$3:F$98)&gt;10,IF(AND(ISNUMBER('Control Sample Data'!F908),'Control Sample Data'!F908&lt;$B$1,'Control Sample Data'!F908&gt;0),'Control Sample Data'!F908,$B$1),"")</f>
        <v/>
      </c>
      <c r="S909" s="17" t="str">
        <f>IF(SUM('Control Sample Data'!G$3:G$98)&gt;10,IF(AND(ISNUMBER('Control Sample Data'!G908),'Control Sample Data'!G908&lt;$B$1,'Control Sample Data'!G908&gt;0),'Control Sample Data'!G908,$B$1),"")</f>
        <v/>
      </c>
      <c r="T909" s="17" t="str">
        <f>IF(SUM('Control Sample Data'!H$3:H$98)&gt;10,IF(AND(ISNUMBER('Control Sample Data'!H908),'Control Sample Data'!H908&lt;$B$1,'Control Sample Data'!H908&gt;0),'Control Sample Data'!H908,$B$1),"")</f>
        <v/>
      </c>
      <c r="U909" s="17" t="str">
        <f>IF(SUM('Control Sample Data'!I$3:I$98)&gt;10,IF(AND(ISNUMBER('Control Sample Data'!I908),'Control Sample Data'!I908&lt;$B$1,'Control Sample Data'!I908&gt;0),'Control Sample Data'!I908,$B$1),"")</f>
        <v/>
      </c>
      <c r="V909" s="17" t="str">
        <f>IF(SUM('Control Sample Data'!J$3:J$98)&gt;10,IF(AND(ISNUMBER('Control Sample Data'!J908),'Control Sample Data'!J908&lt;$B$1,'Control Sample Data'!J908&gt;0),'Control Sample Data'!J908,$B$1),"")</f>
        <v/>
      </c>
      <c r="W909" s="17" t="str">
        <f>IF(SUM('Control Sample Data'!K$3:K$98)&gt;10,IF(AND(ISNUMBER('Control Sample Data'!K908),'Control Sample Data'!K908&lt;$B$1,'Control Sample Data'!K908&gt;0),'Control Sample Data'!K908,$B$1),"")</f>
        <v/>
      </c>
      <c r="X909" s="17" t="str">
        <f>IF(SUM('Control Sample Data'!L$3:L$98)&gt;10,IF(AND(ISNUMBER('Control Sample Data'!L908),'Control Sample Data'!L908&lt;$B$1,'Control Sample Data'!L908&gt;0),'Control Sample Data'!L908,$B$1),"")</f>
        <v/>
      </c>
      <c r="Y909" s="17" t="str">
        <f>IF(SUM('Control Sample Data'!M$3:M$98)&gt;10,IF(AND(ISNUMBER('Control Sample Data'!M908),'Control Sample Data'!M908&lt;$B$1,'Control Sample Data'!M908&gt;0),'Control Sample Data'!M908,$B$1),"")</f>
        <v/>
      </c>
      <c r="AT909" s="36" t="str">
        <f t="shared" si="622"/>
        <v/>
      </c>
      <c r="AU909" s="36" t="str">
        <f t="shared" si="623"/>
        <v/>
      </c>
      <c r="AV909" s="36" t="str">
        <f t="shared" si="624"/>
        <v/>
      </c>
      <c r="AW909" s="36" t="str">
        <f t="shared" si="625"/>
        <v/>
      </c>
      <c r="AX909" s="36" t="str">
        <f t="shared" si="626"/>
        <v/>
      </c>
      <c r="AY909" s="36" t="str">
        <f t="shared" si="627"/>
        <v/>
      </c>
      <c r="AZ909" s="36" t="str">
        <f t="shared" si="628"/>
        <v/>
      </c>
      <c r="BA909" s="36" t="str">
        <f t="shared" si="629"/>
        <v/>
      </c>
      <c r="BB909" s="36" t="str">
        <f t="shared" si="630"/>
        <v/>
      </c>
      <c r="BC909" s="36" t="str">
        <f t="shared" si="631"/>
        <v/>
      </c>
      <c r="BD909" s="36" t="str">
        <f t="shared" si="632"/>
        <v/>
      </c>
      <c r="BE909" s="36" t="str">
        <f t="shared" si="633"/>
        <v/>
      </c>
      <c r="BF909" s="36" t="str">
        <f t="shared" si="634"/>
        <v/>
      </c>
      <c r="BG909" s="36" t="str">
        <f t="shared" si="635"/>
        <v/>
      </c>
      <c r="BH909" s="36" t="str">
        <f t="shared" si="636"/>
        <v/>
      </c>
      <c r="BI909" s="36" t="str">
        <f t="shared" si="637"/>
        <v/>
      </c>
      <c r="BJ909" s="36" t="str">
        <f t="shared" si="638"/>
        <v/>
      </c>
      <c r="BK909" s="36" t="str">
        <f t="shared" si="639"/>
        <v/>
      </c>
      <c r="BL909" s="36" t="str">
        <f t="shared" si="640"/>
        <v/>
      </c>
      <c r="BM909" s="36" t="str">
        <f t="shared" si="641"/>
        <v/>
      </c>
      <c r="BN909" s="38" t="e">
        <f t="shared" si="600"/>
        <v>#DIV/0!</v>
      </c>
      <c r="BO909" s="38" t="e">
        <f t="shared" si="601"/>
        <v>#DIV/0!</v>
      </c>
      <c r="BP909" s="39" t="str">
        <f t="shared" si="602"/>
        <v/>
      </c>
      <c r="BQ909" s="39" t="str">
        <f t="shared" si="603"/>
        <v/>
      </c>
      <c r="BR909" s="39" t="str">
        <f t="shared" si="604"/>
        <v/>
      </c>
      <c r="BS909" s="39" t="str">
        <f t="shared" si="605"/>
        <v/>
      </c>
      <c r="BT909" s="39" t="str">
        <f t="shared" si="606"/>
        <v/>
      </c>
      <c r="BU909" s="39" t="str">
        <f t="shared" si="607"/>
        <v/>
      </c>
      <c r="BV909" s="39" t="str">
        <f t="shared" si="608"/>
        <v/>
      </c>
      <c r="BW909" s="39" t="str">
        <f t="shared" si="609"/>
        <v/>
      </c>
      <c r="BX909" s="39" t="str">
        <f t="shared" si="610"/>
        <v/>
      </c>
      <c r="BY909" s="39" t="str">
        <f t="shared" si="611"/>
        <v/>
      </c>
      <c r="BZ909" s="39" t="str">
        <f t="shared" si="612"/>
        <v/>
      </c>
      <c r="CA909" s="39" t="str">
        <f t="shared" si="613"/>
        <v/>
      </c>
      <c r="CB909" s="39" t="str">
        <f t="shared" si="614"/>
        <v/>
      </c>
      <c r="CC909" s="39" t="str">
        <f t="shared" si="615"/>
        <v/>
      </c>
      <c r="CD909" s="39" t="str">
        <f t="shared" si="616"/>
        <v/>
      </c>
      <c r="CE909" s="39" t="str">
        <f t="shared" si="617"/>
        <v/>
      </c>
      <c r="CF909" s="39" t="str">
        <f t="shared" si="618"/>
        <v/>
      </c>
      <c r="CG909" s="39" t="str">
        <f t="shared" si="619"/>
        <v/>
      </c>
      <c r="CH909" s="39" t="str">
        <f t="shared" si="620"/>
        <v/>
      </c>
      <c r="CI909" s="39" t="str">
        <f t="shared" si="621"/>
        <v/>
      </c>
    </row>
    <row r="910" spans="1:87">
      <c r="A910" s="18"/>
      <c r="B910" s="15" t="str">
        <f>'Gene Table'!E909</f>
        <v>hsa-miR-3168</v>
      </c>
      <c r="C910" s="15" t="str">
        <f>'Gene Table'!B909</f>
        <v>F19</v>
      </c>
      <c r="D910" s="16" t="str">
        <f>IF(SUM('Test Sample Data'!D$3:D$98)&gt;10,IF(AND(ISNUMBER('Test Sample Data'!D909),'Test Sample Data'!D909&lt;$B$1,'Test Sample Data'!D909&gt;0),'Test Sample Data'!D909,$B$1),"")</f>
        <v/>
      </c>
      <c r="E910" s="17" t="str">
        <f>IF(SUM('Test Sample Data'!E$3:E$98)&gt;10,IF(AND(ISNUMBER('Test Sample Data'!E909),'Test Sample Data'!E909&lt;$B$1,'Test Sample Data'!E909&gt;0),'Test Sample Data'!E909,$B$1),"")</f>
        <v/>
      </c>
      <c r="F910" s="17" t="str">
        <f>IF(SUM('Test Sample Data'!F$3:F$98)&gt;10,IF(AND(ISNUMBER('Test Sample Data'!F909),'Test Sample Data'!F909&lt;$B$1,'Test Sample Data'!F909&gt;0),'Test Sample Data'!F909,$B$1),"")</f>
        <v/>
      </c>
      <c r="G910" s="17" t="str">
        <f>IF(SUM('Test Sample Data'!G$3:G$98)&gt;10,IF(AND(ISNUMBER('Test Sample Data'!G909),'Test Sample Data'!G909&lt;$B$1,'Test Sample Data'!G909&gt;0),'Test Sample Data'!G909,$B$1),"")</f>
        <v/>
      </c>
      <c r="H910" s="17" t="str">
        <f>IF(SUM('Test Sample Data'!H$3:H$98)&gt;10,IF(AND(ISNUMBER('Test Sample Data'!H909),'Test Sample Data'!H909&lt;$B$1,'Test Sample Data'!H909&gt;0),'Test Sample Data'!H909,$B$1),"")</f>
        <v/>
      </c>
      <c r="I910" s="17" t="str">
        <f>IF(SUM('Test Sample Data'!I$3:I$98)&gt;10,IF(AND(ISNUMBER('Test Sample Data'!I909),'Test Sample Data'!I909&lt;$B$1,'Test Sample Data'!I909&gt;0),'Test Sample Data'!I909,$B$1),"")</f>
        <v/>
      </c>
      <c r="J910" s="17" t="str">
        <f>IF(SUM('Test Sample Data'!J$3:J$98)&gt;10,IF(AND(ISNUMBER('Test Sample Data'!J909),'Test Sample Data'!J909&lt;$B$1,'Test Sample Data'!J909&gt;0),'Test Sample Data'!J909,$B$1),"")</f>
        <v/>
      </c>
      <c r="K910" s="17" t="str">
        <f>IF(SUM('Test Sample Data'!K$3:K$98)&gt;10,IF(AND(ISNUMBER('Test Sample Data'!K909),'Test Sample Data'!K909&lt;$B$1,'Test Sample Data'!K909&gt;0),'Test Sample Data'!K909,$B$1),"")</f>
        <v/>
      </c>
      <c r="L910" s="17" t="str">
        <f>IF(SUM('Test Sample Data'!L$3:L$98)&gt;10,IF(AND(ISNUMBER('Test Sample Data'!L909),'Test Sample Data'!L909&lt;$B$1,'Test Sample Data'!L909&gt;0),'Test Sample Data'!L909,$B$1),"")</f>
        <v/>
      </c>
      <c r="M910" s="17" t="str">
        <f>IF(SUM('Test Sample Data'!M$3:M$98)&gt;10,IF(AND(ISNUMBER('Test Sample Data'!M909),'Test Sample Data'!M909&lt;$B$1,'Test Sample Data'!M909&gt;0),'Test Sample Data'!M909,$B$1),"")</f>
        <v/>
      </c>
      <c r="N910" s="17" t="str">
        <f>'Gene Table'!E909</f>
        <v>hsa-miR-3168</v>
      </c>
      <c r="O910" s="17" t="str">
        <f>'Gene Table'!B909</f>
        <v>F19</v>
      </c>
      <c r="P910" s="17" t="str">
        <f>IF(SUM('Control Sample Data'!D$3:D$98)&gt;10,IF(AND(ISNUMBER('Control Sample Data'!D909),'Control Sample Data'!D909&lt;$B$1,'Control Sample Data'!D909&gt;0),'Control Sample Data'!D909,$B$1),"")</f>
        <v/>
      </c>
      <c r="Q910" s="17" t="str">
        <f>IF(SUM('Control Sample Data'!E$3:E$98)&gt;10,IF(AND(ISNUMBER('Control Sample Data'!E909),'Control Sample Data'!E909&lt;$B$1,'Control Sample Data'!E909&gt;0),'Control Sample Data'!E909,$B$1),"")</f>
        <v/>
      </c>
      <c r="R910" s="17" t="str">
        <f>IF(SUM('Control Sample Data'!F$3:F$98)&gt;10,IF(AND(ISNUMBER('Control Sample Data'!F909),'Control Sample Data'!F909&lt;$B$1,'Control Sample Data'!F909&gt;0),'Control Sample Data'!F909,$B$1),"")</f>
        <v/>
      </c>
      <c r="S910" s="17" t="str">
        <f>IF(SUM('Control Sample Data'!G$3:G$98)&gt;10,IF(AND(ISNUMBER('Control Sample Data'!G909),'Control Sample Data'!G909&lt;$B$1,'Control Sample Data'!G909&gt;0),'Control Sample Data'!G909,$B$1),"")</f>
        <v/>
      </c>
      <c r="T910" s="17" t="str">
        <f>IF(SUM('Control Sample Data'!H$3:H$98)&gt;10,IF(AND(ISNUMBER('Control Sample Data'!H909),'Control Sample Data'!H909&lt;$B$1,'Control Sample Data'!H909&gt;0),'Control Sample Data'!H909,$B$1),"")</f>
        <v/>
      </c>
      <c r="U910" s="17" t="str">
        <f>IF(SUM('Control Sample Data'!I$3:I$98)&gt;10,IF(AND(ISNUMBER('Control Sample Data'!I909),'Control Sample Data'!I909&lt;$B$1,'Control Sample Data'!I909&gt;0),'Control Sample Data'!I909,$B$1),"")</f>
        <v/>
      </c>
      <c r="V910" s="17" t="str">
        <f>IF(SUM('Control Sample Data'!J$3:J$98)&gt;10,IF(AND(ISNUMBER('Control Sample Data'!J909),'Control Sample Data'!J909&lt;$B$1,'Control Sample Data'!J909&gt;0),'Control Sample Data'!J909,$B$1),"")</f>
        <v/>
      </c>
      <c r="W910" s="17" t="str">
        <f>IF(SUM('Control Sample Data'!K$3:K$98)&gt;10,IF(AND(ISNUMBER('Control Sample Data'!K909),'Control Sample Data'!K909&lt;$B$1,'Control Sample Data'!K909&gt;0),'Control Sample Data'!K909,$B$1),"")</f>
        <v/>
      </c>
      <c r="X910" s="17" t="str">
        <f>IF(SUM('Control Sample Data'!L$3:L$98)&gt;10,IF(AND(ISNUMBER('Control Sample Data'!L909),'Control Sample Data'!L909&lt;$B$1,'Control Sample Data'!L909&gt;0),'Control Sample Data'!L909,$B$1),"")</f>
        <v/>
      </c>
      <c r="Y910" s="17" t="str">
        <f>IF(SUM('Control Sample Data'!M$3:M$98)&gt;10,IF(AND(ISNUMBER('Control Sample Data'!M909),'Control Sample Data'!M909&lt;$B$1,'Control Sample Data'!M909&gt;0),'Control Sample Data'!M909,$B$1),"")</f>
        <v/>
      </c>
      <c r="AT910" s="36" t="str">
        <f t="shared" si="622"/>
        <v/>
      </c>
      <c r="AU910" s="36" t="str">
        <f t="shared" si="623"/>
        <v/>
      </c>
      <c r="AV910" s="36" t="str">
        <f t="shared" si="624"/>
        <v/>
      </c>
      <c r="AW910" s="36" t="str">
        <f t="shared" si="625"/>
        <v/>
      </c>
      <c r="AX910" s="36" t="str">
        <f t="shared" si="626"/>
        <v/>
      </c>
      <c r="AY910" s="36" t="str">
        <f t="shared" si="627"/>
        <v/>
      </c>
      <c r="AZ910" s="36" t="str">
        <f t="shared" si="628"/>
        <v/>
      </c>
      <c r="BA910" s="36" t="str">
        <f t="shared" si="629"/>
        <v/>
      </c>
      <c r="BB910" s="36" t="str">
        <f t="shared" si="630"/>
        <v/>
      </c>
      <c r="BC910" s="36" t="str">
        <f t="shared" si="631"/>
        <v/>
      </c>
      <c r="BD910" s="36" t="str">
        <f t="shared" si="632"/>
        <v/>
      </c>
      <c r="BE910" s="36" t="str">
        <f t="shared" si="633"/>
        <v/>
      </c>
      <c r="BF910" s="36" t="str">
        <f t="shared" si="634"/>
        <v/>
      </c>
      <c r="BG910" s="36" t="str">
        <f t="shared" si="635"/>
        <v/>
      </c>
      <c r="BH910" s="36" t="str">
        <f t="shared" si="636"/>
        <v/>
      </c>
      <c r="BI910" s="36" t="str">
        <f t="shared" si="637"/>
        <v/>
      </c>
      <c r="BJ910" s="36" t="str">
        <f t="shared" si="638"/>
        <v/>
      </c>
      <c r="BK910" s="36" t="str">
        <f t="shared" si="639"/>
        <v/>
      </c>
      <c r="BL910" s="36" t="str">
        <f t="shared" si="640"/>
        <v/>
      </c>
      <c r="BM910" s="36" t="str">
        <f t="shared" si="641"/>
        <v/>
      </c>
      <c r="BN910" s="38" t="e">
        <f t="shared" si="600"/>
        <v>#DIV/0!</v>
      </c>
      <c r="BO910" s="38" t="e">
        <f t="shared" si="601"/>
        <v>#DIV/0!</v>
      </c>
      <c r="BP910" s="39" t="str">
        <f t="shared" si="602"/>
        <v/>
      </c>
      <c r="BQ910" s="39" t="str">
        <f t="shared" si="603"/>
        <v/>
      </c>
      <c r="BR910" s="39" t="str">
        <f t="shared" si="604"/>
        <v/>
      </c>
      <c r="BS910" s="39" t="str">
        <f t="shared" si="605"/>
        <v/>
      </c>
      <c r="BT910" s="39" t="str">
        <f t="shared" si="606"/>
        <v/>
      </c>
      <c r="BU910" s="39" t="str">
        <f t="shared" si="607"/>
        <v/>
      </c>
      <c r="BV910" s="39" t="str">
        <f t="shared" si="608"/>
        <v/>
      </c>
      <c r="BW910" s="39" t="str">
        <f t="shared" si="609"/>
        <v/>
      </c>
      <c r="BX910" s="39" t="str">
        <f t="shared" si="610"/>
        <v/>
      </c>
      <c r="BY910" s="39" t="str">
        <f t="shared" si="611"/>
        <v/>
      </c>
      <c r="BZ910" s="39" t="str">
        <f t="shared" si="612"/>
        <v/>
      </c>
      <c r="CA910" s="39" t="str">
        <f t="shared" si="613"/>
        <v/>
      </c>
      <c r="CB910" s="39" t="str">
        <f t="shared" si="614"/>
        <v/>
      </c>
      <c r="CC910" s="39" t="str">
        <f t="shared" si="615"/>
        <v/>
      </c>
      <c r="CD910" s="39" t="str">
        <f t="shared" si="616"/>
        <v/>
      </c>
      <c r="CE910" s="39" t="str">
        <f t="shared" si="617"/>
        <v/>
      </c>
      <c r="CF910" s="39" t="str">
        <f t="shared" si="618"/>
        <v/>
      </c>
      <c r="CG910" s="39" t="str">
        <f t="shared" si="619"/>
        <v/>
      </c>
      <c r="CH910" s="39" t="str">
        <f t="shared" si="620"/>
        <v/>
      </c>
      <c r="CI910" s="39" t="str">
        <f t="shared" si="621"/>
        <v/>
      </c>
    </row>
    <row r="911" spans="1:87">
      <c r="A911" s="18"/>
      <c r="B911" s="15" t="str">
        <f>'Gene Table'!E910</f>
        <v>hsa-miR-3647-3p</v>
      </c>
      <c r="C911" s="15" t="str">
        <f>'Gene Table'!B910</f>
        <v>F20</v>
      </c>
      <c r="D911" s="16" t="str">
        <f>IF(SUM('Test Sample Data'!D$3:D$98)&gt;10,IF(AND(ISNUMBER('Test Sample Data'!D910),'Test Sample Data'!D910&lt;$B$1,'Test Sample Data'!D910&gt;0),'Test Sample Data'!D910,$B$1),"")</f>
        <v/>
      </c>
      <c r="E911" s="17" t="str">
        <f>IF(SUM('Test Sample Data'!E$3:E$98)&gt;10,IF(AND(ISNUMBER('Test Sample Data'!E910),'Test Sample Data'!E910&lt;$B$1,'Test Sample Data'!E910&gt;0),'Test Sample Data'!E910,$B$1),"")</f>
        <v/>
      </c>
      <c r="F911" s="17" t="str">
        <f>IF(SUM('Test Sample Data'!F$3:F$98)&gt;10,IF(AND(ISNUMBER('Test Sample Data'!F910),'Test Sample Data'!F910&lt;$B$1,'Test Sample Data'!F910&gt;0),'Test Sample Data'!F910,$B$1),"")</f>
        <v/>
      </c>
      <c r="G911" s="17" t="str">
        <f>IF(SUM('Test Sample Data'!G$3:G$98)&gt;10,IF(AND(ISNUMBER('Test Sample Data'!G910),'Test Sample Data'!G910&lt;$B$1,'Test Sample Data'!G910&gt;0),'Test Sample Data'!G910,$B$1),"")</f>
        <v/>
      </c>
      <c r="H911" s="17" t="str">
        <f>IF(SUM('Test Sample Data'!H$3:H$98)&gt;10,IF(AND(ISNUMBER('Test Sample Data'!H910),'Test Sample Data'!H910&lt;$B$1,'Test Sample Data'!H910&gt;0),'Test Sample Data'!H910,$B$1),"")</f>
        <v/>
      </c>
      <c r="I911" s="17" t="str">
        <f>IF(SUM('Test Sample Data'!I$3:I$98)&gt;10,IF(AND(ISNUMBER('Test Sample Data'!I910),'Test Sample Data'!I910&lt;$B$1,'Test Sample Data'!I910&gt;0),'Test Sample Data'!I910,$B$1),"")</f>
        <v/>
      </c>
      <c r="J911" s="17" t="str">
        <f>IF(SUM('Test Sample Data'!J$3:J$98)&gt;10,IF(AND(ISNUMBER('Test Sample Data'!J910),'Test Sample Data'!J910&lt;$B$1,'Test Sample Data'!J910&gt;0),'Test Sample Data'!J910,$B$1),"")</f>
        <v/>
      </c>
      <c r="K911" s="17" t="str">
        <f>IF(SUM('Test Sample Data'!K$3:K$98)&gt;10,IF(AND(ISNUMBER('Test Sample Data'!K910),'Test Sample Data'!K910&lt;$B$1,'Test Sample Data'!K910&gt;0),'Test Sample Data'!K910,$B$1),"")</f>
        <v/>
      </c>
      <c r="L911" s="17" t="str">
        <f>IF(SUM('Test Sample Data'!L$3:L$98)&gt;10,IF(AND(ISNUMBER('Test Sample Data'!L910),'Test Sample Data'!L910&lt;$B$1,'Test Sample Data'!L910&gt;0),'Test Sample Data'!L910,$B$1),"")</f>
        <v/>
      </c>
      <c r="M911" s="17" t="str">
        <f>IF(SUM('Test Sample Data'!M$3:M$98)&gt;10,IF(AND(ISNUMBER('Test Sample Data'!M910),'Test Sample Data'!M910&lt;$B$1,'Test Sample Data'!M910&gt;0),'Test Sample Data'!M910,$B$1),"")</f>
        <v/>
      </c>
      <c r="N911" s="17" t="str">
        <f>'Gene Table'!E910</f>
        <v>hsa-miR-3647-3p</v>
      </c>
      <c r="O911" s="17" t="str">
        <f>'Gene Table'!B910</f>
        <v>F20</v>
      </c>
      <c r="P911" s="17" t="str">
        <f>IF(SUM('Control Sample Data'!D$3:D$98)&gt;10,IF(AND(ISNUMBER('Control Sample Data'!D910),'Control Sample Data'!D910&lt;$B$1,'Control Sample Data'!D910&gt;0),'Control Sample Data'!D910,$B$1),"")</f>
        <v/>
      </c>
      <c r="Q911" s="17" t="str">
        <f>IF(SUM('Control Sample Data'!E$3:E$98)&gt;10,IF(AND(ISNUMBER('Control Sample Data'!E910),'Control Sample Data'!E910&lt;$B$1,'Control Sample Data'!E910&gt;0),'Control Sample Data'!E910,$B$1),"")</f>
        <v/>
      </c>
      <c r="R911" s="17" t="str">
        <f>IF(SUM('Control Sample Data'!F$3:F$98)&gt;10,IF(AND(ISNUMBER('Control Sample Data'!F910),'Control Sample Data'!F910&lt;$B$1,'Control Sample Data'!F910&gt;0),'Control Sample Data'!F910,$B$1),"")</f>
        <v/>
      </c>
      <c r="S911" s="17" t="str">
        <f>IF(SUM('Control Sample Data'!G$3:G$98)&gt;10,IF(AND(ISNUMBER('Control Sample Data'!G910),'Control Sample Data'!G910&lt;$B$1,'Control Sample Data'!G910&gt;0),'Control Sample Data'!G910,$B$1),"")</f>
        <v/>
      </c>
      <c r="T911" s="17" t="str">
        <f>IF(SUM('Control Sample Data'!H$3:H$98)&gt;10,IF(AND(ISNUMBER('Control Sample Data'!H910),'Control Sample Data'!H910&lt;$B$1,'Control Sample Data'!H910&gt;0),'Control Sample Data'!H910,$B$1),"")</f>
        <v/>
      </c>
      <c r="U911" s="17" t="str">
        <f>IF(SUM('Control Sample Data'!I$3:I$98)&gt;10,IF(AND(ISNUMBER('Control Sample Data'!I910),'Control Sample Data'!I910&lt;$B$1,'Control Sample Data'!I910&gt;0),'Control Sample Data'!I910,$B$1),"")</f>
        <v/>
      </c>
      <c r="V911" s="17" t="str">
        <f>IF(SUM('Control Sample Data'!J$3:J$98)&gt;10,IF(AND(ISNUMBER('Control Sample Data'!J910),'Control Sample Data'!J910&lt;$B$1,'Control Sample Data'!J910&gt;0),'Control Sample Data'!J910,$B$1),"")</f>
        <v/>
      </c>
      <c r="W911" s="17" t="str">
        <f>IF(SUM('Control Sample Data'!K$3:K$98)&gt;10,IF(AND(ISNUMBER('Control Sample Data'!K910),'Control Sample Data'!K910&lt;$B$1,'Control Sample Data'!K910&gt;0),'Control Sample Data'!K910,$B$1),"")</f>
        <v/>
      </c>
      <c r="X911" s="17" t="str">
        <f>IF(SUM('Control Sample Data'!L$3:L$98)&gt;10,IF(AND(ISNUMBER('Control Sample Data'!L910),'Control Sample Data'!L910&lt;$B$1,'Control Sample Data'!L910&gt;0),'Control Sample Data'!L910,$B$1),"")</f>
        <v/>
      </c>
      <c r="Y911" s="17" t="str">
        <f>IF(SUM('Control Sample Data'!M$3:M$98)&gt;10,IF(AND(ISNUMBER('Control Sample Data'!M910),'Control Sample Data'!M910&lt;$B$1,'Control Sample Data'!M910&gt;0),'Control Sample Data'!M910,$B$1),"")</f>
        <v/>
      </c>
      <c r="AT911" s="36" t="str">
        <f t="shared" si="622"/>
        <v/>
      </c>
      <c r="AU911" s="36" t="str">
        <f t="shared" si="623"/>
        <v/>
      </c>
      <c r="AV911" s="36" t="str">
        <f t="shared" si="624"/>
        <v/>
      </c>
      <c r="AW911" s="36" t="str">
        <f t="shared" si="625"/>
        <v/>
      </c>
      <c r="AX911" s="36" t="str">
        <f t="shared" si="626"/>
        <v/>
      </c>
      <c r="AY911" s="36" t="str">
        <f t="shared" si="627"/>
        <v/>
      </c>
      <c r="AZ911" s="36" t="str">
        <f t="shared" si="628"/>
        <v/>
      </c>
      <c r="BA911" s="36" t="str">
        <f t="shared" si="629"/>
        <v/>
      </c>
      <c r="BB911" s="36" t="str">
        <f t="shared" si="630"/>
        <v/>
      </c>
      <c r="BC911" s="36" t="str">
        <f t="shared" si="631"/>
        <v/>
      </c>
      <c r="BD911" s="36" t="str">
        <f t="shared" si="632"/>
        <v/>
      </c>
      <c r="BE911" s="36" t="str">
        <f t="shared" si="633"/>
        <v/>
      </c>
      <c r="BF911" s="36" t="str">
        <f t="shared" si="634"/>
        <v/>
      </c>
      <c r="BG911" s="36" t="str">
        <f t="shared" si="635"/>
        <v/>
      </c>
      <c r="BH911" s="36" t="str">
        <f t="shared" si="636"/>
        <v/>
      </c>
      <c r="BI911" s="36" t="str">
        <f t="shared" si="637"/>
        <v/>
      </c>
      <c r="BJ911" s="36" t="str">
        <f t="shared" si="638"/>
        <v/>
      </c>
      <c r="BK911" s="36" t="str">
        <f t="shared" si="639"/>
        <v/>
      </c>
      <c r="BL911" s="36" t="str">
        <f t="shared" si="640"/>
        <v/>
      </c>
      <c r="BM911" s="36" t="str">
        <f t="shared" si="641"/>
        <v/>
      </c>
      <c r="BN911" s="38" t="e">
        <f t="shared" si="600"/>
        <v>#DIV/0!</v>
      </c>
      <c r="BO911" s="38" t="e">
        <f t="shared" si="601"/>
        <v>#DIV/0!</v>
      </c>
      <c r="BP911" s="39" t="str">
        <f t="shared" si="602"/>
        <v/>
      </c>
      <c r="BQ911" s="39" t="str">
        <f t="shared" si="603"/>
        <v/>
      </c>
      <c r="BR911" s="39" t="str">
        <f t="shared" si="604"/>
        <v/>
      </c>
      <c r="BS911" s="39" t="str">
        <f t="shared" si="605"/>
        <v/>
      </c>
      <c r="BT911" s="39" t="str">
        <f t="shared" si="606"/>
        <v/>
      </c>
      <c r="BU911" s="39" t="str">
        <f t="shared" si="607"/>
        <v/>
      </c>
      <c r="BV911" s="39" t="str">
        <f t="shared" si="608"/>
        <v/>
      </c>
      <c r="BW911" s="39" t="str">
        <f t="shared" si="609"/>
        <v/>
      </c>
      <c r="BX911" s="39" t="str">
        <f t="shared" si="610"/>
        <v/>
      </c>
      <c r="BY911" s="39" t="str">
        <f t="shared" si="611"/>
        <v/>
      </c>
      <c r="BZ911" s="39" t="str">
        <f t="shared" si="612"/>
        <v/>
      </c>
      <c r="CA911" s="39" t="str">
        <f t="shared" si="613"/>
        <v/>
      </c>
      <c r="CB911" s="39" t="str">
        <f t="shared" si="614"/>
        <v/>
      </c>
      <c r="CC911" s="39" t="str">
        <f t="shared" si="615"/>
        <v/>
      </c>
      <c r="CD911" s="39" t="str">
        <f t="shared" si="616"/>
        <v/>
      </c>
      <c r="CE911" s="39" t="str">
        <f t="shared" si="617"/>
        <v/>
      </c>
      <c r="CF911" s="39" t="str">
        <f t="shared" si="618"/>
        <v/>
      </c>
      <c r="CG911" s="39" t="str">
        <f t="shared" si="619"/>
        <v/>
      </c>
      <c r="CH911" s="39" t="str">
        <f t="shared" si="620"/>
        <v/>
      </c>
      <c r="CI911" s="39" t="str">
        <f t="shared" si="621"/>
        <v/>
      </c>
    </row>
    <row r="912" spans="1:87">
      <c r="A912" s="18"/>
      <c r="B912" s="15" t="str">
        <f>'Gene Table'!E911</f>
        <v>hsa-miR-3169</v>
      </c>
      <c r="C912" s="15" t="str">
        <f>'Gene Table'!B911</f>
        <v>F21</v>
      </c>
      <c r="D912" s="16" t="str">
        <f>IF(SUM('Test Sample Data'!D$3:D$98)&gt;10,IF(AND(ISNUMBER('Test Sample Data'!D911),'Test Sample Data'!D911&lt;$B$1,'Test Sample Data'!D911&gt;0),'Test Sample Data'!D911,$B$1),"")</f>
        <v/>
      </c>
      <c r="E912" s="17" t="str">
        <f>IF(SUM('Test Sample Data'!E$3:E$98)&gt;10,IF(AND(ISNUMBER('Test Sample Data'!E911),'Test Sample Data'!E911&lt;$B$1,'Test Sample Data'!E911&gt;0),'Test Sample Data'!E911,$B$1),"")</f>
        <v/>
      </c>
      <c r="F912" s="17" t="str">
        <f>IF(SUM('Test Sample Data'!F$3:F$98)&gt;10,IF(AND(ISNUMBER('Test Sample Data'!F911),'Test Sample Data'!F911&lt;$B$1,'Test Sample Data'!F911&gt;0),'Test Sample Data'!F911,$B$1),"")</f>
        <v/>
      </c>
      <c r="G912" s="17" t="str">
        <f>IF(SUM('Test Sample Data'!G$3:G$98)&gt;10,IF(AND(ISNUMBER('Test Sample Data'!G911),'Test Sample Data'!G911&lt;$B$1,'Test Sample Data'!G911&gt;0),'Test Sample Data'!G911,$B$1),"")</f>
        <v/>
      </c>
      <c r="H912" s="17" t="str">
        <f>IF(SUM('Test Sample Data'!H$3:H$98)&gt;10,IF(AND(ISNUMBER('Test Sample Data'!H911),'Test Sample Data'!H911&lt;$B$1,'Test Sample Data'!H911&gt;0),'Test Sample Data'!H911,$B$1),"")</f>
        <v/>
      </c>
      <c r="I912" s="17" t="str">
        <f>IF(SUM('Test Sample Data'!I$3:I$98)&gt;10,IF(AND(ISNUMBER('Test Sample Data'!I911),'Test Sample Data'!I911&lt;$B$1,'Test Sample Data'!I911&gt;0),'Test Sample Data'!I911,$B$1),"")</f>
        <v/>
      </c>
      <c r="J912" s="17" t="str">
        <f>IF(SUM('Test Sample Data'!J$3:J$98)&gt;10,IF(AND(ISNUMBER('Test Sample Data'!J911),'Test Sample Data'!J911&lt;$B$1,'Test Sample Data'!J911&gt;0),'Test Sample Data'!J911,$B$1),"")</f>
        <v/>
      </c>
      <c r="K912" s="17" t="str">
        <f>IF(SUM('Test Sample Data'!K$3:K$98)&gt;10,IF(AND(ISNUMBER('Test Sample Data'!K911),'Test Sample Data'!K911&lt;$B$1,'Test Sample Data'!K911&gt;0),'Test Sample Data'!K911,$B$1),"")</f>
        <v/>
      </c>
      <c r="L912" s="17" t="str">
        <f>IF(SUM('Test Sample Data'!L$3:L$98)&gt;10,IF(AND(ISNUMBER('Test Sample Data'!L911),'Test Sample Data'!L911&lt;$B$1,'Test Sample Data'!L911&gt;0),'Test Sample Data'!L911,$B$1),"")</f>
        <v/>
      </c>
      <c r="M912" s="17" t="str">
        <f>IF(SUM('Test Sample Data'!M$3:M$98)&gt;10,IF(AND(ISNUMBER('Test Sample Data'!M911),'Test Sample Data'!M911&lt;$B$1,'Test Sample Data'!M911&gt;0),'Test Sample Data'!M911,$B$1),"")</f>
        <v/>
      </c>
      <c r="N912" s="17" t="str">
        <f>'Gene Table'!E911</f>
        <v>hsa-miR-3169</v>
      </c>
      <c r="O912" s="17" t="str">
        <f>'Gene Table'!B911</f>
        <v>F21</v>
      </c>
      <c r="P912" s="17" t="str">
        <f>IF(SUM('Control Sample Data'!D$3:D$98)&gt;10,IF(AND(ISNUMBER('Control Sample Data'!D911),'Control Sample Data'!D911&lt;$B$1,'Control Sample Data'!D911&gt;0),'Control Sample Data'!D911,$B$1),"")</f>
        <v/>
      </c>
      <c r="Q912" s="17" t="str">
        <f>IF(SUM('Control Sample Data'!E$3:E$98)&gt;10,IF(AND(ISNUMBER('Control Sample Data'!E911),'Control Sample Data'!E911&lt;$B$1,'Control Sample Data'!E911&gt;0),'Control Sample Data'!E911,$B$1),"")</f>
        <v/>
      </c>
      <c r="R912" s="17" t="str">
        <f>IF(SUM('Control Sample Data'!F$3:F$98)&gt;10,IF(AND(ISNUMBER('Control Sample Data'!F911),'Control Sample Data'!F911&lt;$B$1,'Control Sample Data'!F911&gt;0),'Control Sample Data'!F911,$B$1),"")</f>
        <v/>
      </c>
      <c r="S912" s="17" t="str">
        <f>IF(SUM('Control Sample Data'!G$3:G$98)&gt;10,IF(AND(ISNUMBER('Control Sample Data'!G911),'Control Sample Data'!G911&lt;$B$1,'Control Sample Data'!G911&gt;0),'Control Sample Data'!G911,$B$1),"")</f>
        <v/>
      </c>
      <c r="T912" s="17" t="str">
        <f>IF(SUM('Control Sample Data'!H$3:H$98)&gt;10,IF(AND(ISNUMBER('Control Sample Data'!H911),'Control Sample Data'!H911&lt;$B$1,'Control Sample Data'!H911&gt;0),'Control Sample Data'!H911,$B$1),"")</f>
        <v/>
      </c>
      <c r="U912" s="17" t="str">
        <f>IF(SUM('Control Sample Data'!I$3:I$98)&gt;10,IF(AND(ISNUMBER('Control Sample Data'!I911),'Control Sample Data'!I911&lt;$B$1,'Control Sample Data'!I911&gt;0),'Control Sample Data'!I911,$B$1),"")</f>
        <v/>
      </c>
      <c r="V912" s="17" t="str">
        <f>IF(SUM('Control Sample Data'!J$3:J$98)&gt;10,IF(AND(ISNUMBER('Control Sample Data'!J911),'Control Sample Data'!J911&lt;$B$1,'Control Sample Data'!J911&gt;0),'Control Sample Data'!J911,$B$1),"")</f>
        <v/>
      </c>
      <c r="W912" s="17" t="str">
        <f>IF(SUM('Control Sample Data'!K$3:K$98)&gt;10,IF(AND(ISNUMBER('Control Sample Data'!K911),'Control Sample Data'!K911&lt;$B$1,'Control Sample Data'!K911&gt;0),'Control Sample Data'!K911,$B$1),"")</f>
        <v/>
      </c>
      <c r="X912" s="17" t="str">
        <f>IF(SUM('Control Sample Data'!L$3:L$98)&gt;10,IF(AND(ISNUMBER('Control Sample Data'!L911),'Control Sample Data'!L911&lt;$B$1,'Control Sample Data'!L911&gt;0),'Control Sample Data'!L911,$B$1),"")</f>
        <v/>
      </c>
      <c r="Y912" s="17" t="str">
        <f>IF(SUM('Control Sample Data'!M$3:M$98)&gt;10,IF(AND(ISNUMBER('Control Sample Data'!M911),'Control Sample Data'!M911&lt;$B$1,'Control Sample Data'!M911&gt;0),'Control Sample Data'!M911,$B$1),"")</f>
        <v/>
      </c>
      <c r="AT912" s="36" t="str">
        <f t="shared" si="622"/>
        <v/>
      </c>
      <c r="AU912" s="36" t="str">
        <f t="shared" si="623"/>
        <v/>
      </c>
      <c r="AV912" s="36" t="str">
        <f t="shared" si="624"/>
        <v/>
      </c>
      <c r="AW912" s="36" t="str">
        <f t="shared" si="625"/>
        <v/>
      </c>
      <c r="AX912" s="36" t="str">
        <f t="shared" si="626"/>
        <v/>
      </c>
      <c r="AY912" s="36" t="str">
        <f t="shared" si="627"/>
        <v/>
      </c>
      <c r="AZ912" s="36" t="str">
        <f t="shared" si="628"/>
        <v/>
      </c>
      <c r="BA912" s="36" t="str">
        <f t="shared" si="629"/>
        <v/>
      </c>
      <c r="BB912" s="36" t="str">
        <f t="shared" si="630"/>
        <v/>
      </c>
      <c r="BC912" s="36" t="str">
        <f t="shared" si="631"/>
        <v/>
      </c>
      <c r="BD912" s="36" t="str">
        <f t="shared" si="632"/>
        <v/>
      </c>
      <c r="BE912" s="36" t="str">
        <f t="shared" si="633"/>
        <v/>
      </c>
      <c r="BF912" s="36" t="str">
        <f t="shared" si="634"/>
        <v/>
      </c>
      <c r="BG912" s="36" t="str">
        <f t="shared" si="635"/>
        <v/>
      </c>
      <c r="BH912" s="36" t="str">
        <f t="shared" si="636"/>
        <v/>
      </c>
      <c r="BI912" s="36" t="str">
        <f t="shared" si="637"/>
        <v/>
      </c>
      <c r="BJ912" s="36" t="str">
        <f t="shared" si="638"/>
        <v/>
      </c>
      <c r="BK912" s="36" t="str">
        <f t="shared" si="639"/>
        <v/>
      </c>
      <c r="BL912" s="36" t="str">
        <f t="shared" si="640"/>
        <v/>
      </c>
      <c r="BM912" s="36" t="str">
        <f t="shared" si="641"/>
        <v/>
      </c>
      <c r="BN912" s="38" t="e">
        <f t="shared" si="600"/>
        <v>#DIV/0!</v>
      </c>
      <c r="BO912" s="38" t="e">
        <f t="shared" si="601"/>
        <v>#DIV/0!</v>
      </c>
      <c r="BP912" s="39" t="str">
        <f t="shared" si="602"/>
        <v/>
      </c>
      <c r="BQ912" s="39" t="str">
        <f t="shared" si="603"/>
        <v/>
      </c>
      <c r="BR912" s="39" t="str">
        <f t="shared" si="604"/>
        <v/>
      </c>
      <c r="BS912" s="39" t="str">
        <f t="shared" si="605"/>
        <v/>
      </c>
      <c r="BT912" s="39" t="str">
        <f t="shared" si="606"/>
        <v/>
      </c>
      <c r="BU912" s="39" t="str">
        <f t="shared" si="607"/>
        <v/>
      </c>
      <c r="BV912" s="39" t="str">
        <f t="shared" si="608"/>
        <v/>
      </c>
      <c r="BW912" s="39" t="str">
        <f t="shared" si="609"/>
        <v/>
      </c>
      <c r="BX912" s="39" t="str">
        <f t="shared" si="610"/>
        <v/>
      </c>
      <c r="BY912" s="39" t="str">
        <f t="shared" si="611"/>
        <v/>
      </c>
      <c r="BZ912" s="39" t="str">
        <f t="shared" si="612"/>
        <v/>
      </c>
      <c r="CA912" s="39" t="str">
        <f t="shared" si="613"/>
        <v/>
      </c>
      <c r="CB912" s="39" t="str">
        <f t="shared" si="614"/>
        <v/>
      </c>
      <c r="CC912" s="39" t="str">
        <f t="shared" si="615"/>
        <v/>
      </c>
      <c r="CD912" s="39" t="str">
        <f t="shared" si="616"/>
        <v/>
      </c>
      <c r="CE912" s="39" t="str">
        <f t="shared" si="617"/>
        <v/>
      </c>
      <c r="CF912" s="39" t="str">
        <f t="shared" si="618"/>
        <v/>
      </c>
      <c r="CG912" s="39" t="str">
        <f t="shared" si="619"/>
        <v/>
      </c>
      <c r="CH912" s="39" t="str">
        <f t="shared" si="620"/>
        <v/>
      </c>
      <c r="CI912" s="39" t="str">
        <f t="shared" si="621"/>
        <v/>
      </c>
    </row>
    <row r="913" spans="1:87">
      <c r="A913" s="18"/>
      <c r="B913" s="15" t="str">
        <f>'Gene Table'!E912</f>
        <v>hsa-miR-3648</v>
      </c>
      <c r="C913" s="15" t="str">
        <f>'Gene Table'!B912</f>
        <v>F22</v>
      </c>
      <c r="D913" s="16" t="str">
        <f>IF(SUM('Test Sample Data'!D$3:D$98)&gt;10,IF(AND(ISNUMBER('Test Sample Data'!D912),'Test Sample Data'!D912&lt;$B$1,'Test Sample Data'!D912&gt;0),'Test Sample Data'!D912,$B$1),"")</f>
        <v/>
      </c>
      <c r="E913" s="17" t="str">
        <f>IF(SUM('Test Sample Data'!E$3:E$98)&gt;10,IF(AND(ISNUMBER('Test Sample Data'!E912),'Test Sample Data'!E912&lt;$B$1,'Test Sample Data'!E912&gt;0),'Test Sample Data'!E912,$B$1),"")</f>
        <v/>
      </c>
      <c r="F913" s="17" t="str">
        <f>IF(SUM('Test Sample Data'!F$3:F$98)&gt;10,IF(AND(ISNUMBER('Test Sample Data'!F912),'Test Sample Data'!F912&lt;$B$1,'Test Sample Data'!F912&gt;0),'Test Sample Data'!F912,$B$1),"")</f>
        <v/>
      </c>
      <c r="G913" s="17" t="str">
        <f>IF(SUM('Test Sample Data'!G$3:G$98)&gt;10,IF(AND(ISNUMBER('Test Sample Data'!G912),'Test Sample Data'!G912&lt;$B$1,'Test Sample Data'!G912&gt;0),'Test Sample Data'!G912,$B$1),"")</f>
        <v/>
      </c>
      <c r="H913" s="17" t="str">
        <f>IF(SUM('Test Sample Data'!H$3:H$98)&gt;10,IF(AND(ISNUMBER('Test Sample Data'!H912),'Test Sample Data'!H912&lt;$B$1,'Test Sample Data'!H912&gt;0),'Test Sample Data'!H912,$B$1),"")</f>
        <v/>
      </c>
      <c r="I913" s="17" t="str">
        <f>IF(SUM('Test Sample Data'!I$3:I$98)&gt;10,IF(AND(ISNUMBER('Test Sample Data'!I912),'Test Sample Data'!I912&lt;$B$1,'Test Sample Data'!I912&gt;0),'Test Sample Data'!I912,$B$1),"")</f>
        <v/>
      </c>
      <c r="J913" s="17" t="str">
        <f>IF(SUM('Test Sample Data'!J$3:J$98)&gt;10,IF(AND(ISNUMBER('Test Sample Data'!J912),'Test Sample Data'!J912&lt;$B$1,'Test Sample Data'!J912&gt;0),'Test Sample Data'!J912,$B$1),"")</f>
        <v/>
      </c>
      <c r="K913" s="17" t="str">
        <f>IF(SUM('Test Sample Data'!K$3:K$98)&gt;10,IF(AND(ISNUMBER('Test Sample Data'!K912),'Test Sample Data'!K912&lt;$B$1,'Test Sample Data'!K912&gt;0),'Test Sample Data'!K912,$B$1),"")</f>
        <v/>
      </c>
      <c r="L913" s="17" t="str">
        <f>IF(SUM('Test Sample Data'!L$3:L$98)&gt;10,IF(AND(ISNUMBER('Test Sample Data'!L912),'Test Sample Data'!L912&lt;$B$1,'Test Sample Data'!L912&gt;0),'Test Sample Data'!L912,$B$1),"")</f>
        <v/>
      </c>
      <c r="M913" s="17" t="str">
        <f>IF(SUM('Test Sample Data'!M$3:M$98)&gt;10,IF(AND(ISNUMBER('Test Sample Data'!M912),'Test Sample Data'!M912&lt;$B$1,'Test Sample Data'!M912&gt;0),'Test Sample Data'!M912,$B$1),"")</f>
        <v/>
      </c>
      <c r="N913" s="17" t="str">
        <f>'Gene Table'!E912</f>
        <v>hsa-miR-3648</v>
      </c>
      <c r="O913" s="17" t="str">
        <f>'Gene Table'!B912</f>
        <v>F22</v>
      </c>
      <c r="P913" s="17" t="str">
        <f>IF(SUM('Control Sample Data'!D$3:D$98)&gt;10,IF(AND(ISNUMBER('Control Sample Data'!D912),'Control Sample Data'!D912&lt;$B$1,'Control Sample Data'!D912&gt;0),'Control Sample Data'!D912,$B$1),"")</f>
        <v/>
      </c>
      <c r="Q913" s="17" t="str">
        <f>IF(SUM('Control Sample Data'!E$3:E$98)&gt;10,IF(AND(ISNUMBER('Control Sample Data'!E912),'Control Sample Data'!E912&lt;$B$1,'Control Sample Data'!E912&gt;0),'Control Sample Data'!E912,$B$1),"")</f>
        <v/>
      </c>
      <c r="R913" s="17" t="str">
        <f>IF(SUM('Control Sample Data'!F$3:F$98)&gt;10,IF(AND(ISNUMBER('Control Sample Data'!F912),'Control Sample Data'!F912&lt;$B$1,'Control Sample Data'!F912&gt;0),'Control Sample Data'!F912,$B$1),"")</f>
        <v/>
      </c>
      <c r="S913" s="17" t="str">
        <f>IF(SUM('Control Sample Data'!G$3:G$98)&gt;10,IF(AND(ISNUMBER('Control Sample Data'!G912),'Control Sample Data'!G912&lt;$B$1,'Control Sample Data'!G912&gt;0),'Control Sample Data'!G912,$B$1),"")</f>
        <v/>
      </c>
      <c r="T913" s="17" t="str">
        <f>IF(SUM('Control Sample Data'!H$3:H$98)&gt;10,IF(AND(ISNUMBER('Control Sample Data'!H912),'Control Sample Data'!H912&lt;$B$1,'Control Sample Data'!H912&gt;0),'Control Sample Data'!H912,$B$1),"")</f>
        <v/>
      </c>
      <c r="U913" s="17" t="str">
        <f>IF(SUM('Control Sample Data'!I$3:I$98)&gt;10,IF(AND(ISNUMBER('Control Sample Data'!I912),'Control Sample Data'!I912&lt;$B$1,'Control Sample Data'!I912&gt;0),'Control Sample Data'!I912,$B$1),"")</f>
        <v/>
      </c>
      <c r="V913" s="17" t="str">
        <f>IF(SUM('Control Sample Data'!J$3:J$98)&gt;10,IF(AND(ISNUMBER('Control Sample Data'!J912),'Control Sample Data'!J912&lt;$B$1,'Control Sample Data'!J912&gt;0),'Control Sample Data'!J912,$B$1),"")</f>
        <v/>
      </c>
      <c r="W913" s="17" t="str">
        <f>IF(SUM('Control Sample Data'!K$3:K$98)&gt;10,IF(AND(ISNUMBER('Control Sample Data'!K912),'Control Sample Data'!K912&lt;$B$1,'Control Sample Data'!K912&gt;0),'Control Sample Data'!K912,$B$1),"")</f>
        <v/>
      </c>
      <c r="X913" s="17" t="str">
        <f>IF(SUM('Control Sample Data'!L$3:L$98)&gt;10,IF(AND(ISNUMBER('Control Sample Data'!L912),'Control Sample Data'!L912&lt;$B$1,'Control Sample Data'!L912&gt;0),'Control Sample Data'!L912,$B$1),"")</f>
        <v/>
      </c>
      <c r="Y913" s="17" t="str">
        <f>IF(SUM('Control Sample Data'!M$3:M$98)&gt;10,IF(AND(ISNUMBER('Control Sample Data'!M912),'Control Sample Data'!M912&lt;$B$1,'Control Sample Data'!M912&gt;0),'Control Sample Data'!M912,$B$1),"")</f>
        <v/>
      </c>
      <c r="AT913" s="36" t="str">
        <f t="shared" si="622"/>
        <v/>
      </c>
      <c r="AU913" s="36" t="str">
        <f t="shared" si="623"/>
        <v/>
      </c>
      <c r="AV913" s="36" t="str">
        <f t="shared" si="624"/>
        <v/>
      </c>
      <c r="AW913" s="36" t="str">
        <f t="shared" si="625"/>
        <v/>
      </c>
      <c r="AX913" s="36" t="str">
        <f t="shared" si="626"/>
        <v/>
      </c>
      <c r="AY913" s="36" t="str">
        <f t="shared" si="627"/>
        <v/>
      </c>
      <c r="AZ913" s="36" t="str">
        <f t="shared" si="628"/>
        <v/>
      </c>
      <c r="BA913" s="36" t="str">
        <f t="shared" si="629"/>
        <v/>
      </c>
      <c r="BB913" s="36" t="str">
        <f t="shared" si="630"/>
        <v/>
      </c>
      <c r="BC913" s="36" t="str">
        <f t="shared" si="631"/>
        <v/>
      </c>
      <c r="BD913" s="36" t="str">
        <f t="shared" si="632"/>
        <v/>
      </c>
      <c r="BE913" s="36" t="str">
        <f t="shared" si="633"/>
        <v/>
      </c>
      <c r="BF913" s="36" t="str">
        <f t="shared" si="634"/>
        <v/>
      </c>
      <c r="BG913" s="36" t="str">
        <f t="shared" si="635"/>
        <v/>
      </c>
      <c r="BH913" s="36" t="str">
        <f t="shared" si="636"/>
        <v/>
      </c>
      <c r="BI913" s="36" t="str">
        <f t="shared" si="637"/>
        <v/>
      </c>
      <c r="BJ913" s="36" t="str">
        <f t="shared" si="638"/>
        <v/>
      </c>
      <c r="BK913" s="36" t="str">
        <f t="shared" si="639"/>
        <v/>
      </c>
      <c r="BL913" s="36" t="str">
        <f t="shared" si="640"/>
        <v/>
      </c>
      <c r="BM913" s="36" t="str">
        <f t="shared" si="641"/>
        <v/>
      </c>
      <c r="BN913" s="38" t="e">
        <f t="shared" si="600"/>
        <v>#DIV/0!</v>
      </c>
      <c r="BO913" s="38" t="e">
        <f t="shared" si="601"/>
        <v>#DIV/0!</v>
      </c>
      <c r="BP913" s="39" t="str">
        <f t="shared" si="602"/>
        <v/>
      </c>
      <c r="BQ913" s="39" t="str">
        <f t="shared" si="603"/>
        <v/>
      </c>
      <c r="BR913" s="39" t="str">
        <f t="shared" si="604"/>
        <v/>
      </c>
      <c r="BS913" s="39" t="str">
        <f t="shared" si="605"/>
        <v/>
      </c>
      <c r="BT913" s="39" t="str">
        <f t="shared" si="606"/>
        <v/>
      </c>
      <c r="BU913" s="39" t="str">
        <f t="shared" si="607"/>
        <v/>
      </c>
      <c r="BV913" s="39" t="str">
        <f t="shared" si="608"/>
        <v/>
      </c>
      <c r="BW913" s="39" t="str">
        <f t="shared" si="609"/>
        <v/>
      </c>
      <c r="BX913" s="39" t="str">
        <f t="shared" si="610"/>
        <v/>
      </c>
      <c r="BY913" s="39" t="str">
        <f t="shared" si="611"/>
        <v/>
      </c>
      <c r="BZ913" s="39" t="str">
        <f t="shared" si="612"/>
        <v/>
      </c>
      <c r="CA913" s="39" t="str">
        <f t="shared" si="613"/>
        <v/>
      </c>
      <c r="CB913" s="39" t="str">
        <f t="shared" si="614"/>
        <v/>
      </c>
      <c r="CC913" s="39" t="str">
        <f t="shared" si="615"/>
        <v/>
      </c>
      <c r="CD913" s="39" t="str">
        <f t="shared" si="616"/>
        <v/>
      </c>
      <c r="CE913" s="39" t="str">
        <f t="shared" si="617"/>
        <v/>
      </c>
      <c r="CF913" s="39" t="str">
        <f t="shared" si="618"/>
        <v/>
      </c>
      <c r="CG913" s="39" t="str">
        <f t="shared" si="619"/>
        <v/>
      </c>
      <c r="CH913" s="39" t="str">
        <f t="shared" si="620"/>
        <v/>
      </c>
      <c r="CI913" s="39" t="str">
        <f t="shared" si="621"/>
        <v/>
      </c>
    </row>
    <row r="914" spans="1:87">
      <c r="A914" s="18"/>
      <c r="B914" s="15" t="str">
        <f>'Gene Table'!E913</f>
        <v>hsa-miR-3170</v>
      </c>
      <c r="C914" s="15" t="str">
        <f>'Gene Table'!B913</f>
        <v>F23</v>
      </c>
      <c r="D914" s="16" t="str">
        <f>IF(SUM('Test Sample Data'!D$3:D$98)&gt;10,IF(AND(ISNUMBER('Test Sample Data'!D913),'Test Sample Data'!D913&lt;$B$1,'Test Sample Data'!D913&gt;0),'Test Sample Data'!D913,$B$1),"")</f>
        <v/>
      </c>
      <c r="E914" s="17" t="str">
        <f>IF(SUM('Test Sample Data'!E$3:E$98)&gt;10,IF(AND(ISNUMBER('Test Sample Data'!E913),'Test Sample Data'!E913&lt;$B$1,'Test Sample Data'!E913&gt;0),'Test Sample Data'!E913,$B$1),"")</f>
        <v/>
      </c>
      <c r="F914" s="17" t="str">
        <f>IF(SUM('Test Sample Data'!F$3:F$98)&gt;10,IF(AND(ISNUMBER('Test Sample Data'!F913),'Test Sample Data'!F913&lt;$B$1,'Test Sample Data'!F913&gt;0),'Test Sample Data'!F913,$B$1),"")</f>
        <v/>
      </c>
      <c r="G914" s="17" t="str">
        <f>IF(SUM('Test Sample Data'!G$3:G$98)&gt;10,IF(AND(ISNUMBER('Test Sample Data'!G913),'Test Sample Data'!G913&lt;$B$1,'Test Sample Data'!G913&gt;0),'Test Sample Data'!G913,$B$1),"")</f>
        <v/>
      </c>
      <c r="H914" s="17" t="str">
        <f>IF(SUM('Test Sample Data'!H$3:H$98)&gt;10,IF(AND(ISNUMBER('Test Sample Data'!H913),'Test Sample Data'!H913&lt;$B$1,'Test Sample Data'!H913&gt;0),'Test Sample Data'!H913,$B$1),"")</f>
        <v/>
      </c>
      <c r="I914" s="17" t="str">
        <f>IF(SUM('Test Sample Data'!I$3:I$98)&gt;10,IF(AND(ISNUMBER('Test Sample Data'!I913),'Test Sample Data'!I913&lt;$B$1,'Test Sample Data'!I913&gt;0),'Test Sample Data'!I913,$B$1),"")</f>
        <v/>
      </c>
      <c r="J914" s="17" t="str">
        <f>IF(SUM('Test Sample Data'!J$3:J$98)&gt;10,IF(AND(ISNUMBER('Test Sample Data'!J913),'Test Sample Data'!J913&lt;$B$1,'Test Sample Data'!J913&gt;0),'Test Sample Data'!J913,$B$1),"")</f>
        <v/>
      </c>
      <c r="K914" s="17" t="str">
        <f>IF(SUM('Test Sample Data'!K$3:K$98)&gt;10,IF(AND(ISNUMBER('Test Sample Data'!K913),'Test Sample Data'!K913&lt;$B$1,'Test Sample Data'!K913&gt;0),'Test Sample Data'!K913,$B$1),"")</f>
        <v/>
      </c>
      <c r="L914" s="17" t="str">
        <f>IF(SUM('Test Sample Data'!L$3:L$98)&gt;10,IF(AND(ISNUMBER('Test Sample Data'!L913),'Test Sample Data'!L913&lt;$B$1,'Test Sample Data'!L913&gt;0),'Test Sample Data'!L913,$B$1),"")</f>
        <v/>
      </c>
      <c r="M914" s="17" t="str">
        <f>IF(SUM('Test Sample Data'!M$3:M$98)&gt;10,IF(AND(ISNUMBER('Test Sample Data'!M913),'Test Sample Data'!M913&lt;$B$1,'Test Sample Data'!M913&gt;0),'Test Sample Data'!M913,$B$1),"")</f>
        <v/>
      </c>
      <c r="N914" s="17" t="str">
        <f>'Gene Table'!E913</f>
        <v>hsa-miR-3170</v>
      </c>
      <c r="O914" s="17" t="str">
        <f>'Gene Table'!B913</f>
        <v>F23</v>
      </c>
      <c r="P914" s="17" t="str">
        <f>IF(SUM('Control Sample Data'!D$3:D$98)&gt;10,IF(AND(ISNUMBER('Control Sample Data'!D913),'Control Sample Data'!D913&lt;$B$1,'Control Sample Data'!D913&gt;0),'Control Sample Data'!D913,$B$1),"")</f>
        <v/>
      </c>
      <c r="Q914" s="17" t="str">
        <f>IF(SUM('Control Sample Data'!E$3:E$98)&gt;10,IF(AND(ISNUMBER('Control Sample Data'!E913),'Control Sample Data'!E913&lt;$B$1,'Control Sample Data'!E913&gt;0),'Control Sample Data'!E913,$B$1),"")</f>
        <v/>
      </c>
      <c r="R914" s="17" t="str">
        <f>IF(SUM('Control Sample Data'!F$3:F$98)&gt;10,IF(AND(ISNUMBER('Control Sample Data'!F913),'Control Sample Data'!F913&lt;$B$1,'Control Sample Data'!F913&gt;0),'Control Sample Data'!F913,$B$1),"")</f>
        <v/>
      </c>
      <c r="S914" s="17" t="str">
        <f>IF(SUM('Control Sample Data'!G$3:G$98)&gt;10,IF(AND(ISNUMBER('Control Sample Data'!G913),'Control Sample Data'!G913&lt;$B$1,'Control Sample Data'!G913&gt;0),'Control Sample Data'!G913,$B$1),"")</f>
        <v/>
      </c>
      <c r="T914" s="17" t="str">
        <f>IF(SUM('Control Sample Data'!H$3:H$98)&gt;10,IF(AND(ISNUMBER('Control Sample Data'!H913),'Control Sample Data'!H913&lt;$B$1,'Control Sample Data'!H913&gt;0),'Control Sample Data'!H913,$B$1),"")</f>
        <v/>
      </c>
      <c r="U914" s="17" t="str">
        <f>IF(SUM('Control Sample Data'!I$3:I$98)&gt;10,IF(AND(ISNUMBER('Control Sample Data'!I913),'Control Sample Data'!I913&lt;$B$1,'Control Sample Data'!I913&gt;0),'Control Sample Data'!I913,$B$1),"")</f>
        <v/>
      </c>
      <c r="V914" s="17" t="str">
        <f>IF(SUM('Control Sample Data'!J$3:J$98)&gt;10,IF(AND(ISNUMBER('Control Sample Data'!J913),'Control Sample Data'!J913&lt;$B$1,'Control Sample Data'!J913&gt;0),'Control Sample Data'!J913,$B$1),"")</f>
        <v/>
      </c>
      <c r="W914" s="17" t="str">
        <f>IF(SUM('Control Sample Data'!K$3:K$98)&gt;10,IF(AND(ISNUMBER('Control Sample Data'!K913),'Control Sample Data'!K913&lt;$B$1,'Control Sample Data'!K913&gt;0),'Control Sample Data'!K913,$B$1),"")</f>
        <v/>
      </c>
      <c r="X914" s="17" t="str">
        <f>IF(SUM('Control Sample Data'!L$3:L$98)&gt;10,IF(AND(ISNUMBER('Control Sample Data'!L913),'Control Sample Data'!L913&lt;$B$1,'Control Sample Data'!L913&gt;0),'Control Sample Data'!L913,$B$1),"")</f>
        <v/>
      </c>
      <c r="Y914" s="17" t="str">
        <f>IF(SUM('Control Sample Data'!M$3:M$98)&gt;10,IF(AND(ISNUMBER('Control Sample Data'!M913),'Control Sample Data'!M913&lt;$B$1,'Control Sample Data'!M913&gt;0),'Control Sample Data'!M913,$B$1),"")</f>
        <v/>
      </c>
      <c r="AT914" s="36" t="str">
        <f t="shared" si="622"/>
        <v/>
      </c>
      <c r="AU914" s="36" t="str">
        <f t="shared" si="623"/>
        <v/>
      </c>
      <c r="AV914" s="36" t="str">
        <f t="shared" si="624"/>
        <v/>
      </c>
      <c r="AW914" s="36" t="str">
        <f t="shared" si="625"/>
        <v/>
      </c>
      <c r="AX914" s="36" t="str">
        <f t="shared" si="626"/>
        <v/>
      </c>
      <c r="AY914" s="36" t="str">
        <f t="shared" si="627"/>
        <v/>
      </c>
      <c r="AZ914" s="36" t="str">
        <f t="shared" si="628"/>
        <v/>
      </c>
      <c r="BA914" s="36" t="str">
        <f t="shared" si="629"/>
        <v/>
      </c>
      <c r="BB914" s="36" t="str">
        <f t="shared" si="630"/>
        <v/>
      </c>
      <c r="BC914" s="36" t="str">
        <f t="shared" si="631"/>
        <v/>
      </c>
      <c r="BD914" s="36" t="str">
        <f t="shared" si="632"/>
        <v/>
      </c>
      <c r="BE914" s="36" t="str">
        <f t="shared" si="633"/>
        <v/>
      </c>
      <c r="BF914" s="36" t="str">
        <f t="shared" si="634"/>
        <v/>
      </c>
      <c r="BG914" s="36" t="str">
        <f t="shared" si="635"/>
        <v/>
      </c>
      <c r="BH914" s="36" t="str">
        <f t="shared" si="636"/>
        <v/>
      </c>
      <c r="BI914" s="36" t="str">
        <f t="shared" si="637"/>
        <v/>
      </c>
      <c r="BJ914" s="36" t="str">
        <f t="shared" si="638"/>
        <v/>
      </c>
      <c r="BK914" s="36" t="str">
        <f t="shared" si="639"/>
        <v/>
      </c>
      <c r="BL914" s="36" t="str">
        <f t="shared" si="640"/>
        <v/>
      </c>
      <c r="BM914" s="36" t="str">
        <f t="shared" si="641"/>
        <v/>
      </c>
      <c r="BN914" s="38" t="e">
        <f t="shared" si="600"/>
        <v>#DIV/0!</v>
      </c>
      <c r="BO914" s="38" t="e">
        <f t="shared" si="601"/>
        <v>#DIV/0!</v>
      </c>
      <c r="BP914" s="39" t="str">
        <f t="shared" si="602"/>
        <v/>
      </c>
      <c r="BQ914" s="39" t="str">
        <f t="shared" si="603"/>
        <v/>
      </c>
      <c r="BR914" s="39" t="str">
        <f t="shared" si="604"/>
        <v/>
      </c>
      <c r="BS914" s="39" t="str">
        <f t="shared" si="605"/>
        <v/>
      </c>
      <c r="BT914" s="39" t="str">
        <f t="shared" si="606"/>
        <v/>
      </c>
      <c r="BU914" s="39" t="str">
        <f t="shared" si="607"/>
        <v/>
      </c>
      <c r="BV914" s="39" t="str">
        <f t="shared" si="608"/>
        <v/>
      </c>
      <c r="BW914" s="39" t="str">
        <f t="shared" si="609"/>
        <v/>
      </c>
      <c r="BX914" s="39" t="str">
        <f t="shared" si="610"/>
        <v/>
      </c>
      <c r="BY914" s="39" t="str">
        <f t="shared" si="611"/>
        <v/>
      </c>
      <c r="BZ914" s="39" t="str">
        <f t="shared" si="612"/>
        <v/>
      </c>
      <c r="CA914" s="39" t="str">
        <f t="shared" si="613"/>
        <v/>
      </c>
      <c r="CB914" s="39" t="str">
        <f t="shared" si="614"/>
        <v/>
      </c>
      <c r="CC914" s="39" t="str">
        <f t="shared" si="615"/>
        <v/>
      </c>
      <c r="CD914" s="39" t="str">
        <f t="shared" si="616"/>
        <v/>
      </c>
      <c r="CE914" s="39" t="str">
        <f t="shared" si="617"/>
        <v/>
      </c>
      <c r="CF914" s="39" t="str">
        <f t="shared" si="618"/>
        <v/>
      </c>
      <c r="CG914" s="39" t="str">
        <f t="shared" si="619"/>
        <v/>
      </c>
      <c r="CH914" s="39" t="str">
        <f t="shared" si="620"/>
        <v/>
      </c>
      <c r="CI914" s="39" t="str">
        <f t="shared" si="621"/>
        <v/>
      </c>
    </row>
    <row r="915" spans="1:87">
      <c r="A915" s="18"/>
      <c r="B915" s="15" t="str">
        <f>'Gene Table'!E914</f>
        <v>hsa-miR-3649</v>
      </c>
      <c r="C915" s="15" t="str">
        <f>'Gene Table'!B914</f>
        <v>F24</v>
      </c>
      <c r="D915" s="16" t="str">
        <f>IF(SUM('Test Sample Data'!D$3:D$98)&gt;10,IF(AND(ISNUMBER('Test Sample Data'!D914),'Test Sample Data'!D914&lt;$B$1,'Test Sample Data'!D914&gt;0),'Test Sample Data'!D914,$B$1),"")</f>
        <v/>
      </c>
      <c r="E915" s="17" t="str">
        <f>IF(SUM('Test Sample Data'!E$3:E$98)&gt;10,IF(AND(ISNUMBER('Test Sample Data'!E914),'Test Sample Data'!E914&lt;$B$1,'Test Sample Data'!E914&gt;0),'Test Sample Data'!E914,$B$1),"")</f>
        <v/>
      </c>
      <c r="F915" s="17" t="str">
        <f>IF(SUM('Test Sample Data'!F$3:F$98)&gt;10,IF(AND(ISNUMBER('Test Sample Data'!F914),'Test Sample Data'!F914&lt;$B$1,'Test Sample Data'!F914&gt;0),'Test Sample Data'!F914,$B$1),"")</f>
        <v/>
      </c>
      <c r="G915" s="17" t="str">
        <f>IF(SUM('Test Sample Data'!G$3:G$98)&gt;10,IF(AND(ISNUMBER('Test Sample Data'!G914),'Test Sample Data'!G914&lt;$B$1,'Test Sample Data'!G914&gt;0),'Test Sample Data'!G914,$B$1),"")</f>
        <v/>
      </c>
      <c r="H915" s="17" t="str">
        <f>IF(SUM('Test Sample Data'!H$3:H$98)&gt;10,IF(AND(ISNUMBER('Test Sample Data'!H914),'Test Sample Data'!H914&lt;$B$1,'Test Sample Data'!H914&gt;0),'Test Sample Data'!H914,$B$1),"")</f>
        <v/>
      </c>
      <c r="I915" s="17" t="str">
        <f>IF(SUM('Test Sample Data'!I$3:I$98)&gt;10,IF(AND(ISNUMBER('Test Sample Data'!I914),'Test Sample Data'!I914&lt;$B$1,'Test Sample Data'!I914&gt;0),'Test Sample Data'!I914,$B$1),"")</f>
        <v/>
      </c>
      <c r="J915" s="17" t="str">
        <f>IF(SUM('Test Sample Data'!J$3:J$98)&gt;10,IF(AND(ISNUMBER('Test Sample Data'!J914),'Test Sample Data'!J914&lt;$B$1,'Test Sample Data'!J914&gt;0),'Test Sample Data'!J914,$B$1),"")</f>
        <v/>
      </c>
      <c r="K915" s="17" t="str">
        <f>IF(SUM('Test Sample Data'!K$3:K$98)&gt;10,IF(AND(ISNUMBER('Test Sample Data'!K914),'Test Sample Data'!K914&lt;$B$1,'Test Sample Data'!K914&gt;0),'Test Sample Data'!K914,$B$1),"")</f>
        <v/>
      </c>
      <c r="L915" s="17" t="str">
        <f>IF(SUM('Test Sample Data'!L$3:L$98)&gt;10,IF(AND(ISNUMBER('Test Sample Data'!L914),'Test Sample Data'!L914&lt;$B$1,'Test Sample Data'!L914&gt;0),'Test Sample Data'!L914,$B$1),"")</f>
        <v/>
      </c>
      <c r="M915" s="17" t="str">
        <f>IF(SUM('Test Sample Data'!M$3:M$98)&gt;10,IF(AND(ISNUMBER('Test Sample Data'!M914),'Test Sample Data'!M914&lt;$B$1,'Test Sample Data'!M914&gt;0),'Test Sample Data'!M914,$B$1),"")</f>
        <v/>
      </c>
      <c r="N915" s="17" t="str">
        <f>'Gene Table'!E914</f>
        <v>hsa-miR-3649</v>
      </c>
      <c r="O915" s="17" t="str">
        <f>'Gene Table'!B914</f>
        <v>F24</v>
      </c>
      <c r="P915" s="17" t="str">
        <f>IF(SUM('Control Sample Data'!D$3:D$98)&gt;10,IF(AND(ISNUMBER('Control Sample Data'!D914),'Control Sample Data'!D914&lt;$B$1,'Control Sample Data'!D914&gt;0),'Control Sample Data'!D914,$B$1),"")</f>
        <v/>
      </c>
      <c r="Q915" s="17" t="str">
        <f>IF(SUM('Control Sample Data'!E$3:E$98)&gt;10,IF(AND(ISNUMBER('Control Sample Data'!E914),'Control Sample Data'!E914&lt;$B$1,'Control Sample Data'!E914&gt;0),'Control Sample Data'!E914,$B$1),"")</f>
        <v/>
      </c>
      <c r="R915" s="17" t="str">
        <f>IF(SUM('Control Sample Data'!F$3:F$98)&gt;10,IF(AND(ISNUMBER('Control Sample Data'!F914),'Control Sample Data'!F914&lt;$B$1,'Control Sample Data'!F914&gt;0),'Control Sample Data'!F914,$B$1),"")</f>
        <v/>
      </c>
      <c r="S915" s="17" t="str">
        <f>IF(SUM('Control Sample Data'!G$3:G$98)&gt;10,IF(AND(ISNUMBER('Control Sample Data'!G914),'Control Sample Data'!G914&lt;$B$1,'Control Sample Data'!G914&gt;0),'Control Sample Data'!G914,$B$1),"")</f>
        <v/>
      </c>
      <c r="T915" s="17" t="str">
        <f>IF(SUM('Control Sample Data'!H$3:H$98)&gt;10,IF(AND(ISNUMBER('Control Sample Data'!H914),'Control Sample Data'!H914&lt;$B$1,'Control Sample Data'!H914&gt;0),'Control Sample Data'!H914,$B$1),"")</f>
        <v/>
      </c>
      <c r="U915" s="17" t="str">
        <f>IF(SUM('Control Sample Data'!I$3:I$98)&gt;10,IF(AND(ISNUMBER('Control Sample Data'!I914),'Control Sample Data'!I914&lt;$B$1,'Control Sample Data'!I914&gt;0),'Control Sample Data'!I914,$B$1),"")</f>
        <v/>
      </c>
      <c r="V915" s="17" t="str">
        <f>IF(SUM('Control Sample Data'!J$3:J$98)&gt;10,IF(AND(ISNUMBER('Control Sample Data'!J914),'Control Sample Data'!J914&lt;$B$1,'Control Sample Data'!J914&gt;0),'Control Sample Data'!J914,$B$1),"")</f>
        <v/>
      </c>
      <c r="W915" s="17" t="str">
        <f>IF(SUM('Control Sample Data'!K$3:K$98)&gt;10,IF(AND(ISNUMBER('Control Sample Data'!K914),'Control Sample Data'!K914&lt;$B$1,'Control Sample Data'!K914&gt;0),'Control Sample Data'!K914,$B$1),"")</f>
        <v/>
      </c>
      <c r="X915" s="17" t="str">
        <f>IF(SUM('Control Sample Data'!L$3:L$98)&gt;10,IF(AND(ISNUMBER('Control Sample Data'!L914),'Control Sample Data'!L914&lt;$B$1,'Control Sample Data'!L914&gt;0),'Control Sample Data'!L914,$B$1),"")</f>
        <v/>
      </c>
      <c r="Y915" s="17" t="str">
        <f>IF(SUM('Control Sample Data'!M$3:M$98)&gt;10,IF(AND(ISNUMBER('Control Sample Data'!M914),'Control Sample Data'!M914&lt;$B$1,'Control Sample Data'!M914&gt;0),'Control Sample Data'!M914,$B$1),"")</f>
        <v/>
      </c>
      <c r="AT915" s="36" t="str">
        <f t="shared" si="622"/>
        <v/>
      </c>
      <c r="AU915" s="36" t="str">
        <f t="shared" si="623"/>
        <v/>
      </c>
      <c r="AV915" s="36" t="str">
        <f t="shared" si="624"/>
        <v/>
      </c>
      <c r="AW915" s="36" t="str">
        <f t="shared" si="625"/>
        <v/>
      </c>
      <c r="AX915" s="36" t="str">
        <f t="shared" si="626"/>
        <v/>
      </c>
      <c r="AY915" s="36" t="str">
        <f t="shared" si="627"/>
        <v/>
      </c>
      <c r="AZ915" s="36" t="str">
        <f t="shared" si="628"/>
        <v/>
      </c>
      <c r="BA915" s="36" t="str">
        <f t="shared" si="629"/>
        <v/>
      </c>
      <c r="BB915" s="36" t="str">
        <f t="shared" si="630"/>
        <v/>
      </c>
      <c r="BC915" s="36" t="str">
        <f t="shared" si="631"/>
        <v/>
      </c>
      <c r="BD915" s="36" t="str">
        <f t="shared" si="632"/>
        <v/>
      </c>
      <c r="BE915" s="36" t="str">
        <f t="shared" si="633"/>
        <v/>
      </c>
      <c r="BF915" s="36" t="str">
        <f t="shared" si="634"/>
        <v/>
      </c>
      <c r="BG915" s="36" t="str">
        <f t="shared" si="635"/>
        <v/>
      </c>
      <c r="BH915" s="36" t="str">
        <f t="shared" si="636"/>
        <v/>
      </c>
      <c r="BI915" s="36" t="str">
        <f t="shared" si="637"/>
        <v/>
      </c>
      <c r="BJ915" s="36" t="str">
        <f t="shared" si="638"/>
        <v/>
      </c>
      <c r="BK915" s="36" t="str">
        <f t="shared" si="639"/>
        <v/>
      </c>
      <c r="BL915" s="36" t="str">
        <f t="shared" si="640"/>
        <v/>
      </c>
      <c r="BM915" s="36" t="str">
        <f t="shared" si="641"/>
        <v/>
      </c>
      <c r="BN915" s="38" t="e">
        <f t="shared" si="600"/>
        <v>#DIV/0!</v>
      </c>
      <c r="BO915" s="38" t="e">
        <f t="shared" si="601"/>
        <v>#DIV/0!</v>
      </c>
      <c r="BP915" s="39" t="str">
        <f t="shared" si="602"/>
        <v/>
      </c>
      <c r="BQ915" s="39" t="str">
        <f t="shared" si="603"/>
        <v/>
      </c>
      <c r="BR915" s="39" t="str">
        <f t="shared" si="604"/>
        <v/>
      </c>
      <c r="BS915" s="39" t="str">
        <f t="shared" si="605"/>
        <v/>
      </c>
      <c r="BT915" s="39" t="str">
        <f t="shared" si="606"/>
        <v/>
      </c>
      <c r="BU915" s="39" t="str">
        <f t="shared" si="607"/>
        <v/>
      </c>
      <c r="BV915" s="39" t="str">
        <f t="shared" si="608"/>
        <v/>
      </c>
      <c r="BW915" s="39" t="str">
        <f t="shared" si="609"/>
        <v/>
      </c>
      <c r="BX915" s="39" t="str">
        <f t="shared" si="610"/>
        <v/>
      </c>
      <c r="BY915" s="39" t="str">
        <f t="shared" si="611"/>
        <v/>
      </c>
      <c r="BZ915" s="39" t="str">
        <f t="shared" si="612"/>
        <v/>
      </c>
      <c r="CA915" s="39" t="str">
        <f t="shared" si="613"/>
        <v/>
      </c>
      <c r="CB915" s="39" t="str">
        <f t="shared" si="614"/>
        <v/>
      </c>
      <c r="CC915" s="39" t="str">
        <f t="shared" si="615"/>
        <v/>
      </c>
      <c r="CD915" s="39" t="str">
        <f t="shared" si="616"/>
        <v/>
      </c>
      <c r="CE915" s="39" t="str">
        <f t="shared" si="617"/>
        <v/>
      </c>
      <c r="CF915" s="39" t="str">
        <f t="shared" si="618"/>
        <v/>
      </c>
      <c r="CG915" s="39" t="str">
        <f t="shared" si="619"/>
        <v/>
      </c>
      <c r="CH915" s="39" t="str">
        <f t="shared" si="620"/>
        <v/>
      </c>
      <c r="CI915" s="39" t="str">
        <f t="shared" si="621"/>
        <v/>
      </c>
    </row>
    <row r="916" spans="1:87">
      <c r="A916" s="18"/>
      <c r="B916" s="15" t="str">
        <f>'Gene Table'!E915</f>
        <v>hsa-miR-526b-3p</v>
      </c>
      <c r="C916" s="15" t="str">
        <f>'Gene Table'!B915</f>
        <v>G01</v>
      </c>
      <c r="D916" s="16" t="str">
        <f>IF(SUM('Test Sample Data'!D$3:D$98)&gt;10,IF(AND(ISNUMBER('Test Sample Data'!D915),'Test Sample Data'!D915&lt;$B$1,'Test Sample Data'!D915&gt;0),'Test Sample Data'!D915,$B$1),"")</f>
        <v/>
      </c>
      <c r="E916" s="17" t="str">
        <f>IF(SUM('Test Sample Data'!E$3:E$98)&gt;10,IF(AND(ISNUMBER('Test Sample Data'!E915),'Test Sample Data'!E915&lt;$B$1,'Test Sample Data'!E915&gt;0),'Test Sample Data'!E915,$B$1),"")</f>
        <v/>
      </c>
      <c r="F916" s="17" t="str">
        <f>IF(SUM('Test Sample Data'!F$3:F$98)&gt;10,IF(AND(ISNUMBER('Test Sample Data'!F915),'Test Sample Data'!F915&lt;$B$1,'Test Sample Data'!F915&gt;0),'Test Sample Data'!F915,$B$1),"")</f>
        <v/>
      </c>
      <c r="G916" s="17" t="str">
        <f>IF(SUM('Test Sample Data'!G$3:G$98)&gt;10,IF(AND(ISNUMBER('Test Sample Data'!G915),'Test Sample Data'!G915&lt;$B$1,'Test Sample Data'!G915&gt;0),'Test Sample Data'!G915,$B$1),"")</f>
        <v/>
      </c>
      <c r="H916" s="17" t="str">
        <f>IF(SUM('Test Sample Data'!H$3:H$98)&gt;10,IF(AND(ISNUMBER('Test Sample Data'!H915),'Test Sample Data'!H915&lt;$B$1,'Test Sample Data'!H915&gt;0),'Test Sample Data'!H915,$B$1),"")</f>
        <v/>
      </c>
      <c r="I916" s="17" t="str">
        <f>IF(SUM('Test Sample Data'!I$3:I$98)&gt;10,IF(AND(ISNUMBER('Test Sample Data'!I915),'Test Sample Data'!I915&lt;$B$1,'Test Sample Data'!I915&gt;0),'Test Sample Data'!I915,$B$1),"")</f>
        <v/>
      </c>
      <c r="J916" s="17" t="str">
        <f>IF(SUM('Test Sample Data'!J$3:J$98)&gt;10,IF(AND(ISNUMBER('Test Sample Data'!J915),'Test Sample Data'!J915&lt;$B$1,'Test Sample Data'!J915&gt;0),'Test Sample Data'!J915,$B$1),"")</f>
        <v/>
      </c>
      <c r="K916" s="17" t="str">
        <f>IF(SUM('Test Sample Data'!K$3:K$98)&gt;10,IF(AND(ISNUMBER('Test Sample Data'!K915),'Test Sample Data'!K915&lt;$B$1,'Test Sample Data'!K915&gt;0),'Test Sample Data'!K915,$B$1),"")</f>
        <v/>
      </c>
      <c r="L916" s="17" t="str">
        <f>IF(SUM('Test Sample Data'!L$3:L$98)&gt;10,IF(AND(ISNUMBER('Test Sample Data'!L915),'Test Sample Data'!L915&lt;$B$1,'Test Sample Data'!L915&gt;0),'Test Sample Data'!L915,$B$1),"")</f>
        <v/>
      </c>
      <c r="M916" s="17" t="str">
        <f>IF(SUM('Test Sample Data'!M$3:M$98)&gt;10,IF(AND(ISNUMBER('Test Sample Data'!M915),'Test Sample Data'!M915&lt;$B$1,'Test Sample Data'!M915&gt;0),'Test Sample Data'!M915,$B$1),"")</f>
        <v/>
      </c>
      <c r="N916" s="17" t="str">
        <f>'Gene Table'!E915</f>
        <v>hsa-miR-526b-3p</v>
      </c>
      <c r="O916" s="17" t="str">
        <f>'Gene Table'!B915</f>
        <v>G01</v>
      </c>
      <c r="P916" s="17" t="str">
        <f>IF(SUM('Control Sample Data'!D$3:D$98)&gt;10,IF(AND(ISNUMBER('Control Sample Data'!D915),'Control Sample Data'!D915&lt;$B$1,'Control Sample Data'!D915&gt;0),'Control Sample Data'!D915,$B$1),"")</f>
        <v/>
      </c>
      <c r="Q916" s="17" t="str">
        <f>IF(SUM('Control Sample Data'!E$3:E$98)&gt;10,IF(AND(ISNUMBER('Control Sample Data'!E915),'Control Sample Data'!E915&lt;$B$1,'Control Sample Data'!E915&gt;0),'Control Sample Data'!E915,$B$1),"")</f>
        <v/>
      </c>
      <c r="R916" s="17" t="str">
        <f>IF(SUM('Control Sample Data'!F$3:F$98)&gt;10,IF(AND(ISNUMBER('Control Sample Data'!F915),'Control Sample Data'!F915&lt;$B$1,'Control Sample Data'!F915&gt;0),'Control Sample Data'!F915,$B$1),"")</f>
        <v/>
      </c>
      <c r="S916" s="17" t="str">
        <f>IF(SUM('Control Sample Data'!G$3:G$98)&gt;10,IF(AND(ISNUMBER('Control Sample Data'!G915),'Control Sample Data'!G915&lt;$B$1,'Control Sample Data'!G915&gt;0),'Control Sample Data'!G915,$B$1),"")</f>
        <v/>
      </c>
      <c r="T916" s="17" t="str">
        <f>IF(SUM('Control Sample Data'!H$3:H$98)&gt;10,IF(AND(ISNUMBER('Control Sample Data'!H915),'Control Sample Data'!H915&lt;$B$1,'Control Sample Data'!H915&gt;0),'Control Sample Data'!H915,$B$1),"")</f>
        <v/>
      </c>
      <c r="U916" s="17" t="str">
        <f>IF(SUM('Control Sample Data'!I$3:I$98)&gt;10,IF(AND(ISNUMBER('Control Sample Data'!I915),'Control Sample Data'!I915&lt;$B$1,'Control Sample Data'!I915&gt;0),'Control Sample Data'!I915,$B$1),"")</f>
        <v/>
      </c>
      <c r="V916" s="17" t="str">
        <f>IF(SUM('Control Sample Data'!J$3:J$98)&gt;10,IF(AND(ISNUMBER('Control Sample Data'!J915),'Control Sample Data'!J915&lt;$B$1,'Control Sample Data'!J915&gt;0),'Control Sample Data'!J915,$B$1),"")</f>
        <v/>
      </c>
      <c r="W916" s="17" t="str">
        <f>IF(SUM('Control Sample Data'!K$3:K$98)&gt;10,IF(AND(ISNUMBER('Control Sample Data'!K915),'Control Sample Data'!K915&lt;$B$1,'Control Sample Data'!K915&gt;0),'Control Sample Data'!K915,$B$1),"")</f>
        <v/>
      </c>
      <c r="X916" s="17" t="str">
        <f>IF(SUM('Control Sample Data'!L$3:L$98)&gt;10,IF(AND(ISNUMBER('Control Sample Data'!L915),'Control Sample Data'!L915&lt;$B$1,'Control Sample Data'!L915&gt;0),'Control Sample Data'!L915,$B$1),"")</f>
        <v/>
      </c>
      <c r="Y916" s="17" t="str">
        <f>IF(SUM('Control Sample Data'!M$3:M$98)&gt;10,IF(AND(ISNUMBER('Control Sample Data'!M915),'Control Sample Data'!M915&lt;$B$1,'Control Sample Data'!M915&gt;0),'Control Sample Data'!M915,$B$1),"")</f>
        <v/>
      </c>
      <c r="AT916" s="36" t="str">
        <f t="shared" si="622"/>
        <v/>
      </c>
      <c r="AU916" s="36" t="str">
        <f t="shared" si="623"/>
        <v/>
      </c>
      <c r="AV916" s="36" t="str">
        <f t="shared" si="624"/>
        <v/>
      </c>
      <c r="AW916" s="36" t="str">
        <f t="shared" si="625"/>
        <v/>
      </c>
      <c r="AX916" s="36" t="str">
        <f t="shared" si="626"/>
        <v/>
      </c>
      <c r="AY916" s="36" t="str">
        <f t="shared" si="627"/>
        <v/>
      </c>
      <c r="AZ916" s="36" t="str">
        <f t="shared" si="628"/>
        <v/>
      </c>
      <c r="BA916" s="36" t="str">
        <f t="shared" si="629"/>
        <v/>
      </c>
      <c r="BB916" s="36" t="str">
        <f t="shared" si="630"/>
        <v/>
      </c>
      <c r="BC916" s="36" t="str">
        <f t="shared" si="631"/>
        <v/>
      </c>
      <c r="BD916" s="36" t="str">
        <f t="shared" si="632"/>
        <v/>
      </c>
      <c r="BE916" s="36" t="str">
        <f t="shared" si="633"/>
        <v/>
      </c>
      <c r="BF916" s="36" t="str">
        <f t="shared" si="634"/>
        <v/>
      </c>
      <c r="BG916" s="36" t="str">
        <f t="shared" si="635"/>
        <v/>
      </c>
      <c r="BH916" s="36" t="str">
        <f t="shared" si="636"/>
        <v/>
      </c>
      <c r="BI916" s="36" t="str">
        <f t="shared" si="637"/>
        <v/>
      </c>
      <c r="BJ916" s="36" t="str">
        <f t="shared" si="638"/>
        <v/>
      </c>
      <c r="BK916" s="36" t="str">
        <f t="shared" si="639"/>
        <v/>
      </c>
      <c r="BL916" s="36" t="str">
        <f t="shared" si="640"/>
        <v/>
      </c>
      <c r="BM916" s="36" t="str">
        <f t="shared" si="641"/>
        <v/>
      </c>
      <c r="BN916" s="38" t="e">
        <f t="shared" si="600"/>
        <v>#DIV/0!</v>
      </c>
      <c r="BO916" s="38" t="e">
        <f t="shared" si="601"/>
        <v>#DIV/0!</v>
      </c>
      <c r="BP916" s="39" t="str">
        <f t="shared" si="602"/>
        <v/>
      </c>
      <c r="BQ916" s="39" t="str">
        <f t="shared" si="603"/>
        <v/>
      </c>
      <c r="BR916" s="39" t="str">
        <f t="shared" si="604"/>
        <v/>
      </c>
      <c r="BS916" s="39" t="str">
        <f t="shared" si="605"/>
        <v/>
      </c>
      <c r="BT916" s="39" t="str">
        <f t="shared" si="606"/>
        <v/>
      </c>
      <c r="BU916" s="39" t="str">
        <f t="shared" si="607"/>
        <v/>
      </c>
      <c r="BV916" s="39" t="str">
        <f t="shared" si="608"/>
        <v/>
      </c>
      <c r="BW916" s="39" t="str">
        <f t="shared" si="609"/>
        <v/>
      </c>
      <c r="BX916" s="39" t="str">
        <f t="shared" si="610"/>
        <v/>
      </c>
      <c r="BY916" s="39" t="str">
        <f t="shared" si="611"/>
        <v/>
      </c>
      <c r="BZ916" s="39" t="str">
        <f t="shared" si="612"/>
        <v/>
      </c>
      <c r="CA916" s="39" t="str">
        <f t="shared" si="613"/>
        <v/>
      </c>
      <c r="CB916" s="39" t="str">
        <f t="shared" si="614"/>
        <v/>
      </c>
      <c r="CC916" s="39" t="str">
        <f t="shared" si="615"/>
        <v/>
      </c>
      <c r="CD916" s="39" t="str">
        <f t="shared" si="616"/>
        <v/>
      </c>
      <c r="CE916" s="39" t="str">
        <f t="shared" si="617"/>
        <v/>
      </c>
      <c r="CF916" s="39" t="str">
        <f t="shared" si="618"/>
        <v/>
      </c>
      <c r="CG916" s="39" t="str">
        <f t="shared" si="619"/>
        <v/>
      </c>
      <c r="CH916" s="39" t="str">
        <f t="shared" si="620"/>
        <v/>
      </c>
      <c r="CI916" s="39" t="str">
        <f t="shared" si="621"/>
        <v/>
      </c>
    </row>
    <row r="917" spans="1:87">
      <c r="A917" s="18"/>
      <c r="B917" s="15" t="str">
        <f>'Gene Table'!E916</f>
        <v>hsa-miR-4277</v>
      </c>
      <c r="C917" s="15" t="str">
        <f>'Gene Table'!B916</f>
        <v>G02</v>
      </c>
      <c r="D917" s="16" t="str">
        <f>IF(SUM('Test Sample Data'!D$3:D$98)&gt;10,IF(AND(ISNUMBER('Test Sample Data'!D916),'Test Sample Data'!D916&lt;$B$1,'Test Sample Data'!D916&gt;0),'Test Sample Data'!D916,$B$1),"")</f>
        <v/>
      </c>
      <c r="E917" s="17" t="str">
        <f>IF(SUM('Test Sample Data'!E$3:E$98)&gt;10,IF(AND(ISNUMBER('Test Sample Data'!E916),'Test Sample Data'!E916&lt;$B$1,'Test Sample Data'!E916&gt;0),'Test Sample Data'!E916,$B$1),"")</f>
        <v/>
      </c>
      <c r="F917" s="17" t="str">
        <f>IF(SUM('Test Sample Data'!F$3:F$98)&gt;10,IF(AND(ISNUMBER('Test Sample Data'!F916),'Test Sample Data'!F916&lt;$B$1,'Test Sample Data'!F916&gt;0),'Test Sample Data'!F916,$B$1),"")</f>
        <v/>
      </c>
      <c r="G917" s="17" t="str">
        <f>IF(SUM('Test Sample Data'!G$3:G$98)&gt;10,IF(AND(ISNUMBER('Test Sample Data'!G916),'Test Sample Data'!G916&lt;$B$1,'Test Sample Data'!G916&gt;0),'Test Sample Data'!G916,$B$1),"")</f>
        <v/>
      </c>
      <c r="H917" s="17" t="str">
        <f>IF(SUM('Test Sample Data'!H$3:H$98)&gt;10,IF(AND(ISNUMBER('Test Sample Data'!H916),'Test Sample Data'!H916&lt;$B$1,'Test Sample Data'!H916&gt;0),'Test Sample Data'!H916,$B$1),"")</f>
        <v/>
      </c>
      <c r="I917" s="17" t="str">
        <f>IF(SUM('Test Sample Data'!I$3:I$98)&gt;10,IF(AND(ISNUMBER('Test Sample Data'!I916),'Test Sample Data'!I916&lt;$B$1,'Test Sample Data'!I916&gt;0),'Test Sample Data'!I916,$B$1),"")</f>
        <v/>
      </c>
      <c r="J917" s="17" t="str">
        <f>IF(SUM('Test Sample Data'!J$3:J$98)&gt;10,IF(AND(ISNUMBER('Test Sample Data'!J916),'Test Sample Data'!J916&lt;$B$1,'Test Sample Data'!J916&gt;0),'Test Sample Data'!J916,$B$1),"")</f>
        <v/>
      </c>
      <c r="K917" s="17" t="str">
        <f>IF(SUM('Test Sample Data'!K$3:K$98)&gt;10,IF(AND(ISNUMBER('Test Sample Data'!K916),'Test Sample Data'!K916&lt;$B$1,'Test Sample Data'!K916&gt;0),'Test Sample Data'!K916,$B$1),"")</f>
        <v/>
      </c>
      <c r="L917" s="17" t="str">
        <f>IF(SUM('Test Sample Data'!L$3:L$98)&gt;10,IF(AND(ISNUMBER('Test Sample Data'!L916),'Test Sample Data'!L916&lt;$B$1,'Test Sample Data'!L916&gt;0),'Test Sample Data'!L916,$B$1),"")</f>
        <v/>
      </c>
      <c r="M917" s="17" t="str">
        <f>IF(SUM('Test Sample Data'!M$3:M$98)&gt;10,IF(AND(ISNUMBER('Test Sample Data'!M916),'Test Sample Data'!M916&lt;$B$1,'Test Sample Data'!M916&gt;0),'Test Sample Data'!M916,$B$1),"")</f>
        <v/>
      </c>
      <c r="N917" s="17" t="str">
        <f>'Gene Table'!E916</f>
        <v>hsa-miR-4277</v>
      </c>
      <c r="O917" s="17" t="str">
        <f>'Gene Table'!B916</f>
        <v>G02</v>
      </c>
      <c r="P917" s="17" t="str">
        <f>IF(SUM('Control Sample Data'!D$3:D$98)&gt;10,IF(AND(ISNUMBER('Control Sample Data'!D916),'Control Sample Data'!D916&lt;$B$1,'Control Sample Data'!D916&gt;0),'Control Sample Data'!D916,$B$1),"")</f>
        <v/>
      </c>
      <c r="Q917" s="17" t="str">
        <f>IF(SUM('Control Sample Data'!E$3:E$98)&gt;10,IF(AND(ISNUMBER('Control Sample Data'!E916),'Control Sample Data'!E916&lt;$B$1,'Control Sample Data'!E916&gt;0),'Control Sample Data'!E916,$B$1),"")</f>
        <v/>
      </c>
      <c r="R917" s="17" t="str">
        <f>IF(SUM('Control Sample Data'!F$3:F$98)&gt;10,IF(AND(ISNUMBER('Control Sample Data'!F916),'Control Sample Data'!F916&lt;$B$1,'Control Sample Data'!F916&gt;0),'Control Sample Data'!F916,$B$1),"")</f>
        <v/>
      </c>
      <c r="S917" s="17" t="str">
        <f>IF(SUM('Control Sample Data'!G$3:G$98)&gt;10,IF(AND(ISNUMBER('Control Sample Data'!G916),'Control Sample Data'!G916&lt;$B$1,'Control Sample Data'!G916&gt;0),'Control Sample Data'!G916,$B$1),"")</f>
        <v/>
      </c>
      <c r="T917" s="17" t="str">
        <f>IF(SUM('Control Sample Data'!H$3:H$98)&gt;10,IF(AND(ISNUMBER('Control Sample Data'!H916),'Control Sample Data'!H916&lt;$B$1,'Control Sample Data'!H916&gt;0),'Control Sample Data'!H916,$B$1),"")</f>
        <v/>
      </c>
      <c r="U917" s="17" t="str">
        <f>IF(SUM('Control Sample Data'!I$3:I$98)&gt;10,IF(AND(ISNUMBER('Control Sample Data'!I916),'Control Sample Data'!I916&lt;$B$1,'Control Sample Data'!I916&gt;0),'Control Sample Data'!I916,$B$1),"")</f>
        <v/>
      </c>
      <c r="V917" s="17" t="str">
        <f>IF(SUM('Control Sample Data'!J$3:J$98)&gt;10,IF(AND(ISNUMBER('Control Sample Data'!J916),'Control Sample Data'!J916&lt;$B$1,'Control Sample Data'!J916&gt;0),'Control Sample Data'!J916,$B$1),"")</f>
        <v/>
      </c>
      <c r="W917" s="17" t="str">
        <f>IF(SUM('Control Sample Data'!K$3:K$98)&gt;10,IF(AND(ISNUMBER('Control Sample Data'!K916),'Control Sample Data'!K916&lt;$B$1,'Control Sample Data'!K916&gt;0),'Control Sample Data'!K916,$B$1),"")</f>
        <v/>
      </c>
      <c r="X917" s="17" t="str">
        <f>IF(SUM('Control Sample Data'!L$3:L$98)&gt;10,IF(AND(ISNUMBER('Control Sample Data'!L916),'Control Sample Data'!L916&lt;$B$1,'Control Sample Data'!L916&gt;0),'Control Sample Data'!L916,$B$1),"")</f>
        <v/>
      </c>
      <c r="Y917" s="17" t="str">
        <f>IF(SUM('Control Sample Data'!M$3:M$98)&gt;10,IF(AND(ISNUMBER('Control Sample Data'!M916),'Control Sample Data'!M916&lt;$B$1,'Control Sample Data'!M916&gt;0),'Control Sample Data'!M916,$B$1),"")</f>
        <v/>
      </c>
      <c r="AT917" s="36" t="str">
        <f t="shared" si="622"/>
        <v/>
      </c>
      <c r="AU917" s="36" t="str">
        <f t="shared" si="623"/>
        <v/>
      </c>
      <c r="AV917" s="36" t="str">
        <f t="shared" si="624"/>
        <v/>
      </c>
      <c r="AW917" s="36" t="str">
        <f t="shared" si="625"/>
        <v/>
      </c>
      <c r="AX917" s="36" t="str">
        <f t="shared" si="626"/>
        <v/>
      </c>
      <c r="AY917" s="36" t="str">
        <f t="shared" si="627"/>
        <v/>
      </c>
      <c r="AZ917" s="36" t="str">
        <f t="shared" si="628"/>
        <v/>
      </c>
      <c r="BA917" s="36" t="str">
        <f t="shared" si="629"/>
        <v/>
      </c>
      <c r="BB917" s="36" t="str">
        <f t="shared" si="630"/>
        <v/>
      </c>
      <c r="BC917" s="36" t="str">
        <f t="shared" si="631"/>
        <v/>
      </c>
      <c r="BD917" s="36" t="str">
        <f t="shared" si="632"/>
        <v/>
      </c>
      <c r="BE917" s="36" t="str">
        <f t="shared" si="633"/>
        <v/>
      </c>
      <c r="BF917" s="36" t="str">
        <f t="shared" si="634"/>
        <v/>
      </c>
      <c r="BG917" s="36" t="str">
        <f t="shared" si="635"/>
        <v/>
      </c>
      <c r="BH917" s="36" t="str">
        <f t="shared" si="636"/>
        <v/>
      </c>
      <c r="BI917" s="36" t="str">
        <f t="shared" si="637"/>
        <v/>
      </c>
      <c r="BJ917" s="36" t="str">
        <f t="shared" si="638"/>
        <v/>
      </c>
      <c r="BK917" s="36" t="str">
        <f t="shared" si="639"/>
        <v/>
      </c>
      <c r="BL917" s="36" t="str">
        <f t="shared" si="640"/>
        <v/>
      </c>
      <c r="BM917" s="36" t="str">
        <f t="shared" si="641"/>
        <v/>
      </c>
      <c r="BN917" s="38" t="e">
        <f t="shared" si="600"/>
        <v>#DIV/0!</v>
      </c>
      <c r="BO917" s="38" t="e">
        <f t="shared" si="601"/>
        <v>#DIV/0!</v>
      </c>
      <c r="BP917" s="39" t="str">
        <f t="shared" si="602"/>
        <v/>
      </c>
      <c r="BQ917" s="39" t="str">
        <f t="shared" si="603"/>
        <v/>
      </c>
      <c r="BR917" s="39" t="str">
        <f t="shared" si="604"/>
        <v/>
      </c>
      <c r="BS917" s="39" t="str">
        <f t="shared" si="605"/>
        <v/>
      </c>
      <c r="BT917" s="39" t="str">
        <f t="shared" si="606"/>
        <v/>
      </c>
      <c r="BU917" s="39" t="str">
        <f t="shared" si="607"/>
        <v/>
      </c>
      <c r="BV917" s="39" t="str">
        <f t="shared" si="608"/>
        <v/>
      </c>
      <c r="BW917" s="39" t="str">
        <f t="shared" si="609"/>
        <v/>
      </c>
      <c r="BX917" s="39" t="str">
        <f t="shared" si="610"/>
        <v/>
      </c>
      <c r="BY917" s="39" t="str">
        <f t="shared" si="611"/>
        <v/>
      </c>
      <c r="BZ917" s="39" t="str">
        <f t="shared" si="612"/>
        <v/>
      </c>
      <c r="CA917" s="39" t="str">
        <f t="shared" si="613"/>
        <v/>
      </c>
      <c r="CB917" s="39" t="str">
        <f t="shared" si="614"/>
        <v/>
      </c>
      <c r="CC917" s="39" t="str">
        <f t="shared" si="615"/>
        <v/>
      </c>
      <c r="CD917" s="39" t="str">
        <f t="shared" si="616"/>
        <v/>
      </c>
      <c r="CE917" s="39" t="str">
        <f t="shared" si="617"/>
        <v/>
      </c>
      <c r="CF917" s="39" t="str">
        <f t="shared" si="618"/>
        <v/>
      </c>
      <c r="CG917" s="39" t="str">
        <f t="shared" si="619"/>
        <v/>
      </c>
      <c r="CH917" s="39" t="str">
        <f t="shared" si="620"/>
        <v/>
      </c>
      <c r="CI917" s="39" t="str">
        <f t="shared" si="621"/>
        <v/>
      </c>
    </row>
    <row r="918" spans="1:87">
      <c r="A918" s="18"/>
      <c r="B918" s="15" t="str">
        <f>'Gene Table'!E917</f>
        <v>hsa-miR-545-5p</v>
      </c>
      <c r="C918" s="15" t="str">
        <f>'Gene Table'!B917</f>
        <v>G03</v>
      </c>
      <c r="D918" s="16" t="str">
        <f>IF(SUM('Test Sample Data'!D$3:D$98)&gt;10,IF(AND(ISNUMBER('Test Sample Data'!D917),'Test Sample Data'!D917&lt;$B$1,'Test Sample Data'!D917&gt;0),'Test Sample Data'!D917,$B$1),"")</f>
        <v/>
      </c>
      <c r="E918" s="17" t="str">
        <f>IF(SUM('Test Sample Data'!E$3:E$98)&gt;10,IF(AND(ISNUMBER('Test Sample Data'!E917),'Test Sample Data'!E917&lt;$B$1,'Test Sample Data'!E917&gt;0),'Test Sample Data'!E917,$B$1),"")</f>
        <v/>
      </c>
      <c r="F918" s="17" t="str">
        <f>IF(SUM('Test Sample Data'!F$3:F$98)&gt;10,IF(AND(ISNUMBER('Test Sample Data'!F917),'Test Sample Data'!F917&lt;$B$1,'Test Sample Data'!F917&gt;0),'Test Sample Data'!F917,$B$1),"")</f>
        <v/>
      </c>
      <c r="G918" s="17" t="str">
        <f>IF(SUM('Test Sample Data'!G$3:G$98)&gt;10,IF(AND(ISNUMBER('Test Sample Data'!G917),'Test Sample Data'!G917&lt;$B$1,'Test Sample Data'!G917&gt;0),'Test Sample Data'!G917,$B$1),"")</f>
        <v/>
      </c>
      <c r="H918" s="17" t="str">
        <f>IF(SUM('Test Sample Data'!H$3:H$98)&gt;10,IF(AND(ISNUMBER('Test Sample Data'!H917),'Test Sample Data'!H917&lt;$B$1,'Test Sample Data'!H917&gt;0),'Test Sample Data'!H917,$B$1),"")</f>
        <v/>
      </c>
      <c r="I918" s="17" t="str">
        <f>IF(SUM('Test Sample Data'!I$3:I$98)&gt;10,IF(AND(ISNUMBER('Test Sample Data'!I917),'Test Sample Data'!I917&lt;$B$1,'Test Sample Data'!I917&gt;0),'Test Sample Data'!I917,$B$1),"")</f>
        <v/>
      </c>
      <c r="J918" s="17" t="str">
        <f>IF(SUM('Test Sample Data'!J$3:J$98)&gt;10,IF(AND(ISNUMBER('Test Sample Data'!J917),'Test Sample Data'!J917&lt;$B$1,'Test Sample Data'!J917&gt;0),'Test Sample Data'!J917,$B$1),"")</f>
        <v/>
      </c>
      <c r="K918" s="17" t="str">
        <f>IF(SUM('Test Sample Data'!K$3:K$98)&gt;10,IF(AND(ISNUMBER('Test Sample Data'!K917),'Test Sample Data'!K917&lt;$B$1,'Test Sample Data'!K917&gt;0),'Test Sample Data'!K917,$B$1),"")</f>
        <v/>
      </c>
      <c r="L918" s="17" t="str">
        <f>IF(SUM('Test Sample Data'!L$3:L$98)&gt;10,IF(AND(ISNUMBER('Test Sample Data'!L917),'Test Sample Data'!L917&lt;$B$1,'Test Sample Data'!L917&gt;0),'Test Sample Data'!L917,$B$1),"")</f>
        <v/>
      </c>
      <c r="M918" s="17" t="str">
        <f>IF(SUM('Test Sample Data'!M$3:M$98)&gt;10,IF(AND(ISNUMBER('Test Sample Data'!M917),'Test Sample Data'!M917&lt;$B$1,'Test Sample Data'!M917&gt;0),'Test Sample Data'!M917,$B$1),"")</f>
        <v/>
      </c>
      <c r="N918" s="17" t="str">
        <f>'Gene Table'!E917</f>
        <v>hsa-miR-545-5p</v>
      </c>
      <c r="O918" s="17" t="str">
        <f>'Gene Table'!B917</f>
        <v>G03</v>
      </c>
      <c r="P918" s="17" t="str">
        <f>IF(SUM('Control Sample Data'!D$3:D$98)&gt;10,IF(AND(ISNUMBER('Control Sample Data'!D917),'Control Sample Data'!D917&lt;$B$1,'Control Sample Data'!D917&gt;0),'Control Sample Data'!D917,$B$1),"")</f>
        <v/>
      </c>
      <c r="Q918" s="17" t="str">
        <f>IF(SUM('Control Sample Data'!E$3:E$98)&gt;10,IF(AND(ISNUMBER('Control Sample Data'!E917),'Control Sample Data'!E917&lt;$B$1,'Control Sample Data'!E917&gt;0),'Control Sample Data'!E917,$B$1),"")</f>
        <v/>
      </c>
      <c r="R918" s="17" t="str">
        <f>IF(SUM('Control Sample Data'!F$3:F$98)&gt;10,IF(AND(ISNUMBER('Control Sample Data'!F917),'Control Sample Data'!F917&lt;$B$1,'Control Sample Data'!F917&gt;0),'Control Sample Data'!F917,$B$1),"")</f>
        <v/>
      </c>
      <c r="S918" s="17" t="str">
        <f>IF(SUM('Control Sample Data'!G$3:G$98)&gt;10,IF(AND(ISNUMBER('Control Sample Data'!G917),'Control Sample Data'!G917&lt;$B$1,'Control Sample Data'!G917&gt;0),'Control Sample Data'!G917,$B$1),"")</f>
        <v/>
      </c>
      <c r="T918" s="17" t="str">
        <f>IF(SUM('Control Sample Data'!H$3:H$98)&gt;10,IF(AND(ISNUMBER('Control Sample Data'!H917),'Control Sample Data'!H917&lt;$B$1,'Control Sample Data'!H917&gt;0),'Control Sample Data'!H917,$B$1),"")</f>
        <v/>
      </c>
      <c r="U918" s="17" t="str">
        <f>IF(SUM('Control Sample Data'!I$3:I$98)&gt;10,IF(AND(ISNUMBER('Control Sample Data'!I917),'Control Sample Data'!I917&lt;$B$1,'Control Sample Data'!I917&gt;0),'Control Sample Data'!I917,$B$1),"")</f>
        <v/>
      </c>
      <c r="V918" s="17" t="str">
        <f>IF(SUM('Control Sample Data'!J$3:J$98)&gt;10,IF(AND(ISNUMBER('Control Sample Data'!J917),'Control Sample Data'!J917&lt;$B$1,'Control Sample Data'!J917&gt;0),'Control Sample Data'!J917,$B$1),"")</f>
        <v/>
      </c>
      <c r="W918" s="17" t="str">
        <f>IF(SUM('Control Sample Data'!K$3:K$98)&gt;10,IF(AND(ISNUMBER('Control Sample Data'!K917),'Control Sample Data'!K917&lt;$B$1,'Control Sample Data'!K917&gt;0),'Control Sample Data'!K917,$B$1),"")</f>
        <v/>
      </c>
      <c r="X918" s="17" t="str">
        <f>IF(SUM('Control Sample Data'!L$3:L$98)&gt;10,IF(AND(ISNUMBER('Control Sample Data'!L917),'Control Sample Data'!L917&lt;$B$1,'Control Sample Data'!L917&gt;0),'Control Sample Data'!L917,$B$1),"")</f>
        <v/>
      </c>
      <c r="Y918" s="17" t="str">
        <f>IF(SUM('Control Sample Data'!M$3:M$98)&gt;10,IF(AND(ISNUMBER('Control Sample Data'!M917),'Control Sample Data'!M917&lt;$B$1,'Control Sample Data'!M917&gt;0),'Control Sample Data'!M917,$B$1),"")</f>
        <v/>
      </c>
      <c r="AT918" s="36" t="str">
        <f t="shared" si="622"/>
        <v/>
      </c>
      <c r="AU918" s="36" t="str">
        <f t="shared" si="623"/>
        <v/>
      </c>
      <c r="AV918" s="36" t="str">
        <f t="shared" si="624"/>
        <v/>
      </c>
      <c r="AW918" s="36" t="str">
        <f t="shared" si="625"/>
        <v/>
      </c>
      <c r="AX918" s="36" t="str">
        <f t="shared" si="626"/>
        <v/>
      </c>
      <c r="AY918" s="36" t="str">
        <f t="shared" si="627"/>
        <v/>
      </c>
      <c r="AZ918" s="36" t="str">
        <f t="shared" si="628"/>
        <v/>
      </c>
      <c r="BA918" s="36" t="str">
        <f t="shared" si="629"/>
        <v/>
      </c>
      <c r="BB918" s="36" t="str">
        <f t="shared" si="630"/>
        <v/>
      </c>
      <c r="BC918" s="36" t="str">
        <f t="shared" si="631"/>
        <v/>
      </c>
      <c r="BD918" s="36" t="str">
        <f t="shared" si="632"/>
        <v/>
      </c>
      <c r="BE918" s="36" t="str">
        <f t="shared" si="633"/>
        <v/>
      </c>
      <c r="BF918" s="36" t="str">
        <f t="shared" si="634"/>
        <v/>
      </c>
      <c r="BG918" s="36" t="str">
        <f t="shared" si="635"/>
        <v/>
      </c>
      <c r="BH918" s="36" t="str">
        <f t="shared" si="636"/>
        <v/>
      </c>
      <c r="BI918" s="36" t="str">
        <f t="shared" si="637"/>
        <v/>
      </c>
      <c r="BJ918" s="36" t="str">
        <f t="shared" si="638"/>
        <v/>
      </c>
      <c r="BK918" s="36" t="str">
        <f t="shared" si="639"/>
        <v/>
      </c>
      <c r="BL918" s="36" t="str">
        <f t="shared" si="640"/>
        <v/>
      </c>
      <c r="BM918" s="36" t="str">
        <f t="shared" si="641"/>
        <v/>
      </c>
      <c r="BN918" s="38" t="e">
        <f t="shared" si="600"/>
        <v>#DIV/0!</v>
      </c>
      <c r="BO918" s="38" t="e">
        <f t="shared" si="601"/>
        <v>#DIV/0!</v>
      </c>
      <c r="BP918" s="39" t="str">
        <f t="shared" si="602"/>
        <v/>
      </c>
      <c r="BQ918" s="39" t="str">
        <f t="shared" si="603"/>
        <v/>
      </c>
      <c r="BR918" s="39" t="str">
        <f t="shared" si="604"/>
        <v/>
      </c>
      <c r="BS918" s="39" t="str">
        <f t="shared" si="605"/>
        <v/>
      </c>
      <c r="BT918" s="39" t="str">
        <f t="shared" si="606"/>
        <v/>
      </c>
      <c r="BU918" s="39" t="str">
        <f t="shared" si="607"/>
        <v/>
      </c>
      <c r="BV918" s="39" t="str">
        <f t="shared" si="608"/>
        <v/>
      </c>
      <c r="BW918" s="39" t="str">
        <f t="shared" si="609"/>
        <v/>
      </c>
      <c r="BX918" s="39" t="str">
        <f t="shared" si="610"/>
        <v/>
      </c>
      <c r="BY918" s="39" t="str">
        <f t="shared" si="611"/>
        <v/>
      </c>
      <c r="BZ918" s="39" t="str">
        <f t="shared" si="612"/>
        <v/>
      </c>
      <c r="CA918" s="39" t="str">
        <f t="shared" si="613"/>
        <v/>
      </c>
      <c r="CB918" s="39" t="str">
        <f t="shared" si="614"/>
        <v/>
      </c>
      <c r="CC918" s="39" t="str">
        <f t="shared" si="615"/>
        <v/>
      </c>
      <c r="CD918" s="39" t="str">
        <f t="shared" si="616"/>
        <v/>
      </c>
      <c r="CE918" s="39" t="str">
        <f t="shared" si="617"/>
        <v/>
      </c>
      <c r="CF918" s="39" t="str">
        <f t="shared" si="618"/>
        <v/>
      </c>
      <c r="CG918" s="39" t="str">
        <f t="shared" si="619"/>
        <v/>
      </c>
      <c r="CH918" s="39" t="str">
        <f t="shared" si="620"/>
        <v/>
      </c>
      <c r="CI918" s="39" t="str">
        <f t="shared" si="621"/>
        <v/>
      </c>
    </row>
    <row r="919" spans="1:87">
      <c r="A919" s="18"/>
      <c r="B919" s="15" t="str">
        <f>'Gene Table'!E918</f>
        <v>hsa-miR-4279</v>
      </c>
      <c r="C919" s="15" t="str">
        <f>'Gene Table'!B918</f>
        <v>G04</v>
      </c>
      <c r="D919" s="16" t="str">
        <f>IF(SUM('Test Sample Data'!D$3:D$98)&gt;10,IF(AND(ISNUMBER('Test Sample Data'!D918),'Test Sample Data'!D918&lt;$B$1,'Test Sample Data'!D918&gt;0),'Test Sample Data'!D918,$B$1),"")</f>
        <v/>
      </c>
      <c r="E919" s="17" t="str">
        <f>IF(SUM('Test Sample Data'!E$3:E$98)&gt;10,IF(AND(ISNUMBER('Test Sample Data'!E918),'Test Sample Data'!E918&lt;$B$1,'Test Sample Data'!E918&gt;0),'Test Sample Data'!E918,$B$1),"")</f>
        <v/>
      </c>
      <c r="F919" s="17" t="str">
        <f>IF(SUM('Test Sample Data'!F$3:F$98)&gt;10,IF(AND(ISNUMBER('Test Sample Data'!F918),'Test Sample Data'!F918&lt;$B$1,'Test Sample Data'!F918&gt;0),'Test Sample Data'!F918,$B$1),"")</f>
        <v/>
      </c>
      <c r="G919" s="17" t="str">
        <f>IF(SUM('Test Sample Data'!G$3:G$98)&gt;10,IF(AND(ISNUMBER('Test Sample Data'!G918),'Test Sample Data'!G918&lt;$B$1,'Test Sample Data'!G918&gt;0),'Test Sample Data'!G918,$B$1),"")</f>
        <v/>
      </c>
      <c r="H919" s="17" t="str">
        <f>IF(SUM('Test Sample Data'!H$3:H$98)&gt;10,IF(AND(ISNUMBER('Test Sample Data'!H918),'Test Sample Data'!H918&lt;$B$1,'Test Sample Data'!H918&gt;0),'Test Sample Data'!H918,$B$1),"")</f>
        <v/>
      </c>
      <c r="I919" s="17" t="str">
        <f>IF(SUM('Test Sample Data'!I$3:I$98)&gt;10,IF(AND(ISNUMBER('Test Sample Data'!I918),'Test Sample Data'!I918&lt;$B$1,'Test Sample Data'!I918&gt;0),'Test Sample Data'!I918,$B$1),"")</f>
        <v/>
      </c>
      <c r="J919" s="17" t="str">
        <f>IF(SUM('Test Sample Data'!J$3:J$98)&gt;10,IF(AND(ISNUMBER('Test Sample Data'!J918),'Test Sample Data'!J918&lt;$B$1,'Test Sample Data'!J918&gt;0),'Test Sample Data'!J918,$B$1),"")</f>
        <v/>
      </c>
      <c r="K919" s="17" t="str">
        <f>IF(SUM('Test Sample Data'!K$3:K$98)&gt;10,IF(AND(ISNUMBER('Test Sample Data'!K918),'Test Sample Data'!K918&lt;$B$1,'Test Sample Data'!K918&gt;0),'Test Sample Data'!K918,$B$1),"")</f>
        <v/>
      </c>
      <c r="L919" s="17" t="str">
        <f>IF(SUM('Test Sample Data'!L$3:L$98)&gt;10,IF(AND(ISNUMBER('Test Sample Data'!L918),'Test Sample Data'!L918&lt;$B$1,'Test Sample Data'!L918&gt;0),'Test Sample Data'!L918,$B$1),"")</f>
        <v/>
      </c>
      <c r="M919" s="17" t="str">
        <f>IF(SUM('Test Sample Data'!M$3:M$98)&gt;10,IF(AND(ISNUMBER('Test Sample Data'!M918),'Test Sample Data'!M918&lt;$B$1,'Test Sample Data'!M918&gt;0),'Test Sample Data'!M918,$B$1),"")</f>
        <v/>
      </c>
      <c r="N919" s="17" t="str">
        <f>'Gene Table'!E918</f>
        <v>hsa-miR-4279</v>
      </c>
      <c r="O919" s="17" t="str">
        <f>'Gene Table'!B918</f>
        <v>G04</v>
      </c>
      <c r="P919" s="17" t="str">
        <f>IF(SUM('Control Sample Data'!D$3:D$98)&gt;10,IF(AND(ISNUMBER('Control Sample Data'!D918),'Control Sample Data'!D918&lt;$B$1,'Control Sample Data'!D918&gt;0),'Control Sample Data'!D918,$B$1),"")</f>
        <v/>
      </c>
      <c r="Q919" s="17" t="str">
        <f>IF(SUM('Control Sample Data'!E$3:E$98)&gt;10,IF(AND(ISNUMBER('Control Sample Data'!E918),'Control Sample Data'!E918&lt;$B$1,'Control Sample Data'!E918&gt;0),'Control Sample Data'!E918,$B$1),"")</f>
        <v/>
      </c>
      <c r="R919" s="17" t="str">
        <f>IF(SUM('Control Sample Data'!F$3:F$98)&gt;10,IF(AND(ISNUMBER('Control Sample Data'!F918),'Control Sample Data'!F918&lt;$B$1,'Control Sample Data'!F918&gt;0),'Control Sample Data'!F918,$B$1),"")</f>
        <v/>
      </c>
      <c r="S919" s="17" t="str">
        <f>IF(SUM('Control Sample Data'!G$3:G$98)&gt;10,IF(AND(ISNUMBER('Control Sample Data'!G918),'Control Sample Data'!G918&lt;$B$1,'Control Sample Data'!G918&gt;0),'Control Sample Data'!G918,$B$1),"")</f>
        <v/>
      </c>
      <c r="T919" s="17" t="str">
        <f>IF(SUM('Control Sample Data'!H$3:H$98)&gt;10,IF(AND(ISNUMBER('Control Sample Data'!H918),'Control Sample Data'!H918&lt;$B$1,'Control Sample Data'!H918&gt;0),'Control Sample Data'!H918,$B$1),"")</f>
        <v/>
      </c>
      <c r="U919" s="17" t="str">
        <f>IF(SUM('Control Sample Data'!I$3:I$98)&gt;10,IF(AND(ISNUMBER('Control Sample Data'!I918),'Control Sample Data'!I918&lt;$B$1,'Control Sample Data'!I918&gt;0),'Control Sample Data'!I918,$B$1),"")</f>
        <v/>
      </c>
      <c r="V919" s="17" t="str">
        <f>IF(SUM('Control Sample Data'!J$3:J$98)&gt;10,IF(AND(ISNUMBER('Control Sample Data'!J918),'Control Sample Data'!J918&lt;$B$1,'Control Sample Data'!J918&gt;0),'Control Sample Data'!J918,$B$1),"")</f>
        <v/>
      </c>
      <c r="W919" s="17" t="str">
        <f>IF(SUM('Control Sample Data'!K$3:K$98)&gt;10,IF(AND(ISNUMBER('Control Sample Data'!K918),'Control Sample Data'!K918&lt;$B$1,'Control Sample Data'!K918&gt;0),'Control Sample Data'!K918,$B$1),"")</f>
        <v/>
      </c>
      <c r="X919" s="17" t="str">
        <f>IF(SUM('Control Sample Data'!L$3:L$98)&gt;10,IF(AND(ISNUMBER('Control Sample Data'!L918),'Control Sample Data'!L918&lt;$B$1,'Control Sample Data'!L918&gt;0),'Control Sample Data'!L918,$B$1),"")</f>
        <v/>
      </c>
      <c r="Y919" s="17" t="str">
        <f>IF(SUM('Control Sample Data'!M$3:M$98)&gt;10,IF(AND(ISNUMBER('Control Sample Data'!M918),'Control Sample Data'!M918&lt;$B$1,'Control Sample Data'!M918&gt;0),'Control Sample Data'!M918,$B$1),"")</f>
        <v/>
      </c>
      <c r="AT919" s="36" t="str">
        <f t="shared" si="622"/>
        <v/>
      </c>
      <c r="AU919" s="36" t="str">
        <f t="shared" si="623"/>
        <v/>
      </c>
      <c r="AV919" s="36" t="str">
        <f t="shared" si="624"/>
        <v/>
      </c>
      <c r="AW919" s="36" t="str">
        <f t="shared" si="625"/>
        <v/>
      </c>
      <c r="AX919" s="36" t="str">
        <f t="shared" si="626"/>
        <v/>
      </c>
      <c r="AY919" s="36" t="str">
        <f t="shared" si="627"/>
        <v/>
      </c>
      <c r="AZ919" s="36" t="str">
        <f t="shared" si="628"/>
        <v/>
      </c>
      <c r="BA919" s="36" t="str">
        <f t="shared" si="629"/>
        <v/>
      </c>
      <c r="BB919" s="36" t="str">
        <f t="shared" si="630"/>
        <v/>
      </c>
      <c r="BC919" s="36" t="str">
        <f t="shared" si="631"/>
        <v/>
      </c>
      <c r="BD919" s="36" t="str">
        <f t="shared" si="632"/>
        <v/>
      </c>
      <c r="BE919" s="36" t="str">
        <f t="shared" si="633"/>
        <v/>
      </c>
      <c r="BF919" s="36" t="str">
        <f t="shared" si="634"/>
        <v/>
      </c>
      <c r="BG919" s="36" t="str">
        <f t="shared" si="635"/>
        <v/>
      </c>
      <c r="BH919" s="36" t="str">
        <f t="shared" si="636"/>
        <v/>
      </c>
      <c r="BI919" s="36" t="str">
        <f t="shared" si="637"/>
        <v/>
      </c>
      <c r="BJ919" s="36" t="str">
        <f t="shared" si="638"/>
        <v/>
      </c>
      <c r="BK919" s="36" t="str">
        <f t="shared" si="639"/>
        <v/>
      </c>
      <c r="BL919" s="36" t="str">
        <f t="shared" si="640"/>
        <v/>
      </c>
      <c r="BM919" s="36" t="str">
        <f t="shared" si="641"/>
        <v/>
      </c>
      <c r="BN919" s="38" t="e">
        <f t="shared" si="600"/>
        <v>#DIV/0!</v>
      </c>
      <c r="BO919" s="38" t="e">
        <f t="shared" si="601"/>
        <v>#DIV/0!</v>
      </c>
      <c r="BP919" s="39" t="str">
        <f t="shared" si="602"/>
        <v/>
      </c>
      <c r="BQ919" s="39" t="str">
        <f t="shared" si="603"/>
        <v/>
      </c>
      <c r="BR919" s="39" t="str">
        <f t="shared" si="604"/>
        <v/>
      </c>
      <c r="BS919" s="39" t="str">
        <f t="shared" si="605"/>
        <v/>
      </c>
      <c r="BT919" s="39" t="str">
        <f t="shared" si="606"/>
        <v/>
      </c>
      <c r="BU919" s="39" t="str">
        <f t="shared" si="607"/>
        <v/>
      </c>
      <c r="BV919" s="39" t="str">
        <f t="shared" si="608"/>
        <v/>
      </c>
      <c r="BW919" s="39" t="str">
        <f t="shared" si="609"/>
        <v/>
      </c>
      <c r="BX919" s="39" t="str">
        <f t="shared" si="610"/>
        <v/>
      </c>
      <c r="BY919" s="39" t="str">
        <f t="shared" si="611"/>
        <v/>
      </c>
      <c r="BZ919" s="39" t="str">
        <f t="shared" si="612"/>
        <v/>
      </c>
      <c r="CA919" s="39" t="str">
        <f t="shared" si="613"/>
        <v/>
      </c>
      <c r="CB919" s="39" t="str">
        <f t="shared" si="614"/>
        <v/>
      </c>
      <c r="CC919" s="39" t="str">
        <f t="shared" si="615"/>
        <v/>
      </c>
      <c r="CD919" s="39" t="str">
        <f t="shared" si="616"/>
        <v/>
      </c>
      <c r="CE919" s="39" t="str">
        <f t="shared" si="617"/>
        <v/>
      </c>
      <c r="CF919" s="39" t="str">
        <f t="shared" si="618"/>
        <v/>
      </c>
      <c r="CG919" s="39" t="str">
        <f t="shared" si="619"/>
        <v/>
      </c>
      <c r="CH919" s="39" t="str">
        <f t="shared" si="620"/>
        <v/>
      </c>
      <c r="CI919" s="39" t="str">
        <f t="shared" si="621"/>
        <v/>
      </c>
    </row>
    <row r="920" spans="1:87">
      <c r="A920" s="18"/>
      <c r="B920" s="15" t="str">
        <f>'Gene Table'!E919</f>
        <v>hsa-miR-550a-3p</v>
      </c>
      <c r="C920" s="15" t="str">
        <f>'Gene Table'!B919</f>
        <v>G05</v>
      </c>
      <c r="D920" s="16" t="str">
        <f>IF(SUM('Test Sample Data'!D$3:D$98)&gt;10,IF(AND(ISNUMBER('Test Sample Data'!D919),'Test Sample Data'!D919&lt;$B$1,'Test Sample Data'!D919&gt;0),'Test Sample Data'!D919,$B$1),"")</f>
        <v/>
      </c>
      <c r="E920" s="17" t="str">
        <f>IF(SUM('Test Sample Data'!E$3:E$98)&gt;10,IF(AND(ISNUMBER('Test Sample Data'!E919),'Test Sample Data'!E919&lt;$B$1,'Test Sample Data'!E919&gt;0),'Test Sample Data'!E919,$B$1),"")</f>
        <v/>
      </c>
      <c r="F920" s="17" t="str">
        <f>IF(SUM('Test Sample Data'!F$3:F$98)&gt;10,IF(AND(ISNUMBER('Test Sample Data'!F919),'Test Sample Data'!F919&lt;$B$1,'Test Sample Data'!F919&gt;0),'Test Sample Data'!F919,$B$1),"")</f>
        <v/>
      </c>
      <c r="G920" s="17" t="str">
        <f>IF(SUM('Test Sample Data'!G$3:G$98)&gt;10,IF(AND(ISNUMBER('Test Sample Data'!G919),'Test Sample Data'!G919&lt;$B$1,'Test Sample Data'!G919&gt;0),'Test Sample Data'!G919,$B$1),"")</f>
        <v/>
      </c>
      <c r="H920" s="17" t="str">
        <f>IF(SUM('Test Sample Data'!H$3:H$98)&gt;10,IF(AND(ISNUMBER('Test Sample Data'!H919),'Test Sample Data'!H919&lt;$B$1,'Test Sample Data'!H919&gt;0),'Test Sample Data'!H919,$B$1),"")</f>
        <v/>
      </c>
      <c r="I920" s="17" t="str">
        <f>IF(SUM('Test Sample Data'!I$3:I$98)&gt;10,IF(AND(ISNUMBER('Test Sample Data'!I919),'Test Sample Data'!I919&lt;$B$1,'Test Sample Data'!I919&gt;0),'Test Sample Data'!I919,$B$1),"")</f>
        <v/>
      </c>
      <c r="J920" s="17" t="str">
        <f>IF(SUM('Test Sample Data'!J$3:J$98)&gt;10,IF(AND(ISNUMBER('Test Sample Data'!J919),'Test Sample Data'!J919&lt;$B$1,'Test Sample Data'!J919&gt;0),'Test Sample Data'!J919,$B$1),"")</f>
        <v/>
      </c>
      <c r="K920" s="17" t="str">
        <f>IF(SUM('Test Sample Data'!K$3:K$98)&gt;10,IF(AND(ISNUMBER('Test Sample Data'!K919),'Test Sample Data'!K919&lt;$B$1,'Test Sample Data'!K919&gt;0),'Test Sample Data'!K919,$B$1),"")</f>
        <v/>
      </c>
      <c r="L920" s="17" t="str">
        <f>IF(SUM('Test Sample Data'!L$3:L$98)&gt;10,IF(AND(ISNUMBER('Test Sample Data'!L919),'Test Sample Data'!L919&lt;$B$1,'Test Sample Data'!L919&gt;0),'Test Sample Data'!L919,$B$1),"")</f>
        <v/>
      </c>
      <c r="M920" s="17" t="str">
        <f>IF(SUM('Test Sample Data'!M$3:M$98)&gt;10,IF(AND(ISNUMBER('Test Sample Data'!M919),'Test Sample Data'!M919&lt;$B$1,'Test Sample Data'!M919&gt;0),'Test Sample Data'!M919,$B$1),"")</f>
        <v/>
      </c>
      <c r="N920" s="17" t="str">
        <f>'Gene Table'!E919</f>
        <v>hsa-miR-550a-3p</v>
      </c>
      <c r="O920" s="17" t="str">
        <f>'Gene Table'!B919</f>
        <v>G05</v>
      </c>
      <c r="P920" s="17" t="str">
        <f>IF(SUM('Control Sample Data'!D$3:D$98)&gt;10,IF(AND(ISNUMBER('Control Sample Data'!D919),'Control Sample Data'!D919&lt;$B$1,'Control Sample Data'!D919&gt;0),'Control Sample Data'!D919,$B$1),"")</f>
        <v/>
      </c>
      <c r="Q920" s="17" t="str">
        <f>IF(SUM('Control Sample Data'!E$3:E$98)&gt;10,IF(AND(ISNUMBER('Control Sample Data'!E919),'Control Sample Data'!E919&lt;$B$1,'Control Sample Data'!E919&gt;0),'Control Sample Data'!E919,$B$1),"")</f>
        <v/>
      </c>
      <c r="R920" s="17" t="str">
        <f>IF(SUM('Control Sample Data'!F$3:F$98)&gt;10,IF(AND(ISNUMBER('Control Sample Data'!F919),'Control Sample Data'!F919&lt;$B$1,'Control Sample Data'!F919&gt;0),'Control Sample Data'!F919,$B$1),"")</f>
        <v/>
      </c>
      <c r="S920" s="17" t="str">
        <f>IF(SUM('Control Sample Data'!G$3:G$98)&gt;10,IF(AND(ISNUMBER('Control Sample Data'!G919),'Control Sample Data'!G919&lt;$B$1,'Control Sample Data'!G919&gt;0),'Control Sample Data'!G919,$B$1),"")</f>
        <v/>
      </c>
      <c r="T920" s="17" t="str">
        <f>IF(SUM('Control Sample Data'!H$3:H$98)&gt;10,IF(AND(ISNUMBER('Control Sample Data'!H919),'Control Sample Data'!H919&lt;$B$1,'Control Sample Data'!H919&gt;0),'Control Sample Data'!H919,$B$1),"")</f>
        <v/>
      </c>
      <c r="U920" s="17" t="str">
        <f>IF(SUM('Control Sample Data'!I$3:I$98)&gt;10,IF(AND(ISNUMBER('Control Sample Data'!I919),'Control Sample Data'!I919&lt;$B$1,'Control Sample Data'!I919&gt;0),'Control Sample Data'!I919,$B$1),"")</f>
        <v/>
      </c>
      <c r="V920" s="17" t="str">
        <f>IF(SUM('Control Sample Data'!J$3:J$98)&gt;10,IF(AND(ISNUMBER('Control Sample Data'!J919),'Control Sample Data'!J919&lt;$B$1,'Control Sample Data'!J919&gt;0),'Control Sample Data'!J919,$B$1),"")</f>
        <v/>
      </c>
      <c r="W920" s="17" t="str">
        <f>IF(SUM('Control Sample Data'!K$3:K$98)&gt;10,IF(AND(ISNUMBER('Control Sample Data'!K919),'Control Sample Data'!K919&lt;$B$1,'Control Sample Data'!K919&gt;0),'Control Sample Data'!K919,$B$1),"")</f>
        <v/>
      </c>
      <c r="X920" s="17" t="str">
        <f>IF(SUM('Control Sample Data'!L$3:L$98)&gt;10,IF(AND(ISNUMBER('Control Sample Data'!L919),'Control Sample Data'!L919&lt;$B$1,'Control Sample Data'!L919&gt;0),'Control Sample Data'!L919,$B$1),"")</f>
        <v/>
      </c>
      <c r="Y920" s="17" t="str">
        <f>IF(SUM('Control Sample Data'!M$3:M$98)&gt;10,IF(AND(ISNUMBER('Control Sample Data'!M919),'Control Sample Data'!M919&lt;$B$1,'Control Sample Data'!M919&gt;0),'Control Sample Data'!M919,$B$1),"")</f>
        <v/>
      </c>
      <c r="AT920" s="36" t="str">
        <f t="shared" si="622"/>
        <v/>
      </c>
      <c r="AU920" s="36" t="str">
        <f t="shared" si="623"/>
        <v/>
      </c>
      <c r="AV920" s="36" t="str">
        <f t="shared" si="624"/>
        <v/>
      </c>
      <c r="AW920" s="36" t="str">
        <f t="shared" si="625"/>
        <v/>
      </c>
      <c r="AX920" s="36" t="str">
        <f t="shared" si="626"/>
        <v/>
      </c>
      <c r="AY920" s="36" t="str">
        <f t="shared" si="627"/>
        <v/>
      </c>
      <c r="AZ920" s="36" t="str">
        <f t="shared" si="628"/>
        <v/>
      </c>
      <c r="BA920" s="36" t="str">
        <f t="shared" si="629"/>
        <v/>
      </c>
      <c r="BB920" s="36" t="str">
        <f t="shared" si="630"/>
        <v/>
      </c>
      <c r="BC920" s="36" t="str">
        <f t="shared" si="631"/>
        <v/>
      </c>
      <c r="BD920" s="36" t="str">
        <f t="shared" si="632"/>
        <v/>
      </c>
      <c r="BE920" s="36" t="str">
        <f t="shared" si="633"/>
        <v/>
      </c>
      <c r="BF920" s="36" t="str">
        <f t="shared" si="634"/>
        <v/>
      </c>
      <c r="BG920" s="36" t="str">
        <f t="shared" si="635"/>
        <v/>
      </c>
      <c r="BH920" s="36" t="str">
        <f t="shared" si="636"/>
        <v/>
      </c>
      <c r="BI920" s="36" t="str">
        <f t="shared" si="637"/>
        <v/>
      </c>
      <c r="BJ920" s="36" t="str">
        <f t="shared" si="638"/>
        <v/>
      </c>
      <c r="BK920" s="36" t="str">
        <f t="shared" si="639"/>
        <v/>
      </c>
      <c r="BL920" s="36" t="str">
        <f t="shared" si="640"/>
        <v/>
      </c>
      <c r="BM920" s="36" t="str">
        <f t="shared" si="641"/>
        <v/>
      </c>
      <c r="BN920" s="38" t="e">
        <f t="shared" si="600"/>
        <v>#DIV/0!</v>
      </c>
      <c r="BO920" s="38" t="e">
        <f t="shared" si="601"/>
        <v>#DIV/0!</v>
      </c>
      <c r="BP920" s="39" t="str">
        <f t="shared" si="602"/>
        <v/>
      </c>
      <c r="BQ920" s="39" t="str">
        <f t="shared" si="603"/>
        <v/>
      </c>
      <c r="BR920" s="39" t="str">
        <f t="shared" si="604"/>
        <v/>
      </c>
      <c r="BS920" s="39" t="str">
        <f t="shared" si="605"/>
        <v/>
      </c>
      <c r="BT920" s="39" t="str">
        <f t="shared" si="606"/>
        <v/>
      </c>
      <c r="BU920" s="39" t="str">
        <f t="shared" si="607"/>
        <v/>
      </c>
      <c r="BV920" s="39" t="str">
        <f t="shared" si="608"/>
        <v/>
      </c>
      <c r="BW920" s="39" t="str">
        <f t="shared" si="609"/>
        <v/>
      </c>
      <c r="BX920" s="39" t="str">
        <f t="shared" si="610"/>
        <v/>
      </c>
      <c r="BY920" s="39" t="str">
        <f t="shared" si="611"/>
        <v/>
      </c>
      <c r="BZ920" s="39" t="str">
        <f t="shared" si="612"/>
        <v/>
      </c>
      <c r="CA920" s="39" t="str">
        <f t="shared" si="613"/>
        <v/>
      </c>
      <c r="CB920" s="39" t="str">
        <f t="shared" si="614"/>
        <v/>
      </c>
      <c r="CC920" s="39" t="str">
        <f t="shared" si="615"/>
        <v/>
      </c>
      <c r="CD920" s="39" t="str">
        <f t="shared" si="616"/>
        <v/>
      </c>
      <c r="CE920" s="39" t="str">
        <f t="shared" si="617"/>
        <v/>
      </c>
      <c r="CF920" s="39" t="str">
        <f t="shared" si="618"/>
        <v/>
      </c>
      <c r="CG920" s="39" t="str">
        <f t="shared" si="619"/>
        <v/>
      </c>
      <c r="CH920" s="39" t="str">
        <f t="shared" si="620"/>
        <v/>
      </c>
      <c r="CI920" s="39" t="str">
        <f t="shared" si="621"/>
        <v/>
      </c>
    </row>
    <row r="921" spans="1:87">
      <c r="A921" s="18"/>
      <c r="B921" s="15" t="str">
        <f>'Gene Table'!E920</f>
        <v>hsa-miR-4278</v>
      </c>
      <c r="C921" s="15" t="str">
        <f>'Gene Table'!B920</f>
        <v>G06</v>
      </c>
      <c r="D921" s="16" t="str">
        <f>IF(SUM('Test Sample Data'!D$3:D$98)&gt;10,IF(AND(ISNUMBER('Test Sample Data'!D920),'Test Sample Data'!D920&lt;$B$1,'Test Sample Data'!D920&gt;0),'Test Sample Data'!D920,$B$1),"")</f>
        <v/>
      </c>
      <c r="E921" s="17" t="str">
        <f>IF(SUM('Test Sample Data'!E$3:E$98)&gt;10,IF(AND(ISNUMBER('Test Sample Data'!E920),'Test Sample Data'!E920&lt;$B$1,'Test Sample Data'!E920&gt;0),'Test Sample Data'!E920,$B$1),"")</f>
        <v/>
      </c>
      <c r="F921" s="17" t="str">
        <f>IF(SUM('Test Sample Data'!F$3:F$98)&gt;10,IF(AND(ISNUMBER('Test Sample Data'!F920),'Test Sample Data'!F920&lt;$B$1,'Test Sample Data'!F920&gt;0),'Test Sample Data'!F920,$B$1),"")</f>
        <v/>
      </c>
      <c r="G921" s="17" t="str">
        <f>IF(SUM('Test Sample Data'!G$3:G$98)&gt;10,IF(AND(ISNUMBER('Test Sample Data'!G920),'Test Sample Data'!G920&lt;$B$1,'Test Sample Data'!G920&gt;0),'Test Sample Data'!G920,$B$1),"")</f>
        <v/>
      </c>
      <c r="H921" s="17" t="str">
        <f>IF(SUM('Test Sample Data'!H$3:H$98)&gt;10,IF(AND(ISNUMBER('Test Sample Data'!H920),'Test Sample Data'!H920&lt;$B$1,'Test Sample Data'!H920&gt;0),'Test Sample Data'!H920,$B$1),"")</f>
        <v/>
      </c>
      <c r="I921" s="17" t="str">
        <f>IF(SUM('Test Sample Data'!I$3:I$98)&gt;10,IF(AND(ISNUMBER('Test Sample Data'!I920),'Test Sample Data'!I920&lt;$B$1,'Test Sample Data'!I920&gt;0),'Test Sample Data'!I920,$B$1),"")</f>
        <v/>
      </c>
      <c r="J921" s="17" t="str">
        <f>IF(SUM('Test Sample Data'!J$3:J$98)&gt;10,IF(AND(ISNUMBER('Test Sample Data'!J920),'Test Sample Data'!J920&lt;$B$1,'Test Sample Data'!J920&gt;0),'Test Sample Data'!J920,$B$1),"")</f>
        <v/>
      </c>
      <c r="K921" s="17" t="str">
        <f>IF(SUM('Test Sample Data'!K$3:K$98)&gt;10,IF(AND(ISNUMBER('Test Sample Data'!K920),'Test Sample Data'!K920&lt;$B$1,'Test Sample Data'!K920&gt;0),'Test Sample Data'!K920,$B$1),"")</f>
        <v/>
      </c>
      <c r="L921" s="17" t="str">
        <f>IF(SUM('Test Sample Data'!L$3:L$98)&gt;10,IF(AND(ISNUMBER('Test Sample Data'!L920),'Test Sample Data'!L920&lt;$B$1,'Test Sample Data'!L920&gt;0),'Test Sample Data'!L920,$B$1),"")</f>
        <v/>
      </c>
      <c r="M921" s="17" t="str">
        <f>IF(SUM('Test Sample Data'!M$3:M$98)&gt;10,IF(AND(ISNUMBER('Test Sample Data'!M920),'Test Sample Data'!M920&lt;$B$1,'Test Sample Data'!M920&gt;0),'Test Sample Data'!M920,$B$1),"")</f>
        <v/>
      </c>
      <c r="N921" s="17" t="str">
        <f>'Gene Table'!E920</f>
        <v>hsa-miR-4278</v>
      </c>
      <c r="O921" s="17" t="str">
        <f>'Gene Table'!B920</f>
        <v>G06</v>
      </c>
      <c r="P921" s="17" t="str">
        <f>IF(SUM('Control Sample Data'!D$3:D$98)&gt;10,IF(AND(ISNUMBER('Control Sample Data'!D920),'Control Sample Data'!D920&lt;$B$1,'Control Sample Data'!D920&gt;0),'Control Sample Data'!D920,$B$1),"")</f>
        <v/>
      </c>
      <c r="Q921" s="17" t="str">
        <f>IF(SUM('Control Sample Data'!E$3:E$98)&gt;10,IF(AND(ISNUMBER('Control Sample Data'!E920),'Control Sample Data'!E920&lt;$B$1,'Control Sample Data'!E920&gt;0),'Control Sample Data'!E920,$B$1),"")</f>
        <v/>
      </c>
      <c r="R921" s="17" t="str">
        <f>IF(SUM('Control Sample Data'!F$3:F$98)&gt;10,IF(AND(ISNUMBER('Control Sample Data'!F920),'Control Sample Data'!F920&lt;$B$1,'Control Sample Data'!F920&gt;0),'Control Sample Data'!F920,$B$1),"")</f>
        <v/>
      </c>
      <c r="S921" s="17" t="str">
        <f>IF(SUM('Control Sample Data'!G$3:G$98)&gt;10,IF(AND(ISNUMBER('Control Sample Data'!G920),'Control Sample Data'!G920&lt;$B$1,'Control Sample Data'!G920&gt;0),'Control Sample Data'!G920,$B$1),"")</f>
        <v/>
      </c>
      <c r="T921" s="17" t="str">
        <f>IF(SUM('Control Sample Data'!H$3:H$98)&gt;10,IF(AND(ISNUMBER('Control Sample Data'!H920),'Control Sample Data'!H920&lt;$B$1,'Control Sample Data'!H920&gt;0),'Control Sample Data'!H920,$B$1),"")</f>
        <v/>
      </c>
      <c r="U921" s="17" t="str">
        <f>IF(SUM('Control Sample Data'!I$3:I$98)&gt;10,IF(AND(ISNUMBER('Control Sample Data'!I920),'Control Sample Data'!I920&lt;$B$1,'Control Sample Data'!I920&gt;0),'Control Sample Data'!I920,$B$1),"")</f>
        <v/>
      </c>
      <c r="V921" s="17" t="str">
        <f>IF(SUM('Control Sample Data'!J$3:J$98)&gt;10,IF(AND(ISNUMBER('Control Sample Data'!J920),'Control Sample Data'!J920&lt;$B$1,'Control Sample Data'!J920&gt;0),'Control Sample Data'!J920,$B$1),"")</f>
        <v/>
      </c>
      <c r="W921" s="17" t="str">
        <f>IF(SUM('Control Sample Data'!K$3:K$98)&gt;10,IF(AND(ISNUMBER('Control Sample Data'!K920),'Control Sample Data'!K920&lt;$B$1,'Control Sample Data'!K920&gt;0),'Control Sample Data'!K920,$B$1),"")</f>
        <v/>
      </c>
      <c r="X921" s="17" t="str">
        <f>IF(SUM('Control Sample Data'!L$3:L$98)&gt;10,IF(AND(ISNUMBER('Control Sample Data'!L920),'Control Sample Data'!L920&lt;$B$1,'Control Sample Data'!L920&gt;0),'Control Sample Data'!L920,$B$1),"")</f>
        <v/>
      </c>
      <c r="Y921" s="17" t="str">
        <f>IF(SUM('Control Sample Data'!M$3:M$98)&gt;10,IF(AND(ISNUMBER('Control Sample Data'!M920),'Control Sample Data'!M920&lt;$B$1,'Control Sample Data'!M920&gt;0),'Control Sample Data'!M920,$B$1),"")</f>
        <v/>
      </c>
      <c r="AT921" s="36" t="str">
        <f t="shared" si="622"/>
        <v/>
      </c>
      <c r="AU921" s="36" t="str">
        <f t="shared" si="623"/>
        <v/>
      </c>
      <c r="AV921" s="36" t="str">
        <f t="shared" si="624"/>
        <v/>
      </c>
      <c r="AW921" s="36" t="str">
        <f t="shared" si="625"/>
        <v/>
      </c>
      <c r="AX921" s="36" t="str">
        <f t="shared" si="626"/>
        <v/>
      </c>
      <c r="AY921" s="36" t="str">
        <f t="shared" si="627"/>
        <v/>
      </c>
      <c r="AZ921" s="36" t="str">
        <f t="shared" si="628"/>
        <v/>
      </c>
      <c r="BA921" s="36" t="str">
        <f t="shared" si="629"/>
        <v/>
      </c>
      <c r="BB921" s="36" t="str">
        <f t="shared" si="630"/>
        <v/>
      </c>
      <c r="BC921" s="36" t="str">
        <f t="shared" si="631"/>
        <v/>
      </c>
      <c r="BD921" s="36" t="str">
        <f t="shared" si="632"/>
        <v/>
      </c>
      <c r="BE921" s="36" t="str">
        <f t="shared" si="633"/>
        <v/>
      </c>
      <c r="BF921" s="36" t="str">
        <f t="shared" si="634"/>
        <v/>
      </c>
      <c r="BG921" s="36" t="str">
        <f t="shared" si="635"/>
        <v/>
      </c>
      <c r="BH921" s="36" t="str">
        <f t="shared" si="636"/>
        <v/>
      </c>
      <c r="BI921" s="36" t="str">
        <f t="shared" si="637"/>
        <v/>
      </c>
      <c r="BJ921" s="36" t="str">
        <f t="shared" si="638"/>
        <v/>
      </c>
      <c r="BK921" s="36" t="str">
        <f t="shared" si="639"/>
        <v/>
      </c>
      <c r="BL921" s="36" t="str">
        <f t="shared" si="640"/>
        <v/>
      </c>
      <c r="BM921" s="36" t="str">
        <f t="shared" si="641"/>
        <v/>
      </c>
      <c r="BN921" s="38" t="e">
        <f t="shared" si="600"/>
        <v>#DIV/0!</v>
      </c>
      <c r="BO921" s="38" t="e">
        <f t="shared" si="601"/>
        <v>#DIV/0!</v>
      </c>
      <c r="BP921" s="39" t="str">
        <f t="shared" si="602"/>
        <v/>
      </c>
      <c r="BQ921" s="39" t="str">
        <f t="shared" si="603"/>
        <v/>
      </c>
      <c r="BR921" s="39" t="str">
        <f t="shared" si="604"/>
        <v/>
      </c>
      <c r="BS921" s="39" t="str">
        <f t="shared" si="605"/>
        <v/>
      </c>
      <c r="BT921" s="39" t="str">
        <f t="shared" si="606"/>
        <v/>
      </c>
      <c r="BU921" s="39" t="str">
        <f t="shared" si="607"/>
        <v/>
      </c>
      <c r="BV921" s="39" t="str">
        <f t="shared" si="608"/>
        <v/>
      </c>
      <c r="BW921" s="39" t="str">
        <f t="shared" si="609"/>
        <v/>
      </c>
      <c r="BX921" s="39" t="str">
        <f t="shared" si="610"/>
        <v/>
      </c>
      <c r="BY921" s="39" t="str">
        <f t="shared" si="611"/>
        <v/>
      </c>
      <c r="BZ921" s="39" t="str">
        <f t="shared" si="612"/>
        <v/>
      </c>
      <c r="CA921" s="39" t="str">
        <f t="shared" si="613"/>
        <v/>
      </c>
      <c r="CB921" s="39" t="str">
        <f t="shared" si="614"/>
        <v/>
      </c>
      <c r="CC921" s="39" t="str">
        <f t="shared" si="615"/>
        <v/>
      </c>
      <c r="CD921" s="39" t="str">
        <f t="shared" si="616"/>
        <v/>
      </c>
      <c r="CE921" s="39" t="str">
        <f t="shared" si="617"/>
        <v/>
      </c>
      <c r="CF921" s="39" t="str">
        <f t="shared" si="618"/>
        <v/>
      </c>
      <c r="CG921" s="39" t="str">
        <f t="shared" si="619"/>
        <v/>
      </c>
      <c r="CH921" s="39" t="str">
        <f t="shared" si="620"/>
        <v/>
      </c>
      <c r="CI921" s="39" t="str">
        <f t="shared" si="621"/>
        <v/>
      </c>
    </row>
    <row r="922" spans="1:87">
      <c r="A922" s="18"/>
      <c r="B922" s="15" t="str">
        <f>'Gene Table'!E921</f>
        <v>hsa-miR-551b-5p</v>
      </c>
      <c r="C922" s="15" t="str">
        <f>'Gene Table'!B921</f>
        <v>G07</v>
      </c>
      <c r="D922" s="16" t="str">
        <f>IF(SUM('Test Sample Data'!D$3:D$98)&gt;10,IF(AND(ISNUMBER('Test Sample Data'!D921),'Test Sample Data'!D921&lt;$B$1,'Test Sample Data'!D921&gt;0),'Test Sample Data'!D921,$B$1),"")</f>
        <v/>
      </c>
      <c r="E922" s="17" t="str">
        <f>IF(SUM('Test Sample Data'!E$3:E$98)&gt;10,IF(AND(ISNUMBER('Test Sample Data'!E921),'Test Sample Data'!E921&lt;$B$1,'Test Sample Data'!E921&gt;0),'Test Sample Data'!E921,$B$1),"")</f>
        <v/>
      </c>
      <c r="F922" s="17" t="str">
        <f>IF(SUM('Test Sample Data'!F$3:F$98)&gt;10,IF(AND(ISNUMBER('Test Sample Data'!F921),'Test Sample Data'!F921&lt;$B$1,'Test Sample Data'!F921&gt;0),'Test Sample Data'!F921,$B$1),"")</f>
        <v/>
      </c>
      <c r="G922" s="17" t="str">
        <f>IF(SUM('Test Sample Data'!G$3:G$98)&gt;10,IF(AND(ISNUMBER('Test Sample Data'!G921),'Test Sample Data'!G921&lt;$B$1,'Test Sample Data'!G921&gt;0),'Test Sample Data'!G921,$B$1),"")</f>
        <v/>
      </c>
      <c r="H922" s="17" t="str">
        <f>IF(SUM('Test Sample Data'!H$3:H$98)&gt;10,IF(AND(ISNUMBER('Test Sample Data'!H921),'Test Sample Data'!H921&lt;$B$1,'Test Sample Data'!H921&gt;0),'Test Sample Data'!H921,$B$1),"")</f>
        <v/>
      </c>
      <c r="I922" s="17" t="str">
        <f>IF(SUM('Test Sample Data'!I$3:I$98)&gt;10,IF(AND(ISNUMBER('Test Sample Data'!I921),'Test Sample Data'!I921&lt;$B$1,'Test Sample Data'!I921&gt;0),'Test Sample Data'!I921,$B$1),"")</f>
        <v/>
      </c>
      <c r="J922" s="17" t="str">
        <f>IF(SUM('Test Sample Data'!J$3:J$98)&gt;10,IF(AND(ISNUMBER('Test Sample Data'!J921),'Test Sample Data'!J921&lt;$B$1,'Test Sample Data'!J921&gt;0),'Test Sample Data'!J921,$B$1),"")</f>
        <v/>
      </c>
      <c r="K922" s="17" t="str">
        <f>IF(SUM('Test Sample Data'!K$3:K$98)&gt;10,IF(AND(ISNUMBER('Test Sample Data'!K921),'Test Sample Data'!K921&lt;$B$1,'Test Sample Data'!K921&gt;0),'Test Sample Data'!K921,$B$1),"")</f>
        <v/>
      </c>
      <c r="L922" s="17" t="str">
        <f>IF(SUM('Test Sample Data'!L$3:L$98)&gt;10,IF(AND(ISNUMBER('Test Sample Data'!L921),'Test Sample Data'!L921&lt;$B$1,'Test Sample Data'!L921&gt;0),'Test Sample Data'!L921,$B$1),"")</f>
        <v/>
      </c>
      <c r="M922" s="17" t="str">
        <f>IF(SUM('Test Sample Data'!M$3:M$98)&gt;10,IF(AND(ISNUMBER('Test Sample Data'!M921),'Test Sample Data'!M921&lt;$B$1,'Test Sample Data'!M921&gt;0),'Test Sample Data'!M921,$B$1),"")</f>
        <v/>
      </c>
      <c r="N922" s="17" t="str">
        <f>'Gene Table'!E921</f>
        <v>hsa-miR-551b-5p</v>
      </c>
      <c r="O922" s="17" t="str">
        <f>'Gene Table'!B921</f>
        <v>G07</v>
      </c>
      <c r="P922" s="17" t="str">
        <f>IF(SUM('Control Sample Data'!D$3:D$98)&gt;10,IF(AND(ISNUMBER('Control Sample Data'!D921),'Control Sample Data'!D921&lt;$B$1,'Control Sample Data'!D921&gt;0),'Control Sample Data'!D921,$B$1),"")</f>
        <v/>
      </c>
      <c r="Q922" s="17" t="str">
        <f>IF(SUM('Control Sample Data'!E$3:E$98)&gt;10,IF(AND(ISNUMBER('Control Sample Data'!E921),'Control Sample Data'!E921&lt;$B$1,'Control Sample Data'!E921&gt;0),'Control Sample Data'!E921,$B$1),"")</f>
        <v/>
      </c>
      <c r="R922" s="17" t="str">
        <f>IF(SUM('Control Sample Data'!F$3:F$98)&gt;10,IF(AND(ISNUMBER('Control Sample Data'!F921),'Control Sample Data'!F921&lt;$B$1,'Control Sample Data'!F921&gt;0),'Control Sample Data'!F921,$B$1),"")</f>
        <v/>
      </c>
      <c r="S922" s="17" t="str">
        <f>IF(SUM('Control Sample Data'!G$3:G$98)&gt;10,IF(AND(ISNUMBER('Control Sample Data'!G921),'Control Sample Data'!G921&lt;$B$1,'Control Sample Data'!G921&gt;0),'Control Sample Data'!G921,$B$1),"")</f>
        <v/>
      </c>
      <c r="T922" s="17" t="str">
        <f>IF(SUM('Control Sample Data'!H$3:H$98)&gt;10,IF(AND(ISNUMBER('Control Sample Data'!H921),'Control Sample Data'!H921&lt;$B$1,'Control Sample Data'!H921&gt;0),'Control Sample Data'!H921,$B$1),"")</f>
        <v/>
      </c>
      <c r="U922" s="17" t="str">
        <f>IF(SUM('Control Sample Data'!I$3:I$98)&gt;10,IF(AND(ISNUMBER('Control Sample Data'!I921),'Control Sample Data'!I921&lt;$B$1,'Control Sample Data'!I921&gt;0),'Control Sample Data'!I921,$B$1),"")</f>
        <v/>
      </c>
      <c r="V922" s="17" t="str">
        <f>IF(SUM('Control Sample Data'!J$3:J$98)&gt;10,IF(AND(ISNUMBER('Control Sample Data'!J921),'Control Sample Data'!J921&lt;$B$1,'Control Sample Data'!J921&gt;0),'Control Sample Data'!J921,$B$1),"")</f>
        <v/>
      </c>
      <c r="W922" s="17" t="str">
        <f>IF(SUM('Control Sample Data'!K$3:K$98)&gt;10,IF(AND(ISNUMBER('Control Sample Data'!K921),'Control Sample Data'!K921&lt;$B$1,'Control Sample Data'!K921&gt;0),'Control Sample Data'!K921,$B$1),"")</f>
        <v/>
      </c>
      <c r="X922" s="17" t="str">
        <f>IF(SUM('Control Sample Data'!L$3:L$98)&gt;10,IF(AND(ISNUMBER('Control Sample Data'!L921),'Control Sample Data'!L921&lt;$B$1,'Control Sample Data'!L921&gt;0),'Control Sample Data'!L921,$B$1),"")</f>
        <v/>
      </c>
      <c r="Y922" s="17" t="str">
        <f>IF(SUM('Control Sample Data'!M$3:M$98)&gt;10,IF(AND(ISNUMBER('Control Sample Data'!M921),'Control Sample Data'!M921&lt;$B$1,'Control Sample Data'!M921&gt;0),'Control Sample Data'!M921,$B$1),"")</f>
        <v/>
      </c>
      <c r="AT922" s="36" t="str">
        <f t="shared" si="622"/>
        <v/>
      </c>
      <c r="AU922" s="36" t="str">
        <f t="shared" si="623"/>
        <v/>
      </c>
      <c r="AV922" s="36" t="str">
        <f t="shared" si="624"/>
        <v/>
      </c>
      <c r="AW922" s="36" t="str">
        <f t="shared" si="625"/>
        <v/>
      </c>
      <c r="AX922" s="36" t="str">
        <f t="shared" si="626"/>
        <v/>
      </c>
      <c r="AY922" s="36" t="str">
        <f t="shared" si="627"/>
        <v/>
      </c>
      <c r="AZ922" s="36" t="str">
        <f t="shared" si="628"/>
        <v/>
      </c>
      <c r="BA922" s="36" t="str">
        <f t="shared" si="629"/>
        <v/>
      </c>
      <c r="BB922" s="36" t="str">
        <f t="shared" si="630"/>
        <v/>
      </c>
      <c r="BC922" s="36" t="str">
        <f t="shared" si="631"/>
        <v/>
      </c>
      <c r="BD922" s="36" t="str">
        <f t="shared" si="632"/>
        <v/>
      </c>
      <c r="BE922" s="36" t="str">
        <f t="shared" si="633"/>
        <v/>
      </c>
      <c r="BF922" s="36" t="str">
        <f t="shared" si="634"/>
        <v/>
      </c>
      <c r="BG922" s="36" t="str">
        <f t="shared" si="635"/>
        <v/>
      </c>
      <c r="BH922" s="36" t="str">
        <f t="shared" si="636"/>
        <v/>
      </c>
      <c r="BI922" s="36" t="str">
        <f t="shared" si="637"/>
        <v/>
      </c>
      <c r="BJ922" s="36" t="str">
        <f t="shared" si="638"/>
        <v/>
      </c>
      <c r="BK922" s="36" t="str">
        <f t="shared" si="639"/>
        <v/>
      </c>
      <c r="BL922" s="36" t="str">
        <f t="shared" si="640"/>
        <v/>
      </c>
      <c r="BM922" s="36" t="str">
        <f t="shared" si="641"/>
        <v/>
      </c>
      <c r="BN922" s="38" t="e">
        <f t="shared" si="600"/>
        <v>#DIV/0!</v>
      </c>
      <c r="BO922" s="38" t="e">
        <f t="shared" si="601"/>
        <v>#DIV/0!</v>
      </c>
      <c r="BP922" s="39" t="str">
        <f t="shared" si="602"/>
        <v/>
      </c>
      <c r="BQ922" s="39" t="str">
        <f t="shared" si="603"/>
        <v/>
      </c>
      <c r="BR922" s="39" t="str">
        <f t="shared" si="604"/>
        <v/>
      </c>
      <c r="BS922" s="39" t="str">
        <f t="shared" si="605"/>
        <v/>
      </c>
      <c r="BT922" s="39" t="str">
        <f t="shared" si="606"/>
        <v/>
      </c>
      <c r="BU922" s="39" t="str">
        <f t="shared" si="607"/>
        <v/>
      </c>
      <c r="BV922" s="39" t="str">
        <f t="shared" si="608"/>
        <v/>
      </c>
      <c r="BW922" s="39" t="str">
        <f t="shared" si="609"/>
        <v/>
      </c>
      <c r="BX922" s="39" t="str">
        <f t="shared" si="610"/>
        <v/>
      </c>
      <c r="BY922" s="39" t="str">
        <f t="shared" si="611"/>
        <v/>
      </c>
      <c r="BZ922" s="39" t="str">
        <f t="shared" si="612"/>
        <v/>
      </c>
      <c r="CA922" s="39" t="str">
        <f t="shared" si="613"/>
        <v/>
      </c>
      <c r="CB922" s="39" t="str">
        <f t="shared" si="614"/>
        <v/>
      </c>
      <c r="CC922" s="39" t="str">
        <f t="shared" si="615"/>
        <v/>
      </c>
      <c r="CD922" s="39" t="str">
        <f t="shared" si="616"/>
        <v/>
      </c>
      <c r="CE922" s="39" t="str">
        <f t="shared" si="617"/>
        <v/>
      </c>
      <c r="CF922" s="39" t="str">
        <f t="shared" si="618"/>
        <v/>
      </c>
      <c r="CG922" s="39" t="str">
        <f t="shared" si="619"/>
        <v/>
      </c>
      <c r="CH922" s="39" t="str">
        <f t="shared" si="620"/>
        <v/>
      </c>
      <c r="CI922" s="39" t="str">
        <f t="shared" si="621"/>
        <v/>
      </c>
    </row>
    <row r="923" spans="1:87">
      <c r="A923" s="18"/>
      <c r="B923" s="15" t="str">
        <f>'Gene Table'!E922</f>
        <v>hsa-miR-4286</v>
      </c>
      <c r="C923" s="15" t="str">
        <f>'Gene Table'!B922</f>
        <v>G08</v>
      </c>
      <c r="D923" s="16" t="str">
        <f>IF(SUM('Test Sample Data'!D$3:D$98)&gt;10,IF(AND(ISNUMBER('Test Sample Data'!D922),'Test Sample Data'!D922&lt;$B$1,'Test Sample Data'!D922&gt;0),'Test Sample Data'!D922,$B$1),"")</f>
        <v/>
      </c>
      <c r="E923" s="17" t="str">
        <f>IF(SUM('Test Sample Data'!E$3:E$98)&gt;10,IF(AND(ISNUMBER('Test Sample Data'!E922),'Test Sample Data'!E922&lt;$B$1,'Test Sample Data'!E922&gt;0),'Test Sample Data'!E922,$B$1),"")</f>
        <v/>
      </c>
      <c r="F923" s="17" t="str">
        <f>IF(SUM('Test Sample Data'!F$3:F$98)&gt;10,IF(AND(ISNUMBER('Test Sample Data'!F922),'Test Sample Data'!F922&lt;$B$1,'Test Sample Data'!F922&gt;0),'Test Sample Data'!F922,$B$1),"")</f>
        <v/>
      </c>
      <c r="G923" s="17" t="str">
        <f>IF(SUM('Test Sample Data'!G$3:G$98)&gt;10,IF(AND(ISNUMBER('Test Sample Data'!G922),'Test Sample Data'!G922&lt;$B$1,'Test Sample Data'!G922&gt;0),'Test Sample Data'!G922,$B$1),"")</f>
        <v/>
      </c>
      <c r="H923" s="17" t="str">
        <f>IF(SUM('Test Sample Data'!H$3:H$98)&gt;10,IF(AND(ISNUMBER('Test Sample Data'!H922),'Test Sample Data'!H922&lt;$B$1,'Test Sample Data'!H922&gt;0),'Test Sample Data'!H922,$B$1),"")</f>
        <v/>
      </c>
      <c r="I923" s="17" t="str">
        <f>IF(SUM('Test Sample Data'!I$3:I$98)&gt;10,IF(AND(ISNUMBER('Test Sample Data'!I922),'Test Sample Data'!I922&lt;$B$1,'Test Sample Data'!I922&gt;0),'Test Sample Data'!I922,$B$1),"")</f>
        <v/>
      </c>
      <c r="J923" s="17" t="str">
        <f>IF(SUM('Test Sample Data'!J$3:J$98)&gt;10,IF(AND(ISNUMBER('Test Sample Data'!J922),'Test Sample Data'!J922&lt;$B$1,'Test Sample Data'!J922&gt;0),'Test Sample Data'!J922,$B$1),"")</f>
        <v/>
      </c>
      <c r="K923" s="17" t="str">
        <f>IF(SUM('Test Sample Data'!K$3:K$98)&gt;10,IF(AND(ISNUMBER('Test Sample Data'!K922),'Test Sample Data'!K922&lt;$B$1,'Test Sample Data'!K922&gt;0),'Test Sample Data'!K922,$B$1),"")</f>
        <v/>
      </c>
      <c r="L923" s="17" t="str">
        <f>IF(SUM('Test Sample Data'!L$3:L$98)&gt;10,IF(AND(ISNUMBER('Test Sample Data'!L922),'Test Sample Data'!L922&lt;$B$1,'Test Sample Data'!L922&gt;0),'Test Sample Data'!L922,$B$1),"")</f>
        <v/>
      </c>
      <c r="M923" s="17" t="str">
        <f>IF(SUM('Test Sample Data'!M$3:M$98)&gt;10,IF(AND(ISNUMBER('Test Sample Data'!M922),'Test Sample Data'!M922&lt;$B$1,'Test Sample Data'!M922&gt;0),'Test Sample Data'!M922,$B$1),"")</f>
        <v/>
      </c>
      <c r="N923" s="17" t="str">
        <f>'Gene Table'!E922</f>
        <v>hsa-miR-4286</v>
      </c>
      <c r="O923" s="17" t="str">
        <f>'Gene Table'!B922</f>
        <v>G08</v>
      </c>
      <c r="P923" s="17" t="str">
        <f>IF(SUM('Control Sample Data'!D$3:D$98)&gt;10,IF(AND(ISNUMBER('Control Sample Data'!D922),'Control Sample Data'!D922&lt;$B$1,'Control Sample Data'!D922&gt;0),'Control Sample Data'!D922,$B$1),"")</f>
        <v/>
      </c>
      <c r="Q923" s="17" t="str">
        <f>IF(SUM('Control Sample Data'!E$3:E$98)&gt;10,IF(AND(ISNUMBER('Control Sample Data'!E922),'Control Sample Data'!E922&lt;$B$1,'Control Sample Data'!E922&gt;0),'Control Sample Data'!E922,$B$1),"")</f>
        <v/>
      </c>
      <c r="R923" s="17" t="str">
        <f>IF(SUM('Control Sample Data'!F$3:F$98)&gt;10,IF(AND(ISNUMBER('Control Sample Data'!F922),'Control Sample Data'!F922&lt;$B$1,'Control Sample Data'!F922&gt;0),'Control Sample Data'!F922,$B$1),"")</f>
        <v/>
      </c>
      <c r="S923" s="17" t="str">
        <f>IF(SUM('Control Sample Data'!G$3:G$98)&gt;10,IF(AND(ISNUMBER('Control Sample Data'!G922),'Control Sample Data'!G922&lt;$B$1,'Control Sample Data'!G922&gt;0),'Control Sample Data'!G922,$B$1),"")</f>
        <v/>
      </c>
      <c r="T923" s="17" t="str">
        <f>IF(SUM('Control Sample Data'!H$3:H$98)&gt;10,IF(AND(ISNUMBER('Control Sample Data'!H922),'Control Sample Data'!H922&lt;$B$1,'Control Sample Data'!H922&gt;0),'Control Sample Data'!H922,$B$1),"")</f>
        <v/>
      </c>
      <c r="U923" s="17" t="str">
        <f>IF(SUM('Control Sample Data'!I$3:I$98)&gt;10,IF(AND(ISNUMBER('Control Sample Data'!I922),'Control Sample Data'!I922&lt;$B$1,'Control Sample Data'!I922&gt;0),'Control Sample Data'!I922,$B$1),"")</f>
        <v/>
      </c>
      <c r="V923" s="17" t="str">
        <f>IF(SUM('Control Sample Data'!J$3:J$98)&gt;10,IF(AND(ISNUMBER('Control Sample Data'!J922),'Control Sample Data'!J922&lt;$B$1,'Control Sample Data'!J922&gt;0),'Control Sample Data'!J922,$B$1),"")</f>
        <v/>
      </c>
      <c r="W923" s="17" t="str">
        <f>IF(SUM('Control Sample Data'!K$3:K$98)&gt;10,IF(AND(ISNUMBER('Control Sample Data'!K922),'Control Sample Data'!K922&lt;$B$1,'Control Sample Data'!K922&gt;0),'Control Sample Data'!K922,$B$1),"")</f>
        <v/>
      </c>
      <c r="X923" s="17" t="str">
        <f>IF(SUM('Control Sample Data'!L$3:L$98)&gt;10,IF(AND(ISNUMBER('Control Sample Data'!L922),'Control Sample Data'!L922&lt;$B$1,'Control Sample Data'!L922&gt;0),'Control Sample Data'!L922,$B$1),"")</f>
        <v/>
      </c>
      <c r="Y923" s="17" t="str">
        <f>IF(SUM('Control Sample Data'!M$3:M$98)&gt;10,IF(AND(ISNUMBER('Control Sample Data'!M922),'Control Sample Data'!M922&lt;$B$1,'Control Sample Data'!M922&gt;0),'Control Sample Data'!M922,$B$1),"")</f>
        <v/>
      </c>
      <c r="AT923" s="36" t="str">
        <f t="shared" si="622"/>
        <v/>
      </c>
      <c r="AU923" s="36" t="str">
        <f t="shared" si="623"/>
        <v/>
      </c>
      <c r="AV923" s="36" t="str">
        <f t="shared" si="624"/>
        <v/>
      </c>
      <c r="AW923" s="36" t="str">
        <f t="shared" si="625"/>
        <v/>
      </c>
      <c r="AX923" s="36" t="str">
        <f t="shared" si="626"/>
        <v/>
      </c>
      <c r="AY923" s="36" t="str">
        <f t="shared" si="627"/>
        <v/>
      </c>
      <c r="AZ923" s="36" t="str">
        <f t="shared" si="628"/>
        <v/>
      </c>
      <c r="BA923" s="36" t="str">
        <f t="shared" si="629"/>
        <v/>
      </c>
      <c r="BB923" s="36" t="str">
        <f t="shared" si="630"/>
        <v/>
      </c>
      <c r="BC923" s="36" t="str">
        <f t="shared" si="631"/>
        <v/>
      </c>
      <c r="BD923" s="36" t="str">
        <f t="shared" si="632"/>
        <v/>
      </c>
      <c r="BE923" s="36" t="str">
        <f t="shared" si="633"/>
        <v/>
      </c>
      <c r="BF923" s="36" t="str">
        <f t="shared" si="634"/>
        <v/>
      </c>
      <c r="BG923" s="36" t="str">
        <f t="shared" si="635"/>
        <v/>
      </c>
      <c r="BH923" s="36" t="str">
        <f t="shared" si="636"/>
        <v/>
      </c>
      <c r="BI923" s="36" t="str">
        <f t="shared" si="637"/>
        <v/>
      </c>
      <c r="BJ923" s="36" t="str">
        <f t="shared" si="638"/>
        <v/>
      </c>
      <c r="BK923" s="36" t="str">
        <f t="shared" si="639"/>
        <v/>
      </c>
      <c r="BL923" s="36" t="str">
        <f t="shared" si="640"/>
        <v/>
      </c>
      <c r="BM923" s="36" t="str">
        <f t="shared" si="641"/>
        <v/>
      </c>
      <c r="BN923" s="38" t="e">
        <f t="shared" si="600"/>
        <v>#DIV/0!</v>
      </c>
      <c r="BO923" s="38" t="e">
        <f t="shared" si="601"/>
        <v>#DIV/0!</v>
      </c>
      <c r="BP923" s="39" t="str">
        <f t="shared" si="602"/>
        <v/>
      </c>
      <c r="BQ923" s="39" t="str">
        <f t="shared" si="603"/>
        <v/>
      </c>
      <c r="BR923" s="39" t="str">
        <f t="shared" si="604"/>
        <v/>
      </c>
      <c r="BS923" s="39" t="str">
        <f t="shared" si="605"/>
        <v/>
      </c>
      <c r="BT923" s="39" t="str">
        <f t="shared" si="606"/>
        <v/>
      </c>
      <c r="BU923" s="39" t="str">
        <f t="shared" si="607"/>
        <v/>
      </c>
      <c r="BV923" s="39" t="str">
        <f t="shared" si="608"/>
        <v/>
      </c>
      <c r="BW923" s="39" t="str">
        <f t="shared" si="609"/>
        <v/>
      </c>
      <c r="BX923" s="39" t="str">
        <f t="shared" si="610"/>
        <v/>
      </c>
      <c r="BY923" s="39" t="str">
        <f t="shared" si="611"/>
        <v/>
      </c>
      <c r="BZ923" s="39" t="str">
        <f t="shared" si="612"/>
        <v/>
      </c>
      <c r="CA923" s="39" t="str">
        <f t="shared" si="613"/>
        <v/>
      </c>
      <c r="CB923" s="39" t="str">
        <f t="shared" si="614"/>
        <v/>
      </c>
      <c r="CC923" s="39" t="str">
        <f t="shared" si="615"/>
        <v/>
      </c>
      <c r="CD923" s="39" t="str">
        <f t="shared" si="616"/>
        <v/>
      </c>
      <c r="CE923" s="39" t="str">
        <f t="shared" si="617"/>
        <v/>
      </c>
      <c r="CF923" s="39" t="str">
        <f t="shared" si="618"/>
        <v/>
      </c>
      <c r="CG923" s="39" t="str">
        <f t="shared" si="619"/>
        <v/>
      </c>
      <c r="CH923" s="39" t="str">
        <f t="shared" si="620"/>
        <v/>
      </c>
      <c r="CI923" s="39" t="str">
        <f t="shared" si="621"/>
        <v/>
      </c>
    </row>
    <row r="924" spans="1:87">
      <c r="A924" s="18"/>
      <c r="B924" s="15" t="str">
        <f>'Gene Table'!E923</f>
        <v>hsa-miR-589-3p</v>
      </c>
      <c r="C924" s="15" t="str">
        <f>'Gene Table'!B923</f>
        <v>G09</v>
      </c>
      <c r="D924" s="16" t="str">
        <f>IF(SUM('Test Sample Data'!D$3:D$98)&gt;10,IF(AND(ISNUMBER('Test Sample Data'!D923),'Test Sample Data'!D923&lt;$B$1,'Test Sample Data'!D923&gt;0),'Test Sample Data'!D923,$B$1),"")</f>
        <v/>
      </c>
      <c r="E924" s="17" t="str">
        <f>IF(SUM('Test Sample Data'!E$3:E$98)&gt;10,IF(AND(ISNUMBER('Test Sample Data'!E923),'Test Sample Data'!E923&lt;$B$1,'Test Sample Data'!E923&gt;0),'Test Sample Data'!E923,$B$1),"")</f>
        <v/>
      </c>
      <c r="F924" s="17" t="str">
        <f>IF(SUM('Test Sample Data'!F$3:F$98)&gt;10,IF(AND(ISNUMBER('Test Sample Data'!F923),'Test Sample Data'!F923&lt;$B$1,'Test Sample Data'!F923&gt;0),'Test Sample Data'!F923,$B$1),"")</f>
        <v/>
      </c>
      <c r="G924" s="17" t="str">
        <f>IF(SUM('Test Sample Data'!G$3:G$98)&gt;10,IF(AND(ISNUMBER('Test Sample Data'!G923),'Test Sample Data'!G923&lt;$B$1,'Test Sample Data'!G923&gt;0),'Test Sample Data'!G923,$B$1),"")</f>
        <v/>
      </c>
      <c r="H924" s="17" t="str">
        <f>IF(SUM('Test Sample Data'!H$3:H$98)&gt;10,IF(AND(ISNUMBER('Test Sample Data'!H923),'Test Sample Data'!H923&lt;$B$1,'Test Sample Data'!H923&gt;0),'Test Sample Data'!H923,$B$1),"")</f>
        <v/>
      </c>
      <c r="I924" s="17" t="str">
        <f>IF(SUM('Test Sample Data'!I$3:I$98)&gt;10,IF(AND(ISNUMBER('Test Sample Data'!I923),'Test Sample Data'!I923&lt;$B$1,'Test Sample Data'!I923&gt;0),'Test Sample Data'!I923,$B$1),"")</f>
        <v/>
      </c>
      <c r="J924" s="17" t="str">
        <f>IF(SUM('Test Sample Data'!J$3:J$98)&gt;10,IF(AND(ISNUMBER('Test Sample Data'!J923),'Test Sample Data'!J923&lt;$B$1,'Test Sample Data'!J923&gt;0),'Test Sample Data'!J923,$B$1),"")</f>
        <v/>
      </c>
      <c r="K924" s="17" t="str">
        <f>IF(SUM('Test Sample Data'!K$3:K$98)&gt;10,IF(AND(ISNUMBER('Test Sample Data'!K923),'Test Sample Data'!K923&lt;$B$1,'Test Sample Data'!K923&gt;0),'Test Sample Data'!K923,$B$1),"")</f>
        <v/>
      </c>
      <c r="L924" s="17" t="str">
        <f>IF(SUM('Test Sample Data'!L$3:L$98)&gt;10,IF(AND(ISNUMBER('Test Sample Data'!L923),'Test Sample Data'!L923&lt;$B$1,'Test Sample Data'!L923&gt;0),'Test Sample Data'!L923,$B$1),"")</f>
        <v/>
      </c>
      <c r="M924" s="17" t="str">
        <f>IF(SUM('Test Sample Data'!M$3:M$98)&gt;10,IF(AND(ISNUMBER('Test Sample Data'!M923),'Test Sample Data'!M923&lt;$B$1,'Test Sample Data'!M923&gt;0),'Test Sample Data'!M923,$B$1),"")</f>
        <v/>
      </c>
      <c r="N924" s="17" t="str">
        <f>'Gene Table'!E923</f>
        <v>hsa-miR-589-3p</v>
      </c>
      <c r="O924" s="17" t="str">
        <f>'Gene Table'!B923</f>
        <v>G09</v>
      </c>
      <c r="P924" s="17" t="str">
        <f>IF(SUM('Control Sample Data'!D$3:D$98)&gt;10,IF(AND(ISNUMBER('Control Sample Data'!D923),'Control Sample Data'!D923&lt;$B$1,'Control Sample Data'!D923&gt;0),'Control Sample Data'!D923,$B$1),"")</f>
        <v/>
      </c>
      <c r="Q924" s="17" t="str">
        <f>IF(SUM('Control Sample Data'!E$3:E$98)&gt;10,IF(AND(ISNUMBER('Control Sample Data'!E923),'Control Sample Data'!E923&lt;$B$1,'Control Sample Data'!E923&gt;0),'Control Sample Data'!E923,$B$1),"")</f>
        <v/>
      </c>
      <c r="R924" s="17" t="str">
        <f>IF(SUM('Control Sample Data'!F$3:F$98)&gt;10,IF(AND(ISNUMBER('Control Sample Data'!F923),'Control Sample Data'!F923&lt;$B$1,'Control Sample Data'!F923&gt;0),'Control Sample Data'!F923,$B$1),"")</f>
        <v/>
      </c>
      <c r="S924" s="17" t="str">
        <f>IF(SUM('Control Sample Data'!G$3:G$98)&gt;10,IF(AND(ISNUMBER('Control Sample Data'!G923),'Control Sample Data'!G923&lt;$B$1,'Control Sample Data'!G923&gt;0),'Control Sample Data'!G923,$B$1),"")</f>
        <v/>
      </c>
      <c r="T924" s="17" t="str">
        <f>IF(SUM('Control Sample Data'!H$3:H$98)&gt;10,IF(AND(ISNUMBER('Control Sample Data'!H923),'Control Sample Data'!H923&lt;$B$1,'Control Sample Data'!H923&gt;0),'Control Sample Data'!H923,$B$1),"")</f>
        <v/>
      </c>
      <c r="U924" s="17" t="str">
        <f>IF(SUM('Control Sample Data'!I$3:I$98)&gt;10,IF(AND(ISNUMBER('Control Sample Data'!I923),'Control Sample Data'!I923&lt;$B$1,'Control Sample Data'!I923&gt;0),'Control Sample Data'!I923,$B$1),"")</f>
        <v/>
      </c>
      <c r="V924" s="17" t="str">
        <f>IF(SUM('Control Sample Data'!J$3:J$98)&gt;10,IF(AND(ISNUMBER('Control Sample Data'!J923),'Control Sample Data'!J923&lt;$B$1,'Control Sample Data'!J923&gt;0),'Control Sample Data'!J923,$B$1),"")</f>
        <v/>
      </c>
      <c r="W924" s="17" t="str">
        <f>IF(SUM('Control Sample Data'!K$3:K$98)&gt;10,IF(AND(ISNUMBER('Control Sample Data'!K923),'Control Sample Data'!K923&lt;$B$1,'Control Sample Data'!K923&gt;0),'Control Sample Data'!K923,$B$1),"")</f>
        <v/>
      </c>
      <c r="X924" s="17" t="str">
        <f>IF(SUM('Control Sample Data'!L$3:L$98)&gt;10,IF(AND(ISNUMBER('Control Sample Data'!L923),'Control Sample Data'!L923&lt;$B$1,'Control Sample Data'!L923&gt;0),'Control Sample Data'!L923,$B$1),"")</f>
        <v/>
      </c>
      <c r="Y924" s="17" t="str">
        <f>IF(SUM('Control Sample Data'!M$3:M$98)&gt;10,IF(AND(ISNUMBER('Control Sample Data'!M923),'Control Sample Data'!M923&lt;$B$1,'Control Sample Data'!M923&gt;0),'Control Sample Data'!M923,$B$1),"")</f>
        <v/>
      </c>
      <c r="AT924" s="36" t="str">
        <f t="shared" si="622"/>
        <v/>
      </c>
      <c r="AU924" s="36" t="str">
        <f t="shared" si="623"/>
        <v/>
      </c>
      <c r="AV924" s="36" t="str">
        <f t="shared" si="624"/>
        <v/>
      </c>
      <c r="AW924" s="36" t="str">
        <f t="shared" si="625"/>
        <v/>
      </c>
      <c r="AX924" s="36" t="str">
        <f t="shared" si="626"/>
        <v/>
      </c>
      <c r="AY924" s="36" t="str">
        <f t="shared" si="627"/>
        <v/>
      </c>
      <c r="AZ924" s="36" t="str">
        <f t="shared" si="628"/>
        <v/>
      </c>
      <c r="BA924" s="36" t="str">
        <f t="shared" si="629"/>
        <v/>
      </c>
      <c r="BB924" s="36" t="str">
        <f t="shared" si="630"/>
        <v/>
      </c>
      <c r="BC924" s="36" t="str">
        <f t="shared" si="631"/>
        <v/>
      </c>
      <c r="BD924" s="36" t="str">
        <f t="shared" si="632"/>
        <v/>
      </c>
      <c r="BE924" s="36" t="str">
        <f t="shared" si="633"/>
        <v/>
      </c>
      <c r="BF924" s="36" t="str">
        <f t="shared" si="634"/>
        <v/>
      </c>
      <c r="BG924" s="36" t="str">
        <f t="shared" si="635"/>
        <v/>
      </c>
      <c r="BH924" s="36" t="str">
        <f t="shared" si="636"/>
        <v/>
      </c>
      <c r="BI924" s="36" t="str">
        <f t="shared" si="637"/>
        <v/>
      </c>
      <c r="BJ924" s="36" t="str">
        <f t="shared" si="638"/>
        <v/>
      </c>
      <c r="BK924" s="36" t="str">
        <f t="shared" si="639"/>
        <v/>
      </c>
      <c r="BL924" s="36" t="str">
        <f t="shared" si="640"/>
        <v/>
      </c>
      <c r="BM924" s="36" t="str">
        <f t="shared" si="641"/>
        <v/>
      </c>
      <c r="BN924" s="38" t="e">
        <f t="shared" si="600"/>
        <v>#DIV/0!</v>
      </c>
      <c r="BO924" s="38" t="e">
        <f t="shared" si="601"/>
        <v>#DIV/0!</v>
      </c>
      <c r="BP924" s="39" t="str">
        <f t="shared" si="602"/>
        <v/>
      </c>
      <c r="BQ924" s="39" t="str">
        <f t="shared" si="603"/>
        <v/>
      </c>
      <c r="BR924" s="39" t="str">
        <f t="shared" si="604"/>
        <v/>
      </c>
      <c r="BS924" s="39" t="str">
        <f t="shared" si="605"/>
        <v/>
      </c>
      <c r="BT924" s="39" t="str">
        <f t="shared" si="606"/>
        <v/>
      </c>
      <c r="BU924" s="39" t="str">
        <f t="shared" si="607"/>
        <v/>
      </c>
      <c r="BV924" s="39" t="str">
        <f t="shared" si="608"/>
        <v/>
      </c>
      <c r="BW924" s="39" t="str">
        <f t="shared" si="609"/>
        <v/>
      </c>
      <c r="BX924" s="39" t="str">
        <f t="shared" si="610"/>
        <v/>
      </c>
      <c r="BY924" s="39" t="str">
        <f t="shared" si="611"/>
        <v/>
      </c>
      <c r="BZ924" s="39" t="str">
        <f t="shared" si="612"/>
        <v/>
      </c>
      <c r="CA924" s="39" t="str">
        <f t="shared" si="613"/>
        <v/>
      </c>
      <c r="CB924" s="39" t="str">
        <f t="shared" si="614"/>
        <v/>
      </c>
      <c r="CC924" s="39" t="str">
        <f t="shared" si="615"/>
        <v/>
      </c>
      <c r="CD924" s="39" t="str">
        <f t="shared" si="616"/>
        <v/>
      </c>
      <c r="CE924" s="39" t="str">
        <f t="shared" si="617"/>
        <v/>
      </c>
      <c r="CF924" s="39" t="str">
        <f t="shared" si="618"/>
        <v/>
      </c>
      <c r="CG924" s="39" t="str">
        <f t="shared" si="619"/>
        <v/>
      </c>
      <c r="CH924" s="39" t="str">
        <f t="shared" si="620"/>
        <v/>
      </c>
      <c r="CI924" s="39" t="str">
        <f t="shared" si="621"/>
        <v/>
      </c>
    </row>
    <row r="925" spans="1:87">
      <c r="A925" s="18"/>
      <c r="B925" s="15" t="str">
        <f>'Gene Table'!E924</f>
        <v>hsa-miR-4287</v>
      </c>
      <c r="C925" s="15" t="str">
        <f>'Gene Table'!B924</f>
        <v>G10</v>
      </c>
      <c r="D925" s="16" t="str">
        <f>IF(SUM('Test Sample Data'!D$3:D$98)&gt;10,IF(AND(ISNUMBER('Test Sample Data'!D924),'Test Sample Data'!D924&lt;$B$1,'Test Sample Data'!D924&gt;0),'Test Sample Data'!D924,$B$1),"")</f>
        <v/>
      </c>
      <c r="E925" s="17" t="str">
        <f>IF(SUM('Test Sample Data'!E$3:E$98)&gt;10,IF(AND(ISNUMBER('Test Sample Data'!E924),'Test Sample Data'!E924&lt;$B$1,'Test Sample Data'!E924&gt;0),'Test Sample Data'!E924,$B$1),"")</f>
        <v/>
      </c>
      <c r="F925" s="17" t="str">
        <f>IF(SUM('Test Sample Data'!F$3:F$98)&gt;10,IF(AND(ISNUMBER('Test Sample Data'!F924),'Test Sample Data'!F924&lt;$B$1,'Test Sample Data'!F924&gt;0),'Test Sample Data'!F924,$B$1),"")</f>
        <v/>
      </c>
      <c r="G925" s="17" t="str">
        <f>IF(SUM('Test Sample Data'!G$3:G$98)&gt;10,IF(AND(ISNUMBER('Test Sample Data'!G924),'Test Sample Data'!G924&lt;$B$1,'Test Sample Data'!G924&gt;0),'Test Sample Data'!G924,$B$1),"")</f>
        <v/>
      </c>
      <c r="H925" s="17" t="str">
        <f>IF(SUM('Test Sample Data'!H$3:H$98)&gt;10,IF(AND(ISNUMBER('Test Sample Data'!H924),'Test Sample Data'!H924&lt;$B$1,'Test Sample Data'!H924&gt;0),'Test Sample Data'!H924,$B$1),"")</f>
        <v/>
      </c>
      <c r="I925" s="17" t="str">
        <f>IF(SUM('Test Sample Data'!I$3:I$98)&gt;10,IF(AND(ISNUMBER('Test Sample Data'!I924),'Test Sample Data'!I924&lt;$B$1,'Test Sample Data'!I924&gt;0),'Test Sample Data'!I924,$B$1),"")</f>
        <v/>
      </c>
      <c r="J925" s="17" t="str">
        <f>IF(SUM('Test Sample Data'!J$3:J$98)&gt;10,IF(AND(ISNUMBER('Test Sample Data'!J924),'Test Sample Data'!J924&lt;$B$1,'Test Sample Data'!J924&gt;0),'Test Sample Data'!J924,$B$1),"")</f>
        <v/>
      </c>
      <c r="K925" s="17" t="str">
        <f>IF(SUM('Test Sample Data'!K$3:K$98)&gt;10,IF(AND(ISNUMBER('Test Sample Data'!K924),'Test Sample Data'!K924&lt;$B$1,'Test Sample Data'!K924&gt;0),'Test Sample Data'!K924,$B$1),"")</f>
        <v/>
      </c>
      <c r="L925" s="17" t="str">
        <f>IF(SUM('Test Sample Data'!L$3:L$98)&gt;10,IF(AND(ISNUMBER('Test Sample Data'!L924),'Test Sample Data'!L924&lt;$B$1,'Test Sample Data'!L924&gt;0),'Test Sample Data'!L924,$B$1),"")</f>
        <v/>
      </c>
      <c r="M925" s="17" t="str">
        <f>IF(SUM('Test Sample Data'!M$3:M$98)&gt;10,IF(AND(ISNUMBER('Test Sample Data'!M924),'Test Sample Data'!M924&lt;$B$1,'Test Sample Data'!M924&gt;0),'Test Sample Data'!M924,$B$1),"")</f>
        <v/>
      </c>
      <c r="N925" s="17" t="str">
        <f>'Gene Table'!E924</f>
        <v>hsa-miR-4287</v>
      </c>
      <c r="O925" s="17" t="str">
        <f>'Gene Table'!B924</f>
        <v>G10</v>
      </c>
      <c r="P925" s="17" t="str">
        <f>IF(SUM('Control Sample Data'!D$3:D$98)&gt;10,IF(AND(ISNUMBER('Control Sample Data'!D924),'Control Sample Data'!D924&lt;$B$1,'Control Sample Data'!D924&gt;0),'Control Sample Data'!D924,$B$1),"")</f>
        <v/>
      </c>
      <c r="Q925" s="17" t="str">
        <f>IF(SUM('Control Sample Data'!E$3:E$98)&gt;10,IF(AND(ISNUMBER('Control Sample Data'!E924),'Control Sample Data'!E924&lt;$B$1,'Control Sample Data'!E924&gt;0),'Control Sample Data'!E924,$B$1),"")</f>
        <v/>
      </c>
      <c r="R925" s="17" t="str">
        <f>IF(SUM('Control Sample Data'!F$3:F$98)&gt;10,IF(AND(ISNUMBER('Control Sample Data'!F924),'Control Sample Data'!F924&lt;$B$1,'Control Sample Data'!F924&gt;0),'Control Sample Data'!F924,$B$1),"")</f>
        <v/>
      </c>
      <c r="S925" s="17" t="str">
        <f>IF(SUM('Control Sample Data'!G$3:G$98)&gt;10,IF(AND(ISNUMBER('Control Sample Data'!G924),'Control Sample Data'!G924&lt;$B$1,'Control Sample Data'!G924&gt;0),'Control Sample Data'!G924,$B$1),"")</f>
        <v/>
      </c>
      <c r="T925" s="17" t="str">
        <f>IF(SUM('Control Sample Data'!H$3:H$98)&gt;10,IF(AND(ISNUMBER('Control Sample Data'!H924),'Control Sample Data'!H924&lt;$B$1,'Control Sample Data'!H924&gt;0),'Control Sample Data'!H924,$B$1),"")</f>
        <v/>
      </c>
      <c r="U925" s="17" t="str">
        <f>IF(SUM('Control Sample Data'!I$3:I$98)&gt;10,IF(AND(ISNUMBER('Control Sample Data'!I924),'Control Sample Data'!I924&lt;$B$1,'Control Sample Data'!I924&gt;0),'Control Sample Data'!I924,$B$1),"")</f>
        <v/>
      </c>
      <c r="V925" s="17" t="str">
        <f>IF(SUM('Control Sample Data'!J$3:J$98)&gt;10,IF(AND(ISNUMBER('Control Sample Data'!J924),'Control Sample Data'!J924&lt;$B$1,'Control Sample Data'!J924&gt;0),'Control Sample Data'!J924,$B$1),"")</f>
        <v/>
      </c>
      <c r="W925" s="17" t="str">
        <f>IF(SUM('Control Sample Data'!K$3:K$98)&gt;10,IF(AND(ISNUMBER('Control Sample Data'!K924),'Control Sample Data'!K924&lt;$B$1,'Control Sample Data'!K924&gt;0),'Control Sample Data'!K924,$B$1),"")</f>
        <v/>
      </c>
      <c r="X925" s="17" t="str">
        <f>IF(SUM('Control Sample Data'!L$3:L$98)&gt;10,IF(AND(ISNUMBER('Control Sample Data'!L924),'Control Sample Data'!L924&lt;$B$1,'Control Sample Data'!L924&gt;0),'Control Sample Data'!L924,$B$1),"")</f>
        <v/>
      </c>
      <c r="Y925" s="17" t="str">
        <f>IF(SUM('Control Sample Data'!M$3:M$98)&gt;10,IF(AND(ISNUMBER('Control Sample Data'!M924),'Control Sample Data'!M924&lt;$B$1,'Control Sample Data'!M924&gt;0),'Control Sample Data'!M924,$B$1),"")</f>
        <v/>
      </c>
      <c r="AT925" s="36" t="str">
        <f t="shared" si="622"/>
        <v/>
      </c>
      <c r="AU925" s="36" t="str">
        <f t="shared" si="623"/>
        <v/>
      </c>
      <c r="AV925" s="36" t="str">
        <f t="shared" si="624"/>
        <v/>
      </c>
      <c r="AW925" s="36" t="str">
        <f t="shared" si="625"/>
        <v/>
      </c>
      <c r="AX925" s="36" t="str">
        <f t="shared" si="626"/>
        <v/>
      </c>
      <c r="AY925" s="36" t="str">
        <f t="shared" si="627"/>
        <v/>
      </c>
      <c r="AZ925" s="36" t="str">
        <f t="shared" si="628"/>
        <v/>
      </c>
      <c r="BA925" s="36" t="str">
        <f t="shared" si="629"/>
        <v/>
      </c>
      <c r="BB925" s="36" t="str">
        <f t="shared" si="630"/>
        <v/>
      </c>
      <c r="BC925" s="36" t="str">
        <f t="shared" si="631"/>
        <v/>
      </c>
      <c r="BD925" s="36" t="str">
        <f t="shared" si="632"/>
        <v/>
      </c>
      <c r="BE925" s="36" t="str">
        <f t="shared" si="633"/>
        <v/>
      </c>
      <c r="BF925" s="36" t="str">
        <f t="shared" si="634"/>
        <v/>
      </c>
      <c r="BG925" s="36" t="str">
        <f t="shared" si="635"/>
        <v/>
      </c>
      <c r="BH925" s="36" t="str">
        <f t="shared" si="636"/>
        <v/>
      </c>
      <c r="BI925" s="36" t="str">
        <f t="shared" si="637"/>
        <v/>
      </c>
      <c r="BJ925" s="36" t="str">
        <f t="shared" si="638"/>
        <v/>
      </c>
      <c r="BK925" s="36" t="str">
        <f t="shared" si="639"/>
        <v/>
      </c>
      <c r="BL925" s="36" t="str">
        <f t="shared" si="640"/>
        <v/>
      </c>
      <c r="BM925" s="36" t="str">
        <f t="shared" si="641"/>
        <v/>
      </c>
      <c r="BN925" s="38" t="e">
        <f t="shared" si="600"/>
        <v>#DIV/0!</v>
      </c>
      <c r="BO925" s="38" t="e">
        <f t="shared" si="601"/>
        <v>#DIV/0!</v>
      </c>
      <c r="BP925" s="39" t="str">
        <f t="shared" si="602"/>
        <v/>
      </c>
      <c r="BQ925" s="39" t="str">
        <f t="shared" si="603"/>
        <v/>
      </c>
      <c r="BR925" s="39" t="str">
        <f t="shared" si="604"/>
        <v/>
      </c>
      <c r="BS925" s="39" t="str">
        <f t="shared" si="605"/>
        <v/>
      </c>
      <c r="BT925" s="39" t="str">
        <f t="shared" si="606"/>
        <v/>
      </c>
      <c r="BU925" s="39" t="str">
        <f t="shared" si="607"/>
        <v/>
      </c>
      <c r="BV925" s="39" t="str">
        <f t="shared" si="608"/>
        <v/>
      </c>
      <c r="BW925" s="39" t="str">
        <f t="shared" si="609"/>
        <v/>
      </c>
      <c r="BX925" s="39" t="str">
        <f t="shared" si="610"/>
        <v/>
      </c>
      <c r="BY925" s="39" t="str">
        <f t="shared" si="611"/>
        <v/>
      </c>
      <c r="BZ925" s="39" t="str">
        <f t="shared" si="612"/>
        <v/>
      </c>
      <c r="CA925" s="39" t="str">
        <f t="shared" si="613"/>
        <v/>
      </c>
      <c r="CB925" s="39" t="str">
        <f t="shared" si="614"/>
        <v/>
      </c>
      <c r="CC925" s="39" t="str">
        <f t="shared" si="615"/>
        <v/>
      </c>
      <c r="CD925" s="39" t="str">
        <f t="shared" si="616"/>
        <v/>
      </c>
      <c r="CE925" s="39" t="str">
        <f t="shared" si="617"/>
        <v/>
      </c>
      <c r="CF925" s="39" t="str">
        <f t="shared" si="618"/>
        <v/>
      </c>
      <c r="CG925" s="39" t="str">
        <f t="shared" si="619"/>
        <v/>
      </c>
      <c r="CH925" s="39" t="str">
        <f t="shared" si="620"/>
        <v/>
      </c>
      <c r="CI925" s="39" t="str">
        <f t="shared" si="621"/>
        <v/>
      </c>
    </row>
    <row r="926" spans="1:87">
      <c r="A926" s="18"/>
      <c r="B926" s="15" t="str">
        <f>'Gene Table'!E925</f>
        <v>hsa-miR-616-5p</v>
      </c>
      <c r="C926" s="15" t="str">
        <f>'Gene Table'!B925</f>
        <v>G11</v>
      </c>
      <c r="D926" s="16" t="str">
        <f>IF(SUM('Test Sample Data'!D$3:D$98)&gt;10,IF(AND(ISNUMBER('Test Sample Data'!D925),'Test Sample Data'!D925&lt;$B$1,'Test Sample Data'!D925&gt;0),'Test Sample Data'!D925,$B$1),"")</f>
        <v/>
      </c>
      <c r="E926" s="17" t="str">
        <f>IF(SUM('Test Sample Data'!E$3:E$98)&gt;10,IF(AND(ISNUMBER('Test Sample Data'!E925),'Test Sample Data'!E925&lt;$B$1,'Test Sample Data'!E925&gt;0),'Test Sample Data'!E925,$B$1),"")</f>
        <v/>
      </c>
      <c r="F926" s="17" t="str">
        <f>IF(SUM('Test Sample Data'!F$3:F$98)&gt;10,IF(AND(ISNUMBER('Test Sample Data'!F925),'Test Sample Data'!F925&lt;$B$1,'Test Sample Data'!F925&gt;0),'Test Sample Data'!F925,$B$1),"")</f>
        <v/>
      </c>
      <c r="G926" s="17" t="str">
        <f>IF(SUM('Test Sample Data'!G$3:G$98)&gt;10,IF(AND(ISNUMBER('Test Sample Data'!G925),'Test Sample Data'!G925&lt;$B$1,'Test Sample Data'!G925&gt;0),'Test Sample Data'!G925,$B$1),"")</f>
        <v/>
      </c>
      <c r="H926" s="17" t="str">
        <f>IF(SUM('Test Sample Data'!H$3:H$98)&gt;10,IF(AND(ISNUMBER('Test Sample Data'!H925),'Test Sample Data'!H925&lt;$B$1,'Test Sample Data'!H925&gt;0),'Test Sample Data'!H925,$B$1),"")</f>
        <v/>
      </c>
      <c r="I926" s="17" t="str">
        <f>IF(SUM('Test Sample Data'!I$3:I$98)&gt;10,IF(AND(ISNUMBER('Test Sample Data'!I925),'Test Sample Data'!I925&lt;$B$1,'Test Sample Data'!I925&gt;0),'Test Sample Data'!I925,$B$1),"")</f>
        <v/>
      </c>
      <c r="J926" s="17" t="str">
        <f>IF(SUM('Test Sample Data'!J$3:J$98)&gt;10,IF(AND(ISNUMBER('Test Sample Data'!J925),'Test Sample Data'!J925&lt;$B$1,'Test Sample Data'!J925&gt;0),'Test Sample Data'!J925,$B$1),"")</f>
        <v/>
      </c>
      <c r="K926" s="17" t="str">
        <f>IF(SUM('Test Sample Data'!K$3:K$98)&gt;10,IF(AND(ISNUMBER('Test Sample Data'!K925),'Test Sample Data'!K925&lt;$B$1,'Test Sample Data'!K925&gt;0),'Test Sample Data'!K925,$B$1),"")</f>
        <v/>
      </c>
      <c r="L926" s="17" t="str">
        <f>IF(SUM('Test Sample Data'!L$3:L$98)&gt;10,IF(AND(ISNUMBER('Test Sample Data'!L925),'Test Sample Data'!L925&lt;$B$1,'Test Sample Data'!L925&gt;0),'Test Sample Data'!L925,$B$1),"")</f>
        <v/>
      </c>
      <c r="M926" s="17" t="str">
        <f>IF(SUM('Test Sample Data'!M$3:M$98)&gt;10,IF(AND(ISNUMBER('Test Sample Data'!M925),'Test Sample Data'!M925&lt;$B$1,'Test Sample Data'!M925&gt;0),'Test Sample Data'!M925,$B$1),"")</f>
        <v/>
      </c>
      <c r="N926" s="17" t="str">
        <f>'Gene Table'!E925</f>
        <v>hsa-miR-616-5p</v>
      </c>
      <c r="O926" s="17" t="str">
        <f>'Gene Table'!B925</f>
        <v>G11</v>
      </c>
      <c r="P926" s="17" t="str">
        <f>IF(SUM('Control Sample Data'!D$3:D$98)&gt;10,IF(AND(ISNUMBER('Control Sample Data'!D925),'Control Sample Data'!D925&lt;$B$1,'Control Sample Data'!D925&gt;0),'Control Sample Data'!D925,$B$1),"")</f>
        <v/>
      </c>
      <c r="Q926" s="17" t="str">
        <f>IF(SUM('Control Sample Data'!E$3:E$98)&gt;10,IF(AND(ISNUMBER('Control Sample Data'!E925),'Control Sample Data'!E925&lt;$B$1,'Control Sample Data'!E925&gt;0),'Control Sample Data'!E925,$B$1),"")</f>
        <v/>
      </c>
      <c r="R926" s="17" t="str">
        <f>IF(SUM('Control Sample Data'!F$3:F$98)&gt;10,IF(AND(ISNUMBER('Control Sample Data'!F925),'Control Sample Data'!F925&lt;$B$1,'Control Sample Data'!F925&gt;0),'Control Sample Data'!F925,$B$1),"")</f>
        <v/>
      </c>
      <c r="S926" s="17" t="str">
        <f>IF(SUM('Control Sample Data'!G$3:G$98)&gt;10,IF(AND(ISNUMBER('Control Sample Data'!G925),'Control Sample Data'!G925&lt;$B$1,'Control Sample Data'!G925&gt;0),'Control Sample Data'!G925,$B$1),"")</f>
        <v/>
      </c>
      <c r="T926" s="17" t="str">
        <f>IF(SUM('Control Sample Data'!H$3:H$98)&gt;10,IF(AND(ISNUMBER('Control Sample Data'!H925),'Control Sample Data'!H925&lt;$B$1,'Control Sample Data'!H925&gt;0),'Control Sample Data'!H925,$B$1),"")</f>
        <v/>
      </c>
      <c r="U926" s="17" t="str">
        <f>IF(SUM('Control Sample Data'!I$3:I$98)&gt;10,IF(AND(ISNUMBER('Control Sample Data'!I925),'Control Sample Data'!I925&lt;$B$1,'Control Sample Data'!I925&gt;0),'Control Sample Data'!I925,$B$1),"")</f>
        <v/>
      </c>
      <c r="V926" s="17" t="str">
        <f>IF(SUM('Control Sample Data'!J$3:J$98)&gt;10,IF(AND(ISNUMBER('Control Sample Data'!J925),'Control Sample Data'!J925&lt;$B$1,'Control Sample Data'!J925&gt;0),'Control Sample Data'!J925,$B$1),"")</f>
        <v/>
      </c>
      <c r="W926" s="17" t="str">
        <f>IF(SUM('Control Sample Data'!K$3:K$98)&gt;10,IF(AND(ISNUMBER('Control Sample Data'!K925),'Control Sample Data'!K925&lt;$B$1,'Control Sample Data'!K925&gt;0),'Control Sample Data'!K925,$B$1),"")</f>
        <v/>
      </c>
      <c r="X926" s="17" t="str">
        <f>IF(SUM('Control Sample Data'!L$3:L$98)&gt;10,IF(AND(ISNUMBER('Control Sample Data'!L925),'Control Sample Data'!L925&lt;$B$1,'Control Sample Data'!L925&gt;0),'Control Sample Data'!L925,$B$1),"")</f>
        <v/>
      </c>
      <c r="Y926" s="17" t="str">
        <f>IF(SUM('Control Sample Data'!M$3:M$98)&gt;10,IF(AND(ISNUMBER('Control Sample Data'!M925),'Control Sample Data'!M925&lt;$B$1,'Control Sample Data'!M925&gt;0),'Control Sample Data'!M925,$B$1),"")</f>
        <v/>
      </c>
      <c r="AT926" s="36" t="str">
        <f t="shared" si="622"/>
        <v/>
      </c>
      <c r="AU926" s="36" t="str">
        <f t="shared" si="623"/>
        <v/>
      </c>
      <c r="AV926" s="36" t="str">
        <f t="shared" si="624"/>
        <v/>
      </c>
      <c r="AW926" s="36" t="str">
        <f t="shared" si="625"/>
        <v/>
      </c>
      <c r="AX926" s="36" t="str">
        <f t="shared" si="626"/>
        <v/>
      </c>
      <c r="AY926" s="36" t="str">
        <f t="shared" si="627"/>
        <v/>
      </c>
      <c r="AZ926" s="36" t="str">
        <f t="shared" si="628"/>
        <v/>
      </c>
      <c r="BA926" s="36" t="str">
        <f t="shared" si="629"/>
        <v/>
      </c>
      <c r="BB926" s="36" t="str">
        <f t="shared" si="630"/>
        <v/>
      </c>
      <c r="BC926" s="36" t="str">
        <f t="shared" si="631"/>
        <v/>
      </c>
      <c r="BD926" s="36" t="str">
        <f t="shared" si="632"/>
        <v/>
      </c>
      <c r="BE926" s="36" t="str">
        <f t="shared" si="633"/>
        <v/>
      </c>
      <c r="BF926" s="36" t="str">
        <f t="shared" si="634"/>
        <v/>
      </c>
      <c r="BG926" s="36" t="str">
        <f t="shared" si="635"/>
        <v/>
      </c>
      <c r="BH926" s="36" t="str">
        <f t="shared" si="636"/>
        <v/>
      </c>
      <c r="BI926" s="36" t="str">
        <f t="shared" si="637"/>
        <v/>
      </c>
      <c r="BJ926" s="36" t="str">
        <f t="shared" si="638"/>
        <v/>
      </c>
      <c r="BK926" s="36" t="str">
        <f t="shared" si="639"/>
        <v/>
      </c>
      <c r="BL926" s="36" t="str">
        <f t="shared" si="640"/>
        <v/>
      </c>
      <c r="BM926" s="36" t="str">
        <f t="shared" si="641"/>
        <v/>
      </c>
      <c r="BN926" s="38" t="e">
        <f t="shared" si="600"/>
        <v>#DIV/0!</v>
      </c>
      <c r="BO926" s="38" t="e">
        <f t="shared" si="601"/>
        <v>#DIV/0!</v>
      </c>
      <c r="BP926" s="39" t="str">
        <f t="shared" si="602"/>
        <v/>
      </c>
      <c r="BQ926" s="39" t="str">
        <f t="shared" si="603"/>
        <v/>
      </c>
      <c r="BR926" s="39" t="str">
        <f t="shared" si="604"/>
        <v/>
      </c>
      <c r="BS926" s="39" t="str">
        <f t="shared" si="605"/>
        <v/>
      </c>
      <c r="BT926" s="39" t="str">
        <f t="shared" si="606"/>
        <v/>
      </c>
      <c r="BU926" s="39" t="str">
        <f t="shared" si="607"/>
        <v/>
      </c>
      <c r="BV926" s="39" t="str">
        <f t="shared" si="608"/>
        <v/>
      </c>
      <c r="BW926" s="39" t="str">
        <f t="shared" si="609"/>
        <v/>
      </c>
      <c r="BX926" s="39" t="str">
        <f t="shared" si="610"/>
        <v/>
      </c>
      <c r="BY926" s="39" t="str">
        <f t="shared" si="611"/>
        <v/>
      </c>
      <c r="BZ926" s="39" t="str">
        <f t="shared" si="612"/>
        <v/>
      </c>
      <c r="CA926" s="39" t="str">
        <f t="shared" si="613"/>
        <v/>
      </c>
      <c r="CB926" s="39" t="str">
        <f t="shared" si="614"/>
        <v/>
      </c>
      <c r="CC926" s="39" t="str">
        <f t="shared" si="615"/>
        <v/>
      </c>
      <c r="CD926" s="39" t="str">
        <f t="shared" si="616"/>
        <v/>
      </c>
      <c r="CE926" s="39" t="str">
        <f t="shared" si="617"/>
        <v/>
      </c>
      <c r="CF926" s="39" t="str">
        <f t="shared" si="618"/>
        <v/>
      </c>
      <c r="CG926" s="39" t="str">
        <f t="shared" si="619"/>
        <v/>
      </c>
      <c r="CH926" s="39" t="str">
        <f t="shared" si="620"/>
        <v/>
      </c>
      <c r="CI926" s="39" t="str">
        <f t="shared" si="621"/>
        <v/>
      </c>
    </row>
    <row r="927" spans="1:87">
      <c r="A927" s="18"/>
      <c r="B927" s="15" t="str">
        <f>'Gene Table'!E926</f>
        <v>hsa-miR-4288</v>
      </c>
      <c r="C927" s="15" t="str">
        <f>'Gene Table'!B926</f>
        <v>G12</v>
      </c>
      <c r="D927" s="16" t="str">
        <f>IF(SUM('Test Sample Data'!D$3:D$98)&gt;10,IF(AND(ISNUMBER('Test Sample Data'!D926),'Test Sample Data'!D926&lt;$B$1,'Test Sample Data'!D926&gt;0),'Test Sample Data'!D926,$B$1),"")</f>
        <v/>
      </c>
      <c r="E927" s="17" t="str">
        <f>IF(SUM('Test Sample Data'!E$3:E$98)&gt;10,IF(AND(ISNUMBER('Test Sample Data'!E926),'Test Sample Data'!E926&lt;$B$1,'Test Sample Data'!E926&gt;0),'Test Sample Data'!E926,$B$1),"")</f>
        <v/>
      </c>
      <c r="F927" s="17" t="str">
        <f>IF(SUM('Test Sample Data'!F$3:F$98)&gt;10,IF(AND(ISNUMBER('Test Sample Data'!F926),'Test Sample Data'!F926&lt;$B$1,'Test Sample Data'!F926&gt;0),'Test Sample Data'!F926,$B$1),"")</f>
        <v/>
      </c>
      <c r="G927" s="17" t="str">
        <f>IF(SUM('Test Sample Data'!G$3:G$98)&gt;10,IF(AND(ISNUMBER('Test Sample Data'!G926),'Test Sample Data'!G926&lt;$B$1,'Test Sample Data'!G926&gt;0),'Test Sample Data'!G926,$B$1),"")</f>
        <v/>
      </c>
      <c r="H927" s="17" t="str">
        <f>IF(SUM('Test Sample Data'!H$3:H$98)&gt;10,IF(AND(ISNUMBER('Test Sample Data'!H926),'Test Sample Data'!H926&lt;$B$1,'Test Sample Data'!H926&gt;0),'Test Sample Data'!H926,$B$1),"")</f>
        <v/>
      </c>
      <c r="I927" s="17" t="str">
        <f>IF(SUM('Test Sample Data'!I$3:I$98)&gt;10,IF(AND(ISNUMBER('Test Sample Data'!I926),'Test Sample Data'!I926&lt;$B$1,'Test Sample Data'!I926&gt;0),'Test Sample Data'!I926,$B$1),"")</f>
        <v/>
      </c>
      <c r="J927" s="17" t="str">
        <f>IF(SUM('Test Sample Data'!J$3:J$98)&gt;10,IF(AND(ISNUMBER('Test Sample Data'!J926),'Test Sample Data'!J926&lt;$B$1,'Test Sample Data'!J926&gt;0),'Test Sample Data'!J926,$B$1),"")</f>
        <v/>
      </c>
      <c r="K927" s="17" t="str">
        <f>IF(SUM('Test Sample Data'!K$3:K$98)&gt;10,IF(AND(ISNUMBER('Test Sample Data'!K926),'Test Sample Data'!K926&lt;$B$1,'Test Sample Data'!K926&gt;0),'Test Sample Data'!K926,$B$1),"")</f>
        <v/>
      </c>
      <c r="L927" s="17" t="str">
        <f>IF(SUM('Test Sample Data'!L$3:L$98)&gt;10,IF(AND(ISNUMBER('Test Sample Data'!L926),'Test Sample Data'!L926&lt;$B$1,'Test Sample Data'!L926&gt;0),'Test Sample Data'!L926,$B$1),"")</f>
        <v/>
      </c>
      <c r="M927" s="17" t="str">
        <f>IF(SUM('Test Sample Data'!M$3:M$98)&gt;10,IF(AND(ISNUMBER('Test Sample Data'!M926),'Test Sample Data'!M926&lt;$B$1,'Test Sample Data'!M926&gt;0),'Test Sample Data'!M926,$B$1),"")</f>
        <v/>
      </c>
      <c r="N927" s="17" t="str">
        <f>'Gene Table'!E926</f>
        <v>hsa-miR-4288</v>
      </c>
      <c r="O927" s="17" t="str">
        <f>'Gene Table'!B926</f>
        <v>G12</v>
      </c>
      <c r="P927" s="17" t="str">
        <f>IF(SUM('Control Sample Data'!D$3:D$98)&gt;10,IF(AND(ISNUMBER('Control Sample Data'!D926),'Control Sample Data'!D926&lt;$B$1,'Control Sample Data'!D926&gt;0),'Control Sample Data'!D926,$B$1),"")</f>
        <v/>
      </c>
      <c r="Q927" s="17" t="str">
        <f>IF(SUM('Control Sample Data'!E$3:E$98)&gt;10,IF(AND(ISNUMBER('Control Sample Data'!E926),'Control Sample Data'!E926&lt;$B$1,'Control Sample Data'!E926&gt;0),'Control Sample Data'!E926,$B$1),"")</f>
        <v/>
      </c>
      <c r="R927" s="17" t="str">
        <f>IF(SUM('Control Sample Data'!F$3:F$98)&gt;10,IF(AND(ISNUMBER('Control Sample Data'!F926),'Control Sample Data'!F926&lt;$B$1,'Control Sample Data'!F926&gt;0),'Control Sample Data'!F926,$B$1),"")</f>
        <v/>
      </c>
      <c r="S927" s="17" t="str">
        <f>IF(SUM('Control Sample Data'!G$3:G$98)&gt;10,IF(AND(ISNUMBER('Control Sample Data'!G926),'Control Sample Data'!G926&lt;$B$1,'Control Sample Data'!G926&gt;0),'Control Sample Data'!G926,$B$1),"")</f>
        <v/>
      </c>
      <c r="T927" s="17" t="str">
        <f>IF(SUM('Control Sample Data'!H$3:H$98)&gt;10,IF(AND(ISNUMBER('Control Sample Data'!H926),'Control Sample Data'!H926&lt;$B$1,'Control Sample Data'!H926&gt;0),'Control Sample Data'!H926,$B$1),"")</f>
        <v/>
      </c>
      <c r="U927" s="17" t="str">
        <f>IF(SUM('Control Sample Data'!I$3:I$98)&gt;10,IF(AND(ISNUMBER('Control Sample Data'!I926),'Control Sample Data'!I926&lt;$B$1,'Control Sample Data'!I926&gt;0),'Control Sample Data'!I926,$B$1),"")</f>
        <v/>
      </c>
      <c r="V927" s="17" t="str">
        <f>IF(SUM('Control Sample Data'!J$3:J$98)&gt;10,IF(AND(ISNUMBER('Control Sample Data'!J926),'Control Sample Data'!J926&lt;$B$1,'Control Sample Data'!J926&gt;0),'Control Sample Data'!J926,$B$1),"")</f>
        <v/>
      </c>
      <c r="W927" s="17" t="str">
        <f>IF(SUM('Control Sample Data'!K$3:K$98)&gt;10,IF(AND(ISNUMBER('Control Sample Data'!K926),'Control Sample Data'!K926&lt;$B$1,'Control Sample Data'!K926&gt;0),'Control Sample Data'!K926,$B$1),"")</f>
        <v/>
      </c>
      <c r="X927" s="17" t="str">
        <f>IF(SUM('Control Sample Data'!L$3:L$98)&gt;10,IF(AND(ISNUMBER('Control Sample Data'!L926),'Control Sample Data'!L926&lt;$B$1,'Control Sample Data'!L926&gt;0),'Control Sample Data'!L926,$B$1),"")</f>
        <v/>
      </c>
      <c r="Y927" s="17" t="str">
        <f>IF(SUM('Control Sample Data'!M$3:M$98)&gt;10,IF(AND(ISNUMBER('Control Sample Data'!M926),'Control Sample Data'!M926&lt;$B$1,'Control Sample Data'!M926&gt;0),'Control Sample Data'!M926,$B$1),"")</f>
        <v/>
      </c>
      <c r="AT927" s="36" t="str">
        <f t="shared" si="622"/>
        <v/>
      </c>
      <c r="AU927" s="36" t="str">
        <f t="shared" si="623"/>
        <v/>
      </c>
      <c r="AV927" s="36" t="str">
        <f t="shared" si="624"/>
        <v/>
      </c>
      <c r="AW927" s="36" t="str">
        <f t="shared" si="625"/>
        <v/>
      </c>
      <c r="AX927" s="36" t="str">
        <f t="shared" si="626"/>
        <v/>
      </c>
      <c r="AY927" s="36" t="str">
        <f t="shared" si="627"/>
        <v/>
      </c>
      <c r="AZ927" s="36" t="str">
        <f t="shared" si="628"/>
        <v/>
      </c>
      <c r="BA927" s="36" t="str">
        <f t="shared" si="629"/>
        <v/>
      </c>
      <c r="BB927" s="36" t="str">
        <f t="shared" si="630"/>
        <v/>
      </c>
      <c r="BC927" s="36" t="str">
        <f t="shared" si="631"/>
        <v/>
      </c>
      <c r="BD927" s="36" t="str">
        <f t="shared" si="632"/>
        <v/>
      </c>
      <c r="BE927" s="36" t="str">
        <f t="shared" si="633"/>
        <v/>
      </c>
      <c r="BF927" s="36" t="str">
        <f t="shared" si="634"/>
        <v/>
      </c>
      <c r="BG927" s="36" t="str">
        <f t="shared" si="635"/>
        <v/>
      </c>
      <c r="BH927" s="36" t="str">
        <f t="shared" si="636"/>
        <v/>
      </c>
      <c r="BI927" s="36" t="str">
        <f t="shared" si="637"/>
        <v/>
      </c>
      <c r="BJ927" s="36" t="str">
        <f t="shared" si="638"/>
        <v/>
      </c>
      <c r="BK927" s="36" t="str">
        <f t="shared" si="639"/>
        <v/>
      </c>
      <c r="BL927" s="36" t="str">
        <f t="shared" si="640"/>
        <v/>
      </c>
      <c r="BM927" s="36" t="str">
        <f t="shared" si="641"/>
        <v/>
      </c>
      <c r="BN927" s="38" t="e">
        <f t="shared" si="600"/>
        <v>#DIV/0!</v>
      </c>
      <c r="BO927" s="38" t="e">
        <f t="shared" si="601"/>
        <v>#DIV/0!</v>
      </c>
      <c r="BP927" s="39" t="str">
        <f t="shared" si="602"/>
        <v/>
      </c>
      <c r="BQ927" s="39" t="str">
        <f t="shared" si="603"/>
        <v/>
      </c>
      <c r="BR927" s="39" t="str">
        <f t="shared" si="604"/>
        <v/>
      </c>
      <c r="BS927" s="39" t="str">
        <f t="shared" si="605"/>
        <v/>
      </c>
      <c r="BT927" s="39" t="str">
        <f t="shared" si="606"/>
        <v/>
      </c>
      <c r="BU927" s="39" t="str">
        <f t="shared" si="607"/>
        <v/>
      </c>
      <c r="BV927" s="39" t="str">
        <f t="shared" si="608"/>
        <v/>
      </c>
      <c r="BW927" s="39" t="str">
        <f t="shared" si="609"/>
        <v/>
      </c>
      <c r="BX927" s="39" t="str">
        <f t="shared" si="610"/>
        <v/>
      </c>
      <c r="BY927" s="39" t="str">
        <f t="shared" si="611"/>
        <v/>
      </c>
      <c r="BZ927" s="39" t="str">
        <f t="shared" si="612"/>
        <v/>
      </c>
      <c r="CA927" s="39" t="str">
        <f t="shared" si="613"/>
        <v/>
      </c>
      <c r="CB927" s="39" t="str">
        <f t="shared" si="614"/>
        <v/>
      </c>
      <c r="CC927" s="39" t="str">
        <f t="shared" si="615"/>
        <v/>
      </c>
      <c r="CD927" s="39" t="str">
        <f t="shared" si="616"/>
        <v/>
      </c>
      <c r="CE927" s="39" t="str">
        <f t="shared" si="617"/>
        <v/>
      </c>
      <c r="CF927" s="39" t="str">
        <f t="shared" si="618"/>
        <v/>
      </c>
      <c r="CG927" s="39" t="str">
        <f t="shared" si="619"/>
        <v/>
      </c>
      <c r="CH927" s="39" t="str">
        <f t="shared" si="620"/>
        <v/>
      </c>
      <c r="CI927" s="39" t="str">
        <f t="shared" si="621"/>
        <v/>
      </c>
    </row>
    <row r="928" spans="1:87">
      <c r="A928" s="18"/>
      <c r="B928" s="15" t="str">
        <f>'Gene Table'!E927</f>
        <v>hsa-miR-624-5p</v>
      </c>
      <c r="C928" s="15" t="str">
        <f>'Gene Table'!B927</f>
        <v>G13</v>
      </c>
      <c r="D928" s="16" t="str">
        <f>IF(SUM('Test Sample Data'!D$3:D$98)&gt;10,IF(AND(ISNUMBER('Test Sample Data'!D927),'Test Sample Data'!D927&lt;$B$1,'Test Sample Data'!D927&gt;0),'Test Sample Data'!D927,$B$1),"")</f>
        <v/>
      </c>
      <c r="E928" s="17" t="str">
        <f>IF(SUM('Test Sample Data'!E$3:E$98)&gt;10,IF(AND(ISNUMBER('Test Sample Data'!E927),'Test Sample Data'!E927&lt;$B$1,'Test Sample Data'!E927&gt;0),'Test Sample Data'!E927,$B$1),"")</f>
        <v/>
      </c>
      <c r="F928" s="17" t="str">
        <f>IF(SUM('Test Sample Data'!F$3:F$98)&gt;10,IF(AND(ISNUMBER('Test Sample Data'!F927),'Test Sample Data'!F927&lt;$B$1,'Test Sample Data'!F927&gt;0),'Test Sample Data'!F927,$B$1),"")</f>
        <v/>
      </c>
      <c r="G928" s="17" t="str">
        <f>IF(SUM('Test Sample Data'!G$3:G$98)&gt;10,IF(AND(ISNUMBER('Test Sample Data'!G927),'Test Sample Data'!G927&lt;$B$1,'Test Sample Data'!G927&gt;0),'Test Sample Data'!G927,$B$1),"")</f>
        <v/>
      </c>
      <c r="H928" s="17" t="str">
        <f>IF(SUM('Test Sample Data'!H$3:H$98)&gt;10,IF(AND(ISNUMBER('Test Sample Data'!H927),'Test Sample Data'!H927&lt;$B$1,'Test Sample Data'!H927&gt;0),'Test Sample Data'!H927,$B$1),"")</f>
        <v/>
      </c>
      <c r="I928" s="17" t="str">
        <f>IF(SUM('Test Sample Data'!I$3:I$98)&gt;10,IF(AND(ISNUMBER('Test Sample Data'!I927),'Test Sample Data'!I927&lt;$B$1,'Test Sample Data'!I927&gt;0),'Test Sample Data'!I927,$B$1),"")</f>
        <v/>
      </c>
      <c r="J928" s="17" t="str">
        <f>IF(SUM('Test Sample Data'!J$3:J$98)&gt;10,IF(AND(ISNUMBER('Test Sample Data'!J927),'Test Sample Data'!J927&lt;$B$1,'Test Sample Data'!J927&gt;0),'Test Sample Data'!J927,$B$1),"")</f>
        <v/>
      </c>
      <c r="K928" s="17" t="str">
        <f>IF(SUM('Test Sample Data'!K$3:K$98)&gt;10,IF(AND(ISNUMBER('Test Sample Data'!K927),'Test Sample Data'!K927&lt;$B$1,'Test Sample Data'!K927&gt;0),'Test Sample Data'!K927,$B$1),"")</f>
        <v/>
      </c>
      <c r="L928" s="17" t="str">
        <f>IF(SUM('Test Sample Data'!L$3:L$98)&gt;10,IF(AND(ISNUMBER('Test Sample Data'!L927),'Test Sample Data'!L927&lt;$B$1,'Test Sample Data'!L927&gt;0),'Test Sample Data'!L927,$B$1),"")</f>
        <v/>
      </c>
      <c r="M928" s="17" t="str">
        <f>IF(SUM('Test Sample Data'!M$3:M$98)&gt;10,IF(AND(ISNUMBER('Test Sample Data'!M927),'Test Sample Data'!M927&lt;$B$1,'Test Sample Data'!M927&gt;0),'Test Sample Data'!M927,$B$1),"")</f>
        <v/>
      </c>
      <c r="N928" s="17" t="str">
        <f>'Gene Table'!E927</f>
        <v>hsa-miR-624-5p</v>
      </c>
      <c r="O928" s="17" t="str">
        <f>'Gene Table'!B927</f>
        <v>G13</v>
      </c>
      <c r="P928" s="17" t="str">
        <f>IF(SUM('Control Sample Data'!D$3:D$98)&gt;10,IF(AND(ISNUMBER('Control Sample Data'!D927),'Control Sample Data'!D927&lt;$B$1,'Control Sample Data'!D927&gt;0),'Control Sample Data'!D927,$B$1),"")</f>
        <v/>
      </c>
      <c r="Q928" s="17" t="str">
        <f>IF(SUM('Control Sample Data'!E$3:E$98)&gt;10,IF(AND(ISNUMBER('Control Sample Data'!E927),'Control Sample Data'!E927&lt;$B$1,'Control Sample Data'!E927&gt;0),'Control Sample Data'!E927,$B$1),"")</f>
        <v/>
      </c>
      <c r="R928" s="17" t="str">
        <f>IF(SUM('Control Sample Data'!F$3:F$98)&gt;10,IF(AND(ISNUMBER('Control Sample Data'!F927),'Control Sample Data'!F927&lt;$B$1,'Control Sample Data'!F927&gt;0),'Control Sample Data'!F927,$B$1),"")</f>
        <v/>
      </c>
      <c r="S928" s="17" t="str">
        <f>IF(SUM('Control Sample Data'!G$3:G$98)&gt;10,IF(AND(ISNUMBER('Control Sample Data'!G927),'Control Sample Data'!G927&lt;$B$1,'Control Sample Data'!G927&gt;0),'Control Sample Data'!G927,$B$1),"")</f>
        <v/>
      </c>
      <c r="T928" s="17" t="str">
        <f>IF(SUM('Control Sample Data'!H$3:H$98)&gt;10,IF(AND(ISNUMBER('Control Sample Data'!H927),'Control Sample Data'!H927&lt;$B$1,'Control Sample Data'!H927&gt;0),'Control Sample Data'!H927,$B$1),"")</f>
        <v/>
      </c>
      <c r="U928" s="17" t="str">
        <f>IF(SUM('Control Sample Data'!I$3:I$98)&gt;10,IF(AND(ISNUMBER('Control Sample Data'!I927),'Control Sample Data'!I927&lt;$B$1,'Control Sample Data'!I927&gt;0),'Control Sample Data'!I927,$B$1),"")</f>
        <v/>
      </c>
      <c r="V928" s="17" t="str">
        <f>IF(SUM('Control Sample Data'!J$3:J$98)&gt;10,IF(AND(ISNUMBER('Control Sample Data'!J927),'Control Sample Data'!J927&lt;$B$1,'Control Sample Data'!J927&gt;0),'Control Sample Data'!J927,$B$1),"")</f>
        <v/>
      </c>
      <c r="W928" s="17" t="str">
        <f>IF(SUM('Control Sample Data'!K$3:K$98)&gt;10,IF(AND(ISNUMBER('Control Sample Data'!K927),'Control Sample Data'!K927&lt;$B$1,'Control Sample Data'!K927&gt;0),'Control Sample Data'!K927,$B$1),"")</f>
        <v/>
      </c>
      <c r="X928" s="17" t="str">
        <f>IF(SUM('Control Sample Data'!L$3:L$98)&gt;10,IF(AND(ISNUMBER('Control Sample Data'!L927),'Control Sample Data'!L927&lt;$B$1,'Control Sample Data'!L927&gt;0),'Control Sample Data'!L927,$B$1),"")</f>
        <v/>
      </c>
      <c r="Y928" s="17" t="str">
        <f>IF(SUM('Control Sample Data'!M$3:M$98)&gt;10,IF(AND(ISNUMBER('Control Sample Data'!M927),'Control Sample Data'!M927&lt;$B$1,'Control Sample Data'!M927&gt;0),'Control Sample Data'!M927,$B$1),"")</f>
        <v/>
      </c>
      <c r="AT928" s="36" t="str">
        <f t="shared" si="622"/>
        <v/>
      </c>
      <c r="AU928" s="36" t="str">
        <f t="shared" si="623"/>
        <v/>
      </c>
      <c r="AV928" s="36" t="str">
        <f t="shared" si="624"/>
        <v/>
      </c>
      <c r="AW928" s="36" t="str">
        <f t="shared" si="625"/>
        <v/>
      </c>
      <c r="AX928" s="36" t="str">
        <f t="shared" si="626"/>
        <v/>
      </c>
      <c r="AY928" s="36" t="str">
        <f t="shared" si="627"/>
        <v/>
      </c>
      <c r="AZ928" s="36" t="str">
        <f t="shared" si="628"/>
        <v/>
      </c>
      <c r="BA928" s="36" t="str">
        <f t="shared" si="629"/>
        <v/>
      </c>
      <c r="BB928" s="36" t="str">
        <f t="shared" si="630"/>
        <v/>
      </c>
      <c r="BC928" s="36" t="str">
        <f t="shared" si="631"/>
        <v/>
      </c>
      <c r="BD928" s="36" t="str">
        <f t="shared" si="632"/>
        <v/>
      </c>
      <c r="BE928" s="36" t="str">
        <f t="shared" si="633"/>
        <v/>
      </c>
      <c r="BF928" s="36" t="str">
        <f t="shared" si="634"/>
        <v/>
      </c>
      <c r="BG928" s="36" t="str">
        <f t="shared" si="635"/>
        <v/>
      </c>
      <c r="BH928" s="36" t="str">
        <f t="shared" si="636"/>
        <v/>
      </c>
      <c r="BI928" s="36" t="str">
        <f t="shared" si="637"/>
        <v/>
      </c>
      <c r="BJ928" s="36" t="str">
        <f t="shared" si="638"/>
        <v/>
      </c>
      <c r="BK928" s="36" t="str">
        <f t="shared" si="639"/>
        <v/>
      </c>
      <c r="BL928" s="36" t="str">
        <f t="shared" si="640"/>
        <v/>
      </c>
      <c r="BM928" s="36" t="str">
        <f t="shared" si="641"/>
        <v/>
      </c>
      <c r="BN928" s="38" t="e">
        <f t="shared" si="600"/>
        <v>#DIV/0!</v>
      </c>
      <c r="BO928" s="38" t="e">
        <f t="shared" si="601"/>
        <v>#DIV/0!</v>
      </c>
      <c r="BP928" s="39" t="str">
        <f t="shared" si="602"/>
        <v/>
      </c>
      <c r="BQ928" s="39" t="str">
        <f t="shared" si="603"/>
        <v/>
      </c>
      <c r="BR928" s="39" t="str">
        <f t="shared" si="604"/>
        <v/>
      </c>
      <c r="BS928" s="39" t="str">
        <f t="shared" si="605"/>
        <v/>
      </c>
      <c r="BT928" s="39" t="str">
        <f t="shared" si="606"/>
        <v/>
      </c>
      <c r="BU928" s="39" t="str">
        <f t="shared" si="607"/>
        <v/>
      </c>
      <c r="BV928" s="39" t="str">
        <f t="shared" si="608"/>
        <v/>
      </c>
      <c r="BW928" s="39" t="str">
        <f t="shared" si="609"/>
        <v/>
      </c>
      <c r="BX928" s="39" t="str">
        <f t="shared" si="610"/>
        <v/>
      </c>
      <c r="BY928" s="39" t="str">
        <f t="shared" si="611"/>
        <v/>
      </c>
      <c r="BZ928" s="39" t="str">
        <f t="shared" si="612"/>
        <v/>
      </c>
      <c r="CA928" s="39" t="str">
        <f t="shared" si="613"/>
        <v/>
      </c>
      <c r="CB928" s="39" t="str">
        <f t="shared" si="614"/>
        <v/>
      </c>
      <c r="CC928" s="39" t="str">
        <f t="shared" si="615"/>
        <v/>
      </c>
      <c r="CD928" s="39" t="str">
        <f t="shared" si="616"/>
        <v/>
      </c>
      <c r="CE928" s="39" t="str">
        <f t="shared" si="617"/>
        <v/>
      </c>
      <c r="CF928" s="39" t="str">
        <f t="shared" si="618"/>
        <v/>
      </c>
      <c r="CG928" s="39" t="str">
        <f t="shared" si="619"/>
        <v/>
      </c>
      <c r="CH928" s="39" t="str">
        <f t="shared" si="620"/>
        <v/>
      </c>
      <c r="CI928" s="39" t="str">
        <f t="shared" si="621"/>
        <v/>
      </c>
    </row>
    <row r="929" spans="1:87">
      <c r="A929" s="18"/>
      <c r="B929" s="15" t="str">
        <f>'Gene Table'!E928</f>
        <v>hsa-miR-4289</v>
      </c>
      <c r="C929" s="15" t="str">
        <f>'Gene Table'!B928</f>
        <v>G14</v>
      </c>
      <c r="D929" s="16" t="str">
        <f>IF(SUM('Test Sample Data'!D$3:D$98)&gt;10,IF(AND(ISNUMBER('Test Sample Data'!D928),'Test Sample Data'!D928&lt;$B$1,'Test Sample Data'!D928&gt;0),'Test Sample Data'!D928,$B$1),"")</f>
        <v/>
      </c>
      <c r="E929" s="17" t="str">
        <f>IF(SUM('Test Sample Data'!E$3:E$98)&gt;10,IF(AND(ISNUMBER('Test Sample Data'!E928),'Test Sample Data'!E928&lt;$B$1,'Test Sample Data'!E928&gt;0),'Test Sample Data'!E928,$B$1),"")</f>
        <v/>
      </c>
      <c r="F929" s="17" t="str">
        <f>IF(SUM('Test Sample Data'!F$3:F$98)&gt;10,IF(AND(ISNUMBER('Test Sample Data'!F928),'Test Sample Data'!F928&lt;$B$1,'Test Sample Data'!F928&gt;0),'Test Sample Data'!F928,$B$1),"")</f>
        <v/>
      </c>
      <c r="G929" s="17" t="str">
        <f>IF(SUM('Test Sample Data'!G$3:G$98)&gt;10,IF(AND(ISNUMBER('Test Sample Data'!G928),'Test Sample Data'!G928&lt;$B$1,'Test Sample Data'!G928&gt;0),'Test Sample Data'!G928,$B$1),"")</f>
        <v/>
      </c>
      <c r="H929" s="17" t="str">
        <f>IF(SUM('Test Sample Data'!H$3:H$98)&gt;10,IF(AND(ISNUMBER('Test Sample Data'!H928),'Test Sample Data'!H928&lt;$B$1,'Test Sample Data'!H928&gt;0),'Test Sample Data'!H928,$B$1),"")</f>
        <v/>
      </c>
      <c r="I929" s="17" t="str">
        <f>IF(SUM('Test Sample Data'!I$3:I$98)&gt;10,IF(AND(ISNUMBER('Test Sample Data'!I928),'Test Sample Data'!I928&lt;$B$1,'Test Sample Data'!I928&gt;0),'Test Sample Data'!I928,$B$1),"")</f>
        <v/>
      </c>
      <c r="J929" s="17" t="str">
        <f>IF(SUM('Test Sample Data'!J$3:J$98)&gt;10,IF(AND(ISNUMBER('Test Sample Data'!J928),'Test Sample Data'!J928&lt;$B$1,'Test Sample Data'!J928&gt;0),'Test Sample Data'!J928,$B$1),"")</f>
        <v/>
      </c>
      <c r="K929" s="17" t="str">
        <f>IF(SUM('Test Sample Data'!K$3:K$98)&gt;10,IF(AND(ISNUMBER('Test Sample Data'!K928),'Test Sample Data'!K928&lt;$B$1,'Test Sample Data'!K928&gt;0),'Test Sample Data'!K928,$B$1),"")</f>
        <v/>
      </c>
      <c r="L929" s="17" t="str">
        <f>IF(SUM('Test Sample Data'!L$3:L$98)&gt;10,IF(AND(ISNUMBER('Test Sample Data'!L928),'Test Sample Data'!L928&lt;$B$1,'Test Sample Data'!L928&gt;0),'Test Sample Data'!L928,$B$1),"")</f>
        <v/>
      </c>
      <c r="M929" s="17" t="str">
        <f>IF(SUM('Test Sample Data'!M$3:M$98)&gt;10,IF(AND(ISNUMBER('Test Sample Data'!M928),'Test Sample Data'!M928&lt;$B$1,'Test Sample Data'!M928&gt;0),'Test Sample Data'!M928,$B$1),"")</f>
        <v/>
      </c>
      <c r="N929" s="17" t="str">
        <f>'Gene Table'!E928</f>
        <v>hsa-miR-4289</v>
      </c>
      <c r="O929" s="17" t="str">
        <f>'Gene Table'!B928</f>
        <v>G14</v>
      </c>
      <c r="P929" s="17" t="str">
        <f>IF(SUM('Control Sample Data'!D$3:D$98)&gt;10,IF(AND(ISNUMBER('Control Sample Data'!D928),'Control Sample Data'!D928&lt;$B$1,'Control Sample Data'!D928&gt;0),'Control Sample Data'!D928,$B$1),"")</f>
        <v/>
      </c>
      <c r="Q929" s="17" t="str">
        <f>IF(SUM('Control Sample Data'!E$3:E$98)&gt;10,IF(AND(ISNUMBER('Control Sample Data'!E928),'Control Sample Data'!E928&lt;$B$1,'Control Sample Data'!E928&gt;0),'Control Sample Data'!E928,$B$1),"")</f>
        <v/>
      </c>
      <c r="R929" s="17" t="str">
        <f>IF(SUM('Control Sample Data'!F$3:F$98)&gt;10,IF(AND(ISNUMBER('Control Sample Data'!F928),'Control Sample Data'!F928&lt;$B$1,'Control Sample Data'!F928&gt;0),'Control Sample Data'!F928,$B$1),"")</f>
        <v/>
      </c>
      <c r="S929" s="17" t="str">
        <f>IF(SUM('Control Sample Data'!G$3:G$98)&gt;10,IF(AND(ISNUMBER('Control Sample Data'!G928),'Control Sample Data'!G928&lt;$B$1,'Control Sample Data'!G928&gt;0),'Control Sample Data'!G928,$B$1),"")</f>
        <v/>
      </c>
      <c r="T929" s="17" t="str">
        <f>IF(SUM('Control Sample Data'!H$3:H$98)&gt;10,IF(AND(ISNUMBER('Control Sample Data'!H928),'Control Sample Data'!H928&lt;$B$1,'Control Sample Data'!H928&gt;0),'Control Sample Data'!H928,$B$1),"")</f>
        <v/>
      </c>
      <c r="U929" s="17" t="str">
        <f>IF(SUM('Control Sample Data'!I$3:I$98)&gt;10,IF(AND(ISNUMBER('Control Sample Data'!I928),'Control Sample Data'!I928&lt;$B$1,'Control Sample Data'!I928&gt;0),'Control Sample Data'!I928,$B$1),"")</f>
        <v/>
      </c>
      <c r="V929" s="17" t="str">
        <f>IF(SUM('Control Sample Data'!J$3:J$98)&gt;10,IF(AND(ISNUMBER('Control Sample Data'!J928),'Control Sample Data'!J928&lt;$B$1,'Control Sample Data'!J928&gt;0),'Control Sample Data'!J928,$B$1),"")</f>
        <v/>
      </c>
      <c r="W929" s="17" t="str">
        <f>IF(SUM('Control Sample Data'!K$3:K$98)&gt;10,IF(AND(ISNUMBER('Control Sample Data'!K928),'Control Sample Data'!K928&lt;$B$1,'Control Sample Data'!K928&gt;0),'Control Sample Data'!K928,$B$1),"")</f>
        <v/>
      </c>
      <c r="X929" s="17" t="str">
        <f>IF(SUM('Control Sample Data'!L$3:L$98)&gt;10,IF(AND(ISNUMBER('Control Sample Data'!L928),'Control Sample Data'!L928&lt;$B$1,'Control Sample Data'!L928&gt;0),'Control Sample Data'!L928,$B$1),"")</f>
        <v/>
      </c>
      <c r="Y929" s="17" t="str">
        <f>IF(SUM('Control Sample Data'!M$3:M$98)&gt;10,IF(AND(ISNUMBER('Control Sample Data'!M928),'Control Sample Data'!M928&lt;$B$1,'Control Sample Data'!M928&gt;0),'Control Sample Data'!M928,$B$1),"")</f>
        <v/>
      </c>
      <c r="AT929" s="36" t="str">
        <f t="shared" si="622"/>
        <v/>
      </c>
      <c r="AU929" s="36" t="str">
        <f t="shared" si="623"/>
        <v/>
      </c>
      <c r="AV929" s="36" t="str">
        <f t="shared" si="624"/>
        <v/>
      </c>
      <c r="AW929" s="36" t="str">
        <f t="shared" si="625"/>
        <v/>
      </c>
      <c r="AX929" s="36" t="str">
        <f t="shared" si="626"/>
        <v/>
      </c>
      <c r="AY929" s="36" t="str">
        <f t="shared" si="627"/>
        <v/>
      </c>
      <c r="AZ929" s="36" t="str">
        <f t="shared" si="628"/>
        <v/>
      </c>
      <c r="BA929" s="36" t="str">
        <f t="shared" si="629"/>
        <v/>
      </c>
      <c r="BB929" s="36" t="str">
        <f t="shared" si="630"/>
        <v/>
      </c>
      <c r="BC929" s="36" t="str">
        <f t="shared" si="631"/>
        <v/>
      </c>
      <c r="BD929" s="36" t="str">
        <f t="shared" si="632"/>
        <v/>
      </c>
      <c r="BE929" s="36" t="str">
        <f t="shared" si="633"/>
        <v/>
      </c>
      <c r="BF929" s="36" t="str">
        <f t="shared" si="634"/>
        <v/>
      </c>
      <c r="BG929" s="36" t="str">
        <f t="shared" si="635"/>
        <v/>
      </c>
      <c r="BH929" s="36" t="str">
        <f t="shared" si="636"/>
        <v/>
      </c>
      <c r="BI929" s="36" t="str">
        <f t="shared" si="637"/>
        <v/>
      </c>
      <c r="BJ929" s="36" t="str">
        <f t="shared" si="638"/>
        <v/>
      </c>
      <c r="BK929" s="36" t="str">
        <f t="shared" si="639"/>
        <v/>
      </c>
      <c r="BL929" s="36" t="str">
        <f t="shared" si="640"/>
        <v/>
      </c>
      <c r="BM929" s="36" t="str">
        <f t="shared" si="641"/>
        <v/>
      </c>
      <c r="BN929" s="38" t="e">
        <f t="shared" si="600"/>
        <v>#DIV/0!</v>
      </c>
      <c r="BO929" s="38" t="e">
        <f t="shared" si="601"/>
        <v>#DIV/0!</v>
      </c>
      <c r="BP929" s="39" t="str">
        <f t="shared" si="602"/>
        <v/>
      </c>
      <c r="BQ929" s="39" t="str">
        <f t="shared" si="603"/>
        <v/>
      </c>
      <c r="BR929" s="39" t="str">
        <f t="shared" si="604"/>
        <v/>
      </c>
      <c r="BS929" s="39" t="str">
        <f t="shared" si="605"/>
        <v/>
      </c>
      <c r="BT929" s="39" t="str">
        <f t="shared" si="606"/>
        <v/>
      </c>
      <c r="BU929" s="39" t="str">
        <f t="shared" si="607"/>
        <v/>
      </c>
      <c r="BV929" s="39" t="str">
        <f t="shared" si="608"/>
        <v/>
      </c>
      <c r="BW929" s="39" t="str">
        <f t="shared" si="609"/>
        <v/>
      </c>
      <c r="BX929" s="39" t="str">
        <f t="shared" si="610"/>
        <v/>
      </c>
      <c r="BY929" s="39" t="str">
        <f t="shared" si="611"/>
        <v/>
      </c>
      <c r="BZ929" s="39" t="str">
        <f t="shared" si="612"/>
        <v/>
      </c>
      <c r="CA929" s="39" t="str">
        <f t="shared" si="613"/>
        <v/>
      </c>
      <c r="CB929" s="39" t="str">
        <f t="shared" si="614"/>
        <v/>
      </c>
      <c r="CC929" s="39" t="str">
        <f t="shared" si="615"/>
        <v/>
      </c>
      <c r="CD929" s="39" t="str">
        <f t="shared" si="616"/>
        <v/>
      </c>
      <c r="CE929" s="39" t="str">
        <f t="shared" si="617"/>
        <v/>
      </c>
      <c r="CF929" s="39" t="str">
        <f t="shared" si="618"/>
        <v/>
      </c>
      <c r="CG929" s="39" t="str">
        <f t="shared" si="619"/>
        <v/>
      </c>
      <c r="CH929" s="39" t="str">
        <f t="shared" si="620"/>
        <v/>
      </c>
      <c r="CI929" s="39" t="str">
        <f t="shared" si="621"/>
        <v/>
      </c>
    </row>
    <row r="930" spans="1:87">
      <c r="A930" s="18"/>
      <c r="B930" s="15" t="str">
        <f>'Gene Table'!E929</f>
        <v>hsa-miR-625-3p</v>
      </c>
      <c r="C930" s="15" t="str">
        <f>'Gene Table'!B929</f>
        <v>G15</v>
      </c>
      <c r="D930" s="16" t="str">
        <f>IF(SUM('Test Sample Data'!D$3:D$98)&gt;10,IF(AND(ISNUMBER('Test Sample Data'!D929),'Test Sample Data'!D929&lt;$B$1,'Test Sample Data'!D929&gt;0),'Test Sample Data'!D929,$B$1),"")</f>
        <v/>
      </c>
      <c r="E930" s="17" t="str">
        <f>IF(SUM('Test Sample Data'!E$3:E$98)&gt;10,IF(AND(ISNUMBER('Test Sample Data'!E929),'Test Sample Data'!E929&lt;$B$1,'Test Sample Data'!E929&gt;0),'Test Sample Data'!E929,$B$1),"")</f>
        <v/>
      </c>
      <c r="F930" s="17" t="str">
        <f>IF(SUM('Test Sample Data'!F$3:F$98)&gt;10,IF(AND(ISNUMBER('Test Sample Data'!F929),'Test Sample Data'!F929&lt;$B$1,'Test Sample Data'!F929&gt;0),'Test Sample Data'!F929,$B$1),"")</f>
        <v/>
      </c>
      <c r="G930" s="17" t="str">
        <f>IF(SUM('Test Sample Data'!G$3:G$98)&gt;10,IF(AND(ISNUMBER('Test Sample Data'!G929),'Test Sample Data'!G929&lt;$B$1,'Test Sample Data'!G929&gt;0),'Test Sample Data'!G929,$B$1),"")</f>
        <v/>
      </c>
      <c r="H930" s="17" t="str">
        <f>IF(SUM('Test Sample Data'!H$3:H$98)&gt;10,IF(AND(ISNUMBER('Test Sample Data'!H929),'Test Sample Data'!H929&lt;$B$1,'Test Sample Data'!H929&gt;0),'Test Sample Data'!H929,$B$1),"")</f>
        <v/>
      </c>
      <c r="I930" s="17" t="str">
        <f>IF(SUM('Test Sample Data'!I$3:I$98)&gt;10,IF(AND(ISNUMBER('Test Sample Data'!I929),'Test Sample Data'!I929&lt;$B$1,'Test Sample Data'!I929&gt;0),'Test Sample Data'!I929,$B$1),"")</f>
        <v/>
      </c>
      <c r="J930" s="17" t="str">
        <f>IF(SUM('Test Sample Data'!J$3:J$98)&gt;10,IF(AND(ISNUMBER('Test Sample Data'!J929),'Test Sample Data'!J929&lt;$B$1,'Test Sample Data'!J929&gt;0),'Test Sample Data'!J929,$B$1),"")</f>
        <v/>
      </c>
      <c r="K930" s="17" t="str">
        <f>IF(SUM('Test Sample Data'!K$3:K$98)&gt;10,IF(AND(ISNUMBER('Test Sample Data'!K929),'Test Sample Data'!K929&lt;$B$1,'Test Sample Data'!K929&gt;0),'Test Sample Data'!K929,$B$1),"")</f>
        <v/>
      </c>
      <c r="L930" s="17" t="str">
        <f>IF(SUM('Test Sample Data'!L$3:L$98)&gt;10,IF(AND(ISNUMBER('Test Sample Data'!L929),'Test Sample Data'!L929&lt;$B$1,'Test Sample Data'!L929&gt;0),'Test Sample Data'!L929,$B$1),"")</f>
        <v/>
      </c>
      <c r="M930" s="17" t="str">
        <f>IF(SUM('Test Sample Data'!M$3:M$98)&gt;10,IF(AND(ISNUMBER('Test Sample Data'!M929),'Test Sample Data'!M929&lt;$B$1,'Test Sample Data'!M929&gt;0),'Test Sample Data'!M929,$B$1),"")</f>
        <v/>
      </c>
      <c r="N930" s="17" t="str">
        <f>'Gene Table'!E929</f>
        <v>hsa-miR-625-3p</v>
      </c>
      <c r="O930" s="17" t="str">
        <f>'Gene Table'!B929</f>
        <v>G15</v>
      </c>
      <c r="P930" s="17" t="str">
        <f>IF(SUM('Control Sample Data'!D$3:D$98)&gt;10,IF(AND(ISNUMBER('Control Sample Data'!D929),'Control Sample Data'!D929&lt;$B$1,'Control Sample Data'!D929&gt;0),'Control Sample Data'!D929,$B$1),"")</f>
        <v/>
      </c>
      <c r="Q930" s="17" t="str">
        <f>IF(SUM('Control Sample Data'!E$3:E$98)&gt;10,IF(AND(ISNUMBER('Control Sample Data'!E929),'Control Sample Data'!E929&lt;$B$1,'Control Sample Data'!E929&gt;0),'Control Sample Data'!E929,$B$1),"")</f>
        <v/>
      </c>
      <c r="R930" s="17" t="str">
        <f>IF(SUM('Control Sample Data'!F$3:F$98)&gt;10,IF(AND(ISNUMBER('Control Sample Data'!F929),'Control Sample Data'!F929&lt;$B$1,'Control Sample Data'!F929&gt;0),'Control Sample Data'!F929,$B$1),"")</f>
        <v/>
      </c>
      <c r="S930" s="17" t="str">
        <f>IF(SUM('Control Sample Data'!G$3:G$98)&gt;10,IF(AND(ISNUMBER('Control Sample Data'!G929),'Control Sample Data'!G929&lt;$B$1,'Control Sample Data'!G929&gt;0),'Control Sample Data'!G929,$B$1),"")</f>
        <v/>
      </c>
      <c r="T930" s="17" t="str">
        <f>IF(SUM('Control Sample Data'!H$3:H$98)&gt;10,IF(AND(ISNUMBER('Control Sample Data'!H929),'Control Sample Data'!H929&lt;$B$1,'Control Sample Data'!H929&gt;0),'Control Sample Data'!H929,$B$1),"")</f>
        <v/>
      </c>
      <c r="U930" s="17" t="str">
        <f>IF(SUM('Control Sample Data'!I$3:I$98)&gt;10,IF(AND(ISNUMBER('Control Sample Data'!I929),'Control Sample Data'!I929&lt;$B$1,'Control Sample Data'!I929&gt;0),'Control Sample Data'!I929,$B$1),"")</f>
        <v/>
      </c>
      <c r="V930" s="17" t="str">
        <f>IF(SUM('Control Sample Data'!J$3:J$98)&gt;10,IF(AND(ISNUMBER('Control Sample Data'!J929),'Control Sample Data'!J929&lt;$B$1,'Control Sample Data'!J929&gt;0),'Control Sample Data'!J929,$B$1),"")</f>
        <v/>
      </c>
      <c r="W930" s="17" t="str">
        <f>IF(SUM('Control Sample Data'!K$3:K$98)&gt;10,IF(AND(ISNUMBER('Control Sample Data'!K929),'Control Sample Data'!K929&lt;$B$1,'Control Sample Data'!K929&gt;0),'Control Sample Data'!K929,$B$1),"")</f>
        <v/>
      </c>
      <c r="X930" s="17" t="str">
        <f>IF(SUM('Control Sample Data'!L$3:L$98)&gt;10,IF(AND(ISNUMBER('Control Sample Data'!L929),'Control Sample Data'!L929&lt;$B$1,'Control Sample Data'!L929&gt;0),'Control Sample Data'!L929,$B$1),"")</f>
        <v/>
      </c>
      <c r="Y930" s="17" t="str">
        <f>IF(SUM('Control Sample Data'!M$3:M$98)&gt;10,IF(AND(ISNUMBER('Control Sample Data'!M929),'Control Sample Data'!M929&lt;$B$1,'Control Sample Data'!M929&gt;0),'Control Sample Data'!M929,$B$1),"")</f>
        <v/>
      </c>
      <c r="AT930" s="36" t="str">
        <f t="shared" si="622"/>
        <v/>
      </c>
      <c r="AU930" s="36" t="str">
        <f t="shared" si="623"/>
        <v/>
      </c>
      <c r="AV930" s="36" t="str">
        <f t="shared" si="624"/>
        <v/>
      </c>
      <c r="AW930" s="36" t="str">
        <f t="shared" si="625"/>
        <v/>
      </c>
      <c r="AX930" s="36" t="str">
        <f t="shared" si="626"/>
        <v/>
      </c>
      <c r="AY930" s="36" t="str">
        <f t="shared" si="627"/>
        <v/>
      </c>
      <c r="AZ930" s="36" t="str">
        <f t="shared" si="628"/>
        <v/>
      </c>
      <c r="BA930" s="36" t="str">
        <f t="shared" si="629"/>
        <v/>
      </c>
      <c r="BB930" s="36" t="str">
        <f t="shared" si="630"/>
        <v/>
      </c>
      <c r="BC930" s="36" t="str">
        <f t="shared" si="631"/>
        <v/>
      </c>
      <c r="BD930" s="36" t="str">
        <f t="shared" si="632"/>
        <v/>
      </c>
      <c r="BE930" s="36" t="str">
        <f t="shared" si="633"/>
        <v/>
      </c>
      <c r="BF930" s="36" t="str">
        <f t="shared" si="634"/>
        <v/>
      </c>
      <c r="BG930" s="36" t="str">
        <f t="shared" si="635"/>
        <v/>
      </c>
      <c r="BH930" s="36" t="str">
        <f t="shared" si="636"/>
        <v/>
      </c>
      <c r="BI930" s="36" t="str">
        <f t="shared" si="637"/>
        <v/>
      </c>
      <c r="BJ930" s="36" t="str">
        <f t="shared" si="638"/>
        <v/>
      </c>
      <c r="BK930" s="36" t="str">
        <f t="shared" si="639"/>
        <v/>
      </c>
      <c r="BL930" s="36" t="str">
        <f t="shared" si="640"/>
        <v/>
      </c>
      <c r="BM930" s="36" t="str">
        <f t="shared" si="641"/>
        <v/>
      </c>
      <c r="BN930" s="38" t="e">
        <f t="shared" si="600"/>
        <v>#DIV/0!</v>
      </c>
      <c r="BO930" s="38" t="e">
        <f t="shared" si="601"/>
        <v>#DIV/0!</v>
      </c>
      <c r="BP930" s="39" t="str">
        <f t="shared" si="602"/>
        <v/>
      </c>
      <c r="BQ930" s="39" t="str">
        <f t="shared" si="603"/>
        <v/>
      </c>
      <c r="BR930" s="39" t="str">
        <f t="shared" si="604"/>
        <v/>
      </c>
      <c r="BS930" s="39" t="str">
        <f t="shared" si="605"/>
        <v/>
      </c>
      <c r="BT930" s="39" t="str">
        <f t="shared" si="606"/>
        <v/>
      </c>
      <c r="BU930" s="39" t="str">
        <f t="shared" si="607"/>
        <v/>
      </c>
      <c r="BV930" s="39" t="str">
        <f t="shared" si="608"/>
        <v/>
      </c>
      <c r="BW930" s="39" t="str">
        <f t="shared" si="609"/>
        <v/>
      </c>
      <c r="BX930" s="39" t="str">
        <f t="shared" si="610"/>
        <v/>
      </c>
      <c r="BY930" s="39" t="str">
        <f t="shared" si="611"/>
        <v/>
      </c>
      <c r="BZ930" s="39" t="str">
        <f t="shared" si="612"/>
        <v/>
      </c>
      <c r="CA930" s="39" t="str">
        <f t="shared" si="613"/>
        <v/>
      </c>
      <c r="CB930" s="39" t="str">
        <f t="shared" si="614"/>
        <v/>
      </c>
      <c r="CC930" s="39" t="str">
        <f t="shared" si="615"/>
        <v/>
      </c>
      <c r="CD930" s="39" t="str">
        <f t="shared" si="616"/>
        <v/>
      </c>
      <c r="CE930" s="39" t="str">
        <f t="shared" si="617"/>
        <v/>
      </c>
      <c r="CF930" s="39" t="str">
        <f t="shared" si="618"/>
        <v/>
      </c>
      <c r="CG930" s="39" t="str">
        <f t="shared" si="619"/>
        <v/>
      </c>
      <c r="CH930" s="39" t="str">
        <f t="shared" si="620"/>
        <v/>
      </c>
      <c r="CI930" s="39" t="str">
        <f t="shared" si="621"/>
        <v/>
      </c>
    </row>
    <row r="931" spans="1:87">
      <c r="A931" s="18"/>
      <c r="B931" s="15" t="str">
        <f>'Gene Table'!E930</f>
        <v>hsa-miR-4290</v>
      </c>
      <c r="C931" s="15" t="str">
        <f>'Gene Table'!B930</f>
        <v>G16</v>
      </c>
      <c r="D931" s="16" t="str">
        <f>IF(SUM('Test Sample Data'!D$3:D$98)&gt;10,IF(AND(ISNUMBER('Test Sample Data'!D930),'Test Sample Data'!D930&lt;$B$1,'Test Sample Data'!D930&gt;0),'Test Sample Data'!D930,$B$1),"")</f>
        <v/>
      </c>
      <c r="E931" s="17" t="str">
        <f>IF(SUM('Test Sample Data'!E$3:E$98)&gt;10,IF(AND(ISNUMBER('Test Sample Data'!E930),'Test Sample Data'!E930&lt;$B$1,'Test Sample Data'!E930&gt;0),'Test Sample Data'!E930,$B$1),"")</f>
        <v/>
      </c>
      <c r="F931" s="17" t="str">
        <f>IF(SUM('Test Sample Data'!F$3:F$98)&gt;10,IF(AND(ISNUMBER('Test Sample Data'!F930),'Test Sample Data'!F930&lt;$B$1,'Test Sample Data'!F930&gt;0),'Test Sample Data'!F930,$B$1),"")</f>
        <v/>
      </c>
      <c r="G931" s="17" t="str">
        <f>IF(SUM('Test Sample Data'!G$3:G$98)&gt;10,IF(AND(ISNUMBER('Test Sample Data'!G930),'Test Sample Data'!G930&lt;$B$1,'Test Sample Data'!G930&gt;0),'Test Sample Data'!G930,$B$1),"")</f>
        <v/>
      </c>
      <c r="H931" s="17" t="str">
        <f>IF(SUM('Test Sample Data'!H$3:H$98)&gt;10,IF(AND(ISNUMBER('Test Sample Data'!H930),'Test Sample Data'!H930&lt;$B$1,'Test Sample Data'!H930&gt;0),'Test Sample Data'!H930,$B$1),"")</f>
        <v/>
      </c>
      <c r="I931" s="17" t="str">
        <f>IF(SUM('Test Sample Data'!I$3:I$98)&gt;10,IF(AND(ISNUMBER('Test Sample Data'!I930),'Test Sample Data'!I930&lt;$B$1,'Test Sample Data'!I930&gt;0),'Test Sample Data'!I930,$B$1),"")</f>
        <v/>
      </c>
      <c r="J931" s="17" t="str">
        <f>IF(SUM('Test Sample Data'!J$3:J$98)&gt;10,IF(AND(ISNUMBER('Test Sample Data'!J930),'Test Sample Data'!J930&lt;$B$1,'Test Sample Data'!J930&gt;0),'Test Sample Data'!J930,$B$1),"")</f>
        <v/>
      </c>
      <c r="K931" s="17" t="str">
        <f>IF(SUM('Test Sample Data'!K$3:K$98)&gt;10,IF(AND(ISNUMBER('Test Sample Data'!K930),'Test Sample Data'!K930&lt;$B$1,'Test Sample Data'!K930&gt;0),'Test Sample Data'!K930,$B$1),"")</f>
        <v/>
      </c>
      <c r="L931" s="17" t="str">
        <f>IF(SUM('Test Sample Data'!L$3:L$98)&gt;10,IF(AND(ISNUMBER('Test Sample Data'!L930),'Test Sample Data'!L930&lt;$B$1,'Test Sample Data'!L930&gt;0),'Test Sample Data'!L930,$B$1),"")</f>
        <v/>
      </c>
      <c r="M931" s="17" t="str">
        <f>IF(SUM('Test Sample Data'!M$3:M$98)&gt;10,IF(AND(ISNUMBER('Test Sample Data'!M930),'Test Sample Data'!M930&lt;$B$1,'Test Sample Data'!M930&gt;0),'Test Sample Data'!M930,$B$1),"")</f>
        <v/>
      </c>
      <c r="N931" s="17" t="str">
        <f>'Gene Table'!E930</f>
        <v>hsa-miR-4290</v>
      </c>
      <c r="O931" s="17" t="str">
        <f>'Gene Table'!B930</f>
        <v>G16</v>
      </c>
      <c r="P931" s="17" t="str">
        <f>IF(SUM('Control Sample Data'!D$3:D$98)&gt;10,IF(AND(ISNUMBER('Control Sample Data'!D930),'Control Sample Data'!D930&lt;$B$1,'Control Sample Data'!D930&gt;0),'Control Sample Data'!D930,$B$1),"")</f>
        <v/>
      </c>
      <c r="Q931" s="17" t="str">
        <f>IF(SUM('Control Sample Data'!E$3:E$98)&gt;10,IF(AND(ISNUMBER('Control Sample Data'!E930),'Control Sample Data'!E930&lt;$B$1,'Control Sample Data'!E930&gt;0),'Control Sample Data'!E930,$B$1),"")</f>
        <v/>
      </c>
      <c r="R931" s="17" t="str">
        <f>IF(SUM('Control Sample Data'!F$3:F$98)&gt;10,IF(AND(ISNUMBER('Control Sample Data'!F930),'Control Sample Data'!F930&lt;$B$1,'Control Sample Data'!F930&gt;0),'Control Sample Data'!F930,$B$1),"")</f>
        <v/>
      </c>
      <c r="S931" s="17" t="str">
        <f>IF(SUM('Control Sample Data'!G$3:G$98)&gt;10,IF(AND(ISNUMBER('Control Sample Data'!G930),'Control Sample Data'!G930&lt;$B$1,'Control Sample Data'!G930&gt;0),'Control Sample Data'!G930,$B$1),"")</f>
        <v/>
      </c>
      <c r="T931" s="17" t="str">
        <f>IF(SUM('Control Sample Data'!H$3:H$98)&gt;10,IF(AND(ISNUMBER('Control Sample Data'!H930),'Control Sample Data'!H930&lt;$B$1,'Control Sample Data'!H930&gt;0),'Control Sample Data'!H930,$B$1),"")</f>
        <v/>
      </c>
      <c r="U931" s="17" t="str">
        <f>IF(SUM('Control Sample Data'!I$3:I$98)&gt;10,IF(AND(ISNUMBER('Control Sample Data'!I930),'Control Sample Data'!I930&lt;$B$1,'Control Sample Data'!I930&gt;0),'Control Sample Data'!I930,$B$1),"")</f>
        <v/>
      </c>
      <c r="V931" s="17" t="str">
        <f>IF(SUM('Control Sample Data'!J$3:J$98)&gt;10,IF(AND(ISNUMBER('Control Sample Data'!J930),'Control Sample Data'!J930&lt;$B$1,'Control Sample Data'!J930&gt;0),'Control Sample Data'!J930,$B$1),"")</f>
        <v/>
      </c>
      <c r="W931" s="17" t="str">
        <f>IF(SUM('Control Sample Data'!K$3:K$98)&gt;10,IF(AND(ISNUMBER('Control Sample Data'!K930),'Control Sample Data'!K930&lt;$B$1,'Control Sample Data'!K930&gt;0),'Control Sample Data'!K930,$B$1),"")</f>
        <v/>
      </c>
      <c r="X931" s="17" t="str">
        <f>IF(SUM('Control Sample Data'!L$3:L$98)&gt;10,IF(AND(ISNUMBER('Control Sample Data'!L930),'Control Sample Data'!L930&lt;$B$1,'Control Sample Data'!L930&gt;0),'Control Sample Data'!L930,$B$1),"")</f>
        <v/>
      </c>
      <c r="Y931" s="17" t="str">
        <f>IF(SUM('Control Sample Data'!M$3:M$98)&gt;10,IF(AND(ISNUMBER('Control Sample Data'!M930),'Control Sample Data'!M930&lt;$B$1,'Control Sample Data'!M930&gt;0),'Control Sample Data'!M930,$B$1),"")</f>
        <v/>
      </c>
      <c r="AT931" s="36" t="str">
        <f t="shared" si="622"/>
        <v/>
      </c>
      <c r="AU931" s="36" t="str">
        <f t="shared" si="623"/>
        <v/>
      </c>
      <c r="AV931" s="36" t="str">
        <f t="shared" si="624"/>
        <v/>
      </c>
      <c r="AW931" s="36" t="str">
        <f t="shared" si="625"/>
        <v/>
      </c>
      <c r="AX931" s="36" t="str">
        <f t="shared" si="626"/>
        <v/>
      </c>
      <c r="AY931" s="36" t="str">
        <f t="shared" si="627"/>
        <v/>
      </c>
      <c r="AZ931" s="36" t="str">
        <f t="shared" si="628"/>
        <v/>
      </c>
      <c r="BA931" s="36" t="str">
        <f t="shared" si="629"/>
        <v/>
      </c>
      <c r="BB931" s="36" t="str">
        <f t="shared" si="630"/>
        <v/>
      </c>
      <c r="BC931" s="36" t="str">
        <f t="shared" si="631"/>
        <v/>
      </c>
      <c r="BD931" s="36" t="str">
        <f t="shared" si="632"/>
        <v/>
      </c>
      <c r="BE931" s="36" t="str">
        <f t="shared" si="633"/>
        <v/>
      </c>
      <c r="BF931" s="36" t="str">
        <f t="shared" si="634"/>
        <v/>
      </c>
      <c r="BG931" s="36" t="str">
        <f t="shared" si="635"/>
        <v/>
      </c>
      <c r="BH931" s="36" t="str">
        <f t="shared" si="636"/>
        <v/>
      </c>
      <c r="BI931" s="36" t="str">
        <f t="shared" si="637"/>
        <v/>
      </c>
      <c r="BJ931" s="36" t="str">
        <f t="shared" si="638"/>
        <v/>
      </c>
      <c r="BK931" s="36" t="str">
        <f t="shared" si="639"/>
        <v/>
      </c>
      <c r="BL931" s="36" t="str">
        <f t="shared" si="640"/>
        <v/>
      </c>
      <c r="BM931" s="36" t="str">
        <f t="shared" si="641"/>
        <v/>
      </c>
      <c r="BN931" s="38" t="e">
        <f t="shared" si="600"/>
        <v>#DIV/0!</v>
      </c>
      <c r="BO931" s="38" t="e">
        <f t="shared" si="601"/>
        <v>#DIV/0!</v>
      </c>
      <c r="BP931" s="39" t="str">
        <f t="shared" si="602"/>
        <v/>
      </c>
      <c r="BQ931" s="39" t="str">
        <f t="shared" si="603"/>
        <v/>
      </c>
      <c r="BR931" s="39" t="str">
        <f t="shared" si="604"/>
        <v/>
      </c>
      <c r="BS931" s="39" t="str">
        <f t="shared" si="605"/>
        <v/>
      </c>
      <c r="BT931" s="39" t="str">
        <f t="shared" si="606"/>
        <v/>
      </c>
      <c r="BU931" s="39" t="str">
        <f t="shared" si="607"/>
        <v/>
      </c>
      <c r="BV931" s="39" t="str">
        <f t="shared" si="608"/>
        <v/>
      </c>
      <c r="BW931" s="39" t="str">
        <f t="shared" si="609"/>
        <v/>
      </c>
      <c r="BX931" s="39" t="str">
        <f t="shared" si="610"/>
        <v/>
      </c>
      <c r="BY931" s="39" t="str">
        <f t="shared" si="611"/>
        <v/>
      </c>
      <c r="BZ931" s="39" t="str">
        <f t="shared" si="612"/>
        <v/>
      </c>
      <c r="CA931" s="39" t="str">
        <f t="shared" si="613"/>
        <v/>
      </c>
      <c r="CB931" s="39" t="str">
        <f t="shared" si="614"/>
        <v/>
      </c>
      <c r="CC931" s="39" t="str">
        <f t="shared" si="615"/>
        <v/>
      </c>
      <c r="CD931" s="39" t="str">
        <f t="shared" si="616"/>
        <v/>
      </c>
      <c r="CE931" s="39" t="str">
        <f t="shared" si="617"/>
        <v/>
      </c>
      <c r="CF931" s="39" t="str">
        <f t="shared" si="618"/>
        <v/>
      </c>
      <c r="CG931" s="39" t="str">
        <f t="shared" si="619"/>
        <v/>
      </c>
      <c r="CH931" s="39" t="str">
        <f t="shared" si="620"/>
        <v/>
      </c>
      <c r="CI931" s="39" t="str">
        <f t="shared" si="621"/>
        <v/>
      </c>
    </row>
    <row r="932" spans="1:87">
      <c r="A932" s="18"/>
      <c r="B932" s="15" t="str">
        <f>'Gene Table'!E931</f>
        <v>hsa-miR-664-5p</v>
      </c>
      <c r="C932" s="15" t="str">
        <f>'Gene Table'!B931</f>
        <v>G17</v>
      </c>
      <c r="D932" s="16" t="str">
        <f>IF(SUM('Test Sample Data'!D$3:D$98)&gt;10,IF(AND(ISNUMBER('Test Sample Data'!D931),'Test Sample Data'!D931&lt;$B$1,'Test Sample Data'!D931&gt;0),'Test Sample Data'!D931,$B$1),"")</f>
        <v/>
      </c>
      <c r="E932" s="17" t="str">
        <f>IF(SUM('Test Sample Data'!E$3:E$98)&gt;10,IF(AND(ISNUMBER('Test Sample Data'!E931),'Test Sample Data'!E931&lt;$B$1,'Test Sample Data'!E931&gt;0),'Test Sample Data'!E931,$B$1),"")</f>
        <v/>
      </c>
      <c r="F932" s="17" t="str">
        <f>IF(SUM('Test Sample Data'!F$3:F$98)&gt;10,IF(AND(ISNUMBER('Test Sample Data'!F931),'Test Sample Data'!F931&lt;$B$1,'Test Sample Data'!F931&gt;0),'Test Sample Data'!F931,$B$1),"")</f>
        <v/>
      </c>
      <c r="G932" s="17" t="str">
        <f>IF(SUM('Test Sample Data'!G$3:G$98)&gt;10,IF(AND(ISNUMBER('Test Sample Data'!G931),'Test Sample Data'!G931&lt;$B$1,'Test Sample Data'!G931&gt;0),'Test Sample Data'!G931,$B$1),"")</f>
        <v/>
      </c>
      <c r="H932" s="17" t="str">
        <f>IF(SUM('Test Sample Data'!H$3:H$98)&gt;10,IF(AND(ISNUMBER('Test Sample Data'!H931),'Test Sample Data'!H931&lt;$B$1,'Test Sample Data'!H931&gt;0),'Test Sample Data'!H931,$B$1),"")</f>
        <v/>
      </c>
      <c r="I932" s="17" t="str">
        <f>IF(SUM('Test Sample Data'!I$3:I$98)&gt;10,IF(AND(ISNUMBER('Test Sample Data'!I931),'Test Sample Data'!I931&lt;$B$1,'Test Sample Data'!I931&gt;0),'Test Sample Data'!I931,$B$1),"")</f>
        <v/>
      </c>
      <c r="J932" s="17" t="str">
        <f>IF(SUM('Test Sample Data'!J$3:J$98)&gt;10,IF(AND(ISNUMBER('Test Sample Data'!J931),'Test Sample Data'!J931&lt;$B$1,'Test Sample Data'!J931&gt;0),'Test Sample Data'!J931,$B$1),"")</f>
        <v/>
      </c>
      <c r="K932" s="17" t="str">
        <f>IF(SUM('Test Sample Data'!K$3:K$98)&gt;10,IF(AND(ISNUMBER('Test Sample Data'!K931),'Test Sample Data'!K931&lt;$B$1,'Test Sample Data'!K931&gt;0),'Test Sample Data'!K931,$B$1),"")</f>
        <v/>
      </c>
      <c r="L932" s="17" t="str">
        <f>IF(SUM('Test Sample Data'!L$3:L$98)&gt;10,IF(AND(ISNUMBER('Test Sample Data'!L931),'Test Sample Data'!L931&lt;$B$1,'Test Sample Data'!L931&gt;0),'Test Sample Data'!L931,$B$1),"")</f>
        <v/>
      </c>
      <c r="M932" s="17" t="str">
        <f>IF(SUM('Test Sample Data'!M$3:M$98)&gt;10,IF(AND(ISNUMBER('Test Sample Data'!M931),'Test Sample Data'!M931&lt;$B$1,'Test Sample Data'!M931&gt;0),'Test Sample Data'!M931,$B$1),"")</f>
        <v/>
      </c>
      <c r="N932" s="17" t="str">
        <f>'Gene Table'!E931</f>
        <v>hsa-miR-664-5p</v>
      </c>
      <c r="O932" s="17" t="str">
        <f>'Gene Table'!B931</f>
        <v>G17</v>
      </c>
      <c r="P932" s="17" t="str">
        <f>IF(SUM('Control Sample Data'!D$3:D$98)&gt;10,IF(AND(ISNUMBER('Control Sample Data'!D931),'Control Sample Data'!D931&lt;$B$1,'Control Sample Data'!D931&gt;0),'Control Sample Data'!D931,$B$1),"")</f>
        <v/>
      </c>
      <c r="Q932" s="17" t="str">
        <f>IF(SUM('Control Sample Data'!E$3:E$98)&gt;10,IF(AND(ISNUMBER('Control Sample Data'!E931),'Control Sample Data'!E931&lt;$B$1,'Control Sample Data'!E931&gt;0),'Control Sample Data'!E931,$B$1),"")</f>
        <v/>
      </c>
      <c r="R932" s="17" t="str">
        <f>IF(SUM('Control Sample Data'!F$3:F$98)&gt;10,IF(AND(ISNUMBER('Control Sample Data'!F931),'Control Sample Data'!F931&lt;$B$1,'Control Sample Data'!F931&gt;0),'Control Sample Data'!F931,$B$1),"")</f>
        <v/>
      </c>
      <c r="S932" s="17" t="str">
        <f>IF(SUM('Control Sample Data'!G$3:G$98)&gt;10,IF(AND(ISNUMBER('Control Sample Data'!G931),'Control Sample Data'!G931&lt;$B$1,'Control Sample Data'!G931&gt;0),'Control Sample Data'!G931,$B$1),"")</f>
        <v/>
      </c>
      <c r="T932" s="17" t="str">
        <f>IF(SUM('Control Sample Data'!H$3:H$98)&gt;10,IF(AND(ISNUMBER('Control Sample Data'!H931),'Control Sample Data'!H931&lt;$B$1,'Control Sample Data'!H931&gt;0),'Control Sample Data'!H931,$B$1),"")</f>
        <v/>
      </c>
      <c r="U932" s="17" t="str">
        <f>IF(SUM('Control Sample Data'!I$3:I$98)&gt;10,IF(AND(ISNUMBER('Control Sample Data'!I931),'Control Sample Data'!I931&lt;$B$1,'Control Sample Data'!I931&gt;0),'Control Sample Data'!I931,$B$1),"")</f>
        <v/>
      </c>
      <c r="V932" s="17" t="str">
        <f>IF(SUM('Control Sample Data'!J$3:J$98)&gt;10,IF(AND(ISNUMBER('Control Sample Data'!J931),'Control Sample Data'!J931&lt;$B$1,'Control Sample Data'!J931&gt;0),'Control Sample Data'!J931,$B$1),"")</f>
        <v/>
      </c>
      <c r="W932" s="17" t="str">
        <f>IF(SUM('Control Sample Data'!K$3:K$98)&gt;10,IF(AND(ISNUMBER('Control Sample Data'!K931),'Control Sample Data'!K931&lt;$B$1,'Control Sample Data'!K931&gt;0),'Control Sample Data'!K931,$B$1),"")</f>
        <v/>
      </c>
      <c r="X932" s="17" t="str">
        <f>IF(SUM('Control Sample Data'!L$3:L$98)&gt;10,IF(AND(ISNUMBER('Control Sample Data'!L931),'Control Sample Data'!L931&lt;$B$1,'Control Sample Data'!L931&gt;0),'Control Sample Data'!L931,$B$1),"")</f>
        <v/>
      </c>
      <c r="Y932" s="17" t="str">
        <f>IF(SUM('Control Sample Data'!M$3:M$98)&gt;10,IF(AND(ISNUMBER('Control Sample Data'!M931),'Control Sample Data'!M931&lt;$B$1,'Control Sample Data'!M931&gt;0),'Control Sample Data'!M931,$B$1),"")</f>
        <v/>
      </c>
      <c r="AT932" s="36" t="str">
        <f t="shared" si="622"/>
        <v/>
      </c>
      <c r="AU932" s="36" t="str">
        <f t="shared" si="623"/>
        <v/>
      </c>
      <c r="AV932" s="36" t="str">
        <f t="shared" si="624"/>
        <v/>
      </c>
      <c r="AW932" s="36" t="str">
        <f t="shared" si="625"/>
        <v/>
      </c>
      <c r="AX932" s="36" t="str">
        <f t="shared" si="626"/>
        <v/>
      </c>
      <c r="AY932" s="36" t="str">
        <f t="shared" si="627"/>
        <v/>
      </c>
      <c r="AZ932" s="36" t="str">
        <f t="shared" si="628"/>
        <v/>
      </c>
      <c r="BA932" s="36" t="str">
        <f t="shared" si="629"/>
        <v/>
      </c>
      <c r="BB932" s="36" t="str">
        <f t="shared" si="630"/>
        <v/>
      </c>
      <c r="BC932" s="36" t="str">
        <f t="shared" si="631"/>
        <v/>
      </c>
      <c r="BD932" s="36" t="str">
        <f t="shared" si="632"/>
        <v/>
      </c>
      <c r="BE932" s="36" t="str">
        <f t="shared" si="633"/>
        <v/>
      </c>
      <c r="BF932" s="36" t="str">
        <f t="shared" si="634"/>
        <v/>
      </c>
      <c r="BG932" s="36" t="str">
        <f t="shared" si="635"/>
        <v/>
      </c>
      <c r="BH932" s="36" t="str">
        <f t="shared" si="636"/>
        <v/>
      </c>
      <c r="BI932" s="36" t="str">
        <f t="shared" si="637"/>
        <v/>
      </c>
      <c r="BJ932" s="36" t="str">
        <f t="shared" si="638"/>
        <v/>
      </c>
      <c r="BK932" s="36" t="str">
        <f t="shared" si="639"/>
        <v/>
      </c>
      <c r="BL932" s="36" t="str">
        <f t="shared" si="640"/>
        <v/>
      </c>
      <c r="BM932" s="36" t="str">
        <f t="shared" si="641"/>
        <v/>
      </c>
      <c r="BN932" s="38" t="e">
        <f t="shared" si="600"/>
        <v>#DIV/0!</v>
      </c>
      <c r="BO932" s="38" t="e">
        <f t="shared" si="601"/>
        <v>#DIV/0!</v>
      </c>
      <c r="BP932" s="39" t="str">
        <f t="shared" si="602"/>
        <v/>
      </c>
      <c r="BQ932" s="39" t="str">
        <f t="shared" si="603"/>
        <v/>
      </c>
      <c r="BR932" s="39" t="str">
        <f t="shared" si="604"/>
        <v/>
      </c>
      <c r="BS932" s="39" t="str">
        <f t="shared" si="605"/>
        <v/>
      </c>
      <c r="BT932" s="39" t="str">
        <f t="shared" si="606"/>
        <v/>
      </c>
      <c r="BU932" s="39" t="str">
        <f t="shared" si="607"/>
        <v/>
      </c>
      <c r="BV932" s="39" t="str">
        <f t="shared" si="608"/>
        <v/>
      </c>
      <c r="BW932" s="39" t="str">
        <f t="shared" si="609"/>
        <v/>
      </c>
      <c r="BX932" s="39" t="str">
        <f t="shared" si="610"/>
        <v/>
      </c>
      <c r="BY932" s="39" t="str">
        <f t="shared" si="611"/>
        <v/>
      </c>
      <c r="BZ932" s="39" t="str">
        <f t="shared" si="612"/>
        <v/>
      </c>
      <c r="CA932" s="39" t="str">
        <f t="shared" si="613"/>
        <v/>
      </c>
      <c r="CB932" s="39" t="str">
        <f t="shared" si="614"/>
        <v/>
      </c>
      <c r="CC932" s="39" t="str">
        <f t="shared" si="615"/>
        <v/>
      </c>
      <c r="CD932" s="39" t="str">
        <f t="shared" si="616"/>
        <v/>
      </c>
      <c r="CE932" s="39" t="str">
        <f t="shared" si="617"/>
        <v/>
      </c>
      <c r="CF932" s="39" t="str">
        <f t="shared" si="618"/>
        <v/>
      </c>
      <c r="CG932" s="39" t="str">
        <f t="shared" si="619"/>
        <v/>
      </c>
      <c r="CH932" s="39" t="str">
        <f t="shared" si="620"/>
        <v/>
      </c>
      <c r="CI932" s="39" t="str">
        <f t="shared" si="621"/>
        <v/>
      </c>
    </row>
    <row r="933" spans="1:87">
      <c r="A933" s="18"/>
      <c r="B933" s="15" t="str">
        <f>'Gene Table'!E932</f>
        <v>hsa-miR-4328</v>
      </c>
      <c r="C933" s="15" t="str">
        <f>'Gene Table'!B932</f>
        <v>G18</v>
      </c>
      <c r="D933" s="16" t="str">
        <f>IF(SUM('Test Sample Data'!D$3:D$98)&gt;10,IF(AND(ISNUMBER('Test Sample Data'!D932),'Test Sample Data'!D932&lt;$B$1,'Test Sample Data'!D932&gt;0),'Test Sample Data'!D932,$B$1),"")</f>
        <v/>
      </c>
      <c r="E933" s="17" t="str">
        <f>IF(SUM('Test Sample Data'!E$3:E$98)&gt;10,IF(AND(ISNUMBER('Test Sample Data'!E932),'Test Sample Data'!E932&lt;$B$1,'Test Sample Data'!E932&gt;0),'Test Sample Data'!E932,$B$1),"")</f>
        <v/>
      </c>
      <c r="F933" s="17" t="str">
        <f>IF(SUM('Test Sample Data'!F$3:F$98)&gt;10,IF(AND(ISNUMBER('Test Sample Data'!F932),'Test Sample Data'!F932&lt;$B$1,'Test Sample Data'!F932&gt;0),'Test Sample Data'!F932,$B$1),"")</f>
        <v/>
      </c>
      <c r="G933" s="17" t="str">
        <f>IF(SUM('Test Sample Data'!G$3:G$98)&gt;10,IF(AND(ISNUMBER('Test Sample Data'!G932),'Test Sample Data'!G932&lt;$B$1,'Test Sample Data'!G932&gt;0),'Test Sample Data'!G932,$B$1),"")</f>
        <v/>
      </c>
      <c r="H933" s="17" t="str">
        <f>IF(SUM('Test Sample Data'!H$3:H$98)&gt;10,IF(AND(ISNUMBER('Test Sample Data'!H932),'Test Sample Data'!H932&lt;$B$1,'Test Sample Data'!H932&gt;0),'Test Sample Data'!H932,$B$1),"")</f>
        <v/>
      </c>
      <c r="I933" s="17" t="str">
        <f>IF(SUM('Test Sample Data'!I$3:I$98)&gt;10,IF(AND(ISNUMBER('Test Sample Data'!I932),'Test Sample Data'!I932&lt;$B$1,'Test Sample Data'!I932&gt;0),'Test Sample Data'!I932,$B$1),"")</f>
        <v/>
      </c>
      <c r="J933" s="17" t="str">
        <f>IF(SUM('Test Sample Data'!J$3:J$98)&gt;10,IF(AND(ISNUMBER('Test Sample Data'!J932),'Test Sample Data'!J932&lt;$B$1,'Test Sample Data'!J932&gt;0),'Test Sample Data'!J932,$B$1),"")</f>
        <v/>
      </c>
      <c r="K933" s="17" t="str">
        <f>IF(SUM('Test Sample Data'!K$3:K$98)&gt;10,IF(AND(ISNUMBER('Test Sample Data'!K932),'Test Sample Data'!K932&lt;$B$1,'Test Sample Data'!K932&gt;0),'Test Sample Data'!K932,$B$1),"")</f>
        <v/>
      </c>
      <c r="L933" s="17" t="str">
        <f>IF(SUM('Test Sample Data'!L$3:L$98)&gt;10,IF(AND(ISNUMBER('Test Sample Data'!L932),'Test Sample Data'!L932&lt;$B$1,'Test Sample Data'!L932&gt;0),'Test Sample Data'!L932,$B$1),"")</f>
        <v/>
      </c>
      <c r="M933" s="17" t="str">
        <f>IF(SUM('Test Sample Data'!M$3:M$98)&gt;10,IF(AND(ISNUMBER('Test Sample Data'!M932),'Test Sample Data'!M932&lt;$B$1,'Test Sample Data'!M932&gt;0),'Test Sample Data'!M932,$B$1),"")</f>
        <v/>
      </c>
      <c r="N933" s="17" t="str">
        <f>'Gene Table'!E932</f>
        <v>hsa-miR-4328</v>
      </c>
      <c r="O933" s="17" t="str">
        <f>'Gene Table'!B932</f>
        <v>G18</v>
      </c>
      <c r="P933" s="17" t="str">
        <f>IF(SUM('Control Sample Data'!D$3:D$98)&gt;10,IF(AND(ISNUMBER('Control Sample Data'!D932),'Control Sample Data'!D932&lt;$B$1,'Control Sample Data'!D932&gt;0),'Control Sample Data'!D932,$B$1),"")</f>
        <v/>
      </c>
      <c r="Q933" s="17" t="str">
        <f>IF(SUM('Control Sample Data'!E$3:E$98)&gt;10,IF(AND(ISNUMBER('Control Sample Data'!E932),'Control Sample Data'!E932&lt;$B$1,'Control Sample Data'!E932&gt;0),'Control Sample Data'!E932,$B$1),"")</f>
        <v/>
      </c>
      <c r="R933" s="17" t="str">
        <f>IF(SUM('Control Sample Data'!F$3:F$98)&gt;10,IF(AND(ISNUMBER('Control Sample Data'!F932),'Control Sample Data'!F932&lt;$B$1,'Control Sample Data'!F932&gt;0),'Control Sample Data'!F932,$B$1),"")</f>
        <v/>
      </c>
      <c r="S933" s="17" t="str">
        <f>IF(SUM('Control Sample Data'!G$3:G$98)&gt;10,IF(AND(ISNUMBER('Control Sample Data'!G932),'Control Sample Data'!G932&lt;$B$1,'Control Sample Data'!G932&gt;0),'Control Sample Data'!G932,$B$1),"")</f>
        <v/>
      </c>
      <c r="T933" s="17" t="str">
        <f>IF(SUM('Control Sample Data'!H$3:H$98)&gt;10,IF(AND(ISNUMBER('Control Sample Data'!H932),'Control Sample Data'!H932&lt;$B$1,'Control Sample Data'!H932&gt;0),'Control Sample Data'!H932,$B$1),"")</f>
        <v/>
      </c>
      <c r="U933" s="17" t="str">
        <f>IF(SUM('Control Sample Data'!I$3:I$98)&gt;10,IF(AND(ISNUMBER('Control Sample Data'!I932),'Control Sample Data'!I932&lt;$B$1,'Control Sample Data'!I932&gt;0),'Control Sample Data'!I932,$B$1),"")</f>
        <v/>
      </c>
      <c r="V933" s="17" t="str">
        <f>IF(SUM('Control Sample Data'!J$3:J$98)&gt;10,IF(AND(ISNUMBER('Control Sample Data'!J932),'Control Sample Data'!J932&lt;$B$1,'Control Sample Data'!J932&gt;0),'Control Sample Data'!J932,$B$1),"")</f>
        <v/>
      </c>
      <c r="W933" s="17" t="str">
        <f>IF(SUM('Control Sample Data'!K$3:K$98)&gt;10,IF(AND(ISNUMBER('Control Sample Data'!K932),'Control Sample Data'!K932&lt;$B$1,'Control Sample Data'!K932&gt;0),'Control Sample Data'!K932,$B$1),"")</f>
        <v/>
      </c>
      <c r="X933" s="17" t="str">
        <f>IF(SUM('Control Sample Data'!L$3:L$98)&gt;10,IF(AND(ISNUMBER('Control Sample Data'!L932),'Control Sample Data'!L932&lt;$B$1,'Control Sample Data'!L932&gt;0),'Control Sample Data'!L932,$B$1),"")</f>
        <v/>
      </c>
      <c r="Y933" s="17" t="str">
        <f>IF(SUM('Control Sample Data'!M$3:M$98)&gt;10,IF(AND(ISNUMBER('Control Sample Data'!M932),'Control Sample Data'!M932&lt;$B$1,'Control Sample Data'!M932&gt;0),'Control Sample Data'!M932,$B$1),"")</f>
        <v/>
      </c>
      <c r="AT933" s="36" t="str">
        <f t="shared" si="622"/>
        <v/>
      </c>
      <c r="AU933" s="36" t="str">
        <f t="shared" si="623"/>
        <v/>
      </c>
      <c r="AV933" s="36" t="str">
        <f t="shared" si="624"/>
        <v/>
      </c>
      <c r="AW933" s="36" t="str">
        <f t="shared" si="625"/>
        <v/>
      </c>
      <c r="AX933" s="36" t="str">
        <f t="shared" si="626"/>
        <v/>
      </c>
      <c r="AY933" s="36" t="str">
        <f t="shared" si="627"/>
        <v/>
      </c>
      <c r="AZ933" s="36" t="str">
        <f t="shared" si="628"/>
        <v/>
      </c>
      <c r="BA933" s="36" t="str">
        <f t="shared" si="629"/>
        <v/>
      </c>
      <c r="BB933" s="36" t="str">
        <f t="shared" si="630"/>
        <v/>
      </c>
      <c r="BC933" s="36" t="str">
        <f t="shared" si="631"/>
        <v/>
      </c>
      <c r="BD933" s="36" t="str">
        <f t="shared" si="632"/>
        <v/>
      </c>
      <c r="BE933" s="36" t="str">
        <f t="shared" si="633"/>
        <v/>
      </c>
      <c r="BF933" s="36" t="str">
        <f t="shared" si="634"/>
        <v/>
      </c>
      <c r="BG933" s="36" t="str">
        <f t="shared" si="635"/>
        <v/>
      </c>
      <c r="BH933" s="36" t="str">
        <f t="shared" si="636"/>
        <v/>
      </c>
      <c r="BI933" s="36" t="str">
        <f t="shared" si="637"/>
        <v/>
      </c>
      <c r="BJ933" s="36" t="str">
        <f t="shared" si="638"/>
        <v/>
      </c>
      <c r="BK933" s="36" t="str">
        <f t="shared" si="639"/>
        <v/>
      </c>
      <c r="BL933" s="36" t="str">
        <f t="shared" si="640"/>
        <v/>
      </c>
      <c r="BM933" s="36" t="str">
        <f t="shared" si="641"/>
        <v/>
      </c>
      <c r="BN933" s="38" t="e">
        <f t="shared" si="600"/>
        <v>#DIV/0!</v>
      </c>
      <c r="BO933" s="38" t="e">
        <f t="shared" si="601"/>
        <v>#DIV/0!</v>
      </c>
      <c r="BP933" s="39" t="str">
        <f t="shared" si="602"/>
        <v/>
      </c>
      <c r="BQ933" s="39" t="str">
        <f t="shared" si="603"/>
        <v/>
      </c>
      <c r="BR933" s="39" t="str">
        <f t="shared" si="604"/>
        <v/>
      </c>
      <c r="BS933" s="39" t="str">
        <f t="shared" si="605"/>
        <v/>
      </c>
      <c r="BT933" s="39" t="str">
        <f t="shared" si="606"/>
        <v/>
      </c>
      <c r="BU933" s="39" t="str">
        <f t="shared" si="607"/>
        <v/>
      </c>
      <c r="BV933" s="39" t="str">
        <f t="shared" si="608"/>
        <v/>
      </c>
      <c r="BW933" s="39" t="str">
        <f t="shared" si="609"/>
        <v/>
      </c>
      <c r="BX933" s="39" t="str">
        <f t="shared" si="610"/>
        <v/>
      </c>
      <c r="BY933" s="39" t="str">
        <f t="shared" si="611"/>
        <v/>
      </c>
      <c r="BZ933" s="39" t="str">
        <f t="shared" si="612"/>
        <v/>
      </c>
      <c r="CA933" s="39" t="str">
        <f t="shared" si="613"/>
        <v/>
      </c>
      <c r="CB933" s="39" t="str">
        <f t="shared" si="614"/>
        <v/>
      </c>
      <c r="CC933" s="39" t="str">
        <f t="shared" si="615"/>
        <v/>
      </c>
      <c r="CD933" s="39" t="str">
        <f t="shared" si="616"/>
        <v/>
      </c>
      <c r="CE933" s="39" t="str">
        <f t="shared" si="617"/>
        <v/>
      </c>
      <c r="CF933" s="39" t="str">
        <f t="shared" si="618"/>
        <v/>
      </c>
      <c r="CG933" s="39" t="str">
        <f t="shared" si="619"/>
        <v/>
      </c>
      <c r="CH933" s="39" t="str">
        <f t="shared" si="620"/>
        <v/>
      </c>
      <c r="CI933" s="39" t="str">
        <f t="shared" si="621"/>
        <v/>
      </c>
    </row>
    <row r="934" spans="1:87">
      <c r="A934" s="18"/>
      <c r="B934" s="15" t="str">
        <f>'Gene Table'!E933</f>
        <v>hsa-miR-708-3p</v>
      </c>
      <c r="C934" s="15" t="str">
        <f>'Gene Table'!B933</f>
        <v>G19</v>
      </c>
      <c r="D934" s="16" t="str">
        <f>IF(SUM('Test Sample Data'!D$3:D$98)&gt;10,IF(AND(ISNUMBER('Test Sample Data'!D933),'Test Sample Data'!D933&lt;$B$1,'Test Sample Data'!D933&gt;0),'Test Sample Data'!D933,$B$1),"")</f>
        <v/>
      </c>
      <c r="E934" s="17" t="str">
        <f>IF(SUM('Test Sample Data'!E$3:E$98)&gt;10,IF(AND(ISNUMBER('Test Sample Data'!E933),'Test Sample Data'!E933&lt;$B$1,'Test Sample Data'!E933&gt;0),'Test Sample Data'!E933,$B$1),"")</f>
        <v/>
      </c>
      <c r="F934" s="17" t="str">
        <f>IF(SUM('Test Sample Data'!F$3:F$98)&gt;10,IF(AND(ISNUMBER('Test Sample Data'!F933),'Test Sample Data'!F933&lt;$B$1,'Test Sample Data'!F933&gt;0),'Test Sample Data'!F933,$B$1),"")</f>
        <v/>
      </c>
      <c r="G934" s="17" t="str">
        <f>IF(SUM('Test Sample Data'!G$3:G$98)&gt;10,IF(AND(ISNUMBER('Test Sample Data'!G933),'Test Sample Data'!G933&lt;$B$1,'Test Sample Data'!G933&gt;0),'Test Sample Data'!G933,$B$1),"")</f>
        <v/>
      </c>
      <c r="H934" s="17" t="str">
        <f>IF(SUM('Test Sample Data'!H$3:H$98)&gt;10,IF(AND(ISNUMBER('Test Sample Data'!H933),'Test Sample Data'!H933&lt;$B$1,'Test Sample Data'!H933&gt;0),'Test Sample Data'!H933,$B$1),"")</f>
        <v/>
      </c>
      <c r="I934" s="17" t="str">
        <f>IF(SUM('Test Sample Data'!I$3:I$98)&gt;10,IF(AND(ISNUMBER('Test Sample Data'!I933),'Test Sample Data'!I933&lt;$B$1,'Test Sample Data'!I933&gt;0),'Test Sample Data'!I933,$B$1),"")</f>
        <v/>
      </c>
      <c r="J934" s="17" t="str">
        <f>IF(SUM('Test Sample Data'!J$3:J$98)&gt;10,IF(AND(ISNUMBER('Test Sample Data'!J933),'Test Sample Data'!J933&lt;$B$1,'Test Sample Data'!J933&gt;0),'Test Sample Data'!J933,$B$1),"")</f>
        <v/>
      </c>
      <c r="K934" s="17" t="str">
        <f>IF(SUM('Test Sample Data'!K$3:K$98)&gt;10,IF(AND(ISNUMBER('Test Sample Data'!K933),'Test Sample Data'!K933&lt;$B$1,'Test Sample Data'!K933&gt;0),'Test Sample Data'!K933,$B$1),"")</f>
        <v/>
      </c>
      <c r="L934" s="17" t="str">
        <f>IF(SUM('Test Sample Data'!L$3:L$98)&gt;10,IF(AND(ISNUMBER('Test Sample Data'!L933),'Test Sample Data'!L933&lt;$B$1,'Test Sample Data'!L933&gt;0),'Test Sample Data'!L933,$B$1),"")</f>
        <v/>
      </c>
      <c r="M934" s="17" t="str">
        <f>IF(SUM('Test Sample Data'!M$3:M$98)&gt;10,IF(AND(ISNUMBER('Test Sample Data'!M933),'Test Sample Data'!M933&lt;$B$1,'Test Sample Data'!M933&gt;0),'Test Sample Data'!M933,$B$1),"")</f>
        <v/>
      </c>
      <c r="N934" s="17" t="str">
        <f>'Gene Table'!E933</f>
        <v>hsa-miR-708-3p</v>
      </c>
      <c r="O934" s="17" t="str">
        <f>'Gene Table'!B933</f>
        <v>G19</v>
      </c>
      <c r="P934" s="17" t="str">
        <f>IF(SUM('Control Sample Data'!D$3:D$98)&gt;10,IF(AND(ISNUMBER('Control Sample Data'!D933),'Control Sample Data'!D933&lt;$B$1,'Control Sample Data'!D933&gt;0),'Control Sample Data'!D933,$B$1),"")</f>
        <v/>
      </c>
      <c r="Q934" s="17" t="str">
        <f>IF(SUM('Control Sample Data'!E$3:E$98)&gt;10,IF(AND(ISNUMBER('Control Sample Data'!E933),'Control Sample Data'!E933&lt;$B$1,'Control Sample Data'!E933&gt;0),'Control Sample Data'!E933,$B$1),"")</f>
        <v/>
      </c>
      <c r="R934" s="17" t="str">
        <f>IF(SUM('Control Sample Data'!F$3:F$98)&gt;10,IF(AND(ISNUMBER('Control Sample Data'!F933),'Control Sample Data'!F933&lt;$B$1,'Control Sample Data'!F933&gt;0),'Control Sample Data'!F933,$B$1),"")</f>
        <v/>
      </c>
      <c r="S934" s="17" t="str">
        <f>IF(SUM('Control Sample Data'!G$3:G$98)&gt;10,IF(AND(ISNUMBER('Control Sample Data'!G933),'Control Sample Data'!G933&lt;$B$1,'Control Sample Data'!G933&gt;0),'Control Sample Data'!G933,$B$1),"")</f>
        <v/>
      </c>
      <c r="T934" s="17" t="str">
        <f>IF(SUM('Control Sample Data'!H$3:H$98)&gt;10,IF(AND(ISNUMBER('Control Sample Data'!H933),'Control Sample Data'!H933&lt;$B$1,'Control Sample Data'!H933&gt;0),'Control Sample Data'!H933,$B$1),"")</f>
        <v/>
      </c>
      <c r="U934" s="17" t="str">
        <f>IF(SUM('Control Sample Data'!I$3:I$98)&gt;10,IF(AND(ISNUMBER('Control Sample Data'!I933),'Control Sample Data'!I933&lt;$B$1,'Control Sample Data'!I933&gt;0),'Control Sample Data'!I933,$B$1),"")</f>
        <v/>
      </c>
      <c r="V934" s="17" t="str">
        <f>IF(SUM('Control Sample Data'!J$3:J$98)&gt;10,IF(AND(ISNUMBER('Control Sample Data'!J933),'Control Sample Data'!J933&lt;$B$1,'Control Sample Data'!J933&gt;0),'Control Sample Data'!J933,$B$1),"")</f>
        <v/>
      </c>
      <c r="W934" s="17" t="str">
        <f>IF(SUM('Control Sample Data'!K$3:K$98)&gt;10,IF(AND(ISNUMBER('Control Sample Data'!K933),'Control Sample Data'!K933&lt;$B$1,'Control Sample Data'!K933&gt;0),'Control Sample Data'!K933,$B$1),"")</f>
        <v/>
      </c>
      <c r="X934" s="17" t="str">
        <f>IF(SUM('Control Sample Data'!L$3:L$98)&gt;10,IF(AND(ISNUMBER('Control Sample Data'!L933),'Control Sample Data'!L933&lt;$B$1,'Control Sample Data'!L933&gt;0),'Control Sample Data'!L933,$B$1),"")</f>
        <v/>
      </c>
      <c r="Y934" s="17" t="str">
        <f>IF(SUM('Control Sample Data'!M$3:M$98)&gt;10,IF(AND(ISNUMBER('Control Sample Data'!M933),'Control Sample Data'!M933&lt;$B$1,'Control Sample Data'!M933&gt;0),'Control Sample Data'!M933,$B$1),"")</f>
        <v/>
      </c>
      <c r="AT934" s="36" t="str">
        <f t="shared" si="622"/>
        <v/>
      </c>
      <c r="AU934" s="36" t="str">
        <f t="shared" si="623"/>
        <v/>
      </c>
      <c r="AV934" s="36" t="str">
        <f t="shared" si="624"/>
        <v/>
      </c>
      <c r="AW934" s="36" t="str">
        <f t="shared" si="625"/>
        <v/>
      </c>
      <c r="AX934" s="36" t="str">
        <f t="shared" si="626"/>
        <v/>
      </c>
      <c r="AY934" s="36" t="str">
        <f t="shared" si="627"/>
        <v/>
      </c>
      <c r="AZ934" s="36" t="str">
        <f t="shared" si="628"/>
        <v/>
      </c>
      <c r="BA934" s="36" t="str">
        <f t="shared" si="629"/>
        <v/>
      </c>
      <c r="BB934" s="36" t="str">
        <f t="shared" si="630"/>
        <v/>
      </c>
      <c r="BC934" s="36" t="str">
        <f t="shared" si="631"/>
        <v/>
      </c>
      <c r="BD934" s="36" t="str">
        <f t="shared" si="632"/>
        <v/>
      </c>
      <c r="BE934" s="36" t="str">
        <f t="shared" si="633"/>
        <v/>
      </c>
      <c r="BF934" s="36" t="str">
        <f t="shared" si="634"/>
        <v/>
      </c>
      <c r="BG934" s="36" t="str">
        <f t="shared" si="635"/>
        <v/>
      </c>
      <c r="BH934" s="36" t="str">
        <f t="shared" si="636"/>
        <v/>
      </c>
      <c r="BI934" s="36" t="str">
        <f t="shared" si="637"/>
        <v/>
      </c>
      <c r="BJ934" s="36" t="str">
        <f t="shared" si="638"/>
        <v/>
      </c>
      <c r="BK934" s="36" t="str">
        <f t="shared" si="639"/>
        <v/>
      </c>
      <c r="BL934" s="36" t="str">
        <f t="shared" si="640"/>
        <v/>
      </c>
      <c r="BM934" s="36" t="str">
        <f t="shared" si="641"/>
        <v/>
      </c>
      <c r="BN934" s="38" t="e">
        <f t="shared" si="600"/>
        <v>#DIV/0!</v>
      </c>
      <c r="BO934" s="38" t="e">
        <f t="shared" si="601"/>
        <v>#DIV/0!</v>
      </c>
      <c r="BP934" s="39" t="str">
        <f t="shared" si="602"/>
        <v/>
      </c>
      <c r="BQ934" s="39" t="str">
        <f t="shared" si="603"/>
        <v/>
      </c>
      <c r="BR934" s="39" t="str">
        <f t="shared" si="604"/>
        <v/>
      </c>
      <c r="BS934" s="39" t="str">
        <f t="shared" si="605"/>
        <v/>
      </c>
      <c r="BT934" s="39" t="str">
        <f t="shared" si="606"/>
        <v/>
      </c>
      <c r="BU934" s="39" t="str">
        <f t="shared" si="607"/>
        <v/>
      </c>
      <c r="BV934" s="39" t="str">
        <f t="shared" si="608"/>
        <v/>
      </c>
      <c r="BW934" s="39" t="str">
        <f t="shared" si="609"/>
        <v/>
      </c>
      <c r="BX934" s="39" t="str">
        <f t="shared" si="610"/>
        <v/>
      </c>
      <c r="BY934" s="39" t="str">
        <f t="shared" si="611"/>
        <v/>
      </c>
      <c r="BZ934" s="39" t="str">
        <f t="shared" si="612"/>
        <v/>
      </c>
      <c r="CA934" s="39" t="str">
        <f t="shared" si="613"/>
        <v/>
      </c>
      <c r="CB934" s="39" t="str">
        <f t="shared" si="614"/>
        <v/>
      </c>
      <c r="CC934" s="39" t="str">
        <f t="shared" si="615"/>
        <v/>
      </c>
      <c r="CD934" s="39" t="str">
        <f t="shared" si="616"/>
        <v/>
      </c>
      <c r="CE934" s="39" t="str">
        <f t="shared" si="617"/>
        <v/>
      </c>
      <c r="CF934" s="39" t="str">
        <f t="shared" si="618"/>
        <v/>
      </c>
      <c r="CG934" s="39" t="str">
        <f t="shared" si="619"/>
        <v/>
      </c>
      <c r="CH934" s="39" t="str">
        <f t="shared" si="620"/>
        <v/>
      </c>
      <c r="CI934" s="39" t="str">
        <f t="shared" si="621"/>
        <v/>
      </c>
    </row>
    <row r="935" spans="1:87">
      <c r="A935" s="18"/>
      <c r="B935" s="15" t="str">
        <f>'Gene Table'!E934</f>
        <v>hsa-miR-3126-3p</v>
      </c>
      <c r="C935" s="15" t="str">
        <f>'Gene Table'!B934</f>
        <v>G20</v>
      </c>
      <c r="D935" s="16" t="str">
        <f>IF(SUM('Test Sample Data'!D$3:D$98)&gt;10,IF(AND(ISNUMBER('Test Sample Data'!D934),'Test Sample Data'!D934&lt;$B$1,'Test Sample Data'!D934&gt;0),'Test Sample Data'!D934,$B$1),"")</f>
        <v/>
      </c>
      <c r="E935" s="17" t="str">
        <f>IF(SUM('Test Sample Data'!E$3:E$98)&gt;10,IF(AND(ISNUMBER('Test Sample Data'!E934),'Test Sample Data'!E934&lt;$B$1,'Test Sample Data'!E934&gt;0),'Test Sample Data'!E934,$B$1),"")</f>
        <v/>
      </c>
      <c r="F935" s="17" t="str">
        <f>IF(SUM('Test Sample Data'!F$3:F$98)&gt;10,IF(AND(ISNUMBER('Test Sample Data'!F934),'Test Sample Data'!F934&lt;$B$1,'Test Sample Data'!F934&gt;0),'Test Sample Data'!F934,$B$1),"")</f>
        <v/>
      </c>
      <c r="G935" s="17" t="str">
        <f>IF(SUM('Test Sample Data'!G$3:G$98)&gt;10,IF(AND(ISNUMBER('Test Sample Data'!G934),'Test Sample Data'!G934&lt;$B$1,'Test Sample Data'!G934&gt;0),'Test Sample Data'!G934,$B$1),"")</f>
        <v/>
      </c>
      <c r="H935" s="17" t="str">
        <f>IF(SUM('Test Sample Data'!H$3:H$98)&gt;10,IF(AND(ISNUMBER('Test Sample Data'!H934),'Test Sample Data'!H934&lt;$B$1,'Test Sample Data'!H934&gt;0),'Test Sample Data'!H934,$B$1),"")</f>
        <v/>
      </c>
      <c r="I935" s="17" t="str">
        <f>IF(SUM('Test Sample Data'!I$3:I$98)&gt;10,IF(AND(ISNUMBER('Test Sample Data'!I934),'Test Sample Data'!I934&lt;$B$1,'Test Sample Data'!I934&gt;0),'Test Sample Data'!I934,$B$1),"")</f>
        <v/>
      </c>
      <c r="J935" s="17" t="str">
        <f>IF(SUM('Test Sample Data'!J$3:J$98)&gt;10,IF(AND(ISNUMBER('Test Sample Data'!J934),'Test Sample Data'!J934&lt;$B$1,'Test Sample Data'!J934&gt;0),'Test Sample Data'!J934,$B$1),"")</f>
        <v/>
      </c>
      <c r="K935" s="17" t="str">
        <f>IF(SUM('Test Sample Data'!K$3:K$98)&gt;10,IF(AND(ISNUMBER('Test Sample Data'!K934),'Test Sample Data'!K934&lt;$B$1,'Test Sample Data'!K934&gt;0),'Test Sample Data'!K934,$B$1),"")</f>
        <v/>
      </c>
      <c r="L935" s="17" t="str">
        <f>IF(SUM('Test Sample Data'!L$3:L$98)&gt;10,IF(AND(ISNUMBER('Test Sample Data'!L934),'Test Sample Data'!L934&lt;$B$1,'Test Sample Data'!L934&gt;0),'Test Sample Data'!L934,$B$1),"")</f>
        <v/>
      </c>
      <c r="M935" s="17" t="str">
        <f>IF(SUM('Test Sample Data'!M$3:M$98)&gt;10,IF(AND(ISNUMBER('Test Sample Data'!M934),'Test Sample Data'!M934&lt;$B$1,'Test Sample Data'!M934&gt;0),'Test Sample Data'!M934,$B$1),"")</f>
        <v/>
      </c>
      <c r="N935" s="17" t="str">
        <f>'Gene Table'!E934</f>
        <v>hsa-miR-3126-3p</v>
      </c>
      <c r="O935" s="17" t="str">
        <f>'Gene Table'!B934</f>
        <v>G20</v>
      </c>
      <c r="P935" s="17" t="str">
        <f>IF(SUM('Control Sample Data'!D$3:D$98)&gt;10,IF(AND(ISNUMBER('Control Sample Data'!D934),'Control Sample Data'!D934&lt;$B$1,'Control Sample Data'!D934&gt;0),'Control Sample Data'!D934,$B$1),"")</f>
        <v/>
      </c>
      <c r="Q935" s="17" t="str">
        <f>IF(SUM('Control Sample Data'!E$3:E$98)&gt;10,IF(AND(ISNUMBER('Control Sample Data'!E934),'Control Sample Data'!E934&lt;$B$1,'Control Sample Data'!E934&gt;0),'Control Sample Data'!E934,$B$1),"")</f>
        <v/>
      </c>
      <c r="R935" s="17" t="str">
        <f>IF(SUM('Control Sample Data'!F$3:F$98)&gt;10,IF(AND(ISNUMBER('Control Sample Data'!F934),'Control Sample Data'!F934&lt;$B$1,'Control Sample Data'!F934&gt;0),'Control Sample Data'!F934,$B$1),"")</f>
        <v/>
      </c>
      <c r="S935" s="17" t="str">
        <f>IF(SUM('Control Sample Data'!G$3:G$98)&gt;10,IF(AND(ISNUMBER('Control Sample Data'!G934),'Control Sample Data'!G934&lt;$B$1,'Control Sample Data'!G934&gt;0),'Control Sample Data'!G934,$B$1),"")</f>
        <v/>
      </c>
      <c r="T935" s="17" t="str">
        <f>IF(SUM('Control Sample Data'!H$3:H$98)&gt;10,IF(AND(ISNUMBER('Control Sample Data'!H934),'Control Sample Data'!H934&lt;$B$1,'Control Sample Data'!H934&gt;0),'Control Sample Data'!H934,$B$1),"")</f>
        <v/>
      </c>
      <c r="U935" s="17" t="str">
        <f>IF(SUM('Control Sample Data'!I$3:I$98)&gt;10,IF(AND(ISNUMBER('Control Sample Data'!I934),'Control Sample Data'!I934&lt;$B$1,'Control Sample Data'!I934&gt;0),'Control Sample Data'!I934,$B$1),"")</f>
        <v/>
      </c>
      <c r="V935" s="17" t="str">
        <f>IF(SUM('Control Sample Data'!J$3:J$98)&gt;10,IF(AND(ISNUMBER('Control Sample Data'!J934),'Control Sample Data'!J934&lt;$B$1,'Control Sample Data'!J934&gt;0),'Control Sample Data'!J934,$B$1),"")</f>
        <v/>
      </c>
      <c r="W935" s="17" t="str">
        <f>IF(SUM('Control Sample Data'!K$3:K$98)&gt;10,IF(AND(ISNUMBER('Control Sample Data'!K934),'Control Sample Data'!K934&lt;$B$1,'Control Sample Data'!K934&gt;0),'Control Sample Data'!K934,$B$1),"")</f>
        <v/>
      </c>
      <c r="X935" s="17" t="str">
        <f>IF(SUM('Control Sample Data'!L$3:L$98)&gt;10,IF(AND(ISNUMBER('Control Sample Data'!L934),'Control Sample Data'!L934&lt;$B$1,'Control Sample Data'!L934&gt;0),'Control Sample Data'!L934,$B$1),"")</f>
        <v/>
      </c>
      <c r="Y935" s="17" t="str">
        <f>IF(SUM('Control Sample Data'!M$3:M$98)&gt;10,IF(AND(ISNUMBER('Control Sample Data'!M934),'Control Sample Data'!M934&lt;$B$1,'Control Sample Data'!M934&gt;0),'Control Sample Data'!M934,$B$1),"")</f>
        <v/>
      </c>
      <c r="AT935" s="36" t="str">
        <f t="shared" si="622"/>
        <v/>
      </c>
      <c r="AU935" s="36" t="str">
        <f t="shared" si="623"/>
        <v/>
      </c>
      <c r="AV935" s="36" t="str">
        <f t="shared" si="624"/>
        <v/>
      </c>
      <c r="AW935" s="36" t="str">
        <f t="shared" si="625"/>
        <v/>
      </c>
      <c r="AX935" s="36" t="str">
        <f t="shared" si="626"/>
        <v/>
      </c>
      <c r="AY935" s="36" t="str">
        <f t="shared" si="627"/>
        <v/>
      </c>
      <c r="AZ935" s="36" t="str">
        <f t="shared" si="628"/>
        <v/>
      </c>
      <c r="BA935" s="36" t="str">
        <f t="shared" si="629"/>
        <v/>
      </c>
      <c r="BB935" s="36" t="str">
        <f t="shared" si="630"/>
        <v/>
      </c>
      <c r="BC935" s="36" t="str">
        <f t="shared" si="631"/>
        <v/>
      </c>
      <c r="BD935" s="36" t="str">
        <f t="shared" si="632"/>
        <v/>
      </c>
      <c r="BE935" s="36" t="str">
        <f t="shared" si="633"/>
        <v/>
      </c>
      <c r="BF935" s="36" t="str">
        <f t="shared" si="634"/>
        <v/>
      </c>
      <c r="BG935" s="36" t="str">
        <f t="shared" si="635"/>
        <v/>
      </c>
      <c r="BH935" s="36" t="str">
        <f t="shared" si="636"/>
        <v/>
      </c>
      <c r="BI935" s="36" t="str">
        <f t="shared" si="637"/>
        <v/>
      </c>
      <c r="BJ935" s="36" t="str">
        <f t="shared" si="638"/>
        <v/>
      </c>
      <c r="BK935" s="36" t="str">
        <f t="shared" si="639"/>
        <v/>
      </c>
      <c r="BL935" s="36" t="str">
        <f t="shared" si="640"/>
        <v/>
      </c>
      <c r="BM935" s="36" t="str">
        <f t="shared" si="641"/>
        <v/>
      </c>
      <c r="BN935" s="38" t="e">
        <f t="shared" si="600"/>
        <v>#DIV/0!</v>
      </c>
      <c r="BO935" s="38" t="e">
        <f t="shared" si="601"/>
        <v>#DIV/0!</v>
      </c>
      <c r="BP935" s="39" t="str">
        <f t="shared" si="602"/>
        <v/>
      </c>
      <c r="BQ935" s="39" t="str">
        <f t="shared" si="603"/>
        <v/>
      </c>
      <c r="BR935" s="39" t="str">
        <f t="shared" si="604"/>
        <v/>
      </c>
      <c r="BS935" s="39" t="str">
        <f t="shared" si="605"/>
        <v/>
      </c>
      <c r="BT935" s="39" t="str">
        <f t="shared" si="606"/>
        <v/>
      </c>
      <c r="BU935" s="39" t="str">
        <f t="shared" si="607"/>
        <v/>
      </c>
      <c r="BV935" s="39" t="str">
        <f t="shared" si="608"/>
        <v/>
      </c>
      <c r="BW935" s="39" t="str">
        <f t="shared" si="609"/>
        <v/>
      </c>
      <c r="BX935" s="39" t="str">
        <f t="shared" si="610"/>
        <v/>
      </c>
      <c r="BY935" s="39" t="str">
        <f t="shared" si="611"/>
        <v/>
      </c>
      <c r="BZ935" s="39" t="str">
        <f t="shared" si="612"/>
        <v/>
      </c>
      <c r="CA935" s="39" t="str">
        <f t="shared" si="613"/>
        <v/>
      </c>
      <c r="CB935" s="39" t="str">
        <f t="shared" si="614"/>
        <v/>
      </c>
      <c r="CC935" s="39" t="str">
        <f t="shared" si="615"/>
        <v/>
      </c>
      <c r="CD935" s="39" t="str">
        <f t="shared" si="616"/>
        <v/>
      </c>
      <c r="CE935" s="39" t="str">
        <f t="shared" si="617"/>
        <v/>
      </c>
      <c r="CF935" s="39" t="str">
        <f t="shared" si="618"/>
        <v/>
      </c>
      <c r="CG935" s="39" t="str">
        <f t="shared" si="619"/>
        <v/>
      </c>
      <c r="CH935" s="39" t="str">
        <f t="shared" si="620"/>
        <v/>
      </c>
      <c r="CI935" s="39" t="str">
        <f t="shared" si="621"/>
        <v/>
      </c>
    </row>
    <row r="936" spans="1:87">
      <c r="A936" s="18"/>
      <c r="B936" s="15" t="str">
        <f>'Gene Table'!E935</f>
        <v>hsa-miR-7-1-3p</v>
      </c>
      <c r="C936" s="15" t="str">
        <f>'Gene Table'!B935</f>
        <v>G21</v>
      </c>
      <c r="D936" s="16" t="str">
        <f>IF(SUM('Test Sample Data'!D$3:D$98)&gt;10,IF(AND(ISNUMBER('Test Sample Data'!D935),'Test Sample Data'!D935&lt;$B$1,'Test Sample Data'!D935&gt;0),'Test Sample Data'!D935,$B$1),"")</f>
        <v/>
      </c>
      <c r="E936" s="17" t="str">
        <f>IF(SUM('Test Sample Data'!E$3:E$98)&gt;10,IF(AND(ISNUMBER('Test Sample Data'!E935),'Test Sample Data'!E935&lt;$B$1,'Test Sample Data'!E935&gt;0),'Test Sample Data'!E935,$B$1),"")</f>
        <v/>
      </c>
      <c r="F936" s="17" t="str">
        <f>IF(SUM('Test Sample Data'!F$3:F$98)&gt;10,IF(AND(ISNUMBER('Test Sample Data'!F935),'Test Sample Data'!F935&lt;$B$1,'Test Sample Data'!F935&gt;0),'Test Sample Data'!F935,$B$1),"")</f>
        <v/>
      </c>
      <c r="G936" s="17" t="str">
        <f>IF(SUM('Test Sample Data'!G$3:G$98)&gt;10,IF(AND(ISNUMBER('Test Sample Data'!G935),'Test Sample Data'!G935&lt;$B$1,'Test Sample Data'!G935&gt;0),'Test Sample Data'!G935,$B$1),"")</f>
        <v/>
      </c>
      <c r="H936" s="17" t="str">
        <f>IF(SUM('Test Sample Data'!H$3:H$98)&gt;10,IF(AND(ISNUMBER('Test Sample Data'!H935),'Test Sample Data'!H935&lt;$B$1,'Test Sample Data'!H935&gt;0),'Test Sample Data'!H935,$B$1),"")</f>
        <v/>
      </c>
      <c r="I936" s="17" t="str">
        <f>IF(SUM('Test Sample Data'!I$3:I$98)&gt;10,IF(AND(ISNUMBER('Test Sample Data'!I935),'Test Sample Data'!I935&lt;$B$1,'Test Sample Data'!I935&gt;0),'Test Sample Data'!I935,$B$1),"")</f>
        <v/>
      </c>
      <c r="J936" s="17" t="str">
        <f>IF(SUM('Test Sample Data'!J$3:J$98)&gt;10,IF(AND(ISNUMBER('Test Sample Data'!J935),'Test Sample Data'!J935&lt;$B$1,'Test Sample Data'!J935&gt;0),'Test Sample Data'!J935,$B$1),"")</f>
        <v/>
      </c>
      <c r="K936" s="17" t="str">
        <f>IF(SUM('Test Sample Data'!K$3:K$98)&gt;10,IF(AND(ISNUMBER('Test Sample Data'!K935),'Test Sample Data'!K935&lt;$B$1,'Test Sample Data'!K935&gt;0),'Test Sample Data'!K935,$B$1),"")</f>
        <v/>
      </c>
      <c r="L936" s="17" t="str">
        <f>IF(SUM('Test Sample Data'!L$3:L$98)&gt;10,IF(AND(ISNUMBER('Test Sample Data'!L935),'Test Sample Data'!L935&lt;$B$1,'Test Sample Data'!L935&gt;0),'Test Sample Data'!L935,$B$1),"")</f>
        <v/>
      </c>
      <c r="M936" s="17" t="str">
        <f>IF(SUM('Test Sample Data'!M$3:M$98)&gt;10,IF(AND(ISNUMBER('Test Sample Data'!M935),'Test Sample Data'!M935&lt;$B$1,'Test Sample Data'!M935&gt;0),'Test Sample Data'!M935,$B$1),"")</f>
        <v/>
      </c>
      <c r="N936" s="17" t="str">
        <f>'Gene Table'!E935</f>
        <v>hsa-miR-7-1-3p</v>
      </c>
      <c r="O936" s="17" t="str">
        <f>'Gene Table'!B935</f>
        <v>G21</v>
      </c>
      <c r="P936" s="17" t="str">
        <f>IF(SUM('Control Sample Data'!D$3:D$98)&gt;10,IF(AND(ISNUMBER('Control Sample Data'!D935),'Control Sample Data'!D935&lt;$B$1,'Control Sample Data'!D935&gt;0),'Control Sample Data'!D935,$B$1),"")</f>
        <v/>
      </c>
      <c r="Q936" s="17" t="str">
        <f>IF(SUM('Control Sample Data'!E$3:E$98)&gt;10,IF(AND(ISNUMBER('Control Sample Data'!E935),'Control Sample Data'!E935&lt;$B$1,'Control Sample Data'!E935&gt;0),'Control Sample Data'!E935,$B$1),"")</f>
        <v/>
      </c>
      <c r="R936" s="17" t="str">
        <f>IF(SUM('Control Sample Data'!F$3:F$98)&gt;10,IF(AND(ISNUMBER('Control Sample Data'!F935),'Control Sample Data'!F935&lt;$B$1,'Control Sample Data'!F935&gt;0),'Control Sample Data'!F935,$B$1),"")</f>
        <v/>
      </c>
      <c r="S936" s="17" t="str">
        <f>IF(SUM('Control Sample Data'!G$3:G$98)&gt;10,IF(AND(ISNUMBER('Control Sample Data'!G935),'Control Sample Data'!G935&lt;$B$1,'Control Sample Data'!G935&gt;0),'Control Sample Data'!G935,$B$1),"")</f>
        <v/>
      </c>
      <c r="T936" s="17" t="str">
        <f>IF(SUM('Control Sample Data'!H$3:H$98)&gt;10,IF(AND(ISNUMBER('Control Sample Data'!H935),'Control Sample Data'!H935&lt;$B$1,'Control Sample Data'!H935&gt;0),'Control Sample Data'!H935,$B$1),"")</f>
        <v/>
      </c>
      <c r="U936" s="17" t="str">
        <f>IF(SUM('Control Sample Data'!I$3:I$98)&gt;10,IF(AND(ISNUMBER('Control Sample Data'!I935),'Control Sample Data'!I935&lt;$B$1,'Control Sample Data'!I935&gt;0),'Control Sample Data'!I935,$B$1),"")</f>
        <v/>
      </c>
      <c r="V936" s="17" t="str">
        <f>IF(SUM('Control Sample Data'!J$3:J$98)&gt;10,IF(AND(ISNUMBER('Control Sample Data'!J935),'Control Sample Data'!J935&lt;$B$1,'Control Sample Data'!J935&gt;0),'Control Sample Data'!J935,$B$1),"")</f>
        <v/>
      </c>
      <c r="W936" s="17" t="str">
        <f>IF(SUM('Control Sample Data'!K$3:K$98)&gt;10,IF(AND(ISNUMBER('Control Sample Data'!K935),'Control Sample Data'!K935&lt;$B$1,'Control Sample Data'!K935&gt;0),'Control Sample Data'!K935,$B$1),"")</f>
        <v/>
      </c>
      <c r="X936" s="17" t="str">
        <f>IF(SUM('Control Sample Data'!L$3:L$98)&gt;10,IF(AND(ISNUMBER('Control Sample Data'!L935),'Control Sample Data'!L935&lt;$B$1,'Control Sample Data'!L935&gt;0),'Control Sample Data'!L935,$B$1),"")</f>
        <v/>
      </c>
      <c r="Y936" s="17" t="str">
        <f>IF(SUM('Control Sample Data'!M$3:M$98)&gt;10,IF(AND(ISNUMBER('Control Sample Data'!M935),'Control Sample Data'!M935&lt;$B$1,'Control Sample Data'!M935&gt;0),'Control Sample Data'!M935,$B$1),"")</f>
        <v/>
      </c>
      <c r="AT936" s="36" t="str">
        <f t="shared" si="622"/>
        <v/>
      </c>
      <c r="AU936" s="36" t="str">
        <f t="shared" si="623"/>
        <v/>
      </c>
      <c r="AV936" s="36" t="str">
        <f t="shared" si="624"/>
        <v/>
      </c>
      <c r="AW936" s="36" t="str">
        <f t="shared" si="625"/>
        <v/>
      </c>
      <c r="AX936" s="36" t="str">
        <f t="shared" si="626"/>
        <v/>
      </c>
      <c r="AY936" s="36" t="str">
        <f t="shared" si="627"/>
        <v/>
      </c>
      <c r="AZ936" s="36" t="str">
        <f t="shared" si="628"/>
        <v/>
      </c>
      <c r="BA936" s="36" t="str">
        <f t="shared" si="629"/>
        <v/>
      </c>
      <c r="BB936" s="36" t="str">
        <f t="shared" si="630"/>
        <v/>
      </c>
      <c r="BC936" s="36" t="str">
        <f t="shared" si="631"/>
        <v/>
      </c>
      <c r="BD936" s="36" t="str">
        <f t="shared" si="632"/>
        <v/>
      </c>
      <c r="BE936" s="36" t="str">
        <f t="shared" si="633"/>
        <v/>
      </c>
      <c r="BF936" s="36" t="str">
        <f t="shared" si="634"/>
        <v/>
      </c>
      <c r="BG936" s="36" t="str">
        <f t="shared" si="635"/>
        <v/>
      </c>
      <c r="BH936" s="36" t="str">
        <f t="shared" si="636"/>
        <v/>
      </c>
      <c r="BI936" s="36" t="str">
        <f t="shared" si="637"/>
        <v/>
      </c>
      <c r="BJ936" s="36" t="str">
        <f t="shared" si="638"/>
        <v/>
      </c>
      <c r="BK936" s="36" t="str">
        <f t="shared" si="639"/>
        <v/>
      </c>
      <c r="BL936" s="36" t="str">
        <f t="shared" si="640"/>
        <v/>
      </c>
      <c r="BM936" s="36" t="str">
        <f t="shared" si="641"/>
        <v/>
      </c>
      <c r="BN936" s="38" t="e">
        <f t="shared" si="600"/>
        <v>#DIV/0!</v>
      </c>
      <c r="BO936" s="38" t="e">
        <f t="shared" si="601"/>
        <v>#DIV/0!</v>
      </c>
      <c r="BP936" s="39" t="str">
        <f t="shared" si="602"/>
        <v/>
      </c>
      <c r="BQ936" s="39" t="str">
        <f t="shared" si="603"/>
        <v/>
      </c>
      <c r="BR936" s="39" t="str">
        <f t="shared" si="604"/>
        <v/>
      </c>
      <c r="BS936" s="39" t="str">
        <f t="shared" si="605"/>
        <v/>
      </c>
      <c r="BT936" s="39" t="str">
        <f t="shared" si="606"/>
        <v/>
      </c>
      <c r="BU936" s="39" t="str">
        <f t="shared" si="607"/>
        <v/>
      </c>
      <c r="BV936" s="39" t="str">
        <f t="shared" si="608"/>
        <v/>
      </c>
      <c r="BW936" s="39" t="str">
        <f t="shared" si="609"/>
        <v/>
      </c>
      <c r="BX936" s="39" t="str">
        <f t="shared" si="610"/>
        <v/>
      </c>
      <c r="BY936" s="39" t="str">
        <f t="shared" si="611"/>
        <v/>
      </c>
      <c r="BZ936" s="39" t="str">
        <f t="shared" si="612"/>
        <v/>
      </c>
      <c r="CA936" s="39" t="str">
        <f t="shared" si="613"/>
        <v/>
      </c>
      <c r="CB936" s="39" t="str">
        <f t="shared" si="614"/>
        <v/>
      </c>
      <c r="CC936" s="39" t="str">
        <f t="shared" si="615"/>
        <v/>
      </c>
      <c r="CD936" s="39" t="str">
        <f t="shared" si="616"/>
        <v/>
      </c>
      <c r="CE936" s="39" t="str">
        <f t="shared" si="617"/>
        <v/>
      </c>
      <c r="CF936" s="39" t="str">
        <f t="shared" si="618"/>
        <v/>
      </c>
      <c r="CG936" s="39" t="str">
        <f t="shared" si="619"/>
        <v/>
      </c>
      <c r="CH936" s="39" t="str">
        <f t="shared" si="620"/>
        <v/>
      </c>
      <c r="CI936" s="39" t="str">
        <f t="shared" si="621"/>
        <v/>
      </c>
    </row>
    <row r="937" spans="1:87">
      <c r="A937" s="18"/>
      <c r="B937" s="15" t="str">
        <f>'Gene Table'!E936</f>
        <v>hsa-miR-3144-3p</v>
      </c>
      <c r="C937" s="15" t="str">
        <f>'Gene Table'!B936</f>
        <v>G22</v>
      </c>
      <c r="D937" s="16" t="str">
        <f>IF(SUM('Test Sample Data'!D$3:D$98)&gt;10,IF(AND(ISNUMBER('Test Sample Data'!D936),'Test Sample Data'!D936&lt;$B$1,'Test Sample Data'!D936&gt;0),'Test Sample Data'!D936,$B$1),"")</f>
        <v/>
      </c>
      <c r="E937" s="17" t="str">
        <f>IF(SUM('Test Sample Data'!E$3:E$98)&gt;10,IF(AND(ISNUMBER('Test Sample Data'!E936),'Test Sample Data'!E936&lt;$B$1,'Test Sample Data'!E936&gt;0),'Test Sample Data'!E936,$B$1),"")</f>
        <v/>
      </c>
      <c r="F937" s="17" t="str">
        <f>IF(SUM('Test Sample Data'!F$3:F$98)&gt;10,IF(AND(ISNUMBER('Test Sample Data'!F936),'Test Sample Data'!F936&lt;$B$1,'Test Sample Data'!F936&gt;0),'Test Sample Data'!F936,$B$1),"")</f>
        <v/>
      </c>
      <c r="G937" s="17" t="str">
        <f>IF(SUM('Test Sample Data'!G$3:G$98)&gt;10,IF(AND(ISNUMBER('Test Sample Data'!G936),'Test Sample Data'!G936&lt;$B$1,'Test Sample Data'!G936&gt;0),'Test Sample Data'!G936,$B$1),"")</f>
        <v/>
      </c>
      <c r="H937" s="17" t="str">
        <f>IF(SUM('Test Sample Data'!H$3:H$98)&gt;10,IF(AND(ISNUMBER('Test Sample Data'!H936),'Test Sample Data'!H936&lt;$B$1,'Test Sample Data'!H936&gt;0),'Test Sample Data'!H936,$B$1),"")</f>
        <v/>
      </c>
      <c r="I937" s="17" t="str">
        <f>IF(SUM('Test Sample Data'!I$3:I$98)&gt;10,IF(AND(ISNUMBER('Test Sample Data'!I936),'Test Sample Data'!I936&lt;$B$1,'Test Sample Data'!I936&gt;0),'Test Sample Data'!I936,$B$1),"")</f>
        <v/>
      </c>
      <c r="J937" s="17" t="str">
        <f>IF(SUM('Test Sample Data'!J$3:J$98)&gt;10,IF(AND(ISNUMBER('Test Sample Data'!J936),'Test Sample Data'!J936&lt;$B$1,'Test Sample Data'!J936&gt;0),'Test Sample Data'!J936,$B$1),"")</f>
        <v/>
      </c>
      <c r="K937" s="17" t="str">
        <f>IF(SUM('Test Sample Data'!K$3:K$98)&gt;10,IF(AND(ISNUMBER('Test Sample Data'!K936),'Test Sample Data'!K936&lt;$B$1,'Test Sample Data'!K936&gt;0),'Test Sample Data'!K936,$B$1),"")</f>
        <v/>
      </c>
      <c r="L937" s="17" t="str">
        <f>IF(SUM('Test Sample Data'!L$3:L$98)&gt;10,IF(AND(ISNUMBER('Test Sample Data'!L936),'Test Sample Data'!L936&lt;$B$1,'Test Sample Data'!L936&gt;0),'Test Sample Data'!L936,$B$1),"")</f>
        <v/>
      </c>
      <c r="M937" s="17" t="str">
        <f>IF(SUM('Test Sample Data'!M$3:M$98)&gt;10,IF(AND(ISNUMBER('Test Sample Data'!M936),'Test Sample Data'!M936&lt;$B$1,'Test Sample Data'!M936&gt;0),'Test Sample Data'!M936,$B$1),"")</f>
        <v/>
      </c>
      <c r="N937" s="17" t="str">
        <f>'Gene Table'!E936</f>
        <v>hsa-miR-3144-3p</v>
      </c>
      <c r="O937" s="17" t="str">
        <f>'Gene Table'!B936</f>
        <v>G22</v>
      </c>
      <c r="P937" s="17" t="str">
        <f>IF(SUM('Control Sample Data'!D$3:D$98)&gt;10,IF(AND(ISNUMBER('Control Sample Data'!D936),'Control Sample Data'!D936&lt;$B$1,'Control Sample Data'!D936&gt;0),'Control Sample Data'!D936,$B$1),"")</f>
        <v/>
      </c>
      <c r="Q937" s="17" t="str">
        <f>IF(SUM('Control Sample Data'!E$3:E$98)&gt;10,IF(AND(ISNUMBER('Control Sample Data'!E936),'Control Sample Data'!E936&lt;$B$1,'Control Sample Data'!E936&gt;0),'Control Sample Data'!E936,$B$1),"")</f>
        <v/>
      </c>
      <c r="R937" s="17" t="str">
        <f>IF(SUM('Control Sample Data'!F$3:F$98)&gt;10,IF(AND(ISNUMBER('Control Sample Data'!F936),'Control Sample Data'!F936&lt;$B$1,'Control Sample Data'!F936&gt;0),'Control Sample Data'!F936,$B$1),"")</f>
        <v/>
      </c>
      <c r="S937" s="17" t="str">
        <f>IF(SUM('Control Sample Data'!G$3:G$98)&gt;10,IF(AND(ISNUMBER('Control Sample Data'!G936),'Control Sample Data'!G936&lt;$B$1,'Control Sample Data'!G936&gt;0),'Control Sample Data'!G936,$B$1),"")</f>
        <v/>
      </c>
      <c r="T937" s="17" t="str">
        <f>IF(SUM('Control Sample Data'!H$3:H$98)&gt;10,IF(AND(ISNUMBER('Control Sample Data'!H936),'Control Sample Data'!H936&lt;$B$1,'Control Sample Data'!H936&gt;0),'Control Sample Data'!H936,$B$1),"")</f>
        <v/>
      </c>
      <c r="U937" s="17" t="str">
        <f>IF(SUM('Control Sample Data'!I$3:I$98)&gt;10,IF(AND(ISNUMBER('Control Sample Data'!I936),'Control Sample Data'!I936&lt;$B$1,'Control Sample Data'!I936&gt;0),'Control Sample Data'!I936,$B$1),"")</f>
        <v/>
      </c>
      <c r="V937" s="17" t="str">
        <f>IF(SUM('Control Sample Data'!J$3:J$98)&gt;10,IF(AND(ISNUMBER('Control Sample Data'!J936),'Control Sample Data'!J936&lt;$B$1,'Control Sample Data'!J936&gt;0),'Control Sample Data'!J936,$B$1),"")</f>
        <v/>
      </c>
      <c r="W937" s="17" t="str">
        <f>IF(SUM('Control Sample Data'!K$3:K$98)&gt;10,IF(AND(ISNUMBER('Control Sample Data'!K936),'Control Sample Data'!K936&lt;$B$1,'Control Sample Data'!K936&gt;0),'Control Sample Data'!K936,$B$1),"")</f>
        <v/>
      </c>
      <c r="X937" s="17" t="str">
        <f>IF(SUM('Control Sample Data'!L$3:L$98)&gt;10,IF(AND(ISNUMBER('Control Sample Data'!L936),'Control Sample Data'!L936&lt;$B$1,'Control Sample Data'!L936&gt;0),'Control Sample Data'!L936,$B$1),"")</f>
        <v/>
      </c>
      <c r="Y937" s="17" t="str">
        <f>IF(SUM('Control Sample Data'!M$3:M$98)&gt;10,IF(AND(ISNUMBER('Control Sample Data'!M936),'Control Sample Data'!M936&lt;$B$1,'Control Sample Data'!M936&gt;0),'Control Sample Data'!M936,$B$1),"")</f>
        <v/>
      </c>
      <c r="AT937" s="36" t="str">
        <f t="shared" si="622"/>
        <v/>
      </c>
      <c r="AU937" s="36" t="str">
        <f t="shared" si="623"/>
        <v/>
      </c>
      <c r="AV937" s="36" t="str">
        <f t="shared" si="624"/>
        <v/>
      </c>
      <c r="AW937" s="36" t="str">
        <f t="shared" si="625"/>
        <v/>
      </c>
      <c r="AX937" s="36" t="str">
        <f t="shared" si="626"/>
        <v/>
      </c>
      <c r="AY937" s="36" t="str">
        <f t="shared" si="627"/>
        <v/>
      </c>
      <c r="AZ937" s="36" t="str">
        <f t="shared" si="628"/>
        <v/>
      </c>
      <c r="BA937" s="36" t="str">
        <f t="shared" si="629"/>
        <v/>
      </c>
      <c r="BB937" s="36" t="str">
        <f t="shared" si="630"/>
        <v/>
      </c>
      <c r="BC937" s="36" t="str">
        <f t="shared" si="631"/>
        <v/>
      </c>
      <c r="BD937" s="36" t="str">
        <f t="shared" si="632"/>
        <v/>
      </c>
      <c r="BE937" s="36" t="str">
        <f t="shared" si="633"/>
        <v/>
      </c>
      <c r="BF937" s="36" t="str">
        <f t="shared" si="634"/>
        <v/>
      </c>
      <c r="BG937" s="36" t="str">
        <f t="shared" si="635"/>
        <v/>
      </c>
      <c r="BH937" s="36" t="str">
        <f t="shared" si="636"/>
        <v/>
      </c>
      <c r="BI937" s="36" t="str">
        <f t="shared" si="637"/>
        <v/>
      </c>
      <c r="BJ937" s="36" t="str">
        <f t="shared" si="638"/>
        <v/>
      </c>
      <c r="BK937" s="36" t="str">
        <f t="shared" si="639"/>
        <v/>
      </c>
      <c r="BL937" s="36" t="str">
        <f t="shared" si="640"/>
        <v/>
      </c>
      <c r="BM937" s="36" t="str">
        <f t="shared" si="641"/>
        <v/>
      </c>
      <c r="BN937" s="38" t="e">
        <f t="shared" si="600"/>
        <v>#DIV/0!</v>
      </c>
      <c r="BO937" s="38" t="e">
        <f t="shared" si="601"/>
        <v>#DIV/0!</v>
      </c>
      <c r="BP937" s="39" t="str">
        <f t="shared" si="602"/>
        <v/>
      </c>
      <c r="BQ937" s="39" t="str">
        <f t="shared" si="603"/>
        <v/>
      </c>
      <c r="BR937" s="39" t="str">
        <f t="shared" si="604"/>
        <v/>
      </c>
      <c r="BS937" s="39" t="str">
        <f t="shared" si="605"/>
        <v/>
      </c>
      <c r="BT937" s="39" t="str">
        <f t="shared" si="606"/>
        <v/>
      </c>
      <c r="BU937" s="39" t="str">
        <f t="shared" si="607"/>
        <v/>
      </c>
      <c r="BV937" s="39" t="str">
        <f t="shared" si="608"/>
        <v/>
      </c>
      <c r="BW937" s="39" t="str">
        <f t="shared" si="609"/>
        <v/>
      </c>
      <c r="BX937" s="39" t="str">
        <f t="shared" si="610"/>
        <v/>
      </c>
      <c r="BY937" s="39" t="str">
        <f t="shared" si="611"/>
        <v/>
      </c>
      <c r="BZ937" s="39" t="str">
        <f t="shared" si="612"/>
        <v/>
      </c>
      <c r="CA937" s="39" t="str">
        <f t="shared" si="613"/>
        <v/>
      </c>
      <c r="CB937" s="39" t="str">
        <f t="shared" si="614"/>
        <v/>
      </c>
      <c r="CC937" s="39" t="str">
        <f t="shared" si="615"/>
        <v/>
      </c>
      <c r="CD937" s="39" t="str">
        <f t="shared" si="616"/>
        <v/>
      </c>
      <c r="CE937" s="39" t="str">
        <f t="shared" si="617"/>
        <v/>
      </c>
      <c r="CF937" s="39" t="str">
        <f t="shared" si="618"/>
        <v/>
      </c>
      <c r="CG937" s="39" t="str">
        <f t="shared" si="619"/>
        <v/>
      </c>
      <c r="CH937" s="39" t="str">
        <f t="shared" si="620"/>
        <v/>
      </c>
      <c r="CI937" s="39" t="str">
        <f t="shared" si="621"/>
        <v/>
      </c>
    </row>
    <row r="938" spans="1:87">
      <c r="A938" s="18"/>
      <c r="B938" s="15" t="str">
        <f>'Gene Table'!E937</f>
        <v>hsa-miR-7-2-3p</v>
      </c>
      <c r="C938" s="15" t="str">
        <f>'Gene Table'!B937</f>
        <v>G23</v>
      </c>
      <c r="D938" s="16" t="str">
        <f>IF(SUM('Test Sample Data'!D$3:D$98)&gt;10,IF(AND(ISNUMBER('Test Sample Data'!D937),'Test Sample Data'!D937&lt;$B$1,'Test Sample Data'!D937&gt;0),'Test Sample Data'!D937,$B$1),"")</f>
        <v/>
      </c>
      <c r="E938" s="17" t="str">
        <f>IF(SUM('Test Sample Data'!E$3:E$98)&gt;10,IF(AND(ISNUMBER('Test Sample Data'!E937),'Test Sample Data'!E937&lt;$B$1,'Test Sample Data'!E937&gt;0),'Test Sample Data'!E937,$B$1),"")</f>
        <v/>
      </c>
      <c r="F938" s="17" t="str">
        <f>IF(SUM('Test Sample Data'!F$3:F$98)&gt;10,IF(AND(ISNUMBER('Test Sample Data'!F937),'Test Sample Data'!F937&lt;$B$1,'Test Sample Data'!F937&gt;0),'Test Sample Data'!F937,$B$1),"")</f>
        <v/>
      </c>
      <c r="G938" s="17" t="str">
        <f>IF(SUM('Test Sample Data'!G$3:G$98)&gt;10,IF(AND(ISNUMBER('Test Sample Data'!G937),'Test Sample Data'!G937&lt;$B$1,'Test Sample Data'!G937&gt;0),'Test Sample Data'!G937,$B$1),"")</f>
        <v/>
      </c>
      <c r="H938" s="17" t="str">
        <f>IF(SUM('Test Sample Data'!H$3:H$98)&gt;10,IF(AND(ISNUMBER('Test Sample Data'!H937),'Test Sample Data'!H937&lt;$B$1,'Test Sample Data'!H937&gt;0),'Test Sample Data'!H937,$B$1),"")</f>
        <v/>
      </c>
      <c r="I938" s="17" t="str">
        <f>IF(SUM('Test Sample Data'!I$3:I$98)&gt;10,IF(AND(ISNUMBER('Test Sample Data'!I937),'Test Sample Data'!I937&lt;$B$1,'Test Sample Data'!I937&gt;0),'Test Sample Data'!I937,$B$1),"")</f>
        <v/>
      </c>
      <c r="J938" s="17" t="str">
        <f>IF(SUM('Test Sample Data'!J$3:J$98)&gt;10,IF(AND(ISNUMBER('Test Sample Data'!J937),'Test Sample Data'!J937&lt;$B$1,'Test Sample Data'!J937&gt;0),'Test Sample Data'!J937,$B$1),"")</f>
        <v/>
      </c>
      <c r="K938" s="17" t="str">
        <f>IF(SUM('Test Sample Data'!K$3:K$98)&gt;10,IF(AND(ISNUMBER('Test Sample Data'!K937),'Test Sample Data'!K937&lt;$B$1,'Test Sample Data'!K937&gt;0),'Test Sample Data'!K937,$B$1),"")</f>
        <v/>
      </c>
      <c r="L938" s="17" t="str">
        <f>IF(SUM('Test Sample Data'!L$3:L$98)&gt;10,IF(AND(ISNUMBER('Test Sample Data'!L937),'Test Sample Data'!L937&lt;$B$1,'Test Sample Data'!L937&gt;0),'Test Sample Data'!L937,$B$1),"")</f>
        <v/>
      </c>
      <c r="M938" s="17" t="str">
        <f>IF(SUM('Test Sample Data'!M$3:M$98)&gt;10,IF(AND(ISNUMBER('Test Sample Data'!M937),'Test Sample Data'!M937&lt;$B$1,'Test Sample Data'!M937&gt;0),'Test Sample Data'!M937,$B$1),"")</f>
        <v/>
      </c>
      <c r="N938" s="17" t="str">
        <f>'Gene Table'!E937</f>
        <v>hsa-miR-7-2-3p</v>
      </c>
      <c r="O938" s="17" t="str">
        <f>'Gene Table'!B937</f>
        <v>G23</v>
      </c>
      <c r="P938" s="17" t="str">
        <f>IF(SUM('Control Sample Data'!D$3:D$98)&gt;10,IF(AND(ISNUMBER('Control Sample Data'!D937),'Control Sample Data'!D937&lt;$B$1,'Control Sample Data'!D937&gt;0),'Control Sample Data'!D937,$B$1),"")</f>
        <v/>
      </c>
      <c r="Q938" s="17" t="str">
        <f>IF(SUM('Control Sample Data'!E$3:E$98)&gt;10,IF(AND(ISNUMBER('Control Sample Data'!E937),'Control Sample Data'!E937&lt;$B$1,'Control Sample Data'!E937&gt;0),'Control Sample Data'!E937,$B$1),"")</f>
        <v/>
      </c>
      <c r="R938" s="17" t="str">
        <f>IF(SUM('Control Sample Data'!F$3:F$98)&gt;10,IF(AND(ISNUMBER('Control Sample Data'!F937),'Control Sample Data'!F937&lt;$B$1,'Control Sample Data'!F937&gt;0),'Control Sample Data'!F937,$B$1),"")</f>
        <v/>
      </c>
      <c r="S938" s="17" t="str">
        <f>IF(SUM('Control Sample Data'!G$3:G$98)&gt;10,IF(AND(ISNUMBER('Control Sample Data'!G937),'Control Sample Data'!G937&lt;$B$1,'Control Sample Data'!G937&gt;0),'Control Sample Data'!G937,$B$1),"")</f>
        <v/>
      </c>
      <c r="T938" s="17" t="str">
        <f>IF(SUM('Control Sample Data'!H$3:H$98)&gt;10,IF(AND(ISNUMBER('Control Sample Data'!H937),'Control Sample Data'!H937&lt;$B$1,'Control Sample Data'!H937&gt;0),'Control Sample Data'!H937,$B$1),"")</f>
        <v/>
      </c>
      <c r="U938" s="17" t="str">
        <f>IF(SUM('Control Sample Data'!I$3:I$98)&gt;10,IF(AND(ISNUMBER('Control Sample Data'!I937),'Control Sample Data'!I937&lt;$B$1,'Control Sample Data'!I937&gt;0),'Control Sample Data'!I937,$B$1),"")</f>
        <v/>
      </c>
      <c r="V938" s="17" t="str">
        <f>IF(SUM('Control Sample Data'!J$3:J$98)&gt;10,IF(AND(ISNUMBER('Control Sample Data'!J937),'Control Sample Data'!J937&lt;$B$1,'Control Sample Data'!J937&gt;0),'Control Sample Data'!J937,$B$1),"")</f>
        <v/>
      </c>
      <c r="W938" s="17" t="str">
        <f>IF(SUM('Control Sample Data'!K$3:K$98)&gt;10,IF(AND(ISNUMBER('Control Sample Data'!K937),'Control Sample Data'!K937&lt;$B$1,'Control Sample Data'!K937&gt;0),'Control Sample Data'!K937,$B$1),"")</f>
        <v/>
      </c>
      <c r="X938" s="17" t="str">
        <f>IF(SUM('Control Sample Data'!L$3:L$98)&gt;10,IF(AND(ISNUMBER('Control Sample Data'!L937),'Control Sample Data'!L937&lt;$B$1,'Control Sample Data'!L937&gt;0),'Control Sample Data'!L937,$B$1),"")</f>
        <v/>
      </c>
      <c r="Y938" s="17" t="str">
        <f>IF(SUM('Control Sample Data'!M$3:M$98)&gt;10,IF(AND(ISNUMBER('Control Sample Data'!M937),'Control Sample Data'!M937&lt;$B$1,'Control Sample Data'!M937&gt;0),'Control Sample Data'!M937,$B$1),"")</f>
        <v/>
      </c>
      <c r="AT938" s="36" t="str">
        <f t="shared" si="622"/>
        <v/>
      </c>
      <c r="AU938" s="36" t="str">
        <f t="shared" si="623"/>
        <v/>
      </c>
      <c r="AV938" s="36" t="str">
        <f t="shared" si="624"/>
        <v/>
      </c>
      <c r="AW938" s="36" t="str">
        <f t="shared" si="625"/>
        <v/>
      </c>
      <c r="AX938" s="36" t="str">
        <f t="shared" si="626"/>
        <v/>
      </c>
      <c r="AY938" s="36" t="str">
        <f t="shared" si="627"/>
        <v/>
      </c>
      <c r="AZ938" s="36" t="str">
        <f t="shared" si="628"/>
        <v/>
      </c>
      <c r="BA938" s="36" t="str">
        <f t="shared" si="629"/>
        <v/>
      </c>
      <c r="BB938" s="36" t="str">
        <f t="shared" si="630"/>
        <v/>
      </c>
      <c r="BC938" s="36" t="str">
        <f t="shared" si="631"/>
        <v/>
      </c>
      <c r="BD938" s="36" t="str">
        <f t="shared" si="632"/>
        <v/>
      </c>
      <c r="BE938" s="36" t="str">
        <f t="shared" si="633"/>
        <v/>
      </c>
      <c r="BF938" s="36" t="str">
        <f t="shared" si="634"/>
        <v/>
      </c>
      <c r="BG938" s="36" t="str">
        <f t="shared" si="635"/>
        <v/>
      </c>
      <c r="BH938" s="36" t="str">
        <f t="shared" si="636"/>
        <v/>
      </c>
      <c r="BI938" s="36" t="str">
        <f t="shared" si="637"/>
        <v/>
      </c>
      <c r="BJ938" s="36" t="str">
        <f t="shared" si="638"/>
        <v/>
      </c>
      <c r="BK938" s="36" t="str">
        <f t="shared" si="639"/>
        <v/>
      </c>
      <c r="BL938" s="36" t="str">
        <f t="shared" si="640"/>
        <v/>
      </c>
      <c r="BM938" s="36" t="str">
        <f t="shared" si="641"/>
        <v/>
      </c>
      <c r="BN938" s="38" t="e">
        <f t="shared" si="600"/>
        <v>#DIV/0!</v>
      </c>
      <c r="BO938" s="38" t="e">
        <f t="shared" si="601"/>
        <v>#DIV/0!</v>
      </c>
      <c r="BP938" s="39" t="str">
        <f t="shared" si="602"/>
        <v/>
      </c>
      <c r="BQ938" s="39" t="str">
        <f t="shared" si="603"/>
        <v/>
      </c>
      <c r="BR938" s="39" t="str">
        <f t="shared" si="604"/>
        <v/>
      </c>
      <c r="BS938" s="39" t="str">
        <f t="shared" si="605"/>
        <v/>
      </c>
      <c r="BT938" s="39" t="str">
        <f t="shared" si="606"/>
        <v/>
      </c>
      <c r="BU938" s="39" t="str">
        <f t="shared" si="607"/>
        <v/>
      </c>
      <c r="BV938" s="39" t="str">
        <f t="shared" si="608"/>
        <v/>
      </c>
      <c r="BW938" s="39" t="str">
        <f t="shared" si="609"/>
        <v/>
      </c>
      <c r="BX938" s="39" t="str">
        <f t="shared" si="610"/>
        <v/>
      </c>
      <c r="BY938" s="39" t="str">
        <f t="shared" si="611"/>
        <v/>
      </c>
      <c r="BZ938" s="39" t="str">
        <f t="shared" si="612"/>
        <v/>
      </c>
      <c r="CA938" s="39" t="str">
        <f t="shared" si="613"/>
        <v/>
      </c>
      <c r="CB938" s="39" t="str">
        <f t="shared" si="614"/>
        <v/>
      </c>
      <c r="CC938" s="39" t="str">
        <f t="shared" si="615"/>
        <v/>
      </c>
      <c r="CD938" s="39" t="str">
        <f t="shared" si="616"/>
        <v/>
      </c>
      <c r="CE938" s="39" t="str">
        <f t="shared" si="617"/>
        <v/>
      </c>
      <c r="CF938" s="39" t="str">
        <f t="shared" si="618"/>
        <v/>
      </c>
      <c r="CG938" s="39" t="str">
        <f t="shared" si="619"/>
        <v/>
      </c>
      <c r="CH938" s="39" t="str">
        <f t="shared" si="620"/>
        <v/>
      </c>
      <c r="CI938" s="39" t="str">
        <f t="shared" si="621"/>
        <v/>
      </c>
    </row>
    <row r="939" spans="1:87">
      <c r="A939" s="18"/>
      <c r="B939" s="15" t="str">
        <f>'Gene Table'!E938</f>
        <v>hsa-miR-323b-3p</v>
      </c>
      <c r="C939" s="15" t="str">
        <f>'Gene Table'!B938</f>
        <v>G24</v>
      </c>
      <c r="D939" s="16" t="str">
        <f>IF(SUM('Test Sample Data'!D$3:D$98)&gt;10,IF(AND(ISNUMBER('Test Sample Data'!D938),'Test Sample Data'!D938&lt;$B$1,'Test Sample Data'!D938&gt;0),'Test Sample Data'!D938,$B$1),"")</f>
        <v/>
      </c>
      <c r="E939" s="17" t="str">
        <f>IF(SUM('Test Sample Data'!E$3:E$98)&gt;10,IF(AND(ISNUMBER('Test Sample Data'!E938),'Test Sample Data'!E938&lt;$B$1,'Test Sample Data'!E938&gt;0),'Test Sample Data'!E938,$B$1),"")</f>
        <v/>
      </c>
      <c r="F939" s="17" t="str">
        <f>IF(SUM('Test Sample Data'!F$3:F$98)&gt;10,IF(AND(ISNUMBER('Test Sample Data'!F938),'Test Sample Data'!F938&lt;$B$1,'Test Sample Data'!F938&gt;0),'Test Sample Data'!F938,$B$1),"")</f>
        <v/>
      </c>
      <c r="G939" s="17" t="str">
        <f>IF(SUM('Test Sample Data'!G$3:G$98)&gt;10,IF(AND(ISNUMBER('Test Sample Data'!G938),'Test Sample Data'!G938&lt;$B$1,'Test Sample Data'!G938&gt;0),'Test Sample Data'!G938,$B$1),"")</f>
        <v/>
      </c>
      <c r="H939" s="17" t="str">
        <f>IF(SUM('Test Sample Data'!H$3:H$98)&gt;10,IF(AND(ISNUMBER('Test Sample Data'!H938),'Test Sample Data'!H938&lt;$B$1,'Test Sample Data'!H938&gt;0),'Test Sample Data'!H938,$B$1),"")</f>
        <v/>
      </c>
      <c r="I939" s="17" t="str">
        <f>IF(SUM('Test Sample Data'!I$3:I$98)&gt;10,IF(AND(ISNUMBER('Test Sample Data'!I938),'Test Sample Data'!I938&lt;$B$1,'Test Sample Data'!I938&gt;0),'Test Sample Data'!I938,$B$1),"")</f>
        <v/>
      </c>
      <c r="J939" s="17" t="str">
        <f>IF(SUM('Test Sample Data'!J$3:J$98)&gt;10,IF(AND(ISNUMBER('Test Sample Data'!J938),'Test Sample Data'!J938&lt;$B$1,'Test Sample Data'!J938&gt;0),'Test Sample Data'!J938,$B$1),"")</f>
        <v/>
      </c>
      <c r="K939" s="17" t="str">
        <f>IF(SUM('Test Sample Data'!K$3:K$98)&gt;10,IF(AND(ISNUMBER('Test Sample Data'!K938),'Test Sample Data'!K938&lt;$B$1,'Test Sample Data'!K938&gt;0),'Test Sample Data'!K938,$B$1),"")</f>
        <v/>
      </c>
      <c r="L939" s="17" t="str">
        <f>IF(SUM('Test Sample Data'!L$3:L$98)&gt;10,IF(AND(ISNUMBER('Test Sample Data'!L938),'Test Sample Data'!L938&lt;$B$1,'Test Sample Data'!L938&gt;0),'Test Sample Data'!L938,$B$1),"")</f>
        <v/>
      </c>
      <c r="M939" s="17" t="str">
        <f>IF(SUM('Test Sample Data'!M$3:M$98)&gt;10,IF(AND(ISNUMBER('Test Sample Data'!M938),'Test Sample Data'!M938&lt;$B$1,'Test Sample Data'!M938&gt;0),'Test Sample Data'!M938,$B$1),"")</f>
        <v/>
      </c>
      <c r="N939" s="17" t="str">
        <f>'Gene Table'!E938</f>
        <v>hsa-miR-323b-3p</v>
      </c>
      <c r="O939" s="17" t="str">
        <f>'Gene Table'!B938</f>
        <v>G24</v>
      </c>
      <c r="P939" s="17" t="str">
        <f>IF(SUM('Control Sample Data'!D$3:D$98)&gt;10,IF(AND(ISNUMBER('Control Sample Data'!D938),'Control Sample Data'!D938&lt;$B$1,'Control Sample Data'!D938&gt;0),'Control Sample Data'!D938,$B$1),"")</f>
        <v/>
      </c>
      <c r="Q939" s="17" t="str">
        <f>IF(SUM('Control Sample Data'!E$3:E$98)&gt;10,IF(AND(ISNUMBER('Control Sample Data'!E938),'Control Sample Data'!E938&lt;$B$1,'Control Sample Data'!E938&gt;0),'Control Sample Data'!E938,$B$1),"")</f>
        <v/>
      </c>
      <c r="R939" s="17" t="str">
        <f>IF(SUM('Control Sample Data'!F$3:F$98)&gt;10,IF(AND(ISNUMBER('Control Sample Data'!F938),'Control Sample Data'!F938&lt;$B$1,'Control Sample Data'!F938&gt;0),'Control Sample Data'!F938,$B$1),"")</f>
        <v/>
      </c>
      <c r="S939" s="17" t="str">
        <f>IF(SUM('Control Sample Data'!G$3:G$98)&gt;10,IF(AND(ISNUMBER('Control Sample Data'!G938),'Control Sample Data'!G938&lt;$B$1,'Control Sample Data'!G938&gt;0),'Control Sample Data'!G938,$B$1),"")</f>
        <v/>
      </c>
      <c r="T939" s="17" t="str">
        <f>IF(SUM('Control Sample Data'!H$3:H$98)&gt;10,IF(AND(ISNUMBER('Control Sample Data'!H938),'Control Sample Data'!H938&lt;$B$1,'Control Sample Data'!H938&gt;0),'Control Sample Data'!H938,$B$1),"")</f>
        <v/>
      </c>
      <c r="U939" s="17" t="str">
        <f>IF(SUM('Control Sample Data'!I$3:I$98)&gt;10,IF(AND(ISNUMBER('Control Sample Data'!I938),'Control Sample Data'!I938&lt;$B$1,'Control Sample Data'!I938&gt;0),'Control Sample Data'!I938,$B$1),"")</f>
        <v/>
      </c>
      <c r="V939" s="17" t="str">
        <f>IF(SUM('Control Sample Data'!J$3:J$98)&gt;10,IF(AND(ISNUMBER('Control Sample Data'!J938),'Control Sample Data'!J938&lt;$B$1,'Control Sample Data'!J938&gt;0),'Control Sample Data'!J938,$B$1),"")</f>
        <v/>
      </c>
      <c r="W939" s="17" t="str">
        <f>IF(SUM('Control Sample Data'!K$3:K$98)&gt;10,IF(AND(ISNUMBER('Control Sample Data'!K938),'Control Sample Data'!K938&lt;$B$1,'Control Sample Data'!K938&gt;0),'Control Sample Data'!K938,$B$1),"")</f>
        <v/>
      </c>
      <c r="X939" s="17" t="str">
        <f>IF(SUM('Control Sample Data'!L$3:L$98)&gt;10,IF(AND(ISNUMBER('Control Sample Data'!L938),'Control Sample Data'!L938&lt;$B$1,'Control Sample Data'!L938&gt;0),'Control Sample Data'!L938,$B$1),"")</f>
        <v/>
      </c>
      <c r="Y939" s="17" t="str">
        <f>IF(SUM('Control Sample Data'!M$3:M$98)&gt;10,IF(AND(ISNUMBER('Control Sample Data'!M938),'Control Sample Data'!M938&lt;$B$1,'Control Sample Data'!M938&gt;0),'Control Sample Data'!M938,$B$1),"")</f>
        <v/>
      </c>
      <c r="AT939" s="36" t="str">
        <f t="shared" si="622"/>
        <v/>
      </c>
      <c r="AU939" s="36" t="str">
        <f t="shared" si="623"/>
        <v/>
      </c>
      <c r="AV939" s="36" t="str">
        <f t="shared" si="624"/>
        <v/>
      </c>
      <c r="AW939" s="36" t="str">
        <f t="shared" si="625"/>
        <v/>
      </c>
      <c r="AX939" s="36" t="str">
        <f t="shared" si="626"/>
        <v/>
      </c>
      <c r="AY939" s="36" t="str">
        <f t="shared" si="627"/>
        <v/>
      </c>
      <c r="AZ939" s="36" t="str">
        <f t="shared" si="628"/>
        <v/>
      </c>
      <c r="BA939" s="36" t="str">
        <f t="shared" si="629"/>
        <v/>
      </c>
      <c r="BB939" s="36" t="str">
        <f t="shared" si="630"/>
        <v/>
      </c>
      <c r="BC939" s="36" t="str">
        <f t="shared" si="631"/>
        <v/>
      </c>
      <c r="BD939" s="36" t="str">
        <f t="shared" si="632"/>
        <v/>
      </c>
      <c r="BE939" s="36" t="str">
        <f t="shared" si="633"/>
        <v/>
      </c>
      <c r="BF939" s="36" t="str">
        <f t="shared" si="634"/>
        <v/>
      </c>
      <c r="BG939" s="36" t="str">
        <f t="shared" si="635"/>
        <v/>
      </c>
      <c r="BH939" s="36" t="str">
        <f t="shared" si="636"/>
        <v/>
      </c>
      <c r="BI939" s="36" t="str">
        <f t="shared" si="637"/>
        <v/>
      </c>
      <c r="BJ939" s="36" t="str">
        <f t="shared" si="638"/>
        <v/>
      </c>
      <c r="BK939" s="36" t="str">
        <f t="shared" si="639"/>
        <v/>
      </c>
      <c r="BL939" s="36" t="str">
        <f t="shared" si="640"/>
        <v/>
      </c>
      <c r="BM939" s="36" t="str">
        <f t="shared" si="641"/>
        <v/>
      </c>
      <c r="BN939" s="38" t="e">
        <f t="shared" si="600"/>
        <v>#DIV/0!</v>
      </c>
      <c r="BO939" s="38" t="e">
        <f t="shared" si="601"/>
        <v>#DIV/0!</v>
      </c>
      <c r="BP939" s="39" t="str">
        <f t="shared" si="602"/>
        <v/>
      </c>
      <c r="BQ939" s="39" t="str">
        <f t="shared" si="603"/>
        <v/>
      </c>
      <c r="BR939" s="39" t="str">
        <f t="shared" si="604"/>
        <v/>
      </c>
      <c r="BS939" s="39" t="str">
        <f t="shared" si="605"/>
        <v/>
      </c>
      <c r="BT939" s="39" t="str">
        <f t="shared" si="606"/>
        <v/>
      </c>
      <c r="BU939" s="39" t="str">
        <f t="shared" si="607"/>
        <v/>
      </c>
      <c r="BV939" s="39" t="str">
        <f t="shared" si="608"/>
        <v/>
      </c>
      <c r="BW939" s="39" t="str">
        <f t="shared" si="609"/>
        <v/>
      </c>
      <c r="BX939" s="39" t="str">
        <f t="shared" si="610"/>
        <v/>
      </c>
      <c r="BY939" s="39" t="str">
        <f t="shared" si="611"/>
        <v/>
      </c>
      <c r="BZ939" s="39" t="str">
        <f t="shared" si="612"/>
        <v/>
      </c>
      <c r="CA939" s="39" t="str">
        <f t="shared" si="613"/>
        <v/>
      </c>
      <c r="CB939" s="39" t="str">
        <f t="shared" si="614"/>
        <v/>
      </c>
      <c r="CC939" s="39" t="str">
        <f t="shared" si="615"/>
        <v/>
      </c>
      <c r="CD939" s="39" t="str">
        <f t="shared" si="616"/>
        <v/>
      </c>
      <c r="CE939" s="39" t="str">
        <f t="shared" si="617"/>
        <v/>
      </c>
      <c r="CF939" s="39" t="str">
        <f t="shared" si="618"/>
        <v/>
      </c>
      <c r="CG939" s="39" t="str">
        <f t="shared" si="619"/>
        <v/>
      </c>
      <c r="CH939" s="39" t="str">
        <f t="shared" si="620"/>
        <v/>
      </c>
      <c r="CI939" s="39" t="str">
        <f t="shared" si="621"/>
        <v/>
      </c>
    </row>
    <row r="940" spans="1:87">
      <c r="A940" s="18"/>
      <c r="B940" s="15" t="str">
        <f>'Gene Table'!E939</f>
        <v>hsa-miR-1193</v>
      </c>
      <c r="C940" s="15" t="str">
        <f>'Gene Table'!B939</f>
        <v>H01</v>
      </c>
      <c r="D940" s="16" t="str">
        <f>IF(SUM('Test Sample Data'!D$3:D$98)&gt;10,IF(AND(ISNUMBER('Test Sample Data'!D939),'Test Sample Data'!D939&lt;$B$1,'Test Sample Data'!D939&gt;0),'Test Sample Data'!D939,$B$1),"")</f>
        <v/>
      </c>
      <c r="E940" s="17" t="str">
        <f>IF(SUM('Test Sample Data'!E$3:E$98)&gt;10,IF(AND(ISNUMBER('Test Sample Data'!E939),'Test Sample Data'!E939&lt;$B$1,'Test Sample Data'!E939&gt;0),'Test Sample Data'!E939,$B$1),"")</f>
        <v/>
      </c>
      <c r="F940" s="17" t="str">
        <f>IF(SUM('Test Sample Data'!F$3:F$98)&gt;10,IF(AND(ISNUMBER('Test Sample Data'!F939),'Test Sample Data'!F939&lt;$B$1,'Test Sample Data'!F939&gt;0),'Test Sample Data'!F939,$B$1),"")</f>
        <v/>
      </c>
      <c r="G940" s="17" t="str">
        <f>IF(SUM('Test Sample Data'!G$3:G$98)&gt;10,IF(AND(ISNUMBER('Test Sample Data'!G939),'Test Sample Data'!G939&lt;$B$1,'Test Sample Data'!G939&gt;0),'Test Sample Data'!G939,$B$1),"")</f>
        <v/>
      </c>
      <c r="H940" s="17" t="str">
        <f>IF(SUM('Test Sample Data'!H$3:H$98)&gt;10,IF(AND(ISNUMBER('Test Sample Data'!H939),'Test Sample Data'!H939&lt;$B$1,'Test Sample Data'!H939&gt;0),'Test Sample Data'!H939,$B$1),"")</f>
        <v/>
      </c>
      <c r="I940" s="17" t="str">
        <f>IF(SUM('Test Sample Data'!I$3:I$98)&gt;10,IF(AND(ISNUMBER('Test Sample Data'!I939),'Test Sample Data'!I939&lt;$B$1,'Test Sample Data'!I939&gt;0),'Test Sample Data'!I939,$B$1),"")</f>
        <v/>
      </c>
      <c r="J940" s="17" t="str">
        <f>IF(SUM('Test Sample Data'!J$3:J$98)&gt;10,IF(AND(ISNUMBER('Test Sample Data'!J939),'Test Sample Data'!J939&lt;$B$1,'Test Sample Data'!J939&gt;0),'Test Sample Data'!J939,$B$1),"")</f>
        <v/>
      </c>
      <c r="K940" s="17" t="str">
        <f>IF(SUM('Test Sample Data'!K$3:K$98)&gt;10,IF(AND(ISNUMBER('Test Sample Data'!K939),'Test Sample Data'!K939&lt;$B$1,'Test Sample Data'!K939&gt;0),'Test Sample Data'!K939,$B$1),"")</f>
        <v/>
      </c>
      <c r="L940" s="17" t="str">
        <f>IF(SUM('Test Sample Data'!L$3:L$98)&gt;10,IF(AND(ISNUMBER('Test Sample Data'!L939),'Test Sample Data'!L939&lt;$B$1,'Test Sample Data'!L939&gt;0),'Test Sample Data'!L939,$B$1),"")</f>
        <v/>
      </c>
      <c r="M940" s="17" t="str">
        <f>IF(SUM('Test Sample Data'!M$3:M$98)&gt;10,IF(AND(ISNUMBER('Test Sample Data'!M939),'Test Sample Data'!M939&lt;$B$1,'Test Sample Data'!M939&gt;0),'Test Sample Data'!M939,$B$1),"")</f>
        <v/>
      </c>
      <c r="N940" s="17" t="str">
        <f>'Gene Table'!E939</f>
        <v>hsa-miR-1193</v>
      </c>
      <c r="O940" s="17" t="str">
        <f>'Gene Table'!B939</f>
        <v>H01</v>
      </c>
      <c r="P940" s="17" t="str">
        <f>IF(SUM('Control Sample Data'!D$3:D$98)&gt;10,IF(AND(ISNUMBER('Control Sample Data'!D939),'Control Sample Data'!D939&lt;$B$1,'Control Sample Data'!D939&gt;0),'Control Sample Data'!D939,$B$1),"")</f>
        <v/>
      </c>
      <c r="Q940" s="17" t="str">
        <f>IF(SUM('Control Sample Data'!E$3:E$98)&gt;10,IF(AND(ISNUMBER('Control Sample Data'!E939),'Control Sample Data'!E939&lt;$B$1,'Control Sample Data'!E939&gt;0),'Control Sample Data'!E939,$B$1),"")</f>
        <v/>
      </c>
      <c r="R940" s="17" t="str">
        <f>IF(SUM('Control Sample Data'!F$3:F$98)&gt;10,IF(AND(ISNUMBER('Control Sample Data'!F939),'Control Sample Data'!F939&lt;$B$1,'Control Sample Data'!F939&gt;0),'Control Sample Data'!F939,$B$1),"")</f>
        <v/>
      </c>
      <c r="S940" s="17" t="str">
        <f>IF(SUM('Control Sample Data'!G$3:G$98)&gt;10,IF(AND(ISNUMBER('Control Sample Data'!G939),'Control Sample Data'!G939&lt;$B$1,'Control Sample Data'!G939&gt;0),'Control Sample Data'!G939,$B$1),"")</f>
        <v/>
      </c>
      <c r="T940" s="17" t="str">
        <f>IF(SUM('Control Sample Data'!H$3:H$98)&gt;10,IF(AND(ISNUMBER('Control Sample Data'!H939),'Control Sample Data'!H939&lt;$B$1,'Control Sample Data'!H939&gt;0),'Control Sample Data'!H939,$B$1),"")</f>
        <v/>
      </c>
      <c r="U940" s="17" t="str">
        <f>IF(SUM('Control Sample Data'!I$3:I$98)&gt;10,IF(AND(ISNUMBER('Control Sample Data'!I939),'Control Sample Data'!I939&lt;$B$1,'Control Sample Data'!I939&gt;0),'Control Sample Data'!I939,$B$1),"")</f>
        <v/>
      </c>
      <c r="V940" s="17" t="str">
        <f>IF(SUM('Control Sample Data'!J$3:J$98)&gt;10,IF(AND(ISNUMBER('Control Sample Data'!J939),'Control Sample Data'!J939&lt;$B$1,'Control Sample Data'!J939&gt;0),'Control Sample Data'!J939,$B$1),"")</f>
        <v/>
      </c>
      <c r="W940" s="17" t="str">
        <f>IF(SUM('Control Sample Data'!K$3:K$98)&gt;10,IF(AND(ISNUMBER('Control Sample Data'!K939),'Control Sample Data'!K939&lt;$B$1,'Control Sample Data'!K939&gt;0),'Control Sample Data'!K939,$B$1),"")</f>
        <v/>
      </c>
      <c r="X940" s="17" t="str">
        <f>IF(SUM('Control Sample Data'!L$3:L$98)&gt;10,IF(AND(ISNUMBER('Control Sample Data'!L939),'Control Sample Data'!L939&lt;$B$1,'Control Sample Data'!L939&gt;0),'Control Sample Data'!L939,$B$1),"")</f>
        <v/>
      </c>
      <c r="Y940" s="17" t="str">
        <f>IF(SUM('Control Sample Data'!M$3:M$98)&gt;10,IF(AND(ISNUMBER('Control Sample Data'!M939),'Control Sample Data'!M939&lt;$B$1,'Control Sample Data'!M939&gt;0),'Control Sample Data'!M939,$B$1),"")</f>
        <v/>
      </c>
      <c r="AT940" s="36" t="str">
        <f t="shared" si="622"/>
        <v/>
      </c>
      <c r="AU940" s="36" t="str">
        <f t="shared" si="623"/>
        <v/>
      </c>
      <c r="AV940" s="36" t="str">
        <f t="shared" si="624"/>
        <v/>
      </c>
      <c r="AW940" s="36" t="str">
        <f t="shared" si="625"/>
        <v/>
      </c>
      <c r="AX940" s="36" t="str">
        <f t="shared" si="626"/>
        <v/>
      </c>
      <c r="AY940" s="36" t="str">
        <f t="shared" si="627"/>
        <v/>
      </c>
      <c r="AZ940" s="36" t="str">
        <f t="shared" si="628"/>
        <v/>
      </c>
      <c r="BA940" s="36" t="str">
        <f t="shared" si="629"/>
        <v/>
      </c>
      <c r="BB940" s="36" t="str">
        <f t="shared" si="630"/>
        <v/>
      </c>
      <c r="BC940" s="36" t="str">
        <f t="shared" si="631"/>
        <v/>
      </c>
      <c r="BD940" s="36" t="str">
        <f t="shared" si="632"/>
        <v/>
      </c>
      <c r="BE940" s="36" t="str">
        <f t="shared" si="633"/>
        <v/>
      </c>
      <c r="BF940" s="36" t="str">
        <f t="shared" si="634"/>
        <v/>
      </c>
      <c r="BG940" s="36" t="str">
        <f t="shared" si="635"/>
        <v/>
      </c>
      <c r="BH940" s="36" t="str">
        <f t="shared" si="636"/>
        <v/>
      </c>
      <c r="BI940" s="36" t="str">
        <f t="shared" si="637"/>
        <v/>
      </c>
      <c r="BJ940" s="36" t="str">
        <f t="shared" si="638"/>
        <v/>
      </c>
      <c r="BK940" s="36" t="str">
        <f t="shared" si="639"/>
        <v/>
      </c>
      <c r="BL940" s="36" t="str">
        <f t="shared" si="640"/>
        <v/>
      </c>
      <c r="BM940" s="36" t="str">
        <f t="shared" si="641"/>
        <v/>
      </c>
      <c r="BN940" s="38" t="e">
        <f t="shared" si="600"/>
        <v>#DIV/0!</v>
      </c>
      <c r="BO940" s="38" t="e">
        <f t="shared" si="601"/>
        <v>#DIV/0!</v>
      </c>
      <c r="BP940" s="39" t="str">
        <f t="shared" si="602"/>
        <v/>
      </c>
      <c r="BQ940" s="39" t="str">
        <f t="shared" si="603"/>
        <v/>
      </c>
      <c r="BR940" s="39" t="str">
        <f t="shared" si="604"/>
        <v/>
      </c>
      <c r="BS940" s="39" t="str">
        <f t="shared" si="605"/>
        <v/>
      </c>
      <c r="BT940" s="39" t="str">
        <f t="shared" si="606"/>
        <v/>
      </c>
      <c r="BU940" s="39" t="str">
        <f t="shared" si="607"/>
        <v/>
      </c>
      <c r="BV940" s="39" t="str">
        <f t="shared" si="608"/>
        <v/>
      </c>
      <c r="BW940" s="39" t="str">
        <f t="shared" si="609"/>
        <v/>
      </c>
      <c r="BX940" s="39" t="str">
        <f t="shared" si="610"/>
        <v/>
      </c>
      <c r="BY940" s="39" t="str">
        <f t="shared" si="611"/>
        <v/>
      </c>
      <c r="BZ940" s="39" t="str">
        <f t="shared" si="612"/>
        <v/>
      </c>
      <c r="CA940" s="39" t="str">
        <f t="shared" si="613"/>
        <v/>
      </c>
      <c r="CB940" s="39" t="str">
        <f t="shared" si="614"/>
        <v/>
      </c>
      <c r="CC940" s="39" t="str">
        <f t="shared" si="615"/>
        <v/>
      </c>
      <c r="CD940" s="39" t="str">
        <f t="shared" si="616"/>
        <v/>
      </c>
      <c r="CE940" s="39" t="str">
        <f t="shared" si="617"/>
        <v/>
      </c>
      <c r="CF940" s="39" t="str">
        <f t="shared" si="618"/>
        <v/>
      </c>
      <c r="CG940" s="39" t="str">
        <f t="shared" si="619"/>
        <v/>
      </c>
      <c r="CH940" s="39" t="str">
        <f t="shared" si="620"/>
        <v/>
      </c>
      <c r="CI940" s="39" t="str">
        <f t="shared" si="621"/>
        <v/>
      </c>
    </row>
    <row r="941" spans="1:87">
      <c r="A941" s="18"/>
      <c r="B941" s="15" t="str">
        <f>'Gene Table'!E940</f>
        <v>hsa-miR-3651</v>
      </c>
      <c r="C941" s="15" t="str">
        <f>'Gene Table'!B940</f>
        <v>H02</v>
      </c>
      <c r="D941" s="16" t="str">
        <f>IF(SUM('Test Sample Data'!D$3:D$98)&gt;10,IF(AND(ISNUMBER('Test Sample Data'!D940),'Test Sample Data'!D940&lt;$B$1,'Test Sample Data'!D940&gt;0),'Test Sample Data'!D940,$B$1),"")</f>
        <v/>
      </c>
      <c r="E941" s="17" t="str">
        <f>IF(SUM('Test Sample Data'!E$3:E$98)&gt;10,IF(AND(ISNUMBER('Test Sample Data'!E940),'Test Sample Data'!E940&lt;$B$1,'Test Sample Data'!E940&gt;0),'Test Sample Data'!E940,$B$1),"")</f>
        <v/>
      </c>
      <c r="F941" s="17" t="str">
        <f>IF(SUM('Test Sample Data'!F$3:F$98)&gt;10,IF(AND(ISNUMBER('Test Sample Data'!F940),'Test Sample Data'!F940&lt;$B$1,'Test Sample Data'!F940&gt;0),'Test Sample Data'!F940,$B$1),"")</f>
        <v/>
      </c>
      <c r="G941" s="17" t="str">
        <f>IF(SUM('Test Sample Data'!G$3:G$98)&gt;10,IF(AND(ISNUMBER('Test Sample Data'!G940),'Test Sample Data'!G940&lt;$B$1,'Test Sample Data'!G940&gt;0),'Test Sample Data'!G940,$B$1),"")</f>
        <v/>
      </c>
      <c r="H941" s="17" t="str">
        <f>IF(SUM('Test Sample Data'!H$3:H$98)&gt;10,IF(AND(ISNUMBER('Test Sample Data'!H940),'Test Sample Data'!H940&lt;$B$1,'Test Sample Data'!H940&gt;0),'Test Sample Data'!H940,$B$1),"")</f>
        <v/>
      </c>
      <c r="I941" s="17" t="str">
        <f>IF(SUM('Test Sample Data'!I$3:I$98)&gt;10,IF(AND(ISNUMBER('Test Sample Data'!I940),'Test Sample Data'!I940&lt;$B$1,'Test Sample Data'!I940&gt;0),'Test Sample Data'!I940,$B$1),"")</f>
        <v/>
      </c>
      <c r="J941" s="17" t="str">
        <f>IF(SUM('Test Sample Data'!J$3:J$98)&gt;10,IF(AND(ISNUMBER('Test Sample Data'!J940),'Test Sample Data'!J940&lt;$B$1,'Test Sample Data'!J940&gt;0),'Test Sample Data'!J940,$B$1),"")</f>
        <v/>
      </c>
      <c r="K941" s="17" t="str">
        <f>IF(SUM('Test Sample Data'!K$3:K$98)&gt;10,IF(AND(ISNUMBER('Test Sample Data'!K940),'Test Sample Data'!K940&lt;$B$1,'Test Sample Data'!K940&gt;0),'Test Sample Data'!K940,$B$1),"")</f>
        <v/>
      </c>
      <c r="L941" s="17" t="str">
        <f>IF(SUM('Test Sample Data'!L$3:L$98)&gt;10,IF(AND(ISNUMBER('Test Sample Data'!L940),'Test Sample Data'!L940&lt;$B$1,'Test Sample Data'!L940&gt;0),'Test Sample Data'!L940,$B$1),"")</f>
        <v/>
      </c>
      <c r="M941" s="17" t="str">
        <f>IF(SUM('Test Sample Data'!M$3:M$98)&gt;10,IF(AND(ISNUMBER('Test Sample Data'!M940),'Test Sample Data'!M940&lt;$B$1,'Test Sample Data'!M940&gt;0),'Test Sample Data'!M940,$B$1),"")</f>
        <v/>
      </c>
      <c r="N941" s="17" t="str">
        <f>'Gene Table'!E940</f>
        <v>hsa-miR-3651</v>
      </c>
      <c r="O941" s="17" t="str">
        <f>'Gene Table'!B940</f>
        <v>H02</v>
      </c>
      <c r="P941" s="17" t="str">
        <f>IF(SUM('Control Sample Data'!D$3:D$98)&gt;10,IF(AND(ISNUMBER('Control Sample Data'!D940),'Control Sample Data'!D940&lt;$B$1,'Control Sample Data'!D940&gt;0),'Control Sample Data'!D940,$B$1),"")</f>
        <v/>
      </c>
      <c r="Q941" s="17" t="str">
        <f>IF(SUM('Control Sample Data'!E$3:E$98)&gt;10,IF(AND(ISNUMBER('Control Sample Data'!E940),'Control Sample Data'!E940&lt;$B$1,'Control Sample Data'!E940&gt;0),'Control Sample Data'!E940,$B$1),"")</f>
        <v/>
      </c>
      <c r="R941" s="17" t="str">
        <f>IF(SUM('Control Sample Data'!F$3:F$98)&gt;10,IF(AND(ISNUMBER('Control Sample Data'!F940),'Control Sample Data'!F940&lt;$B$1,'Control Sample Data'!F940&gt;0),'Control Sample Data'!F940,$B$1),"")</f>
        <v/>
      </c>
      <c r="S941" s="17" t="str">
        <f>IF(SUM('Control Sample Data'!G$3:G$98)&gt;10,IF(AND(ISNUMBER('Control Sample Data'!G940),'Control Sample Data'!G940&lt;$B$1,'Control Sample Data'!G940&gt;0),'Control Sample Data'!G940,$B$1),"")</f>
        <v/>
      </c>
      <c r="T941" s="17" t="str">
        <f>IF(SUM('Control Sample Data'!H$3:H$98)&gt;10,IF(AND(ISNUMBER('Control Sample Data'!H940),'Control Sample Data'!H940&lt;$B$1,'Control Sample Data'!H940&gt;0),'Control Sample Data'!H940,$B$1),"")</f>
        <v/>
      </c>
      <c r="U941" s="17" t="str">
        <f>IF(SUM('Control Sample Data'!I$3:I$98)&gt;10,IF(AND(ISNUMBER('Control Sample Data'!I940),'Control Sample Data'!I940&lt;$B$1,'Control Sample Data'!I940&gt;0),'Control Sample Data'!I940,$B$1),"")</f>
        <v/>
      </c>
      <c r="V941" s="17" t="str">
        <f>IF(SUM('Control Sample Data'!J$3:J$98)&gt;10,IF(AND(ISNUMBER('Control Sample Data'!J940),'Control Sample Data'!J940&lt;$B$1,'Control Sample Data'!J940&gt;0),'Control Sample Data'!J940,$B$1),"")</f>
        <v/>
      </c>
      <c r="W941" s="17" t="str">
        <f>IF(SUM('Control Sample Data'!K$3:K$98)&gt;10,IF(AND(ISNUMBER('Control Sample Data'!K940),'Control Sample Data'!K940&lt;$B$1,'Control Sample Data'!K940&gt;0),'Control Sample Data'!K940,$B$1),"")</f>
        <v/>
      </c>
      <c r="X941" s="17" t="str">
        <f>IF(SUM('Control Sample Data'!L$3:L$98)&gt;10,IF(AND(ISNUMBER('Control Sample Data'!L940),'Control Sample Data'!L940&lt;$B$1,'Control Sample Data'!L940&gt;0),'Control Sample Data'!L940,$B$1),"")</f>
        <v/>
      </c>
      <c r="Y941" s="17" t="str">
        <f>IF(SUM('Control Sample Data'!M$3:M$98)&gt;10,IF(AND(ISNUMBER('Control Sample Data'!M940),'Control Sample Data'!M940&lt;$B$1,'Control Sample Data'!M940&gt;0),'Control Sample Data'!M940,$B$1),"")</f>
        <v/>
      </c>
      <c r="AT941" s="36" t="str">
        <f t="shared" si="622"/>
        <v/>
      </c>
      <c r="AU941" s="36" t="str">
        <f t="shared" si="623"/>
        <v/>
      </c>
      <c r="AV941" s="36" t="str">
        <f t="shared" si="624"/>
        <v/>
      </c>
      <c r="AW941" s="36" t="str">
        <f t="shared" si="625"/>
        <v/>
      </c>
      <c r="AX941" s="36" t="str">
        <f t="shared" si="626"/>
        <v/>
      </c>
      <c r="AY941" s="36" t="str">
        <f t="shared" si="627"/>
        <v/>
      </c>
      <c r="AZ941" s="36" t="str">
        <f t="shared" si="628"/>
        <v/>
      </c>
      <c r="BA941" s="36" t="str">
        <f t="shared" si="629"/>
        <v/>
      </c>
      <c r="BB941" s="36" t="str">
        <f t="shared" si="630"/>
        <v/>
      </c>
      <c r="BC941" s="36" t="str">
        <f t="shared" si="631"/>
        <v/>
      </c>
      <c r="BD941" s="36" t="str">
        <f t="shared" si="632"/>
        <v/>
      </c>
      <c r="BE941" s="36" t="str">
        <f t="shared" si="633"/>
        <v/>
      </c>
      <c r="BF941" s="36" t="str">
        <f t="shared" si="634"/>
        <v/>
      </c>
      <c r="BG941" s="36" t="str">
        <f t="shared" si="635"/>
        <v/>
      </c>
      <c r="BH941" s="36" t="str">
        <f t="shared" si="636"/>
        <v/>
      </c>
      <c r="BI941" s="36" t="str">
        <f t="shared" si="637"/>
        <v/>
      </c>
      <c r="BJ941" s="36" t="str">
        <f t="shared" si="638"/>
        <v/>
      </c>
      <c r="BK941" s="36" t="str">
        <f t="shared" si="639"/>
        <v/>
      </c>
      <c r="BL941" s="36" t="str">
        <f t="shared" si="640"/>
        <v/>
      </c>
      <c r="BM941" s="36" t="str">
        <f t="shared" si="641"/>
        <v/>
      </c>
      <c r="BN941" s="38" t="e">
        <f t="shared" si="600"/>
        <v>#DIV/0!</v>
      </c>
      <c r="BO941" s="38" t="e">
        <f t="shared" si="601"/>
        <v>#DIV/0!</v>
      </c>
      <c r="BP941" s="39" t="str">
        <f t="shared" si="602"/>
        <v/>
      </c>
      <c r="BQ941" s="39" t="str">
        <f t="shared" si="603"/>
        <v/>
      </c>
      <c r="BR941" s="39" t="str">
        <f t="shared" si="604"/>
        <v/>
      </c>
      <c r="BS941" s="39" t="str">
        <f t="shared" si="605"/>
        <v/>
      </c>
      <c r="BT941" s="39" t="str">
        <f t="shared" si="606"/>
        <v/>
      </c>
      <c r="BU941" s="39" t="str">
        <f t="shared" si="607"/>
        <v/>
      </c>
      <c r="BV941" s="39" t="str">
        <f t="shared" si="608"/>
        <v/>
      </c>
      <c r="BW941" s="39" t="str">
        <f t="shared" si="609"/>
        <v/>
      </c>
      <c r="BX941" s="39" t="str">
        <f t="shared" si="610"/>
        <v/>
      </c>
      <c r="BY941" s="39" t="str">
        <f t="shared" si="611"/>
        <v/>
      </c>
      <c r="BZ941" s="39" t="str">
        <f t="shared" si="612"/>
        <v/>
      </c>
      <c r="CA941" s="39" t="str">
        <f t="shared" si="613"/>
        <v/>
      </c>
      <c r="CB941" s="39" t="str">
        <f t="shared" si="614"/>
        <v/>
      </c>
      <c r="CC941" s="39" t="str">
        <f t="shared" si="615"/>
        <v/>
      </c>
      <c r="CD941" s="39" t="str">
        <f t="shared" si="616"/>
        <v/>
      </c>
      <c r="CE941" s="39" t="str">
        <f t="shared" si="617"/>
        <v/>
      </c>
      <c r="CF941" s="39" t="str">
        <f t="shared" si="618"/>
        <v/>
      </c>
      <c r="CG941" s="39" t="str">
        <f t="shared" si="619"/>
        <v/>
      </c>
      <c r="CH941" s="39" t="str">
        <f t="shared" si="620"/>
        <v/>
      </c>
      <c r="CI941" s="39" t="str">
        <f t="shared" si="621"/>
        <v/>
      </c>
    </row>
    <row r="942" spans="1:87">
      <c r="A942" s="18"/>
      <c r="B942" s="15" t="str">
        <f>'Gene Table'!E941</f>
        <v>hsa-miR-3174</v>
      </c>
      <c r="C942" s="15" t="str">
        <f>'Gene Table'!B941</f>
        <v>H03</v>
      </c>
      <c r="D942" s="16" t="str">
        <f>IF(SUM('Test Sample Data'!D$3:D$98)&gt;10,IF(AND(ISNUMBER('Test Sample Data'!D941),'Test Sample Data'!D941&lt;$B$1,'Test Sample Data'!D941&gt;0),'Test Sample Data'!D941,$B$1),"")</f>
        <v/>
      </c>
      <c r="E942" s="17" t="str">
        <f>IF(SUM('Test Sample Data'!E$3:E$98)&gt;10,IF(AND(ISNUMBER('Test Sample Data'!E941),'Test Sample Data'!E941&lt;$B$1,'Test Sample Data'!E941&gt;0),'Test Sample Data'!E941,$B$1),"")</f>
        <v/>
      </c>
      <c r="F942" s="17" t="str">
        <f>IF(SUM('Test Sample Data'!F$3:F$98)&gt;10,IF(AND(ISNUMBER('Test Sample Data'!F941),'Test Sample Data'!F941&lt;$B$1,'Test Sample Data'!F941&gt;0),'Test Sample Data'!F941,$B$1),"")</f>
        <v/>
      </c>
      <c r="G942" s="17" t="str">
        <f>IF(SUM('Test Sample Data'!G$3:G$98)&gt;10,IF(AND(ISNUMBER('Test Sample Data'!G941),'Test Sample Data'!G941&lt;$B$1,'Test Sample Data'!G941&gt;0),'Test Sample Data'!G941,$B$1),"")</f>
        <v/>
      </c>
      <c r="H942" s="17" t="str">
        <f>IF(SUM('Test Sample Data'!H$3:H$98)&gt;10,IF(AND(ISNUMBER('Test Sample Data'!H941),'Test Sample Data'!H941&lt;$B$1,'Test Sample Data'!H941&gt;0),'Test Sample Data'!H941,$B$1),"")</f>
        <v/>
      </c>
      <c r="I942" s="17" t="str">
        <f>IF(SUM('Test Sample Data'!I$3:I$98)&gt;10,IF(AND(ISNUMBER('Test Sample Data'!I941),'Test Sample Data'!I941&lt;$B$1,'Test Sample Data'!I941&gt;0),'Test Sample Data'!I941,$B$1),"")</f>
        <v/>
      </c>
      <c r="J942" s="17" t="str">
        <f>IF(SUM('Test Sample Data'!J$3:J$98)&gt;10,IF(AND(ISNUMBER('Test Sample Data'!J941),'Test Sample Data'!J941&lt;$B$1,'Test Sample Data'!J941&gt;0),'Test Sample Data'!J941,$B$1),"")</f>
        <v/>
      </c>
      <c r="K942" s="17" t="str">
        <f>IF(SUM('Test Sample Data'!K$3:K$98)&gt;10,IF(AND(ISNUMBER('Test Sample Data'!K941),'Test Sample Data'!K941&lt;$B$1,'Test Sample Data'!K941&gt;0),'Test Sample Data'!K941,$B$1),"")</f>
        <v/>
      </c>
      <c r="L942" s="17" t="str">
        <f>IF(SUM('Test Sample Data'!L$3:L$98)&gt;10,IF(AND(ISNUMBER('Test Sample Data'!L941),'Test Sample Data'!L941&lt;$B$1,'Test Sample Data'!L941&gt;0),'Test Sample Data'!L941,$B$1),"")</f>
        <v/>
      </c>
      <c r="M942" s="17" t="str">
        <f>IF(SUM('Test Sample Data'!M$3:M$98)&gt;10,IF(AND(ISNUMBER('Test Sample Data'!M941),'Test Sample Data'!M941&lt;$B$1,'Test Sample Data'!M941&gt;0),'Test Sample Data'!M941,$B$1),"")</f>
        <v/>
      </c>
      <c r="N942" s="17" t="str">
        <f>'Gene Table'!E941</f>
        <v>hsa-miR-3174</v>
      </c>
      <c r="O942" s="17" t="str">
        <f>'Gene Table'!B941</f>
        <v>H03</v>
      </c>
      <c r="P942" s="17" t="str">
        <f>IF(SUM('Control Sample Data'!D$3:D$98)&gt;10,IF(AND(ISNUMBER('Control Sample Data'!D941),'Control Sample Data'!D941&lt;$B$1,'Control Sample Data'!D941&gt;0),'Control Sample Data'!D941,$B$1),"")</f>
        <v/>
      </c>
      <c r="Q942" s="17" t="str">
        <f>IF(SUM('Control Sample Data'!E$3:E$98)&gt;10,IF(AND(ISNUMBER('Control Sample Data'!E941),'Control Sample Data'!E941&lt;$B$1,'Control Sample Data'!E941&gt;0),'Control Sample Data'!E941,$B$1),"")</f>
        <v/>
      </c>
      <c r="R942" s="17" t="str">
        <f>IF(SUM('Control Sample Data'!F$3:F$98)&gt;10,IF(AND(ISNUMBER('Control Sample Data'!F941),'Control Sample Data'!F941&lt;$B$1,'Control Sample Data'!F941&gt;0),'Control Sample Data'!F941,$B$1),"")</f>
        <v/>
      </c>
      <c r="S942" s="17" t="str">
        <f>IF(SUM('Control Sample Data'!G$3:G$98)&gt;10,IF(AND(ISNUMBER('Control Sample Data'!G941),'Control Sample Data'!G941&lt;$B$1,'Control Sample Data'!G941&gt;0),'Control Sample Data'!G941,$B$1),"")</f>
        <v/>
      </c>
      <c r="T942" s="17" t="str">
        <f>IF(SUM('Control Sample Data'!H$3:H$98)&gt;10,IF(AND(ISNUMBER('Control Sample Data'!H941),'Control Sample Data'!H941&lt;$B$1,'Control Sample Data'!H941&gt;0),'Control Sample Data'!H941,$B$1),"")</f>
        <v/>
      </c>
      <c r="U942" s="17" t="str">
        <f>IF(SUM('Control Sample Data'!I$3:I$98)&gt;10,IF(AND(ISNUMBER('Control Sample Data'!I941),'Control Sample Data'!I941&lt;$B$1,'Control Sample Data'!I941&gt;0),'Control Sample Data'!I941,$B$1),"")</f>
        <v/>
      </c>
      <c r="V942" s="17" t="str">
        <f>IF(SUM('Control Sample Data'!J$3:J$98)&gt;10,IF(AND(ISNUMBER('Control Sample Data'!J941),'Control Sample Data'!J941&lt;$B$1,'Control Sample Data'!J941&gt;0),'Control Sample Data'!J941,$B$1),"")</f>
        <v/>
      </c>
      <c r="W942" s="17" t="str">
        <f>IF(SUM('Control Sample Data'!K$3:K$98)&gt;10,IF(AND(ISNUMBER('Control Sample Data'!K941),'Control Sample Data'!K941&lt;$B$1,'Control Sample Data'!K941&gt;0),'Control Sample Data'!K941,$B$1),"")</f>
        <v/>
      </c>
      <c r="X942" s="17" t="str">
        <f>IF(SUM('Control Sample Data'!L$3:L$98)&gt;10,IF(AND(ISNUMBER('Control Sample Data'!L941),'Control Sample Data'!L941&lt;$B$1,'Control Sample Data'!L941&gt;0),'Control Sample Data'!L941,$B$1),"")</f>
        <v/>
      </c>
      <c r="Y942" s="17" t="str">
        <f>IF(SUM('Control Sample Data'!M$3:M$98)&gt;10,IF(AND(ISNUMBER('Control Sample Data'!M941),'Control Sample Data'!M941&lt;$B$1,'Control Sample Data'!M941&gt;0),'Control Sample Data'!M941,$B$1),"")</f>
        <v/>
      </c>
      <c r="AT942" s="36" t="str">
        <f t="shared" si="622"/>
        <v/>
      </c>
      <c r="AU942" s="36" t="str">
        <f t="shared" si="623"/>
        <v/>
      </c>
      <c r="AV942" s="36" t="str">
        <f t="shared" si="624"/>
        <v/>
      </c>
      <c r="AW942" s="36" t="str">
        <f t="shared" si="625"/>
        <v/>
      </c>
      <c r="AX942" s="36" t="str">
        <f t="shared" si="626"/>
        <v/>
      </c>
      <c r="AY942" s="36" t="str">
        <f t="shared" si="627"/>
        <v/>
      </c>
      <c r="AZ942" s="36" t="str">
        <f t="shared" si="628"/>
        <v/>
      </c>
      <c r="BA942" s="36" t="str">
        <f t="shared" si="629"/>
        <v/>
      </c>
      <c r="BB942" s="36" t="str">
        <f t="shared" si="630"/>
        <v/>
      </c>
      <c r="BC942" s="36" t="str">
        <f t="shared" si="631"/>
        <v/>
      </c>
      <c r="BD942" s="36" t="str">
        <f t="shared" si="632"/>
        <v/>
      </c>
      <c r="BE942" s="36" t="str">
        <f t="shared" si="633"/>
        <v/>
      </c>
      <c r="BF942" s="36" t="str">
        <f t="shared" si="634"/>
        <v/>
      </c>
      <c r="BG942" s="36" t="str">
        <f t="shared" si="635"/>
        <v/>
      </c>
      <c r="BH942" s="36" t="str">
        <f t="shared" si="636"/>
        <v/>
      </c>
      <c r="BI942" s="36" t="str">
        <f t="shared" si="637"/>
        <v/>
      </c>
      <c r="BJ942" s="36" t="str">
        <f t="shared" si="638"/>
        <v/>
      </c>
      <c r="BK942" s="36" t="str">
        <f t="shared" si="639"/>
        <v/>
      </c>
      <c r="BL942" s="36" t="str">
        <f t="shared" si="640"/>
        <v/>
      </c>
      <c r="BM942" s="36" t="str">
        <f t="shared" si="641"/>
        <v/>
      </c>
      <c r="BN942" s="38" t="e">
        <f t="shared" si="600"/>
        <v>#DIV/0!</v>
      </c>
      <c r="BO942" s="38" t="e">
        <f t="shared" si="601"/>
        <v>#DIV/0!</v>
      </c>
      <c r="BP942" s="39" t="str">
        <f t="shared" si="602"/>
        <v/>
      </c>
      <c r="BQ942" s="39" t="str">
        <f t="shared" si="603"/>
        <v/>
      </c>
      <c r="BR942" s="39" t="str">
        <f t="shared" si="604"/>
        <v/>
      </c>
      <c r="BS942" s="39" t="str">
        <f t="shared" si="605"/>
        <v/>
      </c>
      <c r="BT942" s="39" t="str">
        <f t="shared" si="606"/>
        <v/>
      </c>
      <c r="BU942" s="39" t="str">
        <f t="shared" si="607"/>
        <v/>
      </c>
      <c r="BV942" s="39" t="str">
        <f t="shared" si="608"/>
        <v/>
      </c>
      <c r="BW942" s="39" t="str">
        <f t="shared" si="609"/>
        <v/>
      </c>
      <c r="BX942" s="39" t="str">
        <f t="shared" si="610"/>
        <v/>
      </c>
      <c r="BY942" s="39" t="str">
        <f t="shared" si="611"/>
        <v/>
      </c>
      <c r="BZ942" s="39" t="str">
        <f t="shared" si="612"/>
        <v/>
      </c>
      <c r="CA942" s="39" t="str">
        <f t="shared" si="613"/>
        <v/>
      </c>
      <c r="CB942" s="39" t="str">
        <f t="shared" si="614"/>
        <v/>
      </c>
      <c r="CC942" s="39" t="str">
        <f t="shared" si="615"/>
        <v/>
      </c>
      <c r="CD942" s="39" t="str">
        <f t="shared" si="616"/>
        <v/>
      </c>
      <c r="CE942" s="39" t="str">
        <f t="shared" si="617"/>
        <v/>
      </c>
      <c r="CF942" s="39" t="str">
        <f t="shared" si="618"/>
        <v/>
      </c>
      <c r="CG942" s="39" t="str">
        <f t="shared" si="619"/>
        <v/>
      </c>
      <c r="CH942" s="39" t="str">
        <f t="shared" si="620"/>
        <v/>
      </c>
      <c r="CI942" s="39" t="str">
        <f t="shared" si="621"/>
        <v/>
      </c>
    </row>
    <row r="943" spans="1:87">
      <c r="A943" s="18"/>
      <c r="B943" s="15" t="str">
        <f>'Gene Table'!E942</f>
        <v>hsa-miR-3652</v>
      </c>
      <c r="C943" s="15" t="str">
        <f>'Gene Table'!B942</f>
        <v>H04</v>
      </c>
      <c r="D943" s="16" t="str">
        <f>IF(SUM('Test Sample Data'!D$3:D$98)&gt;10,IF(AND(ISNUMBER('Test Sample Data'!D942),'Test Sample Data'!D942&lt;$B$1,'Test Sample Data'!D942&gt;0),'Test Sample Data'!D942,$B$1),"")</f>
        <v/>
      </c>
      <c r="E943" s="17" t="str">
        <f>IF(SUM('Test Sample Data'!E$3:E$98)&gt;10,IF(AND(ISNUMBER('Test Sample Data'!E942),'Test Sample Data'!E942&lt;$B$1,'Test Sample Data'!E942&gt;0),'Test Sample Data'!E942,$B$1),"")</f>
        <v/>
      </c>
      <c r="F943" s="17" t="str">
        <f>IF(SUM('Test Sample Data'!F$3:F$98)&gt;10,IF(AND(ISNUMBER('Test Sample Data'!F942),'Test Sample Data'!F942&lt;$B$1,'Test Sample Data'!F942&gt;0),'Test Sample Data'!F942,$B$1),"")</f>
        <v/>
      </c>
      <c r="G943" s="17" t="str">
        <f>IF(SUM('Test Sample Data'!G$3:G$98)&gt;10,IF(AND(ISNUMBER('Test Sample Data'!G942),'Test Sample Data'!G942&lt;$B$1,'Test Sample Data'!G942&gt;0),'Test Sample Data'!G942,$B$1),"")</f>
        <v/>
      </c>
      <c r="H943" s="17" t="str">
        <f>IF(SUM('Test Sample Data'!H$3:H$98)&gt;10,IF(AND(ISNUMBER('Test Sample Data'!H942),'Test Sample Data'!H942&lt;$B$1,'Test Sample Data'!H942&gt;0),'Test Sample Data'!H942,$B$1),"")</f>
        <v/>
      </c>
      <c r="I943" s="17" t="str">
        <f>IF(SUM('Test Sample Data'!I$3:I$98)&gt;10,IF(AND(ISNUMBER('Test Sample Data'!I942),'Test Sample Data'!I942&lt;$B$1,'Test Sample Data'!I942&gt;0),'Test Sample Data'!I942,$B$1),"")</f>
        <v/>
      </c>
      <c r="J943" s="17" t="str">
        <f>IF(SUM('Test Sample Data'!J$3:J$98)&gt;10,IF(AND(ISNUMBER('Test Sample Data'!J942),'Test Sample Data'!J942&lt;$B$1,'Test Sample Data'!J942&gt;0),'Test Sample Data'!J942,$B$1),"")</f>
        <v/>
      </c>
      <c r="K943" s="17" t="str">
        <f>IF(SUM('Test Sample Data'!K$3:K$98)&gt;10,IF(AND(ISNUMBER('Test Sample Data'!K942),'Test Sample Data'!K942&lt;$B$1,'Test Sample Data'!K942&gt;0),'Test Sample Data'!K942,$B$1),"")</f>
        <v/>
      </c>
      <c r="L943" s="17" t="str">
        <f>IF(SUM('Test Sample Data'!L$3:L$98)&gt;10,IF(AND(ISNUMBER('Test Sample Data'!L942),'Test Sample Data'!L942&lt;$B$1,'Test Sample Data'!L942&gt;0),'Test Sample Data'!L942,$B$1),"")</f>
        <v/>
      </c>
      <c r="M943" s="17" t="str">
        <f>IF(SUM('Test Sample Data'!M$3:M$98)&gt;10,IF(AND(ISNUMBER('Test Sample Data'!M942),'Test Sample Data'!M942&lt;$B$1,'Test Sample Data'!M942&gt;0),'Test Sample Data'!M942,$B$1),"")</f>
        <v/>
      </c>
      <c r="N943" s="17" t="str">
        <f>'Gene Table'!E942</f>
        <v>hsa-miR-3652</v>
      </c>
      <c r="O943" s="17" t="str">
        <f>'Gene Table'!B942</f>
        <v>H04</v>
      </c>
      <c r="P943" s="17" t="str">
        <f>IF(SUM('Control Sample Data'!D$3:D$98)&gt;10,IF(AND(ISNUMBER('Control Sample Data'!D942),'Control Sample Data'!D942&lt;$B$1,'Control Sample Data'!D942&gt;0),'Control Sample Data'!D942,$B$1),"")</f>
        <v/>
      </c>
      <c r="Q943" s="17" t="str">
        <f>IF(SUM('Control Sample Data'!E$3:E$98)&gt;10,IF(AND(ISNUMBER('Control Sample Data'!E942),'Control Sample Data'!E942&lt;$B$1,'Control Sample Data'!E942&gt;0),'Control Sample Data'!E942,$B$1),"")</f>
        <v/>
      </c>
      <c r="R943" s="17" t="str">
        <f>IF(SUM('Control Sample Data'!F$3:F$98)&gt;10,IF(AND(ISNUMBER('Control Sample Data'!F942),'Control Sample Data'!F942&lt;$B$1,'Control Sample Data'!F942&gt;0),'Control Sample Data'!F942,$B$1),"")</f>
        <v/>
      </c>
      <c r="S943" s="17" t="str">
        <f>IF(SUM('Control Sample Data'!G$3:G$98)&gt;10,IF(AND(ISNUMBER('Control Sample Data'!G942),'Control Sample Data'!G942&lt;$B$1,'Control Sample Data'!G942&gt;0),'Control Sample Data'!G942,$B$1),"")</f>
        <v/>
      </c>
      <c r="T943" s="17" t="str">
        <f>IF(SUM('Control Sample Data'!H$3:H$98)&gt;10,IF(AND(ISNUMBER('Control Sample Data'!H942),'Control Sample Data'!H942&lt;$B$1,'Control Sample Data'!H942&gt;0),'Control Sample Data'!H942,$B$1),"")</f>
        <v/>
      </c>
      <c r="U943" s="17" t="str">
        <f>IF(SUM('Control Sample Data'!I$3:I$98)&gt;10,IF(AND(ISNUMBER('Control Sample Data'!I942),'Control Sample Data'!I942&lt;$B$1,'Control Sample Data'!I942&gt;0),'Control Sample Data'!I942,$B$1),"")</f>
        <v/>
      </c>
      <c r="V943" s="17" t="str">
        <f>IF(SUM('Control Sample Data'!J$3:J$98)&gt;10,IF(AND(ISNUMBER('Control Sample Data'!J942),'Control Sample Data'!J942&lt;$B$1,'Control Sample Data'!J942&gt;0),'Control Sample Data'!J942,$B$1),"")</f>
        <v/>
      </c>
      <c r="W943" s="17" t="str">
        <f>IF(SUM('Control Sample Data'!K$3:K$98)&gt;10,IF(AND(ISNUMBER('Control Sample Data'!K942),'Control Sample Data'!K942&lt;$B$1,'Control Sample Data'!K942&gt;0),'Control Sample Data'!K942,$B$1),"")</f>
        <v/>
      </c>
      <c r="X943" s="17" t="str">
        <f>IF(SUM('Control Sample Data'!L$3:L$98)&gt;10,IF(AND(ISNUMBER('Control Sample Data'!L942),'Control Sample Data'!L942&lt;$B$1,'Control Sample Data'!L942&gt;0),'Control Sample Data'!L942,$B$1),"")</f>
        <v/>
      </c>
      <c r="Y943" s="17" t="str">
        <f>IF(SUM('Control Sample Data'!M$3:M$98)&gt;10,IF(AND(ISNUMBER('Control Sample Data'!M942),'Control Sample Data'!M942&lt;$B$1,'Control Sample Data'!M942&gt;0),'Control Sample Data'!M942,$B$1),"")</f>
        <v/>
      </c>
      <c r="AT943" s="36" t="str">
        <f t="shared" si="622"/>
        <v/>
      </c>
      <c r="AU943" s="36" t="str">
        <f t="shared" si="623"/>
        <v/>
      </c>
      <c r="AV943" s="36" t="str">
        <f t="shared" si="624"/>
        <v/>
      </c>
      <c r="AW943" s="36" t="str">
        <f t="shared" si="625"/>
        <v/>
      </c>
      <c r="AX943" s="36" t="str">
        <f t="shared" si="626"/>
        <v/>
      </c>
      <c r="AY943" s="36" t="str">
        <f t="shared" si="627"/>
        <v/>
      </c>
      <c r="AZ943" s="36" t="str">
        <f t="shared" si="628"/>
        <v/>
      </c>
      <c r="BA943" s="36" t="str">
        <f t="shared" si="629"/>
        <v/>
      </c>
      <c r="BB943" s="36" t="str">
        <f t="shared" si="630"/>
        <v/>
      </c>
      <c r="BC943" s="36" t="str">
        <f t="shared" si="631"/>
        <v/>
      </c>
      <c r="BD943" s="36" t="str">
        <f t="shared" si="632"/>
        <v/>
      </c>
      <c r="BE943" s="36" t="str">
        <f t="shared" si="633"/>
        <v/>
      </c>
      <c r="BF943" s="36" t="str">
        <f t="shared" si="634"/>
        <v/>
      </c>
      <c r="BG943" s="36" t="str">
        <f t="shared" si="635"/>
        <v/>
      </c>
      <c r="BH943" s="36" t="str">
        <f t="shared" si="636"/>
        <v/>
      </c>
      <c r="BI943" s="36" t="str">
        <f t="shared" si="637"/>
        <v/>
      </c>
      <c r="BJ943" s="36" t="str">
        <f t="shared" si="638"/>
        <v/>
      </c>
      <c r="BK943" s="36" t="str">
        <f t="shared" si="639"/>
        <v/>
      </c>
      <c r="BL943" s="36" t="str">
        <f t="shared" si="640"/>
        <v/>
      </c>
      <c r="BM943" s="36" t="str">
        <f t="shared" si="641"/>
        <v/>
      </c>
      <c r="BN943" s="38" t="e">
        <f t="shared" si="600"/>
        <v>#DIV/0!</v>
      </c>
      <c r="BO943" s="38" t="e">
        <f t="shared" si="601"/>
        <v>#DIV/0!</v>
      </c>
      <c r="BP943" s="39" t="str">
        <f t="shared" si="602"/>
        <v/>
      </c>
      <c r="BQ943" s="39" t="str">
        <f t="shared" si="603"/>
        <v/>
      </c>
      <c r="BR943" s="39" t="str">
        <f t="shared" si="604"/>
        <v/>
      </c>
      <c r="BS943" s="39" t="str">
        <f t="shared" si="605"/>
        <v/>
      </c>
      <c r="BT943" s="39" t="str">
        <f t="shared" si="606"/>
        <v/>
      </c>
      <c r="BU943" s="39" t="str">
        <f t="shared" si="607"/>
        <v/>
      </c>
      <c r="BV943" s="39" t="str">
        <f t="shared" si="608"/>
        <v/>
      </c>
      <c r="BW943" s="39" t="str">
        <f t="shared" si="609"/>
        <v/>
      </c>
      <c r="BX943" s="39" t="str">
        <f t="shared" si="610"/>
        <v/>
      </c>
      <c r="BY943" s="39" t="str">
        <f t="shared" si="611"/>
        <v/>
      </c>
      <c r="BZ943" s="39" t="str">
        <f t="shared" si="612"/>
        <v/>
      </c>
      <c r="CA943" s="39" t="str">
        <f t="shared" si="613"/>
        <v/>
      </c>
      <c r="CB943" s="39" t="str">
        <f t="shared" si="614"/>
        <v/>
      </c>
      <c r="CC943" s="39" t="str">
        <f t="shared" si="615"/>
        <v/>
      </c>
      <c r="CD943" s="39" t="str">
        <f t="shared" si="616"/>
        <v/>
      </c>
      <c r="CE943" s="39" t="str">
        <f t="shared" si="617"/>
        <v/>
      </c>
      <c r="CF943" s="39" t="str">
        <f t="shared" si="618"/>
        <v/>
      </c>
      <c r="CG943" s="39" t="str">
        <f t="shared" si="619"/>
        <v/>
      </c>
      <c r="CH943" s="39" t="str">
        <f t="shared" si="620"/>
        <v/>
      </c>
      <c r="CI943" s="39" t="str">
        <f t="shared" si="621"/>
        <v/>
      </c>
    </row>
    <row r="944" spans="1:87">
      <c r="A944" s="18"/>
      <c r="B944" s="15" t="str">
        <f>'Gene Table'!E943</f>
        <v>hsa-miR-3176</v>
      </c>
      <c r="C944" s="15" t="str">
        <f>'Gene Table'!B943</f>
        <v>H05</v>
      </c>
      <c r="D944" s="16" t="str">
        <f>IF(SUM('Test Sample Data'!D$3:D$98)&gt;10,IF(AND(ISNUMBER('Test Sample Data'!D943),'Test Sample Data'!D943&lt;$B$1,'Test Sample Data'!D943&gt;0),'Test Sample Data'!D943,$B$1),"")</f>
        <v/>
      </c>
      <c r="E944" s="17" t="str">
        <f>IF(SUM('Test Sample Data'!E$3:E$98)&gt;10,IF(AND(ISNUMBER('Test Sample Data'!E943),'Test Sample Data'!E943&lt;$B$1,'Test Sample Data'!E943&gt;0),'Test Sample Data'!E943,$B$1),"")</f>
        <v/>
      </c>
      <c r="F944" s="17" t="str">
        <f>IF(SUM('Test Sample Data'!F$3:F$98)&gt;10,IF(AND(ISNUMBER('Test Sample Data'!F943),'Test Sample Data'!F943&lt;$B$1,'Test Sample Data'!F943&gt;0),'Test Sample Data'!F943,$B$1),"")</f>
        <v/>
      </c>
      <c r="G944" s="17" t="str">
        <f>IF(SUM('Test Sample Data'!G$3:G$98)&gt;10,IF(AND(ISNUMBER('Test Sample Data'!G943),'Test Sample Data'!G943&lt;$B$1,'Test Sample Data'!G943&gt;0),'Test Sample Data'!G943,$B$1),"")</f>
        <v/>
      </c>
      <c r="H944" s="17" t="str">
        <f>IF(SUM('Test Sample Data'!H$3:H$98)&gt;10,IF(AND(ISNUMBER('Test Sample Data'!H943),'Test Sample Data'!H943&lt;$B$1,'Test Sample Data'!H943&gt;0),'Test Sample Data'!H943,$B$1),"")</f>
        <v/>
      </c>
      <c r="I944" s="17" t="str">
        <f>IF(SUM('Test Sample Data'!I$3:I$98)&gt;10,IF(AND(ISNUMBER('Test Sample Data'!I943),'Test Sample Data'!I943&lt;$B$1,'Test Sample Data'!I943&gt;0),'Test Sample Data'!I943,$B$1),"")</f>
        <v/>
      </c>
      <c r="J944" s="17" t="str">
        <f>IF(SUM('Test Sample Data'!J$3:J$98)&gt;10,IF(AND(ISNUMBER('Test Sample Data'!J943),'Test Sample Data'!J943&lt;$B$1,'Test Sample Data'!J943&gt;0),'Test Sample Data'!J943,$B$1),"")</f>
        <v/>
      </c>
      <c r="K944" s="17" t="str">
        <f>IF(SUM('Test Sample Data'!K$3:K$98)&gt;10,IF(AND(ISNUMBER('Test Sample Data'!K943),'Test Sample Data'!K943&lt;$B$1,'Test Sample Data'!K943&gt;0),'Test Sample Data'!K943,$B$1),"")</f>
        <v/>
      </c>
      <c r="L944" s="17" t="str">
        <f>IF(SUM('Test Sample Data'!L$3:L$98)&gt;10,IF(AND(ISNUMBER('Test Sample Data'!L943),'Test Sample Data'!L943&lt;$B$1,'Test Sample Data'!L943&gt;0),'Test Sample Data'!L943,$B$1),"")</f>
        <v/>
      </c>
      <c r="M944" s="17" t="str">
        <f>IF(SUM('Test Sample Data'!M$3:M$98)&gt;10,IF(AND(ISNUMBER('Test Sample Data'!M943),'Test Sample Data'!M943&lt;$B$1,'Test Sample Data'!M943&gt;0),'Test Sample Data'!M943,$B$1),"")</f>
        <v/>
      </c>
      <c r="N944" s="17" t="str">
        <f>'Gene Table'!E943</f>
        <v>hsa-miR-3176</v>
      </c>
      <c r="O944" s="17" t="str">
        <f>'Gene Table'!B943</f>
        <v>H05</v>
      </c>
      <c r="P944" s="17" t="str">
        <f>IF(SUM('Control Sample Data'!D$3:D$98)&gt;10,IF(AND(ISNUMBER('Control Sample Data'!D943),'Control Sample Data'!D943&lt;$B$1,'Control Sample Data'!D943&gt;0),'Control Sample Data'!D943,$B$1),"")</f>
        <v/>
      </c>
      <c r="Q944" s="17" t="str">
        <f>IF(SUM('Control Sample Data'!E$3:E$98)&gt;10,IF(AND(ISNUMBER('Control Sample Data'!E943),'Control Sample Data'!E943&lt;$B$1,'Control Sample Data'!E943&gt;0),'Control Sample Data'!E943,$B$1),"")</f>
        <v/>
      </c>
      <c r="R944" s="17" t="str">
        <f>IF(SUM('Control Sample Data'!F$3:F$98)&gt;10,IF(AND(ISNUMBER('Control Sample Data'!F943),'Control Sample Data'!F943&lt;$B$1,'Control Sample Data'!F943&gt;0),'Control Sample Data'!F943,$B$1),"")</f>
        <v/>
      </c>
      <c r="S944" s="17" t="str">
        <f>IF(SUM('Control Sample Data'!G$3:G$98)&gt;10,IF(AND(ISNUMBER('Control Sample Data'!G943),'Control Sample Data'!G943&lt;$B$1,'Control Sample Data'!G943&gt;0),'Control Sample Data'!G943,$B$1),"")</f>
        <v/>
      </c>
      <c r="T944" s="17" t="str">
        <f>IF(SUM('Control Sample Data'!H$3:H$98)&gt;10,IF(AND(ISNUMBER('Control Sample Data'!H943),'Control Sample Data'!H943&lt;$B$1,'Control Sample Data'!H943&gt;0),'Control Sample Data'!H943,$B$1),"")</f>
        <v/>
      </c>
      <c r="U944" s="17" t="str">
        <f>IF(SUM('Control Sample Data'!I$3:I$98)&gt;10,IF(AND(ISNUMBER('Control Sample Data'!I943),'Control Sample Data'!I943&lt;$B$1,'Control Sample Data'!I943&gt;0),'Control Sample Data'!I943,$B$1),"")</f>
        <v/>
      </c>
      <c r="V944" s="17" t="str">
        <f>IF(SUM('Control Sample Data'!J$3:J$98)&gt;10,IF(AND(ISNUMBER('Control Sample Data'!J943),'Control Sample Data'!J943&lt;$B$1,'Control Sample Data'!J943&gt;0),'Control Sample Data'!J943,$B$1),"")</f>
        <v/>
      </c>
      <c r="W944" s="17" t="str">
        <f>IF(SUM('Control Sample Data'!K$3:K$98)&gt;10,IF(AND(ISNUMBER('Control Sample Data'!K943),'Control Sample Data'!K943&lt;$B$1,'Control Sample Data'!K943&gt;0),'Control Sample Data'!K943,$B$1),"")</f>
        <v/>
      </c>
      <c r="X944" s="17" t="str">
        <f>IF(SUM('Control Sample Data'!L$3:L$98)&gt;10,IF(AND(ISNUMBER('Control Sample Data'!L943),'Control Sample Data'!L943&lt;$B$1,'Control Sample Data'!L943&gt;0),'Control Sample Data'!L943,$B$1),"")</f>
        <v/>
      </c>
      <c r="Y944" s="17" t="str">
        <f>IF(SUM('Control Sample Data'!M$3:M$98)&gt;10,IF(AND(ISNUMBER('Control Sample Data'!M943),'Control Sample Data'!M943&lt;$B$1,'Control Sample Data'!M943&gt;0),'Control Sample Data'!M943,$B$1),"")</f>
        <v/>
      </c>
      <c r="AT944" s="36" t="str">
        <f t="shared" si="622"/>
        <v/>
      </c>
      <c r="AU944" s="36" t="str">
        <f t="shared" si="623"/>
        <v/>
      </c>
      <c r="AV944" s="36" t="str">
        <f t="shared" si="624"/>
        <v/>
      </c>
      <c r="AW944" s="36" t="str">
        <f t="shared" si="625"/>
        <v/>
      </c>
      <c r="AX944" s="36" t="str">
        <f t="shared" si="626"/>
        <v/>
      </c>
      <c r="AY944" s="36" t="str">
        <f t="shared" si="627"/>
        <v/>
      </c>
      <c r="AZ944" s="36" t="str">
        <f t="shared" si="628"/>
        <v/>
      </c>
      <c r="BA944" s="36" t="str">
        <f t="shared" si="629"/>
        <v/>
      </c>
      <c r="BB944" s="36" t="str">
        <f t="shared" si="630"/>
        <v/>
      </c>
      <c r="BC944" s="36" t="str">
        <f t="shared" si="631"/>
        <v/>
      </c>
      <c r="BD944" s="36" t="str">
        <f t="shared" si="632"/>
        <v/>
      </c>
      <c r="BE944" s="36" t="str">
        <f t="shared" si="633"/>
        <v/>
      </c>
      <c r="BF944" s="36" t="str">
        <f t="shared" si="634"/>
        <v/>
      </c>
      <c r="BG944" s="36" t="str">
        <f t="shared" si="635"/>
        <v/>
      </c>
      <c r="BH944" s="36" t="str">
        <f t="shared" si="636"/>
        <v/>
      </c>
      <c r="BI944" s="36" t="str">
        <f t="shared" si="637"/>
        <v/>
      </c>
      <c r="BJ944" s="36" t="str">
        <f t="shared" si="638"/>
        <v/>
      </c>
      <c r="BK944" s="36" t="str">
        <f t="shared" si="639"/>
        <v/>
      </c>
      <c r="BL944" s="36" t="str">
        <f t="shared" si="640"/>
        <v/>
      </c>
      <c r="BM944" s="36" t="str">
        <f t="shared" si="641"/>
        <v/>
      </c>
      <c r="BN944" s="38" t="e">
        <f t="shared" si="600"/>
        <v>#DIV/0!</v>
      </c>
      <c r="BO944" s="38" t="e">
        <f t="shared" si="601"/>
        <v>#DIV/0!</v>
      </c>
      <c r="BP944" s="39" t="str">
        <f t="shared" si="602"/>
        <v/>
      </c>
      <c r="BQ944" s="39" t="str">
        <f t="shared" si="603"/>
        <v/>
      </c>
      <c r="BR944" s="39" t="str">
        <f t="shared" si="604"/>
        <v/>
      </c>
      <c r="BS944" s="39" t="str">
        <f t="shared" si="605"/>
        <v/>
      </c>
      <c r="BT944" s="39" t="str">
        <f t="shared" si="606"/>
        <v/>
      </c>
      <c r="BU944" s="39" t="str">
        <f t="shared" si="607"/>
        <v/>
      </c>
      <c r="BV944" s="39" t="str">
        <f t="shared" si="608"/>
        <v/>
      </c>
      <c r="BW944" s="39" t="str">
        <f t="shared" si="609"/>
        <v/>
      </c>
      <c r="BX944" s="39" t="str">
        <f t="shared" si="610"/>
        <v/>
      </c>
      <c r="BY944" s="39" t="str">
        <f t="shared" si="611"/>
        <v/>
      </c>
      <c r="BZ944" s="39" t="str">
        <f t="shared" si="612"/>
        <v/>
      </c>
      <c r="CA944" s="39" t="str">
        <f t="shared" si="613"/>
        <v/>
      </c>
      <c r="CB944" s="39" t="str">
        <f t="shared" si="614"/>
        <v/>
      </c>
      <c r="CC944" s="39" t="str">
        <f t="shared" si="615"/>
        <v/>
      </c>
      <c r="CD944" s="39" t="str">
        <f t="shared" si="616"/>
        <v/>
      </c>
      <c r="CE944" s="39" t="str">
        <f t="shared" si="617"/>
        <v/>
      </c>
      <c r="CF944" s="39" t="str">
        <f t="shared" si="618"/>
        <v/>
      </c>
      <c r="CG944" s="39" t="str">
        <f t="shared" si="619"/>
        <v/>
      </c>
      <c r="CH944" s="39" t="str">
        <f t="shared" si="620"/>
        <v/>
      </c>
      <c r="CI944" s="39" t="str">
        <f t="shared" si="621"/>
        <v/>
      </c>
    </row>
    <row r="945" spans="1:87">
      <c r="A945" s="18"/>
      <c r="B945" s="15" t="str">
        <f>'Gene Table'!E944</f>
        <v>hsa-miR-3653</v>
      </c>
      <c r="C945" s="15" t="str">
        <f>'Gene Table'!B944</f>
        <v>H06</v>
      </c>
      <c r="D945" s="16" t="str">
        <f>IF(SUM('Test Sample Data'!D$3:D$98)&gt;10,IF(AND(ISNUMBER('Test Sample Data'!D944),'Test Sample Data'!D944&lt;$B$1,'Test Sample Data'!D944&gt;0),'Test Sample Data'!D944,$B$1),"")</f>
        <v/>
      </c>
      <c r="E945" s="17" t="str">
        <f>IF(SUM('Test Sample Data'!E$3:E$98)&gt;10,IF(AND(ISNUMBER('Test Sample Data'!E944),'Test Sample Data'!E944&lt;$B$1,'Test Sample Data'!E944&gt;0),'Test Sample Data'!E944,$B$1),"")</f>
        <v/>
      </c>
      <c r="F945" s="17" t="str">
        <f>IF(SUM('Test Sample Data'!F$3:F$98)&gt;10,IF(AND(ISNUMBER('Test Sample Data'!F944),'Test Sample Data'!F944&lt;$B$1,'Test Sample Data'!F944&gt;0),'Test Sample Data'!F944,$B$1),"")</f>
        <v/>
      </c>
      <c r="G945" s="17" t="str">
        <f>IF(SUM('Test Sample Data'!G$3:G$98)&gt;10,IF(AND(ISNUMBER('Test Sample Data'!G944),'Test Sample Data'!G944&lt;$B$1,'Test Sample Data'!G944&gt;0),'Test Sample Data'!G944,$B$1),"")</f>
        <v/>
      </c>
      <c r="H945" s="17" t="str">
        <f>IF(SUM('Test Sample Data'!H$3:H$98)&gt;10,IF(AND(ISNUMBER('Test Sample Data'!H944),'Test Sample Data'!H944&lt;$B$1,'Test Sample Data'!H944&gt;0),'Test Sample Data'!H944,$B$1),"")</f>
        <v/>
      </c>
      <c r="I945" s="17" t="str">
        <f>IF(SUM('Test Sample Data'!I$3:I$98)&gt;10,IF(AND(ISNUMBER('Test Sample Data'!I944),'Test Sample Data'!I944&lt;$B$1,'Test Sample Data'!I944&gt;0),'Test Sample Data'!I944,$B$1),"")</f>
        <v/>
      </c>
      <c r="J945" s="17" t="str">
        <f>IF(SUM('Test Sample Data'!J$3:J$98)&gt;10,IF(AND(ISNUMBER('Test Sample Data'!J944),'Test Sample Data'!J944&lt;$B$1,'Test Sample Data'!J944&gt;0),'Test Sample Data'!J944,$B$1),"")</f>
        <v/>
      </c>
      <c r="K945" s="17" t="str">
        <f>IF(SUM('Test Sample Data'!K$3:K$98)&gt;10,IF(AND(ISNUMBER('Test Sample Data'!K944),'Test Sample Data'!K944&lt;$B$1,'Test Sample Data'!K944&gt;0),'Test Sample Data'!K944,$B$1),"")</f>
        <v/>
      </c>
      <c r="L945" s="17" t="str">
        <f>IF(SUM('Test Sample Data'!L$3:L$98)&gt;10,IF(AND(ISNUMBER('Test Sample Data'!L944),'Test Sample Data'!L944&lt;$B$1,'Test Sample Data'!L944&gt;0),'Test Sample Data'!L944,$B$1),"")</f>
        <v/>
      </c>
      <c r="M945" s="17" t="str">
        <f>IF(SUM('Test Sample Data'!M$3:M$98)&gt;10,IF(AND(ISNUMBER('Test Sample Data'!M944),'Test Sample Data'!M944&lt;$B$1,'Test Sample Data'!M944&gt;0),'Test Sample Data'!M944,$B$1),"")</f>
        <v/>
      </c>
      <c r="N945" s="17" t="str">
        <f>'Gene Table'!E944</f>
        <v>hsa-miR-3653</v>
      </c>
      <c r="O945" s="17" t="str">
        <f>'Gene Table'!B944</f>
        <v>H06</v>
      </c>
      <c r="P945" s="17" t="str">
        <f>IF(SUM('Control Sample Data'!D$3:D$98)&gt;10,IF(AND(ISNUMBER('Control Sample Data'!D944),'Control Sample Data'!D944&lt;$B$1,'Control Sample Data'!D944&gt;0),'Control Sample Data'!D944,$B$1),"")</f>
        <v/>
      </c>
      <c r="Q945" s="17" t="str">
        <f>IF(SUM('Control Sample Data'!E$3:E$98)&gt;10,IF(AND(ISNUMBER('Control Sample Data'!E944),'Control Sample Data'!E944&lt;$B$1,'Control Sample Data'!E944&gt;0),'Control Sample Data'!E944,$B$1),"")</f>
        <v/>
      </c>
      <c r="R945" s="17" t="str">
        <f>IF(SUM('Control Sample Data'!F$3:F$98)&gt;10,IF(AND(ISNUMBER('Control Sample Data'!F944),'Control Sample Data'!F944&lt;$B$1,'Control Sample Data'!F944&gt;0),'Control Sample Data'!F944,$B$1),"")</f>
        <v/>
      </c>
      <c r="S945" s="17" t="str">
        <f>IF(SUM('Control Sample Data'!G$3:G$98)&gt;10,IF(AND(ISNUMBER('Control Sample Data'!G944),'Control Sample Data'!G944&lt;$B$1,'Control Sample Data'!G944&gt;0),'Control Sample Data'!G944,$B$1),"")</f>
        <v/>
      </c>
      <c r="T945" s="17" t="str">
        <f>IF(SUM('Control Sample Data'!H$3:H$98)&gt;10,IF(AND(ISNUMBER('Control Sample Data'!H944),'Control Sample Data'!H944&lt;$B$1,'Control Sample Data'!H944&gt;0),'Control Sample Data'!H944,$B$1),"")</f>
        <v/>
      </c>
      <c r="U945" s="17" t="str">
        <f>IF(SUM('Control Sample Data'!I$3:I$98)&gt;10,IF(AND(ISNUMBER('Control Sample Data'!I944),'Control Sample Data'!I944&lt;$B$1,'Control Sample Data'!I944&gt;0),'Control Sample Data'!I944,$B$1),"")</f>
        <v/>
      </c>
      <c r="V945" s="17" t="str">
        <f>IF(SUM('Control Sample Data'!J$3:J$98)&gt;10,IF(AND(ISNUMBER('Control Sample Data'!J944),'Control Sample Data'!J944&lt;$B$1,'Control Sample Data'!J944&gt;0),'Control Sample Data'!J944,$B$1),"")</f>
        <v/>
      </c>
      <c r="W945" s="17" t="str">
        <f>IF(SUM('Control Sample Data'!K$3:K$98)&gt;10,IF(AND(ISNUMBER('Control Sample Data'!K944),'Control Sample Data'!K944&lt;$B$1,'Control Sample Data'!K944&gt;0),'Control Sample Data'!K944,$B$1),"")</f>
        <v/>
      </c>
      <c r="X945" s="17" t="str">
        <f>IF(SUM('Control Sample Data'!L$3:L$98)&gt;10,IF(AND(ISNUMBER('Control Sample Data'!L944),'Control Sample Data'!L944&lt;$B$1,'Control Sample Data'!L944&gt;0),'Control Sample Data'!L944,$B$1),"")</f>
        <v/>
      </c>
      <c r="Y945" s="17" t="str">
        <f>IF(SUM('Control Sample Data'!M$3:M$98)&gt;10,IF(AND(ISNUMBER('Control Sample Data'!M944),'Control Sample Data'!M944&lt;$B$1,'Control Sample Data'!M944&gt;0),'Control Sample Data'!M944,$B$1),"")</f>
        <v/>
      </c>
      <c r="AT945" s="36" t="str">
        <f t="shared" si="622"/>
        <v/>
      </c>
      <c r="AU945" s="36" t="str">
        <f t="shared" si="623"/>
        <v/>
      </c>
      <c r="AV945" s="36" t="str">
        <f t="shared" si="624"/>
        <v/>
      </c>
      <c r="AW945" s="36" t="str">
        <f t="shared" si="625"/>
        <v/>
      </c>
      <c r="AX945" s="36" t="str">
        <f t="shared" si="626"/>
        <v/>
      </c>
      <c r="AY945" s="36" t="str">
        <f t="shared" si="627"/>
        <v/>
      </c>
      <c r="AZ945" s="36" t="str">
        <f t="shared" si="628"/>
        <v/>
      </c>
      <c r="BA945" s="36" t="str">
        <f t="shared" si="629"/>
        <v/>
      </c>
      <c r="BB945" s="36" t="str">
        <f t="shared" si="630"/>
        <v/>
      </c>
      <c r="BC945" s="36" t="str">
        <f t="shared" si="631"/>
        <v/>
      </c>
      <c r="BD945" s="36" t="str">
        <f t="shared" si="632"/>
        <v/>
      </c>
      <c r="BE945" s="36" t="str">
        <f t="shared" si="633"/>
        <v/>
      </c>
      <c r="BF945" s="36" t="str">
        <f t="shared" si="634"/>
        <v/>
      </c>
      <c r="BG945" s="36" t="str">
        <f t="shared" si="635"/>
        <v/>
      </c>
      <c r="BH945" s="36" t="str">
        <f t="shared" si="636"/>
        <v/>
      </c>
      <c r="BI945" s="36" t="str">
        <f t="shared" si="637"/>
        <v/>
      </c>
      <c r="BJ945" s="36" t="str">
        <f t="shared" si="638"/>
        <v/>
      </c>
      <c r="BK945" s="36" t="str">
        <f t="shared" si="639"/>
        <v/>
      </c>
      <c r="BL945" s="36" t="str">
        <f t="shared" si="640"/>
        <v/>
      </c>
      <c r="BM945" s="36" t="str">
        <f t="shared" si="641"/>
        <v/>
      </c>
      <c r="BN945" s="38" t="e">
        <f t="shared" si="600"/>
        <v>#DIV/0!</v>
      </c>
      <c r="BO945" s="38" t="e">
        <f t="shared" si="601"/>
        <v>#DIV/0!</v>
      </c>
      <c r="BP945" s="39" t="str">
        <f t="shared" si="602"/>
        <v/>
      </c>
      <c r="BQ945" s="39" t="str">
        <f t="shared" si="603"/>
        <v/>
      </c>
      <c r="BR945" s="39" t="str">
        <f t="shared" si="604"/>
        <v/>
      </c>
      <c r="BS945" s="39" t="str">
        <f t="shared" si="605"/>
        <v/>
      </c>
      <c r="BT945" s="39" t="str">
        <f t="shared" si="606"/>
        <v/>
      </c>
      <c r="BU945" s="39" t="str">
        <f t="shared" si="607"/>
        <v/>
      </c>
      <c r="BV945" s="39" t="str">
        <f t="shared" si="608"/>
        <v/>
      </c>
      <c r="BW945" s="39" t="str">
        <f t="shared" si="609"/>
        <v/>
      </c>
      <c r="BX945" s="39" t="str">
        <f t="shared" si="610"/>
        <v/>
      </c>
      <c r="BY945" s="39" t="str">
        <f t="shared" si="611"/>
        <v/>
      </c>
      <c r="BZ945" s="39" t="str">
        <f t="shared" si="612"/>
        <v/>
      </c>
      <c r="CA945" s="39" t="str">
        <f t="shared" si="613"/>
        <v/>
      </c>
      <c r="CB945" s="39" t="str">
        <f t="shared" si="614"/>
        <v/>
      </c>
      <c r="CC945" s="39" t="str">
        <f t="shared" si="615"/>
        <v/>
      </c>
      <c r="CD945" s="39" t="str">
        <f t="shared" si="616"/>
        <v/>
      </c>
      <c r="CE945" s="39" t="str">
        <f t="shared" si="617"/>
        <v/>
      </c>
      <c r="CF945" s="39" t="str">
        <f t="shared" si="618"/>
        <v/>
      </c>
      <c r="CG945" s="39" t="str">
        <f t="shared" si="619"/>
        <v/>
      </c>
      <c r="CH945" s="39" t="str">
        <f t="shared" si="620"/>
        <v/>
      </c>
      <c r="CI945" s="39" t="str">
        <f t="shared" si="621"/>
        <v/>
      </c>
    </row>
    <row r="946" spans="1:87">
      <c r="A946" s="18"/>
      <c r="B946" s="15" t="str">
        <f>'Gene Table'!E945</f>
        <v>hsa-miR-3178</v>
      </c>
      <c r="C946" s="15" t="str">
        <f>'Gene Table'!B945</f>
        <v>H07</v>
      </c>
      <c r="D946" s="16" t="str">
        <f>IF(SUM('Test Sample Data'!D$3:D$98)&gt;10,IF(AND(ISNUMBER('Test Sample Data'!D945),'Test Sample Data'!D945&lt;$B$1,'Test Sample Data'!D945&gt;0),'Test Sample Data'!D945,$B$1),"")</f>
        <v/>
      </c>
      <c r="E946" s="17" t="str">
        <f>IF(SUM('Test Sample Data'!E$3:E$98)&gt;10,IF(AND(ISNUMBER('Test Sample Data'!E945),'Test Sample Data'!E945&lt;$B$1,'Test Sample Data'!E945&gt;0),'Test Sample Data'!E945,$B$1),"")</f>
        <v/>
      </c>
      <c r="F946" s="17" t="str">
        <f>IF(SUM('Test Sample Data'!F$3:F$98)&gt;10,IF(AND(ISNUMBER('Test Sample Data'!F945),'Test Sample Data'!F945&lt;$B$1,'Test Sample Data'!F945&gt;0),'Test Sample Data'!F945,$B$1),"")</f>
        <v/>
      </c>
      <c r="G946" s="17" t="str">
        <f>IF(SUM('Test Sample Data'!G$3:G$98)&gt;10,IF(AND(ISNUMBER('Test Sample Data'!G945),'Test Sample Data'!G945&lt;$B$1,'Test Sample Data'!G945&gt;0),'Test Sample Data'!G945,$B$1),"")</f>
        <v/>
      </c>
      <c r="H946" s="17" t="str">
        <f>IF(SUM('Test Sample Data'!H$3:H$98)&gt;10,IF(AND(ISNUMBER('Test Sample Data'!H945),'Test Sample Data'!H945&lt;$B$1,'Test Sample Data'!H945&gt;0),'Test Sample Data'!H945,$B$1),"")</f>
        <v/>
      </c>
      <c r="I946" s="17" t="str">
        <f>IF(SUM('Test Sample Data'!I$3:I$98)&gt;10,IF(AND(ISNUMBER('Test Sample Data'!I945),'Test Sample Data'!I945&lt;$B$1,'Test Sample Data'!I945&gt;0),'Test Sample Data'!I945,$B$1),"")</f>
        <v/>
      </c>
      <c r="J946" s="17" t="str">
        <f>IF(SUM('Test Sample Data'!J$3:J$98)&gt;10,IF(AND(ISNUMBER('Test Sample Data'!J945),'Test Sample Data'!J945&lt;$B$1,'Test Sample Data'!J945&gt;0),'Test Sample Data'!J945,$B$1),"")</f>
        <v/>
      </c>
      <c r="K946" s="17" t="str">
        <f>IF(SUM('Test Sample Data'!K$3:K$98)&gt;10,IF(AND(ISNUMBER('Test Sample Data'!K945),'Test Sample Data'!K945&lt;$B$1,'Test Sample Data'!K945&gt;0),'Test Sample Data'!K945,$B$1),"")</f>
        <v/>
      </c>
      <c r="L946" s="17" t="str">
        <f>IF(SUM('Test Sample Data'!L$3:L$98)&gt;10,IF(AND(ISNUMBER('Test Sample Data'!L945),'Test Sample Data'!L945&lt;$B$1,'Test Sample Data'!L945&gt;0),'Test Sample Data'!L945,$B$1),"")</f>
        <v/>
      </c>
      <c r="M946" s="17" t="str">
        <f>IF(SUM('Test Sample Data'!M$3:M$98)&gt;10,IF(AND(ISNUMBER('Test Sample Data'!M945),'Test Sample Data'!M945&lt;$B$1,'Test Sample Data'!M945&gt;0),'Test Sample Data'!M945,$B$1),"")</f>
        <v/>
      </c>
      <c r="N946" s="17" t="str">
        <f>'Gene Table'!E945</f>
        <v>hsa-miR-3178</v>
      </c>
      <c r="O946" s="17" t="str">
        <f>'Gene Table'!B945</f>
        <v>H07</v>
      </c>
      <c r="P946" s="17" t="str">
        <f>IF(SUM('Control Sample Data'!D$3:D$98)&gt;10,IF(AND(ISNUMBER('Control Sample Data'!D945),'Control Sample Data'!D945&lt;$B$1,'Control Sample Data'!D945&gt;0),'Control Sample Data'!D945,$B$1),"")</f>
        <v/>
      </c>
      <c r="Q946" s="17" t="str">
        <f>IF(SUM('Control Sample Data'!E$3:E$98)&gt;10,IF(AND(ISNUMBER('Control Sample Data'!E945),'Control Sample Data'!E945&lt;$B$1,'Control Sample Data'!E945&gt;0),'Control Sample Data'!E945,$B$1),"")</f>
        <v/>
      </c>
      <c r="R946" s="17" t="str">
        <f>IF(SUM('Control Sample Data'!F$3:F$98)&gt;10,IF(AND(ISNUMBER('Control Sample Data'!F945),'Control Sample Data'!F945&lt;$B$1,'Control Sample Data'!F945&gt;0),'Control Sample Data'!F945,$B$1),"")</f>
        <v/>
      </c>
      <c r="S946" s="17" t="str">
        <f>IF(SUM('Control Sample Data'!G$3:G$98)&gt;10,IF(AND(ISNUMBER('Control Sample Data'!G945),'Control Sample Data'!G945&lt;$B$1,'Control Sample Data'!G945&gt;0),'Control Sample Data'!G945,$B$1),"")</f>
        <v/>
      </c>
      <c r="T946" s="17" t="str">
        <f>IF(SUM('Control Sample Data'!H$3:H$98)&gt;10,IF(AND(ISNUMBER('Control Sample Data'!H945),'Control Sample Data'!H945&lt;$B$1,'Control Sample Data'!H945&gt;0),'Control Sample Data'!H945,$B$1),"")</f>
        <v/>
      </c>
      <c r="U946" s="17" t="str">
        <f>IF(SUM('Control Sample Data'!I$3:I$98)&gt;10,IF(AND(ISNUMBER('Control Sample Data'!I945),'Control Sample Data'!I945&lt;$B$1,'Control Sample Data'!I945&gt;0),'Control Sample Data'!I945,$B$1),"")</f>
        <v/>
      </c>
      <c r="V946" s="17" t="str">
        <f>IF(SUM('Control Sample Data'!J$3:J$98)&gt;10,IF(AND(ISNUMBER('Control Sample Data'!J945),'Control Sample Data'!J945&lt;$B$1,'Control Sample Data'!J945&gt;0),'Control Sample Data'!J945,$B$1),"")</f>
        <v/>
      </c>
      <c r="W946" s="17" t="str">
        <f>IF(SUM('Control Sample Data'!K$3:K$98)&gt;10,IF(AND(ISNUMBER('Control Sample Data'!K945),'Control Sample Data'!K945&lt;$B$1,'Control Sample Data'!K945&gt;0),'Control Sample Data'!K945,$B$1),"")</f>
        <v/>
      </c>
      <c r="X946" s="17" t="str">
        <f>IF(SUM('Control Sample Data'!L$3:L$98)&gt;10,IF(AND(ISNUMBER('Control Sample Data'!L945),'Control Sample Data'!L945&lt;$B$1,'Control Sample Data'!L945&gt;0),'Control Sample Data'!L945,$B$1),"")</f>
        <v/>
      </c>
      <c r="Y946" s="17" t="str">
        <f>IF(SUM('Control Sample Data'!M$3:M$98)&gt;10,IF(AND(ISNUMBER('Control Sample Data'!M945),'Control Sample Data'!M945&lt;$B$1,'Control Sample Data'!M945&gt;0),'Control Sample Data'!M945,$B$1),"")</f>
        <v/>
      </c>
      <c r="AT946" s="36" t="str">
        <f t="shared" si="622"/>
        <v/>
      </c>
      <c r="AU946" s="36" t="str">
        <f t="shared" si="623"/>
        <v/>
      </c>
      <c r="AV946" s="36" t="str">
        <f t="shared" si="624"/>
        <v/>
      </c>
      <c r="AW946" s="36" t="str">
        <f t="shared" si="625"/>
        <v/>
      </c>
      <c r="AX946" s="36" t="str">
        <f t="shared" si="626"/>
        <v/>
      </c>
      <c r="AY946" s="36" t="str">
        <f t="shared" si="627"/>
        <v/>
      </c>
      <c r="AZ946" s="36" t="str">
        <f t="shared" si="628"/>
        <v/>
      </c>
      <c r="BA946" s="36" t="str">
        <f t="shared" si="629"/>
        <v/>
      </c>
      <c r="BB946" s="36" t="str">
        <f t="shared" si="630"/>
        <v/>
      </c>
      <c r="BC946" s="36" t="str">
        <f t="shared" si="631"/>
        <v/>
      </c>
      <c r="BD946" s="36" t="str">
        <f t="shared" si="632"/>
        <v/>
      </c>
      <c r="BE946" s="36" t="str">
        <f t="shared" si="633"/>
        <v/>
      </c>
      <c r="BF946" s="36" t="str">
        <f t="shared" si="634"/>
        <v/>
      </c>
      <c r="BG946" s="36" t="str">
        <f t="shared" si="635"/>
        <v/>
      </c>
      <c r="BH946" s="36" t="str">
        <f t="shared" si="636"/>
        <v/>
      </c>
      <c r="BI946" s="36" t="str">
        <f t="shared" si="637"/>
        <v/>
      </c>
      <c r="BJ946" s="36" t="str">
        <f t="shared" si="638"/>
        <v/>
      </c>
      <c r="BK946" s="36" t="str">
        <f t="shared" si="639"/>
        <v/>
      </c>
      <c r="BL946" s="36" t="str">
        <f t="shared" si="640"/>
        <v/>
      </c>
      <c r="BM946" s="36" t="str">
        <f t="shared" si="641"/>
        <v/>
      </c>
      <c r="BN946" s="38" t="e">
        <f t="shared" si="600"/>
        <v>#DIV/0!</v>
      </c>
      <c r="BO946" s="38" t="e">
        <f t="shared" si="601"/>
        <v>#DIV/0!</v>
      </c>
      <c r="BP946" s="39" t="str">
        <f t="shared" si="602"/>
        <v/>
      </c>
      <c r="BQ946" s="39" t="str">
        <f t="shared" si="603"/>
        <v/>
      </c>
      <c r="BR946" s="39" t="str">
        <f t="shared" si="604"/>
        <v/>
      </c>
      <c r="BS946" s="39" t="str">
        <f t="shared" si="605"/>
        <v/>
      </c>
      <c r="BT946" s="39" t="str">
        <f t="shared" si="606"/>
        <v/>
      </c>
      <c r="BU946" s="39" t="str">
        <f t="shared" si="607"/>
        <v/>
      </c>
      <c r="BV946" s="39" t="str">
        <f t="shared" si="608"/>
        <v/>
      </c>
      <c r="BW946" s="39" t="str">
        <f t="shared" si="609"/>
        <v/>
      </c>
      <c r="BX946" s="39" t="str">
        <f t="shared" si="610"/>
        <v/>
      </c>
      <c r="BY946" s="39" t="str">
        <f t="shared" si="611"/>
        <v/>
      </c>
      <c r="BZ946" s="39" t="str">
        <f t="shared" si="612"/>
        <v/>
      </c>
      <c r="CA946" s="39" t="str">
        <f t="shared" si="613"/>
        <v/>
      </c>
      <c r="CB946" s="39" t="str">
        <f t="shared" si="614"/>
        <v/>
      </c>
      <c r="CC946" s="39" t="str">
        <f t="shared" si="615"/>
        <v/>
      </c>
      <c r="CD946" s="39" t="str">
        <f t="shared" si="616"/>
        <v/>
      </c>
      <c r="CE946" s="39" t="str">
        <f t="shared" si="617"/>
        <v/>
      </c>
      <c r="CF946" s="39" t="str">
        <f t="shared" si="618"/>
        <v/>
      </c>
      <c r="CG946" s="39" t="str">
        <f t="shared" si="619"/>
        <v/>
      </c>
      <c r="CH946" s="39" t="str">
        <f t="shared" si="620"/>
        <v/>
      </c>
      <c r="CI946" s="39" t="str">
        <f t="shared" si="621"/>
        <v/>
      </c>
    </row>
    <row r="947" spans="1:87">
      <c r="A947" s="18"/>
      <c r="B947" s="15" t="str">
        <f>'Gene Table'!E946</f>
        <v>hsa-miR-3654</v>
      </c>
      <c r="C947" s="15" t="str">
        <f>'Gene Table'!B946</f>
        <v>H08</v>
      </c>
      <c r="D947" s="16" t="str">
        <f>IF(SUM('Test Sample Data'!D$3:D$98)&gt;10,IF(AND(ISNUMBER('Test Sample Data'!D946),'Test Sample Data'!D946&lt;$B$1,'Test Sample Data'!D946&gt;0),'Test Sample Data'!D946,$B$1),"")</f>
        <v/>
      </c>
      <c r="E947" s="17" t="str">
        <f>IF(SUM('Test Sample Data'!E$3:E$98)&gt;10,IF(AND(ISNUMBER('Test Sample Data'!E946),'Test Sample Data'!E946&lt;$B$1,'Test Sample Data'!E946&gt;0),'Test Sample Data'!E946,$B$1),"")</f>
        <v/>
      </c>
      <c r="F947" s="17" t="str">
        <f>IF(SUM('Test Sample Data'!F$3:F$98)&gt;10,IF(AND(ISNUMBER('Test Sample Data'!F946),'Test Sample Data'!F946&lt;$B$1,'Test Sample Data'!F946&gt;0),'Test Sample Data'!F946,$B$1),"")</f>
        <v/>
      </c>
      <c r="G947" s="17" t="str">
        <f>IF(SUM('Test Sample Data'!G$3:G$98)&gt;10,IF(AND(ISNUMBER('Test Sample Data'!G946),'Test Sample Data'!G946&lt;$B$1,'Test Sample Data'!G946&gt;0),'Test Sample Data'!G946,$B$1),"")</f>
        <v/>
      </c>
      <c r="H947" s="17" t="str">
        <f>IF(SUM('Test Sample Data'!H$3:H$98)&gt;10,IF(AND(ISNUMBER('Test Sample Data'!H946),'Test Sample Data'!H946&lt;$B$1,'Test Sample Data'!H946&gt;0),'Test Sample Data'!H946,$B$1),"")</f>
        <v/>
      </c>
      <c r="I947" s="17" t="str">
        <f>IF(SUM('Test Sample Data'!I$3:I$98)&gt;10,IF(AND(ISNUMBER('Test Sample Data'!I946),'Test Sample Data'!I946&lt;$B$1,'Test Sample Data'!I946&gt;0),'Test Sample Data'!I946,$B$1),"")</f>
        <v/>
      </c>
      <c r="J947" s="17" t="str">
        <f>IF(SUM('Test Sample Data'!J$3:J$98)&gt;10,IF(AND(ISNUMBER('Test Sample Data'!J946),'Test Sample Data'!J946&lt;$B$1,'Test Sample Data'!J946&gt;0),'Test Sample Data'!J946,$B$1),"")</f>
        <v/>
      </c>
      <c r="K947" s="17" t="str">
        <f>IF(SUM('Test Sample Data'!K$3:K$98)&gt;10,IF(AND(ISNUMBER('Test Sample Data'!K946),'Test Sample Data'!K946&lt;$B$1,'Test Sample Data'!K946&gt;0),'Test Sample Data'!K946,$B$1),"")</f>
        <v/>
      </c>
      <c r="L947" s="17" t="str">
        <f>IF(SUM('Test Sample Data'!L$3:L$98)&gt;10,IF(AND(ISNUMBER('Test Sample Data'!L946),'Test Sample Data'!L946&lt;$B$1,'Test Sample Data'!L946&gt;0),'Test Sample Data'!L946,$B$1),"")</f>
        <v/>
      </c>
      <c r="M947" s="17" t="str">
        <f>IF(SUM('Test Sample Data'!M$3:M$98)&gt;10,IF(AND(ISNUMBER('Test Sample Data'!M946),'Test Sample Data'!M946&lt;$B$1,'Test Sample Data'!M946&gt;0),'Test Sample Data'!M946,$B$1),"")</f>
        <v/>
      </c>
      <c r="N947" s="17" t="str">
        <f>'Gene Table'!E946</f>
        <v>hsa-miR-3654</v>
      </c>
      <c r="O947" s="17" t="str">
        <f>'Gene Table'!B946</f>
        <v>H08</v>
      </c>
      <c r="P947" s="17" t="str">
        <f>IF(SUM('Control Sample Data'!D$3:D$98)&gt;10,IF(AND(ISNUMBER('Control Sample Data'!D946),'Control Sample Data'!D946&lt;$B$1,'Control Sample Data'!D946&gt;0),'Control Sample Data'!D946,$B$1),"")</f>
        <v/>
      </c>
      <c r="Q947" s="17" t="str">
        <f>IF(SUM('Control Sample Data'!E$3:E$98)&gt;10,IF(AND(ISNUMBER('Control Sample Data'!E946),'Control Sample Data'!E946&lt;$B$1,'Control Sample Data'!E946&gt;0),'Control Sample Data'!E946,$B$1),"")</f>
        <v/>
      </c>
      <c r="R947" s="17" t="str">
        <f>IF(SUM('Control Sample Data'!F$3:F$98)&gt;10,IF(AND(ISNUMBER('Control Sample Data'!F946),'Control Sample Data'!F946&lt;$B$1,'Control Sample Data'!F946&gt;0),'Control Sample Data'!F946,$B$1),"")</f>
        <v/>
      </c>
      <c r="S947" s="17" t="str">
        <f>IF(SUM('Control Sample Data'!G$3:G$98)&gt;10,IF(AND(ISNUMBER('Control Sample Data'!G946),'Control Sample Data'!G946&lt;$B$1,'Control Sample Data'!G946&gt;0),'Control Sample Data'!G946,$B$1),"")</f>
        <v/>
      </c>
      <c r="T947" s="17" t="str">
        <f>IF(SUM('Control Sample Data'!H$3:H$98)&gt;10,IF(AND(ISNUMBER('Control Sample Data'!H946),'Control Sample Data'!H946&lt;$B$1,'Control Sample Data'!H946&gt;0),'Control Sample Data'!H946,$B$1),"")</f>
        <v/>
      </c>
      <c r="U947" s="17" t="str">
        <f>IF(SUM('Control Sample Data'!I$3:I$98)&gt;10,IF(AND(ISNUMBER('Control Sample Data'!I946),'Control Sample Data'!I946&lt;$B$1,'Control Sample Data'!I946&gt;0),'Control Sample Data'!I946,$B$1),"")</f>
        <v/>
      </c>
      <c r="V947" s="17" t="str">
        <f>IF(SUM('Control Sample Data'!J$3:J$98)&gt;10,IF(AND(ISNUMBER('Control Sample Data'!J946),'Control Sample Data'!J946&lt;$B$1,'Control Sample Data'!J946&gt;0),'Control Sample Data'!J946,$B$1),"")</f>
        <v/>
      </c>
      <c r="W947" s="17" t="str">
        <f>IF(SUM('Control Sample Data'!K$3:K$98)&gt;10,IF(AND(ISNUMBER('Control Sample Data'!K946),'Control Sample Data'!K946&lt;$B$1,'Control Sample Data'!K946&gt;0),'Control Sample Data'!K946,$B$1),"")</f>
        <v/>
      </c>
      <c r="X947" s="17" t="str">
        <f>IF(SUM('Control Sample Data'!L$3:L$98)&gt;10,IF(AND(ISNUMBER('Control Sample Data'!L946),'Control Sample Data'!L946&lt;$B$1,'Control Sample Data'!L946&gt;0),'Control Sample Data'!L946,$B$1),"")</f>
        <v/>
      </c>
      <c r="Y947" s="17" t="str">
        <f>IF(SUM('Control Sample Data'!M$3:M$98)&gt;10,IF(AND(ISNUMBER('Control Sample Data'!M946),'Control Sample Data'!M946&lt;$B$1,'Control Sample Data'!M946&gt;0),'Control Sample Data'!M946,$B$1),"")</f>
        <v/>
      </c>
      <c r="AT947" s="36" t="str">
        <f t="shared" si="622"/>
        <v/>
      </c>
      <c r="AU947" s="36" t="str">
        <f t="shared" si="623"/>
        <v/>
      </c>
      <c r="AV947" s="36" t="str">
        <f t="shared" si="624"/>
        <v/>
      </c>
      <c r="AW947" s="36" t="str">
        <f t="shared" si="625"/>
        <v/>
      </c>
      <c r="AX947" s="36" t="str">
        <f t="shared" si="626"/>
        <v/>
      </c>
      <c r="AY947" s="36" t="str">
        <f t="shared" si="627"/>
        <v/>
      </c>
      <c r="AZ947" s="36" t="str">
        <f t="shared" si="628"/>
        <v/>
      </c>
      <c r="BA947" s="36" t="str">
        <f t="shared" si="629"/>
        <v/>
      </c>
      <c r="BB947" s="36" t="str">
        <f t="shared" si="630"/>
        <v/>
      </c>
      <c r="BC947" s="36" t="str">
        <f t="shared" si="631"/>
        <v/>
      </c>
      <c r="BD947" s="36" t="str">
        <f t="shared" si="632"/>
        <v/>
      </c>
      <c r="BE947" s="36" t="str">
        <f t="shared" si="633"/>
        <v/>
      </c>
      <c r="BF947" s="36" t="str">
        <f t="shared" si="634"/>
        <v/>
      </c>
      <c r="BG947" s="36" t="str">
        <f t="shared" si="635"/>
        <v/>
      </c>
      <c r="BH947" s="36" t="str">
        <f t="shared" si="636"/>
        <v/>
      </c>
      <c r="BI947" s="36" t="str">
        <f t="shared" si="637"/>
        <v/>
      </c>
      <c r="BJ947" s="36" t="str">
        <f t="shared" si="638"/>
        <v/>
      </c>
      <c r="BK947" s="36" t="str">
        <f t="shared" si="639"/>
        <v/>
      </c>
      <c r="BL947" s="36" t="str">
        <f t="shared" si="640"/>
        <v/>
      </c>
      <c r="BM947" s="36" t="str">
        <f t="shared" si="641"/>
        <v/>
      </c>
      <c r="BN947" s="38" t="e">
        <f t="shared" si="600"/>
        <v>#DIV/0!</v>
      </c>
      <c r="BO947" s="38" t="e">
        <f t="shared" si="601"/>
        <v>#DIV/0!</v>
      </c>
      <c r="BP947" s="39" t="str">
        <f t="shared" si="602"/>
        <v/>
      </c>
      <c r="BQ947" s="39" t="str">
        <f t="shared" si="603"/>
        <v/>
      </c>
      <c r="BR947" s="39" t="str">
        <f t="shared" si="604"/>
        <v/>
      </c>
      <c r="BS947" s="39" t="str">
        <f t="shared" si="605"/>
        <v/>
      </c>
      <c r="BT947" s="39" t="str">
        <f t="shared" si="606"/>
        <v/>
      </c>
      <c r="BU947" s="39" t="str">
        <f t="shared" si="607"/>
        <v/>
      </c>
      <c r="BV947" s="39" t="str">
        <f t="shared" si="608"/>
        <v/>
      </c>
      <c r="BW947" s="39" t="str">
        <f t="shared" si="609"/>
        <v/>
      </c>
      <c r="BX947" s="39" t="str">
        <f t="shared" si="610"/>
        <v/>
      </c>
      <c r="BY947" s="39" t="str">
        <f t="shared" si="611"/>
        <v/>
      </c>
      <c r="BZ947" s="39" t="str">
        <f t="shared" si="612"/>
        <v/>
      </c>
      <c r="CA947" s="39" t="str">
        <f t="shared" si="613"/>
        <v/>
      </c>
      <c r="CB947" s="39" t="str">
        <f t="shared" si="614"/>
        <v/>
      </c>
      <c r="CC947" s="39" t="str">
        <f t="shared" si="615"/>
        <v/>
      </c>
      <c r="CD947" s="39" t="str">
        <f t="shared" si="616"/>
        <v/>
      </c>
      <c r="CE947" s="39" t="str">
        <f t="shared" si="617"/>
        <v/>
      </c>
      <c r="CF947" s="39" t="str">
        <f t="shared" si="618"/>
        <v/>
      </c>
      <c r="CG947" s="39" t="str">
        <f t="shared" si="619"/>
        <v/>
      </c>
      <c r="CH947" s="39" t="str">
        <f t="shared" si="620"/>
        <v/>
      </c>
      <c r="CI947" s="39" t="str">
        <f t="shared" si="621"/>
        <v/>
      </c>
    </row>
    <row r="948" spans="1:87">
      <c r="A948" s="18"/>
      <c r="B948" s="15" t="str">
        <f>'Gene Table'!E947</f>
        <v>hsa-miR-3180-5p</v>
      </c>
      <c r="C948" s="15" t="str">
        <f>'Gene Table'!B947</f>
        <v>H09</v>
      </c>
      <c r="D948" s="16" t="str">
        <f>IF(SUM('Test Sample Data'!D$3:D$98)&gt;10,IF(AND(ISNUMBER('Test Sample Data'!D947),'Test Sample Data'!D947&lt;$B$1,'Test Sample Data'!D947&gt;0),'Test Sample Data'!D947,$B$1),"")</f>
        <v/>
      </c>
      <c r="E948" s="17" t="str">
        <f>IF(SUM('Test Sample Data'!E$3:E$98)&gt;10,IF(AND(ISNUMBER('Test Sample Data'!E947),'Test Sample Data'!E947&lt;$B$1,'Test Sample Data'!E947&gt;0),'Test Sample Data'!E947,$B$1),"")</f>
        <v/>
      </c>
      <c r="F948" s="17" t="str">
        <f>IF(SUM('Test Sample Data'!F$3:F$98)&gt;10,IF(AND(ISNUMBER('Test Sample Data'!F947),'Test Sample Data'!F947&lt;$B$1,'Test Sample Data'!F947&gt;0),'Test Sample Data'!F947,$B$1),"")</f>
        <v/>
      </c>
      <c r="G948" s="17" t="str">
        <f>IF(SUM('Test Sample Data'!G$3:G$98)&gt;10,IF(AND(ISNUMBER('Test Sample Data'!G947),'Test Sample Data'!G947&lt;$B$1,'Test Sample Data'!G947&gt;0),'Test Sample Data'!G947,$B$1),"")</f>
        <v/>
      </c>
      <c r="H948" s="17" t="str">
        <f>IF(SUM('Test Sample Data'!H$3:H$98)&gt;10,IF(AND(ISNUMBER('Test Sample Data'!H947),'Test Sample Data'!H947&lt;$B$1,'Test Sample Data'!H947&gt;0),'Test Sample Data'!H947,$B$1),"")</f>
        <v/>
      </c>
      <c r="I948" s="17" t="str">
        <f>IF(SUM('Test Sample Data'!I$3:I$98)&gt;10,IF(AND(ISNUMBER('Test Sample Data'!I947),'Test Sample Data'!I947&lt;$B$1,'Test Sample Data'!I947&gt;0),'Test Sample Data'!I947,$B$1),"")</f>
        <v/>
      </c>
      <c r="J948" s="17" t="str">
        <f>IF(SUM('Test Sample Data'!J$3:J$98)&gt;10,IF(AND(ISNUMBER('Test Sample Data'!J947),'Test Sample Data'!J947&lt;$B$1,'Test Sample Data'!J947&gt;0),'Test Sample Data'!J947,$B$1),"")</f>
        <v/>
      </c>
      <c r="K948" s="17" t="str">
        <f>IF(SUM('Test Sample Data'!K$3:K$98)&gt;10,IF(AND(ISNUMBER('Test Sample Data'!K947),'Test Sample Data'!K947&lt;$B$1,'Test Sample Data'!K947&gt;0),'Test Sample Data'!K947,$B$1),"")</f>
        <v/>
      </c>
      <c r="L948" s="17" t="str">
        <f>IF(SUM('Test Sample Data'!L$3:L$98)&gt;10,IF(AND(ISNUMBER('Test Sample Data'!L947),'Test Sample Data'!L947&lt;$B$1,'Test Sample Data'!L947&gt;0),'Test Sample Data'!L947,$B$1),"")</f>
        <v/>
      </c>
      <c r="M948" s="17" t="str">
        <f>IF(SUM('Test Sample Data'!M$3:M$98)&gt;10,IF(AND(ISNUMBER('Test Sample Data'!M947),'Test Sample Data'!M947&lt;$B$1,'Test Sample Data'!M947&gt;0),'Test Sample Data'!M947,$B$1),"")</f>
        <v/>
      </c>
      <c r="N948" s="17" t="str">
        <f>'Gene Table'!E947</f>
        <v>hsa-miR-3180-5p</v>
      </c>
      <c r="O948" s="17" t="str">
        <f>'Gene Table'!B947</f>
        <v>H09</v>
      </c>
      <c r="P948" s="17" t="str">
        <f>IF(SUM('Control Sample Data'!D$3:D$98)&gt;10,IF(AND(ISNUMBER('Control Sample Data'!D947),'Control Sample Data'!D947&lt;$B$1,'Control Sample Data'!D947&gt;0),'Control Sample Data'!D947,$B$1),"")</f>
        <v/>
      </c>
      <c r="Q948" s="17" t="str">
        <f>IF(SUM('Control Sample Data'!E$3:E$98)&gt;10,IF(AND(ISNUMBER('Control Sample Data'!E947),'Control Sample Data'!E947&lt;$B$1,'Control Sample Data'!E947&gt;0),'Control Sample Data'!E947,$B$1),"")</f>
        <v/>
      </c>
      <c r="R948" s="17" t="str">
        <f>IF(SUM('Control Sample Data'!F$3:F$98)&gt;10,IF(AND(ISNUMBER('Control Sample Data'!F947),'Control Sample Data'!F947&lt;$B$1,'Control Sample Data'!F947&gt;0),'Control Sample Data'!F947,$B$1),"")</f>
        <v/>
      </c>
      <c r="S948" s="17" t="str">
        <f>IF(SUM('Control Sample Data'!G$3:G$98)&gt;10,IF(AND(ISNUMBER('Control Sample Data'!G947),'Control Sample Data'!G947&lt;$B$1,'Control Sample Data'!G947&gt;0),'Control Sample Data'!G947,$B$1),"")</f>
        <v/>
      </c>
      <c r="T948" s="17" t="str">
        <f>IF(SUM('Control Sample Data'!H$3:H$98)&gt;10,IF(AND(ISNUMBER('Control Sample Data'!H947),'Control Sample Data'!H947&lt;$B$1,'Control Sample Data'!H947&gt;0),'Control Sample Data'!H947,$B$1),"")</f>
        <v/>
      </c>
      <c r="U948" s="17" t="str">
        <f>IF(SUM('Control Sample Data'!I$3:I$98)&gt;10,IF(AND(ISNUMBER('Control Sample Data'!I947),'Control Sample Data'!I947&lt;$B$1,'Control Sample Data'!I947&gt;0),'Control Sample Data'!I947,$B$1),"")</f>
        <v/>
      </c>
      <c r="V948" s="17" t="str">
        <f>IF(SUM('Control Sample Data'!J$3:J$98)&gt;10,IF(AND(ISNUMBER('Control Sample Data'!J947),'Control Sample Data'!J947&lt;$B$1,'Control Sample Data'!J947&gt;0),'Control Sample Data'!J947,$B$1),"")</f>
        <v/>
      </c>
      <c r="W948" s="17" t="str">
        <f>IF(SUM('Control Sample Data'!K$3:K$98)&gt;10,IF(AND(ISNUMBER('Control Sample Data'!K947),'Control Sample Data'!K947&lt;$B$1,'Control Sample Data'!K947&gt;0),'Control Sample Data'!K947,$B$1),"")</f>
        <v/>
      </c>
      <c r="X948" s="17" t="str">
        <f>IF(SUM('Control Sample Data'!L$3:L$98)&gt;10,IF(AND(ISNUMBER('Control Sample Data'!L947),'Control Sample Data'!L947&lt;$B$1,'Control Sample Data'!L947&gt;0),'Control Sample Data'!L947,$B$1),"")</f>
        <v/>
      </c>
      <c r="Y948" s="17" t="str">
        <f>IF(SUM('Control Sample Data'!M$3:M$98)&gt;10,IF(AND(ISNUMBER('Control Sample Data'!M947),'Control Sample Data'!M947&lt;$B$1,'Control Sample Data'!M947&gt;0),'Control Sample Data'!M947,$B$1),"")</f>
        <v/>
      </c>
      <c r="AT948" s="36" t="str">
        <f t="shared" si="622"/>
        <v/>
      </c>
      <c r="AU948" s="36" t="str">
        <f t="shared" si="623"/>
        <v/>
      </c>
      <c r="AV948" s="36" t="str">
        <f t="shared" si="624"/>
        <v/>
      </c>
      <c r="AW948" s="36" t="str">
        <f t="shared" si="625"/>
        <v/>
      </c>
      <c r="AX948" s="36" t="str">
        <f t="shared" si="626"/>
        <v/>
      </c>
      <c r="AY948" s="36" t="str">
        <f t="shared" si="627"/>
        <v/>
      </c>
      <c r="AZ948" s="36" t="str">
        <f t="shared" si="628"/>
        <v/>
      </c>
      <c r="BA948" s="36" t="str">
        <f t="shared" si="629"/>
        <v/>
      </c>
      <c r="BB948" s="36" t="str">
        <f t="shared" si="630"/>
        <v/>
      </c>
      <c r="BC948" s="36" t="str">
        <f t="shared" si="631"/>
        <v/>
      </c>
      <c r="BD948" s="36" t="str">
        <f t="shared" si="632"/>
        <v/>
      </c>
      <c r="BE948" s="36" t="str">
        <f t="shared" si="633"/>
        <v/>
      </c>
      <c r="BF948" s="36" t="str">
        <f t="shared" si="634"/>
        <v/>
      </c>
      <c r="BG948" s="36" t="str">
        <f t="shared" si="635"/>
        <v/>
      </c>
      <c r="BH948" s="36" t="str">
        <f t="shared" si="636"/>
        <v/>
      </c>
      <c r="BI948" s="36" t="str">
        <f t="shared" si="637"/>
        <v/>
      </c>
      <c r="BJ948" s="36" t="str">
        <f t="shared" si="638"/>
        <v/>
      </c>
      <c r="BK948" s="36" t="str">
        <f t="shared" si="639"/>
        <v/>
      </c>
      <c r="BL948" s="36" t="str">
        <f t="shared" si="640"/>
        <v/>
      </c>
      <c r="BM948" s="36" t="str">
        <f t="shared" si="641"/>
        <v/>
      </c>
      <c r="BN948" s="38" t="e">
        <f t="shared" si="600"/>
        <v>#DIV/0!</v>
      </c>
      <c r="BO948" s="38" t="e">
        <f t="shared" si="601"/>
        <v>#DIV/0!</v>
      </c>
      <c r="BP948" s="39" t="str">
        <f t="shared" si="602"/>
        <v/>
      </c>
      <c r="BQ948" s="39" t="str">
        <f t="shared" si="603"/>
        <v/>
      </c>
      <c r="BR948" s="39" t="str">
        <f t="shared" si="604"/>
        <v/>
      </c>
      <c r="BS948" s="39" t="str">
        <f t="shared" si="605"/>
        <v/>
      </c>
      <c r="BT948" s="39" t="str">
        <f t="shared" si="606"/>
        <v/>
      </c>
      <c r="BU948" s="39" t="str">
        <f t="shared" si="607"/>
        <v/>
      </c>
      <c r="BV948" s="39" t="str">
        <f t="shared" si="608"/>
        <v/>
      </c>
      <c r="BW948" s="39" t="str">
        <f t="shared" si="609"/>
        <v/>
      </c>
      <c r="BX948" s="39" t="str">
        <f t="shared" si="610"/>
        <v/>
      </c>
      <c r="BY948" s="39" t="str">
        <f t="shared" si="611"/>
        <v/>
      </c>
      <c r="BZ948" s="39" t="str">
        <f t="shared" si="612"/>
        <v/>
      </c>
      <c r="CA948" s="39" t="str">
        <f t="shared" si="613"/>
        <v/>
      </c>
      <c r="CB948" s="39" t="str">
        <f t="shared" si="614"/>
        <v/>
      </c>
      <c r="CC948" s="39" t="str">
        <f t="shared" si="615"/>
        <v/>
      </c>
      <c r="CD948" s="39" t="str">
        <f t="shared" si="616"/>
        <v/>
      </c>
      <c r="CE948" s="39" t="str">
        <f t="shared" si="617"/>
        <v/>
      </c>
      <c r="CF948" s="39" t="str">
        <f t="shared" si="618"/>
        <v/>
      </c>
      <c r="CG948" s="39" t="str">
        <f t="shared" si="619"/>
        <v/>
      </c>
      <c r="CH948" s="39" t="str">
        <f t="shared" si="620"/>
        <v/>
      </c>
      <c r="CI948" s="39" t="str">
        <f t="shared" si="621"/>
        <v/>
      </c>
    </row>
    <row r="949" spans="1:87">
      <c r="A949" s="18"/>
      <c r="B949" s="15" t="str">
        <f>'Gene Table'!E948</f>
        <v>hsa-miR-3655</v>
      </c>
      <c r="C949" s="15" t="str">
        <f>'Gene Table'!B948</f>
        <v>H10</v>
      </c>
      <c r="D949" s="16" t="str">
        <f>IF(SUM('Test Sample Data'!D$3:D$98)&gt;10,IF(AND(ISNUMBER('Test Sample Data'!D948),'Test Sample Data'!D948&lt;$B$1,'Test Sample Data'!D948&gt;0),'Test Sample Data'!D948,$B$1),"")</f>
        <v/>
      </c>
      <c r="E949" s="17" t="str">
        <f>IF(SUM('Test Sample Data'!E$3:E$98)&gt;10,IF(AND(ISNUMBER('Test Sample Data'!E948),'Test Sample Data'!E948&lt;$B$1,'Test Sample Data'!E948&gt;0),'Test Sample Data'!E948,$B$1),"")</f>
        <v/>
      </c>
      <c r="F949" s="17" t="str">
        <f>IF(SUM('Test Sample Data'!F$3:F$98)&gt;10,IF(AND(ISNUMBER('Test Sample Data'!F948),'Test Sample Data'!F948&lt;$B$1,'Test Sample Data'!F948&gt;0),'Test Sample Data'!F948,$B$1),"")</f>
        <v/>
      </c>
      <c r="G949" s="17" t="str">
        <f>IF(SUM('Test Sample Data'!G$3:G$98)&gt;10,IF(AND(ISNUMBER('Test Sample Data'!G948),'Test Sample Data'!G948&lt;$B$1,'Test Sample Data'!G948&gt;0),'Test Sample Data'!G948,$B$1),"")</f>
        <v/>
      </c>
      <c r="H949" s="17" t="str">
        <f>IF(SUM('Test Sample Data'!H$3:H$98)&gt;10,IF(AND(ISNUMBER('Test Sample Data'!H948),'Test Sample Data'!H948&lt;$B$1,'Test Sample Data'!H948&gt;0),'Test Sample Data'!H948,$B$1),"")</f>
        <v/>
      </c>
      <c r="I949" s="17" t="str">
        <f>IF(SUM('Test Sample Data'!I$3:I$98)&gt;10,IF(AND(ISNUMBER('Test Sample Data'!I948),'Test Sample Data'!I948&lt;$B$1,'Test Sample Data'!I948&gt;0),'Test Sample Data'!I948,$B$1),"")</f>
        <v/>
      </c>
      <c r="J949" s="17" t="str">
        <f>IF(SUM('Test Sample Data'!J$3:J$98)&gt;10,IF(AND(ISNUMBER('Test Sample Data'!J948),'Test Sample Data'!J948&lt;$B$1,'Test Sample Data'!J948&gt;0),'Test Sample Data'!J948,$B$1),"")</f>
        <v/>
      </c>
      <c r="K949" s="17" t="str">
        <f>IF(SUM('Test Sample Data'!K$3:K$98)&gt;10,IF(AND(ISNUMBER('Test Sample Data'!K948),'Test Sample Data'!K948&lt;$B$1,'Test Sample Data'!K948&gt;0),'Test Sample Data'!K948,$B$1),"")</f>
        <v/>
      </c>
      <c r="L949" s="17" t="str">
        <f>IF(SUM('Test Sample Data'!L$3:L$98)&gt;10,IF(AND(ISNUMBER('Test Sample Data'!L948),'Test Sample Data'!L948&lt;$B$1,'Test Sample Data'!L948&gt;0),'Test Sample Data'!L948,$B$1),"")</f>
        <v/>
      </c>
      <c r="M949" s="17" t="str">
        <f>IF(SUM('Test Sample Data'!M$3:M$98)&gt;10,IF(AND(ISNUMBER('Test Sample Data'!M948),'Test Sample Data'!M948&lt;$B$1,'Test Sample Data'!M948&gt;0),'Test Sample Data'!M948,$B$1),"")</f>
        <v/>
      </c>
      <c r="N949" s="17" t="str">
        <f>'Gene Table'!E948</f>
        <v>hsa-miR-3655</v>
      </c>
      <c r="O949" s="17" t="str">
        <f>'Gene Table'!B948</f>
        <v>H10</v>
      </c>
      <c r="P949" s="17" t="str">
        <f>IF(SUM('Control Sample Data'!D$3:D$98)&gt;10,IF(AND(ISNUMBER('Control Sample Data'!D948),'Control Sample Data'!D948&lt;$B$1,'Control Sample Data'!D948&gt;0),'Control Sample Data'!D948,$B$1),"")</f>
        <v/>
      </c>
      <c r="Q949" s="17" t="str">
        <f>IF(SUM('Control Sample Data'!E$3:E$98)&gt;10,IF(AND(ISNUMBER('Control Sample Data'!E948),'Control Sample Data'!E948&lt;$B$1,'Control Sample Data'!E948&gt;0),'Control Sample Data'!E948,$B$1),"")</f>
        <v/>
      </c>
      <c r="R949" s="17" t="str">
        <f>IF(SUM('Control Sample Data'!F$3:F$98)&gt;10,IF(AND(ISNUMBER('Control Sample Data'!F948),'Control Sample Data'!F948&lt;$B$1,'Control Sample Data'!F948&gt;0),'Control Sample Data'!F948,$B$1),"")</f>
        <v/>
      </c>
      <c r="S949" s="17" t="str">
        <f>IF(SUM('Control Sample Data'!G$3:G$98)&gt;10,IF(AND(ISNUMBER('Control Sample Data'!G948),'Control Sample Data'!G948&lt;$B$1,'Control Sample Data'!G948&gt;0),'Control Sample Data'!G948,$B$1),"")</f>
        <v/>
      </c>
      <c r="T949" s="17" t="str">
        <f>IF(SUM('Control Sample Data'!H$3:H$98)&gt;10,IF(AND(ISNUMBER('Control Sample Data'!H948),'Control Sample Data'!H948&lt;$B$1,'Control Sample Data'!H948&gt;0),'Control Sample Data'!H948,$B$1),"")</f>
        <v/>
      </c>
      <c r="U949" s="17" t="str">
        <f>IF(SUM('Control Sample Data'!I$3:I$98)&gt;10,IF(AND(ISNUMBER('Control Sample Data'!I948),'Control Sample Data'!I948&lt;$B$1,'Control Sample Data'!I948&gt;0),'Control Sample Data'!I948,$B$1),"")</f>
        <v/>
      </c>
      <c r="V949" s="17" t="str">
        <f>IF(SUM('Control Sample Data'!J$3:J$98)&gt;10,IF(AND(ISNUMBER('Control Sample Data'!J948),'Control Sample Data'!J948&lt;$B$1,'Control Sample Data'!J948&gt;0),'Control Sample Data'!J948,$B$1),"")</f>
        <v/>
      </c>
      <c r="W949" s="17" t="str">
        <f>IF(SUM('Control Sample Data'!K$3:K$98)&gt;10,IF(AND(ISNUMBER('Control Sample Data'!K948),'Control Sample Data'!K948&lt;$B$1,'Control Sample Data'!K948&gt;0),'Control Sample Data'!K948,$B$1),"")</f>
        <v/>
      </c>
      <c r="X949" s="17" t="str">
        <f>IF(SUM('Control Sample Data'!L$3:L$98)&gt;10,IF(AND(ISNUMBER('Control Sample Data'!L948),'Control Sample Data'!L948&lt;$B$1,'Control Sample Data'!L948&gt;0),'Control Sample Data'!L948,$B$1),"")</f>
        <v/>
      </c>
      <c r="Y949" s="17" t="str">
        <f>IF(SUM('Control Sample Data'!M$3:M$98)&gt;10,IF(AND(ISNUMBER('Control Sample Data'!M948),'Control Sample Data'!M948&lt;$B$1,'Control Sample Data'!M948&gt;0),'Control Sample Data'!M948,$B$1),"")</f>
        <v/>
      </c>
      <c r="AT949" s="36" t="str">
        <f t="shared" si="622"/>
        <v/>
      </c>
      <c r="AU949" s="36" t="str">
        <f t="shared" si="623"/>
        <v/>
      </c>
      <c r="AV949" s="36" t="str">
        <f t="shared" si="624"/>
        <v/>
      </c>
      <c r="AW949" s="36" t="str">
        <f t="shared" si="625"/>
        <v/>
      </c>
      <c r="AX949" s="36" t="str">
        <f t="shared" si="626"/>
        <v/>
      </c>
      <c r="AY949" s="36" t="str">
        <f t="shared" si="627"/>
        <v/>
      </c>
      <c r="AZ949" s="36" t="str">
        <f t="shared" si="628"/>
        <v/>
      </c>
      <c r="BA949" s="36" t="str">
        <f t="shared" si="629"/>
        <v/>
      </c>
      <c r="BB949" s="36" t="str">
        <f t="shared" si="630"/>
        <v/>
      </c>
      <c r="BC949" s="36" t="str">
        <f t="shared" si="631"/>
        <v/>
      </c>
      <c r="BD949" s="36" t="str">
        <f t="shared" si="632"/>
        <v/>
      </c>
      <c r="BE949" s="36" t="str">
        <f t="shared" si="633"/>
        <v/>
      </c>
      <c r="BF949" s="36" t="str">
        <f t="shared" si="634"/>
        <v/>
      </c>
      <c r="BG949" s="36" t="str">
        <f t="shared" si="635"/>
        <v/>
      </c>
      <c r="BH949" s="36" t="str">
        <f t="shared" si="636"/>
        <v/>
      </c>
      <c r="BI949" s="36" t="str">
        <f t="shared" si="637"/>
        <v/>
      </c>
      <c r="BJ949" s="36" t="str">
        <f t="shared" si="638"/>
        <v/>
      </c>
      <c r="BK949" s="36" t="str">
        <f t="shared" si="639"/>
        <v/>
      </c>
      <c r="BL949" s="36" t="str">
        <f t="shared" si="640"/>
        <v/>
      </c>
      <c r="BM949" s="36" t="str">
        <f t="shared" si="641"/>
        <v/>
      </c>
      <c r="BN949" s="38" t="e">
        <f t="shared" si="600"/>
        <v>#DIV/0!</v>
      </c>
      <c r="BO949" s="38" t="e">
        <f t="shared" si="601"/>
        <v>#DIV/0!</v>
      </c>
      <c r="BP949" s="39" t="str">
        <f t="shared" si="602"/>
        <v/>
      </c>
      <c r="BQ949" s="39" t="str">
        <f t="shared" si="603"/>
        <v/>
      </c>
      <c r="BR949" s="39" t="str">
        <f t="shared" si="604"/>
        <v/>
      </c>
      <c r="BS949" s="39" t="str">
        <f t="shared" si="605"/>
        <v/>
      </c>
      <c r="BT949" s="39" t="str">
        <f t="shared" si="606"/>
        <v/>
      </c>
      <c r="BU949" s="39" t="str">
        <f t="shared" si="607"/>
        <v/>
      </c>
      <c r="BV949" s="39" t="str">
        <f t="shared" si="608"/>
        <v/>
      </c>
      <c r="BW949" s="39" t="str">
        <f t="shared" si="609"/>
        <v/>
      </c>
      <c r="BX949" s="39" t="str">
        <f t="shared" si="610"/>
        <v/>
      </c>
      <c r="BY949" s="39" t="str">
        <f t="shared" si="611"/>
        <v/>
      </c>
      <c r="BZ949" s="39" t="str">
        <f t="shared" si="612"/>
        <v/>
      </c>
      <c r="CA949" s="39" t="str">
        <f t="shared" si="613"/>
        <v/>
      </c>
      <c r="CB949" s="39" t="str">
        <f t="shared" si="614"/>
        <v/>
      </c>
      <c r="CC949" s="39" t="str">
        <f t="shared" si="615"/>
        <v/>
      </c>
      <c r="CD949" s="39" t="str">
        <f t="shared" si="616"/>
        <v/>
      </c>
      <c r="CE949" s="39" t="str">
        <f t="shared" si="617"/>
        <v/>
      </c>
      <c r="CF949" s="39" t="str">
        <f t="shared" si="618"/>
        <v/>
      </c>
      <c r="CG949" s="39" t="str">
        <f t="shared" si="619"/>
        <v/>
      </c>
      <c r="CH949" s="39" t="str">
        <f t="shared" si="620"/>
        <v/>
      </c>
      <c r="CI949" s="39" t="str">
        <f t="shared" si="621"/>
        <v/>
      </c>
    </row>
    <row r="950" spans="1:87">
      <c r="A950" s="18"/>
      <c r="B950" s="15" t="str">
        <f>'Gene Table'!E949</f>
        <v>hsa-miR-548w</v>
      </c>
      <c r="C950" s="15" t="str">
        <f>'Gene Table'!B949</f>
        <v>H11</v>
      </c>
      <c r="D950" s="16" t="str">
        <f>IF(SUM('Test Sample Data'!D$3:D$98)&gt;10,IF(AND(ISNUMBER('Test Sample Data'!D949),'Test Sample Data'!D949&lt;$B$1,'Test Sample Data'!D949&gt;0),'Test Sample Data'!D949,$B$1),"")</f>
        <v/>
      </c>
      <c r="E950" s="17" t="str">
        <f>IF(SUM('Test Sample Data'!E$3:E$98)&gt;10,IF(AND(ISNUMBER('Test Sample Data'!E949),'Test Sample Data'!E949&lt;$B$1,'Test Sample Data'!E949&gt;0),'Test Sample Data'!E949,$B$1),"")</f>
        <v/>
      </c>
      <c r="F950" s="17" t="str">
        <f>IF(SUM('Test Sample Data'!F$3:F$98)&gt;10,IF(AND(ISNUMBER('Test Sample Data'!F949),'Test Sample Data'!F949&lt;$B$1,'Test Sample Data'!F949&gt;0),'Test Sample Data'!F949,$B$1),"")</f>
        <v/>
      </c>
      <c r="G950" s="17" t="str">
        <f>IF(SUM('Test Sample Data'!G$3:G$98)&gt;10,IF(AND(ISNUMBER('Test Sample Data'!G949),'Test Sample Data'!G949&lt;$B$1,'Test Sample Data'!G949&gt;0),'Test Sample Data'!G949,$B$1),"")</f>
        <v/>
      </c>
      <c r="H950" s="17" t="str">
        <f>IF(SUM('Test Sample Data'!H$3:H$98)&gt;10,IF(AND(ISNUMBER('Test Sample Data'!H949),'Test Sample Data'!H949&lt;$B$1,'Test Sample Data'!H949&gt;0),'Test Sample Data'!H949,$B$1),"")</f>
        <v/>
      </c>
      <c r="I950" s="17" t="str">
        <f>IF(SUM('Test Sample Data'!I$3:I$98)&gt;10,IF(AND(ISNUMBER('Test Sample Data'!I949),'Test Sample Data'!I949&lt;$B$1,'Test Sample Data'!I949&gt;0),'Test Sample Data'!I949,$B$1),"")</f>
        <v/>
      </c>
      <c r="J950" s="17" t="str">
        <f>IF(SUM('Test Sample Data'!J$3:J$98)&gt;10,IF(AND(ISNUMBER('Test Sample Data'!J949),'Test Sample Data'!J949&lt;$B$1,'Test Sample Data'!J949&gt;0),'Test Sample Data'!J949,$B$1),"")</f>
        <v/>
      </c>
      <c r="K950" s="17" t="str">
        <f>IF(SUM('Test Sample Data'!K$3:K$98)&gt;10,IF(AND(ISNUMBER('Test Sample Data'!K949),'Test Sample Data'!K949&lt;$B$1,'Test Sample Data'!K949&gt;0),'Test Sample Data'!K949,$B$1),"")</f>
        <v/>
      </c>
      <c r="L950" s="17" t="str">
        <f>IF(SUM('Test Sample Data'!L$3:L$98)&gt;10,IF(AND(ISNUMBER('Test Sample Data'!L949),'Test Sample Data'!L949&lt;$B$1,'Test Sample Data'!L949&gt;0),'Test Sample Data'!L949,$B$1),"")</f>
        <v/>
      </c>
      <c r="M950" s="17" t="str">
        <f>IF(SUM('Test Sample Data'!M$3:M$98)&gt;10,IF(AND(ISNUMBER('Test Sample Data'!M949),'Test Sample Data'!M949&lt;$B$1,'Test Sample Data'!M949&gt;0),'Test Sample Data'!M949,$B$1),"")</f>
        <v/>
      </c>
      <c r="N950" s="17" t="str">
        <f>'Gene Table'!E949</f>
        <v>hsa-miR-548w</v>
      </c>
      <c r="O950" s="17" t="str">
        <f>'Gene Table'!B949</f>
        <v>H11</v>
      </c>
      <c r="P950" s="17" t="str">
        <f>IF(SUM('Control Sample Data'!D$3:D$98)&gt;10,IF(AND(ISNUMBER('Control Sample Data'!D949),'Control Sample Data'!D949&lt;$B$1,'Control Sample Data'!D949&gt;0),'Control Sample Data'!D949,$B$1),"")</f>
        <v/>
      </c>
      <c r="Q950" s="17" t="str">
        <f>IF(SUM('Control Sample Data'!E$3:E$98)&gt;10,IF(AND(ISNUMBER('Control Sample Data'!E949),'Control Sample Data'!E949&lt;$B$1,'Control Sample Data'!E949&gt;0),'Control Sample Data'!E949,$B$1),"")</f>
        <v/>
      </c>
      <c r="R950" s="17" t="str">
        <f>IF(SUM('Control Sample Data'!F$3:F$98)&gt;10,IF(AND(ISNUMBER('Control Sample Data'!F949),'Control Sample Data'!F949&lt;$B$1,'Control Sample Data'!F949&gt;0),'Control Sample Data'!F949,$B$1),"")</f>
        <v/>
      </c>
      <c r="S950" s="17" t="str">
        <f>IF(SUM('Control Sample Data'!G$3:G$98)&gt;10,IF(AND(ISNUMBER('Control Sample Data'!G949),'Control Sample Data'!G949&lt;$B$1,'Control Sample Data'!G949&gt;0),'Control Sample Data'!G949,$B$1),"")</f>
        <v/>
      </c>
      <c r="T950" s="17" t="str">
        <f>IF(SUM('Control Sample Data'!H$3:H$98)&gt;10,IF(AND(ISNUMBER('Control Sample Data'!H949),'Control Sample Data'!H949&lt;$B$1,'Control Sample Data'!H949&gt;0),'Control Sample Data'!H949,$B$1),"")</f>
        <v/>
      </c>
      <c r="U950" s="17" t="str">
        <f>IF(SUM('Control Sample Data'!I$3:I$98)&gt;10,IF(AND(ISNUMBER('Control Sample Data'!I949),'Control Sample Data'!I949&lt;$B$1,'Control Sample Data'!I949&gt;0),'Control Sample Data'!I949,$B$1),"")</f>
        <v/>
      </c>
      <c r="V950" s="17" t="str">
        <f>IF(SUM('Control Sample Data'!J$3:J$98)&gt;10,IF(AND(ISNUMBER('Control Sample Data'!J949),'Control Sample Data'!J949&lt;$B$1,'Control Sample Data'!J949&gt;0),'Control Sample Data'!J949,$B$1),"")</f>
        <v/>
      </c>
      <c r="W950" s="17" t="str">
        <f>IF(SUM('Control Sample Data'!K$3:K$98)&gt;10,IF(AND(ISNUMBER('Control Sample Data'!K949),'Control Sample Data'!K949&lt;$B$1,'Control Sample Data'!K949&gt;0),'Control Sample Data'!K949,$B$1),"")</f>
        <v/>
      </c>
      <c r="X950" s="17" t="str">
        <f>IF(SUM('Control Sample Data'!L$3:L$98)&gt;10,IF(AND(ISNUMBER('Control Sample Data'!L949),'Control Sample Data'!L949&lt;$B$1,'Control Sample Data'!L949&gt;0),'Control Sample Data'!L949,$B$1),"")</f>
        <v/>
      </c>
      <c r="Y950" s="17" t="str">
        <f>IF(SUM('Control Sample Data'!M$3:M$98)&gt;10,IF(AND(ISNUMBER('Control Sample Data'!M949),'Control Sample Data'!M949&lt;$B$1,'Control Sample Data'!M949&gt;0),'Control Sample Data'!M949,$B$1),"")</f>
        <v/>
      </c>
      <c r="AT950" s="36" t="str">
        <f t="shared" si="622"/>
        <v/>
      </c>
      <c r="AU950" s="36" t="str">
        <f t="shared" si="623"/>
        <v/>
      </c>
      <c r="AV950" s="36" t="str">
        <f t="shared" si="624"/>
        <v/>
      </c>
      <c r="AW950" s="36" t="str">
        <f t="shared" si="625"/>
        <v/>
      </c>
      <c r="AX950" s="36" t="str">
        <f t="shared" si="626"/>
        <v/>
      </c>
      <c r="AY950" s="36" t="str">
        <f t="shared" si="627"/>
        <v/>
      </c>
      <c r="AZ950" s="36" t="str">
        <f t="shared" si="628"/>
        <v/>
      </c>
      <c r="BA950" s="36" t="str">
        <f t="shared" si="629"/>
        <v/>
      </c>
      <c r="BB950" s="36" t="str">
        <f t="shared" si="630"/>
        <v/>
      </c>
      <c r="BC950" s="36" t="str">
        <f t="shared" si="631"/>
        <v/>
      </c>
      <c r="BD950" s="36" t="str">
        <f t="shared" si="632"/>
        <v/>
      </c>
      <c r="BE950" s="36" t="str">
        <f t="shared" si="633"/>
        <v/>
      </c>
      <c r="BF950" s="36" t="str">
        <f t="shared" si="634"/>
        <v/>
      </c>
      <c r="BG950" s="36" t="str">
        <f t="shared" si="635"/>
        <v/>
      </c>
      <c r="BH950" s="36" t="str">
        <f t="shared" si="636"/>
        <v/>
      </c>
      <c r="BI950" s="36" t="str">
        <f t="shared" si="637"/>
        <v/>
      </c>
      <c r="BJ950" s="36" t="str">
        <f t="shared" si="638"/>
        <v/>
      </c>
      <c r="BK950" s="36" t="str">
        <f t="shared" si="639"/>
        <v/>
      </c>
      <c r="BL950" s="36" t="str">
        <f t="shared" si="640"/>
        <v/>
      </c>
      <c r="BM950" s="36" t="str">
        <f t="shared" si="641"/>
        <v/>
      </c>
      <c r="BN950" s="38" t="e">
        <f t="shared" si="600"/>
        <v>#DIV/0!</v>
      </c>
      <c r="BO950" s="38" t="e">
        <f t="shared" si="601"/>
        <v>#DIV/0!</v>
      </c>
      <c r="BP950" s="39" t="str">
        <f t="shared" si="602"/>
        <v/>
      </c>
      <c r="BQ950" s="39" t="str">
        <f t="shared" si="603"/>
        <v/>
      </c>
      <c r="BR950" s="39" t="str">
        <f t="shared" si="604"/>
        <v/>
      </c>
      <c r="BS950" s="39" t="str">
        <f t="shared" si="605"/>
        <v/>
      </c>
      <c r="BT950" s="39" t="str">
        <f t="shared" si="606"/>
        <v/>
      </c>
      <c r="BU950" s="39" t="str">
        <f t="shared" si="607"/>
        <v/>
      </c>
      <c r="BV950" s="39" t="str">
        <f t="shared" si="608"/>
        <v/>
      </c>
      <c r="BW950" s="39" t="str">
        <f t="shared" si="609"/>
        <v/>
      </c>
      <c r="BX950" s="39" t="str">
        <f t="shared" si="610"/>
        <v/>
      </c>
      <c r="BY950" s="39" t="str">
        <f t="shared" si="611"/>
        <v/>
      </c>
      <c r="BZ950" s="39" t="str">
        <f t="shared" si="612"/>
        <v/>
      </c>
      <c r="CA950" s="39" t="str">
        <f t="shared" si="613"/>
        <v/>
      </c>
      <c r="CB950" s="39" t="str">
        <f t="shared" si="614"/>
        <v/>
      </c>
      <c r="CC950" s="39" t="str">
        <f t="shared" si="615"/>
        <v/>
      </c>
      <c r="CD950" s="39" t="str">
        <f t="shared" si="616"/>
        <v/>
      </c>
      <c r="CE950" s="39" t="str">
        <f t="shared" si="617"/>
        <v/>
      </c>
      <c r="CF950" s="39" t="str">
        <f t="shared" si="618"/>
        <v/>
      </c>
      <c r="CG950" s="39" t="str">
        <f t="shared" si="619"/>
        <v/>
      </c>
      <c r="CH950" s="39" t="str">
        <f t="shared" si="620"/>
        <v/>
      </c>
      <c r="CI950" s="39" t="str">
        <f t="shared" si="621"/>
        <v/>
      </c>
    </row>
    <row r="951" spans="1:87">
      <c r="A951" s="18"/>
      <c r="B951" s="15" t="str">
        <f>'Gene Table'!E950</f>
        <v>hsa-miR-3656</v>
      </c>
      <c r="C951" s="15" t="str">
        <f>'Gene Table'!B950</f>
        <v>H12</v>
      </c>
      <c r="D951" s="16" t="str">
        <f>IF(SUM('Test Sample Data'!D$3:D$98)&gt;10,IF(AND(ISNUMBER('Test Sample Data'!D950),'Test Sample Data'!D950&lt;$B$1,'Test Sample Data'!D950&gt;0),'Test Sample Data'!D950,$B$1),"")</f>
        <v/>
      </c>
      <c r="E951" s="17" t="str">
        <f>IF(SUM('Test Sample Data'!E$3:E$98)&gt;10,IF(AND(ISNUMBER('Test Sample Data'!E950),'Test Sample Data'!E950&lt;$B$1,'Test Sample Data'!E950&gt;0),'Test Sample Data'!E950,$B$1),"")</f>
        <v/>
      </c>
      <c r="F951" s="17" t="str">
        <f>IF(SUM('Test Sample Data'!F$3:F$98)&gt;10,IF(AND(ISNUMBER('Test Sample Data'!F950),'Test Sample Data'!F950&lt;$B$1,'Test Sample Data'!F950&gt;0),'Test Sample Data'!F950,$B$1),"")</f>
        <v/>
      </c>
      <c r="G951" s="17" t="str">
        <f>IF(SUM('Test Sample Data'!G$3:G$98)&gt;10,IF(AND(ISNUMBER('Test Sample Data'!G950),'Test Sample Data'!G950&lt;$B$1,'Test Sample Data'!G950&gt;0),'Test Sample Data'!G950,$B$1),"")</f>
        <v/>
      </c>
      <c r="H951" s="17" t="str">
        <f>IF(SUM('Test Sample Data'!H$3:H$98)&gt;10,IF(AND(ISNUMBER('Test Sample Data'!H950),'Test Sample Data'!H950&lt;$B$1,'Test Sample Data'!H950&gt;0),'Test Sample Data'!H950,$B$1),"")</f>
        <v/>
      </c>
      <c r="I951" s="17" t="str">
        <f>IF(SUM('Test Sample Data'!I$3:I$98)&gt;10,IF(AND(ISNUMBER('Test Sample Data'!I950),'Test Sample Data'!I950&lt;$B$1,'Test Sample Data'!I950&gt;0),'Test Sample Data'!I950,$B$1),"")</f>
        <v/>
      </c>
      <c r="J951" s="17" t="str">
        <f>IF(SUM('Test Sample Data'!J$3:J$98)&gt;10,IF(AND(ISNUMBER('Test Sample Data'!J950),'Test Sample Data'!J950&lt;$B$1,'Test Sample Data'!J950&gt;0),'Test Sample Data'!J950,$B$1),"")</f>
        <v/>
      </c>
      <c r="K951" s="17" t="str">
        <f>IF(SUM('Test Sample Data'!K$3:K$98)&gt;10,IF(AND(ISNUMBER('Test Sample Data'!K950),'Test Sample Data'!K950&lt;$B$1,'Test Sample Data'!K950&gt;0),'Test Sample Data'!K950,$B$1),"")</f>
        <v/>
      </c>
      <c r="L951" s="17" t="str">
        <f>IF(SUM('Test Sample Data'!L$3:L$98)&gt;10,IF(AND(ISNUMBER('Test Sample Data'!L950),'Test Sample Data'!L950&lt;$B$1,'Test Sample Data'!L950&gt;0),'Test Sample Data'!L950,$B$1),"")</f>
        <v/>
      </c>
      <c r="M951" s="17" t="str">
        <f>IF(SUM('Test Sample Data'!M$3:M$98)&gt;10,IF(AND(ISNUMBER('Test Sample Data'!M950),'Test Sample Data'!M950&lt;$B$1,'Test Sample Data'!M950&gt;0),'Test Sample Data'!M950,$B$1),"")</f>
        <v/>
      </c>
      <c r="N951" s="17" t="str">
        <f>'Gene Table'!E950</f>
        <v>hsa-miR-3656</v>
      </c>
      <c r="O951" s="17" t="str">
        <f>'Gene Table'!B950</f>
        <v>H12</v>
      </c>
      <c r="P951" s="17" t="str">
        <f>IF(SUM('Control Sample Data'!D$3:D$98)&gt;10,IF(AND(ISNUMBER('Control Sample Data'!D950),'Control Sample Data'!D950&lt;$B$1,'Control Sample Data'!D950&gt;0),'Control Sample Data'!D950,$B$1),"")</f>
        <v/>
      </c>
      <c r="Q951" s="17" t="str">
        <f>IF(SUM('Control Sample Data'!E$3:E$98)&gt;10,IF(AND(ISNUMBER('Control Sample Data'!E950),'Control Sample Data'!E950&lt;$B$1,'Control Sample Data'!E950&gt;0),'Control Sample Data'!E950,$B$1),"")</f>
        <v/>
      </c>
      <c r="R951" s="17" t="str">
        <f>IF(SUM('Control Sample Data'!F$3:F$98)&gt;10,IF(AND(ISNUMBER('Control Sample Data'!F950),'Control Sample Data'!F950&lt;$B$1,'Control Sample Data'!F950&gt;0),'Control Sample Data'!F950,$B$1),"")</f>
        <v/>
      </c>
      <c r="S951" s="17" t="str">
        <f>IF(SUM('Control Sample Data'!G$3:G$98)&gt;10,IF(AND(ISNUMBER('Control Sample Data'!G950),'Control Sample Data'!G950&lt;$B$1,'Control Sample Data'!G950&gt;0),'Control Sample Data'!G950,$B$1),"")</f>
        <v/>
      </c>
      <c r="T951" s="17" t="str">
        <f>IF(SUM('Control Sample Data'!H$3:H$98)&gt;10,IF(AND(ISNUMBER('Control Sample Data'!H950),'Control Sample Data'!H950&lt;$B$1,'Control Sample Data'!H950&gt;0),'Control Sample Data'!H950,$B$1),"")</f>
        <v/>
      </c>
      <c r="U951" s="17" t="str">
        <f>IF(SUM('Control Sample Data'!I$3:I$98)&gt;10,IF(AND(ISNUMBER('Control Sample Data'!I950),'Control Sample Data'!I950&lt;$B$1,'Control Sample Data'!I950&gt;0),'Control Sample Data'!I950,$B$1),"")</f>
        <v/>
      </c>
      <c r="V951" s="17" t="str">
        <f>IF(SUM('Control Sample Data'!J$3:J$98)&gt;10,IF(AND(ISNUMBER('Control Sample Data'!J950),'Control Sample Data'!J950&lt;$B$1,'Control Sample Data'!J950&gt;0),'Control Sample Data'!J950,$B$1),"")</f>
        <v/>
      </c>
      <c r="W951" s="17" t="str">
        <f>IF(SUM('Control Sample Data'!K$3:K$98)&gt;10,IF(AND(ISNUMBER('Control Sample Data'!K950),'Control Sample Data'!K950&lt;$B$1,'Control Sample Data'!K950&gt;0),'Control Sample Data'!K950,$B$1),"")</f>
        <v/>
      </c>
      <c r="X951" s="17" t="str">
        <f>IF(SUM('Control Sample Data'!L$3:L$98)&gt;10,IF(AND(ISNUMBER('Control Sample Data'!L950),'Control Sample Data'!L950&lt;$B$1,'Control Sample Data'!L950&gt;0),'Control Sample Data'!L950,$B$1),"")</f>
        <v/>
      </c>
      <c r="Y951" s="17" t="str">
        <f>IF(SUM('Control Sample Data'!M$3:M$98)&gt;10,IF(AND(ISNUMBER('Control Sample Data'!M950),'Control Sample Data'!M950&lt;$B$1,'Control Sample Data'!M950&gt;0),'Control Sample Data'!M950,$B$1),"")</f>
        <v/>
      </c>
      <c r="AT951" s="36" t="str">
        <f t="shared" si="622"/>
        <v/>
      </c>
      <c r="AU951" s="36" t="str">
        <f t="shared" si="623"/>
        <v/>
      </c>
      <c r="AV951" s="36" t="str">
        <f t="shared" si="624"/>
        <v/>
      </c>
      <c r="AW951" s="36" t="str">
        <f t="shared" si="625"/>
        <v/>
      </c>
      <c r="AX951" s="36" t="str">
        <f t="shared" si="626"/>
        <v/>
      </c>
      <c r="AY951" s="36" t="str">
        <f t="shared" si="627"/>
        <v/>
      </c>
      <c r="AZ951" s="36" t="str">
        <f t="shared" si="628"/>
        <v/>
      </c>
      <c r="BA951" s="36" t="str">
        <f t="shared" si="629"/>
        <v/>
      </c>
      <c r="BB951" s="36" t="str">
        <f t="shared" si="630"/>
        <v/>
      </c>
      <c r="BC951" s="36" t="str">
        <f t="shared" si="631"/>
        <v/>
      </c>
      <c r="BD951" s="36" t="str">
        <f t="shared" si="632"/>
        <v/>
      </c>
      <c r="BE951" s="36" t="str">
        <f t="shared" si="633"/>
        <v/>
      </c>
      <c r="BF951" s="36" t="str">
        <f t="shared" si="634"/>
        <v/>
      </c>
      <c r="BG951" s="36" t="str">
        <f t="shared" si="635"/>
        <v/>
      </c>
      <c r="BH951" s="36" t="str">
        <f t="shared" si="636"/>
        <v/>
      </c>
      <c r="BI951" s="36" t="str">
        <f t="shared" si="637"/>
        <v/>
      </c>
      <c r="BJ951" s="36" t="str">
        <f t="shared" si="638"/>
        <v/>
      </c>
      <c r="BK951" s="36" t="str">
        <f t="shared" si="639"/>
        <v/>
      </c>
      <c r="BL951" s="36" t="str">
        <f t="shared" si="640"/>
        <v/>
      </c>
      <c r="BM951" s="36" t="str">
        <f t="shared" si="641"/>
        <v/>
      </c>
      <c r="BN951" s="38" t="e">
        <f t="shared" si="600"/>
        <v>#DIV/0!</v>
      </c>
      <c r="BO951" s="38" t="e">
        <f t="shared" si="601"/>
        <v>#DIV/0!</v>
      </c>
      <c r="BP951" s="39" t="str">
        <f t="shared" si="602"/>
        <v/>
      </c>
      <c r="BQ951" s="39" t="str">
        <f t="shared" si="603"/>
        <v/>
      </c>
      <c r="BR951" s="39" t="str">
        <f t="shared" si="604"/>
        <v/>
      </c>
      <c r="BS951" s="39" t="str">
        <f t="shared" si="605"/>
        <v/>
      </c>
      <c r="BT951" s="39" t="str">
        <f t="shared" si="606"/>
        <v/>
      </c>
      <c r="BU951" s="39" t="str">
        <f t="shared" si="607"/>
        <v/>
      </c>
      <c r="BV951" s="39" t="str">
        <f t="shared" si="608"/>
        <v/>
      </c>
      <c r="BW951" s="39" t="str">
        <f t="shared" si="609"/>
        <v/>
      </c>
      <c r="BX951" s="39" t="str">
        <f t="shared" si="610"/>
        <v/>
      </c>
      <c r="BY951" s="39" t="str">
        <f t="shared" si="611"/>
        <v/>
      </c>
      <c r="BZ951" s="39" t="str">
        <f t="shared" si="612"/>
        <v/>
      </c>
      <c r="CA951" s="39" t="str">
        <f t="shared" si="613"/>
        <v/>
      </c>
      <c r="CB951" s="39" t="str">
        <f t="shared" si="614"/>
        <v/>
      </c>
      <c r="CC951" s="39" t="str">
        <f t="shared" si="615"/>
        <v/>
      </c>
      <c r="CD951" s="39" t="str">
        <f t="shared" si="616"/>
        <v/>
      </c>
      <c r="CE951" s="39" t="str">
        <f t="shared" si="617"/>
        <v/>
      </c>
      <c r="CF951" s="39" t="str">
        <f t="shared" si="618"/>
        <v/>
      </c>
      <c r="CG951" s="39" t="str">
        <f t="shared" si="619"/>
        <v/>
      </c>
      <c r="CH951" s="39" t="str">
        <f t="shared" si="620"/>
        <v/>
      </c>
      <c r="CI951" s="39" t="str">
        <f t="shared" si="621"/>
        <v/>
      </c>
    </row>
    <row r="952" spans="1:87">
      <c r="A952" s="18"/>
      <c r="B952" s="15" t="str">
        <f>'Gene Table'!E951</f>
        <v>hsa-miR-3187-3p</v>
      </c>
      <c r="C952" s="15" t="str">
        <f>'Gene Table'!B951</f>
        <v>H13</v>
      </c>
      <c r="D952" s="16" t="str">
        <f>IF(SUM('Test Sample Data'!D$3:D$98)&gt;10,IF(AND(ISNUMBER('Test Sample Data'!D951),'Test Sample Data'!D951&lt;$B$1,'Test Sample Data'!D951&gt;0),'Test Sample Data'!D951,$B$1),"")</f>
        <v/>
      </c>
      <c r="E952" s="17" t="str">
        <f>IF(SUM('Test Sample Data'!E$3:E$98)&gt;10,IF(AND(ISNUMBER('Test Sample Data'!E951),'Test Sample Data'!E951&lt;$B$1,'Test Sample Data'!E951&gt;0),'Test Sample Data'!E951,$B$1),"")</f>
        <v/>
      </c>
      <c r="F952" s="17" t="str">
        <f>IF(SUM('Test Sample Data'!F$3:F$98)&gt;10,IF(AND(ISNUMBER('Test Sample Data'!F951),'Test Sample Data'!F951&lt;$B$1,'Test Sample Data'!F951&gt;0),'Test Sample Data'!F951,$B$1),"")</f>
        <v/>
      </c>
      <c r="G952" s="17" t="str">
        <f>IF(SUM('Test Sample Data'!G$3:G$98)&gt;10,IF(AND(ISNUMBER('Test Sample Data'!G951),'Test Sample Data'!G951&lt;$B$1,'Test Sample Data'!G951&gt;0),'Test Sample Data'!G951,$B$1),"")</f>
        <v/>
      </c>
      <c r="H952" s="17" t="str">
        <f>IF(SUM('Test Sample Data'!H$3:H$98)&gt;10,IF(AND(ISNUMBER('Test Sample Data'!H951),'Test Sample Data'!H951&lt;$B$1,'Test Sample Data'!H951&gt;0),'Test Sample Data'!H951,$B$1),"")</f>
        <v/>
      </c>
      <c r="I952" s="17" t="str">
        <f>IF(SUM('Test Sample Data'!I$3:I$98)&gt;10,IF(AND(ISNUMBER('Test Sample Data'!I951),'Test Sample Data'!I951&lt;$B$1,'Test Sample Data'!I951&gt;0),'Test Sample Data'!I951,$B$1),"")</f>
        <v/>
      </c>
      <c r="J952" s="17" t="str">
        <f>IF(SUM('Test Sample Data'!J$3:J$98)&gt;10,IF(AND(ISNUMBER('Test Sample Data'!J951),'Test Sample Data'!J951&lt;$B$1,'Test Sample Data'!J951&gt;0),'Test Sample Data'!J951,$B$1),"")</f>
        <v/>
      </c>
      <c r="K952" s="17" t="str">
        <f>IF(SUM('Test Sample Data'!K$3:K$98)&gt;10,IF(AND(ISNUMBER('Test Sample Data'!K951),'Test Sample Data'!K951&lt;$B$1,'Test Sample Data'!K951&gt;0),'Test Sample Data'!K951,$B$1),"")</f>
        <v/>
      </c>
      <c r="L952" s="17" t="str">
        <f>IF(SUM('Test Sample Data'!L$3:L$98)&gt;10,IF(AND(ISNUMBER('Test Sample Data'!L951),'Test Sample Data'!L951&lt;$B$1,'Test Sample Data'!L951&gt;0),'Test Sample Data'!L951,$B$1),"")</f>
        <v/>
      </c>
      <c r="M952" s="17" t="str">
        <f>IF(SUM('Test Sample Data'!M$3:M$98)&gt;10,IF(AND(ISNUMBER('Test Sample Data'!M951),'Test Sample Data'!M951&lt;$B$1,'Test Sample Data'!M951&gt;0),'Test Sample Data'!M951,$B$1),"")</f>
        <v/>
      </c>
      <c r="N952" s="17" t="str">
        <f>'Gene Table'!E951</f>
        <v>hsa-miR-3187-3p</v>
      </c>
      <c r="O952" s="17" t="str">
        <f>'Gene Table'!B951</f>
        <v>H13</v>
      </c>
      <c r="P952" s="17" t="str">
        <f>IF(SUM('Control Sample Data'!D$3:D$98)&gt;10,IF(AND(ISNUMBER('Control Sample Data'!D951),'Control Sample Data'!D951&lt;$B$1,'Control Sample Data'!D951&gt;0),'Control Sample Data'!D951,$B$1),"")</f>
        <v/>
      </c>
      <c r="Q952" s="17" t="str">
        <f>IF(SUM('Control Sample Data'!E$3:E$98)&gt;10,IF(AND(ISNUMBER('Control Sample Data'!E951),'Control Sample Data'!E951&lt;$B$1,'Control Sample Data'!E951&gt;0),'Control Sample Data'!E951,$B$1),"")</f>
        <v/>
      </c>
      <c r="R952" s="17" t="str">
        <f>IF(SUM('Control Sample Data'!F$3:F$98)&gt;10,IF(AND(ISNUMBER('Control Sample Data'!F951),'Control Sample Data'!F951&lt;$B$1,'Control Sample Data'!F951&gt;0),'Control Sample Data'!F951,$B$1),"")</f>
        <v/>
      </c>
      <c r="S952" s="17" t="str">
        <f>IF(SUM('Control Sample Data'!G$3:G$98)&gt;10,IF(AND(ISNUMBER('Control Sample Data'!G951),'Control Sample Data'!G951&lt;$B$1,'Control Sample Data'!G951&gt;0),'Control Sample Data'!G951,$B$1),"")</f>
        <v/>
      </c>
      <c r="T952" s="17" t="str">
        <f>IF(SUM('Control Sample Data'!H$3:H$98)&gt;10,IF(AND(ISNUMBER('Control Sample Data'!H951),'Control Sample Data'!H951&lt;$B$1,'Control Sample Data'!H951&gt;0),'Control Sample Data'!H951,$B$1),"")</f>
        <v/>
      </c>
      <c r="U952" s="17" t="str">
        <f>IF(SUM('Control Sample Data'!I$3:I$98)&gt;10,IF(AND(ISNUMBER('Control Sample Data'!I951),'Control Sample Data'!I951&lt;$B$1,'Control Sample Data'!I951&gt;0),'Control Sample Data'!I951,$B$1),"")</f>
        <v/>
      </c>
      <c r="V952" s="17" t="str">
        <f>IF(SUM('Control Sample Data'!J$3:J$98)&gt;10,IF(AND(ISNUMBER('Control Sample Data'!J951),'Control Sample Data'!J951&lt;$B$1,'Control Sample Data'!J951&gt;0),'Control Sample Data'!J951,$B$1),"")</f>
        <v/>
      </c>
      <c r="W952" s="17" t="str">
        <f>IF(SUM('Control Sample Data'!K$3:K$98)&gt;10,IF(AND(ISNUMBER('Control Sample Data'!K951),'Control Sample Data'!K951&lt;$B$1,'Control Sample Data'!K951&gt;0),'Control Sample Data'!K951,$B$1),"")</f>
        <v/>
      </c>
      <c r="X952" s="17" t="str">
        <f>IF(SUM('Control Sample Data'!L$3:L$98)&gt;10,IF(AND(ISNUMBER('Control Sample Data'!L951),'Control Sample Data'!L951&lt;$B$1,'Control Sample Data'!L951&gt;0),'Control Sample Data'!L951,$B$1),"")</f>
        <v/>
      </c>
      <c r="Y952" s="17" t="str">
        <f>IF(SUM('Control Sample Data'!M$3:M$98)&gt;10,IF(AND(ISNUMBER('Control Sample Data'!M951),'Control Sample Data'!M951&lt;$B$1,'Control Sample Data'!M951&gt;0),'Control Sample Data'!M951,$B$1),"")</f>
        <v/>
      </c>
      <c r="AT952" s="36" t="str">
        <f t="shared" si="622"/>
        <v/>
      </c>
      <c r="AU952" s="36" t="str">
        <f t="shared" si="623"/>
        <v/>
      </c>
      <c r="AV952" s="36" t="str">
        <f t="shared" si="624"/>
        <v/>
      </c>
      <c r="AW952" s="36" t="str">
        <f t="shared" si="625"/>
        <v/>
      </c>
      <c r="AX952" s="36" t="str">
        <f t="shared" si="626"/>
        <v/>
      </c>
      <c r="AY952" s="36" t="str">
        <f t="shared" si="627"/>
        <v/>
      </c>
      <c r="AZ952" s="36" t="str">
        <f t="shared" si="628"/>
        <v/>
      </c>
      <c r="BA952" s="36" t="str">
        <f t="shared" si="629"/>
        <v/>
      </c>
      <c r="BB952" s="36" t="str">
        <f t="shared" si="630"/>
        <v/>
      </c>
      <c r="BC952" s="36" t="str">
        <f t="shared" si="631"/>
        <v/>
      </c>
      <c r="BD952" s="36" t="str">
        <f t="shared" si="632"/>
        <v/>
      </c>
      <c r="BE952" s="36" t="str">
        <f t="shared" si="633"/>
        <v/>
      </c>
      <c r="BF952" s="36" t="str">
        <f t="shared" si="634"/>
        <v/>
      </c>
      <c r="BG952" s="36" t="str">
        <f t="shared" si="635"/>
        <v/>
      </c>
      <c r="BH952" s="36" t="str">
        <f t="shared" si="636"/>
        <v/>
      </c>
      <c r="BI952" s="36" t="str">
        <f t="shared" si="637"/>
        <v/>
      </c>
      <c r="BJ952" s="36" t="str">
        <f t="shared" si="638"/>
        <v/>
      </c>
      <c r="BK952" s="36" t="str">
        <f t="shared" si="639"/>
        <v/>
      </c>
      <c r="BL952" s="36" t="str">
        <f t="shared" si="640"/>
        <v/>
      </c>
      <c r="BM952" s="36" t="str">
        <f t="shared" si="641"/>
        <v/>
      </c>
      <c r="BN952" s="38" t="e">
        <f t="shared" si="600"/>
        <v>#DIV/0!</v>
      </c>
      <c r="BO952" s="38" t="e">
        <f t="shared" si="601"/>
        <v>#DIV/0!</v>
      </c>
      <c r="BP952" s="39" t="str">
        <f t="shared" si="602"/>
        <v/>
      </c>
      <c r="BQ952" s="39" t="str">
        <f t="shared" si="603"/>
        <v/>
      </c>
      <c r="BR952" s="39" t="str">
        <f t="shared" si="604"/>
        <v/>
      </c>
      <c r="BS952" s="39" t="str">
        <f t="shared" si="605"/>
        <v/>
      </c>
      <c r="BT952" s="39" t="str">
        <f t="shared" si="606"/>
        <v/>
      </c>
      <c r="BU952" s="39" t="str">
        <f t="shared" si="607"/>
        <v/>
      </c>
      <c r="BV952" s="39" t="str">
        <f t="shared" si="608"/>
        <v/>
      </c>
      <c r="BW952" s="39" t="str">
        <f t="shared" si="609"/>
        <v/>
      </c>
      <c r="BX952" s="39" t="str">
        <f t="shared" si="610"/>
        <v/>
      </c>
      <c r="BY952" s="39" t="str">
        <f t="shared" si="611"/>
        <v/>
      </c>
      <c r="BZ952" s="39" t="str">
        <f t="shared" si="612"/>
        <v/>
      </c>
      <c r="CA952" s="39" t="str">
        <f t="shared" si="613"/>
        <v/>
      </c>
      <c r="CB952" s="39" t="str">
        <f t="shared" si="614"/>
        <v/>
      </c>
      <c r="CC952" s="39" t="str">
        <f t="shared" si="615"/>
        <v/>
      </c>
      <c r="CD952" s="39" t="str">
        <f t="shared" si="616"/>
        <v/>
      </c>
      <c r="CE952" s="39" t="str">
        <f t="shared" si="617"/>
        <v/>
      </c>
      <c r="CF952" s="39" t="str">
        <f t="shared" si="618"/>
        <v/>
      </c>
      <c r="CG952" s="39" t="str">
        <f t="shared" si="619"/>
        <v/>
      </c>
      <c r="CH952" s="39" t="str">
        <f t="shared" si="620"/>
        <v/>
      </c>
      <c r="CI952" s="39" t="str">
        <f t="shared" si="621"/>
        <v/>
      </c>
    </row>
    <row r="953" spans="1:87">
      <c r="A953" s="18"/>
      <c r="B953" s="15" t="str">
        <f>'Gene Table'!E952</f>
        <v>hsa-miR-3657</v>
      </c>
      <c r="C953" s="15" t="str">
        <f>'Gene Table'!B952</f>
        <v>H14</v>
      </c>
      <c r="D953" s="16" t="str">
        <f>IF(SUM('Test Sample Data'!D$3:D$98)&gt;10,IF(AND(ISNUMBER('Test Sample Data'!D952),'Test Sample Data'!D952&lt;$B$1,'Test Sample Data'!D952&gt;0),'Test Sample Data'!D952,$B$1),"")</f>
        <v/>
      </c>
      <c r="E953" s="17" t="str">
        <f>IF(SUM('Test Sample Data'!E$3:E$98)&gt;10,IF(AND(ISNUMBER('Test Sample Data'!E952),'Test Sample Data'!E952&lt;$B$1,'Test Sample Data'!E952&gt;0),'Test Sample Data'!E952,$B$1),"")</f>
        <v/>
      </c>
      <c r="F953" s="17" t="str">
        <f>IF(SUM('Test Sample Data'!F$3:F$98)&gt;10,IF(AND(ISNUMBER('Test Sample Data'!F952),'Test Sample Data'!F952&lt;$B$1,'Test Sample Data'!F952&gt;0),'Test Sample Data'!F952,$B$1),"")</f>
        <v/>
      </c>
      <c r="G953" s="17" t="str">
        <f>IF(SUM('Test Sample Data'!G$3:G$98)&gt;10,IF(AND(ISNUMBER('Test Sample Data'!G952),'Test Sample Data'!G952&lt;$B$1,'Test Sample Data'!G952&gt;0),'Test Sample Data'!G952,$B$1),"")</f>
        <v/>
      </c>
      <c r="H953" s="17" t="str">
        <f>IF(SUM('Test Sample Data'!H$3:H$98)&gt;10,IF(AND(ISNUMBER('Test Sample Data'!H952),'Test Sample Data'!H952&lt;$B$1,'Test Sample Data'!H952&gt;0),'Test Sample Data'!H952,$B$1),"")</f>
        <v/>
      </c>
      <c r="I953" s="17" t="str">
        <f>IF(SUM('Test Sample Data'!I$3:I$98)&gt;10,IF(AND(ISNUMBER('Test Sample Data'!I952),'Test Sample Data'!I952&lt;$B$1,'Test Sample Data'!I952&gt;0),'Test Sample Data'!I952,$B$1),"")</f>
        <v/>
      </c>
      <c r="J953" s="17" t="str">
        <f>IF(SUM('Test Sample Data'!J$3:J$98)&gt;10,IF(AND(ISNUMBER('Test Sample Data'!J952),'Test Sample Data'!J952&lt;$B$1,'Test Sample Data'!J952&gt;0),'Test Sample Data'!J952,$B$1),"")</f>
        <v/>
      </c>
      <c r="K953" s="17" t="str">
        <f>IF(SUM('Test Sample Data'!K$3:K$98)&gt;10,IF(AND(ISNUMBER('Test Sample Data'!K952),'Test Sample Data'!K952&lt;$B$1,'Test Sample Data'!K952&gt;0),'Test Sample Data'!K952,$B$1),"")</f>
        <v/>
      </c>
      <c r="L953" s="17" t="str">
        <f>IF(SUM('Test Sample Data'!L$3:L$98)&gt;10,IF(AND(ISNUMBER('Test Sample Data'!L952),'Test Sample Data'!L952&lt;$B$1,'Test Sample Data'!L952&gt;0),'Test Sample Data'!L952,$B$1),"")</f>
        <v/>
      </c>
      <c r="M953" s="17" t="str">
        <f>IF(SUM('Test Sample Data'!M$3:M$98)&gt;10,IF(AND(ISNUMBER('Test Sample Data'!M952),'Test Sample Data'!M952&lt;$B$1,'Test Sample Data'!M952&gt;0),'Test Sample Data'!M952,$B$1),"")</f>
        <v/>
      </c>
      <c r="N953" s="17" t="str">
        <f>'Gene Table'!E952</f>
        <v>hsa-miR-3657</v>
      </c>
      <c r="O953" s="17" t="str">
        <f>'Gene Table'!B952</f>
        <v>H14</v>
      </c>
      <c r="P953" s="17" t="str">
        <f>IF(SUM('Control Sample Data'!D$3:D$98)&gt;10,IF(AND(ISNUMBER('Control Sample Data'!D952),'Control Sample Data'!D952&lt;$B$1,'Control Sample Data'!D952&gt;0),'Control Sample Data'!D952,$B$1),"")</f>
        <v/>
      </c>
      <c r="Q953" s="17" t="str">
        <f>IF(SUM('Control Sample Data'!E$3:E$98)&gt;10,IF(AND(ISNUMBER('Control Sample Data'!E952),'Control Sample Data'!E952&lt;$B$1,'Control Sample Data'!E952&gt;0),'Control Sample Data'!E952,$B$1),"")</f>
        <v/>
      </c>
      <c r="R953" s="17" t="str">
        <f>IF(SUM('Control Sample Data'!F$3:F$98)&gt;10,IF(AND(ISNUMBER('Control Sample Data'!F952),'Control Sample Data'!F952&lt;$B$1,'Control Sample Data'!F952&gt;0),'Control Sample Data'!F952,$B$1),"")</f>
        <v/>
      </c>
      <c r="S953" s="17" t="str">
        <f>IF(SUM('Control Sample Data'!G$3:G$98)&gt;10,IF(AND(ISNUMBER('Control Sample Data'!G952),'Control Sample Data'!G952&lt;$B$1,'Control Sample Data'!G952&gt;0),'Control Sample Data'!G952,$B$1),"")</f>
        <v/>
      </c>
      <c r="T953" s="17" t="str">
        <f>IF(SUM('Control Sample Data'!H$3:H$98)&gt;10,IF(AND(ISNUMBER('Control Sample Data'!H952),'Control Sample Data'!H952&lt;$B$1,'Control Sample Data'!H952&gt;0),'Control Sample Data'!H952,$B$1),"")</f>
        <v/>
      </c>
      <c r="U953" s="17" t="str">
        <f>IF(SUM('Control Sample Data'!I$3:I$98)&gt;10,IF(AND(ISNUMBER('Control Sample Data'!I952),'Control Sample Data'!I952&lt;$B$1,'Control Sample Data'!I952&gt;0),'Control Sample Data'!I952,$B$1),"")</f>
        <v/>
      </c>
      <c r="V953" s="17" t="str">
        <f>IF(SUM('Control Sample Data'!J$3:J$98)&gt;10,IF(AND(ISNUMBER('Control Sample Data'!J952),'Control Sample Data'!J952&lt;$B$1,'Control Sample Data'!J952&gt;0),'Control Sample Data'!J952,$B$1),"")</f>
        <v/>
      </c>
      <c r="W953" s="17" t="str">
        <f>IF(SUM('Control Sample Data'!K$3:K$98)&gt;10,IF(AND(ISNUMBER('Control Sample Data'!K952),'Control Sample Data'!K952&lt;$B$1,'Control Sample Data'!K952&gt;0),'Control Sample Data'!K952,$B$1),"")</f>
        <v/>
      </c>
      <c r="X953" s="17" t="str">
        <f>IF(SUM('Control Sample Data'!L$3:L$98)&gt;10,IF(AND(ISNUMBER('Control Sample Data'!L952),'Control Sample Data'!L952&lt;$B$1,'Control Sample Data'!L952&gt;0),'Control Sample Data'!L952,$B$1),"")</f>
        <v/>
      </c>
      <c r="Y953" s="17" t="str">
        <f>IF(SUM('Control Sample Data'!M$3:M$98)&gt;10,IF(AND(ISNUMBER('Control Sample Data'!M952),'Control Sample Data'!M952&lt;$B$1,'Control Sample Data'!M952&gt;0),'Control Sample Data'!M952,$B$1),"")</f>
        <v/>
      </c>
      <c r="AT953" s="36" t="str">
        <f t="shared" si="622"/>
        <v/>
      </c>
      <c r="AU953" s="36" t="str">
        <f t="shared" si="623"/>
        <v/>
      </c>
      <c r="AV953" s="36" t="str">
        <f t="shared" si="624"/>
        <v/>
      </c>
      <c r="AW953" s="36" t="str">
        <f t="shared" si="625"/>
        <v/>
      </c>
      <c r="AX953" s="36" t="str">
        <f t="shared" si="626"/>
        <v/>
      </c>
      <c r="AY953" s="36" t="str">
        <f t="shared" si="627"/>
        <v/>
      </c>
      <c r="AZ953" s="36" t="str">
        <f t="shared" si="628"/>
        <v/>
      </c>
      <c r="BA953" s="36" t="str">
        <f t="shared" si="629"/>
        <v/>
      </c>
      <c r="BB953" s="36" t="str">
        <f t="shared" si="630"/>
        <v/>
      </c>
      <c r="BC953" s="36" t="str">
        <f t="shared" si="631"/>
        <v/>
      </c>
      <c r="BD953" s="36" t="str">
        <f t="shared" si="632"/>
        <v/>
      </c>
      <c r="BE953" s="36" t="str">
        <f t="shared" si="633"/>
        <v/>
      </c>
      <c r="BF953" s="36" t="str">
        <f t="shared" si="634"/>
        <v/>
      </c>
      <c r="BG953" s="36" t="str">
        <f t="shared" si="635"/>
        <v/>
      </c>
      <c r="BH953" s="36" t="str">
        <f t="shared" si="636"/>
        <v/>
      </c>
      <c r="BI953" s="36" t="str">
        <f t="shared" si="637"/>
        <v/>
      </c>
      <c r="BJ953" s="36" t="str">
        <f t="shared" si="638"/>
        <v/>
      </c>
      <c r="BK953" s="36" t="str">
        <f t="shared" si="639"/>
        <v/>
      </c>
      <c r="BL953" s="36" t="str">
        <f t="shared" si="640"/>
        <v/>
      </c>
      <c r="BM953" s="36" t="str">
        <f t="shared" si="641"/>
        <v/>
      </c>
      <c r="BN953" s="38" t="e">
        <f t="shared" si="600"/>
        <v>#DIV/0!</v>
      </c>
      <c r="BO953" s="38" t="e">
        <f t="shared" si="601"/>
        <v>#DIV/0!</v>
      </c>
      <c r="BP953" s="39" t="str">
        <f t="shared" si="602"/>
        <v/>
      </c>
      <c r="BQ953" s="39" t="str">
        <f t="shared" si="603"/>
        <v/>
      </c>
      <c r="BR953" s="39" t="str">
        <f t="shared" si="604"/>
        <v/>
      </c>
      <c r="BS953" s="39" t="str">
        <f t="shared" si="605"/>
        <v/>
      </c>
      <c r="BT953" s="39" t="str">
        <f t="shared" si="606"/>
        <v/>
      </c>
      <c r="BU953" s="39" t="str">
        <f t="shared" si="607"/>
        <v/>
      </c>
      <c r="BV953" s="39" t="str">
        <f t="shared" si="608"/>
        <v/>
      </c>
      <c r="BW953" s="39" t="str">
        <f t="shared" si="609"/>
        <v/>
      </c>
      <c r="BX953" s="39" t="str">
        <f t="shared" si="610"/>
        <v/>
      </c>
      <c r="BY953" s="39" t="str">
        <f t="shared" si="611"/>
        <v/>
      </c>
      <c r="BZ953" s="39" t="str">
        <f t="shared" si="612"/>
        <v/>
      </c>
      <c r="CA953" s="39" t="str">
        <f t="shared" si="613"/>
        <v/>
      </c>
      <c r="CB953" s="39" t="str">
        <f t="shared" si="614"/>
        <v/>
      </c>
      <c r="CC953" s="39" t="str">
        <f t="shared" si="615"/>
        <v/>
      </c>
      <c r="CD953" s="39" t="str">
        <f t="shared" si="616"/>
        <v/>
      </c>
      <c r="CE953" s="39" t="str">
        <f t="shared" si="617"/>
        <v/>
      </c>
      <c r="CF953" s="39" t="str">
        <f t="shared" si="618"/>
        <v/>
      </c>
      <c r="CG953" s="39" t="str">
        <f t="shared" si="619"/>
        <v/>
      </c>
      <c r="CH953" s="39" t="str">
        <f t="shared" si="620"/>
        <v/>
      </c>
      <c r="CI953" s="39" t="str">
        <f t="shared" si="621"/>
        <v/>
      </c>
    </row>
    <row r="954" spans="1:87">
      <c r="A954" s="18"/>
      <c r="B954" s="15" t="str">
        <f>'Gene Table'!E953</f>
        <v>hsa-miR-3188</v>
      </c>
      <c r="C954" s="15" t="str">
        <f>'Gene Table'!B953</f>
        <v>H15</v>
      </c>
      <c r="D954" s="16" t="str">
        <f>IF(SUM('Test Sample Data'!D$3:D$98)&gt;10,IF(AND(ISNUMBER('Test Sample Data'!D953),'Test Sample Data'!D953&lt;$B$1,'Test Sample Data'!D953&gt;0),'Test Sample Data'!D953,$B$1),"")</f>
        <v/>
      </c>
      <c r="E954" s="17" t="str">
        <f>IF(SUM('Test Sample Data'!E$3:E$98)&gt;10,IF(AND(ISNUMBER('Test Sample Data'!E953),'Test Sample Data'!E953&lt;$B$1,'Test Sample Data'!E953&gt;0),'Test Sample Data'!E953,$B$1),"")</f>
        <v/>
      </c>
      <c r="F954" s="17" t="str">
        <f>IF(SUM('Test Sample Data'!F$3:F$98)&gt;10,IF(AND(ISNUMBER('Test Sample Data'!F953),'Test Sample Data'!F953&lt;$B$1,'Test Sample Data'!F953&gt;0),'Test Sample Data'!F953,$B$1),"")</f>
        <v/>
      </c>
      <c r="G954" s="17" t="str">
        <f>IF(SUM('Test Sample Data'!G$3:G$98)&gt;10,IF(AND(ISNUMBER('Test Sample Data'!G953),'Test Sample Data'!G953&lt;$B$1,'Test Sample Data'!G953&gt;0),'Test Sample Data'!G953,$B$1),"")</f>
        <v/>
      </c>
      <c r="H954" s="17" t="str">
        <f>IF(SUM('Test Sample Data'!H$3:H$98)&gt;10,IF(AND(ISNUMBER('Test Sample Data'!H953),'Test Sample Data'!H953&lt;$B$1,'Test Sample Data'!H953&gt;0),'Test Sample Data'!H953,$B$1),"")</f>
        <v/>
      </c>
      <c r="I954" s="17" t="str">
        <f>IF(SUM('Test Sample Data'!I$3:I$98)&gt;10,IF(AND(ISNUMBER('Test Sample Data'!I953),'Test Sample Data'!I953&lt;$B$1,'Test Sample Data'!I953&gt;0),'Test Sample Data'!I953,$B$1),"")</f>
        <v/>
      </c>
      <c r="J954" s="17" t="str">
        <f>IF(SUM('Test Sample Data'!J$3:J$98)&gt;10,IF(AND(ISNUMBER('Test Sample Data'!J953),'Test Sample Data'!J953&lt;$B$1,'Test Sample Data'!J953&gt;0),'Test Sample Data'!J953,$B$1),"")</f>
        <v/>
      </c>
      <c r="K954" s="17" t="str">
        <f>IF(SUM('Test Sample Data'!K$3:K$98)&gt;10,IF(AND(ISNUMBER('Test Sample Data'!K953),'Test Sample Data'!K953&lt;$B$1,'Test Sample Data'!K953&gt;0),'Test Sample Data'!K953,$B$1),"")</f>
        <v/>
      </c>
      <c r="L954" s="17" t="str">
        <f>IF(SUM('Test Sample Data'!L$3:L$98)&gt;10,IF(AND(ISNUMBER('Test Sample Data'!L953),'Test Sample Data'!L953&lt;$B$1,'Test Sample Data'!L953&gt;0),'Test Sample Data'!L953,$B$1),"")</f>
        <v/>
      </c>
      <c r="M954" s="17" t="str">
        <f>IF(SUM('Test Sample Data'!M$3:M$98)&gt;10,IF(AND(ISNUMBER('Test Sample Data'!M953),'Test Sample Data'!M953&lt;$B$1,'Test Sample Data'!M953&gt;0),'Test Sample Data'!M953,$B$1),"")</f>
        <v/>
      </c>
      <c r="N954" s="17" t="str">
        <f>'Gene Table'!E953</f>
        <v>hsa-miR-3188</v>
      </c>
      <c r="O954" s="17" t="str">
        <f>'Gene Table'!B953</f>
        <v>H15</v>
      </c>
      <c r="P954" s="17" t="str">
        <f>IF(SUM('Control Sample Data'!D$3:D$98)&gt;10,IF(AND(ISNUMBER('Control Sample Data'!D953),'Control Sample Data'!D953&lt;$B$1,'Control Sample Data'!D953&gt;0),'Control Sample Data'!D953,$B$1),"")</f>
        <v/>
      </c>
      <c r="Q954" s="17" t="str">
        <f>IF(SUM('Control Sample Data'!E$3:E$98)&gt;10,IF(AND(ISNUMBER('Control Sample Data'!E953),'Control Sample Data'!E953&lt;$B$1,'Control Sample Data'!E953&gt;0),'Control Sample Data'!E953,$B$1),"")</f>
        <v/>
      </c>
      <c r="R954" s="17" t="str">
        <f>IF(SUM('Control Sample Data'!F$3:F$98)&gt;10,IF(AND(ISNUMBER('Control Sample Data'!F953),'Control Sample Data'!F953&lt;$B$1,'Control Sample Data'!F953&gt;0),'Control Sample Data'!F953,$B$1),"")</f>
        <v/>
      </c>
      <c r="S954" s="17" t="str">
        <f>IF(SUM('Control Sample Data'!G$3:G$98)&gt;10,IF(AND(ISNUMBER('Control Sample Data'!G953),'Control Sample Data'!G953&lt;$B$1,'Control Sample Data'!G953&gt;0),'Control Sample Data'!G953,$B$1),"")</f>
        <v/>
      </c>
      <c r="T954" s="17" t="str">
        <f>IF(SUM('Control Sample Data'!H$3:H$98)&gt;10,IF(AND(ISNUMBER('Control Sample Data'!H953),'Control Sample Data'!H953&lt;$B$1,'Control Sample Data'!H953&gt;0),'Control Sample Data'!H953,$B$1),"")</f>
        <v/>
      </c>
      <c r="U954" s="17" t="str">
        <f>IF(SUM('Control Sample Data'!I$3:I$98)&gt;10,IF(AND(ISNUMBER('Control Sample Data'!I953),'Control Sample Data'!I953&lt;$B$1,'Control Sample Data'!I953&gt;0),'Control Sample Data'!I953,$B$1),"")</f>
        <v/>
      </c>
      <c r="V954" s="17" t="str">
        <f>IF(SUM('Control Sample Data'!J$3:J$98)&gt;10,IF(AND(ISNUMBER('Control Sample Data'!J953),'Control Sample Data'!J953&lt;$B$1,'Control Sample Data'!J953&gt;0),'Control Sample Data'!J953,$B$1),"")</f>
        <v/>
      </c>
      <c r="W954" s="17" t="str">
        <f>IF(SUM('Control Sample Data'!K$3:K$98)&gt;10,IF(AND(ISNUMBER('Control Sample Data'!K953),'Control Sample Data'!K953&lt;$B$1,'Control Sample Data'!K953&gt;0),'Control Sample Data'!K953,$B$1),"")</f>
        <v/>
      </c>
      <c r="X954" s="17" t="str">
        <f>IF(SUM('Control Sample Data'!L$3:L$98)&gt;10,IF(AND(ISNUMBER('Control Sample Data'!L953),'Control Sample Data'!L953&lt;$B$1,'Control Sample Data'!L953&gt;0),'Control Sample Data'!L953,$B$1),"")</f>
        <v/>
      </c>
      <c r="Y954" s="17" t="str">
        <f>IF(SUM('Control Sample Data'!M$3:M$98)&gt;10,IF(AND(ISNUMBER('Control Sample Data'!M953),'Control Sample Data'!M953&lt;$B$1,'Control Sample Data'!M953&gt;0),'Control Sample Data'!M953,$B$1),"")</f>
        <v/>
      </c>
      <c r="AT954" s="36" t="str">
        <f t="shared" si="622"/>
        <v/>
      </c>
      <c r="AU954" s="36" t="str">
        <f t="shared" si="623"/>
        <v/>
      </c>
      <c r="AV954" s="36" t="str">
        <f t="shared" si="624"/>
        <v/>
      </c>
      <c r="AW954" s="36" t="str">
        <f t="shared" si="625"/>
        <v/>
      </c>
      <c r="AX954" s="36" t="str">
        <f t="shared" si="626"/>
        <v/>
      </c>
      <c r="AY954" s="36" t="str">
        <f t="shared" si="627"/>
        <v/>
      </c>
      <c r="AZ954" s="36" t="str">
        <f t="shared" si="628"/>
        <v/>
      </c>
      <c r="BA954" s="36" t="str">
        <f t="shared" si="629"/>
        <v/>
      </c>
      <c r="BB954" s="36" t="str">
        <f t="shared" si="630"/>
        <v/>
      </c>
      <c r="BC954" s="36" t="str">
        <f t="shared" si="631"/>
        <v/>
      </c>
      <c r="BD954" s="36" t="str">
        <f t="shared" si="632"/>
        <v/>
      </c>
      <c r="BE954" s="36" t="str">
        <f t="shared" si="633"/>
        <v/>
      </c>
      <c r="BF954" s="36" t="str">
        <f t="shared" si="634"/>
        <v/>
      </c>
      <c r="BG954" s="36" t="str">
        <f t="shared" si="635"/>
        <v/>
      </c>
      <c r="BH954" s="36" t="str">
        <f t="shared" si="636"/>
        <v/>
      </c>
      <c r="BI954" s="36" t="str">
        <f t="shared" si="637"/>
        <v/>
      </c>
      <c r="BJ954" s="36" t="str">
        <f t="shared" si="638"/>
        <v/>
      </c>
      <c r="BK954" s="36" t="str">
        <f t="shared" si="639"/>
        <v/>
      </c>
      <c r="BL954" s="36" t="str">
        <f t="shared" si="640"/>
        <v/>
      </c>
      <c r="BM954" s="36" t="str">
        <f t="shared" si="641"/>
        <v/>
      </c>
      <c r="BN954" s="38" t="e">
        <f t="shared" si="600"/>
        <v>#DIV/0!</v>
      </c>
      <c r="BO954" s="38" t="e">
        <f t="shared" si="601"/>
        <v>#DIV/0!</v>
      </c>
      <c r="BP954" s="39" t="str">
        <f t="shared" si="602"/>
        <v/>
      </c>
      <c r="BQ954" s="39" t="str">
        <f t="shared" si="603"/>
        <v/>
      </c>
      <c r="BR954" s="39" t="str">
        <f t="shared" si="604"/>
        <v/>
      </c>
      <c r="BS954" s="39" t="str">
        <f t="shared" si="605"/>
        <v/>
      </c>
      <c r="BT954" s="39" t="str">
        <f t="shared" si="606"/>
        <v/>
      </c>
      <c r="BU954" s="39" t="str">
        <f t="shared" si="607"/>
        <v/>
      </c>
      <c r="BV954" s="39" t="str">
        <f t="shared" si="608"/>
        <v/>
      </c>
      <c r="BW954" s="39" t="str">
        <f t="shared" si="609"/>
        <v/>
      </c>
      <c r="BX954" s="39" t="str">
        <f t="shared" si="610"/>
        <v/>
      </c>
      <c r="BY954" s="39" t="str">
        <f t="shared" si="611"/>
        <v/>
      </c>
      <c r="BZ954" s="39" t="str">
        <f t="shared" si="612"/>
        <v/>
      </c>
      <c r="CA954" s="39" t="str">
        <f t="shared" si="613"/>
        <v/>
      </c>
      <c r="CB954" s="39" t="str">
        <f t="shared" si="614"/>
        <v/>
      </c>
      <c r="CC954" s="39" t="str">
        <f t="shared" si="615"/>
        <v/>
      </c>
      <c r="CD954" s="39" t="str">
        <f t="shared" si="616"/>
        <v/>
      </c>
      <c r="CE954" s="39" t="str">
        <f t="shared" si="617"/>
        <v/>
      </c>
      <c r="CF954" s="39" t="str">
        <f t="shared" si="618"/>
        <v/>
      </c>
      <c r="CG954" s="39" t="str">
        <f t="shared" si="619"/>
        <v/>
      </c>
      <c r="CH954" s="39" t="str">
        <f t="shared" si="620"/>
        <v/>
      </c>
      <c r="CI954" s="39" t="str">
        <f t="shared" si="621"/>
        <v/>
      </c>
    </row>
    <row r="955" spans="1:87">
      <c r="A955" s="18"/>
      <c r="B955" s="15" t="str">
        <f>'Gene Table'!E954</f>
        <v>hsa-miR-3659</v>
      </c>
      <c r="C955" s="15" t="str">
        <f>'Gene Table'!B954</f>
        <v>H16</v>
      </c>
      <c r="D955" s="16" t="str">
        <f>IF(SUM('Test Sample Data'!D$3:D$98)&gt;10,IF(AND(ISNUMBER('Test Sample Data'!D954),'Test Sample Data'!D954&lt;$B$1,'Test Sample Data'!D954&gt;0),'Test Sample Data'!D954,$B$1),"")</f>
        <v/>
      </c>
      <c r="E955" s="17" t="str">
        <f>IF(SUM('Test Sample Data'!E$3:E$98)&gt;10,IF(AND(ISNUMBER('Test Sample Data'!E954),'Test Sample Data'!E954&lt;$B$1,'Test Sample Data'!E954&gt;0),'Test Sample Data'!E954,$B$1),"")</f>
        <v/>
      </c>
      <c r="F955" s="17" t="str">
        <f>IF(SUM('Test Sample Data'!F$3:F$98)&gt;10,IF(AND(ISNUMBER('Test Sample Data'!F954),'Test Sample Data'!F954&lt;$B$1,'Test Sample Data'!F954&gt;0),'Test Sample Data'!F954,$B$1),"")</f>
        <v/>
      </c>
      <c r="G955" s="17" t="str">
        <f>IF(SUM('Test Sample Data'!G$3:G$98)&gt;10,IF(AND(ISNUMBER('Test Sample Data'!G954),'Test Sample Data'!G954&lt;$B$1,'Test Sample Data'!G954&gt;0),'Test Sample Data'!G954,$B$1),"")</f>
        <v/>
      </c>
      <c r="H955" s="17" t="str">
        <f>IF(SUM('Test Sample Data'!H$3:H$98)&gt;10,IF(AND(ISNUMBER('Test Sample Data'!H954),'Test Sample Data'!H954&lt;$B$1,'Test Sample Data'!H954&gt;0),'Test Sample Data'!H954,$B$1),"")</f>
        <v/>
      </c>
      <c r="I955" s="17" t="str">
        <f>IF(SUM('Test Sample Data'!I$3:I$98)&gt;10,IF(AND(ISNUMBER('Test Sample Data'!I954),'Test Sample Data'!I954&lt;$B$1,'Test Sample Data'!I954&gt;0),'Test Sample Data'!I954,$B$1),"")</f>
        <v/>
      </c>
      <c r="J955" s="17" t="str">
        <f>IF(SUM('Test Sample Data'!J$3:J$98)&gt;10,IF(AND(ISNUMBER('Test Sample Data'!J954),'Test Sample Data'!J954&lt;$B$1,'Test Sample Data'!J954&gt;0),'Test Sample Data'!J954,$B$1),"")</f>
        <v/>
      </c>
      <c r="K955" s="17" t="str">
        <f>IF(SUM('Test Sample Data'!K$3:K$98)&gt;10,IF(AND(ISNUMBER('Test Sample Data'!K954),'Test Sample Data'!K954&lt;$B$1,'Test Sample Data'!K954&gt;0),'Test Sample Data'!K954,$B$1),"")</f>
        <v/>
      </c>
      <c r="L955" s="17" t="str">
        <f>IF(SUM('Test Sample Data'!L$3:L$98)&gt;10,IF(AND(ISNUMBER('Test Sample Data'!L954),'Test Sample Data'!L954&lt;$B$1,'Test Sample Data'!L954&gt;0),'Test Sample Data'!L954,$B$1),"")</f>
        <v/>
      </c>
      <c r="M955" s="17" t="str">
        <f>IF(SUM('Test Sample Data'!M$3:M$98)&gt;10,IF(AND(ISNUMBER('Test Sample Data'!M954),'Test Sample Data'!M954&lt;$B$1,'Test Sample Data'!M954&gt;0),'Test Sample Data'!M954,$B$1),"")</f>
        <v/>
      </c>
      <c r="N955" s="17" t="str">
        <f>'Gene Table'!E954</f>
        <v>hsa-miR-3659</v>
      </c>
      <c r="O955" s="17" t="str">
        <f>'Gene Table'!B954</f>
        <v>H16</v>
      </c>
      <c r="P955" s="17" t="str">
        <f>IF(SUM('Control Sample Data'!D$3:D$98)&gt;10,IF(AND(ISNUMBER('Control Sample Data'!D954),'Control Sample Data'!D954&lt;$B$1,'Control Sample Data'!D954&gt;0),'Control Sample Data'!D954,$B$1),"")</f>
        <v/>
      </c>
      <c r="Q955" s="17" t="str">
        <f>IF(SUM('Control Sample Data'!E$3:E$98)&gt;10,IF(AND(ISNUMBER('Control Sample Data'!E954),'Control Sample Data'!E954&lt;$B$1,'Control Sample Data'!E954&gt;0),'Control Sample Data'!E954,$B$1),"")</f>
        <v/>
      </c>
      <c r="R955" s="17" t="str">
        <f>IF(SUM('Control Sample Data'!F$3:F$98)&gt;10,IF(AND(ISNUMBER('Control Sample Data'!F954),'Control Sample Data'!F954&lt;$B$1,'Control Sample Data'!F954&gt;0),'Control Sample Data'!F954,$B$1),"")</f>
        <v/>
      </c>
      <c r="S955" s="17" t="str">
        <f>IF(SUM('Control Sample Data'!G$3:G$98)&gt;10,IF(AND(ISNUMBER('Control Sample Data'!G954),'Control Sample Data'!G954&lt;$B$1,'Control Sample Data'!G954&gt;0),'Control Sample Data'!G954,$B$1),"")</f>
        <v/>
      </c>
      <c r="T955" s="17" t="str">
        <f>IF(SUM('Control Sample Data'!H$3:H$98)&gt;10,IF(AND(ISNUMBER('Control Sample Data'!H954),'Control Sample Data'!H954&lt;$B$1,'Control Sample Data'!H954&gt;0),'Control Sample Data'!H954,$B$1),"")</f>
        <v/>
      </c>
      <c r="U955" s="17" t="str">
        <f>IF(SUM('Control Sample Data'!I$3:I$98)&gt;10,IF(AND(ISNUMBER('Control Sample Data'!I954),'Control Sample Data'!I954&lt;$B$1,'Control Sample Data'!I954&gt;0),'Control Sample Data'!I954,$B$1),"")</f>
        <v/>
      </c>
      <c r="V955" s="17" t="str">
        <f>IF(SUM('Control Sample Data'!J$3:J$98)&gt;10,IF(AND(ISNUMBER('Control Sample Data'!J954),'Control Sample Data'!J954&lt;$B$1,'Control Sample Data'!J954&gt;0),'Control Sample Data'!J954,$B$1),"")</f>
        <v/>
      </c>
      <c r="W955" s="17" t="str">
        <f>IF(SUM('Control Sample Data'!K$3:K$98)&gt;10,IF(AND(ISNUMBER('Control Sample Data'!K954),'Control Sample Data'!K954&lt;$B$1,'Control Sample Data'!K954&gt;0),'Control Sample Data'!K954,$B$1),"")</f>
        <v/>
      </c>
      <c r="X955" s="17" t="str">
        <f>IF(SUM('Control Sample Data'!L$3:L$98)&gt;10,IF(AND(ISNUMBER('Control Sample Data'!L954),'Control Sample Data'!L954&lt;$B$1,'Control Sample Data'!L954&gt;0),'Control Sample Data'!L954,$B$1),"")</f>
        <v/>
      </c>
      <c r="Y955" s="17" t="str">
        <f>IF(SUM('Control Sample Data'!M$3:M$98)&gt;10,IF(AND(ISNUMBER('Control Sample Data'!M954),'Control Sample Data'!M954&lt;$B$1,'Control Sample Data'!M954&gt;0),'Control Sample Data'!M954,$B$1),"")</f>
        <v/>
      </c>
      <c r="AT955" s="36" t="str">
        <f t="shared" si="622"/>
        <v/>
      </c>
      <c r="AU955" s="36" t="str">
        <f t="shared" si="623"/>
        <v/>
      </c>
      <c r="AV955" s="36" t="str">
        <f t="shared" si="624"/>
        <v/>
      </c>
      <c r="AW955" s="36" t="str">
        <f t="shared" si="625"/>
        <v/>
      </c>
      <c r="AX955" s="36" t="str">
        <f t="shared" si="626"/>
        <v/>
      </c>
      <c r="AY955" s="36" t="str">
        <f t="shared" si="627"/>
        <v/>
      </c>
      <c r="AZ955" s="36" t="str">
        <f t="shared" si="628"/>
        <v/>
      </c>
      <c r="BA955" s="36" t="str">
        <f t="shared" si="629"/>
        <v/>
      </c>
      <c r="BB955" s="36" t="str">
        <f t="shared" si="630"/>
        <v/>
      </c>
      <c r="BC955" s="36" t="str">
        <f t="shared" si="631"/>
        <v/>
      </c>
      <c r="BD955" s="36" t="str">
        <f t="shared" si="632"/>
        <v/>
      </c>
      <c r="BE955" s="36" t="str">
        <f t="shared" si="633"/>
        <v/>
      </c>
      <c r="BF955" s="36" t="str">
        <f t="shared" si="634"/>
        <v/>
      </c>
      <c r="BG955" s="36" t="str">
        <f t="shared" si="635"/>
        <v/>
      </c>
      <c r="BH955" s="36" t="str">
        <f t="shared" si="636"/>
        <v/>
      </c>
      <c r="BI955" s="36" t="str">
        <f t="shared" si="637"/>
        <v/>
      </c>
      <c r="BJ955" s="36" t="str">
        <f t="shared" si="638"/>
        <v/>
      </c>
      <c r="BK955" s="36" t="str">
        <f t="shared" si="639"/>
        <v/>
      </c>
      <c r="BL955" s="36" t="str">
        <f t="shared" si="640"/>
        <v/>
      </c>
      <c r="BM955" s="36" t="str">
        <f t="shared" si="641"/>
        <v/>
      </c>
      <c r="BN955" s="38" t="e">
        <f t="shared" si="600"/>
        <v>#DIV/0!</v>
      </c>
      <c r="BO955" s="38" t="e">
        <f t="shared" si="601"/>
        <v>#DIV/0!</v>
      </c>
      <c r="BP955" s="39" t="str">
        <f t="shared" si="602"/>
        <v/>
      </c>
      <c r="BQ955" s="39" t="str">
        <f t="shared" si="603"/>
        <v/>
      </c>
      <c r="BR955" s="39" t="str">
        <f t="shared" si="604"/>
        <v/>
      </c>
      <c r="BS955" s="39" t="str">
        <f t="shared" si="605"/>
        <v/>
      </c>
      <c r="BT955" s="39" t="str">
        <f t="shared" si="606"/>
        <v/>
      </c>
      <c r="BU955" s="39" t="str">
        <f t="shared" si="607"/>
        <v/>
      </c>
      <c r="BV955" s="39" t="str">
        <f t="shared" si="608"/>
        <v/>
      </c>
      <c r="BW955" s="39" t="str">
        <f t="shared" si="609"/>
        <v/>
      </c>
      <c r="BX955" s="39" t="str">
        <f t="shared" si="610"/>
        <v/>
      </c>
      <c r="BY955" s="39" t="str">
        <f t="shared" si="611"/>
        <v/>
      </c>
      <c r="BZ955" s="39" t="str">
        <f t="shared" si="612"/>
        <v/>
      </c>
      <c r="CA955" s="39" t="str">
        <f t="shared" si="613"/>
        <v/>
      </c>
      <c r="CB955" s="39" t="str">
        <f t="shared" si="614"/>
        <v/>
      </c>
      <c r="CC955" s="39" t="str">
        <f t="shared" si="615"/>
        <v/>
      </c>
      <c r="CD955" s="39" t="str">
        <f t="shared" si="616"/>
        <v/>
      </c>
      <c r="CE955" s="39" t="str">
        <f t="shared" si="617"/>
        <v/>
      </c>
      <c r="CF955" s="39" t="str">
        <f t="shared" si="618"/>
        <v/>
      </c>
      <c r="CG955" s="39" t="str">
        <f t="shared" si="619"/>
        <v/>
      </c>
      <c r="CH955" s="39" t="str">
        <f t="shared" si="620"/>
        <v/>
      </c>
      <c r="CI955" s="39" t="str">
        <f t="shared" si="621"/>
        <v/>
      </c>
    </row>
    <row r="956" spans="1:87">
      <c r="A956" s="18"/>
      <c r="B956" s="15" t="str">
        <f>'Gene Table'!E955</f>
        <v>hsa-miR-3189-3p</v>
      </c>
      <c r="C956" s="15" t="str">
        <f>'Gene Table'!B955</f>
        <v>H17</v>
      </c>
      <c r="D956" s="16" t="str">
        <f>IF(SUM('Test Sample Data'!D$3:D$98)&gt;10,IF(AND(ISNUMBER('Test Sample Data'!D955),'Test Sample Data'!D955&lt;$B$1,'Test Sample Data'!D955&gt;0),'Test Sample Data'!D955,$B$1),"")</f>
        <v/>
      </c>
      <c r="E956" s="17" t="str">
        <f>IF(SUM('Test Sample Data'!E$3:E$98)&gt;10,IF(AND(ISNUMBER('Test Sample Data'!E955),'Test Sample Data'!E955&lt;$B$1,'Test Sample Data'!E955&gt;0),'Test Sample Data'!E955,$B$1),"")</f>
        <v/>
      </c>
      <c r="F956" s="17" t="str">
        <f>IF(SUM('Test Sample Data'!F$3:F$98)&gt;10,IF(AND(ISNUMBER('Test Sample Data'!F955),'Test Sample Data'!F955&lt;$B$1,'Test Sample Data'!F955&gt;0),'Test Sample Data'!F955,$B$1),"")</f>
        <v/>
      </c>
      <c r="G956" s="17" t="str">
        <f>IF(SUM('Test Sample Data'!G$3:G$98)&gt;10,IF(AND(ISNUMBER('Test Sample Data'!G955),'Test Sample Data'!G955&lt;$B$1,'Test Sample Data'!G955&gt;0),'Test Sample Data'!G955,$B$1),"")</f>
        <v/>
      </c>
      <c r="H956" s="17" t="str">
        <f>IF(SUM('Test Sample Data'!H$3:H$98)&gt;10,IF(AND(ISNUMBER('Test Sample Data'!H955),'Test Sample Data'!H955&lt;$B$1,'Test Sample Data'!H955&gt;0),'Test Sample Data'!H955,$B$1),"")</f>
        <v/>
      </c>
      <c r="I956" s="17" t="str">
        <f>IF(SUM('Test Sample Data'!I$3:I$98)&gt;10,IF(AND(ISNUMBER('Test Sample Data'!I955),'Test Sample Data'!I955&lt;$B$1,'Test Sample Data'!I955&gt;0),'Test Sample Data'!I955,$B$1),"")</f>
        <v/>
      </c>
      <c r="J956" s="17" t="str">
        <f>IF(SUM('Test Sample Data'!J$3:J$98)&gt;10,IF(AND(ISNUMBER('Test Sample Data'!J955),'Test Sample Data'!J955&lt;$B$1,'Test Sample Data'!J955&gt;0),'Test Sample Data'!J955,$B$1),"")</f>
        <v/>
      </c>
      <c r="K956" s="17" t="str">
        <f>IF(SUM('Test Sample Data'!K$3:K$98)&gt;10,IF(AND(ISNUMBER('Test Sample Data'!K955),'Test Sample Data'!K955&lt;$B$1,'Test Sample Data'!K955&gt;0),'Test Sample Data'!K955,$B$1),"")</f>
        <v/>
      </c>
      <c r="L956" s="17" t="str">
        <f>IF(SUM('Test Sample Data'!L$3:L$98)&gt;10,IF(AND(ISNUMBER('Test Sample Data'!L955),'Test Sample Data'!L955&lt;$B$1,'Test Sample Data'!L955&gt;0),'Test Sample Data'!L955,$B$1),"")</f>
        <v/>
      </c>
      <c r="M956" s="17" t="str">
        <f>IF(SUM('Test Sample Data'!M$3:M$98)&gt;10,IF(AND(ISNUMBER('Test Sample Data'!M955),'Test Sample Data'!M955&lt;$B$1,'Test Sample Data'!M955&gt;0),'Test Sample Data'!M955,$B$1),"")</f>
        <v/>
      </c>
      <c r="N956" s="17" t="str">
        <f>'Gene Table'!E955</f>
        <v>hsa-miR-3189-3p</v>
      </c>
      <c r="O956" s="17" t="str">
        <f>'Gene Table'!B955</f>
        <v>H17</v>
      </c>
      <c r="P956" s="17" t="str">
        <f>IF(SUM('Control Sample Data'!D$3:D$98)&gt;10,IF(AND(ISNUMBER('Control Sample Data'!D955),'Control Sample Data'!D955&lt;$B$1,'Control Sample Data'!D955&gt;0),'Control Sample Data'!D955,$B$1),"")</f>
        <v/>
      </c>
      <c r="Q956" s="17" t="str">
        <f>IF(SUM('Control Sample Data'!E$3:E$98)&gt;10,IF(AND(ISNUMBER('Control Sample Data'!E955),'Control Sample Data'!E955&lt;$B$1,'Control Sample Data'!E955&gt;0),'Control Sample Data'!E955,$B$1),"")</f>
        <v/>
      </c>
      <c r="R956" s="17" t="str">
        <f>IF(SUM('Control Sample Data'!F$3:F$98)&gt;10,IF(AND(ISNUMBER('Control Sample Data'!F955),'Control Sample Data'!F955&lt;$B$1,'Control Sample Data'!F955&gt;0),'Control Sample Data'!F955,$B$1),"")</f>
        <v/>
      </c>
      <c r="S956" s="17" t="str">
        <f>IF(SUM('Control Sample Data'!G$3:G$98)&gt;10,IF(AND(ISNUMBER('Control Sample Data'!G955),'Control Sample Data'!G955&lt;$B$1,'Control Sample Data'!G955&gt;0),'Control Sample Data'!G955,$B$1),"")</f>
        <v/>
      </c>
      <c r="T956" s="17" t="str">
        <f>IF(SUM('Control Sample Data'!H$3:H$98)&gt;10,IF(AND(ISNUMBER('Control Sample Data'!H955),'Control Sample Data'!H955&lt;$B$1,'Control Sample Data'!H955&gt;0),'Control Sample Data'!H955,$B$1),"")</f>
        <v/>
      </c>
      <c r="U956" s="17" t="str">
        <f>IF(SUM('Control Sample Data'!I$3:I$98)&gt;10,IF(AND(ISNUMBER('Control Sample Data'!I955),'Control Sample Data'!I955&lt;$B$1,'Control Sample Data'!I955&gt;0),'Control Sample Data'!I955,$B$1),"")</f>
        <v/>
      </c>
      <c r="V956" s="17" t="str">
        <f>IF(SUM('Control Sample Data'!J$3:J$98)&gt;10,IF(AND(ISNUMBER('Control Sample Data'!J955),'Control Sample Data'!J955&lt;$B$1,'Control Sample Data'!J955&gt;0),'Control Sample Data'!J955,$B$1),"")</f>
        <v/>
      </c>
      <c r="W956" s="17" t="str">
        <f>IF(SUM('Control Sample Data'!K$3:K$98)&gt;10,IF(AND(ISNUMBER('Control Sample Data'!K955),'Control Sample Data'!K955&lt;$B$1,'Control Sample Data'!K955&gt;0),'Control Sample Data'!K955,$B$1),"")</f>
        <v/>
      </c>
      <c r="X956" s="17" t="str">
        <f>IF(SUM('Control Sample Data'!L$3:L$98)&gt;10,IF(AND(ISNUMBER('Control Sample Data'!L955),'Control Sample Data'!L955&lt;$B$1,'Control Sample Data'!L955&gt;0),'Control Sample Data'!L955,$B$1),"")</f>
        <v/>
      </c>
      <c r="Y956" s="17" t="str">
        <f>IF(SUM('Control Sample Data'!M$3:M$98)&gt;10,IF(AND(ISNUMBER('Control Sample Data'!M955),'Control Sample Data'!M955&lt;$B$1,'Control Sample Data'!M955&gt;0),'Control Sample Data'!M955,$B$1),"")</f>
        <v/>
      </c>
      <c r="AT956" s="36" t="str">
        <f t="shared" si="622"/>
        <v/>
      </c>
      <c r="AU956" s="36" t="str">
        <f t="shared" si="623"/>
        <v/>
      </c>
      <c r="AV956" s="36" t="str">
        <f t="shared" si="624"/>
        <v/>
      </c>
      <c r="AW956" s="36" t="str">
        <f t="shared" si="625"/>
        <v/>
      </c>
      <c r="AX956" s="36" t="str">
        <f t="shared" si="626"/>
        <v/>
      </c>
      <c r="AY956" s="36" t="str">
        <f t="shared" si="627"/>
        <v/>
      </c>
      <c r="AZ956" s="36" t="str">
        <f t="shared" si="628"/>
        <v/>
      </c>
      <c r="BA956" s="36" t="str">
        <f t="shared" si="629"/>
        <v/>
      </c>
      <c r="BB956" s="36" t="str">
        <f t="shared" si="630"/>
        <v/>
      </c>
      <c r="BC956" s="36" t="str">
        <f t="shared" si="631"/>
        <v/>
      </c>
      <c r="BD956" s="36" t="str">
        <f t="shared" si="632"/>
        <v/>
      </c>
      <c r="BE956" s="36" t="str">
        <f t="shared" si="633"/>
        <v/>
      </c>
      <c r="BF956" s="36" t="str">
        <f t="shared" si="634"/>
        <v/>
      </c>
      <c r="BG956" s="36" t="str">
        <f t="shared" si="635"/>
        <v/>
      </c>
      <c r="BH956" s="36" t="str">
        <f t="shared" si="636"/>
        <v/>
      </c>
      <c r="BI956" s="36" t="str">
        <f t="shared" si="637"/>
        <v/>
      </c>
      <c r="BJ956" s="36" t="str">
        <f t="shared" si="638"/>
        <v/>
      </c>
      <c r="BK956" s="36" t="str">
        <f t="shared" si="639"/>
        <v/>
      </c>
      <c r="BL956" s="36" t="str">
        <f t="shared" si="640"/>
        <v/>
      </c>
      <c r="BM956" s="36" t="str">
        <f t="shared" si="641"/>
        <v/>
      </c>
      <c r="BN956" s="38" t="e">
        <f t="shared" si="600"/>
        <v>#DIV/0!</v>
      </c>
      <c r="BO956" s="38" t="e">
        <f t="shared" si="601"/>
        <v>#DIV/0!</v>
      </c>
      <c r="BP956" s="39" t="str">
        <f t="shared" si="602"/>
        <v/>
      </c>
      <c r="BQ956" s="39" t="str">
        <f t="shared" si="603"/>
        <v/>
      </c>
      <c r="BR956" s="39" t="str">
        <f t="shared" si="604"/>
        <v/>
      </c>
      <c r="BS956" s="39" t="str">
        <f t="shared" si="605"/>
        <v/>
      </c>
      <c r="BT956" s="39" t="str">
        <f t="shared" si="606"/>
        <v/>
      </c>
      <c r="BU956" s="39" t="str">
        <f t="shared" si="607"/>
        <v/>
      </c>
      <c r="BV956" s="39" t="str">
        <f t="shared" si="608"/>
        <v/>
      </c>
      <c r="BW956" s="39" t="str">
        <f t="shared" si="609"/>
        <v/>
      </c>
      <c r="BX956" s="39" t="str">
        <f t="shared" si="610"/>
        <v/>
      </c>
      <c r="BY956" s="39" t="str">
        <f t="shared" si="611"/>
        <v/>
      </c>
      <c r="BZ956" s="39" t="str">
        <f t="shared" si="612"/>
        <v/>
      </c>
      <c r="CA956" s="39" t="str">
        <f t="shared" si="613"/>
        <v/>
      </c>
      <c r="CB956" s="39" t="str">
        <f t="shared" si="614"/>
        <v/>
      </c>
      <c r="CC956" s="39" t="str">
        <f t="shared" si="615"/>
        <v/>
      </c>
      <c r="CD956" s="39" t="str">
        <f t="shared" si="616"/>
        <v/>
      </c>
      <c r="CE956" s="39" t="str">
        <f t="shared" si="617"/>
        <v/>
      </c>
      <c r="CF956" s="39" t="str">
        <f t="shared" si="618"/>
        <v/>
      </c>
      <c r="CG956" s="39" t="str">
        <f t="shared" si="619"/>
        <v/>
      </c>
      <c r="CH956" s="39" t="str">
        <f t="shared" si="620"/>
        <v/>
      </c>
      <c r="CI956" s="39" t="str">
        <f t="shared" si="621"/>
        <v/>
      </c>
    </row>
    <row r="957" spans="1:87">
      <c r="A957" s="18"/>
      <c r="B957" s="15" t="str">
        <f>'Gene Table'!E956</f>
        <v>hsa-miR-3660</v>
      </c>
      <c r="C957" s="15" t="str">
        <f>'Gene Table'!B956</f>
        <v>H18</v>
      </c>
      <c r="D957" s="16" t="str">
        <f>IF(SUM('Test Sample Data'!D$3:D$98)&gt;10,IF(AND(ISNUMBER('Test Sample Data'!D956),'Test Sample Data'!D956&lt;$B$1,'Test Sample Data'!D956&gt;0),'Test Sample Data'!D956,$B$1),"")</f>
        <v/>
      </c>
      <c r="E957" s="17" t="str">
        <f>IF(SUM('Test Sample Data'!E$3:E$98)&gt;10,IF(AND(ISNUMBER('Test Sample Data'!E956),'Test Sample Data'!E956&lt;$B$1,'Test Sample Data'!E956&gt;0),'Test Sample Data'!E956,$B$1),"")</f>
        <v/>
      </c>
      <c r="F957" s="17" t="str">
        <f>IF(SUM('Test Sample Data'!F$3:F$98)&gt;10,IF(AND(ISNUMBER('Test Sample Data'!F956),'Test Sample Data'!F956&lt;$B$1,'Test Sample Data'!F956&gt;0),'Test Sample Data'!F956,$B$1),"")</f>
        <v/>
      </c>
      <c r="G957" s="17" t="str">
        <f>IF(SUM('Test Sample Data'!G$3:G$98)&gt;10,IF(AND(ISNUMBER('Test Sample Data'!G956),'Test Sample Data'!G956&lt;$B$1,'Test Sample Data'!G956&gt;0),'Test Sample Data'!G956,$B$1),"")</f>
        <v/>
      </c>
      <c r="H957" s="17" t="str">
        <f>IF(SUM('Test Sample Data'!H$3:H$98)&gt;10,IF(AND(ISNUMBER('Test Sample Data'!H956),'Test Sample Data'!H956&lt;$B$1,'Test Sample Data'!H956&gt;0),'Test Sample Data'!H956,$B$1),"")</f>
        <v/>
      </c>
      <c r="I957" s="17" t="str">
        <f>IF(SUM('Test Sample Data'!I$3:I$98)&gt;10,IF(AND(ISNUMBER('Test Sample Data'!I956),'Test Sample Data'!I956&lt;$B$1,'Test Sample Data'!I956&gt;0),'Test Sample Data'!I956,$B$1),"")</f>
        <v/>
      </c>
      <c r="J957" s="17" t="str">
        <f>IF(SUM('Test Sample Data'!J$3:J$98)&gt;10,IF(AND(ISNUMBER('Test Sample Data'!J956),'Test Sample Data'!J956&lt;$B$1,'Test Sample Data'!J956&gt;0),'Test Sample Data'!J956,$B$1),"")</f>
        <v/>
      </c>
      <c r="K957" s="17" t="str">
        <f>IF(SUM('Test Sample Data'!K$3:K$98)&gt;10,IF(AND(ISNUMBER('Test Sample Data'!K956),'Test Sample Data'!K956&lt;$B$1,'Test Sample Data'!K956&gt;0),'Test Sample Data'!K956,$B$1),"")</f>
        <v/>
      </c>
      <c r="L957" s="17" t="str">
        <f>IF(SUM('Test Sample Data'!L$3:L$98)&gt;10,IF(AND(ISNUMBER('Test Sample Data'!L956),'Test Sample Data'!L956&lt;$B$1,'Test Sample Data'!L956&gt;0),'Test Sample Data'!L956,$B$1),"")</f>
        <v/>
      </c>
      <c r="M957" s="17" t="str">
        <f>IF(SUM('Test Sample Data'!M$3:M$98)&gt;10,IF(AND(ISNUMBER('Test Sample Data'!M956),'Test Sample Data'!M956&lt;$B$1,'Test Sample Data'!M956&gt;0),'Test Sample Data'!M956,$B$1),"")</f>
        <v/>
      </c>
      <c r="N957" s="17" t="str">
        <f>'Gene Table'!E956</f>
        <v>hsa-miR-3660</v>
      </c>
      <c r="O957" s="17" t="str">
        <f>'Gene Table'!B956</f>
        <v>H18</v>
      </c>
      <c r="P957" s="17" t="str">
        <f>IF(SUM('Control Sample Data'!D$3:D$98)&gt;10,IF(AND(ISNUMBER('Control Sample Data'!D956),'Control Sample Data'!D956&lt;$B$1,'Control Sample Data'!D956&gt;0),'Control Sample Data'!D956,$B$1),"")</f>
        <v/>
      </c>
      <c r="Q957" s="17" t="str">
        <f>IF(SUM('Control Sample Data'!E$3:E$98)&gt;10,IF(AND(ISNUMBER('Control Sample Data'!E956),'Control Sample Data'!E956&lt;$B$1,'Control Sample Data'!E956&gt;0),'Control Sample Data'!E956,$B$1),"")</f>
        <v/>
      </c>
      <c r="R957" s="17" t="str">
        <f>IF(SUM('Control Sample Data'!F$3:F$98)&gt;10,IF(AND(ISNUMBER('Control Sample Data'!F956),'Control Sample Data'!F956&lt;$B$1,'Control Sample Data'!F956&gt;0),'Control Sample Data'!F956,$B$1),"")</f>
        <v/>
      </c>
      <c r="S957" s="17" t="str">
        <f>IF(SUM('Control Sample Data'!G$3:G$98)&gt;10,IF(AND(ISNUMBER('Control Sample Data'!G956),'Control Sample Data'!G956&lt;$B$1,'Control Sample Data'!G956&gt;0),'Control Sample Data'!G956,$B$1),"")</f>
        <v/>
      </c>
      <c r="T957" s="17" t="str">
        <f>IF(SUM('Control Sample Data'!H$3:H$98)&gt;10,IF(AND(ISNUMBER('Control Sample Data'!H956),'Control Sample Data'!H956&lt;$B$1,'Control Sample Data'!H956&gt;0),'Control Sample Data'!H956,$B$1),"")</f>
        <v/>
      </c>
      <c r="U957" s="17" t="str">
        <f>IF(SUM('Control Sample Data'!I$3:I$98)&gt;10,IF(AND(ISNUMBER('Control Sample Data'!I956),'Control Sample Data'!I956&lt;$B$1,'Control Sample Data'!I956&gt;0),'Control Sample Data'!I956,$B$1),"")</f>
        <v/>
      </c>
      <c r="V957" s="17" t="str">
        <f>IF(SUM('Control Sample Data'!J$3:J$98)&gt;10,IF(AND(ISNUMBER('Control Sample Data'!J956),'Control Sample Data'!J956&lt;$B$1,'Control Sample Data'!J956&gt;0),'Control Sample Data'!J956,$B$1),"")</f>
        <v/>
      </c>
      <c r="W957" s="17" t="str">
        <f>IF(SUM('Control Sample Data'!K$3:K$98)&gt;10,IF(AND(ISNUMBER('Control Sample Data'!K956),'Control Sample Data'!K956&lt;$B$1,'Control Sample Data'!K956&gt;0),'Control Sample Data'!K956,$B$1),"")</f>
        <v/>
      </c>
      <c r="X957" s="17" t="str">
        <f>IF(SUM('Control Sample Data'!L$3:L$98)&gt;10,IF(AND(ISNUMBER('Control Sample Data'!L956),'Control Sample Data'!L956&lt;$B$1,'Control Sample Data'!L956&gt;0),'Control Sample Data'!L956,$B$1),"")</f>
        <v/>
      </c>
      <c r="Y957" s="17" t="str">
        <f>IF(SUM('Control Sample Data'!M$3:M$98)&gt;10,IF(AND(ISNUMBER('Control Sample Data'!M956),'Control Sample Data'!M956&lt;$B$1,'Control Sample Data'!M956&gt;0),'Control Sample Data'!M956,$B$1),"")</f>
        <v/>
      </c>
      <c r="AT957" s="36" t="str">
        <f t="shared" si="622"/>
        <v/>
      </c>
      <c r="AU957" s="36" t="str">
        <f t="shared" si="623"/>
        <v/>
      </c>
      <c r="AV957" s="36" t="str">
        <f t="shared" si="624"/>
        <v/>
      </c>
      <c r="AW957" s="36" t="str">
        <f t="shared" si="625"/>
        <v/>
      </c>
      <c r="AX957" s="36" t="str">
        <f t="shared" si="626"/>
        <v/>
      </c>
      <c r="AY957" s="36" t="str">
        <f t="shared" si="627"/>
        <v/>
      </c>
      <c r="AZ957" s="36" t="str">
        <f t="shared" si="628"/>
        <v/>
      </c>
      <c r="BA957" s="36" t="str">
        <f t="shared" si="629"/>
        <v/>
      </c>
      <c r="BB957" s="36" t="str">
        <f t="shared" si="630"/>
        <v/>
      </c>
      <c r="BC957" s="36" t="str">
        <f t="shared" si="631"/>
        <v/>
      </c>
      <c r="BD957" s="36" t="str">
        <f t="shared" si="632"/>
        <v/>
      </c>
      <c r="BE957" s="36" t="str">
        <f t="shared" si="633"/>
        <v/>
      </c>
      <c r="BF957" s="36" t="str">
        <f t="shared" si="634"/>
        <v/>
      </c>
      <c r="BG957" s="36" t="str">
        <f t="shared" si="635"/>
        <v/>
      </c>
      <c r="BH957" s="36" t="str">
        <f t="shared" si="636"/>
        <v/>
      </c>
      <c r="BI957" s="36" t="str">
        <f t="shared" si="637"/>
        <v/>
      </c>
      <c r="BJ957" s="36" t="str">
        <f t="shared" si="638"/>
        <v/>
      </c>
      <c r="BK957" s="36" t="str">
        <f t="shared" si="639"/>
        <v/>
      </c>
      <c r="BL957" s="36" t="str">
        <f t="shared" si="640"/>
        <v/>
      </c>
      <c r="BM957" s="36" t="str">
        <f t="shared" si="641"/>
        <v/>
      </c>
      <c r="BN957" s="38" t="e">
        <f t="shared" si="600"/>
        <v>#DIV/0!</v>
      </c>
      <c r="BO957" s="38" t="e">
        <f t="shared" si="601"/>
        <v>#DIV/0!</v>
      </c>
      <c r="BP957" s="39" t="str">
        <f t="shared" si="602"/>
        <v/>
      </c>
      <c r="BQ957" s="39" t="str">
        <f t="shared" si="603"/>
        <v/>
      </c>
      <c r="BR957" s="39" t="str">
        <f t="shared" si="604"/>
        <v/>
      </c>
      <c r="BS957" s="39" t="str">
        <f t="shared" si="605"/>
        <v/>
      </c>
      <c r="BT957" s="39" t="str">
        <f t="shared" si="606"/>
        <v/>
      </c>
      <c r="BU957" s="39" t="str">
        <f t="shared" si="607"/>
        <v/>
      </c>
      <c r="BV957" s="39" t="str">
        <f t="shared" si="608"/>
        <v/>
      </c>
      <c r="BW957" s="39" t="str">
        <f t="shared" si="609"/>
        <v/>
      </c>
      <c r="BX957" s="39" t="str">
        <f t="shared" si="610"/>
        <v/>
      </c>
      <c r="BY957" s="39" t="str">
        <f t="shared" si="611"/>
        <v/>
      </c>
      <c r="BZ957" s="39" t="str">
        <f t="shared" si="612"/>
        <v/>
      </c>
      <c r="CA957" s="39" t="str">
        <f t="shared" si="613"/>
        <v/>
      </c>
      <c r="CB957" s="39" t="str">
        <f t="shared" si="614"/>
        <v/>
      </c>
      <c r="CC957" s="39" t="str">
        <f t="shared" si="615"/>
        <v/>
      </c>
      <c r="CD957" s="39" t="str">
        <f t="shared" si="616"/>
        <v/>
      </c>
      <c r="CE957" s="39" t="str">
        <f t="shared" si="617"/>
        <v/>
      </c>
      <c r="CF957" s="39" t="str">
        <f t="shared" si="618"/>
        <v/>
      </c>
      <c r="CG957" s="39" t="str">
        <f t="shared" si="619"/>
        <v/>
      </c>
      <c r="CH957" s="39" t="str">
        <f t="shared" si="620"/>
        <v/>
      </c>
      <c r="CI957" s="39" t="str">
        <f t="shared" si="621"/>
        <v/>
      </c>
    </row>
    <row r="958" spans="1:87">
      <c r="A958" s="18"/>
      <c r="B958" s="15" t="str">
        <f>'Gene Table'!E957</f>
        <v>hsa-miR-3190-5p</v>
      </c>
      <c r="C958" s="15" t="str">
        <f>'Gene Table'!B957</f>
        <v>H19</v>
      </c>
      <c r="D958" s="16" t="str">
        <f>IF(SUM('Test Sample Data'!D$3:D$98)&gt;10,IF(AND(ISNUMBER('Test Sample Data'!D957),'Test Sample Data'!D957&lt;$B$1,'Test Sample Data'!D957&gt;0),'Test Sample Data'!D957,$B$1),"")</f>
        <v/>
      </c>
      <c r="E958" s="17" t="str">
        <f>IF(SUM('Test Sample Data'!E$3:E$98)&gt;10,IF(AND(ISNUMBER('Test Sample Data'!E957),'Test Sample Data'!E957&lt;$B$1,'Test Sample Data'!E957&gt;0),'Test Sample Data'!E957,$B$1),"")</f>
        <v/>
      </c>
      <c r="F958" s="17" t="str">
        <f>IF(SUM('Test Sample Data'!F$3:F$98)&gt;10,IF(AND(ISNUMBER('Test Sample Data'!F957),'Test Sample Data'!F957&lt;$B$1,'Test Sample Data'!F957&gt;0),'Test Sample Data'!F957,$B$1),"")</f>
        <v/>
      </c>
      <c r="G958" s="17" t="str">
        <f>IF(SUM('Test Sample Data'!G$3:G$98)&gt;10,IF(AND(ISNUMBER('Test Sample Data'!G957),'Test Sample Data'!G957&lt;$B$1,'Test Sample Data'!G957&gt;0),'Test Sample Data'!G957,$B$1),"")</f>
        <v/>
      </c>
      <c r="H958" s="17" t="str">
        <f>IF(SUM('Test Sample Data'!H$3:H$98)&gt;10,IF(AND(ISNUMBER('Test Sample Data'!H957),'Test Sample Data'!H957&lt;$B$1,'Test Sample Data'!H957&gt;0),'Test Sample Data'!H957,$B$1),"")</f>
        <v/>
      </c>
      <c r="I958" s="17" t="str">
        <f>IF(SUM('Test Sample Data'!I$3:I$98)&gt;10,IF(AND(ISNUMBER('Test Sample Data'!I957),'Test Sample Data'!I957&lt;$B$1,'Test Sample Data'!I957&gt;0),'Test Sample Data'!I957,$B$1),"")</f>
        <v/>
      </c>
      <c r="J958" s="17" t="str">
        <f>IF(SUM('Test Sample Data'!J$3:J$98)&gt;10,IF(AND(ISNUMBER('Test Sample Data'!J957),'Test Sample Data'!J957&lt;$B$1,'Test Sample Data'!J957&gt;0),'Test Sample Data'!J957,$B$1),"")</f>
        <v/>
      </c>
      <c r="K958" s="17" t="str">
        <f>IF(SUM('Test Sample Data'!K$3:K$98)&gt;10,IF(AND(ISNUMBER('Test Sample Data'!K957),'Test Sample Data'!K957&lt;$B$1,'Test Sample Data'!K957&gt;0),'Test Sample Data'!K957,$B$1),"")</f>
        <v/>
      </c>
      <c r="L958" s="17" t="str">
        <f>IF(SUM('Test Sample Data'!L$3:L$98)&gt;10,IF(AND(ISNUMBER('Test Sample Data'!L957),'Test Sample Data'!L957&lt;$B$1,'Test Sample Data'!L957&gt;0),'Test Sample Data'!L957,$B$1),"")</f>
        <v/>
      </c>
      <c r="M958" s="17" t="str">
        <f>IF(SUM('Test Sample Data'!M$3:M$98)&gt;10,IF(AND(ISNUMBER('Test Sample Data'!M957),'Test Sample Data'!M957&lt;$B$1,'Test Sample Data'!M957&gt;0),'Test Sample Data'!M957,$B$1),"")</f>
        <v/>
      </c>
      <c r="N958" s="17" t="str">
        <f>'Gene Table'!E957</f>
        <v>hsa-miR-3190-5p</v>
      </c>
      <c r="O958" s="17" t="str">
        <f>'Gene Table'!B957</f>
        <v>H19</v>
      </c>
      <c r="P958" s="17" t="str">
        <f>IF(SUM('Control Sample Data'!D$3:D$98)&gt;10,IF(AND(ISNUMBER('Control Sample Data'!D957),'Control Sample Data'!D957&lt;$B$1,'Control Sample Data'!D957&gt;0),'Control Sample Data'!D957,$B$1),"")</f>
        <v/>
      </c>
      <c r="Q958" s="17" t="str">
        <f>IF(SUM('Control Sample Data'!E$3:E$98)&gt;10,IF(AND(ISNUMBER('Control Sample Data'!E957),'Control Sample Data'!E957&lt;$B$1,'Control Sample Data'!E957&gt;0),'Control Sample Data'!E957,$B$1),"")</f>
        <v/>
      </c>
      <c r="R958" s="17" t="str">
        <f>IF(SUM('Control Sample Data'!F$3:F$98)&gt;10,IF(AND(ISNUMBER('Control Sample Data'!F957),'Control Sample Data'!F957&lt;$B$1,'Control Sample Data'!F957&gt;0),'Control Sample Data'!F957,$B$1),"")</f>
        <v/>
      </c>
      <c r="S958" s="17" t="str">
        <f>IF(SUM('Control Sample Data'!G$3:G$98)&gt;10,IF(AND(ISNUMBER('Control Sample Data'!G957),'Control Sample Data'!G957&lt;$B$1,'Control Sample Data'!G957&gt;0),'Control Sample Data'!G957,$B$1),"")</f>
        <v/>
      </c>
      <c r="T958" s="17" t="str">
        <f>IF(SUM('Control Sample Data'!H$3:H$98)&gt;10,IF(AND(ISNUMBER('Control Sample Data'!H957),'Control Sample Data'!H957&lt;$B$1,'Control Sample Data'!H957&gt;0),'Control Sample Data'!H957,$B$1),"")</f>
        <v/>
      </c>
      <c r="U958" s="17" t="str">
        <f>IF(SUM('Control Sample Data'!I$3:I$98)&gt;10,IF(AND(ISNUMBER('Control Sample Data'!I957),'Control Sample Data'!I957&lt;$B$1,'Control Sample Data'!I957&gt;0),'Control Sample Data'!I957,$B$1),"")</f>
        <v/>
      </c>
      <c r="V958" s="17" t="str">
        <f>IF(SUM('Control Sample Data'!J$3:J$98)&gt;10,IF(AND(ISNUMBER('Control Sample Data'!J957),'Control Sample Data'!J957&lt;$B$1,'Control Sample Data'!J957&gt;0),'Control Sample Data'!J957,$B$1),"")</f>
        <v/>
      </c>
      <c r="W958" s="17" t="str">
        <f>IF(SUM('Control Sample Data'!K$3:K$98)&gt;10,IF(AND(ISNUMBER('Control Sample Data'!K957),'Control Sample Data'!K957&lt;$B$1,'Control Sample Data'!K957&gt;0),'Control Sample Data'!K957,$B$1),"")</f>
        <v/>
      </c>
      <c r="X958" s="17" t="str">
        <f>IF(SUM('Control Sample Data'!L$3:L$98)&gt;10,IF(AND(ISNUMBER('Control Sample Data'!L957),'Control Sample Data'!L957&lt;$B$1,'Control Sample Data'!L957&gt;0),'Control Sample Data'!L957,$B$1),"")</f>
        <v/>
      </c>
      <c r="Y958" s="17" t="str">
        <f>IF(SUM('Control Sample Data'!M$3:M$98)&gt;10,IF(AND(ISNUMBER('Control Sample Data'!M957),'Control Sample Data'!M957&lt;$B$1,'Control Sample Data'!M957&gt;0),'Control Sample Data'!M957,$B$1),"")</f>
        <v/>
      </c>
      <c r="AT958" s="36" t="str">
        <f t="shared" si="622"/>
        <v/>
      </c>
      <c r="AU958" s="36" t="str">
        <f t="shared" si="623"/>
        <v/>
      </c>
      <c r="AV958" s="36" t="str">
        <f t="shared" si="624"/>
        <v/>
      </c>
      <c r="AW958" s="36" t="str">
        <f t="shared" si="625"/>
        <v/>
      </c>
      <c r="AX958" s="36" t="str">
        <f t="shared" si="626"/>
        <v/>
      </c>
      <c r="AY958" s="36" t="str">
        <f t="shared" si="627"/>
        <v/>
      </c>
      <c r="AZ958" s="36" t="str">
        <f t="shared" si="628"/>
        <v/>
      </c>
      <c r="BA958" s="36" t="str">
        <f t="shared" si="629"/>
        <v/>
      </c>
      <c r="BB958" s="36" t="str">
        <f t="shared" si="630"/>
        <v/>
      </c>
      <c r="BC958" s="36" t="str">
        <f t="shared" si="631"/>
        <v/>
      </c>
      <c r="BD958" s="36" t="str">
        <f t="shared" si="632"/>
        <v/>
      </c>
      <c r="BE958" s="36" t="str">
        <f t="shared" si="633"/>
        <v/>
      </c>
      <c r="BF958" s="36" t="str">
        <f t="shared" si="634"/>
        <v/>
      </c>
      <c r="BG958" s="36" t="str">
        <f t="shared" si="635"/>
        <v/>
      </c>
      <c r="BH958" s="36" t="str">
        <f t="shared" si="636"/>
        <v/>
      </c>
      <c r="BI958" s="36" t="str">
        <f t="shared" si="637"/>
        <v/>
      </c>
      <c r="BJ958" s="36" t="str">
        <f t="shared" si="638"/>
        <v/>
      </c>
      <c r="BK958" s="36" t="str">
        <f t="shared" si="639"/>
        <v/>
      </c>
      <c r="BL958" s="36" t="str">
        <f t="shared" si="640"/>
        <v/>
      </c>
      <c r="BM958" s="36" t="str">
        <f t="shared" si="641"/>
        <v/>
      </c>
      <c r="BN958" s="38" t="e">
        <f t="shared" si="600"/>
        <v>#DIV/0!</v>
      </c>
      <c r="BO958" s="38" t="e">
        <f t="shared" si="601"/>
        <v>#DIV/0!</v>
      </c>
      <c r="BP958" s="39" t="str">
        <f t="shared" si="602"/>
        <v/>
      </c>
      <c r="BQ958" s="39" t="str">
        <f t="shared" si="603"/>
        <v/>
      </c>
      <c r="BR958" s="39" t="str">
        <f t="shared" si="604"/>
        <v/>
      </c>
      <c r="BS958" s="39" t="str">
        <f t="shared" si="605"/>
        <v/>
      </c>
      <c r="BT958" s="39" t="str">
        <f t="shared" si="606"/>
        <v/>
      </c>
      <c r="BU958" s="39" t="str">
        <f t="shared" si="607"/>
        <v/>
      </c>
      <c r="BV958" s="39" t="str">
        <f t="shared" si="608"/>
        <v/>
      </c>
      <c r="BW958" s="39" t="str">
        <f t="shared" si="609"/>
        <v/>
      </c>
      <c r="BX958" s="39" t="str">
        <f t="shared" si="610"/>
        <v/>
      </c>
      <c r="BY958" s="39" t="str">
        <f t="shared" si="611"/>
        <v/>
      </c>
      <c r="BZ958" s="39" t="str">
        <f t="shared" si="612"/>
        <v/>
      </c>
      <c r="CA958" s="39" t="str">
        <f t="shared" si="613"/>
        <v/>
      </c>
      <c r="CB958" s="39" t="str">
        <f t="shared" si="614"/>
        <v/>
      </c>
      <c r="CC958" s="39" t="str">
        <f t="shared" si="615"/>
        <v/>
      </c>
      <c r="CD958" s="39" t="str">
        <f t="shared" si="616"/>
        <v/>
      </c>
      <c r="CE958" s="39" t="str">
        <f t="shared" si="617"/>
        <v/>
      </c>
      <c r="CF958" s="39" t="str">
        <f t="shared" si="618"/>
        <v/>
      </c>
      <c r="CG958" s="39" t="str">
        <f t="shared" si="619"/>
        <v/>
      </c>
      <c r="CH958" s="39" t="str">
        <f t="shared" si="620"/>
        <v/>
      </c>
      <c r="CI958" s="39" t="str">
        <f t="shared" si="621"/>
        <v/>
      </c>
    </row>
    <row r="959" spans="1:87">
      <c r="A959" s="18"/>
      <c r="B959" s="15" t="str">
        <f>'Gene Table'!E958</f>
        <v>hsa-miR-3662</v>
      </c>
      <c r="C959" s="15" t="str">
        <f>'Gene Table'!B958</f>
        <v>H20</v>
      </c>
      <c r="D959" s="16" t="str">
        <f>IF(SUM('Test Sample Data'!D$3:D$98)&gt;10,IF(AND(ISNUMBER('Test Sample Data'!D958),'Test Sample Data'!D958&lt;$B$1,'Test Sample Data'!D958&gt;0),'Test Sample Data'!D958,$B$1),"")</f>
        <v/>
      </c>
      <c r="E959" s="17" t="str">
        <f>IF(SUM('Test Sample Data'!E$3:E$98)&gt;10,IF(AND(ISNUMBER('Test Sample Data'!E958),'Test Sample Data'!E958&lt;$B$1,'Test Sample Data'!E958&gt;0),'Test Sample Data'!E958,$B$1),"")</f>
        <v/>
      </c>
      <c r="F959" s="17" t="str">
        <f>IF(SUM('Test Sample Data'!F$3:F$98)&gt;10,IF(AND(ISNUMBER('Test Sample Data'!F958),'Test Sample Data'!F958&lt;$B$1,'Test Sample Data'!F958&gt;0),'Test Sample Data'!F958,$B$1),"")</f>
        <v/>
      </c>
      <c r="G959" s="17" t="str">
        <f>IF(SUM('Test Sample Data'!G$3:G$98)&gt;10,IF(AND(ISNUMBER('Test Sample Data'!G958),'Test Sample Data'!G958&lt;$B$1,'Test Sample Data'!G958&gt;0),'Test Sample Data'!G958,$B$1),"")</f>
        <v/>
      </c>
      <c r="H959" s="17" t="str">
        <f>IF(SUM('Test Sample Data'!H$3:H$98)&gt;10,IF(AND(ISNUMBER('Test Sample Data'!H958),'Test Sample Data'!H958&lt;$B$1,'Test Sample Data'!H958&gt;0),'Test Sample Data'!H958,$B$1),"")</f>
        <v/>
      </c>
      <c r="I959" s="17" t="str">
        <f>IF(SUM('Test Sample Data'!I$3:I$98)&gt;10,IF(AND(ISNUMBER('Test Sample Data'!I958),'Test Sample Data'!I958&lt;$B$1,'Test Sample Data'!I958&gt;0),'Test Sample Data'!I958,$B$1),"")</f>
        <v/>
      </c>
      <c r="J959" s="17" t="str">
        <f>IF(SUM('Test Sample Data'!J$3:J$98)&gt;10,IF(AND(ISNUMBER('Test Sample Data'!J958),'Test Sample Data'!J958&lt;$B$1,'Test Sample Data'!J958&gt;0),'Test Sample Data'!J958,$B$1),"")</f>
        <v/>
      </c>
      <c r="K959" s="17" t="str">
        <f>IF(SUM('Test Sample Data'!K$3:K$98)&gt;10,IF(AND(ISNUMBER('Test Sample Data'!K958),'Test Sample Data'!K958&lt;$B$1,'Test Sample Data'!K958&gt;0),'Test Sample Data'!K958,$B$1),"")</f>
        <v/>
      </c>
      <c r="L959" s="17" t="str">
        <f>IF(SUM('Test Sample Data'!L$3:L$98)&gt;10,IF(AND(ISNUMBER('Test Sample Data'!L958),'Test Sample Data'!L958&lt;$B$1,'Test Sample Data'!L958&gt;0),'Test Sample Data'!L958,$B$1),"")</f>
        <v/>
      </c>
      <c r="M959" s="17" t="str">
        <f>IF(SUM('Test Sample Data'!M$3:M$98)&gt;10,IF(AND(ISNUMBER('Test Sample Data'!M958),'Test Sample Data'!M958&lt;$B$1,'Test Sample Data'!M958&gt;0),'Test Sample Data'!M958,$B$1),"")</f>
        <v/>
      </c>
      <c r="N959" s="17" t="str">
        <f>'Gene Table'!E958</f>
        <v>hsa-miR-3662</v>
      </c>
      <c r="O959" s="17" t="str">
        <f>'Gene Table'!B958</f>
        <v>H20</v>
      </c>
      <c r="P959" s="17" t="str">
        <f>IF(SUM('Control Sample Data'!D$3:D$98)&gt;10,IF(AND(ISNUMBER('Control Sample Data'!D958),'Control Sample Data'!D958&lt;$B$1,'Control Sample Data'!D958&gt;0),'Control Sample Data'!D958,$B$1),"")</f>
        <v/>
      </c>
      <c r="Q959" s="17" t="str">
        <f>IF(SUM('Control Sample Data'!E$3:E$98)&gt;10,IF(AND(ISNUMBER('Control Sample Data'!E958),'Control Sample Data'!E958&lt;$B$1,'Control Sample Data'!E958&gt;0),'Control Sample Data'!E958,$B$1),"")</f>
        <v/>
      </c>
      <c r="R959" s="17" t="str">
        <f>IF(SUM('Control Sample Data'!F$3:F$98)&gt;10,IF(AND(ISNUMBER('Control Sample Data'!F958),'Control Sample Data'!F958&lt;$B$1,'Control Sample Data'!F958&gt;0),'Control Sample Data'!F958,$B$1),"")</f>
        <v/>
      </c>
      <c r="S959" s="17" t="str">
        <f>IF(SUM('Control Sample Data'!G$3:G$98)&gt;10,IF(AND(ISNUMBER('Control Sample Data'!G958),'Control Sample Data'!G958&lt;$B$1,'Control Sample Data'!G958&gt;0),'Control Sample Data'!G958,$B$1),"")</f>
        <v/>
      </c>
      <c r="T959" s="17" t="str">
        <f>IF(SUM('Control Sample Data'!H$3:H$98)&gt;10,IF(AND(ISNUMBER('Control Sample Data'!H958),'Control Sample Data'!H958&lt;$B$1,'Control Sample Data'!H958&gt;0),'Control Sample Data'!H958,$B$1),"")</f>
        <v/>
      </c>
      <c r="U959" s="17" t="str">
        <f>IF(SUM('Control Sample Data'!I$3:I$98)&gt;10,IF(AND(ISNUMBER('Control Sample Data'!I958),'Control Sample Data'!I958&lt;$B$1,'Control Sample Data'!I958&gt;0),'Control Sample Data'!I958,$B$1),"")</f>
        <v/>
      </c>
      <c r="V959" s="17" t="str">
        <f>IF(SUM('Control Sample Data'!J$3:J$98)&gt;10,IF(AND(ISNUMBER('Control Sample Data'!J958),'Control Sample Data'!J958&lt;$B$1,'Control Sample Data'!J958&gt;0),'Control Sample Data'!J958,$B$1),"")</f>
        <v/>
      </c>
      <c r="W959" s="17" t="str">
        <f>IF(SUM('Control Sample Data'!K$3:K$98)&gt;10,IF(AND(ISNUMBER('Control Sample Data'!K958),'Control Sample Data'!K958&lt;$B$1,'Control Sample Data'!K958&gt;0),'Control Sample Data'!K958,$B$1),"")</f>
        <v/>
      </c>
      <c r="X959" s="17" t="str">
        <f>IF(SUM('Control Sample Data'!L$3:L$98)&gt;10,IF(AND(ISNUMBER('Control Sample Data'!L958),'Control Sample Data'!L958&lt;$B$1,'Control Sample Data'!L958&gt;0),'Control Sample Data'!L958,$B$1),"")</f>
        <v/>
      </c>
      <c r="Y959" s="17" t="str">
        <f>IF(SUM('Control Sample Data'!M$3:M$98)&gt;10,IF(AND(ISNUMBER('Control Sample Data'!M958),'Control Sample Data'!M958&lt;$B$1,'Control Sample Data'!M958&gt;0),'Control Sample Data'!M958,$B$1),"")</f>
        <v/>
      </c>
      <c r="AT959" s="36" t="str">
        <f t="shared" si="622"/>
        <v/>
      </c>
      <c r="AU959" s="36" t="str">
        <f t="shared" si="623"/>
        <v/>
      </c>
      <c r="AV959" s="36" t="str">
        <f t="shared" si="624"/>
        <v/>
      </c>
      <c r="AW959" s="36" t="str">
        <f t="shared" si="625"/>
        <v/>
      </c>
      <c r="AX959" s="36" t="str">
        <f t="shared" si="626"/>
        <v/>
      </c>
      <c r="AY959" s="36" t="str">
        <f t="shared" si="627"/>
        <v/>
      </c>
      <c r="AZ959" s="36" t="str">
        <f t="shared" si="628"/>
        <v/>
      </c>
      <c r="BA959" s="36" t="str">
        <f t="shared" si="629"/>
        <v/>
      </c>
      <c r="BB959" s="36" t="str">
        <f t="shared" si="630"/>
        <v/>
      </c>
      <c r="BC959" s="36" t="str">
        <f t="shared" si="631"/>
        <v/>
      </c>
      <c r="BD959" s="36" t="str">
        <f t="shared" si="632"/>
        <v/>
      </c>
      <c r="BE959" s="36" t="str">
        <f t="shared" si="633"/>
        <v/>
      </c>
      <c r="BF959" s="36" t="str">
        <f t="shared" si="634"/>
        <v/>
      </c>
      <c r="BG959" s="36" t="str">
        <f t="shared" si="635"/>
        <v/>
      </c>
      <c r="BH959" s="36" t="str">
        <f t="shared" si="636"/>
        <v/>
      </c>
      <c r="BI959" s="36" t="str">
        <f t="shared" si="637"/>
        <v/>
      </c>
      <c r="BJ959" s="36" t="str">
        <f t="shared" si="638"/>
        <v/>
      </c>
      <c r="BK959" s="36" t="str">
        <f t="shared" si="639"/>
        <v/>
      </c>
      <c r="BL959" s="36" t="str">
        <f t="shared" si="640"/>
        <v/>
      </c>
      <c r="BM959" s="36" t="str">
        <f t="shared" si="641"/>
        <v/>
      </c>
      <c r="BN959" s="38" t="e">
        <f t="shared" si="600"/>
        <v>#DIV/0!</v>
      </c>
      <c r="BO959" s="38" t="e">
        <f t="shared" si="601"/>
        <v>#DIV/0!</v>
      </c>
      <c r="BP959" s="39" t="str">
        <f t="shared" si="602"/>
        <v/>
      </c>
      <c r="BQ959" s="39" t="str">
        <f t="shared" si="603"/>
        <v/>
      </c>
      <c r="BR959" s="39" t="str">
        <f t="shared" si="604"/>
        <v/>
      </c>
      <c r="BS959" s="39" t="str">
        <f t="shared" si="605"/>
        <v/>
      </c>
      <c r="BT959" s="39" t="str">
        <f t="shared" si="606"/>
        <v/>
      </c>
      <c r="BU959" s="39" t="str">
        <f t="shared" si="607"/>
        <v/>
      </c>
      <c r="BV959" s="39" t="str">
        <f t="shared" si="608"/>
        <v/>
      </c>
      <c r="BW959" s="39" t="str">
        <f t="shared" si="609"/>
        <v/>
      </c>
      <c r="BX959" s="39" t="str">
        <f t="shared" si="610"/>
        <v/>
      </c>
      <c r="BY959" s="39" t="str">
        <f t="shared" si="611"/>
        <v/>
      </c>
      <c r="BZ959" s="39" t="str">
        <f t="shared" si="612"/>
        <v/>
      </c>
      <c r="CA959" s="39" t="str">
        <f t="shared" si="613"/>
        <v/>
      </c>
      <c r="CB959" s="39" t="str">
        <f t="shared" si="614"/>
        <v/>
      </c>
      <c r="CC959" s="39" t="str">
        <f t="shared" si="615"/>
        <v/>
      </c>
      <c r="CD959" s="39" t="str">
        <f t="shared" si="616"/>
        <v/>
      </c>
      <c r="CE959" s="39" t="str">
        <f t="shared" si="617"/>
        <v/>
      </c>
      <c r="CF959" s="39" t="str">
        <f t="shared" si="618"/>
        <v/>
      </c>
      <c r="CG959" s="39" t="str">
        <f t="shared" si="619"/>
        <v/>
      </c>
      <c r="CH959" s="39" t="str">
        <f t="shared" si="620"/>
        <v/>
      </c>
      <c r="CI959" s="39" t="str">
        <f t="shared" si="621"/>
        <v/>
      </c>
    </row>
    <row r="960" spans="1:87">
      <c r="A960" s="18"/>
      <c r="B960" s="15" t="str">
        <f>'Gene Table'!E959</f>
        <v>hsa-miR-3191-3p</v>
      </c>
      <c r="C960" s="15" t="str">
        <f>'Gene Table'!B959</f>
        <v>H21</v>
      </c>
      <c r="D960" s="16" t="str">
        <f>IF(SUM('Test Sample Data'!D$3:D$98)&gt;10,IF(AND(ISNUMBER('Test Sample Data'!D959),'Test Sample Data'!D959&lt;$B$1,'Test Sample Data'!D959&gt;0),'Test Sample Data'!D959,$B$1),"")</f>
        <v/>
      </c>
      <c r="E960" s="17" t="str">
        <f>IF(SUM('Test Sample Data'!E$3:E$98)&gt;10,IF(AND(ISNUMBER('Test Sample Data'!E959),'Test Sample Data'!E959&lt;$B$1,'Test Sample Data'!E959&gt;0),'Test Sample Data'!E959,$B$1),"")</f>
        <v/>
      </c>
      <c r="F960" s="17" t="str">
        <f>IF(SUM('Test Sample Data'!F$3:F$98)&gt;10,IF(AND(ISNUMBER('Test Sample Data'!F959),'Test Sample Data'!F959&lt;$B$1,'Test Sample Data'!F959&gt;0),'Test Sample Data'!F959,$B$1),"")</f>
        <v/>
      </c>
      <c r="G960" s="17" t="str">
        <f>IF(SUM('Test Sample Data'!G$3:G$98)&gt;10,IF(AND(ISNUMBER('Test Sample Data'!G959),'Test Sample Data'!G959&lt;$B$1,'Test Sample Data'!G959&gt;0),'Test Sample Data'!G959,$B$1),"")</f>
        <v/>
      </c>
      <c r="H960" s="17" t="str">
        <f>IF(SUM('Test Sample Data'!H$3:H$98)&gt;10,IF(AND(ISNUMBER('Test Sample Data'!H959),'Test Sample Data'!H959&lt;$B$1,'Test Sample Data'!H959&gt;0),'Test Sample Data'!H959,$B$1),"")</f>
        <v/>
      </c>
      <c r="I960" s="17" t="str">
        <f>IF(SUM('Test Sample Data'!I$3:I$98)&gt;10,IF(AND(ISNUMBER('Test Sample Data'!I959),'Test Sample Data'!I959&lt;$B$1,'Test Sample Data'!I959&gt;0),'Test Sample Data'!I959,$B$1),"")</f>
        <v/>
      </c>
      <c r="J960" s="17" t="str">
        <f>IF(SUM('Test Sample Data'!J$3:J$98)&gt;10,IF(AND(ISNUMBER('Test Sample Data'!J959),'Test Sample Data'!J959&lt;$B$1,'Test Sample Data'!J959&gt;0),'Test Sample Data'!J959,$B$1),"")</f>
        <v/>
      </c>
      <c r="K960" s="17" t="str">
        <f>IF(SUM('Test Sample Data'!K$3:K$98)&gt;10,IF(AND(ISNUMBER('Test Sample Data'!K959),'Test Sample Data'!K959&lt;$B$1,'Test Sample Data'!K959&gt;0),'Test Sample Data'!K959,$B$1),"")</f>
        <v/>
      </c>
      <c r="L960" s="17" t="str">
        <f>IF(SUM('Test Sample Data'!L$3:L$98)&gt;10,IF(AND(ISNUMBER('Test Sample Data'!L959),'Test Sample Data'!L959&lt;$B$1,'Test Sample Data'!L959&gt;0),'Test Sample Data'!L959,$B$1),"")</f>
        <v/>
      </c>
      <c r="M960" s="17" t="str">
        <f>IF(SUM('Test Sample Data'!M$3:M$98)&gt;10,IF(AND(ISNUMBER('Test Sample Data'!M959),'Test Sample Data'!M959&lt;$B$1,'Test Sample Data'!M959&gt;0),'Test Sample Data'!M959,$B$1),"")</f>
        <v/>
      </c>
      <c r="N960" s="17" t="str">
        <f>'Gene Table'!E959</f>
        <v>hsa-miR-3191-3p</v>
      </c>
      <c r="O960" s="17" t="str">
        <f>'Gene Table'!B959</f>
        <v>H21</v>
      </c>
      <c r="P960" s="17" t="str">
        <f>IF(SUM('Control Sample Data'!D$3:D$98)&gt;10,IF(AND(ISNUMBER('Control Sample Data'!D959),'Control Sample Data'!D959&lt;$B$1,'Control Sample Data'!D959&gt;0),'Control Sample Data'!D959,$B$1),"")</f>
        <v/>
      </c>
      <c r="Q960" s="17" t="str">
        <f>IF(SUM('Control Sample Data'!E$3:E$98)&gt;10,IF(AND(ISNUMBER('Control Sample Data'!E959),'Control Sample Data'!E959&lt;$B$1,'Control Sample Data'!E959&gt;0),'Control Sample Data'!E959,$B$1),"")</f>
        <v/>
      </c>
      <c r="R960" s="17" t="str">
        <f>IF(SUM('Control Sample Data'!F$3:F$98)&gt;10,IF(AND(ISNUMBER('Control Sample Data'!F959),'Control Sample Data'!F959&lt;$B$1,'Control Sample Data'!F959&gt;0),'Control Sample Data'!F959,$B$1),"")</f>
        <v/>
      </c>
      <c r="S960" s="17" t="str">
        <f>IF(SUM('Control Sample Data'!G$3:G$98)&gt;10,IF(AND(ISNUMBER('Control Sample Data'!G959),'Control Sample Data'!G959&lt;$B$1,'Control Sample Data'!G959&gt;0),'Control Sample Data'!G959,$B$1),"")</f>
        <v/>
      </c>
      <c r="T960" s="17" t="str">
        <f>IF(SUM('Control Sample Data'!H$3:H$98)&gt;10,IF(AND(ISNUMBER('Control Sample Data'!H959),'Control Sample Data'!H959&lt;$B$1,'Control Sample Data'!H959&gt;0),'Control Sample Data'!H959,$B$1),"")</f>
        <v/>
      </c>
      <c r="U960" s="17" t="str">
        <f>IF(SUM('Control Sample Data'!I$3:I$98)&gt;10,IF(AND(ISNUMBER('Control Sample Data'!I959),'Control Sample Data'!I959&lt;$B$1,'Control Sample Data'!I959&gt;0),'Control Sample Data'!I959,$B$1),"")</f>
        <v/>
      </c>
      <c r="V960" s="17" t="str">
        <f>IF(SUM('Control Sample Data'!J$3:J$98)&gt;10,IF(AND(ISNUMBER('Control Sample Data'!J959),'Control Sample Data'!J959&lt;$B$1,'Control Sample Data'!J959&gt;0),'Control Sample Data'!J959,$B$1),"")</f>
        <v/>
      </c>
      <c r="W960" s="17" t="str">
        <f>IF(SUM('Control Sample Data'!K$3:K$98)&gt;10,IF(AND(ISNUMBER('Control Sample Data'!K959),'Control Sample Data'!K959&lt;$B$1,'Control Sample Data'!K959&gt;0),'Control Sample Data'!K959,$B$1),"")</f>
        <v/>
      </c>
      <c r="X960" s="17" t="str">
        <f>IF(SUM('Control Sample Data'!L$3:L$98)&gt;10,IF(AND(ISNUMBER('Control Sample Data'!L959),'Control Sample Data'!L959&lt;$B$1,'Control Sample Data'!L959&gt;0),'Control Sample Data'!L959,$B$1),"")</f>
        <v/>
      </c>
      <c r="Y960" s="17" t="str">
        <f>IF(SUM('Control Sample Data'!M$3:M$98)&gt;10,IF(AND(ISNUMBER('Control Sample Data'!M959),'Control Sample Data'!M959&lt;$B$1,'Control Sample Data'!M959&gt;0),'Control Sample Data'!M959,$B$1),"")</f>
        <v/>
      </c>
      <c r="AT960" s="36" t="str">
        <f t="shared" si="622"/>
        <v/>
      </c>
      <c r="AU960" s="36" t="str">
        <f t="shared" si="623"/>
        <v/>
      </c>
      <c r="AV960" s="36" t="str">
        <f t="shared" si="624"/>
        <v/>
      </c>
      <c r="AW960" s="36" t="str">
        <f t="shared" si="625"/>
        <v/>
      </c>
      <c r="AX960" s="36" t="str">
        <f t="shared" si="626"/>
        <v/>
      </c>
      <c r="AY960" s="36" t="str">
        <f t="shared" si="627"/>
        <v/>
      </c>
      <c r="AZ960" s="36" t="str">
        <f t="shared" si="628"/>
        <v/>
      </c>
      <c r="BA960" s="36" t="str">
        <f t="shared" si="629"/>
        <v/>
      </c>
      <c r="BB960" s="36" t="str">
        <f t="shared" si="630"/>
        <v/>
      </c>
      <c r="BC960" s="36" t="str">
        <f t="shared" si="631"/>
        <v/>
      </c>
      <c r="BD960" s="36" t="str">
        <f t="shared" si="632"/>
        <v/>
      </c>
      <c r="BE960" s="36" t="str">
        <f t="shared" si="633"/>
        <v/>
      </c>
      <c r="BF960" s="36" t="str">
        <f t="shared" si="634"/>
        <v/>
      </c>
      <c r="BG960" s="36" t="str">
        <f t="shared" si="635"/>
        <v/>
      </c>
      <c r="BH960" s="36" t="str">
        <f t="shared" si="636"/>
        <v/>
      </c>
      <c r="BI960" s="36" t="str">
        <f t="shared" si="637"/>
        <v/>
      </c>
      <c r="BJ960" s="36" t="str">
        <f t="shared" si="638"/>
        <v/>
      </c>
      <c r="BK960" s="36" t="str">
        <f t="shared" si="639"/>
        <v/>
      </c>
      <c r="BL960" s="36" t="str">
        <f t="shared" si="640"/>
        <v/>
      </c>
      <c r="BM960" s="36" t="str">
        <f t="shared" si="641"/>
        <v/>
      </c>
      <c r="BN960" s="38" t="e">
        <f t="shared" si="600"/>
        <v>#DIV/0!</v>
      </c>
      <c r="BO960" s="38" t="e">
        <f t="shared" si="601"/>
        <v>#DIV/0!</v>
      </c>
      <c r="BP960" s="39" t="str">
        <f t="shared" si="602"/>
        <v/>
      </c>
      <c r="BQ960" s="39" t="str">
        <f t="shared" si="603"/>
        <v/>
      </c>
      <c r="BR960" s="39" t="str">
        <f t="shared" si="604"/>
        <v/>
      </c>
      <c r="BS960" s="39" t="str">
        <f t="shared" si="605"/>
        <v/>
      </c>
      <c r="BT960" s="39" t="str">
        <f t="shared" si="606"/>
        <v/>
      </c>
      <c r="BU960" s="39" t="str">
        <f t="shared" si="607"/>
        <v/>
      </c>
      <c r="BV960" s="39" t="str">
        <f t="shared" si="608"/>
        <v/>
      </c>
      <c r="BW960" s="39" t="str">
        <f t="shared" si="609"/>
        <v/>
      </c>
      <c r="BX960" s="39" t="str">
        <f t="shared" si="610"/>
        <v/>
      </c>
      <c r="BY960" s="39" t="str">
        <f t="shared" si="611"/>
        <v/>
      </c>
      <c r="BZ960" s="39" t="str">
        <f t="shared" si="612"/>
        <v/>
      </c>
      <c r="CA960" s="39" t="str">
        <f t="shared" si="613"/>
        <v/>
      </c>
      <c r="CB960" s="39" t="str">
        <f t="shared" si="614"/>
        <v/>
      </c>
      <c r="CC960" s="39" t="str">
        <f t="shared" si="615"/>
        <v/>
      </c>
      <c r="CD960" s="39" t="str">
        <f t="shared" si="616"/>
        <v/>
      </c>
      <c r="CE960" s="39" t="str">
        <f t="shared" si="617"/>
        <v/>
      </c>
      <c r="CF960" s="39" t="str">
        <f t="shared" si="618"/>
        <v/>
      </c>
      <c r="CG960" s="39" t="str">
        <f t="shared" si="619"/>
        <v/>
      </c>
      <c r="CH960" s="39" t="str">
        <f t="shared" si="620"/>
        <v/>
      </c>
      <c r="CI960" s="39" t="str">
        <f t="shared" si="621"/>
        <v/>
      </c>
    </row>
    <row r="961" spans="1:87">
      <c r="A961" s="18"/>
      <c r="B961" s="15" t="str">
        <f>'Gene Table'!E960</f>
        <v>hsa-miR-3663-5p</v>
      </c>
      <c r="C961" s="15" t="str">
        <f>'Gene Table'!B960</f>
        <v>H22</v>
      </c>
      <c r="D961" s="16" t="str">
        <f>IF(SUM('Test Sample Data'!D$3:D$98)&gt;10,IF(AND(ISNUMBER('Test Sample Data'!D960),'Test Sample Data'!D960&lt;$B$1,'Test Sample Data'!D960&gt;0),'Test Sample Data'!D960,$B$1),"")</f>
        <v/>
      </c>
      <c r="E961" s="17" t="str">
        <f>IF(SUM('Test Sample Data'!E$3:E$98)&gt;10,IF(AND(ISNUMBER('Test Sample Data'!E960),'Test Sample Data'!E960&lt;$B$1,'Test Sample Data'!E960&gt;0),'Test Sample Data'!E960,$B$1),"")</f>
        <v/>
      </c>
      <c r="F961" s="17" t="str">
        <f>IF(SUM('Test Sample Data'!F$3:F$98)&gt;10,IF(AND(ISNUMBER('Test Sample Data'!F960),'Test Sample Data'!F960&lt;$B$1,'Test Sample Data'!F960&gt;0),'Test Sample Data'!F960,$B$1),"")</f>
        <v/>
      </c>
      <c r="G961" s="17" t="str">
        <f>IF(SUM('Test Sample Data'!G$3:G$98)&gt;10,IF(AND(ISNUMBER('Test Sample Data'!G960),'Test Sample Data'!G960&lt;$B$1,'Test Sample Data'!G960&gt;0),'Test Sample Data'!G960,$B$1),"")</f>
        <v/>
      </c>
      <c r="H961" s="17" t="str">
        <f>IF(SUM('Test Sample Data'!H$3:H$98)&gt;10,IF(AND(ISNUMBER('Test Sample Data'!H960),'Test Sample Data'!H960&lt;$B$1,'Test Sample Data'!H960&gt;0),'Test Sample Data'!H960,$B$1),"")</f>
        <v/>
      </c>
      <c r="I961" s="17" t="str">
        <f>IF(SUM('Test Sample Data'!I$3:I$98)&gt;10,IF(AND(ISNUMBER('Test Sample Data'!I960),'Test Sample Data'!I960&lt;$B$1,'Test Sample Data'!I960&gt;0),'Test Sample Data'!I960,$B$1),"")</f>
        <v/>
      </c>
      <c r="J961" s="17" t="str">
        <f>IF(SUM('Test Sample Data'!J$3:J$98)&gt;10,IF(AND(ISNUMBER('Test Sample Data'!J960),'Test Sample Data'!J960&lt;$B$1,'Test Sample Data'!J960&gt;0),'Test Sample Data'!J960,$B$1),"")</f>
        <v/>
      </c>
      <c r="K961" s="17" t="str">
        <f>IF(SUM('Test Sample Data'!K$3:K$98)&gt;10,IF(AND(ISNUMBER('Test Sample Data'!K960),'Test Sample Data'!K960&lt;$B$1,'Test Sample Data'!K960&gt;0),'Test Sample Data'!K960,$B$1),"")</f>
        <v/>
      </c>
      <c r="L961" s="17" t="str">
        <f>IF(SUM('Test Sample Data'!L$3:L$98)&gt;10,IF(AND(ISNUMBER('Test Sample Data'!L960),'Test Sample Data'!L960&lt;$B$1,'Test Sample Data'!L960&gt;0),'Test Sample Data'!L960,$B$1),"")</f>
        <v/>
      </c>
      <c r="M961" s="17" t="str">
        <f>IF(SUM('Test Sample Data'!M$3:M$98)&gt;10,IF(AND(ISNUMBER('Test Sample Data'!M960),'Test Sample Data'!M960&lt;$B$1,'Test Sample Data'!M960&gt;0),'Test Sample Data'!M960,$B$1),"")</f>
        <v/>
      </c>
      <c r="N961" s="17" t="str">
        <f>'Gene Table'!E960</f>
        <v>hsa-miR-3663-5p</v>
      </c>
      <c r="O961" s="17" t="str">
        <f>'Gene Table'!B960</f>
        <v>H22</v>
      </c>
      <c r="P961" s="17" t="str">
        <f>IF(SUM('Control Sample Data'!D$3:D$98)&gt;10,IF(AND(ISNUMBER('Control Sample Data'!D960),'Control Sample Data'!D960&lt;$B$1,'Control Sample Data'!D960&gt;0),'Control Sample Data'!D960,$B$1),"")</f>
        <v/>
      </c>
      <c r="Q961" s="17" t="str">
        <f>IF(SUM('Control Sample Data'!E$3:E$98)&gt;10,IF(AND(ISNUMBER('Control Sample Data'!E960),'Control Sample Data'!E960&lt;$B$1,'Control Sample Data'!E960&gt;0),'Control Sample Data'!E960,$B$1),"")</f>
        <v/>
      </c>
      <c r="R961" s="17" t="str">
        <f>IF(SUM('Control Sample Data'!F$3:F$98)&gt;10,IF(AND(ISNUMBER('Control Sample Data'!F960),'Control Sample Data'!F960&lt;$B$1,'Control Sample Data'!F960&gt;0),'Control Sample Data'!F960,$B$1),"")</f>
        <v/>
      </c>
      <c r="S961" s="17" t="str">
        <f>IF(SUM('Control Sample Data'!G$3:G$98)&gt;10,IF(AND(ISNUMBER('Control Sample Data'!G960),'Control Sample Data'!G960&lt;$B$1,'Control Sample Data'!G960&gt;0),'Control Sample Data'!G960,$B$1),"")</f>
        <v/>
      </c>
      <c r="T961" s="17" t="str">
        <f>IF(SUM('Control Sample Data'!H$3:H$98)&gt;10,IF(AND(ISNUMBER('Control Sample Data'!H960),'Control Sample Data'!H960&lt;$B$1,'Control Sample Data'!H960&gt;0),'Control Sample Data'!H960,$B$1),"")</f>
        <v/>
      </c>
      <c r="U961" s="17" t="str">
        <f>IF(SUM('Control Sample Data'!I$3:I$98)&gt;10,IF(AND(ISNUMBER('Control Sample Data'!I960),'Control Sample Data'!I960&lt;$B$1,'Control Sample Data'!I960&gt;0),'Control Sample Data'!I960,$B$1),"")</f>
        <v/>
      </c>
      <c r="V961" s="17" t="str">
        <f>IF(SUM('Control Sample Data'!J$3:J$98)&gt;10,IF(AND(ISNUMBER('Control Sample Data'!J960),'Control Sample Data'!J960&lt;$B$1,'Control Sample Data'!J960&gt;0),'Control Sample Data'!J960,$B$1),"")</f>
        <v/>
      </c>
      <c r="W961" s="17" t="str">
        <f>IF(SUM('Control Sample Data'!K$3:K$98)&gt;10,IF(AND(ISNUMBER('Control Sample Data'!K960),'Control Sample Data'!K960&lt;$B$1,'Control Sample Data'!K960&gt;0),'Control Sample Data'!K960,$B$1),"")</f>
        <v/>
      </c>
      <c r="X961" s="17" t="str">
        <f>IF(SUM('Control Sample Data'!L$3:L$98)&gt;10,IF(AND(ISNUMBER('Control Sample Data'!L960),'Control Sample Data'!L960&lt;$B$1,'Control Sample Data'!L960&gt;0),'Control Sample Data'!L960,$B$1),"")</f>
        <v/>
      </c>
      <c r="Y961" s="17" t="str">
        <f>IF(SUM('Control Sample Data'!M$3:M$98)&gt;10,IF(AND(ISNUMBER('Control Sample Data'!M960),'Control Sample Data'!M960&lt;$B$1,'Control Sample Data'!M960&gt;0),'Control Sample Data'!M960,$B$1),"")</f>
        <v/>
      </c>
      <c r="AT961" s="36" t="str">
        <f t="shared" si="622"/>
        <v/>
      </c>
      <c r="AU961" s="36" t="str">
        <f t="shared" si="623"/>
        <v/>
      </c>
      <c r="AV961" s="36" t="str">
        <f t="shared" si="624"/>
        <v/>
      </c>
      <c r="AW961" s="36" t="str">
        <f t="shared" si="625"/>
        <v/>
      </c>
      <c r="AX961" s="36" t="str">
        <f t="shared" si="626"/>
        <v/>
      </c>
      <c r="AY961" s="36" t="str">
        <f t="shared" si="627"/>
        <v/>
      </c>
      <c r="AZ961" s="36" t="str">
        <f t="shared" si="628"/>
        <v/>
      </c>
      <c r="BA961" s="36" t="str">
        <f t="shared" si="629"/>
        <v/>
      </c>
      <c r="BB961" s="36" t="str">
        <f t="shared" si="630"/>
        <v/>
      </c>
      <c r="BC961" s="36" t="str">
        <f t="shared" si="631"/>
        <v/>
      </c>
      <c r="BD961" s="36" t="str">
        <f t="shared" si="632"/>
        <v/>
      </c>
      <c r="BE961" s="36" t="str">
        <f t="shared" si="633"/>
        <v/>
      </c>
      <c r="BF961" s="36" t="str">
        <f t="shared" si="634"/>
        <v/>
      </c>
      <c r="BG961" s="36" t="str">
        <f t="shared" si="635"/>
        <v/>
      </c>
      <c r="BH961" s="36" t="str">
        <f t="shared" si="636"/>
        <v/>
      </c>
      <c r="BI961" s="36" t="str">
        <f t="shared" si="637"/>
        <v/>
      </c>
      <c r="BJ961" s="36" t="str">
        <f t="shared" si="638"/>
        <v/>
      </c>
      <c r="BK961" s="36" t="str">
        <f t="shared" si="639"/>
        <v/>
      </c>
      <c r="BL961" s="36" t="str">
        <f t="shared" si="640"/>
        <v/>
      </c>
      <c r="BM961" s="36" t="str">
        <f t="shared" si="641"/>
        <v/>
      </c>
      <c r="BN961" s="38" t="e">
        <f t="shared" si="600"/>
        <v>#DIV/0!</v>
      </c>
      <c r="BO961" s="38" t="e">
        <f t="shared" si="601"/>
        <v>#DIV/0!</v>
      </c>
      <c r="BP961" s="39" t="str">
        <f t="shared" si="602"/>
        <v/>
      </c>
      <c r="BQ961" s="39" t="str">
        <f t="shared" si="603"/>
        <v/>
      </c>
      <c r="BR961" s="39" t="str">
        <f t="shared" si="604"/>
        <v/>
      </c>
      <c r="BS961" s="39" t="str">
        <f t="shared" si="605"/>
        <v/>
      </c>
      <c r="BT961" s="39" t="str">
        <f t="shared" si="606"/>
        <v/>
      </c>
      <c r="BU961" s="39" t="str">
        <f t="shared" si="607"/>
        <v/>
      </c>
      <c r="BV961" s="39" t="str">
        <f t="shared" si="608"/>
        <v/>
      </c>
      <c r="BW961" s="39" t="str">
        <f t="shared" si="609"/>
        <v/>
      </c>
      <c r="BX961" s="39" t="str">
        <f t="shared" si="610"/>
        <v/>
      </c>
      <c r="BY961" s="39" t="str">
        <f t="shared" si="611"/>
        <v/>
      </c>
      <c r="BZ961" s="39" t="str">
        <f t="shared" si="612"/>
        <v/>
      </c>
      <c r="CA961" s="39" t="str">
        <f t="shared" si="613"/>
        <v/>
      </c>
      <c r="CB961" s="39" t="str">
        <f t="shared" si="614"/>
        <v/>
      </c>
      <c r="CC961" s="39" t="str">
        <f t="shared" si="615"/>
        <v/>
      </c>
      <c r="CD961" s="39" t="str">
        <f t="shared" si="616"/>
        <v/>
      </c>
      <c r="CE961" s="39" t="str">
        <f t="shared" si="617"/>
        <v/>
      </c>
      <c r="CF961" s="39" t="str">
        <f t="shared" si="618"/>
        <v/>
      </c>
      <c r="CG961" s="39" t="str">
        <f t="shared" si="619"/>
        <v/>
      </c>
      <c r="CH961" s="39" t="str">
        <f t="shared" si="620"/>
        <v/>
      </c>
      <c r="CI961" s="39" t="str">
        <f t="shared" si="621"/>
        <v/>
      </c>
    </row>
    <row r="962" spans="1:87">
      <c r="A962" s="18"/>
      <c r="B962" s="15" t="str">
        <f>'Gene Table'!E961</f>
        <v>hsa-miR-3193</v>
      </c>
      <c r="C962" s="15" t="str">
        <f>'Gene Table'!B961</f>
        <v>H23</v>
      </c>
      <c r="D962" s="16" t="str">
        <f>IF(SUM('Test Sample Data'!D$3:D$98)&gt;10,IF(AND(ISNUMBER('Test Sample Data'!D961),'Test Sample Data'!D961&lt;$B$1,'Test Sample Data'!D961&gt;0),'Test Sample Data'!D961,$B$1),"")</f>
        <v/>
      </c>
      <c r="E962" s="17" t="str">
        <f>IF(SUM('Test Sample Data'!E$3:E$98)&gt;10,IF(AND(ISNUMBER('Test Sample Data'!E961),'Test Sample Data'!E961&lt;$B$1,'Test Sample Data'!E961&gt;0),'Test Sample Data'!E961,$B$1),"")</f>
        <v/>
      </c>
      <c r="F962" s="17" t="str">
        <f>IF(SUM('Test Sample Data'!F$3:F$98)&gt;10,IF(AND(ISNUMBER('Test Sample Data'!F961),'Test Sample Data'!F961&lt;$B$1,'Test Sample Data'!F961&gt;0),'Test Sample Data'!F961,$B$1),"")</f>
        <v/>
      </c>
      <c r="G962" s="17" t="str">
        <f>IF(SUM('Test Sample Data'!G$3:G$98)&gt;10,IF(AND(ISNUMBER('Test Sample Data'!G961),'Test Sample Data'!G961&lt;$B$1,'Test Sample Data'!G961&gt;0),'Test Sample Data'!G961,$B$1),"")</f>
        <v/>
      </c>
      <c r="H962" s="17" t="str">
        <f>IF(SUM('Test Sample Data'!H$3:H$98)&gt;10,IF(AND(ISNUMBER('Test Sample Data'!H961),'Test Sample Data'!H961&lt;$B$1,'Test Sample Data'!H961&gt;0),'Test Sample Data'!H961,$B$1),"")</f>
        <v/>
      </c>
      <c r="I962" s="17" t="str">
        <f>IF(SUM('Test Sample Data'!I$3:I$98)&gt;10,IF(AND(ISNUMBER('Test Sample Data'!I961),'Test Sample Data'!I961&lt;$B$1,'Test Sample Data'!I961&gt;0),'Test Sample Data'!I961,$B$1),"")</f>
        <v/>
      </c>
      <c r="J962" s="17" t="str">
        <f>IF(SUM('Test Sample Data'!J$3:J$98)&gt;10,IF(AND(ISNUMBER('Test Sample Data'!J961),'Test Sample Data'!J961&lt;$B$1,'Test Sample Data'!J961&gt;0),'Test Sample Data'!J961,$B$1),"")</f>
        <v/>
      </c>
      <c r="K962" s="17" t="str">
        <f>IF(SUM('Test Sample Data'!K$3:K$98)&gt;10,IF(AND(ISNUMBER('Test Sample Data'!K961),'Test Sample Data'!K961&lt;$B$1,'Test Sample Data'!K961&gt;0),'Test Sample Data'!K961,$B$1),"")</f>
        <v/>
      </c>
      <c r="L962" s="17" t="str">
        <f>IF(SUM('Test Sample Data'!L$3:L$98)&gt;10,IF(AND(ISNUMBER('Test Sample Data'!L961),'Test Sample Data'!L961&lt;$B$1,'Test Sample Data'!L961&gt;0),'Test Sample Data'!L961,$B$1),"")</f>
        <v/>
      </c>
      <c r="M962" s="17" t="str">
        <f>IF(SUM('Test Sample Data'!M$3:M$98)&gt;10,IF(AND(ISNUMBER('Test Sample Data'!M961),'Test Sample Data'!M961&lt;$B$1,'Test Sample Data'!M961&gt;0),'Test Sample Data'!M961,$B$1),"")</f>
        <v/>
      </c>
      <c r="N962" s="17" t="str">
        <f>'Gene Table'!E961</f>
        <v>hsa-miR-3193</v>
      </c>
      <c r="O962" s="17" t="str">
        <f>'Gene Table'!B961</f>
        <v>H23</v>
      </c>
      <c r="P962" s="17" t="str">
        <f>IF(SUM('Control Sample Data'!D$3:D$98)&gt;10,IF(AND(ISNUMBER('Control Sample Data'!D961),'Control Sample Data'!D961&lt;$B$1,'Control Sample Data'!D961&gt;0),'Control Sample Data'!D961,$B$1),"")</f>
        <v/>
      </c>
      <c r="Q962" s="17" t="str">
        <f>IF(SUM('Control Sample Data'!E$3:E$98)&gt;10,IF(AND(ISNUMBER('Control Sample Data'!E961),'Control Sample Data'!E961&lt;$B$1,'Control Sample Data'!E961&gt;0),'Control Sample Data'!E961,$B$1),"")</f>
        <v/>
      </c>
      <c r="R962" s="17" t="str">
        <f>IF(SUM('Control Sample Data'!F$3:F$98)&gt;10,IF(AND(ISNUMBER('Control Sample Data'!F961),'Control Sample Data'!F961&lt;$B$1,'Control Sample Data'!F961&gt;0),'Control Sample Data'!F961,$B$1),"")</f>
        <v/>
      </c>
      <c r="S962" s="17" t="str">
        <f>IF(SUM('Control Sample Data'!G$3:G$98)&gt;10,IF(AND(ISNUMBER('Control Sample Data'!G961),'Control Sample Data'!G961&lt;$B$1,'Control Sample Data'!G961&gt;0),'Control Sample Data'!G961,$B$1),"")</f>
        <v/>
      </c>
      <c r="T962" s="17" t="str">
        <f>IF(SUM('Control Sample Data'!H$3:H$98)&gt;10,IF(AND(ISNUMBER('Control Sample Data'!H961),'Control Sample Data'!H961&lt;$B$1,'Control Sample Data'!H961&gt;0),'Control Sample Data'!H961,$B$1),"")</f>
        <v/>
      </c>
      <c r="U962" s="17" t="str">
        <f>IF(SUM('Control Sample Data'!I$3:I$98)&gt;10,IF(AND(ISNUMBER('Control Sample Data'!I961),'Control Sample Data'!I961&lt;$B$1,'Control Sample Data'!I961&gt;0),'Control Sample Data'!I961,$B$1),"")</f>
        <v/>
      </c>
      <c r="V962" s="17" t="str">
        <f>IF(SUM('Control Sample Data'!J$3:J$98)&gt;10,IF(AND(ISNUMBER('Control Sample Data'!J961),'Control Sample Data'!J961&lt;$B$1,'Control Sample Data'!J961&gt;0),'Control Sample Data'!J961,$B$1),"")</f>
        <v/>
      </c>
      <c r="W962" s="17" t="str">
        <f>IF(SUM('Control Sample Data'!K$3:K$98)&gt;10,IF(AND(ISNUMBER('Control Sample Data'!K961),'Control Sample Data'!K961&lt;$B$1,'Control Sample Data'!K961&gt;0),'Control Sample Data'!K961,$B$1),"")</f>
        <v/>
      </c>
      <c r="X962" s="17" t="str">
        <f>IF(SUM('Control Sample Data'!L$3:L$98)&gt;10,IF(AND(ISNUMBER('Control Sample Data'!L961),'Control Sample Data'!L961&lt;$B$1,'Control Sample Data'!L961&gt;0),'Control Sample Data'!L961,$B$1),"")</f>
        <v/>
      </c>
      <c r="Y962" s="17" t="str">
        <f>IF(SUM('Control Sample Data'!M$3:M$98)&gt;10,IF(AND(ISNUMBER('Control Sample Data'!M961),'Control Sample Data'!M961&lt;$B$1,'Control Sample Data'!M961&gt;0),'Control Sample Data'!M961,$B$1),"")</f>
        <v/>
      </c>
      <c r="AT962" s="36" t="str">
        <f t="shared" si="622"/>
        <v/>
      </c>
      <c r="AU962" s="36" t="str">
        <f t="shared" si="623"/>
        <v/>
      </c>
      <c r="AV962" s="36" t="str">
        <f t="shared" si="624"/>
        <v/>
      </c>
      <c r="AW962" s="36" t="str">
        <f t="shared" si="625"/>
        <v/>
      </c>
      <c r="AX962" s="36" t="str">
        <f t="shared" si="626"/>
        <v/>
      </c>
      <c r="AY962" s="36" t="str">
        <f t="shared" si="627"/>
        <v/>
      </c>
      <c r="AZ962" s="36" t="str">
        <f t="shared" si="628"/>
        <v/>
      </c>
      <c r="BA962" s="36" t="str">
        <f t="shared" si="629"/>
        <v/>
      </c>
      <c r="BB962" s="36" t="str">
        <f t="shared" si="630"/>
        <v/>
      </c>
      <c r="BC962" s="36" t="str">
        <f t="shared" si="631"/>
        <v/>
      </c>
      <c r="BD962" s="36" t="str">
        <f t="shared" si="632"/>
        <v/>
      </c>
      <c r="BE962" s="36" t="str">
        <f t="shared" si="633"/>
        <v/>
      </c>
      <c r="BF962" s="36" t="str">
        <f t="shared" si="634"/>
        <v/>
      </c>
      <c r="BG962" s="36" t="str">
        <f t="shared" si="635"/>
        <v/>
      </c>
      <c r="BH962" s="36" t="str">
        <f t="shared" si="636"/>
        <v/>
      </c>
      <c r="BI962" s="36" t="str">
        <f t="shared" si="637"/>
        <v/>
      </c>
      <c r="BJ962" s="36" t="str">
        <f t="shared" si="638"/>
        <v/>
      </c>
      <c r="BK962" s="36" t="str">
        <f t="shared" si="639"/>
        <v/>
      </c>
      <c r="BL962" s="36" t="str">
        <f t="shared" si="640"/>
        <v/>
      </c>
      <c r="BM962" s="36" t="str">
        <f t="shared" si="641"/>
        <v/>
      </c>
      <c r="BN962" s="38" t="e">
        <f t="shared" si="600"/>
        <v>#DIV/0!</v>
      </c>
      <c r="BO962" s="38" t="e">
        <f t="shared" si="601"/>
        <v>#DIV/0!</v>
      </c>
      <c r="BP962" s="39" t="str">
        <f t="shared" si="602"/>
        <v/>
      </c>
      <c r="BQ962" s="39" t="str">
        <f t="shared" si="603"/>
        <v/>
      </c>
      <c r="BR962" s="39" t="str">
        <f t="shared" si="604"/>
        <v/>
      </c>
      <c r="BS962" s="39" t="str">
        <f t="shared" si="605"/>
        <v/>
      </c>
      <c r="BT962" s="39" t="str">
        <f t="shared" si="606"/>
        <v/>
      </c>
      <c r="BU962" s="39" t="str">
        <f t="shared" si="607"/>
        <v/>
      </c>
      <c r="BV962" s="39" t="str">
        <f t="shared" si="608"/>
        <v/>
      </c>
      <c r="BW962" s="39" t="str">
        <f t="shared" si="609"/>
        <v/>
      </c>
      <c r="BX962" s="39" t="str">
        <f t="shared" si="610"/>
        <v/>
      </c>
      <c r="BY962" s="39" t="str">
        <f t="shared" si="611"/>
        <v/>
      </c>
      <c r="BZ962" s="39" t="str">
        <f t="shared" si="612"/>
        <v/>
      </c>
      <c r="CA962" s="39" t="str">
        <f t="shared" si="613"/>
        <v/>
      </c>
      <c r="CB962" s="39" t="str">
        <f t="shared" si="614"/>
        <v/>
      </c>
      <c r="CC962" s="39" t="str">
        <f t="shared" si="615"/>
        <v/>
      </c>
      <c r="CD962" s="39" t="str">
        <f t="shared" si="616"/>
        <v/>
      </c>
      <c r="CE962" s="39" t="str">
        <f t="shared" si="617"/>
        <v/>
      </c>
      <c r="CF962" s="39" t="str">
        <f t="shared" si="618"/>
        <v/>
      </c>
      <c r="CG962" s="39" t="str">
        <f t="shared" si="619"/>
        <v/>
      </c>
      <c r="CH962" s="39" t="str">
        <f t="shared" si="620"/>
        <v/>
      </c>
      <c r="CI962" s="39" t="str">
        <f t="shared" si="621"/>
        <v/>
      </c>
    </row>
    <row r="963" spans="1:87">
      <c r="A963" s="18"/>
      <c r="B963" s="15" t="str">
        <f>'Gene Table'!E962</f>
        <v>hsa-miR-3663-3p</v>
      </c>
      <c r="C963" s="15" t="str">
        <f>'Gene Table'!B962</f>
        <v>H24</v>
      </c>
      <c r="D963" s="16" t="str">
        <f>IF(SUM('Test Sample Data'!D$3:D$98)&gt;10,IF(AND(ISNUMBER('Test Sample Data'!D962),'Test Sample Data'!D962&lt;$B$1,'Test Sample Data'!D962&gt;0),'Test Sample Data'!D962,$B$1),"")</f>
        <v/>
      </c>
      <c r="E963" s="17" t="str">
        <f>IF(SUM('Test Sample Data'!E$3:E$98)&gt;10,IF(AND(ISNUMBER('Test Sample Data'!E962),'Test Sample Data'!E962&lt;$B$1,'Test Sample Data'!E962&gt;0),'Test Sample Data'!E962,$B$1),"")</f>
        <v/>
      </c>
      <c r="F963" s="17" t="str">
        <f>IF(SUM('Test Sample Data'!F$3:F$98)&gt;10,IF(AND(ISNUMBER('Test Sample Data'!F962),'Test Sample Data'!F962&lt;$B$1,'Test Sample Data'!F962&gt;0),'Test Sample Data'!F962,$B$1),"")</f>
        <v/>
      </c>
      <c r="G963" s="17" t="str">
        <f>IF(SUM('Test Sample Data'!G$3:G$98)&gt;10,IF(AND(ISNUMBER('Test Sample Data'!G962),'Test Sample Data'!G962&lt;$B$1,'Test Sample Data'!G962&gt;0),'Test Sample Data'!G962,$B$1),"")</f>
        <v/>
      </c>
      <c r="H963" s="17" t="str">
        <f>IF(SUM('Test Sample Data'!H$3:H$98)&gt;10,IF(AND(ISNUMBER('Test Sample Data'!H962),'Test Sample Data'!H962&lt;$B$1,'Test Sample Data'!H962&gt;0),'Test Sample Data'!H962,$B$1),"")</f>
        <v/>
      </c>
      <c r="I963" s="17" t="str">
        <f>IF(SUM('Test Sample Data'!I$3:I$98)&gt;10,IF(AND(ISNUMBER('Test Sample Data'!I962),'Test Sample Data'!I962&lt;$B$1,'Test Sample Data'!I962&gt;0),'Test Sample Data'!I962,$B$1),"")</f>
        <v/>
      </c>
      <c r="J963" s="17" t="str">
        <f>IF(SUM('Test Sample Data'!J$3:J$98)&gt;10,IF(AND(ISNUMBER('Test Sample Data'!J962),'Test Sample Data'!J962&lt;$B$1,'Test Sample Data'!J962&gt;0),'Test Sample Data'!J962,$B$1),"")</f>
        <v/>
      </c>
      <c r="K963" s="17" t="str">
        <f>IF(SUM('Test Sample Data'!K$3:K$98)&gt;10,IF(AND(ISNUMBER('Test Sample Data'!K962),'Test Sample Data'!K962&lt;$B$1,'Test Sample Data'!K962&gt;0),'Test Sample Data'!K962,$B$1),"")</f>
        <v/>
      </c>
      <c r="L963" s="17" t="str">
        <f>IF(SUM('Test Sample Data'!L$3:L$98)&gt;10,IF(AND(ISNUMBER('Test Sample Data'!L962),'Test Sample Data'!L962&lt;$B$1,'Test Sample Data'!L962&gt;0),'Test Sample Data'!L962,$B$1),"")</f>
        <v/>
      </c>
      <c r="M963" s="17" t="str">
        <f>IF(SUM('Test Sample Data'!M$3:M$98)&gt;10,IF(AND(ISNUMBER('Test Sample Data'!M962),'Test Sample Data'!M962&lt;$B$1,'Test Sample Data'!M962&gt;0),'Test Sample Data'!M962,$B$1),"")</f>
        <v/>
      </c>
      <c r="N963" s="17" t="str">
        <f>'Gene Table'!E962</f>
        <v>hsa-miR-3663-3p</v>
      </c>
      <c r="O963" s="17" t="str">
        <f>'Gene Table'!B962</f>
        <v>H24</v>
      </c>
      <c r="P963" s="17" t="str">
        <f>IF(SUM('Control Sample Data'!D$3:D$98)&gt;10,IF(AND(ISNUMBER('Control Sample Data'!D962),'Control Sample Data'!D962&lt;$B$1,'Control Sample Data'!D962&gt;0),'Control Sample Data'!D962,$B$1),"")</f>
        <v/>
      </c>
      <c r="Q963" s="17" t="str">
        <f>IF(SUM('Control Sample Data'!E$3:E$98)&gt;10,IF(AND(ISNUMBER('Control Sample Data'!E962),'Control Sample Data'!E962&lt;$B$1,'Control Sample Data'!E962&gt;0),'Control Sample Data'!E962,$B$1),"")</f>
        <v/>
      </c>
      <c r="R963" s="17" t="str">
        <f>IF(SUM('Control Sample Data'!F$3:F$98)&gt;10,IF(AND(ISNUMBER('Control Sample Data'!F962),'Control Sample Data'!F962&lt;$B$1,'Control Sample Data'!F962&gt;0),'Control Sample Data'!F962,$B$1),"")</f>
        <v/>
      </c>
      <c r="S963" s="17" t="str">
        <f>IF(SUM('Control Sample Data'!G$3:G$98)&gt;10,IF(AND(ISNUMBER('Control Sample Data'!G962),'Control Sample Data'!G962&lt;$B$1,'Control Sample Data'!G962&gt;0),'Control Sample Data'!G962,$B$1),"")</f>
        <v/>
      </c>
      <c r="T963" s="17" t="str">
        <f>IF(SUM('Control Sample Data'!H$3:H$98)&gt;10,IF(AND(ISNUMBER('Control Sample Data'!H962),'Control Sample Data'!H962&lt;$B$1,'Control Sample Data'!H962&gt;0),'Control Sample Data'!H962,$B$1),"")</f>
        <v/>
      </c>
      <c r="U963" s="17" t="str">
        <f>IF(SUM('Control Sample Data'!I$3:I$98)&gt;10,IF(AND(ISNUMBER('Control Sample Data'!I962),'Control Sample Data'!I962&lt;$B$1,'Control Sample Data'!I962&gt;0),'Control Sample Data'!I962,$B$1),"")</f>
        <v/>
      </c>
      <c r="V963" s="17" t="str">
        <f>IF(SUM('Control Sample Data'!J$3:J$98)&gt;10,IF(AND(ISNUMBER('Control Sample Data'!J962),'Control Sample Data'!J962&lt;$B$1,'Control Sample Data'!J962&gt;0),'Control Sample Data'!J962,$B$1),"")</f>
        <v/>
      </c>
      <c r="W963" s="17" t="str">
        <f>IF(SUM('Control Sample Data'!K$3:K$98)&gt;10,IF(AND(ISNUMBER('Control Sample Data'!K962),'Control Sample Data'!K962&lt;$B$1,'Control Sample Data'!K962&gt;0),'Control Sample Data'!K962,$B$1),"")</f>
        <v/>
      </c>
      <c r="X963" s="17" t="str">
        <f>IF(SUM('Control Sample Data'!L$3:L$98)&gt;10,IF(AND(ISNUMBER('Control Sample Data'!L962),'Control Sample Data'!L962&lt;$B$1,'Control Sample Data'!L962&gt;0),'Control Sample Data'!L962,$B$1),"")</f>
        <v/>
      </c>
      <c r="Y963" s="17" t="str">
        <f>IF(SUM('Control Sample Data'!M$3:M$98)&gt;10,IF(AND(ISNUMBER('Control Sample Data'!M962),'Control Sample Data'!M962&lt;$B$1,'Control Sample Data'!M962&gt;0),'Control Sample Data'!M962,$B$1),"")</f>
        <v/>
      </c>
      <c r="AT963" s="36" t="str">
        <f t="shared" si="622"/>
        <v/>
      </c>
      <c r="AU963" s="36" t="str">
        <f t="shared" si="623"/>
        <v/>
      </c>
      <c r="AV963" s="36" t="str">
        <f t="shared" si="624"/>
        <v/>
      </c>
      <c r="AW963" s="36" t="str">
        <f t="shared" si="625"/>
        <v/>
      </c>
      <c r="AX963" s="36" t="str">
        <f t="shared" si="626"/>
        <v/>
      </c>
      <c r="AY963" s="36" t="str">
        <f t="shared" si="627"/>
        <v/>
      </c>
      <c r="AZ963" s="36" t="str">
        <f t="shared" si="628"/>
        <v/>
      </c>
      <c r="BA963" s="36" t="str">
        <f t="shared" si="629"/>
        <v/>
      </c>
      <c r="BB963" s="36" t="str">
        <f t="shared" si="630"/>
        <v/>
      </c>
      <c r="BC963" s="36" t="str">
        <f t="shared" si="631"/>
        <v/>
      </c>
      <c r="BD963" s="36" t="str">
        <f t="shared" si="632"/>
        <v/>
      </c>
      <c r="BE963" s="36" t="str">
        <f t="shared" si="633"/>
        <v/>
      </c>
      <c r="BF963" s="36" t="str">
        <f t="shared" si="634"/>
        <v/>
      </c>
      <c r="BG963" s="36" t="str">
        <f t="shared" si="635"/>
        <v/>
      </c>
      <c r="BH963" s="36" t="str">
        <f t="shared" si="636"/>
        <v/>
      </c>
      <c r="BI963" s="36" t="str">
        <f t="shared" si="637"/>
        <v/>
      </c>
      <c r="BJ963" s="36" t="str">
        <f t="shared" si="638"/>
        <v/>
      </c>
      <c r="BK963" s="36" t="str">
        <f t="shared" si="639"/>
        <v/>
      </c>
      <c r="BL963" s="36" t="str">
        <f t="shared" si="640"/>
        <v/>
      </c>
      <c r="BM963" s="36" t="str">
        <f t="shared" si="641"/>
        <v/>
      </c>
      <c r="BN963" s="38" t="e">
        <f t="shared" si="600"/>
        <v>#DIV/0!</v>
      </c>
      <c r="BO963" s="38" t="e">
        <f t="shared" si="601"/>
        <v>#DIV/0!</v>
      </c>
      <c r="BP963" s="39" t="str">
        <f t="shared" si="602"/>
        <v/>
      </c>
      <c r="BQ963" s="39" t="str">
        <f t="shared" si="603"/>
        <v/>
      </c>
      <c r="BR963" s="39" t="str">
        <f t="shared" si="604"/>
        <v/>
      </c>
      <c r="BS963" s="39" t="str">
        <f t="shared" si="605"/>
        <v/>
      </c>
      <c r="BT963" s="39" t="str">
        <f t="shared" si="606"/>
        <v/>
      </c>
      <c r="BU963" s="39" t="str">
        <f t="shared" si="607"/>
        <v/>
      </c>
      <c r="BV963" s="39" t="str">
        <f t="shared" si="608"/>
        <v/>
      </c>
      <c r="BW963" s="39" t="str">
        <f t="shared" si="609"/>
        <v/>
      </c>
      <c r="BX963" s="39" t="str">
        <f t="shared" si="610"/>
        <v/>
      </c>
      <c r="BY963" s="39" t="str">
        <f t="shared" si="611"/>
        <v/>
      </c>
      <c r="BZ963" s="39" t="str">
        <f t="shared" si="612"/>
        <v/>
      </c>
      <c r="CA963" s="39" t="str">
        <f t="shared" si="613"/>
        <v/>
      </c>
      <c r="CB963" s="39" t="str">
        <f t="shared" si="614"/>
        <v/>
      </c>
      <c r="CC963" s="39" t="str">
        <f t="shared" si="615"/>
        <v/>
      </c>
      <c r="CD963" s="39" t="str">
        <f t="shared" si="616"/>
        <v/>
      </c>
      <c r="CE963" s="39" t="str">
        <f t="shared" si="617"/>
        <v/>
      </c>
      <c r="CF963" s="39" t="str">
        <f t="shared" si="618"/>
        <v/>
      </c>
      <c r="CG963" s="39" t="str">
        <f t="shared" si="619"/>
        <v/>
      </c>
      <c r="CH963" s="39" t="str">
        <f t="shared" si="620"/>
        <v/>
      </c>
      <c r="CI963" s="39" t="str">
        <f t="shared" si="621"/>
        <v/>
      </c>
    </row>
    <row r="964" spans="1:87">
      <c r="A964" s="18"/>
      <c r="B964" s="15" t="str">
        <f>'Gene Table'!E963</f>
        <v>hsa-miR-744-3p</v>
      </c>
      <c r="C964" s="15" t="str">
        <f>'Gene Table'!B963</f>
        <v>I01</v>
      </c>
      <c r="D964" s="16" t="str">
        <f>IF(SUM('Test Sample Data'!D$3:D$98)&gt;10,IF(AND(ISNUMBER('Test Sample Data'!D963),'Test Sample Data'!D963&lt;$B$1,'Test Sample Data'!D963&gt;0),'Test Sample Data'!D963,$B$1),"")</f>
        <v/>
      </c>
      <c r="E964" s="17" t="str">
        <f>IF(SUM('Test Sample Data'!E$3:E$98)&gt;10,IF(AND(ISNUMBER('Test Sample Data'!E963),'Test Sample Data'!E963&lt;$B$1,'Test Sample Data'!E963&gt;0),'Test Sample Data'!E963,$B$1),"")</f>
        <v/>
      </c>
      <c r="F964" s="17" t="str">
        <f>IF(SUM('Test Sample Data'!F$3:F$98)&gt;10,IF(AND(ISNUMBER('Test Sample Data'!F963),'Test Sample Data'!F963&lt;$B$1,'Test Sample Data'!F963&gt;0),'Test Sample Data'!F963,$B$1),"")</f>
        <v/>
      </c>
      <c r="G964" s="17" t="str">
        <f>IF(SUM('Test Sample Data'!G$3:G$98)&gt;10,IF(AND(ISNUMBER('Test Sample Data'!G963),'Test Sample Data'!G963&lt;$B$1,'Test Sample Data'!G963&gt;0),'Test Sample Data'!G963,$B$1),"")</f>
        <v/>
      </c>
      <c r="H964" s="17" t="str">
        <f>IF(SUM('Test Sample Data'!H$3:H$98)&gt;10,IF(AND(ISNUMBER('Test Sample Data'!H963),'Test Sample Data'!H963&lt;$B$1,'Test Sample Data'!H963&gt;0),'Test Sample Data'!H963,$B$1),"")</f>
        <v/>
      </c>
      <c r="I964" s="17" t="str">
        <f>IF(SUM('Test Sample Data'!I$3:I$98)&gt;10,IF(AND(ISNUMBER('Test Sample Data'!I963),'Test Sample Data'!I963&lt;$B$1,'Test Sample Data'!I963&gt;0),'Test Sample Data'!I963,$B$1),"")</f>
        <v/>
      </c>
      <c r="J964" s="17" t="str">
        <f>IF(SUM('Test Sample Data'!J$3:J$98)&gt;10,IF(AND(ISNUMBER('Test Sample Data'!J963),'Test Sample Data'!J963&lt;$B$1,'Test Sample Data'!J963&gt;0),'Test Sample Data'!J963,$B$1),"")</f>
        <v/>
      </c>
      <c r="K964" s="17" t="str">
        <f>IF(SUM('Test Sample Data'!K$3:K$98)&gt;10,IF(AND(ISNUMBER('Test Sample Data'!K963),'Test Sample Data'!K963&lt;$B$1,'Test Sample Data'!K963&gt;0),'Test Sample Data'!K963,$B$1),"")</f>
        <v/>
      </c>
      <c r="L964" s="17" t="str">
        <f>IF(SUM('Test Sample Data'!L$3:L$98)&gt;10,IF(AND(ISNUMBER('Test Sample Data'!L963),'Test Sample Data'!L963&lt;$B$1,'Test Sample Data'!L963&gt;0),'Test Sample Data'!L963,$B$1),"")</f>
        <v/>
      </c>
      <c r="M964" s="17" t="str">
        <f>IF(SUM('Test Sample Data'!M$3:M$98)&gt;10,IF(AND(ISNUMBER('Test Sample Data'!M963),'Test Sample Data'!M963&lt;$B$1,'Test Sample Data'!M963&gt;0),'Test Sample Data'!M963,$B$1),"")</f>
        <v/>
      </c>
      <c r="N964" s="17" t="str">
        <f>'Gene Table'!E963</f>
        <v>hsa-miR-744-3p</v>
      </c>
      <c r="O964" s="17" t="str">
        <f>'Gene Table'!B963</f>
        <v>I01</v>
      </c>
      <c r="P964" s="17" t="str">
        <f>IF(SUM('Control Sample Data'!D$3:D$98)&gt;10,IF(AND(ISNUMBER('Control Sample Data'!D963),'Control Sample Data'!D963&lt;$B$1,'Control Sample Data'!D963&gt;0),'Control Sample Data'!D963,$B$1),"")</f>
        <v/>
      </c>
      <c r="Q964" s="17" t="str">
        <f>IF(SUM('Control Sample Data'!E$3:E$98)&gt;10,IF(AND(ISNUMBER('Control Sample Data'!E963),'Control Sample Data'!E963&lt;$B$1,'Control Sample Data'!E963&gt;0),'Control Sample Data'!E963,$B$1),"")</f>
        <v/>
      </c>
      <c r="R964" s="17" t="str">
        <f>IF(SUM('Control Sample Data'!F$3:F$98)&gt;10,IF(AND(ISNUMBER('Control Sample Data'!F963),'Control Sample Data'!F963&lt;$B$1,'Control Sample Data'!F963&gt;0),'Control Sample Data'!F963,$B$1),"")</f>
        <v/>
      </c>
      <c r="S964" s="17" t="str">
        <f>IF(SUM('Control Sample Data'!G$3:G$98)&gt;10,IF(AND(ISNUMBER('Control Sample Data'!G963),'Control Sample Data'!G963&lt;$B$1,'Control Sample Data'!G963&gt;0),'Control Sample Data'!G963,$B$1),"")</f>
        <v/>
      </c>
      <c r="T964" s="17" t="str">
        <f>IF(SUM('Control Sample Data'!H$3:H$98)&gt;10,IF(AND(ISNUMBER('Control Sample Data'!H963),'Control Sample Data'!H963&lt;$B$1,'Control Sample Data'!H963&gt;0),'Control Sample Data'!H963,$B$1),"")</f>
        <v/>
      </c>
      <c r="U964" s="17" t="str">
        <f>IF(SUM('Control Sample Data'!I$3:I$98)&gt;10,IF(AND(ISNUMBER('Control Sample Data'!I963),'Control Sample Data'!I963&lt;$B$1,'Control Sample Data'!I963&gt;0),'Control Sample Data'!I963,$B$1),"")</f>
        <v/>
      </c>
      <c r="V964" s="17" t="str">
        <f>IF(SUM('Control Sample Data'!J$3:J$98)&gt;10,IF(AND(ISNUMBER('Control Sample Data'!J963),'Control Sample Data'!J963&lt;$B$1,'Control Sample Data'!J963&gt;0),'Control Sample Data'!J963,$B$1),"")</f>
        <v/>
      </c>
      <c r="W964" s="17" t="str">
        <f>IF(SUM('Control Sample Data'!K$3:K$98)&gt;10,IF(AND(ISNUMBER('Control Sample Data'!K963),'Control Sample Data'!K963&lt;$B$1,'Control Sample Data'!K963&gt;0),'Control Sample Data'!K963,$B$1),"")</f>
        <v/>
      </c>
      <c r="X964" s="17" t="str">
        <f>IF(SUM('Control Sample Data'!L$3:L$98)&gt;10,IF(AND(ISNUMBER('Control Sample Data'!L963),'Control Sample Data'!L963&lt;$B$1,'Control Sample Data'!L963&gt;0),'Control Sample Data'!L963,$B$1),"")</f>
        <v/>
      </c>
      <c r="Y964" s="17" t="str">
        <f>IF(SUM('Control Sample Data'!M$3:M$98)&gt;10,IF(AND(ISNUMBER('Control Sample Data'!M963),'Control Sample Data'!M963&lt;$B$1,'Control Sample Data'!M963&gt;0),'Control Sample Data'!M963,$B$1),"")</f>
        <v/>
      </c>
      <c r="AT964" s="36" t="str">
        <f t="shared" si="622"/>
        <v/>
      </c>
      <c r="AU964" s="36" t="str">
        <f t="shared" si="623"/>
        <v/>
      </c>
      <c r="AV964" s="36" t="str">
        <f t="shared" si="624"/>
        <v/>
      </c>
      <c r="AW964" s="36" t="str">
        <f t="shared" si="625"/>
        <v/>
      </c>
      <c r="AX964" s="36" t="str">
        <f t="shared" si="626"/>
        <v/>
      </c>
      <c r="AY964" s="36" t="str">
        <f t="shared" si="627"/>
        <v/>
      </c>
      <c r="AZ964" s="36" t="str">
        <f t="shared" si="628"/>
        <v/>
      </c>
      <c r="BA964" s="36" t="str">
        <f t="shared" si="629"/>
        <v/>
      </c>
      <c r="BB964" s="36" t="str">
        <f t="shared" si="630"/>
        <v/>
      </c>
      <c r="BC964" s="36" t="str">
        <f t="shared" si="631"/>
        <v/>
      </c>
      <c r="BD964" s="36" t="str">
        <f t="shared" si="632"/>
        <v/>
      </c>
      <c r="BE964" s="36" t="str">
        <f t="shared" si="633"/>
        <v/>
      </c>
      <c r="BF964" s="36" t="str">
        <f t="shared" si="634"/>
        <v/>
      </c>
      <c r="BG964" s="36" t="str">
        <f t="shared" si="635"/>
        <v/>
      </c>
      <c r="BH964" s="36" t="str">
        <f t="shared" si="636"/>
        <v/>
      </c>
      <c r="BI964" s="36" t="str">
        <f t="shared" si="637"/>
        <v/>
      </c>
      <c r="BJ964" s="36" t="str">
        <f t="shared" si="638"/>
        <v/>
      </c>
      <c r="BK964" s="36" t="str">
        <f t="shared" si="639"/>
        <v/>
      </c>
      <c r="BL964" s="36" t="str">
        <f t="shared" si="640"/>
        <v/>
      </c>
      <c r="BM964" s="36" t="str">
        <f t="shared" si="641"/>
        <v/>
      </c>
      <c r="BN964" s="38" t="e">
        <f t="shared" ref="BN964:BN1027" si="642">AVERAGE(AT964:BC964)</f>
        <v>#DIV/0!</v>
      </c>
      <c r="BO964" s="38" t="e">
        <f t="shared" ref="BO964:BO1027" si="643">AVERAGE(BD964:BM964)</f>
        <v>#DIV/0!</v>
      </c>
      <c r="BP964" s="39" t="str">
        <f t="shared" ref="BP964:BP1027" si="644">IF(ISNUMBER(AT964),POWER(2,-AT964),"")</f>
        <v/>
      </c>
      <c r="BQ964" s="39" t="str">
        <f t="shared" ref="BQ964:BQ1027" si="645">IF(ISNUMBER(AU964),POWER(2,-AU964),"")</f>
        <v/>
      </c>
      <c r="BR964" s="39" t="str">
        <f t="shared" ref="BR964:BR1027" si="646">IF(ISNUMBER(AV964),POWER(2,-AV964),"")</f>
        <v/>
      </c>
      <c r="BS964" s="39" t="str">
        <f t="shared" ref="BS964:BS1027" si="647">IF(ISNUMBER(AW964),POWER(2,-AW964),"")</f>
        <v/>
      </c>
      <c r="BT964" s="39" t="str">
        <f t="shared" ref="BT964:BT1027" si="648">IF(ISNUMBER(AX964),POWER(2,-AX964),"")</f>
        <v/>
      </c>
      <c r="BU964" s="39" t="str">
        <f t="shared" ref="BU964:BU1027" si="649">IF(ISNUMBER(AY964),POWER(2,-AY964),"")</f>
        <v/>
      </c>
      <c r="BV964" s="39" t="str">
        <f t="shared" ref="BV964:BV1027" si="650">IF(ISNUMBER(AZ964),POWER(2,-AZ964),"")</f>
        <v/>
      </c>
      <c r="BW964" s="39" t="str">
        <f t="shared" ref="BW964:BW1027" si="651">IF(ISNUMBER(BA964),POWER(2,-BA964),"")</f>
        <v/>
      </c>
      <c r="BX964" s="39" t="str">
        <f t="shared" ref="BX964:BX1027" si="652">IF(ISNUMBER(BB964),POWER(2,-BB964),"")</f>
        <v/>
      </c>
      <c r="BY964" s="39" t="str">
        <f t="shared" ref="BY964:BY1027" si="653">IF(ISNUMBER(BC964),POWER(2,-BC964),"")</f>
        <v/>
      </c>
      <c r="BZ964" s="39" t="str">
        <f t="shared" ref="BZ964:BZ1027" si="654">IF(ISNUMBER(BD964),POWER(2,-BD964),"")</f>
        <v/>
      </c>
      <c r="CA964" s="39" t="str">
        <f t="shared" ref="CA964:CA1027" si="655">IF(ISNUMBER(BE964),POWER(2,-BE964),"")</f>
        <v/>
      </c>
      <c r="CB964" s="39" t="str">
        <f t="shared" ref="CB964:CB1027" si="656">IF(ISNUMBER(BF964),POWER(2,-BF964),"")</f>
        <v/>
      </c>
      <c r="CC964" s="39" t="str">
        <f t="shared" ref="CC964:CC1027" si="657">IF(ISNUMBER(BG964),POWER(2,-BG964),"")</f>
        <v/>
      </c>
      <c r="CD964" s="39" t="str">
        <f t="shared" ref="CD964:CD1027" si="658">IF(ISNUMBER(BH964),POWER(2,-BH964),"")</f>
        <v/>
      </c>
      <c r="CE964" s="39" t="str">
        <f t="shared" ref="CE964:CE1027" si="659">IF(ISNUMBER(BI964),POWER(2,-BI964),"")</f>
        <v/>
      </c>
      <c r="CF964" s="39" t="str">
        <f t="shared" ref="CF964:CF1027" si="660">IF(ISNUMBER(BJ964),POWER(2,-BJ964),"")</f>
        <v/>
      </c>
      <c r="CG964" s="39" t="str">
        <f t="shared" ref="CG964:CG1027" si="661">IF(ISNUMBER(BK964),POWER(2,-BK964),"")</f>
        <v/>
      </c>
      <c r="CH964" s="39" t="str">
        <f t="shared" ref="CH964:CH1027" si="662">IF(ISNUMBER(BL964),POWER(2,-BL964),"")</f>
        <v/>
      </c>
      <c r="CI964" s="39" t="str">
        <f t="shared" ref="CI964:CI1027" si="663">IF(ISNUMBER(BM964),POWER(2,-BM964),"")</f>
        <v/>
      </c>
    </row>
    <row r="965" spans="1:87">
      <c r="A965" s="18"/>
      <c r="B965" s="15" t="str">
        <f>'Gene Table'!E964</f>
        <v>hsa-miR-3065-3p</v>
      </c>
      <c r="C965" s="15" t="str">
        <f>'Gene Table'!B964</f>
        <v>I02</v>
      </c>
      <c r="D965" s="16" t="str">
        <f>IF(SUM('Test Sample Data'!D$3:D$98)&gt;10,IF(AND(ISNUMBER('Test Sample Data'!D964),'Test Sample Data'!D964&lt;$B$1,'Test Sample Data'!D964&gt;0),'Test Sample Data'!D964,$B$1),"")</f>
        <v/>
      </c>
      <c r="E965" s="17" t="str">
        <f>IF(SUM('Test Sample Data'!E$3:E$98)&gt;10,IF(AND(ISNUMBER('Test Sample Data'!E964),'Test Sample Data'!E964&lt;$B$1,'Test Sample Data'!E964&gt;0),'Test Sample Data'!E964,$B$1),"")</f>
        <v/>
      </c>
      <c r="F965" s="17" t="str">
        <f>IF(SUM('Test Sample Data'!F$3:F$98)&gt;10,IF(AND(ISNUMBER('Test Sample Data'!F964),'Test Sample Data'!F964&lt;$B$1,'Test Sample Data'!F964&gt;0),'Test Sample Data'!F964,$B$1),"")</f>
        <v/>
      </c>
      <c r="G965" s="17" t="str">
        <f>IF(SUM('Test Sample Data'!G$3:G$98)&gt;10,IF(AND(ISNUMBER('Test Sample Data'!G964),'Test Sample Data'!G964&lt;$B$1,'Test Sample Data'!G964&gt;0),'Test Sample Data'!G964,$B$1),"")</f>
        <v/>
      </c>
      <c r="H965" s="17" t="str">
        <f>IF(SUM('Test Sample Data'!H$3:H$98)&gt;10,IF(AND(ISNUMBER('Test Sample Data'!H964),'Test Sample Data'!H964&lt;$B$1,'Test Sample Data'!H964&gt;0),'Test Sample Data'!H964,$B$1),"")</f>
        <v/>
      </c>
      <c r="I965" s="17" t="str">
        <f>IF(SUM('Test Sample Data'!I$3:I$98)&gt;10,IF(AND(ISNUMBER('Test Sample Data'!I964),'Test Sample Data'!I964&lt;$B$1,'Test Sample Data'!I964&gt;0),'Test Sample Data'!I964,$B$1),"")</f>
        <v/>
      </c>
      <c r="J965" s="17" t="str">
        <f>IF(SUM('Test Sample Data'!J$3:J$98)&gt;10,IF(AND(ISNUMBER('Test Sample Data'!J964),'Test Sample Data'!J964&lt;$B$1,'Test Sample Data'!J964&gt;0),'Test Sample Data'!J964,$B$1),"")</f>
        <v/>
      </c>
      <c r="K965" s="17" t="str">
        <f>IF(SUM('Test Sample Data'!K$3:K$98)&gt;10,IF(AND(ISNUMBER('Test Sample Data'!K964),'Test Sample Data'!K964&lt;$B$1,'Test Sample Data'!K964&gt;0),'Test Sample Data'!K964,$B$1),"")</f>
        <v/>
      </c>
      <c r="L965" s="17" t="str">
        <f>IF(SUM('Test Sample Data'!L$3:L$98)&gt;10,IF(AND(ISNUMBER('Test Sample Data'!L964),'Test Sample Data'!L964&lt;$B$1,'Test Sample Data'!L964&gt;0),'Test Sample Data'!L964,$B$1),"")</f>
        <v/>
      </c>
      <c r="M965" s="17" t="str">
        <f>IF(SUM('Test Sample Data'!M$3:M$98)&gt;10,IF(AND(ISNUMBER('Test Sample Data'!M964),'Test Sample Data'!M964&lt;$B$1,'Test Sample Data'!M964&gt;0),'Test Sample Data'!M964,$B$1),"")</f>
        <v/>
      </c>
      <c r="N965" s="17" t="str">
        <f>'Gene Table'!E964</f>
        <v>hsa-miR-3065-3p</v>
      </c>
      <c r="O965" s="17" t="str">
        <f>'Gene Table'!B964</f>
        <v>I02</v>
      </c>
      <c r="P965" s="17" t="str">
        <f>IF(SUM('Control Sample Data'!D$3:D$98)&gt;10,IF(AND(ISNUMBER('Control Sample Data'!D964),'Control Sample Data'!D964&lt;$B$1,'Control Sample Data'!D964&gt;0),'Control Sample Data'!D964,$B$1),"")</f>
        <v/>
      </c>
      <c r="Q965" s="17" t="str">
        <f>IF(SUM('Control Sample Data'!E$3:E$98)&gt;10,IF(AND(ISNUMBER('Control Sample Data'!E964),'Control Sample Data'!E964&lt;$B$1,'Control Sample Data'!E964&gt;0),'Control Sample Data'!E964,$B$1),"")</f>
        <v/>
      </c>
      <c r="R965" s="17" t="str">
        <f>IF(SUM('Control Sample Data'!F$3:F$98)&gt;10,IF(AND(ISNUMBER('Control Sample Data'!F964),'Control Sample Data'!F964&lt;$B$1,'Control Sample Data'!F964&gt;0),'Control Sample Data'!F964,$B$1),"")</f>
        <v/>
      </c>
      <c r="S965" s="17" t="str">
        <f>IF(SUM('Control Sample Data'!G$3:G$98)&gt;10,IF(AND(ISNUMBER('Control Sample Data'!G964),'Control Sample Data'!G964&lt;$B$1,'Control Sample Data'!G964&gt;0),'Control Sample Data'!G964,$B$1),"")</f>
        <v/>
      </c>
      <c r="T965" s="17" t="str">
        <f>IF(SUM('Control Sample Data'!H$3:H$98)&gt;10,IF(AND(ISNUMBER('Control Sample Data'!H964),'Control Sample Data'!H964&lt;$B$1,'Control Sample Data'!H964&gt;0),'Control Sample Data'!H964,$B$1),"")</f>
        <v/>
      </c>
      <c r="U965" s="17" t="str">
        <f>IF(SUM('Control Sample Data'!I$3:I$98)&gt;10,IF(AND(ISNUMBER('Control Sample Data'!I964),'Control Sample Data'!I964&lt;$B$1,'Control Sample Data'!I964&gt;0),'Control Sample Data'!I964,$B$1),"")</f>
        <v/>
      </c>
      <c r="V965" s="17" t="str">
        <f>IF(SUM('Control Sample Data'!J$3:J$98)&gt;10,IF(AND(ISNUMBER('Control Sample Data'!J964),'Control Sample Data'!J964&lt;$B$1,'Control Sample Data'!J964&gt;0),'Control Sample Data'!J964,$B$1),"")</f>
        <v/>
      </c>
      <c r="W965" s="17" t="str">
        <f>IF(SUM('Control Sample Data'!K$3:K$98)&gt;10,IF(AND(ISNUMBER('Control Sample Data'!K964),'Control Sample Data'!K964&lt;$B$1,'Control Sample Data'!K964&gt;0),'Control Sample Data'!K964,$B$1),"")</f>
        <v/>
      </c>
      <c r="X965" s="17" t="str">
        <f>IF(SUM('Control Sample Data'!L$3:L$98)&gt;10,IF(AND(ISNUMBER('Control Sample Data'!L964),'Control Sample Data'!L964&lt;$B$1,'Control Sample Data'!L964&gt;0),'Control Sample Data'!L964,$B$1),"")</f>
        <v/>
      </c>
      <c r="Y965" s="17" t="str">
        <f>IF(SUM('Control Sample Data'!M$3:M$98)&gt;10,IF(AND(ISNUMBER('Control Sample Data'!M964),'Control Sample Data'!M964&lt;$B$1,'Control Sample Data'!M964&gt;0),'Control Sample Data'!M964,$B$1),"")</f>
        <v/>
      </c>
      <c r="AT965" s="36" t="str">
        <f t="shared" ref="AT965:AT1028" si="664">IF(ISERROR(D965-Z$794),"",D965-Z$794)</f>
        <v/>
      </c>
      <c r="AU965" s="36" t="str">
        <f t="shared" ref="AU965:AU1028" si="665">IF(ISERROR(E965-AA$794),"",E965-AA$794)</f>
        <v/>
      </c>
      <c r="AV965" s="36" t="str">
        <f t="shared" ref="AV965:AV1028" si="666">IF(ISERROR(F965-AB$794),"",F965-AB$794)</f>
        <v/>
      </c>
      <c r="AW965" s="36" t="str">
        <f t="shared" ref="AW965:AW1028" si="667">IF(ISERROR(G965-AC$794),"",G965-AC$794)</f>
        <v/>
      </c>
      <c r="AX965" s="36" t="str">
        <f t="shared" ref="AX965:AX1028" si="668">IF(ISERROR(H965-AD$794),"",H965-AD$794)</f>
        <v/>
      </c>
      <c r="AY965" s="36" t="str">
        <f t="shared" ref="AY965:AY1028" si="669">IF(ISERROR(I965-AE$794),"",I965-AE$794)</f>
        <v/>
      </c>
      <c r="AZ965" s="36" t="str">
        <f t="shared" ref="AZ965:AZ1028" si="670">IF(ISERROR(J965-AF$794),"",J965-AF$794)</f>
        <v/>
      </c>
      <c r="BA965" s="36" t="str">
        <f t="shared" ref="BA965:BA1028" si="671">IF(ISERROR(K965-AG$794),"",K965-AG$794)</f>
        <v/>
      </c>
      <c r="BB965" s="36" t="str">
        <f t="shared" ref="BB965:BB1028" si="672">IF(ISERROR(L965-AH$794),"",L965-AH$794)</f>
        <v/>
      </c>
      <c r="BC965" s="36" t="str">
        <f t="shared" ref="BC965:BC1028" si="673">IF(ISERROR(M965-AI$794),"",M965-AI$794)</f>
        <v/>
      </c>
      <c r="BD965" s="36" t="str">
        <f t="shared" ref="BD965:BD1028" si="674">IF(ISERROR(P965-AJ$794),"",P965-AJ$794)</f>
        <v/>
      </c>
      <c r="BE965" s="36" t="str">
        <f t="shared" ref="BE965:BE1028" si="675">IF(ISERROR(Q965-AK$794),"",Q965-AK$794)</f>
        <v/>
      </c>
      <c r="BF965" s="36" t="str">
        <f t="shared" ref="BF965:BF1028" si="676">IF(ISERROR(R965-AL$794),"",R965-AL$794)</f>
        <v/>
      </c>
      <c r="BG965" s="36" t="str">
        <f t="shared" ref="BG965:BG1028" si="677">IF(ISERROR(S965-AM$794),"",S965-AM$794)</f>
        <v/>
      </c>
      <c r="BH965" s="36" t="str">
        <f t="shared" ref="BH965:BH1028" si="678">IF(ISERROR(T965-AN$794),"",T965-AN$794)</f>
        <v/>
      </c>
      <c r="BI965" s="36" t="str">
        <f t="shared" ref="BI965:BI1028" si="679">IF(ISERROR(U965-AO$794),"",U965-AO$794)</f>
        <v/>
      </c>
      <c r="BJ965" s="36" t="str">
        <f t="shared" ref="BJ965:BJ1028" si="680">IF(ISERROR(V965-AP$794),"",V965-AP$794)</f>
        <v/>
      </c>
      <c r="BK965" s="36" t="str">
        <f t="shared" ref="BK965:BK1028" si="681">IF(ISERROR(W965-AQ$794),"",W965-AQ$794)</f>
        <v/>
      </c>
      <c r="BL965" s="36" t="str">
        <f t="shared" ref="BL965:BL1028" si="682">IF(ISERROR(X965-AR$794),"",X965-AR$794)</f>
        <v/>
      </c>
      <c r="BM965" s="36" t="str">
        <f t="shared" ref="BM965:BM1028" si="683">IF(ISERROR(Y965-AS$794),"",Y965-AS$794)</f>
        <v/>
      </c>
      <c r="BN965" s="38" t="e">
        <f t="shared" si="642"/>
        <v>#DIV/0!</v>
      </c>
      <c r="BO965" s="38" t="e">
        <f t="shared" si="643"/>
        <v>#DIV/0!</v>
      </c>
      <c r="BP965" s="39" t="str">
        <f t="shared" si="644"/>
        <v/>
      </c>
      <c r="BQ965" s="39" t="str">
        <f t="shared" si="645"/>
        <v/>
      </c>
      <c r="BR965" s="39" t="str">
        <f t="shared" si="646"/>
        <v/>
      </c>
      <c r="BS965" s="39" t="str">
        <f t="shared" si="647"/>
        <v/>
      </c>
      <c r="BT965" s="39" t="str">
        <f t="shared" si="648"/>
        <v/>
      </c>
      <c r="BU965" s="39" t="str">
        <f t="shared" si="649"/>
        <v/>
      </c>
      <c r="BV965" s="39" t="str">
        <f t="shared" si="650"/>
        <v/>
      </c>
      <c r="BW965" s="39" t="str">
        <f t="shared" si="651"/>
        <v/>
      </c>
      <c r="BX965" s="39" t="str">
        <f t="shared" si="652"/>
        <v/>
      </c>
      <c r="BY965" s="39" t="str">
        <f t="shared" si="653"/>
        <v/>
      </c>
      <c r="BZ965" s="39" t="str">
        <f t="shared" si="654"/>
        <v/>
      </c>
      <c r="CA965" s="39" t="str">
        <f t="shared" si="655"/>
        <v/>
      </c>
      <c r="CB965" s="39" t="str">
        <f t="shared" si="656"/>
        <v/>
      </c>
      <c r="CC965" s="39" t="str">
        <f t="shared" si="657"/>
        <v/>
      </c>
      <c r="CD965" s="39" t="str">
        <f t="shared" si="658"/>
        <v/>
      </c>
      <c r="CE965" s="39" t="str">
        <f t="shared" si="659"/>
        <v/>
      </c>
      <c r="CF965" s="39" t="str">
        <f t="shared" si="660"/>
        <v/>
      </c>
      <c r="CG965" s="39" t="str">
        <f t="shared" si="661"/>
        <v/>
      </c>
      <c r="CH965" s="39" t="str">
        <f t="shared" si="662"/>
        <v/>
      </c>
      <c r="CI965" s="39" t="str">
        <f t="shared" si="663"/>
        <v/>
      </c>
    </row>
    <row r="966" spans="1:87">
      <c r="A966" s="18"/>
      <c r="B966" s="15" t="str">
        <f>'Gene Table'!E965</f>
        <v>hsa-miR-768-5p</v>
      </c>
      <c r="C966" s="15" t="str">
        <f>'Gene Table'!B965</f>
        <v>I03</v>
      </c>
      <c r="D966" s="16" t="str">
        <f>IF(SUM('Test Sample Data'!D$3:D$98)&gt;10,IF(AND(ISNUMBER('Test Sample Data'!D965),'Test Sample Data'!D965&lt;$B$1,'Test Sample Data'!D965&gt;0),'Test Sample Data'!D965,$B$1),"")</f>
        <v/>
      </c>
      <c r="E966" s="17" t="str">
        <f>IF(SUM('Test Sample Data'!E$3:E$98)&gt;10,IF(AND(ISNUMBER('Test Sample Data'!E965),'Test Sample Data'!E965&lt;$B$1,'Test Sample Data'!E965&gt;0),'Test Sample Data'!E965,$B$1),"")</f>
        <v/>
      </c>
      <c r="F966" s="17" t="str">
        <f>IF(SUM('Test Sample Data'!F$3:F$98)&gt;10,IF(AND(ISNUMBER('Test Sample Data'!F965),'Test Sample Data'!F965&lt;$B$1,'Test Sample Data'!F965&gt;0),'Test Sample Data'!F965,$B$1),"")</f>
        <v/>
      </c>
      <c r="G966" s="17" t="str">
        <f>IF(SUM('Test Sample Data'!G$3:G$98)&gt;10,IF(AND(ISNUMBER('Test Sample Data'!G965),'Test Sample Data'!G965&lt;$B$1,'Test Sample Data'!G965&gt;0),'Test Sample Data'!G965,$B$1),"")</f>
        <v/>
      </c>
      <c r="H966" s="17" t="str">
        <f>IF(SUM('Test Sample Data'!H$3:H$98)&gt;10,IF(AND(ISNUMBER('Test Sample Data'!H965),'Test Sample Data'!H965&lt;$B$1,'Test Sample Data'!H965&gt;0),'Test Sample Data'!H965,$B$1),"")</f>
        <v/>
      </c>
      <c r="I966" s="17" t="str">
        <f>IF(SUM('Test Sample Data'!I$3:I$98)&gt;10,IF(AND(ISNUMBER('Test Sample Data'!I965),'Test Sample Data'!I965&lt;$B$1,'Test Sample Data'!I965&gt;0),'Test Sample Data'!I965,$B$1),"")</f>
        <v/>
      </c>
      <c r="J966" s="17" t="str">
        <f>IF(SUM('Test Sample Data'!J$3:J$98)&gt;10,IF(AND(ISNUMBER('Test Sample Data'!J965),'Test Sample Data'!J965&lt;$B$1,'Test Sample Data'!J965&gt;0),'Test Sample Data'!J965,$B$1),"")</f>
        <v/>
      </c>
      <c r="K966" s="17" t="str">
        <f>IF(SUM('Test Sample Data'!K$3:K$98)&gt;10,IF(AND(ISNUMBER('Test Sample Data'!K965),'Test Sample Data'!K965&lt;$B$1,'Test Sample Data'!K965&gt;0),'Test Sample Data'!K965,$B$1),"")</f>
        <v/>
      </c>
      <c r="L966" s="17" t="str">
        <f>IF(SUM('Test Sample Data'!L$3:L$98)&gt;10,IF(AND(ISNUMBER('Test Sample Data'!L965),'Test Sample Data'!L965&lt;$B$1,'Test Sample Data'!L965&gt;0),'Test Sample Data'!L965,$B$1),"")</f>
        <v/>
      </c>
      <c r="M966" s="17" t="str">
        <f>IF(SUM('Test Sample Data'!M$3:M$98)&gt;10,IF(AND(ISNUMBER('Test Sample Data'!M965),'Test Sample Data'!M965&lt;$B$1,'Test Sample Data'!M965&gt;0),'Test Sample Data'!M965,$B$1),"")</f>
        <v/>
      </c>
      <c r="N966" s="17" t="str">
        <f>'Gene Table'!E965</f>
        <v>hsa-miR-768-5p</v>
      </c>
      <c r="O966" s="17" t="str">
        <f>'Gene Table'!B965</f>
        <v>I03</v>
      </c>
      <c r="P966" s="17" t="str">
        <f>IF(SUM('Control Sample Data'!D$3:D$98)&gt;10,IF(AND(ISNUMBER('Control Sample Data'!D965),'Control Sample Data'!D965&lt;$B$1,'Control Sample Data'!D965&gt;0),'Control Sample Data'!D965,$B$1),"")</f>
        <v/>
      </c>
      <c r="Q966" s="17" t="str">
        <f>IF(SUM('Control Sample Data'!E$3:E$98)&gt;10,IF(AND(ISNUMBER('Control Sample Data'!E965),'Control Sample Data'!E965&lt;$B$1,'Control Sample Data'!E965&gt;0),'Control Sample Data'!E965,$B$1),"")</f>
        <v/>
      </c>
      <c r="R966" s="17" t="str">
        <f>IF(SUM('Control Sample Data'!F$3:F$98)&gt;10,IF(AND(ISNUMBER('Control Sample Data'!F965),'Control Sample Data'!F965&lt;$B$1,'Control Sample Data'!F965&gt;0),'Control Sample Data'!F965,$B$1),"")</f>
        <v/>
      </c>
      <c r="S966" s="17" t="str">
        <f>IF(SUM('Control Sample Data'!G$3:G$98)&gt;10,IF(AND(ISNUMBER('Control Sample Data'!G965),'Control Sample Data'!G965&lt;$B$1,'Control Sample Data'!G965&gt;0),'Control Sample Data'!G965,$B$1),"")</f>
        <v/>
      </c>
      <c r="T966" s="17" t="str">
        <f>IF(SUM('Control Sample Data'!H$3:H$98)&gt;10,IF(AND(ISNUMBER('Control Sample Data'!H965),'Control Sample Data'!H965&lt;$B$1,'Control Sample Data'!H965&gt;0),'Control Sample Data'!H965,$B$1),"")</f>
        <v/>
      </c>
      <c r="U966" s="17" t="str">
        <f>IF(SUM('Control Sample Data'!I$3:I$98)&gt;10,IF(AND(ISNUMBER('Control Sample Data'!I965),'Control Sample Data'!I965&lt;$B$1,'Control Sample Data'!I965&gt;0),'Control Sample Data'!I965,$B$1),"")</f>
        <v/>
      </c>
      <c r="V966" s="17" t="str">
        <f>IF(SUM('Control Sample Data'!J$3:J$98)&gt;10,IF(AND(ISNUMBER('Control Sample Data'!J965),'Control Sample Data'!J965&lt;$B$1,'Control Sample Data'!J965&gt;0),'Control Sample Data'!J965,$B$1),"")</f>
        <v/>
      </c>
      <c r="W966" s="17" t="str">
        <f>IF(SUM('Control Sample Data'!K$3:K$98)&gt;10,IF(AND(ISNUMBER('Control Sample Data'!K965),'Control Sample Data'!K965&lt;$B$1,'Control Sample Data'!K965&gt;0),'Control Sample Data'!K965,$B$1),"")</f>
        <v/>
      </c>
      <c r="X966" s="17" t="str">
        <f>IF(SUM('Control Sample Data'!L$3:L$98)&gt;10,IF(AND(ISNUMBER('Control Sample Data'!L965),'Control Sample Data'!L965&lt;$B$1,'Control Sample Data'!L965&gt;0),'Control Sample Data'!L965,$B$1),"")</f>
        <v/>
      </c>
      <c r="Y966" s="17" t="str">
        <f>IF(SUM('Control Sample Data'!M$3:M$98)&gt;10,IF(AND(ISNUMBER('Control Sample Data'!M965),'Control Sample Data'!M965&lt;$B$1,'Control Sample Data'!M965&gt;0),'Control Sample Data'!M965,$B$1),"")</f>
        <v/>
      </c>
      <c r="AT966" s="36" t="str">
        <f t="shared" si="664"/>
        <v/>
      </c>
      <c r="AU966" s="36" t="str">
        <f t="shared" si="665"/>
        <v/>
      </c>
      <c r="AV966" s="36" t="str">
        <f t="shared" si="666"/>
        <v/>
      </c>
      <c r="AW966" s="36" t="str">
        <f t="shared" si="667"/>
        <v/>
      </c>
      <c r="AX966" s="36" t="str">
        <f t="shared" si="668"/>
        <v/>
      </c>
      <c r="AY966" s="36" t="str">
        <f t="shared" si="669"/>
        <v/>
      </c>
      <c r="AZ966" s="36" t="str">
        <f t="shared" si="670"/>
        <v/>
      </c>
      <c r="BA966" s="36" t="str">
        <f t="shared" si="671"/>
        <v/>
      </c>
      <c r="BB966" s="36" t="str">
        <f t="shared" si="672"/>
        <v/>
      </c>
      <c r="BC966" s="36" t="str">
        <f t="shared" si="673"/>
        <v/>
      </c>
      <c r="BD966" s="36" t="str">
        <f t="shared" si="674"/>
        <v/>
      </c>
      <c r="BE966" s="36" t="str">
        <f t="shared" si="675"/>
        <v/>
      </c>
      <c r="BF966" s="36" t="str">
        <f t="shared" si="676"/>
        <v/>
      </c>
      <c r="BG966" s="36" t="str">
        <f t="shared" si="677"/>
        <v/>
      </c>
      <c r="BH966" s="36" t="str">
        <f t="shared" si="678"/>
        <v/>
      </c>
      <c r="BI966" s="36" t="str">
        <f t="shared" si="679"/>
        <v/>
      </c>
      <c r="BJ966" s="36" t="str">
        <f t="shared" si="680"/>
        <v/>
      </c>
      <c r="BK966" s="36" t="str">
        <f t="shared" si="681"/>
        <v/>
      </c>
      <c r="BL966" s="36" t="str">
        <f t="shared" si="682"/>
        <v/>
      </c>
      <c r="BM966" s="36" t="str">
        <f t="shared" si="683"/>
        <v/>
      </c>
      <c r="BN966" s="38" t="e">
        <f t="shared" si="642"/>
        <v>#DIV/0!</v>
      </c>
      <c r="BO966" s="38" t="e">
        <f t="shared" si="643"/>
        <v>#DIV/0!</v>
      </c>
      <c r="BP966" s="39" t="str">
        <f t="shared" si="644"/>
        <v/>
      </c>
      <c r="BQ966" s="39" t="str">
        <f t="shared" si="645"/>
        <v/>
      </c>
      <c r="BR966" s="39" t="str">
        <f t="shared" si="646"/>
        <v/>
      </c>
      <c r="BS966" s="39" t="str">
        <f t="shared" si="647"/>
        <v/>
      </c>
      <c r="BT966" s="39" t="str">
        <f t="shared" si="648"/>
        <v/>
      </c>
      <c r="BU966" s="39" t="str">
        <f t="shared" si="649"/>
        <v/>
      </c>
      <c r="BV966" s="39" t="str">
        <f t="shared" si="650"/>
        <v/>
      </c>
      <c r="BW966" s="39" t="str">
        <f t="shared" si="651"/>
        <v/>
      </c>
      <c r="BX966" s="39" t="str">
        <f t="shared" si="652"/>
        <v/>
      </c>
      <c r="BY966" s="39" t="str">
        <f t="shared" si="653"/>
        <v/>
      </c>
      <c r="BZ966" s="39" t="str">
        <f t="shared" si="654"/>
        <v/>
      </c>
      <c r="CA966" s="39" t="str">
        <f t="shared" si="655"/>
        <v/>
      </c>
      <c r="CB966" s="39" t="str">
        <f t="shared" si="656"/>
        <v/>
      </c>
      <c r="CC966" s="39" t="str">
        <f t="shared" si="657"/>
        <v/>
      </c>
      <c r="CD966" s="39" t="str">
        <f t="shared" si="658"/>
        <v/>
      </c>
      <c r="CE966" s="39" t="str">
        <f t="shared" si="659"/>
        <v/>
      </c>
      <c r="CF966" s="39" t="str">
        <f t="shared" si="660"/>
        <v/>
      </c>
      <c r="CG966" s="39" t="str">
        <f t="shared" si="661"/>
        <v/>
      </c>
      <c r="CH966" s="39" t="str">
        <f t="shared" si="662"/>
        <v/>
      </c>
      <c r="CI966" s="39" t="str">
        <f t="shared" si="663"/>
        <v/>
      </c>
    </row>
    <row r="967" spans="1:87">
      <c r="A967" s="18"/>
      <c r="B967" s="15" t="str">
        <f>'Gene Table'!E966</f>
        <v>hsa-miR-1226-5p</v>
      </c>
      <c r="C967" s="15" t="str">
        <f>'Gene Table'!B966</f>
        <v>I04</v>
      </c>
      <c r="D967" s="16" t="str">
        <f>IF(SUM('Test Sample Data'!D$3:D$98)&gt;10,IF(AND(ISNUMBER('Test Sample Data'!D966),'Test Sample Data'!D966&lt;$B$1,'Test Sample Data'!D966&gt;0),'Test Sample Data'!D966,$B$1),"")</f>
        <v/>
      </c>
      <c r="E967" s="17" t="str">
        <f>IF(SUM('Test Sample Data'!E$3:E$98)&gt;10,IF(AND(ISNUMBER('Test Sample Data'!E966),'Test Sample Data'!E966&lt;$B$1,'Test Sample Data'!E966&gt;0),'Test Sample Data'!E966,$B$1),"")</f>
        <v/>
      </c>
      <c r="F967" s="17" t="str">
        <f>IF(SUM('Test Sample Data'!F$3:F$98)&gt;10,IF(AND(ISNUMBER('Test Sample Data'!F966),'Test Sample Data'!F966&lt;$B$1,'Test Sample Data'!F966&gt;0),'Test Sample Data'!F966,$B$1),"")</f>
        <v/>
      </c>
      <c r="G967" s="17" t="str">
        <f>IF(SUM('Test Sample Data'!G$3:G$98)&gt;10,IF(AND(ISNUMBER('Test Sample Data'!G966),'Test Sample Data'!G966&lt;$B$1,'Test Sample Data'!G966&gt;0),'Test Sample Data'!G966,$B$1),"")</f>
        <v/>
      </c>
      <c r="H967" s="17" t="str">
        <f>IF(SUM('Test Sample Data'!H$3:H$98)&gt;10,IF(AND(ISNUMBER('Test Sample Data'!H966),'Test Sample Data'!H966&lt;$B$1,'Test Sample Data'!H966&gt;0),'Test Sample Data'!H966,$B$1),"")</f>
        <v/>
      </c>
      <c r="I967" s="17" t="str">
        <f>IF(SUM('Test Sample Data'!I$3:I$98)&gt;10,IF(AND(ISNUMBER('Test Sample Data'!I966),'Test Sample Data'!I966&lt;$B$1,'Test Sample Data'!I966&gt;0),'Test Sample Data'!I966,$B$1),"")</f>
        <v/>
      </c>
      <c r="J967" s="17" t="str">
        <f>IF(SUM('Test Sample Data'!J$3:J$98)&gt;10,IF(AND(ISNUMBER('Test Sample Data'!J966),'Test Sample Data'!J966&lt;$B$1,'Test Sample Data'!J966&gt;0),'Test Sample Data'!J966,$B$1),"")</f>
        <v/>
      </c>
      <c r="K967" s="17" t="str">
        <f>IF(SUM('Test Sample Data'!K$3:K$98)&gt;10,IF(AND(ISNUMBER('Test Sample Data'!K966),'Test Sample Data'!K966&lt;$B$1,'Test Sample Data'!K966&gt;0),'Test Sample Data'!K966,$B$1),"")</f>
        <v/>
      </c>
      <c r="L967" s="17" t="str">
        <f>IF(SUM('Test Sample Data'!L$3:L$98)&gt;10,IF(AND(ISNUMBER('Test Sample Data'!L966),'Test Sample Data'!L966&lt;$B$1,'Test Sample Data'!L966&gt;0),'Test Sample Data'!L966,$B$1),"")</f>
        <v/>
      </c>
      <c r="M967" s="17" t="str">
        <f>IF(SUM('Test Sample Data'!M$3:M$98)&gt;10,IF(AND(ISNUMBER('Test Sample Data'!M966),'Test Sample Data'!M966&lt;$B$1,'Test Sample Data'!M966&gt;0),'Test Sample Data'!M966,$B$1),"")</f>
        <v/>
      </c>
      <c r="N967" s="17" t="str">
        <f>'Gene Table'!E966</f>
        <v>hsa-miR-1226-5p</v>
      </c>
      <c r="O967" s="17" t="str">
        <f>'Gene Table'!B966</f>
        <v>I04</v>
      </c>
      <c r="P967" s="17" t="str">
        <f>IF(SUM('Control Sample Data'!D$3:D$98)&gt;10,IF(AND(ISNUMBER('Control Sample Data'!D966),'Control Sample Data'!D966&lt;$B$1,'Control Sample Data'!D966&gt;0),'Control Sample Data'!D966,$B$1),"")</f>
        <v/>
      </c>
      <c r="Q967" s="17" t="str">
        <f>IF(SUM('Control Sample Data'!E$3:E$98)&gt;10,IF(AND(ISNUMBER('Control Sample Data'!E966),'Control Sample Data'!E966&lt;$B$1,'Control Sample Data'!E966&gt;0),'Control Sample Data'!E966,$B$1),"")</f>
        <v/>
      </c>
      <c r="R967" s="17" t="str">
        <f>IF(SUM('Control Sample Data'!F$3:F$98)&gt;10,IF(AND(ISNUMBER('Control Sample Data'!F966),'Control Sample Data'!F966&lt;$B$1,'Control Sample Data'!F966&gt;0),'Control Sample Data'!F966,$B$1),"")</f>
        <v/>
      </c>
      <c r="S967" s="17" t="str">
        <f>IF(SUM('Control Sample Data'!G$3:G$98)&gt;10,IF(AND(ISNUMBER('Control Sample Data'!G966),'Control Sample Data'!G966&lt;$B$1,'Control Sample Data'!G966&gt;0),'Control Sample Data'!G966,$B$1),"")</f>
        <v/>
      </c>
      <c r="T967" s="17" t="str">
        <f>IF(SUM('Control Sample Data'!H$3:H$98)&gt;10,IF(AND(ISNUMBER('Control Sample Data'!H966),'Control Sample Data'!H966&lt;$B$1,'Control Sample Data'!H966&gt;0),'Control Sample Data'!H966,$B$1),"")</f>
        <v/>
      </c>
      <c r="U967" s="17" t="str">
        <f>IF(SUM('Control Sample Data'!I$3:I$98)&gt;10,IF(AND(ISNUMBER('Control Sample Data'!I966),'Control Sample Data'!I966&lt;$B$1,'Control Sample Data'!I966&gt;0),'Control Sample Data'!I966,$B$1),"")</f>
        <v/>
      </c>
      <c r="V967" s="17" t="str">
        <f>IF(SUM('Control Sample Data'!J$3:J$98)&gt;10,IF(AND(ISNUMBER('Control Sample Data'!J966),'Control Sample Data'!J966&lt;$B$1,'Control Sample Data'!J966&gt;0),'Control Sample Data'!J966,$B$1),"")</f>
        <v/>
      </c>
      <c r="W967" s="17" t="str">
        <f>IF(SUM('Control Sample Data'!K$3:K$98)&gt;10,IF(AND(ISNUMBER('Control Sample Data'!K966),'Control Sample Data'!K966&lt;$B$1,'Control Sample Data'!K966&gt;0),'Control Sample Data'!K966,$B$1),"")</f>
        <v/>
      </c>
      <c r="X967" s="17" t="str">
        <f>IF(SUM('Control Sample Data'!L$3:L$98)&gt;10,IF(AND(ISNUMBER('Control Sample Data'!L966),'Control Sample Data'!L966&lt;$B$1,'Control Sample Data'!L966&gt;0),'Control Sample Data'!L966,$B$1),"")</f>
        <v/>
      </c>
      <c r="Y967" s="17" t="str">
        <f>IF(SUM('Control Sample Data'!M$3:M$98)&gt;10,IF(AND(ISNUMBER('Control Sample Data'!M966),'Control Sample Data'!M966&lt;$B$1,'Control Sample Data'!M966&gt;0),'Control Sample Data'!M966,$B$1),"")</f>
        <v/>
      </c>
      <c r="AT967" s="36" t="str">
        <f t="shared" si="664"/>
        <v/>
      </c>
      <c r="AU967" s="36" t="str">
        <f t="shared" si="665"/>
        <v/>
      </c>
      <c r="AV967" s="36" t="str">
        <f t="shared" si="666"/>
        <v/>
      </c>
      <c r="AW967" s="36" t="str">
        <f t="shared" si="667"/>
        <v/>
      </c>
      <c r="AX967" s="36" t="str">
        <f t="shared" si="668"/>
        <v/>
      </c>
      <c r="AY967" s="36" t="str">
        <f t="shared" si="669"/>
        <v/>
      </c>
      <c r="AZ967" s="36" t="str">
        <f t="shared" si="670"/>
        <v/>
      </c>
      <c r="BA967" s="36" t="str">
        <f t="shared" si="671"/>
        <v/>
      </c>
      <c r="BB967" s="36" t="str">
        <f t="shared" si="672"/>
        <v/>
      </c>
      <c r="BC967" s="36" t="str">
        <f t="shared" si="673"/>
        <v/>
      </c>
      <c r="BD967" s="36" t="str">
        <f t="shared" si="674"/>
        <v/>
      </c>
      <c r="BE967" s="36" t="str">
        <f t="shared" si="675"/>
        <v/>
      </c>
      <c r="BF967" s="36" t="str">
        <f t="shared" si="676"/>
        <v/>
      </c>
      <c r="BG967" s="36" t="str">
        <f t="shared" si="677"/>
        <v/>
      </c>
      <c r="BH967" s="36" t="str">
        <f t="shared" si="678"/>
        <v/>
      </c>
      <c r="BI967" s="36" t="str">
        <f t="shared" si="679"/>
        <v/>
      </c>
      <c r="BJ967" s="36" t="str">
        <f t="shared" si="680"/>
        <v/>
      </c>
      <c r="BK967" s="36" t="str">
        <f t="shared" si="681"/>
        <v/>
      </c>
      <c r="BL967" s="36" t="str">
        <f t="shared" si="682"/>
        <v/>
      </c>
      <c r="BM967" s="36" t="str">
        <f t="shared" si="683"/>
        <v/>
      </c>
      <c r="BN967" s="38" t="e">
        <f t="shared" si="642"/>
        <v>#DIV/0!</v>
      </c>
      <c r="BO967" s="38" t="e">
        <f t="shared" si="643"/>
        <v>#DIV/0!</v>
      </c>
      <c r="BP967" s="39" t="str">
        <f t="shared" si="644"/>
        <v/>
      </c>
      <c r="BQ967" s="39" t="str">
        <f t="shared" si="645"/>
        <v/>
      </c>
      <c r="BR967" s="39" t="str">
        <f t="shared" si="646"/>
        <v/>
      </c>
      <c r="BS967" s="39" t="str">
        <f t="shared" si="647"/>
        <v/>
      </c>
      <c r="BT967" s="39" t="str">
        <f t="shared" si="648"/>
        <v/>
      </c>
      <c r="BU967" s="39" t="str">
        <f t="shared" si="649"/>
        <v/>
      </c>
      <c r="BV967" s="39" t="str">
        <f t="shared" si="650"/>
        <v/>
      </c>
      <c r="BW967" s="39" t="str">
        <f t="shared" si="651"/>
        <v/>
      </c>
      <c r="BX967" s="39" t="str">
        <f t="shared" si="652"/>
        <v/>
      </c>
      <c r="BY967" s="39" t="str">
        <f t="shared" si="653"/>
        <v/>
      </c>
      <c r="BZ967" s="39" t="str">
        <f t="shared" si="654"/>
        <v/>
      </c>
      <c r="CA967" s="39" t="str">
        <f t="shared" si="655"/>
        <v/>
      </c>
      <c r="CB967" s="39" t="str">
        <f t="shared" si="656"/>
        <v/>
      </c>
      <c r="CC967" s="39" t="str">
        <f t="shared" si="657"/>
        <v/>
      </c>
      <c r="CD967" s="39" t="str">
        <f t="shared" si="658"/>
        <v/>
      </c>
      <c r="CE967" s="39" t="str">
        <f t="shared" si="659"/>
        <v/>
      </c>
      <c r="CF967" s="39" t="str">
        <f t="shared" si="660"/>
        <v/>
      </c>
      <c r="CG967" s="39" t="str">
        <f t="shared" si="661"/>
        <v/>
      </c>
      <c r="CH967" s="39" t="str">
        <f t="shared" si="662"/>
        <v/>
      </c>
      <c r="CI967" s="39" t="str">
        <f t="shared" si="663"/>
        <v/>
      </c>
    </row>
    <row r="968" spans="1:87">
      <c r="A968" s="18"/>
      <c r="B968" s="15" t="str">
        <f>'Gene Table'!E967</f>
        <v>hsa-miR-768-3p</v>
      </c>
      <c r="C968" s="15" t="str">
        <f>'Gene Table'!B967</f>
        <v>I05</v>
      </c>
      <c r="D968" s="16" t="str">
        <f>IF(SUM('Test Sample Data'!D$3:D$98)&gt;10,IF(AND(ISNUMBER('Test Sample Data'!D967),'Test Sample Data'!D967&lt;$B$1,'Test Sample Data'!D967&gt;0),'Test Sample Data'!D967,$B$1),"")</f>
        <v/>
      </c>
      <c r="E968" s="17" t="str">
        <f>IF(SUM('Test Sample Data'!E$3:E$98)&gt;10,IF(AND(ISNUMBER('Test Sample Data'!E967),'Test Sample Data'!E967&lt;$B$1,'Test Sample Data'!E967&gt;0),'Test Sample Data'!E967,$B$1),"")</f>
        <v/>
      </c>
      <c r="F968" s="17" t="str">
        <f>IF(SUM('Test Sample Data'!F$3:F$98)&gt;10,IF(AND(ISNUMBER('Test Sample Data'!F967),'Test Sample Data'!F967&lt;$B$1,'Test Sample Data'!F967&gt;0),'Test Sample Data'!F967,$B$1),"")</f>
        <v/>
      </c>
      <c r="G968" s="17" t="str">
        <f>IF(SUM('Test Sample Data'!G$3:G$98)&gt;10,IF(AND(ISNUMBER('Test Sample Data'!G967),'Test Sample Data'!G967&lt;$B$1,'Test Sample Data'!G967&gt;0),'Test Sample Data'!G967,$B$1),"")</f>
        <v/>
      </c>
      <c r="H968" s="17" t="str">
        <f>IF(SUM('Test Sample Data'!H$3:H$98)&gt;10,IF(AND(ISNUMBER('Test Sample Data'!H967),'Test Sample Data'!H967&lt;$B$1,'Test Sample Data'!H967&gt;0),'Test Sample Data'!H967,$B$1),"")</f>
        <v/>
      </c>
      <c r="I968" s="17" t="str">
        <f>IF(SUM('Test Sample Data'!I$3:I$98)&gt;10,IF(AND(ISNUMBER('Test Sample Data'!I967),'Test Sample Data'!I967&lt;$B$1,'Test Sample Data'!I967&gt;0),'Test Sample Data'!I967,$B$1),"")</f>
        <v/>
      </c>
      <c r="J968" s="17" t="str">
        <f>IF(SUM('Test Sample Data'!J$3:J$98)&gt;10,IF(AND(ISNUMBER('Test Sample Data'!J967),'Test Sample Data'!J967&lt;$B$1,'Test Sample Data'!J967&gt;0),'Test Sample Data'!J967,$B$1),"")</f>
        <v/>
      </c>
      <c r="K968" s="17" t="str">
        <f>IF(SUM('Test Sample Data'!K$3:K$98)&gt;10,IF(AND(ISNUMBER('Test Sample Data'!K967),'Test Sample Data'!K967&lt;$B$1,'Test Sample Data'!K967&gt;0),'Test Sample Data'!K967,$B$1),"")</f>
        <v/>
      </c>
      <c r="L968" s="17" t="str">
        <f>IF(SUM('Test Sample Data'!L$3:L$98)&gt;10,IF(AND(ISNUMBER('Test Sample Data'!L967),'Test Sample Data'!L967&lt;$B$1,'Test Sample Data'!L967&gt;0),'Test Sample Data'!L967,$B$1),"")</f>
        <v/>
      </c>
      <c r="M968" s="17" t="str">
        <f>IF(SUM('Test Sample Data'!M$3:M$98)&gt;10,IF(AND(ISNUMBER('Test Sample Data'!M967),'Test Sample Data'!M967&lt;$B$1,'Test Sample Data'!M967&gt;0),'Test Sample Data'!M967,$B$1),"")</f>
        <v/>
      </c>
      <c r="N968" s="17" t="str">
        <f>'Gene Table'!E967</f>
        <v>hsa-miR-768-3p</v>
      </c>
      <c r="O968" s="17" t="str">
        <f>'Gene Table'!B967</f>
        <v>I05</v>
      </c>
      <c r="P968" s="17" t="str">
        <f>IF(SUM('Control Sample Data'!D$3:D$98)&gt;10,IF(AND(ISNUMBER('Control Sample Data'!D967),'Control Sample Data'!D967&lt;$B$1,'Control Sample Data'!D967&gt;0),'Control Sample Data'!D967,$B$1),"")</f>
        <v/>
      </c>
      <c r="Q968" s="17" t="str">
        <f>IF(SUM('Control Sample Data'!E$3:E$98)&gt;10,IF(AND(ISNUMBER('Control Sample Data'!E967),'Control Sample Data'!E967&lt;$B$1,'Control Sample Data'!E967&gt;0),'Control Sample Data'!E967,$B$1),"")</f>
        <v/>
      </c>
      <c r="R968" s="17" t="str">
        <f>IF(SUM('Control Sample Data'!F$3:F$98)&gt;10,IF(AND(ISNUMBER('Control Sample Data'!F967),'Control Sample Data'!F967&lt;$B$1,'Control Sample Data'!F967&gt;0),'Control Sample Data'!F967,$B$1),"")</f>
        <v/>
      </c>
      <c r="S968" s="17" t="str">
        <f>IF(SUM('Control Sample Data'!G$3:G$98)&gt;10,IF(AND(ISNUMBER('Control Sample Data'!G967),'Control Sample Data'!G967&lt;$B$1,'Control Sample Data'!G967&gt;0),'Control Sample Data'!G967,$B$1),"")</f>
        <v/>
      </c>
      <c r="T968" s="17" t="str">
        <f>IF(SUM('Control Sample Data'!H$3:H$98)&gt;10,IF(AND(ISNUMBER('Control Sample Data'!H967),'Control Sample Data'!H967&lt;$B$1,'Control Sample Data'!H967&gt;0),'Control Sample Data'!H967,$B$1),"")</f>
        <v/>
      </c>
      <c r="U968" s="17" t="str">
        <f>IF(SUM('Control Sample Data'!I$3:I$98)&gt;10,IF(AND(ISNUMBER('Control Sample Data'!I967),'Control Sample Data'!I967&lt;$B$1,'Control Sample Data'!I967&gt;0),'Control Sample Data'!I967,$B$1),"")</f>
        <v/>
      </c>
      <c r="V968" s="17" t="str">
        <f>IF(SUM('Control Sample Data'!J$3:J$98)&gt;10,IF(AND(ISNUMBER('Control Sample Data'!J967),'Control Sample Data'!J967&lt;$B$1,'Control Sample Data'!J967&gt;0),'Control Sample Data'!J967,$B$1),"")</f>
        <v/>
      </c>
      <c r="W968" s="17" t="str">
        <f>IF(SUM('Control Sample Data'!K$3:K$98)&gt;10,IF(AND(ISNUMBER('Control Sample Data'!K967),'Control Sample Data'!K967&lt;$B$1,'Control Sample Data'!K967&gt;0),'Control Sample Data'!K967,$B$1),"")</f>
        <v/>
      </c>
      <c r="X968" s="17" t="str">
        <f>IF(SUM('Control Sample Data'!L$3:L$98)&gt;10,IF(AND(ISNUMBER('Control Sample Data'!L967),'Control Sample Data'!L967&lt;$B$1,'Control Sample Data'!L967&gt;0),'Control Sample Data'!L967,$B$1),"")</f>
        <v/>
      </c>
      <c r="Y968" s="17" t="str">
        <f>IF(SUM('Control Sample Data'!M$3:M$98)&gt;10,IF(AND(ISNUMBER('Control Sample Data'!M967),'Control Sample Data'!M967&lt;$B$1,'Control Sample Data'!M967&gt;0),'Control Sample Data'!M967,$B$1),"")</f>
        <v/>
      </c>
      <c r="AT968" s="36" t="str">
        <f t="shared" si="664"/>
        <v/>
      </c>
      <c r="AU968" s="36" t="str">
        <f t="shared" si="665"/>
        <v/>
      </c>
      <c r="AV968" s="36" t="str">
        <f t="shared" si="666"/>
        <v/>
      </c>
      <c r="AW968" s="36" t="str">
        <f t="shared" si="667"/>
        <v/>
      </c>
      <c r="AX968" s="36" t="str">
        <f t="shared" si="668"/>
        <v/>
      </c>
      <c r="AY968" s="36" t="str">
        <f t="shared" si="669"/>
        <v/>
      </c>
      <c r="AZ968" s="36" t="str">
        <f t="shared" si="670"/>
        <v/>
      </c>
      <c r="BA968" s="36" t="str">
        <f t="shared" si="671"/>
        <v/>
      </c>
      <c r="BB968" s="36" t="str">
        <f t="shared" si="672"/>
        <v/>
      </c>
      <c r="BC968" s="36" t="str">
        <f t="shared" si="673"/>
        <v/>
      </c>
      <c r="BD968" s="36" t="str">
        <f t="shared" si="674"/>
        <v/>
      </c>
      <c r="BE968" s="36" t="str">
        <f t="shared" si="675"/>
        <v/>
      </c>
      <c r="BF968" s="36" t="str">
        <f t="shared" si="676"/>
        <v/>
      </c>
      <c r="BG968" s="36" t="str">
        <f t="shared" si="677"/>
        <v/>
      </c>
      <c r="BH968" s="36" t="str">
        <f t="shared" si="678"/>
        <v/>
      </c>
      <c r="BI968" s="36" t="str">
        <f t="shared" si="679"/>
        <v/>
      </c>
      <c r="BJ968" s="36" t="str">
        <f t="shared" si="680"/>
        <v/>
      </c>
      <c r="BK968" s="36" t="str">
        <f t="shared" si="681"/>
        <v/>
      </c>
      <c r="BL968" s="36" t="str">
        <f t="shared" si="682"/>
        <v/>
      </c>
      <c r="BM968" s="36" t="str">
        <f t="shared" si="683"/>
        <v/>
      </c>
      <c r="BN968" s="38" t="e">
        <f t="shared" si="642"/>
        <v>#DIV/0!</v>
      </c>
      <c r="BO968" s="38" t="e">
        <f t="shared" si="643"/>
        <v>#DIV/0!</v>
      </c>
      <c r="BP968" s="39" t="str">
        <f t="shared" si="644"/>
        <v/>
      </c>
      <c r="BQ968" s="39" t="str">
        <f t="shared" si="645"/>
        <v/>
      </c>
      <c r="BR968" s="39" t="str">
        <f t="shared" si="646"/>
        <v/>
      </c>
      <c r="BS968" s="39" t="str">
        <f t="shared" si="647"/>
        <v/>
      </c>
      <c r="BT968" s="39" t="str">
        <f t="shared" si="648"/>
        <v/>
      </c>
      <c r="BU968" s="39" t="str">
        <f t="shared" si="649"/>
        <v/>
      </c>
      <c r="BV968" s="39" t="str">
        <f t="shared" si="650"/>
        <v/>
      </c>
      <c r="BW968" s="39" t="str">
        <f t="shared" si="651"/>
        <v/>
      </c>
      <c r="BX968" s="39" t="str">
        <f t="shared" si="652"/>
        <v/>
      </c>
      <c r="BY968" s="39" t="str">
        <f t="shared" si="653"/>
        <v/>
      </c>
      <c r="BZ968" s="39" t="str">
        <f t="shared" si="654"/>
        <v/>
      </c>
      <c r="CA968" s="39" t="str">
        <f t="shared" si="655"/>
        <v/>
      </c>
      <c r="CB968" s="39" t="str">
        <f t="shared" si="656"/>
        <v/>
      </c>
      <c r="CC968" s="39" t="str">
        <f t="shared" si="657"/>
        <v/>
      </c>
      <c r="CD968" s="39" t="str">
        <f t="shared" si="658"/>
        <v/>
      </c>
      <c r="CE968" s="39" t="str">
        <f t="shared" si="659"/>
        <v/>
      </c>
      <c r="CF968" s="39" t="str">
        <f t="shared" si="660"/>
        <v/>
      </c>
      <c r="CG968" s="39" t="str">
        <f t="shared" si="661"/>
        <v/>
      </c>
      <c r="CH968" s="39" t="str">
        <f t="shared" si="662"/>
        <v/>
      </c>
      <c r="CI968" s="39" t="str">
        <f t="shared" si="663"/>
        <v/>
      </c>
    </row>
    <row r="969" spans="1:87">
      <c r="A969" s="18"/>
      <c r="B969" s="15" t="str">
        <f>'Gene Table'!E968</f>
        <v>hsa-miR-1228-5p</v>
      </c>
      <c r="C969" s="15" t="str">
        <f>'Gene Table'!B968</f>
        <v>I06</v>
      </c>
      <c r="D969" s="16" t="str">
        <f>IF(SUM('Test Sample Data'!D$3:D$98)&gt;10,IF(AND(ISNUMBER('Test Sample Data'!D968),'Test Sample Data'!D968&lt;$B$1,'Test Sample Data'!D968&gt;0),'Test Sample Data'!D968,$B$1),"")</f>
        <v/>
      </c>
      <c r="E969" s="17" t="str">
        <f>IF(SUM('Test Sample Data'!E$3:E$98)&gt;10,IF(AND(ISNUMBER('Test Sample Data'!E968),'Test Sample Data'!E968&lt;$B$1,'Test Sample Data'!E968&gt;0),'Test Sample Data'!E968,$B$1),"")</f>
        <v/>
      </c>
      <c r="F969" s="17" t="str">
        <f>IF(SUM('Test Sample Data'!F$3:F$98)&gt;10,IF(AND(ISNUMBER('Test Sample Data'!F968),'Test Sample Data'!F968&lt;$B$1,'Test Sample Data'!F968&gt;0),'Test Sample Data'!F968,$B$1),"")</f>
        <v/>
      </c>
      <c r="G969" s="17" t="str">
        <f>IF(SUM('Test Sample Data'!G$3:G$98)&gt;10,IF(AND(ISNUMBER('Test Sample Data'!G968),'Test Sample Data'!G968&lt;$B$1,'Test Sample Data'!G968&gt;0),'Test Sample Data'!G968,$B$1),"")</f>
        <v/>
      </c>
      <c r="H969" s="17" t="str">
        <f>IF(SUM('Test Sample Data'!H$3:H$98)&gt;10,IF(AND(ISNUMBER('Test Sample Data'!H968),'Test Sample Data'!H968&lt;$B$1,'Test Sample Data'!H968&gt;0),'Test Sample Data'!H968,$B$1),"")</f>
        <v/>
      </c>
      <c r="I969" s="17" t="str">
        <f>IF(SUM('Test Sample Data'!I$3:I$98)&gt;10,IF(AND(ISNUMBER('Test Sample Data'!I968),'Test Sample Data'!I968&lt;$B$1,'Test Sample Data'!I968&gt;0),'Test Sample Data'!I968,$B$1),"")</f>
        <v/>
      </c>
      <c r="J969" s="17" t="str">
        <f>IF(SUM('Test Sample Data'!J$3:J$98)&gt;10,IF(AND(ISNUMBER('Test Sample Data'!J968),'Test Sample Data'!J968&lt;$B$1,'Test Sample Data'!J968&gt;0),'Test Sample Data'!J968,$B$1),"")</f>
        <v/>
      </c>
      <c r="K969" s="17" t="str">
        <f>IF(SUM('Test Sample Data'!K$3:K$98)&gt;10,IF(AND(ISNUMBER('Test Sample Data'!K968),'Test Sample Data'!K968&lt;$B$1,'Test Sample Data'!K968&gt;0),'Test Sample Data'!K968,$B$1),"")</f>
        <v/>
      </c>
      <c r="L969" s="17" t="str">
        <f>IF(SUM('Test Sample Data'!L$3:L$98)&gt;10,IF(AND(ISNUMBER('Test Sample Data'!L968),'Test Sample Data'!L968&lt;$B$1,'Test Sample Data'!L968&gt;0),'Test Sample Data'!L968,$B$1),"")</f>
        <v/>
      </c>
      <c r="M969" s="17" t="str">
        <f>IF(SUM('Test Sample Data'!M$3:M$98)&gt;10,IF(AND(ISNUMBER('Test Sample Data'!M968),'Test Sample Data'!M968&lt;$B$1,'Test Sample Data'!M968&gt;0),'Test Sample Data'!M968,$B$1),"")</f>
        <v/>
      </c>
      <c r="N969" s="17" t="str">
        <f>'Gene Table'!E968</f>
        <v>hsa-miR-1228-5p</v>
      </c>
      <c r="O969" s="17" t="str">
        <f>'Gene Table'!B968</f>
        <v>I06</v>
      </c>
      <c r="P969" s="17" t="str">
        <f>IF(SUM('Control Sample Data'!D$3:D$98)&gt;10,IF(AND(ISNUMBER('Control Sample Data'!D968),'Control Sample Data'!D968&lt;$B$1,'Control Sample Data'!D968&gt;0),'Control Sample Data'!D968,$B$1),"")</f>
        <v/>
      </c>
      <c r="Q969" s="17" t="str">
        <f>IF(SUM('Control Sample Data'!E$3:E$98)&gt;10,IF(AND(ISNUMBER('Control Sample Data'!E968),'Control Sample Data'!E968&lt;$B$1,'Control Sample Data'!E968&gt;0),'Control Sample Data'!E968,$B$1),"")</f>
        <v/>
      </c>
      <c r="R969" s="17" t="str">
        <f>IF(SUM('Control Sample Data'!F$3:F$98)&gt;10,IF(AND(ISNUMBER('Control Sample Data'!F968),'Control Sample Data'!F968&lt;$B$1,'Control Sample Data'!F968&gt;0),'Control Sample Data'!F968,$B$1),"")</f>
        <v/>
      </c>
      <c r="S969" s="17" t="str">
        <f>IF(SUM('Control Sample Data'!G$3:G$98)&gt;10,IF(AND(ISNUMBER('Control Sample Data'!G968),'Control Sample Data'!G968&lt;$B$1,'Control Sample Data'!G968&gt;0),'Control Sample Data'!G968,$B$1),"")</f>
        <v/>
      </c>
      <c r="T969" s="17" t="str">
        <f>IF(SUM('Control Sample Data'!H$3:H$98)&gt;10,IF(AND(ISNUMBER('Control Sample Data'!H968),'Control Sample Data'!H968&lt;$B$1,'Control Sample Data'!H968&gt;0),'Control Sample Data'!H968,$B$1),"")</f>
        <v/>
      </c>
      <c r="U969" s="17" t="str">
        <f>IF(SUM('Control Sample Data'!I$3:I$98)&gt;10,IF(AND(ISNUMBER('Control Sample Data'!I968),'Control Sample Data'!I968&lt;$B$1,'Control Sample Data'!I968&gt;0),'Control Sample Data'!I968,$B$1),"")</f>
        <v/>
      </c>
      <c r="V969" s="17" t="str">
        <f>IF(SUM('Control Sample Data'!J$3:J$98)&gt;10,IF(AND(ISNUMBER('Control Sample Data'!J968),'Control Sample Data'!J968&lt;$B$1,'Control Sample Data'!J968&gt;0),'Control Sample Data'!J968,$B$1),"")</f>
        <v/>
      </c>
      <c r="W969" s="17" t="str">
        <f>IF(SUM('Control Sample Data'!K$3:K$98)&gt;10,IF(AND(ISNUMBER('Control Sample Data'!K968),'Control Sample Data'!K968&lt;$B$1,'Control Sample Data'!K968&gt;0),'Control Sample Data'!K968,$B$1),"")</f>
        <v/>
      </c>
      <c r="X969" s="17" t="str">
        <f>IF(SUM('Control Sample Data'!L$3:L$98)&gt;10,IF(AND(ISNUMBER('Control Sample Data'!L968),'Control Sample Data'!L968&lt;$B$1,'Control Sample Data'!L968&gt;0),'Control Sample Data'!L968,$B$1),"")</f>
        <v/>
      </c>
      <c r="Y969" s="17" t="str">
        <f>IF(SUM('Control Sample Data'!M$3:M$98)&gt;10,IF(AND(ISNUMBER('Control Sample Data'!M968),'Control Sample Data'!M968&lt;$B$1,'Control Sample Data'!M968&gt;0),'Control Sample Data'!M968,$B$1),"")</f>
        <v/>
      </c>
      <c r="AT969" s="36" t="str">
        <f t="shared" si="664"/>
        <v/>
      </c>
      <c r="AU969" s="36" t="str">
        <f t="shared" si="665"/>
        <v/>
      </c>
      <c r="AV969" s="36" t="str">
        <f t="shared" si="666"/>
        <v/>
      </c>
      <c r="AW969" s="36" t="str">
        <f t="shared" si="667"/>
        <v/>
      </c>
      <c r="AX969" s="36" t="str">
        <f t="shared" si="668"/>
        <v/>
      </c>
      <c r="AY969" s="36" t="str">
        <f t="shared" si="669"/>
        <v/>
      </c>
      <c r="AZ969" s="36" t="str">
        <f t="shared" si="670"/>
        <v/>
      </c>
      <c r="BA969" s="36" t="str">
        <f t="shared" si="671"/>
        <v/>
      </c>
      <c r="BB969" s="36" t="str">
        <f t="shared" si="672"/>
        <v/>
      </c>
      <c r="BC969" s="36" t="str">
        <f t="shared" si="673"/>
        <v/>
      </c>
      <c r="BD969" s="36" t="str">
        <f t="shared" si="674"/>
        <v/>
      </c>
      <c r="BE969" s="36" t="str">
        <f t="shared" si="675"/>
        <v/>
      </c>
      <c r="BF969" s="36" t="str">
        <f t="shared" si="676"/>
        <v/>
      </c>
      <c r="BG969" s="36" t="str">
        <f t="shared" si="677"/>
        <v/>
      </c>
      <c r="BH969" s="36" t="str">
        <f t="shared" si="678"/>
        <v/>
      </c>
      <c r="BI969" s="36" t="str">
        <f t="shared" si="679"/>
        <v/>
      </c>
      <c r="BJ969" s="36" t="str">
        <f t="shared" si="680"/>
        <v/>
      </c>
      <c r="BK969" s="36" t="str">
        <f t="shared" si="681"/>
        <v/>
      </c>
      <c r="BL969" s="36" t="str">
        <f t="shared" si="682"/>
        <v/>
      </c>
      <c r="BM969" s="36" t="str">
        <f t="shared" si="683"/>
        <v/>
      </c>
      <c r="BN969" s="38" t="e">
        <f t="shared" si="642"/>
        <v>#DIV/0!</v>
      </c>
      <c r="BO969" s="38" t="e">
        <f t="shared" si="643"/>
        <v>#DIV/0!</v>
      </c>
      <c r="BP969" s="39" t="str">
        <f t="shared" si="644"/>
        <v/>
      </c>
      <c r="BQ969" s="39" t="str">
        <f t="shared" si="645"/>
        <v/>
      </c>
      <c r="BR969" s="39" t="str">
        <f t="shared" si="646"/>
        <v/>
      </c>
      <c r="BS969" s="39" t="str">
        <f t="shared" si="647"/>
        <v/>
      </c>
      <c r="BT969" s="39" t="str">
        <f t="shared" si="648"/>
        <v/>
      </c>
      <c r="BU969" s="39" t="str">
        <f t="shared" si="649"/>
        <v/>
      </c>
      <c r="BV969" s="39" t="str">
        <f t="shared" si="650"/>
        <v/>
      </c>
      <c r="BW969" s="39" t="str">
        <f t="shared" si="651"/>
        <v/>
      </c>
      <c r="BX969" s="39" t="str">
        <f t="shared" si="652"/>
        <v/>
      </c>
      <c r="BY969" s="39" t="str">
        <f t="shared" si="653"/>
        <v/>
      </c>
      <c r="BZ969" s="39" t="str">
        <f t="shared" si="654"/>
        <v/>
      </c>
      <c r="CA969" s="39" t="str">
        <f t="shared" si="655"/>
        <v/>
      </c>
      <c r="CB969" s="39" t="str">
        <f t="shared" si="656"/>
        <v/>
      </c>
      <c r="CC969" s="39" t="str">
        <f t="shared" si="657"/>
        <v/>
      </c>
      <c r="CD969" s="39" t="str">
        <f t="shared" si="658"/>
        <v/>
      </c>
      <c r="CE969" s="39" t="str">
        <f t="shared" si="659"/>
        <v/>
      </c>
      <c r="CF969" s="39" t="str">
        <f t="shared" si="660"/>
        <v/>
      </c>
      <c r="CG969" s="39" t="str">
        <f t="shared" si="661"/>
        <v/>
      </c>
      <c r="CH969" s="39" t="str">
        <f t="shared" si="662"/>
        <v/>
      </c>
      <c r="CI969" s="39" t="str">
        <f t="shared" si="663"/>
        <v/>
      </c>
    </row>
    <row r="970" spans="1:87">
      <c r="A970" s="18"/>
      <c r="B970" s="15" t="str">
        <f>'Gene Table'!E969</f>
        <v>hsa-miR-877-3p</v>
      </c>
      <c r="C970" s="15" t="str">
        <f>'Gene Table'!B969</f>
        <v>I07</v>
      </c>
      <c r="D970" s="16" t="str">
        <f>IF(SUM('Test Sample Data'!D$3:D$98)&gt;10,IF(AND(ISNUMBER('Test Sample Data'!D969),'Test Sample Data'!D969&lt;$B$1,'Test Sample Data'!D969&gt;0),'Test Sample Data'!D969,$B$1),"")</f>
        <v/>
      </c>
      <c r="E970" s="17" t="str">
        <f>IF(SUM('Test Sample Data'!E$3:E$98)&gt;10,IF(AND(ISNUMBER('Test Sample Data'!E969),'Test Sample Data'!E969&lt;$B$1,'Test Sample Data'!E969&gt;0),'Test Sample Data'!E969,$B$1),"")</f>
        <v/>
      </c>
      <c r="F970" s="17" t="str">
        <f>IF(SUM('Test Sample Data'!F$3:F$98)&gt;10,IF(AND(ISNUMBER('Test Sample Data'!F969),'Test Sample Data'!F969&lt;$B$1,'Test Sample Data'!F969&gt;0),'Test Sample Data'!F969,$B$1),"")</f>
        <v/>
      </c>
      <c r="G970" s="17" t="str">
        <f>IF(SUM('Test Sample Data'!G$3:G$98)&gt;10,IF(AND(ISNUMBER('Test Sample Data'!G969),'Test Sample Data'!G969&lt;$B$1,'Test Sample Data'!G969&gt;0),'Test Sample Data'!G969,$B$1),"")</f>
        <v/>
      </c>
      <c r="H970" s="17" t="str">
        <f>IF(SUM('Test Sample Data'!H$3:H$98)&gt;10,IF(AND(ISNUMBER('Test Sample Data'!H969),'Test Sample Data'!H969&lt;$B$1,'Test Sample Data'!H969&gt;0),'Test Sample Data'!H969,$B$1),"")</f>
        <v/>
      </c>
      <c r="I970" s="17" t="str">
        <f>IF(SUM('Test Sample Data'!I$3:I$98)&gt;10,IF(AND(ISNUMBER('Test Sample Data'!I969),'Test Sample Data'!I969&lt;$B$1,'Test Sample Data'!I969&gt;0),'Test Sample Data'!I969,$B$1),"")</f>
        <v/>
      </c>
      <c r="J970" s="17" t="str">
        <f>IF(SUM('Test Sample Data'!J$3:J$98)&gt;10,IF(AND(ISNUMBER('Test Sample Data'!J969),'Test Sample Data'!J969&lt;$B$1,'Test Sample Data'!J969&gt;0),'Test Sample Data'!J969,$B$1),"")</f>
        <v/>
      </c>
      <c r="K970" s="17" t="str">
        <f>IF(SUM('Test Sample Data'!K$3:K$98)&gt;10,IF(AND(ISNUMBER('Test Sample Data'!K969),'Test Sample Data'!K969&lt;$B$1,'Test Sample Data'!K969&gt;0),'Test Sample Data'!K969,$B$1),"")</f>
        <v/>
      </c>
      <c r="L970" s="17" t="str">
        <f>IF(SUM('Test Sample Data'!L$3:L$98)&gt;10,IF(AND(ISNUMBER('Test Sample Data'!L969),'Test Sample Data'!L969&lt;$B$1,'Test Sample Data'!L969&gt;0),'Test Sample Data'!L969,$B$1),"")</f>
        <v/>
      </c>
      <c r="M970" s="17" t="str">
        <f>IF(SUM('Test Sample Data'!M$3:M$98)&gt;10,IF(AND(ISNUMBER('Test Sample Data'!M969),'Test Sample Data'!M969&lt;$B$1,'Test Sample Data'!M969&gt;0),'Test Sample Data'!M969,$B$1),"")</f>
        <v/>
      </c>
      <c r="N970" s="17" t="str">
        <f>'Gene Table'!E969</f>
        <v>hsa-miR-877-3p</v>
      </c>
      <c r="O970" s="17" t="str">
        <f>'Gene Table'!B969</f>
        <v>I07</v>
      </c>
      <c r="P970" s="17" t="str">
        <f>IF(SUM('Control Sample Data'!D$3:D$98)&gt;10,IF(AND(ISNUMBER('Control Sample Data'!D969),'Control Sample Data'!D969&lt;$B$1,'Control Sample Data'!D969&gt;0),'Control Sample Data'!D969,$B$1),"")</f>
        <v/>
      </c>
      <c r="Q970" s="17" t="str">
        <f>IF(SUM('Control Sample Data'!E$3:E$98)&gt;10,IF(AND(ISNUMBER('Control Sample Data'!E969),'Control Sample Data'!E969&lt;$B$1,'Control Sample Data'!E969&gt;0),'Control Sample Data'!E969,$B$1),"")</f>
        <v/>
      </c>
      <c r="R970" s="17" t="str">
        <f>IF(SUM('Control Sample Data'!F$3:F$98)&gt;10,IF(AND(ISNUMBER('Control Sample Data'!F969),'Control Sample Data'!F969&lt;$B$1,'Control Sample Data'!F969&gt;0),'Control Sample Data'!F969,$B$1),"")</f>
        <v/>
      </c>
      <c r="S970" s="17" t="str">
        <f>IF(SUM('Control Sample Data'!G$3:G$98)&gt;10,IF(AND(ISNUMBER('Control Sample Data'!G969),'Control Sample Data'!G969&lt;$B$1,'Control Sample Data'!G969&gt;0),'Control Sample Data'!G969,$B$1),"")</f>
        <v/>
      </c>
      <c r="T970" s="17" t="str">
        <f>IF(SUM('Control Sample Data'!H$3:H$98)&gt;10,IF(AND(ISNUMBER('Control Sample Data'!H969),'Control Sample Data'!H969&lt;$B$1,'Control Sample Data'!H969&gt;0),'Control Sample Data'!H969,$B$1),"")</f>
        <v/>
      </c>
      <c r="U970" s="17" t="str">
        <f>IF(SUM('Control Sample Data'!I$3:I$98)&gt;10,IF(AND(ISNUMBER('Control Sample Data'!I969),'Control Sample Data'!I969&lt;$B$1,'Control Sample Data'!I969&gt;0),'Control Sample Data'!I969,$B$1),"")</f>
        <v/>
      </c>
      <c r="V970" s="17" t="str">
        <f>IF(SUM('Control Sample Data'!J$3:J$98)&gt;10,IF(AND(ISNUMBER('Control Sample Data'!J969),'Control Sample Data'!J969&lt;$B$1,'Control Sample Data'!J969&gt;0),'Control Sample Data'!J969,$B$1),"")</f>
        <v/>
      </c>
      <c r="W970" s="17" t="str">
        <f>IF(SUM('Control Sample Data'!K$3:K$98)&gt;10,IF(AND(ISNUMBER('Control Sample Data'!K969),'Control Sample Data'!K969&lt;$B$1,'Control Sample Data'!K969&gt;0),'Control Sample Data'!K969,$B$1),"")</f>
        <v/>
      </c>
      <c r="X970" s="17" t="str">
        <f>IF(SUM('Control Sample Data'!L$3:L$98)&gt;10,IF(AND(ISNUMBER('Control Sample Data'!L969),'Control Sample Data'!L969&lt;$B$1,'Control Sample Data'!L969&gt;0),'Control Sample Data'!L969,$B$1),"")</f>
        <v/>
      </c>
      <c r="Y970" s="17" t="str">
        <f>IF(SUM('Control Sample Data'!M$3:M$98)&gt;10,IF(AND(ISNUMBER('Control Sample Data'!M969),'Control Sample Data'!M969&lt;$B$1,'Control Sample Data'!M969&gt;0),'Control Sample Data'!M969,$B$1),"")</f>
        <v/>
      </c>
      <c r="AT970" s="36" t="str">
        <f t="shared" si="664"/>
        <v/>
      </c>
      <c r="AU970" s="36" t="str">
        <f t="shared" si="665"/>
        <v/>
      </c>
      <c r="AV970" s="36" t="str">
        <f t="shared" si="666"/>
        <v/>
      </c>
      <c r="AW970" s="36" t="str">
        <f t="shared" si="667"/>
        <v/>
      </c>
      <c r="AX970" s="36" t="str">
        <f t="shared" si="668"/>
        <v/>
      </c>
      <c r="AY970" s="36" t="str">
        <f t="shared" si="669"/>
        <v/>
      </c>
      <c r="AZ970" s="36" t="str">
        <f t="shared" si="670"/>
        <v/>
      </c>
      <c r="BA970" s="36" t="str">
        <f t="shared" si="671"/>
        <v/>
      </c>
      <c r="BB970" s="36" t="str">
        <f t="shared" si="672"/>
        <v/>
      </c>
      <c r="BC970" s="36" t="str">
        <f t="shared" si="673"/>
        <v/>
      </c>
      <c r="BD970" s="36" t="str">
        <f t="shared" si="674"/>
        <v/>
      </c>
      <c r="BE970" s="36" t="str">
        <f t="shared" si="675"/>
        <v/>
      </c>
      <c r="BF970" s="36" t="str">
        <f t="shared" si="676"/>
        <v/>
      </c>
      <c r="BG970" s="36" t="str">
        <f t="shared" si="677"/>
        <v/>
      </c>
      <c r="BH970" s="36" t="str">
        <f t="shared" si="678"/>
        <v/>
      </c>
      <c r="BI970" s="36" t="str">
        <f t="shared" si="679"/>
        <v/>
      </c>
      <c r="BJ970" s="36" t="str">
        <f t="shared" si="680"/>
        <v/>
      </c>
      <c r="BK970" s="36" t="str">
        <f t="shared" si="681"/>
        <v/>
      </c>
      <c r="BL970" s="36" t="str">
        <f t="shared" si="682"/>
        <v/>
      </c>
      <c r="BM970" s="36" t="str">
        <f t="shared" si="683"/>
        <v/>
      </c>
      <c r="BN970" s="38" t="e">
        <f t="shared" si="642"/>
        <v>#DIV/0!</v>
      </c>
      <c r="BO970" s="38" t="e">
        <f t="shared" si="643"/>
        <v>#DIV/0!</v>
      </c>
      <c r="BP970" s="39" t="str">
        <f t="shared" si="644"/>
        <v/>
      </c>
      <c r="BQ970" s="39" t="str">
        <f t="shared" si="645"/>
        <v/>
      </c>
      <c r="BR970" s="39" t="str">
        <f t="shared" si="646"/>
        <v/>
      </c>
      <c r="BS970" s="39" t="str">
        <f t="shared" si="647"/>
        <v/>
      </c>
      <c r="BT970" s="39" t="str">
        <f t="shared" si="648"/>
        <v/>
      </c>
      <c r="BU970" s="39" t="str">
        <f t="shared" si="649"/>
        <v/>
      </c>
      <c r="BV970" s="39" t="str">
        <f t="shared" si="650"/>
        <v/>
      </c>
      <c r="BW970" s="39" t="str">
        <f t="shared" si="651"/>
        <v/>
      </c>
      <c r="BX970" s="39" t="str">
        <f t="shared" si="652"/>
        <v/>
      </c>
      <c r="BY970" s="39" t="str">
        <f t="shared" si="653"/>
        <v/>
      </c>
      <c r="BZ970" s="39" t="str">
        <f t="shared" si="654"/>
        <v/>
      </c>
      <c r="CA970" s="39" t="str">
        <f t="shared" si="655"/>
        <v/>
      </c>
      <c r="CB970" s="39" t="str">
        <f t="shared" si="656"/>
        <v/>
      </c>
      <c r="CC970" s="39" t="str">
        <f t="shared" si="657"/>
        <v/>
      </c>
      <c r="CD970" s="39" t="str">
        <f t="shared" si="658"/>
        <v/>
      </c>
      <c r="CE970" s="39" t="str">
        <f t="shared" si="659"/>
        <v/>
      </c>
      <c r="CF970" s="39" t="str">
        <f t="shared" si="660"/>
        <v/>
      </c>
      <c r="CG970" s="39" t="str">
        <f t="shared" si="661"/>
        <v/>
      </c>
      <c r="CH970" s="39" t="str">
        <f t="shared" si="662"/>
        <v/>
      </c>
      <c r="CI970" s="39" t="str">
        <f t="shared" si="663"/>
        <v/>
      </c>
    </row>
    <row r="971" spans="1:87">
      <c r="A971" s="18"/>
      <c r="B971" s="15" t="str">
        <f>'Gene Table'!E970</f>
        <v>hsa-miR-125b-1-3p</v>
      </c>
      <c r="C971" s="15" t="str">
        <f>'Gene Table'!B970</f>
        <v>I08</v>
      </c>
      <c r="D971" s="16" t="str">
        <f>IF(SUM('Test Sample Data'!D$3:D$98)&gt;10,IF(AND(ISNUMBER('Test Sample Data'!D970),'Test Sample Data'!D970&lt;$B$1,'Test Sample Data'!D970&gt;0),'Test Sample Data'!D970,$B$1),"")</f>
        <v/>
      </c>
      <c r="E971" s="17" t="str">
        <f>IF(SUM('Test Sample Data'!E$3:E$98)&gt;10,IF(AND(ISNUMBER('Test Sample Data'!E970),'Test Sample Data'!E970&lt;$B$1,'Test Sample Data'!E970&gt;0),'Test Sample Data'!E970,$B$1),"")</f>
        <v/>
      </c>
      <c r="F971" s="17" t="str">
        <f>IF(SUM('Test Sample Data'!F$3:F$98)&gt;10,IF(AND(ISNUMBER('Test Sample Data'!F970),'Test Sample Data'!F970&lt;$B$1,'Test Sample Data'!F970&gt;0),'Test Sample Data'!F970,$B$1),"")</f>
        <v/>
      </c>
      <c r="G971" s="17" t="str">
        <f>IF(SUM('Test Sample Data'!G$3:G$98)&gt;10,IF(AND(ISNUMBER('Test Sample Data'!G970),'Test Sample Data'!G970&lt;$B$1,'Test Sample Data'!G970&gt;0),'Test Sample Data'!G970,$B$1),"")</f>
        <v/>
      </c>
      <c r="H971" s="17" t="str">
        <f>IF(SUM('Test Sample Data'!H$3:H$98)&gt;10,IF(AND(ISNUMBER('Test Sample Data'!H970),'Test Sample Data'!H970&lt;$B$1,'Test Sample Data'!H970&gt;0),'Test Sample Data'!H970,$B$1),"")</f>
        <v/>
      </c>
      <c r="I971" s="17" t="str">
        <f>IF(SUM('Test Sample Data'!I$3:I$98)&gt;10,IF(AND(ISNUMBER('Test Sample Data'!I970),'Test Sample Data'!I970&lt;$B$1,'Test Sample Data'!I970&gt;0),'Test Sample Data'!I970,$B$1),"")</f>
        <v/>
      </c>
      <c r="J971" s="17" t="str">
        <f>IF(SUM('Test Sample Data'!J$3:J$98)&gt;10,IF(AND(ISNUMBER('Test Sample Data'!J970),'Test Sample Data'!J970&lt;$B$1,'Test Sample Data'!J970&gt;0),'Test Sample Data'!J970,$B$1),"")</f>
        <v/>
      </c>
      <c r="K971" s="17" t="str">
        <f>IF(SUM('Test Sample Data'!K$3:K$98)&gt;10,IF(AND(ISNUMBER('Test Sample Data'!K970),'Test Sample Data'!K970&lt;$B$1,'Test Sample Data'!K970&gt;0),'Test Sample Data'!K970,$B$1),"")</f>
        <v/>
      </c>
      <c r="L971" s="17" t="str">
        <f>IF(SUM('Test Sample Data'!L$3:L$98)&gt;10,IF(AND(ISNUMBER('Test Sample Data'!L970),'Test Sample Data'!L970&lt;$B$1,'Test Sample Data'!L970&gt;0),'Test Sample Data'!L970,$B$1),"")</f>
        <v/>
      </c>
      <c r="M971" s="17" t="str">
        <f>IF(SUM('Test Sample Data'!M$3:M$98)&gt;10,IF(AND(ISNUMBER('Test Sample Data'!M970),'Test Sample Data'!M970&lt;$B$1,'Test Sample Data'!M970&gt;0),'Test Sample Data'!M970,$B$1),"")</f>
        <v/>
      </c>
      <c r="N971" s="17" t="str">
        <f>'Gene Table'!E970</f>
        <v>hsa-miR-125b-1-3p</v>
      </c>
      <c r="O971" s="17" t="str">
        <f>'Gene Table'!B970</f>
        <v>I08</v>
      </c>
      <c r="P971" s="17" t="str">
        <f>IF(SUM('Control Sample Data'!D$3:D$98)&gt;10,IF(AND(ISNUMBER('Control Sample Data'!D970),'Control Sample Data'!D970&lt;$B$1,'Control Sample Data'!D970&gt;0),'Control Sample Data'!D970,$B$1),"")</f>
        <v/>
      </c>
      <c r="Q971" s="17" t="str">
        <f>IF(SUM('Control Sample Data'!E$3:E$98)&gt;10,IF(AND(ISNUMBER('Control Sample Data'!E970),'Control Sample Data'!E970&lt;$B$1,'Control Sample Data'!E970&gt;0),'Control Sample Data'!E970,$B$1),"")</f>
        <v/>
      </c>
      <c r="R971" s="17" t="str">
        <f>IF(SUM('Control Sample Data'!F$3:F$98)&gt;10,IF(AND(ISNUMBER('Control Sample Data'!F970),'Control Sample Data'!F970&lt;$B$1,'Control Sample Data'!F970&gt;0),'Control Sample Data'!F970,$B$1),"")</f>
        <v/>
      </c>
      <c r="S971" s="17" t="str">
        <f>IF(SUM('Control Sample Data'!G$3:G$98)&gt;10,IF(AND(ISNUMBER('Control Sample Data'!G970),'Control Sample Data'!G970&lt;$B$1,'Control Sample Data'!G970&gt;0),'Control Sample Data'!G970,$B$1),"")</f>
        <v/>
      </c>
      <c r="T971" s="17" t="str">
        <f>IF(SUM('Control Sample Data'!H$3:H$98)&gt;10,IF(AND(ISNUMBER('Control Sample Data'!H970),'Control Sample Data'!H970&lt;$B$1,'Control Sample Data'!H970&gt;0),'Control Sample Data'!H970,$B$1),"")</f>
        <v/>
      </c>
      <c r="U971" s="17" t="str">
        <f>IF(SUM('Control Sample Data'!I$3:I$98)&gt;10,IF(AND(ISNUMBER('Control Sample Data'!I970),'Control Sample Data'!I970&lt;$B$1,'Control Sample Data'!I970&gt;0),'Control Sample Data'!I970,$B$1),"")</f>
        <v/>
      </c>
      <c r="V971" s="17" t="str">
        <f>IF(SUM('Control Sample Data'!J$3:J$98)&gt;10,IF(AND(ISNUMBER('Control Sample Data'!J970),'Control Sample Data'!J970&lt;$B$1,'Control Sample Data'!J970&gt;0),'Control Sample Data'!J970,$B$1),"")</f>
        <v/>
      </c>
      <c r="W971" s="17" t="str">
        <f>IF(SUM('Control Sample Data'!K$3:K$98)&gt;10,IF(AND(ISNUMBER('Control Sample Data'!K970),'Control Sample Data'!K970&lt;$B$1,'Control Sample Data'!K970&gt;0),'Control Sample Data'!K970,$B$1),"")</f>
        <v/>
      </c>
      <c r="X971" s="17" t="str">
        <f>IF(SUM('Control Sample Data'!L$3:L$98)&gt;10,IF(AND(ISNUMBER('Control Sample Data'!L970),'Control Sample Data'!L970&lt;$B$1,'Control Sample Data'!L970&gt;0),'Control Sample Data'!L970,$B$1),"")</f>
        <v/>
      </c>
      <c r="Y971" s="17" t="str">
        <f>IF(SUM('Control Sample Data'!M$3:M$98)&gt;10,IF(AND(ISNUMBER('Control Sample Data'!M970),'Control Sample Data'!M970&lt;$B$1,'Control Sample Data'!M970&gt;0),'Control Sample Data'!M970,$B$1),"")</f>
        <v/>
      </c>
      <c r="AT971" s="36" t="str">
        <f t="shared" si="664"/>
        <v/>
      </c>
      <c r="AU971" s="36" t="str">
        <f t="shared" si="665"/>
        <v/>
      </c>
      <c r="AV971" s="36" t="str">
        <f t="shared" si="666"/>
        <v/>
      </c>
      <c r="AW971" s="36" t="str">
        <f t="shared" si="667"/>
        <v/>
      </c>
      <c r="AX971" s="36" t="str">
        <f t="shared" si="668"/>
        <v/>
      </c>
      <c r="AY971" s="36" t="str">
        <f t="shared" si="669"/>
        <v/>
      </c>
      <c r="AZ971" s="36" t="str">
        <f t="shared" si="670"/>
        <v/>
      </c>
      <c r="BA971" s="36" t="str">
        <f t="shared" si="671"/>
        <v/>
      </c>
      <c r="BB971" s="36" t="str">
        <f t="shared" si="672"/>
        <v/>
      </c>
      <c r="BC971" s="36" t="str">
        <f t="shared" si="673"/>
        <v/>
      </c>
      <c r="BD971" s="36" t="str">
        <f t="shared" si="674"/>
        <v/>
      </c>
      <c r="BE971" s="36" t="str">
        <f t="shared" si="675"/>
        <v/>
      </c>
      <c r="BF971" s="36" t="str">
        <f t="shared" si="676"/>
        <v/>
      </c>
      <c r="BG971" s="36" t="str">
        <f t="shared" si="677"/>
        <v/>
      </c>
      <c r="BH971" s="36" t="str">
        <f t="shared" si="678"/>
        <v/>
      </c>
      <c r="BI971" s="36" t="str">
        <f t="shared" si="679"/>
        <v/>
      </c>
      <c r="BJ971" s="36" t="str">
        <f t="shared" si="680"/>
        <v/>
      </c>
      <c r="BK971" s="36" t="str">
        <f t="shared" si="681"/>
        <v/>
      </c>
      <c r="BL971" s="36" t="str">
        <f t="shared" si="682"/>
        <v/>
      </c>
      <c r="BM971" s="36" t="str">
        <f t="shared" si="683"/>
        <v/>
      </c>
      <c r="BN971" s="38" t="e">
        <f t="shared" si="642"/>
        <v>#DIV/0!</v>
      </c>
      <c r="BO971" s="38" t="e">
        <f t="shared" si="643"/>
        <v>#DIV/0!</v>
      </c>
      <c r="BP971" s="39" t="str">
        <f t="shared" si="644"/>
        <v/>
      </c>
      <c r="BQ971" s="39" t="str">
        <f t="shared" si="645"/>
        <v/>
      </c>
      <c r="BR971" s="39" t="str">
        <f t="shared" si="646"/>
        <v/>
      </c>
      <c r="BS971" s="39" t="str">
        <f t="shared" si="647"/>
        <v/>
      </c>
      <c r="BT971" s="39" t="str">
        <f t="shared" si="648"/>
        <v/>
      </c>
      <c r="BU971" s="39" t="str">
        <f t="shared" si="649"/>
        <v/>
      </c>
      <c r="BV971" s="39" t="str">
        <f t="shared" si="650"/>
        <v/>
      </c>
      <c r="BW971" s="39" t="str">
        <f t="shared" si="651"/>
        <v/>
      </c>
      <c r="BX971" s="39" t="str">
        <f t="shared" si="652"/>
        <v/>
      </c>
      <c r="BY971" s="39" t="str">
        <f t="shared" si="653"/>
        <v/>
      </c>
      <c r="BZ971" s="39" t="str">
        <f t="shared" si="654"/>
        <v/>
      </c>
      <c r="CA971" s="39" t="str">
        <f t="shared" si="655"/>
        <v/>
      </c>
      <c r="CB971" s="39" t="str">
        <f t="shared" si="656"/>
        <v/>
      </c>
      <c r="CC971" s="39" t="str">
        <f t="shared" si="657"/>
        <v/>
      </c>
      <c r="CD971" s="39" t="str">
        <f t="shared" si="658"/>
        <v/>
      </c>
      <c r="CE971" s="39" t="str">
        <f t="shared" si="659"/>
        <v/>
      </c>
      <c r="CF971" s="39" t="str">
        <f t="shared" si="660"/>
        <v/>
      </c>
      <c r="CG971" s="39" t="str">
        <f t="shared" si="661"/>
        <v/>
      </c>
      <c r="CH971" s="39" t="str">
        <f t="shared" si="662"/>
        <v/>
      </c>
      <c r="CI971" s="39" t="str">
        <f t="shared" si="663"/>
        <v/>
      </c>
    </row>
    <row r="972" spans="1:87">
      <c r="A972" s="18"/>
      <c r="B972" s="15" t="str">
        <f>'Gene Table'!E971</f>
        <v>hsa-miR-888-3p</v>
      </c>
      <c r="C972" s="15" t="str">
        <f>'Gene Table'!B971</f>
        <v>I09</v>
      </c>
      <c r="D972" s="16" t="str">
        <f>IF(SUM('Test Sample Data'!D$3:D$98)&gt;10,IF(AND(ISNUMBER('Test Sample Data'!D971),'Test Sample Data'!D971&lt;$B$1,'Test Sample Data'!D971&gt;0),'Test Sample Data'!D971,$B$1),"")</f>
        <v/>
      </c>
      <c r="E972" s="17" t="str">
        <f>IF(SUM('Test Sample Data'!E$3:E$98)&gt;10,IF(AND(ISNUMBER('Test Sample Data'!E971),'Test Sample Data'!E971&lt;$B$1,'Test Sample Data'!E971&gt;0),'Test Sample Data'!E971,$B$1),"")</f>
        <v/>
      </c>
      <c r="F972" s="17" t="str">
        <f>IF(SUM('Test Sample Data'!F$3:F$98)&gt;10,IF(AND(ISNUMBER('Test Sample Data'!F971),'Test Sample Data'!F971&lt;$B$1,'Test Sample Data'!F971&gt;0),'Test Sample Data'!F971,$B$1),"")</f>
        <v/>
      </c>
      <c r="G972" s="17" t="str">
        <f>IF(SUM('Test Sample Data'!G$3:G$98)&gt;10,IF(AND(ISNUMBER('Test Sample Data'!G971),'Test Sample Data'!G971&lt;$B$1,'Test Sample Data'!G971&gt;0),'Test Sample Data'!G971,$B$1),"")</f>
        <v/>
      </c>
      <c r="H972" s="17" t="str">
        <f>IF(SUM('Test Sample Data'!H$3:H$98)&gt;10,IF(AND(ISNUMBER('Test Sample Data'!H971),'Test Sample Data'!H971&lt;$B$1,'Test Sample Data'!H971&gt;0),'Test Sample Data'!H971,$B$1),"")</f>
        <v/>
      </c>
      <c r="I972" s="17" t="str">
        <f>IF(SUM('Test Sample Data'!I$3:I$98)&gt;10,IF(AND(ISNUMBER('Test Sample Data'!I971),'Test Sample Data'!I971&lt;$B$1,'Test Sample Data'!I971&gt;0),'Test Sample Data'!I971,$B$1),"")</f>
        <v/>
      </c>
      <c r="J972" s="17" t="str">
        <f>IF(SUM('Test Sample Data'!J$3:J$98)&gt;10,IF(AND(ISNUMBER('Test Sample Data'!J971),'Test Sample Data'!J971&lt;$B$1,'Test Sample Data'!J971&gt;0),'Test Sample Data'!J971,$B$1),"")</f>
        <v/>
      </c>
      <c r="K972" s="17" t="str">
        <f>IF(SUM('Test Sample Data'!K$3:K$98)&gt;10,IF(AND(ISNUMBER('Test Sample Data'!K971),'Test Sample Data'!K971&lt;$B$1,'Test Sample Data'!K971&gt;0),'Test Sample Data'!K971,$B$1),"")</f>
        <v/>
      </c>
      <c r="L972" s="17" t="str">
        <f>IF(SUM('Test Sample Data'!L$3:L$98)&gt;10,IF(AND(ISNUMBER('Test Sample Data'!L971),'Test Sample Data'!L971&lt;$B$1,'Test Sample Data'!L971&gt;0),'Test Sample Data'!L971,$B$1),"")</f>
        <v/>
      </c>
      <c r="M972" s="17" t="str">
        <f>IF(SUM('Test Sample Data'!M$3:M$98)&gt;10,IF(AND(ISNUMBER('Test Sample Data'!M971),'Test Sample Data'!M971&lt;$B$1,'Test Sample Data'!M971&gt;0),'Test Sample Data'!M971,$B$1),"")</f>
        <v/>
      </c>
      <c r="N972" s="17" t="str">
        <f>'Gene Table'!E971</f>
        <v>hsa-miR-888-3p</v>
      </c>
      <c r="O972" s="17" t="str">
        <f>'Gene Table'!B971</f>
        <v>I09</v>
      </c>
      <c r="P972" s="17" t="str">
        <f>IF(SUM('Control Sample Data'!D$3:D$98)&gt;10,IF(AND(ISNUMBER('Control Sample Data'!D971),'Control Sample Data'!D971&lt;$B$1,'Control Sample Data'!D971&gt;0),'Control Sample Data'!D971,$B$1),"")</f>
        <v/>
      </c>
      <c r="Q972" s="17" t="str">
        <f>IF(SUM('Control Sample Data'!E$3:E$98)&gt;10,IF(AND(ISNUMBER('Control Sample Data'!E971),'Control Sample Data'!E971&lt;$B$1,'Control Sample Data'!E971&gt;0),'Control Sample Data'!E971,$B$1),"")</f>
        <v/>
      </c>
      <c r="R972" s="17" t="str">
        <f>IF(SUM('Control Sample Data'!F$3:F$98)&gt;10,IF(AND(ISNUMBER('Control Sample Data'!F971),'Control Sample Data'!F971&lt;$B$1,'Control Sample Data'!F971&gt;0),'Control Sample Data'!F971,$B$1),"")</f>
        <v/>
      </c>
      <c r="S972" s="17" t="str">
        <f>IF(SUM('Control Sample Data'!G$3:G$98)&gt;10,IF(AND(ISNUMBER('Control Sample Data'!G971),'Control Sample Data'!G971&lt;$B$1,'Control Sample Data'!G971&gt;0),'Control Sample Data'!G971,$B$1),"")</f>
        <v/>
      </c>
      <c r="T972" s="17" t="str">
        <f>IF(SUM('Control Sample Data'!H$3:H$98)&gt;10,IF(AND(ISNUMBER('Control Sample Data'!H971),'Control Sample Data'!H971&lt;$B$1,'Control Sample Data'!H971&gt;0),'Control Sample Data'!H971,$B$1),"")</f>
        <v/>
      </c>
      <c r="U972" s="17" t="str">
        <f>IF(SUM('Control Sample Data'!I$3:I$98)&gt;10,IF(AND(ISNUMBER('Control Sample Data'!I971),'Control Sample Data'!I971&lt;$B$1,'Control Sample Data'!I971&gt;0),'Control Sample Data'!I971,$B$1),"")</f>
        <v/>
      </c>
      <c r="V972" s="17" t="str">
        <f>IF(SUM('Control Sample Data'!J$3:J$98)&gt;10,IF(AND(ISNUMBER('Control Sample Data'!J971),'Control Sample Data'!J971&lt;$B$1,'Control Sample Data'!J971&gt;0),'Control Sample Data'!J971,$B$1),"")</f>
        <v/>
      </c>
      <c r="W972" s="17" t="str">
        <f>IF(SUM('Control Sample Data'!K$3:K$98)&gt;10,IF(AND(ISNUMBER('Control Sample Data'!K971),'Control Sample Data'!K971&lt;$B$1,'Control Sample Data'!K971&gt;0),'Control Sample Data'!K971,$B$1),"")</f>
        <v/>
      </c>
      <c r="X972" s="17" t="str">
        <f>IF(SUM('Control Sample Data'!L$3:L$98)&gt;10,IF(AND(ISNUMBER('Control Sample Data'!L971),'Control Sample Data'!L971&lt;$B$1,'Control Sample Data'!L971&gt;0),'Control Sample Data'!L971,$B$1),"")</f>
        <v/>
      </c>
      <c r="Y972" s="17" t="str">
        <f>IF(SUM('Control Sample Data'!M$3:M$98)&gt;10,IF(AND(ISNUMBER('Control Sample Data'!M971),'Control Sample Data'!M971&lt;$B$1,'Control Sample Data'!M971&gt;0),'Control Sample Data'!M971,$B$1),"")</f>
        <v/>
      </c>
      <c r="AT972" s="36" t="str">
        <f t="shared" si="664"/>
        <v/>
      </c>
      <c r="AU972" s="36" t="str">
        <f t="shared" si="665"/>
        <v/>
      </c>
      <c r="AV972" s="36" t="str">
        <f t="shared" si="666"/>
        <v/>
      </c>
      <c r="AW972" s="36" t="str">
        <f t="shared" si="667"/>
        <v/>
      </c>
      <c r="AX972" s="36" t="str">
        <f t="shared" si="668"/>
        <v/>
      </c>
      <c r="AY972" s="36" t="str">
        <f t="shared" si="669"/>
        <v/>
      </c>
      <c r="AZ972" s="36" t="str">
        <f t="shared" si="670"/>
        <v/>
      </c>
      <c r="BA972" s="36" t="str">
        <f t="shared" si="671"/>
        <v/>
      </c>
      <c r="BB972" s="36" t="str">
        <f t="shared" si="672"/>
        <v/>
      </c>
      <c r="BC972" s="36" t="str">
        <f t="shared" si="673"/>
        <v/>
      </c>
      <c r="BD972" s="36" t="str">
        <f t="shared" si="674"/>
        <v/>
      </c>
      <c r="BE972" s="36" t="str">
        <f t="shared" si="675"/>
        <v/>
      </c>
      <c r="BF972" s="36" t="str">
        <f t="shared" si="676"/>
        <v/>
      </c>
      <c r="BG972" s="36" t="str">
        <f t="shared" si="677"/>
        <v/>
      </c>
      <c r="BH972" s="36" t="str">
        <f t="shared" si="678"/>
        <v/>
      </c>
      <c r="BI972" s="36" t="str">
        <f t="shared" si="679"/>
        <v/>
      </c>
      <c r="BJ972" s="36" t="str">
        <f t="shared" si="680"/>
        <v/>
      </c>
      <c r="BK972" s="36" t="str">
        <f t="shared" si="681"/>
        <v/>
      </c>
      <c r="BL972" s="36" t="str">
        <f t="shared" si="682"/>
        <v/>
      </c>
      <c r="BM972" s="36" t="str">
        <f t="shared" si="683"/>
        <v/>
      </c>
      <c r="BN972" s="38" t="e">
        <f t="shared" si="642"/>
        <v>#DIV/0!</v>
      </c>
      <c r="BO972" s="38" t="e">
        <f t="shared" si="643"/>
        <v>#DIV/0!</v>
      </c>
      <c r="BP972" s="39" t="str">
        <f t="shared" si="644"/>
        <v/>
      </c>
      <c r="BQ972" s="39" t="str">
        <f t="shared" si="645"/>
        <v/>
      </c>
      <c r="BR972" s="39" t="str">
        <f t="shared" si="646"/>
        <v/>
      </c>
      <c r="BS972" s="39" t="str">
        <f t="shared" si="647"/>
        <v/>
      </c>
      <c r="BT972" s="39" t="str">
        <f t="shared" si="648"/>
        <v/>
      </c>
      <c r="BU972" s="39" t="str">
        <f t="shared" si="649"/>
        <v/>
      </c>
      <c r="BV972" s="39" t="str">
        <f t="shared" si="650"/>
        <v/>
      </c>
      <c r="BW972" s="39" t="str">
        <f t="shared" si="651"/>
        <v/>
      </c>
      <c r="BX972" s="39" t="str">
        <f t="shared" si="652"/>
        <v/>
      </c>
      <c r="BY972" s="39" t="str">
        <f t="shared" si="653"/>
        <v/>
      </c>
      <c r="BZ972" s="39" t="str">
        <f t="shared" si="654"/>
        <v/>
      </c>
      <c r="CA972" s="39" t="str">
        <f t="shared" si="655"/>
        <v/>
      </c>
      <c r="CB972" s="39" t="str">
        <f t="shared" si="656"/>
        <v/>
      </c>
      <c r="CC972" s="39" t="str">
        <f t="shared" si="657"/>
        <v/>
      </c>
      <c r="CD972" s="39" t="str">
        <f t="shared" si="658"/>
        <v/>
      </c>
      <c r="CE972" s="39" t="str">
        <f t="shared" si="659"/>
        <v/>
      </c>
      <c r="CF972" s="39" t="str">
        <f t="shared" si="660"/>
        <v/>
      </c>
      <c r="CG972" s="39" t="str">
        <f t="shared" si="661"/>
        <v/>
      </c>
      <c r="CH972" s="39" t="str">
        <f t="shared" si="662"/>
        <v/>
      </c>
      <c r="CI972" s="39" t="str">
        <f t="shared" si="663"/>
        <v/>
      </c>
    </row>
    <row r="973" spans="1:87">
      <c r="A973" s="18"/>
      <c r="B973" s="15" t="str">
        <f>'Gene Table'!E972</f>
        <v>hsa-miR-125b-2-3p</v>
      </c>
      <c r="C973" s="15" t="str">
        <f>'Gene Table'!B972</f>
        <v>I10</v>
      </c>
      <c r="D973" s="16" t="str">
        <f>IF(SUM('Test Sample Data'!D$3:D$98)&gt;10,IF(AND(ISNUMBER('Test Sample Data'!D972),'Test Sample Data'!D972&lt;$B$1,'Test Sample Data'!D972&gt;0),'Test Sample Data'!D972,$B$1),"")</f>
        <v/>
      </c>
      <c r="E973" s="17" t="str">
        <f>IF(SUM('Test Sample Data'!E$3:E$98)&gt;10,IF(AND(ISNUMBER('Test Sample Data'!E972),'Test Sample Data'!E972&lt;$B$1,'Test Sample Data'!E972&gt;0),'Test Sample Data'!E972,$B$1),"")</f>
        <v/>
      </c>
      <c r="F973" s="17" t="str">
        <f>IF(SUM('Test Sample Data'!F$3:F$98)&gt;10,IF(AND(ISNUMBER('Test Sample Data'!F972),'Test Sample Data'!F972&lt;$B$1,'Test Sample Data'!F972&gt;0),'Test Sample Data'!F972,$B$1),"")</f>
        <v/>
      </c>
      <c r="G973" s="17" t="str">
        <f>IF(SUM('Test Sample Data'!G$3:G$98)&gt;10,IF(AND(ISNUMBER('Test Sample Data'!G972),'Test Sample Data'!G972&lt;$B$1,'Test Sample Data'!G972&gt;0),'Test Sample Data'!G972,$B$1),"")</f>
        <v/>
      </c>
      <c r="H973" s="17" t="str">
        <f>IF(SUM('Test Sample Data'!H$3:H$98)&gt;10,IF(AND(ISNUMBER('Test Sample Data'!H972),'Test Sample Data'!H972&lt;$B$1,'Test Sample Data'!H972&gt;0),'Test Sample Data'!H972,$B$1),"")</f>
        <v/>
      </c>
      <c r="I973" s="17" t="str">
        <f>IF(SUM('Test Sample Data'!I$3:I$98)&gt;10,IF(AND(ISNUMBER('Test Sample Data'!I972),'Test Sample Data'!I972&lt;$B$1,'Test Sample Data'!I972&gt;0),'Test Sample Data'!I972,$B$1),"")</f>
        <v/>
      </c>
      <c r="J973" s="17" t="str">
        <f>IF(SUM('Test Sample Data'!J$3:J$98)&gt;10,IF(AND(ISNUMBER('Test Sample Data'!J972),'Test Sample Data'!J972&lt;$B$1,'Test Sample Data'!J972&gt;0),'Test Sample Data'!J972,$B$1),"")</f>
        <v/>
      </c>
      <c r="K973" s="17" t="str">
        <f>IF(SUM('Test Sample Data'!K$3:K$98)&gt;10,IF(AND(ISNUMBER('Test Sample Data'!K972),'Test Sample Data'!K972&lt;$B$1,'Test Sample Data'!K972&gt;0),'Test Sample Data'!K972,$B$1),"")</f>
        <v/>
      </c>
      <c r="L973" s="17" t="str">
        <f>IF(SUM('Test Sample Data'!L$3:L$98)&gt;10,IF(AND(ISNUMBER('Test Sample Data'!L972),'Test Sample Data'!L972&lt;$B$1,'Test Sample Data'!L972&gt;0),'Test Sample Data'!L972,$B$1),"")</f>
        <v/>
      </c>
      <c r="M973" s="17" t="str">
        <f>IF(SUM('Test Sample Data'!M$3:M$98)&gt;10,IF(AND(ISNUMBER('Test Sample Data'!M972),'Test Sample Data'!M972&lt;$B$1,'Test Sample Data'!M972&gt;0),'Test Sample Data'!M972,$B$1),"")</f>
        <v/>
      </c>
      <c r="N973" s="17" t="str">
        <f>'Gene Table'!E972</f>
        <v>hsa-miR-125b-2-3p</v>
      </c>
      <c r="O973" s="17" t="str">
        <f>'Gene Table'!B972</f>
        <v>I10</v>
      </c>
      <c r="P973" s="17" t="str">
        <f>IF(SUM('Control Sample Data'!D$3:D$98)&gt;10,IF(AND(ISNUMBER('Control Sample Data'!D972),'Control Sample Data'!D972&lt;$B$1,'Control Sample Data'!D972&gt;0),'Control Sample Data'!D972,$B$1),"")</f>
        <v/>
      </c>
      <c r="Q973" s="17" t="str">
        <f>IF(SUM('Control Sample Data'!E$3:E$98)&gt;10,IF(AND(ISNUMBER('Control Sample Data'!E972),'Control Sample Data'!E972&lt;$B$1,'Control Sample Data'!E972&gt;0),'Control Sample Data'!E972,$B$1),"")</f>
        <v/>
      </c>
      <c r="R973" s="17" t="str">
        <f>IF(SUM('Control Sample Data'!F$3:F$98)&gt;10,IF(AND(ISNUMBER('Control Sample Data'!F972),'Control Sample Data'!F972&lt;$B$1,'Control Sample Data'!F972&gt;0),'Control Sample Data'!F972,$B$1),"")</f>
        <v/>
      </c>
      <c r="S973" s="17" t="str">
        <f>IF(SUM('Control Sample Data'!G$3:G$98)&gt;10,IF(AND(ISNUMBER('Control Sample Data'!G972),'Control Sample Data'!G972&lt;$B$1,'Control Sample Data'!G972&gt;0),'Control Sample Data'!G972,$B$1),"")</f>
        <v/>
      </c>
      <c r="T973" s="17" t="str">
        <f>IF(SUM('Control Sample Data'!H$3:H$98)&gt;10,IF(AND(ISNUMBER('Control Sample Data'!H972),'Control Sample Data'!H972&lt;$B$1,'Control Sample Data'!H972&gt;0),'Control Sample Data'!H972,$B$1),"")</f>
        <v/>
      </c>
      <c r="U973" s="17" t="str">
        <f>IF(SUM('Control Sample Data'!I$3:I$98)&gt;10,IF(AND(ISNUMBER('Control Sample Data'!I972),'Control Sample Data'!I972&lt;$B$1,'Control Sample Data'!I972&gt;0),'Control Sample Data'!I972,$B$1),"")</f>
        <v/>
      </c>
      <c r="V973" s="17" t="str">
        <f>IF(SUM('Control Sample Data'!J$3:J$98)&gt;10,IF(AND(ISNUMBER('Control Sample Data'!J972),'Control Sample Data'!J972&lt;$B$1,'Control Sample Data'!J972&gt;0),'Control Sample Data'!J972,$B$1),"")</f>
        <v/>
      </c>
      <c r="W973" s="17" t="str">
        <f>IF(SUM('Control Sample Data'!K$3:K$98)&gt;10,IF(AND(ISNUMBER('Control Sample Data'!K972),'Control Sample Data'!K972&lt;$B$1,'Control Sample Data'!K972&gt;0),'Control Sample Data'!K972,$B$1),"")</f>
        <v/>
      </c>
      <c r="X973" s="17" t="str">
        <f>IF(SUM('Control Sample Data'!L$3:L$98)&gt;10,IF(AND(ISNUMBER('Control Sample Data'!L972),'Control Sample Data'!L972&lt;$B$1,'Control Sample Data'!L972&gt;0),'Control Sample Data'!L972,$B$1),"")</f>
        <v/>
      </c>
      <c r="Y973" s="17" t="str">
        <f>IF(SUM('Control Sample Data'!M$3:M$98)&gt;10,IF(AND(ISNUMBER('Control Sample Data'!M972),'Control Sample Data'!M972&lt;$B$1,'Control Sample Data'!M972&gt;0),'Control Sample Data'!M972,$B$1),"")</f>
        <v/>
      </c>
      <c r="AT973" s="36" t="str">
        <f t="shared" si="664"/>
        <v/>
      </c>
      <c r="AU973" s="36" t="str">
        <f t="shared" si="665"/>
        <v/>
      </c>
      <c r="AV973" s="36" t="str">
        <f t="shared" si="666"/>
        <v/>
      </c>
      <c r="AW973" s="36" t="str">
        <f t="shared" si="667"/>
        <v/>
      </c>
      <c r="AX973" s="36" t="str">
        <f t="shared" si="668"/>
        <v/>
      </c>
      <c r="AY973" s="36" t="str">
        <f t="shared" si="669"/>
        <v/>
      </c>
      <c r="AZ973" s="36" t="str">
        <f t="shared" si="670"/>
        <v/>
      </c>
      <c r="BA973" s="36" t="str">
        <f t="shared" si="671"/>
        <v/>
      </c>
      <c r="BB973" s="36" t="str">
        <f t="shared" si="672"/>
        <v/>
      </c>
      <c r="BC973" s="36" t="str">
        <f t="shared" si="673"/>
        <v/>
      </c>
      <c r="BD973" s="36" t="str">
        <f t="shared" si="674"/>
        <v/>
      </c>
      <c r="BE973" s="36" t="str">
        <f t="shared" si="675"/>
        <v/>
      </c>
      <c r="BF973" s="36" t="str">
        <f t="shared" si="676"/>
        <v/>
      </c>
      <c r="BG973" s="36" t="str">
        <f t="shared" si="677"/>
        <v/>
      </c>
      <c r="BH973" s="36" t="str">
        <f t="shared" si="678"/>
        <v/>
      </c>
      <c r="BI973" s="36" t="str">
        <f t="shared" si="679"/>
        <v/>
      </c>
      <c r="BJ973" s="36" t="str">
        <f t="shared" si="680"/>
        <v/>
      </c>
      <c r="BK973" s="36" t="str">
        <f t="shared" si="681"/>
        <v/>
      </c>
      <c r="BL973" s="36" t="str">
        <f t="shared" si="682"/>
        <v/>
      </c>
      <c r="BM973" s="36" t="str">
        <f t="shared" si="683"/>
        <v/>
      </c>
      <c r="BN973" s="38" t="e">
        <f t="shared" si="642"/>
        <v>#DIV/0!</v>
      </c>
      <c r="BO973" s="38" t="e">
        <f t="shared" si="643"/>
        <v>#DIV/0!</v>
      </c>
      <c r="BP973" s="39" t="str">
        <f t="shared" si="644"/>
        <v/>
      </c>
      <c r="BQ973" s="39" t="str">
        <f t="shared" si="645"/>
        <v/>
      </c>
      <c r="BR973" s="39" t="str">
        <f t="shared" si="646"/>
        <v/>
      </c>
      <c r="BS973" s="39" t="str">
        <f t="shared" si="647"/>
        <v/>
      </c>
      <c r="BT973" s="39" t="str">
        <f t="shared" si="648"/>
        <v/>
      </c>
      <c r="BU973" s="39" t="str">
        <f t="shared" si="649"/>
        <v/>
      </c>
      <c r="BV973" s="39" t="str">
        <f t="shared" si="650"/>
        <v/>
      </c>
      <c r="BW973" s="39" t="str">
        <f t="shared" si="651"/>
        <v/>
      </c>
      <c r="BX973" s="39" t="str">
        <f t="shared" si="652"/>
        <v/>
      </c>
      <c r="BY973" s="39" t="str">
        <f t="shared" si="653"/>
        <v/>
      </c>
      <c r="BZ973" s="39" t="str">
        <f t="shared" si="654"/>
        <v/>
      </c>
      <c r="CA973" s="39" t="str">
        <f t="shared" si="655"/>
        <v/>
      </c>
      <c r="CB973" s="39" t="str">
        <f t="shared" si="656"/>
        <v/>
      </c>
      <c r="CC973" s="39" t="str">
        <f t="shared" si="657"/>
        <v/>
      </c>
      <c r="CD973" s="39" t="str">
        <f t="shared" si="658"/>
        <v/>
      </c>
      <c r="CE973" s="39" t="str">
        <f t="shared" si="659"/>
        <v/>
      </c>
      <c r="CF973" s="39" t="str">
        <f t="shared" si="660"/>
        <v/>
      </c>
      <c r="CG973" s="39" t="str">
        <f t="shared" si="661"/>
        <v/>
      </c>
      <c r="CH973" s="39" t="str">
        <f t="shared" si="662"/>
        <v/>
      </c>
      <c r="CI973" s="39" t="str">
        <f t="shared" si="663"/>
        <v/>
      </c>
    </row>
    <row r="974" spans="1:87">
      <c r="A974" s="18"/>
      <c r="B974" s="15" t="str">
        <f>'Gene Table'!E973</f>
        <v>hsa-miR-9-3p</v>
      </c>
      <c r="C974" s="15" t="str">
        <f>'Gene Table'!B973</f>
        <v>I11</v>
      </c>
      <c r="D974" s="16" t="str">
        <f>IF(SUM('Test Sample Data'!D$3:D$98)&gt;10,IF(AND(ISNUMBER('Test Sample Data'!D973),'Test Sample Data'!D973&lt;$B$1,'Test Sample Data'!D973&gt;0),'Test Sample Data'!D973,$B$1),"")</f>
        <v/>
      </c>
      <c r="E974" s="17" t="str">
        <f>IF(SUM('Test Sample Data'!E$3:E$98)&gt;10,IF(AND(ISNUMBER('Test Sample Data'!E973),'Test Sample Data'!E973&lt;$B$1,'Test Sample Data'!E973&gt;0),'Test Sample Data'!E973,$B$1),"")</f>
        <v/>
      </c>
      <c r="F974" s="17" t="str">
        <f>IF(SUM('Test Sample Data'!F$3:F$98)&gt;10,IF(AND(ISNUMBER('Test Sample Data'!F973),'Test Sample Data'!F973&lt;$B$1,'Test Sample Data'!F973&gt;0),'Test Sample Data'!F973,$B$1),"")</f>
        <v/>
      </c>
      <c r="G974" s="17" t="str">
        <f>IF(SUM('Test Sample Data'!G$3:G$98)&gt;10,IF(AND(ISNUMBER('Test Sample Data'!G973),'Test Sample Data'!G973&lt;$B$1,'Test Sample Data'!G973&gt;0),'Test Sample Data'!G973,$B$1),"")</f>
        <v/>
      </c>
      <c r="H974" s="17" t="str">
        <f>IF(SUM('Test Sample Data'!H$3:H$98)&gt;10,IF(AND(ISNUMBER('Test Sample Data'!H973),'Test Sample Data'!H973&lt;$B$1,'Test Sample Data'!H973&gt;0),'Test Sample Data'!H973,$B$1),"")</f>
        <v/>
      </c>
      <c r="I974" s="17" t="str">
        <f>IF(SUM('Test Sample Data'!I$3:I$98)&gt;10,IF(AND(ISNUMBER('Test Sample Data'!I973),'Test Sample Data'!I973&lt;$B$1,'Test Sample Data'!I973&gt;0),'Test Sample Data'!I973,$B$1),"")</f>
        <v/>
      </c>
      <c r="J974" s="17" t="str">
        <f>IF(SUM('Test Sample Data'!J$3:J$98)&gt;10,IF(AND(ISNUMBER('Test Sample Data'!J973),'Test Sample Data'!J973&lt;$B$1,'Test Sample Data'!J973&gt;0),'Test Sample Data'!J973,$B$1),"")</f>
        <v/>
      </c>
      <c r="K974" s="17" t="str">
        <f>IF(SUM('Test Sample Data'!K$3:K$98)&gt;10,IF(AND(ISNUMBER('Test Sample Data'!K973),'Test Sample Data'!K973&lt;$B$1,'Test Sample Data'!K973&gt;0),'Test Sample Data'!K973,$B$1),"")</f>
        <v/>
      </c>
      <c r="L974" s="17" t="str">
        <f>IF(SUM('Test Sample Data'!L$3:L$98)&gt;10,IF(AND(ISNUMBER('Test Sample Data'!L973),'Test Sample Data'!L973&lt;$B$1,'Test Sample Data'!L973&gt;0),'Test Sample Data'!L973,$B$1),"")</f>
        <v/>
      </c>
      <c r="M974" s="17" t="str">
        <f>IF(SUM('Test Sample Data'!M$3:M$98)&gt;10,IF(AND(ISNUMBER('Test Sample Data'!M973),'Test Sample Data'!M973&lt;$B$1,'Test Sample Data'!M973&gt;0),'Test Sample Data'!M973,$B$1),"")</f>
        <v/>
      </c>
      <c r="N974" s="17" t="str">
        <f>'Gene Table'!E973</f>
        <v>hsa-miR-9-3p</v>
      </c>
      <c r="O974" s="17" t="str">
        <f>'Gene Table'!B973</f>
        <v>I11</v>
      </c>
      <c r="P974" s="17" t="str">
        <f>IF(SUM('Control Sample Data'!D$3:D$98)&gt;10,IF(AND(ISNUMBER('Control Sample Data'!D973),'Control Sample Data'!D973&lt;$B$1,'Control Sample Data'!D973&gt;0),'Control Sample Data'!D973,$B$1),"")</f>
        <v/>
      </c>
      <c r="Q974" s="17" t="str">
        <f>IF(SUM('Control Sample Data'!E$3:E$98)&gt;10,IF(AND(ISNUMBER('Control Sample Data'!E973),'Control Sample Data'!E973&lt;$B$1,'Control Sample Data'!E973&gt;0),'Control Sample Data'!E973,$B$1),"")</f>
        <v/>
      </c>
      <c r="R974" s="17" t="str">
        <f>IF(SUM('Control Sample Data'!F$3:F$98)&gt;10,IF(AND(ISNUMBER('Control Sample Data'!F973),'Control Sample Data'!F973&lt;$B$1,'Control Sample Data'!F973&gt;0),'Control Sample Data'!F973,$B$1),"")</f>
        <v/>
      </c>
      <c r="S974" s="17" t="str">
        <f>IF(SUM('Control Sample Data'!G$3:G$98)&gt;10,IF(AND(ISNUMBER('Control Sample Data'!G973),'Control Sample Data'!G973&lt;$B$1,'Control Sample Data'!G973&gt;0),'Control Sample Data'!G973,$B$1),"")</f>
        <v/>
      </c>
      <c r="T974" s="17" t="str">
        <f>IF(SUM('Control Sample Data'!H$3:H$98)&gt;10,IF(AND(ISNUMBER('Control Sample Data'!H973),'Control Sample Data'!H973&lt;$B$1,'Control Sample Data'!H973&gt;0),'Control Sample Data'!H973,$B$1),"")</f>
        <v/>
      </c>
      <c r="U974" s="17" t="str">
        <f>IF(SUM('Control Sample Data'!I$3:I$98)&gt;10,IF(AND(ISNUMBER('Control Sample Data'!I973),'Control Sample Data'!I973&lt;$B$1,'Control Sample Data'!I973&gt;0),'Control Sample Data'!I973,$B$1),"")</f>
        <v/>
      </c>
      <c r="V974" s="17" t="str">
        <f>IF(SUM('Control Sample Data'!J$3:J$98)&gt;10,IF(AND(ISNUMBER('Control Sample Data'!J973),'Control Sample Data'!J973&lt;$B$1,'Control Sample Data'!J973&gt;0),'Control Sample Data'!J973,$B$1),"")</f>
        <v/>
      </c>
      <c r="W974" s="17" t="str">
        <f>IF(SUM('Control Sample Data'!K$3:K$98)&gt;10,IF(AND(ISNUMBER('Control Sample Data'!K973),'Control Sample Data'!K973&lt;$B$1,'Control Sample Data'!K973&gt;0),'Control Sample Data'!K973,$B$1),"")</f>
        <v/>
      </c>
      <c r="X974" s="17" t="str">
        <f>IF(SUM('Control Sample Data'!L$3:L$98)&gt;10,IF(AND(ISNUMBER('Control Sample Data'!L973),'Control Sample Data'!L973&lt;$B$1,'Control Sample Data'!L973&gt;0),'Control Sample Data'!L973,$B$1),"")</f>
        <v/>
      </c>
      <c r="Y974" s="17" t="str">
        <f>IF(SUM('Control Sample Data'!M$3:M$98)&gt;10,IF(AND(ISNUMBER('Control Sample Data'!M973),'Control Sample Data'!M973&lt;$B$1,'Control Sample Data'!M973&gt;0),'Control Sample Data'!M973,$B$1),"")</f>
        <v/>
      </c>
      <c r="AT974" s="36" t="str">
        <f t="shared" si="664"/>
        <v/>
      </c>
      <c r="AU974" s="36" t="str">
        <f t="shared" si="665"/>
        <v/>
      </c>
      <c r="AV974" s="36" t="str">
        <f t="shared" si="666"/>
        <v/>
      </c>
      <c r="AW974" s="36" t="str">
        <f t="shared" si="667"/>
        <v/>
      </c>
      <c r="AX974" s="36" t="str">
        <f t="shared" si="668"/>
        <v/>
      </c>
      <c r="AY974" s="36" t="str">
        <f t="shared" si="669"/>
        <v/>
      </c>
      <c r="AZ974" s="36" t="str">
        <f t="shared" si="670"/>
        <v/>
      </c>
      <c r="BA974" s="36" t="str">
        <f t="shared" si="671"/>
        <v/>
      </c>
      <c r="BB974" s="36" t="str">
        <f t="shared" si="672"/>
        <v/>
      </c>
      <c r="BC974" s="36" t="str">
        <f t="shared" si="673"/>
        <v/>
      </c>
      <c r="BD974" s="36" t="str">
        <f t="shared" si="674"/>
        <v/>
      </c>
      <c r="BE974" s="36" t="str">
        <f t="shared" si="675"/>
        <v/>
      </c>
      <c r="BF974" s="36" t="str">
        <f t="shared" si="676"/>
        <v/>
      </c>
      <c r="BG974" s="36" t="str">
        <f t="shared" si="677"/>
        <v/>
      </c>
      <c r="BH974" s="36" t="str">
        <f t="shared" si="678"/>
        <v/>
      </c>
      <c r="BI974" s="36" t="str">
        <f t="shared" si="679"/>
        <v/>
      </c>
      <c r="BJ974" s="36" t="str">
        <f t="shared" si="680"/>
        <v/>
      </c>
      <c r="BK974" s="36" t="str">
        <f t="shared" si="681"/>
        <v/>
      </c>
      <c r="BL974" s="36" t="str">
        <f t="shared" si="682"/>
        <v/>
      </c>
      <c r="BM974" s="36" t="str">
        <f t="shared" si="683"/>
        <v/>
      </c>
      <c r="BN974" s="38" t="e">
        <f t="shared" si="642"/>
        <v>#DIV/0!</v>
      </c>
      <c r="BO974" s="38" t="e">
        <f t="shared" si="643"/>
        <v>#DIV/0!</v>
      </c>
      <c r="BP974" s="39" t="str">
        <f t="shared" si="644"/>
        <v/>
      </c>
      <c r="BQ974" s="39" t="str">
        <f t="shared" si="645"/>
        <v/>
      </c>
      <c r="BR974" s="39" t="str">
        <f t="shared" si="646"/>
        <v/>
      </c>
      <c r="BS974" s="39" t="str">
        <f t="shared" si="647"/>
        <v/>
      </c>
      <c r="BT974" s="39" t="str">
        <f t="shared" si="648"/>
        <v/>
      </c>
      <c r="BU974" s="39" t="str">
        <f t="shared" si="649"/>
        <v/>
      </c>
      <c r="BV974" s="39" t="str">
        <f t="shared" si="650"/>
        <v/>
      </c>
      <c r="BW974" s="39" t="str">
        <f t="shared" si="651"/>
        <v/>
      </c>
      <c r="BX974" s="39" t="str">
        <f t="shared" si="652"/>
        <v/>
      </c>
      <c r="BY974" s="39" t="str">
        <f t="shared" si="653"/>
        <v/>
      </c>
      <c r="BZ974" s="39" t="str">
        <f t="shared" si="654"/>
        <v/>
      </c>
      <c r="CA974" s="39" t="str">
        <f t="shared" si="655"/>
        <v/>
      </c>
      <c r="CB974" s="39" t="str">
        <f t="shared" si="656"/>
        <v/>
      </c>
      <c r="CC974" s="39" t="str">
        <f t="shared" si="657"/>
        <v/>
      </c>
      <c r="CD974" s="39" t="str">
        <f t="shared" si="658"/>
        <v/>
      </c>
      <c r="CE974" s="39" t="str">
        <f t="shared" si="659"/>
        <v/>
      </c>
      <c r="CF974" s="39" t="str">
        <f t="shared" si="660"/>
        <v/>
      </c>
      <c r="CG974" s="39" t="str">
        <f t="shared" si="661"/>
        <v/>
      </c>
      <c r="CH974" s="39" t="str">
        <f t="shared" si="662"/>
        <v/>
      </c>
      <c r="CI974" s="39" t="str">
        <f t="shared" si="663"/>
        <v/>
      </c>
    </row>
    <row r="975" spans="1:87">
      <c r="A975" s="18"/>
      <c r="B975" s="15" t="str">
        <f>'Gene Table'!E974</f>
        <v>hsa-miR-130a-5p</v>
      </c>
      <c r="C975" s="15" t="str">
        <f>'Gene Table'!B974</f>
        <v>I12</v>
      </c>
      <c r="D975" s="16" t="str">
        <f>IF(SUM('Test Sample Data'!D$3:D$98)&gt;10,IF(AND(ISNUMBER('Test Sample Data'!D974),'Test Sample Data'!D974&lt;$B$1,'Test Sample Data'!D974&gt;0),'Test Sample Data'!D974,$B$1),"")</f>
        <v/>
      </c>
      <c r="E975" s="17" t="str">
        <f>IF(SUM('Test Sample Data'!E$3:E$98)&gt;10,IF(AND(ISNUMBER('Test Sample Data'!E974),'Test Sample Data'!E974&lt;$B$1,'Test Sample Data'!E974&gt;0),'Test Sample Data'!E974,$B$1),"")</f>
        <v/>
      </c>
      <c r="F975" s="17" t="str">
        <f>IF(SUM('Test Sample Data'!F$3:F$98)&gt;10,IF(AND(ISNUMBER('Test Sample Data'!F974),'Test Sample Data'!F974&lt;$B$1,'Test Sample Data'!F974&gt;0),'Test Sample Data'!F974,$B$1),"")</f>
        <v/>
      </c>
      <c r="G975" s="17" t="str">
        <f>IF(SUM('Test Sample Data'!G$3:G$98)&gt;10,IF(AND(ISNUMBER('Test Sample Data'!G974),'Test Sample Data'!G974&lt;$B$1,'Test Sample Data'!G974&gt;0),'Test Sample Data'!G974,$B$1),"")</f>
        <v/>
      </c>
      <c r="H975" s="17" t="str">
        <f>IF(SUM('Test Sample Data'!H$3:H$98)&gt;10,IF(AND(ISNUMBER('Test Sample Data'!H974),'Test Sample Data'!H974&lt;$B$1,'Test Sample Data'!H974&gt;0),'Test Sample Data'!H974,$B$1),"")</f>
        <v/>
      </c>
      <c r="I975" s="17" t="str">
        <f>IF(SUM('Test Sample Data'!I$3:I$98)&gt;10,IF(AND(ISNUMBER('Test Sample Data'!I974),'Test Sample Data'!I974&lt;$B$1,'Test Sample Data'!I974&gt;0),'Test Sample Data'!I974,$B$1),"")</f>
        <v/>
      </c>
      <c r="J975" s="17" t="str">
        <f>IF(SUM('Test Sample Data'!J$3:J$98)&gt;10,IF(AND(ISNUMBER('Test Sample Data'!J974),'Test Sample Data'!J974&lt;$B$1,'Test Sample Data'!J974&gt;0),'Test Sample Data'!J974,$B$1),"")</f>
        <v/>
      </c>
      <c r="K975" s="17" t="str">
        <f>IF(SUM('Test Sample Data'!K$3:K$98)&gt;10,IF(AND(ISNUMBER('Test Sample Data'!K974),'Test Sample Data'!K974&lt;$B$1,'Test Sample Data'!K974&gt;0),'Test Sample Data'!K974,$B$1),"")</f>
        <v/>
      </c>
      <c r="L975" s="17" t="str">
        <f>IF(SUM('Test Sample Data'!L$3:L$98)&gt;10,IF(AND(ISNUMBER('Test Sample Data'!L974),'Test Sample Data'!L974&lt;$B$1,'Test Sample Data'!L974&gt;0),'Test Sample Data'!L974,$B$1),"")</f>
        <v/>
      </c>
      <c r="M975" s="17" t="str">
        <f>IF(SUM('Test Sample Data'!M$3:M$98)&gt;10,IF(AND(ISNUMBER('Test Sample Data'!M974),'Test Sample Data'!M974&lt;$B$1,'Test Sample Data'!M974&gt;0),'Test Sample Data'!M974,$B$1),"")</f>
        <v/>
      </c>
      <c r="N975" s="17" t="str">
        <f>'Gene Table'!E974</f>
        <v>hsa-miR-130a-5p</v>
      </c>
      <c r="O975" s="17" t="str">
        <f>'Gene Table'!B974</f>
        <v>I12</v>
      </c>
      <c r="P975" s="17" t="str">
        <f>IF(SUM('Control Sample Data'!D$3:D$98)&gt;10,IF(AND(ISNUMBER('Control Sample Data'!D974),'Control Sample Data'!D974&lt;$B$1,'Control Sample Data'!D974&gt;0),'Control Sample Data'!D974,$B$1),"")</f>
        <v/>
      </c>
      <c r="Q975" s="17" t="str">
        <f>IF(SUM('Control Sample Data'!E$3:E$98)&gt;10,IF(AND(ISNUMBER('Control Sample Data'!E974),'Control Sample Data'!E974&lt;$B$1,'Control Sample Data'!E974&gt;0),'Control Sample Data'!E974,$B$1),"")</f>
        <v/>
      </c>
      <c r="R975" s="17" t="str">
        <f>IF(SUM('Control Sample Data'!F$3:F$98)&gt;10,IF(AND(ISNUMBER('Control Sample Data'!F974),'Control Sample Data'!F974&lt;$B$1,'Control Sample Data'!F974&gt;0),'Control Sample Data'!F974,$B$1),"")</f>
        <v/>
      </c>
      <c r="S975" s="17" t="str">
        <f>IF(SUM('Control Sample Data'!G$3:G$98)&gt;10,IF(AND(ISNUMBER('Control Sample Data'!G974),'Control Sample Data'!G974&lt;$B$1,'Control Sample Data'!G974&gt;0),'Control Sample Data'!G974,$B$1),"")</f>
        <v/>
      </c>
      <c r="T975" s="17" t="str">
        <f>IF(SUM('Control Sample Data'!H$3:H$98)&gt;10,IF(AND(ISNUMBER('Control Sample Data'!H974),'Control Sample Data'!H974&lt;$B$1,'Control Sample Data'!H974&gt;0),'Control Sample Data'!H974,$B$1),"")</f>
        <v/>
      </c>
      <c r="U975" s="17" t="str">
        <f>IF(SUM('Control Sample Data'!I$3:I$98)&gt;10,IF(AND(ISNUMBER('Control Sample Data'!I974),'Control Sample Data'!I974&lt;$B$1,'Control Sample Data'!I974&gt;0),'Control Sample Data'!I974,$B$1),"")</f>
        <v/>
      </c>
      <c r="V975" s="17" t="str">
        <f>IF(SUM('Control Sample Data'!J$3:J$98)&gt;10,IF(AND(ISNUMBER('Control Sample Data'!J974),'Control Sample Data'!J974&lt;$B$1,'Control Sample Data'!J974&gt;0),'Control Sample Data'!J974,$B$1),"")</f>
        <v/>
      </c>
      <c r="W975" s="17" t="str">
        <f>IF(SUM('Control Sample Data'!K$3:K$98)&gt;10,IF(AND(ISNUMBER('Control Sample Data'!K974),'Control Sample Data'!K974&lt;$B$1,'Control Sample Data'!K974&gt;0),'Control Sample Data'!K974,$B$1),"")</f>
        <v/>
      </c>
      <c r="X975" s="17" t="str">
        <f>IF(SUM('Control Sample Data'!L$3:L$98)&gt;10,IF(AND(ISNUMBER('Control Sample Data'!L974),'Control Sample Data'!L974&lt;$B$1,'Control Sample Data'!L974&gt;0),'Control Sample Data'!L974,$B$1),"")</f>
        <v/>
      </c>
      <c r="Y975" s="17" t="str">
        <f>IF(SUM('Control Sample Data'!M$3:M$98)&gt;10,IF(AND(ISNUMBER('Control Sample Data'!M974),'Control Sample Data'!M974&lt;$B$1,'Control Sample Data'!M974&gt;0),'Control Sample Data'!M974,$B$1),"")</f>
        <v/>
      </c>
      <c r="AT975" s="36" t="str">
        <f t="shared" si="664"/>
        <v/>
      </c>
      <c r="AU975" s="36" t="str">
        <f t="shared" si="665"/>
        <v/>
      </c>
      <c r="AV975" s="36" t="str">
        <f t="shared" si="666"/>
        <v/>
      </c>
      <c r="AW975" s="36" t="str">
        <f t="shared" si="667"/>
        <v/>
      </c>
      <c r="AX975" s="36" t="str">
        <f t="shared" si="668"/>
        <v/>
      </c>
      <c r="AY975" s="36" t="str">
        <f t="shared" si="669"/>
        <v/>
      </c>
      <c r="AZ975" s="36" t="str">
        <f t="shared" si="670"/>
        <v/>
      </c>
      <c r="BA975" s="36" t="str">
        <f t="shared" si="671"/>
        <v/>
      </c>
      <c r="BB975" s="36" t="str">
        <f t="shared" si="672"/>
        <v/>
      </c>
      <c r="BC975" s="36" t="str">
        <f t="shared" si="673"/>
        <v/>
      </c>
      <c r="BD975" s="36" t="str">
        <f t="shared" si="674"/>
        <v/>
      </c>
      <c r="BE975" s="36" t="str">
        <f t="shared" si="675"/>
        <v/>
      </c>
      <c r="BF975" s="36" t="str">
        <f t="shared" si="676"/>
        <v/>
      </c>
      <c r="BG975" s="36" t="str">
        <f t="shared" si="677"/>
        <v/>
      </c>
      <c r="BH975" s="36" t="str">
        <f t="shared" si="678"/>
        <v/>
      </c>
      <c r="BI975" s="36" t="str">
        <f t="shared" si="679"/>
        <v/>
      </c>
      <c r="BJ975" s="36" t="str">
        <f t="shared" si="680"/>
        <v/>
      </c>
      <c r="BK975" s="36" t="str">
        <f t="shared" si="681"/>
        <v/>
      </c>
      <c r="BL975" s="36" t="str">
        <f t="shared" si="682"/>
        <v/>
      </c>
      <c r="BM975" s="36" t="str">
        <f t="shared" si="683"/>
        <v/>
      </c>
      <c r="BN975" s="38" t="e">
        <f t="shared" si="642"/>
        <v>#DIV/0!</v>
      </c>
      <c r="BO975" s="38" t="e">
        <f t="shared" si="643"/>
        <v>#DIV/0!</v>
      </c>
      <c r="BP975" s="39" t="str">
        <f t="shared" si="644"/>
        <v/>
      </c>
      <c r="BQ975" s="39" t="str">
        <f t="shared" si="645"/>
        <v/>
      </c>
      <c r="BR975" s="39" t="str">
        <f t="shared" si="646"/>
        <v/>
      </c>
      <c r="BS975" s="39" t="str">
        <f t="shared" si="647"/>
        <v/>
      </c>
      <c r="BT975" s="39" t="str">
        <f t="shared" si="648"/>
        <v/>
      </c>
      <c r="BU975" s="39" t="str">
        <f t="shared" si="649"/>
        <v/>
      </c>
      <c r="BV975" s="39" t="str">
        <f t="shared" si="650"/>
        <v/>
      </c>
      <c r="BW975" s="39" t="str">
        <f t="shared" si="651"/>
        <v/>
      </c>
      <c r="BX975" s="39" t="str">
        <f t="shared" si="652"/>
        <v/>
      </c>
      <c r="BY975" s="39" t="str">
        <f t="shared" si="653"/>
        <v/>
      </c>
      <c r="BZ975" s="39" t="str">
        <f t="shared" si="654"/>
        <v/>
      </c>
      <c r="CA975" s="39" t="str">
        <f t="shared" si="655"/>
        <v/>
      </c>
      <c r="CB975" s="39" t="str">
        <f t="shared" si="656"/>
        <v/>
      </c>
      <c r="CC975" s="39" t="str">
        <f t="shared" si="657"/>
        <v/>
      </c>
      <c r="CD975" s="39" t="str">
        <f t="shared" si="658"/>
        <v/>
      </c>
      <c r="CE975" s="39" t="str">
        <f t="shared" si="659"/>
        <v/>
      </c>
      <c r="CF975" s="39" t="str">
        <f t="shared" si="660"/>
        <v/>
      </c>
      <c r="CG975" s="39" t="str">
        <f t="shared" si="661"/>
        <v/>
      </c>
      <c r="CH975" s="39" t="str">
        <f t="shared" si="662"/>
        <v/>
      </c>
      <c r="CI975" s="39" t="str">
        <f t="shared" si="663"/>
        <v/>
      </c>
    </row>
    <row r="976" spans="1:87">
      <c r="A976" s="18"/>
      <c r="B976" s="15" t="str">
        <f>'Gene Table'!E975</f>
        <v>hsa-miR-92b-5p</v>
      </c>
      <c r="C976" s="15" t="str">
        <f>'Gene Table'!B975</f>
        <v>I13</v>
      </c>
      <c r="D976" s="16" t="str">
        <f>IF(SUM('Test Sample Data'!D$3:D$98)&gt;10,IF(AND(ISNUMBER('Test Sample Data'!D975),'Test Sample Data'!D975&lt;$B$1,'Test Sample Data'!D975&gt;0),'Test Sample Data'!D975,$B$1),"")</f>
        <v/>
      </c>
      <c r="E976" s="17" t="str">
        <f>IF(SUM('Test Sample Data'!E$3:E$98)&gt;10,IF(AND(ISNUMBER('Test Sample Data'!E975),'Test Sample Data'!E975&lt;$B$1,'Test Sample Data'!E975&gt;0),'Test Sample Data'!E975,$B$1),"")</f>
        <v/>
      </c>
      <c r="F976" s="17" t="str">
        <f>IF(SUM('Test Sample Data'!F$3:F$98)&gt;10,IF(AND(ISNUMBER('Test Sample Data'!F975),'Test Sample Data'!F975&lt;$B$1,'Test Sample Data'!F975&gt;0),'Test Sample Data'!F975,$B$1),"")</f>
        <v/>
      </c>
      <c r="G976" s="17" t="str">
        <f>IF(SUM('Test Sample Data'!G$3:G$98)&gt;10,IF(AND(ISNUMBER('Test Sample Data'!G975),'Test Sample Data'!G975&lt;$B$1,'Test Sample Data'!G975&gt;0),'Test Sample Data'!G975,$B$1),"")</f>
        <v/>
      </c>
      <c r="H976" s="17" t="str">
        <f>IF(SUM('Test Sample Data'!H$3:H$98)&gt;10,IF(AND(ISNUMBER('Test Sample Data'!H975),'Test Sample Data'!H975&lt;$B$1,'Test Sample Data'!H975&gt;0),'Test Sample Data'!H975,$B$1),"")</f>
        <v/>
      </c>
      <c r="I976" s="17" t="str">
        <f>IF(SUM('Test Sample Data'!I$3:I$98)&gt;10,IF(AND(ISNUMBER('Test Sample Data'!I975),'Test Sample Data'!I975&lt;$B$1,'Test Sample Data'!I975&gt;0),'Test Sample Data'!I975,$B$1),"")</f>
        <v/>
      </c>
      <c r="J976" s="17" t="str">
        <f>IF(SUM('Test Sample Data'!J$3:J$98)&gt;10,IF(AND(ISNUMBER('Test Sample Data'!J975),'Test Sample Data'!J975&lt;$B$1,'Test Sample Data'!J975&gt;0),'Test Sample Data'!J975,$B$1),"")</f>
        <v/>
      </c>
      <c r="K976" s="17" t="str">
        <f>IF(SUM('Test Sample Data'!K$3:K$98)&gt;10,IF(AND(ISNUMBER('Test Sample Data'!K975),'Test Sample Data'!K975&lt;$B$1,'Test Sample Data'!K975&gt;0),'Test Sample Data'!K975,$B$1),"")</f>
        <v/>
      </c>
      <c r="L976" s="17" t="str">
        <f>IF(SUM('Test Sample Data'!L$3:L$98)&gt;10,IF(AND(ISNUMBER('Test Sample Data'!L975),'Test Sample Data'!L975&lt;$B$1,'Test Sample Data'!L975&gt;0),'Test Sample Data'!L975,$B$1),"")</f>
        <v/>
      </c>
      <c r="M976" s="17" t="str">
        <f>IF(SUM('Test Sample Data'!M$3:M$98)&gt;10,IF(AND(ISNUMBER('Test Sample Data'!M975),'Test Sample Data'!M975&lt;$B$1,'Test Sample Data'!M975&gt;0),'Test Sample Data'!M975,$B$1),"")</f>
        <v/>
      </c>
      <c r="N976" s="17" t="str">
        <f>'Gene Table'!E975</f>
        <v>hsa-miR-92b-5p</v>
      </c>
      <c r="O976" s="17" t="str">
        <f>'Gene Table'!B975</f>
        <v>I13</v>
      </c>
      <c r="P976" s="17" t="str">
        <f>IF(SUM('Control Sample Data'!D$3:D$98)&gt;10,IF(AND(ISNUMBER('Control Sample Data'!D975),'Control Sample Data'!D975&lt;$B$1,'Control Sample Data'!D975&gt;0),'Control Sample Data'!D975,$B$1),"")</f>
        <v/>
      </c>
      <c r="Q976" s="17" t="str">
        <f>IF(SUM('Control Sample Data'!E$3:E$98)&gt;10,IF(AND(ISNUMBER('Control Sample Data'!E975),'Control Sample Data'!E975&lt;$B$1,'Control Sample Data'!E975&gt;0),'Control Sample Data'!E975,$B$1),"")</f>
        <v/>
      </c>
      <c r="R976" s="17" t="str">
        <f>IF(SUM('Control Sample Data'!F$3:F$98)&gt;10,IF(AND(ISNUMBER('Control Sample Data'!F975),'Control Sample Data'!F975&lt;$B$1,'Control Sample Data'!F975&gt;0),'Control Sample Data'!F975,$B$1),"")</f>
        <v/>
      </c>
      <c r="S976" s="17" t="str">
        <f>IF(SUM('Control Sample Data'!G$3:G$98)&gt;10,IF(AND(ISNUMBER('Control Sample Data'!G975),'Control Sample Data'!G975&lt;$B$1,'Control Sample Data'!G975&gt;0),'Control Sample Data'!G975,$B$1),"")</f>
        <v/>
      </c>
      <c r="T976" s="17" t="str">
        <f>IF(SUM('Control Sample Data'!H$3:H$98)&gt;10,IF(AND(ISNUMBER('Control Sample Data'!H975),'Control Sample Data'!H975&lt;$B$1,'Control Sample Data'!H975&gt;0),'Control Sample Data'!H975,$B$1),"")</f>
        <v/>
      </c>
      <c r="U976" s="17" t="str">
        <f>IF(SUM('Control Sample Data'!I$3:I$98)&gt;10,IF(AND(ISNUMBER('Control Sample Data'!I975),'Control Sample Data'!I975&lt;$B$1,'Control Sample Data'!I975&gt;0),'Control Sample Data'!I975,$B$1),"")</f>
        <v/>
      </c>
      <c r="V976" s="17" t="str">
        <f>IF(SUM('Control Sample Data'!J$3:J$98)&gt;10,IF(AND(ISNUMBER('Control Sample Data'!J975),'Control Sample Data'!J975&lt;$B$1,'Control Sample Data'!J975&gt;0),'Control Sample Data'!J975,$B$1),"")</f>
        <v/>
      </c>
      <c r="W976" s="17" t="str">
        <f>IF(SUM('Control Sample Data'!K$3:K$98)&gt;10,IF(AND(ISNUMBER('Control Sample Data'!K975),'Control Sample Data'!K975&lt;$B$1,'Control Sample Data'!K975&gt;0),'Control Sample Data'!K975,$B$1),"")</f>
        <v/>
      </c>
      <c r="X976" s="17" t="str">
        <f>IF(SUM('Control Sample Data'!L$3:L$98)&gt;10,IF(AND(ISNUMBER('Control Sample Data'!L975),'Control Sample Data'!L975&lt;$B$1,'Control Sample Data'!L975&gt;0),'Control Sample Data'!L975,$B$1),"")</f>
        <v/>
      </c>
      <c r="Y976" s="17" t="str">
        <f>IF(SUM('Control Sample Data'!M$3:M$98)&gt;10,IF(AND(ISNUMBER('Control Sample Data'!M975),'Control Sample Data'!M975&lt;$B$1,'Control Sample Data'!M975&gt;0),'Control Sample Data'!M975,$B$1),"")</f>
        <v/>
      </c>
      <c r="AT976" s="36" t="str">
        <f t="shared" si="664"/>
        <v/>
      </c>
      <c r="AU976" s="36" t="str">
        <f t="shared" si="665"/>
        <v/>
      </c>
      <c r="AV976" s="36" t="str">
        <f t="shared" si="666"/>
        <v/>
      </c>
      <c r="AW976" s="36" t="str">
        <f t="shared" si="667"/>
        <v/>
      </c>
      <c r="AX976" s="36" t="str">
        <f t="shared" si="668"/>
        <v/>
      </c>
      <c r="AY976" s="36" t="str">
        <f t="shared" si="669"/>
        <v/>
      </c>
      <c r="AZ976" s="36" t="str">
        <f t="shared" si="670"/>
        <v/>
      </c>
      <c r="BA976" s="36" t="str">
        <f t="shared" si="671"/>
        <v/>
      </c>
      <c r="BB976" s="36" t="str">
        <f t="shared" si="672"/>
        <v/>
      </c>
      <c r="BC976" s="36" t="str">
        <f t="shared" si="673"/>
        <v/>
      </c>
      <c r="BD976" s="36" t="str">
        <f t="shared" si="674"/>
        <v/>
      </c>
      <c r="BE976" s="36" t="str">
        <f t="shared" si="675"/>
        <v/>
      </c>
      <c r="BF976" s="36" t="str">
        <f t="shared" si="676"/>
        <v/>
      </c>
      <c r="BG976" s="36" t="str">
        <f t="shared" si="677"/>
        <v/>
      </c>
      <c r="BH976" s="36" t="str">
        <f t="shared" si="678"/>
        <v/>
      </c>
      <c r="BI976" s="36" t="str">
        <f t="shared" si="679"/>
        <v/>
      </c>
      <c r="BJ976" s="36" t="str">
        <f t="shared" si="680"/>
        <v/>
      </c>
      <c r="BK976" s="36" t="str">
        <f t="shared" si="681"/>
        <v/>
      </c>
      <c r="BL976" s="36" t="str">
        <f t="shared" si="682"/>
        <v/>
      </c>
      <c r="BM976" s="36" t="str">
        <f t="shared" si="683"/>
        <v/>
      </c>
      <c r="BN976" s="38" t="e">
        <f t="shared" si="642"/>
        <v>#DIV/0!</v>
      </c>
      <c r="BO976" s="38" t="e">
        <f t="shared" si="643"/>
        <v>#DIV/0!</v>
      </c>
      <c r="BP976" s="39" t="str">
        <f t="shared" si="644"/>
        <v/>
      </c>
      <c r="BQ976" s="39" t="str">
        <f t="shared" si="645"/>
        <v/>
      </c>
      <c r="BR976" s="39" t="str">
        <f t="shared" si="646"/>
        <v/>
      </c>
      <c r="BS976" s="39" t="str">
        <f t="shared" si="647"/>
        <v/>
      </c>
      <c r="BT976" s="39" t="str">
        <f t="shared" si="648"/>
        <v/>
      </c>
      <c r="BU976" s="39" t="str">
        <f t="shared" si="649"/>
        <v/>
      </c>
      <c r="BV976" s="39" t="str">
        <f t="shared" si="650"/>
        <v/>
      </c>
      <c r="BW976" s="39" t="str">
        <f t="shared" si="651"/>
        <v/>
      </c>
      <c r="BX976" s="39" t="str">
        <f t="shared" si="652"/>
        <v/>
      </c>
      <c r="BY976" s="39" t="str">
        <f t="shared" si="653"/>
        <v/>
      </c>
      <c r="BZ976" s="39" t="str">
        <f t="shared" si="654"/>
        <v/>
      </c>
      <c r="CA976" s="39" t="str">
        <f t="shared" si="655"/>
        <v/>
      </c>
      <c r="CB976" s="39" t="str">
        <f t="shared" si="656"/>
        <v/>
      </c>
      <c r="CC976" s="39" t="str">
        <f t="shared" si="657"/>
        <v/>
      </c>
      <c r="CD976" s="39" t="str">
        <f t="shared" si="658"/>
        <v/>
      </c>
      <c r="CE976" s="39" t="str">
        <f t="shared" si="659"/>
        <v/>
      </c>
      <c r="CF976" s="39" t="str">
        <f t="shared" si="660"/>
        <v/>
      </c>
      <c r="CG976" s="39" t="str">
        <f t="shared" si="661"/>
        <v/>
      </c>
      <c r="CH976" s="39" t="str">
        <f t="shared" si="662"/>
        <v/>
      </c>
      <c r="CI976" s="39" t="str">
        <f t="shared" si="663"/>
        <v/>
      </c>
    </row>
    <row r="977" spans="1:87">
      <c r="A977" s="18"/>
      <c r="B977" s="15" t="str">
        <f>'Gene Table'!E976</f>
        <v>hsa-miR-141-5p</v>
      </c>
      <c r="C977" s="15" t="str">
        <f>'Gene Table'!B976</f>
        <v>I14</v>
      </c>
      <c r="D977" s="16" t="str">
        <f>IF(SUM('Test Sample Data'!D$3:D$98)&gt;10,IF(AND(ISNUMBER('Test Sample Data'!D976),'Test Sample Data'!D976&lt;$B$1,'Test Sample Data'!D976&gt;0),'Test Sample Data'!D976,$B$1),"")</f>
        <v/>
      </c>
      <c r="E977" s="17" t="str">
        <f>IF(SUM('Test Sample Data'!E$3:E$98)&gt;10,IF(AND(ISNUMBER('Test Sample Data'!E976),'Test Sample Data'!E976&lt;$B$1,'Test Sample Data'!E976&gt;0),'Test Sample Data'!E976,$B$1),"")</f>
        <v/>
      </c>
      <c r="F977" s="17" t="str">
        <f>IF(SUM('Test Sample Data'!F$3:F$98)&gt;10,IF(AND(ISNUMBER('Test Sample Data'!F976),'Test Sample Data'!F976&lt;$B$1,'Test Sample Data'!F976&gt;0),'Test Sample Data'!F976,$B$1),"")</f>
        <v/>
      </c>
      <c r="G977" s="17" t="str">
        <f>IF(SUM('Test Sample Data'!G$3:G$98)&gt;10,IF(AND(ISNUMBER('Test Sample Data'!G976),'Test Sample Data'!G976&lt;$B$1,'Test Sample Data'!G976&gt;0),'Test Sample Data'!G976,$B$1),"")</f>
        <v/>
      </c>
      <c r="H977" s="17" t="str">
        <f>IF(SUM('Test Sample Data'!H$3:H$98)&gt;10,IF(AND(ISNUMBER('Test Sample Data'!H976),'Test Sample Data'!H976&lt;$B$1,'Test Sample Data'!H976&gt;0),'Test Sample Data'!H976,$B$1),"")</f>
        <v/>
      </c>
      <c r="I977" s="17" t="str">
        <f>IF(SUM('Test Sample Data'!I$3:I$98)&gt;10,IF(AND(ISNUMBER('Test Sample Data'!I976),'Test Sample Data'!I976&lt;$B$1,'Test Sample Data'!I976&gt;0),'Test Sample Data'!I976,$B$1),"")</f>
        <v/>
      </c>
      <c r="J977" s="17" t="str">
        <f>IF(SUM('Test Sample Data'!J$3:J$98)&gt;10,IF(AND(ISNUMBER('Test Sample Data'!J976),'Test Sample Data'!J976&lt;$B$1,'Test Sample Data'!J976&gt;0),'Test Sample Data'!J976,$B$1),"")</f>
        <v/>
      </c>
      <c r="K977" s="17" t="str">
        <f>IF(SUM('Test Sample Data'!K$3:K$98)&gt;10,IF(AND(ISNUMBER('Test Sample Data'!K976),'Test Sample Data'!K976&lt;$B$1,'Test Sample Data'!K976&gt;0),'Test Sample Data'!K976,$B$1),"")</f>
        <v/>
      </c>
      <c r="L977" s="17" t="str">
        <f>IF(SUM('Test Sample Data'!L$3:L$98)&gt;10,IF(AND(ISNUMBER('Test Sample Data'!L976),'Test Sample Data'!L976&lt;$B$1,'Test Sample Data'!L976&gt;0),'Test Sample Data'!L976,$B$1),"")</f>
        <v/>
      </c>
      <c r="M977" s="17" t="str">
        <f>IF(SUM('Test Sample Data'!M$3:M$98)&gt;10,IF(AND(ISNUMBER('Test Sample Data'!M976),'Test Sample Data'!M976&lt;$B$1,'Test Sample Data'!M976&gt;0),'Test Sample Data'!M976,$B$1),"")</f>
        <v/>
      </c>
      <c r="N977" s="17" t="str">
        <f>'Gene Table'!E976</f>
        <v>hsa-miR-141-5p</v>
      </c>
      <c r="O977" s="17" t="str">
        <f>'Gene Table'!B976</f>
        <v>I14</v>
      </c>
      <c r="P977" s="17" t="str">
        <f>IF(SUM('Control Sample Data'!D$3:D$98)&gt;10,IF(AND(ISNUMBER('Control Sample Data'!D976),'Control Sample Data'!D976&lt;$B$1,'Control Sample Data'!D976&gt;0),'Control Sample Data'!D976,$B$1),"")</f>
        <v/>
      </c>
      <c r="Q977" s="17" t="str">
        <f>IF(SUM('Control Sample Data'!E$3:E$98)&gt;10,IF(AND(ISNUMBER('Control Sample Data'!E976),'Control Sample Data'!E976&lt;$B$1,'Control Sample Data'!E976&gt;0),'Control Sample Data'!E976,$B$1),"")</f>
        <v/>
      </c>
      <c r="R977" s="17" t="str">
        <f>IF(SUM('Control Sample Data'!F$3:F$98)&gt;10,IF(AND(ISNUMBER('Control Sample Data'!F976),'Control Sample Data'!F976&lt;$B$1,'Control Sample Data'!F976&gt;0),'Control Sample Data'!F976,$B$1),"")</f>
        <v/>
      </c>
      <c r="S977" s="17" t="str">
        <f>IF(SUM('Control Sample Data'!G$3:G$98)&gt;10,IF(AND(ISNUMBER('Control Sample Data'!G976),'Control Sample Data'!G976&lt;$B$1,'Control Sample Data'!G976&gt;0),'Control Sample Data'!G976,$B$1),"")</f>
        <v/>
      </c>
      <c r="T977" s="17" t="str">
        <f>IF(SUM('Control Sample Data'!H$3:H$98)&gt;10,IF(AND(ISNUMBER('Control Sample Data'!H976),'Control Sample Data'!H976&lt;$B$1,'Control Sample Data'!H976&gt;0),'Control Sample Data'!H976,$B$1),"")</f>
        <v/>
      </c>
      <c r="U977" s="17" t="str">
        <f>IF(SUM('Control Sample Data'!I$3:I$98)&gt;10,IF(AND(ISNUMBER('Control Sample Data'!I976),'Control Sample Data'!I976&lt;$B$1,'Control Sample Data'!I976&gt;0),'Control Sample Data'!I976,$B$1),"")</f>
        <v/>
      </c>
      <c r="V977" s="17" t="str">
        <f>IF(SUM('Control Sample Data'!J$3:J$98)&gt;10,IF(AND(ISNUMBER('Control Sample Data'!J976),'Control Sample Data'!J976&lt;$B$1,'Control Sample Data'!J976&gt;0),'Control Sample Data'!J976,$B$1),"")</f>
        <v/>
      </c>
      <c r="W977" s="17" t="str">
        <f>IF(SUM('Control Sample Data'!K$3:K$98)&gt;10,IF(AND(ISNUMBER('Control Sample Data'!K976),'Control Sample Data'!K976&lt;$B$1,'Control Sample Data'!K976&gt;0),'Control Sample Data'!K976,$B$1),"")</f>
        <v/>
      </c>
      <c r="X977" s="17" t="str">
        <f>IF(SUM('Control Sample Data'!L$3:L$98)&gt;10,IF(AND(ISNUMBER('Control Sample Data'!L976),'Control Sample Data'!L976&lt;$B$1,'Control Sample Data'!L976&gt;0),'Control Sample Data'!L976,$B$1),"")</f>
        <v/>
      </c>
      <c r="Y977" s="17" t="str">
        <f>IF(SUM('Control Sample Data'!M$3:M$98)&gt;10,IF(AND(ISNUMBER('Control Sample Data'!M976),'Control Sample Data'!M976&lt;$B$1,'Control Sample Data'!M976&gt;0),'Control Sample Data'!M976,$B$1),"")</f>
        <v/>
      </c>
      <c r="AT977" s="36" t="str">
        <f t="shared" si="664"/>
        <v/>
      </c>
      <c r="AU977" s="36" t="str">
        <f t="shared" si="665"/>
        <v/>
      </c>
      <c r="AV977" s="36" t="str">
        <f t="shared" si="666"/>
        <v/>
      </c>
      <c r="AW977" s="36" t="str">
        <f t="shared" si="667"/>
        <v/>
      </c>
      <c r="AX977" s="36" t="str">
        <f t="shared" si="668"/>
        <v/>
      </c>
      <c r="AY977" s="36" t="str">
        <f t="shared" si="669"/>
        <v/>
      </c>
      <c r="AZ977" s="36" t="str">
        <f t="shared" si="670"/>
        <v/>
      </c>
      <c r="BA977" s="36" t="str">
        <f t="shared" si="671"/>
        <v/>
      </c>
      <c r="BB977" s="36" t="str">
        <f t="shared" si="672"/>
        <v/>
      </c>
      <c r="BC977" s="36" t="str">
        <f t="shared" si="673"/>
        <v/>
      </c>
      <c r="BD977" s="36" t="str">
        <f t="shared" si="674"/>
        <v/>
      </c>
      <c r="BE977" s="36" t="str">
        <f t="shared" si="675"/>
        <v/>
      </c>
      <c r="BF977" s="36" t="str">
        <f t="shared" si="676"/>
        <v/>
      </c>
      <c r="BG977" s="36" t="str">
        <f t="shared" si="677"/>
        <v/>
      </c>
      <c r="BH977" s="36" t="str">
        <f t="shared" si="678"/>
        <v/>
      </c>
      <c r="BI977" s="36" t="str">
        <f t="shared" si="679"/>
        <v/>
      </c>
      <c r="BJ977" s="36" t="str">
        <f t="shared" si="680"/>
        <v/>
      </c>
      <c r="BK977" s="36" t="str">
        <f t="shared" si="681"/>
        <v/>
      </c>
      <c r="BL977" s="36" t="str">
        <f t="shared" si="682"/>
        <v/>
      </c>
      <c r="BM977" s="36" t="str">
        <f t="shared" si="683"/>
        <v/>
      </c>
      <c r="BN977" s="38" t="e">
        <f t="shared" si="642"/>
        <v>#DIV/0!</v>
      </c>
      <c r="BO977" s="38" t="e">
        <f t="shared" si="643"/>
        <v>#DIV/0!</v>
      </c>
      <c r="BP977" s="39" t="str">
        <f t="shared" si="644"/>
        <v/>
      </c>
      <c r="BQ977" s="39" t="str">
        <f t="shared" si="645"/>
        <v/>
      </c>
      <c r="BR977" s="39" t="str">
        <f t="shared" si="646"/>
        <v/>
      </c>
      <c r="BS977" s="39" t="str">
        <f t="shared" si="647"/>
        <v/>
      </c>
      <c r="BT977" s="39" t="str">
        <f t="shared" si="648"/>
        <v/>
      </c>
      <c r="BU977" s="39" t="str">
        <f t="shared" si="649"/>
        <v/>
      </c>
      <c r="BV977" s="39" t="str">
        <f t="shared" si="650"/>
        <v/>
      </c>
      <c r="BW977" s="39" t="str">
        <f t="shared" si="651"/>
        <v/>
      </c>
      <c r="BX977" s="39" t="str">
        <f t="shared" si="652"/>
        <v/>
      </c>
      <c r="BY977" s="39" t="str">
        <f t="shared" si="653"/>
        <v/>
      </c>
      <c r="BZ977" s="39" t="str">
        <f t="shared" si="654"/>
        <v/>
      </c>
      <c r="CA977" s="39" t="str">
        <f t="shared" si="655"/>
        <v/>
      </c>
      <c r="CB977" s="39" t="str">
        <f t="shared" si="656"/>
        <v/>
      </c>
      <c r="CC977" s="39" t="str">
        <f t="shared" si="657"/>
        <v/>
      </c>
      <c r="CD977" s="39" t="str">
        <f t="shared" si="658"/>
        <v/>
      </c>
      <c r="CE977" s="39" t="str">
        <f t="shared" si="659"/>
        <v/>
      </c>
      <c r="CF977" s="39" t="str">
        <f t="shared" si="660"/>
        <v/>
      </c>
      <c r="CG977" s="39" t="str">
        <f t="shared" si="661"/>
        <v/>
      </c>
      <c r="CH977" s="39" t="str">
        <f t="shared" si="662"/>
        <v/>
      </c>
      <c r="CI977" s="39" t="str">
        <f t="shared" si="663"/>
        <v/>
      </c>
    </row>
    <row r="978" spans="1:87">
      <c r="A978" s="18"/>
      <c r="B978" s="15" t="str">
        <f>'Gene Table'!E977</f>
        <v>hsa-miR-93-3p</v>
      </c>
      <c r="C978" s="15" t="str">
        <f>'Gene Table'!B977</f>
        <v>I15</v>
      </c>
      <c r="D978" s="16" t="str">
        <f>IF(SUM('Test Sample Data'!D$3:D$98)&gt;10,IF(AND(ISNUMBER('Test Sample Data'!D977),'Test Sample Data'!D977&lt;$B$1,'Test Sample Data'!D977&gt;0),'Test Sample Data'!D977,$B$1),"")</f>
        <v/>
      </c>
      <c r="E978" s="17" t="str">
        <f>IF(SUM('Test Sample Data'!E$3:E$98)&gt;10,IF(AND(ISNUMBER('Test Sample Data'!E977),'Test Sample Data'!E977&lt;$B$1,'Test Sample Data'!E977&gt;0),'Test Sample Data'!E977,$B$1),"")</f>
        <v/>
      </c>
      <c r="F978" s="17" t="str">
        <f>IF(SUM('Test Sample Data'!F$3:F$98)&gt;10,IF(AND(ISNUMBER('Test Sample Data'!F977),'Test Sample Data'!F977&lt;$B$1,'Test Sample Data'!F977&gt;0),'Test Sample Data'!F977,$B$1),"")</f>
        <v/>
      </c>
      <c r="G978" s="17" t="str">
        <f>IF(SUM('Test Sample Data'!G$3:G$98)&gt;10,IF(AND(ISNUMBER('Test Sample Data'!G977),'Test Sample Data'!G977&lt;$B$1,'Test Sample Data'!G977&gt;0),'Test Sample Data'!G977,$B$1),"")</f>
        <v/>
      </c>
      <c r="H978" s="17" t="str">
        <f>IF(SUM('Test Sample Data'!H$3:H$98)&gt;10,IF(AND(ISNUMBER('Test Sample Data'!H977),'Test Sample Data'!H977&lt;$B$1,'Test Sample Data'!H977&gt;0),'Test Sample Data'!H977,$B$1),"")</f>
        <v/>
      </c>
      <c r="I978" s="17" t="str">
        <f>IF(SUM('Test Sample Data'!I$3:I$98)&gt;10,IF(AND(ISNUMBER('Test Sample Data'!I977),'Test Sample Data'!I977&lt;$B$1,'Test Sample Data'!I977&gt;0),'Test Sample Data'!I977,$B$1),"")</f>
        <v/>
      </c>
      <c r="J978" s="17" t="str">
        <f>IF(SUM('Test Sample Data'!J$3:J$98)&gt;10,IF(AND(ISNUMBER('Test Sample Data'!J977),'Test Sample Data'!J977&lt;$B$1,'Test Sample Data'!J977&gt;0),'Test Sample Data'!J977,$B$1),"")</f>
        <v/>
      </c>
      <c r="K978" s="17" t="str">
        <f>IF(SUM('Test Sample Data'!K$3:K$98)&gt;10,IF(AND(ISNUMBER('Test Sample Data'!K977),'Test Sample Data'!K977&lt;$B$1,'Test Sample Data'!K977&gt;0),'Test Sample Data'!K977,$B$1),"")</f>
        <v/>
      </c>
      <c r="L978" s="17" t="str">
        <f>IF(SUM('Test Sample Data'!L$3:L$98)&gt;10,IF(AND(ISNUMBER('Test Sample Data'!L977),'Test Sample Data'!L977&lt;$B$1,'Test Sample Data'!L977&gt;0),'Test Sample Data'!L977,$B$1),"")</f>
        <v/>
      </c>
      <c r="M978" s="17" t="str">
        <f>IF(SUM('Test Sample Data'!M$3:M$98)&gt;10,IF(AND(ISNUMBER('Test Sample Data'!M977),'Test Sample Data'!M977&lt;$B$1,'Test Sample Data'!M977&gt;0),'Test Sample Data'!M977,$B$1),"")</f>
        <v/>
      </c>
      <c r="N978" s="17" t="str">
        <f>'Gene Table'!E977</f>
        <v>hsa-miR-93-3p</v>
      </c>
      <c r="O978" s="17" t="str">
        <f>'Gene Table'!B977</f>
        <v>I15</v>
      </c>
      <c r="P978" s="17" t="str">
        <f>IF(SUM('Control Sample Data'!D$3:D$98)&gt;10,IF(AND(ISNUMBER('Control Sample Data'!D977),'Control Sample Data'!D977&lt;$B$1,'Control Sample Data'!D977&gt;0),'Control Sample Data'!D977,$B$1),"")</f>
        <v/>
      </c>
      <c r="Q978" s="17" t="str">
        <f>IF(SUM('Control Sample Data'!E$3:E$98)&gt;10,IF(AND(ISNUMBER('Control Sample Data'!E977),'Control Sample Data'!E977&lt;$B$1,'Control Sample Data'!E977&gt;0),'Control Sample Data'!E977,$B$1),"")</f>
        <v/>
      </c>
      <c r="R978" s="17" t="str">
        <f>IF(SUM('Control Sample Data'!F$3:F$98)&gt;10,IF(AND(ISNUMBER('Control Sample Data'!F977),'Control Sample Data'!F977&lt;$B$1,'Control Sample Data'!F977&gt;0),'Control Sample Data'!F977,$B$1),"")</f>
        <v/>
      </c>
      <c r="S978" s="17" t="str">
        <f>IF(SUM('Control Sample Data'!G$3:G$98)&gt;10,IF(AND(ISNUMBER('Control Sample Data'!G977),'Control Sample Data'!G977&lt;$B$1,'Control Sample Data'!G977&gt;0),'Control Sample Data'!G977,$B$1),"")</f>
        <v/>
      </c>
      <c r="T978" s="17" t="str">
        <f>IF(SUM('Control Sample Data'!H$3:H$98)&gt;10,IF(AND(ISNUMBER('Control Sample Data'!H977),'Control Sample Data'!H977&lt;$B$1,'Control Sample Data'!H977&gt;0),'Control Sample Data'!H977,$B$1),"")</f>
        <v/>
      </c>
      <c r="U978" s="17" t="str">
        <f>IF(SUM('Control Sample Data'!I$3:I$98)&gt;10,IF(AND(ISNUMBER('Control Sample Data'!I977),'Control Sample Data'!I977&lt;$B$1,'Control Sample Data'!I977&gt;0),'Control Sample Data'!I977,$B$1),"")</f>
        <v/>
      </c>
      <c r="V978" s="17" t="str">
        <f>IF(SUM('Control Sample Data'!J$3:J$98)&gt;10,IF(AND(ISNUMBER('Control Sample Data'!J977),'Control Sample Data'!J977&lt;$B$1,'Control Sample Data'!J977&gt;0),'Control Sample Data'!J977,$B$1),"")</f>
        <v/>
      </c>
      <c r="W978" s="17" t="str">
        <f>IF(SUM('Control Sample Data'!K$3:K$98)&gt;10,IF(AND(ISNUMBER('Control Sample Data'!K977),'Control Sample Data'!K977&lt;$B$1,'Control Sample Data'!K977&gt;0),'Control Sample Data'!K977,$B$1),"")</f>
        <v/>
      </c>
      <c r="X978" s="17" t="str">
        <f>IF(SUM('Control Sample Data'!L$3:L$98)&gt;10,IF(AND(ISNUMBER('Control Sample Data'!L977),'Control Sample Data'!L977&lt;$B$1,'Control Sample Data'!L977&gt;0),'Control Sample Data'!L977,$B$1),"")</f>
        <v/>
      </c>
      <c r="Y978" s="17" t="str">
        <f>IF(SUM('Control Sample Data'!M$3:M$98)&gt;10,IF(AND(ISNUMBER('Control Sample Data'!M977),'Control Sample Data'!M977&lt;$B$1,'Control Sample Data'!M977&gt;0),'Control Sample Data'!M977,$B$1),"")</f>
        <v/>
      </c>
      <c r="AT978" s="36" t="str">
        <f t="shared" si="664"/>
        <v/>
      </c>
      <c r="AU978" s="36" t="str">
        <f t="shared" si="665"/>
        <v/>
      </c>
      <c r="AV978" s="36" t="str">
        <f t="shared" si="666"/>
        <v/>
      </c>
      <c r="AW978" s="36" t="str">
        <f t="shared" si="667"/>
        <v/>
      </c>
      <c r="AX978" s="36" t="str">
        <f t="shared" si="668"/>
        <v/>
      </c>
      <c r="AY978" s="36" t="str">
        <f t="shared" si="669"/>
        <v/>
      </c>
      <c r="AZ978" s="36" t="str">
        <f t="shared" si="670"/>
        <v/>
      </c>
      <c r="BA978" s="36" t="str">
        <f t="shared" si="671"/>
        <v/>
      </c>
      <c r="BB978" s="36" t="str">
        <f t="shared" si="672"/>
        <v/>
      </c>
      <c r="BC978" s="36" t="str">
        <f t="shared" si="673"/>
        <v/>
      </c>
      <c r="BD978" s="36" t="str">
        <f t="shared" si="674"/>
        <v/>
      </c>
      <c r="BE978" s="36" t="str">
        <f t="shared" si="675"/>
        <v/>
      </c>
      <c r="BF978" s="36" t="str">
        <f t="shared" si="676"/>
        <v/>
      </c>
      <c r="BG978" s="36" t="str">
        <f t="shared" si="677"/>
        <v/>
      </c>
      <c r="BH978" s="36" t="str">
        <f t="shared" si="678"/>
        <v/>
      </c>
      <c r="BI978" s="36" t="str">
        <f t="shared" si="679"/>
        <v/>
      </c>
      <c r="BJ978" s="36" t="str">
        <f t="shared" si="680"/>
        <v/>
      </c>
      <c r="BK978" s="36" t="str">
        <f t="shared" si="681"/>
        <v/>
      </c>
      <c r="BL978" s="36" t="str">
        <f t="shared" si="682"/>
        <v/>
      </c>
      <c r="BM978" s="36" t="str">
        <f t="shared" si="683"/>
        <v/>
      </c>
      <c r="BN978" s="38" t="e">
        <f t="shared" si="642"/>
        <v>#DIV/0!</v>
      </c>
      <c r="BO978" s="38" t="e">
        <f t="shared" si="643"/>
        <v>#DIV/0!</v>
      </c>
      <c r="BP978" s="39" t="str">
        <f t="shared" si="644"/>
        <v/>
      </c>
      <c r="BQ978" s="39" t="str">
        <f t="shared" si="645"/>
        <v/>
      </c>
      <c r="BR978" s="39" t="str">
        <f t="shared" si="646"/>
        <v/>
      </c>
      <c r="BS978" s="39" t="str">
        <f t="shared" si="647"/>
        <v/>
      </c>
      <c r="BT978" s="39" t="str">
        <f t="shared" si="648"/>
        <v/>
      </c>
      <c r="BU978" s="39" t="str">
        <f t="shared" si="649"/>
        <v/>
      </c>
      <c r="BV978" s="39" t="str">
        <f t="shared" si="650"/>
        <v/>
      </c>
      <c r="BW978" s="39" t="str">
        <f t="shared" si="651"/>
        <v/>
      </c>
      <c r="BX978" s="39" t="str">
        <f t="shared" si="652"/>
        <v/>
      </c>
      <c r="BY978" s="39" t="str">
        <f t="shared" si="653"/>
        <v/>
      </c>
      <c r="BZ978" s="39" t="str">
        <f t="shared" si="654"/>
        <v/>
      </c>
      <c r="CA978" s="39" t="str">
        <f t="shared" si="655"/>
        <v/>
      </c>
      <c r="CB978" s="39" t="str">
        <f t="shared" si="656"/>
        <v/>
      </c>
      <c r="CC978" s="39" t="str">
        <f t="shared" si="657"/>
        <v/>
      </c>
      <c r="CD978" s="39" t="str">
        <f t="shared" si="658"/>
        <v/>
      </c>
      <c r="CE978" s="39" t="str">
        <f t="shared" si="659"/>
        <v/>
      </c>
      <c r="CF978" s="39" t="str">
        <f t="shared" si="660"/>
        <v/>
      </c>
      <c r="CG978" s="39" t="str">
        <f t="shared" si="661"/>
        <v/>
      </c>
      <c r="CH978" s="39" t="str">
        <f t="shared" si="662"/>
        <v/>
      </c>
      <c r="CI978" s="39" t="str">
        <f t="shared" si="663"/>
        <v/>
      </c>
    </row>
    <row r="979" spans="1:87">
      <c r="A979" s="18"/>
      <c r="B979" s="15" t="str">
        <f>'Gene Table'!E978</f>
        <v>hsa-miR-148b-5p</v>
      </c>
      <c r="C979" s="15" t="str">
        <f>'Gene Table'!B978</f>
        <v>I16</v>
      </c>
      <c r="D979" s="16" t="str">
        <f>IF(SUM('Test Sample Data'!D$3:D$98)&gt;10,IF(AND(ISNUMBER('Test Sample Data'!D978),'Test Sample Data'!D978&lt;$B$1,'Test Sample Data'!D978&gt;0),'Test Sample Data'!D978,$B$1),"")</f>
        <v/>
      </c>
      <c r="E979" s="17" t="str">
        <f>IF(SUM('Test Sample Data'!E$3:E$98)&gt;10,IF(AND(ISNUMBER('Test Sample Data'!E978),'Test Sample Data'!E978&lt;$B$1,'Test Sample Data'!E978&gt;0),'Test Sample Data'!E978,$B$1),"")</f>
        <v/>
      </c>
      <c r="F979" s="17" t="str">
        <f>IF(SUM('Test Sample Data'!F$3:F$98)&gt;10,IF(AND(ISNUMBER('Test Sample Data'!F978),'Test Sample Data'!F978&lt;$B$1,'Test Sample Data'!F978&gt;0),'Test Sample Data'!F978,$B$1),"")</f>
        <v/>
      </c>
      <c r="G979" s="17" t="str">
        <f>IF(SUM('Test Sample Data'!G$3:G$98)&gt;10,IF(AND(ISNUMBER('Test Sample Data'!G978),'Test Sample Data'!G978&lt;$B$1,'Test Sample Data'!G978&gt;0),'Test Sample Data'!G978,$B$1),"")</f>
        <v/>
      </c>
      <c r="H979" s="17" t="str">
        <f>IF(SUM('Test Sample Data'!H$3:H$98)&gt;10,IF(AND(ISNUMBER('Test Sample Data'!H978),'Test Sample Data'!H978&lt;$B$1,'Test Sample Data'!H978&gt;0),'Test Sample Data'!H978,$B$1),"")</f>
        <v/>
      </c>
      <c r="I979" s="17" t="str">
        <f>IF(SUM('Test Sample Data'!I$3:I$98)&gt;10,IF(AND(ISNUMBER('Test Sample Data'!I978),'Test Sample Data'!I978&lt;$B$1,'Test Sample Data'!I978&gt;0),'Test Sample Data'!I978,$B$1),"")</f>
        <v/>
      </c>
      <c r="J979" s="17" t="str">
        <f>IF(SUM('Test Sample Data'!J$3:J$98)&gt;10,IF(AND(ISNUMBER('Test Sample Data'!J978),'Test Sample Data'!J978&lt;$B$1,'Test Sample Data'!J978&gt;0),'Test Sample Data'!J978,$B$1),"")</f>
        <v/>
      </c>
      <c r="K979" s="17" t="str">
        <f>IF(SUM('Test Sample Data'!K$3:K$98)&gt;10,IF(AND(ISNUMBER('Test Sample Data'!K978),'Test Sample Data'!K978&lt;$B$1,'Test Sample Data'!K978&gt;0),'Test Sample Data'!K978,$B$1),"")</f>
        <v/>
      </c>
      <c r="L979" s="17" t="str">
        <f>IF(SUM('Test Sample Data'!L$3:L$98)&gt;10,IF(AND(ISNUMBER('Test Sample Data'!L978),'Test Sample Data'!L978&lt;$B$1,'Test Sample Data'!L978&gt;0),'Test Sample Data'!L978,$B$1),"")</f>
        <v/>
      </c>
      <c r="M979" s="17" t="str">
        <f>IF(SUM('Test Sample Data'!M$3:M$98)&gt;10,IF(AND(ISNUMBER('Test Sample Data'!M978),'Test Sample Data'!M978&lt;$B$1,'Test Sample Data'!M978&gt;0),'Test Sample Data'!M978,$B$1),"")</f>
        <v/>
      </c>
      <c r="N979" s="17" t="str">
        <f>'Gene Table'!E978</f>
        <v>hsa-miR-148b-5p</v>
      </c>
      <c r="O979" s="17" t="str">
        <f>'Gene Table'!B978</f>
        <v>I16</v>
      </c>
      <c r="P979" s="17" t="str">
        <f>IF(SUM('Control Sample Data'!D$3:D$98)&gt;10,IF(AND(ISNUMBER('Control Sample Data'!D978),'Control Sample Data'!D978&lt;$B$1,'Control Sample Data'!D978&gt;0),'Control Sample Data'!D978,$B$1),"")</f>
        <v/>
      </c>
      <c r="Q979" s="17" t="str">
        <f>IF(SUM('Control Sample Data'!E$3:E$98)&gt;10,IF(AND(ISNUMBER('Control Sample Data'!E978),'Control Sample Data'!E978&lt;$B$1,'Control Sample Data'!E978&gt;0),'Control Sample Data'!E978,$B$1),"")</f>
        <v/>
      </c>
      <c r="R979" s="17" t="str">
        <f>IF(SUM('Control Sample Data'!F$3:F$98)&gt;10,IF(AND(ISNUMBER('Control Sample Data'!F978),'Control Sample Data'!F978&lt;$B$1,'Control Sample Data'!F978&gt;0),'Control Sample Data'!F978,$B$1),"")</f>
        <v/>
      </c>
      <c r="S979" s="17" t="str">
        <f>IF(SUM('Control Sample Data'!G$3:G$98)&gt;10,IF(AND(ISNUMBER('Control Sample Data'!G978),'Control Sample Data'!G978&lt;$B$1,'Control Sample Data'!G978&gt;0),'Control Sample Data'!G978,$B$1),"")</f>
        <v/>
      </c>
      <c r="T979" s="17" t="str">
        <f>IF(SUM('Control Sample Data'!H$3:H$98)&gt;10,IF(AND(ISNUMBER('Control Sample Data'!H978),'Control Sample Data'!H978&lt;$B$1,'Control Sample Data'!H978&gt;0),'Control Sample Data'!H978,$B$1),"")</f>
        <v/>
      </c>
      <c r="U979" s="17" t="str">
        <f>IF(SUM('Control Sample Data'!I$3:I$98)&gt;10,IF(AND(ISNUMBER('Control Sample Data'!I978),'Control Sample Data'!I978&lt;$B$1,'Control Sample Data'!I978&gt;0),'Control Sample Data'!I978,$B$1),"")</f>
        <v/>
      </c>
      <c r="V979" s="17" t="str">
        <f>IF(SUM('Control Sample Data'!J$3:J$98)&gt;10,IF(AND(ISNUMBER('Control Sample Data'!J978),'Control Sample Data'!J978&lt;$B$1,'Control Sample Data'!J978&gt;0),'Control Sample Data'!J978,$B$1),"")</f>
        <v/>
      </c>
      <c r="W979" s="17" t="str">
        <f>IF(SUM('Control Sample Data'!K$3:K$98)&gt;10,IF(AND(ISNUMBER('Control Sample Data'!K978),'Control Sample Data'!K978&lt;$B$1,'Control Sample Data'!K978&gt;0),'Control Sample Data'!K978,$B$1),"")</f>
        <v/>
      </c>
      <c r="X979" s="17" t="str">
        <f>IF(SUM('Control Sample Data'!L$3:L$98)&gt;10,IF(AND(ISNUMBER('Control Sample Data'!L978),'Control Sample Data'!L978&lt;$B$1,'Control Sample Data'!L978&gt;0),'Control Sample Data'!L978,$B$1),"")</f>
        <v/>
      </c>
      <c r="Y979" s="17" t="str">
        <f>IF(SUM('Control Sample Data'!M$3:M$98)&gt;10,IF(AND(ISNUMBER('Control Sample Data'!M978),'Control Sample Data'!M978&lt;$B$1,'Control Sample Data'!M978&gt;0),'Control Sample Data'!M978,$B$1),"")</f>
        <v/>
      </c>
      <c r="AT979" s="36" t="str">
        <f t="shared" si="664"/>
        <v/>
      </c>
      <c r="AU979" s="36" t="str">
        <f t="shared" si="665"/>
        <v/>
      </c>
      <c r="AV979" s="36" t="str">
        <f t="shared" si="666"/>
        <v/>
      </c>
      <c r="AW979" s="36" t="str">
        <f t="shared" si="667"/>
        <v/>
      </c>
      <c r="AX979" s="36" t="str">
        <f t="shared" si="668"/>
        <v/>
      </c>
      <c r="AY979" s="36" t="str">
        <f t="shared" si="669"/>
        <v/>
      </c>
      <c r="AZ979" s="36" t="str">
        <f t="shared" si="670"/>
        <v/>
      </c>
      <c r="BA979" s="36" t="str">
        <f t="shared" si="671"/>
        <v/>
      </c>
      <c r="BB979" s="36" t="str">
        <f t="shared" si="672"/>
        <v/>
      </c>
      <c r="BC979" s="36" t="str">
        <f t="shared" si="673"/>
        <v/>
      </c>
      <c r="BD979" s="36" t="str">
        <f t="shared" si="674"/>
        <v/>
      </c>
      <c r="BE979" s="36" t="str">
        <f t="shared" si="675"/>
        <v/>
      </c>
      <c r="BF979" s="36" t="str">
        <f t="shared" si="676"/>
        <v/>
      </c>
      <c r="BG979" s="36" t="str">
        <f t="shared" si="677"/>
        <v/>
      </c>
      <c r="BH979" s="36" t="str">
        <f t="shared" si="678"/>
        <v/>
      </c>
      <c r="BI979" s="36" t="str">
        <f t="shared" si="679"/>
        <v/>
      </c>
      <c r="BJ979" s="36" t="str">
        <f t="shared" si="680"/>
        <v/>
      </c>
      <c r="BK979" s="36" t="str">
        <f t="shared" si="681"/>
        <v/>
      </c>
      <c r="BL979" s="36" t="str">
        <f t="shared" si="682"/>
        <v/>
      </c>
      <c r="BM979" s="36" t="str">
        <f t="shared" si="683"/>
        <v/>
      </c>
      <c r="BN979" s="38" t="e">
        <f t="shared" si="642"/>
        <v>#DIV/0!</v>
      </c>
      <c r="BO979" s="38" t="e">
        <f t="shared" si="643"/>
        <v>#DIV/0!</v>
      </c>
      <c r="BP979" s="39" t="str">
        <f t="shared" si="644"/>
        <v/>
      </c>
      <c r="BQ979" s="39" t="str">
        <f t="shared" si="645"/>
        <v/>
      </c>
      <c r="BR979" s="39" t="str">
        <f t="shared" si="646"/>
        <v/>
      </c>
      <c r="BS979" s="39" t="str">
        <f t="shared" si="647"/>
        <v/>
      </c>
      <c r="BT979" s="39" t="str">
        <f t="shared" si="648"/>
        <v/>
      </c>
      <c r="BU979" s="39" t="str">
        <f t="shared" si="649"/>
        <v/>
      </c>
      <c r="BV979" s="39" t="str">
        <f t="shared" si="650"/>
        <v/>
      </c>
      <c r="BW979" s="39" t="str">
        <f t="shared" si="651"/>
        <v/>
      </c>
      <c r="BX979" s="39" t="str">
        <f t="shared" si="652"/>
        <v/>
      </c>
      <c r="BY979" s="39" t="str">
        <f t="shared" si="653"/>
        <v/>
      </c>
      <c r="BZ979" s="39" t="str">
        <f t="shared" si="654"/>
        <v/>
      </c>
      <c r="CA979" s="39" t="str">
        <f t="shared" si="655"/>
        <v/>
      </c>
      <c r="CB979" s="39" t="str">
        <f t="shared" si="656"/>
        <v/>
      </c>
      <c r="CC979" s="39" t="str">
        <f t="shared" si="657"/>
        <v/>
      </c>
      <c r="CD979" s="39" t="str">
        <f t="shared" si="658"/>
        <v/>
      </c>
      <c r="CE979" s="39" t="str">
        <f t="shared" si="659"/>
        <v/>
      </c>
      <c r="CF979" s="39" t="str">
        <f t="shared" si="660"/>
        <v/>
      </c>
      <c r="CG979" s="39" t="str">
        <f t="shared" si="661"/>
        <v/>
      </c>
      <c r="CH979" s="39" t="str">
        <f t="shared" si="662"/>
        <v/>
      </c>
      <c r="CI979" s="39" t="str">
        <f t="shared" si="663"/>
        <v/>
      </c>
    </row>
    <row r="980" spans="1:87">
      <c r="A980" s="18"/>
      <c r="B980" s="15" t="str">
        <f>'Gene Table'!E979</f>
        <v>hsa-miR-99a-3p</v>
      </c>
      <c r="C980" s="15" t="str">
        <f>'Gene Table'!B979</f>
        <v>I17</v>
      </c>
      <c r="D980" s="16" t="str">
        <f>IF(SUM('Test Sample Data'!D$3:D$98)&gt;10,IF(AND(ISNUMBER('Test Sample Data'!D979),'Test Sample Data'!D979&lt;$B$1,'Test Sample Data'!D979&gt;0),'Test Sample Data'!D979,$B$1),"")</f>
        <v/>
      </c>
      <c r="E980" s="17" t="str">
        <f>IF(SUM('Test Sample Data'!E$3:E$98)&gt;10,IF(AND(ISNUMBER('Test Sample Data'!E979),'Test Sample Data'!E979&lt;$B$1,'Test Sample Data'!E979&gt;0),'Test Sample Data'!E979,$B$1),"")</f>
        <v/>
      </c>
      <c r="F980" s="17" t="str">
        <f>IF(SUM('Test Sample Data'!F$3:F$98)&gt;10,IF(AND(ISNUMBER('Test Sample Data'!F979),'Test Sample Data'!F979&lt;$B$1,'Test Sample Data'!F979&gt;0),'Test Sample Data'!F979,$B$1),"")</f>
        <v/>
      </c>
      <c r="G980" s="17" t="str">
        <f>IF(SUM('Test Sample Data'!G$3:G$98)&gt;10,IF(AND(ISNUMBER('Test Sample Data'!G979),'Test Sample Data'!G979&lt;$B$1,'Test Sample Data'!G979&gt;0),'Test Sample Data'!G979,$B$1),"")</f>
        <v/>
      </c>
      <c r="H980" s="17" t="str">
        <f>IF(SUM('Test Sample Data'!H$3:H$98)&gt;10,IF(AND(ISNUMBER('Test Sample Data'!H979),'Test Sample Data'!H979&lt;$B$1,'Test Sample Data'!H979&gt;0),'Test Sample Data'!H979,$B$1),"")</f>
        <v/>
      </c>
      <c r="I980" s="17" t="str">
        <f>IF(SUM('Test Sample Data'!I$3:I$98)&gt;10,IF(AND(ISNUMBER('Test Sample Data'!I979),'Test Sample Data'!I979&lt;$B$1,'Test Sample Data'!I979&gt;0),'Test Sample Data'!I979,$B$1),"")</f>
        <v/>
      </c>
      <c r="J980" s="17" t="str">
        <f>IF(SUM('Test Sample Data'!J$3:J$98)&gt;10,IF(AND(ISNUMBER('Test Sample Data'!J979),'Test Sample Data'!J979&lt;$B$1,'Test Sample Data'!J979&gt;0),'Test Sample Data'!J979,$B$1),"")</f>
        <v/>
      </c>
      <c r="K980" s="17" t="str">
        <f>IF(SUM('Test Sample Data'!K$3:K$98)&gt;10,IF(AND(ISNUMBER('Test Sample Data'!K979),'Test Sample Data'!K979&lt;$B$1,'Test Sample Data'!K979&gt;0),'Test Sample Data'!K979,$B$1),"")</f>
        <v/>
      </c>
      <c r="L980" s="17" t="str">
        <f>IF(SUM('Test Sample Data'!L$3:L$98)&gt;10,IF(AND(ISNUMBER('Test Sample Data'!L979),'Test Sample Data'!L979&lt;$B$1,'Test Sample Data'!L979&gt;0),'Test Sample Data'!L979,$B$1),"")</f>
        <v/>
      </c>
      <c r="M980" s="17" t="str">
        <f>IF(SUM('Test Sample Data'!M$3:M$98)&gt;10,IF(AND(ISNUMBER('Test Sample Data'!M979),'Test Sample Data'!M979&lt;$B$1,'Test Sample Data'!M979&gt;0),'Test Sample Data'!M979,$B$1),"")</f>
        <v/>
      </c>
      <c r="N980" s="17" t="str">
        <f>'Gene Table'!E979</f>
        <v>hsa-miR-99a-3p</v>
      </c>
      <c r="O980" s="17" t="str">
        <f>'Gene Table'!B979</f>
        <v>I17</v>
      </c>
      <c r="P980" s="17" t="str">
        <f>IF(SUM('Control Sample Data'!D$3:D$98)&gt;10,IF(AND(ISNUMBER('Control Sample Data'!D979),'Control Sample Data'!D979&lt;$B$1,'Control Sample Data'!D979&gt;0),'Control Sample Data'!D979,$B$1),"")</f>
        <v/>
      </c>
      <c r="Q980" s="17" t="str">
        <f>IF(SUM('Control Sample Data'!E$3:E$98)&gt;10,IF(AND(ISNUMBER('Control Sample Data'!E979),'Control Sample Data'!E979&lt;$B$1,'Control Sample Data'!E979&gt;0),'Control Sample Data'!E979,$B$1),"")</f>
        <v/>
      </c>
      <c r="R980" s="17" t="str">
        <f>IF(SUM('Control Sample Data'!F$3:F$98)&gt;10,IF(AND(ISNUMBER('Control Sample Data'!F979),'Control Sample Data'!F979&lt;$B$1,'Control Sample Data'!F979&gt;0),'Control Sample Data'!F979,$B$1),"")</f>
        <v/>
      </c>
      <c r="S980" s="17" t="str">
        <f>IF(SUM('Control Sample Data'!G$3:G$98)&gt;10,IF(AND(ISNUMBER('Control Sample Data'!G979),'Control Sample Data'!G979&lt;$B$1,'Control Sample Data'!G979&gt;0),'Control Sample Data'!G979,$B$1),"")</f>
        <v/>
      </c>
      <c r="T980" s="17" t="str">
        <f>IF(SUM('Control Sample Data'!H$3:H$98)&gt;10,IF(AND(ISNUMBER('Control Sample Data'!H979),'Control Sample Data'!H979&lt;$B$1,'Control Sample Data'!H979&gt;0),'Control Sample Data'!H979,$B$1),"")</f>
        <v/>
      </c>
      <c r="U980" s="17" t="str">
        <f>IF(SUM('Control Sample Data'!I$3:I$98)&gt;10,IF(AND(ISNUMBER('Control Sample Data'!I979),'Control Sample Data'!I979&lt;$B$1,'Control Sample Data'!I979&gt;0),'Control Sample Data'!I979,$B$1),"")</f>
        <v/>
      </c>
      <c r="V980" s="17" t="str">
        <f>IF(SUM('Control Sample Data'!J$3:J$98)&gt;10,IF(AND(ISNUMBER('Control Sample Data'!J979),'Control Sample Data'!J979&lt;$B$1,'Control Sample Data'!J979&gt;0),'Control Sample Data'!J979,$B$1),"")</f>
        <v/>
      </c>
      <c r="W980" s="17" t="str">
        <f>IF(SUM('Control Sample Data'!K$3:K$98)&gt;10,IF(AND(ISNUMBER('Control Sample Data'!K979),'Control Sample Data'!K979&lt;$B$1,'Control Sample Data'!K979&gt;0),'Control Sample Data'!K979,$B$1),"")</f>
        <v/>
      </c>
      <c r="X980" s="17" t="str">
        <f>IF(SUM('Control Sample Data'!L$3:L$98)&gt;10,IF(AND(ISNUMBER('Control Sample Data'!L979),'Control Sample Data'!L979&lt;$B$1,'Control Sample Data'!L979&gt;0),'Control Sample Data'!L979,$B$1),"")</f>
        <v/>
      </c>
      <c r="Y980" s="17" t="str">
        <f>IF(SUM('Control Sample Data'!M$3:M$98)&gt;10,IF(AND(ISNUMBER('Control Sample Data'!M979),'Control Sample Data'!M979&lt;$B$1,'Control Sample Data'!M979&gt;0),'Control Sample Data'!M979,$B$1),"")</f>
        <v/>
      </c>
      <c r="AT980" s="36" t="str">
        <f t="shared" si="664"/>
        <v/>
      </c>
      <c r="AU980" s="36" t="str">
        <f t="shared" si="665"/>
        <v/>
      </c>
      <c r="AV980" s="36" t="str">
        <f t="shared" si="666"/>
        <v/>
      </c>
      <c r="AW980" s="36" t="str">
        <f t="shared" si="667"/>
        <v/>
      </c>
      <c r="AX980" s="36" t="str">
        <f t="shared" si="668"/>
        <v/>
      </c>
      <c r="AY980" s="36" t="str">
        <f t="shared" si="669"/>
        <v/>
      </c>
      <c r="AZ980" s="36" t="str">
        <f t="shared" si="670"/>
        <v/>
      </c>
      <c r="BA980" s="36" t="str">
        <f t="shared" si="671"/>
        <v/>
      </c>
      <c r="BB980" s="36" t="str">
        <f t="shared" si="672"/>
        <v/>
      </c>
      <c r="BC980" s="36" t="str">
        <f t="shared" si="673"/>
        <v/>
      </c>
      <c r="BD980" s="36" t="str">
        <f t="shared" si="674"/>
        <v/>
      </c>
      <c r="BE980" s="36" t="str">
        <f t="shared" si="675"/>
        <v/>
      </c>
      <c r="BF980" s="36" t="str">
        <f t="shared" si="676"/>
        <v/>
      </c>
      <c r="BG980" s="36" t="str">
        <f t="shared" si="677"/>
        <v/>
      </c>
      <c r="BH980" s="36" t="str">
        <f t="shared" si="678"/>
        <v/>
      </c>
      <c r="BI980" s="36" t="str">
        <f t="shared" si="679"/>
        <v/>
      </c>
      <c r="BJ980" s="36" t="str">
        <f t="shared" si="680"/>
        <v/>
      </c>
      <c r="BK980" s="36" t="str">
        <f t="shared" si="681"/>
        <v/>
      </c>
      <c r="BL980" s="36" t="str">
        <f t="shared" si="682"/>
        <v/>
      </c>
      <c r="BM980" s="36" t="str">
        <f t="shared" si="683"/>
        <v/>
      </c>
      <c r="BN980" s="38" t="e">
        <f t="shared" si="642"/>
        <v>#DIV/0!</v>
      </c>
      <c r="BO980" s="38" t="e">
        <f t="shared" si="643"/>
        <v>#DIV/0!</v>
      </c>
      <c r="BP980" s="39" t="str">
        <f t="shared" si="644"/>
        <v/>
      </c>
      <c r="BQ980" s="39" t="str">
        <f t="shared" si="645"/>
        <v/>
      </c>
      <c r="BR980" s="39" t="str">
        <f t="shared" si="646"/>
        <v/>
      </c>
      <c r="BS980" s="39" t="str">
        <f t="shared" si="647"/>
        <v/>
      </c>
      <c r="BT980" s="39" t="str">
        <f t="shared" si="648"/>
        <v/>
      </c>
      <c r="BU980" s="39" t="str">
        <f t="shared" si="649"/>
        <v/>
      </c>
      <c r="BV980" s="39" t="str">
        <f t="shared" si="650"/>
        <v/>
      </c>
      <c r="BW980" s="39" t="str">
        <f t="shared" si="651"/>
        <v/>
      </c>
      <c r="BX980" s="39" t="str">
        <f t="shared" si="652"/>
        <v/>
      </c>
      <c r="BY980" s="39" t="str">
        <f t="shared" si="653"/>
        <v/>
      </c>
      <c r="BZ980" s="39" t="str">
        <f t="shared" si="654"/>
        <v/>
      </c>
      <c r="CA980" s="39" t="str">
        <f t="shared" si="655"/>
        <v/>
      </c>
      <c r="CB980" s="39" t="str">
        <f t="shared" si="656"/>
        <v/>
      </c>
      <c r="CC980" s="39" t="str">
        <f t="shared" si="657"/>
        <v/>
      </c>
      <c r="CD980" s="39" t="str">
        <f t="shared" si="658"/>
        <v/>
      </c>
      <c r="CE980" s="39" t="str">
        <f t="shared" si="659"/>
        <v/>
      </c>
      <c r="CF980" s="39" t="str">
        <f t="shared" si="660"/>
        <v/>
      </c>
      <c r="CG980" s="39" t="str">
        <f t="shared" si="661"/>
        <v/>
      </c>
      <c r="CH980" s="39" t="str">
        <f t="shared" si="662"/>
        <v/>
      </c>
      <c r="CI980" s="39" t="str">
        <f t="shared" si="663"/>
        <v/>
      </c>
    </row>
    <row r="981" spans="1:87">
      <c r="A981" s="18"/>
      <c r="B981" s="15" t="str">
        <f>'Gene Table'!E980</f>
        <v>hsa-miR-149-3p</v>
      </c>
      <c r="C981" s="15" t="str">
        <f>'Gene Table'!B980</f>
        <v>I18</v>
      </c>
      <c r="D981" s="16" t="str">
        <f>IF(SUM('Test Sample Data'!D$3:D$98)&gt;10,IF(AND(ISNUMBER('Test Sample Data'!D980),'Test Sample Data'!D980&lt;$B$1,'Test Sample Data'!D980&gt;0),'Test Sample Data'!D980,$B$1),"")</f>
        <v/>
      </c>
      <c r="E981" s="17" t="str">
        <f>IF(SUM('Test Sample Data'!E$3:E$98)&gt;10,IF(AND(ISNUMBER('Test Sample Data'!E980),'Test Sample Data'!E980&lt;$B$1,'Test Sample Data'!E980&gt;0),'Test Sample Data'!E980,$B$1),"")</f>
        <v/>
      </c>
      <c r="F981" s="17" t="str">
        <f>IF(SUM('Test Sample Data'!F$3:F$98)&gt;10,IF(AND(ISNUMBER('Test Sample Data'!F980),'Test Sample Data'!F980&lt;$B$1,'Test Sample Data'!F980&gt;0),'Test Sample Data'!F980,$B$1),"")</f>
        <v/>
      </c>
      <c r="G981" s="17" t="str">
        <f>IF(SUM('Test Sample Data'!G$3:G$98)&gt;10,IF(AND(ISNUMBER('Test Sample Data'!G980),'Test Sample Data'!G980&lt;$B$1,'Test Sample Data'!G980&gt;0),'Test Sample Data'!G980,$B$1),"")</f>
        <v/>
      </c>
      <c r="H981" s="17" t="str">
        <f>IF(SUM('Test Sample Data'!H$3:H$98)&gt;10,IF(AND(ISNUMBER('Test Sample Data'!H980),'Test Sample Data'!H980&lt;$B$1,'Test Sample Data'!H980&gt;0),'Test Sample Data'!H980,$B$1),"")</f>
        <v/>
      </c>
      <c r="I981" s="17" t="str">
        <f>IF(SUM('Test Sample Data'!I$3:I$98)&gt;10,IF(AND(ISNUMBER('Test Sample Data'!I980),'Test Sample Data'!I980&lt;$B$1,'Test Sample Data'!I980&gt;0),'Test Sample Data'!I980,$B$1),"")</f>
        <v/>
      </c>
      <c r="J981" s="17" t="str">
        <f>IF(SUM('Test Sample Data'!J$3:J$98)&gt;10,IF(AND(ISNUMBER('Test Sample Data'!J980),'Test Sample Data'!J980&lt;$B$1,'Test Sample Data'!J980&gt;0),'Test Sample Data'!J980,$B$1),"")</f>
        <v/>
      </c>
      <c r="K981" s="17" t="str">
        <f>IF(SUM('Test Sample Data'!K$3:K$98)&gt;10,IF(AND(ISNUMBER('Test Sample Data'!K980),'Test Sample Data'!K980&lt;$B$1,'Test Sample Data'!K980&gt;0),'Test Sample Data'!K980,$B$1),"")</f>
        <v/>
      </c>
      <c r="L981" s="17" t="str">
        <f>IF(SUM('Test Sample Data'!L$3:L$98)&gt;10,IF(AND(ISNUMBER('Test Sample Data'!L980),'Test Sample Data'!L980&lt;$B$1,'Test Sample Data'!L980&gt;0),'Test Sample Data'!L980,$B$1),"")</f>
        <v/>
      </c>
      <c r="M981" s="17" t="str">
        <f>IF(SUM('Test Sample Data'!M$3:M$98)&gt;10,IF(AND(ISNUMBER('Test Sample Data'!M980),'Test Sample Data'!M980&lt;$B$1,'Test Sample Data'!M980&gt;0),'Test Sample Data'!M980,$B$1),"")</f>
        <v/>
      </c>
      <c r="N981" s="17" t="str">
        <f>'Gene Table'!E980</f>
        <v>hsa-miR-149-3p</v>
      </c>
      <c r="O981" s="17" t="str">
        <f>'Gene Table'!B980</f>
        <v>I18</v>
      </c>
      <c r="P981" s="17" t="str">
        <f>IF(SUM('Control Sample Data'!D$3:D$98)&gt;10,IF(AND(ISNUMBER('Control Sample Data'!D980),'Control Sample Data'!D980&lt;$B$1,'Control Sample Data'!D980&gt;0),'Control Sample Data'!D980,$B$1),"")</f>
        <v/>
      </c>
      <c r="Q981" s="17" t="str">
        <f>IF(SUM('Control Sample Data'!E$3:E$98)&gt;10,IF(AND(ISNUMBER('Control Sample Data'!E980),'Control Sample Data'!E980&lt;$B$1,'Control Sample Data'!E980&gt;0),'Control Sample Data'!E980,$B$1),"")</f>
        <v/>
      </c>
      <c r="R981" s="17" t="str">
        <f>IF(SUM('Control Sample Data'!F$3:F$98)&gt;10,IF(AND(ISNUMBER('Control Sample Data'!F980),'Control Sample Data'!F980&lt;$B$1,'Control Sample Data'!F980&gt;0),'Control Sample Data'!F980,$B$1),"")</f>
        <v/>
      </c>
      <c r="S981" s="17" t="str">
        <f>IF(SUM('Control Sample Data'!G$3:G$98)&gt;10,IF(AND(ISNUMBER('Control Sample Data'!G980),'Control Sample Data'!G980&lt;$B$1,'Control Sample Data'!G980&gt;0),'Control Sample Data'!G980,$B$1),"")</f>
        <v/>
      </c>
      <c r="T981" s="17" t="str">
        <f>IF(SUM('Control Sample Data'!H$3:H$98)&gt;10,IF(AND(ISNUMBER('Control Sample Data'!H980),'Control Sample Data'!H980&lt;$B$1,'Control Sample Data'!H980&gt;0),'Control Sample Data'!H980,$B$1),"")</f>
        <v/>
      </c>
      <c r="U981" s="17" t="str">
        <f>IF(SUM('Control Sample Data'!I$3:I$98)&gt;10,IF(AND(ISNUMBER('Control Sample Data'!I980),'Control Sample Data'!I980&lt;$B$1,'Control Sample Data'!I980&gt;0),'Control Sample Data'!I980,$B$1),"")</f>
        <v/>
      </c>
      <c r="V981" s="17" t="str">
        <f>IF(SUM('Control Sample Data'!J$3:J$98)&gt;10,IF(AND(ISNUMBER('Control Sample Data'!J980),'Control Sample Data'!J980&lt;$B$1,'Control Sample Data'!J980&gt;0),'Control Sample Data'!J980,$B$1),"")</f>
        <v/>
      </c>
      <c r="W981" s="17" t="str">
        <f>IF(SUM('Control Sample Data'!K$3:K$98)&gt;10,IF(AND(ISNUMBER('Control Sample Data'!K980),'Control Sample Data'!K980&lt;$B$1,'Control Sample Data'!K980&gt;0),'Control Sample Data'!K980,$B$1),"")</f>
        <v/>
      </c>
      <c r="X981" s="17" t="str">
        <f>IF(SUM('Control Sample Data'!L$3:L$98)&gt;10,IF(AND(ISNUMBER('Control Sample Data'!L980),'Control Sample Data'!L980&lt;$B$1,'Control Sample Data'!L980&gt;0),'Control Sample Data'!L980,$B$1),"")</f>
        <v/>
      </c>
      <c r="Y981" s="17" t="str">
        <f>IF(SUM('Control Sample Data'!M$3:M$98)&gt;10,IF(AND(ISNUMBER('Control Sample Data'!M980),'Control Sample Data'!M980&lt;$B$1,'Control Sample Data'!M980&gt;0),'Control Sample Data'!M980,$B$1),"")</f>
        <v/>
      </c>
      <c r="AT981" s="36" t="str">
        <f t="shared" si="664"/>
        <v/>
      </c>
      <c r="AU981" s="36" t="str">
        <f t="shared" si="665"/>
        <v/>
      </c>
      <c r="AV981" s="36" t="str">
        <f t="shared" si="666"/>
        <v/>
      </c>
      <c r="AW981" s="36" t="str">
        <f t="shared" si="667"/>
        <v/>
      </c>
      <c r="AX981" s="36" t="str">
        <f t="shared" si="668"/>
        <v/>
      </c>
      <c r="AY981" s="36" t="str">
        <f t="shared" si="669"/>
        <v/>
      </c>
      <c r="AZ981" s="36" t="str">
        <f t="shared" si="670"/>
        <v/>
      </c>
      <c r="BA981" s="36" t="str">
        <f t="shared" si="671"/>
        <v/>
      </c>
      <c r="BB981" s="36" t="str">
        <f t="shared" si="672"/>
        <v/>
      </c>
      <c r="BC981" s="36" t="str">
        <f t="shared" si="673"/>
        <v/>
      </c>
      <c r="BD981" s="36" t="str">
        <f t="shared" si="674"/>
        <v/>
      </c>
      <c r="BE981" s="36" t="str">
        <f t="shared" si="675"/>
        <v/>
      </c>
      <c r="BF981" s="36" t="str">
        <f t="shared" si="676"/>
        <v/>
      </c>
      <c r="BG981" s="36" t="str">
        <f t="shared" si="677"/>
        <v/>
      </c>
      <c r="BH981" s="36" t="str">
        <f t="shared" si="678"/>
        <v/>
      </c>
      <c r="BI981" s="36" t="str">
        <f t="shared" si="679"/>
        <v/>
      </c>
      <c r="BJ981" s="36" t="str">
        <f t="shared" si="680"/>
        <v/>
      </c>
      <c r="BK981" s="36" t="str">
        <f t="shared" si="681"/>
        <v/>
      </c>
      <c r="BL981" s="36" t="str">
        <f t="shared" si="682"/>
        <v/>
      </c>
      <c r="BM981" s="36" t="str">
        <f t="shared" si="683"/>
        <v/>
      </c>
      <c r="BN981" s="38" t="e">
        <f t="shared" si="642"/>
        <v>#DIV/0!</v>
      </c>
      <c r="BO981" s="38" t="e">
        <f t="shared" si="643"/>
        <v>#DIV/0!</v>
      </c>
      <c r="BP981" s="39" t="str">
        <f t="shared" si="644"/>
        <v/>
      </c>
      <c r="BQ981" s="39" t="str">
        <f t="shared" si="645"/>
        <v/>
      </c>
      <c r="BR981" s="39" t="str">
        <f t="shared" si="646"/>
        <v/>
      </c>
      <c r="BS981" s="39" t="str">
        <f t="shared" si="647"/>
        <v/>
      </c>
      <c r="BT981" s="39" t="str">
        <f t="shared" si="648"/>
        <v/>
      </c>
      <c r="BU981" s="39" t="str">
        <f t="shared" si="649"/>
        <v/>
      </c>
      <c r="BV981" s="39" t="str">
        <f t="shared" si="650"/>
        <v/>
      </c>
      <c r="BW981" s="39" t="str">
        <f t="shared" si="651"/>
        <v/>
      </c>
      <c r="BX981" s="39" t="str">
        <f t="shared" si="652"/>
        <v/>
      </c>
      <c r="BY981" s="39" t="str">
        <f t="shared" si="653"/>
        <v/>
      </c>
      <c r="BZ981" s="39" t="str">
        <f t="shared" si="654"/>
        <v/>
      </c>
      <c r="CA981" s="39" t="str">
        <f t="shared" si="655"/>
        <v/>
      </c>
      <c r="CB981" s="39" t="str">
        <f t="shared" si="656"/>
        <v/>
      </c>
      <c r="CC981" s="39" t="str">
        <f t="shared" si="657"/>
        <v/>
      </c>
      <c r="CD981" s="39" t="str">
        <f t="shared" si="658"/>
        <v/>
      </c>
      <c r="CE981" s="39" t="str">
        <f t="shared" si="659"/>
        <v/>
      </c>
      <c r="CF981" s="39" t="str">
        <f t="shared" si="660"/>
        <v/>
      </c>
      <c r="CG981" s="39" t="str">
        <f t="shared" si="661"/>
        <v/>
      </c>
      <c r="CH981" s="39" t="str">
        <f t="shared" si="662"/>
        <v/>
      </c>
      <c r="CI981" s="39" t="str">
        <f t="shared" si="663"/>
        <v/>
      </c>
    </row>
    <row r="982" spans="1:87">
      <c r="A982" s="18"/>
      <c r="B982" s="15" t="str">
        <f>'Gene Table'!E981</f>
        <v>hsa-miR-99b-3p</v>
      </c>
      <c r="C982" s="15" t="str">
        <f>'Gene Table'!B981</f>
        <v>I19</v>
      </c>
      <c r="D982" s="16" t="str">
        <f>IF(SUM('Test Sample Data'!D$3:D$98)&gt;10,IF(AND(ISNUMBER('Test Sample Data'!D981),'Test Sample Data'!D981&lt;$B$1,'Test Sample Data'!D981&gt;0),'Test Sample Data'!D981,$B$1),"")</f>
        <v/>
      </c>
      <c r="E982" s="17" t="str">
        <f>IF(SUM('Test Sample Data'!E$3:E$98)&gt;10,IF(AND(ISNUMBER('Test Sample Data'!E981),'Test Sample Data'!E981&lt;$B$1,'Test Sample Data'!E981&gt;0),'Test Sample Data'!E981,$B$1),"")</f>
        <v/>
      </c>
      <c r="F982" s="17" t="str">
        <f>IF(SUM('Test Sample Data'!F$3:F$98)&gt;10,IF(AND(ISNUMBER('Test Sample Data'!F981),'Test Sample Data'!F981&lt;$B$1,'Test Sample Data'!F981&gt;0),'Test Sample Data'!F981,$B$1),"")</f>
        <v/>
      </c>
      <c r="G982" s="17" t="str">
        <f>IF(SUM('Test Sample Data'!G$3:G$98)&gt;10,IF(AND(ISNUMBER('Test Sample Data'!G981),'Test Sample Data'!G981&lt;$B$1,'Test Sample Data'!G981&gt;0),'Test Sample Data'!G981,$B$1),"")</f>
        <v/>
      </c>
      <c r="H982" s="17" t="str">
        <f>IF(SUM('Test Sample Data'!H$3:H$98)&gt;10,IF(AND(ISNUMBER('Test Sample Data'!H981),'Test Sample Data'!H981&lt;$B$1,'Test Sample Data'!H981&gt;0),'Test Sample Data'!H981,$B$1),"")</f>
        <v/>
      </c>
      <c r="I982" s="17" t="str">
        <f>IF(SUM('Test Sample Data'!I$3:I$98)&gt;10,IF(AND(ISNUMBER('Test Sample Data'!I981),'Test Sample Data'!I981&lt;$B$1,'Test Sample Data'!I981&gt;0),'Test Sample Data'!I981,$B$1),"")</f>
        <v/>
      </c>
      <c r="J982" s="17" t="str">
        <f>IF(SUM('Test Sample Data'!J$3:J$98)&gt;10,IF(AND(ISNUMBER('Test Sample Data'!J981),'Test Sample Data'!J981&lt;$B$1,'Test Sample Data'!J981&gt;0),'Test Sample Data'!J981,$B$1),"")</f>
        <v/>
      </c>
      <c r="K982" s="17" t="str">
        <f>IF(SUM('Test Sample Data'!K$3:K$98)&gt;10,IF(AND(ISNUMBER('Test Sample Data'!K981),'Test Sample Data'!K981&lt;$B$1,'Test Sample Data'!K981&gt;0),'Test Sample Data'!K981,$B$1),"")</f>
        <v/>
      </c>
      <c r="L982" s="17" t="str">
        <f>IF(SUM('Test Sample Data'!L$3:L$98)&gt;10,IF(AND(ISNUMBER('Test Sample Data'!L981),'Test Sample Data'!L981&lt;$B$1,'Test Sample Data'!L981&gt;0),'Test Sample Data'!L981,$B$1),"")</f>
        <v/>
      </c>
      <c r="M982" s="17" t="str">
        <f>IF(SUM('Test Sample Data'!M$3:M$98)&gt;10,IF(AND(ISNUMBER('Test Sample Data'!M981),'Test Sample Data'!M981&lt;$B$1,'Test Sample Data'!M981&gt;0),'Test Sample Data'!M981,$B$1),"")</f>
        <v/>
      </c>
      <c r="N982" s="17" t="str">
        <f>'Gene Table'!E981</f>
        <v>hsa-miR-99b-3p</v>
      </c>
      <c r="O982" s="17" t="str">
        <f>'Gene Table'!B981</f>
        <v>I19</v>
      </c>
      <c r="P982" s="17" t="str">
        <f>IF(SUM('Control Sample Data'!D$3:D$98)&gt;10,IF(AND(ISNUMBER('Control Sample Data'!D981),'Control Sample Data'!D981&lt;$B$1,'Control Sample Data'!D981&gt;0),'Control Sample Data'!D981,$B$1),"")</f>
        <v/>
      </c>
      <c r="Q982" s="17" t="str">
        <f>IF(SUM('Control Sample Data'!E$3:E$98)&gt;10,IF(AND(ISNUMBER('Control Sample Data'!E981),'Control Sample Data'!E981&lt;$B$1,'Control Sample Data'!E981&gt;0),'Control Sample Data'!E981,$B$1),"")</f>
        <v/>
      </c>
      <c r="R982" s="17" t="str">
        <f>IF(SUM('Control Sample Data'!F$3:F$98)&gt;10,IF(AND(ISNUMBER('Control Sample Data'!F981),'Control Sample Data'!F981&lt;$B$1,'Control Sample Data'!F981&gt;0),'Control Sample Data'!F981,$B$1),"")</f>
        <v/>
      </c>
      <c r="S982" s="17" t="str">
        <f>IF(SUM('Control Sample Data'!G$3:G$98)&gt;10,IF(AND(ISNUMBER('Control Sample Data'!G981),'Control Sample Data'!G981&lt;$B$1,'Control Sample Data'!G981&gt;0),'Control Sample Data'!G981,$B$1),"")</f>
        <v/>
      </c>
      <c r="T982" s="17" t="str">
        <f>IF(SUM('Control Sample Data'!H$3:H$98)&gt;10,IF(AND(ISNUMBER('Control Sample Data'!H981),'Control Sample Data'!H981&lt;$B$1,'Control Sample Data'!H981&gt;0),'Control Sample Data'!H981,$B$1),"")</f>
        <v/>
      </c>
      <c r="U982" s="17" t="str">
        <f>IF(SUM('Control Sample Data'!I$3:I$98)&gt;10,IF(AND(ISNUMBER('Control Sample Data'!I981),'Control Sample Data'!I981&lt;$B$1,'Control Sample Data'!I981&gt;0),'Control Sample Data'!I981,$B$1),"")</f>
        <v/>
      </c>
      <c r="V982" s="17" t="str">
        <f>IF(SUM('Control Sample Data'!J$3:J$98)&gt;10,IF(AND(ISNUMBER('Control Sample Data'!J981),'Control Sample Data'!J981&lt;$B$1,'Control Sample Data'!J981&gt;0),'Control Sample Data'!J981,$B$1),"")</f>
        <v/>
      </c>
      <c r="W982" s="17" t="str">
        <f>IF(SUM('Control Sample Data'!K$3:K$98)&gt;10,IF(AND(ISNUMBER('Control Sample Data'!K981),'Control Sample Data'!K981&lt;$B$1,'Control Sample Data'!K981&gt;0),'Control Sample Data'!K981,$B$1),"")</f>
        <v/>
      </c>
      <c r="X982" s="17" t="str">
        <f>IF(SUM('Control Sample Data'!L$3:L$98)&gt;10,IF(AND(ISNUMBER('Control Sample Data'!L981),'Control Sample Data'!L981&lt;$B$1,'Control Sample Data'!L981&gt;0),'Control Sample Data'!L981,$B$1),"")</f>
        <v/>
      </c>
      <c r="Y982" s="17" t="str">
        <f>IF(SUM('Control Sample Data'!M$3:M$98)&gt;10,IF(AND(ISNUMBER('Control Sample Data'!M981),'Control Sample Data'!M981&lt;$B$1,'Control Sample Data'!M981&gt;0),'Control Sample Data'!M981,$B$1),"")</f>
        <v/>
      </c>
      <c r="AT982" s="36" t="str">
        <f t="shared" si="664"/>
        <v/>
      </c>
      <c r="AU982" s="36" t="str">
        <f t="shared" si="665"/>
        <v/>
      </c>
      <c r="AV982" s="36" t="str">
        <f t="shared" si="666"/>
        <v/>
      </c>
      <c r="AW982" s="36" t="str">
        <f t="shared" si="667"/>
        <v/>
      </c>
      <c r="AX982" s="36" t="str">
        <f t="shared" si="668"/>
        <v/>
      </c>
      <c r="AY982" s="36" t="str">
        <f t="shared" si="669"/>
        <v/>
      </c>
      <c r="AZ982" s="36" t="str">
        <f t="shared" si="670"/>
        <v/>
      </c>
      <c r="BA982" s="36" t="str">
        <f t="shared" si="671"/>
        <v/>
      </c>
      <c r="BB982" s="36" t="str">
        <f t="shared" si="672"/>
        <v/>
      </c>
      <c r="BC982" s="36" t="str">
        <f t="shared" si="673"/>
        <v/>
      </c>
      <c r="BD982" s="36" t="str">
        <f t="shared" si="674"/>
        <v/>
      </c>
      <c r="BE982" s="36" t="str">
        <f t="shared" si="675"/>
        <v/>
      </c>
      <c r="BF982" s="36" t="str">
        <f t="shared" si="676"/>
        <v/>
      </c>
      <c r="BG982" s="36" t="str">
        <f t="shared" si="677"/>
        <v/>
      </c>
      <c r="BH982" s="36" t="str">
        <f t="shared" si="678"/>
        <v/>
      </c>
      <c r="BI982" s="36" t="str">
        <f t="shared" si="679"/>
        <v/>
      </c>
      <c r="BJ982" s="36" t="str">
        <f t="shared" si="680"/>
        <v/>
      </c>
      <c r="BK982" s="36" t="str">
        <f t="shared" si="681"/>
        <v/>
      </c>
      <c r="BL982" s="36" t="str">
        <f t="shared" si="682"/>
        <v/>
      </c>
      <c r="BM982" s="36" t="str">
        <f t="shared" si="683"/>
        <v/>
      </c>
      <c r="BN982" s="38" t="e">
        <f t="shared" si="642"/>
        <v>#DIV/0!</v>
      </c>
      <c r="BO982" s="38" t="e">
        <f t="shared" si="643"/>
        <v>#DIV/0!</v>
      </c>
      <c r="BP982" s="39" t="str">
        <f t="shared" si="644"/>
        <v/>
      </c>
      <c r="BQ982" s="39" t="str">
        <f t="shared" si="645"/>
        <v/>
      </c>
      <c r="BR982" s="39" t="str">
        <f t="shared" si="646"/>
        <v/>
      </c>
      <c r="BS982" s="39" t="str">
        <f t="shared" si="647"/>
        <v/>
      </c>
      <c r="BT982" s="39" t="str">
        <f t="shared" si="648"/>
        <v/>
      </c>
      <c r="BU982" s="39" t="str">
        <f t="shared" si="649"/>
        <v/>
      </c>
      <c r="BV982" s="39" t="str">
        <f t="shared" si="650"/>
        <v/>
      </c>
      <c r="BW982" s="39" t="str">
        <f t="shared" si="651"/>
        <v/>
      </c>
      <c r="BX982" s="39" t="str">
        <f t="shared" si="652"/>
        <v/>
      </c>
      <c r="BY982" s="39" t="str">
        <f t="shared" si="653"/>
        <v/>
      </c>
      <c r="BZ982" s="39" t="str">
        <f t="shared" si="654"/>
        <v/>
      </c>
      <c r="CA982" s="39" t="str">
        <f t="shared" si="655"/>
        <v/>
      </c>
      <c r="CB982" s="39" t="str">
        <f t="shared" si="656"/>
        <v/>
      </c>
      <c r="CC982" s="39" t="str">
        <f t="shared" si="657"/>
        <v/>
      </c>
      <c r="CD982" s="39" t="str">
        <f t="shared" si="658"/>
        <v/>
      </c>
      <c r="CE982" s="39" t="str">
        <f t="shared" si="659"/>
        <v/>
      </c>
      <c r="CF982" s="39" t="str">
        <f t="shared" si="660"/>
        <v/>
      </c>
      <c r="CG982" s="39" t="str">
        <f t="shared" si="661"/>
        <v/>
      </c>
      <c r="CH982" s="39" t="str">
        <f t="shared" si="662"/>
        <v/>
      </c>
      <c r="CI982" s="39" t="str">
        <f t="shared" si="663"/>
        <v/>
      </c>
    </row>
    <row r="983" spans="1:87">
      <c r="A983" s="18"/>
      <c r="B983" s="15" t="str">
        <f>'Gene Table'!E982</f>
        <v>hsa-miR-150-3p</v>
      </c>
      <c r="C983" s="15" t="str">
        <f>'Gene Table'!B982</f>
        <v>I20</v>
      </c>
      <c r="D983" s="16" t="str">
        <f>IF(SUM('Test Sample Data'!D$3:D$98)&gt;10,IF(AND(ISNUMBER('Test Sample Data'!D982),'Test Sample Data'!D982&lt;$B$1,'Test Sample Data'!D982&gt;0),'Test Sample Data'!D982,$B$1),"")</f>
        <v/>
      </c>
      <c r="E983" s="17" t="str">
        <f>IF(SUM('Test Sample Data'!E$3:E$98)&gt;10,IF(AND(ISNUMBER('Test Sample Data'!E982),'Test Sample Data'!E982&lt;$B$1,'Test Sample Data'!E982&gt;0),'Test Sample Data'!E982,$B$1),"")</f>
        <v/>
      </c>
      <c r="F983" s="17" t="str">
        <f>IF(SUM('Test Sample Data'!F$3:F$98)&gt;10,IF(AND(ISNUMBER('Test Sample Data'!F982),'Test Sample Data'!F982&lt;$B$1,'Test Sample Data'!F982&gt;0),'Test Sample Data'!F982,$B$1),"")</f>
        <v/>
      </c>
      <c r="G983" s="17" t="str">
        <f>IF(SUM('Test Sample Data'!G$3:G$98)&gt;10,IF(AND(ISNUMBER('Test Sample Data'!G982),'Test Sample Data'!G982&lt;$B$1,'Test Sample Data'!G982&gt;0),'Test Sample Data'!G982,$B$1),"")</f>
        <v/>
      </c>
      <c r="H983" s="17" t="str">
        <f>IF(SUM('Test Sample Data'!H$3:H$98)&gt;10,IF(AND(ISNUMBER('Test Sample Data'!H982),'Test Sample Data'!H982&lt;$B$1,'Test Sample Data'!H982&gt;0),'Test Sample Data'!H982,$B$1),"")</f>
        <v/>
      </c>
      <c r="I983" s="17" t="str">
        <f>IF(SUM('Test Sample Data'!I$3:I$98)&gt;10,IF(AND(ISNUMBER('Test Sample Data'!I982),'Test Sample Data'!I982&lt;$B$1,'Test Sample Data'!I982&gt;0),'Test Sample Data'!I982,$B$1),"")</f>
        <v/>
      </c>
      <c r="J983" s="17" t="str">
        <f>IF(SUM('Test Sample Data'!J$3:J$98)&gt;10,IF(AND(ISNUMBER('Test Sample Data'!J982),'Test Sample Data'!J982&lt;$B$1,'Test Sample Data'!J982&gt;0),'Test Sample Data'!J982,$B$1),"")</f>
        <v/>
      </c>
      <c r="K983" s="17" t="str">
        <f>IF(SUM('Test Sample Data'!K$3:K$98)&gt;10,IF(AND(ISNUMBER('Test Sample Data'!K982),'Test Sample Data'!K982&lt;$B$1,'Test Sample Data'!K982&gt;0),'Test Sample Data'!K982,$B$1),"")</f>
        <v/>
      </c>
      <c r="L983" s="17" t="str">
        <f>IF(SUM('Test Sample Data'!L$3:L$98)&gt;10,IF(AND(ISNUMBER('Test Sample Data'!L982),'Test Sample Data'!L982&lt;$B$1,'Test Sample Data'!L982&gt;0),'Test Sample Data'!L982,$B$1),"")</f>
        <v/>
      </c>
      <c r="M983" s="17" t="str">
        <f>IF(SUM('Test Sample Data'!M$3:M$98)&gt;10,IF(AND(ISNUMBER('Test Sample Data'!M982),'Test Sample Data'!M982&lt;$B$1,'Test Sample Data'!M982&gt;0),'Test Sample Data'!M982,$B$1),"")</f>
        <v/>
      </c>
      <c r="N983" s="17" t="str">
        <f>'Gene Table'!E982</f>
        <v>hsa-miR-150-3p</v>
      </c>
      <c r="O983" s="17" t="str">
        <f>'Gene Table'!B982</f>
        <v>I20</v>
      </c>
      <c r="P983" s="17" t="str">
        <f>IF(SUM('Control Sample Data'!D$3:D$98)&gt;10,IF(AND(ISNUMBER('Control Sample Data'!D982),'Control Sample Data'!D982&lt;$B$1,'Control Sample Data'!D982&gt;0),'Control Sample Data'!D982,$B$1),"")</f>
        <v/>
      </c>
      <c r="Q983" s="17" t="str">
        <f>IF(SUM('Control Sample Data'!E$3:E$98)&gt;10,IF(AND(ISNUMBER('Control Sample Data'!E982),'Control Sample Data'!E982&lt;$B$1,'Control Sample Data'!E982&gt;0),'Control Sample Data'!E982,$B$1),"")</f>
        <v/>
      </c>
      <c r="R983" s="17" t="str">
        <f>IF(SUM('Control Sample Data'!F$3:F$98)&gt;10,IF(AND(ISNUMBER('Control Sample Data'!F982),'Control Sample Data'!F982&lt;$B$1,'Control Sample Data'!F982&gt;0),'Control Sample Data'!F982,$B$1),"")</f>
        <v/>
      </c>
      <c r="S983" s="17" t="str">
        <f>IF(SUM('Control Sample Data'!G$3:G$98)&gt;10,IF(AND(ISNUMBER('Control Sample Data'!G982),'Control Sample Data'!G982&lt;$B$1,'Control Sample Data'!G982&gt;0),'Control Sample Data'!G982,$B$1),"")</f>
        <v/>
      </c>
      <c r="T983" s="17" t="str">
        <f>IF(SUM('Control Sample Data'!H$3:H$98)&gt;10,IF(AND(ISNUMBER('Control Sample Data'!H982),'Control Sample Data'!H982&lt;$B$1,'Control Sample Data'!H982&gt;0),'Control Sample Data'!H982,$B$1),"")</f>
        <v/>
      </c>
      <c r="U983" s="17" t="str">
        <f>IF(SUM('Control Sample Data'!I$3:I$98)&gt;10,IF(AND(ISNUMBER('Control Sample Data'!I982),'Control Sample Data'!I982&lt;$B$1,'Control Sample Data'!I982&gt;0),'Control Sample Data'!I982,$B$1),"")</f>
        <v/>
      </c>
      <c r="V983" s="17" t="str">
        <f>IF(SUM('Control Sample Data'!J$3:J$98)&gt;10,IF(AND(ISNUMBER('Control Sample Data'!J982),'Control Sample Data'!J982&lt;$B$1,'Control Sample Data'!J982&gt;0),'Control Sample Data'!J982,$B$1),"")</f>
        <v/>
      </c>
      <c r="W983" s="17" t="str">
        <f>IF(SUM('Control Sample Data'!K$3:K$98)&gt;10,IF(AND(ISNUMBER('Control Sample Data'!K982),'Control Sample Data'!K982&lt;$B$1,'Control Sample Data'!K982&gt;0),'Control Sample Data'!K982,$B$1),"")</f>
        <v/>
      </c>
      <c r="X983" s="17" t="str">
        <f>IF(SUM('Control Sample Data'!L$3:L$98)&gt;10,IF(AND(ISNUMBER('Control Sample Data'!L982),'Control Sample Data'!L982&lt;$B$1,'Control Sample Data'!L982&gt;0),'Control Sample Data'!L982,$B$1),"")</f>
        <v/>
      </c>
      <c r="Y983" s="17" t="str">
        <f>IF(SUM('Control Sample Data'!M$3:M$98)&gt;10,IF(AND(ISNUMBER('Control Sample Data'!M982),'Control Sample Data'!M982&lt;$B$1,'Control Sample Data'!M982&gt;0),'Control Sample Data'!M982,$B$1),"")</f>
        <v/>
      </c>
      <c r="AT983" s="36" t="str">
        <f t="shared" si="664"/>
        <v/>
      </c>
      <c r="AU983" s="36" t="str">
        <f t="shared" si="665"/>
        <v/>
      </c>
      <c r="AV983" s="36" t="str">
        <f t="shared" si="666"/>
        <v/>
      </c>
      <c r="AW983" s="36" t="str">
        <f t="shared" si="667"/>
        <v/>
      </c>
      <c r="AX983" s="36" t="str">
        <f t="shared" si="668"/>
        <v/>
      </c>
      <c r="AY983" s="36" t="str">
        <f t="shared" si="669"/>
        <v/>
      </c>
      <c r="AZ983" s="36" t="str">
        <f t="shared" si="670"/>
        <v/>
      </c>
      <c r="BA983" s="36" t="str">
        <f t="shared" si="671"/>
        <v/>
      </c>
      <c r="BB983" s="36" t="str">
        <f t="shared" si="672"/>
        <v/>
      </c>
      <c r="BC983" s="36" t="str">
        <f t="shared" si="673"/>
        <v/>
      </c>
      <c r="BD983" s="36" t="str">
        <f t="shared" si="674"/>
        <v/>
      </c>
      <c r="BE983" s="36" t="str">
        <f t="shared" si="675"/>
        <v/>
      </c>
      <c r="BF983" s="36" t="str">
        <f t="shared" si="676"/>
        <v/>
      </c>
      <c r="BG983" s="36" t="str">
        <f t="shared" si="677"/>
        <v/>
      </c>
      <c r="BH983" s="36" t="str">
        <f t="shared" si="678"/>
        <v/>
      </c>
      <c r="BI983" s="36" t="str">
        <f t="shared" si="679"/>
        <v/>
      </c>
      <c r="BJ983" s="36" t="str">
        <f t="shared" si="680"/>
        <v/>
      </c>
      <c r="BK983" s="36" t="str">
        <f t="shared" si="681"/>
        <v/>
      </c>
      <c r="BL983" s="36" t="str">
        <f t="shared" si="682"/>
        <v/>
      </c>
      <c r="BM983" s="36" t="str">
        <f t="shared" si="683"/>
        <v/>
      </c>
      <c r="BN983" s="38" t="e">
        <f t="shared" si="642"/>
        <v>#DIV/0!</v>
      </c>
      <c r="BO983" s="38" t="e">
        <f t="shared" si="643"/>
        <v>#DIV/0!</v>
      </c>
      <c r="BP983" s="39" t="str">
        <f t="shared" si="644"/>
        <v/>
      </c>
      <c r="BQ983" s="39" t="str">
        <f t="shared" si="645"/>
        <v/>
      </c>
      <c r="BR983" s="39" t="str">
        <f t="shared" si="646"/>
        <v/>
      </c>
      <c r="BS983" s="39" t="str">
        <f t="shared" si="647"/>
        <v/>
      </c>
      <c r="BT983" s="39" t="str">
        <f t="shared" si="648"/>
        <v/>
      </c>
      <c r="BU983" s="39" t="str">
        <f t="shared" si="649"/>
        <v/>
      </c>
      <c r="BV983" s="39" t="str">
        <f t="shared" si="650"/>
        <v/>
      </c>
      <c r="BW983" s="39" t="str">
        <f t="shared" si="651"/>
        <v/>
      </c>
      <c r="BX983" s="39" t="str">
        <f t="shared" si="652"/>
        <v/>
      </c>
      <c r="BY983" s="39" t="str">
        <f t="shared" si="653"/>
        <v/>
      </c>
      <c r="BZ983" s="39" t="str">
        <f t="shared" si="654"/>
        <v/>
      </c>
      <c r="CA983" s="39" t="str">
        <f t="shared" si="655"/>
        <v/>
      </c>
      <c r="CB983" s="39" t="str">
        <f t="shared" si="656"/>
        <v/>
      </c>
      <c r="CC983" s="39" t="str">
        <f t="shared" si="657"/>
        <v/>
      </c>
      <c r="CD983" s="39" t="str">
        <f t="shared" si="658"/>
        <v/>
      </c>
      <c r="CE983" s="39" t="str">
        <f t="shared" si="659"/>
        <v/>
      </c>
      <c r="CF983" s="39" t="str">
        <f t="shared" si="660"/>
        <v/>
      </c>
      <c r="CG983" s="39" t="str">
        <f t="shared" si="661"/>
        <v/>
      </c>
      <c r="CH983" s="39" t="str">
        <f t="shared" si="662"/>
        <v/>
      </c>
      <c r="CI983" s="39" t="str">
        <f t="shared" si="663"/>
        <v/>
      </c>
    </row>
    <row r="984" spans="1:87">
      <c r="A984" s="18"/>
      <c r="B984" s="15" t="str">
        <f>'Gene Table'!E983</f>
        <v>hsa-miR-224-3p</v>
      </c>
      <c r="C984" s="15" t="str">
        <f>'Gene Table'!B983</f>
        <v>I21</v>
      </c>
      <c r="D984" s="16" t="str">
        <f>IF(SUM('Test Sample Data'!D$3:D$98)&gt;10,IF(AND(ISNUMBER('Test Sample Data'!D983),'Test Sample Data'!D983&lt;$B$1,'Test Sample Data'!D983&gt;0),'Test Sample Data'!D983,$B$1),"")</f>
        <v/>
      </c>
      <c r="E984" s="17" t="str">
        <f>IF(SUM('Test Sample Data'!E$3:E$98)&gt;10,IF(AND(ISNUMBER('Test Sample Data'!E983),'Test Sample Data'!E983&lt;$B$1,'Test Sample Data'!E983&gt;0),'Test Sample Data'!E983,$B$1),"")</f>
        <v/>
      </c>
      <c r="F984" s="17" t="str">
        <f>IF(SUM('Test Sample Data'!F$3:F$98)&gt;10,IF(AND(ISNUMBER('Test Sample Data'!F983),'Test Sample Data'!F983&lt;$B$1,'Test Sample Data'!F983&gt;0),'Test Sample Data'!F983,$B$1),"")</f>
        <v/>
      </c>
      <c r="G984" s="17" t="str">
        <f>IF(SUM('Test Sample Data'!G$3:G$98)&gt;10,IF(AND(ISNUMBER('Test Sample Data'!G983),'Test Sample Data'!G983&lt;$B$1,'Test Sample Data'!G983&gt;0),'Test Sample Data'!G983,$B$1),"")</f>
        <v/>
      </c>
      <c r="H984" s="17" t="str">
        <f>IF(SUM('Test Sample Data'!H$3:H$98)&gt;10,IF(AND(ISNUMBER('Test Sample Data'!H983),'Test Sample Data'!H983&lt;$B$1,'Test Sample Data'!H983&gt;0),'Test Sample Data'!H983,$B$1),"")</f>
        <v/>
      </c>
      <c r="I984" s="17" t="str">
        <f>IF(SUM('Test Sample Data'!I$3:I$98)&gt;10,IF(AND(ISNUMBER('Test Sample Data'!I983),'Test Sample Data'!I983&lt;$B$1,'Test Sample Data'!I983&gt;0),'Test Sample Data'!I983,$B$1),"")</f>
        <v/>
      </c>
      <c r="J984" s="17" t="str">
        <f>IF(SUM('Test Sample Data'!J$3:J$98)&gt;10,IF(AND(ISNUMBER('Test Sample Data'!J983),'Test Sample Data'!J983&lt;$B$1,'Test Sample Data'!J983&gt;0),'Test Sample Data'!J983,$B$1),"")</f>
        <v/>
      </c>
      <c r="K984" s="17" t="str">
        <f>IF(SUM('Test Sample Data'!K$3:K$98)&gt;10,IF(AND(ISNUMBER('Test Sample Data'!K983),'Test Sample Data'!K983&lt;$B$1,'Test Sample Data'!K983&gt;0),'Test Sample Data'!K983,$B$1),"")</f>
        <v/>
      </c>
      <c r="L984" s="17" t="str">
        <f>IF(SUM('Test Sample Data'!L$3:L$98)&gt;10,IF(AND(ISNUMBER('Test Sample Data'!L983),'Test Sample Data'!L983&lt;$B$1,'Test Sample Data'!L983&gt;0),'Test Sample Data'!L983,$B$1),"")</f>
        <v/>
      </c>
      <c r="M984" s="17" t="str">
        <f>IF(SUM('Test Sample Data'!M$3:M$98)&gt;10,IF(AND(ISNUMBER('Test Sample Data'!M983),'Test Sample Data'!M983&lt;$B$1,'Test Sample Data'!M983&gt;0),'Test Sample Data'!M983,$B$1),"")</f>
        <v/>
      </c>
      <c r="N984" s="17" t="str">
        <f>'Gene Table'!E983</f>
        <v>hsa-miR-224-3p</v>
      </c>
      <c r="O984" s="17" t="str">
        <f>'Gene Table'!B983</f>
        <v>I21</v>
      </c>
      <c r="P984" s="17" t="str">
        <f>IF(SUM('Control Sample Data'!D$3:D$98)&gt;10,IF(AND(ISNUMBER('Control Sample Data'!D983),'Control Sample Data'!D983&lt;$B$1,'Control Sample Data'!D983&gt;0),'Control Sample Data'!D983,$B$1),"")</f>
        <v/>
      </c>
      <c r="Q984" s="17" t="str">
        <f>IF(SUM('Control Sample Data'!E$3:E$98)&gt;10,IF(AND(ISNUMBER('Control Sample Data'!E983),'Control Sample Data'!E983&lt;$B$1,'Control Sample Data'!E983&gt;0),'Control Sample Data'!E983,$B$1),"")</f>
        <v/>
      </c>
      <c r="R984" s="17" t="str">
        <f>IF(SUM('Control Sample Data'!F$3:F$98)&gt;10,IF(AND(ISNUMBER('Control Sample Data'!F983),'Control Sample Data'!F983&lt;$B$1,'Control Sample Data'!F983&gt;0),'Control Sample Data'!F983,$B$1),"")</f>
        <v/>
      </c>
      <c r="S984" s="17" t="str">
        <f>IF(SUM('Control Sample Data'!G$3:G$98)&gt;10,IF(AND(ISNUMBER('Control Sample Data'!G983),'Control Sample Data'!G983&lt;$B$1,'Control Sample Data'!G983&gt;0),'Control Sample Data'!G983,$B$1),"")</f>
        <v/>
      </c>
      <c r="T984" s="17" t="str">
        <f>IF(SUM('Control Sample Data'!H$3:H$98)&gt;10,IF(AND(ISNUMBER('Control Sample Data'!H983),'Control Sample Data'!H983&lt;$B$1,'Control Sample Data'!H983&gt;0),'Control Sample Data'!H983,$B$1),"")</f>
        <v/>
      </c>
      <c r="U984" s="17" t="str">
        <f>IF(SUM('Control Sample Data'!I$3:I$98)&gt;10,IF(AND(ISNUMBER('Control Sample Data'!I983),'Control Sample Data'!I983&lt;$B$1,'Control Sample Data'!I983&gt;0),'Control Sample Data'!I983,$B$1),"")</f>
        <v/>
      </c>
      <c r="V984" s="17" t="str">
        <f>IF(SUM('Control Sample Data'!J$3:J$98)&gt;10,IF(AND(ISNUMBER('Control Sample Data'!J983),'Control Sample Data'!J983&lt;$B$1,'Control Sample Data'!J983&gt;0),'Control Sample Data'!J983,$B$1),"")</f>
        <v/>
      </c>
      <c r="W984" s="17" t="str">
        <f>IF(SUM('Control Sample Data'!K$3:K$98)&gt;10,IF(AND(ISNUMBER('Control Sample Data'!K983),'Control Sample Data'!K983&lt;$B$1,'Control Sample Data'!K983&gt;0),'Control Sample Data'!K983,$B$1),"")</f>
        <v/>
      </c>
      <c r="X984" s="17" t="str">
        <f>IF(SUM('Control Sample Data'!L$3:L$98)&gt;10,IF(AND(ISNUMBER('Control Sample Data'!L983),'Control Sample Data'!L983&lt;$B$1,'Control Sample Data'!L983&gt;0),'Control Sample Data'!L983,$B$1),"")</f>
        <v/>
      </c>
      <c r="Y984" s="17" t="str">
        <f>IF(SUM('Control Sample Data'!M$3:M$98)&gt;10,IF(AND(ISNUMBER('Control Sample Data'!M983),'Control Sample Data'!M983&lt;$B$1,'Control Sample Data'!M983&gt;0),'Control Sample Data'!M983,$B$1),"")</f>
        <v/>
      </c>
      <c r="AT984" s="36" t="str">
        <f t="shared" si="664"/>
        <v/>
      </c>
      <c r="AU984" s="36" t="str">
        <f t="shared" si="665"/>
        <v/>
      </c>
      <c r="AV984" s="36" t="str">
        <f t="shared" si="666"/>
        <v/>
      </c>
      <c r="AW984" s="36" t="str">
        <f t="shared" si="667"/>
        <v/>
      </c>
      <c r="AX984" s="36" t="str">
        <f t="shared" si="668"/>
        <v/>
      </c>
      <c r="AY984" s="36" t="str">
        <f t="shared" si="669"/>
        <v/>
      </c>
      <c r="AZ984" s="36" t="str">
        <f t="shared" si="670"/>
        <v/>
      </c>
      <c r="BA984" s="36" t="str">
        <f t="shared" si="671"/>
        <v/>
      </c>
      <c r="BB984" s="36" t="str">
        <f t="shared" si="672"/>
        <v/>
      </c>
      <c r="BC984" s="36" t="str">
        <f t="shared" si="673"/>
        <v/>
      </c>
      <c r="BD984" s="36" t="str">
        <f t="shared" si="674"/>
        <v/>
      </c>
      <c r="BE984" s="36" t="str">
        <f t="shared" si="675"/>
        <v/>
      </c>
      <c r="BF984" s="36" t="str">
        <f t="shared" si="676"/>
        <v/>
      </c>
      <c r="BG984" s="36" t="str">
        <f t="shared" si="677"/>
        <v/>
      </c>
      <c r="BH984" s="36" t="str">
        <f t="shared" si="678"/>
        <v/>
      </c>
      <c r="BI984" s="36" t="str">
        <f t="shared" si="679"/>
        <v/>
      </c>
      <c r="BJ984" s="36" t="str">
        <f t="shared" si="680"/>
        <v/>
      </c>
      <c r="BK984" s="36" t="str">
        <f t="shared" si="681"/>
        <v/>
      </c>
      <c r="BL984" s="36" t="str">
        <f t="shared" si="682"/>
        <v/>
      </c>
      <c r="BM984" s="36" t="str">
        <f t="shared" si="683"/>
        <v/>
      </c>
      <c r="BN984" s="38" t="e">
        <f t="shared" si="642"/>
        <v>#DIV/0!</v>
      </c>
      <c r="BO984" s="38" t="e">
        <f t="shared" si="643"/>
        <v>#DIV/0!</v>
      </c>
      <c r="BP984" s="39" t="str">
        <f t="shared" si="644"/>
        <v/>
      </c>
      <c r="BQ984" s="39" t="str">
        <f t="shared" si="645"/>
        <v/>
      </c>
      <c r="BR984" s="39" t="str">
        <f t="shared" si="646"/>
        <v/>
      </c>
      <c r="BS984" s="39" t="str">
        <f t="shared" si="647"/>
        <v/>
      </c>
      <c r="BT984" s="39" t="str">
        <f t="shared" si="648"/>
        <v/>
      </c>
      <c r="BU984" s="39" t="str">
        <f t="shared" si="649"/>
        <v/>
      </c>
      <c r="BV984" s="39" t="str">
        <f t="shared" si="650"/>
        <v/>
      </c>
      <c r="BW984" s="39" t="str">
        <f t="shared" si="651"/>
        <v/>
      </c>
      <c r="BX984" s="39" t="str">
        <f t="shared" si="652"/>
        <v/>
      </c>
      <c r="BY984" s="39" t="str">
        <f t="shared" si="653"/>
        <v/>
      </c>
      <c r="BZ984" s="39" t="str">
        <f t="shared" si="654"/>
        <v/>
      </c>
      <c r="CA984" s="39" t="str">
        <f t="shared" si="655"/>
        <v/>
      </c>
      <c r="CB984" s="39" t="str">
        <f t="shared" si="656"/>
        <v/>
      </c>
      <c r="CC984" s="39" t="str">
        <f t="shared" si="657"/>
        <v/>
      </c>
      <c r="CD984" s="39" t="str">
        <f t="shared" si="658"/>
        <v/>
      </c>
      <c r="CE984" s="39" t="str">
        <f t="shared" si="659"/>
        <v/>
      </c>
      <c r="CF984" s="39" t="str">
        <f t="shared" si="660"/>
        <v/>
      </c>
      <c r="CG984" s="39" t="str">
        <f t="shared" si="661"/>
        <v/>
      </c>
      <c r="CH984" s="39" t="str">
        <f t="shared" si="662"/>
        <v/>
      </c>
      <c r="CI984" s="39" t="str">
        <f t="shared" si="663"/>
        <v/>
      </c>
    </row>
    <row r="985" spans="1:87">
      <c r="A985" s="18"/>
      <c r="B985" s="15" t="str">
        <f>'Gene Table'!E984</f>
        <v>hsa-miR-15a-3p</v>
      </c>
      <c r="C985" s="15" t="str">
        <f>'Gene Table'!B984</f>
        <v>I22</v>
      </c>
      <c r="D985" s="16" t="str">
        <f>IF(SUM('Test Sample Data'!D$3:D$98)&gt;10,IF(AND(ISNUMBER('Test Sample Data'!D984),'Test Sample Data'!D984&lt;$B$1,'Test Sample Data'!D984&gt;0),'Test Sample Data'!D984,$B$1),"")</f>
        <v/>
      </c>
      <c r="E985" s="17" t="str">
        <f>IF(SUM('Test Sample Data'!E$3:E$98)&gt;10,IF(AND(ISNUMBER('Test Sample Data'!E984),'Test Sample Data'!E984&lt;$B$1,'Test Sample Data'!E984&gt;0),'Test Sample Data'!E984,$B$1),"")</f>
        <v/>
      </c>
      <c r="F985" s="17" t="str">
        <f>IF(SUM('Test Sample Data'!F$3:F$98)&gt;10,IF(AND(ISNUMBER('Test Sample Data'!F984),'Test Sample Data'!F984&lt;$B$1,'Test Sample Data'!F984&gt;0),'Test Sample Data'!F984,$B$1),"")</f>
        <v/>
      </c>
      <c r="G985" s="17" t="str">
        <f>IF(SUM('Test Sample Data'!G$3:G$98)&gt;10,IF(AND(ISNUMBER('Test Sample Data'!G984),'Test Sample Data'!G984&lt;$B$1,'Test Sample Data'!G984&gt;0),'Test Sample Data'!G984,$B$1),"")</f>
        <v/>
      </c>
      <c r="H985" s="17" t="str">
        <f>IF(SUM('Test Sample Data'!H$3:H$98)&gt;10,IF(AND(ISNUMBER('Test Sample Data'!H984),'Test Sample Data'!H984&lt;$B$1,'Test Sample Data'!H984&gt;0),'Test Sample Data'!H984,$B$1),"")</f>
        <v/>
      </c>
      <c r="I985" s="17" t="str">
        <f>IF(SUM('Test Sample Data'!I$3:I$98)&gt;10,IF(AND(ISNUMBER('Test Sample Data'!I984),'Test Sample Data'!I984&lt;$B$1,'Test Sample Data'!I984&gt;0),'Test Sample Data'!I984,$B$1),"")</f>
        <v/>
      </c>
      <c r="J985" s="17" t="str">
        <f>IF(SUM('Test Sample Data'!J$3:J$98)&gt;10,IF(AND(ISNUMBER('Test Sample Data'!J984),'Test Sample Data'!J984&lt;$B$1,'Test Sample Data'!J984&gt;0),'Test Sample Data'!J984,$B$1),"")</f>
        <v/>
      </c>
      <c r="K985" s="17" t="str">
        <f>IF(SUM('Test Sample Data'!K$3:K$98)&gt;10,IF(AND(ISNUMBER('Test Sample Data'!K984),'Test Sample Data'!K984&lt;$B$1,'Test Sample Data'!K984&gt;0),'Test Sample Data'!K984,$B$1),"")</f>
        <v/>
      </c>
      <c r="L985" s="17" t="str">
        <f>IF(SUM('Test Sample Data'!L$3:L$98)&gt;10,IF(AND(ISNUMBER('Test Sample Data'!L984),'Test Sample Data'!L984&lt;$B$1,'Test Sample Data'!L984&gt;0),'Test Sample Data'!L984,$B$1),"")</f>
        <v/>
      </c>
      <c r="M985" s="17" t="str">
        <f>IF(SUM('Test Sample Data'!M$3:M$98)&gt;10,IF(AND(ISNUMBER('Test Sample Data'!M984),'Test Sample Data'!M984&lt;$B$1,'Test Sample Data'!M984&gt;0),'Test Sample Data'!M984,$B$1),"")</f>
        <v/>
      </c>
      <c r="N985" s="17" t="str">
        <f>'Gene Table'!E984</f>
        <v>hsa-miR-15a-3p</v>
      </c>
      <c r="O985" s="17" t="str">
        <f>'Gene Table'!B984</f>
        <v>I22</v>
      </c>
      <c r="P985" s="17" t="str">
        <f>IF(SUM('Control Sample Data'!D$3:D$98)&gt;10,IF(AND(ISNUMBER('Control Sample Data'!D984),'Control Sample Data'!D984&lt;$B$1,'Control Sample Data'!D984&gt;0),'Control Sample Data'!D984,$B$1),"")</f>
        <v/>
      </c>
      <c r="Q985" s="17" t="str">
        <f>IF(SUM('Control Sample Data'!E$3:E$98)&gt;10,IF(AND(ISNUMBER('Control Sample Data'!E984),'Control Sample Data'!E984&lt;$B$1,'Control Sample Data'!E984&gt;0),'Control Sample Data'!E984,$B$1),"")</f>
        <v/>
      </c>
      <c r="R985" s="17" t="str">
        <f>IF(SUM('Control Sample Data'!F$3:F$98)&gt;10,IF(AND(ISNUMBER('Control Sample Data'!F984),'Control Sample Data'!F984&lt;$B$1,'Control Sample Data'!F984&gt;0),'Control Sample Data'!F984,$B$1),"")</f>
        <v/>
      </c>
      <c r="S985" s="17" t="str">
        <f>IF(SUM('Control Sample Data'!G$3:G$98)&gt;10,IF(AND(ISNUMBER('Control Sample Data'!G984),'Control Sample Data'!G984&lt;$B$1,'Control Sample Data'!G984&gt;0),'Control Sample Data'!G984,$B$1),"")</f>
        <v/>
      </c>
      <c r="T985" s="17" t="str">
        <f>IF(SUM('Control Sample Data'!H$3:H$98)&gt;10,IF(AND(ISNUMBER('Control Sample Data'!H984),'Control Sample Data'!H984&lt;$B$1,'Control Sample Data'!H984&gt;0),'Control Sample Data'!H984,$B$1),"")</f>
        <v/>
      </c>
      <c r="U985" s="17" t="str">
        <f>IF(SUM('Control Sample Data'!I$3:I$98)&gt;10,IF(AND(ISNUMBER('Control Sample Data'!I984),'Control Sample Data'!I984&lt;$B$1,'Control Sample Data'!I984&gt;0),'Control Sample Data'!I984,$B$1),"")</f>
        <v/>
      </c>
      <c r="V985" s="17" t="str">
        <f>IF(SUM('Control Sample Data'!J$3:J$98)&gt;10,IF(AND(ISNUMBER('Control Sample Data'!J984),'Control Sample Data'!J984&lt;$B$1,'Control Sample Data'!J984&gt;0),'Control Sample Data'!J984,$B$1),"")</f>
        <v/>
      </c>
      <c r="W985" s="17" t="str">
        <f>IF(SUM('Control Sample Data'!K$3:K$98)&gt;10,IF(AND(ISNUMBER('Control Sample Data'!K984),'Control Sample Data'!K984&lt;$B$1,'Control Sample Data'!K984&gt;0),'Control Sample Data'!K984,$B$1),"")</f>
        <v/>
      </c>
      <c r="X985" s="17" t="str">
        <f>IF(SUM('Control Sample Data'!L$3:L$98)&gt;10,IF(AND(ISNUMBER('Control Sample Data'!L984),'Control Sample Data'!L984&lt;$B$1,'Control Sample Data'!L984&gt;0),'Control Sample Data'!L984,$B$1),"")</f>
        <v/>
      </c>
      <c r="Y985" s="17" t="str">
        <f>IF(SUM('Control Sample Data'!M$3:M$98)&gt;10,IF(AND(ISNUMBER('Control Sample Data'!M984),'Control Sample Data'!M984&lt;$B$1,'Control Sample Data'!M984&gt;0),'Control Sample Data'!M984,$B$1),"")</f>
        <v/>
      </c>
      <c r="AT985" s="36" t="str">
        <f t="shared" si="664"/>
        <v/>
      </c>
      <c r="AU985" s="36" t="str">
        <f t="shared" si="665"/>
        <v/>
      </c>
      <c r="AV985" s="36" t="str">
        <f t="shared" si="666"/>
        <v/>
      </c>
      <c r="AW985" s="36" t="str">
        <f t="shared" si="667"/>
        <v/>
      </c>
      <c r="AX985" s="36" t="str">
        <f t="shared" si="668"/>
        <v/>
      </c>
      <c r="AY985" s="36" t="str">
        <f t="shared" si="669"/>
        <v/>
      </c>
      <c r="AZ985" s="36" t="str">
        <f t="shared" si="670"/>
        <v/>
      </c>
      <c r="BA985" s="36" t="str">
        <f t="shared" si="671"/>
        <v/>
      </c>
      <c r="BB985" s="36" t="str">
        <f t="shared" si="672"/>
        <v/>
      </c>
      <c r="BC985" s="36" t="str">
        <f t="shared" si="673"/>
        <v/>
      </c>
      <c r="BD985" s="36" t="str">
        <f t="shared" si="674"/>
        <v/>
      </c>
      <c r="BE985" s="36" t="str">
        <f t="shared" si="675"/>
        <v/>
      </c>
      <c r="BF985" s="36" t="str">
        <f t="shared" si="676"/>
        <v/>
      </c>
      <c r="BG985" s="36" t="str">
        <f t="shared" si="677"/>
        <v/>
      </c>
      <c r="BH985" s="36" t="str">
        <f t="shared" si="678"/>
        <v/>
      </c>
      <c r="BI985" s="36" t="str">
        <f t="shared" si="679"/>
        <v/>
      </c>
      <c r="BJ985" s="36" t="str">
        <f t="shared" si="680"/>
        <v/>
      </c>
      <c r="BK985" s="36" t="str">
        <f t="shared" si="681"/>
        <v/>
      </c>
      <c r="BL985" s="36" t="str">
        <f t="shared" si="682"/>
        <v/>
      </c>
      <c r="BM985" s="36" t="str">
        <f t="shared" si="683"/>
        <v/>
      </c>
      <c r="BN985" s="38" t="e">
        <f t="shared" si="642"/>
        <v>#DIV/0!</v>
      </c>
      <c r="BO985" s="38" t="e">
        <f t="shared" si="643"/>
        <v>#DIV/0!</v>
      </c>
      <c r="BP985" s="39" t="str">
        <f t="shared" si="644"/>
        <v/>
      </c>
      <c r="BQ985" s="39" t="str">
        <f t="shared" si="645"/>
        <v/>
      </c>
      <c r="BR985" s="39" t="str">
        <f t="shared" si="646"/>
        <v/>
      </c>
      <c r="BS985" s="39" t="str">
        <f t="shared" si="647"/>
        <v/>
      </c>
      <c r="BT985" s="39" t="str">
        <f t="shared" si="648"/>
        <v/>
      </c>
      <c r="BU985" s="39" t="str">
        <f t="shared" si="649"/>
        <v/>
      </c>
      <c r="BV985" s="39" t="str">
        <f t="shared" si="650"/>
        <v/>
      </c>
      <c r="BW985" s="39" t="str">
        <f t="shared" si="651"/>
        <v/>
      </c>
      <c r="BX985" s="39" t="str">
        <f t="shared" si="652"/>
        <v/>
      </c>
      <c r="BY985" s="39" t="str">
        <f t="shared" si="653"/>
        <v/>
      </c>
      <c r="BZ985" s="39" t="str">
        <f t="shared" si="654"/>
        <v/>
      </c>
      <c r="CA985" s="39" t="str">
        <f t="shared" si="655"/>
        <v/>
      </c>
      <c r="CB985" s="39" t="str">
        <f t="shared" si="656"/>
        <v/>
      </c>
      <c r="CC985" s="39" t="str">
        <f t="shared" si="657"/>
        <v/>
      </c>
      <c r="CD985" s="39" t="str">
        <f t="shared" si="658"/>
        <v/>
      </c>
      <c r="CE985" s="39" t="str">
        <f t="shared" si="659"/>
        <v/>
      </c>
      <c r="CF985" s="39" t="str">
        <f t="shared" si="660"/>
        <v/>
      </c>
      <c r="CG985" s="39" t="str">
        <f t="shared" si="661"/>
        <v/>
      </c>
      <c r="CH985" s="39" t="str">
        <f t="shared" si="662"/>
        <v/>
      </c>
      <c r="CI985" s="39" t="str">
        <f t="shared" si="663"/>
        <v/>
      </c>
    </row>
    <row r="986" spans="1:87">
      <c r="A986" s="18"/>
      <c r="B986" s="15" t="str">
        <f>'Gene Table'!E985</f>
        <v>hsa-miR-103a-2-5p</v>
      </c>
      <c r="C986" s="15" t="str">
        <f>'Gene Table'!B985</f>
        <v>I23</v>
      </c>
      <c r="D986" s="16" t="str">
        <f>IF(SUM('Test Sample Data'!D$3:D$98)&gt;10,IF(AND(ISNUMBER('Test Sample Data'!D985),'Test Sample Data'!D985&lt;$B$1,'Test Sample Data'!D985&gt;0),'Test Sample Data'!D985,$B$1),"")</f>
        <v/>
      </c>
      <c r="E986" s="17" t="str">
        <f>IF(SUM('Test Sample Data'!E$3:E$98)&gt;10,IF(AND(ISNUMBER('Test Sample Data'!E985),'Test Sample Data'!E985&lt;$B$1,'Test Sample Data'!E985&gt;0),'Test Sample Data'!E985,$B$1),"")</f>
        <v/>
      </c>
      <c r="F986" s="17" t="str">
        <f>IF(SUM('Test Sample Data'!F$3:F$98)&gt;10,IF(AND(ISNUMBER('Test Sample Data'!F985),'Test Sample Data'!F985&lt;$B$1,'Test Sample Data'!F985&gt;0),'Test Sample Data'!F985,$B$1),"")</f>
        <v/>
      </c>
      <c r="G986" s="17" t="str">
        <f>IF(SUM('Test Sample Data'!G$3:G$98)&gt;10,IF(AND(ISNUMBER('Test Sample Data'!G985),'Test Sample Data'!G985&lt;$B$1,'Test Sample Data'!G985&gt;0),'Test Sample Data'!G985,$B$1),"")</f>
        <v/>
      </c>
      <c r="H986" s="17" t="str">
        <f>IF(SUM('Test Sample Data'!H$3:H$98)&gt;10,IF(AND(ISNUMBER('Test Sample Data'!H985),'Test Sample Data'!H985&lt;$B$1,'Test Sample Data'!H985&gt;0),'Test Sample Data'!H985,$B$1),"")</f>
        <v/>
      </c>
      <c r="I986" s="17" t="str">
        <f>IF(SUM('Test Sample Data'!I$3:I$98)&gt;10,IF(AND(ISNUMBER('Test Sample Data'!I985),'Test Sample Data'!I985&lt;$B$1,'Test Sample Data'!I985&gt;0),'Test Sample Data'!I985,$B$1),"")</f>
        <v/>
      </c>
      <c r="J986" s="17" t="str">
        <f>IF(SUM('Test Sample Data'!J$3:J$98)&gt;10,IF(AND(ISNUMBER('Test Sample Data'!J985),'Test Sample Data'!J985&lt;$B$1,'Test Sample Data'!J985&gt;0),'Test Sample Data'!J985,$B$1),"")</f>
        <v/>
      </c>
      <c r="K986" s="17" t="str">
        <f>IF(SUM('Test Sample Data'!K$3:K$98)&gt;10,IF(AND(ISNUMBER('Test Sample Data'!K985),'Test Sample Data'!K985&lt;$B$1,'Test Sample Data'!K985&gt;0),'Test Sample Data'!K985,$B$1),"")</f>
        <v/>
      </c>
      <c r="L986" s="17" t="str">
        <f>IF(SUM('Test Sample Data'!L$3:L$98)&gt;10,IF(AND(ISNUMBER('Test Sample Data'!L985),'Test Sample Data'!L985&lt;$B$1,'Test Sample Data'!L985&gt;0),'Test Sample Data'!L985,$B$1),"")</f>
        <v/>
      </c>
      <c r="M986" s="17" t="str">
        <f>IF(SUM('Test Sample Data'!M$3:M$98)&gt;10,IF(AND(ISNUMBER('Test Sample Data'!M985),'Test Sample Data'!M985&lt;$B$1,'Test Sample Data'!M985&gt;0),'Test Sample Data'!M985,$B$1),"")</f>
        <v/>
      </c>
      <c r="N986" s="17" t="str">
        <f>'Gene Table'!E985</f>
        <v>hsa-miR-103a-2-5p</v>
      </c>
      <c r="O986" s="17" t="str">
        <f>'Gene Table'!B985</f>
        <v>I23</v>
      </c>
      <c r="P986" s="17" t="str">
        <f>IF(SUM('Control Sample Data'!D$3:D$98)&gt;10,IF(AND(ISNUMBER('Control Sample Data'!D985),'Control Sample Data'!D985&lt;$B$1,'Control Sample Data'!D985&gt;0),'Control Sample Data'!D985,$B$1),"")</f>
        <v/>
      </c>
      <c r="Q986" s="17" t="str">
        <f>IF(SUM('Control Sample Data'!E$3:E$98)&gt;10,IF(AND(ISNUMBER('Control Sample Data'!E985),'Control Sample Data'!E985&lt;$B$1,'Control Sample Data'!E985&gt;0),'Control Sample Data'!E985,$B$1),"")</f>
        <v/>
      </c>
      <c r="R986" s="17" t="str">
        <f>IF(SUM('Control Sample Data'!F$3:F$98)&gt;10,IF(AND(ISNUMBER('Control Sample Data'!F985),'Control Sample Data'!F985&lt;$B$1,'Control Sample Data'!F985&gt;0),'Control Sample Data'!F985,$B$1),"")</f>
        <v/>
      </c>
      <c r="S986" s="17" t="str">
        <f>IF(SUM('Control Sample Data'!G$3:G$98)&gt;10,IF(AND(ISNUMBER('Control Sample Data'!G985),'Control Sample Data'!G985&lt;$B$1,'Control Sample Data'!G985&gt;0),'Control Sample Data'!G985,$B$1),"")</f>
        <v/>
      </c>
      <c r="T986" s="17" t="str">
        <f>IF(SUM('Control Sample Data'!H$3:H$98)&gt;10,IF(AND(ISNUMBER('Control Sample Data'!H985),'Control Sample Data'!H985&lt;$B$1,'Control Sample Data'!H985&gt;0),'Control Sample Data'!H985,$B$1),"")</f>
        <v/>
      </c>
      <c r="U986" s="17" t="str">
        <f>IF(SUM('Control Sample Data'!I$3:I$98)&gt;10,IF(AND(ISNUMBER('Control Sample Data'!I985),'Control Sample Data'!I985&lt;$B$1,'Control Sample Data'!I985&gt;0),'Control Sample Data'!I985,$B$1),"")</f>
        <v/>
      </c>
      <c r="V986" s="17" t="str">
        <f>IF(SUM('Control Sample Data'!J$3:J$98)&gt;10,IF(AND(ISNUMBER('Control Sample Data'!J985),'Control Sample Data'!J985&lt;$B$1,'Control Sample Data'!J985&gt;0),'Control Sample Data'!J985,$B$1),"")</f>
        <v/>
      </c>
      <c r="W986" s="17" t="str">
        <f>IF(SUM('Control Sample Data'!K$3:K$98)&gt;10,IF(AND(ISNUMBER('Control Sample Data'!K985),'Control Sample Data'!K985&lt;$B$1,'Control Sample Data'!K985&gt;0),'Control Sample Data'!K985,$B$1),"")</f>
        <v/>
      </c>
      <c r="X986" s="17" t="str">
        <f>IF(SUM('Control Sample Data'!L$3:L$98)&gt;10,IF(AND(ISNUMBER('Control Sample Data'!L985),'Control Sample Data'!L985&lt;$B$1,'Control Sample Data'!L985&gt;0),'Control Sample Data'!L985,$B$1),"")</f>
        <v/>
      </c>
      <c r="Y986" s="17" t="str">
        <f>IF(SUM('Control Sample Data'!M$3:M$98)&gt;10,IF(AND(ISNUMBER('Control Sample Data'!M985),'Control Sample Data'!M985&lt;$B$1,'Control Sample Data'!M985&gt;0),'Control Sample Data'!M985,$B$1),"")</f>
        <v/>
      </c>
      <c r="AT986" s="36" t="str">
        <f t="shared" si="664"/>
        <v/>
      </c>
      <c r="AU986" s="36" t="str">
        <f t="shared" si="665"/>
        <v/>
      </c>
      <c r="AV986" s="36" t="str">
        <f t="shared" si="666"/>
        <v/>
      </c>
      <c r="AW986" s="36" t="str">
        <f t="shared" si="667"/>
        <v/>
      </c>
      <c r="AX986" s="36" t="str">
        <f t="shared" si="668"/>
        <v/>
      </c>
      <c r="AY986" s="36" t="str">
        <f t="shared" si="669"/>
        <v/>
      </c>
      <c r="AZ986" s="36" t="str">
        <f t="shared" si="670"/>
        <v/>
      </c>
      <c r="BA986" s="36" t="str">
        <f t="shared" si="671"/>
        <v/>
      </c>
      <c r="BB986" s="36" t="str">
        <f t="shared" si="672"/>
        <v/>
      </c>
      <c r="BC986" s="36" t="str">
        <f t="shared" si="673"/>
        <v/>
      </c>
      <c r="BD986" s="36" t="str">
        <f t="shared" si="674"/>
        <v/>
      </c>
      <c r="BE986" s="36" t="str">
        <f t="shared" si="675"/>
        <v/>
      </c>
      <c r="BF986" s="36" t="str">
        <f t="shared" si="676"/>
        <v/>
      </c>
      <c r="BG986" s="36" t="str">
        <f t="shared" si="677"/>
        <v/>
      </c>
      <c r="BH986" s="36" t="str">
        <f t="shared" si="678"/>
        <v/>
      </c>
      <c r="BI986" s="36" t="str">
        <f t="shared" si="679"/>
        <v/>
      </c>
      <c r="BJ986" s="36" t="str">
        <f t="shared" si="680"/>
        <v/>
      </c>
      <c r="BK986" s="36" t="str">
        <f t="shared" si="681"/>
        <v/>
      </c>
      <c r="BL986" s="36" t="str">
        <f t="shared" si="682"/>
        <v/>
      </c>
      <c r="BM986" s="36" t="str">
        <f t="shared" si="683"/>
        <v/>
      </c>
      <c r="BN986" s="38" t="e">
        <f t="shared" si="642"/>
        <v>#DIV/0!</v>
      </c>
      <c r="BO986" s="38" t="e">
        <f t="shared" si="643"/>
        <v>#DIV/0!</v>
      </c>
      <c r="BP986" s="39" t="str">
        <f t="shared" si="644"/>
        <v/>
      </c>
      <c r="BQ986" s="39" t="str">
        <f t="shared" si="645"/>
        <v/>
      </c>
      <c r="BR986" s="39" t="str">
        <f t="shared" si="646"/>
        <v/>
      </c>
      <c r="BS986" s="39" t="str">
        <f t="shared" si="647"/>
        <v/>
      </c>
      <c r="BT986" s="39" t="str">
        <f t="shared" si="648"/>
        <v/>
      </c>
      <c r="BU986" s="39" t="str">
        <f t="shared" si="649"/>
        <v/>
      </c>
      <c r="BV986" s="39" t="str">
        <f t="shared" si="650"/>
        <v/>
      </c>
      <c r="BW986" s="39" t="str">
        <f t="shared" si="651"/>
        <v/>
      </c>
      <c r="BX986" s="39" t="str">
        <f t="shared" si="652"/>
        <v/>
      </c>
      <c r="BY986" s="39" t="str">
        <f t="shared" si="653"/>
        <v/>
      </c>
      <c r="BZ986" s="39" t="str">
        <f t="shared" si="654"/>
        <v/>
      </c>
      <c r="CA986" s="39" t="str">
        <f t="shared" si="655"/>
        <v/>
      </c>
      <c r="CB986" s="39" t="str">
        <f t="shared" si="656"/>
        <v/>
      </c>
      <c r="CC986" s="39" t="str">
        <f t="shared" si="657"/>
        <v/>
      </c>
      <c r="CD986" s="39" t="str">
        <f t="shared" si="658"/>
        <v/>
      </c>
      <c r="CE986" s="39" t="str">
        <f t="shared" si="659"/>
        <v/>
      </c>
      <c r="CF986" s="39" t="str">
        <f t="shared" si="660"/>
        <v/>
      </c>
      <c r="CG986" s="39" t="str">
        <f t="shared" si="661"/>
        <v/>
      </c>
      <c r="CH986" s="39" t="str">
        <f t="shared" si="662"/>
        <v/>
      </c>
      <c r="CI986" s="39" t="str">
        <f t="shared" si="663"/>
        <v/>
      </c>
    </row>
    <row r="987" spans="1:87">
      <c r="A987" s="18"/>
      <c r="B987" s="15" t="str">
        <f>'Gene Table'!E986</f>
        <v>hsa-miR-15b-3p</v>
      </c>
      <c r="C987" s="15" t="str">
        <f>'Gene Table'!B986</f>
        <v>I24</v>
      </c>
      <c r="D987" s="16" t="str">
        <f>IF(SUM('Test Sample Data'!D$3:D$98)&gt;10,IF(AND(ISNUMBER('Test Sample Data'!D986),'Test Sample Data'!D986&lt;$B$1,'Test Sample Data'!D986&gt;0),'Test Sample Data'!D986,$B$1),"")</f>
        <v/>
      </c>
      <c r="E987" s="17" t="str">
        <f>IF(SUM('Test Sample Data'!E$3:E$98)&gt;10,IF(AND(ISNUMBER('Test Sample Data'!E986),'Test Sample Data'!E986&lt;$B$1,'Test Sample Data'!E986&gt;0),'Test Sample Data'!E986,$B$1),"")</f>
        <v/>
      </c>
      <c r="F987" s="17" t="str">
        <f>IF(SUM('Test Sample Data'!F$3:F$98)&gt;10,IF(AND(ISNUMBER('Test Sample Data'!F986),'Test Sample Data'!F986&lt;$B$1,'Test Sample Data'!F986&gt;0),'Test Sample Data'!F986,$B$1),"")</f>
        <v/>
      </c>
      <c r="G987" s="17" t="str">
        <f>IF(SUM('Test Sample Data'!G$3:G$98)&gt;10,IF(AND(ISNUMBER('Test Sample Data'!G986),'Test Sample Data'!G986&lt;$B$1,'Test Sample Data'!G986&gt;0),'Test Sample Data'!G986,$B$1),"")</f>
        <v/>
      </c>
      <c r="H987" s="17" t="str">
        <f>IF(SUM('Test Sample Data'!H$3:H$98)&gt;10,IF(AND(ISNUMBER('Test Sample Data'!H986),'Test Sample Data'!H986&lt;$B$1,'Test Sample Data'!H986&gt;0),'Test Sample Data'!H986,$B$1),"")</f>
        <v/>
      </c>
      <c r="I987" s="17" t="str">
        <f>IF(SUM('Test Sample Data'!I$3:I$98)&gt;10,IF(AND(ISNUMBER('Test Sample Data'!I986),'Test Sample Data'!I986&lt;$B$1,'Test Sample Data'!I986&gt;0),'Test Sample Data'!I986,$B$1),"")</f>
        <v/>
      </c>
      <c r="J987" s="17" t="str">
        <f>IF(SUM('Test Sample Data'!J$3:J$98)&gt;10,IF(AND(ISNUMBER('Test Sample Data'!J986),'Test Sample Data'!J986&lt;$B$1,'Test Sample Data'!J986&gt;0),'Test Sample Data'!J986,$B$1),"")</f>
        <v/>
      </c>
      <c r="K987" s="17" t="str">
        <f>IF(SUM('Test Sample Data'!K$3:K$98)&gt;10,IF(AND(ISNUMBER('Test Sample Data'!K986),'Test Sample Data'!K986&lt;$B$1,'Test Sample Data'!K986&gt;0),'Test Sample Data'!K986,$B$1),"")</f>
        <v/>
      </c>
      <c r="L987" s="17" t="str">
        <f>IF(SUM('Test Sample Data'!L$3:L$98)&gt;10,IF(AND(ISNUMBER('Test Sample Data'!L986),'Test Sample Data'!L986&lt;$B$1,'Test Sample Data'!L986&gt;0),'Test Sample Data'!L986,$B$1),"")</f>
        <v/>
      </c>
      <c r="M987" s="17" t="str">
        <f>IF(SUM('Test Sample Data'!M$3:M$98)&gt;10,IF(AND(ISNUMBER('Test Sample Data'!M986),'Test Sample Data'!M986&lt;$B$1,'Test Sample Data'!M986&gt;0),'Test Sample Data'!M986,$B$1),"")</f>
        <v/>
      </c>
      <c r="N987" s="17" t="str">
        <f>'Gene Table'!E986</f>
        <v>hsa-miR-15b-3p</v>
      </c>
      <c r="O987" s="17" t="str">
        <f>'Gene Table'!B986</f>
        <v>I24</v>
      </c>
      <c r="P987" s="17" t="str">
        <f>IF(SUM('Control Sample Data'!D$3:D$98)&gt;10,IF(AND(ISNUMBER('Control Sample Data'!D986),'Control Sample Data'!D986&lt;$B$1,'Control Sample Data'!D986&gt;0),'Control Sample Data'!D986,$B$1),"")</f>
        <v/>
      </c>
      <c r="Q987" s="17" t="str">
        <f>IF(SUM('Control Sample Data'!E$3:E$98)&gt;10,IF(AND(ISNUMBER('Control Sample Data'!E986),'Control Sample Data'!E986&lt;$B$1,'Control Sample Data'!E986&gt;0),'Control Sample Data'!E986,$B$1),"")</f>
        <v/>
      </c>
      <c r="R987" s="17" t="str">
        <f>IF(SUM('Control Sample Data'!F$3:F$98)&gt;10,IF(AND(ISNUMBER('Control Sample Data'!F986),'Control Sample Data'!F986&lt;$B$1,'Control Sample Data'!F986&gt;0),'Control Sample Data'!F986,$B$1),"")</f>
        <v/>
      </c>
      <c r="S987" s="17" t="str">
        <f>IF(SUM('Control Sample Data'!G$3:G$98)&gt;10,IF(AND(ISNUMBER('Control Sample Data'!G986),'Control Sample Data'!G986&lt;$B$1,'Control Sample Data'!G986&gt;0),'Control Sample Data'!G986,$B$1),"")</f>
        <v/>
      </c>
      <c r="T987" s="17" t="str">
        <f>IF(SUM('Control Sample Data'!H$3:H$98)&gt;10,IF(AND(ISNUMBER('Control Sample Data'!H986),'Control Sample Data'!H986&lt;$B$1,'Control Sample Data'!H986&gt;0),'Control Sample Data'!H986,$B$1),"")</f>
        <v/>
      </c>
      <c r="U987" s="17" t="str">
        <f>IF(SUM('Control Sample Data'!I$3:I$98)&gt;10,IF(AND(ISNUMBER('Control Sample Data'!I986),'Control Sample Data'!I986&lt;$B$1,'Control Sample Data'!I986&gt;0),'Control Sample Data'!I986,$B$1),"")</f>
        <v/>
      </c>
      <c r="V987" s="17" t="str">
        <f>IF(SUM('Control Sample Data'!J$3:J$98)&gt;10,IF(AND(ISNUMBER('Control Sample Data'!J986),'Control Sample Data'!J986&lt;$B$1,'Control Sample Data'!J986&gt;0),'Control Sample Data'!J986,$B$1),"")</f>
        <v/>
      </c>
      <c r="W987" s="17" t="str">
        <f>IF(SUM('Control Sample Data'!K$3:K$98)&gt;10,IF(AND(ISNUMBER('Control Sample Data'!K986),'Control Sample Data'!K986&lt;$B$1,'Control Sample Data'!K986&gt;0),'Control Sample Data'!K986,$B$1),"")</f>
        <v/>
      </c>
      <c r="X987" s="17" t="str">
        <f>IF(SUM('Control Sample Data'!L$3:L$98)&gt;10,IF(AND(ISNUMBER('Control Sample Data'!L986),'Control Sample Data'!L986&lt;$B$1,'Control Sample Data'!L986&gt;0),'Control Sample Data'!L986,$B$1),"")</f>
        <v/>
      </c>
      <c r="Y987" s="17" t="str">
        <f>IF(SUM('Control Sample Data'!M$3:M$98)&gt;10,IF(AND(ISNUMBER('Control Sample Data'!M986),'Control Sample Data'!M986&lt;$B$1,'Control Sample Data'!M986&gt;0),'Control Sample Data'!M986,$B$1),"")</f>
        <v/>
      </c>
      <c r="AT987" s="36" t="str">
        <f t="shared" si="664"/>
        <v/>
      </c>
      <c r="AU987" s="36" t="str">
        <f t="shared" si="665"/>
        <v/>
      </c>
      <c r="AV987" s="36" t="str">
        <f t="shared" si="666"/>
        <v/>
      </c>
      <c r="AW987" s="36" t="str">
        <f t="shared" si="667"/>
        <v/>
      </c>
      <c r="AX987" s="36" t="str">
        <f t="shared" si="668"/>
        <v/>
      </c>
      <c r="AY987" s="36" t="str">
        <f t="shared" si="669"/>
        <v/>
      </c>
      <c r="AZ987" s="36" t="str">
        <f t="shared" si="670"/>
        <v/>
      </c>
      <c r="BA987" s="36" t="str">
        <f t="shared" si="671"/>
        <v/>
      </c>
      <c r="BB987" s="36" t="str">
        <f t="shared" si="672"/>
        <v/>
      </c>
      <c r="BC987" s="36" t="str">
        <f t="shared" si="673"/>
        <v/>
      </c>
      <c r="BD987" s="36" t="str">
        <f t="shared" si="674"/>
        <v/>
      </c>
      <c r="BE987" s="36" t="str">
        <f t="shared" si="675"/>
        <v/>
      </c>
      <c r="BF987" s="36" t="str">
        <f t="shared" si="676"/>
        <v/>
      </c>
      <c r="BG987" s="36" t="str">
        <f t="shared" si="677"/>
        <v/>
      </c>
      <c r="BH987" s="36" t="str">
        <f t="shared" si="678"/>
        <v/>
      </c>
      <c r="BI987" s="36" t="str">
        <f t="shared" si="679"/>
        <v/>
      </c>
      <c r="BJ987" s="36" t="str">
        <f t="shared" si="680"/>
        <v/>
      </c>
      <c r="BK987" s="36" t="str">
        <f t="shared" si="681"/>
        <v/>
      </c>
      <c r="BL987" s="36" t="str">
        <f t="shared" si="682"/>
        <v/>
      </c>
      <c r="BM987" s="36" t="str">
        <f t="shared" si="683"/>
        <v/>
      </c>
      <c r="BN987" s="38" t="e">
        <f t="shared" si="642"/>
        <v>#DIV/0!</v>
      </c>
      <c r="BO987" s="38" t="e">
        <f t="shared" si="643"/>
        <v>#DIV/0!</v>
      </c>
      <c r="BP987" s="39" t="str">
        <f t="shared" si="644"/>
        <v/>
      </c>
      <c r="BQ987" s="39" t="str">
        <f t="shared" si="645"/>
        <v/>
      </c>
      <c r="BR987" s="39" t="str">
        <f t="shared" si="646"/>
        <v/>
      </c>
      <c r="BS987" s="39" t="str">
        <f t="shared" si="647"/>
        <v/>
      </c>
      <c r="BT987" s="39" t="str">
        <f t="shared" si="648"/>
        <v/>
      </c>
      <c r="BU987" s="39" t="str">
        <f t="shared" si="649"/>
        <v/>
      </c>
      <c r="BV987" s="39" t="str">
        <f t="shared" si="650"/>
        <v/>
      </c>
      <c r="BW987" s="39" t="str">
        <f t="shared" si="651"/>
        <v/>
      </c>
      <c r="BX987" s="39" t="str">
        <f t="shared" si="652"/>
        <v/>
      </c>
      <c r="BY987" s="39" t="str">
        <f t="shared" si="653"/>
        <v/>
      </c>
      <c r="BZ987" s="39" t="str">
        <f t="shared" si="654"/>
        <v/>
      </c>
      <c r="CA987" s="39" t="str">
        <f t="shared" si="655"/>
        <v/>
      </c>
      <c r="CB987" s="39" t="str">
        <f t="shared" si="656"/>
        <v/>
      </c>
      <c r="CC987" s="39" t="str">
        <f t="shared" si="657"/>
        <v/>
      </c>
      <c r="CD987" s="39" t="str">
        <f t="shared" si="658"/>
        <v/>
      </c>
      <c r="CE987" s="39" t="str">
        <f t="shared" si="659"/>
        <v/>
      </c>
      <c r="CF987" s="39" t="str">
        <f t="shared" si="660"/>
        <v/>
      </c>
      <c r="CG987" s="39" t="str">
        <f t="shared" si="661"/>
        <v/>
      </c>
      <c r="CH987" s="39" t="str">
        <f t="shared" si="662"/>
        <v/>
      </c>
      <c r="CI987" s="39" t="str">
        <f t="shared" si="663"/>
        <v/>
      </c>
    </row>
    <row r="988" spans="1:87">
      <c r="A988" s="18"/>
      <c r="B988" s="15" t="str">
        <f>'Gene Table'!E987</f>
        <v>hsa-miR-3194-5p</v>
      </c>
      <c r="C988" s="15" t="str">
        <f>'Gene Table'!B987</f>
        <v>J01</v>
      </c>
      <c r="D988" s="16" t="str">
        <f>IF(SUM('Test Sample Data'!D$3:D$98)&gt;10,IF(AND(ISNUMBER('Test Sample Data'!D987),'Test Sample Data'!D987&lt;$B$1,'Test Sample Data'!D987&gt;0),'Test Sample Data'!D987,$B$1),"")</f>
        <v/>
      </c>
      <c r="E988" s="17" t="str">
        <f>IF(SUM('Test Sample Data'!E$3:E$98)&gt;10,IF(AND(ISNUMBER('Test Sample Data'!E987),'Test Sample Data'!E987&lt;$B$1,'Test Sample Data'!E987&gt;0),'Test Sample Data'!E987,$B$1),"")</f>
        <v/>
      </c>
      <c r="F988" s="17" t="str">
        <f>IF(SUM('Test Sample Data'!F$3:F$98)&gt;10,IF(AND(ISNUMBER('Test Sample Data'!F987),'Test Sample Data'!F987&lt;$B$1,'Test Sample Data'!F987&gt;0),'Test Sample Data'!F987,$B$1),"")</f>
        <v/>
      </c>
      <c r="G988" s="17" t="str">
        <f>IF(SUM('Test Sample Data'!G$3:G$98)&gt;10,IF(AND(ISNUMBER('Test Sample Data'!G987),'Test Sample Data'!G987&lt;$B$1,'Test Sample Data'!G987&gt;0),'Test Sample Data'!G987,$B$1),"")</f>
        <v/>
      </c>
      <c r="H988" s="17" t="str">
        <f>IF(SUM('Test Sample Data'!H$3:H$98)&gt;10,IF(AND(ISNUMBER('Test Sample Data'!H987),'Test Sample Data'!H987&lt;$B$1,'Test Sample Data'!H987&gt;0),'Test Sample Data'!H987,$B$1),"")</f>
        <v/>
      </c>
      <c r="I988" s="17" t="str">
        <f>IF(SUM('Test Sample Data'!I$3:I$98)&gt;10,IF(AND(ISNUMBER('Test Sample Data'!I987),'Test Sample Data'!I987&lt;$B$1,'Test Sample Data'!I987&gt;0),'Test Sample Data'!I987,$B$1),"")</f>
        <v/>
      </c>
      <c r="J988" s="17" t="str">
        <f>IF(SUM('Test Sample Data'!J$3:J$98)&gt;10,IF(AND(ISNUMBER('Test Sample Data'!J987),'Test Sample Data'!J987&lt;$B$1,'Test Sample Data'!J987&gt;0),'Test Sample Data'!J987,$B$1),"")</f>
        <v/>
      </c>
      <c r="K988" s="17" t="str">
        <f>IF(SUM('Test Sample Data'!K$3:K$98)&gt;10,IF(AND(ISNUMBER('Test Sample Data'!K987),'Test Sample Data'!K987&lt;$B$1,'Test Sample Data'!K987&gt;0),'Test Sample Data'!K987,$B$1),"")</f>
        <v/>
      </c>
      <c r="L988" s="17" t="str">
        <f>IF(SUM('Test Sample Data'!L$3:L$98)&gt;10,IF(AND(ISNUMBER('Test Sample Data'!L987),'Test Sample Data'!L987&lt;$B$1,'Test Sample Data'!L987&gt;0),'Test Sample Data'!L987,$B$1),"")</f>
        <v/>
      </c>
      <c r="M988" s="17" t="str">
        <f>IF(SUM('Test Sample Data'!M$3:M$98)&gt;10,IF(AND(ISNUMBER('Test Sample Data'!M987),'Test Sample Data'!M987&lt;$B$1,'Test Sample Data'!M987&gt;0),'Test Sample Data'!M987,$B$1),"")</f>
        <v/>
      </c>
      <c r="N988" s="17" t="str">
        <f>'Gene Table'!E987</f>
        <v>hsa-miR-3194-5p</v>
      </c>
      <c r="O988" s="17" t="str">
        <f>'Gene Table'!B987</f>
        <v>J01</v>
      </c>
      <c r="P988" s="17" t="str">
        <f>IF(SUM('Control Sample Data'!D$3:D$98)&gt;10,IF(AND(ISNUMBER('Control Sample Data'!D987),'Control Sample Data'!D987&lt;$B$1,'Control Sample Data'!D987&gt;0),'Control Sample Data'!D987,$B$1),"")</f>
        <v/>
      </c>
      <c r="Q988" s="17" t="str">
        <f>IF(SUM('Control Sample Data'!E$3:E$98)&gt;10,IF(AND(ISNUMBER('Control Sample Data'!E987),'Control Sample Data'!E987&lt;$B$1,'Control Sample Data'!E987&gt;0),'Control Sample Data'!E987,$B$1),"")</f>
        <v/>
      </c>
      <c r="R988" s="17" t="str">
        <f>IF(SUM('Control Sample Data'!F$3:F$98)&gt;10,IF(AND(ISNUMBER('Control Sample Data'!F987),'Control Sample Data'!F987&lt;$B$1,'Control Sample Data'!F987&gt;0),'Control Sample Data'!F987,$B$1),"")</f>
        <v/>
      </c>
      <c r="S988" s="17" t="str">
        <f>IF(SUM('Control Sample Data'!G$3:G$98)&gt;10,IF(AND(ISNUMBER('Control Sample Data'!G987),'Control Sample Data'!G987&lt;$B$1,'Control Sample Data'!G987&gt;0),'Control Sample Data'!G987,$B$1),"")</f>
        <v/>
      </c>
      <c r="T988" s="17" t="str">
        <f>IF(SUM('Control Sample Data'!H$3:H$98)&gt;10,IF(AND(ISNUMBER('Control Sample Data'!H987),'Control Sample Data'!H987&lt;$B$1,'Control Sample Data'!H987&gt;0),'Control Sample Data'!H987,$B$1),"")</f>
        <v/>
      </c>
      <c r="U988" s="17" t="str">
        <f>IF(SUM('Control Sample Data'!I$3:I$98)&gt;10,IF(AND(ISNUMBER('Control Sample Data'!I987),'Control Sample Data'!I987&lt;$B$1,'Control Sample Data'!I987&gt;0),'Control Sample Data'!I987,$B$1),"")</f>
        <v/>
      </c>
      <c r="V988" s="17" t="str">
        <f>IF(SUM('Control Sample Data'!J$3:J$98)&gt;10,IF(AND(ISNUMBER('Control Sample Data'!J987),'Control Sample Data'!J987&lt;$B$1,'Control Sample Data'!J987&gt;0),'Control Sample Data'!J987,$B$1),"")</f>
        <v/>
      </c>
      <c r="W988" s="17" t="str">
        <f>IF(SUM('Control Sample Data'!K$3:K$98)&gt;10,IF(AND(ISNUMBER('Control Sample Data'!K987),'Control Sample Data'!K987&lt;$B$1,'Control Sample Data'!K987&gt;0),'Control Sample Data'!K987,$B$1),"")</f>
        <v/>
      </c>
      <c r="X988" s="17" t="str">
        <f>IF(SUM('Control Sample Data'!L$3:L$98)&gt;10,IF(AND(ISNUMBER('Control Sample Data'!L987),'Control Sample Data'!L987&lt;$B$1,'Control Sample Data'!L987&gt;0),'Control Sample Data'!L987,$B$1),"")</f>
        <v/>
      </c>
      <c r="Y988" s="17" t="str">
        <f>IF(SUM('Control Sample Data'!M$3:M$98)&gt;10,IF(AND(ISNUMBER('Control Sample Data'!M987),'Control Sample Data'!M987&lt;$B$1,'Control Sample Data'!M987&gt;0),'Control Sample Data'!M987,$B$1),"")</f>
        <v/>
      </c>
      <c r="AT988" s="36" t="str">
        <f t="shared" si="664"/>
        <v/>
      </c>
      <c r="AU988" s="36" t="str">
        <f t="shared" si="665"/>
        <v/>
      </c>
      <c r="AV988" s="36" t="str">
        <f t="shared" si="666"/>
        <v/>
      </c>
      <c r="AW988" s="36" t="str">
        <f t="shared" si="667"/>
        <v/>
      </c>
      <c r="AX988" s="36" t="str">
        <f t="shared" si="668"/>
        <v/>
      </c>
      <c r="AY988" s="36" t="str">
        <f t="shared" si="669"/>
        <v/>
      </c>
      <c r="AZ988" s="36" t="str">
        <f t="shared" si="670"/>
        <v/>
      </c>
      <c r="BA988" s="36" t="str">
        <f t="shared" si="671"/>
        <v/>
      </c>
      <c r="BB988" s="36" t="str">
        <f t="shared" si="672"/>
        <v/>
      </c>
      <c r="BC988" s="36" t="str">
        <f t="shared" si="673"/>
        <v/>
      </c>
      <c r="BD988" s="36" t="str">
        <f t="shared" si="674"/>
        <v/>
      </c>
      <c r="BE988" s="36" t="str">
        <f t="shared" si="675"/>
        <v/>
      </c>
      <c r="BF988" s="36" t="str">
        <f t="shared" si="676"/>
        <v/>
      </c>
      <c r="BG988" s="36" t="str">
        <f t="shared" si="677"/>
        <v/>
      </c>
      <c r="BH988" s="36" t="str">
        <f t="shared" si="678"/>
        <v/>
      </c>
      <c r="BI988" s="36" t="str">
        <f t="shared" si="679"/>
        <v/>
      </c>
      <c r="BJ988" s="36" t="str">
        <f t="shared" si="680"/>
        <v/>
      </c>
      <c r="BK988" s="36" t="str">
        <f t="shared" si="681"/>
        <v/>
      </c>
      <c r="BL988" s="36" t="str">
        <f t="shared" si="682"/>
        <v/>
      </c>
      <c r="BM988" s="36" t="str">
        <f t="shared" si="683"/>
        <v/>
      </c>
      <c r="BN988" s="38" t="e">
        <f t="shared" si="642"/>
        <v>#DIV/0!</v>
      </c>
      <c r="BO988" s="38" t="e">
        <f t="shared" si="643"/>
        <v>#DIV/0!</v>
      </c>
      <c r="BP988" s="39" t="str">
        <f t="shared" si="644"/>
        <v/>
      </c>
      <c r="BQ988" s="39" t="str">
        <f t="shared" si="645"/>
        <v/>
      </c>
      <c r="BR988" s="39" t="str">
        <f t="shared" si="646"/>
        <v/>
      </c>
      <c r="BS988" s="39" t="str">
        <f t="shared" si="647"/>
        <v/>
      </c>
      <c r="BT988" s="39" t="str">
        <f t="shared" si="648"/>
        <v/>
      </c>
      <c r="BU988" s="39" t="str">
        <f t="shared" si="649"/>
        <v/>
      </c>
      <c r="BV988" s="39" t="str">
        <f t="shared" si="650"/>
        <v/>
      </c>
      <c r="BW988" s="39" t="str">
        <f t="shared" si="651"/>
        <v/>
      </c>
      <c r="BX988" s="39" t="str">
        <f t="shared" si="652"/>
        <v/>
      </c>
      <c r="BY988" s="39" t="str">
        <f t="shared" si="653"/>
        <v/>
      </c>
      <c r="BZ988" s="39" t="str">
        <f t="shared" si="654"/>
        <v/>
      </c>
      <c r="CA988" s="39" t="str">
        <f t="shared" si="655"/>
        <v/>
      </c>
      <c r="CB988" s="39" t="str">
        <f t="shared" si="656"/>
        <v/>
      </c>
      <c r="CC988" s="39" t="str">
        <f t="shared" si="657"/>
        <v/>
      </c>
      <c r="CD988" s="39" t="str">
        <f t="shared" si="658"/>
        <v/>
      </c>
      <c r="CE988" s="39" t="str">
        <f t="shared" si="659"/>
        <v/>
      </c>
      <c r="CF988" s="39" t="str">
        <f t="shared" si="660"/>
        <v/>
      </c>
      <c r="CG988" s="39" t="str">
        <f t="shared" si="661"/>
        <v/>
      </c>
      <c r="CH988" s="39" t="str">
        <f t="shared" si="662"/>
        <v/>
      </c>
      <c r="CI988" s="39" t="str">
        <f t="shared" si="663"/>
        <v/>
      </c>
    </row>
    <row r="989" spans="1:87">
      <c r="A989" s="18"/>
      <c r="B989" s="15" t="str">
        <f>'Gene Table'!E988</f>
        <v>hsa-miR-3664-5p</v>
      </c>
      <c r="C989" s="15" t="str">
        <f>'Gene Table'!B988</f>
        <v>J02</v>
      </c>
      <c r="D989" s="16" t="str">
        <f>IF(SUM('Test Sample Data'!D$3:D$98)&gt;10,IF(AND(ISNUMBER('Test Sample Data'!D988),'Test Sample Data'!D988&lt;$B$1,'Test Sample Data'!D988&gt;0),'Test Sample Data'!D988,$B$1),"")</f>
        <v/>
      </c>
      <c r="E989" s="17" t="str">
        <f>IF(SUM('Test Sample Data'!E$3:E$98)&gt;10,IF(AND(ISNUMBER('Test Sample Data'!E988),'Test Sample Data'!E988&lt;$B$1,'Test Sample Data'!E988&gt;0),'Test Sample Data'!E988,$B$1),"")</f>
        <v/>
      </c>
      <c r="F989" s="17" t="str">
        <f>IF(SUM('Test Sample Data'!F$3:F$98)&gt;10,IF(AND(ISNUMBER('Test Sample Data'!F988),'Test Sample Data'!F988&lt;$B$1,'Test Sample Data'!F988&gt;0),'Test Sample Data'!F988,$B$1),"")</f>
        <v/>
      </c>
      <c r="G989" s="17" t="str">
        <f>IF(SUM('Test Sample Data'!G$3:G$98)&gt;10,IF(AND(ISNUMBER('Test Sample Data'!G988),'Test Sample Data'!G988&lt;$B$1,'Test Sample Data'!G988&gt;0),'Test Sample Data'!G988,$B$1),"")</f>
        <v/>
      </c>
      <c r="H989" s="17" t="str">
        <f>IF(SUM('Test Sample Data'!H$3:H$98)&gt;10,IF(AND(ISNUMBER('Test Sample Data'!H988),'Test Sample Data'!H988&lt;$B$1,'Test Sample Data'!H988&gt;0),'Test Sample Data'!H988,$B$1),"")</f>
        <v/>
      </c>
      <c r="I989" s="17" t="str">
        <f>IF(SUM('Test Sample Data'!I$3:I$98)&gt;10,IF(AND(ISNUMBER('Test Sample Data'!I988),'Test Sample Data'!I988&lt;$B$1,'Test Sample Data'!I988&gt;0),'Test Sample Data'!I988,$B$1),"")</f>
        <v/>
      </c>
      <c r="J989" s="17" t="str">
        <f>IF(SUM('Test Sample Data'!J$3:J$98)&gt;10,IF(AND(ISNUMBER('Test Sample Data'!J988),'Test Sample Data'!J988&lt;$B$1,'Test Sample Data'!J988&gt;0),'Test Sample Data'!J988,$B$1),"")</f>
        <v/>
      </c>
      <c r="K989" s="17" t="str">
        <f>IF(SUM('Test Sample Data'!K$3:K$98)&gt;10,IF(AND(ISNUMBER('Test Sample Data'!K988),'Test Sample Data'!K988&lt;$B$1,'Test Sample Data'!K988&gt;0),'Test Sample Data'!K988,$B$1),"")</f>
        <v/>
      </c>
      <c r="L989" s="17" t="str">
        <f>IF(SUM('Test Sample Data'!L$3:L$98)&gt;10,IF(AND(ISNUMBER('Test Sample Data'!L988),'Test Sample Data'!L988&lt;$B$1,'Test Sample Data'!L988&gt;0),'Test Sample Data'!L988,$B$1),"")</f>
        <v/>
      </c>
      <c r="M989" s="17" t="str">
        <f>IF(SUM('Test Sample Data'!M$3:M$98)&gt;10,IF(AND(ISNUMBER('Test Sample Data'!M988),'Test Sample Data'!M988&lt;$B$1,'Test Sample Data'!M988&gt;0),'Test Sample Data'!M988,$B$1),"")</f>
        <v/>
      </c>
      <c r="N989" s="17" t="str">
        <f>'Gene Table'!E988</f>
        <v>hsa-miR-3664-5p</v>
      </c>
      <c r="O989" s="17" t="str">
        <f>'Gene Table'!B988</f>
        <v>J02</v>
      </c>
      <c r="P989" s="17" t="str">
        <f>IF(SUM('Control Sample Data'!D$3:D$98)&gt;10,IF(AND(ISNUMBER('Control Sample Data'!D988),'Control Sample Data'!D988&lt;$B$1,'Control Sample Data'!D988&gt;0),'Control Sample Data'!D988,$B$1),"")</f>
        <v/>
      </c>
      <c r="Q989" s="17" t="str">
        <f>IF(SUM('Control Sample Data'!E$3:E$98)&gt;10,IF(AND(ISNUMBER('Control Sample Data'!E988),'Control Sample Data'!E988&lt;$B$1,'Control Sample Data'!E988&gt;0),'Control Sample Data'!E988,$B$1),"")</f>
        <v/>
      </c>
      <c r="R989" s="17" t="str">
        <f>IF(SUM('Control Sample Data'!F$3:F$98)&gt;10,IF(AND(ISNUMBER('Control Sample Data'!F988),'Control Sample Data'!F988&lt;$B$1,'Control Sample Data'!F988&gt;0),'Control Sample Data'!F988,$B$1),"")</f>
        <v/>
      </c>
      <c r="S989" s="17" t="str">
        <f>IF(SUM('Control Sample Data'!G$3:G$98)&gt;10,IF(AND(ISNUMBER('Control Sample Data'!G988),'Control Sample Data'!G988&lt;$B$1,'Control Sample Data'!G988&gt;0),'Control Sample Data'!G988,$B$1),"")</f>
        <v/>
      </c>
      <c r="T989" s="17" t="str">
        <f>IF(SUM('Control Sample Data'!H$3:H$98)&gt;10,IF(AND(ISNUMBER('Control Sample Data'!H988),'Control Sample Data'!H988&lt;$B$1,'Control Sample Data'!H988&gt;0),'Control Sample Data'!H988,$B$1),"")</f>
        <v/>
      </c>
      <c r="U989" s="17" t="str">
        <f>IF(SUM('Control Sample Data'!I$3:I$98)&gt;10,IF(AND(ISNUMBER('Control Sample Data'!I988),'Control Sample Data'!I988&lt;$B$1,'Control Sample Data'!I988&gt;0),'Control Sample Data'!I988,$B$1),"")</f>
        <v/>
      </c>
      <c r="V989" s="17" t="str">
        <f>IF(SUM('Control Sample Data'!J$3:J$98)&gt;10,IF(AND(ISNUMBER('Control Sample Data'!J988),'Control Sample Data'!J988&lt;$B$1,'Control Sample Data'!J988&gt;0),'Control Sample Data'!J988,$B$1),"")</f>
        <v/>
      </c>
      <c r="W989" s="17" t="str">
        <f>IF(SUM('Control Sample Data'!K$3:K$98)&gt;10,IF(AND(ISNUMBER('Control Sample Data'!K988),'Control Sample Data'!K988&lt;$B$1,'Control Sample Data'!K988&gt;0),'Control Sample Data'!K988,$B$1),"")</f>
        <v/>
      </c>
      <c r="X989" s="17" t="str">
        <f>IF(SUM('Control Sample Data'!L$3:L$98)&gt;10,IF(AND(ISNUMBER('Control Sample Data'!L988),'Control Sample Data'!L988&lt;$B$1,'Control Sample Data'!L988&gt;0),'Control Sample Data'!L988,$B$1),"")</f>
        <v/>
      </c>
      <c r="Y989" s="17" t="str">
        <f>IF(SUM('Control Sample Data'!M$3:M$98)&gt;10,IF(AND(ISNUMBER('Control Sample Data'!M988),'Control Sample Data'!M988&lt;$B$1,'Control Sample Data'!M988&gt;0),'Control Sample Data'!M988,$B$1),"")</f>
        <v/>
      </c>
      <c r="AT989" s="36" t="str">
        <f t="shared" si="664"/>
        <v/>
      </c>
      <c r="AU989" s="36" t="str">
        <f t="shared" si="665"/>
        <v/>
      </c>
      <c r="AV989" s="36" t="str">
        <f t="shared" si="666"/>
        <v/>
      </c>
      <c r="AW989" s="36" t="str">
        <f t="shared" si="667"/>
        <v/>
      </c>
      <c r="AX989" s="36" t="str">
        <f t="shared" si="668"/>
        <v/>
      </c>
      <c r="AY989" s="36" t="str">
        <f t="shared" si="669"/>
        <v/>
      </c>
      <c r="AZ989" s="36" t="str">
        <f t="shared" si="670"/>
        <v/>
      </c>
      <c r="BA989" s="36" t="str">
        <f t="shared" si="671"/>
        <v/>
      </c>
      <c r="BB989" s="36" t="str">
        <f t="shared" si="672"/>
        <v/>
      </c>
      <c r="BC989" s="36" t="str">
        <f t="shared" si="673"/>
        <v/>
      </c>
      <c r="BD989" s="36" t="str">
        <f t="shared" si="674"/>
        <v/>
      </c>
      <c r="BE989" s="36" t="str">
        <f t="shared" si="675"/>
        <v/>
      </c>
      <c r="BF989" s="36" t="str">
        <f t="shared" si="676"/>
        <v/>
      </c>
      <c r="BG989" s="36" t="str">
        <f t="shared" si="677"/>
        <v/>
      </c>
      <c r="BH989" s="36" t="str">
        <f t="shared" si="678"/>
        <v/>
      </c>
      <c r="BI989" s="36" t="str">
        <f t="shared" si="679"/>
        <v/>
      </c>
      <c r="BJ989" s="36" t="str">
        <f t="shared" si="680"/>
        <v/>
      </c>
      <c r="BK989" s="36" t="str">
        <f t="shared" si="681"/>
        <v/>
      </c>
      <c r="BL989" s="36" t="str">
        <f t="shared" si="682"/>
        <v/>
      </c>
      <c r="BM989" s="36" t="str">
        <f t="shared" si="683"/>
        <v/>
      </c>
      <c r="BN989" s="38" t="e">
        <f t="shared" si="642"/>
        <v>#DIV/0!</v>
      </c>
      <c r="BO989" s="38" t="e">
        <f t="shared" si="643"/>
        <v>#DIV/0!</v>
      </c>
      <c r="BP989" s="39" t="str">
        <f t="shared" si="644"/>
        <v/>
      </c>
      <c r="BQ989" s="39" t="str">
        <f t="shared" si="645"/>
        <v/>
      </c>
      <c r="BR989" s="39" t="str">
        <f t="shared" si="646"/>
        <v/>
      </c>
      <c r="BS989" s="39" t="str">
        <f t="shared" si="647"/>
        <v/>
      </c>
      <c r="BT989" s="39" t="str">
        <f t="shared" si="648"/>
        <v/>
      </c>
      <c r="BU989" s="39" t="str">
        <f t="shared" si="649"/>
        <v/>
      </c>
      <c r="BV989" s="39" t="str">
        <f t="shared" si="650"/>
        <v/>
      </c>
      <c r="BW989" s="39" t="str">
        <f t="shared" si="651"/>
        <v/>
      </c>
      <c r="BX989" s="39" t="str">
        <f t="shared" si="652"/>
        <v/>
      </c>
      <c r="BY989" s="39" t="str">
        <f t="shared" si="653"/>
        <v/>
      </c>
      <c r="BZ989" s="39" t="str">
        <f t="shared" si="654"/>
        <v/>
      </c>
      <c r="CA989" s="39" t="str">
        <f t="shared" si="655"/>
        <v/>
      </c>
      <c r="CB989" s="39" t="str">
        <f t="shared" si="656"/>
        <v/>
      </c>
      <c r="CC989" s="39" t="str">
        <f t="shared" si="657"/>
        <v/>
      </c>
      <c r="CD989" s="39" t="str">
        <f t="shared" si="658"/>
        <v/>
      </c>
      <c r="CE989" s="39" t="str">
        <f t="shared" si="659"/>
        <v/>
      </c>
      <c r="CF989" s="39" t="str">
        <f t="shared" si="660"/>
        <v/>
      </c>
      <c r="CG989" s="39" t="str">
        <f t="shared" si="661"/>
        <v/>
      </c>
      <c r="CH989" s="39" t="str">
        <f t="shared" si="662"/>
        <v/>
      </c>
      <c r="CI989" s="39" t="str">
        <f t="shared" si="663"/>
        <v/>
      </c>
    </row>
    <row r="990" spans="1:87">
      <c r="A990" s="18"/>
      <c r="B990" s="15" t="str">
        <f>'Gene Table'!E989</f>
        <v>hsa-miR-3197</v>
      </c>
      <c r="C990" s="15" t="str">
        <f>'Gene Table'!B989</f>
        <v>J03</v>
      </c>
      <c r="D990" s="16" t="str">
        <f>IF(SUM('Test Sample Data'!D$3:D$98)&gt;10,IF(AND(ISNUMBER('Test Sample Data'!D989),'Test Sample Data'!D989&lt;$B$1,'Test Sample Data'!D989&gt;0),'Test Sample Data'!D989,$B$1),"")</f>
        <v/>
      </c>
      <c r="E990" s="17" t="str">
        <f>IF(SUM('Test Sample Data'!E$3:E$98)&gt;10,IF(AND(ISNUMBER('Test Sample Data'!E989),'Test Sample Data'!E989&lt;$B$1,'Test Sample Data'!E989&gt;0),'Test Sample Data'!E989,$B$1),"")</f>
        <v/>
      </c>
      <c r="F990" s="17" t="str">
        <f>IF(SUM('Test Sample Data'!F$3:F$98)&gt;10,IF(AND(ISNUMBER('Test Sample Data'!F989),'Test Sample Data'!F989&lt;$B$1,'Test Sample Data'!F989&gt;0),'Test Sample Data'!F989,$B$1),"")</f>
        <v/>
      </c>
      <c r="G990" s="17" t="str">
        <f>IF(SUM('Test Sample Data'!G$3:G$98)&gt;10,IF(AND(ISNUMBER('Test Sample Data'!G989),'Test Sample Data'!G989&lt;$B$1,'Test Sample Data'!G989&gt;0),'Test Sample Data'!G989,$B$1),"")</f>
        <v/>
      </c>
      <c r="H990" s="17" t="str">
        <f>IF(SUM('Test Sample Data'!H$3:H$98)&gt;10,IF(AND(ISNUMBER('Test Sample Data'!H989),'Test Sample Data'!H989&lt;$B$1,'Test Sample Data'!H989&gt;0),'Test Sample Data'!H989,$B$1),"")</f>
        <v/>
      </c>
      <c r="I990" s="17" t="str">
        <f>IF(SUM('Test Sample Data'!I$3:I$98)&gt;10,IF(AND(ISNUMBER('Test Sample Data'!I989),'Test Sample Data'!I989&lt;$B$1,'Test Sample Data'!I989&gt;0),'Test Sample Data'!I989,$B$1),"")</f>
        <v/>
      </c>
      <c r="J990" s="17" t="str">
        <f>IF(SUM('Test Sample Data'!J$3:J$98)&gt;10,IF(AND(ISNUMBER('Test Sample Data'!J989),'Test Sample Data'!J989&lt;$B$1,'Test Sample Data'!J989&gt;0),'Test Sample Data'!J989,$B$1),"")</f>
        <v/>
      </c>
      <c r="K990" s="17" t="str">
        <f>IF(SUM('Test Sample Data'!K$3:K$98)&gt;10,IF(AND(ISNUMBER('Test Sample Data'!K989),'Test Sample Data'!K989&lt;$B$1,'Test Sample Data'!K989&gt;0),'Test Sample Data'!K989,$B$1),"")</f>
        <v/>
      </c>
      <c r="L990" s="17" t="str">
        <f>IF(SUM('Test Sample Data'!L$3:L$98)&gt;10,IF(AND(ISNUMBER('Test Sample Data'!L989),'Test Sample Data'!L989&lt;$B$1,'Test Sample Data'!L989&gt;0),'Test Sample Data'!L989,$B$1),"")</f>
        <v/>
      </c>
      <c r="M990" s="17" t="str">
        <f>IF(SUM('Test Sample Data'!M$3:M$98)&gt;10,IF(AND(ISNUMBER('Test Sample Data'!M989),'Test Sample Data'!M989&lt;$B$1,'Test Sample Data'!M989&gt;0),'Test Sample Data'!M989,$B$1),"")</f>
        <v/>
      </c>
      <c r="N990" s="17" t="str">
        <f>'Gene Table'!E989</f>
        <v>hsa-miR-3197</v>
      </c>
      <c r="O990" s="17" t="str">
        <f>'Gene Table'!B989</f>
        <v>J03</v>
      </c>
      <c r="P990" s="17" t="str">
        <f>IF(SUM('Control Sample Data'!D$3:D$98)&gt;10,IF(AND(ISNUMBER('Control Sample Data'!D989),'Control Sample Data'!D989&lt;$B$1,'Control Sample Data'!D989&gt;0),'Control Sample Data'!D989,$B$1),"")</f>
        <v/>
      </c>
      <c r="Q990" s="17" t="str">
        <f>IF(SUM('Control Sample Data'!E$3:E$98)&gt;10,IF(AND(ISNUMBER('Control Sample Data'!E989),'Control Sample Data'!E989&lt;$B$1,'Control Sample Data'!E989&gt;0),'Control Sample Data'!E989,$B$1),"")</f>
        <v/>
      </c>
      <c r="R990" s="17" t="str">
        <f>IF(SUM('Control Sample Data'!F$3:F$98)&gt;10,IF(AND(ISNUMBER('Control Sample Data'!F989),'Control Sample Data'!F989&lt;$B$1,'Control Sample Data'!F989&gt;0),'Control Sample Data'!F989,$B$1),"")</f>
        <v/>
      </c>
      <c r="S990" s="17" t="str">
        <f>IF(SUM('Control Sample Data'!G$3:G$98)&gt;10,IF(AND(ISNUMBER('Control Sample Data'!G989),'Control Sample Data'!G989&lt;$B$1,'Control Sample Data'!G989&gt;0),'Control Sample Data'!G989,$B$1),"")</f>
        <v/>
      </c>
      <c r="T990" s="17" t="str">
        <f>IF(SUM('Control Sample Data'!H$3:H$98)&gt;10,IF(AND(ISNUMBER('Control Sample Data'!H989),'Control Sample Data'!H989&lt;$B$1,'Control Sample Data'!H989&gt;0),'Control Sample Data'!H989,$B$1),"")</f>
        <v/>
      </c>
      <c r="U990" s="17" t="str">
        <f>IF(SUM('Control Sample Data'!I$3:I$98)&gt;10,IF(AND(ISNUMBER('Control Sample Data'!I989),'Control Sample Data'!I989&lt;$B$1,'Control Sample Data'!I989&gt;0),'Control Sample Data'!I989,$B$1),"")</f>
        <v/>
      </c>
      <c r="V990" s="17" t="str">
        <f>IF(SUM('Control Sample Data'!J$3:J$98)&gt;10,IF(AND(ISNUMBER('Control Sample Data'!J989),'Control Sample Data'!J989&lt;$B$1,'Control Sample Data'!J989&gt;0),'Control Sample Data'!J989,$B$1),"")</f>
        <v/>
      </c>
      <c r="W990" s="17" t="str">
        <f>IF(SUM('Control Sample Data'!K$3:K$98)&gt;10,IF(AND(ISNUMBER('Control Sample Data'!K989),'Control Sample Data'!K989&lt;$B$1,'Control Sample Data'!K989&gt;0),'Control Sample Data'!K989,$B$1),"")</f>
        <v/>
      </c>
      <c r="X990" s="17" t="str">
        <f>IF(SUM('Control Sample Data'!L$3:L$98)&gt;10,IF(AND(ISNUMBER('Control Sample Data'!L989),'Control Sample Data'!L989&lt;$B$1,'Control Sample Data'!L989&gt;0),'Control Sample Data'!L989,$B$1),"")</f>
        <v/>
      </c>
      <c r="Y990" s="17" t="str">
        <f>IF(SUM('Control Sample Data'!M$3:M$98)&gt;10,IF(AND(ISNUMBER('Control Sample Data'!M989),'Control Sample Data'!M989&lt;$B$1,'Control Sample Data'!M989&gt;0),'Control Sample Data'!M989,$B$1),"")</f>
        <v/>
      </c>
      <c r="AT990" s="36" t="str">
        <f t="shared" si="664"/>
        <v/>
      </c>
      <c r="AU990" s="36" t="str">
        <f t="shared" si="665"/>
        <v/>
      </c>
      <c r="AV990" s="36" t="str">
        <f t="shared" si="666"/>
        <v/>
      </c>
      <c r="AW990" s="36" t="str">
        <f t="shared" si="667"/>
        <v/>
      </c>
      <c r="AX990" s="36" t="str">
        <f t="shared" si="668"/>
        <v/>
      </c>
      <c r="AY990" s="36" t="str">
        <f t="shared" si="669"/>
        <v/>
      </c>
      <c r="AZ990" s="36" t="str">
        <f t="shared" si="670"/>
        <v/>
      </c>
      <c r="BA990" s="36" t="str">
        <f t="shared" si="671"/>
        <v/>
      </c>
      <c r="BB990" s="36" t="str">
        <f t="shared" si="672"/>
        <v/>
      </c>
      <c r="BC990" s="36" t="str">
        <f t="shared" si="673"/>
        <v/>
      </c>
      <c r="BD990" s="36" t="str">
        <f t="shared" si="674"/>
        <v/>
      </c>
      <c r="BE990" s="36" t="str">
        <f t="shared" si="675"/>
        <v/>
      </c>
      <c r="BF990" s="36" t="str">
        <f t="shared" si="676"/>
        <v/>
      </c>
      <c r="BG990" s="36" t="str">
        <f t="shared" si="677"/>
        <v/>
      </c>
      <c r="BH990" s="36" t="str">
        <f t="shared" si="678"/>
        <v/>
      </c>
      <c r="BI990" s="36" t="str">
        <f t="shared" si="679"/>
        <v/>
      </c>
      <c r="BJ990" s="36" t="str">
        <f t="shared" si="680"/>
        <v/>
      </c>
      <c r="BK990" s="36" t="str">
        <f t="shared" si="681"/>
        <v/>
      </c>
      <c r="BL990" s="36" t="str">
        <f t="shared" si="682"/>
        <v/>
      </c>
      <c r="BM990" s="36" t="str">
        <f t="shared" si="683"/>
        <v/>
      </c>
      <c r="BN990" s="38" t="e">
        <f t="shared" si="642"/>
        <v>#DIV/0!</v>
      </c>
      <c r="BO990" s="38" t="e">
        <f t="shared" si="643"/>
        <v>#DIV/0!</v>
      </c>
      <c r="BP990" s="39" t="str">
        <f t="shared" si="644"/>
        <v/>
      </c>
      <c r="BQ990" s="39" t="str">
        <f t="shared" si="645"/>
        <v/>
      </c>
      <c r="BR990" s="39" t="str">
        <f t="shared" si="646"/>
        <v/>
      </c>
      <c r="BS990" s="39" t="str">
        <f t="shared" si="647"/>
        <v/>
      </c>
      <c r="BT990" s="39" t="str">
        <f t="shared" si="648"/>
        <v/>
      </c>
      <c r="BU990" s="39" t="str">
        <f t="shared" si="649"/>
        <v/>
      </c>
      <c r="BV990" s="39" t="str">
        <f t="shared" si="650"/>
        <v/>
      </c>
      <c r="BW990" s="39" t="str">
        <f t="shared" si="651"/>
        <v/>
      </c>
      <c r="BX990" s="39" t="str">
        <f t="shared" si="652"/>
        <v/>
      </c>
      <c r="BY990" s="39" t="str">
        <f t="shared" si="653"/>
        <v/>
      </c>
      <c r="BZ990" s="39" t="str">
        <f t="shared" si="654"/>
        <v/>
      </c>
      <c r="CA990" s="39" t="str">
        <f t="shared" si="655"/>
        <v/>
      </c>
      <c r="CB990" s="39" t="str">
        <f t="shared" si="656"/>
        <v/>
      </c>
      <c r="CC990" s="39" t="str">
        <f t="shared" si="657"/>
        <v/>
      </c>
      <c r="CD990" s="39" t="str">
        <f t="shared" si="658"/>
        <v/>
      </c>
      <c r="CE990" s="39" t="str">
        <f t="shared" si="659"/>
        <v/>
      </c>
      <c r="CF990" s="39" t="str">
        <f t="shared" si="660"/>
        <v/>
      </c>
      <c r="CG990" s="39" t="str">
        <f t="shared" si="661"/>
        <v/>
      </c>
      <c r="CH990" s="39" t="str">
        <f t="shared" si="662"/>
        <v/>
      </c>
      <c r="CI990" s="39" t="str">
        <f t="shared" si="663"/>
        <v/>
      </c>
    </row>
    <row r="991" spans="1:87">
      <c r="A991" s="18"/>
      <c r="B991" s="15" t="str">
        <f>'Gene Table'!E990</f>
        <v>hsa-miR-3665</v>
      </c>
      <c r="C991" s="15" t="str">
        <f>'Gene Table'!B990</f>
        <v>J04</v>
      </c>
      <c r="D991" s="16" t="str">
        <f>IF(SUM('Test Sample Data'!D$3:D$98)&gt;10,IF(AND(ISNUMBER('Test Sample Data'!D990),'Test Sample Data'!D990&lt;$B$1,'Test Sample Data'!D990&gt;0),'Test Sample Data'!D990,$B$1),"")</f>
        <v/>
      </c>
      <c r="E991" s="17" t="str">
        <f>IF(SUM('Test Sample Data'!E$3:E$98)&gt;10,IF(AND(ISNUMBER('Test Sample Data'!E990),'Test Sample Data'!E990&lt;$B$1,'Test Sample Data'!E990&gt;0),'Test Sample Data'!E990,$B$1),"")</f>
        <v/>
      </c>
      <c r="F991" s="17" t="str">
        <f>IF(SUM('Test Sample Data'!F$3:F$98)&gt;10,IF(AND(ISNUMBER('Test Sample Data'!F990),'Test Sample Data'!F990&lt;$B$1,'Test Sample Data'!F990&gt;0),'Test Sample Data'!F990,$B$1),"")</f>
        <v/>
      </c>
      <c r="G991" s="17" t="str">
        <f>IF(SUM('Test Sample Data'!G$3:G$98)&gt;10,IF(AND(ISNUMBER('Test Sample Data'!G990),'Test Sample Data'!G990&lt;$B$1,'Test Sample Data'!G990&gt;0),'Test Sample Data'!G990,$B$1),"")</f>
        <v/>
      </c>
      <c r="H991" s="17" t="str">
        <f>IF(SUM('Test Sample Data'!H$3:H$98)&gt;10,IF(AND(ISNUMBER('Test Sample Data'!H990),'Test Sample Data'!H990&lt;$B$1,'Test Sample Data'!H990&gt;0),'Test Sample Data'!H990,$B$1),"")</f>
        <v/>
      </c>
      <c r="I991" s="17" t="str">
        <f>IF(SUM('Test Sample Data'!I$3:I$98)&gt;10,IF(AND(ISNUMBER('Test Sample Data'!I990),'Test Sample Data'!I990&lt;$B$1,'Test Sample Data'!I990&gt;0),'Test Sample Data'!I990,$B$1),"")</f>
        <v/>
      </c>
      <c r="J991" s="17" t="str">
        <f>IF(SUM('Test Sample Data'!J$3:J$98)&gt;10,IF(AND(ISNUMBER('Test Sample Data'!J990),'Test Sample Data'!J990&lt;$B$1,'Test Sample Data'!J990&gt;0),'Test Sample Data'!J990,$B$1),"")</f>
        <v/>
      </c>
      <c r="K991" s="17" t="str">
        <f>IF(SUM('Test Sample Data'!K$3:K$98)&gt;10,IF(AND(ISNUMBER('Test Sample Data'!K990),'Test Sample Data'!K990&lt;$B$1,'Test Sample Data'!K990&gt;0),'Test Sample Data'!K990,$B$1),"")</f>
        <v/>
      </c>
      <c r="L991" s="17" t="str">
        <f>IF(SUM('Test Sample Data'!L$3:L$98)&gt;10,IF(AND(ISNUMBER('Test Sample Data'!L990),'Test Sample Data'!L990&lt;$B$1,'Test Sample Data'!L990&gt;0),'Test Sample Data'!L990,$B$1),"")</f>
        <v/>
      </c>
      <c r="M991" s="17" t="str">
        <f>IF(SUM('Test Sample Data'!M$3:M$98)&gt;10,IF(AND(ISNUMBER('Test Sample Data'!M990),'Test Sample Data'!M990&lt;$B$1,'Test Sample Data'!M990&gt;0),'Test Sample Data'!M990,$B$1),"")</f>
        <v/>
      </c>
      <c r="N991" s="17" t="str">
        <f>'Gene Table'!E990</f>
        <v>hsa-miR-3665</v>
      </c>
      <c r="O991" s="17" t="str">
        <f>'Gene Table'!B990</f>
        <v>J04</v>
      </c>
      <c r="P991" s="17" t="str">
        <f>IF(SUM('Control Sample Data'!D$3:D$98)&gt;10,IF(AND(ISNUMBER('Control Sample Data'!D990),'Control Sample Data'!D990&lt;$B$1,'Control Sample Data'!D990&gt;0),'Control Sample Data'!D990,$B$1),"")</f>
        <v/>
      </c>
      <c r="Q991" s="17" t="str">
        <f>IF(SUM('Control Sample Data'!E$3:E$98)&gt;10,IF(AND(ISNUMBER('Control Sample Data'!E990),'Control Sample Data'!E990&lt;$B$1,'Control Sample Data'!E990&gt;0),'Control Sample Data'!E990,$B$1),"")</f>
        <v/>
      </c>
      <c r="R991" s="17" t="str">
        <f>IF(SUM('Control Sample Data'!F$3:F$98)&gt;10,IF(AND(ISNUMBER('Control Sample Data'!F990),'Control Sample Data'!F990&lt;$B$1,'Control Sample Data'!F990&gt;0),'Control Sample Data'!F990,$B$1),"")</f>
        <v/>
      </c>
      <c r="S991" s="17" t="str">
        <f>IF(SUM('Control Sample Data'!G$3:G$98)&gt;10,IF(AND(ISNUMBER('Control Sample Data'!G990),'Control Sample Data'!G990&lt;$B$1,'Control Sample Data'!G990&gt;0),'Control Sample Data'!G990,$B$1),"")</f>
        <v/>
      </c>
      <c r="T991" s="17" t="str">
        <f>IF(SUM('Control Sample Data'!H$3:H$98)&gt;10,IF(AND(ISNUMBER('Control Sample Data'!H990),'Control Sample Data'!H990&lt;$B$1,'Control Sample Data'!H990&gt;0),'Control Sample Data'!H990,$B$1),"")</f>
        <v/>
      </c>
      <c r="U991" s="17" t="str">
        <f>IF(SUM('Control Sample Data'!I$3:I$98)&gt;10,IF(AND(ISNUMBER('Control Sample Data'!I990),'Control Sample Data'!I990&lt;$B$1,'Control Sample Data'!I990&gt;0),'Control Sample Data'!I990,$B$1),"")</f>
        <v/>
      </c>
      <c r="V991" s="17" t="str">
        <f>IF(SUM('Control Sample Data'!J$3:J$98)&gt;10,IF(AND(ISNUMBER('Control Sample Data'!J990),'Control Sample Data'!J990&lt;$B$1,'Control Sample Data'!J990&gt;0),'Control Sample Data'!J990,$B$1),"")</f>
        <v/>
      </c>
      <c r="W991" s="17" t="str">
        <f>IF(SUM('Control Sample Data'!K$3:K$98)&gt;10,IF(AND(ISNUMBER('Control Sample Data'!K990),'Control Sample Data'!K990&lt;$B$1,'Control Sample Data'!K990&gt;0),'Control Sample Data'!K990,$B$1),"")</f>
        <v/>
      </c>
      <c r="X991" s="17" t="str">
        <f>IF(SUM('Control Sample Data'!L$3:L$98)&gt;10,IF(AND(ISNUMBER('Control Sample Data'!L990),'Control Sample Data'!L990&lt;$B$1,'Control Sample Data'!L990&gt;0),'Control Sample Data'!L990,$B$1),"")</f>
        <v/>
      </c>
      <c r="Y991" s="17" t="str">
        <f>IF(SUM('Control Sample Data'!M$3:M$98)&gt;10,IF(AND(ISNUMBER('Control Sample Data'!M990),'Control Sample Data'!M990&lt;$B$1,'Control Sample Data'!M990&gt;0),'Control Sample Data'!M990,$B$1),"")</f>
        <v/>
      </c>
      <c r="AT991" s="36" t="str">
        <f t="shared" si="664"/>
        <v/>
      </c>
      <c r="AU991" s="36" t="str">
        <f t="shared" si="665"/>
        <v/>
      </c>
      <c r="AV991" s="36" t="str">
        <f t="shared" si="666"/>
        <v/>
      </c>
      <c r="AW991" s="36" t="str">
        <f t="shared" si="667"/>
        <v/>
      </c>
      <c r="AX991" s="36" t="str">
        <f t="shared" si="668"/>
        <v/>
      </c>
      <c r="AY991" s="36" t="str">
        <f t="shared" si="669"/>
        <v/>
      </c>
      <c r="AZ991" s="36" t="str">
        <f t="shared" si="670"/>
        <v/>
      </c>
      <c r="BA991" s="36" t="str">
        <f t="shared" si="671"/>
        <v/>
      </c>
      <c r="BB991" s="36" t="str">
        <f t="shared" si="672"/>
        <v/>
      </c>
      <c r="BC991" s="36" t="str">
        <f t="shared" si="673"/>
        <v/>
      </c>
      <c r="BD991" s="36" t="str">
        <f t="shared" si="674"/>
        <v/>
      </c>
      <c r="BE991" s="36" t="str">
        <f t="shared" si="675"/>
        <v/>
      </c>
      <c r="BF991" s="36" t="str">
        <f t="shared" si="676"/>
        <v/>
      </c>
      <c r="BG991" s="36" t="str">
        <f t="shared" si="677"/>
        <v/>
      </c>
      <c r="BH991" s="36" t="str">
        <f t="shared" si="678"/>
        <v/>
      </c>
      <c r="BI991" s="36" t="str">
        <f t="shared" si="679"/>
        <v/>
      </c>
      <c r="BJ991" s="36" t="str">
        <f t="shared" si="680"/>
        <v/>
      </c>
      <c r="BK991" s="36" t="str">
        <f t="shared" si="681"/>
        <v/>
      </c>
      <c r="BL991" s="36" t="str">
        <f t="shared" si="682"/>
        <v/>
      </c>
      <c r="BM991" s="36" t="str">
        <f t="shared" si="683"/>
        <v/>
      </c>
      <c r="BN991" s="38" t="e">
        <f t="shared" si="642"/>
        <v>#DIV/0!</v>
      </c>
      <c r="BO991" s="38" t="e">
        <f t="shared" si="643"/>
        <v>#DIV/0!</v>
      </c>
      <c r="BP991" s="39" t="str">
        <f t="shared" si="644"/>
        <v/>
      </c>
      <c r="BQ991" s="39" t="str">
        <f t="shared" si="645"/>
        <v/>
      </c>
      <c r="BR991" s="39" t="str">
        <f t="shared" si="646"/>
        <v/>
      </c>
      <c r="BS991" s="39" t="str">
        <f t="shared" si="647"/>
        <v/>
      </c>
      <c r="BT991" s="39" t="str">
        <f t="shared" si="648"/>
        <v/>
      </c>
      <c r="BU991" s="39" t="str">
        <f t="shared" si="649"/>
        <v/>
      </c>
      <c r="BV991" s="39" t="str">
        <f t="shared" si="650"/>
        <v/>
      </c>
      <c r="BW991" s="39" t="str">
        <f t="shared" si="651"/>
        <v/>
      </c>
      <c r="BX991" s="39" t="str">
        <f t="shared" si="652"/>
        <v/>
      </c>
      <c r="BY991" s="39" t="str">
        <f t="shared" si="653"/>
        <v/>
      </c>
      <c r="BZ991" s="39" t="str">
        <f t="shared" si="654"/>
        <v/>
      </c>
      <c r="CA991" s="39" t="str">
        <f t="shared" si="655"/>
        <v/>
      </c>
      <c r="CB991" s="39" t="str">
        <f t="shared" si="656"/>
        <v/>
      </c>
      <c r="CC991" s="39" t="str">
        <f t="shared" si="657"/>
        <v/>
      </c>
      <c r="CD991" s="39" t="str">
        <f t="shared" si="658"/>
        <v/>
      </c>
      <c r="CE991" s="39" t="str">
        <f t="shared" si="659"/>
        <v/>
      </c>
      <c r="CF991" s="39" t="str">
        <f t="shared" si="660"/>
        <v/>
      </c>
      <c r="CG991" s="39" t="str">
        <f t="shared" si="661"/>
        <v/>
      </c>
      <c r="CH991" s="39" t="str">
        <f t="shared" si="662"/>
        <v/>
      </c>
      <c r="CI991" s="39" t="str">
        <f t="shared" si="663"/>
        <v/>
      </c>
    </row>
    <row r="992" spans="1:87">
      <c r="A992" s="18"/>
      <c r="B992" s="15" t="str">
        <f>'Gene Table'!E991</f>
        <v>hsa-miR-3199</v>
      </c>
      <c r="C992" s="15" t="str">
        <f>'Gene Table'!B991</f>
        <v>J05</v>
      </c>
      <c r="D992" s="16" t="str">
        <f>IF(SUM('Test Sample Data'!D$3:D$98)&gt;10,IF(AND(ISNUMBER('Test Sample Data'!D991),'Test Sample Data'!D991&lt;$B$1,'Test Sample Data'!D991&gt;0),'Test Sample Data'!D991,$B$1),"")</f>
        <v/>
      </c>
      <c r="E992" s="17" t="str">
        <f>IF(SUM('Test Sample Data'!E$3:E$98)&gt;10,IF(AND(ISNUMBER('Test Sample Data'!E991),'Test Sample Data'!E991&lt;$B$1,'Test Sample Data'!E991&gt;0),'Test Sample Data'!E991,$B$1),"")</f>
        <v/>
      </c>
      <c r="F992" s="17" t="str">
        <f>IF(SUM('Test Sample Data'!F$3:F$98)&gt;10,IF(AND(ISNUMBER('Test Sample Data'!F991),'Test Sample Data'!F991&lt;$B$1,'Test Sample Data'!F991&gt;0),'Test Sample Data'!F991,$B$1),"")</f>
        <v/>
      </c>
      <c r="G992" s="17" t="str">
        <f>IF(SUM('Test Sample Data'!G$3:G$98)&gt;10,IF(AND(ISNUMBER('Test Sample Data'!G991),'Test Sample Data'!G991&lt;$B$1,'Test Sample Data'!G991&gt;0),'Test Sample Data'!G991,$B$1),"")</f>
        <v/>
      </c>
      <c r="H992" s="17" t="str">
        <f>IF(SUM('Test Sample Data'!H$3:H$98)&gt;10,IF(AND(ISNUMBER('Test Sample Data'!H991),'Test Sample Data'!H991&lt;$B$1,'Test Sample Data'!H991&gt;0),'Test Sample Data'!H991,$B$1),"")</f>
        <v/>
      </c>
      <c r="I992" s="17" t="str">
        <f>IF(SUM('Test Sample Data'!I$3:I$98)&gt;10,IF(AND(ISNUMBER('Test Sample Data'!I991),'Test Sample Data'!I991&lt;$B$1,'Test Sample Data'!I991&gt;0),'Test Sample Data'!I991,$B$1),"")</f>
        <v/>
      </c>
      <c r="J992" s="17" t="str">
        <f>IF(SUM('Test Sample Data'!J$3:J$98)&gt;10,IF(AND(ISNUMBER('Test Sample Data'!J991),'Test Sample Data'!J991&lt;$B$1,'Test Sample Data'!J991&gt;0),'Test Sample Data'!J991,$B$1),"")</f>
        <v/>
      </c>
      <c r="K992" s="17" t="str">
        <f>IF(SUM('Test Sample Data'!K$3:K$98)&gt;10,IF(AND(ISNUMBER('Test Sample Data'!K991),'Test Sample Data'!K991&lt;$B$1,'Test Sample Data'!K991&gt;0),'Test Sample Data'!K991,$B$1),"")</f>
        <v/>
      </c>
      <c r="L992" s="17" t="str">
        <f>IF(SUM('Test Sample Data'!L$3:L$98)&gt;10,IF(AND(ISNUMBER('Test Sample Data'!L991),'Test Sample Data'!L991&lt;$B$1,'Test Sample Data'!L991&gt;0),'Test Sample Data'!L991,$B$1),"")</f>
        <v/>
      </c>
      <c r="M992" s="17" t="str">
        <f>IF(SUM('Test Sample Data'!M$3:M$98)&gt;10,IF(AND(ISNUMBER('Test Sample Data'!M991),'Test Sample Data'!M991&lt;$B$1,'Test Sample Data'!M991&gt;0),'Test Sample Data'!M991,$B$1),"")</f>
        <v/>
      </c>
      <c r="N992" s="17" t="str">
        <f>'Gene Table'!E991</f>
        <v>hsa-miR-3199</v>
      </c>
      <c r="O992" s="17" t="str">
        <f>'Gene Table'!B991</f>
        <v>J05</v>
      </c>
      <c r="P992" s="17" t="str">
        <f>IF(SUM('Control Sample Data'!D$3:D$98)&gt;10,IF(AND(ISNUMBER('Control Sample Data'!D991),'Control Sample Data'!D991&lt;$B$1,'Control Sample Data'!D991&gt;0),'Control Sample Data'!D991,$B$1),"")</f>
        <v/>
      </c>
      <c r="Q992" s="17" t="str">
        <f>IF(SUM('Control Sample Data'!E$3:E$98)&gt;10,IF(AND(ISNUMBER('Control Sample Data'!E991),'Control Sample Data'!E991&lt;$B$1,'Control Sample Data'!E991&gt;0),'Control Sample Data'!E991,$B$1),"")</f>
        <v/>
      </c>
      <c r="R992" s="17" t="str">
        <f>IF(SUM('Control Sample Data'!F$3:F$98)&gt;10,IF(AND(ISNUMBER('Control Sample Data'!F991),'Control Sample Data'!F991&lt;$B$1,'Control Sample Data'!F991&gt;0),'Control Sample Data'!F991,$B$1),"")</f>
        <v/>
      </c>
      <c r="S992" s="17" t="str">
        <f>IF(SUM('Control Sample Data'!G$3:G$98)&gt;10,IF(AND(ISNUMBER('Control Sample Data'!G991),'Control Sample Data'!G991&lt;$B$1,'Control Sample Data'!G991&gt;0),'Control Sample Data'!G991,$B$1),"")</f>
        <v/>
      </c>
      <c r="T992" s="17" t="str">
        <f>IF(SUM('Control Sample Data'!H$3:H$98)&gt;10,IF(AND(ISNUMBER('Control Sample Data'!H991),'Control Sample Data'!H991&lt;$B$1,'Control Sample Data'!H991&gt;0),'Control Sample Data'!H991,$B$1),"")</f>
        <v/>
      </c>
      <c r="U992" s="17" t="str">
        <f>IF(SUM('Control Sample Data'!I$3:I$98)&gt;10,IF(AND(ISNUMBER('Control Sample Data'!I991),'Control Sample Data'!I991&lt;$B$1,'Control Sample Data'!I991&gt;0),'Control Sample Data'!I991,$B$1),"")</f>
        <v/>
      </c>
      <c r="V992" s="17" t="str">
        <f>IF(SUM('Control Sample Data'!J$3:J$98)&gt;10,IF(AND(ISNUMBER('Control Sample Data'!J991),'Control Sample Data'!J991&lt;$B$1,'Control Sample Data'!J991&gt;0),'Control Sample Data'!J991,$B$1),"")</f>
        <v/>
      </c>
      <c r="W992" s="17" t="str">
        <f>IF(SUM('Control Sample Data'!K$3:K$98)&gt;10,IF(AND(ISNUMBER('Control Sample Data'!K991),'Control Sample Data'!K991&lt;$B$1,'Control Sample Data'!K991&gt;0),'Control Sample Data'!K991,$B$1),"")</f>
        <v/>
      </c>
      <c r="X992" s="17" t="str">
        <f>IF(SUM('Control Sample Data'!L$3:L$98)&gt;10,IF(AND(ISNUMBER('Control Sample Data'!L991),'Control Sample Data'!L991&lt;$B$1,'Control Sample Data'!L991&gt;0),'Control Sample Data'!L991,$B$1),"")</f>
        <v/>
      </c>
      <c r="Y992" s="17" t="str">
        <f>IF(SUM('Control Sample Data'!M$3:M$98)&gt;10,IF(AND(ISNUMBER('Control Sample Data'!M991),'Control Sample Data'!M991&lt;$B$1,'Control Sample Data'!M991&gt;0),'Control Sample Data'!M991,$B$1),"")</f>
        <v/>
      </c>
      <c r="AT992" s="36" t="str">
        <f t="shared" si="664"/>
        <v/>
      </c>
      <c r="AU992" s="36" t="str">
        <f t="shared" si="665"/>
        <v/>
      </c>
      <c r="AV992" s="36" t="str">
        <f t="shared" si="666"/>
        <v/>
      </c>
      <c r="AW992" s="36" t="str">
        <f t="shared" si="667"/>
        <v/>
      </c>
      <c r="AX992" s="36" t="str">
        <f t="shared" si="668"/>
        <v/>
      </c>
      <c r="AY992" s="36" t="str">
        <f t="shared" si="669"/>
        <v/>
      </c>
      <c r="AZ992" s="36" t="str">
        <f t="shared" si="670"/>
        <v/>
      </c>
      <c r="BA992" s="36" t="str">
        <f t="shared" si="671"/>
        <v/>
      </c>
      <c r="BB992" s="36" t="str">
        <f t="shared" si="672"/>
        <v/>
      </c>
      <c r="BC992" s="36" t="str">
        <f t="shared" si="673"/>
        <v/>
      </c>
      <c r="BD992" s="36" t="str">
        <f t="shared" si="674"/>
        <v/>
      </c>
      <c r="BE992" s="36" t="str">
        <f t="shared" si="675"/>
        <v/>
      </c>
      <c r="BF992" s="36" t="str">
        <f t="shared" si="676"/>
        <v/>
      </c>
      <c r="BG992" s="36" t="str">
        <f t="shared" si="677"/>
        <v/>
      </c>
      <c r="BH992" s="36" t="str">
        <f t="shared" si="678"/>
        <v/>
      </c>
      <c r="BI992" s="36" t="str">
        <f t="shared" si="679"/>
        <v/>
      </c>
      <c r="BJ992" s="36" t="str">
        <f t="shared" si="680"/>
        <v/>
      </c>
      <c r="BK992" s="36" t="str">
        <f t="shared" si="681"/>
        <v/>
      </c>
      <c r="BL992" s="36" t="str">
        <f t="shared" si="682"/>
        <v/>
      </c>
      <c r="BM992" s="36" t="str">
        <f t="shared" si="683"/>
        <v/>
      </c>
      <c r="BN992" s="38" t="e">
        <f t="shared" si="642"/>
        <v>#DIV/0!</v>
      </c>
      <c r="BO992" s="38" t="e">
        <f t="shared" si="643"/>
        <v>#DIV/0!</v>
      </c>
      <c r="BP992" s="39" t="str">
        <f t="shared" si="644"/>
        <v/>
      </c>
      <c r="BQ992" s="39" t="str">
        <f t="shared" si="645"/>
        <v/>
      </c>
      <c r="BR992" s="39" t="str">
        <f t="shared" si="646"/>
        <v/>
      </c>
      <c r="BS992" s="39" t="str">
        <f t="shared" si="647"/>
        <v/>
      </c>
      <c r="BT992" s="39" t="str">
        <f t="shared" si="648"/>
        <v/>
      </c>
      <c r="BU992" s="39" t="str">
        <f t="shared" si="649"/>
        <v/>
      </c>
      <c r="BV992" s="39" t="str">
        <f t="shared" si="650"/>
        <v/>
      </c>
      <c r="BW992" s="39" t="str">
        <f t="shared" si="651"/>
        <v/>
      </c>
      <c r="BX992" s="39" t="str">
        <f t="shared" si="652"/>
        <v/>
      </c>
      <c r="BY992" s="39" t="str">
        <f t="shared" si="653"/>
        <v/>
      </c>
      <c r="BZ992" s="39" t="str">
        <f t="shared" si="654"/>
        <v/>
      </c>
      <c r="CA992" s="39" t="str">
        <f t="shared" si="655"/>
        <v/>
      </c>
      <c r="CB992" s="39" t="str">
        <f t="shared" si="656"/>
        <v/>
      </c>
      <c r="CC992" s="39" t="str">
        <f t="shared" si="657"/>
        <v/>
      </c>
      <c r="CD992" s="39" t="str">
        <f t="shared" si="658"/>
        <v/>
      </c>
      <c r="CE992" s="39" t="str">
        <f t="shared" si="659"/>
        <v/>
      </c>
      <c r="CF992" s="39" t="str">
        <f t="shared" si="660"/>
        <v/>
      </c>
      <c r="CG992" s="39" t="str">
        <f t="shared" si="661"/>
        <v/>
      </c>
      <c r="CH992" s="39" t="str">
        <f t="shared" si="662"/>
        <v/>
      </c>
      <c r="CI992" s="39" t="str">
        <f t="shared" si="663"/>
        <v/>
      </c>
    </row>
    <row r="993" spans="1:87">
      <c r="A993" s="18"/>
      <c r="B993" s="15" t="str">
        <f>'Gene Table'!E992</f>
        <v>hsa-miR-3667-5p</v>
      </c>
      <c r="C993" s="15" t="str">
        <f>'Gene Table'!B992</f>
        <v>J06</v>
      </c>
      <c r="D993" s="16" t="str">
        <f>IF(SUM('Test Sample Data'!D$3:D$98)&gt;10,IF(AND(ISNUMBER('Test Sample Data'!D992),'Test Sample Data'!D992&lt;$B$1,'Test Sample Data'!D992&gt;0),'Test Sample Data'!D992,$B$1),"")</f>
        <v/>
      </c>
      <c r="E993" s="17" t="str">
        <f>IF(SUM('Test Sample Data'!E$3:E$98)&gt;10,IF(AND(ISNUMBER('Test Sample Data'!E992),'Test Sample Data'!E992&lt;$B$1,'Test Sample Data'!E992&gt;0),'Test Sample Data'!E992,$B$1),"")</f>
        <v/>
      </c>
      <c r="F993" s="17" t="str">
        <f>IF(SUM('Test Sample Data'!F$3:F$98)&gt;10,IF(AND(ISNUMBER('Test Sample Data'!F992),'Test Sample Data'!F992&lt;$B$1,'Test Sample Data'!F992&gt;0),'Test Sample Data'!F992,$B$1),"")</f>
        <v/>
      </c>
      <c r="G993" s="17" t="str">
        <f>IF(SUM('Test Sample Data'!G$3:G$98)&gt;10,IF(AND(ISNUMBER('Test Sample Data'!G992),'Test Sample Data'!G992&lt;$B$1,'Test Sample Data'!G992&gt;0),'Test Sample Data'!G992,$B$1),"")</f>
        <v/>
      </c>
      <c r="H993" s="17" t="str">
        <f>IF(SUM('Test Sample Data'!H$3:H$98)&gt;10,IF(AND(ISNUMBER('Test Sample Data'!H992),'Test Sample Data'!H992&lt;$B$1,'Test Sample Data'!H992&gt;0),'Test Sample Data'!H992,$B$1),"")</f>
        <v/>
      </c>
      <c r="I993" s="17" t="str">
        <f>IF(SUM('Test Sample Data'!I$3:I$98)&gt;10,IF(AND(ISNUMBER('Test Sample Data'!I992),'Test Sample Data'!I992&lt;$B$1,'Test Sample Data'!I992&gt;0),'Test Sample Data'!I992,$B$1),"")</f>
        <v/>
      </c>
      <c r="J993" s="17" t="str">
        <f>IF(SUM('Test Sample Data'!J$3:J$98)&gt;10,IF(AND(ISNUMBER('Test Sample Data'!J992),'Test Sample Data'!J992&lt;$B$1,'Test Sample Data'!J992&gt;0),'Test Sample Data'!J992,$B$1),"")</f>
        <v/>
      </c>
      <c r="K993" s="17" t="str">
        <f>IF(SUM('Test Sample Data'!K$3:K$98)&gt;10,IF(AND(ISNUMBER('Test Sample Data'!K992),'Test Sample Data'!K992&lt;$B$1,'Test Sample Data'!K992&gt;0),'Test Sample Data'!K992,$B$1),"")</f>
        <v/>
      </c>
      <c r="L993" s="17" t="str">
        <f>IF(SUM('Test Sample Data'!L$3:L$98)&gt;10,IF(AND(ISNUMBER('Test Sample Data'!L992),'Test Sample Data'!L992&lt;$B$1,'Test Sample Data'!L992&gt;0),'Test Sample Data'!L992,$B$1),"")</f>
        <v/>
      </c>
      <c r="M993" s="17" t="str">
        <f>IF(SUM('Test Sample Data'!M$3:M$98)&gt;10,IF(AND(ISNUMBER('Test Sample Data'!M992),'Test Sample Data'!M992&lt;$B$1,'Test Sample Data'!M992&gt;0),'Test Sample Data'!M992,$B$1),"")</f>
        <v/>
      </c>
      <c r="N993" s="17" t="str">
        <f>'Gene Table'!E992</f>
        <v>hsa-miR-3667-5p</v>
      </c>
      <c r="O993" s="17" t="str">
        <f>'Gene Table'!B992</f>
        <v>J06</v>
      </c>
      <c r="P993" s="17" t="str">
        <f>IF(SUM('Control Sample Data'!D$3:D$98)&gt;10,IF(AND(ISNUMBER('Control Sample Data'!D992),'Control Sample Data'!D992&lt;$B$1,'Control Sample Data'!D992&gt;0),'Control Sample Data'!D992,$B$1),"")</f>
        <v/>
      </c>
      <c r="Q993" s="17" t="str">
        <f>IF(SUM('Control Sample Data'!E$3:E$98)&gt;10,IF(AND(ISNUMBER('Control Sample Data'!E992),'Control Sample Data'!E992&lt;$B$1,'Control Sample Data'!E992&gt;0),'Control Sample Data'!E992,$B$1),"")</f>
        <v/>
      </c>
      <c r="R993" s="17" t="str">
        <f>IF(SUM('Control Sample Data'!F$3:F$98)&gt;10,IF(AND(ISNUMBER('Control Sample Data'!F992),'Control Sample Data'!F992&lt;$B$1,'Control Sample Data'!F992&gt;0),'Control Sample Data'!F992,$B$1),"")</f>
        <v/>
      </c>
      <c r="S993" s="17" t="str">
        <f>IF(SUM('Control Sample Data'!G$3:G$98)&gt;10,IF(AND(ISNUMBER('Control Sample Data'!G992),'Control Sample Data'!G992&lt;$B$1,'Control Sample Data'!G992&gt;0),'Control Sample Data'!G992,$B$1),"")</f>
        <v/>
      </c>
      <c r="T993" s="17" t="str">
        <f>IF(SUM('Control Sample Data'!H$3:H$98)&gt;10,IF(AND(ISNUMBER('Control Sample Data'!H992),'Control Sample Data'!H992&lt;$B$1,'Control Sample Data'!H992&gt;0),'Control Sample Data'!H992,$B$1),"")</f>
        <v/>
      </c>
      <c r="U993" s="17" t="str">
        <f>IF(SUM('Control Sample Data'!I$3:I$98)&gt;10,IF(AND(ISNUMBER('Control Sample Data'!I992),'Control Sample Data'!I992&lt;$B$1,'Control Sample Data'!I992&gt;0),'Control Sample Data'!I992,$B$1),"")</f>
        <v/>
      </c>
      <c r="V993" s="17" t="str">
        <f>IF(SUM('Control Sample Data'!J$3:J$98)&gt;10,IF(AND(ISNUMBER('Control Sample Data'!J992),'Control Sample Data'!J992&lt;$B$1,'Control Sample Data'!J992&gt;0),'Control Sample Data'!J992,$B$1),"")</f>
        <v/>
      </c>
      <c r="W993" s="17" t="str">
        <f>IF(SUM('Control Sample Data'!K$3:K$98)&gt;10,IF(AND(ISNUMBER('Control Sample Data'!K992),'Control Sample Data'!K992&lt;$B$1,'Control Sample Data'!K992&gt;0),'Control Sample Data'!K992,$B$1),"")</f>
        <v/>
      </c>
      <c r="X993" s="17" t="str">
        <f>IF(SUM('Control Sample Data'!L$3:L$98)&gt;10,IF(AND(ISNUMBER('Control Sample Data'!L992),'Control Sample Data'!L992&lt;$B$1,'Control Sample Data'!L992&gt;0),'Control Sample Data'!L992,$B$1),"")</f>
        <v/>
      </c>
      <c r="Y993" s="17" t="str">
        <f>IF(SUM('Control Sample Data'!M$3:M$98)&gt;10,IF(AND(ISNUMBER('Control Sample Data'!M992),'Control Sample Data'!M992&lt;$B$1,'Control Sample Data'!M992&gt;0),'Control Sample Data'!M992,$B$1),"")</f>
        <v/>
      </c>
      <c r="AT993" s="36" t="str">
        <f t="shared" si="664"/>
        <v/>
      </c>
      <c r="AU993" s="36" t="str">
        <f t="shared" si="665"/>
        <v/>
      </c>
      <c r="AV993" s="36" t="str">
        <f t="shared" si="666"/>
        <v/>
      </c>
      <c r="AW993" s="36" t="str">
        <f t="shared" si="667"/>
        <v/>
      </c>
      <c r="AX993" s="36" t="str">
        <f t="shared" si="668"/>
        <v/>
      </c>
      <c r="AY993" s="36" t="str">
        <f t="shared" si="669"/>
        <v/>
      </c>
      <c r="AZ993" s="36" t="str">
        <f t="shared" si="670"/>
        <v/>
      </c>
      <c r="BA993" s="36" t="str">
        <f t="shared" si="671"/>
        <v/>
      </c>
      <c r="BB993" s="36" t="str">
        <f t="shared" si="672"/>
        <v/>
      </c>
      <c r="BC993" s="36" t="str">
        <f t="shared" si="673"/>
        <v/>
      </c>
      <c r="BD993" s="36" t="str">
        <f t="shared" si="674"/>
        <v/>
      </c>
      <c r="BE993" s="36" t="str">
        <f t="shared" si="675"/>
        <v/>
      </c>
      <c r="BF993" s="36" t="str">
        <f t="shared" si="676"/>
        <v/>
      </c>
      <c r="BG993" s="36" t="str">
        <f t="shared" si="677"/>
        <v/>
      </c>
      <c r="BH993" s="36" t="str">
        <f t="shared" si="678"/>
        <v/>
      </c>
      <c r="BI993" s="36" t="str">
        <f t="shared" si="679"/>
        <v/>
      </c>
      <c r="BJ993" s="36" t="str">
        <f t="shared" si="680"/>
        <v/>
      </c>
      <c r="BK993" s="36" t="str">
        <f t="shared" si="681"/>
        <v/>
      </c>
      <c r="BL993" s="36" t="str">
        <f t="shared" si="682"/>
        <v/>
      </c>
      <c r="BM993" s="36" t="str">
        <f t="shared" si="683"/>
        <v/>
      </c>
      <c r="BN993" s="38" t="e">
        <f t="shared" si="642"/>
        <v>#DIV/0!</v>
      </c>
      <c r="BO993" s="38" t="e">
        <f t="shared" si="643"/>
        <v>#DIV/0!</v>
      </c>
      <c r="BP993" s="39" t="str">
        <f t="shared" si="644"/>
        <v/>
      </c>
      <c r="BQ993" s="39" t="str">
        <f t="shared" si="645"/>
        <v/>
      </c>
      <c r="BR993" s="39" t="str">
        <f t="shared" si="646"/>
        <v/>
      </c>
      <c r="BS993" s="39" t="str">
        <f t="shared" si="647"/>
        <v/>
      </c>
      <c r="BT993" s="39" t="str">
        <f t="shared" si="648"/>
        <v/>
      </c>
      <c r="BU993" s="39" t="str">
        <f t="shared" si="649"/>
        <v/>
      </c>
      <c r="BV993" s="39" t="str">
        <f t="shared" si="650"/>
        <v/>
      </c>
      <c r="BW993" s="39" t="str">
        <f t="shared" si="651"/>
        <v/>
      </c>
      <c r="BX993" s="39" t="str">
        <f t="shared" si="652"/>
        <v/>
      </c>
      <c r="BY993" s="39" t="str">
        <f t="shared" si="653"/>
        <v/>
      </c>
      <c r="BZ993" s="39" t="str">
        <f t="shared" si="654"/>
        <v/>
      </c>
      <c r="CA993" s="39" t="str">
        <f t="shared" si="655"/>
        <v/>
      </c>
      <c r="CB993" s="39" t="str">
        <f t="shared" si="656"/>
        <v/>
      </c>
      <c r="CC993" s="39" t="str">
        <f t="shared" si="657"/>
        <v/>
      </c>
      <c r="CD993" s="39" t="str">
        <f t="shared" si="658"/>
        <v/>
      </c>
      <c r="CE993" s="39" t="str">
        <f t="shared" si="659"/>
        <v/>
      </c>
      <c r="CF993" s="39" t="str">
        <f t="shared" si="660"/>
        <v/>
      </c>
      <c r="CG993" s="39" t="str">
        <f t="shared" si="661"/>
        <v/>
      </c>
      <c r="CH993" s="39" t="str">
        <f t="shared" si="662"/>
        <v/>
      </c>
      <c r="CI993" s="39" t="str">
        <f t="shared" si="663"/>
        <v/>
      </c>
    </row>
    <row r="994" spans="1:87">
      <c r="A994" s="18"/>
      <c r="B994" s="15" t="str">
        <f>'Gene Table'!E993</f>
        <v>hsa-miR-1273d</v>
      </c>
      <c r="C994" s="15" t="str">
        <f>'Gene Table'!B993</f>
        <v>J07</v>
      </c>
      <c r="D994" s="16" t="str">
        <f>IF(SUM('Test Sample Data'!D$3:D$98)&gt;10,IF(AND(ISNUMBER('Test Sample Data'!D993),'Test Sample Data'!D993&lt;$B$1,'Test Sample Data'!D993&gt;0),'Test Sample Data'!D993,$B$1),"")</f>
        <v/>
      </c>
      <c r="E994" s="17" t="str">
        <f>IF(SUM('Test Sample Data'!E$3:E$98)&gt;10,IF(AND(ISNUMBER('Test Sample Data'!E993),'Test Sample Data'!E993&lt;$B$1,'Test Sample Data'!E993&gt;0),'Test Sample Data'!E993,$B$1),"")</f>
        <v/>
      </c>
      <c r="F994" s="17" t="str">
        <f>IF(SUM('Test Sample Data'!F$3:F$98)&gt;10,IF(AND(ISNUMBER('Test Sample Data'!F993),'Test Sample Data'!F993&lt;$B$1,'Test Sample Data'!F993&gt;0),'Test Sample Data'!F993,$B$1),"")</f>
        <v/>
      </c>
      <c r="G994" s="17" t="str">
        <f>IF(SUM('Test Sample Data'!G$3:G$98)&gt;10,IF(AND(ISNUMBER('Test Sample Data'!G993),'Test Sample Data'!G993&lt;$B$1,'Test Sample Data'!G993&gt;0),'Test Sample Data'!G993,$B$1),"")</f>
        <v/>
      </c>
      <c r="H994" s="17" t="str">
        <f>IF(SUM('Test Sample Data'!H$3:H$98)&gt;10,IF(AND(ISNUMBER('Test Sample Data'!H993),'Test Sample Data'!H993&lt;$B$1,'Test Sample Data'!H993&gt;0),'Test Sample Data'!H993,$B$1),"")</f>
        <v/>
      </c>
      <c r="I994" s="17" t="str">
        <f>IF(SUM('Test Sample Data'!I$3:I$98)&gt;10,IF(AND(ISNUMBER('Test Sample Data'!I993),'Test Sample Data'!I993&lt;$B$1,'Test Sample Data'!I993&gt;0),'Test Sample Data'!I993,$B$1),"")</f>
        <v/>
      </c>
      <c r="J994" s="17" t="str">
        <f>IF(SUM('Test Sample Data'!J$3:J$98)&gt;10,IF(AND(ISNUMBER('Test Sample Data'!J993),'Test Sample Data'!J993&lt;$B$1,'Test Sample Data'!J993&gt;0),'Test Sample Data'!J993,$B$1),"")</f>
        <v/>
      </c>
      <c r="K994" s="17" t="str">
        <f>IF(SUM('Test Sample Data'!K$3:K$98)&gt;10,IF(AND(ISNUMBER('Test Sample Data'!K993),'Test Sample Data'!K993&lt;$B$1,'Test Sample Data'!K993&gt;0),'Test Sample Data'!K993,$B$1),"")</f>
        <v/>
      </c>
      <c r="L994" s="17" t="str">
        <f>IF(SUM('Test Sample Data'!L$3:L$98)&gt;10,IF(AND(ISNUMBER('Test Sample Data'!L993),'Test Sample Data'!L993&lt;$B$1,'Test Sample Data'!L993&gt;0),'Test Sample Data'!L993,$B$1),"")</f>
        <v/>
      </c>
      <c r="M994" s="17" t="str">
        <f>IF(SUM('Test Sample Data'!M$3:M$98)&gt;10,IF(AND(ISNUMBER('Test Sample Data'!M993),'Test Sample Data'!M993&lt;$B$1,'Test Sample Data'!M993&gt;0),'Test Sample Data'!M993,$B$1),"")</f>
        <v/>
      </c>
      <c r="N994" s="17" t="str">
        <f>'Gene Table'!E993</f>
        <v>hsa-miR-1273d</v>
      </c>
      <c r="O994" s="17" t="str">
        <f>'Gene Table'!B993</f>
        <v>J07</v>
      </c>
      <c r="P994" s="17" t="str">
        <f>IF(SUM('Control Sample Data'!D$3:D$98)&gt;10,IF(AND(ISNUMBER('Control Sample Data'!D993),'Control Sample Data'!D993&lt;$B$1,'Control Sample Data'!D993&gt;0),'Control Sample Data'!D993,$B$1),"")</f>
        <v/>
      </c>
      <c r="Q994" s="17" t="str">
        <f>IF(SUM('Control Sample Data'!E$3:E$98)&gt;10,IF(AND(ISNUMBER('Control Sample Data'!E993),'Control Sample Data'!E993&lt;$B$1,'Control Sample Data'!E993&gt;0),'Control Sample Data'!E993,$B$1),"")</f>
        <v/>
      </c>
      <c r="R994" s="17" t="str">
        <f>IF(SUM('Control Sample Data'!F$3:F$98)&gt;10,IF(AND(ISNUMBER('Control Sample Data'!F993),'Control Sample Data'!F993&lt;$B$1,'Control Sample Data'!F993&gt;0),'Control Sample Data'!F993,$B$1),"")</f>
        <v/>
      </c>
      <c r="S994" s="17" t="str">
        <f>IF(SUM('Control Sample Data'!G$3:G$98)&gt;10,IF(AND(ISNUMBER('Control Sample Data'!G993),'Control Sample Data'!G993&lt;$B$1,'Control Sample Data'!G993&gt;0),'Control Sample Data'!G993,$B$1),"")</f>
        <v/>
      </c>
      <c r="T994" s="17" t="str">
        <f>IF(SUM('Control Sample Data'!H$3:H$98)&gt;10,IF(AND(ISNUMBER('Control Sample Data'!H993),'Control Sample Data'!H993&lt;$B$1,'Control Sample Data'!H993&gt;0),'Control Sample Data'!H993,$B$1),"")</f>
        <v/>
      </c>
      <c r="U994" s="17" t="str">
        <f>IF(SUM('Control Sample Data'!I$3:I$98)&gt;10,IF(AND(ISNUMBER('Control Sample Data'!I993),'Control Sample Data'!I993&lt;$B$1,'Control Sample Data'!I993&gt;0),'Control Sample Data'!I993,$B$1),"")</f>
        <v/>
      </c>
      <c r="V994" s="17" t="str">
        <f>IF(SUM('Control Sample Data'!J$3:J$98)&gt;10,IF(AND(ISNUMBER('Control Sample Data'!J993),'Control Sample Data'!J993&lt;$B$1,'Control Sample Data'!J993&gt;0),'Control Sample Data'!J993,$B$1),"")</f>
        <v/>
      </c>
      <c r="W994" s="17" t="str">
        <f>IF(SUM('Control Sample Data'!K$3:K$98)&gt;10,IF(AND(ISNUMBER('Control Sample Data'!K993),'Control Sample Data'!K993&lt;$B$1,'Control Sample Data'!K993&gt;0),'Control Sample Data'!K993,$B$1),"")</f>
        <v/>
      </c>
      <c r="X994" s="17" t="str">
        <f>IF(SUM('Control Sample Data'!L$3:L$98)&gt;10,IF(AND(ISNUMBER('Control Sample Data'!L993),'Control Sample Data'!L993&lt;$B$1,'Control Sample Data'!L993&gt;0),'Control Sample Data'!L993,$B$1),"")</f>
        <v/>
      </c>
      <c r="Y994" s="17" t="str">
        <f>IF(SUM('Control Sample Data'!M$3:M$98)&gt;10,IF(AND(ISNUMBER('Control Sample Data'!M993),'Control Sample Data'!M993&lt;$B$1,'Control Sample Data'!M993&gt;0),'Control Sample Data'!M993,$B$1),"")</f>
        <v/>
      </c>
      <c r="AT994" s="36" t="str">
        <f t="shared" si="664"/>
        <v/>
      </c>
      <c r="AU994" s="36" t="str">
        <f t="shared" si="665"/>
        <v/>
      </c>
      <c r="AV994" s="36" t="str">
        <f t="shared" si="666"/>
        <v/>
      </c>
      <c r="AW994" s="36" t="str">
        <f t="shared" si="667"/>
        <v/>
      </c>
      <c r="AX994" s="36" t="str">
        <f t="shared" si="668"/>
        <v/>
      </c>
      <c r="AY994" s="36" t="str">
        <f t="shared" si="669"/>
        <v/>
      </c>
      <c r="AZ994" s="36" t="str">
        <f t="shared" si="670"/>
        <v/>
      </c>
      <c r="BA994" s="36" t="str">
        <f t="shared" si="671"/>
        <v/>
      </c>
      <c r="BB994" s="36" t="str">
        <f t="shared" si="672"/>
        <v/>
      </c>
      <c r="BC994" s="36" t="str">
        <f t="shared" si="673"/>
        <v/>
      </c>
      <c r="BD994" s="36" t="str">
        <f t="shared" si="674"/>
        <v/>
      </c>
      <c r="BE994" s="36" t="str">
        <f t="shared" si="675"/>
        <v/>
      </c>
      <c r="BF994" s="36" t="str">
        <f t="shared" si="676"/>
        <v/>
      </c>
      <c r="BG994" s="36" t="str">
        <f t="shared" si="677"/>
        <v/>
      </c>
      <c r="BH994" s="36" t="str">
        <f t="shared" si="678"/>
        <v/>
      </c>
      <c r="BI994" s="36" t="str">
        <f t="shared" si="679"/>
        <v/>
      </c>
      <c r="BJ994" s="36" t="str">
        <f t="shared" si="680"/>
        <v/>
      </c>
      <c r="BK994" s="36" t="str">
        <f t="shared" si="681"/>
        <v/>
      </c>
      <c r="BL994" s="36" t="str">
        <f t="shared" si="682"/>
        <v/>
      </c>
      <c r="BM994" s="36" t="str">
        <f t="shared" si="683"/>
        <v/>
      </c>
      <c r="BN994" s="38" t="e">
        <f t="shared" si="642"/>
        <v>#DIV/0!</v>
      </c>
      <c r="BO994" s="38" t="e">
        <f t="shared" si="643"/>
        <v>#DIV/0!</v>
      </c>
      <c r="BP994" s="39" t="str">
        <f t="shared" si="644"/>
        <v/>
      </c>
      <c r="BQ994" s="39" t="str">
        <f t="shared" si="645"/>
        <v/>
      </c>
      <c r="BR994" s="39" t="str">
        <f t="shared" si="646"/>
        <v/>
      </c>
      <c r="BS994" s="39" t="str">
        <f t="shared" si="647"/>
        <v/>
      </c>
      <c r="BT994" s="39" t="str">
        <f t="shared" si="648"/>
        <v/>
      </c>
      <c r="BU994" s="39" t="str">
        <f t="shared" si="649"/>
        <v/>
      </c>
      <c r="BV994" s="39" t="str">
        <f t="shared" si="650"/>
        <v/>
      </c>
      <c r="BW994" s="39" t="str">
        <f t="shared" si="651"/>
        <v/>
      </c>
      <c r="BX994" s="39" t="str">
        <f t="shared" si="652"/>
        <v/>
      </c>
      <c r="BY994" s="39" t="str">
        <f t="shared" si="653"/>
        <v/>
      </c>
      <c r="BZ994" s="39" t="str">
        <f t="shared" si="654"/>
        <v/>
      </c>
      <c r="CA994" s="39" t="str">
        <f t="shared" si="655"/>
        <v/>
      </c>
      <c r="CB994" s="39" t="str">
        <f t="shared" si="656"/>
        <v/>
      </c>
      <c r="CC994" s="39" t="str">
        <f t="shared" si="657"/>
        <v/>
      </c>
      <c r="CD994" s="39" t="str">
        <f t="shared" si="658"/>
        <v/>
      </c>
      <c r="CE994" s="39" t="str">
        <f t="shared" si="659"/>
        <v/>
      </c>
      <c r="CF994" s="39" t="str">
        <f t="shared" si="660"/>
        <v/>
      </c>
      <c r="CG994" s="39" t="str">
        <f t="shared" si="661"/>
        <v/>
      </c>
      <c r="CH994" s="39" t="str">
        <f t="shared" si="662"/>
        <v/>
      </c>
      <c r="CI994" s="39" t="str">
        <f t="shared" si="663"/>
        <v/>
      </c>
    </row>
    <row r="995" spans="1:87">
      <c r="A995" s="18"/>
      <c r="B995" s="15" t="str">
        <f>'Gene Table'!E994</f>
        <v>hsa-miR-3667-3p</v>
      </c>
      <c r="C995" s="15" t="str">
        <f>'Gene Table'!B994</f>
        <v>J08</v>
      </c>
      <c r="D995" s="16" t="str">
        <f>IF(SUM('Test Sample Data'!D$3:D$98)&gt;10,IF(AND(ISNUMBER('Test Sample Data'!D994),'Test Sample Data'!D994&lt;$B$1,'Test Sample Data'!D994&gt;0),'Test Sample Data'!D994,$B$1),"")</f>
        <v/>
      </c>
      <c r="E995" s="17" t="str">
        <f>IF(SUM('Test Sample Data'!E$3:E$98)&gt;10,IF(AND(ISNUMBER('Test Sample Data'!E994),'Test Sample Data'!E994&lt;$B$1,'Test Sample Data'!E994&gt;0),'Test Sample Data'!E994,$B$1),"")</f>
        <v/>
      </c>
      <c r="F995" s="17" t="str">
        <f>IF(SUM('Test Sample Data'!F$3:F$98)&gt;10,IF(AND(ISNUMBER('Test Sample Data'!F994),'Test Sample Data'!F994&lt;$B$1,'Test Sample Data'!F994&gt;0),'Test Sample Data'!F994,$B$1),"")</f>
        <v/>
      </c>
      <c r="G995" s="17" t="str">
        <f>IF(SUM('Test Sample Data'!G$3:G$98)&gt;10,IF(AND(ISNUMBER('Test Sample Data'!G994),'Test Sample Data'!G994&lt;$B$1,'Test Sample Data'!G994&gt;0),'Test Sample Data'!G994,$B$1),"")</f>
        <v/>
      </c>
      <c r="H995" s="17" t="str">
        <f>IF(SUM('Test Sample Data'!H$3:H$98)&gt;10,IF(AND(ISNUMBER('Test Sample Data'!H994),'Test Sample Data'!H994&lt;$B$1,'Test Sample Data'!H994&gt;0),'Test Sample Data'!H994,$B$1),"")</f>
        <v/>
      </c>
      <c r="I995" s="17" t="str">
        <f>IF(SUM('Test Sample Data'!I$3:I$98)&gt;10,IF(AND(ISNUMBER('Test Sample Data'!I994),'Test Sample Data'!I994&lt;$B$1,'Test Sample Data'!I994&gt;0),'Test Sample Data'!I994,$B$1),"")</f>
        <v/>
      </c>
      <c r="J995" s="17" t="str">
        <f>IF(SUM('Test Sample Data'!J$3:J$98)&gt;10,IF(AND(ISNUMBER('Test Sample Data'!J994),'Test Sample Data'!J994&lt;$B$1,'Test Sample Data'!J994&gt;0),'Test Sample Data'!J994,$B$1),"")</f>
        <v/>
      </c>
      <c r="K995" s="17" t="str">
        <f>IF(SUM('Test Sample Data'!K$3:K$98)&gt;10,IF(AND(ISNUMBER('Test Sample Data'!K994),'Test Sample Data'!K994&lt;$B$1,'Test Sample Data'!K994&gt;0),'Test Sample Data'!K994,$B$1),"")</f>
        <v/>
      </c>
      <c r="L995" s="17" t="str">
        <f>IF(SUM('Test Sample Data'!L$3:L$98)&gt;10,IF(AND(ISNUMBER('Test Sample Data'!L994),'Test Sample Data'!L994&lt;$B$1,'Test Sample Data'!L994&gt;0),'Test Sample Data'!L994,$B$1),"")</f>
        <v/>
      </c>
      <c r="M995" s="17" t="str">
        <f>IF(SUM('Test Sample Data'!M$3:M$98)&gt;10,IF(AND(ISNUMBER('Test Sample Data'!M994),'Test Sample Data'!M994&lt;$B$1,'Test Sample Data'!M994&gt;0),'Test Sample Data'!M994,$B$1),"")</f>
        <v/>
      </c>
      <c r="N995" s="17" t="str">
        <f>'Gene Table'!E994</f>
        <v>hsa-miR-3667-3p</v>
      </c>
      <c r="O995" s="17" t="str">
        <f>'Gene Table'!B994</f>
        <v>J08</v>
      </c>
      <c r="P995" s="17" t="str">
        <f>IF(SUM('Control Sample Data'!D$3:D$98)&gt;10,IF(AND(ISNUMBER('Control Sample Data'!D994),'Control Sample Data'!D994&lt;$B$1,'Control Sample Data'!D994&gt;0),'Control Sample Data'!D994,$B$1),"")</f>
        <v/>
      </c>
      <c r="Q995" s="17" t="str">
        <f>IF(SUM('Control Sample Data'!E$3:E$98)&gt;10,IF(AND(ISNUMBER('Control Sample Data'!E994),'Control Sample Data'!E994&lt;$B$1,'Control Sample Data'!E994&gt;0),'Control Sample Data'!E994,$B$1),"")</f>
        <v/>
      </c>
      <c r="R995" s="17" t="str">
        <f>IF(SUM('Control Sample Data'!F$3:F$98)&gt;10,IF(AND(ISNUMBER('Control Sample Data'!F994),'Control Sample Data'!F994&lt;$B$1,'Control Sample Data'!F994&gt;0),'Control Sample Data'!F994,$B$1),"")</f>
        <v/>
      </c>
      <c r="S995" s="17" t="str">
        <f>IF(SUM('Control Sample Data'!G$3:G$98)&gt;10,IF(AND(ISNUMBER('Control Sample Data'!G994),'Control Sample Data'!G994&lt;$B$1,'Control Sample Data'!G994&gt;0),'Control Sample Data'!G994,$B$1),"")</f>
        <v/>
      </c>
      <c r="T995" s="17" t="str">
        <f>IF(SUM('Control Sample Data'!H$3:H$98)&gt;10,IF(AND(ISNUMBER('Control Sample Data'!H994),'Control Sample Data'!H994&lt;$B$1,'Control Sample Data'!H994&gt;0),'Control Sample Data'!H994,$B$1),"")</f>
        <v/>
      </c>
      <c r="U995" s="17" t="str">
        <f>IF(SUM('Control Sample Data'!I$3:I$98)&gt;10,IF(AND(ISNUMBER('Control Sample Data'!I994),'Control Sample Data'!I994&lt;$B$1,'Control Sample Data'!I994&gt;0),'Control Sample Data'!I994,$B$1),"")</f>
        <v/>
      </c>
      <c r="V995" s="17" t="str">
        <f>IF(SUM('Control Sample Data'!J$3:J$98)&gt;10,IF(AND(ISNUMBER('Control Sample Data'!J994),'Control Sample Data'!J994&lt;$B$1,'Control Sample Data'!J994&gt;0),'Control Sample Data'!J994,$B$1),"")</f>
        <v/>
      </c>
      <c r="W995" s="17" t="str">
        <f>IF(SUM('Control Sample Data'!K$3:K$98)&gt;10,IF(AND(ISNUMBER('Control Sample Data'!K994),'Control Sample Data'!K994&lt;$B$1,'Control Sample Data'!K994&gt;0),'Control Sample Data'!K994,$B$1),"")</f>
        <v/>
      </c>
      <c r="X995" s="17" t="str">
        <f>IF(SUM('Control Sample Data'!L$3:L$98)&gt;10,IF(AND(ISNUMBER('Control Sample Data'!L994),'Control Sample Data'!L994&lt;$B$1,'Control Sample Data'!L994&gt;0),'Control Sample Data'!L994,$B$1),"")</f>
        <v/>
      </c>
      <c r="Y995" s="17" t="str">
        <f>IF(SUM('Control Sample Data'!M$3:M$98)&gt;10,IF(AND(ISNUMBER('Control Sample Data'!M994),'Control Sample Data'!M994&lt;$B$1,'Control Sample Data'!M994&gt;0),'Control Sample Data'!M994,$B$1),"")</f>
        <v/>
      </c>
      <c r="AT995" s="36" t="str">
        <f t="shared" si="664"/>
        <v/>
      </c>
      <c r="AU995" s="36" t="str">
        <f t="shared" si="665"/>
        <v/>
      </c>
      <c r="AV995" s="36" t="str">
        <f t="shared" si="666"/>
        <v/>
      </c>
      <c r="AW995" s="36" t="str">
        <f t="shared" si="667"/>
        <v/>
      </c>
      <c r="AX995" s="36" t="str">
        <f t="shared" si="668"/>
        <v/>
      </c>
      <c r="AY995" s="36" t="str">
        <f t="shared" si="669"/>
        <v/>
      </c>
      <c r="AZ995" s="36" t="str">
        <f t="shared" si="670"/>
        <v/>
      </c>
      <c r="BA995" s="36" t="str">
        <f t="shared" si="671"/>
        <v/>
      </c>
      <c r="BB995" s="36" t="str">
        <f t="shared" si="672"/>
        <v/>
      </c>
      <c r="BC995" s="36" t="str">
        <f t="shared" si="673"/>
        <v/>
      </c>
      <c r="BD995" s="36" t="str">
        <f t="shared" si="674"/>
        <v/>
      </c>
      <c r="BE995" s="36" t="str">
        <f t="shared" si="675"/>
        <v/>
      </c>
      <c r="BF995" s="36" t="str">
        <f t="shared" si="676"/>
        <v/>
      </c>
      <c r="BG995" s="36" t="str">
        <f t="shared" si="677"/>
        <v/>
      </c>
      <c r="BH995" s="36" t="str">
        <f t="shared" si="678"/>
        <v/>
      </c>
      <c r="BI995" s="36" t="str">
        <f t="shared" si="679"/>
        <v/>
      </c>
      <c r="BJ995" s="36" t="str">
        <f t="shared" si="680"/>
        <v/>
      </c>
      <c r="BK995" s="36" t="str">
        <f t="shared" si="681"/>
        <v/>
      </c>
      <c r="BL995" s="36" t="str">
        <f t="shared" si="682"/>
        <v/>
      </c>
      <c r="BM995" s="36" t="str">
        <f t="shared" si="683"/>
        <v/>
      </c>
      <c r="BN995" s="38" t="e">
        <f t="shared" si="642"/>
        <v>#DIV/0!</v>
      </c>
      <c r="BO995" s="38" t="e">
        <f t="shared" si="643"/>
        <v>#DIV/0!</v>
      </c>
      <c r="BP995" s="39" t="str">
        <f t="shared" si="644"/>
        <v/>
      </c>
      <c r="BQ995" s="39" t="str">
        <f t="shared" si="645"/>
        <v/>
      </c>
      <c r="BR995" s="39" t="str">
        <f t="shared" si="646"/>
        <v/>
      </c>
      <c r="BS995" s="39" t="str">
        <f t="shared" si="647"/>
        <v/>
      </c>
      <c r="BT995" s="39" t="str">
        <f t="shared" si="648"/>
        <v/>
      </c>
      <c r="BU995" s="39" t="str">
        <f t="shared" si="649"/>
        <v/>
      </c>
      <c r="BV995" s="39" t="str">
        <f t="shared" si="650"/>
        <v/>
      </c>
      <c r="BW995" s="39" t="str">
        <f t="shared" si="651"/>
        <v/>
      </c>
      <c r="BX995" s="39" t="str">
        <f t="shared" si="652"/>
        <v/>
      </c>
      <c r="BY995" s="39" t="str">
        <f t="shared" si="653"/>
        <v/>
      </c>
      <c r="BZ995" s="39" t="str">
        <f t="shared" si="654"/>
        <v/>
      </c>
      <c r="CA995" s="39" t="str">
        <f t="shared" si="655"/>
        <v/>
      </c>
      <c r="CB995" s="39" t="str">
        <f t="shared" si="656"/>
        <v/>
      </c>
      <c r="CC995" s="39" t="str">
        <f t="shared" si="657"/>
        <v/>
      </c>
      <c r="CD995" s="39" t="str">
        <f t="shared" si="658"/>
        <v/>
      </c>
      <c r="CE995" s="39" t="str">
        <f t="shared" si="659"/>
        <v/>
      </c>
      <c r="CF995" s="39" t="str">
        <f t="shared" si="660"/>
        <v/>
      </c>
      <c r="CG995" s="39" t="str">
        <f t="shared" si="661"/>
        <v/>
      </c>
      <c r="CH995" s="39" t="str">
        <f t="shared" si="662"/>
        <v/>
      </c>
      <c r="CI995" s="39" t="str">
        <f t="shared" si="663"/>
        <v/>
      </c>
    </row>
    <row r="996" spans="1:87">
      <c r="A996" s="18"/>
      <c r="B996" s="15" t="str">
        <f>'Gene Table'!E995</f>
        <v>hsa-miR-4295</v>
      </c>
      <c r="C996" s="15" t="str">
        <f>'Gene Table'!B995</f>
        <v>J09</v>
      </c>
      <c r="D996" s="16" t="str">
        <f>IF(SUM('Test Sample Data'!D$3:D$98)&gt;10,IF(AND(ISNUMBER('Test Sample Data'!D995),'Test Sample Data'!D995&lt;$B$1,'Test Sample Data'!D995&gt;0),'Test Sample Data'!D995,$B$1),"")</f>
        <v/>
      </c>
      <c r="E996" s="17" t="str">
        <f>IF(SUM('Test Sample Data'!E$3:E$98)&gt;10,IF(AND(ISNUMBER('Test Sample Data'!E995),'Test Sample Data'!E995&lt;$B$1,'Test Sample Data'!E995&gt;0),'Test Sample Data'!E995,$B$1),"")</f>
        <v/>
      </c>
      <c r="F996" s="17" t="str">
        <f>IF(SUM('Test Sample Data'!F$3:F$98)&gt;10,IF(AND(ISNUMBER('Test Sample Data'!F995),'Test Sample Data'!F995&lt;$B$1,'Test Sample Data'!F995&gt;0),'Test Sample Data'!F995,$B$1),"")</f>
        <v/>
      </c>
      <c r="G996" s="17" t="str">
        <f>IF(SUM('Test Sample Data'!G$3:G$98)&gt;10,IF(AND(ISNUMBER('Test Sample Data'!G995),'Test Sample Data'!G995&lt;$B$1,'Test Sample Data'!G995&gt;0),'Test Sample Data'!G995,$B$1),"")</f>
        <v/>
      </c>
      <c r="H996" s="17" t="str">
        <f>IF(SUM('Test Sample Data'!H$3:H$98)&gt;10,IF(AND(ISNUMBER('Test Sample Data'!H995),'Test Sample Data'!H995&lt;$B$1,'Test Sample Data'!H995&gt;0),'Test Sample Data'!H995,$B$1),"")</f>
        <v/>
      </c>
      <c r="I996" s="17" t="str">
        <f>IF(SUM('Test Sample Data'!I$3:I$98)&gt;10,IF(AND(ISNUMBER('Test Sample Data'!I995),'Test Sample Data'!I995&lt;$B$1,'Test Sample Data'!I995&gt;0),'Test Sample Data'!I995,$B$1),"")</f>
        <v/>
      </c>
      <c r="J996" s="17" t="str">
        <f>IF(SUM('Test Sample Data'!J$3:J$98)&gt;10,IF(AND(ISNUMBER('Test Sample Data'!J995),'Test Sample Data'!J995&lt;$B$1,'Test Sample Data'!J995&gt;0),'Test Sample Data'!J995,$B$1),"")</f>
        <v/>
      </c>
      <c r="K996" s="17" t="str">
        <f>IF(SUM('Test Sample Data'!K$3:K$98)&gt;10,IF(AND(ISNUMBER('Test Sample Data'!K995),'Test Sample Data'!K995&lt;$B$1,'Test Sample Data'!K995&gt;0),'Test Sample Data'!K995,$B$1),"")</f>
        <v/>
      </c>
      <c r="L996" s="17" t="str">
        <f>IF(SUM('Test Sample Data'!L$3:L$98)&gt;10,IF(AND(ISNUMBER('Test Sample Data'!L995),'Test Sample Data'!L995&lt;$B$1,'Test Sample Data'!L995&gt;0),'Test Sample Data'!L995,$B$1),"")</f>
        <v/>
      </c>
      <c r="M996" s="17" t="str">
        <f>IF(SUM('Test Sample Data'!M$3:M$98)&gt;10,IF(AND(ISNUMBER('Test Sample Data'!M995),'Test Sample Data'!M995&lt;$B$1,'Test Sample Data'!M995&gt;0),'Test Sample Data'!M995,$B$1),"")</f>
        <v/>
      </c>
      <c r="N996" s="17" t="str">
        <f>'Gene Table'!E995</f>
        <v>hsa-miR-4295</v>
      </c>
      <c r="O996" s="17" t="str">
        <f>'Gene Table'!B995</f>
        <v>J09</v>
      </c>
      <c r="P996" s="17" t="str">
        <f>IF(SUM('Control Sample Data'!D$3:D$98)&gt;10,IF(AND(ISNUMBER('Control Sample Data'!D995),'Control Sample Data'!D995&lt;$B$1,'Control Sample Data'!D995&gt;0),'Control Sample Data'!D995,$B$1),"")</f>
        <v/>
      </c>
      <c r="Q996" s="17" t="str">
        <f>IF(SUM('Control Sample Data'!E$3:E$98)&gt;10,IF(AND(ISNUMBER('Control Sample Data'!E995),'Control Sample Data'!E995&lt;$B$1,'Control Sample Data'!E995&gt;0),'Control Sample Data'!E995,$B$1),"")</f>
        <v/>
      </c>
      <c r="R996" s="17" t="str">
        <f>IF(SUM('Control Sample Data'!F$3:F$98)&gt;10,IF(AND(ISNUMBER('Control Sample Data'!F995),'Control Sample Data'!F995&lt;$B$1,'Control Sample Data'!F995&gt;0),'Control Sample Data'!F995,$B$1),"")</f>
        <v/>
      </c>
      <c r="S996" s="17" t="str">
        <f>IF(SUM('Control Sample Data'!G$3:G$98)&gt;10,IF(AND(ISNUMBER('Control Sample Data'!G995),'Control Sample Data'!G995&lt;$B$1,'Control Sample Data'!G995&gt;0),'Control Sample Data'!G995,$B$1),"")</f>
        <v/>
      </c>
      <c r="T996" s="17" t="str">
        <f>IF(SUM('Control Sample Data'!H$3:H$98)&gt;10,IF(AND(ISNUMBER('Control Sample Data'!H995),'Control Sample Data'!H995&lt;$B$1,'Control Sample Data'!H995&gt;0),'Control Sample Data'!H995,$B$1),"")</f>
        <v/>
      </c>
      <c r="U996" s="17" t="str">
        <f>IF(SUM('Control Sample Data'!I$3:I$98)&gt;10,IF(AND(ISNUMBER('Control Sample Data'!I995),'Control Sample Data'!I995&lt;$B$1,'Control Sample Data'!I995&gt;0),'Control Sample Data'!I995,$B$1),"")</f>
        <v/>
      </c>
      <c r="V996" s="17" t="str">
        <f>IF(SUM('Control Sample Data'!J$3:J$98)&gt;10,IF(AND(ISNUMBER('Control Sample Data'!J995),'Control Sample Data'!J995&lt;$B$1,'Control Sample Data'!J995&gt;0),'Control Sample Data'!J995,$B$1),"")</f>
        <v/>
      </c>
      <c r="W996" s="17" t="str">
        <f>IF(SUM('Control Sample Data'!K$3:K$98)&gt;10,IF(AND(ISNUMBER('Control Sample Data'!K995),'Control Sample Data'!K995&lt;$B$1,'Control Sample Data'!K995&gt;0),'Control Sample Data'!K995,$B$1),"")</f>
        <v/>
      </c>
      <c r="X996" s="17" t="str">
        <f>IF(SUM('Control Sample Data'!L$3:L$98)&gt;10,IF(AND(ISNUMBER('Control Sample Data'!L995),'Control Sample Data'!L995&lt;$B$1,'Control Sample Data'!L995&gt;0),'Control Sample Data'!L995,$B$1),"")</f>
        <v/>
      </c>
      <c r="Y996" s="17" t="str">
        <f>IF(SUM('Control Sample Data'!M$3:M$98)&gt;10,IF(AND(ISNUMBER('Control Sample Data'!M995),'Control Sample Data'!M995&lt;$B$1,'Control Sample Data'!M995&gt;0),'Control Sample Data'!M995,$B$1),"")</f>
        <v/>
      </c>
      <c r="AT996" s="36" t="str">
        <f t="shared" si="664"/>
        <v/>
      </c>
      <c r="AU996" s="36" t="str">
        <f t="shared" si="665"/>
        <v/>
      </c>
      <c r="AV996" s="36" t="str">
        <f t="shared" si="666"/>
        <v/>
      </c>
      <c r="AW996" s="36" t="str">
        <f t="shared" si="667"/>
        <v/>
      </c>
      <c r="AX996" s="36" t="str">
        <f t="shared" si="668"/>
        <v/>
      </c>
      <c r="AY996" s="36" t="str">
        <f t="shared" si="669"/>
        <v/>
      </c>
      <c r="AZ996" s="36" t="str">
        <f t="shared" si="670"/>
        <v/>
      </c>
      <c r="BA996" s="36" t="str">
        <f t="shared" si="671"/>
        <v/>
      </c>
      <c r="BB996" s="36" t="str">
        <f t="shared" si="672"/>
        <v/>
      </c>
      <c r="BC996" s="36" t="str">
        <f t="shared" si="673"/>
        <v/>
      </c>
      <c r="BD996" s="36" t="str">
        <f t="shared" si="674"/>
        <v/>
      </c>
      <c r="BE996" s="36" t="str">
        <f t="shared" si="675"/>
        <v/>
      </c>
      <c r="BF996" s="36" t="str">
        <f t="shared" si="676"/>
        <v/>
      </c>
      <c r="BG996" s="36" t="str">
        <f t="shared" si="677"/>
        <v/>
      </c>
      <c r="BH996" s="36" t="str">
        <f t="shared" si="678"/>
        <v/>
      </c>
      <c r="BI996" s="36" t="str">
        <f t="shared" si="679"/>
        <v/>
      </c>
      <c r="BJ996" s="36" t="str">
        <f t="shared" si="680"/>
        <v/>
      </c>
      <c r="BK996" s="36" t="str">
        <f t="shared" si="681"/>
        <v/>
      </c>
      <c r="BL996" s="36" t="str">
        <f t="shared" si="682"/>
        <v/>
      </c>
      <c r="BM996" s="36" t="str">
        <f t="shared" si="683"/>
        <v/>
      </c>
      <c r="BN996" s="38" t="e">
        <f t="shared" si="642"/>
        <v>#DIV/0!</v>
      </c>
      <c r="BO996" s="38" t="e">
        <f t="shared" si="643"/>
        <v>#DIV/0!</v>
      </c>
      <c r="BP996" s="39" t="str">
        <f t="shared" si="644"/>
        <v/>
      </c>
      <c r="BQ996" s="39" t="str">
        <f t="shared" si="645"/>
        <v/>
      </c>
      <c r="BR996" s="39" t="str">
        <f t="shared" si="646"/>
        <v/>
      </c>
      <c r="BS996" s="39" t="str">
        <f t="shared" si="647"/>
        <v/>
      </c>
      <c r="BT996" s="39" t="str">
        <f t="shared" si="648"/>
        <v/>
      </c>
      <c r="BU996" s="39" t="str">
        <f t="shared" si="649"/>
        <v/>
      </c>
      <c r="BV996" s="39" t="str">
        <f t="shared" si="650"/>
        <v/>
      </c>
      <c r="BW996" s="39" t="str">
        <f t="shared" si="651"/>
        <v/>
      </c>
      <c r="BX996" s="39" t="str">
        <f t="shared" si="652"/>
        <v/>
      </c>
      <c r="BY996" s="39" t="str">
        <f t="shared" si="653"/>
        <v/>
      </c>
      <c r="BZ996" s="39" t="str">
        <f t="shared" si="654"/>
        <v/>
      </c>
      <c r="CA996" s="39" t="str">
        <f t="shared" si="655"/>
        <v/>
      </c>
      <c r="CB996" s="39" t="str">
        <f t="shared" si="656"/>
        <v/>
      </c>
      <c r="CC996" s="39" t="str">
        <f t="shared" si="657"/>
        <v/>
      </c>
      <c r="CD996" s="39" t="str">
        <f t="shared" si="658"/>
        <v/>
      </c>
      <c r="CE996" s="39" t="str">
        <f t="shared" si="659"/>
        <v/>
      </c>
      <c r="CF996" s="39" t="str">
        <f t="shared" si="660"/>
        <v/>
      </c>
      <c r="CG996" s="39" t="str">
        <f t="shared" si="661"/>
        <v/>
      </c>
      <c r="CH996" s="39" t="str">
        <f t="shared" si="662"/>
        <v/>
      </c>
      <c r="CI996" s="39" t="str">
        <f t="shared" si="663"/>
        <v/>
      </c>
    </row>
    <row r="997" spans="1:87">
      <c r="A997" s="18"/>
      <c r="B997" s="15" t="str">
        <f>'Gene Table'!E996</f>
        <v>hsa-miR-3668</v>
      </c>
      <c r="C997" s="15" t="str">
        <f>'Gene Table'!B996</f>
        <v>J10</v>
      </c>
      <c r="D997" s="16" t="str">
        <f>IF(SUM('Test Sample Data'!D$3:D$98)&gt;10,IF(AND(ISNUMBER('Test Sample Data'!D996),'Test Sample Data'!D996&lt;$B$1,'Test Sample Data'!D996&gt;0),'Test Sample Data'!D996,$B$1),"")</f>
        <v/>
      </c>
      <c r="E997" s="17" t="str">
        <f>IF(SUM('Test Sample Data'!E$3:E$98)&gt;10,IF(AND(ISNUMBER('Test Sample Data'!E996),'Test Sample Data'!E996&lt;$B$1,'Test Sample Data'!E996&gt;0),'Test Sample Data'!E996,$B$1),"")</f>
        <v/>
      </c>
      <c r="F997" s="17" t="str">
        <f>IF(SUM('Test Sample Data'!F$3:F$98)&gt;10,IF(AND(ISNUMBER('Test Sample Data'!F996),'Test Sample Data'!F996&lt;$B$1,'Test Sample Data'!F996&gt;0),'Test Sample Data'!F996,$B$1),"")</f>
        <v/>
      </c>
      <c r="G997" s="17" t="str">
        <f>IF(SUM('Test Sample Data'!G$3:G$98)&gt;10,IF(AND(ISNUMBER('Test Sample Data'!G996),'Test Sample Data'!G996&lt;$B$1,'Test Sample Data'!G996&gt;0),'Test Sample Data'!G996,$B$1),"")</f>
        <v/>
      </c>
      <c r="H997" s="17" t="str">
        <f>IF(SUM('Test Sample Data'!H$3:H$98)&gt;10,IF(AND(ISNUMBER('Test Sample Data'!H996),'Test Sample Data'!H996&lt;$B$1,'Test Sample Data'!H996&gt;0),'Test Sample Data'!H996,$B$1),"")</f>
        <v/>
      </c>
      <c r="I997" s="17" t="str">
        <f>IF(SUM('Test Sample Data'!I$3:I$98)&gt;10,IF(AND(ISNUMBER('Test Sample Data'!I996),'Test Sample Data'!I996&lt;$B$1,'Test Sample Data'!I996&gt;0),'Test Sample Data'!I996,$B$1),"")</f>
        <v/>
      </c>
      <c r="J997" s="17" t="str">
        <f>IF(SUM('Test Sample Data'!J$3:J$98)&gt;10,IF(AND(ISNUMBER('Test Sample Data'!J996),'Test Sample Data'!J996&lt;$B$1,'Test Sample Data'!J996&gt;0),'Test Sample Data'!J996,$B$1),"")</f>
        <v/>
      </c>
      <c r="K997" s="17" t="str">
        <f>IF(SUM('Test Sample Data'!K$3:K$98)&gt;10,IF(AND(ISNUMBER('Test Sample Data'!K996),'Test Sample Data'!K996&lt;$B$1,'Test Sample Data'!K996&gt;0),'Test Sample Data'!K996,$B$1),"")</f>
        <v/>
      </c>
      <c r="L997" s="17" t="str">
        <f>IF(SUM('Test Sample Data'!L$3:L$98)&gt;10,IF(AND(ISNUMBER('Test Sample Data'!L996),'Test Sample Data'!L996&lt;$B$1,'Test Sample Data'!L996&gt;0),'Test Sample Data'!L996,$B$1),"")</f>
        <v/>
      </c>
      <c r="M997" s="17" t="str">
        <f>IF(SUM('Test Sample Data'!M$3:M$98)&gt;10,IF(AND(ISNUMBER('Test Sample Data'!M996),'Test Sample Data'!M996&lt;$B$1,'Test Sample Data'!M996&gt;0),'Test Sample Data'!M996,$B$1),"")</f>
        <v/>
      </c>
      <c r="N997" s="17" t="str">
        <f>'Gene Table'!E996</f>
        <v>hsa-miR-3668</v>
      </c>
      <c r="O997" s="17" t="str">
        <f>'Gene Table'!B996</f>
        <v>J10</v>
      </c>
      <c r="P997" s="17" t="str">
        <f>IF(SUM('Control Sample Data'!D$3:D$98)&gt;10,IF(AND(ISNUMBER('Control Sample Data'!D996),'Control Sample Data'!D996&lt;$B$1,'Control Sample Data'!D996&gt;0),'Control Sample Data'!D996,$B$1),"")</f>
        <v/>
      </c>
      <c r="Q997" s="17" t="str">
        <f>IF(SUM('Control Sample Data'!E$3:E$98)&gt;10,IF(AND(ISNUMBER('Control Sample Data'!E996),'Control Sample Data'!E996&lt;$B$1,'Control Sample Data'!E996&gt;0),'Control Sample Data'!E996,$B$1),"")</f>
        <v/>
      </c>
      <c r="R997" s="17" t="str">
        <f>IF(SUM('Control Sample Data'!F$3:F$98)&gt;10,IF(AND(ISNUMBER('Control Sample Data'!F996),'Control Sample Data'!F996&lt;$B$1,'Control Sample Data'!F996&gt;0),'Control Sample Data'!F996,$B$1),"")</f>
        <v/>
      </c>
      <c r="S997" s="17" t="str">
        <f>IF(SUM('Control Sample Data'!G$3:G$98)&gt;10,IF(AND(ISNUMBER('Control Sample Data'!G996),'Control Sample Data'!G996&lt;$B$1,'Control Sample Data'!G996&gt;0),'Control Sample Data'!G996,$B$1),"")</f>
        <v/>
      </c>
      <c r="T997" s="17" t="str">
        <f>IF(SUM('Control Sample Data'!H$3:H$98)&gt;10,IF(AND(ISNUMBER('Control Sample Data'!H996),'Control Sample Data'!H996&lt;$B$1,'Control Sample Data'!H996&gt;0),'Control Sample Data'!H996,$B$1),"")</f>
        <v/>
      </c>
      <c r="U997" s="17" t="str">
        <f>IF(SUM('Control Sample Data'!I$3:I$98)&gt;10,IF(AND(ISNUMBER('Control Sample Data'!I996),'Control Sample Data'!I996&lt;$B$1,'Control Sample Data'!I996&gt;0),'Control Sample Data'!I996,$B$1),"")</f>
        <v/>
      </c>
      <c r="V997" s="17" t="str">
        <f>IF(SUM('Control Sample Data'!J$3:J$98)&gt;10,IF(AND(ISNUMBER('Control Sample Data'!J996),'Control Sample Data'!J996&lt;$B$1,'Control Sample Data'!J996&gt;0),'Control Sample Data'!J996,$B$1),"")</f>
        <v/>
      </c>
      <c r="W997" s="17" t="str">
        <f>IF(SUM('Control Sample Data'!K$3:K$98)&gt;10,IF(AND(ISNUMBER('Control Sample Data'!K996),'Control Sample Data'!K996&lt;$B$1,'Control Sample Data'!K996&gt;0),'Control Sample Data'!K996,$B$1),"")</f>
        <v/>
      </c>
      <c r="X997" s="17" t="str">
        <f>IF(SUM('Control Sample Data'!L$3:L$98)&gt;10,IF(AND(ISNUMBER('Control Sample Data'!L996),'Control Sample Data'!L996&lt;$B$1,'Control Sample Data'!L996&gt;0),'Control Sample Data'!L996,$B$1),"")</f>
        <v/>
      </c>
      <c r="Y997" s="17" t="str">
        <f>IF(SUM('Control Sample Data'!M$3:M$98)&gt;10,IF(AND(ISNUMBER('Control Sample Data'!M996),'Control Sample Data'!M996&lt;$B$1,'Control Sample Data'!M996&gt;0),'Control Sample Data'!M996,$B$1),"")</f>
        <v/>
      </c>
      <c r="AT997" s="36" t="str">
        <f t="shared" si="664"/>
        <v/>
      </c>
      <c r="AU997" s="36" t="str">
        <f t="shared" si="665"/>
        <v/>
      </c>
      <c r="AV997" s="36" t="str">
        <f t="shared" si="666"/>
        <v/>
      </c>
      <c r="AW997" s="36" t="str">
        <f t="shared" si="667"/>
        <v/>
      </c>
      <c r="AX997" s="36" t="str">
        <f t="shared" si="668"/>
        <v/>
      </c>
      <c r="AY997" s="36" t="str">
        <f t="shared" si="669"/>
        <v/>
      </c>
      <c r="AZ997" s="36" t="str">
        <f t="shared" si="670"/>
        <v/>
      </c>
      <c r="BA997" s="36" t="str">
        <f t="shared" si="671"/>
        <v/>
      </c>
      <c r="BB997" s="36" t="str">
        <f t="shared" si="672"/>
        <v/>
      </c>
      <c r="BC997" s="36" t="str">
        <f t="shared" si="673"/>
        <v/>
      </c>
      <c r="BD997" s="36" t="str">
        <f t="shared" si="674"/>
        <v/>
      </c>
      <c r="BE997" s="36" t="str">
        <f t="shared" si="675"/>
        <v/>
      </c>
      <c r="BF997" s="36" t="str">
        <f t="shared" si="676"/>
        <v/>
      </c>
      <c r="BG997" s="36" t="str">
        <f t="shared" si="677"/>
        <v/>
      </c>
      <c r="BH997" s="36" t="str">
        <f t="shared" si="678"/>
        <v/>
      </c>
      <c r="BI997" s="36" t="str">
        <f t="shared" si="679"/>
        <v/>
      </c>
      <c r="BJ997" s="36" t="str">
        <f t="shared" si="680"/>
        <v/>
      </c>
      <c r="BK997" s="36" t="str">
        <f t="shared" si="681"/>
        <v/>
      </c>
      <c r="BL997" s="36" t="str">
        <f t="shared" si="682"/>
        <v/>
      </c>
      <c r="BM997" s="36" t="str">
        <f t="shared" si="683"/>
        <v/>
      </c>
      <c r="BN997" s="38" t="e">
        <f t="shared" si="642"/>
        <v>#DIV/0!</v>
      </c>
      <c r="BO997" s="38" t="e">
        <f t="shared" si="643"/>
        <v>#DIV/0!</v>
      </c>
      <c r="BP997" s="39" t="str">
        <f t="shared" si="644"/>
        <v/>
      </c>
      <c r="BQ997" s="39" t="str">
        <f t="shared" si="645"/>
        <v/>
      </c>
      <c r="BR997" s="39" t="str">
        <f t="shared" si="646"/>
        <v/>
      </c>
      <c r="BS997" s="39" t="str">
        <f t="shared" si="647"/>
        <v/>
      </c>
      <c r="BT997" s="39" t="str">
        <f t="shared" si="648"/>
        <v/>
      </c>
      <c r="BU997" s="39" t="str">
        <f t="shared" si="649"/>
        <v/>
      </c>
      <c r="BV997" s="39" t="str">
        <f t="shared" si="650"/>
        <v/>
      </c>
      <c r="BW997" s="39" t="str">
        <f t="shared" si="651"/>
        <v/>
      </c>
      <c r="BX997" s="39" t="str">
        <f t="shared" si="652"/>
        <v/>
      </c>
      <c r="BY997" s="39" t="str">
        <f t="shared" si="653"/>
        <v/>
      </c>
      <c r="BZ997" s="39" t="str">
        <f t="shared" si="654"/>
        <v/>
      </c>
      <c r="CA997" s="39" t="str">
        <f t="shared" si="655"/>
        <v/>
      </c>
      <c r="CB997" s="39" t="str">
        <f t="shared" si="656"/>
        <v/>
      </c>
      <c r="CC997" s="39" t="str">
        <f t="shared" si="657"/>
        <v/>
      </c>
      <c r="CD997" s="39" t="str">
        <f t="shared" si="658"/>
        <v/>
      </c>
      <c r="CE997" s="39" t="str">
        <f t="shared" si="659"/>
        <v/>
      </c>
      <c r="CF997" s="39" t="str">
        <f t="shared" si="660"/>
        <v/>
      </c>
      <c r="CG997" s="39" t="str">
        <f t="shared" si="661"/>
        <v/>
      </c>
      <c r="CH997" s="39" t="str">
        <f t="shared" si="662"/>
        <v/>
      </c>
      <c r="CI997" s="39" t="str">
        <f t="shared" si="663"/>
        <v/>
      </c>
    </row>
    <row r="998" spans="1:87">
      <c r="A998" s="18"/>
      <c r="B998" s="15" t="str">
        <f>'Gene Table'!E997</f>
        <v>hsa-miR-4296</v>
      </c>
      <c r="C998" s="15" t="str">
        <f>'Gene Table'!B997</f>
        <v>J11</v>
      </c>
      <c r="D998" s="16" t="str">
        <f>IF(SUM('Test Sample Data'!D$3:D$98)&gt;10,IF(AND(ISNUMBER('Test Sample Data'!D997),'Test Sample Data'!D997&lt;$B$1,'Test Sample Data'!D997&gt;0),'Test Sample Data'!D997,$B$1),"")</f>
        <v/>
      </c>
      <c r="E998" s="17" t="str">
        <f>IF(SUM('Test Sample Data'!E$3:E$98)&gt;10,IF(AND(ISNUMBER('Test Sample Data'!E997),'Test Sample Data'!E997&lt;$B$1,'Test Sample Data'!E997&gt;0),'Test Sample Data'!E997,$B$1),"")</f>
        <v/>
      </c>
      <c r="F998" s="17" t="str">
        <f>IF(SUM('Test Sample Data'!F$3:F$98)&gt;10,IF(AND(ISNUMBER('Test Sample Data'!F997),'Test Sample Data'!F997&lt;$B$1,'Test Sample Data'!F997&gt;0),'Test Sample Data'!F997,$B$1),"")</f>
        <v/>
      </c>
      <c r="G998" s="17" t="str">
        <f>IF(SUM('Test Sample Data'!G$3:G$98)&gt;10,IF(AND(ISNUMBER('Test Sample Data'!G997),'Test Sample Data'!G997&lt;$B$1,'Test Sample Data'!G997&gt;0),'Test Sample Data'!G997,$B$1),"")</f>
        <v/>
      </c>
      <c r="H998" s="17" t="str">
        <f>IF(SUM('Test Sample Data'!H$3:H$98)&gt;10,IF(AND(ISNUMBER('Test Sample Data'!H997),'Test Sample Data'!H997&lt;$B$1,'Test Sample Data'!H997&gt;0),'Test Sample Data'!H997,$B$1),"")</f>
        <v/>
      </c>
      <c r="I998" s="17" t="str">
        <f>IF(SUM('Test Sample Data'!I$3:I$98)&gt;10,IF(AND(ISNUMBER('Test Sample Data'!I997),'Test Sample Data'!I997&lt;$B$1,'Test Sample Data'!I997&gt;0),'Test Sample Data'!I997,$B$1),"")</f>
        <v/>
      </c>
      <c r="J998" s="17" t="str">
        <f>IF(SUM('Test Sample Data'!J$3:J$98)&gt;10,IF(AND(ISNUMBER('Test Sample Data'!J997),'Test Sample Data'!J997&lt;$B$1,'Test Sample Data'!J997&gt;0),'Test Sample Data'!J997,$B$1),"")</f>
        <v/>
      </c>
      <c r="K998" s="17" t="str">
        <f>IF(SUM('Test Sample Data'!K$3:K$98)&gt;10,IF(AND(ISNUMBER('Test Sample Data'!K997),'Test Sample Data'!K997&lt;$B$1,'Test Sample Data'!K997&gt;0),'Test Sample Data'!K997,$B$1),"")</f>
        <v/>
      </c>
      <c r="L998" s="17" t="str">
        <f>IF(SUM('Test Sample Data'!L$3:L$98)&gt;10,IF(AND(ISNUMBER('Test Sample Data'!L997),'Test Sample Data'!L997&lt;$B$1,'Test Sample Data'!L997&gt;0),'Test Sample Data'!L997,$B$1),"")</f>
        <v/>
      </c>
      <c r="M998" s="17" t="str">
        <f>IF(SUM('Test Sample Data'!M$3:M$98)&gt;10,IF(AND(ISNUMBER('Test Sample Data'!M997),'Test Sample Data'!M997&lt;$B$1,'Test Sample Data'!M997&gt;0),'Test Sample Data'!M997,$B$1),"")</f>
        <v/>
      </c>
      <c r="N998" s="17" t="str">
        <f>'Gene Table'!E997</f>
        <v>hsa-miR-4296</v>
      </c>
      <c r="O998" s="17" t="str">
        <f>'Gene Table'!B997</f>
        <v>J11</v>
      </c>
      <c r="P998" s="17" t="str">
        <f>IF(SUM('Control Sample Data'!D$3:D$98)&gt;10,IF(AND(ISNUMBER('Control Sample Data'!D997),'Control Sample Data'!D997&lt;$B$1,'Control Sample Data'!D997&gt;0),'Control Sample Data'!D997,$B$1),"")</f>
        <v/>
      </c>
      <c r="Q998" s="17" t="str">
        <f>IF(SUM('Control Sample Data'!E$3:E$98)&gt;10,IF(AND(ISNUMBER('Control Sample Data'!E997),'Control Sample Data'!E997&lt;$B$1,'Control Sample Data'!E997&gt;0),'Control Sample Data'!E997,$B$1),"")</f>
        <v/>
      </c>
      <c r="R998" s="17" t="str">
        <f>IF(SUM('Control Sample Data'!F$3:F$98)&gt;10,IF(AND(ISNUMBER('Control Sample Data'!F997),'Control Sample Data'!F997&lt;$B$1,'Control Sample Data'!F997&gt;0),'Control Sample Data'!F997,$B$1),"")</f>
        <v/>
      </c>
      <c r="S998" s="17" t="str">
        <f>IF(SUM('Control Sample Data'!G$3:G$98)&gt;10,IF(AND(ISNUMBER('Control Sample Data'!G997),'Control Sample Data'!G997&lt;$B$1,'Control Sample Data'!G997&gt;0),'Control Sample Data'!G997,$B$1),"")</f>
        <v/>
      </c>
      <c r="T998" s="17" t="str">
        <f>IF(SUM('Control Sample Data'!H$3:H$98)&gt;10,IF(AND(ISNUMBER('Control Sample Data'!H997),'Control Sample Data'!H997&lt;$B$1,'Control Sample Data'!H997&gt;0),'Control Sample Data'!H997,$B$1),"")</f>
        <v/>
      </c>
      <c r="U998" s="17" t="str">
        <f>IF(SUM('Control Sample Data'!I$3:I$98)&gt;10,IF(AND(ISNUMBER('Control Sample Data'!I997),'Control Sample Data'!I997&lt;$B$1,'Control Sample Data'!I997&gt;0),'Control Sample Data'!I997,$B$1),"")</f>
        <v/>
      </c>
      <c r="V998" s="17" t="str">
        <f>IF(SUM('Control Sample Data'!J$3:J$98)&gt;10,IF(AND(ISNUMBER('Control Sample Data'!J997),'Control Sample Data'!J997&lt;$B$1,'Control Sample Data'!J997&gt;0),'Control Sample Data'!J997,$B$1),"")</f>
        <v/>
      </c>
      <c r="W998" s="17" t="str">
        <f>IF(SUM('Control Sample Data'!K$3:K$98)&gt;10,IF(AND(ISNUMBER('Control Sample Data'!K997),'Control Sample Data'!K997&lt;$B$1,'Control Sample Data'!K997&gt;0),'Control Sample Data'!K997,$B$1),"")</f>
        <v/>
      </c>
      <c r="X998" s="17" t="str">
        <f>IF(SUM('Control Sample Data'!L$3:L$98)&gt;10,IF(AND(ISNUMBER('Control Sample Data'!L997),'Control Sample Data'!L997&lt;$B$1,'Control Sample Data'!L997&gt;0),'Control Sample Data'!L997,$B$1),"")</f>
        <v/>
      </c>
      <c r="Y998" s="17" t="str">
        <f>IF(SUM('Control Sample Data'!M$3:M$98)&gt;10,IF(AND(ISNUMBER('Control Sample Data'!M997),'Control Sample Data'!M997&lt;$B$1,'Control Sample Data'!M997&gt;0),'Control Sample Data'!M997,$B$1),"")</f>
        <v/>
      </c>
      <c r="AT998" s="36" t="str">
        <f t="shared" si="664"/>
        <v/>
      </c>
      <c r="AU998" s="36" t="str">
        <f t="shared" si="665"/>
        <v/>
      </c>
      <c r="AV998" s="36" t="str">
        <f t="shared" si="666"/>
        <v/>
      </c>
      <c r="AW998" s="36" t="str">
        <f t="shared" si="667"/>
        <v/>
      </c>
      <c r="AX998" s="36" t="str">
        <f t="shared" si="668"/>
        <v/>
      </c>
      <c r="AY998" s="36" t="str">
        <f t="shared" si="669"/>
        <v/>
      </c>
      <c r="AZ998" s="36" t="str">
        <f t="shared" si="670"/>
        <v/>
      </c>
      <c r="BA998" s="36" t="str">
        <f t="shared" si="671"/>
        <v/>
      </c>
      <c r="BB998" s="36" t="str">
        <f t="shared" si="672"/>
        <v/>
      </c>
      <c r="BC998" s="36" t="str">
        <f t="shared" si="673"/>
        <v/>
      </c>
      <c r="BD998" s="36" t="str">
        <f t="shared" si="674"/>
        <v/>
      </c>
      <c r="BE998" s="36" t="str">
        <f t="shared" si="675"/>
        <v/>
      </c>
      <c r="BF998" s="36" t="str">
        <f t="shared" si="676"/>
        <v/>
      </c>
      <c r="BG998" s="36" t="str">
        <f t="shared" si="677"/>
        <v/>
      </c>
      <c r="BH998" s="36" t="str">
        <f t="shared" si="678"/>
        <v/>
      </c>
      <c r="BI998" s="36" t="str">
        <f t="shared" si="679"/>
        <v/>
      </c>
      <c r="BJ998" s="36" t="str">
        <f t="shared" si="680"/>
        <v/>
      </c>
      <c r="BK998" s="36" t="str">
        <f t="shared" si="681"/>
        <v/>
      </c>
      <c r="BL998" s="36" t="str">
        <f t="shared" si="682"/>
        <v/>
      </c>
      <c r="BM998" s="36" t="str">
        <f t="shared" si="683"/>
        <v/>
      </c>
      <c r="BN998" s="38" t="e">
        <f t="shared" si="642"/>
        <v>#DIV/0!</v>
      </c>
      <c r="BO998" s="38" t="e">
        <f t="shared" si="643"/>
        <v>#DIV/0!</v>
      </c>
      <c r="BP998" s="39" t="str">
        <f t="shared" si="644"/>
        <v/>
      </c>
      <c r="BQ998" s="39" t="str">
        <f t="shared" si="645"/>
        <v/>
      </c>
      <c r="BR998" s="39" t="str">
        <f t="shared" si="646"/>
        <v/>
      </c>
      <c r="BS998" s="39" t="str">
        <f t="shared" si="647"/>
        <v/>
      </c>
      <c r="BT998" s="39" t="str">
        <f t="shared" si="648"/>
        <v/>
      </c>
      <c r="BU998" s="39" t="str">
        <f t="shared" si="649"/>
        <v/>
      </c>
      <c r="BV998" s="39" t="str">
        <f t="shared" si="650"/>
        <v/>
      </c>
      <c r="BW998" s="39" t="str">
        <f t="shared" si="651"/>
        <v/>
      </c>
      <c r="BX998" s="39" t="str">
        <f t="shared" si="652"/>
        <v/>
      </c>
      <c r="BY998" s="39" t="str">
        <f t="shared" si="653"/>
        <v/>
      </c>
      <c r="BZ998" s="39" t="str">
        <f t="shared" si="654"/>
        <v/>
      </c>
      <c r="CA998" s="39" t="str">
        <f t="shared" si="655"/>
        <v/>
      </c>
      <c r="CB998" s="39" t="str">
        <f t="shared" si="656"/>
        <v/>
      </c>
      <c r="CC998" s="39" t="str">
        <f t="shared" si="657"/>
        <v/>
      </c>
      <c r="CD998" s="39" t="str">
        <f t="shared" si="658"/>
        <v/>
      </c>
      <c r="CE998" s="39" t="str">
        <f t="shared" si="659"/>
        <v/>
      </c>
      <c r="CF998" s="39" t="str">
        <f t="shared" si="660"/>
        <v/>
      </c>
      <c r="CG998" s="39" t="str">
        <f t="shared" si="661"/>
        <v/>
      </c>
      <c r="CH998" s="39" t="str">
        <f t="shared" si="662"/>
        <v/>
      </c>
      <c r="CI998" s="39" t="str">
        <f t="shared" si="663"/>
        <v/>
      </c>
    </row>
    <row r="999" spans="1:87">
      <c r="A999" s="18"/>
      <c r="B999" s="15" t="str">
        <f>'Gene Table'!E998</f>
        <v>hsa-miR-3669</v>
      </c>
      <c r="C999" s="15" t="str">
        <f>'Gene Table'!B998</f>
        <v>J12</v>
      </c>
      <c r="D999" s="16" t="str">
        <f>IF(SUM('Test Sample Data'!D$3:D$98)&gt;10,IF(AND(ISNUMBER('Test Sample Data'!D998),'Test Sample Data'!D998&lt;$B$1,'Test Sample Data'!D998&gt;0),'Test Sample Data'!D998,$B$1),"")</f>
        <v/>
      </c>
      <c r="E999" s="17" t="str">
        <f>IF(SUM('Test Sample Data'!E$3:E$98)&gt;10,IF(AND(ISNUMBER('Test Sample Data'!E998),'Test Sample Data'!E998&lt;$B$1,'Test Sample Data'!E998&gt;0),'Test Sample Data'!E998,$B$1),"")</f>
        <v/>
      </c>
      <c r="F999" s="17" t="str">
        <f>IF(SUM('Test Sample Data'!F$3:F$98)&gt;10,IF(AND(ISNUMBER('Test Sample Data'!F998),'Test Sample Data'!F998&lt;$B$1,'Test Sample Data'!F998&gt;0),'Test Sample Data'!F998,$B$1),"")</f>
        <v/>
      </c>
      <c r="G999" s="17" t="str">
        <f>IF(SUM('Test Sample Data'!G$3:G$98)&gt;10,IF(AND(ISNUMBER('Test Sample Data'!G998),'Test Sample Data'!G998&lt;$B$1,'Test Sample Data'!G998&gt;0),'Test Sample Data'!G998,$B$1),"")</f>
        <v/>
      </c>
      <c r="H999" s="17" t="str">
        <f>IF(SUM('Test Sample Data'!H$3:H$98)&gt;10,IF(AND(ISNUMBER('Test Sample Data'!H998),'Test Sample Data'!H998&lt;$B$1,'Test Sample Data'!H998&gt;0),'Test Sample Data'!H998,$B$1),"")</f>
        <v/>
      </c>
      <c r="I999" s="17" t="str">
        <f>IF(SUM('Test Sample Data'!I$3:I$98)&gt;10,IF(AND(ISNUMBER('Test Sample Data'!I998),'Test Sample Data'!I998&lt;$B$1,'Test Sample Data'!I998&gt;0),'Test Sample Data'!I998,$B$1),"")</f>
        <v/>
      </c>
      <c r="J999" s="17" t="str">
        <f>IF(SUM('Test Sample Data'!J$3:J$98)&gt;10,IF(AND(ISNUMBER('Test Sample Data'!J998),'Test Sample Data'!J998&lt;$B$1,'Test Sample Data'!J998&gt;0),'Test Sample Data'!J998,$B$1),"")</f>
        <v/>
      </c>
      <c r="K999" s="17" t="str">
        <f>IF(SUM('Test Sample Data'!K$3:K$98)&gt;10,IF(AND(ISNUMBER('Test Sample Data'!K998),'Test Sample Data'!K998&lt;$B$1,'Test Sample Data'!K998&gt;0),'Test Sample Data'!K998,$B$1),"")</f>
        <v/>
      </c>
      <c r="L999" s="17" t="str">
        <f>IF(SUM('Test Sample Data'!L$3:L$98)&gt;10,IF(AND(ISNUMBER('Test Sample Data'!L998),'Test Sample Data'!L998&lt;$B$1,'Test Sample Data'!L998&gt;0),'Test Sample Data'!L998,$B$1),"")</f>
        <v/>
      </c>
      <c r="M999" s="17" t="str">
        <f>IF(SUM('Test Sample Data'!M$3:M$98)&gt;10,IF(AND(ISNUMBER('Test Sample Data'!M998),'Test Sample Data'!M998&lt;$B$1,'Test Sample Data'!M998&gt;0),'Test Sample Data'!M998,$B$1),"")</f>
        <v/>
      </c>
      <c r="N999" s="17" t="str">
        <f>'Gene Table'!E998</f>
        <v>hsa-miR-3669</v>
      </c>
      <c r="O999" s="17" t="str">
        <f>'Gene Table'!B998</f>
        <v>J12</v>
      </c>
      <c r="P999" s="17" t="str">
        <f>IF(SUM('Control Sample Data'!D$3:D$98)&gt;10,IF(AND(ISNUMBER('Control Sample Data'!D998),'Control Sample Data'!D998&lt;$B$1,'Control Sample Data'!D998&gt;0),'Control Sample Data'!D998,$B$1),"")</f>
        <v/>
      </c>
      <c r="Q999" s="17" t="str">
        <f>IF(SUM('Control Sample Data'!E$3:E$98)&gt;10,IF(AND(ISNUMBER('Control Sample Data'!E998),'Control Sample Data'!E998&lt;$B$1,'Control Sample Data'!E998&gt;0),'Control Sample Data'!E998,$B$1),"")</f>
        <v/>
      </c>
      <c r="R999" s="17" t="str">
        <f>IF(SUM('Control Sample Data'!F$3:F$98)&gt;10,IF(AND(ISNUMBER('Control Sample Data'!F998),'Control Sample Data'!F998&lt;$B$1,'Control Sample Data'!F998&gt;0),'Control Sample Data'!F998,$B$1),"")</f>
        <v/>
      </c>
      <c r="S999" s="17" t="str">
        <f>IF(SUM('Control Sample Data'!G$3:G$98)&gt;10,IF(AND(ISNUMBER('Control Sample Data'!G998),'Control Sample Data'!G998&lt;$B$1,'Control Sample Data'!G998&gt;0),'Control Sample Data'!G998,$B$1),"")</f>
        <v/>
      </c>
      <c r="T999" s="17" t="str">
        <f>IF(SUM('Control Sample Data'!H$3:H$98)&gt;10,IF(AND(ISNUMBER('Control Sample Data'!H998),'Control Sample Data'!H998&lt;$B$1,'Control Sample Data'!H998&gt;0),'Control Sample Data'!H998,$B$1),"")</f>
        <v/>
      </c>
      <c r="U999" s="17" t="str">
        <f>IF(SUM('Control Sample Data'!I$3:I$98)&gt;10,IF(AND(ISNUMBER('Control Sample Data'!I998),'Control Sample Data'!I998&lt;$B$1,'Control Sample Data'!I998&gt;0),'Control Sample Data'!I998,$B$1),"")</f>
        <v/>
      </c>
      <c r="V999" s="17" t="str">
        <f>IF(SUM('Control Sample Data'!J$3:J$98)&gt;10,IF(AND(ISNUMBER('Control Sample Data'!J998),'Control Sample Data'!J998&lt;$B$1,'Control Sample Data'!J998&gt;0),'Control Sample Data'!J998,$B$1),"")</f>
        <v/>
      </c>
      <c r="W999" s="17" t="str">
        <f>IF(SUM('Control Sample Data'!K$3:K$98)&gt;10,IF(AND(ISNUMBER('Control Sample Data'!K998),'Control Sample Data'!K998&lt;$B$1,'Control Sample Data'!K998&gt;0),'Control Sample Data'!K998,$B$1),"")</f>
        <v/>
      </c>
      <c r="X999" s="17" t="str">
        <f>IF(SUM('Control Sample Data'!L$3:L$98)&gt;10,IF(AND(ISNUMBER('Control Sample Data'!L998),'Control Sample Data'!L998&lt;$B$1,'Control Sample Data'!L998&gt;0),'Control Sample Data'!L998,$B$1),"")</f>
        <v/>
      </c>
      <c r="Y999" s="17" t="str">
        <f>IF(SUM('Control Sample Data'!M$3:M$98)&gt;10,IF(AND(ISNUMBER('Control Sample Data'!M998),'Control Sample Data'!M998&lt;$B$1,'Control Sample Data'!M998&gt;0),'Control Sample Data'!M998,$B$1),"")</f>
        <v/>
      </c>
      <c r="AT999" s="36" t="str">
        <f t="shared" si="664"/>
        <v/>
      </c>
      <c r="AU999" s="36" t="str">
        <f t="shared" si="665"/>
        <v/>
      </c>
      <c r="AV999" s="36" t="str">
        <f t="shared" si="666"/>
        <v/>
      </c>
      <c r="AW999" s="36" t="str">
        <f t="shared" si="667"/>
        <v/>
      </c>
      <c r="AX999" s="36" t="str">
        <f t="shared" si="668"/>
        <v/>
      </c>
      <c r="AY999" s="36" t="str">
        <f t="shared" si="669"/>
        <v/>
      </c>
      <c r="AZ999" s="36" t="str">
        <f t="shared" si="670"/>
        <v/>
      </c>
      <c r="BA999" s="36" t="str">
        <f t="shared" si="671"/>
        <v/>
      </c>
      <c r="BB999" s="36" t="str">
        <f t="shared" si="672"/>
        <v/>
      </c>
      <c r="BC999" s="36" t="str">
        <f t="shared" si="673"/>
        <v/>
      </c>
      <c r="BD999" s="36" t="str">
        <f t="shared" si="674"/>
        <v/>
      </c>
      <c r="BE999" s="36" t="str">
        <f t="shared" si="675"/>
        <v/>
      </c>
      <c r="BF999" s="36" t="str">
        <f t="shared" si="676"/>
        <v/>
      </c>
      <c r="BG999" s="36" t="str">
        <f t="shared" si="677"/>
        <v/>
      </c>
      <c r="BH999" s="36" t="str">
        <f t="shared" si="678"/>
        <v/>
      </c>
      <c r="BI999" s="36" t="str">
        <f t="shared" si="679"/>
        <v/>
      </c>
      <c r="BJ999" s="36" t="str">
        <f t="shared" si="680"/>
        <v/>
      </c>
      <c r="BK999" s="36" t="str">
        <f t="shared" si="681"/>
        <v/>
      </c>
      <c r="BL999" s="36" t="str">
        <f t="shared" si="682"/>
        <v/>
      </c>
      <c r="BM999" s="36" t="str">
        <f t="shared" si="683"/>
        <v/>
      </c>
      <c r="BN999" s="38" t="e">
        <f t="shared" si="642"/>
        <v>#DIV/0!</v>
      </c>
      <c r="BO999" s="38" t="e">
        <f t="shared" si="643"/>
        <v>#DIV/0!</v>
      </c>
      <c r="BP999" s="39" t="str">
        <f t="shared" si="644"/>
        <v/>
      </c>
      <c r="BQ999" s="39" t="str">
        <f t="shared" si="645"/>
        <v/>
      </c>
      <c r="BR999" s="39" t="str">
        <f t="shared" si="646"/>
        <v/>
      </c>
      <c r="BS999" s="39" t="str">
        <f t="shared" si="647"/>
        <v/>
      </c>
      <c r="BT999" s="39" t="str">
        <f t="shared" si="648"/>
        <v/>
      </c>
      <c r="BU999" s="39" t="str">
        <f t="shared" si="649"/>
        <v/>
      </c>
      <c r="BV999" s="39" t="str">
        <f t="shared" si="650"/>
        <v/>
      </c>
      <c r="BW999" s="39" t="str">
        <f t="shared" si="651"/>
        <v/>
      </c>
      <c r="BX999" s="39" t="str">
        <f t="shared" si="652"/>
        <v/>
      </c>
      <c r="BY999" s="39" t="str">
        <f t="shared" si="653"/>
        <v/>
      </c>
      <c r="BZ999" s="39" t="str">
        <f t="shared" si="654"/>
        <v/>
      </c>
      <c r="CA999" s="39" t="str">
        <f t="shared" si="655"/>
        <v/>
      </c>
      <c r="CB999" s="39" t="str">
        <f t="shared" si="656"/>
        <v/>
      </c>
      <c r="CC999" s="39" t="str">
        <f t="shared" si="657"/>
        <v/>
      </c>
      <c r="CD999" s="39" t="str">
        <f t="shared" si="658"/>
        <v/>
      </c>
      <c r="CE999" s="39" t="str">
        <f t="shared" si="659"/>
        <v/>
      </c>
      <c r="CF999" s="39" t="str">
        <f t="shared" si="660"/>
        <v/>
      </c>
      <c r="CG999" s="39" t="str">
        <f t="shared" si="661"/>
        <v/>
      </c>
      <c r="CH999" s="39" t="str">
        <f t="shared" si="662"/>
        <v/>
      </c>
      <c r="CI999" s="39" t="str">
        <f t="shared" si="663"/>
        <v/>
      </c>
    </row>
    <row r="1000" spans="1:87">
      <c r="A1000" s="18"/>
      <c r="B1000" s="15" t="str">
        <f>'Gene Table'!E999</f>
        <v>hsa-miR-378c</v>
      </c>
      <c r="C1000" s="15" t="str">
        <f>'Gene Table'!B999</f>
        <v>J13</v>
      </c>
      <c r="D1000" s="16" t="str">
        <f>IF(SUM('Test Sample Data'!D$3:D$98)&gt;10,IF(AND(ISNUMBER('Test Sample Data'!D999),'Test Sample Data'!D999&lt;$B$1,'Test Sample Data'!D999&gt;0),'Test Sample Data'!D999,$B$1),"")</f>
        <v/>
      </c>
      <c r="E1000" s="17" t="str">
        <f>IF(SUM('Test Sample Data'!E$3:E$98)&gt;10,IF(AND(ISNUMBER('Test Sample Data'!E999),'Test Sample Data'!E999&lt;$B$1,'Test Sample Data'!E999&gt;0),'Test Sample Data'!E999,$B$1),"")</f>
        <v/>
      </c>
      <c r="F1000" s="17" t="str">
        <f>IF(SUM('Test Sample Data'!F$3:F$98)&gt;10,IF(AND(ISNUMBER('Test Sample Data'!F999),'Test Sample Data'!F999&lt;$B$1,'Test Sample Data'!F999&gt;0),'Test Sample Data'!F999,$B$1),"")</f>
        <v/>
      </c>
      <c r="G1000" s="17" t="str">
        <f>IF(SUM('Test Sample Data'!G$3:G$98)&gt;10,IF(AND(ISNUMBER('Test Sample Data'!G999),'Test Sample Data'!G999&lt;$B$1,'Test Sample Data'!G999&gt;0),'Test Sample Data'!G999,$B$1),"")</f>
        <v/>
      </c>
      <c r="H1000" s="17" t="str">
        <f>IF(SUM('Test Sample Data'!H$3:H$98)&gt;10,IF(AND(ISNUMBER('Test Sample Data'!H999),'Test Sample Data'!H999&lt;$B$1,'Test Sample Data'!H999&gt;0),'Test Sample Data'!H999,$B$1),"")</f>
        <v/>
      </c>
      <c r="I1000" s="17" t="str">
        <f>IF(SUM('Test Sample Data'!I$3:I$98)&gt;10,IF(AND(ISNUMBER('Test Sample Data'!I999),'Test Sample Data'!I999&lt;$B$1,'Test Sample Data'!I999&gt;0),'Test Sample Data'!I999,$B$1),"")</f>
        <v/>
      </c>
      <c r="J1000" s="17" t="str">
        <f>IF(SUM('Test Sample Data'!J$3:J$98)&gt;10,IF(AND(ISNUMBER('Test Sample Data'!J999),'Test Sample Data'!J999&lt;$B$1,'Test Sample Data'!J999&gt;0),'Test Sample Data'!J999,$B$1),"")</f>
        <v/>
      </c>
      <c r="K1000" s="17" t="str">
        <f>IF(SUM('Test Sample Data'!K$3:K$98)&gt;10,IF(AND(ISNUMBER('Test Sample Data'!K999),'Test Sample Data'!K999&lt;$B$1,'Test Sample Data'!K999&gt;0),'Test Sample Data'!K999,$B$1),"")</f>
        <v/>
      </c>
      <c r="L1000" s="17" t="str">
        <f>IF(SUM('Test Sample Data'!L$3:L$98)&gt;10,IF(AND(ISNUMBER('Test Sample Data'!L999),'Test Sample Data'!L999&lt;$B$1,'Test Sample Data'!L999&gt;0),'Test Sample Data'!L999,$B$1),"")</f>
        <v/>
      </c>
      <c r="M1000" s="17" t="str">
        <f>IF(SUM('Test Sample Data'!M$3:M$98)&gt;10,IF(AND(ISNUMBER('Test Sample Data'!M999),'Test Sample Data'!M999&lt;$B$1,'Test Sample Data'!M999&gt;0),'Test Sample Data'!M999,$B$1),"")</f>
        <v/>
      </c>
      <c r="N1000" s="17" t="str">
        <f>'Gene Table'!E999</f>
        <v>hsa-miR-378c</v>
      </c>
      <c r="O1000" s="17" t="str">
        <f>'Gene Table'!B999</f>
        <v>J13</v>
      </c>
      <c r="P1000" s="17" t="str">
        <f>IF(SUM('Control Sample Data'!D$3:D$98)&gt;10,IF(AND(ISNUMBER('Control Sample Data'!D999),'Control Sample Data'!D999&lt;$B$1,'Control Sample Data'!D999&gt;0),'Control Sample Data'!D999,$B$1),"")</f>
        <v/>
      </c>
      <c r="Q1000" s="17" t="str">
        <f>IF(SUM('Control Sample Data'!E$3:E$98)&gt;10,IF(AND(ISNUMBER('Control Sample Data'!E999),'Control Sample Data'!E999&lt;$B$1,'Control Sample Data'!E999&gt;0),'Control Sample Data'!E999,$B$1),"")</f>
        <v/>
      </c>
      <c r="R1000" s="17" t="str">
        <f>IF(SUM('Control Sample Data'!F$3:F$98)&gt;10,IF(AND(ISNUMBER('Control Sample Data'!F999),'Control Sample Data'!F999&lt;$B$1,'Control Sample Data'!F999&gt;0),'Control Sample Data'!F999,$B$1),"")</f>
        <v/>
      </c>
      <c r="S1000" s="17" t="str">
        <f>IF(SUM('Control Sample Data'!G$3:G$98)&gt;10,IF(AND(ISNUMBER('Control Sample Data'!G999),'Control Sample Data'!G999&lt;$B$1,'Control Sample Data'!G999&gt;0),'Control Sample Data'!G999,$B$1),"")</f>
        <v/>
      </c>
      <c r="T1000" s="17" t="str">
        <f>IF(SUM('Control Sample Data'!H$3:H$98)&gt;10,IF(AND(ISNUMBER('Control Sample Data'!H999),'Control Sample Data'!H999&lt;$B$1,'Control Sample Data'!H999&gt;0),'Control Sample Data'!H999,$B$1),"")</f>
        <v/>
      </c>
      <c r="U1000" s="17" t="str">
        <f>IF(SUM('Control Sample Data'!I$3:I$98)&gt;10,IF(AND(ISNUMBER('Control Sample Data'!I999),'Control Sample Data'!I999&lt;$B$1,'Control Sample Data'!I999&gt;0),'Control Sample Data'!I999,$B$1),"")</f>
        <v/>
      </c>
      <c r="V1000" s="17" t="str">
        <f>IF(SUM('Control Sample Data'!J$3:J$98)&gt;10,IF(AND(ISNUMBER('Control Sample Data'!J999),'Control Sample Data'!J999&lt;$B$1,'Control Sample Data'!J999&gt;0),'Control Sample Data'!J999,$B$1),"")</f>
        <v/>
      </c>
      <c r="W1000" s="17" t="str">
        <f>IF(SUM('Control Sample Data'!K$3:K$98)&gt;10,IF(AND(ISNUMBER('Control Sample Data'!K999),'Control Sample Data'!K999&lt;$B$1,'Control Sample Data'!K999&gt;0),'Control Sample Data'!K999,$B$1),"")</f>
        <v/>
      </c>
      <c r="X1000" s="17" t="str">
        <f>IF(SUM('Control Sample Data'!L$3:L$98)&gt;10,IF(AND(ISNUMBER('Control Sample Data'!L999),'Control Sample Data'!L999&lt;$B$1,'Control Sample Data'!L999&gt;0),'Control Sample Data'!L999,$B$1),"")</f>
        <v/>
      </c>
      <c r="Y1000" s="17" t="str">
        <f>IF(SUM('Control Sample Data'!M$3:M$98)&gt;10,IF(AND(ISNUMBER('Control Sample Data'!M999),'Control Sample Data'!M999&lt;$B$1,'Control Sample Data'!M999&gt;0),'Control Sample Data'!M999,$B$1),"")</f>
        <v/>
      </c>
      <c r="AT1000" s="36" t="str">
        <f t="shared" si="664"/>
        <v/>
      </c>
      <c r="AU1000" s="36" t="str">
        <f t="shared" si="665"/>
        <v/>
      </c>
      <c r="AV1000" s="36" t="str">
        <f t="shared" si="666"/>
        <v/>
      </c>
      <c r="AW1000" s="36" t="str">
        <f t="shared" si="667"/>
        <v/>
      </c>
      <c r="AX1000" s="36" t="str">
        <f t="shared" si="668"/>
        <v/>
      </c>
      <c r="AY1000" s="36" t="str">
        <f t="shared" si="669"/>
        <v/>
      </c>
      <c r="AZ1000" s="36" t="str">
        <f t="shared" si="670"/>
        <v/>
      </c>
      <c r="BA1000" s="36" t="str">
        <f t="shared" si="671"/>
        <v/>
      </c>
      <c r="BB1000" s="36" t="str">
        <f t="shared" si="672"/>
        <v/>
      </c>
      <c r="BC1000" s="36" t="str">
        <f t="shared" si="673"/>
        <v/>
      </c>
      <c r="BD1000" s="36" t="str">
        <f t="shared" si="674"/>
        <v/>
      </c>
      <c r="BE1000" s="36" t="str">
        <f t="shared" si="675"/>
        <v/>
      </c>
      <c r="BF1000" s="36" t="str">
        <f t="shared" si="676"/>
        <v/>
      </c>
      <c r="BG1000" s="36" t="str">
        <f t="shared" si="677"/>
        <v/>
      </c>
      <c r="BH1000" s="36" t="str">
        <f t="shared" si="678"/>
        <v/>
      </c>
      <c r="BI1000" s="36" t="str">
        <f t="shared" si="679"/>
        <v/>
      </c>
      <c r="BJ1000" s="36" t="str">
        <f t="shared" si="680"/>
        <v/>
      </c>
      <c r="BK1000" s="36" t="str">
        <f t="shared" si="681"/>
        <v/>
      </c>
      <c r="BL1000" s="36" t="str">
        <f t="shared" si="682"/>
        <v/>
      </c>
      <c r="BM1000" s="36" t="str">
        <f t="shared" si="683"/>
        <v/>
      </c>
      <c r="BN1000" s="38" t="e">
        <f t="shared" si="642"/>
        <v>#DIV/0!</v>
      </c>
      <c r="BO1000" s="38" t="e">
        <f t="shared" si="643"/>
        <v>#DIV/0!</v>
      </c>
      <c r="BP1000" s="39" t="str">
        <f t="shared" si="644"/>
        <v/>
      </c>
      <c r="BQ1000" s="39" t="str">
        <f t="shared" si="645"/>
        <v/>
      </c>
      <c r="BR1000" s="39" t="str">
        <f t="shared" si="646"/>
        <v/>
      </c>
      <c r="BS1000" s="39" t="str">
        <f t="shared" si="647"/>
        <v/>
      </c>
      <c r="BT1000" s="39" t="str">
        <f t="shared" si="648"/>
        <v/>
      </c>
      <c r="BU1000" s="39" t="str">
        <f t="shared" si="649"/>
        <v/>
      </c>
      <c r="BV1000" s="39" t="str">
        <f t="shared" si="650"/>
        <v/>
      </c>
      <c r="BW1000" s="39" t="str">
        <f t="shared" si="651"/>
        <v/>
      </c>
      <c r="BX1000" s="39" t="str">
        <f t="shared" si="652"/>
        <v/>
      </c>
      <c r="BY1000" s="39" t="str">
        <f t="shared" si="653"/>
        <v/>
      </c>
      <c r="BZ1000" s="39" t="str">
        <f t="shared" si="654"/>
        <v/>
      </c>
      <c r="CA1000" s="39" t="str">
        <f t="shared" si="655"/>
        <v/>
      </c>
      <c r="CB1000" s="39" t="str">
        <f t="shared" si="656"/>
        <v/>
      </c>
      <c r="CC1000" s="39" t="str">
        <f t="shared" si="657"/>
        <v/>
      </c>
      <c r="CD1000" s="39" t="str">
        <f t="shared" si="658"/>
        <v/>
      </c>
      <c r="CE1000" s="39" t="str">
        <f t="shared" si="659"/>
        <v/>
      </c>
      <c r="CF1000" s="39" t="str">
        <f t="shared" si="660"/>
        <v/>
      </c>
      <c r="CG1000" s="39" t="str">
        <f t="shared" si="661"/>
        <v/>
      </c>
      <c r="CH1000" s="39" t="str">
        <f t="shared" si="662"/>
        <v/>
      </c>
      <c r="CI1000" s="39" t="str">
        <f t="shared" si="663"/>
        <v/>
      </c>
    </row>
    <row r="1001" spans="1:87">
      <c r="A1001" s="18"/>
      <c r="B1001" s="15" t="str">
        <f>'Gene Table'!E1000</f>
        <v>hsa-miR-3670</v>
      </c>
      <c r="C1001" s="15" t="str">
        <f>'Gene Table'!B1000</f>
        <v>J14</v>
      </c>
      <c r="D1001" s="16" t="str">
        <f>IF(SUM('Test Sample Data'!D$3:D$98)&gt;10,IF(AND(ISNUMBER('Test Sample Data'!D1000),'Test Sample Data'!D1000&lt;$B$1,'Test Sample Data'!D1000&gt;0),'Test Sample Data'!D1000,$B$1),"")</f>
        <v/>
      </c>
      <c r="E1001" s="17" t="str">
        <f>IF(SUM('Test Sample Data'!E$3:E$98)&gt;10,IF(AND(ISNUMBER('Test Sample Data'!E1000),'Test Sample Data'!E1000&lt;$B$1,'Test Sample Data'!E1000&gt;0),'Test Sample Data'!E1000,$B$1),"")</f>
        <v/>
      </c>
      <c r="F1001" s="17" t="str">
        <f>IF(SUM('Test Sample Data'!F$3:F$98)&gt;10,IF(AND(ISNUMBER('Test Sample Data'!F1000),'Test Sample Data'!F1000&lt;$B$1,'Test Sample Data'!F1000&gt;0),'Test Sample Data'!F1000,$B$1),"")</f>
        <v/>
      </c>
      <c r="G1001" s="17" t="str">
        <f>IF(SUM('Test Sample Data'!G$3:G$98)&gt;10,IF(AND(ISNUMBER('Test Sample Data'!G1000),'Test Sample Data'!G1000&lt;$B$1,'Test Sample Data'!G1000&gt;0),'Test Sample Data'!G1000,$B$1),"")</f>
        <v/>
      </c>
      <c r="H1001" s="17" t="str">
        <f>IF(SUM('Test Sample Data'!H$3:H$98)&gt;10,IF(AND(ISNUMBER('Test Sample Data'!H1000),'Test Sample Data'!H1000&lt;$B$1,'Test Sample Data'!H1000&gt;0),'Test Sample Data'!H1000,$B$1),"")</f>
        <v/>
      </c>
      <c r="I1001" s="17" t="str">
        <f>IF(SUM('Test Sample Data'!I$3:I$98)&gt;10,IF(AND(ISNUMBER('Test Sample Data'!I1000),'Test Sample Data'!I1000&lt;$B$1,'Test Sample Data'!I1000&gt;0),'Test Sample Data'!I1000,$B$1),"")</f>
        <v/>
      </c>
      <c r="J1001" s="17" t="str">
        <f>IF(SUM('Test Sample Data'!J$3:J$98)&gt;10,IF(AND(ISNUMBER('Test Sample Data'!J1000),'Test Sample Data'!J1000&lt;$B$1,'Test Sample Data'!J1000&gt;0),'Test Sample Data'!J1000,$B$1),"")</f>
        <v/>
      </c>
      <c r="K1001" s="17" t="str">
        <f>IF(SUM('Test Sample Data'!K$3:K$98)&gt;10,IF(AND(ISNUMBER('Test Sample Data'!K1000),'Test Sample Data'!K1000&lt;$B$1,'Test Sample Data'!K1000&gt;0),'Test Sample Data'!K1000,$B$1),"")</f>
        <v/>
      </c>
      <c r="L1001" s="17" t="str">
        <f>IF(SUM('Test Sample Data'!L$3:L$98)&gt;10,IF(AND(ISNUMBER('Test Sample Data'!L1000),'Test Sample Data'!L1000&lt;$B$1,'Test Sample Data'!L1000&gt;0),'Test Sample Data'!L1000,$B$1),"")</f>
        <v/>
      </c>
      <c r="M1001" s="17" t="str">
        <f>IF(SUM('Test Sample Data'!M$3:M$98)&gt;10,IF(AND(ISNUMBER('Test Sample Data'!M1000),'Test Sample Data'!M1000&lt;$B$1,'Test Sample Data'!M1000&gt;0),'Test Sample Data'!M1000,$B$1),"")</f>
        <v/>
      </c>
      <c r="N1001" s="17" t="str">
        <f>'Gene Table'!E1000</f>
        <v>hsa-miR-3670</v>
      </c>
      <c r="O1001" s="17" t="str">
        <f>'Gene Table'!B1000</f>
        <v>J14</v>
      </c>
      <c r="P1001" s="17" t="str">
        <f>IF(SUM('Control Sample Data'!D$3:D$98)&gt;10,IF(AND(ISNUMBER('Control Sample Data'!D1000),'Control Sample Data'!D1000&lt;$B$1,'Control Sample Data'!D1000&gt;0),'Control Sample Data'!D1000,$B$1),"")</f>
        <v/>
      </c>
      <c r="Q1001" s="17" t="str">
        <f>IF(SUM('Control Sample Data'!E$3:E$98)&gt;10,IF(AND(ISNUMBER('Control Sample Data'!E1000),'Control Sample Data'!E1000&lt;$B$1,'Control Sample Data'!E1000&gt;0),'Control Sample Data'!E1000,$B$1),"")</f>
        <v/>
      </c>
      <c r="R1001" s="17" t="str">
        <f>IF(SUM('Control Sample Data'!F$3:F$98)&gt;10,IF(AND(ISNUMBER('Control Sample Data'!F1000),'Control Sample Data'!F1000&lt;$B$1,'Control Sample Data'!F1000&gt;0),'Control Sample Data'!F1000,$B$1),"")</f>
        <v/>
      </c>
      <c r="S1001" s="17" t="str">
        <f>IF(SUM('Control Sample Data'!G$3:G$98)&gt;10,IF(AND(ISNUMBER('Control Sample Data'!G1000),'Control Sample Data'!G1000&lt;$B$1,'Control Sample Data'!G1000&gt;0),'Control Sample Data'!G1000,$B$1),"")</f>
        <v/>
      </c>
      <c r="T1001" s="17" t="str">
        <f>IF(SUM('Control Sample Data'!H$3:H$98)&gt;10,IF(AND(ISNUMBER('Control Sample Data'!H1000),'Control Sample Data'!H1000&lt;$B$1,'Control Sample Data'!H1000&gt;0),'Control Sample Data'!H1000,$B$1),"")</f>
        <v/>
      </c>
      <c r="U1001" s="17" t="str">
        <f>IF(SUM('Control Sample Data'!I$3:I$98)&gt;10,IF(AND(ISNUMBER('Control Sample Data'!I1000),'Control Sample Data'!I1000&lt;$B$1,'Control Sample Data'!I1000&gt;0),'Control Sample Data'!I1000,$B$1),"")</f>
        <v/>
      </c>
      <c r="V1001" s="17" t="str">
        <f>IF(SUM('Control Sample Data'!J$3:J$98)&gt;10,IF(AND(ISNUMBER('Control Sample Data'!J1000),'Control Sample Data'!J1000&lt;$B$1,'Control Sample Data'!J1000&gt;0),'Control Sample Data'!J1000,$B$1),"")</f>
        <v/>
      </c>
      <c r="W1001" s="17" t="str">
        <f>IF(SUM('Control Sample Data'!K$3:K$98)&gt;10,IF(AND(ISNUMBER('Control Sample Data'!K1000),'Control Sample Data'!K1000&lt;$B$1,'Control Sample Data'!K1000&gt;0),'Control Sample Data'!K1000,$B$1),"")</f>
        <v/>
      </c>
      <c r="X1001" s="17" t="str">
        <f>IF(SUM('Control Sample Data'!L$3:L$98)&gt;10,IF(AND(ISNUMBER('Control Sample Data'!L1000),'Control Sample Data'!L1000&lt;$B$1,'Control Sample Data'!L1000&gt;0),'Control Sample Data'!L1000,$B$1),"")</f>
        <v/>
      </c>
      <c r="Y1001" s="17" t="str">
        <f>IF(SUM('Control Sample Data'!M$3:M$98)&gt;10,IF(AND(ISNUMBER('Control Sample Data'!M1000),'Control Sample Data'!M1000&lt;$B$1,'Control Sample Data'!M1000&gt;0),'Control Sample Data'!M1000,$B$1),"")</f>
        <v/>
      </c>
      <c r="AT1001" s="36" t="str">
        <f t="shared" si="664"/>
        <v/>
      </c>
      <c r="AU1001" s="36" t="str">
        <f t="shared" si="665"/>
        <v/>
      </c>
      <c r="AV1001" s="36" t="str">
        <f t="shared" si="666"/>
        <v/>
      </c>
      <c r="AW1001" s="36" t="str">
        <f t="shared" si="667"/>
        <v/>
      </c>
      <c r="AX1001" s="36" t="str">
        <f t="shared" si="668"/>
        <v/>
      </c>
      <c r="AY1001" s="36" t="str">
        <f t="shared" si="669"/>
        <v/>
      </c>
      <c r="AZ1001" s="36" t="str">
        <f t="shared" si="670"/>
        <v/>
      </c>
      <c r="BA1001" s="36" t="str">
        <f t="shared" si="671"/>
        <v/>
      </c>
      <c r="BB1001" s="36" t="str">
        <f t="shared" si="672"/>
        <v/>
      </c>
      <c r="BC1001" s="36" t="str">
        <f t="shared" si="673"/>
        <v/>
      </c>
      <c r="BD1001" s="36" t="str">
        <f t="shared" si="674"/>
        <v/>
      </c>
      <c r="BE1001" s="36" t="str">
        <f t="shared" si="675"/>
        <v/>
      </c>
      <c r="BF1001" s="36" t="str">
        <f t="shared" si="676"/>
        <v/>
      </c>
      <c r="BG1001" s="36" t="str">
        <f t="shared" si="677"/>
        <v/>
      </c>
      <c r="BH1001" s="36" t="str">
        <f t="shared" si="678"/>
        <v/>
      </c>
      <c r="BI1001" s="36" t="str">
        <f t="shared" si="679"/>
        <v/>
      </c>
      <c r="BJ1001" s="36" t="str">
        <f t="shared" si="680"/>
        <v/>
      </c>
      <c r="BK1001" s="36" t="str">
        <f t="shared" si="681"/>
        <v/>
      </c>
      <c r="BL1001" s="36" t="str">
        <f t="shared" si="682"/>
        <v/>
      </c>
      <c r="BM1001" s="36" t="str">
        <f t="shared" si="683"/>
        <v/>
      </c>
      <c r="BN1001" s="38" t="e">
        <f t="shared" si="642"/>
        <v>#DIV/0!</v>
      </c>
      <c r="BO1001" s="38" t="e">
        <f t="shared" si="643"/>
        <v>#DIV/0!</v>
      </c>
      <c r="BP1001" s="39" t="str">
        <f t="shared" si="644"/>
        <v/>
      </c>
      <c r="BQ1001" s="39" t="str">
        <f t="shared" si="645"/>
        <v/>
      </c>
      <c r="BR1001" s="39" t="str">
        <f t="shared" si="646"/>
        <v/>
      </c>
      <c r="BS1001" s="39" t="str">
        <f t="shared" si="647"/>
        <v/>
      </c>
      <c r="BT1001" s="39" t="str">
        <f t="shared" si="648"/>
        <v/>
      </c>
      <c r="BU1001" s="39" t="str">
        <f t="shared" si="649"/>
        <v/>
      </c>
      <c r="BV1001" s="39" t="str">
        <f t="shared" si="650"/>
        <v/>
      </c>
      <c r="BW1001" s="39" t="str">
        <f t="shared" si="651"/>
        <v/>
      </c>
      <c r="BX1001" s="39" t="str">
        <f t="shared" si="652"/>
        <v/>
      </c>
      <c r="BY1001" s="39" t="str">
        <f t="shared" si="653"/>
        <v/>
      </c>
      <c r="BZ1001" s="39" t="str">
        <f t="shared" si="654"/>
        <v/>
      </c>
      <c r="CA1001" s="39" t="str">
        <f t="shared" si="655"/>
        <v/>
      </c>
      <c r="CB1001" s="39" t="str">
        <f t="shared" si="656"/>
        <v/>
      </c>
      <c r="CC1001" s="39" t="str">
        <f t="shared" si="657"/>
        <v/>
      </c>
      <c r="CD1001" s="39" t="str">
        <f t="shared" si="658"/>
        <v/>
      </c>
      <c r="CE1001" s="39" t="str">
        <f t="shared" si="659"/>
        <v/>
      </c>
      <c r="CF1001" s="39" t="str">
        <f t="shared" si="660"/>
        <v/>
      </c>
      <c r="CG1001" s="39" t="str">
        <f t="shared" si="661"/>
        <v/>
      </c>
      <c r="CH1001" s="39" t="str">
        <f t="shared" si="662"/>
        <v/>
      </c>
      <c r="CI1001" s="39" t="str">
        <f t="shared" si="663"/>
        <v/>
      </c>
    </row>
    <row r="1002" spans="1:87">
      <c r="A1002" s="18"/>
      <c r="B1002" s="15" t="str">
        <f>'Gene Table'!E1001</f>
        <v>hsa-miR-4299</v>
      </c>
      <c r="C1002" s="15" t="str">
        <f>'Gene Table'!B1001</f>
        <v>J15</v>
      </c>
      <c r="D1002" s="16" t="str">
        <f>IF(SUM('Test Sample Data'!D$3:D$98)&gt;10,IF(AND(ISNUMBER('Test Sample Data'!D1001),'Test Sample Data'!D1001&lt;$B$1,'Test Sample Data'!D1001&gt;0),'Test Sample Data'!D1001,$B$1),"")</f>
        <v/>
      </c>
      <c r="E1002" s="17" t="str">
        <f>IF(SUM('Test Sample Data'!E$3:E$98)&gt;10,IF(AND(ISNUMBER('Test Sample Data'!E1001),'Test Sample Data'!E1001&lt;$B$1,'Test Sample Data'!E1001&gt;0),'Test Sample Data'!E1001,$B$1),"")</f>
        <v/>
      </c>
      <c r="F1002" s="17" t="str">
        <f>IF(SUM('Test Sample Data'!F$3:F$98)&gt;10,IF(AND(ISNUMBER('Test Sample Data'!F1001),'Test Sample Data'!F1001&lt;$B$1,'Test Sample Data'!F1001&gt;0),'Test Sample Data'!F1001,$B$1),"")</f>
        <v/>
      </c>
      <c r="G1002" s="17" t="str">
        <f>IF(SUM('Test Sample Data'!G$3:G$98)&gt;10,IF(AND(ISNUMBER('Test Sample Data'!G1001),'Test Sample Data'!G1001&lt;$B$1,'Test Sample Data'!G1001&gt;0),'Test Sample Data'!G1001,$B$1),"")</f>
        <v/>
      </c>
      <c r="H1002" s="17" t="str">
        <f>IF(SUM('Test Sample Data'!H$3:H$98)&gt;10,IF(AND(ISNUMBER('Test Sample Data'!H1001),'Test Sample Data'!H1001&lt;$B$1,'Test Sample Data'!H1001&gt;0),'Test Sample Data'!H1001,$B$1),"")</f>
        <v/>
      </c>
      <c r="I1002" s="17" t="str">
        <f>IF(SUM('Test Sample Data'!I$3:I$98)&gt;10,IF(AND(ISNUMBER('Test Sample Data'!I1001),'Test Sample Data'!I1001&lt;$B$1,'Test Sample Data'!I1001&gt;0),'Test Sample Data'!I1001,$B$1),"")</f>
        <v/>
      </c>
      <c r="J1002" s="17" t="str">
        <f>IF(SUM('Test Sample Data'!J$3:J$98)&gt;10,IF(AND(ISNUMBER('Test Sample Data'!J1001),'Test Sample Data'!J1001&lt;$B$1,'Test Sample Data'!J1001&gt;0),'Test Sample Data'!J1001,$B$1),"")</f>
        <v/>
      </c>
      <c r="K1002" s="17" t="str">
        <f>IF(SUM('Test Sample Data'!K$3:K$98)&gt;10,IF(AND(ISNUMBER('Test Sample Data'!K1001),'Test Sample Data'!K1001&lt;$B$1,'Test Sample Data'!K1001&gt;0),'Test Sample Data'!K1001,$B$1),"")</f>
        <v/>
      </c>
      <c r="L1002" s="17" t="str">
        <f>IF(SUM('Test Sample Data'!L$3:L$98)&gt;10,IF(AND(ISNUMBER('Test Sample Data'!L1001),'Test Sample Data'!L1001&lt;$B$1,'Test Sample Data'!L1001&gt;0),'Test Sample Data'!L1001,$B$1),"")</f>
        <v/>
      </c>
      <c r="M1002" s="17" t="str">
        <f>IF(SUM('Test Sample Data'!M$3:M$98)&gt;10,IF(AND(ISNUMBER('Test Sample Data'!M1001),'Test Sample Data'!M1001&lt;$B$1,'Test Sample Data'!M1001&gt;0),'Test Sample Data'!M1001,$B$1),"")</f>
        <v/>
      </c>
      <c r="N1002" s="17" t="str">
        <f>'Gene Table'!E1001</f>
        <v>hsa-miR-4299</v>
      </c>
      <c r="O1002" s="17" t="str">
        <f>'Gene Table'!B1001</f>
        <v>J15</v>
      </c>
      <c r="P1002" s="17" t="str">
        <f>IF(SUM('Control Sample Data'!D$3:D$98)&gt;10,IF(AND(ISNUMBER('Control Sample Data'!D1001),'Control Sample Data'!D1001&lt;$B$1,'Control Sample Data'!D1001&gt;0),'Control Sample Data'!D1001,$B$1),"")</f>
        <v/>
      </c>
      <c r="Q1002" s="17" t="str">
        <f>IF(SUM('Control Sample Data'!E$3:E$98)&gt;10,IF(AND(ISNUMBER('Control Sample Data'!E1001),'Control Sample Data'!E1001&lt;$B$1,'Control Sample Data'!E1001&gt;0),'Control Sample Data'!E1001,$B$1),"")</f>
        <v/>
      </c>
      <c r="R1002" s="17" t="str">
        <f>IF(SUM('Control Sample Data'!F$3:F$98)&gt;10,IF(AND(ISNUMBER('Control Sample Data'!F1001),'Control Sample Data'!F1001&lt;$B$1,'Control Sample Data'!F1001&gt;0),'Control Sample Data'!F1001,$B$1),"")</f>
        <v/>
      </c>
      <c r="S1002" s="17" t="str">
        <f>IF(SUM('Control Sample Data'!G$3:G$98)&gt;10,IF(AND(ISNUMBER('Control Sample Data'!G1001),'Control Sample Data'!G1001&lt;$B$1,'Control Sample Data'!G1001&gt;0),'Control Sample Data'!G1001,$B$1),"")</f>
        <v/>
      </c>
      <c r="T1002" s="17" t="str">
        <f>IF(SUM('Control Sample Data'!H$3:H$98)&gt;10,IF(AND(ISNUMBER('Control Sample Data'!H1001),'Control Sample Data'!H1001&lt;$B$1,'Control Sample Data'!H1001&gt;0),'Control Sample Data'!H1001,$B$1),"")</f>
        <v/>
      </c>
      <c r="U1002" s="17" t="str">
        <f>IF(SUM('Control Sample Data'!I$3:I$98)&gt;10,IF(AND(ISNUMBER('Control Sample Data'!I1001),'Control Sample Data'!I1001&lt;$B$1,'Control Sample Data'!I1001&gt;0),'Control Sample Data'!I1001,$B$1),"")</f>
        <v/>
      </c>
      <c r="V1002" s="17" t="str">
        <f>IF(SUM('Control Sample Data'!J$3:J$98)&gt;10,IF(AND(ISNUMBER('Control Sample Data'!J1001),'Control Sample Data'!J1001&lt;$B$1,'Control Sample Data'!J1001&gt;0),'Control Sample Data'!J1001,$B$1),"")</f>
        <v/>
      </c>
      <c r="W1002" s="17" t="str">
        <f>IF(SUM('Control Sample Data'!K$3:K$98)&gt;10,IF(AND(ISNUMBER('Control Sample Data'!K1001),'Control Sample Data'!K1001&lt;$B$1,'Control Sample Data'!K1001&gt;0),'Control Sample Data'!K1001,$B$1),"")</f>
        <v/>
      </c>
      <c r="X1002" s="17" t="str">
        <f>IF(SUM('Control Sample Data'!L$3:L$98)&gt;10,IF(AND(ISNUMBER('Control Sample Data'!L1001),'Control Sample Data'!L1001&lt;$B$1,'Control Sample Data'!L1001&gt;0),'Control Sample Data'!L1001,$B$1),"")</f>
        <v/>
      </c>
      <c r="Y1002" s="17" t="str">
        <f>IF(SUM('Control Sample Data'!M$3:M$98)&gt;10,IF(AND(ISNUMBER('Control Sample Data'!M1001),'Control Sample Data'!M1001&lt;$B$1,'Control Sample Data'!M1001&gt;0),'Control Sample Data'!M1001,$B$1),"")</f>
        <v/>
      </c>
      <c r="AT1002" s="36" t="str">
        <f t="shared" si="664"/>
        <v/>
      </c>
      <c r="AU1002" s="36" t="str">
        <f t="shared" si="665"/>
        <v/>
      </c>
      <c r="AV1002" s="36" t="str">
        <f t="shared" si="666"/>
        <v/>
      </c>
      <c r="AW1002" s="36" t="str">
        <f t="shared" si="667"/>
        <v/>
      </c>
      <c r="AX1002" s="36" t="str">
        <f t="shared" si="668"/>
        <v/>
      </c>
      <c r="AY1002" s="36" t="str">
        <f t="shared" si="669"/>
        <v/>
      </c>
      <c r="AZ1002" s="36" t="str">
        <f t="shared" si="670"/>
        <v/>
      </c>
      <c r="BA1002" s="36" t="str">
        <f t="shared" si="671"/>
        <v/>
      </c>
      <c r="BB1002" s="36" t="str">
        <f t="shared" si="672"/>
        <v/>
      </c>
      <c r="BC1002" s="36" t="str">
        <f t="shared" si="673"/>
        <v/>
      </c>
      <c r="BD1002" s="36" t="str">
        <f t="shared" si="674"/>
        <v/>
      </c>
      <c r="BE1002" s="36" t="str">
        <f t="shared" si="675"/>
        <v/>
      </c>
      <c r="BF1002" s="36" t="str">
        <f t="shared" si="676"/>
        <v/>
      </c>
      <c r="BG1002" s="36" t="str">
        <f t="shared" si="677"/>
        <v/>
      </c>
      <c r="BH1002" s="36" t="str">
        <f t="shared" si="678"/>
        <v/>
      </c>
      <c r="BI1002" s="36" t="str">
        <f t="shared" si="679"/>
        <v/>
      </c>
      <c r="BJ1002" s="36" t="str">
        <f t="shared" si="680"/>
        <v/>
      </c>
      <c r="BK1002" s="36" t="str">
        <f t="shared" si="681"/>
        <v/>
      </c>
      <c r="BL1002" s="36" t="str">
        <f t="shared" si="682"/>
        <v/>
      </c>
      <c r="BM1002" s="36" t="str">
        <f t="shared" si="683"/>
        <v/>
      </c>
      <c r="BN1002" s="38" t="e">
        <f t="shared" si="642"/>
        <v>#DIV/0!</v>
      </c>
      <c r="BO1002" s="38" t="e">
        <f t="shared" si="643"/>
        <v>#DIV/0!</v>
      </c>
      <c r="BP1002" s="39" t="str">
        <f t="shared" si="644"/>
        <v/>
      </c>
      <c r="BQ1002" s="39" t="str">
        <f t="shared" si="645"/>
        <v/>
      </c>
      <c r="BR1002" s="39" t="str">
        <f t="shared" si="646"/>
        <v/>
      </c>
      <c r="BS1002" s="39" t="str">
        <f t="shared" si="647"/>
        <v/>
      </c>
      <c r="BT1002" s="39" t="str">
        <f t="shared" si="648"/>
        <v/>
      </c>
      <c r="BU1002" s="39" t="str">
        <f t="shared" si="649"/>
        <v/>
      </c>
      <c r="BV1002" s="39" t="str">
        <f t="shared" si="650"/>
        <v/>
      </c>
      <c r="BW1002" s="39" t="str">
        <f t="shared" si="651"/>
        <v/>
      </c>
      <c r="BX1002" s="39" t="str">
        <f t="shared" si="652"/>
        <v/>
      </c>
      <c r="BY1002" s="39" t="str">
        <f t="shared" si="653"/>
        <v/>
      </c>
      <c r="BZ1002" s="39" t="str">
        <f t="shared" si="654"/>
        <v/>
      </c>
      <c r="CA1002" s="39" t="str">
        <f t="shared" si="655"/>
        <v/>
      </c>
      <c r="CB1002" s="39" t="str">
        <f t="shared" si="656"/>
        <v/>
      </c>
      <c r="CC1002" s="39" t="str">
        <f t="shared" si="657"/>
        <v/>
      </c>
      <c r="CD1002" s="39" t="str">
        <f t="shared" si="658"/>
        <v/>
      </c>
      <c r="CE1002" s="39" t="str">
        <f t="shared" si="659"/>
        <v/>
      </c>
      <c r="CF1002" s="39" t="str">
        <f t="shared" si="660"/>
        <v/>
      </c>
      <c r="CG1002" s="39" t="str">
        <f t="shared" si="661"/>
        <v/>
      </c>
      <c r="CH1002" s="39" t="str">
        <f t="shared" si="662"/>
        <v/>
      </c>
      <c r="CI1002" s="39" t="str">
        <f t="shared" si="663"/>
        <v/>
      </c>
    </row>
    <row r="1003" spans="1:87">
      <c r="A1003" s="18"/>
      <c r="B1003" s="15" t="str">
        <f>'Gene Table'!E1002</f>
        <v>hsa-miR-3671</v>
      </c>
      <c r="C1003" s="15" t="str">
        <f>'Gene Table'!B1002</f>
        <v>J16</v>
      </c>
      <c r="D1003" s="16" t="str">
        <f>IF(SUM('Test Sample Data'!D$3:D$98)&gt;10,IF(AND(ISNUMBER('Test Sample Data'!D1002),'Test Sample Data'!D1002&lt;$B$1,'Test Sample Data'!D1002&gt;0),'Test Sample Data'!D1002,$B$1),"")</f>
        <v/>
      </c>
      <c r="E1003" s="17" t="str">
        <f>IF(SUM('Test Sample Data'!E$3:E$98)&gt;10,IF(AND(ISNUMBER('Test Sample Data'!E1002),'Test Sample Data'!E1002&lt;$B$1,'Test Sample Data'!E1002&gt;0),'Test Sample Data'!E1002,$B$1),"")</f>
        <v/>
      </c>
      <c r="F1003" s="17" t="str">
        <f>IF(SUM('Test Sample Data'!F$3:F$98)&gt;10,IF(AND(ISNUMBER('Test Sample Data'!F1002),'Test Sample Data'!F1002&lt;$B$1,'Test Sample Data'!F1002&gt;0),'Test Sample Data'!F1002,$B$1),"")</f>
        <v/>
      </c>
      <c r="G1003" s="17" t="str">
        <f>IF(SUM('Test Sample Data'!G$3:G$98)&gt;10,IF(AND(ISNUMBER('Test Sample Data'!G1002),'Test Sample Data'!G1002&lt;$B$1,'Test Sample Data'!G1002&gt;0),'Test Sample Data'!G1002,$B$1),"")</f>
        <v/>
      </c>
      <c r="H1003" s="17" t="str">
        <f>IF(SUM('Test Sample Data'!H$3:H$98)&gt;10,IF(AND(ISNUMBER('Test Sample Data'!H1002),'Test Sample Data'!H1002&lt;$B$1,'Test Sample Data'!H1002&gt;0),'Test Sample Data'!H1002,$B$1),"")</f>
        <v/>
      </c>
      <c r="I1003" s="17" t="str">
        <f>IF(SUM('Test Sample Data'!I$3:I$98)&gt;10,IF(AND(ISNUMBER('Test Sample Data'!I1002),'Test Sample Data'!I1002&lt;$B$1,'Test Sample Data'!I1002&gt;0),'Test Sample Data'!I1002,$B$1),"")</f>
        <v/>
      </c>
      <c r="J1003" s="17" t="str">
        <f>IF(SUM('Test Sample Data'!J$3:J$98)&gt;10,IF(AND(ISNUMBER('Test Sample Data'!J1002),'Test Sample Data'!J1002&lt;$B$1,'Test Sample Data'!J1002&gt;0),'Test Sample Data'!J1002,$B$1),"")</f>
        <v/>
      </c>
      <c r="K1003" s="17" t="str">
        <f>IF(SUM('Test Sample Data'!K$3:K$98)&gt;10,IF(AND(ISNUMBER('Test Sample Data'!K1002),'Test Sample Data'!K1002&lt;$B$1,'Test Sample Data'!K1002&gt;0),'Test Sample Data'!K1002,$B$1),"")</f>
        <v/>
      </c>
      <c r="L1003" s="17" t="str">
        <f>IF(SUM('Test Sample Data'!L$3:L$98)&gt;10,IF(AND(ISNUMBER('Test Sample Data'!L1002),'Test Sample Data'!L1002&lt;$B$1,'Test Sample Data'!L1002&gt;0),'Test Sample Data'!L1002,$B$1),"")</f>
        <v/>
      </c>
      <c r="M1003" s="17" t="str">
        <f>IF(SUM('Test Sample Data'!M$3:M$98)&gt;10,IF(AND(ISNUMBER('Test Sample Data'!M1002),'Test Sample Data'!M1002&lt;$B$1,'Test Sample Data'!M1002&gt;0),'Test Sample Data'!M1002,$B$1),"")</f>
        <v/>
      </c>
      <c r="N1003" s="17" t="str">
        <f>'Gene Table'!E1002</f>
        <v>hsa-miR-3671</v>
      </c>
      <c r="O1003" s="17" t="str">
        <f>'Gene Table'!B1002</f>
        <v>J16</v>
      </c>
      <c r="P1003" s="17" t="str">
        <f>IF(SUM('Control Sample Data'!D$3:D$98)&gt;10,IF(AND(ISNUMBER('Control Sample Data'!D1002),'Control Sample Data'!D1002&lt;$B$1,'Control Sample Data'!D1002&gt;0),'Control Sample Data'!D1002,$B$1),"")</f>
        <v/>
      </c>
      <c r="Q1003" s="17" t="str">
        <f>IF(SUM('Control Sample Data'!E$3:E$98)&gt;10,IF(AND(ISNUMBER('Control Sample Data'!E1002),'Control Sample Data'!E1002&lt;$B$1,'Control Sample Data'!E1002&gt;0),'Control Sample Data'!E1002,$B$1),"")</f>
        <v/>
      </c>
      <c r="R1003" s="17" t="str">
        <f>IF(SUM('Control Sample Data'!F$3:F$98)&gt;10,IF(AND(ISNUMBER('Control Sample Data'!F1002),'Control Sample Data'!F1002&lt;$B$1,'Control Sample Data'!F1002&gt;0),'Control Sample Data'!F1002,$B$1),"")</f>
        <v/>
      </c>
      <c r="S1003" s="17" t="str">
        <f>IF(SUM('Control Sample Data'!G$3:G$98)&gt;10,IF(AND(ISNUMBER('Control Sample Data'!G1002),'Control Sample Data'!G1002&lt;$B$1,'Control Sample Data'!G1002&gt;0),'Control Sample Data'!G1002,$B$1),"")</f>
        <v/>
      </c>
      <c r="T1003" s="17" t="str">
        <f>IF(SUM('Control Sample Data'!H$3:H$98)&gt;10,IF(AND(ISNUMBER('Control Sample Data'!H1002),'Control Sample Data'!H1002&lt;$B$1,'Control Sample Data'!H1002&gt;0),'Control Sample Data'!H1002,$B$1),"")</f>
        <v/>
      </c>
      <c r="U1003" s="17" t="str">
        <f>IF(SUM('Control Sample Data'!I$3:I$98)&gt;10,IF(AND(ISNUMBER('Control Sample Data'!I1002),'Control Sample Data'!I1002&lt;$B$1,'Control Sample Data'!I1002&gt;0),'Control Sample Data'!I1002,$B$1),"")</f>
        <v/>
      </c>
      <c r="V1003" s="17" t="str">
        <f>IF(SUM('Control Sample Data'!J$3:J$98)&gt;10,IF(AND(ISNUMBER('Control Sample Data'!J1002),'Control Sample Data'!J1002&lt;$B$1,'Control Sample Data'!J1002&gt;0),'Control Sample Data'!J1002,$B$1),"")</f>
        <v/>
      </c>
      <c r="W1003" s="17" t="str">
        <f>IF(SUM('Control Sample Data'!K$3:K$98)&gt;10,IF(AND(ISNUMBER('Control Sample Data'!K1002),'Control Sample Data'!K1002&lt;$B$1,'Control Sample Data'!K1002&gt;0),'Control Sample Data'!K1002,$B$1),"")</f>
        <v/>
      </c>
      <c r="X1003" s="17" t="str">
        <f>IF(SUM('Control Sample Data'!L$3:L$98)&gt;10,IF(AND(ISNUMBER('Control Sample Data'!L1002),'Control Sample Data'!L1002&lt;$B$1,'Control Sample Data'!L1002&gt;0),'Control Sample Data'!L1002,$B$1),"")</f>
        <v/>
      </c>
      <c r="Y1003" s="17" t="str">
        <f>IF(SUM('Control Sample Data'!M$3:M$98)&gt;10,IF(AND(ISNUMBER('Control Sample Data'!M1002),'Control Sample Data'!M1002&lt;$B$1,'Control Sample Data'!M1002&gt;0),'Control Sample Data'!M1002,$B$1),"")</f>
        <v/>
      </c>
      <c r="AT1003" s="36" t="str">
        <f t="shared" si="664"/>
        <v/>
      </c>
      <c r="AU1003" s="36" t="str">
        <f t="shared" si="665"/>
        <v/>
      </c>
      <c r="AV1003" s="36" t="str">
        <f t="shared" si="666"/>
        <v/>
      </c>
      <c r="AW1003" s="36" t="str">
        <f t="shared" si="667"/>
        <v/>
      </c>
      <c r="AX1003" s="36" t="str">
        <f t="shared" si="668"/>
        <v/>
      </c>
      <c r="AY1003" s="36" t="str">
        <f t="shared" si="669"/>
        <v/>
      </c>
      <c r="AZ1003" s="36" t="str">
        <f t="shared" si="670"/>
        <v/>
      </c>
      <c r="BA1003" s="36" t="str">
        <f t="shared" si="671"/>
        <v/>
      </c>
      <c r="BB1003" s="36" t="str">
        <f t="shared" si="672"/>
        <v/>
      </c>
      <c r="BC1003" s="36" t="str">
        <f t="shared" si="673"/>
        <v/>
      </c>
      <c r="BD1003" s="36" t="str">
        <f t="shared" si="674"/>
        <v/>
      </c>
      <c r="BE1003" s="36" t="str">
        <f t="shared" si="675"/>
        <v/>
      </c>
      <c r="BF1003" s="36" t="str">
        <f t="shared" si="676"/>
        <v/>
      </c>
      <c r="BG1003" s="36" t="str">
        <f t="shared" si="677"/>
        <v/>
      </c>
      <c r="BH1003" s="36" t="str">
        <f t="shared" si="678"/>
        <v/>
      </c>
      <c r="BI1003" s="36" t="str">
        <f t="shared" si="679"/>
        <v/>
      </c>
      <c r="BJ1003" s="36" t="str">
        <f t="shared" si="680"/>
        <v/>
      </c>
      <c r="BK1003" s="36" t="str">
        <f t="shared" si="681"/>
        <v/>
      </c>
      <c r="BL1003" s="36" t="str">
        <f t="shared" si="682"/>
        <v/>
      </c>
      <c r="BM1003" s="36" t="str">
        <f t="shared" si="683"/>
        <v/>
      </c>
      <c r="BN1003" s="38" t="e">
        <f t="shared" si="642"/>
        <v>#DIV/0!</v>
      </c>
      <c r="BO1003" s="38" t="e">
        <f t="shared" si="643"/>
        <v>#DIV/0!</v>
      </c>
      <c r="BP1003" s="39" t="str">
        <f t="shared" si="644"/>
        <v/>
      </c>
      <c r="BQ1003" s="39" t="str">
        <f t="shared" si="645"/>
        <v/>
      </c>
      <c r="BR1003" s="39" t="str">
        <f t="shared" si="646"/>
        <v/>
      </c>
      <c r="BS1003" s="39" t="str">
        <f t="shared" si="647"/>
        <v/>
      </c>
      <c r="BT1003" s="39" t="str">
        <f t="shared" si="648"/>
        <v/>
      </c>
      <c r="BU1003" s="39" t="str">
        <f t="shared" si="649"/>
        <v/>
      </c>
      <c r="BV1003" s="39" t="str">
        <f t="shared" si="650"/>
        <v/>
      </c>
      <c r="BW1003" s="39" t="str">
        <f t="shared" si="651"/>
        <v/>
      </c>
      <c r="BX1003" s="39" t="str">
        <f t="shared" si="652"/>
        <v/>
      </c>
      <c r="BY1003" s="39" t="str">
        <f t="shared" si="653"/>
        <v/>
      </c>
      <c r="BZ1003" s="39" t="str">
        <f t="shared" si="654"/>
        <v/>
      </c>
      <c r="CA1003" s="39" t="str">
        <f t="shared" si="655"/>
        <v/>
      </c>
      <c r="CB1003" s="39" t="str">
        <f t="shared" si="656"/>
        <v/>
      </c>
      <c r="CC1003" s="39" t="str">
        <f t="shared" si="657"/>
        <v/>
      </c>
      <c r="CD1003" s="39" t="str">
        <f t="shared" si="658"/>
        <v/>
      </c>
      <c r="CE1003" s="39" t="str">
        <f t="shared" si="659"/>
        <v/>
      </c>
      <c r="CF1003" s="39" t="str">
        <f t="shared" si="660"/>
        <v/>
      </c>
      <c r="CG1003" s="39" t="str">
        <f t="shared" si="661"/>
        <v/>
      </c>
      <c r="CH1003" s="39" t="str">
        <f t="shared" si="662"/>
        <v/>
      </c>
      <c r="CI1003" s="39" t="str">
        <f t="shared" si="663"/>
        <v/>
      </c>
    </row>
    <row r="1004" spans="1:87">
      <c r="A1004" s="18"/>
      <c r="B1004" s="15" t="str">
        <f>'Gene Table'!E1003</f>
        <v>hsa-miR-4305</v>
      </c>
      <c r="C1004" s="15" t="str">
        <f>'Gene Table'!B1003</f>
        <v>J17</v>
      </c>
      <c r="D1004" s="16" t="str">
        <f>IF(SUM('Test Sample Data'!D$3:D$98)&gt;10,IF(AND(ISNUMBER('Test Sample Data'!D1003),'Test Sample Data'!D1003&lt;$B$1,'Test Sample Data'!D1003&gt;0),'Test Sample Data'!D1003,$B$1),"")</f>
        <v/>
      </c>
      <c r="E1004" s="17" t="str">
        <f>IF(SUM('Test Sample Data'!E$3:E$98)&gt;10,IF(AND(ISNUMBER('Test Sample Data'!E1003),'Test Sample Data'!E1003&lt;$B$1,'Test Sample Data'!E1003&gt;0),'Test Sample Data'!E1003,$B$1),"")</f>
        <v/>
      </c>
      <c r="F1004" s="17" t="str">
        <f>IF(SUM('Test Sample Data'!F$3:F$98)&gt;10,IF(AND(ISNUMBER('Test Sample Data'!F1003),'Test Sample Data'!F1003&lt;$B$1,'Test Sample Data'!F1003&gt;0),'Test Sample Data'!F1003,$B$1),"")</f>
        <v/>
      </c>
      <c r="G1004" s="17" t="str">
        <f>IF(SUM('Test Sample Data'!G$3:G$98)&gt;10,IF(AND(ISNUMBER('Test Sample Data'!G1003),'Test Sample Data'!G1003&lt;$B$1,'Test Sample Data'!G1003&gt;0),'Test Sample Data'!G1003,$B$1),"")</f>
        <v/>
      </c>
      <c r="H1004" s="17" t="str">
        <f>IF(SUM('Test Sample Data'!H$3:H$98)&gt;10,IF(AND(ISNUMBER('Test Sample Data'!H1003),'Test Sample Data'!H1003&lt;$B$1,'Test Sample Data'!H1003&gt;0),'Test Sample Data'!H1003,$B$1),"")</f>
        <v/>
      </c>
      <c r="I1004" s="17" t="str">
        <f>IF(SUM('Test Sample Data'!I$3:I$98)&gt;10,IF(AND(ISNUMBER('Test Sample Data'!I1003),'Test Sample Data'!I1003&lt;$B$1,'Test Sample Data'!I1003&gt;0),'Test Sample Data'!I1003,$B$1),"")</f>
        <v/>
      </c>
      <c r="J1004" s="17" t="str">
        <f>IF(SUM('Test Sample Data'!J$3:J$98)&gt;10,IF(AND(ISNUMBER('Test Sample Data'!J1003),'Test Sample Data'!J1003&lt;$B$1,'Test Sample Data'!J1003&gt;0),'Test Sample Data'!J1003,$B$1),"")</f>
        <v/>
      </c>
      <c r="K1004" s="17" t="str">
        <f>IF(SUM('Test Sample Data'!K$3:K$98)&gt;10,IF(AND(ISNUMBER('Test Sample Data'!K1003),'Test Sample Data'!K1003&lt;$B$1,'Test Sample Data'!K1003&gt;0),'Test Sample Data'!K1003,$B$1),"")</f>
        <v/>
      </c>
      <c r="L1004" s="17" t="str">
        <f>IF(SUM('Test Sample Data'!L$3:L$98)&gt;10,IF(AND(ISNUMBER('Test Sample Data'!L1003),'Test Sample Data'!L1003&lt;$B$1,'Test Sample Data'!L1003&gt;0),'Test Sample Data'!L1003,$B$1),"")</f>
        <v/>
      </c>
      <c r="M1004" s="17" t="str">
        <f>IF(SUM('Test Sample Data'!M$3:M$98)&gt;10,IF(AND(ISNUMBER('Test Sample Data'!M1003),'Test Sample Data'!M1003&lt;$B$1,'Test Sample Data'!M1003&gt;0),'Test Sample Data'!M1003,$B$1),"")</f>
        <v/>
      </c>
      <c r="N1004" s="17" t="str">
        <f>'Gene Table'!E1003</f>
        <v>hsa-miR-4305</v>
      </c>
      <c r="O1004" s="17" t="str">
        <f>'Gene Table'!B1003</f>
        <v>J17</v>
      </c>
      <c r="P1004" s="17" t="str">
        <f>IF(SUM('Control Sample Data'!D$3:D$98)&gt;10,IF(AND(ISNUMBER('Control Sample Data'!D1003),'Control Sample Data'!D1003&lt;$B$1,'Control Sample Data'!D1003&gt;0),'Control Sample Data'!D1003,$B$1),"")</f>
        <v/>
      </c>
      <c r="Q1004" s="17" t="str">
        <f>IF(SUM('Control Sample Data'!E$3:E$98)&gt;10,IF(AND(ISNUMBER('Control Sample Data'!E1003),'Control Sample Data'!E1003&lt;$B$1,'Control Sample Data'!E1003&gt;0),'Control Sample Data'!E1003,$B$1),"")</f>
        <v/>
      </c>
      <c r="R1004" s="17" t="str">
        <f>IF(SUM('Control Sample Data'!F$3:F$98)&gt;10,IF(AND(ISNUMBER('Control Sample Data'!F1003),'Control Sample Data'!F1003&lt;$B$1,'Control Sample Data'!F1003&gt;0),'Control Sample Data'!F1003,$B$1),"")</f>
        <v/>
      </c>
      <c r="S1004" s="17" t="str">
        <f>IF(SUM('Control Sample Data'!G$3:G$98)&gt;10,IF(AND(ISNUMBER('Control Sample Data'!G1003),'Control Sample Data'!G1003&lt;$B$1,'Control Sample Data'!G1003&gt;0),'Control Sample Data'!G1003,$B$1),"")</f>
        <v/>
      </c>
      <c r="T1004" s="17" t="str">
        <f>IF(SUM('Control Sample Data'!H$3:H$98)&gt;10,IF(AND(ISNUMBER('Control Sample Data'!H1003),'Control Sample Data'!H1003&lt;$B$1,'Control Sample Data'!H1003&gt;0),'Control Sample Data'!H1003,$B$1),"")</f>
        <v/>
      </c>
      <c r="U1004" s="17" t="str">
        <f>IF(SUM('Control Sample Data'!I$3:I$98)&gt;10,IF(AND(ISNUMBER('Control Sample Data'!I1003),'Control Sample Data'!I1003&lt;$B$1,'Control Sample Data'!I1003&gt;0),'Control Sample Data'!I1003,$B$1),"")</f>
        <v/>
      </c>
      <c r="V1004" s="17" t="str">
        <f>IF(SUM('Control Sample Data'!J$3:J$98)&gt;10,IF(AND(ISNUMBER('Control Sample Data'!J1003),'Control Sample Data'!J1003&lt;$B$1,'Control Sample Data'!J1003&gt;0),'Control Sample Data'!J1003,$B$1),"")</f>
        <v/>
      </c>
      <c r="W1004" s="17" t="str">
        <f>IF(SUM('Control Sample Data'!K$3:K$98)&gt;10,IF(AND(ISNUMBER('Control Sample Data'!K1003),'Control Sample Data'!K1003&lt;$B$1,'Control Sample Data'!K1003&gt;0),'Control Sample Data'!K1003,$B$1),"")</f>
        <v/>
      </c>
      <c r="X1004" s="17" t="str">
        <f>IF(SUM('Control Sample Data'!L$3:L$98)&gt;10,IF(AND(ISNUMBER('Control Sample Data'!L1003),'Control Sample Data'!L1003&lt;$B$1,'Control Sample Data'!L1003&gt;0),'Control Sample Data'!L1003,$B$1),"")</f>
        <v/>
      </c>
      <c r="Y1004" s="17" t="str">
        <f>IF(SUM('Control Sample Data'!M$3:M$98)&gt;10,IF(AND(ISNUMBER('Control Sample Data'!M1003),'Control Sample Data'!M1003&lt;$B$1,'Control Sample Data'!M1003&gt;0),'Control Sample Data'!M1003,$B$1),"")</f>
        <v/>
      </c>
      <c r="AT1004" s="36" t="str">
        <f t="shared" si="664"/>
        <v/>
      </c>
      <c r="AU1004" s="36" t="str">
        <f t="shared" si="665"/>
        <v/>
      </c>
      <c r="AV1004" s="36" t="str">
        <f t="shared" si="666"/>
        <v/>
      </c>
      <c r="AW1004" s="36" t="str">
        <f t="shared" si="667"/>
        <v/>
      </c>
      <c r="AX1004" s="36" t="str">
        <f t="shared" si="668"/>
        <v/>
      </c>
      <c r="AY1004" s="36" t="str">
        <f t="shared" si="669"/>
        <v/>
      </c>
      <c r="AZ1004" s="36" t="str">
        <f t="shared" si="670"/>
        <v/>
      </c>
      <c r="BA1004" s="36" t="str">
        <f t="shared" si="671"/>
        <v/>
      </c>
      <c r="BB1004" s="36" t="str">
        <f t="shared" si="672"/>
        <v/>
      </c>
      <c r="BC1004" s="36" t="str">
        <f t="shared" si="673"/>
        <v/>
      </c>
      <c r="BD1004" s="36" t="str">
        <f t="shared" si="674"/>
        <v/>
      </c>
      <c r="BE1004" s="36" t="str">
        <f t="shared" si="675"/>
        <v/>
      </c>
      <c r="BF1004" s="36" t="str">
        <f t="shared" si="676"/>
        <v/>
      </c>
      <c r="BG1004" s="36" t="str">
        <f t="shared" si="677"/>
        <v/>
      </c>
      <c r="BH1004" s="36" t="str">
        <f t="shared" si="678"/>
        <v/>
      </c>
      <c r="BI1004" s="36" t="str">
        <f t="shared" si="679"/>
        <v/>
      </c>
      <c r="BJ1004" s="36" t="str">
        <f t="shared" si="680"/>
        <v/>
      </c>
      <c r="BK1004" s="36" t="str">
        <f t="shared" si="681"/>
        <v/>
      </c>
      <c r="BL1004" s="36" t="str">
        <f t="shared" si="682"/>
        <v/>
      </c>
      <c r="BM1004" s="36" t="str">
        <f t="shared" si="683"/>
        <v/>
      </c>
      <c r="BN1004" s="38" t="e">
        <f t="shared" si="642"/>
        <v>#DIV/0!</v>
      </c>
      <c r="BO1004" s="38" t="e">
        <f t="shared" si="643"/>
        <v>#DIV/0!</v>
      </c>
      <c r="BP1004" s="39" t="str">
        <f t="shared" si="644"/>
        <v/>
      </c>
      <c r="BQ1004" s="39" t="str">
        <f t="shared" si="645"/>
        <v/>
      </c>
      <c r="BR1004" s="39" t="str">
        <f t="shared" si="646"/>
        <v/>
      </c>
      <c r="BS1004" s="39" t="str">
        <f t="shared" si="647"/>
        <v/>
      </c>
      <c r="BT1004" s="39" t="str">
        <f t="shared" si="648"/>
        <v/>
      </c>
      <c r="BU1004" s="39" t="str">
        <f t="shared" si="649"/>
        <v/>
      </c>
      <c r="BV1004" s="39" t="str">
        <f t="shared" si="650"/>
        <v/>
      </c>
      <c r="BW1004" s="39" t="str">
        <f t="shared" si="651"/>
        <v/>
      </c>
      <c r="BX1004" s="39" t="str">
        <f t="shared" si="652"/>
        <v/>
      </c>
      <c r="BY1004" s="39" t="str">
        <f t="shared" si="653"/>
        <v/>
      </c>
      <c r="BZ1004" s="39" t="str">
        <f t="shared" si="654"/>
        <v/>
      </c>
      <c r="CA1004" s="39" t="str">
        <f t="shared" si="655"/>
        <v/>
      </c>
      <c r="CB1004" s="39" t="str">
        <f t="shared" si="656"/>
        <v/>
      </c>
      <c r="CC1004" s="39" t="str">
        <f t="shared" si="657"/>
        <v/>
      </c>
      <c r="CD1004" s="39" t="str">
        <f t="shared" si="658"/>
        <v/>
      </c>
      <c r="CE1004" s="39" t="str">
        <f t="shared" si="659"/>
        <v/>
      </c>
      <c r="CF1004" s="39" t="str">
        <f t="shared" si="660"/>
        <v/>
      </c>
      <c r="CG1004" s="39" t="str">
        <f t="shared" si="661"/>
        <v/>
      </c>
      <c r="CH1004" s="39" t="str">
        <f t="shared" si="662"/>
        <v/>
      </c>
      <c r="CI1004" s="39" t="str">
        <f t="shared" si="663"/>
        <v/>
      </c>
    </row>
    <row r="1005" spans="1:87">
      <c r="A1005" s="18"/>
      <c r="B1005" s="15" t="str">
        <f>'Gene Table'!E1004</f>
        <v>hsa-miR-3672</v>
      </c>
      <c r="C1005" s="15" t="str">
        <f>'Gene Table'!B1004</f>
        <v>J18</v>
      </c>
      <c r="D1005" s="16" t="str">
        <f>IF(SUM('Test Sample Data'!D$3:D$98)&gt;10,IF(AND(ISNUMBER('Test Sample Data'!D1004),'Test Sample Data'!D1004&lt;$B$1,'Test Sample Data'!D1004&gt;0),'Test Sample Data'!D1004,$B$1),"")</f>
        <v/>
      </c>
      <c r="E1005" s="17" t="str">
        <f>IF(SUM('Test Sample Data'!E$3:E$98)&gt;10,IF(AND(ISNUMBER('Test Sample Data'!E1004),'Test Sample Data'!E1004&lt;$B$1,'Test Sample Data'!E1004&gt;0),'Test Sample Data'!E1004,$B$1),"")</f>
        <v/>
      </c>
      <c r="F1005" s="17" t="str">
        <f>IF(SUM('Test Sample Data'!F$3:F$98)&gt;10,IF(AND(ISNUMBER('Test Sample Data'!F1004),'Test Sample Data'!F1004&lt;$B$1,'Test Sample Data'!F1004&gt;0),'Test Sample Data'!F1004,$B$1),"")</f>
        <v/>
      </c>
      <c r="G1005" s="17" t="str">
        <f>IF(SUM('Test Sample Data'!G$3:G$98)&gt;10,IF(AND(ISNUMBER('Test Sample Data'!G1004),'Test Sample Data'!G1004&lt;$B$1,'Test Sample Data'!G1004&gt;0),'Test Sample Data'!G1004,$B$1),"")</f>
        <v/>
      </c>
      <c r="H1005" s="17" t="str">
        <f>IF(SUM('Test Sample Data'!H$3:H$98)&gt;10,IF(AND(ISNUMBER('Test Sample Data'!H1004),'Test Sample Data'!H1004&lt;$B$1,'Test Sample Data'!H1004&gt;0),'Test Sample Data'!H1004,$B$1),"")</f>
        <v/>
      </c>
      <c r="I1005" s="17" t="str">
        <f>IF(SUM('Test Sample Data'!I$3:I$98)&gt;10,IF(AND(ISNUMBER('Test Sample Data'!I1004),'Test Sample Data'!I1004&lt;$B$1,'Test Sample Data'!I1004&gt;0),'Test Sample Data'!I1004,$B$1),"")</f>
        <v/>
      </c>
      <c r="J1005" s="17" t="str">
        <f>IF(SUM('Test Sample Data'!J$3:J$98)&gt;10,IF(AND(ISNUMBER('Test Sample Data'!J1004),'Test Sample Data'!J1004&lt;$B$1,'Test Sample Data'!J1004&gt;0),'Test Sample Data'!J1004,$B$1),"")</f>
        <v/>
      </c>
      <c r="K1005" s="17" t="str">
        <f>IF(SUM('Test Sample Data'!K$3:K$98)&gt;10,IF(AND(ISNUMBER('Test Sample Data'!K1004),'Test Sample Data'!K1004&lt;$B$1,'Test Sample Data'!K1004&gt;0),'Test Sample Data'!K1004,$B$1),"")</f>
        <v/>
      </c>
      <c r="L1005" s="17" t="str">
        <f>IF(SUM('Test Sample Data'!L$3:L$98)&gt;10,IF(AND(ISNUMBER('Test Sample Data'!L1004),'Test Sample Data'!L1004&lt;$B$1,'Test Sample Data'!L1004&gt;0),'Test Sample Data'!L1004,$B$1),"")</f>
        <v/>
      </c>
      <c r="M1005" s="17" t="str">
        <f>IF(SUM('Test Sample Data'!M$3:M$98)&gt;10,IF(AND(ISNUMBER('Test Sample Data'!M1004),'Test Sample Data'!M1004&lt;$B$1,'Test Sample Data'!M1004&gt;0),'Test Sample Data'!M1004,$B$1),"")</f>
        <v/>
      </c>
      <c r="N1005" s="17" t="str">
        <f>'Gene Table'!E1004</f>
        <v>hsa-miR-3672</v>
      </c>
      <c r="O1005" s="17" t="str">
        <f>'Gene Table'!B1004</f>
        <v>J18</v>
      </c>
      <c r="P1005" s="17" t="str">
        <f>IF(SUM('Control Sample Data'!D$3:D$98)&gt;10,IF(AND(ISNUMBER('Control Sample Data'!D1004),'Control Sample Data'!D1004&lt;$B$1,'Control Sample Data'!D1004&gt;0),'Control Sample Data'!D1004,$B$1),"")</f>
        <v/>
      </c>
      <c r="Q1005" s="17" t="str">
        <f>IF(SUM('Control Sample Data'!E$3:E$98)&gt;10,IF(AND(ISNUMBER('Control Sample Data'!E1004),'Control Sample Data'!E1004&lt;$B$1,'Control Sample Data'!E1004&gt;0),'Control Sample Data'!E1004,$B$1),"")</f>
        <v/>
      </c>
      <c r="R1005" s="17" t="str">
        <f>IF(SUM('Control Sample Data'!F$3:F$98)&gt;10,IF(AND(ISNUMBER('Control Sample Data'!F1004),'Control Sample Data'!F1004&lt;$B$1,'Control Sample Data'!F1004&gt;0),'Control Sample Data'!F1004,$B$1),"")</f>
        <v/>
      </c>
      <c r="S1005" s="17" t="str">
        <f>IF(SUM('Control Sample Data'!G$3:G$98)&gt;10,IF(AND(ISNUMBER('Control Sample Data'!G1004),'Control Sample Data'!G1004&lt;$B$1,'Control Sample Data'!G1004&gt;0),'Control Sample Data'!G1004,$B$1),"")</f>
        <v/>
      </c>
      <c r="T1005" s="17" t="str">
        <f>IF(SUM('Control Sample Data'!H$3:H$98)&gt;10,IF(AND(ISNUMBER('Control Sample Data'!H1004),'Control Sample Data'!H1004&lt;$B$1,'Control Sample Data'!H1004&gt;0),'Control Sample Data'!H1004,$B$1),"")</f>
        <v/>
      </c>
      <c r="U1005" s="17" t="str">
        <f>IF(SUM('Control Sample Data'!I$3:I$98)&gt;10,IF(AND(ISNUMBER('Control Sample Data'!I1004),'Control Sample Data'!I1004&lt;$B$1,'Control Sample Data'!I1004&gt;0),'Control Sample Data'!I1004,$B$1),"")</f>
        <v/>
      </c>
      <c r="V1005" s="17" t="str">
        <f>IF(SUM('Control Sample Data'!J$3:J$98)&gt;10,IF(AND(ISNUMBER('Control Sample Data'!J1004),'Control Sample Data'!J1004&lt;$B$1,'Control Sample Data'!J1004&gt;0),'Control Sample Data'!J1004,$B$1),"")</f>
        <v/>
      </c>
      <c r="W1005" s="17" t="str">
        <f>IF(SUM('Control Sample Data'!K$3:K$98)&gt;10,IF(AND(ISNUMBER('Control Sample Data'!K1004),'Control Sample Data'!K1004&lt;$B$1,'Control Sample Data'!K1004&gt;0),'Control Sample Data'!K1004,$B$1),"")</f>
        <v/>
      </c>
      <c r="X1005" s="17" t="str">
        <f>IF(SUM('Control Sample Data'!L$3:L$98)&gt;10,IF(AND(ISNUMBER('Control Sample Data'!L1004),'Control Sample Data'!L1004&lt;$B$1,'Control Sample Data'!L1004&gt;0),'Control Sample Data'!L1004,$B$1),"")</f>
        <v/>
      </c>
      <c r="Y1005" s="17" t="str">
        <f>IF(SUM('Control Sample Data'!M$3:M$98)&gt;10,IF(AND(ISNUMBER('Control Sample Data'!M1004),'Control Sample Data'!M1004&lt;$B$1,'Control Sample Data'!M1004&gt;0),'Control Sample Data'!M1004,$B$1),"")</f>
        <v/>
      </c>
      <c r="AT1005" s="36" t="str">
        <f t="shared" si="664"/>
        <v/>
      </c>
      <c r="AU1005" s="36" t="str">
        <f t="shared" si="665"/>
        <v/>
      </c>
      <c r="AV1005" s="36" t="str">
        <f t="shared" si="666"/>
        <v/>
      </c>
      <c r="AW1005" s="36" t="str">
        <f t="shared" si="667"/>
        <v/>
      </c>
      <c r="AX1005" s="36" t="str">
        <f t="shared" si="668"/>
        <v/>
      </c>
      <c r="AY1005" s="36" t="str">
        <f t="shared" si="669"/>
        <v/>
      </c>
      <c r="AZ1005" s="36" t="str">
        <f t="shared" si="670"/>
        <v/>
      </c>
      <c r="BA1005" s="36" t="str">
        <f t="shared" si="671"/>
        <v/>
      </c>
      <c r="BB1005" s="36" t="str">
        <f t="shared" si="672"/>
        <v/>
      </c>
      <c r="BC1005" s="36" t="str">
        <f t="shared" si="673"/>
        <v/>
      </c>
      <c r="BD1005" s="36" t="str">
        <f t="shared" si="674"/>
        <v/>
      </c>
      <c r="BE1005" s="36" t="str">
        <f t="shared" si="675"/>
        <v/>
      </c>
      <c r="BF1005" s="36" t="str">
        <f t="shared" si="676"/>
        <v/>
      </c>
      <c r="BG1005" s="36" t="str">
        <f t="shared" si="677"/>
        <v/>
      </c>
      <c r="BH1005" s="36" t="str">
        <f t="shared" si="678"/>
        <v/>
      </c>
      <c r="BI1005" s="36" t="str">
        <f t="shared" si="679"/>
        <v/>
      </c>
      <c r="BJ1005" s="36" t="str">
        <f t="shared" si="680"/>
        <v/>
      </c>
      <c r="BK1005" s="36" t="str">
        <f t="shared" si="681"/>
        <v/>
      </c>
      <c r="BL1005" s="36" t="str">
        <f t="shared" si="682"/>
        <v/>
      </c>
      <c r="BM1005" s="36" t="str">
        <f t="shared" si="683"/>
        <v/>
      </c>
      <c r="BN1005" s="38" t="e">
        <f t="shared" si="642"/>
        <v>#DIV/0!</v>
      </c>
      <c r="BO1005" s="38" t="e">
        <f t="shared" si="643"/>
        <v>#DIV/0!</v>
      </c>
      <c r="BP1005" s="39" t="str">
        <f t="shared" si="644"/>
        <v/>
      </c>
      <c r="BQ1005" s="39" t="str">
        <f t="shared" si="645"/>
        <v/>
      </c>
      <c r="BR1005" s="39" t="str">
        <f t="shared" si="646"/>
        <v/>
      </c>
      <c r="BS1005" s="39" t="str">
        <f t="shared" si="647"/>
        <v/>
      </c>
      <c r="BT1005" s="39" t="str">
        <f t="shared" si="648"/>
        <v/>
      </c>
      <c r="BU1005" s="39" t="str">
        <f t="shared" si="649"/>
        <v/>
      </c>
      <c r="BV1005" s="39" t="str">
        <f t="shared" si="650"/>
        <v/>
      </c>
      <c r="BW1005" s="39" t="str">
        <f t="shared" si="651"/>
        <v/>
      </c>
      <c r="BX1005" s="39" t="str">
        <f t="shared" si="652"/>
        <v/>
      </c>
      <c r="BY1005" s="39" t="str">
        <f t="shared" si="653"/>
        <v/>
      </c>
      <c r="BZ1005" s="39" t="str">
        <f t="shared" si="654"/>
        <v/>
      </c>
      <c r="CA1005" s="39" t="str">
        <f t="shared" si="655"/>
        <v/>
      </c>
      <c r="CB1005" s="39" t="str">
        <f t="shared" si="656"/>
        <v/>
      </c>
      <c r="CC1005" s="39" t="str">
        <f t="shared" si="657"/>
        <v/>
      </c>
      <c r="CD1005" s="39" t="str">
        <f t="shared" si="658"/>
        <v/>
      </c>
      <c r="CE1005" s="39" t="str">
        <f t="shared" si="659"/>
        <v/>
      </c>
      <c r="CF1005" s="39" t="str">
        <f t="shared" si="660"/>
        <v/>
      </c>
      <c r="CG1005" s="39" t="str">
        <f t="shared" si="661"/>
        <v/>
      </c>
      <c r="CH1005" s="39" t="str">
        <f t="shared" si="662"/>
        <v/>
      </c>
      <c r="CI1005" s="39" t="str">
        <f t="shared" si="663"/>
        <v/>
      </c>
    </row>
    <row r="1006" spans="1:87">
      <c r="A1006" s="18"/>
      <c r="B1006" s="15" t="str">
        <f>'Gene Table'!E1005</f>
        <v>hsa-miR-4306</v>
      </c>
      <c r="C1006" s="15" t="str">
        <f>'Gene Table'!B1005</f>
        <v>J19</v>
      </c>
      <c r="D1006" s="16" t="str">
        <f>IF(SUM('Test Sample Data'!D$3:D$98)&gt;10,IF(AND(ISNUMBER('Test Sample Data'!D1005),'Test Sample Data'!D1005&lt;$B$1,'Test Sample Data'!D1005&gt;0),'Test Sample Data'!D1005,$B$1),"")</f>
        <v/>
      </c>
      <c r="E1006" s="17" t="str">
        <f>IF(SUM('Test Sample Data'!E$3:E$98)&gt;10,IF(AND(ISNUMBER('Test Sample Data'!E1005),'Test Sample Data'!E1005&lt;$B$1,'Test Sample Data'!E1005&gt;0),'Test Sample Data'!E1005,$B$1),"")</f>
        <v/>
      </c>
      <c r="F1006" s="17" t="str">
        <f>IF(SUM('Test Sample Data'!F$3:F$98)&gt;10,IF(AND(ISNUMBER('Test Sample Data'!F1005),'Test Sample Data'!F1005&lt;$B$1,'Test Sample Data'!F1005&gt;0),'Test Sample Data'!F1005,$B$1),"")</f>
        <v/>
      </c>
      <c r="G1006" s="17" t="str">
        <f>IF(SUM('Test Sample Data'!G$3:G$98)&gt;10,IF(AND(ISNUMBER('Test Sample Data'!G1005),'Test Sample Data'!G1005&lt;$B$1,'Test Sample Data'!G1005&gt;0),'Test Sample Data'!G1005,$B$1),"")</f>
        <v/>
      </c>
      <c r="H1006" s="17" t="str">
        <f>IF(SUM('Test Sample Data'!H$3:H$98)&gt;10,IF(AND(ISNUMBER('Test Sample Data'!H1005),'Test Sample Data'!H1005&lt;$B$1,'Test Sample Data'!H1005&gt;0),'Test Sample Data'!H1005,$B$1),"")</f>
        <v/>
      </c>
      <c r="I1006" s="17" t="str">
        <f>IF(SUM('Test Sample Data'!I$3:I$98)&gt;10,IF(AND(ISNUMBER('Test Sample Data'!I1005),'Test Sample Data'!I1005&lt;$B$1,'Test Sample Data'!I1005&gt;0),'Test Sample Data'!I1005,$B$1),"")</f>
        <v/>
      </c>
      <c r="J1006" s="17" t="str">
        <f>IF(SUM('Test Sample Data'!J$3:J$98)&gt;10,IF(AND(ISNUMBER('Test Sample Data'!J1005),'Test Sample Data'!J1005&lt;$B$1,'Test Sample Data'!J1005&gt;0),'Test Sample Data'!J1005,$B$1),"")</f>
        <v/>
      </c>
      <c r="K1006" s="17" t="str">
        <f>IF(SUM('Test Sample Data'!K$3:K$98)&gt;10,IF(AND(ISNUMBER('Test Sample Data'!K1005),'Test Sample Data'!K1005&lt;$B$1,'Test Sample Data'!K1005&gt;0),'Test Sample Data'!K1005,$B$1),"")</f>
        <v/>
      </c>
      <c r="L1006" s="17" t="str">
        <f>IF(SUM('Test Sample Data'!L$3:L$98)&gt;10,IF(AND(ISNUMBER('Test Sample Data'!L1005),'Test Sample Data'!L1005&lt;$B$1,'Test Sample Data'!L1005&gt;0),'Test Sample Data'!L1005,$B$1),"")</f>
        <v/>
      </c>
      <c r="M1006" s="17" t="str">
        <f>IF(SUM('Test Sample Data'!M$3:M$98)&gt;10,IF(AND(ISNUMBER('Test Sample Data'!M1005),'Test Sample Data'!M1005&lt;$B$1,'Test Sample Data'!M1005&gt;0),'Test Sample Data'!M1005,$B$1),"")</f>
        <v/>
      </c>
      <c r="N1006" s="17" t="str">
        <f>'Gene Table'!E1005</f>
        <v>hsa-miR-4306</v>
      </c>
      <c r="O1006" s="17" t="str">
        <f>'Gene Table'!B1005</f>
        <v>J19</v>
      </c>
      <c r="P1006" s="17" t="str">
        <f>IF(SUM('Control Sample Data'!D$3:D$98)&gt;10,IF(AND(ISNUMBER('Control Sample Data'!D1005),'Control Sample Data'!D1005&lt;$B$1,'Control Sample Data'!D1005&gt;0),'Control Sample Data'!D1005,$B$1),"")</f>
        <v/>
      </c>
      <c r="Q1006" s="17" t="str">
        <f>IF(SUM('Control Sample Data'!E$3:E$98)&gt;10,IF(AND(ISNUMBER('Control Sample Data'!E1005),'Control Sample Data'!E1005&lt;$B$1,'Control Sample Data'!E1005&gt;0),'Control Sample Data'!E1005,$B$1),"")</f>
        <v/>
      </c>
      <c r="R1006" s="17" t="str">
        <f>IF(SUM('Control Sample Data'!F$3:F$98)&gt;10,IF(AND(ISNUMBER('Control Sample Data'!F1005),'Control Sample Data'!F1005&lt;$B$1,'Control Sample Data'!F1005&gt;0),'Control Sample Data'!F1005,$B$1),"")</f>
        <v/>
      </c>
      <c r="S1006" s="17" t="str">
        <f>IF(SUM('Control Sample Data'!G$3:G$98)&gt;10,IF(AND(ISNUMBER('Control Sample Data'!G1005),'Control Sample Data'!G1005&lt;$B$1,'Control Sample Data'!G1005&gt;0),'Control Sample Data'!G1005,$B$1),"")</f>
        <v/>
      </c>
      <c r="T1006" s="17" t="str">
        <f>IF(SUM('Control Sample Data'!H$3:H$98)&gt;10,IF(AND(ISNUMBER('Control Sample Data'!H1005),'Control Sample Data'!H1005&lt;$B$1,'Control Sample Data'!H1005&gt;0),'Control Sample Data'!H1005,$B$1),"")</f>
        <v/>
      </c>
      <c r="U1006" s="17" t="str">
        <f>IF(SUM('Control Sample Data'!I$3:I$98)&gt;10,IF(AND(ISNUMBER('Control Sample Data'!I1005),'Control Sample Data'!I1005&lt;$B$1,'Control Sample Data'!I1005&gt;0),'Control Sample Data'!I1005,$B$1),"")</f>
        <v/>
      </c>
      <c r="V1006" s="17" t="str">
        <f>IF(SUM('Control Sample Data'!J$3:J$98)&gt;10,IF(AND(ISNUMBER('Control Sample Data'!J1005),'Control Sample Data'!J1005&lt;$B$1,'Control Sample Data'!J1005&gt;0),'Control Sample Data'!J1005,$B$1),"")</f>
        <v/>
      </c>
      <c r="W1006" s="17" t="str">
        <f>IF(SUM('Control Sample Data'!K$3:K$98)&gt;10,IF(AND(ISNUMBER('Control Sample Data'!K1005),'Control Sample Data'!K1005&lt;$B$1,'Control Sample Data'!K1005&gt;0),'Control Sample Data'!K1005,$B$1),"")</f>
        <v/>
      </c>
      <c r="X1006" s="17" t="str">
        <f>IF(SUM('Control Sample Data'!L$3:L$98)&gt;10,IF(AND(ISNUMBER('Control Sample Data'!L1005),'Control Sample Data'!L1005&lt;$B$1,'Control Sample Data'!L1005&gt;0),'Control Sample Data'!L1005,$B$1),"")</f>
        <v/>
      </c>
      <c r="Y1006" s="17" t="str">
        <f>IF(SUM('Control Sample Data'!M$3:M$98)&gt;10,IF(AND(ISNUMBER('Control Sample Data'!M1005),'Control Sample Data'!M1005&lt;$B$1,'Control Sample Data'!M1005&gt;0),'Control Sample Data'!M1005,$B$1),"")</f>
        <v/>
      </c>
      <c r="AT1006" s="36" t="str">
        <f t="shared" si="664"/>
        <v/>
      </c>
      <c r="AU1006" s="36" t="str">
        <f t="shared" si="665"/>
        <v/>
      </c>
      <c r="AV1006" s="36" t="str">
        <f t="shared" si="666"/>
        <v/>
      </c>
      <c r="AW1006" s="36" t="str">
        <f t="shared" si="667"/>
        <v/>
      </c>
      <c r="AX1006" s="36" t="str">
        <f t="shared" si="668"/>
        <v/>
      </c>
      <c r="AY1006" s="36" t="str">
        <f t="shared" si="669"/>
        <v/>
      </c>
      <c r="AZ1006" s="36" t="str">
        <f t="shared" si="670"/>
        <v/>
      </c>
      <c r="BA1006" s="36" t="str">
        <f t="shared" si="671"/>
        <v/>
      </c>
      <c r="BB1006" s="36" t="str">
        <f t="shared" si="672"/>
        <v/>
      </c>
      <c r="BC1006" s="36" t="str">
        <f t="shared" si="673"/>
        <v/>
      </c>
      <c r="BD1006" s="36" t="str">
        <f t="shared" si="674"/>
        <v/>
      </c>
      <c r="BE1006" s="36" t="str">
        <f t="shared" si="675"/>
        <v/>
      </c>
      <c r="BF1006" s="36" t="str">
        <f t="shared" si="676"/>
        <v/>
      </c>
      <c r="BG1006" s="36" t="str">
        <f t="shared" si="677"/>
        <v/>
      </c>
      <c r="BH1006" s="36" t="str">
        <f t="shared" si="678"/>
        <v/>
      </c>
      <c r="BI1006" s="36" t="str">
        <f t="shared" si="679"/>
        <v/>
      </c>
      <c r="BJ1006" s="36" t="str">
        <f t="shared" si="680"/>
        <v/>
      </c>
      <c r="BK1006" s="36" t="str">
        <f t="shared" si="681"/>
        <v/>
      </c>
      <c r="BL1006" s="36" t="str">
        <f t="shared" si="682"/>
        <v/>
      </c>
      <c r="BM1006" s="36" t="str">
        <f t="shared" si="683"/>
        <v/>
      </c>
      <c r="BN1006" s="38" t="e">
        <f t="shared" si="642"/>
        <v>#DIV/0!</v>
      </c>
      <c r="BO1006" s="38" t="e">
        <f t="shared" si="643"/>
        <v>#DIV/0!</v>
      </c>
      <c r="BP1006" s="39" t="str">
        <f t="shared" si="644"/>
        <v/>
      </c>
      <c r="BQ1006" s="39" t="str">
        <f t="shared" si="645"/>
        <v/>
      </c>
      <c r="BR1006" s="39" t="str">
        <f t="shared" si="646"/>
        <v/>
      </c>
      <c r="BS1006" s="39" t="str">
        <f t="shared" si="647"/>
        <v/>
      </c>
      <c r="BT1006" s="39" t="str">
        <f t="shared" si="648"/>
        <v/>
      </c>
      <c r="BU1006" s="39" t="str">
        <f t="shared" si="649"/>
        <v/>
      </c>
      <c r="BV1006" s="39" t="str">
        <f t="shared" si="650"/>
        <v/>
      </c>
      <c r="BW1006" s="39" t="str">
        <f t="shared" si="651"/>
        <v/>
      </c>
      <c r="BX1006" s="39" t="str">
        <f t="shared" si="652"/>
        <v/>
      </c>
      <c r="BY1006" s="39" t="str">
        <f t="shared" si="653"/>
        <v/>
      </c>
      <c r="BZ1006" s="39" t="str">
        <f t="shared" si="654"/>
        <v/>
      </c>
      <c r="CA1006" s="39" t="str">
        <f t="shared" si="655"/>
        <v/>
      </c>
      <c r="CB1006" s="39" t="str">
        <f t="shared" si="656"/>
        <v/>
      </c>
      <c r="CC1006" s="39" t="str">
        <f t="shared" si="657"/>
        <v/>
      </c>
      <c r="CD1006" s="39" t="str">
        <f t="shared" si="658"/>
        <v/>
      </c>
      <c r="CE1006" s="39" t="str">
        <f t="shared" si="659"/>
        <v/>
      </c>
      <c r="CF1006" s="39" t="str">
        <f t="shared" si="660"/>
        <v/>
      </c>
      <c r="CG1006" s="39" t="str">
        <f t="shared" si="661"/>
        <v/>
      </c>
      <c r="CH1006" s="39" t="str">
        <f t="shared" si="662"/>
        <v/>
      </c>
      <c r="CI1006" s="39" t="str">
        <f t="shared" si="663"/>
        <v/>
      </c>
    </row>
    <row r="1007" spans="1:87">
      <c r="A1007" s="18"/>
      <c r="B1007" s="15" t="str">
        <f>'Gene Table'!E1006</f>
        <v>hsa-miR-3673</v>
      </c>
      <c r="C1007" s="15" t="str">
        <f>'Gene Table'!B1006</f>
        <v>J20</v>
      </c>
      <c r="D1007" s="16" t="str">
        <f>IF(SUM('Test Sample Data'!D$3:D$98)&gt;10,IF(AND(ISNUMBER('Test Sample Data'!D1006),'Test Sample Data'!D1006&lt;$B$1,'Test Sample Data'!D1006&gt;0),'Test Sample Data'!D1006,$B$1),"")</f>
        <v/>
      </c>
      <c r="E1007" s="17" t="str">
        <f>IF(SUM('Test Sample Data'!E$3:E$98)&gt;10,IF(AND(ISNUMBER('Test Sample Data'!E1006),'Test Sample Data'!E1006&lt;$B$1,'Test Sample Data'!E1006&gt;0),'Test Sample Data'!E1006,$B$1),"")</f>
        <v/>
      </c>
      <c r="F1007" s="17" t="str">
        <f>IF(SUM('Test Sample Data'!F$3:F$98)&gt;10,IF(AND(ISNUMBER('Test Sample Data'!F1006),'Test Sample Data'!F1006&lt;$B$1,'Test Sample Data'!F1006&gt;0),'Test Sample Data'!F1006,$B$1),"")</f>
        <v/>
      </c>
      <c r="G1007" s="17" t="str">
        <f>IF(SUM('Test Sample Data'!G$3:G$98)&gt;10,IF(AND(ISNUMBER('Test Sample Data'!G1006),'Test Sample Data'!G1006&lt;$B$1,'Test Sample Data'!G1006&gt;0),'Test Sample Data'!G1006,$B$1),"")</f>
        <v/>
      </c>
      <c r="H1007" s="17" t="str">
        <f>IF(SUM('Test Sample Data'!H$3:H$98)&gt;10,IF(AND(ISNUMBER('Test Sample Data'!H1006),'Test Sample Data'!H1006&lt;$B$1,'Test Sample Data'!H1006&gt;0),'Test Sample Data'!H1006,$B$1),"")</f>
        <v/>
      </c>
      <c r="I1007" s="17" t="str">
        <f>IF(SUM('Test Sample Data'!I$3:I$98)&gt;10,IF(AND(ISNUMBER('Test Sample Data'!I1006),'Test Sample Data'!I1006&lt;$B$1,'Test Sample Data'!I1006&gt;0),'Test Sample Data'!I1006,$B$1),"")</f>
        <v/>
      </c>
      <c r="J1007" s="17" t="str">
        <f>IF(SUM('Test Sample Data'!J$3:J$98)&gt;10,IF(AND(ISNUMBER('Test Sample Data'!J1006),'Test Sample Data'!J1006&lt;$B$1,'Test Sample Data'!J1006&gt;0),'Test Sample Data'!J1006,$B$1),"")</f>
        <v/>
      </c>
      <c r="K1007" s="17" t="str">
        <f>IF(SUM('Test Sample Data'!K$3:K$98)&gt;10,IF(AND(ISNUMBER('Test Sample Data'!K1006),'Test Sample Data'!K1006&lt;$B$1,'Test Sample Data'!K1006&gt;0),'Test Sample Data'!K1006,$B$1),"")</f>
        <v/>
      </c>
      <c r="L1007" s="17" t="str">
        <f>IF(SUM('Test Sample Data'!L$3:L$98)&gt;10,IF(AND(ISNUMBER('Test Sample Data'!L1006),'Test Sample Data'!L1006&lt;$B$1,'Test Sample Data'!L1006&gt;0),'Test Sample Data'!L1006,$B$1),"")</f>
        <v/>
      </c>
      <c r="M1007" s="17" t="str">
        <f>IF(SUM('Test Sample Data'!M$3:M$98)&gt;10,IF(AND(ISNUMBER('Test Sample Data'!M1006),'Test Sample Data'!M1006&lt;$B$1,'Test Sample Data'!M1006&gt;0),'Test Sample Data'!M1006,$B$1),"")</f>
        <v/>
      </c>
      <c r="N1007" s="17" t="str">
        <f>'Gene Table'!E1006</f>
        <v>hsa-miR-3673</v>
      </c>
      <c r="O1007" s="17" t="str">
        <f>'Gene Table'!B1006</f>
        <v>J20</v>
      </c>
      <c r="P1007" s="17" t="str">
        <f>IF(SUM('Control Sample Data'!D$3:D$98)&gt;10,IF(AND(ISNUMBER('Control Sample Data'!D1006),'Control Sample Data'!D1006&lt;$B$1,'Control Sample Data'!D1006&gt;0),'Control Sample Data'!D1006,$B$1),"")</f>
        <v/>
      </c>
      <c r="Q1007" s="17" t="str">
        <f>IF(SUM('Control Sample Data'!E$3:E$98)&gt;10,IF(AND(ISNUMBER('Control Sample Data'!E1006),'Control Sample Data'!E1006&lt;$B$1,'Control Sample Data'!E1006&gt;0),'Control Sample Data'!E1006,$B$1),"")</f>
        <v/>
      </c>
      <c r="R1007" s="17" t="str">
        <f>IF(SUM('Control Sample Data'!F$3:F$98)&gt;10,IF(AND(ISNUMBER('Control Sample Data'!F1006),'Control Sample Data'!F1006&lt;$B$1,'Control Sample Data'!F1006&gt;0),'Control Sample Data'!F1006,$B$1),"")</f>
        <v/>
      </c>
      <c r="S1007" s="17" t="str">
        <f>IF(SUM('Control Sample Data'!G$3:G$98)&gt;10,IF(AND(ISNUMBER('Control Sample Data'!G1006),'Control Sample Data'!G1006&lt;$B$1,'Control Sample Data'!G1006&gt;0),'Control Sample Data'!G1006,$B$1),"")</f>
        <v/>
      </c>
      <c r="T1007" s="17" t="str">
        <f>IF(SUM('Control Sample Data'!H$3:H$98)&gt;10,IF(AND(ISNUMBER('Control Sample Data'!H1006),'Control Sample Data'!H1006&lt;$B$1,'Control Sample Data'!H1006&gt;0),'Control Sample Data'!H1006,$B$1),"")</f>
        <v/>
      </c>
      <c r="U1007" s="17" t="str">
        <f>IF(SUM('Control Sample Data'!I$3:I$98)&gt;10,IF(AND(ISNUMBER('Control Sample Data'!I1006),'Control Sample Data'!I1006&lt;$B$1,'Control Sample Data'!I1006&gt;0),'Control Sample Data'!I1006,$B$1),"")</f>
        <v/>
      </c>
      <c r="V1007" s="17" t="str">
        <f>IF(SUM('Control Sample Data'!J$3:J$98)&gt;10,IF(AND(ISNUMBER('Control Sample Data'!J1006),'Control Sample Data'!J1006&lt;$B$1,'Control Sample Data'!J1006&gt;0),'Control Sample Data'!J1006,$B$1),"")</f>
        <v/>
      </c>
      <c r="W1007" s="17" t="str">
        <f>IF(SUM('Control Sample Data'!K$3:K$98)&gt;10,IF(AND(ISNUMBER('Control Sample Data'!K1006),'Control Sample Data'!K1006&lt;$B$1,'Control Sample Data'!K1006&gt;0),'Control Sample Data'!K1006,$B$1),"")</f>
        <v/>
      </c>
      <c r="X1007" s="17" t="str">
        <f>IF(SUM('Control Sample Data'!L$3:L$98)&gt;10,IF(AND(ISNUMBER('Control Sample Data'!L1006),'Control Sample Data'!L1006&lt;$B$1,'Control Sample Data'!L1006&gt;0),'Control Sample Data'!L1006,$B$1),"")</f>
        <v/>
      </c>
      <c r="Y1007" s="17" t="str">
        <f>IF(SUM('Control Sample Data'!M$3:M$98)&gt;10,IF(AND(ISNUMBER('Control Sample Data'!M1006),'Control Sample Data'!M1006&lt;$B$1,'Control Sample Data'!M1006&gt;0),'Control Sample Data'!M1006,$B$1),"")</f>
        <v/>
      </c>
      <c r="AT1007" s="36" t="str">
        <f t="shared" si="664"/>
        <v/>
      </c>
      <c r="AU1007" s="36" t="str">
        <f t="shared" si="665"/>
        <v/>
      </c>
      <c r="AV1007" s="36" t="str">
        <f t="shared" si="666"/>
        <v/>
      </c>
      <c r="AW1007" s="36" t="str">
        <f t="shared" si="667"/>
        <v/>
      </c>
      <c r="AX1007" s="36" t="str">
        <f t="shared" si="668"/>
        <v/>
      </c>
      <c r="AY1007" s="36" t="str">
        <f t="shared" si="669"/>
        <v/>
      </c>
      <c r="AZ1007" s="36" t="str">
        <f t="shared" si="670"/>
        <v/>
      </c>
      <c r="BA1007" s="36" t="str">
        <f t="shared" si="671"/>
        <v/>
      </c>
      <c r="BB1007" s="36" t="str">
        <f t="shared" si="672"/>
        <v/>
      </c>
      <c r="BC1007" s="36" t="str">
        <f t="shared" si="673"/>
        <v/>
      </c>
      <c r="BD1007" s="36" t="str">
        <f t="shared" si="674"/>
        <v/>
      </c>
      <c r="BE1007" s="36" t="str">
        <f t="shared" si="675"/>
        <v/>
      </c>
      <c r="BF1007" s="36" t="str">
        <f t="shared" si="676"/>
        <v/>
      </c>
      <c r="BG1007" s="36" t="str">
        <f t="shared" si="677"/>
        <v/>
      </c>
      <c r="BH1007" s="36" t="str">
        <f t="shared" si="678"/>
        <v/>
      </c>
      <c r="BI1007" s="36" t="str">
        <f t="shared" si="679"/>
        <v/>
      </c>
      <c r="BJ1007" s="36" t="str">
        <f t="shared" si="680"/>
        <v/>
      </c>
      <c r="BK1007" s="36" t="str">
        <f t="shared" si="681"/>
        <v/>
      </c>
      <c r="BL1007" s="36" t="str">
        <f t="shared" si="682"/>
        <v/>
      </c>
      <c r="BM1007" s="36" t="str">
        <f t="shared" si="683"/>
        <v/>
      </c>
      <c r="BN1007" s="38" t="e">
        <f t="shared" si="642"/>
        <v>#DIV/0!</v>
      </c>
      <c r="BO1007" s="38" t="e">
        <f t="shared" si="643"/>
        <v>#DIV/0!</v>
      </c>
      <c r="BP1007" s="39" t="str">
        <f t="shared" si="644"/>
        <v/>
      </c>
      <c r="BQ1007" s="39" t="str">
        <f t="shared" si="645"/>
        <v/>
      </c>
      <c r="BR1007" s="39" t="str">
        <f t="shared" si="646"/>
        <v/>
      </c>
      <c r="BS1007" s="39" t="str">
        <f t="shared" si="647"/>
        <v/>
      </c>
      <c r="BT1007" s="39" t="str">
        <f t="shared" si="648"/>
        <v/>
      </c>
      <c r="BU1007" s="39" t="str">
        <f t="shared" si="649"/>
        <v/>
      </c>
      <c r="BV1007" s="39" t="str">
        <f t="shared" si="650"/>
        <v/>
      </c>
      <c r="BW1007" s="39" t="str">
        <f t="shared" si="651"/>
        <v/>
      </c>
      <c r="BX1007" s="39" t="str">
        <f t="shared" si="652"/>
        <v/>
      </c>
      <c r="BY1007" s="39" t="str">
        <f t="shared" si="653"/>
        <v/>
      </c>
      <c r="BZ1007" s="39" t="str">
        <f t="shared" si="654"/>
        <v/>
      </c>
      <c r="CA1007" s="39" t="str">
        <f t="shared" si="655"/>
        <v/>
      </c>
      <c r="CB1007" s="39" t="str">
        <f t="shared" si="656"/>
        <v/>
      </c>
      <c r="CC1007" s="39" t="str">
        <f t="shared" si="657"/>
        <v/>
      </c>
      <c r="CD1007" s="39" t="str">
        <f t="shared" si="658"/>
        <v/>
      </c>
      <c r="CE1007" s="39" t="str">
        <f t="shared" si="659"/>
        <v/>
      </c>
      <c r="CF1007" s="39" t="str">
        <f t="shared" si="660"/>
        <v/>
      </c>
      <c r="CG1007" s="39" t="str">
        <f t="shared" si="661"/>
        <v/>
      </c>
      <c r="CH1007" s="39" t="str">
        <f t="shared" si="662"/>
        <v/>
      </c>
      <c r="CI1007" s="39" t="str">
        <f t="shared" si="663"/>
        <v/>
      </c>
    </row>
    <row r="1008" spans="1:87">
      <c r="A1008" s="18"/>
      <c r="B1008" s="15" t="str">
        <f>'Gene Table'!E1007</f>
        <v>hsa-miR-4307</v>
      </c>
      <c r="C1008" s="15" t="str">
        <f>'Gene Table'!B1007</f>
        <v>J21</v>
      </c>
      <c r="D1008" s="16" t="str">
        <f>IF(SUM('Test Sample Data'!D$3:D$98)&gt;10,IF(AND(ISNUMBER('Test Sample Data'!D1007),'Test Sample Data'!D1007&lt;$B$1,'Test Sample Data'!D1007&gt;0),'Test Sample Data'!D1007,$B$1),"")</f>
        <v/>
      </c>
      <c r="E1008" s="17" t="str">
        <f>IF(SUM('Test Sample Data'!E$3:E$98)&gt;10,IF(AND(ISNUMBER('Test Sample Data'!E1007),'Test Sample Data'!E1007&lt;$B$1,'Test Sample Data'!E1007&gt;0),'Test Sample Data'!E1007,$B$1),"")</f>
        <v/>
      </c>
      <c r="F1008" s="17" t="str">
        <f>IF(SUM('Test Sample Data'!F$3:F$98)&gt;10,IF(AND(ISNUMBER('Test Sample Data'!F1007),'Test Sample Data'!F1007&lt;$B$1,'Test Sample Data'!F1007&gt;0),'Test Sample Data'!F1007,$B$1),"")</f>
        <v/>
      </c>
      <c r="G1008" s="17" t="str">
        <f>IF(SUM('Test Sample Data'!G$3:G$98)&gt;10,IF(AND(ISNUMBER('Test Sample Data'!G1007),'Test Sample Data'!G1007&lt;$B$1,'Test Sample Data'!G1007&gt;0),'Test Sample Data'!G1007,$B$1),"")</f>
        <v/>
      </c>
      <c r="H1008" s="17" t="str">
        <f>IF(SUM('Test Sample Data'!H$3:H$98)&gt;10,IF(AND(ISNUMBER('Test Sample Data'!H1007),'Test Sample Data'!H1007&lt;$B$1,'Test Sample Data'!H1007&gt;0),'Test Sample Data'!H1007,$B$1),"")</f>
        <v/>
      </c>
      <c r="I1008" s="17" t="str">
        <f>IF(SUM('Test Sample Data'!I$3:I$98)&gt;10,IF(AND(ISNUMBER('Test Sample Data'!I1007),'Test Sample Data'!I1007&lt;$B$1,'Test Sample Data'!I1007&gt;0),'Test Sample Data'!I1007,$B$1),"")</f>
        <v/>
      </c>
      <c r="J1008" s="17" t="str">
        <f>IF(SUM('Test Sample Data'!J$3:J$98)&gt;10,IF(AND(ISNUMBER('Test Sample Data'!J1007),'Test Sample Data'!J1007&lt;$B$1,'Test Sample Data'!J1007&gt;0),'Test Sample Data'!J1007,$B$1),"")</f>
        <v/>
      </c>
      <c r="K1008" s="17" t="str">
        <f>IF(SUM('Test Sample Data'!K$3:K$98)&gt;10,IF(AND(ISNUMBER('Test Sample Data'!K1007),'Test Sample Data'!K1007&lt;$B$1,'Test Sample Data'!K1007&gt;0),'Test Sample Data'!K1007,$B$1),"")</f>
        <v/>
      </c>
      <c r="L1008" s="17" t="str">
        <f>IF(SUM('Test Sample Data'!L$3:L$98)&gt;10,IF(AND(ISNUMBER('Test Sample Data'!L1007),'Test Sample Data'!L1007&lt;$B$1,'Test Sample Data'!L1007&gt;0),'Test Sample Data'!L1007,$B$1),"")</f>
        <v/>
      </c>
      <c r="M1008" s="17" t="str">
        <f>IF(SUM('Test Sample Data'!M$3:M$98)&gt;10,IF(AND(ISNUMBER('Test Sample Data'!M1007),'Test Sample Data'!M1007&lt;$B$1,'Test Sample Data'!M1007&gt;0),'Test Sample Data'!M1007,$B$1),"")</f>
        <v/>
      </c>
      <c r="N1008" s="17" t="str">
        <f>'Gene Table'!E1007</f>
        <v>hsa-miR-4307</v>
      </c>
      <c r="O1008" s="17" t="str">
        <f>'Gene Table'!B1007</f>
        <v>J21</v>
      </c>
      <c r="P1008" s="17" t="str">
        <f>IF(SUM('Control Sample Data'!D$3:D$98)&gt;10,IF(AND(ISNUMBER('Control Sample Data'!D1007),'Control Sample Data'!D1007&lt;$B$1,'Control Sample Data'!D1007&gt;0),'Control Sample Data'!D1007,$B$1),"")</f>
        <v/>
      </c>
      <c r="Q1008" s="17" t="str">
        <f>IF(SUM('Control Sample Data'!E$3:E$98)&gt;10,IF(AND(ISNUMBER('Control Sample Data'!E1007),'Control Sample Data'!E1007&lt;$B$1,'Control Sample Data'!E1007&gt;0),'Control Sample Data'!E1007,$B$1),"")</f>
        <v/>
      </c>
      <c r="R1008" s="17" t="str">
        <f>IF(SUM('Control Sample Data'!F$3:F$98)&gt;10,IF(AND(ISNUMBER('Control Sample Data'!F1007),'Control Sample Data'!F1007&lt;$B$1,'Control Sample Data'!F1007&gt;0),'Control Sample Data'!F1007,$B$1),"")</f>
        <v/>
      </c>
      <c r="S1008" s="17" t="str">
        <f>IF(SUM('Control Sample Data'!G$3:G$98)&gt;10,IF(AND(ISNUMBER('Control Sample Data'!G1007),'Control Sample Data'!G1007&lt;$B$1,'Control Sample Data'!G1007&gt;0),'Control Sample Data'!G1007,$B$1),"")</f>
        <v/>
      </c>
      <c r="T1008" s="17" t="str">
        <f>IF(SUM('Control Sample Data'!H$3:H$98)&gt;10,IF(AND(ISNUMBER('Control Sample Data'!H1007),'Control Sample Data'!H1007&lt;$B$1,'Control Sample Data'!H1007&gt;0),'Control Sample Data'!H1007,$B$1),"")</f>
        <v/>
      </c>
      <c r="U1008" s="17" t="str">
        <f>IF(SUM('Control Sample Data'!I$3:I$98)&gt;10,IF(AND(ISNUMBER('Control Sample Data'!I1007),'Control Sample Data'!I1007&lt;$B$1,'Control Sample Data'!I1007&gt;0),'Control Sample Data'!I1007,$B$1),"")</f>
        <v/>
      </c>
      <c r="V1008" s="17" t="str">
        <f>IF(SUM('Control Sample Data'!J$3:J$98)&gt;10,IF(AND(ISNUMBER('Control Sample Data'!J1007),'Control Sample Data'!J1007&lt;$B$1,'Control Sample Data'!J1007&gt;0),'Control Sample Data'!J1007,$B$1),"")</f>
        <v/>
      </c>
      <c r="W1008" s="17" t="str">
        <f>IF(SUM('Control Sample Data'!K$3:K$98)&gt;10,IF(AND(ISNUMBER('Control Sample Data'!K1007),'Control Sample Data'!K1007&lt;$B$1,'Control Sample Data'!K1007&gt;0),'Control Sample Data'!K1007,$B$1),"")</f>
        <v/>
      </c>
      <c r="X1008" s="17" t="str">
        <f>IF(SUM('Control Sample Data'!L$3:L$98)&gt;10,IF(AND(ISNUMBER('Control Sample Data'!L1007),'Control Sample Data'!L1007&lt;$B$1,'Control Sample Data'!L1007&gt;0),'Control Sample Data'!L1007,$B$1),"")</f>
        <v/>
      </c>
      <c r="Y1008" s="17" t="str">
        <f>IF(SUM('Control Sample Data'!M$3:M$98)&gt;10,IF(AND(ISNUMBER('Control Sample Data'!M1007),'Control Sample Data'!M1007&lt;$B$1,'Control Sample Data'!M1007&gt;0),'Control Sample Data'!M1007,$B$1),"")</f>
        <v/>
      </c>
      <c r="AT1008" s="36" t="str">
        <f t="shared" si="664"/>
        <v/>
      </c>
      <c r="AU1008" s="36" t="str">
        <f t="shared" si="665"/>
        <v/>
      </c>
      <c r="AV1008" s="36" t="str">
        <f t="shared" si="666"/>
        <v/>
      </c>
      <c r="AW1008" s="36" t="str">
        <f t="shared" si="667"/>
        <v/>
      </c>
      <c r="AX1008" s="36" t="str">
        <f t="shared" si="668"/>
        <v/>
      </c>
      <c r="AY1008" s="36" t="str">
        <f t="shared" si="669"/>
        <v/>
      </c>
      <c r="AZ1008" s="36" t="str">
        <f t="shared" si="670"/>
        <v/>
      </c>
      <c r="BA1008" s="36" t="str">
        <f t="shared" si="671"/>
        <v/>
      </c>
      <c r="BB1008" s="36" t="str">
        <f t="shared" si="672"/>
        <v/>
      </c>
      <c r="BC1008" s="36" t="str">
        <f t="shared" si="673"/>
        <v/>
      </c>
      <c r="BD1008" s="36" t="str">
        <f t="shared" si="674"/>
        <v/>
      </c>
      <c r="BE1008" s="36" t="str">
        <f t="shared" si="675"/>
        <v/>
      </c>
      <c r="BF1008" s="36" t="str">
        <f t="shared" si="676"/>
        <v/>
      </c>
      <c r="BG1008" s="36" t="str">
        <f t="shared" si="677"/>
        <v/>
      </c>
      <c r="BH1008" s="36" t="str">
        <f t="shared" si="678"/>
        <v/>
      </c>
      <c r="BI1008" s="36" t="str">
        <f t="shared" si="679"/>
        <v/>
      </c>
      <c r="BJ1008" s="36" t="str">
        <f t="shared" si="680"/>
        <v/>
      </c>
      <c r="BK1008" s="36" t="str">
        <f t="shared" si="681"/>
        <v/>
      </c>
      <c r="BL1008" s="36" t="str">
        <f t="shared" si="682"/>
        <v/>
      </c>
      <c r="BM1008" s="36" t="str">
        <f t="shared" si="683"/>
        <v/>
      </c>
      <c r="BN1008" s="38" t="e">
        <f t="shared" si="642"/>
        <v>#DIV/0!</v>
      </c>
      <c r="BO1008" s="38" t="e">
        <f t="shared" si="643"/>
        <v>#DIV/0!</v>
      </c>
      <c r="BP1008" s="39" t="str">
        <f t="shared" si="644"/>
        <v/>
      </c>
      <c r="BQ1008" s="39" t="str">
        <f t="shared" si="645"/>
        <v/>
      </c>
      <c r="BR1008" s="39" t="str">
        <f t="shared" si="646"/>
        <v/>
      </c>
      <c r="BS1008" s="39" t="str">
        <f t="shared" si="647"/>
        <v/>
      </c>
      <c r="BT1008" s="39" t="str">
        <f t="shared" si="648"/>
        <v/>
      </c>
      <c r="BU1008" s="39" t="str">
        <f t="shared" si="649"/>
        <v/>
      </c>
      <c r="BV1008" s="39" t="str">
        <f t="shared" si="650"/>
        <v/>
      </c>
      <c r="BW1008" s="39" t="str">
        <f t="shared" si="651"/>
        <v/>
      </c>
      <c r="BX1008" s="39" t="str">
        <f t="shared" si="652"/>
        <v/>
      </c>
      <c r="BY1008" s="39" t="str">
        <f t="shared" si="653"/>
        <v/>
      </c>
      <c r="BZ1008" s="39" t="str">
        <f t="shared" si="654"/>
        <v/>
      </c>
      <c r="CA1008" s="39" t="str">
        <f t="shared" si="655"/>
        <v/>
      </c>
      <c r="CB1008" s="39" t="str">
        <f t="shared" si="656"/>
        <v/>
      </c>
      <c r="CC1008" s="39" t="str">
        <f t="shared" si="657"/>
        <v/>
      </c>
      <c r="CD1008" s="39" t="str">
        <f t="shared" si="658"/>
        <v/>
      </c>
      <c r="CE1008" s="39" t="str">
        <f t="shared" si="659"/>
        <v/>
      </c>
      <c r="CF1008" s="39" t="str">
        <f t="shared" si="660"/>
        <v/>
      </c>
      <c r="CG1008" s="39" t="str">
        <f t="shared" si="661"/>
        <v/>
      </c>
      <c r="CH1008" s="39" t="str">
        <f t="shared" si="662"/>
        <v/>
      </c>
      <c r="CI1008" s="39" t="str">
        <f t="shared" si="663"/>
        <v/>
      </c>
    </row>
    <row r="1009" spans="1:87">
      <c r="A1009" s="18"/>
      <c r="B1009" s="15" t="str">
        <f>'Gene Table'!E1008</f>
        <v>hsa-miR-3674</v>
      </c>
      <c r="C1009" s="15" t="str">
        <f>'Gene Table'!B1008</f>
        <v>J22</v>
      </c>
      <c r="D1009" s="16" t="str">
        <f>IF(SUM('Test Sample Data'!D$3:D$98)&gt;10,IF(AND(ISNUMBER('Test Sample Data'!D1008),'Test Sample Data'!D1008&lt;$B$1,'Test Sample Data'!D1008&gt;0),'Test Sample Data'!D1008,$B$1),"")</f>
        <v/>
      </c>
      <c r="E1009" s="17" t="str">
        <f>IF(SUM('Test Sample Data'!E$3:E$98)&gt;10,IF(AND(ISNUMBER('Test Sample Data'!E1008),'Test Sample Data'!E1008&lt;$B$1,'Test Sample Data'!E1008&gt;0),'Test Sample Data'!E1008,$B$1),"")</f>
        <v/>
      </c>
      <c r="F1009" s="17" t="str">
        <f>IF(SUM('Test Sample Data'!F$3:F$98)&gt;10,IF(AND(ISNUMBER('Test Sample Data'!F1008),'Test Sample Data'!F1008&lt;$B$1,'Test Sample Data'!F1008&gt;0),'Test Sample Data'!F1008,$B$1),"")</f>
        <v/>
      </c>
      <c r="G1009" s="17" t="str">
        <f>IF(SUM('Test Sample Data'!G$3:G$98)&gt;10,IF(AND(ISNUMBER('Test Sample Data'!G1008),'Test Sample Data'!G1008&lt;$B$1,'Test Sample Data'!G1008&gt;0),'Test Sample Data'!G1008,$B$1),"")</f>
        <v/>
      </c>
      <c r="H1009" s="17" t="str">
        <f>IF(SUM('Test Sample Data'!H$3:H$98)&gt;10,IF(AND(ISNUMBER('Test Sample Data'!H1008),'Test Sample Data'!H1008&lt;$B$1,'Test Sample Data'!H1008&gt;0),'Test Sample Data'!H1008,$B$1),"")</f>
        <v/>
      </c>
      <c r="I1009" s="17" t="str">
        <f>IF(SUM('Test Sample Data'!I$3:I$98)&gt;10,IF(AND(ISNUMBER('Test Sample Data'!I1008),'Test Sample Data'!I1008&lt;$B$1,'Test Sample Data'!I1008&gt;0),'Test Sample Data'!I1008,$B$1),"")</f>
        <v/>
      </c>
      <c r="J1009" s="17" t="str">
        <f>IF(SUM('Test Sample Data'!J$3:J$98)&gt;10,IF(AND(ISNUMBER('Test Sample Data'!J1008),'Test Sample Data'!J1008&lt;$B$1,'Test Sample Data'!J1008&gt;0),'Test Sample Data'!J1008,$B$1),"")</f>
        <v/>
      </c>
      <c r="K1009" s="17" t="str">
        <f>IF(SUM('Test Sample Data'!K$3:K$98)&gt;10,IF(AND(ISNUMBER('Test Sample Data'!K1008),'Test Sample Data'!K1008&lt;$B$1,'Test Sample Data'!K1008&gt;0),'Test Sample Data'!K1008,$B$1),"")</f>
        <v/>
      </c>
      <c r="L1009" s="17" t="str">
        <f>IF(SUM('Test Sample Data'!L$3:L$98)&gt;10,IF(AND(ISNUMBER('Test Sample Data'!L1008),'Test Sample Data'!L1008&lt;$B$1,'Test Sample Data'!L1008&gt;0),'Test Sample Data'!L1008,$B$1),"")</f>
        <v/>
      </c>
      <c r="M1009" s="17" t="str">
        <f>IF(SUM('Test Sample Data'!M$3:M$98)&gt;10,IF(AND(ISNUMBER('Test Sample Data'!M1008),'Test Sample Data'!M1008&lt;$B$1,'Test Sample Data'!M1008&gt;0),'Test Sample Data'!M1008,$B$1),"")</f>
        <v/>
      </c>
      <c r="N1009" s="17" t="str">
        <f>'Gene Table'!E1008</f>
        <v>hsa-miR-3674</v>
      </c>
      <c r="O1009" s="17" t="str">
        <f>'Gene Table'!B1008</f>
        <v>J22</v>
      </c>
      <c r="P1009" s="17" t="str">
        <f>IF(SUM('Control Sample Data'!D$3:D$98)&gt;10,IF(AND(ISNUMBER('Control Sample Data'!D1008),'Control Sample Data'!D1008&lt;$B$1,'Control Sample Data'!D1008&gt;0),'Control Sample Data'!D1008,$B$1),"")</f>
        <v/>
      </c>
      <c r="Q1009" s="17" t="str">
        <f>IF(SUM('Control Sample Data'!E$3:E$98)&gt;10,IF(AND(ISNUMBER('Control Sample Data'!E1008),'Control Sample Data'!E1008&lt;$B$1,'Control Sample Data'!E1008&gt;0),'Control Sample Data'!E1008,$B$1),"")</f>
        <v/>
      </c>
      <c r="R1009" s="17" t="str">
        <f>IF(SUM('Control Sample Data'!F$3:F$98)&gt;10,IF(AND(ISNUMBER('Control Sample Data'!F1008),'Control Sample Data'!F1008&lt;$B$1,'Control Sample Data'!F1008&gt;0),'Control Sample Data'!F1008,$B$1),"")</f>
        <v/>
      </c>
      <c r="S1009" s="17" t="str">
        <f>IF(SUM('Control Sample Data'!G$3:G$98)&gt;10,IF(AND(ISNUMBER('Control Sample Data'!G1008),'Control Sample Data'!G1008&lt;$B$1,'Control Sample Data'!G1008&gt;0),'Control Sample Data'!G1008,$B$1),"")</f>
        <v/>
      </c>
      <c r="T1009" s="17" t="str">
        <f>IF(SUM('Control Sample Data'!H$3:H$98)&gt;10,IF(AND(ISNUMBER('Control Sample Data'!H1008),'Control Sample Data'!H1008&lt;$B$1,'Control Sample Data'!H1008&gt;0),'Control Sample Data'!H1008,$B$1),"")</f>
        <v/>
      </c>
      <c r="U1009" s="17" t="str">
        <f>IF(SUM('Control Sample Data'!I$3:I$98)&gt;10,IF(AND(ISNUMBER('Control Sample Data'!I1008),'Control Sample Data'!I1008&lt;$B$1,'Control Sample Data'!I1008&gt;0),'Control Sample Data'!I1008,$B$1),"")</f>
        <v/>
      </c>
      <c r="V1009" s="17" t="str">
        <f>IF(SUM('Control Sample Data'!J$3:J$98)&gt;10,IF(AND(ISNUMBER('Control Sample Data'!J1008),'Control Sample Data'!J1008&lt;$B$1,'Control Sample Data'!J1008&gt;0),'Control Sample Data'!J1008,$B$1),"")</f>
        <v/>
      </c>
      <c r="W1009" s="17" t="str">
        <f>IF(SUM('Control Sample Data'!K$3:K$98)&gt;10,IF(AND(ISNUMBER('Control Sample Data'!K1008),'Control Sample Data'!K1008&lt;$B$1,'Control Sample Data'!K1008&gt;0),'Control Sample Data'!K1008,$B$1),"")</f>
        <v/>
      </c>
      <c r="X1009" s="17" t="str">
        <f>IF(SUM('Control Sample Data'!L$3:L$98)&gt;10,IF(AND(ISNUMBER('Control Sample Data'!L1008),'Control Sample Data'!L1008&lt;$B$1,'Control Sample Data'!L1008&gt;0),'Control Sample Data'!L1008,$B$1),"")</f>
        <v/>
      </c>
      <c r="Y1009" s="17" t="str">
        <f>IF(SUM('Control Sample Data'!M$3:M$98)&gt;10,IF(AND(ISNUMBER('Control Sample Data'!M1008),'Control Sample Data'!M1008&lt;$B$1,'Control Sample Data'!M1008&gt;0),'Control Sample Data'!M1008,$B$1),"")</f>
        <v/>
      </c>
      <c r="AT1009" s="36" t="str">
        <f t="shared" si="664"/>
        <v/>
      </c>
      <c r="AU1009" s="36" t="str">
        <f t="shared" si="665"/>
        <v/>
      </c>
      <c r="AV1009" s="36" t="str">
        <f t="shared" si="666"/>
        <v/>
      </c>
      <c r="AW1009" s="36" t="str">
        <f t="shared" si="667"/>
        <v/>
      </c>
      <c r="AX1009" s="36" t="str">
        <f t="shared" si="668"/>
        <v/>
      </c>
      <c r="AY1009" s="36" t="str">
        <f t="shared" si="669"/>
        <v/>
      </c>
      <c r="AZ1009" s="36" t="str">
        <f t="shared" si="670"/>
        <v/>
      </c>
      <c r="BA1009" s="36" t="str">
        <f t="shared" si="671"/>
        <v/>
      </c>
      <c r="BB1009" s="36" t="str">
        <f t="shared" si="672"/>
        <v/>
      </c>
      <c r="BC1009" s="36" t="str">
        <f t="shared" si="673"/>
        <v/>
      </c>
      <c r="BD1009" s="36" t="str">
        <f t="shared" si="674"/>
        <v/>
      </c>
      <c r="BE1009" s="36" t="str">
        <f t="shared" si="675"/>
        <v/>
      </c>
      <c r="BF1009" s="36" t="str">
        <f t="shared" si="676"/>
        <v/>
      </c>
      <c r="BG1009" s="36" t="str">
        <f t="shared" si="677"/>
        <v/>
      </c>
      <c r="BH1009" s="36" t="str">
        <f t="shared" si="678"/>
        <v/>
      </c>
      <c r="BI1009" s="36" t="str">
        <f t="shared" si="679"/>
        <v/>
      </c>
      <c r="BJ1009" s="36" t="str">
        <f t="shared" si="680"/>
        <v/>
      </c>
      <c r="BK1009" s="36" t="str">
        <f t="shared" si="681"/>
        <v/>
      </c>
      <c r="BL1009" s="36" t="str">
        <f t="shared" si="682"/>
        <v/>
      </c>
      <c r="BM1009" s="36" t="str">
        <f t="shared" si="683"/>
        <v/>
      </c>
      <c r="BN1009" s="38" t="e">
        <f t="shared" si="642"/>
        <v>#DIV/0!</v>
      </c>
      <c r="BO1009" s="38" t="e">
        <f t="shared" si="643"/>
        <v>#DIV/0!</v>
      </c>
      <c r="BP1009" s="39" t="str">
        <f t="shared" si="644"/>
        <v/>
      </c>
      <c r="BQ1009" s="39" t="str">
        <f t="shared" si="645"/>
        <v/>
      </c>
      <c r="BR1009" s="39" t="str">
        <f t="shared" si="646"/>
        <v/>
      </c>
      <c r="BS1009" s="39" t="str">
        <f t="shared" si="647"/>
        <v/>
      </c>
      <c r="BT1009" s="39" t="str">
        <f t="shared" si="648"/>
        <v/>
      </c>
      <c r="BU1009" s="39" t="str">
        <f t="shared" si="649"/>
        <v/>
      </c>
      <c r="BV1009" s="39" t="str">
        <f t="shared" si="650"/>
        <v/>
      </c>
      <c r="BW1009" s="39" t="str">
        <f t="shared" si="651"/>
        <v/>
      </c>
      <c r="BX1009" s="39" t="str">
        <f t="shared" si="652"/>
        <v/>
      </c>
      <c r="BY1009" s="39" t="str">
        <f t="shared" si="653"/>
        <v/>
      </c>
      <c r="BZ1009" s="39" t="str">
        <f t="shared" si="654"/>
        <v/>
      </c>
      <c r="CA1009" s="39" t="str">
        <f t="shared" si="655"/>
        <v/>
      </c>
      <c r="CB1009" s="39" t="str">
        <f t="shared" si="656"/>
        <v/>
      </c>
      <c r="CC1009" s="39" t="str">
        <f t="shared" si="657"/>
        <v/>
      </c>
      <c r="CD1009" s="39" t="str">
        <f t="shared" si="658"/>
        <v/>
      </c>
      <c r="CE1009" s="39" t="str">
        <f t="shared" si="659"/>
        <v/>
      </c>
      <c r="CF1009" s="39" t="str">
        <f t="shared" si="660"/>
        <v/>
      </c>
      <c r="CG1009" s="39" t="str">
        <f t="shared" si="661"/>
        <v/>
      </c>
      <c r="CH1009" s="39" t="str">
        <f t="shared" si="662"/>
        <v/>
      </c>
      <c r="CI1009" s="39" t="str">
        <f t="shared" si="663"/>
        <v/>
      </c>
    </row>
    <row r="1010" spans="1:87">
      <c r="A1010" s="18"/>
      <c r="B1010" s="15" t="str">
        <f>'Gene Table'!E1009</f>
        <v>hsa-miR-4311</v>
      </c>
      <c r="C1010" s="15" t="str">
        <f>'Gene Table'!B1009</f>
        <v>J23</v>
      </c>
      <c r="D1010" s="16" t="str">
        <f>IF(SUM('Test Sample Data'!D$3:D$98)&gt;10,IF(AND(ISNUMBER('Test Sample Data'!D1009),'Test Sample Data'!D1009&lt;$B$1,'Test Sample Data'!D1009&gt;0),'Test Sample Data'!D1009,$B$1),"")</f>
        <v/>
      </c>
      <c r="E1010" s="17" t="str">
        <f>IF(SUM('Test Sample Data'!E$3:E$98)&gt;10,IF(AND(ISNUMBER('Test Sample Data'!E1009),'Test Sample Data'!E1009&lt;$B$1,'Test Sample Data'!E1009&gt;0),'Test Sample Data'!E1009,$B$1),"")</f>
        <v/>
      </c>
      <c r="F1010" s="17" t="str">
        <f>IF(SUM('Test Sample Data'!F$3:F$98)&gt;10,IF(AND(ISNUMBER('Test Sample Data'!F1009),'Test Sample Data'!F1009&lt;$B$1,'Test Sample Data'!F1009&gt;0),'Test Sample Data'!F1009,$B$1),"")</f>
        <v/>
      </c>
      <c r="G1010" s="17" t="str">
        <f>IF(SUM('Test Sample Data'!G$3:G$98)&gt;10,IF(AND(ISNUMBER('Test Sample Data'!G1009),'Test Sample Data'!G1009&lt;$B$1,'Test Sample Data'!G1009&gt;0),'Test Sample Data'!G1009,$B$1),"")</f>
        <v/>
      </c>
      <c r="H1010" s="17" t="str">
        <f>IF(SUM('Test Sample Data'!H$3:H$98)&gt;10,IF(AND(ISNUMBER('Test Sample Data'!H1009),'Test Sample Data'!H1009&lt;$B$1,'Test Sample Data'!H1009&gt;0),'Test Sample Data'!H1009,$B$1),"")</f>
        <v/>
      </c>
      <c r="I1010" s="17" t="str">
        <f>IF(SUM('Test Sample Data'!I$3:I$98)&gt;10,IF(AND(ISNUMBER('Test Sample Data'!I1009),'Test Sample Data'!I1009&lt;$B$1,'Test Sample Data'!I1009&gt;0),'Test Sample Data'!I1009,$B$1),"")</f>
        <v/>
      </c>
      <c r="J1010" s="17" t="str">
        <f>IF(SUM('Test Sample Data'!J$3:J$98)&gt;10,IF(AND(ISNUMBER('Test Sample Data'!J1009),'Test Sample Data'!J1009&lt;$B$1,'Test Sample Data'!J1009&gt;0),'Test Sample Data'!J1009,$B$1),"")</f>
        <v/>
      </c>
      <c r="K1010" s="17" t="str">
        <f>IF(SUM('Test Sample Data'!K$3:K$98)&gt;10,IF(AND(ISNUMBER('Test Sample Data'!K1009),'Test Sample Data'!K1009&lt;$B$1,'Test Sample Data'!K1009&gt;0),'Test Sample Data'!K1009,$B$1),"")</f>
        <v/>
      </c>
      <c r="L1010" s="17" t="str">
        <f>IF(SUM('Test Sample Data'!L$3:L$98)&gt;10,IF(AND(ISNUMBER('Test Sample Data'!L1009),'Test Sample Data'!L1009&lt;$B$1,'Test Sample Data'!L1009&gt;0),'Test Sample Data'!L1009,$B$1),"")</f>
        <v/>
      </c>
      <c r="M1010" s="17" t="str">
        <f>IF(SUM('Test Sample Data'!M$3:M$98)&gt;10,IF(AND(ISNUMBER('Test Sample Data'!M1009),'Test Sample Data'!M1009&lt;$B$1,'Test Sample Data'!M1009&gt;0),'Test Sample Data'!M1009,$B$1),"")</f>
        <v/>
      </c>
      <c r="N1010" s="17" t="str">
        <f>'Gene Table'!E1009</f>
        <v>hsa-miR-4311</v>
      </c>
      <c r="O1010" s="17" t="str">
        <f>'Gene Table'!B1009</f>
        <v>J23</v>
      </c>
      <c r="P1010" s="17" t="str">
        <f>IF(SUM('Control Sample Data'!D$3:D$98)&gt;10,IF(AND(ISNUMBER('Control Sample Data'!D1009),'Control Sample Data'!D1009&lt;$B$1,'Control Sample Data'!D1009&gt;0),'Control Sample Data'!D1009,$B$1),"")</f>
        <v/>
      </c>
      <c r="Q1010" s="17" t="str">
        <f>IF(SUM('Control Sample Data'!E$3:E$98)&gt;10,IF(AND(ISNUMBER('Control Sample Data'!E1009),'Control Sample Data'!E1009&lt;$B$1,'Control Sample Data'!E1009&gt;0),'Control Sample Data'!E1009,$B$1),"")</f>
        <v/>
      </c>
      <c r="R1010" s="17" t="str">
        <f>IF(SUM('Control Sample Data'!F$3:F$98)&gt;10,IF(AND(ISNUMBER('Control Sample Data'!F1009),'Control Sample Data'!F1009&lt;$B$1,'Control Sample Data'!F1009&gt;0),'Control Sample Data'!F1009,$B$1),"")</f>
        <v/>
      </c>
      <c r="S1010" s="17" t="str">
        <f>IF(SUM('Control Sample Data'!G$3:G$98)&gt;10,IF(AND(ISNUMBER('Control Sample Data'!G1009),'Control Sample Data'!G1009&lt;$B$1,'Control Sample Data'!G1009&gt;0),'Control Sample Data'!G1009,$B$1),"")</f>
        <v/>
      </c>
      <c r="T1010" s="17" t="str">
        <f>IF(SUM('Control Sample Data'!H$3:H$98)&gt;10,IF(AND(ISNUMBER('Control Sample Data'!H1009),'Control Sample Data'!H1009&lt;$B$1,'Control Sample Data'!H1009&gt;0),'Control Sample Data'!H1009,$B$1),"")</f>
        <v/>
      </c>
      <c r="U1010" s="17" t="str">
        <f>IF(SUM('Control Sample Data'!I$3:I$98)&gt;10,IF(AND(ISNUMBER('Control Sample Data'!I1009),'Control Sample Data'!I1009&lt;$B$1,'Control Sample Data'!I1009&gt;0),'Control Sample Data'!I1009,$B$1),"")</f>
        <v/>
      </c>
      <c r="V1010" s="17" t="str">
        <f>IF(SUM('Control Sample Data'!J$3:J$98)&gt;10,IF(AND(ISNUMBER('Control Sample Data'!J1009),'Control Sample Data'!J1009&lt;$B$1,'Control Sample Data'!J1009&gt;0),'Control Sample Data'!J1009,$B$1),"")</f>
        <v/>
      </c>
      <c r="W1010" s="17" t="str">
        <f>IF(SUM('Control Sample Data'!K$3:K$98)&gt;10,IF(AND(ISNUMBER('Control Sample Data'!K1009),'Control Sample Data'!K1009&lt;$B$1,'Control Sample Data'!K1009&gt;0),'Control Sample Data'!K1009,$B$1),"")</f>
        <v/>
      </c>
      <c r="X1010" s="17" t="str">
        <f>IF(SUM('Control Sample Data'!L$3:L$98)&gt;10,IF(AND(ISNUMBER('Control Sample Data'!L1009),'Control Sample Data'!L1009&lt;$B$1,'Control Sample Data'!L1009&gt;0),'Control Sample Data'!L1009,$B$1),"")</f>
        <v/>
      </c>
      <c r="Y1010" s="17" t="str">
        <f>IF(SUM('Control Sample Data'!M$3:M$98)&gt;10,IF(AND(ISNUMBER('Control Sample Data'!M1009),'Control Sample Data'!M1009&lt;$B$1,'Control Sample Data'!M1009&gt;0),'Control Sample Data'!M1009,$B$1),"")</f>
        <v/>
      </c>
      <c r="AT1010" s="36" t="str">
        <f t="shared" si="664"/>
        <v/>
      </c>
      <c r="AU1010" s="36" t="str">
        <f t="shared" si="665"/>
        <v/>
      </c>
      <c r="AV1010" s="36" t="str">
        <f t="shared" si="666"/>
        <v/>
      </c>
      <c r="AW1010" s="36" t="str">
        <f t="shared" si="667"/>
        <v/>
      </c>
      <c r="AX1010" s="36" t="str">
        <f t="shared" si="668"/>
        <v/>
      </c>
      <c r="AY1010" s="36" t="str">
        <f t="shared" si="669"/>
        <v/>
      </c>
      <c r="AZ1010" s="36" t="str">
        <f t="shared" si="670"/>
        <v/>
      </c>
      <c r="BA1010" s="36" t="str">
        <f t="shared" si="671"/>
        <v/>
      </c>
      <c r="BB1010" s="36" t="str">
        <f t="shared" si="672"/>
        <v/>
      </c>
      <c r="BC1010" s="36" t="str">
        <f t="shared" si="673"/>
        <v/>
      </c>
      <c r="BD1010" s="36" t="str">
        <f t="shared" si="674"/>
        <v/>
      </c>
      <c r="BE1010" s="36" t="str">
        <f t="shared" si="675"/>
        <v/>
      </c>
      <c r="BF1010" s="36" t="str">
        <f t="shared" si="676"/>
        <v/>
      </c>
      <c r="BG1010" s="36" t="str">
        <f t="shared" si="677"/>
        <v/>
      </c>
      <c r="BH1010" s="36" t="str">
        <f t="shared" si="678"/>
        <v/>
      </c>
      <c r="BI1010" s="36" t="str">
        <f t="shared" si="679"/>
        <v/>
      </c>
      <c r="BJ1010" s="36" t="str">
        <f t="shared" si="680"/>
        <v/>
      </c>
      <c r="BK1010" s="36" t="str">
        <f t="shared" si="681"/>
        <v/>
      </c>
      <c r="BL1010" s="36" t="str">
        <f t="shared" si="682"/>
        <v/>
      </c>
      <c r="BM1010" s="36" t="str">
        <f t="shared" si="683"/>
        <v/>
      </c>
      <c r="BN1010" s="38" t="e">
        <f t="shared" si="642"/>
        <v>#DIV/0!</v>
      </c>
      <c r="BO1010" s="38" t="e">
        <f t="shared" si="643"/>
        <v>#DIV/0!</v>
      </c>
      <c r="BP1010" s="39" t="str">
        <f t="shared" si="644"/>
        <v/>
      </c>
      <c r="BQ1010" s="39" t="str">
        <f t="shared" si="645"/>
        <v/>
      </c>
      <c r="BR1010" s="39" t="str">
        <f t="shared" si="646"/>
        <v/>
      </c>
      <c r="BS1010" s="39" t="str">
        <f t="shared" si="647"/>
        <v/>
      </c>
      <c r="BT1010" s="39" t="str">
        <f t="shared" si="648"/>
        <v/>
      </c>
      <c r="BU1010" s="39" t="str">
        <f t="shared" si="649"/>
        <v/>
      </c>
      <c r="BV1010" s="39" t="str">
        <f t="shared" si="650"/>
        <v/>
      </c>
      <c r="BW1010" s="39" t="str">
        <f t="shared" si="651"/>
        <v/>
      </c>
      <c r="BX1010" s="39" t="str">
        <f t="shared" si="652"/>
        <v/>
      </c>
      <c r="BY1010" s="39" t="str">
        <f t="shared" si="653"/>
        <v/>
      </c>
      <c r="BZ1010" s="39" t="str">
        <f t="shared" si="654"/>
        <v/>
      </c>
      <c r="CA1010" s="39" t="str">
        <f t="shared" si="655"/>
        <v/>
      </c>
      <c r="CB1010" s="39" t="str">
        <f t="shared" si="656"/>
        <v/>
      </c>
      <c r="CC1010" s="39" t="str">
        <f t="shared" si="657"/>
        <v/>
      </c>
      <c r="CD1010" s="39" t="str">
        <f t="shared" si="658"/>
        <v/>
      </c>
      <c r="CE1010" s="39" t="str">
        <f t="shared" si="659"/>
        <v/>
      </c>
      <c r="CF1010" s="39" t="str">
        <f t="shared" si="660"/>
        <v/>
      </c>
      <c r="CG1010" s="39" t="str">
        <f t="shared" si="661"/>
        <v/>
      </c>
      <c r="CH1010" s="39" t="str">
        <f t="shared" si="662"/>
        <v/>
      </c>
      <c r="CI1010" s="39" t="str">
        <f t="shared" si="663"/>
        <v/>
      </c>
    </row>
    <row r="1011" spans="1:87">
      <c r="A1011" s="18"/>
      <c r="B1011" s="15" t="str">
        <f>'Gene Table'!E1010</f>
        <v>hsa-miR-3675-5p</v>
      </c>
      <c r="C1011" s="15" t="str">
        <f>'Gene Table'!B1010</f>
        <v>J24</v>
      </c>
      <c r="D1011" s="16" t="str">
        <f>IF(SUM('Test Sample Data'!D$3:D$98)&gt;10,IF(AND(ISNUMBER('Test Sample Data'!D1010),'Test Sample Data'!D1010&lt;$B$1,'Test Sample Data'!D1010&gt;0),'Test Sample Data'!D1010,$B$1),"")</f>
        <v/>
      </c>
      <c r="E1011" s="17" t="str">
        <f>IF(SUM('Test Sample Data'!E$3:E$98)&gt;10,IF(AND(ISNUMBER('Test Sample Data'!E1010),'Test Sample Data'!E1010&lt;$B$1,'Test Sample Data'!E1010&gt;0),'Test Sample Data'!E1010,$B$1),"")</f>
        <v/>
      </c>
      <c r="F1011" s="17" t="str">
        <f>IF(SUM('Test Sample Data'!F$3:F$98)&gt;10,IF(AND(ISNUMBER('Test Sample Data'!F1010),'Test Sample Data'!F1010&lt;$B$1,'Test Sample Data'!F1010&gt;0),'Test Sample Data'!F1010,$B$1),"")</f>
        <v/>
      </c>
      <c r="G1011" s="17" t="str">
        <f>IF(SUM('Test Sample Data'!G$3:G$98)&gt;10,IF(AND(ISNUMBER('Test Sample Data'!G1010),'Test Sample Data'!G1010&lt;$B$1,'Test Sample Data'!G1010&gt;0),'Test Sample Data'!G1010,$B$1),"")</f>
        <v/>
      </c>
      <c r="H1011" s="17" t="str">
        <f>IF(SUM('Test Sample Data'!H$3:H$98)&gt;10,IF(AND(ISNUMBER('Test Sample Data'!H1010),'Test Sample Data'!H1010&lt;$B$1,'Test Sample Data'!H1010&gt;0),'Test Sample Data'!H1010,$B$1),"")</f>
        <v/>
      </c>
      <c r="I1011" s="17" t="str">
        <f>IF(SUM('Test Sample Data'!I$3:I$98)&gt;10,IF(AND(ISNUMBER('Test Sample Data'!I1010),'Test Sample Data'!I1010&lt;$B$1,'Test Sample Data'!I1010&gt;0),'Test Sample Data'!I1010,$B$1),"")</f>
        <v/>
      </c>
      <c r="J1011" s="17" t="str">
        <f>IF(SUM('Test Sample Data'!J$3:J$98)&gt;10,IF(AND(ISNUMBER('Test Sample Data'!J1010),'Test Sample Data'!J1010&lt;$B$1,'Test Sample Data'!J1010&gt;0),'Test Sample Data'!J1010,$B$1),"")</f>
        <v/>
      </c>
      <c r="K1011" s="17" t="str">
        <f>IF(SUM('Test Sample Data'!K$3:K$98)&gt;10,IF(AND(ISNUMBER('Test Sample Data'!K1010),'Test Sample Data'!K1010&lt;$B$1,'Test Sample Data'!K1010&gt;0),'Test Sample Data'!K1010,$B$1),"")</f>
        <v/>
      </c>
      <c r="L1011" s="17" t="str">
        <f>IF(SUM('Test Sample Data'!L$3:L$98)&gt;10,IF(AND(ISNUMBER('Test Sample Data'!L1010),'Test Sample Data'!L1010&lt;$B$1,'Test Sample Data'!L1010&gt;0),'Test Sample Data'!L1010,$B$1),"")</f>
        <v/>
      </c>
      <c r="M1011" s="17" t="str">
        <f>IF(SUM('Test Sample Data'!M$3:M$98)&gt;10,IF(AND(ISNUMBER('Test Sample Data'!M1010),'Test Sample Data'!M1010&lt;$B$1,'Test Sample Data'!M1010&gt;0),'Test Sample Data'!M1010,$B$1),"")</f>
        <v/>
      </c>
      <c r="N1011" s="17" t="str">
        <f>'Gene Table'!E1010</f>
        <v>hsa-miR-3675-5p</v>
      </c>
      <c r="O1011" s="17" t="str">
        <f>'Gene Table'!B1010</f>
        <v>J24</v>
      </c>
      <c r="P1011" s="17" t="str">
        <f>IF(SUM('Control Sample Data'!D$3:D$98)&gt;10,IF(AND(ISNUMBER('Control Sample Data'!D1010),'Control Sample Data'!D1010&lt;$B$1,'Control Sample Data'!D1010&gt;0),'Control Sample Data'!D1010,$B$1),"")</f>
        <v/>
      </c>
      <c r="Q1011" s="17" t="str">
        <f>IF(SUM('Control Sample Data'!E$3:E$98)&gt;10,IF(AND(ISNUMBER('Control Sample Data'!E1010),'Control Sample Data'!E1010&lt;$B$1,'Control Sample Data'!E1010&gt;0),'Control Sample Data'!E1010,$B$1),"")</f>
        <v/>
      </c>
      <c r="R1011" s="17" t="str">
        <f>IF(SUM('Control Sample Data'!F$3:F$98)&gt;10,IF(AND(ISNUMBER('Control Sample Data'!F1010),'Control Sample Data'!F1010&lt;$B$1,'Control Sample Data'!F1010&gt;0),'Control Sample Data'!F1010,$B$1),"")</f>
        <v/>
      </c>
      <c r="S1011" s="17" t="str">
        <f>IF(SUM('Control Sample Data'!G$3:G$98)&gt;10,IF(AND(ISNUMBER('Control Sample Data'!G1010),'Control Sample Data'!G1010&lt;$B$1,'Control Sample Data'!G1010&gt;0),'Control Sample Data'!G1010,$B$1),"")</f>
        <v/>
      </c>
      <c r="T1011" s="17" t="str">
        <f>IF(SUM('Control Sample Data'!H$3:H$98)&gt;10,IF(AND(ISNUMBER('Control Sample Data'!H1010),'Control Sample Data'!H1010&lt;$B$1,'Control Sample Data'!H1010&gt;0),'Control Sample Data'!H1010,$B$1),"")</f>
        <v/>
      </c>
      <c r="U1011" s="17" t="str">
        <f>IF(SUM('Control Sample Data'!I$3:I$98)&gt;10,IF(AND(ISNUMBER('Control Sample Data'!I1010),'Control Sample Data'!I1010&lt;$B$1,'Control Sample Data'!I1010&gt;0),'Control Sample Data'!I1010,$B$1),"")</f>
        <v/>
      </c>
      <c r="V1011" s="17" t="str">
        <f>IF(SUM('Control Sample Data'!J$3:J$98)&gt;10,IF(AND(ISNUMBER('Control Sample Data'!J1010),'Control Sample Data'!J1010&lt;$B$1,'Control Sample Data'!J1010&gt;0),'Control Sample Data'!J1010,$B$1),"")</f>
        <v/>
      </c>
      <c r="W1011" s="17" t="str">
        <f>IF(SUM('Control Sample Data'!K$3:K$98)&gt;10,IF(AND(ISNUMBER('Control Sample Data'!K1010),'Control Sample Data'!K1010&lt;$B$1,'Control Sample Data'!K1010&gt;0),'Control Sample Data'!K1010,$B$1),"")</f>
        <v/>
      </c>
      <c r="X1011" s="17" t="str">
        <f>IF(SUM('Control Sample Data'!L$3:L$98)&gt;10,IF(AND(ISNUMBER('Control Sample Data'!L1010),'Control Sample Data'!L1010&lt;$B$1,'Control Sample Data'!L1010&gt;0),'Control Sample Data'!L1010,$B$1),"")</f>
        <v/>
      </c>
      <c r="Y1011" s="17" t="str">
        <f>IF(SUM('Control Sample Data'!M$3:M$98)&gt;10,IF(AND(ISNUMBER('Control Sample Data'!M1010),'Control Sample Data'!M1010&lt;$B$1,'Control Sample Data'!M1010&gt;0),'Control Sample Data'!M1010,$B$1),"")</f>
        <v/>
      </c>
      <c r="AT1011" s="36" t="str">
        <f t="shared" si="664"/>
        <v/>
      </c>
      <c r="AU1011" s="36" t="str">
        <f t="shared" si="665"/>
        <v/>
      </c>
      <c r="AV1011" s="36" t="str">
        <f t="shared" si="666"/>
        <v/>
      </c>
      <c r="AW1011" s="36" t="str">
        <f t="shared" si="667"/>
        <v/>
      </c>
      <c r="AX1011" s="36" t="str">
        <f t="shared" si="668"/>
        <v/>
      </c>
      <c r="AY1011" s="36" t="str">
        <f t="shared" si="669"/>
        <v/>
      </c>
      <c r="AZ1011" s="36" t="str">
        <f t="shared" si="670"/>
        <v/>
      </c>
      <c r="BA1011" s="36" t="str">
        <f t="shared" si="671"/>
        <v/>
      </c>
      <c r="BB1011" s="36" t="str">
        <f t="shared" si="672"/>
        <v/>
      </c>
      <c r="BC1011" s="36" t="str">
        <f t="shared" si="673"/>
        <v/>
      </c>
      <c r="BD1011" s="36" t="str">
        <f t="shared" si="674"/>
        <v/>
      </c>
      <c r="BE1011" s="36" t="str">
        <f t="shared" si="675"/>
        <v/>
      </c>
      <c r="BF1011" s="36" t="str">
        <f t="shared" si="676"/>
        <v/>
      </c>
      <c r="BG1011" s="36" t="str">
        <f t="shared" si="677"/>
        <v/>
      </c>
      <c r="BH1011" s="36" t="str">
        <f t="shared" si="678"/>
        <v/>
      </c>
      <c r="BI1011" s="36" t="str">
        <f t="shared" si="679"/>
        <v/>
      </c>
      <c r="BJ1011" s="36" t="str">
        <f t="shared" si="680"/>
        <v/>
      </c>
      <c r="BK1011" s="36" t="str">
        <f t="shared" si="681"/>
        <v/>
      </c>
      <c r="BL1011" s="36" t="str">
        <f t="shared" si="682"/>
        <v/>
      </c>
      <c r="BM1011" s="36" t="str">
        <f t="shared" si="683"/>
        <v/>
      </c>
      <c r="BN1011" s="38" t="e">
        <f t="shared" si="642"/>
        <v>#DIV/0!</v>
      </c>
      <c r="BO1011" s="38" t="e">
        <f t="shared" si="643"/>
        <v>#DIV/0!</v>
      </c>
      <c r="BP1011" s="39" t="str">
        <f t="shared" si="644"/>
        <v/>
      </c>
      <c r="BQ1011" s="39" t="str">
        <f t="shared" si="645"/>
        <v/>
      </c>
      <c r="BR1011" s="39" t="str">
        <f t="shared" si="646"/>
        <v/>
      </c>
      <c r="BS1011" s="39" t="str">
        <f t="shared" si="647"/>
        <v/>
      </c>
      <c r="BT1011" s="39" t="str">
        <f t="shared" si="648"/>
        <v/>
      </c>
      <c r="BU1011" s="39" t="str">
        <f t="shared" si="649"/>
        <v/>
      </c>
      <c r="BV1011" s="39" t="str">
        <f t="shared" si="650"/>
        <v/>
      </c>
      <c r="BW1011" s="39" t="str">
        <f t="shared" si="651"/>
        <v/>
      </c>
      <c r="BX1011" s="39" t="str">
        <f t="shared" si="652"/>
        <v/>
      </c>
      <c r="BY1011" s="39" t="str">
        <f t="shared" si="653"/>
        <v/>
      </c>
      <c r="BZ1011" s="39" t="str">
        <f t="shared" si="654"/>
        <v/>
      </c>
      <c r="CA1011" s="39" t="str">
        <f t="shared" si="655"/>
        <v/>
      </c>
      <c r="CB1011" s="39" t="str">
        <f t="shared" si="656"/>
        <v/>
      </c>
      <c r="CC1011" s="39" t="str">
        <f t="shared" si="657"/>
        <v/>
      </c>
      <c r="CD1011" s="39" t="str">
        <f t="shared" si="658"/>
        <v/>
      </c>
      <c r="CE1011" s="39" t="str">
        <f t="shared" si="659"/>
        <v/>
      </c>
      <c r="CF1011" s="39" t="str">
        <f t="shared" si="660"/>
        <v/>
      </c>
      <c r="CG1011" s="39" t="str">
        <f t="shared" si="661"/>
        <v/>
      </c>
      <c r="CH1011" s="39" t="str">
        <f t="shared" si="662"/>
        <v/>
      </c>
      <c r="CI1011" s="39" t="str">
        <f t="shared" si="663"/>
        <v/>
      </c>
    </row>
    <row r="1012" spans="1:87">
      <c r="A1012" s="18"/>
      <c r="B1012" s="15" t="str">
        <f>'Gene Table'!E1011</f>
        <v>hsa-miR-449b-3p</v>
      </c>
      <c r="C1012" s="15" t="str">
        <f>'Gene Table'!B1011</f>
        <v>K01</v>
      </c>
      <c r="D1012" s="16" t="str">
        <f>IF(SUM('Test Sample Data'!D$3:D$98)&gt;10,IF(AND(ISNUMBER('Test Sample Data'!D1011),'Test Sample Data'!D1011&lt;$B$1,'Test Sample Data'!D1011&gt;0),'Test Sample Data'!D1011,$B$1),"")</f>
        <v/>
      </c>
      <c r="E1012" s="17" t="str">
        <f>IF(SUM('Test Sample Data'!E$3:E$98)&gt;10,IF(AND(ISNUMBER('Test Sample Data'!E1011),'Test Sample Data'!E1011&lt;$B$1,'Test Sample Data'!E1011&gt;0),'Test Sample Data'!E1011,$B$1),"")</f>
        <v/>
      </c>
      <c r="F1012" s="17" t="str">
        <f>IF(SUM('Test Sample Data'!F$3:F$98)&gt;10,IF(AND(ISNUMBER('Test Sample Data'!F1011),'Test Sample Data'!F1011&lt;$B$1,'Test Sample Data'!F1011&gt;0),'Test Sample Data'!F1011,$B$1),"")</f>
        <v/>
      </c>
      <c r="G1012" s="17" t="str">
        <f>IF(SUM('Test Sample Data'!G$3:G$98)&gt;10,IF(AND(ISNUMBER('Test Sample Data'!G1011),'Test Sample Data'!G1011&lt;$B$1,'Test Sample Data'!G1011&gt;0),'Test Sample Data'!G1011,$B$1),"")</f>
        <v/>
      </c>
      <c r="H1012" s="17" t="str">
        <f>IF(SUM('Test Sample Data'!H$3:H$98)&gt;10,IF(AND(ISNUMBER('Test Sample Data'!H1011),'Test Sample Data'!H1011&lt;$B$1,'Test Sample Data'!H1011&gt;0),'Test Sample Data'!H1011,$B$1),"")</f>
        <v/>
      </c>
      <c r="I1012" s="17" t="str">
        <f>IF(SUM('Test Sample Data'!I$3:I$98)&gt;10,IF(AND(ISNUMBER('Test Sample Data'!I1011),'Test Sample Data'!I1011&lt;$B$1,'Test Sample Data'!I1011&gt;0),'Test Sample Data'!I1011,$B$1),"")</f>
        <v/>
      </c>
      <c r="J1012" s="17" t="str">
        <f>IF(SUM('Test Sample Data'!J$3:J$98)&gt;10,IF(AND(ISNUMBER('Test Sample Data'!J1011),'Test Sample Data'!J1011&lt;$B$1,'Test Sample Data'!J1011&gt;0),'Test Sample Data'!J1011,$B$1),"")</f>
        <v/>
      </c>
      <c r="K1012" s="17" t="str">
        <f>IF(SUM('Test Sample Data'!K$3:K$98)&gt;10,IF(AND(ISNUMBER('Test Sample Data'!K1011),'Test Sample Data'!K1011&lt;$B$1,'Test Sample Data'!K1011&gt;0),'Test Sample Data'!K1011,$B$1),"")</f>
        <v/>
      </c>
      <c r="L1012" s="17" t="str">
        <f>IF(SUM('Test Sample Data'!L$3:L$98)&gt;10,IF(AND(ISNUMBER('Test Sample Data'!L1011),'Test Sample Data'!L1011&lt;$B$1,'Test Sample Data'!L1011&gt;0),'Test Sample Data'!L1011,$B$1),"")</f>
        <v/>
      </c>
      <c r="M1012" s="17" t="str">
        <f>IF(SUM('Test Sample Data'!M$3:M$98)&gt;10,IF(AND(ISNUMBER('Test Sample Data'!M1011),'Test Sample Data'!M1011&lt;$B$1,'Test Sample Data'!M1011&gt;0),'Test Sample Data'!M1011,$B$1),"")</f>
        <v/>
      </c>
      <c r="N1012" s="17" t="str">
        <f>'Gene Table'!E1011</f>
        <v>hsa-miR-449b-3p</v>
      </c>
      <c r="O1012" s="17" t="str">
        <f>'Gene Table'!B1011</f>
        <v>K01</v>
      </c>
      <c r="P1012" s="17" t="str">
        <f>IF(SUM('Control Sample Data'!D$3:D$98)&gt;10,IF(AND(ISNUMBER('Control Sample Data'!D1011),'Control Sample Data'!D1011&lt;$B$1,'Control Sample Data'!D1011&gt;0),'Control Sample Data'!D1011,$B$1),"")</f>
        <v/>
      </c>
      <c r="Q1012" s="17" t="str">
        <f>IF(SUM('Control Sample Data'!E$3:E$98)&gt;10,IF(AND(ISNUMBER('Control Sample Data'!E1011),'Control Sample Data'!E1011&lt;$B$1,'Control Sample Data'!E1011&gt;0),'Control Sample Data'!E1011,$B$1),"")</f>
        <v/>
      </c>
      <c r="R1012" s="17" t="str">
        <f>IF(SUM('Control Sample Data'!F$3:F$98)&gt;10,IF(AND(ISNUMBER('Control Sample Data'!F1011),'Control Sample Data'!F1011&lt;$B$1,'Control Sample Data'!F1011&gt;0),'Control Sample Data'!F1011,$B$1),"")</f>
        <v/>
      </c>
      <c r="S1012" s="17" t="str">
        <f>IF(SUM('Control Sample Data'!G$3:G$98)&gt;10,IF(AND(ISNUMBER('Control Sample Data'!G1011),'Control Sample Data'!G1011&lt;$B$1,'Control Sample Data'!G1011&gt;0),'Control Sample Data'!G1011,$B$1),"")</f>
        <v/>
      </c>
      <c r="T1012" s="17" t="str">
        <f>IF(SUM('Control Sample Data'!H$3:H$98)&gt;10,IF(AND(ISNUMBER('Control Sample Data'!H1011),'Control Sample Data'!H1011&lt;$B$1,'Control Sample Data'!H1011&gt;0),'Control Sample Data'!H1011,$B$1),"")</f>
        <v/>
      </c>
      <c r="U1012" s="17" t="str">
        <f>IF(SUM('Control Sample Data'!I$3:I$98)&gt;10,IF(AND(ISNUMBER('Control Sample Data'!I1011),'Control Sample Data'!I1011&lt;$B$1,'Control Sample Data'!I1011&gt;0),'Control Sample Data'!I1011,$B$1),"")</f>
        <v/>
      </c>
      <c r="V1012" s="17" t="str">
        <f>IF(SUM('Control Sample Data'!J$3:J$98)&gt;10,IF(AND(ISNUMBER('Control Sample Data'!J1011),'Control Sample Data'!J1011&lt;$B$1,'Control Sample Data'!J1011&gt;0),'Control Sample Data'!J1011,$B$1),"")</f>
        <v/>
      </c>
      <c r="W1012" s="17" t="str">
        <f>IF(SUM('Control Sample Data'!K$3:K$98)&gt;10,IF(AND(ISNUMBER('Control Sample Data'!K1011),'Control Sample Data'!K1011&lt;$B$1,'Control Sample Data'!K1011&gt;0),'Control Sample Data'!K1011,$B$1),"")</f>
        <v/>
      </c>
      <c r="X1012" s="17" t="str">
        <f>IF(SUM('Control Sample Data'!L$3:L$98)&gt;10,IF(AND(ISNUMBER('Control Sample Data'!L1011),'Control Sample Data'!L1011&lt;$B$1,'Control Sample Data'!L1011&gt;0),'Control Sample Data'!L1011,$B$1),"")</f>
        <v/>
      </c>
      <c r="Y1012" s="17" t="str">
        <f>IF(SUM('Control Sample Data'!M$3:M$98)&gt;10,IF(AND(ISNUMBER('Control Sample Data'!M1011),'Control Sample Data'!M1011&lt;$B$1,'Control Sample Data'!M1011&gt;0),'Control Sample Data'!M1011,$B$1),"")</f>
        <v/>
      </c>
      <c r="AT1012" s="36" t="str">
        <f t="shared" si="664"/>
        <v/>
      </c>
      <c r="AU1012" s="36" t="str">
        <f t="shared" si="665"/>
        <v/>
      </c>
      <c r="AV1012" s="36" t="str">
        <f t="shared" si="666"/>
        <v/>
      </c>
      <c r="AW1012" s="36" t="str">
        <f t="shared" si="667"/>
        <v/>
      </c>
      <c r="AX1012" s="36" t="str">
        <f t="shared" si="668"/>
        <v/>
      </c>
      <c r="AY1012" s="36" t="str">
        <f t="shared" si="669"/>
        <v/>
      </c>
      <c r="AZ1012" s="36" t="str">
        <f t="shared" si="670"/>
        <v/>
      </c>
      <c r="BA1012" s="36" t="str">
        <f t="shared" si="671"/>
        <v/>
      </c>
      <c r="BB1012" s="36" t="str">
        <f t="shared" si="672"/>
        <v/>
      </c>
      <c r="BC1012" s="36" t="str">
        <f t="shared" si="673"/>
        <v/>
      </c>
      <c r="BD1012" s="36" t="str">
        <f t="shared" si="674"/>
        <v/>
      </c>
      <c r="BE1012" s="36" t="str">
        <f t="shared" si="675"/>
        <v/>
      </c>
      <c r="BF1012" s="36" t="str">
        <f t="shared" si="676"/>
        <v/>
      </c>
      <c r="BG1012" s="36" t="str">
        <f t="shared" si="677"/>
        <v/>
      </c>
      <c r="BH1012" s="36" t="str">
        <f t="shared" si="678"/>
        <v/>
      </c>
      <c r="BI1012" s="36" t="str">
        <f t="shared" si="679"/>
        <v/>
      </c>
      <c r="BJ1012" s="36" t="str">
        <f t="shared" si="680"/>
        <v/>
      </c>
      <c r="BK1012" s="36" t="str">
        <f t="shared" si="681"/>
        <v/>
      </c>
      <c r="BL1012" s="36" t="str">
        <f t="shared" si="682"/>
        <v/>
      </c>
      <c r="BM1012" s="36" t="str">
        <f t="shared" si="683"/>
        <v/>
      </c>
      <c r="BN1012" s="38" t="e">
        <f t="shared" si="642"/>
        <v>#DIV/0!</v>
      </c>
      <c r="BO1012" s="38" t="e">
        <f t="shared" si="643"/>
        <v>#DIV/0!</v>
      </c>
      <c r="BP1012" s="39" t="str">
        <f t="shared" si="644"/>
        <v/>
      </c>
      <c r="BQ1012" s="39" t="str">
        <f t="shared" si="645"/>
        <v/>
      </c>
      <c r="BR1012" s="39" t="str">
        <f t="shared" si="646"/>
        <v/>
      </c>
      <c r="BS1012" s="39" t="str">
        <f t="shared" si="647"/>
        <v/>
      </c>
      <c r="BT1012" s="39" t="str">
        <f t="shared" si="648"/>
        <v/>
      </c>
      <c r="BU1012" s="39" t="str">
        <f t="shared" si="649"/>
        <v/>
      </c>
      <c r="BV1012" s="39" t="str">
        <f t="shared" si="650"/>
        <v/>
      </c>
      <c r="BW1012" s="39" t="str">
        <f t="shared" si="651"/>
        <v/>
      </c>
      <c r="BX1012" s="39" t="str">
        <f t="shared" si="652"/>
        <v/>
      </c>
      <c r="BY1012" s="39" t="str">
        <f t="shared" si="653"/>
        <v/>
      </c>
      <c r="BZ1012" s="39" t="str">
        <f t="shared" si="654"/>
        <v/>
      </c>
      <c r="CA1012" s="39" t="str">
        <f t="shared" si="655"/>
        <v/>
      </c>
      <c r="CB1012" s="39" t="str">
        <f t="shared" si="656"/>
        <v/>
      </c>
      <c r="CC1012" s="39" t="str">
        <f t="shared" si="657"/>
        <v/>
      </c>
      <c r="CD1012" s="39" t="str">
        <f t="shared" si="658"/>
        <v/>
      </c>
      <c r="CE1012" s="39" t="str">
        <f t="shared" si="659"/>
        <v/>
      </c>
      <c r="CF1012" s="39" t="str">
        <f t="shared" si="660"/>
        <v/>
      </c>
      <c r="CG1012" s="39" t="str">
        <f t="shared" si="661"/>
        <v/>
      </c>
      <c r="CH1012" s="39" t="str">
        <f t="shared" si="662"/>
        <v/>
      </c>
      <c r="CI1012" s="39" t="str">
        <f t="shared" si="663"/>
        <v/>
      </c>
    </row>
    <row r="1013" spans="1:87">
      <c r="A1013" s="18"/>
      <c r="B1013" s="15" t="str">
        <f>'Gene Table'!E1012</f>
        <v>hsa-miR-16-1-3p</v>
      </c>
      <c r="C1013" s="15" t="str">
        <f>'Gene Table'!B1012</f>
        <v>K02</v>
      </c>
      <c r="D1013" s="16" t="str">
        <f>IF(SUM('Test Sample Data'!D$3:D$98)&gt;10,IF(AND(ISNUMBER('Test Sample Data'!D1012),'Test Sample Data'!D1012&lt;$B$1,'Test Sample Data'!D1012&gt;0),'Test Sample Data'!D1012,$B$1),"")</f>
        <v/>
      </c>
      <c r="E1013" s="17" t="str">
        <f>IF(SUM('Test Sample Data'!E$3:E$98)&gt;10,IF(AND(ISNUMBER('Test Sample Data'!E1012),'Test Sample Data'!E1012&lt;$B$1,'Test Sample Data'!E1012&gt;0),'Test Sample Data'!E1012,$B$1),"")</f>
        <v/>
      </c>
      <c r="F1013" s="17" t="str">
        <f>IF(SUM('Test Sample Data'!F$3:F$98)&gt;10,IF(AND(ISNUMBER('Test Sample Data'!F1012),'Test Sample Data'!F1012&lt;$B$1,'Test Sample Data'!F1012&gt;0),'Test Sample Data'!F1012,$B$1),"")</f>
        <v/>
      </c>
      <c r="G1013" s="17" t="str">
        <f>IF(SUM('Test Sample Data'!G$3:G$98)&gt;10,IF(AND(ISNUMBER('Test Sample Data'!G1012),'Test Sample Data'!G1012&lt;$B$1,'Test Sample Data'!G1012&gt;0),'Test Sample Data'!G1012,$B$1),"")</f>
        <v/>
      </c>
      <c r="H1013" s="17" t="str">
        <f>IF(SUM('Test Sample Data'!H$3:H$98)&gt;10,IF(AND(ISNUMBER('Test Sample Data'!H1012),'Test Sample Data'!H1012&lt;$B$1,'Test Sample Data'!H1012&gt;0),'Test Sample Data'!H1012,$B$1),"")</f>
        <v/>
      </c>
      <c r="I1013" s="17" t="str">
        <f>IF(SUM('Test Sample Data'!I$3:I$98)&gt;10,IF(AND(ISNUMBER('Test Sample Data'!I1012),'Test Sample Data'!I1012&lt;$B$1,'Test Sample Data'!I1012&gt;0),'Test Sample Data'!I1012,$B$1),"")</f>
        <v/>
      </c>
      <c r="J1013" s="17" t="str">
        <f>IF(SUM('Test Sample Data'!J$3:J$98)&gt;10,IF(AND(ISNUMBER('Test Sample Data'!J1012),'Test Sample Data'!J1012&lt;$B$1,'Test Sample Data'!J1012&gt;0),'Test Sample Data'!J1012,$B$1),"")</f>
        <v/>
      </c>
      <c r="K1013" s="17" t="str">
        <f>IF(SUM('Test Sample Data'!K$3:K$98)&gt;10,IF(AND(ISNUMBER('Test Sample Data'!K1012),'Test Sample Data'!K1012&lt;$B$1,'Test Sample Data'!K1012&gt;0),'Test Sample Data'!K1012,$B$1),"")</f>
        <v/>
      </c>
      <c r="L1013" s="17" t="str">
        <f>IF(SUM('Test Sample Data'!L$3:L$98)&gt;10,IF(AND(ISNUMBER('Test Sample Data'!L1012),'Test Sample Data'!L1012&lt;$B$1,'Test Sample Data'!L1012&gt;0),'Test Sample Data'!L1012,$B$1),"")</f>
        <v/>
      </c>
      <c r="M1013" s="17" t="str">
        <f>IF(SUM('Test Sample Data'!M$3:M$98)&gt;10,IF(AND(ISNUMBER('Test Sample Data'!M1012),'Test Sample Data'!M1012&lt;$B$1,'Test Sample Data'!M1012&gt;0),'Test Sample Data'!M1012,$B$1),"")</f>
        <v/>
      </c>
      <c r="N1013" s="17" t="str">
        <f>'Gene Table'!E1012</f>
        <v>hsa-miR-16-1-3p</v>
      </c>
      <c r="O1013" s="17" t="str">
        <f>'Gene Table'!B1012</f>
        <v>K02</v>
      </c>
      <c r="P1013" s="17" t="str">
        <f>IF(SUM('Control Sample Data'!D$3:D$98)&gt;10,IF(AND(ISNUMBER('Control Sample Data'!D1012),'Control Sample Data'!D1012&lt;$B$1,'Control Sample Data'!D1012&gt;0),'Control Sample Data'!D1012,$B$1),"")</f>
        <v/>
      </c>
      <c r="Q1013" s="17" t="str">
        <f>IF(SUM('Control Sample Data'!E$3:E$98)&gt;10,IF(AND(ISNUMBER('Control Sample Data'!E1012),'Control Sample Data'!E1012&lt;$B$1,'Control Sample Data'!E1012&gt;0),'Control Sample Data'!E1012,$B$1),"")</f>
        <v/>
      </c>
      <c r="R1013" s="17" t="str">
        <f>IF(SUM('Control Sample Data'!F$3:F$98)&gt;10,IF(AND(ISNUMBER('Control Sample Data'!F1012),'Control Sample Data'!F1012&lt;$B$1,'Control Sample Data'!F1012&gt;0),'Control Sample Data'!F1012,$B$1),"")</f>
        <v/>
      </c>
      <c r="S1013" s="17" t="str">
        <f>IF(SUM('Control Sample Data'!G$3:G$98)&gt;10,IF(AND(ISNUMBER('Control Sample Data'!G1012),'Control Sample Data'!G1012&lt;$B$1,'Control Sample Data'!G1012&gt;0),'Control Sample Data'!G1012,$B$1),"")</f>
        <v/>
      </c>
      <c r="T1013" s="17" t="str">
        <f>IF(SUM('Control Sample Data'!H$3:H$98)&gt;10,IF(AND(ISNUMBER('Control Sample Data'!H1012),'Control Sample Data'!H1012&lt;$B$1,'Control Sample Data'!H1012&gt;0),'Control Sample Data'!H1012,$B$1),"")</f>
        <v/>
      </c>
      <c r="U1013" s="17" t="str">
        <f>IF(SUM('Control Sample Data'!I$3:I$98)&gt;10,IF(AND(ISNUMBER('Control Sample Data'!I1012),'Control Sample Data'!I1012&lt;$B$1,'Control Sample Data'!I1012&gt;0),'Control Sample Data'!I1012,$B$1),"")</f>
        <v/>
      </c>
      <c r="V1013" s="17" t="str">
        <f>IF(SUM('Control Sample Data'!J$3:J$98)&gt;10,IF(AND(ISNUMBER('Control Sample Data'!J1012),'Control Sample Data'!J1012&lt;$B$1,'Control Sample Data'!J1012&gt;0),'Control Sample Data'!J1012,$B$1),"")</f>
        <v/>
      </c>
      <c r="W1013" s="17" t="str">
        <f>IF(SUM('Control Sample Data'!K$3:K$98)&gt;10,IF(AND(ISNUMBER('Control Sample Data'!K1012),'Control Sample Data'!K1012&lt;$B$1,'Control Sample Data'!K1012&gt;0),'Control Sample Data'!K1012,$B$1),"")</f>
        <v/>
      </c>
      <c r="X1013" s="17" t="str">
        <f>IF(SUM('Control Sample Data'!L$3:L$98)&gt;10,IF(AND(ISNUMBER('Control Sample Data'!L1012),'Control Sample Data'!L1012&lt;$B$1,'Control Sample Data'!L1012&gt;0),'Control Sample Data'!L1012,$B$1),"")</f>
        <v/>
      </c>
      <c r="Y1013" s="17" t="str">
        <f>IF(SUM('Control Sample Data'!M$3:M$98)&gt;10,IF(AND(ISNUMBER('Control Sample Data'!M1012),'Control Sample Data'!M1012&lt;$B$1,'Control Sample Data'!M1012&gt;0),'Control Sample Data'!M1012,$B$1),"")</f>
        <v/>
      </c>
      <c r="AT1013" s="36" t="str">
        <f t="shared" si="664"/>
        <v/>
      </c>
      <c r="AU1013" s="36" t="str">
        <f t="shared" si="665"/>
        <v/>
      </c>
      <c r="AV1013" s="36" t="str">
        <f t="shared" si="666"/>
        <v/>
      </c>
      <c r="AW1013" s="36" t="str">
        <f t="shared" si="667"/>
        <v/>
      </c>
      <c r="AX1013" s="36" t="str">
        <f t="shared" si="668"/>
        <v/>
      </c>
      <c r="AY1013" s="36" t="str">
        <f t="shared" si="669"/>
        <v/>
      </c>
      <c r="AZ1013" s="36" t="str">
        <f t="shared" si="670"/>
        <v/>
      </c>
      <c r="BA1013" s="36" t="str">
        <f t="shared" si="671"/>
        <v/>
      </c>
      <c r="BB1013" s="36" t="str">
        <f t="shared" si="672"/>
        <v/>
      </c>
      <c r="BC1013" s="36" t="str">
        <f t="shared" si="673"/>
        <v/>
      </c>
      <c r="BD1013" s="36" t="str">
        <f t="shared" si="674"/>
        <v/>
      </c>
      <c r="BE1013" s="36" t="str">
        <f t="shared" si="675"/>
        <v/>
      </c>
      <c r="BF1013" s="36" t="str">
        <f t="shared" si="676"/>
        <v/>
      </c>
      <c r="BG1013" s="36" t="str">
        <f t="shared" si="677"/>
        <v/>
      </c>
      <c r="BH1013" s="36" t="str">
        <f t="shared" si="678"/>
        <v/>
      </c>
      <c r="BI1013" s="36" t="str">
        <f t="shared" si="679"/>
        <v/>
      </c>
      <c r="BJ1013" s="36" t="str">
        <f t="shared" si="680"/>
        <v/>
      </c>
      <c r="BK1013" s="36" t="str">
        <f t="shared" si="681"/>
        <v/>
      </c>
      <c r="BL1013" s="36" t="str">
        <f t="shared" si="682"/>
        <v/>
      </c>
      <c r="BM1013" s="36" t="str">
        <f t="shared" si="683"/>
        <v/>
      </c>
      <c r="BN1013" s="38" t="e">
        <f t="shared" si="642"/>
        <v>#DIV/0!</v>
      </c>
      <c r="BO1013" s="38" t="e">
        <f t="shared" si="643"/>
        <v>#DIV/0!</v>
      </c>
      <c r="BP1013" s="39" t="str">
        <f t="shared" si="644"/>
        <v/>
      </c>
      <c r="BQ1013" s="39" t="str">
        <f t="shared" si="645"/>
        <v/>
      </c>
      <c r="BR1013" s="39" t="str">
        <f t="shared" si="646"/>
        <v/>
      </c>
      <c r="BS1013" s="39" t="str">
        <f t="shared" si="647"/>
        <v/>
      </c>
      <c r="BT1013" s="39" t="str">
        <f t="shared" si="648"/>
        <v/>
      </c>
      <c r="BU1013" s="39" t="str">
        <f t="shared" si="649"/>
        <v/>
      </c>
      <c r="BV1013" s="39" t="str">
        <f t="shared" si="650"/>
        <v/>
      </c>
      <c r="BW1013" s="39" t="str">
        <f t="shared" si="651"/>
        <v/>
      </c>
      <c r="BX1013" s="39" t="str">
        <f t="shared" si="652"/>
        <v/>
      </c>
      <c r="BY1013" s="39" t="str">
        <f t="shared" si="653"/>
        <v/>
      </c>
      <c r="BZ1013" s="39" t="str">
        <f t="shared" si="654"/>
        <v/>
      </c>
      <c r="CA1013" s="39" t="str">
        <f t="shared" si="655"/>
        <v/>
      </c>
      <c r="CB1013" s="39" t="str">
        <f t="shared" si="656"/>
        <v/>
      </c>
      <c r="CC1013" s="39" t="str">
        <f t="shared" si="657"/>
        <v/>
      </c>
      <c r="CD1013" s="39" t="str">
        <f t="shared" si="658"/>
        <v/>
      </c>
      <c r="CE1013" s="39" t="str">
        <f t="shared" si="659"/>
        <v/>
      </c>
      <c r="CF1013" s="39" t="str">
        <f t="shared" si="660"/>
        <v/>
      </c>
      <c r="CG1013" s="39" t="str">
        <f t="shared" si="661"/>
        <v/>
      </c>
      <c r="CH1013" s="39" t="str">
        <f t="shared" si="662"/>
        <v/>
      </c>
      <c r="CI1013" s="39" t="str">
        <f t="shared" si="663"/>
        <v/>
      </c>
    </row>
    <row r="1014" spans="1:87">
      <c r="A1014" s="18"/>
      <c r="B1014" s="15" t="str">
        <f>'Gene Table'!E1013</f>
        <v>hsa-miR-2114-3p</v>
      </c>
      <c r="C1014" s="15" t="str">
        <f>'Gene Table'!B1013</f>
        <v>K03</v>
      </c>
      <c r="D1014" s="16" t="str">
        <f>IF(SUM('Test Sample Data'!D$3:D$98)&gt;10,IF(AND(ISNUMBER('Test Sample Data'!D1013),'Test Sample Data'!D1013&lt;$B$1,'Test Sample Data'!D1013&gt;0),'Test Sample Data'!D1013,$B$1),"")</f>
        <v/>
      </c>
      <c r="E1014" s="17" t="str">
        <f>IF(SUM('Test Sample Data'!E$3:E$98)&gt;10,IF(AND(ISNUMBER('Test Sample Data'!E1013),'Test Sample Data'!E1013&lt;$B$1,'Test Sample Data'!E1013&gt;0),'Test Sample Data'!E1013,$B$1),"")</f>
        <v/>
      </c>
      <c r="F1014" s="17" t="str">
        <f>IF(SUM('Test Sample Data'!F$3:F$98)&gt;10,IF(AND(ISNUMBER('Test Sample Data'!F1013),'Test Sample Data'!F1013&lt;$B$1,'Test Sample Data'!F1013&gt;0),'Test Sample Data'!F1013,$B$1),"")</f>
        <v/>
      </c>
      <c r="G1014" s="17" t="str">
        <f>IF(SUM('Test Sample Data'!G$3:G$98)&gt;10,IF(AND(ISNUMBER('Test Sample Data'!G1013),'Test Sample Data'!G1013&lt;$B$1,'Test Sample Data'!G1013&gt;0),'Test Sample Data'!G1013,$B$1),"")</f>
        <v/>
      </c>
      <c r="H1014" s="17" t="str">
        <f>IF(SUM('Test Sample Data'!H$3:H$98)&gt;10,IF(AND(ISNUMBER('Test Sample Data'!H1013),'Test Sample Data'!H1013&lt;$B$1,'Test Sample Data'!H1013&gt;0),'Test Sample Data'!H1013,$B$1),"")</f>
        <v/>
      </c>
      <c r="I1014" s="17" t="str">
        <f>IF(SUM('Test Sample Data'!I$3:I$98)&gt;10,IF(AND(ISNUMBER('Test Sample Data'!I1013),'Test Sample Data'!I1013&lt;$B$1,'Test Sample Data'!I1013&gt;0),'Test Sample Data'!I1013,$B$1),"")</f>
        <v/>
      </c>
      <c r="J1014" s="17" t="str">
        <f>IF(SUM('Test Sample Data'!J$3:J$98)&gt;10,IF(AND(ISNUMBER('Test Sample Data'!J1013),'Test Sample Data'!J1013&lt;$B$1,'Test Sample Data'!J1013&gt;0),'Test Sample Data'!J1013,$B$1),"")</f>
        <v/>
      </c>
      <c r="K1014" s="17" t="str">
        <f>IF(SUM('Test Sample Data'!K$3:K$98)&gt;10,IF(AND(ISNUMBER('Test Sample Data'!K1013),'Test Sample Data'!K1013&lt;$B$1,'Test Sample Data'!K1013&gt;0),'Test Sample Data'!K1013,$B$1),"")</f>
        <v/>
      </c>
      <c r="L1014" s="17" t="str">
        <f>IF(SUM('Test Sample Data'!L$3:L$98)&gt;10,IF(AND(ISNUMBER('Test Sample Data'!L1013),'Test Sample Data'!L1013&lt;$B$1,'Test Sample Data'!L1013&gt;0),'Test Sample Data'!L1013,$B$1),"")</f>
        <v/>
      </c>
      <c r="M1014" s="17" t="str">
        <f>IF(SUM('Test Sample Data'!M$3:M$98)&gt;10,IF(AND(ISNUMBER('Test Sample Data'!M1013),'Test Sample Data'!M1013&lt;$B$1,'Test Sample Data'!M1013&gt;0),'Test Sample Data'!M1013,$B$1),"")</f>
        <v/>
      </c>
      <c r="N1014" s="17" t="str">
        <f>'Gene Table'!E1013</f>
        <v>hsa-miR-2114-3p</v>
      </c>
      <c r="O1014" s="17" t="str">
        <f>'Gene Table'!B1013</f>
        <v>K03</v>
      </c>
      <c r="P1014" s="17" t="str">
        <f>IF(SUM('Control Sample Data'!D$3:D$98)&gt;10,IF(AND(ISNUMBER('Control Sample Data'!D1013),'Control Sample Data'!D1013&lt;$B$1,'Control Sample Data'!D1013&gt;0),'Control Sample Data'!D1013,$B$1),"")</f>
        <v/>
      </c>
      <c r="Q1014" s="17" t="str">
        <f>IF(SUM('Control Sample Data'!E$3:E$98)&gt;10,IF(AND(ISNUMBER('Control Sample Data'!E1013),'Control Sample Data'!E1013&lt;$B$1,'Control Sample Data'!E1013&gt;0),'Control Sample Data'!E1013,$B$1),"")</f>
        <v/>
      </c>
      <c r="R1014" s="17" t="str">
        <f>IF(SUM('Control Sample Data'!F$3:F$98)&gt;10,IF(AND(ISNUMBER('Control Sample Data'!F1013),'Control Sample Data'!F1013&lt;$B$1,'Control Sample Data'!F1013&gt;0),'Control Sample Data'!F1013,$B$1),"")</f>
        <v/>
      </c>
      <c r="S1014" s="17" t="str">
        <f>IF(SUM('Control Sample Data'!G$3:G$98)&gt;10,IF(AND(ISNUMBER('Control Sample Data'!G1013),'Control Sample Data'!G1013&lt;$B$1,'Control Sample Data'!G1013&gt;0),'Control Sample Data'!G1013,$B$1),"")</f>
        <v/>
      </c>
      <c r="T1014" s="17" t="str">
        <f>IF(SUM('Control Sample Data'!H$3:H$98)&gt;10,IF(AND(ISNUMBER('Control Sample Data'!H1013),'Control Sample Data'!H1013&lt;$B$1,'Control Sample Data'!H1013&gt;0),'Control Sample Data'!H1013,$B$1),"")</f>
        <v/>
      </c>
      <c r="U1014" s="17" t="str">
        <f>IF(SUM('Control Sample Data'!I$3:I$98)&gt;10,IF(AND(ISNUMBER('Control Sample Data'!I1013),'Control Sample Data'!I1013&lt;$B$1,'Control Sample Data'!I1013&gt;0),'Control Sample Data'!I1013,$B$1),"")</f>
        <v/>
      </c>
      <c r="V1014" s="17" t="str">
        <f>IF(SUM('Control Sample Data'!J$3:J$98)&gt;10,IF(AND(ISNUMBER('Control Sample Data'!J1013),'Control Sample Data'!J1013&lt;$B$1,'Control Sample Data'!J1013&gt;0),'Control Sample Data'!J1013,$B$1),"")</f>
        <v/>
      </c>
      <c r="W1014" s="17" t="str">
        <f>IF(SUM('Control Sample Data'!K$3:K$98)&gt;10,IF(AND(ISNUMBER('Control Sample Data'!K1013),'Control Sample Data'!K1013&lt;$B$1,'Control Sample Data'!K1013&gt;0),'Control Sample Data'!K1013,$B$1),"")</f>
        <v/>
      </c>
      <c r="X1014" s="17" t="str">
        <f>IF(SUM('Control Sample Data'!L$3:L$98)&gt;10,IF(AND(ISNUMBER('Control Sample Data'!L1013),'Control Sample Data'!L1013&lt;$B$1,'Control Sample Data'!L1013&gt;0),'Control Sample Data'!L1013,$B$1),"")</f>
        <v/>
      </c>
      <c r="Y1014" s="17" t="str">
        <f>IF(SUM('Control Sample Data'!M$3:M$98)&gt;10,IF(AND(ISNUMBER('Control Sample Data'!M1013),'Control Sample Data'!M1013&lt;$B$1,'Control Sample Data'!M1013&gt;0),'Control Sample Data'!M1013,$B$1),"")</f>
        <v/>
      </c>
      <c r="AT1014" s="36" t="str">
        <f t="shared" si="664"/>
        <v/>
      </c>
      <c r="AU1014" s="36" t="str">
        <f t="shared" si="665"/>
        <v/>
      </c>
      <c r="AV1014" s="36" t="str">
        <f t="shared" si="666"/>
        <v/>
      </c>
      <c r="AW1014" s="36" t="str">
        <f t="shared" si="667"/>
        <v/>
      </c>
      <c r="AX1014" s="36" t="str">
        <f t="shared" si="668"/>
        <v/>
      </c>
      <c r="AY1014" s="36" t="str">
        <f t="shared" si="669"/>
        <v/>
      </c>
      <c r="AZ1014" s="36" t="str">
        <f t="shared" si="670"/>
        <v/>
      </c>
      <c r="BA1014" s="36" t="str">
        <f t="shared" si="671"/>
        <v/>
      </c>
      <c r="BB1014" s="36" t="str">
        <f t="shared" si="672"/>
        <v/>
      </c>
      <c r="BC1014" s="36" t="str">
        <f t="shared" si="673"/>
        <v/>
      </c>
      <c r="BD1014" s="36" t="str">
        <f t="shared" si="674"/>
        <v/>
      </c>
      <c r="BE1014" s="36" t="str">
        <f t="shared" si="675"/>
        <v/>
      </c>
      <c r="BF1014" s="36" t="str">
        <f t="shared" si="676"/>
        <v/>
      </c>
      <c r="BG1014" s="36" t="str">
        <f t="shared" si="677"/>
        <v/>
      </c>
      <c r="BH1014" s="36" t="str">
        <f t="shared" si="678"/>
        <v/>
      </c>
      <c r="BI1014" s="36" t="str">
        <f t="shared" si="679"/>
        <v/>
      </c>
      <c r="BJ1014" s="36" t="str">
        <f t="shared" si="680"/>
        <v/>
      </c>
      <c r="BK1014" s="36" t="str">
        <f t="shared" si="681"/>
        <v/>
      </c>
      <c r="BL1014" s="36" t="str">
        <f t="shared" si="682"/>
        <v/>
      </c>
      <c r="BM1014" s="36" t="str">
        <f t="shared" si="683"/>
        <v/>
      </c>
      <c r="BN1014" s="38" t="e">
        <f t="shared" si="642"/>
        <v>#DIV/0!</v>
      </c>
      <c r="BO1014" s="38" t="e">
        <f t="shared" si="643"/>
        <v>#DIV/0!</v>
      </c>
      <c r="BP1014" s="39" t="str">
        <f t="shared" si="644"/>
        <v/>
      </c>
      <c r="BQ1014" s="39" t="str">
        <f t="shared" si="645"/>
        <v/>
      </c>
      <c r="BR1014" s="39" t="str">
        <f t="shared" si="646"/>
        <v/>
      </c>
      <c r="BS1014" s="39" t="str">
        <f t="shared" si="647"/>
        <v/>
      </c>
      <c r="BT1014" s="39" t="str">
        <f t="shared" si="648"/>
        <v/>
      </c>
      <c r="BU1014" s="39" t="str">
        <f t="shared" si="649"/>
        <v/>
      </c>
      <c r="BV1014" s="39" t="str">
        <f t="shared" si="650"/>
        <v/>
      </c>
      <c r="BW1014" s="39" t="str">
        <f t="shared" si="651"/>
        <v/>
      </c>
      <c r="BX1014" s="39" t="str">
        <f t="shared" si="652"/>
        <v/>
      </c>
      <c r="BY1014" s="39" t="str">
        <f t="shared" si="653"/>
        <v/>
      </c>
      <c r="BZ1014" s="39" t="str">
        <f t="shared" si="654"/>
        <v/>
      </c>
      <c r="CA1014" s="39" t="str">
        <f t="shared" si="655"/>
        <v/>
      </c>
      <c r="CB1014" s="39" t="str">
        <f t="shared" si="656"/>
        <v/>
      </c>
      <c r="CC1014" s="39" t="str">
        <f t="shared" si="657"/>
        <v/>
      </c>
      <c r="CD1014" s="39" t="str">
        <f t="shared" si="658"/>
        <v/>
      </c>
      <c r="CE1014" s="39" t="str">
        <f t="shared" si="659"/>
        <v/>
      </c>
      <c r="CF1014" s="39" t="str">
        <f t="shared" si="660"/>
        <v/>
      </c>
      <c r="CG1014" s="39" t="str">
        <f t="shared" si="661"/>
        <v/>
      </c>
      <c r="CH1014" s="39" t="str">
        <f t="shared" si="662"/>
        <v/>
      </c>
      <c r="CI1014" s="39" t="str">
        <f t="shared" si="663"/>
        <v/>
      </c>
    </row>
    <row r="1015" spans="1:87">
      <c r="A1015" s="18"/>
      <c r="B1015" s="15" t="str">
        <f>'Gene Table'!E1014</f>
        <v>hsa-miR-16-2-3p</v>
      </c>
      <c r="C1015" s="15" t="str">
        <f>'Gene Table'!B1014</f>
        <v>K04</v>
      </c>
      <c r="D1015" s="16" t="str">
        <f>IF(SUM('Test Sample Data'!D$3:D$98)&gt;10,IF(AND(ISNUMBER('Test Sample Data'!D1014),'Test Sample Data'!D1014&lt;$B$1,'Test Sample Data'!D1014&gt;0),'Test Sample Data'!D1014,$B$1),"")</f>
        <v/>
      </c>
      <c r="E1015" s="17" t="str">
        <f>IF(SUM('Test Sample Data'!E$3:E$98)&gt;10,IF(AND(ISNUMBER('Test Sample Data'!E1014),'Test Sample Data'!E1014&lt;$B$1,'Test Sample Data'!E1014&gt;0),'Test Sample Data'!E1014,$B$1),"")</f>
        <v/>
      </c>
      <c r="F1015" s="17" t="str">
        <f>IF(SUM('Test Sample Data'!F$3:F$98)&gt;10,IF(AND(ISNUMBER('Test Sample Data'!F1014),'Test Sample Data'!F1014&lt;$B$1,'Test Sample Data'!F1014&gt;0),'Test Sample Data'!F1014,$B$1),"")</f>
        <v/>
      </c>
      <c r="G1015" s="17" t="str">
        <f>IF(SUM('Test Sample Data'!G$3:G$98)&gt;10,IF(AND(ISNUMBER('Test Sample Data'!G1014),'Test Sample Data'!G1014&lt;$B$1,'Test Sample Data'!G1014&gt;0),'Test Sample Data'!G1014,$B$1),"")</f>
        <v/>
      </c>
      <c r="H1015" s="17" t="str">
        <f>IF(SUM('Test Sample Data'!H$3:H$98)&gt;10,IF(AND(ISNUMBER('Test Sample Data'!H1014),'Test Sample Data'!H1014&lt;$B$1,'Test Sample Data'!H1014&gt;0),'Test Sample Data'!H1014,$B$1),"")</f>
        <v/>
      </c>
      <c r="I1015" s="17" t="str">
        <f>IF(SUM('Test Sample Data'!I$3:I$98)&gt;10,IF(AND(ISNUMBER('Test Sample Data'!I1014),'Test Sample Data'!I1014&lt;$B$1,'Test Sample Data'!I1014&gt;0),'Test Sample Data'!I1014,$B$1),"")</f>
        <v/>
      </c>
      <c r="J1015" s="17" t="str">
        <f>IF(SUM('Test Sample Data'!J$3:J$98)&gt;10,IF(AND(ISNUMBER('Test Sample Data'!J1014),'Test Sample Data'!J1014&lt;$B$1,'Test Sample Data'!J1014&gt;0),'Test Sample Data'!J1014,$B$1),"")</f>
        <v/>
      </c>
      <c r="K1015" s="17" t="str">
        <f>IF(SUM('Test Sample Data'!K$3:K$98)&gt;10,IF(AND(ISNUMBER('Test Sample Data'!K1014),'Test Sample Data'!K1014&lt;$B$1,'Test Sample Data'!K1014&gt;0),'Test Sample Data'!K1014,$B$1),"")</f>
        <v/>
      </c>
      <c r="L1015" s="17" t="str">
        <f>IF(SUM('Test Sample Data'!L$3:L$98)&gt;10,IF(AND(ISNUMBER('Test Sample Data'!L1014),'Test Sample Data'!L1014&lt;$B$1,'Test Sample Data'!L1014&gt;0),'Test Sample Data'!L1014,$B$1),"")</f>
        <v/>
      </c>
      <c r="M1015" s="17" t="str">
        <f>IF(SUM('Test Sample Data'!M$3:M$98)&gt;10,IF(AND(ISNUMBER('Test Sample Data'!M1014),'Test Sample Data'!M1014&lt;$B$1,'Test Sample Data'!M1014&gt;0),'Test Sample Data'!M1014,$B$1),"")</f>
        <v/>
      </c>
      <c r="N1015" s="17" t="str">
        <f>'Gene Table'!E1014</f>
        <v>hsa-miR-16-2-3p</v>
      </c>
      <c r="O1015" s="17" t="str">
        <f>'Gene Table'!B1014</f>
        <v>K04</v>
      </c>
      <c r="P1015" s="17" t="str">
        <f>IF(SUM('Control Sample Data'!D$3:D$98)&gt;10,IF(AND(ISNUMBER('Control Sample Data'!D1014),'Control Sample Data'!D1014&lt;$B$1,'Control Sample Data'!D1014&gt;0),'Control Sample Data'!D1014,$B$1),"")</f>
        <v/>
      </c>
      <c r="Q1015" s="17" t="str">
        <f>IF(SUM('Control Sample Data'!E$3:E$98)&gt;10,IF(AND(ISNUMBER('Control Sample Data'!E1014),'Control Sample Data'!E1014&lt;$B$1,'Control Sample Data'!E1014&gt;0),'Control Sample Data'!E1014,$B$1),"")</f>
        <v/>
      </c>
      <c r="R1015" s="17" t="str">
        <f>IF(SUM('Control Sample Data'!F$3:F$98)&gt;10,IF(AND(ISNUMBER('Control Sample Data'!F1014),'Control Sample Data'!F1014&lt;$B$1,'Control Sample Data'!F1014&gt;0),'Control Sample Data'!F1014,$B$1),"")</f>
        <v/>
      </c>
      <c r="S1015" s="17" t="str">
        <f>IF(SUM('Control Sample Data'!G$3:G$98)&gt;10,IF(AND(ISNUMBER('Control Sample Data'!G1014),'Control Sample Data'!G1014&lt;$B$1,'Control Sample Data'!G1014&gt;0),'Control Sample Data'!G1014,$B$1),"")</f>
        <v/>
      </c>
      <c r="T1015" s="17" t="str">
        <f>IF(SUM('Control Sample Data'!H$3:H$98)&gt;10,IF(AND(ISNUMBER('Control Sample Data'!H1014),'Control Sample Data'!H1014&lt;$B$1,'Control Sample Data'!H1014&gt;0),'Control Sample Data'!H1014,$B$1),"")</f>
        <v/>
      </c>
      <c r="U1015" s="17" t="str">
        <f>IF(SUM('Control Sample Data'!I$3:I$98)&gt;10,IF(AND(ISNUMBER('Control Sample Data'!I1014),'Control Sample Data'!I1014&lt;$B$1,'Control Sample Data'!I1014&gt;0),'Control Sample Data'!I1014,$B$1),"")</f>
        <v/>
      </c>
      <c r="V1015" s="17" t="str">
        <f>IF(SUM('Control Sample Data'!J$3:J$98)&gt;10,IF(AND(ISNUMBER('Control Sample Data'!J1014),'Control Sample Data'!J1014&lt;$B$1,'Control Sample Data'!J1014&gt;0),'Control Sample Data'!J1014,$B$1),"")</f>
        <v/>
      </c>
      <c r="W1015" s="17" t="str">
        <f>IF(SUM('Control Sample Data'!K$3:K$98)&gt;10,IF(AND(ISNUMBER('Control Sample Data'!K1014),'Control Sample Data'!K1014&lt;$B$1,'Control Sample Data'!K1014&gt;0),'Control Sample Data'!K1014,$B$1),"")</f>
        <v/>
      </c>
      <c r="X1015" s="17" t="str">
        <f>IF(SUM('Control Sample Data'!L$3:L$98)&gt;10,IF(AND(ISNUMBER('Control Sample Data'!L1014),'Control Sample Data'!L1014&lt;$B$1,'Control Sample Data'!L1014&gt;0),'Control Sample Data'!L1014,$B$1),"")</f>
        <v/>
      </c>
      <c r="Y1015" s="17" t="str">
        <f>IF(SUM('Control Sample Data'!M$3:M$98)&gt;10,IF(AND(ISNUMBER('Control Sample Data'!M1014),'Control Sample Data'!M1014&lt;$B$1,'Control Sample Data'!M1014&gt;0),'Control Sample Data'!M1014,$B$1),"")</f>
        <v/>
      </c>
      <c r="AT1015" s="36" t="str">
        <f t="shared" si="664"/>
        <v/>
      </c>
      <c r="AU1015" s="36" t="str">
        <f t="shared" si="665"/>
        <v/>
      </c>
      <c r="AV1015" s="36" t="str">
        <f t="shared" si="666"/>
        <v/>
      </c>
      <c r="AW1015" s="36" t="str">
        <f t="shared" si="667"/>
        <v/>
      </c>
      <c r="AX1015" s="36" t="str">
        <f t="shared" si="668"/>
        <v/>
      </c>
      <c r="AY1015" s="36" t="str">
        <f t="shared" si="669"/>
        <v/>
      </c>
      <c r="AZ1015" s="36" t="str">
        <f t="shared" si="670"/>
        <v/>
      </c>
      <c r="BA1015" s="36" t="str">
        <f t="shared" si="671"/>
        <v/>
      </c>
      <c r="BB1015" s="36" t="str">
        <f t="shared" si="672"/>
        <v/>
      </c>
      <c r="BC1015" s="36" t="str">
        <f t="shared" si="673"/>
        <v/>
      </c>
      <c r="BD1015" s="36" t="str">
        <f t="shared" si="674"/>
        <v/>
      </c>
      <c r="BE1015" s="36" t="str">
        <f t="shared" si="675"/>
        <v/>
      </c>
      <c r="BF1015" s="36" t="str">
        <f t="shared" si="676"/>
        <v/>
      </c>
      <c r="BG1015" s="36" t="str">
        <f t="shared" si="677"/>
        <v/>
      </c>
      <c r="BH1015" s="36" t="str">
        <f t="shared" si="678"/>
        <v/>
      </c>
      <c r="BI1015" s="36" t="str">
        <f t="shared" si="679"/>
        <v/>
      </c>
      <c r="BJ1015" s="36" t="str">
        <f t="shared" si="680"/>
        <v/>
      </c>
      <c r="BK1015" s="36" t="str">
        <f t="shared" si="681"/>
        <v/>
      </c>
      <c r="BL1015" s="36" t="str">
        <f t="shared" si="682"/>
        <v/>
      </c>
      <c r="BM1015" s="36" t="str">
        <f t="shared" si="683"/>
        <v/>
      </c>
      <c r="BN1015" s="38" t="e">
        <f t="shared" si="642"/>
        <v>#DIV/0!</v>
      </c>
      <c r="BO1015" s="38" t="e">
        <f t="shared" si="643"/>
        <v>#DIV/0!</v>
      </c>
      <c r="BP1015" s="39" t="str">
        <f t="shared" si="644"/>
        <v/>
      </c>
      <c r="BQ1015" s="39" t="str">
        <f t="shared" si="645"/>
        <v/>
      </c>
      <c r="BR1015" s="39" t="str">
        <f t="shared" si="646"/>
        <v/>
      </c>
      <c r="BS1015" s="39" t="str">
        <f t="shared" si="647"/>
        <v/>
      </c>
      <c r="BT1015" s="39" t="str">
        <f t="shared" si="648"/>
        <v/>
      </c>
      <c r="BU1015" s="39" t="str">
        <f t="shared" si="649"/>
        <v/>
      </c>
      <c r="BV1015" s="39" t="str">
        <f t="shared" si="650"/>
        <v/>
      </c>
      <c r="BW1015" s="39" t="str">
        <f t="shared" si="651"/>
        <v/>
      </c>
      <c r="BX1015" s="39" t="str">
        <f t="shared" si="652"/>
        <v/>
      </c>
      <c r="BY1015" s="39" t="str">
        <f t="shared" si="653"/>
        <v/>
      </c>
      <c r="BZ1015" s="39" t="str">
        <f t="shared" si="654"/>
        <v/>
      </c>
      <c r="CA1015" s="39" t="str">
        <f t="shared" si="655"/>
        <v/>
      </c>
      <c r="CB1015" s="39" t="str">
        <f t="shared" si="656"/>
        <v/>
      </c>
      <c r="CC1015" s="39" t="str">
        <f t="shared" si="657"/>
        <v/>
      </c>
      <c r="CD1015" s="39" t="str">
        <f t="shared" si="658"/>
        <v/>
      </c>
      <c r="CE1015" s="39" t="str">
        <f t="shared" si="659"/>
        <v/>
      </c>
      <c r="CF1015" s="39" t="str">
        <f t="shared" si="660"/>
        <v/>
      </c>
      <c r="CG1015" s="39" t="str">
        <f t="shared" si="661"/>
        <v/>
      </c>
      <c r="CH1015" s="39" t="str">
        <f t="shared" si="662"/>
        <v/>
      </c>
      <c r="CI1015" s="39" t="str">
        <f t="shared" si="663"/>
        <v/>
      </c>
    </row>
    <row r="1016" spans="1:87">
      <c r="A1016" s="18"/>
      <c r="B1016" s="15" t="str">
        <f>'Gene Table'!E1015</f>
        <v>hsa-let-7a-2-3p</v>
      </c>
      <c r="C1016" s="15" t="str">
        <f>'Gene Table'!B1015</f>
        <v>K05</v>
      </c>
      <c r="D1016" s="16" t="str">
        <f>IF(SUM('Test Sample Data'!D$3:D$98)&gt;10,IF(AND(ISNUMBER('Test Sample Data'!D1015),'Test Sample Data'!D1015&lt;$B$1,'Test Sample Data'!D1015&gt;0),'Test Sample Data'!D1015,$B$1),"")</f>
        <v/>
      </c>
      <c r="E1016" s="17" t="str">
        <f>IF(SUM('Test Sample Data'!E$3:E$98)&gt;10,IF(AND(ISNUMBER('Test Sample Data'!E1015),'Test Sample Data'!E1015&lt;$B$1,'Test Sample Data'!E1015&gt;0),'Test Sample Data'!E1015,$B$1),"")</f>
        <v/>
      </c>
      <c r="F1016" s="17" t="str">
        <f>IF(SUM('Test Sample Data'!F$3:F$98)&gt;10,IF(AND(ISNUMBER('Test Sample Data'!F1015),'Test Sample Data'!F1015&lt;$B$1,'Test Sample Data'!F1015&gt;0),'Test Sample Data'!F1015,$B$1),"")</f>
        <v/>
      </c>
      <c r="G1016" s="17" t="str">
        <f>IF(SUM('Test Sample Data'!G$3:G$98)&gt;10,IF(AND(ISNUMBER('Test Sample Data'!G1015),'Test Sample Data'!G1015&lt;$B$1,'Test Sample Data'!G1015&gt;0),'Test Sample Data'!G1015,$B$1),"")</f>
        <v/>
      </c>
      <c r="H1016" s="17" t="str">
        <f>IF(SUM('Test Sample Data'!H$3:H$98)&gt;10,IF(AND(ISNUMBER('Test Sample Data'!H1015),'Test Sample Data'!H1015&lt;$B$1,'Test Sample Data'!H1015&gt;0),'Test Sample Data'!H1015,$B$1),"")</f>
        <v/>
      </c>
      <c r="I1016" s="17" t="str">
        <f>IF(SUM('Test Sample Data'!I$3:I$98)&gt;10,IF(AND(ISNUMBER('Test Sample Data'!I1015),'Test Sample Data'!I1015&lt;$B$1,'Test Sample Data'!I1015&gt;0),'Test Sample Data'!I1015,$B$1),"")</f>
        <v/>
      </c>
      <c r="J1016" s="17" t="str">
        <f>IF(SUM('Test Sample Data'!J$3:J$98)&gt;10,IF(AND(ISNUMBER('Test Sample Data'!J1015),'Test Sample Data'!J1015&lt;$B$1,'Test Sample Data'!J1015&gt;0),'Test Sample Data'!J1015,$B$1),"")</f>
        <v/>
      </c>
      <c r="K1016" s="17" t="str">
        <f>IF(SUM('Test Sample Data'!K$3:K$98)&gt;10,IF(AND(ISNUMBER('Test Sample Data'!K1015),'Test Sample Data'!K1015&lt;$B$1,'Test Sample Data'!K1015&gt;0),'Test Sample Data'!K1015,$B$1),"")</f>
        <v/>
      </c>
      <c r="L1016" s="17" t="str">
        <f>IF(SUM('Test Sample Data'!L$3:L$98)&gt;10,IF(AND(ISNUMBER('Test Sample Data'!L1015),'Test Sample Data'!L1015&lt;$B$1,'Test Sample Data'!L1015&gt;0),'Test Sample Data'!L1015,$B$1),"")</f>
        <v/>
      </c>
      <c r="M1016" s="17" t="str">
        <f>IF(SUM('Test Sample Data'!M$3:M$98)&gt;10,IF(AND(ISNUMBER('Test Sample Data'!M1015),'Test Sample Data'!M1015&lt;$B$1,'Test Sample Data'!M1015&gt;0),'Test Sample Data'!M1015,$B$1),"")</f>
        <v/>
      </c>
      <c r="N1016" s="17" t="str">
        <f>'Gene Table'!E1015</f>
        <v>hsa-let-7a-2-3p</v>
      </c>
      <c r="O1016" s="17" t="str">
        <f>'Gene Table'!B1015</f>
        <v>K05</v>
      </c>
      <c r="P1016" s="17" t="str">
        <f>IF(SUM('Control Sample Data'!D$3:D$98)&gt;10,IF(AND(ISNUMBER('Control Sample Data'!D1015),'Control Sample Data'!D1015&lt;$B$1,'Control Sample Data'!D1015&gt;0),'Control Sample Data'!D1015,$B$1),"")</f>
        <v/>
      </c>
      <c r="Q1016" s="17" t="str">
        <f>IF(SUM('Control Sample Data'!E$3:E$98)&gt;10,IF(AND(ISNUMBER('Control Sample Data'!E1015),'Control Sample Data'!E1015&lt;$B$1,'Control Sample Data'!E1015&gt;0),'Control Sample Data'!E1015,$B$1),"")</f>
        <v/>
      </c>
      <c r="R1016" s="17" t="str">
        <f>IF(SUM('Control Sample Data'!F$3:F$98)&gt;10,IF(AND(ISNUMBER('Control Sample Data'!F1015),'Control Sample Data'!F1015&lt;$B$1,'Control Sample Data'!F1015&gt;0),'Control Sample Data'!F1015,$B$1),"")</f>
        <v/>
      </c>
      <c r="S1016" s="17" t="str">
        <f>IF(SUM('Control Sample Data'!G$3:G$98)&gt;10,IF(AND(ISNUMBER('Control Sample Data'!G1015),'Control Sample Data'!G1015&lt;$B$1,'Control Sample Data'!G1015&gt;0),'Control Sample Data'!G1015,$B$1),"")</f>
        <v/>
      </c>
      <c r="T1016" s="17" t="str">
        <f>IF(SUM('Control Sample Data'!H$3:H$98)&gt;10,IF(AND(ISNUMBER('Control Sample Data'!H1015),'Control Sample Data'!H1015&lt;$B$1,'Control Sample Data'!H1015&gt;0),'Control Sample Data'!H1015,$B$1),"")</f>
        <v/>
      </c>
      <c r="U1016" s="17" t="str">
        <f>IF(SUM('Control Sample Data'!I$3:I$98)&gt;10,IF(AND(ISNUMBER('Control Sample Data'!I1015),'Control Sample Data'!I1015&lt;$B$1,'Control Sample Data'!I1015&gt;0),'Control Sample Data'!I1015,$B$1),"")</f>
        <v/>
      </c>
      <c r="V1016" s="17" t="str">
        <f>IF(SUM('Control Sample Data'!J$3:J$98)&gt;10,IF(AND(ISNUMBER('Control Sample Data'!J1015),'Control Sample Data'!J1015&lt;$B$1,'Control Sample Data'!J1015&gt;0),'Control Sample Data'!J1015,$B$1),"")</f>
        <v/>
      </c>
      <c r="W1016" s="17" t="str">
        <f>IF(SUM('Control Sample Data'!K$3:K$98)&gt;10,IF(AND(ISNUMBER('Control Sample Data'!K1015),'Control Sample Data'!K1015&lt;$B$1,'Control Sample Data'!K1015&gt;0),'Control Sample Data'!K1015,$B$1),"")</f>
        <v/>
      </c>
      <c r="X1016" s="17" t="str">
        <f>IF(SUM('Control Sample Data'!L$3:L$98)&gt;10,IF(AND(ISNUMBER('Control Sample Data'!L1015),'Control Sample Data'!L1015&lt;$B$1,'Control Sample Data'!L1015&gt;0),'Control Sample Data'!L1015,$B$1),"")</f>
        <v/>
      </c>
      <c r="Y1016" s="17" t="str">
        <f>IF(SUM('Control Sample Data'!M$3:M$98)&gt;10,IF(AND(ISNUMBER('Control Sample Data'!M1015),'Control Sample Data'!M1015&lt;$B$1,'Control Sample Data'!M1015&gt;0),'Control Sample Data'!M1015,$B$1),"")</f>
        <v/>
      </c>
      <c r="AT1016" s="36" t="str">
        <f t="shared" si="664"/>
        <v/>
      </c>
      <c r="AU1016" s="36" t="str">
        <f t="shared" si="665"/>
        <v/>
      </c>
      <c r="AV1016" s="36" t="str">
        <f t="shared" si="666"/>
        <v/>
      </c>
      <c r="AW1016" s="36" t="str">
        <f t="shared" si="667"/>
        <v/>
      </c>
      <c r="AX1016" s="36" t="str">
        <f t="shared" si="668"/>
        <v/>
      </c>
      <c r="AY1016" s="36" t="str">
        <f t="shared" si="669"/>
        <v/>
      </c>
      <c r="AZ1016" s="36" t="str">
        <f t="shared" si="670"/>
        <v/>
      </c>
      <c r="BA1016" s="36" t="str">
        <f t="shared" si="671"/>
        <v/>
      </c>
      <c r="BB1016" s="36" t="str">
        <f t="shared" si="672"/>
        <v/>
      </c>
      <c r="BC1016" s="36" t="str">
        <f t="shared" si="673"/>
        <v/>
      </c>
      <c r="BD1016" s="36" t="str">
        <f t="shared" si="674"/>
        <v/>
      </c>
      <c r="BE1016" s="36" t="str">
        <f t="shared" si="675"/>
        <v/>
      </c>
      <c r="BF1016" s="36" t="str">
        <f t="shared" si="676"/>
        <v/>
      </c>
      <c r="BG1016" s="36" t="str">
        <f t="shared" si="677"/>
        <v/>
      </c>
      <c r="BH1016" s="36" t="str">
        <f t="shared" si="678"/>
        <v/>
      </c>
      <c r="BI1016" s="36" t="str">
        <f t="shared" si="679"/>
        <v/>
      </c>
      <c r="BJ1016" s="36" t="str">
        <f t="shared" si="680"/>
        <v/>
      </c>
      <c r="BK1016" s="36" t="str">
        <f t="shared" si="681"/>
        <v/>
      </c>
      <c r="BL1016" s="36" t="str">
        <f t="shared" si="682"/>
        <v/>
      </c>
      <c r="BM1016" s="36" t="str">
        <f t="shared" si="683"/>
        <v/>
      </c>
      <c r="BN1016" s="38" t="e">
        <f t="shared" si="642"/>
        <v>#DIV/0!</v>
      </c>
      <c r="BO1016" s="38" t="e">
        <f t="shared" si="643"/>
        <v>#DIV/0!</v>
      </c>
      <c r="BP1016" s="39" t="str">
        <f t="shared" si="644"/>
        <v/>
      </c>
      <c r="BQ1016" s="39" t="str">
        <f t="shared" si="645"/>
        <v/>
      </c>
      <c r="BR1016" s="39" t="str">
        <f t="shared" si="646"/>
        <v/>
      </c>
      <c r="BS1016" s="39" t="str">
        <f t="shared" si="647"/>
        <v/>
      </c>
      <c r="BT1016" s="39" t="str">
        <f t="shared" si="648"/>
        <v/>
      </c>
      <c r="BU1016" s="39" t="str">
        <f t="shared" si="649"/>
        <v/>
      </c>
      <c r="BV1016" s="39" t="str">
        <f t="shared" si="650"/>
        <v/>
      </c>
      <c r="BW1016" s="39" t="str">
        <f t="shared" si="651"/>
        <v/>
      </c>
      <c r="BX1016" s="39" t="str">
        <f t="shared" si="652"/>
        <v/>
      </c>
      <c r="BY1016" s="39" t="str">
        <f t="shared" si="653"/>
        <v/>
      </c>
      <c r="BZ1016" s="39" t="str">
        <f t="shared" si="654"/>
        <v/>
      </c>
      <c r="CA1016" s="39" t="str">
        <f t="shared" si="655"/>
        <v/>
      </c>
      <c r="CB1016" s="39" t="str">
        <f t="shared" si="656"/>
        <v/>
      </c>
      <c r="CC1016" s="39" t="str">
        <f t="shared" si="657"/>
        <v/>
      </c>
      <c r="CD1016" s="39" t="str">
        <f t="shared" si="658"/>
        <v/>
      </c>
      <c r="CE1016" s="39" t="str">
        <f t="shared" si="659"/>
        <v/>
      </c>
      <c r="CF1016" s="39" t="str">
        <f t="shared" si="660"/>
        <v/>
      </c>
      <c r="CG1016" s="39" t="str">
        <f t="shared" si="661"/>
        <v/>
      </c>
      <c r="CH1016" s="39" t="str">
        <f t="shared" si="662"/>
        <v/>
      </c>
      <c r="CI1016" s="39" t="str">
        <f t="shared" si="663"/>
        <v/>
      </c>
    </row>
    <row r="1017" spans="1:87">
      <c r="A1017" s="18"/>
      <c r="B1017" s="15" t="str">
        <f>'Gene Table'!E1016</f>
        <v>hsa-miR-17-3p</v>
      </c>
      <c r="C1017" s="15" t="str">
        <f>'Gene Table'!B1016</f>
        <v>K06</v>
      </c>
      <c r="D1017" s="16" t="str">
        <f>IF(SUM('Test Sample Data'!D$3:D$98)&gt;10,IF(AND(ISNUMBER('Test Sample Data'!D1016),'Test Sample Data'!D1016&lt;$B$1,'Test Sample Data'!D1016&gt;0),'Test Sample Data'!D1016,$B$1),"")</f>
        <v/>
      </c>
      <c r="E1017" s="17" t="str">
        <f>IF(SUM('Test Sample Data'!E$3:E$98)&gt;10,IF(AND(ISNUMBER('Test Sample Data'!E1016),'Test Sample Data'!E1016&lt;$B$1,'Test Sample Data'!E1016&gt;0),'Test Sample Data'!E1016,$B$1),"")</f>
        <v/>
      </c>
      <c r="F1017" s="17" t="str">
        <f>IF(SUM('Test Sample Data'!F$3:F$98)&gt;10,IF(AND(ISNUMBER('Test Sample Data'!F1016),'Test Sample Data'!F1016&lt;$B$1,'Test Sample Data'!F1016&gt;0),'Test Sample Data'!F1016,$B$1),"")</f>
        <v/>
      </c>
      <c r="G1017" s="17" t="str">
        <f>IF(SUM('Test Sample Data'!G$3:G$98)&gt;10,IF(AND(ISNUMBER('Test Sample Data'!G1016),'Test Sample Data'!G1016&lt;$B$1,'Test Sample Data'!G1016&gt;0),'Test Sample Data'!G1016,$B$1),"")</f>
        <v/>
      </c>
      <c r="H1017" s="17" t="str">
        <f>IF(SUM('Test Sample Data'!H$3:H$98)&gt;10,IF(AND(ISNUMBER('Test Sample Data'!H1016),'Test Sample Data'!H1016&lt;$B$1,'Test Sample Data'!H1016&gt;0),'Test Sample Data'!H1016,$B$1),"")</f>
        <v/>
      </c>
      <c r="I1017" s="17" t="str">
        <f>IF(SUM('Test Sample Data'!I$3:I$98)&gt;10,IF(AND(ISNUMBER('Test Sample Data'!I1016),'Test Sample Data'!I1016&lt;$B$1,'Test Sample Data'!I1016&gt;0),'Test Sample Data'!I1016,$B$1),"")</f>
        <v/>
      </c>
      <c r="J1017" s="17" t="str">
        <f>IF(SUM('Test Sample Data'!J$3:J$98)&gt;10,IF(AND(ISNUMBER('Test Sample Data'!J1016),'Test Sample Data'!J1016&lt;$B$1,'Test Sample Data'!J1016&gt;0),'Test Sample Data'!J1016,$B$1),"")</f>
        <v/>
      </c>
      <c r="K1017" s="17" t="str">
        <f>IF(SUM('Test Sample Data'!K$3:K$98)&gt;10,IF(AND(ISNUMBER('Test Sample Data'!K1016),'Test Sample Data'!K1016&lt;$B$1,'Test Sample Data'!K1016&gt;0),'Test Sample Data'!K1016,$B$1),"")</f>
        <v/>
      </c>
      <c r="L1017" s="17" t="str">
        <f>IF(SUM('Test Sample Data'!L$3:L$98)&gt;10,IF(AND(ISNUMBER('Test Sample Data'!L1016),'Test Sample Data'!L1016&lt;$B$1,'Test Sample Data'!L1016&gt;0),'Test Sample Data'!L1016,$B$1),"")</f>
        <v/>
      </c>
      <c r="M1017" s="17" t="str">
        <f>IF(SUM('Test Sample Data'!M$3:M$98)&gt;10,IF(AND(ISNUMBER('Test Sample Data'!M1016),'Test Sample Data'!M1016&lt;$B$1,'Test Sample Data'!M1016&gt;0),'Test Sample Data'!M1016,$B$1),"")</f>
        <v/>
      </c>
      <c r="N1017" s="17" t="str">
        <f>'Gene Table'!E1016</f>
        <v>hsa-miR-17-3p</v>
      </c>
      <c r="O1017" s="17" t="str">
        <f>'Gene Table'!B1016</f>
        <v>K06</v>
      </c>
      <c r="P1017" s="17" t="str">
        <f>IF(SUM('Control Sample Data'!D$3:D$98)&gt;10,IF(AND(ISNUMBER('Control Sample Data'!D1016),'Control Sample Data'!D1016&lt;$B$1,'Control Sample Data'!D1016&gt;0),'Control Sample Data'!D1016,$B$1),"")</f>
        <v/>
      </c>
      <c r="Q1017" s="17" t="str">
        <f>IF(SUM('Control Sample Data'!E$3:E$98)&gt;10,IF(AND(ISNUMBER('Control Sample Data'!E1016),'Control Sample Data'!E1016&lt;$B$1,'Control Sample Data'!E1016&gt;0),'Control Sample Data'!E1016,$B$1),"")</f>
        <v/>
      </c>
      <c r="R1017" s="17" t="str">
        <f>IF(SUM('Control Sample Data'!F$3:F$98)&gt;10,IF(AND(ISNUMBER('Control Sample Data'!F1016),'Control Sample Data'!F1016&lt;$B$1,'Control Sample Data'!F1016&gt;0),'Control Sample Data'!F1016,$B$1),"")</f>
        <v/>
      </c>
      <c r="S1017" s="17" t="str">
        <f>IF(SUM('Control Sample Data'!G$3:G$98)&gt;10,IF(AND(ISNUMBER('Control Sample Data'!G1016),'Control Sample Data'!G1016&lt;$B$1,'Control Sample Data'!G1016&gt;0),'Control Sample Data'!G1016,$B$1),"")</f>
        <v/>
      </c>
      <c r="T1017" s="17" t="str">
        <f>IF(SUM('Control Sample Data'!H$3:H$98)&gt;10,IF(AND(ISNUMBER('Control Sample Data'!H1016),'Control Sample Data'!H1016&lt;$B$1,'Control Sample Data'!H1016&gt;0),'Control Sample Data'!H1016,$B$1),"")</f>
        <v/>
      </c>
      <c r="U1017" s="17" t="str">
        <f>IF(SUM('Control Sample Data'!I$3:I$98)&gt;10,IF(AND(ISNUMBER('Control Sample Data'!I1016),'Control Sample Data'!I1016&lt;$B$1,'Control Sample Data'!I1016&gt;0),'Control Sample Data'!I1016,$B$1),"")</f>
        <v/>
      </c>
      <c r="V1017" s="17" t="str">
        <f>IF(SUM('Control Sample Data'!J$3:J$98)&gt;10,IF(AND(ISNUMBER('Control Sample Data'!J1016),'Control Sample Data'!J1016&lt;$B$1,'Control Sample Data'!J1016&gt;0),'Control Sample Data'!J1016,$B$1),"")</f>
        <v/>
      </c>
      <c r="W1017" s="17" t="str">
        <f>IF(SUM('Control Sample Data'!K$3:K$98)&gt;10,IF(AND(ISNUMBER('Control Sample Data'!K1016),'Control Sample Data'!K1016&lt;$B$1,'Control Sample Data'!K1016&gt;0),'Control Sample Data'!K1016,$B$1),"")</f>
        <v/>
      </c>
      <c r="X1017" s="17" t="str">
        <f>IF(SUM('Control Sample Data'!L$3:L$98)&gt;10,IF(AND(ISNUMBER('Control Sample Data'!L1016),'Control Sample Data'!L1016&lt;$B$1,'Control Sample Data'!L1016&gt;0),'Control Sample Data'!L1016,$B$1),"")</f>
        <v/>
      </c>
      <c r="Y1017" s="17" t="str">
        <f>IF(SUM('Control Sample Data'!M$3:M$98)&gt;10,IF(AND(ISNUMBER('Control Sample Data'!M1016),'Control Sample Data'!M1016&lt;$B$1,'Control Sample Data'!M1016&gt;0),'Control Sample Data'!M1016,$B$1),"")</f>
        <v/>
      </c>
      <c r="AT1017" s="36" t="str">
        <f t="shared" si="664"/>
        <v/>
      </c>
      <c r="AU1017" s="36" t="str">
        <f t="shared" si="665"/>
        <v/>
      </c>
      <c r="AV1017" s="36" t="str">
        <f t="shared" si="666"/>
        <v/>
      </c>
      <c r="AW1017" s="36" t="str">
        <f t="shared" si="667"/>
        <v/>
      </c>
      <c r="AX1017" s="36" t="str">
        <f t="shared" si="668"/>
        <v/>
      </c>
      <c r="AY1017" s="36" t="str">
        <f t="shared" si="669"/>
        <v/>
      </c>
      <c r="AZ1017" s="36" t="str">
        <f t="shared" si="670"/>
        <v/>
      </c>
      <c r="BA1017" s="36" t="str">
        <f t="shared" si="671"/>
        <v/>
      </c>
      <c r="BB1017" s="36" t="str">
        <f t="shared" si="672"/>
        <v/>
      </c>
      <c r="BC1017" s="36" t="str">
        <f t="shared" si="673"/>
        <v/>
      </c>
      <c r="BD1017" s="36" t="str">
        <f t="shared" si="674"/>
        <v/>
      </c>
      <c r="BE1017" s="36" t="str">
        <f t="shared" si="675"/>
        <v/>
      </c>
      <c r="BF1017" s="36" t="str">
        <f t="shared" si="676"/>
        <v/>
      </c>
      <c r="BG1017" s="36" t="str">
        <f t="shared" si="677"/>
        <v/>
      </c>
      <c r="BH1017" s="36" t="str">
        <f t="shared" si="678"/>
        <v/>
      </c>
      <c r="BI1017" s="36" t="str">
        <f t="shared" si="679"/>
        <v/>
      </c>
      <c r="BJ1017" s="36" t="str">
        <f t="shared" si="680"/>
        <v/>
      </c>
      <c r="BK1017" s="36" t="str">
        <f t="shared" si="681"/>
        <v/>
      </c>
      <c r="BL1017" s="36" t="str">
        <f t="shared" si="682"/>
        <v/>
      </c>
      <c r="BM1017" s="36" t="str">
        <f t="shared" si="683"/>
        <v/>
      </c>
      <c r="BN1017" s="38" t="e">
        <f t="shared" si="642"/>
        <v>#DIV/0!</v>
      </c>
      <c r="BO1017" s="38" t="e">
        <f t="shared" si="643"/>
        <v>#DIV/0!</v>
      </c>
      <c r="BP1017" s="39" t="str">
        <f t="shared" si="644"/>
        <v/>
      </c>
      <c r="BQ1017" s="39" t="str">
        <f t="shared" si="645"/>
        <v/>
      </c>
      <c r="BR1017" s="39" t="str">
        <f t="shared" si="646"/>
        <v/>
      </c>
      <c r="BS1017" s="39" t="str">
        <f t="shared" si="647"/>
        <v/>
      </c>
      <c r="BT1017" s="39" t="str">
        <f t="shared" si="648"/>
        <v/>
      </c>
      <c r="BU1017" s="39" t="str">
        <f t="shared" si="649"/>
        <v/>
      </c>
      <c r="BV1017" s="39" t="str">
        <f t="shared" si="650"/>
        <v/>
      </c>
      <c r="BW1017" s="39" t="str">
        <f t="shared" si="651"/>
        <v/>
      </c>
      <c r="BX1017" s="39" t="str">
        <f t="shared" si="652"/>
        <v/>
      </c>
      <c r="BY1017" s="39" t="str">
        <f t="shared" si="653"/>
        <v/>
      </c>
      <c r="BZ1017" s="39" t="str">
        <f t="shared" si="654"/>
        <v/>
      </c>
      <c r="CA1017" s="39" t="str">
        <f t="shared" si="655"/>
        <v/>
      </c>
      <c r="CB1017" s="39" t="str">
        <f t="shared" si="656"/>
        <v/>
      </c>
      <c r="CC1017" s="39" t="str">
        <f t="shared" si="657"/>
        <v/>
      </c>
      <c r="CD1017" s="39" t="str">
        <f t="shared" si="658"/>
        <v/>
      </c>
      <c r="CE1017" s="39" t="str">
        <f t="shared" si="659"/>
        <v/>
      </c>
      <c r="CF1017" s="39" t="str">
        <f t="shared" si="660"/>
        <v/>
      </c>
      <c r="CG1017" s="39" t="str">
        <f t="shared" si="661"/>
        <v/>
      </c>
      <c r="CH1017" s="39" t="str">
        <f t="shared" si="662"/>
        <v/>
      </c>
      <c r="CI1017" s="39" t="str">
        <f t="shared" si="663"/>
        <v/>
      </c>
    </row>
    <row r="1018" spans="1:87">
      <c r="A1018" s="18"/>
      <c r="B1018" s="15" t="str">
        <f>'Gene Table'!E1017</f>
        <v>hsa-miR-675-3p</v>
      </c>
      <c r="C1018" s="15" t="str">
        <f>'Gene Table'!B1017</f>
        <v>K07</v>
      </c>
      <c r="D1018" s="16" t="str">
        <f>IF(SUM('Test Sample Data'!D$3:D$98)&gt;10,IF(AND(ISNUMBER('Test Sample Data'!D1017),'Test Sample Data'!D1017&lt;$B$1,'Test Sample Data'!D1017&gt;0),'Test Sample Data'!D1017,$B$1),"")</f>
        <v/>
      </c>
      <c r="E1018" s="17" t="str">
        <f>IF(SUM('Test Sample Data'!E$3:E$98)&gt;10,IF(AND(ISNUMBER('Test Sample Data'!E1017),'Test Sample Data'!E1017&lt;$B$1,'Test Sample Data'!E1017&gt;0),'Test Sample Data'!E1017,$B$1),"")</f>
        <v/>
      </c>
      <c r="F1018" s="17" t="str">
        <f>IF(SUM('Test Sample Data'!F$3:F$98)&gt;10,IF(AND(ISNUMBER('Test Sample Data'!F1017),'Test Sample Data'!F1017&lt;$B$1,'Test Sample Data'!F1017&gt;0),'Test Sample Data'!F1017,$B$1),"")</f>
        <v/>
      </c>
      <c r="G1018" s="17" t="str">
        <f>IF(SUM('Test Sample Data'!G$3:G$98)&gt;10,IF(AND(ISNUMBER('Test Sample Data'!G1017),'Test Sample Data'!G1017&lt;$B$1,'Test Sample Data'!G1017&gt;0),'Test Sample Data'!G1017,$B$1),"")</f>
        <v/>
      </c>
      <c r="H1018" s="17" t="str">
        <f>IF(SUM('Test Sample Data'!H$3:H$98)&gt;10,IF(AND(ISNUMBER('Test Sample Data'!H1017),'Test Sample Data'!H1017&lt;$B$1,'Test Sample Data'!H1017&gt;0),'Test Sample Data'!H1017,$B$1),"")</f>
        <v/>
      </c>
      <c r="I1018" s="17" t="str">
        <f>IF(SUM('Test Sample Data'!I$3:I$98)&gt;10,IF(AND(ISNUMBER('Test Sample Data'!I1017),'Test Sample Data'!I1017&lt;$B$1,'Test Sample Data'!I1017&gt;0),'Test Sample Data'!I1017,$B$1),"")</f>
        <v/>
      </c>
      <c r="J1018" s="17" t="str">
        <f>IF(SUM('Test Sample Data'!J$3:J$98)&gt;10,IF(AND(ISNUMBER('Test Sample Data'!J1017),'Test Sample Data'!J1017&lt;$B$1,'Test Sample Data'!J1017&gt;0),'Test Sample Data'!J1017,$B$1),"")</f>
        <v/>
      </c>
      <c r="K1018" s="17" t="str">
        <f>IF(SUM('Test Sample Data'!K$3:K$98)&gt;10,IF(AND(ISNUMBER('Test Sample Data'!K1017),'Test Sample Data'!K1017&lt;$B$1,'Test Sample Data'!K1017&gt;0),'Test Sample Data'!K1017,$B$1),"")</f>
        <v/>
      </c>
      <c r="L1018" s="17" t="str">
        <f>IF(SUM('Test Sample Data'!L$3:L$98)&gt;10,IF(AND(ISNUMBER('Test Sample Data'!L1017),'Test Sample Data'!L1017&lt;$B$1,'Test Sample Data'!L1017&gt;0),'Test Sample Data'!L1017,$B$1),"")</f>
        <v/>
      </c>
      <c r="M1018" s="17" t="str">
        <f>IF(SUM('Test Sample Data'!M$3:M$98)&gt;10,IF(AND(ISNUMBER('Test Sample Data'!M1017),'Test Sample Data'!M1017&lt;$B$1,'Test Sample Data'!M1017&gt;0),'Test Sample Data'!M1017,$B$1),"")</f>
        <v/>
      </c>
      <c r="N1018" s="17" t="str">
        <f>'Gene Table'!E1017</f>
        <v>hsa-miR-675-3p</v>
      </c>
      <c r="O1018" s="17" t="str">
        <f>'Gene Table'!B1017</f>
        <v>K07</v>
      </c>
      <c r="P1018" s="17" t="str">
        <f>IF(SUM('Control Sample Data'!D$3:D$98)&gt;10,IF(AND(ISNUMBER('Control Sample Data'!D1017),'Control Sample Data'!D1017&lt;$B$1,'Control Sample Data'!D1017&gt;0),'Control Sample Data'!D1017,$B$1),"")</f>
        <v/>
      </c>
      <c r="Q1018" s="17" t="str">
        <f>IF(SUM('Control Sample Data'!E$3:E$98)&gt;10,IF(AND(ISNUMBER('Control Sample Data'!E1017),'Control Sample Data'!E1017&lt;$B$1,'Control Sample Data'!E1017&gt;0),'Control Sample Data'!E1017,$B$1),"")</f>
        <v/>
      </c>
      <c r="R1018" s="17" t="str">
        <f>IF(SUM('Control Sample Data'!F$3:F$98)&gt;10,IF(AND(ISNUMBER('Control Sample Data'!F1017),'Control Sample Data'!F1017&lt;$B$1,'Control Sample Data'!F1017&gt;0),'Control Sample Data'!F1017,$B$1),"")</f>
        <v/>
      </c>
      <c r="S1018" s="17" t="str">
        <f>IF(SUM('Control Sample Data'!G$3:G$98)&gt;10,IF(AND(ISNUMBER('Control Sample Data'!G1017),'Control Sample Data'!G1017&lt;$B$1,'Control Sample Data'!G1017&gt;0),'Control Sample Data'!G1017,$B$1),"")</f>
        <v/>
      </c>
      <c r="T1018" s="17" t="str">
        <f>IF(SUM('Control Sample Data'!H$3:H$98)&gt;10,IF(AND(ISNUMBER('Control Sample Data'!H1017),'Control Sample Data'!H1017&lt;$B$1,'Control Sample Data'!H1017&gt;0),'Control Sample Data'!H1017,$B$1),"")</f>
        <v/>
      </c>
      <c r="U1018" s="17" t="str">
        <f>IF(SUM('Control Sample Data'!I$3:I$98)&gt;10,IF(AND(ISNUMBER('Control Sample Data'!I1017),'Control Sample Data'!I1017&lt;$B$1,'Control Sample Data'!I1017&gt;0),'Control Sample Data'!I1017,$B$1),"")</f>
        <v/>
      </c>
      <c r="V1018" s="17" t="str">
        <f>IF(SUM('Control Sample Data'!J$3:J$98)&gt;10,IF(AND(ISNUMBER('Control Sample Data'!J1017),'Control Sample Data'!J1017&lt;$B$1,'Control Sample Data'!J1017&gt;0),'Control Sample Data'!J1017,$B$1),"")</f>
        <v/>
      </c>
      <c r="W1018" s="17" t="str">
        <f>IF(SUM('Control Sample Data'!K$3:K$98)&gt;10,IF(AND(ISNUMBER('Control Sample Data'!K1017),'Control Sample Data'!K1017&lt;$B$1,'Control Sample Data'!K1017&gt;0),'Control Sample Data'!K1017,$B$1),"")</f>
        <v/>
      </c>
      <c r="X1018" s="17" t="str">
        <f>IF(SUM('Control Sample Data'!L$3:L$98)&gt;10,IF(AND(ISNUMBER('Control Sample Data'!L1017),'Control Sample Data'!L1017&lt;$B$1,'Control Sample Data'!L1017&gt;0),'Control Sample Data'!L1017,$B$1),"")</f>
        <v/>
      </c>
      <c r="Y1018" s="17" t="str">
        <f>IF(SUM('Control Sample Data'!M$3:M$98)&gt;10,IF(AND(ISNUMBER('Control Sample Data'!M1017),'Control Sample Data'!M1017&lt;$B$1,'Control Sample Data'!M1017&gt;0),'Control Sample Data'!M1017,$B$1),"")</f>
        <v/>
      </c>
      <c r="AT1018" s="36" t="str">
        <f t="shared" si="664"/>
        <v/>
      </c>
      <c r="AU1018" s="36" t="str">
        <f t="shared" si="665"/>
        <v/>
      </c>
      <c r="AV1018" s="36" t="str">
        <f t="shared" si="666"/>
        <v/>
      </c>
      <c r="AW1018" s="36" t="str">
        <f t="shared" si="667"/>
        <v/>
      </c>
      <c r="AX1018" s="36" t="str">
        <f t="shared" si="668"/>
        <v/>
      </c>
      <c r="AY1018" s="36" t="str">
        <f t="shared" si="669"/>
        <v/>
      </c>
      <c r="AZ1018" s="36" t="str">
        <f t="shared" si="670"/>
        <v/>
      </c>
      <c r="BA1018" s="36" t="str">
        <f t="shared" si="671"/>
        <v/>
      </c>
      <c r="BB1018" s="36" t="str">
        <f t="shared" si="672"/>
        <v/>
      </c>
      <c r="BC1018" s="36" t="str">
        <f t="shared" si="673"/>
        <v/>
      </c>
      <c r="BD1018" s="36" t="str">
        <f t="shared" si="674"/>
        <v/>
      </c>
      <c r="BE1018" s="36" t="str">
        <f t="shared" si="675"/>
        <v/>
      </c>
      <c r="BF1018" s="36" t="str">
        <f t="shared" si="676"/>
        <v/>
      </c>
      <c r="BG1018" s="36" t="str">
        <f t="shared" si="677"/>
        <v/>
      </c>
      <c r="BH1018" s="36" t="str">
        <f t="shared" si="678"/>
        <v/>
      </c>
      <c r="BI1018" s="36" t="str">
        <f t="shared" si="679"/>
        <v/>
      </c>
      <c r="BJ1018" s="36" t="str">
        <f t="shared" si="680"/>
        <v/>
      </c>
      <c r="BK1018" s="36" t="str">
        <f t="shared" si="681"/>
        <v/>
      </c>
      <c r="BL1018" s="36" t="str">
        <f t="shared" si="682"/>
        <v/>
      </c>
      <c r="BM1018" s="36" t="str">
        <f t="shared" si="683"/>
        <v/>
      </c>
      <c r="BN1018" s="38" t="e">
        <f t="shared" si="642"/>
        <v>#DIV/0!</v>
      </c>
      <c r="BO1018" s="38" t="e">
        <f t="shared" si="643"/>
        <v>#DIV/0!</v>
      </c>
      <c r="BP1018" s="39" t="str">
        <f t="shared" si="644"/>
        <v/>
      </c>
      <c r="BQ1018" s="39" t="str">
        <f t="shared" si="645"/>
        <v/>
      </c>
      <c r="BR1018" s="39" t="str">
        <f t="shared" si="646"/>
        <v/>
      </c>
      <c r="BS1018" s="39" t="str">
        <f t="shared" si="647"/>
        <v/>
      </c>
      <c r="BT1018" s="39" t="str">
        <f t="shared" si="648"/>
        <v/>
      </c>
      <c r="BU1018" s="39" t="str">
        <f t="shared" si="649"/>
        <v/>
      </c>
      <c r="BV1018" s="39" t="str">
        <f t="shared" si="650"/>
        <v/>
      </c>
      <c r="BW1018" s="39" t="str">
        <f t="shared" si="651"/>
        <v/>
      </c>
      <c r="BX1018" s="39" t="str">
        <f t="shared" si="652"/>
        <v/>
      </c>
      <c r="BY1018" s="39" t="str">
        <f t="shared" si="653"/>
        <v/>
      </c>
      <c r="BZ1018" s="39" t="str">
        <f t="shared" si="654"/>
        <v/>
      </c>
      <c r="CA1018" s="39" t="str">
        <f t="shared" si="655"/>
        <v/>
      </c>
      <c r="CB1018" s="39" t="str">
        <f t="shared" si="656"/>
        <v/>
      </c>
      <c r="CC1018" s="39" t="str">
        <f t="shared" si="657"/>
        <v/>
      </c>
      <c r="CD1018" s="39" t="str">
        <f t="shared" si="658"/>
        <v/>
      </c>
      <c r="CE1018" s="39" t="str">
        <f t="shared" si="659"/>
        <v/>
      </c>
      <c r="CF1018" s="39" t="str">
        <f t="shared" si="660"/>
        <v/>
      </c>
      <c r="CG1018" s="39" t="str">
        <f t="shared" si="661"/>
        <v/>
      </c>
      <c r="CH1018" s="39" t="str">
        <f t="shared" si="662"/>
        <v/>
      </c>
      <c r="CI1018" s="39" t="str">
        <f t="shared" si="663"/>
        <v/>
      </c>
    </row>
    <row r="1019" spans="1:87">
      <c r="A1019" s="18"/>
      <c r="B1019" s="15" t="str">
        <f>'Gene Table'!E1018</f>
        <v>hsa-miR-182-3p</v>
      </c>
      <c r="C1019" s="15" t="str">
        <f>'Gene Table'!B1018</f>
        <v>K08</v>
      </c>
      <c r="D1019" s="16" t="str">
        <f>IF(SUM('Test Sample Data'!D$3:D$98)&gt;10,IF(AND(ISNUMBER('Test Sample Data'!D1018),'Test Sample Data'!D1018&lt;$B$1,'Test Sample Data'!D1018&gt;0),'Test Sample Data'!D1018,$B$1),"")</f>
        <v/>
      </c>
      <c r="E1019" s="17" t="str">
        <f>IF(SUM('Test Sample Data'!E$3:E$98)&gt;10,IF(AND(ISNUMBER('Test Sample Data'!E1018),'Test Sample Data'!E1018&lt;$B$1,'Test Sample Data'!E1018&gt;0),'Test Sample Data'!E1018,$B$1),"")</f>
        <v/>
      </c>
      <c r="F1019" s="17" t="str">
        <f>IF(SUM('Test Sample Data'!F$3:F$98)&gt;10,IF(AND(ISNUMBER('Test Sample Data'!F1018),'Test Sample Data'!F1018&lt;$B$1,'Test Sample Data'!F1018&gt;0),'Test Sample Data'!F1018,$B$1),"")</f>
        <v/>
      </c>
      <c r="G1019" s="17" t="str">
        <f>IF(SUM('Test Sample Data'!G$3:G$98)&gt;10,IF(AND(ISNUMBER('Test Sample Data'!G1018),'Test Sample Data'!G1018&lt;$B$1,'Test Sample Data'!G1018&gt;0),'Test Sample Data'!G1018,$B$1),"")</f>
        <v/>
      </c>
      <c r="H1019" s="17" t="str">
        <f>IF(SUM('Test Sample Data'!H$3:H$98)&gt;10,IF(AND(ISNUMBER('Test Sample Data'!H1018),'Test Sample Data'!H1018&lt;$B$1,'Test Sample Data'!H1018&gt;0),'Test Sample Data'!H1018,$B$1),"")</f>
        <v/>
      </c>
      <c r="I1019" s="17" t="str">
        <f>IF(SUM('Test Sample Data'!I$3:I$98)&gt;10,IF(AND(ISNUMBER('Test Sample Data'!I1018),'Test Sample Data'!I1018&lt;$B$1,'Test Sample Data'!I1018&gt;0),'Test Sample Data'!I1018,$B$1),"")</f>
        <v/>
      </c>
      <c r="J1019" s="17" t="str">
        <f>IF(SUM('Test Sample Data'!J$3:J$98)&gt;10,IF(AND(ISNUMBER('Test Sample Data'!J1018),'Test Sample Data'!J1018&lt;$B$1,'Test Sample Data'!J1018&gt;0),'Test Sample Data'!J1018,$B$1),"")</f>
        <v/>
      </c>
      <c r="K1019" s="17" t="str">
        <f>IF(SUM('Test Sample Data'!K$3:K$98)&gt;10,IF(AND(ISNUMBER('Test Sample Data'!K1018),'Test Sample Data'!K1018&lt;$B$1,'Test Sample Data'!K1018&gt;0),'Test Sample Data'!K1018,$B$1),"")</f>
        <v/>
      </c>
      <c r="L1019" s="17" t="str">
        <f>IF(SUM('Test Sample Data'!L$3:L$98)&gt;10,IF(AND(ISNUMBER('Test Sample Data'!L1018),'Test Sample Data'!L1018&lt;$B$1,'Test Sample Data'!L1018&gt;0),'Test Sample Data'!L1018,$B$1),"")</f>
        <v/>
      </c>
      <c r="M1019" s="17" t="str">
        <f>IF(SUM('Test Sample Data'!M$3:M$98)&gt;10,IF(AND(ISNUMBER('Test Sample Data'!M1018),'Test Sample Data'!M1018&lt;$B$1,'Test Sample Data'!M1018&gt;0),'Test Sample Data'!M1018,$B$1),"")</f>
        <v/>
      </c>
      <c r="N1019" s="17" t="str">
        <f>'Gene Table'!E1018</f>
        <v>hsa-miR-182-3p</v>
      </c>
      <c r="O1019" s="17" t="str">
        <f>'Gene Table'!B1018</f>
        <v>K08</v>
      </c>
      <c r="P1019" s="17" t="str">
        <f>IF(SUM('Control Sample Data'!D$3:D$98)&gt;10,IF(AND(ISNUMBER('Control Sample Data'!D1018),'Control Sample Data'!D1018&lt;$B$1,'Control Sample Data'!D1018&gt;0),'Control Sample Data'!D1018,$B$1),"")</f>
        <v/>
      </c>
      <c r="Q1019" s="17" t="str">
        <f>IF(SUM('Control Sample Data'!E$3:E$98)&gt;10,IF(AND(ISNUMBER('Control Sample Data'!E1018),'Control Sample Data'!E1018&lt;$B$1,'Control Sample Data'!E1018&gt;0),'Control Sample Data'!E1018,$B$1),"")</f>
        <v/>
      </c>
      <c r="R1019" s="17" t="str">
        <f>IF(SUM('Control Sample Data'!F$3:F$98)&gt;10,IF(AND(ISNUMBER('Control Sample Data'!F1018),'Control Sample Data'!F1018&lt;$B$1,'Control Sample Data'!F1018&gt;0),'Control Sample Data'!F1018,$B$1),"")</f>
        <v/>
      </c>
      <c r="S1019" s="17" t="str">
        <f>IF(SUM('Control Sample Data'!G$3:G$98)&gt;10,IF(AND(ISNUMBER('Control Sample Data'!G1018),'Control Sample Data'!G1018&lt;$B$1,'Control Sample Data'!G1018&gt;0),'Control Sample Data'!G1018,$B$1),"")</f>
        <v/>
      </c>
      <c r="T1019" s="17" t="str">
        <f>IF(SUM('Control Sample Data'!H$3:H$98)&gt;10,IF(AND(ISNUMBER('Control Sample Data'!H1018),'Control Sample Data'!H1018&lt;$B$1,'Control Sample Data'!H1018&gt;0),'Control Sample Data'!H1018,$B$1),"")</f>
        <v/>
      </c>
      <c r="U1019" s="17" t="str">
        <f>IF(SUM('Control Sample Data'!I$3:I$98)&gt;10,IF(AND(ISNUMBER('Control Sample Data'!I1018),'Control Sample Data'!I1018&lt;$B$1,'Control Sample Data'!I1018&gt;0),'Control Sample Data'!I1018,$B$1),"")</f>
        <v/>
      </c>
      <c r="V1019" s="17" t="str">
        <f>IF(SUM('Control Sample Data'!J$3:J$98)&gt;10,IF(AND(ISNUMBER('Control Sample Data'!J1018),'Control Sample Data'!J1018&lt;$B$1,'Control Sample Data'!J1018&gt;0),'Control Sample Data'!J1018,$B$1),"")</f>
        <v/>
      </c>
      <c r="W1019" s="17" t="str">
        <f>IF(SUM('Control Sample Data'!K$3:K$98)&gt;10,IF(AND(ISNUMBER('Control Sample Data'!K1018),'Control Sample Data'!K1018&lt;$B$1,'Control Sample Data'!K1018&gt;0),'Control Sample Data'!K1018,$B$1),"")</f>
        <v/>
      </c>
      <c r="X1019" s="17" t="str">
        <f>IF(SUM('Control Sample Data'!L$3:L$98)&gt;10,IF(AND(ISNUMBER('Control Sample Data'!L1018),'Control Sample Data'!L1018&lt;$B$1,'Control Sample Data'!L1018&gt;0),'Control Sample Data'!L1018,$B$1),"")</f>
        <v/>
      </c>
      <c r="Y1019" s="17" t="str">
        <f>IF(SUM('Control Sample Data'!M$3:M$98)&gt;10,IF(AND(ISNUMBER('Control Sample Data'!M1018),'Control Sample Data'!M1018&lt;$B$1,'Control Sample Data'!M1018&gt;0),'Control Sample Data'!M1018,$B$1),"")</f>
        <v/>
      </c>
      <c r="AT1019" s="36" t="str">
        <f t="shared" si="664"/>
        <v/>
      </c>
      <c r="AU1019" s="36" t="str">
        <f t="shared" si="665"/>
        <v/>
      </c>
      <c r="AV1019" s="36" t="str">
        <f t="shared" si="666"/>
        <v/>
      </c>
      <c r="AW1019" s="36" t="str">
        <f t="shared" si="667"/>
        <v/>
      </c>
      <c r="AX1019" s="36" t="str">
        <f t="shared" si="668"/>
        <v/>
      </c>
      <c r="AY1019" s="36" t="str">
        <f t="shared" si="669"/>
        <v/>
      </c>
      <c r="AZ1019" s="36" t="str">
        <f t="shared" si="670"/>
        <v/>
      </c>
      <c r="BA1019" s="36" t="str">
        <f t="shared" si="671"/>
        <v/>
      </c>
      <c r="BB1019" s="36" t="str">
        <f t="shared" si="672"/>
        <v/>
      </c>
      <c r="BC1019" s="36" t="str">
        <f t="shared" si="673"/>
        <v/>
      </c>
      <c r="BD1019" s="36" t="str">
        <f t="shared" si="674"/>
        <v/>
      </c>
      <c r="BE1019" s="36" t="str">
        <f t="shared" si="675"/>
        <v/>
      </c>
      <c r="BF1019" s="36" t="str">
        <f t="shared" si="676"/>
        <v/>
      </c>
      <c r="BG1019" s="36" t="str">
        <f t="shared" si="677"/>
        <v/>
      </c>
      <c r="BH1019" s="36" t="str">
        <f t="shared" si="678"/>
        <v/>
      </c>
      <c r="BI1019" s="36" t="str">
        <f t="shared" si="679"/>
        <v/>
      </c>
      <c r="BJ1019" s="36" t="str">
        <f t="shared" si="680"/>
        <v/>
      </c>
      <c r="BK1019" s="36" t="str">
        <f t="shared" si="681"/>
        <v/>
      </c>
      <c r="BL1019" s="36" t="str">
        <f t="shared" si="682"/>
        <v/>
      </c>
      <c r="BM1019" s="36" t="str">
        <f t="shared" si="683"/>
        <v/>
      </c>
      <c r="BN1019" s="38" t="e">
        <f t="shared" si="642"/>
        <v>#DIV/0!</v>
      </c>
      <c r="BO1019" s="38" t="e">
        <f t="shared" si="643"/>
        <v>#DIV/0!</v>
      </c>
      <c r="BP1019" s="39" t="str">
        <f t="shared" si="644"/>
        <v/>
      </c>
      <c r="BQ1019" s="39" t="str">
        <f t="shared" si="645"/>
        <v/>
      </c>
      <c r="BR1019" s="39" t="str">
        <f t="shared" si="646"/>
        <v/>
      </c>
      <c r="BS1019" s="39" t="str">
        <f t="shared" si="647"/>
        <v/>
      </c>
      <c r="BT1019" s="39" t="str">
        <f t="shared" si="648"/>
        <v/>
      </c>
      <c r="BU1019" s="39" t="str">
        <f t="shared" si="649"/>
        <v/>
      </c>
      <c r="BV1019" s="39" t="str">
        <f t="shared" si="650"/>
        <v/>
      </c>
      <c r="BW1019" s="39" t="str">
        <f t="shared" si="651"/>
        <v/>
      </c>
      <c r="BX1019" s="39" t="str">
        <f t="shared" si="652"/>
        <v/>
      </c>
      <c r="BY1019" s="39" t="str">
        <f t="shared" si="653"/>
        <v/>
      </c>
      <c r="BZ1019" s="39" t="str">
        <f t="shared" si="654"/>
        <v/>
      </c>
      <c r="CA1019" s="39" t="str">
        <f t="shared" si="655"/>
        <v/>
      </c>
      <c r="CB1019" s="39" t="str">
        <f t="shared" si="656"/>
        <v/>
      </c>
      <c r="CC1019" s="39" t="str">
        <f t="shared" si="657"/>
        <v/>
      </c>
      <c r="CD1019" s="39" t="str">
        <f t="shared" si="658"/>
        <v/>
      </c>
      <c r="CE1019" s="39" t="str">
        <f t="shared" si="659"/>
        <v/>
      </c>
      <c r="CF1019" s="39" t="str">
        <f t="shared" si="660"/>
        <v/>
      </c>
      <c r="CG1019" s="39" t="str">
        <f t="shared" si="661"/>
        <v/>
      </c>
      <c r="CH1019" s="39" t="str">
        <f t="shared" si="662"/>
        <v/>
      </c>
      <c r="CI1019" s="39" t="str">
        <f t="shared" si="663"/>
        <v/>
      </c>
    </row>
    <row r="1020" spans="1:87">
      <c r="A1020" s="18"/>
      <c r="B1020" s="15" t="str">
        <f>'Gene Table'!E1019</f>
        <v>hsa-miR-2861</v>
      </c>
      <c r="C1020" s="15" t="str">
        <f>'Gene Table'!B1019</f>
        <v>K09</v>
      </c>
      <c r="D1020" s="16" t="str">
        <f>IF(SUM('Test Sample Data'!D$3:D$98)&gt;10,IF(AND(ISNUMBER('Test Sample Data'!D1019),'Test Sample Data'!D1019&lt;$B$1,'Test Sample Data'!D1019&gt;0),'Test Sample Data'!D1019,$B$1),"")</f>
        <v/>
      </c>
      <c r="E1020" s="17" t="str">
        <f>IF(SUM('Test Sample Data'!E$3:E$98)&gt;10,IF(AND(ISNUMBER('Test Sample Data'!E1019),'Test Sample Data'!E1019&lt;$B$1,'Test Sample Data'!E1019&gt;0),'Test Sample Data'!E1019,$B$1),"")</f>
        <v/>
      </c>
      <c r="F1020" s="17" t="str">
        <f>IF(SUM('Test Sample Data'!F$3:F$98)&gt;10,IF(AND(ISNUMBER('Test Sample Data'!F1019),'Test Sample Data'!F1019&lt;$B$1,'Test Sample Data'!F1019&gt;0),'Test Sample Data'!F1019,$B$1),"")</f>
        <v/>
      </c>
      <c r="G1020" s="17" t="str">
        <f>IF(SUM('Test Sample Data'!G$3:G$98)&gt;10,IF(AND(ISNUMBER('Test Sample Data'!G1019),'Test Sample Data'!G1019&lt;$B$1,'Test Sample Data'!G1019&gt;0),'Test Sample Data'!G1019,$B$1),"")</f>
        <v/>
      </c>
      <c r="H1020" s="17" t="str">
        <f>IF(SUM('Test Sample Data'!H$3:H$98)&gt;10,IF(AND(ISNUMBER('Test Sample Data'!H1019),'Test Sample Data'!H1019&lt;$B$1,'Test Sample Data'!H1019&gt;0),'Test Sample Data'!H1019,$B$1),"")</f>
        <v/>
      </c>
      <c r="I1020" s="17" t="str">
        <f>IF(SUM('Test Sample Data'!I$3:I$98)&gt;10,IF(AND(ISNUMBER('Test Sample Data'!I1019),'Test Sample Data'!I1019&lt;$B$1,'Test Sample Data'!I1019&gt;0),'Test Sample Data'!I1019,$B$1),"")</f>
        <v/>
      </c>
      <c r="J1020" s="17" t="str">
        <f>IF(SUM('Test Sample Data'!J$3:J$98)&gt;10,IF(AND(ISNUMBER('Test Sample Data'!J1019),'Test Sample Data'!J1019&lt;$B$1,'Test Sample Data'!J1019&gt;0),'Test Sample Data'!J1019,$B$1),"")</f>
        <v/>
      </c>
      <c r="K1020" s="17" t="str">
        <f>IF(SUM('Test Sample Data'!K$3:K$98)&gt;10,IF(AND(ISNUMBER('Test Sample Data'!K1019),'Test Sample Data'!K1019&lt;$B$1,'Test Sample Data'!K1019&gt;0),'Test Sample Data'!K1019,$B$1),"")</f>
        <v/>
      </c>
      <c r="L1020" s="17" t="str">
        <f>IF(SUM('Test Sample Data'!L$3:L$98)&gt;10,IF(AND(ISNUMBER('Test Sample Data'!L1019),'Test Sample Data'!L1019&lt;$B$1,'Test Sample Data'!L1019&gt;0),'Test Sample Data'!L1019,$B$1),"")</f>
        <v/>
      </c>
      <c r="M1020" s="17" t="str">
        <f>IF(SUM('Test Sample Data'!M$3:M$98)&gt;10,IF(AND(ISNUMBER('Test Sample Data'!M1019),'Test Sample Data'!M1019&lt;$B$1,'Test Sample Data'!M1019&gt;0),'Test Sample Data'!M1019,$B$1),"")</f>
        <v/>
      </c>
      <c r="N1020" s="17" t="str">
        <f>'Gene Table'!E1019</f>
        <v>hsa-miR-2861</v>
      </c>
      <c r="O1020" s="17" t="str">
        <f>'Gene Table'!B1019</f>
        <v>K09</v>
      </c>
      <c r="P1020" s="17" t="str">
        <f>IF(SUM('Control Sample Data'!D$3:D$98)&gt;10,IF(AND(ISNUMBER('Control Sample Data'!D1019),'Control Sample Data'!D1019&lt;$B$1,'Control Sample Data'!D1019&gt;0),'Control Sample Data'!D1019,$B$1),"")</f>
        <v/>
      </c>
      <c r="Q1020" s="17" t="str">
        <f>IF(SUM('Control Sample Data'!E$3:E$98)&gt;10,IF(AND(ISNUMBER('Control Sample Data'!E1019),'Control Sample Data'!E1019&lt;$B$1,'Control Sample Data'!E1019&gt;0),'Control Sample Data'!E1019,$B$1),"")</f>
        <v/>
      </c>
      <c r="R1020" s="17" t="str">
        <f>IF(SUM('Control Sample Data'!F$3:F$98)&gt;10,IF(AND(ISNUMBER('Control Sample Data'!F1019),'Control Sample Data'!F1019&lt;$B$1,'Control Sample Data'!F1019&gt;0),'Control Sample Data'!F1019,$B$1),"")</f>
        <v/>
      </c>
      <c r="S1020" s="17" t="str">
        <f>IF(SUM('Control Sample Data'!G$3:G$98)&gt;10,IF(AND(ISNUMBER('Control Sample Data'!G1019),'Control Sample Data'!G1019&lt;$B$1,'Control Sample Data'!G1019&gt;0),'Control Sample Data'!G1019,$B$1),"")</f>
        <v/>
      </c>
      <c r="T1020" s="17" t="str">
        <f>IF(SUM('Control Sample Data'!H$3:H$98)&gt;10,IF(AND(ISNUMBER('Control Sample Data'!H1019),'Control Sample Data'!H1019&lt;$B$1,'Control Sample Data'!H1019&gt;0),'Control Sample Data'!H1019,$B$1),"")</f>
        <v/>
      </c>
      <c r="U1020" s="17" t="str">
        <f>IF(SUM('Control Sample Data'!I$3:I$98)&gt;10,IF(AND(ISNUMBER('Control Sample Data'!I1019),'Control Sample Data'!I1019&lt;$B$1,'Control Sample Data'!I1019&gt;0),'Control Sample Data'!I1019,$B$1),"")</f>
        <v/>
      </c>
      <c r="V1020" s="17" t="str">
        <f>IF(SUM('Control Sample Data'!J$3:J$98)&gt;10,IF(AND(ISNUMBER('Control Sample Data'!J1019),'Control Sample Data'!J1019&lt;$B$1,'Control Sample Data'!J1019&gt;0),'Control Sample Data'!J1019,$B$1),"")</f>
        <v/>
      </c>
      <c r="W1020" s="17" t="str">
        <f>IF(SUM('Control Sample Data'!K$3:K$98)&gt;10,IF(AND(ISNUMBER('Control Sample Data'!K1019),'Control Sample Data'!K1019&lt;$B$1,'Control Sample Data'!K1019&gt;0),'Control Sample Data'!K1019,$B$1),"")</f>
        <v/>
      </c>
      <c r="X1020" s="17" t="str">
        <f>IF(SUM('Control Sample Data'!L$3:L$98)&gt;10,IF(AND(ISNUMBER('Control Sample Data'!L1019),'Control Sample Data'!L1019&lt;$B$1,'Control Sample Data'!L1019&gt;0),'Control Sample Data'!L1019,$B$1),"")</f>
        <v/>
      </c>
      <c r="Y1020" s="17" t="str">
        <f>IF(SUM('Control Sample Data'!M$3:M$98)&gt;10,IF(AND(ISNUMBER('Control Sample Data'!M1019),'Control Sample Data'!M1019&lt;$B$1,'Control Sample Data'!M1019&gt;0),'Control Sample Data'!M1019,$B$1),"")</f>
        <v/>
      </c>
      <c r="AT1020" s="36" t="str">
        <f t="shared" si="664"/>
        <v/>
      </c>
      <c r="AU1020" s="36" t="str">
        <f t="shared" si="665"/>
        <v/>
      </c>
      <c r="AV1020" s="36" t="str">
        <f t="shared" si="666"/>
        <v/>
      </c>
      <c r="AW1020" s="36" t="str">
        <f t="shared" si="667"/>
        <v/>
      </c>
      <c r="AX1020" s="36" t="str">
        <f t="shared" si="668"/>
        <v/>
      </c>
      <c r="AY1020" s="36" t="str">
        <f t="shared" si="669"/>
        <v/>
      </c>
      <c r="AZ1020" s="36" t="str">
        <f t="shared" si="670"/>
        <v/>
      </c>
      <c r="BA1020" s="36" t="str">
        <f t="shared" si="671"/>
        <v/>
      </c>
      <c r="BB1020" s="36" t="str">
        <f t="shared" si="672"/>
        <v/>
      </c>
      <c r="BC1020" s="36" t="str">
        <f t="shared" si="673"/>
        <v/>
      </c>
      <c r="BD1020" s="36" t="str">
        <f t="shared" si="674"/>
        <v/>
      </c>
      <c r="BE1020" s="36" t="str">
        <f t="shared" si="675"/>
        <v/>
      </c>
      <c r="BF1020" s="36" t="str">
        <f t="shared" si="676"/>
        <v/>
      </c>
      <c r="BG1020" s="36" t="str">
        <f t="shared" si="677"/>
        <v/>
      </c>
      <c r="BH1020" s="36" t="str">
        <f t="shared" si="678"/>
        <v/>
      </c>
      <c r="BI1020" s="36" t="str">
        <f t="shared" si="679"/>
        <v/>
      </c>
      <c r="BJ1020" s="36" t="str">
        <f t="shared" si="680"/>
        <v/>
      </c>
      <c r="BK1020" s="36" t="str">
        <f t="shared" si="681"/>
        <v/>
      </c>
      <c r="BL1020" s="36" t="str">
        <f t="shared" si="682"/>
        <v/>
      </c>
      <c r="BM1020" s="36" t="str">
        <f t="shared" si="683"/>
        <v/>
      </c>
      <c r="BN1020" s="38" t="e">
        <f t="shared" si="642"/>
        <v>#DIV/0!</v>
      </c>
      <c r="BO1020" s="38" t="e">
        <f t="shared" si="643"/>
        <v>#DIV/0!</v>
      </c>
      <c r="BP1020" s="39" t="str">
        <f t="shared" si="644"/>
        <v/>
      </c>
      <c r="BQ1020" s="39" t="str">
        <f t="shared" si="645"/>
        <v/>
      </c>
      <c r="BR1020" s="39" t="str">
        <f t="shared" si="646"/>
        <v/>
      </c>
      <c r="BS1020" s="39" t="str">
        <f t="shared" si="647"/>
        <v/>
      </c>
      <c r="BT1020" s="39" t="str">
        <f t="shared" si="648"/>
        <v/>
      </c>
      <c r="BU1020" s="39" t="str">
        <f t="shared" si="649"/>
        <v/>
      </c>
      <c r="BV1020" s="39" t="str">
        <f t="shared" si="650"/>
        <v/>
      </c>
      <c r="BW1020" s="39" t="str">
        <f t="shared" si="651"/>
        <v/>
      </c>
      <c r="BX1020" s="39" t="str">
        <f t="shared" si="652"/>
        <v/>
      </c>
      <c r="BY1020" s="39" t="str">
        <f t="shared" si="653"/>
        <v/>
      </c>
      <c r="BZ1020" s="39" t="str">
        <f t="shared" si="654"/>
        <v/>
      </c>
      <c r="CA1020" s="39" t="str">
        <f t="shared" si="655"/>
        <v/>
      </c>
      <c r="CB1020" s="39" t="str">
        <f t="shared" si="656"/>
        <v/>
      </c>
      <c r="CC1020" s="39" t="str">
        <f t="shared" si="657"/>
        <v/>
      </c>
      <c r="CD1020" s="39" t="str">
        <f t="shared" si="658"/>
        <v/>
      </c>
      <c r="CE1020" s="39" t="str">
        <f t="shared" si="659"/>
        <v/>
      </c>
      <c r="CF1020" s="39" t="str">
        <f t="shared" si="660"/>
        <v/>
      </c>
      <c r="CG1020" s="39" t="str">
        <f t="shared" si="661"/>
        <v/>
      </c>
      <c r="CH1020" s="39" t="str">
        <f t="shared" si="662"/>
        <v/>
      </c>
      <c r="CI1020" s="39" t="str">
        <f t="shared" si="663"/>
        <v/>
      </c>
    </row>
    <row r="1021" spans="1:87">
      <c r="A1021" s="18"/>
      <c r="B1021" s="15" t="str">
        <f>'Gene Table'!E1020</f>
        <v>hsa-miR-183-3p</v>
      </c>
      <c r="C1021" s="15" t="str">
        <f>'Gene Table'!B1020</f>
        <v>K10</v>
      </c>
      <c r="D1021" s="16" t="str">
        <f>IF(SUM('Test Sample Data'!D$3:D$98)&gt;10,IF(AND(ISNUMBER('Test Sample Data'!D1020),'Test Sample Data'!D1020&lt;$B$1,'Test Sample Data'!D1020&gt;0),'Test Sample Data'!D1020,$B$1),"")</f>
        <v/>
      </c>
      <c r="E1021" s="17" t="str">
        <f>IF(SUM('Test Sample Data'!E$3:E$98)&gt;10,IF(AND(ISNUMBER('Test Sample Data'!E1020),'Test Sample Data'!E1020&lt;$B$1,'Test Sample Data'!E1020&gt;0),'Test Sample Data'!E1020,$B$1),"")</f>
        <v/>
      </c>
      <c r="F1021" s="17" t="str">
        <f>IF(SUM('Test Sample Data'!F$3:F$98)&gt;10,IF(AND(ISNUMBER('Test Sample Data'!F1020),'Test Sample Data'!F1020&lt;$B$1,'Test Sample Data'!F1020&gt;0),'Test Sample Data'!F1020,$B$1),"")</f>
        <v/>
      </c>
      <c r="G1021" s="17" t="str">
        <f>IF(SUM('Test Sample Data'!G$3:G$98)&gt;10,IF(AND(ISNUMBER('Test Sample Data'!G1020),'Test Sample Data'!G1020&lt;$B$1,'Test Sample Data'!G1020&gt;0),'Test Sample Data'!G1020,$B$1),"")</f>
        <v/>
      </c>
      <c r="H1021" s="17" t="str">
        <f>IF(SUM('Test Sample Data'!H$3:H$98)&gt;10,IF(AND(ISNUMBER('Test Sample Data'!H1020),'Test Sample Data'!H1020&lt;$B$1,'Test Sample Data'!H1020&gt;0),'Test Sample Data'!H1020,$B$1),"")</f>
        <v/>
      </c>
      <c r="I1021" s="17" t="str">
        <f>IF(SUM('Test Sample Data'!I$3:I$98)&gt;10,IF(AND(ISNUMBER('Test Sample Data'!I1020),'Test Sample Data'!I1020&lt;$B$1,'Test Sample Data'!I1020&gt;0),'Test Sample Data'!I1020,$B$1),"")</f>
        <v/>
      </c>
      <c r="J1021" s="17" t="str">
        <f>IF(SUM('Test Sample Data'!J$3:J$98)&gt;10,IF(AND(ISNUMBER('Test Sample Data'!J1020),'Test Sample Data'!J1020&lt;$B$1,'Test Sample Data'!J1020&gt;0),'Test Sample Data'!J1020,$B$1),"")</f>
        <v/>
      </c>
      <c r="K1021" s="17" t="str">
        <f>IF(SUM('Test Sample Data'!K$3:K$98)&gt;10,IF(AND(ISNUMBER('Test Sample Data'!K1020),'Test Sample Data'!K1020&lt;$B$1,'Test Sample Data'!K1020&gt;0),'Test Sample Data'!K1020,$B$1),"")</f>
        <v/>
      </c>
      <c r="L1021" s="17" t="str">
        <f>IF(SUM('Test Sample Data'!L$3:L$98)&gt;10,IF(AND(ISNUMBER('Test Sample Data'!L1020),'Test Sample Data'!L1020&lt;$B$1,'Test Sample Data'!L1020&gt;0),'Test Sample Data'!L1020,$B$1),"")</f>
        <v/>
      </c>
      <c r="M1021" s="17" t="str">
        <f>IF(SUM('Test Sample Data'!M$3:M$98)&gt;10,IF(AND(ISNUMBER('Test Sample Data'!M1020),'Test Sample Data'!M1020&lt;$B$1,'Test Sample Data'!M1020&gt;0),'Test Sample Data'!M1020,$B$1),"")</f>
        <v/>
      </c>
      <c r="N1021" s="17" t="str">
        <f>'Gene Table'!E1020</f>
        <v>hsa-miR-183-3p</v>
      </c>
      <c r="O1021" s="17" t="str">
        <f>'Gene Table'!B1020</f>
        <v>K10</v>
      </c>
      <c r="P1021" s="17" t="str">
        <f>IF(SUM('Control Sample Data'!D$3:D$98)&gt;10,IF(AND(ISNUMBER('Control Sample Data'!D1020),'Control Sample Data'!D1020&lt;$B$1,'Control Sample Data'!D1020&gt;0),'Control Sample Data'!D1020,$B$1),"")</f>
        <v/>
      </c>
      <c r="Q1021" s="17" t="str">
        <f>IF(SUM('Control Sample Data'!E$3:E$98)&gt;10,IF(AND(ISNUMBER('Control Sample Data'!E1020),'Control Sample Data'!E1020&lt;$B$1,'Control Sample Data'!E1020&gt;0),'Control Sample Data'!E1020,$B$1),"")</f>
        <v/>
      </c>
      <c r="R1021" s="17" t="str">
        <f>IF(SUM('Control Sample Data'!F$3:F$98)&gt;10,IF(AND(ISNUMBER('Control Sample Data'!F1020),'Control Sample Data'!F1020&lt;$B$1,'Control Sample Data'!F1020&gt;0),'Control Sample Data'!F1020,$B$1),"")</f>
        <v/>
      </c>
      <c r="S1021" s="17" t="str">
        <f>IF(SUM('Control Sample Data'!G$3:G$98)&gt;10,IF(AND(ISNUMBER('Control Sample Data'!G1020),'Control Sample Data'!G1020&lt;$B$1,'Control Sample Data'!G1020&gt;0),'Control Sample Data'!G1020,$B$1),"")</f>
        <v/>
      </c>
      <c r="T1021" s="17" t="str">
        <f>IF(SUM('Control Sample Data'!H$3:H$98)&gt;10,IF(AND(ISNUMBER('Control Sample Data'!H1020),'Control Sample Data'!H1020&lt;$B$1,'Control Sample Data'!H1020&gt;0),'Control Sample Data'!H1020,$B$1),"")</f>
        <v/>
      </c>
      <c r="U1021" s="17" t="str">
        <f>IF(SUM('Control Sample Data'!I$3:I$98)&gt;10,IF(AND(ISNUMBER('Control Sample Data'!I1020),'Control Sample Data'!I1020&lt;$B$1,'Control Sample Data'!I1020&gt;0),'Control Sample Data'!I1020,$B$1),"")</f>
        <v/>
      </c>
      <c r="V1021" s="17" t="str">
        <f>IF(SUM('Control Sample Data'!J$3:J$98)&gt;10,IF(AND(ISNUMBER('Control Sample Data'!J1020),'Control Sample Data'!J1020&lt;$B$1,'Control Sample Data'!J1020&gt;0),'Control Sample Data'!J1020,$B$1),"")</f>
        <v/>
      </c>
      <c r="W1021" s="17" t="str">
        <f>IF(SUM('Control Sample Data'!K$3:K$98)&gt;10,IF(AND(ISNUMBER('Control Sample Data'!K1020),'Control Sample Data'!K1020&lt;$B$1,'Control Sample Data'!K1020&gt;0),'Control Sample Data'!K1020,$B$1),"")</f>
        <v/>
      </c>
      <c r="X1021" s="17" t="str">
        <f>IF(SUM('Control Sample Data'!L$3:L$98)&gt;10,IF(AND(ISNUMBER('Control Sample Data'!L1020),'Control Sample Data'!L1020&lt;$B$1,'Control Sample Data'!L1020&gt;0),'Control Sample Data'!L1020,$B$1),"")</f>
        <v/>
      </c>
      <c r="Y1021" s="17" t="str">
        <f>IF(SUM('Control Sample Data'!M$3:M$98)&gt;10,IF(AND(ISNUMBER('Control Sample Data'!M1020),'Control Sample Data'!M1020&lt;$B$1,'Control Sample Data'!M1020&gt;0),'Control Sample Data'!M1020,$B$1),"")</f>
        <v/>
      </c>
      <c r="AT1021" s="36" t="str">
        <f t="shared" si="664"/>
        <v/>
      </c>
      <c r="AU1021" s="36" t="str">
        <f t="shared" si="665"/>
        <v/>
      </c>
      <c r="AV1021" s="36" t="str">
        <f t="shared" si="666"/>
        <v/>
      </c>
      <c r="AW1021" s="36" t="str">
        <f t="shared" si="667"/>
        <v/>
      </c>
      <c r="AX1021" s="36" t="str">
        <f t="shared" si="668"/>
        <v/>
      </c>
      <c r="AY1021" s="36" t="str">
        <f t="shared" si="669"/>
        <v/>
      </c>
      <c r="AZ1021" s="36" t="str">
        <f t="shared" si="670"/>
        <v/>
      </c>
      <c r="BA1021" s="36" t="str">
        <f t="shared" si="671"/>
        <v/>
      </c>
      <c r="BB1021" s="36" t="str">
        <f t="shared" si="672"/>
        <v/>
      </c>
      <c r="BC1021" s="36" t="str">
        <f t="shared" si="673"/>
        <v/>
      </c>
      <c r="BD1021" s="36" t="str">
        <f t="shared" si="674"/>
        <v/>
      </c>
      <c r="BE1021" s="36" t="str">
        <f t="shared" si="675"/>
        <v/>
      </c>
      <c r="BF1021" s="36" t="str">
        <f t="shared" si="676"/>
        <v/>
      </c>
      <c r="BG1021" s="36" t="str">
        <f t="shared" si="677"/>
        <v/>
      </c>
      <c r="BH1021" s="36" t="str">
        <f t="shared" si="678"/>
        <v/>
      </c>
      <c r="BI1021" s="36" t="str">
        <f t="shared" si="679"/>
        <v/>
      </c>
      <c r="BJ1021" s="36" t="str">
        <f t="shared" si="680"/>
        <v/>
      </c>
      <c r="BK1021" s="36" t="str">
        <f t="shared" si="681"/>
        <v/>
      </c>
      <c r="BL1021" s="36" t="str">
        <f t="shared" si="682"/>
        <v/>
      </c>
      <c r="BM1021" s="36" t="str">
        <f t="shared" si="683"/>
        <v/>
      </c>
      <c r="BN1021" s="38" t="e">
        <f t="shared" si="642"/>
        <v>#DIV/0!</v>
      </c>
      <c r="BO1021" s="38" t="e">
        <f t="shared" si="643"/>
        <v>#DIV/0!</v>
      </c>
      <c r="BP1021" s="39" t="str">
        <f t="shared" si="644"/>
        <v/>
      </c>
      <c r="BQ1021" s="39" t="str">
        <f t="shared" si="645"/>
        <v/>
      </c>
      <c r="BR1021" s="39" t="str">
        <f t="shared" si="646"/>
        <v/>
      </c>
      <c r="BS1021" s="39" t="str">
        <f t="shared" si="647"/>
        <v/>
      </c>
      <c r="BT1021" s="39" t="str">
        <f t="shared" si="648"/>
        <v/>
      </c>
      <c r="BU1021" s="39" t="str">
        <f t="shared" si="649"/>
        <v/>
      </c>
      <c r="BV1021" s="39" t="str">
        <f t="shared" si="650"/>
        <v/>
      </c>
      <c r="BW1021" s="39" t="str">
        <f t="shared" si="651"/>
        <v/>
      </c>
      <c r="BX1021" s="39" t="str">
        <f t="shared" si="652"/>
        <v/>
      </c>
      <c r="BY1021" s="39" t="str">
        <f t="shared" si="653"/>
        <v/>
      </c>
      <c r="BZ1021" s="39" t="str">
        <f t="shared" si="654"/>
        <v/>
      </c>
      <c r="CA1021" s="39" t="str">
        <f t="shared" si="655"/>
        <v/>
      </c>
      <c r="CB1021" s="39" t="str">
        <f t="shared" si="656"/>
        <v/>
      </c>
      <c r="CC1021" s="39" t="str">
        <f t="shared" si="657"/>
        <v/>
      </c>
      <c r="CD1021" s="39" t="str">
        <f t="shared" si="658"/>
        <v/>
      </c>
      <c r="CE1021" s="39" t="str">
        <f t="shared" si="659"/>
        <v/>
      </c>
      <c r="CF1021" s="39" t="str">
        <f t="shared" si="660"/>
        <v/>
      </c>
      <c r="CG1021" s="39" t="str">
        <f t="shared" si="661"/>
        <v/>
      </c>
      <c r="CH1021" s="39" t="str">
        <f t="shared" si="662"/>
        <v/>
      </c>
      <c r="CI1021" s="39" t="str">
        <f t="shared" si="663"/>
        <v/>
      </c>
    </row>
    <row r="1022" spans="1:87">
      <c r="A1022" s="18"/>
      <c r="B1022" s="15" t="str">
        <f>'Gene Table'!E1021</f>
        <v>hsa-miR-3115</v>
      </c>
      <c r="C1022" s="15" t="str">
        <f>'Gene Table'!B1021</f>
        <v>K11</v>
      </c>
      <c r="D1022" s="16" t="str">
        <f>IF(SUM('Test Sample Data'!D$3:D$98)&gt;10,IF(AND(ISNUMBER('Test Sample Data'!D1021),'Test Sample Data'!D1021&lt;$B$1,'Test Sample Data'!D1021&gt;0),'Test Sample Data'!D1021,$B$1),"")</f>
        <v/>
      </c>
      <c r="E1022" s="17" t="str">
        <f>IF(SUM('Test Sample Data'!E$3:E$98)&gt;10,IF(AND(ISNUMBER('Test Sample Data'!E1021),'Test Sample Data'!E1021&lt;$B$1,'Test Sample Data'!E1021&gt;0),'Test Sample Data'!E1021,$B$1),"")</f>
        <v/>
      </c>
      <c r="F1022" s="17" t="str">
        <f>IF(SUM('Test Sample Data'!F$3:F$98)&gt;10,IF(AND(ISNUMBER('Test Sample Data'!F1021),'Test Sample Data'!F1021&lt;$B$1,'Test Sample Data'!F1021&gt;0),'Test Sample Data'!F1021,$B$1),"")</f>
        <v/>
      </c>
      <c r="G1022" s="17" t="str">
        <f>IF(SUM('Test Sample Data'!G$3:G$98)&gt;10,IF(AND(ISNUMBER('Test Sample Data'!G1021),'Test Sample Data'!G1021&lt;$B$1,'Test Sample Data'!G1021&gt;0),'Test Sample Data'!G1021,$B$1),"")</f>
        <v/>
      </c>
      <c r="H1022" s="17" t="str">
        <f>IF(SUM('Test Sample Data'!H$3:H$98)&gt;10,IF(AND(ISNUMBER('Test Sample Data'!H1021),'Test Sample Data'!H1021&lt;$B$1,'Test Sample Data'!H1021&gt;0),'Test Sample Data'!H1021,$B$1),"")</f>
        <v/>
      </c>
      <c r="I1022" s="17" t="str">
        <f>IF(SUM('Test Sample Data'!I$3:I$98)&gt;10,IF(AND(ISNUMBER('Test Sample Data'!I1021),'Test Sample Data'!I1021&lt;$B$1,'Test Sample Data'!I1021&gt;0),'Test Sample Data'!I1021,$B$1),"")</f>
        <v/>
      </c>
      <c r="J1022" s="17" t="str">
        <f>IF(SUM('Test Sample Data'!J$3:J$98)&gt;10,IF(AND(ISNUMBER('Test Sample Data'!J1021),'Test Sample Data'!J1021&lt;$B$1,'Test Sample Data'!J1021&gt;0),'Test Sample Data'!J1021,$B$1),"")</f>
        <v/>
      </c>
      <c r="K1022" s="17" t="str">
        <f>IF(SUM('Test Sample Data'!K$3:K$98)&gt;10,IF(AND(ISNUMBER('Test Sample Data'!K1021),'Test Sample Data'!K1021&lt;$B$1,'Test Sample Data'!K1021&gt;0),'Test Sample Data'!K1021,$B$1),"")</f>
        <v/>
      </c>
      <c r="L1022" s="17" t="str">
        <f>IF(SUM('Test Sample Data'!L$3:L$98)&gt;10,IF(AND(ISNUMBER('Test Sample Data'!L1021),'Test Sample Data'!L1021&lt;$B$1,'Test Sample Data'!L1021&gt;0),'Test Sample Data'!L1021,$B$1),"")</f>
        <v/>
      </c>
      <c r="M1022" s="17" t="str">
        <f>IF(SUM('Test Sample Data'!M$3:M$98)&gt;10,IF(AND(ISNUMBER('Test Sample Data'!M1021),'Test Sample Data'!M1021&lt;$B$1,'Test Sample Data'!M1021&gt;0),'Test Sample Data'!M1021,$B$1),"")</f>
        <v/>
      </c>
      <c r="N1022" s="17" t="str">
        <f>'Gene Table'!E1021</f>
        <v>hsa-miR-3115</v>
      </c>
      <c r="O1022" s="17" t="str">
        <f>'Gene Table'!B1021</f>
        <v>K11</v>
      </c>
      <c r="P1022" s="17" t="str">
        <f>IF(SUM('Control Sample Data'!D$3:D$98)&gt;10,IF(AND(ISNUMBER('Control Sample Data'!D1021),'Control Sample Data'!D1021&lt;$B$1,'Control Sample Data'!D1021&gt;0),'Control Sample Data'!D1021,$B$1),"")</f>
        <v/>
      </c>
      <c r="Q1022" s="17" t="str">
        <f>IF(SUM('Control Sample Data'!E$3:E$98)&gt;10,IF(AND(ISNUMBER('Control Sample Data'!E1021),'Control Sample Data'!E1021&lt;$B$1,'Control Sample Data'!E1021&gt;0),'Control Sample Data'!E1021,$B$1),"")</f>
        <v/>
      </c>
      <c r="R1022" s="17" t="str">
        <f>IF(SUM('Control Sample Data'!F$3:F$98)&gt;10,IF(AND(ISNUMBER('Control Sample Data'!F1021),'Control Sample Data'!F1021&lt;$B$1,'Control Sample Data'!F1021&gt;0),'Control Sample Data'!F1021,$B$1),"")</f>
        <v/>
      </c>
      <c r="S1022" s="17" t="str">
        <f>IF(SUM('Control Sample Data'!G$3:G$98)&gt;10,IF(AND(ISNUMBER('Control Sample Data'!G1021),'Control Sample Data'!G1021&lt;$B$1,'Control Sample Data'!G1021&gt;0),'Control Sample Data'!G1021,$B$1),"")</f>
        <v/>
      </c>
      <c r="T1022" s="17" t="str">
        <f>IF(SUM('Control Sample Data'!H$3:H$98)&gt;10,IF(AND(ISNUMBER('Control Sample Data'!H1021),'Control Sample Data'!H1021&lt;$B$1,'Control Sample Data'!H1021&gt;0),'Control Sample Data'!H1021,$B$1),"")</f>
        <v/>
      </c>
      <c r="U1022" s="17" t="str">
        <f>IF(SUM('Control Sample Data'!I$3:I$98)&gt;10,IF(AND(ISNUMBER('Control Sample Data'!I1021),'Control Sample Data'!I1021&lt;$B$1,'Control Sample Data'!I1021&gt;0),'Control Sample Data'!I1021,$B$1),"")</f>
        <v/>
      </c>
      <c r="V1022" s="17" t="str">
        <f>IF(SUM('Control Sample Data'!J$3:J$98)&gt;10,IF(AND(ISNUMBER('Control Sample Data'!J1021),'Control Sample Data'!J1021&lt;$B$1,'Control Sample Data'!J1021&gt;0),'Control Sample Data'!J1021,$B$1),"")</f>
        <v/>
      </c>
      <c r="W1022" s="17" t="str">
        <f>IF(SUM('Control Sample Data'!K$3:K$98)&gt;10,IF(AND(ISNUMBER('Control Sample Data'!K1021),'Control Sample Data'!K1021&lt;$B$1,'Control Sample Data'!K1021&gt;0),'Control Sample Data'!K1021,$B$1),"")</f>
        <v/>
      </c>
      <c r="X1022" s="17" t="str">
        <f>IF(SUM('Control Sample Data'!L$3:L$98)&gt;10,IF(AND(ISNUMBER('Control Sample Data'!L1021),'Control Sample Data'!L1021&lt;$B$1,'Control Sample Data'!L1021&gt;0),'Control Sample Data'!L1021,$B$1),"")</f>
        <v/>
      </c>
      <c r="Y1022" s="17" t="str">
        <f>IF(SUM('Control Sample Data'!M$3:M$98)&gt;10,IF(AND(ISNUMBER('Control Sample Data'!M1021),'Control Sample Data'!M1021&lt;$B$1,'Control Sample Data'!M1021&gt;0),'Control Sample Data'!M1021,$B$1),"")</f>
        <v/>
      </c>
      <c r="AT1022" s="36" t="str">
        <f t="shared" si="664"/>
        <v/>
      </c>
      <c r="AU1022" s="36" t="str">
        <f t="shared" si="665"/>
        <v/>
      </c>
      <c r="AV1022" s="36" t="str">
        <f t="shared" si="666"/>
        <v/>
      </c>
      <c r="AW1022" s="36" t="str">
        <f t="shared" si="667"/>
        <v/>
      </c>
      <c r="AX1022" s="36" t="str">
        <f t="shared" si="668"/>
        <v/>
      </c>
      <c r="AY1022" s="36" t="str">
        <f t="shared" si="669"/>
        <v/>
      </c>
      <c r="AZ1022" s="36" t="str">
        <f t="shared" si="670"/>
        <v/>
      </c>
      <c r="BA1022" s="36" t="str">
        <f t="shared" si="671"/>
        <v/>
      </c>
      <c r="BB1022" s="36" t="str">
        <f t="shared" si="672"/>
        <v/>
      </c>
      <c r="BC1022" s="36" t="str">
        <f t="shared" si="673"/>
        <v/>
      </c>
      <c r="BD1022" s="36" t="str">
        <f t="shared" si="674"/>
        <v/>
      </c>
      <c r="BE1022" s="36" t="str">
        <f t="shared" si="675"/>
        <v/>
      </c>
      <c r="BF1022" s="36" t="str">
        <f t="shared" si="676"/>
        <v/>
      </c>
      <c r="BG1022" s="36" t="str">
        <f t="shared" si="677"/>
        <v/>
      </c>
      <c r="BH1022" s="36" t="str">
        <f t="shared" si="678"/>
        <v/>
      </c>
      <c r="BI1022" s="36" t="str">
        <f t="shared" si="679"/>
        <v/>
      </c>
      <c r="BJ1022" s="36" t="str">
        <f t="shared" si="680"/>
        <v/>
      </c>
      <c r="BK1022" s="36" t="str">
        <f t="shared" si="681"/>
        <v/>
      </c>
      <c r="BL1022" s="36" t="str">
        <f t="shared" si="682"/>
        <v/>
      </c>
      <c r="BM1022" s="36" t="str">
        <f t="shared" si="683"/>
        <v/>
      </c>
      <c r="BN1022" s="38" t="e">
        <f t="shared" si="642"/>
        <v>#DIV/0!</v>
      </c>
      <c r="BO1022" s="38" t="e">
        <f t="shared" si="643"/>
        <v>#DIV/0!</v>
      </c>
      <c r="BP1022" s="39" t="str">
        <f t="shared" si="644"/>
        <v/>
      </c>
      <c r="BQ1022" s="39" t="str">
        <f t="shared" si="645"/>
        <v/>
      </c>
      <c r="BR1022" s="39" t="str">
        <f t="shared" si="646"/>
        <v/>
      </c>
      <c r="BS1022" s="39" t="str">
        <f t="shared" si="647"/>
        <v/>
      </c>
      <c r="BT1022" s="39" t="str">
        <f t="shared" si="648"/>
        <v/>
      </c>
      <c r="BU1022" s="39" t="str">
        <f t="shared" si="649"/>
        <v/>
      </c>
      <c r="BV1022" s="39" t="str">
        <f t="shared" si="650"/>
        <v/>
      </c>
      <c r="BW1022" s="39" t="str">
        <f t="shared" si="651"/>
        <v/>
      </c>
      <c r="BX1022" s="39" t="str">
        <f t="shared" si="652"/>
        <v/>
      </c>
      <c r="BY1022" s="39" t="str">
        <f t="shared" si="653"/>
        <v/>
      </c>
      <c r="BZ1022" s="39" t="str">
        <f t="shared" si="654"/>
        <v/>
      </c>
      <c r="CA1022" s="39" t="str">
        <f t="shared" si="655"/>
        <v/>
      </c>
      <c r="CB1022" s="39" t="str">
        <f t="shared" si="656"/>
        <v/>
      </c>
      <c r="CC1022" s="39" t="str">
        <f t="shared" si="657"/>
        <v/>
      </c>
      <c r="CD1022" s="39" t="str">
        <f t="shared" si="658"/>
        <v/>
      </c>
      <c r="CE1022" s="39" t="str">
        <f t="shared" si="659"/>
        <v/>
      </c>
      <c r="CF1022" s="39" t="str">
        <f t="shared" si="660"/>
        <v/>
      </c>
      <c r="CG1022" s="39" t="str">
        <f t="shared" si="661"/>
        <v/>
      </c>
      <c r="CH1022" s="39" t="str">
        <f t="shared" si="662"/>
        <v/>
      </c>
      <c r="CI1022" s="39" t="str">
        <f t="shared" si="663"/>
        <v/>
      </c>
    </row>
    <row r="1023" spans="1:87">
      <c r="A1023" s="18"/>
      <c r="B1023" s="15" t="str">
        <f>'Gene Table'!E1022</f>
        <v>hsa-miR-18b-3p</v>
      </c>
      <c r="C1023" s="15" t="str">
        <f>'Gene Table'!B1022</f>
        <v>K12</v>
      </c>
      <c r="D1023" s="16" t="str">
        <f>IF(SUM('Test Sample Data'!D$3:D$98)&gt;10,IF(AND(ISNUMBER('Test Sample Data'!D1022),'Test Sample Data'!D1022&lt;$B$1,'Test Sample Data'!D1022&gt;0),'Test Sample Data'!D1022,$B$1),"")</f>
        <v/>
      </c>
      <c r="E1023" s="17" t="str">
        <f>IF(SUM('Test Sample Data'!E$3:E$98)&gt;10,IF(AND(ISNUMBER('Test Sample Data'!E1022),'Test Sample Data'!E1022&lt;$B$1,'Test Sample Data'!E1022&gt;0),'Test Sample Data'!E1022,$B$1),"")</f>
        <v/>
      </c>
      <c r="F1023" s="17" t="str">
        <f>IF(SUM('Test Sample Data'!F$3:F$98)&gt;10,IF(AND(ISNUMBER('Test Sample Data'!F1022),'Test Sample Data'!F1022&lt;$B$1,'Test Sample Data'!F1022&gt;0),'Test Sample Data'!F1022,$B$1),"")</f>
        <v/>
      </c>
      <c r="G1023" s="17" t="str">
        <f>IF(SUM('Test Sample Data'!G$3:G$98)&gt;10,IF(AND(ISNUMBER('Test Sample Data'!G1022),'Test Sample Data'!G1022&lt;$B$1,'Test Sample Data'!G1022&gt;0),'Test Sample Data'!G1022,$B$1),"")</f>
        <v/>
      </c>
      <c r="H1023" s="17" t="str">
        <f>IF(SUM('Test Sample Data'!H$3:H$98)&gt;10,IF(AND(ISNUMBER('Test Sample Data'!H1022),'Test Sample Data'!H1022&lt;$B$1,'Test Sample Data'!H1022&gt;0),'Test Sample Data'!H1022,$B$1),"")</f>
        <v/>
      </c>
      <c r="I1023" s="17" t="str">
        <f>IF(SUM('Test Sample Data'!I$3:I$98)&gt;10,IF(AND(ISNUMBER('Test Sample Data'!I1022),'Test Sample Data'!I1022&lt;$B$1,'Test Sample Data'!I1022&gt;0),'Test Sample Data'!I1022,$B$1),"")</f>
        <v/>
      </c>
      <c r="J1023" s="17" t="str">
        <f>IF(SUM('Test Sample Data'!J$3:J$98)&gt;10,IF(AND(ISNUMBER('Test Sample Data'!J1022),'Test Sample Data'!J1022&lt;$B$1,'Test Sample Data'!J1022&gt;0),'Test Sample Data'!J1022,$B$1),"")</f>
        <v/>
      </c>
      <c r="K1023" s="17" t="str">
        <f>IF(SUM('Test Sample Data'!K$3:K$98)&gt;10,IF(AND(ISNUMBER('Test Sample Data'!K1022),'Test Sample Data'!K1022&lt;$B$1,'Test Sample Data'!K1022&gt;0),'Test Sample Data'!K1022,$B$1),"")</f>
        <v/>
      </c>
      <c r="L1023" s="17" t="str">
        <f>IF(SUM('Test Sample Data'!L$3:L$98)&gt;10,IF(AND(ISNUMBER('Test Sample Data'!L1022),'Test Sample Data'!L1022&lt;$B$1,'Test Sample Data'!L1022&gt;0),'Test Sample Data'!L1022,$B$1),"")</f>
        <v/>
      </c>
      <c r="M1023" s="17" t="str">
        <f>IF(SUM('Test Sample Data'!M$3:M$98)&gt;10,IF(AND(ISNUMBER('Test Sample Data'!M1022),'Test Sample Data'!M1022&lt;$B$1,'Test Sample Data'!M1022&gt;0),'Test Sample Data'!M1022,$B$1),"")</f>
        <v/>
      </c>
      <c r="N1023" s="17" t="str">
        <f>'Gene Table'!E1022</f>
        <v>hsa-miR-18b-3p</v>
      </c>
      <c r="O1023" s="17" t="str">
        <f>'Gene Table'!B1022</f>
        <v>K12</v>
      </c>
      <c r="P1023" s="17" t="str">
        <f>IF(SUM('Control Sample Data'!D$3:D$98)&gt;10,IF(AND(ISNUMBER('Control Sample Data'!D1022),'Control Sample Data'!D1022&lt;$B$1,'Control Sample Data'!D1022&gt;0),'Control Sample Data'!D1022,$B$1),"")</f>
        <v/>
      </c>
      <c r="Q1023" s="17" t="str">
        <f>IF(SUM('Control Sample Data'!E$3:E$98)&gt;10,IF(AND(ISNUMBER('Control Sample Data'!E1022),'Control Sample Data'!E1022&lt;$B$1,'Control Sample Data'!E1022&gt;0),'Control Sample Data'!E1022,$B$1),"")</f>
        <v/>
      </c>
      <c r="R1023" s="17" t="str">
        <f>IF(SUM('Control Sample Data'!F$3:F$98)&gt;10,IF(AND(ISNUMBER('Control Sample Data'!F1022),'Control Sample Data'!F1022&lt;$B$1,'Control Sample Data'!F1022&gt;0),'Control Sample Data'!F1022,$B$1),"")</f>
        <v/>
      </c>
      <c r="S1023" s="17" t="str">
        <f>IF(SUM('Control Sample Data'!G$3:G$98)&gt;10,IF(AND(ISNUMBER('Control Sample Data'!G1022),'Control Sample Data'!G1022&lt;$B$1,'Control Sample Data'!G1022&gt;0),'Control Sample Data'!G1022,$B$1),"")</f>
        <v/>
      </c>
      <c r="T1023" s="17" t="str">
        <f>IF(SUM('Control Sample Data'!H$3:H$98)&gt;10,IF(AND(ISNUMBER('Control Sample Data'!H1022),'Control Sample Data'!H1022&lt;$B$1,'Control Sample Data'!H1022&gt;0),'Control Sample Data'!H1022,$B$1),"")</f>
        <v/>
      </c>
      <c r="U1023" s="17" t="str">
        <f>IF(SUM('Control Sample Data'!I$3:I$98)&gt;10,IF(AND(ISNUMBER('Control Sample Data'!I1022),'Control Sample Data'!I1022&lt;$B$1,'Control Sample Data'!I1022&gt;0),'Control Sample Data'!I1022,$B$1),"")</f>
        <v/>
      </c>
      <c r="V1023" s="17" t="str">
        <f>IF(SUM('Control Sample Data'!J$3:J$98)&gt;10,IF(AND(ISNUMBER('Control Sample Data'!J1022),'Control Sample Data'!J1022&lt;$B$1,'Control Sample Data'!J1022&gt;0),'Control Sample Data'!J1022,$B$1),"")</f>
        <v/>
      </c>
      <c r="W1023" s="17" t="str">
        <f>IF(SUM('Control Sample Data'!K$3:K$98)&gt;10,IF(AND(ISNUMBER('Control Sample Data'!K1022),'Control Sample Data'!K1022&lt;$B$1,'Control Sample Data'!K1022&gt;0),'Control Sample Data'!K1022,$B$1),"")</f>
        <v/>
      </c>
      <c r="X1023" s="17" t="str">
        <f>IF(SUM('Control Sample Data'!L$3:L$98)&gt;10,IF(AND(ISNUMBER('Control Sample Data'!L1022),'Control Sample Data'!L1022&lt;$B$1,'Control Sample Data'!L1022&gt;0),'Control Sample Data'!L1022,$B$1),"")</f>
        <v/>
      </c>
      <c r="Y1023" s="17" t="str">
        <f>IF(SUM('Control Sample Data'!M$3:M$98)&gt;10,IF(AND(ISNUMBER('Control Sample Data'!M1022),'Control Sample Data'!M1022&lt;$B$1,'Control Sample Data'!M1022&gt;0),'Control Sample Data'!M1022,$B$1),"")</f>
        <v/>
      </c>
      <c r="AT1023" s="36" t="str">
        <f t="shared" si="664"/>
        <v/>
      </c>
      <c r="AU1023" s="36" t="str">
        <f t="shared" si="665"/>
        <v/>
      </c>
      <c r="AV1023" s="36" t="str">
        <f t="shared" si="666"/>
        <v/>
      </c>
      <c r="AW1023" s="36" t="str">
        <f t="shared" si="667"/>
        <v/>
      </c>
      <c r="AX1023" s="36" t="str">
        <f t="shared" si="668"/>
        <v/>
      </c>
      <c r="AY1023" s="36" t="str">
        <f t="shared" si="669"/>
        <v/>
      </c>
      <c r="AZ1023" s="36" t="str">
        <f t="shared" si="670"/>
        <v/>
      </c>
      <c r="BA1023" s="36" t="str">
        <f t="shared" si="671"/>
        <v/>
      </c>
      <c r="BB1023" s="36" t="str">
        <f t="shared" si="672"/>
        <v/>
      </c>
      <c r="BC1023" s="36" t="str">
        <f t="shared" si="673"/>
        <v/>
      </c>
      <c r="BD1023" s="36" t="str">
        <f t="shared" si="674"/>
        <v/>
      </c>
      <c r="BE1023" s="36" t="str">
        <f t="shared" si="675"/>
        <v/>
      </c>
      <c r="BF1023" s="36" t="str">
        <f t="shared" si="676"/>
        <v/>
      </c>
      <c r="BG1023" s="36" t="str">
        <f t="shared" si="677"/>
        <v/>
      </c>
      <c r="BH1023" s="36" t="str">
        <f t="shared" si="678"/>
        <v/>
      </c>
      <c r="BI1023" s="36" t="str">
        <f t="shared" si="679"/>
        <v/>
      </c>
      <c r="BJ1023" s="36" t="str">
        <f t="shared" si="680"/>
        <v/>
      </c>
      <c r="BK1023" s="36" t="str">
        <f t="shared" si="681"/>
        <v/>
      </c>
      <c r="BL1023" s="36" t="str">
        <f t="shared" si="682"/>
        <v/>
      </c>
      <c r="BM1023" s="36" t="str">
        <f t="shared" si="683"/>
        <v/>
      </c>
      <c r="BN1023" s="38" t="e">
        <f t="shared" si="642"/>
        <v>#DIV/0!</v>
      </c>
      <c r="BO1023" s="38" t="e">
        <f t="shared" si="643"/>
        <v>#DIV/0!</v>
      </c>
      <c r="BP1023" s="39" t="str">
        <f t="shared" si="644"/>
        <v/>
      </c>
      <c r="BQ1023" s="39" t="str">
        <f t="shared" si="645"/>
        <v/>
      </c>
      <c r="BR1023" s="39" t="str">
        <f t="shared" si="646"/>
        <v/>
      </c>
      <c r="BS1023" s="39" t="str">
        <f t="shared" si="647"/>
        <v/>
      </c>
      <c r="BT1023" s="39" t="str">
        <f t="shared" si="648"/>
        <v/>
      </c>
      <c r="BU1023" s="39" t="str">
        <f t="shared" si="649"/>
        <v/>
      </c>
      <c r="BV1023" s="39" t="str">
        <f t="shared" si="650"/>
        <v/>
      </c>
      <c r="BW1023" s="39" t="str">
        <f t="shared" si="651"/>
        <v/>
      </c>
      <c r="BX1023" s="39" t="str">
        <f t="shared" si="652"/>
        <v/>
      </c>
      <c r="BY1023" s="39" t="str">
        <f t="shared" si="653"/>
        <v/>
      </c>
      <c r="BZ1023" s="39" t="str">
        <f t="shared" si="654"/>
        <v/>
      </c>
      <c r="CA1023" s="39" t="str">
        <f t="shared" si="655"/>
        <v/>
      </c>
      <c r="CB1023" s="39" t="str">
        <f t="shared" si="656"/>
        <v/>
      </c>
      <c r="CC1023" s="39" t="str">
        <f t="shared" si="657"/>
        <v/>
      </c>
      <c r="CD1023" s="39" t="str">
        <f t="shared" si="658"/>
        <v/>
      </c>
      <c r="CE1023" s="39" t="str">
        <f t="shared" si="659"/>
        <v/>
      </c>
      <c r="CF1023" s="39" t="str">
        <f t="shared" si="660"/>
        <v/>
      </c>
      <c r="CG1023" s="39" t="str">
        <f t="shared" si="661"/>
        <v/>
      </c>
      <c r="CH1023" s="39" t="str">
        <f t="shared" si="662"/>
        <v/>
      </c>
      <c r="CI1023" s="39" t="str">
        <f t="shared" si="663"/>
        <v/>
      </c>
    </row>
    <row r="1024" spans="1:87">
      <c r="A1024" s="18"/>
      <c r="B1024" s="15" t="str">
        <f>'Gene Table'!E1023</f>
        <v>hsa-miR-3116</v>
      </c>
      <c r="C1024" s="15" t="str">
        <f>'Gene Table'!B1023</f>
        <v>K13</v>
      </c>
      <c r="D1024" s="16" t="str">
        <f>IF(SUM('Test Sample Data'!D$3:D$98)&gt;10,IF(AND(ISNUMBER('Test Sample Data'!D1023),'Test Sample Data'!D1023&lt;$B$1,'Test Sample Data'!D1023&gt;0),'Test Sample Data'!D1023,$B$1),"")</f>
        <v/>
      </c>
      <c r="E1024" s="17" t="str">
        <f>IF(SUM('Test Sample Data'!E$3:E$98)&gt;10,IF(AND(ISNUMBER('Test Sample Data'!E1023),'Test Sample Data'!E1023&lt;$B$1,'Test Sample Data'!E1023&gt;0),'Test Sample Data'!E1023,$B$1),"")</f>
        <v/>
      </c>
      <c r="F1024" s="17" t="str">
        <f>IF(SUM('Test Sample Data'!F$3:F$98)&gt;10,IF(AND(ISNUMBER('Test Sample Data'!F1023),'Test Sample Data'!F1023&lt;$B$1,'Test Sample Data'!F1023&gt;0),'Test Sample Data'!F1023,$B$1),"")</f>
        <v/>
      </c>
      <c r="G1024" s="17" t="str">
        <f>IF(SUM('Test Sample Data'!G$3:G$98)&gt;10,IF(AND(ISNUMBER('Test Sample Data'!G1023),'Test Sample Data'!G1023&lt;$B$1,'Test Sample Data'!G1023&gt;0),'Test Sample Data'!G1023,$B$1),"")</f>
        <v/>
      </c>
      <c r="H1024" s="17" t="str">
        <f>IF(SUM('Test Sample Data'!H$3:H$98)&gt;10,IF(AND(ISNUMBER('Test Sample Data'!H1023),'Test Sample Data'!H1023&lt;$B$1,'Test Sample Data'!H1023&gt;0),'Test Sample Data'!H1023,$B$1),"")</f>
        <v/>
      </c>
      <c r="I1024" s="17" t="str">
        <f>IF(SUM('Test Sample Data'!I$3:I$98)&gt;10,IF(AND(ISNUMBER('Test Sample Data'!I1023),'Test Sample Data'!I1023&lt;$B$1,'Test Sample Data'!I1023&gt;0),'Test Sample Data'!I1023,$B$1),"")</f>
        <v/>
      </c>
      <c r="J1024" s="17" t="str">
        <f>IF(SUM('Test Sample Data'!J$3:J$98)&gt;10,IF(AND(ISNUMBER('Test Sample Data'!J1023),'Test Sample Data'!J1023&lt;$B$1,'Test Sample Data'!J1023&gt;0),'Test Sample Data'!J1023,$B$1),"")</f>
        <v/>
      </c>
      <c r="K1024" s="17" t="str">
        <f>IF(SUM('Test Sample Data'!K$3:K$98)&gt;10,IF(AND(ISNUMBER('Test Sample Data'!K1023),'Test Sample Data'!K1023&lt;$B$1,'Test Sample Data'!K1023&gt;0),'Test Sample Data'!K1023,$B$1),"")</f>
        <v/>
      </c>
      <c r="L1024" s="17" t="str">
        <f>IF(SUM('Test Sample Data'!L$3:L$98)&gt;10,IF(AND(ISNUMBER('Test Sample Data'!L1023),'Test Sample Data'!L1023&lt;$B$1,'Test Sample Data'!L1023&gt;0),'Test Sample Data'!L1023,$B$1),"")</f>
        <v/>
      </c>
      <c r="M1024" s="17" t="str">
        <f>IF(SUM('Test Sample Data'!M$3:M$98)&gt;10,IF(AND(ISNUMBER('Test Sample Data'!M1023),'Test Sample Data'!M1023&lt;$B$1,'Test Sample Data'!M1023&gt;0),'Test Sample Data'!M1023,$B$1),"")</f>
        <v/>
      </c>
      <c r="N1024" s="17" t="str">
        <f>'Gene Table'!E1023</f>
        <v>hsa-miR-3116</v>
      </c>
      <c r="O1024" s="17" t="str">
        <f>'Gene Table'!B1023</f>
        <v>K13</v>
      </c>
      <c r="P1024" s="17" t="str">
        <f>IF(SUM('Control Sample Data'!D$3:D$98)&gt;10,IF(AND(ISNUMBER('Control Sample Data'!D1023),'Control Sample Data'!D1023&lt;$B$1,'Control Sample Data'!D1023&gt;0),'Control Sample Data'!D1023,$B$1),"")</f>
        <v/>
      </c>
      <c r="Q1024" s="17" t="str">
        <f>IF(SUM('Control Sample Data'!E$3:E$98)&gt;10,IF(AND(ISNUMBER('Control Sample Data'!E1023),'Control Sample Data'!E1023&lt;$B$1,'Control Sample Data'!E1023&gt;0),'Control Sample Data'!E1023,$B$1),"")</f>
        <v/>
      </c>
      <c r="R1024" s="17" t="str">
        <f>IF(SUM('Control Sample Data'!F$3:F$98)&gt;10,IF(AND(ISNUMBER('Control Sample Data'!F1023),'Control Sample Data'!F1023&lt;$B$1,'Control Sample Data'!F1023&gt;0),'Control Sample Data'!F1023,$B$1),"")</f>
        <v/>
      </c>
      <c r="S1024" s="17" t="str">
        <f>IF(SUM('Control Sample Data'!G$3:G$98)&gt;10,IF(AND(ISNUMBER('Control Sample Data'!G1023),'Control Sample Data'!G1023&lt;$B$1,'Control Sample Data'!G1023&gt;0),'Control Sample Data'!G1023,$B$1),"")</f>
        <v/>
      </c>
      <c r="T1024" s="17" t="str">
        <f>IF(SUM('Control Sample Data'!H$3:H$98)&gt;10,IF(AND(ISNUMBER('Control Sample Data'!H1023),'Control Sample Data'!H1023&lt;$B$1,'Control Sample Data'!H1023&gt;0),'Control Sample Data'!H1023,$B$1),"")</f>
        <v/>
      </c>
      <c r="U1024" s="17" t="str">
        <f>IF(SUM('Control Sample Data'!I$3:I$98)&gt;10,IF(AND(ISNUMBER('Control Sample Data'!I1023),'Control Sample Data'!I1023&lt;$B$1,'Control Sample Data'!I1023&gt;0),'Control Sample Data'!I1023,$B$1),"")</f>
        <v/>
      </c>
      <c r="V1024" s="17" t="str">
        <f>IF(SUM('Control Sample Data'!J$3:J$98)&gt;10,IF(AND(ISNUMBER('Control Sample Data'!J1023),'Control Sample Data'!J1023&lt;$B$1,'Control Sample Data'!J1023&gt;0),'Control Sample Data'!J1023,$B$1),"")</f>
        <v/>
      </c>
      <c r="W1024" s="17" t="str">
        <f>IF(SUM('Control Sample Data'!K$3:K$98)&gt;10,IF(AND(ISNUMBER('Control Sample Data'!K1023),'Control Sample Data'!K1023&lt;$B$1,'Control Sample Data'!K1023&gt;0),'Control Sample Data'!K1023,$B$1),"")</f>
        <v/>
      </c>
      <c r="X1024" s="17" t="str">
        <f>IF(SUM('Control Sample Data'!L$3:L$98)&gt;10,IF(AND(ISNUMBER('Control Sample Data'!L1023),'Control Sample Data'!L1023&lt;$B$1,'Control Sample Data'!L1023&gt;0),'Control Sample Data'!L1023,$B$1),"")</f>
        <v/>
      </c>
      <c r="Y1024" s="17" t="str">
        <f>IF(SUM('Control Sample Data'!M$3:M$98)&gt;10,IF(AND(ISNUMBER('Control Sample Data'!M1023),'Control Sample Data'!M1023&lt;$B$1,'Control Sample Data'!M1023&gt;0),'Control Sample Data'!M1023,$B$1),"")</f>
        <v/>
      </c>
      <c r="AT1024" s="36" t="str">
        <f t="shared" si="664"/>
        <v/>
      </c>
      <c r="AU1024" s="36" t="str">
        <f t="shared" si="665"/>
        <v/>
      </c>
      <c r="AV1024" s="36" t="str">
        <f t="shared" si="666"/>
        <v/>
      </c>
      <c r="AW1024" s="36" t="str">
        <f t="shared" si="667"/>
        <v/>
      </c>
      <c r="AX1024" s="36" t="str">
        <f t="shared" si="668"/>
        <v/>
      </c>
      <c r="AY1024" s="36" t="str">
        <f t="shared" si="669"/>
        <v/>
      </c>
      <c r="AZ1024" s="36" t="str">
        <f t="shared" si="670"/>
        <v/>
      </c>
      <c r="BA1024" s="36" t="str">
        <f t="shared" si="671"/>
        <v/>
      </c>
      <c r="BB1024" s="36" t="str">
        <f t="shared" si="672"/>
        <v/>
      </c>
      <c r="BC1024" s="36" t="str">
        <f t="shared" si="673"/>
        <v/>
      </c>
      <c r="BD1024" s="36" t="str">
        <f t="shared" si="674"/>
        <v/>
      </c>
      <c r="BE1024" s="36" t="str">
        <f t="shared" si="675"/>
        <v/>
      </c>
      <c r="BF1024" s="36" t="str">
        <f t="shared" si="676"/>
        <v/>
      </c>
      <c r="BG1024" s="36" t="str">
        <f t="shared" si="677"/>
        <v/>
      </c>
      <c r="BH1024" s="36" t="str">
        <f t="shared" si="678"/>
        <v/>
      </c>
      <c r="BI1024" s="36" t="str">
        <f t="shared" si="679"/>
        <v/>
      </c>
      <c r="BJ1024" s="36" t="str">
        <f t="shared" si="680"/>
        <v/>
      </c>
      <c r="BK1024" s="36" t="str">
        <f t="shared" si="681"/>
        <v/>
      </c>
      <c r="BL1024" s="36" t="str">
        <f t="shared" si="682"/>
        <v/>
      </c>
      <c r="BM1024" s="36" t="str">
        <f t="shared" si="683"/>
        <v/>
      </c>
      <c r="BN1024" s="38" t="e">
        <f t="shared" si="642"/>
        <v>#DIV/0!</v>
      </c>
      <c r="BO1024" s="38" t="e">
        <f t="shared" si="643"/>
        <v>#DIV/0!</v>
      </c>
      <c r="BP1024" s="39" t="str">
        <f t="shared" si="644"/>
        <v/>
      </c>
      <c r="BQ1024" s="39" t="str">
        <f t="shared" si="645"/>
        <v/>
      </c>
      <c r="BR1024" s="39" t="str">
        <f t="shared" si="646"/>
        <v/>
      </c>
      <c r="BS1024" s="39" t="str">
        <f t="shared" si="647"/>
        <v/>
      </c>
      <c r="BT1024" s="39" t="str">
        <f t="shared" si="648"/>
        <v/>
      </c>
      <c r="BU1024" s="39" t="str">
        <f t="shared" si="649"/>
        <v/>
      </c>
      <c r="BV1024" s="39" t="str">
        <f t="shared" si="650"/>
        <v/>
      </c>
      <c r="BW1024" s="39" t="str">
        <f t="shared" si="651"/>
        <v/>
      </c>
      <c r="BX1024" s="39" t="str">
        <f t="shared" si="652"/>
        <v/>
      </c>
      <c r="BY1024" s="39" t="str">
        <f t="shared" si="653"/>
        <v/>
      </c>
      <c r="BZ1024" s="39" t="str">
        <f t="shared" si="654"/>
        <v/>
      </c>
      <c r="CA1024" s="39" t="str">
        <f t="shared" si="655"/>
        <v/>
      </c>
      <c r="CB1024" s="39" t="str">
        <f t="shared" si="656"/>
        <v/>
      </c>
      <c r="CC1024" s="39" t="str">
        <f t="shared" si="657"/>
        <v/>
      </c>
      <c r="CD1024" s="39" t="str">
        <f t="shared" si="658"/>
        <v/>
      </c>
      <c r="CE1024" s="39" t="str">
        <f t="shared" si="659"/>
        <v/>
      </c>
      <c r="CF1024" s="39" t="str">
        <f t="shared" si="660"/>
        <v/>
      </c>
      <c r="CG1024" s="39" t="str">
        <f t="shared" si="661"/>
        <v/>
      </c>
      <c r="CH1024" s="39" t="str">
        <f t="shared" si="662"/>
        <v/>
      </c>
      <c r="CI1024" s="39" t="str">
        <f t="shared" si="663"/>
        <v/>
      </c>
    </row>
    <row r="1025" spans="1:87">
      <c r="A1025" s="18"/>
      <c r="B1025" s="15" t="str">
        <f>'Gene Table'!E1024</f>
        <v>hsa-miR-191-3p</v>
      </c>
      <c r="C1025" s="15" t="str">
        <f>'Gene Table'!B1024</f>
        <v>K14</v>
      </c>
      <c r="D1025" s="16" t="str">
        <f>IF(SUM('Test Sample Data'!D$3:D$98)&gt;10,IF(AND(ISNUMBER('Test Sample Data'!D1024),'Test Sample Data'!D1024&lt;$B$1,'Test Sample Data'!D1024&gt;0),'Test Sample Data'!D1024,$B$1),"")</f>
        <v/>
      </c>
      <c r="E1025" s="17" t="str">
        <f>IF(SUM('Test Sample Data'!E$3:E$98)&gt;10,IF(AND(ISNUMBER('Test Sample Data'!E1024),'Test Sample Data'!E1024&lt;$B$1,'Test Sample Data'!E1024&gt;0),'Test Sample Data'!E1024,$B$1),"")</f>
        <v/>
      </c>
      <c r="F1025" s="17" t="str">
        <f>IF(SUM('Test Sample Data'!F$3:F$98)&gt;10,IF(AND(ISNUMBER('Test Sample Data'!F1024),'Test Sample Data'!F1024&lt;$B$1,'Test Sample Data'!F1024&gt;0),'Test Sample Data'!F1024,$B$1),"")</f>
        <v/>
      </c>
      <c r="G1025" s="17" t="str">
        <f>IF(SUM('Test Sample Data'!G$3:G$98)&gt;10,IF(AND(ISNUMBER('Test Sample Data'!G1024),'Test Sample Data'!G1024&lt;$B$1,'Test Sample Data'!G1024&gt;0),'Test Sample Data'!G1024,$B$1),"")</f>
        <v/>
      </c>
      <c r="H1025" s="17" t="str">
        <f>IF(SUM('Test Sample Data'!H$3:H$98)&gt;10,IF(AND(ISNUMBER('Test Sample Data'!H1024),'Test Sample Data'!H1024&lt;$B$1,'Test Sample Data'!H1024&gt;0),'Test Sample Data'!H1024,$B$1),"")</f>
        <v/>
      </c>
      <c r="I1025" s="17" t="str">
        <f>IF(SUM('Test Sample Data'!I$3:I$98)&gt;10,IF(AND(ISNUMBER('Test Sample Data'!I1024),'Test Sample Data'!I1024&lt;$B$1,'Test Sample Data'!I1024&gt;0),'Test Sample Data'!I1024,$B$1),"")</f>
        <v/>
      </c>
      <c r="J1025" s="17" t="str">
        <f>IF(SUM('Test Sample Data'!J$3:J$98)&gt;10,IF(AND(ISNUMBER('Test Sample Data'!J1024),'Test Sample Data'!J1024&lt;$B$1,'Test Sample Data'!J1024&gt;0),'Test Sample Data'!J1024,$B$1),"")</f>
        <v/>
      </c>
      <c r="K1025" s="17" t="str">
        <f>IF(SUM('Test Sample Data'!K$3:K$98)&gt;10,IF(AND(ISNUMBER('Test Sample Data'!K1024),'Test Sample Data'!K1024&lt;$B$1,'Test Sample Data'!K1024&gt;0),'Test Sample Data'!K1024,$B$1),"")</f>
        <v/>
      </c>
      <c r="L1025" s="17" t="str">
        <f>IF(SUM('Test Sample Data'!L$3:L$98)&gt;10,IF(AND(ISNUMBER('Test Sample Data'!L1024),'Test Sample Data'!L1024&lt;$B$1,'Test Sample Data'!L1024&gt;0),'Test Sample Data'!L1024,$B$1),"")</f>
        <v/>
      </c>
      <c r="M1025" s="17" t="str">
        <f>IF(SUM('Test Sample Data'!M$3:M$98)&gt;10,IF(AND(ISNUMBER('Test Sample Data'!M1024),'Test Sample Data'!M1024&lt;$B$1,'Test Sample Data'!M1024&gt;0),'Test Sample Data'!M1024,$B$1),"")</f>
        <v/>
      </c>
      <c r="N1025" s="17" t="str">
        <f>'Gene Table'!E1024</f>
        <v>hsa-miR-191-3p</v>
      </c>
      <c r="O1025" s="17" t="str">
        <f>'Gene Table'!B1024</f>
        <v>K14</v>
      </c>
      <c r="P1025" s="17" t="str">
        <f>IF(SUM('Control Sample Data'!D$3:D$98)&gt;10,IF(AND(ISNUMBER('Control Sample Data'!D1024),'Control Sample Data'!D1024&lt;$B$1,'Control Sample Data'!D1024&gt;0),'Control Sample Data'!D1024,$B$1),"")</f>
        <v/>
      </c>
      <c r="Q1025" s="17" t="str">
        <f>IF(SUM('Control Sample Data'!E$3:E$98)&gt;10,IF(AND(ISNUMBER('Control Sample Data'!E1024),'Control Sample Data'!E1024&lt;$B$1,'Control Sample Data'!E1024&gt;0),'Control Sample Data'!E1024,$B$1),"")</f>
        <v/>
      </c>
      <c r="R1025" s="17" t="str">
        <f>IF(SUM('Control Sample Data'!F$3:F$98)&gt;10,IF(AND(ISNUMBER('Control Sample Data'!F1024),'Control Sample Data'!F1024&lt;$B$1,'Control Sample Data'!F1024&gt;0),'Control Sample Data'!F1024,$B$1),"")</f>
        <v/>
      </c>
      <c r="S1025" s="17" t="str">
        <f>IF(SUM('Control Sample Data'!G$3:G$98)&gt;10,IF(AND(ISNUMBER('Control Sample Data'!G1024),'Control Sample Data'!G1024&lt;$B$1,'Control Sample Data'!G1024&gt;0),'Control Sample Data'!G1024,$B$1),"")</f>
        <v/>
      </c>
      <c r="T1025" s="17" t="str">
        <f>IF(SUM('Control Sample Data'!H$3:H$98)&gt;10,IF(AND(ISNUMBER('Control Sample Data'!H1024),'Control Sample Data'!H1024&lt;$B$1,'Control Sample Data'!H1024&gt;0),'Control Sample Data'!H1024,$B$1),"")</f>
        <v/>
      </c>
      <c r="U1025" s="17" t="str">
        <f>IF(SUM('Control Sample Data'!I$3:I$98)&gt;10,IF(AND(ISNUMBER('Control Sample Data'!I1024),'Control Sample Data'!I1024&lt;$B$1,'Control Sample Data'!I1024&gt;0),'Control Sample Data'!I1024,$B$1),"")</f>
        <v/>
      </c>
      <c r="V1025" s="17" t="str">
        <f>IF(SUM('Control Sample Data'!J$3:J$98)&gt;10,IF(AND(ISNUMBER('Control Sample Data'!J1024),'Control Sample Data'!J1024&lt;$B$1,'Control Sample Data'!J1024&gt;0),'Control Sample Data'!J1024,$B$1),"")</f>
        <v/>
      </c>
      <c r="W1025" s="17" t="str">
        <f>IF(SUM('Control Sample Data'!K$3:K$98)&gt;10,IF(AND(ISNUMBER('Control Sample Data'!K1024),'Control Sample Data'!K1024&lt;$B$1,'Control Sample Data'!K1024&gt;0),'Control Sample Data'!K1024,$B$1),"")</f>
        <v/>
      </c>
      <c r="X1025" s="17" t="str">
        <f>IF(SUM('Control Sample Data'!L$3:L$98)&gt;10,IF(AND(ISNUMBER('Control Sample Data'!L1024),'Control Sample Data'!L1024&lt;$B$1,'Control Sample Data'!L1024&gt;0),'Control Sample Data'!L1024,$B$1),"")</f>
        <v/>
      </c>
      <c r="Y1025" s="17" t="str">
        <f>IF(SUM('Control Sample Data'!M$3:M$98)&gt;10,IF(AND(ISNUMBER('Control Sample Data'!M1024),'Control Sample Data'!M1024&lt;$B$1,'Control Sample Data'!M1024&gt;0),'Control Sample Data'!M1024,$B$1),"")</f>
        <v/>
      </c>
      <c r="AT1025" s="36" t="str">
        <f t="shared" si="664"/>
        <v/>
      </c>
      <c r="AU1025" s="36" t="str">
        <f t="shared" si="665"/>
        <v/>
      </c>
      <c r="AV1025" s="36" t="str">
        <f t="shared" si="666"/>
        <v/>
      </c>
      <c r="AW1025" s="36" t="str">
        <f t="shared" si="667"/>
        <v/>
      </c>
      <c r="AX1025" s="36" t="str">
        <f t="shared" si="668"/>
        <v/>
      </c>
      <c r="AY1025" s="36" t="str">
        <f t="shared" si="669"/>
        <v/>
      </c>
      <c r="AZ1025" s="36" t="str">
        <f t="shared" si="670"/>
        <v/>
      </c>
      <c r="BA1025" s="36" t="str">
        <f t="shared" si="671"/>
        <v/>
      </c>
      <c r="BB1025" s="36" t="str">
        <f t="shared" si="672"/>
        <v/>
      </c>
      <c r="BC1025" s="36" t="str">
        <f t="shared" si="673"/>
        <v/>
      </c>
      <c r="BD1025" s="36" t="str">
        <f t="shared" si="674"/>
        <v/>
      </c>
      <c r="BE1025" s="36" t="str">
        <f t="shared" si="675"/>
        <v/>
      </c>
      <c r="BF1025" s="36" t="str">
        <f t="shared" si="676"/>
        <v/>
      </c>
      <c r="BG1025" s="36" t="str">
        <f t="shared" si="677"/>
        <v/>
      </c>
      <c r="BH1025" s="36" t="str">
        <f t="shared" si="678"/>
        <v/>
      </c>
      <c r="BI1025" s="36" t="str">
        <f t="shared" si="679"/>
        <v/>
      </c>
      <c r="BJ1025" s="36" t="str">
        <f t="shared" si="680"/>
        <v/>
      </c>
      <c r="BK1025" s="36" t="str">
        <f t="shared" si="681"/>
        <v/>
      </c>
      <c r="BL1025" s="36" t="str">
        <f t="shared" si="682"/>
        <v/>
      </c>
      <c r="BM1025" s="36" t="str">
        <f t="shared" si="683"/>
        <v/>
      </c>
      <c r="BN1025" s="38" t="e">
        <f t="shared" si="642"/>
        <v>#DIV/0!</v>
      </c>
      <c r="BO1025" s="38" t="e">
        <f t="shared" si="643"/>
        <v>#DIV/0!</v>
      </c>
      <c r="BP1025" s="39" t="str">
        <f t="shared" si="644"/>
        <v/>
      </c>
      <c r="BQ1025" s="39" t="str">
        <f t="shared" si="645"/>
        <v/>
      </c>
      <c r="BR1025" s="39" t="str">
        <f t="shared" si="646"/>
        <v/>
      </c>
      <c r="BS1025" s="39" t="str">
        <f t="shared" si="647"/>
        <v/>
      </c>
      <c r="BT1025" s="39" t="str">
        <f t="shared" si="648"/>
        <v/>
      </c>
      <c r="BU1025" s="39" t="str">
        <f t="shared" si="649"/>
        <v/>
      </c>
      <c r="BV1025" s="39" t="str">
        <f t="shared" si="650"/>
        <v/>
      </c>
      <c r="BW1025" s="39" t="str">
        <f t="shared" si="651"/>
        <v/>
      </c>
      <c r="BX1025" s="39" t="str">
        <f t="shared" si="652"/>
        <v/>
      </c>
      <c r="BY1025" s="39" t="str">
        <f t="shared" si="653"/>
        <v/>
      </c>
      <c r="BZ1025" s="39" t="str">
        <f t="shared" si="654"/>
        <v/>
      </c>
      <c r="CA1025" s="39" t="str">
        <f t="shared" si="655"/>
        <v/>
      </c>
      <c r="CB1025" s="39" t="str">
        <f t="shared" si="656"/>
        <v/>
      </c>
      <c r="CC1025" s="39" t="str">
        <f t="shared" si="657"/>
        <v/>
      </c>
      <c r="CD1025" s="39" t="str">
        <f t="shared" si="658"/>
        <v/>
      </c>
      <c r="CE1025" s="39" t="str">
        <f t="shared" si="659"/>
        <v/>
      </c>
      <c r="CF1025" s="39" t="str">
        <f t="shared" si="660"/>
        <v/>
      </c>
      <c r="CG1025" s="39" t="str">
        <f t="shared" si="661"/>
        <v/>
      </c>
      <c r="CH1025" s="39" t="str">
        <f t="shared" si="662"/>
        <v/>
      </c>
      <c r="CI1025" s="39" t="str">
        <f t="shared" si="663"/>
        <v/>
      </c>
    </row>
    <row r="1026" spans="1:87">
      <c r="A1026" s="18"/>
      <c r="B1026" s="15" t="str">
        <f>'Gene Table'!E1025</f>
        <v>hsa-miR-3119</v>
      </c>
      <c r="C1026" s="15" t="str">
        <f>'Gene Table'!B1025</f>
        <v>K15</v>
      </c>
      <c r="D1026" s="16" t="str">
        <f>IF(SUM('Test Sample Data'!D$3:D$98)&gt;10,IF(AND(ISNUMBER('Test Sample Data'!D1025),'Test Sample Data'!D1025&lt;$B$1,'Test Sample Data'!D1025&gt;0),'Test Sample Data'!D1025,$B$1),"")</f>
        <v/>
      </c>
      <c r="E1026" s="17" t="str">
        <f>IF(SUM('Test Sample Data'!E$3:E$98)&gt;10,IF(AND(ISNUMBER('Test Sample Data'!E1025),'Test Sample Data'!E1025&lt;$B$1,'Test Sample Data'!E1025&gt;0),'Test Sample Data'!E1025,$B$1),"")</f>
        <v/>
      </c>
      <c r="F1026" s="17" t="str">
        <f>IF(SUM('Test Sample Data'!F$3:F$98)&gt;10,IF(AND(ISNUMBER('Test Sample Data'!F1025),'Test Sample Data'!F1025&lt;$B$1,'Test Sample Data'!F1025&gt;0),'Test Sample Data'!F1025,$B$1),"")</f>
        <v/>
      </c>
      <c r="G1026" s="17" t="str">
        <f>IF(SUM('Test Sample Data'!G$3:G$98)&gt;10,IF(AND(ISNUMBER('Test Sample Data'!G1025),'Test Sample Data'!G1025&lt;$B$1,'Test Sample Data'!G1025&gt;0),'Test Sample Data'!G1025,$B$1),"")</f>
        <v/>
      </c>
      <c r="H1026" s="17" t="str">
        <f>IF(SUM('Test Sample Data'!H$3:H$98)&gt;10,IF(AND(ISNUMBER('Test Sample Data'!H1025),'Test Sample Data'!H1025&lt;$B$1,'Test Sample Data'!H1025&gt;0),'Test Sample Data'!H1025,$B$1),"")</f>
        <v/>
      </c>
      <c r="I1026" s="17" t="str">
        <f>IF(SUM('Test Sample Data'!I$3:I$98)&gt;10,IF(AND(ISNUMBER('Test Sample Data'!I1025),'Test Sample Data'!I1025&lt;$B$1,'Test Sample Data'!I1025&gt;0),'Test Sample Data'!I1025,$B$1),"")</f>
        <v/>
      </c>
      <c r="J1026" s="17" t="str">
        <f>IF(SUM('Test Sample Data'!J$3:J$98)&gt;10,IF(AND(ISNUMBER('Test Sample Data'!J1025),'Test Sample Data'!J1025&lt;$B$1,'Test Sample Data'!J1025&gt;0),'Test Sample Data'!J1025,$B$1),"")</f>
        <v/>
      </c>
      <c r="K1026" s="17" t="str">
        <f>IF(SUM('Test Sample Data'!K$3:K$98)&gt;10,IF(AND(ISNUMBER('Test Sample Data'!K1025),'Test Sample Data'!K1025&lt;$B$1,'Test Sample Data'!K1025&gt;0),'Test Sample Data'!K1025,$B$1),"")</f>
        <v/>
      </c>
      <c r="L1026" s="17" t="str">
        <f>IF(SUM('Test Sample Data'!L$3:L$98)&gt;10,IF(AND(ISNUMBER('Test Sample Data'!L1025),'Test Sample Data'!L1025&lt;$B$1,'Test Sample Data'!L1025&gt;0),'Test Sample Data'!L1025,$B$1),"")</f>
        <v/>
      </c>
      <c r="M1026" s="17" t="str">
        <f>IF(SUM('Test Sample Data'!M$3:M$98)&gt;10,IF(AND(ISNUMBER('Test Sample Data'!M1025),'Test Sample Data'!M1025&lt;$B$1,'Test Sample Data'!M1025&gt;0),'Test Sample Data'!M1025,$B$1),"")</f>
        <v/>
      </c>
      <c r="N1026" s="17" t="str">
        <f>'Gene Table'!E1025</f>
        <v>hsa-miR-3119</v>
      </c>
      <c r="O1026" s="17" t="str">
        <f>'Gene Table'!B1025</f>
        <v>K15</v>
      </c>
      <c r="P1026" s="17" t="str">
        <f>IF(SUM('Control Sample Data'!D$3:D$98)&gt;10,IF(AND(ISNUMBER('Control Sample Data'!D1025),'Control Sample Data'!D1025&lt;$B$1,'Control Sample Data'!D1025&gt;0),'Control Sample Data'!D1025,$B$1),"")</f>
        <v/>
      </c>
      <c r="Q1026" s="17" t="str">
        <f>IF(SUM('Control Sample Data'!E$3:E$98)&gt;10,IF(AND(ISNUMBER('Control Sample Data'!E1025),'Control Sample Data'!E1025&lt;$B$1,'Control Sample Data'!E1025&gt;0),'Control Sample Data'!E1025,$B$1),"")</f>
        <v/>
      </c>
      <c r="R1026" s="17" t="str">
        <f>IF(SUM('Control Sample Data'!F$3:F$98)&gt;10,IF(AND(ISNUMBER('Control Sample Data'!F1025),'Control Sample Data'!F1025&lt;$B$1,'Control Sample Data'!F1025&gt;0),'Control Sample Data'!F1025,$B$1),"")</f>
        <v/>
      </c>
      <c r="S1026" s="17" t="str">
        <f>IF(SUM('Control Sample Data'!G$3:G$98)&gt;10,IF(AND(ISNUMBER('Control Sample Data'!G1025),'Control Sample Data'!G1025&lt;$B$1,'Control Sample Data'!G1025&gt;0),'Control Sample Data'!G1025,$B$1),"")</f>
        <v/>
      </c>
      <c r="T1026" s="17" t="str">
        <f>IF(SUM('Control Sample Data'!H$3:H$98)&gt;10,IF(AND(ISNUMBER('Control Sample Data'!H1025),'Control Sample Data'!H1025&lt;$B$1,'Control Sample Data'!H1025&gt;0),'Control Sample Data'!H1025,$B$1),"")</f>
        <v/>
      </c>
      <c r="U1026" s="17" t="str">
        <f>IF(SUM('Control Sample Data'!I$3:I$98)&gt;10,IF(AND(ISNUMBER('Control Sample Data'!I1025),'Control Sample Data'!I1025&lt;$B$1,'Control Sample Data'!I1025&gt;0),'Control Sample Data'!I1025,$B$1),"")</f>
        <v/>
      </c>
      <c r="V1026" s="17" t="str">
        <f>IF(SUM('Control Sample Data'!J$3:J$98)&gt;10,IF(AND(ISNUMBER('Control Sample Data'!J1025),'Control Sample Data'!J1025&lt;$B$1,'Control Sample Data'!J1025&gt;0),'Control Sample Data'!J1025,$B$1),"")</f>
        <v/>
      </c>
      <c r="W1026" s="17" t="str">
        <f>IF(SUM('Control Sample Data'!K$3:K$98)&gt;10,IF(AND(ISNUMBER('Control Sample Data'!K1025),'Control Sample Data'!K1025&lt;$B$1,'Control Sample Data'!K1025&gt;0),'Control Sample Data'!K1025,$B$1),"")</f>
        <v/>
      </c>
      <c r="X1026" s="17" t="str">
        <f>IF(SUM('Control Sample Data'!L$3:L$98)&gt;10,IF(AND(ISNUMBER('Control Sample Data'!L1025),'Control Sample Data'!L1025&lt;$B$1,'Control Sample Data'!L1025&gt;0),'Control Sample Data'!L1025,$B$1),"")</f>
        <v/>
      </c>
      <c r="Y1026" s="17" t="str">
        <f>IF(SUM('Control Sample Data'!M$3:M$98)&gt;10,IF(AND(ISNUMBER('Control Sample Data'!M1025),'Control Sample Data'!M1025&lt;$B$1,'Control Sample Data'!M1025&gt;0),'Control Sample Data'!M1025,$B$1),"")</f>
        <v/>
      </c>
      <c r="AT1026" s="36" t="str">
        <f t="shared" si="664"/>
        <v/>
      </c>
      <c r="AU1026" s="36" t="str">
        <f t="shared" si="665"/>
        <v/>
      </c>
      <c r="AV1026" s="36" t="str">
        <f t="shared" si="666"/>
        <v/>
      </c>
      <c r="AW1026" s="36" t="str">
        <f t="shared" si="667"/>
        <v/>
      </c>
      <c r="AX1026" s="36" t="str">
        <f t="shared" si="668"/>
        <v/>
      </c>
      <c r="AY1026" s="36" t="str">
        <f t="shared" si="669"/>
        <v/>
      </c>
      <c r="AZ1026" s="36" t="str">
        <f t="shared" si="670"/>
        <v/>
      </c>
      <c r="BA1026" s="36" t="str">
        <f t="shared" si="671"/>
        <v/>
      </c>
      <c r="BB1026" s="36" t="str">
        <f t="shared" si="672"/>
        <v/>
      </c>
      <c r="BC1026" s="36" t="str">
        <f t="shared" si="673"/>
        <v/>
      </c>
      <c r="BD1026" s="36" t="str">
        <f t="shared" si="674"/>
        <v/>
      </c>
      <c r="BE1026" s="36" t="str">
        <f t="shared" si="675"/>
        <v/>
      </c>
      <c r="BF1026" s="36" t="str">
        <f t="shared" si="676"/>
        <v/>
      </c>
      <c r="BG1026" s="36" t="str">
        <f t="shared" si="677"/>
        <v/>
      </c>
      <c r="BH1026" s="36" t="str">
        <f t="shared" si="678"/>
        <v/>
      </c>
      <c r="BI1026" s="36" t="str">
        <f t="shared" si="679"/>
        <v/>
      </c>
      <c r="BJ1026" s="36" t="str">
        <f t="shared" si="680"/>
        <v/>
      </c>
      <c r="BK1026" s="36" t="str">
        <f t="shared" si="681"/>
        <v/>
      </c>
      <c r="BL1026" s="36" t="str">
        <f t="shared" si="682"/>
        <v/>
      </c>
      <c r="BM1026" s="36" t="str">
        <f t="shared" si="683"/>
        <v/>
      </c>
      <c r="BN1026" s="38" t="e">
        <f t="shared" si="642"/>
        <v>#DIV/0!</v>
      </c>
      <c r="BO1026" s="38" t="e">
        <f t="shared" si="643"/>
        <v>#DIV/0!</v>
      </c>
      <c r="BP1026" s="39" t="str">
        <f t="shared" si="644"/>
        <v/>
      </c>
      <c r="BQ1026" s="39" t="str">
        <f t="shared" si="645"/>
        <v/>
      </c>
      <c r="BR1026" s="39" t="str">
        <f t="shared" si="646"/>
        <v/>
      </c>
      <c r="BS1026" s="39" t="str">
        <f t="shared" si="647"/>
        <v/>
      </c>
      <c r="BT1026" s="39" t="str">
        <f t="shared" si="648"/>
        <v/>
      </c>
      <c r="BU1026" s="39" t="str">
        <f t="shared" si="649"/>
        <v/>
      </c>
      <c r="BV1026" s="39" t="str">
        <f t="shared" si="650"/>
        <v/>
      </c>
      <c r="BW1026" s="39" t="str">
        <f t="shared" si="651"/>
        <v/>
      </c>
      <c r="BX1026" s="39" t="str">
        <f t="shared" si="652"/>
        <v/>
      </c>
      <c r="BY1026" s="39" t="str">
        <f t="shared" si="653"/>
        <v/>
      </c>
      <c r="BZ1026" s="39" t="str">
        <f t="shared" si="654"/>
        <v/>
      </c>
      <c r="CA1026" s="39" t="str">
        <f t="shared" si="655"/>
        <v/>
      </c>
      <c r="CB1026" s="39" t="str">
        <f t="shared" si="656"/>
        <v/>
      </c>
      <c r="CC1026" s="39" t="str">
        <f t="shared" si="657"/>
        <v/>
      </c>
      <c r="CD1026" s="39" t="str">
        <f t="shared" si="658"/>
        <v/>
      </c>
      <c r="CE1026" s="39" t="str">
        <f t="shared" si="659"/>
        <v/>
      </c>
      <c r="CF1026" s="39" t="str">
        <f t="shared" si="660"/>
        <v/>
      </c>
      <c r="CG1026" s="39" t="str">
        <f t="shared" si="661"/>
        <v/>
      </c>
      <c r="CH1026" s="39" t="str">
        <f t="shared" si="662"/>
        <v/>
      </c>
      <c r="CI1026" s="39" t="str">
        <f t="shared" si="663"/>
        <v/>
      </c>
    </row>
    <row r="1027" spans="1:87">
      <c r="A1027" s="18"/>
      <c r="B1027" s="15" t="str">
        <f>'Gene Table'!E1026</f>
        <v>hsa-miR-1911-3p</v>
      </c>
      <c r="C1027" s="15" t="str">
        <f>'Gene Table'!B1026</f>
        <v>K16</v>
      </c>
      <c r="D1027" s="16" t="str">
        <f>IF(SUM('Test Sample Data'!D$3:D$98)&gt;10,IF(AND(ISNUMBER('Test Sample Data'!D1026),'Test Sample Data'!D1026&lt;$B$1,'Test Sample Data'!D1026&gt;0),'Test Sample Data'!D1026,$B$1),"")</f>
        <v/>
      </c>
      <c r="E1027" s="17" t="str">
        <f>IF(SUM('Test Sample Data'!E$3:E$98)&gt;10,IF(AND(ISNUMBER('Test Sample Data'!E1026),'Test Sample Data'!E1026&lt;$B$1,'Test Sample Data'!E1026&gt;0),'Test Sample Data'!E1026,$B$1),"")</f>
        <v/>
      </c>
      <c r="F1027" s="17" t="str">
        <f>IF(SUM('Test Sample Data'!F$3:F$98)&gt;10,IF(AND(ISNUMBER('Test Sample Data'!F1026),'Test Sample Data'!F1026&lt;$B$1,'Test Sample Data'!F1026&gt;0),'Test Sample Data'!F1026,$B$1),"")</f>
        <v/>
      </c>
      <c r="G1027" s="17" t="str">
        <f>IF(SUM('Test Sample Data'!G$3:G$98)&gt;10,IF(AND(ISNUMBER('Test Sample Data'!G1026),'Test Sample Data'!G1026&lt;$B$1,'Test Sample Data'!G1026&gt;0),'Test Sample Data'!G1026,$B$1),"")</f>
        <v/>
      </c>
      <c r="H1027" s="17" t="str">
        <f>IF(SUM('Test Sample Data'!H$3:H$98)&gt;10,IF(AND(ISNUMBER('Test Sample Data'!H1026),'Test Sample Data'!H1026&lt;$B$1,'Test Sample Data'!H1026&gt;0),'Test Sample Data'!H1026,$B$1),"")</f>
        <v/>
      </c>
      <c r="I1027" s="17" t="str">
        <f>IF(SUM('Test Sample Data'!I$3:I$98)&gt;10,IF(AND(ISNUMBER('Test Sample Data'!I1026),'Test Sample Data'!I1026&lt;$B$1,'Test Sample Data'!I1026&gt;0),'Test Sample Data'!I1026,$B$1),"")</f>
        <v/>
      </c>
      <c r="J1027" s="17" t="str">
        <f>IF(SUM('Test Sample Data'!J$3:J$98)&gt;10,IF(AND(ISNUMBER('Test Sample Data'!J1026),'Test Sample Data'!J1026&lt;$B$1,'Test Sample Data'!J1026&gt;0),'Test Sample Data'!J1026,$B$1),"")</f>
        <v/>
      </c>
      <c r="K1027" s="17" t="str">
        <f>IF(SUM('Test Sample Data'!K$3:K$98)&gt;10,IF(AND(ISNUMBER('Test Sample Data'!K1026),'Test Sample Data'!K1026&lt;$B$1,'Test Sample Data'!K1026&gt;0),'Test Sample Data'!K1026,$B$1),"")</f>
        <v/>
      </c>
      <c r="L1027" s="17" t="str">
        <f>IF(SUM('Test Sample Data'!L$3:L$98)&gt;10,IF(AND(ISNUMBER('Test Sample Data'!L1026),'Test Sample Data'!L1026&lt;$B$1,'Test Sample Data'!L1026&gt;0),'Test Sample Data'!L1026,$B$1),"")</f>
        <v/>
      </c>
      <c r="M1027" s="17" t="str">
        <f>IF(SUM('Test Sample Data'!M$3:M$98)&gt;10,IF(AND(ISNUMBER('Test Sample Data'!M1026),'Test Sample Data'!M1026&lt;$B$1,'Test Sample Data'!M1026&gt;0),'Test Sample Data'!M1026,$B$1),"")</f>
        <v/>
      </c>
      <c r="N1027" s="17" t="str">
        <f>'Gene Table'!E1026</f>
        <v>hsa-miR-1911-3p</v>
      </c>
      <c r="O1027" s="17" t="str">
        <f>'Gene Table'!B1026</f>
        <v>K16</v>
      </c>
      <c r="P1027" s="17" t="str">
        <f>IF(SUM('Control Sample Data'!D$3:D$98)&gt;10,IF(AND(ISNUMBER('Control Sample Data'!D1026),'Control Sample Data'!D1026&lt;$B$1,'Control Sample Data'!D1026&gt;0),'Control Sample Data'!D1026,$B$1),"")</f>
        <v/>
      </c>
      <c r="Q1027" s="17" t="str">
        <f>IF(SUM('Control Sample Data'!E$3:E$98)&gt;10,IF(AND(ISNUMBER('Control Sample Data'!E1026),'Control Sample Data'!E1026&lt;$B$1,'Control Sample Data'!E1026&gt;0),'Control Sample Data'!E1026,$B$1),"")</f>
        <v/>
      </c>
      <c r="R1027" s="17" t="str">
        <f>IF(SUM('Control Sample Data'!F$3:F$98)&gt;10,IF(AND(ISNUMBER('Control Sample Data'!F1026),'Control Sample Data'!F1026&lt;$B$1,'Control Sample Data'!F1026&gt;0),'Control Sample Data'!F1026,$B$1),"")</f>
        <v/>
      </c>
      <c r="S1027" s="17" t="str">
        <f>IF(SUM('Control Sample Data'!G$3:G$98)&gt;10,IF(AND(ISNUMBER('Control Sample Data'!G1026),'Control Sample Data'!G1026&lt;$B$1,'Control Sample Data'!G1026&gt;0),'Control Sample Data'!G1026,$B$1),"")</f>
        <v/>
      </c>
      <c r="T1027" s="17" t="str">
        <f>IF(SUM('Control Sample Data'!H$3:H$98)&gt;10,IF(AND(ISNUMBER('Control Sample Data'!H1026),'Control Sample Data'!H1026&lt;$B$1,'Control Sample Data'!H1026&gt;0),'Control Sample Data'!H1026,$B$1),"")</f>
        <v/>
      </c>
      <c r="U1027" s="17" t="str">
        <f>IF(SUM('Control Sample Data'!I$3:I$98)&gt;10,IF(AND(ISNUMBER('Control Sample Data'!I1026),'Control Sample Data'!I1026&lt;$B$1,'Control Sample Data'!I1026&gt;0),'Control Sample Data'!I1026,$B$1),"")</f>
        <v/>
      </c>
      <c r="V1027" s="17" t="str">
        <f>IF(SUM('Control Sample Data'!J$3:J$98)&gt;10,IF(AND(ISNUMBER('Control Sample Data'!J1026),'Control Sample Data'!J1026&lt;$B$1,'Control Sample Data'!J1026&gt;0),'Control Sample Data'!J1026,$B$1),"")</f>
        <v/>
      </c>
      <c r="W1027" s="17" t="str">
        <f>IF(SUM('Control Sample Data'!K$3:K$98)&gt;10,IF(AND(ISNUMBER('Control Sample Data'!K1026),'Control Sample Data'!K1026&lt;$B$1,'Control Sample Data'!K1026&gt;0),'Control Sample Data'!K1026,$B$1),"")</f>
        <v/>
      </c>
      <c r="X1027" s="17" t="str">
        <f>IF(SUM('Control Sample Data'!L$3:L$98)&gt;10,IF(AND(ISNUMBER('Control Sample Data'!L1026),'Control Sample Data'!L1026&lt;$B$1,'Control Sample Data'!L1026&gt;0),'Control Sample Data'!L1026,$B$1),"")</f>
        <v/>
      </c>
      <c r="Y1027" s="17" t="str">
        <f>IF(SUM('Control Sample Data'!M$3:M$98)&gt;10,IF(AND(ISNUMBER('Control Sample Data'!M1026),'Control Sample Data'!M1026&lt;$B$1,'Control Sample Data'!M1026&gt;0),'Control Sample Data'!M1026,$B$1),"")</f>
        <v/>
      </c>
      <c r="AT1027" s="36" t="str">
        <f t="shared" si="664"/>
        <v/>
      </c>
      <c r="AU1027" s="36" t="str">
        <f t="shared" si="665"/>
        <v/>
      </c>
      <c r="AV1027" s="36" t="str">
        <f t="shared" si="666"/>
        <v/>
      </c>
      <c r="AW1027" s="36" t="str">
        <f t="shared" si="667"/>
        <v/>
      </c>
      <c r="AX1027" s="36" t="str">
        <f t="shared" si="668"/>
        <v/>
      </c>
      <c r="AY1027" s="36" t="str">
        <f t="shared" si="669"/>
        <v/>
      </c>
      <c r="AZ1027" s="36" t="str">
        <f t="shared" si="670"/>
        <v/>
      </c>
      <c r="BA1027" s="36" t="str">
        <f t="shared" si="671"/>
        <v/>
      </c>
      <c r="BB1027" s="36" t="str">
        <f t="shared" si="672"/>
        <v/>
      </c>
      <c r="BC1027" s="36" t="str">
        <f t="shared" si="673"/>
        <v/>
      </c>
      <c r="BD1027" s="36" t="str">
        <f t="shared" si="674"/>
        <v/>
      </c>
      <c r="BE1027" s="36" t="str">
        <f t="shared" si="675"/>
        <v/>
      </c>
      <c r="BF1027" s="36" t="str">
        <f t="shared" si="676"/>
        <v/>
      </c>
      <c r="BG1027" s="36" t="str">
        <f t="shared" si="677"/>
        <v/>
      </c>
      <c r="BH1027" s="36" t="str">
        <f t="shared" si="678"/>
        <v/>
      </c>
      <c r="BI1027" s="36" t="str">
        <f t="shared" si="679"/>
        <v/>
      </c>
      <c r="BJ1027" s="36" t="str">
        <f t="shared" si="680"/>
        <v/>
      </c>
      <c r="BK1027" s="36" t="str">
        <f t="shared" si="681"/>
        <v/>
      </c>
      <c r="BL1027" s="36" t="str">
        <f t="shared" si="682"/>
        <v/>
      </c>
      <c r="BM1027" s="36" t="str">
        <f t="shared" si="683"/>
        <v/>
      </c>
      <c r="BN1027" s="38" t="e">
        <f t="shared" si="642"/>
        <v>#DIV/0!</v>
      </c>
      <c r="BO1027" s="38" t="e">
        <f t="shared" si="643"/>
        <v>#DIV/0!</v>
      </c>
      <c r="BP1027" s="39" t="str">
        <f t="shared" si="644"/>
        <v/>
      </c>
      <c r="BQ1027" s="39" t="str">
        <f t="shared" si="645"/>
        <v/>
      </c>
      <c r="BR1027" s="39" t="str">
        <f t="shared" si="646"/>
        <v/>
      </c>
      <c r="BS1027" s="39" t="str">
        <f t="shared" si="647"/>
        <v/>
      </c>
      <c r="BT1027" s="39" t="str">
        <f t="shared" si="648"/>
        <v/>
      </c>
      <c r="BU1027" s="39" t="str">
        <f t="shared" si="649"/>
        <v/>
      </c>
      <c r="BV1027" s="39" t="str">
        <f t="shared" si="650"/>
        <v/>
      </c>
      <c r="BW1027" s="39" t="str">
        <f t="shared" si="651"/>
        <v/>
      </c>
      <c r="BX1027" s="39" t="str">
        <f t="shared" si="652"/>
        <v/>
      </c>
      <c r="BY1027" s="39" t="str">
        <f t="shared" si="653"/>
        <v/>
      </c>
      <c r="BZ1027" s="39" t="str">
        <f t="shared" si="654"/>
        <v/>
      </c>
      <c r="CA1027" s="39" t="str">
        <f t="shared" si="655"/>
        <v/>
      </c>
      <c r="CB1027" s="39" t="str">
        <f t="shared" si="656"/>
        <v/>
      </c>
      <c r="CC1027" s="39" t="str">
        <f t="shared" si="657"/>
        <v/>
      </c>
      <c r="CD1027" s="39" t="str">
        <f t="shared" si="658"/>
        <v/>
      </c>
      <c r="CE1027" s="39" t="str">
        <f t="shared" si="659"/>
        <v/>
      </c>
      <c r="CF1027" s="39" t="str">
        <f t="shared" si="660"/>
        <v/>
      </c>
      <c r="CG1027" s="39" t="str">
        <f t="shared" si="661"/>
        <v/>
      </c>
      <c r="CH1027" s="39" t="str">
        <f t="shared" si="662"/>
        <v/>
      </c>
      <c r="CI1027" s="39" t="str">
        <f t="shared" si="663"/>
        <v/>
      </c>
    </row>
    <row r="1028" spans="1:87">
      <c r="A1028" s="18"/>
      <c r="B1028" s="15" t="str">
        <f>'Gene Table'!E1027</f>
        <v>hsa-miR-3120-3p</v>
      </c>
      <c r="C1028" s="15" t="str">
        <f>'Gene Table'!B1027</f>
        <v>K17</v>
      </c>
      <c r="D1028" s="16" t="str">
        <f>IF(SUM('Test Sample Data'!D$3:D$98)&gt;10,IF(AND(ISNUMBER('Test Sample Data'!D1027),'Test Sample Data'!D1027&lt;$B$1,'Test Sample Data'!D1027&gt;0),'Test Sample Data'!D1027,$B$1),"")</f>
        <v/>
      </c>
      <c r="E1028" s="17" t="str">
        <f>IF(SUM('Test Sample Data'!E$3:E$98)&gt;10,IF(AND(ISNUMBER('Test Sample Data'!E1027),'Test Sample Data'!E1027&lt;$B$1,'Test Sample Data'!E1027&gt;0),'Test Sample Data'!E1027,$B$1),"")</f>
        <v/>
      </c>
      <c r="F1028" s="17" t="str">
        <f>IF(SUM('Test Sample Data'!F$3:F$98)&gt;10,IF(AND(ISNUMBER('Test Sample Data'!F1027),'Test Sample Data'!F1027&lt;$B$1,'Test Sample Data'!F1027&gt;0),'Test Sample Data'!F1027,$B$1),"")</f>
        <v/>
      </c>
      <c r="G1028" s="17" t="str">
        <f>IF(SUM('Test Sample Data'!G$3:G$98)&gt;10,IF(AND(ISNUMBER('Test Sample Data'!G1027),'Test Sample Data'!G1027&lt;$B$1,'Test Sample Data'!G1027&gt;0),'Test Sample Data'!G1027,$B$1),"")</f>
        <v/>
      </c>
      <c r="H1028" s="17" t="str">
        <f>IF(SUM('Test Sample Data'!H$3:H$98)&gt;10,IF(AND(ISNUMBER('Test Sample Data'!H1027),'Test Sample Data'!H1027&lt;$B$1,'Test Sample Data'!H1027&gt;0),'Test Sample Data'!H1027,$B$1),"")</f>
        <v/>
      </c>
      <c r="I1028" s="17" t="str">
        <f>IF(SUM('Test Sample Data'!I$3:I$98)&gt;10,IF(AND(ISNUMBER('Test Sample Data'!I1027),'Test Sample Data'!I1027&lt;$B$1,'Test Sample Data'!I1027&gt;0),'Test Sample Data'!I1027,$B$1),"")</f>
        <v/>
      </c>
      <c r="J1028" s="17" t="str">
        <f>IF(SUM('Test Sample Data'!J$3:J$98)&gt;10,IF(AND(ISNUMBER('Test Sample Data'!J1027),'Test Sample Data'!J1027&lt;$B$1,'Test Sample Data'!J1027&gt;0),'Test Sample Data'!J1027,$B$1),"")</f>
        <v/>
      </c>
      <c r="K1028" s="17" t="str">
        <f>IF(SUM('Test Sample Data'!K$3:K$98)&gt;10,IF(AND(ISNUMBER('Test Sample Data'!K1027),'Test Sample Data'!K1027&lt;$B$1,'Test Sample Data'!K1027&gt;0),'Test Sample Data'!K1027,$B$1),"")</f>
        <v/>
      </c>
      <c r="L1028" s="17" t="str">
        <f>IF(SUM('Test Sample Data'!L$3:L$98)&gt;10,IF(AND(ISNUMBER('Test Sample Data'!L1027),'Test Sample Data'!L1027&lt;$B$1,'Test Sample Data'!L1027&gt;0),'Test Sample Data'!L1027,$B$1),"")</f>
        <v/>
      </c>
      <c r="M1028" s="17" t="str">
        <f>IF(SUM('Test Sample Data'!M$3:M$98)&gt;10,IF(AND(ISNUMBER('Test Sample Data'!M1027),'Test Sample Data'!M1027&lt;$B$1,'Test Sample Data'!M1027&gt;0),'Test Sample Data'!M1027,$B$1),"")</f>
        <v/>
      </c>
      <c r="N1028" s="17" t="str">
        <f>'Gene Table'!E1027</f>
        <v>hsa-miR-3120-3p</v>
      </c>
      <c r="O1028" s="17" t="str">
        <f>'Gene Table'!B1027</f>
        <v>K17</v>
      </c>
      <c r="P1028" s="17" t="str">
        <f>IF(SUM('Control Sample Data'!D$3:D$98)&gt;10,IF(AND(ISNUMBER('Control Sample Data'!D1027),'Control Sample Data'!D1027&lt;$B$1,'Control Sample Data'!D1027&gt;0),'Control Sample Data'!D1027,$B$1),"")</f>
        <v/>
      </c>
      <c r="Q1028" s="17" t="str">
        <f>IF(SUM('Control Sample Data'!E$3:E$98)&gt;10,IF(AND(ISNUMBER('Control Sample Data'!E1027),'Control Sample Data'!E1027&lt;$B$1,'Control Sample Data'!E1027&gt;0),'Control Sample Data'!E1027,$B$1),"")</f>
        <v/>
      </c>
      <c r="R1028" s="17" t="str">
        <f>IF(SUM('Control Sample Data'!F$3:F$98)&gt;10,IF(AND(ISNUMBER('Control Sample Data'!F1027),'Control Sample Data'!F1027&lt;$B$1,'Control Sample Data'!F1027&gt;0),'Control Sample Data'!F1027,$B$1),"")</f>
        <v/>
      </c>
      <c r="S1028" s="17" t="str">
        <f>IF(SUM('Control Sample Data'!G$3:G$98)&gt;10,IF(AND(ISNUMBER('Control Sample Data'!G1027),'Control Sample Data'!G1027&lt;$B$1,'Control Sample Data'!G1027&gt;0),'Control Sample Data'!G1027,$B$1),"")</f>
        <v/>
      </c>
      <c r="T1028" s="17" t="str">
        <f>IF(SUM('Control Sample Data'!H$3:H$98)&gt;10,IF(AND(ISNUMBER('Control Sample Data'!H1027),'Control Sample Data'!H1027&lt;$B$1,'Control Sample Data'!H1027&gt;0),'Control Sample Data'!H1027,$B$1),"")</f>
        <v/>
      </c>
      <c r="U1028" s="17" t="str">
        <f>IF(SUM('Control Sample Data'!I$3:I$98)&gt;10,IF(AND(ISNUMBER('Control Sample Data'!I1027),'Control Sample Data'!I1027&lt;$B$1,'Control Sample Data'!I1027&gt;0),'Control Sample Data'!I1027,$B$1),"")</f>
        <v/>
      </c>
      <c r="V1028" s="17" t="str">
        <f>IF(SUM('Control Sample Data'!J$3:J$98)&gt;10,IF(AND(ISNUMBER('Control Sample Data'!J1027),'Control Sample Data'!J1027&lt;$B$1,'Control Sample Data'!J1027&gt;0),'Control Sample Data'!J1027,$B$1),"")</f>
        <v/>
      </c>
      <c r="W1028" s="17" t="str">
        <f>IF(SUM('Control Sample Data'!K$3:K$98)&gt;10,IF(AND(ISNUMBER('Control Sample Data'!K1027),'Control Sample Data'!K1027&lt;$B$1,'Control Sample Data'!K1027&gt;0),'Control Sample Data'!K1027,$B$1),"")</f>
        <v/>
      </c>
      <c r="X1028" s="17" t="str">
        <f>IF(SUM('Control Sample Data'!L$3:L$98)&gt;10,IF(AND(ISNUMBER('Control Sample Data'!L1027),'Control Sample Data'!L1027&lt;$B$1,'Control Sample Data'!L1027&gt;0),'Control Sample Data'!L1027,$B$1),"")</f>
        <v/>
      </c>
      <c r="Y1028" s="17" t="str">
        <f>IF(SUM('Control Sample Data'!M$3:M$98)&gt;10,IF(AND(ISNUMBER('Control Sample Data'!M1027),'Control Sample Data'!M1027&lt;$B$1,'Control Sample Data'!M1027&gt;0),'Control Sample Data'!M1027,$B$1),"")</f>
        <v/>
      </c>
      <c r="AT1028" s="36" t="str">
        <f t="shared" si="664"/>
        <v/>
      </c>
      <c r="AU1028" s="36" t="str">
        <f t="shared" si="665"/>
        <v/>
      </c>
      <c r="AV1028" s="36" t="str">
        <f t="shared" si="666"/>
        <v/>
      </c>
      <c r="AW1028" s="36" t="str">
        <f t="shared" si="667"/>
        <v/>
      </c>
      <c r="AX1028" s="36" t="str">
        <f t="shared" si="668"/>
        <v/>
      </c>
      <c r="AY1028" s="36" t="str">
        <f t="shared" si="669"/>
        <v/>
      </c>
      <c r="AZ1028" s="36" t="str">
        <f t="shared" si="670"/>
        <v/>
      </c>
      <c r="BA1028" s="36" t="str">
        <f t="shared" si="671"/>
        <v/>
      </c>
      <c r="BB1028" s="36" t="str">
        <f t="shared" si="672"/>
        <v/>
      </c>
      <c r="BC1028" s="36" t="str">
        <f t="shared" si="673"/>
        <v/>
      </c>
      <c r="BD1028" s="36" t="str">
        <f t="shared" si="674"/>
        <v/>
      </c>
      <c r="BE1028" s="36" t="str">
        <f t="shared" si="675"/>
        <v/>
      </c>
      <c r="BF1028" s="36" t="str">
        <f t="shared" si="676"/>
        <v/>
      </c>
      <c r="BG1028" s="36" t="str">
        <f t="shared" si="677"/>
        <v/>
      </c>
      <c r="BH1028" s="36" t="str">
        <f t="shared" si="678"/>
        <v/>
      </c>
      <c r="BI1028" s="36" t="str">
        <f t="shared" si="679"/>
        <v/>
      </c>
      <c r="BJ1028" s="36" t="str">
        <f t="shared" si="680"/>
        <v/>
      </c>
      <c r="BK1028" s="36" t="str">
        <f t="shared" si="681"/>
        <v/>
      </c>
      <c r="BL1028" s="36" t="str">
        <f t="shared" si="682"/>
        <v/>
      </c>
      <c r="BM1028" s="36" t="str">
        <f t="shared" si="683"/>
        <v/>
      </c>
      <c r="BN1028" s="38" t="e">
        <f t="shared" ref="BN1028:BN1091" si="684">AVERAGE(AT1028:BC1028)</f>
        <v>#DIV/0!</v>
      </c>
      <c r="BO1028" s="38" t="e">
        <f t="shared" ref="BO1028:BO1091" si="685">AVERAGE(BD1028:BM1028)</f>
        <v>#DIV/0!</v>
      </c>
      <c r="BP1028" s="39" t="str">
        <f t="shared" ref="BP1028:BP1091" si="686">IF(ISNUMBER(AT1028),POWER(2,-AT1028),"")</f>
        <v/>
      </c>
      <c r="BQ1028" s="39" t="str">
        <f t="shared" ref="BQ1028:BQ1091" si="687">IF(ISNUMBER(AU1028),POWER(2,-AU1028),"")</f>
        <v/>
      </c>
      <c r="BR1028" s="39" t="str">
        <f t="shared" ref="BR1028:BR1091" si="688">IF(ISNUMBER(AV1028),POWER(2,-AV1028),"")</f>
        <v/>
      </c>
      <c r="BS1028" s="39" t="str">
        <f t="shared" ref="BS1028:BS1091" si="689">IF(ISNUMBER(AW1028),POWER(2,-AW1028),"")</f>
        <v/>
      </c>
      <c r="BT1028" s="39" t="str">
        <f t="shared" ref="BT1028:BT1091" si="690">IF(ISNUMBER(AX1028),POWER(2,-AX1028),"")</f>
        <v/>
      </c>
      <c r="BU1028" s="39" t="str">
        <f t="shared" ref="BU1028:BU1091" si="691">IF(ISNUMBER(AY1028),POWER(2,-AY1028),"")</f>
        <v/>
      </c>
      <c r="BV1028" s="39" t="str">
        <f t="shared" ref="BV1028:BV1091" si="692">IF(ISNUMBER(AZ1028),POWER(2,-AZ1028),"")</f>
        <v/>
      </c>
      <c r="BW1028" s="39" t="str">
        <f t="shared" ref="BW1028:BW1091" si="693">IF(ISNUMBER(BA1028),POWER(2,-BA1028),"")</f>
        <v/>
      </c>
      <c r="BX1028" s="39" t="str">
        <f t="shared" ref="BX1028:BX1091" si="694">IF(ISNUMBER(BB1028),POWER(2,-BB1028),"")</f>
        <v/>
      </c>
      <c r="BY1028" s="39" t="str">
        <f t="shared" ref="BY1028:BY1091" si="695">IF(ISNUMBER(BC1028),POWER(2,-BC1028),"")</f>
        <v/>
      </c>
      <c r="BZ1028" s="39" t="str">
        <f t="shared" ref="BZ1028:BZ1091" si="696">IF(ISNUMBER(BD1028),POWER(2,-BD1028),"")</f>
        <v/>
      </c>
      <c r="CA1028" s="39" t="str">
        <f t="shared" ref="CA1028:CA1091" si="697">IF(ISNUMBER(BE1028),POWER(2,-BE1028),"")</f>
        <v/>
      </c>
      <c r="CB1028" s="39" t="str">
        <f t="shared" ref="CB1028:CB1091" si="698">IF(ISNUMBER(BF1028),POWER(2,-BF1028),"")</f>
        <v/>
      </c>
      <c r="CC1028" s="39" t="str">
        <f t="shared" ref="CC1028:CC1091" si="699">IF(ISNUMBER(BG1028),POWER(2,-BG1028),"")</f>
        <v/>
      </c>
      <c r="CD1028" s="39" t="str">
        <f t="shared" ref="CD1028:CD1091" si="700">IF(ISNUMBER(BH1028),POWER(2,-BH1028),"")</f>
        <v/>
      </c>
      <c r="CE1028" s="39" t="str">
        <f t="shared" ref="CE1028:CE1091" si="701">IF(ISNUMBER(BI1028),POWER(2,-BI1028),"")</f>
        <v/>
      </c>
      <c r="CF1028" s="39" t="str">
        <f t="shared" ref="CF1028:CF1091" si="702">IF(ISNUMBER(BJ1028),POWER(2,-BJ1028),"")</f>
        <v/>
      </c>
      <c r="CG1028" s="39" t="str">
        <f t="shared" ref="CG1028:CG1091" si="703">IF(ISNUMBER(BK1028),POWER(2,-BK1028),"")</f>
        <v/>
      </c>
      <c r="CH1028" s="39" t="str">
        <f t="shared" ref="CH1028:CH1091" si="704">IF(ISNUMBER(BL1028),POWER(2,-BL1028),"")</f>
        <v/>
      </c>
      <c r="CI1028" s="39" t="str">
        <f t="shared" ref="CI1028:CI1091" si="705">IF(ISNUMBER(BM1028),POWER(2,-BM1028),"")</f>
        <v/>
      </c>
    </row>
    <row r="1029" spans="1:87">
      <c r="A1029" s="18"/>
      <c r="B1029" s="15" t="str">
        <f>'Gene Table'!E1028</f>
        <v>hsa-miR-1915-5p</v>
      </c>
      <c r="C1029" s="15" t="str">
        <f>'Gene Table'!B1028</f>
        <v>K18</v>
      </c>
      <c r="D1029" s="16" t="str">
        <f>IF(SUM('Test Sample Data'!D$3:D$98)&gt;10,IF(AND(ISNUMBER('Test Sample Data'!D1028),'Test Sample Data'!D1028&lt;$B$1,'Test Sample Data'!D1028&gt;0),'Test Sample Data'!D1028,$B$1),"")</f>
        <v/>
      </c>
      <c r="E1029" s="17" t="str">
        <f>IF(SUM('Test Sample Data'!E$3:E$98)&gt;10,IF(AND(ISNUMBER('Test Sample Data'!E1028),'Test Sample Data'!E1028&lt;$B$1,'Test Sample Data'!E1028&gt;0),'Test Sample Data'!E1028,$B$1),"")</f>
        <v/>
      </c>
      <c r="F1029" s="17" t="str">
        <f>IF(SUM('Test Sample Data'!F$3:F$98)&gt;10,IF(AND(ISNUMBER('Test Sample Data'!F1028),'Test Sample Data'!F1028&lt;$B$1,'Test Sample Data'!F1028&gt;0),'Test Sample Data'!F1028,$B$1),"")</f>
        <v/>
      </c>
      <c r="G1029" s="17" t="str">
        <f>IF(SUM('Test Sample Data'!G$3:G$98)&gt;10,IF(AND(ISNUMBER('Test Sample Data'!G1028),'Test Sample Data'!G1028&lt;$B$1,'Test Sample Data'!G1028&gt;0),'Test Sample Data'!G1028,$B$1),"")</f>
        <v/>
      </c>
      <c r="H1029" s="17" t="str">
        <f>IF(SUM('Test Sample Data'!H$3:H$98)&gt;10,IF(AND(ISNUMBER('Test Sample Data'!H1028),'Test Sample Data'!H1028&lt;$B$1,'Test Sample Data'!H1028&gt;0),'Test Sample Data'!H1028,$B$1),"")</f>
        <v/>
      </c>
      <c r="I1029" s="17" t="str">
        <f>IF(SUM('Test Sample Data'!I$3:I$98)&gt;10,IF(AND(ISNUMBER('Test Sample Data'!I1028),'Test Sample Data'!I1028&lt;$B$1,'Test Sample Data'!I1028&gt;0),'Test Sample Data'!I1028,$B$1),"")</f>
        <v/>
      </c>
      <c r="J1029" s="17" t="str">
        <f>IF(SUM('Test Sample Data'!J$3:J$98)&gt;10,IF(AND(ISNUMBER('Test Sample Data'!J1028),'Test Sample Data'!J1028&lt;$B$1,'Test Sample Data'!J1028&gt;0),'Test Sample Data'!J1028,$B$1),"")</f>
        <v/>
      </c>
      <c r="K1029" s="17" t="str">
        <f>IF(SUM('Test Sample Data'!K$3:K$98)&gt;10,IF(AND(ISNUMBER('Test Sample Data'!K1028),'Test Sample Data'!K1028&lt;$B$1,'Test Sample Data'!K1028&gt;0),'Test Sample Data'!K1028,$B$1),"")</f>
        <v/>
      </c>
      <c r="L1029" s="17" t="str">
        <f>IF(SUM('Test Sample Data'!L$3:L$98)&gt;10,IF(AND(ISNUMBER('Test Sample Data'!L1028),'Test Sample Data'!L1028&lt;$B$1,'Test Sample Data'!L1028&gt;0),'Test Sample Data'!L1028,$B$1),"")</f>
        <v/>
      </c>
      <c r="M1029" s="17" t="str">
        <f>IF(SUM('Test Sample Data'!M$3:M$98)&gt;10,IF(AND(ISNUMBER('Test Sample Data'!M1028),'Test Sample Data'!M1028&lt;$B$1,'Test Sample Data'!M1028&gt;0),'Test Sample Data'!M1028,$B$1),"")</f>
        <v/>
      </c>
      <c r="N1029" s="17" t="str">
        <f>'Gene Table'!E1028</f>
        <v>hsa-miR-1915-5p</v>
      </c>
      <c r="O1029" s="17" t="str">
        <f>'Gene Table'!B1028</f>
        <v>K18</v>
      </c>
      <c r="P1029" s="17" t="str">
        <f>IF(SUM('Control Sample Data'!D$3:D$98)&gt;10,IF(AND(ISNUMBER('Control Sample Data'!D1028),'Control Sample Data'!D1028&lt;$B$1,'Control Sample Data'!D1028&gt;0),'Control Sample Data'!D1028,$B$1),"")</f>
        <v/>
      </c>
      <c r="Q1029" s="17" t="str">
        <f>IF(SUM('Control Sample Data'!E$3:E$98)&gt;10,IF(AND(ISNUMBER('Control Sample Data'!E1028),'Control Sample Data'!E1028&lt;$B$1,'Control Sample Data'!E1028&gt;0),'Control Sample Data'!E1028,$B$1),"")</f>
        <v/>
      </c>
      <c r="R1029" s="17" t="str">
        <f>IF(SUM('Control Sample Data'!F$3:F$98)&gt;10,IF(AND(ISNUMBER('Control Sample Data'!F1028),'Control Sample Data'!F1028&lt;$B$1,'Control Sample Data'!F1028&gt;0),'Control Sample Data'!F1028,$B$1),"")</f>
        <v/>
      </c>
      <c r="S1029" s="17" t="str">
        <f>IF(SUM('Control Sample Data'!G$3:G$98)&gt;10,IF(AND(ISNUMBER('Control Sample Data'!G1028),'Control Sample Data'!G1028&lt;$B$1,'Control Sample Data'!G1028&gt;0),'Control Sample Data'!G1028,$B$1),"")</f>
        <v/>
      </c>
      <c r="T1029" s="17" t="str">
        <f>IF(SUM('Control Sample Data'!H$3:H$98)&gt;10,IF(AND(ISNUMBER('Control Sample Data'!H1028),'Control Sample Data'!H1028&lt;$B$1,'Control Sample Data'!H1028&gt;0),'Control Sample Data'!H1028,$B$1),"")</f>
        <v/>
      </c>
      <c r="U1029" s="17" t="str">
        <f>IF(SUM('Control Sample Data'!I$3:I$98)&gt;10,IF(AND(ISNUMBER('Control Sample Data'!I1028),'Control Sample Data'!I1028&lt;$B$1,'Control Sample Data'!I1028&gt;0),'Control Sample Data'!I1028,$B$1),"")</f>
        <v/>
      </c>
      <c r="V1029" s="17" t="str">
        <f>IF(SUM('Control Sample Data'!J$3:J$98)&gt;10,IF(AND(ISNUMBER('Control Sample Data'!J1028),'Control Sample Data'!J1028&lt;$B$1,'Control Sample Data'!J1028&gt;0),'Control Sample Data'!J1028,$B$1),"")</f>
        <v/>
      </c>
      <c r="W1029" s="17" t="str">
        <f>IF(SUM('Control Sample Data'!K$3:K$98)&gt;10,IF(AND(ISNUMBER('Control Sample Data'!K1028),'Control Sample Data'!K1028&lt;$B$1,'Control Sample Data'!K1028&gt;0),'Control Sample Data'!K1028,$B$1),"")</f>
        <v/>
      </c>
      <c r="X1029" s="17" t="str">
        <f>IF(SUM('Control Sample Data'!L$3:L$98)&gt;10,IF(AND(ISNUMBER('Control Sample Data'!L1028),'Control Sample Data'!L1028&lt;$B$1,'Control Sample Data'!L1028&gt;0),'Control Sample Data'!L1028,$B$1),"")</f>
        <v/>
      </c>
      <c r="Y1029" s="17" t="str">
        <f>IF(SUM('Control Sample Data'!M$3:M$98)&gt;10,IF(AND(ISNUMBER('Control Sample Data'!M1028),'Control Sample Data'!M1028&lt;$B$1,'Control Sample Data'!M1028&gt;0),'Control Sample Data'!M1028,$B$1),"")</f>
        <v/>
      </c>
      <c r="AT1029" s="36" t="str">
        <f t="shared" ref="AT1029:AT1092" si="706">IF(ISERROR(D1029-Z$794),"",D1029-Z$794)</f>
        <v/>
      </c>
      <c r="AU1029" s="36" t="str">
        <f t="shared" ref="AU1029:AU1092" si="707">IF(ISERROR(E1029-AA$794),"",E1029-AA$794)</f>
        <v/>
      </c>
      <c r="AV1029" s="36" t="str">
        <f t="shared" ref="AV1029:AV1092" si="708">IF(ISERROR(F1029-AB$794),"",F1029-AB$794)</f>
        <v/>
      </c>
      <c r="AW1029" s="36" t="str">
        <f t="shared" ref="AW1029:AW1092" si="709">IF(ISERROR(G1029-AC$794),"",G1029-AC$794)</f>
        <v/>
      </c>
      <c r="AX1029" s="36" t="str">
        <f t="shared" ref="AX1029:AX1092" si="710">IF(ISERROR(H1029-AD$794),"",H1029-AD$794)</f>
        <v/>
      </c>
      <c r="AY1029" s="36" t="str">
        <f t="shared" ref="AY1029:AY1092" si="711">IF(ISERROR(I1029-AE$794),"",I1029-AE$794)</f>
        <v/>
      </c>
      <c r="AZ1029" s="36" t="str">
        <f t="shared" ref="AZ1029:AZ1092" si="712">IF(ISERROR(J1029-AF$794),"",J1029-AF$794)</f>
        <v/>
      </c>
      <c r="BA1029" s="36" t="str">
        <f t="shared" ref="BA1029:BA1092" si="713">IF(ISERROR(K1029-AG$794),"",K1029-AG$794)</f>
        <v/>
      </c>
      <c r="BB1029" s="36" t="str">
        <f t="shared" ref="BB1029:BB1092" si="714">IF(ISERROR(L1029-AH$794),"",L1029-AH$794)</f>
        <v/>
      </c>
      <c r="BC1029" s="36" t="str">
        <f t="shared" ref="BC1029:BC1092" si="715">IF(ISERROR(M1029-AI$794),"",M1029-AI$794)</f>
        <v/>
      </c>
      <c r="BD1029" s="36" t="str">
        <f t="shared" ref="BD1029:BD1092" si="716">IF(ISERROR(P1029-AJ$794),"",P1029-AJ$794)</f>
        <v/>
      </c>
      <c r="BE1029" s="36" t="str">
        <f t="shared" ref="BE1029:BE1092" si="717">IF(ISERROR(Q1029-AK$794),"",Q1029-AK$794)</f>
        <v/>
      </c>
      <c r="BF1029" s="36" t="str">
        <f t="shared" ref="BF1029:BF1092" si="718">IF(ISERROR(R1029-AL$794),"",R1029-AL$794)</f>
        <v/>
      </c>
      <c r="BG1029" s="36" t="str">
        <f t="shared" ref="BG1029:BG1092" si="719">IF(ISERROR(S1029-AM$794),"",S1029-AM$794)</f>
        <v/>
      </c>
      <c r="BH1029" s="36" t="str">
        <f t="shared" ref="BH1029:BH1092" si="720">IF(ISERROR(T1029-AN$794),"",T1029-AN$794)</f>
        <v/>
      </c>
      <c r="BI1029" s="36" t="str">
        <f t="shared" ref="BI1029:BI1092" si="721">IF(ISERROR(U1029-AO$794),"",U1029-AO$794)</f>
        <v/>
      </c>
      <c r="BJ1029" s="36" t="str">
        <f t="shared" ref="BJ1029:BJ1092" si="722">IF(ISERROR(V1029-AP$794),"",V1029-AP$794)</f>
        <v/>
      </c>
      <c r="BK1029" s="36" t="str">
        <f t="shared" ref="BK1029:BK1092" si="723">IF(ISERROR(W1029-AQ$794),"",W1029-AQ$794)</f>
        <v/>
      </c>
      <c r="BL1029" s="36" t="str">
        <f t="shared" ref="BL1029:BL1092" si="724">IF(ISERROR(X1029-AR$794),"",X1029-AR$794)</f>
        <v/>
      </c>
      <c r="BM1029" s="36" t="str">
        <f t="shared" ref="BM1029:BM1092" si="725">IF(ISERROR(Y1029-AS$794),"",Y1029-AS$794)</f>
        <v/>
      </c>
      <c r="BN1029" s="38" t="e">
        <f t="shared" si="684"/>
        <v>#DIV/0!</v>
      </c>
      <c r="BO1029" s="38" t="e">
        <f t="shared" si="685"/>
        <v>#DIV/0!</v>
      </c>
      <c r="BP1029" s="39" t="str">
        <f t="shared" si="686"/>
        <v/>
      </c>
      <c r="BQ1029" s="39" t="str">
        <f t="shared" si="687"/>
        <v/>
      </c>
      <c r="BR1029" s="39" t="str">
        <f t="shared" si="688"/>
        <v/>
      </c>
      <c r="BS1029" s="39" t="str">
        <f t="shared" si="689"/>
        <v/>
      </c>
      <c r="BT1029" s="39" t="str">
        <f t="shared" si="690"/>
        <v/>
      </c>
      <c r="BU1029" s="39" t="str">
        <f t="shared" si="691"/>
        <v/>
      </c>
      <c r="BV1029" s="39" t="str">
        <f t="shared" si="692"/>
        <v/>
      </c>
      <c r="BW1029" s="39" t="str">
        <f t="shared" si="693"/>
        <v/>
      </c>
      <c r="BX1029" s="39" t="str">
        <f t="shared" si="694"/>
        <v/>
      </c>
      <c r="BY1029" s="39" t="str">
        <f t="shared" si="695"/>
        <v/>
      </c>
      <c r="BZ1029" s="39" t="str">
        <f t="shared" si="696"/>
        <v/>
      </c>
      <c r="CA1029" s="39" t="str">
        <f t="shared" si="697"/>
        <v/>
      </c>
      <c r="CB1029" s="39" t="str">
        <f t="shared" si="698"/>
        <v/>
      </c>
      <c r="CC1029" s="39" t="str">
        <f t="shared" si="699"/>
        <v/>
      </c>
      <c r="CD1029" s="39" t="str">
        <f t="shared" si="700"/>
        <v/>
      </c>
      <c r="CE1029" s="39" t="str">
        <f t="shared" si="701"/>
        <v/>
      </c>
      <c r="CF1029" s="39" t="str">
        <f t="shared" si="702"/>
        <v/>
      </c>
      <c r="CG1029" s="39" t="str">
        <f t="shared" si="703"/>
        <v/>
      </c>
      <c r="CH1029" s="39" t="str">
        <f t="shared" si="704"/>
        <v/>
      </c>
      <c r="CI1029" s="39" t="str">
        <f t="shared" si="705"/>
        <v/>
      </c>
    </row>
    <row r="1030" spans="1:87">
      <c r="A1030" s="18"/>
      <c r="B1030" s="15" t="str">
        <f>'Gene Table'!E1029</f>
        <v>hsa-miR-3121-3p</v>
      </c>
      <c r="C1030" s="15" t="str">
        <f>'Gene Table'!B1029</f>
        <v>K19</v>
      </c>
      <c r="D1030" s="16" t="str">
        <f>IF(SUM('Test Sample Data'!D$3:D$98)&gt;10,IF(AND(ISNUMBER('Test Sample Data'!D1029),'Test Sample Data'!D1029&lt;$B$1,'Test Sample Data'!D1029&gt;0),'Test Sample Data'!D1029,$B$1),"")</f>
        <v/>
      </c>
      <c r="E1030" s="17" t="str">
        <f>IF(SUM('Test Sample Data'!E$3:E$98)&gt;10,IF(AND(ISNUMBER('Test Sample Data'!E1029),'Test Sample Data'!E1029&lt;$B$1,'Test Sample Data'!E1029&gt;0),'Test Sample Data'!E1029,$B$1),"")</f>
        <v/>
      </c>
      <c r="F1030" s="17" t="str">
        <f>IF(SUM('Test Sample Data'!F$3:F$98)&gt;10,IF(AND(ISNUMBER('Test Sample Data'!F1029),'Test Sample Data'!F1029&lt;$B$1,'Test Sample Data'!F1029&gt;0),'Test Sample Data'!F1029,$B$1),"")</f>
        <v/>
      </c>
      <c r="G1030" s="17" t="str">
        <f>IF(SUM('Test Sample Data'!G$3:G$98)&gt;10,IF(AND(ISNUMBER('Test Sample Data'!G1029),'Test Sample Data'!G1029&lt;$B$1,'Test Sample Data'!G1029&gt;0),'Test Sample Data'!G1029,$B$1),"")</f>
        <v/>
      </c>
      <c r="H1030" s="17" t="str">
        <f>IF(SUM('Test Sample Data'!H$3:H$98)&gt;10,IF(AND(ISNUMBER('Test Sample Data'!H1029),'Test Sample Data'!H1029&lt;$B$1,'Test Sample Data'!H1029&gt;0),'Test Sample Data'!H1029,$B$1),"")</f>
        <v/>
      </c>
      <c r="I1030" s="17" t="str">
        <f>IF(SUM('Test Sample Data'!I$3:I$98)&gt;10,IF(AND(ISNUMBER('Test Sample Data'!I1029),'Test Sample Data'!I1029&lt;$B$1,'Test Sample Data'!I1029&gt;0),'Test Sample Data'!I1029,$B$1),"")</f>
        <v/>
      </c>
      <c r="J1030" s="17" t="str">
        <f>IF(SUM('Test Sample Data'!J$3:J$98)&gt;10,IF(AND(ISNUMBER('Test Sample Data'!J1029),'Test Sample Data'!J1029&lt;$B$1,'Test Sample Data'!J1029&gt;0),'Test Sample Data'!J1029,$B$1),"")</f>
        <v/>
      </c>
      <c r="K1030" s="17" t="str">
        <f>IF(SUM('Test Sample Data'!K$3:K$98)&gt;10,IF(AND(ISNUMBER('Test Sample Data'!K1029),'Test Sample Data'!K1029&lt;$B$1,'Test Sample Data'!K1029&gt;0),'Test Sample Data'!K1029,$B$1),"")</f>
        <v/>
      </c>
      <c r="L1030" s="17" t="str">
        <f>IF(SUM('Test Sample Data'!L$3:L$98)&gt;10,IF(AND(ISNUMBER('Test Sample Data'!L1029),'Test Sample Data'!L1029&lt;$B$1,'Test Sample Data'!L1029&gt;0),'Test Sample Data'!L1029,$B$1),"")</f>
        <v/>
      </c>
      <c r="M1030" s="17" t="str">
        <f>IF(SUM('Test Sample Data'!M$3:M$98)&gt;10,IF(AND(ISNUMBER('Test Sample Data'!M1029),'Test Sample Data'!M1029&lt;$B$1,'Test Sample Data'!M1029&gt;0),'Test Sample Data'!M1029,$B$1),"")</f>
        <v/>
      </c>
      <c r="N1030" s="17" t="str">
        <f>'Gene Table'!E1029</f>
        <v>hsa-miR-3121-3p</v>
      </c>
      <c r="O1030" s="17" t="str">
        <f>'Gene Table'!B1029</f>
        <v>K19</v>
      </c>
      <c r="P1030" s="17" t="str">
        <f>IF(SUM('Control Sample Data'!D$3:D$98)&gt;10,IF(AND(ISNUMBER('Control Sample Data'!D1029),'Control Sample Data'!D1029&lt;$B$1,'Control Sample Data'!D1029&gt;0),'Control Sample Data'!D1029,$B$1),"")</f>
        <v/>
      </c>
      <c r="Q1030" s="17" t="str">
        <f>IF(SUM('Control Sample Data'!E$3:E$98)&gt;10,IF(AND(ISNUMBER('Control Sample Data'!E1029),'Control Sample Data'!E1029&lt;$B$1,'Control Sample Data'!E1029&gt;0),'Control Sample Data'!E1029,$B$1),"")</f>
        <v/>
      </c>
      <c r="R1030" s="17" t="str">
        <f>IF(SUM('Control Sample Data'!F$3:F$98)&gt;10,IF(AND(ISNUMBER('Control Sample Data'!F1029),'Control Sample Data'!F1029&lt;$B$1,'Control Sample Data'!F1029&gt;0),'Control Sample Data'!F1029,$B$1),"")</f>
        <v/>
      </c>
      <c r="S1030" s="17" t="str">
        <f>IF(SUM('Control Sample Data'!G$3:G$98)&gt;10,IF(AND(ISNUMBER('Control Sample Data'!G1029),'Control Sample Data'!G1029&lt;$B$1,'Control Sample Data'!G1029&gt;0),'Control Sample Data'!G1029,$B$1),"")</f>
        <v/>
      </c>
      <c r="T1030" s="17" t="str">
        <f>IF(SUM('Control Sample Data'!H$3:H$98)&gt;10,IF(AND(ISNUMBER('Control Sample Data'!H1029),'Control Sample Data'!H1029&lt;$B$1,'Control Sample Data'!H1029&gt;0),'Control Sample Data'!H1029,$B$1),"")</f>
        <v/>
      </c>
      <c r="U1030" s="17" t="str">
        <f>IF(SUM('Control Sample Data'!I$3:I$98)&gt;10,IF(AND(ISNUMBER('Control Sample Data'!I1029),'Control Sample Data'!I1029&lt;$B$1,'Control Sample Data'!I1029&gt;0),'Control Sample Data'!I1029,$B$1),"")</f>
        <v/>
      </c>
      <c r="V1030" s="17" t="str">
        <f>IF(SUM('Control Sample Data'!J$3:J$98)&gt;10,IF(AND(ISNUMBER('Control Sample Data'!J1029),'Control Sample Data'!J1029&lt;$B$1,'Control Sample Data'!J1029&gt;0),'Control Sample Data'!J1029,$B$1),"")</f>
        <v/>
      </c>
      <c r="W1030" s="17" t="str">
        <f>IF(SUM('Control Sample Data'!K$3:K$98)&gt;10,IF(AND(ISNUMBER('Control Sample Data'!K1029),'Control Sample Data'!K1029&lt;$B$1,'Control Sample Data'!K1029&gt;0),'Control Sample Data'!K1029,$B$1),"")</f>
        <v/>
      </c>
      <c r="X1030" s="17" t="str">
        <f>IF(SUM('Control Sample Data'!L$3:L$98)&gt;10,IF(AND(ISNUMBER('Control Sample Data'!L1029),'Control Sample Data'!L1029&lt;$B$1,'Control Sample Data'!L1029&gt;0),'Control Sample Data'!L1029,$B$1),"")</f>
        <v/>
      </c>
      <c r="Y1030" s="17" t="str">
        <f>IF(SUM('Control Sample Data'!M$3:M$98)&gt;10,IF(AND(ISNUMBER('Control Sample Data'!M1029),'Control Sample Data'!M1029&lt;$B$1,'Control Sample Data'!M1029&gt;0),'Control Sample Data'!M1029,$B$1),"")</f>
        <v/>
      </c>
      <c r="AT1030" s="36" t="str">
        <f t="shared" si="706"/>
        <v/>
      </c>
      <c r="AU1030" s="36" t="str">
        <f t="shared" si="707"/>
        <v/>
      </c>
      <c r="AV1030" s="36" t="str">
        <f t="shared" si="708"/>
        <v/>
      </c>
      <c r="AW1030" s="36" t="str">
        <f t="shared" si="709"/>
        <v/>
      </c>
      <c r="AX1030" s="36" t="str">
        <f t="shared" si="710"/>
        <v/>
      </c>
      <c r="AY1030" s="36" t="str">
        <f t="shared" si="711"/>
        <v/>
      </c>
      <c r="AZ1030" s="36" t="str">
        <f t="shared" si="712"/>
        <v/>
      </c>
      <c r="BA1030" s="36" t="str">
        <f t="shared" si="713"/>
        <v/>
      </c>
      <c r="BB1030" s="36" t="str">
        <f t="shared" si="714"/>
        <v/>
      </c>
      <c r="BC1030" s="36" t="str">
        <f t="shared" si="715"/>
        <v/>
      </c>
      <c r="BD1030" s="36" t="str">
        <f t="shared" si="716"/>
        <v/>
      </c>
      <c r="BE1030" s="36" t="str">
        <f t="shared" si="717"/>
        <v/>
      </c>
      <c r="BF1030" s="36" t="str">
        <f t="shared" si="718"/>
        <v/>
      </c>
      <c r="BG1030" s="36" t="str">
        <f t="shared" si="719"/>
        <v/>
      </c>
      <c r="BH1030" s="36" t="str">
        <f t="shared" si="720"/>
        <v/>
      </c>
      <c r="BI1030" s="36" t="str">
        <f t="shared" si="721"/>
        <v/>
      </c>
      <c r="BJ1030" s="36" t="str">
        <f t="shared" si="722"/>
        <v/>
      </c>
      <c r="BK1030" s="36" t="str">
        <f t="shared" si="723"/>
        <v/>
      </c>
      <c r="BL1030" s="36" t="str">
        <f t="shared" si="724"/>
        <v/>
      </c>
      <c r="BM1030" s="36" t="str">
        <f t="shared" si="725"/>
        <v/>
      </c>
      <c r="BN1030" s="38" t="e">
        <f t="shared" si="684"/>
        <v>#DIV/0!</v>
      </c>
      <c r="BO1030" s="38" t="e">
        <f t="shared" si="685"/>
        <v>#DIV/0!</v>
      </c>
      <c r="BP1030" s="39" t="str">
        <f t="shared" si="686"/>
        <v/>
      </c>
      <c r="BQ1030" s="39" t="str">
        <f t="shared" si="687"/>
        <v/>
      </c>
      <c r="BR1030" s="39" t="str">
        <f t="shared" si="688"/>
        <v/>
      </c>
      <c r="BS1030" s="39" t="str">
        <f t="shared" si="689"/>
        <v/>
      </c>
      <c r="BT1030" s="39" t="str">
        <f t="shared" si="690"/>
        <v/>
      </c>
      <c r="BU1030" s="39" t="str">
        <f t="shared" si="691"/>
        <v/>
      </c>
      <c r="BV1030" s="39" t="str">
        <f t="shared" si="692"/>
        <v/>
      </c>
      <c r="BW1030" s="39" t="str">
        <f t="shared" si="693"/>
        <v/>
      </c>
      <c r="BX1030" s="39" t="str">
        <f t="shared" si="694"/>
        <v/>
      </c>
      <c r="BY1030" s="39" t="str">
        <f t="shared" si="695"/>
        <v/>
      </c>
      <c r="BZ1030" s="39" t="str">
        <f t="shared" si="696"/>
        <v/>
      </c>
      <c r="CA1030" s="39" t="str">
        <f t="shared" si="697"/>
        <v/>
      </c>
      <c r="CB1030" s="39" t="str">
        <f t="shared" si="698"/>
        <v/>
      </c>
      <c r="CC1030" s="39" t="str">
        <f t="shared" si="699"/>
        <v/>
      </c>
      <c r="CD1030" s="39" t="str">
        <f t="shared" si="700"/>
        <v/>
      </c>
      <c r="CE1030" s="39" t="str">
        <f t="shared" si="701"/>
        <v/>
      </c>
      <c r="CF1030" s="39" t="str">
        <f t="shared" si="702"/>
        <v/>
      </c>
      <c r="CG1030" s="39" t="str">
        <f t="shared" si="703"/>
        <v/>
      </c>
      <c r="CH1030" s="39" t="str">
        <f t="shared" si="704"/>
        <v/>
      </c>
      <c r="CI1030" s="39" t="str">
        <f t="shared" si="705"/>
        <v/>
      </c>
    </row>
    <row r="1031" spans="1:87">
      <c r="A1031" s="18"/>
      <c r="B1031" s="15" t="str">
        <f>'Gene Table'!E1030</f>
        <v>hsa-miR-193b-5p</v>
      </c>
      <c r="C1031" s="15" t="str">
        <f>'Gene Table'!B1030</f>
        <v>K20</v>
      </c>
      <c r="D1031" s="16" t="str">
        <f>IF(SUM('Test Sample Data'!D$3:D$98)&gt;10,IF(AND(ISNUMBER('Test Sample Data'!D1030),'Test Sample Data'!D1030&lt;$B$1,'Test Sample Data'!D1030&gt;0),'Test Sample Data'!D1030,$B$1),"")</f>
        <v/>
      </c>
      <c r="E1031" s="17" t="str">
        <f>IF(SUM('Test Sample Data'!E$3:E$98)&gt;10,IF(AND(ISNUMBER('Test Sample Data'!E1030),'Test Sample Data'!E1030&lt;$B$1,'Test Sample Data'!E1030&gt;0),'Test Sample Data'!E1030,$B$1),"")</f>
        <v/>
      </c>
      <c r="F1031" s="17" t="str">
        <f>IF(SUM('Test Sample Data'!F$3:F$98)&gt;10,IF(AND(ISNUMBER('Test Sample Data'!F1030),'Test Sample Data'!F1030&lt;$B$1,'Test Sample Data'!F1030&gt;0),'Test Sample Data'!F1030,$B$1),"")</f>
        <v/>
      </c>
      <c r="G1031" s="17" t="str">
        <f>IF(SUM('Test Sample Data'!G$3:G$98)&gt;10,IF(AND(ISNUMBER('Test Sample Data'!G1030),'Test Sample Data'!G1030&lt;$B$1,'Test Sample Data'!G1030&gt;0),'Test Sample Data'!G1030,$B$1),"")</f>
        <v/>
      </c>
      <c r="H1031" s="17" t="str">
        <f>IF(SUM('Test Sample Data'!H$3:H$98)&gt;10,IF(AND(ISNUMBER('Test Sample Data'!H1030),'Test Sample Data'!H1030&lt;$B$1,'Test Sample Data'!H1030&gt;0),'Test Sample Data'!H1030,$B$1),"")</f>
        <v/>
      </c>
      <c r="I1031" s="17" t="str">
        <f>IF(SUM('Test Sample Data'!I$3:I$98)&gt;10,IF(AND(ISNUMBER('Test Sample Data'!I1030),'Test Sample Data'!I1030&lt;$B$1,'Test Sample Data'!I1030&gt;0),'Test Sample Data'!I1030,$B$1),"")</f>
        <v/>
      </c>
      <c r="J1031" s="17" t="str">
        <f>IF(SUM('Test Sample Data'!J$3:J$98)&gt;10,IF(AND(ISNUMBER('Test Sample Data'!J1030),'Test Sample Data'!J1030&lt;$B$1,'Test Sample Data'!J1030&gt;0),'Test Sample Data'!J1030,$B$1),"")</f>
        <v/>
      </c>
      <c r="K1031" s="17" t="str">
        <f>IF(SUM('Test Sample Data'!K$3:K$98)&gt;10,IF(AND(ISNUMBER('Test Sample Data'!K1030),'Test Sample Data'!K1030&lt;$B$1,'Test Sample Data'!K1030&gt;0),'Test Sample Data'!K1030,$B$1),"")</f>
        <v/>
      </c>
      <c r="L1031" s="17" t="str">
        <f>IF(SUM('Test Sample Data'!L$3:L$98)&gt;10,IF(AND(ISNUMBER('Test Sample Data'!L1030),'Test Sample Data'!L1030&lt;$B$1,'Test Sample Data'!L1030&gt;0),'Test Sample Data'!L1030,$B$1),"")</f>
        <v/>
      </c>
      <c r="M1031" s="17" t="str">
        <f>IF(SUM('Test Sample Data'!M$3:M$98)&gt;10,IF(AND(ISNUMBER('Test Sample Data'!M1030),'Test Sample Data'!M1030&lt;$B$1,'Test Sample Data'!M1030&gt;0),'Test Sample Data'!M1030,$B$1),"")</f>
        <v/>
      </c>
      <c r="N1031" s="17" t="str">
        <f>'Gene Table'!E1030</f>
        <v>hsa-miR-193b-5p</v>
      </c>
      <c r="O1031" s="17" t="str">
        <f>'Gene Table'!B1030</f>
        <v>K20</v>
      </c>
      <c r="P1031" s="17" t="str">
        <f>IF(SUM('Control Sample Data'!D$3:D$98)&gt;10,IF(AND(ISNUMBER('Control Sample Data'!D1030),'Control Sample Data'!D1030&lt;$B$1,'Control Sample Data'!D1030&gt;0),'Control Sample Data'!D1030,$B$1),"")</f>
        <v/>
      </c>
      <c r="Q1031" s="17" t="str">
        <f>IF(SUM('Control Sample Data'!E$3:E$98)&gt;10,IF(AND(ISNUMBER('Control Sample Data'!E1030),'Control Sample Data'!E1030&lt;$B$1,'Control Sample Data'!E1030&gt;0),'Control Sample Data'!E1030,$B$1),"")</f>
        <v/>
      </c>
      <c r="R1031" s="17" t="str">
        <f>IF(SUM('Control Sample Data'!F$3:F$98)&gt;10,IF(AND(ISNUMBER('Control Sample Data'!F1030),'Control Sample Data'!F1030&lt;$B$1,'Control Sample Data'!F1030&gt;0),'Control Sample Data'!F1030,$B$1),"")</f>
        <v/>
      </c>
      <c r="S1031" s="17" t="str">
        <f>IF(SUM('Control Sample Data'!G$3:G$98)&gt;10,IF(AND(ISNUMBER('Control Sample Data'!G1030),'Control Sample Data'!G1030&lt;$B$1,'Control Sample Data'!G1030&gt;0),'Control Sample Data'!G1030,$B$1),"")</f>
        <v/>
      </c>
      <c r="T1031" s="17" t="str">
        <f>IF(SUM('Control Sample Data'!H$3:H$98)&gt;10,IF(AND(ISNUMBER('Control Sample Data'!H1030),'Control Sample Data'!H1030&lt;$B$1,'Control Sample Data'!H1030&gt;0),'Control Sample Data'!H1030,$B$1),"")</f>
        <v/>
      </c>
      <c r="U1031" s="17" t="str">
        <f>IF(SUM('Control Sample Data'!I$3:I$98)&gt;10,IF(AND(ISNUMBER('Control Sample Data'!I1030),'Control Sample Data'!I1030&lt;$B$1,'Control Sample Data'!I1030&gt;0),'Control Sample Data'!I1030,$B$1),"")</f>
        <v/>
      </c>
      <c r="V1031" s="17" t="str">
        <f>IF(SUM('Control Sample Data'!J$3:J$98)&gt;10,IF(AND(ISNUMBER('Control Sample Data'!J1030),'Control Sample Data'!J1030&lt;$B$1,'Control Sample Data'!J1030&gt;0),'Control Sample Data'!J1030,$B$1),"")</f>
        <v/>
      </c>
      <c r="W1031" s="17" t="str">
        <f>IF(SUM('Control Sample Data'!K$3:K$98)&gt;10,IF(AND(ISNUMBER('Control Sample Data'!K1030),'Control Sample Data'!K1030&lt;$B$1,'Control Sample Data'!K1030&gt;0),'Control Sample Data'!K1030,$B$1),"")</f>
        <v/>
      </c>
      <c r="X1031" s="17" t="str">
        <f>IF(SUM('Control Sample Data'!L$3:L$98)&gt;10,IF(AND(ISNUMBER('Control Sample Data'!L1030),'Control Sample Data'!L1030&lt;$B$1,'Control Sample Data'!L1030&gt;0),'Control Sample Data'!L1030,$B$1),"")</f>
        <v/>
      </c>
      <c r="Y1031" s="17" t="str">
        <f>IF(SUM('Control Sample Data'!M$3:M$98)&gt;10,IF(AND(ISNUMBER('Control Sample Data'!M1030),'Control Sample Data'!M1030&lt;$B$1,'Control Sample Data'!M1030&gt;0),'Control Sample Data'!M1030,$B$1),"")</f>
        <v/>
      </c>
      <c r="AT1031" s="36" t="str">
        <f t="shared" si="706"/>
        <v/>
      </c>
      <c r="AU1031" s="36" t="str">
        <f t="shared" si="707"/>
        <v/>
      </c>
      <c r="AV1031" s="36" t="str">
        <f t="shared" si="708"/>
        <v/>
      </c>
      <c r="AW1031" s="36" t="str">
        <f t="shared" si="709"/>
        <v/>
      </c>
      <c r="AX1031" s="36" t="str">
        <f t="shared" si="710"/>
        <v/>
      </c>
      <c r="AY1031" s="36" t="str">
        <f t="shared" si="711"/>
        <v/>
      </c>
      <c r="AZ1031" s="36" t="str">
        <f t="shared" si="712"/>
        <v/>
      </c>
      <c r="BA1031" s="36" t="str">
        <f t="shared" si="713"/>
        <v/>
      </c>
      <c r="BB1031" s="36" t="str">
        <f t="shared" si="714"/>
        <v/>
      </c>
      <c r="BC1031" s="36" t="str">
        <f t="shared" si="715"/>
        <v/>
      </c>
      <c r="BD1031" s="36" t="str">
        <f t="shared" si="716"/>
        <v/>
      </c>
      <c r="BE1031" s="36" t="str">
        <f t="shared" si="717"/>
        <v/>
      </c>
      <c r="BF1031" s="36" t="str">
        <f t="shared" si="718"/>
        <v/>
      </c>
      <c r="BG1031" s="36" t="str">
        <f t="shared" si="719"/>
        <v/>
      </c>
      <c r="BH1031" s="36" t="str">
        <f t="shared" si="720"/>
        <v/>
      </c>
      <c r="BI1031" s="36" t="str">
        <f t="shared" si="721"/>
        <v/>
      </c>
      <c r="BJ1031" s="36" t="str">
        <f t="shared" si="722"/>
        <v/>
      </c>
      <c r="BK1031" s="36" t="str">
        <f t="shared" si="723"/>
        <v/>
      </c>
      <c r="BL1031" s="36" t="str">
        <f t="shared" si="724"/>
        <v/>
      </c>
      <c r="BM1031" s="36" t="str">
        <f t="shared" si="725"/>
        <v/>
      </c>
      <c r="BN1031" s="38" t="e">
        <f t="shared" si="684"/>
        <v>#DIV/0!</v>
      </c>
      <c r="BO1031" s="38" t="e">
        <f t="shared" si="685"/>
        <v>#DIV/0!</v>
      </c>
      <c r="BP1031" s="39" t="str">
        <f t="shared" si="686"/>
        <v/>
      </c>
      <c r="BQ1031" s="39" t="str">
        <f t="shared" si="687"/>
        <v/>
      </c>
      <c r="BR1031" s="39" t="str">
        <f t="shared" si="688"/>
        <v/>
      </c>
      <c r="BS1031" s="39" t="str">
        <f t="shared" si="689"/>
        <v/>
      </c>
      <c r="BT1031" s="39" t="str">
        <f t="shared" si="690"/>
        <v/>
      </c>
      <c r="BU1031" s="39" t="str">
        <f t="shared" si="691"/>
        <v/>
      </c>
      <c r="BV1031" s="39" t="str">
        <f t="shared" si="692"/>
        <v/>
      </c>
      <c r="BW1031" s="39" t="str">
        <f t="shared" si="693"/>
        <v/>
      </c>
      <c r="BX1031" s="39" t="str">
        <f t="shared" si="694"/>
        <v/>
      </c>
      <c r="BY1031" s="39" t="str">
        <f t="shared" si="695"/>
        <v/>
      </c>
      <c r="BZ1031" s="39" t="str">
        <f t="shared" si="696"/>
        <v/>
      </c>
      <c r="CA1031" s="39" t="str">
        <f t="shared" si="697"/>
        <v/>
      </c>
      <c r="CB1031" s="39" t="str">
        <f t="shared" si="698"/>
        <v/>
      </c>
      <c r="CC1031" s="39" t="str">
        <f t="shared" si="699"/>
        <v/>
      </c>
      <c r="CD1031" s="39" t="str">
        <f t="shared" si="700"/>
        <v/>
      </c>
      <c r="CE1031" s="39" t="str">
        <f t="shared" si="701"/>
        <v/>
      </c>
      <c r="CF1031" s="39" t="str">
        <f t="shared" si="702"/>
        <v/>
      </c>
      <c r="CG1031" s="39" t="str">
        <f t="shared" si="703"/>
        <v/>
      </c>
      <c r="CH1031" s="39" t="str">
        <f t="shared" si="704"/>
        <v/>
      </c>
      <c r="CI1031" s="39" t="str">
        <f t="shared" si="705"/>
        <v/>
      </c>
    </row>
    <row r="1032" spans="1:87">
      <c r="A1032" s="18"/>
      <c r="B1032" s="15" t="str">
        <f>'Gene Table'!E1031</f>
        <v>hsa-miR-548s</v>
      </c>
      <c r="C1032" s="15" t="str">
        <f>'Gene Table'!B1031</f>
        <v>K21</v>
      </c>
      <c r="D1032" s="16" t="str">
        <f>IF(SUM('Test Sample Data'!D$3:D$98)&gt;10,IF(AND(ISNUMBER('Test Sample Data'!D1031),'Test Sample Data'!D1031&lt;$B$1,'Test Sample Data'!D1031&gt;0),'Test Sample Data'!D1031,$B$1),"")</f>
        <v/>
      </c>
      <c r="E1032" s="17" t="str">
        <f>IF(SUM('Test Sample Data'!E$3:E$98)&gt;10,IF(AND(ISNUMBER('Test Sample Data'!E1031),'Test Sample Data'!E1031&lt;$B$1,'Test Sample Data'!E1031&gt;0),'Test Sample Data'!E1031,$B$1),"")</f>
        <v/>
      </c>
      <c r="F1032" s="17" t="str">
        <f>IF(SUM('Test Sample Data'!F$3:F$98)&gt;10,IF(AND(ISNUMBER('Test Sample Data'!F1031),'Test Sample Data'!F1031&lt;$B$1,'Test Sample Data'!F1031&gt;0),'Test Sample Data'!F1031,$B$1),"")</f>
        <v/>
      </c>
      <c r="G1032" s="17" t="str">
        <f>IF(SUM('Test Sample Data'!G$3:G$98)&gt;10,IF(AND(ISNUMBER('Test Sample Data'!G1031),'Test Sample Data'!G1031&lt;$B$1,'Test Sample Data'!G1031&gt;0),'Test Sample Data'!G1031,$B$1),"")</f>
        <v/>
      </c>
      <c r="H1032" s="17" t="str">
        <f>IF(SUM('Test Sample Data'!H$3:H$98)&gt;10,IF(AND(ISNUMBER('Test Sample Data'!H1031),'Test Sample Data'!H1031&lt;$B$1,'Test Sample Data'!H1031&gt;0),'Test Sample Data'!H1031,$B$1),"")</f>
        <v/>
      </c>
      <c r="I1032" s="17" t="str">
        <f>IF(SUM('Test Sample Data'!I$3:I$98)&gt;10,IF(AND(ISNUMBER('Test Sample Data'!I1031),'Test Sample Data'!I1031&lt;$B$1,'Test Sample Data'!I1031&gt;0),'Test Sample Data'!I1031,$B$1),"")</f>
        <v/>
      </c>
      <c r="J1032" s="17" t="str">
        <f>IF(SUM('Test Sample Data'!J$3:J$98)&gt;10,IF(AND(ISNUMBER('Test Sample Data'!J1031),'Test Sample Data'!J1031&lt;$B$1,'Test Sample Data'!J1031&gt;0),'Test Sample Data'!J1031,$B$1),"")</f>
        <v/>
      </c>
      <c r="K1032" s="17" t="str">
        <f>IF(SUM('Test Sample Data'!K$3:K$98)&gt;10,IF(AND(ISNUMBER('Test Sample Data'!K1031),'Test Sample Data'!K1031&lt;$B$1,'Test Sample Data'!K1031&gt;0),'Test Sample Data'!K1031,$B$1),"")</f>
        <v/>
      </c>
      <c r="L1032" s="17" t="str">
        <f>IF(SUM('Test Sample Data'!L$3:L$98)&gt;10,IF(AND(ISNUMBER('Test Sample Data'!L1031),'Test Sample Data'!L1031&lt;$B$1,'Test Sample Data'!L1031&gt;0),'Test Sample Data'!L1031,$B$1),"")</f>
        <v/>
      </c>
      <c r="M1032" s="17" t="str">
        <f>IF(SUM('Test Sample Data'!M$3:M$98)&gt;10,IF(AND(ISNUMBER('Test Sample Data'!M1031),'Test Sample Data'!M1031&lt;$B$1,'Test Sample Data'!M1031&gt;0),'Test Sample Data'!M1031,$B$1),"")</f>
        <v/>
      </c>
      <c r="N1032" s="17" t="str">
        <f>'Gene Table'!E1031</f>
        <v>hsa-miR-548s</v>
      </c>
      <c r="O1032" s="17" t="str">
        <f>'Gene Table'!B1031</f>
        <v>K21</v>
      </c>
      <c r="P1032" s="17" t="str">
        <f>IF(SUM('Control Sample Data'!D$3:D$98)&gt;10,IF(AND(ISNUMBER('Control Sample Data'!D1031),'Control Sample Data'!D1031&lt;$B$1,'Control Sample Data'!D1031&gt;0),'Control Sample Data'!D1031,$B$1),"")</f>
        <v/>
      </c>
      <c r="Q1032" s="17" t="str">
        <f>IF(SUM('Control Sample Data'!E$3:E$98)&gt;10,IF(AND(ISNUMBER('Control Sample Data'!E1031),'Control Sample Data'!E1031&lt;$B$1,'Control Sample Data'!E1031&gt;0),'Control Sample Data'!E1031,$B$1),"")</f>
        <v/>
      </c>
      <c r="R1032" s="17" t="str">
        <f>IF(SUM('Control Sample Data'!F$3:F$98)&gt;10,IF(AND(ISNUMBER('Control Sample Data'!F1031),'Control Sample Data'!F1031&lt;$B$1,'Control Sample Data'!F1031&gt;0),'Control Sample Data'!F1031,$B$1),"")</f>
        <v/>
      </c>
      <c r="S1032" s="17" t="str">
        <f>IF(SUM('Control Sample Data'!G$3:G$98)&gt;10,IF(AND(ISNUMBER('Control Sample Data'!G1031),'Control Sample Data'!G1031&lt;$B$1,'Control Sample Data'!G1031&gt;0),'Control Sample Data'!G1031,$B$1),"")</f>
        <v/>
      </c>
      <c r="T1032" s="17" t="str">
        <f>IF(SUM('Control Sample Data'!H$3:H$98)&gt;10,IF(AND(ISNUMBER('Control Sample Data'!H1031),'Control Sample Data'!H1031&lt;$B$1,'Control Sample Data'!H1031&gt;0),'Control Sample Data'!H1031,$B$1),"")</f>
        <v/>
      </c>
      <c r="U1032" s="17" t="str">
        <f>IF(SUM('Control Sample Data'!I$3:I$98)&gt;10,IF(AND(ISNUMBER('Control Sample Data'!I1031),'Control Sample Data'!I1031&lt;$B$1,'Control Sample Data'!I1031&gt;0),'Control Sample Data'!I1031,$B$1),"")</f>
        <v/>
      </c>
      <c r="V1032" s="17" t="str">
        <f>IF(SUM('Control Sample Data'!J$3:J$98)&gt;10,IF(AND(ISNUMBER('Control Sample Data'!J1031),'Control Sample Data'!J1031&lt;$B$1,'Control Sample Data'!J1031&gt;0),'Control Sample Data'!J1031,$B$1),"")</f>
        <v/>
      </c>
      <c r="W1032" s="17" t="str">
        <f>IF(SUM('Control Sample Data'!K$3:K$98)&gt;10,IF(AND(ISNUMBER('Control Sample Data'!K1031),'Control Sample Data'!K1031&lt;$B$1,'Control Sample Data'!K1031&gt;0),'Control Sample Data'!K1031,$B$1),"")</f>
        <v/>
      </c>
      <c r="X1032" s="17" t="str">
        <f>IF(SUM('Control Sample Data'!L$3:L$98)&gt;10,IF(AND(ISNUMBER('Control Sample Data'!L1031),'Control Sample Data'!L1031&lt;$B$1,'Control Sample Data'!L1031&gt;0),'Control Sample Data'!L1031,$B$1),"")</f>
        <v/>
      </c>
      <c r="Y1032" s="17" t="str">
        <f>IF(SUM('Control Sample Data'!M$3:M$98)&gt;10,IF(AND(ISNUMBER('Control Sample Data'!M1031),'Control Sample Data'!M1031&lt;$B$1,'Control Sample Data'!M1031&gt;0),'Control Sample Data'!M1031,$B$1),"")</f>
        <v/>
      </c>
      <c r="AT1032" s="36" t="str">
        <f t="shared" si="706"/>
        <v/>
      </c>
      <c r="AU1032" s="36" t="str">
        <f t="shared" si="707"/>
        <v/>
      </c>
      <c r="AV1032" s="36" t="str">
        <f t="shared" si="708"/>
        <v/>
      </c>
      <c r="AW1032" s="36" t="str">
        <f t="shared" si="709"/>
        <v/>
      </c>
      <c r="AX1032" s="36" t="str">
        <f t="shared" si="710"/>
        <v/>
      </c>
      <c r="AY1032" s="36" t="str">
        <f t="shared" si="711"/>
        <v/>
      </c>
      <c r="AZ1032" s="36" t="str">
        <f t="shared" si="712"/>
        <v/>
      </c>
      <c r="BA1032" s="36" t="str">
        <f t="shared" si="713"/>
        <v/>
      </c>
      <c r="BB1032" s="36" t="str">
        <f t="shared" si="714"/>
        <v/>
      </c>
      <c r="BC1032" s="36" t="str">
        <f t="shared" si="715"/>
        <v/>
      </c>
      <c r="BD1032" s="36" t="str">
        <f t="shared" si="716"/>
        <v/>
      </c>
      <c r="BE1032" s="36" t="str">
        <f t="shared" si="717"/>
        <v/>
      </c>
      <c r="BF1032" s="36" t="str">
        <f t="shared" si="718"/>
        <v/>
      </c>
      <c r="BG1032" s="36" t="str">
        <f t="shared" si="719"/>
        <v/>
      </c>
      <c r="BH1032" s="36" t="str">
        <f t="shared" si="720"/>
        <v/>
      </c>
      <c r="BI1032" s="36" t="str">
        <f t="shared" si="721"/>
        <v/>
      </c>
      <c r="BJ1032" s="36" t="str">
        <f t="shared" si="722"/>
        <v/>
      </c>
      <c r="BK1032" s="36" t="str">
        <f t="shared" si="723"/>
        <v/>
      </c>
      <c r="BL1032" s="36" t="str">
        <f t="shared" si="724"/>
        <v/>
      </c>
      <c r="BM1032" s="36" t="str">
        <f t="shared" si="725"/>
        <v/>
      </c>
      <c r="BN1032" s="38" t="e">
        <f t="shared" si="684"/>
        <v>#DIV/0!</v>
      </c>
      <c r="BO1032" s="38" t="e">
        <f t="shared" si="685"/>
        <v>#DIV/0!</v>
      </c>
      <c r="BP1032" s="39" t="str">
        <f t="shared" si="686"/>
        <v/>
      </c>
      <c r="BQ1032" s="39" t="str">
        <f t="shared" si="687"/>
        <v/>
      </c>
      <c r="BR1032" s="39" t="str">
        <f t="shared" si="688"/>
        <v/>
      </c>
      <c r="BS1032" s="39" t="str">
        <f t="shared" si="689"/>
        <v/>
      </c>
      <c r="BT1032" s="39" t="str">
        <f t="shared" si="690"/>
        <v/>
      </c>
      <c r="BU1032" s="39" t="str">
        <f t="shared" si="691"/>
        <v/>
      </c>
      <c r="BV1032" s="39" t="str">
        <f t="shared" si="692"/>
        <v/>
      </c>
      <c r="BW1032" s="39" t="str">
        <f t="shared" si="693"/>
        <v/>
      </c>
      <c r="BX1032" s="39" t="str">
        <f t="shared" si="694"/>
        <v/>
      </c>
      <c r="BY1032" s="39" t="str">
        <f t="shared" si="695"/>
        <v/>
      </c>
      <c r="BZ1032" s="39" t="str">
        <f t="shared" si="696"/>
        <v/>
      </c>
      <c r="CA1032" s="39" t="str">
        <f t="shared" si="697"/>
        <v/>
      </c>
      <c r="CB1032" s="39" t="str">
        <f t="shared" si="698"/>
        <v/>
      </c>
      <c r="CC1032" s="39" t="str">
        <f t="shared" si="699"/>
        <v/>
      </c>
      <c r="CD1032" s="39" t="str">
        <f t="shared" si="700"/>
        <v/>
      </c>
      <c r="CE1032" s="39" t="str">
        <f t="shared" si="701"/>
        <v/>
      </c>
      <c r="CF1032" s="39" t="str">
        <f t="shared" si="702"/>
        <v/>
      </c>
      <c r="CG1032" s="39" t="str">
        <f t="shared" si="703"/>
        <v/>
      </c>
      <c r="CH1032" s="39" t="str">
        <f t="shared" si="704"/>
        <v/>
      </c>
      <c r="CI1032" s="39" t="str">
        <f t="shared" si="705"/>
        <v/>
      </c>
    </row>
    <row r="1033" spans="1:87">
      <c r="A1033" s="18"/>
      <c r="B1033" s="15" t="str">
        <f>'Gene Table'!E1032</f>
        <v>hsa-miR-196a-3p</v>
      </c>
      <c r="C1033" s="15" t="str">
        <f>'Gene Table'!B1032</f>
        <v>K22</v>
      </c>
      <c r="D1033" s="16" t="str">
        <f>IF(SUM('Test Sample Data'!D$3:D$98)&gt;10,IF(AND(ISNUMBER('Test Sample Data'!D1032),'Test Sample Data'!D1032&lt;$B$1,'Test Sample Data'!D1032&gt;0),'Test Sample Data'!D1032,$B$1),"")</f>
        <v/>
      </c>
      <c r="E1033" s="17" t="str">
        <f>IF(SUM('Test Sample Data'!E$3:E$98)&gt;10,IF(AND(ISNUMBER('Test Sample Data'!E1032),'Test Sample Data'!E1032&lt;$B$1,'Test Sample Data'!E1032&gt;0),'Test Sample Data'!E1032,$B$1),"")</f>
        <v/>
      </c>
      <c r="F1033" s="17" t="str">
        <f>IF(SUM('Test Sample Data'!F$3:F$98)&gt;10,IF(AND(ISNUMBER('Test Sample Data'!F1032),'Test Sample Data'!F1032&lt;$B$1,'Test Sample Data'!F1032&gt;0),'Test Sample Data'!F1032,$B$1),"")</f>
        <v/>
      </c>
      <c r="G1033" s="17" t="str">
        <f>IF(SUM('Test Sample Data'!G$3:G$98)&gt;10,IF(AND(ISNUMBER('Test Sample Data'!G1032),'Test Sample Data'!G1032&lt;$B$1,'Test Sample Data'!G1032&gt;0),'Test Sample Data'!G1032,$B$1),"")</f>
        <v/>
      </c>
      <c r="H1033" s="17" t="str">
        <f>IF(SUM('Test Sample Data'!H$3:H$98)&gt;10,IF(AND(ISNUMBER('Test Sample Data'!H1032),'Test Sample Data'!H1032&lt;$B$1,'Test Sample Data'!H1032&gt;0),'Test Sample Data'!H1032,$B$1),"")</f>
        <v/>
      </c>
      <c r="I1033" s="17" t="str">
        <f>IF(SUM('Test Sample Data'!I$3:I$98)&gt;10,IF(AND(ISNUMBER('Test Sample Data'!I1032),'Test Sample Data'!I1032&lt;$B$1,'Test Sample Data'!I1032&gt;0),'Test Sample Data'!I1032,$B$1),"")</f>
        <v/>
      </c>
      <c r="J1033" s="17" t="str">
        <f>IF(SUM('Test Sample Data'!J$3:J$98)&gt;10,IF(AND(ISNUMBER('Test Sample Data'!J1032),'Test Sample Data'!J1032&lt;$B$1,'Test Sample Data'!J1032&gt;0),'Test Sample Data'!J1032,$B$1),"")</f>
        <v/>
      </c>
      <c r="K1033" s="17" t="str">
        <f>IF(SUM('Test Sample Data'!K$3:K$98)&gt;10,IF(AND(ISNUMBER('Test Sample Data'!K1032),'Test Sample Data'!K1032&lt;$B$1,'Test Sample Data'!K1032&gt;0),'Test Sample Data'!K1032,$B$1),"")</f>
        <v/>
      </c>
      <c r="L1033" s="17" t="str">
        <f>IF(SUM('Test Sample Data'!L$3:L$98)&gt;10,IF(AND(ISNUMBER('Test Sample Data'!L1032),'Test Sample Data'!L1032&lt;$B$1,'Test Sample Data'!L1032&gt;0),'Test Sample Data'!L1032,$B$1),"")</f>
        <v/>
      </c>
      <c r="M1033" s="17" t="str">
        <f>IF(SUM('Test Sample Data'!M$3:M$98)&gt;10,IF(AND(ISNUMBER('Test Sample Data'!M1032),'Test Sample Data'!M1032&lt;$B$1,'Test Sample Data'!M1032&gt;0),'Test Sample Data'!M1032,$B$1),"")</f>
        <v/>
      </c>
      <c r="N1033" s="17" t="str">
        <f>'Gene Table'!E1032</f>
        <v>hsa-miR-196a-3p</v>
      </c>
      <c r="O1033" s="17" t="str">
        <f>'Gene Table'!B1032</f>
        <v>K22</v>
      </c>
      <c r="P1033" s="17" t="str">
        <f>IF(SUM('Control Sample Data'!D$3:D$98)&gt;10,IF(AND(ISNUMBER('Control Sample Data'!D1032),'Control Sample Data'!D1032&lt;$B$1,'Control Sample Data'!D1032&gt;0),'Control Sample Data'!D1032,$B$1),"")</f>
        <v/>
      </c>
      <c r="Q1033" s="17" t="str">
        <f>IF(SUM('Control Sample Data'!E$3:E$98)&gt;10,IF(AND(ISNUMBER('Control Sample Data'!E1032),'Control Sample Data'!E1032&lt;$B$1,'Control Sample Data'!E1032&gt;0),'Control Sample Data'!E1032,$B$1),"")</f>
        <v/>
      </c>
      <c r="R1033" s="17" t="str">
        <f>IF(SUM('Control Sample Data'!F$3:F$98)&gt;10,IF(AND(ISNUMBER('Control Sample Data'!F1032),'Control Sample Data'!F1032&lt;$B$1,'Control Sample Data'!F1032&gt;0),'Control Sample Data'!F1032,$B$1),"")</f>
        <v/>
      </c>
      <c r="S1033" s="17" t="str">
        <f>IF(SUM('Control Sample Data'!G$3:G$98)&gt;10,IF(AND(ISNUMBER('Control Sample Data'!G1032),'Control Sample Data'!G1032&lt;$B$1,'Control Sample Data'!G1032&gt;0),'Control Sample Data'!G1032,$B$1),"")</f>
        <v/>
      </c>
      <c r="T1033" s="17" t="str">
        <f>IF(SUM('Control Sample Data'!H$3:H$98)&gt;10,IF(AND(ISNUMBER('Control Sample Data'!H1032),'Control Sample Data'!H1032&lt;$B$1,'Control Sample Data'!H1032&gt;0),'Control Sample Data'!H1032,$B$1),"")</f>
        <v/>
      </c>
      <c r="U1033" s="17" t="str">
        <f>IF(SUM('Control Sample Data'!I$3:I$98)&gt;10,IF(AND(ISNUMBER('Control Sample Data'!I1032),'Control Sample Data'!I1032&lt;$B$1,'Control Sample Data'!I1032&gt;0),'Control Sample Data'!I1032,$B$1),"")</f>
        <v/>
      </c>
      <c r="V1033" s="17" t="str">
        <f>IF(SUM('Control Sample Data'!J$3:J$98)&gt;10,IF(AND(ISNUMBER('Control Sample Data'!J1032),'Control Sample Data'!J1032&lt;$B$1,'Control Sample Data'!J1032&gt;0),'Control Sample Data'!J1032,$B$1),"")</f>
        <v/>
      </c>
      <c r="W1033" s="17" t="str">
        <f>IF(SUM('Control Sample Data'!K$3:K$98)&gt;10,IF(AND(ISNUMBER('Control Sample Data'!K1032),'Control Sample Data'!K1032&lt;$B$1,'Control Sample Data'!K1032&gt;0),'Control Sample Data'!K1032,$B$1),"")</f>
        <v/>
      </c>
      <c r="X1033" s="17" t="str">
        <f>IF(SUM('Control Sample Data'!L$3:L$98)&gt;10,IF(AND(ISNUMBER('Control Sample Data'!L1032),'Control Sample Data'!L1032&lt;$B$1,'Control Sample Data'!L1032&gt;0),'Control Sample Data'!L1032,$B$1),"")</f>
        <v/>
      </c>
      <c r="Y1033" s="17" t="str">
        <f>IF(SUM('Control Sample Data'!M$3:M$98)&gt;10,IF(AND(ISNUMBER('Control Sample Data'!M1032),'Control Sample Data'!M1032&lt;$B$1,'Control Sample Data'!M1032&gt;0),'Control Sample Data'!M1032,$B$1),"")</f>
        <v/>
      </c>
      <c r="AT1033" s="36" t="str">
        <f t="shared" si="706"/>
        <v/>
      </c>
      <c r="AU1033" s="36" t="str">
        <f t="shared" si="707"/>
        <v/>
      </c>
      <c r="AV1033" s="36" t="str">
        <f t="shared" si="708"/>
        <v/>
      </c>
      <c r="AW1033" s="36" t="str">
        <f t="shared" si="709"/>
        <v/>
      </c>
      <c r="AX1033" s="36" t="str">
        <f t="shared" si="710"/>
        <v/>
      </c>
      <c r="AY1033" s="36" t="str">
        <f t="shared" si="711"/>
        <v/>
      </c>
      <c r="AZ1033" s="36" t="str">
        <f t="shared" si="712"/>
        <v/>
      </c>
      <c r="BA1033" s="36" t="str">
        <f t="shared" si="713"/>
        <v/>
      </c>
      <c r="BB1033" s="36" t="str">
        <f t="shared" si="714"/>
        <v/>
      </c>
      <c r="BC1033" s="36" t="str">
        <f t="shared" si="715"/>
        <v/>
      </c>
      <c r="BD1033" s="36" t="str">
        <f t="shared" si="716"/>
        <v/>
      </c>
      <c r="BE1033" s="36" t="str">
        <f t="shared" si="717"/>
        <v/>
      </c>
      <c r="BF1033" s="36" t="str">
        <f t="shared" si="718"/>
        <v/>
      </c>
      <c r="BG1033" s="36" t="str">
        <f t="shared" si="719"/>
        <v/>
      </c>
      <c r="BH1033" s="36" t="str">
        <f t="shared" si="720"/>
        <v/>
      </c>
      <c r="BI1033" s="36" t="str">
        <f t="shared" si="721"/>
        <v/>
      </c>
      <c r="BJ1033" s="36" t="str">
        <f t="shared" si="722"/>
        <v/>
      </c>
      <c r="BK1033" s="36" t="str">
        <f t="shared" si="723"/>
        <v/>
      </c>
      <c r="BL1033" s="36" t="str">
        <f t="shared" si="724"/>
        <v/>
      </c>
      <c r="BM1033" s="36" t="str">
        <f t="shared" si="725"/>
        <v/>
      </c>
      <c r="BN1033" s="38" t="e">
        <f t="shared" si="684"/>
        <v>#DIV/0!</v>
      </c>
      <c r="BO1033" s="38" t="e">
        <f t="shared" si="685"/>
        <v>#DIV/0!</v>
      </c>
      <c r="BP1033" s="39" t="str">
        <f t="shared" si="686"/>
        <v/>
      </c>
      <c r="BQ1033" s="39" t="str">
        <f t="shared" si="687"/>
        <v/>
      </c>
      <c r="BR1033" s="39" t="str">
        <f t="shared" si="688"/>
        <v/>
      </c>
      <c r="BS1033" s="39" t="str">
        <f t="shared" si="689"/>
        <v/>
      </c>
      <c r="BT1033" s="39" t="str">
        <f t="shared" si="690"/>
        <v/>
      </c>
      <c r="BU1033" s="39" t="str">
        <f t="shared" si="691"/>
        <v/>
      </c>
      <c r="BV1033" s="39" t="str">
        <f t="shared" si="692"/>
        <v/>
      </c>
      <c r="BW1033" s="39" t="str">
        <f t="shared" si="693"/>
        <v/>
      </c>
      <c r="BX1033" s="39" t="str">
        <f t="shared" si="694"/>
        <v/>
      </c>
      <c r="BY1033" s="39" t="str">
        <f t="shared" si="695"/>
        <v/>
      </c>
      <c r="BZ1033" s="39" t="str">
        <f t="shared" si="696"/>
        <v/>
      </c>
      <c r="CA1033" s="39" t="str">
        <f t="shared" si="697"/>
        <v/>
      </c>
      <c r="CB1033" s="39" t="str">
        <f t="shared" si="698"/>
        <v/>
      </c>
      <c r="CC1033" s="39" t="str">
        <f t="shared" si="699"/>
        <v/>
      </c>
      <c r="CD1033" s="39" t="str">
        <f t="shared" si="700"/>
        <v/>
      </c>
      <c r="CE1033" s="39" t="str">
        <f t="shared" si="701"/>
        <v/>
      </c>
      <c r="CF1033" s="39" t="str">
        <f t="shared" si="702"/>
        <v/>
      </c>
      <c r="CG1033" s="39" t="str">
        <f t="shared" si="703"/>
        <v/>
      </c>
      <c r="CH1033" s="39" t="str">
        <f t="shared" si="704"/>
        <v/>
      </c>
      <c r="CI1033" s="39" t="str">
        <f t="shared" si="705"/>
        <v/>
      </c>
    </row>
    <row r="1034" spans="1:87">
      <c r="A1034" s="18"/>
      <c r="B1034" s="15" t="str">
        <f>'Gene Table'!E1033</f>
        <v>hsa-miR-3129-5p</v>
      </c>
      <c r="C1034" s="15" t="str">
        <f>'Gene Table'!B1033</f>
        <v>K23</v>
      </c>
      <c r="D1034" s="16" t="str">
        <f>IF(SUM('Test Sample Data'!D$3:D$98)&gt;10,IF(AND(ISNUMBER('Test Sample Data'!D1033),'Test Sample Data'!D1033&lt;$B$1,'Test Sample Data'!D1033&gt;0),'Test Sample Data'!D1033,$B$1),"")</f>
        <v/>
      </c>
      <c r="E1034" s="17" t="str">
        <f>IF(SUM('Test Sample Data'!E$3:E$98)&gt;10,IF(AND(ISNUMBER('Test Sample Data'!E1033),'Test Sample Data'!E1033&lt;$B$1,'Test Sample Data'!E1033&gt;0),'Test Sample Data'!E1033,$B$1),"")</f>
        <v/>
      </c>
      <c r="F1034" s="17" t="str">
        <f>IF(SUM('Test Sample Data'!F$3:F$98)&gt;10,IF(AND(ISNUMBER('Test Sample Data'!F1033),'Test Sample Data'!F1033&lt;$B$1,'Test Sample Data'!F1033&gt;0),'Test Sample Data'!F1033,$B$1),"")</f>
        <v/>
      </c>
      <c r="G1034" s="17" t="str">
        <f>IF(SUM('Test Sample Data'!G$3:G$98)&gt;10,IF(AND(ISNUMBER('Test Sample Data'!G1033),'Test Sample Data'!G1033&lt;$B$1,'Test Sample Data'!G1033&gt;0),'Test Sample Data'!G1033,$B$1),"")</f>
        <v/>
      </c>
      <c r="H1034" s="17" t="str">
        <f>IF(SUM('Test Sample Data'!H$3:H$98)&gt;10,IF(AND(ISNUMBER('Test Sample Data'!H1033),'Test Sample Data'!H1033&lt;$B$1,'Test Sample Data'!H1033&gt;0),'Test Sample Data'!H1033,$B$1),"")</f>
        <v/>
      </c>
      <c r="I1034" s="17" t="str">
        <f>IF(SUM('Test Sample Data'!I$3:I$98)&gt;10,IF(AND(ISNUMBER('Test Sample Data'!I1033),'Test Sample Data'!I1033&lt;$B$1,'Test Sample Data'!I1033&gt;0),'Test Sample Data'!I1033,$B$1),"")</f>
        <v/>
      </c>
      <c r="J1034" s="17" t="str">
        <f>IF(SUM('Test Sample Data'!J$3:J$98)&gt;10,IF(AND(ISNUMBER('Test Sample Data'!J1033),'Test Sample Data'!J1033&lt;$B$1,'Test Sample Data'!J1033&gt;0),'Test Sample Data'!J1033,$B$1),"")</f>
        <v/>
      </c>
      <c r="K1034" s="17" t="str">
        <f>IF(SUM('Test Sample Data'!K$3:K$98)&gt;10,IF(AND(ISNUMBER('Test Sample Data'!K1033),'Test Sample Data'!K1033&lt;$B$1,'Test Sample Data'!K1033&gt;0),'Test Sample Data'!K1033,$B$1),"")</f>
        <v/>
      </c>
      <c r="L1034" s="17" t="str">
        <f>IF(SUM('Test Sample Data'!L$3:L$98)&gt;10,IF(AND(ISNUMBER('Test Sample Data'!L1033),'Test Sample Data'!L1033&lt;$B$1,'Test Sample Data'!L1033&gt;0),'Test Sample Data'!L1033,$B$1),"")</f>
        <v/>
      </c>
      <c r="M1034" s="17" t="str">
        <f>IF(SUM('Test Sample Data'!M$3:M$98)&gt;10,IF(AND(ISNUMBER('Test Sample Data'!M1033),'Test Sample Data'!M1033&lt;$B$1,'Test Sample Data'!M1033&gt;0),'Test Sample Data'!M1033,$B$1),"")</f>
        <v/>
      </c>
      <c r="N1034" s="17" t="str">
        <f>'Gene Table'!E1033</f>
        <v>hsa-miR-3129-5p</v>
      </c>
      <c r="O1034" s="17" t="str">
        <f>'Gene Table'!B1033</f>
        <v>K23</v>
      </c>
      <c r="P1034" s="17" t="str">
        <f>IF(SUM('Control Sample Data'!D$3:D$98)&gt;10,IF(AND(ISNUMBER('Control Sample Data'!D1033),'Control Sample Data'!D1033&lt;$B$1,'Control Sample Data'!D1033&gt;0),'Control Sample Data'!D1033,$B$1),"")</f>
        <v/>
      </c>
      <c r="Q1034" s="17" t="str">
        <f>IF(SUM('Control Sample Data'!E$3:E$98)&gt;10,IF(AND(ISNUMBER('Control Sample Data'!E1033),'Control Sample Data'!E1033&lt;$B$1,'Control Sample Data'!E1033&gt;0),'Control Sample Data'!E1033,$B$1),"")</f>
        <v/>
      </c>
      <c r="R1034" s="17" t="str">
        <f>IF(SUM('Control Sample Data'!F$3:F$98)&gt;10,IF(AND(ISNUMBER('Control Sample Data'!F1033),'Control Sample Data'!F1033&lt;$B$1,'Control Sample Data'!F1033&gt;0),'Control Sample Data'!F1033,$B$1),"")</f>
        <v/>
      </c>
      <c r="S1034" s="17" t="str">
        <f>IF(SUM('Control Sample Data'!G$3:G$98)&gt;10,IF(AND(ISNUMBER('Control Sample Data'!G1033),'Control Sample Data'!G1033&lt;$B$1,'Control Sample Data'!G1033&gt;0),'Control Sample Data'!G1033,$B$1),"")</f>
        <v/>
      </c>
      <c r="T1034" s="17" t="str">
        <f>IF(SUM('Control Sample Data'!H$3:H$98)&gt;10,IF(AND(ISNUMBER('Control Sample Data'!H1033),'Control Sample Data'!H1033&lt;$B$1,'Control Sample Data'!H1033&gt;0),'Control Sample Data'!H1033,$B$1),"")</f>
        <v/>
      </c>
      <c r="U1034" s="17" t="str">
        <f>IF(SUM('Control Sample Data'!I$3:I$98)&gt;10,IF(AND(ISNUMBER('Control Sample Data'!I1033),'Control Sample Data'!I1033&lt;$B$1,'Control Sample Data'!I1033&gt;0),'Control Sample Data'!I1033,$B$1),"")</f>
        <v/>
      </c>
      <c r="V1034" s="17" t="str">
        <f>IF(SUM('Control Sample Data'!J$3:J$98)&gt;10,IF(AND(ISNUMBER('Control Sample Data'!J1033),'Control Sample Data'!J1033&lt;$B$1,'Control Sample Data'!J1033&gt;0),'Control Sample Data'!J1033,$B$1),"")</f>
        <v/>
      </c>
      <c r="W1034" s="17" t="str">
        <f>IF(SUM('Control Sample Data'!K$3:K$98)&gt;10,IF(AND(ISNUMBER('Control Sample Data'!K1033),'Control Sample Data'!K1033&lt;$B$1,'Control Sample Data'!K1033&gt;0),'Control Sample Data'!K1033,$B$1),"")</f>
        <v/>
      </c>
      <c r="X1034" s="17" t="str">
        <f>IF(SUM('Control Sample Data'!L$3:L$98)&gt;10,IF(AND(ISNUMBER('Control Sample Data'!L1033),'Control Sample Data'!L1033&lt;$B$1,'Control Sample Data'!L1033&gt;0),'Control Sample Data'!L1033,$B$1),"")</f>
        <v/>
      </c>
      <c r="Y1034" s="17" t="str">
        <f>IF(SUM('Control Sample Data'!M$3:M$98)&gt;10,IF(AND(ISNUMBER('Control Sample Data'!M1033),'Control Sample Data'!M1033&lt;$B$1,'Control Sample Data'!M1033&gt;0),'Control Sample Data'!M1033,$B$1),"")</f>
        <v/>
      </c>
      <c r="AT1034" s="36" t="str">
        <f t="shared" si="706"/>
        <v/>
      </c>
      <c r="AU1034" s="36" t="str">
        <f t="shared" si="707"/>
        <v/>
      </c>
      <c r="AV1034" s="36" t="str">
        <f t="shared" si="708"/>
        <v/>
      </c>
      <c r="AW1034" s="36" t="str">
        <f t="shared" si="709"/>
        <v/>
      </c>
      <c r="AX1034" s="36" t="str">
        <f t="shared" si="710"/>
        <v/>
      </c>
      <c r="AY1034" s="36" t="str">
        <f t="shared" si="711"/>
        <v/>
      </c>
      <c r="AZ1034" s="36" t="str">
        <f t="shared" si="712"/>
        <v/>
      </c>
      <c r="BA1034" s="36" t="str">
        <f t="shared" si="713"/>
        <v/>
      </c>
      <c r="BB1034" s="36" t="str">
        <f t="shared" si="714"/>
        <v/>
      </c>
      <c r="BC1034" s="36" t="str">
        <f t="shared" si="715"/>
        <v/>
      </c>
      <c r="BD1034" s="36" t="str">
        <f t="shared" si="716"/>
        <v/>
      </c>
      <c r="BE1034" s="36" t="str">
        <f t="shared" si="717"/>
        <v/>
      </c>
      <c r="BF1034" s="36" t="str">
        <f t="shared" si="718"/>
        <v/>
      </c>
      <c r="BG1034" s="36" t="str">
        <f t="shared" si="719"/>
        <v/>
      </c>
      <c r="BH1034" s="36" t="str">
        <f t="shared" si="720"/>
        <v/>
      </c>
      <c r="BI1034" s="36" t="str">
        <f t="shared" si="721"/>
        <v/>
      </c>
      <c r="BJ1034" s="36" t="str">
        <f t="shared" si="722"/>
        <v/>
      </c>
      <c r="BK1034" s="36" t="str">
        <f t="shared" si="723"/>
        <v/>
      </c>
      <c r="BL1034" s="36" t="str">
        <f t="shared" si="724"/>
        <v/>
      </c>
      <c r="BM1034" s="36" t="str">
        <f t="shared" si="725"/>
        <v/>
      </c>
      <c r="BN1034" s="38" t="e">
        <f t="shared" si="684"/>
        <v>#DIV/0!</v>
      </c>
      <c r="BO1034" s="38" t="e">
        <f t="shared" si="685"/>
        <v>#DIV/0!</v>
      </c>
      <c r="BP1034" s="39" t="str">
        <f t="shared" si="686"/>
        <v/>
      </c>
      <c r="BQ1034" s="39" t="str">
        <f t="shared" si="687"/>
        <v/>
      </c>
      <c r="BR1034" s="39" t="str">
        <f t="shared" si="688"/>
        <v/>
      </c>
      <c r="BS1034" s="39" t="str">
        <f t="shared" si="689"/>
        <v/>
      </c>
      <c r="BT1034" s="39" t="str">
        <f t="shared" si="690"/>
        <v/>
      </c>
      <c r="BU1034" s="39" t="str">
        <f t="shared" si="691"/>
        <v/>
      </c>
      <c r="BV1034" s="39" t="str">
        <f t="shared" si="692"/>
        <v/>
      </c>
      <c r="BW1034" s="39" t="str">
        <f t="shared" si="693"/>
        <v/>
      </c>
      <c r="BX1034" s="39" t="str">
        <f t="shared" si="694"/>
        <v/>
      </c>
      <c r="BY1034" s="39" t="str">
        <f t="shared" si="695"/>
        <v/>
      </c>
      <c r="BZ1034" s="39" t="str">
        <f t="shared" si="696"/>
        <v/>
      </c>
      <c r="CA1034" s="39" t="str">
        <f t="shared" si="697"/>
        <v/>
      </c>
      <c r="CB1034" s="39" t="str">
        <f t="shared" si="698"/>
        <v/>
      </c>
      <c r="CC1034" s="39" t="str">
        <f t="shared" si="699"/>
        <v/>
      </c>
      <c r="CD1034" s="39" t="str">
        <f t="shared" si="700"/>
        <v/>
      </c>
      <c r="CE1034" s="39" t="str">
        <f t="shared" si="701"/>
        <v/>
      </c>
      <c r="CF1034" s="39" t="str">
        <f t="shared" si="702"/>
        <v/>
      </c>
      <c r="CG1034" s="39" t="str">
        <f t="shared" si="703"/>
        <v/>
      </c>
      <c r="CH1034" s="39" t="str">
        <f t="shared" si="704"/>
        <v/>
      </c>
      <c r="CI1034" s="39" t="str">
        <f t="shared" si="705"/>
        <v/>
      </c>
    </row>
    <row r="1035" spans="1:87">
      <c r="A1035" s="18"/>
      <c r="B1035" s="15" t="str">
        <f>'Gene Table'!E1034</f>
        <v>hsa-miR-19a-5p</v>
      </c>
      <c r="C1035" s="15" t="str">
        <f>'Gene Table'!B1034</f>
        <v>K24</v>
      </c>
      <c r="D1035" s="16" t="str">
        <f>IF(SUM('Test Sample Data'!D$3:D$98)&gt;10,IF(AND(ISNUMBER('Test Sample Data'!D1034),'Test Sample Data'!D1034&lt;$B$1,'Test Sample Data'!D1034&gt;0),'Test Sample Data'!D1034,$B$1),"")</f>
        <v/>
      </c>
      <c r="E1035" s="17" t="str">
        <f>IF(SUM('Test Sample Data'!E$3:E$98)&gt;10,IF(AND(ISNUMBER('Test Sample Data'!E1034),'Test Sample Data'!E1034&lt;$B$1,'Test Sample Data'!E1034&gt;0),'Test Sample Data'!E1034,$B$1),"")</f>
        <v/>
      </c>
      <c r="F1035" s="17" t="str">
        <f>IF(SUM('Test Sample Data'!F$3:F$98)&gt;10,IF(AND(ISNUMBER('Test Sample Data'!F1034),'Test Sample Data'!F1034&lt;$B$1,'Test Sample Data'!F1034&gt;0),'Test Sample Data'!F1034,$B$1),"")</f>
        <v/>
      </c>
      <c r="G1035" s="17" t="str">
        <f>IF(SUM('Test Sample Data'!G$3:G$98)&gt;10,IF(AND(ISNUMBER('Test Sample Data'!G1034),'Test Sample Data'!G1034&lt;$B$1,'Test Sample Data'!G1034&gt;0),'Test Sample Data'!G1034,$B$1),"")</f>
        <v/>
      </c>
      <c r="H1035" s="17" t="str">
        <f>IF(SUM('Test Sample Data'!H$3:H$98)&gt;10,IF(AND(ISNUMBER('Test Sample Data'!H1034),'Test Sample Data'!H1034&lt;$B$1,'Test Sample Data'!H1034&gt;0),'Test Sample Data'!H1034,$B$1),"")</f>
        <v/>
      </c>
      <c r="I1035" s="17" t="str">
        <f>IF(SUM('Test Sample Data'!I$3:I$98)&gt;10,IF(AND(ISNUMBER('Test Sample Data'!I1034),'Test Sample Data'!I1034&lt;$B$1,'Test Sample Data'!I1034&gt;0),'Test Sample Data'!I1034,$B$1),"")</f>
        <v/>
      </c>
      <c r="J1035" s="17" t="str">
        <f>IF(SUM('Test Sample Data'!J$3:J$98)&gt;10,IF(AND(ISNUMBER('Test Sample Data'!J1034),'Test Sample Data'!J1034&lt;$B$1,'Test Sample Data'!J1034&gt;0),'Test Sample Data'!J1034,$B$1),"")</f>
        <v/>
      </c>
      <c r="K1035" s="17" t="str">
        <f>IF(SUM('Test Sample Data'!K$3:K$98)&gt;10,IF(AND(ISNUMBER('Test Sample Data'!K1034),'Test Sample Data'!K1034&lt;$B$1,'Test Sample Data'!K1034&gt;0),'Test Sample Data'!K1034,$B$1),"")</f>
        <v/>
      </c>
      <c r="L1035" s="17" t="str">
        <f>IF(SUM('Test Sample Data'!L$3:L$98)&gt;10,IF(AND(ISNUMBER('Test Sample Data'!L1034),'Test Sample Data'!L1034&lt;$B$1,'Test Sample Data'!L1034&gt;0),'Test Sample Data'!L1034,$B$1),"")</f>
        <v/>
      </c>
      <c r="M1035" s="17" t="str">
        <f>IF(SUM('Test Sample Data'!M$3:M$98)&gt;10,IF(AND(ISNUMBER('Test Sample Data'!M1034),'Test Sample Data'!M1034&lt;$B$1,'Test Sample Data'!M1034&gt;0),'Test Sample Data'!M1034,$B$1),"")</f>
        <v/>
      </c>
      <c r="N1035" s="17" t="str">
        <f>'Gene Table'!E1034</f>
        <v>hsa-miR-19a-5p</v>
      </c>
      <c r="O1035" s="17" t="str">
        <f>'Gene Table'!B1034</f>
        <v>K24</v>
      </c>
      <c r="P1035" s="17" t="str">
        <f>IF(SUM('Control Sample Data'!D$3:D$98)&gt;10,IF(AND(ISNUMBER('Control Sample Data'!D1034),'Control Sample Data'!D1034&lt;$B$1,'Control Sample Data'!D1034&gt;0),'Control Sample Data'!D1034,$B$1),"")</f>
        <v/>
      </c>
      <c r="Q1035" s="17" t="str">
        <f>IF(SUM('Control Sample Data'!E$3:E$98)&gt;10,IF(AND(ISNUMBER('Control Sample Data'!E1034),'Control Sample Data'!E1034&lt;$B$1,'Control Sample Data'!E1034&gt;0),'Control Sample Data'!E1034,$B$1),"")</f>
        <v/>
      </c>
      <c r="R1035" s="17" t="str">
        <f>IF(SUM('Control Sample Data'!F$3:F$98)&gt;10,IF(AND(ISNUMBER('Control Sample Data'!F1034),'Control Sample Data'!F1034&lt;$B$1,'Control Sample Data'!F1034&gt;0),'Control Sample Data'!F1034,$B$1),"")</f>
        <v/>
      </c>
      <c r="S1035" s="17" t="str">
        <f>IF(SUM('Control Sample Data'!G$3:G$98)&gt;10,IF(AND(ISNUMBER('Control Sample Data'!G1034),'Control Sample Data'!G1034&lt;$B$1,'Control Sample Data'!G1034&gt;0),'Control Sample Data'!G1034,$B$1),"")</f>
        <v/>
      </c>
      <c r="T1035" s="17" t="str">
        <f>IF(SUM('Control Sample Data'!H$3:H$98)&gt;10,IF(AND(ISNUMBER('Control Sample Data'!H1034),'Control Sample Data'!H1034&lt;$B$1,'Control Sample Data'!H1034&gt;0),'Control Sample Data'!H1034,$B$1),"")</f>
        <v/>
      </c>
      <c r="U1035" s="17" t="str">
        <f>IF(SUM('Control Sample Data'!I$3:I$98)&gt;10,IF(AND(ISNUMBER('Control Sample Data'!I1034),'Control Sample Data'!I1034&lt;$B$1,'Control Sample Data'!I1034&gt;0),'Control Sample Data'!I1034,$B$1),"")</f>
        <v/>
      </c>
      <c r="V1035" s="17" t="str">
        <f>IF(SUM('Control Sample Data'!J$3:J$98)&gt;10,IF(AND(ISNUMBER('Control Sample Data'!J1034),'Control Sample Data'!J1034&lt;$B$1,'Control Sample Data'!J1034&gt;0),'Control Sample Data'!J1034,$B$1),"")</f>
        <v/>
      </c>
      <c r="W1035" s="17" t="str">
        <f>IF(SUM('Control Sample Data'!K$3:K$98)&gt;10,IF(AND(ISNUMBER('Control Sample Data'!K1034),'Control Sample Data'!K1034&lt;$B$1,'Control Sample Data'!K1034&gt;0),'Control Sample Data'!K1034,$B$1),"")</f>
        <v/>
      </c>
      <c r="X1035" s="17" t="str">
        <f>IF(SUM('Control Sample Data'!L$3:L$98)&gt;10,IF(AND(ISNUMBER('Control Sample Data'!L1034),'Control Sample Data'!L1034&lt;$B$1,'Control Sample Data'!L1034&gt;0),'Control Sample Data'!L1034,$B$1),"")</f>
        <v/>
      </c>
      <c r="Y1035" s="17" t="str">
        <f>IF(SUM('Control Sample Data'!M$3:M$98)&gt;10,IF(AND(ISNUMBER('Control Sample Data'!M1034),'Control Sample Data'!M1034&lt;$B$1,'Control Sample Data'!M1034&gt;0),'Control Sample Data'!M1034,$B$1),"")</f>
        <v/>
      </c>
      <c r="AT1035" s="36" t="str">
        <f t="shared" si="706"/>
        <v/>
      </c>
      <c r="AU1035" s="36" t="str">
        <f t="shared" si="707"/>
        <v/>
      </c>
      <c r="AV1035" s="36" t="str">
        <f t="shared" si="708"/>
        <v/>
      </c>
      <c r="AW1035" s="36" t="str">
        <f t="shared" si="709"/>
        <v/>
      </c>
      <c r="AX1035" s="36" t="str">
        <f t="shared" si="710"/>
        <v/>
      </c>
      <c r="AY1035" s="36" t="str">
        <f t="shared" si="711"/>
        <v/>
      </c>
      <c r="AZ1035" s="36" t="str">
        <f t="shared" si="712"/>
        <v/>
      </c>
      <c r="BA1035" s="36" t="str">
        <f t="shared" si="713"/>
        <v/>
      </c>
      <c r="BB1035" s="36" t="str">
        <f t="shared" si="714"/>
        <v/>
      </c>
      <c r="BC1035" s="36" t="str">
        <f t="shared" si="715"/>
        <v/>
      </c>
      <c r="BD1035" s="36" t="str">
        <f t="shared" si="716"/>
        <v/>
      </c>
      <c r="BE1035" s="36" t="str">
        <f t="shared" si="717"/>
        <v/>
      </c>
      <c r="BF1035" s="36" t="str">
        <f t="shared" si="718"/>
        <v/>
      </c>
      <c r="BG1035" s="36" t="str">
        <f t="shared" si="719"/>
        <v/>
      </c>
      <c r="BH1035" s="36" t="str">
        <f t="shared" si="720"/>
        <v/>
      </c>
      <c r="BI1035" s="36" t="str">
        <f t="shared" si="721"/>
        <v/>
      </c>
      <c r="BJ1035" s="36" t="str">
        <f t="shared" si="722"/>
        <v/>
      </c>
      <c r="BK1035" s="36" t="str">
        <f t="shared" si="723"/>
        <v/>
      </c>
      <c r="BL1035" s="36" t="str">
        <f t="shared" si="724"/>
        <v/>
      </c>
      <c r="BM1035" s="36" t="str">
        <f t="shared" si="725"/>
        <v/>
      </c>
      <c r="BN1035" s="38" t="e">
        <f t="shared" si="684"/>
        <v>#DIV/0!</v>
      </c>
      <c r="BO1035" s="38" t="e">
        <f t="shared" si="685"/>
        <v>#DIV/0!</v>
      </c>
      <c r="BP1035" s="39" t="str">
        <f t="shared" si="686"/>
        <v/>
      </c>
      <c r="BQ1035" s="39" t="str">
        <f t="shared" si="687"/>
        <v/>
      </c>
      <c r="BR1035" s="39" t="str">
        <f t="shared" si="688"/>
        <v/>
      </c>
      <c r="BS1035" s="39" t="str">
        <f t="shared" si="689"/>
        <v/>
      </c>
      <c r="BT1035" s="39" t="str">
        <f t="shared" si="690"/>
        <v/>
      </c>
      <c r="BU1035" s="39" t="str">
        <f t="shared" si="691"/>
        <v/>
      </c>
      <c r="BV1035" s="39" t="str">
        <f t="shared" si="692"/>
        <v/>
      </c>
      <c r="BW1035" s="39" t="str">
        <f t="shared" si="693"/>
        <v/>
      </c>
      <c r="BX1035" s="39" t="str">
        <f t="shared" si="694"/>
        <v/>
      </c>
      <c r="BY1035" s="39" t="str">
        <f t="shared" si="695"/>
        <v/>
      </c>
      <c r="BZ1035" s="39" t="str">
        <f t="shared" si="696"/>
        <v/>
      </c>
      <c r="CA1035" s="39" t="str">
        <f t="shared" si="697"/>
        <v/>
      </c>
      <c r="CB1035" s="39" t="str">
        <f t="shared" si="698"/>
        <v/>
      </c>
      <c r="CC1035" s="39" t="str">
        <f t="shared" si="699"/>
        <v/>
      </c>
      <c r="CD1035" s="39" t="str">
        <f t="shared" si="700"/>
        <v/>
      </c>
      <c r="CE1035" s="39" t="str">
        <f t="shared" si="701"/>
        <v/>
      </c>
      <c r="CF1035" s="39" t="str">
        <f t="shared" si="702"/>
        <v/>
      </c>
      <c r="CG1035" s="39" t="str">
        <f t="shared" si="703"/>
        <v/>
      </c>
      <c r="CH1035" s="39" t="str">
        <f t="shared" si="704"/>
        <v/>
      </c>
      <c r="CI1035" s="39" t="str">
        <f t="shared" si="705"/>
        <v/>
      </c>
    </row>
    <row r="1036" spans="1:87">
      <c r="A1036" s="18"/>
      <c r="B1036" s="15" t="str">
        <f>'Gene Table'!E1035</f>
        <v>hsa-miR-4312</v>
      </c>
      <c r="C1036" s="15" t="str">
        <f>'Gene Table'!B1035</f>
        <v>L01</v>
      </c>
      <c r="D1036" s="16" t="str">
        <f>IF(SUM('Test Sample Data'!D$3:D$98)&gt;10,IF(AND(ISNUMBER('Test Sample Data'!D1035),'Test Sample Data'!D1035&lt;$B$1,'Test Sample Data'!D1035&gt;0),'Test Sample Data'!D1035,$B$1),"")</f>
        <v/>
      </c>
      <c r="E1036" s="17" t="str">
        <f>IF(SUM('Test Sample Data'!E$3:E$98)&gt;10,IF(AND(ISNUMBER('Test Sample Data'!E1035),'Test Sample Data'!E1035&lt;$B$1,'Test Sample Data'!E1035&gt;0),'Test Sample Data'!E1035,$B$1),"")</f>
        <v/>
      </c>
      <c r="F1036" s="17" t="str">
        <f>IF(SUM('Test Sample Data'!F$3:F$98)&gt;10,IF(AND(ISNUMBER('Test Sample Data'!F1035),'Test Sample Data'!F1035&lt;$B$1,'Test Sample Data'!F1035&gt;0),'Test Sample Data'!F1035,$B$1),"")</f>
        <v/>
      </c>
      <c r="G1036" s="17" t="str">
        <f>IF(SUM('Test Sample Data'!G$3:G$98)&gt;10,IF(AND(ISNUMBER('Test Sample Data'!G1035),'Test Sample Data'!G1035&lt;$B$1,'Test Sample Data'!G1035&gt;0),'Test Sample Data'!G1035,$B$1),"")</f>
        <v/>
      </c>
      <c r="H1036" s="17" t="str">
        <f>IF(SUM('Test Sample Data'!H$3:H$98)&gt;10,IF(AND(ISNUMBER('Test Sample Data'!H1035),'Test Sample Data'!H1035&lt;$B$1,'Test Sample Data'!H1035&gt;0),'Test Sample Data'!H1035,$B$1),"")</f>
        <v/>
      </c>
      <c r="I1036" s="17" t="str">
        <f>IF(SUM('Test Sample Data'!I$3:I$98)&gt;10,IF(AND(ISNUMBER('Test Sample Data'!I1035),'Test Sample Data'!I1035&lt;$B$1,'Test Sample Data'!I1035&gt;0),'Test Sample Data'!I1035,$B$1),"")</f>
        <v/>
      </c>
      <c r="J1036" s="17" t="str">
        <f>IF(SUM('Test Sample Data'!J$3:J$98)&gt;10,IF(AND(ISNUMBER('Test Sample Data'!J1035),'Test Sample Data'!J1035&lt;$B$1,'Test Sample Data'!J1035&gt;0),'Test Sample Data'!J1035,$B$1),"")</f>
        <v/>
      </c>
      <c r="K1036" s="17" t="str">
        <f>IF(SUM('Test Sample Data'!K$3:K$98)&gt;10,IF(AND(ISNUMBER('Test Sample Data'!K1035),'Test Sample Data'!K1035&lt;$B$1,'Test Sample Data'!K1035&gt;0),'Test Sample Data'!K1035,$B$1),"")</f>
        <v/>
      </c>
      <c r="L1036" s="17" t="str">
        <f>IF(SUM('Test Sample Data'!L$3:L$98)&gt;10,IF(AND(ISNUMBER('Test Sample Data'!L1035),'Test Sample Data'!L1035&lt;$B$1,'Test Sample Data'!L1035&gt;0),'Test Sample Data'!L1035,$B$1),"")</f>
        <v/>
      </c>
      <c r="M1036" s="17" t="str">
        <f>IF(SUM('Test Sample Data'!M$3:M$98)&gt;10,IF(AND(ISNUMBER('Test Sample Data'!M1035),'Test Sample Data'!M1035&lt;$B$1,'Test Sample Data'!M1035&gt;0),'Test Sample Data'!M1035,$B$1),"")</f>
        <v/>
      </c>
      <c r="N1036" s="17" t="str">
        <f>'Gene Table'!E1035</f>
        <v>hsa-miR-4312</v>
      </c>
      <c r="O1036" s="17" t="str">
        <f>'Gene Table'!B1035</f>
        <v>L01</v>
      </c>
      <c r="P1036" s="17" t="str">
        <f>IF(SUM('Control Sample Data'!D$3:D$98)&gt;10,IF(AND(ISNUMBER('Control Sample Data'!D1035),'Control Sample Data'!D1035&lt;$B$1,'Control Sample Data'!D1035&gt;0),'Control Sample Data'!D1035,$B$1),"")</f>
        <v/>
      </c>
      <c r="Q1036" s="17" t="str">
        <f>IF(SUM('Control Sample Data'!E$3:E$98)&gt;10,IF(AND(ISNUMBER('Control Sample Data'!E1035),'Control Sample Data'!E1035&lt;$B$1,'Control Sample Data'!E1035&gt;0),'Control Sample Data'!E1035,$B$1),"")</f>
        <v/>
      </c>
      <c r="R1036" s="17" t="str">
        <f>IF(SUM('Control Sample Data'!F$3:F$98)&gt;10,IF(AND(ISNUMBER('Control Sample Data'!F1035),'Control Sample Data'!F1035&lt;$B$1,'Control Sample Data'!F1035&gt;0),'Control Sample Data'!F1035,$B$1),"")</f>
        <v/>
      </c>
      <c r="S1036" s="17" t="str">
        <f>IF(SUM('Control Sample Data'!G$3:G$98)&gt;10,IF(AND(ISNUMBER('Control Sample Data'!G1035),'Control Sample Data'!G1035&lt;$B$1,'Control Sample Data'!G1035&gt;0),'Control Sample Data'!G1035,$B$1),"")</f>
        <v/>
      </c>
      <c r="T1036" s="17" t="str">
        <f>IF(SUM('Control Sample Data'!H$3:H$98)&gt;10,IF(AND(ISNUMBER('Control Sample Data'!H1035),'Control Sample Data'!H1035&lt;$B$1,'Control Sample Data'!H1035&gt;0),'Control Sample Data'!H1035,$B$1),"")</f>
        <v/>
      </c>
      <c r="U1036" s="17" t="str">
        <f>IF(SUM('Control Sample Data'!I$3:I$98)&gt;10,IF(AND(ISNUMBER('Control Sample Data'!I1035),'Control Sample Data'!I1035&lt;$B$1,'Control Sample Data'!I1035&gt;0),'Control Sample Data'!I1035,$B$1),"")</f>
        <v/>
      </c>
      <c r="V1036" s="17" t="str">
        <f>IF(SUM('Control Sample Data'!J$3:J$98)&gt;10,IF(AND(ISNUMBER('Control Sample Data'!J1035),'Control Sample Data'!J1035&lt;$B$1,'Control Sample Data'!J1035&gt;0),'Control Sample Data'!J1035,$B$1),"")</f>
        <v/>
      </c>
      <c r="W1036" s="17" t="str">
        <f>IF(SUM('Control Sample Data'!K$3:K$98)&gt;10,IF(AND(ISNUMBER('Control Sample Data'!K1035),'Control Sample Data'!K1035&lt;$B$1,'Control Sample Data'!K1035&gt;0),'Control Sample Data'!K1035,$B$1),"")</f>
        <v/>
      </c>
      <c r="X1036" s="17" t="str">
        <f>IF(SUM('Control Sample Data'!L$3:L$98)&gt;10,IF(AND(ISNUMBER('Control Sample Data'!L1035),'Control Sample Data'!L1035&lt;$B$1,'Control Sample Data'!L1035&gt;0),'Control Sample Data'!L1035,$B$1),"")</f>
        <v/>
      </c>
      <c r="Y1036" s="17" t="str">
        <f>IF(SUM('Control Sample Data'!M$3:M$98)&gt;10,IF(AND(ISNUMBER('Control Sample Data'!M1035),'Control Sample Data'!M1035&lt;$B$1,'Control Sample Data'!M1035&gt;0),'Control Sample Data'!M1035,$B$1),"")</f>
        <v/>
      </c>
      <c r="AT1036" s="36" t="str">
        <f t="shared" si="706"/>
        <v/>
      </c>
      <c r="AU1036" s="36" t="str">
        <f t="shared" si="707"/>
        <v/>
      </c>
      <c r="AV1036" s="36" t="str">
        <f t="shared" si="708"/>
        <v/>
      </c>
      <c r="AW1036" s="36" t="str">
        <f t="shared" si="709"/>
        <v/>
      </c>
      <c r="AX1036" s="36" t="str">
        <f t="shared" si="710"/>
        <v/>
      </c>
      <c r="AY1036" s="36" t="str">
        <f t="shared" si="711"/>
        <v/>
      </c>
      <c r="AZ1036" s="36" t="str">
        <f t="shared" si="712"/>
        <v/>
      </c>
      <c r="BA1036" s="36" t="str">
        <f t="shared" si="713"/>
        <v/>
      </c>
      <c r="BB1036" s="36" t="str">
        <f t="shared" si="714"/>
        <v/>
      </c>
      <c r="BC1036" s="36" t="str">
        <f t="shared" si="715"/>
        <v/>
      </c>
      <c r="BD1036" s="36" t="str">
        <f t="shared" si="716"/>
        <v/>
      </c>
      <c r="BE1036" s="36" t="str">
        <f t="shared" si="717"/>
        <v/>
      </c>
      <c r="BF1036" s="36" t="str">
        <f t="shared" si="718"/>
        <v/>
      </c>
      <c r="BG1036" s="36" t="str">
        <f t="shared" si="719"/>
        <v/>
      </c>
      <c r="BH1036" s="36" t="str">
        <f t="shared" si="720"/>
        <v/>
      </c>
      <c r="BI1036" s="36" t="str">
        <f t="shared" si="721"/>
        <v/>
      </c>
      <c r="BJ1036" s="36" t="str">
        <f t="shared" si="722"/>
        <v/>
      </c>
      <c r="BK1036" s="36" t="str">
        <f t="shared" si="723"/>
        <v/>
      </c>
      <c r="BL1036" s="36" t="str">
        <f t="shared" si="724"/>
        <v/>
      </c>
      <c r="BM1036" s="36" t="str">
        <f t="shared" si="725"/>
        <v/>
      </c>
      <c r="BN1036" s="38" t="e">
        <f t="shared" si="684"/>
        <v>#DIV/0!</v>
      </c>
      <c r="BO1036" s="38" t="e">
        <f t="shared" si="685"/>
        <v>#DIV/0!</v>
      </c>
      <c r="BP1036" s="39" t="str">
        <f t="shared" si="686"/>
        <v/>
      </c>
      <c r="BQ1036" s="39" t="str">
        <f t="shared" si="687"/>
        <v/>
      </c>
      <c r="BR1036" s="39" t="str">
        <f t="shared" si="688"/>
        <v/>
      </c>
      <c r="BS1036" s="39" t="str">
        <f t="shared" si="689"/>
        <v/>
      </c>
      <c r="BT1036" s="39" t="str">
        <f t="shared" si="690"/>
        <v/>
      </c>
      <c r="BU1036" s="39" t="str">
        <f t="shared" si="691"/>
        <v/>
      </c>
      <c r="BV1036" s="39" t="str">
        <f t="shared" si="692"/>
        <v/>
      </c>
      <c r="BW1036" s="39" t="str">
        <f t="shared" si="693"/>
        <v/>
      </c>
      <c r="BX1036" s="39" t="str">
        <f t="shared" si="694"/>
        <v/>
      </c>
      <c r="BY1036" s="39" t="str">
        <f t="shared" si="695"/>
        <v/>
      </c>
      <c r="BZ1036" s="39" t="str">
        <f t="shared" si="696"/>
        <v/>
      </c>
      <c r="CA1036" s="39" t="str">
        <f t="shared" si="697"/>
        <v/>
      </c>
      <c r="CB1036" s="39" t="str">
        <f t="shared" si="698"/>
        <v/>
      </c>
      <c r="CC1036" s="39" t="str">
        <f t="shared" si="699"/>
        <v/>
      </c>
      <c r="CD1036" s="39" t="str">
        <f t="shared" si="700"/>
        <v/>
      </c>
      <c r="CE1036" s="39" t="str">
        <f t="shared" si="701"/>
        <v/>
      </c>
      <c r="CF1036" s="39" t="str">
        <f t="shared" si="702"/>
        <v/>
      </c>
      <c r="CG1036" s="39" t="str">
        <f t="shared" si="703"/>
        <v/>
      </c>
      <c r="CH1036" s="39" t="str">
        <f t="shared" si="704"/>
        <v/>
      </c>
      <c r="CI1036" s="39" t="str">
        <f t="shared" si="705"/>
        <v/>
      </c>
    </row>
    <row r="1037" spans="1:87">
      <c r="A1037" s="18"/>
      <c r="B1037" s="15" t="str">
        <f>'Gene Table'!E1036</f>
        <v>hsa-miR-3675-3p</v>
      </c>
      <c r="C1037" s="15" t="str">
        <f>'Gene Table'!B1036</f>
        <v>L02</v>
      </c>
      <c r="D1037" s="16" t="str">
        <f>IF(SUM('Test Sample Data'!D$3:D$98)&gt;10,IF(AND(ISNUMBER('Test Sample Data'!D1036),'Test Sample Data'!D1036&lt;$B$1,'Test Sample Data'!D1036&gt;0),'Test Sample Data'!D1036,$B$1),"")</f>
        <v/>
      </c>
      <c r="E1037" s="17" t="str">
        <f>IF(SUM('Test Sample Data'!E$3:E$98)&gt;10,IF(AND(ISNUMBER('Test Sample Data'!E1036),'Test Sample Data'!E1036&lt;$B$1,'Test Sample Data'!E1036&gt;0),'Test Sample Data'!E1036,$B$1),"")</f>
        <v/>
      </c>
      <c r="F1037" s="17" t="str">
        <f>IF(SUM('Test Sample Data'!F$3:F$98)&gt;10,IF(AND(ISNUMBER('Test Sample Data'!F1036),'Test Sample Data'!F1036&lt;$B$1,'Test Sample Data'!F1036&gt;0),'Test Sample Data'!F1036,$B$1),"")</f>
        <v/>
      </c>
      <c r="G1037" s="17" t="str">
        <f>IF(SUM('Test Sample Data'!G$3:G$98)&gt;10,IF(AND(ISNUMBER('Test Sample Data'!G1036),'Test Sample Data'!G1036&lt;$B$1,'Test Sample Data'!G1036&gt;0),'Test Sample Data'!G1036,$B$1),"")</f>
        <v/>
      </c>
      <c r="H1037" s="17" t="str">
        <f>IF(SUM('Test Sample Data'!H$3:H$98)&gt;10,IF(AND(ISNUMBER('Test Sample Data'!H1036),'Test Sample Data'!H1036&lt;$B$1,'Test Sample Data'!H1036&gt;0),'Test Sample Data'!H1036,$B$1),"")</f>
        <v/>
      </c>
      <c r="I1037" s="17" t="str">
        <f>IF(SUM('Test Sample Data'!I$3:I$98)&gt;10,IF(AND(ISNUMBER('Test Sample Data'!I1036),'Test Sample Data'!I1036&lt;$B$1,'Test Sample Data'!I1036&gt;0),'Test Sample Data'!I1036,$B$1),"")</f>
        <v/>
      </c>
      <c r="J1037" s="17" t="str">
        <f>IF(SUM('Test Sample Data'!J$3:J$98)&gt;10,IF(AND(ISNUMBER('Test Sample Data'!J1036),'Test Sample Data'!J1036&lt;$B$1,'Test Sample Data'!J1036&gt;0),'Test Sample Data'!J1036,$B$1),"")</f>
        <v/>
      </c>
      <c r="K1037" s="17" t="str">
        <f>IF(SUM('Test Sample Data'!K$3:K$98)&gt;10,IF(AND(ISNUMBER('Test Sample Data'!K1036),'Test Sample Data'!K1036&lt;$B$1,'Test Sample Data'!K1036&gt;0),'Test Sample Data'!K1036,$B$1),"")</f>
        <v/>
      </c>
      <c r="L1037" s="17" t="str">
        <f>IF(SUM('Test Sample Data'!L$3:L$98)&gt;10,IF(AND(ISNUMBER('Test Sample Data'!L1036),'Test Sample Data'!L1036&lt;$B$1,'Test Sample Data'!L1036&gt;0),'Test Sample Data'!L1036,$B$1),"")</f>
        <v/>
      </c>
      <c r="M1037" s="17" t="str">
        <f>IF(SUM('Test Sample Data'!M$3:M$98)&gt;10,IF(AND(ISNUMBER('Test Sample Data'!M1036),'Test Sample Data'!M1036&lt;$B$1,'Test Sample Data'!M1036&gt;0),'Test Sample Data'!M1036,$B$1),"")</f>
        <v/>
      </c>
      <c r="N1037" s="17" t="str">
        <f>'Gene Table'!E1036</f>
        <v>hsa-miR-3675-3p</v>
      </c>
      <c r="O1037" s="17" t="str">
        <f>'Gene Table'!B1036</f>
        <v>L02</v>
      </c>
      <c r="P1037" s="17" t="str">
        <f>IF(SUM('Control Sample Data'!D$3:D$98)&gt;10,IF(AND(ISNUMBER('Control Sample Data'!D1036),'Control Sample Data'!D1036&lt;$B$1,'Control Sample Data'!D1036&gt;0),'Control Sample Data'!D1036,$B$1),"")</f>
        <v/>
      </c>
      <c r="Q1037" s="17" t="str">
        <f>IF(SUM('Control Sample Data'!E$3:E$98)&gt;10,IF(AND(ISNUMBER('Control Sample Data'!E1036),'Control Sample Data'!E1036&lt;$B$1,'Control Sample Data'!E1036&gt;0),'Control Sample Data'!E1036,$B$1),"")</f>
        <v/>
      </c>
      <c r="R1037" s="17" t="str">
        <f>IF(SUM('Control Sample Data'!F$3:F$98)&gt;10,IF(AND(ISNUMBER('Control Sample Data'!F1036),'Control Sample Data'!F1036&lt;$B$1,'Control Sample Data'!F1036&gt;0),'Control Sample Data'!F1036,$B$1),"")</f>
        <v/>
      </c>
      <c r="S1037" s="17" t="str">
        <f>IF(SUM('Control Sample Data'!G$3:G$98)&gt;10,IF(AND(ISNUMBER('Control Sample Data'!G1036),'Control Sample Data'!G1036&lt;$B$1,'Control Sample Data'!G1036&gt;0),'Control Sample Data'!G1036,$B$1),"")</f>
        <v/>
      </c>
      <c r="T1037" s="17" t="str">
        <f>IF(SUM('Control Sample Data'!H$3:H$98)&gt;10,IF(AND(ISNUMBER('Control Sample Data'!H1036),'Control Sample Data'!H1036&lt;$B$1,'Control Sample Data'!H1036&gt;0),'Control Sample Data'!H1036,$B$1),"")</f>
        <v/>
      </c>
      <c r="U1037" s="17" t="str">
        <f>IF(SUM('Control Sample Data'!I$3:I$98)&gt;10,IF(AND(ISNUMBER('Control Sample Data'!I1036),'Control Sample Data'!I1036&lt;$B$1,'Control Sample Data'!I1036&gt;0),'Control Sample Data'!I1036,$B$1),"")</f>
        <v/>
      </c>
      <c r="V1037" s="17" t="str">
        <f>IF(SUM('Control Sample Data'!J$3:J$98)&gt;10,IF(AND(ISNUMBER('Control Sample Data'!J1036),'Control Sample Data'!J1036&lt;$B$1,'Control Sample Data'!J1036&gt;0),'Control Sample Data'!J1036,$B$1),"")</f>
        <v/>
      </c>
      <c r="W1037" s="17" t="str">
        <f>IF(SUM('Control Sample Data'!K$3:K$98)&gt;10,IF(AND(ISNUMBER('Control Sample Data'!K1036),'Control Sample Data'!K1036&lt;$B$1,'Control Sample Data'!K1036&gt;0),'Control Sample Data'!K1036,$B$1),"")</f>
        <v/>
      </c>
      <c r="X1037" s="17" t="str">
        <f>IF(SUM('Control Sample Data'!L$3:L$98)&gt;10,IF(AND(ISNUMBER('Control Sample Data'!L1036),'Control Sample Data'!L1036&lt;$B$1,'Control Sample Data'!L1036&gt;0),'Control Sample Data'!L1036,$B$1),"")</f>
        <v/>
      </c>
      <c r="Y1037" s="17" t="str">
        <f>IF(SUM('Control Sample Data'!M$3:M$98)&gt;10,IF(AND(ISNUMBER('Control Sample Data'!M1036),'Control Sample Data'!M1036&lt;$B$1,'Control Sample Data'!M1036&gt;0),'Control Sample Data'!M1036,$B$1),"")</f>
        <v/>
      </c>
      <c r="AT1037" s="36" t="str">
        <f t="shared" si="706"/>
        <v/>
      </c>
      <c r="AU1037" s="36" t="str">
        <f t="shared" si="707"/>
        <v/>
      </c>
      <c r="AV1037" s="36" t="str">
        <f t="shared" si="708"/>
        <v/>
      </c>
      <c r="AW1037" s="36" t="str">
        <f t="shared" si="709"/>
        <v/>
      </c>
      <c r="AX1037" s="36" t="str">
        <f t="shared" si="710"/>
        <v/>
      </c>
      <c r="AY1037" s="36" t="str">
        <f t="shared" si="711"/>
        <v/>
      </c>
      <c r="AZ1037" s="36" t="str">
        <f t="shared" si="712"/>
        <v/>
      </c>
      <c r="BA1037" s="36" t="str">
        <f t="shared" si="713"/>
        <v/>
      </c>
      <c r="BB1037" s="36" t="str">
        <f t="shared" si="714"/>
        <v/>
      </c>
      <c r="BC1037" s="36" t="str">
        <f t="shared" si="715"/>
        <v/>
      </c>
      <c r="BD1037" s="36" t="str">
        <f t="shared" si="716"/>
        <v/>
      </c>
      <c r="BE1037" s="36" t="str">
        <f t="shared" si="717"/>
        <v/>
      </c>
      <c r="BF1037" s="36" t="str">
        <f t="shared" si="718"/>
        <v/>
      </c>
      <c r="BG1037" s="36" t="str">
        <f t="shared" si="719"/>
        <v/>
      </c>
      <c r="BH1037" s="36" t="str">
        <f t="shared" si="720"/>
        <v/>
      </c>
      <c r="BI1037" s="36" t="str">
        <f t="shared" si="721"/>
        <v/>
      </c>
      <c r="BJ1037" s="36" t="str">
        <f t="shared" si="722"/>
        <v/>
      </c>
      <c r="BK1037" s="36" t="str">
        <f t="shared" si="723"/>
        <v/>
      </c>
      <c r="BL1037" s="36" t="str">
        <f t="shared" si="724"/>
        <v/>
      </c>
      <c r="BM1037" s="36" t="str">
        <f t="shared" si="725"/>
        <v/>
      </c>
      <c r="BN1037" s="38" t="e">
        <f t="shared" si="684"/>
        <v>#DIV/0!</v>
      </c>
      <c r="BO1037" s="38" t="e">
        <f t="shared" si="685"/>
        <v>#DIV/0!</v>
      </c>
      <c r="BP1037" s="39" t="str">
        <f t="shared" si="686"/>
        <v/>
      </c>
      <c r="BQ1037" s="39" t="str">
        <f t="shared" si="687"/>
        <v/>
      </c>
      <c r="BR1037" s="39" t="str">
        <f t="shared" si="688"/>
        <v/>
      </c>
      <c r="BS1037" s="39" t="str">
        <f t="shared" si="689"/>
        <v/>
      </c>
      <c r="BT1037" s="39" t="str">
        <f t="shared" si="690"/>
        <v/>
      </c>
      <c r="BU1037" s="39" t="str">
        <f t="shared" si="691"/>
        <v/>
      </c>
      <c r="BV1037" s="39" t="str">
        <f t="shared" si="692"/>
        <v/>
      </c>
      <c r="BW1037" s="39" t="str">
        <f t="shared" si="693"/>
        <v/>
      </c>
      <c r="BX1037" s="39" t="str">
        <f t="shared" si="694"/>
        <v/>
      </c>
      <c r="BY1037" s="39" t="str">
        <f t="shared" si="695"/>
        <v/>
      </c>
      <c r="BZ1037" s="39" t="str">
        <f t="shared" si="696"/>
        <v/>
      </c>
      <c r="CA1037" s="39" t="str">
        <f t="shared" si="697"/>
        <v/>
      </c>
      <c r="CB1037" s="39" t="str">
        <f t="shared" si="698"/>
        <v/>
      </c>
      <c r="CC1037" s="39" t="str">
        <f t="shared" si="699"/>
        <v/>
      </c>
      <c r="CD1037" s="39" t="str">
        <f t="shared" si="700"/>
        <v/>
      </c>
      <c r="CE1037" s="39" t="str">
        <f t="shared" si="701"/>
        <v/>
      </c>
      <c r="CF1037" s="39" t="str">
        <f t="shared" si="702"/>
        <v/>
      </c>
      <c r="CG1037" s="39" t="str">
        <f t="shared" si="703"/>
        <v/>
      </c>
      <c r="CH1037" s="39" t="str">
        <f t="shared" si="704"/>
        <v/>
      </c>
      <c r="CI1037" s="39" t="str">
        <f t="shared" si="705"/>
        <v/>
      </c>
    </row>
    <row r="1038" spans="1:87">
      <c r="A1038" s="18"/>
      <c r="B1038" s="15" t="str">
        <f>'Gene Table'!E1037</f>
        <v>hsa-miR-4315</v>
      </c>
      <c r="C1038" s="15" t="str">
        <f>'Gene Table'!B1037</f>
        <v>L03</v>
      </c>
      <c r="D1038" s="16" t="str">
        <f>IF(SUM('Test Sample Data'!D$3:D$98)&gt;10,IF(AND(ISNUMBER('Test Sample Data'!D1037),'Test Sample Data'!D1037&lt;$B$1,'Test Sample Data'!D1037&gt;0),'Test Sample Data'!D1037,$B$1),"")</f>
        <v/>
      </c>
      <c r="E1038" s="17" t="str">
        <f>IF(SUM('Test Sample Data'!E$3:E$98)&gt;10,IF(AND(ISNUMBER('Test Sample Data'!E1037),'Test Sample Data'!E1037&lt;$B$1,'Test Sample Data'!E1037&gt;0),'Test Sample Data'!E1037,$B$1),"")</f>
        <v/>
      </c>
      <c r="F1038" s="17" t="str">
        <f>IF(SUM('Test Sample Data'!F$3:F$98)&gt;10,IF(AND(ISNUMBER('Test Sample Data'!F1037),'Test Sample Data'!F1037&lt;$B$1,'Test Sample Data'!F1037&gt;0),'Test Sample Data'!F1037,$B$1),"")</f>
        <v/>
      </c>
      <c r="G1038" s="17" t="str">
        <f>IF(SUM('Test Sample Data'!G$3:G$98)&gt;10,IF(AND(ISNUMBER('Test Sample Data'!G1037),'Test Sample Data'!G1037&lt;$B$1,'Test Sample Data'!G1037&gt;0),'Test Sample Data'!G1037,$B$1),"")</f>
        <v/>
      </c>
      <c r="H1038" s="17" t="str">
        <f>IF(SUM('Test Sample Data'!H$3:H$98)&gt;10,IF(AND(ISNUMBER('Test Sample Data'!H1037),'Test Sample Data'!H1037&lt;$B$1,'Test Sample Data'!H1037&gt;0),'Test Sample Data'!H1037,$B$1),"")</f>
        <v/>
      </c>
      <c r="I1038" s="17" t="str">
        <f>IF(SUM('Test Sample Data'!I$3:I$98)&gt;10,IF(AND(ISNUMBER('Test Sample Data'!I1037),'Test Sample Data'!I1037&lt;$B$1,'Test Sample Data'!I1037&gt;0),'Test Sample Data'!I1037,$B$1),"")</f>
        <v/>
      </c>
      <c r="J1038" s="17" t="str">
        <f>IF(SUM('Test Sample Data'!J$3:J$98)&gt;10,IF(AND(ISNUMBER('Test Sample Data'!J1037),'Test Sample Data'!J1037&lt;$B$1,'Test Sample Data'!J1037&gt;0),'Test Sample Data'!J1037,$B$1),"")</f>
        <v/>
      </c>
      <c r="K1038" s="17" t="str">
        <f>IF(SUM('Test Sample Data'!K$3:K$98)&gt;10,IF(AND(ISNUMBER('Test Sample Data'!K1037),'Test Sample Data'!K1037&lt;$B$1,'Test Sample Data'!K1037&gt;0),'Test Sample Data'!K1037,$B$1),"")</f>
        <v/>
      </c>
      <c r="L1038" s="17" t="str">
        <f>IF(SUM('Test Sample Data'!L$3:L$98)&gt;10,IF(AND(ISNUMBER('Test Sample Data'!L1037),'Test Sample Data'!L1037&lt;$B$1,'Test Sample Data'!L1037&gt;0),'Test Sample Data'!L1037,$B$1),"")</f>
        <v/>
      </c>
      <c r="M1038" s="17" t="str">
        <f>IF(SUM('Test Sample Data'!M$3:M$98)&gt;10,IF(AND(ISNUMBER('Test Sample Data'!M1037),'Test Sample Data'!M1037&lt;$B$1,'Test Sample Data'!M1037&gt;0),'Test Sample Data'!M1037,$B$1),"")</f>
        <v/>
      </c>
      <c r="N1038" s="17" t="str">
        <f>'Gene Table'!E1037</f>
        <v>hsa-miR-4315</v>
      </c>
      <c r="O1038" s="17" t="str">
        <f>'Gene Table'!B1037</f>
        <v>L03</v>
      </c>
      <c r="P1038" s="17" t="str">
        <f>IF(SUM('Control Sample Data'!D$3:D$98)&gt;10,IF(AND(ISNUMBER('Control Sample Data'!D1037),'Control Sample Data'!D1037&lt;$B$1,'Control Sample Data'!D1037&gt;0),'Control Sample Data'!D1037,$B$1),"")</f>
        <v/>
      </c>
      <c r="Q1038" s="17" t="str">
        <f>IF(SUM('Control Sample Data'!E$3:E$98)&gt;10,IF(AND(ISNUMBER('Control Sample Data'!E1037),'Control Sample Data'!E1037&lt;$B$1,'Control Sample Data'!E1037&gt;0),'Control Sample Data'!E1037,$B$1),"")</f>
        <v/>
      </c>
      <c r="R1038" s="17" t="str">
        <f>IF(SUM('Control Sample Data'!F$3:F$98)&gt;10,IF(AND(ISNUMBER('Control Sample Data'!F1037),'Control Sample Data'!F1037&lt;$B$1,'Control Sample Data'!F1037&gt;0),'Control Sample Data'!F1037,$B$1),"")</f>
        <v/>
      </c>
      <c r="S1038" s="17" t="str">
        <f>IF(SUM('Control Sample Data'!G$3:G$98)&gt;10,IF(AND(ISNUMBER('Control Sample Data'!G1037),'Control Sample Data'!G1037&lt;$B$1,'Control Sample Data'!G1037&gt;0),'Control Sample Data'!G1037,$B$1),"")</f>
        <v/>
      </c>
      <c r="T1038" s="17" t="str">
        <f>IF(SUM('Control Sample Data'!H$3:H$98)&gt;10,IF(AND(ISNUMBER('Control Sample Data'!H1037),'Control Sample Data'!H1037&lt;$B$1,'Control Sample Data'!H1037&gt;0),'Control Sample Data'!H1037,$B$1),"")</f>
        <v/>
      </c>
      <c r="U1038" s="17" t="str">
        <f>IF(SUM('Control Sample Data'!I$3:I$98)&gt;10,IF(AND(ISNUMBER('Control Sample Data'!I1037),'Control Sample Data'!I1037&lt;$B$1,'Control Sample Data'!I1037&gt;0),'Control Sample Data'!I1037,$B$1),"")</f>
        <v/>
      </c>
      <c r="V1038" s="17" t="str">
        <f>IF(SUM('Control Sample Data'!J$3:J$98)&gt;10,IF(AND(ISNUMBER('Control Sample Data'!J1037),'Control Sample Data'!J1037&lt;$B$1,'Control Sample Data'!J1037&gt;0),'Control Sample Data'!J1037,$B$1),"")</f>
        <v/>
      </c>
      <c r="W1038" s="17" t="str">
        <f>IF(SUM('Control Sample Data'!K$3:K$98)&gt;10,IF(AND(ISNUMBER('Control Sample Data'!K1037),'Control Sample Data'!K1037&lt;$B$1,'Control Sample Data'!K1037&gt;0),'Control Sample Data'!K1037,$B$1),"")</f>
        <v/>
      </c>
      <c r="X1038" s="17" t="str">
        <f>IF(SUM('Control Sample Data'!L$3:L$98)&gt;10,IF(AND(ISNUMBER('Control Sample Data'!L1037),'Control Sample Data'!L1037&lt;$B$1,'Control Sample Data'!L1037&gt;0),'Control Sample Data'!L1037,$B$1),"")</f>
        <v/>
      </c>
      <c r="Y1038" s="17" t="str">
        <f>IF(SUM('Control Sample Data'!M$3:M$98)&gt;10,IF(AND(ISNUMBER('Control Sample Data'!M1037),'Control Sample Data'!M1037&lt;$B$1,'Control Sample Data'!M1037&gt;0),'Control Sample Data'!M1037,$B$1),"")</f>
        <v/>
      </c>
      <c r="AT1038" s="36" t="str">
        <f t="shared" si="706"/>
        <v/>
      </c>
      <c r="AU1038" s="36" t="str">
        <f t="shared" si="707"/>
        <v/>
      </c>
      <c r="AV1038" s="36" t="str">
        <f t="shared" si="708"/>
        <v/>
      </c>
      <c r="AW1038" s="36" t="str">
        <f t="shared" si="709"/>
        <v/>
      </c>
      <c r="AX1038" s="36" t="str">
        <f t="shared" si="710"/>
        <v/>
      </c>
      <c r="AY1038" s="36" t="str">
        <f t="shared" si="711"/>
        <v/>
      </c>
      <c r="AZ1038" s="36" t="str">
        <f t="shared" si="712"/>
        <v/>
      </c>
      <c r="BA1038" s="36" t="str">
        <f t="shared" si="713"/>
        <v/>
      </c>
      <c r="BB1038" s="36" t="str">
        <f t="shared" si="714"/>
        <v/>
      </c>
      <c r="BC1038" s="36" t="str">
        <f t="shared" si="715"/>
        <v/>
      </c>
      <c r="BD1038" s="36" t="str">
        <f t="shared" si="716"/>
        <v/>
      </c>
      <c r="BE1038" s="36" t="str">
        <f t="shared" si="717"/>
        <v/>
      </c>
      <c r="BF1038" s="36" t="str">
        <f t="shared" si="718"/>
        <v/>
      </c>
      <c r="BG1038" s="36" t="str">
        <f t="shared" si="719"/>
        <v/>
      </c>
      <c r="BH1038" s="36" t="str">
        <f t="shared" si="720"/>
        <v/>
      </c>
      <c r="BI1038" s="36" t="str">
        <f t="shared" si="721"/>
        <v/>
      </c>
      <c r="BJ1038" s="36" t="str">
        <f t="shared" si="722"/>
        <v/>
      </c>
      <c r="BK1038" s="36" t="str">
        <f t="shared" si="723"/>
        <v/>
      </c>
      <c r="BL1038" s="36" t="str">
        <f t="shared" si="724"/>
        <v/>
      </c>
      <c r="BM1038" s="36" t="str">
        <f t="shared" si="725"/>
        <v/>
      </c>
      <c r="BN1038" s="38" t="e">
        <f t="shared" si="684"/>
        <v>#DIV/0!</v>
      </c>
      <c r="BO1038" s="38" t="e">
        <f t="shared" si="685"/>
        <v>#DIV/0!</v>
      </c>
      <c r="BP1038" s="39" t="str">
        <f t="shared" si="686"/>
        <v/>
      </c>
      <c r="BQ1038" s="39" t="str">
        <f t="shared" si="687"/>
        <v/>
      </c>
      <c r="BR1038" s="39" t="str">
        <f t="shared" si="688"/>
        <v/>
      </c>
      <c r="BS1038" s="39" t="str">
        <f t="shared" si="689"/>
        <v/>
      </c>
      <c r="BT1038" s="39" t="str">
        <f t="shared" si="690"/>
        <v/>
      </c>
      <c r="BU1038" s="39" t="str">
        <f t="shared" si="691"/>
        <v/>
      </c>
      <c r="BV1038" s="39" t="str">
        <f t="shared" si="692"/>
        <v/>
      </c>
      <c r="BW1038" s="39" t="str">
        <f t="shared" si="693"/>
        <v/>
      </c>
      <c r="BX1038" s="39" t="str">
        <f t="shared" si="694"/>
        <v/>
      </c>
      <c r="BY1038" s="39" t="str">
        <f t="shared" si="695"/>
        <v/>
      </c>
      <c r="BZ1038" s="39" t="str">
        <f t="shared" si="696"/>
        <v/>
      </c>
      <c r="CA1038" s="39" t="str">
        <f t="shared" si="697"/>
        <v/>
      </c>
      <c r="CB1038" s="39" t="str">
        <f t="shared" si="698"/>
        <v/>
      </c>
      <c r="CC1038" s="39" t="str">
        <f t="shared" si="699"/>
        <v/>
      </c>
      <c r="CD1038" s="39" t="str">
        <f t="shared" si="700"/>
        <v/>
      </c>
      <c r="CE1038" s="39" t="str">
        <f t="shared" si="701"/>
        <v/>
      </c>
      <c r="CF1038" s="39" t="str">
        <f t="shared" si="702"/>
        <v/>
      </c>
      <c r="CG1038" s="39" t="str">
        <f t="shared" si="703"/>
        <v/>
      </c>
      <c r="CH1038" s="39" t="str">
        <f t="shared" si="704"/>
        <v/>
      </c>
      <c r="CI1038" s="39" t="str">
        <f t="shared" si="705"/>
        <v/>
      </c>
    </row>
    <row r="1039" spans="1:87">
      <c r="A1039" s="18"/>
      <c r="B1039" s="15" t="str">
        <f>'Gene Table'!E1038</f>
        <v>hsa-miR-3676-3p</v>
      </c>
      <c r="C1039" s="15" t="str">
        <f>'Gene Table'!B1038</f>
        <v>L04</v>
      </c>
      <c r="D1039" s="16" t="str">
        <f>IF(SUM('Test Sample Data'!D$3:D$98)&gt;10,IF(AND(ISNUMBER('Test Sample Data'!D1038),'Test Sample Data'!D1038&lt;$B$1,'Test Sample Data'!D1038&gt;0),'Test Sample Data'!D1038,$B$1),"")</f>
        <v/>
      </c>
      <c r="E1039" s="17" t="str">
        <f>IF(SUM('Test Sample Data'!E$3:E$98)&gt;10,IF(AND(ISNUMBER('Test Sample Data'!E1038),'Test Sample Data'!E1038&lt;$B$1,'Test Sample Data'!E1038&gt;0),'Test Sample Data'!E1038,$B$1),"")</f>
        <v/>
      </c>
      <c r="F1039" s="17" t="str">
        <f>IF(SUM('Test Sample Data'!F$3:F$98)&gt;10,IF(AND(ISNUMBER('Test Sample Data'!F1038),'Test Sample Data'!F1038&lt;$B$1,'Test Sample Data'!F1038&gt;0),'Test Sample Data'!F1038,$B$1),"")</f>
        <v/>
      </c>
      <c r="G1039" s="17" t="str">
        <f>IF(SUM('Test Sample Data'!G$3:G$98)&gt;10,IF(AND(ISNUMBER('Test Sample Data'!G1038),'Test Sample Data'!G1038&lt;$B$1,'Test Sample Data'!G1038&gt;0),'Test Sample Data'!G1038,$B$1),"")</f>
        <v/>
      </c>
      <c r="H1039" s="17" t="str">
        <f>IF(SUM('Test Sample Data'!H$3:H$98)&gt;10,IF(AND(ISNUMBER('Test Sample Data'!H1038),'Test Sample Data'!H1038&lt;$B$1,'Test Sample Data'!H1038&gt;0),'Test Sample Data'!H1038,$B$1),"")</f>
        <v/>
      </c>
      <c r="I1039" s="17" t="str">
        <f>IF(SUM('Test Sample Data'!I$3:I$98)&gt;10,IF(AND(ISNUMBER('Test Sample Data'!I1038),'Test Sample Data'!I1038&lt;$B$1,'Test Sample Data'!I1038&gt;0),'Test Sample Data'!I1038,$B$1),"")</f>
        <v/>
      </c>
      <c r="J1039" s="17" t="str">
        <f>IF(SUM('Test Sample Data'!J$3:J$98)&gt;10,IF(AND(ISNUMBER('Test Sample Data'!J1038),'Test Sample Data'!J1038&lt;$B$1,'Test Sample Data'!J1038&gt;0),'Test Sample Data'!J1038,$B$1),"")</f>
        <v/>
      </c>
      <c r="K1039" s="17" t="str">
        <f>IF(SUM('Test Sample Data'!K$3:K$98)&gt;10,IF(AND(ISNUMBER('Test Sample Data'!K1038),'Test Sample Data'!K1038&lt;$B$1,'Test Sample Data'!K1038&gt;0),'Test Sample Data'!K1038,$B$1),"")</f>
        <v/>
      </c>
      <c r="L1039" s="17" t="str">
        <f>IF(SUM('Test Sample Data'!L$3:L$98)&gt;10,IF(AND(ISNUMBER('Test Sample Data'!L1038),'Test Sample Data'!L1038&lt;$B$1,'Test Sample Data'!L1038&gt;0),'Test Sample Data'!L1038,$B$1),"")</f>
        <v/>
      </c>
      <c r="M1039" s="17" t="str">
        <f>IF(SUM('Test Sample Data'!M$3:M$98)&gt;10,IF(AND(ISNUMBER('Test Sample Data'!M1038),'Test Sample Data'!M1038&lt;$B$1,'Test Sample Data'!M1038&gt;0),'Test Sample Data'!M1038,$B$1),"")</f>
        <v/>
      </c>
      <c r="N1039" s="17" t="str">
        <f>'Gene Table'!E1038</f>
        <v>hsa-miR-3676-3p</v>
      </c>
      <c r="O1039" s="17" t="str">
        <f>'Gene Table'!B1038</f>
        <v>L04</v>
      </c>
      <c r="P1039" s="17" t="str">
        <f>IF(SUM('Control Sample Data'!D$3:D$98)&gt;10,IF(AND(ISNUMBER('Control Sample Data'!D1038),'Control Sample Data'!D1038&lt;$B$1,'Control Sample Data'!D1038&gt;0),'Control Sample Data'!D1038,$B$1),"")</f>
        <v/>
      </c>
      <c r="Q1039" s="17" t="str">
        <f>IF(SUM('Control Sample Data'!E$3:E$98)&gt;10,IF(AND(ISNUMBER('Control Sample Data'!E1038),'Control Sample Data'!E1038&lt;$B$1,'Control Sample Data'!E1038&gt;0),'Control Sample Data'!E1038,$B$1),"")</f>
        <v/>
      </c>
      <c r="R1039" s="17" t="str">
        <f>IF(SUM('Control Sample Data'!F$3:F$98)&gt;10,IF(AND(ISNUMBER('Control Sample Data'!F1038),'Control Sample Data'!F1038&lt;$B$1,'Control Sample Data'!F1038&gt;0),'Control Sample Data'!F1038,$B$1),"")</f>
        <v/>
      </c>
      <c r="S1039" s="17" t="str">
        <f>IF(SUM('Control Sample Data'!G$3:G$98)&gt;10,IF(AND(ISNUMBER('Control Sample Data'!G1038),'Control Sample Data'!G1038&lt;$B$1,'Control Sample Data'!G1038&gt;0),'Control Sample Data'!G1038,$B$1),"")</f>
        <v/>
      </c>
      <c r="T1039" s="17" t="str">
        <f>IF(SUM('Control Sample Data'!H$3:H$98)&gt;10,IF(AND(ISNUMBER('Control Sample Data'!H1038),'Control Sample Data'!H1038&lt;$B$1,'Control Sample Data'!H1038&gt;0),'Control Sample Data'!H1038,$B$1),"")</f>
        <v/>
      </c>
      <c r="U1039" s="17" t="str">
        <f>IF(SUM('Control Sample Data'!I$3:I$98)&gt;10,IF(AND(ISNUMBER('Control Sample Data'!I1038),'Control Sample Data'!I1038&lt;$B$1,'Control Sample Data'!I1038&gt;0),'Control Sample Data'!I1038,$B$1),"")</f>
        <v/>
      </c>
      <c r="V1039" s="17" t="str">
        <f>IF(SUM('Control Sample Data'!J$3:J$98)&gt;10,IF(AND(ISNUMBER('Control Sample Data'!J1038),'Control Sample Data'!J1038&lt;$B$1,'Control Sample Data'!J1038&gt;0),'Control Sample Data'!J1038,$B$1),"")</f>
        <v/>
      </c>
      <c r="W1039" s="17" t="str">
        <f>IF(SUM('Control Sample Data'!K$3:K$98)&gt;10,IF(AND(ISNUMBER('Control Sample Data'!K1038),'Control Sample Data'!K1038&lt;$B$1,'Control Sample Data'!K1038&gt;0),'Control Sample Data'!K1038,$B$1),"")</f>
        <v/>
      </c>
      <c r="X1039" s="17" t="str">
        <f>IF(SUM('Control Sample Data'!L$3:L$98)&gt;10,IF(AND(ISNUMBER('Control Sample Data'!L1038),'Control Sample Data'!L1038&lt;$B$1,'Control Sample Data'!L1038&gt;0),'Control Sample Data'!L1038,$B$1),"")</f>
        <v/>
      </c>
      <c r="Y1039" s="17" t="str">
        <f>IF(SUM('Control Sample Data'!M$3:M$98)&gt;10,IF(AND(ISNUMBER('Control Sample Data'!M1038),'Control Sample Data'!M1038&lt;$B$1,'Control Sample Data'!M1038&gt;0),'Control Sample Data'!M1038,$B$1),"")</f>
        <v/>
      </c>
      <c r="AT1039" s="36" t="str">
        <f t="shared" si="706"/>
        <v/>
      </c>
      <c r="AU1039" s="36" t="str">
        <f t="shared" si="707"/>
        <v/>
      </c>
      <c r="AV1039" s="36" t="str">
        <f t="shared" si="708"/>
        <v/>
      </c>
      <c r="AW1039" s="36" t="str">
        <f t="shared" si="709"/>
        <v/>
      </c>
      <c r="AX1039" s="36" t="str">
        <f t="shared" si="710"/>
        <v/>
      </c>
      <c r="AY1039" s="36" t="str">
        <f t="shared" si="711"/>
        <v/>
      </c>
      <c r="AZ1039" s="36" t="str">
        <f t="shared" si="712"/>
        <v/>
      </c>
      <c r="BA1039" s="36" t="str">
        <f t="shared" si="713"/>
        <v/>
      </c>
      <c r="BB1039" s="36" t="str">
        <f t="shared" si="714"/>
        <v/>
      </c>
      <c r="BC1039" s="36" t="str">
        <f t="shared" si="715"/>
        <v/>
      </c>
      <c r="BD1039" s="36" t="str">
        <f t="shared" si="716"/>
        <v/>
      </c>
      <c r="BE1039" s="36" t="str">
        <f t="shared" si="717"/>
        <v/>
      </c>
      <c r="BF1039" s="36" t="str">
        <f t="shared" si="718"/>
        <v/>
      </c>
      <c r="BG1039" s="36" t="str">
        <f t="shared" si="719"/>
        <v/>
      </c>
      <c r="BH1039" s="36" t="str">
        <f t="shared" si="720"/>
        <v/>
      </c>
      <c r="BI1039" s="36" t="str">
        <f t="shared" si="721"/>
        <v/>
      </c>
      <c r="BJ1039" s="36" t="str">
        <f t="shared" si="722"/>
        <v/>
      </c>
      <c r="BK1039" s="36" t="str">
        <f t="shared" si="723"/>
        <v/>
      </c>
      <c r="BL1039" s="36" t="str">
        <f t="shared" si="724"/>
        <v/>
      </c>
      <c r="BM1039" s="36" t="str">
        <f t="shared" si="725"/>
        <v/>
      </c>
      <c r="BN1039" s="38" t="e">
        <f t="shared" si="684"/>
        <v>#DIV/0!</v>
      </c>
      <c r="BO1039" s="38" t="e">
        <f t="shared" si="685"/>
        <v>#DIV/0!</v>
      </c>
      <c r="BP1039" s="39" t="str">
        <f t="shared" si="686"/>
        <v/>
      </c>
      <c r="BQ1039" s="39" t="str">
        <f t="shared" si="687"/>
        <v/>
      </c>
      <c r="BR1039" s="39" t="str">
        <f t="shared" si="688"/>
        <v/>
      </c>
      <c r="BS1039" s="39" t="str">
        <f t="shared" si="689"/>
        <v/>
      </c>
      <c r="BT1039" s="39" t="str">
        <f t="shared" si="690"/>
        <v/>
      </c>
      <c r="BU1039" s="39" t="str">
        <f t="shared" si="691"/>
        <v/>
      </c>
      <c r="BV1039" s="39" t="str">
        <f t="shared" si="692"/>
        <v/>
      </c>
      <c r="BW1039" s="39" t="str">
        <f t="shared" si="693"/>
        <v/>
      </c>
      <c r="BX1039" s="39" t="str">
        <f t="shared" si="694"/>
        <v/>
      </c>
      <c r="BY1039" s="39" t="str">
        <f t="shared" si="695"/>
        <v/>
      </c>
      <c r="BZ1039" s="39" t="str">
        <f t="shared" si="696"/>
        <v/>
      </c>
      <c r="CA1039" s="39" t="str">
        <f t="shared" si="697"/>
        <v/>
      </c>
      <c r="CB1039" s="39" t="str">
        <f t="shared" si="698"/>
        <v/>
      </c>
      <c r="CC1039" s="39" t="str">
        <f t="shared" si="699"/>
        <v/>
      </c>
      <c r="CD1039" s="39" t="str">
        <f t="shared" si="700"/>
        <v/>
      </c>
      <c r="CE1039" s="39" t="str">
        <f t="shared" si="701"/>
        <v/>
      </c>
      <c r="CF1039" s="39" t="str">
        <f t="shared" si="702"/>
        <v/>
      </c>
      <c r="CG1039" s="39" t="str">
        <f t="shared" si="703"/>
        <v/>
      </c>
      <c r="CH1039" s="39" t="str">
        <f t="shared" si="704"/>
        <v/>
      </c>
      <c r="CI1039" s="39" t="str">
        <f t="shared" si="705"/>
        <v/>
      </c>
    </row>
    <row r="1040" spans="1:87">
      <c r="A1040" s="18"/>
      <c r="B1040" s="15" t="str">
        <f>'Gene Table'!E1039</f>
        <v>hsa-miR-4316</v>
      </c>
      <c r="C1040" s="15" t="str">
        <f>'Gene Table'!B1039</f>
        <v>L05</v>
      </c>
      <c r="D1040" s="16" t="str">
        <f>IF(SUM('Test Sample Data'!D$3:D$98)&gt;10,IF(AND(ISNUMBER('Test Sample Data'!D1039),'Test Sample Data'!D1039&lt;$B$1,'Test Sample Data'!D1039&gt;0),'Test Sample Data'!D1039,$B$1),"")</f>
        <v/>
      </c>
      <c r="E1040" s="17" t="str">
        <f>IF(SUM('Test Sample Data'!E$3:E$98)&gt;10,IF(AND(ISNUMBER('Test Sample Data'!E1039),'Test Sample Data'!E1039&lt;$B$1,'Test Sample Data'!E1039&gt;0),'Test Sample Data'!E1039,$B$1),"")</f>
        <v/>
      </c>
      <c r="F1040" s="17" t="str">
        <f>IF(SUM('Test Sample Data'!F$3:F$98)&gt;10,IF(AND(ISNUMBER('Test Sample Data'!F1039),'Test Sample Data'!F1039&lt;$B$1,'Test Sample Data'!F1039&gt;0),'Test Sample Data'!F1039,$B$1),"")</f>
        <v/>
      </c>
      <c r="G1040" s="17" t="str">
        <f>IF(SUM('Test Sample Data'!G$3:G$98)&gt;10,IF(AND(ISNUMBER('Test Sample Data'!G1039),'Test Sample Data'!G1039&lt;$B$1,'Test Sample Data'!G1039&gt;0),'Test Sample Data'!G1039,$B$1),"")</f>
        <v/>
      </c>
      <c r="H1040" s="17" t="str">
        <f>IF(SUM('Test Sample Data'!H$3:H$98)&gt;10,IF(AND(ISNUMBER('Test Sample Data'!H1039),'Test Sample Data'!H1039&lt;$B$1,'Test Sample Data'!H1039&gt;0),'Test Sample Data'!H1039,$B$1),"")</f>
        <v/>
      </c>
      <c r="I1040" s="17" t="str">
        <f>IF(SUM('Test Sample Data'!I$3:I$98)&gt;10,IF(AND(ISNUMBER('Test Sample Data'!I1039),'Test Sample Data'!I1039&lt;$B$1,'Test Sample Data'!I1039&gt;0),'Test Sample Data'!I1039,$B$1),"")</f>
        <v/>
      </c>
      <c r="J1040" s="17" t="str">
        <f>IF(SUM('Test Sample Data'!J$3:J$98)&gt;10,IF(AND(ISNUMBER('Test Sample Data'!J1039),'Test Sample Data'!J1039&lt;$B$1,'Test Sample Data'!J1039&gt;0),'Test Sample Data'!J1039,$B$1),"")</f>
        <v/>
      </c>
      <c r="K1040" s="17" t="str">
        <f>IF(SUM('Test Sample Data'!K$3:K$98)&gt;10,IF(AND(ISNUMBER('Test Sample Data'!K1039),'Test Sample Data'!K1039&lt;$B$1,'Test Sample Data'!K1039&gt;0),'Test Sample Data'!K1039,$B$1),"")</f>
        <v/>
      </c>
      <c r="L1040" s="17" t="str">
        <f>IF(SUM('Test Sample Data'!L$3:L$98)&gt;10,IF(AND(ISNUMBER('Test Sample Data'!L1039),'Test Sample Data'!L1039&lt;$B$1,'Test Sample Data'!L1039&gt;0),'Test Sample Data'!L1039,$B$1),"")</f>
        <v/>
      </c>
      <c r="M1040" s="17" t="str">
        <f>IF(SUM('Test Sample Data'!M$3:M$98)&gt;10,IF(AND(ISNUMBER('Test Sample Data'!M1039),'Test Sample Data'!M1039&lt;$B$1,'Test Sample Data'!M1039&gt;0),'Test Sample Data'!M1039,$B$1),"")</f>
        <v/>
      </c>
      <c r="N1040" s="17" t="str">
        <f>'Gene Table'!E1039</f>
        <v>hsa-miR-4316</v>
      </c>
      <c r="O1040" s="17" t="str">
        <f>'Gene Table'!B1039</f>
        <v>L05</v>
      </c>
      <c r="P1040" s="17" t="str">
        <f>IF(SUM('Control Sample Data'!D$3:D$98)&gt;10,IF(AND(ISNUMBER('Control Sample Data'!D1039),'Control Sample Data'!D1039&lt;$B$1,'Control Sample Data'!D1039&gt;0),'Control Sample Data'!D1039,$B$1),"")</f>
        <v/>
      </c>
      <c r="Q1040" s="17" t="str">
        <f>IF(SUM('Control Sample Data'!E$3:E$98)&gt;10,IF(AND(ISNUMBER('Control Sample Data'!E1039),'Control Sample Data'!E1039&lt;$B$1,'Control Sample Data'!E1039&gt;0),'Control Sample Data'!E1039,$B$1),"")</f>
        <v/>
      </c>
      <c r="R1040" s="17" t="str">
        <f>IF(SUM('Control Sample Data'!F$3:F$98)&gt;10,IF(AND(ISNUMBER('Control Sample Data'!F1039),'Control Sample Data'!F1039&lt;$B$1,'Control Sample Data'!F1039&gt;0),'Control Sample Data'!F1039,$B$1),"")</f>
        <v/>
      </c>
      <c r="S1040" s="17" t="str">
        <f>IF(SUM('Control Sample Data'!G$3:G$98)&gt;10,IF(AND(ISNUMBER('Control Sample Data'!G1039),'Control Sample Data'!G1039&lt;$B$1,'Control Sample Data'!G1039&gt;0),'Control Sample Data'!G1039,$B$1),"")</f>
        <v/>
      </c>
      <c r="T1040" s="17" t="str">
        <f>IF(SUM('Control Sample Data'!H$3:H$98)&gt;10,IF(AND(ISNUMBER('Control Sample Data'!H1039),'Control Sample Data'!H1039&lt;$B$1,'Control Sample Data'!H1039&gt;0),'Control Sample Data'!H1039,$B$1),"")</f>
        <v/>
      </c>
      <c r="U1040" s="17" t="str">
        <f>IF(SUM('Control Sample Data'!I$3:I$98)&gt;10,IF(AND(ISNUMBER('Control Sample Data'!I1039),'Control Sample Data'!I1039&lt;$B$1,'Control Sample Data'!I1039&gt;0),'Control Sample Data'!I1039,$B$1),"")</f>
        <v/>
      </c>
      <c r="V1040" s="17" t="str">
        <f>IF(SUM('Control Sample Data'!J$3:J$98)&gt;10,IF(AND(ISNUMBER('Control Sample Data'!J1039),'Control Sample Data'!J1039&lt;$B$1,'Control Sample Data'!J1039&gt;0),'Control Sample Data'!J1039,$B$1),"")</f>
        <v/>
      </c>
      <c r="W1040" s="17" t="str">
        <f>IF(SUM('Control Sample Data'!K$3:K$98)&gt;10,IF(AND(ISNUMBER('Control Sample Data'!K1039),'Control Sample Data'!K1039&lt;$B$1,'Control Sample Data'!K1039&gt;0),'Control Sample Data'!K1039,$B$1),"")</f>
        <v/>
      </c>
      <c r="X1040" s="17" t="str">
        <f>IF(SUM('Control Sample Data'!L$3:L$98)&gt;10,IF(AND(ISNUMBER('Control Sample Data'!L1039),'Control Sample Data'!L1039&lt;$B$1,'Control Sample Data'!L1039&gt;0),'Control Sample Data'!L1039,$B$1),"")</f>
        <v/>
      </c>
      <c r="Y1040" s="17" t="str">
        <f>IF(SUM('Control Sample Data'!M$3:M$98)&gt;10,IF(AND(ISNUMBER('Control Sample Data'!M1039),'Control Sample Data'!M1039&lt;$B$1,'Control Sample Data'!M1039&gt;0),'Control Sample Data'!M1039,$B$1),"")</f>
        <v/>
      </c>
      <c r="AT1040" s="36" t="str">
        <f t="shared" si="706"/>
        <v/>
      </c>
      <c r="AU1040" s="36" t="str">
        <f t="shared" si="707"/>
        <v/>
      </c>
      <c r="AV1040" s="36" t="str">
        <f t="shared" si="708"/>
        <v/>
      </c>
      <c r="AW1040" s="36" t="str">
        <f t="shared" si="709"/>
        <v/>
      </c>
      <c r="AX1040" s="36" t="str">
        <f t="shared" si="710"/>
        <v/>
      </c>
      <c r="AY1040" s="36" t="str">
        <f t="shared" si="711"/>
        <v/>
      </c>
      <c r="AZ1040" s="36" t="str">
        <f t="shared" si="712"/>
        <v/>
      </c>
      <c r="BA1040" s="36" t="str">
        <f t="shared" si="713"/>
        <v/>
      </c>
      <c r="BB1040" s="36" t="str">
        <f t="shared" si="714"/>
        <v/>
      </c>
      <c r="BC1040" s="36" t="str">
        <f t="shared" si="715"/>
        <v/>
      </c>
      <c r="BD1040" s="36" t="str">
        <f t="shared" si="716"/>
        <v/>
      </c>
      <c r="BE1040" s="36" t="str">
        <f t="shared" si="717"/>
        <v/>
      </c>
      <c r="BF1040" s="36" t="str">
        <f t="shared" si="718"/>
        <v/>
      </c>
      <c r="BG1040" s="36" t="str">
        <f t="shared" si="719"/>
        <v/>
      </c>
      <c r="BH1040" s="36" t="str">
        <f t="shared" si="720"/>
        <v/>
      </c>
      <c r="BI1040" s="36" t="str">
        <f t="shared" si="721"/>
        <v/>
      </c>
      <c r="BJ1040" s="36" t="str">
        <f t="shared" si="722"/>
        <v/>
      </c>
      <c r="BK1040" s="36" t="str">
        <f t="shared" si="723"/>
        <v/>
      </c>
      <c r="BL1040" s="36" t="str">
        <f t="shared" si="724"/>
        <v/>
      </c>
      <c r="BM1040" s="36" t="str">
        <f t="shared" si="725"/>
        <v/>
      </c>
      <c r="BN1040" s="38" t="e">
        <f t="shared" si="684"/>
        <v>#DIV/0!</v>
      </c>
      <c r="BO1040" s="38" t="e">
        <f t="shared" si="685"/>
        <v>#DIV/0!</v>
      </c>
      <c r="BP1040" s="39" t="str">
        <f t="shared" si="686"/>
        <v/>
      </c>
      <c r="BQ1040" s="39" t="str">
        <f t="shared" si="687"/>
        <v/>
      </c>
      <c r="BR1040" s="39" t="str">
        <f t="shared" si="688"/>
        <v/>
      </c>
      <c r="BS1040" s="39" t="str">
        <f t="shared" si="689"/>
        <v/>
      </c>
      <c r="BT1040" s="39" t="str">
        <f t="shared" si="690"/>
        <v/>
      </c>
      <c r="BU1040" s="39" t="str">
        <f t="shared" si="691"/>
        <v/>
      </c>
      <c r="BV1040" s="39" t="str">
        <f t="shared" si="692"/>
        <v/>
      </c>
      <c r="BW1040" s="39" t="str">
        <f t="shared" si="693"/>
        <v/>
      </c>
      <c r="BX1040" s="39" t="str">
        <f t="shared" si="694"/>
        <v/>
      </c>
      <c r="BY1040" s="39" t="str">
        <f t="shared" si="695"/>
        <v/>
      </c>
      <c r="BZ1040" s="39" t="str">
        <f t="shared" si="696"/>
        <v/>
      </c>
      <c r="CA1040" s="39" t="str">
        <f t="shared" si="697"/>
        <v/>
      </c>
      <c r="CB1040" s="39" t="str">
        <f t="shared" si="698"/>
        <v/>
      </c>
      <c r="CC1040" s="39" t="str">
        <f t="shared" si="699"/>
        <v/>
      </c>
      <c r="CD1040" s="39" t="str">
        <f t="shared" si="700"/>
        <v/>
      </c>
      <c r="CE1040" s="39" t="str">
        <f t="shared" si="701"/>
        <v/>
      </c>
      <c r="CF1040" s="39" t="str">
        <f t="shared" si="702"/>
        <v/>
      </c>
      <c r="CG1040" s="39" t="str">
        <f t="shared" si="703"/>
        <v/>
      </c>
      <c r="CH1040" s="39" t="str">
        <f t="shared" si="704"/>
        <v/>
      </c>
      <c r="CI1040" s="39" t="str">
        <f t="shared" si="705"/>
        <v/>
      </c>
    </row>
    <row r="1041" spans="1:87">
      <c r="A1041" s="18"/>
      <c r="B1041" s="15" t="str">
        <f>'Gene Table'!E1040</f>
        <v>hsa-miR-3677-3p</v>
      </c>
      <c r="C1041" s="15" t="str">
        <f>'Gene Table'!B1040</f>
        <v>L06</v>
      </c>
      <c r="D1041" s="16" t="str">
        <f>IF(SUM('Test Sample Data'!D$3:D$98)&gt;10,IF(AND(ISNUMBER('Test Sample Data'!D1040),'Test Sample Data'!D1040&lt;$B$1,'Test Sample Data'!D1040&gt;0),'Test Sample Data'!D1040,$B$1),"")</f>
        <v/>
      </c>
      <c r="E1041" s="17" t="str">
        <f>IF(SUM('Test Sample Data'!E$3:E$98)&gt;10,IF(AND(ISNUMBER('Test Sample Data'!E1040),'Test Sample Data'!E1040&lt;$B$1,'Test Sample Data'!E1040&gt;0),'Test Sample Data'!E1040,$B$1),"")</f>
        <v/>
      </c>
      <c r="F1041" s="17" t="str">
        <f>IF(SUM('Test Sample Data'!F$3:F$98)&gt;10,IF(AND(ISNUMBER('Test Sample Data'!F1040),'Test Sample Data'!F1040&lt;$B$1,'Test Sample Data'!F1040&gt;0),'Test Sample Data'!F1040,$B$1),"")</f>
        <v/>
      </c>
      <c r="G1041" s="17" t="str">
        <f>IF(SUM('Test Sample Data'!G$3:G$98)&gt;10,IF(AND(ISNUMBER('Test Sample Data'!G1040),'Test Sample Data'!G1040&lt;$B$1,'Test Sample Data'!G1040&gt;0),'Test Sample Data'!G1040,$B$1),"")</f>
        <v/>
      </c>
      <c r="H1041" s="17" t="str">
        <f>IF(SUM('Test Sample Data'!H$3:H$98)&gt;10,IF(AND(ISNUMBER('Test Sample Data'!H1040),'Test Sample Data'!H1040&lt;$B$1,'Test Sample Data'!H1040&gt;0),'Test Sample Data'!H1040,$B$1),"")</f>
        <v/>
      </c>
      <c r="I1041" s="17" t="str">
        <f>IF(SUM('Test Sample Data'!I$3:I$98)&gt;10,IF(AND(ISNUMBER('Test Sample Data'!I1040),'Test Sample Data'!I1040&lt;$B$1,'Test Sample Data'!I1040&gt;0),'Test Sample Data'!I1040,$B$1),"")</f>
        <v/>
      </c>
      <c r="J1041" s="17" t="str">
        <f>IF(SUM('Test Sample Data'!J$3:J$98)&gt;10,IF(AND(ISNUMBER('Test Sample Data'!J1040),'Test Sample Data'!J1040&lt;$B$1,'Test Sample Data'!J1040&gt;0),'Test Sample Data'!J1040,$B$1),"")</f>
        <v/>
      </c>
      <c r="K1041" s="17" t="str">
        <f>IF(SUM('Test Sample Data'!K$3:K$98)&gt;10,IF(AND(ISNUMBER('Test Sample Data'!K1040),'Test Sample Data'!K1040&lt;$B$1,'Test Sample Data'!K1040&gt;0),'Test Sample Data'!K1040,$B$1),"")</f>
        <v/>
      </c>
      <c r="L1041" s="17" t="str">
        <f>IF(SUM('Test Sample Data'!L$3:L$98)&gt;10,IF(AND(ISNUMBER('Test Sample Data'!L1040),'Test Sample Data'!L1040&lt;$B$1,'Test Sample Data'!L1040&gt;0),'Test Sample Data'!L1040,$B$1),"")</f>
        <v/>
      </c>
      <c r="M1041" s="17" t="str">
        <f>IF(SUM('Test Sample Data'!M$3:M$98)&gt;10,IF(AND(ISNUMBER('Test Sample Data'!M1040),'Test Sample Data'!M1040&lt;$B$1,'Test Sample Data'!M1040&gt;0),'Test Sample Data'!M1040,$B$1),"")</f>
        <v/>
      </c>
      <c r="N1041" s="17" t="str">
        <f>'Gene Table'!E1040</f>
        <v>hsa-miR-3677-3p</v>
      </c>
      <c r="O1041" s="17" t="str">
        <f>'Gene Table'!B1040</f>
        <v>L06</v>
      </c>
      <c r="P1041" s="17" t="str">
        <f>IF(SUM('Control Sample Data'!D$3:D$98)&gt;10,IF(AND(ISNUMBER('Control Sample Data'!D1040),'Control Sample Data'!D1040&lt;$B$1,'Control Sample Data'!D1040&gt;0),'Control Sample Data'!D1040,$B$1),"")</f>
        <v/>
      </c>
      <c r="Q1041" s="17" t="str">
        <f>IF(SUM('Control Sample Data'!E$3:E$98)&gt;10,IF(AND(ISNUMBER('Control Sample Data'!E1040),'Control Sample Data'!E1040&lt;$B$1,'Control Sample Data'!E1040&gt;0),'Control Sample Data'!E1040,$B$1),"")</f>
        <v/>
      </c>
      <c r="R1041" s="17" t="str">
        <f>IF(SUM('Control Sample Data'!F$3:F$98)&gt;10,IF(AND(ISNUMBER('Control Sample Data'!F1040),'Control Sample Data'!F1040&lt;$B$1,'Control Sample Data'!F1040&gt;0),'Control Sample Data'!F1040,$B$1),"")</f>
        <v/>
      </c>
      <c r="S1041" s="17" t="str">
        <f>IF(SUM('Control Sample Data'!G$3:G$98)&gt;10,IF(AND(ISNUMBER('Control Sample Data'!G1040),'Control Sample Data'!G1040&lt;$B$1,'Control Sample Data'!G1040&gt;0),'Control Sample Data'!G1040,$B$1),"")</f>
        <v/>
      </c>
      <c r="T1041" s="17" t="str">
        <f>IF(SUM('Control Sample Data'!H$3:H$98)&gt;10,IF(AND(ISNUMBER('Control Sample Data'!H1040),'Control Sample Data'!H1040&lt;$B$1,'Control Sample Data'!H1040&gt;0),'Control Sample Data'!H1040,$B$1),"")</f>
        <v/>
      </c>
      <c r="U1041" s="17" t="str">
        <f>IF(SUM('Control Sample Data'!I$3:I$98)&gt;10,IF(AND(ISNUMBER('Control Sample Data'!I1040),'Control Sample Data'!I1040&lt;$B$1,'Control Sample Data'!I1040&gt;0),'Control Sample Data'!I1040,$B$1),"")</f>
        <v/>
      </c>
      <c r="V1041" s="17" t="str">
        <f>IF(SUM('Control Sample Data'!J$3:J$98)&gt;10,IF(AND(ISNUMBER('Control Sample Data'!J1040),'Control Sample Data'!J1040&lt;$B$1,'Control Sample Data'!J1040&gt;0),'Control Sample Data'!J1040,$B$1),"")</f>
        <v/>
      </c>
      <c r="W1041" s="17" t="str">
        <f>IF(SUM('Control Sample Data'!K$3:K$98)&gt;10,IF(AND(ISNUMBER('Control Sample Data'!K1040),'Control Sample Data'!K1040&lt;$B$1,'Control Sample Data'!K1040&gt;0),'Control Sample Data'!K1040,$B$1),"")</f>
        <v/>
      </c>
      <c r="X1041" s="17" t="str">
        <f>IF(SUM('Control Sample Data'!L$3:L$98)&gt;10,IF(AND(ISNUMBER('Control Sample Data'!L1040),'Control Sample Data'!L1040&lt;$B$1,'Control Sample Data'!L1040&gt;0),'Control Sample Data'!L1040,$B$1),"")</f>
        <v/>
      </c>
      <c r="Y1041" s="17" t="str">
        <f>IF(SUM('Control Sample Data'!M$3:M$98)&gt;10,IF(AND(ISNUMBER('Control Sample Data'!M1040),'Control Sample Data'!M1040&lt;$B$1,'Control Sample Data'!M1040&gt;0),'Control Sample Data'!M1040,$B$1),"")</f>
        <v/>
      </c>
      <c r="AT1041" s="36" t="str">
        <f t="shared" si="706"/>
        <v/>
      </c>
      <c r="AU1041" s="36" t="str">
        <f t="shared" si="707"/>
        <v/>
      </c>
      <c r="AV1041" s="36" t="str">
        <f t="shared" si="708"/>
        <v/>
      </c>
      <c r="AW1041" s="36" t="str">
        <f t="shared" si="709"/>
        <v/>
      </c>
      <c r="AX1041" s="36" t="str">
        <f t="shared" si="710"/>
        <v/>
      </c>
      <c r="AY1041" s="36" t="str">
        <f t="shared" si="711"/>
        <v/>
      </c>
      <c r="AZ1041" s="36" t="str">
        <f t="shared" si="712"/>
        <v/>
      </c>
      <c r="BA1041" s="36" t="str">
        <f t="shared" si="713"/>
        <v/>
      </c>
      <c r="BB1041" s="36" t="str">
        <f t="shared" si="714"/>
        <v/>
      </c>
      <c r="BC1041" s="36" t="str">
        <f t="shared" si="715"/>
        <v/>
      </c>
      <c r="BD1041" s="36" t="str">
        <f t="shared" si="716"/>
        <v/>
      </c>
      <c r="BE1041" s="36" t="str">
        <f t="shared" si="717"/>
        <v/>
      </c>
      <c r="BF1041" s="36" t="str">
        <f t="shared" si="718"/>
        <v/>
      </c>
      <c r="BG1041" s="36" t="str">
        <f t="shared" si="719"/>
        <v/>
      </c>
      <c r="BH1041" s="36" t="str">
        <f t="shared" si="720"/>
        <v/>
      </c>
      <c r="BI1041" s="36" t="str">
        <f t="shared" si="721"/>
        <v/>
      </c>
      <c r="BJ1041" s="36" t="str">
        <f t="shared" si="722"/>
        <v/>
      </c>
      <c r="BK1041" s="36" t="str">
        <f t="shared" si="723"/>
        <v/>
      </c>
      <c r="BL1041" s="36" t="str">
        <f t="shared" si="724"/>
        <v/>
      </c>
      <c r="BM1041" s="36" t="str">
        <f t="shared" si="725"/>
        <v/>
      </c>
      <c r="BN1041" s="38" t="e">
        <f t="shared" si="684"/>
        <v>#DIV/0!</v>
      </c>
      <c r="BO1041" s="38" t="e">
        <f t="shared" si="685"/>
        <v>#DIV/0!</v>
      </c>
      <c r="BP1041" s="39" t="str">
        <f t="shared" si="686"/>
        <v/>
      </c>
      <c r="BQ1041" s="39" t="str">
        <f t="shared" si="687"/>
        <v/>
      </c>
      <c r="BR1041" s="39" t="str">
        <f t="shared" si="688"/>
        <v/>
      </c>
      <c r="BS1041" s="39" t="str">
        <f t="shared" si="689"/>
        <v/>
      </c>
      <c r="BT1041" s="39" t="str">
        <f t="shared" si="690"/>
        <v/>
      </c>
      <c r="BU1041" s="39" t="str">
        <f t="shared" si="691"/>
        <v/>
      </c>
      <c r="BV1041" s="39" t="str">
        <f t="shared" si="692"/>
        <v/>
      </c>
      <c r="BW1041" s="39" t="str">
        <f t="shared" si="693"/>
        <v/>
      </c>
      <c r="BX1041" s="39" t="str">
        <f t="shared" si="694"/>
        <v/>
      </c>
      <c r="BY1041" s="39" t="str">
        <f t="shared" si="695"/>
        <v/>
      </c>
      <c r="BZ1041" s="39" t="str">
        <f t="shared" si="696"/>
        <v/>
      </c>
      <c r="CA1041" s="39" t="str">
        <f t="shared" si="697"/>
        <v/>
      </c>
      <c r="CB1041" s="39" t="str">
        <f t="shared" si="698"/>
        <v/>
      </c>
      <c r="CC1041" s="39" t="str">
        <f t="shared" si="699"/>
        <v/>
      </c>
      <c r="CD1041" s="39" t="str">
        <f t="shared" si="700"/>
        <v/>
      </c>
      <c r="CE1041" s="39" t="str">
        <f t="shared" si="701"/>
        <v/>
      </c>
      <c r="CF1041" s="39" t="str">
        <f t="shared" si="702"/>
        <v/>
      </c>
      <c r="CG1041" s="39" t="str">
        <f t="shared" si="703"/>
        <v/>
      </c>
      <c r="CH1041" s="39" t="str">
        <f t="shared" si="704"/>
        <v/>
      </c>
      <c r="CI1041" s="39" t="str">
        <f t="shared" si="705"/>
        <v/>
      </c>
    </row>
    <row r="1042" spans="1:87">
      <c r="A1042" s="18"/>
      <c r="B1042" s="15" t="str">
        <f>'Gene Table'!E1041</f>
        <v>hsa-miR-4318</v>
      </c>
      <c r="C1042" s="15" t="str">
        <f>'Gene Table'!B1041</f>
        <v>L07</v>
      </c>
      <c r="D1042" s="16" t="str">
        <f>IF(SUM('Test Sample Data'!D$3:D$98)&gt;10,IF(AND(ISNUMBER('Test Sample Data'!D1041),'Test Sample Data'!D1041&lt;$B$1,'Test Sample Data'!D1041&gt;0),'Test Sample Data'!D1041,$B$1),"")</f>
        <v/>
      </c>
      <c r="E1042" s="17" t="str">
        <f>IF(SUM('Test Sample Data'!E$3:E$98)&gt;10,IF(AND(ISNUMBER('Test Sample Data'!E1041),'Test Sample Data'!E1041&lt;$B$1,'Test Sample Data'!E1041&gt;0),'Test Sample Data'!E1041,$B$1),"")</f>
        <v/>
      </c>
      <c r="F1042" s="17" t="str">
        <f>IF(SUM('Test Sample Data'!F$3:F$98)&gt;10,IF(AND(ISNUMBER('Test Sample Data'!F1041),'Test Sample Data'!F1041&lt;$B$1,'Test Sample Data'!F1041&gt;0),'Test Sample Data'!F1041,$B$1),"")</f>
        <v/>
      </c>
      <c r="G1042" s="17" t="str">
        <f>IF(SUM('Test Sample Data'!G$3:G$98)&gt;10,IF(AND(ISNUMBER('Test Sample Data'!G1041),'Test Sample Data'!G1041&lt;$B$1,'Test Sample Data'!G1041&gt;0),'Test Sample Data'!G1041,$B$1),"")</f>
        <v/>
      </c>
      <c r="H1042" s="17" t="str">
        <f>IF(SUM('Test Sample Data'!H$3:H$98)&gt;10,IF(AND(ISNUMBER('Test Sample Data'!H1041),'Test Sample Data'!H1041&lt;$B$1,'Test Sample Data'!H1041&gt;0),'Test Sample Data'!H1041,$B$1),"")</f>
        <v/>
      </c>
      <c r="I1042" s="17" t="str">
        <f>IF(SUM('Test Sample Data'!I$3:I$98)&gt;10,IF(AND(ISNUMBER('Test Sample Data'!I1041),'Test Sample Data'!I1041&lt;$B$1,'Test Sample Data'!I1041&gt;0),'Test Sample Data'!I1041,$B$1),"")</f>
        <v/>
      </c>
      <c r="J1042" s="17" t="str">
        <f>IF(SUM('Test Sample Data'!J$3:J$98)&gt;10,IF(AND(ISNUMBER('Test Sample Data'!J1041),'Test Sample Data'!J1041&lt;$B$1,'Test Sample Data'!J1041&gt;0),'Test Sample Data'!J1041,$B$1),"")</f>
        <v/>
      </c>
      <c r="K1042" s="17" t="str">
        <f>IF(SUM('Test Sample Data'!K$3:K$98)&gt;10,IF(AND(ISNUMBER('Test Sample Data'!K1041),'Test Sample Data'!K1041&lt;$B$1,'Test Sample Data'!K1041&gt;0),'Test Sample Data'!K1041,$B$1),"")</f>
        <v/>
      </c>
      <c r="L1042" s="17" t="str">
        <f>IF(SUM('Test Sample Data'!L$3:L$98)&gt;10,IF(AND(ISNUMBER('Test Sample Data'!L1041),'Test Sample Data'!L1041&lt;$B$1,'Test Sample Data'!L1041&gt;0),'Test Sample Data'!L1041,$B$1),"")</f>
        <v/>
      </c>
      <c r="M1042" s="17" t="str">
        <f>IF(SUM('Test Sample Data'!M$3:M$98)&gt;10,IF(AND(ISNUMBER('Test Sample Data'!M1041),'Test Sample Data'!M1041&lt;$B$1,'Test Sample Data'!M1041&gt;0),'Test Sample Data'!M1041,$B$1),"")</f>
        <v/>
      </c>
      <c r="N1042" s="17" t="str">
        <f>'Gene Table'!E1041</f>
        <v>hsa-miR-4318</v>
      </c>
      <c r="O1042" s="17" t="str">
        <f>'Gene Table'!B1041</f>
        <v>L07</v>
      </c>
      <c r="P1042" s="17" t="str">
        <f>IF(SUM('Control Sample Data'!D$3:D$98)&gt;10,IF(AND(ISNUMBER('Control Sample Data'!D1041),'Control Sample Data'!D1041&lt;$B$1,'Control Sample Data'!D1041&gt;0),'Control Sample Data'!D1041,$B$1),"")</f>
        <v/>
      </c>
      <c r="Q1042" s="17" t="str">
        <f>IF(SUM('Control Sample Data'!E$3:E$98)&gt;10,IF(AND(ISNUMBER('Control Sample Data'!E1041),'Control Sample Data'!E1041&lt;$B$1,'Control Sample Data'!E1041&gt;0),'Control Sample Data'!E1041,$B$1),"")</f>
        <v/>
      </c>
      <c r="R1042" s="17" t="str">
        <f>IF(SUM('Control Sample Data'!F$3:F$98)&gt;10,IF(AND(ISNUMBER('Control Sample Data'!F1041),'Control Sample Data'!F1041&lt;$B$1,'Control Sample Data'!F1041&gt;0),'Control Sample Data'!F1041,$B$1),"")</f>
        <v/>
      </c>
      <c r="S1042" s="17" t="str">
        <f>IF(SUM('Control Sample Data'!G$3:G$98)&gt;10,IF(AND(ISNUMBER('Control Sample Data'!G1041),'Control Sample Data'!G1041&lt;$B$1,'Control Sample Data'!G1041&gt;0),'Control Sample Data'!G1041,$B$1),"")</f>
        <v/>
      </c>
      <c r="T1042" s="17" t="str">
        <f>IF(SUM('Control Sample Data'!H$3:H$98)&gt;10,IF(AND(ISNUMBER('Control Sample Data'!H1041),'Control Sample Data'!H1041&lt;$B$1,'Control Sample Data'!H1041&gt;0),'Control Sample Data'!H1041,$B$1),"")</f>
        <v/>
      </c>
      <c r="U1042" s="17" t="str">
        <f>IF(SUM('Control Sample Data'!I$3:I$98)&gt;10,IF(AND(ISNUMBER('Control Sample Data'!I1041),'Control Sample Data'!I1041&lt;$B$1,'Control Sample Data'!I1041&gt;0),'Control Sample Data'!I1041,$B$1),"")</f>
        <v/>
      </c>
      <c r="V1042" s="17" t="str">
        <f>IF(SUM('Control Sample Data'!J$3:J$98)&gt;10,IF(AND(ISNUMBER('Control Sample Data'!J1041),'Control Sample Data'!J1041&lt;$B$1,'Control Sample Data'!J1041&gt;0),'Control Sample Data'!J1041,$B$1),"")</f>
        <v/>
      </c>
      <c r="W1042" s="17" t="str">
        <f>IF(SUM('Control Sample Data'!K$3:K$98)&gt;10,IF(AND(ISNUMBER('Control Sample Data'!K1041),'Control Sample Data'!K1041&lt;$B$1,'Control Sample Data'!K1041&gt;0),'Control Sample Data'!K1041,$B$1),"")</f>
        <v/>
      </c>
      <c r="X1042" s="17" t="str">
        <f>IF(SUM('Control Sample Data'!L$3:L$98)&gt;10,IF(AND(ISNUMBER('Control Sample Data'!L1041),'Control Sample Data'!L1041&lt;$B$1,'Control Sample Data'!L1041&gt;0),'Control Sample Data'!L1041,$B$1),"")</f>
        <v/>
      </c>
      <c r="Y1042" s="17" t="str">
        <f>IF(SUM('Control Sample Data'!M$3:M$98)&gt;10,IF(AND(ISNUMBER('Control Sample Data'!M1041),'Control Sample Data'!M1041&lt;$B$1,'Control Sample Data'!M1041&gt;0),'Control Sample Data'!M1041,$B$1),"")</f>
        <v/>
      </c>
      <c r="AT1042" s="36" t="str">
        <f t="shared" si="706"/>
        <v/>
      </c>
      <c r="AU1042" s="36" t="str">
        <f t="shared" si="707"/>
        <v/>
      </c>
      <c r="AV1042" s="36" t="str">
        <f t="shared" si="708"/>
        <v/>
      </c>
      <c r="AW1042" s="36" t="str">
        <f t="shared" si="709"/>
        <v/>
      </c>
      <c r="AX1042" s="36" t="str">
        <f t="shared" si="710"/>
        <v/>
      </c>
      <c r="AY1042" s="36" t="str">
        <f t="shared" si="711"/>
        <v/>
      </c>
      <c r="AZ1042" s="36" t="str">
        <f t="shared" si="712"/>
        <v/>
      </c>
      <c r="BA1042" s="36" t="str">
        <f t="shared" si="713"/>
        <v/>
      </c>
      <c r="BB1042" s="36" t="str">
        <f t="shared" si="714"/>
        <v/>
      </c>
      <c r="BC1042" s="36" t="str">
        <f t="shared" si="715"/>
        <v/>
      </c>
      <c r="BD1042" s="36" t="str">
        <f t="shared" si="716"/>
        <v/>
      </c>
      <c r="BE1042" s="36" t="str">
        <f t="shared" si="717"/>
        <v/>
      </c>
      <c r="BF1042" s="36" t="str">
        <f t="shared" si="718"/>
        <v/>
      </c>
      <c r="BG1042" s="36" t="str">
        <f t="shared" si="719"/>
        <v/>
      </c>
      <c r="BH1042" s="36" t="str">
        <f t="shared" si="720"/>
        <v/>
      </c>
      <c r="BI1042" s="36" t="str">
        <f t="shared" si="721"/>
        <v/>
      </c>
      <c r="BJ1042" s="36" t="str">
        <f t="shared" si="722"/>
        <v/>
      </c>
      <c r="BK1042" s="36" t="str">
        <f t="shared" si="723"/>
        <v/>
      </c>
      <c r="BL1042" s="36" t="str">
        <f t="shared" si="724"/>
        <v/>
      </c>
      <c r="BM1042" s="36" t="str">
        <f t="shared" si="725"/>
        <v/>
      </c>
      <c r="BN1042" s="38" t="e">
        <f t="shared" si="684"/>
        <v>#DIV/0!</v>
      </c>
      <c r="BO1042" s="38" t="e">
        <f t="shared" si="685"/>
        <v>#DIV/0!</v>
      </c>
      <c r="BP1042" s="39" t="str">
        <f t="shared" si="686"/>
        <v/>
      </c>
      <c r="BQ1042" s="39" t="str">
        <f t="shared" si="687"/>
        <v/>
      </c>
      <c r="BR1042" s="39" t="str">
        <f t="shared" si="688"/>
        <v/>
      </c>
      <c r="BS1042" s="39" t="str">
        <f t="shared" si="689"/>
        <v/>
      </c>
      <c r="BT1042" s="39" t="str">
        <f t="shared" si="690"/>
        <v/>
      </c>
      <c r="BU1042" s="39" t="str">
        <f t="shared" si="691"/>
        <v/>
      </c>
      <c r="BV1042" s="39" t="str">
        <f t="shared" si="692"/>
        <v/>
      </c>
      <c r="BW1042" s="39" t="str">
        <f t="shared" si="693"/>
        <v/>
      </c>
      <c r="BX1042" s="39" t="str">
        <f t="shared" si="694"/>
        <v/>
      </c>
      <c r="BY1042" s="39" t="str">
        <f t="shared" si="695"/>
        <v/>
      </c>
      <c r="BZ1042" s="39" t="str">
        <f t="shared" si="696"/>
        <v/>
      </c>
      <c r="CA1042" s="39" t="str">
        <f t="shared" si="697"/>
        <v/>
      </c>
      <c r="CB1042" s="39" t="str">
        <f t="shared" si="698"/>
        <v/>
      </c>
      <c r="CC1042" s="39" t="str">
        <f t="shared" si="699"/>
        <v/>
      </c>
      <c r="CD1042" s="39" t="str">
        <f t="shared" si="700"/>
        <v/>
      </c>
      <c r="CE1042" s="39" t="str">
        <f t="shared" si="701"/>
        <v/>
      </c>
      <c r="CF1042" s="39" t="str">
        <f t="shared" si="702"/>
        <v/>
      </c>
      <c r="CG1042" s="39" t="str">
        <f t="shared" si="703"/>
        <v/>
      </c>
      <c r="CH1042" s="39" t="str">
        <f t="shared" si="704"/>
        <v/>
      </c>
      <c r="CI1042" s="39" t="str">
        <f t="shared" si="705"/>
        <v/>
      </c>
    </row>
    <row r="1043" spans="1:87">
      <c r="A1043" s="18"/>
      <c r="B1043" s="15" t="str">
        <f>'Gene Table'!E1042</f>
        <v>hsa-miR-3678-3p</v>
      </c>
      <c r="C1043" s="15" t="str">
        <f>'Gene Table'!B1042</f>
        <v>L08</v>
      </c>
      <c r="D1043" s="16" t="str">
        <f>IF(SUM('Test Sample Data'!D$3:D$98)&gt;10,IF(AND(ISNUMBER('Test Sample Data'!D1042),'Test Sample Data'!D1042&lt;$B$1,'Test Sample Data'!D1042&gt;0),'Test Sample Data'!D1042,$B$1),"")</f>
        <v/>
      </c>
      <c r="E1043" s="17" t="str">
        <f>IF(SUM('Test Sample Data'!E$3:E$98)&gt;10,IF(AND(ISNUMBER('Test Sample Data'!E1042),'Test Sample Data'!E1042&lt;$B$1,'Test Sample Data'!E1042&gt;0),'Test Sample Data'!E1042,$B$1),"")</f>
        <v/>
      </c>
      <c r="F1043" s="17" t="str">
        <f>IF(SUM('Test Sample Data'!F$3:F$98)&gt;10,IF(AND(ISNUMBER('Test Sample Data'!F1042),'Test Sample Data'!F1042&lt;$B$1,'Test Sample Data'!F1042&gt;0),'Test Sample Data'!F1042,$B$1),"")</f>
        <v/>
      </c>
      <c r="G1043" s="17" t="str">
        <f>IF(SUM('Test Sample Data'!G$3:G$98)&gt;10,IF(AND(ISNUMBER('Test Sample Data'!G1042),'Test Sample Data'!G1042&lt;$B$1,'Test Sample Data'!G1042&gt;0),'Test Sample Data'!G1042,$B$1),"")</f>
        <v/>
      </c>
      <c r="H1043" s="17" t="str">
        <f>IF(SUM('Test Sample Data'!H$3:H$98)&gt;10,IF(AND(ISNUMBER('Test Sample Data'!H1042),'Test Sample Data'!H1042&lt;$B$1,'Test Sample Data'!H1042&gt;0),'Test Sample Data'!H1042,$B$1),"")</f>
        <v/>
      </c>
      <c r="I1043" s="17" t="str">
        <f>IF(SUM('Test Sample Data'!I$3:I$98)&gt;10,IF(AND(ISNUMBER('Test Sample Data'!I1042),'Test Sample Data'!I1042&lt;$B$1,'Test Sample Data'!I1042&gt;0),'Test Sample Data'!I1042,$B$1),"")</f>
        <v/>
      </c>
      <c r="J1043" s="17" t="str">
        <f>IF(SUM('Test Sample Data'!J$3:J$98)&gt;10,IF(AND(ISNUMBER('Test Sample Data'!J1042),'Test Sample Data'!J1042&lt;$B$1,'Test Sample Data'!J1042&gt;0),'Test Sample Data'!J1042,$B$1),"")</f>
        <v/>
      </c>
      <c r="K1043" s="17" t="str">
        <f>IF(SUM('Test Sample Data'!K$3:K$98)&gt;10,IF(AND(ISNUMBER('Test Sample Data'!K1042),'Test Sample Data'!K1042&lt;$B$1,'Test Sample Data'!K1042&gt;0),'Test Sample Data'!K1042,$B$1),"")</f>
        <v/>
      </c>
      <c r="L1043" s="17" t="str">
        <f>IF(SUM('Test Sample Data'!L$3:L$98)&gt;10,IF(AND(ISNUMBER('Test Sample Data'!L1042),'Test Sample Data'!L1042&lt;$B$1,'Test Sample Data'!L1042&gt;0),'Test Sample Data'!L1042,$B$1),"")</f>
        <v/>
      </c>
      <c r="M1043" s="17" t="str">
        <f>IF(SUM('Test Sample Data'!M$3:M$98)&gt;10,IF(AND(ISNUMBER('Test Sample Data'!M1042),'Test Sample Data'!M1042&lt;$B$1,'Test Sample Data'!M1042&gt;0),'Test Sample Data'!M1042,$B$1),"")</f>
        <v/>
      </c>
      <c r="N1043" s="17" t="str">
        <f>'Gene Table'!E1042</f>
        <v>hsa-miR-3678-3p</v>
      </c>
      <c r="O1043" s="17" t="str">
        <f>'Gene Table'!B1042</f>
        <v>L08</v>
      </c>
      <c r="P1043" s="17" t="str">
        <f>IF(SUM('Control Sample Data'!D$3:D$98)&gt;10,IF(AND(ISNUMBER('Control Sample Data'!D1042),'Control Sample Data'!D1042&lt;$B$1,'Control Sample Data'!D1042&gt;0),'Control Sample Data'!D1042,$B$1),"")</f>
        <v/>
      </c>
      <c r="Q1043" s="17" t="str">
        <f>IF(SUM('Control Sample Data'!E$3:E$98)&gt;10,IF(AND(ISNUMBER('Control Sample Data'!E1042),'Control Sample Data'!E1042&lt;$B$1,'Control Sample Data'!E1042&gt;0),'Control Sample Data'!E1042,$B$1),"")</f>
        <v/>
      </c>
      <c r="R1043" s="17" t="str">
        <f>IF(SUM('Control Sample Data'!F$3:F$98)&gt;10,IF(AND(ISNUMBER('Control Sample Data'!F1042),'Control Sample Data'!F1042&lt;$B$1,'Control Sample Data'!F1042&gt;0),'Control Sample Data'!F1042,$B$1),"")</f>
        <v/>
      </c>
      <c r="S1043" s="17" t="str">
        <f>IF(SUM('Control Sample Data'!G$3:G$98)&gt;10,IF(AND(ISNUMBER('Control Sample Data'!G1042),'Control Sample Data'!G1042&lt;$B$1,'Control Sample Data'!G1042&gt;0),'Control Sample Data'!G1042,$B$1),"")</f>
        <v/>
      </c>
      <c r="T1043" s="17" t="str">
        <f>IF(SUM('Control Sample Data'!H$3:H$98)&gt;10,IF(AND(ISNUMBER('Control Sample Data'!H1042),'Control Sample Data'!H1042&lt;$B$1,'Control Sample Data'!H1042&gt;0),'Control Sample Data'!H1042,$B$1),"")</f>
        <v/>
      </c>
      <c r="U1043" s="17" t="str">
        <f>IF(SUM('Control Sample Data'!I$3:I$98)&gt;10,IF(AND(ISNUMBER('Control Sample Data'!I1042),'Control Sample Data'!I1042&lt;$B$1,'Control Sample Data'!I1042&gt;0),'Control Sample Data'!I1042,$B$1),"")</f>
        <v/>
      </c>
      <c r="V1043" s="17" t="str">
        <f>IF(SUM('Control Sample Data'!J$3:J$98)&gt;10,IF(AND(ISNUMBER('Control Sample Data'!J1042),'Control Sample Data'!J1042&lt;$B$1,'Control Sample Data'!J1042&gt;0),'Control Sample Data'!J1042,$B$1),"")</f>
        <v/>
      </c>
      <c r="W1043" s="17" t="str">
        <f>IF(SUM('Control Sample Data'!K$3:K$98)&gt;10,IF(AND(ISNUMBER('Control Sample Data'!K1042),'Control Sample Data'!K1042&lt;$B$1,'Control Sample Data'!K1042&gt;0),'Control Sample Data'!K1042,$B$1),"")</f>
        <v/>
      </c>
      <c r="X1043" s="17" t="str">
        <f>IF(SUM('Control Sample Data'!L$3:L$98)&gt;10,IF(AND(ISNUMBER('Control Sample Data'!L1042),'Control Sample Data'!L1042&lt;$B$1,'Control Sample Data'!L1042&gt;0),'Control Sample Data'!L1042,$B$1),"")</f>
        <v/>
      </c>
      <c r="Y1043" s="17" t="str">
        <f>IF(SUM('Control Sample Data'!M$3:M$98)&gt;10,IF(AND(ISNUMBER('Control Sample Data'!M1042),'Control Sample Data'!M1042&lt;$B$1,'Control Sample Data'!M1042&gt;0),'Control Sample Data'!M1042,$B$1),"")</f>
        <v/>
      </c>
      <c r="AT1043" s="36" t="str">
        <f t="shared" si="706"/>
        <v/>
      </c>
      <c r="AU1043" s="36" t="str">
        <f t="shared" si="707"/>
        <v/>
      </c>
      <c r="AV1043" s="36" t="str">
        <f t="shared" si="708"/>
        <v/>
      </c>
      <c r="AW1043" s="36" t="str">
        <f t="shared" si="709"/>
        <v/>
      </c>
      <c r="AX1043" s="36" t="str">
        <f t="shared" si="710"/>
        <v/>
      </c>
      <c r="AY1043" s="36" t="str">
        <f t="shared" si="711"/>
        <v/>
      </c>
      <c r="AZ1043" s="36" t="str">
        <f t="shared" si="712"/>
        <v/>
      </c>
      <c r="BA1043" s="36" t="str">
        <f t="shared" si="713"/>
        <v/>
      </c>
      <c r="BB1043" s="36" t="str">
        <f t="shared" si="714"/>
        <v/>
      </c>
      <c r="BC1043" s="36" t="str">
        <f t="shared" si="715"/>
        <v/>
      </c>
      <c r="BD1043" s="36" t="str">
        <f t="shared" si="716"/>
        <v/>
      </c>
      <c r="BE1043" s="36" t="str">
        <f t="shared" si="717"/>
        <v/>
      </c>
      <c r="BF1043" s="36" t="str">
        <f t="shared" si="718"/>
        <v/>
      </c>
      <c r="BG1043" s="36" t="str">
        <f t="shared" si="719"/>
        <v/>
      </c>
      <c r="BH1043" s="36" t="str">
        <f t="shared" si="720"/>
        <v/>
      </c>
      <c r="BI1043" s="36" t="str">
        <f t="shared" si="721"/>
        <v/>
      </c>
      <c r="BJ1043" s="36" t="str">
        <f t="shared" si="722"/>
        <v/>
      </c>
      <c r="BK1043" s="36" t="str">
        <f t="shared" si="723"/>
        <v/>
      </c>
      <c r="BL1043" s="36" t="str">
        <f t="shared" si="724"/>
        <v/>
      </c>
      <c r="BM1043" s="36" t="str">
        <f t="shared" si="725"/>
        <v/>
      </c>
      <c r="BN1043" s="38" t="e">
        <f t="shared" si="684"/>
        <v>#DIV/0!</v>
      </c>
      <c r="BO1043" s="38" t="e">
        <f t="shared" si="685"/>
        <v>#DIV/0!</v>
      </c>
      <c r="BP1043" s="39" t="str">
        <f t="shared" si="686"/>
        <v/>
      </c>
      <c r="BQ1043" s="39" t="str">
        <f t="shared" si="687"/>
        <v/>
      </c>
      <c r="BR1043" s="39" t="str">
        <f t="shared" si="688"/>
        <v/>
      </c>
      <c r="BS1043" s="39" t="str">
        <f t="shared" si="689"/>
        <v/>
      </c>
      <c r="BT1043" s="39" t="str">
        <f t="shared" si="690"/>
        <v/>
      </c>
      <c r="BU1043" s="39" t="str">
        <f t="shared" si="691"/>
        <v/>
      </c>
      <c r="BV1043" s="39" t="str">
        <f t="shared" si="692"/>
        <v/>
      </c>
      <c r="BW1043" s="39" t="str">
        <f t="shared" si="693"/>
        <v/>
      </c>
      <c r="BX1043" s="39" t="str">
        <f t="shared" si="694"/>
        <v/>
      </c>
      <c r="BY1043" s="39" t="str">
        <f t="shared" si="695"/>
        <v/>
      </c>
      <c r="BZ1043" s="39" t="str">
        <f t="shared" si="696"/>
        <v/>
      </c>
      <c r="CA1043" s="39" t="str">
        <f t="shared" si="697"/>
        <v/>
      </c>
      <c r="CB1043" s="39" t="str">
        <f t="shared" si="698"/>
        <v/>
      </c>
      <c r="CC1043" s="39" t="str">
        <f t="shared" si="699"/>
        <v/>
      </c>
      <c r="CD1043" s="39" t="str">
        <f t="shared" si="700"/>
        <v/>
      </c>
      <c r="CE1043" s="39" t="str">
        <f t="shared" si="701"/>
        <v/>
      </c>
      <c r="CF1043" s="39" t="str">
        <f t="shared" si="702"/>
        <v/>
      </c>
      <c r="CG1043" s="39" t="str">
        <f t="shared" si="703"/>
        <v/>
      </c>
      <c r="CH1043" s="39" t="str">
        <f t="shared" si="704"/>
        <v/>
      </c>
      <c r="CI1043" s="39" t="str">
        <f t="shared" si="705"/>
        <v/>
      </c>
    </row>
    <row r="1044" spans="1:87">
      <c r="A1044" s="18"/>
      <c r="B1044" s="15" t="str">
        <f>'Gene Table'!E1043</f>
        <v>hsa-miR-4320</v>
      </c>
      <c r="C1044" s="15" t="str">
        <f>'Gene Table'!B1043</f>
        <v>L09</v>
      </c>
      <c r="D1044" s="16" t="str">
        <f>IF(SUM('Test Sample Data'!D$3:D$98)&gt;10,IF(AND(ISNUMBER('Test Sample Data'!D1043),'Test Sample Data'!D1043&lt;$B$1,'Test Sample Data'!D1043&gt;0),'Test Sample Data'!D1043,$B$1),"")</f>
        <v/>
      </c>
      <c r="E1044" s="17" t="str">
        <f>IF(SUM('Test Sample Data'!E$3:E$98)&gt;10,IF(AND(ISNUMBER('Test Sample Data'!E1043),'Test Sample Data'!E1043&lt;$B$1,'Test Sample Data'!E1043&gt;0),'Test Sample Data'!E1043,$B$1),"")</f>
        <v/>
      </c>
      <c r="F1044" s="17" t="str">
        <f>IF(SUM('Test Sample Data'!F$3:F$98)&gt;10,IF(AND(ISNUMBER('Test Sample Data'!F1043),'Test Sample Data'!F1043&lt;$B$1,'Test Sample Data'!F1043&gt;0),'Test Sample Data'!F1043,$B$1),"")</f>
        <v/>
      </c>
      <c r="G1044" s="17" t="str">
        <f>IF(SUM('Test Sample Data'!G$3:G$98)&gt;10,IF(AND(ISNUMBER('Test Sample Data'!G1043),'Test Sample Data'!G1043&lt;$B$1,'Test Sample Data'!G1043&gt;0),'Test Sample Data'!G1043,$B$1),"")</f>
        <v/>
      </c>
      <c r="H1044" s="17" t="str">
        <f>IF(SUM('Test Sample Data'!H$3:H$98)&gt;10,IF(AND(ISNUMBER('Test Sample Data'!H1043),'Test Sample Data'!H1043&lt;$B$1,'Test Sample Data'!H1043&gt;0),'Test Sample Data'!H1043,$B$1),"")</f>
        <v/>
      </c>
      <c r="I1044" s="17" t="str">
        <f>IF(SUM('Test Sample Data'!I$3:I$98)&gt;10,IF(AND(ISNUMBER('Test Sample Data'!I1043),'Test Sample Data'!I1043&lt;$B$1,'Test Sample Data'!I1043&gt;0),'Test Sample Data'!I1043,$B$1),"")</f>
        <v/>
      </c>
      <c r="J1044" s="17" t="str">
        <f>IF(SUM('Test Sample Data'!J$3:J$98)&gt;10,IF(AND(ISNUMBER('Test Sample Data'!J1043),'Test Sample Data'!J1043&lt;$B$1,'Test Sample Data'!J1043&gt;0),'Test Sample Data'!J1043,$B$1),"")</f>
        <v/>
      </c>
      <c r="K1044" s="17" t="str">
        <f>IF(SUM('Test Sample Data'!K$3:K$98)&gt;10,IF(AND(ISNUMBER('Test Sample Data'!K1043),'Test Sample Data'!K1043&lt;$B$1,'Test Sample Data'!K1043&gt;0),'Test Sample Data'!K1043,$B$1),"")</f>
        <v/>
      </c>
      <c r="L1044" s="17" t="str">
        <f>IF(SUM('Test Sample Data'!L$3:L$98)&gt;10,IF(AND(ISNUMBER('Test Sample Data'!L1043),'Test Sample Data'!L1043&lt;$B$1,'Test Sample Data'!L1043&gt;0),'Test Sample Data'!L1043,$B$1),"")</f>
        <v/>
      </c>
      <c r="M1044" s="17" t="str">
        <f>IF(SUM('Test Sample Data'!M$3:M$98)&gt;10,IF(AND(ISNUMBER('Test Sample Data'!M1043),'Test Sample Data'!M1043&lt;$B$1,'Test Sample Data'!M1043&gt;0),'Test Sample Data'!M1043,$B$1),"")</f>
        <v/>
      </c>
      <c r="N1044" s="17" t="str">
        <f>'Gene Table'!E1043</f>
        <v>hsa-miR-4320</v>
      </c>
      <c r="O1044" s="17" t="str">
        <f>'Gene Table'!B1043</f>
        <v>L09</v>
      </c>
      <c r="P1044" s="17" t="str">
        <f>IF(SUM('Control Sample Data'!D$3:D$98)&gt;10,IF(AND(ISNUMBER('Control Sample Data'!D1043),'Control Sample Data'!D1043&lt;$B$1,'Control Sample Data'!D1043&gt;0),'Control Sample Data'!D1043,$B$1),"")</f>
        <v/>
      </c>
      <c r="Q1044" s="17" t="str">
        <f>IF(SUM('Control Sample Data'!E$3:E$98)&gt;10,IF(AND(ISNUMBER('Control Sample Data'!E1043),'Control Sample Data'!E1043&lt;$B$1,'Control Sample Data'!E1043&gt;0),'Control Sample Data'!E1043,$B$1),"")</f>
        <v/>
      </c>
      <c r="R1044" s="17" t="str">
        <f>IF(SUM('Control Sample Data'!F$3:F$98)&gt;10,IF(AND(ISNUMBER('Control Sample Data'!F1043),'Control Sample Data'!F1043&lt;$B$1,'Control Sample Data'!F1043&gt;0),'Control Sample Data'!F1043,$B$1),"")</f>
        <v/>
      </c>
      <c r="S1044" s="17" t="str">
        <f>IF(SUM('Control Sample Data'!G$3:G$98)&gt;10,IF(AND(ISNUMBER('Control Sample Data'!G1043),'Control Sample Data'!G1043&lt;$B$1,'Control Sample Data'!G1043&gt;0),'Control Sample Data'!G1043,$B$1),"")</f>
        <v/>
      </c>
      <c r="T1044" s="17" t="str">
        <f>IF(SUM('Control Sample Data'!H$3:H$98)&gt;10,IF(AND(ISNUMBER('Control Sample Data'!H1043),'Control Sample Data'!H1043&lt;$B$1,'Control Sample Data'!H1043&gt;0),'Control Sample Data'!H1043,$B$1),"")</f>
        <v/>
      </c>
      <c r="U1044" s="17" t="str">
        <f>IF(SUM('Control Sample Data'!I$3:I$98)&gt;10,IF(AND(ISNUMBER('Control Sample Data'!I1043),'Control Sample Data'!I1043&lt;$B$1,'Control Sample Data'!I1043&gt;0),'Control Sample Data'!I1043,$B$1),"")</f>
        <v/>
      </c>
      <c r="V1044" s="17" t="str">
        <f>IF(SUM('Control Sample Data'!J$3:J$98)&gt;10,IF(AND(ISNUMBER('Control Sample Data'!J1043),'Control Sample Data'!J1043&lt;$B$1,'Control Sample Data'!J1043&gt;0),'Control Sample Data'!J1043,$B$1),"")</f>
        <v/>
      </c>
      <c r="W1044" s="17" t="str">
        <f>IF(SUM('Control Sample Data'!K$3:K$98)&gt;10,IF(AND(ISNUMBER('Control Sample Data'!K1043),'Control Sample Data'!K1043&lt;$B$1,'Control Sample Data'!K1043&gt;0),'Control Sample Data'!K1043,$B$1),"")</f>
        <v/>
      </c>
      <c r="X1044" s="17" t="str">
        <f>IF(SUM('Control Sample Data'!L$3:L$98)&gt;10,IF(AND(ISNUMBER('Control Sample Data'!L1043),'Control Sample Data'!L1043&lt;$B$1,'Control Sample Data'!L1043&gt;0),'Control Sample Data'!L1043,$B$1),"")</f>
        <v/>
      </c>
      <c r="Y1044" s="17" t="str">
        <f>IF(SUM('Control Sample Data'!M$3:M$98)&gt;10,IF(AND(ISNUMBER('Control Sample Data'!M1043),'Control Sample Data'!M1043&lt;$B$1,'Control Sample Data'!M1043&gt;0),'Control Sample Data'!M1043,$B$1),"")</f>
        <v/>
      </c>
      <c r="AT1044" s="36" t="str">
        <f t="shared" si="706"/>
        <v/>
      </c>
      <c r="AU1044" s="36" t="str">
        <f t="shared" si="707"/>
        <v/>
      </c>
      <c r="AV1044" s="36" t="str">
        <f t="shared" si="708"/>
        <v/>
      </c>
      <c r="AW1044" s="36" t="str">
        <f t="shared" si="709"/>
        <v/>
      </c>
      <c r="AX1044" s="36" t="str">
        <f t="shared" si="710"/>
        <v/>
      </c>
      <c r="AY1044" s="36" t="str">
        <f t="shared" si="711"/>
        <v/>
      </c>
      <c r="AZ1044" s="36" t="str">
        <f t="shared" si="712"/>
        <v/>
      </c>
      <c r="BA1044" s="36" t="str">
        <f t="shared" si="713"/>
        <v/>
      </c>
      <c r="BB1044" s="36" t="str">
        <f t="shared" si="714"/>
        <v/>
      </c>
      <c r="BC1044" s="36" t="str">
        <f t="shared" si="715"/>
        <v/>
      </c>
      <c r="BD1044" s="36" t="str">
        <f t="shared" si="716"/>
        <v/>
      </c>
      <c r="BE1044" s="36" t="str">
        <f t="shared" si="717"/>
        <v/>
      </c>
      <c r="BF1044" s="36" t="str">
        <f t="shared" si="718"/>
        <v/>
      </c>
      <c r="BG1044" s="36" t="str">
        <f t="shared" si="719"/>
        <v/>
      </c>
      <c r="BH1044" s="36" t="str">
        <f t="shared" si="720"/>
        <v/>
      </c>
      <c r="BI1044" s="36" t="str">
        <f t="shared" si="721"/>
        <v/>
      </c>
      <c r="BJ1044" s="36" t="str">
        <f t="shared" si="722"/>
        <v/>
      </c>
      <c r="BK1044" s="36" t="str">
        <f t="shared" si="723"/>
        <v/>
      </c>
      <c r="BL1044" s="36" t="str">
        <f t="shared" si="724"/>
        <v/>
      </c>
      <c r="BM1044" s="36" t="str">
        <f t="shared" si="725"/>
        <v/>
      </c>
      <c r="BN1044" s="38" t="e">
        <f t="shared" si="684"/>
        <v>#DIV/0!</v>
      </c>
      <c r="BO1044" s="38" t="e">
        <f t="shared" si="685"/>
        <v>#DIV/0!</v>
      </c>
      <c r="BP1044" s="39" t="str">
        <f t="shared" si="686"/>
        <v/>
      </c>
      <c r="BQ1044" s="39" t="str">
        <f t="shared" si="687"/>
        <v/>
      </c>
      <c r="BR1044" s="39" t="str">
        <f t="shared" si="688"/>
        <v/>
      </c>
      <c r="BS1044" s="39" t="str">
        <f t="shared" si="689"/>
        <v/>
      </c>
      <c r="BT1044" s="39" t="str">
        <f t="shared" si="690"/>
        <v/>
      </c>
      <c r="BU1044" s="39" t="str">
        <f t="shared" si="691"/>
        <v/>
      </c>
      <c r="BV1044" s="39" t="str">
        <f t="shared" si="692"/>
        <v/>
      </c>
      <c r="BW1044" s="39" t="str">
        <f t="shared" si="693"/>
        <v/>
      </c>
      <c r="BX1044" s="39" t="str">
        <f t="shared" si="694"/>
        <v/>
      </c>
      <c r="BY1044" s="39" t="str">
        <f t="shared" si="695"/>
        <v/>
      </c>
      <c r="BZ1044" s="39" t="str">
        <f t="shared" si="696"/>
        <v/>
      </c>
      <c r="CA1044" s="39" t="str">
        <f t="shared" si="697"/>
        <v/>
      </c>
      <c r="CB1044" s="39" t="str">
        <f t="shared" si="698"/>
        <v/>
      </c>
      <c r="CC1044" s="39" t="str">
        <f t="shared" si="699"/>
        <v/>
      </c>
      <c r="CD1044" s="39" t="str">
        <f t="shared" si="700"/>
        <v/>
      </c>
      <c r="CE1044" s="39" t="str">
        <f t="shared" si="701"/>
        <v/>
      </c>
      <c r="CF1044" s="39" t="str">
        <f t="shared" si="702"/>
        <v/>
      </c>
      <c r="CG1044" s="39" t="str">
        <f t="shared" si="703"/>
        <v/>
      </c>
      <c r="CH1044" s="39" t="str">
        <f t="shared" si="704"/>
        <v/>
      </c>
      <c r="CI1044" s="39" t="str">
        <f t="shared" si="705"/>
        <v/>
      </c>
    </row>
    <row r="1045" spans="1:87">
      <c r="A1045" s="18"/>
      <c r="B1045" s="15" t="str">
        <f>'Gene Table'!E1044</f>
        <v>hsa-miR-3679-3p</v>
      </c>
      <c r="C1045" s="15" t="str">
        <f>'Gene Table'!B1044</f>
        <v>L10</v>
      </c>
      <c r="D1045" s="16" t="str">
        <f>IF(SUM('Test Sample Data'!D$3:D$98)&gt;10,IF(AND(ISNUMBER('Test Sample Data'!D1044),'Test Sample Data'!D1044&lt;$B$1,'Test Sample Data'!D1044&gt;0),'Test Sample Data'!D1044,$B$1),"")</f>
        <v/>
      </c>
      <c r="E1045" s="17" t="str">
        <f>IF(SUM('Test Sample Data'!E$3:E$98)&gt;10,IF(AND(ISNUMBER('Test Sample Data'!E1044),'Test Sample Data'!E1044&lt;$B$1,'Test Sample Data'!E1044&gt;0),'Test Sample Data'!E1044,$B$1),"")</f>
        <v/>
      </c>
      <c r="F1045" s="17" t="str">
        <f>IF(SUM('Test Sample Data'!F$3:F$98)&gt;10,IF(AND(ISNUMBER('Test Sample Data'!F1044),'Test Sample Data'!F1044&lt;$B$1,'Test Sample Data'!F1044&gt;0),'Test Sample Data'!F1044,$B$1),"")</f>
        <v/>
      </c>
      <c r="G1045" s="17" t="str">
        <f>IF(SUM('Test Sample Data'!G$3:G$98)&gt;10,IF(AND(ISNUMBER('Test Sample Data'!G1044),'Test Sample Data'!G1044&lt;$B$1,'Test Sample Data'!G1044&gt;0),'Test Sample Data'!G1044,$B$1),"")</f>
        <v/>
      </c>
      <c r="H1045" s="17" t="str">
        <f>IF(SUM('Test Sample Data'!H$3:H$98)&gt;10,IF(AND(ISNUMBER('Test Sample Data'!H1044),'Test Sample Data'!H1044&lt;$B$1,'Test Sample Data'!H1044&gt;0),'Test Sample Data'!H1044,$B$1),"")</f>
        <v/>
      </c>
      <c r="I1045" s="17" t="str">
        <f>IF(SUM('Test Sample Data'!I$3:I$98)&gt;10,IF(AND(ISNUMBER('Test Sample Data'!I1044),'Test Sample Data'!I1044&lt;$B$1,'Test Sample Data'!I1044&gt;0),'Test Sample Data'!I1044,$B$1),"")</f>
        <v/>
      </c>
      <c r="J1045" s="17" t="str">
        <f>IF(SUM('Test Sample Data'!J$3:J$98)&gt;10,IF(AND(ISNUMBER('Test Sample Data'!J1044),'Test Sample Data'!J1044&lt;$B$1,'Test Sample Data'!J1044&gt;0),'Test Sample Data'!J1044,$B$1),"")</f>
        <v/>
      </c>
      <c r="K1045" s="17" t="str">
        <f>IF(SUM('Test Sample Data'!K$3:K$98)&gt;10,IF(AND(ISNUMBER('Test Sample Data'!K1044),'Test Sample Data'!K1044&lt;$B$1,'Test Sample Data'!K1044&gt;0),'Test Sample Data'!K1044,$B$1),"")</f>
        <v/>
      </c>
      <c r="L1045" s="17" t="str">
        <f>IF(SUM('Test Sample Data'!L$3:L$98)&gt;10,IF(AND(ISNUMBER('Test Sample Data'!L1044),'Test Sample Data'!L1044&lt;$B$1,'Test Sample Data'!L1044&gt;0),'Test Sample Data'!L1044,$B$1),"")</f>
        <v/>
      </c>
      <c r="M1045" s="17" t="str">
        <f>IF(SUM('Test Sample Data'!M$3:M$98)&gt;10,IF(AND(ISNUMBER('Test Sample Data'!M1044),'Test Sample Data'!M1044&lt;$B$1,'Test Sample Data'!M1044&gt;0),'Test Sample Data'!M1044,$B$1),"")</f>
        <v/>
      </c>
      <c r="N1045" s="17" t="str">
        <f>'Gene Table'!E1044</f>
        <v>hsa-miR-3679-3p</v>
      </c>
      <c r="O1045" s="17" t="str">
        <f>'Gene Table'!B1044</f>
        <v>L10</v>
      </c>
      <c r="P1045" s="17" t="str">
        <f>IF(SUM('Control Sample Data'!D$3:D$98)&gt;10,IF(AND(ISNUMBER('Control Sample Data'!D1044),'Control Sample Data'!D1044&lt;$B$1,'Control Sample Data'!D1044&gt;0),'Control Sample Data'!D1044,$B$1),"")</f>
        <v/>
      </c>
      <c r="Q1045" s="17" t="str">
        <f>IF(SUM('Control Sample Data'!E$3:E$98)&gt;10,IF(AND(ISNUMBER('Control Sample Data'!E1044),'Control Sample Data'!E1044&lt;$B$1,'Control Sample Data'!E1044&gt;0),'Control Sample Data'!E1044,$B$1),"")</f>
        <v/>
      </c>
      <c r="R1045" s="17" t="str">
        <f>IF(SUM('Control Sample Data'!F$3:F$98)&gt;10,IF(AND(ISNUMBER('Control Sample Data'!F1044),'Control Sample Data'!F1044&lt;$B$1,'Control Sample Data'!F1044&gt;0),'Control Sample Data'!F1044,$B$1),"")</f>
        <v/>
      </c>
      <c r="S1045" s="17" t="str">
        <f>IF(SUM('Control Sample Data'!G$3:G$98)&gt;10,IF(AND(ISNUMBER('Control Sample Data'!G1044),'Control Sample Data'!G1044&lt;$B$1,'Control Sample Data'!G1044&gt;0),'Control Sample Data'!G1044,$B$1),"")</f>
        <v/>
      </c>
      <c r="T1045" s="17" t="str">
        <f>IF(SUM('Control Sample Data'!H$3:H$98)&gt;10,IF(AND(ISNUMBER('Control Sample Data'!H1044),'Control Sample Data'!H1044&lt;$B$1,'Control Sample Data'!H1044&gt;0),'Control Sample Data'!H1044,$B$1),"")</f>
        <v/>
      </c>
      <c r="U1045" s="17" t="str">
        <f>IF(SUM('Control Sample Data'!I$3:I$98)&gt;10,IF(AND(ISNUMBER('Control Sample Data'!I1044),'Control Sample Data'!I1044&lt;$B$1,'Control Sample Data'!I1044&gt;0),'Control Sample Data'!I1044,$B$1),"")</f>
        <v/>
      </c>
      <c r="V1045" s="17" t="str">
        <f>IF(SUM('Control Sample Data'!J$3:J$98)&gt;10,IF(AND(ISNUMBER('Control Sample Data'!J1044),'Control Sample Data'!J1044&lt;$B$1,'Control Sample Data'!J1044&gt;0),'Control Sample Data'!J1044,$B$1),"")</f>
        <v/>
      </c>
      <c r="W1045" s="17" t="str">
        <f>IF(SUM('Control Sample Data'!K$3:K$98)&gt;10,IF(AND(ISNUMBER('Control Sample Data'!K1044),'Control Sample Data'!K1044&lt;$B$1,'Control Sample Data'!K1044&gt;0),'Control Sample Data'!K1044,$B$1),"")</f>
        <v/>
      </c>
      <c r="X1045" s="17" t="str">
        <f>IF(SUM('Control Sample Data'!L$3:L$98)&gt;10,IF(AND(ISNUMBER('Control Sample Data'!L1044),'Control Sample Data'!L1044&lt;$B$1,'Control Sample Data'!L1044&gt;0),'Control Sample Data'!L1044,$B$1),"")</f>
        <v/>
      </c>
      <c r="Y1045" s="17" t="str">
        <f>IF(SUM('Control Sample Data'!M$3:M$98)&gt;10,IF(AND(ISNUMBER('Control Sample Data'!M1044),'Control Sample Data'!M1044&lt;$B$1,'Control Sample Data'!M1044&gt;0),'Control Sample Data'!M1044,$B$1),"")</f>
        <v/>
      </c>
      <c r="AT1045" s="36" t="str">
        <f t="shared" si="706"/>
        <v/>
      </c>
      <c r="AU1045" s="36" t="str">
        <f t="shared" si="707"/>
        <v/>
      </c>
      <c r="AV1045" s="36" t="str">
        <f t="shared" si="708"/>
        <v/>
      </c>
      <c r="AW1045" s="36" t="str">
        <f t="shared" si="709"/>
        <v/>
      </c>
      <c r="AX1045" s="36" t="str">
        <f t="shared" si="710"/>
        <v/>
      </c>
      <c r="AY1045" s="36" t="str">
        <f t="shared" si="711"/>
        <v/>
      </c>
      <c r="AZ1045" s="36" t="str">
        <f t="shared" si="712"/>
        <v/>
      </c>
      <c r="BA1045" s="36" t="str">
        <f t="shared" si="713"/>
        <v/>
      </c>
      <c r="BB1045" s="36" t="str">
        <f t="shared" si="714"/>
        <v/>
      </c>
      <c r="BC1045" s="36" t="str">
        <f t="shared" si="715"/>
        <v/>
      </c>
      <c r="BD1045" s="36" t="str">
        <f t="shared" si="716"/>
        <v/>
      </c>
      <c r="BE1045" s="36" t="str">
        <f t="shared" si="717"/>
        <v/>
      </c>
      <c r="BF1045" s="36" t="str">
        <f t="shared" si="718"/>
        <v/>
      </c>
      <c r="BG1045" s="36" t="str">
        <f t="shared" si="719"/>
        <v/>
      </c>
      <c r="BH1045" s="36" t="str">
        <f t="shared" si="720"/>
        <v/>
      </c>
      <c r="BI1045" s="36" t="str">
        <f t="shared" si="721"/>
        <v/>
      </c>
      <c r="BJ1045" s="36" t="str">
        <f t="shared" si="722"/>
        <v/>
      </c>
      <c r="BK1045" s="36" t="str">
        <f t="shared" si="723"/>
        <v/>
      </c>
      <c r="BL1045" s="36" t="str">
        <f t="shared" si="724"/>
        <v/>
      </c>
      <c r="BM1045" s="36" t="str">
        <f t="shared" si="725"/>
        <v/>
      </c>
      <c r="BN1045" s="38" t="e">
        <f t="shared" si="684"/>
        <v>#DIV/0!</v>
      </c>
      <c r="BO1045" s="38" t="e">
        <f t="shared" si="685"/>
        <v>#DIV/0!</v>
      </c>
      <c r="BP1045" s="39" t="str">
        <f t="shared" si="686"/>
        <v/>
      </c>
      <c r="BQ1045" s="39" t="str">
        <f t="shared" si="687"/>
        <v/>
      </c>
      <c r="BR1045" s="39" t="str">
        <f t="shared" si="688"/>
        <v/>
      </c>
      <c r="BS1045" s="39" t="str">
        <f t="shared" si="689"/>
        <v/>
      </c>
      <c r="BT1045" s="39" t="str">
        <f t="shared" si="690"/>
        <v/>
      </c>
      <c r="BU1045" s="39" t="str">
        <f t="shared" si="691"/>
        <v/>
      </c>
      <c r="BV1045" s="39" t="str">
        <f t="shared" si="692"/>
        <v/>
      </c>
      <c r="BW1045" s="39" t="str">
        <f t="shared" si="693"/>
        <v/>
      </c>
      <c r="BX1045" s="39" t="str">
        <f t="shared" si="694"/>
        <v/>
      </c>
      <c r="BY1045" s="39" t="str">
        <f t="shared" si="695"/>
        <v/>
      </c>
      <c r="BZ1045" s="39" t="str">
        <f t="shared" si="696"/>
        <v/>
      </c>
      <c r="CA1045" s="39" t="str">
        <f t="shared" si="697"/>
        <v/>
      </c>
      <c r="CB1045" s="39" t="str">
        <f t="shared" si="698"/>
        <v/>
      </c>
      <c r="CC1045" s="39" t="str">
        <f t="shared" si="699"/>
        <v/>
      </c>
      <c r="CD1045" s="39" t="str">
        <f t="shared" si="700"/>
        <v/>
      </c>
      <c r="CE1045" s="39" t="str">
        <f t="shared" si="701"/>
        <v/>
      </c>
      <c r="CF1045" s="39" t="str">
        <f t="shared" si="702"/>
        <v/>
      </c>
      <c r="CG1045" s="39" t="str">
        <f t="shared" si="703"/>
        <v/>
      </c>
      <c r="CH1045" s="39" t="str">
        <f t="shared" si="704"/>
        <v/>
      </c>
      <c r="CI1045" s="39" t="str">
        <f t="shared" si="705"/>
        <v/>
      </c>
    </row>
    <row r="1046" spans="1:87">
      <c r="A1046" s="18"/>
      <c r="B1046" s="15" t="str">
        <f>'Gene Table'!E1045</f>
        <v>hsa-miR-4322</v>
      </c>
      <c r="C1046" s="15" t="str">
        <f>'Gene Table'!B1045</f>
        <v>L11</v>
      </c>
      <c r="D1046" s="16" t="str">
        <f>IF(SUM('Test Sample Data'!D$3:D$98)&gt;10,IF(AND(ISNUMBER('Test Sample Data'!D1045),'Test Sample Data'!D1045&lt;$B$1,'Test Sample Data'!D1045&gt;0),'Test Sample Data'!D1045,$B$1),"")</f>
        <v/>
      </c>
      <c r="E1046" s="17" t="str">
        <f>IF(SUM('Test Sample Data'!E$3:E$98)&gt;10,IF(AND(ISNUMBER('Test Sample Data'!E1045),'Test Sample Data'!E1045&lt;$B$1,'Test Sample Data'!E1045&gt;0),'Test Sample Data'!E1045,$B$1),"")</f>
        <v/>
      </c>
      <c r="F1046" s="17" t="str">
        <f>IF(SUM('Test Sample Data'!F$3:F$98)&gt;10,IF(AND(ISNUMBER('Test Sample Data'!F1045),'Test Sample Data'!F1045&lt;$B$1,'Test Sample Data'!F1045&gt;0),'Test Sample Data'!F1045,$B$1),"")</f>
        <v/>
      </c>
      <c r="G1046" s="17" t="str">
        <f>IF(SUM('Test Sample Data'!G$3:G$98)&gt;10,IF(AND(ISNUMBER('Test Sample Data'!G1045),'Test Sample Data'!G1045&lt;$B$1,'Test Sample Data'!G1045&gt;0),'Test Sample Data'!G1045,$B$1),"")</f>
        <v/>
      </c>
      <c r="H1046" s="17" t="str">
        <f>IF(SUM('Test Sample Data'!H$3:H$98)&gt;10,IF(AND(ISNUMBER('Test Sample Data'!H1045),'Test Sample Data'!H1045&lt;$B$1,'Test Sample Data'!H1045&gt;0),'Test Sample Data'!H1045,$B$1),"")</f>
        <v/>
      </c>
      <c r="I1046" s="17" t="str">
        <f>IF(SUM('Test Sample Data'!I$3:I$98)&gt;10,IF(AND(ISNUMBER('Test Sample Data'!I1045),'Test Sample Data'!I1045&lt;$B$1,'Test Sample Data'!I1045&gt;0),'Test Sample Data'!I1045,$B$1),"")</f>
        <v/>
      </c>
      <c r="J1046" s="17" t="str">
        <f>IF(SUM('Test Sample Data'!J$3:J$98)&gt;10,IF(AND(ISNUMBER('Test Sample Data'!J1045),'Test Sample Data'!J1045&lt;$B$1,'Test Sample Data'!J1045&gt;0),'Test Sample Data'!J1045,$B$1),"")</f>
        <v/>
      </c>
      <c r="K1046" s="17" t="str">
        <f>IF(SUM('Test Sample Data'!K$3:K$98)&gt;10,IF(AND(ISNUMBER('Test Sample Data'!K1045),'Test Sample Data'!K1045&lt;$B$1,'Test Sample Data'!K1045&gt;0),'Test Sample Data'!K1045,$B$1),"")</f>
        <v/>
      </c>
      <c r="L1046" s="17" t="str">
        <f>IF(SUM('Test Sample Data'!L$3:L$98)&gt;10,IF(AND(ISNUMBER('Test Sample Data'!L1045),'Test Sample Data'!L1045&lt;$B$1,'Test Sample Data'!L1045&gt;0),'Test Sample Data'!L1045,$B$1),"")</f>
        <v/>
      </c>
      <c r="M1046" s="17" t="str">
        <f>IF(SUM('Test Sample Data'!M$3:M$98)&gt;10,IF(AND(ISNUMBER('Test Sample Data'!M1045),'Test Sample Data'!M1045&lt;$B$1,'Test Sample Data'!M1045&gt;0),'Test Sample Data'!M1045,$B$1),"")</f>
        <v/>
      </c>
      <c r="N1046" s="17" t="str">
        <f>'Gene Table'!E1045</f>
        <v>hsa-miR-4322</v>
      </c>
      <c r="O1046" s="17" t="str">
        <f>'Gene Table'!B1045</f>
        <v>L11</v>
      </c>
      <c r="P1046" s="17" t="str">
        <f>IF(SUM('Control Sample Data'!D$3:D$98)&gt;10,IF(AND(ISNUMBER('Control Sample Data'!D1045),'Control Sample Data'!D1045&lt;$B$1,'Control Sample Data'!D1045&gt;0),'Control Sample Data'!D1045,$B$1),"")</f>
        <v/>
      </c>
      <c r="Q1046" s="17" t="str">
        <f>IF(SUM('Control Sample Data'!E$3:E$98)&gt;10,IF(AND(ISNUMBER('Control Sample Data'!E1045),'Control Sample Data'!E1045&lt;$B$1,'Control Sample Data'!E1045&gt;0),'Control Sample Data'!E1045,$B$1),"")</f>
        <v/>
      </c>
      <c r="R1046" s="17" t="str">
        <f>IF(SUM('Control Sample Data'!F$3:F$98)&gt;10,IF(AND(ISNUMBER('Control Sample Data'!F1045),'Control Sample Data'!F1045&lt;$B$1,'Control Sample Data'!F1045&gt;0),'Control Sample Data'!F1045,$B$1),"")</f>
        <v/>
      </c>
      <c r="S1046" s="17" t="str">
        <f>IF(SUM('Control Sample Data'!G$3:G$98)&gt;10,IF(AND(ISNUMBER('Control Sample Data'!G1045),'Control Sample Data'!G1045&lt;$B$1,'Control Sample Data'!G1045&gt;0),'Control Sample Data'!G1045,$B$1),"")</f>
        <v/>
      </c>
      <c r="T1046" s="17" t="str">
        <f>IF(SUM('Control Sample Data'!H$3:H$98)&gt;10,IF(AND(ISNUMBER('Control Sample Data'!H1045),'Control Sample Data'!H1045&lt;$B$1,'Control Sample Data'!H1045&gt;0),'Control Sample Data'!H1045,$B$1),"")</f>
        <v/>
      </c>
      <c r="U1046" s="17" t="str">
        <f>IF(SUM('Control Sample Data'!I$3:I$98)&gt;10,IF(AND(ISNUMBER('Control Sample Data'!I1045),'Control Sample Data'!I1045&lt;$B$1,'Control Sample Data'!I1045&gt;0),'Control Sample Data'!I1045,$B$1),"")</f>
        <v/>
      </c>
      <c r="V1046" s="17" t="str">
        <f>IF(SUM('Control Sample Data'!J$3:J$98)&gt;10,IF(AND(ISNUMBER('Control Sample Data'!J1045),'Control Sample Data'!J1045&lt;$B$1,'Control Sample Data'!J1045&gt;0),'Control Sample Data'!J1045,$B$1),"")</f>
        <v/>
      </c>
      <c r="W1046" s="17" t="str">
        <f>IF(SUM('Control Sample Data'!K$3:K$98)&gt;10,IF(AND(ISNUMBER('Control Sample Data'!K1045),'Control Sample Data'!K1045&lt;$B$1,'Control Sample Data'!K1045&gt;0),'Control Sample Data'!K1045,$B$1),"")</f>
        <v/>
      </c>
      <c r="X1046" s="17" t="str">
        <f>IF(SUM('Control Sample Data'!L$3:L$98)&gt;10,IF(AND(ISNUMBER('Control Sample Data'!L1045),'Control Sample Data'!L1045&lt;$B$1,'Control Sample Data'!L1045&gt;0),'Control Sample Data'!L1045,$B$1),"")</f>
        <v/>
      </c>
      <c r="Y1046" s="17" t="str">
        <f>IF(SUM('Control Sample Data'!M$3:M$98)&gt;10,IF(AND(ISNUMBER('Control Sample Data'!M1045),'Control Sample Data'!M1045&lt;$B$1,'Control Sample Data'!M1045&gt;0),'Control Sample Data'!M1045,$B$1),"")</f>
        <v/>
      </c>
      <c r="AT1046" s="36" t="str">
        <f t="shared" si="706"/>
        <v/>
      </c>
      <c r="AU1046" s="36" t="str">
        <f t="shared" si="707"/>
        <v/>
      </c>
      <c r="AV1046" s="36" t="str">
        <f t="shared" si="708"/>
        <v/>
      </c>
      <c r="AW1046" s="36" t="str">
        <f t="shared" si="709"/>
        <v/>
      </c>
      <c r="AX1046" s="36" t="str">
        <f t="shared" si="710"/>
        <v/>
      </c>
      <c r="AY1046" s="36" t="str">
        <f t="shared" si="711"/>
        <v/>
      </c>
      <c r="AZ1046" s="36" t="str">
        <f t="shared" si="712"/>
        <v/>
      </c>
      <c r="BA1046" s="36" t="str">
        <f t="shared" si="713"/>
        <v/>
      </c>
      <c r="BB1046" s="36" t="str">
        <f t="shared" si="714"/>
        <v/>
      </c>
      <c r="BC1046" s="36" t="str">
        <f t="shared" si="715"/>
        <v/>
      </c>
      <c r="BD1046" s="36" t="str">
        <f t="shared" si="716"/>
        <v/>
      </c>
      <c r="BE1046" s="36" t="str">
        <f t="shared" si="717"/>
        <v/>
      </c>
      <c r="BF1046" s="36" t="str">
        <f t="shared" si="718"/>
        <v/>
      </c>
      <c r="BG1046" s="36" t="str">
        <f t="shared" si="719"/>
        <v/>
      </c>
      <c r="BH1046" s="36" t="str">
        <f t="shared" si="720"/>
        <v/>
      </c>
      <c r="BI1046" s="36" t="str">
        <f t="shared" si="721"/>
        <v/>
      </c>
      <c r="BJ1046" s="36" t="str">
        <f t="shared" si="722"/>
        <v/>
      </c>
      <c r="BK1046" s="36" t="str">
        <f t="shared" si="723"/>
        <v/>
      </c>
      <c r="BL1046" s="36" t="str">
        <f t="shared" si="724"/>
        <v/>
      </c>
      <c r="BM1046" s="36" t="str">
        <f t="shared" si="725"/>
        <v/>
      </c>
      <c r="BN1046" s="38" t="e">
        <f t="shared" si="684"/>
        <v>#DIV/0!</v>
      </c>
      <c r="BO1046" s="38" t="e">
        <f t="shared" si="685"/>
        <v>#DIV/0!</v>
      </c>
      <c r="BP1046" s="39" t="str">
        <f t="shared" si="686"/>
        <v/>
      </c>
      <c r="BQ1046" s="39" t="str">
        <f t="shared" si="687"/>
        <v/>
      </c>
      <c r="BR1046" s="39" t="str">
        <f t="shared" si="688"/>
        <v/>
      </c>
      <c r="BS1046" s="39" t="str">
        <f t="shared" si="689"/>
        <v/>
      </c>
      <c r="BT1046" s="39" t="str">
        <f t="shared" si="690"/>
        <v/>
      </c>
      <c r="BU1046" s="39" t="str">
        <f t="shared" si="691"/>
        <v/>
      </c>
      <c r="BV1046" s="39" t="str">
        <f t="shared" si="692"/>
        <v/>
      </c>
      <c r="BW1046" s="39" t="str">
        <f t="shared" si="693"/>
        <v/>
      </c>
      <c r="BX1046" s="39" t="str">
        <f t="shared" si="694"/>
        <v/>
      </c>
      <c r="BY1046" s="39" t="str">
        <f t="shared" si="695"/>
        <v/>
      </c>
      <c r="BZ1046" s="39" t="str">
        <f t="shared" si="696"/>
        <v/>
      </c>
      <c r="CA1046" s="39" t="str">
        <f t="shared" si="697"/>
        <v/>
      </c>
      <c r="CB1046" s="39" t="str">
        <f t="shared" si="698"/>
        <v/>
      </c>
      <c r="CC1046" s="39" t="str">
        <f t="shared" si="699"/>
        <v/>
      </c>
      <c r="CD1046" s="39" t="str">
        <f t="shared" si="700"/>
        <v/>
      </c>
      <c r="CE1046" s="39" t="str">
        <f t="shared" si="701"/>
        <v/>
      </c>
      <c r="CF1046" s="39" t="str">
        <f t="shared" si="702"/>
        <v/>
      </c>
      <c r="CG1046" s="39" t="str">
        <f t="shared" si="703"/>
        <v/>
      </c>
      <c r="CH1046" s="39" t="str">
        <f t="shared" si="704"/>
        <v/>
      </c>
      <c r="CI1046" s="39" t="str">
        <f t="shared" si="705"/>
        <v/>
      </c>
    </row>
    <row r="1047" spans="1:87">
      <c r="A1047" s="18"/>
      <c r="B1047" s="15" t="str">
        <f>'Gene Table'!E1046</f>
        <v>hsa-miR-3681-5p</v>
      </c>
      <c r="C1047" s="15" t="str">
        <f>'Gene Table'!B1046</f>
        <v>L12</v>
      </c>
      <c r="D1047" s="16" t="str">
        <f>IF(SUM('Test Sample Data'!D$3:D$98)&gt;10,IF(AND(ISNUMBER('Test Sample Data'!D1046),'Test Sample Data'!D1046&lt;$B$1,'Test Sample Data'!D1046&gt;0),'Test Sample Data'!D1046,$B$1),"")</f>
        <v/>
      </c>
      <c r="E1047" s="17" t="str">
        <f>IF(SUM('Test Sample Data'!E$3:E$98)&gt;10,IF(AND(ISNUMBER('Test Sample Data'!E1046),'Test Sample Data'!E1046&lt;$B$1,'Test Sample Data'!E1046&gt;0),'Test Sample Data'!E1046,$B$1),"")</f>
        <v/>
      </c>
      <c r="F1047" s="17" t="str">
        <f>IF(SUM('Test Sample Data'!F$3:F$98)&gt;10,IF(AND(ISNUMBER('Test Sample Data'!F1046),'Test Sample Data'!F1046&lt;$B$1,'Test Sample Data'!F1046&gt;0),'Test Sample Data'!F1046,$B$1),"")</f>
        <v/>
      </c>
      <c r="G1047" s="17" t="str">
        <f>IF(SUM('Test Sample Data'!G$3:G$98)&gt;10,IF(AND(ISNUMBER('Test Sample Data'!G1046),'Test Sample Data'!G1046&lt;$B$1,'Test Sample Data'!G1046&gt;0),'Test Sample Data'!G1046,$B$1),"")</f>
        <v/>
      </c>
      <c r="H1047" s="17" t="str">
        <f>IF(SUM('Test Sample Data'!H$3:H$98)&gt;10,IF(AND(ISNUMBER('Test Sample Data'!H1046),'Test Sample Data'!H1046&lt;$B$1,'Test Sample Data'!H1046&gt;0),'Test Sample Data'!H1046,$B$1),"")</f>
        <v/>
      </c>
      <c r="I1047" s="17" t="str">
        <f>IF(SUM('Test Sample Data'!I$3:I$98)&gt;10,IF(AND(ISNUMBER('Test Sample Data'!I1046),'Test Sample Data'!I1046&lt;$B$1,'Test Sample Data'!I1046&gt;0),'Test Sample Data'!I1046,$B$1),"")</f>
        <v/>
      </c>
      <c r="J1047" s="17" t="str">
        <f>IF(SUM('Test Sample Data'!J$3:J$98)&gt;10,IF(AND(ISNUMBER('Test Sample Data'!J1046),'Test Sample Data'!J1046&lt;$B$1,'Test Sample Data'!J1046&gt;0),'Test Sample Data'!J1046,$B$1),"")</f>
        <v/>
      </c>
      <c r="K1047" s="17" t="str">
        <f>IF(SUM('Test Sample Data'!K$3:K$98)&gt;10,IF(AND(ISNUMBER('Test Sample Data'!K1046),'Test Sample Data'!K1046&lt;$B$1,'Test Sample Data'!K1046&gt;0),'Test Sample Data'!K1046,$B$1),"")</f>
        <v/>
      </c>
      <c r="L1047" s="17" t="str">
        <f>IF(SUM('Test Sample Data'!L$3:L$98)&gt;10,IF(AND(ISNUMBER('Test Sample Data'!L1046),'Test Sample Data'!L1046&lt;$B$1,'Test Sample Data'!L1046&gt;0),'Test Sample Data'!L1046,$B$1),"")</f>
        <v/>
      </c>
      <c r="M1047" s="17" t="str">
        <f>IF(SUM('Test Sample Data'!M$3:M$98)&gt;10,IF(AND(ISNUMBER('Test Sample Data'!M1046),'Test Sample Data'!M1046&lt;$B$1,'Test Sample Data'!M1046&gt;0),'Test Sample Data'!M1046,$B$1),"")</f>
        <v/>
      </c>
      <c r="N1047" s="17" t="str">
        <f>'Gene Table'!E1046</f>
        <v>hsa-miR-3681-5p</v>
      </c>
      <c r="O1047" s="17" t="str">
        <f>'Gene Table'!B1046</f>
        <v>L12</v>
      </c>
      <c r="P1047" s="17" t="str">
        <f>IF(SUM('Control Sample Data'!D$3:D$98)&gt;10,IF(AND(ISNUMBER('Control Sample Data'!D1046),'Control Sample Data'!D1046&lt;$B$1,'Control Sample Data'!D1046&gt;0),'Control Sample Data'!D1046,$B$1),"")</f>
        <v/>
      </c>
      <c r="Q1047" s="17" t="str">
        <f>IF(SUM('Control Sample Data'!E$3:E$98)&gt;10,IF(AND(ISNUMBER('Control Sample Data'!E1046),'Control Sample Data'!E1046&lt;$B$1,'Control Sample Data'!E1046&gt;0),'Control Sample Data'!E1046,$B$1),"")</f>
        <v/>
      </c>
      <c r="R1047" s="17" t="str">
        <f>IF(SUM('Control Sample Data'!F$3:F$98)&gt;10,IF(AND(ISNUMBER('Control Sample Data'!F1046),'Control Sample Data'!F1046&lt;$B$1,'Control Sample Data'!F1046&gt;0),'Control Sample Data'!F1046,$B$1),"")</f>
        <v/>
      </c>
      <c r="S1047" s="17" t="str">
        <f>IF(SUM('Control Sample Data'!G$3:G$98)&gt;10,IF(AND(ISNUMBER('Control Sample Data'!G1046),'Control Sample Data'!G1046&lt;$B$1,'Control Sample Data'!G1046&gt;0),'Control Sample Data'!G1046,$B$1),"")</f>
        <v/>
      </c>
      <c r="T1047" s="17" t="str">
        <f>IF(SUM('Control Sample Data'!H$3:H$98)&gt;10,IF(AND(ISNUMBER('Control Sample Data'!H1046),'Control Sample Data'!H1046&lt;$B$1,'Control Sample Data'!H1046&gt;0),'Control Sample Data'!H1046,$B$1),"")</f>
        <v/>
      </c>
      <c r="U1047" s="17" t="str">
        <f>IF(SUM('Control Sample Data'!I$3:I$98)&gt;10,IF(AND(ISNUMBER('Control Sample Data'!I1046),'Control Sample Data'!I1046&lt;$B$1,'Control Sample Data'!I1046&gt;0),'Control Sample Data'!I1046,$B$1),"")</f>
        <v/>
      </c>
      <c r="V1047" s="17" t="str">
        <f>IF(SUM('Control Sample Data'!J$3:J$98)&gt;10,IF(AND(ISNUMBER('Control Sample Data'!J1046),'Control Sample Data'!J1046&lt;$B$1,'Control Sample Data'!J1046&gt;0),'Control Sample Data'!J1046,$B$1),"")</f>
        <v/>
      </c>
      <c r="W1047" s="17" t="str">
        <f>IF(SUM('Control Sample Data'!K$3:K$98)&gt;10,IF(AND(ISNUMBER('Control Sample Data'!K1046),'Control Sample Data'!K1046&lt;$B$1,'Control Sample Data'!K1046&gt;0),'Control Sample Data'!K1046,$B$1),"")</f>
        <v/>
      </c>
      <c r="X1047" s="17" t="str">
        <f>IF(SUM('Control Sample Data'!L$3:L$98)&gt;10,IF(AND(ISNUMBER('Control Sample Data'!L1046),'Control Sample Data'!L1046&lt;$B$1,'Control Sample Data'!L1046&gt;0),'Control Sample Data'!L1046,$B$1),"")</f>
        <v/>
      </c>
      <c r="Y1047" s="17" t="str">
        <f>IF(SUM('Control Sample Data'!M$3:M$98)&gt;10,IF(AND(ISNUMBER('Control Sample Data'!M1046),'Control Sample Data'!M1046&lt;$B$1,'Control Sample Data'!M1046&gt;0),'Control Sample Data'!M1046,$B$1),"")</f>
        <v/>
      </c>
      <c r="AT1047" s="36" t="str">
        <f t="shared" si="706"/>
        <v/>
      </c>
      <c r="AU1047" s="36" t="str">
        <f t="shared" si="707"/>
        <v/>
      </c>
      <c r="AV1047" s="36" t="str">
        <f t="shared" si="708"/>
        <v/>
      </c>
      <c r="AW1047" s="36" t="str">
        <f t="shared" si="709"/>
        <v/>
      </c>
      <c r="AX1047" s="36" t="str">
        <f t="shared" si="710"/>
        <v/>
      </c>
      <c r="AY1047" s="36" t="str">
        <f t="shared" si="711"/>
        <v/>
      </c>
      <c r="AZ1047" s="36" t="str">
        <f t="shared" si="712"/>
        <v/>
      </c>
      <c r="BA1047" s="36" t="str">
        <f t="shared" si="713"/>
        <v/>
      </c>
      <c r="BB1047" s="36" t="str">
        <f t="shared" si="714"/>
        <v/>
      </c>
      <c r="BC1047" s="36" t="str">
        <f t="shared" si="715"/>
        <v/>
      </c>
      <c r="BD1047" s="36" t="str">
        <f t="shared" si="716"/>
        <v/>
      </c>
      <c r="BE1047" s="36" t="str">
        <f t="shared" si="717"/>
        <v/>
      </c>
      <c r="BF1047" s="36" t="str">
        <f t="shared" si="718"/>
        <v/>
      </c>
      <c r="BG1047" s="36" t="str">
        <f t="shared" si="719"/>
        <v/>
      </c>
      <c r="BH1047" s="36" t="str">
        <f t="shared" si="720"/>
        <v/>
      </c>
      <c r="BI1047" s="36" t="str">
        <f t="shared" si="721"/>
        <v/>
      </c>
      <c r="BJ1047" s="36" t="str">
        <f t="shared" si="722"/>
        <v/>
      </c>
      <c r="BK1047" s="36" t="str">
        <f t="shared" si="723"/>
        <v/>
      </c>
      <c r="BL1047" s="36" t="str">
        <f t="shared" si="724"/>
        <v/>
      </c>
      <c r="BM1047" s="36" t="str">
        <f t="shared" si="725"/>
        <v/>
      </c>
      <c r="BN1047" s="38" t="e">
        <f t="shared" si="684"/>
        <v>#DIV/0!</v>
      </c>
      <c r="BO1047" s="38" t="e">
        <f t="shared" si="685"/>
        <v>#DIV/0!</v>
      </c>
      <c r="BP1047" s="39" t="str">
        <f t="shared" si="686"/>
        <v/>
      </c>
      <c r="BQ1047" s="39" t="str">
        <f t="shared" si="687"/>
        <v/>
      </c>
      <c r="BR1047" s="39" t="str">
        <f t="shared" si="688"/>
        <v/>
      </c>
      <c r="BS1047" s="39" t="str">
        <f t="shared" si="689"/>
        <v/>
      </c>
      <c r="BT1047" s="39" t="str">
        <f t="shared" si="690"/>
        <v/>
      </c>
      <c r="BU1047" s="39" t="str">
        <f t="shared" si="691"/>
        <v/>
      </c>
      <c r="BV1047" s="39" t="str">
        <f t="shared" si="692"/>
        <v/>
      </c>
      <c r="BW1047" s="39" t="str">
        <f t="shared" si="693"/>
        <v/>
      </c>
      <c r="BX1047" s="39" t="str">
        <f t="shared" si="694"/>
        <v/>
      </c>
      <c r="BY1047" s="39" t="str">
        <f t="shared" si="695"/>
        <v/>
      </c>
      <c r="BZ1047" s="39" t="str">
        <f t="shared" si="696"/>
        <v/>
      </c>
      <c r="CA1047" s="39" t="str">
        <f t="shared" si="697"/>
        <v/>
      </c>
      <c r="CB1047" s="39" t="str">
        <f t="shared" si="698"/>
        <v/>
      </c>
      <c r="CC1047" s="39" t="str">
        <f t="shared" si="699"/>
        <v/>
      </c>
      <c r="CD1047" s="39" t="str">
        <f t="shared" si="700"/>
        <v/>
      </c>
      <c r="CE1047" s="39" t="str">
        <f t="shared" si="701"/>
        <v/>
      </c>
      <c r="CF1047" s="39" t="str">
        <f t="shared" si="702"/>
        <v/>
      </c>
      <c r="CG1047" s="39" t="str">
        <f t="shared" si="703"/>
        <v/>
      </c>
      <c r="CH1047" s="39" t="str">
        <f t="shared" si="704"/>
        <v/>
      </c>
      <c r="CI1047" s="39" t="str">
        <f t="shared" si="705"/>
        <v/>
      </c>
    </row>
    <row r="1048" spans="1:87">
      <c r="A1048" s="18"/>
      <c r="B1048" s="15" t="str">
        <f>'Gene Table'!E1047</f>
        <v>hsa-miR-4257</v>
      </c>
      <c r="C1048" s="15" t="str">
        <f>'Gene Table'!B1047</f>
        <v>L13</v>
      </c>
      <c r="D1048" s="16" t="str">
        <f>IF(SUM('Test Sample Data'!D$3:D$98)&gt;10,IF(AND(ISNUMBER('Test Sample Data'!D1047),'Test Sample Data'!D1047&lt;$B$1,'Test Sample Data'!D1047&gt;0),'Test Sample Data'!D1047,$B$1),"")</f>
        <v/>
      </c>
      <c r="E1048" s="17" t="str">
        <f>IF(SUM('Test Sample Data'!E$3:E$98)&gt;10,IF(AND(ISNUMBER('Test Sample Data'!E1047),'Test Sample Data'!E1047&lt;$B$1,'Test Sample Data'!E1047&gt;0),'Test Sample Data'!E1047,$B$1),"")</f>
        <v/>
      </c>
      <c r="F1048" s="17" t="str">
        <f>IF(SUM('Test Sample Data'!F$3:F$98)&gt;10,IF(AND(ISNUMBER('Test Sample Data'!F1047),'Test Sample Data'!F1047&lt;$B$1,'Test Sample Data'!F1047&gt;0),'Test Sample Data'!F1047,$B$1),"")</f>
        <v/>
      </c>
      <c r="G1048" s="17" t="str">
        <f>IF(SUM('Test Sample Data'!G$3:G$98)&gt;10,IF(AND(ISNUMBER('Test Sample Data'!G1047),'Test Sample Data'!G1047&lt;$B$1,'Test Sample Data'!G1047&gt;0),'Test Sample Data'!G1047,$B$1),"")</f>
        <v/>
      </c>
      <c r="H1048" s="17" t="str">
        <f>IF(SUM('Test Sample Data'!H$3:H$98)&gt;10,IF(AND(ISNUMBER('Test Sample Data'!H1047),'Test Sample Data'!H1047&lt;$B$1,'Test Sample Data'!H1047&gt;0),'Test Sample Data'!H1047,$B$1),"")</f>
        <v/>
      </c>
      <c r="I1048" s="17" t="str">
        <f>IF(SUM('Test Sample Data'!I$3:I$98)&gt;10,IF(AND(ISNUMBER('Test Sample Data'!I1047),'Test Sample Data'!I1047&lt;$B$1,'Test Sample Data'!I1047&gt;0),'Test Sample Data'!I1047,$B$1),"")</f>
        <v/>
      </c>
      <c r="J1048" s="17" t="str">
        <f>IF(SUM('Test Sample Data'!J$3:J$98)&gt;10,IF(AND(ISNUMBER('Test Sample Data'!J1047),'Test Sample Data'!J1047&lt;$B$1,'Test Sample Data'!J1047&gt;0),'Test Sample Data'!J1047,$B$1),"")</f>
        <v/>
      </c>
      <c r="K1048" s="17" t="str">
        <f>IF(SUM('Test Sample Data'!K$3:K$98)&gt;10,IF(AND(ISNUMBER('Test Sample Data'!K1047),'Test Sample Data'!K1047&lt;$B$1,'Test Sample Data'!K1047&gt;0),'Test Sample Data'!K1047,$B$1),"")</f>
        <v/>
      </c>
      <c r="L1048" s="17" t="str">
        <f>IF(SUM('Test Sample Data'!L$3:L$98)&gt;10,IF(AND(ISNUMBER('Test Sample Data'!L1047),'Test Sample Data'!L1047&lt;$B$1,'Test Sample Data'!L1047&gt;0),'Test Sample Data'!L1047,$B$1),"")</f>
        <v/>
      </c>
      <c r="M1048" s="17" t="str">
        <f>IF(SUM('Test Sample Data'!M$3:M$98)&gt;10,IF(AND(ISNUMBER('Test Sample Data'!M1047),'Test Sample Data'!M1047&lt;$B$1,'Test Sample Data'!M1047&gt;0),'Test Sample Data'!M1047,$B$1),"")</f>
        <v/>
      </c>
      <c r="N1048" s="17" t="str">
        <f>'Gene Table'!E1047</f>
        <v>hsa-miR-4257</v>
      </c>
      <c r="O1048" s="17" t="str">
        <f>'Gene Table'!B1047</f>
        <v>L13</v>
      </c>
      <c r="P1048" s="17" t="str">
        <f>IF(SUM('Control Sample Data'!D$3:D$98)&gt;10,IF(AND(ISNUMBER('Control Sample Data'!D1047),'Control Sample Data'!D1047&lt;$B$1,'Control Sample Data'!D1047&gt;0),'Control Sample Data'!D1047,$B$1),"")</f>
        <v/>
      </c>
      <c r="Q1048" s="17" t="str">
        <f>IF(SUM('Control Sample Data'!E$3:E$98)&gt;10,IF(AND(ISNUMBER('Control Sample Data'!E1047),'Control Sample Data'!E1047&lt;$B$1,'Control Sample Data'!E1047&gt;0),'Control Sample Data'!E1047,$B$1),"")</f>
        <v/>
      </c>
      <c r="R1048" s="17" t="str">
        <f>IF(SUM('Control Sample Data'!F$3:F$98)&gt;10,IF(AND(ISNUMBER('Control Sample Data'!F1047),'Control Sample Data'!F1047&lt;$B$1,'Control Sample Data'!F1047&gt;0),'Control Sample Data'!F1047,$B$1),"")</f>
        <v/>
      </c>
      <c r="S1048" s="17" t="str">
        <f>IF(SUM('Control Sample Data'!G$3:G$98)&gt;10,IF(AND(ISNUMBER('Control Sample Data'!G1047),'Control Sample Data'!G1047&lt;$B$1,'Control Sample Data'!G1047&gt;0),'Control Sample Data'!G1047,$B$1),"")</f>
        <v/>
      </c>
      <c r="T1048" s="17" t="str">
        <f>IF(SUM('Control Sample Data'!H$3:H$98)&gt;10,IF(AND(ISNUMBER('Control Sample Data'!H1047),'Control Sample Data'!H1047&lt;$B$1,'Control Sample Data'!H1047&gt;0),'Control Sample Data'!H1047,$B$1),"")</f>
        <v/>
      </c>
      <c r="U1048" s="17" t="str">
        <f>IF(SUM('Control Sample Data'!I$3:I$98)&gt;10,IF(AND(ISNUMBER('Control Sample Data'!I1047),'Control Sample Data'!I1047&lt;$B$1,'Control Sample Data'!I1047&gt;0),'Control Sample Data'!I1047,$B$1),"")</f>
        <v/>
      </c>
      <c r="V1048" s="17" t="str">
        <f>IF(SUM('Control Sample Data'!J$3:J$98)&gt;10,IF(AND(ISNUMBER('Control Sample Data'!J1047),'Control Sample Data'!J1047&lt;$B$1,'Control Sample Data'!J1047&gt;0),'Control Sample Data'!J1047,$B$1),"")</f>
        <v/>
      </c>
      <c r="W1048" s="17" t="str">
        <f>IF(SUM('Control Sample Data'!K$3:K$98)&gt;10,IF(AND(ISNUMBER('Control Sample Data'!K1047),'Control Sample Data'!K1047&lt;$B$1,'Control Sample Data'!K1047&gt;0),'Control Sample Data'!K1047,$B$1),"")</f>
        <v/>
      </c>
      <c r="X1048" s="17" t="str">
        <f>IF(SUM('Control Sample Data'!L$3:L$98)&gt;10,IF(AND(ISNUMBER('Control Sample Data'!L1047),'Control Sample Data'!L1047&lt;$B$1,'Control Sample Data'!L1047&gt;0),'Control Sample Data'!L1047,$B$1),"")</f>
        <v/>
      </c>
      <c r="Y1048" s="17" t="str">
        <f>IF(SUM('Control Sample Data'!M$3:M$98)&gt;10,IF(AND(ISNUMBER('Control Sample Data'!M1047),'Control Sample Data'!M1047&lt;$B$1,'Control Sample Data'!M1047&gt;0),'Control Sample Data'!M1047,$B$1),"")</f>
        <v/>
      </c>
      <c r="AT1048" s="36" t="str">
        <f t="shared" si="706"/>
        <v/>
      </c>
      <c r="AU1048" s="36" t="str">
        <f t="shared" si="707"/>
        <v/>
      </c>
      <c r="AV1048" s="36" t="str">
        <f t="shared" si="708"/>
        <v/>
      </c>
      <c r="AW1048" s="36" t="str">
        <f t="shared" si="709"/>
        <v/>
      </c>
      <c r="AX1048" s="36" t="str">
        <f t="shared" si="710"/>
        <v/>
      </c>
      <c r="AY1048" s="36" t="str">
        <f t="shared" si="711"/>
        <v/>
      </c>
      <c r="AZ1048" s="36" t="str">
        <f t="shared" si="712"/>
        <v/>
      </c>
      <c r="BA1048" s="36" t="str">
        <f t="shared" si="713"/>
        <v/>
      </c>
      <c r="BB1048" s="36" t="str">
        <f t="shared" si="714"/>
        <v/>
      </c>
      <c r="BC1048" s="36" t="str">
        <f t="shared" si="715"/>
        <v/>
      </c>
      <c r="BD1048" s="36" t="str">
        <f t="shared" si="716"/>
        <v/>
      </c>
      <c r="BE1048" s="36" t="str">
        <f t="shared" si="717"/>
        <v/>
      </c>
      <c r="BF1048" s="36" t="str">
        <f t="shared" si="718"/>
        <v/>
      </c>
      <c r="BG1048" s="36" t="str">
        <f t="shared" si="719"/>
        <v/>
      </c>
      <c r="BH1048" s="36" t="str">
        <f t="shared" si="720"/>
        <v/>
      </c>
      <c r="BI1048" s="36" t="str">
        <f t="shared" si="721"/>
        <v/>
      </c>
      <c r="BJ1048" s="36" t="str">
        <f t="shared" si="722"/>
        <v/>
      </c>
      <c r="BK1048" s="36" t="str">
        <f t="shared" si="723"/>
        <v/>
      </c>
      <c r="BL1048" s="36" t="str">
        <f t="shared" si="724"/>
        <v/>
      </c>
      <c r="BM1048" s="36" t="str">
        <f t="shared" si="725"/>
        <v/>
      </c>
      <c r="BN1048" s="38" t="e">
        <f t="shared" si="684"/>
        <v>#DIV/0!</v>
      </c>
      <c r="BO1048" s="38" t="e">
        <f t="shared" si="685"/>
        <v>#DIV/0!</v>
      </c>
      <c r="BP1048" s="39" t="str">
        <f t="shared" si="686"/>
        <v/>
      </c>
      <c r="BQ1048" s="39" t="str">
        <f t="shared" si="687"/>
        <v/>
      </c>
      <c r="BR1048" s="39" t="str">
        <f t="shared" si="688"/>
        <v/>
      </c>
      <c r="BS1048" s="39" t="str">
        <f t="shared" si="689"/>
        <v/>
      </c>
      <c r="BT1048" s="39" t="str">
        <f t="shared" si="690"/>
        <v/>
      </c>
      <c r="BU1048" s="39" t="str">
        <f t="shared" si="691"/>
        <v/>
      </c>
      <c r="BV1048" s="39" t="str">
        <f t="shared" si="692"/>
        <v/>
      </c>
      <c r="BW1048" s="39" t="str">
        <f t="shared" si="693"/>
        <v/>
      </c>
      <c r="BX1048" s="39" t="str">
        <f t="shared" si="694"/>
        <v/>
      </c>
      <c r="BY1048" s="39" t="str">
        <f t="shared" si="695"/>
        <v/>
      </c>
      <c r="BZ1048" s="39" t="str">
        <f t="shared" si="696"/>
        <v/>
      </c>
      <c r="CA1048" s="39" t="str">
        <f t="shared" si="697"/>
        <v/>
      </c>
      <c r="CB1048" s="39" t="str">
        <f t="shared" si="698"/>
        <v/>
      </c>
      <c r="CC1048" s="39" t="str">
        <f t="shared" si="699"/>
        <v/>
      </c>
      <c r="CD1048" s="39" t="str">
        <f t="shared" si="700"/>
        <v/>
      </c>
      <c r="CE1048" s="39" t="str">
        <f t="shared" si="701"/>
        <v/>
      </c>
      <c r="CF1048" s="39" t="str">
        <f t="shared" si="702"/>
        <v/>
      </c>
      <c r="CG1048" s="39" t="str">
        <f t="shared" si="703"/>
        <v/>
      </c>
      <c r="CH1048" s="39" t="str">
        <f t="shared" si="704"/>
        <v/>
      </c>
      <c r="CI1048" s="39" t="str">
        <f t="shared" si="705"/>
        <v/>
      </c>
    </row>
    <row r="1049" spans="1:87">
      <c r="A1049" s="18"/>
      <c r="B1049" s="15" t="str">
        <f>'Gene Table'!E1048</f>
        <v>hsa-miR-3681-3p</v>
      </c>
      <c r="C1049" s="15" t="str">
        <f>'Gene Table'!B1048</f>
        <v>L14</v>
      </c>
      <c r="D1049" s="16" t="str">
        <f>IF(SUM('Test Sample Data'!D$3:D$98)&gt;10,IF(AND(ISNUMBER('Test Sample Data'!D1048),'Test Sample Data'!D1048&lt;$B$1,'Test Sample Data'!D1048&gt;0),'Test Sample Data'!D1048,$B$1),"")</f>
        <v/>
      </c>
      <c r="E1049" s="17" t="str">
        <f>IF(SUM('Test Sample Data'!E$3:E$98)&gt;10,IF(AND(ISNUMBER('Test Sample Data'!E1048),'Test Sample Data'!E1048&lt;$B$1,'Test Sample Data'!E1048&gt;0),'Test Sample Data'!E1048,$B$1),"")</f>
        <v/>
      </c>
      <c r="F1049" s="17" t="str">
        <f>IF(SUM('Test Sample Data'!F$3:F$98)&gt;10,IF(AND(ISNUMBER('Test Sample Data'!F1048),'Test Sample Data'!F1048&lt;$B$1,'Test Sample Data'!F1048&gt;0),'Test Sample Data'!F1048,$B$1),"")</f>
        <v/>
      </c>
      <c r="G1049" s="17" t="str">
        <f>IF(SUM('Test Sample Data'!G$3:G$98)&gt;10,IF(AND(ISNUMBER('Test Sample Data'!G1048),'Test Sample Data'!G1048&lt;$B$1,'Test Sample Data'!G1048&gt;0),'Test Sample Data'!G1048,$B$1),"")</f>
        <v/>
      </c>
      <c r="H1049" s="17" t="str">
        <f>IF(SUM('Test Sample Data'!H$3:H$98)&gt;10,IF(AND(ISNUMBER('Test Sample Data'!H1048),'Test Sample Data'!H1048&lt;$B$1,'Test Sample Data'!H1048&gt;0),'Test Sample Data'!H1048,$B$1),"")</f>
        <v/>
      </c>
      <c r="I1049" s="17" t="str">
        <f>IF(SUM('Test Sample Data'!I$3:I$98)&gt;10,IF(AND(ISNUMBER('Test Sample Data'!I1048),'Test Sample Data'!I1048&lt;$B$1,'Test Sample Data'!I1048&gt;0),'Test Sample Data'!I1048,$B$1),"")</f>
        <v/>
      </c>
      <c r="J1049" s="17" t="str">
        <f>IF(SUM('Test Sample Data'!J$3:J$98)&gt;10,IF(AND(ISNUMBER('Test Sample Data'!J1048),'Test Sample Data'!J1048&lt;$B$1,'Test Sample Data'!J1048&gt;0),'Test Sample Data'!J1048,$B$1),"")</f>
        <v/>
      </c>
      <c r="K1049" s="17" t="str">
        <f>IF(SUM('Test Sample Data'!K$3:K$98)&gt;10,IF(AND(ISNUMBER('Test Sample Data'!K1048),'Test Sample Data'!K1048&lt;$B$1,'Test Sample Data'!K1048&gt;0),'Test Sample Data'!K1048,$B$1),"")</f>
        <v/>
      </c>
      <c r="L1049" s="17" t="str">
        <f>IF(SUM('Test Sample Data'!L$3:L$98)&gt;10,IF(AND(ISNUMBER('Test Sample Data'!L1048),'Test Sample Data'!L1048&lt;$B$1,'Test Sample Data'!L1048&gt;0),'Test Sample Data'!L1048,$B$1),"")</f>
        <v/>
      </c>
      <c r="M1049" s="17" t="str">
        <f>IF(SUM('Test Sample Data'!M$3:M$98)&gt;10,IF(AND(ISNUMBER('Test Sample Data'!M1048),'Test Sample Data'!M1048&lt;$B$1,'Test Sample Data'!M1048&gt;0),'Test Sample Data'!M1048,$B$1),"")</f>
        <v/>
      </c>
      <c r="N1049" s="17" t="str">
        <f>'Gene Table'!E1048</f>
        <v>hsa-miR-3681-3p</v>
      </c>
      <c r="O1049" s="17" t="str">
        <f>'Gene Table'!B1048</f>
        <v>L14</v>
      </c>
      <c r="P1049" s="17" t="str">
        <f>IF(SUM('Control Sample Data'!D$3:D$98)&gt;10,IF(AND(ISNUMBER('Control Sample Data'!D1048),'Control Sample Data'!D1048&lt;$B$1,'Control Sample Data'!D1048&gt;0),'Control Sample Data'!D1048,$B$1),"")</f>
        <v/>
      </c>
      <c r="Q1049" s="17" t="str">
        <f>IF(SUM('Control Sample Data'!E$3:E$98)&gt;10,IF(AND(ISNUMBER('Control Sample Data'!E1048),'Control Sample Data'!E1048&lt;$B$1,'Control Sample Data'!E1048&gt;0),'Control Sample Data'!E1048,$B$1),"")</f>
        <v/>
      </c>
      <c r="R1049" s="17" t="str">
        <f>IF(SUM('Control Sample Data'!F$3:F$98)&gt;10,IF(AND(ISNUMBER('Control Sample Data'!F1048),'Control Sample Data'!F1048&lt;$B$1,'Control Sample Data'!F1048&gt;0),'Control Sample Data'!F1048,$B$1),"")</f>
        <v/>
      </c>
      <c r="S1049" s="17" t="str">
        <f>IF(SUM('Control Sample Data'!G$3:G$98)&gt;10,IF(AND(ISNUMBER('Control Sample Data'!G1048),'Control Sample Data'!G1048&lt;$B$1,'Control Sample Data'!G1048&gt;0),'Control Sample Data'!G1048,$B$1),"")</f>
        <v/>
      </c>
      <c r="T1049" s="17" t="str">
        <f>IF(SUM('Control Sample Data'!H$3:H$98)&gt;10,IF(AND(ISNUMBER('Control Sample Data'!H1048),'Control Sample Data'!H1048&lt;$B$1,'Control Sample Data'!H1048&gt;0),'Control Sample Data'!H1048,$B$1),"")</f>
        <v/>
      </c>
      <c r="U1049" s="17" t="str">
        <f>IF(SUM('Control Sample Data'!I$3:I$98)&gt;10,IF(AND(ISNUMBER('Control Sample Data'!I1048),'Control Sample Data'!I1048&lt;$B$1,'Control Sample Data'!I1048&gt;0),'Control Sample Data'!I1048,$B$1),"")</f>
        <v/>
      </c>
      <c r="V1049" s="17" t="str">
        <f>IF(SUM('Control Sample Data'!J$3:J$98)&gt;10,IF(AND(ISNUMBER('Control Sample Data'!J1048),'Control Sample Data'!J1048&lt;$B$1,'Control Sample Data'!J1048&gt;0),'Control Sample Data'!J1048,$B$1),"")</f>
        <v/>
      </c>
      <c r="W1049" s="17" t="str">
        <f>IF(SUM('Control Sample Data'!K$3:K$98)&gt;10,IF(AND(ISNUMBER('Control Sample Data'!K1048),'Control Sample Data'!K1048&lt;$B$1,'Control Sample Data'!K1048&gt;0),'Control Sample Data'!K1048,$B$1),"")</f>
        <v/>
      </c>
      <c r="X1049" s="17" t="str">
        <f>IF(SUM('Control Sample Data'!L$3:L$98)&gt;10,IF(AND(ISNUMBER('Control Sample Data'!L1048),'Control Sample Data'!L1048&lt;$B$1,'Control Sample Data'!L1048&gt;0),'Control Sample Data'!L1048,$B$1),"")</f>
        <v/>
      </c>
      <c r="Y1049" s="17" t="str">
        <f>IF(SUM('Control Sample Data'!M$3:M$98)&gt;10,IF(AND(ISNUMBER('Control Sample Data'!M1048),'Control Sample Data'!M1048&lt;$B$1,'Control Sample Data'!M1048&gt;0),'Control Sample Data'!M1048,$B$1),"")</f>
        <v/>
      </c>
      <c r="AT1049" s="36" t="str">
        <f t="shared" si="706"/>
        <v/>
      </c>
      <c r="AU1049" s="36" t="str">
        <f t="shared" si="707"/>
        <v/>
      </c>
      <c r="AV1049" s="36" t="str">
        <f t="shared" si="708"/>
        <v/>
      </c>
      <c r="AW1049" s="36" t="str">
        <f t="shared" si="709"/>
        <v/>
      </c>
      <c r="AX1049" s="36" t="str">
        <f t="shared" si="710"/>
        <v/>
      </c>
      <c r="AY1049" s="36" t="str">
        <f t="shared" si="711"/>
        <v/>
      </c>
      <c r="AZ1049" s="36" t="str">
        <f t="shared" si="712"/>
        <v/>
      </c>
      <c r="BA1049" s="36" t="str">
        <f t="shared" si="713"/>
        <v/>
      </c>
      <c r="BB1049" s="36" t="str">
        <f t="shared" si="714"/>
        <v/>
      </c>
      <c r="BC1049" s="36" t="str">
        <f t="shared" si="715"/>
        <v/>
      </c>
      <c r="BD1049" s="36" t="str">
        <f t="shared" si="716"/>
        <v/>
      </c>
      <c r="BE1049" s="36" t="str">
        <f t="shared" si="717"/>
        <v/>
      </c>
      <c r="BF1049" s="36" t="str">
        <f t="shared" si="718"/>
        <v/>
      </c>
      <c r="BG1049" s="36" t="str">
        <f t="shared" si="719"/>
        <v/>
      </c>
      <c r="BH1049" s="36" t="str">
        <f t="shared" si="720"/>
        <v/>
      </c>
      <c r="BI1049" s="36" t="str">
        <f t="shared" si="721"/>
        <v/>
      </c>
      <c r="BJ1049" s="36" t="str">
        <f t="shared" si="722"/>
        <v/>
      </c>
      <c r="BK1049" s="36" t="str">
        <f t="shared" si="723"/>
        <v/>
      </c>
      <c r="BL1049" s="36" t="str">
        <f t="shared" si="724"/>
        <v/>
      </c>
      <c r="BM1049" s="36" t="str">
        <f t="shared" si="725"/>
        <v/>
      </c>
      <c r="BN1049" s="38" t="e">
        <f t="shared" si="684"/>
        <v>#DIV/0!</v>
      </c>
      <c r="BO1049" s="38" t="e">
        <f t="shared" si="685"/>
        <v>#DIV/0!</v>
      </c>
      <c r="BP1049" s="39" t="str">
        <f t="shared" si="686"/>
        <v/>
      </c>
      <c r="BQ1049" s="39" t="str">
        <f t="shared" si="687"/>
        <v/>
      </c>
      <c r="BR1049" s="39" t="str">
        <f t="shared" si="688"/>
        <v/>
      </c>
      <c r="BS1049" s="39" t="str">
        <f t="shared" si="689"/>
        <v/>
      </c>
      <c r="BT1049" s="39" t="str">
        <f t="shared" si="690"/>
        <v/>
      </c>
      <c r="BU1049" s="39" t="str">
        <f t="shared" si="691"/>
        <v/>
      </c>
      <c r="BV1049" s="39" t="str">
        <f t="shared" si="692"/>
        <v/>
      </c>
      <c r="BW1049" s="39" t="str">
        <f t="shared" si="693"/>
        <v/>
      </c>
      <c r="BX1049" s="39" t="str">
        <f t="shared" si="694"/>
        <v/>
      </c>
      <c r="BY1049" s="39" t="str">
        <f t="shared" si="695"/>
        <v/>
      </c>
      <c r="BZ1049" s="39" t="str">
        <f t="shared" si="696"/>
        <v/>
      </c>
      <c r="CA1049" s="39" t="str">
        <f t="shared" si="697"/>
        <v/>
      </c>
      <c r="CB1049" s="39" t="str">
        <f t="shared" si="698"/>
        <v/>
      </c>
      <c r="CC1049" s="39" t="str">
        <f t="shared" si="699"/>
        <v/>
      </c>
      <c r="CD1049" s="39" t="str">
        <f t="shared" si="700"/>
        <v/>
      </c>
      <c r="CE1049" s="39" t="str">
        <f t="shared" si="701"/>
        <v/>
      </c>
      <c r="CF1049" s="39" t="str">
        <f t="shared" si="702"/>
        <v/>
      </c>
      <c r="CG1049" s="39" t="str">
        <f t="shared" si="703"/>
        <v/>
      </c>
      <c r="CH1049" s="39" t="str">
        <f t="shared" si="704"/>
        <v/>
      </c>
      <c r="CI1049" s="39" t="str">
        <f t="shared" si="705"/>
        <v/>
      </c>
    </row>
    <row r="1050" spans="1:87">
      <c r="A1050" s="18"/>
      <c r="B1050" s="15" t="str">
        <f>'Gene Table'!E1049</f>
        <v>hsa-miR-4259</v>
      </c>
      <c r="C1050" s="15" t="str">
        <f>'Gene Table'!B1049</f>
        <v>L15</v>
      </c>
      <c r="D1050" s="16" t="str">
        <f>IF(SUM('Test Sample Data'!D$3:D$98)&gt;10,IF(AND(ISNUMBER('Test Sample Data'!D1049),'Test Sample Data'!D1049&lt;$B$1,'Test Sample Data'!D1049&gt;0),'Test Sample Data'!D1049,$B$1),"")</f>
        <v/>
      </c>
      <c r="E1050" s="17" t="str">
        <f>IF(SUM('Test Sample Data'!E$3:E$98)&gt;10,IF(AND(ISNUMBER('Test Sample Data'!E1049),'Test Sample Data'!E1049&lt;$B$1,'Test Sample Data'!E1049&gt;0),'Test Sample Data'!E1049,$B$1),"")</f>
        <v/>
      </c>
      <c r="F1050" s="17" t="str">
        <f>IF(SUM('Test Sample Data'!F$3:F$98)&gt;10,IF(AND(ISNUMBER('Test Sample Data'!F1049),'Test Sample Data'!F1049&lt;$B$1,'Test Sample Data'!F1049&gt;0),'Test Sample Data'!F1049,$B$1),"")</f>
        <v/>
      </c>
      <c r="G1050" s="17" t="str">
        <f>IF(SUM('Test Sample Data'!G$3:G$98)&gt;10,IF(AND(ISNUMBER('Test Sample Data'!G1049),'Test Sample Data'!G1049&lt;$B$1,'Test Sample Data'!G1049&gt;0),'Test Sample Data'!G1049,$B$1),"")</f>
        <v/>
      </c>
      <c r="H1050" s="17" t="str">
        <f>IF(SUM('Test Sample Data'!H$3:H$98)&gt;10,IF(AND(ISNUMBER('Test Sample Data'!H1049),'Test Sample Data'!H1049&lt;$B$1,'Test Sample Data'!H1049&gt;0),'Test Sample Data'!H1049,$B$1),"")</f>
        <v/>
      </c>
      <c r="I1050" s="17" t="str">
        <f>IF(SUM('Test Sample Data'!I$3:I$98)&gt;10,IF(AND(ISNUMBER('Test Sample Data'!I1049),'Test Sample Data'!I1049&lt;$B$1,'Test Sample Data'!I1049&gt;0),'Test Sample Data'!I1049,$B$1),"")</f>
        <v/>
      </c>
      <c r="J1050" s="17" t="str">
        <f>IF(SUM('Test Sample Data'!J$3:J$98)&gt;10,IF(AND(ISNUMBER('Test Sample Data'!J1049),'Test Sample Data'!J1049&lt;$B$1,'Test Sample Data'!J1049&gt;0),'Test Sample Data'!J1049,$B$1),"")</f>
        <v/>
      </c>
      <c r="K1050" s="17" t="str">
        <f>IF(SUM('Test Sample Data'!K$3:K$98)&gt;10,IF(AND(ISNUMBER('Test Sample Data'!K1049),'Test Sample Data'!K1049&lt;$B$1,'Test Sample Data'!K1049&gt;0),'Test Sample Data'!K1049,$B$1),"")</f>
        <v/>
      </c>
      <c r="L1050" s="17" t="str">
        <f>IF(SUM('Test Sample Data'!L$3:L$98)&gt;10,IF(AND(ISNUMBER('Test Sample Data'!L1049),'Test Sample Data'!L1049&lt;$B$1,'Test Sample Data'!L1049&gt;0),'Test Sample Data'!L1049,$B$1),"")</f>
        <v/>
      </c>
      <c r="M1050" s="17" t="str">
        <f>IF(SUM('Test Sample Data'!M$3:M$98)&gt;10,IF(AND(ISNUMBER('Test Sample Data'!M1049),'Test Sample Data'!M1049&lt;$B$1,'Test Sample Data'!M1049&gt;0),'Test Sample Data'!M1049,$B$1),"")</f>
        <v/>
      </c>
      <c r="N1050" s="17" t="str">
        <f>'Gene Table'!E1049</f>
        <v>hsa-miR-4259</v>
      </c>
      <c r="O1050" s="17" t="str">
        <f>'Gene Table'!B1049</f>
        <v>L15</v>
      </c>
      <c r="P1050" s="17" t="str">
        <f>IF(SUM('Control Sample Data'!D$3:D$98)&gt;10,IF(AND(ISNUMBER('Control Sample Data'!D1049),'Control Sample Data'!D1049&lt;$B$1,'Control Sample Data'!D1049&gt;0),'Control Sample Data'!D1049,$B$1),"")</f>
        <v/>
      </c>
      <c r="Q1050" s="17" t="str">
        <f>IF(SUM('Control Sample Data'!E$3:E$98)&gt;10,IF(AND(ISNUMBER('Control Sample Data'!E1049),'Control Sample Data'!E1049&lt;$B$1,'Control Sample Data'!E1049&gt;0),'Control Sample Data'!E1049,$B$1),"")</f>
        <v/>
      </c>
      <c r="R1050" s="17" t="str">
        <f>IF(SUM('Control Sample Data'!F$3:F$98)&gt;10,IF(AND(ISNUMBER('Control Sample Data'!F1049),'Control Sample Data'!F1049&lt;$B$1,'Control Sample Data'!F1049&gt;0),'Control Sample Data'!F1049,$B$1),"")</f>
        <v/>
      </c>
      <c r="S1050" s="17" t="str">
        <f>IF(SUM('Control Sample Data'!G$3:G$98)&gt;10,IF(AND(ISNUMBER('Control Sample Data'!G1049),'Control Sample Data'!G1049&lt;$B$1,'Control Sample Data'!G1049&gt;0),'Control Sample Data'!G1049,$B$1),"")</f>
        <v/>
      </c>
      <c r="T1050" s="17" t="str">
        <f>IF(SUM('Control Sample Data'!H$3:H$98)&gt;10,IF(AND(ISNUMBER('Control Sample Data'!H1049),'Control Sample Data'!H1049&lt;$B$1,'Control Sample Data'!H1049&gt;0),'Control Sample Data'!H1049,$B$1),"")</f>
        <v/>
      </c>
      <c r="U1050" s="17" t="str">
        <f>IF(SUM('Control Sample Data'!I$3:I$98)&gt;10,IF(AND(ISNUMBER('Control Sample Data'!I1049),'Control Sample Data'!I1049&lt;$B$1,'Control Sample Data'!I1049&gt;0),'Control Sample Data'!I1049,$B$1),"")</f>
        <v/>
      </c>
      <c r="V1050" s="17" t="str">
        <f>IF(SUM('Control Sample Data'!J$3:J$98)&gt;10,IF(AND(ISNUMBER('Control Sample Data'!J1049),'Control Sample Data'!J1049&lt;$B$1,'Control Sample Data'!J1049&gt;0),'Control Sample Data'!J1049,$B$1),"")</f>
        <v/>
      </c>
      <c r="W1050" s="17" t="str">
        <f>IF(SUM('Control Sample Data'!K$3:K$98)&gt;10,IF(AND(ISNUMBER('Control Sample Data'!K1049),'Control Sample Data'!K1049&lt;$B$1,'Control Sample Data'!K1049&gt;0),'Control Sample Data'!K1049,$B$1),"")</f>
        <v/>
      </c>
      <c r="X1050" s="17" t="str">
        <f>IF(SUM('Control Sample Data'!L$3:L$98)&gt;10,IF(AND(ISNUMBER('Control Sample Data'!L1049),'Control Sample Data'!L1049&lt;$B$1,'Control Sample Data'!L1049&gt;0),'Control Sample Data'!L1049,$B$1),"")</f>
        <v/>
      </c>
      <c r="Y1050" s="17" t="str">
        <f>IF(SUM('Control Sample Data'!M$3:M$98)&gt;10,IF(AND(ISNUMBER('Control Sample Data'!M1049),'Control Sample Data'!M1049&lt;$B$1,'Control Sample Data'!M1049&gt;0),'Control Sample Data'!M1049,$B$1),"")</f>
        <v/>
      </c>
      <c r="AT1050" s="36" t="str">
        <f t="shared" si="706"/>
        <v/>
      </c>
      <c r="AU1050" s="36" t="str">
        <f t="shared" si="707"/>
        <v/>
      </c>
      <c r="AV1050" s="36" t="str">
        <f t="shared" si="708"/>
        <v/>
      </c>
      <c r="AW1050" s="36" t="str">
        <f t="shared" si="709"/>
        <v/>
      </c>
      <c r="AX1050" s="36" t="str">
        <f t="shared" si="710"/>
        <v/>
      </c>
      <c r="AY1050" s="36" t="str">
        <f t="shared" si="711"/>
        <v/>
      </c>
      <c r="AZ1050" s="36" t="str">
        <f t="shared" si="712"/>
        <v/>
      </c>
      <c r="BA1050" s="36" t="str">
        <f t="shared" si="713"/>
        <v/>
      </c>
      <c r="BB1050" s="36" t="str">
        <f t="shared" si="714"/>
        <v/>
      </c>
      <c r="BC1050" s="36" t="str">
        <f t="shared" si="715"/>
        <v/>
      </c>
      <c r="BD1050" s="36" t="str">
        <f t="shared" si="716"/>
        <v/>
      </c>
      <c r="BE1050" s="36" t="str">
        <f t="shared" si="717"/>
        <v/>
      </c>
      <c r="BF1050" s="36" t="str">
        <f t="shared" si="718"/>
        <v/>
      </c>
      <c r="BG1050" s="36" t="str">
        <f t="shared" si="719"/>
        <v/>
      </c>
      <c r="BH1050" s="36" t="str">
        <f t="shared" si="720"/>
        <v/>
      </c>
      <c r="BI1050" s="36" t="str">
        <f t="shared" si="721"/>
        <v/>
      </c>
      <c r="BJ1050" s="36" t="str">
        <f t="shared" si="722"/>
        <v/>
      </c>
      <c r="BK1050" s="36" t="str">
        <f t="shared" si="723"/>
        <v/>
      </c>
      <c r="BL1050" s="36" t="str">
        <f t="shared" si="724"/>
        <v/>
      </c>
      <c r="BM1050" s="36" t="str">
        <f t="shared" si="725"/>
        <v/>
      </c>
      <c r="BN1050" s="38" t="e">
        <f t="shared" si="684"/>
        <v>#DIV/0!</v>
      </c>
      <c r="BO1050" s="38" t="e">
        <f t="shared" si="685"/>
        <v>#DIV/0!</v>
      </c>
      <c r="BP1050" s="39" t="str">
        <f t="shared" si="686"/>
        <v/>
      </c>
      <c r="BQ1050" s="39" t="str">
        <f t="shared" si="687"/>
        <v/>
      </c>
      <c r="BR1050" s="39" t="str">
        <f t="shared" si="688"/>
        <v/>
      </c>
      <c r="BS1050" s="39" t="str">
        <f t="shared" si="689"/>
        <v/>
      </c>
      <c r="BT1050" s="39" t="str">
        <f t="shared" si="690"/>
        <v/>
      </c>
      <c r="BU1050" s="39" t="str">
        <f t="shared" si="691"/>
        <v/>
      </c>
      <c r="BV1050" s="39" t="str">
        <f t="shared" si="692"/>
        <v/>
      </c>
      <c r="BW1050" s="39" t="str">
        <f t="shared" si="693"/>
        <v/>
      </c>
      <c r="BX1050" s="39" t="str">
        <f t="shared" si="694"/>
        <v/>
      </c>
      <c r="BY1050" s="39" t="str">
        <f t="shared" si="695"/>
        <v/>
      </c>
      <c r="BZ1050" s="39" t="str">
        <f t="shared" si="696"/>
        <v/>
      </c>
      <c r="CA1050" s="39" t="str">
        <f t="shared" si="697"/>
        <v/>
      </c>
      <c r="CB1050" s="39" t="str">
        <f t="shared" si="698"/>
        <v/>
      </c>
      <c r="CC1050" s="39" t="str">
        <f t="shared" si="699"/>
        <v/>
      </c>
      <c r="CD1050" s="39" t="str">
        <f t="shared" si="700"/>
        <v/>
      </c>
      <c r="CE1050" s="39" t="str">
        <f t="shared" si="701"/>
        <v/>
      </c>
      <c r="CF1050" s="39" t="str">
        <f t="shared" si="702"/>
        <v/>
      </c>
      <c r="CG1050" s="39" t="str">
        <f t="shared" si="703"/>
        <v/>
      </c>
      <c r="CH1050" s="39" t="str">
        <f t="shared" si="704"/>
        <v/>
      </c>
      <c r="CI1050" s="39" t="str">
        <f t="shared" si="705"/>
        <v/>
      </c>
    </row>
    <row r="1051" spans="1:87">
      <c r="A1051" s="18"/>
      <c r="B1051" s="15" t="str">
        <f>'Gene Table'!E1050</f>
        <v>hsa-miR-3682-3p</v>
      </c>
      <c r="C1051" s="15" t="str">
        <f>'Gene Table'!B1050</f>
        <v>L16</v>
      </c>
      <c r="D1051" s="16" t="str">
        <f>IF(SUM('Test Sample Data'!D$3:D$98)&gt;10,IF(AND(ISNUMBER('Test Sample Data'!D1050),'Test Sample Data'!D1050&lt;$B$1,'Test Sample Data'!D1050&gt;0),'Test Sample Data'!D1050,$B$1),"")</f>
        <v/>
      </c>
      <c r="E1051" s="17" t="str">
        <f>IF(SUM('Test Sample Data'!E$3:E$98)&gt;10,IF(AND(ISNUMBER('Test Sample Data'!E1050),'Test Sample Data'!E1050&lt;$B$1,'Test Sample Data'!E1050&gt;0),'Test Sample Data'!E1050,$B$1),"")</f>
        <v/>
      </c>
      <c r="F1051" s="17" t="str">
        <f>IF(SUM('Test Sample Data'!F$3:F$98)&gt;10,IF(AND(ISNUMBER('Test Sample Data'!F1050),'Test Sample Data'!F1050&lt;$B$1,'Test Sample Data'!F1050&gt;0),'Test Sample Data'!F1050,$B$1),"")</f>
        <v/>
      </c>
      <c r="G1051" s="17" t="str">
        <f>IF(SUM('Test Sample Data'!G$3:G$98)&gt;10,IF(AND(ISNUMBER('Test Sample Data'!G1050),'Test Sample Data'!G1050&lt;$B$1,'Test Sample Data'!G1050&gt;0),'Test Sample Data'!G1050,$B$1),"")</f>
        <v/>
      </c>
      <c r="H1051" s="17" t="str">
        <f>IF(SUM('Test Sample Data'!H$3:H$98)&gt;10,IF(AND(ISNUMBER('Test Sample Data'!H1050),'Test Sample Data'!H1050&lt;$B$1,'Test Sample Data'!H1050&gt;0),'Test Sample Data'!H1050,$B$1),"")</f>
        <v/>
      </c>
      <c r="I1051" s="17" t="str">
        <f>IF(SUM('Test Sample Data'!I$3:I$98)&gt;10,IF(AND(ISNUMBER('Test Sample Data'!I1050),'Test Sample Data'!I1050&lt;$B$1,'Test Sample Data'!I1050&gt;0),'Test Sample Data'!I1050,$B$1),"")</f>
        <v/>
      </c>
      <c r="J1051" s="17" t="str">
        <f>IF(SUM('Test Sample Data'!J$3:J$98)&gt;10,IF(AND(ISNUMBER('Test Sample Data'!J1050),'Test Sample Data'!J1050&lt;$B$1,'Test Sample Data'!J1050&gt;0),'Test Sample Data'!J1050,$B$1),"")</f>
        <v/>
      </c>
      <c r="K1051" s="17" t="str">
        <f>IF(SUM('Test Sample Data'!K$3:K$98)&gt;10,IF(AND(ISNUMBER('Test Sample Data'!K1050),'Test Sample Data'!K1050&lt;$B$1,'Test Sample Data'!K1050&gt;0),'Test Sample Data'!K1050,$B$1),"")</f>
        <v/>
      </c>
      <c r="L1051" s="17" t="str">
        <f>IF(SUM('Test Sample Data'!L$3:L$98)&gt;10,IF(AND(ISNUMBER('Test Sample Data'!L1050),'Test Sample Data'!L1050&lt;$B$1,'Test Sample Data'!L1050&gt;0),'Test Sample Data'!L1050,$B$1),"")</f>
        <v/>
      </c>
      <c r="M1051" s="17" t="str">
        <f>IF(SUM('Test Sample Data'!M$3:M$98)&gt;10,IF(AND(ISNUMBER('Test Sample Data'!M1050),'Test Sample Data'!M1050&lt;$B$1,'Test Sample Data'!M1050&gt;0),'Test Sample Data'!M1050,$B$1),"")</f>
        <v/>
      </c>
      <c r="N1051" s="17" t="str">
        <f>'Gene Table'!E1050</f>
        <v>hsa-miR-3682-3p</v>
      </c>
      <c r="O1051" s="17" t="str">
        <f>'Gene Table'!B1050</f>
        <v>L16</v>
      </c>
      <c r="P1051" s="17" t="str">
        <f>IF(SUM('Control Sample Data'!D$3:D$98)&gt;10,IF(AND(ISNUMBER('Control Sample Data'!D1050),'Control Sample Data'!D1050&lt;$B$1,'Control Sample Data'!D1050&gt;0),'Control Sample Data'!D1050,$B$1),"")</f>
        <v/>
      </c>
      <c r="Q1051" s="17" t="str">
        <f>IF(SUM('Control Sample Data'!E$3:E$98)&gt;10,IF(AND(ISNUMBER('Control Sample Data'!E1050),'Control Sample Data'!E1050&lt;$B$1,'Control Sample Data'!E1050&gt;0),'Control Sample Data'!E1050,$B$1),"")</f>
        <v/>
      </c>
      <c r="R1051" s="17" t="str">
        <f>IF(SUM('Control Sample Data'!F$3:F$98)&gt;10,IF(AND(ISNUMBER('Control Sample Data'!F1050),'Control Sample Data'!F1050&lt;$B$1,'Control Sample Data'!F1050&gt;0),'Control Sample Data'!F1050,$B$1),"")</f>
        <v/>
      </c>
      <c r="S1051" s="17" t="str">
        <f>IF(SUM('Control Sample Data'!G$3:G$98)&gt;10,IF(AND(ISNUMBER('Control Sample Data'!G1050),'Control Sample Data'!G1050&lt;$B$1,'Control Sample Data'!G1050&gt;0),'Control Sample Data'!G1050,$B$1),"")</f>
        <v/>
      </c>
      <c r="T1051" s="17" t="str">
        <f>IF(SUM('Control Sample Data'!H$3:H$98)&gt;10,IF(AND(ISNUMBER('Control Sample Data'!H1050),'Control Sample Data'!H1050&lt;$B$1,'Control Sample Data'!H1050&gt;0),'Control Sample Data'!H1050,$B$1),"")</f>
        <v/>
      </c>
      <c r="U1051" s="17" t="str">
        <f>IF(SUM('Control Sample Data'!I$3:I$98)&gt;10,IF(AND(ISNUMBER('Control Sample Data'!I1050),'Control Sample Data'!I1050&lt;$B$1,'Control Sample Data'!I1050&gt;0),'Control Sample Data'!I1050,$B$1),"")</f>
        <v/>
      </c>
      <c r="V1051" s="17" t="str">
        <f>IF(SUM('Control Sample Data'!J$3:J$98)&gt;10,IF(AND(ISNUMBER('Control Sample Data'!J1050),'Control Sample Data'!J1050&lt;$B$1,'Control Sample Data'!J1050&gt;0),'Control Sample Data'!J1050,$B$1),"")</f>
        <v/>
      </c>
      <c r="W1051" s="17" t="str">
        <f>IF(SUM('Control Sample Data'!K$3:K$98)&gt;10,IF(AND(ISNUMBER('Control Sample Data'!K1050),'Control Sample Data'!K1050&lt;$B$1,'Control Sample Data'!K1050&gt;0),'Control Sample Data'!K1050,$B$1),"")</f>
        <v/>
      </c>
      <c r="X1051" s="17" t="str">
        <f>IF(SUM('Control Sample Data'!L$3:L$98)&gt;10,IF(AND(ISNUMBER('Control Sample Data'!L1050),'Control Sample Data'!L1050&lt;$B$1,'Control Sample Data'!L1050&gt;0),'Control Sample Data'!L1050,$B$1),"")</f>
        <v/>
      </c>
      <c r="Y1051" s="17" t="str">
        <f>IF(SUM('Control Sample Data'!M$3:M$98)&gt;10,IF(AND(ISNUMBER('Control Sample Data'!M1050),'Control Sample Data'!M1050&lt;$B$1,'Control Sample Data'!M1050&gt;0),'Control Sample Data'!M1050,$B$1),"")</f>
        <v/>
      </c>
      <c r="AT1051" s="36" t="str">
        <f t="shared" si="706"/>
        <v/>
      </c>
      <c r="AU1051" s="36" t="str">
        <f t="shared" si="707"/>
        <v/>
      </c>
      <c r="AV1051" s="36" t="str">
        <f t="shared" si="708"/>
        <v/>
      </c>
      <c r="AW1051" s="36" t="str">
        <f t="shared" si="709"/>
        <v/>
      </c>
      <c r="AX1051" s="36" t="str">
        <f t="shared" si="710"/>
        <v/>
      </c>
      <c r="AY1051" s="36" t="str">
        <f t="shared" si="711"/>
        <v/>
      </c>
      <c r="AZ1051" s="36" t="str">
        <f t="shared" si="712"/>
        <v/>
      </c>
      <c r="BA1051" s="36" t="str">
        <f t="shared" si="713"/>
        <v/>
      </c>
      <c r="BB1051" s="36" t="str">
        <f t="shared" si="714"/>
        <v/>
      </c>
      <c r="BC1051" s="36" t="str">
        <f t="shared" si="715"/>
        <v/>
      </c>
      <c r="BD1051" s="36" t="str">
        <f t="shared" si="716"/>
        <v/>
      </c>
      <c r="BE1051" s="36" t="str">
        <f t="shared" si="717"/>
        <v/>
      </c>
      <c r="BF1051" s="36" t="str">
        <f t="shared" si="718"/>
        <v/>
      </c>
      <c r="BG1051" s="36" t="str">
        <f t="shared" si="719"/>
        <v/>
      </c>
      <c r="BH1051" s="36" t="str">
        <f t="shared" si="720"/>
        <v/>
      </c>
      <c r="BI1051" s="36" t="str">
        <f t="shared" si="721"/>
        <v/>
      </c>
      <c r="BJ1051" s="36" t="str">
        <f t="shared" si="722"/>
        <v/>
      </c>
      <c r="BK1051" s="36" t="str">
        <f t="shared" si="723"/>
        <v/>
      </c>
      <c r="BL1051" s="36" t="str">
        <f t="shared" si="724"/>
        <v/>
      </c>
      <c r="BM1051" s="36" t="str">
        <f t="shared" si="725"/>
        <v/>
      </c>
      <c r="BN1051" s="38" t="e">
        <f t="shared" si="684"/>
        <v>#DIV/0!</v>
      </c>
      <c r="BO1051" s="38" t="e">
        <f t="shared" si="685"/>
        <v>#DIV/0!</v>
      </c>
      <c r="BP1051" s="39" t="str">
        <f t="shared" si="686"/>
        <v/>
      </c>
      <c r="BQ1051" s="39" t="str">
        <f t="shared" si="687"/>
        <v/>
      </c>
      <c r="BR1051" s="39" t="str">
        <f t="shared" si="688"/>
        <v/>
      </c>
      <c r="BS1051" s="39" t="str">
        <f t="shared" si="689"/>
        <v/>
      </c>
      <c r="BT1051" s="39" t="str">
        <f t="shared" si="690"/>
        <v/>
      </c>
      <c r="BU1051" s="39" t="str">
        <f t="shared" si="691"/>
        <v/>
      </c>
      <c r="BV1051" s="39" t="str">
        <f t="shared" si="692"/>
        <v/>
      </c>
      <c r="BW1051" s="39" t="str">
        <f t="shared" si="693"/>
        <v/>
      </c>
      <c r="BX1051" s="39" t="str">
        <f t="shared" si="694"/>
        <v/>
      </c>
      <c r="BY1051" s="39" t="str">
        <f t="shared" si="695"/>
        <v/>
      </c>
      <c r="BZ1051" s="39" t="str">
        <f t="shared" si="696"/>
        <v/>
      </c>
      <c r="CA1051" s="39" t="str">
        <f t="shared" si="697"/>
        <v/>
      </c>
      <c r="CB1051" s="39" t="str">
        <f t="shared" si="698"/>
        <v/>
      </c>
      <c r="CC1051" s="39" t="str">
        <f t="shared" si="699"/>
        <v/>
      </c>
      <c r="CD1051" s="39" t="str">
        <f t="shared" si="700"/>
        <v/>
      </c>
      <c r="CE1051" s="39" t="str">
        <f t="shared" si="701"/>
        <v/>
      </c>
      <c r="CF1051" s="39" t="str">
        <f t="shared" si="702"/>
        <v/>
      </c>
      <c r="CG1051" s="39" t="str">
        <f t="shared" si="703"/>
        <v/>
      </c>
      <c r="CH1051" s="39" t="str">
        <f t="shared" si="704"/>
        <v/>
      </c>
      <c r="CI1051" s="39" t="str">
        <f t="shared" si="705"/>
        <v/>
      </c>
    </row>
    <row r="1052" spans="1:87">
      <c r="A1052" s="18"/>
      <c r="B1052" s="15" t="str">
        <f>'Gene Table'!E1051</f>
        <v>hsa-miR-4253</v>
      </c>
      <c r="C1052" s="15" t="str">
        <f>'Gene Table'!B1051</f>
        <v>L17</v>
      </c>
      <c r="D1052" s="16" t="str">
        <f>IF(SUM('Test Sample Data'!D$3:D$98)&gt;10,IF(AND(ISNUMBER('Test Sample Data'!D1051),'Test Sample Data'!D1051&lt;$B$1,'Test Sample Data'!D1051&gt;0),'Test Sample Data'!D1051,$B$1),"")</f>
        <v/>
      </c>
      <c r="E1052" s="17" t="str">
        <f>IF(SUM('Test Sample Data'!E$3:E$98)&gt;10,IF(AND(ISNUMBER('Test Sample Data'!E1051),'Test Sample Data'!E1051&lt;$B$1,'Test Sample Data'!E1051&gt;0),'Test Sample Data'!E1051,$B$1),"")</f>
        <v/>
      </c>
      <c r="F1052" s="17" t="str">
        <f>IF(SUM('Test Sample Data'!F$3:F$98)&gt;10,IF(AND(ISNUMBER('Test Sample Data'!F1051),'Test Sample Data'!F1051&lt;$B$1,'Test Sample Data'!F1051&gt;0),'Test Sample Data'!F1051,$B$1),"")</f>
        <v/>
      </c>
      <c r="G1052" s="17" t="str">
        <f>IF(SUM('Test Sample Data'!G$3:G$98)&gt;10,IF(AND(ISNUMBER('Test Sample Data'!G1051),'Test Sample Data'!G1051&lt;$B$1,'Test Sample Data'!G1051&gt;0),'Test Sample Data'!G1051,$B$1),"")</f>
        <v/>
      </c>
      <c r="H1052" s="17" t="str">
        <f>IF(SUM('Test Sample Data'!H$3:H$98)&gt;10,IF(AND(ISNUMBER('Test Sample Data'!H1051),'Test Sample Data'!H1051&lt;$B$1,'Test Sample Data'!H1051&gt;0),'Test Sample Data'!H1051,$B$1),"")</f>
        <v/>
      </c>
      <c r="I1052" s="17" t="str">
        <f>IF(SUM('Test Sample Data'!I$3:I$98)&gt;10,IF(AND(ISNUMBER('Test Sample Data'!I1051),'Test Sample Data'!I1051&lt;$B$1,'Test Sample Data'!I1051&gt;0),'Test Sample Data'!I1051,$B$1),"")</f>
        <v/>
      </c>
      <c r="J1052" s="17" t="str">
        <f>IF(SUM('Test Sample Data'!J$3:J$98)&gt;10,IF(AND(ISNUMBER('Test Sample Data'!J1051),'Test Sample Data'!J1051&lt;$B$1,'Test Sample Data'!J1051&gt;0),'Test Sample Data'!J1051,$B$1),"")</f>
        <v/>
      </c>
      <c r="K1052" s="17" t="str">
        <f>IF(SUM('Test Sample Data'!K$3:K$98)&gt;10,IF(AND(ISNUMBER('Test Sample Data'!K1051),'Test Sample Data'!K1051&lt;$B$1,'Test Sample Data'!K1051&gt;0),'Test Sample Data'!K1051,$B$1),"")</f>
        <v/>
      </c>
      <c r="L1052" s="17" t="str">
        <f>IF(SUM('Test Sample Data'!L$3:L$98)&gt;10,IF(AND(ISNUMBER('Test Sample Data'!L1051),'Test Sample Data'!L1051&lt;$B$1,'Test Sample Data'!L1051&gt;0),'Test Sample Data'!L1051,$B$1),"")</f>
        <v/>
      </c>
      <c r="M1052" s="17" t="str">
        <f>IF(SUM('Test Sample Data'!M$3:M$98)&gt;10,IF(AND(ISNUMBER('Test Sample Data'!M1051),'Test Sample Data'!M1051&lt;$B$1,'Test Sample Data'!M1051&gt;0),'Test Sample Data'!M1051,$B$1),"")</f>
        <v/>
      </c>
      <c r="N1052" s="17" t="str">
        <f>'Gene Table'!E1051</f>
        <v>hsa-miR-4253</v>
      </c>
      <c r="O1052" s="17" t="str">
        <f>'Gene Table'!B1051</f>
        <v>L17</v>
      </c>
      <c r="P1052" s="17" t="str">
        <f>IF(SUM('Control Sample Data'!D$3:D$98)&gt;10,IF(AND(ISNUMBER('Control Sample Data'!D1051),'Control Sample Data'!D1051&lt;$B$1,'Control Sample Data'!D1051&gt;0),'Control Sample Data'!D1051,$B$1),"")</f>
        <v/>
      </c>
      <c r="Q1052" s="17" t="str">
        <f>IF(SUM('Control Sample Data'!E$3:E$98)&gt;10,IF(AND(ISNUMBER('Control Sample Data'!E1051),'Control Sample Data'!E1051&lt;$B$1,'Control Sample Data'!E1051&gt;0),'Control Sample Data'!E1051,$B$1),"")</f>
        <v/>
      </c>
      <c r="R1052" s="17" t="str">
        <f>IF(SUM('Control Sample Data'!F$3:F$98)&gt;10,IF(AND(ISNUMBER('Control Sample Data'!F1051),'Control Sample Data'!F1051&lt;$B$1,'Control Sample Data'!F1051&gt;0),'Control Sample Data'!F1051,$B$1),"")</f>
        <v/>
      </c>
      <c r="S1052" s="17" t="str">
        <f>IF(SUM('Control Sample Data'!G$3:G$98)&gt;10,IF(AND(ISNUMBER('Control Sample Data'!G1051),'Control Sample Data'!G1051&lt;$B$1,'Control Sample Data'!G1051&gt;0),'Control Sample Data'!G1051,$B$1),"")</f>
        <v/>
      </c>
      <c r="T1052" s="17" t="str">
        <f>IF(SUM('Control Sample Data'!H$3:H$98)&gt;10,IF(AND(ISNUMBER('Control Sample Data'!H1051),'Control Sample Data'!H1051&lt;$B$1,'Control Sample Data'!H1051&gt;0),'Control Sample Data'!H1051,$B$1),"")</f>
        <v/>
      </c>
      <c r="U1052" s="17" t="str">
        <f>IF(SUM('Control Sample Data'!I$3:I$98)&gt;10,IF(AND(ISNUMBER('Control Sample Data'!I1051),'Control Sample Data'!I1051&lt;$B$1,'Control Sample Data'!I1051&gt;0),'Control Sample Data'!I1051,$B$1),"")</f>
        <v/>
      </c>
      <c r="V1052" s="17" t="str">
        <f>IF(SUM('Control Sample Data'!J$3:J$98)&gt;10,IF(AND(ISNUMBER('Control Sample Data'!J1051),'Control Sample Data'!J1051&lt;$B$1,'Control Sample Data'!J1051&gt;0),'Control Sample Data'!J1051,$B$1),"")</f>
        <v/>
      </c>
      <c r="W1052" s="17" t="str">
        <f>IF(SUM('Control Sample Data'!K$3:K$98)&gt;10,IF(AND(ISNUMBER('Control Sample Data'!K1051),'Control Sample Data'!K1051&lt;$B$1,'Control Sample Data'!K1051&gt;0),'Control Sample Data'!K1051,$B$1),"")</f>
        <v/>
      </c>
      <c r="X1052" s="17" t="str">
        <f>IF(SUM('Control Sample Data'!L$3:L$98)&gt;10,IF(AND(ISNUMBER('Control Sample Data'!L1051),'Control Sample Data'!L1051&lt;$B$1,'Control Sample Data'!L1051&gt;0),'Control Sample Data'!L1051,$B$1),"")</f>
        <v/>
      </c>
      <c r="Y1052" s="17" t="str">
        <f>IF(SUM('Control Sample Data'!M$3:M$98)&gt;10,IF(AND(ISNUMBER('Control Sample Data'!M1051),'Control Sample Data'!M1051&lt;$B$1,'Control Sample Data'!M1051&gt;0),'Control Sample Data'!M1051,$B$1),"")</f>
        <v/>
      </c>
      <c r="AT1052" s="36" t="str">
        <f t="shared" si="706"/>
        <v/>
      </c>
      <c r="AU1052" s="36" t="str">
        <f t="shared" si="707"/>
        <v/>
      </c>
      <c r="AV1052" s="36" t="str">
        <f t="shared" si="708"/>
        <v/>
      </c>
      <c r="AW1052" s="36" t="str">
        <f t="shared" si="709"/>
        <v/>
      </c>
      <c r="AX1052" s="36" t="str">
        <f t="shared" si="710"/>
        <v/>
      </c>
      <c r="AY1052" s="36" t="str">
        <f t="shared" si="711"/>
        <v/>
      </c>
      <c r="AZ1052" s="36" t="str">
        <f t="shared" si="712"/>
        <v/>
      </c>
      <c r="BA1052" s="36" t="str">
        <f t="shared" si="713"/>
        <v/>
      </c>
      <c r="BB1052" s="36" t="str">
        <f t="shared" si="714"/>
        <v/>
      </c>
      <c r="BC1052" s="36" t="str">
        <f t="shared" si="715"/>
        <v/>
      </c>
      <c r="BD1052" s="36" t="str">
        <f t="shared" si="716"/>
        <v/>
      </c>
      <c r="BE1052" s="36" t="str">
        <f t="shared" si="717"/>
        <v/>
      </c>
      <c r="BF1052" s="36" t="str">
        <f t="shared" si="718"/>
        <v/>
      </c>
      <c r="BG1052" s="36" t="str">
        <f t="shared" si="719"/>
        <v/>
      </c>
      <c r="BH1052" s="36" t="str">
        <f t="shared" si="720"/>
        <v/>
      </c>
      <c r="BI1052" s="36" t="str">
        <f t="shared" si="721"/>
        <v/>
      </c>
      <c r="BJ1052" s="36" t="str">
        <f t="shared" si="722"/>
        <v/>
      </c>
      <c r="BK1052" s="36" t="str">
        <f t="shared" si="723"/>
        <v/>
      </c>
      <c r="BL1052" s="36" t="str">
        <f t="shared" si="724"/>
        <v/>
      </c>
      <c r="BM1052" s="36" t="str">
        <f t="shared" si="725"/>
        <v/>
      </c>
      <c r="BN1052" s="38" t="e">
        <f t="shared" si="684"/>
        <v>#DIV/0!</v>
      </c>
      <c r="BO1052" s="38" t="e">
        <f t="shared" si="685"/>
        <v>#DIV/0!</v>
      </c>
      <c r="BP1052" s="39" t="str">
        <f t="shared" si="686"/>
        <v/>
      </c>
      <c r="BQ1052" s="39" t="str">
        <f t="shared" si="687"/>
        <v/>
      </c>
      <c r="BR1052" s="39" t="str">
        <f t="shared" si="688"/>
        <v/>
      </c>
      <c r="BS1052" s="39" t="str">
        <f t="shared" si="689"/>
        <v/>
      </c>
      <c r="BT1052" s="39" t="str">
        <f t="shared" si="690"/>
        <v/>
      </c>
      <c r="BU1052" s="39" t="str">
        <f t="shared" si="691"/>
        <v/>
      </c>
      <c r="BV1052" s="39" t="str">
        <f t="shared" si="692"/>
        <v/>
      </c>
      <c r="BW1052" s="39" t="str">
        <f t="shared" si="693"/>
        <v/>
      </c>
      <c r="BX1052" s="39" t="str">
        <f t="shared" si="694"/>
        <v/>
      </c>
      <c r="BY1052" s="39" t="str">
        <f t="shared" si="695"/>
        <v/>
      </c>
      <c r="BZ1052" s="39" t="str">
        <f t="shared" si="696"/>
        <v/>
      </c>
      <c r="CA1052" s="39" t="str">
        <f t="shared" si="697"/>
        <v/>
      </c>
      <c r="CB1052" s="39" t="str">
        <f t="shared" si="698"/>
        <v/>
      </c>
      <c r="CC1052" s="39" t="str">
        <f t="shared" si="699"/>
        <v/>
      </c>
      <c r="CD1052" s="39" t="str">
        <f t="shared" si="700"/>
        <v/>
      </c>
      <c r="CE1052" s="39" t="str">
        <f t="shared" si="701"/>
        <v/>
      </c>
      <c r="CF1052" s="39" t="str">
        <f t="shared" si="702"/>
        <v/>
      </c>
      <c r="CG1052" s="39" t="str">
        <f t="shared" si="703"/>
        <v/>
      </c>
      <c r="CH1052" s="39" t="str">
        <f t="shared" si="704"/>
        <v/>
      </c>
      <c r="CI1052" s="39" t="str">
        <f t="shared" si="705"/>
        <v/>
      </c>
    </row>
    <row r="1053" spans="1:87">
      <c r="A1053" s="18"/>
      <c r="B1053" s="15" t="str">
        <f>'Gene Table'!E1052</f>
        <v>hsa-miR-3683</v>
      </c>
      <c r="C1053" s="15" t="str">
        <f>'Gene Table'!B1052</f>
        <v>L18</v>
      </c>
      <c r="D1053" s="16" t="str">
        <f>IF(SUM('Test Sample Data'!D$3:D$98)&gt;10,IF(AND(ISNUMBER('Test Sample Data'!D1052),'Test Sample Data'!D1052&lt;$B$1,'Test Sample Data'!D1052&gt;0),'Test Sample Data'!D1052,$B$1),"")</f>
        <v/>
      </c>
      <c r="E1053" s="17" t="str">
        <f>IF(SUM('Test Sample Data'!E$3:E$98)&gt;10,IF(AND(ISNUMBER('Test Sample Data'!E1052),'Test Sample Data'!E1052&lt;$B$1,'Test Sample Data'!E1052&gt;0),'Test Sample Data'!E1052,$B$1),"")</f>
        <v/>
      </c>
      <c r="F1053" s="17" t="str">
        <f>IF(SUM('Test Sample Data'!F$3:F$98)&gt;10,IF(AND(ISNUMBER('Test Sample Data'!F1052),'Test Sample Data'!F1052&lt;$B$1,'Test Sample Data'!F1052&gt;0),'Test Sample Data'!F1052,$B$1),"")</f>
        <v/>
      </c>
      <c r="G1053" s="17" t="str">
        <f>IF(SUM('Test Sample Data'!G$3:G$98)&gt;10,IF(AND(ISNUMBER('Test Sample Data'!G1052),'Test Sample Data'!G1052&lt;$B$1,'Test Sample Data'!G1052&gt;0),'Test Sample Data'!G1052,$B$1),"")</f>
        <v/>
      </c>
      <c r="H1053" s="17" t="str">
        <f>IF(SUM('Test Sample Data'!H$3:H$98)&gt;10,IF(AND(ISNUMBER('Test Sample Data'!H1052),'Test Sample Data'!H1052&lt;$B$1,'Test Sample Data'!H1052&gt;0),'Test Sample Data'!H1052,$B$1),"")</f>
        <v/>
      </c>
      <c r="I1053" s="17" t="str">
        <f>IF(SUM('Test Sample Data'!I$3:I$98)&gt;10,IF(AND(ISNUMBER('Test Sample Data'!I1052),'Test Sample Data'!I1052&lt;$B$1,'Test Sample Data'!I1052&gt;0),'Test Sample Data'!I1052,$B$1),"")</f>
        <v/>
      </c>
      <c r="J1053" s="17" t="str">
        <f>IF(SUM('Test Sample Data'!J$3:J$98)&gt;10,IF(AND(ISNUMBER('Test Sample Data'!J1052),'Test Sample Data'!J1052&lt;$B$1,'Test Sample Data'!J1052&gt;0),'Test Sample Data'!J1052,$B$1),"")</f>
        <v/>
      </c>
      <c r="K1053" s="17" t="str">
        <f>IF(SUM('Test Sample Data'!K$3:K$98)&gt;10,IF(AND(ISNUMBER('Test Sample Data'!K1052),'Test Sample Data'!K1052&lt;$B$1,'Test Sample Data'!K1052&gt;0),'Test Sample Data'!K1052,$B$1),"")</f>
        <v/>
      </c>
      <c r="L1053" s="17" t="str">
        <f>IF(SUM('Test Sample Data'!L$3:L$98)&gt;10,IF(AND(ISNUMBER('Test Sample Data'!L1052),'Test Sample Data'!L1052&lt;$B$1,'Test Sample Data'!L1052&gt;0),'Test Sample Data'!L1052,$B$1),"")</f>
        <v/>
      </c>
      <c r="M1053" s="17" t="str">
        <f>IF(SUM('Test Sample Data'!M$3:M$98)&gt;10,IF(AND(ISNUMBER('Test Sample Data'!M1052),'Test Sample Data'!M1052&lt;$B$1,'Test Sample Data'!M1052&gt;0),'Test Sample Data'!M1052,$B$1),"")</f>
        <v/>
      </c>
      <c r="N1053" s="17" t="str">
        <f>'Gene Table'!E1052</f>
        <v>hsa-miR-3683</v>
      </c>
      <c r="O1053" s="17" t="str">
        <f>'Gene Table'!B1052</f>
        <v>L18</v>
      </c>
      <c r="P1053" s="17" t="str">
        <f>IF(SUM('Control Sample Data'!D$3:D$98)&gt;10,IF(AND(ISNUMBER('Control Sample Data'!D1052),'Control Sample Data'!D1052&lt;$B$1,'Control Sample Data'!D1052&gt;0),'Control Sample Data'!D1052,$B$1),"")</f>
        <v/>
      </c>
      <c r="Q1053" s="17" t="str">
        <f>IF(SUM('Control Sample Data'!E$3:E$98)&gt;10,IF(AND(ISNUMBER('Control Sample Data'!E1052),'Control Sample Data'!E1052&lt;$B$1,'Control Sample Data'!E1052&gt;0),'Control Sample Data'!E1052,$B$1),"")</f>
        <v/>
      </c>
      <c r="R1053" s="17" t="str">
        <f>IF(SUM('Control Sample Data'!F$3:F$98)&gt;10,IF(AND(ISNUMBER('Control Sample Data'!F1052),'Control Sample Data'!F1052&lt;$B$1,'Control Sample Data'!F1052&gt;0),'Control Sample Data'!F1052,$B$1),"")</f>
        <v/>
      </c>
      <c r="S1053" s="17" t="str">
        <f>IF(SUM('Control Sample Data'!G$3:G$98)&gt;10,IF(AND(ISNUMBER('Control Sample Data'!G1052),'Control Sample Data'!G1052&lt;$B$1,'Control Sample Data'!G1052&gt;0),'Control Sample Data'!G1052,$B$1),"")</f>
        <v/>
      </c>
      <c r="T1053" s="17" t="str">
        <f>IF(SUM('Control Sample Data'!H$3:H$98)&gt;10,IF(AND(ISNUMBER('Control Sample Data'!H1052),'Control Sample Data'!H1052&lt;$B$1,'Control Sample Data'!H1052&gt;0),'Control Sample Data'!H1052,$B$1),"")</f>
        <v/>
      </c>
      <c r="U1053" s="17" t="str">
        <f>IF(SUM('Control Sample Data'!I$3:I$98)&gt;10,IF(AND(ISNUMBER('Control Sample Data'!I1052),'Control Sample Data'!I1052&lt;$B$1,'Control Sample Data'!I1052&gt;0),'Control Sample Data'!I1052,$B$1),"")</f>
        <v/>
      </c>
      <c r="V1053" s="17" t="str">
        <f>IF(SUM('Control Sample Data'!J$3:J$98)&gt;10,IF(AND(ISNUMBER('Control Sample Data'!J1052),'Control Sample Data'!J1052&lt;$B$1,'Control Sample Data'!J1052&gt;0),'Control Sample Data'!J1052,$B$1),"")</f>
        <v/>
      </c>
      <c r="W1053" s="17" t="str">
        <f>IF(SUM('Control Sample Data'!K$3:K$98)&gt;10,IF(AND(ISNUMBER('Control Sample Data'!K1052),'Control Sample Data'!K1052&lt;$B$1,'Control Sample Data'!K1052&gt;0),'Control Sample Data'!K1052,$B$1),"")</f>
        <v/>
      </c>
      <c r="X1053" s="17" t="str">
        <f>IF(SUM('Control Sample Data'!L$3:L$98)&gt;10,IF(AND(ISNUMBER('Control Sample Data'!L1052),'Control Sample Data'!L1052&lt;$B$1,'Control Sample Data'!L1052&gt;0),'Control Sample Data'!L1052,$B$1),"")</f>
        <v/>
      </c>
      <c r="Y1053" s="17" t="str">
        <f>IF(SUM('Control Sample Data'!M$3:M$98)&gt;10,IF(AND(ISNUMBER('Control Sample Data'!M1052),'Control Sample Data'!M1052&lt;$B$1,'Control Sample Data'!M1052&gt;0),'Control Sample Data'!M1052,$B$1),"")</f>
        <v/>
      </c>
      <c r="AT1053" s="36" t="str">
        <f t="shared" si="706"/>
        <v/>
      </c>
      <c r="AU1053" s="36" t="str">
        <f t="shared" si="707"/>
        <v/>
      </c>
      <c r="AV1053" s="36" t="str">
        <f t="shared" si="708"/>
        <v/>
      </c>
      <c r="AW1053" s="36" t="str">
        <f t="shared" si="709"/>
        <v/>
      </c>
      <c r="AX1053" s="36" t="str">
        <f t="shared" si="710"/>
        <v/>
      </c>
      <c r="AY1053" s="36" t="str">
        <f t="shared" si="711"/>
        <v/>
      </c>
      <c r="AZ1053" s="36" t="str">
        <f t="shared" si="712"/>
        <v/>
      </c>
      <c r="BA1053" s="36" t="str">
        <f t="shared" si="713"/>
        <v/>
      </c>
      <c r="BB1053" s="36" t="str">
        <f t="shared" si="714"/>
        <v/>
      </c>
      <c r="BC1053" s="36" t="str">
        <f t="shared" si="715"/>
        <v/>
      </c>
      <c r="BD1053" s="36" t="str">
        <f t="shared" si="716"/>
        <v/>
      </c>
      <c r="BE1053" s="36" t="str">
        <f t="shared" si="717"/>
        <v/>
      </c>
      <c r="BF1053" s="36" t="str">
        <f t="shared" si="718"/>
        <v/>
      </c>
      <c r="BG1053" s="36" t="str">
        <f t="shared" si="719"/>
        <v/>
      </c>
      <c r="BH1053" s="36" t="str">
        <f t="shared" si="720"/>
        <v/>
      </c>
      <c r="BI1053" s="36" t="str">
        <f t="shared" si="721"/>
        <v/>
      </c>
      <c r="BJ1053" s="36" t="str">
        <f t="shared" si="722"/>
        <v/>
      </c>
      <c r="BK1053" s="36" t="str">
        <f t="shared" si="723"/>
        <v/>
      </c>
      <c r="BL1053" s="36" t="str">
        <f t="shared" si="724"/>
        <v/>
      </c>
      <c r="BM1053" s="36" t="str">
        <f t="shared" si="725"/>
        <v/>
      </c>
      <c r="BN1053" s="38" t="e">
        <f t="shared" si="684"/>
        <v>#DIV/0!</v>
      </c>
      <c r="BO1053" s="38" t="e">
        <f t="shared" si="685"/>
        <v>#DIV/0!</v>
      </c>
      <c r="BP1053" s="39" t="str">
        <f t="shared" si="686"/>
        <v/>
      </c>
      <c r="BQ1053" s="39" t="str">
        <f t="shared" si="687"/>
        <v/>
      </c>
      <c r="BR1053" s="39" t="str">
        <f t="shared" si="688"/>
        <v/>
      </c>
      <c r="BS1053" s="39" t="str">
        <f t="shared" si="689"/>
        <v/>
      </c>
      <c r="BT1053" s="39" t="str">
        <f t="shared" si="690"/>
        <v/>
      </c>
      <c r="BU1053" s="39" t="str">
        <f t="shared" si="691"/>
        <v/>
      </c>
      <c r="BV1053" s="39" t="str">
        <f t="shared" si="692"/>
        <v/>
      </c>
      <c r="BW1053" s="39" t="str">
        <f t="shared" si="693"/>
        <v/>
      </c>
      <c r="BX1053" s="39" t="str">
        <f t="shared" si="694"/>
        <v/>
      </c>
      <c r="BY1053" s="39" t="str">
        <f t="shared" si="695"/>
        <v/>
      </c>
      <c r="BZ1053" s="39" t="str">
        <f t="shared" si="696"/>
        <v/>
      </c>
      <c r="CA1053" s="39" t="str">
        <f t="shared" si="697"/>
        <v/>
      </c>
      <c r="CB1053" s="39" t="str">
        <f t="shared" si="698"/>
        <v/>
      </c>
      <c r="CC1053" s="39" t="str">
        <f t="shared" si="699"/>
        <v/>
      </c>
      <c r="CD1053" s="39" t="str">
        <f t="shared" si="700"/>
        <v/>
      </c>
      <c r="CE1053" s="39" t="str">
        <f t="shared" si="701"/>
        <v/>
      </c>
      <c r="CF1053" s="39" t="str">
        <f t="shared" si="702"/>
        <v/>
      </c>
      <c r="CG1053" s="39" t="str">
        <f t="shared" si="703"/>
        <v/>
      </c>
      <c r="CH1053" s="39" t="str">
        <f t="shared" si="704"/>
        <v/>
      </c>
      <c r="CI1053" s="39" t="str">
        <f t="shared" si="705"/>
        <v/>
      </c>
    </row>
    <row r="1054" spans="1:87">
      <c r="A1054" s="18"/>
      <c r="B1054" s="15" t="str">
        <f>'Gene Table'!E1053</f>
        <v>hsa-miR-4254</v>
      </c>
      <c r="C1054" s="15" t="str">
        <f>'Gene Table'!B1053</f>
        <v>L19</v>
      </c>
      <c r="D1054" s="16" t="str">
        <f>IF(SUM('Test Sample Data'!D$3:D$98)&gt;10,IF(AND(ISNUMBER('Test Sample Data'!D1053),'Test Sample Data'!D1053&lt;$B$1,'Test Sample Data'!D1053&gt;0),'Test Sample Data'!D1053,$B$1),"")</f>
        <v/>
      </c>
      <c r="E1054" s="17" t="str">
        <f>IF(SUM('Test Sample Data'!E$3:E$98)&gt;10,IF(AND(ISNUMBER('Test Sample Data'!E1053),'Test Sample Data'!E1053&lt;$B$1,'Test Sample Data'!E1053&gt;0),'Test Sample Data'!E1053,$B$1),"")</f>
        <v/>
      </c>
      <c r="F1054" s="17" t="str">
        <f>IF(SUM('Test Sample Data'!F$3:F$98)&gt;10,IF(AND(ISNUMBER('Test Sample Data'!F1053),'Test Sample Data'!F1053&lt;$B$1,'Test Sample Data'!F1053&gt;0),'Test Sample Data'!F1053,$B$1),"")</f>
        <v/>
      </c>
      <c r="G1054" s="17" t="str">
        <f>IF(SUM('Test Sample Data'!G$3:G$98)&gt;10,IF(AND(ISNUMBER('Test Sample Data'!G1053),'Test Sample Data'!G1053&lt;$B$1,'Test Sample Data'!G1053&gt;0),'Test Sample Data'!G1053,$B$1),"")</f>
        <v/>
      </c>
      <c r="H1054" s="17" t="str">
        <f>IF(SUM('Test Sample Data'!H$3:H$98)&gt;10,IF(AND(ISNUMBER('Test Sample Data'!H1053),'Test Sample Data'!H1053&lt;$B$1,'Test Sample Data'!H1053&gt;0),'Test Sample Data'!H1053,$B$1),"")</f>
        <v/>
      </c>
      <c r="I1054" s="17" t="str">
        <f>IF(SUM('Test Sample Data'!I$3:I$98)&gt;10,IF(AND(ISNUMBER('Test Sample Data'!I1053),'Test Sample Data'!I1053&lt;$B$1,'Test Sample Data'!I1053&gt;0),'Test Sample Data'!I1053,$B$1),"")</f>
        <v/>
      </c>
      <c r="J1054" s="17" t="str">
        <f>IF(SUM('Test Sample Data'!J$3:J$98)&gt;10,IF(AND(ISNUMBER('Test Sample Data'!J1053),'Test Sample Data'!J1053&lt;$B$1,'Test Sample Data'!J1053&gt;0),'Test Sample Data'!J1053,$B$1),"")</f>
        <v/>
      </c>
      <c r="K1054" s="17" t="str">
        <f>IF(SUM('Test Sample Data'!K$3:K$98)&gt;10,IF(AND(ISNUMBER('Test Sample Data'!K1053),'Test Sample Data'!K1053&lt;$B$1,'Test Sample Data'!K1053&gt;0),'Test Sample Data'!K1053,$B$1),"")</f>
        <v/>
      </c>
      <c r="L1054" s="17" t="str">
        <f>IF(SUM('Test Sample Data'!L$3:L$98)&gt;10,IF(AND(ISNUMBER('Test Sample Data'!L1053),'Test Sample Data'!L1053&lt;$B$1,'Test Sample Data'!L1053&gt;0),'Test Sample Data'!L1053,$B$1),"")</f>
        <v/>
      </c>
      <c r="M1054" s="17" t="str">
        <f>IF(SUM('Test Sample Data'!M$3:M$98)&gt;10,IF(AND(ISNUMBER('Test Sample Data'!M1053),'Test Sample Data'!M1053&lt;$B$1,'Test Sample Data'!M1053&gt;0),'Test Sample Data'!M1053,$B$1),"")</f>
        <v/>
      </c>
      <c r="N1054" s="17" t="str">
        <f>'Gene Table'!E1053</f>
        <v>hsa-miR-4254</v>
      </c>
      <c r="O1054" s="17" t="str">
        <f>'Gene Table'!B1053</f>
        <v>L19</v>
      </c>
      <c r="P1054" s="17" t="str">
        <f>IF(SUM('Control Sample Data'!D$3:D$98)&gt;10,IF(AND(ISNUMBER('Control Sample Data'!D1053),'Control Sample Data'!D1053&lt;$B$1,'Control Sample Data'!D1053&gt;0),'Control Sample Data'!D1053,$B$1),"")</f>
        <v/>
      </c>
      <c r="Q1054" s="17" t="str">
        <f>IF(SUM('Control Sample Data'!E$3:E$98)&gt;10,IF(AND(ISNUMBER('Control Sample Data'!E1053),'Control Sample Data'!E1053&lt;$B$1,'Control Sample Data'!E1053&gt;0),'Control Sample Data'!E1053,$B$1),"")</f>
        <v/>
      </c>
      <c r="R1054" s="17" t="str">
        <f>IF(SUM('Control Sample Data'!F$3:F$98)&gt;10,IF(AND(ISNUMBER('Control Sample Data'!F1053),'Control Sample Data'!F1053&lt;$B$1,'Control Sample Data'!F1053&gt;0),'Control Sample Data'!F1053,$B$1),"")</f>
        <v/>
      </c>
      <c r="S1054" s="17" t="str">
        <f>IF(SUM('Control Sample Data'!G$3:G$98)&gt;10,IF(AND(ISNUMBER('Control Sample Data'!G1053),'Control Sample Data'!G1053&lt;$B$1,'Control Sample Data'!G1053&gt;0),'Control Sample Data'!G1053,$B$1),"")</f>
        <v/>
      </c>
      <c r="T1054" s="17" t="str">
        <f>IF(SUM('Control Sample Data'!H$3:H$98)&gt;10,IF(AND(ISNUMBER('Control Sample Data'!H1053),'Control Sample Data'!H1053&lt;$B$1,'Control Sample Data'!H1053&gt;0),'Control Sample Data'!H1053,$B$1),"")</f>
        <v/>
      </c>
      <c r="U1054" s="17" t="str">
        <f>IF(SUM('Control Sample Data'!I$3:I$98)&gt;10,IF(AND(ISNUMBER('Control Sample Data'!I1053),'Control Sample Data'!I1053&lt;$B$1,'Control Sample Data'!I1053&gt;0),'Control Sample Data'!I1053,$B$1),"")</f>
        <v/>
      </c>
      <c r="V1054" s="17" t="str">
        <f>IF(SUM('Control Sample Data'!J$3:J$98)&gt;10,IF(AND(ISNUMBER('Control Sample Data'!J1053),'Control Sample Data'!J1053&lt;$B$1,'Control Sample Data'!J1053&gt;0),'Control Sample Data'!J1053,$B$1),"")</f>
        <v/>
      </c>
      <c r="W1054" s="17" t="str">
        <f>IF(SUM('Control Sample Data'!K$3:K$98)&gt;10,IF(AND(ISNUMBER('Control Sample Data'!K1053),'Control Sample Data'!K1053&lt;$B$1,'Control Sample Data'!K1053&gt;0),'Control Sample Data'!K1053,$B$1),"")</f>
        <v/>
      </c>
      <c r="X1054" s="17" t="str">
        <f>IF(SUM('Control Sample Data'!L$3:L$98)&gt;10,IF(AND(ISNUMBER('Control Sample Data'!L1053),'Control Sample Data'!L1053&lt;$B$1,'Control Sample Data'!L1053&gt;0),'Control Sample Data'!L1053,$B$1),"")</f>
        <v/>
      </c>
      <c r="Y1054" s="17" t="str">
        <f>IF(SUM('Control Sample Data'!M$3:M$98)&gt;10,IF(AND(ISNUMBER('Control Sample Data'!M1053),'Control Sample Data'!M1053&lt;$B$1,'Control Sample Data'!M1053&gt;0),'Control Sample Data'!M1053,$B$1),"")</f>
        <v/>
      </c>
      <c r="AT1054" s="36" t="str">
        <f t="shared" si="706"/>
        <v/>
      </c>
      <c r="AU1054" s="36" t="str">
        <f t="shared" si="707"/>
        <v/>
      </c>
      <c r="AV1054" s="36" t="str">
        <f t="shared" si="708"/>
        <v/>
      </c>
      <c r="AW1054" s="36" t="str">
        <f t="shared" si="709"/>
        <v/>
      </c>
      <c r="AX1054" s="36" t="str">
        <f t="shared" si="710"/>
        <v/>
      </c>
      <c r="AY1054" s="36" t="str">
        <f t="shared" si="711"/>
        <v/>
      </c>
      <c r="AZ1054" s="36" t="str">
        <f t="shared" si="712"/>
        <v/>
      </c>
      <c r="BA1054" s="36" t="str">
        <f t="shared" si="713"/>
        <v/>
      </c>
      <c r="BB1054" s="36" t="str">
        <f t="shared" si="714"/>
        <v/>
      </c>
      <c r="BC1054" s="36" t="str">
        <f t="shared" si="715"/>
        <v/>
      </c>
      <c r="BD1054" s="36" t="str">
        <f t="shared" si="716"/>
        <v/>
      </c>
      <c r="BE1054" s="36" t="str">
        <f t="shared" si="717"/>
        <v/>
      </c>
      <c r="BF1054" s="36" t="str">
        <f t="shared" si="718"/>
        <v/>
      </c>
      <c r="BG1054" s="36" t="str">
        <f t="shared" si="719"/>
        <v/>
      </c>
      <c r="BH1054" s="36" t="str">
        <f t="shared" si="720"/>
        <v/>
      </c>
      <c r="BI1054" s="36" t="str">
        <f t="shared" si="721"/>
        <v/>
      </c>
      <c r="BJ1054" s="36" t="str">
        <f t="shared" si="722"/>
        <v/>
      </c>
      <c r="BK1054" s="36" t="str">
        <f t="shared" si="723"/>
        <v/>
      </c>
      <c r="BL1054" s="36" t="str">
        <f t="shared" si="724"/>
        <v/>
      </c>
      <c r="BM1054" s="36" t="str">
        <f t="shared" si="725"/>
        <v/>
      </c>
      <c r="BN1054" s="38" t="e">
        <f t="shared" si="684"/>
        <v>#DIV/0!</v>
      </c>
      <c r="BO1054" s="38" t="e">
        <f t="shared" si="685"/>
        <v>#DIV/0!</v>
      </c>
      <c r="BP1054" s="39" t="str">
        <f t="shared" si="686"/>
        <v/>
      </c>
      <c r="BQ1054" s="39" t="str">
        <f t="shared" si="687"/>
        <v/>
      </c>
      <c r="BR1054" s="39" t="str">
        <f t="shared" si="688"/>
        <v/>
      </c>
      <c r="BS1054" s="39" t="str">
        <f t="shared" si="689"/>
        <v/>
      </c>
      <c r="BT1054" s="39" t="str">
        <f t="shared" si="690"/>
        <v/>
      </c>
      <c r="BU1054" s="39" t="str">
        <f t="shared" si="691"/>
        <v/>
      </c>
      <c r="BV1054" s="39" t="str">
        <f t="shared" si="692"/>
        <v/>
      </c>
      <c r="BW1054" s="39" t="str">
        <f t="shared" si="693"/>
        <v/>
      </c>
      <c r="BX1054" s="39" t="str">
        <f t="shared" si="694"/>
        <v/>
      </c>
      <c r="BY1054" s="39" t="str">
        <f t="shared" si="695"/>
        <v/>
      </c>
      <c r="BZ1054" s="39" t="str">
        <f t="shared" si="696"/>
        <v/>
      </c>
      <c r="CA1054" s="39" t="str">
        <f t="shared" si="697"/>
        <v/>
      </c>
      <c r="CB1054" s="39" t="str">
        <f t="shared" si="698"/>
        <v/>
      </c>
      <c r="CC1054" s="39" t="str">
        <f t="shared" si="699"/>
        <v/>
      </c>
      <c r="CD1054" s="39" t="str">
        <f t="shared" si="700"/>
        <v/>
      </c>
      <c r="CE1054" s="39" t="str">
        <f t="shared" si="701"/>
        <v/>
      </c>
      <c r="CF1054" s="39" t="str">
        <f t="shared" si="702"/>
        <v/>
      </c>
      <c r="CG1054" s="39" t="str">
        <f t="shared" si="703"/>
        <v/>
      </c>
      <c r="CH1054" s="39" t="str">
        <f t="shared" si="704"/>
        <v/>
      </c>
      <c r="CI1054" s="39" t="str">
        <f t="shared" si="705"/>
        <v/>
      </c>
    </row>
    <row r="1055" spans="1:87">
      <c r="A1055" s="18"/>
      <c r="B1055" s="15" t="str">
        <f>'Gene Table'!E1054</f>
        <v>hsa-miR-3684</v>
      </c>
      <c r="C1055" s="15" t="str">
        <f>'Gene Table'!B1054</f>
        <v>L20</v>
      </c>
      <c r="D1055" s="16" t="str">
        <f>IF(SUM('Test Sample Data'!D$3:D$98)&gt;10,IF(AND(ISNUMBER('Test Sample Data'!D1054),'Test Sample Data'!D1054&lt;$B$1,'Test Sample Data'!D1054&gt;0),'Test Sample Data'!D1054,$B$1),"")</f>
        <v/>
      </c>
      <c r="E1055" s="17" t="str">
        <f>IF(SUM('Test Sample Data'!E$3:E$98)&gt;10,IF(AND(ISNUMBER('Test Sample Data'!E1054),'Test Sample Data'!E1054&lt;$B$1,'Test Sample Data'!E1054&gt;0),'Test Sample Data'!E1054,$B$1),"")</f>
        <v/>
      </c>
      <c r="F1055" s="17" t="str">
        <f>IF(SUM('Test Sample Data'!F$3:F$98)&gt;10,IF(AND(ISNUMBER('Test Sample Data'!F1054),'Test Sample Data'!F1054&lt;$B$1,'Test Sample Data'!F1054&gt;0),'Test Sample Data'!F1054,$B$1),"")</f>
        <v/>
      </c>
      <c r="G1055" s="17" t="str">
        <f>IF(SUM('Test Sample Data'!G$3:G$98)&gt;10,IF(AND(ISNUMBER('Test Sample Data'!G1054),'Test Sample Data'!G1054&lt;$B$1,'Test Sample Data'!G1054&gt;0),'Test Sample Data'!G1054,$B$1),"")</f>
        <v/>
      </c>
      <c r="H1055" s="17" t="str">
        <f>IF(SUM('Test Sample Data'!H$3:H$98)&gt;10,IF(AND(ISNUMBER('Test Sample Data'!H1054),'Test Sample Data'!H1054&lt;$B$1,'Test Sample Data'!H1054&gt;0),'Test Sample Data'!H1054,$B$1),"")</f>
        <v/>
      </c>
      <c r="I1055" s="17" t="str">
        <f>IF(SUM('Test Sample Data'!I$3:I$98)&gt;10,IF(AND(ISNUMBER('Test Sample Data'!I1054),'Test Sample Data'!I1054&lt;$B$1,'Test Sample Data'!I1054&gt;0),'Test Sample Data'!I1054,$B$1),"")</f>
        <v/>
      </c>
      <c r="J1055" s="17" t="str">
        <f>IF(SUM('Test Sample Data'!J$3:J$98)&gt;10,IF(AND(ISNUMBER('Test Sample Data'!J1054),'Test Sample Data'!J1054&lt;$B$1,'Test Sample Data'!J1054&gt;0),'Test Sample Data'!J1054,$B$1),"")</f>
        <v/>
      </c>
      <c r="K1055" s="17" t="str">
        <f>IF(SUM('Test Sample Data'!K$3:K$98)&gt;10,IF(AND(ISNUMBER('Test Sample Data'!K1054),'Test Sample Data'!K1054&lt;$B$1,'Test Sample Data'!K1054&gt;0),'Test Sample Data'!K1054,$B$1),"")</f>
        <v/>
      </c>
      <c r="L1055" s="17" t="str">
        <f>IF(SUM('Test Sample Data'!L$3:L$98)&gt;10,IF(AND(ISNUMBER('Test Sample Data'!L1054),'Test Sample Data'!L1054&lt;$B$1,'Test Sample Data'!L1054&gt;0),'Test Sample Data'!L1054,$B$1),"")</f>
        <v/>
      </c>
      <c r="M1055" s="17" t="str">
        <f>IF(SUM('Test Sample Data'!M$3:M$98)&gt;10,IF(AND(ISNUMBER('Test Sample Data'!M1054),'Test Sample Data'!M1054&lt;$B$1,'Test Sample Data'!M1054&gt;0),'Test Sample Data'!M1054,$B$1),"")</f>
        <v/>
      </c>
      <c r="N1055" s="17" t="str">
        <f>'Gene Table'!E1054</f>
        <v>hsa-miR-3684</v>
      </c>
      <c r="O1055" s="17" t="str">
        <f>'Gene Table'!B1054</f>
        <v>L20</v>
      </c>
      <c r="P1055" s="17" t="str">
        <f>IF(SUM('Control Sample Data'!D$3:D$98)&gt;10,IF(AND(ISNUMBER('Control Sample Data'!D1054),'Control Sample Data'!D1054&lt;$B$1,'Control Sample Data'!D1054&gt;0),'Control Sample Data'!D1054,$B$1),"")</f>
        <v/>
      </c>
      <c r="Q1055" s="17" t="str">
        <f>IF(SUM('Control Sample Data'!E$3:E$98)&gt;10,IF(AND(ISNUMBER('Control Sample Data'!E1054),'Control Sample Data'!E1054&lt;$B$1,'Control Sample Data'!E1054&gt;0),'Control Sample Data'!E1054,$B$1),"")</f>
        <v/>
      </c>
      <c r="R1055" s="17" t="str">
        <f>IF(SUM('Control Sample Data'!F$3:F$98)&gt;10,IF(AND(ISNUMBER('Control Sample Data'!F1054),'Control Sample Data'!F1054&lt;$B$1,'Control Sample Data'!F1054&gt;0),'Control Sample Data'!F1054,$B$1),"")</f>
        <v/>
      </c>
      <c r="S1055" s="17" t="str">
        <f>IF(SUM('Control Sample Data'!G$3:G$98)&gt;10,IF(AND(ISNUMBER('Control Sample Data'!G1054),'Control Sample Data'!G1054&lt;$B$1,'Control Sample Data'!G1054&gt;0),'Control Sample Data'!G1054,$B$1),"")</f>
        <v/>
      </c>
      <c r="T1055" s="17" t="str">
        <f>IF(SUM('Control Sample Data'!H$3:H$98)&gt;10,IF(AND(ISNUMBER('Control Sample Data'!H1054),'Control Sample Data'!H1054&lt;$B$1,'Control Sample Data'!H1054&gt;0),'Control Sample Data'!H1054,$B$1),"")</f>
        <v/>
      </c>
      <c r="U1055" s="17" t="str">
        <f>IF(SUM('Control Sample Data'!I$3:I$98)&gt;10,IF(AND(ISNUMBER('Control Sample Data'!I1054),'Control Sample Data'!I1054&lt;$B$1,'Control Sample Data'!I1054&gt;0),'Control Sample Data'!I1054,$B$1),"")</f>
        <v/>
      </c>
      <c r="V1055" s="17" t="str">
        <f>IF(SUM('Control Sample Data'!J$3:J$98)&gt;10,IF(AND(ISNUMBER('Control Sample Data'!J1054),'Control Sample Data'!J1054&lt;$B$1,'Control Sample Data'!J1054&gt;0),'Control Sample Data'!J1054,$B$1),"")</f>
        <v/>
      </c>
      <c r="W1055" s="17" t="str">
        <f>IF(SUM('Control Sample Data'!K$3:K$98)&gt;10,IF(AND(ISNUMBER('Control Sample Data'!K1054),'Control Sample Data'!K1054&lt;$B$1,'Control Sample Data'!K1054&gt;0),'Control Sample Data'!K1054,$B$1),"")</f>
        <v/>
      </c>
      <c r="X1055" s="17" t="str">
        <f>IF(SUM('Control Sample Data'!L$3:L$98)&gt;10,IF(AND(ISNUMBER('Control Sample Data'!L1054),'Control Sample Data'!L1054&lt;$B$1,'Control Sample Data'!L1054&gt;0),'Control Sample Data'!L1054,$B$1),"")</f>
        <v/>
      </c>
      <c r="Y1055" s="17" t="str">
        <f>IF(SUM('Control Sample Data'!M$3:M$98)&gt;10,IF(AND(ISNUMBER('Control Sample Data'!M1054),'Control Sample Data'!M1054&lt;$B$1,'Control Sample Data'!M1054&gt;0),'Control Sample Data'!M1054,$B$1),"")</f>
        <v/>
      </c>
      <c r="AT1055" s="36" t="str">
        <f t="shared" si="706"/>
        <v/>
      </c>
      <c r="AU1055" s="36" t="str">
        <f t="shared" si="707"/>
        <v/>
      </c>
      <c r="AV1055" s="36" t="str">
        <f t="shared" si="708"/>
        <v/>
      </c>
      <c r="AW1055" s="36" t="str">
        <f t="shared" si="709"/>
        <v/>
      </c>
      <c r="AX1055" s="36" t="str">
        <f t="shared" si="710"/>
        <v/>
      </c>
      <c r="AY1055" s="36" t="str">
        <f t="shared" si="711"/>
        <v/>
      </c>
      <c r="AZ1055" s="36" t="str">
        <f t="shared" si="712"/>
        <v/>
      </c>
      <c r="BA1055" s="36" t="str">
        <f t="shared" si="713"/>
        <v/>
      </c>
      <c r="BB1055" s="36" t="str">
        <f t="shared" si="714"/>
        <v/>
      </c>
      <c r="BC1055" s="36" t="str">
        <f t="shared" si="715"/>
        <v/>
      </c>
      <c r="BD1055" s="36" t="str">
        <f t="shared" si="716"/>
        <v/>
      </c>
      <c r="BE1055" s="36" t="str">
        <f t="shared" si="717"/>
        <v/>
      </c>
      <c r="BF1055" s="36" t="str">
        <f t="shared" si="718"/>
        <v/>
      </c>
      <c r="BG1055" s="36" t="str">
        <f t="shared" si="719"/>
        <v/>
      </c>
      <c r="BH1055" s="36" t="str">
        <f t="shared" si="720"/>
        <v/>
      </c>
      <c r="BI1055" s="36" t="str">
        <f t="shared" si="721"/>
        <v/>
      </c>
      <c r="BJ1055" s="36" t="str">
        <f t="shared" si="722"/>
        <v/>
      </c>
      <c r="BK1055" s="36" t="str">
        <f t="shared" si="723"/>
        <v/>
      </c>
      <c r="BL1055" s="36" t="str">
        <f t="shared" si="724"/>
        <v/>
      </c>
      <c r="BM1055" s="36" t="str">
        <f t="shared" si="725"/>
        <v/>
      </c>
      <c r="BN1055" s="38" t="e">
        <f t="shared" si="684"/>
        <v>#DIV/0!</v>
      </c>
      <c r="BO1055" s="38" t="e">
        <f t="shared" si="685"/>
        <v>#DIV/0!</v>
      </c>
      <c r="BP1055" s="39" t="str">
        <f t="shared" si="686"/>
        <v/>
      </c>
      <c r="BQ1055" s="39" t="str">
        <f t="shared" si="687"/>
        <v/>
      </c>
      <c r="BR1055" s="39" t="str">
        <f t="shared" si="688"/>
        <v/>
      </c>
      <c r="BS1055" s="39" t="str">
        <f t="shared" si="689"/>
        <v/>
      </c>
      <c r="BT1055" s="39" t="str">
        <f t="shared" si="690"/>
        <v/>
      </c>
      <c r="BU1055" s="39" t="str">
        <f t="shared" si="691"/>
        <v/>
      </c>
      <c r="BV1055" s="39" t="str">
        <f t="shared" si="692"/>
        <v/>
      </c>
      <c r="BW1055" s="39" t="str">
        <f t="shared" si="693"/>
        <v/>
      </c>
      <c r="BX1055" s="39" t="str">
        <f t="shared" si="694"/>
        <v/>
      </c>
      <c r="BY1055" s="39" t="str">
        <f t="shared" si="695"/>
        <v/>
      </c>
      <c r="BZ1055" s="39" t="str">
        <f t="shared" si="696"/>
        <v/>
      </c>
      <c r="CA1055" s="39" t="str">
        <f t="shared" si="697"/>
        <v/>
      </c>
      <c r="CB1055" s="39" t="str">
        <f t="shared" si="698"/>
        <v/>
      </c>
      <c r="CC1055" s="39" t="str">
        <f t="shared" si="699"/>
        <v/>
      </c>
      <c r="CD1055" s="39" t="str">
        <f t="shared" si="700"/>
        <v/>
      </c>
      <c r="CE1055" s="39" t="str">
        <f t="shared" si="701"/>
        <v/>
      </c>
      <c r="CF1055" s="39" t="str">
        <f t="shared" si="702"/>
        <v/>
      </c>
      <c r="CG1055" s="39" t="str">
        <f t="shared" si="703"/>
        <v/>
      </c>
      <c r="CH1055" s="39" t="str">
        <f t="shared" si="704"/>
        <v/>
      </c>
      <c r="CI1055" s="39" t="str">
        <f t="shared" si="705"/>
        <v/>
      </c>
    </row>
    <row r="1056" spans="1:87">
      <c r="A1056" s="18"/>
      <c r="B1056" s="15" t="str">
        <f>'Gene Table'!E1055</f>
        <v>hsa-miR-4325</v>
      </c>
      <c r="C1056" s="15" t="str">
        <f>'Gene Table'!B1055</f>
        <v>L21</v>
      </c>
      <c r="D1056" s="16" t="str">
        <f>IF(SUM('Test Sample Data'!D$3:D$98)&gt;10,IF(AND(ISNUMBER('Test Sample Data'!D1055),'Test Sample Data'!D1055&lt;$B$1,'Test Sample Data'!D1055&gt;0),'Test Sample Data'!D1055,$B$1),"")</f>
        <v/>
      </c>
      <c r="E1056" s="17" t="str">
        <f>IF(SUM('Test Sample Data'!E$3:E$98)&gt;10,IF(AND(ISNUMBER('Test Sample Data'!E1055),'Test Sample Data'!E1055&lt;$B$1,'Test Sample Data'!E1055&gt;0),'Test Sample Data'!E1055,$B$1),"")</f>
        <v/>
      </c>
      <c r="F1056" s="17" t="str">
        <f>IF(SUM('Test Sample Data'!F$3:F$98)&gt;10,IF(AND(ISNUMBER('Test Sample Data'!F1055),'Test Sample Data'!F1055&lt;$B$1,'Test Sample Data'!F1055&gt;0),'Test Sample Data'!F1055,$B$1),"")</f>
        <v/>
      </c>
      <c r="G1056" s="17" t="str">
        <f>IF(SUM('Test Sample Data'!G$3:G$98)&gt;10,IF(AND(ISNUMBER('Test Sample Data'!G1055),'Test Sample Data'!G1055&lt;$B$1,'Test Sample Data'!G1055&gt;0),'Test Sample Data'!G1055,$B$1),"")</f>
        <v/>
      </c>
      <c r="H1056" s="17" t="str">
        <f>IF(SUM('Test Sample Data'!H$3:H$98)&gt;10,IF(AND(ISNUMBER('Test Sample Data'!H1055),'Test Sample Data'!H1055&lt;$B$1,'Test Sample Data'!H1055&gt;0),'Test Sample Data'!H1055,$B$1),"")</f>
        <v/>
      </c>
      <c r="I1056" s="17" t="str">
        <f>IF(SUM('Test Sample Data'!I$3:I$98)&gt;10,IF(AND(ISNUMBER('Test Sample Data'!I1055),'Test Sample Data'!I1055&lt;$B$1,'Test Sample Data'!I1055&gt;0),'Test Sample Data'!I1055,$B$1),"")</f>
        <v/>
      </c>
      <c r="J1056" s="17" t="str">
        <f>IF(SUM('Test Sample Data'!J$3:J$98)&gt;10,IF(AND(ISNUMBER('Test Sample Data'!J1055),'Test Sample Data'!J1055&lt;$B$1,'Test Sample Data'!J1055&gt;0),'Test Sample Data'!J1055,$B$1),"")</f>
        <v/>
      </c>
      <c r="K1056" s="17" t="str">
        <f>IF(SUM('Test Sample Data'!K$3:K$98)&gt;10,IF(AND(ISNUMBER('Test Sample Data'!K1055),'Test Sample Data'!K1055&lt;$B$1,'Test Sample Data'!K1055&gt;0),'Test Sample Data'!K1055,$B$1),"")</f>
        <v/>
      </c>
      <c r="L1056" s="17" t="str">
        <f>IF(SUM('Test Sample Data'!L$3:L$98)&gt;10,IF(AND(ISNUMBER('Test Sample Data'!L1055),'Test Sample Data'!L1055&lt;$B$1,'Test Sample Data'!L1055&gt;0),'Test Sample Data'!L1055,$B$1),"")</f>
        <v/>
      </c>
      <c r="M1056" s="17" t="str">
        <f>IF(SUM('Test Sample Data'!M$3:M$98)&gt;10,IF(AND(ISNUMBER('Test Sample Data'!M1055),'Test Sample Data'!M1055&lt;$B$1,'Test Sample Data'!M1055&gt;0),'Test Sample Data'!M1055,$B$1),"")</f>
        <v/>
      </c>
      <c r="N1056" s="17" t="str">
        <f>'Gene Table'!E1055</f>
        <v>hsa-miR-4325</v>
      </c>
      <c r="O1056" s="17" t="str">
        <f>'Gene Table'!B1055</f>
        <v>L21</v>
      </c>
      <c r="P1056" s="17" t="str">
        <f>IF(SUM('Control Sample Data'!D$3:D$98)&gt;10,IF(AND(ISNUMBER('Control Sample Data'!D1055),'Control Sample Data'!D1055&lt;$B$1,'Control Sample Data'!D1055&gt;0),'Control Sample Data'!D1055,$B$1),"")</f>
        <v/>
      </c>
      <c r="Q1056" s="17" t="str">
        <f>IF(SUM('Control Sample Data'!E$3:E$98)&gt;10,IF(AND(ISNUMBER('Control Sample Data'!E1055),'Control Sample Data'!E1055&lt;$B$1,'Control Sample Data'!E1055&gt;0),'Control Sample Data'!E1055,$B$1),"")</f>
        <v/>
      </c>
      <c r="R1056" s="17" t="str">
        <f>IF(SUM('Control Sample Data'!F$3:F$98)&gt;10,IF(AND(ISNUMBER('Control Sample Data'!F1055),'Control Sample Data'!F1055&lt;$B$1,'Control Sample Data'!F1055&gt;0),'Control Sample Data'!F1055,$B$1),"")</f>
        <v/>
      </c>
      <c r="S1056" s="17" t="str">
        <f>IF(SUM('Control Sample Data'!G$3:G$98)&gt;10,IF(AND(ISNUMBER('Control Sample Data'!G1055),'Control Sample Data'!G1055&lt;$B$1,'Control Sample Data'!G1055&gt;0),'Control Sample Data'!G1055,$B$1),"")</f>
        <v/>
      </c>
      <c r="T1056" s="17" t="str">
        <f>IF(SUM('Control Sample Data'!H$3:H$98)&gt;10,IF(AND(ISNUMBER('Control Sample Data'!H1055),'Control Sample Data'!H1055&lt;$B$1,'Control Sample Data'!H1055&gt;0),'Control Sample Data'!H1055,$B$1),"")</f>
        <v/>
      </c>
      <c r="U1056" s="17" t="str">
        <f>IF(SUM('Control Sample Data'!I$3:I$98)&gt;10,IF(AND(ISNUMBER('Control Sample Data'!I1055),'Control Sample Data'!I1055&lt;$B$1,'Control Sample Data'!I1055&gt;0),'Control Sample Data'!I1055,$B$1),"")</f>
        <v/>
      </c>
      <c r="V1056" s="17" t="str">
        <f>IF(SUM('Control Sample Data'!J$3:J$98)&gt;10,IF(AND(ISNUMBER('Control Sample Data'!J1055),'Control Sample Data'!J1055&lt;$B$1,'Control Sample Data'!J1055&gt;0),'Control Sample Data'!J1055,$B$1),"")</f>
        <v/>
      </c>
      <c r="W1056" s="17" t="str">
        <f>IF(SUM('Control Sample Data'!K$3:K$98)&gt;10,IF(AND(ISNUMBER('Control Sample Data'!K1055),'Control Sample Data'!K1055&lt;$B$1,'Control Sample Data'!K1055&gt;0),'Control Sample Data'!K1055,$B$1),"")</f>
        <v/>
      </c>
      <c r="X1056" s="17" t="str">
        <f>IF(SUM('Control Sample Data'!L$3:L$98)&gt;10,IF(AND(ISNUMBER('Control Sample Data'!L1055),'Control Sample Data'!L1055&lt;$B$1,'Control Sample Data'!L1055&gt;0),'Control Sample Data'!L1055,$B$1),"")</f>
        <v/>
      </c>
      <c r="Y1056" s="17" t="str">
        <f>IF(SUM('Control Sample Data'!M$3:M$98)&gt;10,IF(AND(ISNUMBER('Control Sample Data'!M1055),'Control Sample Data'!M1055&lt;$B$1,'Control Sample Data'!M1055&gt;0),'Control Sample Data'!M1055,$B$1),"")</f>
        <v/>
      </c>
      <c r="AT1056" s="36" t="str">
        <f t="shared" si="706"/>
        <v/>
      </c>
      <c r="AU1056" s="36" t="str">
        <f t="shared" si="707"/>
        <v/>
      </c>
      <c r="AV1056" s="36" t="str">
        <f t="shared" si="708"/>
        <v/>
      </c>
      <c r="AW1056" s="36" t="str">
        <f t="shared" si="709"/>
        <v/>
      </c>
      <c r="AX1056" s="36" t="str">
        <f t="shared" si="710"/>
        <v/>
      </c>
      <c r="AY1056" s="36" t="str">
        <f t="shared" si="711"/>
        <v/>
      </c>
      <c r="AZ1056" s="36" t="str">
        <f t="shared" si="712"/>
        <v/>
      </c>
      <c r="BA1056" s="36" t="str">
        <f t="shared" si="713"/>
        <v/>
      </c>
      <c r="BB1056" s="36" t="str">
        <f t="shared" si="714"/>
        <v/>
      </c>
      <c r="BC1056" s="36" t="str">
        <f t="shared" si="715"/>
        <v/>
      </c>
      <c r="BD1056" s="36" t="str">
        <f t="shared" si="716"/>
        <v/>
      </c>
      <c r="BE1056" s="36" t="str">
        <f t="shared" si="717"/>
        <v/>
      </c>
      <c r="BF1056" s="36" t="str">
        <f t="shared" si="718"/>
        <v/>
      </c>
      <c r="BG1056" s="36" t="str">
        <f t="shared" si="719"/>
        <v/>
      </c>
      <c r="BH1056" s="36" t="str">
        <f t="shared" si="720"/>
        <v/>
      </c>
      <c r="BI1056" s="36" t="str">
        <f t="shared" si="721"/>
        <v/>
      </c>
      <c r="BJ1056" s="36" t="str">
        <f t="shared" si="722"/>
        <v/>
      </c>
      <c r="BK1056" s="36" t="str">
        <f t="shared" si="723"/>
        <v/>
      </c>
      <c r="BL1056" s="36" t="str">
        <f t="shared" si="724"/>
        <v/>
      </c>
      <c r="BM1056" s="36" t="str">
        <f t="shared" si="725"/>
        <v/>
      </c>
      <c r="BN1056" s="38" t="e">
        <f t="shared" si="684"/>
        <v>#DIV/0!</v>
      </c>
      <c r="BO1056" s="38" t="e">
        <f t="shared" si="685"/>
        <v>#DIV/0!</v>
      </c>
      <c r="BP1056" s="39" t="str">
        <f t="shared" si="686"/>
        <v/>
      </c>
      <c r="BQ1056" s="39" t="str">
        <f t="shared" si="687"/>
        <v/>
      </c>
      <c r="BR1056" s="39" t="str">
        <f t="shared" si="688"/>
        <v/>
      </c>
      <c r="BS1056" s="39" t="str">
        <f t="shared" si="689"/>
        <v/>
      </c>
      <c r="BT1056" s="39" t="str">
        <f t="shared" si="690"/>
        <v/>
      </c>
      <c r="BU1056" s="39" t="str">
        <f t="shared" si="691"/>
        <v/>
      </c>
      <c r="BV1056" s="39" t="str">
        <f t="shared" si="692"/>
        <v/>
      </c>
      <c r="BW1056" s="39" t="str">
        <f t="shared" si="693"/>
        <v/>
      </c>
      <c r="BX1056" s="39" t="str">
        <f t="shared" si="694"/>
        <v/>
      </c>
      <c r="BY1056" s="39" t="str">
        <f t="shared" si="695"/>
        <v/>
      </c>
      <c r="BZ1056" s="39" t="str">
        <f t="shared" si="696"/>
        <v/>
      </c>
      <c r="CA1056" s="39" t="str">
        <f t="shared" si="697"/>
        <v/>
      </c>
      <c r="CB1056" s="39" t="str">
        <f t="shared" si="698"/>
        <v/>
      </c>
      <c r="CC1056" s="39" t="str">
        <f t="shared" si="699"/>
        <v/>
      </c>
      <c r="CD1056" s="39" t="str">
        <f t="shared" si="700"/>
        <v/>
      </c>
      <c r="CE1056" s="39" t="str">
        <f t="shared" si="701"/>
        <v/>
      </c>
      <c r="CF1056" s="39" t="str">
        <f t="shared" si="702"/>
        <v/>
      </c>
      <c r="CG1056" s="39" t="str">
        <f t="shared" si="703"/>
        <v/>
      </c>
      <c r="CH1056" s="39" t="str">
        <f t="shared" si="704"/>
        <v/>
      </c>
      <c r="CI1056" s="39" t="str">
        <f t="shared" si="705"/>
        <v/>
      </c>
    </row>
    <row r="1057" spans="1:87">
      <c r="A1057" s="18"/>
      <c r="B1057" s="15" t="str">
        <f>'Gene Table'!E1056</f>
        <v>hsa-miR-3685</v>
      </c>
      <c r="C1057" s="15" t="str">
        <f>'Gene Table'!B1056</f>
        <v>L22</v>
      </c>
      <c r="D1057" s="16" t="str">
        <f>IF(SUM('Test Sample Data'!D$3:D$98)&gt;10,IF(AND(ISNUMBER('Test Sample Data'!D1056),'Test Sample Data'!D1056&lt;$B$1,'Test Sample Data'!D1056&gt;0),'Test Sample Data'!D1056,$B$1),"")</f>
        <v/>
      </c>
      <c r="E1057" s="17" t="str">
        <f>IF(SUM('Test Sample Data'!E$3:E$98)&gt;10,IF(AND(ISNUMBER('Test Sample Data'!E1056),'Test Sample Data'!E1056&lt;$B$1,'Test Sample Data'!E1056&gt;0),'Test Sample Data'!E1056,$B$1),"")</f>
        <v/>
      </c>
      <c r="F1057" s="17" t="str">
        <f>IF(SUM('Test Sample Data'!F$3:F$98)&gt;10,IF(AND(ISNUMBER('Test Sample Data'!F1056),'Test Sample Data'!F1056&lt;$B$1,'Test Sample Data'!F1056&gt;0),'Test Sample Data'!F1056,$B$1),"")</f>
        <v/>
      </c>
      <c r="G1057" s="17" t="str">
        <f>IF(SUM('Test Sample Data'!G$3:G$98)&gt;10,IF(AND(ISNUMBER('Test Sample Data'!G1056),'Test Sample Data'!G1056&lt;$B$1,'Test Sample Data'!G1056&gt;0),'Test Sample Data'!G1056,$B$1),"")</f>
        <v/>
      </c>
      <c r="H1057" s="17" t="str">
        <f>IF(SUM('Test Sample Data'!H$3:H$98)&gt;10,IF(AND(ISNUMBER('Test Sample Data'!H1056),'Test Sample Data'!H1056&lt;$B$1,'Test Sample Data'!H1056&gt;0),'Test Sample Data'!H1056,$B$1),"")</f>
        <v/>
      </c>
      <c r="I1057" s="17" t="str">
        <f>IF(SUM('Test Sample Data'!I$3:I$98)&gt;10,IF(AND(ISNUMBER('Test Sample Data'!I1056),'Test Sample Data'!I1056&lt;$B$1,'Test Sample Data'!I1056&gt;0),'Test Sample Data'!I1056,$B$1),"")</f>
        <v/>
      </c>
      <c r="J1057" s="17" t="str">
        <f>IF(SUM('Test Sample Data'!J$3:J$98)&gt;10,IF(AND(ISNUMBER('Test Sample Data'!J1056),'Test Sample Data'!J1056&lt;$B$1,'Test Sample Data'!J1056&gt;0),'Test Sample Data'!J1056,$B$1),"")</f>
        <v/>
      </c>
      <c r="K1057" s="17" t="str">
        <f>IF(SUM('Test Sample Data'!K$3:K$98)&gt;10,IF(AND(ISNUMBER('Test Sample Data'!K1056),'Test Sample Data'!K1056&lt;$B$1,'Test Sample Data'!K1056&gt;0),'Test Sample Data'!K1056,$B$1),"")</f>
        <v/>
      </c>
      <c r="L1057" s="17" t="str">
        <f>IF(SUM('Test Sample Data'!L$3:L$98)&gt;10,IF(AND(ISNUMBER('Test Sample Data'!L1056),'Test Sample Data'!L1056&lt;$B$1,'Test Sample Data'!L1056&gt;0),'Test Sample Data'!L1056,$B$1),"")</f>
        <v/>
      </c>
      <c r="M1057" s="17" t="str">
        <f>IF(SUM('Test Sample Data'!M$3:M$98)&gt;10,IF(AND(ISNUMBER('Test Sample Data'!M1056),'Test Sample Data'!M1056&lt;$B$1,'Test Sample Data'!M1056&gt;0),'Test Sample Data'!M1056,$B$1),"")</f>
        <v/>
      </c>
      <c r="N1057" s="17" t="str">
        <f>'Gene Table'!E1056</f>
        <v>hsa-miR-3685</v>
      </c>
      <c r="O1057" s="17" t="str">
        <f>'Gene Table'!B1056</f>
        <v>L22</v>
      </c>
      <c r="P1057" s="17" t="str">
        <f>IF(SUM('Control Sample Data'!D$3:D$98)&gt;10,IF(AND(ISNUMBER('Control Sample Data'!D1056),'Control Sample Data'!D1056&lt;$B$1,'Control Sample Data'!D1056&gt;0),'Control Sample Data'!D1056,$B$1),"")</f>
        <v/>
      </c>
      <c r="Q1057" s="17" t="str">
        <f>IF(SUM('Control Sample Data'!E$3:E$98)&gt;10,IF(AND(ISNUMBER('Control Sample Data'!E1056),'Control Sample Data'!E1056&lt;$B$1,'Control Sample Data'!E1056&gt;0),'Control Sample Data'!E1056,$B$1),"")</f>
        <v/>
      </c>
      <c r="R1057" s="17" t="str">
        <f>IF(SUM('Control Sample Data'!F$3:F$98)&gt;10,IF(AND(ISNUMBER('Control Sample Data'!F1056),'Control Sample Data'!F1056&lt;$B$1,'Control Sample Data'!F1056&gt;0),'Control Sample Data'!F1056,$B$1),"")</f>
        <v/>
      </c>
      <c r="S1057" s="17" t="str">
        <f>IF(SUM('Control Sample Data'!G$3:G$98)&gt;10,IF(AND(ISNUMBER('Control Sample Data'!G1056),'Control Sample Data'!G1056&lt;$B$1,'Control Sample Data'!G1056&gt;0),'Control Sample Data'!G1056,$B$1),"")</f>
        <v/>
      </c>
      <c r="T1057" s="17" t="str">
        <f>IF(SUM('Control Sample Data'!H$3:H$98)&gt;10,IF(AND(ISNUMBER('Control Sample Data'!H1056),'Control Sample Data'!H1056&lt;$B$1,'Control Sample Data'!H1056&gt;0),'Control Sample Data'!H1056,$B$1),"")</f>
        <v/>
      </c>
      <c r="U1057" s="17" t="str">
        <f>IF(SUM('Control Sample Data'!I$3:I$98)&gt;10,IF(AND(ISNUMBER('Control Sample Data'!I1056),'Control Sample Data'!I1056&lt;$B$1,'Control Sample Data'!I1056&gt;0),'Control Sample Data'!I1056,$B$1),"")</f>
        <v/>
      </c>
      <c r="V1057" s="17" t="str">
        <f>IF(SUM('Control Sample Data'!J$3:J$98)&gt;10,IF(AND(ISNUMBER('Control Sample Data'!J1056),'Control Sample Data'!J1056&lt;$B$1,'Control Sample Data'!J1056&gt;0),'Control Sample Data'!J1056,$B$1),"")</f>
        <v/>
      </c>
      <c r="W1057" s="17" t="str">
        <f>IF(SUM('Control Sample Data'!K$3:K$98)&gt;10,IF(AND(ISNUMBER('Control Sample Data'!K1056),'Control Sample Data'!K1056&lt;$B$1,'Control Sample Data'!K1056&gt;0),'Control Sample Data'!K1056,$B$1),"")</f>
        <v/>
      </c>
      <c r="X1057" s="17" t="str">
        <f>IF(SUM('Control Sample Data'!L$3:L$98)&gt;10,IF(AND(ISNUMBER('Control Sample Data'!L1056),'Control Sample Data'!L1056&lt;$B$1,'Control Sample Data'!L1056&gt;0),'Control Sample Data'!L1056,$B$1),"")</f>
        <v/>
      </c>
      <c r="Y1057" s="17" t="str">
        <f>IF(SUM('Control Sample Data'!M$3:M$98)&gt;10,IF(AND(ISNUMBER('Control Sample Data'!M1056),'Control Sample Data'!M1056&lt;$B$1,'Control Sample Data'!M1056&gt;0),'Control Sample Data'!M1056,$B$1),"")</f>
        <v/>
      </c>
      <c r="AT1057" s="36" t="str">
        <f t="shared" si="706"/>
        <v/>
      </c>
      <c r="AU1057" s="36" t="str">
        <f t="shared" si="707"/>
        <v/>
      </c>
      <c r="AV1057" s="36" t="str">
        <f t="shared" si="708"/>
        <v/>
      </c>
      <c r="AW1057" s="36" t="str">
        <f t="shared" si="709"/>
        <v/>
      </c>
      <c r="AX1057" s="36" t="str">
        <f t="shared" si="710"/>
        <v/>
      </c>
      <c r="AY1057" s="36" t="str">
        <f t="shared" si="711"/>
        <v/>
      </c>
      <c r="AZ1057" s="36" t="str">
        <f t="shared" si="712"/>
        <v/>
      </c>
      <c r="BA1057" s="36" t="str">
        <f t="shared" si="713"/>
        <v/>
      </c>
      <c r="BB1057" s="36" t="str">
        <f t="shared" si="714"/>
        <v/>
      </c>
      <c r="BC1057" s="36" t="str">
        <f t="shared" si="715"/>
        <v/>
      </c>
      <c r="BD1057" s="36" t="str">
        <f t="shared" si="716"/>
        <v/>
      </c>
      <c r="BE1057" s="36" t="str">
        <f t="shared" si="717"/>
        <v/>
      </c>
      <c r="BF1057" s="36" t="str">
        <f t="shared" si="718"/>
        <v/>
      </c>
      <c r="BG1057" s="36" t="str">
        <f t="shared" si="719"/>
        <v/>
      </c>
      <c r="BH1057" s="36" t="str">
        <f t="shared" si="720"/>
        <v/>
      </c>
      <c r="BI1057" s="36" t="str">
        <f t="shared" si="721"/>
        <v/>
      </c>
      <c r="BJ1057" s="36" t="str">
        <f t="shared" si="722"/>
        <v/>
      </c>
      <c r="BK1057" s="36" t="str">
        <f t="shared" si="723"/>
        <v/>
      </c>
      <c r="BL1057" s="36" t="str">
        <f t="shared" si="724"/>
        <v/>
      </c>
      <c r="BM1057" s="36" t="str">
        <f t="shared" si="725"/>
        <v/>
      </c>
      <c r="BN1057" s="38" t="e">
        <f t="shared" si="684"/>
        <v>#DIV/0!</v>
      </c>
      <c r="BO1057" s="38" t="e">
        <f t="shared" si="685"/>
        <v>#DIV/0!</v>
      </c>
      <c r="BP1057" s="39" t="str">
        <f t="shared" si="686"/>
        <v/>
      </c>
      <c r="BQ1057" s="39" t="str">
        <f t="shared" si="687"/>
        <v/>
      </c>
      <c r="BR1057" s="39" t="str">
        <f t="shared" si="688"/>
        <v/>
      </c>
      <c r="BS1057" s="39" t="str">
        <f t="shared" si="689"/>
        <v/>
      </c>
      <c r="BT1057" s="39" t="str">
        <f t="shared" si="690"/>
        <v/>
      </c>
      <c r="BU1057" s="39" t="str">
        <f t="shared" si="691"/>
        <v/>
      </c>
      <c r="BV1057" s="39" t="str">
        <f t="shared" si="692"/>
        <v/>
      </c>
      <c r="BW1057" s="39" t="str">
        <f t="shared" si="693"/>
        <v/>
      </c>
      <c r="BX1057" s="39" t="str">
        <f t="shared" si="694"/>
        <v/>
      </c>
      <c r="BY1057" s="39" t="str">
        <f t="shared" si="695"/>
        <v/>
      </c>
      <c r="BZ1057" s="39" t="str">
        <f t="shared" si="696"/>
        <v/>
      </c>
      <c r="CA1057" s="39" t="str">
        <f t="shared" si="697"/>
        <v/>
      </c>
      <c r="CB1057" s="39" t="str">
        <f t="shared" si="698"/>
        <v/>
      </c>
      <c r="CC1057" s="39" t="str">
        <f t="shared" si="699"/>
        <v/>
      </c>
      <c r="CD1057" s="39" t="str">
        <f t="shared" si="700"/>
        <v/>
      </c>
      <c r="CE1057" s="39" t="str">
        <f t="shared" si="701"/>
        <v/>
      </c>
      <c r="CF1057" s="39" t="str">
        <f t="shared" si="702"/>
        <v/>
      </c>
      <c r="CG1057" s="39" t="str">
        <f t="shared" si="703"/>
        <v/>
      </c>
      <c r="CH1057" s="39" t="str">
        <f t="shared" si="704"/>
        <v/>
      </c>
      <c r="CI1057" s="39" t="str">
        <f t="shared" si="705"/>
        <v/>
      </c>
    </row>
    <row r="1058" spans="1:87">
      <c r="A1058" s="18"/>
      <c r="B1058" s="15" t="str">
        <f>'Gene Table'!E1057</f>
        <v>hsa-miR-4326</v>
      </c>
      <c r="C1058" s="15" t="str">
        <f>'Gene Table'!B1057</f>
        <v>L23</v>
      </c>
      <c r="D1058" s="16" t="str">
        <f>IF(SUM('Test Sample Data'!D$3:D$98)&gt;10,IF(AND(ISNUMBER('Test Sample Data'!D1057),'Test Sample Data'!D1057&lt;$B$1,'Test Sample Data'!D1057&gt;0),'Test Sample Data'!D1057,$B$1),"")</f>
        <v/>
      </c>
      <c r="E1058" s="17" t="str">
        <f>IF(SUM('Test Sample Data'!E$3:E$98)&gt;10,IF(AND(ISNUMBER('Test Sample Data'!E1057),'Test Sample Data'!E1057&lt;$B$1,'Test Sample Data'!E1057&gt;0),'Test Sample Data'!E1057,$B$1),"")</f>
        <v/>
      </c>
      <c r="F1058" s="17" t="str">
        <f>IF(SUM('Test Sample Data'!F$3:F$98)&gt;10,IF(AND(ISNUMBER('Test Sample Data'!F1057),'Test Sample Data'!F1057&lt;$B$1,'Test Sample Data'!F1057&gt;0),'Test Sample Data'!F1057,$B$1),"")</f>
        <v/>
      </c>
      <c r="G1058" s="17" t="str">
        <f>IF(SUM('Test Sample Data'!G$3:G$98)&gt;10,IF(AND(ISNUMBER('Test Sample Data'!G1057),'Test Sample Data'!G1057&lt;$B$1,'Test Sample Data'!G1057&gt;0),'Test Sample Data'!G1057,$B$1),"")</f>
        <v/>
      </c>
      <c r="H1058" s="17" t="str">
        <f>IF(SUM('Test Sample Data'!H$3:H$98)&gt;10,IF(AND(ISNUMBER('Test Sample Data'!H1057),'Test Sample Data'!H1057&lt;$B$1,'Test Sample Data'!H1057&gt;0),'Test Sample Data'!H1057,$B$1),"")</f>
        <v/>
      </c>
      <c r="I1058" s="17" t="str">
        <f>IF(SUM('Test Sample Data'!I$3:I$98)&gt;10,IF(AND(ISNUMBER('Test Sample Data'!I1057),'Test Sample Data'!I1057&lt;$B$1,'Test Sample Data'!I1057&gt;0),'Test Sample Data'!I1057,$B$1),"")</f>
        <v/>
      </c>
      <c r="J1058" s="17" t="str">
        <f>IF(SUM('Test Sample Data'!J$3:J$98)&gt;10,IF(AND(ISNUMBER('Test Sample Data'!J1057),'Test Sample Data'!J1057&lt;$B$1,'Test Sample Data'!J1057&gt;0),'Test Sample Data'!J1057,$B$1),"")</f>
        <v/>
      </c>
      <c r="K1058" s="17" t="str">
        <f>IF(SUM('Test Sample Data'!K$3:K$98)&gt;10,IF(AND(ISNUMBER('Test Sample Data'!K1057),'Test Sample Data'!K1057&lt;$B$1,'Test Sample Data'!K1057&gt;0),'Test Sample Data'!K1057,$B$1),"")</f>
        <v/>
      </c>
      <c r="L1058" s="17" t="str">
        <f>IF(SUM('Test Sample Data'!L$3:L$98)&gt;10,IF(AND(ISNUMBER('Test Sample Data'!L1057),'Test Sample Data'!L1057&lt;$B$1,'Test Sample Data'!L1057&gt;0),'Test Sample Data'!L1057,$B$1),"")</f>
        <v/>
      </c>
      <c r="M1058" s="17" t="str">
        <f>IF(SUM('Test Sample Data'!M$3:M$98)&gt;10,IF(AND(ISNUMBER('Test Sample Data'!M1057),'Test Sample Data'!M1057&lt;$B$1,'Test Sample Data'!M1057&gt;0),'Test Sample Data'!M1057,$B$1),"")</f>
        <v/>
      </c>
      <c r="N1058" s="17" t="str">
        <f>'Gene Table'!E1057</f>
        <v>hsa-miR-4326</v>
      </c>
      <c r="O1058" s="17" t="str">
        <f>'Gene Table'!B1057</f>
        <v>L23</v>
      </c>
      <c r="P1058" s="17" t="str">
        <f>IF(SUM('Control Sample Data'!D$3:D$98)&gt;10,IF(AND(ISNUMBER('Control Sample Data'!D1057),'Control Sample Data'!D1057&lt;$B$1,'Control Sample Data'!D1057&gt;0),'Control Sample Data'!D1057,$B$1),"")</f>
        <v/>
      </c>
      <c r="Q1058" s="17" t="str">
        <f>IF(SUM('Control Sample Data'!E$3:E$98)&gt;10,IF(AND(ISNUMBER('Control Sample Data'!E1057),'Control Sample Data'!E1057&lt;$B$1,'Control Sample Data'!E1057&gt;0),'Control Sample Data'!E1057,$B$1),"")</f>
        <v/>
      </c>
      <c r="R1058" s="17" t="str">
        <f>IF(SUM('Control Sample Data'!F$3:F$98)&gt;10,IF(AND(ISNUMBER('Control Sample Data'!F1057),'Control Sample Data'!F1057&lt;$B$1,'Control Sample Data'!F1057&gt;0),'Control Sample Data'!F1057,$B$1),"")</f>
        <v/>
      </c>
      <c r="S1058" s="17" t="str">
        <f>IF(SUM('Control Sample Data'!G$3:G$98)&gt;10,IF(AND(ISNUMBER('Control Sample Data'!G1057),'Control Sample Data'!G1057&lt;$B$1,'Control Sample Data'!G1057&gt;0),'Control Sample Data'!G1057,$B$1),"")</f>
        <v/>
      </c>
      <c r="T1058" s="17" t="str">
        <f>IF(SUM('Control Sample Data'!H$3:H$98)&gt;10,IF(AND(ISNUMBER('Control Sample Data'!H1057),'Control Sample Data'!H1057&lt;$B$1,'Control Sample Data'!H1057&gt;0),'Control Sample Data'!H1057,$B$1),"")</f>
        <v/>
      </c>
      <c r="U1058" s="17" t="str">
        <f>IF(SUM('Control Sample Data'!I$3:I$98)&gt;10,IF(AND(ISNUMBER('Control Sample Data'!I1057),'Control Sample Data'!I1057&lt;$B$1,'Control Sample Data'!I1057&gt;0),'Control Sample Data'!I1057,$B$1),"")</f>
        <v/>
      </c>
      <c r="V1058" s="17" t="str">
        <f>IF(SUM('Control Sample Data'!J$3:J$98)&gt;10,IF(AND(ISNUMBER('Control Sample Data'!J1057),'Control Sample Data'!J1057&lt;$B$1,'Control Sample Data'!J1057&gt;0),'Control Sample Data'!J1057,$B$1),"")</f>
        <v/>
      </c>
      <c r="W1058" s="17" t="str">
        <f>IF(SUM('Control Sample Data'!K$3:K$98)&gt;10,IF(AND(ISNUMBER('Control Sample Data'!K1057),'Control Sample Data'!K1057&lt;$B$1,'Control Sample Data'!K1057&gt;0),'Control Sample Data'!K1057,$B$1),"")</f>
        <v/>
      </c>
      <c r="X1058" s="17" t="str">
        <f>IF(SUM('Control Sample Data'!L$3:L$98)&gt;10,IF(AND(ISNUMBER('Control Sample Data'!L1057),'Control Sample Data'!L1057&lt;$B$1,'Control Sample Data'!L1057&gt;0),'Control Sample Data'!L1057,$B$1),"")</f>
        <v/>
      </c>
      <c r="Y1058" s="17" t="str">
        <f>IF(SUM('Control Sample Data'!M$3:M$98)&gt;10,IF(AND(ISNUMBER('Control Sample Data'!M1057),'Control Sample Data'!M1057&lt;$B$1,'Control Sample Data'!M1057&gt;0),'Control Sample Data'!M1057,$B$1),"")</f>
        <v/>
      </c>
      <c r="AT1058" s="36" t="str">
        <f t="shared" si="706"/>
        <v/>
      </c>
      <c r="AU1058" s="36" t="str">
        <f t="shared" si="707"/>
        <v/>
      </c>
      <c r="AV1058" s="36" t="str">
        <f t="shared" si="708"/>
        <v/>
      </c>
      <c r="AW1058" s="36" t="str">
        <f t="shared" si="709"/>
        <v/>
      </c>
      <c r="AX1058" s="36" t="str">
        <f t="shared" si="710"/>
        <v/>
      </c>
      <c r="AY1058" s="36" t="str">
        <f t="shared" si="711"/>
        <v/>
      </c>
      <c r="AZ1058" s="36" t="str">
        <f t="shared" si="712"/>
        <v/>
      </c>
      <c r="BA1058" s="36" t="str">
        <f t="shared" si="713"/>
        <v/>
      </c>
      <c r="BB1058" s="36" t="str">
        <f t="shared" si="714"/>
        <v/>
      </c>
      <c r="BC1058" s="36" t="str">
        <f t="shared" si="715"/>
        <v/>
      </c>
      <c r="BD1058" s="36" t="str">
        <f t="shared" si="716"/>
        <v/>
      </c>
      <c r="BE1058" s="36" t="str">
        <f t="shared" si="717"/>
        <v/>
      </c>
      <c r="BF1058" s="36" t="str">
        <f t="shared" si="718"/>
        <v/>
      </c>
      <c r="BG1058" s="36" t="str">
        <f t="shared" si="719"/>
        <v/>
      </c>
      <c r="BH1058" s="36" t="str">
        <f t="shared" si="720"/>
        <v/>
      </c>
      <c r="BI1058" s="36" t="str">
        <f t="shared" si="721"/>
        <v/>
      </c>
      <c r="BJ1058" s="36" t="str">
        <f t="shared" si="722"/>
        <v/>
      </c>
      <c r="BK1058" s="36" t="str">
        <f t="shared" si="723"/>
        <v/>
      </c>
      <c r="BL1058" s="36" t="str">
        <f t="shared" si="724"/>
        <v/>
      </c>
      <c r="BM1058" s="36" t="str">
        <f t="shared" si="725"/>
        <v/>
      </c>
      <c r="BN1058" s="38" t="e">
        <f t="shared" si="684"/>
        <v>#DIV/0!</v>
      </c>
      <c r="BO1058" s="38" t="e">
        <f t="shared" si="685"/>
        <v>#DIV/0!</v>
      </c>
      <c r="BP1058" s="39" t="str">
        <f t="shared" si="686"/>
        <v/>
      </c>
      <c r="BQ1058" s="39" t="str">
        <f t="shared" si="687"/>
        <v/>
      </c>
      <c r="BR1058" s="39" t="str">
        <f t="shared" si="688"/>
        <v/>
      </c>
      <c r="BS1058" s="39" t="str">
        <f t="shared" si="689"/>
        <v/>
      </c>
      <c r="BT1058" s="39" t="str">
        <f t="shared" si="690"/>
        <v/>
      </c>
      <c r="BU1058" s="39" t="str">
        <f t="shared" si="691"/>
        <v/>
      </c>
      <c r="BV1058" s="39" t="str">
        <f t="shared" si="692"/>
        <v/>
      </c>
      <c r="BW1058" s="39" t="str">
        <f t="shared" si="693"/>
        <v/>
      </c>
      <c r="BX1058" s="39" t="str">
        <f t="shared" si="694"/>
        <v/>
      </c>
      <c r="BY1058" s="39" t="str">
        <f t="shared" si="695"/>
        <v/>
      </c>
      <c r="BZ1058" s="39" t="str">
        <f t="shared" si="696"/>
        <v/>
      </c>
      <c r="CA1058" s="39" t="str">
        <f t="shared" si="697"/>
        <v/>
      </c>
      <c r="CB1058" s="39" t="str">
        <f t="shared" si="698"/>
        <v/>
      </c>
      <c r="CC1058" s="39" t="str">
        <f t="shared" si="699"/>
        <v/>
      </c>
      <c r="CD1058" s="39" t="str">
        <f t="shared" si="700"/>
        <v/>
      </c>
      <c r="CE1058" s="39" t="str">
        <f t="shared" si="701"/>
        <v/>
      </c>
      <c r="CF1058" s="39" t="str">
        <f t="shared" si="702"/>
        <v/>
      </c>
      <c r="CG1058" s="39" t="str">
        <f t="shared" si="703"/>
        <v/>
      </c>
      <c r="CH1058" s="39" t="str">
        <f t="shared" si="704"/>
        <v/>
      </c>
      <c r="CI1058" s="39" t="str">
        <f t="shared" si="705"/>
        <v/>
      </c>
    </row>
    <row r="1059" spans="1:87">
      <c r="A1059" s="18"/>
      <c r="B1059" s="15" t="str">
        <f>'Gene Table'!E1058</f>
        <v>hsa-miR-3686</v>
      </c>
      <c r="C1059" s="15" t="str">
        <f>'Gene Table'!B1058</f>
        <v>L24</v>
      </c>
      <c r="D1059" s="16" t="str">
        <f>IF(SUM('Test Sample Data'!D$3:D$98)&gt;10,IF(AND(ISNUMBER('Test Sample Data'!D1058),'Test Sample Data'!D1058&lt;$B$1,'Test Sample Data'!D1058&gt;0),'Test Sample Data'!D1058,$B$1),"")</f>
        <v/>
      </c>
      <c r="E1059" s="17" t="str">
        <f>IF(SUM('Test Sample Data'!E$3:E$98)&gt;10,IF(AND(ISNUMBER('Test Sample Data'!E1058),'Test Sample Data'!E1058&lt;$B$1,'Test Sample Data'!E1058&gt;0),'Test Sample Data'!E1058,$B$1),"")</f>
        <v/>
      </c>
      <c r="F1059" s="17" t="str">
        <f>IF(SUM('Test Sample Data'!F$3:F$98)&gt;10,IF(AND(ISNUMBER('Test Sample Data'!F1058),'Test Sample Data'!F1058&lt;$B$1,'Test Sample Data'!F1058&gt;0),'Test Sample Data'!F1058,$B$1),"")</f>
        <v/>
      </c>
      <c r="G1059" s="17" t="str">
        <f>IF(SUM('Test Sample Data'!G$3:G$98)&gt;10,IF(AND(ISNUMBER('Test Sample Data'!G1058),'Test Sample Data'!G1058&lt;$B$1,'Test Sample Data'!G1058&gt;0),'Test Sample Data'!G1058,$B$1),"")</f>
        <v/>
      </c>
      <c r="H1059" s="17" t="str">
        <f>IF(SUM('Test Sample Data'!H$3:H$98)&gt;10,IF(AND(ISNUMBER('Test Sample Data'!H1058),'Test Sample Data'!H1058&lt;$B$1,'Test Sample Data'!H1058&gt;0),'Test Sample Data'!H1058,$B$1),"")</f>
        <v/>
      </c>
      <c r="I1059" s="17" t="str">
        <f>IF(SUM('Test Sample Data'!I$3:I$98)&gt;10,IF(AND(ISNUMBER('Test Sample Data'!I1058),'Test Sample Data'!I1058&lt;$B$1,'Test Sample Data'!I1058&gt;0),'Test Sample Data'!I1058,$B$1),"")</f>
        <v/>
      </c>
      <c r="J1059" s="17" t="str">
        <f>IF(SUM('Test Sample Data'!J$3:J$98)&gt;10,IF(AND(ISNUMBER('Test Sample Data'!J1058),'Test Sample Data'!J1058&lt;$B$1,'Test Sample Data'!J1058&gt;0),'Test Sample Data'!J1058,$B$1),"")</f>
        <v/>
      </c>
      <c r="K1059" s="17" t="str">
        <f>IF(SUM('Test Sample Data'!K$3:K$98)&gt;10,IF(AND(ISNUMBER('Test Sample Data'!K1058),'Test Sample Data'!K1058&lt;$B$1,'Test Sample Data'!K1058&gt;0),'Test Sample Data'!K1058,$B$1),"")</f>
        <v/>
      </c>
      <c r="L1059" s="17" t="str">
        <f>IF(SUM('Test Sample Data'!L$3:L$98)&gt;10,IF(AND(ISNUMBER('Test Sample Data'!L1058),'Test Sample Data'!L1058&lt;$B$1,'Test Sample Data'!L1058&gt;0),'Test Sample Data'!L1058,$B$1),"")</f>
        <v/>
      </c>
      <c r="M1059" s="17" t="str">
        <f>IF(SUM('Test Sample Data'!M$3:M$98)&gt;10,IF(AND(ISNUMBER('Test Sample Data'!M1058),'Test Sample Data'!M1058&lt;$B$1,'Test Sample Data'!M1058&gt;0),'Test Sample Data'!M1058,$B$1),"")</f>
        <v/>
      </c>
      <c r="N1059" s="17" t="str">
        <f>'Gene Table'!E1058</f>
        <v>hsa-miR-3686</v>
      </c>
      <c r="O1059" s="17" t="str">
        <f>'Gene Table'!B1058</f>
        <v>L24</v>
      </c>
      <c r="P1059" s="17" t="str">
        <f>IF(SUM('Control Sample Data'!D$3:D$98)&gt;10,IF(AND(ISNUMBER('Control Sample Data'!D1058),'Control Sample Data'!D1058&lt;$B$1,'Control Sample Data'!D1058&gt;0),'Control Sample Data'!D1058,$B$1),"")</f>
        <v/>
      </c>
      <c r="Q1059" s="17" t="str">
        <f>IF(SUM('Control Sample Data'!E$3:E$98)&gt;10,IF(AND(ISNUMBER('Control Sample Data'!E1058),'Control Sample Data'!E1058&lt;$B$1,'Control Sample Data'!E1058&gt;0),'Control Sample Data'!E1058,$B$1),"")</f>
        <v/>
      </c>
      <c r="R1059" s="17" t="str">
        <f>IF(SUM('Control Sample Data'!F$3:F$98)&gt;10,IF(AND(ISNUMBER('Control Sample Data'!F1058),'Control Sample Data'!F1058&lt;$B$1,'Control Sample Data'!F1058&gt;0),'Control Sample Data'!F1058,$B$1),"")</f>
        <v/>
      </c>
      <c r="S1059" s="17" t="str">
        <f>IF(SUM('Control Sample Data'!G$3:G$98)&gt;10,IF(AND(ISNUMBER('Control Sample Data'!G1058),'Control Sample Data'!G1058&lt;$B$1,'Control Sample Data'!G1058&gt;0),'Control Sample Data'!G1058,$B$1),"")</f>
        <v/>
      </c>
      <c r="T1059" s="17" t="str">
        <f>IF(SUM('Control Sample Data'!H$3:H$98)&gt;10,IF(AND(ISNUMBER('Control Sample Data'!H1058),'Control Sample Data'!H1058&lt;$B$1,'Control Sample Data'!H1058&gt;0),'Control Sample Data'!H1058,$B$1),"")</f>
        <v/>
      </c>
      <c r="U1059" s="17" t="str">
        <f>IF(SUM('Control Sample Data'!I$3:I$98)&gt;10,IF(AND(ISNUMBER('Control Sample Data'!I1058),'Control Sample Data'!I1058&lt;$B$1,'Control Sample Data'!I1058&gt;0),'Control Sample Data'!I1058,$B$1),"")</f>
        <v/>
      </c>
      <c r="V1059" s="17" t="str">
        <f>IF(SUM('Control Sample Data'!J$3:J$98)&gt;10,IF(AND(ISNUMBER('Control Sample Data'!J1058),'Control Sample Data'!J1058&lt;$B$1,'Control Sample Data'!J1058&gt;0),'Control Sample Data'!J1058,$B$1),"")</f>
        <v/>
      </c>
      <c r="W1059" s="17" t="str">
        <f>IF(SUM('Control Sample Data'!K$3:K$98)&gt;10,IF(AND(ISNUMBER('Control Sample Data'!K1058),'Control Sample Data'!K1058&lt;$B$1,'Control Sample Data'!K1058&gt;0),'Control Sample Data'!K1058,$B$1),"")</f>
        <v/>
      </c>
      <c r="X1059" s="17" t="str">
        <f>IF(SUM('Control Sample Data'!L$3:L$98)&gt;10,IF(AND(ISNUMBER('Control Sample Data'!L1058),'Control Sample Data'!L1058&lt;$B$1,'Control Sample Data'!L1058&gt;0),'Control Sample Data'!L1058,$B$1),"")</f>
        <v/>
      </c>
      <c r="Y1059" s="17" t="str">
        <f>IF(SUM('Control Sample Data'!M$3:M$98)&gt;10,IF(AND(ISNUMBER('Control Sample Data'!M1058),'Control Sample Data'!M1058&lt;$B$1,'Control Sample Data'!M1058&gt;0),'Control Sample Data'!M1058,$B$1),"")</f>
        <v/>
      </c>
      <c r="AT1059" s="36" t="str">
        <f t="shared" si="706"/>
        <v/>
      </c>
      <c r="AU1059" s="36" t="str">
        <f t="shared" si="707"/>
        <v/>
      </c>
      <c r="AV1059" s="36" t="str">
        <f t="shared" si="708"/>
        <v/>
      </c>
      <c r="AW1059" s="36" t="str">
        <f t="shared" si="709"/>
        <v/>
      </c>
      <c r="AX1059" s="36" t="str">
        <f t="shared" si="710"/>
        <v/>
      </c>
      <c r="AY1059" s="36" t="str">
        <f t="shared" si="711"/>
        <v/>
      </c>
      <c r="AZ1059" s="36" t="str">
        <f t="shared" si="712"/>
        <v/>
      </c>
      <c r="BA1059" s="36" t="str">
        <f t="shared" si="713"/>
        <v/>
      </c>
      <c r="BB1059" s="36" t="str">
        <f t="shared" si="714"/>
        <v/>
      </c>
      <c r="BC1059" s="36" t="str">
        <f t="shared" si="715"/>
        <v/>
      </c>
      <c r="BD1059" s="36" t="str">
        <f t="shared" si="716"/>
        <v/>
      </c>
      <c r="BE1059" s="36" t="str">
        <f t="shared" si="717"/>
        <v/>
      </c>
      <c r="BF1059" s="36" t="str">
        <f t="shared" si="718"/>
        <v/>
      </c>
      <c r="BG1059" s="36" t="str">
        <f t="shared" si="719"/>
        <v/>
      </c>
      <c r="BH1059" s="36" t="str">
        <f t="shared" si="720"/>
        <v/>
      </c>
      <c r="BI1059" s="36" t="str">
        <f t="shared" si="721"/>
        <v/>
      </c>
      <c r="BJ1059" s="36" t="str">
        <f t="shared" si="722"/>
        <v/>
      </c>
      <c r="BK1059" s="36" t="str">
        <f t="shared" si="723"/>
        <v/>
      </c>
      <c r="BL1059" s="36" t="str">
        <f t="shared" si="724"/>
        <v/>
      </c>
      <c r="BM1059" s="36" t="str">
        <f t="shared" si="725"/>
        <v/>
      </c>
      <c r="BN1059" s="38" t="e">
        <f t="shared" si="684"/>
        <v>#DIV/0!</v>
      </c>
      <c r="BO1059" s="38" t="e">
        <f t="shared" si="685"/>
        <v>#DIV/0!</v>
      </c>
      <c r="BP1059" s="39" t="str">
        <f t="shared" si="686"/>
        <v/>
      </c>
      <c r="BQ1059" s="39" t="str">
        <f t="shared" si="687"/>
        <v/>
      </c>
      <c r="BR1059" s="39" t="str">
        <f t="shared" si="688"/>
        <v/>
      </c>
      <c r="BS1059" s="39" t="str">
        <f t="shared" si="689"/>
        <v/>
      </c>
      <c r="BT1059" s="39" t="str">
        <f t="shared" si="690"/>
        <v/>
      </c>
      <c r="BU1059" s="39" t="str">
        <f t="shared" si="691"/>
        <v/>
      </c>
      <c r="BV1059" s="39" t="str">
        <f t="shared" si="692"/>
        <v/>
      </c>
      <c r="BW1059" s="39" t="str">
        <f t="shared" si="693"/>
        <v/>
      </c>
      <c r="BX1059" s="39" t="str">
        <f t="shared" si="694"/>
        <v/>
      </c>
      <c r="BY1059" s="39" t="str">
        <f t="shared" si="695"/>
        <v/>
      </c>
      <c r="BZ1059" s="39" t="str">
        <f t="shared" si="696"/>
        <v/>
      </c>
      <c r="CA1059" s="39" t="str">
        <f t="shared" si="697"/>
        <v/>
      </c>
      <c r="CB1059" s="39" t="str">
        <f t="shared" si="698"/>
        <v/>
      </c>
      <c r="CC1059" s="39" t="str">
        <f t="shared" si="699"/>
        <v/>
      </c>
      <c r="CD1059" s="39" t="str">
        <f t="shared" si="700"/>
        <v/>
      </c>
      <c r="CE1059" s="39" t="str">
        <f t="shared" si="701"/>
        <v/>
      </c>
      <c r="CF1059" s="39" t="str">
        <f t="shared" si="702"/>
        <v/>
      </c>
      <c r="CG1059" s="39" t="str">
        <f t="shared" si="703"/>
        <v/>
      </c>
      <c r="CH1059" s="39" t="str">
        <f t="shared" si="704"/>
        <v/>
      </c>
      <c r="CI1059" s="39" t="str">
        <f t="shared" si="705"/>
        <v/>
      </c>
    </row>
    <row r="1060" spans="1:87">
      <c r="A1060" s="18"/>
      <c r="B1060" s="15" t="str">
        <f>'Gene Table'!E1059</f>
        <v>hsa-miR-3133</v>
      </c>
      <c r="C1060" s="15" t="str">
        <f>'Gene Table'!B1059</f>
        <v>M01</v>
      </c>
      <c r="D1060" s="16" t="str">
        <f>IF(SUM('Test Sample Data'!D$3:D$98)&gt;10,IF(AND(ISNUMBER('Test Sample Data'!D1059),'Test Sample Data'!D1059&lt;$B$1,'Test Sample Data'!D1059&gt;0),'Test Sample Data'!D1059,$B$1),"")</f>
        <v/>
      </c>
      <c r="E1060" s="17" t="str">
        <f>IF(SUM('Test Sample Data'!E$3:E$98)&gt;10,IF(AND(ISNUMBER('Test Sample Data'!E1059),'Test Sample Data'!E1059&lt;$B$1,'Test Sample Data'!E1059&gt;0),'Test Sample Data'!E1059,$B$1),"")</f>
        <v/>
      </c>
      <c r="F1060" s="17" t="str">
        <f>IF(SUM('Test Sample Data'!F$3:F$98)&gt;10,IF(AND(ISNUMBER('Test Sample Data'!F1059),'Test Sample Data'!F1059&lt;$B$1,'Test Sample Data'!F1059&gt;0),'Test Sample Data'!F1059,$B$1),"")</f>
        <v/>
      </c>
      <c r="G1060" s="17" t="str">
        <f>IF(SUM('Test Sample Data'!G$3:G$98)&gt;10,IF(AND(ISNUMBER('Test Sample Data'!G1059),'Test Sample Data'!G1059&lt;$B$1,'Test Sample Data'!G1059&gt;0),'Test Sample Data'!G1059,$B$1),"")</f>
        <v/>
      </c>
      <c r="H1060" s="17" t="str">
        <f>IF(SUM('Test Sample Data'!H$3:H$98)&gt;10,IF(AND(ISNUMBER('Test Sample Data'!H1059),'Test Sample Data'!H1059&lt;$B$1,'Test Sample Data'!H1059&gt;0),'Test Sample Data'!H1059,$B$1),"")</f>
        <v/>
      </c>
      <c r="I1060" s="17" t="str">
        <f>IF(SUM('Test Sample Data'!I$3:I$98)&gt;10,IF(AND(ISNUMBER('Test Sample Data'!I1059),'Test Sample Data'!I1059&lt;$B$1,'Test Sample Data'!I1059&gt;0),'Test Sample Data'!I1059,$B$1),"")</f>
        <v/>
      </c>
      <c r="J1060" s="17" t="str">
        <f>IF(SUM('Test Sample Data'!J$3:J$98)&gt;10,IF(AND(ISNUMBER('Test Sample Data'!J1059),'Test Sample Data'!J1059&lt;$B$1,'Test Sample Data'!J1059&gt;0),'Test Sample Data'!J1059,$B$1),"")</f>
        <v/>
      </c>
      <c r="K1060" s="17" t="str">
        <f>IF(SUM('Test Sample Data'!K$3:K$98)&gt;10,IF(AND(ISNUMBER('Test Sample Data'!K1059),'Test Sample Data'!K1059&lt;$B$1,'Test Sample Data'!K1059&gt;0),'Test Sample Data'!K1059,$B$1),"")</f>
        <v/>
      </c>
      <c r="L1060" s="17" t="str">
        <f>IF(SUM('Test Sample Data'!L$3:L$98)&gt;10,IF(AND(ISNUMBER('Test Sample Data'!L1059),'Test Sample Data'!L1059&lt;$B$1,'Test Sample Data'!L1059&gt;0),'Test Sample Data'!L1059,$B$1),"")</f>
        <v/>
      </c>
      <c r="M1060" s="17" t="str">
        <f>IF(SUM('Test Sample Data'!M$3:M$98)&gt;10,IF(AND(ISNUMBER('Test Sample Data'!M1059),'Test Sample Data'!M1059&lt;$B$1,'Test Sample Data'!M1059&gt;0),'Test Sample Data'!M1059,$B$1),"")</f>
        <v/>
      </c>
      <c r="N1060" s="17" t="str">
        <f>'Gene Table'!E1059</f>
        <v>hsa-miR-3133</v>
      </c>
      <c r="O1060" s="17" t="str">
        <f>'Gene Table'!B1059</f>
        <v>M01</v>
      </c>
      <c r="P1060" s="17" t="str">
        <f>IF(SUM('Control Sample Data'!D$3:D$98)&gt;10,IF(AND(ISNUMBER('Control Sample Data'!D1059),'Control Sample Data'!D1059&lt;$B$1,'Control Sample Data'!D1059&gt;0),'Control Sample Data'!D1059,$B$1),"")</f>
        <v/>
      </c>
      <c r="Q1060" s="17" t="str">
        <f>IF(SUM('Control Sample Data'!E$3:E$98)&gt;10,IF(AND(ISNUMBER('Control Sample Data'!E1059),'Control Sample Data'!E1059&lt;$B$1,'Control Sample Data'!E1059&gt;0),'Control Sample Data'!E1059,$B$1),"")</f>
        <v/>
      </c>
      <c r="R1060" s="17" t="str">
        <f>IF(SUM('Control Sample Data'!F$3:F$98)&gt;10,IF(AND(ISNUMBER('Control Sample Data'!F1059),'Control Sample Data'!F1059&lt;$B$1,'Control Sample Data'!F1059&gt;0),'Control Sample Data'!F1059,$B$1),"")</f>
        <v/>
      </c>
      <c r="S1060" s="17" t="str">
        <f>IF(SUM('Control Sample Data'!G$3:G$98)&gt;10,IF(AND(ISNUMBER('Control Sample Data'!G1059),'Control Sample Data'!G1059&lt;$B$1,'Control Sample Data'!G1059&gt;0),'Control Sample Data'!G1059,$B$1),"")</f>
        <v/>
      </c>
      <c r="T1060" s="17" t="str">
        <f>IF(SUM('Control Sample Data'!H$3:H$98)&gt;10,IF(AND(ISNUMBER('Control Sample Data'!H1059),'Control Sample Data'!H1059&lt;$B$1,'Control Sample Data'!H1059&gt;0),'Control Sample Data'!H1059,$B$1),"")</f>
        <v/>
      </c>
      <c r="U1060" s="17" t="str">
        <f>IF(SUM('Control Sample Data'!I$3:I$98)&gt;10,IF(AND(ISNUMBER('Control Sample Data'!I1059),'Control Sample Data'!I1059&lt;$B$1,'Control Sample Data'!I1059&gt;0),'Control Sample Data'!I1059,$B$1),"")</f>
        <v/>
      </c>
      <c r="V1060" s="17" t="str">
        <f>IF(SUM('Control Sample Data'!J$3:J$98)&gt;10,IF(AND(ISNUMBER('Control Sample Data'!J1059),'Control Sample Data'!J1059&lt;$B$1,'Control Sample Data'!J1059&gt;0),'Control Sample Data'!J1059,$B$1),"")</f>
        <v/>
      </c>
      <c r="W1060" s="17" t="str">
        <f>IF(SUM('Control Sample Data'!K$3:K$98)&gt;10,IF(AND(ISNUMBER('Control Sample Data'!K1059),'Control Sample Data'!K1059&lt;$B$1,'Control Sample Data'!K1059&gt;0),'Control Sample Data'!K1059,$B$1),"")</f>
        <v/>
      </c>
      <c r="X1060" s="17" t="str">
        <f>IF(SUM('Control Sample Data'!L$3:L$98)&gt;10,IF(AND(ISNUMBER('Control Sample Data'!L1059),'Control Sample Data'!L1059&lt;$B$1,'Control Sample Data'!L1059&gt;0),'Control Sample Data'!L1059,$B$1),"")</f>
        <v/>
      </c>
      <c r="Y1060" s="17" t="str">
        <f>IF(SUM('Control Sample Data'!M$3:M$98)&gt;10,IF(AND(ISNUMBER('Control Sample Data'!M1059),'Control Sample Data'!M1059&lt;$B$1,'Control Sample Data'!M1059&gt;0),'Control Sample Data'!M1059,$B$1),"")</f>
        <v/>
      </c>
      <c r="AT1060" s="36" t="str">
        <f t="shared" si="706"/>
        <v/>
      </c>
      <c r="AU1060" s="36" t="str">
        <f t="shared" si="707"/>
        <v/>
      </c>
      <c r="AV1060" s="36" t="str">
        <f t="shared" si="708"/>
        <v/>
      </c>
      <c r="AW1060" s="36" t="str">
        <f t="shared" si="709"/>
        <v/>
      </c>
      <c r="AX1060" s="36" t="str">
        <f t="shared" si="710"/>
        <v/>
      </c>
      <c r="AY1060" s="36" t="str">
        <f t="shared" si="711"/>
        <v/>
      </c>
      <c r="AZ1060" s="36" t="str">
        <f t="shared" si="712"/>
        <v/>
      </c>
      <c r="BA1060" s="36" t="str">
        <f t="shared" si="713"/>
        <v/>
      </c>
      <c r="BB1060" s="36" t="str">
        <f t="shared" si="714"/>
        <v/>
      </c>
      <c r="BC1060" s="36" t="str">
        <f t="shared" si="715"/>
        <v/>
      </c>
      <c r="BD1060" s="36" t="str">
        <f t="shared" si="716"/>
        <v/>
      </c>
      <c r="BE1060" s="36" t="str">
        <f t="shared" si="717"/>
        <v/>
      </c>
      <c r="BF1060" s="36" t="str">
        <f t="shared" si="718"/>
        <v/>
      </c>
      <c r="BG1060" s="36" t="str">
        <f t="shared" si="719"/>
        <v/>
      </c>
      <c r="BH1060" s="36" t="str">
        <f t="shared" si="720"/>
        <v/>
      </c>
      <c r="BI1060" s="36" t="str">
        <f t="shared" si="721"/>
        <v/>
      </c>
      <c r="BJ1060" s="36" t="str">
        <f t="shared" si="722"/>
        <v/>
      </c>
      <c r="BK1060" s="36" t="str">
        <f t="shared" si="723"/>
        <v/>
      </c>
      <c r="BL1060" s="36" t="str">
        <f t="shared" si="724"/>
        <v/>
      </c>
      <c r="BM1060" s="36" t="str">
        <f t="shared" si="725"/>
        <v/>
      </c>
      <c r="BN1060" s="38" t="e">
        <f t="shared" si="684"/>
        <v>#DIV/0!</v>
      </c>
      <c r="BO1060" s="38" t="e">
        <f t="shared" si="685"/>
        <v>#DIV/0!</v>
      </c>
      <c r="BP1060" s="39" t="str">
        <f t="shared" si="686"/>
        <v/>
      </c>
      <c r="BQ1060" s="39" t="str">
        <f t="shared" si="687"/>
        <v/>
      </c>
      <c r="BR1060" s="39" t="str">
        <f t="shared" si="688"/>
        <v/>
      </c>
      <c r="BS1060" s="39" t="str">
        <f t="shared" si="689"/>
        <v/>
      </c>
      <c r="BT1060" s="39" t="str">
        <f t="shared" si="690"/>
        <v/>
      </c>
      <c r="BU1060" s="39" t="str">
        <f t="shared" si="691"/>
        <v/>
      </c>
      <c r="BV1060" s="39" t="str">
        <f t="shared" si="692"/>
        <v/>
      </c>
      <c r="BW1060" s="39" t="str">
        <f t="shared" si="693"/>
        <v/>
      </c>
      <c r="BX1060" s="39" t="str">
        <f t="shared" si="694"/>
        <v/>
      </c>
      <c r="BY1060" s="39" t="str">
        <f t="shared" si="695"/>
        <v/>
      </c>
      <c r="BZ1060" s="39" t="str">
        <f t="shared" si="696"/>
        <v/>
      </c>
      <c r="CA1060" s="39" t="str">
        <f t="shared" si="697"/>
        <v/>
      </c>
      <c r="CB1060" s="39" t="str">
        <f t="shared" si="698"/>
        <v/>
      </c>
      <c r="CC1060" s="39" t="str">
        <f t="shared" si="699"/>
        <v/>
      </c>
      <c r="CD1060" s="39" t="str">
        <f t="shared" si="700"/>
        <v/>
      </c>
      <c r="CE1060" s="39" t="str">
        <f t="shared" si="701"/>
        <v/>
      </c>
      <c r="CF1060" s="39" t="str">
        <f t="shared" si="702"/>
        <v/>
      </c>
      <c r="CG1060" s="39" t="str">
        <f t="shared" si="703"/>
        <v/>
      </c>
      <c r="CH1060" s="39" t="str">
        <f t="shared" si="704"/>
        <v/>
      </c>
      <c r="CI1060" s="39" t="str">
        <f t="shared" si="705"/>
        <v/>
      </c>
    </row>
    <row r="1061" spans="1:87">
      <c r="A1061" s="18"/>
      <c r="B1061" s="15" t="str">
        <f>'Gene Table'!E1060</f>
        <v>hsa-miR-19b-1-5p</v>
      </c>
      <c r="C1061" s="15" t="str">
        <f>'Gene Table'!B1060</f>
        <v>M02</v>
      </c>
      <c r="D1061" s="16" t="str">
        <f>IF(SUM('Test Sample Data'!D$3:D$98)&gt;10,IF(AND(ISNUMBER('Test Sample Data'!D1060),'Test Sample Data'!D1060&lt;$B$1,'Test Sample Data'!D1060&gt;0),'Test Sample Data'!D1060,$B$1),"")</f>
        <v/>
      </c>
      <c r="E1061" s="17" t="str">
        <f>IF(SUM('Test Sample Data'!E$3:E$98)&gt;10,IF(AND(ISNUMBER('Test Sample Data'!E1060),'Test Sample Data'!E1060&lt;$B$1,'Test Sample Data'!E1060&gt;0),'Test Sample Data'!E1060,$B$1),"")</f>
        <v/>
      </c>
      <c r="F1061" s="17" t="str">
        <f>IF(SUM('Test Sample Data'!F$3:F$98)&gt;10,IF(AND(ISNUMBER('Test Sample Data'!F1060),'Test Sample Data'!F1060&lt;$B$1,'Test Sample Data'!F1060&gt;0),'Test Sample Data'!F1060,$B$1),"")</f>
        <v/>
      </c>
      <c r="G1061" s="17" t="str">
        <f>IF(SUM('Test Sample Data'!G$3:G$98)&gt;10,IF(AND(ISNUMBER('Test Sample Data'!G1060),'Test Sample Data'!G1060&lt;$B$1,'Test Sample Data'!G1060&gt;0),'Test Sample Data'!G1060,$B$1),"")</f>
        <v/>
      </c>
      <c r="H1061" s="17" t="str">
        <f>IF(SUM('Test Sample Data'!H$3:H$98)&gt;10,IF(AND(ISNUMBER('Test Sample Data'!H1060),'Test Sample Data'!H1060&lt;$B$1,'Test Sample Data'!H1060&gt;0),'Test Sample Data'!H1060,$B$1),"")</f>
        <v/>
      </c>
      <c r="I1061" s="17" t="str">
        <f>IF(SUM('Test Sample Data'!I$3:I$98)&gt;10,IF(AND(ISNUMBER('Test Sample Data'!I1060),'Test Sample Data'!I1060&lt;$B$1,'Test Sample Data'!I1060&gt;0),'Test Sample Data'!I1060,$B$1),"")</f>
        <v/>
      </c>
      <c r="J1061" s="17" t="str">
        <f>IF(SUM('Test Sample Data'!J$3:J$98)&gt;10,IF(AND(ISNUMBER('Test Sample Data'!J1060),'Test Sample Data'!J1060&lt;$B$1,'Test Sample Data'!J1060&gt;0),'Test Sample Data'!J1060,$B$1),"")</f>
        <v/>
      </c>
      <c r="K1061" s="17" t="str">
        <f>IF(SUM('Test Sample Data'!K$3:K$98)&gt;10,IF(AND(ISNUMBER('Test Sample Data'!K1060),'Test Sample Data'!K1060&lt;$B$1,'Test Sample Data'!K1060&gt;0),'Test Sample Data'!K1060,$B$1),"")</f>
        <v/>
      </c>
      <c r="L1061" s="17" t="str">
        <f>IF(SUM('Test Sample Data'!L$3:L$98)&gt;10,IF(AND(ISNUMBER('Test Sample Data'!L1060),'Test Sample Data'!L1060&lt;$B$1,'Test Sample Data'!L1060&gt;0),'Test Sample Data'!L1060,$B$1),"")</f>
        <v/>
      </c>
      <c r="M1061" s="17" t="str">
        <f>IF(SUM('Test Sample Data'!M$3:M$98)&gt;10,IF(AND(ISNUMBER('Test Sample Data'!M1060),'Test Sample Data'!M1060&lt;$B$1,'Test Sample Data'!M1060&gt;0),'Test Sample Data'!M1060,$B$1),"")</f>
        <v/>
      </c>
      <c r="N1061" s="17" t="str">
        <f>'Gene Table'!E1060</f>
        <v>hsa-miR-19b-1-5p</v>
      </c>
      <c r="O1061" s="17" t="str">
        <f>'Gene Table'!B1060</f>
        <v>M02</v>
      </c>
      <c r="P1061" s="17" t="str">
        <f>IF(SUM('Control Sample Data'!D$3:D$98)&gt;10,IF(AND(ISNUMBER('Control Sample Data'!D1060),'Control Sample Data'!D1060&lt;$B$1,'Control Sample Data'!D1060&gt;0),'Control Sample Data'!D1060,$B$1),"")</f>
        <v/>
      </c>
      <c r="Q1061" s="17" t="str">
        <f>IF(SUM('Control Sample Data'!E$3:E$98)&gt;10,IF(AND(ISNUMBER('Control Sample Data'!E1060),'Control Sample Data'!E1060&lt;$B$1,'Control Sample Data'!E1060&gt;0),'Control Sample Data'!E1060,$B$1),"")</f>
        <v/>
      </c>
      <c r="R1061" s="17" t="str">
        <f>IF(SUM('Control Sample Data'!F$3:F$98)&gt;10,IF(AND(ISNUMBER('Control Sample Data'!F1060),'Control Sample Data'!F1060&lt;$B$1,'Control Sample Data'!F1060&gt;0),'Control Sample Data'!F1060,$B$1),"")</f>
        <v/>
      </c>
      <c r="S1061" s="17" t="str">
        <f>IF(SUM('Control Sample Data'!G$3:G$98)&gt;10,IF(AND(ISNUMBER('Control Sample Data'!G1060),'Control Sample Data'!G1060&lt;$B$1,'Control Sample Data'!G1060&gt;0),'Control Sample Data'!G1060,$B$1),"")</f>
        <v/>
      </c>
      <c r="T1061" s="17" t="str">
        <f>IF(SUM('Control Sample Data'!H$3:H$98)&gt;10,IF(AND(ISNUMBER('Control Sample Data'!H1060),'Control Sample Data'!H1060&lt;$B$1,'Control Sample Data'!H1060&gt;0),'Control Sample Data'!H1060,$B$1),"")</f>
        <v/>
      </c>
      <c r="U1061" s="17" t="str">
        <f>IF(SUM('Control Sample Data'!I$3:I$98)&gt;10,IF(AND(ISNUMBER('Control Sample Data'!I1060),'Control Sample Data'!I1060&lt;$B$1,'Control Sample Data'!I1060&gt;0),'Control Sample Data'!I1060,$B$1),"")</f>
        <v/>
      </c>
      <c r="V1061" s="17" t="str">
        <f>IF(SUM('Control Sample Data'!J$3:J$98)&gt;10,IF(AND(ISNUMBER('Control Sample Data'!J1060),'Control Sample Data'!J1060&lt;$B$1,'Control Sample Data'!J1060&gt;0),'Control Sample Data'!J1060,$B$1),"")</f>
        <v/>
      </c>
      <c r="W1061" s="17" t="str">
        <f>IF(SUM('Control Sample Data'!K$3:K$98)&gt;10,IF(AND(ISNUMBER('Control Sample Data'!K1060),'Control Sample Data'!K1060&lt;$B$1,'Control Sample Data'!K1060&gt;0),'Control Sample Data'!K1060,$B$1),"")</f>
        <v/>
      </c>
      <c r="X1061" s="17" t="str">
        <f>IF(SUM('Control Sample Data'!L$3:L$98)&gt;10,IF(AND(ISNUMBER('Control Sample Data'!L1060),'Control Sample Data'!L1060&lt;$B$1,'Control Sample Data'!L1060&gt;0),'Control Sample Data'!L1060,$B$1),"")</f>
        <v/>
      </c>
      <c r="Y1061" s="17" t="str">
        <f>IF(SUM('Control Sample Data'!M$3:M$98)&gt;10,IF(AND(ISNUMBER('Control Sample Data'!M1060),'Control Sample Data'!M1060&lt;$B$1,'Control Sample Data'!M1060&gt;0),'Control Sample Data'!M1060,$B$1),"")</f>
        <v/>
      </c>
      <c r="AT1061" s="36" t="str">
        <f t="shared" si="706"/>
        <v/>
      </c>
      <c r="AU1061" s="36" t="str">
        <f t="shared" si="707"/>
        <v/>
      </c>
      <c r="AV1061" s="36" t="str">
        <f t="shared" si="708"/>
        <v/>
      </c>
      <c r="AW1061" s="36" t="str">
        <f t="shared" si="709"/>
        <v/>
      </c>
      <c r="AX1061" s="36" t="str">
        <f t="shared" si="710"/>
        <v/>
      </c>
      <c r="AY1061" s="36" t="str">
        <f t="shared" si="711"/>
        <v/>
      </c>
      <c r="AZ1061" s="36" t="str">
        <f t="shared" si="712"/>
        <v/>
      </c>
      <c r="BA1061" s="36" t="str">
        <f t="shared" si="713"/>
        <v/>
      </c>
      <c r="BB1061" s="36" t="str">
        <f t="shared" si="714"/>
        <v/>
      </c>
      <c r="BC1061" s="36" t="str">
        <f t="shared" si="715"/>
        <v/>
      </c>
      <c r="BD1061" s="36" t="str">
        <f t="shared" si="716"/>
        <v/>
      </c>
      <c r="BE1061" s="36" t="str">
        <f t="shared" si="717"/>
        <v/>
      </c>
      <c r="BF1061" s="36" t="str">
        <f t="shared" si="718"/>
        <v/>
      </c>
      <c r="BG1061" s="36" t="str">
        <f t="shared" si="719"/>
        <v/>
      </c>
      <c r="BH1061" s="36" t="str">
        <f t="shared" si="720"/>
        <v/>
      </c>
      <c r="BI1061" s="36" t="str">
        <f t="shared" si="721"/>
        <v/>
      </c>
      <c r="BJ1061" s="36" t="str">
        <f t="shared" si="722"/>
        <v/>
      </c>
      <c r="BK1061" s="36" t="str">
        <f t="shared" si="723"/>
        <v/>
      </c>
      <c r="BL1061" s="36" t="str">
        <f t="shared" si="724"/>
        <v/>
      </c>
      <c r="BM1061" s="36" t="str">
        <f t="shared" si="725"/>
        <v/>
      </c>
      <c r="BN1061" s="38" t="e">
        <f t="shared" si="684"/>
        <v>#DIV/0!</v>
      </c>
      <c r="BO1061" s="38" t="e">
        <f t="shared" si="685"/>
        <v>#DIV/0!</v>
      </c>
      <c r="BP1061" s="39" t="str">
        <f t="shared" si="686"/>
        <v/>
      </c>
      <c r="BQ1061" s="39" t="str">
        <f t="shared" si="687"/>
        <v/>
      </c>
      <c r="BR1061" s="39" t="str">
        <f t="shared" si="688"/>
        <v/>
      </c>
      <c r="BS1061" s="39" t="str">
        <f t="shared" si="689"/>
        <v/>
      </c>
      <c r="BT1061" s="39" t="str">
        <f t="shared" si="690"/>
        <v/>
      </c>
      <c r="BU1061" s="39" t="str">
        <f t="shared" si="691"/>
        <v/>
      </c>
      <c r="BV1061" s="39" t="str">
        <f t="shared" si="692"/>
        <v/>
      </c>
      <c r="BW1061" s="39" t="str">
        <f t="shared" si="693"/>
        <v/>
      </c>
      <c r="BX1061" s="39" t="str">
        <f t="shared" si="694"/>
        <v/>
      </c>
      <c r="BY1061" s="39" t="str">
        <f t="shared" si="695"/>
        <v/>
      </c>
      <c r="BZ1061" s="39" t="str">
        <f t="shared" si="696"/>
        <v/>
      </c>
      <c r="CA1061" s="39" t="str">
        <f t="shared" si="697"/>
        <v/>
      </c>
      <c r="CB1061" s="39" t="str">
        <f t="shared" si="698"/>
        <v/>
      </c>
      <c r="CC1061" s="39" t="str">
        <f t="shared" si="699"/>
        <v/>
      </c>
      <c r="CD1061" s="39" t="str">
        <f t="shared" si="700"/>
        <v/>
      </c>
      <c r="CE1061" s="39" t="str">
        <f t="shared" si="701"/>
        <v/>
      </c>
      <c r="CF1061" s="39" t="str">
        <f t="shared" si="702"/>
        <v/>
      </c>
      <c r="CG1061" s="39" t="str">
        <f t="shared" si="703"/>
        <v/>
      </c>
      <c r="CH1061" s="39" t="str">
        <f t="shared" si="704"/>
        <v/>
      </c>
      <c r="CI1061" s="39" t="str">
        <f t="shared" si="705"/>
        <v/>
      </c>
    </row>
    <row r="1062" spans="1:87">
      <c r="A1062" s="18"/>
      <c r="B1062" s="15" t="str">
        <f>'Gene Table'!E1061</f>
        <v>hsa-miR-378b</v>
      </c>
      <c r="C1062" s="15" t="str">
        <f>'Gene Table'!B1061</f>
        <v>M03</v>
      </c>
      <c r="D1062" s="16" t="str">
        <f>IF(SUM('Test Sample Data'!D$3:D$98)&gt;10,IF(AND(ISNUMBER('Test Sample Data'!D1061),'Test Sample Data'!D1061&lt;$B$1,'Test Sample Data'!D1061&gt;0),'Test Sample Data'!D1061,$B$1),"")</f>
        <v/>
      </c>
      <c r="E1062" s="17" t="str">
        <f>IF(SUM('Test Sample Data'!E$3:E$98)&gt;10,IF(AND(ISNUMBER('Test Sample Data'!E1061),'Test Sample Data'!E1061&lt;$B$1,'Test Sample Data'!E1061&gt;0),'Test Sample Data'!E1061,$B$1),"")</f>
        <v/>
      </c>
      <c r="F1062" s="17" t="str">
        <f>IF(SUM('Test Sample Data'!F$3:F$98)&gt;10,IF(AND(ISNUMBER('Test Sample Data'!F1061),'Test Sample Data'!F1061&lt;$B$1,'Test Sample Data'!F1061&gt;0),'Test Sample Data'!F1061,$B$1),"")</f>
        <v/>
      </c>
      <c r="G1062" s="17" t="str">
        <f>IF(SUM('Test Sample Data'!G$3:G$98)&gt;10,IF(AND(ISNUMBER('Test Sample Data'!G1061),'Test Sample Data'!G1061&lt;$B$1,'Test Sample Data'!G1061&gt;0),'Test Sample Data'!G1061,$B$1),"")</f>
        <v/>
      </c>
      <c r="H1062" s="17" t="str">
        <f>IF(SUM('Test Sample Data'!H$3:H$98)&gt;10,IF(AND(ISNUMBER('Test Sample Data'!H1061),'Test Sample Data'!H1061&lt;$B$1,'Test Sample Data'!H1061&gt;0),'Test Sample Data'!H1061,$B$1),"")</f>
        <v/>
      </c>
      <c r="I1062" s="17" t="str">
        <f>IF(SUM('Test Sample Data'!I$3:I$98)&gt;10,IF(AND(ISNUMBER('Test Sample Data'!I1061),'Test Sample Data'!I1061&lt;$B$1,'Test Sample Data'!I1061&gt;0),'Test Sample Data'!I1061,$B$1),"")</f>
        <v/>
      </c>
      <c r="J1062" s="17" t="str">
        <f>IF(SUM('Test Sample Data'!J$3:J$98)&gt;10,IF(AND(ISNUMBER('Test Sample Data'!J1061),'Test Sample Data'!J1061&lt;$B$1,'Test Sample Data'!J1061&gt;0),'Test Sample Data'!J1061,$B$1),"")</f>
        <v/>
      </c>
      <c r="K1062" s="17" t="str">
        <f>IF(SUM('Test Sample Data'!K$3:K$98)&gt;10,IF(AND(ISNUMBER('Test Sample Data'!K1061),'Test Sample Data'!K1061&lt;$B$1,'Test Sample Data'!K1061&gt;0),'Test Sample Data'!K1061,$B$1),"")</f>
        <v/>
      </c>
      <c r="L1062" s="17" t="str">
        <f>IF(SUM('Test Sample Data'!L$3:L$98)&gt;10,IF(AND(ISNUMBER('Test Sample Data'!L1061),'Test Sample Data'!L1061&lt;$B$1,'Test Sample Data'!L1061&gt;0),'Test Sample Data'!L1061,$B$1),"")</f>
        <v/>
      </c>
      <c r="M1062" s="17" t="str">
        <f>IF(SUM('Test Sample Data'!M$3:M$98)&gt;10,IF(AND(ISNUMBER('Test Sample Data'!M1061),'Test Sample Data'!M1061&lt;$B$1,'Test Sample Data'!M1061&gt;0),'Test Sample Data'!M1061,$B$1),"")</f>
        <v/>
      </c>
      <c r="N1062" s="17" t="str">
        <f>'Gene Table'!E1061</f>
        <v>hsa-miR-378b</v>
      </c>
      <c r="O1062" s="17" t="str">
        <f>'Gene Table'!B1061</f>
        <v>M03</v>
      </c>
      <c r="P1062" s="17" t="str">
        <f>IF(SUM('Control Sample Data'!D$3:D$98)&gt;10,IF(AND(ISNUMBER('Control Sample Data'!D1061),'Control Sample Data'!D1061&lt;$B$1,'Control Sample Data'!D1061&gt;0),'Control Sample Data'!D1061,$B$1),"")</f>
        <v/>
      </c>
      <c r="Q1062" s="17" t="str">
        <f>IF(SUM('Control Sample Data'!E$3:E$98)&gt;10,IF(AND(ISNUMBER('Control Sample Data'!E1061),'Control Sample Data'!E1061&lt;$B$1,'Control Sample Data'!E1061&gt;0),'Control Sample Data'!E1061,$B$1),"")</f>
        <v/>
      </c>
      <c r="R1062" s="17" t="str">
        <f>IF(SUM('Control Sample Data'!F$3:F$98)&gt;10,IF(AND(ISNUMBER('Control Sample Data'!F1061),'Control Sample Data'!F1061&lt;$B$1,'Control Sample Data'!F1061&gt;0),'Control Sample Data'!F1061,$B$1),"")</f>
        <v/>
      </c>
      <c r="S1062" s="17" t="str">
        <f>IF(SUM('Control Sample Data'!G$3:G$98)&gt;10,IF(AND(ISNUMBER('Control Sample Data'!G1061),'Control Sample Data'!G1061&lt;$B$1,'Control Sample Data'!G1061&gt;0),'Control Sample Data'!G1061,$B$1),"")</f>
        <v/>
      </c>
      <c r="T1062" s="17" t="str">
        <f>IF(SUM('Control Sample Data'!H$3:H$98)&gt;10,IF(AND(ISNUMBER('Control Sample Data'!H1061),'Control Sample Data'!H1061&lt;$B$1,'Control Sample Data'!H1061&gt;0),'Control Sample Data'!H1061,$B$1),"")</f>
        <v/>
      </c>
      <c r="U1062" s="17" t="str">
        <f>IF(SUM('Control Sample Data'!I$3:I$98)&gt;10,IF(AND(ISNUMBER('Control Sample Data'!I1061),'Control Sample Data'!I1061&lt;$B$1,'Control Sample Data'!I1061&gt;0),'Control Sample Data'!I1061,$B$1),"")</f>
        <v/>
      </c>
      <c r="V1062" s="17" t="str">
        <f>IF(SUM('Control Sample Data'!J$3:J$98)&gt;10,IF(AND(ISNUMBER('Control Sample Data'!J1061),'Control Sample Data'!J1061&lt;$B$1,'Control Sample Data'!J1061&gt;0),'Control Sample Data'!J1061,$B$1),"")</f>
        <v/>
      </c>
      <c r="W1062" s="17" t="str">
        <f>IF(SUM('Control Sample Data'!K$3:K$98)&gt;10,IF(AND(ISNUMBER('Control Sample Data'!K1061),'Control Sample Data'!K1061&lt;$B$1,'Control Sample Data'!K1061&gt;0),'Control Sample Data'!K1061,$B$1),"")</f>
        <v/>
      </c>
      <c r="X1062" s="17" t="str">
        <f>IF(SUM('Control Sample Data'!L$3:L$98)&gt;10,IF(AND(ISNUMBER('Control Sample Data'!L1061),'Control Sample Data'!L1061&lt;$B$1,'Control Sample Data'!L1061&gt;0),'Control Sample Data'!L1061,$B$1),"")</f>
        <v/>
      </c>
      <c r="Y1062" s="17" t="str">
        <f>IF(SUM('Control Sample Data'!M$3:M$98)&gt;10,IF(AND(ISNUMBER('Control Sample Data'!M1061),'Control Sample Data'!M1061&lt;$B$1,'Control Sample Data'!M1061&gt;0),'Control Sample Data'!M1061,$B$1),"")</f>
        <v/>
      </c>
      <c r="AT1062" s="36" t="str">
        <f t="shared" si="706"/>
        <v/>
      </c>
      <c r="AU1062" s="36" t="str">
        <f t="shared" si="707"/>
        <v/>
      </c>
      <c r="AV1062" s="36" t="str">
        <f t="shared" si="708"/>
        <v/>
      </c>
      <c r="AW1062" s="36" t="str">
        <f t="shared" si="709"/>
        <v/>
      </c>
      <c r="AX1062" s="36" t="str">
        <f t="shared" si="710"/>
        <v/>
      </c>
      <c r="AY1062" s="36" t="str">
        <f t="shared" si="711"/>
        <v/>
      </c>
      <c r="AZ1062" s="36" t="str">
        <f t="shared" si="712"/>
        <v/>
      </c>
      <c r="BA1062" s="36" t="str">
        <f t="shared" si="713"/>
        <v/>
      </c>
      <c r="BB1062" s="36" t="str">
        <f t="shared" si="714"/>
        <v/>
      </c>
      <c r="BC1062" s="36" t="str">
        <f t="shared" si="715"/>
        <v/>
      </c>
      <c r="BD1062" s="36" t="str">
        <f t="shared" si="716"/>
        <v/>
      </c>
      <c r="BE1062" s="36" t="str">
        <f t="shared" si="717"/>
        <v/>
      </c>
      <c r="BF1062" s="36" t="str">
        <f t="shared" si="718"/>
        <v/>
      </c>
      <c r="BG1062" s="36" t="str">
        <f t="shared" si="719"/>
        <v/>
      </c>
      <c r="BH1062" s="36" t="str">
        <f t="shared" si="720"/>
        <v/>
      </c>
      <c r="BI1062" s="36" t="str">
        <f t="shared" si="721"/>
        <v/>
      </c>
      <c r="BJ1062" s="36" t="str">
        <f t="shared" si="722"/>
        <v/>
      </c>
      <c r="BK1062" s="36" t="str">
        <f t="shared" si="723"/>
        <v/>
      </c>
      <c r="BL1062" s="36" t="str">
        <f t="shared" si="724"/>
        <v/>
      </c>
      <c r="BM1062" s="36" t="str">
        <f t="shared" si="725"/>
        <v/>
      </c>
      <c r="BN1062" s="38" t="e">
        <f t="shared" si="684"/>
        <v>#DIV/0!</v>
      </c>
      <c r="BO1062" s="38" t="e">
        <f t="shared" si="685"/>
        <v>#DIV/0!</v>
      </c>
      <c r="BP1062" s="39" t="str">
        <f t="shared" si="686"/>
        <v/>
      </c>
      <c r="BQ1062" s="39" t="str">
        <f t="shared" si="687"/>
        <v/>
      </c>
      <c r="BR1062" s="39" t="str">
        <f t="shared" si="688"/>
        <v/>
      </c>
      <c r="BS1062" s="39" t="str">
        <f t="shared" si="689"/>
        <v/>
      </c>
      <c r="BT1062" s="39" t="str">
        <f t="shared" si="690"/>
        <v/>
      </c>
      <c r="BU1062" s="39" t="str">
        <f t="shared" si="691"/>
        <v/>
      </c>
      <c r="BV1062" s="39" t="str">
        <f t="shared" si="692"/>
        <v/>
      </c>
      <c r="BW1062" s="39" t="str">
        <f t="shared" si="693"/>
        <v/>
      </c>
      <c r="BX1062" s="39" t="str">
        <f t="shared" si="694"/>
        <v/>
      </c>
      <c r="BY1062" s="39" t="str">
        <f t="shared" si="695"/>
        <v/>
      </c>
      <c r="BZ1062" s="39" t="str">
        <f t="shared" si="696"/>
        <v/>
      </c>
      <c r="CA1062" s="39" t="str">
        <f t="shared" si="697"/>
        <v/>
      </c>
      <c r="CB1062" s="39" t="str">
        <f t="shared" si="698"/>
        <v/>
      </c>
      <c r="CC1062" s="39" t="str">
        <f t="shared" si="699"/>
        <v/>
      </c>
      <c r="CD1062" s="39" t="str">
        <f t="shared" si="700"/>
        <v/>
      </c>
      <c r="CE1062" s="39" t="str">
        <f t="shared" si="701"/>
        <v/>
      </c>
      <c r="CF1062" s="39" t="str">
        <f t="shared" si="702"/>
        <v/>
      </c>
      <c r="CG1062" s="39" t="str">
        <f t="shared" si="703"/>
        <v/>
      </c>
      <c r="CH1062" s="39" t="str">
        <f t="shared" si="704"/>
        <v/>
      </c>
      <c r="CI1062" s="39" t="str">
        <f t="shared" si="705"/>
        <v/>
      </c>
    </row>
    <row r="1063" spans="1:87">
      <c r="A1063" s="18"/>
      <c r="B1063" s="15" t="str">
        <f>'Gene Table'!E1062</f>
        <v>hsa-miR-19b-2-5p</v>
      </c>
      <c r="C1063" s="15" t="str">
        <f>'Gene Table'!B1062</f>
        <v>M04</v>
      </c>
      <c r="D1063" s="16" t="str">
        <f>IF(SUM('Test Sample Data'!D$3:D$98)&gt;10,IF(AND(ISNUMBER('Test Sample Data'!D1062),'Test Sample Data'!D1062&lt;$B$1,'Test Sample Data'!D1062&gt;0),'Test Sample Data'!D1062,$B$1),"")</f>
        <v/>
      </c>
      <c r="E1063" s="17" t="str">
        <f>IF(SUM('Test Sample Data'!E$3:E$98)&gt;10,IF(AND(ISNUMBER('Test Sample Data'!E1062),'Test Sample Data'!E1062&lt;$B$1,'Test Sample Data'!E1062&gt;0),'Test Sample Data'!E1062,$B$1),"")</f>
        <v/>
      </c>
      <c r="F1063" s="17" t="str">
        <f>IF(SUM('Test Sample Data'!F$3:F$98)&gt;10,IF(AND(ISNUMBER('Test Sample Data'!F1062),'Test Sample Data'!F1062&lt;$B$1,'Test Sample Data'!F1062&gt;0),'Test Sample Data'!F1062,$B$1),"")</f>
        <v/>
      </c>
      <c r="G1063" s="17" t="str">
        <f>IF(SUM('Test Sample Data'!G$3:G$98)&gt;10,IF(AND(ISNUMBER('Test Sample Data'!G1062),'Test Sample Data'!G1062&lt;$B$1,'Test Sample Data'!G1062&gt;0),'Test Sample Data'!G1062,$B$1),"")</f>
        <v/>
      </c>
      <c r="H1063" s="17" t="str">
        <f>IF(SUM('Test Sample Data'!H$3:H$98)&gt;10,IF(AND(ISNUMBER('Test Sample Data'!H1062),'Test Sample Data'!H1062&lt;$B$1,'Test Sample Data'!H1062&gt;0),'Test Sample Data'!H1062,$B$1),"")</f>
        <v/>
      </c>
      <c r="I1063" s="17" t="str">
        <f>IF(SUM('Test Sample Data'!I$3:I$98)&gt;10,IF(AND(ISNUMBER('Test Sample Data'!I1062),'Test Sample Data'!I1062&lt;$B$1,'Test Sample Data'!I1062&gt;0),'Test Sample Data'!I1062,$B$1),"")</f>
        <v/>
      </c>
      <c r="J1063" s="17" t="str">
        <f>IF(SUM('Test Sample Data'!J$3:J$98)&gt;10,IF(AND(ISNUMBER('Test Sample Data'!J1062),'Test Sample Data'!J1062&lt;$B$1,'Test Sample Data'!J1062&gt;0),'Test Sample Data'!J1062,$B$1),"")</f>
        <v/>
      </c>
      <c r="K1063" s="17" t="str">
        <f>IF(SUM('Test Sample Data'!K$3:K$98)&gt;10,IF(AND(ISNUMBER('Test Sample Data'!K1062),'Test Sample Data'!K1062&lt;$B$1,'Test Sample Data'!K1062&gt;0),'Test Sample Data'!K1062,$B$1),"")</f>
        <v/>
      </c>
      <c r="L1063" s="17" t="str">
        <f>IF(SUM('Test Sample Data'!L$3:L$98)&gt;10,IF(AND(ISNUMBER('Test Sample Data'!L1062),'Test Sample Data'!L1062&lt;$B$1,'Test Sample Data'!L1062&gt;0),'Test Sample Data'!L1062,$B$1),"")</f>
        <v/>
      </c>
      <c r="M1063" s="17" t="str">
        <f>IF(SUM('Test Sample Data'!M$3:M$98)&gt;10,IF(AND(ISNUMBER('Test Sample Data'!M1062),'Test Sample Data'!M1062&lt;$B$1,'Test Sample Data'!M1062&gt;0),'Test Sample Data'!M1062,$B$1),"")</f>
        <v/>
      </c>
      <c r="N1063" s="17" t="str">
        <f>'Gene Table'!E1062</f>
        <v>hsa-miR-19b-2-5p</v>
      </c>
      <c r="O1063" s="17" t="str">
        <f>'Gene Table'!B1062</f>
        <v>M04</v>
      </c>
      <c r="P1063" s="17" t="str">
        <f>IF(SUM('Control Sample Data'!D$3:D$98)&gt;10,IF(AND(ISNUMBER('Control Sample Data'!D1062),'Control Sample Data'!D1062&lt;$B$1,'Control Sample Data'!D1062&gt;0),'Control Sample Data'!D1062,$B$1),"")</f>
        <v/>
      </c>
      <c r="Q1063" s="17" t="str">
        <f>IF(SUM('Control Sample Data'!E$3:E$98)&gt;10,IF(AND(ISNUMBER('Control Sample Data'!E1062),'Control Sample Data'!E1062&lt;$B$1,'Control Sample Data'!E1062&gt;0),'Control Sample Data'!E1062,$B$1),"")</f>
        <v/>
      </c>
      <c r="R1063" s="17" t="str">
        <f>IF(SUM('Control Sample Data'!F$3:F$98)&gt;10,IF(AND(ISNUMBER('Control Sample Data'!F1062),'Control Sample Data'!F1062&lt;$B$1,'Control Sample Data'!F1062&gt;0),'Control Sample Data'!F1062,$B$1),"")</f>
        <v/>
      </c>
      <c r="S1063" s="17" t="str">
        <f>IF(SUM('Control Sample Data'!G$3:G$98)&gt;10,IF(AND(ISNUMBER('Control Sample Data'!G1062),'Control Sample Data'!G1062&lt;$B$1,'Control Sample Data'!G1062&gt;0),'Control Sample Data'!G1062,$B$1),"")</f>
        <v/>
      </c>
      <c r="T1063" s="17" t="str">
        <f>IF(SUM('Control Sample Data'!H$3:H$98)&gt;10,IF(AND(ISNUMBER('Control Sample Data'!H1062),'Control Sample Data'!H1062&lt;$B$1,'Control Sample Data'!H1062&gt;0),'Control Sample Data'!H1062,$B$1),"")</f>
        <v/>
      </c>
      <c r="U1063" s="17" t="str">
        <f>IF(SUM('Control Sample Data'!I$3:I$98)&gt;10,IF(AND(ISNUMBER('Control Sample Data'!I1062),'Control Sample Data'!I1062&lt;$B$1,'Control Sample Data'!I1062&gt;0),'Control Sample Data'!I1062,$B$1),"")</f>
        <v/>
      </c>
      <c r="V1063" s="17" t="str">
        <f>IF(SUM('Control Sample Data'!J$3:J$98)&gt;10,IF(AND(ISNUMBER('Control Sample Data'!J1062),'Control Sample Data'!J1062&lt;$B$1,'Control Sample Data'!J1062&gt;0),'Control Sample Data'!J1062,$B$1),"")</f>
        <v/>
      </c>
      <c r="W1063" s="17" t="str">
        <f>IF(SUM('Control Sample Data'!K$3:K$98)&gt;10,IF(AND(ISNUMBER('Control Sample Data'!K1062),'Control Sample Data'!K1062&lt;$B$1,'Control Sample Data'!K1062&gt;0),'Control Sample Data'!K1062,$B$1),"")</f>
        <v/>
      </c>
      <c r="X1063" s="17" t="str">
        <f>IF(SUM('Control Sample Data'!L$3:L$98)&gt;10,IF(AND(ISNUMBER('Control Sample Data'!L1062),'Control Sample Data'!L1062&lt;$B$1,'Control Sample Data'!L1062&gt;0),'Control Sample Data'!L1062,$B$1),"")</f>
        <v/>
      </c>
      <c r="Y1063" s="17" t="str">
        <f>IF(SUM('Control Sample Data'!M$3:M$98)&gt;10,IF(AND(ISNUMBER('Control Sample Data'!M1062),'Control Sample Data'!M1062&lt;$B$1,'Control Sample Data'!M1062&gt;0),'Control Sample Data'!M1062,$B$1),"")</f>
        <v/>
      </c>
      <c r="AT1063" s="36" t="str">
        <f t="shared" si="706"/>
        <v/>
      </c>
      <c r="AU1063" s="36" t="str">
        <f t="shared" si="707"/>
        <v/>
      </c>
      <c r="AV1063" s="36" t="str">
        <f t="shared" si="708"/>
        <v/>
      </c>
      <c r="AW1063" s="36" t="str">
        <f t="shared" si="709"/>
        <v/>
      </c>
      <c r="AX1063" s="36" t="str">
        <f t="shared" si="710"/>
        <v/>
      </c>
      <c r="AY1063" s="36" t="str">
        <f t="shared" si="711"/>
        <v/>
      </c>
      <c r="AZ1063" s="36" t="str">
        <f t="shared" si="712"/>
        <v/>
      </c>
      <c r="BA1063" s="36" t="str">
        <f t="shared" si="713"/>
        <v/>
      </c>
      <c r="BB1063" s="36" t="str">
        <f t="shared" si="714"/>
        <v/>
      </c>
      <c r="BC1063" s="36" t="str">
        <f t="shared" si="715"/>
        <v/>
      </c>
      <c r="BD1063" s="36" t="str">
        <f t="shared" si="716"/>
        <v/>
      </c>
      <c r="BE1063" s="36" t="str">
        <f t="shared" si="717"/>
        <v/>
      </c>
      <c r="BF1063" s="36" t="str">
        <f t="shared" si="718"/>
        <v/>
      </c>
      <c r="BG1063" s="36" t="str">
        <f t="shared" si="719"/>
        <v/>
      </c>
      <c r="BH1063" s="36" t="str">
        <f t="shared" si="720"/>
        <v/>
      </c>
      <c r="BI1063" s="36" t="str">
        <f t="shared" si="721"/>
        <v/>
      </c>
      <c r="BJ1063" s="36" t="str">
        <f t="shared" si="722"/>
        <v/>
      </c>
      <c r="BK1063" s="36" t="str">
        <f t="shared" si="723"/>
        <v/>
      </c>
      <c r="BL1063" s="36" t="str">
        <f t="shared" si="724"/>
        <v/>
      </c>
      <c r="BM1063" s="36" t="str">
        <f t="shared" si="725"/>
        <v/>
      </c>
      <c r="BN1063" s="38" t="e">
        <f t="shared" si="684"/>
        <v>#DIV/0!</v>
      </c>
      <c r="BO1063" s="38" t="e">
        <f t="shared" si="685"/>
        <v>#DIV/0!</v>
      </c>
      <c r="BP1063" s="39" t="str">
        <f t="shared" si="686"/>
        <v/>
      </c>
      <c r="BQ1063" s="39" t="str">
        <f t="shared" si="687"/>
        <v/>
      </c>
      <c r="BR1063" s="39" t="str">
        <f t="shared" si="688"/>
        <v/>
      </c>
      <c r="BS1063" s="39" t="str">
        <f t="shared" si="689"/>
        <v/>
      </c>
      <c r="BT1063" s="39" t="str">
        <f t="shared" si="690"/>
        <v/>
      </c>
      <c r="BU1063" s="39" t="str">
        <f t="shared" si="691"/>
        <v/>
      </c>
      <c r="BV1063" s="39" t="str">
        <f t="shared" si="692"/>
        <v/>
      </c>
      <c r="BW1063" s="39" t="str">
        <f t="shared" si="693"/>
        <v/>
      </c>
      <c r="BX1063" s="39" t="str">
        <f t="shared" si="694"/>
        <v/>
      </c>
      <c r="BY1063" s="39" t="str">
        <f t="shared" si="695"/>
        <v/>
      </c>
      <c r="BZ1063" s="39" t="str">
        <f t="shared" si="696"/>
        <v/>
      </c>
      <c r="CA1063" s="39" t="str">
        <f t="shared" si="697"/>
        <v/>
      </c>
      <c r="CB1063" s="39" t="str">
        <f t="shared" si="698"/>
        <v/>
      </c>
      <c r="CC1063" s="39" t="str">
        <f t="shared" si="699"/>
        <v/>
      </c>
      <c r="CD1063" s="39" t="str">
        <f t="shared" si="700"/>
        <v/>
      </c>
      <c r="CE1063" s="39" t="str">
        <f t="shared" si="701"/>
        <v/>
      </c>
      <c r="CF1063" s="39" t="str">
        <f t="shared" si="702"/>
        <v/>
      </c>
      <c r="CG1063" s="39" t="str">
        <f t="shared" si="703"/>
        <v/>
      </c>
      <c r="CH1063" s="39" t="str">
        <f t="shared" si="704"/>
        <v/>
      </c>
      <c r="CI1063" s="39" t="str">
        <f t="shared" si="705"/>
        <v/>
      </c>
    </row>
    <row r="1064" spans="1:87">
      <c r="A1064" s="18"/>
      <c r="B1064" s="15" t="str">
        <f>'Gene Table'!E1063</f>
        <v>hsa-miR-3136-5p</v>
      </c>
      <c r="C1064" s="15" t="str">
        <f>'Gene Table'!B1063</f>
        <v>M05</v>
      </c>
      <c r="D1064" s="16" t="str">
        <f>IF(SUM('Test Sample Data'!D$3:D$98)&gt;10,IF(AND(ISNUMBER('Test Sample Data'!D1063),'Test Sample Data'!D1063&lt;$B$1,'Test Sample Data'!D1063&gt;0),'Test Sample Data'!D1063,$B$1),"")</f>
        <v/>
      </c>
      <c r="E1064" s="17" t="str">
        <f>IF(SUM('Test Sample Data'!E$3:E$98)&gt;10,IF(AND(ISNUMBER('Test Sample Data'!E1063),'Test Sample Data'!E1063&lt;$B$1,'Test Sample Data'!E1063&gt;0),'Test Sample Data'!E1063,$B$1),"")</f>
        <v/>
      </c>
      <c r="F1064" s="17" t="str">
        <f>IF(SUM('Test Sample Data'!F$3:F$98)&gt;10,IF(AND(ISNUMBER('Test Sample Data'!F1063),'Test Sample Data'!F1063&lt;$B$1,'Test Sample Data'!F1063&gt;0),'Test Sample Data'!F1063,$B$1),"")</f>
        <v/>
      </c>
      <c r="G1064" s="17" t="str">
        <f>IF(SUM('Test Sample Data'!G$3:G$98)&gt;10,IF(AND(ISNUMBER('Test Sample Data'!G1063),'Test Sample Data'!G1063&lt;$B$1,'Test Sample Data'!G1063&gt;0),'Test Sample Data'!G1063,$B$1),"")</f>
        <v/>
      </c>
      <c r="H1064" s="17" t="str">
        <f>IF(SUM('Test Sample Data'!H$3:H$98)&gt;10,IF(AND(ISNUMBER('Test Sample Data'!H1063),'Test Sample Data'!H1063&lt;$B$1,'Test Sample Data'!H1063&gt;0),'Test Sample Data'!H1063,$B$1),"")</f>
        <v/>
      </c>
      <c r="I1064" s="17" t="str">
        <f>IF(SUM('Test Sample Data'!I$3:I$98)&gt;10,IF(AND(ISNUMBER('Test Sample Data'!I1063),'Test Sample Data'!I1063&lt;$B$1,'Test Sample Data'!I1063&gt;0),'Test Sample Data'!I1063,$B$1),"")</f>
        <v/>
      </c>
      <c r="J1064" s="17" t="str">
        <f>IF(SUM('Test Sample Data'!J$3:J$98)&gt;10,IF(AND(ISNUMBER('Test Sample Data'!J1063),'Test Sample Data'!J1063&lt;$B$1,'Test Sample Data'!J1063&gt;0),'Test Sample Data'!J1063,$B$1),"")</f>
        <v/>
      </c>
      <c r="K1064" s="17" t="str">
        <f>IF(SUM('Test Sample Data'!K$3:K$98)&gt;10,IF(AND(ISNUMBER('Test Sample Data'!K1063),'Test Sample Data'!K1063&lt;$B$1,'Test Sample Data'!K1063&gt;0),'Test Sample Data'!K1063,$B$1),"")</f>
        <v/>
      </c>
      <c r="L1064" s="17" t="str">
        <f>IF(SUM('Test Sample Data'!L$3:L$98)&gt;10,IF(AND(ISNUMBER('Test Sample Data'!L1063),'Test Sample Data'!L1063&lt;$B$1,'Test Sample Data'!L1063&gt;0),'Test Sample Data'!L1063,$B$1),"")</f>
        <v/>
      </c>
      <c r="M1064" s="17" t="str">
        <f>IF(SUM('Test Sample Data'!M$3:M$98)&gt;10,IF(AND(ISNUMBER('Test Sample Data'!M1063),'Test Sample Data'!M1063&lt;$B$1,'Test Sample Data'!M1063&gt;0),'Test Sample Data'!M1063,$B$1),"")</f>
        <v/>
      </c>
      <c r="N1064" s="17" t="str">
        <f>'Gene Table'!E1063</f>
        <v>hsa-miR-3136-5p</v>
      </c>
      <c r="O1064" s="17" t="str">
        <f>'Gene Table'!B1063</f>
        <v>M05</v>
      </c>
      <c r="P1064" s="17" t="str">
        <f>IF(SUM('Control Sample Data'!D$3:D$98)&gt;10,IF(AND(ISNUMBER('Control Sample Data'!D1063),'Control Sample Data'!D1063&lt;$B$1,'Control Sample Data'!D1063&gt;0),'Control Sample Data'!D1063,$B$1),"")</f>
        <v/>
      </c>
      <c r="Q1064" s="17" t="str">
        <f>IF(SUM('Control Sample Data'!E$3:E$98)&gt;10,IF(AND(ISNUMBER('Control Sample Data'!E1063),'Control Sample Data'!E1063&lt;$B$1,'Control Sample Data'!E1063&gt;0),'Control Sample Data'!E1063,$B$1),"")</f>
        <v/>
      </c>
      <c r="R1064" s="17" t="str">
        <f>IF(SUM('Control Sample Data'!F$3:F$98)&gt;10,IF(AND(ISNUMBER('Control Sample Data'!F1063),'Control Sample Data'!F1063&lt;$B$1,'Control Sample Data'!F1063&gt;0),'Control Sample Data'!F1063,$B$1),"")</f>
        <v/>
      </c>
      <c r="S1064" s="17" t="str">
        <f>IF(SUM('Control Sample Data'!G$3:G$98)&gt;10,IF(AND(ISNUMBER('Control Sample Data'!G1063),'Control Sample Data'!G1063&lt;$B$1,'Control Sample Data'!G1063&gt;0),'Control Sample Data'!G1063,$B$1),"")</f>
        <v/>
      </c>
      <c r="T1064" s="17" t="str">
        <f>IF(SUM('Control Sample Data'!H$3:H$98)&gt;10,IF(AND(ISNUMBER('Control Sample Data'!H1063),'Control Sample Data'!H1063&lt;$B$1,'Control Sample Data'!H1063&gt;0),'Control Sample Data'!H1063,$B$1),"")</f>
        <v/>
      </c>
      <c r="U1064" s="17" t="str">
        <f>IF(SUM('Control Sample Data'!I$3:I$98)&gt;10,IF(AND(ISNUMBER('Control Sample Data'!I1063),'Control Sample Data'!I1063&lt;$B$1,'Control Sample Data'!I1063&gt;0),'Control Sample Data'!I1063,$B$1),"")</f>
        <v/>
      </c>
      <c r="V1064" s="17" t="str">
        <f>IF(SUM('Control Sample Data'!J$3:J$98)&gt;10,IF(AND(ISNUMBER('Control Sample Data'!J1063),'Control Sample Data'!J1063&lt;$B$1,'Control Sample Data'!J1063&gt;0),'Control Sample Data'!J1063,$B$1),"")</f>
        <v/>
      </c>
      <c r="W1064" s="17" t="str">
        <f>IF(SUM('Control Sample Data'!K$3:K$98)&gt;10,IF(AND(ISNUMBER('Control Sample Data'!K1063),'Control Sample Data'!K1063&lt;$B$1,'Control Sample Data'!K1063&gt;0),'Control Sample Data'!K1063,$B$1),"")</f>
        <v/>
      </c>
      <c r="X1064" s="17" t="str">
        <f>IF(SUM('Control Sample Data'!L$3:L$98)&gt;10,IF(AND(ISNUMBER('Control Sample Data'!L1063),'Control Sample Data'!L1063&lt;$B$1,'Control Sample Data'!L1063&gt;0),'Control Sample Data'!L1063,$B$1),"")</f>
        <v/>
      </c>
      <c r="Y1064" s="17" t="str">
        <f>IF(SUM('Control Sample Data'!M$3:M$98)&gt;10,IF(AND(ISNUMBER('Control Sample Data'!M1063),'Control Sample Data'!M1063&lt;$B$1,'Control Sample Data'!M1063&gt;0),'Control Sample Data'!M1063,$B$1),"")</f>
        <v/>
      </c>
      <c r="AT1064" s="36" t="str">
        <f t="shared" si="706"/>
        <v/>
      </c>
      <c r="AU1064" s="36" t="str">
        <f t="shared" si="707"/>
        <v/>
      </c>
      <c r="AV1064" s="36" t="str">
        <f t="shared" si="708"/>
        <v/>
      </c>
      <c r="AW1064" s="36" t="str">
        <f t="shared" si="709"/>
        <v/>
      </c>
      <c r="AX1064" s="36" t="str">
        <f t="shared" si="710"/>
        <v/>
      </c>
      <c r="AY1064" s="36" t="str">
        <f t="shared" si="711"/>
        <v/>
      </c>
      <c r="AZ1064" s="36" t="str">
        <f t="shared" si="712"/>
        <v/>
      </c>
      <c r="BA1064" s="36" t="str">
        <f t="shared" si="713"/>
        <v/>
      </c>
      <c r="BB1064" s="36" t="str">
        <f t="shared" si="714"/>
        <v/>
      </c>
      <c r="BC1064" s="36" t="str">
        <f t="shared" si="715"/>
        <v/>
      </c>
      <c r="BD1064" s="36" t="str">
        <f t="shared" si="716"/>
        <v/>
      </c>
      <c r="BE1064" s="36" t="str">
        <f t="shared" si="717"/>
        <v/>
      </c>
      <c r="BF1064" s="36" t="str">
        <f t="shared" si="718"/>
        <v/>
      </c>
      <c r="BG1064" s="36" t="str">
        <f t="shared" si="719"/>
        <v/>
      </c>
      <c r="BH1064" s="36" t="str">
        <f t="shared" si="720"/>
        <v/>
      </c>
      <c r="BI1064" s="36" t="str">
        <f t="shared" si="721"/>
        <v/>
      </c>
      <c r="BJ1064" s="36" t="str">
        <f t="shared" si="722"/>
        <v/>
      </c>
      <c r="BK1064" s="36" t="str">
        <f t="shared" si="723"/>
        <v/>
      </c>
      <c r="BL1064" s="36" t="str">
        <f t="shared" si="724"/>
        <v/>
      </c>
      <c r="BM1064" s="36" t="str">
        <f t="shared" si="725"/>
        <v/>
      </c>
      <c r="BN1064" s="38" t="e">
        <f t="shared" si="684"/>
        <v>#DIV/0!</v>
      </c>
      <c r="BO1064" s="38" t="e">
        <f t="shared" si="685"/>
        <v>#DIV/0!</v>
      </c>
      <c r="BP1064" s="39" t="str">
        <f t="shared" si="686"/>
        <v/>
      </c>
      <c r="BQ1064" s="39" t="str">
        <f t="shared" si="687"/>
        <v/>
      </c>
      <c r="BR1064" s="39" t="str">
        <f t="shared" si="688"/>
        <v/>
      </c>
      <c r="BS1064" s="39" t="str">
        <f t="shared" si="689"/>
        <v/>
      </c>
      <c r="BT1064" s="39" t="str">
        <f t="shared" si="690"/>
        <v/>
      </c>
      <c r="BU1064" s="39" t="str">
        <f t="shared" si="691"/>
        <v/>
      </c>
      <c r="BV1064" s="39" t="str">
        <f t="shared" si="692"/>
        <v/>
      </c>
      <c r="BW1064" s="39" t="str">
        <f t="shared" si="693"/>
        <v/>
      </c>
      <c r="BX1064" s="39" t="str">
        <f t="shared" si="694"/>
        <v/>
      </c>
      <c r="BY1064" s="39" t="str">
        <f t="shared" si="695"/>
        <v/>
      </c>
      <c r="BZ1064" s="39" t="str">
        <f t="shared" si="696"/>
        <v/>
      </c>
      <c r="CA1064" s="39" t="str">
        <f t="shared" si="697"/>
        <v/>
      </c>
      <c r="CB1064" s="39" t="str">
        <f t="shared" si="698"/>
        <v/>
      </c>
      <c r="CC1064" s="39" t="str">
        <f t="shared" si="699"/>
        <v/>
      </c>
      <c r="CD1064" s="39" t="str">
        <f t="shared" si="700"/>
        <v/>
      </c>
      <c r="CE1064" s="39" t="str">
        <f t="shared" si="701"/>
        <v/>
      </c>
      <c r="CF1064" s="39" t="str">
        <f t="shared" si="702"/>
        <v/>
      </c>
      <c r="CG1064" s="39" t="str">
        <f t="shared" si="703"/>
        <v/>
      </c>
      <c r="CH1064" s="39" t="str">
        <f t="shared" si="704"/>
        <v/>
      </c>
      <c r="CI1064" s="39" t="str">
        <f t="shared" si="705"/>
        <v/>
      </c>
    </row>
    <row r="1065" spans="1:87">
      <c r="A1065" s="18"/>
      <c r="B1065" s="15" t="str">
        <f>'Gene Table'!E1064</f>
        <v>hsa-miR-20b-3p</v>
      </c>
      <c r="C1065" s="15" t="str">
        <f>'Gene Table'!B1064</f>
        <v>M06</v>
      </c>
      <c r="D1065" s="16" t="str">
        <f>IF(SUM('Test Sample Data'!D$3:D$98)&gt;10,IF(AND(ISNUMBER('Test Sample Data'!D1064),'Test Sample Data'!D1064&lt;$B$1,'Test Sample Data'!D1064&gt;0),'Test Sample Data'!D1064,$B$1),"")</f>
        <v/>
      </c>
      <c r="E1065" s="17" t="str">
        <f>IF(SUM('Test Sample Data'!E$3:E$98)&gt;10,IF(AND(ISNUMBER('Test Sample Data'!E1064),'Test Sample Data'!E1064&lt;$B$1,'Test Sample Data'!E1064&gt;0),'Test Sample Data'!E1064,$B$1),"")</f>
        <v/>
      </c>
      <c r="F1065" s="17" t="str">
        <f>IF(SUM('Test Sample Data'!F$3:F$98)&gt;10,IF(AND(ISNUMBER('Test Sample Data'!F1064),'Test Sample Data'!F1064&lt;$B$1,'Test Sample Data'!F1064&gt;0),'Test Sample Data'!F1064,$B$1),"")</f>
        <v/>
      </c>
      <c r="G1065" s="17" t="str">
        <f>IF(SUM('Test Sample Data'!G$3:G$98)&gt;10,IF(AND(ISNUMBER('Test Sample Data'!G1064),'Test Sample Data'!G1064&lt;$B$1,'Test Sample Data'!G1064&gt;0),'Test Sample Data'!G1064,$B$1),"")</f>
        <v/>
      </c>
      <c r="H1065" s="17" t="str">
        <f>IF(SUM('Test Sample Data'!H$3:H$98)&gt;10,IF(AND(ISNUMBER('Test Sample Data'!H1064),'Test Sample Data'!H1064&lt;$B$1,'Test Sample Data'!H1064&gt;0),'Test Sample Data'!H1064,$B$1),"")</f>
        <v/>
      </c>
      <c r="I1065" s="17" t="str">
        <f>IF(SUM('Test Sample Data'!I$3:I$98)&gt;10,IF(AND(ISNUMBER('Test Sample Data'!I1064),'Test Sample Data'!I1064&lt;$B$1,'Test Sample Data'!I1064&gt;0),'Test Sample Data'!I1064,$B$1),"")</f>
        <v/>
      </c>
      <c r="J1065" s="17" t="str">
        <f>IF(SUM('Test Sample Data'!J$3:J$98)&gt;10,IF(AND(ISNUMBER('Test Sample Data'!J1064),'Test Sample Data'!J1064&lt;$B$1,'Test Sample Data'!J1064&gt;0),'Test Sample Data'!J1064,$B$1),"")</f>
        <v/>
      </c>
      <c r="K1065" s="17" t="str">
        <f>IF(SUM('Test Sample Data'!K$3:K$98)&gt;10,IF(AND(ISNUMBER('Test Sample Data'!K1064),'Test Sample Data'!K1064&lt;$B$1,'Test Sample Data'!K1064&gt;0),'Test Sample Data'!K1064,$B$1),"")</f>
        <v/>
      </c>
      <c r="L1065" s="17" t="str">
        <f>IF(SUM('Test Sample Data'!L$3:L$98)&gt;10,IF(AND(ISNUMBER('Test Sample Data'!L1064),'Test Sample Data'!L1064&lt;$B$1,'Test Sample Data'!L1064&gt;0),'Test Sample Data'!L1064,$B$1),"")</f>
        <v/>
      </c>
      <c r="M1065" s="17" t="str">
        <f>IF(SUM('Test Sample Data'!M$3:M$98)&gt;10,IF(AND(ISNUMBER('Test Sample Data'!M1064),'Test Sample Data'!M1064&lt;$B$1,'Test Sample Data'!M1064&gt;0),'Test Sample Data'!M1064,$B$1),"")</f>
        <v/>
      </c>
      <c r="N1065" s="17" t="str">
        <f>'Gene Table'!E1064</f>
        <v>hsa-miR-20b-3p</v>
      </c>
      <c r="O1065" s="17" t="str">
        <f>'Gene Table'!B1064</f>
        <v>M06</v>
      </c>
      <c r="P1065" s="17" t="str">
        <f>IF(SUM('Control Sample Data'!D$3:D$98)&gt;10,IF(AND(ISNUMBER('Control Sample Data'!D1064),'Control Sample Data'!D1064&lt;$B$1,'Control Sample Data'!D1064&gt;0),'Control Sample Data'!D1064,$B$1),"")</f>
        <v/>
      </c>
      <c r="Q1065" s="17" t="str">
        <f>IF(SUM('Control Sample Data'!E$3:E$98)&gt;10,IF(AND(ISNUMBER('Control Sample Data'!E1064),'Control Sample Data'!E1064&lt;$B$1,'Control Sample Data'!E1064&gt;0),'Control Sample Data'!E1064,$B$1),"")</f>
        <v/>
      </c>
      <c r="R1065" s="17" t="str">
        <f>IF(SUM('Control Sample Data'!F$3:F$98)&gt;10,IF(AND(ISNUMBER('Control Sample Data'!F1064),'Control Sample Data'!F1064&lt;$B$1,'Control Sample Data'!F1064&gt;0),'Control Sample Data'!F1064,$B$1),"")</f>
        <v/>
      </c>
      <c r="S1065" s="17" t="str">
        <f>IF(SUM('Control Sample Data'!G$3:G$98)&gt;10,IF(AND(ISNUMBER('Control Sample Data'!G1064),'Control Sample Data'!G1064&lt;$B$1,'Control Sample Data'!G1064&gt;0),'Control Sample Data'!G1064,$B$1),"")</f>
        <v/>
      </c>
      <c r="T1065" s="17" t="str">
        <f>IF(SUM('Control Sample Data'!H$3:H$98)&gt;10,IF(AND(ISNUMBER('Control Sample Data'!H1064),'Control Sample Data'!H1064&lt;$B$1,'Control Sample Data'!H1064&gt;0),'Control Sample Data'!H1064,$B$1),"")</f>
        <v/>
      </c>
      <c r="U1065" s="17" t="str">
        <f>IF(SUM('Control Sample Data'!I$3:I$98)&gt;10,IF(AND(ISNUMBER('Control Sample Data'!I1064),'Control Sample Data'!I1064&lt;$B$1,'Control Sample Data'!I1064&gt;0),'Control Sample Data'!I1064,$B$1),"")</f>
        <v/>
      </c>
      <c r="V1065" s="17" t="str">
        <f>IF(SUM('Control Sample Data'!J$3:J$98)&gt;10,IF(AND(ISNUMBER('Control Sample Data'!J1064),'Control Sample Data'!J1064&lt;$B$1,'Control Sample Data'!J1064&gt;0),'Control Sample Data'!J1064,$B$1),"")</f>
        <v/>
      </c>
      <c r="W1065" s="17" t="str">
        <f>IF(SUM('Control Sample Data'!K$3:K$98)&gt;10,IF(AND(ISNUMBER('Control Sample Data'!K1064),'Control Sample Data'!K1064&lt;$B$1,'Control Sample Data'!K1064&gt;0),'Control Sample Data'!K1064,$B$1),"")</f>
        <v/>
      </c>
      <c r="X1065" s="17" t="str">
        <f>IF(SUM('Control Sample Data'!L$3:L$98)&gt;10,IF(AND(ISNUMBER('Control Sample Data'!L1064),'Control Sample Data'!L1064&lt;$B$1,'Control Sample Data'!L1064&gt;0),'Control Sample Data'!L1064,$B$1),"")</f>
        <v/>
      </c>
      <c r="Y1065" s="17" t="str">
        <f>IF(SUM('Control Sample Data'!M$3:M$98)&gt;10,IF(AND(ISNUMBER('Control Sample Data'!M1064),'Control Sample Data'!M1064&lt;$B$1,'Control Sample Data'!M1064&gt;0),'Control Sample Data'!M1064,$B$1),"")</f>
        <v/>
      </c>
      <c r="AT1065" s="36" t="str">
        <f t="shared" si="706"/>
        <v/>
      </c>
      <c r="AU1065" s="36" t="str">
        <f t="shared" si="707"/>
        <v/>
      </c>
      <c r="AV1065" s="36" t="str">
        <f t="shared" si="708"/>
        <v/>
      </c>
      <c r="AW1065" s="36" t="str">
        <f t="shared" si="709"/>
        <v/>
      </c>
      <c r="AX1065" s="36" t="str">
        <f t="shared" si="710"/>
        <v/>
      </c>
      <c r="AY1065" s="36" t="str">
        <f t="shared" si="711"/>
        <v/>
      </c>
      <c r="AZ1065" s="36" t="str">
        <f t="shared" si="712"/>
        <v/>
      </c>
      <c r="BA1065" s="36" t="str">
        <f t="shared" si="713"/>
        <v/>
      </c>
      <c r="BB1065" s="36" t="str">
        <f t="shared" si="714"/>
        <v/>
      </c>
      <c r="BC1065" s="36" t="str">
        <f t="shared" si="715"/>
        <v/>
      </c>
      <c r="BD1065" s="36" t="str">
        <f t="shared" si="716"/>
        <v/>
      </c>
      <c r="BE1065" s="36" t="str">
        <f t="shared" si="717"/>
        <v/>
      </c>
      <c r="BF1065" s="36" t="str">
        <f t="shared" si="718"/>
        <v/>
      </c>
      <c r="BG1065" s="36" t="str">
        <f t="shared" si="719"/>
        <v/>
      </c>
      <c r="BH1065" s="36" t="str">
        <f t="shared" si="720"/>
        <v/>
      </c>
      <c r="BI1065" s="36" t="str">
        <f t="shared" si="721"/>
        <v/>
      </c>
      <c r="BJ1065" s="36" t="str">
        <f t="shared" si="722"/>
        <v/>
      </c>
      <c r="BK1065" s="36" t="str">
        <f t="shared" si="723"/>
        <v/>
      </c>
      <c r="BL1065" s="36" t="str">
        <f t="shared" si="724"/>
        <v/>
      </c>
      <c r="BM1065" s="36" t="str">
        <f t="shared" si="725"/>
        <v/>
      </c>
      <c r="BN1065" s="38" t="e">
        <f t="shared" si="684"/>
        <v>#DIV/0!</v>
      </c>
      <c r="BO1065" s="38" t="e">
        <f t="shared" si="685"/>
        <v>#DIV/0!</v>
      </c>
      <c r="BP1065" s="39" t="str">
        <f t="shared" si="686"/>
        <v/>
      </c>
      <c r="BQ1065" s="39" t="str">
        <f t="shared" si="687"/>
        <v/>
      </c>
      <c r="BR1065" s="39" t="str">
        <f t="shared" si="688"/>
        <v/>
      </c>
      <c r="BS1065" s="39" t="str">
        <f t="shared" si="689"/>
        <v/>
      </c>
      <c r="BT1065" s="39" t="str">
        <f t="shared" si="690"/>
        <v/>
      </c>
      <c r="BU1065" s="39" t="str">
        <f t="shared" si="691"/>
        <v/>
      </c>
      <c r="BV1065" s="39" t="str">
        <f t="shared" si="692"/>
        <v/>
      </c>
      <c r="BW1065" s="39" t="str">
        <f t="shared" si="693"/>
        <v/>
      </c>
      <c r="BX1065" s="39" t="str">
        <f t="shared" si="694"/>
        <v/>
      </c>
      <c r="BY1065" s="39" t="str">
        <f t="shared" si="695"/>
        <v/>
      </c>
      <c r="BZ1065" s="39" t="str">
        <f t="shared" si="696"/>
        <v/>
      </c>
      <c r="CA1065" s="39" t="str">
        <f t="shared" si="697"/>
        <v/>
      </c>
      <c r="CB1065" s="39" t="str">
        <f t="shared" si="698"/>
        <v/>
      </c>
      <c r="CC1065" s="39" t="str">
        <f t="shared" si="699"/>
        <v/>
      </c>
      <c r="CD1065" s="39" t="str">
        <f t="shared" si="700"/>
        <v/>
      </c>
      <c r="CE1065" s="39" t="str">
        <f t="shared" si="701"/>
        <v/>
      </c>
      <c r="CF1065" s="39" t="str">
        <f t="shared" si="702"/>
        <v/>
      </c>
      <c r="CG1065" s="39" t="str">
        <f t="shared" si="703"/>
        <v/>
      </c>
      <c r="CH1065" s="39" t="str">
        <f t="shared" si="704"/>
        <v/>
      </c>
      <c r="CI1065" s="39" t="str">
        <f t="shared" si="705"/>
        <v/>
      </c>
    </row>
    <row r="1066" spans="1:87">
      <c r="A1066" s="18"/>
      <c r="B1066" s="15" t="str">
        <f>'Gene Table'!E1065</f>
        <v>hsa-miR-544b</v>
      </c>
      <c r="C1066" s="15" t="str">
        <f>'Gene Table'!B1065</f>
        <v>M07</v>
      </c>
      <c r="D1066" s="16" t="str">
        <f>IF(SUM('Test Sample Data'!D$3:D$98)&gt;10,IF(AND(ISNUMBER('Test Sample Data'!D1065),'Test Sample Data'!D1065&lt;$B$1,'Test Sample Data'!D1065&gt;0),'Test Sample Data'!D1065,$B$1),"")</f>
        <v/>
      </c>
      <c r="E1066" s="17" t="str">
        <f>IF(SUM('Test Sample Data'!E$3:E$98)&gt;10,IF(AND(ISNUMBER('Test Sample Data'!E1065),'Test Sample Data'!E1065&lt;$B$1,'Test Sample Data'!E1065&gt;0),'Test Sample Data'!E1065,$B$1),"")</f>
        <v/>
      </c>
      <c r="F1066" s="17" t="str">
        <f>IF(SUM('Test Sample Data'!F$3:F$98)&gt;10,IF(AND(ISNUMBER('Test Sample Data'!F1065),'Test Sample Data'!F1065&lt;$B$1,'Test Sample Data'!F1065&gt;0),'Test Sample Data'!F1065,$B$1),"")</f>
        <v/>
      </c>
      <c r="G1066" s="17" t="str">
        <f>IF(SUM('Test Sample Data'!G$3:G$98)&gt;10,IF(AND(ISNUMBER('Test Sample Data'!G1065),'Test Sample Data'!G1065&lt;$B$1,'Test Sample Data'!G1065&gt;0),'Test Sample Data'!G1065,$B$1),"")</f>
        <v/>
      </c>
      <c r="H1066" s="17" t="str">
        <f>IF(SUM('Test Sample Data'!H$3:H$98)&gt;10,IF(AND(ISNUMBER('Test Sample Data'!H1065),'Test Sample Data'!H1065&lt;$B$1,'Test Sample Data'!H1065&gt;0),'Test Sample Data'!H1065,$B$1),"")</f>
        <v/>
      </c>
      <c r="I1066" s="17" t="str">
        <f>IF(SUM('Test Sample Data'!I$3:I$98)&gt;10,IF(AND(ISNUMBER('Test Sample Data'!I1065),'Test Sample Data'!I1065&lt;$B$1,'Test Sample Data'!I1065&gt;0),'Test Sample Data'!I1065,$B$1),"")</f>
        <v/>
      </c>
      <c r="J1066" s="17" t="str">
        <f>IF(SUM('Test Sample Data'!J$3:J$98)&gt;10,IF(AND(ISNUMBER('Test Sample Data'!J1065),'Test Sample Data'!J1065&lt;$B$1,'Test Sample Data'!J1065&gt;0),'Test Sample Data'!J1065,$B$1),"")</f>
        <v/>
      </c>
      <c r="K1066" s="17" t="str">
        <f>IF(SUM('Test Sample Data'!K$3:K$98)&gt;10,IF(AND(ISNUMBER('Test Sample Data'!K1065),'Test Sample Data'!K1065&lt;$B$1,'Test Sample Data'!K1065&gt;0),'Test Sample Data'!K1065,$B$1),"")</f>
        <v/>
      </c>
      <c r="L1066" s="17" t="str">
        <f>IF(SUM('Test Sample Data'!L$3:L$98)&gt;10,IF(AND(ISNUMBER('Test Sample Data'!L1065),'Test Sample Data'!L1065&lt;$B$1,'Test Sample Data'!L1065&gt;0),'Test Sample Data'!L1065,$B$1),"")</f>
        <v/>
      </c>
      <c r="M1066" s="17" t="str">
        <f>IF(SUM('Test Sample Data'!M$3:M$98)&gt;10,IF(AND(ISNUMBER('Test Sample Data'!M1065),'Test Sample Data'!M1065&lt;$B$1,'Test Sample Data'!M1065&gt;0),'Test Sample Data'!M1065,$B$1),"")</f>
        <v/>
      </c>
      <c r="N1066" s="17" t="str">
        <f>'Gene Table'!E1065</f>
        <v>hsa-miR-544b</v>
      </c>
      <c r="O1066" s="17" t="str">
        <f>'Gene Table'!B1065</f>
        <v>M07</v>
      </c>
      <c r="P1066" s="17" t="str">
        <f>IF(SUM('Control Sample Data'!D$3:D$98)&gt;10,IF(AND(ISNUMBER('Control Sample Data'!D1065),'Control Sample Data'!D1065&lt;$B$1,'Control Sample Data'!D1065&gt;0),'Control Sample Data'!D1065,$B$1),"")</f>
        <v/>
      </c>
      <c r="Q1066" s="17" t="str">
        <f>IF(SUM('Control Sample Data'!E$3:E$98)&gt;10,IF(AND(ISNUMBER('Control Sample Data'!E1065),'Control Sample Data'!E1065&lt;$B$1,'Control Sample Data'!E1065&gt;0),'Control Sample Data'!E1065,$B$1),"")</f>
        <v/>
      </c>
      <c r="R1066" s="17" t="str">
        <f>IF(SUM('Control Sample Data'!F$3:F$98)&gt;10,IF(AND(ISNUMBER('Control Sample Data'!F1065),'Control Sample Data'!F1065&lt;$B$1,'Control Sample Data'!F1065&gt;0),'Control Sample Data'!F1065,$B$1),"")</f>
        <v/>
      </c>
      <c r="S1066" s="17" t="str">
        <f>IF(SUM('Control Sample Data'!G$3:G$98)&gt;10,IF(AND(ISNUMBER('Control Sample Data'!G1065),'Control Sample Data'!G1065&lt;$B$1,'Control Sample Data'!G1065&gt;0),'Control Sample Data'!G1065,$B$1),"")</f>
        <v/>
      </c>
      <c r="T1066" s="17" t="str">
        <f>IF(SUM('Control Sample Data'!H$3:H$98)&gt;10,IF(AND(ISNUMBER('Control Sample Data'!H1065),'Control Sample Data'!H1065&lt;$B$1,'Control Sample Data'!H1065&gt;0),'Control Sample Data'!H1065,$B$1),"")</f>
        <v/>
      </c>
      <c r="U1066" s="17" t="str">
        <f>IF(SUM('Control Sample Data'!I$3:I$98)&gt;10,IF(AND(ISNUMBER('Control Sample Data'!I1065),'Control Sample Data'!I1065&lt;$B$1,'Control Sample Data'!I1065&gt;0),'Control Sample Data'!I1065,$B$1),"")</f>
        <v/>
      </c>
      <c r="V1066" s="17" t="str">
        <f>IF(SUM('Control Sample Data'!J$3:J$98)&gt;10,IF(AND(ISNUMBER('Control Sample Data'!J1065),'Control Sample Data'!J1065&lt;$B$1,'Control Sample Data'!J1065&gt;0),'Control Sample Data'!J1065,$B$1),"")</f>
        <v/>
      </c>
      <c r="W1066" s="17" t="str">
        <f>IF(SUM('Control Sample Data'!K$3:K$98)&gt;10,IF(AND(ISNUMBER('Control Sample Data'!K1065),'Control Sample Data'!K1065&lt;$B$1,'Control Sample Data'!K1065&gt;0),'Control Sample Data'!K1065,$B$1),"")</f>
        <v/>
      </c>
      <c r="X1066" s="17" t="str">
        <f>IF(SUM('Control Sample Data'!L$3:L$98)&gt;10,IF(AND(ISNUMBER('Control Sample Data'!L1065),'Control Sample Data'!L1065&lt;$B$1,'Control Sample Data'!L1065&gt;0),'Control Sample Data'!L1065,$B$1),"")</f>
        <v/>
      </c>
      <c r="Y1066" s="17" t="str">
        <f>IF(SUM('Control Sample Data'!M$3:M$98)&gt;10,IF(AND(ISNUMBER('Control Sample Data'!M1065),'Control Sample Data'!M1065&lt;$B$1,'Control Sample Data'!M1065&gt;0),'Control Sample Data'!M1065,$B$1),"")</f>
        <v/>
      </c>
      <c r="AT1066" s="36" t="str">
        <f t="shared" si="706"/>
        <v/>
      </c>
      <c r="AU1066" s="36" t="str">
        <f t="shared" si="707"/>
        <v/>
      </c>
      <c r="AV1066" s="36" t="str">
        <f t="shared" si="708"/>
        <v/>
      </c>
      <c r="AW1066" s="36" t="str">
        <f t="shared" si="709"/>
        <v/>
      </c>
      <c r="AX1066" s="36" t="str">
        <f t="shared" si="710"/>
        <v/>
      </c>
      <c r="AY1066" s="36" t="str">
        <f t="shared" si="711"/>
        <v/>
      </c>
      <c r="AZ1066" s="36" t="str">
        <f t="shared" si="712"/>
        <v/>
      </c>
      <c r="BA1066" s="36" t="str">
        <f t="shared" si="713"/>
        <v/>
      </c>
      <c r="BB1066" s="36" t="str">
        <f t="shared" si="714"/>
        <v/>
      </c>
      <c r="BC1066" s="36" t="str">
        <f t="shared" si="715"/>
        <v/>
      </c>
      <c r="BD1066" s="36" t="str">
        <f t="shared" si="716"/>
        <v/>
      </c>
      <c r="BE1066" s="36" t="str">
        <f t="shared" si="717"/>
        <v/>
      </c>
      <c r="BF1066" s="36" t="str">
        <f t="shared" si="718"/>
        <v/>
      </c>
      <c r="BG1066" s="36" t="str">
        <f t="shared" si="719"/>
        <v/>
      </c>
      <c r="BH1066" s="36" t="str">
        <f t="shared" si="720"/>
        <v/>
      </c>
      <c r="BI1066" s="36" t="str">
        <f t="shared" si="721"/>
        <v/>
      </c>
      <c r="BJ1066" s="36" t="str">
        <f t="shared" si="722"/>
        <v/>
      </c>
      <c r="BK1066" s="36" t="str">
        <f t="shared" si="723"/>
        <v/>
      </c>
      <c r="BL1066" s="36" t="str">
        <f t="shared" si="724"/>
        <v/>
      </c>
      <c r="BM1066" s="36" t="str">
        <f t="shared" si="725"/>
        <v/>
      </c>
      <c r="BN1066" s="38" t="e">
        <f t="shared" si="684"/>
        <v>#DIV/0!</v>
      </c>
      <c r="BO1066" s="38" t="e">
        <f t="shared" si="685"/>
        <v>#DIV/0!</v>
      </c>
      <c r="BP1066" s="39" t="str">
        <f t="shared" si="686"/>
        <v/>
      </c>
      <c r="BQ1066" s="39" t="str">
        <f t="shared" si="687"/>
        <v/>
      </c>
      <c r="BR1066" s="39" t="str">
        <f t="shared" si="688"/>
        <v/>
      </c>
      <c r="BS1066" s="39" t="str">
        <f t="shared" si="689"/>
        <v/>
      </c>
      <c r="BT1066" s="39" t="str">
        <f t="shared" si="690"/>
        <v/>
      </c>
      <c r="BU1066" s="39" t="str">
        <f t="shared" si="691"/>
        <v/>
      </c>
      <c r="BV1066" s="39" t="str">
        <f t="shared" si="692"/>
        <v/>
      </c>
      <c r="BW1066" s="39" t="str">
        <f t="shared" si="693"/>
        <v/>
      </c>
      <c r="BX1066" s="39" t="str">
        <f t="shared" si="694"/>
        <v/>
      </c>
      <c r="BY1066" s="39" t="str">
        <f t="shared" si="695"/>
        <v/>
      </c>
      <c r="BZ1066" s="39" t="str">
        <f t="shared" si="696"/>
        <v/>
      </c>
      <c r="CA1066" s="39" t="str">
        <f t="shared" si="697"/>
        <v/>
      </c>
      <c r="CB1066" s="39" t="str">
        <f t="shared" si="698"/>
        <v/>
      </c>
      <c r="CC1066" s="39" t="str">
        <f t="shared" si="699"/>
        <v/>
      </c>
      <c r="CD1066" s="39" t="str">
        <f t="shared" si="700"/>
        <v/>
      </c>
      <c r="CE1066" s="39" t="str">
        <f t="shared" si="701"/>
        <v/>
      </c>
      <c r="CF1066" s="39" t="str">
        <f t="shared" si="702"/>
        <v/>
      </c>
      <c r="CG1066" s="39" t="str">
        <f t="shared" si="703"/>
        <v/>
      </c>
      <c r="CH1066" s="39" t="str">
        <f t="shared" si="704"/>
        <v/>
      </c>
      <c r="CI1066" s="39" t="str">
        <f t="shared" si="705"/>
        <v/>
      </c>
    </row>
    <row r="1067" spans="1:87">
      <c r="A1067" s="18"/>
      <c r="B1067" s="15" t="str">
        <f>'Gene Table'!E1066</f>
        <v>hsa-miR-21-3p</v>
      </c>
      <c r="C1067" s="15" t="str">
        <f>'Gene Table'!B1066</f>
        <v>M08</v>
      </c>
      <c r="D1067" s="16" t="str">
        <f>IF(SUM('Test Sample Data'!D$3:D$98)&gt;10,IF(AND(ISNUMBER('Test Sample Data'!D1066),'Test Sample Data'!D1066&lt;$B$1,'Test Sample Data'!D1066&gt;0),'Test Sample Data'!D1066,$B$1),"")</f>
        <v/>
      </c>
      <c r="E1067" s="17" t="str">
        <f>IF(SUM('Test Sample Data'!E$3:E$98)&gt;10,IF(AND(ISNUMBER('Test Sample Data'!E1066),'Test Sample Data'!E1066&lt;$B$1,'Test Sample Data'!E1066&gt;0),'Test Sample Data'!E1066,$B$1),"")</f>
        <v/>
      </c>
      <c r="F1067" s="17" t="str">
        <f>IF(SUM('Test Sample Data'!F$3:F$98)&gt;10,IF(AND(ISNUMBER('Test Sample Data'!F1066),'Test Sample Data'!F1066&lt;$B$1,'Test Sample Data'!F1066&gt;0),'Test Sample Data'!F1066,$B$1),"")</f>
        <v/>
      </c>
      <c r="G1067" s="17" t="str">
        <f>IF(SUM('Test Sample Data'!G$3:G$98)&gt;10,IF(AND(ISNUMBER('Test Sample Data'!G1066),'Test Sample Data'!G1066&lt;$B$1,'Test Sample Data'!G1066&gt;0),'Test Sample Data'!G1066,$B$1),"")</f>
        <v/>
      </c>
      <c r="H1067" s="17" t="str">
        <f>IF(SUM('Test Sample Data'!H$3:H$98)&gt;10,IF(AND(ISNUMBER('Test Sample Data'!H1066),'Test Sample Data'!H1066&lt;$B$1,'Test Sample Data'!H1066&gt;0),'Test Sample Data'!H1066,$B$1),"")</f>
        <v/>
      </c>
      <c r="I1067" s="17" t="str">
        <f>IF(SUM('Test Sample Data'!I$3:I$98)&gt;10,IF(AND(ISNUMBER('Test Sample Data'!I1066),'Test Sample Data'!I1066&lt;$B$1,'Test Sample Data'!I1066&gt;0),'Test Sample Data'!I1066,$B$1),"")</f>
        <v/>
      </c>
      <c r="J1067" s="17" t="str">
        <f>IF(SUM('Test Sample Data'!J$3:J$98)&gt;10,IF(AND(ISNUMBER('Test Sample Data'!J1066),'Test Sample Data'!J1066&lt;$B$1,'Test Sample Data'!J1066&gt;0),'Test Sample Data'!J1066,$B$1),"")</f>
        <v/>
      </c>
      <c r="K1067" s="17" t="str">
        <f>IF(SUM('Test Sample Data'!K$3:K$98)&gt;10,IF(AND(ISNUMBER('Test Sample Data'!K1066),'Test Sample Data'!K1066&lt;$B$1,'Test Sample Data'!K1066&gt;0),'Test Sample Data'!K1066,$B$1),"")</f>
        <v/>
      </c>
      <c r="L1067" s="17" t="str">
        <f>IF(SUM('Test Sample Data'!L$3:L$98)&gt;10,IF(AND(ISNUMBER('Test Sample Data'!L1066),'Test Sample Data'!L1066&lt;$B$1,'Test Sample Data'!L1066&gt;0),'Test Sample Data'!L1066,$B$1),"")</f>
        <v/>
      </c>
      <c r="M1067" s="17" t="str">
        <f>IF(SUM('Test Sample Data'!M$3:M$98)&gt;10,IF(AND(ISNUMBER('Test Sample Data'!M1066),'Test Sample Data'!M1066&lt;$B$1,'Test Sample Data'!M1066&gt;0),'Test Sample Data'!M1066,$B$1),"")</f>
        <v/>
      </c>
      <c r="N1067" s="17" t="str">
        <f>'Gene Table'!E1066</f>
        <v>hsa-miR-21-3p</v>
      </c>
      <c r="O1067" s="17" t="str">
        <f>'Gene Table'!B1066</f>
        <v>M08</v>
      </c>
      <c r="P1067" s="17" t="str">
        <f>IF(SUM('Control Sample Data'!D$3:D$98)&gt;10,IF(AND(ISNUMBER('Control Sample Data'!D1066),'Control Sample Data'!D1066&lt;$B$1,'Control Sample Data'!D1066&gt;0),'Control Sample Data'!D1066,$B$1),"")</f>
        <v/>
      </c>
      <c r="Q1067" s="17" t="str">
        <f>IF(SUM('Control Sample Data'!E$3:E$98)&gt;10,IF(AND(ISNUMBER('Control Sample Data'!E1066),'Control Sample Data'!E1066&lt;$B$1,'Control Sample Data'!E1066&gt;0),'Control Sample Data'!E1066,$B$1),"")</f>
        <v/>
      </c>
      <c r="R1067" s="17" t="str">
        <f>IF(SUM('Control Sample Data'!F$3:F$98)&gt;10,IF(AND(ISNUMBER('Control Sample Data'!F1066),'Control Sample Data'!F1066&lt;$B$1,'Control Sample Data'!F1066&gt;0),'Control Sample Data'!F1066,$B$1),"")</f>
        <v/>
      </c>
      <c r="S1067" s="17" t="str">
        <f>IF(SUM('Control Sample Data'!G$3:G$98)&gt;10,IF(AND(ISNUMBER('Control Sample Data'!G1066),'Control Sample Data'!G1066&lt;$B$1,'Control Sample Data'!G1066&gt;0),'Control Sample Data'!G1066,$B$1),"")</f>
        <v/>
      </c>
      <c r="T1067" s="17" t="str">
        <f>IF(SUM('Control Sample Data'!H$3:H$98)&gt;10,IF(AND(ISNUMBER('Control Sample Data'!H1066),'Control Sample Data'!H1066&lt;$B$1,'Control Sample Data'!H1066&gt;0),'Control Sample Data'!H1066,$B$1),"")</f>
        <v/>
      </c>
      <c r="U1067" s="17" t="str">
        <f>IF(SUM('Control Sample Data'!I$3:I$98)&gt;10,IF(AND(ISNUMBER('Control Sample Data'!I1066),'Control Sample Data'!I1066&lt;$B$1,'Control Sample Data'!I1066&gt;0),'Control Sample Data'!I1066,$B$1),"")</f>
        <v/>
      </c>
      <c r="V1067" s="17" t="str">
        <f>IF(SUM('Control Sample Data'!J$3:J$98)&gt;10,IF(AND(ISNUMBER('Control Sample Data'!J1066),'Control Sample Data'!J1066&lt;$B$1,'Control Sample Data'!J1066&gt;0),'Control Sample Data'!J1066,$B$1),"")</f>
        <v/>
      </c>
      <c r="W1067" s="17" t="str">
        <f>IF(SUM('Control Sample Data'!K$3:K$98)&gt;10,IF(AND(ISNUMBER('Control Sample Data'!K1066),'Control Sample Data'!K1066&lt;$B$1,'Control Sample Data'!K1066&gt;0),'Control Sample Data'!K1066,$B$1),"")</f>
        <v/>
      </c>
      <c r="X1067" s="17" t="str">
        <f>IF(SUM('Control Sample Data'!L$3:L$98)&gt;10,IF(AND(ISNUMBER('Control Sample Data'!L1066),'Control Sample Data'!L1066&lt;$B$1,'Control Sample Data'!L1066&gt;0),'Control Sample Data'!L1066,$B$1),"")</f>
        <v/>
      </c>
      <c r="Y1067" s="17" t="str">
        <f>IF(SUM('Control Sample Data'!M$3:M$98)&gt;10,IF(AND(ISNUMBER('Control Sample Data'!M1066),'Control Sample Data'!M1066&lt;$B$1,'Control Sample Data'!M1066&gt;0),'Control Sample Data'!M1066,$B$1),"")</f>
        <v/>
      </c>
      <c r="AT1067" s="36" t="str">
        <f t="shared" si="706"/>
        <v/>
      </c>
      <c r="AU1067" s="36" t="str">
        <f t="shared" si="707"/>
        <v/>
      </c>
      <c r="AV1067" s="36" t="str">
        <f t="shared" si="708"/>
        <v/>
      </c>
      <c r="AW1067" s="36" t="str">
        <f t="shared" si="709"/>
        <v/>
      </c>
      <c r="AX1067" s="36" t="str">
        <f t="shared" si="710"/>
        <v/>
      </c>
      <c r="AY1067" s="36" t="str">
        <f t="shared" si="711"/>
        <v/>
      </c>
      <c r="AZ1067" s="36" t="str">
        <f t="shared" si="712"/>
        <v/>
      </c>
      <c r="BA1067" s="36" t="str">
        <f t="shared" si="713"/>
        <v/>
      </c>
      <c r="BB1067" s="36" t="str">
        <f t="shared" si="714"/>
        <v/>
      </c>
      <c r="BC1067" s="36" t="str">
        <f t="shared" si="715"/>
        <v/>
      </c>
      <c r="BD1067" s="36" t="str">
        <f t="shared" si="716"/>
        <v/>
      </c>
      <c r="BE1067" s="36" t="str">
        <f t="shared" si="717"/>
        <v/>
      </c>
      <c r="BF1067" s="36" t="str">
        <f t="shared" si="718"/>
        <v/>
      </c>
      <c r="BG1067" s="36" t="str">
        <f t="shared" si="719"/>
        <v/>
      </c>
      <c r="BH1067" s="36" t="str">
        <f t="shared" si="720"/>
        <v/>
      </c>
      <c r="BI1067" s="36" t="str">
        <f t="shared" si="721"/>
        <v/>
      </c>
      <c r="BJ1067" s="36" t="str">
        <f t="shared" si="722"/>
        <v/>
      </c>
      <c r="BK1067" s="36" t="str">
        <f t="shared" si="723"/>
        <v/>
      </c>
      <c r="BL1067" s="36" t="str">
        <f t="shared" si="724"/>
        <v/>
      </c>
      <c r="BM1067" s="36" t="str">
        <f t="shared" si="725"/>
        <v/>
      </c>
      <c r="BN1067" s="38" t="e">
        <f t="shared" si="684"/>
        <v>#DIV/0!</v>
      </c>
      <c r="BO1067" s="38" t="e">
        <f t="shared" si="685"/>
        <v>#DIV/0!</v>
      </c>
      <c r="BP1067" s="39" t="str">
        <f t="shared" si="686"/>
        <v/>
      </c>
      <c r="BQ1067" s="39" t="str">
        <f t="shared" si="687"/>
        <v/>
      </c>
      <c r="BR1067" s="39" t="str">
        <f t="shared" si="688"/>
        <v/>
      </c>
      <c r="BS1067" s="39" t="str">
        <f t="shared" si="689"/>
        <v/>
      </c>
      <c r="BT1067" s="39" t="str">
        <f t="shared" si="690"/>
        <v/>
      </c>
      <c r="BU1067" s="39" t="str">
        <f t="shared" si="691"/>
        <v/>
      </c>
      <c r="BV1067" s="39" t="str">
        <f t="shared" si="692"/>
        <v/>
      </c>
      <c r="BW1067" s="39" t="str">
        <f t="shared" si="693"/>
        <v/>
      </c>
      <c r="BX1067" s="39" t="str">
        <f t="shared" si="694"/>
        <v/>
      </c>
      <c r="BY1067" s="39" t="str">
        <f t="shared" si="695"/>
        <v/>
      </c>
      <c r="BZ1067" s="39" t="str">
        <f t="shared" si="696"/>
        <v/>
      </c>
      <c r="CA1067" s="39" t="str">
        <f t="shared" si="697"/>
        <v/>
      </c>
      <c r="CB1067" s="39" t="str">
        <f t="shared" si="698"/>
        <v/>
      </c>
      <c r="CC1067" s="39" t="str">
        <f t="shared" si="699"/>
        <v/>
      </c>
      <c r="CD1067" s="39" t="str">
        <f t="shared" si="700"/>
        <v/>
      </c>
      <c r="CE1067" s="39" t="str">
        <f t="shared" si="701"/>
        <v/>
      </c>
      <c r="CF1067" s="39" t="str">
        <f t="shared" si="702"/>
        <v/>
      </c>
      <c r="CG1067" s="39" t="str">
        <f t="shared" si="703"/>
        <v/>
      </c>
      <c r="CH1067" s="39" t="str">
        <f t="shared" si="704"/>
        <v/>
      </c>
      <c r="CI1067" s="39" t="str">
        <f t="shared" si="705"/>
        <v/>
      </c>
    </row>
    <row r="1068" spans="1:87">
      <c r="A1068" s="18"/>
      <c r="B1068" s="15" t="str">
        <f>'Gene Table'!E1067</f>
        <v>hsa-miR-3140-3p</v>
      </c>
      <c r="C1068" s="15" t="str">
        <f>'Gene Table'!B1067</f>
        <v>M09</v>
      </c>
      <c r="D1068" s="16" t="str">
        <f>IF(SUM('Test Sample Data'!D$3:D$98)&gt;10,IF(AND(ISNUMBER('Test Sample Data'!D1067),'Test Sample Data'!D1067&lt;$B$1,'Test Sample Data'!D1067&gt;0),'Test Sample Data'!D1067,$B$1),"")</f>
        <v/>
      </c>
      <c r="E1068" s="17" t="str">
        <f>IF(SUM('Test Sample Data'!E$3:E$98)&gt;10,IF(AND(ISNUMBER('Test Sample Data'!E1067),'Test Sample Data'!E1067&lt;$B$1,'Test Sample Data'!E1067&gt;0),'Test Sample Data'!E1067,$B$1),"")</f>
        <v/>
      </c>
      <c r="F1068" s="17" t="str">
        <f>IF(SUM('Test Sample Data'!F$3:F$98)&gt;10,IF(AND(ISNUMBER('Test Sample Data'!F1067),'Test Sample Data'!F1067&lt;$B$1,'Test Sample Data'!F1067&gt;0),'Test Sample Data'!F1067,$B$1),"")</f>
        <v/>
      </c>
      <c r="G1068" s="17" t="str">
        <f>IF(SUM('Test Sample Data'!G$3:G$98)&gt;10,IF(AND(ISNUMBER('Test Sample Data'!G1067),'Test Sample Data'!G1067&lt;$B$1,'Test Sample Data'!G1067&gt;0),'Test Sample Data'!G1067,$B$1),"")</f>
        <v/>
      </c>
      <c r="H1068" s="17" t="str">
        <f>IF(SUM('Test Sample Data'!H$3:H$98)&gt;10,IF(AND(ISNUMBER('Test Sample Data'!H1067),'Test Sample Data'!H1067&lt;$B$1,'Test Sample Data'!H1067&gt;0),'Test Sample Data'!H1067,$B$1),"")</f>
        <v/>
      </c>
      <c r="I1068" s="17" t="str">
        <f>IF(SUM('Test Sample Data'!I$3:I$98)&gt;10,IF(AND(ISNUMBER('Test Sample Data'!I1067),'Test Sample Data'!I1067&lt;$B$1,'Test Sample Data'!I1067&gt;0),'Test Sample Data'!I1067,$B$1),"")</f>
        <v/>
      </c>
      <c r="J1068" s="17" t="str">
        <f>IF(SUM('Test Sample Data'!J$3:J$98)&gt;10,IF(AND(ISNUMBER('Test Sample Data'!J1067),'Test Sample Data'!J1067&lt;$B$1,'Test Sample Data'!J1067&gt;0),'Test Sample Data'!J1067,$B$1),"")</f>
        <v/>
      </c>
      <c r="K1068" s="17" t="str">
        <f>IF(SUM('Test Sample Data'!K$3:K$98)&gt;10,IF(AND(ISNUMBER('Test Sample Data'!K1067),'Test Sample Data'!K1067&lt;$B$1,'Test Sample Data'!K1067&gt;0),'Test Sample Data'!K1067,$B$1),"")</f>
        <v/>
      </c>
      <c r="L1068" s="17" t="str">
        <f>IF(SUM('Test Sample Data'!L$3:L$98)&gt;10,IF(AND(ISNUMBER('Test Sample Data'!L1067),'Test Sample Data'!L1067&lt;$B$1,'Test Sample Data'!L1067&gt;0),'Test Sample Data'!L1067,$B$1),"")</f>
        <v/>
      </c>
      <c r="M1068" s="17" t="str">
        <f>IF(SUM('Test Sample Data'!M$3:M$98)&gt;10,IF(AND(ISNUMBER('Test Sample Data'!M1067),'Test Sample Data'!M1067&lt;$B$1,'Test Sample Data'!M1067&gt;0),'Test Sample Data'!M1067,$B$1),"")</f>
        <v/>
      </c>
      <c r="N1068" s="17" t="str">
        <f>'Gene Table'!E1067</f>
        <v>hsa-miR-3140-3p</v>
      </c>
      <c r="O1068" s="17" t="str">
        <f>'Gene Table'!B1067</f>
        <v>M09</v>
      </c>
      <c r="P1068" s="17" t="str">
        <f>IF(SUM('Control Sample Data'!D$3:D$98)&gt;10,IF(AND(ISNUMBER('Control Sample Data'!D1067),'Control Sample Data'!D1067&lt;$B$1,'Control Sample Data'!D1067&gt;0),'Control Sample Data'!D1067,$B$1),"")</f>
        <v/>
      </c>
      <c r="Q1068" s="17" t="str">
        <f>IF(SUM('Control Sample Data'!E$3:E$98)&gt;10,IF(AND(ISNUMBER('Control Sample Data'!E1067),'Control Sample Data'!E1067&lt;$B$1,'Control Sample Data'!E1067&gt;0),'Control Sample Data'!E1067,$B$1),"")</f>
        <v/>
      </c>
      <c r="R1068" s="17" t="str">
        <f>IF(SUM('Control Sample Data'!F$3:F$98)&gt;10,IF(AND(ISNUMBER('Control Sample Data'!F1067),'Control Sample Data'!F1067&lt;$B$1,'Control Sample Data'!F1067&gt;0),'Control Sample Data'!F1067,$B$1),"")</f>
        <v/>
      </c>
      <c r="S1068" s="17" t="str">
        <f>IF(SUM('Control Sample Data'!G$3:G$98)&gt;10,IF(AND(ISNUMBER('Control Sample Data'!G1067),'Control Sample Data'!G1067&lt;$B$1,'Control Sample Data'!G1067&gt;0),'Control Sample Data'!G1067,$B$1),"")</f>
        <v/>
      </c>
      <c r="T1068" s="17" t="str">
        <f>IF(SUM('Control Sample Data'!H$3:H$98)&gt;10,IF(AND(ISNUMBER('Control Sample Data'!H1067),'Control Sample Data'!H1067&lt;$B$1,'Control Sample Data'!H1067&gt;0),'Control Sample Data'!H1067,$B$1),"")</f>
        <v/>
      </c>
      <c r="U1068" s="17" t="str">
        <f>IF(SUM('Control Sample Data'!I$3:I$98)&gt;10,IF(AND(ISNUMBER('Control Sample Data'!I1067),'Control Sample Data'!I1067&lt;$B$1,'Control Sample Data'!I1067&gt;0),'Control Sample Data'!I1067,$B$1),"")</f>
        <v/>
      </c>
      <c r="V1068" s="17" t="str">
        <f>IF(SUM('Control Sample Data'!J$3:J$98)&gt;10,IF(AND(ISNUMBER('Control Sample Data'!J1067),'Control Sample Data'!J1067&lt;$B$1,'Control Sample Data'!J1067&gt;0),'Control Sample Data'!J1067,$B$1),"")</f>
        <v/>
      </c>
      <c r="W1068" s="17" t="str">
        <f>IF(SUM('Control Sample Data'!K$3:K$98)&gt;10,IF(AND(ISNUMBER('Control Sample Data'!K1067),'Control Sample Data'!K1067&lt;$B$1,'Control Sample Data'!K1067&gt;0),'Control Sample Data'!K1067,$B$1),"")</f>
        <v/>
      </c>
      <c r="X1068" s="17" t="str">
        <f>IF(SUM('Control Sample Data'!L$3:L$98)&gt;10,IF(AND(ISNUMBER('Control Sample Data'!L1067),'Control Sample Data'!L1067&lt;$B$1,'Control Sample Data'!L1067&gt;0),'Control Sample Data'!L1067,$B$1),"")</f>
        <v/>
      </c>
      <c r="Y1068" s="17" t="str">
        <f>IF(SUM('Control Sample Data'!M$3:M$98)&gt;10,IF(AND(ISNUMBER('Control Sample Data'!M1067),'Control Sample Data'!M1067&lt;$B$1,'Control Sample Data'!M1067&gt;0),'Control Sample Data'!M1067,$B$1),"")</f>
        <v/>
      </c>
      <c r="AT1068" s="36" t="str">
        <f t="shared" si="706"/>
        <v/>
      </c>
      <c r="AU1068" s="36" t="str">
        <f t="shared" si="707"/>
        <v/>
      </c>
      <c r="AV1068" s="36" t="str">
        <f t="shared" si="708"/>
        <v/>
      </c>
      <c r="AW1068" s="36" t="str">
        <f t="shared" si="709"/>
        <v/>
      </c>
      <c r="AX1068" s="36" t="str">
        <f t="shared" si="710"/>
        <v/>
      </c>
      <c r="AY1068" s="36" t="str">
        <f t="shared" si="711"/>
        <v/>
      </c>
      <c r="AZ1068" s="36" t="str">
        <f t="shared" si="712"/>
        <v/>
      </c>
      <c r="BA1068" s="36" t="str">
        <f t="shared" si="713"/>
        <v/>
      </c>
      <c r="BB1068" s="36" t="str">
        <f t="shared" si="714"/>
        <v/>
      </c>
      <c r="BC1068" s="36" t="str">
        <f t="shared" si="715"/>
        <v/>
      </c>
      <c r="BD1068" s="36" t="str">
        <f t="shared" si="716"/>
        <v/>
      </c>
      <c r="BE1068" s="36" t="str">
        <f t="shared" si="717"/>
        <v/>
      </c>
      <c r="BF1068" s="36" t="str">
        <f t="shared" si="718"/>
        <v/>
      </c>
      <c r="BG1068" s="36" t="str">
        <f t="shared" si="719"/>
        <v/>
      </c>
      <c r="BH1068" s="36" t="str">
        <f t="shared" si="720"/>
        <v/>
      </c>
      <c r="BI1068" s="36" t="str">
        <f t="shared" si="721"/>
        <v/>
      </c>
      <c r="BJ1068" s="36" t="str">
        <f t="shared" si="722"/>
        <v/>
      </c>
      <c r="BK1068" s="36" t="str">
        <f t="shared" si="723"/>
        <v/>
      </c>
      <c r="BL1068" s="36" t="str">
        <f t="shared" si="724"/>
        <v/>
      </c>
      <c r="BM1068" s="36" t="str">
        <f t="shared" si="725"/>
        <v/>
      </c>
      <c r="BN1068" s="38" t="e">
        <f t="shared" si="684"/>
        <v>#DIV/0!</v>
      </c>
      <c r="BO1068" s="38" t="e">
        <f t="shared" si="685"/>
        <v>#DIV/0!</v>
      </c>
      <c r="BP1068" s="39" t="str">
        <f t="shared" si="686"/>
        <v/>
      </c>
      <c r="BQ1068" s="39" t="str">
        <f t="shared" si="687"/>
        <v/>
      </c>
      <c r="BR1068" s="39" t="str">
        <f t="shared" si="688"/>
        <v/>
      </c>
      <c r="BS1068" s="39" t="str">
        <f t="shared" si="689"/>
        <v/>
      </c>
      <c r="BT1068" s="39" t="str">
        <f t="shared" si="690"/>
        <v/>
      </c>
      <c r="BU1068" s="39" t="str">
        <f t="shared" si="691"/>
        <v/>
      </c>
      <c r="BV1068" s="39" t="str">
        <f t="shared" si="692"/>
        <v/>
      </c>
      <c r="BW1068" s="39" t="str">
        <f t="shared" si="693"/>
        <v/>
      </c>
      <c r="BX1068" s="39" t="str">
        <f t="shared" si="694"/>
        <v/>
      </c>
      <c r="BY1068" s="39" t="str">
        <f t="shared" si="695"/>
        <v/>
      </c>
      <c r="BZ1068" s="39" t="str">
        <f t="shared" si="696"/>
        <v/>
      </c>
      <c r="CA1068" s="39" t="str">
        <f t="shared" si="697"/>
        <v/>
      </c>
      <c r="CB1068" s="39" t="str">
        <f t="shared" si="698"/>
        <v/>
      </c>
      <c r="CC1068" s="39" t="str">
        <f t="shared" si="699"/>
        <v/>
      </c>
      <c r="CD1068" s="39" t="str">
        <f t="shared" si="700"/>
        <v/>
      </c>
      <c r="CE1068" s="39" t="str">
        <f t="shared" si="701"/>
        <v/>
      </c>
      <c r="CF1068" s="39" t="str">
        <f t="shared" si="702"/>
        <v/>
      </c>
      <c r="CG1068" s="39" t="str">
        <f t="shared" si="703"/>
        <v/>
      </c>
      <c r="CH1068" s="39" t="str">
        <f t="shared" si="704"/>
        <v/>
      </c>
      <c r="CI1068" s="39" t="str">
        <f t="shared" si="705"/>
        <v/>
      </c>
    </row>
    <row r="1069" spans="1:87">
      <c r="A1069" s="18"/>
      <c r="B1069" s="15" t="str">
        <f>'Gene Table'!E1068</f>
        <v>hsa-miR-218-1-3p</v>
      </c>
      <c r="C1069" s="15" t="str">
        <f>'Gene Table'!B1068</f>
        <v>M10</v>
      </c>
      <c r="D1069" s="16" t="str">
        <f>IF(SUM('Test Sample Data'!D$3:D$98)&gt;10,IF(AND(ISNUMBER('Test Sample Data'!D1068),'Test Sample Data'!D1068&lt;$B$1,'Test Sample Data'!D1068&gt;0),'Test Sample Data'!D1068,$B$1),"")</f>
        <v/>
      </c>
      <c r="E1069" s="17" t="str">
        <f>IF(SUM('Test Sample Data'!E$3:E$98)&gt;10,IF(AND(ISNUMBER('Test Sample Data'!E1068),'Test Sample Data'!E1068&lt;$B$1,'Test Sample Data'!E1068&gt;0),'Test Sample Data'!E1068,$B$1),"")</f>
        <v/>
      </c>
      <c r="F1069" s="17" t="str">
        <f>IF(SUM('Test Sample Data'!F$3:F$98)&gt;10,IF(AND(ISNUMBER('Test Sample Data'!F1068),'Test Sample Data'!F1068&lt;$B$1,'Test Sample Data'!F1068&gt;0),'Test Sample Data'!F1068,$B$1),"")</f>
        <v/>
      </c>
      <c r="G1069" s="17" t="str">
        <f>IF(SUM('Test Sample Data'!G$3:G$98)&gt;10,IF(AND(ISNUMBER('Test Sample Data'!G1068),'Test Sample Data'!G1068&lt;$B$1,'Test Sample Data'!G1068&gt;0),'Test Sample Data'!G1068,$B$1),"")</f>
        <v/>
      </c>
      <c r="H1069" s="17" t="str">
        <f>IF(SUM('Test Sample Data'!H$3:H$98)&gt;10,IF(AND(ISNUMBER('Test Sample Data'!H1068),'Test Sample Data'!H1068&lt;$B$1,'Test Sample Data'!H1068&gt;0),'Test Sample Data'!H1068,$B$1),"")</f>
        <v/>
      </c>
      <c r="I1069" s="17" t="str">
        <f>IF(SUM('Test Sample Data'!I$3:I$98)&gt;10,IF(AND(ISNUMBER('Test Sample Data'!I1068),'Test Sample Data'!I1068&lt;$B$1,'Test Sample Data'!I1068&gt;0),'Test Sample Data'!I1068,$B$1),"")</f>
        <v/>
      </c>
      <c r="J1069" s="17" t="str">
        <f>IF(SUM('Test Sample Data'!J$3:J$98)&gt;10,IF(AND(ISNUMBER('Test Sample Data'!J1068),'Test Sample Data'!J1068&lt;$B$1,'Test Sample Data'!J1068&gt;0),'Test Sample Data'!J1068,$B$1),"")</f>
        <v/>
      </c>
      <c r="K1069" s="17" t="str">
        <f>IF(SUM('Test Sample Data'!K$3:K$98)&gt;10,IF(AND(ISNUMBER('Test Sample Data'!K1068),'Test Sample Data'!K1068&lt;$B$1,'Test Sample Data'!K1068&gt;0),'Test Sample Data'!K1068,$B$1),"")</f>
        <v/>
      </c>
      <c r="L1069" s="17" t="str">
        <f>IF(SUM('Test Sample Data'!L$3:L$98)&gt;10,IF(AND(ISNUMBER('Test Sample Data'!L1068),'Test Sample Data'!L1068&lt;$B$1,'Test Sample Data'!L1068&gt;0),'Test Sample Data'!L1068,$B$1),"")</f>
        <v/>
      </c>
      <c r="M1069" s="17" t="str">
        <f>IF(SUM('Test Sample Data'!M$3:M$98)&gt;10,IF(AND(ISNUMBER('Test Sample Data'!M1068),'Test Sample Data'!M1068&lt;$B$1,'Test Sample Data'!M1068&gt;0),'Test Sample Data'!M1068,$B$1),"")</f>
        <v/>
      </c>
      <c r="N1069" s="17" t="str">
        <f>'Gene Table'!E1068</f>
        <v>hsa-miR-218-1-3p</v>
      </c>
      <c r="O1069" s="17" t="str">
        <f>'Gene Table'!B1068</f>
        <v>M10</v>
      </c>
      <c r="P1069" s="17" t="str">
        <f>IF(SUM('Control Sample Data'!D$3:D$98)&gt;10,IF(AND(ISNUMBER('Control Sample Data'!D1068),'Control Sample Data'!D1068&lt;$B$1,'Control Sample Data'!D1068&gt;0),'Control Sample Data'!D1068,$B$1),"")</f>
        <v/>
      </c>
      <c r="Q1069" s="17" t="str">
        <f>IF(SUM('Control Sample Data'!E$3:E$98)&gt;10,IF(AND(ISNUMBER('Control Sample Data'!E1068),'Control Sample Data'!E1068&lt;$B$1,'Control Sample Data'!E1068&gt;0),'Control Sample Data'!E1068,$B$1),"")</f>
        <v/>
      </c>
      <c r="R1069" s="17" t="str">
        <f>IF(SUM('Control Sample Data'!F$3:F$98)&gt;10,IF(AND(ISNUMBER('Control Sample Data'!F1068),'Control Sample Data'!F1068&lt;$B$1,'Control Sample Data'!F1068&gt;0),'Control Sample Data'!F1068,$B$1),"")</f>
        <v/>
      </c>
      <c r="S1069" s="17" t="str">
        <f>IF(SUM('Control Sample Data'!G$3:G$98)&gt;10,IF(AND(ISNUMBER('Control Sample Data'!G1068),'Control Sample Data'!G1068&lt;$B$1,'Control Sample Data'!G1068&gt;0),'Control Sample Data'!G1068,$B$1),"")</f>
        <v/>
      </c>
      <c r="T1069" s="17" t="str">
        <f>IF(SUM('Control Sample Data'!H$3:H$98)&gt;10,IF(AND(ISNUMBER('Control Sample Data'!H1068),'Control Sample Data'!H1068&lt;$B$1,'Control Sample Data'!H1068&gt;0),'Control Sample Data'!H1068,$B$1),"")</f>
        <v/>
      </c>
      <c r="U1069" s="17" t="str">
        <f>IF(SUM('Control Sample Data'!I$3:I$98)&gt;10,IF(AND(ISNUMBER('Control Sample Data'!I1068),'Control Sample Data'!I1068&lt;$B$1,'Control Sample Data'!I1068&gt;0),'Control Sample Data'!I1068,$B$1),"")</f>
        <v/>
      </c>
      <c r="V1069" s="17" t="str">
        <f>IF(SUM('Control Sample Data'!J$3:J$98)&gt;10,IF(AND(ISNUMBER('Control Sample Data'!J1068),'Control Sample Data'!J1068&lt;$B$1,'Control Sample Data'!J1068&gt;0),'Control Sample Data'!J1068,$B$1),"")</f>
        <v/>
      </c>
      <c r="W1069" s="17" t="str">
        <f>IF(SUM('Control Sample Data'!K$3:K$98)&gt;10,IF(AND(ISNUMBER('Control Sample Data'!K1068),'Control Sample Data'!K1068&lt;$B$1,'Control Sample Data'!K1068&gt;0),'Control Sample Data'!K1068,$B$1),"")</f>
        <v/>
      </c>
      <c r="X1069" s="17" t="str">
        <f>IF(SUM('Control Sample Data'!L$3:L$98)&gt;10,IF(AND(ISNUMBER('Control Sample Data'!L1068),'Control Sample Data'!L1068&lt;$B$1,'Control Sample Data'!L1068&gt;0),'Control Sample Data'!L1068,$B$1),"")</f>
        <v/>
      </c>
      <c r="Y1069" s="17" t="str">
        <f>IF(SUM('Control Sample Data'!M$3:M$98)&gt;10,IF(AND(ISNUMBER('Control Sample Data'!M1068),'Control Sample Data'!M1068&lt;$B$1,'Control Sample Data'!M1068&gt;0),'Control Sample Data'!M1068,$B$1),"")</f>
        <v/>
      </c>
      <c r="AT1069" s="36" t="str">
        <f t="shared" si="706"/>
        <v/>
      </c>
      <c r="AU1069" s="36" t="str">
        <f t="shared" si="707"/>
        <v/>
      </c>
      <c r="AV1069" s="36" t="str">
        <f t="shared" si="708"/>
        <v/>
      </c>
      <c r="AW1069" s="36" t="str">
        <f t="shared" si="709"/>
        <v/>
      </c>
      <c r="AX1069" s="36" t="str">
        <f t="shared" si="710"/>
        <v/>
      </c>
      <c r="AY1069" s="36" t="str">
        <f t="shared" si="711"/>
        <v/>
      </c>
      <c r="AZ1069" s="36" t="str">
        <f t="shared" si="712"/>
        <v/>
      </c>
      <c r="BA1069" s="36" t="str">
        <f t="shared" si="713"/>
        <v/>
      </c>
      <c r="BB1069" s="36" t="str">
        <f t="shared" si="714"/>
        <v/>
      </c>
      <c r="BC1069" s="36" t="str">
        <f t="shared" si="715"/>
        <v/>
      </c>
      <c r="BD1069" s="36" t="str">
        <f t="shared" si="716"/>
        <v/>
      </c>
      <c r="BE1069" s="36" t="str">
        <f t="shared" si="717"/>
        <v/>
      </c>
      <c r="BF1069" s="36" t="str">
        <f t="shared" si="718"/>
        <v/>
      </c>
      <c r="BG1069" s="36" t="str">
        <f t="shared" si="719"/>
        <v/>
      </c>
      <c r="BH1069" s="36" t="str">
        <f t="shared" si="720"/>
        <v/>
      </c>
      <c r="BI1069" s="36" t="str">
        <f t="shared" si="721"/>
        <v/>
      </c>
      <c r="BJ1069" s="36" t="str">
        <f t="shared" si="722"/>
        <v/>
      </c>
      <c r="BK1069" s="36" t="str">
        <f t="shared" si="723"/>
        <v/>
      </c>
      <c r="BL1069" s="36" t="str">
        <f t="shared" si="724"/>
        <v/>
      </c>
      <c r="BM1069" s="36" t="str">
        <f t="shared" si="725"/>
        <v/>
      </c>
      <c r="BN1069" s="38" t="e">
        <f t="shared" si="684"/>
        <v>#DIV/0!</v>
      </c>
      <c r="BO1069" s="38" t="e">
        <f t="shared" si="685"/>
        <v>#DIV/0!</v>
      </c>
      <c r="BP1069" s="39" t="str">
        <f t="shared" si="686"/>
        <v/>
      </c>
      <c r="BQ1069" s="39" t="str">
        <f t="shared" si="687"/>
        <v/>
      </c>
      <c r="BR1069" s="39" t="str">
        <f t="shared" si="688"/>
        <v/>
      </c>
      <c r="BS1069" s="39" t="str">
        <f t="shared" si="689"/>
        <v/>
      </c>
      <c r="BT1069" s="39" t="str">
        <f t="shared" si="690"/>
        <v/>
      </c>
      <c r="BU1069" s="39" t="str">
        <f t="shared" si="691"/>
        <v/>
      </c>
      <c r="BV1069" s="39" t="str">
        <f t="shared" si="692"/>
        <v/>
      </c>
      <c r="BW1069" s="39" t="str">
        <f t="shared" si="693"/>
        <v/>
      </c>
      <c r="BX1069" s="39" t="str">
        <f t="shared" si="694"/>
        <v/>
      </c>
      <c r="BY1069" s="39" t="str">
        <f t="shared" si="695"/>
        <v/>
      </c>
      <c r="BZ1069" s="39" t="str">
        <f t="shared" si="696"/>
        <v/>
      </c>
      <c r="CA1069" s="39" t="str">
        <f t="shared" si="697"/>
        <v/>
      </c>
      <c r="CB1069" s="39" t="str">
        <f t="shared" si="698"/>
        <v/>
      </c>
      <c r="CC1069" s="39" t="str">
        <f t="shared" si="699"/>
        <v/>
      </c>
      <c r="CD1069" s="39" t="str">
        <f t="shared" si="700"/>
        <v/>
      </c>
      <c r="CE1069" s="39" t="str">
        <f t="shared" si="701"/>
        <v/>
      </c>
      <c r="CF1069" s="39" t="str">
        <f t="shared" si="702"/>
        <v/>
      </c>
      <c r="CG1069" s="39" t="str">
        <f t="shared" si="703"/>
        <v/>
      </c>
      <c r="CH1069" s="39" t="str">
        <f t="shared" si="704"/>
        <v/>
      </c>
      <c r="CI1069" s="39" t="str">
        <f t="shared" si="705"/>
        <v/>
      </c>
    </row>
    <row r="1070" spans="1:87">
      <c r="A1070" s="18"/>
      <c r="B1070" s="15" t="str">
        <f>'Gene Table'!E1069</f>
        <v>hsa-miR-3145-3p</v>
      </c>
      <c r="C1070" s="15" t="str">
        <f>'Gene Table'!B1069</f>
        <v>M11</v>
      </c>
      <c r="D1070" s="16" t="str">
        <f>IF(SUM('Test Sample Data'!D$3:D$98)&gt;10,IF(AND(ISNUMBER('Test Sample Data'!D1069),'Test Sample Data'!D1069&lt;$B$1,'Test Sample Data'!D1069&gt;0),'Test Sample Data'!D1069,$B$1),"")</f>
        <v/>
      </c>
      <c r="E1070" s="17" t="str">
        <f>IF(SUM('Test Sample Data'!E$3:E$98)&gt;10,IF(AND(ISNUMBER('Test Sample Data'!E1069),'Test Sample Data'!E1069&lt;$B$1,'Test Sample Data'!E1069&gt;0),'Test Sample Data'!E1069,$B$1),"")</f>
        <v/>
      </c>
      <c r="F1070" s="17" t="str">
        <f>IF(SUM('Test Sample Data'!F$3:F$98)&gt;10,IF(AND(ISNUMBER('Test Sample Data'!F1069),'Test Sample Data'!F1069&lt;$B$1,'Test Sample Data'!F1069&gt;0),'Test Sample Data'!F1069,$B$1),"")</f>
        <v/>
      </c>
      <c r="G1070" s="17" t="str">
        <f>IF(SUM('Test Sample Data'!G$3:G$98)&gt;10,IF(AND(ISNUMBER('Test Sample Data'!G1069),'Test Sample Data'!G1069&lt;$B$1,'Test Sample Data'!G1069&gt;0),'Test Sample Data'!G1069,$B$1),"")</f>
        <v/>
      </c>
      <c r="H1070" s="17" t="str">
        <f>IF(SUM('Test Sample Data'!H$3:H$98)&gt;10,IF(AND(ISNUMBER('Test Sample Data'!H1069),'Test Sample Data'!H1069&lt;$B$1,'Test Sample Data'!H1069&gt;0),'Test Sample Data'!H1069,$B$1),"")</f>
        <v/>
      </c>
      <c r="I1070" s="17" t="str">
        <f>IF(SUM('Test Sample Data'!I$3:I$98)&gt;10,IF(AND(ISNUMBER('Test Sample Data'!I1069),'Test Sample Data'!I1069&lt;$B$1,'Test Sample Data'!I1069&gt;0),'Test Sample Data'!I1069,$B$1),"")</f>
        <v/>
      </c>
      <c r="J1070" s="17" t="str">
        <f>IF(SUM('Test Sample Data'!J$3:J$98)&gt;10,IF(AND(ISNUMBER('Test Sample Data'!J1069),'Test Sample Data'!J1069&lt;$B$1,'Test Sample Data'!J1069&gt;0),'Test Sample Data'!J1069,$B$1),"")</f>
        <v/>
      </c>
      <c r="K1070" s="17" t="str">
        <f>IF(SUM('Test Sample Data'!K$3:K$98)&gt;10,IF(AND(ISNUMBER('Test Sample Data'!K1069),'Test Sample Data'!K1069&lt;$B$1,'Test Sample Data'!K1069&gt;0),'Test Sample Data'!K1069,$B$1),"")</f>
        <v/>
      </c>
      <c r="L1070" s="17" t="str">
        <f>IF(SUM('Test Sample Data'!L$3:L$98)&gt;10,IF(AND(ISNUMBER('Test Sample Data'!L1069),'Test Sample Data'!L1069&lt;$B$1,'Test Sample Data'!L1069&gt;0),'Test Sample Data'!L1069,$B$1),"")</f>
        <v/>
      </c>
      <c r="M1070" s="17" t="str">
        <f>IF(SUM('Test Sample Data'!M$3:M$98)&gt;10,IF(AND(ISNUMBER('Test Sample Data'!M1069),'Test Sample Data'!M1069&lt;$B$1,'Test Sample Data'!M1069&gt;0),'Test Sample Data'!M1069,$B$1),"")</f>
        <v/>
      </c>
      <c r="N1070" s="17" t="str">
        <f>'Gene Table'!E1069</f>
        <v>hsa-miR-3145-3p</v>
      </c>
      <c r="O1070" s="17" t="str">
        <f>'Gene Table'!B1069</f>
        <v>M11</v>
      </c>
      <c r="P1070" s="17" t="str">
        <f>IF(SUM('Control Sample Data'!D$3:D$98)&gt;10,IF(AND(ISNUMBER('Control Sample Data'!D1069),'Control Sample Data'!D1069&lt;$B$1,'Control Sample Data'!D1069&gt;0),'Control Sample Data'!D1069,$B$1),"")</f>
        <v/>
      </c>
      <c r="Q1070" s="17" t="str">
        <f>IF(SUM('Control Sample Data'!E$3:E$98)&gt;10,IF(AND(ISNUMBER('Control Sample Data'!E1069),'Control Sample Data'!E1069&lt;$B$1,'Control Sample Data'!E1069&gt;0),'Control Sample Data'!E1069,$B$1),"")</f>
        <v/>
      </c>
      <c r="R1070" s="17" t="str">
        <f>IF(SUM('Control Sample Data'!F$3:F$98)&gt;10,IF(AND(ISNUMBER('Control Sample Data'!F1069),'Control Sample Data'!F1069&lt;$B$1,'Control Sample Data'!F1069&gt;0),'Control Sample Data'!F1069,$B$1),"")</f>
        <v/>
      </c>
      <c r="S1070" s="17" t="str">
        <f>IF(SUM('Control Sample Data'!G$3:G$98)&gt;10,IF(AND(ISNUMBER('Control Sample Data'!G1069),'Control Sample Data'!G1069&lt;$B$1,'Control Sample Data'!G1069&gt;0),'Control Sample Data'!G1069,$B$1),"")</f>
        <v/>
      </c>
      <c r="T1070" s="17" t="str">
        <f>IF(SUM('Control Sample Data'!H$3:H$98)&gt;10,IF(AND(ISNUMBER('Control Sample Data'!H1069),'Control Sample Data'!H1069&lt;$B$1,'Control Sample Data'!H1069&gt;0),'Control Sample Data'!H1069,$B$1),"")</f>
        <v/>
      </c>
      <c r="U1070" s="17" t="str">
        <f>IF(SUM('Control Sample Data'!I$3:I$98)&gt;10,IF(AND(ISNUMBER('Control Sample Data'!I1069),'Control Sample Data'!I1069&lt;$B$1,'Control Sample Data'!I1069&gt;0),'Control Sample Data'!I1069,$B$1),"")</f>
        <v/>
      </c>
      <c r="V1070" s="17" t="str">
        <f>IF(SUM('Control Sample Data'!J$3:J$98)&gt;10,IF(AND(ISNUMBER('Control Sample Data'!J1069),'Control Sample Data'!J1069&lt;$B$1,'Control Sample Data'!J1069&gt;0),'Control Sample Data'!J1069,$B$1),"")</f>
        <v/>
      </c>
      <c r="W1070" s="17" t="str">
        <f>IF(SUM('Control Sample Data'!K$3:K$98)&gt;10,IF(AND(ISNUMBER('Control Sample Data'!K1069),'Control Sample Data'!K1069&lt;$B$1,'Control Sample Data'!K1069&gt;0),'Control Sample Data'!K1069,$B$1),"")</f>
        <v/>
      </c>
      <c r="X1070" s="17" t="str">
        <f>IF(SUM('Control Sample Data'!L$3:L$98)&gt;10,IF(AND(ISNUMBER('Control Sample Data'!L1069),'Control Sample Data'!L1069&lt;$B$1,'Control Sample Data'!L1069&gt;0),'Control Sample Data'!L1069,$B$1),"")</f>
        <v/>
      </c>
      <c r="Y1070" s="17" t="str">
        <f>IF(SUM('Control Sample Data'!M$3:M$98)&gt;10,IF(AND(ISNUMBER('Control Sample Data'!M1069),'Control Sample Data'!M1069&lt;$B$1,'Control Sample Data'!M1069&gt;0),'Control Sample Data'!M1069,$B$1),"")</f>
        <v/>
      </c>
      <c r="AT1070" s="36" t="str">
        <f t="shared" si="706"/>
        <v/>
      </c>
      <c r="AU1070" s="36" t="str">
        <f t="shared" si="707"/>
        <v/>
      </c>
      <c r="AV1070" s="36" t="str">
        <f t="shared" si="708"/>
        <v/>
      </c>
      <c r="AW1070" s="36" t="str">
        <f t="shared" si="709"/>
        <v/>
      </c>
      <c r="AX1070" s="36" t="str">
        <f t="shared" si="710"/>
        <v/>
      </c>
      <c r="AY1070" s="36" t="str">
        <f t="shared" si="711"/>
        <v/>
      </c>
      <c r="AZ1070" s="36" t="str">
        <f t="shared" si="712"/>
        <v/>
      </c>
      <c r="BA1070" s="36" t="str">
        <f t="shared" si="713"/>
        <v/>
      </c>
      <c r="BB1070" s="36" t="str">
        <f t="shared" si="714"/>
        <v/>
      </c>
      <c r="BC1070" s="36" t="str">
        <f t="shared" si="715"/>
        <v/>
      </c>
      <c r="BD1070" s="36" t="str">
        <f t="shared" si="716"/>
        <v/>
      </c>
      <c r="BE1070" s="36" t="str">
        <f t="shared" si="717"/>
        <v/>
      </c>
      <c r="BF1070" s="36" t="str">
        <f t="shared" si="718"/>
        <v/>
      </c>
      <c r="BG1070" s="36" t="str">
        <f t="shared" si="719"/>
        <v/>
      </c>
      <c r="BH1070" s="36" t="str">
        <f t="shared" si="720"/>
        <v/>
      </c>
      <c r="BI1070" s="36" t="str">
        <f t="shared" si="721"/>
        <v/>
      </c>
      <c r="BJ1070" s="36" t="str">
        <f t="shared" si="722"/>
        <v/>
      </c>
      <c r="BK1070" s="36" t="str">
        <f t="shared" si="723"/>
        <v/>
      </c>
      <c r="BL1070" s="36" t="str">
        <f t="shared" si="724"/>
        <v/>
      </c>
      <c r="BM1070" s="36" t="str">
        <f t="shared" si="725"/>
        <v/>
      </c>
      <c r="BN1070" s="38" t="e">
        <f t="shared" si="684"/>
        <v>#DIV/0!</v>
      </c>
      <c r="BO1070" s="38" t="e">
        <f t="shared" si="685"/>
        <v>#DIV/0!</v>
      </c>
      <c r="BP1070" s="39" t="str">
        <f t="shared" si="686"/>
        <v/>
      </c>
      <c r="BQ1070" s="39" t="str">
        <f t="shared" si="687"/>
        <v/>
      </c>
      <c r="BR1070" s="39" t="str">
        <f t="shared" si="688"/>
        <v/>
      </c>
      <c r="BS1070" s="39" t="str">
        <f t="shared" si="689"/>
        <v/>
      </c>
      <c r="BT1070" s="39" t="str">
        <f t="shared" si="690"/>
        <v/>
      </c>
      <c r="BU1070" s="39" t="str">
        <f t="shared" si="691"/>
        <v/>
      </c>
      <c r="BV1070" s="39" t="str">
        <f t="shared" si="692"/>
        <v/>
      </c>
      <c r="BW1070" s="39" t="str">
        <f t="shared" si="693"/>
        <v/>
      </c>
      <c r="BX1070" s="39" t="str">
        <f t="shared" si="694"/>
        <v/>
      </c>
      <c r="BY1070" s="39" t="str">
        <f t="shared" si="695"/>
        <v/>
      </c>
      <c r="BZ1070" s="39" t="str">
        <f t="shared" si="696"/>
        <v/>
      </c>
      <c r="CA1070" s="39" t="str">
        <f t="shared" si="697"/>
        <v/>
      </c>
      <c r="CB1070" s="39" t="str">
        <f t="shared" si="698"/>
        <v/>
      </c>
      <c r="CC1070" s="39" t="str">
        <f t="shared" si="699"/>
        <v/>
      </c>
      <c r="CD1070" s="39" t="str">
        <f t="shared" si="700"/>
        <v/>
      </c>
      <c r="CE1070" s="39" t="str">
        <f t="shared" si="701"/>
        <v/>
      </c>
      <c r="CF1070" s="39" t="str">
        <f t="shared" si="702"/>
        <v/>
      </c>
      <c r="CG1070" s="39" t="str">
        <f t="shared" si="703"/>
        <v/>
      </c>
      <c r="CH1070" s="39" t="str">
        <f t="shared" si="704"/>
        <v/>
      </c>
      <c r="CI1070" s="39" t="str">
        <f t="shared" si="705"/>
        <v/>
      </c>
    </row>
    <row r="1071" spans="1:87">
      <c r="A1071" s="18"/>
      <c r="B1071" s="15" t="str">
        <f>'Gene Table'!E1070</f>
        <v>hsa-miR-222-5p</v>
      </c>
      <c r="C1071" s="15" t="str">
        <f>'Gene Table'!B1070</f>
        <v>M12</v>
      </c>
      <c r="D1071" s="16" t="str">
        <f>IF(SUM('Test Sample Data'!D$3:D$98)&gt;10,IF(AND(ISNUMBER('Test Sample Data'!D1070),'Test Sample Data'!D1070&lt;$B$1,'Test Sample Data'!D1070&gt;0),'Test Sample Data'!D1070,$B$1),"")</f>
        <v/>
      </c>
      <c r="E1071" s="17" t="str">
        <f>IF(SUM('Test Sample Data'!E$3:E$98)&gt;10,IF(AND(ISNUMBER('Test Sample Data'!E1070),'Test Sample Data'!E1070&lt;$B$1,'Test Sample Data'!E1070&gt;0),'Test Sample Data'!E1070,$B$1),"")</f>
        <v/>
      </c>
      <c r="F1071" s="17" t="str">
        <f>IF(SUM('Test Sample Data'!F$3:F$98)&gt;10,IF(AND(ISNUMBER('Test Sample Data'!F1070),'Test Sample Data'!F1070&lt;$B$1,'Test Sample Data'!F1070&gt;0),'Test Sample Data'!F1070,$B$1),"")</f>
        <v/>
      </c>
      <c r="G1071" s="17" t="str">
        <f>IF(SUM('Test Sample Data'!G$3:G$98)&gt;10,IF(AND(ISNUMBER('Test Sample Data'!G1070),'Test Sample Data'!G1070&lt;$B$1,'Test Sample Data'!G1070&gt;0),'Test Sample Data'!G1070,$B$1),"")</f>
        <v/>
      </c>
      <c r="H1071" s="17" t="str">
        <f>IF(SUM('Test Sample Data'!H$3:H$98)&gt;10,IF(AND(ISNUMBER('Test Sample Data'!H1070),'Test Sample Data'!H1070&lt;$B$1,'Test Sample Data'!H1070&gt;0),'Test Sample Data'!H1070,$B$1),"")</f>
        <v/>
      </c>
      <c r="I1071" s="17" t="str">
        <f>IF(SUM('Test Sample Data'!I$3:I$98)&gt;10,IF(AND(ISNUMBER('Test Sample Data'!I1070),'Test Sample Data'!I1070&lt;$B$1,'Test Sample Data'!I1070&gt;0),'Test Sample Data'!I1070,$B$1),"")</f>
        <v/>
      </c>
      <c r="J1071" s="17" t="str">
        <f>IF(SUM('Test Sample Data'!J$3:J$98)&gt;10,IF(AND(ISNUMBER('Test Sample Data'!J1070),'Test Sample Data'!J1070&lt;$B$1,'Test Sample Data'!J1070&gt;0),'Test Sample Data'!J1070,$B$1),"")</f>
        <v/>
      </c>
      <c r="K1071" s="17" t="str">
        <f>IF(SUM('Test Sample Data'!K$3:K$98)&gt;10,IF(AND(ISNUMBER('Test Sample Data'!K1070),'Test Sample Data'!K1070&lt;$B$1,'Test Sample Data'!K1070&gt;0),'Test Sample Data'!K1070,$B$1),"")</f>
        <v/>
      </c>
      <c r="L1071" s="17" t="str">
        <f>IF(SUM('Test Sample Data'!L$3:L$98)&gt;10,IF(AND(ISNUMBER('Test Sample Data'!L1070),'Test Sample Data'!L1070&lt;$B$1,'Test Sample Data'!L1070&gt;0),'Test Sample Data'!L1070,$B$1),"")</f>
        <v/>
      </c>
      <c r="M1071" s="17" t="str">
        <f>IF(SUM('Test Sample Data'!M$3:M$98)&gt;10,IF(AND(ISNUMBER('Test Sample Data'!M1070),'Test Sample Data'!M1070&lt;$B$1,'Test Sample Data'!M1070&gt;0),'Test Sample Data'!M1070,$B$1),"")</f>
        <v/>
      </c>
      <c r="N1071" s="17" t="str">
        <f>'Gene Table'!E1070</f>
        <v>hsa-miR-222-5p</v>
      </c>
      <c r="O1071" s="17" t="str">
        <f>'Gene Table'!B1070</f>
        <v>M12</v>
      </c>
      <c r="P1071" s="17" t="str">
        <f>IF(SUM('Control Sample Data'!D$3:D$98)&gt;10,IF(AND(ISNUMBER('Control Sample Data'!D1070),'Control Sample Data'!D1070&lt;$B$1,'Control Sample Data'!D1070&gt;0),'Control Sample Data'!D1070,$B$1),"")</f>
        <v/>
      </c>
      <c r="Q1071" s="17" t="str">
        <f>IF(SUM('Control Sample Data'!E$3:E$98)&gt;10,IF(AND(ISNUMBER('Control Sample Data'!E1070),'Control Sample Data'!E1070&lt;$B$1,'Control Sample Data'!E1070&gt;0),'Control Sample Data'!E1070,$B$1),"")</f>
        <v/>
      </c>
      <c r="R1071" s="17" t="str">
        <f>IF(SUM('Control Sample Data'!F$3:F$98)&gt;10,IF(AND(ISNUMBER('Control Sample Data'!F1070),'Control Sample Data'!F1070&lt;$B$1,'Control Sample Data'!F1070&gt;0),'Control Sample Data'!F1070,$B$1),"")</f>
        <v/>
      </c>
      <c r="S1071" s="17" t="str">
        <f>IF(SUM('Control Sample Data'!G$3:G$98)&gt;10,IF(AND(ISNUMBER('Control Sample Data'!G1070),'Control Sample Data'!G1070&lt;$B$1,'Control Sample Data'!G1070&gt;0),'Control Sample Data'!G1070,$B$1),"")</f>
        <v/>
      </c>
      <c r="T1071" s="17" t="str">
        <f>IF(SUM('Control Sample Data'!H$3:H$98)&gt;10,IF(AND(ISNUMBER('Control Sample Data'!H1070),'Control Sample Data'!H1070&lt;$B$1,'Control Sample Data'!H1070&gt;0),'Control Sample Data'!H1070,$B$1),"")</f>
        <v/>
      </c>
      <c r="U1071" s="17" t="str">
        <f>IF(SUM('Control Sample Data'!I$3:I$98)&gt;10,IF(AND(ISNUMBER('Control Sample Data'!I1070),'Control Sample Data'!I1070&lt;$B$1,'Control Sample Data'!I1070&gt;0),'Control Sample Data'!I1070,$B$1),"")</f>
        <v/>
      </c>
      <c r="V1071" s="17" t="str">
        <f>IF(SUM('Control Sample Data'!J$3:J$98)&gt;10,IF(AND(ISNUMBER('Control Sample Data'!J1070),'Control Sample Data'!J1070&lt;$B$1,'Control Sample Data'!J1070&gt;0),'Control Sample Data'!J1070,$B$1),"")</f>
        <v/>
      </c>
      <c r="W1071" s="17" t="str">
        <f>IF(SUM('Control Sample Data'!K$3:K$98)&gt;10,IF(AND(ISNUMBER('Control Sample Data'!K1070),'Control Sample Data'!K1070&lt;$B$1,'Control Sample Data'!K1070&gt;0),'Control Sample Data'!K1070,$B$1),"")</f>
        <v/>
      </c>
      <c r="X1071" s="17" t="str">
        <f>IF(SUM('Control Sample Data'!L$3:L$98)&gt;10,IF(AND(ISNUMBER('Control Sample Data'!L1070),'Control Sample Data'!L1070&lt;$B$1,'Control Sample Data'!L1070&gt;0),'Control Sample Data'!L1070,$B$1),"")</f>
        <v/>
      </c>
      <c r="Y1071" s="17" t="str">
        <f>IF(SUM('Control Sample Data'!M$3:M$98)&gt;10,IF(AND(ISNUMBER('Control Sample Data'!M1070),'Control Sample Data'!M1070&lt;$B$1,'Control Sample Data'!M1070&gt;0),'Control Sample Data'!M1070,$B$1),"")</f>
        <v/>
      </c>
      <c r="AT1071" s="36" t="str">
        <f t="shared" si="706"/>
        <v/>
      </c>
      <c r="AU1071" s="36" t="str">
        <f t="shared" si="707"/>
        <v/>
      </c>
      <c r="AV1071" s="36" t="str">
        <f t="shared" si="708"/>
        <v/>
      </c>
      <c r="AW1071" s="36" t="str">
        <f t="shared" si="709"/>
        <v/>
      </c>
      <c r="AX1071" s="36" t="str">
        <f t="shared" si="710"/>
        <v/>
      </c>
      <c r="AY1071" s="36" t="str">
        <f t="shared" si="711"/>
        <v/>
      </c>
      <c r="AZ1071" s="36" t="str">
        <f t="shared" si="712"/>
        <v/>
      </c>
      <c r="BA1071" s="36" t="str">
        <f t="shared" si="713"/>
        <v/>
      </c>
      <c r="BB1071" s="36" t="str">
        <f t="shared" si="714"/>
        <v/>
      </c>
      <c r="BC1071" s="36" t="str">
        <f t="shared" si="715"/>
        <v/>
      </c>
      <c r="BD1071" s="36" t="str">
        <f t="shared" si="716"/>
        <v/>
      </c>
      <c r="BE1071" s="36" t="str">
        <f t="shared" si="717"/>
        <v/>
      </c>
      <c r="BF1071" s="36" t="str">
        <f t="shared" si="718"/>
        <v/>
      </c>
      <c r="BG1071" s="36" t="str">
        <f t="shared" si="719"/>
        <v/>
      </c>
      <c r="BH1071" s="36" t="str">
        <f t="shared" si="720"/>
        <v/>
      </c>
      <c r="BI1071" s="36" t="str">
        <f t="shared" si="721"/>
        <v/>
      </c>
      <c r="BJ1071" s="36" t="str">
        <f t="shared" si="722"/>
        <v/>
      </c>
      <c r="BK1071" s="36" t="str">
        <f t="shared" si="723"/>
        <v/>
      </c>
      <c r="BL1071" s="36" t="str">
        <f t="shared" si="724"/>
        <v/>
      </c>
      <c r="BM1071" s="36" t="str">
        <f t="shared" si="725"/>
        <v/>
      </c>
      <c r="BN1071" s="38" t="e">
        <f t="shared" si="684"/>
        <v>#DIV/0!</v>
      </c>
      <c r="BO1071" s="38" t="e">
        <f t="shared" si="685"/>
        <v>#DIV/0!</v>
      </c>
      <c r="BP1071" s="39" t="str">
        <f t="shared" si="686"/>
        <v/>
      </c>
      <c r="BQ1071" s="39" t="str">
        <f t="shared" si="687"/>
        <v/>
      </c>
      <c r="BR1071" s="39" t="str">
        <f t="shared" si="688"/>
        <v/>
      </c>
      <c r="BS1071" s="39" t="str">
        <f t="shared" si="689"/>
        <v/>
      </c>
      <c r="BT1071" s="39" t="str">
        <f t="shared" si="690"/>
        <v/>
      </c>
      <c r="BU1071" s="39" t="str">
        <f t="shared" si="691"/>
        <v/>
      </c>
      <c r="BV1071" s="39" t="str">
        <f t="shared" si="692"/>
        <v/>
      </c>
      <c r="BW1071" s="39" t="str">
        <f t="shared" si="693"/>
        <v/>
      </c>
      <c r="BX1071" s="39" t="str">
        <f t="shared" si="694"/>
        <v/>
      </c>
      <c r="BY1071" s="39" t="str">
        <f t="shared" si="695"/>
        <v/>
      </c>
      <c r="BZ1071" s="39" t="str">
        <f t="shared" si="696"/>
        <v/>
      </c>
      <c r="CA1071" s="39" t="str">
        <f t="shared" si="697"/>
        <v/>
      </c>
      <c r="CB1071" s="39" t="str">
        <f t="shared" si="698"/>
        <v/>
      </c>
      <c r="CC1071" s="39" t="str">
        <f t="shared" si="699"/>
        <v/>
      </c>
      <c r="CD1071" s="39" t="str">
        <f t="shared" si="700"/>
        <v/>
      </c>
      <c r="CE1071" s="39" t="str">
        <f t="shared" si="701"/>
        <v/>
      </c>
      <c r="CF1071" s="39" t="str">
        <f t="shared" si="702"/>
        <v/>
      </c>
      <c r="CG1071" s="39" t="str">
        <f t="shared" si="703"/>
        <v/>
      </c>
      <c r="CH1071" s="39" t="str">
        <f t="shared" si="704"/>
        <v/>
      </c>
      <c r="CI1071" s="39" t="str">
        <f t="shared" si="705"/>
        <v/>
      </c>
    </row>
    <row r="1072" spans="1:87">
      <c r="A1072" s="18"/>
      <c r="B1072" s="15" t="str">
        <f>'Gene Table'!E1071</f>
        <v>hsa-miR-1273c</v>
      </c>
      <c r="C1072" s="15" t="str">
        <f>'Gene Table'!B1071</f>
        <v>M13</v>
      </c>
      <c r="D1072" s="16" t="str">
        <f>IF(SUM('Test Sample Data'!D$3:D$98)&gt;10,IF(AND(ISNUMBER('Test Sample Data'!D1071),'Test Sample Data'!D1071&lt;$B$1,'Test Sample Data'!D1071&gt;0),'Test Sample Data'!D1071,$B$1),"")</f>
        <v/>
      </c>
      <c r="E1072" s="17" t="str">
        <f>IF(SUM('Test Sample Data'!E$3:E$98)&gt;10,IF(AND(ISNUMBER('Test Sample Data'!E1071),'Test Sample Data'!E1071&lt;$B$1,'Test Sample Data'!E1071&gt;0),'Test Sample Data'!E1071,$B$1),"")</f>
        <v/>
      </c>
      <c r="F1072" s="17" t="str">
        <f>IF(SUM('Test Sample Data'!F$3:F$98)&gt;10,IF(AND(ISNUMBER('Test Sample Data'!F1071),'Test Sample Data'!F1071&lt;$B$1,'Test Sample Data'!F1071&gt;0),'Test Sample Data'!F1071,$B$1),"")</f>
        <v/>
      </c>
      <c r="G1072" s="17" t="str">
        <f>IF(SUM('Test Sample Data'!G$3:G$98)&gt;10,IF(AND(ISNUMBER('Test Sample Data'!G1071),'Test Sample Data'!G1071&lt;$B$1,'Test Sample Data'!G1071&gt;0),'Test Sample Data'!G1071,$B$1),"")</f>
        <v/>
      </c>
      <c r="H1072" s="17" t="str">
        <f>IF(SUM('Test Sample Data'!H$3:H$98)&gt;10,IF(AND(ISNUMBER('Test Sample Data'!H1071),'Test Sample Data'!H1071&lt;$B$1,'Test Sample Data'!H1071&gt;0),'Test Sample Data'!H1071,$B$1),"")</f>
        <v/>
      </c>
      <c r="I1072" s="17" t="str">
        <f>IF(SUM('Test Sample Data'!I$3:I$98)&gt;10,IF(AND(ISNUMBER('Test Sample Data'!I1071),'Test Sample Data'!I1071&lt;$B$1,'Test Sample Data'!I1071&gt;0),'Test Sample Data'!I1071,$B$1),"")</f>
        <v/>
      </c>
      <c r="J1072" s="17" t="str">
        <f>IF(SUM('Test Sample Data'!J$3:J$98)&gt;10,IF(AND(ISNUMBER('Test Sample Data'!J1071),'Test Sample Data'!J1071&lt;$B$1,'Test Sample Data'!J1071&gt;0),'Test Sample Data'!J1071,$B$1),"")</f>
        <v/>
      </c>
      <c r="K1072" s="17" t="str">
        <f>IF(SUM('Test Sample Data'!K$3:K$98)&gt;10,IF(AND(ISNUMBER('Test Sample Data'!K1071),'Test Sample Data'!K1071&lt;$B$1,'Test Sample Data'!K1071&gt;0),'Test Sample Data'!K1071,$B$1),"")</f>
        <v/>
      </c>
      <c r="L1072" s="17" t="str">
        <f>IF(SUM('Test Sample Data'!L$3:L$98)&gt;10,IF(AND(ISNUMBER('Test Sample Data'!L1071),'Test Sample Data'!L1071&lt;$B$1,'Test Sample Data'!L1071&gt;0),'Test Sample Data'!L1071,$B$1),"")</f>
        <v/>
      </c>
      <c r="M1072" s="17" t="str">
        <f>IF(SUM('Test Sample Data'!M$3:M$98)&gt;10,IF(AND(ISNUMBER('Test Sample Data'!M1071),'Test Sample Data'!M1071&lt;$B$1,'Test Sample Data'!M1071&gt;0),'Test Sample Data'!M1071,$B$1),"")</f>
        <v/>
      </c>
      <c r="N1072" s="17" t="str">
        <f>'Gene Table'!E1071</f>
        <v>hsa-miR-1273c</v>
      </c>
      <c r="O1072" s="17" t="str">
        <f>'Gene Table'!B1071</f>
        <v>M13</v>
      </c>
      <c r="P1072" s="17" t="str">
        <f>IF(SUM('Control Sample Data'!D$3:D$98)&gt;10,IF(AND(ISNUMBER('Control Sample Data'!D1071),'Control Sample Data'!D1071&lt;$B$1,'Control Sample Data'!D1071&gt;0),'Control Sample Data'!D1071,$B$1),"")</f>
        <v/>
      </c>
      <c r="Q1072" s="17" t="str">
        <f>IF(SUM('Control Sample Data'!E$3:E$98)&gt;10,IF(AND(ISNUMBER('Control Sample Data'!E1071),'Control Sample Data'!E1071&lt;$B$1,'Control Sample Data'!E1071&gt;0),'Control Sample Data'!E1071,$B$1),"")</f>
        <v/>
      </c>
      <c r="R1072" s="17" t="str">
        <f>IF(SUM('Control Sample Data'!F$3:F$98)&gt;10,IF(AND(ISNUMBER('Control Sample Data'!F1071),'Control Sample Data'!F1071&lt;$B$1,'Control Sample Data'!F1071&gt;0),'Control Sample Data'!F1071,$B$1),"")</f>
        <v/>
      </c>
      <c r="S1072" s="17" t="str">
        <f>IF(SUM('Control Sample Data'!G$3:G$98)&gt;10,IF(AND(ISNUMBER('Control Sample Data'!G1071),'Control Sample Data'!G1071&lt;$B$1,'Control Sample Data'!G1071&gt;0),'Control Sample Data'!G1071,$B$1),"")</f>
        <v/>
      </c>
      <c r="T1072" s="17" t="str">
        <f>IF(SUM('Control Sample Data'!H$3:H$98)&gt;10,IF(AND(ISNUMBER('Control Sample Data'!H1071),'Control Sample Data'!H1071&lt;$B$1,'Control Sample Data'!H1071&gt;0),'Control Sample Data'!H1071,$B$1),"")</f>
        <v/>
      </c>
      <c r="U1072" s="17" t="str">
        <f>IF(SUM('Control Sample Data'!I$3:I$98)&gt;10,IF(AND(ISNUMBER('Control Sample Data'!I1071),'Control Sample Data'!I1071&lt;$B$1,'Control Sample Data'!I1071&gt;0),'Control Sample Data'!I1071,$B$1),"")</f>
        <v/>
      </c>
      <c r="V1072" s="17" t="str">
        <f>IF(SUM('Control Sample Data'!J$3:J$98)&gt;10,IF(AND(ISNUMBER('Control Sample Data'!J1071),'Control Sample Data'!J1071&lt;$B$1,'Control Sample Data'!J1071&gt;0),'Control Sample Data'!J1071,$B$1),"")</f>
        <v/>
      </c>
      <c r="W1072" s="17" t="str">
        <f>IF(SUM('Control Sample Data'!K$3:K$98)&gt;10,IF(AND(ISNUMBER('Control Sample Data'!K1071),'Control Sample Data'!K1071&lt;$B$1,'Control Sample Data'!K1071&gt;0),'Control Sample Data'!K1071,$B$1),"")</f>
        <v/>
      </c>
      <c r="X1072" s="17" t="str">
        <f>IF(SUM('Control Sample Data'!L$3:L$98)&gt;10,IF(AND(ISNUMBER('Control Sample Data'!L1071),'Control Sample Data'!L1071&lt;$B$1,'Control Sample Data'!L1071&gt;0),'Control Sample Data'!L1071,$B$1),"")</f>
        <v/>
      </c>
      <c r="Y1072" s="17" t="str">
        <f>IF(SUM('Control Sample Data'!M$3:M$98)&gt;10,IF(AND(ISNUMBER('Control Sample Data'!M1071),'Control Sample Data'!M1071&lt;$B$1,'Control Sample Data'!M1071&gt;0),'Control Sample Data'!M1071,$B$1),"")</f>
        <v/>
      </c>
      <c r="AT1072" s="36" t="str">
        <f t="shared" si="706"/>
        <v/>
      </c>
      <c r="AU1072" s="36" t="str">
        <f t="shared" si="707"/>
        <v/>
      </c>
      <c r="AV1072" s="36" t="str">
        <f t="shared" si="708"/>
        <v/>
      </c>
      <c r="AW1072" s="36" t="str">
        <f t="shared" si="709"/>
        <v/>
      </c>
      <c r="AX1072" s="36" t="str">
        <f t="shared" si="710"/>
        <v/>
      </c>
      <c r="AY1072" s="36" t="str">
        <f t="shared" si="711"/>
        <v/>
      </c>
      <c r="AZ1072" s="36" t="str">
        <f t="shared" si="712"/>
        <v/>
      </c>
      <c r="BA1072" s="36" t="str">
        <f t="shared" si="713"/>
        <v/>
      </c>
      <c r="BB1072" s="36" t="str">
        <f t="shared" si="714"/>
        <v/>
      </c>
      <c r="BC1072" s="36" t="str">
        <f t="shared" si="715"/>
        <v/>
      </c>
      <c r="BD1072" s="36" t="str">
        <f t="shared" si="716"/>
        <v/>
      </c>
      <c r="BE1072" s="36" t="str">
        <f t="shared" si="717"/>
        <v/>
      </c>
      <c r="BF1072" s="36" t="str">
        <f t="shared" si="718"/>
        <v/>
      </c>
      <c r="BG1072" s="36" t="str">
        <f t="shared" si="719"/>
        <v/>
      </c>
      <c r="BH1072" s="36" t="str">
        <f t="shared" si="720"/>
        <v/>
      </c>
      <c r="BI1072" s="36" t="str">
        <f t="shared" si="721"/>
        <v/>
      </c>
      <c r="BJ1072" s="36" t="str">
        <f t="shared" si="722"/>
        <v/>
      </c>
      <c r="BK1072" s="36" t="str">
        <f t="shared" si="723"/>
        <v/>
      </c>
      <c r="BL1072" s="36" t="str">
        <f t="shared" si="724"/>
        <v/>
      </c>
      <c r="BM1072" s="36" t="str">
        <f t="shared" si="725"/>
        <v/>
      </c>
      <c r="BN1072" s="38" t="e">
        <f t="shared" si="684"/>
        <v>#DIV/0!</v>
      </c>
      <c r="BO1072" s="38" t="e">
        <f t="shared" si="685"/>
        <v>#DIV/0!</v>
      </c>
      <c r="BP1072" s="39" t="str">
        <f t="shared" si="686"/>
        <v/>
      </c>
      <c r="BQ1072" s="39" t="str">
        <f t="shared" si="687"/>
        <v/>
      </c>
      <c r="BR1072" s="39" t="str">
        <f t="shared" si="688"/>
        <v/>
      </c>
      <c r="BS1072" s="39" t="str">
        <f t="shared" si="689"/>
        <v/>
      </c>
      <c r="BT1072" s="39" t="str">
        <f t="shared" si="690"/>
        <v/>
      </c>
      <c r="BU1072" s="39" t="str">
        <f t="shared" si="691"/>
        <v/>
      </c>
      <c r="BV1072" s="39" t="str">
        <f t="shared" si="692"/>
        <v/>
      </c>
      <c r="BW1072" s="39" t="str">
        <f t="shared" si="693"/>
        <v/>
      </c>
      <c r="BX1072" s="39" t="str">
        <f t="shared" si="694"/>
        <v/>
      </c>
      <c r="BY1072" s="39" t="str">
        <f t="shared" si="695"/>
        <v/>
      </c>
      <c r="BZ1072" s="39" t="str">
        <f t="shared" si="696"/>
        <v/>
      </c>
      <c r="CA1072" s="39" t="str">
        <f t="shared" si="697"/>
        <v/>
      </c>
      <c r="CB1072" s="39" t="str">
        <f t="shared" si="698"/>
        <v/>
      </c>
      <c r="CC1072" s="39" t="str">
        <f t="shared" si="699"/>
        <v/>
      </c>
      <c r="CD1072" s="39" t="str">
        <f t="shared" si="700"/>
        <v/>
      </c>
      <c r="CE1072" s="39" t="str">
        <f t="shared" si="701"/>
        <v/>
      </c>
      <c r="CF1072" s="39" t="str">
        <f t="shared" si="702"/>
        <v/>
      </c>
      <c r="CG1072" s="39" t="str">
        <f t="shared" si="703"/>
        <v/>
      </c>
      <c r="CH1072" s="39" t="str">
        <f t="shared" si="704"/>
        <v/>
      </c>
      <c r="CI1072" s="39" t="str">
        <f t="shared" si="705"/>
        <v/>
      </c>
    </row>
    <row r="1073" spans="1:87">
      <c r="A1073" s="18"/>
      <c r="B1073" s="15" t="str">
        <f>'Gene Table'!E1072</f>
        <v>hsa-miR-26b-3p</v>
      </c>
      <c r="C1073" s="15" t="str">
        <f>'Gene Table'!B1072</f>
        <v>M14</v>
      </c>
      <c r="D1073" s="16" t="str">
        <f>IF(SUM('Test Sample Data'!D$3:D$98)&gt;10,IF(AND(ISNUMBER('Test Sample Data'!D1072),'Test Sample Data'!D1072&lt;$B$1,'Test Sample Data'!D1072&gt;0),'Test Sample Data'!D1072,$B$1),"")</f>
        <v/>
      </c>
      <c r="E1073" s="17" t="str">
        <f>IF(SUM('Test Sample Data'!E$3:E$98)&gt;10,IF(AND(ISNUMBER('Test Sample Data'!E1072),'Test Sample Data'!E1072&lt;$B$1,'Test Sample Data'!E1072&gt;0),'Test Sample Data'!E1072,$B$1),"")</f>
        <v/>
      </c>
      <c r="F1073" s="17" t="str">
        <f>IF(SUM('Test Sample Data'!F$3:F$98)&gt;10,IF(AND(ISNUMBER('Test Sample Data'!F1072),'Test Sample Data'!F1072&lt;$B$1,'Test Sample Data'!F1072&gt;0),'Test Sample Data'!F1072,$B$1),"")</f>
        <v/>
      </c>
      <c r="G1073" s="17" t="str">
        <f>IF(SUM('Test Sample Data'!G$3:G$98)&gt;10,IF(AND(ISNUMBER('Test Sample Data'!G1072),'Test Sample Data'!G1072&lt;$B$1,'Test Sample Data'!G1072&gt;0),'Test Sample Data'!G1072,$B$1),"")</f>
        <v/>
      </c>
      <c r="H1073" s="17" t="str">
        <f>IF(SUM('Test Sample Data'!H$3:H$98)&gt;10,IF(AND(ISNUMBER('Test Sample Data'!H1072),'Test Sample Data'!H1072&lt;$B$1,'Test Sample Data'!H1072&gt;0),'Test Sample Data'!H1072,$B$1),"")</f>
        <v/>
      </c>
      <c r="I1073" s="17" t="str">
        <f>IF(SUM('Test Sample Data'!I$3:I$98)&gt;10,IF(AND(ISNUMBER('Test Sample Data'!I1072),'Test Sample Data'!I1072&lt;$B$1,'Test Sample Data'!I1072&gt;0),'Test Sample Data'!I1072,$B$1),"")</f>
        <v/>
      </c>
      <c r="J1073" s="17" t="str">
        <f>IF(SUM('Test Sample Data'!J$3:J$98)&gt;10,IF(AND(ISNUMBER('Test Sample Data'!J1072),'Test Sample Data'!J1072&lt;$B$1,'Test Sample Data'!J1072&gt;0),'Test Sample Data'!J1072,$B$1),"")</f>
        <v/>
      </c>
      <c r="K1073" s="17" t="str">
        <f>IF(SUM('Test Sample Data'!K$3:K$98)&gt;10,IF(AND(ISNUMBER('Test Sample Data'!K1072),'Test Sample Data'!K1072&lt;$B$1,'Test Sample Data'!K1072&gt;0),'Test Sample Data'!K1072,$B$1),"")</f>
        <v/>
      </c>
      <c r="L1073" s="17" t="str">
        <f>IF(SUM('Test Sample Data'!L$3:L$98)&gt;10,IF(AND(ISNUMBER('Test Sample Data'!L1072),'Test Sample Data'!L1072&lt;$B$1,'Test Sample Data'!L1072&gt;0),'Test Sample Data'!L1072,$B$1),"")</f>
        <v/>
      </c>
      <c r="M1073" s="17" t="str">
        <f>IF(SUM('Test Sample Data'!M$3:M$98)&gt;10,IF(AND(ISNUMBER('Test Sample Data'!M1072),'Test Sample Data'!M1072&lt;$B$1,'Test Sample Data'!M1072&gt;0),'Test Sample Data'!M1072,$B$1),"")</f>
        <v/>
      </c>
      <c r="N1073" s="17" t="str">
        <f>'Gene Table'!E1072</f>
        <v>hsa-miR-26b-3p</v>
      </c>
      <c r="O1073" s="17" t="str">
        <f>'Gene Table'!B1072</f>
        <v>M14</v>
      </c>
      <c r="P1073" s="17" t="str">
        <f>IF(SUM('Control Sample Data'!D$3:D$98)&gt;10,IF(AND(ISNUMBER('Control Sample Data'!D1072),'Control Sample Data'!D1072&lt;$B$1,'Control Sample Data'!D1072&gt;0),'Control Sample Data'!D1072,$B$1),"")</f>
        <v/>
      </c>
      <c r="Q1073" s="17" t="str">
        <f>IF(SUM('Control Sample Data'!E$3:E$98)&gt;10,IF(AND(ISNUMBER('Control Sample Data'!E1072),'Control Sample Data'!E1072&lt;$B$1,'Control Sample Data'!E1072&gt;0),'Control Sample Data'!E1072,$B$1),"")</f>
        <v/>
      </c>
      <c r="R1073" s="17" t="str">
        <f>IF(SUM('Control Sample Data'!F$3:F$98)&gt;10,IF(AND(ISNUMBER('Control Sample Data'!F1072),'Control Sample Data'!F1072&lt;$B$1,'Control Sample Data'!F1072&gt;0),'Control Sample Data'!F1072,$B$1),"")</f>
        <v/>
      </c>
      <c r="S1073" s="17" t="str">
        <f>IF(SUM('Control Sample Data'!G$3:G$98)&gt;10,IF(AND(ISNUMBER('Control Sample Data'!G1072),'Control Sample Data'!G1072&lt;$B$1,'Control Sample Data'!G1072&gt;0),'Control Sample Data'!G1072,$B$1),"")</f>
        <v/>
      </c>
      <c r="T1073" s="17" t="str">
        <f>IF(SUM('Control Sample Data'!H$3:H$98)&gt;10,IF(AND(ISNUMBER('Control Sample Data'!H1072),'Control Sample Data'!H1072&lt;$B$1,'Control Sample Data'!H1072&gt;0),'Control Sample Data'!H1072,$B$1),"")</f>
        <v/>
      </c>
      <c r="U1073" s="17" t="str">
        <f>IF(SUM('Control Sample Data'!I$3:I$98)&gt;10,IF(AND(ISNUMBER('Control Sample Data'!I1072),'Control Sample Data'!I1072&lt;$B$1,'Control Sample Data'!I1072&gt;0),'Control Sample Data'!I1072,$B$1),"")</f>
        <v/>
      </c>
      <c r="V1073" s="17" t="str">
        <f>IF(SUM('Control Sample Data'!J$3:J$98)&gt;10,IF(AND(ISNUMBER('Control Sample Data'!J1072),'Control Sample Data'!J1072&lt;$B$1,'Control Sample Data'!J1072&gt;0),'Control Sample Data'!J1072,$B$1),"")</f>
        <v/>
      </c>
      <c r="W1073" s="17" t="str">
        <f>IF(SUM('Control Sample Data'!K$3:K$98)&gt;10,IF(AND(ISNUMBER('Control Sample Data'!K1072),'Control Sample Data'!K1072&lt;$B$1,'Control Sample Data'!K1072&gt;0),'Control Sample Data'!K1072,$B$1),"")</f>
        <v/>
      </c>
      <c r="X1073" s="17" t="str">
        <f>IF(SUM('Control Sample Data'!L$3:L$98)&gt;10,IF(AND(ISNUMBER('Control Sample Data'!L1072),'Control Sample Data'!L1072&lt;$B$1,'Control Sample Data'!L1072&gt;0),'Control Sample Data'!L1072,$B$1),"")</f>
        <v/>
      </c>
      <c r="Y1073" s="17" t="str">
        <f>IF(SUM('Control Sample Data'!M$3:M$98)&gt;10,IF(AND(ISNUMBER('Control Sample Data'!M1072),'Control Sample Data'!M1072&lt;$B$1,'Control Sample Data'!M1072&gt;0),'Control Sample Data'!M1072,$B$1),"")</f>
        <v/>
      </c>
      <c r="AT1073" s="36" t="str">
        <f t="shared" si="706"/>
        <v/>
      </c>
      <c r="AU1073" s="36" t="str">
        <f t="shared" si="707"/>
        <v/>
      </c>
      <c r="AV1073" s="36" t="str">
        <f t="shared" si="708"/>
        <v/>
      </c>
      <c r="AW1073" s="36" t="str">
        <f t="shared" si="709"/>
        <v/>
      </c>
      <c r="AX1073" s="36" t="str">
        <f t="shared" si="710"/>
        <v/>
      </c>
      <c r="AY1073" s="36" t="str">
        <f t="shared" si="711"/>
        <v/>
      </c>
      <c r="AZ1073" s="36" t="str">
        <f t="shared" si="712"/>
        <v/>
      </c>
      <c r="BA1073" s="36" t="str">
        <f t="shared" si="713"/>
        <v/>
      </c>
      <c r="BB1073" s="36" t="str">
        <f t="shared" si="714"/>
        <v/>
      </c>
      <c r="BC1073" s="36" t="str">
        <f t="shared" si="715"/>
        <v/>
      </c>
      <c r="BD1073" s="36" t="str">
        <f t="shared" si="716"/>
        <v/>
      </c>
      <c r="BE1073" s="36" t="str">
        <f t="shared" si="717"/>
        <v/>
      </c>
      <c r="BF1073" s="36" t="str">
        <f t="shared" si="718"/>
        <v/>
      </c>
      <c r="BG1073" s="36" t="str">
        <f t="shared" si="719"/>
        <v/>
      </c>
      <c r="BH1073" s="36" t="str">
        <f t="shared" si="720"/>
        <v/>
      </c>
      <c r="BI1073" s="36" t="str">
        <f t="shared" si="721"/>
        <v/>
      </c>
      <c r="BJ1073" s="36" t="str">
        <f t="shared" si="722"/>
        <v/>
      </c>
      <c r="BK1073" s="36" t="str">
        <f t="shared" si="723"/>
        <v/>
      </c>
      <c r="BL1073" s="36" t="str">
        <f t="shared" si="724"/>
        <v/>
      </c>
      <c r="BM1073" s="36" t="str">
        <f t="shared" si="725"/>
        <v/>
      </c>
      <c r="BN1073" s="38" t="e">
        <f t="shared" si="684"/>
        <v>#DIV/0!</v>
      </c>
      <c r="BO1073" s="38" t="e">
        <f t="shared" si="685"/>
        <v>#DIV/0!</v>
      </c>
      <c r="BP1073" s="39" t="str">
        <f t="shared" si="686"/>
        <v/>
      </c>
      <c r="BQ1073" s="39" t="str">
        <f t="shared" si="687"/>
        <v/>
      </c>
      <c r="BR1073" s="39" t="str">
        <f t="shared" si="688"/>
        <v/>
      </c>
      <c r="BS1073" s="39" t="str">
        <f t="shared" si="689"/>
        <v/>
      </c>
      <c r="BT1073" s="39" t="str">
        <f t="shared" si="690"/>
        <v/>
      </c>
      <c r="BU1073" s="39" t="str">
        <f t="shared" si="691"/>
        <v/>
      </c>
      <c r="BV1073" s="39" t="str">
        <f t="shared" si="692"/>
        <v/>
      </c>
      <c r="BW1073" s="39" t="str">
        <f t="shared" si="693"/>
        <v/>
      </c>
      <c r="BX1073" s="39" t="str">
        <f t="shared" si="694"/>
        <v/>
      </c>
      <c r="BY1073" s="39" t="str">
        <f t="shared" si="695"/>
        <v/>
      </c>
      <c r="BZ1073" s="39" t="str">
        <f t="shared" si="696"/>
        <v/>
      </c>
      <c r="CA1073" s="39" t="str">
        <f t="shared" si="697"/>
        <v/>
      </c>
      <c r="CB1073" s="39" t="str">
        <f t="shared" si="698"/>
        <v/>
      </c>
      <c r="CC1073" s="39" t="str">
        <f t="shared" si="699"/>
        <v/>
      </c>
      <c r="CD1073" s="39" t="str">
        <f t="shared" si="700"/>
        <v/>
      </c>
      <c r="CE1073" s="39" t="str">
        <f t="shared" si="701"/>
        <v/>
      </c>
      <c r="CF1073" s="39" t="str">
        <f t="shared" si="702"/>
        <v/>
      </c>
      <c r="CG1073" s="39" t="str">
        <f t="shared" si="703"/>
        <v/>
      </c>
      <c r="CH1073" s="39" t="str">
        <f t="shared" si="704"/>
        <v/>
      </c>
      <c r="CI1073" s="39" t="str">
        <f t="shared" si="705"/>
        <v/>
      </c>
    </row>
    <row r="1074" spans="1:87">
      <c r="A1074" s="18"/>
      <c r="B1074" s="15" t="str">
        <f>'Gene Table'!E1073</f>
        <v>hsa-miR-548v</v>
      </c>
      <c r="C1074" s="15" t="str">
        <f>'Gene Table'!B1073</f>
        <v>M15</v>
      </c>
      <c r="D1074" s="16" t="str">
        <f>IF(SUM('Test Sample Data'!D$3:D$98)&gt;10,IF(AND(ISNUMBER('Test Sample Data'!D1073),'Test Sample Data'!D1073&lt;$B$1,'Test Sample Data'!D1073&gt;0),'Test Sample Data'!D1073,$B$1),"")</f>
        <v/>
      </c>
      <c r="E1074" s="17" t="str">
        <f>IF(SUM('Test Sample Data'!E$3:E$98)&gt;10,IF(AND(ISNUMBER('Test Sample Data'!E1073),'Test Sample Data'!E1073&lt;$B$1,'Test Sample Data'!E1073&gt;0),'Test Sample Data'!E1073,$B$1),"")</f>
        <v/>
      </c>
      <c r="F1074" s="17" t="str">
        <f>IF(SUM('Test Sample Data'!F$3:F$98)&gt;10,IF(AND(ISNUMBER('Test Sample Data'!F1073),'Test Sample Data'!F1073&lt;$B$1,'Test Sample Data'!F1073&gt;0),'Test Sample Data'!F1073,$B$1),"")</f>
        <v/>
      </c>
      <c r="G1074" s="17" t="str">
        <f>IF(SUM('Test Sample Data'!G$3:G$98)&gt;10,IF(AND(ISNUMBER('Test Sample Data'!G1073),'Test Sample Data'!G1073&lt;$B$1,'Test Sample Data'!G1073&gt;0),'Test Sample Data'!G1073,$B$1),"")</f>
        <v/>
      </c>
      <c r="H1074" s="17" t="str">
        <f>IF(SUM('Test Sample Data'!H$3:H$98)&gt;10,IF(AND(ISNUMBER('Test Sample Data'!H1073),'Test Sample Data'!H1073&lt;$B$1,'Test Sample Data'!H1073&gt;0),'Test Sample Data'!H1073,$B$1),"")</f>
        <v/>
      </c>
      <c r="I1074" s="17" t="str">
        <f>IF(SUM('Test Sample Data'!I$3:I$98)&gt;10,IF(AND(ISNUMBER('Test Sample Data'!I1073),'Test Sample Data'!I1073&lt;$B$1,'Test Sample Data'!I1073&gt;0),'Test Sample Data'!I1073,$B$1),"")</f>
        <v/>
      </c>
      <c r="J1074" s="17" t="str">
        <f>IF(SUM('Test Sample Data'!J$3:J$98)&gt;10,IF(AND(ISNUMBER('Test Sample Data'!J1073),'Test Sample Data'!J1073&lt;$B$1,'Test Sample Data'!J1073&gt;0),'Test Sample Data'!J1073,$B$1),"")</f>
        <v/>
      </c>
      <c r="K1074" s="17" t="str">
        <f>IF(SUM('Test Sample Data'!K$3:K$98)&gt;10,IF(AND(ISNUMBER('Test Sample Data'!K1073),'Test Sample Data'!K1073&lt;$B$1,'Test Sample Data'!K1073&gt;0),'Test Sample Data'!K1073,$B$1),"")</f>
        <v/>
      </c>
      <c r="L1074" s="17" t="str">
        <f>IF(SUM('Test Sample Data'!L$3:L$98)&gt;10,IF(AND(ISNUMBER('Test Sample Data'!L1073),'Test Sample Data'!L1073&lt;$B$1,'Test Sample Data'!L1073&gt;0),'Test Sample Data'!L1073,$B$1),"")</f>
        <v/>
      </c>
      <c r="M1074" s="17" t="str">
        <f>IF(SUM('Test Sample Data'!M$3:M$98)&gt;10,IF(AND(ISNUMBER('Test Sample Data'!M1073),'Test Sample Data'!M1073&lt;$B$1,'Test Sample Data'!M1073&gt;0),'Test Sample Data'!M1073,$B$1),"")</f>
        <v/>
      </c>
      <c r="N1074" s="17" t="str">
        <f>'Gene Table'!E1073</f>
        <v>hsa-miR-548v</v>
      </c>
      <c r="O1074" s="17" t="str">
        <f>'Gene Table'!B1073</f>
        <v>M15</v>
      </c>
      <c r="P1074" s="17" t="str">
        <f>IF(SUM('Control Sample Data'!D$3:D$98)&gt;10,IF(AND(ISNUMBER('Control Sample Data'!D1073),'Control Sample Data'!D1073&lt;$B$1,'Control Sample Data'!D1073&gt;0),'Control Sample Data'!D1073,$B$1),"")</f>
        <v/>
      </c>
      <c r="Q1074" s="17" t="str">
        <f>IF(SUM('Control Sample Data'!E$3:E$98)&gt;10,IF(AND(ISNUMBER('Control Sample Data'!E1073),'Control Sample Data'!E1073&lt;$B$1,'Control Sample Data'!E1073&gt;0),'Control Sample Data'!E1073,$B$1),"")</f>
        <v/>
      </c>
      <c r="R1074" s="17" t="str">
        <f>IF(SUM('Control Sample Data'!F$3:F$98)&gt;10,IF(AND(ISNUMBER('Control Sample Data'!F1073),'Control Sample Data'!F1073&lt;$B$1,'Control Sample Data'!F1073&gt;0),'Control Sample Data'!F1073,$B$1),"")</f>
        <v/>
      </c>
      <c r="S1074" s="17" t="str">
        <f>IF(SUM('Control Sample Data'!G$3:G$98)&gt;10,IF(AND(ISNUMBER('Control Sample Data'!G1073),'Control Sample Data'!G1073&lt;$B$1,'Control Sample Data'!G1073&gt;0),'Control Sample Data'!G1073,$B$1),"")</f>
        <v/>
      </c>
      <c r="T1074" s="17" t="str">
        <f>IF(SUM('Control Sample Data'!H$3:H$98)&gt;10,IF(AND(ISNUMBER('Control Sample Data'!H1073),'Control Sample Data'!H1073&lt;$B$1,'Control Sample Data'!H1073&gt;0),'Control Sample Data'!H1073,$B$1),"")</f>
        <v/>
      </c>
      <c r="U1074" s="17" t="str">
        <f>IF(SUM('Control Sample Data'!I$3:I$98)&gt;10,IF(AND(ISNUMBER('Control Sample Data'!I1073),'Control Sample Data'!I1073&lt;$B$1,'Control Sample Data'!I1073&gt;0),'Control Sample Data'!I1073,$B$1),"")</f>
        <v/>
      </c>
      <c r="V1074" s="17" t="str">
        <f>IF(SUM('Control Sample Data'!J$3:J$98)&gt;10,IF(AND(ISNUMBER('Control Sample Data'!J1073),'Control Sample Data'!J1073&lt;$B$1,'Control Sample Data'!J1073&gt;0),'Control Sample Data'!J1073,$B$1),"")</f>
        <v/>
      </c>
      <c r="W1074" s="17" t="str">
        <f>IF(SUM('Control Sample Data'!K$3:K$98)&gt;10,IF(AND(ISNUMBER('Control Sample Data'!K1073),'Control Sample Data'!K1073&lt;$B$1,'Control Sample Data'!K1073&gt;0),'Control Sample Data'!K1073,$B$1),"")</f>
        <v/>
      </c>
      <c r="X1074" s="17" t="str">
        <f>IF(SUM('Control Sample Data'!L$3:L$98)&gt;10,IF(AND(ISNUMBER('Control Sample Data'!L1073),'Control Sample Data'!L1073&lt;$B$1,'Control Sample Data'!L1073&gt;0),'Control Sample Data'!L1073,$B$1),"")</f>
        <v/>
      </c>
      <c r="Y1074" s="17" t="str">
        <f>IF(SUM('Control Sample Data'!M$3:M$98)&gt;10,IF(AND(ISNUMBER('Control Sample Data'!M1073),'Control Sample Data'!M1073&lt;$B$1,'Control Sample Data'!M1073&gt;0),'Control Sample Data'!M1073,$B$1),"")</f>
        <v/>
      </c>
      <c r="AT1074" s="36" t="str">
        <f t="shared" si="706"/>
        <v/>
      </c>
      <c r="AU1074" s="36" t="str">
        <f t="shared" si="707"/>
        <v/>
      </c>
      <c r="AV1074" s="36" t="str">
        <f t="shared" si="708"/>
        <v/>
      </c>
      <c r="AW1074" s="36" t="str">
        <f t="shared" si="709"/>
        <v/>
      </c>
      <c r="AX1074" s="36" t="str">
        <f t="shared" si="710"/>
        <v/>
      </c>
      <c r="AY1074" s="36" t="str">
        <f t="shared" si="711"/>
        <v/>
      </c>
      <c r="AZ1074" s="36" t="str">
        <f t="shared" si="712"/>
        <v/>
      </c>
      <c r="BA1074" s="36" t="str">
        <f t="shared" si="713"/>
        <v/>
      </c>
      <c r="BB1074" s="36" t="str">
        <f t="shared" si="714"/>
        <v/>
      </c>
      <c r="BC1074" s="36" t="str">
        <f t="shared" si="715"/>
        <v/>
      </c>
      <c r="BD1074" s="36" t="str">
        <f t="shared" si="716"/>
        <v/>
      </c>
      <c r="BE1074" s="36" t="str">
        <f t="shared" si="717"/>
        <v/>
      </c>
      <c r="BF1074" s="36" t="str">
        <f t="shared" si="718"/>
        <v/>
      </c>
      <c r="BG1074" s="36" t="str">
        <f t="shared" si="719"/>
        <v/>
      </c>
      <c r="BH1074" s="36" t="str">
        <f t="shared" si="720"/>
        <v/>
      </c>
      <c r="BI1074" s="36" t="str">
        <f t="shared" si="721"/>
        <v/>
      </c>
      <c r="BJ1074" s="36" t="str">
        <f t="shared" si="722"/>
        <v/>
      </c>
      <c r="BK1074" s="36" t="str">
        <f t="shared" si="723"/>
        <v/>
      </c>
      <c r="BL1074" s="36" t="str">
        <f t="shared" si="724"/>
        <v/>
      </c>
      <c r="BM1074" s="36" t="str">
        <f t="shared" si="725"/>
        <v/>
      </c>
      <c r="BN1074" s="38" t="e">
        <f t="shared" si="684"/>
        <v>#DIV/0!</v>
      </c>
      <c r="BO1074" s="38" t="e">
        <f t="shared" si="685"/>
        <v>#DIV/0!</v>
      </c>
      <c r="BP1074" s="39" t="str">
        <f t="shared" si="686"/>
        <v/>
      </c>
      <c r="BQ1074" s="39" t="str">
        <f t="shared" si="687"/>
        <v/>
      </c>
      <c r="BR1074" s="39" t="str">
        <f t="shared" si="688"/>
        <v/>
      </c>
      <c r="BS1074" s="39" t="str">
        <f t="shared" si="689"/>
        <v/>
      </c>
      <c r="BT1074" s="39" t="str">
        <f t="shared" si="690"/>
        <v/>
      </c>
      <c r="BU1074" s="39" t="str">
        <f t="shared" si="691"/>
        <v/>
      </c>
      <c r="BV1074" s="39" t="str">
        <f t="shared" si="692"/>
        <v/>
      </c>
      <c r="BW1074" s="39" t="str">
        <f t="shared" si="693"/>
        <v/>
      </c>
      <c r="BX1074" s="39" t="str">
        <f t="shared" si="694"/>
        <v/>
      </c>
      <c r="BY1074" s="39" t="str">
        <f t="shared" si="695"/>
        <v/>
      </c>
      <c r="BZ1074" s="39" t="str">
        <f t="shared" si="696"/>
        <v/>
      </c>
      <c r="CA1074" s="39" t="str">
        <f t="shared" si="697"/>
        <v/>
      </c>
      <c r="CB1074" s="39" t="str">
        <f t="shared" si="698"/>
        <v/>
      </c>
      <c r="CC1074" s="39" t="str">
        <f t="shared" si="699"/>
        <v/>
      </c>
      <c r="CD1074" s="39" t="str">
        <f t="shared" si="700"/>
        <v/>
      </c>
      <c r="CE1074" s="39" t="str">
        <f t="shared" si="701"/>
        <v/>
      </c>
      <c r="CF1074" s="39" t="str">
        <f t="shared" si="702"/>
        <v/>
      </c>
      <c r="CG1074" s="39" t="str">
        <f t="shared" si="703"/>
        <v/>
      </c>
      <c r="CH1074" s="39" t="str">
        <f t="shared" si="704"/>
        <v/>
      </c>
      <c r="CI1074" s="39" t="str">
        <f t="shared" si="705"/>
        <v/>
      </c>
    </row>
    <row r="1075" spans="1:87">
      <c r="A1075" s="18"/>
      <c r="B1075" s="15" t="str">
        <f>'Gene Table'!E1074</f>
        <v>hsa-miR-27a-5p</v>
      </c>
      <c r="C1075" s="15" t="str">
        <f>'Gene Table'!B1074</f>
        <v>M16</v>
      </c>
      <c r="D1075" s="16" t="str">
        <f>IF(SUM('Test Sample Data'!D$3:D$98)&gt;10,IF(AND(ISNUMBER('Test Sample Data'!D1074),'Test Sample Data'!D1074&lt;$B$1,'Test Sample Data'!D1074&gt;0),'Test Sample Data'!D1074,$B$1),"")</f>
        <v/>
      </c>
      <c r="E1075" s="17" t="str">
        <f>IF(SUM('Test Sample Data'!E$3:E$98)&gt;10,IF(AND(ISNUMBER('Test Sample Data'!E1074),'Test Sample Data'!E1074&lt;$B$1,'Test Sample Data'!E1074&gt;0),'Test Sample Data'!E1074,$B$1),"")</f>
        <v/>
      </c>
      <c r="F1075" s="17" t="str">
        <f>IF(SUM('Test Sample Data'!F$3:F$98)&gt;10,IF(AND(ISNUMBER('Test Sample Data'!F1074),'Test Sample Data'!F1074&lt;$B$1,'Test Sample Data'!F1074&gt;0),'Test Sample Data'!F1074,$B$1),"")</f>
        <v/>
      </c>
      <c r="G1075" s="17" t="str">
        <f>IF(SUM('Test Sample Data'!G$3:G$98)&gt;10,IF(AND(ISNUMBER('Test Sample Data'!G1074),'Test Sample Data'!G1074&lt;$B$1,'Test Sample Data'!G1074&gt;0),'Test Sample Data'!G1074,$B$1),"")</f>
        <v/>
      </c>
      <c r="H1075" s="17" t="str">
        <f>IF(SUM('Test Sample Data'!H$3:H$98)&gt;10,IF(AND(ISNUMBER('Test Sample Data'!H1074),'Test Sample Data'!H1074&lt;$B$1,'Test Sample Data'!H1074&gt;0),'Test Sample Data'!H1074,$B$1),"")</f>
        <v/>
      </c>
      <c r="I1075" s="17" t="str">
        <f>IF(SUM('Test Sample Data'!I$3:I$98)&gt;10,IF(AND(ISNUMBER('Test Sample Data'!I1074),'Test Sample Data'!I1074&lt;$B$1,'Test Sample Data'!I1074&gt;0),'Test Sample Data'!I1074,$B$1),"")</f>
        <v/>
      </c>
      <c r="J1075" s="17" t="str">
        <f>IF(SUM('Test Sample Data'!J$3:J$98)&gt;10,IF(AND(ISNUMBER('Test Sample Data'!J1074),'Test Sample Data'!J1074&lt;$B$1,'Test Sample Data'!J1074&gt;0),'Test Sample Data'!J1074,$B$1),"")</f>
        <v/>
      </c>
      <c r="K1075" s="17" t="str">
        <f>IF(SUM('Test Sample Data'!K$3:K$98)&gt;10,IF(AND(ISNUMBER('Test Sample Data'!K1074),'Test Sample Data'!K1074&lt;$B$1,'Test Sample Data'!K1074&gt;0),'Test Sample Data'!K1074,$B$1),"")</f>
        <v/>
      </c>
      <c r="L1075" s="17" t="str">
        <f>IF(SUM('Test Sample Data'!L$3:L$98)&gt;10,IF(AND(ISNUMBER('Test Sample Data'!L1074),'Test Sample Data'!L1074&lt;$B$1,'Test Sample Data'!L1074&gt;0),'Test Sample Data'!L1074,$B$1),"")</f>
        <v/>
      </c>
      <c r="M1075" s="17" t="str">
        <f>IF(SUM('Test Sample Data'!M$3:M$98)&gt;10,IF(AND(ISNUMBER('Test Sample Data'!M1074),'Test Sample Data'!M1074&lt;$B$1,'Test Sample Data'!M1074&gt;0),'Test Sample Data'!M1074,$B$1),"")</f>
        <v/>
      </c>
      <c r="N1075" s="17" t="str">
        <f>'Gene Table'!E1074</f>
        <v>hsa-miR-27a-5p</v>
      </c>
      <c r="O1075" s="17" t="str">
        <f>'Gene Table'!B1074</f>
        <v>M16</v>
      </c>
      <c r="P1075" s="17" t="str">
        <f>IF(SUM('Control Sample Data'!D$3:D$98)&gt;10,IF(AND(ISNUMBER('Control Sample Data'!D1074),'Control Sample Data'!D1074&lt;$B$1,'Control Sample Data'!D1074&gt;0),'Control Sample Data'!D1074,$B$1),"")</f>
        <v/>
      </c>
      <c r="Q1075" s="17" t="str">
        <f>IF(SUM('Control Sample Data'!E$3:E$98)&gt;10,IF(AND(ISNUMBER('Control Sample Data'!E1074),'Control Sample Data'!E1074&lt;$B$1,'Control Sample Data'!E1074&gt;0),'Control Sample Data'!E1074,$B$1),"")</f>
        <v/>
      </c>
      <c r="R1075" s="17" t="str">
        <f>IF(SUM('Control Sample Data'!F$3:F$98)&gt;10,IF(AND(ISNUMBER('Control Sample Data'!F1074),'Control Sample Data'!F1074&lt;$B$1,'Control Sample Data'!F1074&gt;0),'Control Sample Data'!F1074,$B$1),"")</f>
        <v/>
      </c>
      <c r="S1075" s="17" t="str">
        <f>IF(SUM('Control Sample Data'!G$3:G$98)&gt;10,IF(AND(ISNUMBER('Control Sample Data'!G1074),'Control Sample Data'!G1074&lt;$B$1,'Control Sample Data'!G1074&gt;0),'Control Sample Data'!G1074,$B$1),"")</f>
        <v/>
      </c>
      <c r="T1075" s="17" t="str">
        <f>IF(SUM('Control Sample Data'!H$3:H$98)&gt;10,IF(AND(ISNUMBER('Control Sample Data'!H1074),'Control Sample Data'!H1074&lt;$B$1,'Control Sample Data'!H1074&gt;0),'Control Sample Data'!H1074,$B$1),"")</f>
        <v/>
      </c>
      <c r="U1075" s="17" t="str">
        <f>IF(SUM('Control Sample Data'!I$3:I$98)&gt;10,IF(AND(ISNUMBER('Control Sample Data'!I1074),'Control Sample Data'!I1074&lt;$B$1,'Control Sample Data'!I1074&gt;0),'Control Sample Data'!I1074,$B$1),"")</f>
        <v/>
      </c>
      <c r="V1075" s="17" t="str">
        <f>IF(SUM('Control Sample Data'!J$3:J$98)&gt;10,IF(AND(ISNUMBER('Control Sample Data'!J1074),'Control Sample Data'!J1074&lt;$B$1,'Control Sample Data'!J1074&gt;0),'Control Sample Data'!J1074,$B$1),"")</f>
        <v/>
      </c>
      <c r="W1075" s="17" t="str">
        <f>IF(SUM('Control Sample Data'!K$3:K$98)&gt;10,IF(AND(ISNUMBER('Control Sample Data'!K1074),'Control Sample Data'!K1074&lt;$B$1,'Control Sample Data'!K1074&gt;0),'Control Sample Data'!K1074,$B$1),"")</f>
        <v/>
      </c>
      <c r="X1075" s="17" t="str">
        <f>IF(SUM('Control Sample Data'!L$3:L$98)&gt;10,IF(AND(ISNUMBER('Control Sample Data'!L1074),'Control Sample Data'!L1074&lt;$B$1,'Control Sample Data'!L1074&gt;0),'Control Sample Data'!L1074,$B$1),"")</f>
        <v/>
      </c>
      <c r="Y1075" s="17" t="str">
        <f>IF(SUM('Control Sample Data'!M$3:M$98)&gt;10,IF(AND(ISNUMBER('Control Sample Data'!M1074),'Control Sample Data'!M1074&lt;$B$1,'Control Sample Data'!M1074&gt;0),'Control Sample Data'!M1074,$B$1),"")</f>
        <v/>
      </c>
      <c r="AT1075" s="36" t="str">
        <f t="shared" si="706"/>
        <v/>
      </c>
      <c r="AU1075" s="36" t="str">
        <f t="shared" si="707"/>
        <v/>
      </c>
      <c r="AV1075" s="36" t="str">
        <f t="shared" si="708"/>
        <v/>
      </c>
      <c r="AW1075" s="36" t="str">
        <f t="shared" si="709"/>
        <v/>
      </c>
      <c r="AX1075" s="36" t="str">
        <f t="shared" si="710"/>
        <v/>
      </c>
      <c r="AY1075" s="36" t="str">
        <f t="shared" si="711"/>
        <v/>
      </c>
      <c r="AZ1075" s="36" t="str">
        <f t="shared" si="712"/>
        <v/>
      </c>
      <c r="BA1075" s="36" t="str">
        <f t="shared" si="713"/>
        <v/>
      </c>
      <c r="BB1075" s="36" t="str">
        <f t="shared" si="714"/>
        <v/>
      </c>
      <c r="BC1075" s="36" t="str">
        <f t="shared" si="715"/>
        <v/>
      </c>
      <c r="BD1075" s="36" t="str">
        <f t="shared" si="716"/>
        <v/>
      </c>
      <c r="BE1075" s="36" t="str">
        <f t="shared" si="717"/>
        <v/>
      </c>
      <c r="BF1075" s="36" t="str">
        <f t="shared" si="718"/>
        <v/>
      </c>
      <c r="BG1075" s="36" t="str">
        <f t="shared" si="719"/>
        <v/>
      </c>
      <c r="BH1075" s="36" t="str">
        <f t="shared" si="720"/>
        <v/>
      </c>
      <c r="BI1075" s="36" t="str">
        <f t="shared" si="721"/>
        <v/>
      </c>
      <c r="BJ1075" s="36" t="str">
        <f t="shared" si="722"/>
        <v/>
      </c>
      <c r="BK1075" s="36" t="str">
        <f t="shared" si="723"/>
        <v/>
      </c>
      <c r="BL1075" s="36" t="str">
        <f t="shared" si="724"/>
        <v/>
      </c>
      <c r="BM1075" s="36" t="str">
        <f t="shared" si="725"/>
        <v/>
      </c>
      <c r="BN1075" s="38" t="e">
        <f t="shared" si="684"/>
        <v>#DIV/0!</v>
      </c>
      <c r="BO1075" s="38" t="e">
        <f t="shared" si="685"/>
        <v>#DIV/0!</v>
      </c>
      <c r="BP1075" s="39" t="str">
        <f t="shared" si="686"/>
        <v/>
      </c>
      <c r="BQ1075" s="39" t="str">
        <f t="shared" si="687"/>
        <v/>
      </c>
      <c r="BR1075" s="39" t="str">
        <f t="shared" si="688"/>
        <v/>
      </c>
      <c r="BS1075" s="39" t="str">
        <f t="shared" si="689"/>
        <v/>
      </c>
      <c r="BT1075" s="39" t="str">
        <f t="shared" si="690"/>
        <v/>
      </c>
      <c r="BU1075" s="39" t="str">
        <f t="shared" si="691"/>
        <v/>
      </c>
      <c r="BV1075" s="39" t="str">
        <f t="shared" si="692"/>
        <v/>
      </c>
      <c r="BW1075" s="39" t="str">
        <f t="shared" si="693"/>
        <v/>
      </c>
      <c r="BX1075" s="39" t="str">
        <f t="shared" si="694"/>
        <v/>
      </c>
      <c r="BY1075" s="39" t="str">
        <f t="shared" si="695"/>
        <v/>
      </c>
      <c r="BZ1075" s="39" t="str">
        <f t="shared" si="696"/>
        <v/>
      </c>
      <c r="CA1075" s="39" t="str">
        <f t="shared" si="697"/>
        <v/>
      </c>
      <c r="CB1075" s="39" t="str">
        <f t="shared" si="698"/>
        <v/>
      </c>
      <c r="CC1075" s="39" t="str">
        <f t="shared" si="699"/>
        <v/>
      </c>
      <c r="CD1075" s="39" t="str">
        <f t="shared" si="700"/>
        <v/>
      </c>
      <c r="CE1075" s="39" t="str">
        <f t="shared" si="701"/>
        <v/>
      </c>
      <c r="CF1075" s="39" t="str">
        <f t="shared" si="702"/>
        <v/>
      </c>
      <c r="CG1075" s="39" t="str">
        <f t="shared" si="703"/>
        <v/>
      </c>
      <c r="CH1075" s="39" t="str">
        <f t="shared" si="704"/>
        <v/>
      </c>
      <c r="CI1075" s="39" t="str">
        <f t="shared" si="705"/>
        <v/>
      </c>
    </row>
    <row r="1076" spans="1:87">
      <c r="A1076" s="18"/>
      <c r="B1076" s="15" t="str">
        <f>'Gene Table'!E1075</f>
        <v>hsa-miR-3152-3p</v>
      </c>
      <c r="C1076" s="15" t="str">
        <f>'Gene Table'!B1075</f>
        <v>M17</v>
      </c>
      <c r="D1076" s="16" t="str">
        <f>IF(SUM('Test Sample Data'!D$3:D$98)&gt;10,IF(AND(ISNUMBER('Test Sample Data'!D1075),'Test Sample Data'!D1075&lt;$B$1,'Test Sample Data'!D1075&gt;0),'Test Sample Data'!D1075,$B$1),"")</f>
        <v/>
      </c>
      <c r="E1076" s="17" t="str">
        <f>IF(SUM('Test Sample Data'!E$3:E$98)&gt;10,IF(AND(ISNUMBER('Test Sample Data'!E1075),'Test Sample Data'!E1075&lt;$B$1,'Test Sample Data'!E1075&gt;0),'Test Sample Data'!E1075,$B$1),"")</f>
        <v/>
      </c>
      <c r="F1076" s="17" t="str">
        <f>IF(SUM('Test Sample Data'!F$3:F$98)&gt;10,IF(AND(ISNUMBER('Test Sample Data'!F1075),'Test Sample Data'!F1075&lt;$B$1,'Test Sample Data'!F1075&gt;0),'Test Sample Data'!F1075,$B$1),"")</f>
        <v/>
      </c>
      <c r="G1076" s="17" t="str">
        <f>IF(SUM('Test Sample Data'!G$3:G$98)&gt;10,IF(AND(ISNUMBER('Test Sample Data'!G1075),'Test Sample Data'!G1075&lt;$B$1,'Test Sample Data'!G1075&gt;0),'Test Sample Data'!G1075,$B$1),"")</f>
        <v/>
      </c>
      <c r="H1076" s="17" t="str">
        <f>IF(SUM('Test Sample Data'!H$3:H$98)&gt;10,IF(AND(ISNUMBER('Test Sample Data'!H1075),'Test Sample Data'!H1075&lt;$B$1,'Test Sample Data'!H1075&gt;0),'Test Sample Data'!H1075,$B$1),"")</f>
        <v/>
      </c>
      <c r="I1076" s="17" t="str">
        <f>IF(SUM('Test Sample Data'!I$3:I$98)&gt;10,IF(AND(ISNUMBER('Test Sample Data'!I1075),'Test Sample Data'!I1075&lt;$B$1,'Test Sample Data'!I1075&gt;0),'Test Sample Data'!I1075,$B$1),"")</f>
        <v/>
      </c>
      <c r="J1076" s="17" t="str">
        <f>IF(SUM('Test Sample Data'!J$3:J$98)&gt;10,IF(AND(ISNUMBER('Test Sample Data'!J1075),'Test Sample Data'!J1075&lt;$B$1,'Test Sample Data'!J1075&gt;0),'Test Sample Data'!J1075,$B$1),"")</f>
        <v/>
      </c>
      <c r="K1076" s="17" t="str">
        <f>IF(SUM('Test Sample Data'!K$3:K$98)&gt;10,IF(AND(ISNUMBER('Test Sample Data'!K1075),'Test Sample Data'!K1075&lt;$B$1,'Test Sample Data'!K1075&gt;0),'Test Sample Data'!K1075,$B$1),"")</f>
        <v/>
      </c>
      <c r="L1076" s="17" t="str">
        <f>IF(SUM('Test Sample Data'!L$3:L$98)&gt;10,IF(AND(ISNUMBER('Test Sample Data'!L1075),'Test Sample Data'!L1075&lt;$B$1,'Test Sample Data'!L1075&gt;0),'Test Sample Data'!L1075,$B$1),"")</f>
        <v/>
      </c>
      <c r="M1076" s="17" t="str">
        <f>IF(SUM('Test Sample Data'!M$3:M$98)&gt;10,IF(AND(ISNUMBER('Test Sample Data'!M1075),'Test Sample Data'!M1075&lt;$B$1,'Test Sample Data'!M1075&gt;0),'Test Sample Data'!M1075,$B$1),"")</f>
        <v/>
      </c>
      <c r="N1076" s="17" t="str">
        <f>'Gene Table'!E1075</f>
        <v>hsa-miR-3152-3p</v>
      </c>
      <c r="O1076" s="17" t="str">
        <f>'Gene Table'!B1075</f>
        <v>M17</v>
      </c>
      <c r="P1076" s="17" t="str">
        <f>IF(SUM('Control Sample Data'!D$3:D$98)&gt;10,IF(AND(ISNUMBER('Control Sample Data'!D1075),'Control Sample Data'!D1075&lt;$B$1,'Control Sample Data'!D1075&gt;0),'Control Sample Data'!D1075,$B$1),"")</f>
        <v/>
      </c>
      <c r="Q1076" s="17" t="str">
        <f>IF(SUM('Control Sample Data'!E$3:E$98)&gt;10,IF(AND(ISNUMBER('Control Sample Data'!E1075),'Control Sample Data'!E1075&lt;$B$1,'Control Sample Data'!E1075&gt;0),'Control Sample Data'!E1075,$B$1),"")</f>
        <v/>
      </c>
      <c r="R1076" s="17" t="str">
        <f>IF(SUM('Control Sample Data'!F$3:F$98)&gt;10,IF(AND(ISNUMBER('Control Sample Data'!F1075),'Control Sample Data'!F1075&lt;$B$1,'Control Sample Data'!F1075&gt;0),'Control Sample Data'!F1075,$B$1),"")</f>
        <v/>
      </c>
      <c r="S1076" s="17" t="str">
        <f>IF(SUM('Control Sample Data'!G$3:G$98)&gt;10,IF(AND(ISNUMBER('Control Sample Data'!G1075),'Control Sample Data'!G1075&lt;$B$1,'Control Sample Data'!G1075&gt;0),'Control Sample Data'!G1075,$B$1),"")</f>
        <v/>
      </c>
      <c r="T1076" s="17" t="str">
        <f>IF(SUM('Control Sample Data'!H$3:H$98)&gt;10,IF(AND(ISNUMBER('Control Sample Data'!H1075),'Control Sample Data'!H1075&lt;$B$1,'Control Sample Data'!H1075&gt;0),'Control Sample Data'!H1075,$B$1),"")</f>
        <v/>
      </c>
      <c r="U1076" s="17" t="str">
        <f>IF(SUM('Control Sample Data'!I$3:I$98)&gt;10,IF(AND(ISNUMBER('Control Sample Data'!I1075),'Control Sample Data'!I1075&lt;$B$1,'Control Sample Data'!I1075&gt;0),'Control Sample Data'!I1075,$B$1),"")</f>
        <v/>
      </c>
      <c r="V1076" s="17" t="str">
        <f>IF(SUM('Control Sample Data'!J$3:J$98)&gt;10,IF(AND(ISNUMBER('Control Sample Data'!J1075),'Control Sample Data'!J1075&lt;$B$1,'Control Sample Data'!J1075&gt;0),'Control Sample Data'!J1075,$B$1),"")</f>
        <v/>
      </c>
      <c r="W1076" s="17" t="str">
        <f>IF(SUM('Control Sample Data'!K$3:K$98)&gt;10,IF(AND(ISNUMBER('Control Sample Data'!K1075),'Control Sample Data'!K1075&lt;$B$1,'Control Sample Data'!K1075&gt;0),'Control Sample Data'!K1075,$B$1),"")</f>
        <v/>
      </c>
      <c r="X1076" s="17" t="str">
        <f>IF(SUM('Control Sample Data'!L$3:L$98)&gt;10,IF(AND(ISNUMBER('Control Sample Data'!L1075),'Control Sample Data'!L1075&lt;$B$1,'Control Sample Data'!L1075&gt;0),'Control Sample Data'!L1075,$B$1),"")</f>
        <v/>
      </c>
      <c r="Y1076" s="17" t="str">
        <f>IF(SUM('Control Sample Data'!M$3:M$98)&gt;10,IF(AND(ISNUMBER('Control Sample Data'!M1075),'Control Sample Data'!M1075&lt;$B$1,'Control Sample Data'!M1075&gt;0),'Control Sample Data'!M1075,$B$1),"")</f>
        <v/>
      </c>
      <c r="AT1076" s="36" t="str">
        <f t="shared" si="706"/>
        <v/>
      </c>
      <c r="AU1076" s="36" t="str">
        <f t="shared" si="707"/>
        <v/>
      </c>
      <c r="AV1076" s="36" t="str">
        <f t="shared" si="708"/>
        <v/>
      </c>
      <c r="AW1076" s="36" t="str">
        <f t="shared" si="709"/>
        <v/>
      </c>
      <c r="AX1076" s="36" t="str">
        <f t="shared" si="710"/>
        <v/>
      </c>
      <c r="AY1076" s="36" t="str">
        <f t="shared" si="711"/>
        <v/>
      </c>
      <c r="AZ1076" s="36" t="str">
        <f t="shared" si="712"/>
        <v/>
      </c>
      <c r="BA1076" s="36" t="str">
        <f t="shared" si="713"/>
        <v/>
      </c>
      <c r="BB1076" s="36" t="str">
        <f t="shared" si="714"/>
        <v/>
      </c>
      <c r="BC1076" s="36" t="str">
        <f t="shared" si="715"/>
        <v/>
      </c>
      <c r="BD1076" s="36" t="str">
        <f t="shared" si="716"/>
        <v/>
      </c>
      <c r="BE1076" s="36" t="str">
        <f t="shared" si="717"/>
        <v/>
      </c>
      <c r="BF1076" s="36" t="str">
        <f t="shared" si="718"/>
        <v/>
      </c>
      <c r="BG1076" s="36" t="str">
        <f t="shared" si="719"/>
        <v/>
      </c>
      <c r="BH1076" s="36" t="str">
        <f t="shared" si="720"/>
        <v/>
      </c>
      <c r="BI1076" s="36" t="str">
        <f t="shared" si="721"/>
        <v/>
      </c>
      <c r="BJ1076" s="36" t="str">
        <f t="shared" si="722"/>
        <v/>
      </c>
      <c r="BK1076" s="36" t="str">
        <f t="shared" si="723"/>
        <v/>
      </c>
      <c r="BL1076" s="36" t="str">
        <f t="shared" si="724"/>
        <v/>
      </c>
      <c r="BM1076" s="36" t="str">
        <f t="shared" si="725"/>
        <v/>
      </c>
      <c r="BN1076" s="38" t="e">
        <f t="shared" si="684"/>
        <v>#DIV/0!</v>
      </c>
      <c r="BO1076" s="38" t="e">
        <f t="shared" si="685"/>
        <v>#DIV/0!</v>
      </c>
      <c r="BP1076" s="39" t="str">
        <f t="shared" si="686"/>
        <v/>
      </c>
      <c r="BQ1076" s="39" t="str">
        <f t="shared" si="687"/>
        <v/>
      </c>
      <c r="BR1076" s="39" t="str">
        <f t="shared" si="688"/>
        <v/>
      </c>
      <c r="BS1076" s="39" t="str">
        <f t="shared" si="689"/>
        <v/>
      </c>
      <c r="BT1076" s="39" t="str">
        <f t="shared" si="690"/>
        <v/>
      </c>
      <c r="BU1076" s="39" t="str">
        <f t="shared" si="691"/>
        <v/>
      </c>
      <c r="BV1076" s="39" t="str">
        <f t="shared" si="692"/>
        <v/>
      </c>
      <c r="BW1076" s="39" t="str">
        <f t="shared" si="693"/>
        <v/>
      </c>
      <c r="BX1076" s="39" t="str">
        <f t="shared" si="694"/>
        <v/>
      </c>
      <c r="BY1076" s="39" t="str">
        <f t="shared" si="695"/>
        <v/>
      </c>
      <c r="BZ1076" s="39" t="str">
        <f t="shared" si="696"/>
        <v/>
      </c>
      <c r="CA1076" s="39" t="str">
        <f t="shared" si="697"/>
        <v/>
      </c>
      <c r="CB1076" s="39" t="str">
        <f t="shared" si="698"/>
        <v/>
      </c>
      <c r="CC1076" s="39" t="str">
        <f t="shared" si="699"/>
        <v/>
      </c>
      <c r="CD1076" s="39" t="str">
        <f t="shared" si="700"/>
        <v/>
      </c>
      <c r="CE1076" s="39" t="str">
        <f t="shared" si="701"/>
        <v/>
      </c>
      <c r="CF1076" s="39" t="str">
        <f t="shared" si="702"/>
        <v/>
      </c>
      <c r="CG1076" s="39" t="str">
        <f t="shared" si="703"/>
        <v/>
      </c>
      <c r="CH1076" s="39" t="str">
        <f t="shared" si="704"/>
        <v/>
      </c>
      <c r="CI1076" s="39" t="str">
        <f t="shared" si="705"/>
        <v/>
      </c>
    </row>
    <row r="1077" spans="1:87">
      <c r="A1077" s="18"/>
      <c r="B1077" s="15" t="str">
        <f>'Gene Table'!E1076</f>
        <v>hsa-miR-302a-5p</v>
      </c>
      <c r="C1077" s="15" t="str">
        <f>'Gene Table'!B1076</f>
        <v>M18</v>
      </c>
      <c r="D1077" s="16" t="str">
        <f>IF(SUM('Test Sample Data'!D$3:D$98)&gt;10,IF(AND(ISNUMBER('Test Sample Data'!D1076),'Test Sample Data'!D1076&lt;$B$1,'Test Sample Data'!D1076&gt;0),'Test Sample Data'!D1076,$B$1),"")</f>
        <v/>
      </c>
      <c r="E1077" s="17" t="str">
        <f>IF(SUM('Test Sample Data'!E$3:E$98)&gt;10,IF(AND(ISNUMBER('Test Sample Data'!E1076),'Test Sample Data'!E1076&lt;$B$1,'Test Sample Data'!E1076&gt;0),'Test Sample Data'!E1076,$B$1),"")</f>
        <v/>
      </c>
      <c r="F1077" s="17" t="str">
        <f>IF(SUM('Test Sample Data'!F$3:F$98)&gt;10,IF(AND(ISNUMBER('Test Sample Data'!F1076),'Test Sample Data'!F1076&lt;$B$1,'Test Sample Data'!F1076&gt;0),'Test Sample Data'!F1076,$B$1),"")</f>
        <v/>
      </c>
      <c r="G1077" s="17" t="str">
        <f>IF(SUM('Test Sample Data'!G$3:G$98)&gt;10,IF(AND(ISNUMBER('Test Sample Data'!G1076),'Test Sample Data'!G1076&lt;$B$1,'Test Sample Data'!G1076&gt;0),'Test Sample Data'!G1076,$B$1),"")</f>
        <v/>
      </c>
      <c r="H1077" s="17" t="str">
        <f>IF(SUM('Test Sample Data'!H$3:H$98)&gt;10,IF(AND(ISNUMBER('Test Sample Data'!H1076),'Test Sample Data'!H1076&lt;$B$1,'Test Sample Data'!H1076&gt;0),'Test Sample Data'!H1076,$B$1),"")</f>
        <v/>
      </c>
      <c r="I1077" s="17" t="str">
        <f>IF(SUM('Test Sample Data'!I$3:I$98)&gt;10,IF(AND(ISNUMBER('Test Sample Data'!I1076),'Test Sample Data'!I1076&lt;$B$1,'Test Sample Data'!I1076&gt;0),'Test Sample Data'!I1076,$B$1),"")</f>
        <v/>
      </c>
      <c r="J1077" s="17" t="str">
        <f>IF(SUM('Test Sample Data'!J$3:J$98)&gt;10,IF(AND(ISNUMBER('Test Sample Data'!J1076),'Test Sample Data'!J1076&lt;$B$1,'Test Sample Data'!J1076&gt;0),'Test Sample Data'!J1076,$B$1),"")</f>
        <v/>
      </c>
      <c r="K1077" s="17" t="str">
        <f>IF(SUM('Test Sample Data'!K$3:K$98)&gt;10,IF(AND(ISNUMBER('Test Sample Data'!K1076),'Test Sample Data'!K1076&lt;$B$1,'Test Sample Data'!K1076&gt;0),'Test Sample Data'!K1076,$B$1),"")</f>
        <v/>
      </c>
      <c r="L1077" s="17" t="str">
        <f>IF(SUM('Test Sample Data'!L$3:L$98)&gt;10,IF(AND(ISNUMBER('Test Sample Data'!L1076),'Test Sample Data'!L1076&lt;$B$1,'Test Sample Data'!L1076&gt;0),'Test Sample Data'!L1076,$B$1),"")</f>
        <v/>
      </c>
      <c r="M1077" s="17" t="str">
        <f>IF(SUM('Test Sample Data'!M$3:M$98)&gt;10,IF(AND(ISNUMBER('Test Sample Data'!M1076),'Test Sample Data'!M1076&lt;$B$1,'Test Sample Data'!M1076&gt;0),'Test Sample Data'!M1076,$B$1),"")</f>
        <v/>
      </c>
      <c r="N1077" s="17" t="str">
        <f>'Gene Table'!E1076</f>
        <v>hsa-miR-302a-5p</v>
      </c>
      <c r="O1077" s="17" t="str">
        <f>'Gene Table'!B1076</f>
        <v>M18</v>
      </c>
      <c r="P1077" s="17" t="str">
        <f>IF(SUM('Control Sample Data'!D$3:D$98)&gt;10,IF(AND(ISNUMBER('Control Sample Data'!D1076),'Control Sample Data'!D1076&lt;$B$1,'Control Sample Data'!D1076&gt;0),'Control Sample Data'!D1076,$B$1),"")</f>
        <v/>
      </c>
      <c r="Q1077" s="17" t="str">
        <f>IF(SUM('Control Sample Data'!E$3:E$98)&gt;10,IF(AND(ISNUMBER('Control Sample Data'!E1076),'Control Sample Data'!E1076&lt;$B$1,'Control Sample Data'!E1076&gt;0),'Control Sample Data'!E1076,$B$1),"")</f>
        <v/>
      </c>
      <c r="R1077" s="17" t="str">
        <f>IF(SUM('Control Sample Data'!F$3:F$98)&gt;10,IF(AND(ISNUMBER('Control Sample Data'!F1076),'Control Sample Data'!F1076&lt;$B$1,'Control Sample Data'!F1076&gt;0),'Control Sample Data'!F1076,$B$1),"")</f>
        <v/>
      </c>
      <c r="S1077" s="17" t="str">
        <f>IF(SUM('Control Sample Data'!G$3:G$98)&gt;10,IF(AND(ISNUMBER('Control Sample Data'!G1076),'Control Sample Data'!G1076&lt;$B$1,'Control Sample Data'!G1076&gt;0),'Control Sample Data'!G1076,$B$1),"")</f>
        <v/>
      </c>
      <c r="T1077" s="17" t="str">
        <f>IF(SUM('Control Sample Data'!H$3:H$98)&gt;10,IF(AND(ISNUMBER('Control Sample Data'!H1076),'Control Sample Data'!H1076&lt;$B$1,'Control Sample Data'!H1076&gt;0),'Control Sample Data'!H1076,$B$1),"")</f>
        <v/>
      </c>
      <c r="U1077" s="17" t="str">
        <f>IF(SUM('Control Sample Data'!I$3:I$98)&gt;10,IF(AND(ISNUMBER('Control Sample Data'!I1076),'Control Sample Data'!I1076&lt;$B$1,'Control Sample Data'!I1076&gt;0),'Control Sample Data'!I1076,$B$1),"")</f>
        <v/>
      </c>
      <c r="V1077" s="17" t="str">
        <f>IF(SUM('Control Sample Data'!J$3:J$98)&gt;10,IF(AND(ISNUMBER('Control Sample Data'!J1076),'Control Sample Data'!J1076&lt;$B$1,'Control Sample Data'!J1076&gt;0),'Control Sample Data'!J1076,$B$1),"")</f>
        <v/>
      </c>
      <c r="W1077" s="17" t="str">
        <f>IF(SUM('Control Sample Data'!K$3:K$98)&gt;10,IF(AND(ISNUMBER('Control Sample Data'!K1076),'Control Sample Data'!K1076&lt;$B$1,'Control Sample Data'!K1076&gt;0),'Control Sample Data'!K1076,$B$1),"")</f>
        <v/>
      </c>
      <c r="X1077" s="17" t="str">
        <f>IF(SUM('Control Sample Data'!L$3:L$98)&gt;10,IF(AND(ISNUMBER('Control Sample Data'!L1076),'Control Sample Data'!L1076&lt;$B$1,'Control Sample Data'!L1076&gt;0),'Control Sample Data'!L1076,$B$1),"")</f>
        <v/>
      </c>
      <c r="Y1077" s="17" t="str">
        <f>IF(SUM('Control Sample Data'!M$3:M$98)&gt;10,IF(AND(ISNUMBER('Control Sample Data'!M1076),'Control Sample Data'!M1076&lt;$B$1,'Control Sample Data'!M1076&gt;0),'Control Sample Data'!M1076,$B$1),"")</f>
        <v/>
      </c>
      <c r="AT1077" s="36" t="str">
        <f t="shared" si="706"/>
        <v/>
      </c>
      <c r="AU1077" s="36" t="str">
        <f t="shared" si="707"/>
        <v/>
      </c>
      <c r="AV1077" s="36" t="str">
        <f t="shared" si="708"/>
        <v/>
      </c>
      <c r="AW1077" s="36" t="str">
        <f t="shared" si="709"/>
        <v/>
      </c>
      <c r="AX1077" s="36" t="str">
        <f t="shared" si="710"/>
        <v/>
      </c>
      <c r="AY1077" s="36" t="str">
        <f t="shared" si="711"/>
        <v/>
      </c>
      <c r="AZ1077" s="36" t="str">
        <f t="shared" si="712"/>
        <v/>
      </c>
      <c r="BA1077" s="36" t="str">
        <f t="shared" si="713"/>
        <v/>
      </c>
      <c r="BB1077" s="36" t="str">
        <f t="shared" si="714"/>
        <v/>
      </c>
      <c r="BC1077" s="36" t="str">
        <f t="shared" si="715"/>
        <v/>
      </c>
      <c r="BD1077" s="36" t="str">
        <f t="shared" si="716"/>
        <v/>
      </c>
      <c r="BE1077" s="36" t="str">
        <f t="shared" si="717"/>
        <v/>
      </c>
      <c r="BF1077" s="36" t="str">
        <f t="shared" si="718"/>
        <v/>
      </c>
      <c r="BG1077" s="36" t="str">
        <f t="shared" si="719"/>
        <v/>
      </c>
      <c r="BH1077" s="36" t="str">
        <f t="shared" si="720"/>
        <v/>
      </c>
      <c r="BI1077" s="36" t="str">
        <f t="shared" si="721"/>
        <v/>
      </c>
      <c r="BJ1077" s="36" t="str">
        <f t="shared" si="722"/>
        <v/>
      </c>
      <c r="BK1077" s="36" t="str">
        <f t="shared" si="723"/>
        <v/>
      </c>
      <c r="BL1077" s="36" t="str">
        <f t="shared" si="724"/>
        <v/>
      </c>
      <c r="BM1077" s="36" t="str">
        <f t="shared" si="725"/>
        <v/>
      </c>
      <c r="BN1077" s="38" t="e">
        <f t="shared" si="684"/>
        <v>#DIV/0!</v>
      </c>
      <c r="BO1077" s="38" t="e">
        <f t="shared" si="685"/>
        <v>#DIV/0!</v>
      </c>
      <c r="BP1077" s="39" t="str">
        <f t="shared" si="686"/>
        <v/>
      </c>
      <c r="BQ1077" s="39" t="str">
        <f t="shared" si="687"/>
        <v/>
      </c>
      <c r="BR1077" s="39" t="str">
        <f t="shared" si="688"/>
        <v/>
      </c>
      <c r="BS1077" s="39" t="str">
        <f t="shared" si="689"/>
        <v/>
      </c>
      <c r="BT1077" s="39" t="str">
        <f t="shared" si="690"/>
        <v/>
      </c>
      <c r="BU1077" s="39" t="str">
        <f t="shared" si="691"/>
        <v/>
      </c>
      <c r="BV1077" s="39" t="str">
        <f t="shared" si="692"/>
        <v/>
      </c>
      <c r="BW1077" s="39" t="str">
        <f t="shared" si="693"/>
        <v/>
      </c>
      <c r="BX1077" s="39" t="str">
        <f t="shared" si="694"/>
        <v/>
      </c>
      <c r="BY1077" s="39" t="str">
        <f t="shared" si="695"/>
        <v/>
      </c>
      <c r="BZ1077" s="39" t="str">
        <f t="shared" si="696"/>
        <v/>
      </c>
      <c r="CA1077" s="39" t="str">
        <f t="shared" si="697"/>
        <v/>
      </c>
      <c r="CB1077" s="39" t="str">
        <f t="shared" si="698"/>
        <v/>
      </c>
      <c r="CC1077" s="39" t="str">
        <f t="shared" si="699"/>
        <v/>
      </c>
      <c r="CD1077" s="39" t="str">
        <f t="shared" si="700"/>
        <v/>
      </c>
      <c r="CE1077" s="39" t="str">
        <f t="shared" si="701"/>
        <v/>
      </c>
      <c r="CF1077" s="39" t="str">
        <f t="shared" si="702"/>
        <v/>
      </c>
      <c r="CG1077" s="39" t="str">
        <f t="shared" si="703"/>
        <v/>
      </c>
      <c r="CH1077" s="39" t="str">
        <f t="shared" si="704"/>
        <v/>
      </c>
      <c r="CI1077" s="39" t="str">
        <f t="shared" si="705"/>
        <v/>
      </c>
    </row>
    <row r="1078" spans="1:87">
      <c r="A1078" s="18"/>
      <c r="B1078" s="15" t="str">
        <f>'Gene Table'!E1077</f>
        <v>hsa-miR-3155a</v>
      </c>
      <c r="C1078" s="15" t="str">
        <f>'Gene Table'!B1077</f>
        <v>M19</v>
      </c>
      <c r="D1078" s="16" t="str">
        <f>IF(SUM('Test Sample Data'!D$3:D$98)&gt;10,IF(AND(ISNUMBER('Test Sample Data'!D1077),'Test Sample Data'!D1077&lt;$B$1,'Test Sample Data'!D1077&gt;0),'Test Sample Data'!D1077,$B$1),"")</f>
        <v/>
      </c>
      <c r="E1078" s="17" t="str">
        <f>IF(SUM('Test Sample Data'!E$3:E$98)&gt;10,IF(AND(ISNUMBER('Test Sample Data'!E1077),'Test Sample Data'!E1077&lt;$B$1,'Test Sample Data'!E1077&gt;0),'Test Sample Data'!E1077,$B$1),"")</f>
        <v/>
      </c>
      <c r="F1078" s="17" t="str">
        <f>IF(SUM('Test Sample Data'!F$3:F$98)&gt;10,IF(AND(ISNUMBER('Test Sample Data'!F1077),'Test Sample Data'!F1077&lt;$B$1,'Test Sample Data'!F1077&gt;0),'Test Sample Data'!F1077,$B$1),"")</f>
        <v/>
      </c>
      <c r="G1078" s="17" t="str">
        <f>IF(SUM('Test Sample Data'!G$3:G$98)&gt;10,IF(AND(ISNUMBER('Test Sample Data'!G1077),'Test Sample Data'!G1077&lt;$B$1,'Test Sample Data'!G1077&gt;0),'Test Sample Data'!G1077,$B$1),"")</f>
        <v/>
      </c>
      <c r="H1078" s="17" t="str">
        <f>IF(SUM('Test Sample Data'!H$3:H$98)&gt;10,IF(AND(ISNUMBER('Test Sample Data'!H1077),'Test Sample Data'!H1077&lt;$B$1,'Test Sample Data'!H1077&gt;0),'Test Sample Data'!H1077,$B$1),"")</f>
        <v/>
      </c>
      <c r="I1078" s="17" t="str">
        <f>IF(SUM('Test Sample Data'!I$3:I$98)&gt;10,IF(AND(ISNUMBER('Test Sample Data'!I1077),'Test Sample Data'!I1077&lt;$B$1,'Test Sample Data'!I1077&gt;0),'Test Sample Data'!I1077,$B$1),"")</f>
        <v/>
      </c>
      <c r="J1078" s="17" t="str">
        <f>IF(SUM('Test Sample Data'!J$3:J$98)&gt;10,IF(AND(ISNUMBER('Test Sample Data'!J1077),'Test Sample Data'!J1077&lt;$B$1,'Test Sample Data'!J1077&gt;0),'Test Sample Data'!J1077,$B$1),"")</f>
        <v/>
      </c>
      <c r="K1078" s="17" t="str">
        <f>IF(SUM('Test Sample Data'!K$3:K$98)&gt;10,IF(AND(ISNUMBER('Test Sample Data'!K1077),'Test Sample Data'!K1077&lt;$B$1,'Test Sample Data'!K1077&gt;0),'Test Sample Data'!K1077,$B$1),"")</f>
        <v/>
      </c>
      <c r="L1078" s="17" t="str">
        <f>IF(SUM('Test Sample Data'!L$3:L$98)&gt;10,IF(AND(ISNUMBER('Test Sample Data'!L1077),'Test Sample Data'!L1077&lt;$B$1,'Test Sample Data'!L1077&gt;0),'Test Sample Data'!L1077,$B$1),"")</f>
        <v/>
      </c>
      <c r="M1078" s="17" t="str">
        <f>IF(SUM('Test Sample Data'!M$3:M$98)&gt;10,IF(AND(ISNUMBER('Test Sample Data'!M1077),'Test Sample Data'!M1077&lt;$B$1,'Test Sample Data'!M1077&gt;0),'Test Sample Data'!M1077,$B$1),"")</f>
        <v/>
      </c>
      <c r="N1078" s="17" t="str">
        <f>'Gene Table'!E1077</f>
        <v>hsa-miR-3155a</v>
      </c>
      <c r="O1078" s="17" t="str">
        <f>'Gene Table'!B1077</f>
        <v>M19</v>
      </c>
      <c r="P1078" s="17" t="str">
        <f>IF(SUM('Control Sample Data'!D$3:D$98)&gt;10,IF(AND(ISNUMBER('Control Sample Data'!D1077),'Control Sample Data'!D1077&lt;$B$1,'Control Sample Data'!D1077&gt;0),'Control Sample Data'!D1077,$B$1),"")</f>
        <v/>
      </c>
      <c r="Q1078" s="17" t="str">
        <f>IF(SUM('Control Sample Data'!E$3:E$98)&gt;10,IF(AND(ISNUMBER('Control Sample Data'!E1077),'Control Sample Data'!E1077&lt;$B$1,'Control Sample Data'!E1077&gt;0),'Control Sample Data'!E1077,$B$1),"")</f>
        <v/>
      </c>
      <c r="R1078" s="17" t="str">
        <f>IF(SUM('Control Sample Data'!F$3:F$98)&gt;10,IF(AND(ISNUMBER('Control Sample Data'!F1077),'Control Sample Data'!F1077&lt;$B$1,'Control Sample Data'!F1077&gt;0),'Control Sample Data'!F1077,$B$1),"")</f>
        <v/>
      </c>
      <c r="S1078" s="17" t="str">
        <f>IF(SUM('Control Sample Data'!G$3:G$98)&gt;10,IF(AND(ISNUMBER('Control Sample Data'!G1077),'Control Sample Data'!G1077&lt;$B$1,'Control Sample Data'!G1077&gt;0),'Control Sample Data'!G1077,$B$1),"")</f>
        <v/>
      </c>
      <c r="T1078" s="17" t="str">
        <f>IF(SUM('Control Sample Data'!H$3:H$98)&gt;10,IF(AND(ISNUMBER('Control Sample Data'!H1077),'Control Sample Data'!H1077&lt;$B$1,'Control Sample Data'!H1077&gt;0),'Control Sample Data'!H1077,$B$1),"")</f>
        <v/>
      </c>
      <c r="U1078" s="17" t="str">
        <f>IF(SUM('Control Sample Data'!I$3:I$98)&gt;10,IF(AND(ISNUMBER('Control Sample Data'!I1077),'Control Sample Data'!I1077&lt;$B$1,'Control Sample Data'!I1077&gt;0),'Control Sample Data'!I1077,$B$1),"")</f>
        <v/>
      </c>
      <c r="V1078" s="17" t="str">
        <f>IF(SUM('Control Sample Data'!J$3:J$98)&gt;10,IF(AND(ISNUMBER('Control Sample Data'!J1077),'Control Sample Data'!J1077&lt;$B$1,'Control Sample Data'!J1077&gt;0),'Control Sample Data'!J1077,$B$1),"")</f>
        <v/>
      </c>
      <c r="W1078" s="17" t="str">
        <f>IF(SUM('Control Sample Data'!K$3:K$98)&gt;10,IF(AND(ISNUMBER('Control Sample Data'!K1077),'Control Sample Data'!K1077&lt;$B$1,'Control Sample Data'!K1077&gt;0),'Control Sample Data'!K1077,$B$1),"")</f>
        <v/>
      </c>
      <c r="X1078" s="17" t="str">
        <f>IF(SUM('Control Sample Data'!L$3:L$98)&gt;10,IF(AND(ISNUMBER('Control Sample Data'!L1077),'Control Sample Data'!L1077&lt;$B$1,'Control Sample Data'!L1077&gt;0),'Control Sample Data'!L1077,$B$1),"")</f>
        <v/>
      </c>
      <c r="Y1078" s="17" t="str">
        <f>IF(SUM('Control Sample Data'!M$3:M$98)&gt;10,IF(AND(ISNUMBER('Control Sample Data'!M1077),'Control Sample Data'!M1077&lt;$B$1,'Control Sample Data'!M1077&gt;0),'Control Sample Data'!M1077,$B$1),"")</f>
        <v/>
      </c>
      <c r="AT1078" s="36" t="str">
        <f t="shared" si="706"/>
        <v/>
      </c>
      <c r="AU1078" s="36" t="str">
        <f t="shared" si="707"/>
        <v/>
      </c>
      <c r="AV1078" s="36" t="str">
        <f t="shared" si="708"/>
        <v/>
      </c>
      <c r="AW1078" s="36" t="str">
        <f t="shared" si="709"/>
        <v/>
      </c>
      <c r="AX1078" s="36" t="str">
        <f t="shared" si="710"/>
        <v/>
      </c>
      <c r="AY1078" s="36" t="str">
        <f t="shared" si="711"/>
        <v/>
      </c>
      <c r="AZ1078" s="36" t="str">
        <f t="shared" si="712"/>
        <v/>
      </c>
      <c r="BA1078" s="36" t="str">
        <f t="shared" si="713"/>
        <v/>
      </c>
      <c r="BB1078" s="36" t="str">
        <f t="shared" si="714"/>
        <v/>
      </c>
      <c r="BC1078" s="36" t="str">
        <f t="shared" si="715"/>
        <v/>
      </c>
      <c r="BD1078" s="36" t="str">
        <f t="shared" si="716"/>
        <v/>
      </c>
      <c r="BE1078" s="36" t="str">
        <f t="shared" si="717"/>
        <v/>
      </c>
      <c r="BF1078" s="36" t="str">
        <f t="shared" si="718"/>
        <v/>
      </c>
      <c r="BG1078" s="36" t="str">
        <f t="shared" si="719"/>
        <v/>
      </c>
      <c r="BH1078" s="36" t="str">
        <f t="shared" si="720"/>
        <v/>
      </c>
      <c r="BI1078" s="36" t="str">
        <f t="shared" si="721"/>
        <v/>
      </c>
      <c r="BJ1078" s="36" t="str">
        <f t="shared" si="722"/>
        <v/>
      </c>
      <c r="BK1078" s="36" t="str">
        <f t="shared" si="723"/>
        <v/>
      </c>
      <c r="BL1078" s="36" t="str">
        <f t="shared" si="724"/>
        <v/>
      </c>
      <c r="BM1078" s="36" t="str">
        <f t="shared" si="725"/>
        <v/>
      </c>
      <c r="BN1078" s="38" t="e">
        <f t="shared" si="684"/>
        <v>#DIV/0!</v>
      </c>
      <c r="BO1078" s="38" t="e">
        <f t="shared" si="685"/>
        <v>#DIV/0!</v>
      </c>
      <c r="BP1078" s="39" t="str">
        <f t="shared" si="686"/>
        <v/>
      </c>
      <c r="BQ1078" s="39" t="str">
        <f t="shared" si="687"/>
        <v/>
      </c>
      <c r="BR1078" s="39" t="str">
        <f t="shared" si="688"/>
        <v/>
      </c>
      <c r="BS1078" s="39" t="str">
        <f t="shared" si="689"/>
        <v/>
      </c>
      <c r="BT1078" s="39" t="str">
        <f t="shared" si="690"/>
        <v/>
      </c>
      <c r="BU1078" s="39" t="str">
        <f t="shared" si="691"/>
        <v/>
      </c>
      <c r="BV1078" s="39" t="str">
        <f t="shared" si="692"/>
        <v/>
      </c>
      <c r="BW1078" s="39" t="str">
        <f t="shared" si="693"/>
        <v/>
      </c>
      <c r="BX1078" s="39" t="str">
        <f t="shared" si="694"/>
        <v/>
      </c>
      <c r="BY1078" s="39" t="str">
        <f t="shared" si="695"/>
        <v/>
      </c>
      <c r="BZ1078" s="39" t="str">
        <f t="shared" si="696"/>
        <v/>
      </c>
      <c r="CA1078" s="39" t="str">
        <f t="shared" si="697"/>
        <v/>
      </c>
      <c r="CB1078" s="39" t="str">
        <f t="shared" si="698"/>
        <v/>
      </c>
      <c r="CC1078" s="39" t="str">
        <f t="shared" si="699"/>
        <v/>
      </c>
      <c r="CD1078" s="39" t="str">
        <f t="shared" si="700"/>
        <v/>
      </c>
      <c r="CE1078" s="39" t="str">
        <f t="shared" si="701"/>
        <v/>
      </c>
      <c r="CF1078" s="39" t="str">
        <f t="shared" si="702"/>
        <v/>
      </c>
      <c r="CG1078" s="39" t="str">
        <f t="shared" si="703"/>
        <v/>
      </c>
      <c r="CH1078" s="39" t="str">
        <f t="shared" si="704"/>
        <v/>
      </c>
      <c r="CI1078" s="39" t="str">
        <f t="shared" si="705"/>
        <v/>
      </c>
    </row>
    <row r="1079" spans="1:87">
      <c r="A1079" s="18"/>
      <c r="B1079" s="15" t="str">
        <f>'Gene Table'!E1078</f>
        <v>hsa-miR-302c-5p</v>
      </c>
      <c r="C1079" s="15" t="str">
        <f>'Gene Table'!B1078</f>
        <v>M20</v>
      </c>
      <c r="D1079" s="16" t="str">
        <f>IF(SUM('Test Sample Data'!D$3:D$98)&gt;10,IF(AND(ISNUMBER('Test Sample Data'!D1078),'Test Sample Data'!D1078&lt;$B$1,'Test Sample Data'!D1078&gt;0),'Test Sample Data'!D1078,$B$1),"")</f>
        <v/>
      </c>
      <c r="E1079" s="17" t="str">
        <f>IF(SUM('Test Sample Data'!E$3:E$98)&gt;10,IF(AND(ISNUMBER('Test Sample Data'!E1078),'Test Sample Data'!E1078&lt;$B$1,'Test Sample Data'!E1078&gt;0),'Test Sample Data'!E1078,$B$1),"")</f>
        <v/>
      </c>
      <c r="F1079" s="17" t="str">
        <f>IF(SUM('Test Sample Data'!F$3:F$98)&gt;10,IF(AND(ISNUMBER('Test Sample Data'!F1078),'Test Sample Data'!F1078&lt;$B$1,'Test Sample Data'!F1078&gt;0),'Test Sample Data'!F1078,$B$1),"")</f>
        <v/>
      </c>
      <c r="G1079" s="17" t="str">
        <f>IF(SUM('Test Sample Data'!G$3:G$98)&gt;10,IF(AND(ISNUMBER('Test Sample Data'!G1078),'Test Sample Data'!G1078&lt;$B$1,'Test Sample Data'!G1078&gt;0),'Test Sample Data'!G1078,$B$1),"")</f>
        <v/>
      </c>
      <c r="H1079" s="17" t="str">
        <f>IF(SUM('Test Sample Data'!H$3:H$98)&gt;10,IF(AND(ISNUMBER('Test Sample Data'!H1078),'Test Sample Data'!H1078&lt;$B$1,'Test Sample Data'!H1078&gt;0),'Test Sample Data'!H1078,$B$1),"")</f>
        <v/>
      </c>
      <c r="I1079" s="17" t="str">
        <f>IF(SUM('Test Sample Data'!I$3:I$98)&gt;10,IF(AND(ISNUMBER('Test Sample Data'!I1078),'Test Sample Data'!I1078&lt;$B$1,'Test Sample Data'!I1078&gt;0),'Test Sample Data'!I1078,$B$1),"")</f>
        <v/>
      </c>
      <c r="J1079" s="17" t="str">
        <f>IF(SUM('Test Sample Data'!J$3:J$98)&gt;10,IF(AND(ISNUMBER('Test Sample Data'!J1078),'Test Sample Data'!J1078&lt;$B$1,'Test Sample Data'!J1078&gt;0),'Test Sample Data'!J1078,$B$1),"")</f>
        <v/>
      </c>
      <c r="K1079" s="17" t="str">
        <f>IF(SUM('Test Sample Data'!K$3:K$98)&gt;10,IF(AND(ISNUMBER('Test Sample Data'!K1078),'Test Sample Data'!K1078&lt;$B$1,'Test Sample Data'!K1078&gt;0),'Test Sample Data'!K1078,$B$1),"")</f>
        <v/>
      </c>
      <c r="L1079" s="17" t="str">
        <f>IF(SUM('Test Sample Data'!L$3:L$98)&gt;10,IF(AND(ISNUMBER('Test Sample Data'!L1078),'Test Sample Data'!L1078&lt;$B$1,'Test Sample Data'!L1078&gt;0),'Test Sample Data'!L1078,$B$1),"")</f>
        <v/>
      </c>
      <c r="M1079" s="17" t="str">
        <f>IF(SUM('Test Sample Data'!M$3:M$98)&gt;10,IF(AND(ISNUMBER('Test Sample Data'!M1078),'Test Sample Data'!M1078&lt;$B$1,'Test Sample Data'!M1078&gt;0),'Test Sample Data'!M1078,$B$1),"")</f>
        <v/>
      </c>
      <c r="N1079" s="17" t="str">
        <f>'Gene Table'!E1078</f>
        <v>hsa-miR-302c-5p</v>
      </c>
      <c r="O1079" s="17" t="str">
        <f>'Gene Table'!B1078</f>
        <v>M20</v>
      </c>
      <c r="P1079" s="17" t="str">
        <f>IF(SUM('Control Sample Data'!D$3:D$98)&gt;10,IF(AND(ISNUMBER('Control Sample Data'!D1078),'Control Sample Data'!D1078&lt;$B$1,'Control Sample Data'!D1078&gt;0),'Control Sample Data'!D1078,$B$1),"")</f>
        <v/>
      </c>
      <c r="Q1079" s="17" t="str">
        <f>IF(SUM('Control Sample Data'!E$3:E$98)&gt;10,IF(AND(ISNUMBER('Control Sample Data'!E1078),'Control Sample Data'!E1078&lt;$B$1,'Control Sample Data'!E1078&gt;0),'Control Sample Data'!E1078,$B$1),"")</f>
        <v/>
      </c>
      <c r="R1079" s="17" t="str">
        <f>IF(SUM('Control Sample Data'!F$3:F$98)&gt;10,IF(AND(ISNUMBER('Control Sample Data'!F1078),'Control Sample Data'!F1078&lt;$B$1,'Control Sample Data'!F1078&gt;0),'Control Sample Data'!F1078,$B$1),"")</f>
        <v/>
      </c>
      <c r="S1079" s="17" t="str">
        <f>IF(SUM('Control Sample Data'!G$3:G$98)&gt;10,IF(AND(ISNUMBER('Control Sample Data'!G1078),'Control Sample Data'!G1078&lt;$B$1,'Control Sample Data'!G1078&gt;0),'Control Sample Data'!G1078,$B$1),"")</f>
        <v/>
      </c>
      <c r="T1079" s="17" t="str">
        <f>IF(SUM('Control Sample Data'!H$3:H$98)&gt;10,IF(AND(ISNUMBER('Control Sample Data'!H1078),'Control Sample Data'!H1078&lt;$B$1,'Control Sample Data'!H1078&gt;0),'Control Sample Data'!H1078,$B$1),"")</f>
        <v/>
      </c>
      <c r="U1079" s="17" t="str">
        <f>IF(SUM('Control Sample Data'!I$3:I$98)&gt;10,IF(AND(ISNUMBER('Control Sample Data'!I1078),'Control Sample Data'!I1078&lt;$B$1,'Control Sample Data'!I1078&gt;0),'Control Sample Data'!I1078,$B$1),"")</f>
        <v/>
      </c>
      <c r="V1079" s="17" t="str">
        <f>IF(SUM('Control Sample Data'!J$3:J$98)&gt;10,IF(AND(ISNUMBER('Control Sample Data'!J1078),'Control Sample Data'!J1078&lt;$B$1,'Control Sample Data'!J1078&gt;0),'Control Sample Data'!J1078,$B$1),"")</f>
        <v/>
      </c>
      <c r="W1079" s="17" t="str">
        <f>IF(SUM('Control Sample Data'!K$3:K$98)&gt;10,IF(AND(ISNUMBER('Control Sample Data'!K1078),'Control Sample Data'!K1078&lt;$B$1,'Control Sample Data'!K1078&gt;0),'Control Sample Data'!K1078,$B$1),"")</f>
        <v/>
      </c>
      <c r="X1079" s="17" t="str">
        <f>IF(SUM('Control Sample Data'!L$3:L$98)&gt;10,IF(AND(ISNUMBER('Control Sample Data'!L1078),'Control Sample Data'!L1078&lt;$B$1,'Control Sample Data'!L1078&gt;0),'Control Sample Data'!L1078,$B$1),"")</f>
        <v/>
      </c>
      <c r="Y1079" s="17" t="str">
        <f>IF(SUM('Control Sample Data'!M$3:M$98)&gt;10,IF(AND(ISNUMBER('Control Sample Data'!M1078),'Control Sample Data'!M1078&lt;$B$1,'Control Sample Data'!M1078&gt;0),'Control Sample Data'!M1078,$B$1),"")</f>
        <v/>
      </c>
      <c r="AT1079" s="36" t="str">
        <f t="shared" si="706"/>
        <v/>
      </c>
      <c r="AU1079" s="36" t="str">
        <f t="shared" si="707"/>
        <v/>
      </c>
      <c r="AV1079" s="36" t="str">
        <f t="shared" si="708"/>
        <v/>
      </c>
      <c r="AW1079" s="36" t="str">
        <f t="shared" si="709"/>
        <v/>
      </c>
      <c r="AX1079" s="36" t="str">
        <f t="shared" si="710"/>
        <v/>
      </c>
      <c r="AY1079" s="36" t="str">
        <f t="shared" si="711"/>
        <v/>
      </c>
      <c r="AZ1079" s="36" t="str">
        <f t="shared" si="712"/>
        <v/>
      </c>
      <c r="BA1079" s="36" t="str">
        <f t="shared" si="713"/>
        <v/>
      </c>
      <c r="BB1079" s="36" t="str">
        <f t="shared" si="714"/>
        <v/>
      </c>
      <c r="BC1079" s="36" t="str">
        <f t="shared" si="715"/>
        <v/>
      </c>
      <c r="BD1079" s="36" t="str">
        <f t="shared" si="716"/>
        <v/>
      </c>
      <c r="BE1079" s="36" t="str">
        <f t="shared" si="717"/>
        <v/>
      </c>
      <c r="BF1079" s="36" t="str">
        <f t="shared" si="718"/>
        <v/>
      </c>
      <c r="BG1079" s="36" t="str">
        <f t="shared" si="719"/>
        <v/>
      </c>
      <c r="BH1079" s="36" t="str">
        <f t="shared" si="720"/>
        <v/>
      </c>
      <c r="BI1079" s="36" t="str">
        <f t="shared" si="721"/>
        <v/>
      </c>
      <c r="BJ1079" s="36" t="str">
        <f t="shared" si="722"/>
        <v/>
      </c>
      <c r="BK1079" s="36" t="str">
        <f t="shared" si="723"/>
        <v/>
      </c>
      <c r="BL1079" s="36" t="str">
        <f t="shared" si="724"/>
        <v/>
      </c>
      <c r="BM1079" s="36" t="str">
        <f t="shared" si="725"/>
        <v/>
      </c>
      <c r="BN1079" s="38" t="e">
        <f t="shared" si="684"/>
        <v>#DIV/0!</v>
      </c>
      <c r="BO1079" s="38" t="e">
        <f t="shared" si="685"/>
        <v>#DIV/0!</v>
      </c>
      <c r="BP1079" s="39" t="str">
        <f t="shared" si="686"/>
        <v/>
      </c>
      <c r="BQ1079" s="39" t="str">
        <f t="shared" si="687"/>
        <v/>
      </c>
      <c r="BR1079" s="39" t="str">
        <f t="shared" si="688"/>
        <v/>
      </c>
      <c r="BS1079" s="39" t="str">
        <f t="shared" si="689"/>
        <v/>
      </c>
      <c r="BT1079" s="39" t="str">
        <f t="shared" si="690"/>
        <v/>
      </c>
      <c r="BU1079" s="39" t="str">
        <f t="shared" si="691"/>
        <v/>
      </c>
      <c r="BV1079" s="39" t="str">
        <f t="shared" si="692"/>
        <v/>
      </c>
      <c r="BW1079" s="39" t="str">
        <f t="shared" si="693"/>
        <v/>
      </c>
      <c r="BX1079" s="39" t="str">
        <f t="shared" si="694"/>
        <v/>
      </c>
      <c r="BY1079" s="39" t="str">
        <f t="shared" si="695"/>
        <v/>
      </c>
      <c r="BZ1079" s="39" t="str">
        <f t="shared" si="696"/>
        <v/>
      </c>
      <c r="CA1079" s="39" t="str">
        <f t="shared" si="697"/>
        <v/>
      </c>
      <c r="CB1079" s="39" t="str">
        <f t="shared" si="698"/>
        <v/>
      </c>
      <c r="CC1079" s="39" t="str">
        <f t="shared" si="699"/>
        <v/>
      </c>
      <c r="CD1079" s="39" t="str">
        <f t="shared" si="700"/>
        <v/>
      </c>
      <c r="CE1079" s="39" t="str">
        <f t="shared" si="701"/>
        <v/>
      </c>
      <c r="CF1079" s="39" t="str">
        <f t="shared" si="702"/>
        <v/>
      </c>
      <c r="CG1079" s="39" t="str">
        <f t="shared" si="703"/>
        <v/>
      </c>
      <c r="CH1079" s="39" t="str">
        <f t="shared" si="704"/>
        <v/>
      </c>
      <c r="CI1079" s="39" t="str">
        <f t="shared" si="705"/>
        <v/>
      </c>
    </row>
    <row r="1080" spans="1:87">
      <c r="A1080" s="18"/>
      <c r="B1080" s="15" t="str">
        <f>'Gene Table'!E1079</f>
        <v>hsa-miR-3156-5p</v>
      </c>
      <c r="C1080" s="15" t="str">
        <f>'Gene Table'!B1079</f>
        <v>M21</v>
      </c>
      <c r="D1080" s="16" t="str">
        <f>IF(SUM('Test Sample Data'!D$3:D$98)&gt;10,IF(AND(ISNUMBER('Test Sample Data'!D1079),'Test Sample Data'!D1079&lt;$B$1,'Test Sample Data'!D1079&gt;0),'Test Sample Data'!D1079,$B$1),"")</f>
        <v/>
      </c>
      <c r="E1080" s="17" t="str">
        <f>IF(SUM('Test Sample Data'!E$3:E$98)&gt;10,IF(AND(ISNUMBER('Test Sample Data'!E1079),'Test Sample Data'!E1079&lt;$B$1,'Test Sample Data'!E1079&gt;0),'Test Sample Data'!E1079,$B$1),"")</f>
        <v/>
      </c>
      <c r="F1080" s="17" t="str">
        <f>IF(SUM('Test Sample Data'!F$3:F$98)&gt;10,IF(AND(ISNUMBER('Test Sample Data'!F1079),'Test Sample Data'!F1079&lt;$B$1,'Test Sample Data'!F1079&gt;0),'Test Sample Data'!F1079,$B$1),"")</f>
        <v/>
      </c>
      <c r="G1080" s="17" t="str">
        <f>IF(SUM('Test Sample Data'!G$3:G$98)&gt;10,IF(AND(ISNUMBER('Test Sample Data'!G1079),'Test Sample Data'!G1079&lt;$B$1,'Test Sample Data'!G1079&gt;0),'Test Sample Data'!G1079,$B$1),"")</f>
        <v/>
      </c>
      <c r="H1080" s="17" t="str">
        <f>IF(SUM('Test Sample Data'!H$3:H$98)&gt;10,IF(AND(ISNUMBER('Test Sample Data'!H1079),'Test Sample Data'!H1079&lt;$B$1,'Test Sample Data'!H1079&gt;0),'Test Sample Data'!H1079,$B$1),"")</f>
        <v/>
      </c>
      <c r="I1080" s="17" t="str">
        <f>IF(SUM('Test Sample Data'!I$3:I$98)&gt;10,IF(AND(ISNUMBER('Test Sample Data'!I1079),'Test Sample Data'!I1079&lt;$B$1,'Test Sample Data'!I1079&gt;0),'Test Sample Data'!I1079,$B$1),"")</f>
        <v/>
      </c>
      <c r="J1080" s="17" t="str">
        <f>IF(SUM('Test Sample Data'!J$3:J$98)&gt;10,IF(AND(ISNUMBER('Test Sample Data'!J1079),'Test Sample Data'!J1079&lt;$B$1,'Test Sample Data'!J1079&gt;0),'Test Sample Data'!J1079,$B$1),"")</f>
        <v/>
      </c>
      <c r="K1080" s="17" t="str">
        <f>IF(SUM('Test Sample Data'!K$3:K$98)&gt;10,IF(AND(ISNUMBER('Test Sample Data'!K1079),'Test Sample Data'!K1079&lt;$B$1,'Test Sample Data'!K1079&gt;0),'Test Sample Data'!K1079,$B$1),"")</f>
        <v/>
      </c>
      <c r="L1080" s="17" t="str">
        <f>IF(SUM('Test Sample Data'!L$3:L$98)&gt;10,IF(AND(ISNUMBER('Test Sample Data'!L1079),'Test Sample Data'!L1079&lt;$B$1,'Test Sample Data'!L1079&gt;0),'Test Sample Data'!L1079,$B$1),"")</f>
        <v/>
      </c>
      <c r="M1080" s="17" t="str">
        <f>IF(SUM('Test Sample Data'!M$3:M$98)&gt;10,IF(AND(ISNUMBER('Test Sample Data'!M1079),'Test Sample Data'!M1079&lt;$B$1,'Test Sample Data'!M1079&gt;0),'Test Sample Data'!M1079,$B$1),"")</f>
        <v/>
      </c>
      <c r="N1080" s="17" t="str">
        <f>'Gene Table'!E1079</f>
        <v>hsa-miR-3156-5p</v>
      </c>
      <c r="O1080" s="17" t="str">
        <f>'Gene Table'!B1079</f>
        <v>M21</v>
      </c>
      <c r="P1080" s="17" t="str">
        <f>IF(SUM('Control Sample Data'!D$3:D$98)&gt;10,IF(AND(ISNUMBER('Control Sample Data'!D1079),'Control Sample Data'!D1079&lt;$B$1,'Control Sample Data'!D1079&gt;0),'Control Sample Data'!D1079,$B$1),"")</f>
        <v/>
      </c>
      <c r="Q1080" s="17" t="str">
        <f>IF(SUM('Control Sample Data'!E$3:E$98)&gt;10,IF(AND(ISNUMBER('Control Sample Data'!E1079),'Control Sample Data'!E1079&lt;$B$1,'Control Sample Data'!E1079&gt;0),'Control Sample Data'!E1079,$B$1),"")</f>
        <v/>
      </c>
      <c r="R1080" s="17" t="str">
        <f>IF(SUM('Control Sample Data'!F$3:F$98)&gt;10,IF(AND(ISNUMBER('Control Sample Data'!F1079),'Control Sample Data'!F1079&lt;$B$1,'Control Sample Data'!F1079&gt;0),'Control Sample Data'!F1079,$B$1),"")</f>
        <v/>
      </c>
      <c r="S1080" s="17" t="str">
        <f>IF(SUM('Control Sample Data'!G$3:G$98)&gt;10,IF(AND(ISNUMBER('Control Sample Data'!G1079),'Control Sample Data'!G1079&lt;$B$1,'Control Sample Data'!G1079&gt;0),'Control Sample Data'!G1079,$B$1),"")</f>
        <v/>
      </c>
      <c r="T1080" s="17" t="str">
        <f>IF(SUM('Control Sample Data'!H$3:H$98)&gt;10,IF(AND(ISNUMBER('Control Sample Data'!H1079),'Control Sample Data'!H1079&lt;$B$1,'Control Sample Data'!H1079&gt;0),'Control Sample Data'!H1079,$B$1),"")</f>
        <v/>
      </c>
      <c r="U1080" s="17" t="str">
        <f>IF(SUM('Control Sample Data'!I$3:I$98)&gt;10,IF(AND(ISNUMBER('Control Sample Data'!I1079),'Control Sample Data'!I1079&lt;$B$1,'Control Sample Data'!I1079&gt;0),'Control Sample Data'!I1079,$B$1),"")</f>
        <v/>
      </c>
      <c r="V1080" s="17" t="str">
        <f>IF(SUM('Control Sample Data'!J$3:J$98)&gt;10,IF(AND(ISNUMBER('Control Sample Data'!J1079),'Control Sample Data'!J1079&lt;$B$1,'Control Sample Data'!J1079&gt;0),'Control Sample Data'!J1079,$B$1),"")</f>
        <v/>
      </c>
      <c r="W1080" s="17" t="str">
        <f>IF(SUM('Control Sample Data'!K$3:K$98)&gt;10,IF(AND(ISNUMBER('Control Sample Data'!K1079),'Control Sample Data'!K1079&lt;$B$1,'Control Sample Data'!K1079&gt;0),'Control Sample Data'!K1079,$B$1),"")</f>
        <v/>
      </c>
      <c r="X1080" s="17" t="str">
        <f>IF(SUM('Control Sample Data'!L$3:L$98)&gt;10,IF(AND(ISNUMBER('Control Sample Data'!L1079),'Control Sample Data'!L1079&lt;$B$1,'Control Sample Data'!L1079&gt;0),'Control Sample Data'!L1079,$B$1),"")</f>
        <v/>
      </c>
      <c r="Y1080" s="17" t="str">
        <f>IF(SUM('Control Sample Data'!M$3:M$98)&gt;10,IF(AND(ISNUMBER('Control Sample Data'!M1079),'Control Sample Data'!M1079&lt;$B$1,'Control Sample Data'!M1079&gt;0),'Control Sample Data'!M1079,$B$1),"")</f>
        <v/>
      </c>
      <c r="AT1080" s="36" t="str">
        <f t="shared" si="706"/>
        <v/>
      </c>
      <c r="AU1080" s="36" t="str">
        <f t="shared" si="707"/>
        <v/>
      </c>
      <c r="AV1080" s="36" t="str">
        <f t="shared" si="708"/>
        <v/>
      </c>
      <c r="AW1080" s="36" t="str">
        <f t="shared" si="709"/>
        <v/>
      </c>
      <c r="AX1080" s="36" t="str">
        <f t="shared" si="710"/>
        <v/>
      </c>
      <c r="AY1080" s="36" t="str">
        <f t="shared" si="711"/>
        <v/>
      </c>
      <c r="AZ1080" s="36" t="str">
        <f t="shared" si="712"/>
        <v/>
      </c>
      <c r="BA1080" s="36" t="str">
        <f t="shared" si="713"/>
        <v/>
      </c>
      <c r="BB1080" s="36" t="str">
        <f t="shared" si="714"/>
        <v/>
      </c>
      <c r="BC1080" s="36" t="str">
        <f t="shared" si="715"/>
        <v/>
      </c>
      <c r="BD1080" s="36" t="str">
        <f t="shared" si="716"/>
        <v/>
      </c>
      <c r="BE1080" s="36" t="str">
        <f t="shared" si="717"/>
        <v/>
      </c>
      <c r="BF1080" s="36" t="str">
        <f t="shared" si="718"/>
        <v/>
      </c>
      <c r="BG1080" s="36" t="str">
        <f t="shared" si="719"/>
        <v/>
      </c>
      <c r="BH1080" s="36" t="str">
        <f t="shared" si="720"/>
        <v/>
      </c>
      <c r="BI1080" s="36" t="str">
        <f t="shared" si="721"/>
        <v/>
      </c>
      <c r="BJ1080" s="36" t="str">
        <f t="shared" si="722"/>
        <v/>
      </c>
      <c r="BK1080" s="36" t="str">
        <f t="shared" si="723"/>
        <v/>
      </c>
      <c r="BL1080" s="36" t="str">
        <f t="shared" si="724"/>
        <v/>
      </c>
      <c r="BM1080" s="36" t="str">
        <f t="shared" si="725"/>
        <v/>
      </c>
      <c r="BN1080" s="38" t="e">
        <f t="shared" si="684"/>
        <v>#DIV/0!</v>
      </c>
      <c r="BO1080" s="38" t="e">
        <f t="shared" si="685"/>
        <v>#DIV/0!</v>
      </c>
      <c r="BP1080" s="39" t="str">
        <f t="shared" si="686"/>
        <v/>
      </c>
      <c r="BQ1080" s="39" t="str">
        <f t="shared" si="687"/>
        <v/>
      </c>
      <c r="BR1080" s="39" t="str">
        <f t="shared" si="688"/>
        <v/>
      </c>
      <c r="BS1080" s="39" t="str">
        <f t="shared" si="689"/>
        <v/>
      </c>
      <c r="BT1080" s="39" t="str">
        <f t="shared" si="690"/>
        <v/>
      </c>
      <c r="BU1080" s="39" t="str">
        <f t="shared" si="691"/>
        <v/>
      </c>
      <c r="BV1080" s="39" t="str">
        <f t="shared" si="692"/>
        <v/>
      </c>
      <c r="BW1080" s="39" t="str">
        <f t="shared" si="693"/>
        <v/>
      </c>
      <c r="BX1080" s="39" t="str">
        <f t="shared" si="694"/>
        <v/>
      </c>
      <c r="BY1080" s="39" t="str">
        <f t="shared" si="695"/>
        <v/>
      </c>
      <c r="BZ1080" s="39" t="str">
        <f t="shared" si="696"/>
        <v/>
      </c>
      <c r="CA1080" s="39" t="str">
        <f t="shared" si="697"/>
        <v/>
      </c>
      <c r="CB1080" s="39" t="str">
        <f t="shared" si="698"/>
        <v/>
      </c>
      <c r="CC1080" s="39" t="str">
        <f t="shared" si="699"/>
        <v/>
      </c>
      <c r="CD1080" s="39" t="str">
        <f t="shared" si="700"/>
        <v/>
      </c>
      <c r="CE1080" s="39" t="str">
        <f t="shared" si="701"/>
        <v/>
      </c>
      <c r="CF1080" s="39" t="str">
        <f t="shared" si="702"/>
        <v/>
      </c>
      <c r="CG1080" s="39" t="str">
        <f t="shared" si="703"/>
        <v/>
      </c>
      <c r="CH1080" s="39" t="str">
        <f t="shared" si="704"/>
        <v/>
      </c>
      <c r="CI1080" s="39" t="str">
        <f t="shared" si="705"/>
        <v/>
      </c>
    </row>
    <row r="1081" spans="1:87">
      <c r="A1081" s="18"/>
      <c r="B1081" s="15" t="str">
        <f>'Gene Table'!E1080</f>
        <v>hsa-miR-302d-5p</v>
      </c>
      <c r="C1081" s="15" t="str">
        <f>'Gene Table'!B1080</f>
        <v>M22</v>
      </c>
      <c r="D1081" s="16" t="str">
        <f>IF(SUM('Test Sample Data'!D$3:D$98)&gt;10,IF(AND(ISNUMBER('Test Sample Data'!D1080),'Test Sample Data'!D1080&lt;$B$1,'Test Sample Data'!D1080&gt;0),'Test Sample Data'!D1080,$B$1),"")</f>
        <v/>
      </c>
      <c r="E1081" s="17" t="str">
        <f>IF(SUM('Test Sample Data'!E$3:E$98)&gt;10,IF(AND(ISNUMBER('Test Sample Data'!E1080),'Test Sample Data'!E1080&lt;$B$1,'Test Sample Data'!E1080&gt;0),'Test Sample Data'!E1080,$B$1),"")</f>
        <v/>
      </c>
      <c r="F1081" s="17" t="str">
        <f>IF(SUM('Test Sample Data'!F$3:F$98)&gt;10,IF(AND(ISNUMBER('Test Sample Data'!F1080),'Test Sample Data'!F1080&lt;$B$1,'Test Sample Data'!F1080&gt;0),'Test Sample Data'!F1080,$B$1),"")</f>
        <v/>
      </c>
      <c r="G1081" s="17" t="str">
        <f>IF(SUM('Test Sample Data'!G$3:G$98)&gt;10,IF(AND(ISNUMBER('Test Sample Data'!G1080),'Test Sample Data'!G1080&lt;$B$1,'Test Sample Data'!G1080&gt;0),'Test Sample Data'!G1080,$B$1),"")</f>
        <v/>
      </c>
      <c r="H1081" s="17" t="str">
        <f>IF(SUM('Test Sample Data'!H$3:H$98)&gt;10,IF(AND(ISNUMBER('Test Sample Data'!H1080),'Test Sample Data'!H1080&lt;$B$1,'Test Sample Data'!H1080&gt;0),'Test Sample Data'!H1080,$B$1),"")</f>
        <v/>
      </c>
      <c r="I1081" s="17" t="str">
        <f>IF(SUM('Test Sample Data'!I$3:I$98)&gt;10,IF(AND(ISNUMBER('Test Sample Data'!I1080),'Test Sample Data'!I1080&lt;$B$1,'Test Sample Data'!I1080&gt;0),'Test Sample Data'!I1080,$B$1),"")</f>
        <v/>
      </c>
      <c r="J1081" s="17" t="str">
        <f>IF(SUM('Test Sample Data'!J$3:J$98)&gt;10,IF(AND(ISNUMBER('Test Sample Data'!J1080),'Test Sample Data'!J1080&lt;$B$1,'Test Sample Data'!J1080&gt;0),'Test Sample Data'!J1080,$B$1),"")</f>
        <v/>
      </c>
      <c r="K1081" s="17" t="str">
        <f>IF(SUM('Test Sample Data'!K$3:K$98)&gt;10,IF(AND(ISNUMBER('Test Sample Data'!K1080),'Test Sample Data'!K1080&lt;$B$1,'Test Sample Data'!K1080&gt;0),'Test Sample Data'!K1080,$B$1),"")</f>
        <v/>
      </c>
      <c r="L1081" s="17" t="str">
        <f>IF(SUM('Test Sample Data'!L$3:L$98)&gt;10,IF(AND(ISNUMBER('Test Sample Data'!L1080),'Test Sample Data'!L1080&lt;$B$1,'Test Sample Data'!L1080&gt;0),'Test Sample Data'!L1080,$B$1),"")</f>
        <v/>
      </c>
      <c r="M1081" s="17" t="str">
        <f>IF(SUM('Test Sample Data'!M$3:M$98)&gt;10,IF(AND(ISNUMBER('Test Sample Data'!M1080),'Test Sample Data'!M1080&lt;$B$1,'Test Sample Data'!M1080&gt;0),'Test Sample Data'!M1080,$B$1),"")</f>
        <v/>
      </c>
      <c r="N1081" s="17" t="str">
        <f>'Gene Table'!E1080</f>
        <v>hsa-miR-302d-5p</v>
      </c>
      <c r="O1081" s="17" t="str">
        <f>'Gene Table'!B1080</f>
        <v>M22</v>
      </c>
      <c r="P1081" s="17" t="str">
        <f>IF(SUM('Control Sample Data'!D$3:D$98)&gt;10,IF(AND(ISNUMBER('Control Sample Data'!D1080),'Control Sample Data'!D1080&lt;$B$1,'Control Sample Data'!D1080&gt;0),'Control Sample Data'!D1080,$B$1),"")</f>
        <v/>
      </c>
      <c r="Q1081" s="17" t="str">
        <f>IF(SUM('Control Sample Data'!E$3:E$98)&gt;10,IF(AND(ISNUMBER('Control Sample Data'!E1080),'Control Sample Data'!E1080&lt;$B$1,'Control Sample Data'!E1080&gt;0),'Control Sample Data'!E1080,$B$1),"")</f>
        <v/>
      </c>
      <c r="R1081" s="17" t="str">
        <f>IF(SUM('Control Sample Data'!F$3:F$98)&gt;10,IF(AND(ISNUMBER('Control Sample Data'!F1080),'Control Sample Data'!F1080&lt;$B$1,'Control Sample Data'!F1080&gt;0),'Control Sample Data'!F1080,$B$1),"")</f>
        <v/>
      </c>
      <c r="S1081" s="17" t="str">
        <f>IF(SUM('Control Sample Data'!G$3:G$98)&gt;10,IF(AND(ISNUMBER('Control Sample Data'!G1080),'Control Sample Data'!G1080&lt;$B$1,'Control Sample Data'!G1080&gt;0),'Control Sample Data'!G1080,$B$1),"")</f>
        <v/>
      </c>
      <c r="T1081" s="17" t="str">
        <f>IF(SUM('Control Sample Data'!H$3:H$98)&gt;10,IF(AND(ISNUMBER('Control Sample Data'!H1080),'Control Sample Data'!H1080&lt;$B$1,'Control Sample Data'!H1080&gt;0),'Control Sample Data'!H1080,$B$1),"")</f>
        <v/>
      </c>
      <c r="U1081" s="17" t="str">
        <f>IF(SUM('Control Sample Data'!I$3:I$98)&gt;10,IF(AND(ISNUMBER('Control Sample Data'!I1080),'Control Sample Data'!I1080&lt;$B$1,'Control Sample Data'!I1080&gt;0),'Control Sample Data'!I1080,$B$1),"")</f>
        <v/>
      </c>
      <c r="V1081" s="17" t="str">
        <f>IF(SUM('Control Sample Data'!J$3:J$98)&gt;10,IF(AND(ISNUMBER('Control Sample Data'!J1080),'Control Sample Data'!J1080&lt;$B$1,'Control Sample Data'!J1080&gt;0),'Control Sample Data'!J1080,$B$1),"")</f>
        <v/>
      </c>
      <c r="W1081" s="17" t="str">
        <f>IF(SUM('Control Sample Data'!K$3:K$98)&gt;10,IF(AND(ISNUMBER('Control Sample Data'!K1080),'Control Sample Data'!K1080&lt;$B$1,'Control Sample Data'!K1080&gt;0),'Control Sample Data'!K1080,$B$1),"")</f>
        <v/>
      </c>
      <c r="X1081" s="17" t="str">
        <f>IF(SUM('Control Sample Data'!L$3:L$98)&gt;10,IF(AND(ISNUMBER('Control Sample Data'!L1080),'Control Sample Data'!L1080&lt;$B$1,'Control Sample Data'!L1080&gt;0),'Control Sample Data'!L1080,$B$1),"")</f>
        <v/>
      </c>
      <c r="Y1081" s="17" t="str">
        <f>IF(SUM('Control Sample Data'!M$3:M$98)&gt;10,IF(AND(ISNUMBER('Control Sample Data'!M1080),'Control Sample Data'!M1080&lt;$B$1,'Control Sample Data'!M1080&gt;0),'Control Sample Data'!M1080,$B$1),"")</f>
        <v/>
      </c>
      <c r="AT1081" s="36" t="str">
        <f t="shared" si="706"/>
        <v/>
      </c>
      <c r="AU1081" s="36" t="str">
        <f t="shared" si="707"/>
        <v/>
      </c>
      <c r="AV1081" s="36" t="str">
        <f t="shared" si="708"/>
        <v/>
      </c>
      <c r="AW1081" s="36" t="str">
        <f t="shared" si="709"/>
        <v/>
      </c>
      <c r="AX1081" s="36" t="str">
        <f t="shared" si="710"/>
        <v/>
      </c>
      <c r="AY1081" s="36" t="str">
        <f t="shared" si="711"/>
        <v/>
      </c>
      <c r="AZ1081" s="36" t="str">
        <f t="shared" si="712"/>
        <v/>
      </c>
      <c r="BA1081" s="36" t="str">
        <f t="shared" si="713"/>
        <v/>
      </c>
      <c r="BB1081" s="36" t="str">
        <f t="shared" si="714"/>
        <v/>
      </c>
      <c r="BC1081" s="36" t="str">
        <f t="shared" si="715"/>
        <v/>
      </c>
      <c r="BD1081" s="36" t="str">
        <f t="shared" si="716"/>
        <v/>
      </c>
      <c r="BE1081" s="36" t="str">
        <f t="shared" si="717"/>
        <v/>
      </c>
      <c r="BF1081" s="36" t="str">
        <f t="shared" si="718"/>
        <v/>
      </c>
      <c r="BG1081" s="36" t="str">
        <f t="shared" si="719"/>
        <v/>
      </c>
      <c r="BH1081" s="36" t="str">
        <f t="shared" si="720"/>
        <v/>
      </c>
      <c r="BI1081" s="36" t="str">
        <f t="shared" si="721"/>
        <v/>
      </c>
      <c r="BJ1081" s="36" t="str">
        <f t="shared" si="722"/>
        <v/>
      </c>
      <c r="BK1081" s="36" t="str">
        <f t="shared" si="723"/>
        <v/>
      </c>
      <c r="BL1081" s="36" t="str">
        <f t="shared" si="724"/>
        <v/>
      </c>
      <c r="BM1081" s="36" t="str">
        <f t="shared" si="725"/>
        <v/>
      </c>
      <c r="BN1081" s="38" t="e">
        <f t="shared" si="684"/>
        <v>#DIV/0!</v>
      </c>
      <c r="BO1081" s="38" t="e">
        <f t="shared" si="685"/>
        <v>#DIV/0!</v>
      </c>
      <c r="BP1081" s="39" t="str">
        <f t="shared" si="686"/>
        <v/>
      </c>
      <c r="BQ1081" s="39" t="str">
        <f t="shared" si="687"/>
        <v/>
      </c>
      <c r="BR1081" s="39" t="str">
        <f t="shared" si="688"/>
        <v/>
      </c>
      <c r="BS1081" s="39" t="str">
        <f t="shared" si="689"/>
        <v/>
      </c>
      <c r="BT1081" s="39" t="str">
        <f t="shared" si="690"/>
        <v/>
      </c>
      <c r="BU1081" s="39" t="str">
        <f t="shared" si="691"/>
        <v/>
      </c>
      <c r="BV1081" s="39" t="str">
        <f t="shared" si="692"/>
        <v/>
      </c>
      <c r="BW1081" s="39" t="str">
        <f t="shared" si="693"/>
        <v/>
      </c>
      <c r="BX1081" s="39" t="str">
        <f t="shared" si="694"/>
        <v/>
      </c>
      <c r="BY1081" s="39" t="str">
        <f t="shared" si="695"/>
        <v/>
      </c>
      <c r="BZ1081" s="39" t="str">
        <f t="shared" si="696"/>
        <v/>
      </c>
      <c r="CA1081" s="39" t="str">
        <f t="shared" si="697"/>
        <v/>
      </c>
      <c r="CB1081" s="39" t="str">
        <f t="shared" si="698"/>
        <v/>
      </c>
      <c r="CC1081" s="39" t="str">
        <f t="shared" si="699"/>
        <v/>
      </c>
      <c r="CD1081" s="39" t="str">
        <f t="shared" si="700"/>
        <v/>
      </c>
      <c r="CE1081" s="39" t="str">
        <f t="shared" si="701"/>
        <v/>
      </c>
      <c r="CF1081" s="39" t="str">
        <f t="shared" si="702"/>
        <v/>
      </c>
      <c r="CG1081" s="39" t="str">
        <f t="shared" si="703"/>
        <v/>
      </c>
      <c r="CH1081" s="39" t="str">
        <f t="shared" si="704"/>
        <v/>
      </c>
      <c r="CI1081" s="39" t="str">
        <f t="shared" si="705"/>
        <v/>
      </c>
    </row>
    <row r="1082" spans="1:87">
      <c r="A1082" s="18"/>
      <c r="B1082" s="15" t="str">
        <f>'Gene Table'!E1081</f>
        <v>hsa-miR-3158-3p</v>
      </c>
      <c r="C1082" s="15" t="str">
        <f>'Gene Table'!B1081</f>
        <v>M23</v>
      </c>
      <c r="D1082" s="16" t="str">
        <f>IF(SUM('Test Sample Data'!D$3:D$98)&gt;10,IF(AND(ISNUMBER('Test Sample Data'!D1081),'Test Sample Data'!D1081&lt;$B$1,'Test Sample Data'!D1081&gt;0),'Test Sample Data'!D1081,$B$1),"")</f>
        <v/>
      </c>
      <c r="E1082" s="17" t="str">
        <f>IF(SUM('Test Sample Data'!E$3:E$98)&gt;10,IF(AND(ISNUMBER('Test Sample Data'!E1081),'Test Sample Data'!E1081&lt;$B$1,'Test Sample Data'!E1081&gt;0),'Test Sample Data'!E1081,$B$1),"")</f>
        <v/>
      </c>
      <c r="F1082" s="17" t="str">
        <f>IF(SUM('Test Sample Data'!F$3:F$98)&gt;10,IF(AND(ISNUMBER('Test Sample Data'!F1081),'Test Sample Data'!F1081&lt;$B$1,'Test Sample Data'!F1081&gt;0),'Test Sample Data'!F1081,$B$1),"")</f>
        <v/>
      </c>
      <c r="G1082" s="17" t="str">
        <f>IF(SUM('Test Sample Data'!G$3:G$98)&gt;10,IF(AND(ISNUMBER('Test Sample Data'!G1081),'Test Sample Data'!G1081&lt;$B$1,'Test Sample Data'!G1081&gt;0),'Test Sample Data'!G1081,$B$1),"")</f>
        <v/>
      </c>
      <c r="H1082" s="17" t="str">
        <f>IF(SUM('Test Sample Data'!H$3:H$98)&gt;10,IF(AND(ISNUMBER('Test Sample Data'!H1081),'Test Sample Data'!H1081&lt;$B$1,'Test Sample Data'!H1081&gt;0),'Test Sample Data'!H1081,$B$1),"")</f>
        <v/>
      </c>
      <c r="I1082" s="17" t="str">
        <f>IF(SUM('Test Sample Data'!I$3:I$98)&gt;10,IF(AND(ISNUMBER('Test Sample Data'!I1081),'Test Sample Data'!I1081&lt;$B$1,'Test Sample Data'!I1081&gt;0),'Test Sample Data'!I1081,$B$1),"")</f>
        <v/>
      </c>
      <c r="J1082" s="17" t="str">
        <f>IF(SUM('Test Sample Data'!J$3:J$98)&gt;10,IF(AND(ISNUMBER('Test Sample Data'!J1081),'Test Sample Data'!J1081&lt;$B$1,'Test Sample Data'!J1081&gt;0),'Test Sample Data'!J1081,$B$1),"")</f>
        <v/>
      </c>
      <c r="K1082" s="17" t="str">
        <f>IF(SUM('Test Sample Data'!K$3:K$98)&gt;10,IF(AND(ISNUMBER('Test Sample Data'!K1081),'Test Sample Data'!K1081&lt;$B$1,'Test Sample Data'!K1081&gt;0),'Test Sample Data'!K1081,$B$1),"")</f>
        <v/>
      </c>
      <c r="L1082" s="17" t="str">
        <f>IF(SUM('Test Sample Data'!L$3:L$98)&gt;10,IF(AND(ISNUMBER('Test Sample Data'!L1081),'Test Sample Data'!L1081&lt;$B$1,'Test Sample Data'!L1081&gt;0),'Test Sample Data'!L1081,$B$1),"")</f>
        <v/>
      </c>
      <c r="M1082" s="17" t="str">
        <f>IF(SUM('Test Sample Data'!M$3:M$98)&gt;10,IF(AND(ISNUMBER('Test Sample Data'!M1081),'Test Sample Data'!M1081&lt;$B$1,'Test Sample Data'!M1081&gt;0),'Test Sample Data'!M1081,$B$1),"")</f>
        <v/>
      </c>
      <c r="N1082" s="17" t="str">
        <f>'Gene Table'!E1081</f>
        <v>hsa-miR-3158-3p</v>
      </c>
      <c r="O1082" s="17" t="str">
        <f>'Gene Table'!B1081</f>
        <v>M23</v>
      </c>
      <c r="P1082" s="17" t="str">
        <f>IF(SUM('Control Sample Data'!D$3:D$98)&gt;10,IF(AND(ISNUMBER('Control Sample Data'!D1081),'Control Sample Data'!D1081&lt;$B$1,'Control Sample Data'!D1081&gt;0),'Control Sample Data'!D1081,$B$1),"")</f>
        <v/>
      </c>
      <c r="Q1082" s="17" t="str">
        <f>IF(SUM('Control Sample Data'!E$3:E$98)&gt;10,IF(AND(ISNUMBER('Control Sample Data'!E1081),'Control Sample Data'!E1081&lt;$B$1,'Control Sample Data'!E1081&gt;0),'Control Sample Data'!E1081,$B$1),"")</f>
        <v/>
      </c>
      <c r="R1082" s="17" t="str">
        <f>IF(SUM('Control Sample Data'!F$3:F$98)&gt;10,IF(AND(ISNUMBER('Control Sample Data'!F1081),'Control Sample Data'!F1081&lt;$B$1,'Control Sample Data'!F1081&gt;0),'Control Sample Data'!F1081,$B$1),"")</f>
        <v/>
      </c>
      <c r="S1082" s="17" t="str">
        <f>IF(SUM('Control Sample Data'!G$3:G$98)&gt;10,IF(AND(ISNUMBER('Control Sample Data'!G1081),'Control Sample Data'!G1081&lt;$B$1,'Control Sample Data'!G1081&gt;0),'Control Sample Data'!G1081,$B$1),"")</f>
        <v/>
      </c>
      <c r="T1082" s="17" t="str">
        <f>IF(SUM('Control Sample Data'!H$3:H$98)&gt;10,IF(AND(ISNUMBER('Control Sample Data'!H1081),'Control Sample Data'!H1081&lt;$B$1,'Control Sample Data'!H1081&gt;0),'Control Sample Data'!H1081,$B$1),"")</f>
        <v/>
      </c>
      <c r="U1082" s="17" t="str">
        <f>IF(SUM('Control Sample Data'!I$3:I$98)&gt;10,IF(AND(ISNUMBER('Control Sample Data'!I1081),'Control Sample Data'!I1081&lt;$B$1,'Control Sample Data'!I1081&gt;0),'Control Sample Data'!I1081,$B$1),"")</f>
        <v/>
      </c>
      <c r="V1082" s="17" t="str">
        <f>IF(SUM('Control Sample Data'!J$3:J$98)&gt;10,IF(AND(ISNUMBER('Control Sample Data'!J1081),'Control Sample Data'!J1081&lt;$B$1,'Control Sample Data'!J1081&gt;0),'Control Sample Data'!J1081,$B$1),"")</f>
        <v/>
      </c>
      <c r="W1082" s="17" t="str">
        <f>IF(SUM('Control Sample Data'!K$3:K$98)&gt;10,IF(AND(ISNUMBER('Control Sample Data'!K1081),'Control Sample Data'!K1081&lt;$B$1,'Control Sample Data'!K1081&gt;0),'Control Sample Data'!K1081,$B$1),"")</f>
        <v/>
      </c>
      <c r="X1082" s="17" t="str">
        <f>IF(SUM('Control Sample Data'!L$3:L$98)&gt;10,IF(AND(ISNUMBER('Control Sample Data'!L1081),'Control Sample Data'!L1081&lt;$B$1,'Control Sample Data'!L1081&gt;0),'Control Sample Data'!L1081,$B$1),"")</f>
        <v/>
      </c>
      <c r="Y1082" s="17" t="str">
        <f>IF(SUM('Control Sample Data'!M$3:M$98)&gt;10,IF(AND(ISNUMBER('Control Sample Data'!M1081),'Control Sample Data'!M1081&lt;$B$1,'Control Sample Data'!M1081&gt;0),'Control Sample Data'!M1081,$B$1),"")</f>
        <v/>
      </c>
      <c r="AT1082" s="36" t="str">
        <f t="shared" si="706"/>
        <v/>
      </c>
      <c r="AU1082" s="36" t="str">
        <f t="shared" si="707"/>
        <v/>
      </c>
      <c r="AV1082" s="36" t="str">
        <f t="shared" si="708"/>
        <v/>
      </c>
      <c r="AW1082" s="36" t="str">
        <f t="shared" si="709"/>
        <v/>
      </c>
      <c r="AX1082" s="36" t="str">
        <f t="shared" si="710"/>
        <v/>
      </c>
      <c r="AY1082" s="36" t="str">
        <f t="shared" si="711"/>
        <v/>
      </c>
      <c r="AZ1082" s="36" t="str">
        <f t="shared" si="712"/>
        <v/>
      </c>
      <c r="BA1082" s="36" t="str">
        <f t="shared" si="713"/>
        <v/>
      </c>
      <c r="BB1082" s="36" t="str">
        <f t="shared" si="714"/>
        <v/>
      </c>
      <c r="BC1082" s="36" t="str">
        <f t="shared" si="715"/>
        <v/>
      </c>
      <c r="BD1082" s="36" t="str">
        <f t="shared" si="716"/>
        <v/>
      </c>
      <c r="BE1082" s="36" t="str">
        <f t="shared" si="717"/>
        <v/>
      </c>
      <c r="BF1082" s="36" t="str">
        <f t="shared" si="718"/>
        <v/>
      </c>
      <c r="BG1082" s="36" t="str">
        <f t="shared" si="719"/>
        <v/>
      </c>
      <c r="BH1082" s="36" t="str">
        <f t="shared" si="720"/>
        <v/>
      </c>
      <c r="BI1082" s="36" t="str">
        <f t="shared" si="721"/>
        <v/>
      </c>
      <c r="BJ1082" s="36" t="str">
        <f t="shared" si="722"/>
        <v/>
      </c>
      <c r="BK1082" s="36" t="str">
        <f t="shared" si="723"/>
        <v/>
      </c>
      <c r="BL1082" s="36" t="str">
        <f t="shared" si="724"/>
        <v/>
      </c>
      <c r="BM1082" s="36" t="str">
        <f t="shared" si="725"/>
        <v/>
      </c>
      <c r="BN1082" s="38" t="e">
        <f t="shared" si="684"/>
        <v>#DIV/0!</v>
      </c>
      <c r="BO1082" s="38" t="e">
        <f t="shared" si="685"/>
        <v>#DIV/0!</v>
      </c>
      <c r="BP1082" s="39" t="str">
        <f t="shared" si="686"/>
        <v/>
      </c>
      <c r="BQ1082" s="39" t="str">
        <f t="shared" si="687"/>
        <v/>
      </c>
      <c r="BR1082" s="39" t="str">
        <f t="shared" si="688"/>
        <v/>
      </c>
      <c r="BS1082" s="39" t="str">
        <f t="shared" si="689"/>
        <v/>
      </c>
      <c r="BT1082" s="39" t="str">
        <f t="shared" si="690"/>
        <v/>
      </c>
      <c r="BU1082" s="39" t="str">
        <f t="shared" si="691"/>
        <v/>
      </c>
      <c r="BV1082" s="39" t="str">
        <f t="shared" si="692"/>
        <v/>
      </c>
      <c r="BW1082" s="39" t="str">
        <f t="shared" si="693"/>
        <v/>
      </c>
      <c r="BX1082" s="39" t="str">
        <f t="shared" si="694"/>
        <v/>
      </c>
      <c r="BY1082" s="39" t="str">
        <f t="shared" si="695"/>
        <v/>
      </c>
      <c r="BZ1082" s="39" t="str">
        <f t="shared" si="696"/>
        <v/>
      </c>
      <c r="CA1082" s="39" t="str">
        <f t="shared" si="697"/>
        <v/>
      </c>
      <c r="CB1082" s="39" t="str">
        <f t="shared" si="698"/>
        <v/>
      </c>
      <c r="CC1082" s="39" t="str">
        <f t="shared" si="699"/>
        <v/>
      </c>
      <c r="CD1082" s="39" t="str">
        <f t="shared" si="700"/>
        <v/>
      </c>
      <c r="CE1082" s="39" t="str">
        <f t="shared" si="701"/>
        <v/>
      </c>
      <c r="CF1082" s="39" t="str">
        <f t="shared" si="702"/>
        <v/>
      </c>
      <c r="CG1082" s="39" t="str">
        <f t="shared" si="703"/>
        <v/>
      </c>
      <c r="CH1082" s="39" t="str">
        <f t="shared" si="704"/>
        <v/>
      </c>
      <c r="CI1082" s="39" t="str">
        <f t="shared" si="705"/>
        <v/>
      </c>
    </row>
    <row r="1083" spans="1:87">
      <c r="A1083" s="18"/>
      <c r="B1083" s="15" t="str">
        <f>'Gene Table'!E1082</f>
        <v>hsa-miR-30a-3p</v>
      </c>
      <c r="C1083" s="15" t="str">
        <f>'Gene Table'!B1082</f>
        <v>M24</v>
      </c>
      <c r="D1083" s="16" t="str">
        <f>IF(SUM('Test Sample Data'!D$3:D$98)&gt;10,IF(AND(ISNUMBER('Test Sample Data'!D1082),'Test Sample Data'!D1082&lt;$B$1,'Test Sample Data'!D1082&gt;0),'Test Sample Data'!D1082,$B$1),"")</f>
        <v/>
      </c>
      <c r="E1083" s="17" t="str">
        <f>IF(SUM('Test Sample Data'!E$3:E$98)&gt;10,IF(AND(ISNUMBER('Test Sample Data'!E1082),'Test Sample Data'!E1082&lt;$B$1,'Test Sample Data'!E1082&gt;0),'Test Sample Data'!E1082,$B$1),"")</f>
        <v/>
      </c>
      <c r="F1083" s="17" t="str">
        <f>IF(SUM('Test Sample Data'!F$3:F$98)&gt;10,IF(AND(ISNUMBER('Test Sample Data'!F1082),'Test Sample Data'!F1082&lt;$B$1,'Test Sample Data'!F1082&gt;0),'Test Sample Data'!F1082,$B$1),"")</f>
        <v/>
      </c>
      <c r="G1083" s="17" t="str">
        <f>IF(SUM('Test Sample Data'!G$3:G$98)&gt;10,IF(AND(ISNUMBER('Test Sample Data'!G1082),'Test Sample Data'!G1082&lt;$B$1,'Test Sample Data'!G1082&gt;0),'Test Sample Data'!G1082,$B$1),"")</f>
        <v/>
      </c>
      <c r="H1083" s="17" t="str">
        <f>IF(SUM('Test Sample Data'!H$3:H$98)&gt;10,IF(AND(ISNUMBER('Test Sample Data'!H1082),'Test Sample Data'!H1082&lt;$B$1,'Test Sample Data'!H1082&gt;0),'Test Sample Data'!H1082,$B$1),"")</f>
        <v/>
      </c>
      <c r="I1083" s="17" t="str">
        <f>IF(SUM('Test Sample Data'!I$3:I$98)&gt;10,IF(AND(ISNUMBER('Test Sample Data'!I1082),'Test Sample Data'!I1082&lt;$B$1,'Test Sample Data'!I1082&gt;0),'Test Sample Data'!I1082,$B$1),"")</f>
        <v/>
      </c>
      <c r="J1083" s="17" t="str">
        <f>IF(SUM('Test Sample Data'!J$3:J$98)&gt;10,IF(AND(ISNUMBER('Test Sample Data'!J1082),'Test Sample Data'!J1082&lt;$B$1,'Test Sample Data'!J1082&gt;0),'Test Sample Data'!J1082,$B$1),"")</f>
        <v/>
      </c>
      <c r="K1083" s="17" t="str">
        <f>IF(SUM('Test Sample Data'!K$3:K$98)&gt;10,IF(AND(ISNUMBER('Test Sample Data'!K1082),'Test Sample Data'!K1082&lt;$B$1,'Test Sample Data'!K1082&gt;0),'Test Sample Data'!K1082,$B$1),"")</f>
        <v/>
      </c>
      <c r="L1083" s="17" t="str">
        <f>IF(SUM('Test Sample Data'!L$3:L$98)&gt;10,IF(AND(ISNUMBER('Test Sample Data'!L1082),'Test Sample Data'!L1082&lt;$B$1,'Test Sample Data'!L1082&gt;0),'Test Sample Data'!L1082,$B$1),"")</f>
        <v/>
      </c>
      <c r="M1083" s="17" t="str">
        <f>IF(SUM('Test Sample Data'!M$3:M$98)&gt;10,IF(AND(ISNUMBER('Test Sample Data'!M1082),'Test Sample Data'!M1082&lt;$B$1,'Test Sample Data'!M1082&gt;0),'Test Sample Data'!M1082,$B$1),"")</f>
        <v/>
      </c>
      <c r="N1083" s="17" t="str">
        <f>'Gene Table'!E1082</f>
        <v>hsa-miR-30a-3p</v>
      </c>
      <c r="O1083" s="17" t="str">
        <f>'Gene Table'!B1082</f>
        <v>M24</v>
      </c>
      <c r="P1083" s="17" t="str">
        <f>IF(SUM('Control Sample Data'!D$3:D$98)&gt;10,IF(AND(ISNUMBER('Control Sample Data'!D1082),'Control Sample Data'!D1082&lt;$B$1,'Control Sample Data'!D1082&gt;0),'Control Sample Data'!D1082,$B$1),"")</f>
        <v/>
      </c>
      <c r="Q1083" s="17" t="str">
        <f>IF(SUM('Control Sample Data'!E$3:E$98)&gt;10,IF(AND(ISNUMBER('Control Sample Data'!E1082),'Control Sample Data'!E1082&lt;$B$1,'Control Sample Data'!E1082&gt;0),'Control Sample Data'!E1082,$B$1),"")</f>
        <v/>
      </c>
      <c r="R1083" s="17" t="str">
        <f>IF(SUM('Control Sample Data'!F$3:F$98)&gt;10,IF(AND(ISNUMBER('Control Sample Data'!F1082),'Control Sample Data'!F1082&lt;$B$1,'Control Sample Data'!F1082&gt;0),'Control Sample Data'!F1082,$B$1),"")</f>
        <v/>
      </c>
      <c r="S1083" s="17" t="str">
        <f>IF(SUM('Control Sample Data'!G$3:G$98)&gt;10,IF(AND(ISNUMBER('Control Sample Data'!G1082),'Control Sample Data'!G1082&lt;$B$1,'Control Sample Data'!G1082&gt;0),'Control Sample Data'!G1082,$B$1),"")</f>
        <v/>
      </c>
      <c r="T1083" s="17" t="str">
        <f>IF(SUM('Control Sample Data'!H$3:H$98)&gt;10,IF(AND(ISNUMBER('Control Sample Data'!H1082),'Control Sample Data'!H1082&lt;$B$1,'Control Sample Data'!H1082&gt;0),'Control Sample Data'!H1082,$B$1),"")</f>
        <v/>
      </c>
      <c r="U1083" s="17" t="str">
        <f>IF(SUM('Control Sample Data'!I$3:I$98)&gt;10,IF(AND(ISNUMBER('Control Sample Data'!I1082),'Control Sample Data'!I1082&lt;$B$1,'Control Sample Data'!I1082&gt;0),'Control Sample Data'!I1082,$B$1),"")</f>
        <v/>
      </c>
      <c r="V1083" s="17" t="str">
        <f>IF(SUM('Control Sample Data'!J$3:J$98)&gt;10,IF(AND(ISNUMBER('Control Sample Data'!J1082),'Control Sample Data'!J1082&lt;$B$1,'Control Sample Data'!J1082&gt;0),'Control Sample Data'!J1082,$B$1),"")</f>
        <v/>
      </c>
      <c r="W1083" s="17" t="str">
        <f>IF(SUM('Control Sample Data'!K$3:K$98)&gt;10,IF(AND(ISNUMBER('Control Sample Data'!K1082),'Control Sample Data'!K1082&lt;$B$1,'Control Sample Data'!K1082&gt;0),'Control Sample Data'!K1082,$B$1),"")</f>
        <v/>
      </c>
      <c r="X1083" s="17" t="str">
        <f>IF(SUM('Control Sample Data'!L$3:L$98)&gt;10,IF(AND(ISNUMBER('Control Sample Data'!L1082),'Control Sample Data'!L1082&lt;$B$1,'Control Sample Data'!L1082&gt;0),'Control Sample Data'!L1082,$B$1),"")</f>
        <v/>
      </c>
      <c r="Y1083" s="17" t="str">
        <f>IF(SUM('Control Sample Data'!M$3:M$98)&gt;10,IF(AND(ISNUMBER('Control Sample Data'!M1082),'Control Sample Data'!M1082&lt;$B$1,'Control Sample Data'!M1082&gt;0),'Control Sample Data'!M1082,$B$1),"")</f>
        <v/>
      </c>
      <c r="AT1083" s="36" t="str">
        <f t="shared" si="706"/>
        <v/>
      </c>
      <c r="AU1083" s="36" t="str">
        <f t="shared" si="707"/>
        <v/>
      </c>
      <c r="AV1083" s="36" t="str">
        <f t="shared" si="708"/>
        <v/>
      </c>
      <c r="AW1083" s="36" t="str">
        <f t="shared" si="709"/>
        <v/>
      </c>
      <c r="AX1083" s="36" t="str">
        <f t="shared" si="710"/>
        <v/>
      </c>
      <c r="AY1083" s="36" t="str">
        <f t="shared" si="711"/>
        <v/>
      </c>
      <c r="AZ1083" s="36" t="str">
        <f t="shared" si="712"/>
        <v/>
      </c>
      <c r="BA1083" s="36" t="str">
        <f t="shared" si="713"/>
        <v/>
      </c>
      <c r="BB1083" s="36" t="str">
        <f t="shared" si="714"/>
        <v/>
      </c>
      <c r="BC1083" s="36" t="str">
        <f t="shared" si="715"/>
        <v/>
      </c>
      <c r="BD1083" s="36" t="str">
        <f t="shared" si="716"/>
        <v/>
      </c>
      <c r="BE1083" s="36" t="str">
        <f t="shared" si="717"/>
        <v/>
      </c>
      <c r="BF1083" s="36" t="str">
        <f t="shared" si="718"/>
        <v/>
      </c>
      <c r="BG1083" s="36" t="str">
        <f t="shared" si="719"/>
        <v/>
      </c>
      <c r="BH1083" s="36" t="str">
        <f t="shared" si="720"/>
        <v/>
      </c>
      <c r="BI1083" s="36" t="str">
        <f t="shared" si="721"/>
        <v/>
      </c>
      <c r="BJ1083" s="36" t="str">
        <f t="shared" si="722"/>
        <v/>
      </c>
      <c r="BK1083" s="36" t="str">
        <f t="shared" si="723"/>
        <v/>
      </c>
      <c r="BL1083" s="36" t="str">
        <f t="shared" si="724"/>
        <v/>
      </c>
      <c r="BM1083" s="36" t="str">
        <f t="shared" si="725"/>
        <v/>
      </c>
      <c r="BN1083" s="38" t="e">
        <f t="shared" si="684"/>
        <v>#DIV/0!</v>
      </c>
      <c r="BO1083" s="38" t="e">
        <f t="shared" si="685"/>
        <v>#DIV/0!</v>
      </c>
      <c r="BP1083" s="39" t="str">
        <f t="shared" si="686"/>
        <v/>
      </c>
      <c r="BQ1083" s="39" t="str">
        <f t="shared" si="687"/>
        <v/>
      </c>
      <c r="BR1083" s="39" t="str">
        <f t="shared" si="688"/>
        <v/>
      </c>
      <c r="BS1083" s="39" t="str">
        <f t="shared" si="689"/>
        <v/>
      </c>
      <c r="BT1083" s="39" t="str">
        <f t="shared" si="690"/>
        <v/>
      </c>
      <c r="BU1083" s="39" t="str">
        <f t="shared" si="691"/>
        <v/>
      </c>
      <c r="BV1083" s="39" t="str">
        <f t="shared" si="692"/>
        <v/>
      </c>
      <c r="BW1083" s="39" t="str">
        <f t="shared" si="693"/>
        <v/>
      </c>
      <c r="BX1083" s="39" t="str">
        <f t="shared" si="694"/>
        <v/>
      </c>
      <c r="BY1083" s="39" t="str">
        <f t="shared" si="695"/>
        <v/>
      </c>
      <c r="BZ1083" s="39" t="str">
        <f t="shared" si="696"/>
        <v/>
      </c>
      <c r="CA1083" s="39" t="str">
        <f t="shared" si="697"/>
        <v/>
      </c>
      <c r="CB1083" s="39" t="str">
        <f t="shared" si="698"/>
        <v/>
      </c>
      <c r="CC1083" s="39" t="str">
        <f t="shared" si="699"/>
        <v/>
      </c>
      <c r="CD1083" s="39" t="str">
        <f t="shared" si="700"/>
        <v/>
      </c>
      <c r="CE1083" s="39" t="str">
        <f t="shared" si="701"/>
        <v/>
      </c>
      <c r="CF1083" s="39" t="str">
        <f t="shared" si="702"/>
        <v/>
      </c>
      <c r="CG1083" s="39" t="str">
        <f t="shared" si="703"/>
        <v/>
      </c>
      <c r="CH1083" s="39" t="str">
        <f t="shared" si="704"/>
        <v/>
      </c>
      <c r="CI1083" s="39" t="str">
        <f t="shared" si="705"/>
        <v/>
      </c>
    </row>
    <row r="1084" spans="1:87">
      <c r="A1084" s="18"/>
      <c r="B1084" s="15" t="str">
        <f>'Gene Table'!E1083</f>
        <v>hsa-miR-4327</v>
      </c>
      <c r="C1084" s="15" t="str">
        <f>'Gene Table'!B1083</f>
        <v>N01</v>
      </c>
      <c r="D1084" s="16" t="str">
        <f>IF(SUM('Test Sample Data'!D$3:D$98)&gt;10,IF(AND(ISNUMBER('Test Sample Data'!D1083),'Test Sample Data'!D1083&lt;$B$1,'Test Sample Data'!D1083&gt;0),'Test Sample Data'!D1083,$B$1),"")</f>
        <v/>
      </c>
      <c r="E1084" s="17" t="str">
        <f>IF(SUM('Test Sample Data'!E$3:E$98)&gt;10,IF(AND(ISNUMBER('Test Sample Data'!E1083),'Test Sample Data'!E1083&lt;$B$1,'Test Sample Data'!E1083&gt;0),'Test Sample Data'!E1083,$B$1),"")</f>
        <v/>
      </c>
      <c r="F1084" s="17" t="str">
        <f>IF(SUM('Test Sample Data'!F$3:F$98)&gt;10,IF(AND(ISNUMBER('Test Sample Data'!F1083),'Test Sample Data'!F1083&lt;$B$1,'Test Sample Data'!F1083&gt;0),'Test Sample Data'!F1083,$B$1),"")</f>
        <v/>
      </c>
      <c r="G1084" s="17" t="str">
        <f>IF(SUM('Test Sample Data'!G$3:G$98)&gt;10,IF(AND(ISNUMBER('Test Sample Data'!G1083),'Test Sample Data'!G1083&lt;$B$1,'Test Sample Data'!G1083&gt;0),'Test Sample Data'!G1083,$B$1),"")</f>
        <v/>
      </c>
      <c r="H1084" s="17" t="str">
        <f>IF(SUM('Test Sample Data'!H$3:H$98)&gt;10,IF(AND(ISNUMBER('Test Sample Data'!H1083),'Test Sample Data'!H1083&lt;$B$1,'Test Sample Data'!H1083&gt;0),'Test Sample Data'!H1083,$B$1),"")</f>
        <v/>
      </c>
      <c r="I1084" s="17" t="str">
        <f>IF(SUM('Test Sample Data'!I$3:I$98)&gt;10,IF(AND(ISNUMBER('Test Sample Data'!I1083),'Test Sample Data'!I1083&lt;$B$1,'Test Sample Data'!I1083&gt;0),'Test Sample Data'!I1083,$B$1),"")</f>
        <v/>
      </c>
      <c r="J1084" s="17" t="str">
        <f>IF(SUM('Test Sample Data'!J$3:J$98)&gt;10,IF(AND(ISNUMBER('Test Sample Data'!J1083),'Test Sample Data'!J1083&lt;$B$1,'Test Sample Data'!J1083&gt;0),'Test Sample Data'!J1083,$B$1),"")</f>
        <v/>
      </c>
      <c r="K1084" s="17" t="str">
        <f>IF(SUM('Test Sample Data'!K$3:K$98)&gt;10,IF(AND(ISNUMBER('Test Sample Data'!K1083),'Test Sample Data'!K1083&lt;$B$1,'Test Sample Data'!K1083&gt;0),'Test Sample Data'!K1083,$B$1),"")</f>
        <v/>
      </c>
      <c r="L1084" s="17" t="str">
        <f>IF(SUM('Test Sample Data'!L$3:L$98)&gt;10,IF(AND(ISNUMBER('Test Sample Data'!L1083),'Test Sample Data'!L1083&lt;$B$1,'Test Sample Data'!L1083&gt;0),'Test Sample Data'!L1083,$B$1),"")</f>
        <v/>
      </c>
      <c r="M1084" s="17" t="str">
        <f>IF(SUM('Test Sample Data'!M$3:M$98)&gt;10,IF(AND(ISNUMBER('Test Sample Data'!M1083),'Test Sample Data'!M1083&lt;$B$1,'Test Sample Data'!M1083&gt;0),'Test Sample Data'!M1083,$B$1),"")</f>
        <v/>
      </c>
      <c r="N1084" s="17" t="str">
        <f>'Gene Table'!E1083</f>
        <v>hsa-miR-4327</v>
      </c>
      <c r="O1084" s="17" t="str">
        <f>'Gene Table'!B1083</f>
        <v>N01</v>
      </c>
      <c r="P1084" s="17" t="str">
        <f>IF(SUM('Control Sample Data'!D$3:D$98)&gt;10,IF(AND(ISNUMBER('Control Sample Data'!D1083),'Control Sample Data'!D1083&lt;$B$1,'Control Sample Data'!D1083&gt;0),'Control Sample Data'!D1083,$B$1),"")</f>
        <v/>
      </c>
      <c r="Q1084" s="17" t="str">
        <f>IF(SUM('Control Sample Data'!E$3:E$98)&gt;10,IF(AND(ISNUMBER('Control Sample Data'!E1083),'Control Sample Data'!E1083&lt;$B$1,'Control Sample Data'!E1083&gt;0),'Control Sample Data'!E1083,$B$1),"")</f>
        <v/>
      </c>
      <c r="R1084" s="17" t="str">
        <f>IF(SUM('Control Sample Data'!F$3:F$98)&gt;10,IF(AND(ISNUMBER('Control Sample Data'!F1083),'Control Sample Data'!F1083&lt;$B$1,'Control Sample Data'!F1083&gt;0),'Control Sample Data'!F1083,$B$1),"")</f>
        <v/>
      </c>
      <c r="S1084" s="17" t="str">
        <f>IF(SUM('Control Sample Data'!G$3:G$98)&gt;10,IF(AND(ISNUMBER('Control Sample Data'!G1083),'Control Sample Data'!G1083&lt;$B$1,'Control Sample Data'!G1083&gt;0),'Control Sample Data'!G1083,$B$1),"")</f>
        <v/>
      </c>
      <c r="T1084" s="17" t="str">
        <f>IF(SUM('Control Sample Data'!H$3:H$98)&gt;10,IF(AND(ISNUMBER('Control Sample Data'!H1083),'Control Sample Data'!H1083&lt;$B$1,'Control Sample Data'!H1083&gt;0),'Control Sample Data'!H1083,$B$1),"")</f>
        <v/>
      </c>
      <c r="U1084" s="17" t="str">
        <f>IF(SUM('Control Sample Data'!I$3:I$98)&gt;10,IF(AND(ISNUMBER('Control Sample Data'!I1083),'Control Sample Data'!I1083&lt;$B$1,'Control Sample Data'!I1083&gt;0),'Control Sample Data'!I1083,$B$1),"")</f>
        <v/>
      </c>
      <c r="V1084" s="17" t="str">
        <f>IF(SUM('Control Sample Data'!J$3:J$98)&gt;10,IF(AND(ISNUMBER('Control Sample Data'!J1083),'Control Sample Data'!J1083&lt;$B$1,'Control Sample Data'!J1083&gt;0),'Control Sample Data'!J1083,$B$1),"")</f>
        <v/>
      </c>
      <c r="W1084" s="17" t="str">
        <f>IF(SUM('Control Sample Data'!K$3:K$98)&gt;10,IF(AND(ISNUMBER('Control Sample Data'!K1083),'Control Sample Data'!K1083&lt;$B$1,'Control Sample Data'!K1083&gt;0),'Control Sample Data'!K1083,$B$1),"")</f>
        <v/>
      </c>
      <c r="X1084" s="17" t="str">
        <f>IF(SUM('Control Sample Data'!L$3:L$98)&gt;10,IF(AND(ISNUMBER('Control Sample Data'!L1083),'Control Sample Data'!L1083&lt;$B$1,'Control Sample Data'!L1083&gt;0),'Control Sample Data'!L1083,$B$1),"")</f>
        <v/>
      </c>
      <c r="Y1084" s="17" t="str">
        <f>IF(SUM('Control Sample Data'!M$3:M$98)&gt;10,IF(AND(ISNUMBER('Control Sample Data'!M1083),'Control Sample Data'!M1083&lt;$B$1,'Control Sample Data'!M1083&gt;0),'Control Sample Data'!M1083,$B$1),"")</f>
        <v/>
      </c>
      <c r="AT1084" s="36" t="str">
        <f t="shared" si="706"/>
        <v/>
      </c>
      <c r="AU1084" s="36" t="str">
        <f t="shared" si="707"/>
        <v/>
      </c>
      <c r="AV1084" s="36" t="str">
        <f t="shared" si="708"/>
        <v/>
      </c>
      <c r="AW1084" s="36" t="str">
        <f t="shared" si="709"/>
        <v/>
      </c>
      <c r="AX1084" s="36" t="str">
        <f t="shared" si="710"/>
        <v/>
      </c>
      <c r="AY1084" s="36" t="str">
        <f t="shared" si="711"/>
        <v/>
      </c>
      <c r="AZ1084" s="36" t="str">
        <f t="shared" si="712"/>
        <v/>
      </c>
      <c r="BA1084" s="36" t="str">
        <f t="shared" si="713"/>
        <v/>
      </c>
      <c r="BB1084" s="36" t="str">
        <f t="shared" si="714"/>
        <v/>
      </c>
      <c r="BC1084" s="36" t="str">
        <f t="shared" si="715"/>
        <v/>
      </c>
      <c r="BD1084" s="36" t="str">
        <f t="shared" si="716"/>
        <v/>
      </c>
      <c r="BE1084" s="36" t="str">
        <f t="shared" si="717"/>
        <v/>
      </c>
      <c r="BF1084" s="36" t="str">
        <f t="shared" si="718"/>
        <v/>
      </c>
      <c r="BG1084" s="36" t="str">
        <f t="shared" si="719"/>
        <v/>
      </c>
      <c r="BH1084" s="36" t="str">
        <f t="shared" si="720"/>
        <v/>
      </c>
      <c r="BI1084" s="36" t="str">
        <f t="shared" si="721"/>
        <v/>
      </c>
      <c r="BJ1084" s="36" t="str">
        <f t="shared" si="722"/>
        <v/>
      </c>
      <c r="BK1084" s="36" t="str">
        <f t="shared" si="723"/>
        <v/>
      </c>
      <c r="BL1084" s="36" t="str">
        <f t="shared" si="724"/>
        <v/>
      </c>
      <c r="BM1084" s="36" t="str">
        <f t="shared" si="725"/>
        <v/>
      </c>
      <c r="BN1084" s="38" t="e">
        <f t="shared" si="684"/>
        <v>#DIV/0!</v>
      </c>
      <c r="BO1084" s="38" t="e">
        <f t="shared" si="685"/>
        <v>#DIV/0!</v>
      </c>
      <c r="BP1084" s="39" t="str">
        <f t="shared" si="686"/>
        <v/>
      </c>
      <c r="BQ1084" s="39" t="str">
        <f t="shared" si="687"/>
        <v/>
      </c>
      <c r="BR1084" s="39" t="str">
        <f t="shared" si="688"/>
        <v/>
      </c>
      <c r="BS1084" s="39" t="str">
        <f t="shared" si="689"/>
        <v/>
      </c>
      <c r="BT1084" s="39" t="str">
        <f t="shared" si="690"/>
        <v/>
      </c>
      <c r="BU1084" s="39" t="str">
        <f t="shared" si="691"/>
        <v/>
      </c>
      <c r="BV1084" s="39" t="str">
        <f t="shared" si="692"/>
        <v/>
      </c>
      <c r="BW1084" s="39" t="str">
        <f t="shared" si="693"/>
        <v/>
      </c>
      <c r="BX1084" s="39" t="str">
        <f t="shared" si="694"/>
        <v/>
      </c>
      <c r="BY1084" s="39" t="str">
        <f t="shared" si="695"/>
        <v/>
      </c>
      <c r="BZ1084" s="39" t="str">
        <f t="shared" si="696"/>
        <v/>
      </c>
      <c r="CA1084" s="39" t="str">
        <f t="shared" si="697"/>
        <v/>
      </c>
      <c r="CB1084" s="39" t="str">
        <f t="shared" si="698"/>
        <v/>
      </c>
      <c r="CC1084" s="39" t="str">
        <f t="shared" si="699"/>
        <v/>
      </c>
      <c r="CD1084" s="39" t="str">
        <f t="shared" si="700"/>
        <v/>
      </c>
      <c r="CE1084" s="39" t="str">
        <f t="shared" si="701"/>
        <v/>
      </c>
      <c r="CF1084" s="39" t="str">
        <f t="shared" si="702"/>
        <v/>
      </c>
      <c r="CG1084" s="39" t="str">
        <f t="shared" si="703"/>
        <v/>
      </c>
      <c r="CH1084" s="39" t="str">
        <f t="shared" si="704"/>
        <v/>
      </c>
      <c r="CI1084" s="39" t="str">
        <f t="shared" si="705"/>
        <v/>
      </c>
    </row>
    <row r="1085" spans="1:87">
      <c r="A1085" s="18"/>
      <c r="B1085" s="15" t="str">
        <f>'Gene Table'!E1084</f>
        <v>hsa-miR-3687</v>
      </c>
      <c r="C1085" s="15" t="str">
        <f>'Gene Table'!B1084</f>
        <v>N02</v>
      </c>
      <c r="D1085" s="16" t="str">
        <f>IF(SUM('Test Sample Data'!D$3:D$98)&gt;10,IF(AND(ISNUMBER('Test Sample Data'!D1084),'Test Sample Data'!D1084&lt;$B$1,'Test Sample Data'!D1084&gt;0),'Test Sample Data'!D1084,$B$1),"")</f>
        <v/>
      </c>
      <c r="E1085" s="17" t="str">
        <f>IF(SUM('Test Sample Data'!E$3:E$98)&gt;10,IF(AND(ISNUMBER('Test Sample Data'!E1084),'Test Sample Data'!E1084&lt;$B$1,'Test Sample Data'!E1084&gt;0),'Test Sample Data'!E1084,$B$1),"")</f>
        <v/>
      </c>
      <c r="F1085" s="17" t="str">
        <f>IF(SUM('Test Sample Data'!F$3:F$98)&gt;10,IF(AND(ISNUMBER('Test Sample Data'!F1084),'Test Sample Data'!F1084&lt;$B$1,'Test Sample Data'!F1084&gt;0),'Test Sample Data'!F1084,$B$1),"")</f>
        <v/>
      </c>
      <c r="G1085" s="17" t="str">
        <f>IF(SUM('Test Sample Data'!G$3:G$98)&gt;10,IF(AND(ISNUMBER('Test Sample Data'!G1084),'Test Sample Data'!G1084&lt;$B$1,'Test Sample Data'!G1084&gt;0),'Test Sample Data'!G1084,$B$1),"")</f>
        <v/>
      </c>
      <c r="H1085" s="17" t="str">
        <f>IF(SUM('Test Sample Data'!H$3:H$98)&gt;10,IF(AND(ISNUMBER('Test Sample Data'!H1084),'Test Sample Data'!H1084&lt;$B$1,'Test Sample Data'!H1084&gt;0),'Test Sample Data'!H1084,$B$1),"")</f>
        <v/>
      </c>
      <c r="I1085" s="17" t="str">
        <f>IF(SUM('Test Sample Data'!I$3:I$98)&gt;10,IF(AND(ISNUMBER('Test Sample Data'!I1084),'Test Sample Data'!I1084&lt;$B$1,'Test Sample Data'!I1084&gt;0),'Test Sample Data'!I1084,$B$1),"")</f>
        <v/>
      </c>
      <c r="J1085" s="17" t="str">
        <f>IF(SUM('Test Sample Data'!J$3:J$98)&gt;10,IF(AND(ISNUMBER('Test Sample Data'!J1084),'Test Sample Data'!J1084&lt;$B$1,'Test Sample Data'!J1084&gt;0),'Test Sample Data'!J1084,$B$1),"")</f>
        <v/>
      </c>
      <c r="K1085" s="17" t="str">
        <f>IF(SUM('Test Sample Data'!K$3:K$98)&gt;10,IF(AND(ISNUMBER('Test Sample Data'!K1084),'Test Sample Data'!K1084&lt;$B$1,'Test Sample Data'!K1084&gt;0),'Test Sample Data'!K1084,$B$1),"")</f>
        <v/>
      </c>
      <c r="L1085" s="17" t="str">
        <f>IF(SUM('Test Sample Data'!L$3:L$98)&gt;10,IF(AND(ISNUMBER('Test Sample Data'!L1084),'Test Sample Data'!L1084&lt;$B$1,'Test Sample Data'!L1084&gt;0),'Test Sample Data'!L1084,$B$1),"")</f>
        <v/>
      </c>
      <c r="M1085" s="17" t="str">
        <f>IF(SUM('Test Sample Data'!M$3:M$98)&gt;10,IF(AND(ISNUMBER('Test Sample Data'!M1084),'Test Sample Data'!M1084&lt;$B$1,'Test Sample Data'!M1084&gt;0),'Test Sample Data'!M1084,$B$1),"")</f>
        <v/>
      </c>
      <c r="N1085" s="17" t="str">
        <f>'Gene Table'!E1084</f>
        <v>hsa-miR-3687</v>
      </c>
      <c r="O1085" s="17" t="str">
        <f>'Gene Table'!B1084</f>
        <v>N02</v>
      </c>
      <c r="P1085" s="17" t="str">
        <f>IF(SUM('Control Sample Data'!D$3:D$98)&gt;10,IF(AND(ISNUMBER('Control Sample Data'!D1084),'Control Sample Data'!D1084&lt;$B$1,'Control Sample Data'!D1084&gt;0),'Control Sample Data'!D1084,$B$1),"")</f>
        <v/>
      </c>
      <c r="Q1085" s="17" t="str">
        <f>IF(SUM('Control Sample Data'!E$3:E$98)&gt;10,IF(AND(ISNUMBER('Control Sample Data'!E1084),'Control Sample Data'!E1084&lt;$B$1,'Control Sample Data'!E1084&gt;0),'Control Sample Data'!E1084,$B$1),"")</f>
        <v/>
      </c>
      <c r="R1085" s="17" t="str">
        <f>IF(SUM('Control Sample Data'!F$3:F$98)&gt;10,IF(AND(ISNUMBER('Control Sample Data'!F1084),'Control Sample Data'!F1084&lt;$B$1,'Control Sample Data'!F1084&gt;0),'Control Sample Data'!F1084,$B$1),"")</f>
        <v/>
      </c>
      <c r="S1085" s="17" t="str">
        <f>IF(SUM('Control Sample Data'!G$3:G$98)&gt;10,IF(AND(ISNUMBER('Control Sample Data'!G1084),'Control Sample Data'!G1084&lt;$B$1,'Control Sample Data'!G1084&gt;0),'Control Sample Data'!G1084,$B$1),"")</f>
        <v/>
      </c>
      <c r="T1085" s="17" t="str">
        <f>IF(SUM('Control Sample Data'!H$3:H$98)&gt;10,IF(AND(ISNUMBER('Control Sample Data'!H1084),'Control Sample Data'!H1084&lt;$B$1,'Control Sample Data'!H1084&gt;0),'Control Sample Data'!H1084,$B$1),"")</f>
        <v/>
      </c>
      <c r="U1085" s="17" t="str">
        <f>IF(SUM('Control Sample Data'!I$3:I$98)&gt;10,IF(AND(ISNUMBER('Control Sample Data'!I1084),'Control Sample Data'!I1084&lt;$B$1,'Control Sample Data'!I1084&gt;0),'Control Sample Data'!I1084,$B$1),"")</f>
        <v/>
      </c>
      <c r="V1085" s="17" t="str">
        <f>IF(SUM('Control Sample Data'!J$3:J$98)&gt;10,IF(AND(ISNUMBER('Control Sample Data'!J1084),'Control Sample Data'!J1084&lt;$B$1,'Control Sample Data'!J1084&gt;0),'Control Sample Data'!J1084,$B$1),"")</f>
        <v/>
      </c>
      <c r="W1085" s="17" t="str">
        <f>IF(SUM('Control Sample Data'!K$3:K$98)&gt;10,IF(AND(ISNUMBER('Control Sample Data'!K1084),'Control Sample Data'!K1084&lt;$B$1,'Control Sample Data'!K1084&gt;0),'Control Sample Data'!K1084,$B$1),"")</f>
        <v/>
      </c>
      <c r="X1085" s="17" t="str">
        <f>IF(SUM('Control Sample Data'!L$3:L$98)&gt;10,IF(AND(ISNUMBER('Control Sample Data'!L1084),'Control Sample Data'!L1084&lt;$B$1,'Control Sample Data'!L1084&gt;0),'Control Sample Data'!L1084,$B$1),"")</f>
        <v/>
      </c>
      <c r="Y1085" s="17" t="str">
        <f>IF(SUM('Control Sample Data'!M$3:M$98)&gt;10,IF(AND(ISNUMBER('Control Sample Data'!M1084),'Control Sample Data'!M1084&lt;$B$1,'Control Sample Data'!M1084&gt;0),'Control Sample Data'!M1084,$B$1),"")</f>
        <v/>
      </c>
      <c r="AT1085" s="36" t="str">
        <f t="shared" si="706"/>
        <v/>
      </c>
      <c r="AU1085" s="36" t="str">
        <f t="shared" si="707"/>
        <v/>
      </c>
      <c r="AV1085" s="36" t="str">
        <f t="shared" si="708"/>
        <v/>
      </c>
      <c r="AW1085" s="36" t="str">
        <f t="shared" si="709"/>
        <v/>
      </c>
      <c r="AX1085" s="36" t="str">
        <f t="shared" si="710"/>
        <v/>
      </c>
      <c r="AY1085" s="36" t="str">
        <f t="shared" si="711"/>
        <v/>
      </c>
      <c r="AZ1085" s="36" t="str">
        <f t="shared" si="712"/>
        <v/>
      </c>
      <c r="BA1085" s="36" t="str">
        <f t="shared" si="713"/>
        <v/>
      </c>
      <c r="BB1085" s="36" t="str">
        <f t="shared" si="714"/>
        <v/>
      </c>
      <c r="BC1085" s="36" t="str">
        <f t="shared" si="715"/>
        <v/>
      </c>
      <c r="BD1085" s="36" t="str">
        <f t="shared" si="716"/>
        <v/>
      </c>
      <c r="BE1085" s="36" t="str">
        <f t="shared" si="717"/>
        <v/>
      </c>
      <c r="BF1085" s="36" t="str">
        <f t="shared" si="718"/>
        <v/>
      </c>
      <c r="BG1085" s="36" t="str">
        <f t="shared" si="719"/>
        <v/>
      </c>
      <c r="BH1085" s="36" t="str">
        <f t="shared" si="720"/>
        <v/>
      </c>
      <c r="BI1085" s="36" t="str">
        <f t="shared" si="721"/>
        <v/>
      </c>
      <c r="BJ1085" s="36" t="str">
        <f t="shared" si="722"/>
        <v/>
      </c>
      <c r="BK1085" s="36" t="str">
        <f t="shared" si="723"/>
        <v/>
      </c>
      <c r="BL1085" s="36" t="str">
        <f t="shared" si="724"/>
        <v/>
      </c>
      <c r="BM1085" s="36" t="str">
        <f t="shared" si="725"/>
        <v/>
      </c>
      <c r="BN1085" s="38" t="e">
        <f t="shared" si="684"/>
        <v>#DIV/0!</v>
      </c>
      <c r="BO1085" s="38" t="e">
        <f t="shared" si="685"/>
        <v>#DIV/0!</v>
      </c>
      <c r="BP1085" s="39" t="str">
        <f t="shared" si="686"/>
        <v/>
      </c>
      <c r="BQ1085" s="39" t="str">
        <f t="shared" si="687"/>
        <v/>
      </c>
      <c r="BR1085" s="39" t="str">
        <f t="shared" si="688"/>
        <v/>
      </c>
      <c r="BS1085" s="39" t="str">
        <f t="shared" si="689"/>
        <v/>
      </c>
      <c r="BT1085" s="39" t="str">
        <f t="shared" si="690"/>
        <v/>
      </c>
      <c r="BU1085" s="39" t="str">
        <f t="shared" si="691"/>
        <v/>
      </c>
      <c r="BV1085" s="39" t="str">
        <f t="shared" si="692"/>
        <v/>
      </c>
      <c r="BW1085" s="39" t="str">
        <f t="shared" si="693"/>
        <v/>
      </c>
      <c r="BX1085" s="39" t="str">
        <f t="shared" si="694"/>
        <v/>
      </c>
      <c r="BY1085" s="39" t="str">
        <f t="shared" si="695"/>
        <v/>
      </c>
      <c r="BZ1085" s="39" t="str">
        <f t="shared" si="696"/>
        <v/>
      </c>
      <c r="CA1085" s="39" t="str">
        <f t="shared" si="697"/>
        <v/>
      </c>
      <c r="CB1085" s="39" t="str">
        <f t="shared" si="698"/>
        <v/>
      </c>
      <c r="CC1085" s="39" t="str">
        <f t="shared" si="699"/>
        <v/>
      </c>
      <c r="CD1085" s="39" t="str">
        <f t="shared" si="700"/>
        <v/>
      </c>
      <c r="CE1085" s="39" t="str">
        <f t="shared" si="701"/>
        <v/>
      </c>
      <c r="CF1085" s="39" t="str">
        <f t="shared" si="702"/>
        <v/>
      </c>
      <c r="CG1085" s="39" t="str">
        <f t="shared" si="703"/>
        <v/>
      </c>
      <c r="CH1085" s="39" t="str">
        <f t="shared" si="704"/>
        <v/>
      </c>
      <c r="CI1085" s="39" t="str">
        <f t="shared" si="705"/>
        <v/>
      </c>
    </row>
    <row r="1086" spans="1:87">
      <c r="A1086" s="18"/>
      <c r="B1086" s="15" t="str">
        <f>'Gene Table'!E1085</f>
        <v>hsa-miR-4266</v>
      </c>
      <c r="C1086" s="15" t="str">
        <f>'Gene Table'!B1085</f>
        <v>N03</v>
      </c>
      <c r="D1086" s="16" t="str">
        <f>IF(SUM('Test Sample Data'!D$3:D$98)&gt;10,IF(AND(ISNUMBER('Test Sample Data'!D1085),'Test Sample Data'!D1085&lt;$B$1,'Test Sample Data'!D1085&gt;0),'Test Sample Data'!D1085,$B$1),"")</f>
        <v/>
      </c>
      <c r="E1086" s="17" t="str">
        <f>IF(SUM('Test Sample Data'!E$3:E$98)&gt;10,IF(AND(ISNUMBER('Test Sample Data'!E1085),'Test Sample Data'!E1085&lt;$B$1,'Test Sample Data'!E1085&gt;0),'Test Sample Data'!E1085,$B$1),"")</f>
        <v/>
      </c>
      <c r="F1086" s="17" t="str">
        <f>IF(SUM('Test Sample Data'!F$3:F$98)&gt;10,IF(AND(ISNUMBER('Test Sample Data'!F1085),'Test Sample Data'!F1085&lt;$B$1,'Test Sample Data'!F1085&gt;0),'Test Sample Data'!F1085,$B$1),"")</f>
        <v/>
      </c>
      <c r="G1086" s="17" t="str">
        <f>IF(SUM('Test Sample Data'!G$3:G$98)&gt;10,IF(AND(ISNUMBER('Test Sample Data'!G1085),'Test Sample Data'!G1085&lt;$B$1,'Test Sample Data'!G1085&gt;0),'Test Sample Data'!G1085,$B$1),"")</f>
        <v/>
      </c>
      <c r="H1086" s="17" t="str">
        <f>IF(SUM('Test Sample Data'!H$3:H$98)&gt;10,IF(AND(ISNUMBER('Test Sample Data'!H1085),'Test Sample Data'!H1085&lt;$B$1,'Test Sample Data'!H1085&gt;0),'Test Sample Data'!H1085,$B$1),"")</f>
        <v/>
      </c>
      <c r="I1086" s="17" t="str">
        <f>IF(SUM('Test Sample Data'!I$3:I$98)&gt;10,IF(AND(ISNUMBER('Test Sample Data'!I1085),'Test Sample Data'!I1085&lt;$B$1,'Test Sample Data'!I1085&gt;0),'Test Sample Data'!I1085,$B$1),"")</f>
        <v/>
      </c>
      <c r="J1086" s="17" t="str">
        <f>IF(SUM('Test Sample Data'!J$3:J$98)&gt;10,IF(AND(ISNUMBER('Test Sample Data'!J1085),'Test Sample Data'!J1085&lt;$B$1,'Test Sample Data'!J1085&gt;0),'Test Sample Data'!J1085,$B$1),"")</f>
        <v/>
      </c>
      <c r="K1086" s="17" t="str">
        <f>IF(SUM('Test Sample Data'!K$3:K$98)&gt;10,IF(AND(ISNUMBER('Test Sample Data'!K1085),'Test Sample Data'!K1085&lt;$B$1,'Test Sample Data'!K1085&gt;0),'Test Sample Data'!K1085,$B$1),"")</f>
        <v/>
      </c>
      <c r="L1086" s="17" t="str">
        <f>IF(SUM('Test Sample Data'!L$3:L$98)&gt;10,IF(AND(ISNUMBER('Test Sample Data'!L1085),'Test Sample Data'!L1085&lt;$B$1,'Test Sample Data'!L1085&gt;0),'Test Sample Data'!L1085,$B$1),"")</f>
        <v/>
      </c>
      <c r="M1086" s="17" t="str">
        <f>IF(SUM('Test Sample Data'!M$3:M$98)&gt;10,IF(AND(ISNUMBER('Test Sample Data'!M1085),'Test Sample Data'!M1085&lt;$B$1,'Test Sample Data'!M1085&gt;0),'Test Sample Data'!M1085,$B$1),"")</f>
        <v/>
      </c>
      <c r="N1086" s="17" t="str">
        <f>'Gene Table'!E1085</f>
        <v>hsa-miR-4266</v>
      </c>
      <c r="O1086" s="17" t="str">
        <f>'Gene Table'!B1085</f>
        <v>N03</v>
      </c>
      <c r="P1086" s="17" t="str">
        <f>IF(SUM('Control Sample Data'!D$3:D$98)&gt;10,IF(AND(ISNUMBER('Control Sample Data'!D1085),'Control Sample Data'!D1085&lt;$B$1,'Control Sample Data'!D1085&gt;0),'Control Sample Data'!D1085,$B$1),"")</f>
        <v/>
      </c>
      <c r="Q1086" s="17" t="str">
        <f>IF(SUM('Control Sample Data'!E$3:E$98)&gt;10,IF(AND(ISNUMBER('Control Sample Data'!E1085),'Control Sample Data'!E1085&lt;$B$1,'Control Sample Data'!E1085&gt;0),'Control Sample Data'!E1085,$B$1),"")</f>
        <v/>
      </c>
      <c r="R1086" s="17" t="str">
        <f>IF(SUM('Control Sample Data'!F$3:F$98)&gt;10,IF(AND(ISNUMBER('Control Sample Data'!F1085),'Control Sample Data'!F1085&lt;$B$1,'Control Sample Data'!F1085&gt;0),'Control Sample Data'!F1085,$B$1),"")</f>
        <v/>
      </c>
      <c r="S1086" s="17" t="str">
        <f>IF(SUM('Control Sample Data'!G$3:G$98)&gt;10,IF(AND(ISNUMBER('Control Sample Data'!G1085),'Control Sample Data'!G1085&lt;$B$1,'Control Sample Data'!G1085&gt;0),'Control Sample Data'!G1085,$B$1),"")</f>
        <v/>
      </c>
      <c r="T1086" s="17" t="str">
        <f>IF(SUM('Control Sample Data'!H$3:H$98)&gt;10,IF(AND(ISNUMBER('Control Sample Data'!H1085),'Control Sample Data'!H1085&lt;$B$1,'Control Sample Data'!H1085&gt;0),'Control Sample Data'!H1085,$B$1),"")</f>
        <v/>
      </c>
      <c r="U1086" s="17" t="str">
        <f>IF(SUM('Control Sample Data'!I$3:I$98)&gt;10,IF(AND(ISNUMBER('Control Sample Data'!I1085),'Control Sample Data'!I1085&lt;$B$1,'Control Sample Data'!I1085&gt;0),'Control Sample Data'!I1085,$B$1),"")</f>
        <v/>
      </c>
      <c r="V1086" s="17" t="str">
        <f>IF(SUM('Control Sample Data'!J$3:J$98)&gt;10,IF(AND(ISNUMBER('Control Sample Data'!J1085),'Control Sample Data'!J1085&lt;$B$1,'Control Sample Data'!J1085&gt;0),'Control Sample Data'!J1085,$B$1),"")</f>
        <v/>
      </c>
      <c r="W1086" s="17" t="str">
        <f>IF(SUM('Control Sample Data'!K$3:K$98)&gt;10,IF(AND(ISNUMBER('Control Sample Data'!K1085),'Control Sample Data'!K1085&lt;$B$1,'Control Sample Data'!K1085&gt;0),'Control Sample Data'!K1085,$B$1),"")</f>
        <v/>
      </c>
      <c r="X1086" s="17" t="str">
        <f>IF(SUM('Control Sample Data'!L$3:L$98)&gt;10,IF(AND(ISNUMBER('Control Sample Data'!L1085),'Control Sample Data'!L1085&lt;$B$1,'Control Sample Data'!L1085&gt;0),'Control Sample Data'!L1085,$B$1),"")</f>
        <v/>
      </c>
      <c r="Y1086" s="17" t="str">
        <f>IF(SUM('Control Sample Data'!M$3:M$98)&gt;10,IF(AND(ISNUMBER('Control Sample Data'!M1085),'Control Sample Data'!M1085&lt;$B$1,'Control Sample Data'!M1085&gt;0),'Control Sample Data'!M1085,$B$1),"")</f>
        <v/>
      </c>
      <c r="AT1086" s="36" t="str">
        <f t="shared" si="706"/>
        <v/>
      </c>
      <c r="AU1086" s="36" t="str">
        <f t="shared" si="707"/>
        <v/>
      </c>
      <c r="AV1086" s="36" t="str">
        <f t="shared" si="708"/>
        <v/>
      </c>
      <c r="AW1086" s="36" t="str">
        <f t="shared" si="709"/>
        <v/>
      </c>
      <c r="AX1086" s="36" t="str">
        <f t="shared" si="710"/>
        <v/>
      </c>
      <c r="AY1086" s="36" t="str">
        <f t="shared" si="711"/>
        <v/>
      </c>
      <c r="AZ1086" s="36" t="str">
        <f t="shared" si="712"/>
        <v/>
      </c>
      <c r="BA1086" s="36" t="str">
        <f t="shared" si="713"/>
        <v/>
      </c>
      <c r="BB1086" s="36" t="str">
        <f t="shared" si="714"/>
        <v/>
      </c>
      <c r="BC1086" s="36" t="str">
        <f t="shared" si="715"/>
        <v/>
      </c>
      <c r="BD1086" s="36" t="str">
        <f t="shared" si="716"/>
        <v/>
      </c>
      <c r="BE1086" s="36" t="str">
        <f t="shared" si="717"/>
        <v/>
      </c>
      <c r="BF1086" s="36" t="str">
        <f t="shared" si="718"/>
        <v/>
      </c>
      <c r="BG1086" s="36" t="str">
        <f t="shared" si="719"/>
        <v/>
      </c>
      <c r="BH1086" s="36" t="str">
        <f t="shared" si="720"/>
        <v/>
      </c>
      <c r="BI1086" s="36" t="str">
        <f t="shared" si="721"/>
        <v/>
      </c>
      <c r="BJ1086" s="36" t="str">
        <f t="shared" si="722"/>
        <v/>
      </c>
      <c r="BK1086" s="36" t="str">
        <f t="shared" si="723"/>
        <v/>
      </c>
      <c r="BL1086" s="36" t="str">
        <f t="shared" si="724"/>
        <v/>
      </c>
      <c r="BM1086" s="36" t="str">
        <f t="shared" si="725"/>
        <v/>
      </c>
      <c r="BN1086" s="38" t="e">
        <f t="shared" si="684"/>
        <v>#DIV/0!</v>
      </c>
      <c r="BO1086" s="38" t="e">
        <f t="shared" si="685"/>
        <v>#DIV/0!</v>
      </c>
      <c r="BP1086" s="39" t="str">
        <f t="shared" si="686"/>
        <v/>
      </c>
      <c r="BQ1086" s="39" t="str">
        <f t="shared" si="687"/>
        <v/>
      </c>
      <c r="BR1086" s="39" t="str">
        <f t="shared" si="688"/>
        <v/>
      </c>
      <c r="BS1086" s="39" t="str">
        <f t="shared" si="689"/>
        <v/>
      </c>
      <c r="BT1086" s="39" t="str">
        <f t="shared" si="690"/>
        <v/>
      </c>
      <c r="BU1086" s="39" t="str">
        <f t="shared" si="691"/>
        <v/>
      </c>
      <c r="BV1086" s="39" t="str">
        <f t="shared" si="692"/>
        <v/>
      </c>
      <c r="BW1086" s="39" t="str">
        <f t="shared" si="693"/>
        <v/>
      </c>
      <c r="BX1086" s="39" t="str">
        <f t="shared" si="694"/>
        <v/>
      </c>
      <c r="BY1086" s="39" t="str">
        <f t="shared" si="695"/>
        <v/>
      </c>
      <c r="BZ1086" s="39" t="str">
        <f t="shared" si="696"/>
        <v/>
      </c>
      <c r="CA1086" s="39" t="str">
        <f t="shared" si="697"/>
        <v/>
      </c>
      <c r="CB1086" s="39" t="str">
        <f t="shared" si="698"/>
        <v/>
      </c>
      <c r="CC1086" s="39" t="str">
        <f t="shared" si="699"/>
        <v/>
      </c>
      <c r="CD1086" s="39" t="str">
        <f t="shared" si="700"/>
        <v/>
      </c>
      <c r="CE1086" s="39" t="str">
        <f t="shared" si="701"/>
        <v/>
      </c>
      <c r="CF1086" s="39" t="str">
        <f t="shared" si="702"/>
        <v/>
      </c>
      <c r="CG1086" s="39" t="str">
        <f t="shared" si="703"/>
        <v/>
      </c>
      <c r="CH1086" s="39" t="str">
        <f t="shared" si="704"/>
        <v/>
      </c>
      <c r="CI1086" s="39" t="str">
        <f t="shared" si="705"/>
        <v/>
      </c>
    </row>
    <row r="1087" spans="1:87">
      <c r="A1087" s="18"/>
      <c r="B1087" s="15" t="str">
        <f>'Gene Table'!E1086</f>
        <v>hsa-miR-3688-3p</v>
      </c>
      <c r="C1087" s="15" t="str">
        <f>'Gene Table'!B1086</f>
        <v>N04</v>
      </c>
      <c r="D1087" s="16" t="str">
        <f>IF(SUM('Test Sample Data'!D$3:D$98)&gt;10,IF(AND(ISNUMBER('Test Sample Data'!D1086),'Test Sample Data'!D1086&lt;$B$1,'Test Sample Data'!D1086&gt;0),'Test Sample Data'!D1086,$B$1),"")</f>
        <v/>
      </c>
      <c r="E1087" s="17" t="str">
        <f>IF(SUM('Test Sample Data'!E$3:E$98)&gt;10,IF(AND(ISNUMBER('Test Sample Data'!E1086),'Test Sample Data'!E1086&lt;$B$1,'Test Sample Data'!E1086&gt;0),'Test Sample Data'!E1086,$B$1),"")</f>
        <v/>
      </c>
      <c r="F1087" s="17" t="str">
        <f>IF(SUM('Test Sample Data'!F$3:F$98)&gt;10,IF(AND(ISNUMBER('Test Sample Data'!F1086),'Test Sample Data'!F1086&lt;$B$1,'Test Sample Data'!F1086&gt;0),'Test Sample Data'!F1086,$B$1),"")</f>
        <v/>
      </c>
      <c r="G1087" s="17" t="str">
        <f>IF(SUM('Test Sample Data'!G$3:G$98)&gt;10,IF(AND(ISNUMBER('Test Sample Data'!G1086),'Test Sample Data'!G1086&lt;$B$1,'Test Sample Data'!G1086&gt;0),'Test Sample Data'!G1086,$B$1),"")</f>
        <v/>
      </c>
      <c r="H1087" s="17" t="str">
        <f>IF(SUM('Test Sample Data'!H$3:H$98)&gt;10,IF(AND(ISNUMBER('Test Sample Data'!H1086),'Test Sample Data'!H1086&lt;$B$1,'Test Sample Data'!H1086&gt;0),'Test Sample Data'!H1086,$B$1),"")</f>
        <v/>
      </c>
      <c r="I1087" s="17" t="str">
        <f>IF(SUM('Test Sample Data'!I$3:I$98)&gt;10,IF(AND(ISNUMBER('Test Sample Data'!I1086),'Test Sample Data'!I1086&lt;$B$1,'Test Sample Data'!I1086&gt;0),'Test Sample Data'!I1086,$B$1),"")</f>
        <v/>
      </c>
      <c r="J1087" s="17" t="str">
        <f>IF(SUM('Test Sample Data'!J$3:J$98)&gt;10,IF(AND(ISNUMBER('Test Sample Data'!J1086),'Test Sample Data'!J1086&lt;$B$1,'Test Sample Data'!J1086&gt;0),'Test Sample Data'!J1086,$B$1),"")</f>
        <v/>
      </c>
      <c r="K1087" s="17" t="str">
        <f>IF(SUM('Test Sample Data'!K$3:K$98)&gt;10,IF(AND(ISNUMBER('Test Sample Data'!K1086),'Test Sample Data'!K1086&lt;$B$1,'Test Sample Data'!K1086&gt;0),'Test Sample Data'!K1086,$B$1),"")</f>
        <v/>
      </c>
      <c r="L1087" s="17" t="str">
        <f>IF(SUM('Test Sample Data'!L$3:L$98)&gt;10,IF(AND(ISNUMBER('Test Sample Data'!L1086),'Test Sample Data'!L1086&lt;$B$1,'Test Sample Data'!L1086&gt;0),'Test Sample Data'!L1086,$B$1),"")</f>
        <v/>
      </c>
      <c r="M1087" s="17" t="str">
        <f>IF(SUM('Test Sample Data'!M$3:M$98)&gt;10,IF(AND(ISNUMBER('Test Sample Data'!M1086),'Test Sample Data'!M1086&lt;$B$1,'Test Sample Data'!M1086&gt;0),'Test Sample Data'!M1086,$B$1),"")</f>
        <v/>
      </c>
      <c r="N1087" s="17" t="str">
        <f>'Gene Table'!E1086</f>
        <v>hsa-miR-3688-3p</v>
      </c>
      <c r="O1087" s="17" t="str">
        <f>'Gene Table'!B1086</f>
        <v>N04</v>
      </c>
      <c r="P1087" s="17" t="str">
        <f>IF(SUM('Control Sample Data'!D$3:D$98)&gt;10,IF(AND(ISNUMBER('Control Sample Data'!D1086),'Control Sample Data'!D1086&lt;$B$1,'Control Sample Data'!D1086&gt;0),'Control Sample Data'!D1086,$B$1),"")</f>
        <v/>
      </c>
      <c r="Q1087" s="17" t="str">
        <f>IF(SUM('Control Sample Data'!E$3:E$98)&gt;10,IF(AND(ISNUMBER('Control Sample Data'!E1086),'Control Sample Data'!E1086&lt;$B$1,'Control Sample Data'!E1086&gt;0),'Control Sample Data'!E1086,$B$1),"")</f>
        <v/>
      </c>
      <c r="R1087" s="17" t="str">
        <f>IF(SUM('Control Sample Data'!F$3:F$98)&gt;10,IF(AND(ISNUMBER('Control Sample Data'!F1086),'Control Sample Data'!F1086&lt;$B$1,'Control Sample Data'!F1086&gt;0),'Control Sample Data'!F1086,$B$1),"")</f>
        <v/>
      </c>
      <c r="S1087" s="17" t="str">
        <f>IF(SUM('Control Sample Data'!G$3:G$98)&gt;10,IF(AND(ISNUMBER('Control Sample Data'!G1086),'Control Sample Data'!G1086&lt;$B$1,'Control Sample Data'!G1086&gt;0),'Control Sample Data'!G1086,$B$1),"")</f>
        <v/>
      </c>
      <c r="T1087" s="17" t="str">
        <f>IF(SUM('Control Sample Data'!H$3:H$98)&gt;10,IF(AND(ISNUMBER('Control Sample Data'!H1086),'Control Sample Data'!H1086&lt;$B$1,'Control Sample Data'!H1086&gt;0),'Control Sample Data'!H1086,$B$1),"")</f>
        <v/>
      </c>
      <c r="U1087" s="17" t="str">
        <f>IF(SUM('Control Sample Data'!I$3:I$98)&gt;10,IF(AND(ISNUMBER('Control Sample Data'!I1086),'Control Sample Data'!I1086&lt;$B$1,'Control Sample Data'!I1086&gt;0),'Control Sample Data'!I1086,$B$1),"")</f>
        <v/>
      </c>
      <c r="V1087" s="17" t="str">
        <f>IF(SUM('Control Sample Data'!J$3:J$98)&gt;10,IF(AND(ISNUMBER('Control Sample Data'!J1086),'Control Sample Data'!J1086&lt;$B$1,'Control Sample Data'!J1086&gt;0),'Control Sample Data'!J1086,$B$1),"")</f>
        <v/>
      </c>
      <c r="W1087" s="17" t="str">
        <f>IF(SUM('Control Sample Data'!K$3:K$98)&gt;10,IF(AND(ISNUMBER('Control Sample Data'!K1086),'Control Sample Data'!K1086&lt;$B$1,'Control Sample Data'!K1086&gt;0),'Control Sample Data'!K1086,$B$1),"")</f>
        <v/>
      </c>
      <c r="X1087" s="17" t="str">
        <f>IF(SUM('Control Sample Data'!L$3:L$98)&gt;10,IF(AND(ISNUMBER('Control Sample Data'!L1086),'Control Sample Data'!L1086&lt;$B$1,'Control Sample Data'!L1086&gt;0),'Control Sample Data'!L1086,$B$1),"")</f>
        <v/>
      </c>
      <c r="Y1087" s="17" t="str">
        <f>IF(SUM('Control Sample Data'!M$3:M$98)&gt;10,IF(AND(ISNUMBER('Control Sample Data'!M1086),'Control Sample Data'!M1086&lt;$B$1,'Control Sample Data'!M1086&gt;0),'Control Sample Data'!M1086,$B$1),"")</f>
        <v/>
      </c>
      <c r="AT1087" s="36" t="str">
        <f t="shared" si="706"/>
        <v/>
      </c>
      <c r="AU1087" s="36" t="str">
        <f t="shared" si="707"/>
        <v/>
      </c>
      <c r="AV1087" s="36" t="str">
        <f t="shared" si="708"/>
        <v/>
      </c>
      <c r="AW1087" s="36" t="str">
        <f t="shared" si="709"/>
        <v/>
      </c>
      <c r="AX1087" s="36" t="str">
        <f t="shared" si="710"/>
        <v/>
      </c>
      <c r="AY1087" s="36" t="str">
        <f t="shared" si="711"/>
        <v/>
      </c>
      <c r="AZ1087" s="36" t="str">
        <f t="shared" si="712"/>
        <v/>
      </c>
      <c r="BA1087" s="36" t="str">
        <f t="shared" si="713"/>
        <v/>
      </c>
      <c r="BB1087" s="36" t="str">
        <f t="shared" si="714"/>
        <v/>
      </c>
      <c r="BC1087" s="36" t="str">
        <f t="shared" si="715"/>
        <v/>
      </c>
      <c r="BD1087" s="36" t="str">
        <f t="shared" si="716"/>
        <v/>
      </c>
      <c r="BE1087" s="36" t="str">
        <f t="shared" si="717"/>
        <v/>
      </c>
      <c r="BF1087" s="36" t="str">
        <f t="shared" si="718"/>
        <v/>
      </c>
      <c r="BG1087" s="36" t="str">
        <f t="shared" si="719"/>
        <v/>
      </c>
      <c r="BH1087" s="36" t="str">
        <f t="shared" si="720"/>
        <v/>
      </c>
      <c r="BI1087" s="36" t="str">
        <f t="shared" si="721"/>
        <v/>
      </c>
      <c r="BJ1087" s="36" t="str">
        <f t="shared" si="722"/>
        <v/>
      </c>
      <c r="BK1087" s="36" t="str">
        <f t="shared" si="723"/>
        <v/>
      </c>
      <c r="BL1087" s="36" t="str">
        <f t="shared" si="724"/>
        <v/>
      </c>
      <c r="BM1087" s="36" t="str">
        <f t="shared" si="725"/>
        <v/>
      </c>
      <c r="BN1087" s="38" t="e">
        <f t="shared" si="684"/>
        <v>#DIV/0!</v>
      </c>
      <c r="BO1087" s="38" t="e">
        <f t="shared" si="685"/>
        <v>#DIV/0!</v>
      </c>
      <c r="BP1087" s="39" t="str">
        <f t="shared" si="686"/>
        <v/>
      </c>
      <c r="BQ1087" s="39" t="str">
        <f t="shared" si="687"/>
        <v/>
      </c>
      <c r="BR1087" s="39" t="str">
        <f t="shared" si="688"/>
        <v/>
      </c>
      <c r="BS1087" s="39" t="str">
        <f t="shared" si="689"/>
        <v/>
      </c>
      <c r="BT1087" s="39" t="str">
        <f t="shared" si="690"/>
        <v/>
      </c>
      <c r="BU1087" s="39" t="str">
        <f t="shared" si="691"/>
        <v/>
      </c>
      <c r="BV1087" s="39" t="str">
        <f t="shared" si="692"/>
        <v/>
      </c>
      <c r="BW1087" s="39" t="str">
        <f t="shared" si="693"/>
        <v/>
      </c>
      <c r="BX1087" s="39" t="str">
        <f t="shared" si="694"/>
        <v/>
      </c>
      <c r="BY1087" s="39" t="str">
        <f t="shared" si="695"/>
        <v/>
      </c>
      <c r="BZ1087" s="39" t="str">
        <f t="shared" si="696"/>
        <v/>
      </c>
      <c r="CA1087" s="39" t="str">
        <f t="shared" si="697"/>
        <v/>
      </c>
      <c r="CB1087" s="39" t="str">
        <f t="shared" si="698"/>
        <v/>
      </c>
      <c r="CC1087" s="39" t="str">
        <f t="shared" si="699"/>
        <v/>
      </c>
      <c r="CD1087" s="39" t="str">
        <f t="shared" si="700"/>
        <v/>
      </c>
      <c r="CE1087" s="39" t="str">
        <f t="shared" si="701"/>
        <v/>
      </c>
      <c r="CF1087" s="39" t="str">
        <f t="shared" si="702"/>
        <v/>
      </c>
      <c r="CG1087" s="39" t="str">
        <f t="shared" si="703"/>
        <v/>
      </c>
      <c r="CH1087" s="39" t="str">
        <f t="shared" si="704"/>
        <v/>
      </c>
      <c r="CI1087" s="39" t="str">
        <f t="shared" si="705"/>
        <v/>
      </c>
    </row>
    <row r="1088" spans="1:87">
      <c r="A1088" s="18"/>
      <c r="B1088" s="15" t="str">
        <f>'Gene Table'!E1087</f>
        <v>hsa-miR-4263</v>
      </c>
      <c r="C1088" s="15" t="str">
        <f>'Gene Table'!B1087</f>
        <v>N05</v>
      </c>
      <c r="D1088" s="16" t="str">
        <f>IF(SUM('Test Sample Data'!D$3:D$98)&gt;10,IF(AND(ISNUMBER('Test Sample Data'!D1087),'Test Sample Data'!D1087&lt;$B$1,'Test Sample Data'!D1087&gt;0),'Test Sample Data'!D1087,$B$1),"")</f>
        <v/>
      </c>
      <c r="E1088" s="17" t="str">
        <f>IF(SUM('Test Sample Data'!E$3:E$98)&gt;10,IF(AND(ISNUMBER('Test Sample Data'!E1087),'Test Sample Data'!E1087&lt;$B$1,'Test Sample Data'!E1087&gt;0),'Test Sample Data'!E1087,$B$1),"")</f>
        <v/>
      </c>
      <c r="F1088" s="17" t="str">
        <f>IF(SUM('Test Sample Data'!F$3:F$98)&gt;10,IF(AND(ISNUMBER('Test Sample Data'!F1087),'Test Sample Data'!F1087&lt;$B$1,'Test Sample Data'!F1087&gt;0),'Test Sample Data'!F1087,$B$1),"")</f>
        <v/>
      </c>
      <c r="G1088" s="17" t="str">
        <f>IF(SUM('Test Sample Data'!G$3:G$98)&gt;10,IF(AND(ISNUMBER('Test Sample Data'!G1087),'Test Sample Data'!G1087&lt;$B$1,'Test Sample Data'!G1087&gt;0),'Test Sample Data'!G1087,$B$1),"")</f>
        <v/>
      </c>
      <c r="H1088" s="17" t="str">
        <f>IF(SUM('Test Sample Data'!H$3:H$98)&gt;10,IF(AND(ISNUMBER('Test Sample Data'!H1087),'Test Sample Data'!H1087&lt;$B$1,'Test Sample Data'!H1087&gt;0),'Test Sample Data'!H1087,$B$1),"")</f>
        <v/>
      </c>
      <c r="I1088" s="17" t="str">
        <f>IF(SUM('Test Sample Data'!I$3:I$98)&gt;10,IF(AND(ISNUMBER('Test Sample Data'!I1087),'Test Sample Data'!I1087&lt;$B$1,'Test Sample Data'!I1087&gt;0),'Test Sample Data'!I1087,$B$1),"")</f>
        <v/>
      </c>
      <c r="J1088" s="17" t="str">
        <f>IF(SUM('Test Sample Data'!J$3:J$98)&gt;10,IF(AND(ISNUMBER('Test Sample Data'!J1087),'Test Sample Data'!J1087&lt;$B$1,'Test Sample Data'!J1087&gt;0),'Test Sample Data'!J1087,$B$1),"")</f>
        <v/>
      </c>
      <c r="K1088" s="17" t="str">
        <f>IF(SUM('Test Sample Data'!K$3:K$98)&gt;10,IF(AND(ISNUMBER('Test Sample Data'!K1087),'Test Sample Data'!K1087&lt;$B$1,'Test Sample Data'!K1087&gt;0),'Test Sample Data'!K1087,$B$1),"")</f>
        <v/>
      </c>
      <c r="L1088" s="17" t="str">
        <f>IF(SUM('Test Sample Data'!L$3:L$98)&gt;10,IF(AND(ISNUMBER('Test Sample Data'!L1087),'Test Sample Data'!L1087&lt;$B$1,'Test Sample Data'!L1087&gt;0),'Test Sample Data'!L1087,$B$1),"")</f>
        <v/>
      </c>
      <c r="M1088" s="17" t="str">
        <f>IF(SUM('Test Sample Data'!M$3:M$98)&gt;10,IF(AND(ISNUMBER('Test Sample Data'!M1087),'Test Sample Data'!M1087&lt;$B$1,'Test Sample Data'!M1087&gt;0),'Test Sample Data'!M1087,$B$1),"")</f>
        <v/>
      </c>
      <c r="N1088" s="17" t="str">
        <f>'Gene Table'!E1087</f>
        <v>hsa-miR-4263</v>
      </c>
      <c r="O1088" s="17" t="str">
        <f>'Gene Table'!B1087</f>
        <v>N05</v>
      </c>
      <c r="P1088" s="17" t="str">
        <f>IF(SUM('Control Sample Data'!D$3:D$98)&gt;10,IF(AND(ISNUMBER('Control Sample Data'!D1087),'Control Sample Data'!D1087&lt;$B$1,'Control Sample Data'!D1087&gt;0),'Control Sample Data'!D1087,$B$1),"")</f>
        <v/>
      </c>
      <c r="Q1088" s="17" t="str">
        <f>IF(SUM('Control Sample Data'!E$3:E$98)&gt;10,IF(AND(ISNUMBER('Control Sample Data'!E1087),'Control Sample Data'!E1087&lt;$B$1,'Control Sample Data'!E1087&gt;0),'Control Sample Data'!E1087,$B$1),"")</f>
        <v/>
      </c>
      <c r="R1088" s="17" t="str">
        <f>IF(SUM('Control Sample Data'!F$3:F$98)&gt;10,IF(AND(ISNUMBER('Control Sample Data'!F1087),'Control Sample Data'!F1087&lt;$B$1,'Control Sample Data'!F1087&gt;0),'Control Sample Data'!F1087,$B$1),"")</f>
        <v/>
      </c>
      <c r="S1088" s="17" t="str">
        <f>IF(SUM('Control Sample Data'!G$3:G$98)&gt;10,IF(AND(ISNUMBER('Control Sample Data'!G1087),'Control Sample Data'!G1087&lt;$B$1,'Control Sample Data'!G1087&gt;0),'Control Sample Data'!G1087,$B$1),"")</f>
        <v/>
      </c>
      <c r="T1088" s="17" t="str">
        <f>IF(SUM('Control Sample Data'!H$3:H$98)&gt;10,IF(AND(ISNUMBER('Control Sample Data'!H1087),'Control Sample Data'!H1087&lt;$B$1,'Control Sample Data'!H1087&gt;0),'Control Sample Data'!H1087,$B$1),"")</f>
        <v/>
      </c>
      <c r="U1088" s="17" t="str">
        <f>IF(SUM('Control Sample Data'!I$3:I$98)&gt;10,IF(AND(ISNUMBER('Control Sample Data'!I1087),'Control Sample Data'!I1087&lt;$B$1,'Control Sample Data'!I1087&gt;0),'Control Sample Data'!I1087,$B$1),"")</f>
        <v/>
      </c>
      <c r="V1088" s="17" t="str">
        <f>IF(SUM('Control Sample Data'!J$3:J$98)&gt;10,IF(AND(ISNUMBER('Control Sample Data'!J1087),'Control Sample Data'!J1087&lt;$B$1,'Control Sample Data'!J1087&gt;0),'Control Sample Data'!J1087,$B$1),"")</f>
        <v/>
      </c>
      <c r="W1088" s="17" t="str">
        <f>IF(SUM('Control Sample Data'!K$3:K$98)&gt;10,IF(AND(ISNUMBER('Control Sample Data'!K1087),'Control Sample Data'!K1087&lt;$B$1,'Control Sample Data'!K1087&gt;0),'Control Sample Data'!K1087,$B$1),"")</f>
        <v/>
      </c>
      <c r="X1088" s="17" t="str">
        <f>IF(SUM('Control Sample Data'!L$3:L$98)&gt;10,IF(AND(ISNUMBER('Control Sample Data'!L1087),'Control Sample Data'!L1087&lt;$B$1,'Control Sample Data'!L1087&gt;0),'Control Sample Data'!L1087,$B$1),"")</f>
        <v/>
      </c>
      <c r="Y1088" s="17" t="str">
        <f>IF(SUM('Control Sample Data'!M$3:M$98)&gt;10,IF(AND(ISNUMBER('Control Sample Data'!M1087),'Control Sample Data'!M1087&lt;$B$1,'Control Sample Data'!M1087&gt;0),'Control Sample Data'!M1087,$B$1),"")</f>
        <v/>
      </c>
      <c r="AT1088" s="36" t="str">
        <f t="shared" si="706"/>
        <v/>
      </c>
      <c r="AU1088" s="36" t="str">
        <f t="shared" si="707"/>
        <v/>
      </c>
      <c r="AV1088" s="36" t="str">
        <f t="shared" si="708"/>
        <v/>
      </c>
      <c r="AW1088" s="36" t="str">
        <f t="shared" si="709"/>
        <v/>
      </c>
      <c r="AX1088" s="36" t="str">
        <f t="shared" si="710"/>
        <v/>
      </c>
      <c r="AY1088" s="36" t="str">
        <f t="shared" si="711"/>
        <v/>
      </c>
      <c r="AZ1088" s="36" t="str">
        <f t="shared" si="712"/>
        <v/>
      </c>
      <c r="BA1088" s="36" t="str">
        <f t="shared" si="713"/>
        <v/>
      </c>
      <c r="BB1088" s="36" t="str">
        <f t="shared" si="714"/>
        <v/>
      </c>
      <c r="BC1088" s="36" t="str">
        <f t="shared" si="715"/>
        <v/>
      </c>
      <c r="BD1088" s="36" t="str">
        <f t="shared" si="716"/>
        <v/>
      </c>
      <c r="BE1088" s="36" t="str">
        <f t="shared" si="717"/>
        <v/>
      </c>
      <c r="BF1088" s="36" t="str">
        <f t="shared" si="718"/>
        <v/>
      </c>
      <c r="BG1088" s="36" t="str">
        <f t="shared" si="719"/>
        <v/>
      </c>
      <c r="BH1088" s="36" t="str">
        <f t="shared" si="720"/>
        <v/>
      </c>
      <c r="BI1088" s="36" t="str">
        <f t="shared" si="721"/>
        <v/>
      </c>
      <c r="BJ1088" s="36" t="str">
        <f t="shared" si="722"/>
        <v/>
      </c>
      <c r="BK1088" s="36" t="str">
        <f t="shared" si="723"/>
        <v/>
      </c>
      <c r="BL1088" s="36" t="str">
        <f t="shared" si="724"/>
        <v/>
      </c>
      <c r="BM1088" s="36" t="str">
        <f t="shared" si="725"/>
        <v/>
      </c>
      <c r="BN1088" s="38" t="e">
        <f t="shared" si="684"/>
        <v>#DIV/0!</v>
      </c>
      <c r="BO1088" s="38" t="e">
        <f t="shared" si="685"/>
        <v>#DIV/0!</v>
      </c>
      <c r="BP1088" s="39" t="str">
        <f t="shared" si="686"/>
        <v/>
      </c>
      <c r="BQ1088" s="39" t="str">
        <f t="shared" si="687"/>
        <v/>
      </c>
      <c r="BR1088" s="39" t="str">
        <f t="shared" si="688"/>
        <v/>
      </c>
      <c r="BS1088" s="39" t="str">
        <f t="shared" si="689"/>
        <v/>
      </c>
      <c r="BT1088" s="39" t="str">
        <f t="shared" si="690"/>
        <v/>
      </c>
      <c r="BU1088" s="39" t="str">
        <f t="shared" si="691"/>
        <v/>
      </c>
      <c r="BV1088" s="39" t="str">
        <f t="shared" si="692"/>
        <v/>
      </c>
      <c r="BW1088" s="39" t="str">
        <f t="shared" si="693"/>
        <v/>
      </c>
      <c r="BX1088" s="39" t="str">
        <f t="shared" si="694"/>
        <v/>
      </c>
      <c r="BY1088" s="39" t="str">
        <f t="shared" si="695"/>
        <v/>
      </c>
      <c r="BZ1088" s="39" t="str">
        <f t="shared" si="696"/>
        <v/>
      </c>
      <c r="CA1088" s="39" t="str">
        <f t="shared" si="697"/>
        <v/>
      </c>
      <c r="CB1088" s="39" t="str">
        <f t="shared" si="698"/>
        <v/>
      </c>
      <c r="CC1088" s="39" t="str">
        <f t="shared" si="699"/>
        <v/>
      </c>
      <c r="CD1088" s="39" t="str">
        <f t="shared" si="700"/>
        <v/>
      </c>
      <c r="CE1088" s="39" t="str">
        <f t="shared" si="701"/>
        <v/>
      </c>
      <c r="CF1088" s="39" t="str">
        <f t="shared" si="702"/>
        <v/>
      </c>
      <c r="CG1088" s="39" t="str">
        <f t="shared" si="703"/>
        <v/>
      </c>
      <c r="CH1088" s="39" t="str">
        <f t="shared" si="704"/>
        <v/>
      </c>
      <c r="CI1088" s="39" t="str">
        <f t="shared" si="705"/>
        <v/>
      </c>
    </row>
    <row r="1089" spans="1:87">
      <c r="A1089" s="18"/>
      <c r="B1089" s="15" t="str">
        <f>'Gene Table'!E1088</f>
        <v>hsa-miR-3689a-5p</v>
      </c>
      <c r="C1089" s="15" t="str">
        <f>'Gene Table'!B1088</f>
        <v>N06</v>
      </c>
      <c r="D1089" s="16" t="str">
        <f>IF(SUM('Test Sample Data'!D$3:D$98)&gt;10,IF(AND(ISNUMBER('Test Sample Data'!D1088),'Test Sample Data'!D1088&lt;$B$1,'Test Sample Data'!D1088&gt;0),'Test Sample Data'!D1088,$B$1),"")</f>
        <v/>
      </c>
      <c r="E1089" s="17" t="str">
        <f>IF(SUM('Test Sample Data'!E$3:E$98)&gt;10,IF(AND(ISNUMBER('Test Sample Data'!E1088),'Test Sample Data'!E1088&lt;$B$1,'Test Sample Data'!E1088&gt;0),'Test Sample Data'!E1088,$B$1),"")</f>
        <v/>
      </c>
      <c r="F1089" s="17" t="str">
        <f>IF(SUM('Test Sample Data'!F$3:F$98)&gt;10,IF(AND(ISNUMBER('Test Sample Data'!F1088),'Test Sample Data'!F1088&lt;$B$1,'Test Sample Data'!F1088&gt;0),'Test Sample Data'!F1088,$B$1),"")</f>
        <v/>
      </c>
      <c r="G1089" s="17" t="str">
        <f>IF(SUM('Test Sample Data'!G$3:G$98)&gt;10,IF(AND(ISNUMBER('Test Sample Data'!G1088),'Test Sample Data'!G1088&lt;$B$1,'Test Sample Data'!G1088&gt;0),'Test Sample Data'!G1088,$B$1),"")</f>
        <v/>
      </c>
      <c r="H1089" s="17" t="str">
        <f>IF(SUM('Test Sample Data'!H$3:H$98)&gt;10,IF(AND(ISNUMBER('Test Sample Data'!H1088),'Test Sample Data'!H1088&lt;$B$1,'Test Sample Data'!H1088&gt;0),'Test Sample Data'!H1088,$B$1),"")</f>
        <v/>
      </c>
      <c r="I1089" s="17" t="str">
        <f>IF(SUM('Test Sample Data'!I$3:I$98)&gt;10,IF(AND(ISNUMBER('Test Sample Data'!I1088),'Test Sample Data'!I1088&lt;$B$1,'Test Sample Data'!I1088&gt;0),'Test Sample Data'!I1088,$B$1),"")</f>
        <v/>
      </c>
      <c r="J1089" s="17" t="str">
        <f>IF(SUM('Test Sample Data'!J$3:J$98)&gt;10,IF(AND(ISNUMBER('Test Sample Data'!J1088),'Test Sample Data'!J1088&lt;$B$1,'Test Sample Data'!J1088&gt;0),'Test Sample Data'!J1088,$B$1),"")</f>
        <v/>
      </c>
      <c r="K1089" s="17" t="str">
        <f>IF(SUM('Test Sample Data'!K$3:K$98)&gt;10,IF(AND(ISNUMBER('Test Sample Data'!K1088),'Test Sample Data'!K1088&lt;$B$1,'Test Sample Data'!K1088&gt;0),'Test Sample Data'!K1088,$B$1),"")</f>
        <v/>
      </c>
      <c r="L1089" s="17" t="str">
        <f>IF(SUM('Test Sample Data'!L$3:L$98)&gt;10,IF(AND(ISNUMBER('Test Sample Data'!L1088),'Test Sample Data'!L1088&lt;$B$1,'Test Sample Data'!L1088&gt;0),'Test Sample Data'!L1088,$B$1),"")</f>
        <v/>
      </c>
      <c r="M1089" s="17" t="str">
        <f>IF(SUM('Test Sample Data'!M$3:M$98)&gt;10,IF(AND(ISNUMBER('Test Sample Data'!M1088),'Test Sample Data'!M1088&lt;$B$1,'Test Sample Data'!M1088&gt;0),'Test Sample Data'!M1088,$B$1),"")</f>
        <v/>
      </c>
      <c r="N1089" s="17" t="str">
        <f>'Gene Table'!E1088</f>
        <v>hsa-miR-3689a-5p</v>
      </c>
      <c r="O1089" s="17" t="str">
        <f>'Gene Table'!B1088</f>
        <v>N06</v>
      </c>
      <c r="P1089" s="17" t="str">
        <f>IF(SUM('Control Sample Data'!D$3:D$98)&gt;10,IF(AND(ISNUMBER('Control Sample Data'!D1088),'Control Sample Data'!D1088&lt;$B$1,'Control Sample Data'!D1088&gt;0),'Control Sample Data'!D1088,$B$1),"")</f>
        <v/>
      </c>
      <c r="Q1089" s="17" t="str">
        <f>IF(SUM('Control Sample Data'!E$3:E$98)&gt;10,IF(AND(ISNUMBER('Control Sample Data'!E1088),'Control Sample Data'!E1088&lt;$B$1,'Control Sample Data'!E1088&gt;0),'Control Sample Data'!E1088,$B$1),"")</f>
        <v/>
      </c>
      <c r="R1089" s="17" t="str">
        <f>IF(SUM('Control Sample Data'!F$3:F$98)&gt;10,IF(AND(ISNUMBER('Control Sample Data'!F1088),'Control Sample Data'!F1088&lt;$B$1,'Control Sample Data'!F1088&gt;0),'Control Sample Data'!F1088,$B$1),"")</f>
        <v/>
      </c>
      <c r="S1089" s="17" t="str">
        <f>IF(SUM('Control Sample Data'!G$3:G$98)&gt;10,IF(AND(ISNUMBER('Control Sample Data'!G1088),'Control Sample Data'!G1088&lt;$B$1,'Control Sample Data'!G1088&gt;0),'Control Sample Data'!G1088,$B$1),"")</f>
        <v/>
      </c>
      <c r="T1089" s="17" t="str">
        <f>IF(SUM('Control Sample Data'!H$3:H$98)&gt;10,IF(AND(ISNUMBER('Control Sample Data'!H1088),'Control Sample Data'!H1088&lt;$B$1,'Control Sample Data'!H1088&gt;0),'Control Sample Data'!H1088,$B$1),"")</f>
        <v/>
      </c>
      <c r="U1089" s="17" t="str">
        <f>IF(SUM('Control Sample Data'!I$3:I$98)&gt;10,IF(AND(ISNUMBER('Control Sample Data'!I1088),'Control Sample Data'!I1088&lt;$B$1,'Control Sample Data'!I1088&gt;0),'Control Sample Data'!I1088,$B$1),"")</f>
        <v/>
      </c>
      <c r="V1089" s="17" t="str">
        <f>IF(SUM('Control Sample Data'!J$3:J$98)&gt;10,IF(AND(ISNUMBER('Control Sample Data'!J1088),'Control Sample Data'!J1088&lt;$B$1,'Control Sample Data'!J1088&gt;0),'Control Sample Data'!J1088,$B$1),"")</f>
        <v/>
      </c>
      <c r="W1089" s="17" t="str">
        <f>IF(SUM('Control Sample Data'!K$3:K$98)&gt;10,IF(AND(ISNUMBER('Control Sample Data'!K1088),'Control Sample Data'!K1088&lt;$B$1,'Control Sample Data'!K1088&gt;0),'Control Sample Data'!K1088,$B$1),"")</f>
        <v/>
      </c>
      <c r="X1089" s="17" t="str">
        <f>IF(SUM('Control Sample Data'!L$3:L$98)&gt;10,IF(AND(ISNUMBER('Control Sample Data'!L1088),'Control Sample Data'!L1088&lt;$B$1,'Control Sample Data'!L1088&gt;0),'Control Sample Data'!L1088,$B$1),"")</f>
        <v/>
      </c>
      <c r="Y1089" s="17" t="str">
        <f>IF(SUM('Control Sample Data'!M$3:M$98)&gt;10,IF(AND(ISNUMBER('Control Sample Data'!M1088),'Control Sample Data'!M1088&lt;$B$1,'Control Sample Data'!M1088&gt;0),'Control Sample Data'!M1088,$B$1),"")</f>
        <v/>
      </c>
      <c r="AT1089" s="36" t="str">
        <f t="shared" si="706"/>
        <v/>
      </c>
      <c r="AU1089" s="36" t="str">
        <f t="shared" si="707"/>
        <v/>
      </c>
      <c r="AV1089" s="36" t="str">
        <f t="shared" si="708"/>
        <v/>
      </c>
      <c r="AW1089" s="36" t="str">
        <f t="shared" si="709"/>
        <v/>
      </c>
      <c r="AX1089" s="36" t="str">
        <f t="shared" si="710"/>
        <v/>
      </c>
      <c r="AY1089" s="36" t="str">
        <f t="shared" si="711"/>
        <v/>
      </c>
      <c r="AZ1089" s="36" t="str">
        <f t="shared" si="712"/>
        <v/>
      </c>
      <c r="BA1089" s="36" t="str">
        <f t="shared" si="713"/>
        <v/>
      </c>
      <c r="BB1089" s="36" t="str">
        <f t="shared" si="714"/>
        <v/>
      </c>
      <c r="BC1089" s="36" t="str">
        <f t="shared" si="715"/>
        <v/>
      </c>
      <c r="BD1089" s="36" t="str">
        <f t="shared" si="716"/>
        <v/>
      </c>
      <c r="BE1089" s="36" t="str">
        <f t="shared" si="717"/>
        <v/>
      </c>
      <c r="BF1089" s="36" t="str">
        <f t="shared" si="718"/>
        <v/>
      </c>
      <c r="BG1089" s="36" t="str">
        <f t="shared" si="719"/>
        <v/>
      </c>
      <c r="BH1089" s="36" t="str">
        <f t="shared" si="720"/>
        <v/>
      </c>
      <c r="BI1089" s="36" t="str">
        <f t="shared" si="721"/>
        <v/>
      </c>
      <c r="BJ1089" s="36" t="str">
        <f t="shared" si="722"/>
        <v/>
      </c>
      <c r="BK1089" s="36" t="str">
        <f t="shared" si="723"/>
        <v/>
      </c>
      <c r="BL1089" s="36" t="str">
        <f t="shared" si="724"/>
        <v/>
      </c>
      <c r="BM1089" s="36" t="str">
        <f t="shared" si="725"/>
        <v/>
      </c>
      <c r="BN1089" s="38" t="e">
        <f t="shared" si="684"/>
        <v>#DIV/0!</v>
      </c>
      <c r="BO1089" s="38" t="e">
        <f t="shared" si="685"/>
        <v>#DIV/0!</v>
      </c>
      <c r="BP1089" s="39" t="str">
        <f t="shared" si="686"/>
        <v/>
      </c>
      <c r="BQ1089" s="39" t="str">
        <f t="shared" si="687"/>
        <v/>
      </c>
      <c r="BR1089" s="39" t="str">
        <f t="shared" si="688"/>
        <v/>
      </c>
      <c r="BS1089" s="39" t="str">
        <f t="shared" si="689"/>
        <v/>
      </c>
      <c r="BT1089" s="39" t="str">
        <f t="shared" si="690"/>
        <v/>
      </c>
      <c r="BU1089" s="39" t="str">
        <f t="shared" si="691"/>
        <v/>
      </c>
      <c r="BV1089" s="39" t="str">
        <f t="shared" si="692"/>
        <v/>
      </c>
      <c r="BW1089" s="39" t="str">
        <f t="shared" si="693"/>
        <v/>
      </c>
      <c r="BX1089" s="39" t="str">
        <f t="shared" si="694"/>
        <v/>
      </c>
      <c r="BY1089" s="39" t="str">
        <f t="shared" si="695"/>
        <v/>
      </c>
      <c r="BZ1089" s="39" t="str">
        <f t="shared" si="696"/>
        <v/>
      </c>
      <c r="CA1089" s="39" t="str">
        <f t="shared" si="697"/>
        <v/>
      </c>
      <c r="CB1089" s="39" t="str">
        <f t="shared" si="698"/>
        <v/>
      </c>
      <c r="CC1089" s="39" t="str">
        <f t="shared" si="699"/>
        <v/>
      </c>
      <c r="CD1089" s="39" t="str">
        <f t="shared" si="700"/>
        <v/>
      </c>
      <c r="CE1089" s="39" t="str">
        <f t="shared" si="701"/>
        <v/>
      </c>
      <c r="CF1089" s="39" t="str">
        <f t="shared" si="702"/>
        <v/>
      </c>
      <c r="CG1089" s="39" t="str">
        <f t="shared" si="703"/>
        <v/>
      </c>
      <c r="CH1089" s="39" t="str">
        <f t="shared" si="704"/>
        <v/>
      </c>
      <c r="CI1089" s="39" t="str">
        <f t="shared" si="705"/>
        <v/>
      </c>
    </row>
    <row r="1090" spans="1:87">
      <c r="A1090" s="18"/>
      <c r="B1090" s="15" t="str">
        <f>'Gene Table'!E1089</f>
        <v>hsa-miR-4271</v>
      </c>
      <c r="C1090" s="15" t="str">
        <f>'Gene Table'!B1089</f>
        <v>N07</v>
      </c>
      <c r="D1090" s="16" t="str">
        <f>IF(SUM('Test Sample Data'!D$3:D$98)&gt;10,IF(AND(ISNUMBER('Test Sample Data'!D1089),'Test Sample Data'!D1089&lt;$B$1,'Test Sample Data'!D1089&gt;0),'Test Sample Data'!D1089,$B$1),"")</f>
        <v/>
      </c>
      <c r="E1090" s="17" t="str">
        <f>IF(SUM('Test Sample Data'!E$3:E$98)&gt;10,IF(AND(ISNUMBER('Test Sample Data'!E1089),'Test Sample Data'!E1089&lt;$B$1,'Test Sample Data'!E1089&gt;0),'Test Sample Data'!E1089,$B$1),"")</f>
        <v/>
      </c>
      <c r="F1090" s="17" t="str">
        <f>IF(SUM('Test Sample Data'!F$3:F$98)&gt;10,IF(AND(ISNUMBER('Test Sample Data'!F1089),'Test Sample Data'!F1089&lt;$B$1,'Test Sample Data'!F1089&gt;0),'Test Sample Data'!F1089,$B$1),"")</f>
        <v/>
      </c>
      <c r="G1090" s="17" t="str">
        <f>IF(SUM('Test Sample Data'!G$3:G$98)&gt;10,IF(AND(ISNUMBER('Test Sample Data'!G1089),'Test Sample Data'!G1089&lt;$B$1,'Test Sample Data'!G1089&gt;0),'Test Sample Data'!G1089,$B$1),"")</f>
        <v/>
      </c>
      <c r="H1090" s="17" t="str">
        <f>IF(SUM('Test Sample Data'!H$3:H$98)&gt;10,IF(AND(ISNUMBER('Test Sample Data'!H1089),'Test Sample Data'!H1089&lt;$B$1,'Test Sample Data'!H1089&gt;0),'Test Sample Data'!H1089,$B$1),"")</f>
        <v/>
      </c>
      <c r="I1090" s="17" t="str">
        <f>IF(SUM('Test Sample Data'!I$3:I$98)&gt;10,IF(AND(ISNUMBER('Test Sample Data'!I1089),'Test Sample Data'!I1089&lt;$B$1,'Test Sample Data'!I1089&gt;0),'Test Sample Data'!I1089,$B$1),"")</f>
        <v/>
      </c>
      <c r="J1090" s="17" t="str">
        <f>IF(SUM('Test Sample Data'!J$3:J$98)&gt;10,IF(AND(ISNUMBER('Test Sample Data'!J1089),'Test Sample Data'!J1089&lt;$B$1,'Test Sample Data'!J1089&gt;0),'Test Sample Data'!J1089,$B$1),"")</f>
        <v/>
      </c>
      <c r="K1090" s="17" t="str">
        <f>IF(SUM('Test Sample Data'!K$3:K$98)&gt;10,IF(AND(ISNUMBER('Test Sample Data'!K1089),'Test Sample Data'!K1089&lt;$B$1,'Test Sample Data'!K1089&gt;0),'Test Sample Data'!K1089,$B$1),"")</f>
        <v/>
      </c>
      <c r="L1090" s="17" t="str">
        <f>IF(SUM('Test Sample Data'!L$3:L$98)&gt;10,IF(AND(ISNUMBER('Test Sample Data'!L1089),'Test Sample Data'!L1089&lt;$B$1,'Test Sample Data'!L1089&gt;0),'Test Sample Data'!L1089,$B$1),"")</f>
        <v/>
      </c>
      <c r="M1090" s="17" t="str">
        <f>IF(SUM('Test Sample Data'!M$3:M$98)&gt;10,IF(AND(ISNUMBER('Test Sample Data'!M1089),'Test Sample Data'!M1089&lt;$B$1,'Test Sample Data'!M1089&gt;0),'Test Sample Data'!M1089,$B$1),"")</f>
        <v/>
      </c>
      <c r="N1090" s="17" t="str">
        <f>'Gene Table'!E1089</f>
        <v>hsa-miR-4271</v>
      </c>
      <c r="O1090" s="17" t="str">
        <f>'Gene Table'!B1089</f>
        <v>N07</v>
      </c>
      <c r="P1090" s="17" t="str">
        <f>IF(SUM('Control Sample Data'!D$3:D$98)&gt;10,IF(AND(ISNUMBER('Control Sample Data'!D1089),'Control Sample Data'!D1089&lt;$B$1,'Control Sample Data'!D1089&gt;0),'Control Sample Data'!D1089,$B$1),"")</f>
        <v/>
      </c>
      <c r="Q1090" s="17" t="str">
        <f>IF(SUM('Control Sample Data'!E$3:E$98)&gt;10,IF(AND(ISNUMBER('Control Sample Data'!E1089),'Control Sample Data'!E1089&lt;$B$1,'Control Sample Data'!E1089&gt;0),'Control Sample Data'!E1089,$B$1),"")</f>
        <v/>
      </c>
      <c r="R1090" s="17" t="str">
        <f>IF(SUM('Control Sample Data'!F$3:F$98)&gt;10,IF(AND(ISNUMBER('Control Sample Data'!F1089),'Control Sample Data'!F1089&lt;$B$1,'Control Sample Data'!F1089&gt;0),'Control Sample Data'!F1089,$B$1),"")</f>
        <v/>
      </c>
      <c r="S1090" s="17" t="str">
        <f>IF(SUM('Control Sample Data'!G$3:G$98)&gt;10,IF(AND(ISNUMBER('Control Sample Data'!G1089),'Control Sample Data'!G1089&lt;$B$1,'Control Sample Data'!G1089&gt;0),'Control Sample Data'!G1089,$B$1),"")</f>
        <v/>
      </c>
      <c r="T1090" s="17" t="str">
        <f>IF(SUM('Control Sample Data'!H$3:H$98)&gt;10,IF(AND(ISNUMBER('Control Sample Data'!H1089),'Control Sample Data'!H1089&lt;$B$1,'Control Sample Data'!H1089&gt;0),'Control Sample Data'!H1089,$B$1),"")</f>
        <v/>
      </c>
      <c r="U1090" s="17" t="str">
        <f>IF(SUM('Control Sample Data'!I$3:I$98)&gt;10,IF(AND(ISNUMBER('Control Sample Data'!I1089),'Control Sample Data'!I1089&lt;$B$1,'Control Sample Data'!I1089&gt;0),'Control Sample Data'!I1089,$B$1),"")</f>
        <v/>
      </c>
      <c r="V1090" s="17" t="str">
        <f>IF(SUM('Control Sample Data'!J$3:J$98)&gt;10,IF(AND(ISNUMBER('Control Sample Data'!J1089),'Control Sample Data'!J1089&lt;$B$1,'Control Sample Data'!J1089&gt;0),'Control Sample Data'!J1089,$B$1),"")</f>
        <v/>
      </c>
      <c r="W1090" s="17" t="str">
        <f>IF(SUM('Control Sample Data'!K$3:K$98)&gt;10,IF(AND(ISNUMBER('Control Sample Data'!K1089),'Control Sample Data'!K1089&lt;$B$1,'Control Sample Data'!K1089&gt;0),'Control Sample Data'!K1089,$B$1),"")</f>
        <v/>
      </c>
      <c r="X1090" s="17" t="str">
        <f>IF(SUM('Control Sample Data'!L$3:L$98)&gt;10,IF(AND(ISNUMBER('Control Sample Data'!L1089),'Control Sample Data'!L1089&lt;$B$1,'Control Sample Data'!L1089&gt;0),'Control Sample Data'!L1089,$B$1),"")</f>
        <v/>
      </c>
      <c r="Y1090" s="17" t="str">
        <f>IF(SUM('Control Sample Data'!M$3:M$98)&gt;10,IF(AND(ISNUMBER('Control Sample Data'!M1089),'Control Sample Data'!M1089&lt;$B$1,'Control Sample Data'!M1089&gt;0),'Control Sample Data'!M1089,$B$1),"")</f>
        <v/>
      </c>
      <c r="AT1090" s="36" t="str">
        <f t="shared" si="706"/>
        <v/>
      </c>
      <c r="AU1090" s="36" t="str">
        <f t="shared" si="707"/>
        <v/>
      </c>
      <c r="AV1090" s="36" t="str">
        <f t="shared" si="708"/>
        <v/>
      </c>
      <c r="AW1090" s="36" t="str">
        <f t="shared" si="709"/>
        <v/>
      </c>
      <c r="AX1090" s="36" t="str">
        <f t="shared" si="710"/>
        <v/>
      </c>
      <c r="AY1090" s="36" t="str">
        <f t="shared" si="711"/>
        <v/>
      </c>
      <c r="AZ1090" s="36" t="str">
        <f t="shared" si="712"/>
        <v/>
      </c>
      <c r="BA1090" s="36" t="str">
        <f t="shared" si="713"/>
        <v/>
      </c>
      <c r="BB1090" s="36" t="str">
        <f t="shared" si="714"/>
        <v/>
      </c>
      <c r="BC1090" s="36" t="str">
        <f t="shared" si="715"/>
        <v/>
      </c>
      <c r="BD1090" s="36" t="str">
        <f t="shared" si="716"/>
        <v/>
      </c>
      <c r="BE1090" s="36" t="str">
        <f t="shared" si="717"/>
        <v/>
      </c>
      <c r="BF1090" s="36" t="str">
        <f t="shared" si="718"/>
        <v/>
      </c>
      <c r="BG1090" s="36" t="str">
        <f t="shared" si="719"/>
        <v/>
      </c>
      <c r="BH1090" s="36" t="str">
        <f t="shared" si="720"/>
        <v/>
      </c>
      <c r="BI1090" s="36" t="str">
        <f t="shared" si="721"/>
        <v/>
      </c>
      <c r="BJ1090" s="36" t="str">
        <f t="shared" si="722"/>
        <v/>
      </c>
      <c r="BK1090" s="36" t="str">
        <f t="shared" si="723"/>
        <v/>
      </c>
      <c r="BL1090" s="36" t="str">
        <f t="shared" si="724"/>
        <v/>
      </c>
      <c r="BM1090" s="36" t="str">
        <f t="shared" si="725"/>
        <v/>
      </c>
      <c r="BN1090" s="38" t="e">
        <f t="shared" si="684"/>
        <v>#DIV/0!</v>
      </c>
      <c r="BO1090" s="38" t="e">
        <f t="shared" si="685"/>
        <v>#DIV/0!</v>
      </c>
      <c r="BP1090" s="39" t="str">
        <f t="shared" si="686"/>
        <v/>
      </c>
      <c r="BQ1090" s="39" t="str">
        <f t="shared" si="687"/>
        <v/>
      </c>
      <c r="BR1090" s="39" t="str">
        <f t="shared" si="688"/>
        <v/>
      </c>
      <c r="BS1090" s="39" t="str">
        <f t="shared" si="689"/>
        <v/>
      </c>
      <c r="BT1090" s="39" t="str">
        <f t="shared" si="690"/>
        <v/>
      </c>
      <c r="BU1090" s="39" t="str">
        <f t="shared" si="691"/>
        <v/>
      </c>
      <c r="BV1090" s="39" t="str">
        <f t="shared" si="692"/>
        <v/>
      </c>
      <c r="BW1090" s="39" t="str">
        <f t="shared" si="693"/>
        <v/>
      </c>
      <c r="BX1090" s="39" t="str">
        <f t="shared" si="694"/>
        <v/>
      </c>
      <c r="BY1090" s="39" t="str">
        <f t="shared" si="695"/>
        <v/>
      </c>
      <c r="BZ1090" s="39" t="str">
        <f t="shared" si="696"/>
        <v/>
      </c>
      <c r="CA1090" s="39" t="str">
        <f t="shared" si="697"/>
        <v/>
      </c>
      <c r="CB1090" s="39" t="str">
        <f t="shared" si="698"/>
        <v/>
      </c>
      <c r="CC1090" s="39" t="str">
        <f t="shared" si="699"/>
        <v/>
      </c>
      <c r="CD1090" s="39" t="str">
        <f t="shared" si="700"/>
        <v/>
      </c>
      <c r="CE1090" s="39" t="str">
        <f t="shared" si="701"/>
        <v/>
      </c>
      <c r="CF1090" s="39" t="str">
        <f t="shared" si="702"/>
        <v/>
      </c>
      <c r="CG1090" s="39" t="str">
        <f t="shared" si="703"/>
        <v/>
      </c>
      <c r="CH1090" s="39" t="str">
        <f t="shared" si="704"/>
        <v/>
      </c>
      <c r="CI1090" s="39" t="str">
        <f t="shared" si="705"/>
        <v/>
      </c>
    </row>
    <row r="1091" spans="1:87">
      <c r="A1091" s="18"/>
      <c r="B1091" s="15" t="str">
        <f>'Gene Table'!E1090</f>
        <v>hsa-miR-3689a-3p</v>
      </c>
      <c r="C1091" s="15" t="str">
        <f>'Gene Table'!B1090</f>
        <v>N08</v>
      </c>
      <c r="D1091" s="16" t="str">
        <f>IF(SUM('Test Sample Data'!D$3:D$98)&gt;10,IF(AND(ISNUMBER('Test Sample Data'!D1090),'Test Sample Data'!D1090&lt;$B$1,'Test Sample Data'!D1090&gt;0),'Test Sample Data'!D1090,$B$1),"")</f>
        <v/>
      </c>
      <c r="E1091" s="17" t="str">
        <f>IF(SUM('Test Sample Data'!E$3:E$98)&gt;10,IF(AND(ISNUMBER('Test Sample Data'!E1090),'Test Sample Data'!E1090&lt;$B$1,'Test Sample Data'!E1090&gt;0),'Test Sample Data'!E1090,$B$1),"")</f>
        <v/>
      </c>
      <c r="F1091" s="17" t="str">
        <f>IF(SUM('Test Sample Data'!F$3:F$98)&gt;10,IF(AND(ISNUMBER('Test Sample Data'!F1090),'Test Sample Data'!F1090&lt;$B$1,'Test Sample Data'!F1090&gt;0),'Test Sample Data'!F1090,$B$1),"")</f>
        <v/>
      </c>
      <c r="G1091" s="17" t="str">
        <f>IF(SUM('Test Sample Data'!G$3:G$98)&gt;10,IF(AND(ISNUMBER('Test Sample Data'!G1090),'Test Sample Data'!G1090&lt;$B$1,'Test Sample Data'!G1090&gt;0),'Test Sample Data'!G1090,$B$1),"")</f>
        <v/>
      </c>
      <c r="H1091" s="17" t="str">
        <f>IF(SUM('Test Sample Data'!H$3:H$98)&gt;10,IF(AND(ISNUMBER('Test Sample Data'!H1090),'Test Sample Data'!H1090&lt;$B$1,'Test Sample Data'!H1090&gt;0),'Test Sample Data'!H1090,$B$1),"")</f>
        <v/>
      </c>
      <c r="I1091" s="17" t="str">
        <f>IF(SUM('Test Sample Data'!I$3:I$98)&gt;10,IF(AND(ISNUMBER('Test Sample Data'!I1090),'Test Sample Data'!I1090&lt;$B$1,'Test Sample Data'!I1090&gt;0),'Test Sample Data'!I1090,$B$1),"")</f>
        <v/>
      </c>
      <c r="J1091" s="17" t="str">
        <f>IF(SUM('Test Sample Data'!J$3:J$98)&gt;10,IF(AND(ISNUMBER('Test Sample Data'!J1090),'Test Sample Data'!J1090&lt;$B$1,'Test Sample Data'!J1090&gt;0),'Test Sample Data'!J1090,$B$1),"")</f>
        <v/>
      </c>
      <c r="K1091" s="17" t="str">
        <f>IF(SUM('Test Sample Data'!K$3:K$98)&gt;10,IF(AND(ISNUMBER('Test Sample Data'!K1090),'Test Sample Data'!K1090&lt;$B$1,'Test Sample Data'!K1090&gt;0),'Test Sample Data'!K1090,$B$1),"")</f>
        <v/>
      </c>
      <c r="L1091" s="17" t="str">
        <f>IF(SUM('Test Sample Data'!L$3:L$98)&gt;10,IF(AND(ISNUMBER('Test Sample Data'!L1090),'Test Sample Data'!L1090&lt;$B$1,'Test Sample Data'!L1090&gt;0),'Test Sample Data'!L1090,$B$1),"")</f>
        <v/>
      </c>
      <c r="M1091" s="17" t="str">
        <f>IF(SUM('Test Sample Data'!M$3:M$98)&gt;10,IF(AND(ISNUMBER('Test Sample Data'!M1090),'Test Sample Data'!M1090&lt;$B$1,'Test Sample Data'!M1090&gt;0),'Test Sample Data'!M1090,$B$1),"")</f>
        <v/>
      </c>
      <c r="N1091" s="17" t="str">
        <f>'Gene Table'!E1090</f>
        <v>hsa-miR-3689a-3p</v>
      </c>
      <c r="O1091" s="17" t="str">
        <f>'Gene Table'!B1090</f>
        <v>N08</v>
      </c>
      <c r="P1091" s="17" t="str">
        <f>IF(SUM('Control Sample Data'!D$3:D$98)&gt;10,IF(AND(ISNUMBER('Control Sample Data'!D1090),'Control Sample Data'!D1090&lt;$B$1,'Control Sample Data'!D1090&gt;0),'Control Sample Data'!D1090,$B$1),"")</f>
        <v/>
      </c>
      <c r="Q1091" s="17" t="str">
        <f>IF(SUM('Control Sample Data'!E$3:E$98)&gt;10,IF(AND(ISNUMBER('Control Sample Data'!E1090),'Control Sample Data'!E1090&lt;$B$1,'Control Sample Data'!E1090&gt;0),'Control Sample Data'!E1090,$B$1),"")</f>
        <v/>
      </c>
      <c r="R1091" s="17" t="str">
        <f>IF(SUM('Control Sample Data'!F$3:F$98)&gt;10,IF(AND(ISNUMBER('Control Sample Data'!F1090),'Control Sample Data'!F1090&lt;$B$1,'Control Sample Data'!F1090&gt;0),'Control Sample Data'!F1090,$B$1),"")</f>
        <v/>
      </c>
      <c r="S1091" s="17" t="str">
        <f>IF(SUM('Control Sample Data'!G$3:G$98)&gt;10,IF(AND(ISNUMBER('Control Sample Data'!G1090),'Control Sample Data'!G1090&lt;$B$1,'Control Sample Data'!G1090&gt;0),'Control Sample Data'!G1090,$B$1),"")</f>
        <v/>
      </c>
      <c r="T1091" s="17" t="str">
        <f>IF(SUM('Control Sample Data'!H$3:H$98)&gt;10,IF(AND(ISNUMBER('Control Sample Data'!H1090),'Control Sample Data'!H1090&lt;$B$1,'Control Sample Data'!H1090&gt;0),'Control Sample Data'!H1090,$B$1),"")</f>
        <v/>
      </c>
      <c r="U1091" s="17" t="str">
        <f>IF(SUM('Control Sample Data'!I$3:I$98)&gt;10,IF(AND(ISNUMBER('Control Sample Data'!I1090),'Control Sample Data'!I1090&lt;$B$1,'Control Sample Data'!I1090&gt;0),'Control Sample Data'!I1090,$B$1),"")</f>
        <v/>
      </c>
      <c r="V1091" s="17" t="str">
        <f>IF(SUM('Control Sample Data'!J$3:J$98)&gt;10,IF(AND(ISNUMBER('Control Sample Data'!J1090),'Control Sample Data'!J1090&lt;$B$1,'Control Sample Data'!J1090&gt;0),'Control Sample Data'!J1090,$B$1),"")</f>
        <v/>
      </c>
      <c r="W1091" s="17" t="str">
        <f>IF(SUM('Control Sample Data'!K$3:K$98)&gt;10,IF(AND(ISNUMBER('Control Sample Data'!K1090),'Control Sample Data'!K1090&lt;$B$1,'Control Sample Data'!K1090&gt;0),'Control Sample Data'!K1090,$B$1),"")</f>
        <v/>
      </c>
      <c r="X1091" s="17" t="str">
        <f>IF(SUM('Control Sample Data'!L$3:L$98)&gt;10,IF(AND(ISNUMBER('Control Sample Data'!L1090),'Control Sample Data'!L1090&lt;$B$1,'Control Sample Data'!L1090&gt;0),'Control Sample Data'!L1090,$B$1),"")</f>
        <v/>
      </c>
      <c r="Y1091" s="17" t="str">
        <f>IF(SUM('Control Sample Data'!M$3:M$98)&gt;10,IF(AND(ISNUMBER('Control Sample Data'!M1090),'Control Sample Data'!M1090&lt;$B$1,'Control Sample Data'!M1090&gt;0),'Control Sample Data'!M1090,$B$1),"")</f>
        <v/>
      </c>
      <c r="AT1091" s="36" t="str">
        <f t="shared" si="706"/>
        <v/>
      </c>
      <c r="AU1091" s="36" t="str">
        <f t="shared" si="707"/>
        <v/>
      </c>
      <c r="AV1091" s="36" t="str">
        <f t="shared" si="708"/>
        <v/>
      </c>
      <c r="AW1091" s="36" t="str">
        <f t="shared" si="709"/>
        <v/>
      </c>
      <c r="AX1091" s="36" t="str">
        <f t="shared" si="710"/>
        <v/>
      </c>
      <c r="AY1091" s="36" t="str">
        <f t="shared" si="711"/>
        <v/>
      </c>
      <c r="AZ1091" s="36" t="str">
        <f t="shared" si="712"/>
        <v/>
      </c>
      <c r="BA1091" s="36" t="str">
        <f t="shared" si="713"/>
        <v/>
      </c>
      <c r="BB1091" s="36" t="str">
        <f t="shared" si="714"/>
        <v/>
      </c>
      <c r="BC1091" s="36" t="str">
        <f t="shared" si="715"/>
        <v/>
      </c>
      <c r="BD1091" s="36" t="str">
        <f t="shared" si="716"/>
        <v/>
      </c>
      <c r="BE1091" s="36" t="str">
        <f t="shared" si="717"/>
        <v/>
      </c>
      <c r="BF1091" s="36" t="str">
        <f t="shared" si="718"/>
        <v/>
      </c>
      <c r="BG1091" s="36" t="str">
        <f t="shared" si="719"/>
        <v/>
      </c>
      <c r="BH1091" s="36" t="str">
        <f t="shared" si="720"/>
        <v/>
      </c>
      <c r="BI1091" s="36" t="str">
        <f t="shared" si="721"/>
        <v/>
      </c>
      <c r="BJ1091" s="36" t="str">
        <f t="shared" si="722"/>
        <v/>
      </c>
      <c r="BK1091" s="36" t="str">
        <f t="shared" si="723"/>
        <v/>
      </c>
      <c r="BL1091" s="36" t="str">
        <f t="shared" si="724"/>
        <v/>
      </c>
      <c r="BM1091" s="36" t="str">
        <f t="shared" si="725"/>
        <v/>
      </c>
      <c r="BN1091" s="38" t="e">
        <f t="shared" si="684"/>
        <v>#DIV/0!</v>
      </c>
      <c r="BO1091" s="38" t="e">
        <f t="shared" si="685"/>
        <v>#DIV/0!</v>
      </c>
      <c r="BP1091" s="39" t="str">
        <f t="shared" si="686"/>
        <v/>
      </c>
      <c r="BQ1091" s="39" t="str">
        <f t="shared" si="687"/>
        <v/>
      </c>
      <c r="BR1091" s="39" t="str">
        <f t="shared" si="688"/>
        <v/>
      </c>
      <c r="BS1091" s="39" t="str">
        <f t="shared" si="689"/>
        <v/>
      </c>
      <c r="BT1091" s="39" t="str">
        <f t="shared" si="690"/>
        <v/>
      </c>
      <c r="BU1091" s="39" t="str">
        <f t="shared" si="691"/>
        <v/>
      </c>
      <c r="BV1091" s="39" t="str">
        <f t="shared" si="692"/>
        <v/>
      </c>
      <c r="BW1091" s="39" t="str">
        <f t="shared" si="693"/>
        <v/>
      </c>
      <c r="BX1091" s="39" t="str">
        <f t="shared" si="694"/>
        <v/>
      </c>
      <c r="BY1091" s="39" t="str">
        <f t="shared" si="695"/>
        <v/>
      </c>
      <c r="BZ1091" s="39" t="str">
        <f t="shared" si="696"/>
        <v/>
      </c>
      <c r="CA1091" s="39" t="str">
        <f t="shared" si="697"/>
        <v/>
      </c>
      <c r="CB1091" s="39" t="str">
        <f t="shared" si="698"/>
        <v/>
      </c>
      <c r="CC1091" s="39" t="str">
        <f t="shared" si="699"/>
        <v/>
      </c>
      <c r="CD1091" s="39" t="str">
        <f t="shared" si="700"/>
        <v/>
      </c>
      <c r="CE1091" s="39" t="str">
        <f t="shared" si="701"/>
        <v/>
      </c>
      <c r="CF1091" s="39" t="str">
        <f t="shared" si="702"/>
        <v/>
      </c>
      <c r="CG1091" s="39" t="str">
        <f t="shared" si="703"/>
        <v/>
      </c>
      <c r="CH1091" s="39" t="str">
        <f t="shared" si="704"/>
        <v/>
      </c>
      <c r="CI1091" s="39" t="str">
        <f t="shared" si="705"/>
        <v/>
      </c>
    </row>
    <row r="1092" spans="1:87">
      <c r="A1092" s="18"/>
      <c r="B1092" s="15" t="str">
        <f>'Gene Table'!E1091</f>
        <v>hsa-miR-4281</v>
      </c>
      <c r="C1092" s="15" t="str">
        <f>'Gene Table'!B1091</f>
        <v>N09</v>
      </c>
      <c r="D1092" s="16" t="str">
        <f>IF(SUM('Test Sample Data'!D$3:D$98)&gt;10,IF(AND(ISNUMBER('Test Sample Data'!D1091),'Test Sample Data'!D1091&lt;$B$1,'Test Sample Data'!D1091&gt;0),'Test Sample Data'!D1091,$B$1),"")</f>
        <v/>
      </c>
      <c r="E1092" s="17" t="str">
        <f>IF(SUM('Test Sample Data'!E$3:E$98)&gt;10,IF(AND(ISNUMBER('Test Sample Data'!E1091),'Test Sample Data'!E1091&lt;$B$1,'Test Sample Data'!E1091&gt;0),'Test Sample Data'!E1091,$B$1),"")</f>
        <v/>
      </c>
      <c r="F1092" s="17" t="str">
        <f>IF(SUM('Test Sample Data'!F$3:F$98)&gt;10,IF(AND(ISNUMBER('Test Sample Data'!F1091),'Test Sample Data'!F1091&lt;$B$1,'Test Sample Data'!F1091&gt;0),'Test Sample Data'!F1091,$B$1),"")</f>
        <v/>
      </c>
      <c r="G1092" s="17" t="str">
        <f>IF(SUM('Test Sample Data'!G$3:G$98)&gt;10,IF(AND(ISNUMBER('Test Sample Data'!G1091),'Test Sample Data'!G1091&lt;$B$1,'Test Sample Data'!G1091&gt;0),'Test Sample Data'!G1091,$B$1),"")</f>
        <v/>
      </c>
      <c r="H1092" s="17" t="str">
        <f>IF(SUM('Test Sample Data'!H$3:H$98)&gt;10,IF(AND(ISNUMBER('Test Sample Data'!H1091),'Test Sample Data'!H1091&lt;$B$1,'Test Sample Data'!H1091&gt;0),'Test Sample Data'!H1091,$B$1),"")</f>
        <v/>
      </c>
      <c r="I1092" s="17" t="str">
        <f>IF(SUM('Test Sample Data'!I$3:I$98)&gt;10,IF(AND(ISNUMBER('Test Sample Data'!I1091),'Test Sample Data'!I1091&lt;$B$1,'Test Sample Data'!I1091&gt;0),'Test Sample Data'!I1091,$B$1),"")</f>
        <v/>
      </c>
      <c r="J1092" s="17" t="str">
        <f>IF(SUM('Test Sample Data'!J$3:J$98)&gt;10,IF(AND(ISNUMBER('Test Sample Data'!J1091),'Test Sample Data'!J1091&lt;$B$1,'Test Sample Data'!J1091&gt;0),'Test Sample Data'!J1091,$B$1),"")</f>
        <v/>
      </c>
      <c r="K1092" s="17" t="str">
        <f>IF(SUM('Test Sample Data'!K$3:K$98)&gt;10,IF(AND(ISNUMBER('Test Sample Data'!K1091),'Test Sample Data'!K1091&lt;$B$1,'Test Sample Data'!K1091&gt;0),'Test Sample Data'!K1091,$B$1),"")</f>
        <v/>
      </c>
      <c r="L1092" s="17" t="str">
        <f>IF(SUM('Test Sample Data'!L$3:L$98)&gt;10,IF(AND(ISNUMBER('Test Sample Data'!L1091),'Test Sample Data'!L1091&lt;$B$1,'Test Sample Data'!L1091&gt;0),'Test Sample Data'!L1091,$B$1),"")</f>
        <v/>
      </c>
      <c r="M1092" s="17" t="str">
        <f>IF(SUM('Test Sample Data'!M$3:M$98)&gt;10,IF(AND(ISNUMBER('Test Sample Data'!M1091),'Test Sample Data'!M1091&lt;$B$1,'Test Sample Data'!M1091&gt;0),'Test Sample Data'!M1091,$B$1),"")</f>
        <v/>
      </c>
      <c r="N1092" s="17" t="str">
        <f>'Gene Table'!E1091</f>
        <v>hsa-miR-4281</v>
      </c>
      <c r="O1092" s="17" t="str">
        <f>'Gene Table'!B1091</f>
        <v>N09</v>
      </c>
      <c r="P1092" s="17" t="str">
        <f>IF(SUM('Control Sample Data'!D$3:D$98)&gt;10,IF(AND(ISNUMBER('Control Sample Data'!D1091),'Control Sample Data'!D1091&lt;$B$1,'Control Sample Data'!D1091&gt;0),'Control Sample Data'!D1091,$B$1),"")</f>
        <v/>
      </c>
      <c r="Q1092" s="17" t="str">
        <f>IF(SUM('Control Sample Data'!E$3:E$98)&gt;10,IF(AND(ISNUMBER('Control Sample Data'!E1091),'Control Sample Data'!E1091&lt;$B$1,'Control Sample Data'!E1091&gt;0),'Control Sample Data'!E1091,$B$1),"")</f>
        <v/>
      </c>
      <c r="R1092" s="17" t="str">
        <f>IF(SUM('Control Sample Data'!F$3:F$98)&gt;10,IF(AND(ISNUMBER('Control Sample Data'!F1091),'Control Sample Data'!F1091&lt;$B$1,'Control Sample Data'!F1091&gt;0),'Control Sample Data'!F1091,$B$1),"")</f>
        <v/>
      </c>
      <c r="S1092" s="17" t="str">
        <f>IF(SUM('Control Sample Data'!G$3:G$98)&gt;10,IF(AND(ISNUMBER('Control Sample Data'!G1091),'Control Sample Data'!G1091&lt;$B$1,'Control Sample Data'!G1091&gt;0),'Control Sample Data'!G1091,$B$1),"")</f>
        <v/>
      </c>
      <c r="T1092" s="17" t="str">
        <f>IF(SUM('Control Sample Data'!H$3:H$98)&gt;10,IF(AND(ISNUMBER('Control Sample Data'!H1091),'Control Sample Data'!H1091&lt;$B$1,'Control Sample Data'!H1091&gt;0),'Control Sample Data'!H1091,$B$1),"")</f>
        <v/>
      </c>
      <c r="U1092" s="17" t="str">
        <f>IF(SUM('Control Sample Data'!I$3:I$98)&gt;10,IF(AND(ISNUMBER('Control Sample Data'!I1091),'Control Sample Data'!I1091&lt;$B$1,'Control Sample Data'!I1091&gt;0),'Control Sample Data'!I1091,$B$1),"")</f>
        <v/>
      </c>
      <c r="V1092" s="17" t="str">
        <f>IF(SUM('Control Sample Data'!J$3:J$98)&gt;10,IF(AND(ISNUMBER('Control Sample Data'!J1091),'Control Sample Data'!J1091&lt;$B$1,'Control Sample Data'!J1091&gt;0),'Control Sample Data'!J1091,$B$1),"")</f>
        <v/>
      </c>
      <c r="W1092" s="17" t="str">
        <f>IF(SUM('Control Sample Data'!K$3:K$98)&gt;10,IF(AND(ISNUMBER('Control Sample Data'!K1091),'Control Sample Data'!K1091&lt;$B$1,'Control Sample Data'!K1091&gt;0),'Control Sample Data'!K1091,$B$1),"")</f>
        <v/>
      </c>
      <c r="X1092" s="17" t="str">
        <f>IF(SUM('Control Sample Data'!L$3:L$98)&gt;10,IF(AND(ISNUMBER('Control Sample Data'!L1091),'Control Sample Data'!L1091&lt;$B$1,'Control Sample Data'!L1091&gt;0),'Control Sample Data'!L1091,$B$1),"")</f>
        <v/>
      </c>
      <c r="Y1092" s="17" t="str">
        <f>IF(SUM('Control Sample Data'!M$3:M$98)&gt;10,IF(AND(ISNUMBER('Control Sample Data'!M1091),'Control Sample Data'!M1091&lt;$B$1,'Control Sample Data'!M1091&gt;0),'Control Sample Data'!M1091,$B$1),"")</f>
        <v/>
      </c>
      <c r="AT1092" s="36" t="str">
        <f t="shared" si="706"/>
        <v/>
      </c>
      <c r="AU1092" s="36" t="str">
        <f t="shared" si="707"/>
        <v/>
      </c>
      <c r="AV1092" s="36" t="str">
        <f t="shared" si="708"/>
        <v/>
      </c>
      <c r="AW1092" s="36" t="str">
        <f t="shared" si="709"/>
        <v/>
      </c>
      <c r="AX1092" s="36" t="str">
        <f t="shared" si="710"/>
        <v/>
      </c>
      <c r="AY1092" s="36" t="str">
        <f t="shared" si="711"/>
        <v/>
      </c>
      <c r="AZ1092" s="36" t="str">
        <f t="shared" si="712"/>
        <v/>
      </c>
      <c r="BA1092" s="36" t="str">
        <f t="shared" si="713"/>
        <v/>
      </c>
      <c r="BB1092" s="36" t="str">
        <f t="shared" si="714"/>
        <v/>
      </c>
      <c r="BC1092" s="36" t="str">
        <f t="shared" si="715"/>
        <v/>
      </c>
      <c r="BD1092" s="36" t="str">
        <f t="shared" si="716"/>
        <v/>
      </c>
      <c r="BE1092" s="36" t="str">
        <f t="shared" si="717"/>
        <v/>
      </c>
      <c r="BF1092" s="36" t="str">
        <f t="shared" si="718"/>
        <v/>
      </c>
      <c r="BG1092" s="36" t="str">
        <f t="shared" si="719"/>
        <v/>
      </c>
      <c r="BH1092" s="36" t="str">
        <f t="shared" si="720"/>
        <v/>
      </c>
      <c r="BI1092" s="36" t="str">
        <f t="shared" si="721"/>
        <v/>
      </c>
      <c r="BJ1092" s="36" t="str">
        <f t="shared" si="722"/>
        <v/>
      </c>
      <c r="BK1092" s="36" t="str">
        <f t="shared" si="723"/>
        <v/>
      </c>
      <c r="BL1092" s="36" t="str">
        <f t="shared" si="724"/>
        <v/>
      </c>
      <c r="BM1092" s="36" t="str">
        <f t="shared" si="725"/>
        <v/>
      </c>
      <c r="BN1092" s="38" t="e">
        <f t="shared" ref="BN1092:BN1155" si="726">AVERAGE(AT1092:BC1092)</f>
        <v>#DIV/0!</v>
      </c>
      <c r="BO1092" s="38" t="e">
        <f t="shared" ref="BO1092:BO1155" si="727">AVERAGE(BD1092:BM1092)</f>
        <v>#DIV/0!</v>
      </c>
      <c r="BP1092" s="39" t="str">
        <f t="shared" ref="BP1092:BP1155" si="728">IF(ISNUMBER(AT1092),POWER(2,-AT1092),"")</f>
        <v/>
      </c>
      <c r="BQ1092" s="39" t="str">
        <f t="shared" ref="BQ1092:BQ1155" si="729">IF(ISNUMBER(AU1092),POWER(2,-AU1092),"")</f>
        <v/>
      </c>
      <c r="BR1092" s="39" t="str">
        <f t="shared" ref="BR1092:BR1155" si="730">IF(ISNUMBER(AV1092),POWER(2,-AV1092),"")</f>
        <v/>
      </c>
      <c r="BS1092" s="39" t="str">
        <f t="shared" ref="BS1092:BS1155" si="731">IF(ISNUMBER(AW1092),POWER(2,-AW1092),"")</f>
        <v/>
      </c>
      <c r="BT1092" s="39" t="str">
        <f t="shared" ref="BT1092:BT1155" si="732">IF(ISNUMBER(AX1092),POWER(2,-AX1092),"")</f>
        <v/>
      </c>
      <c r="BU1092" s="39" t="str">
        <f t="shared" ref="BU1092:BU1155" si="733">IF(ISNUMBER(AY1092),POWER(2,-AY1092),"")</f>
        <v/>
      </c>
      <c r="BV1092" s="39" t="str">
        <f t="shared" ref="BV1092:BV1155" si="734">IF(ISNUMBER(AZ1092),POWER(2,-AZ1092),"")</f>
        <v/>
      </c>
      <c r="BW1092" s="39" t="str">
        <f t="shared" ref="BW1092:BW1155" si="735">IF(ISNUMBER(BA1092),POWER(2,-BA1092),"")</f>
        <v/>
      </c>
      <c r="BX1092" s="39" t="str">
        <f t="shared" ref="BX1092:BX1155" si="736">IF(ISNUMBER(BB1092),POWER(2,-BB1092),"")</f>
        <v/>
      </c>
      <c r="BY1092" s="39" t="str">
        <f t="shared" ref="BY1092:BY1155" si="737">IF(ISNUMBER(BC1092),POWER(2,-BC1092),"")</f>
        <v/>
      </c>
      <c r="BZ1092" s="39" t="str">
        <f t="shared" ref="BZ1092:BZ1155" si="738">IF(ISNUMBER(BD1092),POWER(2,-BD1092),"")</f>
        <v/>
      </c>
      <c r="CA1092" s="39" t="str">
        <f t="shared" ref="CA1092:CA1155" si="739">IF(ISNUMBER(BE1092),POWER(2,-BE1092),"")</f>
        <v/>
      </c>
      <c r="CB1092" s="39" t="str">
        <f t="shared" ref="CB1092:CB1155" si="740">IF(ISNUMBER(BF1092),POWER(2,-BF1092),"")</f>
        <v/>
      </c>
      <c r="CC1092" s="39" t="str">
        <f t="shared" ref="CC1092:CC1155" si="741">IF(ISNUMBER(BG1092),POWER(2,-BG1092),"")</f>
        <v/>
      </c>
      <c r="CD1092" s="39" t="str">
        <f t="shared" ref="CD1092:CD1155" si="742">IF(ISNUMBER(BH1092),POWER(2,-BH1092),"")</f>
        <v/>
      </c>
      <c r="CE1092" s="39" t="str">
        <f t="shared" ref="CE1092:CE1155" si="743">IF(ISNUMBER(BI1092),POWER(2,-BI1092),"")</f>
        <v/>
      </c>
      <c r="CF1092" s="39" t="str">
        <f t="shared" ref="CF1092:CF1155" si="744">IF(ISNUMBER(BJ1092),POWER(2,-BJ1092),"")</f>
        <v/>
      </c>
      <c r="CG1092" s="39" t="str">
        <f t="shared" ref="CG1092:CG1155" si="745">IF(ISNUMBER(BK1092),POWER(2,-BK1092),"")</f>
        <v/>
      </c>
      <c r="CH1092" s="39" t="str">
        <f t="shared" ref="CH1092:CH1155" si="746">IF(ISNUMBER(BL1092),POWER(2,-BL1092),"")</f>
        <v/>
      </c>
      <c r="CI1092" s="39" t="str">
        <f t="shared" ref="CI1092:CI1155" si="747">IF(ISNUMBER(BM1092),POWER(2,-BM1092),"")</f>
        <v/>
      </c>
    </row>
    <row r="1093" spans="1:87">
      <c r="A1093" s="18"/>
      <c r="B1093" s="15" t="str">
        <f>'Gene Table'!E1092</f>
        <v>hsa-miR-3690</v>
      </c>
      <c r="C1093" s="15" t="str">
        <f>'Gene Table'!B1092</f>
        <v>N10</v>
      </c>
      <c r="D1093" s="16" t="str">
        <f>IF(SUM('Test Sample Data'!D$3:D$98)&gt;10,IF(AND(ISNUMBER('Test Sample Data'!D1092),'Test Sample Data'!D1092&lt;$B$1,'Test Sample Data'!D1092&gt;0),'Test Sample Data'!D1092,$B$1),"")</f>
        <v/>
      </c>
      <c r="E1093" s="17" t="str">
        <f>IF(SUM('Test Sample Data'!E$3:E$98)&gt;10,IF(AND(ISNUMBER('Test Sample Data'!E1092),'Test Sample Data'!E1092&lt;$B$1,'Test Sample Data'!E1092&gt;0),'Test Sample Data'!E1092,$B$1),"")</f>
        <v/>
      </c>
      <c r="F1093" s="17" t="str">
        <f>IF(SUM('Test Sample Data'!F$3:F$98)&gt;10,IF(AND(ISNUMBER('Test Sample Data'!F1092),'Test Sample Data'!F1092&lt;$B$1,'Test Sample Data'!F1092&gt;0),'Test Sample Data'!F1092,$B$1),"")</f>
        <v/>
      </c>
      <c r="G1093" s="17" t="str">
        <f>IF(SUM('Test Sample Data'!G$3:G$98)&gt;10,IF(AND(ISNUMBER('Test Sample Data'!G1092),'Test Sample Data'!G1092&lt;$B$1,'Test Sample Data'!G1092&gt;0),'Test Sample Data'!G1092,$B$1),"")</f>
        <v/>
      </c>
      <c r="H1093" s="17" t="str">
        <f>IF(SUM('Test Sample Data'!H$3:H$98)&gt;10,IF(AND(ISNUMBER('Test Sample Data'!H1092),'Test Sample Data'!H1092&lt;$B$1,'Test Sample Data'!H1092&gt;0),'Test Sample Data'!H1092,$B$1),"")</f>
        <v/>
      </c>
      <c r="I1093" s="17" t="str">
        <f>IF(SUM('Test Sample Data'!I$3:I$98)&gt;10,IF(AND(ISNUMBER('Test Sample Data'!I1092),'Test Sample Data'!I1092&lt;$B$1,'Test Sample Data'!I1092&gt;0),'Test Sample Data'!I1092,$B$1),"")</f>
        <v/>
      </c>
      <c r="J1093" s="17" t="str">
        <f>IF(SUM('Test Sample Data'!J$3:J$98)&gt;10,IF(AND(ISNUMBER('Test Sample Data'!J1092),'Test Sample Data'!J1092&lt;$B$1,'Test Sample Data'!J1092&gt;0),'Test Sample Data'!J1092,$B$1),"")</f>
        <v/>
      </c>
      <c r="K1093" s="17" t="str">
        <f>IF(SUM('Test Sample Data'!K$3:K$98)&gt;10,IF(AND(ISNUMBER('Test Sample Data'!K1092),'Test Sample Data'!K1092&lt;$B$1,'Test Sample Data'!K1092&gt;0),'Test Sample Data'!K1092,$B$1),"")</f>
        <v/>
      </c>
      <c r="L1093" s="17" t="str">
        <f>IF(SUM('Test Sample Data'!L$3:L$98)&gt;10,IF(AND(ISNUMBER('Test Sample Data'!L1092),'Test Sample Data'!L1092&lt;$B$1,'Test Sample Data'!L1092&gt;0),'Test Sample Data'!L1092,$B$1),"")</f>
        <v/>
      </c>
      <c r="M1093" s="17" t="str">
        <f>IF(SUM('Test Sample Data'!M$3:M$98)&gt;10,IF(AND(ISNUMBER('Test Sample Data'!M1092),'Test Sample Data'!M1092&lt;$B$1,'Test Sample Data'!M1092&gt;0),'Test Sample Data'!M1092,$B$1),"")</f>
        <v/>
      </c>
      <c r="N1093" s="17" t="str">
        <f>'Gene Table'!E1092</f>
        <v>hsa-miR-3690</v>
      </c>
      <c r="O1093" s="17" t="str">
        <f>'Gene Table'!B1092</f>
        <v>N10</v>
      </c>
      <c r="P1093" s="17" t="str">
        <f>IF(SUM('Control Sample Data'!D$3:D$98)&gt;10,IF(AND(ISNUMBER('Control Sample Data'!D1092),'Control Sample Data'!D1092&lt;$B$1,'Control Sample Data'!D1092&gt;0),'Control Sample Data'!D1092,$B$1),"")</f>
        <v/>
      </c>
      <c r="Q1093" s="17" t="str">
        <f>IF(SUM('Control Sample Data'!E$3:E$98)&gt;10,IF(AND(ISNUMBER('Control Sample Data'!E1092),'Control Sample Data'!E1092&lt;$B$1,'Control Sample Data'!E1092&gt;0),'Control Sample Data'!E1092,$B$1),"")</f>
        <v/>
      </c>
      <c r="R1093" s="17" t="str">
        <f>IF(SUM('Control Sample Data'!F$3:F$98)&gt;10,IF(AND(ISNUMBER('Control Sample Data'!F1092),'Control Sample Data'!F1092&lt;$B$1,'Control Sample Data'!F1092&gt;0),'Control Sample Data'!F1092,$B$1),"")</f>
        <v/>
      </c>
      <c r="S1093" s="17" t="str">
        <f>IF(SUM('Control Sample Data'!G$3:G$98)&gt;10,IF(AND(ISNUMBER('Control Sample Data'!G1092),'Control Sample Data'!G1092&lt;$B$1,'Control Sample Data'!G1092&gt;0),'Control Sample Data'!G1092,$B$1),"")</f>
        <v/>
      </c>
      <c r="T1093" s="17" t="str">
        <f>IF(SUM('Control Sample Data'!H$3:H$98)&gt;10,IF(AND(ISNUMBER('Control Sample Data'!H1092),'Control Sample Data'!H1092&lt;$B$1,'Control Sample Data'!H1092&gt;0),'Control Sample Data'!H1092,$B$1),"")</f>
        <v/>
      </c>
      <c r="U1093" s="17" t="str">
        <f>IF(SUM('Control Sample Data'!I$3:I$98)&gt;10,IF(AND(ISNUMBER('Control Sample Data'!I1092),'Control Sample Data'!I1092&lt;$B$1,'Control Sample Data'!I1092&gt;0),'Control Sample Data'!I1092,$B$1),"")</f>
        <v/>
      </c>
      <c r="V1093" s="17" t="str">
        <f>IF(SUM('Control Sample Data'!J$3:J$98)&gt;10,IF(AND(ISNUMBER('Control Sample Data'!J1092),'Control Sample Data'!J1092&lt;$B$1,'Control Sample Data'!J1092&gt;0),'Control Sample Data'!J1092,$B$1),"")</f>
        <v/>
      </c>
      <c r="W1093" s="17" t="str">
        <f>IF(SUM('Control Sample Data'!K$3:K$98)&gt;10,IF(AND(ISNUMBER('Control Sample Data'!K1092),'Control Sample Data'!K1092&lt;$B$1,'Control Sample Data'!K1092&gt;0),'Control Sample Data'!K1092,$B$1),"")</f>
        <v/>
      </c>
      <c r="X1093" s="17" t="str">
        <f>IF(SUM('Control Sample Data'!L$3:L$98)&gt;10,IF(AND(ISNUMBER('Control Sample Data'!L1092),'Control Sample Data'!L1092&lt;$B$1,'Control Sample Data'!L1092&gt;0),'Control Sample Data'!L1092,$B$1),"")</f>
        <v/>
      </c>
      <c r="Y1093" s="17" t="str">
        <f>IF(SUM('Control Sample Data'!M$3:M$98)&gt;10,IF(AND(ISNUMBER('Control Sample Data'!M1092),'Control Sample Data'!M1092&lt;$B$1,'Control Sample Data'!M1092&gt;0),'Control Sample Data'!M1092,$B$1),"")</f>
        <v/>
      </c>
      <c r="AT1093" s="36" t="str">
        <f t="shared" ref="AT1093:AT1156" si="748">IF(ISERROR(D1093-Z$794),"",D1093-Z$794)</f>
        <v/>
      </c>
      <c r="AU1093" s="36" t="str">
        <f t="shared" ref="AU1093:AU1156" si="749">IF(ISERROR(E1093-AA$794),"",E1093-AA$794)</f>
        <v/>
      </c>
      <c r="AV1093" s="36" t="str">
        <f t="shared" ref="AV1093:AV1156" si="750">IF(ISERROR(F1093-AB$794),"",F1093-AB$794)</f>
        <v/>
      </c>
      <c r="AW1093" s="36" t="str">
        <f t="shared" ref="AW1093:AW1156" si="751">IF(ISERROR(G1093-AC$794),"",G1093-AC$794)</f>
        <v/>
      </c>
      <c r="AX1093" s="36" t="str">
        <f t="shared" ref="AX1093:AX1156" si="752">IF(ISERROR(H1093-AD$794),"",H1093-AD$794)</f>
        <v/>
      </c>
      <c r="AY1093" s="36" t="str">
        <f t="shared" ref="AY1093:AY1156" si="753">IF(ISERROR(I1093-AE$794),"",I1093-AE$794)</f>
        <v/>
      </c>
      <c r="AZ1093" s="36" t="str">
        <f t="shared" ref="AZ1093:AZ1156" si="754">IF(ISERROR(J1093-AF$794),"",J1093-AF$794)</f>
        <v/>
      </c>
      <c r="BA1093" s="36" t="str">
        <f t="shared" ref="BA1093:BA1156" si="755">IF(ISERROR(K1093-AG$794),"",K1093-AG$794)</f>
        <v/>
      </c>
      <c r="BB1093" s="36" t="str">
        <f t="shared" ref="BB1093:BB1156" si="756">IF(ISERROR(L1093-AH$794),"",L1093-AH$794)</f>
        <v/>
      </c>
      <c r="BC1093" s="36" t="str">
        <f t="shared" ref="BC1093:BC1156" si="757">IF(ISERROR(M1093-AI$794),"",M1093-AI$794)</f>
        <v/>
      </c>
      <c r="BD1093" s="36" t="str">
        <f t="shared" ref="BD1093:BD1156" si="758">IF(ISERROR(P1093-AJ$794),"",P1093-AJ$794)</f>
        <v/>
      </c>
      <c r="BE1093" s="36" t="str">
        <f t="shared" ref="BE1093:BE1156" si="759">IF(ISERROR(Q1093-AK$794),"",Q1093-AK$794)</f>
        <v/>
      </c>
      <c r="BF1093" s="36" t="str">
        <f t="shared" ref="BF1093:BF1156" si="760">IF(ISERROR(R1093-AL$794),"",R1093-AL$794)</f>
        <v/>
      </c>
      <c r="BG1093" s="36" t="str">
        <f t="shared" ref="BG1093:BG1156" si="761">IF(ISERROR(S1093-AM$794),"",S1093-AM$794)</f>
        <v/>
      </c>
      <c r="BH1093" s="36" t="str">
        <f t="shared" ref="BH1093:BH1156" si="762">IF(ISERROR(T1093-AN$794),"",T1093-AN$794)</f>
        <v/>
      </c>
      <c r="BI1093" s="36" t="str">
        <f t="shared" ref="BI1093:BI1156" si="763">IF(ISERROR(U1093-AO$794),"",U1093-AO$794)</f>
        <v/>
      </c>
      <c r="BJ1093" s="36" t="str">
        <f t="shared" ref="BJ1093:BJ1156" si="764">IF(ISERROR(V1093-AP$794),"",V1093-AP$794)</f>
        <v/>
      </c>
      <c r="BK1093" s="36" t="str">
        <f t="shared" ref="BK1093:BK1156" si="765">IF(ISERROR(W1093-AQ$794),"",W1093-AQ$794)</f>
        <v/>
      </c>
      <c r="BL1093" s="36" t="str">
        <f t="shared" ref="BL1093:BL1156" si="766">IF(ISERROR(X1093-AR$794),"",X1093-AR$794)</f>
        <v/>
      </c>
      <c r="BM1093" s="36" t="str">
        <f t="shared" ref="BM1093:BM1156" si="767">IF(ISERROR(Y1093-AS$794),"",Y1093-AS$794)</f>
        <v/>
      </c>
      <c r="BN1093" s="38" t="e">
        <f t="shared" si="726"/>
        <v>#DIV/0!</v>
      </c>
      <c r="BO1093" s="38" t="e">
        <f t="shared" si="727"/>
        <v>#DIV/0!</v>
      </c>
      <c r="BP1093" s="39" t="str">
        <f t="shared" si="728"/>
        <v/>
      </c>
      <c r="BQ1093" s="39" t="str">
        <f t="shared" si="729"/>
        <v/>
      </c>
      <c r="BR1093" s="39" t="str">
        <f t="shared" si="730"/>
        <v/>
      </c>
      <c r="BS1093" s="39" t="str">
        <f t="shared" si="731"/>
        <v/>
      </c>
      <c r="BT1093" s="39" t="str">
        <f t="shared" si="732"/>
        <v/>
      </c>
      <c r="BU1093" s="39" t="str">
        <f t="shared" si="733"/>
        <v/>
      </c>
      <c r="BV1093" s="39" t="str">
        <f t="shared" si="734"/>
        <v/>
      </c>
      <c r="BW1093" s="39" t="str">
        <f t="shared" si="735"/>
        <v/>
      </c>
      <c r="BX1093" s="39" t="str">
        <f t="shared" si="736"/>
        <v/>
      </c>
      <c r="BY1093" s="39" t="str">
        <f t="shared" si="737"/>
        <v/>
      </c>
      <c r="BZ1093" s="39" t="str">
        <f t="shared" si="738"/>
        <v/>
      </c>
      <c r="CA1093" s="39" t="str">
        <f t="shared" si="739"/>
        <v/>
      </c>
      <c r="CB1093" s="39" t="str">
        <f t="shared" si="740"/>
        <v/>
      </c>
      <c r="CC1093" s="39" t="str">
        <f t="shared" si="741"/>
        <v/>
      </c>
      <c r="CD1093" s="39" t="str">
        <f t="shared" si="742"/>
        <v/>
      </c>
      <c r="CE1093" s="39" t="str">
        <f t="shared" si="743"/>
        <v/>
      </c>
      <c r="CF1093" s="39" t="str">
        <f t="shared" si="744"/>
        <v/>
      </c>
      <c r="CG1093" s="39" t="str">
        <f t="shared" si="745"/>
        <v/>
      </c>
      <c r="CH1093" s="39" t="str">
        <f t="shared" si="746"/>
        <v/>
      </c>
      <c r="CI1093" s="39" t="str">
        <f t="shared" si="747"/>
        <v/>
      </c>
    </row>
    <row r="1094" spans="1:87">
      <c r="A1094" s="18"/>
      <c r="B1094" s="15" t="str">
        <f>'Gene Table'!E1093</f>
        <v>hsa-miR-4280</v>
      </c>
      <c r="C1094" s="15" t="str">
        <f>'Gene Table'!B1093</f>
        <v>N11</v>
      </c>
      <c r="D1094" s="16" t="str">
        <f>IF(SUM('Test Sample Data'!D$3:D$98)&gt;10,IF(AND(ISNUMBER('Test Sample Data'!D1093),'Test Sample Data'!D1093&lt;$B$1,'Test Sample Data'!D1093&gt;0),'Test Sample Data'!D1093,$B$1),"")</f>
        <v/>
      </c>
      <c r="E1094" s="17" t="str">
        <f>IF(SUM('Test Sample Data'!E$3:E$98)&gt;10,IF(AND(ISNUMBER('Test Sample Data'!E1093),'Test Sample Data'!E1093&lt;$B$1,'Test Sample Data'!E1093&gt;0),'Test Sample Data'!E1093,$B$1),"")</f>
        <v/>
      </c>
      <c r="F1094" s="17" t="str">
        <f>IF(SUM('Test Sample Data'!F$3:F$98)&gt;10,IF(AND(ISNUMBER('Test Sample Data'!F1093),'Test Sample Data'!F1093&lt;$B$1,'Test Sample Data'!F1093&gt;0),'Test Sample Data'!F1093,$B$1),"")</f>
        <v/>
      </c>
      <c r="G1094" s="17" t="str">
        <f>IF(SUM('Test Sample Data'!G$3:G$98)&gt;10,IF(AND(ISNUMBER('Test Sample Data'!G1093),'Test Sample Data'!G1093&lt;$B$1,'Test Sample Data'!G1093&gt;0),'Test Sample Data'!G1093,$B$1),"")</f>
        <v/>
      </c>
      <c r="H1094" s="17" t="str">
        <f>IF(SUM('Test Sample Data'!H$3:H$98)&gt;10,IF(AND(ISNUMBER('Test Sample Data'!H1093),'Test Sample Data'!H1093&lt;$B$1,'Test Sample Data'!H1093&gt;0),'Test Sample Data'!H1093,$B$1),"")</f>
        <v/>
      </c>
      <c r="I1094" s="17" t="str">
        <f>IF(SUM('Test Sample Data'!I$3:I$98)&gt;10,IF(AND(ISNUMBER('Test Sample Data'!I1093),'Test Sample Data'!I1093&lt;$B$1,'Test Sample Data'!I1093&gt;0),'Test Sample Data'!I1093,$B$1),"")</f>
        <v/>
      </c>
      <c r="J1094" s="17" t="str">
        <f>IF(SUM('Test Sample Data'!J$3:J$98)&gt;10,IF(AND(ISNUMBER('Test Sample Data'!J1093),'Test Sample Data'!J1093&lt;$B$1,'Test Sample Data'!J1093&gt;0),'Test Sample Data'!J1093,$B$1),"")</f>
        <v/>
      </c>
      <c r="K1094" s="17" t="str">
        <f>IF(SUM('Test Sample Data'!K$3:K$98)&gt;10,IF(AND(ISNUMBER('Test Sample Data'!K1093),'Test Sample Data'!K1093&lt;$B$1,'Test Sample Data'!K1093&gt;0),'Test Sample Data'!K1093,$B$1),"")</f>
        <v/>
      </c>
      <c r="L1094" s="17" t="str">
        <f>IF(SUM('Test Sample Data'!L$3:L$98)&gt;10,IF(AND(ISNUMBER('Test Sample Data'!L1093),'Test Sample Data'!L1093&lt;$B$1,'Test Sample Data'!L1093&gt;0),'Test Sample Data'!L1093,$B$1),"")</f>
        <v/>
      </c>
      <c r="M1094" s="17" t="str">
        <f>IF(SUM('Test Sample Data'!M$3:M$98)&gt;10,IF(AND(ISNUMBER('Test Sample Data'!M1093),'Test Sample Data'!M1093&lt;$B$1,'Test Sample Data'!M1093&gt;0),'Test Sample Data'!M1093,$B$1),"")</f>
        <v/>
      </c>
      <c r="N1094" s="17" t="str">
        <f>'Gene Table'!E1093</f>
        <v>hsa-miR-4280</v>
      </c>
      <c r="O1094" s="17" t="str">
        <f>'Gene Table'!B1093</f>
        <v>N11</v>
      </c>
      <c r="P1094" s="17" t="str">
        <f>IF(SUM('Control Sample Data'!D$3:D$98)&gt;10,IF(AND(ISNUMBER('Control Sample Data'!D1093),'Control Sample Data'!D1093&lt;$B$1,'Control Sample Data'!D1093&gt;0),'Control Sample Data'!D1093,$B$1),"")</f>
        <v/>
      </c>
      <c r="Q1094" s="17" t="str">
        <f>IF(SUM('Control Sample Data'!E$3:E$98)&gt;10,IF(AND(ISNUMBER('Control Sample Data'!E1093),'Control Sample Data'!E1093&lt;$B$1,'Control Sample Data'!E1093&gt;0),'Control Sample Data'!E1093,$B$1),"")</f>
        <v/>
      </c>
      <c r="R1094" s="17" t="str">
        <f>IF(SUM('Control Sample Data'!F$3:F$98)&gt;10,IF(AND(ISNUMBER('Control Sample Data'!F1093),'Control Sample Data'!F1093&lt;$B$1,'Control Sample Data'!F1093&gt;0),'Control Sample Data'!F1093,$B$1),"")</f>
        <v/>
      </c>
      <c r="S1094" s="17" t="str">
        <f>IF(SUM('Control Sample Data'!G$3:G$98)&gt;10,IF(AND(ISNUMBER('Control Sample Data'!G1093),'Control Sample Data'!G1093&lt;$B$1,'Control Sample Data'!G1093&gt;0),'Control Sample Data'!G1093,$B$1),"")</f>
        <v/>
      </c>
      <c r="T1094" s="17" t="str">
        <f>IF(SUM('Control Sample Data'!H$3:H$98)&gt;10,IF(AND(ISNUMBER('Control Sample Data'!H1093),'Control Sample Data'!H1093&lt;$B$1,'Control Sample Data'!H1093&gt;0),'Control Sample Data'!H1093,$B$1),"")</f>
        <v/>
      </c>
      <c r="U1094" s="17" t="str">
        <f>IF(SUM('Control Sample Data'!I$3:I$98)&gt;10,IF(AND(ISNUMBER('Control Sample Data'!I1093),'Control Sample Data'!I1093&lt;$B$1,'Control Sample Data'!I1093&gt;0),'Control Sample Data'!I1093,$B$1),"")</f>
        <v/>
      </c>
      <c r="V1094" s="17" t="str">
        <f>IF(SUM('Control Sample Data'!J$3:J$98)&gt;10,IF(AND(ISNUMBER('Control Sample Data'!J1093),'Control Sample Data'!J1093&lt;$B$1,'Control Sample Data'!J1093&gt;0),'Control Sample Data'!J1093,$B$1),"")</f>
        <v/>
      </c>
      <c r="W1094" s="17" t="str">
        <f>IF(SUM('Control Sample Data'!K$3:K$98)&gt;10,IF(AND(ISNUMBER('Control Sample Data'!K1093),'Control Sample Data'!K1093&lt;$B$1,'Control Sample Data'!K1093&gt;0),'Control Sample Data'!K1093,$B$1),"")</f>
        <v/>
      </c>
      <c r="X1094" s="17" t="str">
        <f>IF(SUM('Control Sample Data'!L$3:L$98)&gt;10,IF(AND(ISNUMBER('Control Sample Data'!L1093),'Control Sample Data'!L1093&lt;$B$1,'Control Sample Data'!L1093&gt;0),'Control Sample Data'!L1093,$B$1),"")</f>
        <v/>
      </c>
      <c r="Y1094" s="17" t="str">
        <f>IF(SUM('Control Sample Data'!M$3:M$98)&gt;10,IF(AND(ISNUMBER('Control Sample Data'!M1093),'Control Sample Data'!M1093&lt;$B$1,'Control Sample Data'!M1093&gt;0),'Control Sample Data'!M1093,$B$1),"")</f>
        <v/>
      </c>
      <c r="AT1094" s="36" t="str">
        <f t="shared" si="748"/>
        <v/>
      </c>
      <c r="AU1094" s="36" t="str">
        <f t="shared" si="749"/>
        <v/>
      </c>
      <c r="AV1094" s="36" t="str">
        <f t="shared" si="750"/>
        <v/>
      </c>
      <c r="AW1094" s="36" t="str">
        <f t="shared" si="751"/>
        <v/>
      </c>
      <c r="AX1094" s="36" t="str">
        <f t="shared" si="752"/>
        <v/>
      </c>
      <c r="AY1094" s="36" t="str">
        <f t="shared" si="753"/>
        <v/>
      </c>
      <c r="AZ1094" s="36" t="str">
        <f t="shared" si="754"/>
        <v/>
      </c>
      <c r="BA1094" s="36" t="str">
        <f t="shared" si="755"/>
        <v/>
      </c>
      <c r="BB1094" s="36" t="str">
        <f t="shared" si="756"/>
        <v/>
      </c>
      <c r="BC1094" s="36" t="str">
        <f t="shared" si="757"/>
        <v/>
      </c>
      <c r="BD1094" s="36" t="str">
        <f t="shared" si="758"/>
        <v/>
      </c>
      <c r="BE1094" s="36" t="str">
        <f t="shared" si="759"/>
        <v/>
      </c>
      <c r="BF1094" s="36" t="str">
        <f t="shared" si="760"/>
        <v/>
      </c>
      <c r="BG1094" s="36" t="str">
        <f t="shared" si="761"/>
        <v/>
      </c>
      <c r="BH1094" s="36" t="str">
        <f t="shared" si="762"/>
        <v/>
      </c>
      <c r="BI1094" s="36" t="str">
        <f t="shared" si="763"/>
        <v/>
      </c>
      <c r="BJ1094" s="36" t="str">
        <f t="shared" si="764"/>
        <v/>
      </c>
      <c r="BK1094" s="36" t="str">
        <f t="shared" si="765"/>
        <v/>
      </c>
      <c r="BL1094" s="36" t="str">
        <f t="shared" si="766"/>
        <v/>
      </c>
      <c r="BM1094" s="36" t="str">
        <f t="shared" si="767"/>
        <v/>
      </c>
      <c r="BN1094" s="38" t="e">
        <f t="shared" si="726"/>
        <v>#DIV/0!</v>
      </c>
      <c r="BO1094" s="38" t="e">
        <f t="shared" si="727"/>
        <v>#DIV/0!</v>
      </c>
      <c r="BP1094" s="39" t="str">
        <f t="shared" si="728"/>
        <v/>
      </c>
      <c r="BQ1094" s="39" t="str">
        <f t="shared" si="729"/>
        <v/>
      </c>
      <c r="BR1094" s="39" t="str">
        <f t="shared" si="730"/>
        <v/>
      </c>
      <c r="BS1094" s="39" t="str">
        <f t="shared" si="731"/>
        <v/>
      </c>
      <c r="BT1094" s="39" t="str">
        <f t="shared" si="732"/>
        <v/>
      </c>
      <c r="BU1094" s="39" t="str">
        <f t="shared" si="733"/>
        <v/>
      </c>
      <c r="BV1094" s="39" t="str">
        <f t="shared" si="734"/>
        <v/>
      </c>
      <c r="BW1094" s="39" t="str">
        <f t="shared" si="735"/>
        <v/>
      </c>
      <c r="BX1094" s="39" t="str">
        <f t="shared" si="736"/>
        <v/>
      </c>
      <c r="BY1094" s="39" t="str">
        <f t="shared" si="737"/>
        <v/>
      </c>
      <c r="BZ1094" s="39" t="str">
        <f t="shared" si="738"/>
        <v/>
      </c>
      <c r="CA1094" s="39" t="str">
        <f t="shared" si="739"/>
        <v/>
      </c>
      <c r="CB1094" s="39" t="str">
        <f t="shared" si="740"/>
        <v/>
      </c>
      <c r="CC1094" s="39" t="str">
        <f t="shared" si="741"/>
        <v/>
      </c>
      <c r="CD1094" s="39" t="str">
        <f t="shared" si="742"/>
        <v/>
      </c>
      <c r="CE1094" s="39" t="str">
        <f t="shared" si="743"/>
        <v/>
      </c>
      <c r="CF1094" s="39" t="str">
        <f t="shared" si="744"/>
        <v/>
      </c>
      <c r="CG1094" s="39" t="str">
        <f t="shared" si="745"/>
        <v/>
      </c>
      <c r="CH1094" s="39" t="str">
        <f t="shared" si="746"/>
        <v/>
      </c>
      <c r="CI1094" s="39" t="str">
        <f t="shared" si="747"/>
        <v/>
      </c>
    </row>
    <row r="1095" spans="1:87">
      <c r="A1095" s="18"/>
      <c r="B1095" s="15" t="str">
        <f>'Gene Table'!E1094</f>
        <v>hsa-miR-3691-5p</v>
      </c>
      <c r="C1095" s="15" t="str">
        <f>'Gene Table'!B1094</f>
        <v>N12</v>
      </c>
      <c r="D1095" s="16" t="str">
        <f>IF(SUM('Test Sample Data'!D$3:D$98)&gt;10,IF(AND(ISNUMBER('Test Sample Data'!D1094),'Test Sample Data'!D1094&lt;$B$1,'Test Sample Data'!D1094&gt;0),'Test Sample Data'!D1094,$B$1),"")</f>
        <v/>
      </c>
      <c r="E1095" s="17" t="str">
        <f>IF(SUM('Test Sample Data'!E$3:E$98)&gt;10,IF(AND(ISNUMBER('Test Sample Data'!E1094),'Test Sample Data'!E1094&lt;$B$1,'Test Sample Data'!E1094&gt;0),'Test Sample Data'!E1094,$B$1),"")</f>
        <v/>
      </c>
      <c r="F1095" s="17" t="str">
        <f>IF(SUM('Test Sample Data'!F$3:F$98)&gt;10,IF(AND(ISNUMBER('Test Sample Data'!F1094),'Test Sample Data'!F1094&lt;$B$1,'Test Sample Data'!F1094&gt;0),'Test Sample Data'!F1094,$B$1),"")</f>
        <v/>
      </c>
      <c r="G1095" s="17" t="str">
        <f>IF(SUM('Test Sample Data'!G$3:G$98)&gt;10,IF(AND(ISNUMBER('Test Sample Data'!G1094),'Test Sample Data'!G1094&lt;$B$1,'Test Sample Data'!G1094&gt;0),'Test Sample Data'!G1094,$B$1),"")</f>
        <v/>
      </c>
      <c r="H1095" s="17" t="str">
        <f>IF(SUM('Test Sample Data'!H$3:H$98)&gt;10,IF(AND(ISNUMBER('Test Sample Data'!H1094),'Test Sample Data'!H1094&lt;$B$1,'Test Sample Data'!H1094&gt;0),'Test Sample Data'!H1094,$B$1),"")</f>
        <v/>
      </c>
      <c r="I1095" s="17" t="str">
        <f>IF(SUM('Test Sample Data'!I$3:I$98)&gt;10,IF(AND(ISNUMBER('Test Sample Data'!I1094),'Test Sample Data'!I1094&lt;$B$1,'Test Sample Data'!I1094&gt;0),'Test Sample Data'!I1094,$B$1),"")</f>
        <v/>
      </c>
      <c r="J1095" s="17" t="str">
        <f>IF(SUM('Test Sample Data'!J$3:J$98)&gt;10,IF(AND(ISNUMBER('Test Sample Data'!J1094),'Test Sample Data'!J1094&lt;$B$1,'Test Sample Data'!J1094&gt;0),'Test Sample Data'!J1094,$B$1),"")</f>
        <v/>
      </c>
      <c r="K1095" s="17" t="str">
        <f>IF(SUM('Test Sample Data'!K$3:K$98)&gt;10,IF(AND(ISNUMBER('Test Sample Data'!K1094),'Test Sample Data'!K1094&lt;$B$1,'Test Sample Data'!K1094&gt;0),'Test Sample Data'!K1094,$B$1),"")</f>
        <v/>
      </c>
      <c r="L1095" s="17" t="str">
        <f>IF(SUM('Test Sample Data'!L$3:L$98)&gt;10,IF(AND(ISNUMBER('Test Sample Data'!L1094),'Test Sample Data'!L1094&lt;$B$1,'Test Sample Data'!L1094&gt;0),'Test Sample Data'!L1094,$B$1),"")</f>
        <v/>
      </c>
      <c r="M1095" s="17" t="str">
        <f>IF(SUM('Test Sample Data'!M$3:M$98)&gt;10,IF(AND(ISNUMBER('Test Sample Data'!M1094),'Test Sample Data'!M1094&lt;$B$1,'Test Sample Data'!M1094&gt;0),'Test Sample Data'!M1094,$B$1),"")</f>
        <v/>
      </c>
      <c r="N1095" s="17" t="str">
        <f>'Gene Table'!E1094</f>
        <v>hsa-miR-3691-5p</v>
      </c>
      <c r="O1095" s="17" t="str">
        <f>'Gene Table'!B1094</f>
        <v>N12</v>
      </c>
      <c r="P1095" s="17" t="str">
        <f>IF(SUM('Control Sample Data'!D$3:D$98)&gt;10,IF(AND(ISNUMBER('Control Sample Data'!D1094),'Control Sample Data'!D1094&lt;$B$1,'Control Sample Data'!D1094&gt;0),'Control Sample Data'!D1094,$B$1),"")</f>
        <v/>
      </c>
      <c r="Q1095" s="17" t="str">
        <f>IF(SUM('Control Sample Data'!E$3:E$98)&gt;10,IF(AND(ISNUMBER('Control Sample Data'!E1094),'Control Sample Data'!E1094&lt;$B$1,'Control Sample Data'!E1094&gt;0),'Control Sample Data'!E1094,$B$1),"")</f>
        <v/>
      </c>
      <c r="R1095" s="17" t="str">
        <f>IF(SUM('Control Sample Data'!F$3:F$98)&gt;10,IF(AND(ISNUMBER('Control Sample Data'!F1094),'Control Sample Data'!F1094&lt;$B$1,'Control Sample Data'!F1094&gt;0),'Control Sample Data'!F1094,$B$1),"")</f>
        <v/>
      </c>
      <c r="S1095" s="17" t="str">
        <f>IF(SUM('Control Sample Data'!G$3:G$98)&gt;10,IF(AND(ISNUMBER('Control Sample Data'!G1094),'Control Sample Data'!G1094&lt;$B$1,'Control Sample Data'!G1094&gt;0),'Control Sample Data'!G1094,$B$1),"")</f>
        <v/>
      </c>
      <c r="T1095" s="17" t="str">
        <f>IF(SUM('Control Sample Data'!H$3:H$98)&gt;10,IF(AND(ISNUMBER('Control Sample Data'!H1094),'Control Sample Data'!H1094&lt;$B$1,'Control Sample Data'!H1094&gt;0),'Control Sample Data'!H1094,$B$1),"")</f>
        <v/>
      </c>
      <c r="U1095" s="17" t="str">
        <f>IF(SUM('Control Sample Data'!I$3:I$98)&gt;10,IF(AND(ISNUMBER('Control Sample Data'!I1094),'Control Sample Data'!I1094&lt;$B$1,'Control Sample Data'!I1094&gt;0),'Control Sample Data'!I1094,$B$1),"")</f>
        <v/>
      </c>
      <c r="V1095" s="17" t="str">
        <f>IF(SUM('Control Sample Data'!J$3:J$98)&gt;10,IF(AND(ISNUMBER('Control Sample Data'!J1094),'Control Sample Data'!J1094&lt;$B$1,'Control Sample Data'!J1094&gt;0),'Control Sample Data'!J1094,$B$1),"")</f>
        <v/>
      </c>
      <c r="W1095" s="17" t="str">
        <f>IF(SUM('Control Sample Data'!K$3:K$98)&gt;10,IF(AND(ISNUMBER('Control Sample Data'!K1094),'Control Sample Data'!K1094&lt;$B$1,'Control Sample Data'!K1094&gt;0),'Control Sample Data'!K1094,$B$1),"")</f>
        <v/>
      </c>
      <c r="X1095" s="17" t="str">
        <f>IF(SUM('Control Sample Data'!L$3:L$98)&gt;10,IF(AND(ISNUMBER('Control Sample Data'!L1094),'Control Sample Data'!L1094&lt;$B$1,'Control Sample Data'!L1094&gt;0),'Control Sample Data'!L1094,$B$1),"")</f>
        <v/>
      </c>
      <c r="Y1095" s="17" t="str">
        <f>IF(SUM('Control Sample Data'!M$3:M$98)&gt;10,IF(AND(ISNUMBER('Control Sample Data'!M1094),'Control Sample Data'!M1094&lt;$B$1,'Control Sample Data'!M1094&gt;0),'Control Sample Data'!M1094,$B$1),"")</f>
        <v/>
      </c>
      <c r="AT1095" s="36" t="str">
        <f t="shared" si="748"/>
        <v/>
      </c>
      <c r="AU1095" s="36" t="str">
        <f t="shared" si="749"/>
        <v/>
      </c>
      <c r="AV1095" s="36" t="str">
        <f t="shared" si="750"/>
        <v/>
      </c>
      <c r="AW1095" s="36" t="str">
        <f t="shared" si="751"/>
        <v/>
      </c>
      <c r="AX1095" s="36" t="str">
        <f t="shared" si="752"/>
        <v/>
      </c>
      <c r="AY1095" s="36" t="str">
        <f t="shared" si="753"/>
        <v/>
      </c>
      <c r="AZ1095" s="36" t="str">
        <f t="shared" si="754"/>
        <v/>
      </c>
      <c r="BA1095" s="36" t="str">
        <f t="shared" si="755"/>
        <v/>
      </c>
      <c r="BB1095" s="36" t="str">
        <f t="shared" si="756"/>
        <v/>
      </c>
      <c r="BC1095" s="36" t="str">
        <f t="shared" si="757"/>
        <v/>
      </c>
      <c r="BD1095" s="36" t="str">
        <f t="shared" si="758"/>
        <v/>
      </c>
      <c r="BE1095" s="36" t="str">
        <f t="shared" si="759"/>
        <v/>
      </c>
      <c r="BF1095" s="36" t="str">
        <f t="shared" si="760"/>
        <v/>
      </c>
      <c r="BG1095" s="36" t="str">
        <f t="shared" si="761"/>
        <v/>
      </c>
      <c r="BH1095" s="36" t="str">
        <f t="shared" si="762"/>
        <v/>
      </c>
      <c r="BI1095" s="36" t="str">
        <f t="shared" si="763"/>
        <v/>
      </c>
      <c r="BJ1095" s="36" t="str">
        <f t="shared" si="764"/>
        <v/>
      </c>
      <c r="BK1095" s="36" t="str">
        <f t="shared" si="765"/>
        <v/>
      </c>
      <c r="BL1095" s="36" t="str">
        <f t="shared" si="766"/>
        <v/>
      </c>
      <c r="BM1095" s="36" t="str">
        <f t="shared" si="767"/>
        <v/>
      </c>
      <c r="BN1095" s="38" t="e">
        <f t="shared" si="726"/>
        <v>#DIV/0!</v>
      </c>
      <c r="BO1095" s="38" t="e">
        <f t="shared" si="727"/>
        <v>#DIV/0!</v>
      </c>
      <c r="BP1095" s="39" t="str">
        <f t="shared" si="728"/>
        <v/>
      </c>
      <c r="BQ1095" s="39" t="str">
        <f t="shared" si="729"/>
        <v/>
      </c>
      <c r="BR1095" s="39" t="str">
        <f t="shared" si="730"/>
        <v/>
      </c>
      <c r="BS1095" s="39" t="str">
        <f t="shared" si="731"/>
        <v/>
      </c>
      <c r="BT1095" s="39" t="str">
        <f t="shared" si="732"/>
        <v/>
      </c>
      <c r="BU1095" s="39" t="str">
        <f t="shared" si="733"/>
        <v/>
      </c>
      <c r="BV1095" s="39" t="str">
        <f t="shared" si="734"/>
        <v/>
      </c>
      <c r="BW1095" s="39" t="str">
        <f t="shared" si="735"/>
        <v/>
      </c>
      <c r="BX1095" s="39" t="str">
        <f t="shared" si="736"/>
        <v/>
      </c>
      <c r="BY1095" s="39" t="str">
        <f t="shared" si="737"/>
        <v/>
      </c>
      <c r="BZ1095" s="39" t="str">
        <f t="shared" si="738"/>
        <v/>
      </c>
      <c r="CA1095" s="39" t="str">
        <f t="shared" si="739"/>
        <v/>
      </c>
      <c r="CB1095" s="39" t="str">
        <f t="shared" si="740"/>
        <v/>
      </c>
      <c r="CC1095" s="39" t="str">
        <f t="shared" si="741"/>
        <v/>
      </c>
      <c r="CD1095" s="39" t="str">
        <f t="shared" si="742"/>
        <v/>
      </c>
      <c r="CE1095" s="39" t="str">
        <f t="shared" si="743"/>
        <v/>
      </c>
      <c r="CF1095" s="39" t="str">
        <f t="shared" si="744"/>
        <v/>
      </c>
      <c r="CG1095" s="39" t="str">
        <f t="shared" si="745"/>
        <v/>
      </c>
      <c r="CH1095" s="39" t="str">
        <f t="shared" si="746"/>
        <v/>
      </c>
      <c r="CI1095" s="39" t="str">
        <f t="shared" si="747"/>
        <v/>
      </c>
    </row>
    <row r="1096" spans="1:87">
      <c r="A1096" s="18"/>
      <c r="B1096" s="15" t="str">
        <f>'Gene Table'!E1095</f>
        <v>hsa-miR-4285</v>
      </c>
      <c r="C1096" s="15" t="str">
        <f>'Gene Table'!B1095</f>
        <v>N13</v>
      </c>
      <c r="D1096" s="16" t="str">
        <f>IF(SUM('Test Sample Data'!D$3:D$98)&gt;10,IF(AND(ISNUMBER('Test Sample Data'!D1095),'Test Sample Data'!D1095&lt;$B$1,'Test Sample Data'!D1095&gt;0),'Test Sample Data'!D1095,$B$1),"")</f>
        <v/>
      </c>
      <c r="E1096" s="17" t="str">
        <f>IF(SUM('Test Sample Data'!E$3:E$98)&gt;10,IF(AND(ISNUMBER('Test Sample Data'!E1095),'Test Sample Data'!E1095&lt;$B$1,'Test Sample Data'!E1095&gt;0),'Test Sample Data'!E1095,$B$1),"")</f>
        <v/>
      </c>
      <c r="F1096" s="17" t="str">
        <f>IF(SUM('Test Sample Data'!F$3:F$98)&gt;10,IF(AND(ISNUMBER('Test Sample Data'!F1095),'Test Sample Data'!F1095&lt;$B$1,'Test Sample Data'!F1095&gt;0),'Test Sample Data'!F1095,$B$1),"")</f>
        <v/>
      </c>
      <c r="G1096" s="17" t="str">
        <f>IF(SUM('Test Sample Data'!G$3:G$98)&gt;10,IF(AND(ISNUMBER('Test Sample Data'!G1095),'Test Sample Data'!G1095&lt;$B$1,'Test Sample Data'!G1095&gt;0),'Test Sample Data'!G1095,$B$1),"")</f>
        <v/>
      </c>
      <c r="H1096" s="17" t="str">
        <f>IF(SUM('Test Sample Data'!H$3:H$98)&gt;10,IF(AND(ISNUMBER('Test Sample Data'!H1095),'Test Sample Data'!H1095&lt;$B$1,'Test Sample Data'!H1095&gt;0),'Test Sample Data'!H1095,$B$1),"")</f>
        <v/>
      </c>
      <c r="I1096" s="17" t="str">
        <f>IF(SUM('Test Sample Data'!I$3:I$98)&gt;10,IF(AND(ISNUMBER('Test Sample Data'!I1095),'Test Sample Data'!I1095&lt;$B$1,'Test Sample Data'!I1095&gt;0),'Test Sample Data'!I1095,$B$1),"")</f>
        <v/>
      </c>
      <c r="J1096" s="17" t="str">
        <f>IF(SUM('Test Sample Data'!J$3:J$98)&gt;10,IF(AND(ISNUMBER('Test Sample Data'!J1095),'Test Sample Data'!J1095&lt;$B$1,'Test Sample Data'!J1095&gt;0),'Test Sample Data'!J1095,$B$1),"")</f>
        <v/>
      </c>
      <c r="K1096" s="17" t="str">
        <f>IF(SUM('Test Sample Data'!K$3:K$98)&gt;10,IF(AND(ISNUMBER('Test Sample Data'!K1095),'Test Sample Data'!K1095&lt;$B$1,'Test Sample Data'!K1095&gt;0),'Test Sample Data'!K1095,$B$1),"")</f>
        <v/>
      </c>
      <c r="L1096" s="17" t="str">
        <f>IF(SUM('Test Sample Data'!L$3:L$98)&gt;10,IF(AND(ISNUMBER('Test Sample Data'!L1095),'Test Sample Data'!L1095&lt;$B$1,'Test Sample Data'!L1095&gt;0),'Test Sample Data'!L1095,$B$1),"")</f>
        <v/>
      </c>
      <c r="M1096" s="17" t="str">
        <f>IF(SUM('Test Sample Data'!M$3:M$98)&gt;10,IF(AND(ISNUMBER('Test Sample Data'!M1095),'Test Sample Data'!M1095&lt;$B$1,'Test Sample Data'!M1095&gt;0),'Test Sample Data'!M1095,$B$1),"")</f>
        <v/>
      </c>
      <c r="N1096" s="17" t="str">
        <f>'Gene Table'!E1095</f>
        <v>hsa-miR-4285</v>
      </c>
      <c r="O1096" s="17" t="str">
        <f>'Gene Table'!B1095</f>
        <v>N13</v>
      </c>
      <c r="P1096" s="17" t="str">
        <f>IF(SUM('Control Sample Data'!D$3:D$98)&gt;10,IF(AND(ISNUMBER('Control Sample Data'!D1095),'Control Sample Data'!D1095&lt;$B$1,'Control Sample Data'!D1095&gt;0),'Control Sample Data'!D1095,$B$1),"")</f>
        <v/>
      </c>
      <c r="Q1096" s="17" t="str">
        <f>IF(SUM('Control Sample Data'!E$3:E$98)&gt;10,IF(AND(ISNUMBER('Control Sample Data'!E1095),'Control Sample Data'!E1095&lt;$B$1,'Control Sample Data'!E1095&gt;0),'Control Sample Data'!E1095,$B$1),"")</f>
        <v/>
      </c>
      <c r="R1096" s="17" t="str">
        <f>IF(SUM('Control Sample Data'!F$3:F$98)&gt;10,IF(AND(ISNUMBER('Control Sample Data'!F1095),'Control Sample Data'!F1095&lt;$B$1,'Control Sample Data'!F1095&gt;0),'Control Sample Data'!F1095,$B$1),"")</f>
        <v/>
      </c>
      <c r="S1096" s="17" t="str">
        <f>IF(SUM('Control Sample Data'!G$3:G$98)&gt;10,IF(AND(ISNUMBER('Control Sample Data'!G1095),'Control Sample Data'!G1095&lt;$B$1,'Control Sample Data'!G1095&gt;0),'Control Sample Data'!G1095,$B$1),"")</f>
        <v/>
      </c>
      <c r="T1096" s="17" t="str">
        <f>IF(SUM('Control Sample Data'!H$3:H$98)&gt;10,IF(AND(ISNUMBER('Control Sample Data'!H1095),'Control Sample Data'!H1095&lt;$B$1,'Control Sample Data'!H1095&gt;0),'Control Sample Data'!H1095,$B$1),"")</f>
        <v/>
      </c>
      <c r="U1096" s="17" t="str">
        <f>IF(SUM('Control Sample Data'!I$3:I$98)&gt;10,IF(AND(ISNUMBER('Control Sample Data'!I1095),'Control Sample Data'!I1095&lt;$B$1,'Control Sample Data'!I1095&gt;0),'Control Sample Data'!I1095,$B$1),"")</f>
        <v/>
      </c>
      <c r="V1096" s="17" t="str">
        <f>IF(SUM('Control Sample Data'!J$3:J$98)&gt;10,IF(AND(ISNUMBER('Control Sample Data'!J1095),'Control Sample Data'!J1095&lt;$B$1,'Control Sample Data'!J1095&gt;0),'Control Sample Data'!J1095,$B$1),"")</f>
        <v/>
      </c>
      <c r="W1096" s="17" t="str">
        <f>IF(SUM('Control Sample Data'!K$3:K$98)&gt;10,IF(AND(ISNUMBER('Control Sample Data'!K1095),'Control Sample Data'!K1095&lt;$B$1,'Control Sample Data'!K1095&gt;0),'Control Sample Data'!K1095,$B$1),"")</f>
        <v/>
      </c>
      <c r="X1096" s="17" t="str">
        <f>IF(SUM('Control Sample Data'!L$3:L$98)&gt;10,IF(AND(ISNUMBER('Control Sample Data'!L1095),'Control Sample Data'!L1095&lt;$B$1,'Control Sample Data'!L1095&gt;0),'Control Sample Data'!L1095,$B$1),"")</f>
        <v/>
      </c>
      <c r="Y1096" s="17" t="str">
        <f>IF(SUM('Control Sample Data'!M$3:M$98)&gt;10,IF(AND(ISNUMBER('Control Sample Data'!M1095),'Control Sample Data'!M1095&lt;$B$1,'Control Sample Data'!M1095&gt;0),'Control Sample Data'!M1095,$B$1),"")</f>
        <v/>
      </c>
      <c r="AT1096" s="36" t="str">
        <f t="shared" si="748"/>
        <v/>
      </c>
      <c r="AU1096" s="36" t="str">
        <f t="shared" si="749"/>
        <v/>
      </c>
      <c r="AV1096" s="36" t="str">
        <f t="shared" si="750"/>
        <v/>
      </c>
      <c r="AW1096" s="36" t="str">
        <f t="shared" si="751"/>
        <v/>
      </c>
      <c r="AX1096" s="36" t="str">
        <f t="shared" si="752"/>
        <v/>
      </c>
      <c r="AY1096" s="36" t="str">
        <f t="shared" si="753"/>
        <v/>
      </c>
      <c r="AZ1096" s="36" t="str">
        <f t="shared" si="754"/>
        <v/>
      </c>
      <c r="BA1096" s="36" t="str">
        <f t="shared" si="755"/>
        <v/>
      </c>
      <c r="BB1096" s="36" t="str">
        <f t="shared" si="756"/>
        <v/>
      </c>
      <c r="BC1096" s="36" t="str">
        <f t="shared" si="757"/>
        <v/>
      </c>
      <c r="BD1096" s="36" t="str">
        <f t="shared" si="758"/>
        <v/>
      </c>
      <c r="BE1096" s="36" t="str">
        <f t="shared" si="759"/>
        <v/>
      </c>
      <c r="BF1096" s="36" t="str">
        <f t="shared" si="760"/>
        <v/>
      </c>
      <c r="BG1096" s="36" t="str">
        <f t="shared" si="761"/>
        <v/>
      </c>
      <c r="BH1096" s="36" t="str">
        <f t="shared" si="762"/>
        <v/>
      </c>
      <c r="BI1096" s="36" t="str">
        <f t="shared" si="763"/>
        <v/>
      </c>
      <c r="BJ1096" s="36" t="str">
        <f t="shared" si="764"/>
        <v/>
      </c>
      <c r="BK1096" s="36" t="str">
        <f t="shared" si="765"/>
        <v/>
      </c>
      <c r="BL1096" s="36" t="str">
        <f t="shared" si="766"/>
        <v/>
      </c>
      <c r="BM1096" s="36" t="str">
        <f t="shared" si="767"/>
        <v/>
      </c>
      <c r="BN1096" s="38" t="e">
        <f t="shared" si="726"/>
        <v>#DIV/0!</v>
      </c>
      <c r="BO1096" s="38" t="e">
        <f t="shared" si="727"/>
        <v>#DIV/0!</v>
      </c>
      <c r="BP1096" s="39" t="str">
        <f t="shared" si="728"/>
        <v/>
      </c>
      <c r="BQ1096" s="39" t="str">
        <f t="shared" si="729"/>
        <v/>
      </c>
      <c r="BR1096" s="39" t="str">
        <f t="shared" si="730"/>
        <v/>
      </c>
      <c r="BS1096" s="39" t="str">
        <f t="shared" si="731"/>
        <v/>
      </c>
      <c r="BT1096" s="39" t="str">
        <f t="shared" si="732"/>
        <v/>
      </c>
      <c r="BU1096" s="39" t="str">
        <f t="shared" si="733"/>
        <v/>
      </c>
      <c r="BV1096" s="39" t="str">
        <f t="shared" si="734"/>
        <v/>
      </c>
      <c r="BW1096" s="39" t="str">
        <f t="shared" si="735"/>
        <v/>
      </c>
      <c r="BX1096" s="39" t="str">
        <f t="shared" si="736"/>
        <v/>
      </c>
      <c r="BY1096" s="39" t="str">
        <f t="shared" si="737"/>
        <v/>
      </c>
      <c r="BZ1096" s="39" t="str">
        <f t="shared" si="738"/>
        <v/>
      </c>
      <c r="CA1096" s="39" t="str">
        <f t="shared" si="739"/>
        <v/>
      </c>
      <c r="CB1096" s="39" t="str">
        <f t="shared" si="740"/>
        <v/>
      </c>
      <c r="CC1096" s="39" t="str">
        <f t="shared" si="741"/>
        <v/>
      </c>
      <c r="CD1096" s="39" t="str">
        <f t="shared" si="742"/>
        <v/>
      </c>
      <c r="CE1096" s="39" t="str">
        <f t="shared" si="743"/>
        <v/>
      </c>
      <c r="CF1096" s="39" t="str">
        <f t="shared" si="744"/>
        <v/>
      </c>
      <c r="CG1096" s="39" t="str">
        <f t="shared" si="745"/>
        <v/>
      </c>
      <c r="CH1096" s="39" t="str">
        <f t="shared" si="746"/>
        <v/>
      </c>
      <c r="CI1096" s="39" t="str">
        <f t="shared" si="747"/>
        <v/>
      </c>
    </row>
    <row r="1097" spans="1:87">
      <c r="A1097" s="18"/>
      <c r="B1097" s="15" t="str">
        <f>'Gene Table'!E1096</f>
        <v>hsa-miR-3180</v>
      </c>
      <c r="C1097" s="15" t="str">
        <f>'Gene Table'!B1096</f>
        <v>N14</v>
      </c>
      <c r="D1097" s="16" t="str">
        <f>IF(SUM('Test Sample Data'!D$3:D$98)&gt;10,IF(AND(ISNUMBER('Test Sample Data'!D1096),'Test Sample Data'!D1096&lt;$B$1,'Test Sample Data'!D1096&gt;0),'Test Sample Data'!D1096,$B$1),"")</f>
        <v/>
      </c>
      <c r="E1097" s="17" t="str">
        <f>IF(SUM('Test Sample Data'!E$3:E$98)&gt;10,IF(AND(ISNUMBER('Test Sample Data'!E1096),'Test Sample Data'!E1096&lt;$B$1,'Test Sample Data'!E1096&gt;0),'Test Sample Data'!E1096,$B$1),"")</f>
        <v/>
      </c>
      <c r="F1097" s="17" t="str">
        <f>IF(SUM('Test Sample Data'!F$3:F$98)&gt;10,IF(AND(ISNUMBER('Test Sample Data'!F1096),'Test Sample Data'!F1096&lt;$B$1,'Test Sample Data'!F1096&gt;0),'Test Sample Data'!F1096,$B$1),"")</f>
        <v/>
      </c>
      <c r="G1097" s="17" t="str">
        <f>IF(SUM('Test Sample Data'!G$3:G$98)&gt;10,IF(AND(ISNUMBER('Test Sample Data'!G1096),'Test Sample Data'!G1096&lt;$B$1,'Test Sample Data'!G1096&gt;0),'Test Sample Data'!G1096,$B$1),"")</f>
        <v/>
      </c>
      <c r="H1097" s="17" t="str">
        <f>IF(SUM('Test Sample Data'!H$3:H$98)&gt;10,IF(AND(ISNUMBER('Test Sample Data'!H1096),'Test Sample Data'!H1096&lt;$B$1,'Test Sample Data'!H1096&gt;0),'Test Sample Data'!H1096,$B$1),"")</f>
        <v/>
      </c>
      <c r="I1097" s="17" t="str">
        <f>IF(SUM('Test Sample Data'!I$3:I$98)&gt;10,IF(AND(ISNUMBER('Test Sample Data'!I1096),'Test Sample Data'!I1096&lt;$B$1,'Test Sample Data'!I1096&gt;0),'Test Sample Data'!I1096,$B$1),"")</f>
        <v/>
      </c>
      <c r="J1097" s="17" t="str">
        <f>IF(SUM('Test Sample Data'!J$3:J$98)&gt;10,IF(AND(ISNUMBER('Test Sample Data'!J1096),'Test Sample Data'!J1096&lt;$B$1,'Test Sample Data'!J1096&gt;0),'Test Sample Data'!J1096,$B$1),"")</f>
        <v/>
      </c>
      <c r="K1097" s="17" t="str">
        <f>IF(SUM('Test Sample Data'!K$3:K$98)&gt;10,IF(AND(ISNUMBER('Test Sample Data'!K1096),'Test Sample Data'!K1096&lt;$B$1,'Test Sample Data'!K1096&gt;0),'Test Sample Data'!K1096,$B$1),"")</f>
        <v/>
      </c>
      <c r="L1097" s="17" t="str">
        <f>IF(SUM('Test Sample Data'!L$3:L$98)&gt;10,IF(AND(ISNUMBER('Test Sample Data'!L1096),'Test Sample Data'!L1096&lt;$B$1,'Test Sample Data'!L1096&gt;0),'Test Sample Data'!L1096,$B$1),"")</f>
        <v/>
      </c>
      <c r="M1097" s="17" t="str">
        <f>IF(SUM('Test Sample Data'!M$3:M$98)&gt;10,IF(AND(ISNUMBER('Test Sample Data'!M1096),'Test Sample Data'!M1096&lt;$B$1,'Test Sample Data'!M1096&gt;0),'Test Sample Data'!M1096,$B$1),"")</f>
        <v/>
      </c>
      <c r="N1097" s="17" t="str">
        <f>'Gene Table'!E1096</f>
        <v>hsa-miR-3180</v>
      </c>
      <c r="O1097" s="17" t="str">
        <f>'Gene Table'!B1096</f>
        <v>N14</v>
      </c>
      <c r="P1097" s="17" t="str">
        <f>IF(SUM('Control Sample Data'!D$3:D$98)&gt;10,IF(AND(ISNUMBER('Control Sample Data'!D1096),'Control Sample Data'!D1096&lt;$B$1,'Control Sample Data'!D1096&gt;0),'Control Sample Data'!D1096,$B$1),"")</f>
        <v/>
      </c>
      <c r="Q1097" s="17" t="str">
        <f>IF(SUM('Control Sample Data'!E$3:E$98)&gt;10,IF(AND(ISNUMBER('Control Sample Data'!E1096),'Control Sample Data'!E1096&lt;$B$1,'Control Sample Data'!E1096&gt;0),'Control Sample Data'!E1096,$B$1),"")</f>
        <v/>
      </c>
      <c r="R1097" s="17" t="str">
        <f>IF(SUM('Control Sample Data'!F$3:F$98)&gt;10,IF(AND(ISNUMBER('Control Sample Data'!F1096),'Control Sample Data'!F1096&lt;$B$1,'Control Sample Data'!F1096&gt;0),'Control Sample Data'!F1096,$B$1),"")</f>
        <v/>
      </c>
      <c r="S1097" s="17" t="str">
        <f>IF(SUM('Control Sample Data'!G$3:G$98)&gt;10,IF(AND(ISNUMBER('Control Sample Data'!G1096),'Control Sample Data'!G1096&lt;$B$1,'Control Sample Data'!G1096&gt;0),'Control Sample Data'!G1096,$B$1),"")</f>
        <v/>
      </c>
      <c r="T1097" s="17" t="str">
        <f>IF(SUM('Control Sample Data'!H$3:H$98)&gt;10,IF(AND(ISNUMBER('Control Sample Data'!H1096),'Control Sample Data'!H1096&lt;$B$1,'Control Sample Data'!H1096&gt;0),'Control Sample Data'!H1096,$B$1),"")</f>
        <v/>
      </c>
      <c r="U1097" s="17" t="str">
        <f>IF(SUM('Control Sample Data'!I$3:I$98)&gt;10,IF(AND(ISNUMBER('Control Sample Data'!I1096),'Control Sample Data'!I1096&lt;$B$1,'Control Sample Data'!I1096&gt;0),'Control Sample Data'!I1096,$B$1),"")</f>
        <v/>
      </c>
      <c r="V1097" s="17" t="str">
        <f>IF(SUM('Control Sample Data'!J$3:J$98)&gt;10,IF(AND(ISNUMBER('Control Sample Data'!J1096),'Control Sample Data'!J1096&lt;$B$1,'Control Sample Data'!J1096&gt;0),'Control Sample Data'!J1096,$B$1),"")</f>
        <v/>
      </c>
      <c r="W1097" s="17" t="str">
        <f>IF(SUM('Control Sample Data'!K$3:K$98)&gt;10,IF(AND(ISNUMBER('Control Sample Data'!K1096),'Control Sample Data'!K1096&lt;$B$1,'Control Sample Data'!K1096&gt;0),'Control Sample Data'!K1096,$B$1),"")</f>
        <v/>
      </c>
      <c r="X1097" s="17" t="str">
        <f>IF(SUM('Control Sample Data'!L$3:L$98)&gt;10,IF(AND(ISNUMBER('Control Sample Data'!L1096),'Control Sample Data'!L1096&lt;$B$1,'Control Sample Data'!L1096&gt;0),'Control Sample Data'!L1096,$B$1),"")</f>
        <v/>
      </c>
      <c r="Y1097" s="17" t="str">
        <f>IF(SUM('Control Sample Data'!M$3:M$98)&gt;10,IF(AND(ISNUMBER('Control Sample Data'!M1096),'Control Sample Data'!M1096&lt;$B$1,'Control Sample Data'!M1096&gt;0),'Control Sample Data'!M1096,$B$1),"")</f>
        <v/>
      </c>
      <c r="AT1097" s="36" t="str">
        <f t="shared" si="748"/>
        <v/>
      </c>
      <c r="AU1097" s="36" t="str">
        <f t="shared" si="749"/>
        <v/>
      </c>
      <c r="AV1097" s="36" t="str">
        <f t="shared" si="750"/>
        <v/>
      </c>
      <c r="AW1097" s="36" t="str">
        <f t="shared" si="751"/>
        <v/>
      </c>
      <c r="AX1097" s="36" t="str">
        <f t="shared" si="752"/>
        <v/>
      </c>
      <c r="AY1097" s="36" t="str">
        <f t="shared" si="753"/>
        <v/>
      </c>
      <c r="AZ1097" s="36" t="str">
        <f t="shared" si="754"/>
        <v/>
      </c>
      <c r="BA1097" s="36" t="str">
        <f t="shared" si="755"/>
        <v/>
      </c>
      <c r="BB1097" s="36" t="str">
        <f t="shared" si="756"/>
        <v/>
      </c>
      <c r="BC1097" s="36" t="str">
        <f t="shared" si="757"/>
        <v/>
      </c>
      <c r="BD1097" s="36" t="str">
        <f t="shared" si="758"/>
        <v/>
      </c>
      <c r="BE1097" s="36" t="str">
        <f t="shared" si="759"/>
        <v/>
      </c>
      <c r="BF1097" s="36" t="str">
        <f t="shared" si="760"/>
        <v/>
      </c>
      <c r="BG1097" s="36" t="str">
        <f t="shared" si="761"/>
        <v/>
      </c>
      <c r="BH1097" s="36" t="str">
        <f t="shared" si="762"/>
        <v/>
      </c>
      <c r="BI1097" s="36" t="str">
        <f t="shared" si="763"/>
        <v/>
      </c>
      <c r="BJ1097" s="36" t="str">
        <f t="shared" si="764"/>
        <v/>
      </c>
      <c r="BK1097" s="36" t="str">
        <f t="shared" si="765"/>
        <v/>
      </c>
      <c r="BL1097" s="36" t="str">
        <f t="shared" si="766"/>
        <v/>
      </c>
      <c r="BM1097" s="36" t="str">
        <f t="shared" si="767"/>
        <v/>
      </c>
      <c r="BN1097" s="38" t="e">
        <f t="shared" si="726"/>
        <v>#DIV/0!</v>
      </c>
      <c r="BO1097" s="38" t="e">
        <f t="shared" si="727"/>
        <v>#DIV/0!</v>
      </c>
      <c r="BP1097" s="39" t="str">
        <f t="shared" si="728"/>
        <v/>
      </c>
      <c r="BQ1097" s="39" t="str">
        <f t="shared" si="729"/>
        <v/>
      </c>
      <c r="BR1097" s="39" t="str">
        <f t="shared" si="730"/>
        <v/>
      </c>
      <c r="BS1097" s="39" t="str">
        <f t="shared" si="731"/>
        <v/>
      </c>
      <c r="BT1097" s="39" t="str">
        <f t="shared" si="732"/>
        <v/>
      </c>
      <c r="BU1097" s="39" t="str">
        <f t="shared" si="733"/>
        <v/>
      </c>
      <c r="BV1097" s="39" t="str">
        <f t="shared" si="734"/>
        <v/>
      </c>
      <c r="BW1097" s="39" t="str">
        <f t="shared" si="735"/>
        <v/>
      </c>
      <c r="BX1097" s="39" t="str">
        <f t="shared" si="736"/>
        <v/>
      </c>
      <c r="BY1097" s="39" t="str">
        <f t="shared" si="737"/>
        <v/>
      </c>
      <c r="BZ1097" s="39" t="str">
        <f t="shared" si="738"/>
        <v/>
      </c>
      <c r="CA1097" s="39" t="str">
        <f t="shared" si="739"/>
        <v/>
      </c>
      <c r="CB1097" s="39" t="str">
        <f t="shared" si="740"/>
        <v/>
      </c>
      <c r="CC1097" s="39" t="str">
        <f t="shared" si="741"/>
        <v/>
      </c>
      <c r="CD1097" s="39" t="str">
        <f t="shared" si="742"/>
        <v/>
      </c>
      <c r="CE1097" s="39" t="str">
        <f t="shared" si="743"/>
        <v/>
      </c>
      <c r="CF1097" s="39" t="str">
        <f t="shared" si="744"/>
        <v/>
      </c>
      <c r="CG1097" s="39" t="str">
        <f t="shared" si="745"/>
        <v/>
      </c>
      <c r="CH1097" s="39" t="str">
        <f t="shared" si="746"/>
        <v/>
      </c>
      <c r="CI1097" s="39" t="str">
        <f t="shared" si="747"/>
        <v/>
      </c>
    </row>
    <row r="1098" spans="1:87">
      <c r="A1098" s="18"/>
      <c r="B1098" s="15" t="str">
        <f>'Gene Table'!E1097</f>
        <v>hsa-miR-4283</v>
      </c>
      <c r="C1098" s="15" t="str">
        <f>'Gene Table'!B1097</f>
        <v>N15</v>
      </c>
      <c r="D1098" s="16" t="str">
        <f>IF(SUM('Test Sample Data'!D$3:D$98)&gt;10,IF(AND(ISNUMBER('Test Sample Data'!D1097),'Test Sample Data'!D1097&lt;$B$1,'Test Sample Data'!D1097&gt;0),'Test Sample Data'!D1097,$B$1),"")</f>
        <v/>
      </c>
      <c r="E1098" s="17" t="str">
        <f>IF(SUM('Test Sample Data'!E$3:E$98)&gt;10,IF(AND(ISNUMBER('Test Sample Data'!E1097),'Test Sample Data'!E1097&lt;$B$1,'Test Sample Data'!E1097&gt;0),'Test Sample Data'!E1097,$B$1),"")</f>
        <v/>
      </c>
      <c r="F1098" s="17" t="str">
        <f>IF(SUM('Test Sample Data'!F$3:F$98)&gt;10,IF(AND(ISNUMBER('Test Sample Data'!F1097),'Test Sample Data'!F1097&lt;$B$1,'Test Sample Data'!F1097&gt;0),'Test Sample Data'!F1097,$B$1),"")</f>
        <v/>
      </c>
      <c r="G1098" s="17" t="str">
        <f>IF(SUM('Test Sample Data'!G$3:G$98)&gt;10,IF(AND(ISNUMBER('Test Sample Data'!G1097),'Test Sample Data'!G1097&lt;$B$1,'Test Sample Data'!G1097&gt;0),'Test Sample Data'!G1097,$B$1),"")</f>
        <v/>
      </c>
      <c r="H1098" s="17" t="str">
        <f>IF(SUM('Test Sample Data'!H$3:H$98)&gt;10,IF(AND(ISNUMBER('Test Sample Data'!H1097),'Test Sample Data'!H1097&lt;$B$1,'Test Sample Data'!H1097&gt;0),'Test Sample Data'!H1097,$B$1),"")</f>
        <v/>
      </c>
      <c r="I1098" s="17" t="str">
        <f>IF(SUM('Test Sample Data'!I$3:I$98)&gt;10,IF(AND(ISNUMBER('Test Sample Data'!I1097),'Test Sample Data'!I1097&lt;$B$1,'Test Sample Data'!I1097&gt;0),'Test Sample Data'!I1097,$B$1),"")</f>
        <v/>
      </c>
      <c r="J1098" s="17" t="str">
        <f>IF(SUM('Test Sample Data'!J$3:J$98)&gt;10,IF(AND(ISNUMBER('Test Sample Data'!J1097),'Test Sample Data'!J1097&lt;$B$1,'Test Sample Data'!J1097&gt;0),'Test Sample Data'!J1097,$B$1),"")</f>
        <v/>
      </c>
      <c r="K1098" s="17" t="str">
        <f>IF(SUM('Test Sample Data'!K$3:K$98)&gt;10,IF(AND(ISNUMBER('Test Sample Data'!K1097),'Test Sample Data'!K1097&lt;$B$1,'Test Sample Data'!K1097&gt;0),'Test Sample Data'!K1097,$B$1),"")</f>
        <v/>
      </c>
      <c r="L1098" s="17" t="str">
        <f>IF(SUM('Test Sample Data'!L$3:L$98)&gt;10,IF(AND(ISNUMBER('Test Sample Data'!L1097),'Test Sample Data'!L1097&lt;$B$1,'Test Sample Data'!L1097&gt;0),'Test Sample Data'!L1097,$B$1),"")</f>
        <v/>
      </c>
      <c r="M1098" s="17" t="str">
        <f>IF(SUM('Test Sample Data'!M$3:M$98)&gt;10,IF(AND(ISNUMBER('Test Sample Data'!M1097),'Test Sample Data'!M1097&lt;$B$1,'Test Sample Data'!M1097&gt;0),'Test Sample Data'!M1097,$B$1),"")</f>
        <v/>
      </c>
      <c r="N1098" s="17" t="str">
        <f>'Gene Table'!E1097</f>
        <v>hsa-miR-4283</v>
      </c>
      <c r="O1098" s="17" t="str">
        <f>'Gene Table'!B1097</f>
        <v>N15</v>
      </c>
      <c r="P1098" s="17" t="str">
        <f>IF(SUM('Control Sample Data'!D$3:D$98)&gt;10,IF(AND(ISNUMBER('Control Sample Data'!D1097),'Control Sample Data'!D1097&lt;$B$1,'Control Sample Data'!D1097&gt;0),'Control Sample Data'!D1097,$B$1),"")</f>
        <v/>
      </c>
      <c r="Q1098" s="17" t="str">
        <f>IF(SUM('Control Sample Data'!E$3:E$98)&gt;10,IF(AND(ISNUMBER('Control Sample Data'!E1097),'Control Sample Data'!E1097&lt;$B$1,'Control Sample Data'!E1097&gt;0),'Control Sample Data'!E1097,$B$1),"")</f>
        <v/>
      </c>
      <c r="R1098" s="17" t="str">
        <f>IF(SUM('Control Sample Data'!F$3:F$98)&gt;10,IF(AND(ISNUMBER('Control Sample Data'!F1097),'Control Sample Data'!F1097&lt;$B$1,'Control Sample Data'!F1097&gt;0),'Control Sample Data'!F1097,$B$1),"")</f>
        <v/>
      </c>
      <c r="S1098" s="17" t="str">
        <f>IF(SUM('Control Sample Data'!G$3:G$98)&gt;10,IF(AND(ISNUMBER('Control Sample Data'!G1097),'Control Sample Data'!G1097&lt;$B$1,'Control Sample Data'!G1097&gt;0),'Control Sample Data'!G1097,$B$1),"")</f>
        <v/>
      </c>
      <c r="T1098" s="17" t="str">
        <f>IF(SUM('Control Sample Data'!H$3:H$98)&gt;10,IF(AND(ISNUMBER('Control Sample Data'!H1097),'Control Sample Data'!H1097&lt;$B$1,'Control Sample Data'!H1097&gt;0),'Control Sample Data'!H1097,$B$1),"")</f>
        <v/>
      </c>
      <c r="U1098" s="17" t="str">
        <f>IF(SUM('Control Sample Data'!I$3:I$98)&gt;10,IF(AND(ISNUMBER('Control Sample Data'!I1097),'Control Sample Data'!I1097&lt;$B$1,'Control Sample Data'!I1097&gt;0),'Control Sample Data'!I1097,$B$1),"")</f>
        <v/>
      </c>
      <c r="V1098" s="17" t="str">
        <f>IF(SUM('Control Sample Data'!J$3:J$98)&gt;10,IF(AND(ISNUMBER('Control Sample Data'!J1097),'Control Sample Data'!J1097&lt;$B$1,'Control Sample Data'!J1097&gt;0),'Control Sample Data'!J1097,$B$1),"")</f>
        <v/>
      </c>
      <c r="W1098" s="17" t="str">
        <f>IF(SUM('Control Sample Data'!K$3:K$98)&gt;10,IF(AND(ISNUMBER('Control Sample Data'!K1097),'Control Sample Data'!K1097&lt;$B$1,'Control Sample Data'!K1097&gt;0),'Control Sample Data'!K1097,$B$1),"")</f>
        <v/>
      </c>
      <c r="X1098" s="17" t="str">
        <f>IF(SUM('Control Sample Data'!L$3:L$98)&gt;10,IF(AND(ISNUMBER('Control Sample Data'!L1097),'Control Sample Data'!L1097&lt;$B$1,'Control Sample Data'!L1097&gt;0),'Control Sample Data'!L1097,$B$1),"")</f>
        <v/>
      </c>
      <c r="Y1098" s="17" t="str">
        <f>IF(SUM('Control Sample Data'!M$3:M$98)&gt;10,IF(AND(ISNUMBER('Control Sample Data'!M1097),'Control Sample Data'!M1097&lt;$B$1,'Control Sample Data'!M1097&gt;0),'Control Sample Data'!M1097,$B$1),"")</f>
        <v/>
      </c>
      <c r="AT1098" s="36" t="str">
        <f t="shared" si="748"/>
        <v/>
      </c>
      <c r="AU1098" s="36" t="str">
        <f t="shared" si="749"/>
        <v/>
      </c>
      <c r="AV1098" s="36" t="str">
        <f t="shared" si="750"/>
        <v/>
      </c>
      <c r="AW1098" s="36" t="str">
        <f t="shared" si="751"/>
        <v/>
      </c>
      <c r="AX1098" s="36" t="str">
        <f t="shared" si="752"/>
        <v/>
      </c>
      <c r="AY1098" s="36" t="str">
        <f t="shared" si="753"/>
        <v/>
      </c>
      <c r="AZ1098" s="36" t="str">
        <f t="shared" si="754"/>
        <v/>
      </c>
      <c r="BA1098" s="36" t="str">
        <f t="shared" si="755"/>
        <v/>
      </c>
      <c r="BB1098" s="36" t="str">
        <f t="shared" si="756"/>
        <v/>
      </c>
      <c r="BC1098" s="36" t="str">
        <f t="shared" si="757"/>
        <v/>
      </c>
      <c r="BD1098" s="36" t="str">
        <f t="shared" si="758"/>
        <v/>
      </c>
      <c r="BE1098" s="36" t="str">
        <f t="shared" si="759"/>
        <v/>
      </c>
      <c r="BF1098" s="36" t="str">
        <f t="shared" si="760"/>
        <v/>
      </c>
      <c r="BG1098" s="36" t="str">
        <f t="shared" si="761"/>
        <v/>
      </c>
      <c r="BH1098" s="36" t="str">
        <f t="shared" si="762"/>
        <v/>
      </c>
      <c r="BI1098" s="36" t="str">
        <f t="shared" si="763"/>
        <v/>
      </c>
      <c r="BJ1098" s="36" t="str">
        <f t="shared" si="764"/>
        <v/>
      </c>
      <c r="BK1098" s="36" t="str">
        <f t="shared" si="765"/>
        <v/>
      </c>
      <c r="BL1098" s="36" t="str">
        <f t="shared" si="766"/>
        <v/>
      </c>
      <c r="BM1098" s="36" t="str">
        <f t="shared" si="767"/>
        <v/>
      </c>
      <c r="BN1098" s="38" t="e">
        <f t="shared" si="726"/>
        <v>#DIV/0!</v>
      </c>
      <c r="BO1098" s="38" t="e">
        <f t="shared" si="727"/>
        <v>#DIV/0!</v>
      </c>
      <c r="BP1098" s="39" t="str">
        <f t="shared" si="728"/>
        <v/>
      </c>
      <c r="BQ1098" s="39" t="str">
        <f t="shared" si="729"/>
        <v/>
      </c>
      <c r="BR1098" s="39" t="str">
        <f t="shared" si="730"/>
        <v/>
      </c>
      <c r="BS1098" s="39" t="str">
        <f t="shared" si="731"/>
        <v/>
      </c>
      <c r="BT1098" s="39" t="str">
        <f t="shared" si="732"/>
        <v/>
      </c>
      <c r="BU1098" s="39" t="str">
        <f t="shared" si="733"/>
        <v/>
      </c>
      <c r="BV1098" s="39" t="str">
        <f t="shared" si="734"/>
        <v/>
      </c>
      <c r="BW1098" s="39" t="str">
        <f t="shared" si="735"/>
        <v/>
      </c>
      <c r="BX1098" s="39" t="str">
        <f t="shared" si="736"/>
        <v/>
      </c>
      <c r="BY1098" s="39" t="str">
        <f t="shared" si="737"/>
        <v/>
      </c>
      <c r="BZ1098" s="39" t="str">
        <f t="shared" si="738"/>
        <v/>
      </c>
      <c r="CA1098" s="39" t="str">
        <f t="shared" si="739"/>
        <v/>
      </c>
      <c r="CB1098" s="39" t="str">
        <f t="shared" si="740"/>
        <v/>
      </c>
      <c r="CC1098" s="39" t="str">
        <f t="shared" si="741"/>
        <v/>
      </c>
      <c r="CD1098" s="39" t="str">
        <f t="shared" si="742"/>
        <v/>
      </c>
      <c r="CE1098" s="39" t="str">
        <f t="shared" si="743"/>
        <v/>
      </c>
      <c r="CF1098" s="39" t="str">
        <f t="shared" si="744"/>
        <v/>
      </c>
      <c r="CG1098" s="39" t="str">
        <f t="shared" si="745"/>
        <v/>
      </c>
      <c r="CH1098" s="39" t="str">
        <f t="shared" si="746"/>
        <v/>
      </c>
      <c r="CI1098" s="39" t="str">
        <f t="shared" si="747"/>
        <v/>
      </c>
    </row>
    <row r="1099" spans="1:87">
      <c r="A1099" s="18"/>
      <c r="B1099" s="15" t="str">
        <f>'Gene Table'!E1098</f>
        <v>hsa-miR-3908</v>
      </c>
      <c r="C1099" s="15" t="str">
        <f>'Gene Table'!B1098</f>
        <v>N16</v>
      </c>
      <c r="D1099" s="16" t="str">
        <f>IF(SUM('Test Sample Data'!D$3:D$98)&gt;10,IF(AND(ISNUMBER('Test Sample Data'!D1098),'Test Sample Data'!D1098&lt;$B$1,'Test Sample Data'!D1098&gt;0),'Test Sample Data'!D1098,$B$1),"")</f>
        <v/>
      </c>
      <c r="E1099" s="17" t="str">
        <f>IF(SUM('Test Sample Data'!E$3:E$98)&gt;10,IF(AND(ISNUMBER('Test Sample Data'!E1098),'Test Sample Data'!E1098&lt;$B$1,'Test Sample Data'!E1098&gt;0),'Test Sample Data'!E1098,$B$1),"")</f>
        <v/>
      </c>
      <c r="F1099" s="17" t="str">
        <f>IF(SUM('Test Sample Data'!F$3:F$98)&gt;10,IF(AND(ISNUMBER('Test Sample Data'!F1098),'Test Sample Data'!F1098&lt;$B$1,'Test Sample Data'!F1098&gt;0),'Test Sample Data'!F1098,$B$1),"")</f>
        <v/>
      </c>
      <c r="G1099" s="17" t="str">
        <f>IF(SUM('Test Sample Data'!G$3:G$98)&gt;10,IF(AND(ISNUMBER('Test Sample Data'!G1098),'Test Sample Data'!G1098&lt;$B$1,'Test Sample Data'!G1098&gt;0),'Test Sample Data'!G1098,$B$1),"")</f>
        <v/>
      </c>
      <c r="H1099" s="17" t="str">
        <f>IF(SUM('Test Sample Data'!H$3:H$98)&gt;10,IF(AND(ISNUMBER('Test Sample Data'!H1098),'Test Sample Data'!H1098&lt;$B$1,'Test Sample Data'!H1098&gt;0),'Test Sample Data'!H1098,$B$1),"")</f>
        <v/>
      </c>
      <c r="I1099" s="17" t="str">
        <f>IF(SUM('Test Sample Data'!I$3:I$98)&gt;10,IF(AND(ISNUMBER('Test Sample Data'!I1098),'Test Sample Data'!I1098&lt;$B$1,'Test Sample Data'!I1098&gt;0),'Test Sample Data'!I1098,$B$1),"")</f>
        <v/>
      </c>
      <c r="J1099" s="17" t="str">
        <f>IF(SUM('Test Sample Data'!J$3:J$98)&gt;10,IF(AND(ISNUMBER('Test Sample Data'!J1098),'Test Sample Data'!J1098&lt;$B$1,'Test Sample Data'!J1098&gt;0),'Test Sample Data'!J1098,$B$1),"")</f>
        <v/>
      </c>
      <c r="K1099" s="17" t="str">
        <f>IF(SUM('Test Sample Data'!K$3:K$98)&gt;10,IF(AND(ISNUMBER('Test Sample Data'!K1098),'Test Sample Data'!K1098&lt;$B$1,'Test Sample Data'!K1098&gt;0),'Test Sample Data'!K1098,$B$1),"")</f>
        <v/>
      </c>
      <c r="L1099" s="17" t="str">
        <f>IF(SUM('Test Sample Data'!L$3:L$98)&gt;10,IF(AND(ISNUMBER('Test Sample Data'!L1098),'Test Sample Data'!L1098&lt;$B$1,'Test Sample Data'!L1098&gt;0),'Test Sample Data'!L1098,$B$1),"")</f>
        <v/>
      </c>
      <c r="M1099" s="17" t="str">
        <f>IF(SUM('Test Sample Data'!M$3:M$98)&gt;10,IF(AND(ISNUMBER('Test Sample Data'!M1098),'Test Sample Data'!M1098&lt;$B$1,'Test Sample Data'!M1098&gt;0),'Test Sample Data'!M1098,$B$1),"")</f>
        <v/>
      </c>
      <c r="N1099" s="17" t="str">
        <f>'Gene Table'!E1098</f>
        <v>hsa-miR-3908</v>
      </c>
      <c r="O1099" s="17" t="str">
        <f>'Gene Table'!B1098</f>
        <v>N16</v>
      </c>
      <c r="P1099" s="17" t="str">
        <f>IF(SUM('Control Sample Data'!D$3:D$98)&gt;10,IF(AND(ISNUMBER('Control Sample Data'!D1098),'Control Sample Data'!D1098&lt;$B$1,'Control Sample Data'!D1098&gt;0),'Control Sample Data'!D1098,$B$1),"")</f>
        <v/>
      </c>
      <c r="Q1099" s="17" t="str">
        <f>IF(SUM('Control Sample Data'!E$3:E$98)&gt;10,IF(AND(ISNUMBER('Control Sample Data'!E1098),'Control Sample Data'!E1098&lt;$B$1,'Control Sample Data'!E1098&gt;0),'Control Sample Data'!E1098,$B$1),"")</f>
        <v/>
      </c>
      <c r="R1099" s="17" t="str">
        <f>IF(SUM('Control Sample Data'!F$3:F$98)&gt;10,IF(AND(ISNUMBER('Control Sample Data'!F1098),'Control Sample Data'!F1098&lt;$B$1,'Control Sample Data'!F1098&gt;0),'Control Sample Data'!F1098,$B$1),"")</f>
        <v/>
      </c>
      <c r="S1099" s="17" t="str">
        <f>IF(SUM('Control Sample Data'!G$3:G$98)&gt;10,IF(AND(ISNUMBER('Control Sample Data'!G1098),'Control Sample Data'!G1098&lt;$B$1,'Control Sample Data'!G1098&gt;0),'Control Sample Data'!G1098,$B$1),"")</f>
        <v/>
      </c>
      <c r="T1099" s="17" t="str">
        <f>IF(SUM('Control Sample Data'!H$3:H$98)&gt;10,IF(AND(ISNUMBER('Control Sample Data'!H1098),'Control Sample Data'!H1098&lt;$B$1,'Control Sample Data'!H1098&gt;0),'Control Sample Data'!H1098,$B$1),"")</f>
        <v/>
      </c>
      <c r="U1099" s="17" t="str">
        <f>IF(SUM('Control Sample Data'!I$3:I$98)&gt;10,IF(AND(ISNUMBER('Control Sample Data'!I1098),'Control Sample Data'!I1098&lt;$B$1,'Control Sample Data'!I1098&gt;0),'Control Sample Data'!I1098,$B$1),"")</f>
        <v/>
      </c>
      <c r="V1099" s="17" t="str">
        <f>IF(SUM('Control Sample Data'!J$3:J$98)&gt;10,IF(AND(ISNUMBER('Control Sample Data'!J1098),'Control Sample Data'!J1098&lt;$B$1,'Control Sample Data'!J1098&gt;0),'Control Sample Data'!J1098,$B$1),"")</f>
        <v/>
      </c>
      <c r="W1099" s="17" t="str">
        <f>IF(SUM('Control Sample Data'!K$3:K$98)&gt;10,IF(AND(ISNUMBER('Control Sample Data'!K1098),'Control Sample Data'!K1098&lt;$B$1,'Control Sample Data'!K1098&gt;0),'Control Sample Data'!K1098,$B$1),"")</f>
        <v/>
      </c>
      <c r="X1099" s="17" t="str">
        <f>IF(SUM('Control Sample Data'!L$3:L$98)&gt;10,IF(AND(ISNUMBER('Control Sample Data'!L1098),'Control Sample Data'!L1098&lt;$B$1,'Control Sample Data'!L1098&gt;0),'Control Sample Data'!L1098,$B$1),"")</f>
        <v/>
      </c>
      <c r="Y1099" s="17" t="str">
        <f>IF(SUM('Control Sample Data'!M$3:M$98)&gt;10,IF(AND(ISNUMBER('Control Sample Data'!M1098),'Control Sample Data'!M1098&lt;$B$1,'Control Sample Data'!M1098&gt;0),'Control Sample Data'!M1098,$B$1),"")</f>
        <v/>
      </c>
      <c r="AT1099" s="36" t="str">
        <f t="shared" si="748"/>
        <v/>
      </c>
      <c r="AU1099" s="36" t="str">
        <f t="shared" si="749"/>
        <v/>
      </c>
      <c r="AV1099" s="36" t="str">
        <f t="shared" si="750"/>
        <v/>
      </c>
      <c r="AW1099" s="36" t="str">
        <f t="shared" si="751"/>
        <v/>
      </c>
      <c r="AX1099" s="36" t="str">
        <f t="shared" si="752"/>
        <v/>
      </c>
      <c r="AY1099" s="36" t="str">
        <f t="shared" si="753"/>
        <v/>
      </c>
      <c r="AZ1099" s="36" t="str">
        <f t="shared" si="754"/>
        <v/>
      </c>
      <c r="BA1099" s="36" t="str">
        <f t="shared" si="755"/>
        <v/>
      </c>
      <c r="BB1099" s="36" t="str">
        <f t="shared" si="756"/>
        <v/>
      </c>
      <c r="BC1099" s="36" t="str">
        <f t="shared" si="757"/>
        <v/>
      </c>
      <c r="BD1099" s="36" t="str">
        <f t="shared" si="758"/>
        <v/>
      </c>
      <c r="BE1099" s="36" t="str">
        <f t="shared" si="759"/>
        <v/>
      </c>
      <c r="BF1099" s="36" t="str">
        <f t="shared" si="760"/>
        <v/>
      </c>
      <c r="BG1099" s="36" t="str">
        <f t="shared" si="761"/>
        <v/>
      </c>
      <c r="BH1099" s="36" t="str">
        <f t="shared" si="762"/>
        <v/>
      </c>
      <c r="BI1099" s="36" t="str">
        <f t="shared" si="763"/>
        <v/>
      </c>
      <c r="BJ1099" s="36" t="str">
        <f t="shared" si="764"/>
        <v/>
      </c>
      <c r="BK1099" s="36" t="str">
        <f t="shared" si="765"/>
        <v/>
      </c>
      <c r="BL1099" s="36" t="str">
        <f t="shared" si="766"/>
        <v/>
      </c>
      <c r="BM1099" s="36" t="str">
        <f t="shared" si="767"/>
        <v/>
      </c>
      <c r="BN1099" s="38" t="e">
        <f t="shared" si="726"/>
        <v>#DIV/0!</v>
      </c>
      <c r="BO1099" s="38" t="e">
        <f t="shared" si="727"/>
        <v>#DIV/0!</v>
      </c>
      <c r="BP1099" s="39" t="str">
        <f t="shared" si="728"/>
        <v/>
      </c>
      <c r="BQ1099" s="39" t="str">
        <f t="shared" si="729"/>
        <v/>
      </c>
      <c r="BR1099" s="39" t="str">
        <f t="shared" si="730"/>
        <v/>
      </c>
      <c r="BS1099" s="39" t="str">
        <f t="shared" si="731"/>
        <v/>
      </c>
      <c r="BT1099" s="39" t="str">
        <f t="shared" si="732"/>
        <v/>
      </c>
      <c r="BU1099" s="39" t="str">
        <f t="shared" si="733"/>
        <v/>
      </c>
      <c r="BV1099" s="39" t="str">
        <f t="shared" si="734"/>
        <v/>
      </c>
      <c r="BW1099" s="39" t="str">
        <f t="shared" si="735"/>
        <v/>
      </c>
      <c r="BX1099" s="39" t="str">
        <f t="shared" si="736"/>
        <v/>
      </c>
      <c r="BY1099" s="39" t="str">
        <f t="shared" si="737"/>
        <v/>
      </c>
      <c r="BZ1099" s="39" t="str">
        <f t="shared" si="738"/>
        <v/>
      </c>
      <c r="CA1099" s="39" t="str">
        <f t="shared" si="739"/>
        <v/>
      </c>
      <c r="CB1099" s="39" t="str">
        <f t="shared" si="740"/>
        <v/>
      </c>
      <c r="CC1099" s="39" t="str">
        <f t="shared" si="741"/>
        <v/>
      </c>
      <c r="CD1099" s="39" t="str">
        <f t="shared" si="742"/>
        <v/>
      </c>
      <c r="CE1099" s="39" t="str">
        <f t="shared" si="743"/>
        <v/>
      </c>
      <c r="CF1099" s="39" t="str">
        <f t="shared" si="744"/>
        <v/>
      </c>
      <c r="CG1099" s="39" t="str">
        <f t="shared" si="745"/>
        <v/>
      </c>
      <c r="CH1099" s="39" t="str">
        <f t="shared" si="746"/>
        <v/>
      </c>
      <c r="CI1099" s="39" t="str">
        <f t="shared" si="747"/>
        <v/>
      </c>
    </row>
    <row r="1100" spans="1:87">
      <c r="A1100" s="18"/>
      <c r="B1100" s="15" t="str">
        <f>'Gene Table'!E1099</f>
        <v>hsa-miR-4291</v>
      </c>
      <c r="C1100" s="15" t="str">
        <f>'Gene Table'!B1099</f>
        <v>N17</v>
      </c>
      <c r="D1100" s="16" t="str">
        <f>IF(SUM('Test Sample Data'!D$3:D$98)&gt;10,IF(AND(ISNUMBER('Test Sample Data'!D1099),'Test Sample Data'!D1099&lt;$B$1,'Test Sample Data'!D1099&gt;0),'Test Sample Data'!D1099,$B$1),"")</f>
        <v/>
      </c>
      <c r="E1100" s="17" t="str">
        <f>IF(SUM('Test Sample Data'!E$3:E$98)&gt;10,IF(AND(ISNUMBER('Test Sample Data'!E1099),'Test Sample Data'!E1099&lt;$B$1,'Test Sample Data'!E1099&gt;0),'Test Sample Data'!E1099,$B$1),"")</f>
        <v/>
      </c>
      <c r="F1100" s="17" t="str">
        <f>IF(SUM('Test Sample Data'!F$3:F$98)&gt;10,IF(AND(ISNUMBER('Test Sample Data'!F1099),'Test Sample Data'!F1099&lt;$B$1,'Test Sample Data'!F1099&gt;0),'Test Sample Data'!F1099,$B$1),"")</f>
        <v/>
      </c>
      <c r="G1100" s="17" t="str">
        <f>IF(SUM('Test Sample Data'!G$3:G$98)&gt;10,IF(AND(ISNUMBER('Test Sample Data'!G1099),'Test Sample Data'!G1099&lt;$B$1,'Test Sample Data'!G1099&gt;0),'Test Sample Data'!G1099,$B$1),"")</f>
        <v/>
      </c>
      <c r="H1100" s="17" t="str">
        <f>IF(SUM('Test Sample Data'!H$3:H$98)&gt;10,IF(AND(ISNUMBER('Test Sample Data'!H1099),'Test Sample Data'!H1099&lt;$B$1,'Test Sample Data'!H1099&gt;0),'Test Sample Data'!H1099,$B$1),"")</f>
        <v/>
      </c>
      <c r="I1100" s="17" t="str">
        <f>IF(SUM('Test Sample Data'!I$3:I$98)&gt;10,IF(AND(ISNUMBER('Test Sample Data'!I1099),'Test Sample Data'!I1099&lt;$B$1,'Test Sample Data'!I1099&gt;0),'Test Sample Data'!I1099,$B$1),"")</f>
        <v/>
      </c>
      <c r="J1100" s="17" t="str">
        <f>IF(SUM('Test Sample Data'!J$3:J$98)&gt;10,IF(AND(ISNUMBER('Test Sample Data'!J1099),'Test Sample Data'!J1099&lt;$B$1,'Test Sample Data'!J1099&gt;0),'Test Sample Data'!J1099,$B$1),"")</f>
        <v/>
      </c>
      <c r="K1100" s="17" t="str">
        <f>IF(SUM('Test Sample Data'!K$3:K$98)&gt;10,IF(AND(ISNUMBER('Test Sample Data'!K1099),'Test Sample Data'!K1099&lt;$B$1,'Test Sample Data'!K1099&gt;0),'Test Sample Data'!K1099,$B$1),"")</f>
        <v/>
      </c>
      <c r="L1100" s="17" t="str">
        <f>IF(SUM('Test Sample Data'!L$3:L$98)&gt;10,IF(AND(ISNUMBER('Test Sample Data'!L1099),'Test Sample Data'!L1099&lt;$B$1,'Test Sample Data'!L1099&gt;0),'Test Sample Data'!L1099,$B$1),"")</f>
        <v/>
      </c>
      <c r="M1100" s="17" t="str">
        <f>IF(SUM('Test Sample Data'!M$3:M$98)&gt;10,IF(AND(ISNUMBER('Test Sample Data'!M1099),'Test Sample Data'!M1099&lt;$B$1,'Test Sample Data'!M1099&gt;0),'Test Sample Data'!M1099,$B$1),"")</f>
        <v/>
      </c>
      <c r="N1100" s="17" t="str">
        <f>'Gene Table'!E1099</f>
        <v>hsa-miR-4291</v>
      </c>
      <c r="O1100" s="17" t="str">
        <f>'Gene Table'!B1099</f>
        <v>N17</v>
      </c>
      <c r="P1100" s="17" t="str">
        <f>IF(SUM('Control Sample Data'!D$3:D$98)&gt;10,IF(AND(ISNUMBER('Control Sample Data'!D1099),'Control Sample Data'!D1099&lt;$B$1,'Control Sample Data'!D1099&gt;0),'Control Sample Data'!D1099,$B$1),"")</f>
        <v/>
      </c>
      <c r="Q1100" s="17" t="str">
        <f>IF(SUM('Control Sample Data'!E$3:E$98)&gt;10,IF(AND(ISNUMBER('Control Sample Data'!E1099),'Control Sample Data'!E1099&lt;$B$1,'Control Sample Data'!E1099&gt;0),'Control Sample Data'!E1099,$B$1),"")</f>
        <v/>
      </c>
      <c r="R1100" s="17" t="str">
        <f>IF(SUM('Control Sample Data'!F$3:F$98)&gt;10,IF(AND(ISNUMBER('Control Sample Data'!F1099),'Control Sample Data'!F1099&lt;$B$1,'Control Sample Data'!F1099&gt;0),'Control Sample Data'!F1099,$B$1),"")</f>
        <v/>
      </c>
      <c r="S1100" s="17" t="str">
        <f>IF(SUM('Control Sample Data'!G$3:G$98)&gt;10,IF(AND(ISNUMBER('Control Sample Data'!G1099),'Control Sample Data'!G1099&lt;$B$1,'Control Sample Data'!G1099&gt;0),'Control Sample Data'!G1099,$B$1),"")</f>
        <v/>
      </c>
      <c r="T1100" s="17" t="str">
        <f>IF(SUM('Control Sample Data'!H$3:H$98)&gt;10,IF(AND(ISNUMBER('Control Sample Data'!H1099),'Control Sample Data'!H1099&lt;$B$1,'Control Sample Data'!H1099&gt;0),'Control Sample Data'!H1099,$B$1),"")</f>
        <v/>
      </c>
      <c r="U1100" s="17" t="str">
        <f>IF(SUM('Control Sample Data'!I$3:I$98)&gt;10,IF(AND(ISNUMBER('Control Sample Data'!I1099),'Control Sample Data'!I1099&lt;$B$1,'Control Sample Data'!I1099&gt;0),'Control Sample Data'!I1099,$B$1),"")</f>
        <v/>
      </c>
      <c r="V1100" s="17" t="str">
        <f>IF(SUM('Control Sample Data'!J$3:J$98)&gt;10,IF(AND(ISNUMBER('Control Sample Data'!J1099),'Control Sample Data'!J1099&lt;$B$1,'Control Sample Data'!J1099&gt;0),'Control Sample Data'!J1099,$B$1),"")</f>
        <v/>
      </c>
      <c r="W1100" s="17" t="str">
        <f>IF(SUM('Control Sample Data'!K$3:K$98)&gt;10,IF(AND(ISNUMBER('Control Sample Data'!K1099),'Control Sample Data'!K1099&lt;$B$1,'Control Sample Data'!K1099&gt;0),'Control Sample Data'!K1099,$B$1),"")</f>
        <v/>
      </c>
      <c r="X1100" s="17" t="str">
        <f>IF(SUM('Control Sample Data'!L$3:L$98)&gt;10,IF(AND(ISNUMBER('Control Sample Data'!L1099),'Control Sample Data'!L1099&lt;$B$1,'Control Sample Data'!L1099&gt;0),'Control Sample Data'!L1099,$B$1),"")</f>
        <v/>
      </c>
      <c r="Y1100" s="17" t="str">
        <f>IF(SUM('Control Sample Data'!M$3:M$98)&gt;10,IF(AND(ISNUMBER('Control Sample Data'!M1099),'Control Sample Data'!M1099&lt;$B$1,'Control Sample Data'!M1099&gt;0),'Control Sample Data'!M1099,$B$1),"")</f>
        <v/>
      </c>
      <c r="AT1100" s="36" t="str">
        <f t="shared" si="748"/>
        <v/>
      </c>
      <c r="AU1100" s="36" t="str">
        <f t="shared" si="749"/>
        <v/>
      </c>
      <c r="AV1100" s="36" t="str">
        <f t="shared" si="750"/>
        <v/>
      </c>
      <c r="AW1100" s="36" t="str">
        <f t="shared" si="751"/>
        <v/>
      </c>
      <c r="AX1100" s="36" t="str">
        <f t="shared" si="752"/>
        <v/>
      </c>
      <c r="AY1100" s="36" t="str">
        <f t="shared" si="753"/>
        <v/>
      </c>
      <c r="AZ1100" s="36" t="str">
        <f t="shared" si="754"/>
        <v/>
      </c>
      <c r="BA1100" s="36" t="str">
        <f t="shared" si="755"/>
        <v/>
      </c>
      <c r="BB1100" s="36" t="str">
        <f t="shared" si="756"/>
        <v/>
      </c>
      <c r="BC1100" s="36" t="str">
        <f t="shared" si="757"/>
        <v/>
      </c>
      <c r="BD1100" s="36" t="str">
        <f t="shared" si="758"/>
        <v/>
      </c>
      <c r="BE1100" s="36" t="str">
        <f t="shared" si="759"/>
        <v/>
      </c>
      <c r="BF1100" s="36" t="str">
        <f t="shared" si="760"/>
        <v/>
      </c>
      <c r="BG1100" s="36" t="str">
        <f t="shared" si="761"/>
        <v/>
      </c>
      <c r="BH1100" s="36" t="str">
        <f t="shared" si="762"/>
        <v/>
      </c>
      <c r="BI1100" s="36" t="str">
        <f t="shared" si="763"/>
        <v/>
      </c>
      <c r="BJ1100" s="36" t="str">
        <f t="shared" si="764"/>
        <v/>
      </c>
      <c r="BK1100" s="36" t="str">
        <f t="shared" si="765"/>
        <v/>
      </c>
      <c r="BL1100" s="36" t="str">
        <f t="shared" si="766"/>
        <v/>
      </c>
      <c r="BM1100" s="36" t="str">
        <f t="shared" si="767"/>
        <v/>
      </c>
      <c r="BN1100" s="38" t="e">
        <f t="shared" si="726"/>
        <v>#DIV/0!</v>
      </c>
      <c r="BO1100" s="38" t="e">
        <f t="shared" si="727"/>
        <v>#DIV/0!</v>
      </c>
      <c r="BP1100" s="39" t="str">
        <f t="shared" si="728"/>
        <v/>
      </c>
      <c r="BQ1100" s="39" t="str">
        <f t="shared" si="729"/>
        <v/>
      </c>
      <c r="BR1100" s="39" t="str">
        <f t="shared" si="730"/>
        <v/>
      </c>
      <c r="BS1100" s="39" t="str">
        <f t="shared" si="731"/>
        <v/>
      </c>
      <c r="BT1100" s="39" t="str">
        <f t="shared" si="732"/>
        <v/>
      </c>
      <c r="BU1100" s="39" t="str">
        <f t="shared" si="733"/>
        <v/>
      </c>
      <c r="BV1100" s="39" t="str">
        <f t="shared" si="734"/>
        <v/>
      </c>
      <c r="BW1100" s="39" t="str">
        <f t="shared" si="735"/>
        <v/>
      </c>
      <c r="BX1100" s="39" t="str">
        <f t="shared" si="736"/>
        <v/>
      </c>
      <c r="BY1100" s="39" t="str">
        <f t="shared" si="737"/>
        <v/>
      </c>
      <c r="BZ1100" s="39" t="str">
        <f t="shared" si="738"/>
        <v/>
      </c>
      <c r="CA1100" s="39" t="str">
        <f t="shared" si="739"/>
        <v/>
      </c>
      <c r="CB1100" s="39" t="str">
        <f t="shared" si="740"/>
        <v/>
      </c>
      <c r="CC1100" s="39" t="str">
        <f t="shared" si="741"/>
        <v/>
      </c>
      <c r="CD1100" s="39" t="str">
        <f t="shared" si="742"/>
        <v/>
      </c>
      <c r="CE1100" s="39" t="str">
        <f t="shared" si="743"/>
        <v/>
      </c>
      <c r="CF1100" s="39" t="str">
        <f t="shared" si="744"/>
        <v/>
      </c>
      <c r="CG1100" s="39" t="str">
        <f t="shared" si="745"/>
        <v/>
      </c>
      <c r="CH1100" s="39" t="str">
        <f t="shared" si="746"/>
        <v/>
      </c>
      <c r="CI1100" s="39" t="str">
        <f t="shared" si="747"/>
        <v/>
      </c>
    </row>
    <row r="1101" spans="1:87">
      <c r="A1101" s="18"/>
      <c r="B1101" s="15" t="str">
        <f>'Gene Table'!E1100</f>
        <v>hsa-miR-3909</v>
      </c>
      <c r="C1101" s="15" t="str">
        <f>'Gene Table'!B1100</f>
        <v>N18</v>
      </c>
      <c r="D1101" s="16" t="str">
        <f>IF(SUM('Test Sample Data'!D$3:D$98)&gt;10,IF(AND(ISNUMBER('Test Sample Data'!D1100),'Test Sample Data'!D1100&lt;$B$1,'Test Sample Data'!D1100&gt;0),'Test Sample Data'!D1100,$B$1),"")</f>
        <v/>
      </c>
      <c r="E1101" s="17" t="str">
        <f>IF(SUM('Test Sample Data'!E$3:E$98)&gt;10,IF(AND(ISNUMBER('Test Sample Data'!E1100),'Test Sample Data'!E1100&lt;$B$1,'Test Sample Data'!E1100&gt;0),'Test Sample Data'!E1100,$B$1),"")</f>
        <v/>
      </c>
      <c r="F1101" s="17" t="str">
        <f>IF(SUM('Test Sample Data'!F$3:F$98)&gt;10,IF(AND(ISNUMBER('Test Sample Data'!F1100),'Test Sample Data'!F1100&lt;$B$1,'Test Sample Data'!F1100&gt;0),'Test Sample Data'!F1100,$B$1),"")</f>
        <v/>
      </c>
      <c r="G1101" s="17" t="str">
        <f>IF(SUM('Test Sample Data'!G$3:G$98)&gt;10,IF(AND(ISNUMBER('Test Sample Data'!G1100),'Test Sample Data'!G1100&lt;$B$1,'Test Sample Data'!G1100&gt;0),'Test Sample Data'!G1100,$B$1),"")</f>
        <v/>
      </c>
      <c r="H1101" s="17" t="str">
        <f>IF(SUM('Test Sample Data'!H$3:H$98)&gt;10,IF(AND(ISNUMBER('Test Sample Data'!H1100),'Test Sample Data'!H1100&lt;$B$1,'Test Sample Data'!H1100&gt;0),'Test Sample Data'!H1100,$B$1),"")</f>
        <v/>
      </c>
      <c r="I1101" s="17" t="str">
        <f>IF(SUM('Test Sample Data'!I$3:I$98)&gt;10,IF(AND(ISNUMBER('Test Sample Data'!I1100),'Test Sample Data'!I1100&lt;$B$1,'Test Sample Data'!I1100&gt;0),'Test Sample Data'!I1100,$B$1),"")</f>
        <v/>
      </c>
      <c r="J1101" s="17" t="str">
        <f>IF(SUM('Test Sample Data'!J$3:J$98)&gt;10,IF(AND(ISNUMBER('Test Sample Data'!J1100),'Test Sample Data'!J1100&lt;$B$1,'Test Sample Data'!J1100&gt;0),'Test Sample Data'!J1100,$B$1),"")</f>
        <v/>
      </c>
      <c r="K1101" s="17" t="str">
        <f>IF(SUM('Test Sample Data'!K$3:K$98)&gt;10,IF(AND(ISNUMBER('Test Sample Data'!K1100),'Test Sample Data'!K1100&lt;$B$1,'Test Sample Data'!K1100&gt;0),'Test Sample Data'!K1100,$B$1),"")</f>
        <v/>
      </c>
      <c r="L1101" s="17" t="str">
        <f>IF(SUM('Test Sample Data'!L$3:L$98)&gt;10,IF(AND(ISNUMBER('Test Sample Data'!L1100),'Test Sample Data'!L1100&lt;$B$1,'Test Sample Data'!L1100&gt;0),'Test Sample Data'!L1100,$B$1),"")</f>
        <v/>
      </c>
      <c r="M1101" s="17" t="str">
        <f>IF(SUM('Test Sample Data'!M$3:M$98)&gt;10,IF(AND(ISNUMBER('Test Sample Data'!M1100),'Test Sample Data'!M1100&lt;$B$1,'Test Sample Data'!M1100&gt;0),'Test Sample Data'!M1100,$B$1),"")</f>
        <v/>
      </c>
      <c r="N1101" s="17" t="str">
        <f>'Gene Table'!E1100</f>
        <v>hsa-miR-3909</v>
      </c>
      <c r="O1101" s="17" t="str">
        <f>'Gene Table'!B1100</f>
        <v>N18</v>
      </c>
      <c r="P1101" s="17" t="str">
        <f>IF(SUM('Control Sample Data'!D$3:D$98)&gt;10,IF(AND(ISNUMBER('Control Sample Data'!D1100),'Control Sample Data'!D1100&lt;$B$1,'Control Sample Data'!D1100&gt;0),'Control Sample Data'!D1100,$B$1),"")</f>
        <v/>
      </c>
      <c r="Q1101" s="17" t="str">
        <f>IF(SUM('Control Sample Data'!E$3:E$98)&gt;10,IF(AND(ISNUMBER('Control Sample Data'!E1100),'Control Sample Data'!E1100&lt;$B$1,'Control Sample Data'!E1100&gt;0),'Control Sample Data'!E1100,$B$1),"")</f>
        <v/>
      </c>
      <c r="R1101" s="17" t="str">
        <f>IF(SUM('Control Sample Data'!F$3:F$98)&gt;10,IF(AND(ISNUMBER('Control Sample Data'!F1100),'Control Sample Data'!F1100&lt;$B$1,'Control Sample Data'!F1100&gt;0),'Control Sample Data'!F1100,$B$1),"")</f>
        <v/>
      </c>
      <c r="S1101" s="17" t="str">
        <f>IF(SUM('Control Sample Data'!G$3:G$98)&gt;10,IF(AND(ISNUMBER('Control Sample Data'!G1100),'Control Sample Data'!G1100&lt;$B$1,'Control Sample Data'!G1100&gt;0),'Control Sample Data'!G1100,$B$1),"")</f>
        <v/>
      </c>
      <c r="T1101" s="17" t="str">
        <f>IF(SUM('Control Sample Data'!H$3:H$98)&gt;10,IF(AND(ISNUMBER('Control Sample Data'!H1100),'Control Sample Data'!H1100&lt;$B$1,'Control Sample Data'!H1100&gt;0),'Control Sample Data'!H1100,$B$1),"")</f>
        <v/>
      </c>
      <c r="U1101" s="17" t="str">
        <f>IF(SUM('Control Sample Data'!I$3:I$98)&gt;10,IF(AND(ISNUMBER('Control Sample Data'!I1100),'Control Sample Data'!I1100&lt;$B$1,'Control Sample Data'!I1100&gt;0),'Control Sample Data'!I1100,$B$1),"")</f>
        <v/>
      </c>
      <c r="V1101" s="17" t="str">
        <f>IF(SUM('Control Sample Data'!J$3:J$98)&gt;10,IF(AND(ISNUMBER('Control Sample Data'!J1100),'Control Sample Data'!J1100&lt;$B$1,'Control Sample Data'!J1100&gt;0),'Control Sample Data'!J1100,$B$1),"")</f>
        <v/>
      </c>
      <c r="W1101" s="17" t="str">
        <f>IF(SUM('Control Sample Data'!K$3:K$98)&gt;10,IF(AND(ISNUMBER('Control Sample Data'!K1100),'Control Sample Data'!K1100&lt;$B$1,'Control Sample Data'!K1100&gt;0),'Control Sample Data'!K1100,$B$1),"")</f>
        <v/>
      </c>
      <c r="X1101" s="17" t="str">
        <f>IF(SUM('Control Sample Data'!L$3:L$98)&gt;10,IF(AND(ISNUMBER('Control Sample Data'!L1100),'Control Sample Data'!L1100&lt;$B$1,'Control Sample Data'!L1100&gt;0),'Control Sample Data'!L1100,$B$1),"")</f>
        <v/>
      </c>
      <c r="Y1101" s="17" t="str">
        <f>IF(SUM('Control Sample Data'!M$3:M$98)&gt;10,IF(AND(ISNUMBER('Control Sample Data'!M1100),'Control Sample Data'!M1100&lt;$B$1,'Control Sample Data'!M1100&gt;0),'Control Sample Data'!M1100,$B$1),"")</f>
        <v/>
      </c>
      <c r="AT1101" s="36" t="str">
        <f t="shared" si="748"/>
        <v/>
      </c>
      <c r="AU1101" s="36" t="str">
        <f t="shared" si="749"/>
        <v/>
      </c>
      <c r="AV1101" s="36" t="str">
        <f t="shared" si="750"/>
        <v/>
      </c>
      <c r="AW1101" s="36" t="str">
        <f t="shared" si="751"/>
        <v/>
      </c>
      <c r="AX1101" s="36" t="str">
        <f t="shared" si="752"/>
        <v/>
      </c>
      <c r="AY1101" s="36" t="str">
        <f t="shared" si="753"/>
        <v/>
      </c>
      <c r="AZ1101" s="36" t="str">
        <f t="shared" si="754"/>
        <v/>
      </c>
      <c r="BA1101" s="36" t="str">
        <f t="shared" si="755"/>
        <v/>
      </c>
      <c r="BB1101" s="36" t="str">
        <f t="shared" si="756"/>
        <v/>
      </c>
      <c r="BC1101" s="36" t="str">
        <f t="shared" si="757"/>
        <v/>
      </c>
      <c r="BD1101" s="36" t="str">
        <f t="shared" si="758"/>
        <v/>
      </c>
      <c r="BE1101" s="36" t="str">
        <f t="shared" si="759"/>
        <v/>
      </c>
      <c r="BF1101" s="36" t="str">
        <f t="shared" si="760"/>
        <v/>
      </c>
      <c r="BG1101" s="36" t="str">
        <f t="shared" si="761"/>
        <v/>
      </c>
      <c r="BH1101" s="36" t="str">
        <f t="shared" si="762"/>
        <v/>
      </c>
      <c r="BI1101" s="36" t="str">
        <f t="shared" si="763"/>
        <v/>
      </c>
      <c r="BJ1101" s="36" t="str">
        <f t="shared" si="764"/>
        <v/>
      </c>
      <c r="BK1101" s="36" t="str">
        <f t="shared" si="765"/>
        <v/>
      </c>
      <c r="BL1101" s="36" t="str">
        <f t="shared" si="766"/>
        <v/>
      </c>
      <c r="BM1101" s="36" t="str">
        <f t="shared" si="767"/>
        <v/>
      </c>
      <c r="BN1101" s="38" t="e">
        <f t="shared" si="726"/>
        <v>#DIV/0!</v>
      </c>
      <c r="BO1101" s="38" t="e">
        <f t="shared" si="727"/>
        <v>#DIV/0!</v>
      </c>
      <c r="BP1101" s="39" t="str">
        <f t="shared" si="728"/>
        <v/>
      </c>
      <c r="BQ1101" s="39" t="str">
        <f t="shared" si="729"/>
        <v/>
      </c>
      <c r="BR1101" s="39" t="str">
        <f t="shared" si="730"/>
        <v/>
      </c>
      <c r="BS1101" s="39" t="str">
        <f t="shared" si="731"/>
        <v/>
      </c>
      <c r="BT1101" s="39" t="str">
        <f t="shared" si="732"/>
        <v/>
      </c>
      <c r="BU1101" s="39" t="str">
        <f t="shared" si="733"/>
        <v/>
      </c>
      <c r="BV1101" s="39" t="str">
        <f t="shared" si="734"/>
        <v/>
      </c>
      <c r="BW1101" s="39" t="str">
        <f t="shared" si="735"/>
        <v/>
      </c>
      <c r="BX1101" s="39" t="str">
        <f t="shared" si="736"/>
        <v/>
      </c>
      <c r="BY1101" s="39" t="str">
        <f t="shared" si="737"/>
        <v/>
      </c>
      <c r="BZ1101" s="39" t="str">
        <f t="shared" si="738"/>
        <v/>
      </c>
      <c r="CA1101" s="39" t="str">
        <f t="shared" si="739"/>
        <v/>
      </c>
      <c r="CB1101" s="39" t="str">
        <f t="shared" si="740"/>
        <v/>
      </c>
      <c r="CC1101" s="39" t="str">
        <f t="shared" si="741"/>
        <v/>
      </c>
      <c r="CD1101" s="39" t="str">
        <f t="shared" si="742"/>
        <v/>
      </c>
      <c r="CE1101" s="39" t="str">
        <f t="shared" si="743"/>
        <v/>
      </c>
      <c r="CF1101" s="39" t="str">
        <f t="shared" si="744"/>
        <v/>
      </c>
      <c r="CG1101" s="39" t="str">
        <f t="shared" si="745"/>
        <v/>
      </c>
      <c r="CH1101" s="39" t="str">
        <f t="shared" si="746"/>
        <v/>
      </c>
      <c r="CI1101" s="39" t="str">
        <f t="shared" si="747"/>
        <v/>
      </c>
    </row>
    <row r="1102" spans="1:87">
      <c r="A1102" s="18"/>
      <c r="B1102" s="15" t="str">
        <f>'Gene Table'!E1101</f>
        <v>hsa-miR-4329</v>
      </c>
      <c r="C1102" s="15" t="str">
        <f>'Gene Table'!B1101</f>
        <v>N19</v>
      </c>
      <c r="D1102" s="16" t="str">
        <f>IF(SUM('Test Sample Data'!D$3:D$98)&gt;10,IF(AND(ISNUMBER('Test Sample Data'!D1101),'Test Sample Data'!D1101&lt;$B$1,'Test Sample Data'!D1101&gt;0),'Test Sample Data'!D1101,$B$1),"")</f>
        <v/>
      </c>
      <c r="E1102" s="17" t="str">
        <f>IF(SUM('Test Sample Data'!E$3:E$98)&gt;10,IF(AND(ISNUMBER('Test Sample Data'!E1101),'Test Sample Data'!E1101&lt;$B$1,'Test Sample Data'!E1101&gt;0),'Test Sample Data'!E1101,$B$1),"")</f>
        <v/>
      </c>
      <c r="F1102" s="17" t="str">
        <f>IF(SUM('Test Sample Data'!F$3:F$98)&gt;10,IF(AND(ISNUMBER('Test Sample Data'!F1101),'Test Sample Data'!F1101&lt;$B$1,'Test Sample Data'!F1101&gt;0),'Test Sample Data'!F1101,$B$1),"")</f>
        <v/>
      </c>
      <c r="G1102" s="17" t="str">
        <f>IF(SUM('Test Sample Data'!G$3:G$98)&gt;10,IF(AND(ISNUMBER('Test Sample Data'!G1101),'Test Sample Data'!G1101&lt;$B$1,'Test Sample Data'!G1101&gt;0),'Test Sample Data'!G1101,$B$1),"")</f>
        <v/>
      </c>
      <c r="H1102" s="17" t="str">
        <f>IF(SUM('Test Sample Data'!H$3:H$98)&gt;10,IF(AND(ISNUMBER('Test Sample Data'!H1101),'Test Sample Data'!H1101&lt;$B$1,'Test Sample Data'!H1101&gt;0),'Test Sample Data'!H1101,$B$1),"")</f>
        <v/>
      </c>
      <c r="I1102" s="17" t="str">
        <f>IF(SUM('Test Sample Data'!I$3:I$98)&gt;10,IF(AND(ISNUMBER('Test Sample Data'!I1101),'Test Sample Data'!I1101&lt;$B$1,'Test Sample Data'!I1101&gt;0),'Test Sample Data'!I1101,$B$1),"")</f>
        <v/>
      </c>
      <c r="J1102" s="17" t="str">
        <f>IF(SUM('Test Sample Data'!J$3:J$98)&gt;10,IF(AND(ISNUMBER('Test Sample Data'!J1101),'Test Sample Data'!J1101&lt;$B$1,'Test Sample Data'!J1101&gt;0),'Test Sample Data'!J1101,$B$1),"")</f>
        <v/>
      </c>
      <c r="K1102" s="17" t="str">
        <f>IF(SUM('Test Sample Data'!K$3:K$98)&gt;10,IF(AND(ISNUMBER('Test Sample Data'!K1101),'Test Sample Data'!K1101&lt;$B$1,'Test Sample Data'!K1101&gt;0),'Test Sample Data'!K1101,$B$1),"")</f>
        <v/>
      </c>
      <c r="L1102" s="17" t="str">
        <f>IF(SUM('Test Sample Data'!L$3:L$98)&gt;10,IF(AND(ISNUMBER('Test Sample Data'!L1101),'Test Sample Data'!L1101&lt;$B$1,'Test Sample Data'!L1101&gt;0),'Test Sample Data'!L1101,$B$1),"")</f>
        <v/>
      </c>
      <c r="M1102" s="17" t="str">
        <f>IF(SUM('Test Sample Data'!M$3:M$98)&gt;10,IF(AND(ISNUMBER('Test Sample Data'!M1101),'Test Sample Data'!M1101&lt;$B$1,'Test Sample Data'!M1101&gt;0),'Test Sample Data'!M1101,$B$1),"")</f>
        <v/>
      </c>
      <c r="N1102" s="17" t="str">
        <f>'Gene Table'!E1101</f>
        <v>hsa-miR-4329</v>
      </c>
      <c r="O1102" s="17" t="str">
        <f>'Gene Table'!B1101</f>
        <v>N19</v>
      </c>
      <c r="P1102" s="17" t="str">
        <f>IF(SUM('Control Sample Data'!D$3:D$98)&gt;10,IF(AND(ISNUMBER('Control Sample Data'!D1101),'Control Sample Data'!D1101&lt;$B$1,'Control Sample Data'!D1101&gt;0),'Control Sample Data'!D1101,$B$1),"")</f>
        <v/>
      </c>
      <c r="Q1102" s="17" t="str">
        <f>IF(SUM('Control Sample Data'!E$3:E$98)&gt;10,IF(AND(ISNUMBER('Control Sample Data'!E1101),'Control Sample Data'!E1101&lt;$B$1,'Control Sample Data'!E1101&gt;0),'Control Sample Data'!E1101,$B$1),"")</f>
        <v/>
      </c>
      <c r="R1102" s="17" t="str">
        <f>IF(SUM('Control Sample Data'!F$3:F$98)&gt;10,IF(AND(ISNUMBER('Control Sample Data'!F1101),'Control Sample Data'!F1101&lt;$B$1,'Control Sample Data'!F1101&gt;0),'Control Sample Data'!F1101,$B$1),"")</f>
        <v/>
      </c>
      <c r="S1102" s="17" t="str">
        <f>IF(SUM('Control Sample Data'!G$3:G$98)&gt;10,IF(AND(ISNUMBER('Control Sample Data'!G1101),'Control Sample Data'!G1101&lt;$B$1,'Control Sample Data'!G1101&gt;0),'Control Sample Data'!G1101,$B$1),"")</f>
        <v/>
      </c>
      <c r="T1102" s="17" t="str">
        <f>IF(SUM('Control Sample Data'!H$3:H$98)&gt;10,IF(AND(ISNUMBER('Control Sample Data'!H1101),'Control Sample Data'!H1101&lt;$B$1,'Control Sample Data'!H1101&gt;0),'Control Sample Data'!H1101,$B$1),"")</f>
        <v/>
      </c>
      <c r="U1102" s="17" t="str">
        <f>IF(SUM('Control Sample Data'!I$3:I$98)&gt;10,IF(AND(ISNUMBER('Control Sample Data'!I1101),'Control Sample Data'!I1101&lt;$B$1,'Control Sample Data'!I1101&gt;0),'Control Sample Data'!I1101,$B$1),"")</f>
        <v/>
      </c>
      <c r="V1102" s="17" t="str">
        <f>IF(SUM('Control Sample Data'!J$3:J$98)&gt;10,IF(AND(ISNUMBER('Control Sample Data'!J1101),'Control Sample Data'!J1101&lt;$B$1,'Control Sample Data'!J1101&gt;0),'Control Sample Data'!J1101,$B$1),"")</f>
        <v/>
      </c>
      <c r="W1102" s="17" t="str">
        <f>IF(SUM('Control Sample Data'!K$3:K$98)&gt;10,IF(AND(ISNUMBER('Control Sample Data'!K1101),'Control Sample Data'!K1101&lt;$B$1,'Control Sample Data'!K1101&gt;0),'Control Sample Data'!K1101,$B$1),"")</f>
        <v/>
      </c>
      <c r="X1102" s="17" t="str">
        <f>IF(SUM('Control Sample Data'!L$3:L$98)&gt;10,IF(AND(ISNUMBER('Control Sample Data'!L1101),'Control Sample Data'!L1101&lt;$B$1,'Control Sample Data'!L1101&gt;0),'Control Sample Data'!L1101,$B$1),"")</f>
        <v/>
      </c>
      <c r="Y1102" s="17" t="str">
        <f>IF(SUM('Control Sample Data'!M$3:M$98)&gt;10,IF(AND(ISNUMBER('Control Sample Data'!M1101),'Control Sample Data'!M1101&lt;$B$1,'Control Sample Data'!M1101&gt;0),'Control Sample Data'!M1101,$B$1),"")</f>
        <v/>
      </c>
      <c r="AT1102" s="36" t="str">
        <f t="shared" si="748"/>
        <v/>
      </c>
      <c r="AU1102" s="36" t="str">
        <f t="shared" si="749"/>
        <v/>
      </c>
      <c r="AV1102" s="36" t="str">
        <f t="shared" si="750"/>
        <v/>
      </c>
      <c r="AW1102" s="36" t="str">
        <f t="shared" si="751"/>
        <v/>
      </c>
      <c r="AX1102" s="36" t="str">
        <f t="shared" si="752"/>
        <v/>
      </c>
      <c r="AY1102" s="36" t="str">
        <f t="shared" si="753"/>
        <v/>
      </c>
      <c r="AZ1102" s="36" t="str">
        <f t="shared" si="754"/>
        <v/>
      </c>
      <c r="BA1102" s="36" t="str">
        <f t="shared" si="755"/>
        <v/>
      </c>
      <c r="BB1102" s="36" t="str">
        <f t="shared" si="756"/>
        <v/>
      </c>
      <c r="BC1102" s="36" t="str">
        <f t="shared" si="757"/>
        <v/>
      </c>
      <c r="BD1102" s="36" t="str">
        <f t="shared" si="758"/>
        <v/>
      </c>
      <c r="BE1102" s="36" t="str">
        <f t="shared" si="759"/>
        <v/>
      </c>
      <c r="BF1102" s="36" t="str">
        <f t="shared" si="760"/>
        <v/>
      </c>
      <c r="BG1102" s="36" t="str">
        <f t="shared" si="761"/>
        <v/>
      </c>
      <c r="BH1102" s="36" t="str">
        <f t="shared" si="762"/>
        <v/>
      </c>
      <c r="BI1102" s="36" t="str">
        <f t="shared" si="763"/>
        <v/>
      </c>
      <c r="BJ1102" s="36" t="str">
        <f t="shared" si="764"/>
        <v/>
      </c>
      <c r="BK1102" s="36" t="str">
        <f t="shared" si="765"/>
        <v/>
      </c>
      <c r="BL1102" s="36" t="str">
        <f t="shared" si="766"/>
        <v/>
      </c>
      <c r="BM1102" s="36" t="str">
        <f t="shared" si="767"/>
        <v/>
      </c>
      <c r="BN1102" s="38" t="e">
        <f t="shared" si="726"/>
        <v>#DIV/0!</v>
      </c>
      <c r="BO1102" s="38" t="e">
        <f t="shared" si="727"/>
        <v>#DIV/0!</v>
      </c>
      <c r="BP1102" s="39" t="str">
        <f t="shared" si="728"/>
        <v/>
      </c>
      <c r="BQ1102" s="39" t="str">
        <f t="shared" si="729"/>
        <v/>
      </c>
      <c r="BR1102" s="39" t="str">
        <f t="shared" si="730"/>
        <v/>
      </c>
      <c r="BS1102" s="39" t="str">
        <f t="shared" si="731"/>
        <v/>
      </c>
      <c r="BT1102" s="39" t="str">
        <f t="shared" si="732"/>
        <v/>
      </c>
      <c r="BU1102" s="39" t="str">
        <f t="shared" si="733"/>
        <v/>
      </c>
      <c r="BV1102" s="39" t="str">
        <f t="shared" si="734"/>
        <v/>
      </c>
      <c r="BW1102" s="39" t="str">
        <f t="shared" si="735"/>
        <v/>
      </c>
      <c r="BX1102" s="39" t="str">
        <f t="shared" si="736"/>
        <v/>
      </c>
      <c r="BY1102" s="39" t="str">
        <f t="shared" si="737"/>
        <v/>
      </c>
      <c r="BZ1102" s="39" t="str">
        <f t="shared" si="738"/>
        <v/>
      </c>
      <c r="CA1102" s="39" t="str">
        <f t="shared" si="739"/>
        <v/>
      </c>
      <c r="CB1102" s="39" t="str">
        <f t="shared" si="740"/>
        <v/>
      </c>
      <c r="CC1102" s="39" t="str">
        <f t="shared" si="741"/>
        <v/>
      </c>
      <c r="CD1102" s="39" t="str">
        <f t="shared" si="742"/>
        <v/>
      </c>
      <c r="CE1102" s="39" t="str">
        <f t="shared" si="743"/>
        <v/>
      </c>
      <c r="CF1102" s="39" t="str">
        <f t="shared" si="744"/>
        <v/>
      </c>
      <c r="CG1102" s="39" t="str">
        <f t="shared" si="745"/>
        <v/>
      </c>
      <c r="CH1102" s="39" t="str">
        <f t="shared" si="746"/>
        <v/>
      </c>
      <c r="CI1102" s="39" t="str">
        <f t="shared" si="747"/>
        <v/>
      </c>
    </row>
    <row r="1103" spans="1:87">
      <c r="A1103" s="18"/>
      <c r="B1103" s="15" t="str">
        <f>'Gene Table'!E1102</f>
        <v>hsa-miR-3910</v>
      </c>
      <c r="C1103" s="15" t="str">
        <f>'Gene Table'!B1102</f>
        <v>N20</v>
      </c>
      <c r="D1103" s="16" t="str">
        <f>IF(SUM('Test Sample Data'!D$3:D$98)&gt;10,IF(AND(ISNUMBER('Test Sample Data'!D1102),'Test Sample Data'!D1102&lt;$B$1,'Test Sample Data'!D1102&gt;0),'Test Sample Data'!D1102,$B$1),"")</f>
        <v/>
      </c>
      <c r="E1103" s="17" t="str">
        <f>IF(SUM('Test Sample Data'!E$3:E$98)&gt;10,IF(AND(ISNUMBER('Test Sample Data'!E1102),'Test Sample Data'!E1102&lt;$B$1,'Test Sample Data'!E1102&gt;0),'Test Sample Data'!E1102,$B$1),"")</f>
        <v/>
      </c>
      <c r="F1103" s="17" t="str">
        <f>IF(SUM('Test Sample Data'!F$3:F$98)&gt;10,IF(AND(ISNUMBER('Test Sample Data'!F1102),'Test Sample Data'!F1102&lt;$B$1,'Test Sample Data'!F1102&gt;0),'Test Sample Data'!F1102,$B$1),"")</f>
        <v/>
      </c>
      <c r="G1103" s="17" t="str">
        <f>IF(SUM('Test Sample Data'!G$3:G$98)&gt;10,IF(AND(ISNUMBER('Test Sample Data'!G1102),'Test Sample Data'!G1102&lt;$B$1,'Test Sample Data'!G1102&gt;0),'Test Sample Data'!G1102,$B$1),"")</f>
        <v/>
      </c>
      <c r="H1103" s="17" t="str">
        <f>IF(SUM('Test Sample Data'!H$3:H$98)&gt;10,IF(AND(ISNUMBER('Test Sample Data'!H1102),'Test Sample Data'!H1102&lt;$B$1,'Test Sample Data'!H1102&gt;0),'Test Sample Data'!H1102,$B$1),"")</f>
        <v/>
      </c>
      <c r="I1103" s="17" t="str">
        <f>IF(SUM('Test Sample Data'!I$3:I$98)&gt;10,IF(AND(ISNUMBER('Test Sample Data'!I1102),'Test Sample Data'!I1102&lt;$B$1,'Test Sample Data'!I1102&gt;0),'Test Sample Data'!I1102,$B$1),"")</f>
        <v/>
      </c>
      <c r="J1103" s="17" t="str">
        <f>IF(SUM('Test Sample Data'!J$3:J$98)&gt;10,IF(AND(ISNUMBER('Test Sample Data'!J1102),'Test Sample Data'!J1102&lt;$B$1,'Test Sample Data'!J1102&gt;0),'Test Sample Data'!J1102,$B$1),"")</f>
        <v/>
      </c>
      <c r="K1103" s="17" t="str">
        <f>IF(SUM('Test Sample Data'!K$3:K$98)&gt;10,IF(AND(ISNUMBER('Test Sample Data'!K1102),'Test Sample Data'!K1102&lt;$B$1,'Test Sample Data'!K1102&gt;0),'Test Sample Data'!K1102,$B$1),"")</f>
        <v/>
      </c>
      <c r="L1103" s="17" t="str">
        <f>IF(SUM('Test Sample Data'!L$3:L$98)&gt;10,IF(AND(ISNUMBER('Test Sample Data'!L1102),'Test Sample Data'!L1102&lt;$B$1,'Test Sample Data'!L1102&gt;0),'Test Sample Data'!L1102,$B$1),"")</f>
        <v/>
      </c>
      <c r="M1103" s="17" t="str">
        <f>IF(SUM('Test Sample Data'!M$3:M$98)&gt;10,IF(AND(ISNUMBER('Test Sample Data'!M1102),'Test Sample Data'!M1102&lt;$B$1,'Test Sample Data'!M1102&gt;0),'Test Sample Data'!M1102,$B$1),"")</f>
        <v/>
      </c>
      <c r="N1103" s="17" t="str">
        <f>'Gene Table'!E1102</f>
        <v>hsa-miR-3910</v>
      </c>
      <c r="O1103" s="17" t="str">
        <f>'Gene Table'!B1102</f>
        <v>N20</v>
      </c>
      <c r="P1103" s="17" t="str">
        <f>IF(SUM('Control Sample Data'!D$3:D$98)&gt;10,IF(AND(ISNUMBER('Control Sample Data'!D1102),'Control Sample Data'!D1102&lt;$B$1,'Control Sample Data'!D1102&gt;0),'Control Sample Data'!D1102,$B$1),"")</f>
        <v/>
      </c>
      <c r="Q1103" s="17" t="str">
        <f>IF(SUM('Control Sample Data'!E$3:E$98)&gt;10,IF(AND(ISNUMBER('Control Sample Data'!E1102),'Control Sample Data'!E1102&lt;$B$1,'Control Sample Data'!E1102&gt;0),'Control Sample Data'!E1102,$B$1),"")</f>
        <v/>
      </c>
      <c r="R1103" s="17" t="str">
        <f>IF(SUM('Control Sample Data'!F$3:F$98)&gt;10,IF(AND(ISNUMBER('Control Sample Data'!F1102),'Control Sample Data'!F1102&lt;$B$1,'Control Sample Data'!F1102&gt;0),'Control Sample Data'!F1102,$B$1),"")</f>
        <v/>
      </c>
      <c r="S1103" s="17" t="str">
        <f>IF(SUM('Control Sample Data'!G$3:G$98)&gt;10,IF(AND(ISNUMBER('Control Sample Data'!G1102),'Control Sample Data'!G1102&lt;$B$1,'Control Sample Data'!G1102&gt;0),'Control Sample Data'!G1102,$B$1),"")</f>
        <v/>
      </c>
      <c r="T1103" s="17" t="str">
        <f>IF(SUM('Control Sample Data'!H$3:H$98)&gt;10,IF(AND(ISNUMBER('Control Sample Data'!H1102),'Control Sample Data'!H1102&lt;$B$1,'Control Sample Data'!H1102&gt;0),'Control Sample Data'!H1102,$B$1),"")</f>
        <v/>
      </c>
      <c r="U1103" s="17" t="str">
        <f>IF(SUM('Control Sample Data'!I$3:I$98)&gt;10,IF(AND(ISNUMBER('Control Sample Data'!I1102),'Control Sample Data'!I1102&lt;$B$1,'Control Sample Data'!I1102&gt;0),'Control Sample Data'!I1102,$B$1),"")</f>
        <v/>
      </c>
      <c r="V1103" s="17" t="str">
        <f>IF(SUM('Control Sample Data'!J$3:J$98)&gt;10,IF(AND(ISNUMBER('Control Sample Data'!J1102),'Control Sample Data'!J1102&lt;$B$1,'Control Sample Data'!J1102&gt;0),'Control Sample Data'!J1102,$B$1),"")</f>
        <v/>
      </c>
      <c r="W1103" s="17" t="str">
        <f>IF(SUM('Control Sample Data'!K$3:K$98)&gt;10,IF(AND(ISNUMBER('Control Sample Data'!K1102),'Control Sample Data'!K1102&lt;$B$1,'Control Sample Data'!K1102&gt;0),'Control Sample Data'!K1102,$B$1),"")</f>
        <v/>
      </c>
      <c r="X1103" s="17" t="str">
        <f>IF(SUM('Control Sample Data'!L$3:L$98)&gt;10,IF(AND(ISNUMBER('Control Sample Data'!L1102),'Control Sample Data'!L1102&lt;$B$1,'Control Sample Data'!L1102&gt;0),'Control Sample Data'!L1102,$B$1),"")</f>
        <v/>
      </c>
      <c r="Y1103" s="17" t="str">
        <f>IF(SUM('Control Sample Data'!M$3:M$98)&gt;10,IF(AND(ISNUMBER('Control Sample Data'!M1102),'Control Sample Data'!M1102&lt;$B$1,'Control Sample Data'!M1102&gt;0),'Control Sample Data'!M1102,$B$1),"")</f>
        <v/>
      </c>
      <c r="AT1103" s="36" t="str">
        <f t="shared" si="748"/>
        <v/>
      </c>
      <c r="AU1103" s="36" t="str">
        <f t="shared" si="749"/>
        <v/>
      </c>
      <c r="AV1103" s="36" t="str">
        <f t="shared" si="750"/>
        <v/>
      </c>
      <c r="AW1103" s="36" t="str">
        <f t="shared" si="751"/>
        <v/>
      </c>
      <c r="AX1103" s="36" t="str">
        <f t="shared" si="752"/>
        <v/>
      </c>
      <c r="AY1103" s="36" t="str">
        <f t="shared" si="753"/>
        <v/>
      </c>
      <c r="AZ1103" s="36" t="str">
        <f t="shared" si="754"/>
        <v/>
      </c>
      <c r="BA1103" s="36" t="str">
        <f t="shared" si="755"/>
        <v/>
      </c>
      <c r="BB1103" s="36" t="str">
        <f t="shared" si="756"/>
        <v/>
      </c>
      <c r="BC1103" s="36" t="str">
        <f t="shared" si="757"/>
        <v/>
      </c>
      <c r="BD1103" s="36" t="str">
        <f t="shared" si="758"/>
        <v/>
      </c>
      <c r="BE1103" s="36" t="str">
        <f t="shared" si="759"/>
        <v/>
      </c>
      <c r="BF1103" s="36" t="str">
        <f t="shared" si="760"/>
        <v/>
      </c>
      <c r="BG1103" s="36" t="str">
        <f t="shared" si="761"/>
        <v/>
      </c>
      <c r="BH1103" s="36" t="str">
        <f t="shared" si="762"/>
        <v/>
      </c>
      <c r="BI1103" s="36" t="str">
        <f t="shared" si="763"/>
        <v/>
      </c>
      <c r="BJ1103" s="36" t="str">
        <f t="shared" si="764"/>
        <v/>
      </c>
      <c r="BK1103" s="36" t="str">
        <f t="shared" si="765"/>
        <v/>
      </c>
      <c r="BL1103" s="36" t="str">
        <f t="shared" si="766"/>
        <v/>
      </c>
      <c r="BM1103" s="36" t="str">
        <f t="shared" si="767"/>
        <v/>
      </c>
      <c r="BN1103" s="38" t="e">
        <f t="shared" si="726"/>
        <v>#DIV/0!</v>
      </c>
      <c r="BO1103" s="38" t="e">
        <f t="shared" si="727"/>
        <v>#DIV/0!</v>
      </c>
      <c r="BP1103" s="39" t="str">
        <f t="shared" si="728"/>
        <v/>
      </c>
      <c r="BQ1103" s="39" t="str">
        <f t="shared" si="729"/>
        <v/>
      </c>
      <c r="BR1103" s="39" t="str">
        <f t="shared" si="730"/>
        <v/>
      </c>
      <c r="BS1103" s="39" t="str">
        <f t="shared" si="731"/>
        <v/>
      </c>
      <c r="BT1103" s="39" t="str">
        <f t="shared" si="732"/>
        <v/>
      </c>
      <c r="BU1103" s="39" t="str">
        <f t="shared" si="733"/>
        <v/>
      </c>
      <c r="BV1103" s="39" t="str">
        <f t="shared" si="734"/>
        <v/>
      </c>
      <c r="BW1103" s="39" t="str">
        <f t="shared" si="735"/>
        <v/>
      </c>
      <c r="BX1103" s="39" t="str">
        <f t="shared" si="736"/>
        <v/>
      </c>
      <c r="BY1103" s="39" t="str">
        <f t="shared" si="737"/>
        <v/>
      </c>
      <c r="BZ1103" s="39" t="str">
        <f t="shared" si="738"/>
        <v/>
      </c>
      <c r="CA1103" s="39" t="str">
        <f t="shared" si="739"/>
        <v/>
      </c>
      <c r="CB1103" s="39" t="str">
        <f t="shared" si="740"/>
        <v/>
      </c>
      <c r="CC1103" s="39" t="str">
        <f t="shared" si="741"/>
        <v/>
      </c>
      <c r="CD1103" s="39" t="str">
        <f t="shared" si="742"/>
        <v/>
      </c>
      <c r="CE1103" s="39" t="str">
        <f t="shared" si="743"/>
        <v/>
      </c>
      <c r="CF1103" s="39" t="str">
        <f t="shared" si="744"/>
        <v/>
      </c>
      <c r="CG1103" s="39" t="str">
        <f t="shared" si="745"/>
        <v/>
      </c>
      <c r="CH1103" s="39" t="str">
        <f t="shared" si="746"/>
        <v/>
      </c>
      <c r="CI1103" s="39" t="str">
        <f t="shared" si="747"/>
        <v/>
      </c>
    </row>
    <row r="1104" spans="1:87">
      <c r="A1104" s="18"/>
      <c r="B1104" s="15" t="str">
        <f>'Gene Table'!E1103</f>
        <v>hsa-miR-4330</v>
      </c>
      <c r="C1104" s="15" t="str">
        <f>'Gene Table'!B1103</f>
        <v>N21</v>
      </c>
      <c r="D1104" s="16" t="str">
        <f>IF(SUM('Test Sample Data'!D$3:D$98)&gt;10,IF(AND(ISNUMBER('Test Sample Data'!D1103),'Test Sample Data'!D1103&lt;$B$1,'Test Sample Data'!D1103&gt;0),'Test Sample Data'!D1103,$B$1),"")</f>
        <v/>
      </c>
      <c r="E1104" s="17" t="str">
        <f>IF(SUM('Test Sample Data'!E$3:E$98)&gt;10,IF(AND(ISNUMBER('Test Sample Data'!E1103),'Test Sample Data'!E1103&lt;$B$1,'Test Sample Data'!E1103&gt;0),'Test Sample Data'!E1103,$B$1),"")</f>
        <v/>
      </c>
      <c r="F1104" s="17" t="str">
        <f>IF(SUM('Test Sample Data'!F$3:F$98)&gt;10,IF(AND(ISNUMBER('Test Sample Data'!F1103),'Test Sample Data'!F1103&lt;$B$1,'Test Sample Data'!F1103&gt;0),'Test Sample Data'!F1103,$B$1),"")</f>
        <v/>
      </c>
      <c r="G1104" s="17" t="str">
        <f>IF(SUM('Test Sample Data'!G$3:G$98)&gt;10,IF(AND(ISNUMBER('Test Sample Data'!G1103),'Test Sample Data'!G1103&lt;$B$1,'Test Sample Data'!G1103&gt;0),'Test Sample Data'!G1103,$B$1),"")</f>
        <v/>
      </c>
      <c r="H1104" s="17" t="str">
        <f>IF(SUM('Test Sample Data'!H$3:H$98)&gt;10,IF(AND(ISNUMBER('Test Sample Data'!H1103),'Test Sample Data'!H1103&lt;$B$1,'Test Sample Data'!H1103&gt;0),'Test Sample Data'!H1103,$B$1),"")</f>
        <v/>
      </c>
      <c r="I1104" s="17" t="str">
        <f>IF(SUM('Test Sample Data'!I$3:I$98)&gt;10,IF(AND(ISNUMBER('Test Sample Data'!I1103),'Test Sample Data'!I1103&lt;$B$1,'Test Sample Data'!I1103&gt;0),'Test Sample Data'!I1103,$B$1),"")</f>
        <v/>
      </c>
      <c r="J1104" s="17" t="str">
        <f>IF(SUM('Test Sample Data'!J$3:J$98)&gt;10,IF(AND(ISNUMBER('Test Sample Data'!J1103),'Test Sample Data'!J1103&lt;$B$1,'Test Sample Data'!J1103&gt;0),'Test Sample Data'!J1103,$B$1),"")</f>
        <v/>
      </c>
      <c r="K1104" s="17" t="str">
        <f>IF(SUM('Test Sample Data'!K$3:K$98)&gt;10,IF(AND(ISNUMBER('Test Sample Data'!K1103),'Test Sample Data'!K1103&lt;$B$1,'Test Sample Data'!K1103&gt;0),'Test Sample Data'!K1103,$B$1),"")</f>
        <v/>
      </c>
      <c r="L1104" s="17" t="str">
        <f>IF(SUM('Test Sample Data'!L$3:L$98)&gt;10,IF(AND(ISNUMBER('Test Sample Data'!L1103),'Test Sample Data'!L1103&lt;$B$1,'Test Sample Data'!L1103&gt;0),'Test Sample Data'!L1103,$B$1),"")</f>
        <v/>
      </c>
      <c r="M1104" s="17" t="str">
        <f>IF(SUM('Test Sample Data'!M$3:M$98)&gt;10,IF(AND(ISNUMBER('Test Sample Data'!M1103),'Test Sample Data'!M1103&lt;$B$1,'Test Sample Data'!M1103&gt;0),'Test Sample Data'!M1103,$B$1),"")</f>
        <v/>
      </c>
      <c r="N1104" s="17" t="str">
        <f>'Gene Table'!E1103</f>
        <v>hsa-miR-4330</v>
      </c>
      <c r="O1104" s="17" t="str">
        <f>'Gene Table'!B1103</f>
        <v>N21</v>
      </c>
      <c r="P1104" s="17" t="str">
        <f>IF(SUM('Control Sample Data'!D$3:D$98)&gt;10,IF(AND(ISNUMBER('Control Sample Data'!D1103),'Control Sample Data'!D1103&lt;$B$1,'Control Sample Data'!D1103&gt;0),'Control Sample Data'!D1103,$B$1),"")</f>
        <v/>
      </c>
      <c r="Q1104" s="17" t="str">
        <f>IF(SUM('Control Sample Data'!E$3:E$98)&gt;10,IF(AND(ISNUMBER('Control Sample Data'!E1103),'Control Sample Data'!E1103&lt;$B$1,'Control Sample Data'!E1103&gt;0),'Control Sample Data'!E1103,$B$1),"")</f>
        <v/>
      </c>
      <c r="R1104" s="17" t="str">
        <f>IF(SUM('Control Sample Data'!F$3:F$98)&gt;10,IF(AND(ISNUMBER('Control Sample Data'!F1103),'Control Sample Data'!F1103&lt;$B$1,'Control Sample Data'!F1103&gt;0),'Control Sample Data'!F1103,$B$1),"")</f>
        <v/>
      </c>
      <c r="S1104" s="17" t="str">
        <f>IF(SUM('Control Sample Data'!G$3:G$98)&gt;10,IF(AND(ISNUMBER('Control Sample Data'!G1103),'Control Sample Data'!G1103&lt;$B$1,'Control Sample Data'!G1103&gt;0),'Control Sample Data'!G1103,$B$1),"")</f>
        <v/>
      </c>
      <c r="T1104" s="17" t="str">
        <f>IF(SUM('Control Sample Data'!H$3:H$98)&gt;10,IF(AND(ISNUMBER('Control Sample Data'!H1103),'Control Sample Data'!H1103&lt;$B$1,'Control Sample Data'!H1103&gt;0),'Control Sample Data'!H1103,$B$1),"")</f>
        <v/>
      </c>
      <c r="U1104" s="17" t="str">
        <f>IF(SUM('Control Sample Data'!I$3:I$98)&gt;10,IF(AND(ISNUMBER('Control Sample Data'!I1103),'Control Sample Data'!I1103&lt;$B$1,'Control Sample Data'!I1103&gt;0),'Control Sample Data'!I1103,$B$1),"")</f>
        <v/>
      </c>
      <c r="V1104" s="17" t="str">
        <f>IF(SUM('Control Sample Data'!J$3:J$98)&gt;10,IF(AND(ISNUMBER('Control Sample Data'!J1103),'Control Sample Data'!J1103&lt;$B$1,'Control Sample Data'!J1103&gt;0),'Control Sample Data'!J1103,$B$1),"")</f>
        <v/>
      </c>
      <c r="W1104" s="17" t="str">
        <f>IF(SUM('Control Sample Data'!K$3:K$98)&gt;10,IF(AND(ISNUMBER('Control Sample Data'!K1103),'Control Sample Data'!K1103&lt;$B$1,'Control Sample Data'!K1103&gt;0),'Control Sample Data'!K1103,$B$1),"")</f>
        <v/>
      </c>
      <c r="X1104" s="17" t="str">
        <f>IF(SUM('Control Sample Data'!L$3:L$98)&gt;10,IF(AND(ISNUMBER('Control Sample Data'!L1103),'Control Sample Data'!L1103&lt;$B$1,'Control Sample Data'!L1103&gt;0),'Control Sample Data'!L1103,$B$1),"")</f>
        <v/>
      </c>
      <c r="Y1104" s="17" t="str">
        <f>IF(SUM('Control Sample Data'!M$3:M$98)&gt;10,IF(AND(ISNUMBER('Control Sample Data'!M1103),'Control Sample Data'!M1103&lt;$B$1,'Control Sample Data'!M1103&gt;0),'Control Sample Data'!M1103,$B$1),"")</f>
        <v/>
      </c>
      <c r="AT1104" s="36" t="str">
        <f t="shared" si="748"/>
        <v/>
      </c>
      <c r="AU1104" s="36" t="str">
        <f t="shared" si="749"/>
        <v/>
      </c>
      <c r="AV1104" s="36" t="str">
        <f t="shared" si="750"/>
        <v/>
      </c>
      <c r="AW1104" s="36" t="str">
        <f t="shared" si="751"/>
        <v/>
      </c>
      <c r="AX1104" s="36" t="str">
        <f t="shared" si="752"/>
        <v/>
      </c>
      <c r="AY1104" s="36" t="str">
        <f t="shared" si="753"/>
        <v/>
      </c>
      <c r="AZ1104" s="36" t="str">
        <f t="shared" si="754"/>
        <v/>
      </c>
      <c r="BA1104" s="36" t="str">
        <f t="shared" si="755"/>
        <v/>
      </c>
      <c r="BB1104" s="36" t="str">
        <f t="shared" si="756"/>
        <v/>
      </c>
      <c r="BC1104" s="36" t="str">
        <f t="shared" si="757"/>
        <v/>
      </c>
      <c r="BD1104" s="36" t="str">
        <f t="shared" si="758"/>
        <v/>
      </c>
      <c r="BE1104" s="36" t="str">
        <f t="shared" si="759"/>
        <v/>
      </c>
      <c r="BF1104" s="36" t="str">
        <f t="shared" si="760"/>
        <v/>
      </c>
      <c r="BG1104" s="36" t="str">
        <f t="shared" si="761"/>
        <v/>
      </c>
      <c r="BH1104" s="36" t="str">
        <f t="shared" si="762"/>
        <v/>
      </c>
      <c r="BI1104" s="36" t="str">
        <f t="shared" si="763"/>
        <v/>
      </c>
      <c r="BJ1104" s="36" t="str">
        <f t="shared" si="764"/>
        <v/>
      </c>
      <c r="BK1104" s="36" t="str">
        <f t="shared" si="765"/>
        <v/>
      </c>
      <c r="BL1104" s="36" t="str">
        <f t="shared" si="766"/>
        <v/>
      </c>
      <c r="BM1104" s="36" t="str">
        <f t="shared" si="767"/>
        <v/>
      </c>
      <c r="BN1104" s="38" t="e">
        <f t="shared" si="726"/>
        <v>#DIV/0!</v>
      </c>
      <c r="BO1104" s="38" t="e">
        <f t="shared" si="727"/>
        <v>#DIV/0!</v>
      </c>
      <c r="BP1104" s="39" t="str">
        <f t="shared" si="728"/>
        <v/>
      </c>
      <c r="BQ1104" s="39" t="str">
        <f t="shared" si="729"/>
        <v/>
      </c>
      <c r="BR1104" s="39" t="str">
        <f t="shared" si="730"/>
        <v/>
      </c>
      <c r="BS1104" s="39" t="str">
        <f t="shared" si="731"/>
        <v/>
      </c>
      <c r="BT1104" s="39" t="str">
        <f t="shared" si="732"/>
        <v/>
      </c>
      <c r="BU1104" s="39" t="str">
        <f t="shared" si="733"/>
        <v/>
      </c>
      <c r="BV1104" s="39" t="str">
        <f t="shared" si="734"/>
        <v/>
      </c>
      <c r="BW1104" s="39" t="str">
        <f t="shared" si="735"/>
        <v/>
      </c>
      <c r="BX1104" s="39" t="str">
        <f t="shared" si="736"/>
        <v/>
      </c>
      <c r="BY1104" s="39" t="str">
        <f t="shared" si="737"/>
        <v/>
      </c>
      <c r="BZ1104" s="39" t="str">
        <f t="shared" si="738"/>
        <v/>
      </c>
      <c r="CA1104" s="39" t="str">
        <f t="shared" si="739"/>
        <v/>
      </c>
      <c r="CB1104" s="39" t="str">
        <f t="shared" si="740"/>
        <v/>
      </c>
      <c r="CC1104" s="39" t="str">
        <f t="shared" si="741"/>
        <v/>
      </c>
      <c r="CD1104" s="39" t="str">
        <f t="shared" si="742"/>
        <v/>
      </c>
      <c r="CE1104" s="39" t="str">
        <f t="shared" si="743"/>
        <v/>
      </c>
      <c r="CF1104" s="39" t="str">
        <f t="shared" si="744"/>
        <v/>
      </c>
      <c r="CG1104" s="39" t="str">
        <f t="shared" si="745"/>
        <v/>
      </c>
      <c r="CH1104" s="39" t="str">
        <f t="shared" si="746"/>
        <v/>
      </c>
      <c r="CI1104" s="39" t="str">
        <f t="shared" si="747"/>
        <v/>
      </c>
    </row>
    <row r="1105" spans="1:87">
      <c r="A1105" s="18"/>
      <c r="B1105" s="15" t="str">
        <f>'Gene Table'!E1104</f>
        <v>hsa-miR-3911</v>
      </c>
      <c r="C1105" s="15" t="str">
        <f>'Gene Table'!B1104</f>
        <v>N22</v>
      </c>
      <c r="D1105" s="16" t="str">
        <f>IF(SUM('Test Sample Data'!D$3:D$98)&gt;10,IF(AND(ISNUMBER('Test Sample Data'!D1104),'Test Sample Data'!D1104&lt;$B$1,'Test Sample Data'!D1104&gt;0),'Test Sample Data'!D1104,$B$1),"")</f>
        <v/>
      </c>
      <c r="E1105" s="17" t="str">
        <f>IF(SUM('Test Sample Data'!E$3:E$98)&gt;10,IF(AND(ISNUMBER('Test Sample Data'!E1104),'Test Sample Data'!E1104&lt;$B$1,'Test Sample Data'!E1104&gt;0),'Test Sample Data'!E1104,$B$1),"")</f>
        <v/>
      </c>
      <c r="F1105" s="17" t="str">
        <f>IF(SUM('Test Sample Data'!F$3:F$98)&gt;10,IF(AND(ISNUMBER('Test Sample Data'!F1104),'Test Sample Data'!F1104&lt;$B$1,'Test Sample Data'!F1104&gt;0),'Test Sample Data'!F1104,$B$1),"")</f>
        <v/>
      </c>
      <c r="G1105" s="17" t="str">
        <f>IF(SUM('Test Sample Data'!G$3:G$98)&gt;10,IF(AND(ISNUMBER('Test Sample Data'!G1104),'Test Sample Data'!G1104&lt;$B$1,'Test Sample Data'!G1104&gt;0),'Test Sample Data'!G1104,$B$1),"")</f>
        <v/>
      </c>
      <c r="H1105" s="17" t="str">
        <f>IF(SUM('Test Sample Data'!H$3:H$98)&gt;10,IF(AND(ISNUMBER('Test Sample Data'!H1104),'Test Sample Data'!H1104&lt;$B$1,'Test Sample Data'!H1104&gt;0),'Test Sample Data'!H1104,$B$1),"")</f>
        <v/>
      </c>
      <c r="I1105" s="17" t="str">
        <f>IF(SUM('Test Sample Data'!I$3:I$98)&gt;10,IF(AND(ISNUMBER('Test Sample Data'!I1104),'Test Sample Data'!I1104&lt;$B$1,'Test Sample Data'!I1104&gt;0),'Test Sample Data'!I1104,$B$1),"")</f>
        <v/>
      </c>
      <c r="J1105" s="17" t="str">
        <f>IF(SUM('Test Sample Data'!J$3:J$98)&gt;10,IF(AND(ISNUMBER('Test Sample Data'!J1104),'Test Sample Data'!J1104&lt;$B$1,'Test Sample Data'!J1104&gt;0),'Test Sample Data'!J1104,$B$1),"")</f>
        <v/>
      </c>
      <c r="K1105" s="17" t="str">
        <f>IF(SUM('Test Sample Data'!K$3:K$98)&gt;10,IF(AND(ISNUMBER('Test Sample Data'!K1104),'Test Sample Data'!K1104&lt;$B$1,'Test Sample Data'!K1104&gt;0),'Test Sample Data'!K1104,$B$1),"")</f>
        <v/>
      </c>
      <c r="L1105" s="17" t="str">
        <f>IF(SUM('Test Sample Data'!L$3:L$98)&gt;10,IF(AND(ISNUMBER('Test Sample Data'!L1104),'Test Sample Data'!L1104&lt;$B$1,'Test Sample Data'!L1104&gt;0),'Test Sample Data'!L1104,$B$1),"")</f>
        <v/>
      </c>
      <c r="M1105" s="17" t="str">
        <f>IF(SUM('Test Sample Data'!M$3:M$98)&gt;10,IF(AND(ISNUMBER('Test Sample Data'!M1104),'Test Sample Data'!M1104&lt;$B$1,'Test Sample Data'!M1104&gt;0),'Test Sample Data'!M1104,$B$1),"")</f>
        <v/>
      </c>
      <c r="N1105" s="17" t="str">
        <f>'Gene Table'!E1104</f>
        <v>hsa-miR-3911</v>
      </c>
      <c r="O1105" s="17" t="str">
        <f>'Gene Table'!B1104</f>
        <v>N22</v>
      </c>
      <c r="P1105" s="17" t="str">
        <f>IF(SUM('Control Sample Data'!D$3:D$98)&gt;10,IF(AND(ISNUMBER('Control Sample Data'!D1104),'Control Sample Data'!D1104&lt;$B$1,'Control Sample Data'!D1104&gt;0),'Control Sample Data'!D1104,$B$1),"")</f>
        <v/>
      </c>
      <c r="Q1105" s="17" t="str">
        <f>IF(SUM('Control Sample Data'!E$3:E$98)&gt;10,IF(AND(ISNUMBER('Control Sample Data'!E1104),'Control Sample Data'!E1104&lt;$B$1,'Control Sample Data'!E1104&gt;0),'Control Sample Data'!E1104,$B$1),"")</f>
        <v/>
      </c>
      <c r="R1105" s="17" t="str">
        <f>IF(SUM('Control Sample Data'!F$3:F$98)&gt;10,IF(AND(ISNUMBER('Control Sample Data'!F1104),'Control Sample Data'!F1104&lt;$B$1,'Control Sample Data'!F1104&gt;0),'Control Sample Data'!F1104,$B$1),"")</f>
        <v/>
      </c>
      <c r="S1105" s="17" t="str">
        <f>IF(SUM('Control Sample Data'!G$3:G$98)&gt;10,IF(AND(ISNUMBER('Control Sample Data'!G1104),'Control Sample Data'!G1104&lt;$B$1,'Control Sample Data'!G1104&gt;0),'Control Sample Data'!G1104,$B$1),"")</f>
        <v/>
      </c>
      <c r="T1105" s="17" t="str">
        <f>IF(SUM('Control Sample Data'!H$3:H$98)&gt;10,IF(AND(ISNUMBER('Control Sample Data'!H1104),'Control Sample Data'!H1104&lt;$B$1,'Control Sample Data'!H1104&gt;0),'Control Sample Data'!H1104,$B$1),"")</f>
        <v/>
      </c>
      <c r="U1105" s="17" t="str">
        <f>IF(SUM('Control Sample Data'!I$3:I$98)&gt;10,IF(AND(ISNUMBER('Control Sample Data'!I1104),'Control Sample Data'!I1104&lt;$B$1,'Control Sample Data'!I1104&gt;0),'Control Sample Data'!I1104,$B$1),"")</f>
        <v/>
      </c>
      <c r="V1105" s="17" t="str">
        <f>IF(SUM('Control Sample Data'!J$3:J$98)&gt;10,IF(AND(ISNUMBER('Control Sample Data'!J1104),'Control Sample Data'!J1104&lt;$B$1,'Control Sample Data'!J1104&gt;0),'Control Sample Data'!J1104,$B$1),"")</f>
        <v/>
      </c>
      <c r="W1105" s="17" t="str">
        <f>IF(SUM('Control Sample Data'!K$3:K$98)&gt;10,IF(AND(ISNUMBER('Control Sample Data'!K1104),'Control Sample Data'!K1104&lt;$B$1,'Control Sample Data'!K1104&gt;0),'Control Sample Data'!K1104,$B$1),"")</f>
        <v/>
      </c>
      <c r="X1105" s="17" t="str">
        <f>IF(SUM('Control Sample Data'!L$3:L$98)&gt;10,IF(AND(ISNUMBER('Control Sample Data'!L1104),'Control Sample Data'!L1104&lt;$B$1,'Control Sample Data'!L1104&gt;0),'Control Sample Data'!L1104,$B$1),"")</f>
        <v/>
      </c>
      <c r="Y1105" s="17" t="str">
        <f>IF(SUM('Control Sample Data'!M$3:M$98)&gt;10,IF(AND(ISNUMBER('Control Sample Data'!M1104),'Control Sample Data'!M1104&lt;$B$1,'Control Sample Data'!M1104&gt;0),'Control Sample Data'!M1104,$B$1),"")</f>
        <v/>
      </c>
      <c r="AT1105" s="36" t="str">
        <f t="shared" si="748"/>
        <v/>
      </c>
      <c r="AU1105" s="36" t="str">
        <f t="shared" si="749"/>
        <v/>
      </c>
      <c r="AV1105" s="36" t="str">
        <f t="shared" si="750"/>
        <v/>
      </c>
      <c r="AW1105" s="36" t="str">
        <f t="shared" si="751"/>
        <v/>
      </c>
      <c r="AX1105" s="36" t="str">
        <f t="shared" si="752"/>
        <v/>
      </c>
      <c r="AY1105" s="36" t="str">
        <f t="shared" si="753"/>
        <v/>
      </c>
      <c r="AZ1105" s="36" t="str">
        <f t="shared" si="754"/>
        <v/>
      </c>
      <c r="BA1105" s="36" t="str">
        <f t="shared" si="755"/>
        <v/>
      </c>
      <c r="BB1105" s="36" t="str">
        <f t="shared" si="756"/>
        <v/>
      </c>
      <c r="BC1105" s="36" t="str">
        <f t="shared" si="757"/>
        <v/>
      </c>
      <c r="BD1105" s="36" t="str">
        <f t="shared" si="758"/>
        <v/>
      </c>
      <c r="BE1105" s="36" t="str">
        <f t="shared" si="759"/>
        <v/>
      </c>
      <c r="BF1105" s="36" t="str">
        <f t="shared" si="760"/>
        <v/>
      </c>
      <c r="BG1105" s="36" t="str">
        <f t="shared" si="761"/>
        <v/>
      </c>
      <c r="BH1105" s="36" t="str">
        <f t="shared" si="762"/>
        <v/>
      </c>
      <c r="BI1105" s="36" t="str">
        <f t="shared" si="763"/>
        <v/>
      </c>
      <c r="BJ1105" s="36" t="str">
        <f t="shared" si="764"/>
        <v/>
      </c>
      <c r="BK1105" s="36" t="str">
        <f t="shared" si="765"/>
        <v/>
      </c>
      <c r="BL1105" s="36" t="str">
        <f t="shared" si="766"/>
        <v/>
      </c>
      <c r="BM1105" s="36" t="str">
        <f t="shared" si="767"/>
        <v/>
      </c>
      <c r="BN1105" s="38" t="e">
        <f t="shared" si="726"/>
        <v>#DIV/0!</v>
      </c>
      <c r="BO1105" s="38" t="e">
        <f t="shared" si="727"/>
        <v>#DIV/0!</v>
      </c>
      <c r="BP1105" s="39" t="str">
        <f t="shared" si="728"/>
        <v/>
      </c>
      <c r="BQ1105" s="39" t="str">
        <f t="shared" si="729"/>
        <v/>
      </c>
      <c r="BR1105" s="39" t="str">
        <f t="shared" si="730"/>
        <v/>
      </c>
      <c r="BS1105" s="39" t="str">
        <f t="shared" si="731"/>
        <v/>
      </c>
      <c r="BT1105" s="39" t="str">
        <f t="shared" si="732"/>
        <v/>
      </c>
      <c r="BU1105" s="39" t="str">
        <f t="shared" si="733"/>
        <v/>
      </c>
      <c r="BV1105" s="39" t="str">
        <f t="shared" si="734"/>
        <v/>
      </c>
      <c r="BW1105" s="39" t="str">
        <f t="shared" si="735"/>
        <v/>
      </c>
      <c r="BX1105" s="39" t="str">
        <f t="shared" si="736"/>
        <v/>
      </c>
      <c r="BY1105" s="39" t="str">
        <f t="shared" si="737"/>
        <v/>
      </c>
      <c r="BZ1105" s="39" t="str">
        <f t="shared" si="738"/>
        <v/>
      </c>
      <c r="CA1105" s="39" t="str">
        <f t="shared" si="739"/>
        <v/>
      </c>
      <c r="CB1105" s="39" t="str">
        <f t="shared" si="740"/>
        <v/>
      </c>
      <c r="CC1105" s="39" t="str">
        <f t="shared" si="741"/>
        <v/>
      </c>
      <c r="CD1105" s="39" t="str">
        <f t="shared" si="742"/>
        <v/>
      </c>
      <c r="CE1105" s="39" t="str">
        <f t="shared" si="743"/>
        <v/>
      </c>
      <c r="CF1105" s="39" t="str">
        <f t="shared" si="744"/>
        <v/>
      </c>
      <c r="CG1105" s="39" t="str">
        <f t="shared" si="745"/>
        <v/>
      </c>
      <c r="CH1105" s="39" t="str">
        <f t="shared" si="746"/>
        <v/>
      </c>
      <c r="CI1105" s="39" t="str">
        <f t="shared" si="747"/>
        <v/>
      </c>
    </row>
    <row r="1106" spans="1:87">
      <c r="A1106" s="18"/>
      <c r="B1106" s="15" t="str">
        <f>'Gene Table'!E1105</f>
        <v>hsa-miR-3186-3p</v>
      </c>
      <c r="C1106" s="15" t="str">
        <f>'Gene Table'!B1105</f>
        <v>N23</v>
      </c>
      <c r="D1106" s="16" t="str">
        <f>IF(SUM('Test Sample Data'!D$3:D$98)&gt;10,IF(AND(ISNUMBER('Test Sample Data'!D1105),'Test Sample Data'!D1105&lt;$B$1,'Test Sample Data'!D1105&gt;0),'Test Sample Data'!D1105,$B$1),"")</f>
        <v/>
      </c>
      <c r="E1106" s="17" t="str">
        <f>IF(SUM('Test Sample Data'!E$3:E$98)&gt;10,IF(AND(ISNUMBER('Test Sample Data'!E1105),'Test Sample Data'!E1105&lt;$B$1,'Test Sample Data'!E1105&gt;0),'Test Sample Data'!E1105,$B$1),"")</f>
        <v/>
      </c>
      <c r="F1106" s="17" t="str">
        <f>IF(SUM('Test Sample Data'!F$3:F$98)&gt;10,IF(AND(ISNUMBER('Test Sample Data'!F1105),'Test Sample Data'!F1105&lt;$B$1,'Test Sample Data'!F1105&gt;0),'Test Sample Data'!F1105,$B$1),"")</f>
        <v/>
      </c>
      <c r="G1106" s="17" t="str">
        <f>IF(SUM('Test Sample Data'!G$3:G$98)&gt;10,IF(AND(ISNUMBER('Test Sample Data'!G1105),'Test Sample Data'!G1105&lt;$B$1,'Test Sample Data'!G1105&gt;0),'Test Sample Data'!G1105,$B$1),"")</f>
        <v/>
      </c>
      <c r="H1106" s="17" t="str">
        <f>IF(SUM('Test Sample Data'!H$3:H$98)&gt;10,IF(AND(ISNUMBER('Test Sample Data'!H1105),'Test Sample Data'!H1105&lt;$B$1,'Test Sample Data'!H1105&gt;0),'Test Sample Data'!H1105,$B$1),"")</f>
        <v/>
      </c>
      <c r="I1106" s="17" t="str">
        <f>IF(SUM('Test Sample Data'!I$3:I$98)&gt;10,IF(AND(ISNUMBER('Test Sample Data'!I1105),'Test Sample Data'!I1105&lt;$B$1,'Test Sample Data'!I1105&gt;0),'Test Sample Data'!I1105,$B$1),"")</f>
        <v/>
      </c>
      <c r="J1106" s="17" t="str">
        <f>IF(SUM('Test Sample Data'!J$3:J$98)&gt;10,IF(AND(ISNUMBER('Test Sample Data'!J1105),'Test Sample Data'!J1105&lt;$B$1,'Test Sample Data'!J1105&gt;0),'Test Sample Data'!J1105,$B$1),"")</f>
        <v/>
      </c>
      <c r="K1106" s="17" t="str">
        <f>IF(SUM('Test Sample Data'!K$3:K$98)&gt;10,IF(AND(ISNUMBER('Test Sample Data'!K1105),'Test Sample Data'!K1105&lt;$B$1,'Test Sample Data'!K1105&gt;0),'Test Sample Data'!K1105,$B$1),"")</f>
        <v/>
      </c>
      <c r="L1106" s="17" t="str">
        <f>IF(SUM('Test Sample Data'!L$3:L$98)&gt;10,IF(AND(ISNUMBER('Test Sample Data'!L1105),'Test Sample Data'!L1105&lt;$B$1,'Test Sample Data'!L1105&gt;0),'Test Sample Data'!L1105,$B$1),"")</f>
        <v/>
      </c>
      <c r="M1106" s="17" t="str">
        <f>IF(SUM('Test Sample Data'!M$3:M$98)&gt;10,IF(AND(ISNUMBER('Test Sample Data'!M1105),'Test Sample Data'!M1105&lt;$B$1,'Test Sample Data'!M1105&gt;0),'Test Sample Data'!M1105,$B$1),"")</f>
        <v/>
      </c>
      <c r="N1106" s="17" t="str">
        <f>'Gene Table'!E1105</f>
        <v>hsa-miR-3186-3p</v>
      </c>
      <c r="O1106" s="17" t="str">
        <f>'Gene Table'!B1105</f>
        <v>N23</v>
      </c>
      <c r="P1106" s="17" t="str">
        <f>IF(SUM('Control Sample Data'!D$3:D$98)&gt;10,IF(AND(ISNUMBER('Control Sample Data'!D1105),'Control Sample Data'!D1105&lt;$B$1,'Control Sample Data'!D1105&gt;0),'Control Sample Data'!D1105,$B$1),"")</f>
        <v/>
      </c>
      <c r="Q1106" s="17" t="str">
        <f>IF(SUM('Control Sample Data'!E$3:E$98)&gt;10,IF(AND(ISNUMBER('Control Sample Data'!E1105),'Control Sample Data'!E1105&lt;$B$1,'Control Sample Data'!E1105&gt;0),'Control Sample Data'!E1105,$B$1),"")</f>
        <v/>
      </c>
      <c r="R1106" s="17" t="str">
        <f>IF(SUM('Control Sample Data'!F$3:F$98)&gt;10,IF(AND(ISNUMBER('Control Sample Data'!F1105),'Control Sample Data'!F1105&lt;$B$1,'Control Sample Data'!F1105&gt;0),'Control Sample Data'!F1105,$B$1),"")</f>
        <v/>
      </c>
      <c r="S1106" s="17" t="str">
        <f>IF(SUM('Control Sample Data'!G$3:G$98)&gt;10,IF(AND(ISNUMBER('Control Sample Data'!G1105),'Control Sample Data'!G1105&lt;$B$1,'Control Sample Data'!G1105&gt;0),'Control Sample Data'!G1105,$B$1),"")</f>
        <v/>
      </c>
      <c r="T1106" s="17" t="str">
        <f>IF(SUM('Control Sample Data'!H$3:H$98)&gt;10,IF(AND(ISNUMBER('Control Sample Data'!H1105),'Control Sample Data'!H1105&lt;$B$1,'Control Sample Data'!H1105&gt;0),'Control Sample Data'!H1105,$B$1),"")</f>
        <v/>
      </c>
      <c r="U1106" s="17" t="str">
        <f>IF(SUM('Control Sample Data'!I$3:I$98)&gt;10,IF(AND(ISNUMBER('Control Sample Data'!I1105),'Control Sample Data'!I1105&lt;$B$1,'Control Sample Data'!I1105&gt;0),'Control Sample Data'!I1105,$B$1),"")</f>
        <v/>
      </c>
      <c r="V1106" s="17" t="str">
        <f>IF(SUM('Control Sample Data'!J$3:J$98)&gt;10,IF(AND(ISNUMBER('Control Sample Data'!J1105),'Control Sample Data'!J1105&lt;$B$1,'Control Sample Data'!J1105&gt;0),'Control Sample Data'!J1105,$B$1),"")</f>
        <v/>
      </c>
      <c r="W1106" s="17" t="str">
        <f>IF(SUM('Control Sample Data'!K$3:K$98)&gt;10,IF(AND(ISNUMBER('Control Sample Data'!K1105),'Control Sample Data'!K1105&lt;$B$1,'Control Sample Data'!K1105&gt;0),'Control Sample Data'!K1105,$B$1),"")</f>
        <v/>
      </c>
      <c r="X1106" s="17" t="str">
        <f>IF(SUM('Control Sample Data'!L$3:L$98)&gt;10,IF(AND(ISNUMBER('Control Sample Data'!L1105),'Control Sample Data'!L1105&lt;$B$1,'Control Sample Data'!L1105&gt;0),'Control Sample Data'!L1105,$B$1),"")</f>
        <v/>
      </c>
      <c r="Y1106" s="17" t="str">
        <f>IF(SUM('Control Sample Data'!M$3:M$98)&gt;10,IF(AND(ISNUMBER('Control Sample Data'!M1105),'Control Sample Data'!M1105&lt;$B$1,'Control Sample Data'!M1105&gt;0),'Control Sample Data'!M1105,$B$1),"")</f>
        <v/>
      </c>
      <c r="AT1106" s="36" t="str">
        <f t="shared" si="748"/>
        <v/>
      </c>
      <c r="AU1106" s="36" t="str">
        <f t="shared" si="749"/>
        <v/>
      </c>
      <c r="AV1106" s="36" t="str">
        <f t="shared" si="750"/>
        <v/>
      </c>
      <c r="AW1106" s="36" t="str">
        <f t="shared" si="751"/>
        <v/>
      </c>
      <c r="AX1106" s="36" t="str">
        <f t="shared" si="752"/>
        <v/>
      </c>
      <c r="AY1106" s="36" t="str">
        <f t="shared" si="753"/>
        <v/>
      </c>
      <c r="AZ1106" s="36" t="str">
        <f t="shared" si="754"/>
        <v/>
      </c>
      <c r="BA1106" s="36" t="str">
        <f t="shared" si="755"/>
        <v/>
      </c>
      <c r="BB1106" s="36" t="str">
        <f t="shared" si="756"/>
        <v/>
      </c>
      <c r="BC1106" s="36" t="str">
        <f t="shared" si="757"/>
        <v/>
      </c>
      <c r="BD1106" s="36" t="str">
        <f t="shared" si="758"/>
        <v/>
      </c>
      <c r="BE1106" s="36" t="str">
        <f t="shared" si="759"/>
        <v/>
      </c>
      <c r="BF1106" s="36" t="str">
        <f t="shared" si="760"/>
        <v/>
      </c>
      <c r="BG1106" s="36" t="str">
        <f t="shared" si="761"/>
        <v/>
      </c>
      <c r="BH1106" s="36" t="str">
        <f t="shared" si="762"/>
        <v/>
      </c>
      <c r="BI1106" s="36" t="str">
        <f t="shared" si="763"/>
        <v/>
      </c>
      <c r="BJ1106" s="36" t="str">
        <f t="shared" si="764"/>
        <v/>
      </c>
      <c r="BK1106" s="36" t="str">
        <f t="shared" si="765"/>
        <v/>
      </c>
      <c r="BL1106" s="36" t="str">
        <f t="shared" si="766"/>
        <v/>
      </c>
      <c r="BM1106" s="36" t="str">
        <f t="shared" si="767"/>
        <v/>
      </c>
      <c r="BN1106" s="38" t="e">
        <f t="shared" si="726"/>
        <v>#DIV/0!</v>
      </c>
      <c r="BO1106" s="38" t="e">
        <f t="shared" si="727"/>
        <v>#DIV/0!</v>
      </c>
      <c r="BP1106" s="39" t="str">
        <f t="shared" si="728"/>
        <v/>
      </c>
      <c r="BQ1106" s="39" t="str">
        <f t="shared" si="729"/>
        <v/>
      </c>
      <c r="BR1106" s="39" t="str">
        <f t="shared" si="730"/>
        <v/>
      </c>
      <c r="BS1106" s="39" t="str">
        <f t="shared" si="731"/>
        <v/>
      </c>
      <c r="BT1106" s="39" t="str">
        <f t="shared" si="732"/>
        <v/>
      </c>
      <c r="BU1106" s="39" t="str">
        <f t="shared" si="733"/>
        <v/>
      </c>
      <c r="BV1106" s="39" t="str">
        <f t="shared" si="734"/>
        <v/>
      </c>
      <c r="BW1106" s="39" t="str">
        <f t="shared" si="735"/>
        <v/>
      </c>
      <c r="BX1106" s="39" t="str">
        <f t="shared" si="736"/>
        <v/>
      </c>
      <c r="BY1106" s="39" t="str">
        <f t="shared" si="737"/>
        <v/>
      </c>
      <c r="BZ1106" s="39" t="str">
        <f t="shared" si="738"/>
        <v/>
      </c>
      <c r="CA1106" s="39" t="str">
        <f t="shared" si="739"/>
        <v/>
      </c>
      <c r="CB1106" s="39" t="str">
        <f t="shared" si="740"/>
        <v/>
      </c>
      <c r="CC1106" s="39" t="str">
        <f t="shared" si="741"/>
        <v/>
      </c>
      <c r="CD1106" s="39" t="str">
        <f t="shared" si="742"/>
        <v/>
      </c>
      <c r="CE1106" s="39" t="str">
        <f t="shared" si="743"/>
        <v/>
      </c>
      <c r="CF1106" s="39" t="str">
        <f t="shared" si="744"/>
        <v/>
      </c>
      <c r="CG1106" s="39" t="str">
        <f t="shared" si="745"/>
        <v/>
      </c>
      <c r="CH1106" s="39" t="str">
        <f t="shared" si="746"/>
        <v/>
      </c>
      <c r="CI1106" s="39" t="str">
        <f t="shared" si="747"/>
        <v/>
      </c>
    </row>
    <row r="1107" spans="1:87">
      <c r="A1107" s="18"/>
      <c r="B1107" s="15" t="str">
        <f>'Gene Table'!E1106</f>
        <v>hsa-miR-3912</v>
      </c>
      <c r="C1107" s="15" t="str">
        <f>'Gene Table'!B1106</f>
        <v>N24</v>
      </c>
      <c r="D1107" s="16" t="str">
        <f>IF(SUM('Test Sample Data'!D$3:D$98)&gt;10,IF(AND(ISNUMBER('Test Sample Data'!D1106),'Test Sample Data'!D1106&lt;$B$1,'Test Sample Data'!D1106&gt;0),'Test Sample Data'!D1106,$B$1),"")</f>
        <v/>
      </c>
      <c r="E1107" s="17" t="str">
        <f>IF(SUM('Test Sample Data'!E$3:E$98)&gt;10,IF(AND(ISNUMBER('Test Sample Data'!E1106),'Test Sample Data'!E1106&lt;$B$1,'Test Sample Data'!E1106&gt;0),'Test Sample Data'!E1106,$B$1),"")</f>
        <v/>
      </c>
      <c r="F1107" s="17" t="str">
        <f>IF(SUM('Test Sample Data'!F$3:F$98)&gt;10,IF(AND(ISNUMBER('Test Sample Data'!F1106),'Test Sample Data'!F1106&lt;$B$1,'Test Sample Data'!F1106&gt;0),'Test Sample Data'!F1106,$B$1),"")</f>
        <v/>
      </c>
      <c r="G1107" s="17" t="str">
        <f>IF(SUM('Test Sample Data'!G$3:G$98)&gt;10,IF(AND(ISNUMBER('Test Sample Data'!G1106),'Test Sample Data'!G1106&lt;$B$1,'Test Sample Data'!G1106&gt;0),'Test Sample Data'!G1106,$B$1),"")</f>
        <v/>
      </c>
      <c r="H1107" s="17" t="str">
        <f>IF(SUM('Test Sample Data'!H$3:H$98)&gt;10,IF(AND(ISNUMBER('Test Sample Data'!H1106),'Test Sample Data'!H1106&lt;$B$1,'Test Sample Data'!H1106&gt;0),'Test Sample Data'!H1106,$B$1),"")</f>
        <v/>
      </c>
      <c r="I1107" s="17" t="str">
        <f>IF(SUM('Test Sample Data'!I$3:I$98)&gt;10,IF(AND(ISNUMBER('Test Sample Data'!I1106),'Test Sample Data'!I1106&lt;$B$1,'Test Sample Data'!I1106&gt;0),'Test Sample Data'!I1106,$B$1),"")</f>
        <v/>
      </c>
      <c r="J1107" s="17" t="str">
        <f>IF(SUM('Test Sample Data'!J$3:J$98)&gt;10,IF(AND(ISNUMBER('Test Sample Data'!J1106),'Test Sample Data'!J1106&lt;$B$1,'Test Sample Data'!J1106&gt;0),'Test Sample Data'!J1106,$B$1),"")</f>
        <v/>
      </c>
      <c r="K1107" s="17" t="str">
        <f>IF(SUM('Test Sample Data'!K$3:K$98)&gt;10,IF(AND(ISNUMBER('Test Sample Data'!K1106),'Test Sample Data'!K1106&lt;$B$1,'Test Sample Data'!K1106&gt;0),'Test Sample Data'!K1106,$B$1),"")</f>
        <v/>
      </c>
      <c r="L1107" s="17" t="str">
        <f>IF(SUM('Test Sample Data'!L$3:L$98)&gt;10,IF(AND(ISNUMBER('Test Sample Data'!L1106),'Test Sample Data'!L1106&lt;$B$1,'Test Sample Data'!L1106&gt;0),'Test Sample Data'!L1106,$B$1),"")</f>
        <v/>
      </c>
      <c r="M1107" s="17" t="str">
        <f>IF(SUM('Test Sample Data'!M$3:M$98)&gt;10,IF(AND(ISNUMBER('Test Sample Data'!M1106),'Test Sample Data'!M1106&lt;$B$1,'Test Sample Data'!M1106&gt;0),'Test Sample Data'!M1106,$B$1),"")</f>
        <v/>
      </c>
      <c r="N1107" s="17" t="str">
        <f>'Gene Table'!E1106</f>
        <v>hsa-miR-3912</v>
      </c>
      <c r="O1107" s="17" t="str">
        <f>'Gene Table'!B1106</f>
        <v>N24</v>
      </c>
      <c r="P1107" s="17" t="str">
        <f>IF(SUM('Control Sample Data'!D$3:D$98)&gt;10,IF(AND(ISNUMBER('Control Sample Data'!D1106),'Control Sample Data'!D1106&lt;$B$1,'Control Sample Data'!D1106&gt;0),'Control Sample Data'!D1106,$B$1),"")</f>
        <v/>
      </c>
      <c r="Q1107" s="17" t="str">
        <f>IF(SUM('Control Sample Data'!E$3:E$98)&gt;10,IF(AND(ISNUMBER('Control Sample Data'!E1106),'Control Sample Data'!E1106&lt;$B$1,'Control Sample Data'!E1106&gt;0),'Control Sample Data'!E1106,$B$1),"")</f>
        <v/>
      </c>
      <c r="R1107" s="17" t="str">
        <f>IF(SUM('Control Sample Data'!F$3:F$98)&gt;10,IF(AND(ISNUMBER('Control Sample Data'!F1106),'Control Sample Data'!F1106&lt;$B$1,'Control Sample Data'!F1106&gt;0),'Control Sample Data'!F1106,$B$1),"")</f>
        <v/>
      </c>
      <c r="S1107" s="17" t="str">
        <f>IF(SUM('Control Sample Data'!G$3:G$98)&gt;10,IF(AND(ISNUMBER('Control Sample Data'!G1106),'Control Sample Data'!G1106&lt;$B$1,'Control Sample Data'!G1106&gt;0),'Control Sample Data'!G1106,$B$1),"")</f>
        <v/>
      </c>
      <c r="T1107" s="17" t="str">
        <f>IF(SUM('Control Sample Data'!H$3:H$98)&gt;10,IF(AND(ISNUMBER('Control Sample Data'!H1106),'Control Sample Data'!H1106&lt;$B$1,'Control Sample Data'!H1106&gt;0),'Control Sample Data'!H1106,$B$1),"")</f>
        <v/>
      </c>
      <c r="U1107" s="17" t="str">
        <f>IF(SUM('Control Sample Data'!I$3:I$98)&gt;10,IF(AND(ISNUMBER('Control Sample Data'!I1106),'Control Sample Data'!I1106&lt;$B$1,'Control Sample Data'!I1106&gt;0),'Control Sample Data'!I1106,$B$1),"")</f>
        <v/>
      </c>
      <c r="V1107" s="17" t="str">
        <f>IF(SUM('Control Sample Data'!J$3:J$98)&gt;10,IF(AND(ISNUMBER('Control Sample Data'!J1106),'Control Sample Data'!J1106&lt;$B$1,'Control Sample Data'!J1106&gt;0),'Control Sample Data'!J1106,$B$1),"")</f>
        <v/>
      </c>
      <c r="W1107" s="17" t="str">
        <f>IF(SUM('Control Sample Data'!K$3:K$98)&gt;10,IF(AND(ISNUMBER('Control Sample Data'!K1106),'Control Sample Data'!K1106&lt;$B$1,'Control Sample Data'!K1106&gt;0),'Control Sample Data'!K1106,$B$1),"")</f>
        <v/>
      </c>
      <c r="X1107" s="17" t="str">
        <f>IF(SUM('Control Sample Data'!L$3:L$98)&gt;10,IF(AND(ISNUMBER('Control Sample Data'!L1106),'Control Sample Data'!L1106&lt;$B$1,'Control Sample Data'!L1106&gt;0),'Control Sample Data'!L1106,$B$1),"")</f>
        <v/>
      </c>
      <c r="Y1107" s="17" t="str">
        <f>IF(SUM('Control Sample Data'!M$3:M$98)&gt;10,IF(AND(ISNUMBER('Control Sample Data'!M1106),'Control Sample Data'!M1106&lt;$B$1,'Control Sample Data'!M1106&gt;0),'Control Sample Data'!M1106,$B$1),"")</f>
        <v/>
      </c>
      <c r="AT1107" s="36" t="str">
        <f t="shared" si="748"/>
        <v/>
      </c>
      <c r="AU1107" s="36" t="str">
        <f t="shared" si="749"/>
        <v/>
      </c>
      <c r="AV1107" s="36" t="str">
        <f t="shared" si="750"/>
        <v/>
      </c>
      <c r="AW1107" s="36" t="str">
        <f t="shared" si="751"/>
        <v/>
      </c>
      <c r="AX1107" s="36" t="str">
        <f t="shared" si="752"/>
        <v/>
      </c>
      <c r="AY1107" s="36" t="str">
        <f t="shared" si="753"/>
        <v/>
      </c>
      <c r="AZ1107" s="36" t="str">
        <f t="shared" si="754"/>
        <v/>
      </c>
      <c r="BA1107" s="36" t="str">
        <f t="shared" si="755"/>
        <v/>
      </c>
      <c r="BB1107" s="36" t="str">
        <f t="shared" si="756"/>
        <v/>
      </c>
      <c r="BC1107" s="36" t="str">
        <f t="shared" si="757"/>
        <v/>
      </c>
      <c r="BD1107" s="36" t="str">
        <f t="shared" si="758"/>
        <v/>
      </c>
      <c r="BE1107" s="36" t="str">
        <f t="shared" si="759"/>
        <v/>
      </c>
      <c r="BF1107" s="36" t="str">
        <f t="shared" si="760"/>
        <v/>
      </c>
      <c r="BG1107" s="36" t="str">
        <f t="shared" si="761"/>
        <v/>
      </c>
      <c r="BH1107" s="36" t="str">
        <f t="shared" si="762"/>
        <v/>
      </c>
      <c r="BI1107" s="36" t="str">
        <f t="shared" si="763"/>
        <v/>
      </c>
      <c r="BJ1107" s="36" t="str">
        <f t="shared" si="764"/>
        <v/>
      </c>
      <c r="BK1107" s="36" t="str">
        <f t="shared" si="765"/>
        <v/>
      </c>
      <c r="BL1107" s="36" t="str">
        <f t="shared" si="766"/>
        <v/>
      </c>
      <c r="BM1107" s="36" t="str">
        <f t="shared" si="767"/>
        <v/>
      </c>
      <c r="BN1107" s="38" t="e">
        <f t="shared" si="726"/>
        <v>#DIV/0!</v>
      </c>
      <c r="BO1107" s="38" t="e">
        <f t="shared" si="727"/>
        <v>#DIV/0!</v>
      </c>
      <c r="BP1107" s="39" t="str">
        <f t="shared" si="728"/>
        <v/>
      </c>
      <c r="BQ1107" s="39" t="str">
        <f t="shared" si="729"/>
        <v/>
      </c>
      <c r="BR1107" s="39" t="str">
        <f t="shared" si="730"/>
        <v/>
      </c>
      <c r="BS1107" s="39" t="str">
        <f t="shared" si="731"/>
        <v/>
      </c>
      <c r="BT1107" s="39" t="str">
        <f t="shared" si="732"/>
        <v/>
      </c>
      <c r="BU1107" s="39" t="str">
        <f t="shared" si="733"/>
        <v/>
      </c>
      <c r="BV1107" s="39" t="str">
        <f t="shared" si="734"/>
        <v/>
      </c>
      <c r="BW1107" s="39" t="str">
        <f t="shared" si="735"/>
        <v/>
      </c>
      <c r="BX1107" s="39" t="str">
        <f t="shared" si="736"/>
        <v/>
      </c>
      <c r="BY1107" s="39" t="str">
        <f t="shared" si="737"/>
        <v/>
      </c>
      <c r="BZ1107" s="39" t="str">
        <f t="shared" si="738"/>
        <v/>
      </c>
      <c r="CA1107" s="39" t="str">
        <f t="shared" si="739"/>
        <v/>
      </c>
      <c r="CB1107" s="39" t="str">
        <f t="shared" si="740"/>
        <v/>
      </c>
      <c r="CC1107" s="39" t="str">
        <f t="shared" si="741"/>
        <v/>
      </c>
      <c r="CD1107" s="39" t="str">
        <f t="shared" si="742"/>
        <v/>
      </c>
      <c r="CE1107" s="39" t="str">
        <f t="shared" si="743"/>
        <v/>
      </c>
      <c r="CF1107" s="39" t="str">
        <f t="shared" si="744"/>
        <v/>
      </c>
      <c r="CG1107" s="39" t="str">
        <f t="shared" si="745"/>
        <v/>
      </c>
      <c r="CH1107" s="39" t="str">
        <f t="shared" si="746"/>
        <v/>
      </c>
      <c r="CI1107" s="39" t="str">
        <f t="shared" si="747"/>
        <v/>
      </c>
    </row>
    <row r="1108" spans="1:87">
      <c r="A1108" s="18"/>
      <c r="B1108" s="15" t="str">
        <f>'Gene Table'!E1107</f>
        <v>hsa-miR-1260b</v>
      </c>
      <c r="C1108" s="15" t="str">
        <f>'Gene Table'!B1107</f>
        <v>O01</v>
      </c>
      <c r="D1108" s="16" t="str">
        <f>IF(SUM('Test Sample Data'!D$3:D$98)&gt;10,IF(AND(ISNUMBER('Test Sample Data'!D1107),'Test Sample Data'!D1107&lt;$B$1,'Test Sample Data'!D1107&gt;0),'Test Sample Data'!D1107,$B$1),"")</f>
        <v/>
      </c>
      <c r="E1108" s="17" t="str">
        <f>IF(SUM('Test Sample Data'!E$3:E$98)&gt;10,IF(AND(ISNUMBER('Test Sample Data'!E1107),'Test Sample Data'!E1107&lt;$B$1,'Test Sample Data'!E1107&gt;0),'Test Sample Data'!E1107,$B$1),"")</f>
        <v/>
      </c>
      <c r="F1108" s="17" t="str">
        <f>IF(SUM('Test Sample Data'!F$3:F$98)&gt;10,IF(AND(ISNUMBER('Test Sample Data'!F1107),'Test Sample Data'!F1107&lt;$B$1,'Test Sample Data'!F1107&gt;0),'Test Sample Data'!F1107,$B$1),"")</f>
        <v/>
      </c>
      <c r="G1108" s="17" t="str">
        <f>IF(SUM('Test Sample Data'!G$3:G$98)&gt;10,IF(AND(ISNUMBER('Test Sample Data'!G1107),'Test Sample Data'!G1107&lt;$B$1,'Test Sample Data'!G1107&gt;0),'Test Sample Data'!G1107,$B$1),"")</f>
        <v/>
      </c>
      <c r="H1108" s="17" t="str">
        <f>IF(SUM('Test Sample Data'!H$3:H$98)&gt;10,IF(AND(ISNUMBER('Test Sample Data'!H1107),'Test Sample Data'!H1107&lt;$B$1,'Test Sample Data'!H1107&gt;0),'Test Sample Data'!H1107,$B$1),"")</f>
        <v/>
      </c>
      <c r="I1108" s="17" t="str">
        <f>IF(SUM('Test Sample Data'!I$3:I$98)&gt;10,IF(AND(ISNUMBER('Test Sample Data'!I1107),'Test Sample Data'!I1107&lt;$B$1,'Test Sample Data'!I1107&gt;0),'Test Sample Data'!I1107,$B$1),"")</f>
        <v/>
      </c>
      <c r="J1108" s="17" t="str">
        <f>IF(SUM('Test Sample Data'!J$3:J$98)&gt;10,IF(AND(ISNUMBER('Test Sample Data'!J1107),'Test Sample Data'!J1107&lt;$B$1,'Test Sample Data'!J1107&gt;0),'Test Sample Data'!J1107,$B$1),"")</f>
        <v/>
      </c>
      <c r="K1108" s="17" t="str">
        <f>IF(SUM('Test Sample Data'!K$3:K$98)&gt;10,IF(AND(ISNUMBER('Test Sample Data'!K1107),'Test Sample Data'!K1107&lt;$B$1,'Test Sample Data'!K1107&gt;0),'Test Sample Data'!K1107,$B$1),"")</f>
        <v/>
      </c>
      <c r="L1108" s="17" t="str">
        <f>IF(SUM('Test Sample Data'!L$3:L$98)&gt;10,IF(AND(ISNUMBER('Test Sample Data'!L1107),'Test Sample Data'!L1107&lt;$B$1,'Test Sample Data'!L1107&gt;0),'Test Sample Data'!L1107,$B$1),"")</f>
        <v/>
      </c>
      <c r="M1108" s="17" t="str">
        <f>IF(SUM('Test Sample Data'!M$3:M$98)&gt;10,IF(AND(ISNUMBER('Test Sample Data'!M1107),'Test Sample Data'!M1107&lt;$B$1,'Test Sample Data'!M1107&gt;0),'Test Sample Data'!M1107,$B$1),"")</f>
        <v/>
      </c>
      <c r="N1108" s="17" t="str">
        <f>'Gene Table'!E1107</f>
        <v>hsa-miR-1260b</v>
      </c>
      <c r="O1108" s="17" t="str">
        <f>'Gene Table'!B1107</f>
        <v>O01</v>
      </c>
      <c r="P1108" s="17" t="str">
        <f>IF(SUM('Control Sample Data'!D$3:D$98)&gt;10,IF(AND(ISNUMBER('Control Sample Data'!D1107),'Control Sample Data'!D1107&lt;$B$1,'Control Sample Data'!D1107&gt;0),'Control Sample Data'!D1107,$B$1),"")</f>
        <v/>
      </c>
      <c r="Q1108" s="17" t="str">
        <f>IF(SUM('Control Sample Data'!E$3:E$98)&gt;10,IF(AND(ISNUMBER('Control Sample Data'!E1107),'Control Sample Data'!E1107&lt;$B$1,'Control Sample Data'!E1107&gt;0),'Control Sample Data'!E1107,$B$1),"")</f>
        <v/>
      </c>
      <c r="R1108" s="17" t="str">
        <f>IF(SUM('Control Sample Data'!F$3:F$98)&gt;10,IF(AND(ISNUMBER('Control Sample Data'!F1107),'Control Sample Data'!F1107&lt;$B$1,'Control Sample Data'!F1107&gt;0),'Control Sample Data'!F1107,$B$1),"")</f>
        <v/>
      </c>
      <c r="S1108" s="17" t="str">
        <f>IF(SUM('Control Sample Data'!G$3:G$98)&gt;10,IF(AND(ISNUMBER('Control Sample Data'!G1107),'Control Sample Data'!G1107&lt;$B$1,'Control Sample Data'!G1107&gt;0),'Control Sample Data'!G1107,$B$1),"")</f>
        <v/>
      </c>
      <c r="T1108" s="17" t="str">
        <f>IF(SUM('Control Sample Data'!H$3:H$98)&gt;10,IF(AND(ISNUMBER('Control Sample Data'!H1107),'Control Sample Data'!H1107&lt;$B$1,'Control Sample Data'!H1107&gt;0),'Control Sample Data'!H1107,$B$1),"")</f>
        <v/>
      </c>
      <c r="U1108" s="17" t="str">
        <f>IF(SUM('Control Sample Data'!I$3:I$98)&gt;10,IF(AND(ISNUMBER('Control Sample Data'!I1107),'Control Sample Data'!I1107&lt;$B$1,'Control Sample Data'!I1107&gt;0),'Control Sample Data'!I1107,$B$1),"")</f>
        <v/>
      </c>
      <c r="V1108" s="17" t="str">
        <f>IF(SUM('Control Sample Data'!J$3:J$98)&gt;10,IF(AND(ISNUMBER('Control Sample Data'!J1107),'Control Sample Data'!J1107&lt;$B$1,'Control Sample Data'!J1107&gt;0),'Control Sample Data'!J1107,$B$1),"")</f>
        <v/>
      </c>
      <c r="W1108" s="17" t="str">
        <f>IF(SUM('Control Sample Data'!K$3:K$98)&gt;10,IF(AND(ISNUMBER('Control Sample Data'!K1107),'Control Sample Data'!K1107&lt;$B$1,'Control Sample Data'!K1107&gt;0),'Control Sample Data'!K1107,$B$1),"")</f>
        <v/>
      </c>
      <c r="X1108" s="17" t="str">
        <f>IF(SUM('Control Sample Data'!L$3:L$98)&gt;10,IF(AND(ISNUMBER('Control Sample Data'!L1107),'Control Sample Data'!L1107&lt;$B$1,'Control Sample Data'!L1107&gt;0),'Control Sample Data'!L1107,$B$1),"")</f>
        <v/>
      </c>
      <c r="Y1108" s="17" t="str">
        <f>IF(SUM('Control Sample Data'!M$3:M$98)&gt;10,IF(AND(ISNUMBER('Control Sample Data'!M1107),'Control Sample Data'!M1107&lt;$B$1,'Control Sample Data'!M1107&gt;0),'Control Sample Data'!M1107,$B$1),"")</f>
        <v/>
      </c>
      <c r="AT1108" s="36" t="str">
        <f t="shared" si="748"/>
        <v/>
      </c>
      <c r="AU1108" s="36" t="str">
        <f t="shared" si="749"/>
        <v/>
      </c>
      <c r="AV1108" s="36" t="str">
        <f t="shared" si="750"/>
        <v/>
      </c>
      <c r="AW1108" s="36" t="str">
        <f t="shared" si="751"/>
        <v/>
      </c>
      <c r="AX1108" s="36" t="str">
        <f t="shared" si="752"/>
        <v/>
      </c>
      <c r="AY1108" s="36" t="str">
        <f t="shared" si="753"/>
        <v/>
      </c>
      <c r="AZ1108" s="36" t="str">
        <f t="shared" si="754"/>
        <v/>
      </c>
      <c r="BA1108" s="36" t="str">
        <f t="shared" si="755"/>
        <v/>
      </c>
      <c r="BB1108" s="36" t="str">
        <f t="shared" si="756"/>
        <v/>
      </c>
      <c r="BC1108" s="36" t="str">
        <f t="shared" si="757"/>
        <v/>
      </c>
      <c r="BD1108" s="36" t="str">
        <f t="shared" si="758"/>
        <v/>
      </c>
      <c r="BE1108" s="36" t="str">
        <f t="shared" si="759"/>
        <v/>
      </c>
      <c r="BF1108" s="36" t="str">
        <f t="shared" si="760"/>
        <v/>
      </c>
      <c r="BG1108" s="36" t="str">
        <f t="shared" si="761"/>
        <v/>
      </c>
      <c r="BH1108" s="36" t="str">
        <f t="shared" si="762"/>
        <v/>
      </c>
      <c r="BI1108" s="36" t="str">
        <f t="shared" si="763"/>
        <v/>
      </c>
      <c r="BJ1108" s="36" t="str">
        <f t="shared" si="764"/>
        <v/>
      </c>
      <c r="BK1108" s="36" t="str">
        <f t="shared" si="765"/>
        <v/>
      </c>
      <c r="BL1108" s="36" t="str">
        <f t="shared" si="766"/>
        <v/>
      </c>
      <c r="BM1108" s="36" t="str">
        <f t="shared" si="767"/>
        <v/>
      </c>
      <c r="BN1108" s="38" t="e">
        <f t="shared" si="726"/>
        <v>#DIV/0!</v>
      </c>
      <c r="BO1108" s="38" t="e">
        <f t="shared" si="727"/>
        <v>#DIV/0!</v>
      </c>
      <c r="BP1108" s="39" t="str">
        <f t="shared" si="728"/>
        <v/>
      </c>
      <c r="BQ1108" s="39" t="str">
        <f t="shared" si="729"/>
        <v/>
      </c>
      <c r="BR1108" s="39" t="str">
        <f t="shared" si="730"/>
        <v/>
      </c>
      <c r="BS1108" s="39" t="str">
        <f t="shared" si="731"/>
        <v/>
      </c>
      <c r="BT1108" s="39" t="str">
        <f t="shared" si="732"/>
        <v/>
      </c>
      <c r="BU1108" s="39" t="str">
        <f t="shared" si="733"/>
        <v/>
      </c>
      <c r="BV1108" s="39" t="str">
        <f t="shared" si="734"/>
        <v/>
      </c>
      <c r="BW1108" s="39" t="str">
        <f t="shared" si="735"/>
        <v/>
      </c>
      <c r="BX1108" s="39" t="str">
        <f t="shared" si="736"/>
        <v/>
      </c>
      <c r="BY1108" s="39" t="str">
        <f t="shared" si="737"/>
        <v/>
      </c>
      <c r="BZ1108" s="39" t="str">
        <f t="shared" si="738"/>
        <v/>
      </c>
      <c r="CA1108" s="39" t="str">
        <f t="shared" si="739"/>
        <v/>
      </c>
      <c r="CB1108" s="39" t="str">
        <f t="shared" si="740"/>
        <v/>
      </c>
      <c r="CC1108" s="39" t="str">
        <f t="shared" si="741"/>
        <v/>
      </c>
      <c r="CD1108" s="39" t="str">
        <f t="shared" si="742"/>
        <v/>
      </c>
      <c r="CE1108" s="39" t="str">
        <f t="shared" si="743"/>
        <v/>
      </c>
      <c r="CF1108" s="39" t="str">
        <f t="shared" si="744"/>
        <v/>
      </c>
      <c r="CG1108" s="39" t="str">
        <f t="shared" si="745"/>
        <v/>
      </c>
      <c r="CH1108" s="39" t="str">
        <f t="shared" si="746"/>
        <v/>
      </c>
      <c r="CI1108" s="39" t="str">
        <f t="shared" si="747"/>
        <v/>
      </c>
    </row>
    <row r="1109" spans="1:87">
      <c r="A1109" s="18"/>
      <c r="B1109" s="15" t="str">
        <f>'Gene Table'!E1108</f>
        <v>hsa-miR-30b-3p</v>
      </c>
      <c r="C1109" s="15" t="str">
        <f>'Gene Table'!B1108</f>
        <v>O02</v>
      </c>
      <c r="D1109" s="16" t="str">
        <f>IF(SUM('Test Sample Data'!D$3:D$98)&gt;10,IF(AND(ISNUMBER('Test Sample Data'!D1108),'Test Sample Data'!D1108&lt;$B$1,'Test Sample Data'!D1108&gt;0),'Test Sample Data'!D1108,$B$1),"")</f>
        <v/>
      </c>
      <c r="E1109" s="17" t="str">
        <f>IF(SUM('Test Sample Data'!E$3:E$98)&gt;10,IF(AND(ISNUMBER('Test Sample Data'!E1108),'Test Sample Data'!E1108&lt;$B$1,'Test Sample Data'!E1108&gt;0),'Test Sample Data'!E1108,$B$1),"")</f>
        <v/>
      </c>
      <c r="F1109" s="17" t="str">
        <f>IF(SUM('Test Sample Data'!F$3:F$98)&gt;10,IF(AND(ISNUMBER('Test Sample Data'!F1108),'Test Sample Data'!F1108&lt;$B$1,'Test Sample Data'!F1108&gt;0),'Test Sample Data'!F1108,$B$1),"")</f>
        <v/>
      </c>
      <c r="G1109" s="17" t="str">
        <f>IF(SUM('Test Sample Data'!G$3:G$98)&gt;10,IF(AND(ISNUMBER('Test Sample Data'!G1108),'Test Sample Data'!G1108&lt;$B$1,'Test Sample Data'!G1108&gt;0),'Test Sample Data'!G1108,$B$1),"")</f>
        <v/>
      </c>
      <c r="H1109" s="17" t="str">
        <f>IF(SUM('Test Sample Data'!H$3:H$98)&gt;10,IF(AND(ISNUMBER('Test Sample Data'!H1108),'Test Sample Data'!H1108&lt;$B$1,'Test Sample Data'!H1108&gt;0),'Test Sample Data'!H1108,$B$1),"")</f>
        <v/>
      </c>
      <c r="I1109" s="17" t="str">
        <f>IF(SUM('Test Sample Data'!I$3:I$98)&gt;10,IF(AND(ISNUMBER('Test Sample Data'!I1108),'Test Sample Data'!I1108&lt;$B$1,'Test Sample Data'!I1108&gt;0),'Test Sample Data'!I1108,$B$1),"")</f>
        <v/>
      </c>
      <c r="J1109" s="17" t="str">
        <f>IF(SUM('Test Sample Data'!J$3:J$98)&gt;10,IF(AND(ISNUMBER('Test Sample Data'!J1108),'Test Sample Data'!J1108&lt;$B$1,'Test Sample Data'!J1108&gt;0),'Test Sample Data'!J1108,$B$1),"")</f>
        <v/>
      </c>
      <c r="K1109" s="17" t="str">
        <f>IF(SUM('Test Sample Data'!K$3:K$98)&gt;10,IF(AND(ISNUMBER('Test Sample Data'!K1108),'Test Sample Data'!K1108&lt;$B$1,'Test Sample Data'!K1108&gt;0),'Test Sample Data'!K1108,$B$1),"")</f>
        <v/>
      </c>
      <c r="L1109" s="17" t="str">
        <f>IF(SUM('Test Sample Data'!L$3:L$98)&gt;10,IF(AND(ISNUMBER('Test Sample Data'!L1108),'Test Sample Data'!L1108&lt;$B$1,'Test Sample Data'!L1108&gt;0),'Test Sample Data'!L1108,$B$1),"")</f>
        <v/>
      </c>
      <c r="M1109" s="17" t="str">
        <f>IF(SUM('Test Sample Data'!M$3:M$98)&gt;10,IF(AND(ISNUMBER('Test Sample Data'!M1108),'Test Sample Data'!M1108&lt;$B$1,'Test Sample Data'!M1108&gt;0),'Test Sample Data'!M1108,$B$1),"")</f>
        <v/>
      </c>
      <c r="N1109" s="17" t="str">
        <f>'Gene Table'!E1108</f>
        <v>hsa-miR-30b-3p</v>
      </c>
      <c r="O1109" s="17" t="str">
        <f>'Gene Table'!B1108</f>
        <v>O02</v>
      </c>
      <c r="P1109" s="17" t="str">
        <f>IF(SUM('Control Sample Data'!D$3:D$98)&gt;10,IF(AND(ISNUMBER('Control Sample Data'!D1108),'Control Sample Data'!D1108&lt;$B$1,'Control Sample Data'!D1108&gt;0),'Control Sample Data'!D1108,$B$1),"")</f>
        <v/>
      </c>
      <c r="Q1109" s="17" t="str">
        <f>IF(SUM('Control Sample Data'!E$3:E$98)&gt;10,IF(AND(ISNUMBER('Control Sample Data'!E1108),'Control Sample Data'!E1108&lt;$B$1,'Control Sample Data'!E1108&gt;0),'Control Sample Data'!E1108,$B$1),"")</f>
        <v/>
      </c>
      <c r="R1109" s="17" t="str">
        <f>IF(SUM('Control Sample Data'!F$3:F$98)&gt;10,IF(AND(ISNUMBER('Control Sample Data'!F1108),'Control Sample Data'!F1108&lt;$B$1,'Control Sample Data'!F1108&gt;0),'Control Sample Data'!F1108,$B$1),"")</f>
        <v/>
      </c>
      <c r="S1109" s="17" t="str">
        <f>IF(SUM('Control Sample Data'!G$3:G$98)&gt;10,IF(AND(ISNUMBER('Control Sample Data'!G1108),'Control Sample Data'!G1108&lt;$B$1,'Control Sample Data'!G1108&gt;0),'Control Sample Data'!G1108,$B$1),"")</f>
        <v/>
      </c>
      <c r="T1109" s="17" t="str">
        <f>IF(SUM('Control Sample Data'!H$3:H$98)&gt;10,IF(AND(ISNUMBER('Control Sample Data'!H1108),'Control Sample Data'!H1108&lt;$B$1,'Control Sample Data'!H1108&gt;0),'Control Sample Data'!H1108,$B$1),"")</f>
        <v/>
      </c>
      <c r="U1109" s="17" t="str">
        <f>IF(SUM('Control Sample Data'!I$3:I$98)&gt;10,IF(AND(ISNUMBER('Control Sample Data'!I1108),'Control Sample Data'!I1108&lt;$B$1,'Control Sample Data'!I1108&gt;0),'Control Sample Data'!I1108,$B$1),"")</f>
        <v/>
      </c>
      <c r="V1109" s="17" t="str">
        <f>IF(SUM('Control Sample Data'!J$3:J$98)&gt;10,IF(AND(ISNUMBER('Control Sample Data'!J1108),'Control Sample Data'!J1108&lt;$B$1,'Control Sample Data'!J1108&gt;0),'Control Sample Data'!J1108,$B$1),"")</f>
        <v/>
      </c>
      <c r="W1109" s="17" t="str">
        <f>IF(SUM('Control Sample Data'!K$3:K$98)&gt;10,IF(AND(ISNUMBER('Control Sample Data'!K1108),'Control Sample Data'!K1108&lt;$B$1,'Control Sample Data'!K1108&gt;0),'Control Sample Data'!K1108,$B$1),"")</f>
        <v/>
      </c>
      <c r="X1109" s="17" t="str">
        <f>IF(SUM('Control Sample Data'!L$3:L$98)&gt;10,IF(AND(ISNUMBER('Control Sample Data'!L1108),'Control Sample Data'!L1108&lt;$B$1,'Control Sample Data'!L1108&gt;0),'Control Sample Data'!L1108,$B$1),"")</f>
        <v/>
      </c>
      <c r="Y1109" s="17" t="str">
        <f>IF(SUM('Control Sample Data'!M$3:M$98)&gt;10,IF(AND(ISNUMBER('Control Sample Data'!M1108),'Control Sample Data'!M1108&lt;$B$1,'Control Sample Data'!M1108&gt;0),'Control Sample Data'!M1108,$B$1),"")</f>
        <v/>
      </c>
      <c r="AT1109" s="36" t="str">
        <f t="shared" si="748"/>
        <v/>
      </c>
      <c r="AU1109" s="36" t="str">
        <f t="shared" si="749"/>
        <v/>
      </c>
      <c r="AV1109" s="36" t="str">
        <f t="shared" si="750"/>
        <v/>
      </c>
      <c r="AW1109" s="36" t="str">
        <f t="shared" si="751"/>
        <v/>
      </c>
      <c r="AX1109" s="36" t="str">
        <f t="shared" si="752"/>
        <v/>
      </c>
      <c r="AY1109" s="36" t="str">
        <f t="shared" si="753"/>
        <v/>
      </c>
      <c r="AZ1109" s="36" t="str">
        <f t="shared" si="754"/>
        <v/>
      </c>
      <c r="BA1109" s="36" t="str">
        <f t="shared" si="755"/>
        <v/>
      </c>
      <c r="BB1109" s="36" t="str">
        <f t="shared" si="756"/>
        <v/>
      </c>
      <c r="BC1109" s="36" t="str">
        <f t="shared" si="757"/>
        <v/>
      </c>
      <c r="BD1109" s="36" t="str">
        <f t="shared" si="758"/>
        <v/>
      </c>
      <c r="BE1109" s="36" t="str">
        <f t="shared" si="759"/>
        <v/>
      </c>
      <c r="BF1109" s="36" t="str">
        <f t="shared" si="760"/>
        <v/>
      </c>
      <c r="BG1109" s="36" t="str">
        <f t="shared" si="761"/>
        <v/>
      </c>
      <c r="BH1109" s="36" t="str">
        <f t="shared" si="762"/>
        <v/>
      </c>
      <c r="BI1109" s="36" t="str">
        <f t="shared" si="763"/>
        <v/>
      </c>
      <c r="BJ1109" s="36" t="str">
        <f t="shared" si="764"/>
        <v/>
      </c>
      <c r="BK1109" s="36" t="str">
        <f t="shared" si="765"/>
        <v/>
      </c>
      <c r="BL1109" s="36" t="str">
        <f t="shared" si="766"/>
        <v/>
      </c>
      <c r="BM1109" s="36" t="str">
        <f t="shared" si="767"/>
        <v/>
      </c>
      <c r="BN1109" s="38" t="e">
        <f t="shared" si="726"/>
        <v>#DIV/0!</v>
      </c>
      <c r="BO1109" s="38" t="e">
        <f t="shared" si="727"/>
        <v>#DIV/0!</v>
      </c>
      <c r="BP1109" s="39" t="str">
        <f t="shared" si="728"/>
        <v/>
      </c>
      <c r="BQ1109" s="39" t="str">
        <f t="shared" si="729"/>
        <v/>
      </c>
      <c r="BR1109" s="39" t="str">
        <f t="shared" si="730"/>
        <v/>
      </c>
      <c r="BS1109" s="39" t="str">
        <f t="shared" si="731"/>
        <v/>
      </c>
      <c r="BT1109" s="39" t="str">
        <f t="shared" si="732"/>
        <v/>
      </c>
      <c r="BU1109" s="39" t="str">
        <f t="shared" si="733"/>
        <v/>
      </c>
      <c r="BV1109" s="39" t="str">
        <f t="shared" si="734"/>
        <v/>
      </c>
      <c r="BW1109" s="39" t="str">
        <f t="shared" si="735"/>
        <v/>
      </c>
      <c r="BX1109" s="39" t="str">
        <f t="shared" si="736"/>
        <v/>
      </c>
      <c r="BY1109" s="39" t="str">
        <f t="shared" si="737"/>
        <v/>
      </c>
      <c r="BZ1109" s="39" t="str">
        <f t="shared" si="738"/>
        <v/>
      </c>
      <c r="CA1109" s="39" t="str">
        <f t="shared" si="739"/>
        <v/>
      </c>
      <c r="CB1109" s="39" t="str">
        <f t="shared" si="740"/>
        <v/>
      </c>
      <c r="CC1109" s="39" t="str">
        <f t="shared" si="741"/>
        <v/>
      </c>
      <c r="CD1109" s="39" t="str">
        <f t="shared" si="742"/>
        <v/>
      </c>
      <c r="CE1109" s="39" t="str">
        <f t="shared" si="743"/>
        <v/>
      </c>
      <c r="CF1109" s="39" t="str">
        <f t="shared" si="744"/>
        <v/>
      </c>
      <c r="CG1109" s="39" t="str">
        <f t="shared" si="745"/>
        <v/>
      </c>
      <c r="CH1109" s="39" t="str">
        <f t="shared" si="746"/>
        <v/>
      </c>
      <c r="CI1109" s="39" t="str">
        <f t="shared" si="747"/>
        <v/>
      </c>
    </row>
    <row r="1110" spans="1:87">
      <c r="A1110" s="18"/>
      <c r="B1110" s="15" t="str">
        <f>'Gene Table'!E1109</f>
        <v>hsa-miR-3167</v>
      </c>
      <c r="C1110" s="15" t="str">
        <f>'Gene Table'!B1109</f>
        <v>O03</v>
      </c>
      <c r="D1110" s="16" t="str">
        <f>IF(SUM('Test Sample Data'!D$3:D$98)&gt;10,IF(AND(ISNUMBER('Test Sample Data'!D1109),'Test Sample Data'!D1109&lt;$B$1,'Test Sample Data'!D1109&gt;0),'Test Sample Data'!D1109,$B$1),"")</f>
        <v/>
      </c>
      <c r="E1110" s="17" t="str">
        <f>IF(SUM('Test Sample Data'!E$3:E$98)&gt;10,IF(AND(ISNUMBER('Test Sample Data'!E1109),'Test Sample Data'!E1109&lt;$B$1,'Test Sample Data'!E1109&gt;0),'Test Sample Data'!E1109,$B$1),"")</f>
        <v/>
      </c>
      <c r="F1110" s="17" t="str">
        <f>IF(SUM('Test Sample Data'!F$3:F$98)&gt;10,IF(AND(ISNUMBER('Test Sample Data'!F1109),'Test Sample Data'!F1109&lt;$B$1,'Test Sample Data'!F1109&gt;0),'Test Sample Data'!F1109,$B$1),"")</f>
        <v/>
      </c>
      <c r="G1110" s="17" t="str">
        <f>IF(SUM('Test Sample Data'!G$3:G$98)&gt;10,IF(AND(ISNUMBER('Test Sample Data'!G1109),'Test Sample Data'!G1109&lt;$B$1,'Test Sample Data'!G1109&gt;0),'Test Sample Data'!G1109,$B$1),"")</f>
        <v/>
      </c>
      <c r="H1110" s="17" t="str">
        <f>IF(SUM('Test Sample Data'!H$3:H$98)&gt;10,IF(AND(ISNUMBER('Test Sample Data'!H1109),'Test Sample Data'!H1109&lt;$B$1,'Test Sample Data'!H1109&gt;0),'Test Sample Data'!H1109,$B$1),"")</f>
        <v/>
      </c>
      <c r="I1110" s="17" t="str">
        <f>IF(SUM('Test Sample Data'!I$3:I$98)&gt;10,IF(AND(ISNUMBER('Test Sample Data'!I1109),'Test Sample Data'!I1109&lt;$B$1,'Test Sample Data'!I1109&gt;0),'Test Sample Data'!I1109,$B$1),"")</f>
        <v/>
      </c>
      <c r="J1110" s="17" t="str">
        <f>IF(SUM('Test Sample Data'!J$3:J$98)&gt;10,IF(AND(ISNUMBER('Test Sample Data'!J1109),'Test Sample Data'!J1109&lt;$B$1,'Test Sample Data'!J1109&gt;0),'Test Sample Data'!J1109,$B$1),"")</f>
        <v/>
      </c>
      <c r="K1110" s="17" t="str">
        <f>IF(SUM('Test Sample Data'!K$3:K$98)&gt;10,IF(AND(ISNUMBER('Test Sample Data'!K1109),'Test Sample Data'!K1109&lt;$B$1,'Test Sample Data'!K1109&gt;0),'Test Sample Data'!K1109,$B$1),"")</f>
        <v/>
      </c>
      <c r="L1110" s="17" t="str">
        <f>IF(SUM('Test Sample Data'!L$3:L$98)&gt;10,IF(AND(ISNUMBER('Test Sample Data'!L1109),'Test Sample Data'!L1109&lt;$B$1,'Test Sample Data'!L1109&gt;0),'Test Sample Data'!L1109,$B$1),"")</f>
        <v/>
      </c>
      <c r="M1110" s="17" t="str">
        <f>IF(SUM('Test Sample Data'!M$3:M$98)&gt;10,IF(AND(ISNUMBER('Test Sample Data'!M1109),'Test Sample Data'!M1109&lt;$B$1,'Test Sample Data'!M1109&gt;0),'Test Sample Data'!M1109,$B$1),"")</f>
        <v/>
      </c>
      <c r="N1110" s="17" t="str">
        <f>'Gene Table'!E1109</f>
        <v>hsa-miR-3167</v>
      </c>
      <c r="O1110" s="17" t="str">
        <f>'Gene Table'!B1109</f>
        <v>O03</v>
      </c>
      <c r="P1110" s="17" t="str">
        <f>IF(SUM('Control Sample Data'!D$3:D$98)&gt;10,IF(AND(ISNUMBER('Control Sample Data'!D1109),'Control Sample Data'!D1109&lt;$B$1,'Control Sample Data'!D1109&gt;0),'Control Sample Data'!D1109,$B$1),"")</f>
        <v/>
      </c>
      <c r="Q1110" s="17" t="str">
        <f>IF(SUM('Control Sample Data'!E$3:E$98)&gt;10,IF(AND(ISNUMBER('Control Sample Data'!E1109),'Control Sample Data'!E1109&lt;$B$1,'Control Sample Data'!E1109&gt;0),'Control Sample Data'!E1109,$B$1),"")</f>
        <v/>
      </c>
      <c r="R1110" s="17" t="str">
        <f>IF(SUM('Control Sample Data'!F$3:F$98)&gt;10,IF(AND(ISNUMBER('Control Sample Data'!F1109),'Control Sample Data'!F1109&lt;$B$1,'Control Sample Data'!F1109&gt;0),'Control Sample Data'!F1109,$B$1),"")</f>
        <v/>
      </c>
      <c r="S1110" s="17" t="str">
        <f>IF(SUM('Control Sample Data'!G$3:G$98)&gt;10,IF(AND(ISNUMBER('Control Sample Data'!G1109),'Control Sample Data'!G1109&lt;$B$1,'Control Sample Data'!G1109&gt;0),'Control Sample Data'!G1109,$B$1),"")</f>
        <v/>
      </c>
      <c r="T1110" s="17" t="str">
        <f>IF(SUM('Control Sample Data'!H$3:H$98)&gt;10,IF(AND(ISNUMBER('Control Sample Data'!H1109),'Control Sample Data'!H1109&lt;$B$1,'Control Sample Data'!H1109&gt;0),'Control Sample Data'!H1109,$B$1),"")</f>
        <v/>
      </c>
      <c r="U1110" s="17" t="str">
        <f>IF(SUM('Control Sample Data'!I$3:I$98)&gt;10,IF(AND(ISNUMBER('Control Sample Data'!I1109),'Control Sample Data'!I1109&lt;$B$1,'Control Sample Data'!I1109&gt;0),'Control Sample Data'!I1109,$B$1),"")</f>
        <v/>
      </c>
      <c r="V1110" s="17" t="str">
        <f>IF(SUM('Control Sample Data'!J$3:J$98)&gt;10,IF(AND(ISNUMBER('Control Sample Data'!J1109),'Control Sample Data'!J1109&lt;$B$1,'Control Sample Data'!J1109&gt;0),'Control Sample Data'!J1109,$B$1),"")</f>
        <v/>
      </c>
      <c r="W1110" s="17" t="str">
        <f>IF(SUM('Control Sample Data'!K$3:K$98)&gt;10,IF(AND(ISNUMBER('Control Sample Data'!K1109),'Control Sample Data'!K1109&lt;$B$1,'Control Sample Data'!K1109&gt;0),'Control Sample Data'!K1109,$B$1),"")</f>
        <v/>
      </c>
      <c r="X1110" s="17" t="str">
        <f>IF(SUM('Control Sample Data'!L$3:L$98)&gt;10,IF(AND(ISNUMBER('Control Sample Data'!L1109),'Control Sample Data'!L1109&lt;$B$1,'Control Sample Data'!L1109&gt;0),'Control Sample Data'!L1109,$B$1),"")</f>
        <v/>
      </c>
      <c r="Y1110" s="17" t="str">
        <f>IF(SUM('Control Sample Data'!M$3:M$98)&gt;10,IF(AND(ISNUMBER('Control Sample Data'!M1109),'Control Sample Data'!M1109&lt;$B$1,'Control Sample Data'!M1109&gt;0),'Control Sample Data'!M1109,$B$1),"")</f>
        <v/>
      </c>
      <c r="AT1110" s="36" t="str">
        <f t="shared" si="748"/>
        <v/>
      </c>
      <c r="AU1110" s="36" t="str">
        <f t="shared" si="749"/>
        <v/>
      </c>
      <c r="AV1110" s="36" t="str">
        <f t="shared" si="750"/>
        <v/>
      </c>
      <c r="AW1110" s="36" t="str">
        <f t="shared" si="751"/>
        <v/>
      </c>
      <c r="AX1110" s="36" t="str">
        <f t="shared" si="752"/>
        <v/>
      </c>
      <c r="AY1110" s="36" t="str">
        <f t="shared" si="753"/>
        <v/>
      </c>
      <c r="AZ1110" s="36" t="str">
        <f t="shared" si="754"/>
        <v/>
      </c>
      <c r="BA1110" s="36" t="str">
        <f t="shared" si="755"/>
        <v/>
      </c>
      <c r="BB1110" s="36" t="str">
        <f t="shared" si="756"/>
        <v/>
      </c>
      <c r="BC1110" s="36" t="str">
        <f t="shared" si="757"/>
        <v/>
      </c>
      <c r="BD1110" s="36" t="str">
        <f t="shared" si="758"/>
        <v/>
      </c>
      <c r="BE1110" s="36" t="str">
        <f t="shared" si="759"/>
        <v/>
      </c>
      <c r="BF1110" s="36" t="str">
        <f t="shared" si="760"/>
        <v/>
      </c>
      <c r="BG1110" s="36" t="str">
        <f t="shared" si="761"/>
        <v/>
      </c>
      <c r="BH1110" s="36" t="str">
        <f t="shared" si="762"/>
        <v/>
      </c>
      <c r="BI1110" s="36" t="str">
        <f t="shared" si="763"/>
        <v/>
      </c>
      <c r="BJ1110" s="36" t="str">
        <f t="shared" si="764"/>
        <v/>
      </c>
      <c r="BK1110" s="36" t="str">
        <f t="shared" si="765"/>
        <v/>
      </c>
      <c r="BL1110" s="36" t="str">
        <f t="shared" si="766"/>
        <v/>
      </c>
      <c r="BM1110" s="36" t="str">
        <f t="shared" si="767"/>
        <v/>
      </c>
      <c r="BN1110" s="38" t="e">
        <f t="shared" si="726"/>
        <v>#DIV/0!</v>
      </c>
      <c r="BO1110" s="38" t="e">
        <f t="shared" si="727"/>
        <v>#DIV/0!</v>
      </c>
      <c r="BP1110" s="39" t="str">
        <f t="shared" si="728"/>
        <v/>
      </c>
      <c r="BQ1110" s="39" t="str">
        <f t="shared" si="729"/>
        <v/>
      </c>
      <c r="BR1110" s="39" t="str">
        <f t="shared" si="730"/>
        <v/>
      </c>
      <c r="BS1110" s="39" t="str">
        <f t="shared" si="731"/>
        <v/>
      </c>
      <c r="BT1110" s="39" t="str">
        <f t="shared" si="732"/>
        <v/>
      </c>
      <c r="BU1110" s="39" t="str">
        <f t="shared" si="733"/>
        <v/>
      </c>
      <c r="BV1110" s="39" t="str">
        <f t="shared" si="734"/>
        <v/>
      </c>
      <c r="BW1110" s="39" t="str">
        <f t="shared" si="735"/>
        <v/>
      </c>
      <c r="BX1110" s="39" t="str">
        <f t="shared" si="736"/>
        <v/>
      </c>
      <c r="BY1110" s="39" t="str">
        <f t="shared" si="737"/>
        <v/>
      </c>
      <c r="BZ1110" s="39" t="str">
        <f t="shared" si="738"/>
        <v/>
      </c>
      <c r="CA1110" s="39" t="str">
        <f t="shared" si="739"/>
        <v/>
      </c>
      <c r="CB1110" s="39" t="str">
        <f t="shared" si="740"/>
        <v/>
      </c>
      <c r="CC1110" s="39" t="str">
        <f t="shared" si="741"/>
        <v/>
      </c>
      <c r="CD1110" s="39" t="str">
        <f t="shared" si="742"/>
        <v/>
      </c>
      <c r="CE1110" s="39" t="str">
        <f t="shared" si="743"/>
        <v/>
      </c>
      <c r="CF1110" s="39" t="str">
        <f t="shared" si="744"/>
        <v/>
      </c>
      <c r="CG1110" s="39" t="str">
        <f t="shared" si="745"/>
        <v/>
      </c>
      <c r="CH1110" s="39" t="str">
        <f t="shared" si="746"/>
        <v/>
      </c>
      <c r="CI1110" s="39" t="str">
        <f t="shared" si="747"/>
        <v/>
      </c>
    </row>
    <row r="1111" spans="1:87">
      <c r="A1111" s="18"/>
      <c r="B1111" s="15" t="str">
        <f>'Gene Table'!E1110</f>
        <v>hsa-miR-363-5p</v>
      </c>
      <c r="C1111" s="15" t="str">
        <f>'Gene Table'!B1110</f>
        <v>O04</v>
      </c>
      <c r="D1111" s="16" t="str">
        <f>IF(SUM('Test Sample Data'!D$3:D$98)&gt;10,IF(AND(ISNUMBER('Test Sample Data'!D1110),'Test Sample Data'!D1110&lt;$B$1,'Test Sample Data'!D1110&gt;0),'Test Sample Data'!D1110,$B$1),"")</f>
        <v/>
      </c>
      <c r="E1111" s="17" t="str">
        <f>IF(SUM('Test Sample Data'!E$3:E$98)&gt;10,IF(AND(ISNUMBER('Test Sample Data'!E1110),'Test Sample Data'!E1110&lt;$B$1,'Test Sample Data'!E1110&gt;0),'Test Sample Data'!E1110,$B$1),"")</f>
        <v/>
      </c>
      <c r="F1111" s="17" t="str">
        <f>IF(SUM('Test Sample Data'!F$3:F$98)&gt;10,IF(AND(ISNUMBER('Test Sample Data'!F1110),'Test Sample Data'!F1110&lt;$B$1,'Test Sample Data'!F1110&gt;0),'Test Sample Data'!F1110,$B$1),"")</f>
        <v/>
      </c>
      <c r="G1111" s="17" t="str">
        <f>IF(SUM('Test Sample Data'!G$3:G$98)&gt;10,IF(AND(ISNUMBER('Test Sample Data'!G1110),'Test Sample Data'!G1110&lt;$B$1,'Test Sample Data'!G1110&gt;0),'Test Sample Data'!G1110,$B$1),"")</f>
        <v/>
      </c>
      <c r="H1111" s="17" t="str">
        <f>IF(SUM('Test Sample Data'!H$3:H$98)&gt;10,IF(AND(ISNUMBER('Test Sample Data'!H1110),'Test Sample Data'!H1110&lt;$B$1,'Test Sample Data'!H1110&gt;0),'Test Sample Data'!H1110,$B$1),"")</f>
        <v/>
      </c>
      <c r="I1111" s="17" t="str">
        <f>IF(SUM('Test Sample Data'!I$3:I$98)&gt;10,IF(AND(ISNUMBER('Test Sample Data'!I1110),'Test Sample Data'!I1110&lt;$B$1,'Test Sample Data'!I1110&gt;0),'Test Sample Data'!I1110,$B$1),"")</f>
        <v/>
      </c>
      <c r="J1111" s="17" t="str">
        <f>IF(SUM('Test Sample Data'!J$3:J$98)&gt;10,IF(AND(ISNUMBER('Test Sample Data'!J1110),'Test Sample Data'!J1110&lt;$B$1,'Test Sample Data'!J1110&gt;0),'Test Sample Data'!J1110,$B$1),"")</f>
        <v/>
      </c>
      <c r="K1111" s="17" t="str">
        <f>IF(SUM('Test Sample Data'!K$3:K$98)&gt;10,IF(AND(ISNUMBER('Test Sample Data'!K1110),'Test Sample Data'!K1110&lt;$B$1,'Test Sample Data'!K1110&gt;0),'Test Sample Data'!K1110,$B$1),"")</f>
        <v/>
      </c>
      <c r="L1111" s="17" t="str">
        <f>IF(SUM('Test Sample Data'!L$3:L$98)&gt;10,IF(AND(ISNUMBER('Test Sample Data'!L1110),'Test Sample Data'!L1110&lt;$B$1,'Test Sample Data'!L1110&gt;0),'Test Sample Data'!L1110,$B$1),"")</f>
        <v/>
      </c>
      <c r="M1111" s="17" t="str">
        <f>IF(SUM('Test Sample Data'!M$3:M$98)&gt;10,IF(AND(ISNUMBER('Test Sample Data'!M1110),'Test Sample Data'!M1110&lt;$B$1,'Test Sample Data'!M1110&gt;0),'Test Sample Data'!M1110,$B$1),"")</f>
        <v/>
      </c>
      <c r="N1111" s="17" t="str">
        <f>'Gene Table'!E1110</f>
        <v>hsa-miR-363-5p</v>
      </c>
      <c r="O1111" s="17" t="str">
        <f>'Gene Table'!B1110</f>
        <v>O04</v>
      </c>
      <c r="P1111" s="17" t="str">
        <f>IF(SUM('Control Sample Data'!D$3:D$98)&gt;10,IF(AND(ISNUMBER('Control Sample Data'!D1110),'Control Sample Data'!D1110&lt;$B$1,'Control Sample Data'!D1110&gt;0),'Control Sample Data'!D1110,$B$1),"")</f>
        <v/>
      </c>
      <c r="Q1111" s="17" t="str">
        <f>IF(SUM('Control Sample Data'!E$3:E$98)&gt;10,IF(AND(ISNUMBER('Control Sample Data'!E1110),'Control Sample Data'!E1110&lt;$B$1,'Control Sample Data'!E1110&gt;0),'Control Sample Data'!E1110,$B$1),"")</f>
        <v/>
      </c>
      <c r="R1111" s="17" t="str">
        <f>IF(SUM('Control Sample Data'!F$3:F$98)&gt;10,IF(AND(ISNUMBER('Control Sample Data'!F1110),'Control Sample Data'!F1110&lt;$B$1,'Control Sample Data'!F1110&gt;0),'Control Sample Data'!F1110,$B$1),"")</f>
        <v/>
      </c>
      <c r="S1111" s="17" t="str">
        <f>IF(SUM('Control Sample Data'!G$3:G$98)&gt;10,IF(AND(ISNUMBER('Control Sample Data'!G1110),'Control Sample Data'!G1110&lt;$B$1,'Control Sample Data'!G1110&gt;0),'Control Sample Data'!G1110,$B$1),"")</f>
        <v/>
      </c>
      <c r="T1111" s="17" t="str">
        <f>IF(SUM('Control Sample Data'!H$3:H$98)&gt;10,IF(AND(ISNUMBER('Control Sample Data'!H1110),'Control Sample Data'!H1110&lt;$B$1,'Control Sample Data'!H1110&gt;0),'Control Sample Data'!H1110,$B$1),"")</f>
        <v/>
      </c>
      <c r="U1111" s="17" t="str">
        <f>IF(SUM('Control Sample Data'!I$3:I$98)&gt;10,IF(AND(ISNUMBER('Control Sample Data'!I1110),'Control Sample Data'!I1110&lt;$B$1,'Control Sample Data'!I1110&gt;0),'Control Sample Data'!I1110,$B$1),"")</f>
        <v/>
      </c>
      <c r="V1111" s="17" t="str">
        <f>IF(SUM('Control Sample Data'!J$3:J$98)&gt;10,IF(AND(ISNUMBER('Control Sample Data'!J1110),'Control Sample Data'!J1110&lt;$B$1,'Control Sample Data'!J1110&gt;0),'Control Sample Data'!J1110,$B$1),"")</f>
        <v/>
      </c>
      <c r="W1111" s="17" t="str">
        <f>IF(SUM('Control Sample Data'!K$3:K$98)&gt;10,IF(AND(ISNUMBER('Control Sample Data'!K1110),'Control Sample Data'!K1110&lt;$B$1,'Control Sample Data'!K1110&gt;0),'Control Sample Data'!K1110,$B$1),"")</f>
        <v/>
      </c>
      <c r="X1111" s="17" t="str">
        <f>IF(SUM('Control Sample Data'!L$3:L$98)&gt;10,IF(AND(ISNUMBER('Control Sample Data'!L1110),'Control Sample Data'!L1110&lt;$B$1,'Control Sample Data'!L1110&gt;0),'Control Sample Data'!L1110,$B$1),"")</f>
        <v/>
      </c>
      <c r="Y1111" s="17" t="str">
        <f>IF(SUM('Control Sample Data'!M$3:M$98)&gt;10,IF(AND(ISNUMBER('Control Sample Data'!M1110),'Control Sample Data'!M1110&lt;$B$1,'Control Sample Data'!M1110&gt;0),'Control Sample Data'!M1110,$B$1),"")</f>
        <v/>
      </c>
      <c r="AT1111" s="36" t="str">
        <f t="shared" si="748"/>
        <v/>
      </c>
      <c r="AU1111" s="36" t="str">
        <f t="shared" si="749"/>
        <v/>
      </c>
      <c r="AV1111" s="36" t="str">
        <f t="shared" si="750"/>
        <v/>
      </c>
      <c r="AW1111" s="36" t="str">
        <f t="shared" si="751"/>
        <v/>
      </c>
      <c r="AX1111" s="36" t="str">
        <f t="shared" si="752"/>
        <v/>
      </c>
      <c r="AY1111" s="36" t="str">
        <f t="shared" si="753"/>
        <v/>
      </c>
      <c r="AZ1111" s="36" t="str">
        <f t="shared" si="754"/>
        <v/>
      </c>
      <c r="BA1111" s="36" t="str">
        <f t="shared" si="755"/>
        <v/>
      </c>
      <c r="BB1111" s="36" t="str">
        <f t="shared" si="756"/>
        <v/>
      </c>
      <c r="BC1111" s="36" t="str">
        <f t="shared" si="757"/>
        <v/>
      </c>
      <c r="BD1111" s="36" t="str">
        <f t="shared" si="758"/>
        <v/>
      </c>
      <c r="BE1111" s="36" t="str">
        <f t="shared" si="759"/>
        <v/>
      </c>
      <c r="BF1111" s="36" t="str">
        <f t="shared" si="760"/>
        <v/>
      </c>
      <c r="BG1111" s="36" t="str">
        <f t="shared" si="761"/>
        <v/>
      </c>
      <c r="BH1111" s="36" t="str">
        <f t="shared" si="762"/>
        <v/>
      </c>
      <c r="BI1111" s="36" t="str">
        <f t="shared" si="763"/>
        <v/>
      </c>
      <c r="BJ1111" s="36" t="str">
        <f t="shared" si="764"/>
        <v/>
      </c>
      <c r="BK1111" s="36" t="str">
        <f t="shared" si="765"/>
        <v/>
      </c>
      <c r="BL1111" s="36" t="str">
        <f t="shared" si="766"/>
        <v/>
      </c>
      <c r="BM1111" s="36" t="str">
        <f t="shared" si="767"/>
        <v/>
      </c>
      <c r="BN1111" s="38" t="e">
        <f t="shared" si="726"/>
        <v>#DIV/0!</v>
      </c>
      <c r="BO1111" s="38" t="e">
        <f t="shared" si="727"/>
        <v>#DIV/0!</v>
      </c>
      <c r="BP1111" s="39" t="str">
        <f t="shared" si="728"/>
        <v/>
      </c>
      <c r="BQ1111" s="39" t="str">
        <f t="shared" si="729"/>
        <v/>
      </c>
      <c r="BR1111" s="39" t="str">
        <f t="shared" si="730"/>
        <v/>
      </c>
      <c r="BS1111" s="39" t="str">
        <f t="shared" si="731"/>
        <v/>
      </c>
      <c r="BT1111" s="39" t="str">
        <f t="shared" si="732"/>
        <v/>
      </c>
      <c r="BU1111" s="39" t="str">
        <f t="shared" si="733"/>
        <v/>
      </c>
      <c r="BV1111" s="39" t="str">
        <f t="shared" si="734"/>
        <v/>
      </c>
      <c r="BW1111" s="39" t="str">
        <f t="shared" si="735"/>
        <v/>
      </c>
      <c r="BX1111" s="39" t="str">
        <f t="shared" si="736"/>
        <v/>
      </c>
      <c r="BY1111" s="39" t="str">
        <f t="shared" si="737"/>
        <v/>
      </c>
      <c r="BZ1111" s="39" t="str">
        <f t="shared" si="738"/>
        <v/>
      </c>
      <c r="CA1111" s="39" t="str">
        <f t="shared" si="739"/>
        <v/>
      </c>
      <c r="CB1111" s="39" t="str">
        <f t="shared" si="740"/>
        <v/>
      </c>
      <c r="CC1111" s="39" t="str">
        <f t="shared" si="741"/>
        <v/>
      </c>
      <c r="CD1111" s="39" t="str">
        <f t="shared" si="742"/>
        <v/>
      </c>
      <c r="CE1111" s="39" t="str">
        <f t="shared" si="743"/>
        <v/>
      </c>
      <c r="CF1111" s="39" t="str">
        <f t="shared" si="744"/>
        <v/>
      </c>
      <c r="CG1111" s="39" t="str">
        <f t="shared" si="745"/>
        <v/>
      </c>
      <c r="CH1111" s="39" t="str">
        <f t="shared" si="746"/>
        <v/>
      </c>
      <c r="CI1111" s="39" t="str">
        <f t="shared" si="747"/>
        <v/>
      </c>
    </row>
    <row r="1112" spans="1:87">
      <c r="A1112" s="18"/>
      <c r="B1112" s="15" t="str">
        <f>'Gene Table'!E1111</f>
        <v>hsa-miR-3172</v>
      </c>
      <c r="C1112" s="15" t="str">
        <f>'Gene Table'!B1111</f>
        <v>O05</v>
      </c>
      <c r="D1112" s="16" t="str">
        <f>IF(SUM('Test Sample Data'!D$3:D$98)&gt;10,IF(AND(ISNUMBER('Test Sample Data'!D1111),'Test Sample Data'!D1111&lt;$B$1,'Test Sample Data'!D1111&gt;0),'Test Sample Data'!D1111,$B$1),"")</f>
        <v/>
      </c>
      <c r="E1112" s="17" t="str">
        <f>IF(SUM('Test Sample Data'!E$3:E$98)&gt;10,IF(AND(ISNUMBER('Test Sample Data'!E1111),'Test Sample Data'!E1111&lt;$B$1,'Test Sample Data'!E1111&gt;0),'Test Sample Data'!E1111,$B$1),"")</f>
        <v/>
      </c>
      <c r="F1112" s="17" t="str">
        <f>IF(SUM('Test Sample Data'!F$3:F$98)&gt;10,IF(AND(ISNUMBER('Test Sample Data'!F1111),'Test Sample Data'!F1111&lt;$B$1,'Test Sample Data'!F1111&gt;0),'Test Sample Data'!F1111,$B$1),"")</f>
        <v/>
      </c>
      <c r="G1112" s="17" t="str">
        <f>IF(SUM('Test Sample Data'!G$3:G$98)&gt;10,IF(AND(ISNUMBER('Test Sample Data'!G1111),'Test Sample Data'!G1111&lt;$B$1,'Test Sample Data'!G1111&gt;0),'Test Sample Data'!G1111,$B$1),"")</f>
        <v/>
      </c>
      <c r="H1112" s="17" t="str">
        <f>IF(SUM('Test Sample Data'!H$3:H$98)&gt;10,IF(AND(ISNUMBER('Test Sample Data'!H1111),'Test Sample Data'!H1111&lt;$B$1,'Test Sample Data'!H1111&gt;0),'Test Sample Data'!H1111,$B$1),"")</f>
        <v/>
      </c>
      <c r="I1112" s="17" t="str">
        <f>IF(SUM('Test Sample Data'!I$3:I$98)&gt;10,IF(AND(ISNUMBER('Test Sample Data'!I1111),'Test Sample Data'!I1111&lt;$B$1,'Test Sample Data'!I1111&gt;0),'Test Sample Data'!I1111,$B$1),"")</f>
        <v/>
      </c>
      <c r="J1112" s="17" t="str">
        <f>IF(SUM('Test Sample Data'!J$3:J$98)&gt;10,IF(AND(ISNUMBER('Test Sample Data'!J1111),'Test Sample Data'!J1111&lt;$B$1,'Test Sample Data'!J1111&gt;0),'Test Sample Data'!J1111,$B$1),"")</f>
        <v/>
      </c>
      <c r="K1112" s="17" t="str">
        <f>IF(SUM('Test Sample Data'!K$3:K$98)&gt;10,IF(AND(ISNUMBER('Test Sample Data'!K1111),'Test Sample Data'!K1111&lt;$B$1,'Test Sample Data'!K1111&gt;0),'Test Sample Data'!K1111,$B$1),"")</f>
        <v/>
      </c>
      <c r="L1112" s="17" t="str">
        <f>IF(SUM('Test Sample Data'!L$3:L$98)&gt;10,IF(AND(ISNUMBER('Test Sample Data'!L1111),'Test Sample Data'!L1111&lt;$B$1,'Test Sample Data'!L1111&gt;0),'Test Sample Data'!L1111,$B$1),"")</f>
        <v/>
      </c>
      <c r="M1112" s="17" t="str">
        <f>IF(SUM('Test Sample Data'!M$3:M$98)&gt;10,IF(AND(ISNUMBER('Test Sample Data'!M1111),'Test Sample Data'!M1111&lt;$B$1,'Test Sample Data'!M1111&gt;0),'Test Sample Data'!M1111,$B$1),"")</f>
        <v/>
      </c>
      <c r="N1112" s="17" t="str">
        <f>'Gene Table'!E1111</f>
        <v>hsa-miR-3172</v>
      </c>
      <c r="O1112" s="17" t="str">
        <f>'Gene Table'!B1111</f>
        <v>O05</v>
      </c>
      <c r="P1112" s="17" t="str">
        <f>IF(SUM('Control Sample Data'!D$3:D$98)&gt;10,IF(AND(ISNUMBER('Control Sample Data'!D1111),'Control Sample Data'!D1111&lt;$B$1,'Control Sample Data'!D1111&gt;0),'Control Sample Data'!D1111,$B$1),"")</f>
        <v/>
      </c>
      <c r="Q1112" s="17" t="str">
        <f>IF(SUM('Control Sample Data'!E$3:E$98)&gt;10,IF(AND(ISNUMBER('Control Sample Data'!E1111),'Control Sample Data'!E1111&lt;$B$1,'Control Sample Data'!E1111&gt;0),'Control Sample Data'!E1111,$B$1),"")</f>
        <v/>
      </c>
      <c r="R1112" s="17" t="str">
        <f>IF(SUM('Control Sample Data'!F$3:F$98)&gt;10,IF(AND(ISNUMBER('Control Sample Data'!F1111),'Control Sample Data'!F1111&lt;$B$1,'Control Sample Data'!F1111&gt;0),'Control Sample Data'!F1111,$B$1),"")</f>
        <v/>
      </c>
      <c r="S1112" s="17" t="str">
        <f>IF(SUM('Control Sample Data'!G$3:G$98)&gt;10,IF(AND(ISNUMBER('Control Sample Data'!G1111),'Control Sample Data'!G1111&lt;$B$1,'Control Sample Data'!G1111&gt;0),'Control Sample Data'!G1111,$B$1),"")</f>
        <v/>
      </c>
      <c r="T1112" s="17" t="str">
        <f>IF(SUM('Control Sample Data'!H$3:H$98)&gt;10,IF(AND(ISNUMBER('Control Sample Data'!H1111),'Control Sample Data'!H1111&lt;$B$1,'Control Sample Data'!H1111&gt;0),'Control Sample Data'!H1111,$B$1),"")</f>
        <v/>
      </c>
      <c r="U1112" s="17" t="str">
        <f>IF(SUM('Control Sample Data'!I$3:I$98)&gt;10,IF(AND(ISNUMBER('Control Sample Data'!I1111),'Control Sample Data'!I1111&lt;$B$1,'Control Sample Data'!I1111&gt;0),'Control Sample Data'!I1111,$B$1),"")</f>
        <v/>
      </c>
      <c r="V1112" s="17" t="str">
        <f>IF(SUM('Control Sample Data'!J$3:J$98)&gt;10,IF(AND(ISNUMBER('Control Sample Data'!J1111),'Control Sample Data'!J1111&lt;$B$1,'Control Sample Data'!J1111&gt;0),'Control Sample Data'!J1111,$B$1),"")</f>
        <v/>
      </c>
      <c r="W1112" s="17" t="str">
        <f>IF(SUM('Control Sample Data'!K$3:K$98)&gt;10,IF(AND(ISNUMBER('Control Sample Data'!K1111),'Control Sample Data'!K1111&lt;$B$1,'Control Sample Data'!K1111&gt;0),'Control Sample Data'!K1111,$B$1),"")</f>
        <v/>
      </c>
      <c r="X1112" s="17" t="str">
        <f>IF(SUM('Control Sample Data'!L$3:L$98)&gt;10,IF(AND(ISNUMBER('Control Sample Data'!L1111),'Control Sample Data'!L1111&lt;$B$1,'Control Sample Data'!L1111&gt;0),'Control Sample Data'!L1111,$B$1),"")</f>
        <v/>
      </c>
      <c r="Y1112" s="17" t="str">
        <f>IF(SUM('Control Sample Data'!M$3:M$98)&gt;10,IF(AND(ISNUMBER('Control Sample Data'!M1111),'Control Sample Data'!M1111&lt;$B$1,'Control Sample Data'!M1111&gt;0),'Control Sample Data'!M1111,$B$1),"")</f>
        <v/>
      </c>
      <c r="AT1112" s="36" t="str">
        <f t="shared" si="748"/>
        <v/>
      </c>
      <c r="AU1112" s="36" t="str">
        <f t="shared" si="749"/>
        <v/>
      </c>
      <c r="AV1112" s="36" t="str">
        <f t="shared" si="750"/>
        <v/>
      </c>
      <c r="AW1112" s="36" t="str">
        <f t="shared" si="751"/>
        <v/>
      </c>
      <c r="AX1112" s="36" t="str">
        <f t="shared" si="752"/>
        <v/>
      </c>
      <c r="AY1112" s="36" t="str">
        <f t="shared" si="753"/>
        <v/>
      </c>
      <c r="AZ1112" s="36" t="str">
        <f t="shared" si="754"/>
        <v/>
      </c>
      <c r="BA1112" s="36" t="str">
        <f t="shared" si="755"/>
        <v/>
      </c>
      <c r="BB1112" s="36" t="str">
        <f t="shared" si="756"/>
        <v/>
      </c>
      <c r="BC1112" s="36" t="str">
        <f t="shared" si="757"/>
        <v/>
      </c>
      <c r="BD1112" s="36" t="str">
        <f t="shared" si="758"/>
        <v/>
      </c>
      <c r="BE1112" s="36" t="str">
        <f t="shared" si="759"/>
        <v/>
      </c>
      <c r="BF1112" s="36" t="str">
        <f t="shared" si="760"/>
        <v/>
      </c>
      <c r="BG1112" s="36" t="str">
        <f t="shared" si="761"/>
        <v/>
      </c>
      <c r="BH1112" s="36" t="str">
        <f t="shared" si="762"/>
        <v/>
      </c>
      <c r="BI1112" s="36" t="str">
        <f t="shared" si="763"/>
        <v/>
      </c>
      <c r="BJ1112" s="36" t="str">
        <f t="shared" si="764"/>
        <v/>
      </c>
      <c r="BK1112" s="36" t="str">
        <f t="shared" si="765"/>
        <v/>
      </c>
      <c r="BL1112" s="36" t="str">
        <f t="shared" si="766"/>
        <v/>
      </c>
      <c r="BM1112" s="36" t="str">
        <f t="shared" si="767"/>
        <v/>
      </c>
      <c r="BN1112" s="38" t="e">
        <f t="shared" si="726"/>
        <v>#DIV/0!</v>
      </c>
      <c r="BO1112" s="38" t="e">
        <f t="shared" si="727"/>
        <v>#DIV/0!</v>
      </c>
      <c r="BP1112" s="39" t="str">
        <f t="shared" si="728"/>
        <v/>
      </c>
      <c r="BQ1112" s="39" t="str">
        <f t="shared" si="729"/>
        <v/>
      </c>
      <c r="BR1112" s="39" t="str">
        <f t="shared" si="730"/>
        <v/>
      </c>
      <c r="BS1112" s="39" t="str">
        <f t="shared" si="731"/>
        <v/>
      </c>
      <c r="BT1112" s="39" t="str">
        <f t="shared" si="732"/>
        <v/>
      </c>
      <c r="BU1112" s="39" t="str">
        <f t="shared" si="733"/>
        <v/>
      </c>
      <c r="BV1112" s="39" t="str">
        <f t="shared" si="734"/>
        <v/>
      </c>
      <c r="BW1112" s="39" t="str">
        <f t="shared" si="735"/>
        <v/>
      </c>
      <c r="BX1112" s="39" t="str">
        <f t="shared" si="736"/>
        <v/>
      </c>
      <c r="BY1112" s="39" t="str">
        <f t="shared" si="737"/>
        <v/>
      </c>
      <c r="BZ1112" s="39" t="str">
        <f t="shared" si="738"/>
        <v/>
      </c>
      <c r="CA1112" s="39" t="str">
        <f t="shared" si="739"/>
        <v/>
      </c>
      <c r="CB1112" s="39" t="str">
        <f t="shared" si="740"/>
        <v/>
      </c>
      <c r="CC1112" s="39" t="str">
        <f t="shared" si="741"/>
        <v/>
      </c>
      <c r="CD1112" s="39" t="str">
        <f t="shared" si="742"/>
        <v/>
      </c>
      <c r="CE1112" s="39" t="str">
        <f t="shared" si="743"/>
        <v/>
      </c>
      <c r="CF1112" s="39" t="str">
        <f t="shared" si="744"/>
        <v/>
      </c>
      <c r="CG1112" s="39" t="str">
        <f t="shared" si="745"/>
        <v/>
      </c>
      <c r="CH1112" s="39" t="str">
        <f t="shared" si="746"/>
        <v/>
      </c>
      <c r="CI1112" s="39" t="str">
        <f t="shared" si="747"/>
        <v/>
      </c>
    </row>
    <row r="1113" spans="1:87">
      <c r="A1113" s="18"/>
      <c r="B1113" s="15" t="str">
        <f>'Gene Table'!E1112</f>
        <v>hsa-miR-425-3p</v>
      </c>
      <c r="C1113" s="15" t="str">
        <f>'Gene Table'!B1112</f>
        <v>O06</v>
      </c>
      <c r="D1113" s="16" t="str">
        <f>IF(SUM('Test Sample Data'!D$3:D$98)&gt;10,IF(AND(ISNUMBER('Test Sample Data'!D1112),'Test Sample Data'!D1112&lt;$B$1,'Test Sample Data'!D1112&gt;0),'Test Sample Data'!D1112,$B$1),"")</f>
        <v/>
      </c>
      <c r="E1113" s="17" t="str">
        <f>IF(SUM('Test Sample Data'!E$3:E$98)&gt;10,IF(AND(ISNUMBER('Test Sample Data'!E1112),'Test Sample Data'!E1112&lt;$B$1,'Test Sample Data'!E1112&gt;0),'Test Sample Data'!E1112,$B$1),"")</f>
        <v/>
      </c>
      <c r="F1113" s="17" t="str">
        <f>IF(SUM('Test Sample Data'!F$3:F$98)&gt;10,IF(AND(ISNUMBER('Test Sample Data'!F1112),'Test Sample Data'!F1112&lt;$B$1,'Test Sample Data'!F1112&gt;0),'Test Sample Data'!F1112,$B$1),"")</f>
        <v/>
      </c>
      <c r="G1113" s="17" t="str">
        <f>IF(SUM('Test Sample Data'!G$3:G$98)&gt;10,IF(AND(ISNUMBER('Test Sample Data'!G1112),'Test Sample Data'!G1112&lt;$B$1,'Test Sample Data'!G1112&gt;0),'Test Sample Data'!G1112,$B$1),"")</f>
        <v/>
      </c>
      <c r="H1113" s="17" t="str">
        <f>IF(SUM('Test Sample Data'!H$3:H$98)&gt;10,IF(AND(ISNUMBER('Test Sample Data'!H1112),'Test Sample Data'!H1112&lt;$B$1,'Test Sample Data'!H1112&gt;0),'Test Sample Data'!H1112,$B$1),"")</f>
        <v/>
      </c>
      <c r="I1113" s="17" t="str">
        <f>IF(SUM('Test Sample Data'!I$3:I$98)&gt;10,IF(AND(ISNUMBER('Test Sample Data'!I1112),'Test Sample Data'!I1112&lt;$B$1,'Test Sample Data'!I1112&gt;0),'Test Sample Data'!I1112,$B$1),"")</f>
        <v/>
      </c>
      <c r="J1113" s="17" t="str">
        <f>IF(SUM('Test Sample Data'!J$3:J$98)&gt;10,IF(AND(ISNUMBER('Test Sample Data'!J1112),'Test Sample Data'!J1112&lt;$B$1,'Test Sample Data'!J1112&gt;0),'Test Sample Data'!J1112,$B$1),"")</f>
        <v/>
      </c>
      <c r="K1113" s="17" t="str">
        <f>IF(SUM('Test Sample Data'!K$3:K$98)&gt;10,IF(AND(ISNUMBER('Test Sample Data'!K1112),'Test Sample Data'!K1112&lt;$B$1,'Test Sample Data'!K1112&gt;0),'Test Sample Data'!K1112,$B$1),"")</f>
        <v/>
      </c>
      <c r="L1113" s="17" t="str">
        <f>IF(SUM('Test Sample Data'!L$3:L$98)&gt;10,IF(AND(ISNUMBER('Test Sample Data'!L1112),'Test Sample Data'!L1112&lt;$B$1,'Test Sample Data'!L1112&gt;0),'Test Sample Data'!L1112,$B$1),"")</f>
        <v/>
      </c>
      <c r="M1113" s="17" t="str">
        <f>IF(SUM('Test Sample Data'!M$3:M$98)&gt;10,IF(AND(ISNUMBER('Test Sample Data'!M1112),'Test Sample Data'!M1112&lt;$B$1,'Test Sample Data'!M1112&gt;0),'Test Sample Data'!M1112,$B$1),"")</f>
        <v/>
      </c>
      <c r="N1113" s="17" t="str">
        <f>'Gene Table'!E1112</f>
        <v>hsa-miR-425-3p</v>
      </c>
      <c r="O1113" s="17" t="str">
        <f>'Gene Table'!B1112</f>
        <v>O06</v>
      </c>
      <c r="P1113" s="17" t="str">
        <f>IF(SUM('Control Sample Data'!D$3:D$98)&gt;10,IF(AND(ISNUMBER('Control Sample Data'!D1112),'Control Sample Data'!D1112&lt;$B$1,'Control Sample Data'!D1112&gt;0),'Control Sample Data'!D1112,$B$1),"")</f>
        <v/>
      </c>
      <c r="Q1113" s="17" t="str">
        <f>IF(SUM('Control Sample Data'!E$3:E$98)&gt;10,IF(AND(ISNUMBER('Control Sample Data'!E1112),'Control Sample Data'!E1112&lt;$B$1,'Control Sample Data'!E1112&gt;0),'Control Sample Data'!E1112,$B$1),"")</f>
        <v/>
      </c>
      <c r="R1113" s="17" t="str">
        <f>IF(SUM('Control Sample Data'!F$3:F$98)&gt;10,IF(AND(ISNUMBER('Control Sample Data'!F1112),'Control Sample Data'!F1112&lt;$B$1,'Control Sample Data'!F1112&gt;0),'Control Sample Data'!F1112,$B$1),"")</f>
        <v/>
      </c>
      <c r="S1113" s="17" t="str">
        <f>IF(SUM('Control Sample Data'!G$3:G$98)&gt;10,IF(AND(ISNUMBER('Control Sample Data'!G1112),'Control Sample Data'!G1112&lt;$B$1,'Control Sample Data'!G1112&gt;0),'Control Sample Data'!G1112,$B$1),"")</f>
        <v/>
      </c>
      <c r="T1113" s="17" t="str">
        <f>IF(SUM('Control Sample Data'!H$3:H$98)&gt;10,IF(AND(ISNUMBER('Control Sample Data'!H1112),'Control Sample Data'!H1112&lt;$B$1,'Control Sample Data'!H1112&gt;0),'Control Sample Data'!H1112,$B$1),"")</f>
        <v/>
      </c>
      <c r="U1113" s="17" t="str">
        <f>IF(SUM('Control Sample Data'!I$3:I$98)&gt;10,IF(AND(ISNUMBER('Control Sample Data'!I1112),'Control Sample Data'!I1112&lt;$B$1,'Control Sample Data'!I1112&gt;0),'Control Sample Data'!I1112,$B$1),"")</f>
        <v/>
      </c>
      <c r="V1113" s="17" t="str">
        <f>IF(SUM('Control Sample Data'!J$3:J$98)&gt;10,IF(AND(ISNUMBER('Control Sample Data'!J1112),'Control Sample Data'!J1112&lt;$B$1,'Control Sample Data'!J1112&gt;0),'Control Sample Data'!J1112,$B$1),"")</f>
        <v/>
      </c>
      <c r="W1113" s="17" t="str">
        <f>IF(SUM('Control Sample Data'!K$3:K$98)&gt;10,IF(AND(ISNUMBER('Control Sample Data'!K1112),'Control Sample Data'!K1112&lt;$B$1,'Control Sample Data'!K1112&gt;0),'Control Sample Data'!K1112,$B$1),"")</f>
        <v/>
      </c>
      <c r="X1113" s="17" t="str">
        <f>IF(SUM('Control Sample Data'!L$3:L$98)&gt;10,IF(AND(ISNUMBER('Control Sample Data'!L1112),'Control Sample Data'!L1112&lt;$B$1,'Control Sample Data'!L1112&gt;0),'Control Sample Data'!L1112,$B$1),"")</f>
        <v/>
      </c>
      <c r="Y1113" s="17" t="str">
        <f>IF(SUM('Control Sample Data'!M$3:M$98)&gt;10,IF(AND(ISNUMBER('Control Sample Data'!M1112),'Control Sample Data'!M1112&lt;$B$1,'Control Sample Data'!M1112&gt;0),'Control Sample Data'!M1112,$B$1),"")</f>
        <v/>
      </c>
      <c r="AT1113" s="36" t="str">
        <f t="shared" si="748"/>
        <v/>
      </c>
      <c r="AU1113" s="36" t="str">
        <f t="shared" si="749"/>
        <v/>
      </c>
      <c r="AV1113" s="36" t="str">
        <f t="shared" si="750"/>
        <v/>
      </c>
      <c r="AW1113" s="36" t="str">
        <f t="shared" si="751"/>
        <v/>
      </c>
      <c r="AX1113" s="36" t="str">
        <f t="shared" si="752"/>
        <v/>
      </c>
      <c r="AY1113" s="36" t="str">
        <f t="shared" si="753"/>
        <v/>
      </c>
      <c r="AZ1113" s="36" t="str">
        <f t="shared" si="754"/>
        <v/>
      </c>
      <c r="BA1113" s="36" t="str">
        <f t="shared" si="755"/>
        <v/>
      </c>
      <c r="BB1113" s="36" t="str">
        <f t="shared" si="756"/>
        <v/>
      </c>
      <c r="BC1113" s="36" t="str">
        <f t="shared" si="757"/>
        <v/>
      </c>
      <c r="BD1113" s="36" t="str">
        <f t="shared" si="758"/>
        <v/>
      </c>
      <c r="BE1113" s="36" t="str">
        <f t="shared" si="759"/>
        <v/>
      </c>
      <c r="BF1113" s="36" t="str">
        <f t="shared" si="760"/>
        <v/>
      </c>
      <c r="BG1113" s="36" t="str">
        <f t="shared" si="761"/>
        <v/>
      </c>
      <c r="BH1113" s="36" t="str">
        <f t="shared" si="762"/>
        <v/>
      </c>
      <c r="BI1113" s="36" t="str">
        <f t="shared" si="763"/>
        <v/>
      </c>
      <c r="BJ1113" s="36" t="str">
        <f t="shared" si="764"/>
        <v/>
      </c>
      <c r="BK1113" s="36" t="str">
        <f t="shared" si="765"/>
        <v/>
      </c>
      <c r="BL1113" s="36" t="str">
        <f t="shared" si="766"/>
        <v/>
      </c>
      <c r="BM1113" s="36" t="str">
        <f t="shared" si="767"/>
        <v/>
      </c>
      <c r="BN1113" s="38" t="e">
        <f t="shared" si="726"/>
        <v>#DIV/0!</v>
      </c>
      <c r="BO1113" s="38" t="e">
        <f t="shared" si="727"/>
        <v>#DIV/0!</v>
      </c>
      <c r="BP1113" s="39" t="str">
        <f t="shared" si="728"/>
        <v/>
      </c>
      <c r="BQ1113" s="39" t="str">
        <f t="shared" si="729"/>
        <v/>
      </c>
      <c r="BR1113" s="39" t="str">
        <f t="shared" si="730"/>
        <v/>
      </c>
      <c r="BS1113" s="39" t="str">
        <f t="shared" si="731"/>
        <v/>
      </c>
      <c r="BT1113" s="39" t="str">
        <f t="shared" si="732"/>
        <v/>
      </c>
      <c r="BU1113" s="39" t="str">
        <f t="shared" si="733"/>
        <v/>
      </c>
      <c r="BV1113" s="39" t="str">
        <f t="shared" si="734"/>
        <v/>
      </c>
      <c r="BW1113" s="39" t="str">
        <f t="shared" si="735"/>
        <v/>
      </c>
      <c r="BX1113" s="39" t="str">
        <f t="shared" si="736"/>
        <v/>
      </c>
      <c r="BY1113" s="39" t="str">
        <f t="shared" si="737"/>
        <v/>
      </c>
      <c r="BZ1113" s="39" t="str">
        <f t="shared" si="738"/>
        <v/>
      </c>
      <c r="CA1113" s="39" t="str">
        <f t="shared" si="739"/>
        <v/>
      </c>
      <c r="CB1113" s="39" t="str">
        <f t="shared" si="740"/>
        <v/>
      </c>
      <c r="CC1113" s="39" t="str">
        <f t="shared" si="741"/>
        <v/>
      </c>
      <c r="CD1113" s="39" t="str">
        <f t="shared" si="742"/>
        <v/>
      </c>
      <c r="CE1113" s="39" t="str">
        <f t="shared" si="743"/>
        <v/>
      </c>
      <c r="CF1113" s="39" t="str">
        <f t="shared" si="744"/>
        <v/>
      </c>
      <c r="CG1113" s="39" t="str">
        <f t="shared" si="745"/>
        <v/>
      </c>
      <c r="CH1113" s="39" t="str">
        <f t="shared" si="746"/>
        <v/>
      </c>
      <c r="CI1113" s="39" t="str">
        <f t="shared" si="747"/>
        <v/>
      </c>
    </row>
    <row r="1114" spans="1:87">
      <c r="A1114" s="18"/>
      <c r="B1114" s="15" t="str">
        <f>'Gene Table'!E1113</f>
        <v>hsa-miR-3175</v>
      </c>
      <c r="C1114" s="15" t="str">
        <f>'Gene Table'!B1113</f>
        <v>O07</v>
      </c>
      <c r="D1114" s="16" t="str">
        <f>IF(SUM('Test Sample Data'!D$3:D$98)&gt;10,IF(AND(ISNUMBER('Test Sample Data'!D1113),'Test Sample Data'!D1113&lt;$B$1,'Test Sample Data'!D1113&gt;0),'Test Sample Data'!D1113,$B$1),"")</f>
        <v/>
      </c>
      <c r="E1114" s="17" t="str">
        <f>IF(SUM('Test Sample Data'!E$3:E$98)&gt;10,IF(AND(ISNUMBER('Test Sample Data'!E1113),'Test Sample Data'!E1113&lt;$B$1,'Test Sample Data'!E1113&gt;0),'Test Sample Data'!E1113,$B$1),"")</f>
        <v/>
      </c>
      <c r="F1114" s="17" t="str">
        <f>IF(SUM('Test Sample Data'!F$3:F$98)&gt;10,IF(AND(ISNUMBER('Test Sample Data'!F1113),'Test Sample Data'!F1113&lt;$B$1,'Test Sample Data'!F1113&gt;0),'Test Sample Data'!F1113,$B$1),"")</f>
        <v/>
      </c>
      <c r="G1114" s="17" t="str">
        <f>IF(SUM('Test Sample Data'!G$3:G$98)&gt;10,IF(AND(ISNUMBER('Test Sample Data'!G1113),'Test Sample Data'!G1113&lt;$B$1,'Test Sample Data'!G1113&gt;0),'Test Sample Data'!G1113,$B$1),"")</f>
        <v/>
      </c>
      <c r="H1114" s="17" t="str">
        <f>IF(SUM('Test Sample Data'!H$3:H$98)&gt;10,IF(AND(ISNUMBER('Test Sample Data'!H1113),'Test Sample Data'!H1113&lt;$B$1,'Test Sample Data'!H1113&gt;0),'Test Sample Data'!H1113,$B$1),"")</f>
        <v/>
      </c>
      <c r="I1114" s="17" t="str">
        <f>IF(SUM('Test Sample Data'!I$3:I$98)&gt;10,IF(AND(ISNUMBER('Test Sample Data'!I1113),'Test Sample Data'!I1113&lt;$B$1,'Test Sample Data'!I1113&gt;0),'Test Sample Data'!I1113,$B$1),"")</f>
        <v/>
      </c>
      <c r="J1114" s="17" t="str">
        <f>IF(SUM('Test Sample Data'!J$3:J$98)&gt;10,IF(AND(ISNUMBER('Test Sample Data'!J1113),'Test Sample Data'!J1113&lt;$B$1,'Test Sample Data'!J1113&gt;0),'Test Sample Data'!J1113,$B$1),"")</f>
        <v/>
      </c>
      <c r="K1114" s="17" t="str">
        <f>IF(SUM('Test Sample Data'!K$3:K$98)&gt;10,IF(AND(ISNUMBER('Test Sample Data'!K1113),'Test Sample Data'!K1113&lt;$B$1,'Test Sample Data'!K1113&gt;0),'Test Sample Data'!K1113,$B$1),"")</f>
        <v/>
      </c>
      <c r="L1114" s="17" t="str">
        <f>IF(SUM('Test Sample Data'!L$3:L$98)&gt;10,IF(AND(ISNUMBER('Test Sample Data'!L1113),'Test Sample Data'!L1113&lt;$B$1,'Test Sample Data'!L1113&gt;0),'Test Sample Data'!L1113,$B$1),"")</f>
        <v/>
      </c>
      <c r="M1114" s="17" t="str">
        <f>IF(SUM('Test Sample Data'!M$3:M$98)&gt;10,IF(AND(ISNUMBER('Test Sample Data'!M1113),'Test Sample Data'!M1113&lt;$B$1,'Test Sample Data'!M1113&gt;0),'Test Sample Data'!M1113,$B$1),"")</f>
        <v/>
      </c>
      <c r="N1114" s="17" t="str">
        <f>'Gene Table'!E1113</f>
        <v>hsa-miR-3175</v>
      </c>
      <c r="O1114" s="17" t="str">
        <f>'Gene Table'!B1113</f>
        <v>O07</v>
      </c>
      <c r="P1114" s="17" t="str">
        <f>IF(SUM('Control Sample Data'!D$3:D$98)&gt;10,IF(AND(ISNUMBER('Control Sample Data'!D1113),'Control Sample Data'!D1113&lt;$B$1,'Control Sample Data'!D1113&gt;0),'Control Sample Data'!D1113,$B$1),"")</f>
        <v/>
      </c>
      <c r="Q1114" s="17" t="str">
        <f>IF(SUM('Control Sample Data'!E$3:E$98)&gt;10,IF(AND(ISNUMBER('Control Sample Data'!E1113),'Control Sample Data'!E1113&lt;$B$1,'Control Sample Data'!E1113&gt;0),'Control Sample Data'!E1113,$B$1),"")</f>
        <v/>
      </c>
      <c r="R1114" s="17" t="str">
        <f>IF(SUM('Control Sample Data'!F$3:F$98)&gt;10,IF(AND(ISNUMBER('Control Sample Data'!F1113),'Control Sample Data'!F1113&lt;$B$1,'Control Sample Data'!F1113&gt;0),'Control Sample Data'!F1113,$B$1),"")</f>
        <v/>
      </c>
      <c r="S1114" s="17" t="str">
        <f>IF(SUM('Control Sample Data'!G$3:G$98)&gt;10,IF(AND(ISNUMBER('Control Sample Data'!G1113),'Control Sample Data'!G1113&lt;$B$1,'Control Sample Data'!G1113&gt;0),'Control Sample Data'!G1113,$B$1),"")</f>
        <v/>
      </c>
      <c r="T1114" s="17" t="str">
        <f>IF(SUM('Control Sample Data'!H$3:H$98)&gt;10,IF(AND(ISNUMBER('Control Sample Data'!H1113),'Control Sample Data'!H1113&lt;$B$1,'Control Sample Data'!H1113&gt;0),'Control Sample Data'!H1113,$B$1),"")</f>
        <v/>
      </c>
      <c r="U1114" s="17" t="str">
        <f>IF(SUM('Control Sample Data'!I$3:I$98)&gt;10,IF(AND(ISNUMBER('Control Sample Data'!I1113),'Control Sample Data'!I1113&lt;$B$1,'Control Sample Data'!I1113&gt;0),'Control Sample Data'!I1113,$B$1),"")</f>
        <v/>
      </c>
      <c r="V1114" s="17" t="str">
        <f>IF(SUM('Control Sample Data'!J$3:J$98)&gt;10,IF(AND(ISNUMBER('Control Sample Data'!J1113),'Control Sample Data'!J1113&lt;$B$1,'Control Sample Data'!J1113&gt;0),'Control Sample Data'!J1113,$B$1),"")</f>
        <v/>
      </c>
      <c r="W1114" s="17" t="str">
        <f>IF(SUM('Control Sample Data'!K$3:K$98)&gt;10,IF(AND(ISNUMBER('Control Sample Data'!K1113),'Control Sample Data'!K1113&lt;$B$1,'Control Sample Data'!K1113&gt;0),'Control Sample Data'!K1113,$B$1),"")</f>
        <v/>
      </c>
      <c r="X1114" s="17" t="str">
        <f>IF(SUM('Control Sample Data'!L$3:L$98)&gt;10,IF(AND(ISNUMBER('Control Sample Data'!L1113),'Control Sample Data'!L1113&lt;$B$1,'Control Sample Data'!L1113&gt;0),'Control Sample Data'!L1113,$B$1),"")</f>
        <v/>
      </c>
      <c r="Y1114" s="17" t="str">
        <f>IF(SUM('Control Sample Data'!M$3:M$98)&gt;10,IF(AND(ISNUMBER('Control Sample Data'!M1113),'Control Sample Data'!M1113&lt;$B$1,'Control Sample Data'!M1113&gt;0),'Control Sample Data'!M1113,$B$1),"")</f>
        <v/>
      </c>
      <c r="AT1114" s="36" t="str">
        <f t="shared" si="748"/>
        <v/>
      </c>
      <c r="AU1114" s="36" t="str">
        <f t="shared" si="749"/>
        <v/>
      </c>
      <c r="AV1114" s="36" t="str">
        <f t="shared" si="750"/>
        <v/>
      </c>
      <c r="AW1114" s="36" t="str">
        <f t="shared" si="751"/>
        <v/>
      </c>
      <c r="AX1114" s="36" t="str">
        <f t="shared" si="752"/>
        <v/>
      </c>
      <c r="AY1114" s="36" t="str">
        <f t="shared" si="753"/>
        <v/>
      </c>
      <c r="AZ1114" s="36" t="str">
        <f t="shared" si="754"/>
        <v/>
      </c>
      <c r="BA1114" s="36" t="str">
        <f t="shared" si="755"/>
        <v/>
      </c>
      <c r="BB1114" s="36" t="str">
        <f t="shared" si="756"/>
        <v/>
      </c>
      <c r="BC1114" s="36" t="str">
        <f t="shared" si="757"/>
        <v/>
      </c>
      <c r="BD1114" s="36" t="str">
        <f t="shared" si="758"/>
        <v/>
      </c>
      <c r="BE1114" s="36" t="str">
        <f t="shared" si="759"/>
        <v/>
      </c>
      <c r="BF1114" s="36" t="str">
        <f t="shared" si="760"/>
        <v/>
      </c>
      <c r="BG1114" s="36" t="str">
        <f t="shared" si="761"/>
        <v/>
      </c>
      <c r="BH1114" s="36" t="str">
        <f t="shared" si="762"/>
        <v/>
      </c>
      <c r="BI1114" s="36" t="str">
        <f t="shared" si="763"/>
        <v/>
      </c>
      <c r="BJ1114" s="36" t="str">
        <f t="shared" si="764"/>
        <v/>
      </c>
      <c r="BK1114" s="36" t="str">
        <f t="shared" si="765"/>
        <v/>
      </c>
      <c r="BL1114" s="36" t="str">
        <f t="shared" si="766"/>
        <v/>
      </c>
      <c r="BM1114" s="36" t="str">
        <f t="shared" si="767"/>
        <v/>
      </c>
      <c r="BN1114" s="38" t="e">
        <f t="shared" si="726"/>
        <v>#DIV/0!</v>
      </c>
      <c r="BO1114" s="38" t="e">
        <f t="shared" si="727"/>
        <v>#DIV/0!</v>
      </c>
      <c r="BP1114" s="39" t="str">
        <f t="shared" si="728"/>
        <v/>
      </c>
      <c r="BQ1114" s="39" t="str">
        <f t="shared" si="729"/>
        <v/>
      </c>
      <c r="BR1114" s="39" t="str">
        <f t="shared" si="730"/>
        <v/>
      </c>
      <c r="BS1114" s="39" t="str">
        <f t="shared" si="731"/>
        <v/>
      </c>
      <c r="BT1114" s="39" t="str">
        <f t="shared" si="732"/>
        <v/>
      </c>
      <c r="BU1114" s="39" t="str">
        <f t="shared" si="733"/>
        <v/>
      </c>
      <c r="BV1114" s="39" t="str">
        <f t="shared" si="734"/>
        <v/>
      </c>
      <c r="BW1114" s="39" t="str">
        <f t="shared" si="735"/>
        <v/>
      </c>
      <c r="BX1114" s="39" t="str">
        <f t="shared" si="736"/>
        <v/>
      </c>
      <c r="BY1114" s="39" t="str">
        <f t="shared" si="737"/>
        <v/>
      </c>
      <c r="BZ1114" s="39" t="str">
        <f t="shared" si="738"/>
        <v/>
      </c>
      <c r="CA1114" s="39" t="str">
        <f t="shared" si="739"/>
        <v/>
      </c>
      <c r="CB1114" s="39" t="str">
        <f t="shared" si="740"/>
        <v/>
      </c>
      <c r="CC1114" s="39" t="str">
        <f t="shared" si="741"/>
        <v/>
      </c>
      <c r="CD1114" s="39" t="str">
        <f t="shared" si="742"/>
        <v/>
      </c>
      <c r="CE1114" s="39" t="str">
        <f t="shared" si="743"/>
        <v/>
      </c>
      <c r="CF1114" s="39" t="str">
        <f t="shared" si="744"/>
        <v/>
      </c>
      <c r="CG1114" s="39" t="str">
        <f t="shared" si="745"/>
        <v/>
      </c>
      <c r="CH1114" s="39" t="str">
        <f t="shared" si="746"/>
        <v/>
      </c>
      <c r="CI1114" s="39" t="str">
        <f t="shared" si="747"/>
        <v/>
      </c>
    </row>
    <row r="1115" spans="1:87">
      <c r="A1115" s="18"/>
      <c r="B1115" s="15" t="str">
        <f>'Gene Table'!E1114</f>
        <v>hsa-miR-452-3p</v>
      </c>
      <c r="C1115" s="15" t="str">
        <f>'Gene Table'!B1114</f>
        <v>O08</v>
      </c>
      <c r="D1115" s="16" t="str">
        <f>IF(SUM('Test Sample Data'!D$3:D$98)&gt;10,IF(AND(ISNUMBER('Test Sample Data'!D1114),'Test Sample Data'!D1114&lt;$B$1,'Test Sample Data'!D1114&gt;0),'Test Sample Data'!D1114,$B$1),"")</f>
        <v/>
      </c>
      <c r="E1115" s="17" t="str">
        <f>IF(SUM('Test Sample Data'!E$3:E$98)&gt;10,IF(AND(ISNUMBER('Test Sample Data'!E1114),'Test Sample Data'!E1114&lt;$B$1,'Test Sample Data'!E1114&gt;0),'Test Sample Data'!E1114,$B$1),"")</f>
        <v/>
      </c>
      <c r="F1115" s="17" t="str">
        <f>IF(SUM('Test Sample Data'!F$3:F$98)&gt;10,IF(AND(ISNUMBER('Test Sample Data'!F1114),'Test Sample Data'!F1114&lt;$B$1,'Test Sample Data'!F1114&gt;0),'Test Sample Data'!F1114,$B$1),"")</f>
        <v/>
      </c>
      <c r="G1115" s="17" t="str">
        <f>IF(SUM('Test Sample Data'!G$3:G$98)&gt;10,IF(AND(ISNUMBER('Test Sample Data'!G1114),'Test Sample Data'!G1114&lt;$B$1,'Test Sample Data'!G1114&gt;0),'Test Sample Data'!G1114,$B$1),"")</f>
        <v/>
      </c>
      <c r="H1115" s="17" t="str">
        <f>IF(SUM('Test Sample Data'!H$3:H$98)&gt;10,IF(AND(ISNUMBER('Test Sample Data'!H1114),'Test Sample Data'!H1114&lt;$B$1,'Test Sample Data'!H1114&gt;0),'Test Sample Data'!H1114,$B$1),"")</f>
        <v/>
      </c>
      <c r="I1115" s="17" t="str">
        <f>IF(SUM('Test Sample Data'!I$3:I$98)&gt;10,IF(AND(ISNUMBER('Test Sample Data'!I1114),'Test Sample Data'!I1114&lt;$B$1,'Test Sample Data'!I1114&gt;0),'Test Sample Data'!I1114,$B$1),"")</f>
        <v/>
      </c>
      <c r="J1115" s="17" t="str">
        <f>IF(SUM('Test Sample Data'!J$3:J$98)&gt;10,IF(AND(ISNUMBER('Test Sample Data'!J1114),'Test Sample Data'!J1114&lt;$B$1,'Test Sample Data'!J1114&gt;0),'Test Sample Data'!J1114,$B$1),"")</f>
        <v/>
      </c>
      <c r="K1115" s="17" t="str">
        <f>IF(SUM('Test Sample Data'!K$3:K$98)&gt;10,IF(AND(ISNUMBER('Test Sample Data'!K1114),'Test Sample Data'!K1114&lt;$B$1,'Test Sample Data'!K1114&gt;0),'Test Sample Data'!K1114,$B$1),"")</f>
        <v/>
      </c>
      <c r="L1115" s="17" t="str">
        <f>IF(SUM('Test Sample Data'!L$3:L$98)&gt;10,IF(AND(ISNUMBER('Test Sample Data'!L1114),'Test Sample Data'!L1114&lt;$B$1,'Test Sample Data'!L1114&gt;0),'Test Sample Data'!L1114,$B$1),"")</f>
        <v/>
      </c>
      <c r="M1115" s="17" t="str">
        <f>IF(SUM('Test Sample Data'!M$3:M$98)&gt;10,IF(AND(ISNUMBER('Test Sample Data'!M1114),'Test Sample Data'!M1114&lt;$B$1,'Test Sample Data'!M1114&gt;0),'Test Sample Data'!M1114,$B$1),"")</f>
        <v/>
      </c>
      <c r="N1115" s="17" t="str">
        <f>'Gene Table'!E1114</f>
        <v>hsa-miR-452-3p</v>
      </c>
      <c r="O1115" s="17" t="str">
        <f>'Gene Table'!B1114</f>
        <v>O08</v>
      </c>
      <c r="P1115" s="17" t="str">
        <f>IF(SUM('Control Sample Data'!D$3:D$98)&gt;10,IF(AND(ISNUMBER('Control Sample Data'!D1114),'Control Sample Data'!D1114&lt;$B$1,'Control Sample Data'!D1114&gt;0),'Control Sample Data'!D1114,$B$1),"")</f>
        <v/>
      </c>
      <c r="Q1115" s="17" t="str">
        <f>IF(SUM('Control Sample Data'!E$3:E$98)&gt;10,IF(AND(ISNUMBER('Control Sample Data'!E1114),'Control Sample Data'!E1114&lt;$B$1,'Control Sample Data'!E1114&gt;0),'Control Sample Data'!E1114,$B$1),"")</f>
        <v/>
      </c>
      <c r="R1115" s="17" t="str">
        <f>IF(SUM('Control Sample Data'!F$3:F$98)&gt;10,IF(AND(ISNUMBER('Control Sample Data'!F1114),'Control Sample Data'!F1114&lt;$B$1,'Control Sample Data'!F1114&gt;0),'Control Sample Data'!F1114,$B$1),"")</f>
        <v/>
      </c>
      <c r="S1115" s="17" t="str">
        <f>IF(SUM('Control Sample Data'!G$3:G$98)&gt;10,IF(AND(ISNUMBER('Control Sample Data'!G1114),'Control Sample Data'!G1114&lt;$B$1,'Control Sample Data'!G1114&gt;0),'Control Sample Data'!G1114,$B$1),"")</f>
        <v/>
      </c>
      <c r="T1115" s="17" t="str">
        <f>IF(SUM('Control Sample Data'!H$3:H$98)&gt;10,IF(AND(ISNUMBER('Control Sample Data'!H1114),'Control Sample Data'!H1114&lt;$B$1,'Control Sample Data'!H1114&gt;0),'Control Sample Data'!H1114,$B$1),"")</f>
        <v/>
      </c>
      <c r="U1115" s="17" t="str">
        <f>IF(SUM('Control Sample Data'!I$3:I$98)&gt;10,IF(AND(ISNUMBER('Control Sample Data'!I1114),'Control Sample Data'!I1114&lt;$B$1,'Control Sample Data'!I1114&gt;0),'Control Sample Data'!I1114,$B$1),"")</f>
        <v/>
      </c>
      <c r="V1115" s="17" t="str">
        <f>IF(SUM('Control Sample Data'!J$3:J$98)&gt;10,IF(AND(ISNUMBER('Control Sample Data'!J1114),'Control Sample Data'!J1114&lt;$B$1,'Control Sample Data'!J1114&gt;0),'Control Sample Data'!J1114,$B$1),"")</f>
        <v/>
      </c>
      <c r="W1115" s="17" t="str">
        <f>IF(SUM('Control Sample Data'!K$3:K$98)&gt;10,IF(AND(ISNUMBER('Control Sample Data'!K1114),'Control Sample Data'!K1114&lt;$B$1,'Control Sample Data'!K1114&gt;0),'Control Sample Data'!K1114,$B$1),"")</f>
        <v/>
      </c>
      <c r="X1115" s="17" t="str">
        <f>IF(SUM('Control Sample Data'!L$3:L$98)&gt;10,IF(AND(ISNUMBER('Control Sample Data'!L1114),'Control Sample Data'!L1114&lt;$B$1,'Control Sample Data'!L1114&gt;0),'Control Sample Data'!L1114,$B$1),"")</f>
        <v/>
      </c>
      <c r="Y1115" s="17" t="str">
        <f>IF(SUM('Control Sample Data'!M$3:M$98)&gt;10,IF(AND(ISNUMBER('Control Sample Data'!M1114),'Control Sample Data'!M1114&lt;$B$1,'Control Sample Data'!M1114&gt;0),'Control Sample Data'!M1114,$B$1),"")</f>
        <v/>
      </c>
      <c r="AT1115" s="36" t="str">
        <f t="shared" si="748"/>
        <v/>
      </c>
      <c r="AU1115" s="36" t="str">
        <f t="shared" si="749"/>
        <v/>
      </c>
      <c r="AV1115" s="36" t="str">
        <f t="shared" si="750"/>
        <v/>
      </c>
      <c r="AW1115" s="36" t="str">
        <f t="shared" si="751"/>
        <v/>
      </c>
      <c r="AX1115" s="36" t="str">
        <f t="shared" si="752"/>
        <v/>
      </c>
      <c r="AY1115" s="36" t="str">
        <f t="shared" si="753"/>
        <v/>
      </c>
      <c r="AZ1115" s="36" t="str">
        <f t="shared" si="754"/>
        <v/>
      </c>
      <c r="BA1115" s="36" t="str">
        <f t="shared" si="755"/>
        <v/>
      </c>
      <c r="BB1115" s="36" t="str">
        <f t="shared" si="756"/>
        <v/>
      </c>
      <c r="BC1115" s="36" t="str">
        <f t="shared" si="757"/>
        <v/>
      </c>
      <c r="BD1115" s="36" t="str">
        <f t="shared" si="758"/>
        <v/>
      </c>
      <c r="BE1115" s="36" t="str">
        <f t="shared" si="759"/>
        <v/>
      </c>
      <c r="BF1115" s="36" t="str">
        <f t="shared" si="760"/>
        <v/>
      </c>
      <c r="BG1115" s="36" t="str">
        <f t="shared" si="761"/>
        <v/>
      </c>
      <c r="BH1115" s="36" t="str">
        <f t="shared" si="762"/>
        <v/>
      </c>
      <c r="BI1115" s="36" t="str">
        <f t="shared" si="763"/>
        <v/>
      </c>
      <c r="BJ1115" s="36" t="str">
        <f t="shared" si="764"/>
        <v/>
      </c>
      <c r="BK1115" s="36" t="str">
        <f t="shared" si="765"/>
        <v/>
      </c>
      <c r="BL1115" s="36" t="str">
        <f t="shared" si="766"/>
        <v/>
      </c>
      <c r="BM1115" s="36" t="str">
        <f t="shared" si="767"/>
        <v/>
      </c>
      <c r="BN1115" s="38" t="e">
        <f t="shared" si="726"/>
        <v>#DIV/0!</v>
      </c>
      <c r="BO1115" s="38" t="e">
        <f t="shared" si="727"/>
        <v>#DIV/0!</v>
      </c>
      <c r="BP1115" s="39" t="str">
        <f t="shared" si="728"/>
        <v/>
      </c>
      <c r="BQ1115" s="39" t="str">
        <f t="shared" si="729"/>
        <v/>
      </c>
      <c r="BR1115" s="39" t="str">
        <f t="shared" si="730"/>
        <v/>
      </c>
      <c r="BS1115" s="39" t="str">
        <f t="shared" si="731"/>
        <v/>
      </c>
      <c r="BT1115" s="39" t="str">
        <f t="shared" si="732"/>
        <v/>
      </c>
      <c r="BU1115" s="39" t="str">
        <f t="shared" si="733"/>
        <v/>
      </c>
      <c r="BV1115" s="39" t="str">
        <f t="shared" si="734"/>
        <v/>
      </c>
      <c r="BW1115" s="39" t="str">
        <f t="shared" si="735"/>
        <v/>
      </c>
      <c r="BX1115" s="39" t="str">
        <f t="shared" si="736"/>
        <v/>
      </c>
      <c r="BY1115" s="39" t="str">
        <f t="shared" si="737"/>
        <v/>
      </c>
      <c r="BZ1115" s="39" t="str">
        <f t="shared" si="738"/>
        <v/>
      </c>
      <c r="CA1115" s="39" t="str">
        <f t="shared" si="739"/>
        <v/>
      </c>
      <c r="CB1115" s="39" t="str">
        <f t="shared" si="740"/>
        <v/>
      </c>
      <c r="CC1115" s="39" t="str">
        <f t="shared" si="741"/>
        <v/>
      </c>
      <c r="CD1115" s="39" t="str">
        <f t="shared" si="742"/>
        <v/>
      </c>
      <c r="CE1115" s="39" t="str">
        <f t="shared" si="743"/>
        <v/>
      </c>
      <c r="CF1115" s="39" t="str">
        <f t="shared" si="744"/>
        <v/>
      </c>
      <c r="CG1115" s="39" t="str">
        <f t="shared" si="745"/>
        <v/>
      </c>
      <c r="CH1115" s="39" t="str">
        <f t="shared" si="746"/>
        <v/>
      </c>
      <c r="CI1115" s="39" t="str">
        <f t="shared" si="747"/>
        <v/>
      </c>
    </row>
    <row r="1116" spans="1:87">
      <c r="A1116" s="18"/>
      <c r="B1116" s="15" t="str">
        <f>'Gene Table'!E1115</f>
        <v>hsa-miR-3177-3p</v>
      </c>
      <c r="C1116" s="15" t="str">
        <f>'Gene Table'!B1115</f>
        <v>O09</v>
      </c>
      <c r="D1116" s="16" t="str">
        <f>IF(SUM('Test Sample Data'!D$3:D$98)&gt;10,IF(AND(ISNUMBER('Test Sample Data'!D1115),'Test Sample Data'!D1115&lt;$B$1,'Test Sample Data'!D1115&gt;0),'Test Sample Data'!D1115,$B$1),"")</f>
        <v/>
      </c>
      <c r="E1116" s="17" t="str">
        <f>IF(SUM('Test Sample Data'!E$3:E$98)&gt;10,IF(AND(ISNUMBER('Test Sample Data'!E1115),'Test Sample Data'!E1115&lt;$B$1,'Test Sample Data'!E1115&gt;0),'Test Sample Data'!E1115,$B$1),"")</f>
        <v/>
      </c>
      <c r="F1116" s="17" t="str">
        <f>IF(SUM('Test Sample Data'!F$3:F$98)&gt;10,IF(AND(ISNUMBER('Test Sample Data'!F1115),'Test Sample Data'!F1115&lt;$B$1,'Test Sample Data'!F1115&gt;0),'Test Sample Data'!F1115,$B$1),"")</f>
        <v/>
      </c>
      <c r="G1116" s="17" t="str">
        <f>IF(SUM('Test Sample Data'!G$3:G$98)&gt;10,IF(AND(ISNUMBER('Test Sample Data'!G1115),'Test Sample Data'!G1115&lt;$B$1,'Test Sample Data'!G1115&gt;0),'Test Sample Data'!G1115,$B$1),"")</f>
        <v/>
      </c>
      <c r="H1116" s="17" t="str">
        <f>IF(SUM('Test Sample Data'!H$3:H$98)&gt;10,IF(AND(ISNUMBER('Test Sample Data'!H1115),'Test Sample Data'!H1115&lt;$B$1,'Test Sample Data'!H1115&gt;0),'Test Sample Data'!H1115,$B$1),"")</f>
        <v/>
      </c>
      <c r="I1116" s="17" t="str">
        <f>IF(SUM('Test Sample Data'!I$3:I$98)&gt;10,IF(AND(ISNUMBER('Test Sample Data'!I1115),'Test Sample Data'!I1115&lt;$B$1,'Test Sample Data'!I1115&gt;0),'Test Sample Data'!I1115,$B$1),"")</f>
        <v/>
      </c>
      <c r="J1116" s="17" t="str">
        <f>IF(SUM('Test Sample Data'!J$3:J$98)&gt;10,IF(AND(ISNUMBER('Test Sample Data'!J1115),'Test Sample Data'!J1115&lt;$B$1,'Test Sample Data'!J1115&gt;0),'Test Sample Data'!J1115,$B$1),"")</f>
        <v/>
      </c>
      <c r="K1116" s="17" t="str">
        <f>IF(SUM('Test Sample Data'!K$3:K$98)&gt;10,IF(AND(ISNUMBER('Test Sample Data'!K1115),'Test Sample Data'!K1115&lt;$B$1,'Test Sample Data'!K1115&gt;0),'Test Sample Data'!K1115,$B$1),"")</f>
        <v/>
      </c>
      <c r="L1116" s="17" t="str">
        <f>IF(SUM('Test Sample Data'!L$3:L$98)&gt;10,IF(AND(ISNUMBER('Test Sample Data'!L1115),'Test Sample Data'!L1115&lt;$B$1,'Test Sample Data'!L1115&gt;0),'Test Sample Data'!L1115,$B$1),"")</f>
        <v/>
      </c>
      <c r="M1116" s="17" t="str">
        <f>IF(SUM('Test Sample Data'!M$3:M$98)&gt;10,IF(AND(ISNUMBER('Test Sample Data'!M1115),'Test Sample Data'!M1115&lt;$B$1,'Test Sample Data'!M1115&gt;0),'Test Sample Data'!M1115,$B$1),"")</f>
        <v/>
      </c>
      <c r="N1116" s="17" t="str">
        <f>'Gene Table'!E1115</f>
        <v>hsa-miR-3177-3p</v>
      </c>
      <c r="O1116" s="17" t="str">
        <f>'Gene Table'!B1115</f>
        <v>O09</v>
      </c>
      <c r="P1116" s="17" t="str">
        <f>IF(SUM('Control Sample Data'!D$3:D$98)&gt;10,IF(AND(ISNUMBER('Control Sample Data'!D1115),'Control Sample Data'!D1115&lt;$B$1,'Control Sample Data'!D1115&gt;0),'Control Sample Data'!D1115,$B$1),"")</f>
        <v/>
      </c>
      <c r="Q1116" s="17" t="str">
        <f>IF(SUM('Control Sample Data'!E$3:E$98)&gt;10,IF(AND(ISNUMBER('Control Sample Data'!E1115),'Control Sample Data'!E1115&lt;$B$1,'Control Sample Data'!E1115&gt;0),'Control Sample Data'!E1115,$B$1),"")</f>
        <v/>
      </c>
      <c r="R1116" s="17" t="str">
        <f>IF(SUM('Control Sample Data'!F$3:F$98)&gt;10,IF(AND(ISNUMBER('Control Sample Data'!F1115),'Control Sample Data'!F1115&lt;$B$1,'Control Sample Data'!F1115&gt;0),'Control Sample Data'!F1115,$B$1),"")</f>
        <v/>
      </c>
      <c r="S1116" s="17" t="str">
        <f>IF(SUM('Control Sample Data'!G$3:G$98)&gt;10,IF(AND(ISNUMBER('Control Sample Data'!G1115),'Control Sample Data'!G1115&lt;$B$1,'Control Sample Data'!G1115&gt;0),'Control Sample Data'!G1115,$B$1),"")</f>
        <v/>
      </c>
      <c r="T1116" s="17" t="str">
        <f>IF(SUM('Control Sample Data'!H$3:H$98)&gt;10,IF(AND(ISNUMBER('Control Sample Data'!H1115),'Control Sample Data'!H1115&lt;$B$1,'Control Sample Data'!H1115&gt;0),'Control Sample Data'!H1115,$B$1),"")</f>
        <v/>
      </c>
      <c r="U1116" s="17" t="str">
        <f>IF(SUM('Control Sample Data'!I$3:I$98)&gt;10,IF(AND(ISNUMBER('Control Sample Data'!I1115),'Control Sample Data'!I1115&lt;$B$1,'Control Sample Data'!I1115&gt;0),'Control Sample Data'!I1115,$B$1),"")</f>
        <v/>
      </c>
      <c r="V1116" s="17" t="str">
        <f>IF(SUM('Control Sample Data'!J$3:J$98)&gt;10,IF(AND(ISNUMBER('Control Sample Data'!J1115),'Control Sample Data'!J1115&lt;$B$1,'Control Sample Data'!J1115&gt;0),'Control Sample Data'!J1115,$B$1),"")</f>
        <v/>
      </c>
      <c r="W1116" s="17" t="str">
        <f>IF(SUM('Control Sample Data'!K$3:K$98)&gt;10,IF(AND(ISNUMBER('Control Sample Data'!K1115),'Control Sample Data'!K1115&lt;$B$1,'Control Sample Data'!K1115&gt;0),'Control Sample Data'!K1115,$B$1),"")</f>
        <v/>
      </c>
      <c r="X1116" s="17" t="str">
        <f>IF(SUM('Control Sample Data'!L$3:L$98)&gt;10,IF(AND(ISNUMBER('Control Sample Data'!L1115),'Control Sample Data'!L1115&lt;$B$1,'Control Sample Data'!L1115&gt;0),'Control Sample Data'!L1115,$B$1),"")</f>
        <v/>
      </c>
      <c r="Y1116" s="17" t="str">
        <f>IF(SUM('Control Sample Data'!M$3:M$98)&gt;10,IF(AND(ISNUMBER('Control Sample Data'!M1115),'Control Sample Data'!M1115&lt;$B$1,'Control Sample Data'!M1115&gt;0),'Control Sample Data'!M1115,$B$1),"")</f>
        <v/>
      </c>
      <c r="AT1116" s="36" t="str">
        <f t="shared" si="748"/>
        <v/>
      </c>
      <c r="AU1116" s="36" t="str">
        <f t="shared" si="749"/>
        <v/>
      </c>
      <c r="AV1116" s="36" t="str">
        <f t="shared" si="750"/>
        <v/>
      </c>
      <c r="AW1116" s="36" t="str">
        <f t="shared" si="751"/>
        <v/>
      </c>
      <c r="AX1116" s="36" t="str">
        <f t="shared" si="752"/>
        <v/>
      </c>
      <c r="AY1116" s="36" t="str">
        <f t="shared" si="753"/>
        <v/>
      </c>
      <c r="AZ1116" s="36" t="str">
        <f t="shared" si="754"/>
        <v/>
      </c>
      <c r="BA1116" s="36" t="str">
        <f t="shared" si="755"/>
        <v/>
      </c>
      <c r="BB1116" s="36" t="str">
        <f t="shared" si="756"/>
        <v/>
      </c>
      <c r="BC1116" s="36" t="str">
        <f t="shared" si="757"/>
        <v/>
      </c>
      <c r="BD1116" s="36" t="str">
        <f t="shared" si="758"/>
        <v/>
      </c>
      <c r="BE1116" s="36" t="str">
        <f t="shared" si="759"/>
        <v/>
      </c>
      <c r="BF1116" s="36" t="str">
        <f t="shared" si="760"/>
        <v/>
      </c>
      <c r="BG1116" s="36" t="str">
        <f t="shared" si="761"/>
        <v/>
      </c>
      <c r="BH1116" s="36" t="str">
        <f t="shared" si="762"/>
        <v/>
      </c>
      <c r="BI1116" s="36" t="str">
        <f t="shared" si="763"/>
        <v/>
      </c>
      <c r="BJ1116" s="36" t="str">
        <f t="shared" si="764"/>
        <v/>
      </c>
      <c r="BK1116" s="36" t="str">
        <f t="shared" si="765"/>
        <v/>
      </c>
      <c r="BL1116" s="36" t="str">
        <f t="shared" si="766"/>
        <v/>
      </c>
      <c r="BM1116" s="36" t="str">
        <f t="shared" si="767"/>
        <v/>
      </c>
      <c r="BN1116" s="38" t="e">
        <f t="shared" si="726"/>
        <v>#DIV/0!</v>
      </c>
      <c r="BO1116" s="38" t="e">
        <f t="shared" si="727"/>
        <v>#DIV/0!</v>
      </c>
      <c r="BP1116" s="39" t="str">
        <f t="shared" si="728"/>
        <v/>
      </c>
      <c r="BQ1116" s="39" t="str">
        <f t="shared" si="729"/>
        <v/>
      </c>
      <c r="BR1116" s="39" t="str">
        <f t="shared" si="730"/>
        <v/>
      </c>
      <c r="BS1116" s="39" t="str">
        <f t="shared" si="731"/>
        <v/>
      </c>
      <c r="BT1116" s="39" t="str">
        <f t="shared" si="732"/>
        <v/>
      </c>
      <c r="BU1116" s="39" t="str">
        <f t="shared" si="733"/>
        <v/>
      </c>
      <c r="BV1116" s="39" t="str">
        <f t="shared" si="734"/>
        <v/>
      </c>
      <c r="BW1116" s="39" t="str">
        <f t="shared" si="735"/>
        <v/>
      </c>
      <c r="BX1116" s="39" t="str">
        <f t="shared" si="736"/>
        <v/>
      </c>
      <c r="BY1116" s="39" t="str">
        <f t="shared" si="737"/>
        <v/>
      </c>
      <c r="BZ1116" s="39" t="str">
        <f t="shared" si="738"/>
        <v/>
      </c>
      <c r="CA1116" s="39" t="str">
        <f t="shared" si="739"/>
        <v/>
      </c>
      <c r="CB1116" s="39" t="str">
        <f t="shared" si="740"/>
        <v/>
      </c>
      <c r="CC1116" s="39" t="str">
        <f t="shared" si="741"/>
        <v/>
      </c>
      <c r="CD1116" s="39" t="str">
        <f t="shared" si="742"/>
        <v/>
      </c>
      <c r="CE1116" s="39" t="str">
        <f t="shared" si="743"/>
        <v/>
      </c>
      <c r="CF1116" s="39" t="str">
        <f t="shared" si="744"/>
        <v/>
      </c>
      <c r="CG1116" s="39" t="str">
        <f t="shared" si="745"/>
        <v/>
      </c>
      <c r="CH1116" s="39" t="str">
        <f t="shared" si="746"/>
        <v/>
      </c>
      <c r="CI1116" s="39" t="str">
        <f t="shared" si="747"/>
        <v/>
      </c>
    </row>
    <row r="1117" spans="1:87">
      <c r="A1117" s="18"/>
      <c r="B1117" s="15" t="str">
        <f>'Gene Table'!E1116</f>
        <v>hsa-miR-488-5p</v>
      </c>
      <c r="C1117" s="15" t="str">
        <f>'Gene Table'!B1116</f>
        <v>O10</v>
      </c>
      <c r="D1117" s="16" t="str">
        <f>IF(SUM('Test Sample Data'!D$3:D$98)&gt;10,IF(AND(ISNUMBER('Test Sample Data'!D1116),'Test Sample Data'!D1116&lt;$B$1,'Test Sample Data'!D1116&gt;0),'Test Sample Data'!D1116,$B$1),"")</f>
        <v/>
      </c>
      <c r="E1117" s="17" t="str">
        <f>IF(SUM('Test Sample Data'!E$3:E$98)&gt;10,IF(AND(ISNUMBER('Test Sample Data'!E1116),'Test Sample Data'!E1116&lt;$B$1,'Test Sample Data'!E1116&gt;0),'Test Sample Data'!E1116,$B$1),"")</f>
        <v/>
      </c>
      <c r="F1117" s="17" t="str">
        <f>IF(SUM('Test Sample Data'!F$3:F$98)&gt;10,IF(AND(ISNUMBER('Test Sample Data'!F1116),'Test Sample Data'!F1116&lt;$B$1,'Test Sample Data'!F1116&gt;0),'Test Sample Data'!F1116,$B$1),"")</f>
        <v/>
      </c>
      <c r="G1117" s="17" t="str">
        <f>IF(SUM('Test Sample Data'!G$3:G$98)&gt;10,IF(AND(ISNUMBER('Test Sample Data'!G1116),'Test Sample Data'!G1116&lt;$B$1,'Test Sample Data'!G1116&gt;0),'Test Sample Data'!G1116,$B$1),"")</f>
        <v/>
      </c>
      <c r="H1117" s="17" t="str">
        <f>IF(SUM('Test Sample Data'!H$3:H$98)&gt;10,IF(AND(ISNUMBER('Test Sample Data'!H1116),'Test Sample Data'!H1116&lt;$B$1,'Test Sample Data'!H1116&gt;0),'Test Sample Data'!H1116,$B$1),"")</f>
        <v/>
      </c>
      <c r="I1117" s="17" t="str">
        <f>IF(SUM('Test Sample Data'!I$3:I$98)&gt;10,IF(AND(ISNUMBER('Test Sample Data'!I1116),'Test Sample Data'!I1116&lt;$B$1,'Test Sample Data'!I1116&gt;0),'Test Sample Data'!I1116,$B$1),"")</f>
        <v/>
      </c>
      <c r="J1117" s="17" t="str">
        <f>IF(SUM('Test Sample Data'!J$3:J$98)&gt;10,IF(AND(ISNUMBER('Test Sample Data'!J1116),'Test Sample Data'!J1116&lt;$B$1,'Test Sample Data'!J1116&gt;0),'Test Sample Data'!J1116,$B$1),"")</f>
        <v/>
      </c>
      <c r="K1117" s="17" t="str">
        <f>IF(SUM('Test Sample Data'!K$3:K$98)&gt;10,IF(AND(ISNUMBER('Test Sample Data'!K1116),'Test Sample Data'!K1116&lt;$B$1,'Test Sample Data'!K1116&gt;0),'Test Sample Data'!K1116,$B$1),"")</f>
        <v/>
      </c>
      <c r="L1117" s="17" t="str">
        <f>IF(SUM('Test Sample Data'!L$3:L$98)&gt;10,IF(AND(ISNUMBER('Test Sample Data'!L1116),'Test Sample Data'!L1116&lt;$B$1,'Test Sample Data'!L1116&gt;0),'Test Sample Data'!L1116,$B$1),"")</f>
        <v/>
      </c>
      <c r="M1117" s="17" t="str">
        <f>IF(SUM('Test Sample Data'!M$3:M$98)&gt;10,IF(AND(ISNUMBER('Test Sample Data'!M1116),'Test Sample Data'!M1116&lt;$B$1,'Test Sample Data'!M1116&gt;0),'Test Sample Data'!M1116,$B$1),"")</f>
        <v/>
      </c>
      <c r="N1117" s="17" t="str">
        <f>'Gene Table'!E1116</f>
        <v>hsa-miR-488-5p</v>
      </c>
      <c r="O1117" s="17" t="str">
        <f>'Gene Table'!B1116</f>
        <v>O10</v>
      </c>
      <c r="P1117" s="17" t="str">
        <f>IF(SUM('Control Sample Data'!D$3:D$98)&gt;10,IF(AND(ISNUMBER('Control Sample Data'!D1116),'Control Sample Data'!D1116&lt;$B$1,'Control Sample Data'!D1116&gt;0),'Control Sample Data'!D1116,$B$1),"")</f>
        <v/>
      </c>
      <c r="Q1117" s="17" t="str">
        <f>IF(SUM('Control Sample Data'!E$3:E$98)&gt;10,IF(AND(ISNUMBER('Control Sample Data'!E1116),'Control Sample Data'!E1116&lt;$B$1,'Control Sample Data'!E1116&gt;0),'Control Sample Data'!E1116,$B$1),"")</f>
        <v/>
      </c>
      <c r="R1117" s="17" t="str">
        <f>IF(SUM('Control Sample Data'!F$3:F$98)&gt;10,IF(AND(ISNUMBER('Control Sample Data'!F1116),'Control Sample Data'!F1116&lt;$B$1,'Control Sample Data'!F1116&gt;0),'Control Sample Data'!F1116,$B$1),"")</f>
        <v/>
      </c>
      <c r="S1117" s="17" t="str">
        <f>IF(SUM('Control Sample Data'!G$3:G$98)&gt;10,IF(AND(ISNUMBER('Control Sample Data'!G1116),'Control Sample Data'!G1116&lt;$B$1,'Control Sample Data'!G1116&gt;0),'Control Sample Data'!G1116,$B$1),"")</f>
        <v/>
      </c>
      <c r="T1117" s="17" t="str">
        <f>IF(SUM('Control Sample Data'!H$3:H$98)&gt;10,IF(AND(ISNUMBER('Control Sample Data'!H1116),'Control Sample Data'!H1116&lt;$B$1,'Control Sample Data'!H1116&gt;0),'Control Sample Data'!H1116,$B$1),"")</f>
        <v/>
      </c>
      <c r="U1117" s="17" t="str">
        <f>IF(SUM('Control Sample Data'!I$3:I$98)&gt;10,IF(AND(ISNUMBER('Control Sample Data'!I1116),'Control Sample Data'!I1116&lt;$B$1,'Control Sample Data'!I1116&gt;0),'Control Sample Data'!I1116,$B$1),"")</f>
        <v/>
      </c>
      <c r="V1117" s="17" t="str">
        <f>IF(SUM('Control Sample Data'!J$3:J$98)&gt;10,IF(AND(ISNUMBER('Control Sample Data'!J1116),'Control Sample Data'!J1116&lt;$B$1,'Control Sample Data'!J1116&gt;0),'Control Sample Data'!J1116,$B$1),"")</f>
        <v/>
      </c>
      <c r="W1117" s="17" t="str">
        <f>IF(SUM('Control Sample Data'!K$3:K$98)&gt;10,IF(AND(ISNUMBER('Control Sample Data'!K1116),'Control Sample Data'!K1116&lt;$B$1,'Control Sample Data'!K1116&gt;0),'Control Sample Data'!K1116,$B$1),"")</f>
        <v/>
      </c>
      <c r="X1117" s="17" t="str">
        <f>IF(SUM('Control Sample Data'!L$3:L$98)&gt;10,IF(AND(ISNUMBER('Control Sample Data'!L1116),'Control Sample Data'!L1116&lt;$B$1,'Control Sample Data'!L1116&gt;0),'Control Sample Data'!L1116,$B$1),"")</f>
        <v/>
      </c>
      <c r="Y1117" s="17" t="str">
        <f>IF(SUM('Control Sample Data'!M$3:M$98)&gt;10,IF(AND(ISNUMBER('Control Sample Data'!M1116),'Control Sample Data'!M1116&lt;$B$1,'Control Sample Data'!M1116&gt;0),'Control Sample Data'!M1116,$B$1),"")</f>
        <v/>
      </c>
      <c r="AT1117" s="36" t="str">
        <f t="shared" si="748"/>
        <v/>
      </c>
      <c r="AU1117" s="36" t="str">
        <f t="shared" si="749"/>
        <v/>
      </c>
      <c r="AV1117" s="36" t="str">
        <f t="shared" si="750"/>
        <v/>
      </c>
      <c r="AW1117" s="36" t="str">
        <f t="shared" si="751"/>
        <v/>
      </c>
      <c r="AX1117" s="36" t="str">
        <f t="shared" si="752"/>
        <v/>
      </c>
      <c r="AY1117" s="36" t="str">
        <f t="shared" si="753"/>
        <v/>
      </c>
      <c r="AZ1117" s="36" t="str">
        <f t="shared" si="754"/>
        <v/>
      </c>
      <c r="BA1117" s="36" t="str">
        <f t="shared" si="755"/>
        <v/>
      </c>
      <c r="BB1117" s="36" t="str">
        <f t="shared" si="756"/>
        <v/>
      </c>
      <c r="BC1117" s="36" t="str">
        <f t="shared" si="757"/>
        <v/>
      </c>
      <c r="BD1117" s="36" t="str">
        <f t="shared" si="758"/>
        <v/>
      </c>
      <c r="BE1117" s="36" t="str">
        <f t="shared" si="759"/>
        <v/>
      </c>
      <c r="BF1117" s="36" t="str">
        <f t="shared" si="760"/>
        <v/>
      </c>
      <c r="BG1117" s="36" t="str">
        <f t="shared" si="761"/>
        <v/>
      </c>
      <c r="BH1117" s="36" t="str">
        <f t="shared" si="762"/>
        <v/>
      </c>
      <c r="BI1117" s="36" t="str">
        <f t="shared" si="763"/>
        <v/>
      </c>
      <c r="BJ1117" s="36" t="str">
        <f t="shared" si="764"/>
        <v/>
      </c>
      <c r="BK1117" s="36" t="str">
        <f t="shared" si="765"/>
        <v/>
      </c>
      <c r="BL1117" s="36" t="str">
        <f t="shared" si="766"/>
        <v/>
      </c>
      <c r="BM1117" s="36" t="str">
        <f t="shared" si="767"/>
        <v/>
      </c>
      <c r="BN1117" s="38" t="e">
        <f t="shared" si="726"/>
        <v>#DIV/0!</v>
      </c>
      <c r="BO1117" s="38" t="e">
        <f t="shared" si="727"/>
        <v>#DIV/0!</v>
      </c>
      <c r="BP1117" s="39" t="str">
        <f t="shared" si="728"/>
        <v/>
      </c>
      <c r="BQ1117" s="39" t="str">
        <f t="shared" si="729"/>
        <v/>
      </c>
      <c r="BR1117" s="39" t="str">
        <f t="shared" si="730"/>
        <v/>
      </c>
      <c r="BS1117" s="39" t="str">
        <f t="shared" si="731"/>
        <v/>
      </c>
      <c r="BT1117" s="39" t="str">
        <f t="shared" si="732"/>
        <v/>
      </c>
      <c r="BU1117" s="39" t="str">
        <f t="shared" si="733"/>
        <v/>
      </c>
      <c r="BV1117" s="39" t="str">
        <f t="shared" si="734"/>
        <v/>
      </c>
      <c r="BW1117" s="39" t="str">
        <f t="shared" si="735"/>
        <v/>
      </c>
      <c r="BX1117" s="39" t="str">
        <f t="shared" si="736"/>
        <v/>
      </c>
      <c r="BY1117" s="39" t="str">
        <f t="shared" si="737"/>
        <v/>
      </c>
      <c r="BZ1117" s="39" t="str">
        <f t="shared" si="738"/>
        <v/>
      </c>
      <c r="CA1117" s="39" t="str">
        <f t="shared" si="739"/>
        <v/>
      </c>
      <c r="CB1117" s="39" t="str">
        <f t="shared" si="740"/>
        <v/>
      </c>
      <c r="CC1117" s="39" t="str">
        <f t="shared" si="741"/>
        <v/>
      </c>
      <c r="CD1117" s="39" t="str">
        <f t="shared" si="742"/>
        <v/>
      </c>
      <c r="CE1117" s="39" t="str">
        <f t="shared" si="743"/>
        <v/>
      </c>
      <c r="CF1117" s="39" t="str">
        <f t="shared" si="744"/>
        <v/>
      </c>
      <c r="CG1117" s="39" t="str">
        <f t="shared" si="745"/>
        <v/>
      </c>
      <c r="CH1117" s="39" t="str">
        <f t="shared" si="746"/>
        <v/>
      </c>
      <c r="CI1117" s="39" t="str">
        <f t="shared" si="747"/>
        <v/>
      </c>
    </row>
    <row r="1118" spans="1:87">
      <c r="A1118" s="18"/>
      <c r="B1118" s="15" t="str">
        <f>'Gene Table'!E1117</f>
        <v>hsa-miR-3179</v>
      </c>
      <c r="C1118" s="15" t="str">
        <f>'Gene Table'!B1117</f>
        <v>O11</v>
      </c>
      <c r="D1118" s="16" t="str">
        <f>IF(SUM('Test Sample Data'!D$3:D$98)&gt;10,IF(AND(ISNUMBER('Test Sample Data'!D1117),'Test Sample Data'!D1117&lt;$B$1,'Test Sample Data'!D1117&gt;0),'Test Sample Data'!D1117,$B$1),"")</f>
        <v/>
      </c>
      <c r="E1118" s="17" t="str">
        <f>IF(SUM('Test Sample Data'!E$3:E$98)&gt;10,IF(AND(ISNUMBER('Test Sample Data'!E1117),'Test Sample Data'!E1117&lt;$B$1,'Test Sample Data'!E1117&gt;0),'Test Sample Data'!E1117,$B$1),"")</f>
        <v/>
      </c>
      <c r="F1118" s="17" t="str">
        <f>IF(SUM('Test Sample Data'!F$3:F$98)&gt;10,IF(AND(ISNUMBER('Test Sample Data'!F1117),'Test Sample Data'!F1117&lt;$B$1,'Test Sample Data'!F1117&gt;0),'Test Sample Data'!F1117,$B$1),"")</f>
        <v/>
      </c>
      <c r="G1118" s="17" t="str">
        <f>IF(SUM('Test Sample Data'!G$3:G$98)&gt;10,IF(AND(ISNUMBER('Test Sample Data'!G1117),'Test Sample Data'!G1117&lt;$B$1,'Test Sample Data'!G1117&gt;0),'Test Sample Data'!G1117,$B$1),"")</f>
        <v/>
      </c>
      <c r="H1118" s="17" t="str">
        <f>IF(SUM('Test Sample Data'!H$3:H$98)&gt;10,IF(AND(ISNUMBER('Test Sample Data'!H1117),'Test Sample Data'!H1117&lt;$B$1,'Test Sample Data'!H1117&gt;0),'Test Sample Data'!H1117,$B$1),"")</f>
        <v/>
      </c>
      <c r="I1118" s="17" t="str">
        <f>IF(SUM('Test Sample Data'!I$3:I$98)&gt;10,IF(AND(ISNUMBER('Test Sample Data'!I1117),'Test Sample Data'!I1117&lt;$B$1,'Test Sample Data'!I1117&gt;0),'Test Sample Data'!I1117,$B$1),"")</f>
        <v/>
      </c>
      <c r="J1118" s="17" t="str">
        <f>IF(SUM('Test Sample Data'!J$3:J$98)&gt;10,IF(AND(ISNUMBER('Test Sample Data'!J1117),'Test Sample Data'!J1117&lt;$B$1,'Test Sample Data'!J1117&gt;0),'Test Sample Data'!J1117,$B$1),"")</f>
        <v/>
      </c>
      <c r="K1118" s="17" t="str">
        <f>IF(SUM('Test Sample Data'!K$3:K$98)&gt;10,IF(AND(ISNUMBER('Test Sample Data'!K1117),'Test Sample Data'!K1117&lt;$B$1,'Test Sample Data'!K1117&gt;0),'Test Sample Data'!K1117,$B$1),"")</f>
        <v/>
      </c>
      <c r="L1118" s="17" t="str">
        <f>IF(SUM('Test Sample Data'!L$3:L$98)&gt;10,IF(AND(ISNUMBER('Test Sample Data'!L1117),'Test Sample Data'!L1117&lt;$B$1,'Test Sample Data'!L1117&gt;0),'Test Sample Data'!L1117,$B$1),"")</f>
        <v/>
      </c>
      <c r="M1118" s="17" t="str">
        <f>IF(SUM('Test Sample Data'!M$3:M$98)&gt;10,IF(AND(ISNUMBER('Test Sample Data'!M1117),'Test Sample Data'!M1117&lt;$B$1,'Test Sample Data'!M1117&gt;0),'Test Sample Data'!M1117,$B$1),"")</f>
        <v/>
      </c>
      <c r="N1118" s="17" t="str">
        <f>'Gene Table'!E1117</f>
        <v>hsa-miR-3179</v>
      </c>
      <c r="O1118" s="17" t="str">
        <f>'Gene Table'!B1117</f>
        <v>O11</v>
      </c>
      <c r="P1118" s="17" t="str">
        <f>IF(SUM('Control Sample Data'!D$3:D$98)&gt;10,IF(AND(ISNUMBER('Control Sample Data'!D1117),'Control Sample Data'!D1117&lt;$B$1,'Control Sample Data'!D1117&gt;0),'Control Sample Data'!D1117,$B$1),"")</f>
        <v/>
      </c>
      <c r="Q1118" s="17" t="str">
        <f>IF(SUM('Control Sample Data'!E$3:E$98)&gt;10,IF(AND(ISNUMBER('Control Sample Data'!E1117),'Control Sample Data'!E1117&lt;$B$1,'Control Sample Data'!E1117&gt;0),'Control Sample Data'!E1117,$B$1),"")</f>
        <v/>
      </c>
      <c r="R1118" s="17" t="str">
        <f>IF(SUM('Control Sample Data'!F$3:F$98)&gt;10,IF(AND(ISNUMBER('Control Sample Data'!F1117),'Control Sample Data'!F1117&lt;$B$1,'Control Sample Data'!F1117&gt;0),'Control Sample Data'!F1117,$B$1),"")</f>
        <v/>
      </c>
      <c r="S1118" s="17" t="str">
        <f>IF(SUM('Control Sample Data'!G$3:G$98)&gt;10,IF(AND(ISNUMBER('Control Sample Data'!G1117),'Control Sample Data'!G1117&lt;$B$1,'Control Sample Data'!G1117&gt;0),'Control Sample Data'!G1117,$B$1),"")</f>
        <v/>
      </c>
      <c r="T1118" s="17" t="str">
        <f>IF(SUM('Control Sample Data'!H$3:H$98)&gt;10,IF(AND(ISNUMBER('Control Sample Data'!H1117),'Control Sample Data'!H1117&lt;$B$1,'Control Sample Data'!H1117&gt;0),'Control Sample Data'!H1117,$B$1),"")</f>
        <v/>
      </c>
      <c r="U1118" s="17" t="str">
        <f>IF(SUM('Control Sample Data'!I$3:I$98)&gt;10,IF(AND(ISNUMBER('Control Sample Data'!I1117),'Control Sample Data'!I1117&lt;$B$1,'Control Sample Data'!I1117&gt;0),'Control Sample Data'!I1117,$B$1),"")</f>
        <v/>
      </c>
      <c r="V1118" s="17" t="str">
        <f>IF(SUM('Control Sample Data'!J$3:J$98)&gt;10,IF(AND(ISNUMBER('Control Sample Data'!J1117),'Control Sample Data'!J1117&lt;$B$1,'Control Sample Data'!J1117&gt;0),'Control Sample Data'!J1117,$B$1),"")</f>
        <v/>
      </c>
      <c r="W1118" s="17" t="str">
        <f>IF(SUM('Control Sample Data'!K$3:K$98)&gt;10,IF(AND(ISNUMBER('Control Sample Data'!K1117),'Control Sample Data'!K1117&lt;$B$1,'Control Sample Data'!K1117&gt;0),'Control Sample Data'!K1117,$B$1),"")</f>
        <v/>
      </c>
      <c r="X1118" s="17" t="str">
        <f>IF(SUM('Control Sample Data'!L$3:L$98)&gt;10,IF(AND(ISNUMBER('Control Sample Data'!L1117),'Control Sample Data'!L1117&lt;$B$1,'Control Sample Data'!L1117&gt;0),'Control Sample Data'!L1117,$B$1),"")</f>
        <v/>
      </c>
      <c r="Y1118" s="17" t="str">
        <f>IF(SUM('Control Sample Data'!M$3:M$98)&gt;10,IF(AND(ISNUMBER('Control Sample Data'!M1117),'Control Sample Data'!M1117&lt;$B$1,'Control Sample Data'!M1117&gt;0),'Control Sample Data'!M1117,$B$1),"")</f>
        <v/>
      </c>
      <c r="AT1118" s="36" t="str">
        <f t="shared" si="748"/>
        <v/>
      </c>
      <c r="AU1118" s="36" t="str">
        <f t="shared" si="749"/>
        <v/>
      </c>
      <c r="AV1118" s="36" t="str">
        <f t="shared" si="750"/>
        <v/>
      </c>
      <c r="AW1118" s="36" t="str">
        <f t="shared" si="751"/>
        <v/>
      </c>
      <c r="AX1118" s="36" t="str">
        <f t="shared" si="752"/>
        <v/>
      </c>
      <c r="AY1118" s="36" t="str">
        <f t="shared" si="753"/>
        <v/>
      </c>
      <c r="AZ1118" s="36" t="str">
        <f t="shared" si="754"/>
        <v/>
      </c>
      <c r="BA1118" s="36" t="str">
        <f t="shared" si="755"/>
        <v/>
      </c>
      <c r="BB1118" s="36" t="str">
        <f t="shared" si="756"/>
        <v/>
      </c>
      <c r="BC1118" s="36" t="str">
        <f t="shared" si="757"/>
        <v/>
      </c>
      <c r="BD1118" s="36" t="str">
        <f t="shared" si="758"/>
        <v/>
      </c>
      <c r="BE1118" s="36" t="str">
        <f t="shared" si="759"/>
        <v/>
      </c>
      <c r="BF1118" s="36" t="str">
        <f t="shared" si="760"/>
        <v/>
      </c>
      <c r="BG1118" s="36" t="str">
        <f t="shared" si="761"/>
        <v/>
      </c>
      <c r="BH1118" s="36" t="str">
        <f t="shared" si="762"/>
        <v/>
      </c>
      <c r="BI1118" s="36" t="str">
        <f t="shared" si="763"/>
        <v/>
      </c>
      <c r="BJ1118" s="36" t="str">
        <f t="shared" si="764"/>
        <v/>
      </c>
      <c r="BK1118" s="36" t="str">
        <f t="shared" si="765"/>
        <v/>
      </c>
      <c r="BL1118" s="36" t="str">
        <f t="shared" si="766"/>
        <v/>
      </c>
      <c r="BM1118" s="36" t="str">
        <f t="shared" si="767"/>
        <v/>
      </c>
      <c r="BN1118" s="38" t="e">
        <f t="shared" si="726"/>
        <v>#DIV/0!</v>
      </c>
      <c r="BO1118" s="38" t="e">
        <f t="shared" si="727"/>
        <v>#DIV/0!</v>
      </c>
      <c r="BP1118" s="39" t="str">
        <f t="shared" si="728"/>
        <v/>
      </c>
      <c r="BQ1118" s="39" t="str">
        <f t="shared" si="729"/>
        <v/>
      </c>
      <c r="BR1118" s="39" t="str">
        <f t="shared" si="730"/>
        <v/>
      </c>
      <c r="BS1118" s="39" t="str">
        <f t="shared" si="731"/>
        <v/>
      </c>
      <c r="BT1118" s="39" t="str">
        <f t="shared" si="732"/>
        <v/>
      </c>
      <c r="BU1118" s="39" t="str">
        <f t="shared" si="733"/>
        <v/>
      </c>
      <c r="BV1118" s="39" t="str">
        <f t="shared" si="734"/>
        <v/>
      </c>
      <c r="BW1118" s="39" t="str">
        <f t="shared" si="735"/>
        <v/>
      </c>
      <c r="BX1118" s="39" t="str">
        <f t="shared" si="736"/>
        <v/>
      </c>
      <c r="BY1118" s="39" t="str">
        <f t="shared" si="737"/>
        <v/>
      </c>
      <c r="BZ1118" s="39" t="str">
        <f t="shared" si="738"/>
        <v/>
      </c>
      <c r="CA1118" s="39" t="str">
        <f t="shared" si="739"/>
        <v/>
      </c>
      <c r="CB1118" s="39" t="str">
        <f t="shared" si="740"/>
        <v/>
      </c>
      <c r="CC1118" s="39" t="str">
        <f t="shared" si="741"/>
        <v/>
      </c>
      <c r="CD1118" s="39" t="str">
        <f t="shared" si="742"/>
        <v/>
      </c>
      <c r="CE1118" s="39" t="str">
        <f t="shared" si="743"/>
        <v/>
      </c>
      <c r="CF1118" s="39" t="str">
        <f t="shared" si="744"/>
        <v/>
      </c>
      <c r="CG1118" s="39" t="str">
        <f t="shared" si="745"/>
        <v/>
      </c>
      <c r="CH1118" s="39" t="str">
        <f t="shared" si="746"/>
        <v/>
      </c>
      <c r="CI1118" s="39" t="str">
        <f t="shared" si="747"/>
        <v/>
      </c>
    </row>
    <row r="1119" spans="1:87">
      <c r="A1119" s="18"/>
      <c r="B1119" s="15" t="str">
        <f>'Gene Table'!E1118</f>
        <v>hsa-miR-593-5p</v>
      </c>
      <c r="C1119" s="15" t="str">
        <f>'Gene Table'!B1118</f>
        <v>O12</v>
      </c>
      <c r="D1119" s="16" t="str">
        <f>IF(SUM('Test Sample Data'!D$3:D$98)&gt;10,IF(AND(ISNUMBER('Test Sample Data'!D1118),'Test Sample Data'!D1118&lt;$B$1,'Test Sample Data'!D1118&gt;0),'Test Sample Data'!D1118,$B$1),"")</f>
        <v/>
      </c>
      <c r="E1119" s="17" t="str">
        <f>IF(SUM('Test Sample Data'!E$3:E$98)&gt;10,IF(AND(ISNUMBER('Test Sample Data'!E1118),'Test Sample Data'!E1118&lt;$B$1,'Test Sample Data'!E1118&gt;0),'Test Sample Data'!E1118,$B$1),"")</f>
        <v/>
      </c>
      <c r="F1119" s="17" t="str">
        <f>IF(SUM('Test Sample Data'!F$3:F$98)&gt;10,IF(AND(ISNUMBER('Test Sample Data'!F1118),'Test Sample Data'!F1118&lt;$B$1,'Test Sample Data'!F1118&gt;0),'Test Sample Data'!F1118,$B$1),"")</f>
        <v/>
      </c>
      <c r="G1119" s="17" t="str">
        <f>IF(SUM('Test Sample Data'!G$3:G$98)&gt;10,IF(AND(ISNUMBER('Test Sample Data'!G1118),'Test Sample Data'!G1118&lt;$B$1,'Test Sample Data'!G1118&gt;0),'Test Sample Data'!G1118,$B$1),"")</f>
        <v/>
      </c>
      <c r="H1119" s="17" t="str">
        <f>IF(SUM('Test Sample Data'!H$3:H$98)&gt;10,IF(AND(ISNUMBER('Test Sample Data'!H1118),'Test Sample Data'!H1118&lt;$B$1,'Test Sample Data'!H1118&gt;0),'Test Sample Data'!H1118,$B$1),"")</f>
        <v/>
      </c>
      <c r="I1119" s="17" t="str">
        <f>IF(SUM('Test Sample Data'!I$3:I$98)&gt;10,IF(AND(ISNUMBER('Test Sample Data'!I1118),'Test Sample Data'!I1118&lt;$B$1,'Test Sample Data'!I1118&gt;0),'Test Sample Data'!I1118,$B$1),"")</f>
        <v/>
      </c>
      <c r="J1119" s="17" t="str">
        <f>IF(SUM('Test Sample Data'!J$3:J$98)&gt;10,IF(AND(ISNUMBER('Test Sample Data'!J1118),'Test Sample Data'!J1118&lt;$B$1,'Test Sample Data'!J1118&gt;0),'Test Sample Data'!J1118,$B$1),"")</f>
        <v/>
      </c>
      <c r="K1119" s="17" t="str">
        <f>IF(SUM('Test Sample Data'!K$3:K$98)&gt;10,IF(AND(ISNUMBER('Test Sample Data'!K1118),'Test Sample Data'!K1118&lt;$B$1,'Test Sample Data'!K1118&gt;0),'Test Sample Data'!K1118,$B$1),"")</f>
        <v/>
      </c>
      <c r="L1119" s="17" t="str">
        <f>IF(SUM('Test Sample Data'!L$3:L$98)&gt;10,IF(AND(ISNUMBER('Test Sample Data'!L1118),'Test Sample Data'!L1118&lt;$B$1,'Test Sample Data'!L1118&gt;0),'Test Sample Data'!L1118,$B$1),"")</f>
        <v/>
      </c>
      <c r="M1119" s="17" t="str">
        <f>IF(SUM('Test Sample Data'!M$3:M$98)&gt;10,IF(AND(ISNUMBER('Test Sample Data'!M1118),'Test Sample Data'!M1118&lt;$B$1,'Test Sample Data'!M1118&gt;0),'Test Sample Data'!M1118,$B$1),"")</f>
        <v/>
      </c>
      <c r="N1119" s="17" t="str">
        <f>'Gene Table'!E1118</f>
        <v>hsa-miR-593-5p</v>
      </c>
      <c r="O1119" s="17" t="str">
        <f>'Gene Table'!B1118</f>
        <v>O12</v>
      </c>
      <c r="P1119" s="17" t="str">
        <f>IF(SUM('Control Sample Data'!D$3:D$98)&gt;10,IF(AND(ISNUMBER('Control Sample Data'!D1118),'Control Sample Data'!D1118&lt;$B$1,'Control Sample Data'!D1118&gt;0),'Control Sample Data'!D1118,$B$1),"")</f>
        <v/>
      </c>
      <c r="Q1119" s="17" t="str">
        <f>IF(SUM('Control Sample Data'!E$3:E$98)&gt;10,IF(AND(ISNUMBER('Control Sample Data'!E1118),'Control Sample Data'!E1118&lt;$B$1,'Control Sample Data'!E1118&gt;0),'Control Sample Data'!E1118,$B$1),"")</f>
        <v/>
      </c>
      <c r="R1119" s="17" t="str">
        <f>IF(SUM('Control Sample Data'!F$3:F$98)&gt;10,IF(AND(ISNUMBER('Control Sample Data'!F1118),'Control Sample Data'!F1118&lt;$B$1,'Control Sample Data'!F1118&gt;0),'Control Sample Data'!F1118,$B$1),"")</f>
        <v/>
      </c>
      <c r="S1119" s="17" t="str">
        <f>IF(SUM('Control Sample Data'!G$3:G$98)&gt;10,IF(AND(ISNUMBER('Control Sample Data'!G1118),'Control Sample Data'!G1118&lt;$B$1,'Control Sample Data'!G1118&gt;0),'Control Sample Data'!G1118,$B$1),"")</f>
        <v/>
      </c>
      <c r="T1119" s="17" t="str">
        <f>IF(SUM('Control Sample Data'!H$3:H$98)&gt;10,IF(AND(ISNUMBER('Control Sample Data'!H1118),'Control Sample Data'!H1118&lt;$B$1,'Control Sample Data'!H1118&gt;0),'Control Sample Data'!H1118,$B$1),"")</f>
        <v/>
      </c>
      <c r="U1119" s="17" t="str">
        <f>IF(SUM('Control Sample Data'!I$3:I$98)&gt;10,IF(AND(ISNUMBER('Control Sample Data'!I1118),'Control Sample Data'!I1118&lt;$B$1,'Control Sample Data'!I1118&gt;0),'Control Sample Data'!I1118,$B$1),"")</f>
        <v/>
      </c>
      <c r="V1119" s="17" t="str">
        <f>IF(SUM('Control Sample Data'!J$3:J$98)&gt;10,IF(AND(ISNUMBER('Control Sample Data'!J1118),'Control Sample Data'!J1118&lt;$B$1,'Control Sample Data'!J1118&gt;0),'Control Sample Data'!J1118,$B$1),"")</f>
        <v/>
      </c>
      <c r="W1119" s="17" t="str">
        <f>IF(SUM('Control Sample Data'!K$3:K$98)&gt;10,IF(AND(ISNUMBER('Control Sample Data'!K1118),'Control Sample Data'!K1118&lt;$B$1,'Control Sample Data'!K1118&gt;0),'Control Sample Data'!K1118,$B$1),"")</f>
        <v/>
      </c>
      <c r="X1119" s="17" t="str">
        <f>IF(SUM('Control Sample Data'!L$3:L$98)&gt;10,IF(AND(ISNUMBER('Control Sample Data'!L1118),'Control Sample Data'!L1118&lt;$B$1,'Control Sample Data'!L1118&gt;0),'Control Sample Data'!L1118,$B$1),"")</f>
        <v/>
      </c>
      <c r="Y1119" s="17" t="str">
        <f>IF(SUM('Control Sample Data'!M$3:M$98)&gt;10,IF(AND(ISNUMBER('Control Sample Data'!M1118),'Control Sample Data'!M1118&lt;$B$1,'Control Sample Data'!M1118&gt;0),'Control Sample Data'!M1118,$B$1),"")</f>
        <v/>
      </c>
      <c r="AT1119" s="36" t="str">
        <f t="shared" si="748"/>
        <v/>
      </c>
      <c r="AU1119" s="36" t="str">
        <f t="shared" si="749"/>
        <v/>
      </c>
      <c r="AV1119" s="36" t="str">
        <f t="shared" si="750"/>
        <v/>
      </c>
      <c r="AW1119" s="36" t="str">
        <f t="shared" si="751"/>
        <v/>
      </c>
      <c r="AX1119" s="36" t="str">
        <f t="shared" si="752"/>
        <v/>
      </c>
      <c r="AY1119" s="36" t="str">
        <f t="shared" si="753"/>
        <v/>
      </c>
      <c r="AZ1119" s="36" t="str">
        <f t="shared" si="754"/>
        <v/>
      </c>
      <c r="BA1119" s="36" t="str">
        <f t="shared" si="755"/>
        <v/>
      </c>
      <c r="BB1119" s="36" t="str">
        <f t="shared" si="756"/>
        <v/>
      </c>
      <c r="BC1119" s="36" t="str">
        <f t="shared" si="757"/>
        <v/>
      </c>
      <c r="BD1119" s="36" t="str">
        <f t="shared" si="758"/>
        <v/>
      </c>
      <c r="BE1119" s="36" t="str">
        <f t="shared" si="759"/>
        <v/>
      </c>
      <c r="BF1119" s="36" t="str">
        <f t="shared" si="760"/>
        <v/>
      </c>
      <c r="BG1119" s="36" t="str">
        <f t="shared" si="761"/>
        <v/>
      </c>
      <c r="BH1119" s="36" t="str">
        <f t="shared" si="762"/>
        <v/>
      </c>
      <c r="BI1119" s="36" t="str">
        <f t="shared" si="763"/>
        <v/>
      </c>
      <c r="BJ1119" s="36" t="str">
        <f t="shared" si="764"/>
        <v/>
      </c>
      <c r="BK1119" s="36" t="str">
        <f t="shared" si="765"/>
        <v/>
      </c>
      <c r="BL1119" s="36" t="str">
        <f t="shared" si="766"/>
        <v/>
      </c>
      <c r="BM1119" s="36" t="str">
        <f t="shared" si="767"/>
        <v/>
      </c>
      <c r="BN1119" s="38" t="e">
        <f t="shared" si="726"/>
        <v>#DIV/0!</v>
      </c>
      <c r="BO1119" s="38" t="e">
        <f t="shared" si="727"/>
        <v>#DIV/0!</v>
      </c>
      <c r="BP1119" s="39" t="str">
        <f t="shared" si="728"/>
        <v/>
      </c>
      <c r="BQ1119" s="39" t="str">
        <f t="shared" si="729"/>
        <v/>
      </c>
      <c r="BR1119" s="39" t="str">
        <f t="shared" si="730"/>
        <v/>
      </c>
      <c r="BS1119" s="39" t="str">
        <f t="shared" si="731"/>
        <v/>
      </c>
      <c r="BT1119" s="39" t="str">
        <f t="shared" si="732"/>
        <v/>
      </c>
      <c r="BU1119" s="39" t="str">
        <f t="shared" si="733"/>
        <v/>
      </c>
      <c r="BV1119" s="39" t="str">
        <f t="shared" si="734"/>
        <v/>
      </c>
      <c r="BW1119" s="39" t="str">
        <f t="shared" si="735"/>
        <v/>
      </c>
      <c r="BX1119" s="39" t="str">
        <f t="shared" si="736"/>
        <v/>
      </c>
      <c r="BY1119" s="39" t="str">
        <f t="shared" si="737"/>
        <v/>
      </c>
      <c r="BZ1119" s="39" t="str">
        <f t="shared" si="738"/>
        <v/>
      </c>
      <c r="CA1119" s="39" t="str">
        <f t="shared" si="739"/>
        <v/>
      </c>
      <c r="CB1119" s="39" t="str">
        <f t="shared" si="740"/>
        <v/>
      </c>
      <c r="CC1119" s="39" t="str">
        <f t="shared" si="741"/>
        <v/>
      </c>
      <c r="CD1119" s="39" t="str">
        <f t="shared" si="742"/>
        <v/>
      </c>
      <c r="CE1119" s="39" t="str">
        <f t="shared" si="743"/>
        <v/>
      </c>
      <c r="CF1119" s="39" t="str">
        <f t="shared" si="744"/>
        <v/>
      </c>
      <c r="CG1119" s="39" t="str">
        <f t="shared" si="745"/>
        <v/>
      </c>
      <c r="CH1119" s="39" t="str">
        <f t="shared" si="746"/>
        <v/>
      </c>
      <c r="CI1119" s="39" t="str">
        <f t="shared" si="747"/>
        <v/>
      </c>
    </row>
    <row r="1120" spans="1:87">
      <c r="A1120" s="18"/>
      <c r="B1120" s="15" t="str">
        <f>'Gene Table'!E1119</f>
        <v>hsa-miR-3181</v>
      </c>
      <c r="C1120" s="15" t="str">
        <f>'Gene Table'!B1119</f>
        <v>O13</v>
      </c>
      <c r="D1120" s="16" t="str">
        <f>IF(SUM('Test Sample Data'!D$3:D$98)&gt;10,IF(AND(ISNUMBER('Test Sample Data'!D1119),'Test Sample Data'!D1119&lt;$B$1,'Test Sample Data'!D1119&gt;0),'Test Sample Data'!D1119,$B$1),"")</f>
        <v/>
      </c>
      <c r="E1120" s="17" t="str">
        <f>IF(SUM('Test Sample Data'!E$3:E$98)&gt;10,IF(AND(ISNUMBER('Test Sample Data'!E1119),'Test Sample Data'!E1119&lt;$B$1,'Test Sample Data'!E1119&gt;0),'Test Sample Data'!E1119,$B$1),"")</f>
        <v/>
      </c>
      <c r="F1120" s="17" t="str">
        <f>IF(SUM('Test Sample Data'!F$3:F$98)&gt;10,IF(AND(ISNUMBER('Test Sample Data'!F1119),'Test Sample Data'!F1119&lt;$B$1,'Test Sample Data'!F1119&gt;0),'Test Sample Data'!F1119,$B$1),"")</f>
        <v/>
      </c>
      <c r="G1120" s="17" t="str">
        <f>IF(SUM('Test Sample Data'!G$3:G$98)&gt;10,IF(AND(ISNUMBER('Test Sample Data'!G1119),'Test Sample Data'!G1119&lt;$B$1,'Test Sample Data'!G1119&gt;0),'Test Sample Data'!G1119,$B$1),"")</f>
        <v/>
      </c>
      <c r="H1120" s="17" t="str">
        <f>IF(SUM('Test Sample Data'!H$3:H$98)&gt;10,IF(AND(ISNUMBER('Test Sample Data'!H1119),'Test Sample Data'!H1119&lt;$B$1,'Test Sample Data'!H1119&gt;0),'Test Sample Data'!H1119,$B$1),"")</f>
        <v/>
      </c>
      <c r="I1120" s="17" t="str">
        <f>IF(SUM('Test Sample Data'!I$3:I$98)&gt;10,IF(AND(ISNUMBER('Test Sample Data'!I1119),'Test Sample Data'!I1119&lt;$B$1,'Test Sample Data'!I1119&gt;0),'Test Sample Data'!I1119,$B$1),"")</f>
        <v/>
      </c>
      <c r="J1120" s="17" t="str">
        <f>IF(SUM('Test Sample Data'!J$3:J$98)&gt;10,IF(AND(ISNUMBER('Test Sample Data'!J1119),'Test Sample Data'!J1119&lt;$B$1,'Test Sample Data'!J1119&gt;0),'Test Sample Data'!J1119,$B$1),"")</f>
        <v/>
      </c>
      <c r="K1120" s="17" t="str">
        <f>IF(SUM('Test Sample Data'!K$3:K$98)&gt;10,IF(AND(ISNUMBER('Test Sample Data'!K1119),'Test Sample Data'!K1119&lt;$B$1,'Test Sample Data'!K1119&gt;0),'Test Sample Data'!K1119,$B$1),"")</f>
        <v/>
      </c>
      <c r="L1120" s="17" t="str">
        <f>IF(SUM('Test Sample Data'!L$3:L$98)&gt;10,IF(AND(ISNUMBER('Test Sample Data'!L1119),'Test Sample Data'!L1119&lt;$B$1,'Test Sample Data'!L1119&gt;0),'Test Sample Data'!L1119,$B$1),"")</f>
        <v/>
      </c>
      <c r="M1120" s="17" t="str">
        <f>IF(SUM('Test Sample Data'!M$3:M$98)&gt;10,IF(AND(ISNUMBER('Test Sample Data'!M1119),'Test Sample Data'!M1119&lt;$B$1,'Test Sample Data'!M1119&gt;0),'Test Sample Data'!M1119,$B$1),"")</f>
        <v/>
      </c>
      <c r="N1120" s="17" t="str">
        <f>'Gene Table'!E1119</f>
        <v>hsa-miR-3181</v>
      </c>
      <c r="O1120" s="17" t="str">
        <f>'Gene Table'!B1119</f>
        <v>O13</v>
      </c>
      <c r="P1120" s="17" t="str">
        <f>IF(SUM('Control Sample Data'!D$3:D$98)&gt;10,IF(AND(ISNUMBER('Control Sample Data'!D1119),'Control Sample Data'!D1119&lt;$B$1,'Control Sample Data'!D1119&gt;0),'Control Sample Data'!D1119,$B$1),"")</f>
        <v/>
      </c>
      <c r="Q1120" s="17" t="str">
        <f>IF(SUM('Control Sample Data'!E$3:E$98)&gt;10,IF(AND(ISNUMBER('Control Sample Data'!E1119),'Control Sample Data'!E1119&lt;$B$1,'Control Sample Data'!E1119&gt;0),'Control Sample Data'!E1119,$B$1),"")</f>
        <v/>
      </c>
      <c r="R1120" s="17" t="str">
        <f>IF(SUM('Control Sample Data'!F$3:F$98)&gt;10,IF(AND(ISNUMBER('Control Sample Data'!F1119),'Control Sample Data'!F1119&lt;$B$1,'Control Sample Data'!F1119&gt;0),'Control Sample Data'!F1119,$B$1),"")</f>
        <v/>
      </c>
      <c r="S1120" s="17" t="str">
        <f>IF(SUM('Control Sample Data'!G$3:G$98)&gt;10,IF(AND(ISNUMBER('Control Sample Data'!G1119),'Control Sample Data'!G1119&lt;$B$1,'Control Sample Data'!G1119&gt;0),'Control Sample Data'!G1119,$B$1),"")</f>
        <v/>
      </c>
      <c r="T1120" s="17" t="str">
        <f>IF(SUM('Control Sample Data'!H$3:H$98)&gt;10,IF(AND(ISNUMBER('Control Sample Data'!H1119),'Control Sample Data'!H1119&lt;$B$1,'Control Sample Data'!H1119&gt;0),'Control Sample Data'!H1119,$B$1),"")</f>
        <v/>
      </c>
      <c r="U1120" s="17" t="str">
        <f>IF(SUM('Control Sample Data'!I$3:I$98)&gt;10,IF(AND(ISNUMBER('Control Sample Data'!I1119),'Control Sample Data'!I1119&lt;$B$1,'Control Sample Data'!I1119&gt;0),'Control Sample Data'!I1119,$B$1),"")</f>
        <v/>
      </c>
      <c r="V1120" s="17" t="str">
        <f>IF(SUM('Control Sample Data'!J$3:J$98)&gt;10,IF(AND(ISNUMBER('Control Sample Data'!J1119),'Control Sample Data'!J1119&lt;$B$1,'Control Sample Data'!J1119&gt;0),'Control Sample Data'!J1119,$B$1),"")</f>
        <v/>
      </c>
      <c r="W1120" s="17" t="str">
        <f>IF(SUM('Control Sample Data'!K$3:K$98)&gt;10,IF(AND(ISNUMBER('Control Sample Data'!K1119),'Control Sample Data'!K1119&lt;$B$1,'Control Sample Data'!K1119&gt;0),'Control Sample Data'!K1119,$B$1),"")</f>
        <v/>
      </c>
      <c r="X1120" s="17" t="str">
        <f>IF(SUM('Control Sample Data'!L$3:L$98)&gt;10,IF(AND(ISNUMBER('Control Sample Data'!L1119),'Control Sample Data'!L1119&lt;$B$1,'Control Sample Data'!L1119&gt;0),'Control Sample Data'!L1119,$B$1),"")</f>
        <v/>
      </c>
      <c r="Y1120" s="17" t="str">
        <f>IF(SUM('Control Sample Data'!M$3:M$98)&gt;10,IF(AND(ISNUMBER('Control Sample Data'!M1119),'Control Sample Data'!M1119&lt;$B$1,'Control Sample Data'!M1119&gt;0),'Control Sample Data'!M1119,$B$1),"")</f>
        <v/>
      </c>
      <c r="AT1120" s="36" t="str">
        <f t="shared" si="748"/>
        <v/>
      </c>
      <c r="AU1120" s="36" t="str">
        <f t="shared" si="749"/>
        <v/>
      </c>
      <c r="AV1120" s="36" t="str">
        <f t="shared" si="750"/>
        <v/>
      </c>
      <c r="AW1120" s="36" t="str">
        <f t="shared" si="751"/>
        <v/>
      </c>
      <c r="AX1120" s="36" t="str">
        <f t="shared" si="752"/>
        <v/>
      </c>
      <c r="AY1120" s="36" t="str">
        <f t="shared" si="753"/>
        <v/>
      </c>
      <c r="AZ1120" s="36" t="str">
        <f t="shared" si="754"/>
        <v/>
      </c>
      <c r="BA1120" s="36" t="str">
        <f t="shared" si="755"/>
        <v/>
      </c>
      <c r="BB1120" s="36" t="str">
        <f t="shared" si="756"/>
        <v/>
      </c>
      <c r="BC1120" s="36" t="str">
        <f t="shared" si="757"/>
        <v/>
      </c>
      <c r="BD1120" s="36" t="str">
        <f t="shared" si="758"/>
        <v/>
      </c>
      <c r="BE1120" s="36" t="str">
        <f t="shared" si="759"/>
        <v/>
      </c>
      <c r="BF1120" s="36" t="str">
        <f t="shared" si="760"/>
        <v/>
      </c>
      <c r="BG1120" s="36" t="str">
        <f t="shared" si="761"/>
        <v/>
      </c>
      <c r="BH1120" s="36" t="str">
        <f t="shared" si="762"/>
        <v/>
      </c>
      <c r="BI1120" s="36" t="str">
        <f t="shared" si="763"/>
        <v/>
      </c>
      <c r="BJ1120" s="36" t="str">
        <f t="shared" si="764"/>
        <v/>
      </c>
      <c r="BK1120" s="36" t="str">
        <f t="shared" si="765"/>
        <v/>
      </c>
      <c r="BL1120" s="36" t="str">
        <f t="shared" si="766"/>
        <v/>
      </c>
      <c r="BM1120" s="36" t="str">
        <f t="shared" si="767"/>
        <v/>
      </c>
      <c r="BN1120" s="38" t="e">
        <f t="shared" si="726"/>
        <v>#DIV/0!</v>
      </c>
      <c r="BO1120" s="38" t="e">
        <f t="shared" si="727"/>
        <v>#DIV/0!</v>
      </c>
      <c r="BP1120" s="39" t="str">
        <f t="shared" si="728"/>
        <v/>
      </c>
      <c r="BQ1120" s="39" t="str">
        <f t="shared" si="729"/>
        <v/>
      </c>
      <c r="BR1120" s="39" t="str">
        <f t="shared" si="730"/>
        <v/>
      </c>
      <c r="BS1120" s="39" t="str">
        <f t="shared" si="731"/>
        <v/>
      </c>
      <c r="BT1120" s="39" t="str">
        <f t="shared" si="732"/>
        <v/>
      </c>
      <c r="BU1120" s="39" t="str">
        <f t="shared" si="733"/>
        <v/>
      </c>
      <c r="BV1120" s="39" t="str">
        <f t="shared" si="734"/>
        <v/>
      </c>
      <c r="BW1120" s="39" t="str">
        <f t="shared" si="735"/>
        <v/>
      </c>
      <c r="BX1120" s="39" t="str">
        <f t="shared" si="736"/>
        <v/>
      </c>
      <c r="BY1120" s="39" t="str">
        <f t="shared" si="737"/>
        <v/>
      </c>
      <c r="BZ1120" s="39" t="str">
        <f t="shared" si="738"/>
        <v/>
      </c>
      <c r="CA1120" s="39" t="str">
        <f t="shared" si="739"/>
        <v/>
      </c>
      <c r="CB1120" s="39" t="str">
        <f t="shared" si="740"/>
        <v/>
      </c>
      <c r="CC1120" s="39" t="str">
        <f t="shared" si="741"/>
        <v/>
      </c>
      <c r="CD1120" s="39" t="str">
        <f t="shared" si="742"/>
        <v/>
      </c>
      <c r="CE1120" s="39" t="str">
        <f t="shared" si="743"/>
        <v/>
      </c>
      <c r="CF1120" s="39" t="str">
        <f t="shared" si="744"/>
        <v/>
      </c>
      <c r="CG1120" s="39" t="str">
        <f t="shared" si="745"/>
        <v/>
      </c>
      <c r="CH1120" s="39" t="str">
        <f t="shared" si="746"/>
        <v/>
      </c>
      <c r="CI1120" s="39" t="str">
        <f t="shared" si="747"/>
        <v/>
      </c>
    </row>
    <row r="1121" spans="1:87">
      <c r="A1121" s="18"/>
      <c r="B1121" s="15" t="str">
        <f>'Gene Table'!E1120</f>
        <v>hsa-miR-92a-1-5p</v>
      </c>
      <c r="C1121" s="15" t="str">
        <f>'Gene Table'!B1120</f>
        <v>O14</v>
      </c>
      <c r="D1121" s="16" t="str">
        <f>IF(SUM('Test Sample Data'!D$3:D$98)&gt;10,IF(AND(ISNUMBER('Test Sample Data'!D1120),'Test Sample Data'!D1120&lt;$B$1,'Test Sample Data'!D1120&gt;0),'Test Sample Data'!D1120,$B$1),"")</f>
        <v/>
      </c>
      <c r="E1121" s="17" t="str">
        <f>IF(SUM('Test Sample Data'!E$3:E$98)&gt;10,IF(AND(ISNUMBER('Test Sample Data'!E1120),'Test Sample Data'!E1120&lt;$B$1,'Test Sample Data'!E1120&gt;0),'Test Sample Data'!E1120,$B$1),"")</f>
        <v/>
      </c>
      <c r="F1121" s="17" t="str">
        <f>IF(SUM('Test Sample Data'!F$3:F$98)&gt;10,IF(AND(ISNUMBER('Test Sample Data'!F1120),'Test Sample Data'!F1120&lt;$B$1,'Test Sample Data'!F1120&gt;0),'Test Sample Data'!F1120,$B$1),"")</f>
        <v/>
      </c>
      <c r="G1121" s="17" t="str">
        <f>IF(SUM('Test Sample Data'!G$3:G$98)&gt;10,IF(AND(ISNUMBER('Test Sample Data'!G1120),'Test Sample Data'!G1120&lt;$B$1,'Test Sample Data'!G1120&gt;0),'Test Sample Data'!G1120,$B$1),"")</f>
        <v/>
      </c>
      <c r="H1121" s="17" t="str">
        <f>IF(SUM('Test Sample Data'!H$3:H$98)&gt;10,IF(AND(ISNUMBER('Test Sample Data'!H1120),'Test Sample Data'!H1120&lt;$B$1,'Test Sample Data'!H1120&gt;0),'Test Sample Data'!H1120,$B$1),"")</f>
        <v/>
      </c>
      <c r="I1121" s="17" t="str">
        <f>IF(SUM('Test Sample Data'!I$3:I$98)&gt;10,IF(AND(ISNUMBER('Test Sample Data'!I1120),'Test Sample Data'!I1120&lt;$B$1,'Test Sample Data'!I1120&gt;0),'Test Sample Data'!I1120,$B$1),"")</f>
        <v/>
      </c>
      <c r="J1121" s="17" t="str">
        <f>IF(SUM('Test Sample Data'!J$3:J$98)&gt;10,IF(AND(ISNUMBER('Test Sample Data'!J1120),'Test Sample Data'!J1120&lt;$B$1,'Test Sample Data'!J1120&gt;0),'Test Sample Data'!J1120,$B$1),"")</f>
        <v/>
      </c>
      <c r="K1121" s="17" t="str">
        <f>IF(SUM('Test Sample Data'!K$3:K$98)&gt;10,IF(AND(ISNUMBER('Test Sample Data'!K1120),'Test Sample Data'!K1120&lt;$B$1,'Test Sample Data'!K1120&gt;0),'Test Sample Data'!K1120,$B$1),"")</f>
        <v/>
      </c>
      <c r="L1121" s="17" t="str">
        <f>IF(SUM('Test Sample Data'!L$3:L$98)&gt;10,IF(AND(ISNUMBER('Test Sample Data'!L1120),'Test Sample Data'!L1120&lt;$B$1,'Test Sample Data'!L1120&gt;0),'Test Sample Data'!L1120,$B$1),"")</f>
        <v/>
      </c>
      <c r="M1121" s="17" t="str">
        <f>IF(SUM('Test Sample Data'!M$3:M$98)&gt;10,IF(AND(ISNUMBER('Test Sample Data'!M1120),'Test Sample Data'!M1120&lt;$B$1,'Test Sample Data'!M1120&gt;0),'Test Sample Data'!M1120,$B$1),"")</f>
        <v/>
      </c>
      <c r="N1121" s="17" t="str">
        <f>'Gene Table'!E1120</f>
        <v>hsa-miR-92a-1-5p</v>
      </c>
      <c r="O1121" s="17" t="str">
        <f>'Gene Table'!B1120</f>
        <v>O14</v>
      </c>
      <c r="P1121" s="17" t="str">
        <f>IF(SUM('Control Sample Data'!D$3:D$98)&gt;10,IF(AND(ISNUMBER('Control Sample Data'!D1120),'Control Sample Data'!D1120&lt;$B$1,'Control Sample Data'!D1120&gt;0),'Control Sample Data'!D1120,$B$1),"")</f>
        <v/>
      </c>
      <c r="Q1121" s="17" t="str">
        <f>IF(SUM('Control Sample Data'!E$3:E$98)&gt;10,IF(AND(ISNUMBER('Control Sample Data'!E1120),'Control Sample Data'!E1120&lt;$B$1,'Control Sample Data'!E1120&gt;0),'Control Sample Data'!E1120,$B$1),"")</f>
        <v/>
      </c>
      <c r="R1121" s="17" t="str">
        <f>IF(SUM('Control Sample Data'!F$3:F$98)&gt;10,IF(AND(ISNUMBER('Control Sample Data'!F1120),'Control Sample Data'!F1120&lt;$B$1,'Control Sample Data'!F1120&gt;0),'Control Sample Data'!F1120,$B$1),"")</f>
        <v/>
      </c>
      <c r="S1121" s="17" t="str">
        <f>IF(SUM('Control Sample Data'!G$3:G$98)&gt;10,IF(AND(ISNUMBER('Control Sample Data'!G1120),'Control Sample Data'!G1120&lt;$B$1,'Control Sample Data'!G1120&gt;0),'Control Sample Data'!G1120,$B$1),"")</f>
        <v/>
      </c>
      <c r="T1121" s="17" t="str">
        <f>IF(SUM('Control Sample Data'!H$3:H$98)&gt;10,IF(AND(ISNUMBER('Control Sample Data'!H1120),'Control Sample Data'!H1120&lt;$B$1,'Control Sample Data'!H1120&gt;0),'Control Sample Data'!H1120,$B$1),"")</f>
        <v/>
      </c>
      <c r="U1121" s="17" t="str">
        <f>IF(SUM('Control Sample Data'!I$3:I$98)&gt;10,IF(AND(ISNUMBER('Control Sample Data'!I1120),'Control Sample Data'!I1120&lt;$B$1,'Control Sample Data'!I1120&gt;0),'Control Sample Data'!I1120,$B$1),"")</f>
        <v/>
      </c>
      <c r="V1121" s="17" t="str">
        <f>IF(SUM('Control Sample Data'!J$3:J$98)&gt;10,IF(AND(ISNUMBER('Control Sample Data'!J1120),'Control Sample Data'!J1120&lt;$B$1,'Control Sample Data'!J1120&gt;0),'Control Sample Data'!J1120,$B$1),"")</f>
        <v/>
      </c>
      <c r="W1121" s="17" t="str">
        <f>IF(SUM('Control Sample Data'!K$3:K$98)&gt;10,IF(AND(ISNUMBER('Control Sample Data'!K1120),'Control Sample Data'!K1120&lt;$B$1,'Control Sample Data'!K1120&gt;0),'Control Sample Data'!K1120,$B$1),"")</f>
        <v/>
      </c>
      <c r="X1121" s="17" t="str">
        <f>IF(SUM('Control Sample Data'!L$3:L$98)&gt;10,IF(AND(ISNUMBER('Control Sample Data'!L1120),'Control Sample Data'!L1120&lt;$B$1,'Control Sample Data'!L1120&gt;0),'Control Sample Data'!L1120,$B$1),"")</f>
        <v/>
      </c>
      <c r="Y1121" s="17" t="str">
        <f>IF(SUM('Control Sample Data'!M$3:M$98)&gt;10,IF(AND(ISNUMBER('Control Sample Data'!M1120),'Control Sample Data'!M1120&lt;$B$1,'Control Sample Data'!M1120&gt;0),'Control Sample Data'!M1120,$B$1),"")</f>
        <v/>
      </c>
      <c r="AT1121" s="36" t="str">
        <f t="shared" si="748"/>
        <v/>
      </c>
      <c r="AU1121" s="36" t="str">
        <f t="shared" si="749"/>
        <v/>
      </c>
      <c r="AV1121" s="36" t="str">
        <f t="shared" si="750"/>
        <v/>
      </c>
      <c r="AW1121" s="36" t="str">
        <f t="shared" si="751"/>
        <v/>
      </c>
      <c r="AX1121" s="36" t="str">
        <f t="shared" si="752"/>
        <v/>
      </c>
      <c r="AY1121" s="36" t="str">
        <f t="shared" si="753"/>
        <v/>
      </c>
      <c r="AZ1121" s="36" t="str">
        <f t="shared" si="754"/>
        <v/>
      </c>
      <c r="BA1121" s="36" t="str">
        <f t="shared" si="755"/>
        <v/>
      </c>
      <c r="BB1121" s="36" t="str">
        <f t="shared" si="756"/>
        <v/>
      </c>
      <c r="BC1121" s="36" t="str">
        <f t="shared" si="757"/>
        <v/>
      </c>
      <c r="BD1121" s="36" t="str">
        <f t="shared" si="758"/>
        <v/>
      </c>
      <c r="BE1121" s="36" t="str">
        <f t="shared" si="759"/>
        <v/>
      </c>
      <c r="BF1121" s="36" t="str">
        <f t="shared" si="760"/>
        <v/>
      </c>
      <c r="BG1121" s="36" t="str">
        <f t="shared" si="761"/>
        <v/>
      </c>
      <c r="BH1121" s="36" t="str">
        <f t="shared" si="762"/>
        <v/>
      </c>
      <c r="BI1121" s="36" t="str">
        <f t="shared" si="763"/>
        <v/>
      </c>
      <c r="BJ1121" s="36" t="str">
        <f t="shared" si="764"/>
        <v/>
      </c>
      <c r="BK1121" s="36" t="str">
        <f t="shared" si="765"/>
        <v/>
      </c>
      <c r="BL1121" s="36" t="str">
        <f t="shared" si="766"/>
        <v/>
      </c>
      <c r="BM1121" s="36" t="str">
        <f t="shared" si="767"/>
        <v/>
      </c>
      <c r="BN1121" s="38" t="e">
        <f t="shared" si="726"/>
        <v>#DIV/0!</v>
      </c>
      <c r="BO1121" s="38" t="e">
        <f t="shared" si="727"/>
        <v>#DIV/0!</v>
      </c>
      <c r="BP1121" s="39" t="str">
        <f t="shared" si="728"/>
        <v/>
      </c>
      <c r="BQ1121" s="39" t="str">
        <f t="shared" si="729"/>
        <v/>
      </c>
      <c r="BR1121" s="39" t="str">
        <f t="shared" si="730"/>
        <v/>
      </c>
      <c r="BS1121" s="39" t="str">
        <f t="shared" si="731"/>
        <v/>
      </c>
      <c r="BT1121" s="39" t="str">
        <f t="shared" si="732"/>
        <v/>
      </c>
      <c r="BU1121" s="39" t="str">
        <f t="shared" si="733"/>
        <v/>
      </c>
      <c r="BV1121" s="39" t="str">
        <f t="shared" si="734"/>
        <v/>
      </c>
      <c r="BW1121" s="39" t="str">
        <f t="shared" si="735"/>
        <v/>
      </c>
      <c r="BX1121" s="39" t="str">
        <f t="shared" si="736"/>
        <v/>
      </c>
      <c r="BY1121" s="39" t="str">
        <f t="shared" si="737"/>
        <v/>
      </c>
      <c r="BZ1121" s="39" t="str">
        <f t="shared" si="738"/>
        <v/>
      </c>
      <c r="CA1121" s="39" t="str">
        <f t="shared" si="739"/>
        <v/>
      </c>
      <c r="CB1121" s="39" t="str">
        <f t="shared" si="740"/>
        <v/>
      </c>
      <c r="CC1121" s="39" t="str">
        <f t="shared" si="741"/>
        <v/>
      </c>
      <c r="CD1121" s="39" t="str">
        <f t="shared" si="742"/>
        <v/>
      </c>
      <c r="CE1121" s="39" t="str">
        <f t="shared" si="743"/>
        <v/>
      </c>
      <c r="CF1121" s="39" t="str">
        <f t="shared" si="744"/>
        <v/>
      </c>
      <c r="CG1121" s="39" t="str">
        <f t="shared" si="745"/>
        <v/>
      </c>
      <c r="CH1121" s="39" t="str">
        <f t="shared" si="746"/>
        <v/>
      </c>
      <c r="CI1121" s="39" t="str">
        <f t="shared" si="747"/>
        <v/>
      </c>
    </row>
    <row r="1122" spans="1:87">
      <c r="A1122" s="18"/>
      <c r="B1122" s="15" t="str">
        <f>'Gene Table'!E1121</f>
        <v>hsa-miR-3182</v>
      </c>
      <c r="C1122" s="15" t="str">
        <f>'Gene Table'!B1121</f>
        <v>O15</v>
      </c>
      <c r="D1122" s="16" t="str">
        <f>IF(SUM('Test Sample Data'!D$3:D$98)&gt;10,IF(AND(ISNUMBER('Test Sample Data'!D1121),'Test Sample Data'!D1121&lt;$B$1,'Test Sample Data'!D1121&gt;0),'Test Sample Data'!D1121,$B$1),"")</f>
        <v/>
      </c>
      <c r="E1122" s="17" t="str">
        <f>IF(SUM('Test Sample Data'!E$3:E$98)&gt;10,IF(AND(ISNUMBER('Test Sample Data'!E1121),'Test Sample Data'!E1121&lt;$B$1,'Test Sample Data'!E1121&gt;0),'Test Sample Data'!E1121,$B$1),"")</f>
        <v/>
      </c>
      <c r="F1122" s="17" t="str">
        <f>IF(SUM('Test Sample Data'!F$3:F$98)&gt;10,IF(AND(ISNUMBER('Test Sample Data'!F1121),'Test Sample Data'!F1121&lt;$B$1,'Test Sample Data'!F1121&gt;0),'Test Sample Data'!F1121,$B$1),"")</f>
        <v/>
      </c>
      <c r="G1122" s="17" t="str">
        <f>IF(SUM('Test Sample Data'!G$3:G$98)&gt;10,IF(AND(ISNUMBER('Test Sample Data'!G1121),'Test Sample Data'!G1121&lt;$B$1,'Test Sample Data'!G1121&gt;0),'Test Sample Data'!G1121,$B$1),"")</f>
        <v/>
      </c>
      <c r="H1122" s="17" t="str">
        <f>IF(SUM('Test Sample Data'!H$3:H$98)&gt;10,IF(AND(ISNUMBER('Test Sample Data'!H1121),'Test Sample Data'!H1121&lt;$B$1,'Test Sample Data'!H1121&gt;0),'Test Sample Data'!H1121,$B$1),"")</f>
        <v/>
      </c>
      <c r="I1122" s="17" t="str">
        <f>IF(SUM('Test Sample Data'!I$3:I$98)&gt;10,IF(AND(ISNUMBER('Test Sample Data'!I1121),'Test Sample Data'!I1121&lt;$B$1,'Test Sample Data'!I1121&gt;0),'Test Sample Data'!I1121,$B$1),"")</f>
        <v/>
      </c>
      <c r="J1122" s="17" t="str">
        <f>IF(SUM('Test Sample Data'!J$3:J$98)&gt;10,IF(AND(ISNUMBER('Test Sample Data'!J1121),'Test Sample Data'!J1121&lt;$B$1,'Test Sample Data'!J1121&gt;0),'Test Sample Data'!J1121,$B$1),"")</f>
        <v/>
      </c>
      <c r="K1122" s="17" t="str">
        <f>IF(SUM('Test Sample Data'!K$3:K$98)&gt;10,IF(AND(ISNUMBER('Test Sample Data'!K1121),'Test Sample Data'!K1121&lt;$B$1,'Test Sample Data'!K1121&gt;0),'Test Sample Data'!K1121,$B$1),"")</f>
        <v/>
      </c>
      <c r="L1122" s="17" t="str">
        <f>IF(SUM('Test Sample Data'!L$3:L$98)&gt;10,IF(AND(ISNUMBER('Test Sample Data'!L1121),'Test Sample Data'!L1121&lt;$B$1,'Test Sample Data'!L1121&gt;0),'Test Sample Data'!L1121,$B$1),"")</f>
        <v/>
      </c>
      <c r="M1122" s="17" t="str">
        <f>IF(SUM('Test Sample Data'!M$3:M$98)&gt;10,IF(AND(ISNUMBER('Test Sample Data'!M1121),'Test Sample Data'!M1121&lt;$B$1,'Test Sample Data'!M1121&gt;0),'Test Sample Data'!M1121,$B$1),"")</f>
        <v/>
      </c>
      <c r="N1122" s="17" t="str">
        <f>'Gene Table'!E1121</f>
        <v>hsa-miR-3182</v>
      </c>
      <c r="O1122" s="17" t="str">
        <f>'Gene Table'!B1121</f>
        <v>O15</v>
      </c>
      <c r="P1122" s="17" t="str">
        <f>IF(SUM('Control Sample Data'!D$3:D$98)&gt;10,IF(AND(ISNUMBER('Control Sample Data'!D1121),'Control Sample Data'!D1121&lt;$B$1,'Control Sample Data'!D1121&gt;0),'Control Sample Data'!D1121,$B$1),"")</f>
        <v/>
      </c>
      <c r="Q1122" s="17" t="str">
        <f>IF(SUM('Control Sample Data'!E$3:E$98)&gt;10,IF(AND(ISNUMBER('Control Sample Data'!E1121),'Control Sample Data'!E1121&lt;$B$1,'Control Sample Data'!E1121&gt;0),'Control Sample Data'!E1121,$B$1),"")</f>
        <v/>
      </c>
      <c r="R1122" s="17" t="str">
        <f>IF(SUM('Control Sample Data'!F$3:F$98)&gt;10,IF(AND(ISNUMBER('Control Sample Data'!F1121),'Control Sample Data'!F1121&lt;$B$1,'Control Sample Data'!F1121&gt;0),'Control Sample Data'!F1121,$B$1),"")</f>
        <v/>
      </c>
      <c r="S1122" s="17" t="str">
        <f>IF(SUM('Control Sample Data'!G$3:G$98)&gt;10,IF(AND(ISNUMBER('Control Sample Data'!G1121),'Control Sample Data'!G1121&lt;$B$1,'Control Sample Data'!G1121&gt;0),'Control Sample Data'!G1121,$B$1),"")</f>
        <v/>
      </c>
      <c r="T1122" s="17" t="str">
        <f>IF(SUM('Control Sample Data'!H$3:H$98)&gt;10,IF(AND(ISNUMBER('Control Sample Data'!H1121),'Control Sample Data'!H1121&lt;$B$1,'Control Sample Data'!H1121&gt;0),'Control Sample Data'!H1121,$B$1),"")</f>
        <v/>
      </c>
      <c r="U1122" s="17" t="str">
        <f>IF(SUM('Control Sample Data'!I$3:I$98)&gt;10,IF(AND(ISNUMBER('Control Sample Data'!I1121),'Control Sample Data'!I1121&lt;$B$1,'Control Sample Data'!I1121&gt;0),'Control Sample Data'!I1121,$B$1),"")</f>
        <v/>
      </c>
      <c r="V1122" s="17" t="str">
        <f>IF(SUM('Control Sample Data'!J$3:J$98)&gt;10,IF(AND(ISNUMBER('Control Sample Data'!J1121),'Control Sample Data'!J1121&lt;$B$1,'Control Sample Data'!J1121&gt;0),'Control Sample Data'!J1121,$B$1),"")</f>
        <v/>
      </c>
      <c r="W1122" s="17" t="str">
        <f>IF(SUM('Control Sample Data'!K$3:K$98)&gt;10,IF(AND(ISNUMBER('Control Sample Data'!K1121),'Control Sample Data'!K1121&lt;$B$1,'Control Sample Data'!K1121&gt;0),'Control Sample Data'!K1121,$B$1),"")</f>
        <v/>
      </c>
      <c r="X1122" s="17" t="str">
        <f>IF(SUM('Control Sample Data'!L$3:L$98)&gt;10,IF(AND(ISNUMBER('Control Sample Data'!L1121),'Control Sample Data'!L1121&lt;$B$1,'Control Sample Data'!L1121&gt;0),'Control Sample Data'!L1121,$B$1),"")</f>
        <v/>
      </c>
      <c r="Y1122" s="17" t="str">
        <f>IF(SUM('Control Sample Data'!M$3:M$98)&gt;10,IF(AND(ISNUMBER('Control Sample Data'!M1121),'Control Sample Data'!M1121&lt;$B$1,'Control Sample Data'!M1121&gt;0),'Control Sample Data'!M1121,$B$1),"")</f>
        <v/>
      </c>
      <c r="AT1122" s="36" t="str">
        <f t="shared" si="748"/>
        <v/>
      </c>
      <c r="AU1122" s="36" t="str">
        <f t="shared" si="749"/>
        <v/>
      </c>
      <c r="AV1122" s="36" t="str">
        <f t="shared" si="750"/>
        <v/>
      </c>
      <c r="AW1122" s="36" t="str">
        <f t="shared" si="751"/>
        <v/>
      </c>
      <c r="AX1122" s="36" t="str">
        <f t="shared" si="752"/>
        <v/>
      </c>
      <c r="AY1122" s="36" t="str">
        <f t="shared" si="753"/>
        <v/>
      </c>
      <c r="AZ1122" s="36" t="str">
        <f t="shared" si="754"/>
        <v/>
      </c>
      <c r="BA1122" s="36" t="str">
        <f t="shared" si="755"/>
        <v/>
      </c>
      <c r="BB1122" s="36" t="str">
        <f t="shared" si="756"/>
        <v/>
      </c>
      <c r="BC1122" s="36" t="str">
        <f t="shared" si="757"/>
        <v/>
      </c>
      <c r="BD1122" s="36" t="str">
        <f t="shared" si="758"/>
        <v/>
      </c>
      <c r="BE1122" s="36" t="str">
        <f t="shared" si="759"/>
        <v/>
      </c>
      <c r="BF1122" s="36" t="str">
        <f t="shared" si="760"/>
        <v/>
      </c>
      <c r="BG1122" s="36" t="str">
        <f t="shared" si="761"/>
        <v/>
      </c>
      <c r="BH1122" s="36" t="str">
        <f t="shared" si="762"/>
        <v/>
      </c>
      <c r="BI1122" s="36" t="str">
        <f t="shared" si="763"/>
        <v/>
      </c>
      <c r="BJ1122" s="36" t="str">
        <f t="shared" si="764"/>
        <v/>
      </c>
      <c r="BK1122" s="36" t="str">
        <f t="shared" si="765"/>
        <v/>
      </c>
      <c r="BL1122" s="36" t="str">
        <f t="shared" si="766"/>
        <v/>
      </c>
      <c r="BM1122" s="36" t="str">
        <f t="shared" si="767"/>
        <v/>
      </c>
      <c r="BN1122" s="38" t="e">
        <f t="shared" si="726"/>
        <v>#DIV/0!</v>
      </c>
      <c r="BO1122" s="38" t="e">
        <f t="shared" si="727"/>
        <v>#DIV/0!</v>
      </c>
      <c r="BP1122" s="39" t="str">
        <f t="shared" si="728"/>
        <v/>
      </c>
      <c r="BQ1122" s="39" t="str">
        <f t="shared" si="729"/>
        <v/>
      </c>
      <c r="BR1122" s="39" t="str">
        <f t="shared" si="730"/>
        <v/>
      </c>
      <c r="BS1122" s="39" t="str">
        <f t="shared" si="731"/>
        <v/>
      </c>
      <c r="BT1122" s="39" t="str">
        <f t="shared" si="732"/>
        <v/>
      </c>
      <c r="BU1122" s="39" t="str">
        <f t="shared" si="733"/>
        <v/>
      </c>
      <c r="BV1122" s="39" t="str">
        <f t="shared" si="734"/>
        <v/>
      </c>
      <c r="BW1122" s="39" t="str">
        <f t="shared" si="735"/>
        <v/>
      </c>
      <c r="BX1122" s="39" t="str">
        <f t="shared" si="736"/>
        <v/>
      </c>
      <c r="BY1122" s="39" t="str">
        <f t="shared" si="737"/>
        <v/>
      </c>
      <c r="BZ1122" s="39" t="str">
        <f t="shared" si="738"/>
        <v/>
      </c>
      <c r="CA1122" s="39" t="str">
        <f t="shared" si="739"/>
        <v/>
      </c>
      <c r="CB1122" s="39" t="str">
        <f t="shared" si="740"/>
        <v/>
      </c>
      <c r="CC1122" s="39" t="str">
        <f t="shared" si="741"/>
        <v/>
      </c>
      <c r="CD1122" s="39" t="str">
        <f t="shared" si="742"/>
        <v/>
      </c>
      <c r="CE1122" s="39" t="str">
        <f t="shared" si="743"/>
        <v/>
      </c>
      <c r="CF1122" s="39" t="str">
        <f t="shared" si="744"/>
        <v/>
      </c>
      <c r="CG1122" s="39" t="str">
        <f t="shared" si="745"/>
        <v/>
      </c>
      <c r="CH1122" s="39" t="str">
        <f t="shared" si="746"/>
        <v/>
      </c>
      <c r="CI1122" s="39" t="str">
        <f t="shared" si="747"/>
        <v/>
      </c>
    </row>
    <row r="1123" spans="1:87">
      <c r="A1123" s="18"/>
      <c r="B1123" s="15" t="str">
        <f>'Gene Table'!E1122</f>
        <v>hsa-miR-92a-2-5p</v>
      </c>
      <c r="C1123" s="15" t="str">
        <f>'Gene Table'!B1122</f>
        <v>O16</v>
      </c>
      <c r="D1123" s="16" t="str">
        <f>IF(SUM('Test Sample Data'!D$3:D$98)&gt;10,IF(AND(ISNUMBER('Test Sample Data'!D1122),'Test Sample Data'!D1122&lt;$B$1,'Test Sample Data'!D1122&gt;0),'Test Sample Data'!D1122,$B$1),"")</f>
        <v/>
      </c>
      <c r="E1123" s="17" t="str">
        <f>IF(SUM('Test Sample Data'!E$3:E$98)&gt;10,IF(AND(ISNUMBER('Test Sample Data'!E1122),'Test Sample Data'!E1122&lt;$B$1,'Test Sample Data'!E1122&gt;0),'Test Sample Data'!E1122,$B$1),"")</f>
        <v/>
      </c>
      <c r="F1123" s="17" t="str">
        <f>IF(SUM('Test Sample Data'!F$3:F$98)&gt;10,IF(AND(ISNUMBER('Test Sample Data'!F1122),'Test Sample Data'!F1122&lt;$B$1,'Test Sample Data'!F1122&gt;0),'Test Sample Data'!F1122,$B$1),"")</f>
        <v/>
      </c>
      <c r="G1123" s="17" t="str">
        <f>IF(SUM('Test Sample Data'!G$3:G$98)&gt;10,IF(AND(ISNUMBER('Test Sample Data'!G1122),'Test Sample Data'!G1122&lt;$B$1,'Test Sample Data'!G1122&gt;0),'Test Sample Data'!G1122,$B$1),"")</f>
        <v/>
      </c>
      <c r="H1123" s="17" t="str">
        <f>IF(SUM('Test Sample Data'!H$3:H$98)&gt;10,IF(AND(ISNUMBER('Test Sample Data'!H1122),'Test Sample Data'!H1122&lt;$B$1,'Test Sample Data'!H1122&gt;0),'Test Sample Data'!H1122,$B$1),"")</f>
        <v/>
      </c>
      <c r="I1123" s="17" t="str">
        <f>IF(SUM('Test Sample Data'!I$3:I$98)&gt;10,IF(AND(ISNUMBER('Test Sample Data'!I1122),'Test Sample Data'!I1122&lt;$B$1,'Test Sample Data'!I1122&gt;0),'Test Sample Data'!I1122,$B$1),"")</f>
        <v/>
      </c>
      <c r="J1123" s="17" t="str">
        <f>IF(SUM('Test Sample Data'!J$3:J$98)&gt;10,IF(AND(ISNUMBER('Test Sample Data'!J1122),'Test Sample Data'!J1122&lt;$B$1,'Test Sample Data'!J1122&gt;0),'Test Sample Data'!J1122,$B$1),"")</f>
        <v/>
      </c>
      <c r="K1123" s="17" t="str">
        <f>IF(SUM('Test Sample Data'!K$3:K$98)&gt;10,IF(AND(ISNUMBER('Test Sample Data'!K1122),'Test Sample Data'!K1122&lt;$B$1,'Test Sample Data'!K1122&gt;0),'Test Sample Data'!K1122,$B$1),"")</f>
        <v/>
      </c>
      <c r="L1123" s="17" t="str">
        <f>IF(SUM('Test Sample Data'!L$3:L$98)&gt;10,IF(AND(ISNUMBER('Test Sample Data'!L1122),'Test Sample Data'!L1122&lt;$B$1,'Test Sample Data'!L1122&gt;0),'Test Sample Data'!L1122,$B$1),"")</f>
        <v/>
      </c>
      <c r="M1123" s="17" t="str">
        <f>IF(SUM('Test Sample Data'!M$3:M$98)&gt;10,IF(AND(ISNUMBER('Test Sample Data'!M1122),'Test Sample Data'!M1122&lt;$B$1,'Test Sample Data'!M1122&gt;0),'Test Sample Data'!M1122,$B$1),"")</f>
        <v/>
      </c>
      <c r="N1123" s="17" t="str">
        <f>'Gene Table'!E1122</f>
        <v>hsa-miR-92a-2-5p</v>
      </c>
      <c r="O1123" s="17" t="str">
        <f>'Gene Table'!B1122</f>
        <v>O16</v>
      </c>
      <c r="P1123" s="17" t="str">
        <f>IF(SUM('Control Sample Data'!D$3:D$98)&gt;10,IF(AND(ISNUMBER('Control Sample Data'!D1122),'Control Sample Data'!D1122&lt;$B$1,'Control Sample Data'!D1122&gt;0),'Control Sample Data'!D1122,$B$1),"")</f>
        <v/>
      </c>
      <c r="Q1123" s="17" t="str">
        <f>IF(SUM('Control Sample Data'!E$3:E$98)&gt;10,IF(AND(ISNUMBER('Control Sample Data'!E1122),'Control Sample Data'!E1122&lt;$B$1,'Control Sample Data'!E1122&gt;0),'Control Sample Data'!E1122,$B$1),"")</f>
        <v/>
      </c>
      <c r="R1123" s="17" t="str">
        <f>IF(SUM('Control Sample Data'!F$3:F$98)&gt;10,IF(AND(ISNUMBER('Control Sample Data'!F1122),'Control Sample Data'!F1122&lt;$B$1,'Control Sample Data'!F1122&gt;0),'Control Sample Data'!F1122,$B$1),"")</f>
        <v/>
      </c>
      <c r="S1123" s="17" t="str">
        <f>IF(SUM('Control Sample Data'!G$3:G$98)&gt;10,IF(AND(ISNUMBER('Control Sample Data'!G1122),'Control Sample Data'!G1122&lt;$B$1,'Control Sample Data'!G1122&gt;0),'Control Sample Data'!G1122,$B$1),"")</f>
        <v/>
      </c>
      <c r="T1123" s="17" t="str">
        <f>IF(SUM('Control Sample Data'!H$3:H$98)&gt;10,IF(AND(ISNUMBER('Control Sample Data'!H1122),'Control Sample Data'!H1122&lt;$B$1,'Control Sample Data'!H1122&gt;0),'Control Sample Data'!H1122,$B$1),"")</f>
        <v/>
      </c>
      <c r="U1123" s="17" t="str">
        <f>IF(SUM('Control Sample Data'!I$3:I$98)&gt;10,IF(AND(ISNUMBER('Control Sample Data'!I1122),'Control Sample Data'!I1122&lt;$B$1,'Control Sample Data'!I1122&gt;0),'Control Sample Data'!I1122,$B$1),"")</f>
        <v/>
      </c>
      <c r="V1123" s="17" t="str">
        <f>IF(SUM('Control Sample Data'!J$3:J$98)&gt;10,IF(AND(ISNUMBER('Control Sample Data'!J1122),'Control Sample Data'!J1122&lt;$B$1,'Control Sample Data'!J1122&gt;0),'Control Sample Data'!J1122,$B$1),"")</f>
        <v/>
      </c>
      <c r="W1123" s="17" t="str">
        <f>IF(SUM('Control Sample Data'!K$3:K$98)&gt;10,IF(AND(ISNUMBER('Control Sample Data'!K1122),'Control Sample Data'!K1122&lt;$B$1,'Control Sample Data'!K1122&gt;0),'Control Sample Data'!K1122,$B$1),"")</f>
        <v/>
      </c>
      <c r="X1123" s="17" t="str">
        <f>IF(SUM('Control Sample Data'!L$3:L$98)&gt;10,IF(AND(ISNUMBER('Control Sample Data'!L1122),'Control Sample Data'!L1122&lt;$B$1,'Control Sample Data'!L1122&gt;0),'Control Sample Data'!L1122,$B$1),"")</f>
        <v/>
      </c>
      <c r="Y1123" s="17" t="str">
        <f>IF(SUM('Control Sample Data'!M$3:M$98)&gt;10,IF(AND(ISNUMBER('Control Sample Data'!M1122),'Control Sample Data'!M1122&lt;$B$1,'Control Sample Data'!M1122&gt;0),'Control Sample Data'!M1122,$B$1),"")</f>
        <v/>
      </c>
      <c r="AT1123" s="36" t="str">
        <f t="shared" si="748"/>
        <v/>
      </c>
      <c r="AU1123" s="36" t="str">
        <f t="shared" si="749"/>
        <v/>
      </c>
      <c r="AV1123" s="36" t="str">
        <f t="shared" si="750"/>
        <v/>
      </c>
      <c r="AW1123" s="36" t="str">
        <f t="shared" si="751"/>
        <v/>
      </c>
      <c r="AX1123" s="36" t="str">
        <f t="shared" si="752"/>
        <v/>
      </c>
      <c r="AY1123" s="36" t="str">
        <f t="shared" si="753"/>
        <v/>
      </c>
      <c r="AZ1123" s="36" t="str">
        <f t="shared" si="754"/>
        <v/>
      </c>
      <c r="BA1123" s="36" t="str">
        <f t="shared" si="755"/>
        <v/>
      </c>
      <c r="BB1123" s="36" t="str">
        <f t="shared" si="756"/>
        <v/>
      </c>
      <c r="BC1123" s="36" t="str">
        <f t="shared" si="757"/>
        <v/>
      </c>
      <c r="BD1123" s="36" t="str">
        <f t="shared" si="758"/>
        <v/>
      </c>
      <c r="BE1123" s="36" t="str">
        <f t="shared" si="759"/>
        <v/>
      </c>
      <c r="BF1123" s="36" t="str">
        <f t="shared" si="760"/>
        <v/>
      </c>
      <c r="BG1123" s="36" t="str">
        <f t="shared" si="761"/>
        <v/>
      </c>
      <c r="BH1123" s="36" t="str">
        <f t="shared" si="762"/>
        <v/>
      </c>
      <c r="BI1123" s="36" t="str">
        <f t="shared" si="763"/>
        <v/>
      </c>
      <c r="BJ1123" s="36" t="str">
        <f t="shared" si="764"/>
        <v/>
      </c>
      <c r="BK1123" s="36" t="str">
        <f t="shared" si="765"/>
        <v/>
      </c>
      <c r="BL1123" s="36" t="str">
        <f t="shared" si="766"/>
        <v/>
      </c>
      <c r="BM1123" s="36" t="str">
        <f t="shared" si="767"/>
        <v/>
      </c>
      <c r="BN1123" s="38" t="e">
        <f t="shared" si="726"/>
        <v>#DIV/0!</v>
      </c>
      <c r="BO1123" s="38" t="e">
        <f t="shared" si="727"/>
        <v>#DIV/0!</v>
      </c>
      <c r="BP1123" s="39" t="str">
        <f t="shared" si="728"/>
        <v/>
      </c>
      <c r="BQ1123" s="39" t="str">
        <f t="shared" si="729"/>
        <v/>
      </c>
      <c r="BR1123" s="39" t="str">
        <f t="shared" si="730"/>
        <v/>
      </c>
      <c r="BS1123" s="39" t="str">
        <f t="shared" si="731"/>
        <v/>
      </c>
      <c r="BT1123" s="39" t="str">
        <f t="shared" si="732"/>
        <v/>
      </c>
      <c r="BU1123" s="39" t="str">
        <f t="shared" si="733"/>
        <v/>
      </c>
      <c r="BV1123" s="39" t="str">
        <f t="shared" si="734"/>
        <v/>
      </c>
      <c r="BW1123" s="39" t="str">
        <f t="shared" si="735"/>
        <v/>
      </c>
      <c r="BX1123" s="39" t="str">
        <f t="shared" si="736"/>
        <v/>
      </c>
      <c r="BY1123" s="39" t="str">
        <f t="shared" si="737"/>
        <v/>
      </c>
      <c r="BZ1123" s="39" t="str">
        <f t="shared" si="738"/>
        <v/>
      </c>
      <c r="CA1123" s="39" t="str">
        <f t="shared" si="739"/>
        <v/>
      </c>
      <c r="CB1123" s="39" t="str">
        <f t="shared" si="740"/>
        <v/>
      </c>
      <c r="CC1123" s="39" t="str">
        <f t="shared" si="741"/>
        <v/>
      </c>
      <c r="CD1123" s="39" t="str">
        <f t="shared" si="742"/>
        <v/>
      </c>
      <c r="CE1123" s="39" t="str">
        <f t="shared" si="743"/>
        <v/>
      </c>
      <c r="CF1123" s="39" t="str">
        <f t="shared" si="744"/>
        <v/>
      </c>
      <c r="CG1123" s="39" t="str">
        <f t="shared" si="745"/>
        <v/>
      </c>
      <c r="CH1123" s="39" t="str">
        <f t="shared" si="746"/>
        <v/>
      </c>
      <c r="CI1123" s="39" t="str">
        <f t="shared" si="747"/>
        <v/>
      </c>
    </row>
    <row r="1124" spans="1:87">
      <c r="A1124" s="18"/>
      <c r="B1124" s="15" t="str">
        <f>'Gene Table'!E1123</f>
        <v>hsa-miR-3183</v>
      </c>
      <c r="C1124" s="15" t="str">
        <f>'Gene Table'!B1123</f>
        <v>O17</v>
      </c>
      <c r="D1124" s="16" t="str">
        <f>IF(SUM('Test Sample Data'!D$3:D$98)&gt;10,IF(AND(ISNUMBER('Test Sample Data'!D1123),'Test Sample Data'!D1123&lt;$B$1,'Test Sample Data'!D1123&gt;0),'Test Sample Data'!D1123,$B$1),"")</f>
        <v/>
      </c>
      <c r="E1124" s="17" t="str">
        <f>IF(SUM('Test Sample Data'!E$3:E$98)&gt;10,IF(AND(ISNUMBER('Test Sample Data'!E1123),'Test Sample Data'!E1123&lt;$B$1,'Test Sample Data'!E1123&gt;0),'Test Sample Data'!E1123,$B$1),"")</f>
        <v/>
      </c>
      <c r="F1124" s="17" t="str">
        <f>IF(SUM('Test Sample Data'!F$3:F$98)&gt;10,IF(AND(ISNUMBER('Test Sample Data'!F1123),'Test Sample Data'!F1123&lt;$B$1,'Test Sample Data'!F1123&gt;0),'Test Sample Data'!F1123,$B$1),"")</f>
        <v/>
      </c>
      <c r="G1124" s="17" t="str">
        <f>IF(SUM('Test Sample Data'!G$3:G$98)&gt;10,IF(AND(ISNUMBER('Test Sample Data'!G1123),'Test Sample Data'!G1123&lt;$B$1,'Test Sample Data'!G1123&gt;0),'Test Sample Data'!G1123,$B$1),"")</f>
        <v/>
      </c>
      <c r="H1124" s="17" t="str">
        <f>IF(SUM('Test Sample Data'!H$3:H$98)&gt;10,IF(AND(ISNUMBER('Test Sample Data'!H1123),'Test Sample Data'!H1123&lt;$B$1,'Test Sample Data'!H1123&gt;0),'Test Sample Data'!H1123,$B$1),"")</f>
        <v/>
      </c>
      <c r="I1124" s="17" t="str">
        <f>IF(SUM('Test Sample Data'!I$3:I$98)&gt;10,IF(AND(ISNUMBER('Test Sample Data'!I1123),'Test Sample Data'!I1123&lt;$B$1,'Test Sample Data'!I1123&gt;0),'Test Sample Data'!I1123,$B$1),"")</f>
        <v/>
      </c>
      <c r="J1124" s="17" t="str">
        <f>IF(SUM('Test Sample Data'!J$3:J$98)&gt;10,IF(AND(ISNUMBER('Test Sample Data'!J1123),'Test Sample Data'!J1123&lt;$B$1,'Test Sample Data'!J1123&gt;0),'Test Sample Data'!J1123,$B$1),"")</f>
        <v/>
      </c>
      <c r="K1124" s="17" t="str">
        <f>IF(SUM('Test Sample Data'!K$3:K$98)&gt;10,IF(AND(ISNUMBER('Test Sample Data'!K1123),'Test Sample Data'!K1123&lt;$B$1,'Test Sample Data'!K1123&gt;0),'Test Sample Data'!K1123,$B$1),"")</f>
        <v/>
      </c>
      <c r="L1124" s="17" t="str">
        <f>IF(SUM('Test Sample Data'!L$3:L$98)&gt;10,IF(AND(ISNUMBER('Test Sample Data'!L1123),'Test Sample Data'!L1123&lt;$B$1,'Test Sample Data'!L1123&gt;0),'Test Sample Data'!L1123,$B$1),"")</f>
        <v/>
      </c>
      <c r="M1124" s="17" t="str">
        <f>IF(SUM('Test Sample Data'!M$3:M$98)&gt;10,IF(AND(ISNUMBER('Test Sample Data'!M1123),'Test Sample Data'!M1123&lt;$B$1,'Test Sample Data'!M1123&gt;0),'Test Sample Data'!M1123,$B$1),"")</f>
        <v/>
      </c>
      <c r="N1124" s="17" t="str">
        <f>'Gene Table'!E1123</f>
        <v>hsa-miR-3183</v>
      </c>
      <c r="O1124" s="17" t="str">
        <f>'Gene Table'!B1123</f>
        <v>O17</v>
      </c>
      <c r="P1124" s="17" t="str">
        <f>IF(SUM('Control Sample Data'!D$3:D$98)&gt;10,IF(AND(ISNUMBER('Control Sample Data'!D1123),'Control Sample Data'!D1123&lt;$B$1,'Control Sample Data'!D1123&gt;0),'Control Sample Data'!D1123,$B$1),"")</f>
        <v/>
      </c>
      <c r="Q1124" s="17" t="str">
        <f>IF(SUM('Control Sample Data'!E$3:E$98)&gt;10,IF(AND(ISNUMBER('Control Sample Data'!E1123),'Control Sample Data'!E1123&lt;$B$1,'Control Sample Data'!E1123&gt;0),'Control Sample Data'!E1123,$B$1),"")</f>
        <v/>
      </c>
      <c r="R1124" s="17" t="str">
        <f>IF(SUM('Control Sample Data'!F$3:F$98)&gt;10,IF(AND(ISNUMBER('Control Sample Data'!F1123),'Control Sample Data'!F1123&lt;$B$1,'Control Sample Data'!F1123&gt;0),'Control Sample Data'!F1123,$B$1),"")</f>
        <v/>
      </c>
      <c r="S1124" s="17" t="str">
        <f>IF(SUM('Control Sample Data'!G$3:G$98)&gt;10,IF(AND(ISNUMBER('Control Sample Data'!G1123),'Control Sample Data'!G1123&lt;$B$1,'Control Sample Data'!G1123&gt;0),'Control Sample Data'!G1123,$B$1),"")</f>
        <v/>
      </c>
      <c r="T1124" s="17" t="str">
        <f>IF(SUM('Control Sample Data'!H$3:H$98)&gt;10,IF(AND(ISNUMBER('Control Sample Data'!H1123),'Control Sample Data'!H1123&lt;$B$1,'Control Sample Data'!H1123&gt;0),'Control Sample Data'!H1123,$B$1),"")</f>
        <v/>
      </c>
      <c r="U1124" s="17" t="str">
        <f>IF(SUM('Control Sample Data'!I$3:I$98)&gt;10,IF(AND(ISNUMBER('Control Sample Data'!I1123),'Control Sample Data'!I1123&lt;$B$1,'Control Sample Data'!I1123&gt;0),'Control Sample Data'!I1123,$B$1),"")</f>
        <v/>
      </c>
      <c r="V1124" s="17" t="str">
        <f>IF(SUM('Control Sample Data'!J$3:J$98)&gt;10,IF(AND(ISNUMBER('Control Sample Data'!J1123),'Control Sample Data'!J1123&lt;$B$1,'Control Sample Data'!J1123&gt;0),'Control Sample Data'!J1123,$B$1),"")</f>
        <v/>
      </c>
      <c r="W1124" s="17" t="str">
        <f>IF(SUM('Control Sample Data'!K$3:K$98)&gt;10,IF(AND(ISNUMBER('Control Sample Data'!K1123),'Control Sample Data'!K1123&lt;$B$1,'Control Sample Data'!K1123&gt;0),'Control Sample Data'!K1123,$B$1),"")</f>
        <v/>
      </c>
      <c r="X1124" s="17" t="str">
        <f>IF(SUM('Control Sample Data'!L$3:L$98)&gt;10,IF(AND(ISNUMBER('Control Sample Data'!L1123),'Control Sample Data'!L1123&lt;$B$1,'Control Sample Data'!L1123&gt;0),'Control Sample Data'!L1123,$B$1),"")</f>
        <v/>
      </c>
      <c r="Y1124" s="17" t="str">
        <f>IF(SUM('Control Sample Data'!M$3:M$98)&gt;10,IF(AND(ISNUMBER('Control Sample Data'!M1123),'Control Sample Data'!M1123&lt;$B$1,'Control Sample Data'!M1123&gt;0),'Control Sample Data'!M1123,$B$1),"")</f>
        <v/>
      </c>
      <c r="AT1124" s="36" t="str">
        <f t="shared" si="748"/>
        <v/>
      </c>
      <c r="AU1124" s="36" t="str">
        <f t="shared" si="749"/>
        <v/>
      </c>
      <c r="AV1124" s="36" t="str">
        <f t="shared" si="750"/>
        <v/>
      </c>
      <c r="AW1124" s="36" t="str">
        <f t="shared" si="751"/>
        <v/>
      </c>
      <c r="AX1124" s="36" t="str">
        <f t="shared" si="752"/>
        <v/>
      </c>
      <c r="AY1124" s="36" t="str">
        <f t="shared" si="753"/>
        <v/>
      </c>
      <c r="AZ1124" s="36" t="str">
        <f t="shared" si="754"/>
        <v/>
      </c>
      <c r="BA1124" s="36" t="str">
        <f t="shared" si="755"/>
        <v/>
      </c>
      <c r="BB1124" s="36" t="str">
        <f t="shared" si="756"/>
        <v/>
      </c>
      <c r="BC1124" s="36" t="str">
        <f t="shared" si="757"/>
        <v/>
      </c>
      <c r="BD1124" s="36" t="str">
        <f t="shared" si="758"/>
        <v/>
      </c>
      <c r="BE1124" s="36" t="str">
        <f t="shared" si="759"/>
        <v/>
      </c>
      <c r="BF1124" s="36" t="str">
        <f t="shared" si="760"/>
        <v/>
      </c>
      <c r="BG1124" s="36" t="str">
        <f t="shared" si="761"/>
        <v/>
      </c>
      <c r="BH1124" s="36" t="str">
        <f t="shared" si="762"/>
        <v/>
      </c>
      <c r="BI1124" s="36" t="str">
        <f t="shared" si="763"/>
        <v/>
      </c>
      <c r="BJ1124" s="36" t="str">
        <f t="shared" si="764"/>
        <v/>
      </c>
      <c r="BK1124" s="36" t="str">
        <f t="shared" si="765"/>
        <v/>
      </c>
      <c r="BL1124" s="36" t="str">
        <f t="shared" si="766"/>
        <v/>
      </c>
      <c r="BM1124" s="36" t="str">
        <f t="shared" si="767"/>
        <v/>
      </c>
      <c r="BN1124" s="38" t="e">
        <f t="shared" si="726"/>
        <v>#DIV/0!</v>
      </c>
      <c r="BO1124" s="38" t="e">
        <f t="shared" si="727"/>
        <v>#DIV/0!</v>
      </c>
      <c r="BP1124" s="39" t="str">
        <f t="shared" si="728"/>
        <v/>
      </c>
      <c r="BQ1124" s="39" t="str">
        <f t="shared" si="729"/>
        <v/>
      </c>
      <c r="BR1124" s="39" t="str">
        <f t="shared" si="730"/>
        <v/>
      </c>
      <c r="BS1124" s="39" t="str">
        <f t="shared" si="731"/>
        <v/>
      </c>
      <c r="BT1124" s="39" t="str">
        <f t="shared" si="732"/>
        <v/>
      </c>
      <c r="BU1124" s="39" t="str">
        <f t="shared" si="733"/>
        <v/>
      </c>
      <c r="BV1124" s="39" t="str">
        <f t="shared" si="734"/>
        <v/>
      </c>
      <c r="BW1124" s="39" t="str">
        <f t="shared" si="735"/>
        <v/>
      </c>
      <c r="BX1124" s="39" t="str">
        <f t="shared" si="736"/>
        <v/>
      </c>
      <c r="BY1124" s="39" t="str">
        <f t="shared" si="737"/>
        <v/>
      </c>
      <c r="BZ1124" s="39" t="str">
        <f t="shared" si="738"/>
        <v/>
      </c>
      <c r="CA1124" s="39" t="str">
        <f t="shared" si="739"/>
        <v/>
      </c>
      <c r="CB1124" s="39" t="str">
        <f t="shared" si="740"/>
        <v/>
      </c>
      <c r="CC1124" s="39" t="str">
        <f t="shared" si="741"/>
        <v/>
      </c>
      <c r="CD1124" s="39" t="str">
        <f t="shared" si="742"/>
        <v/>
      </c>
      <c r="CE1124" s="39" t="str">
        <f t="shared" si="743"/>
        <v/>
      </c>
      <c r="CF1124" s="39" t="str">
        <f t="shared" si="744"/>
        <v/>
      </c>
      <c r="CG1124" s="39" t="str">
        <f t="shared" si="745"/>
        <v/>
      </c>
      <c r="CH1124" s="39" t="str">
        <f t="shared" si="746"/>
        <v/>
      </c>
      <c r="CI1124" s="39" t="str">
        <f t="shared" si="747"/>
        <v/>
      </c>
    </row>
    <row r="1125" spans="1:87">
      <c r="A1125" s="18"/>
      <c r="B1125" s="15" t="str">
        <f>'Gene Table'!E1124</f>
        <v>hsa-miR-96-3p</v>
      </c>
      <c r="C1125" s="15" t="str">
        <f>'Gene Table'!B1124</f>
        <v>O18</v>
      </c>
      <c r="D1125" s="16" t="str">
        <f>IF(SUM('Test Sample Data'!D$3:D$98)&gt;10,IF(AND(ISNUMBER('Test Sample Data'!D1124),'Test Sample Data'!D1124&lt;$B$1,'Test Sample Data'!D1124&gt;0),'Test Sample Data'!D1124,$B$1),"")</f>
        <v/>
      </c>
      <c r="E1125" s="17" t="str">
        <f>IF(SUM('Test Sample Data'!E$3:E$98)&gt;10,IF(AND(ISNUMBER('Test Sample Data'!E1124),'Test Sample Data'!E1124&lt;$B$1,'Test Sample Data'!E1124&gt;0),'Test Sample Data'!E1124,$B$1),"")</f>
        <v/>
      </c>
      <c r="F1125" s="17" t="str">
        <f>IF(SUM('Test Sample Data'!F$3:F$98)&gt;10,IF(AND(ISNUMBER('Test Sample Data'!F1124),'Test Sample Data'!F1124&lt;$B$1,'Test Sample Data'!F1124&gt;0),'Test Sample Data'!F1124,$B$1),"")</f>
        <v/>
      </c>
      <c r="G1125" s="17" t="str">
        <f>IF(SUM('Test Sample Data'!G$3:G$98)&gt;10,IF(AND(ISNUMBER('Test Sample Data'!G1124),'Test Sample Data'!G1124&lt;$B$1,'Test Sample Data'!G1124&gt;0),'Test Sample Data'!G1124,$B$1),"")</f>
        <v/>
      </c>
      <c r="H1125" s="17" t="str">
        <f>IF(SUM('Test Sample Data'!H$3:H$98)&gt;10,IF(AND(ISNUMBER('Test Sample Data'!H1124),'Test Sample Data'!H1124&lt;$B$1,'Test Sample Data'!H1124&gt;0),'Test Sample Data'!H1124,$B$1),"")</f>
        <v/>
      </c>
      <c r="I1125" s="17" t="str">
        <f>IF(SUM('Test Sample Data'!I$3:I$98)&gt;10,IF(AND(ISNUMBER('Test Sample Data'!I1124),'Test Sample Data'!I1124&lt;$B$1,'Test Sample Data'!I1124&gt;0),'Test Sample Data'!I1124,$B$1),"")</f>
        <v/>
      </c>
      <c r="J1125" s="17" t="str">
        <f>IF(SUM('Test Sample Data'!J$3:J$98)&gt;10,IF(AND(ISNUMBER('Test Sample Data'!J1124),'Test Sample Data'!J1124&lt;$B$1,'Test Sample Data'!J1124&gt;0),'Test Sample Data'!J1124,$B$1),"")</f>
        <v/>
      </c>
      <c r="K1125" s="17" t="str">
        <f>IF(SUM('Test Sample Data'!K$3:K$98)&gt;10,IF(AND(ISNUMBER('Test Sample Data'!K1124),'Test Sample Data'!K1124&lt;$B$1,'Test Sample Data'!K1124&gt;0),'Test Sample Data'!K1124,$B$1),"")</f>
        <v/>
      </c>
      <c r="L1125" s="17" t="str">
        <f>IF(SUM('Test Sample Data'!L$3:L$98)&gt;10,IF(AND(ISNUMBER('Test Sample Data'!L1124),'Test Sample Data'!L1124&lt;$B$1,'Test Sample Data'!L1124&gt;0),'Test Sample Data'!L1124,$B$1),"")</f>
        <v/>
      </c>
      <c r="M1125" s="17" t="str">
        <f>IF(SUM('Test Sample Data'!M$3:M$98)&gt;10,IF(AND(ISNUMBER('Test Sample Data'!M1124),'Test Sample Data'!M1124&lt;$B$1,'Test Sample Data'!M1124&gt;0),'Test Sample Data'!M1124,$B$1),"")</f>
        <v/>
      </c>
      <c r="N1125" s="17" t="str">
        <f>'Gene Table'!E1124</f>
        <v>hsa-miR-96-3p</v>
      </c>
      <c r="O1125" s="17" t="str">
        <f>'Gene Table'!B1124</f>
        <v>O18</v>
      </c>
      <c r="P1125" s="17" t="str">
        <f>IF(SUM('Control Sample Data'!D$3:D$98)&gt;10,IF(AND(ISNUMBER('Control Sample Data'!D1124),'Control Sample Data'!D1124&lt;$B$1,'Control Sample Data'!D1124&gt;0),'Control Sample Data'!D1124,$B$1),"")</f>
        <v/>
      </c>
      <c r="Q1125" s="17" t="str">
        <f>IF(SUM('Control Sample Data'!E$3:E$98)&gt;10,IF(AND(ISNUMBER('Control Sample Data'!E1124),'Control Sample Data'!E1124&lt;$B$1,'Control Sample Data'!E1124&gt;0),'Control Sample Data'!E1124,$B$1),"")</f>
        <v/>
      </c>
      <c r="R1125" s="17" t="str">
        <f>IF(SUM('Control Sample Data'!F$3:F$98)&gt;10,IF(AND(ISNUMBER('Control Sample Data'!F1124),'Control Sample Data'!F1124&lt;$B$1,'Control Sample Data'!F1124&gt;0),'Control Sample Data'!F1124,$B$1),"")</f>
        <v/>
      </c>
      <c r="S1125" s="17" t="str">
        <f>IF(SUM('Control Sample Data'!G$3:G$98)&gt;10,IF(AND(ISNUMBER('Control Sample Data'!G1124),'Control Sample Data'!G1124&lt;$B$1,'Control Sample Data'!G1124&gt;0),'Control Sample Data'!G1124,$B$1),"")</f>
        <v/>
      </c>
      <c r="T1125" s="17" t="str">
        <f>IF(SUM('Control Sample Data'!H$3:H$98)&gt;10,IF(AND(ISNUMBER('Control Sample Data'!H1124),'Control Sample Data'!H1124&lt;$B$1,'Control Sample Data'!H1124&gt;0),'Control Sample Data'!H1124,$B$1),"")</f>
        <v/>
      </c>
      <c r="U1125" s="17" t="str">
        <f>IF(SUM('Control Sample Data'!I$3:I$98)&gt;10,IF(AND(ISNUMBER('Control Sample Data'!I1124),'Control Sample Data'!I1124&lt;$B$1,'Control Sample Data'!I1124&gt;0),'Control Sample Data'!I1124,$B$1),"")</f>
        <v/>
      </c>
      <c r="V1125" s="17" t="str">
        <f>IF(SUM('Control Sample Data'!J$3:J$98)&gt;10,IF(AND(ISNUMBER('Control Sample Data'!J1124),'Control Sample Data'!J1124&lt;$B$1,'Control Sample Data'!J1124&gt;0),'Control Sample Data'!J1124,$B$1),"")</f>
        <v/>
      </c>
      <c r="W1125" s="17" t="str">
        <f>IF(SUM('Control Sample Data'!K$3:K$98)&gt;10,IF(AND(ISNUMBER('Control Sample Data'!K1124),'Control Sample Data'!K1124&lt;$B$1,'Control Sample Data'!K1124&gt;0),'Control Sample Data'!K1124,$B$1),"")</f>
        <v/>
      </c>
      <c r="X1125" s="17" t="str">
        <f>IF(SUM('Control Sample Data'!L$3:L$98)&gt;10,IF(AND(ISNUMBER('Control Sample Data'!L1124),'Control Sample Data'!L1124&lt;$B$1,'Control Sample Data'!L1124&gt;0),'Control Sample Data'!L1124,$B$1),"")</f>
        <v/>
      </c>
      <c r="Y1125" s="17" t="str">
        <f>IF(SUM('Control Sample Data'!M$3:M$98)&gt;10,IF(AND(ISNUMBER('Control Sample Data'!M1124),'Control Sample Data'!M1124&lt;$B$1,'Control Sample Data'!M1124&gt;0),'Control Sample Data'!M1124,$B$1),"")</f>
        <v/>
      </c>
      <c r="AT1125" s="36" t="str">
        <f t="shared" si="748"/>
        <v/>
      </c>
      <c r="AU1125" s="36" t="str">
        <f t="shared" si="749"/>
        <v/>
      </c>
      <c r="AV1125" s="36" t="str">
        <f t="shared" si="750"/>
        <v/>
      </c>
      <c r="AW1125" s="36" t="str">
        <f t="shared" si="751"/>
        <v/>
      </c>
      <c r="AX1125" s="36" t="str">
        <f t="shared" si="752"/>
        <v/>
      </c>
      <c r="AY1125" s="36" t="str">
        <f t="shared" si="753"/>
        <v/>
      </c>
      <c r="AZ1125" s="36" t="str">
        <f t="shared" si="754"/>
        <v/>
      </c>
      <c r="BA1125" s="36" t="str">
        <f t="shared" si="755"/>
        <v/>
      </c>
      <c r="BB1125" s="36" t="str">
        <f t="shared" si="756"/>
        <v/>
      </c>
      <c r="BC1125" s="36" t="str">
        <f t="shared" si="757"/>
        <v/>
      </c>
      <c r="BD1125" s="36" t="str">
        <f t="shared" si="758"/>
        <v/>
      </c>
      <c r="BE1125" s="36" t="str">
        <f t="shared" si="759"/>
        <v/>
      </c>
      <c r="BF1125" s="36" t="str">
        <f t="shared" si="760"/>
        <v/>
      </c>
      <c r="BG1125" s="36" t="str">
        <f t="shared" si="761"/>
        <v/>
      </c>
      <c r="BH1125" s="36" t="str">
        <f t="shared" si="762"/>
        <v/>
      </c>
      <c r="BI1125" s="36" t="str">
        <f t="shared" si="763"/>
        <v/>
      </c>
      <c r="BJ1125" s="36" t="str">
        <f t="shared" si="764"/>
        <v/>
      </c>
      <c r="BK1125" s="36" t="str">
        <f t="shared" si="765"/>
        <v/>
      </c>
      <c r="BL1125" s="36" t="str">
        <f t="shared" si="766"/>
        <v/>
      </c>
      <c r="BM1125" s="36" t="str">
        <f t="shared" si="767"/>
        <v/>
      </c>
      <c r="BN1125" s="38" t="e">
        <f t="shared" si="726"/>
        <v>#DIV/0!</v>
      </c>
      <c r="BO1125" s="38" t="e">
        <f t="shared" si="727"/>
        <v>#DIV/0!</v>
      </c>
      <c r="BP1125" s="39" t="str">
        <f t="shared" si="728"/>
        <v/>
      </c>
      <c r="BQ1125" s="39" t="str">
        <f t="shared" si="729"/>
        <v/>
      </c>
      <c r="BR1125" s="39" t="str">
        <f t="shared" si="730"/>
        <v/>
      </c>
      <c r="BS1125" s="39" t="str">
        <f t="shared" si="731"/>
        <v/>
      </c>
      <c r="BT1125" s="39" t="str">
        <f t="shared" si="732"/>
        <v/>
      </c>
      <c r="BU1125" s="39" t="str">
        <f t="shared" si="733"/>
        <v/>
      </c>
      <c r="BV1125" s="39" t="str">
        <f t="shared" si="734"/>
        <v/>
      </c>
      <c r="BW1125" s="39" t="str">
        <f t="shared" si="735"/>
        <v/>
      </c>
      <c r="BX1125" s="39" t="str">
        <f t="shared" si="736"/>
        <v/>
      </c>
      <c r="BY1125" s="39" t="str">
        <f t="shared" si="737"/>
        <v/>
      </c>
      <c r="BZ1125" s="39" t="str">
        <f t="shared" si="738"/>
        <v/>
      </c>
      <c r="CA1125" s="39" t="str">
        <f t="shared" si="739"/>
        <v/>
      </c>
      <c r="CB1125" s="39" t="str">
        <f t="shared" si="740"/>
        <v/>
      </c>
      <c r="CC1125" s="39" t="str">
        <f t="shared" si="741"/>
        <v/>
      </c>
      <c r="CD1125" s="39" t="str">
        <f t="shared" si="742"/>
        <v/>
      </c>
      <c r="CE1125" s="39" t="str">
        <f t="shared" si="743"/>
        <v/>
      </c>
      <c r="CF1125" s="39" t="str">
        <f t="shared" si="744"/>
        <v/>
      </c>
      <c r="CG1125" s="39" t="str">
        <f t="shared" si="745"/>
        <v/>
      </c>
      <c r="CH1125" s="39" t="str">
        <f t="shared" si="746"/>
        <v/>
      </c>
      <c r="CI1125" s="39" t="str">
        <f t="shared" si="747"/>
        <v/>
      </c>
    </row>
    <row r="1126" spans="1:87">
      <c r="A1126" s="18"/>
      <c r="B1126" s="15" t="str">
        <f>'Gene Table'!E1125</f>
        <v>hsa-miR-3065-5p</v>
      </c>
      <c r="C1126" s="15" t="str">
        <f>'Gene Table'!B1125</f>
        <v>O19</v>
      </c>
      <c r="D1126" s="16" t="str">
        <f>IF(SUM('Test Sample Data'!D$3:D$98)&gt;10,IF(AND(ISNUMBER('Test Sample Data'!D1125),'Test Sample Data'!D1125&lt;$B$1,'Test Sample Data'!D1125&gt;0),'Test Sample Data'!D1125,$B$1),"")</f>
        <v/>
      </c>
      <c r="E1126" s="17" t="str">
        <f>IF(SUM('Test Sample Data'!E$3:E$98)&gt;10,IF(AND(ISNUMBER('Test Sample Data'!E1125),'Test Sample Data'!E1125&lt;$B$1,'Test Sample Data'!E1125&gt;0),'Test Sample Data'!E1125,$B$1),"")</f>
        <v/>
      </c>
      <c r="F1126" s="17" t="str">
        <f>IF(SUM('Test Sample Data'!F$3:F$98)&gt;10,IF(AND(ISNUMBER('Test Sample Data'!F1125),'Test Sample Data'!F1125&lt;$B$1,'Test Sample Data'!F1125&gt;0),'Test Sample Data'!F1125,$B$1),"")</f>
        <v/>
      </c>
      <c r="G1126" s="17" t="str">
        <f>IF(SUM('Test Sample Data'!G$3:G$98)&gt;10,IF(AND(ISNUMBER('Test Sample Data'!G1125),'Test Sample Data'!G1125&lt;$B$1,'Test Sample Data'!G1125&gt;0),'Test Sample Data'!G1125,$B$1),"")</f>
        <v/>
      </c>
      <c r="H1126" s="17" t="str">
        <f>IF(SUM('Test Sample Data'!H$3:H$98)&gt;10,IF(AND(ISNUMBER('Test Sample Data'!H1125),'Test Sample Data'!H1125&lt;$B$1,'Test Sample Data'!H1125&gt;0),'Test Sample Data'!H1125,$B$1),"")</f>
        <v/>
      </c>
      <c r="I1126" s="17" t="str">
        <f>IF(SUM('Test Sample Data'!I$3:I$98)&gt;10,IF(AND(ISNUMBER('Test Sample Data'!I1125),'Test Sample Data'!I1125&lt;$B$1,'Test Sample Data'!I1125&gt;0),'Test Sample Data'!I1125,$B$1),"")</f>
        <v/>
      </c>
      <c r="J1126" s="17" t="str">
        <f>IF(SUM('Test Sample Data'!J$3:J$98)&gt;10,IF(AND(ISNUMBER('Test Sample Data'!J1125),'Test Sample Data'!J1125&lt;$B$1,'Test Sample Data'!J1125&gt;0),'Test Sample Data'!J1125,$B$1),"")</f>
        <v/>
      </c>
      <c r="K1126" s="17" t="str">
        <f>IF(SUM('Test Sample Data'!K$3:K$98)&gt;10,IF(AND(ISNUMBER('Test Sample Data'!K1125),'Test Sample Data'!K1125&lt;$B$1,'Test Sample Data'!K1125&gt;0),'Test Sample Data'!K1125,$B$1),"")</f>
        <v/>
      </c>
      <c r="L1126" s="17" t="str">
        <f>IF(SUM('Test Sample Data'!L$3:L$98)&gt;10,IF(AND(ISNUMBER('Test Sample Data'!L1125),'Test Sample Data'!L1125&lt;$B$1,'Test Sample Data'!L1125&gt;0),'Test Sample Data'!L1125,$B$1),"")</f>
        <v/>
      </c>
      <c r="M1126" s="17" t="str">
        <f>IF(SUM('Test Sample Data'!M$3:M$98)&gt;10,IF(AND(ISNUMBER('Test Sample Data'!M1125),'Test Sample Data'!M1125&lt;$B$1,'Test Sample Data'!M1125&gt;0),'Test Sample Data'!M1125,$B$1),"")</f>
        <v/>
      </c>
      <c r="N1126" s="17" t="str">
        <f>'Gene Table'!E1125</f>
        <v>hsa-miR-3065-5p</v>
      </c>
      <c r="O1126" s="17" t="str">
        <f>'Gene Table'!B1125</f>
        <v>O19</v>
      </c>
      <c r="P1126" s="17" t="str">
        <f>IF(SUM('Control Sample Data'!D$3:D$98)&gt;10,IF(AND(ISNUMBER('Control Sample Data'!D1125),'Control Sample Data'!D1125&lt;$B$1,'Control Sample Data'!D1125&gt;0),'Control Sample Data'!D1125,$B$1),"")</f>
        <v/>
      </c>
      <c r="Q1126" s="17" t="str">
        <f>IF(SUM('Control Sample Data'!E$3:E$98)&gt;10,IF(AND(ISNUMBER('Control Sample Data'!E1125),'Control Sample Data'!E1125&lt;$B$1,'Control Sample Data'!E1125&gt;0),'Control Sample Data'!E1125,$B$1),"")</f>
        <v/>
      </c>
      <c r="R1126" s="17" t="str">
        <f>IF(SUM('Control Sample Data'!F$3:F$98)&gt;10,IF(AND(ISNUMBER('Control Sample Data'!F1125),'Control Sample Data'!F1125&lt;$B$1,'Control Sample Data'!F1125&gt;0),'Control Sample Data'!F1125,$B$1),"")</f>
        <v/>
      </c>
      <c r="S1126" s="17" t="str">
        <f>IF(SUM('Control Sample Data'!G$3:G$98)&gt;10,IF(AND(ISNUMBER('Control Sample Data'!G1125),'Control Sample Data'!G1125&lt;$B$1,'Control Sample Data'!G1125&gt;0),'Control Sample Data'!G1125,$B$1),"")</f>
        <v/>
      </c>
      <c r="T1126" s="17" t="str">
        <f>IF(SUM('Control Sample Data'!H$3:H$98)&gt;10,IF(AND(ISNUMBER('Control Sample Data'!H1125),'Control Sample Data'!H1125&lt;$B$1,'Control Sample Data'!H1125&gt;0),'Control Sample Data'!H1125,$B$1),"")</f>
        <v/>
      </c>
      <c r="U1126" s="17" t="str">
        <f>IF(SUM('Control Sample Data'!I$3:I$98)&gt;10,IF(AND(ISNUMBER('Control Sample Data'!I1125),'Control Sample Data'!I1125&lt;$B$1,'Control Sample Data'!I1125&gt;0),'Control Sample Data'!I1125,$B$1),"")</f>
        <v/>
      </c>
      <c r="V1126" s="17" t="str">
        <f>IF(SUM('Control Sample Data'!J$3:J$98)&gt;10,IF(AND(ISNUMBER('Control Sample Data'!J1125),'Control Sample Data'!J1125&lt;$B$1,'Control Sample Data'!J1125&gt;0),'Control Sample Data'!J1125,$B$1),"")</f>
        <v/>
      </c>
      <c r="W1126" s="17" t="str">
        <f>IF(SUM('Control Sample Data'!K$3:K$98)&gt;10,IF(AND(ISNUMBER('Control Sample Data'!K1125),'Control Sample Data'!K1125&lt;$B$1,'Control Sample Data'!K1125&gt;0),'Control Sample Data'!K1125,$B$1),"")</f>
        <v/>
      </c>
      <c r="X1126" s="17" t="str">
        <f>IF(SUM('Control Sample Data'!L$3:L$98)&gt;10,IF(AND(ISNUMBER('Control Sample Data'!L1125),'Control Sample Data'!L1125&lt;$B$1,'Control Sample Data'!L1125&gt;0),'Control Sample Data'!L1125,$B$1),"")</f>
        <v/>
      </c>
      <c r="Y1126" s="17" t="str">
        <f>IF(SUM('Control Sample Data'!M$3:M$98)&gt;10,IF(AND(ISNUMBER('Control Sample Data'!M1125),'Control Sample Data'!M1125&lt;$B$1,'Control Sample Data'!M1125&gt;0),'Control Sample Data'!M1125,$B$1),"")</f>
        <v/>
      </c>
      <c r="AT1126" s="36" t="str">
        <f t="shared" si="748"/>
        <v/>
      </c>
      <c r="AU1126" s="36" t="str">
        <f t="shared" si="749"/>
        <v/>
      </c>
      <c r="AV1126" s="36" t="str">
        <f t="shared" si="750"/>
        <v/>
      </c>
      <c r="AW1126" s="36" t="str">
        <f t="shared" si="751"/>
        <v/>
      </c>
      <c r="AX1126" s="36" t="str">
        <f t="shared" si="752"/>
        <v/>
      </c>
      <c r="AY1126" s="36" t="str">
        <f t="shared" si="753"/>
        <v/>
      </c>
      <c r="AZ1126" s="36" t="str">
        <f t="shared" si="754"/>
        <v/>
      </c>
      <c r="BA1126" s="36" t="str">
        <f t="shared" si="755"/>
        <v/>
      </c>
      <c r="BB1126" s="36" t="str">
        <f t="shared" si="756"/>
        <v/>
      </c>
      <c r="BC1126" s="36" t="str">
        <f t="shared" si="757"/>
        <v/>
      </c>
      <c r="BD1126" s="36" t="str">
        <f t="shared" si="758"/>
        <v/>
      </c>
      <c r="BE1126" s="36" t="str">
        <f t="shared" si="759"/>
        <v/>
      </c>
      <c r="BF1126" s="36" t="str">
        <f t="shared" si="760"/>
        <v/>
      </c>
      <c r="BG1126" s="36" t="str">
        <f t="shared" si="761"/>
        <v/>
      </c>
      <c r="BH1126" s="36" t="str">
        <f t="shared" si="762"/>
        <v/>
      </c>
      <c r="BI1126" s="36" t="str">
        <f t="shared" si="763"/>
        <v/>
      </c>
      <c r="BJ1126" s="36" t="str">
        <f t="shared" si="764"/>
        <v/>
      </c>
      <c r="BK1126" s="36" t="str">
        <f t="shared" si="765"/>
        <v/>
      </c>
      <c r="BL1126" s="36" t="str">
        <f t="shared" si="766"/>
        <v/>
      </c>
      <c r="BM1126" s="36" t="str">
        <f t="shared" si="767"/>
        <v/>
      </c>
      <c r="BN1126" s="38" t="e">
        <f t="shared" si="726"/>
        <v>#DIV/0!</v>
      </c>
      <c r="BO1126" s="38" t="e">
        <f t="shared" si="727"/>
        <v>#DIV/0!</v>
      </c>
      <c r="BP1126" s="39" t="str">
        <f t="shared" si="728"/>
        <v/>
      </c>
      <c r="BQ1126" s="39" t="str">
        <f t="shared" si="729"/>
        <v/>
      </c>
      <c r="BR1126" s="39" t="str">
        <f t="shared" si="730"/>
        <v/>
      </c>
      <c r="BS1126" s="39" t="str">
        <f t="shared" si="731"/>
        <v/>
      </c>
      <c r="BT1126" s="39" t="str">
        <f t="shared" si="732"/>
        <v/>
      </c>
      <c r="BU1126" s="39" t="str">
        <f t="shared" si="733"/>
        <v/>
      </c>
      <c r="BV1126" s="39" t="str">
        <f t="shared" si="734"/>
        <v/>
      </c>
      <c r="BW1126" s="39" t="str">
        <f t="shared" si="735"/>
        <v/>
      </c>
      <c r="BX1126" s="39" t="str">
        <f t="shared" si="736"/>
        <v/>
      </c>
      <c r="BY1126" s="39" t="str">
        <f t="shared" si="737"/>
        <v/>
      </c>
      <c r="BZ1126" s="39" t="str">
        <f t="shared" si="738"/>
        <v/>
      </c>
      <c r="CA1126" s="39" t="str">
        <f t="shared" si="739"/>
        <v/>
      </c>
      <c r="CB1126" s="39" t="str">
        <f t="shared" si="740"/>
        <v/>
      </c>
      <c r="CC1126" s="39" t="str">
        <f t="shared" si="741"/>
        <v/>
      </c>
      <c r="CD1126" s="39" t="str">
        <f t="shared" si="742"/>
        <v/>
      </c>
      <c r="CE1126" s="39" t="str">
        <f t="shared" si="743"/>
        <v/>
      </c>
      <c r="CF1126" s="39" t="str">
        <f t="shared" si="744"/>
        <v/>
      </c>
      <c r="CG1126" s="39" t="str">
        <f t="shared" si="745"/>
        <v/>
      </c>
      <c r="CH1126" s="39" t="str">
        <f t="shared" si="746"/>
        <v/>
      </c>
      <c r="CI1126" s="39" t="str">
        <f t="shared" si="747"/>
        <v/>
      </c>
    </row>
    <row r="1127" spans="1:87">
      <c r="A1127" s="18"/>
      <c r="B1127" s="15" t="str">
        <f>'Gene Table'!E1126</f>
        <v>hsa-miR-365a-5p</v>
      </c>
      <c r="C1127" s="15" t="str">
        <f>'Gene Table'!B1126</f>
        <v>O20</v>
      </c>
      <c r="D1127" s="16" t="str">
        <f>IF(SUM('Test Sample Data'!D$3:D$98)&gt;10,IF(AND(ISNUMBER('Test Sample Data'!D1126),'Test Sample Data'!D1126&lt;$B$1,'Test Sample Data'!D1126&gt;0),'Test Sample Data'!D1126,$B$1),"")</f>
        <v/>
      </c>
      <c r="E1127" s="17" t="str">
        <f>IF(SUM('Test Sample Data'!E$3:E$98)&gt;10,IF(AND(ISNUMBER('Test Sample Data'!E1126),'Test Sample Data'!E1126&lt;$B$1,'Test Sample Data'!E1126&gt;0),'Test Sample Data'!E1126,$B$1),"")</f>
        <v/>
      </c>
      <c r="F1127" s="17" t="str">
        <f>IF(SUM('Test Sample Data'!F$3:F$98)&gt;10,IF(AND(ISNUMBER('Test Sample Data'!F1126),'Test Sample Data'!F1126&lt;$B$1,'Test Sample Data'!F1126&gt;0),'Test Sample Data'!F1126,$B$1),"")</f>
        <v/>
      </c>
      <c r="G1127" s="17" t="str">
        <f>IF(SUM('Test Sample Data'!G$3:G$98)&gt;10,IF(AND(ISNUMBER('Test Sample Data'!G1126),'Test Sample Data'!G1126&lt;$B$1,'Test Sample Data'!G1126&gt;0),'Test Sample Data'!G1126,$B$1),"")</f>
        <v/>
      </c>
      <c r="H1127" s="17" t="str">
        <f>IF(SUM('Test Sample Data'!H$3:H$98)&gt;10,IF(AND(ISNUMBER('Test Sample Data'!H1126),'Test Sample Data'!H1126&lt;$B$1,'Test Sample Data'!H1126&gt;0),'Test Sample Data'!H1126,$B$1),"")</f>
        <v/>
      </c>
      <c r="I1127" s="17" t="str">
        <f>IF(SUM('Test Sample Data'!I$3:I$98)&gt;10,IF(AND(ISNUMBER('Test Sample Data'!I1126),'Test Sample Data'!I1126&lt;$B$1,'Test Sample Data'!I1126&gt;0),'Test Sample Data'!I1126,$B$1),"")</f>
        <v/>
      </c>
      <c r="J1127" s="17" t="str">
        <f>IF(SUM('Test Sample Data'!J$3:J$98)&gt;10,IF(AND(ISNUMBER('Test Sample Data'!J1126),'Test Sample Data'!J1126&lt;$B$1,'Test Sample Data'!J1126&gt;0),'Test Sample Data'!J1126,$B$1),"")</f>
        <v/>
      </c>
      <c r="K1127" s="17" t="str">
        <f>IF(SUM('Test Sample Data'!K$3:K$98)&gt;10,IF(AND(ISNUMBER('Test Sample Data'!K1126),'Test Sample Data'!K1126&lt;$B$1,'Test Sample Data'!K1126&gt;0),'Test Sample Data'!K1126,$B$1),"")</f>
        <v/>
      </c>
      <c r="L1127" s="17" t="str">
        <f>IF(SUM('Test Sample Data'!L$3:L$98)&gt;10,IF(AND(ISNUMBER('Test Sample Data'!L1126),'Test Sample Data'!L1126&lt;$B$1,'Test Sample Data'!L1126&gt;0),'Test Sample Data'!L1126,$B$1),"")</f>
        <v/>
      </c>
      <c r="M1127" s="17" t="str">
        <f>IF(SUM('Test Sample Data'!M$3:M$98)&gt;10,IF(AND(ISNUMBER('Test Sample Data'!M1126),'Test Sample Data'!M1126&lt;$B$1,'Test Sample Data'!M1126&gt;0),'Test Sample Data'!M1126,$B$1),"")</f>
        <v/>
      </c>
      <c r="N1127" s="17" t="str">
        <f>'Gene Table'!E1126</f>
        <v>hsa-miR-365a-5p</v>
      </c>
      <c r="O1127" s="17" t="str">
        <f>'Gene Table'!B1126</f>
        <v>O20</v>
      </c>
      <c r="P1127" s="17" t="str">
        <f>IF(SUM('Control Sample Data'!D$3:D$98)&gt;10,IF(AND(ISNUMBER('Control Sample Data'!D1126),'Control Sample Data'!D1126&lt;$B$1,'Control Sample Data'!D1126&gt;0),'Control Sample Data'!D1126,$B$1),"")</f>
        <v/>
      </c>
      <c r="Q1127" s="17" t="str">
        <f>IF(SUM('Control Sample Data'!E$3:E$98)&gt;10,IF(AND(ISNUMBER('Control Sample Data'!E1126),'Control Sample Data'!E1126&lt;$B$1,'Control Sample Data'!E1126&gt;0),'Control Sample Data'!E1126,$B$1),"")</f>
        <v/>
      </c>
      <c r="R1127" s="17" t="str">
        <f>IF(SUM('Control Sample Data'!F$3:F$98)&gt;10,IF(AND(ISNUMBER('Control Sample Data'!F1126),'Control Sample Data'!F1126&lt;$B$1,'Control Sample Data'!F1126&gt;0),'Control Sample Data'!F1126,$B$1),"")</f>
        <v/>
      </c>
      <c r="S1127" s="17" t="str">
        <f>IF(SUM('Control Sample Data'!G$3:G$98)&gt;10,IF(AND(ISNUMBER('Control Sample Data'!G1126),'Control Sample Data'!G1126&lt;$B$1,'Control Sample Data'!G1126&gt;0),'Control Sample Data'!G1126,$B$1),"")</f>
        <v/>
      </c>
      <c r="T1127" s="17" t="str">
        <f>IF(SUM('Control Sample Data'!H$3:H$98)&gt;10,IF(AND(ISNUMBER('Control Sample Data'!H1126),'Control Sample Data'!H1126&lt;$B$1,'Control Sample Data'!H1126&gt;0),'Control Sample Data'!H1126,$B$1),"")</f>
        <v/>
      </c>
      <c r="U1127" s="17" t="str">
        <f>IF(SUM('Control Sample Data'!I$3:I$98)&gt;10,IF(AND(ISNUMBER('Control Sample Data'!I1126),'Control Sample Data'!I1126&lt;$B$1,'Control Sample Data'!I1126&gt;0),'Control Sample Data'!I1126,$B$1),"")</f>
        <v/>
      </c>
      <c r="V1127" s="17" t="str">
        <f>IF(SUM('Control Sample Data'!J$3:J$98)&gt;10,IF(AND(ISNUMBER('Control Sample Data'!J1126),'Control Sample Data'!J1126&lt;$B$1,'Control Sample Data'!J1126&gt;0),'Control Sample Data'!J1126,$B$1),"")</f>
        <v/>
      </c>
      <c r="W1127" s="17" t="str">
        <f>IF(SUM('Control Sample Data'!K$3:K$98)&gt;10,IF(AND(ISNUMBER('Control Sample Data'!K1126),'Control Sample Data'!K1126&lt;$B$1,'Control Sample Data'!K1126&gt;0),'Control Sample Data'!K1126,$B$1),"")</f>
        <v/>
      </c>
      <c r="X1127" s="17" t="str">
        <f>IF(SUM('Control Sample Data'!L$3:L$98)&gt;10,IF(AND(ISNUMBER('Control Sample Data'!L1126),'Control Sample Data'!L1126&lt;$B$1,'Control Sample Data'!L1126&gt;0),'Control Sample Data'!L1126,$B$1),"")</f>
        <v/>
      </c>
      <c r="Y1127" s="17" t="str">
        <f>IF(SUM('Control Sample Data'!M$3:M$98)&gt;10,IF(AND(ISNUMBER('Control Sample Data'!M1126),'Control Sample Data'!M1126&lt;$B$1,'Control Sample Data'!M1126&gt;0),'Control Sample Data'!M1126,$B$1),"")</f>
        <v/>
      </c>
      <c r="AT1127" s="36" t="str">
        <f t="shared" si="748"/>
        <v/>
      </c>
      <c r="AU1127" s="36" t="str">
        <f t="shared" si="749"/>
        <v/>
      </c>
      <c r="AV1127" s="36" t="str">
        <f t="shared" si="750"/>
        <v/>
      </c>
      <c r="AW1127" s="36" t="str">
        <f t="shared" si="751"/>
        <v/>
      </c>
      <c r="AX1127" s="36" t="str">
        <f t="shared" si="752"/>
        <v/>
      </c>
      <c r="AY1127" s="36" t="str">
        <f t="shared" si="753"/>
        <v/>
      </c>
      <c r="AZ1127" s="36" t="str">
        <f t="shared" si="754"/>
        <v/>
      </c>
      <c r="BA1127" s="36" t="str">
        <f t="shared" si="755"/>
        <v/>
      </c>
      <c r="BB1127" s="36" t="str">
        <f t="shared" si="756"/>
        <v/>
      </c>
      <c r="BC1127" s="36" t="str">
        <f t="shared" si="757"/>
        <v/>
      </c>
      <c r="BD1127" s="36" t="str">
        <f t="shared" si="758"/>
        <v/>
      </c>
      <c r="BE1127" s="36" t="str">
        <f t="shared" si="759"/>
        <v/>
      </c>
      <c r="BF1127" s="36" t="str">
        <f t="shared" si="760"/>
        <v/>
      </c>
      <c r="BG1127" s="36" t="str">
        <f t="shared" si="761"/>
        <v/>
      </c>
      <c r="BH1127" s="36" t="str">
        <f t="shared" si="762"/>
        <v/>
      </c>
      <c r="BI1127" s="36" t="str">
        <f t="shared" si="763"/>
        <v/>
      </c>
      <c r="BJ1127" s="36" t="str">
        <f t="shared" si="764"/>
        <v/>
      </c>
      <c r="BK1127" s="36" t="str">
        <f t="shared" si="765"/>
        <v/>
      </c>
      <c r="BL1127" s="36" t="str">
        <f t="shared" si="766"/>
        <v/>
      </c>
      <c r="BM1127" s="36" t="str">
        <f t="shared" si="767"/>
        <v/>
      </c>
      <c r="BN1127" s="38" t="e">
        <f t="shared" si="726"/>
        <v>#DIV/0!</v>
      </c>
      <c r="BO1127" s="38" t="e">
        <f t="shared" si="727"/>
        <v>#DIV/0!</v>
      </c>
      <c r="BP1127" s="39" t="str">
        <f t="shared" si="728"/>
        <v/>
      </c>
      <c r="BQ1127" s="39" t="str">
        <f t="shared" si="729"/>
        <v/>
      </c>
      <c r="BR1127" s="39" t="str">
        <f t="shared" si="730"/>
        <v/>
      </c>
      <c r="BS1127" s="39" t="str">
        <f t="shared" si="731"/>
        <v/>
      </c>
      <c r="BT1127" s="39" t="str">
        <f t="shared" si="732"/>
        <v/>
      </c>
      <c r="BU1127" s="39" t="str">
        <f t="shared" si="733"/>
        <v/>
      </c>
      <c r="BV1127" s="39" t="str">
        <f t="shared" si="734"/>
        <v/>
      </c>
      <c r="BW1127" s="39" t="str">
        <f t="shared" si="735"/>
        <v/>
      </c>
      <c r="BX1127" s="39" t="str">
        <f t="shared" si="736"/>
        <v/>
      </c>
      <c r="BY1127" s="39" t="str">
        <f t="shared" si="737"/>
        <v/>
      </c>
      <c r="BZ1127" s="39" t="str">
        <f t="shared" si="738"/>
        <v/>
      </c>
      <c r="CA1127" s="39" t="str">
        <f t="shared" si="739"/>
        <v/>
      </c>
      <c r="CB1127" s="39" t="str">
        <f t="shared" si="740"/>
        <v/>
      </c>
      <c r="CC1127" s="39" t="str">
        <f t="shared" si="741"/>
        <v/>
      </c>
      <c r="CD1127" s="39" t="str">
        <f t="shared" si="742"/>
        <v/>
      </c>
      <c r="CE1127" s="39" t="str">
        <f t="shared" si="743"/>
        <v/>
      </c>
      <c r="CF1127" s="39" t="str">
        <f t="shared" si="744"/>
        <v/>
      </c>
      <c r="CG1127" s="39" t="str">
        <f t="shared" si="745"/>
        <v/>
      </c>
      <c r="CH1127" s="39" t="str">
        <f t="shared" si="746"/>
        <v/>
      </c>
      <c r="CI1127" s="39" t="str">
        <f t="shared" si="747"/>
        <v/>
      </c>
    </row>
    <row r="1128" spans="1:87">
      <c r="A1128" s="18"/>
      <c r="B1128" s="15" t="str">
        <f>'Gene Table'!E1127</f>
        <v>hsa-miR-3186-5p</v>
      </c>
      <c r="C1128" s="15" t="str">
        <f>'Gene Table'!B1127</f>
        <v>O21</v>
      </c>
      <c r="D1128" s="16" t="str">
        <f>IF(SUM('Test Sample Data'!D$3:D$98)&gt;10,IF(AND(ISNUMBER('Test Sample Data'!D1127),'Test Sample Data'!D1127&lt;$B$1,'Test Sample Data'!D1127&gt;0),'Test Sample Data'!D1127,$B$1),"")</f>
        <v/>
      </c>
      <c r="E1128" s="17" t="str">
        <f>IF(SUM('Test Sample Data'!E$3:E$98)&gt;10,IF(AND(ISNUMBER('Test Sample Data'!E1127),'Test Sample Data'!E1127&lt;$B$1,'Test Sample Data'!E1127&gt;0),'Test Sample Data'!E1127,$B$1),"")</f>
        <v/>
      </c>
      <c r="F1128" s="17" t="str">
        <f>IF(SUM('Test Sample Data'!F$3:F$98)&gt;10,IF(AND(ISNUMBER('Test Sample Data'!F1127),'Test Sample Data'!F1127&lt;$B$1,'Test Sample Data'!F1127&gt;0),'Test Sample Data'!F1127,$B$1),"")</f>
        <v/>
      </c>
      <c r="G1128" s="17" t="str">
        <f>IF(SUM('Test Sample Data'!G$3:G$98)&gt;10,IF(AND(ISNUMBER('Test Sample Data'!G1127),'Test Sample Data'!G1127&lt;$B$1,'Test Sample Data'!G1127&gt;0),'Test Sample Data'!G1127,$B$1),"")</f>
        <v/>
      </c>
      <c r="H1128" s="17" t="str">
        <f>IF(SUM('Test Sample Data'!H$3:H$98)&gt;10,IF(AND(ISNUMBER('Test Sample Data'!H1127),'Test Sample Data'!H1127&lt;$B$1,'Test Sample Data'!H1127&gt;0),'Test Sample Data'!H1127,$B$1),"")</f>
        <v/>
      </c>
      <c r="I1128" s="17" t="str">
        <f>IF(SUM('Test Sample Data'!I$3:I$98)&gt;10,IF(AND(ISNUMBER('Test Sample Data'!I1127),'Test Sample Data'!I1127&lt;$B$1,'Test Sample Data'!I1127&gt;0),'Test Sample Data'!I1127,$B$1),"")</f>
        <v/>
      </c>
      <c r="J1128" s="17" t="str">
        <f>IF(SUM('Test Sample Data'!J$3:J$98)&gt;10,IF(AND(ISNUMBER('Test Sample Data'!J1127),'Test Sample Data'!J1127&lt;$B$1,'Test Sample Data'!J1127&gt;0),'Test Sample Data'!J1127,$B$1),"")</f>
        <v/>
      </c>
      <c r="K1128" s="17" t="str">
        <f>IF(SUM('Test Sample Data'!K$3:K$98)&gt;10,IF(AND(ISNUMBER('Test Sample Data'!K1127),'Test Sample Data'!K1127&lt;$B$1,'Test Sample Data'!K1127&gt;0),'Test Sample Data'!K1127,$B$1),"")</f>
        <v/>
      </c>
      <c r="L1128" s="17" t="str">
        <f>IF(SUM('Test Sample Data'!L$3:L$98)&gt;10,IF(AND(ISNUMBER('Test Sample Data'!L1127),'Test Sample Data'!L1127&lt;$B$1,'Test Sample Data'!L1127&gt;0),'Test Sample Data'!L1127,$B$1),"")</f>
        <v/>
      </c>
      <c r="M1128" s="17" t="str">
        <f>IF(SUM('Test Sample Data'!M$3:M$98)&gt;10,IF(AND(ISNUMBER('Test Sample Data'!M1127),'Test Sample Data'!M1127&lt;$B$1,'Test Sample Data'!M1127&gt;0),'Test Sample Data'!M1127,$B$1),"")</f>
        <v/>
      </c>
      <c r="N1128" s="17" t="str">
        <f>'Gene Table'!E1127</f>
        <v>hsa-miR-3186-5p</v>
      </c>
      <c r="O1128" s="17" t="str">
        <f>'Gene Table'!B1127</f>
        <v>O21</v>
      </c>
      <c r="P1128" s="17" t="str">
        <f>IF(SUM('Control Sample Data'!D$3:D$98)&gt;10,IF(AND(ISNUMBER('Control Sample Data'!D1127),'Control Sample Data'!D1127&lt;$B$1,'Control Sample Data'!D1127&gt;0),'Control Sample Data'!D1127,$B$1),"")</f>
        <v/>
      </c>
      <c r="Q1128" s="17" t="str">
        <f>IF(SUM('Control Sample Data'!E$3:E$98)&gt;10,IF(AND(ISNUMBER('Control Sample Data'!E1127),'Control Sample Data'!E1127&lt;$B$1,'Control Sample Data'!E1127&gt;0),'Control Sample Data'!E1127,$B$1),"")</f>
        <v/>
      </c>
      <c r="R1128" s="17" t="str">
        <f>IF(SUM('Control Sample Data'!F$3:F$98)&gt;10,IF(AND(ISNUMBER('Control Sample Data'!F1127),'Control Sample Data'!F1127&lt;$B$1,'Control Sample Data'!F1127&gt;0),'Control Sample Data'!F1127,$B$1),"")</f>
        <v/>
      </c>
      <c r="S1128" s="17" t="str">
        <f>IF(SUM('Control Sample Data'!G$3:G$98)&gt;10,IF(AND(ISNUMBER('Control Sample Data'!G1127),'Control Sample Data'!G1127&lt;$B$1,'Control Sample Data'!G1127&gt;0),'Control Sample Data'!G1127,$B$1),"")</f>
        <v/>
      </c>
      <c r="T1128" s="17" t="str">
        <f>IF(SUM('Control Sample Data'!H$3:H$98)&gt;10,IF(AND(ISNUMBER('Control Sample Data'!H1127),'Control Sample Data'!H1127&lt;$B$1,'Control Sample Data'!H1127&gt;0),'Control Sample Data'!H1127,$B$1),"")</f>
        <v/>
      </c>
      <c r="U1128" s="17" t="str">
        <f>IF(SUM('Control Sample Data'!I$3:I$98)&gt;10,IF(AND(ISNUMBER('Control Sample Data'!I1127),'Control Sample Data'!I1127&lt;$B$1,'Control Sample Data'!I1127&gt;0),'Control Sample Data'!I1127,$B$1),"")</f>
        <v/>
      </c>
      <c r="V1128" s="17" t="str">
        <f>IF(SUM('Control Sample Data'!J$3:J$98)&gt;10,IF(AND(ISNUMBER('Control Sample Data'!J1127),'Control Sample Data'!J1127&lt;$B$1,'Control Sample Data'!J1127&gt;0),'Control Sample Data'!J1127,$B$1),"")</f>
        <v/>
      </c>
      <c r="W1128" s="17" t="str">
        <f>IF(SUM('Control Sample Data'!K$3:K$98)&gt;10,IF(AND(ISNUMBER('Control Sample Data'!K1127),'Control Sample Data'!K1127&lt;$B$1,'Control Sample Data'!K1127&gt;0),'Control Sample Data'!K1127,$B$1),"")</f>
        <v/>
      </c>
      <c r="X1128" s="17" t="str">
        <f>IF(SUM('Control Sample Data'!L$3:L$98)&gt;10,IF(AND(ISNUMBER('Control Sample Data'!L1127),'Control Sample Data'!L1127&lt;$B$1,'Control Sample Data'!L1127&gt;0),'Control Sample Data'!L1127,$B$1),"")</f>
        <v/>
      </c>
      <c r="Y1128" s="17" t="str">
        <f>IF(SUM('Control Sample Data'!M$3:M$98)&gt;10,IF(AND(ISNUMBER('Control Sample Data'!M1127),'Control Sample Data'!M1127&lt;$B$1,'Control Sample Data'!M1127&gt;0),'Control Sample Data'!M1127,$B$1),"")</f>
        <v/>
      </c>
      <c r="AT1128" s="36" t="str">
        <f t="shared" si="748"/>
        <v/>
      </c>
      <c r="AU1128" s="36" t="str">
        <f t="shared" si="749"/>
        <v/>
      </c>
      <c r="AV1128" s="36" t="str">
        <f t="shared" si="750"/>
        <v/>
      </c>
      <c r="AW1128" s="36" t="str">
        <f t="shared" si="751"/>
        <v/>
      </c>
      <c r="AX1128" s="36" t="str">
        <f t="shared" si="752"/>
        <v/>
      </c>
      <c r="AY1128" s="36" t="str">
        <f t="shared" si="753"/>
        <v/>
      </c>
      <c r="AZ1128" s="36" t="str">
        <f t="shared" si="754"/>
        <v/>
      </c>
      <c r="BA1128" s="36" t="str">
        <f t="shared" si="755"/>
        <v/>
      </c>
      <c r="BB1128" s="36" t="str">
        <f t="shared" si="756"/>
        <v/>
      </c>
      <c r="BC1128" s="36" t="str">
        <f t="shared" si="757"/>
        <v/>
      </c>
      <c r="BD1128" s="36" t="str">
        <f t="shared" si="758"/>
        <v/>
      </c>
      <c r="BE1128" s="36" t="str">
        <f t="shared" si="759"/>
        <v/>
      </c>
      <c r="BF1128" s="36" t="str">
        <f t="shared" si="760"/>
        <v/>
      </c>
      <c r="BG1128" s="36" t="str">
        <f t="shared" si="761"/>
        <v/>
      </c>
      <c r="BH1128" s="36" t="str">
        <f t="shared" si="762"/>
        <v/>
      </c>
      <c r="BI1128" s="36" t="str">
        <f t="shared" si="763"/>
        <v/>
      </c>
      <c r="BJ1128" s="36" t="str">
        <f t="shared" si="764"/>
        <v/>
      </c>
      <c r="BK1128" s="36" t="str">
        <f t="shared" si="765"/>
        <v/>
      </c>
      <c r="BL1128" s="36" t="str">
        <f t="shared" si="766"/>
        <v/>
      </c>
      <c r="BM1128" s="36" t="str">
        <f t="shared" si="767"/>
        <v/>
      </c>
      <c r="BN1128" s="38" t="e">
        <f t="shared" si="726"/>
        <v>#DIV/0!</v>
      </c>
      <c r="BO1128" s="38" t="e">
        <f t="shared" si="727"/>
        <v>#DIV/0!</v>
      </c>
      <c r="BP1128" s="39" t="str">
        <f t="shared" si="728"/>
        <v/>
      </c>
      <c r="BQ1128" s="39" t="str">
        <f t="shared" si="729"/>
        <v/>
      </c>
      <c r="BR1128" s="39" t="str">
        <f t="shared" si="730"/>
        <v/>
      </c>
      <c r="BS1128" s="39" t="str">
        <f t="shared" si="731"/>
        <v/>
      </c>
      <c r="BT1128" s="39" t="str">
        <f t="shared" si="732"/>
        <v/>
      </c>
      <c r="BU1128" s="39" t="str">
        <f t="shared" si="733"/>
        <v/>
      </c>
      <c r="BV1128" s="39" t="str">
        <f t="shared" si="734"/>
        <v/>
      </c>
      <c r="BW1128" s="39" t="str">
        <f t="shared" si="735"/>
        <v/>
      </c>
      <c r="BX1128" s="39" t="str">
        <f t="shared" si="736"/>
        <v/>
      </c>
      <c r="BY1128" s="39" t="str">
        <f t="shared" si="737"/>
        <v/>
      </c>
      <c r="BZ1128" s="39" t="str">
        <f t="shared" si="738"/>
        <v/>
      </c>
      <c r="CA1128" s="39" t="str">
        <f t="shared" si="739"/>
        <v/>
      </c>
      <c r="CB1128" s="39" t="str">
        <f t="shared" si="740"/>
        <v/>
      </c>
      <c r="CC1128" s="39" t="str">
        <f t="shared" si="741"/>
        <v/>
      </c>
      <c r="CD1128" s="39" t="str">
        <f t="shared" si="742"/>
        <v/>
      </c>
      <c r="CE1128" s="39" t="str">
        <f t="shared" si="743"/>
        <v/>
      </c>
      <c r="CF1128" s="39" t="str">
        <f t="shared" si="744"/>
        <v/>
      </c>
      <c r="CG1128" s="39" t="str">
        <f t="shared" si="745"/>
        <v/>
      </c>
      <c r="CH1128" s="39" t="str">
        <f t="shared" si="746"/>
        <v/>
      </c>
      <c r="CI1128" s="39" t="str">
        <f t="shared" si="747"/>
        <v/>
      </c>
    </row>
    <row r="1129" spans="1:87">
      <c r="A1129" s="18"/>
      <c r="B1129" s="15" t="str">
        <f>'Gene Table'!E1128</f>
        <v>hsa-miR-2115-3p</v>
      </c>
      <c r="C1129" s="15" t="str">
        <f>'Gene Table'!B1128</f>
        <v>O22</v>
      </c>
      <c r="D1129" s="16" t="str">
        <f>IF(SUM('Test Sample Data'!D$3:D$98)&gt;10,IF(AND(ISNUMBER('Test Sample Data'!D1128),'Test Sample Data'!D1128&lt;$B$1,'Test Sample Data'!D1128&gt;0),'Test Sample Data'!D1128,$B$1),"")</f>
        <v/>
      </c>
      <c r="E1129" s="17" t="str">
        <f>IF(SUM('Test Sample Data'!E$3:E$98)&gt;10,IF(AND(ISNUMBER('Test Sample Data'!E1128),'Test Sample Data'!E1128&lt;$B$1,'Test Sample Data'!E1128&gt;0),'Test Sample Data'!E1128,$B$1),"")</f>
        <v/>
      </c>
      <c r="F1129" s="17" t="str">
        <f>IF(SUM('Test Sample Data'!F$3:F$98)&gt;10,IF(AND(ISNUMBER('Test Sample Data'!F1128),'Test Sample Data'!F1128&lt;$B$1,'Test Sample Data'!F1128&gt;0),'Test Sample Data'!F1128,$B$1),"")</f>
        <v/>
      </c>
      <c r="G1129" s="17" t="str">
        <f>IF(SUM('Test Sample Data'!G$3:G$98)&gt;10,IF(AND(ISNUMBER('Test Sample Data'!G1128),'Test Sample Data'!G1128&lt;$B$1,'Test Sample Data'!G1128&gt;0),'Test Sample Data'!G1128,$B$1),"")</f>
        <v/>
      </c>
      <c r="H1129" s="17" t="str">
        <f>IF(SUM('Test Sample Data'!H$3:H$98)&gt;10,IF(AND(ISNUMBER('Test Sample Data'!H1128),'Test Sample Data'!H1128&lt;$B$1,'Test Sample Data'!H1128&gt;0),'Test Sample Data'!H1128,$B$1),"")</f>
        <v/>
      </c>
      <c r="I1129" s="17" t="str">
        <f>IF(SUM('Test Sample Data'!I$3:I$98)&gt;10,IF(AND(ISNUMBER('Test Sample Data'!I1128),'Test Sample Data'!I1128&lt;$B$1,'Test Sample Data'!I1128&gt;0),'Test Sample Data'!I1128,$B$1),"")</f>
        <v/>
      </c>
      <c r="J1129" s="17" t="str">
        <f>IF(SUM('Test Sample Data'!J$3:J$98)&gt;10,IF(AND(ISNUMBER('Test Sample Data'!J1128),'Test Sample Data'!J1128&lt;$B$1,'Test Sample Data'!J1128&gt;0),'Test Sample Data'!J1128,$B$1),"")</f>
        <v/>
      </c>
      <c r="K1129" s="17" t="str">
        <f>IF(SUM('Test Sample Data'!K$3:K$98)&gt;10,IF(AND(ISNUMBER('Test Sample Data'!K1128),'Test Sample Data'!K1128&lt;$B$1,'Test Sample Data'!K1128&gt;0),'Test Sample Data'!K1128,$B$1),"")</f>
        <v/>
      </c>
      <c r="L1129" s="17" t="str">
        <f>IF(SUM('Test Sample Data'!L$3:L$98)&gt;10,IF(AND(ISNUMBER('Test Sample Data'!L1128),'Test Sample Data'!L1128&lt;$B$1,'Test Sample Data'!L1128&gt;0),'Test Sample Data'!L1128,$B$1),"")</f>
        <v/>
      </c>
      <c r="M1129" s="17" t="str">
        <f>IF(SUM('Test Sample Data'!M$3:M$98)&gt;10,IF(AND(ISNUMBER('Test Sample Data'!M1128),'Test Sample Data'!M1128&lt;$B$1,'Test Sample Data'!M1128&gt;0),'Test Sample Data'!M1128,$B$1),"")</f>
        <v/>
      </c>
      <c r="N1129" s="17" t="str">
        <f>'Gene Table'!E1128</f>
        <v>hsa-miR-2115-3p</v>
      </c>
      <c r="O1129" s="17" t="str">
        <f>'Gene Table'!B1128</f>
        <v>O22</v>
      </c>
      <c r="P1129" s="17" t="str">
        <f>IF(SUM('Control Sample Data'!D$3:D$98)&gt;10,IF(AND(ISNUMBER('Control Sample Data'!D1128),'Control Sample Data'!D1128&lt;$B$1,'Control Sample Data'!D1128&gt;0),'Control Sample Data'!D1128,$B$1),"")</f>
        <v/>
      </c>
      <c r="Q1129" s="17" t="str">
        <f>IF(SUM('Control Sample Data'!E$3:E$98)&gt;10,IF(AND(ISNUMBER('Control Sample Data'!E1128),'Control Sample Data'!E1128&lt;$B$1,'Control Sample Data'!E1128&gt;0),'Control Sample Data'!E1128,$B$1),"")</f>
        <v/>
      </c>
      <c r="R1129" s="17" t="str">
        <f>IF(SUM('Control Sample Data'!F$3:F$98)&gt;10,IF(AND(ISNUMBER('Control Sample Data'!F1128),'Control Sample Data'!F1128&lt;$B$1,'Control Sample Data'!F1128&gt;0),'Control Sample Data'!F1128,$B$1),"")</f>
        <v/>
      </c>
      <c r="S1129" s="17" t="str">
        <f>IF(SUM('Control Sample Data'!G$3:G$98)&gt;10,IF(AND(ISNUMBER('Control Sample Data'!G1128),'Control Sample Data'!G1128&lt;$B$1,'Control Sample Data'!G1128&gt;0),'Control Sample Data'!G1128,$B$1),"")</f>
        <v/>
      </c>
      <c r="T1129" s="17" t="str">
        <f>IF(SUM('Control Sample Data'!H$3:H$98)&gt;10,IF(AND(ISNUMBER('Control Sample Data'!H1128),'Control Sample Data'!H1128&lt;$B$1,'Control Sample Data'!H1128&gt;0),'Control Sample Data'!H1128,$B$1),"")</f>
        <v/>
      </c>
      <c r="U1129" s="17" t="str">
        <f>IF(SUM('Control Sample Data'!I$3:I$98)&gt;10,IF(AND(ISNUMBER('Control Sample Data'!I1128),'Control Sample Data'!I1128&lt;$B$1,'Control Sample Data'!I1128&gt;0),'Control Sample Data'!I1128,$B$1),"")</f>
        <v/>
      </c>
      <c r="V1129" s="17" t="str">
        <f>IF(SUM('Control Sample Data'!J$3:J$98)&gt;10,IF(AND(ISNUMBER('Control Sample Data'!J1128),'Control Sample Data'!J1128&lt;$B$1,'Control Sample Data'!J1128&gt;0),'Control Sample Data'!J1128,$B$1),"")</f>
        <v/>
      </c>
      <c r="W1129" s="17" t="str">
        <f>IF(SUM('Control Sample Data'!K$3:K$98)&gt;10,IF(AND(ISNUMBER('Control Sample Data'!K1128),'Control Sample Data'!K1128&lt;$B$1,'Control Sample Data'!K1128&gt;0),'Control Sample Data'!K1128,$B$1),"")</f>
        <v/>
      </c>
      <c r="X1129" s="17" t="str">
        <f>IF(SUM('Control Sample Data'!L$3:L$98)&gt;10,IF(AND(ISNUMBER('Control Sample Data'!L1128),'Control Sample Data'!L1128&lt;$B$1,'Control Sample Data'!L1128&gt;0),'Control Sample Data'!L1128,$B$1),"")</f>
        <v/>
      </c>
      <c r="Y1129" s="17" t="str">
        <f>IF(SUM('Control Sample Data'!M$3:M$98)&gt;10,IF(AND(ISNUMBER('Control Sample Data'!M1128),'Control Sample Data'!M1128&lt;$B$1,'Control Sample Data'!M1128&gt;0),'Control Sample Data'!M1128,$B$1),"")</f>
        <v/>
      </c>
      <c r="AT1129" s="36" t="str">
        <f t="shared" si="748"/>
        <v/>
      </c>
      <c r="AU1129" s="36" t="str">
        <f t="shared" si="749"/>
        <v/>
      </c>
      <c r="AV1129" s="36" t="str">
        <f t="shared" si="750"/>
        <v/>
      </c>
      <c r="AW1129" s="36" t="str">
        <f t="shared" si="751"/>
        <v/>
      </c>
      <c r="AX1129" s="36" t="str">
        <f t="shared" si="752"/>
        <v/>
      </c>
      <c r="AY1129" s="36" t="str">
        <f t="shared" si="753"/>
        <v/>
      </c>
      <c r="AZ1129" s="36" t="str">
        <f t="shared" si="754"/>
        <v/>
      </c>
      <c r="BA1129" s="36" t="str">
        <f t="shared" si="755"/>
        <v/>
      </c>
      <c r="BB1129" s="36" t="str">
        <f t="shared" si="756"/>
        <v/>
      </c>
      <c r="BC1129" s="36" t="str">
        <f t="shared" si="757"/>
        <v/>
      </c>
      <c r="BD1129" s="36" t="str">
        <f t="shared" si="758"/>
        <v/>
      </c>
      <c r="BE1129" s="36" t="str">
        <f t="shared" si="759"/>
        <v/>
      </c>
      <c r="BF1129" s="36" t="str">
        <f t="shared" si="760"/>
        <v/>
      </c>
      <c r="BG1129" s="36" t="str">
        <f t="shared" si="761"/>
        <v/>
      </c>
      <c r="BH1129" s="36" t="str">
        <f t="shared" si="762"/>
        <v/>
      </c>
      <c r="BI1129" s="36" t="str">
        <f t="shared" si="763"/>
        <v/>
      </c>
      <c r="BJ1129" s="36" t="str">
        <f t="shared" si="764"/>
        <v/>
      </c>
      <c r="BK1129" s="36" t="str">
        <f t="shared" si="765"/>
        <v/>
      </c>
      <c r="BL1129" s="36" t="str">
        <f t="shared" si="766"/>
        <v/>
      </c>
      <c r="BM1129" s="36" t="str">
        <f t="shared" si="767"/>
        <v/>
      </c>
      <c r="BN1129" s="38" t="e">
        <f t="shared" si="726"/>
        <v>#DIV/0!</v>
      </c>
      <c r="BO1129" s="38" t="e">
        <f t="shared" si="727"/>
        <v>#DIV/0!</v>
      </c>
      <c r="BP1129" s="39" t="str">
        <f t="shared" si="728"/>
        <v/>
      </c>
      <c r="BQ1129" s="39" t="str">
        <f t="shared" si="729"/>
        <v/>
      </c>
      <c r="BR1129" s="39" t="str">
        <f t="shared" si="730"/>
        <v/>
      </c>
      <c r="BS1129" s="39" t="str">
        <f t="shared" si="731"/>
        <v/>
      </c>
      <c r="BT1129" s="39" t="str">
        <f t="shared" si="732"/>
        <v/>
      </c>
      <c r="BU1129" s="39" t="str">
        <f t="shared" si="733"/>
        <v/>
      </c>
      <c r="BV1129" s="39" t="str">
        <f t="shared" si="734"/>
        <v/>
      </c>
      <c r="BW1129" s="39" t="str">
        <f t="shared" si="735"/>
        <v/>
      </c>
      <c r="BX1129" s="39" t="str">
        <f t="shared" si="736"/>
        <v/>
      </c>
      <c r="BY1129" s="39" t="str">
        <f t="shared" si="737"/>
        <v/>
      </c>
      <c r="BZ1129" s="39" t="str">
        <f t="shared" si="738"/>
        <v/>
      </c>
      <c r="CA1129" s="39" t="str">
        <f t="shared" si="739"/>
        <v/>
      </c>
      <c r="CB1129" s="39" t="str">
        <f t="shared" si="740"/>
        <v/>
      </c>
      <c r="CC1129" s="39" t="str">
        <f t="shared" si="741"/>
        <v/>
      </c>
      <c r="CD1129" s="39" t="str">
        <f t="shared" si="742"/>
        <v/>
      </c>
      <c r="CE1129" s="39" t="str">
        <f t="shared" si="743"/>
        <v/>
      </c>
      <c r="CF1129" s="39" t="str">
        <f t="shared" si="744"/>
        <v/>
      </c>
      <c r="CG1129" s="39" t="str">
        <f t="shared" si="745"/>
        <v/>
      </c>
      <c r="CH1129" s="39" t="str">
        <f t="shared" si="746"/>
        <v/>
      </c>
      <c r="CI1129" s="39" t="str">
        <f t="shared" si="747"/>
        <v/>
      </c>
    </row>
    <row r="1130" spans="1:87">
      <c r="A1130" s="18"/>
      <c r="B1130" s="15" t="str">
        <f>'Gene Table'!E1129</f>
        <v>hsa-miR-320e</v>
      </c>
      <c r="C1130" s="15" t="str">
        <f>'Gene Table'!B1129</f>
        <v>O23</v>
      </c>
      <c r="D1130" s="16" t="str">
        <f>IF(SUM('Test Sample Data'!D$3:D$98)&gt;10,IF(AND(ISNUMBER('Test Sample Data'!D1129),'Test Sample Data'!D1129&lt;$B$1,'Test Sample Data'!D1129&gt;0),'Test Sample Data'!D1129,$B$1),"")</f>
        <v/>
      </c>
      <c r="E1130" s="17" t="str">
        <f>IF(SUM('Test Sample Data'!E$3:E$98)&gt;10,IF(AND(ISNUMBER('Test Sample Data'!E1129),'Test Sample Data'!E1129&lt;$B$1,'Test Sample Data'!E1129&gt;0),'Test Sample Data'!E1129,$B$1),"")</f>
        <v/>
      </c>
      <c r="F1130" s="17" t="str">
        <f>IF(SUM('Test Sample Data'!F$3:F$98)&gt;10,IF(AND(ISNUMBER('Test Sample Data'!F1129),'Test Sample Data'!F1129&lt;$B$1,'Test Sample Data'!F1129&gt;0),'Test Sample Data'!F1129,$B$1),"")</f>
        <v/>
      </c>
      <c r="G1130" s="17" t="str">
        <f>IF(SUM('Test Sample Data'!G$3:G$98)&gt;10,IF(AND(ISNUMBER('Test Sample Data'!G1129),'Test Sample Data'!G1129&lt;$B$1,'Test Sample Data'!G1129&gt;0),'Test Sample Data'!G1129,$B$1),"")</f>
        <v/>
      </c>
      <c r="H1130" s="17" t="str">
        <f>IF(SUM('Test Sample Data'!H$3:H$98)&gt;10,IF(AND(ISNUMBER('Test Sample Data'!H1129),'Test Sample Data'!H1129&lt;$B$1,'Test Sample Data'!H1129&gt;0),'Test Sample Data'!H1129,$B$1),"")</f>
        <v/>
      </c>
      <c r="I1130" s="17" t="str">
        <f>IF(SUM('Test Sample Data'!I$3:I$98)&gt;10,IF(AND(ISNUMBER('Test Sample Data'!I1129),'Test Sample Data'!I1129&lt;$B$1,'Test Sample Data'!I1129&gt;0),'Test Sample Data'!I1129,$B$1),"")</f>
        <v/>
      </c>
      <c r="J1130" s="17" t="str">
        <f>IF(SUM('Test Sample Data'!J$3:J$98)&gt;10,IF(AND(ISNUMBER('Test Sample Data'!J1129),'Test Sample Data'!J1129&lt;$B$1,'Test Sample Data'!J1129&gt;0),'Test Sample Data'!J1129,$B$1),"")</f>
        <v/>
      </c>
      <c r="K1130" s="17" t="str">
        <f>IF(SUM('Test Sample Data'!K$3:K$98)&gt;10,IF(AND(ISNUMBER('Test Sample Data'!K1129),'Test Sample Data'!K1129&lt;$B$1,'Test Sample Data'!K1129&gt;0),'Test Sample Data'!K1129,$B$1),"")</f>
        <v/>
      </c>
      <c r="L1130" s="17" t="str">
        <f>IF(SUM('Test Sample Data'!L$3:L$98)&gt;10,IF(AND(ISNUMBER('Test Sample Data'!L1129),'Test Sample Data'!L1129&lt;$B$1,'Test Sample Data'!L1129&gt;0),'Test Sample Data'!L1129,$B$1),"")</f>
        <v/>
      </c>
      <c r="M1130" s="17" t="str">
        <f>IF(SUM('Test Sample Data'!M$3:M$98)&gt;10,IF(AND(ISNUMBER('Test Sample Data'!M1129),'Test Sample Data'!M1129&lt;$B$1,'Test Sample Data'!M1129&gt;0),'Test Sample Data'!M1129,$B$1),"")</f>
        <v/>
      </c>
      <c r="N1130" s="17" t="str">
        <f>'Gene Table'!E1129</f>
        <v>hsa-miR-320e</v>
      </c>
      <c r="O1130" s="17" t="str">
        <f>'Gene Table'!B1129</f>
        <v>O23</v>
      </c>
      <c r="P1130" s="17" t="str">
        <f>IF(SUM('Control Sample Data'!D$3:D$98)&gt;10,IF(AND(ISNUMBER('Control Sample Data'!D1129),'Control Sample Data'!D1129&lt;$B$1,'Control Sample Data'!D1129&gt;0),'Control Sample Data'!D1129,$B$1),"")</f>
        <v/>
      </c>
      <c r="Q1130" s="17" t="str">
        <f>IF(SUM('Control Sample Data'!E$3:E$98)&gt;10,IF(AND(ISNUMBER('Control Sample Data'!E1129),'Control Sample Data'!E1129&lt;$B$1,'Control Sample Data'!E1129&gt;0),'Control Sample Data'!E1129,$B$1),"")</f>
        <v/>
      </c>
      <c r="R1130" s="17" t="str">
        <f>IF(SUM('Control Sample Data'!F$3:F$98)&gt;10,IF(AND(ISNUMBER('Control Sample Data'!F1129),'Control Sample Data'!F1129&lt;$B$1,'Control Sample Data'!F1129&gt;0),'Control Sample Data'!F1129,$B$1),"")</f>
        <v/>
      </c>
      <c r="S1130" s="17" t="str">
        <f>IF(SUM('Control Sample Data'!G$3:G$98)&gt;10,IF(AND(ISNUMBER('Control Sample Data'!G1129),'Control Sample Data'!G1129&lt;$B$1,'Control Sample Data'!G1129&gt;0),'Control Sample Data'!G1129,$B$1),"")</f>
        <v/>
      </c>
      <c r="T1130" s="17" t="str">
        <f>IF(SUM('Control Sample Data'!H$3:H$98)&gt;10,IF(AND(ISNUMBER('Control Sample Data'!H1129),'Control Sample Data'!H1129&lt;$B$1,'Control Sample Data'!H1129&gt;0),'Control Sample Data'!H1129,$B$1),"")</f>
        <v/>
      </c>
      <c r="U1130" s="17" t="str">
        <f>IF(SUM('Control Sample Data'!I$3:I$98)&gt;10,IF(AND(ISNUMBER('Control Sample Data'!I1129),'Control Sample Data'!I1129&lt;$B$1,'Control Sample Data'!I1129&gt;0),'Control Sample Data'!I1129,$B$1),"")</f>
        <v/>
      </c>
      <c r="V1130" s="17" t="str">
        <f>IF(SUM('Control Sample Data'!J$3:J$98)&gt;10,IF(AND(ISNUMBER('Control Sample Data'!J1129),'Control Sample Data'!J1129&lt;$B$1,'Control Sample Data'!J1129&gt;0),'Control Sample Data'!J1129,$B$1),"")</f>
        <v/>
      </c>
      <c r="W1130" s="17" t="str">
        <f>IF(SUM('Control Sample Data'!K$3:K$98)&gt;10,IF(AND(ISNUMBER('Control Sample Data'!K1129),'Control Sample Data'!K1129&lt;$B$1,'Control Sample Data'!K1129&gt;0),'Control Sample Data'!K1129,$B$1),"")</f>
        <v/>
      </c>
      <c r="X1130" s="17" t="str">
        <f>IF(SUM('Control Sample Data'!L$3:L$98)&gt;10,IF(AND(ISNUMBER('Control Sample Data'!L1129),'Control Sample Data'!L1129&lt;$B$1,'Control Sample Data'!L1129&gt;0),'Control Sample Data'!L1129,$B$1),"")</f>
        <v/>
      </c>
      <c r="Y1130" s="17" t="str">
        <f>IF(SUM('Control Sample Data'!M$3:M$98)&gt;10,IF(AND(ISNUMBER('Control Sample Data'!M1129),'Control Sample Data'!M1129&lt;$B$1,'Control Sample Data'!M1129&gt;0),'Control Sample Data'!M1129,$B$1),"")</f>
        <v/>
      </c>
      <c r="AT1130" s="36" t="str">
        <f t="shared" si="748"/>
        <v/>
      </c>
      <c r="AU1130" s="36" t="str">
        <f t="shared" si="749"/>
        <v/>
      </c>
      <c r="AV1130" s="36" t="str">
        <f t="shared" si="750"/>
        <v/>
      </c>
      <c r="AW1130" s="36" t="str">
        <f t="shared" si="751"/>
        <v/>
      </c>
      <c r="AX1130" s="36" t="str">
        <f t="shared" si="752"/>
        <v/>
      </c>
      <c r="AY1130" s="36" t="str">
        <f t="shared" si="753"/>
        <v/>
      </c>
      <c r="AZ1130" s="36" t="str">
        <f t="shared" si="754"/>
        <v/>
      </c>
      <c r="BA1130" s="36" t="str">
        <f t="shared" si="755"/>
        <v/>
      </c>
      <c r="BB1130" s="36" t="str">
        <f t="shared" si="756"/>
        <v/>
      </c>
      <c r="BC1130" s="36" t="str">
        <f t="shared" si="757"/>
        <v/>
      </c>
      <c r="BD1130" s="36" t="str">
        <f t="shared" si="758"/>
        <v/>
      </c>
      <c r="BE1130" s="36" t="str">
        <f t="shared" si="759"/>
        <v/>
      </c>
      <c r="BF1130" s="36" t="str">
        <f t="shared" si="760"/>
        <v/>
      </c>
      <c r="BG1130" s="36" t="str">
        <f t="shared" si="761"/>
        <v/>
      </c>
      <c r="BH1130" s="36" t="str">
        <f t="shared" si="762"/>
        <v/>
      </c>
      <c r="BI1130" s="36" t="str">
        <f t="shared" si="763"/>
        <v/>
      </c>
      <c r="BJ1130" s="36" t="str">
        <f t="shared" si="764"/>
        <v/>
      </c>
      <c r="BK1130" s="36" t="str">
        <f t="shared" si="765"/>
        <v/>
      </c>
      <c r="BL1130" s="36" t="str">
        <f t="shared" si="766"/>
        <v/>
      </c>
      <c r="BM1130" s="36" t="str">
        <f t="shared" si="767"/>
        <v/>
      </c>
      <c r="BN1130" s="38" t="e">
        <f t="shared" si="726"/>
        <v>#DIV/0!</v>
      </c>
      <c r="BO1130" s="38" t="e">
        <f t="shared" si="727"/>
        <v>#DIV/0!</v>
      </c>
      <c r="BP1130" s="39" t="str">
        <f t="shared" si="728"/>
        <v/>
      </c>
      <c r="BQ1130" s="39" t="str">
        <f t="shared" si="729"/>
        <v/>
      </c>
      <c r="BR1130" s="39" t="str">
        <f t="shared" si="730"/>
        <v/>
      </c>
      <c r="BS1130" s="39" t="str">
        <f t="shared" si="731"/>
        <v/>
      </c>
      <c r="BT1130" s="39" t="str">
        <f t="shared" si="732"/>
        <v/>
      </c>
      <c r="BU1130" s="39" t="str">
        <f t="shared" si="733"/>
        <v/>
      </c>
      <c r="BV1130" s="39" t="str">
        <f t="shared" si="734"/>
        <v/>
      </c>
      <c r="BW1130" s="39" t="str">
        <f t="shared" si="735"/>
        <v/>
      </c>
      <c r="BX1130" s="39" t="str">
        <f t="shared" si="736"/>
        <v/>
      </c>
      <c r="BY1130" s="39" t="str">
        <f t="shared" si="737"/>
        <v/>
      </c>
      <c r="BZ1130" s="39" t="str">
        <f t="shared" si="738"/>
        <v/>
      </c>
      <c r="CA1130" s="39" t="str">
        <f t="shared" si="739"/>
        <v/>
      </c>
      <c r="CB1130" s="39" t="str">
        <f t="shared" si="740"/>
        <v/>
      </c>
      <c r="CC1130" s="39" t="str">
        <f t="shared" si="741"/>
        <v/>
      </c>
      <c r="CD1130" s="39" t="str">
        <f t="shared" si="742"/>
        <v/>
      </c>
      <c r="CE1130" s="39" t="str">
        <f t="shared" si="743"/>
        <v/>
      </c>
      <c r="CF1130" s="39" t="str">
        <f t="shared" si="744"/>
        <v/>
      </c>
      <c r="CG1130" s="39" t="str">
        <f t="shared" si="745"/>
        <v/>
      </c>
      <c r="CH1130" s="39" t="str">
        <f t="shared" si="746"/>
        <v/>
      </c>
      <c r="CI1130" s="39" t="str">
        <f t="shared" si="747"/>
        <v/>
      </c>
    </row>
    <row r="1131" spans="1:87">
      <c r="A1131" s="18"/>
      <c r="B1131" s="15" t="str">
        <f>'Gene Table'!E1130</f>
        <v>hsa-miR-2116-3p</v>
      </c>
      <c r="C1131" s="15" t="str">
        <f>'Gene Table'!B1130</f>
        <v>O24</v>
      </c>
      <c r="D1131" s="16" t="str">
        <f>IF(SUM('Test Sample Data'!D$3:D$98)&gt;10,IF(AND(ISNUMBER('Test Sample Data'!D1130),'Test Sample Data'!D1130&lt;$B$1,'Test Sample Data'!D1130&gt;0),'Test Sample Data'!D1130,$B$1),"")</f>
        <v/>
      </c>
      <c r="E1131" s="17" t="str">
        <f>IF(SUM('Test Sample Data'!E$3:E$98)&gt;10,IF(AND(ISNUMBER('Test Sample Data'!E1130),'Test Sample Data'!E1130&lt;$B$1,'Test Sample Data'!E1130&gt;0),'Test Sample Data'!E1130,$B$1),"")</f>
        <v/>
      </c>
      <c r="F1131" s="17" t="str">
        <f>IF(SUM('Test Sample Data'!F$3:F$98)&gt;10,IF(AND(ISNUMBER('Test Sample Data'!F1130),'Test Sample Data'!F1130&lt;$B$1,'Test Sample Data'!F1130&gt;0),'Test Sample Data'!F1130,$B$1),"")</f>
        <v/>
      </c>
      <c r="G1131" s="17" t="str">
        <f>IF(SUM('Test Sample Data'!G$3:G$98)&gt;10,IF(AND(ISNUMBER('Test Sample Data'!G1130),'Test Sample Data'!G1130&lt;$B$1,'Test Sample Data'!G1130&gt;0),'Test Sample Data'!G1130,$B$1),"")</f>
        <v/>
      </c>
      <c r="H1131" s="17" t="str">
        <f>IF(SUM('Test Sample Data'!H$3:H$98)&gt;10,IF(AND(ISNUMBER('Test Sample Data'!H1130),'Test Sample Data'!H1130&lt;$B$1,'Test Sample Data'!H1130&gt;0),'Test Sample Data'!H1130,$B$1),"")</f>
        <v/>
      </c>
      <c r="I1131" s="17" t="str">
        <f>IF(SUM('Test Sample Data'!I$3:I$98)&gt;10,IF(AND(ISNUMBER('Test Sample Data'!I1130),'Test Sample Data'!I1130&lt;$B$1,'Test Sample Data'!I1130&gt;0),'Test Sample Data'!I1130,$B$1),"")</f>
        <v/>
      </c>
      <c r="J1131" s="17" t="str">
        <f>IF(SUM('Test Sample Data'!J$3:J$98)&gt;10,IF(AND(ISNUMBER('Test Sample Data'!J1130),'Test Sample Data'!J1130&lt;$B$1,'Test Sample Data'!J1130&gt;0),'Test Sample Data'!J1130,$B$1),"")</f>
        <v/>
      </c>
      <c r="K1131" s="17" t="str">
        <f>IF(SUM('Test Sample Data'!K$3:K$98)&gt;10,IF(AND(ISNUMBER('Test Sample Data'!K1130),'Test Sample Data'!K1130&lt;$B$1,'Test Sample Data'!K1130&gt;0),'Test Sample Data'!K1130,$B$1),"")</f>
        <v/>
      </c>
      <c r="L1131" s="17" t="str">
        <f>IF(SUM('Test Sample Data'!L$3:L$98)&gt;10,IF(AND(ISNUMBER('Test Sample Data'!L1130),'Test Sample Data'!L1130&lt;$B$1,'Test Sample Data'!L1130&gt;0),'Test Sample Data'!L1130,$B$1),"")</f>
        <v/>
      </c>
      <c r="M1131" s="17" t="str">
        <f>IF(SUM('Test Sample Data'!M$3:M$98)&gt;10,IF(AND(ISNUMBER('Test Sample Data'!M1130),'Test Sample Data'!M1130&lt;$B$1,'Test Sample Data'!M1130&gt;0),'Test Sample Data'!M1130,$B$1),"")</f>
        <v/>
      </c>
      <c r="N1131" s="17" t="str">
        <f>'Gene Table'!E1130</f>
        <v>hsa-miR-2116-3p</v>
      </c>
      <c r="O1131" s="17" t="str">
        <f>'Gene Table'!B1130</f>
        <v>O24</v>
      </c>
      <c r="P1131" s="17" t="str">
        <f>IF(SUM('Control Sample Data'!D$3:D$98)&gt;10,IF(AND(ISNUMBER('Control Sample Data'!D1130),'Control Sample Data'!D1130&lt;$B$1,'Control Sample Data'!D1130&gt;0),'Control Sample Data'!D1130,$B$1),"")</f>
        <v/>
      </c>
      <c r="Q1131" s="17" t="str">
        <f>IF(SUM('Control Sample Data'!E$3:E$98)&gt;10,IF(AND(ISNUMBER('Control Sample Data'!E1130),'Control Sample Data'!E1130&lt;$B$1,'Control Sample Data'!E1130&gt;0),'Control Sample Data'!E1130,$B$1),"")</f>
        <v/>
      </c>
      <c r="R1131" s="17" t="str">
        <f>IF(SUM('Control Sample Data'!F$3:F$98)&gt;10,IF(AND(ISNUMBER('Control Sample Data'!F1130),'Control Sample Data'!F1130&lt;$B$1,'Control Sample Data'!F1130&gt;0),'Control Sample Data'!F1130,$B$1),"")</f>
        <v/>
      </c>
      <c r="S1131" s="17" t="str">
        <f>IF(SUM('Control Sample Data'!G$3:G$98)&gt;10,IF(AND(ISNUMBER('Control Sample Data'!G1130),'Control Sample Data'!G1130&lt;$B$1,'Control Sample Data'!G1130&gt;0),'Control Sample Data'!G1130,$B$1),"")</f>
        <v/>
      </c>
      <c r="T1131" s="17" t="str">
        <f>IF(SUM('Control Sample Data'!H$3:H$98)&gt;10,IF(AND(ISNUMBER('Control Sample Data'!H1130),'Control Sample Data'!H1130&lt;$B$1,'Control Sample Data'!H1130&gt;0),'Control Sample Data'!H1130,$B$1),"")</f>
        <v/>
      </c>
      <c r="U1131" s="17" t="str">
        <f>IF(SUM('Control Sample Data'!I$3:I$98)&gt;10,IF(AND(ISNUMBER('Control Sample Data'!I1130),'Control Sample Data'!I1130&lt;$B$1,'Control Sample Data'!I1130&gt;0),'Control Sample Data'!I1130,$B$1),"")</f>
        <v/>
      </c>
      <c r="V1131" s="17" t="str">
        <f>IF(SUM('Control Sample Data'!J$3:J$98)&gt;10,IF(AND(ISNUMBER('Control Sample Data'!J1130),'Control Sample Data'!J1130&lt;$B$1,'Control Sample Data'!J1130&gt;0),'Control Sample Data'!J1130,$B$1),"")</f>
        <v/>
      </c>
      <c r="W1131" s="17" t="str">
        <f>IF(SUM('Control Sample Data'!K$3:K$98)&gt;10,IF(AND(ISNUMBER('Control Sample Data'!K1130),'Control Sample Data'!K1130&lt;$B$1,'Control Sample Data'!K1130&gt;0),'Control Sample Data'!K1130,$B$1),"")</f>
        <v/>
      </c>
      <c r="X1131" s="17" t="str">
        <f>IF(SUM('Control Sample Data'!L$3:L$98)&gt;10,IF(AND(ISNUMBER('Control Sample Data'!L1130),'Control Sample Data'!L1130&lt;$B$1,'Control Sample Data'!L1130&gt;0),'Control Sample Data'!L1130,$B$1),"")</f>
        <v/>
      </c>
      <c r="Y1131" s="17" t="str">
        <f>IF(SUM('Control Sample Data'!M$3:M$98)&gt;10,IF(AND(ISNUMBER('Control Sample Data'!M1130),'Control Sample Data'!M1130&lt;$B$1,'Control Sample Data'!M1130&gt;0),'Control Sample Data'!M1130,$B$1),"")</f>
        <v/>
      </c>
      <c r="AT1131" s="36" t="str">
        <f t="shared" si="748"/>
        <v/>
      </c>
      <c r="AU1131" s="36" t="str">
        <f t="shared" si="749"/>
        <v/>
      </c>
      <c r="AV1131" s="36" t="str">
        <f t="shared" si="750"/>
        <v/>
      </c>
      <c r="AW1131" s="36" t="str">
        <f t="shared" si="751"/>
        <v/>
      </c>
      <c r="AX1131" s="36" t="str">
        <f t="shared" si="752"/>
        <v/>
      </c>
      <c r="AY1131" s="36" t="str">
        <f t="shared" si="753"/>
        <v/>
      </c>
      <c r="AZ1131" s="36" t="str">
        <f t="shared" si="754"/>
        <v/>
      </c>
      <c r="BA1131" s="36" t="str">
        <f t="shared" si="755"/>
        <v/>
      </c>
      <c r="BB1131" s="36" t="str">
        <f t="shared" si="756"/>
        <v/>
      </c>
      <c r="BC1131" s="36" t="str">
        <f t="shared" si="757"/>
        <v/>
      </c>
      <c r="BD1131" s="36" t="str">
        <f t="shared" si="758"/>
        <v/>
      </c>
      <c r="BE1131" s="36" t="str">
        <f t="shared" si="759"/>
        <v/>
      </c>
      <c r="BF1131" s="36" t="str">
        <f t="shared" si="760"/>
        <v/>
      </c>
      <c r="BG1131" s="36" t="str">
        <f t="shared" si="761"/>
        <v/>
      </c>
      <c r="BH1131" s="36" t="str">
        <f t="shared" si="762"/>
        <v/>
      </c>
      <c r="BI1131" s="36" t="str">
        <f t="shared" si="763"/>
        <v/>
      </c>
      <c r="BJ1131" s="36" t="str">
        <f t="shared" si="764"/>
        <v/>
      </c>
      <c r="BK1131" s="36" t="str">
        <f t="shared" si="765"/>
        <v/>
      </c>
      <c r="BL1131" s="36" t="str">
        <f t="shared" si="766"/>
        <v/>
      </c>
      <c r="BM1131" s="36" t="str">
        <f t="shared" si="767"/>
        <v/>
      </c>
      <c r="BN1131" s="38" t="e">
        <f t="shared" si="726"/>
        <v>#DIV/0!</v>
      </c>
      <c r="BO1131" s="38" t="e">
        <f t="shared" si="727"/>
        <v>#DIV/0!</v>
      </c>
      <c r="BP1131" s="39" t="str">
        <f t="shared" si="728"/>
        <v/>
      </c>
      <c r="BQ1131" s="39" t="str">
        <f t="shared" si="729"/>
        <v/>
      </c>
      <c r="BR1131" s="39" t="str">
        <f t="shared" si="730"/>
        <v/>
      </c>
      <c r="BS1131" s="39" t="str">
        <f t="shared" si="731"/>
        <v/>
      </c>
      <c r="BT1131" s="39" t="str">
        <f t="shared" si="732"/>
        <v/>
      </c>
      <c r="BU1131" s="39" t="str">
        <f t="shared" si="733"/>
        <v/>
      </c>
      <c r="BV1131" s="39" t="str">
        <f t="shared" si="734"/>
        <v/>
      </c>
      <c r="BW1131" s="39" t="str">
        <f t="shared" si="735"/>
        <v/>
      </c>
      <c r="BX1131" s="39" t="str">
        <f t="shared" si="736"/>
        <v/>
      </c>
      <c r="BY1131" s="39" t="str">
        <f t="shared" si="737"/>
        <v/>
      </c>
      <c r="BZ1131" s="39" t="str">
        <f t="shared" si="738"/>
        <v/>
      </c>
      <c r="CA1131" s="39" t="str">
        <f t="shared" si="739"/>
        <v/>
      </c>
      <c r="CB1131" s="39" t="str">
        <f t="shared" si="740"/>
        <v/>
      </c>
      <c r="CC1131" s="39" t="str">
        <f t="shared" si="741"/>
        <v/>
      </c>
      <c r="CD1131" s="39" t="str">
        <f t="shared" si="742"/>
        <v/>
      </c>
      <c r="CE1131" s="39" t="str">
        <f t="shared" si="743"/>
        <v/>
      </c>
      <c r="CF1131" s="39" t="str">
        <f t="shared" si="744"/>
        <v/>
      </c>
      <c r="CG1131" s="39" t="str">
        <f t="shared" si="745"/>
        <v/>
      </c>
      <c r="CH1131" s="39" t="str">
        <f t="shared" si="746"/>
        <v/>
      </c>
      <c r="CI1131" s="39" t="str">
        <f t="shared" si="747"/>
        <v/>
      </c>
    </row>
    <row r="1132" spans="1:87">
      <c r="A1132" s="18"/>
      <c r="B1132" s="15" t="str">
        <f>'Gene Table'!E1131</f>
        <v>NC</v>
      </c>
      <c r="C1132" s="15" t="str">
        <f>'Gene Table'!B1131</f>
        <v>P01</v>
      </c>
      <c r="D1132" s="16" t="str">
        <f>IF(SUM('Test Sample Data'!D$3:D$98)&gt;10,IF(AND(ISNUMBER('Test Sample Data'!D1131),'Test Sample Data'!D1131&lt;$B$1,'Test Sample Data'!D1131&gt;0),'Test Sample Data'!D1131,$B$1),"")</f>
        <v/>
      </c>
      <c r="E1132" s="17" t="str">
        <f>IF(SUM('Test Sample Data'!E$3:E$98)&gt;10,IF(AND(ISNUMBER('Test Sample Data'!E1131),'Test Sample Data'!E1131&lt;$B$1,'Test Sample Data'!E1131&gt;0),'Test Sample Data'!E1131,$B$1),"")</f>
        <v/>
      </c>
      <c r="F1132" s="17" t="str">
        <f>IF(SUM('Test Sample Data'!F$3:F$98)&gt;10,IF(AND(ISNUMBER('Test Sample Data'!F1131),'Test Sample Data'!F1131&lt;$B$1,'Test Sample Data'!F1131&gt;0),'Test Sample Data'!F1131,$B$1),"")</f>
        <v/>
      </c>
      <c r="G1132" s="17" t="str">
        <f>IF(SUM('Test Sample Data'!G$3:G$98)&gt;10,IF(AND(ISNUMBER('Test Sample Data'!G1131),'Test Sample Data'!G1131&lt;$B$1,'Test Sample Data'!G1131&gt;0),'Test Sample Data'!G1131,$B$1),"")</f>
        <v/>
      </c>
      <c r="H1132" s="17" t="str">
        <f>IF(SUM('Test Sample Data'!H$3:H$98)&gt;10,IF(AND(ISNUMBER('Test Sample Data'!H1131),'Test Sample Data'!H1131&lt;$B$1,'Test Sample Data'!H1131&gt;0),'Test Sample Data'!H1131,$B$1),"")</f>
        <v/>
      </c>
      <c r="I1132" s="17" t="str">
        <f>IF(SUM('Test Sample Data'!I$3:I$98)&gt;10,IF(AND(ISNUMBER('Test Sample Data'!I1131),'Test Sample Data'!I1131&lt;$B$1,'Test Sample Data'!I1131&gt;0),'Test Sample Data'!I1131,$B$1),"")</f>
        <v/>
      </c>
      <c r="J1132" s="17" t="str">
        <f>IF(SUM('Test Sample Data'!J$3:J$98)&gt;10,IF(AND(ISNUMBER('Test Sample Data'!J1131),'Test Sample Data'!J1131&lt;$B$1,'Test Sample Data'!J1131&gt;0),'Test Sample Data'!J1131,$B$1),"")</f>
        <v/>
      </c>
      <c r="K1132" s="17" t="str">
        <f>IF(SUM('Test Sample Data'!K$3:K$98)&gt;10,IF(AND(ISNUMBER('Test Sample Data'!K1131),'Test Sample Data'!K1131&lt;$B$1,'Test Sample Data'!K1131&gt;0),'Test Sample Data'!K1131,$B$1),"")</f>
        <v/>
      </c>
      <c r="L1132" s="17" t="str">
        <f>IF(SUM('Test Sample Data'!L$3:L$98)&gt;10,IF(AND(ISNUMBER('Test Sample Data'!L1131),'Test Sample Data'!L1131&lt;$B$1,'Test Sample Data'!L1131&gt;0),'Test Sample Data'!L1131,$B$1),"")</f>
        <v/>
      </c>
      <c r="M1132" s="17" t="str">
        <f>IF(SUM('Test Sample Data'!M$3:M$98)&gt;10,IF(AND(ISNUMBER('Test Sample Data'!M1131),'Test Sample Data'!M1131&lt;$B$1,'Test Sample Data'!M1131&gt;0),'Test Sample Data'!M1131,$B$1),"")</f>
        <v/>
      </c>
      <c r="N1132" s="17" t="str">
        <f>'Gene Table'!E1131</f>
        <v>NC</v>
      </c>
      <c r="O1132" s="17" t="str">
        <f>'Gene Table'!B1131</f>
        <v>P01</v>
      </c>
      <c r="P1132" s="17" t="str">
        <f>IF(SUM('Control Sample Data'!D$3:D$98)&gt;10,IF(AND(ISNUMBER('Control Sample Data'!D1131),'Control Sample Data'!D1131&lt;$B$1,'Control Sample Data'!D1131&gt;0),'Control Sample Data'!D1131,$B$1),"")</f>
        <v/>
      </c>
      <c r="Q1132" s="17" t="str">
        <f>IF(SUM('Control Sample Data'!E$3:E$98)&gt;10,IF(AND(ISNUMBER('Control Sample Data'!E1131),'Control Sample Data'!E1131&lt;$B$1,'Control Sample Data'!E1131&gt;0),'Control Sample Data'!E1131,$B$1),"")</f>
        <v/>
      </c>
      <c r="R1132" s="17" t="str">
        <f>IF(SUM('Control Sample Data'!F$3:F$98)&gt;10,IF(AND(ISNUMBER('Control Sample Data'!F1131),'Control Sample Data'!F1131&lt;$B$1,'Control Sample Data'!F1131&gt;0),'Control Sample Data'!F1131,$B$1),"")</f>
        <v/>
      </c>
      <c r="S1132" s="17" t="str">
        <f>IF(SUM('Control Sample Data'!G$3:G$98)&gt;10,IF(AND(ISNUMBER('Control Sample Data'!G1131),'Control Sample Data'!G1131&lt;$B$1,'Control Sample Data'!G1131&gt;0),'Control Sample Data'!G1131,$B$1),"")</f>
        <v/>
      </c>
      <c r="T1132" s="17" t="str">
        <f>IF(SUM('Control Sample Data'!H$3:H$98)&gt;10,IF(AND(ISNUMBER('Control Sample Data'!H1131),'Control Sample Data'!H1131&lt;$B$1,'Control Sample Data'!H1131&gt;0),'Control Sample Data'!H1131,$B$1),"")</f>
        <v/>
      </c>
      <c r="U1132" s="17" t="str">
        <f>IF(SUM('Control Sample Data'!I$3:I$98)&gt;10,IF(AND(ISNUMBER('Control Sample Data'!I1131),'Control Sample Data'!I1131&lt;$B$1,'Control Sample Data'!I1131&gt;0),'Control Sample Data'!I1131,$B$1),"")</f>
        <v/>
      </c>
      <c r="V1132" s="17" t="str">
        <f>IF(SUM('Control Sample Data'!J$3:J$98)&gt;10,IF(AND(ISNUMBER('Control Sample Data'!J1131),'Control Sample Data'!J1131&lt;$B$1,'Control Sample Data'!J1131&gt;0),'Control Sample Data'!J1131,$B$1),"")</f>
        <v/>
      </c>
      <c r="W1132" s="17" t="str">
        <f>IF(SUM('Control Sample Data'!K$3:K$98)&gt;10,IF(AND(ISNUMBER('Control Sample Data'!K1131),'Control Sample Data'!K1131&lt;$B$1,'Control Sample Data'!K1131&gt;0),'Control Sample Data'!K1131,$B$1),"")</f>
        <v/>
      </c>
      <c r="X1132" s="17" t="str">
        <f>IF(SUM('Control Sample Data'!L$3:L$98)&gt;10,IF(AND(ISNUMBER('Control Sample Data'!L1131),'Control Sample Data'!L1131&lt;$B$1,'Control Sample Data'!L1131&gt;0),'Control Sample Data'!L1131,$B$1),"")</f>
        <v/>
      </c>
      <c r="Y1132" s="17" t="str">
        <f>IF(SUM('Control Sample Data'!M$3:M$98)&gt;10,IF(AND(ISNUMBER('Control Sample Data'!M1131),'Control Sample Data'!M1131&lt;$B$1,'Control Sample Data'!M1131&gt;0),'Control Sample Data'!M1131,$B$1),"")</f>
        <v/>
      </c>
      <c r="AT1132" s="36" t="str">
        <f t="shared" si="748"/>
        <v/>
      </c>
      <c r="AU1132" s="36" t="str">
        <f t="shared" si="749"/>
        <v/>
      </c>
      <c r="AV1132" s="36" t="str">
        <f t="shared" si="750"/>
        <v/>
      </c>
      <c r="AW1132" s="36" t="str">
        <f t="shared" si="751"/>
        <v/>
      </c>
      <c r="AX1132" s="36" t="str">
        <f t="shared" si="752"/>
        <v/>
      </c>
      <c r="AY1132" s="36" t="str">
        <f t="shared" si="753"/>
        <v/>
      </c>
      <c r="AZ1132" s="36" t="str">
        <f t="shared" si="754"/>
        <v/>
      </c>
      <c r="BA1132" s="36" t="str">
        <f t="shared" si="755"/>
        <v/>
      </c>
      <c r="BB1132" s="36" t="str">
        <f t="shared" si="756"/>
        <v/>
      </c>
      <c r="BC1132" s="36" t="str">
        <f t="shared" si="757"/>
        <v/>
      </c>
      <c r="BD1132" s="36" t="str">
        <f t="shared" si="758"/>
        <v/>
      </c>
      <c r="BE1132" s="36" t="str">
        <f t="shared" si="759"/>
        <v/>
      </c>
      <c r="BF1132" s="36" t="str">
        <f t="shared" si="760"/>
        <v/>
      </c>
      <c r="BG1132" s="36" t="str">
        <f t="shared" si="761"/>
        <v/>
      </c>
      <c r="BH1132" s="36" t="str">
        <f t="shared" si="762"/>
        <v/>
      </c>
      <c r="BI1132" s="36" t="str">
        <f t="shared" si="763"/>
        <v/>
      </c>
      <c r="BJ1132" s="36" t="str">
        <f t="shared" si="764"/>
        <v/>
      </c>
      <c r="BK1132" s="36" t="str">
        <f t="shared" si="765"/>
        <v/>
      </c>
      <c r="BL1132" s="36" t="str">
        <f t="shared" si="766"/>
        <v/>
      </c>
      <c r="BM1132" s="36" t="str">
        <f t="shared" si="767"/>
        <v/>
      </c>
      <c r="BN1132" s="38" t="e">
        <f t="shared" si="726"/>
        <v>#DIV/0!</v>
      </c>
      <c r="BO1132" s="38" t="e">
        <f t="shared" si="727"/>
        <v>#DIV/0!</v>
      </c>
      <c r="BP1132" s="39" t="str">
        <f t="shared" si="728"/>
        <v/>
      </c>
      <c r="BQ1132" s="39" t="str">
        <f t="shared" si="729"/>
        <v/>
      </c>
      <c r="BR1132" s="39" t="str">
        <f t="shared" si="730"/>
        <v/>
      </c>
      <c r="BS1132" s="39" t="str">
        <f t="shared" si="731"/>
        <v/>
      </c>
      <c r="BT1132" s="39" t="str">
        <f t="shared" si="732"/>
        <v/>
      </c>
      <c r="BU1132" s="39" t="str">
        <f t="shared" si="733"/>
        <v/>
      </c>
      <c r="BV1132" s="39" t="str">
        <f t="shared" si="734"/>
        <v/>
      </c>
      <c r="BW1132" s="39" t="str">
        <f t="shared" si="735"/>
        <v/>
      </c>
      <c r="BX1132" s="39" t="str">
        <f t="shared" si="736"/>
        <v/>
      </c>
      <c r="BY1132" s="39" t="str">
        <f t="shared" si="737"/>
        <v/>
      </c>
      <c r="BZ1132" s="39" t="str">
        <f t="shared" si="738"/>
        <v/>
      </c>
      <c r="CA1132" s="39" t="str">
        <f t="shared" si="739"/>
        <v/>
      </c>
      <c r="CB1132" s="39" t="str">
        <f t="shared" si="740"/>
        <v/>
      </c>
      <c r="CC1132" s="39" t="str">
        <f t="shared" si="741"/>
        <v/>
      </c>
      <c r="CD1132" s="39" t="str">
        <f t="shared" si="742"/>
        <v/>
      </c>
      <c r="CE1132" s="39" t="str">
        <f t="shared" si="743"/>
        <v/>
      </c>
      <c r="CF1132" s="39" t="str">
        <f t="shared" si="744"/>
        <v/>
      </c>
      <c r="CG1132" s="39" t="str">
        <f t="shared" si="745"/>
        <v/>
      </c>
      <c r="CH1132" s="39" t="str">
        <f t="shared" si="746"/>
        <v/>
      </c>
      <c r="CI1132" s="39" t="str">
        <f t="shared" si="747"/>
        <v/>
      </c>
    </row>
    <row r="1133" spans="1:87">
      <c r="A1133" s="18"/>
      <c r="B1133" s="15" t="str">
        <f>'Gene Table'!E1132</f>
        <v>NC</v>
      </c>
      <c r="C1133" s="15" t="str">
        <f>'Gene Table'!B1132</f>
        <v>P02</v>
      </c>
      <c r="D1133" s="16" t="str">
        <f>IF(SUM('Test Sample Data'!D$3:D$98)&gt;10,IF(AND(ISNUMBER('Test Sample Data'!D1132),'Test Sample Data'!D1132&lt;$B$1,'Test Sample Data'!D1132&gt;0),'Test Sample Data'!D1132,$B$1),"")</f>
        <v/>
      </c>
      <c r="E1133" s="17" t="str">
        <f>IF(SUM('Test Sample Data'!E$3:E$98)&gt;10,IF(AND(ISNUMBER('Test Sample Data'!E1132),'Test Sample Data'!E1132&lt;$B$1,'Test Sample Data'!E1132&gt;0),'Test Sample Data'!E1132,$B$1),"")</f>
        <v/>
      </c>
      <c r="F1133" s="17" t="str">
        <f>IF(SUM('Test Sample Data'!F$3:F$98)&gt;10,IF(AND(ISNUMBER('Test Sample Data'!F1132),'Test Sample Data'!F1132&lt;$B$1,'Test Sample Data'!F1132&gt;0),'Test Sample Data'!F1132,$B$1),"")</f>
        <v/>
      </c>
      <c r="G1133" s="17" t="str">
        <f>IF(SUM('Test Sample Data'!G$3:G$98)&gt;10,IF(AND(ISNUMBER('Test Sample Data'!G1132),'Test Sample Data'!G1132&lt;$B$1,'Test Sample Data'!G1132&gt;0),'Test Sample Data'!G1132,$B$1),"")</f>
        <v/>
      </c>
      <c r="H1133" s="17" t="str">
        <f>IF(SUM('Test Sample Data'!H$3:H$98)&gt;10,IF(AND(ISNUMBER('Test Sample Data'!H1132),'Test Sample Data'!H1132&lt;$B$1,'Test Sample Data'!H1132&gt;0),'Test Sample Data'!H1132,$B$1),"")</f>
        <v/>
      </c>
      <c r="I1133" s="17" t="str">
        <f>IF(SUM('Test Sample Data'!I$3:I$98)&gt;10,IF(AND(ISNUMBER('Test Sample Data'!I1132),'Test Sample Data'!I1132&lt;$B$1,'Test Sample Data'!I1132&gt;0),'Test Sample Data'!I1132,$B$1),"")</f>
        <v/>
      </c>
      <c r="J1133" s="17" t="str">
        <f>IF(SUM('Test Sample Data'!J$3:J$98)&gt;10,IF(AND(ISNUMBER('Test Sample Data'!J1132),'Test Sample Data'!J1132&lt;$B$1,'Test Sample Data'!J1132&gt;0),'Test Sample Data'!J1132,$B$1),"")</f>
        <v/>
      </c>
      <c r="K1133" s="17" t="str">
        <f>IF(SUM('Test Sample Data'!K$3:K$98)&gt;10,IF(AND(ISNUMBER('Test Sample Data'!K1132),'Test Sample Data'!K1132&lt;$B$1,'Test Sample Data'!K1132&gt;0),'Test Sample Data'!K1132,$B$1),"")</f>
        <v/>
      </c>
      <c r="L1133" s="17" t="str">
        <f>IF(SUM('Test Sample Data'!L$3:L$98)&gt;10,IF(AND(ISNUMBER('Test Sample Data'!L1132),'Test Sample Data'!L1132&lt;$B$1,'Test Sample Data'!L1132&gt;0),'Test Sample Data'!L1132,$B$1),"")</f>
        <v/>
      </c>
      <c r="M1133" s="17" t="str">
        <f>IF(SUM('Test Sample Data'!M$3:M$98)&gt;10,IF(AND(ISNUMBER('Test Sample Data'!M1132),'Test Sample Data'!M1132&lt;$B$1,'Test Sample Data'!M1132&gt;0),'Test Sample Data'!M1132,$B$1),"")</f>
        <v/>
      </c>
      <c r="N1133" s="17" t="str">
        <f>'Gene Table'!E1132</f>
        <v>NC</v>
      </c>
      <c r="O1133" s="17" t="str">
        <f>'Gene Table'!B1132</f>
        <v>P02</v>
      </c>
      <c r="P1133" s="17" t="str">
        <f>IF(SUM('Control Sample Data'!D$3:D$98)&gt;10,IF(AND(ISNUMBER('Control Sample Data'!D1132),'Control Sample Data'!D1132&lt;$B$1,'Control Sample Data'!D1132&gt;0),'Control Sample Data'!D1132,$B$1),"")</f>
        <v/>
      </c>
      <c r="Q1133" s="17" t="str">
        <f>IF(SUM('Control Sample Data'!E$3:E$98)&gt;10,IF(AND(ISNUMBER('Control Sample Data'!E1132),'Control Sample Data'!E1132&lt;$B$1,'Control Sample Data'!E1132&gt;0),'Control Sample Data'!E1132,$B$1),"")</f>
        <v/>
      </c>
      <c r="R1133" s="17" t="str">
        <f>IF(SUM('Control Sample Data'!F$3:F$98)&gt;10,IF(AND(ISNUMBER('Control Sample Data'!F1132),'Control Sample Data'!F1132&lt;$B$1,'Control Sample Data'!F1132&gt;0),'Control Sample Data'!F1132,$B$1),"")</f>
        <v/>
      </c>
      <c r="S1133" s="17" t="str">
        <f>IF(SUM('Control Sample Data'!G$3:G$98)&gt;10,IF(AND(ISNUMBER('Control Sample Data'!G1132),'Control Sample Data'!G1132&lt;$B$1,'Control Sample Data'!G1132&gt;0),'Control Sample Data'!G1132,$B$1),"")</f>
        <v/>
      </c>
      <c r="T1133" s="17" t="str">
        <f>IF(SUM('Control Sample Data'!H$3:H$98)&gt;10,IF(AND(ISNUMBER('Control Sample Data'!H1132),'Control Sample Data'!H1132&lt;$B$1,'Control Sample Data'!H1132&gt;0),'Control Sample Data'!H1132,$B$1),"")</f>
        <v/>
      </c>
      <c r="U1133" s="17" t="str">
        <f>IF(SUM('Control Sample Data'!I$3:I$98)&gt;10,IF(AND(ISNUMBER('Control Sample Data'!I1132),'Control Sample Data'!I1132&lt;$B$1,'Control Sample Data'!I1132&gt;0),'Control Sample Data'!I1132,$B$1),"")</f>
        <v/>
      </c>
      <c r="V1133" s="17" t="str">
        <f>IF(SUM('Control Sample Data'!J$3:J$98)&gt;10,IF(AND(ISNUMBER('Control Sample Data'!J1132),'Control Sample Data'!J1132&lt;$B$1,'Control Sample Data'!J1132&gt;0),'Control Sample Data'!J1132,$B$1),"")</f>
        <v/>
      </c>
      <c r="W1133" s="17" t="str">
        <f>IF(SUM('Control Sample Data'!K$3:K$98)&gt;10,IF(AND(ISNUMBER('Control Sample Data'!K1132),'Control Sample Data'!K1132&lt;$B$1,'Control Sample Data'!K1132&gt;0),'Control Sample Data'!K1132,$B$1),"")</f>
        <v/>
      </c>
      <c r="X1133" s="17" t="str">
        <f>IF(SUM('Control Sample Data'!L$3:L$98)&gt;10,IF(AND(ISNUMBER('Control Sample Data'!L1132),'Control Sample Data'!L1132&lt;$B$1,'Control Sample Data'!L1132&gt;0),'Control Sample Data'!L1132,$B$1),"")</f>
        <v/>
      </c>
      <c r="Y1133" s="17" t="str">
        <f>IF(SUM('Control Sample Data'!M$3:M$98)&gt;10,IF(AND(ISNUMBER('Control Sample Data'!M1132),'Control Sample Data'!M1132&lt;$B$1,'Control Sample Data'!M1132&gt;0),'Control Sample Data'!M1132,$B$1),"")</f>
        <v/>
      </c>
      <c r="AT1133" s="36" t="str">
        <f t="shared" si="748"/>
        <v/>
      </c>
      <c r="AU1133" s="36" t="str">
        <f t="shared" si="749"/>
        <v/>
      </c>
      <c r="AV1133" s="36" t="str">
        <f t="shared" si="750"/>
        <v/>
      </c>
      <c r="AW1133" s="36" t="str">
        <f t="shared" si="751"/>
        <v/>
      </c>
      <c r="AX1133" s="36" t="str">
        <f t="shared" si="752"/>
        <v/>
      </c>
      <c r="AY1133" s="36" t="str">
        <f t="shared" si="753"/>
        <v/>
      </c>
      <c r="AZ1133" s="36" t="str">
        <f t="shared" si="754"/>
        <v/>
      </c>
      <c r="BA1133" s="36" t="str">
        <f t="shared" si="755"/>
        <v/>
      </c>
      <c r="BB1133" s="36" t="str">
        <f t="shared" si="756"/>
        <v/>
      </c>
      <c r="BC1133" s="36" t="str">
        <f t="shared" si="757"/>
        <v/>
      </c>
      <c r="BD1133" s="36" t="str">
        <f t="shared" si="758"/>
        <v/>
      </c>
      <c r="BE1133" s="36" t="str">
        <f t="shared" si="759"/>
        <v/>
      </c>
      <c r="BF1133" s="36" t="str">
        <f t="shared" si="760"/>
        <v/>
      </c>
      <c r="BG1133" s="36" t="str">
        <f t="shared" si="761"/>
        <v/>
      </c>
      <c r="BH1133" s="36" t="str">
        <f t="shared" si="762"/>
        <v/>
      </c>
      <c r="BI1133" s="36" t="str">
        <f t="shared" si="763"/>
        <v/>
      </c>
      <c r="BJ1133" s="36" t="str">
        <f t="shared" si="764"/>
        <v/>
      </c>
      <c r="BK1133" s="36" t="str">
        <f t="shared" si="765"/>
        <v/>
      </c>
      <c r="BL1133" s="36" t="str">
        <f t="shared" si="766"/>
        <v/>
      </c>
      <c r="BM1133" s="36" t="str">
        <f t="shared" si="767"/>
        <v/>
      </c>
      <c r="BN1133" s="38" t="e">
        <f t="shared" si="726"/>
        <v>#DIV/0!</v>
      </c>
      <c r="BO1133" s="38" t="e">
        <f t="shared" si="727"/>
        <v>#DIV/0!</v>
      </c>
      <c r="BP1133" s="39" t="str">
        <f t="shared" si="728"/>
        <v/>
      </c>
      <c r="BQ1133" s="39" t="str">
        <f t="shared" si="729"/>
        <v/>
      </c>
      <c r="BR1133" s="39" t="str">
        <f t="shared" si="730"/>
        <v/>
      </c>
      <c r="BS1133" s="39" t="str">
        <f t="shared" si="731"/>
        <v/>
      </c>
      <c r="BT1133" s="39" t="str">
        <f t="shared" si="732"/>
        <v/>
      </c>
      <c r="BU1133" s="39" t="str">
        <f t="shared" si="733"/>
        <v/>
      </c>
      <c r="BV1133" s="39" t="str">
        <f t="shared" si="734"/>
        <v/>
      </c>
      <c r="BW1133" s="39" t="str">
        <f t="shared" si="735"/>
        <v/>
      </c>
      <c r="BX1133" s="39" t="str">
        <f t="shared" si="736"/>
        <v/>
      </c>
      <c r="BY1133" s="39" t="str">
        <f t="shared" si="737"/>
        <v/>
      </c>
      <c r="BZ1133" s="39" t="str">
        <f t="shared" si="738"/>
        <v/>
      </c>
      <c r="CA1133" s="39" t="str">
        <f t="shared" si="739"/>
        <v/>
      </c>
      <c r="CB1133" s="39" t="str">
        <f t="shared" si="740"/>
        <v/>
      </c>
      <c r="CC1133" s="39" t="str">
        <f t="shared" si="741"/>
        <v/>
      </c>
      <c r="CD1133" s="39" t="str">
        <f t="shared" si="742"/>
        <v/>
      </c>
      <c r="CE1133" s="39" t="str">
        <f t="shared" si="743"/>
        <v/>
      </c>
      <c r="CF1133" s="39" t="str">
        <f t="shared" si="744"/>
        <v/>
      </c>
      <c r="CG1133" s="39" t="str">
        <f t="shared" si="745"/>
        <v/>
      </c>
      <c r="CH1133" s="39" t="str">
        <f t="shared" si="746"/>
        <v/>
      </c>
      <c r="CI1133" s="39" t="str">
        <f t="shared" si="747"/>
        <v/>
      </c>
    </row>
    <row r="1134" spans="1:87">
      <c r="A1134" s="18"/>
      <c r="B1134" s="15" t="str">
        <f>'Gene Table'!E1133</f>
        <v>NC</v>
      </c>
      <c r="C1134" s="15" t="str">
        <f>'Gene Table'!B1133</f>
        <v>P03</v>
      </c>
      <c r="D1134" s="16" t="str">
        <f>IF(SUM('Test Sample Data'!D$3:D$98)&gt;10,IF(AND(ISNUMBER('Test Sample Data'!D1133),'Test Sample Data'!D1133&lt;$B$1,'Test Sample Data'!D1133&gt;0),'Test Sample Data'!D1133,$B$1),"")</f>
        <v/>
      </c>
      <c r="E1134" s="17" t="str">
        <f>IF(SUM('Test Sample Data'!E$3:E$98)&gt;10,IF(AND(ISNUMBER('Test Sample Data'!E1133),'Test Sample Data'!E1133&lt;$B$1,'Test Sample Data'!E1133&gt;0),'Test Sample Data'!E1133,$B$1),"")</f>
        <v/>
      </c>
      <c r="F1134" s="17" t="str">
        <f>IF(SUM('Test Sample Data'!F$3:F$98)&gt;10,IF(AND(ISNUMBER('Test Sample Data'!F1133),'Test Sample Data'!F1133&lt;$B$1,'Test Sample Data'!F1133&gt;0),'Test Sample Data'!F1133,$B$1),"")</f>
        <v/>
      </c>
      <c r="G1134" s="17" t="str">
        <f>IF(SUM('Test Sample Data'!G$3:G$98)&gt;10,IF(AND(ISNUMBER('Test Sample Data'!G1133),'Test Sample Data'!G1133&lt;$B$1,'Test Sample Data'!G1133&gt;0),'Test Sample Data'!G1133,$B$1),"")</f>
        <v/>
      </c>
      <c r="H1134" s="17" t="str">
        <f>IF(SUM('Test Sample Data'!H$3:H$98)&gt;10,IF(AND(ISNUMBER('Test Sample Data'!H1133),'Test Sample Data'!H1133&lt;$B$1,'Test Sample Data'!H1133&gt;0),'Test Sample Data'!H1133,$B$1),"")</f>
        <v/>
      </c>
      <c r="I1134" s="17" t="str">
        <f>IF(SUM('Test Sample Data'!I$3:I$98)&gt;10,IF(AND(ISNUMBER('Test Sample Data'!I1133),'Test Sample Data'!I1133&lt;$B$1,'Test Sample Data'!I1133&gt;0),'Test Sample Data'!I1133,$B$1),"")</f>
        <v/>
      </c>
      <c r="J1134" s="17" t="str">
        <f>IF(SUM('Test Sample Data'!J$3:J$98)&gt;10,IF(AND(ISNUMBER('Test Sample Data'!J1133),'Test Sample Data'!J1133&lt;$B$1,'Test Sample Data'!J1133&gt;0),'Test Sample Data'!J1133,$B$1),"")</f>
        <v/>
      </c>
      <c r="K1134" s="17" t="str">
        <f>IF(SUM('Test Sample Data'!K$3:K$98)&gt;10,IF(AND(ISNUMBER('Test Sample Data'!K1133),'Test Sample Data'!K1133&lt;$B$1,'Test Sample Data'!K1133&gt;0),'Test Sample Data'!K1133,$B$1),"")</f>
        <v/>
      </c>
      <c r="L1134" s="17" t="str">
        <f>IF(SUM('Test Sample Data'!L$3:L$98)&gt;10,IF(AND(ISNUMBER('Test Sample Data'!L1133),'Test Sample Data'!L1133&lt;$B$1,'Test Sample Data'!L1133&gt;0),'Test Sample Data'!L1133,$B$1),"")</f>
        <v/>
      </c>
      <c r="M1134" s="17" t="str">
        <f>IF(SUM('Test Sample Data'!M$3:M$98)&gt;10,IF(AND(ISNUMBER('Test Sample Data'!M1133),'Test Sample Data'!M1133&lt;$B$1,'Test Sample Data'!M1133&gt;0),'Test Sample Data'!M1133,$B$1),"")</f>
        <v/>
      </c>
      <c r="N1134" s="17" t="str">
        <f>'Gene Table'!E1133</f>
        <v>NC</v>
      </c>
      <c r="O1134" s="17" t="str">
        <f>'Gene Table'!B1133</f>
        <v>P03</v>
      </c>
      <c r="P1134" s="17" t="str">
        <f>IF(SUM('Control Sample Data'!D$3:D$98)&gt;10,IF(AND(ISNUMBER('Control Sample Data'!D1133),'Control Sample Data'!D1133&lt;$B$1,'Control Sample Data'!D1133&gt;0),'Control Sample Data'!D1133,$B$1),"")</f>
        <v/>
      </c>
      <c r="Q1134" s="17" t="str">
        <f>IF(SUM('Control Sample Data'!E$3:E$98)&gt;10,IF(AND(ISNUMBER('Control Sample Data'!E1133),'Control Sample Data'!E1133&lt;$B$1,'Control Sample Data'!E1133&gt;0),'Control Sample Data'!E1133,$B$1),"")</f>
        <v/>
      </c>
      <c r="R1134" s="17" t="str">
        <f>IF(SUM('Control Sample Data'!F$3:F$98)&gt;10,IF(AND(ISNUMBER('Control Sample Data'!F1133),'Control Sample Data'!F1133&lt;$B$1,'Control Sample Data'!F1133&gt;0),'Control Sample Data'!F1133,$B$1),"")</f>
        <v/>
      </c>
      <c r="S1134" s="17" t="str">
        <f>IF(SUM('Control Sample Data'!G$3:G$98)&gt;10,IF(AND(ISNUMBER('Control Sample Data'!G1133),'Control Sample Data'!G1133&lt;$B$1,'Control Sample Data'!G1133&gt;0),'Control Sample Data'!G1133,$B$1),"")</f>
        <v/>
      </c>
      <c r="T1134" s="17" t="str">
        <f>IF(SUM('Control Sample Data'!H$3:H$98)&gt;10,IF(AND(ISNUMBER('Control Sample Data'!H1133),'Control Sample Data'!H1133&lt;$B$1,'Control Sample Data'!H1133&gt;0),'Control Sample Data'!H1133,$B$1),"")</f>
        <v/>
      </c>
      <c r="U1134" s="17" t="str">
        <f>IF(SUM('Control Sample Data'!I$3:I$98)&gt;10,IF(AND(ISNUMBER('Control Sample Data'!I1133),'Control Sample Data'!I1133&lt;$B$1,'Control Sample Data'!I1133&gt;0),'Control Sample Data'!I1133,$B$1),"")</f>
        <v/>
      </c>
      <c r="V1134" s="17" t="str">
        <f>IF(SUM('Control Sample Data'!J$3:J$98)&gt;10,IF(AND(ISNUMBER('Control Sample Data'!J1133),'Control Sample Data'!J1133&lt;$B$1,'Control Sample Data'!J1133&gt;0),'Control Sample Data'!J1133,$B$1),"")</f>
        <v/>
      </c>
      <c r="W1134" s="17" t="str">
        <f>IF(SUM('Control Sample Data'!K$3:K$98)&gt;10,IF(AND(ISNUMBER('Control Sample Data'!K1133),'Control Sample Data'!K1133&lt;$B$1,'Control Sample Data'!K1133&gt;0),'Control Sample Data'!K1133,$B$1),"")</f>
        <v/>
      </c>
      <c r="X1134" s="17" t="str">
        <f>IF(SUM('Control Sample Data'!L$3:L$98)&gt;10,IF(AND(ISNUMBER('Control Sample Data'!L1133),'Control Sample Data'!L1133&lt;$B$1,'Control Sample Data'!L1133&gt;0),'Control Sample Data'!L1133,$B$1),"")</f>
        <v/>
      </c>
      <c r="Y1134" s="17" t="str">
        <f>IF(SUM('Control Sample Data'!M$3:M$98)&gt;10,IF(AND(ISNUMBER('Control Sample Data'!M1133),'Control Sample Data'!M1133&lt;$B$1,'Control Sample Data'!M1133&gt;0),'Control Sample Data'!M1133,$B$1),"")</f>
        <v/>
      </c>
      <c r="AT1134" s="36" t="str">
        <f t="shared" si="748"/>
        <v/>
      </c>
      <c r="AU1134" s="36" t="str">
        <f t="shared" si="749"/>
        <v/>
      </c>
      <c r="AV1134" s="36" t="str">
        <f t="shared" si="750"/>
        <v/>
      </c>
      <c r="AW1134" s="36" t="str">
        <f t="shared" si="751"/>
        <v/>
      </c>
      <c r="AX1134" s="36" t="str">
        <f t="shared" si="752"/>
        <v/>
      </c>
      <c r="AY1134" s="36" t="str">
        <f t="shared" si="753"/>
        <v/>
      </c>
      <c r="AZ1134" s="36" t="str">
        <f t="shared" si="754"/>
        <v/>
      </c>
      <c r="BA1134" s="36" t="str">
        <f t="shared" si="755"/>
        <v/>
      </c>
      <c r="BB1134" s="36" t="str">
        <f t="shared" si="756"/>
        <v/>
      </c>
      <c r="BC1134" s="36" t="str">
        <f t="shared" si="757"/>
        <v/>
      </c>
      <c r="BD1134" s="36" t="str">
        <f t="shared" si="758"/>
        <v/>
      </c>
      <c r="BE1134" s="36" t="str">
        <f t="shared" si="759"/>
        <v/>
      </c>
      <c r="BF1134" s="36" t="str">
        <f t="shared" si="760"/>
        <v/>
      </c>
      <c r="BG1134" s="36" t="str">
        <f t="shared" si="761"/>
        <v/>
      </c>
      <c r="BH1134" s="36" t="str">
        <f t="shared" si="762"/>
        <v/>
      </c>
      <c r="BI1134" s="36" t="str">
        <f t="shared" si="763"/>
        <v/>
      </c>
      <c r="BJ1134" s="36" t="str">
        <f t="shared" si="764"/>
        <v/>
      </c>
      <c r="BK1134" s="36" t="str">
        <f t="shared" si="765"/>
        <v/>
      </c>
      <c r="BL1134" s="36" t="str">
        <f t="shared" si="766"/>
        <v/>
      </c>
      <c r="BM1134" s="36" t="str">
        <f t="shared" si="767"/>
        <v/>
      </c>
      <c r="BN1134" s="38" t="e">
        <f t="shared" si="726"/>
        <v>#DIV/0!</v>
      </c>
      <c r="BO1134" s="38" t="e">
        <f t="shared" si="727"/>
        <v>#DIV/0!</v>
      </c>
      <c r="BP1134" s="39" t="str">
        <f t="shared" si="728"/>
        <v/>
      </c>
      <c r="BQ1134" s="39" t="str">
        <f t="shared" si="729"/>
        <v/>
      </c>
      <c r="BR1134" s="39" t="str">
        <f t="shared" si="730"/>
        <v/>
      </c>
      <c r="BS1134" s="39" t="str">
        <f t="shared" si="731"/>
        <v/>
      </c>
      <c r="BT1134" s="39" t="str">
        <f t="shared" si="732"/>
        <v/>
      </c>
      <c r="BU1134" s="39" t="str">
        <f t="shared" si="733"/>
        <v/>
      </c>
      <c r="BV1134" s="39" t="str">
        <f t="shared" si="734"/>
        <v/>
      </c>
      <c r="BW1134" s="39" t="str">
        <f t="shared" si="735"/>
        <v/>
      </c>
      <c r="BX1134" s="39" t="str">
        <f t="shared" si="736"/>
        <v/>
      </c>
      <c r="BY1134" s="39" t="str">
        <f t="shared" si="737"/>
        <v/>
      </c>
      <c r="BZ1134" s="39" t="str">
        <f t="shared" si="738"/>
        <v/>
      </c>
      <c r="CA1134" s="39" t="str">
        <f t="shared" si="739"/>
        <v/>
      </c>
      <c r="CB1134" s="39" t="str">
        <f t="shared" si="740"/>
        <v/>
      </c>
      <c r="CC1134" s="39" t="str">
        <f t="shared" si="741"/>
        <v/>
      </c>
      <c r="CD1134" s="39" t="str">
        <f t="shared" si="742"/>
        <v/>
      </c>
      <c r="CE1134" s="39" t="str">
        <f t="shared" si="743"/>
        <v/>
      </c>
      <c r="CF1134" s="39" t="str">
        <f t="shared" si="744"/>
        <v/>
      </c>
      <c r="CG1134" s="39" t="str">
        <f t="shared" si="745"/>
        <v/>
      </c>
      <c r="CH1134" s="39" t="str">
        <f t="shared" si="746"/>
        <v/>
      </c>
      <c r="CI1134" s="39" t="str">
        <f t="shared" si="747"/>
        <v/>
      </c>
    </row>
    <row r="1135" spans="1:87">
      <c r="A1135" s="18"/>
      <c r="B1135" s="15" t="str">
        <f>'Gene Table'!E1134</f>
        <v>NC</v>
      </c>
      <c r="C1135" s="15" t="str">
        <f>'Gene Table'!B1134</f>
        <v>P04</v>
      </c>
      <c r="D1135" s="16" t="str">
        <f>IF(SUM('Test Sample Data'!D$3:D$98)&gt;10,IF(AND(ISNUMBER('Test Sample Data'!D1134),'Test Sample Data'!D1134&lt;$B$1,'Test Sample Data'!D1134&gt;0),'Test Sample Data'!D1134,$B$1),"")</f>
        <v/>
      </c>
      <c r="E1135" s="17" t="str">
        <f>IF(SUM('Test Sample Data'!E$3:E$98)&gt;10,IF(AND(ISNUMBER('Test Sample Data'!E1134),'Test Sample Data'!E1134&lt;$B$1,'Test Sample Data'!E1134&gt;0),'Test Sample Data'!E1134,$B$1),"")</f>
        <v/>
      </c>
      <c r="F1135" s="17" t="str">
        <f>IF(SUM('Test Sample Data'!F$3:F$98)&gt;10,IF(AND(ISNUMBER('Test Sample Data'!F1134),'Test Sample Data'!F1134&lt;$B$1,'Test Sample Data'!F1134&gt;0),'Test Sample Data'!F1134,$B$1),"")</f>
        <v/>
      </c>
      <c r="G1135" s="17" t="str">
        <f>IF(SUM('Test Sample Data'!G$3:G$98)&gt;10,IF(AND(ISNUMBER('Test Sample Data'!G1134),'Test Sample Data'!G1134&lt;$B$1,'Test Sample Data'!G1134&gt;0),'Test Sample Data'!G1134,$B$1),"")</f>
        <v/>
      </c>
      <c r="H1135" s="17" t="str">
        <f>IF(SUM('Test Sample Data'!H$3:H$98)&gt;10,IF(AND(ISNUMBER('Test Sample Data'!H1134),'Test Sample Data'!H1134&lt;$B$1,'Test Sample Data'!H1134&gt;0),'Test Sample Data'!H1134,$B$1),"")</f>
        <v/>
      </c>
      <c r="I1135" s="17" t="str">
        <f>IF(SUM('Test Sample Data'!I$3:I$98)&gt;10,IF(AND(ISNUMBER('Test Sample Data'!I1134),'Test Sample Data'!I1134&lt;$B$1,'Test Sample Data'!I1134&gt;0),'Test Sample Data'!I1134,$B$1),"")</f>
        <v/>
      </c>
      <c r="J1135" s="17" t="str">
        <f>IF(SUM('Test Sample Data'!J$3:J$98)&gt;10,IF(AND(ISNUMBER('Test Sample Data'!J1134),'Test Sample Data'!J1134&lt;$B$1,'Test Sample Data'!J1134&gt;0),'Test Sample Data'!J1134,$B$1),"")</f>
        <v/>
      </c>
      <c r="K1135" s="17" t="str">
        <f>IF(SUM('Test Sample Data'!K$3:K$98)&gt;10,IF(AND(ISNUMBER('Test Sample Data'!K1134),'Test Sample Data'!K1134&lt;$B$1,'Test Sample Data'!K1134&gt;0),'Test Sample Data'!K1134,$B$1),"")</f>
        <v/>
      </c>
      <c r="L1135" s="17" t="str">
        <f>IF(SUM('Test Sample Data'!L$3:L$98)&gt;10,IF(AND(ISNUMBER('Test Sample Data'!L1134),'Test Sample Data'!L1134&lt;$B$1,'Test Sample Data'!L1134&gt;0),'Test Sample Data'!L1134,$B$1),"")</f>
        <v/>
      </c>
      <c r="M1135" s="17" t="str">
        <f>IF(SUM('Test Sample Data'!M$3:M$98)&gt;10,IF(AND(ISNUMBER('Test Sample Data'!M1134),'Test Sample Data'!M1134&lt;$B$1,'Test Sample Data'!M1134&gt;0),'Test Sample Data'!M1134,$B$1),"")</f>
        <v/>
      </c>
      <c r="N1135" s="17" t="str">
        <f>'Gene Table'!E1134</f>
        <v>NC</v>
      </c>
      <c r="O1135" s="17" t="str">
        <f>'Gene Table'!B1134</f>
        <v>P04</v>
      </c>
      <c r="P1135" s="17" t="str">
        <f>IF(SUM('Control Sample Data'!D$3:D$98)&gt;10,IF(AND(ISNUMBER('Control Sample Data'!D1134),'Control Sample Data'!D1134&lt;$B$1,'Control Sample Data'!D1134&gt;0),'Control Sample Data'!D1134,$B$1),"")</f>
        <v/>
      </c>
      <c r="Q1135" s="17" t="str">
        <f>IF(SUM('Control Sample Data'!E$3:E$98)&gt;10,IF(AND(ISNUMBER('Control Sample Data'!E1134),'Control Sample Data'!E1134&lt;$B$1,'Control Sample Data'!E1134&gt;0),'Control Sample Data'!E1134,$B$1),"")</f>
        <v/>
      </c>
      <c r="R1135" s="17" t="str">
        <f>IF(SUM('Control Sample Data'!F$3:F$98)&gt;10,IF(AND(ISNUMBER('Control Sample Data'!F1134),'Control Sample Data'!F1134&lt;$B$1,'Control Sample Data'!F1134&gt;0),'Control Sample Data'!F1134,$B$1),"")</f>
        <v/>
      </c>
      <c r="S1135" s="17" t="str">
        <f>IF(SUM('Control Sample Data'!G$3:G$98)&gt;10,IF(AND(ISNUMBER('Control Sample Data'!G1134),'Control Sample Data'!G1134&lt;$B$1,'Control Sample Data'!G1134&gt;0),'Control Sample Data'!G1134,$B$1),"")</f>
        <v/>
      </c>
      <c r="T1135" s="17" t="str">
        <f>IF(SUM('Control Sample Data'!H$3:H$98)&gt;10,IF(AND(ISNUMBER('Control Sample Data'!H1134),'Control Sample Data'!H1134&lt;$B$1,'Control Sample Data'!H1134&gt;0),'Control Sample Data'!H1134,$B$1),"")</f>
        <v/>
      </c>
      <c r="U1135" s="17" t="str">
        <f>IF(SUM('Control Sample Data'!I$3:I$98)&gt;10,IF(AND(ISNUMBER('Control Sample Data'!I1134),'Control Sample Data'!I1134&lt;$B$1,'Control Sample Data'!I1134&gt;0),'Control Sample Data'!I1134,$B$1),"")</f>
        <v/>
      </c>
      <c r="V1135" s="17" t="str">
        <f>IF(SUM('Control Sample Data'!J$3:J$98)&gt;10,IF(AND(ISNUMBER('Control Sample Data'!J1134),'Control Sample Data'!J1134&lt;$B$1,'Control Sample Data'!J1134&gt;0),'Control Sample Data'!J1134,$B$1),"")</f>
        <v/>
      </c>
      <c r="W1135" s="17" t="str">
        <f>IF(SUM('Control Sample Data'!K$3:K$98)&gt;10,IF(AND(ISNUMBER('Control Sample Data'!K1134),'Control Sample Data'!K1134&lt;$B$1,'Control Sample Data'!K1134&gt;0),'Control Sample Data'!K1134,$B$1),"")</f>
        <v/>
      </c>
      <c r="X1135" s="17" t="str">
        <f>IF(SUM('Control Sample Data'!L$3:L$98)&gt;10,IF(AND(ISNUMBER('Control Sample Data'!L1134),'Control Sample Data'!L1134&lt;$B$1,'Control Sample Data'!L1134&gt;0),'Control Sample Data'!L1134,$B$1),"")</f>
        <v/>
      </c>
      <c r="Y1135" s="17" t="str">
        <f>IF(SUM('Control Sample Data'!M$3:M$98)&gt;10,IF(AND(ISNUMBER('Control Sample Data'!M1134),'Control Sample Data'!M1134&lt;$B$1,'Control Sample Data'!M1134&gt;0),'Control Sample Data'!M1134,$B$1),"")</f>
        <v/>
      </c>
      <c r="AT1135" s="36" t="str">
        <f t="shared" si="748"/>
        <v/>
      </c>
      <c r="AU1135" s="36" t="str">
        <f t="shared" si="749"/>
        <v/>
      </c>
      <c r="AV1135" s="36" t="str">
        <f t="shared" si="750"/>
        <v/>
      </c>
      <c r="AW1135" s="36" t="str">
        <f t="shared" si="751"/>
        <v/>
      </c>
      <c r="AX1135" s="36" t="str">
        <f t="shared" si="752"/>
        <v/>
      </c>
      <c r="AY1135" s="36" t="str">
        <f t="shared" si="753"/>
        <v/>
      </c>
      <c r="AZ1135" s="36" t="str">
        <f t="shared" si="754"/>
        <v/>
      </c>
      <c r="BA1135" s="36" t="str">
        <f t="shared" si="755"/>
        <v/>
      </c>
      <c r="BB1135" s="36" t="str">
        <f t="shared" si="756"/>
        <v/>
      </c>
      <c r="BC1135" s="36" t="str">
        <f t="shared" si="757"/>
        <v/>
      </c>
      <c r="BD1135" s="36" t="str">
        <f t="shared" si="758"/>
        <v/>
      </c>
      <c r="BE1135" s="36" t="str">
        <f t="shared" si="759"/>
        <v/>
      </c>
      <c r="BF1135" s="36" t="str">
        <f t="shared" si="760"/>
        <v/>
      </c>
      <c r="BG1135" s="36" t="str">
        <f t="shared" si="761"/>
        <v/>
      </c>
      <c r="BH1135" s="36" t="str">
        <f t="shared" si="762"/>
        <v/>
      </c>
      <c r="BI1135" s="36" t="str">
        <f t="shared" si="763"/>
        <v/>
      </c>
      <c r="BJ1135" s="36" t="str">
        <f t="shared" si="764"/>
        <v/>
      </c>
      <c r="BK1135" s="36" t="str">
        <f t="shared" si="765"/>
        <v/>
      </c>
      <c r="BL1135" s="36" t="str">
        <f t="shared" si="766"/>
        <v/>
      </c>
      <c r="BM1135" s="36" t="str">
        <f t="shared" si="767"/>
        <v/>
      </c>
      <c r="BN1135" s="38" t="e">
        <f t="shared" si="726"/>
        <v>#DIV/0!</v>
      </c>
      <c r="BO1135" s="38" t="e">
        <f t="shared" si="727"/>
        <v>#DIV/0!</v>
      </c>
      <c r="BP1135" s="39" t="str">
        <f t="shared" si="728"/>
        <v/>
      </c>
      <c r="BQ1135" s="39" t="str">
        <f t="shared" si="729"/>
        <v/>
      </c>
      <c r="BR1135" s="39" t="str">
        <f t="shared" si="730"/>
        <v/>
      </c>
      <c r="BS1135" s="39" t="str">
        <f t="shared" si="731"/>
        <v/>
      </c>
      <c r="BT1135" s="39" t="str">
        <f t="shared" si="732"/>
        <v/>
      </c>
      <c r="BU1135" s="39" t="str">
        <f t="shared" si="733"/>
        <v/>
      </c>
      <c r="BV1135" s="39" t="str">
        <f t="shared" si="734"/>
        <v/>
      </c>
      <c r="BW1135" s="39" t="str">
        <f t="shared" si="735"/>
        <v/>
      </c>
      <c r="BX1135" s="39" t="str">
        <f t="shared" si="736"/>
        <v/>
      </c>
      <c r="BY1135" s="39" t="str">
        <f t="shared" si="737"/>
        <v/>
      </c>
      <c r="BZ1135" s="39" t="str">
        <f t="shared" si="738"/>
        <v/>
      </c>
      <c r="CA1135" s="39" t="str">
        <f t="shared" si="739"/>
        <v/>
      </c>
      <c r="CB1135" s="39" t="str">
        <f t="shared" si="740"/>
        <v/>
      </c>
      <c r="CC1135" s="39" t="str">
        <f t="shared" si="741"/>
        <v/>
      </c>
      <c r="CD1135" s="39" t="str">
        <f t="shared" si="742"/>
        <v/>
      </c>
      <c r="CE1135" s="39" t="str">
        <f t="shared" si="743"/>
        <v/>
      </c>
      <c r="CF1135" s="39" t="str">
        <f t="shared" si="744"/>
        <v/>
      </c>
      <c r="CG1135" s="39" t="str">
        <f t="shared" si="745"/>
        <v/>
      </c>
      <c r="CH1135" s="39" t="str">
        <f t="shared" si="746"/>
        <v/>
      </c>
      <c r="CI1135" s="39" t="str">
        <f t="shared" si="747"/>
        <v/>
      </c>
    </row>
    <row r="1136" spans="1:87">
      <c r="A1136" s="18"/>
      <c r="B1136" s="15" t="str">
        <f>'Gene Table'!E1135</f>
        <v>HK1</v>
      </c>
      <c r="C1136" s="15" t="str">
        <f>'Gene Table'!B1135</f>
        <v>P05</v>
      </c>
      <c r="D1136" s="16" t="str">
        <f>IF(SUM('Test Sample Data'!D$3:D$98)&gt;10,IF(AND(ISNUMBER('Test Sample Data'!D1135),'Test Sample Data'!D1135&lt;$B$1,'Test Sample Data'!D1135&gt;0),'Test Sample Data'!D1135,$B$1),"")</f>
        <v/>
      </c>
      <c r="E1136" s="17" t="str">
        <f>IF(SUM('Test Sample Data'!E$3:E$98)&gt;10,IF(AND(ISNUMBER('Test Sample Data'!E1135),'Test Sample Data'!E1135&lt;$B$1,'Test Sample Data'!E1135&gt;0),'Test Sample Data'!E1135,$B$1),"")</f>
        <v/>
      </c>
      <c r="F1136" s="17" t="str">
        <f>IF(SUM('Test Sample Data'!F$3:F$98)&gt;10,IF(AND(ISNUMBER('Test Sample Data'!F1135),'Test Sample Data'!F1135&lt;$B$1,'Test Sample Data'!F1135&gt;0),'Test Sample Data'!F1135,$B$1),"")</f>
        <v/>
      </c>
      <c r="G1136" s="17" t="str">
        <f>IF(SUM('Test Sample Data'!G$3:G$98)&gt;10,IF(AND(ISNUMBER('Test Sample Data'!G1135),'Test Sample Data'!G1135&lt;$B$1,'Test Sample Data'!G1135&gt;0),'Test Sample Data'!G1135,$B$1),"")</f>
        <v/>
      </c>
      <c r="H1136" s="17" t="str">
        <f>IF(SUM('Test Sample Data'!H$3:H$98)&gt;10,IF(AND(ISNUMBER('Test Sample Data'!H1135),'Test Sample Data'!H1135&lt;$B$1,'Test Sample Data'!H1135&gt;0),'Test Sample Data'!H1135,$B$1),"")</f>
        <v/>
      </c>
      <c r="I1136" s="17" t="str">
        <f>IF(SUM('Test Sample Data'!I$3:I$98)&gt;10,IF(AND(ISNUMBER('Test Sample Data'!I1135),'Test Sample Data'!I1135&lt;$B$1,'Test Sample Data'!I1135&gt;0),'Test Sample Data'!I1135,$B$1),"")</f>
        <v/>
      </c>
      <c r="J1136" s="17" t="str">
        <f>IF(SUM('Test Sample Data'!J$3:J$98)&gt;10,IF(AND(ISNUMBER('Test Sample Data'!J1135),'Test Sample Data'!J1135&lt;$B$1,'Test Sample Data'!J1135&gt;0),'Test Sample Data'!J1135,$B$1),"")</f>
        <v/>
      </c>
      <c r="K1136" s="17" t="str">
        <f>IF(SUM('Test Sample Data'!K$3:K$98)&gt;10,IF(AND(ISNUMBER('Test Sample Data'!K1135),'Test Sample Data'!K1135&lt;$B$1,'Test Sample Data'!K1135&gt;0),'Test Sample Data'!K1135,$B$1),"")</f>
        <v/>
      </c>
      <c r="L1136" s="17" t="str">
        <f>IF(SUM('Test Sample Data'!L$3:L$98)&gt;10,IF(AND(ISNUMBER('Test Sample Data'!L1135),'Test Sample Data'!L1135&lt;$B$1,'Test Sample Data'!L1135&gt;0),'Test Sample Data'!L1135,$B$1),"")</f>
        <v/>
      </c>
      <c r="M1136" s="17" t="str">
        <f>IF(SUM('Test Sample Data'!M$3:M$98)&gt;10,IF(AND(ISNUMBER('Test Sample Data'!M1135),'Test Sample Data'!M1135&lt;$B$1,'Test Sample Data'!M1135&gt;0),'Test Sample Data'!M1135,$B$1),"")</f>
        <v/>
      </c>
      <c r="N1136" s="17" t="str">
        <f>'Gene Table'!E1135</f>
        <v>HK1</v>
      </c>
      <c r="O1136" s="17" t="str">
        <f>'Gene Table'!B1135</f>
        <v>P05</v>
      </c>
      <c r="P1136" s="17" t="str">
        <f>IF(SUM('Control Sample Data'!D$3:D$98)&gt;10,IF(AND(ISNUMBER('Control Sample Data'!D1135),'Control Sample Data'!D1135&lt;$B$1,'Control Sample Data'!D1135&gt;0),'Control Sample Data'!D1135,$B$1),"")</f>
        <v/>
      </c>
      <c r="Q1136" s="17" t="str">
        <f>IF(SUM('Control Sample Data'!E$3:E$98)&gt;10,IF(AND(ISNUMBER('Control Sample Data'!E1135),'Control Sample Data'!E1135&lt;$B$1,'Control Sample Data'!E1135&gt;0),'Control Sample Data'!E1135,$B$1),"")</f>
        <v/>
      </c>
      <c r="R1136" s="17" t="str">
        <f>IF(SUM('Control Sample Data'!F$3:F$98)&gt;10,IF(AND(ISNUMBER('Control Sample Data'!F1135),'Control Sample Data'!F1135&lt;$B$1,'Control Sample Data'!F1135&gt;0),'Control Sample Data'!F1135,$B$1),"")</f>
        <v/>
      </c>
      <c r="S1136" s="17" t="str">
        <f>IF(SUM('Control Sample Data'!G$3:G$98)&gt;10,IF(AND(ISNUMBER('Control Sample Data'!G1135),'Control Sample Data'!G1135&lt;$B$1,'Control Sample Data'!G1135&gt;0),'Control Sample Data'!G1135,$B$1),"")</f>
        <v/>
      </c>
      <c r="T1136" s="17" t="str">
        <f>IF(SUM('Control Sample Data'!H$3:H$98)&gt;10,IF(AND(ISNUMBER('Control Sample Data'!H1135),'Control Sample Data'!H1135&lt;$B$1,'Control Sample Data'!H1135&gt;0),'Control Sample Data'!H1135,$B$1),"")</f>
        <v/>
      </c>
      <c r="U1136" s="17" t="str">
        <f>IF(SUM('Control Sample Data'!I$3:I$98)&gt;10,IF(AND(ISNUMBER('Control Sample Data'!I1135),'Control Sample Data'!I1135&lt;$B$1,'Control Sample Data'!I1135&gt;0),'Control Sample Data'!I1135,$B$1),"")</f>
        <v/>
      </c>
      <c r="V1136" s="17" t="str">
        <f>IF(SUM('Control Sample Data'!J$3:J$98)&gt;10,IF(AND(ISNUMBER('Control Sample Data'!J1135),'Control Sample Data'!J1135&lt;$B$1,'Control Sample Data'!J1135&gt;0),'Control Sample Data'!J1135,$B$1),"")</f>
        <v/>
      </c>
      <c r="W1136" s="17" t="str">
        <f>IF(SUM('Control Sample Data'!K$3:K$98)&gt;10,IF(AND(ISNUMBER('Control Sample Data'!K1135),'Control Sample Data'!K1135&lt;$B$1,'Control Sample Data'!K1135&gt;0),'Control Sample Data'!K1135,$B$1),"")</f>
        <v/>
      </c>
      <c r="X1136" s="17" t="str">
        <f>IF(SUM('Control Sample Data'!L$3:L$98)&gt;10,IF(AND(ISNUMBER('Control Sample Data'!L1135),'Control Sample Data'!L1135&lt;$B$1,'Control Sample Data'!L1135&gt;0),'Control Sample Data'!L1135,$B$1),"")</f>
        <v/>
      </c>
      <c r="Y1136" s="17" t="str">
        <f>IF(SUM('Control Sample Data'!M$3:M$98)&gt;10,IF(AND(ISNUMBER('Control Sample Data'!M1135),'Control Sample Data'!M1135&lt;$B$1,'Control Sample Data'!M1135&gt;0),'Control Sample Data'!M1135,$B$1),"")</f>
        <v/>
      </c>
      <c r="AT1136" s="36" t="str">
        <f t="shared" si="748"/>
        <v/>
      </c>
      <c r="AU1136" s="36" t="str">
        <f t="shared" si="749"/>
        <v/>
      </c>
      <c r="AV1136" s="36" t="str">
        <f t="shared" si="750"/>
        <v/>
      </c>
      <c r="AW1136" s="36" t="str">
        <f t="shared" si="751"/>
        <v/>
      </c>
      <c r="AX1136" s="36" t="str">
        <f t="shared" si="752"/>
        <v/>
      </c>
      <c r="AY1136" s="36" t="str">
        <f t="shared" si="753"/>
        <v/>
      </c>
      <c r="AZ1136" s="36" t="str">
        <f t="shared" si="754"/>
        <v/>
      </c>
      <c r="BA1136" s="36" t="str">
        <f t="shared" si="755"/>
        <v/>
      </c>
      <c r="BB1136" s="36" t="str">
        <f t="shared" si="756"/>
        <v/>
      </c>
      <c r="BC1136" s="36" t="str">
        <f t="shared" si="757"/>
        <v/>
      </c>
      <c r="BD1136" s="36" t="str">
        <f t="shared" si="758"/>
        <v/>
      </c>
      <c r="BE1136" s="36" t="str">
        <f t="shared" si="759"/>
        <v/>
      </c>
      <c r="BF1136" s="36" t="str">
        <f t="shared" si="760"/>
        <v/>
      </c>
      <c r="BG1136" s="36" t="str">
        <f t="shared" si="761"/>
        <v/>
      </c>
      <c r="BH1136" s="36" t="str">
        <f t="shared" si="762"/>
        <v/>
      </c>
      <c r="BI1136" s="36" t="str">
        <f t="shared" si="763"/>
        <v/>
      </c>
      <c r="BJ1136" s="36" t="str">
        <f t="shared" si="764"/>
        <v/>
      </c>
      <c r="BK1136" s="36" t="str">
        <f t="shared" si="765"/>
        <v/>
      </c>
      <c r="BL1136" s="36" t="str">
        <f t="shared" si="766"/>
        <v/>
      </c>
      <c r="BM1136" s="36" t="str">
        <f t="shared" si="767"/>
        <v/>
      </c>
      <c r="BN1136" s="38" t="e">
        <f t="shared" si="726"/>
        <v>#DIV/0!</v>
      </c>
      <c r="BO1136" s="38" t="e">
        <f t="shared" si="727"/>
        <v>#DIV/0!</v>
      </c>
      <c r="BP1136" s="39" t="str">
        <f t="shared" si="728"/>
        <v/>
      </c>
      <c r="BQ1136" s="39" t="str">
        <f t="shared" si="729"/>
        <v/>
      </c>
      <c r="BR1136" s="39" t="str">
        <f t="shared" si="730"/>
        <v/>
      </c>
      <c r="BS1136" s="39" t="str">
        <f t="shared" si="731"/>
        <v/>
      </c>
      <c r="BT1136" s="39" t="str">
        <f t="shared" si="732"/>
        <v/>
      </c>
      <c r="BU1136" s="39" t="str">
        <f t="shared" si="733"/>
        <v/>
      </c>
      <c r="BV1136" s="39" t="str">
        <f t="shared" si="734"/>
        <v/>
      </c>
      <c r="BW1136" s="39" t="str">
        <f t="shared" si="735"/>
        <v/>
      </c>
      <c r="BX1136" s="39" t="str">
        <f t="shared" si="736"/>
        <v/>
      </c>
      <c r="BY1136" s="39" t="str">
        <f t="shared" si="737"/>
        <v/>
      </c>
      <c r="BZ1136" s="39" t="str">
        <f t="shared" si="738"/>
        <v/>
      </c>
      <c r="CA1136" s="39" t="str">
        <f t="shared" si="739"/>
        <v/>
      </c>
      <c r="CB1136" s="39" t="str">
        <f t="shared" si="740"/>
        <v/>
      </c>
      <c r="CC1136" s="39" t="str">
        <f t="shared" si="741"/>
        <v/>
      </c>
      <c r="CD1136" s="39" t="str">
        <f t="shared" si="742"/>
        <v/>
      </c>
      <c r="CE1136" s="39" t="str">
        <f t="shared" si="743"/>
        <v/>
      </c>
      <c r="CF1136" s="39" t="str">
        <f t="shared" si="744"/>
        <v/>
      </c>
      <c r="CG1136" s="39" t="str">
        <f t="shared" si="745"/>
        <v/>
      </c>
      <c r="CH1136" s="39" t="str">
        <f t="shared" si="746"/>
        <v/>
      </c>
      <c r="CI1136" s="39" t="str">
        <f t="shared" si="747"/>
        <v/>
      </c>
    </row>
    <row r="1137" spans="1:87">
      <c r="A1137" s="18"/>
      <c r="B1137" s="15" t="str">
        <f>'Gene Table'!E1136</f>
        <v>HK1</v>
      </c>
      <c r="C1137" s="15" t="str">
        <f>'Gene Table'!B1136</f>
        <v>P06</v>
      </c>
      <c r="D1137" s="16" t="str">
        <f>IF(SUM('Test Sample Data'!D$3:D$98)&gt;10,IF(AND(ISNUMBER('Test Sample Data'!D1136),'Test Sample Data'!D1136&lt;$B$1,'Test Sample Data'!D1136&gt;0),'Test Sample Data'!D1136,$B$1),"")</f>
        <v/>
      </c>
      <c r="E1137" s="17" t="str">
        <f>IF(SUM('Test Sample Data'!E$3:E$98)&gt;10,IF(AND(ISNUMBER('Test Sample Data'!E1136),'Test Sample Data'!E1136&lt;$B$1,'Test Sample Data'!E1136&gt;0),'Test Sample Data'!E1136,$B$1),"")</f>
        <v/>
      </c>
      <c r="F1137" s="17" t="str">
        <f>IF(SUM('Test Sample Data'!F$3:F$98)&gt;10,IF(AND(ISNUMBER('Test Sample Data'!F1136),'Test Sample Data'!F1136&lt;$B$1,'Test Sample Data'!F1136&gt;0),'Test Sample Data'!F1136,$B$1),"")</f>
        <v/>
      </c>
      <c r="G1137" s="17" t="str">
        <f>IF(SUM('Test Sample Data'!G$3:G$98)&gt;10,IF(AND(ISNUMBER('Test Sample Data'!G1136),'Test Sample Data'!G1136&lt;$B$1,'Test Sample Data'!G1136&gt;0),'Test Sample Data'!G1136,$B$1),"")</f>
        <v/>
      </c>
      <c r="H1137" s="17" t="str">
        <f>IF(SUM('Test Sample Data'!H$3:H$98)&gt;10,IF(AND(ISNUMBER('Test Sample Data'!H1136),'Test Sample Data'!H1136&lt;$B$1,'Test Sample Data'!H1136&gt;0),'Test Sample Data'!H1136,$B$1),"")</f>
        <v/>
      </c>
      <c r="I1137" s="17" t="str">
        <f>IF(SUM('Test Sample Data'!I$3:I$98)&gt;10,IF(AND(ISNUMBER('Test Sample Data'!I1136),'Test Sample Data'!I1136&lt;$B$1,'Test Sample Data'!I1136&gt;0),'Test Sample Data'!I1136,$B$1),"")</f>
        <v/>
      </c>
      <c r="J1137" s="17" t="str">
        <f>IF(SUM('Test Sample Data'!J$3:J$98)&gt;10,IF(AND(ISNUMBER('Test Sample Data'!J1136),'Test Sample Data'!J1136&lt;$B$1,'Test Sample Data'!J1136&gt;0),'Test Sample Data'!J1136,$B$1),"")</f>
        <v/>
      </c>
      <c r="K1137" s="17" t="str">
        <f>IF(SUM('Test Sample Data'!K$3:K$98)&gt;10,IF(AND(ISNUMBER('Test Sample Data'!K1136),'Test Sample Data'!K1136&lt;$B$1,'Test Sample Data'!K1136&gt;0),'Test Sample Data'!K1136,$B$1),"")</f>
        <v/>
      </c>
      <c r="L1137" s="17" t="str">
        <f>IF(SUM('Test Sample Data'!L$3:L$98)&gt;10,IF(AND(ISNUMBER('Test Sample Data'!L1136),'Test Sample Data'!L1136&lt;$B$1,'Test Sample Data'!L1136&gt;0),'Test Sample Data'!L1136,$B$1),"")</f>
        <v/>
      </c>
      <c r="M1137" s="17" t="str">
        <f>IF(SUM('Test Sample Data'!M$3:M$98)&gt;10,IF(AND(ISNUMBER('Test Sample Data'!M1136),'Test Sample Data'!M1136&lt;$B$1,'Test Sample Data'!M1136&gt;0),'Test Sample Data'!M1136,$B$1),"")</f>
        <v/>
      </c>
      <c r="N1137" s="17" t="str">
        <f>'Gene Table'!E1136</f>
        <v>HK1</v>
      </c>
      <c r="O1137" s="17" t="str">
        <f>'Gene Table'!B1136</f>
        <v>P06</v>
      </c>
      <c r="P1137" s="17" t="str">
        <f>IF(SUM('Control Sample Data'!D$3:D$98)&gt;10,IF(AND(ISNUMBER('Control Sample Data'!D1136),'Control Sample Data'!D1136&lt;$B$1,'Control Sample Data'!D1136&gt;0),'Control Sample Data'!D1136,$B$1),"")</f>
        <v/>
      </c>
      <c r="Q1137" s="17" t="str">
        <f>IF(SUM('Control Sample Data'!E$3:E$98)&gt;10,IF(AND(ISNUMBER('Control Sample Data'!E1136),'Control Sample Data'!E1136&lt;$B$1,'Control Sample Data'!E1136&gt;0),'Control Sample Data'!E1136,$B$1),"")</f>
        <v/>
      </c>
      <c r="R1137" s="17" t="str">
        <f>IF(SUM('Control Sample Data'!F$3:F$98)&gt;10,IF(AND(ISNUMBER('Control Sample Data'!F1136),'Control Sample Data'!F1136&lt;$B$1,'Control Sample Data'!F1136&gt;0),'Control Sample Data'!F1136,$B$1),"")</f>
        <v/>
      </c>
      <c r="S1137" s="17" t="str">
        <f>IF(SUM('Control Sample Data'!G$3:G$98)&gt;10,IF(AND(ISNUMBER('Control Sample Data'!G1136),'Control Sample Data'!G1136&lt;$B$1,'Control Sample Data'!G1136&gt;0),'Control Sample Data'!G1136,$B$1),"")</f>
        <v/>
      </c>
      <c r="T1137" s="17" t="str">
        <f>IF(SUM('Control Sample Data'!H$3:H$98)&gt;10,IF(AND(ISNUMBER('Control Sample Data'!H1136),'Control Sample Data'!H1136&lt;$B$1,'Control Sample Data'!H1136&gt;0),'Control Sample Data'!H1136,$B$1),"")</f>
        <v/>
      </c>
      <c r="U1137" s="17" t="str">
        <f>IF(SUM('Control Sample Data'!I$3:I$98)&gt;10,IF(AND(ISNUMBER('Control Sample Data'!I1136),'Control Sample Data'!I1136&lt;$B$1,'Control Sample Data'!I1136&gt;0),'Control Sample Data'!I1136,$B$1),"")</f>
        <v/>
      </c>
      <c r="V1137" s="17" t="str">
        <f>IF(SUM('Control Sample Data'!J$3:J$98)&gt;10,IF(AND(ISNUMBER('Control Sample Data'!J1136),'Control Sample Data'!J1136&lt;$B$1,'Control Sample Data'!J1136&gt;0),'Control Sample Data'!J1136,$B$1),"")</f>
        <v/>
      </c>
      <c r="W1137" s="17" t="str">
        <f>IF(SUM('Control Sample Data'!K$3:K$98)&gt;10,IF(AND(ISNUMBER('Control Sample Data'!K1136),'Control Sample Data'!K1136&lt;$B$1,'Control Sample Data'!K1136&gt;0),'Control Sample Data'!K1136,$B$1),"")</f>
        <v/>
      </c>
      <c r="X1137" s="17" t="str">
        <f>IF(SUM('Control Sample Data'!L$3:L$98)&gt;10,IF(AND(ISNUMBER('Control Sample Data'!L1136),'Control Sample Data'!L1136&lt;$B$1,'Control Sample Data'!L1136&gt;0),'Control Sample Data'!L1136,$B$1),"")</f>
        <v/>
      </c>
      <c r="Y1137" s="17" t="str">
        <f>IF(SUM('Control Sample Data'!M$3:M$98)&gt;10,IF(AND(ISNUMBER('Control Sample Data'!M1136),'Control Sample Data'!M1136&lt;$B$1,'Control Sample Data'!M1136&gt;0),'Control Sample Data'!M1136,$B$1),"")</f>
        <v/>
      </c>
      <c r="AT1137" s="36" t="str">
        <f t="shared" si="748"/>
        <v/>
      </c>
      <c r="AU1137" s="36" t="str">
        <f t="shared" si="749"/>
        <v/>
      </c>
      <c r="AV1137" s="36" t="str">
        <f t="shared" si="750"/>
        <v/>
      </c>
      <c r="AW1137" s="36" t="str">
        <f t="shared" si="751"/>
        <v/>
      </c>
      <c r="AX1137" s="36" t="str">
        <f t="shared" si="752"/>
        <v/>
      </c>
      <c r="AY1137" s="36" t="str">
        <f t="shared" si="753"/>
        <v/>
      </c>
      <c r="AZ1137" s="36" t="str">
        <f t="shared" si="754"/>
        <v/>
      </c>
      <c r="BA1137" s="36" t="str">
        <f t="shared" si="755"/>
        <v/>
      </c>
      <c r="BB1137" s="36" t="str">
        <f t="shared" si="756"/>
        <v/>
      </c>
      <c r="BC1137" s="36" t="str">
        <f t="shared" si="757"/>
        <v/>
      </c>
      <c r="BD1137" s="36" t="str">
        <f t="shared" si="758"/>
        <v/>
      </c>
      <c r="BE1137" s="36" t="str">
        <f t="shared" si="759"/>
        <v/>
      </c>
      <c r="BF1137" s="36" t="str">
        <f t="shared" si="760"/>
        <v/>
      </c>
      <c r="BG1137" s="36" t="str">
        <f t="shared" si="761"/>
        <v/>
      </c>
      <c r="BH1137" s="36" t="str">
        <f t="shared" si="762"/>
        <v/>
      </c>
      <c r="BI1137" s="36" t="str">
        <f t="shared" si="763"/>
        <v/>
      </c>
      <c r="BJ1137" s="36" t="str">
        <f t="shared" si="764"/>
        <v/>
      </c>
      <c r="BK1137" s="36" t="str">
        <f t="shared" si="765"/>
        <v/>
      </c>
      <c r="BL1137" s="36" t="str">
        <f t="shared" si="766"/>
        <v/>
      </c>
      <c r="BM1137" s="36" t="str">
        <f t="shared" si="767"/>
        <v/>
      </c>
      <c r="BN1137" s="38" t="e">
        <f t="shared" si="726"/>
        <v>#DIV/0!</v>
      </c>
      <c r="BO1137" s="38" t="e">
        <f t="shared" si="727"/>
        <v>#DIV/0!</v>
      </c>
      <c r="BP1137" s="39" t="str">
        <f t="shared" si="728"/>
        <v/>
      </c>
      <c r="BQ1137" s="39" t="str">
        <f t="shared" si="729"/>
        <v/>
      </c>
      <c r="BR1137" s="39" t="str">
        <f t="shared" si="730"/>
        <v/>
      </c>
      <c r="BS1137" s="39" t="str">
        <f t="shared" si="731"/>
        <v/>
      </c>
      <c r="BT1137" s="39" t="str">
        <f t="shared" si="732"/>
        <v/>
      </c>
      <c r="BU1137" s="39" t="str">
        <f t="shared" si="733"/>
        <v/>
      </c>
      <c r="BV1137" s="39" t="str">
        <f t="shared" si="734"/>
        <v/>
      </c>
      <c r="BW1137" s="39" t="str">
        <f t="shared" si="735"/>
        <v/>
      </c>
      <c r="BX1137" s="39" t="str">
        <f t="shared" si="736"/>
        <v/>
      </c>
      <c r="BY1137" s="39" t="str">
        <f t="shared" si="737"/>
        <v/>
      </c>
      <c r="BZ1137" s="39" t="str">
        <f t="shared" si="738"/>
        <v/>
      </c>
      <c r="CA1137" s="39" t="str">
        <f t="shared" si="739"/>
        <v/>
      </c>
      <c r="CB1137" s="39" t="str">
        <f t="shared" si="740"/>
        <v/>
      </c>
      <c r="CC1137" s="39" t="str">
        <f t="shared" si="741"/>
        <v/>
      </c>
      <c r="CD1137" s="39" t="str">
        <f t="shared" si="742"/>
        <v/>
      </c>
      <c r="CE1137" s="39" t="str">
        <f t="shared" si="743"/>
        <v/>
      </c>
      <c r="CF1137" s="39" t="str">
        <f t="shared" si="744"/>
        <v/>
      </c>
      <c r="CG1137" s="39" t="str">
        <f t="shared" si="745"/>
        <v/>
      </c>
      <c r="CH1137" s="39" t="str">
        <f t="shared" si="746"/>
        <v/>
      </c>
      <c r="CI1137" s="39" t="str">
        <f t="shared" si="747"/>
        <v/>
      </c>
    </row>
    <row r="1138" spans="1:87">
      <c r="A1138" s="18"/>
      <c r="B1138" s="15" t="str">
        <f>'Gene Table'!E1137</f>
        <v>HK2</v>
      </c>
      <c r="C1138" s="15" t="str">
        <f>'Gene Table'!B1137</f>
        <v>P07</v>
      </c>
      <c r="D1138" s="16" t="str">
        <f>IF(SUM('Test Sample Data'!D$3:D$98)&gt;10,IF(AND(ISNUMBER('Test Sample Data'!D1137),'Test Sample Data'!D1137&lt;$B$1,'Test Sample Data'!D1137&gt;0),'Test Sample Data'!D1137,$B$1),"")</f>
        <v/>
      </c>
      <c r="E1138" s="17" t="str">
        <f>IF(SUM('Test Sample Data'!E$3:E$98)&gt;10,IF(AND(ISNUMBER('Test Sample Data'!E1137),'Test Sample Data'!E1137&lt;$B$1,'Test Sample Data'!E1137&gt;0),'Test Sample Data'!E1137,$B$1),"")</f>
        <v/>
      </c>
      <c r="F1138" s="17" t="str">
        <f>IF(SUM('Test Sample Data'!F$3:F$98)&gt;10,IF(AND(ISNUMBER('Test Sample Data'!F1137),'Test Sample Data'!F1137&lt;$B$1,'Test Sample Data'!F1137&gt;0),'Test Sample Data'!F1137,$B$1),"")</f>
        <v/>
      </c>
      <c r="G1138" s="17" t="str">
        <f>IF(SUM('Test Sample Data'!G$3:G$98)&gt;10,IF(AND(ISNUMBER('Test Sample Data'!G1137),'Test Sample Data'!G1137&lt;$B$1,'Test Sample Data'!G1137&gt;0),'Test Sample Data'!G1137,$B$1),"")</f>
        <v/>
      </c>
      <c r="H1138" s="17" t="str">
        <f>IF(SUM('Test Sample Data'!H$3:H$98)&gt;10,IF(AND(ISNUMBER('Test Sample Data'!H1137),'Test Sample Data'!H1137&lt;$B$1,'Test Sample Data'!H1137&gt;0),'Test Sample Data'!H1137,$B$1),"")</f>
        <v/>
      </c>
      <c r="I1138" s="17" t="str">
        <f>IF(SUM('Test Sample Data'!I$3:I$98)&gt;10,IF(AND(ISNUMBER('Test Sample Data'!I1137),'Test Sample Data'!I1137&lt;$B$1,'Test Sample Data'!I1137&gt;0),'Test Sample Data'!I1137,$B$1),"")</f>
        <v/>
      </c>
      <c r="J1138" s="17" t="str">
        <f>IF(SUM('Test Sample Data'!J$3:J$98)&gt;10,IF(AND(ISNUMBER('Test Sample Data'!J1137),'Test Sample Data'!J1137&lt;$B$1,'Test Sample Data'!J1137&gt;0),'Test Sample Data'!J1137,$B$1),"")</f>
        <v/>
      </c>
      <c r="K1138" s="17" t="str">
        <f>IF(SUM('Test Sample Data'!K$3:K$98)&gt;10,IF(AND(ISNUMBER('Test Sample Data'!K1137),'Test Sample Data'!K1137&lt;$B$1,'Test Sample Data'!K1137&gt;0),'Test Sample Data'!K1137,$B$1),"")</f>
        <v/>
      </c>
      <c r="L1138" s="17" t="str">
        <f>IF(SUM('Test Sample Data'!L$3:L$98)&gt;10,IF(AND(ISNUMBER('Test Sample Data'!L1137),'Test Sample Data'!L1137&lt;$B$1,'Test Sample Data'!L1137&gt;0),'Test Sample Data'!L1137,$B$1),"")</f>
        <v/>
      </c>
      <c r="M1138" s="17" t="str">
        <f>IF(SUM('Test Sample Data'!M$3:M$98)&gt;10,IF(AND(ISNUMBER('Test Sample Data'!M1137),'Test Sample Data'!M1137&lt;$B$1,'Test Sample Data'!M1137&gt;0),'Test Sample Data'!M1137,$B$1),"")</f>
        <v/>
      </c>
      <c r="N1138" s="17" t="str">
        <f>'Gene Table'!E1137</f>
        <v>HK2</v>
      </c>
      <c r="O1138" s="17" t="str">
        <f>'Gene Table'!B1137</f>
        <v>P07</v>
      </c>
      <c r="P1138" s="17" t="str">
        <f>IF(SUM('Control Sample Data'!D$3:D$98)&gt;10,IF(AND(ISNUMBER('Control Sample Data'!D1137),'Control Sample Data'!D1137&lt;$B$1,'Control Sample Data'!D1137&gt;0),'Control Sample Data'!D1137,$B$1),"")</f>
        <v/>
      </c>
      <c r="Q1138" s="17" t="str">
        <f>IF(SUM('Control Sample Data'!E$3:E$98)&gt;10,IF(AND(ISNUMBER('Control Sample Data'!E1137),'Control Sample Data'!E1137&lt;$B$1,'Control Sample Data'!E1137&gt;0),'Control Sample Data'!E1137,$B$1),"")</f>
        <v/>
      </c>
      <c r="R1138" s="17" t="str">
        <f>IF(SUM('Control Sample Data'!F$3:F$98)&gt;10,IF(AND(ISNUMBER('Control Sample Data'!F1137),'Control Sample Data'!F1137&lt;$B$1,'Control Sample Data'!F1137&gt;0),'Control Sample Data'!F1137,$B$1),"")</f>
        <v/>
      </c>
      <c r="S1138" s="17" t="str">
        <f>IF(SUM('Control Sample Data'!G$3:G$98)&gt;10,IF(AND(ISNUMBER('Control Sample Data'!G1137),'Control Sample Data'!G1137&lt;$B$1,'Control Sample Data'!G1137&gt;0),'Control Sample Data'!G1137,$B$1),"")</f>
        <v/>
      </c>
      <c r="T1138" s="17" t="str">
        <f>IF(SUM('Control Sample Data'!H$3:H$98)&gt;10,IF(AND(ISNUMBER('Control Sample Data'!H1137),'Control Sample Data'!H1137&lt;$B$1,'Control Sample Data'!H1137&gt;0),'Control Sample Data'!H1137,$B$1),"")</f>
        <v/>
      </c>
      <c r="U1138" s="17" t="str">
        <f>IF(SUM('Control Sample Data'!I$3:I$98)&gt;10,IF(AND(ISNUMBER('Control Sample Data'!I1137),'Control Sample Data'!I1137&lt;$B$1,'Control Sample Data'!I1137&gt;0),'Control Sample Data'!I1137,$B$1),"")</f>
        <v/>
      </c>
      <c r="V1138" s="17" t="str">
        <f>IF(SUM('Control Sample Data'!J$3:J$98)&gt;10,IF(AND(ISNUMBER('Control Sample Data'!J1137),'Control Sample Data'!J1137&lt;$B$1,'Control Sample Data'!J1137&gt;0),'Control Sample Data'!J1137,$B$1),"")</f>
        <v/>
      </c>
      <c r="W1138" s="17" t="str">
        <f>IF(SUM('Control Sample Data'!K$3:K$98)&gt;10,IF(AND(ISNUMBER('Control Sample Data'!K1137),'Control Sample Data'!K1137&lt;$B$1,'Control Sample Data'!K1137&gt;0),'Control Sample Data'!K1137,$B$1),"")</f>
        <v/>
      </c>
      <c r="X1138" s="17" t="str">
        <f>IF(SUM('Control Sample Data'!L$3:L$98)&gt;10,IF(AND(ISNUMBER('Control Sample Data'!L1137),'Control Sample Data'!L1137&lt;$B$1,'Control Sample Data'!L1137&gt;0),'Control Sample Data'!L1137,$B$1),"")</f>
        <v/>
      </c>
      <c r="Y1138" s="17" t="str">
        <f>IF(SUM('Control Sample Data'!M$3:M$98)&gt;10,IF(AND(ISNUMBER('Control Sample Data'!M1137),'Control Sample Data'!M1137&lt;$B$1,'Control Sample Data'!M1137&gt;0),'Control Sample Data'!M1137,$B$1),"")</f>
        <v/>
      </c>
      <c r="AT1138" s="36" t="str">
        <f t="shared" si="748"/>
        <v/>
      </c>
      <c r="AU1138" s="36" t="str">
        <f t="shared" si="749"/>
        <v/>
      </c>
      <c r="AV1138" s="36" t="str">
        <f t="shared" si="750"/>
        <v/>
      </c>
      <c r="AW1138" s="36" t="str">
        <f t="shared" si="751"/>
        <v/>
      </c>
      <c r="AX1138" s="36" t="str">
        <f t="shared" si="752"/>
        <v/>
      </c>
      <c r="AY1138" s="36" t="str">
        <f t="shared" si="753"/>
        <v/>
      </c>
      <c r="AZ1138" s="36" t="str">
        <f t="shared" si="754"/>
        <v/>
      </c>
      <c r="BA1138" s="36" t="str">
        <f t="shared" si="755"/>
        <v/>
      </c>
      <c r="BB1138" s="36" t="str">
        <f t="shared" si="756"/>
        <v/>
      </c>
      <c r="BC1138" s="36" t="str">
        <f t="shared" si="757"/>
        <v/>
      </c>
      <c r="BD1138" s="36" t="str">
        <f t="shared" si="758"/>
        <v/>
      </c>
      <c r="BE1138" s="36" t="str">
        <f t="shared" si="759"/>
        <v/>
      </c>
      <c r="BF1138" s="36" t="str">
        <f t="shared" si="760"/>
        <v/>
      </c>
      <c r="BG1138" s="36" t="str">
        <f t="shared" si="761"/>
        <v/>
      </c>
      <c r="BH1138" s="36" t="str">
        <f t="shared" si="762"/>
        <v/>
      </c>
      <c r="BI1138" s="36" t="str">
        <f t="shared" si="763"/>
        <v/>
      </c>
      <c r="BJ1138" s="36" t="str">
        <f t="shared" si="764"/>
        <v/>
      </c>
      <c r="BK1138" s="36" t="str">
        <f t="shared" si="765"/>
        <v/>
      </c>
      <c r="BL1138" s="36" t="str">
        <f t="shared" si="766"/>
        <v/>
      </c>
      <c r="BM1138" s="36" t="str">
        <f t="shared" si="767"/>
        <v/>
      </c>
      <c r="BN1138" s="38" t="e">
        <f t="shared" si="726"/>
        <v>#DIV/0!</v>
      </c>
      <c r="BO1138" s="38" t="e">
        <f t="shared" si="727"/>
        <v>#DIV/0!</v>
      </c>
      <c r="BP1138" s="39" t="str">
        <f t="shared" si="728"/>
        <v/>
      </c>
      <c r="BQ1138" s="39" t="str">
        <f t="shared" si="729"/>
        <v/>
      </c>
      <c r="BR1138" s="39" t="str">
        <f t="shared" si="730"/>
        <v/>
      </c>
      <c r="BS1138" s="39" t="str">
        <f t="shared" si="731"/>
        <v/>
      </c>
      <c r="BT1138" s="39" t="str">
        <f t="shared" si="732"/>
        <v/>
      </c>
      <c r="BU1138" s="39" t="str">
        <f t="shared" si="733"/>
        <v/>
      </c>
      <c r="BV1138" s="39" t="str">
        <f t="shared" si="734"/>
        <v/>
      </c>
      <c r="BW1138" s="39" t="str">
        <f t="shared" si="735"/>
        <v/>
      </c>
      <c r="BX1138" s="39" t="str">
        <f t="shared" si="736"/>
        <v/>
      </c>
      <c r="BY1138" s="39" t="str">
        <f t="shared" si="737"/>
        <v/>
      </c>
      <c r="BZ1138" s="39" t="str">
        <f t="shared" si="738"/>
        <v/>
      </c>
      <c r="CA1138" s="39" t="str">
        <f t="shared" si="739"/>
        <v/>
      </c>
      <c r="CB1138" s="39" t="str">
        <f t="shared" si="740"/>
        <v/>
      </c>
      <c r="CC1138" s="39" t="str">
        <f t="shared" si="741"/>
        <v/>
      </c>
      <c r="CD1138" s="39" t="str">
        <f t="shared" si="742"/>
        <v/>
      </c>
      <c r="CE1138" s="39" t="str">
        <f t="shared" si="743"/>
        <v/>
      </c>
      <c r="CF1138" s="39" t="str">
        <f t="shared" si="744"/>
        <v/>
      </c>
      <c r="CG1138" s="39" t="str">
        <f t="shared" si="745"/>
        <v/>
      </c>
      <c r="CH1138" s="39" t="str">
        <f t="shared" si="746"/>
        <v/>
      </c>
      <c r="CI1138" s="39" t="str">
        <f t="shared" si="747"/>
        <v/>
      </c>
    </row>
    <row r="1139" spans="1:87">
      <c r="A1139" s="18"/>
      <c r="B1139" s="15" t="str">
        <f>'Gene Table'!E1138</f>
        <v>HK2</v>
      </c>
      <c r="C1139" s="15" t="str">
        <f>'Gene Table'!B1138</f>
        <v>P08</v>
      </c>
      <c r="D1139" s="16" t="str">
        <f>IF(SUM('Test Sample Data'!D$3:D$98)&gt;10,IF(AND(ISNUMBER('Test Sample Data'!D1138),'Test Sample Data'!D1138&lt;$B$1,'Test Sample Data'!D1138&gt;0),'Test Sample Data'!D1138,$B$1),"")</f>
        <v/>
      </c>
      <c r="E1139" s="17" t="str">
        <f>IF(SUM('Test Sample Data'!E$3:E$98)&gt;10,IF(AND(ISNUMBER('Test Sample Data'!E1138),'Test Sample Data'!E1138&lt;$B$1,'Test Sample Data'!E1138&gt;0),'Test Sample Data'!E1138,$B$1),"")</f>
        <v/>
      </c>
      <c r="F1139" s="17" t="str">
        <f>IF(SUM('Test Sample Data'!F$3:F$98)&gt;10,IF(AND(ISNUMBER('Test Sample Data'!F1138),'Test Sample Data'!F1138&lt;$B$1,'Test Sample Data'!F1138&gt;0),'Test Sample Data'!F1138,$B$1),"")</f>
        <v/>
      </c>
      <c r="G1139" s="17" t="str">
        <f>IF(SUM('Test Sample Data'!G$3:G$98)&gt;10,IF(AND(ISNUMBER('Test Sample Data'!G1138),'Test Sample Data'!G1138&lt;$B$1,'Test Sample Data'!G1138&gt;0),'Test Sample Data'!G1138,$B$1),"")</f>
        <v/>
      </c>
      <c r="H1139" s="17" t="str">
        <f>IF(SUM('Test Sample Data'!H$3:H$98)&gt;10,IF(AND(ISNUMBER('Test Sample Data'!H1138),'Test Sample Data'!H1138&lt;$B$1,'Test Sample Data'!H1138&gt;0),'Test Sample Data'!H1138,$B$1),"")</f>
        <v/>
      </c>
      <c r="I1139" s="17" t="str">
        <f>IF(SUM('Test Sample Data'!I$3:I$98)&gt;10,IF(AND(ISNUMBER('Test Sample Data'!I1138),'Test Sample Data'!I1138&lt;$B$1,'Test Sample Data'!I1138&gt;0),'Test Sample Data'!I1138,$B$1),"")</f>
        <v/>
      </c>
      <c r="J1139" s="17" t="str">
        <f>IF(SUM('Test Sample Data'!J$3:J$98)&gt;10,IF(AND(ISNUMBER('Test Sample Data'!J1138),'Test Sample Data'!J1138&lt;$B$1,'Test Sample Data'!J1138&gt;0),'Test Sample Data'!J1138,$B$1),"")</f>
        <v/>
      </c>
      <c r="K1139" s="17" t="str">
        <f>IF(SUM('Test Sample Data'!K$3:K$98)&gt;10,IF(AND(ISNUMBER('Test Sample Data'!K1138),'Test Sample Data'!K1138&lt;$B$1,'Test Sample Data'!K1138&gt;0),'Test Sample Data'!K1138,$B$1),"")</f>
        <v/>
      </c>
      <c r="L1139" s="17" t="str">
        <f>IF(SUM('Test Sample Data'!L$3:L$98)&gt;10,IF(AND(ISNUMBER('Test Sample Data'!L1138),'Test Sample Data'!L1138&lt;$B$1,'Test Sample Data'!L1138&gt;0),'Test Sample Data'!L1138,$B$1),"")</f>
        <v/>
      </c>
      <c r="M1139" s="17" t="str">
        <f>IF(SUM('Test Sample Data'!M$3:M$98)&gt;10,IF(AND(ISNUMBER('Test Sample Data'!M1138),'Test Sample Data'!M1138&lt;$B$1,'Test Sample Data'!M1138&gt;0),'Test Sample Data'!M1138,$B$1),"")</f>
        <v/>
      </c>
      <c r="N1139" s="17" t="str">
        <f>'Gene Table'!E1138</f>
        <v>HK2</v>
      </c>
      <c r="O1139" s="17" t="str">
        <f>'Gene Table'!B1138</f>
        <v>P08</v>
      </c>
      <c r="P1139" s="17" t="str">
        <f>IF(SUM('Control Sample Data'!D$3:D$98)&gt;10,IF(AND(ISNUMBER('Control Sample Data'!D1138),'Control Sample Data'!D1138&lt;$B$1,'Control Sample Data'!D1138&gt;0),'Control Sample Data'!D1138,$B$1),"")</f>
        <v/>
      </c>
      <c r="Q1139" s="17" t="str">
        <f>IF(SUM('Control Sample Data'!E$3:E$98)&gt;10,IF(AND(ISNUMBER('Control Sample Data'!E1138),'Control Sample Data'!E1138&lt;$B$1,'Control Sample Data'!E1138&gt;0),'Control Sample Data'!E1138,$B$1),"")</f>
        <v/>
      </c>
      <c r="R1139" s="17" t="str">
        <f>IF(SUM('Control Sample Data'!F$3:F$98)&gt;10,IF(AND(ISNUMBER('Control Sample Data'!F1138),'Control Sample Data'!F1138&lt;$B$1,'Control Sample Data'!F1138&gt;0),'Control Sample Data'!F1138,$B$1),"")</f>
        <v/>
      </c>
      <c r="S1139" s="17" t="str">
        <f>IF(SUM('Control Sample Data'!G$3:G$98)&gt;10,IF(AND(ISNUMBER('Control Sample Data'!G1138),'Control Sample Data'!G1138&lt;$B$1,'Control Sample Data'!G1138&gt;0),'Control Sample Data'!G1138,$B$1),"")</f>
        <v/>
      </c>
      <c r="T1139" s="17" t="str">
        <f>IF(SUM('Control Sample Data'!H$3:H$98)&gt;10,IF(AND(ISNUMBER('Control Sample Data'!H1138),'Control Sample Data'!H1138&lt;$B$1,'Control Sample Data'!H1138&gt;0),'Control Sample Data'!H1138,$B$1),"")</f>
        <v/>
      </c>
      <c r="U1139" s="17" t="str">
        <f>IF(SUM('Control Sample Data'!I$3:I$98)&gt;10,IF(AND(ISNUMBER('Control Sample Data'!I1138),'Control Sample Data'!I1138&lt;$B$1,'Control Sample Data'!I1138&gt;0),'Control Sample Data'!I1138,$B$1),"")</f>
        <v/>
      </c>
      <c r="V1139" s="17" t="str">
        <f>IF(SUM('Control Sample Data'!J$3:J$98)&gt;10,IF(AND(ISNUMBER('Control Sample Data'!J1138),'Control Sample Data'!J1138&lt;$B$1,'Control Sample Data'!J1138&gt;0),'Control Sample Data'!J1138,$B$1),"")</f>
        <v/>
      </c>
      <c r="W1139" s="17" t="str">
        <f>IF(SUM('Control Sample Data'!K$3:K$98)&gt;10,IF(AND(ISNUMBER('Control Sample Data'!K1138),'Control Sample Data'!K1138&lt;$B$1,'Control Sample Data'!K1138&gt;0),'Control Sample Data'!K1138,$B$1),"")</f>
        <v/>
      </c>
      <c r="X1139" s="17" t="str">
        <f>IF(SUM('Control Sample Data'!L$3:L$98)&gt;10,IF(AND(ISNUMBER('Control Sample Data'!L1138),'Control Sample Data'!L1138&lt;$B$1,'Control Sample Data'!L1138&gt;0),'Control Sample Data'!L1138,$B$1),"")</f>
        <v/>
      </c>
      <c r="Y1139" s="17" t="str">
        <f>IF(SUM('Control Sample Data'!M$3:M$98)&gt;10,IF(AND(ISNUMBER('Control Sample Data'!M1138),'Control Sample Data'!M1138&lt;$B$1,'Control Sample Data'!M1138&gt;0),'Control Sample Data'!M1138,$B$1),"")</f>
        <v/>
      </c>
      <c r="AT1139" s="36" t="str">
        <f t="shared" si="748"/>
        <v/>
      </c>
      <c r="AU1139" s="36" t="str">
        <f t="shared" si="749"/>
        <v/>
      </c>
      <c r="AV1139" s="36" t="str">
        <f t="shared" si="750"/>
        <v/>
      </c>
      <c r="AW1139" s="36" t="str">
        <f t="shared" si="751"/>
        <v/>
      </c>
      <c r="AX1139" s="36" t="str">
        <f t="shared" si="752"/>
        <v/>
      </c>
      <c r="AY1139" s="36" t="str">
        <f t="shared" si="753"/>
        <v/>
      </c>
      <c r="AZ1139" s="36" t="str">
        <f t="shared" si="754"/>
        <v/>
      </c>
      <c r="BA1139" s="36" t="str">
        <f t="shared" si="755"/>
        <v/>
      </c>
      <c r="BB1139" s="36" t="str">
        <f t="shared" si="756"/>
        <v/>
      </c>
      <c r="BC1139" s="36" t="str">
        <f t="shared" si="757"/>
        <v/>
      </c>
      <c r="BD1139" s="36" t="str">
        <f t="shared" si="758"/>
        <v/>
      </c>
      <c r="BE1139" s="36" t="str">
        <f t="shared" si="759"/>
        <v/>
      </c>
      <c r="BF1139" s="36" t="str">
        <f t="shared" si="760"/>
        <v/>
      </c>
      <c r="BG1139" s="36" t="str">
        <f t="shared" si="761"/>
        <v/>
      </c>
      <c r="BH1139" s="36" t="str">
        <f t="shared" si="762"/>
        <v/>
      </c>
      <c r="BI1139" s="36" t="str">
        <f t="shared" si="763"/>
        <v/>
      </c>
      <c r="BJ1139" s="36" t="str">
        <f t="shared" si="764"/>
        <v/>
      </c>
      <c r="BK1139" s="36" t="str">
        <f t="shared" si="765"/>
        <v/>
      </c>
      <c r="BL1139" s="36" t="str">
        <f t="shared" si="766"/>
        <v/>
      </c>
      <c r="BM1139" s="36" t="str">
        <f t="shared" si="767"/>
        <v/>
      </c>
      <c r="BN1139" s="38" t="e">
        <f t="shared" si="726"/>
        <v>#DIV/0!</v>
      </c>
      <c r="BO1139" s="38" t="e">
        <f t="shared" si="727"/>
        <v>#DIV/0!</v>
      </c>
      <c r="BP1139" s="39" t="str">
        <f t="shared" si="728"/>
        <v/>
      </c>
      <c r="BQ1139" s="39" t="str">
        <f t="shared" si="729"/>
        <v/>
      </c>
      <c r="BR1139" s="39" t="str">
        <f t="shared" si="730"/>
        <v/>
      </c>
      <c r="BS1139" s="39" t="str">
        <f t="shared" si="731"/>
        <v/>
      </c>
      <c r="BT1139" s="39" t="str">
        <f t="shared" si="732"/>
        <v/>
      </c>
      <c r="BU1139" s="39" t="str">
        <f t="shared" si="733"/>
        <v/>
      </c>
      <c r="BV1139" s="39" t="str">
        <f t="shared" si="734"/>
        <v/>
      </c>
      <c r="BW1139" s="39" t="str">
        <f t="shared" si="735"/>
        <v/>
      </c>
      <c r="BX1139" s="39" t="str">
        <f t="shared" si="736"/>
        <v/>
      </c>
      <c r="BY1139" s="39" t="str">
        <f t="shared" si="737"/>
        <v/>
      </c>
      <c r="BZ1139" s="39" t="str">
        <f t="shared" si="738"/>
        <v/>
      </c>
      <c r="CA1139" s="39" t="str">
        <f t="shared" si="739"/>
        <v/>
      </c>
      <c r="CB1139" s="39" t="str">
        <f t="shared" si="740"/>
        <v/>
      </c>
      <c r="CC1139" s="39" t="str">
        <f t="shared" si="741"/>
        <v/>
      </c>
      <c r="CD1139" s="39" t="str">
        <f t="shared" si="742"/>
        <v/>
      </c>
      <c r="CE1139" s="39" t="str">
        <f t="shared" si="743"/>
        <v/>
      </c>
      <c r="CF1139" s="39" t="str">
        <f t="shared" si="744"/>
        <v/>
      </c>
      <c r="CG1139" s="39" t="str">
        <f t="shared" si="745"/>
        <v/>
      </c>
      <c r="CH1139" s="39" t="str">
        <f t="shared" si="746"/>
        <v/>
      </c>
      <c r="CI1139" s="39" t="str">
        <f t="shared" si="747"/>
        <v/>
      </c>
    </row>
    <row r="1140" spans="1:87">
      <c r="A1140" s="18"/>
      <c r="B1140" s="15" t="str">
        <f>'Gene Table'!E1139</f>
        <v>HK3</v>
      </c>
      <c r="C1140" s="15" t="str">
        <f>'Gene Table'!B1139</f>
        <v>P09</v>
      </c>
      <c r="D1140" s="16" t="str">
        <f>IF(SUM('Test Sample Data'!D$3:D$98)&gt;10,IF(AND(ISNUMBER('Test Sample Data'!D1139),'Test Sample Data'!D1139&lt;$B$1,'Test Sample Data'!D1139&gt;0),'Test Sample Data'!D1139,$B$1),"")</f>
        <v/>
      </c>
      <c r="E1140" s="17" t="str">
        <f>IF(SUM('Test Sample Data'!E$3:E$98)&gt;10,IF(AND(ISNUMBER('Test Sample Data'!E1139),'Test Sample Data'!E1139&lt;$B$1,'Test Sample Data'!E1139&gt;0),'Test Sample Data'!E1139,$B$1),"")</f>
        <v/>
      </c>
      <c r="F1140" s="17" t="str">
        <f>IF(SUM('Test Sample Data'!F$3:F$98)&gt;10,IF(AND(ISNUMBER('Test Sample Data'!F1139),'Test Sample Data'!F1139&lt;$B$1,'Test Sample Data'!F1139&gt;0),'Test Sample Data'!F1139,$B$1),"")</f>
        <v/>
      </c>
      <c r="G1140" s="17" t="str">
        <f>IF(SUM('Test Sample Data'!G$3:G$98)&gt;10,IF(AND(ISNUMBER('Test Sample Data'!G1139),'Test Sample Data'!G1139&lt;$B$1,'Test Sample Data'!G1139&gt;0),'Test Sample Data'!G1139,$B$1),"")</f>
        <v/>
      </c>
      <c r="H1140" s="17" t="str">
        <f>IF(SUM('Test Sample Data'!H$3:H$98)&gt;10,IF(AND(ISNUMBER('Test Sample Data'!H1139),'Test Sample Data'!H1139&lt;$B$1,'Test Sample Data'!H1139&gt;0),'Test Sample Data'!H1139,$B$1),"")</f>
        <v/>
      </c>
      <c r="I1140" s="17" t="str">
        <f>IF(SUM('Test Sample Data'!I$3:I$98)&gt;10,IF(AND(ISNUMBER('Test Sample Data'!I1139),'Test Sample Data'!I1139&lt;$B$1,'Test Sample Data'!I1139&gt;0),'Test Sample Data'!I1139,$B$1),"")</f>
        <v/>
      </c>
      <c r="J1140" s="17" t="str">
        <f>IF(SUM('Test Sample Data'!J$3:J$98)&gt;10,IF(AND(ISNUMBER('Test Sample Data'!J1139),'Test Sample Data'!J1139&lt;$B$1,'Test Sample Data'!J1139&gt;0),'Test Sample Data'!J1139,$B$1),"")</f>
        <v/>
      </c>
      <c r="K1140" s="17" t="str">
        <f>IF(SUM('Test Sample Data'!K$3:K$98)&gt;10,IF(AND(ISNUMBER('Test Sample Data'!K1139),'Test Sample Data'!K1139&lt;$B$1,'Test Sample Data'!K1139&gt;0),'Test Sample Data'!K1139,$B$1),"")</f>
        <v/>
      </c>
      <c r="L1140" s="17" t="str">
        <f>IF(SUM('Test Sample Data'!L$3:L$98)&gt;10,IF(AND(ISNUMBER('Test Sample Data'!L1139),'Test Sample Data'!L1139&lt;$B$1,'Test Sample Data'!L1139&gt;0),'Test Sample Data'!L1139,$B$1),"")</f>
        <v/>
      </c>
      <c r="M1140" s="17" t="str">
        <f>IF(SUM('Test Sample Data'!M$3:M$98)&gt;10,IF(AND(ISNUMBER('Test Sample Data'!M1139),'Test Sample Data'!M1139&lt;$B$1,'Test Sample Data'!M1139&gt;0),'Test Sample Data'!M1139,$B$1),"")</f>
        <v/>
      </c>
      <c r="N1140" s="17" t="str">
        <f>'Gene Table'!E1139</f>
        <v>HK3</v>
      </c>
      <c r="O1140" s="17" t="str">
        <f>'Gene Table'!B1139</f>
        <v>P09</v>
      </c>
      <c r="P1140" s="17" t="str">
        <f>IF(SUM('Control Sample Data'!D$3:D$98)&gt;10,IF(AND(ISNUMBER('Control Sample Data'!D1139),'Control Sample Data'!D1139&lt;$B$1,'Control Sample Data'!D1139&gt;0),'Control Sample Data'!D1139,$B$1),"")</f>
        <v/>
      </c>
      <c r="Q1140" s="17" t="str">
        <f>IF(SUM('Control Sample Data'!E$3:E$98)&gt;10,IF(AND(ISNUMBER('Control Sample Data'!E1139),'Control Sample Data'!E1139&lt;$B$1,'Control Sample Data'!E1139&gt;0),'Control Sample Data'!E1139,$B$1),"")</f>
        <v/>
      </c>
      <c r="R1140" s="17" t="str">
        <f>IF(SUM('Control Sample Data'!F$3:F$98)&gt;10,IF(AND(ISNUMBER('Control Sample Data'!F1139),'Control Sample Data'!F1139&lt;$B$1,'Control Sample Data'!F1139&gt;0),'Control Sample Data'!F1139,$B$1),"")</f>
        <v/>
      </c>
      <c r="S1140" s="17" t="str">
        <f>IF(SUM('Control Sample Data'!G$3:G$98)&gt;10,IF(AND(ISNUMBER('Control Sample Data'!G1139),'Control Sample Data'!G1139&lt;$B$1,'Control Sample Data'!G1139&gt;0),'Control Sample Data'!G1139,$B$1),"")</f>
        <v/>
      </c>
      <c r="T1140" s="17" t="str">
        <f>IF(SUM('Control Sample Data'!H$3:H$98)&gt;10,IF(AND(ISNUMBER('Control Sample Data'!H1139),'Control Sample Data'!H1139&lt;$B$1,'Control Sample Data'!H1139&gt;0),'Control Sample Data'!H1139,$B$1),"")</f>
        <v/>
      </c>
      <c r="U1140" s="17" t="str">
        <f>IF(SUM('Control Sample Data'!I$3:I$98)&gt;10,IF(AND(ISNUMBER('Control Sample Data'!I1139),'Control Sample Data'!I1139&lt;$B$1,'Control Sample Data'!I1139&gt;0),'Control Sample Data'!I1139,$B$1),"")</f>
        <v/>
      </c>
      <c r="V1140" s="17" t="str">
        <f>IF(SUM('Control Sample Data'!J$3:J$98)&gt;10,IF(AND(ISNUMBER('Control Sample Data'!J1139),'Control Sample Data'!J1139&lt;$B$1,'Control Sample Data'!J1139&gt;0),'Control Sample Data'!J1139,$B$1),"")</f>
        <v/>
      </c>
      <c r="W1140" s="17" t="str">
        <f>IF(SUM('Control Sample Data'!K$3:K$98)&gt;10,IF(AND(ISNUMBER('Control Sample Data'!K1139),'Control Sample Data'!K1139&lt;$B$1,'Control Sample Data'!K1139&gt;0),'Control Sample Data'!K1139,$B$1),"")</f>
        <v/>
      </c>
      <c r="X1140" s="17" t="str">
        <f>IF(SUM('Control Sample Data'!L$3:L$98)&gt;10,IF(AND(ISNUMBER('Control Sample Data'!L1139),'Control Sample Data'!L1139&lt;$B$1,'Control Sample Data'!L1139&gt;0),'Control Sample Data'!L1139,$B$1),"")</f>
        <v/>
      </c>
      <c r="Y1140" s="17" t="str">
        <f>IF(SUM('Control Sample Data'!M$3:M$98)&gt;10,IF(AND(ISNUMBER('Control Sample Data'!M1139),'Control Sample Data'!M1139&lt;$B$1,'Control Sample Data'!M1139&gt;0),'Control Sample Data'!M1139,$B$1),"")</f>
        <v/>
      </c>
      <c r="AT1140" s="36" t="str">
        <f t="shared" si="748"/>
        <v/>
      </c>
      <c r="AU1140" s="36" t="str">
        <f t="shared" si="749"/>
        <v/>
      </c>
      <c r="AV1140" s="36" t="str">
        <f t="shared" si="750"/>
        <v/>
      </c>
      <c r="AW1140" s="36" t="str">
        <f t="shared" si="751"/>
        <v/>
      </c>
      <c r="AX1140" s="36" t="str">
        <f t="shared" si="752"/>
        <v/>
      </c>
      <c r="AY1140" s="36" t="str">
        <f t="shared" si="753"/>
        <v/>
      </c>
      <c r="AZ1140" s="36" t="str">
        <f t="shared" si="754"/>
        <v/>
      </c>
      <c r="BA1140" s="36" t="str">
        <f t="shared" si="755"/>
        <v/>
      </c>
      <c r="BB1140" s="36" t="str">
        <f t="shared" si="756"/>
        <v/>
      </c>
      <c r="BC1140" s="36" t="str">
        <f t="shared" si="757"/>
        <v/>
      </c>
      <c r="BD1140" s="36" t="str">
        <f t="shared" si="758"/>
        <v/>
      </c>
      <c r="BE1140" s="36" t="str">
        <f t="shared" si="759"/>
        <v/>
      </c>
      <c r="BF1140" s="36" t="str">
        <f t="shared" si="760"/>
        <v/>
      </c>
      <c r="BG1140" s="36" t="str">
        <f t="shared" si="761"/>
        <v/>
      </c>
      <c r="BH1140" s="36" t="str">
        <f t="shared" si="762"/>
        <v/>
      </c>
      <c r="BI1140" s="36" t="str">
        <f t="shared" si="763"/>
        <v/>
      </c>
      <c r="BJ1140" s="36" t="str">
        <f t="shared" si="764"/>
        <v/>
      </c>
      <c r="BK1140" s="36" t="str">
        <f t="shared" si="765"/>
        <v/>
      </c>
      <c r="BL1140" s="36" t="str">
        <f t="shared" si="766"/>
        <v/>
      </c>
      <c r="BM1140" s="36" t="str">
        <f t="shared" si="767"/>
        <v/>
      </c>
      <c r="BN1140" s="38" t="e">
        <f t="shared" si="726"/>
        <v>#DIV/0!</v>
      </c>
      <c r="BO1140" s="38" t="e">
        <f t="shared" si="727"/>
        <v>#DIV/0!</v>
      </c>
      <c r="BP1140" s="39" t="str">
        <f t="shared" si="728"/>
        <v/>
      </c>
      <c r="BQ1140" s="39" t="str">
        <f t="shared" si="729"/>
        <v/>
      </c>
      <c r="BR1140" s="39" t="str">
        <f t="shared" si="730"/>
        <v/>
      </c>
      <c r="BS1140" s="39" t="str">
        <f t="shared" si="731"/>
        <v/>
      </c>
      <c r="BT1140" s="39" t="str">
        <f t="shared" si="732"/>
        <v/>
      </c>
      <c r="BU1140" s="39" t="str">
        <f t="shared" si="733"/>
        <v/>
      </c>
      <c r="BV1140" s="39" t="str">
        <f t="shared" si="734"/>
        <v/>
      </c>
      <c r="BW1140" s="39" t="str">
        <f t="shared" si="735"/>
        <v/>
      </c>
      <c r="BX1140" s="39" t="str">
        <f t="shared" si="736"/>
        <v/>
      </c>
      <c r="BY1140" s="39" t="str">
        <f t="shared" si="737"/>
        <v/>
      </c>
      <c r="BZ1140" s="39" t="str">
        <f t="shared" si="738"/>
        <v/>
      </c>
      <c r="CA1140" s="39" t="str">
        <f t="shared" si="739"/>
        <v/>
      </c>
      <c r="CB1140" s="39" t="str">
        <f t="shared" si="740"/>
        <v/>
      </c>
      <c r="CC1140" s="39" t="str">
        <f t="shared" si="741"/>
        <v/>
      </c>
      <c r="CD1140" s="39" t="str">
        <f t="shared" si="742"/>
        <v/>
      </c>
      <c r="CE1140" s="39" t="str">
        <f t="shared" si="743"/>
        <v/>
      </c>
      <c r="CF1140" s="39" t="str">
        <f t="shared" si="744"/>
        <v/>
      </c>
      <c r="CG1140" s="39" t="str">
        <f t="shared" si="745"/>
        <v/>
      </c>
      <c r="CH1140" s="39" t="str">
        <f t="shared" si="746"/>
        <v/>
      </c>
      <c r="CI1140" s="39" t="str">
        <f t="shared" si="747"/>
        <v/>
      </c>
    </row>
    <row r="1141" spans="1:87">
      <c r="A1141" s="18"/>
      <c r="B1141" s="15" t="str">
        <f>'Gene Table'!E1140</f>
        <v>HK3</v>
      </c>
      <c r="C1141" s="15" t="str">
        <f>'Gene Table'!B1140</f>
        <v>P10</v>
      </c>
      <c r="D1141" s="16" t="str">
        <f>IF(SUM('Test Sample Data'!D$3:D$98)&gt;10,IF(AND(ISNUMBER('Test Sample Data'!D1140),'Test Sample Data'!D1140&lt;$B$1,'Test Sample Data'!D1140&gt;0),'Test Sample Data'!D1140,$B$1),"")</f>
        <v/>
      </c>
      <c r="E1141" s="17" t="str">
        <f>IF(SUM('Test Sample Data'!E$3:E$98)&gt;10,IF(AND(ISNUMBER('Test Sample Data'!E1140),'Test Sample Data'!E1140&lt;$B$1,'Test Sample Data'!E1140&gt;0),'Test Sample Data'!E1140,$B$1),"")</f>
        <v/>
      </c>
      <c r="F1141" s="17" t="str">
        <f>IF(SUM('Test Sample Data'!F$3:F$98)&gt;10,IF(AND(ISNUMBER('Test Sample Data'!F1140),'Test Sample Data'!F1140&lt;$B$1,'Test Sample Data'!F1140&gt;0),'Test Sample Data'!F1140,$B$1),"")</f>
        <v/>
      </c>
      <c r="G1141" s="17" t="str">
        <f>IF(SUM('Test Sample Data'!G$3:G$98)&gt;10,IF(AND(ISNUMBER('Test Sample Data'!G1140),'Test Sample Data'!G1140&lt;$B$1,'Test Sample Data'!G1140&gt;0),'Test Sample Data'!G1140,$B$1),"")</f>
        <v/>
      </c>
      <c r="H1141" s="17" t="str">
        <f>IF(SUM('Test Sample Data'!H$3:H$98)&gt;10,IF(AND(ISNUMBER('Test Sample Data'!H1140),'Test Sample Data'!H1140&lt;$B$1,'Test Sample Data'!H1140&gt;0),'Test Sample Data'!H1140,$B$1),"")</f>
        <v/>
      </c>
      <c r="I1141" s="17" t="str">
        <f>IF(SUM('Test Sample Data'!I$3:I$98)&gt;10,IF(AND(ISNUMBER('Test Sample Data'!I1140),'Test Sample Data'!I1140&lt;$B$1,'Test Sample Data'!I1140&gt;0),'Test Sample Data'!I1140,$B$1),"")</f>
        <v/>
      </c>
      <c r="J1141" s="17" t="str">
        <f>IF(SUM('Test Sample Data'!J$3:J$98)&gt;10,IF(AND(ISNUMBER('Test Sample Data'!J1140),'Test Sample Data'!J1140&lt;$B$1,'Test Sample Data'!J1140&gt;0),'Test Sample Data'!J1140,$B$1),"")</f>
        <v/>
      </c>
      <c r="K1141" s="17" t="str">
        <f>IF(SUM('Test Sample Data'!K$3:K$98)&gt;10,IF(AND(ISNUMBER('Test Sample Data'!K1140),'Test Sample Data'!K1140&lt;$B$1,'Test Sample Data'!K1140&gt;0),'Test Sample Data'!K1140,$B$1),"")</f>
        <v/>
      </c>
      <c r="L1141" s="17" t="str">
        <f>IF(SUM('Test Sample Data'!L$3:L$98)&gt;10,IF(AND(ISNUMBER('Test Sample Data'!L1140),'Test Sample Data'!L1140&lt;$B$1,'Test Sample Data'!L1140&gt;0),'Test Sample Data'!L1140,$B$1),"")</f>
        <v/>
      </c>
      <c r="M1141" s="17" t="str">
        <f>IF(SUM('Test Sample Data'!M$3:M$98)&gt;10,IF(AND(ISNUMBER('Test Sample Data'!M1140),'Test Sample Data'!M1140&lt;$B$1,'Test Sample Data'!M1140&gt;0),'Test Sample Data'!M1140,$B$1),"")</f>
        <v/>
      </c>
      <c r="N1141" s="17" t="str">
        <f>'Gene Table'!E1140</f>
        <v>HK3</v>
      </c>
      <c r="O1141" s="17" t="str">
        <f>'Gene Table'!B1140</f>
        <v>P10</v>
      </c>
      <c r="P1141" s="17" t="str">
        <f>IF(SUM('Control Sample Data'!D$3:D$98)&gt;10,IF(AND(ISNUMBER('Control Sample Data'!D1140),'Control Sample Data'!D1140&lt;$B$1,'Control Sample Data'!D1140&gt;0),'Control Sample Data'!D1140,$B$1),"")</f>
        <v/>
      </c>
      <c r="Q1141" s="17" t="str">
        <f>IF(SUM('Control Sample Data'!E$3:E$98)&gt;10,IF(AND(ISNUMBER('Control Sample Data'!E1140),'Control Sample Data'!E1140&lt;$B$1,'Control Sample Data'!E1140&gt;0),'Control Sample Data'!E1140,$B$1),"")</f>
        <v/>
      </c>
      <c r="R1141" s="17" t="str">
        <f>IF(SUM('Control Sample Data'!F$3:F$98)&gt;10,IF(AND(ISNUMBER('Control Sample Data'!F1140),'Control Sample Data'!F1140&lt;$B$1,'Control Sample Data'!F1140&gt;0),'Control Sample Data'!F1140,$B$1),"")</f>
        <v/>
      </c>
      <c r="S1141" s="17" t="str">
        <f>IF(SUM('Control Sample Data'!G$3:G$98)&gt;10,IF(AND(ISNUMBER('Control Sample Data'!G1140),'Control Sample Data'!G1140&lt;$B$1,'Control Sample Data'!G1140&gt;0),'Control Sample Data'!G1140,$B$1),"")</f>
        <v/>
      </c>
      <c r="T1141" s="17" t="str">
        <f>IF(SUM('Control Sample Data'!H$3:H$98)&gt;10,IF(AND(ISNUMBER('Control Sample Data'!H1140),'Control Sample Data'!H1140&lt;$B$1,'Control Sample Data'!H1140&gt;0),'Control Sample Data'!H1140,$B$1),"")</f>
        <v/>
      </c>
      <c r="U1141" s="17" t="str">
        <f>IF(SUM('Control Sample Data'!I$3:I$98)&gt;10,IF(AND(ISNUMBER('Control Sample Data'!I1140),'Control Sample Data'!I1140&lt;$B$1,'Control Sample Data'!I1140&gt;0),'Control Sample Data'!I1140,$B$1),"")</f>
        <v/>
      </c>
      <c r="V1141" s="17" t="str">
        <f>IF(SUM('Control Sample Data'!J$3:J$98)&gt;10,IF(AND(ISNUMBER('Control Sample Data'!J1140),'Control Sample Data'!J1140&lt;$B$1,'Control Sample Data'!J1140&gt;0),'Control Sample Data'!J1140,$B$1),"")</f>
        <v/>
      </c>
      <c r="W1141" s="17" t="str">
        <f>IF(SUM('Control Sample Data'!K$3:K$98)&gt;10,IF(AND(ISNUMBER('Control Sample Data'!K1140),'Control Sample Data'!K1140&lt;$B$1,'Control Sample Data'!K1140&gt;0),'Control Sample Data'!K1140,$B$1),"")</f>
        <v/>
      </c>
      <c r="X1141" s="17" t="str">
        <f>IF(SUM('Control Sample Data'!L$3:L$98)&gt;10,IF(AND(ISNUMBER('Control Sample Data'!L1140),'Control Sample Data'!L1140&lt;$B$1,'Control Sample Data'!L1140&gt;0),'Control Sample Data'!L1140,$B$1),"")</f>
        <v/>
      </c>
      <c r="Y1141" s="17" t="str">
        <f>IF(SUM('Control Sample Data'!M$3:M$98)&gt;10,IF(AND(ISNUMBER('Control Sample Data'!M1140),'Control Sample Data'!M1140&lt;$B$1,'Control Sample Data'!M1140&gt;0),'Control Sample Data'!M1140,$B$1),"")</f>
        <v/>
      </c>
      <c r="AT1141" s="36" t="str">
        <f t="shared" si="748"/>
        <v/>
      </c>
      <c r="AU1141" s="36" t="str">
        <f t="shared" si="749"/>
        <v/>
      </c>
      <c r="AV1141" s="36" t="str">
        <f t="shared" si="750"/>
        <v/>
      </c>
      <c r="AW1141" s="36" t="str">
        <f t="shared" si="751"/>
        <v/>
      </c>
      <c r="AX1141" s="36" t="str">
        <f t="shared" si="752"/>
        <v/>
      </c>
      <c r="AY1141" s="36" t="str">
        <f t="shared" si="753"/>
        <v/>
      </c>
      <c r="AZ1141" s="36" t="str">
        <f t="shared" si="754"/>
        <v/>
      </c>
      <c r="BA1141" s="36" t="str">
        <f t="shared" si="755"/>
        <v/>
      </c>
      <c r="BB1141" s="36" t="str">
        <f t="shared" si="756"/>
        <v/>
      </c>
      <c r="BC1141" s="36" t="str">
        <f t="shared" si="757"/>
        <v/>
      </c>
      <c r="BD1141" s="36" t="str">
        <f t="shared" si="758"/>
        <v/>
      </c>
      <c r="BE1141" s="36" t="str">
        <f t="shared" si="759"/>
        <v/>
      </c>
      <c r="BF1141" s="36" t="str">
        <f t="shared" si="760"/>
        <v/>
      </c>
      <c r="BG1141" s="36" t="str">
        <f t="shared" si="761"/>
        <v/>
      </c>
      <c r="BH1141" s="36" t="str">
        <f t="shared" si="762"/>
        <v/>
      </c>
      <c r="BI1141" s="36" t="str">
        <f t="shared" si="763"/>
        <v/>
      </c>
      <c r="BJ1141" s="36" t="str">
        <f t="shared" si="764"/>
        <v/>
      </c>
      <c r="BK1141" s="36" t="str">
        <f t="shared" si="765"/>
        <v/>
      </c>
      <c r="BL1141" s="36" t="str">
        <f t="shared" si="766"/>
        <v/>
      </c>
      <c r="BM1141" s="36" t="str">
        <f t="shared" si="767"/>
        <v/>
      </c>
      <c r="BN1141" s="38" t="e">
        <f t="shared" si="726"/>
        <v>#DIV/0!</v>
      </c>
      <c r="BO1141" s="38" t="e">
        <f t="shared" si="727"/>
        <v>#DIV/0!</v>
      </c>
      <c r="BP1141" s="39" t="str">
        <f t="shared" si="728"/>
        <v/>
      </c>
      <c r="BQ1141" s="39" t="str">
        <f t="shared" si="729"/>
        <v/>
      </c>
      <c r="BR1141" s="39" t="str">
        <f t="shared" si="730"/>
        <v/>
      </c>
      <c r="BS1141" s="39" t="str">
        <f t="shared" si="731"/>
        <v/>
      </c>
      <c r="BT1141" s="39" t="str">
        <f t="shared" si="732"/>
        <v/>
      </c>
      <c r="BU1141" s="39" t="str">
        <f t="shared" si="733"/>
        <v/>
      </c>
      <c r="BV1141" s="39" t="str">
        <f t="shared" si="734"/>
        <v/>
      </c>
      <c r="BW1141" s="39" t="str">
        <f t="shared" si="735"/>
        <v/>
      </c>
      <c r="BX1141" s="39" t="str">
        <f t="shared" si="736"/>
        <v/>
      </c>
      <c r="BY1141" s="39" t="str">
        <f t="shared" si="737"/>
        <v/>
      </c>
      <c r="BZ1141" s="39" t="str">
        <f t="shared" si="738"/>
        <v/>
      </c>
      <c r="CA1141" s="39" t="str">
        <f t="shared" si="739"/>
        <v/>
      </c>
      <c r="CB1141" s="39" t="str">
        <f t="shared" si="740"/>
        <v/>
      </c>
      <c r="CC1141" s="39" t="str">
        <f t="shared" si="741"/>
        <v/>
      </c>
      <c r="CD1141" s="39" t="str">
        <f t="shared" si="742"/>
        <v/>
      </c>
      <c r="CE1141" s="39" t="str">
        <f t="shared" si="743"/>
        <v/>
      </c>
      <c r="CF1141" s="39" t="str">
        <f t="shared" si="744"/>
        <v/>
      </c>
      <c r="CG1141" s="39" t="str">
        <f t="shared" si="745"/>
        <v/>
      </c>
      <c r="CH1141" s="39" t="str">
        <f t="shared" si="746"/>
        <v/>
      </c>
      <c r="CI1141" s="39" t="str">
        <f t="shared" si="747"/>
        <v/>
      </c>
    </row>
    <row r="1142" spans="1:87">
      <c r="A1142" s="18"/>
      <c r="B1142" s="15" t="str">
        <f>'Gene Table'!E1141</f>
        <v>HK4</v>
      </c>
      <c r="C1142" s="15" t="str">
        <f>'Gene Table'!B1141</f>
        <v>P11</v>
      </c>
      <c r="D1142" s="16" t="str">
        <f>IF(SUM('Test Sample Data'!D$3:D$98)&gt;10,IF(AND(ISNUMBER('Test Sample Data'!D1141),'Test Sample Data'!D1141&lt;$B$1,'Test Sample Data'!D1141&gt;0),'Test Sample Data'!D1141,$B$1),"")</f>
        <v/>
      </c>
      <c r="E1142" s="17" t="str">
        <f>IF(SUM('Test Sample Data'!E$3:E$98)&gt;10,IF(AND(ISNUMBER('Test Sample Data'!E1141),'Test Sample Data'!E1141&lt;$B$1,'Test Sample Data'!E1141&gt;0),'Test Sample Data'!E1141,$B$1),"")</f>
        <v/>
      </c>
      <c r="F1142" s="17" t="str">
        <f>IF(SUM('Test Sample Data'!F$3:F$98)&gt;10,IF(AND(ISNUMBER('Test Sample Data'!F1141),'Test Sample Data'!F1141&lt;$B$1,'Test Sample Data'!F1141&gt;0),'Test Sample Data'!F1141,$B$1),"")</f>
        <v/>
      </c>
      <c r="G1142" s="17" t="str">
        <f>IF(SUM('Test Sample Data'!G$3:G$98)&gt;10,IF(AND(ISNUMBER('Test Sample Data'!G1141),'Test Sample Data'!G1141&lt;$B$1,'Test Sample Data'!G1141&gt;0),'Test Sample Data'!G1141,$B$1),"")</f>
        <v/>
      </c>
      <c r="H1142" s="17" t="str">
        <f>IF(SUM('Test Sample Data'!H$3:H$98)&gt;10,IF(AND(ISNUMBER('Test Sample Data'!H1141),'Test Sample Data'!H1141&lt;$B$1,'Test Sample Data'!H1141&gt;0),'Test Sample Data'!H1141,$B$1),"")</f>
        <v/>
      </c>
      <c r="I1142" s="17" t="str">
        <f>IF(SUM('Test Sample Data'!I$3:I$98)&gt;10,IF(AND(ISNUMBER('Test Sample Data'!I1141),'Test Sample Data'!I1141&lt;$B$1,'Test Sample Data'!I1141&gt;0),'Test Sample Data'!I1141,$B$1),"")</f>
        <v/>
      </c>
      <c r="J1142" s="17" t="str">
        <f>IF(SUM('Test Sample Data'!J$3:J$98)&gt;10,IF(AND(ISNUMBER('Test Sample Data'!J1141),'Test Sample Data'!J1141&lt;$B$1,'Test Sample Data'!J1141&gt;0),'Test Sample Data'!J1141,$B$1),"")</f>
        <v/>
      </c>
      <c r="K1142" s="17" t="str">
        <f>IF(SUM('Test Sample Data'!K$3:K$98)&gt;10,IF(AND(ISNUMBER('Test Sample Data'!K1141),'Test Sample Data'!K1141&lt;$B$1,'Test Sample Data'!K1141&gt;0),'Test Sample Data'!K1141,$B$1),"")</f>
        <v/>
      </c>
      <c r="L1142" s="17" t="str">
        <f>IF(SUM('Test Sample Data'!L$3:L$98)&gt;10,IF(AND(ISNUMBER('Test Sample Data'!L1141),'Test Sample Data'!L1141&lt;$B$1,'Test Sample Data'!L1141&gt;0),'Test Sample Data'!L1141,$B$1),"")</f>
        <v/>
      </c>
      <c r="M1142" s="17" t="str">
        <f>IF(SUM('Test Sample Data'!M$3:M$98)&gt;10,IF(AND(ISNUMBER('Test Sample Data'!M1141),'Test Sample Data'!M1141&lt;$B$1,'Test Sample Data'!M1141&gt;0),'Test Sample Data'!M1141,$B$1),"")</f>
        <v/>
      </c>
      <c r="N1142" s="17" t="str">
        <f>'Gene Table'!E1141</f>
        <v>HK4</v>
      </c>
      <c r="O1142" s="17" t="str">
        <f>'Gene Table'!B1141</f>
        <v>P11</v>
      </c>
      <c r="P1142" s="17" t="str">
        <f>IF(SUM('Control Sample Data'!D$3:D$98)&gt;10,IF(AND(ISNUMBER('Control Sample Data'!D1141),'Control Sample Data'!D1141&lt;$B$1,'Control Sample Data'!D1141&gt;0),'Control Sample Data'!D1141,$B$1),"")</f>
        <v/>
      </c>
      <c r="Q1142" s="17" t="str">
        <f>IF(SUM('Control Sample Data'!E$3:E$98)&gt;10,IF(AND(ISNUMBER('Control Sample Data'!E1141),'Control Sample Data'!E1141&lt;$B$1,'Control Sample Data'!E1141&gt;0),'Control Sample Data'!E1141,$B$1),"")</f>
        <v/>
      </c>
      <c r="R1142" s="17" t="str">
        <f>IF(SUM('Control Sample Data'!F$3:F$98)&gt;10,IF(AND(ISNUMBER('Control Sample Data'!F1141),'Control Sample Data'!F1141&lt;$B$1,'Control Sample Data'!F1141&gt;0),'Control Sample Data'!F1141,$B$1),"")</f>
        <v/>
      </c>
      <c r="S1142" s="17" t="str">
        <f>IF(SUM('Control Sample Data'!G$3:G$98)&gt;10,IF(AND(ISNUMBER('Control Sample Data'!G1141),'Control Sample Data'!G1141&lt;$B$1,'Control Sample Data'!G1141&gt;0),'Control Sample Data'!G1141,$B$1),"")</f>
        <v/>
      </c>
      <c r="T1142" s="17" t="str">
        <f>IF(SUM('Control Sample Data'!H$3:H$98)&gt;10,IF(AND(ISNUMBER('Control Sample Data'!H1141),'Control Sample Data'!H1141&lt;$B$1,'Control Sample Data'!H1141&gt;0),'Control Sample Data'!H1141,$B$1),"")</f>
        <v/>
      </c>
      <c r="U1142" s="17" t="str">
        <f>IF(SUM('Control Sample Data'!I$3:I$98)&gt;10,IF(AND(ISNUMBER('Control Sample Data'!I1141),'Control Sample Data'!I1141&lt;$B$1,'Control Sample Data'!I1141&gt;0),'Control Sample Data'!I1141,$B$1),"")</f>
        <v/>
      </c>
      <c r="V1142" s="17" t="str">
        <f>IF(SUM('Control Sample Data'!J$3:J$98)&gt;10,IF(AND(ISNUMBER('Control Sample Data'!J1141),'Control Sample Data'!J1141&lt;$B$1,'Control Sample Data'!J1141&gt;0),'Control Sample Data'!J1141,$B$1),"")</f>
        <v/>
      </c>
      <c r="W1142" s="17" t="str">
        <f>IF(SUM('Control Sample Data'!K$3:K$98)&gt;10,IF(AND(ISNUMBER('Control Sample Data'!K1141),'Control Sample Data'!K1141&lt;$B$1,'Control Sample Data'!K1141&gt;0),'Control Sample Data'!K1141,$B$1),"")</f>
        <v/>
      </c>
      <c r="X1142" s="17" t="str">
        <f>IF(SUM('Control Sample Data'!L$3:L$98)&gt;10,IF(AND(ISNUMBER('Control Sample Data'!L1141),'Control Sample Data'!L1141&lt;$B$1,'Control Sample Data'!L1141&gt;0),'Control Sample Data'!L1141,$B$1),"")</f>
        <v/>
      </c>
      <c r="Y1142" s="17" t="str">
        <f>IF(SUM('Control Sample Data'!M$3:M$98)&gt;10,IF(AND(ISNUMBER('Control Sample Data'!M1141),'Control Sample Data'!M1141&lt;$B$1,'Control Sample Data'!M1141&gt;0),'Control Sample Data'!M1141,$B$1),"")</f>
        <v/>
      </c>
      <c r="AT1142" s="36" t="str">
        <f t="shared" si="748"/>
        <v/>
      </c>
      <c r="AU1142" s="36" t="str">
        <f t="shared" si="749"/>
        <v/>
      </c>
      <c r="AV1142" s="36" t="str">
        <f t="shared" si="750"/>
        <v/>
      </c>
      <c r="AW1142" s="36" t="str">
        <f t="shared" si="751"/>
        <v/>
      </c>
      <c r="AX1142" s="36" t="str">
        <f t="shared" si="752"/>
        <v/>
      </c>
      <c r="AY1142" s="36" t="str">
        <f t="shared" si="753"/>
        <v/>
      </c>
      <c r="AZ1142" s="36" t="str">
        <f t="shared" si="754"/>
        <v/>
      </c>
      <c r="BA1142" s="36" t="str">
        <f t="shared" si="755"/>
        <v/>
      </c>
      <c r="BB1142" s="36" t="str">
        <f t="shared" si="756"/>
        <v/>
      </c>
      <c r="BC1142" s="36" t="str">
        <f t="shared" si="757"/>
        <v/>
      </c>
      <c r="BD1142" s="36" t="str">
        <f t="shared" si="758"/>
        <v/>
      </c>
      <c r="BE1142" s="36" t="str">
        <f t="shared" si="759"/>
        <v/>
      </c>
      <c r="BF1142" s="36" t="str">
        <f t="shared" si="760"/>
        <v/>
      </c>
      <c r="BG1142" s="36" t="str">
        <f t="shared" si="761"/>
        <v/>
      </c>
      <c r="BH1142" s="36" t="str">
        <f t="shared" si="762"/>
        <v/>
      </c>
      <c r="BI1142" s="36" t="str">
        <f t="shared" si="763"/>
        <v/>
      </c>
      <c r="BJ1142" s="36" t="str">
        <f t="shared" si="764"/>
        <v/>
      </c>
      <c r="BK1142" s="36" t="str">
        <f t="shared" si="765"/>
        <v/>
      </c>
      <c r="BL1142" s="36" t="str">
        <f t="shared" si="766"/>
        <v/>
      </c>
      <c r="BM1142" s="36" t="str">
        <f t="shared" si="767"/>
        <v/>
      </c>
      <c r="BN1142" s="38" t="e">
        <f t="shared" si="726"/>
        <v>#DIV/0!</v>
      </c>
      <c r="BO1142" s="38" t="e">
        <f t="shared" si="727"/>
        <v>#DIV/0!</v>
      </c>
      <c r="BP1142" s="39" t="str">
        <f t="shared" si="728"/>
        <v/>
      </c>
      <c r="BQ1142" s="39" t="str">
        <f t="shared" si="729"/>
        <v/>
      </c>
      <c r="BR1142" s="39" t="str">
        <f t="shared" si="730"/>
        <v/>
      </c>
      <c r="BS1142" s="39" t="str">
        <f t="shared" si="731"/>
        <v/>
      </c>
      <c r="BT1142" s="39" t="str">
        <f t="shared" si="732"/>
        <v/>
      </c>
      <c r="BU1142" s="39" t="str">
        <f t="shared" si="733"/>
        <v/>
      </c>
      <c r="BV1142" s="39" t="str">
        <f t="shared" si="734"/>
        <v/>
      </c>
      <c r="BW1142" s="39" t="str">
        <f t="shared" si="735"/>
        <v/>
      </c>
      <c r="BX1142" s="39" t="str">
        <f t="shared" si="736"/>
        <v/>
      </c>
      <c r="BY1142" s="39" t="str">
        <f t="shared" si="737"/>
        <v/>
      </c>
      <c r="BZ1142" s="39" t="str">
        <f t="shared" si="738"/>
        <v/>
      </c>
      <c r="CA1142" s="39" t="str">
        <f t="shared" si="739"/>
        <v/>
      </c>
      <c r="CB1142" s="39" t="str">
        <f t="shared" si="740"/>
        <v/>
      </c>
      <c r="CC1142" s="39" t="str">
        <f t="shared" si="741"/>
        <v/>
      </c>
      <c r="CD1142" s="39" t="str">
        <f t="shared" si="742"/>
        <v/>
      </c>
      <c r="CE1142" s="39" t="str">
        <f t="shared" si="743"/>
        <v/>
      </c>
      <c r="CF1142" s="39" t="str">
        <f t="shared" si="744"/>
        <v/>
      </c>
      <c r="CG1142" s="39" t="str">
        <f t="shared" si="745"/>
        <v/>
      </c>
      <c r="CH1142" s="39" t="str">
        <f t="shared" si="746"/>
        <v/>
      </c>
      <c r="CI1142" s="39" t="str">
        <f t="shared" si="747"/>
        <v/>
      </c>
    </row>
    <row r="1143" spans="1:87">
      <c r="A1143" s="18"/>
      <c r="B1143" s="15" t="str">
        <f>'Gene Table'!E1142</f>
        <v>HK4</v>
      </c>
      <c r="C1143" s="15" t="str">
        <f>'Gene Table'!B1142</f>
        <v>P12</v>
      </c>
      <c r="D1143" s="16" t="str">
        <f>IF(SUM('Test Sample Data'!D$3:D$98)&gt;10,IF(AND(ISNUMBER('Test Sample Data'!D1142),'Test Sample Data'!D1142&lt;$B$1,'Test Sample Data'!D1142&gt;0),'Test Sample Data'!D1142,$B$1),"")</f>
        <v/>
      </c>
      <c r="E1143" s="17" t="str">
        <f>IF(SUM('Test Sample Data'!E$3:E$98)&gt;10,IF(AND(ISNUMBER('Test Sample Data'!E1142),'Test Sample Data'!E1142&lt;$B$1,'Test Sample Data'!E1142&gt;0),'Test Sample Data'!E1142,$B$1),"")</f>
        <v/>
      </c>
      <c r="F1143" s="17" t="str">
        <f>IF(SUM('Test Sample Data'!F$3:F$98)&gt;10,IF(AND(ISNUMBER('Test Sample Data'!F1142),'Test Sample Data'!F1142&lt;$B$1,'Test Sample Data'!F1142&gt;0),'Test Sample Data'!F1142,$B$1),"")</f>
        <v/>
      </c>
      <c r="G1143" s="17" t="str">
        <f>IF(SUM('Test Sample Data'!G$3:G$98)&gt;10,IF(AND(ISNUMBER('Test Sample Data'!G1142),'Test Sample Data'!G1142&lt;$B$1,'Test Sample Data'!G1142&gt;0),'Test Sample Data'!G1142,$B$1),"")</f>
        <v/>
      </c>
      <c r="H1143" s="17" t="str">
        <f>IF(SUM('Test Sample Data'!H$3:H$98)&gt;10,IF(AND(ISNUMBER('Test Sample Data'!H1142),'Test Sample Data'!H1142&lt;$B$1,'Test Sample Data'!H1142&gt;0),'Test Sample Data'!H1142,$B$1),"")</f>
        <v/>
      </c>
      <c r="I1143" s="17" t="str">
        <f>IF(SUM('Test Sample Data'!I$3:I$98)&gt;10,IF(AND(ISNUMBER('Test Sample Data'!I1142),'Test Sample Data'!I1142&lt;$B$1,'Test Sample Data'!I1142&gt;0),'Test Sample Data'!I1142,$B$1),"")</f>
        <v/>
      </c>
      <c r="J1143" s="17" t="str">
        <f>IF(SUM('Test Sample Data'!J$3:J$98)&gt;10,IF(AND(ISNUMBER('Test Sample Data'!J1142),'Test Sample Data'!J1142&lt;$B$1,'Test Sample Data'!J1142&gt;0),'Test Sample Data'!J1142,$B$1),"")</f>
        <v/>
      </c>
      <c r="K1143" s="17" t="str">
        <f>IF(SUM('Test Sample Data'!K$3:K$98)&gt;10,IF(AND(ISNUMBER('Test Sample Data'!K1142),'Test Sample Data'!K1142&lt;$B$1,'Test Sample Data'!K1142&gt;0),'Test Sample Data'!K1142,$B$1),"")</f>
        <v/>
      </c>
      <c r="L1143" s="17" t="str">
        <f>IF(SUM('Test Sample Data'!L$3:L$98)&gt;10,IF(AND(ISNUMBER('Test Sample Data'!L1142),'Test Sample Data'!L1142&lt;$B$1,'Test Sample Data'!L1142&gt;0),'Test Sample Data'!L1142,$B$1),"")</f>
        <v/>
      </c>
      <c r="M1143" s="17" t="str">
        <f>IF(SUM('Test Sample Data'!M$3:M$98)&gt;10,IF(AND(ISNUMBER('Test Sample Data'!M1142),'Test Sample Data'!M1142&lt;$B$1,'Test Sample Data'!M1142&gt;0),'Test Sample Data'!M1142,$B$1),"")</f>
        <v/>
      </c>
      <c r="N1143" s="17" t="str">
        <f>'Gene Table'!E1142</f>
        <v>HK4</v>
      </c>
      <c r="O1143" s="17" t="str">
        <f>'Gene Table'!B1142</f>
        <v>P12</v>
      </c>
      <c r="P1143" s="17" t="str">
        <f>IF(SUM('Control Sample Data'!D$3:D$98)&gt;10,IF(AND(ISNUMBER('Control Sample Data'!D1142),'Control Sample Data'!D1142&lt;$B$1,'Control Sample Data'!D1142&gt;0),'Control Sample Data'!D1142,$B$1),"")</f>
        <v/>
      </c>
      <c r="Q1143" s="17" t="str">
        <f>IF(SUM('Control Sample Data'!E$3:E$98)&gt;10,IF(AND(ISNUMBER('Control Sample Data'!E1142),'Control Sample Data'!E1142&lt;$B$1,'Control Sample Data'!E1142&gt;0),'Control Sample Data'!E1142,$B$1),"")</f>
        <v/>
      </c>
      <c r="R1143" s="17" t="str">
        <f>IF(SUM('Control Sample Data'!F$3:F$98)&gt;10,IF(AND(ISNUMBER('Control Sample Data'!F1142),'Control Sample Data'!F1142&lt;$B$1,'Control Sample Data'!F1142&gt;0),'Control Sample Data'!F1142,$B$1),"")</f>
        <v/>
      </c>
      <c r="S1143" s="17" t="str">
        <f>IF(SUM('Control Sample Data'!G$3:G$98)&gt;10,IF(AND(ISNUMBER('Control Sample Data'!G1142),'Control Sample Data'!G1142&lt;$B$1,'Control Sample Data'!G1142&gt;0),'Control Sample Data'!G1142,$B$1),"")</f>
        <v/>
      </c>
      <c r="T1143" s="17" t="str">
        <f>IF(SUM('Control Sample Data'!H$3:H$98)&gt;10,IF(AND(ISNUMBER('Control Sample Data'!H1142),'Control Sample Data'!H1142&lt;$B$1,'Control Sample Data'!H1142&gt;0),'Control Sample Data'!H1142,$B$1),"")</f>
        <v/>
      </c>
      <c r="U1143" s="17" t="str">
        <f>IF(SUM('Control Sample Data'!I$3:I$98)&gt;10,IF(AND(ISNUMBER('Control Sample Data'!I1142),'Control Sample Data'!I1142&lt;$B$1,'Control Sample Data'!I1142&gt;0),'Control Sample Data'!I1142,$B$1),"")</f>
        <v/>
      </c>
      <c r="V1143" s="17" t="str">
        <f>IF(SUM('Control Sample Data'!J$3:J$98)&gt;10,IF(AND(ISNUMBER('Control Sample Data'!J1142),'Control Sample Data'!J1142&lt;$B$1,'Control Sample Data'!J1142&gt;0),'Control Sample Data'!J1142,$B$1),"")</f>
        <v/>
      </c>
      <c r="W1143" s="17" t="str">
        <f>IF(SUM('Control Sample Data'!K$3:K$98)&gt;10,IF(AND(ISNUMBER('Control Sample Data'!K1142),'Control Sample Data'!K1142&lt;$B$1,'Control Sample Data'!K1142&gt;0),'Control Sample Data'!K1142,$B$1),"")</f>
        <v/>
      </c>
      <c r="X1143" s="17" t="str">
        <f>IF(SUM('Control Sample Data'!L$3:L$98)&gt;10,IF(AND(ISNUMBER('Control Sample Data'!L1142),'Control Sample Data'!L1142&lt;$B$1,'Control Sample Data'!L1142&gt;0),'Control Sample Data'!L1142,$B$1),"")</f>
        <v/>
      </c>
      <c r="Y1143" s="17" t="str">
        <f>IF(SUM('Control Sample Data'!M$3:M$98)&gt;10,IF(AND(ISNUMBER('Control Sample Data'!M1142),'Control Sample Data'!M1142&lt;$B$1,'Control Sample Data'!M1142&gt;0),'Control Sample Data'!M1142,$B$1),"")</f>
        <v/>
      </c>
      <c r="AT1143" s="36" t="str">
        <f t="shared" si="748"/>
        <v/>
      </c>
      <c r="AU1143" s="36" t="str">
        <f t="shared" si="749"/>
        <v/>
      </c>
      <c r="AV1143" s="36" t="str">
        <f t="shared" si="750"/>
        <v/>
      </c>
      <c r="AW1143" s="36" t="str">
        <f t="shared" si="751"/>
        <v/>
      </c>
      <c r="AX1143" s="36" t="str">
        <f t="shared" si="752"/>
        <v/>
      </c>
      <c r="AY1143" s="36" t="str">
        <f t="shared" si="753"/>
        <v/>
      </c>
      <c r="AZ1143" s="36" t="str">
        <f t="shared" si="754"/>
        <v/>
      </c>
      <c r="BA1143" s="36" t="str">
        <f t="shared" si="755"/>
        <v/>
      </c>
      <c r="BB1143" s="36" t="str">
        <f t="shared" si="756"/>
        <v/>
      </c>
      <c r="BC1143" s="36" t="str">
        <f t="shared" si="757"/>
        <v/>
      </c>
      <c r="BD1143" s="36" t="str">
        <f t="shared" si="758"/>
        <v/>
      </c>
      <c r="BE1143" s="36" t="str">
        <f t="shared" si="759"/>
        <v/>
      </c>
      <c r="BF1143" s="36" t="str">
        <f t="shared" si="760"/>
        <v/>
      </c>
      <c r="BG1143" s="36" t="str">
        <f t="shared" si="761"/>
        <v/>
      </c>
      <c r="BH1143" s="36" t="str">
        <f t="shared" si="762"/>
        <v/>
      </c>
      <c r="BI1143" s="36" t="str">
        <f t="shared" si="763"/>
        <v/>
      </c>
      <c r="BJ1143" s="36" t="str">
        <f t="shared" si="764"/>
        <v/>
      </c>
      <c r="BK1143" s="36" t="str">
        <f t="shared" si="765"/>
        <v/>
      </c>
      <c r="BL1143" s="36" t="str">
        <f t="shared" si="766"/>
        <v/>
      </c>
      <c r="BM1143" s="36" t="str">
        <f t="shared" si="767"/>
        <v/>
      </c>
      <c r="BN1143" s="38" t="e">
        <f t="shared" si="726"/>
        <v>#DIV/0!</v>
      </c>
      <c r="BO1143" s="38" t="e">
        <f t="shared" si="727"/>
        <v>#DIV/0!</v>
      </c>
      <c r="BP1143" s="39" t="str">
        <f t="shared" si="728"/>
        <v/>
      </c>
      <c r="BQ1143" s="39" t="str">
        <f t="shared" si="729"/>
        <v/>
      </c>
      <c r="BR1143" s="39" t="str">
        <f t="shared" si="730"/>
        <v/>
      </c>
      <c r="BS1143" s="39" t="str">
        <f t="shared" si="731"/>
        <v/>
      </c>
      <c r="BT1143" s="39" t="str">
        <f t="shared" si="732"/>
        <v/>
      </c>
      <c r="BU1143" s="39" t="str">
        <f t="shared" si="733"/>
        <v/>
      </c>
      <c r="BV1143" s="39" t="str">
        <f t="shared" si="734"/>
        <v/>
      </c>
      <c r="BW1143" s="39" t="str">
        <f t="shared" si="735"/>
        <v/>
      </c>
      <c r="BX1143" s="39" t="str">
        <f t="shared" si="736"/>
        <v/>
      </c>
      <c r="BY1143" s="39" t="str">
        <f t="shared" si="737"/>
        <v/>
      </c>
      <c r="BZ1143" s="39" t="str">
        <f t="shared" si="738"/>
        <v/>
      </c>
      <c r="CA1143" s="39" t="str">
        <f t="shared" si="739"/>
        <v/>
      </c>
      <c r="CB1143" s="39" t="str">
        <f t="shared" si="740"/>
        <v/>
      </c>
      <c r="CC1143" s="39" t="str">
        <f t="shared" si="741"/>
        <v/>
      </c>
      <c r="CD1143" s="39" t="str">
        <f t="shared" si="742"/>
        <v/>
      </c>
      <c r="CE1143" s="39" t="str">
        <f t="shared" si="743"/>
        <v/>
      </c>
      <c r="CF1143" s="39" t="str">
        <f t="shared" si="744"/>
        <v/>
      </c>
      <c r="CG1143" s="39" t="str">
        <f t="shared" si="745"/>
        <v/>
      </c>
      <c r="CH1143" s="39" t="str">
        <f t="shared" si="746"/>
        <v/>
      </c>
      <c r="CI1143" s="39" t="str">
        <f t="shared" si="747"/>
        <v/>
      </c>
    </row>
    <row r="1144" spans="1:87">
      <c r="A1144" s="18"/>
      <c r="B1144" s="15" t="str">
        <f>'Gene Table'!E1143</f>
        <v>HK5</v>
      </c>
      <c r="C1144" s="15" t="str">
        <f>'Gene Table'!B1143</f>
        <v>P13</v>
      </c>
      <c r="D1144" s="16" t="str">
        <f>IF(SUM('Test Sample Data'!D$3:D$98)&gt;10,IF(AND(ISNUMBER('Test Sample Data'!D1143),'Test Sample Data'!D1143&lt;$B$1,'Test Sample Data'!D1143&gt;0),'Test Sample Data'!D1143,$B$1),"")</f>
        <v/>
      </c>
      <c r="E1144" s="17" t="str">
        <f>IF(SUM('Test Sample Data'!E$3:E$98)&gt;10,IF(AND(ISNUMBER('Test Sample Data'!E1143),'Test Sample Data'!E1143&lt;$B$1,'Test Sample Data'!E1143&gt;0),'Test Sample Data'!E1143,$B$1),"")</f>
        <v/>
      </c>
      <c r="F1144" s="17" t="str">
        <f>IF(SUM('Test Sample Data'!F$3:F$98)&gt;10,IF(AND(ISNUMBER('Test Sample Data'!F1143),'Test Sample Data'!F1143&lt;$B$1,'Test Sample Data'!F1143&gt;0),'Test Sample Data'!F1143,$B$1),"")</f>
        <v/>
      </c>
      <c r="G1144" s="17" t="str">
        <f>IF(SUM('Test Sample Data'!G$3:G$98)&gt;10,IF(AND(ISNUMBER('Test Sample Data'!G1143),'Test Sample Data'!G1143&lt;$B$1,'Test Sample Data'!G1143&gt;0),'Test Sample Data'!G1143,$B$1),"")</f>
        <v/>
      </c>
      <c r="H1144" s="17" t="str">
        <f>IF(SUM('Test Sample Data'!H$3:H$98)&gt;10,IF(AND(ISNUMBER('Test Sample Data'!H1143),'Test Sample Data'!H1143&lt;$B$1,'Test Sample Data'!H1143&gt;0),'Test Sample Data'!H1143,$B$1),"")</f>
        <v/>
      </c>
      <c r="I1144" s="17" t="str">
        <f>IF(SUM('Test Sample Data'!I$3:I$98)&gt;10,IF(AND(ISNUMBER('Test Sample Data'!I1143),'Test Sample Data'!I1143&lt;$B$1,'Test Sample Data'!I1143&gt;0),'Test Sample Data'!I1143,$B$1),"")</f>
        <v/>
      </c>
      <c r="J1144" s="17" t="str">
        <f>IF(SUM('Test Sample Data'!J$3:J$98)&gt;10,IF(AND(ISNUMBER('Test Sample Data'!J1143),'Test Sample Data'!J1143&lt;$B$1,'Test Sample Data'!J1143&gt;0),'Test Sample Data'!J1143,$B$1),"")</f>
        <v/>
      </c>
      <c r="K1144" s="17" t="str">
        <f>IF(SUM('Test Sample Data'!K$3:K$98)&gt;10,IF(AND(ISNUMBER('Test Sample Data'!K1143),'Test Sample Data'!K1143&lt;$B$1,'Test Sample Data'!K1143&gt;0),'Test Sample Data'!K1143,$B$1),"")</f>
        <v/>
      </c>
      <c r="L1144" s="17" t="str">
        <f>IF(SUM('Test Sample Data'!L$3:L$98)&gt;10,IF(AND(ISNUMBER('Test Sample Data'!L1143),'Test Sample Data'!L1143&lt;$B$1,'Test Sample Data'!L1143&gt;0),'Test Sample Data'!L1143,$B$1),"")</f>
        <v/>
      </c>
      <c r="M1144" s="17" t="str">
        <f>IF(SUM('Test Sample Data'!M$3:M$98)&gt;10,IF(AND(ISNUMBER('Test Sample Data'!M1143),'Test Sample Data'!M1143&lt;$B$1,'Test Sample Data'!M1143&gt;0),'Test Sample Data'!M1143,$B$1),"")</f>
        <v/>
      </c>
      <c r="N1144" s="17" t="str">
        <f>'Gene Table'!E1143</f>
        <v>HK5</v>
      </c>
      <c r="O1144" s="17" t="str">
        <f>'Gene Table'!B1143</f>
        <v>P13</v>
      </c>
      <c r="P1144" s="17" t="str">
        <f>IF(SUM('Control Sample Data'!D$3:D$98)&gt;10,IF(AND(ISNUMBER('Control Sample Data'!D1143),'Control Sample Data'!D1143&lt;$B$1,'Control Sample Data'!D1143&gt;0),'Control Sample Data'!D1143,$B$1),"")</f>
        <v/>
      </c>
      <c r="Q1144" s="17" t="str">
        <f>IF(SUM('Control Sample Data'!E$3:E$98)&gt;10,IF(AND(ISNUMBER('Control Sample Data'!E1143),'Control Sample Data'!E1143&lt;$B$1,'Control Sample Data'!E1143&gt;0),'Control Sample Data'!E1143,$B$1),"")</f>
        <v/>
      </c>
      <c r="R1144" s="17" t="str">
        <f>IF(SUM('Control Sample Data'!F$3:F$98)&gt;10,IF(AND(ISNUMBER('Control Sample Data'!F1143),'Control Sample Data'!F1143&lt;$B$1,'Control Sample Data'!F1143&gt;0),'Control Sample Data'!F1143,$B$1),"")</f>
        <v/>
      </c>
      <c r="S1144" s="17" t="str">
        <f>IF(SUM('Control Sample Data'!G$3:G$98)&gt;10,IF(AND(ISNUMBER('Control Sample Data'!G1143),'Control Sample Data'!G1143&lt;$B$1,'Control Sample Data'!G1143&gt;0),'Control Sample Data'!G1143,$B$1),"")</f>
        <v/>
      </c>
      <c r="T1144" s="17" t="str">
        <f>IF(SUM('Control Sample Data'!H$3:H$98)&gt;10,IF(AND(ISNUMBER('Control Sample Data'!H1143),'Control Sample Data'!H1143&lt;$B$1,'Control Sample Data'!H1143&gt;0),'Control Sample Data'!H1143,$B$1),"")</f>
        <v/>
      </c>
      <c r="U1144" s="17" t="str">
        <f>IF(SUM('Control Sample Data'!I$3:I$98)&gt;10,IF(AND(ISNUMBER('Control Sample Data'!I1143),'Control Sample Data'!I1143&lt;$B$1,'Control Sample Data'!I1143&gt;0),'Control Sample Data'!I1143,$B$1),"")</f>
        <v/>
      </c>
      <c r="V1144" s="17" t="str">
        <f>IF(SUM('Control Sample Data'!J$3:J$98)&gt;10,IF(AND(ISNUMBER('Control Sample Data'!J1143),'Control Sample Data'!J1143&lt;$B$1,'Control Sample Data'!J1143&gt;0),'Control Sample Data'!J1143,$B$1),"")</f>
        <v/>
      </c>
      <c r="W1144" s="17" t="str">
        <f>IF(SUM('Control Sample Data'!K$3:K$98)&gt;10,IF(AND(ISNUMBER('Control Sample Data'!K1143),'Control Sample Data'!K1143&lt;$B$1,'Control Sample Data'!K1143&gt;0),'Control Sample Data'!K1143,$B$1),"")</f>
        <v/>
      </c>
      <c r="X1144" s="17" t="str">
        <f>IF(SUM('Control Sample Data'!L$3:L$98)&gt;10,IF(AND(ISNUMBER('Control Sample Data'!L1143),'Control Sample Data'!L1143&lt;$B$1,'Control Sample Data'!L1143&gt;0),'Control Sample Data'!L1143,$B$1),"")</f>
        <v/>
      </c>
      <c r="Y1144" s="17" t="str">
        <f>IF(SUM('Control Sample Data'!M$3:M$98)&gt;10,IF(AND(ISNUMBER('Control Sample Data'!M1143),'Control Sample Data'!M1143&lt;$B$1,'Control Sample Data'!M1143&gt;0),'Control Sample Data'!M1143,$B$1),"")</f>
        <v/>
      </c>
      <c r="AT1144" s="36" t="str">
        <f t="shared" si="748"/>
        <v/>
      </c>
      <c r="AU1144" s="36" t="str">
        <f t="shared" si="749"/>
        <v/>
      </c>
      <c r="AV1144" s="36" t="str">
        <f t="shared" si="750"/>
        <v/>
      </c>
      <c r="AW1144" s="36" t="str">
        <f t="shared" si="751"/>
        <v/>
      </c>
      <c r="AX1144" s="36" t="str">
        <f t="shared" si="752"/>
        <v/>
      </c>
      <c r="AY1144" s="36" t="str">
        <f t="shared" si="753"/>
        <v/>
      </c>
      <c r="AZ1144" s="36" t="str">
        <f t="shared" si="754"/>
        <v/>
      </c>
      <c r="BA1144" s="36" t="str">
        <f t="shared" si="755"/>
        <v/>
      </c>
      <c r="BB1144" s="36" t="str">
        <f t="shared" si="756"/>
        <v/>
      </c>
      <c r="BC1144" s="36" t="str">
        <f t="shared" si="757"/>
        <v/>
      </c>
      <c r="BD1144" s="36" t="str">
        <f t="shared" si="758"/>
        <v/>
      </c>
      <c r="BE1144" s="36" t="str">
        <f t="shared" si="759"/>
        <v/>
      </c>
      <c r="BF1144" s="36" t="str">
        <f t="shared" si="760"/>
        <v/>
      </c>
      <c r="BG1144" s="36" t="str">
        <f t="shared" si="761"/>
        <v/>
      </c>
      <c r="BH1144" s="36" t="str">
        <f t="shared" si="762"/>
        <v/>
      </c>
      <c r="BI1144" s="36" t="str">
        <f t="shared" si="763"/>
        <v/>
      </c>
      <c r="BJ1144" s="36" t="str">
        <f t="shared" si="764"/>
        <v/>
      </c>
      <c r="BK1144" s="36" t="str">
        <f t="shared" si="765"/>
        <v/>
      </c>
      <c r="BL1144" s="36" t="str">
        <f t="shared" si="766"/>
        <v/>
      </c>
      <c r="BM1144" s="36" t="str">
        <f t="shared" si="767"/>
        <v/>
      </c>
      <c r="BN1144" s="38" t="e">
        <f t="shared" si="726"/>
        <v>#DIV/0!</v>
      </c>
      <c r="BO1144" s="38" t="e">
        <f t="shared" si="727"/>
        <v>#DIV/0!</v>
      </c>
      <c r="BP1144" s="39" t="str">
        <f t="shared" si="728"/>
        <v/>
      </c>
      <c r="BQ1144" s="39" t="str">
        <f t="shared" si="729"/>
        <v/>
      </c>
      <c r="BR1144" s="39" t="str">
        <f t="shared" si="730"/>
        <v/>
      </c>
      <c r="BS1144" s="39" t="str">
        <f t="shared" si="731"/>
        <v/>
      </c>
      <c r="BT1144" s="39" t="str">
        <f t="shared" si="732"/>
        <v/>
      </c>
      <c r="BU1144" s="39" t="str">
        <f t="shared" si="733"/>
        <v/>
      </c>
      <c r="BV1144" s="39" t="str">
        <f t="shared" si="734"/>
        <v/>
      </c>
      <c r="BW1144" s="39" t="str">
        <f t="shared" si="735"/>
        <v/>
      </c>
      <c r="BX1144" s="39" t="str">
        <f t="shared" si="736"/>
        <v/>
      </c>
      <c r="BY1144" s="39" t="str">
        <f t="shared" si="737"/>
        <v/>
      </c>
      <c r="BZ1144" s="39" t="str">
        <f t="shared" si="738"/>
        <v/>
      </c>
      <c r="CA1144" s="39" t="str">
        <f t="shared" si="739"/>
        <v/>
      </c>
      <c r="CB1144" s="39" t="str">
        <f t="shared" si="740"/>
        <v/>
      </c>
      <c r="CC1144" s="39" t="str">
        <f t="shared" si="741"/>
        <v/>
      </c>
      <c r="CD1144" s="39" t="str">
        <f t="shared" si="742"/>
        <v/>
      </c>
      <c r="CE1144" s="39" t="str">
        <f t="shared" si="743"/>
        <v/>
      </c>
      <c r="CF1144" s="39" t="str">
        <f t="shared" si="744"/>
        <v/>
      </c>
      <c r="CG1144" s="39" t="str">
        <f t="shared" si="745"/>
        <v/>
      </c>
      <c r="CH1144" s="39" t="str">
        <f t="shared" si="746"/>
        <v/>
      </c>
      <c r="CI1144" s="39" t="str">
        <f t="shared" si="747"/>
        <v/>
      </c>
    </row>
    <row r="1145" spans="1:87">
      <c r="A1145" s="18"/>
      <c r="B1145" s="15" t="str">
        <f>'Gene Table'!E1144</f>
        <v>HK5</v>
      </c>
      <c r="C1145" s="15" t="str">
        <f>'Gene Table'!B1144</f>
        <v>P14</v>
      </c>
      <c r="D1145" s="16" t="str">
        <f>IF(SUM('Test Sample Data'!D$3:D$98)&gt;10,IF(AND(ISNUMBER('Test Sample Data'!D1144),'Test Sample Data'!D1144&lt;$B$1,'Test Sample Data'!D1144&gt;0),'Test Sample Data'!D1144,$B$1),"")</f>
        <v/>
      </c>
      <c r="E1145" s="17" t="str">
        <f>IF(SUM('Test Sample Data'!E$3:E$98)&gt;10,IF(AND(ISNUMBER('Test Sample Data'!E1144),'Test Sample Data'!E1144&lt;$B$1,'Test Sample Data'!E1144&gt;0),'Test Sample Data'!E1144,$B$1),"")</f>
        <v/>
      </c>
      <c r="F1145" s="17" t="str">
        <f>IF(SUM('Test Sample Data'!F$3:F$98)&gt;10,IF(AND(ISNUMBER('Test Sample Data'!F1144),'Test Sample Data'!F1144&lt;$B$1,'Test Sample Data'!F1144&gt;0),'Test Sample Data'!F1144,$B$1),"")</f>
        <v/>
      </c>
      <c r="G1145" s="17" t="str">
        <f>IF(SUM('Test Sample Data'!G$3:G$98)&gt;10,IF(AND(ISNUMBER('Test Sample Data'!G1144),'Test Sample Data'!G1144&lt;$B$1,'Test Sample Data'!G1144&gt;0),'Test Sample Data'!G1144,$B$1),"")</f>
        <v/>
      </c>
      <c r="H1145" s="17" t="str">
        <f>IF(SUM('Test Sample Data'!H$3:H$98)&gt;10,IF(AND(ISNUMBER('Test Sample Data'!H1144),'Test Sample Data'!H1144&lt;$B$1,'Test Sample Data'!H1144&gt;0),'Test Sample Data'!H1144,$B$1),"")</f>
        <v/>
      </c>
      <c r="I1145" s="17" t="str">
        <f>IF(SUM('Test Sample Data'!I$3:I$98)&gt;10,IF(AND(ISNUMBER('Test Sample Data'!I1144),'Test Sample Data'!I1144&lt;$B$1,'Test Sample Data'!I1144&gt;0),'Test Sample Data'!I1144,$B$1),"")</f>
        <v/>
      </c>
      <c r="J1145" s="17" t="str">
        <f>IF(SUM('Test Sample Data'!J$3:J$98)&gt;10,IF(AND(ISNUMBER('Test Sample Data'!J1144),'Test Sample Data'!J1144&lt;$B$1,'Test Sample Data'!J1144&gt;0),'Test Sample Data'!J1144,$B$1),"")</f>
        <v/>
      </c>
      <c r="K1145" s="17" t="str">
        <f>IF(SUM('Test Sample Data'!K$3:K$98)&gt;10,IF(AND(ISNUMBER('Test Sample Data'!K1144),'Test Sample Data'!K1144&lt;$B$1,'Test Sample Data'!K1144&gt;0),'Test Sample Data'!K1144,$B$1),"")</f>
        <v/>
      </c>
      <c r="L1145" s="17" t="str">
        <f>IF(SUM('Test Sample Data'!L$3:L$98)&gt;10,IF(AND(ISNUMBER('Test Sample Data'!L1144),'Test Sample Data'!L1144&lt;$B$1,'Test Sample Data'!L1144&gt;0),'Test Sample Data'!L1144,$B$1),"")</f>
        <v/>
      </c>
      <c r="M1145" s="17" t="str">
        <f>IF(SUM('Test Sample Data'!M$3:M$98)&gt;10,IF(AND(ISNUMBER('Test Sample Data'!M1144),'Test Sample Data'!M1144&lt;$B$1,'Test Sample Data'!M1144&gt;0),'Test Sample Data'!M1144,$B$1),"")</f>
        <v/>
      </c>
      <c r="N1145" s="17" t="str">
        <f>'Gene Table'!E1144</f>
        <v>HK5</v>
      </c>
      <c r="O1145" s="17" t="str">
        <f>'Gene Table'!B1144</f>
        <v>P14</v>
      </c>
      <c r="P1145" s="17" t="str">
        <f>IF(SUM('Control Sample Data'!D$3:D$98)&gt;10,IF(AND(ISNUMBER('Control Sample Data'!D1144),'Control Sample Data'!D1144&lt;$B$1,'Control Sample Data'!D1144&gt;0),'Control Sample Data'!D1144,$B$1),"")</f>
        <v/>
      </c>
      <c r="Q1145" s="17" t="str">
        <f>IF(SUM('Control Sample Data'!E$3:E$98)&gt;10,IF(AND(ISNUMBER('Control Sample Data'!E1144),'Control Sample Data'!E1144&lt;$B$1,'Control Sample Data'!E1144&gt;0),'Control Sample Data'!E1144,$B$1),"")</f>
        <v/>
      </c>
      <c r="R1145" s="17" t="str">
        <f>IF(SUM('Control Sample Data'!F$3:F$98)&gt;10,IF(AND(ISNUMBER('Control Sample Data'!F1144),'Control Sample Data'!F1144&lt;$B$1,'Control Sample Data'!F1144&gt;0),'Control Sample Data'!F1144,$B$1),"")</f>
        <v/>
      </c>
      <c r="S1145" s="17" t="str">
        <f>IF(SUM('Control Sample Data'!G$3:G$98)&gt;10,IF(AND(ISNUMBER('Control Sample Data'!G1144),'Control Sample Data'!G1144&lt;$B$1,'Control Sample Data'!G1144&gt;0),'Control Sample Data'!G1144,$B$1),"")</f>
        <v/>
      </c>
      <c r="T1145" s="17" t="str">
        <f>IF(SUM('Control Sample Data'!H$3:H$98)&gt;10,IF(AND(ISNUMBER('Control Sample Data'!H1144),'Control Sample Data'!H1144&lt;$B$1,'Control Sample Data'!H1144&gt;0),'Control Sample Data'!H1144,$B$1),"")</f>
        <v/>
      </c>
      <c r="U1145" s="17" t="str">
        <f>IF(SUM('Control Sample Data'!I$3:I$98)&gt;10,IF(AND(ISNUMBER('Control Sample Data'!I1144),'Control Sample Data'!I1144&lt;$B$1,'Control Sample Data'!I1144&gt;0),'Control Sample Data'!I1144,$B$1),"")</f>
        <v/>
      </c>
      <c r="V1145" s="17" t="str">
        <f>IF(SUM('Control Sample Data'!J$3:J$98)&gt;10,IF(AND(ISNUMBER('Control Sample Data'!J1144),'Control Sample Data'!J1144&lt;$B$1,'Control Sample Data'!J1144&gt;0),'Control Sample Data'!J1144,$B$1),"")</f>
        <v/>
      </c>
      <c r="W1145" s="17" t="str">
        <f>IF(SUM('Control Sample Data'!K$3:K$98)&gt;10,IF(AND(ISNUMBER('Control Sample Data'!K1144),'Control Sample Data'!K1144&lt;$B$1,'Control Sample Data'!K1144&gt;0),'Control Sample Data'!K1144,$B$1),"")</f>
        <v/>
      </c>
      <c r="X1145" s="17" t="str">
        <f>IF(SUM('Control Sample Data'!L$3:L$98)&gt;10,IF(AND(ISNUMBER('Control Sample Data'!L1144),'Control Sample Data'!L1144&lt;$B$1,'Control Sample Data'!L1144&gt;0),'Control Sample Data'!L1144,$B$1),"")</f>
        <v/>
      </c>
      <c r="Y1145" s="17" t="str">
        <f>IF(SUM('Control Sample Data'!M$3:M$98)&gt;10,IF(AND(ISNUMBER('Control Sample Data'!M1144),'Control Sample Data'!M1144&lt;$B$1,'Control Sample Data'!M1144&gt;0),'Control Sample Data'!M1144,$B$1),"")</f>
        <v/>
      </c>
      <c r="AT1145" s="36" t="str">
        <f t="shared" si="748"/>
        <v/>
      </c>
      <c r="AU1145" s="36" t="str">
        <f t="shared" si="749"/>
        <v/>
      </c>
      <c r="AV1145" s="36" t="str">
        <f t="shared" si="750"/>
        <v/>
      </c>
      <c r="AW1145" s="36" t="str">
        <f t="shared" si="751"/>
        <v/>
      </c>
      <c r="AX1145" s="36" t="str">
        <f t="shared" si="752"/>
        <v/>
      </c>
      <c r="AY1145" s="36" t="str">
        <f t="shared" si="753"/>
        <v/>
      </c>
      <c r="AZ1145" s="36" t="str">
        <f t="shared" si="754"/>
        <v/>
      </c>
      <c r="BA1145" s="36" t="str">
        <f t="shared" si="755"/>
        <v/>
      </c>
      <c r="BB1145" s="36" t="str">
        <f t="shared" si="756"/>
        <v/>
      </c>
      <c r="BC1145" s="36" t="str">
        <f t="shared" si="757"/>
        <v/>
      </c>
      <c r="BD1145" s="36" t="str">
        <f t="shared" si="758"/>
        <v/>
      </c>
      <c r="BE1145" s="36" t="str">
        <f t="shared" si="759"/>
        <v/>
      </c>
      <c r="BF1145" s="36" t="str">
        <f t="shared" si="760"/>
        <v/>
      </c>
      <c r="BG1145" s="36" t="str">
        <f t="shared" si="761"/>
        <v/>
      </c>
      <c r="BH1145" s="36" t="str">
        <f t="shared" si="762"/>
        <v/>
      </c>
      <c r="BI1145" s="36" t="str">
        <f t="shared" si="763"/>
        <v/>
      </c>
      <c r="BJ1145" s="36" t="str">
        <f t="shared" si="764"/>
        <v/>
      </c>
      <c r="BK1145" s="36" t="str">
        <f t="shared" si="765"/>
        <v/>
      </c>
      <c r="BL1145" s="36" t="str">
        <f t="shared" si="766"/>
        <v/>
      </c>
      <c r="BM1145" s="36" t="str">
        <f t="shared" si="767"/>
        <v/>
      </c>
      <c r="BN1145" s="38" t="e">
        <f t="shared" si="726"/>
        <v>#DIV/0!</v>
      </c>
      <c r="BO1145" s="38" t="e">
        <f t="shared" si="727"/>
        <v>#DIV/0!</v>
      </c>
      <c r="BP1145" s="39" t="str">
        <f t="shared" si="728"/>
        <v/>
      </c>
      <c r="BQ1145" s="39" t="str">
        <f t="shared" si="729"/>
        <v/>
      </c>
      <c r="BR1145" s="39" t="str">
        <f t="shared" si="730"/>
        <v/>
      </c>
      <c r="BS1145" s="39" t="str">
        <f t="shared" si="731"/>
        <v/>
      </c>
      <c r="BT1145" s="39" t="str">
        <f t="shared" si="732"/>
        <v/>
      </c>
      <c r="BU1145" s="39" t="str">
        <f t="shared" si="733"/>
        <v/>
      </c>
      <c r="BV1145" s="39" t="str">
        <f t="shared" si="734"/>
        <v/>
      </c>
      <c r="BW1145" s="39" t="str">
        <f t="shared" si="735"/>
        <v/>
      </c>
      <c r="BX1145" s="39" t="str">
        <f t="shared" si="736"/>
        <v/>
      </c>
      <c r="BY1145" s="39" t="str">
        <f t="shared" si="737"/>
        <v/>
      </c>
      <c r="BZ1145" s="39" t="str">
        <f t="shared" si="738"/>
        <v/>
      </c>
      <c r="CA1145" s="39" t="str">
        <f t="shared" si="739"/>
        <v/>
      </c>
      <c r="CB1145" s="39" t="str">
        <f t="shared" si="740"/>
        <v/>
      </c>
      <c r="CC1145" s="39" t="str">
        <f t="shared" si="741"/>
        <v/>
      </c>
      <c r="CD1145" s="39" t="str">
        <f t="shared" si="742"/>
        <v/>
      </c>
      <c r="CE1145" s="39" t="str">
        <f t="shared" si="743"/>
        <v/>
      </c>
      <c r="CF1145" s="39" t="str">
        <f t="shared" si="744"/>
        <v/>
      </c>
      <c r="CG1145" s="39" t="str">
        <f t="shared" si="745"/>
        <v/>
      </c>
      <c r="CH1145" s="39" t="str">
        <f t="shared" si="746"/>
        <v/>
      </c>
      <c r="CI1145" s="39" t="str">
        <f t="shared" si="747"/>
        <v/>
      </c>
    </row>
    <row r="1146" spans="1:87">
      <c r="A1146" s="18"/>
      <c r="B1146" s="15" t="str">
        <f>'Gene Table'!E1145</f>
        <v>HK6</v>
      </c>
      <c r="C1146" s="15" t="str">
        <f>'Gene Table'!B1145</f>
        <v>P15</v>
      </c>
      <c r="D1146" s="16" t="str">
        <f>IF(SUM('Test Sample Data'!D$3:D$98)&gt;10,IF(AND(ISNUMBER('Test Sample Data'!D1145),'Test Sample Data'!D1145&lt;$B$1,'Test Sample Data'!D1145&gt;0),'Test Sample Data'!D1145,$B$1),"")</f>
        <v/>
      </c>
      <c r="E1146" s="17" t="str">
        <f>IF(SUM('Test Sample Data'!E$3:E$98)&gt;10,IF(AND(ISNUMBER('Test Sample Data'!E1145),'Test Sample Data'!E1145&lt;$B$1,'Test Sample Data'!E1145&gt;0),'Test Sample Data'!E1145,$B$1),"")</f>
        <v/>
      </c>
      <c r="F1146" s="17" t="str">
        <f>IF(SUM('Test Sample Data'!F$3:F$98)&gt;10,IF(AND(ISNUMBER('Test Sample Data'!F1145),'Test Sample Data'!F1145&lt;$B$1,'Test Sample Data'!F1145&gt;0),'Test Sample Data'!F1145,$B$1),"")</f>
        <v/>
      </c>
      <c r="G1146" s="17" t="str">
        <f>IF(SUM('Test Sample Data'!G$3:G$98)&gt;10,IF(AND(ISNUMBER('Test Sample Data'!G1145),'Test Sample Data'!G1145&lt;$B$1,'Test Sample Data'!G1145&gt;0),'Test Sample Data'!G1145,$B$1),"")</f>
        <v/>
      </c>
      <c r="H1146" s="17" t="str">
        <f>IF(SUM('Test Sample Data'!H$3:H$98)&gt;10,IF(AND(ISNUMBER('Test Sample Data'!H1145),'Test Sample Data'!H1145&lt;$B$1,'Test Sample Data'!H1145&gt;0),'Test Sample Data'!H1145,$B$1),"")</f>
        <v/>
      </c>
      <c r="I1146" s="17" t="str">
        <f>IF(SUM('Test Sample Data'!I$3:I$98)&gt;10,IF(AND(ISNUMBER('Test Sample Data'!I1145),'Test Sample Data'!I1145&lt;$B$1,'Test Sample Data'!I1145&gt;0),'Test Sample Data'!I1145,$B$1),"")</f>
        <v/>
      </c>
      <c r="J1146" s="17" t="str">
        <f>IF(SUM('Test Sample Data'!J$3:J$98)&gt;10,IF(AND(ISNUMBER('Test Sample Data'!J1145),'Test Sample Data'!J1145&lt;$B$1,'Test Sample Data'!J1145&gt;0),'Test Sample Data'!J1145,$B$1),"")</f>
        <v/>
      </c>
      <c r="K1146" s="17" t="str">
        <f>IF(SUM('Test Sample Data'!K$3:K$98)&gt;10,IF(AND(ISNUMBER('Test Sample Data'!K1145),'Test Sample Data'!K1145&lt;$B$1,'Test Sample Data'!K1145&gt;0),'Test Sample Data'!K1145,$B$1),"")</f>
        <v/>
      </c>
      <c r="L1146" s="17" t="str">
        <f>IF(SUM('Test Sample Data'!L$3:L$98)&gt;10,IF(AND(ISNUMBER('Test Sample Data'!L1145),'Test Sample Data'!L1145&lt;$B$1,'Test Sample Data'!L1145&gt;0),'Test Sample Data'!L1145,$B$1),"")</f>
        <v/>
      </c>
      <c r="M1146" s="17" t="str">
        <f>IF(SUM('Test Sample Data'!M$3:M$98)&gt;10,IF(AND(ISNUMBER('Test Sample Data'!M1145),'Test Sample Data'!M1145&lt;$B$1,'Test Sample Data'!M1145&gt;0),'Test Sample Data'!M1145,$B$1),"")</f>
        <v/>
      </c>
      <c r="N1146" s="17" t="str">
        <f>'Gene Table'!E1145</f>
        <v>HK6</v>
      </c>
      <c r="O1146" s="17" t="str">
        <f>'Gene Table'!B1145</f>
        <v>P15</v>
      </c>
      <c r="P1146" s="17" t="str">
        <f>IF(SUM('Control Sample Data'!D$3:D$98)&gt;10,IF(AND(ISNUMBER('Control Sample Data'!D1145),'Control Sample Data'!D1145&lt;$B$1,'Control Sample Data'!D1145&gt;0),'Control Sample Data'!D1145,$B$1),"")</f>
        <v/>
      </c>
      <c r="Q1146" s="17" t="str">
        <f>IF(SUM('Control Sample Data'!E$3:E$98)&gt;10,IF(AND(ISNUMBER('Control Sample Data'!E1145),'Control Sample Data'!E1145&lt;$B$1,'Control Sample Data'!E1145&gt;0),'Control Sample Data'!E1145,$B$1),"")</f>
        <v/>
      </c>
      <c r="R1146" s="17" t="str">
        <f>IF(SUM('Control Sample Data'!F$3:F$98)&gt;10,IF(AND(ISNUMBER('Control Sample Data'!F1145),'Control Sample Data'!F1145&lt;$B$1,'Control Sample Data'!F1145&gt;0),'Control Sample Data'!F1145,$B$1),"")</f>
        <v/>
      </c>
      <c r="S1146" s="17" t="str">
        <f>IF(SUM('Control Sample Data'!G$3:G$98)&gt;10,IF(AND(ISNUMBER('Control Sample Data'!G1145),'Control Sample Data'!G1145&lt;$B$1,'Control Sample Data'!G1145&gt;0),'Control Sample Data'!G1145,$B$1),"")</f>
        <v/>
      </c>
      <c r="T1146" s="17" t="str">
        <f>IF(SUM('Control Sample Data'!H$3:H$98)&gt;10,IF(AND(ISNUMBER('Control Sample Data'!H1145),'Control Sample Data'!H1145&lt;$B$1,'Control Sample Data'!H1145&gt;0),'Control Sample Data'!H1145,$B$1),"")</f>
        <v/>
      </c>
      <c r="U1146" s="17" t="str">
        <f>IF(SUM('Control Sample Data'!I$3:I$98)&gt;10,IF(AND(ISNUMBER('Control Sample Data'!I1145),'Control Sample Data'!I1145&lt;$B$1,'Control Sample Data'!I1145&gt;0),'Control Sample Data'!I1145,$B$1),"")</f>
        <v/>
      </c>
      <c r="V1146" s="17" t="str">
        <f>IF(SUM('Control Sample Data'!J$3:J$98)&gt;10,IF(AND(ISNUMBER('Control Sample Data'!J1145),'Control Sample Data'!J1145&lt;$B$1,'Control Sample Data'!J1145&gt;0),'Control Sample Data'!J1145,$B$1),"")</f>
        <v/>
      </c>
      <c r="W1146" s="17" t="str">
        <f>IF(SUM('Control Sample Data'!K$3:K$98)&gt;10,IF(AND(ISNUMBER('Control Sample Data'!K1145),'Control Sample Data'!K1145&lt;$B$1,'Control Sample Data'!K1145&gt;0),'Control Sample Data'!K1145,$B$1),"")</f>
        <v/>
      </c>
      <c r="X1146" s="17" t="str">
        <f>IF(SUM('Control Sample Data'!L$3:L$98)&gt;10,IF(AND(ISNUMBER('Control Sample Data'!L1145),'Control Sample Data'!L1145&lt;$B$1,'Control Sample Data'!L1145&gt;0),'Control Sample Data'!L1145,$B$1),"")</f>
        <v/>
      </c>
      <c r="Y1146" s="17" t="str">
        <f>IF(SUM('Control Sample Data'!M$3:M$98)&gt;10,IF(AND(ISNUMBER('Control Sample Data'!M1145),'Control Sample Data'!M1145&lt;$B$1,'Control Sample Data'!M1145&gt;0),'Control Sample Data'!M1145,$B$1),"")</f>
        <v/>
      </c>
      <c r="AT1146" s="36" t="str">
        <f t="shared" si="748"/>
        <v/>
      </c>
      <c r="AU1146" s="36" t="str">
        <f t="shared" si="749"/>
        <v/>
      </c>
      <c r="AV1146" s="36" t="str">
        <f t="shared" si="750"/>
        <v/>
      </c>
      <c r="AW1146" s="36" t="str">
        <f t="shared" si="751"/>
        <v/>
      </c>
      <c r="AX1146" s="36" t="str">
        <f t="shared" si="752"/>
        <v/>
      </c>
      <c r="AY1146" s="36" t="str">
        <f t="shared" si="753"/>
        <v/>
      </c>
      <c r="AZ1146" s="36" t="str">
        <f t="shared" si="754"/>
        <v/>
      </c>
      <c r="BA1146" s="36" t="str">
        <f t="shared" si="755"/>
        <v/>
      </c>
      <c r="BB1146" s="36" t="str">
        <f t="shared" si="756"/>
        <v/>
      </c>
      <c r="BC1146" s="36" t="str">
        <f t="shared" si="757"/>
        <v/>
      </c>
      <c r="BD1146" s="36" t="str">
        <f t="shared" si="758"/>
        <v/>
      </c>
      <c r="BE1146" s="36" t="str">
        <f t="shared" si="759"/>
        <v/>
      </c>
      <c r="BF1146" s="36" t="str">
        <f t="shared" si="760"/>
        <v/>
      </c>
      <c r="BG1146" s="36" t="str">
        <f t="shared" si="761"/>
        <v/>
      </c>
      <c r="BH1146" s="36" t="str">
        <f t="shared" si="762"/>
        <v/>
      </c>
      <c r="BI1146" s="36" t="str">
        <f t="shared" si="763"/>
        <v/>
      </c>
      <c r="BJ1146" s="36" t="str">
        <f t="shared" si="764"/>
        <v/>
      </c>
      <c r="BK1146" s="36" t="str">
        <f t="shared" si="765"/>
        <v/>
      </c>
      <c r="BL1146" s="36" t="str">
        <f t="shared" si="766"/>
        <v/>
      </c>
      <c r="BM1146" s="36" t="str">
        <f t="shared" si="767"/>
        <v/>
      </c>
      <c r="BN1146" s="38" t="e">
        <f t="shared" si="726"/>
        <v>#DIV/0!</v>
      </c>
      <c r="BO1146" s="38" t="e">
        <f t="shared" si="727"/>
        <v>#DIV/0!</v>
      </c>
      <c r="BP1146" s="39" t="str">
        <f t="shared" si="728"/>
        <v/>
      </c>
      <c r="BQ1146" s="39" t="str">
        <f t="shared" si="729"/>
        <v/>
      </c>
      <c r="BR1146" s="39" t="str">
        <f t="shared" si="730"/>
        <v/>
      </c>
      <c r="BS1146" s="39" t="str">
        <f t="shared" si="731"/>
        <v/>
      </c>
      <c r="BT1146" s="39" t="str">
        <f t="shared" si="732"/>
        <v/>
      </c>
      <c r="BU1146" s="39" t="str">
        <f t="shared" si="733"/>
        <v/>
      </c>
      <c r="BV1146" s="39" t="str">
        <f t="shared" si="734"/>
        <v/>
      </c>
      <c r="BW1146" s="39" t="str">
        <f t="shared" si="735"/>
        <v/>
      </c>
      <c r="BX1146" s="39" t="str">
        <f t="shared" si="736"/>
        <v/>
      </c>
      <c r="BY1146" s="39" t="str">
        <f t="shared" si="737"/>
        <v/>
      </c>
      <c r="BZ1146" s="39" t="str">
        <f t="shared" si="738"/>
        <v/>
      </c>
      <c r="CA1146" s="39" t="str">
        <f t="shared" si="739"/>
        <v/>
      </c>
      <c r="CB1146" s="39" t="str">
        <f t="shared" si="740"/>
        <v/>
      </c>
      <c r="CC1146" s="39" t="str">
        <f t="shared" si="741"/>
        <v/>
      </c>
      <c r="CD1146" s="39" t="str">
        <f t="shared" si="742"/>
        <v/>
      </c>
      <c r="CE1146" s="39" t="str">
        <f t="shared" si="743"/>
        <v/>
      </c>
      <c r="CF1146" s="39" t="str">
        <f t="shared" si="744"/>
        <v/>
      </c>
      <c r="CG1146" s="39" t="str">
        <f t="shared" si="745"/>
        <v/>
      </c>
      <c r="CH1146" s="39" t="str">
        <f t="shared" si="746"/>
        <v/>
      </c>
      <c r="CI1146" s="39" t="str">
        <f t="shared" si="747"/>
        <v/>
      </c>
    </row>
    <row r="1147" spans="1:87">
      <c r="A1147" s="18"/>
      <c r="B1147" s="15" t="str">
        <f>'Gene Table'!E1146</f>
        <v>HK6</v>
      </c>
      <c r="C1147" s="15" t="str">
        <f>'Gene Table'!B1146</f>
        <v>P16</v>
      </c>
      <c r="D1147" s="16" t="str">
        <f>IF(SUM('Test Sample Data'!D$3:D$98)&gt;10,IF(AND(ISNUMBER('Test Sample Data'!D1146),'Test Sample Data'!D1146&lt;$B$1,'Test Sample Data'!D1146&gt;0),'Test Sample Data'!D1146,$B$1),"")</f>
        <v/>
      </c>
      <c r="E1147" s="17" t="str">
        <f>IF(SUM('Test Sample Data'!E$3:E$98)&gt;10,IF(AND(ISNUMBER('Test Sample Data'!E1146),'Test Sample Data'!E1146&lt;$B$1,'Test Sample Data'!E1146&gt;0),'Test Sample Data'!E1146,$B$1),"")</f>
        <v/>
      </c>
      <c r="F1147" s="17" t="str">
        <f>IF(SUM('Test Sample Data'!F$3:F$98)&gt;10,IF(AND(ISNUMBER('Test Sample Data'!F1146),'Test Sample Data'!F1146&lt;$B$1,'Test Sample Data'!F1146&gt;0),'Test Sample Data'!F1146,$B$1),"")</f>
        <v/>
      </c>
      <c r="G1147" s="17" t="str">
        <f>IF(SUM('Test Sample Data'!G$3:G$98)&gt;10,IF(AND(ISNUMBER('Test Sample Data'!G1146),'Test Sample Data'!G1146&lt;$B$1,'Test Sample Data'!G1146&gt;0),'Test Sample Data'!G1146,$B$1),"")</f>
        <v/>
      </c>
      <c r="H1147" s="17" t="str">
        <f>IF(SUM('Test Sample Data'!H$3:H$98)&gt;10,IF(AND(ISNUMBER('Test Sample Data'!H1146),'Test Sample Data'!H1146&lt;$B$1,'Test Sample Data'!H1146&gt;0),'Test Sample Data'!H1146,$B$1),"")</f>
        <v/>
      </c>
      <c r="I1147" s="17" t="str">
        <f>IF(SUM('Test Sample Data'!I$3:I$98)&gt;10,IF(AND(ISNUMBER('Test Sample Data'!I1146),'Test Sample Data'!I1146&lt;$B$1,'Test Sample Data'!I1146&gt;0),'Test Sample Data'!I1146,$B$1),"")</f>
        <v/>
      </c>
      <c r="J1147" s="17" t="str">
        <f>IF(SUM('Test Sample Data'!J$3:J$98)&gt;10,IF(AND(ISNUMBER('Test Sample Data'!J1146),'Test Sample Data'!J1146&lt;$B$1,'Test Sample Data'!J1146&gt;0),'Test Sample Data'!J1146,$B$1),"")</f>
        <v/>
      </c>
      <c r="K1147" s="17" t="str">
        <f>IF(SUM('Test Sample Data'!K$3:K$98)&gt;10,IF(AND(ISNUMBER('Test Sample Data'!K1146),'Test Sample Data'!K1146&lt;$B$1,'Test Sample Data'!K1146&gt;0),'Test Sample Data'!K1146,$B$1),"")</f>
        <v/>
      </c>
      <c r="L1147" s="17" t="str">
        <f>IF(SUM('Test Sample Data'!L$3:L$98)&gt;10,IF(AND(ISNUMBER('Test Sample Data'!L1146),'Test Sample Data'!L1146&lt;$B$1,'Test Sample Data'!L1146&gt;0),'Test Sample Data'!L1146,$B$1),"")</f>
        <v/>
      </c>
      <c r="M1147" s="17" t="str">
        <f>IF(SUM('Test Sample Data'!M$3:M$98)&gt;10,IF(AND(ISNUMBER('Test Sample Data'!M1146),'Test Sample Data'!M1146&lt;$B$1,'Test Sample Data'!M1146&gt;0),'Test Sample Data'!M1146,$B$1),"")</f>
        <v/>
      </c>
      <c r="N1147" s="17" t="str">
        <f>'Gene Table'!E1146</f>
        <v>HK6</v>
      </c>
      <c r="O1147" s="17" t="str">
        <f>'Gene Table'!B1146</f>
        <v>P16</v>
      </c>
      <c r="P1147" s="17" t="str">
        <f>IF(SUM('Control Sample Data'!D$3:D$98)&gt;10,IF(AND(ISNUMBER('Control Sample Data'!D1146),'Control Sample Data'!D1146&lt;$B$1,'Control Sample Data'!D1146&gt;0),'Control Sample Data'!D1146,$B$1),"")</f>
        <v/>
      </c>
      <c r="Q1147" s="17" t="str">
        <f>IF(SUM('Control Sample Data'!E$3:E$98)&gt;10,IF(AND(ISNUMBER('Control Sample Data'!E1146),'Control Sample Data'!E1146&lt;$B$1,'Control Sample Data'!E1146&gt;0),'Control Sample Data'!E1146,$B$1),"")</f>
        <v/>
      </c>
      <c r="R1147" s="17" t="str">
        <f>IF(SUM('Control Sample Data'!F$3:F$98)&gt;10,IF(AND(ISNUMBER('Control Sample Data'!F1146),'Control Sample Data'!F1146&lt;$B$1,'Control Sample Data'!F1146&gt;0),'Control Sample Data'!F1146,$B$1),"")</f>
        <v/>
      </c>
      <c r="S1147" s="17" t="str">
        <f>IF(SUM('Control Sample Data'!G$3:G$98)&gt;10,IF(AND(ISNUMBER('Control Sample Data'!G1146),'Control Sample Data'!G1146&lt;$B$1,'Control Sample Data'!G1146&gt;0),'Control Sample Data'!G1146,$B$1),"")</f>
        <v/>
      </c>
      <c r="T1147" s="17" t="str">
        <f>IF(SUM('Control Sample Data'!H$3:H$98)&gt;10,IF(AND(ISNUMBER('Control Sample Data'!H1146),'Control Sample Data'!H1146&lt;$B$1,'Control Sample Data'!H1146&gt;0),'Control Sample Data'!H1146,$B$1),"")</f>
        <v/>
      </c>
      <c r="U1147" s="17" t="str">
        <f>IF(SUM('Control Sample Data'!I$3:I$98)&gt;10,IF(AND(ISNUMBER('Control Sample Data'!I1146),'Control Sample Data'!I1146&lt;$B$1,'Control Sample Data'!I1146&gt;0),'Control Sample Data'!I1146,$B$1),"")</f>
        <v/>
      </c>
      <c r="V1147" s="17" t="str">
        <f>IF(SUM('Control Sample Data'!J$3:J$98)&gt;10,IF(AND(ISNUMBER('Control Sample Data'!J1146),'Control Sample Data'!J1146&lt;$B$1,'Control Sample Data'!J1146&gt;0),'Control Sample Data'!J1146,$B$1),"")</f>
        <v/>
      </c>
      <c r="W1147" s="17" t="str">
        <f>IF(SUM('Control Sample Data'!K$3:K$98)&gt;10,IF(AND(ISNUMBER('Control Sample Data'!K1146),'Control Sample Data'!K1146&lt;$B$1,'Control Sample Data'!K1146&gt;0),'Control Sample Data'!K1146,$B$1),"")</f>
        <v/>
      </c>
      <c r="X1147" s="17" t="str">
        <f>IF(SUM('Control Sample Data'!L$3:L$98)&gt;10,IF(AND(ISNUMBER('Control Sample Data'!L1146),'Control Sample Data'!L1146&lt;$B$1,'Control Sample Data'!L1146&gt;0),'Control Sample Data'!L1146,$B$1),"")</f>
        <v/>
      </c>
      <c r="Y1147" s="17" t="str">
        <f>IF(SUM('Control Sample Data'!M$3:M$98)&gt;10,IF(AND(ISNUMBER('Control Sample Data'!M1146),'Control Sample Data'!M1146&lt;$B$1,'Control Sample Data'!M1146&gt;0),'Control Sample Data'!M1146,$B$1),"")</f>
        <v/>
      </c>
      <c r="AT1147" s="36" t="str">
        <f t="shared" si="748"/>
        <v/>
      </c>
      <c r="AU1147" s="36" t="str">
        <f t="shared" si="749"/>
        <v/>
      </c>
      <c r="AV1147" s="36" t="str">
        <f t="shared" si="750"/>
        <v/>
      </c>
      <c r="AW1147" s="36" t="str">
        <f t="shared" si="751"/>
        <v/>
      </c>
      <c r="AX1147" s="36" t="str">
        <f t="shared" si="752"/>
        <v/>
      </c>
      <c r="AY1147" s="36" t="str">
        <f t="shared" si="753"/>
        <v/>
      </c>
      <c r="AZ1147" s="36" t="str">
        <f t="shared" si="754"/>
        <v/>
      </c>
      <c r="BA1147" s="36" t="str">
        <f t="shared" si="755"/>
        <v/>
      </c>
      <c r="BB1147" s="36" t="str">
        <f t="shared" si="756"/>
        <v/>
      </c>
      <c r="BC1147" s="36" t="str">
        <f t="shared" si="757"/>
        <v/>
      </c>
      <c r="BD1147" s="36" t="str">
        <f t="shared" si="758"/>
        <v/>
      </c>
      <c r="BE1147" s="36" t="str">
        <f t="shared" si="759"/>
        <v/>
      </c>
      <c r="BF1147" s="36" t="str">
        <f t="shared" si="760"/>
        <v/>
      </c>
      <c r="BG1147" s="36" t="str">
        <f t="shared" si="761"/>
        <v/>
      </c>
      <c r="BH1147" s="36" t="str">
        <f t="shared" si="762"/>
        <v/>
      </c>
      <c r="BI1147" s="36" t="str">
        <f t="shared" si="763"/>
        <v/>
      </c>
      <c r="BJ1147" s="36" t="str">
        <f t="shared" si="764"/>
        <v/>
      </c>
      <c r="BK1147" s="36" t="str">
        <f t="shared" si="765"/>
        <v/>
      </c>
      <c r="BL1147" s="36" t="str">
        <f t="shared" si="766"/>
        <v/>
      </c>
      <c r="BM1147" s="36" t="str">
        <f t="shared" si="767"/>
        <v/>
      </c>
      <c r="BN1147" s="38" t="e">
        <f t="shared" si="726"/>
        <v>#DIV/0!</v>
      </c>
      <c r="BO1147" s="38" t="e">
        <f t="shared" si="727"/>
        <v>#DIV/0!</v>
      </c>
      <c r="BP1147" s="39" t="str">
        <f t="shared" si="728"/>
        <v/>
      </c>
      <c r="BQ1147" s="39" t="str">
        <f t="shared" si="729"/>
        <v/>
      </c>
      <c r="BR1147" s="39" t="str">
        <f t="shared" si="730"/>
        <v/>
      </c>
      <c r="BS1147" s="39" t="str">
        <f t="shared" si="731"/>
        <v/>
      </c>
      <c r="BT1147" s="39" t="str">
        <f t="shared" si="732"/>
        <v/>
      </c>
      <c r="BU1147" s="39" t="str">
        <f t="shared" si="733"/>
        <v/>
      </c>
      <c r="BV1147" s="39" t="str">
        <f t="shared" si="734"/>
        <v/>
      </c>
      <c r="BW1147" s="39" t="str">
        <f t="shared" si="735"/>
        <v/>
      </c>
      <c r="BX1147" s="39" t="str">
        <f t="shared" si="736"/>
        <v/>
      </c>
      <c r="BY1147" s="39" t="str">
        <f t="shared" si="737"/>
        <v/>
      </c>
      <c r="BZ1147" s="39" t="str">
        <f t="shared" si="738"/>
        <v/>
      </c>
      <c r="CA1147" s="39" t="str">
        <f t="shared" si="739"/>
        <v/>
      </c>
      <c r="CB1147" s="39" t="str">
        <f t="shared" si="740"/>
        <v/>
      </c>
      <c r="CC1147" s="39" t="str">
        <f t="shared" si="741"/>
        <v/>
      </c>
      <c r="CD1147" s="39" t="str">
        <f t="shared" si="742"/>
        <v/>
      </c>
      <c r="CE1147" s="39" t="str">
        <f t="shared" si="743"/>
        <v/>
      </c>
      <c r="CF1147" s="39" t="str">
        <f t="shared" si="744"/>
        <v/>
      </c>
      <c r="CG1147" s="39" t="str">
        <f t="shared" si="745"/>
        <v/>
      </c>
      <c r="CH1147" s="39" t="str">
        <f t="shared" si="746"/>
        <v/>
      </c>
      <c r="CI1147" s="39" t="str">
        <f t="shared" si="747"/>
        <v/>
      </c>
    </row>
    <row r="1148" spans="1:87">
      <c r="A1148" s="18"/>
      <c r="B1148" s="15" t="str">
        <f>'Gene Table'!E1147</f>
        <v>RT</v>
      </c>
      <c r="C1148" s="15" t="str">
        <f>'Gene Table'!B1147</f>
        <v>P17</v>
      </c>
      <c r="D1148" s="16" t="str">
        <f>IF(SUM('Test Sample Data'!D$3:D$98)&gt;10,IF(AND(ISNUMBER('Test Sample Data'!D1147),'Test Sample Data'!D1147&lt;$B$1,'Test Sample Data'!D1147&gt;0),'Test Sample Data'!D1147,$B$1),"")</f>
        <v/>
      </c>
      <c r="E1148" s="17" t="str">
        <f>IF(SUM('Test Sample Data'!E$3:E$98)&gt;10,IF(AND(ISNUMBER('Test Sample Data'!E1147),'Test Sample Data'!E1147&lt;$B$1,'Test Sample Data'!E1147&gt;0),'Test Sample Data'!E1147,$B$1),"")</f>
        <v/>
      </c>
      <c r="F1148" s="17" t="str">
        <f>IF(SUM('Test Sample Data'!F$3:F$98)&gt;10,IF(AND(ISNUMBER('Test Sample Data'!F1147),'Test Sample Data'!F1147&lt;$B$1,'Test Sample Data'!F1147&gt;0),'Test Sample Data'!F1147,$B$1),"")</f>
        <v/>
      </c>
      <c r="G1148" s="17" t="str">
        <f>IF(SUM('Test Sample Data'!G$3:G$98)&gt;10,IF(AND(ISNUMBER('Test Sample Data'!G1147),'Test Sample Data'!G1147&lt;$B$1,'Test Sample Data'!G1147&gt;0),'Test Sample Data'!G1147,$B$1),"")</f>
        <v/>
      </c>
      <c r="H1148" s="17" t="str">
        <f>IF(SUM('Test Sample Data'!H$3:H$98)&gt;10,IF(AND(ISNUMBER('Test Sample Data'!H1147),'Test Sample Data'!H1147&lt;$B$1,'Test Sample Data'!H1147&gt;0),'Test Sample Data'!H1147,$B$1),"")</f>
        <v/>
      </c>
      <c r="I1148" s="17" t="str">
        <f>IF(SUM('Test Sample Data'!I$3:I$98)&gt;10,IF(AND(ISNUMBER('Test Sample Data'!I1147),'Test Sample Data'!I1147&lt;$B$1,'Test Sample Data'!I1147&gt;0),'Test Sample Data'!I1147,$B$1),"")</f>
        <v/>
      </c>
      <c r="J1148" s="17" t="str">
        <f>IF(SUM('Test Sample Data'!J$3:J$98)&gt;10,IF(AND(ISNUMBER('Test Sample Data'!J1147),'Test Sample Data'!J1147&lt;$B$1,'Test Sample Data'!J1147&gt;0),'Test Sample Data'!J1147,$B$1),"")</f>
        <v/>
      </c>
      <c r="K1148" s="17" t="str">
        <f>IF(SUM('Test Sample Data'!K$3:K$98)&gt;10,IF(AND(ISNUMBER('Test Sample Data'!K1147),'Test Sample Data'!K1147&lt;$B$1,'Test Sample Data'!K1147&gt;0),'Test Sample Data'!K1147,$B$1),"")</f>
        <v/>
      </c>
      <c r="L1148" s="17" t="str">
        <f>IF(SUM('Test Sample Data'!L$3:L$98)&gt;10,IF(AND(ISNUMBER('Test Sample Data'!L1147),'Test Sample Data'!L1147&lt;$B$1,'Test Sample Data'!L1147&gt;0),'Test Sample Data'!L1147,$B$1),"")</f>
        <v/>
      </c>
      <c r="M1148" s="17" t="str">
        <f>IF(SUM('Test Sample Data'!M$3:M$98)&gt;10,IF(AND(ISNUMBER('Test Sample Data'!M1147),'Test Sample Data'!M1147&lt;$B$1,'Test Sample Data'!M1147&gt;0),'Test Sample Data'!M1147,$B$1),"")</f>
        <v/>
      </c>
      <c r="N1148" s="17" t="str">
        <f>'Gene Table'!E1147</f>
        <v>RT</v>
      </c>
      <c r="O1148" s="17" t="str">
        <f>'Gene Table'!B1147</f>
        <v>P17</v>
      </c>
      <c r="P1148" s="17" t="str">
        <f>IF(SUM('Control Sample Data'!D$3:D$98)&gt;10,IF(AND(ISNUMBER('Control Sample Data'!D1147),'Control Sample Data'!D1147&lt;$B$1,'Control Sample Data'!D1147&gt;0),'Control Sample Data'!D1147,$B$1),"")</f>
        <v/>
      </c>
      <c r="Q1148" s="17" t="str">
        <f>IF(SUM('Control Sample Data'!E$3:E$98)&gt;10,IF(AND(ISNUMBER('Control Sample Data'!E1147),'Control Sample Data'!E1147&lt;$B$1,'Control Sample Data'!E1147&gt;0),'Control Sample Data'!E1147,$B$1),"")</f>
        <v/>
      </c>
      <c r="R1148" s="17" t="str">
        <f>IF(SUM('Control Sample Data'!F$3:F$98)&gt;10,IF(AND(ISNUMBER('Control Sample Data'!F1147),'Control Sample Data'!F1147&lt;$B$1,'Control Sample Data'!F1147&gt;0),'Control Sample Data'!F1147,$B$1),"")</f>
        <v/>
      </c>
      <c r="S1148" s="17" t="str">
        <f>IF(SUM('Control Sample Data'!G$3:G$98)&gt;10,IF(AND(ISNUMBER('Control Sample Data'!G1147),'Control Sample Data'!G1147&lt;$B$1,'Control Sample Data'!G1147&gt;0),'Control Sample Data'!G1147,$B$1),"")</f>
        <v/>
      </c>
      <c r="T1148" s="17" t="str">
        <f>IF(SUM('Control Sample Data'!H$3:H$98)&gt;10,IF(AND(ISNUMBER('Control Sample Data'!H1147),'Control Sample Data'!H1147&lt;$B$1,'Control Sample Data'!H1147&gt;0),'Control Sample Data'!H1147,$B$1),"")</f>
        <v/>
      </c>
      <c r="U1148" s="17" t="str">
        <f>IF(SUM('Control Sample Data'!I$3:I$98)&gt;10,IF(AND(ISNUMBER('Control Sample Data'!I1147),'Control Sample Data'!I1147&lt;$B$1,'Control Sample Data'!I1147&gt;0),'Control Sample Data'!I1147,$B$1),"")</f>
        <v/>
      </c>
      <c r="V1148" s="17" t="str">
        <f>IF(SUM('Control Sample Data'!J$3:J$98)&gt;10,IF(AND(ISNUMBER('Control Sample Data'!J1147),'Control Sample Data'!J1147&lt;$B$1,'Control Sample Data'!J1147&gt;0),'Control Sample Data'!J1147,$B$1),"")</f>
        <v/>
      </c>
      <c r="W1148" s="17" t="str">
        <f>IF(SUM('Control Sample Data'!K$3:K$98)&gt;10,IF(AND(ISNUMBER('Control Sample Data'!K1147),'Control Sample Data'!K1147&lt;$B$1,'Control Sample Data'!K1147&gt;0),'Control Sample Data'!K1147,$B$1),"")</f>
        <v/>
      </c>
      <c r="X1148" s="17" t="str">
        <f>IF(SUM('Control Sample Data'!L$3:L$98)&gt;10,IF(AND(ISNUMBER('Control Sample Data'!L1147),'Control Sample Data'!L1147&lt;$B$1,'Control Sample Data'!L1147&gt;0),'Control Sample Data'!L1147,$B$1),"")</f>
        <v/>
      </c>
      <c r="Y1148" s="17" t="str">
        <f>IF(SUM('Control Sample Data'!M$3:M$98)&gt;10,IF(AND(ISNUMBER('Control Sample Data'!M1147),'Control Sample Data'!M1147&lt;$B$1,'Control Sample Data'!M1147&gt;0),'Control Sample Data'!M1147,$B$1),"")</f>
        <v/>
      </c>
      <c r="AT1148" s="36" t="str">
        <f t="shared" si="748"/>
        <v/>
      </c>
      <c r="AU1148" s="36" t="str">
        <f t="shared" si="749"/>
        <v/>
      </c>
      <c r="AV1148" s="36" t="str">
        <f t="shared" si="750"/>
        <v/>
      </c>
      <c r="AW1148" s="36" t="str">
        <f t="shared" si="751"/>
        <v/>
      </c>
      <c r="AX1148" s="36" t="str">
        <f t="shared" si="752"/>
        <v/>
      </c>
      <c r="AY1148" s="36" t="str">
        <f t="shared" si="753"/>
        <v/>
      </c>
      <c r="AZ1148" s="36" t="str">
        <f t="shared" si="754"/>
        <v/>
      </c>
      <c r="BA1148" s="36" t="str">
        <f t="shared" si="755"/>
        <v/>
      </c>
      <c r="BB1148" s="36" t="str">
        <f t="shared" si="756"/>
        <v/>
      </c>
      <c r="BC1148" s="36" t="str">
        <f t="shared" si="757"/>
        <v/>
      </c>
      <c r="BD1148" s="36" t="str">
        <f t="shared" si="758"/>
        <v/>
      </c>
      <c r="BE1148" s="36" t="str">
        <f t="shared" si="759"/>
        <v/>
      </c>
      <c r="BF1148" s="36" t="str">
        <f t="shared" si="760"/>
        <v/>
      </c>
      <c r="BG1148" s="36" t="str">
        <f t="shared" si="761"/>
        <v/>
      </c>
      <c r="BH1148" s="36" t="str">
        <f t="shared" si="762"/>
        <v/>
      </c>
      <c r="BI1148" s="36" t="str">
        <f t="shared" si="763"/>
        <v/>
      </c>
      <c r="BJ1148" s="36" t="str">
        <f t="shared" si="764"/>
        <v/>
      </c>
      <c r="BK1148" s="36" t="str">
        <f t="shared" si="765"/>
        <v/>
      </c>
      <c r="BL1148" s="36" t="str">
        <f t="shared" si="766"/>
        <v/>
      </c>
      <c r="BM1148" s="36" t="str">
        <f t="shared" si="767"/>
        <v/>
      </c>
      <c r="BN1148" s="38" t="e">
        <f t="shared" si="726"/>
        <v>#DIV/0!</v>
      </c>
      <c r="BO1148" s="38" t="e">
        <f t="shared" si="727"/>
        <v>#DIV/0!</v>
      </c>
      <c r="BP1148" s="39" t="str">
        <f t="shared" si="728"/>
        <v/>
      </c>
      <c r="BQ1148" s="39" t="str">
        <f t="shared" si="729"/>
        <v/>
      </c>
      <c r="BR1148" s="39" t="str">
        <f t="shared" si="730"/>
        <v/>
      </c>
      <c r="BS1148" s="39" t="str">
        <f t="shared" si="731"/>
        <v/>
      </c>
      <c r="BT1148" s="39" t="str">
        <f t="shared" si="732"/>
        <v/>
      </c>
      <c r="BU1148" s="39" t="str">
        <f t="shared" si="733"/>
        <v/>
      </c>
      <c r="BV1148" s="39" t="str">
        <f t="shared" si="734"/>
        <v/>
      </c>
      <c r="BW1148" s="39" t="str">
        <f t="shared" si="735"/>
        <v/>
      </c>
      <c r="BX1148" s="39" t="str">
        <f t="shared" si="736"/>
        <v/>
      </c>
      <c r="BY1148" s="39" t="str">
        <f t="shared" si="737"/>
        <v/>
      </c>
      <c r="BZ1148" s="39" t="str">
        <f t="shared" si="738"/>
        <v/>
      </c>
      <c r="CA1148" s="39" t="str">
        <f t="shared" si="739"/>
        <v/>
      </c>
      <c r="CB1148" s="39" t="str">
        <f t="shared" si="740"/>
        <v/>
      </c>
      <c r="CC1148" s="39" t="str">
        <f t="shared" si="741"/>
        <v/>
      </c>
      <c r="CD1148" s="39" t="str">
        <f t="shared" si="742"/>
        <v/>
      </c>
      <c r="CE1148" s="39" t="str">
        <f t="shared" si="743"/>
        <v/>
      </c>
      <c r="CF1148" s="39" t="str">
        <f t="shared" si="744"/>
        <v/>
      </c>
      <c r="CG1148" s="39" t="str">
        <f t="shared" si="745"/>
        <v/>
      </c>
      <c r="CH1148" s="39" t="str">
        <f t="shared" si="746"/>
        <v/>
      </c>
      <c r="CI1148" s="39" t="str">
        <f t="shared" si="747"/>
        <v/>
      </c>
    </row>
    <row r="1149" spans="1:87">
      <c r="A1149" s="18"/>
      <c r="B1149" s="15" t="str">
        <f>'Gene Table'!E1148</f>
        <v>RT</v>
      </c>
      <c r="C1149" s="15" t="str">
        <f>'Gene Table'!B1148</f>
        <v>P18</v>
      </c>
      <c r="D1149" s="16" t="str">
        <f>IF(SUM('Test Sample Data'!D$3:D$98)&gt;10,IF(AND(ISNUMBER('Test Sample Data'!D1148),'Test Sample Data'!D1148&lt;$B$1,'Test Sample Data'!D1148&gt;0),'Test Sample Data'!D1148,$B$1),"")</f>
        <v/>
      </c>
      <c r="E1149" s="17" t="str">
        <f>IF(SUM('Test Sample Data'!E$3:E$98)&gt;10,IF(AND(ISNUMBER('Test Sample Data'!E1148),'Test Sample Data'!E1148&lt;$B$1,'Test Sample Data'!E1148&gt;0),'Test Sample Data'!E1148,$B$1),"")</f>
        <v/>
      </c>
      <c r="F1149" s="17" t="str">
        <f>IF(SUM('Test Sample Data'!F$3:F$98)&gt;10,IF(AND(ISNUMBER('Test Sample Data'!F1148),'Test Sample Data'!F1148&lt;$B$1,'Test Sample Data'!F1148&gt;0),'Test Sample Data'!F1148,$B$1),"")</f>
        <v/>
      </c>
      <c r="G1149" s="17" t="str">
        <f>IF(SUM('Test Sample Data'!G$3:G$98)&gt;10,IF(AND(ISNUMBER('Test Sample Data'!G1148),'Test Sample Data'!G1148&lt;$B$1,'Test Sample Data'!G1148&gt;0),'Test Sample Data'!G1148,$B$1),"")</f>
        <v/>
      </c>
      <c r="H1149" s="17" t="str">
        <f>IF(SUM('Test Sample Data'!H$3:H$98)&gt;10,IF(AND(ISNUMBER('Test Sample Data'!H1148),'Test Sample Data'!H1148&lt;$B$1,'Test Sample Data'!H1148&gt;0),'Test Sample Data'!H1148,$B$1),"")</f>
        <v/>
      </c>
      <c r="I1149" s="17" t="str">
        <f>IF(SUM('Test Sample Data'!I$3:I$98)&gt;10,IF(AND(ISNUMBER('Test Sample Data'!I1148),'Test Sample Data'!I1148&lt;$B$1,'Test Sample Data'!I1148&gt;0),'Test Sample Data'!I1148,$B$1),"")</f>
        <v/>
      </c>
      <c r="J1149" s="17" t="str">
        <f>IF(SUM('Test Sample Data'!J$3:J$98)&gt;10,IF(AND(ISNUMBER('Test Sample Data'!J1148),'Test Sample Data'!J1148&lt;$B$1,'Test Sample Data'!J1148&gt;0),'Test Sample Data'!J1148,$B$1),"")</f>
        <v/>
      </c>
      <c r="K1149" s="17" t="str">
        <f>IF(SUM('Test Sample Data'!K$3:K$98)&gt;10,IF(AND(ISNUMBER('Test Sample Data'!K1148),'Test Sample Data'!K1148&lt;$B$1,'Test Sample Data'!K1148&gt;0),'Test Sample Data'!K1148,$B$1),"")</f>
        <v/>
      </c>
      <c r="L1149" s="17" t="str">
        <f>IF(SUM('Test Sample Data'!L$3:L$98)&gt;10,IF(AND(ISNUMBER('Test Sample Data'!L1148),'Test Sample Data'!L1148&lt;$B$1,'Test Sample Data'!L1148&gt;0),'Test Sample Data'!L1148,$B$1),"")</f>
        <v/>
      </c>
      <c r="M1149" s="17" t="str">
        <f>IF(SUM('Test Sample Data'!M$3:M$98)&gt;10,IF(AND(ISNUMBER('Test Sample Data'!M1148),'Test Sample Data'!M1148&lt;$B$1,'Test Sample Data'!M1148&gt;0),'Test Sample Data'!M1148,$B$1),"")</f>
        <v/>
      </c>
      <c r="N1149" s="17" t="str">
        <f>'Gene Table'!E1148</f>
        <v>RT</v>
      </c>
      <c r="O1149" s="17" t="str">
        <f>'Gene Table'!B1148</f>
        <v>P18</v>
      </c>
      <c r="P1149" s="17" t="str">
        <f>IF(SUM('Control Sample Data'!D$3:D$98)&gt;10,IF(AND(ISNUMBER('Control Sample Data'!D1148),'Control Sample Data'!D1148&lt;$B$1,'Control Sample Data'!D1148&gt;0),'Control Sample Data'!D1148,$B$1),"")</f>
        <v/>
      </c>
      <c r="Q1149" s="17" t="str">
        <f>IF(SUM('Control Sample Data'!E$3:E$98)&gt;10,IF(AND(ISNUMBER('Control Sample Data'!E1148),'Control Sample Data'!E1148&lt;$B$1,'Control Sample Data'!E1148&gt;0),'Control Sample Data'!E1148,$B$1),"")</f>
        <v/>
      </c>
      <c r="R1149" s="17" t="str">
        <f>IF(SUM('Control Sample Data'!F$3:F$98)&gt;10,IF(AND(ISNUMBER('Control Sample Data'!F1148),'Control Sample Data'!F1148&lt;$B$1,'Control Sample Data'!F1148&gt;0),'Control Sample Data'!F1148,$B$1),"")</f>
        <v/>
      </c>
      <c r="S1149" s="17" t="str">
        <f>IF(SUM('Control Sample Data'!G$3:G$98)&gt;10,IF(AND(ISNUMBER('Control Sample Data'!G1148),'Control Sample Data'!G1148&lt;$B$1,'Control Sample Data'!G1148&gt;0),'Control Sample Data'!G1148,$B$1),"")</f>
        <v/>
      </c>
      <c r="T1149" s="17" t="str">
        <f>IF(SUM('Control Sample Data'!H$3:H$98)&gt;10,IF(AND(ISNUMBER('Control Sample Data'!H1148),'Control Sample Data'!H1148&lt;$B$1,'Control Sample Data'!H1148&gt;0),'Control Sample Data'!H1148,$B$1),"")</f>
        <v/>
      </c>
      <c r="U1149" s="17" t="str">
        <f>IF(SUM('Control Sample Data'!I$3:I$98)&gt;10,IF(AND(ISNUMBER('Control Sample Data'!I1148),'Control Sample Data'!I1148&lt;$B$1,'Control Sample Data'!I1148&gt;0),'Control Sample Data'!I1148,$B$1),"")</f>
        <v/>
      </c>
      <c r="V1149" s="17" t="str">
        <f>IF(SUM('Control Sample Data'!J$3:J$98)&gt;10,IF(AND(ISNUMBER('Control Sample Data'!J1148),'Control Sample Data'!J1148&lt;$B$1,'Control Sample Data'!J1148&gt;0),'Control Sample Data'!J1148,$B$1),"")</f>
        <v/>
      </c>
      <c r="W1149" s="17" t="str">
        <f>IF(SUM('Control Sample Data'!K$3:K$98)&gt;10,IF(AND(ISNUMBER('Control Sample Data'!K1148),'Control Sample Data'!K1148&lt;$B$1,'Control Sample Data'!K1148&gt;0),'Control Sample Data'!K1148,$B$1),"")</f>
        <v/>
      </c>
      <c r="X1149" s="17" t="str">
        <f>IF(SUM('Control Sample Data'!L$3:L$98)&gt;10,IF(AND(ISNUMBER('Control Sample Data'!L1148),'Control Sample Data'!L1148&lt;$B$1,'Control Sample Data'!L1148&gt;0),'Control Sample Data'!L1148,$B$1),"")</f>
        <v/>
      </c>
      <c r="Y1149" s="17" t="str">
        <f>IF(SUM('Control Sample Data'!M$3:M$98)&gt;10,IF(AND(ISNUMBER('Control Sample Data'!M1148),'Control Sample Data'!M1148&lt;$B$1,'Control Sample Data'!M1148&gt;0),'Control Sample Data'!M1148,$B$1),"")</f>
        <v/>
      </c>
      <c r="AT1149" s="36" t="str">
        <f t="shared" si="748"/>
        <v/>
      </c>
      <c r="AU1149" s="36" t="str">
        <f t="shared" si="749"/>
        <v/>
      </c>
      <c r="AV1149" s="36" t="str">
        <f t="shared" si="750"/>
        <v/>
      </c>
      <c r="AW1149" s="36" t="str">
        <f t="shared" si="751"/>
        <v/>
      </c>
      <c r="AX1149" s="36" t="str">
        <f t="shared" si="752"/>
        <v/>
      </c>
      <c r="AY1149" s="36" t="str">
        <f t="shared" si="753"/>
        <v/>
      </c>
      <c r="AZ1149" s="36" t="str">
        <f t="shared" si="754"/>
        <v/>
      </c>
      <c r="BA1149" s="36" t="str">
        <f t="shared" si="755"/>
        <v/>
      </c>
      <c r="BB1149" s="36" t="str">
        <f t="shared" si="756"/>
        <v/>
      </c>
      <c r="BC1149" s="36" t="str">
        <f t="shared" si="757"/>
        <v/>
      </c>
      <c r="BD1149" s="36" t="str">
        <f t="shared" si="758"/>
        <v/>
      </c>
      <c r="BE1149" s="36" t="str">
        <f t="shared" si="759"/>
        <v/>
      </c>
      <c r="BF1149" s="36" t="str">
        <f t="shared" si="760"/>
        <v/>
      </c>
      <c r="BG1149" s="36" t="str">
        <f t="shared" si="761"/>
        <v/>
      </c>
      <c r="BH1149" s="36" t="str">
        <f t="shared" si="762"/>
        <v/>
      </c>
      <c r="BI1149" s="36" t="str">
        <f t="shared" si="763"/>
        <v/>
      </c>
      <c r="BJ1149" s="36" t="str">
        <f t="shared" si="764"/>
        <v/>
      </c>
      <c r="BK1149" s="36" t="str">
        <f t="shared" si="765"/>
        <v/>
      </c>
      <c r="BL1149" s="36" t="str">
        <f t="shared" si="766"/>
        <v/>
      </c>
      <c r="BM1149" s="36" t="str">
        <f t="shared" si="767"/>
        <v/>
      </c>
      <c r="BN1149" s="38" t="e">
        <f t="shared" si="726"/>
        <v>#DIV/0!</v>
      </c>
      <c r="BO1149" s="38" t="e">
        <f t="shared" si="727"/>
        <v>#DIV/0!</v>
      </c>
      <c r="BP1149" s="39" t="str">
        <f t="shared" si="728"/>
        <v/>
      </c>
      <c r="BQ1149" s="39" t="str">
        <f t="shared" si="729"/>
        <v/>
      </c>
      <c r="BR1149" s="39" t="str">
        <f t="shared" si="730"/>
        <v/>
      </c>
      <c r="BS1149" s="39" t="str">
        <f t="shared" si="731"/>
        <v/>
      </c>
      <c r="BT1149" s="39" t="str">
        <f t="shared" si="732"/>
        <v/>
      </c>
      <c r="BU1149" s="39" t="str">
        <f t="shared" si="733"/>
        <v/>
      </c>
      <c r="BV1149" s="39" t="str">
        <f t="shared" si="734"/>
        <v/>
      </c>
      <c r="BW1149" s="39" t="str">
        <f t="shared" si="735"/>
        <v/>
      </c>
      <c r="BX1149" s="39" t="str">
        <f t="shared" si="736"/>
        <v/>
      </c>
      <c r="BY1149" s="39" t="str">
        <f t="shared" si="737"/>
        <v/>
      </c>
      <c r="BZ1149" s="39" t="str">
        <f t="shared" si="738"/>
        <v/>
      </c>
      <c r="CA1149" s="39" t="str">
        <f t="shared" si="739"/>
        <v/>
      </c>
      <c r="CB1149" s="39" t="str">
        <f t="shared" si="740"/>
        <v/>
      </c>
      <c r="CC1149" s="39" t="str">
        <f t="shared" si="741"/>
        <v/>
      </c>
      <c r="CD1149" s="39" t="str">
        <f t="shared" si="742"/>
        <v/>
      </c>
      <c r="CE1149" s="39" t="str">
        <f t="shared" si="743"/>
        <v/>
      </c>
      <c r="CF1149" s="39" t="str">
        <f t="shared" si="744"/>
        <v/>
      </c>
      <c r="CG1149" s="39" t="str">
        <f t="shared" si="745"/>
        <v/>
      </c>
      <c r="CH1149" s="39" t="str">
        <f t="shared" si="746"/>
        <v/>
      </c>
      <c r="CI1149" s="39" t="str">
        <f t="shared" si="747"/>
        <v/>
      </c>
    </row>
    <row r="1150" spans="1:87">
      <c r="A1150" s="18"/>
      <c r="B1150" s="15" t="str">
        <f>'Gene Table'!E1149</f>
        <v>RT</v>
      </c>
      <c r="C1150" s="15" t="str">
        <f>'Gene Table'!B1149</f>
        <v>P19</v>
      </c>
      <c r="D1150" s="16" t="str">
        <f>IF(SUM('Test Sample Data'!D$3:D$98)&gt;10,IF(AND(ISNUMBER('Test Sample Data'!D1149),'Test Sample Data'!D1149&lt;$B$1,'Test Sample Data'!D1149&gt;0),'Test Sample Data'!D1149,$B$1),"")</f>
        <v/>
      </c>
      <c r="E1150" s="17" t="str">
        <f>IF(SUM('Test Sample Data'!E$3:E$98)&gt;10,IF(AND(ISNUMBER('Test Sample Data'!E1149),'Test Sample Data'!E1149&lt;$B$1,'Test Sample Data'!E1149&gt;0),'Test Sample Data'!E1149,$B$1),"")</f>
        <v/>
      </c>
      <c r="F1150" s="17" t="str">
        <f>IF(SUM('Test Sample Data'!F$3:F$98)&gt;10,IF(AND(ISNUMBER('Test Sample Data'!F1149),'Test Sample Data'!F1149&lt;$B$1,'Test Sample Data'!F1149&gt;0),'Test Sample Data'!F1149,$B$1),"")</f>
        <v/>
      </c>
      <c r="G1150" s="17" t="str">
        <f>IF(SUM('Test Sample Data'!G$3:G$98)&gt;10,IF(AND(ISNUMBER('Test Sample Data'!G1149),'Test Sample Data'!G1149&lt;$B$1,'Test Sample Data'!G1149&gt;0),'Test Sample Data'!G1149,$B$1),"")</f>
        <v/>
      </c>
      <c r="H1150" s="17" t="str">
        <f>IF(SUM('Test Sample Data'!H$3:H$98)&gt;10,IF(AND(ISNUMBER('Test Sample Data'!H1149),'Test Sample Data'!H1149&lt;$B$1,'Test Sample Data'!H1149&gt;0),'Test Sample Data'!H1149,$B$1),"")</f>
        <v/>
      </c>
      <c r="I1150" s="17" t="str">
        <f>IF(SUM('Test Sample Data'!I$3:I$98)&gt;10,IF(AND(ISNUMBER('Test Sample Data'!I1149),'Test Sample Data'!I1149&lt;$B$1,'Test Sample Data'!I1149&gt;0),'Test Sample Data'!I1149,$B$1),"")</f>
        <v/>
      </c>
      <c r="J1150" s="17" t="str">
        <f>IF(SUM('Test Sample Data'!J$3:J$98)&gt;10,IF(AND(ISNUMBER('Test Sample Data'!J1149),'Test Sample Data'!J1149&lt;$B$1,'Test Sample Data'!J1149&gt;0),'Test Sample Data'!J1149,$B$1),"")</f>
        <v/>
      </c>
      <c r="K1150" s="17" t="str">
        <f>IF(SUM('Test Sample Data'!K$3:K$98)&gt;10,IF(AND(ISNUMBER('Test Sample Data'!K1149),'Test Sample Data'!K1149&lt;$B$1,'Test Sample Data'!K1149&gt;0),'Test Sample Data'!K1149,$B$1),"")</f>
        <v/>
      </c>
      <c r="L1150" s="17" t="str">
        <f>IF(SUM('Test Sample Data'!L$3:L$98)&gt;10,IF(AND(ISNUMBER('Test Sample Data'!L1149),'Test Sample Data'!L1149&lt;$B$1,'Test Sample Data'!L1149&gt;0),'Test Sample Data'!L1149,$B$1),"")</f>
        <v/>
      </c>
      <c r="M1150" s="17" t="str">
        <f>IF(SUM('Test Sample Data'!M$3:M$98)&gt;10,IF(AND(ISNUMBER('Test Sample Data'!M1149),'Test Sample Data'!M1149&lt;$B$1,'Test Sample Data'!M1149&gt;0),'Test Sample Data'!M1149,$B$1),"")</f>
        <v/>
      </c>
      <c r="N1150" s="17" t="str">
        <f>'Gene Table'!E1149</f>
        <v>RT</v>
      </c>
      <c r="O1150" s="17" t="str">
        <f>'Gene Table'!B1149</f>
        <v>P19</v>
      </c>
      <c r="P1150" s="17" t="str">
        <f>IF(SUM('Control Sample Data'!D$3:D$98)&gt;10,IF(AND(ISNUMBER('Control Sample Data'!D1149),'Control Sample Data'!D1149&lt;$B$1,'Control Sample Data'!D1149&gt;0),'Control Sample Data'!D1149,$B$1),"")</f>
        <v/>
      </c>
      <c r="Q1150" s="17" t="str">
        <f>IF(SUM('Control Sample Data'!E$3:E$98)&gt;10,IF(AND(ISNUMBER('Control Sample Data'!E1149),'Control Sample Data'!E1149&lt;$B$1,'Control Sample Data'!E1149&gt;0),'Control Sample Data'!E1149,$B$1),"")</f>
        <v/>
      </c>
      <c r="R1150" s="17" t="str">
        <f>IF(SUM('Control Sample Data'!F$3:F$98)&gt;10,IF(AND(ISNUMBER('Control Sample Data'!F1149),'Control Sample Data'!F1149&lt;$B$1,'Control Sample Data'!F1149&gt;0),'Control Sample Data'!F1149,$B$1),"")</f>
        <v/>
      </c>
      <c r="S1150" s="17" t="str">
        <f>IF(SUM('Control Sample Data'!G$3:G$98)&gt;10,IF(AND(ISNUMBER('Control Sample Data'!G1149),'Control Sample Data'!G1149&lt;$B$1,'Control Sample Data'!G1149&gt;0),'Control Sample Data'!G1149,$B$1),"")</f>
        <v/>
      </c>
      <c r="T1150" s="17" t="str">
        <f>IF(SUM('Control Sample Data'!H$3:H$98)&gt;10,IF(AND(ISNUMBER('Control Sample Data'!H1149),'Control Sample Data'!H1149&lt;$B$1,'Control Sample Data'!H1149&gt;0),'Control Sample Data'!H1149,$B$1),"")</f>
        <v/>
      </c>
      <c r="U1150" s="17" t="str">
        <f>IF(SUM('Control Sample Data'!I$3:I$98)&gt;10,IF(AND(ISNUMBER('Control Sample Data'!I1149),'Control Sample Data'!I1149&lt;$B$1,'Control Sample Data'!I1149&gt;0),'Control Sample Data'!I1149,$B$1),"")</f>
        <v/>
      </c>
      <c r="V1150" s="17" t="str">
        <f>IF(SUM('Control Sample Data'!J$3:J$98)&gt;10,IF(AND(ISNUMBER('Control Sample Data'!J1149),'Control Sample Data'!J1149&lt;$B$1,'Control Sample Data'!J1149&gt;0),'Control Sample Data'!J1149,$B$1),"")</f>
        <v/>
      </c>
      <c r="W1150" s="17" t="str">
        <f>IF(SUM('Control Sample Data'!K$3:K$98)&gt;10,IF(AND(ISNUMBER('Control Sample Data'!K1149),'Control Sample Data'!K1149&lt;$B$1,'Control Sample Data'!K1149&gt;0),'Control Sample Data'!K1149,$B$1),"")</f>
        <v/>
      </c>
      <c r="X1150" s="17" t="str">
        <f>IF(SUM('Control Sample Data'!L$3:L$98)&gt;10,IF(AND(ISNUMBER('Control Sample Data'!L1149),'Control Sample Data'!L1149&lt;$B$1,'Control Sample Data'!L1149&gt;0),'Control Sample Data'!L1149,$B$1),"")</f>
        <v/>
      </c>
      <c r="Y1150" s="17" t="str">
        <f>IF(SUM('Control Sample Data'!M$3:M$98)&gt;10,IF(AND(ISNUMBER('Control Sample Data'!M1149),'Control Sample Data'!M1149&lt;$B$1,'Control Sample Data'!M1149&gt;0),'Control Sample Data'!M1149,$B$1),"")</f>
        <v/>
      </c>
      <c r="AT1150" s="36" t="str">
        <f t="shared" si="748"/>
        <v/>
      </c>
      <c r="AU1150" s="36" t="str">
        <f t="shared" si="749"/>
        <v/>
      </c>
      <c r="AV1150" s="36" t="str">
        <f t="shared" si="750"/>
        <v/>
      </c>
      <c r="AW1150" s="36" t="str">
        <f t="shared" si="751"/>
        <v/>
      </c>
      <c r="AX1150" s="36" t="str">
        <f t="shared" si="752"/>
        <v/>
      </c>
      <c r="AY1150" s="36" t="str">
        <f t="shared" si="753"/>
        <v/>
      </c>
      <c r="AZ1150" s="36" t="str">
        <f t="shared" si="754"/>
        <v/>
      </c>
      <c r="BA1150" s="36" t="str">
        <f t="shared" si="755"/>
        <v/>
      </c>
      <c r="BB1150" s="36" t="str">
        <f t="shared" si="756"/>
        <v/>
      </c>
      <c r="BC1150" s="36" t="str">
        <f t="shared" si="757"/>
        <v/>
      </c>
      <c r="BD1150" s="36" t="str">
        <f t="shared" si="758"/>
        <v/>
      </c>
      <c r="BE1150" s="36" t="str">
        <f t="shared" si="759"/>
        <v/>
      </c>
      <c r="BF1150" s="36" t="str">
        <f t="shared" si="760"/>
        <v/>
      </c>
      <c r="BG1150" s="36" t="str">
        <f t="shared" si="761"/>
        <v/>
      </c>
      <c r="BH1150" s="36" t="str">
        <f t="shared" si="762"/>
        <v/>
      </c>
      <c r="BI1150" s="36" t="str">
        <f t="shared" si="763"/>
        <v/>
      </c>
      <c r="BJ1150" s="36" t="str">
        <f t="shared" si="764"/>
        <v/>
      </c>
      <c r="BK1150" s="36" t="str">
        <f t="shared" si="765"/>
        <v/>
      </c>
      <c r="BL1150" s="36" t="str">
        <f t="shared" si="766"/>
        <v/>
      </c>
      <c r="BM1150" s="36" t="str">
        <f t="shared" si="767"/>
        <v/>
      </c>
      <c r="BN1150" s="38" t="e">
        <f t="shared" si="726"/>
        <v>#DIV/0!</v>
      </c>
      <c r="BO1150" s="38" t="e">
        <f t="shared" si="727"/>
        <v>#DIV/0!</v>
      </c>
      <c r="BP1150" s="39" t="str">
        <f t="shared" si="728"/>
        <v/>
      </c>
      <c r="BQ1150" s="39" t="str">
        <f t="shared" si="729"/>
        <v/>
      </c>
      <c r="BR1150" s="39" t="str">
        <f t="shared" si="730"/>
        <v/>
      </c>
      <c r="BS1150" s="39" t="str">
        <f t="shared" si="731"/>
        <v/>
      </c>
      <c r="BT1150" s="39" t="str">
        <f t="shared" si="732"/>
        <v/>
      </c>
      <c r="BU1150" s="39" t="str">
        <f t="shared" si="733"/>
        <v/>
      </c>
      <c r="BV1150" s="39" t="str">
        <f t="shared" si="734"/>
        <v/>
      </c>
      <c r="BW1150" s="39" t="str">
        <f t="shared" si="735"/>
        <v/>
      </c>
      <c r="BX1150" s="39" t="str">
        <f t="shared" si="736"/>
        <v/>
      </c>
      <c r="BY1150" s="39" t="str">
        <f t="shared" si="737"/>
        <v/>
      </c>
      <c r="BZ1150" s="39" t="str">
        <f t="shared" si="738"/>
        <v/>
      </c>
      <c r="CA1150" s="39" t="str">
        <f t="shared" si="739"/>
        <v/>
      </c>
      <c r="CB1150" s="39" t="str">
        <f t="shared" si="740"/>
        <v/>
      </c>
      <c r="CC1150" s="39" t="str">
        <f t="shared" si="741"/>
        <v/>
      </c>
      <c r="CD1150" s="39" t="str">
        <f t="shared" si="742"/>
        <v/>
      </c>
      <c r="CE1150" s="39" t="str">
        <f t="shared" si="743"/>
        <v/>
      </c>
      <c r="CF1150" s="39" t="str">
        <f t="shared" si="744"/>
        <v/>
      </c>
      <c r="CG1150" s="39" t="str">
        <f t="shared" si="745"/>
        <v/>
      </c>
      <c r="CH1150" s="39" t="str">
        <f t="shared" si="746"/>
        <v/>
      </c>
      <c r="CI1150" s="39" t="str">
        <f t="shared" si="747"/>
        <v/>
      </c>
    </row>
    <row r="1151" spans="1:87">
      <c r="A1151" s="18"/>
      <c r="B1151" s="15" t="str">
        <f>'Gene Table'!E1150</f>
        <v>RT</v>
      </c>
      <c r="C1151" s="15" t="str">
        <f>'Gene Table'!B1150</f>
        <v>P20</v>
      </c>
      <c r="D1151" s="16" t="str">
        <f>IF(SUM('Test Sample Data'!D$3:D$98)&gt;10,IF(AND(ISNUMBER('Test Sample Data'!D1150),'Test Sample Data'!D1150&lt;$B$1,'Test Sample Data'!D1150&gt;0),'Test Sample Data'!D1150,$B$1),"")</f>
        <v/>
      </c>
      <c r="E1151" s="17" t="str">
        <f>IF(SUM('Test Sample Data'!E$3:E$98)&gt;10,IF(AND(ISNUMBER('Test Sample Data'!E1150),'Test Sample Data'!E1150&lt;$B$1,'Test Sample Data'!E1150&gt;0),'Test Sample Data'!E1150,$B$1),"")</f>
        <v/>
      </c>
      <c r="F1151" s="17" t="str">
        <f>IF(SUM('Test Sample Data'!F$3:F$98)&gt;10,IF(AND(ISNUMBER('Test Sample Data'!F1150),'Test Sample Data'!F1150&lt;$B$1,'Test Sample Data'!F1150&gt;0),'Test Sample Data'!F1150,$B$1),"")</f>
        <v/>
      </c>
      <c r="G1151" s="17" t="str">
        <f>IF(SUM('Test Sample Data'!G$3:G$98)&gt;10,IF(AND(ISNUMBER('Test Sample Data'!G1150),'Test Sample Data'!G1150&lt;$B$1,'Test Sample Data'!G1150&gt;0),'Test Sample Data'!G1150,$B$1),"")</f>
        <v/>
      </c>
      <c r="H1151" s="17" t="str">
        <f>IF(SUM('Test Sample Data'!H$3:H$98)&gt;10,IF(AND(ISNUMBER('Test Sample Data'!H1150),'Test Sample Data'!H1150&lt;$B$1,'Test Sample Data'!H1150&gt;0),'Test Sample Data'!H1150,$B$1),"")</f>
        <v/>
      </c>
      <c r="I1151" s="17" t="str">
        <f>IF(SUM('Test Sample Data'!I$3:I$98)&gt;10,IF(AND(ISNUMBER('Test Sample Data'!I1150),'Test Sample Data'!I1150&lt;$B$1,'Test Sample Data'!I1150&gt;0),'Test Sample Data'!I1150,$B$1),"")</f>
        <v/>
      </c>
      <c r="J1151" s="17" t="str">
        <f>IF(SUM('Test Sample Data'!J$3:J$98)&gt;10,IF(AND(ISNUMBER('Test Sample Data'!J1150),'Test Sample Data'!J1150&lt;$B$1,'Test Sample Data'!J1150&gt;0),'Test Sample Data'!J1150,$B$1),"")</f>
        <v/>
      </c>
      <c r="K1151" s="17" t="str">
        <f>IF(SUM('Test Sample Data'!K$3:K$98)&gt;10,IF(AND(ISNUMBER('Test Sample Data'!K1150),'Test Sample Data'!K1150&lt;$B$1,'Test Sample Data'!K1150&gt;0),'Test Sample Data'!K1150,$B$1),"")</f>
        <v/>
      </c>
      <c r="L1151" s="17" t="str">
        <f>IF(SUM('Test Sample Data'!L$3:L$98)&gt;10,IF(AND(ISNUMBER('Test Sample Data'!L1150),'Test Sample Data'!L1150&lt;$B$1,'Test Sample Data'!L1150&gt;0),'Test Sample Data'!L1150,$B$1),"")</f>
        <v/>
      </c>
      <c r="M1151" s="17" t="str">
        <f>IF(SUM('Test Sample Data'!M$3:M$98)&gt;10,IF(AND(ISNUMBER('Test Sample Data'!M1150),'Test Sample Data'!M1150&lt;$B$1,'Test Sample Data'!M1150&gt;0),'Test Sample Data'!M1150,$B$1),"")</f>
        <v/>
      </c>
      <c r="N1151" s="17" t="str">
        <f>'Gene Table'!E1150</f>
        <v>RT</v>
      </c>
      <c r="O1151" s="17" t="str">
        <f>'Gene Table'!B1150</f>
        <v>P20</v>
      </c>
      <c r="P1151" s="17" t="str">
        <f>IF(SUM('Control Sample Data'!D$3:D$98)&gt;10,IF(AND(ISNUMBER('Control Sample Data'!D1150),'Control Sample Data'!D1150&lt;$B$1,'Control Sample Data'!D1150&gt;0),'Control Sample Data'!D1150,$B$1),"")</f>
        <v/>
      </c>
      <c r="Q1151" s="17" t="str">
        <f>IF(SUM('Control Sample Data'!E$3:E$98)&gt;10,IF(AND(ISNUMBER('Control Sample Data'!E1150),'Control Sample Data'!E1150&lt;$B$1,'Control Sample Data'!E1150&gt;0),'Control Sample Data'!E1150,$B$1),"")</f>
        <v/>
      </c>
      <c r="R1151" s="17" t="str">
        <f>IF(SUM('Control Sample Data'!F$3:F$98)&gt;10,IF(AND(ISNUMBER('Control Sample Data'!F1150),'Control Sample Data'!F1150&lt;$B$1,'Control Sample Data'!F1150&gt;0),'Control Sample Data'!F1150,$B$1),"")</f>
        <v/>
      </c>
      <c r="S1151" s="17" t="str">
        <f>IF(SUM('Control Sample Data'!G$3:G$98)&gt;10,IF(AND(ISNUMBER('Control Sample Data'!G1150),'Control Sample Data'!G1150&lt;$B$1,'Control Sample Data'!G1150&gt;0),'Control Sample Data'!G1150,$B$1),"")</f>
        <v/>
      </c>
      <c r="T1151" s="17" t="str">
        <f>IF(SUM('Control Sample Data'!H$3:H$98)&gt;10,IF(AND(ISNUMBER('Control Sample Data'!H1150),'Control Sample Data'!H1150&lt;$B$1,'Control Sample Data'!H1150&gt;0),'Control Sample Data'!H1150,$B$1),"")</f>
        <v/>
      </c>
      <c r="U1151" s="17" t="str">
        <f>IF(SUM('Control Sample Data'!I$3:I$98)&gt;10,IF(AND(ISNUMBER('Control Sample Data'!I1150),'Control Sample Data'!I1150&lt;$B$1,'Control Sample Data'!I1150&gt;0),'Control Sample Data'!I1150,$B$1),"")</f>
        <v/>
      </c>
      <c r="V1151" s="17" t="str">
        <f>IF(SUM('Control Sample Data'!J$3:J$98)&gt;10,IF(AND(ISNUMBER('Control Sample Data'!J1150),'Control Sample Data'!J1150&lt;$B$1,'Control Sample Data'!J1150&gt;0),'Control Sample Data'!J1150,$B$1),"")</f>
        <v/>
      </c>
      <c r="W1151" s="17" t="str">
        <f>IF(SUM('Control Sample Data'!K$3:K$98)&gt;10,IF(AND(ISNUMBER('Control Sample Data'!K1150),'Control Sample Data'!K1150&lt;$B$1,'Control Sample Data'!K1150&gt;0),'Control Sample Data'!K1150,$B$1),"")</f>
        <v/>
      </c>
      <c r="X1151" s="17" t="str">
        <f>IF(SUM('Control Sample Data'!L$3:L$98)&gt;10,IF(AND(ISNUMBER('Control Sample Data'!L1150),'Control Sample Data'!L1150&lt;$B$1,'Control Sample Data'!L1150&gt;0),'Control Sample Data'!L1150,$B$1),"")</f>
        <v/>
      </c>
      <c r="Y1151" s="17" t="str">
        <f>IF(SUM('Control Sample Data'!M$3:M$98)&gt;10,IF(AND(ISNUMBER('Control Sample Data'!M1150),'Control Sample Data'!M1150&lt;$B$1,'Control Sample Data'!M1150&gt;0),'Control Sample Data'!M1150,$B$1),"")</f>
        <v/>
      </c>
      <c r="AT1151" s="36" t="str">
        <f t="shared" si="748"/>
        <v/>
      </c>
      <c r="AU1151" s="36" t="str">
        <f t="shared" si="749"/>
        <v/>
      </c>
      <c r="AV1151" s="36" t="str">
        <f t="shared" si="750"/>
        <v/>
      </c>
      <c r="AW1151" s="36" t="str">
        <f t="shared" si="751"/>
        <v/>
      </c>
      <c r="AX1151" s="36" t="str">
        <f t="shared" si="752"/>
        <v/>
      </c>
      <c r="AY1151" s="36" t="str">
        <f t="shared" si="753"/>
        <v/>
      </c>
      <c r="AZ1151" s="36" t="str">
        <f t="shared" si="754"/>
        <v/>
      </c>
      <c r="BA1151" s="36" t="str">
        <f t="shared" si="755"/>
        <v/>
      </c>
      <c r="BB1151" s="36" t="str">
        <f t="shared" si="756"/>
        <v/>
      </c>
      <c r="BC1151" s="36" t="str">
        <f t="shared" si="757"/>
        <v/>
      </c>
      <c r="BD1151" s="36" t="str">
        <f t="shared" si="758"/>
        <v/>
      </c>
      <c r="BE1151" s="36" t="str">
        <f t="shared" si="759"/>
        <v/>
      </c>
      <c r="BF1151" s="36" t="str">
        <f t="shared" si="760"/>
        <v/>
      </c>
      <c r="BG1151" s="36" t="str">
        <f t="shared" si="761"/>
        <v/>
      </c>
      <c r="BH1151" s="36" t="str">
        <f t="shared" si="762"/>
        <v/>
      </c>
      <c r="BI1151" s="36" t="str">
        <f t="shared" si="763"/>
        <v/>
      </c>
      <c r="BJ1151" s="36" t="str">
        <f t="shared" si="764"/>
        <v/>
      </c>
      <c r="BK1151" s="36" t="str">
        <f t="shared" si="765"/>
        <v/>
      </c>
      <c r="BL1151" s="36" t="str">
        <f t="shared" si="766"/>
        <v/>
      </c>
      <c r="BM1151" s="36" t="str">
        <f t="shared" si="767"/>
        <v/>
      </c>
      <c r="BN1151" s="38" t="e">
        <f t="shared" si="726"/>
        <v>#DIV/0!</v>
      </c>
      <c r="BO1151" s="38" t="e">
        <f t="shared" si="727"/>
        <v>#DIV/0!</v>
      </c>
      <c r="BP1151" s="39" t="str">
        <f t="shared" si="728"/>
        <v/>
      </c>
      <c r="BQ1151" s="39" t="str">
        <f t="shared" si="729"/>
        <v/>
      </c>
      <c r="BR1151" s="39" t="str">
        <f t="shared" si="730"/>
        <v/>
      </c>
      <c r="BS1151" s="39" t="str">
        <f t="shared" si="731"/>
        <v/>
      </c>
      <c r="BT1151" s="39" t="str">
        <f t="shared" si="732"/>
        <v/>
      </c>
      <c r="BU1151" s="39" t="str">
        <f t="shared" si="733"/>
        <v/>
      </c>
      <c r="BV1151" s="39" t="str">
        <f t="shared" si="734"/>
        <v/>
      </c>
      <c r="BW1151" s="39" t="str">
        <f t="shared" si="735"/>
        <v/>
      </c>
      <c r="BX1151" s="39" t="str">
        <f t="shared" si="736"/>
        <v/>
      </c>
      <c r="BY1151" s="39" t="str">
        <f t="shared" si="737"/>
        <v/>
      </c>
      <c r="BZ1151" s="39" t="str">
        <f t="shared" si="738"/>
        <v/>
      </c>
      <c r="CA1151" s="39" t="str">
        <f t="shared" si="739"/>
        <v/>
      </c>
      <c r="CB1151" s="39" t="str">
        <f t="shared" si="740"/>
        <v/>
      </c>
      <c r="CC1151" s="39" t="str">
        <f t="shared" si="741"/>
        <v/>
      </c>
      <c r="CD1151" s="39" t="str">
        <f t="shared" si="742"/>
        <v/>
      </c>
      <c r="CE1151" s="39" t="str">
        <f t="shared" si="743"/>
        <v/>
      </c>
      <c r="CF1151" s="39" t="str">
        <f t="shared" si="744"/>
        <v/>
      </c>
      <c r="CG1151" s="39" t="str">
        <f t="shared" si="745"/>
        <v/>
      </c>
      <c r="CH1151" s="39" t="str">
        <f t="shared" si="746"/>
        <v/>
      </c>
      <c r="CI1151" s="39" t="str">
        <f t="shared" si="747"/>
        <v/>
      </c>
    </row>
    <row r="1152" spans="1:87">
      <c r="A1152" s="18"/>
      <c r="B1152" s="15" t="str">
        <f>'Gene Table'!E1151</f>
        <v>PCR</v>
      </c>
      <c r="C1152" s="15" t="str">
        <f>'Gene Table'!B1151</f>
        <v>P21</v>
      </c>
      <c r="D1152" s="16" t="str">
        <f>IF(SUM('Test Sample Data'!D$3:D$98)&gt;10,IF(AND(ISNUMBER('Test Sample Data'!D1151),'Test Sample Data'!D1151&lt;$B$1,'Test Sample Data'!D1151&gt;0),'Test Sample Data'!D1151,$B$1),"")</f>
        <v/>
      </c>
      <c r="E1152" s="17" t="str">
        <f>IF(SUM('Test Sample Data'!E$3:E$98)&gt;10,IF(AND(ISNUMBER('Test Sample Data'!E1151),'Test Sample Data'!E1151&lt;$B$1,'Test Sample Data'!E1151&gt;0),'Test Sample Data'!E1151,$B$1),"")</f>
        <v/>
      </c>
      <c r="F1152" s="17" t="str">
        <f>IF(SUM('Test Sample Data'!F$3:F$98)&gt;10,IF(AND(ISNUMBER('Test Sample Data'!F1151),'Test Sample Data'!F1151&lt;$B$1,'Test Sample Data'!F1151&gt;0),'Test Sample Data'!F1151,$B$1),"")</f>
        <v/>
      </c>
      <c r="G1152" s="17" t="str">
        <f>IF(SUM('Test Sample Data'!G$3:G$98)&gt;10,IF(AND(ISNUMBER('Test Sample Data'!G1151),'Test Sample Data'!G1151&lt;$B$1,'Test Sample Data'!G1151&gt;0),'Test Sample Data'!G1151,$B$1),"")</f>
        <v/>
      </c>
      <c r="H1152" s="17" t="str">
        <f>IF(SUM('Test Sample Data'!H$3:H$98)&gt;10,IF(AND(ISNUMBER('Test Sample Data'!H1151),'Test Sample Data'!H1151&lt;$B$1,'Test Sample Data'!H1151&gt;0),'Test Sample Data'!H1151,$B$1),"")</f>
        <v/>
      </c>
      <c r="I1152" s="17" t="str">
        <f>IF(SUM('Test Sample Data'!I$3:I$98)&gt;10,IF(AND(ISNUMBER('Test Sample Data'!I1151),'Test Sample Data'!I1151&lt;$B$1,'Test Sample Data'!I1151&gt;0),'Test Sample Data'!I1151,$B$1),"")</f>
        <v/>
      </c>
      <c r="J1152" s="17" t="str">
        <f>IF(SUM('Test Sample Data'!J$3:J$98)&gt;10,IF(AND(ISNUMBER('Test Sample Data'!J1151),'Test Sample Data'!J1151&lt;$B$1,'Test Sample Data'!J1151&gt;0),'Test Sample Data'!J1151,$B$1),"")</f>
        <v/>
      </c>
      <c r="K1152" s="17" t="str">
        <f>IF(SUM('Test Sample Data'!K$3:K$98)&gt;10,IF(AND(ISNUMBER('Test Sample Data'!K1151),'Test Sample Data'!K1151&lt;$B$1,'Test Sample Data'!K1151&gt;0),'Test Sample Data'!K1151,$B$1),"")</f>
        <v/>
      </c>
      <c r="L1152" s="17" t="str">
        <f>IF(SUM('Test Sample Data'!L$3:L$98)&gt;10,IF(AND(ISNUMBER('Test Sample Data'!L1151),'Test Sample Data'!L1151&lt;$B$1,'Test Sample Data'!L1151&gt;0),'Test Sample Data'!L1151,$B$1),"")</f>
        <v/>
      </c>
      <c r="M1152" s="17" t="str">
        <f>IF(SUM('Test Sample Data'!M$3:M$98)&gt;10,IF(AND(ISNUMBER('Test Sample Data'!M1151),'Test Sample Data'!M1151&lt;$B$1,'Test Sample Data'!M1151&gt;0),'Test Sample Data'!M1151,$B$1),"")</f>
        <v/>
      </c>
      <c r="N1152" s="17" t="str">
        <f>'Gene Table'!E1151</f>
        <v>PCR</v>
      </c>
      <c r="O1152" s="17" t="str">
        <f>'Gene Table'!B1151</f>
        <v>P21</v>
      </c>
      <c r="P1152" s="17" t="str">
        <f>IF(SUM('Control Sample Data'!D$3:D$98)&gt;10,IF(AND(ISNUMBER('Control Sample Data'!D1151),'Control Sample Data'!D1151&lt;$B$1,'Control Sample Data'!D1151&gt;0),'Control Sample Data'!D1151,$B$1),"")</f>
        <v/>
      </c>
      <c r="Q1152" s="17" t="str">
        <f>IF(SUM('Control Sample Data'!E$3:E$98)&gt;10,IF(AND(ISNUMBER('Control Sample Data'!E1151),'Control Sample Data'!E1151&lt;$B$1,'Control Sample Data'!E1151&gt;0),'Control Sample Data'!E1151,$B$1),"")</f>
        <v/>
      </c>
      <c r="R1152" s="17" t="str">
        <f>IF(SUM('Control Sample Data'!F$3:F$98)&gt;10,IF(AND(ISNUMBER('Control Sample Data'!F1151),'Control Sample Data'!F1151&lt;$B$1,'Control Sample Data'!F1151&gt;0),'Control Sample Data'!F1151,$B$1),"")</f>
        <v/>
      </c>
      <c r="S1152" s="17" t="str">
        <f>IF(SUM('Control Sample Data'!G$3:G$98)&gt;10,IF(AND(ISNUMBER('Control Sample Data'!G1151),'Control Sample Data'!G1151&lt;$B$1,'Control Sample Data'!G1151&gt;0),'Control Sample Data'!G1151,$B$1),"")</f>
        <v/>
      </c>
      <c r="T1152" s="17" t="str">
        <f>IF(SUM('Control Sample Data'!H$3:H$98)&gt;10,IF(AND(ISNUMBER('Control Sample Data'!H1151),'Control Sample Data'!H1151&lt;$B$1,'Control Sample Data'!H1151&gt;0),'Control Sample Data'!H1151,$B$1),"")</f>
        <v/>
      </c>
      <c r="U1152" s="17" t="str">
        <f>IF(SUM('Control Sample Data'!I$3:I$98)&gt;10,IF(AND(ISNUMBER('Control Sample Data'!I1151),'Control Sample Data'!I1151&lt;$B$1,'Control Sample Data'!I1151&gt;0),'Control Sample Data'!I1151,$B$1),"")</f>
        <v/>
      </c>
      <c r="V1152" s="17" t="str">
        <f>IF(SUM('Control Sample Data'!J$3:J$98)&gt;10,IF(AND(ISNUMBER('Control Sample Data'!J1151),'Control Sample Data'!J1151&lt;$B$1,'Control Sample Data'!J1151&gt;0),'Control Sample Data'!J1151,$B$1),"")</f>
        <v/>
      </c>
      <c r="W1152" s="17" t="str">
        <f>IF(SUM('Control Sample Data'!K$3:K$98)&gt;10,IF(AND(ISNUMBER('Control Sample Data'!K1151),'Control Sample Data'!K1151&lt;$B$1,'Control Sample Data'!K1151&gt;0),'Control Sample Data'!K1151,$B$1),"")</f>
        <v/>
      </c>
      <c r="X1152" s="17" t="str">
        <f>IF(SUM('Control Sample Data'!L$3:L$98)&gt;10,IF(AND(ISNUMBER('Control Sample Data'!L1151),'Control Sample Data'!L1151&lt;$B$1,'Control Sample Data'!L1151&gt;0),'Control Sample Data'!L1151,$B$1),"")</f>
        <v/>
      </c>
      <c r="Y1152" s="17" t="str">
        <f>IF(SUM('Control Sample Data'!M$3:M$98)&gt;10,IF(AND(ISNUMBER('Control Sample Data'!M1151),'Control Sample Data'!M1151&lt;$B$1,'Control Sample Data'!M1151&gt;0),'Control Sample Data'!M1151,$B$1),"")</f>
        <v/>
      </c>
      <c r="AT1152" s="36" t="str">
        <f t="shared" si="748"/>
        <v/>
      </c>
      <c r="AU1152" s="36" t="str">
        <f t="shared" si="749"/>
        <v/>
      </c>
      <c r="AV1152" s="36" t="str">
        <f t="shared" si="750"/>
        <v/>
      </c>
      <c r="AW1152" s="36" t="str">
        <f t="shared" si="751"/>
        <v/>
      </c>
      <c r="AX1152" s="36" t="str">
        <f t="shared" si="752"/>
        <v/>
      </c>
      <c r="AY1152" s="36" t="str">
        <f t="shared" si="753"/>
        <v/>
      </c>
      <c r="AZ1152" s="36" t="str">
        <f t="shared" si="754"/>
        <v/>
      </c>
      <c r="BA1152" s="36" t="str">
        <f t="shared" si="755"/>
        <v/>
      </c>
      <c r="BB1152" s="36" t="str">
        <f t="shared" si="756"/>
        <v/>
      </c>
      <c r="BC1152" s="36" t="str">
        <f t="shared" si="757"/>
        <v/>
      </c>
      <c r="BD1152" s="36" t="str">
        <f t="shared" si="758"/>
        <v/>
      </c>
      <c r="BE1152" s="36" t="str">
        <f t="shared" si="759"/>
        <v/>
      </c>
      <c r="BF1152" s="36" t="str">
        <f t="shared" si="760"/>
        <v/>
      </c>
      <c r="BG1152" s="36" t="str">
        <f t="shared" si="761"/>
        <v/>
      </c>
      <c r="BH1152" s="36" t="str">
        <f t="shared" si="762"/>
        <v/>
      </c>
      <c r="BI1152" s="36" t="str">
        <f t="shared" si="763"/>
        <v/>
      </c>
      <c r="BJ1152" s="36" t="str">
        <f t="shared" si="764"/>
        <v/>
      </c>
      <c r="BK1152" s="36" t="str">
        <f t="shared" si="765"/>
        <v/>
      </c>
      <c r="BL1152" s="36" t="str">
        <f t="shared" si="766"/>
        <v/>
      </c>
      <c r="BM1152" s="36" t="str">
        <f t="shared" si="767"/>
        <v/>
      </c>
      <c r="BN1152" s="38" t="e">
        <f t="shared" si="726"/>
        <v>#DIV/0!</v>
      </c>
      <c r="BO1152" s="38" t="e">
        <f t="shared" si="727"/>
        <v>#DIV/0!</v>
      </c>
      <c r="BP1152" s="39" t="str">
        <f t="shared" si="728"/>
        <v/>
      </c>
      <c r="BQ1152" s="39" t="str">
        <f t="shared" si="729"/>
        <v/>
      </c>
      <c r="BR1152" s="39" t="str">
        <f t="shared" si="730"/>
        <v/>
      </c>
      <c r="BS1152" s="39" t="str">
        <f t="shared" si="731"/>
        <v/>
      </c>
      <c r="BT1152" s="39" t="str">
        <f t="shared" si="732"/>
        <v/>
      </c>
      <c r="BU1152" s="39" t="str">
        <f t="shared" si="733"/>
        <v/>
      </c>
      <c r="BV1152" s="39" t="str">
        <f t="shared" si="734"/>
        <v/>
      </c>
      <c r="BW1152" s="39" t="str">
        <f t="shared" si="735"/>
        <v/>
      </c>
      <c r="BX1152" s="39" t="str">
        <f t="shared" si="736"/>
        <v/>
      </c>
      <c r="BY1152" s="39" t="str">
        <f t="shared" si="737"/>
        <v/>
      </c>
      <c r="BZ1152" s="39" t="str">
        <f t="shared" si="738"/>
        <v/>
      </c>
      <c r="CA1152" s="39" t="str">
        <f t="shared" si="739"/>
        <v/>
      </c>
      <c r="CB1152" s="39" t="str">
        <f t="shared" si="740"/>
        <v/>
      </c>
      <c r="CC1152" s="39" t="str">
        <f t="shared" si="741"/>
        <v/>
      </c>
      <c r="CD1152" s="39" t="str">
        <f t="shared" si="742"/>
        <v/>
      </c>
      <c r="CE1152" s="39" t="str">
        <f t="shared" si="743"/>
        <v/>
      </c>
      <c r="CF1152" s="39" t="str">
        <f t="shared" si="744"/>
        <v/>
      </c>
      <c r="CG1152" s="39" t="str">
        <f t="shared" si="745"/>
        <v/>
      </c>
      <c r="CH1152" s="39" t="str">
        <f t="shared" si="746"/>
        <v/>
      </c>
      <c r="CI1152" s="39" t="str">
        <f t="shared" si="747"/>
        <v/>
      </c>
    </row>
    <row r="1153" spans="1:87">
      <c r="A1153" s="18"/>
      <c r="B1153" s="15" t="str">
        <f>'Gene Table'!E1152</f>
        <v>PCR</v>
      </c>
      <c r="C1153" s="15" t="str">
        <f>'Gene Table'!B1152</f>
        <v>P22</v>
      </c>
      <c r="D1153" s="16" t="str">
        <f>IF(SUM('Test Sample Data'!D$3:D$98)&gt;10,IF(AND(ISNUMBER('Test Sample Data'!D1152),'Test Sample Data'!D1152&lt;$B$1,'Test Sample Data'!D1152&gt;0),'Test Sample Data'!D1152,$B$1),"")</f>
        <v/>
      </c>
      <c r="E1153" s="17" t="str">
        <f>IF(SUM('Test Sample Data'!E$3:E$98)&gt;10,IF(AND(ISNUMBER('Test Sample Data'!E1152),'Test Sample Data'!E1152&lt;$B$1,'Test Sample Data'!E1152&gt;0),'Test Sample Data'!E1152,$B$1),"")</f>
        <v/>
      </c>
      <c r="F1153" s="17" t="str">
        <f>IF(SUM('Test Sample Data'!F$3:F$98)&gt;10,IF(AND(ISNUMBER('Test Sample Data'!F1152),'Test Sample Data'!F1152&lt;$B$1,'Test Sample Data'!F1152&gt;0),'Test Sample Data'!F1152,$B$1),"")</f>
        <v/>
      </c>
      <c r="G1153" s="17" t="str">
        <f>IF(SUM('Test Sample Data'!G$3:G$98)&gt;10,IF(AND(ISNUMBER('Test Sample Data'!G1152),'Test Sample Data'!G1152&lt;$B$1,'Test Sample Data'!G1152&gt;0),'Test Sample Data'!G1152,$B$1),"")</f>
        <v/>
      </c>
      <c r="H1153" s="17" t="str">
        <f>IF(SUM('Test Sample Data'!H$3:H$98)&gt;10,IF(AND(ISNUMBER('Test Sample Data'!H1152),'Test Sample Data'!H1152&lt;$B$1,'Test Sample Data'!H1152&gt;0),'Test Sample Data'!H1152,$B$1),"")</f>
        <v/>
      </c>
      <c r="I1153" s="17" t="str">
        <f>IF(SUM('Test Sample Data'!I$3:I$98)&gt;10,IF(AND(ISNUMBER('Test Sample Data'!I1152),'Test Sample Data'!I1152&lt;$B$1,'Test Sample Data'!I1152&gt;0),'Test Sample Data'!I1152,$B$1),"")</f>
        <v/>
      </c>
      <c r="J1153" s="17" t="str">
        <f>IF(SUM('Test Sample Data'!J$3:J$98)&gt;10,IF(AND(ISNUMBER('Test Sample Data'!J1152),'Test Sample Data'!J1152&lt;$B$1,'Test Sample Data'!J1152&gt;0),'Test Sample Data'!J1152,$B$1),"")</f>
        <v/>
      </c>
      <c r="K1153" s="17" t="str">
        <f>IF(SUM('Test Sample Data'!K$3:K$98)&gt;10,IF(AND(ISNUMBER('Test Sample Data'!K1152),'Test Sample Data'!K1152&lt;$B$1,'Test Sample Data'!K1152&gt;0),'Test Sample Data'!K1152,$B$1),"")</f>
        <v/>
      </c>
      <c r="L1153" s="17" t="str">
        <f>IF(SUM('Test Sample Data'!L$3:L$98)&gt;10,IF(AND(ISNUMBER('Test Sample Data'!L1152),'Test Sample Data'!L1152&lt;$B$1,'Test Sample Data'!L1152&gt;0),'Test Sample Data'!L1152,$B$1),"")</f>
        <v/>
      </c>
      <c r="M1153" s="17" t="str">
        <f>IF(SUM('Test Sample Data'!M$3:M$98)&gt;10,IF(AND(ISNUMBER('Test Sample Data'!M1152),'Test Sample Data'!M1152&lt;$B$1,'Test Sample Data'!M1152&gt;0),'Test Sample Data'!M1152,$B$1),"")</f>
        <v/>
      </c>
      <c r="N1153" s="17" t="str">
        <f>'Gene Table'!E1152</f>
        <v>PCR</v>
      </c>
      <c r="O1153" s="17" t="str">
        <f>'Gene Table'!B1152</f>
        <v>P22</v>
      </c>
      <c r="P1153" s="17" t="str">
        <f>IF(SUM('Control Sample Data'!D$3:D$98)&gt;10,IF(AND(ISNUMBER('Control Sample Data'!D1152),'Control Sample Data'!D1152&lt;$B$1,'Control Sample Data'!D1152&gt;0),'Control Sample Data'!D1152,$B$1),"")</f>
        <v/>
      </c>
      <c r="Q1153" s="17" t="str">
        <f>IF(SUM('Control Sample Data'!E$3:E$98)&gt;10,IF(AND(ISNUMBER('Control Sample Data'!E1152),'Control Sample Data'!E1152&lt;$B$1,'Control Sample Data'!E1152&gt;0),'Control Sample Data'!E1152,$B$1),"")</f>
        <v/>
      </c>
      <c r="R1153" s="17" t="str">
        <f>IF(SUM('Control Sample Data'!F$3:F$98)&gt;10,IF(AND(ISNUMBER('Control Sample Data'!F1152),'Control Sample Data'!F1152&lt;$B$1,'Control Sample Data'!F1152&gt;0),'Control Sample Data'!F1152,$B$1),"")</f>
        <v/>
      </c>
      <c r="S1153" s="17" t="str">
        <f>IF(SUM('Control Sample Data'!G$3:G$98)&gt;10,IF(AND(ISNUMBER('Control Sample Data'!G1152),'Control Sample Data'!G1152&lt;$B$1,'Control Sample Data'!G1152&gt;0),'Control Sample Data'!G1152,$B$1),"")</f>
        <v/>
      </c>
      <c r="T1153" s="17" t="str">
        <f>IF(SUM('Control Sample Data'!H$3:H$98)&gt;10,IF(AND(ISNUMBER('Control Sample Data'!H1152),'Control Sample Data'!H1152&lt;$B$1,'Control Sample Data'!H1152&gt;0),'Control Sample Data'!H1152,$B$1),"")</f>
        <v/>
      </c>
      <c r="U1153" s="17" t="str">
        <f>IF(SUM('Control Sample Data'!I$3:I$98)&gt;10,IF(AND(ISNUMBER('Control Sample Data'!I1152),'Control Sample Data'!I1152&lt;$B$1,'Control Sample Data'!I1152&gt;0),'Control Sample Data'!I1152,$B$1),"")</f>
        <v/>
      </c>
      <c r="V1153" s="17" t="str">
        <f>IF(SUM('Control Sample Data'!J$3:J$98)&gt;10,IF(AND(ISNUMBER('Control Sample Data'!J1152),'Control Sample Data'!J1152&lt;$B$1,'Control Sample Data'!J1152&gt;0),'Control Sample Data'!J1152,$B$1),"")</f>
        <v/>
      </c>
      <c r="W1153" s="17" t="str">
        <f>IF(SUM('Control Sample Data'!K$3:K$98)&gt;10,IF(AND(ISNUMBER('Control Sample Data'!K1152),'Control Sample Data'!K1152&lt;$B$1,'Control Sample Data'!K1152&gt;0),'Control Sample Data'!K1152,$B$1),"")</f>
        <v/>
      </c>
      <c r="X1153" s="17" t="str">
        <f>IF(SUM('Control Sample Data'!L$3:L$98)&gt;10,IF(AND(ISNUMBER('Control Sample Data'!L1152),'Control Sample Data'!L1152&lt;$B$1,'Control Sample Data'!L1152&gt;0),'Control Sample Data'!L1152,$B$1),"")</f>
        <v/>
      </c>
      <c r="Y1153" s="17" t="str">
        <f>IF(SUM('Control Sample Data'!M$3:M$98)&gt;10,IF(AND(ISNUMBER('Control Sample Data'!M1152),'Control Sample Data'!M1152&lt;$B$1,'Control Sample Data'!M1152&gt;0),'Control Sample Data'!M1152,$B$1),"")</f>
        <v/>
      </c>
      <c r="AT1153" s="36" t="str">
        <f t="shared" si="748"/>
        <v/>
      </c>
      <c r="AU1153" s="36" t="str">
        <f t="shared" si="749"/>
        <v/>
      </c>
      <c r="AV1153" s="36" t="str">
        <f t="shared" si="750"/>
        <v/>
      </c>
      <c r="AW1153" s="36" t="str">
        <f t="shared" si="751"/>
        <v/>
      </c>
      <c r="AX1153" s="36" t="str">
        <f t="shared" si="752"/>
        <v/>
      </c>
      <c r="AY1153" s="36" t="str">
        <f t="shared" si="753"/>
        <v/>
      </c>
      <c r="AZ1153" s="36" t="str">
        <f t="shared" si="754"/>
        <v/>
      </c>
      <c r="BA1153" s="36" t="str">
        <f t="shared" si="755"/>
        <v/>
      </c>
      <c r="BB1153" s="36" t="str">
        <f t="shared" si="756"/>
        <v/>
      </c>
      <c r="BC1153" s="36" t="str">
        <f t="shared" si="757"/>
        <v/>
      </c>
      <c r="BD1153" s="36" t="str">
        <f t="shared" si="758"/>
        <v/>
      </c>
      <c r="BE1153" s="36" t="str">
        <f t="shared" si="759"/>
        <v/>
      </c>
      <c r="BF1153" s="36" t="str">
        <f t="shared" si="760"/>
        <v/>
      </c>
      <c r="BG1153" s="36" t="str">
        <f t="shared" si="761"/>
        <v/>
      </c>
      <c r="BH1153" s="36" t="str">
        <f t="shared" si="762"/>
        <v/>
      </c>
      <c r="BI1153" s="36" t="str">
        <f t="shared" si="763"/>
        <v/>
      </c>
      <c r="BJ1153" s="36" t="str">
        <f t="shared" si="764"/>
        <v/>
      </c>
      <c r="BK1153" s="36" t="str">
        <f t="shared" si="765"/>
        <v/>
      </c>
      <c r="BL1153" s="36" t="str">
        <f t="shared" si="766"/>
        <v/>
      </c>
      <c r="BM1153" s="36" t="str">
        <f t="shared" si="767"/>
        <v/>
      </c>
      <c r="BN1153" s="38" t="e">
        <f t="shared" si="726"/>
        <v>#DIV/0!</v>
      </c>
      <c r="BO1153" s="38" t="e">
        <f t="shared" si="727"/>
        <v>#DIV/0!</v>
      </c>
      <c r="BP1153" s="39" t="str">
        <f t="shared" si="728"/>
        <v/>
      </c>
      <c r="BQ1153" s="39" t="str">
        <f t="shared" si="729"/>
        <v/>
      </c>
      <c r="BR1153" s="39" t="str">
        <f t="shared" si="730"/>
        <v/>
      </c>
      <c r="BS1153" s="39" t="str">
        <f t="shared" si="731"/>
        <v/>
      </c>
      <c r="BT1153" s="39" t="str">
        <f t="shared" si="732"/>
        <v/>
      </c>
      <c r="BU1153" s="39" t="str">
        <f t="shared" si="733"/>
        <v/>
      </c>
      <c r="BV1153" s="39" t="str">
        <f t="shared" si="734"/>
        <v/>
      </c>
      <c r="BW1153" s="39" t="str">
        <f t="shared" si="735"/>
        <v/>
      </c>
      <c r="BX1153" s="39" t="str">
        <f t="shared" si="736"/>
        <v/>
      </c>
      <c r="BY1153" s="39" t="str">
        <f t="shared" si="737"/>
        <v/>
      </c>
      <c r="BZ1153" s="39" t="str">
        <f t="shared" si="738"/>
        <v/>
      </c>
      <c r="CA1153" s="39" t="str">
        <f t="shared" si="739"/>
        <v/>
      </c>
      <c r="CB1153" s="39" t="str">
        <f t="shared" si="740"/>
        <v/>
      </c>
      <c r="CC1153" s="39" t="str">
        <f t="shared" si="741"/>
        <v/>
      </c>
      <c r="CD1153" s="39" t="str">
        <f t="shared" si="742"/>
        <v/>
      </c>
      <c r="CE1153" s="39" t="str">
        <f t="shared" si="743"/>
        <v/>
      </c>
      <c r="CF1153" s="39" t="str">
        <f t="shared" si="744"/>
        <v/>
      </c>
      <c r="CG1153" s="39" t="str">
        <f t="shared" si="745"/>
        <v/>
      </c>
      <c r="CH1153" s="39" t="str">
        <f t="shared" si="746"/>
        <v/>
      </c>
      <c r="CI1153" s="39" t="str">
        <f t="shared" si="747"/>
        <v/>
      </c>
    </row>
    <row r="1154" spans="1:87">
      <c r="A1154" s="18"/>
      <c r="B1154" s="15" t="str">
        <f>'Gene Table'!E1153</f>
        <v>PCR</v>
      </c>
      <c r="C1154" s="15" t="str">
        <f>'Gene Table'!B1153</f>
        <v>P23</v>
      </c>
      <c r="D1154" s="16" t="str">
        <f>IF(SUM('Test Sample Data'!D$3:D$98)&gt;10,IF(AND(ISNUMBER('Test Sample Data'!D1153),'Test Sample Data'!D1153&lt;$B$1,'Test Sample Data'!D1153&gt;0),'Test Sample Data'!D1153,$B$1),"")</f>
        <v/>
      </c>
      <c r="E1154" s="17" t="str">
        <f>IF(SUM('Test Sample Data'!E$3:E$98)&gt;10,IF(AND(ISNUMBER('Test Sample Data'!E1153),'Test Sample Data'!E1153&lt;$B$1,'Test Sample Data'!E1153&gt;0),'Test Sample Data'!E1153,$B$1),"")</f>
        <v/>
      </c>
      <c r="F1154" s="17" t="str">
        <f>IF(SUM('Test Sample Data'!F$3:F$98)&gt;10,IF(AND(ISNUMBER('Test Sample Data'!F1153),'Test Sample Data'!F1153&lt;$B$1,'Test Sample Data'!F1153&gt;0),'Test Sample Data'!F1153,$B$1),"")</f>
        <v/>
      </c>
      <c r="G1154" s="17" t="str">
        <f>IF(SUM('Test Sample Data'!G$3:G$98)&gt;10,IF(AND(ISNUMBER('Test Sample Data'!G1153),'Test Sample Data'!G1153&lt;$B$1,'Test Sample Data'!G1153&gt;0),'Test Sample Data'!G1153,$B$1),"")</f>
        <v/>
      </c>
      <c r="H1154" s="17" t="str">
        <f>IF(SUM('Test Sample Data'!H$3:H$98)&gt;10,IF(AND(ISNUMBER('Test Sample Data'!H1153),'Test Sample Data'!H1153&lt;$B$1,'Test Sample Data'!H1153&gt;0),'Test Sample Data'!H1153,$B$1),"")</f>
        <v/>
      </c>
      <c r="I1154" s="17" t="str">
        <f>IF(SUM('Test Sample Data'!I$3:I$98)&gt;10,IF(AND(ISNUMBER('Test Sample Data'!I1153),'Test Sample Data'!I1153&lt;$B$1,'Test Sample Data'!I1153&gt;0),'Test Sample Data'!I1153,$B$1),"")</f>
        <v/>
      </c>
      <c r="J1154" s="17" t="str">
        <f>IF(SUM('Test Sample Data'!J$3:J$98)&gt;10,IF(AND(ISNUMBER('Test Sample Data'!J1153),'Test Sample Data'!J1153&lt;$B$1,'Test Sample Data'!J1153&gt;0),'Test Sample Data'!J1153,$B$1),"")</f>
        <v/>
      </c>
      <c r="K1154" s="17" t="str">
        <f>IF(SUM('Test Sample Data'!K$3:K$98)&gt;10,IF(AND(ISNUMBER('Test Sample Data'!K1153),'Test Sample Data'!K1153&lt;$B$1,'Test Sample Data'!K1153&gt;0),'Test Sample Data'!K1153,$B$1),"")</f>
        <v/>
      </c>
      <c r="L1154" s="17" t="str">
        <f>IF(SUM('Test Sample Data'!L$3:L$98)&gt;10,IF(AND(ISNUMBER('Test Sample Data'!L1153),'Test Sample Data'!L1153&lt;$B$1,'Test Sample Data'!L1153&gt;0),'Test Sample Data'!L1153,$B$1),"")</f>
        <v/>
      </c>
      <c r="M1154" s="17" t="str">
        <f>IF(SUM('Test Sample Data'!M$3:M$98)&gt;10,IF(AND(ISNUMBER('Test Sample Data'!M1153),'Test Sample Data'!M1153&lt;$B$1,'Test Sample Data'!M1153&gt;0),'Test Sample Data'!M1153,$B$1),"")</f>
        <v/>
      </c>
      <c r="N1154" s="17" t="str">
        <f>'Gene Table'!E1153</f>
        <v>PCR</v>
      </c>
      <c r="O1154" s="17" t="str">
        <f>'Gene Table'!B1153</f>
        <v>P23</v>
      </c>
      <c r="P1154" s="17" t="str">
        <f>IF(SUM('Control Sample Data'!D$3:D$98)&gt;10,IF(AND(ISNUMBER('Control Sample Data'!D1153),'Control Sample Data'!D1153&lt;$B$1,'Control Sample Data'!D1153&gt;0),'Control Sample Data'!D1153,$B$1),"")</f>
        <v/>
      </c>
      <c r="Q1154" s="17" t="str">
        <f>IF(SUM('Control Sample Data'!E$3:E$98)&gt;10,IF(AND(ISNUMBER('Control Sample Data'!E1153),'Control Sample Data'!E1153&lt;$B$1,'Control Sample Data'!E1153&gt;0),'Control Sample Data'!E1153,$B$1),"")</f>
        <v/>
      </c>
      <c r="R1154" s="17" t="str">
        <f>IF(SUM('Control Sample Data'!F$3:F$98)&gt;10,IF(AND(ISNUMBER('Control Sample Data'!F1153),'Control Sample Data'!F1153&lt;$B$1,'Control Sample Data'!F1153&gt;0),'Control Sample Data'!F1153,$B$1),"")</f>
        <v/>
      </c>
      <c r="S1154" s="17" t="str">
        <f>IF(SUM('Control Sample Data'!G$3:G$98)&gt;10,IF(AND(ISNUMBER('Control Sample Data'!G1153),'Control Sample Data'!G1153&lt;$B$1,'Control Sample Data'!G1153&gt;0),'Control Sample Data'!G1153,$B$1),"")</f>
        <v/>
      </c>
      <c r="T1154" s="17" t="str">
        <f>IF(SUM('Control Sample Data'!H$3:H$98)&gt;10,IF(AND(ISNUMBER('Control Sample Data'!H1153),'Control Sample Data'!H1153&lt;$B$1,'Control Sample Data'!H1153&gt;0),'Control Sample Data'!H1153,$B$1),"")</f>
        <v/>
      </c>
      <c r="U1154" s="17" t="str">
        <f>IF(SUM('Control Sample Data'!I$3:I$98)&gt;10,IF(AND(ISNUMBER('Control Sample Data'!I1153),'Control Sample Data'!I1153&lt;$B$1,'Control Sample Data'!I1153&gt;0),'Control Sample Data'!I1153,$B$1),"")</f>
        <v/>
      </c>
      <c r="V1154" s="17" t="str">
        <f>IF(SUM('Control Sample Data'!J$3:J$98)&gt;10,IF(AND(ISNUMBER('Control Sample Data'!J1153),'Control Sample Data'!J1153&lt;$B$1,'Control Sample Data'!J1153&gt;0),'Control Sample Data'!J1153,$B$1),"")</f>
        <v/>
      </c>
      <c r="W1154" s="17" t="str">
        <f>IF(SUM('Control Sample Data'!K$3:K$98)&gt;10,IF(AND(ISNUMBER('Control Sample Data'!K1153),'Control Sample Data'!K1153&lt;$B$1,'Control Sample Data'!K1153&gt;0),'Control Sample Data'!K1153,$B$1),"")</f>
        <v/>
      </c>
      <c r="X1154" s="17" t="str">
        <f>IF(SUM('Control Sample Data'!L$3:L$98)&gt;10,IF(AND(ISNUMBER('Control Sample Data'!L1153),'Control Sample Data'!L1153&lt;$B$1,'Control Sample Data'!L1153&gt;0),'Control Sample Data'!L1153,$B$1),"")</f>
        <v/>
      </c>
      <c r="Y1154" s="17" t="str">
        <f>IF(SUM('Control Sample Data'!M$3:M$98)&gt;10,IF(AND(ISNUMBER('Control Sample Data'!M1153),'Control Sample Data'!M1153&lt;$B$1,'Control Sample Data'!M1153&gt;0),'Control Sample Data'!M1153,$B$1),"")</f>
        <v/>
      </c>
      <c r="AT1154" s="36" t="str">
        <f t="shared" si="748"/>
        <v/>
      </c>
      <c r="AU1154" s="36" t="str">
        <f t="shared" si="749"/>
        <v/>
      </c>
      <c r="AV1154" s="36" t="str">
        <f t="shared" si="750"/>
        <v/>
      </c>
      <c r="AW1154" s="36" t="str">
        <f t="shared" si="751"/>
        <v/>
      </c>
      <c r="AX1154" s="36" t="str">
        <f t="shared" si="752"/>
        <v/>
      </c>
      <c r="AY1154" s="36" t="str">
        <f t="shared" si="753"/>
        <v/>
      </c>
      <c r="AZ1154" s="36" t="str">
        <f t="shared" si="754"/>
        <v/>
      </c>
      <c r="BA1154" s="36" t="str">
        <f t="shared" si="755"/>
        <v/>
      </c>
      <c r="BB1154" s="36" t="str">
        <f t="shared" si="756"/>
        <v/>
      </c>
      <c r="BC1154" s="36" t="str">
        <f t="shared" si="757"/>
        <v/>
      </c>
      <c r="BD1154" s="36" t="str">
        <f t="shared" si="758"/>
        <v/>
      </c>
      <c r="BE1154" s="36" t="str">
        <f t="shared" si="759"/>
        <v/>
      </c>
      <c r="BF1154" s="36" t="str">
        <f t="shared" si="760"/>
        <v/>
      </c>
      <c r="BG1154" s="36" t="str">
        <f t="shared" si="761"/>
        <v/>
      </c>
      <c r="BH1154" s="36" t="str">
        <f t="shared" si="762"/>
        <v/>
      </c>
      <c r="BI1154" s="36" t="str">
        <f t="shared" si="763"/>
        <v/>
      </c>
      <c r="BJ1154" s="36" t="str">
        <f t="shared" si="764"/>
        <v/>
      </c>
      <c r="BK1154" s="36" t="str">
        <f t="shared" si="765"/>
        <v/>
      </c>
      <c r="BL1154" s="36" t="str">
        <f t="shared" si="766"/>
        <v/>
      </c>
      <c r="BM1154" s="36" t="str">
        <f t="shared" si="767"/>
        <v/>
      </c>
      <c r="BN1154" s="38" t="e">
        <f t="shared" si="726"/>
        <v>#DIV/0!</v>
      </c>
      <c r="BO1154" s="38" t="e">
        <f t="shared" si="727"/>
        <v>#DIV/0!</v>
      </c>
      <c r="BP1154" s="39" t="str">
        <f t="shared" si="728"/>
        <v/>
      </c>
      <c r="BQ1154" s="39" t="str">
        <f t="shared" si="729"/>
        <v/>
      </c>
      <c r="BR1154" s="39" t="str">
        <f t="shared" si="730"/>
        <v/>
      </c>
      <c r="BS1154" s="39" t="str">
        <f t="shared" si="731"/>
        <v/>
      </c>
      <c r="BT1154" s="39" t="str">
        <f t="shared" si="732"/>
        <v/>
      </c>
      <c r="BU1154" s="39" t="str">
        <f t="shared" si="733"/>
        <v/>
      </c>
      <c r="BV1154" s="39" t="str">
        <f t="shared" si="734"/>
        <v/>
      </c>
      <c r="BW1154" s="39" t="str">
        <f t="shared" si="735"/>
        <v/>
      </c>
      <c r="BX1154" s="39" t="str">
        <f t="shared" si="736"/>
        <v/>
      </c>
      <c r="BY1154" s="39" t="str">
        <f t="shared" si="737"/>
        <v/>
      </c>
      <c r="BZ1154" s="39" t="str">
        <f t="shared" si="738"/>
        <v/>
      </c>
      <c r="CA1154" s="39" t="str">
        <f t="shared" si="739"/>
        <v/>
      </c>
      <c r="CB1154" s="39" t="str">
        <f t="shared" si="740"/>
        <v/>
      </c>
      <c r="CC1154" s="39" t="str">
        <f t="shared" si="741"/>
        <v/>
      </c>
      <c r="CD1154" s="39" t="str">
        <f t="shared" si="742"/>
        <v/>
      </c>
      <c r="CE1154" s="39" t="str">
        <f t="shared" si="743"/>
        <v/>
      </c>
      <c r="CF1154" s="39" t="str">
        <f t="shared" si="744"/>
        <v/>
      </c>
      <c r="CG1154" s="39" t="str">
        <f t="shared" si="745"/>
        <v/>
      </c>
      <c r="CH1154" s="39" t="str">
        <f t="shared" si="746"/>
        <v/>
      </c>
      <c r="CI1154" s="39" t="str">
        <f t="shared" si="747"/>
        <v/>
      </c>
    </row>
    <row r="1155" spans="1:87">
      <c r="A1155" s="46"/>
      <c r="B1155" s="15" t="str">
        <f>'Gene Table'!E1154</f>
        <v>PCR</v>
      </c>
      <c r="C1155" s="15" t="str">
        <f>'Gene Table'!B1154</f>
        <v>P24</v>
      </c>
      <c r="D1155" s="16" t="str">
        <f>IF(SUM('Test Sample Data'!D$3:D$98)&gt;10,IF(AND(ISNUMBER('Test Sample Data'!D1154),'Test Sample Data'!D1154&lt;$B$1,'Test Sample Data'!D1154&gt;0),'Test Sample Data'!D1154,$B$1),"")</f>
        <v/>
      </c>
      <c r="E1155" s="17" t="str">
        <f>IF(SUM('Test Sample Data'!E$3:E$98)&gt;10,IF(AND(ISNUMBER('Test Sample Data'!E1154),'Test Sample Data'!E1154&lt;$B$1,'Test Sample Data'!E1154&gt;0),'Test Sample Data'!E1154,$B$1),"")</f>
        <v/>
      </c>
      <c r="F1155" s="17" t="str">
        <f>IF(SUM('Test Sample Data'!F$3:F$98)&gt;10,IF(AND(ISNUMBER('Test Sample Data'!F1154),'Test Sample Data'!F1154&lt;$B$1,'Test Sample Data'!F1154&gt;0),'Test Sample Data'!F1154,$B$1),"")</f>
        <v/>
      </c>
      <c r="G1155" s="17" t="str">
        <f>IF(SUM('Test Sample Data'!G$3:G$98)&gt;10,IF(AND(ISNUMBER('Test Sample Data'!G1154),'Test Sample Data'!G1154&lt;$B$1,'Test Sample Data'!G1154&gt;0),'Test Sample Data'!G1154,$B$1),"")</f>
        <v/>
      </c>
      <c r="H1155" s="17" t="str">
        <f>IF(SUM('Test Sample Data'!H$3:H$98)&gt;10,IF(AND(ISNUMBER('Test Sample Data'!H1154),'Test Sample Data'!H1154&lt;$B$1,'Test Sample Data'!H1154&gt;0),'Test Sample Data'!H1154,$B$1),"")</f>
        <v/>
      </c>
      <c r="I1155" s="17" t="str">
        <f>IF(SUM('Test Sample Data'!I$3:I$98)&gt;10,IF(AND(ISNUMBER('Test Sample Data'!I1154),'Test Sample Data'!I1154&lt;$B$1,'Test Sample Data'!I1154&gt;0),'Test Sample Data'!I1154,$B$1),"")</f>
        <v/>
      </c>
      <c r="J1155" s="17" t="str">
        <f>IF(SUM('Test Sample Data'!J$3:J$98)&gt;10,IF(AND(ISNUMBER('Test Sample Data'!J1154),'Test Sample Data'!J1154&lt;$B$1,'Test Sample Data'!J1154&gt;0),'Test Sample Data'!J1154,$B$1),"")</f>
        <v/>
      </c>
      <c r="K1155" s="17" t="str">
        <f>IF(SUM('Test Sample Data'!K$3:K$98)&gt;10,IF(AND(ISNUMBER('Test Sample Data'!K1154),'Test Sample Data'!K1154&lt;$B$1,'Test Sample Data'!K1154&gt;0),'Test Sample Data'!K1154,$B$1),"")</f>
        <v/>
      </c>
      <c r="L1155" s="17" t="str">
        <f>IF(SUM('Test Sample Data'!L$3:L$98)&gt;10,IF(AND(ISNUMBER('Test Sample Data'!L1154),'Test Sample Data'!L1154&lt;$B$1,'Test Sample Data'!L1154&gt;0),'Test Sample Data'!L1154,$B$1),"")</f>
        <v/>
      </c>
      <c r="M1155" s="17" t="str">
        <f>IF(SUM('Test Sample Data'!M$3:M$98)&gt;10,IF(AND(ISNUMBER('Test Sample Data'!M1154),'Test Sample Data'!M1154&lt;$B$1,'Test Sample Data'!M1154&gt;0),'Test Sample Data'!M1154,$B$1),"")</f>
        <v/>
      </c>
      <c r="N1155" s="17" t="str">
        <f>'Gene Table'!E1154</f>
        <v>PCR</v>
      </c>
      <c r="O1155" s="17" t="str">
        <f>'Gene Table'!B1154</f>
        <v>P24</v>
      </c>
      <c r="P1155" s="17" t="str">
        <f>IF(SUM('Control Sample Data'!D$3:D$98)&gt;10,IF(AND(ISNUMBER('Control Sample Data'!D1154),'Control Sample Data'!D1154&lt;$B$1,'Control Sample Data'!D1154&gt;0),'Control Sample Data'!D1154,$B$1),"")</f>
        <v/>
      </c>
      <c r="Q1155" s="17" t="str">
        <f>IF(SUM('Control Sample Data'!E$3:E$98)&gt;10,IF(AND(ISNUMBER('Control Sample Data'!E1154),'Control Sample Data'!E1154&lt;$B$1,'Control Sample Data'!E1154&gt;0),'Control Sample Data'!E1154,$B$1),"")</f>
        <v/>
      </c>
      <c r="R1155" s="17" t="str">
        <f>IF(SUM('Control Sample Data'!F$3:F$98)&gt;10,IF(AND(ISNUMBER('Control Sample Data'!F1154),'Control Sample Data'!F1154&lt;$B$1,'Control Sample Data'!F1154&gt;0),'Control Sample Data'!F1154,$B$1),"")</f>
        <v/>
      </c>
      <c r="S1155" s="17" t="str">
        <f>IF(SUM('Control Sample Data'!G$3:G$98)&gt;10,IF(AND(ISNUMBER('Control Sample Data'!G1154),'Control Sample Data'!G1154&lt;$B$1,'Control Sample Data'!G1154&gt;0),'Control Sample Data'!G1154,$B$1),"")</f>
        <v/>
      </c>
      <c r="T1155" s="17" t="str">
        <f>IF(SUM('Control Sample Data'!H$3:H$98)&gt;10,IF(AND(ISNUMBER('Control Sample Data'!H1154),'Control Sample Data'!H1154&lt;$B$1,'Control Sample Data'!H1154&gt;0),'Control Sample Data'!H1154,$B$1),"")</f>
        <v/>
      </c>
      <c r="U1155" s="17" t="str">
        <f>IF(SUM('Control Sample Data'!I$3:I$98)&gt;10,IF(AND(ISNUMBER('Control Sample Data'!I1154),'Control Sample Data'!I1154&lt;$B$1,'Control Sample Data'!I1154&gt;0),'Control Sample Data'!I1154,$B$1),"")</f>
        <v/>
      </c>
      <c r="V1155" s="17" t="str">
        <f>IF(SUM('Control Sample Data'!J$3:J$98)&gt;10,IF(AND(ISNUMBER('Control Sample Data'!J1154),'Control Sample Data'!J1154&lt;$B$1,'Control Sample Data'!J1154&gt;0),'Control Sample Data'!J1154,$B$1),"")</f>
        <v/>
      </c>
      <c r="W1155" s="17" t="str">
        <f>IF(SUM('Control Sample Data'!K$3:K$98)&gt;10,IF(AND(ISNUMBER('Control Sample Data'!K1154),'Control Sample Data'!K1154&lt;$B$1,'Control Sample Data'!K1154&gt;0),'Control Sample Data'!K1154,$B$1),"")</f>
        <v/>
      </c>
      <c r="X1155" s="17" t="str">
        <f>IF(SUM('Control Sample Data'!L$3:L$98)&gt;10,IF(AND(ISNUMBER('Control Sample Data'!L1154),'Control Sample Data'!L1154&lt;$B$1,'Control Sample Data'!L1154&gt;0),'Control Sample Data'!L1154,$B$1),"")</f>
        <v/>
      </c>
      <c r="Y1155" s="17" t="str">
        <f>IF(SUM('Control Sample Data'!M$3:M$98)&gt;10,IF(AND(ISNUMBER('Control Sample Data'!M1154),'Control Sample Data'!M1154&lt;$B$1,'Control Sample Data'!M1154&gt;0),'Control Sample Data'!M1154,$B$1),"")</f>
        <v/>
      </c>
      <c r="AT1155" s="36" t="str">
        <f t="shared" si="748"/>
        <v/>
      </c>
      <c r="AU1155" s="36" t="str">
        <f t="shared" si="749"/>
        <v/>
      </c>
      <c r="AV1155" s="36" t="str">
        <f t="shared" si="750"/>
        <v/>
      </c>
      <c r="AW1155" s="36" t="str">
        <f t="shared" si="751"/>
        <v/>
      </c>
      <c r="AX1155" s="36" t="str">
        <f t="shared" si="752"/>
        <v/>
      </c>
      <c r="AY1155" s="36" t="str">
        <f t="shared" si="753"/>
        <v/>
      </c>
      <c r="AZ1155" s="36" t="str">
        <f t="shared" si="754"/>
        <v/>
      </c>
      <c r="BA1155" s="36" t="str">
        <f t="shared" si="755"/>
        <v/>
      </c>
      <c r="BB1155" s="36" t="str">
        <f t="shared" si="756"/>
        <v/>
      </c>
      <c r="BC1155" s="36" t="str">
        <f t="shared" si="757"/>
        <v/>
      </c>
      <c r="BD1155" s="36" t="str">
        <f t="shared" si="758"/>
        <v/>
      </c>
      <c r="BE1155" s="36" t="str">
        <f t="shared" si="759"/>
        <v/>
      </c>
      <c r="BF1155" s="36" t="str">
        <f t="shared" si="760"/>
        <v/>
      </c>
      <c r="BG1155" s="36" t="str">
        <f t="shared" si="761"/>
        <v/>
      </c>
      <c r="BH1155" s="36" t="str">
        <f t="shared" si="762"/>
        <v/>
      </c>
      <c r="BI1155" s="36" t="str">
        <f t="shared" si="763"/>
        <v/>
      </c>
      <c r="BJ1155" s="36" t="str">
        <f t="shared" si="764"/>
        <v/>
      </c>
      <c r="BK1155" s="36" t="str">
        <f t="shared" si="765"/>
        <v/>
      </c>
      <c r="BL1155" s="36" t="str">
        <f t="shared" si="766"/>
        <v/>
      </c>
      <c r="BM1155" s="36" t="str">
        <f t="shared" si="767"/>
        <v/>
      </c>
      <c r="BN1155" s="38" t="e">
        <f t="shared" si="726"/>
        <v>#DIV/0!</v>
      </c>
      <c r="BO1155" s="38" t="e">
        <f t="shared" si="727"/>
        <v>#DIV/0!</v>
      </c>
      <c r="BP1155" s="39" t="str">
        <f t="shared" si="728"/>
        <v/>
      </c>
      <c r="BQ1155" s="39" t="str">
        <f t="shared" si="729"/>
        <v/>
      </c>
      <c r="BR1155" s="39" t="str">
        <f t="shared" si="730"/>
        <v/>
      </c>
      <c r="BS1155" s="39" t="str">
        <f t="shared" si="731"/>
        <v/>
      </c>
      <c r="BT1155" s="39" t="str">
        <f t="shared" si="732"/>
        <v/>
      </c>
      <c r="BU1155" s="39" t="str">
        <f t="shared" si="733"/>
        <v/>
      </c>
      <c r="BV1155" s="39" t="str">
        <f t="shared" si="734"/>
        <v/>
      </c>
      <c r="BW1155" s="39" t="str">
        <f t="shared" si="735"/>
        <v/>
      </c>
      <c r="BX1155" s="39" t="str">
        <f t="shared" si="736"/>
        <v/>
      </c>
      <c r="BY1155" s="39" t="str">
        <f t="shared" si="737"/>
        <v/>
      </c>
      <c r="BZ1155" s="39" t="str">
        <f t="shared" si="738"/>
        <v/>
      </c>
      <c r="CA1155" s="39" t="str">
        <f t="shared" si="739"/>
        <v/>
      </c>
      <c r="CB1155" s="39" t="str">
        <f t="shared" si="740"/>
        <v/>
      </c>
      <c r="CC1155" s="39" t="str">
        <f t="shared" si="741"/>
        <v/>
      </c>
      <c r="CD1155" s="39" t="str">
        <f t="shared" si="742"/>
        <v/>
      </c>
      <c r="CE1155" s="39" t="str">
        <f t="shared" si="743"/>
        <v/>
      </c>
      <c r="CF1155" s="39" t="str">
        <f t="shared" si="744"/>
        <v/>
      </c>
      <c r="CG1155" s="39" t="str">
        <f t="shared" si="745"/>
        <v/>
      </c>
      <c r="CH1155" s="39" t="str">
        <f t="shared" si="746"/>
        <v/>
      </c>
      <c r="CI1155" s="39" t="str">
        <f t="shared" si="747"/>
        <v/>
      </c>
    </row>
    <row r="1156" spans="1:87">
      <c r="A1156" s="14" t="s">
        <v>3656</v>
      </c>
      <c r="B1156" s="15" t="str">
        <f>'Gene Table'!E1155</f>
        <v>hsa-miR-3913-5p</v>
      </c>
      <c r="C1156" s="15" t="str">
        <f>'Gene Table'!B1155</f>
        <v>A01</v>
      </c>
      <c r="D1156" s="16" t="str">
        <f>IF(SUM('Test Sample Data'!D$3:D$98)&gt;10,IF(AND(ISNUMBER('Test Sample Data'!D1155),'Test Sample Data'!D1155&lt;$B$1,'Test Sample Data'!D1155&gt;0),'Test Sample Data'!D1155,$B$1),"")</f>
        <v/>
      </c>
      <c r="E1156" s="17" t="str">
        <f>IF(SUM('Test Sample Data'!E$3:E$98)&gt;10,IF(AND(ISNUMBER('Test Sample Data'!E1155),'Test Sample Data'!E1155&lt;$B$1,'Test Sample Data'!E1155&gt;0),'Test Sample Data'!E1155,$B$1),"")</f>
        <v/>
      </c>
      <c r="F1156" s="17" t="str">
        <f>IF(SUM('Test Sample Data'!F$3:F$98)&gt;10,IF(AND(ISNUMBER('Test Sample Data'!F1155),'Test Sample Data'!F1155&lt;$B$1,'Test Sample Data'!F1155&gt;0),'Test Sample Data'!F1155,$B$1),"")</f>
        <v/>
      </c>
      <c r="G1156" s="17" t="str">
        <f>IF(SUM('Test Sample Data'!G$3:G$98)&gt;10,IF(AND(ISNUMBER('Test Sample Data'!G1155),'Test Sample Data'!G1155&lt;$B$1,'Test Sample Data'!G1155&gt;0),'Test Sample Data'!G1155,$B$1),"")</f>
        <v/>
      </c>
      <c r="H1156" s="17" t="str">
        <f>IF(SUM('Test Sample Data'!H$3:H$98)&gt;10,IF(AND(ISNUMBER('Test Sample Data'!H1155),'Test Sample Data'!H1155&lt;$B$1,'Test Sample Data'!H1155&gt;0),'Test Sample Data'!H1155,$B$1),"")</f>
        <v/>
      </c>
      <c r="I1156" s="17" t="str">
        <f>IF(SUM('Test Sample Data'!I$3:I$98)&gt;10,IF(AND(ISNUMBER('Test Sample Data'!I1155),'Test Sample Data'!I1155&lt;$B$1,'Test Sample Data'!I1155&gt;0),'Test Sample Data'!I1155,$B$1),"")</f>
        <v/>
      </c>
      <c r="J1156" s="17" t="str">
        <f>IF(SUM('Test Sample Data'!J$3:J$98)&gt;10,IF(AND(ISNUMBER('Test Sample Data'!J1155),'Test Sample Data'!J1155&lt;$B$1,'Test Sample Data'!J1155&gt;0),'Test Sample Data'!J1155,$B$1),"")</f>
        <v/>
      </c>
      <c r="K1156" s="17" t="str">
        <f>IF(SUM('Test Sample Data'!K$3:K$98)&gt;10,IF(AND(ISNUMBER('Test Sample Data'!K1155),'Test Sample Data'!K1155&lt;$B$1,'Test Sample Data'!K1155&gt;0),'Test Sample Data'!K1155,$B$1),"")</f>
        <v/>
      </c>
      <c r="L1156" s="17" t="str">
        <f>IF(SUM('Test Sample Data'!L$3:L$98)&gt;10,IF(AND(ISNUMBER('Test Sample Data'!L1155),'Test Sample Data'!L1155&lt;$B$1,'Test Sample Data'!L1155&gt;0),'Test Sample Data'!L1155,$B$1),"")</f>
        <v/>
      </c>
      <c r="M1156" s="17" t="str">
        <f>IF(SUM('Test Sample Data'!M$3:M$98)&gt;10,IF(AND(ISNUMBER('Test Sample Data'!M1155),'Test Sample Data'!M1155&lt;$B$1,'Test Sample Data'!M1155&gt;0),'Test Sample Data'!M1155,$B$1),"")</f>
        <v/>
      </c>
      <c r="N1156" s="17" t="str">
        <f>'Gene Table'!E1155</f>
        <v>hsa-miR-3913-5p</v>
      </c>
      <c r="O1156" s="17" t="str">
        <f>'Gene Table'!B1155</f>
        <v>A01</v>
      </c>
      <c r="P1156" s="17" t="str">
        <f>IF(SUM('Control Sample Data'!D$3:D$98)&gt;10,IF(AND(ISNUMBER('Control Sample Data'!D1155),'Control Sample Data'!D1155&lt;$B$1,'Control Sample Data'!D1155&gt;0),'Control Sample Data'!D1155,$B$1),"")</f>
        <v/>
      </c>
      <c r="Q1156" s="17" t="str">
        <f>IF(SUM('Control Sample Data'!E$3:E$98)&gt;10,IF(AND(ISNUMBER('Control Sample Data'!E1155),'Control Sample Data'!E1155&lt;$B$1,'Control Sample Data'!E1155&gt;0),'Control Sample Data'!E1155,$B$1),"")</f>
        <v/>
      </c>
      <c r="R1156" s="17" t="str">
        <f>IF(SUM('Control Sample Data'!F$3:F$98)&gt;10,IF(AND(ISNUMBER('Control Sample Data'!F1155),'Control Sample Data'!F1155&lt;$B$1,'Control Sample Data'!F1155&gt;0),'Control Sample Data'!F1155,$B$1),"")</f>
        <v/>
      </c>
      <c r="S1156" s="17" t="str">
        <f>IF(SUM('Control Sample Data'!G$3:G$98)&gt;10,IF(AND(ISNUMBER('Control Sample Data'!G1155),'Control Sample Data'!G1155&lt;$B$1,'Control Sample Data'!G1155&gt;0),'Control Sample Data'!G1155,$B$1),"")</f>
        <v/>
      </c>
      <c r="T1156" s="17" t="str">
        <f>IF(SUM('Control Sample Data'!H$3:H$98)&gt;10,IF(AND(ISNUMBER('Control Sample Data'!H1155),'Control Sample Data'!H1155&lt;$B$1,'Control Sample Data'!H1155&gt;0),'Control Sample Data'!H1155,$B$1),"")</f>
        <v/>
      </c>
      <c r="U1156" s="17" t="str">
        <f>IF(SUM('Control Sample Data'!I$3:I$98)&gt;10,IF(AND(ISNUMBER('Control Sample Data'!I1155),'Control Sample Data'!I1155&lt;$B$1,'Control Sample Data'!I1155&gt;0),'Control Sample Data'!I1155,$B$1),"")</f>
        <v/>
      </c>
      <c r="V1156" s="17" t="str">
        <f>IF(SUM('Control Sample Data'!J$3:J$98)&gt;10,IF(AND(ISNUMBER('Control Sample Data'!J1155),'Control Sample Data'!J1155&lt;$B$1,'Control Sample Data'!J1155&gt;0),'Control Sample Data'!J1155,$B$1),"")</f>
        <v/>
      </c>
      <c r="W1156" s="17" t="str">
        <f>IF(SUM('Control Sample Data'!K$3:K$98)&gt;10,IF(AND(ISNUMBER('Control Sample Data'!K1155),'Control Sample Data'!K1155&lt;$B$1,'Control Sample Data'!K1155&gt;0),'Control Sample Data'!K1155,$B$1),"")</f>
        <v/>
      </c>
      <c r="X1156" s="17" t="str">
        <f>IF(SUM('Control Sample Data'!L$3:L$98)&gt;10,IF(AND(ISNUMBER('Control Sample Data'!L1155),'Control Sample Data'!L1155&lt;$B$1,'Control Sample Data'!L1155&gt;0),'Control Sample Data'!L1155,$B$1),"")</f>
        <v/>
      </c>
      <c r="Y1156" s="17" t="str">
        <f>IF(SUM('Control Sample Data'!M$3:M$98)&gt;10,IF(AND(ISNUMBER('Control Sample Data'!M1155),'Control Sample Data'!M1155&lt;$B$1,'Control Sample Data'!M1155&gt;0),'Control Sample Data'!M1155,$B$1),"")</f>
        <v/>
      </c>
      <c r="Z1156" s="22" t="str">
        <f>IF(ISERROR(VLOOKUP('Choose Housekeeping Genes'!$C387,Calculations!$C$772:$M$1155,2,0)),"",VLOOKUP('Choose Housekeeping Genes'!$C387,Calculations!$C$772:$M$1155,2,0))</f>
        <v/>
      </c>
      <c r="AA1156" s="22" t="str">
        <f>IF(ISERROR(VLOOKUP('Choose Housekeeping Genes'!$C387,Calculations!$C$772:$M$1155,3,0)),"",VLOOKUP('Choose Housekeeping Genes'!$C387,Calculations!$C$772:$M$1155,3,0))</f>
        <v/>
      </c>
      <c r="AB1156" s="22" t="str">
        <f>IF(ISERROR(VLOOKUP('Choose Housekeeping Genes'!$C387,Calculations!$C$772:$M$1155,4,0)),"",VLOOKUP('Choose Housekeeping Genes'!$C387,Calculations!$C$772:$M$1155,4,0))</f>
        <v/>
      </c>
      <c r="AC1156" s="22" t="str">
        <f>IF(ISERROR(VLOOKUP('Choose Housekeeping Genes'!$C387,Calculations!$C$772:$M$1155,5,0)),"",VLOOKUP('Choose Housekeeping Genes'!$C387,Calculations!$C$772:$M$1155,5,0))</f>
        <v/>
      </c>
      <c r="AD1156" s="22" t="str">
        <f>IF(ISERROR(VLOOKUP('Choose Housekeeping Genes'!$C387,Calculations!$C$772:$M$1155,6,0)),"",VLOOKUP('Choose Housekeeping Genes'!$C387,Calculations!$C$772:$M$1155,6,0))</f>
        <v/>
      </c>
      <c r="AE1156" s="22" t="str">
        <f>IF(ISERROR(VLOOKUP('Choose Housekeeping Genes'!$C387,Calculations!$C$772:$M$1155,7,0)),"",VLOOKUP('Choose Housekeeping Genes'!$C387,Calculations!$C$772:$M$1155,7,0))</f>
        <v/>
      </c>
      <c r="AF1156" s="22" t="str">
        <f>IF(ISERROR(VLOOKUP('Choose Housekeeping Genes'!$C387,Calculations!$C$772:$M$1155,8,0)),"",VLOOKUP('Choose Housekeeping Genes'!$C387,Calculations!$C$772:$M$1155,8,0))</f>
        <v/>
      </c>
      <c r="AG1156" s="22" t="str">
        <f>IF(ISERROR(VLOOKUP('Choose Housekeeping Genes'!$C387,Calculations!$C$772:$M$1155,9,0)),"",VLOOKUP('Choose Housekeeping Genes'!$C387,Calculations!$C$772:$M$1155,9,0))</f>
        <v/>
      </c>
      <c r="AH1156" s="22" t="str">
        <f>IF(ISERROR(VLOOKUP('Choose Housekeeping Genes'!$C387,Calculations!$C$772:$M$1155,10,0)),"",VLOOKUP('Choose Housekeeping Genes'!$C387,Calculations!$C$772:$M$1155,10,0))</f>
        <v/>
      </c>
      <c r="AI1156" s="22" t="str">
        <f>IF(ISERROR(VLOOKUP('Choose Housekeeping Genes'!$C387,Calculations!$C$772:$M$1155,11,0)),"",VLOOKUP('Choose Housekeeping Genes'!$C387,Calculations!$C$772:$M$1155,11,0))</f>
        <v/>
      </c>
      <c r="AJ1156" s="22" t="str">
        <f>IF(ISERROR(VLOOKUP('Choose Housekeeping Genes'!$C387,Calculations!$C$772:$Y$1155,14,0)),"",VLOOKUP('Choose Housekeeping Genes'!$C387,Calculations!$C$772:$Y$1155,14,0))</f>
        <v/>
      </c>
      <c r="AK1156" s="22" t="str">
        <f>IF(ISERROR(VLOOKUP('Choose Housekeeping Genes'!$C387,Calculations!$C$772:$Y$1155,15,0)),"",VLOOKUP('Choose Housekeeping Genes'!$C387,Calculations!$C$772:$Y$1155,15,0))</f>
        <v/>
      </c>
      <c r="AL1156" s="22" t="str">
        <f>IF(ISERROR(VLOOKUP('Choose Housekeeping Genes'!$C387,Calculations!$C$772:$Y$1155,16,0)),"",VLOOKUP('Choose Housekeeping Genes'!$C387,Calculations!$C$772:$Y$1155,16,0))</f>
        <v/>
      </c>
      <c r="AM1156" s="22" t="str">
        <f>IF(ISERROR(VLOOKUP('Choose Housekeeping Genes'!$C387,Calculations!$C$772:$Y$1155,17,0)),"",VLOOKUP('Choose Housekeeping Genes'!$C387,Calculations!$C$772:$Y$1155,17,0))</f>
        <v/>
      </c>
      <c r="AN1156" s="22" t="str">
        <f>IF(ISERROR(VLOOKUP('Choose Housekeeping Genes'!$C387,Calculations!$C$772:$Y$1155,18,0)),"",VLOOKUP('Choose Housekeeping Genes'!$C387,Calculations!$C$772:$Y$1155,18,0))</f>
        <v/>
      </c>
      <c r="AO1156" s="22" t="str">
        <f>IF(ISERROR(VLOOKUP('Choose Housekeeping Genes'!$C387,Calculations!$C$772:$Y$1155,19,0)),"",VLOOKUP('Choose Housekeeping Genes'!$C387,Calculations!$C$772:$Y$1155,19,0))</f>
        <v/>
      </c>
      <c r="AP1156" s="22" t="str">
        <f>IF(ISERROR(VLOOKUP('Choose Housekeeping Genes'!$C387,Calculations!$C$772:$Y$1155,20,0)),"",VLOOKUP('Choose Housekeeping Genes'!$C387,Calculations!$C$772:$Y$1155,20,0))</f>
        <v/>
      </c>
      <c r="AQ1156" s="22" t="str">
        <f>IF(ISERROR(VLOOKUP('Choose Housekeeping Genes'!$C387,Calculations!$C$772:$Y$1155,21,0)),"",VLOOKUP('Choose Housekeeping Genes'!$C387,Calculations!$C$772:$Y$1155,21,0))</f>
        <v/>
      </c>
      <c r="AR1156" s="22" t="str">
        <f>IF(ISERROR(VLOOKUP('Choose Housekeeping Genes'!$C387,Calculations!$C$772:$Y$1155,22,0)),"",VLOOKUP('Choose Housekeeping Genes'!$C387,Calculations!$C$772:$Y$1155,22,0))</f>
        <v/>
      </c>
      <c r="AS1156" s="22" t="str">
        <f>IF(ISERROR(VLOOKUP('Choose Housekeeping Genes'!$C387,Calculations!$C$772:$Y$1155,23,0)),"",VLOOKUP('Choose Housekeeping Genes'!$C387,Calculations!$C$772:$Y$1155,23,0))</f>
        <v/>
      </c>
      <c r="AT1156" s="36" t="str">
        <f t="shared" si="748"/>
        <v/>
      </c>
      <c r="AU1156" s="36" t="str">
        <f t="shared" si="749"/>
        <v/>
      </c>
      <c r="AV1156" s="36" t="str">
        <f t="shared" si="750"/>
        <v/>
      </c>
      <c r="AW1156" s="36" t="str">
        <f t="shared" si="751"/>
        <v/>
      </c>
      <c r="AX1156" s="36" t="str">
        <f t="shared" si="752"/>
        <v/>
      </c>
      <c r="AY1156" s="36" t="str">
        <f t="shared" si="753"/>
        <v/>
      </c>
      <c r="AZ1156" s="36" t="str">
        <f t="shared" si="754"/>
        <v/>
      </c>
      <c r="BA1156" s="36" t="str">
        <f t="shared" si="755"/>
        <v/>
      </c>
      <c r="BB1156" s="36" t="str">
        <f t="shared" si="756"/>
        <v/>
      </c>
      <c r="BC1156" s="36" t="str">
        <f t="shared" si="757"/>
        <v/>
      </c>
      <c r="BD1156" s="36" t="str">
        <f t="shared" si="758"/>
        <v/>
      </c>
      <c r="BE1156" s="36" t="str">
        <f t="shared" si="759"/>
        <v/>
      </c>
      <c r="BF1156" s="36" t="str">
        <f t="shared" si="760"/>
        <v/>
      </c>
      <c r="BG1156" s="36" t="str">
        <f t="shared" si="761"/>
        <v/>
      </c>
      <c r="BH1156" s="36" t="str">
        <f t="shared" si="762"/>
        <v/>
      </c>
      <c r="BI1156" s="36" t="str">
        <f t="shared" si="763"/>
        <v/>
      </c>
      <c r="BJ1156" s="36" t="str">
        <f t="shared" si="764"/>
        <v/>
      </c>
      <c r="BK1156" s="36" t="str">
        <f t="shared" si="765"/>
        <v/>
      </c>
      <c r="BL1156" s="36" t="str">
        <f t="shared" si="766"/>
        <v/>
      </c>
      <c r="BM1156" s="36" t="str">
        <f t="shared" si="767"/>
        <v/>
      </c>
      <c r="BN1156" s="38" t="e">
        <f t="shared" ref="BN1156:BN1219" si="768">AVERAGE(AT1156:BC1156)</f>
        <v>#DIV/0!</v>
      </c>
      <c r="BO1156" s="38" t="e">
        <f t="shared" ref="BO1156:BO1219" si="769">AVERAGE(BD1156:BM1156)</f>
        <v>#DIV/0!</v>
      </c>
      <c r="BP1156" s="39" t="str">
        <f t="shared" ref="BP1156:BP1219" si="770">IF(ISNUMBER(AT1156),POWER(2,-AT1156),"")</f>
        <v/>
      </c>
      <c r="BQ1156" s="39" t="str">
        <f t="shared" ref="BQ1156:BQ1219" si="771">IF(ISNUMBER(AU1156),POWER(2,-AU1156),"")</f>
        <v/>
      </c>
      <c r="BR1156" s="39" t="str">
        <f t="shared" ref="BR1156:BR1219" si="772">IF(ISNUMBER(AV1156),POWER(2,-AV1156),"")</f>
        <v/>
      </c>
      <c r="BS1156" s="39" t="str">
        <f t="shared" ref="BS1156:BS1219" si="773">IF(ISNUMBER(AW1156),POWER(2,-AW1156),"")</f>
        <v/>
      </c>
      <c r="BT1156" s="39" t="str">
        <f t="shared" ref="BT1156:BT1219" si="774">IF(ISNUMBER(AX1156),POWER(2,-AX1156),"")</f>
        <v/>
      </c>
      <c r="BU1156" s="39" t="str">
        <f t="shared" ref="BU1156:BU1219" si="775">IF(ISNUMBER(AY1156),POWER(2,-AY1156),"")</f>
        <v/>
      </c>
      <c r="BV1156" s="39" t="str">
        <f t="shared" ref="BV1156:BV1219" si="776">IF(ISNUMBER(AZ1156),POWER(2,-AZ1156),"")</f>
        <v/>
      </c>
      <c r="BW1156" s="39" t="str">
        <f t="shared" ref="BW1156:BW1219" si="777">IF(ISNUMBER(BA1156),POWER(2,-BA1156),"")</f>
        <v/>
      </c>
      <c r="BX1156" s="39" t="str">
        <f t="shared" ref="BX1156:BX1219" si="778">IF(ISNUMBER(BB1156),POWER(2,-BB1156),"")</f>
        <v/>
      </c>
      <c r="BY1156" s="39" t="str">
        <f t="shared" ref="BY1156:BY1219" si="779">IF(ISNUMBER(BC1156),POWER(2,-BC1156),"")</f>
        <v/>
      </c>
      <c r="BZ1156" s="39" t="str">
        <f t="shared" ref="BZ1156:BZ1219" si="780">IF(ISNUMBER(BD1156),POWER(2,-BD1156),"")</f>
        <v/>
      </c>
      <c r="CA1156" s="39" t="str">
        <f t="shared" ref="CA1156:CA1219" si="781">IF(ISNUMBER(BE1156),POWER(2,-BE1156),"")</f>
        <v/>
      </c>
      <c r="CB1156" s="39" t="str">
        <f t="shared" ref="CB1156:CB1219" si="782">IF(ISNUMBER(BF1156),POWER(2,-BF1156),"")</f>
        <v/>
      </c>
      <c r="CC1156" s="39" t="str">
        <f t="shared" ref="CC1156:CC1219" si="783">IF(ISNUMBER(BG1156),POWER(2,-BG1156),"")</f>
        <v/>
      </c>
      <c r="CD1156" s="39" t="str">
        <f t="shared" ref="CD1156:CD1219" si="784">IF(ISNUMBER(BH1156),POWER(2,-BH1156),"")</f>
        <v/>
      </c>
      <c r="CE1156" s="39" t="str">
        <f t="shared" ref="CE1156:CE1219" si="785">IF(ISNUMBER(BI1156),POWER(2,-BI1156),"")</f>
        <v/>
      </c>
      <c r="CF1156" s="39" t="str">
        <f t="shared" ref="CF1156:CF1219" si="786">IF(ISNUMBER(BJ1156),POWER(2,-BJ1156),"")</f>
        <v/>
      </c>
      <c r="CG1156" s="39" t="str">
        <f t="shared" ref="CG1156:CG1219" si="787">IF(ISNUMBER(BK1156),POWER(2,-BK1156),"")</f>
        <v/>
      </c>
      <c r="CH1156" s="39" t="str">
        <f t="shared" ref="CH1156:CH1219" si="788">IF(ISNUMBER(BL1156),POWER(2,-BL1156),"")</f>
        <v/>
      </c>
      <c r="CI1156" s="39" t="str">
        <f t="shared" ref="CI1156:CI1219" si="789">IF(ISNUMBER(BM1156),POWER(2,-BM1156),"")</f>
        <v/>
      </c>
    </row>
    <row r="1157" spans="1:87">
      <c r="A1157" s="18"/>
      <c r="B1157" s="15" t="str">
        <f>'Gene Table'!E1156</f>
        <v>hsa-miR-3135b</v>
      </c>
      <c r="C1157" s="15" t="str">
        <f>'Gene Table'!B1156</f>
        <v>A02</v>
      </c>
      <c r="D1157" s="16" t="str">
        <f>IF(SUM('Test Sample Data'!D$3:D$98)&gt;10,IF(AND(ISNUMBER('Test Sample Data'!D1156),'Test Sample Data'!D1156&lt;$B$1,'Test Sample Data'!D1156&gt;0),'Test Sample Data'!D1156,$B$1),"")</f>
        <v/>
      </c>
      <c r="E1157" s="17" t="str">
        <f>IF(SUM('Test Sample Data'!E$3:E$98)&gt;10,IF(AND(ISNUMBER('Test Sample Data'!E1156),'Test Sample Data'!E1156&lt;$B$1,'Test Sample Data'!E1156&gt;0),'Test Sample Data'!E1156,$B$1),"")</f>
        <v/>
      </c>
      <c r="F1157" s="17" t="str">
        <f>IF(SUM('Test Sample Data'!F$3:F$98)&gt;10,IF(AND(ISNUMBER('Test Sample Data'!F1156),'Test Sample Data'!F1156&lt;$B$1,'Test Sample Data'!F1156&gt;0),'Test Sample Data'!F1156,$B$1),"")</f>
        <v/>
      </c>
      <c r="G1157" s="17" t="str">
        <f>IF(SUM('Test Sample Data'!G$3:G$98)&gt;10,IF(AND(ISNUMBER('Test Sample Data'!G1156),'Test Sample Data'!G1156&lt;$B$1,'Test Sample Data'!G1156&gt;0),'Test Sample Data'!G1156,$B$1),"")</f>
        <v/>
      </c>
      <c r="H1157" s="17" t="str">
        <f>IF(SUM('Test Sample Data'!H$3:H$98)&gt;10,IF(AND(ISNUMBER('Test Sample Data'!H1156),'Test Sample Data'!H1156&lt;$B$1,'Test Sample Data'!H1156&gt;0),'Test Sample Data'!H1156,$B$1),"")</f>
        <v/>
      </c>
      <c r="I1157" s="17" t="str">
        <f>IF(SUM('Test Sample Data'!I$3:I$98)&gt;10,IF(AND(ISNUMBER('Test Sample Data'!I1156),'Test Sample Data'!I1156&lt;$B$1,'Test Sample Data'!I1156&gt;0),'Test Sample Data'!I1156,$B$1),"")</f>
        <v/>
      </c>
      <c r="J1157" s="17" t="str">
        <f>IF(SUM('Test Sample Data'!J$3:J$98)&gt;10,IF(AND(ISNUMBER('Test Sample Data'!J1156),'Test Sample Data'!J1156&lt;$B$1,'Test Sample Data'!J1156&gt;0),'Test Sample Data'!J1156,$B$1),"")</f>
        <v/>
      </c>
      <c r="K1157" s="17" t="str">
        <f>IF(SUM('Test Sample Data'!K$3:K$98)&gt;10,IF(AND(ISNUMBER('Test Sample Data'!K1156),'Test Sample Data'!K1156&lt;$B$1,'Test Sample Data'!K1156&gt;0),'Test Sample Data'!K1156,$B$1),"")</f>
        <v/>
      </c>
      <c r="L1157" s="17" t="str">
        <f>IF(SUM('Test Sample Data'!L$3:L$98)&gt;10,IF(AND(ISNUMBER('Test Sample Data'!L1156),'Test Sample Data'!L1156&lt;$B$1,'Test Sample Data'!L1156&gt;0),'Test Sample Data'!L1156,$B$1),"")</f>
        <v/>
      </c>
      <c r="M1157" s="17" t="str">
        <f>IF(SUM('Test Sample Data'!M$3:M$98)&gt;10,IF(AND(ISNUMBER('Test Sample Data'!M1156),'Test Sample Data'!M1156&lt;$B$1,'Test Sample Data'!M1156&gt;0),'Test Sample Data'!M1156,$B$1),"")</f>
        <v/>
      </c>
      <c r="N1157" s="17" t="str">
        <f>'Gene Table'!E1156</f>
        <v>hsa-miR-3135b</v>
      </c>
      <c r="O1157" s="17" t="str">
        <f>'Gene Table'!B1156</f>
        <v>A02</v>
      </c>
      <c r="P1157" s="17" t="str">
        <f>IF(SUM('Control Sample Data'!D$3:D$98)&gt;10,IF(AND(ISNUMBER('Control Sample Data'!D1156),'Control Sample Data'!D1156&lt;$B$1,'Control Sample Data'!D1156&gt;0),'Control Sample Data'!D1156,$B$1),"")</f>
        <v/>
      </c>
      <c r="Q1157" s="17" t="str">
        <f>IF(SUM('Control Sample Data'!E$3:E$98)&gt;10,IF(AND(ISNUMBER('Control Sample Data'!E1156),'Control Sample Data'!E1156&lt;$B$1,'Control Sample Data'!E1156&gt;0),'Control Sample Data'!E1156,$B$1),"")</f>
        <v/>
      </c>
      <c r="R1157" s="17" t="str">
        <f>IF(SUM('Control Sample Data'!F$3:F$98)&gt;10,IF(AND(ISNUMBER('Control Sample Data'!F1156),'Control Sample Data'!F1156&lt;$B$1,'Control Sample Data'!F1156&gt;0),'Control Sample Data'!F1156,$B$1),"")</f>
        <v/>
      </c>
      <c r="S1157" s="17" t="str">
        <f>IF(SUM('Control Sample Data'!G$3:G$98)&gt;10,IF(AND(ISNUMBER('Control Sample Data'!G1156),'Control Sample Data'!G1156&lt;$B$1,'Control Sample Data'!G1156&gt;0),'Control Sample Data'!G1156,$B$1),"")</f>
        <v/>
      </c>
      <c r="T1157" s="17" t="str">
        <f>IF(SUM('Control Sample Data'!H$3:H$98)&gt;10,IF(AND(ISNUMBER('Control Sample Data'!H1156),'Control Sample Data'!H1156&lt;$B$1,'Control Sample Data'!H1156&gt;0),'Control Sample Data'!H1156,$B$1),"")</f>
        <v/>
      </c>
      <c r="U1157" s="17" t="str">
        <f>IF(SUM('Control Sample Data'!I$3:I$98)&gt;10,IF(AND(ISNUMBER('Control Sample Data'!I1156),'Control Sample Data'!I1156&lt;$B$1,'Control Sample Data'!I1156&gt;0),'Control Sample Data'!I1156,$B$1),"")</f>
        <v/>
      </c>
      <c r="V1157" s="17" t="str">
        <f>IF(SUM('Control Sample Data'!J$3:J$98)&gt;10,IF(AND(ISNUMBER('Control Sample Data'!J1156),'Control Sample Data'!J1156&lt;$B$1,'Control Sample Data'!J1156&gt;0),'Control Sample Data'!J1156,$B$1),"")</f>
        <v/>
      </c>
      <c r="W1157" s="17" t="str">
        <f>IF(SUM('Control Sample Data'!K$3:K$98)&gt;10,IF(AND(ISNUMBER('Control Sample Data'!K1156),'Control Sample Data'!K1156&lt;$B$1,'Control Sample Data'!K1156&gt;0),'Control Sample Data'!K1156,$B$1),"")</f>
        <v/>
      </c>
      <c r="X1157" s="17" t="str">
        <f>IF(SUM('Control Sample Data'!L$3:L$98)&gt;10,IF(AND(ISNUMBER('Control Sample Data'!L1156),'Control Sample Data'!L1156&lt;$B$1,'Control Sample Data'!L1156&gt;0),'Control Sample Data'!L1156,$B$1),"")</f>
        <v/>
      </c>
      <c r="Y1157" s="17" t="str">
        <f>IF(SUM('Control Sample Data'!M$3:M$98)&gt;10,IF(AND(ISNUMBER('Control Sample Data'!M1156),'Control Sample Data'!M1156&lt;$B$1,'Control Sample Data'!M1156&gt;0),'Control Sample Data'!M1156,$B$1),"")</f>
        <v/>
      </c>
      <c r="Z1157" s="22" t="str">
        <f>IF(ISERROR(VLOOKUP('Choose Housekeeping Genes'!$C388,Calculations!$C$772:$M$1155,2,0)),"",VLOOKUP('Choose Housekeeping Genes'!$C388,Calculations!$C$772:$M$1155,2,0))</f>
        <v/>
      </c>
      <c r="AA1157" s="22" t="str">
        <f>IF(ISERROR(VLOOKUP('Choose Housekeeping Genes'!$C388,Calculations!$C$772:$M$1155,3,0)),"",VLOOKUP('Choose Housekeeping Genes'!$C388,Calculations!$C$772:$M$1155,3,0))</f>
        <v/>
      </c>
      <c r="AB1157" s="22" t="str">
        <f>IF(ISERROR(VLOOKUP('Choose Housekeeping Genes'!$C388,Calculations!$C$772:$M$1155,4,0)),"",VLOOKUP('Choose Housekeeping Genes'!$C388,Calculations!$C$772:$M$1155,4,0))</f>
        <v/>
      </c>
      <c r="AC1157" s="22" t="str">
        <f>IF(ISERROR(VLOOKUP('Choose Housekeeping Genes'!$C388,Calculations!$C$772:$M$1155,5,0)),"",VLOOKUP('Choose Housekeeping Genes'!$C388,Calculations!$C$772:$M$1155,5,0))</f>
        <v/>
      </c>
      <c r="AD1157" s="22" t="str">
        <f>IF(ISERROR(VLOOKUP('Choose Housekeeping Genes'!$C388,Calculations!$C$772:$M$1155,6,0)),"",VLOOKUP('Choose Housekeeping Genes'!$C388,Calculations!$C$772:$M$1155,6,0))</f>
        <v/>
      </c>
      <c r="AE1157" s="22" t="str">
        <f>IF(ISERROR(VLOOKUP('Choose Housekeeping Genes'!$C388,Calculations!$C$772:$M$1155,7,0)),"",VLOOKUP('Choose Housekeeping Genes'!$C388,Calculations!$C$772:$M$1155,7,0))</f>
        <v/>
      </c>
      <c r="AF1157" s="22" t="str">
        <f>IF(ISERROR(VLOOKUP('Choose Housekeeping Genes'!$C388,Calculations!$C$772:$M$1155,8,0)),"",VLOOKUP('Choose Housekeeping Genes'!$C388,Calculations!$C$772:$M$1155,8,0))</f>
        <v/>
      </c>
      <c r="AG1157" s="22" t="str">
        <f>IF(ISERROR(VLOOKUP('Choose Housekeeping Genes'!$C388,Calculations!$C$772:$M$1155,9,0)),"",VLOOKUP('Choose Housekeeping Genes'!$C388,Calculations!$C$772:$M$1155,9,0))</f>
        <v/>
      </c>
      <c r="AH1157" s="22" t="str">
        <f>IF(ISERROR(VLOOKUP('Choose Housekeeping Genes'!$C388,Calculations!$C$772:$M$1155,10,0)),"",VLOOKUP('Choose Housekeeping Genes'!$C388,Calculations!$C$772:$M$1155,10,0))</f>
        <v/>
      </c>
      <c r="AI1157" s="22" t="str">
        <f>IF(ISERROR(VLOOKUP('Choose Housekeeping Genes'!$C388,Calculations!$C$772:$M$1155,11,0)),"",VLOOKUP('Choose Housekeeping Genes'!$C388,Calculations!$C$772:$M$1155,11,0))</f>
        <v/>
      </c>
      <c r="AJ1157" s="22" t="str">
        <f>IF(ISERROR(VLOOKUP('Choose Housekeeping Genes'!$C388,Calculations!$C$772:$Y$1155,14,0)),"",VLOOKUP('Choose Housekeeping Genes'!$C388,Calculations!$C$772:$Y$1155,14,0))</f>
        <v/>
      </c>
      <c r="AK1157" s="22" t="str">
        <f>IF(ISERROR(VLOOKUP('Choose Housekeeping Genes'!$C388,Calculations!$C$772:$Y$1155,15,0)),"",VLOOKUP('Choose Housekeeping Genes'!$C388,Calculations!$C$772:$Y$1155,15,0))</f>
        <v/>
      </c>
      <c r="AL1157" s="22" t="str">
        <f>IF(ISERROR(VLOOKUP('Choose Housekeeping Genes'!$C388,Calculations!$C$772:$Y$1155,16,0)),"",VLOOKUP('Choose Housekeeping Genes'!$C388,Calculations!$C$772:$Y$1155,16,0))</f>
        <v/>
      </c>
      <c r="AM1157" s="22" t="str">
        <f>IF(ISERROR(VLOOKUP('Choose Housekeeping Genes'!$C388,Calculations!$C$772:$Y$1155,17,0)),"",VLOOKUP('Choose Housekeeping Genes'!$C388,Calculations!$C$772:$Y$1155,17,0))</f>
        <v/>
      </c>
      <c r="AN1157" s="22" t="str">
        <f>IF(ISERROR(VLOOKUP('Choose Housekeeping Genes'!$C388,Calculations!$C$772:$Y$1155,18,0)),"",VLOOKUP('Choose Housekeeping Genes'!$C388,Calculations!$C$772:$Y$1155,18,0))</f>
        <v/>
      </c>
      <c r="AO1157" s="22" t="str">
        <f>IF(ISERROR(VLOOKUP('Choose Housekeeping Genes'!$C388,Calculations!$C$772:$Y$1155,19,0)),"",VLOOKUP('Choose Housekeeping Genes'!$C388,Calculations!$C$772:$Y$1155,19,0))</f>
        <v/>
      </c>
      <c r="AP1157" s="22" t="str">
        <f>IF(ISERROR(VLOOKUP('Choose Housekeeping Genes'!$C388,Calculations!$C$772:$Y$1155,20,0)),"",VLOOKUP('Choose Housekeeping Genes'!$C388,Calculations!$C$772:$Y$1155,20,0))</f>
        <v/>
      </c>
      <c r="AQ1157" s="22" t="str">
        <f>IF(ISERROR(VLOOKUP('Choose Housekeeping Genes'!$C388,Calculations!$C$772:$Y$1155,21,0)),"",VLOOKUP('Choose Housekeeping Genes'!$C388,Calculations!$C$772:$Y$1155,21,0))</f>
        <v/>
      </c>
      <c r="AR1157" s="22" t="str">
        <f>IF(ISERROR(VLOOKUP('Choose Housekeeping Genes'!$C388,Calculations!$C$772:$Y$1155,22,0)),"",VLOOKUP('Choose Housekeeping Genes'!$C388,Calculations!$C$772:$Y$1155,22,0))</f>
        <v/>
      </c>
      <c r="AS1157" s="22" t="str">
        <f>IF(ISERROR(VLOOKUP('Choose Housekeeping Genes'!$C388,Calculations!$C$772:$Y$1155,23,0)),"",VLOOKUP('Choose Housekeeping Genes'!$C388,Calculations!$C$772:$Y$1155,23,0))</f>
        <v/>
      </c>
      <c r="AT1157" s="36" t="str">
        <f t="shared" ref="AT1157:AT1220" si="790">IF(ISERROR(D1157-Z$794),"",D1157-Z$794)</f>
        <v/>
      </c>
      <c r="AU1157" s="36" t="str">
        <f t="shared" ref="AU1157:AU1220" si="791">IF(ISERROR(E1157-AA$794),"",E1157-AA$794)</f>
        <v/>
      </c>
      <c r="AV1157" s="36" t="str">
        <f t="shared" ref="AV1157:AV1220" si="792">IF(ISERROR(F1157-AB$794),"",F1157-AB$794)</f>
        <v/>
      </c>
      <c r="AW1157" s="36" t="str">
        <f t="shared" ref="AW1157:AW1220" si="793">IF(ISERROR(G1157-AC$794),"",G1157-AC$794)</f>
        <v/>
      </c>
      <c r="AX1157" s="36" t="str">
        <f t="shared" ref="AX1157:AX1220" si="794">IF(ISERROR(H1157-AD$794),"",H1157-AD$794)</f>
        <v/>
      </c>
      <c r="AY1157" s="36" t="str">
        <f t="shared" ref="AY1157:AY1220" si="795">IF(ISERROR(I1157-AE$794),"",I1157-AE$794)</f>
        <v/>
      </c>
      <c r="AZ1157" s="36" t="str">
        <f t="shared" ref="AZ1157:AZ1220" si="796">IF(ISERROR(J1157-AF$794),"",J1157-AF$794)</f>
        <v/>
      </c>
      <c r="BA1157" s="36" t="str">
        <f t="shared" ref="BA1157:BA1220" si="797">IF(ISERROR(K1157-AG$794),"",K1157-AG$794)</f>
        <v/>
      </c>
      <c r="BB1157" s="36" t="str">
        <f t="shared" ref="BB1157:BB1220" si="798">IF(ISERROR(L1157-AH$794),"",L1157-AH$794)</f>
        <v/>
      </c>
      <c r="BC1157" s="36" t="str">
        <f t="shared" ref="BC1157:BC1220" si="799">IF(ISERROR(M1157-AI$794),"",M1157-AI$794)</f>
        <v/>
      </c>
      <c r="BD1157" s="36" t="str">
        <f t="shared" ref="BD1157:BD1220" si="800">IF(ISERROR(P1157-AJ$794),"",P1157-AJ$794)</f>
        <v/>
      </c>
      <c r="BE1157" s="36" t="str">
        <f t="shared" ref="BE1157:BE1220" si="801">IF(ISERROR(Q1157-AK$794),"",Q1157-AK$794)</f>
        <v/>
      </c>
      <c r="BF1157" s="36" t="str">
        <f t="shared" ref="BF1157:BF1220" si="802">IF(ISERROR(R1157-AL$794),"",R1157-AL$794)</f>
        <v/>
      </c>
      <c r="BG1157" s="36" t="str">
        <f t="shared" ref="BG1157:BG1220" si="803">IF(ISERROR(S1157-AM$794),"",S1157-AM$794)</f>
        <v/>
      </c>
      <c r="BH1157" s="36" t="str">
        <f t="shared" ref="BH1157:BH1220" si="804">IF(ISERROR(T1157-AN$794),"",T1157-AN$794)</f>
        <v/>
      </c>
      <c r="BI1157" s="36" t="str">
        <f t="shared" ref="BI1157:BI1220" si="805">IF(ISERROR(U1157-AO$794),"",U1157-AO$794)</f>
        <v/>
      </c>
      <c r="BJ1157" s="36" t="str">
        <f t="shared" ref="BJ1157:BJ1220" si="806">IF(ISERROR(V1157-AP$794),"",V1157-AP$794)</f>
        <v/>
      </c>
      <c r="BK1157" s="36" t="str">
        <f t="shared" ref="BK1157:BK1220" si="807">IF(ISERROR(W1157-AQ$794),"",W1157-AQ$794)</f>
        <v/>
      </c>
      <c r="BL1157" s="36" t="str">
        <f t="shared" ref="BL1157:BL1220" si="808">IF(ISERROR(X1157-AR$794),"",X1157-AR$794)</f>
        <v/>
      </c>
      <c r="BM1157" s="36" t="str">
        <f t="shared" ref="BM1157:BM1220" si="809">IF(ISERROR(Y1157-AS$794),"",Y1157-AS$794)</f>
        <v/>
      </c>
      <c r="BN1157" s="38" t="e">
        <f t="shared" si="768"/>
        <v>#DIV/0!</v>
      </c>
      <c r="BO1157" s="38" t="e">
        <f t="shared" si="769"/>
        <v>#DIV/0!</v>
      </c>
      <c r="BP1157" s="39" t="str">
        <f t="shared" si="770"/>
        <v/>
      </c>
      <c r="BQ1157" s="39" t="str">
        <f t="shared" si="771"/>
        <v/>
      </c>
      <c r="BR1157" s="39" t="str">
        <f t="shared" si="772"/>
        <v/>
      </c>
      <c r="BS1157" s="39" t="str">
        <f t="shared" si="773"/>
        <v/>
      </c>
      <c r="BT1157" s="39" t="str">
        <f t="shared" si="774"/>
        <v/>
      </c>
      <c r="BU1157" s="39" t="str">
        <f t="shared" si="775"/>
        <v/>
      </c>
      <c r="BV1157" s="39" t="str">
        <f t="shared" si="776"/>
        <v/>
      </c>
      <c r="BW1157" s="39" t="str">
        <f t="shared" si="777"/>
        <v/>
      </c>
      <c r="BX1157" s="39" t="str">
        <f t="shared" si="778"/>
        <v/>
      </c>
      <c r="BY1157" s="39" t="str">
        <f t="shared" si="779"/>
        <v/>
      </c>
      <c r="BZ1157" s="39" t="str">
        <f t="shared" si="780"/>
        <v/>
      </c>
      <c r="CA1157" s="39" t="str">
        <f t="shared" si="781"/>
        <v/>
      </c>
      <c r="CB1157" s="39" t="str">
        <f t="shared" si="782"/>
        <v/>
      </c>
      <c r="CC1157" s="39" t="str">
        <f t="shared" si="783"/>
        <v/>
      </c>
      <c r="CD1157" s="39" t="str">
        <f t="shared" si="784"/>
        <v/>
      </c>
      <c r="CE1157" s="39" t="str">
        <f t="shared" si="785"/>
        <v/>
      </c>
      <c r="CF1157" s="39" t="str">
        <f t="shared" si="786"/>
        <v/>
      </c>
      <c r="CG1157" s="39" t="str">
        <f t="shared" si="787"/>
        <v/>
      </c>
      <c r="CH1157" s="39" t="str">
        <f t="shared" si="788"/>
        <v/>
      </c>
      <c r="CI1157" s="39" t="str">
        <f t="shared" si="789"/>
        <v/>
      </c>
    </row>
    <row r="1158" spans="1:87">
      <c r="A1158" s="18"/>
      <c r="B1158" s="15" t="str">
        <f>'Gene Table'!E1157</f>
        <v>hsa-miR-3914</v>
      </c>
      <c r="C1158" s="15" t="str">
        <f>'Gene Table'!B1157</f>
        <v>A03</v>
      </c>
      <c r="D1158" s="16" t="str">
        <f>IF(SUM('Test Sample Data'!D$3:D$98)&gt;10,IF(AND(ISNUMBER('Test Sample Data'!D1157),'Test Sample Data'!D1157&lt;$B$1,'Test Sample Data'!D1157&gt;0),'Test Sample Data'!D1157,$B$1),"")</f>
        <v/>
      </c>
      <c r="E1158" s="17" t="str">
        <f>IF(SUM('Test Sample Data'!E$3:E$98)&gt;10,IF(AND(ISNUMBER('Test Sample Data'!E1157),'Test Sample Data'!E1157&lt;$B$1,'Test Sample Data'!E1157&gt;0),'Test Sample Data'!E1157,$B$1),"")</f>
        <v/>
      </c>
      <c r="F1158" s="17" t="str">
        <f>IF(SUM('Test Sample Data'!F$3:F$98)&gt;10,IF(AND(ISNUMBER('Test Sample Data'!F1157),'Test Sample Data'!F1157&lt;$B$1,'Test Sample Data'!F1157&gt;0),'Test Sample Data'!F1157,$B$1),"")</f>
        <v/>
      </c>
      <c r="G1158" s="17" t="str">
        <f>IF(SUM('Test Sample Data'!G$3:G$98)&gt;10,IF(AND(ISNUMBER('Test Sample Data'!G1157),'Test Sample Data'!G1157&lt;$B$1,'Test Sample Data'!G1157&gt;0),'Test Sample Data'!G1157,$B$1),"")</f>
        <v/>
      </c>
      <c r="H1158" s="17" t="str">
        <f>IF(SUM('Test Sample Data'!H$3:H$98)&gt;10,IF(AND(ISNUMBER('Test Sample Data'!H1157),'Test Sample Data'!H1157&lt;$B$1,'Test Sample Data'!H1157&gt;0),'Test Sample Data'!H1157,$B$1),"")</f>
        <v/>
      </c>
      <c r="I1158" s="17" t="str">
        <f>IF(SUM('Test Sample Data'!I$3:I$98)&gt;10,IF(AND(ISNUMBER('Test Sample Data'!I1157),'Test Sample Data'!I1157&lt;$B$1,'Test Sample Data'!I1157&gt;0),'Test Sample Data'!I1157,$B$1),"")</f>
        <v/>
      </c>
      <c r="J1158" s="17" t="str">
        <f>IF(SUM('Test Sample Data'!J$3:J$98)&gt;10,IF(AND(ISNUMBER('Test Sample Data'!J1157),'Test Sample Data'!J1157&lt;$B$1,'Test Sample Data'!J1157&gt;0),'Test Sample Data'!J1157,$B$1),"")</f>
        <v/>
      </c>
      <c r="K1158" s="17" t="str">
        <f>IF(SUM('Test Sample Data'!K$3:K$98)&gt;10,IF(AND(ISNUMBER('Test Sample Data'!K1157),'Test Sample Data'!K1157&lt;$B$1,'Test Sample Data'!K1157&gt;0),'Test Sample Data'!K1157,$B$1),"")</f>
        <v/>
      </c>
      <c r="L1158" s="17" t="str">
        <f>IF(SUM('Test Sample Data'!L$3:L$98)&gt;10,IF(AND(ISNUMBER('Test Sample Data'!L1157),'Test Sample Data'!L1157&lt;$B$1,'Test Sample Data'!L1157&gt;0),'Test Sample Data'!L1157,$B$1),"")</f>
        <v/>
      </c>
      <c r="M1158" s="17" t="str">
        <f>IF(SUM('Test Sample Data'!M$3:M$98)&gt;10,IF(AND(ISNUMBER('Test Sample Data'!M1157),'Test Sample Data'!M1157&lt;$B$1,'Test Sample Data'!M1157&gt;0),'Test Sample Data'!M1157,$B$1),"")</f>
        <v/>
      </c>
      <c r="N1158" s="17" t="str">
        <f>'Gene Table'!E1157</f>
        <v>hsa-miR-3914</v>
      </c>
      <c r="O1158" s="17" t="str">
        <f>'Gene Table'!B1157</f>
        <v>A03</v>
      </c>
      <c r="P1158" s="17" t="str">
        <f>IF(SUM('Control Sample Data'!D$3:D$98)&gt;10,IF(AND(ISNUMBER('Control Sample Data'!D1157),'Control Sample Data'!D1157&lt;$B$1,'Control Sample Data'!D1157&gt;0),'Control Sample Data'!D1157,$B$1),"")</f>
        <v/>
      </c>
      <c r="Q1158" s="17" t="str">
        <f>IF(SUM('Control Sample Data'!E$3:E$98)&gt;10,IF(AND(ISNUMBER('Control Sample Data'!E1157),'Control Sample Data'!E1157&lt;$B$1,'Control Sample Data'!E1157&gt;0),'Control Sample Data'!E1157,$B$1),"")</f>
        <v/>
      </c>
      <c r="R1158" s="17" t="str">
        <f>IF(SUM('Control Sample Data'!F$3:F$98)&gt;10,IF(AND(ISNUMBER('Control Sample Data'!F1157),'Control Sample Data'!F1157&lt;$B$1,'Control Sample Data'!F1157&gt;0),'Control Sample Data'!F1157,$B$1),"")</f>
        <v/>
      </c>
      <c r="S1158" s="17" t="str">
        <f>IF(SUM('Control Sample Data'!G$3:G$98)&gt;10,IF(AND(ISNUMBER('Control Sample Data'!G1157),'Control Sample Data'!G1157&lt;$B$1,'Control Sample Data'!G1157&gt;0),'Control Sample Data'!G1157,$B$1),"")</f>
        <v/>
      </c>
      <c r="T1158" s="17" t="str">
        <f>IF(SUM('Control Sample Data'!H$3:H$98)&gt;10,IF(AND(ISNUMBER('Control Sample Data'!H1157),'Control Sample Data'!H1157&lt;$B$1,'Control Sample Data'!H1157&gt;0),'Control Sample Data'!H1157,$B$1),"")</f>
        <v/>
      </c>
      <c r="U1158" s="17" t="str">
        <f>IF(SUM('Control Sample Data'!I$3:I$98)&gt;10,IF(AND(ISNUMBER('Control Sample Data'!I1157),'Control Sample Data'!I1157&lt;$B$1,'Control Sample Data'!I1157&gt;0),'Control Sample Data'!I1157,$B$1),"")</f>
        <v/>
      </c>
      <c r="V1158" s="17" t="str">
        <f>IF(SUM('Control Sample Data'!J$3:J$98)&gt;10,IF(AND(ISNUMBER('Control Sample Data'!J1157),'Control Sample Data'!J1157&lt;$B$1,'Control Sample Data'!J1157&gt;0),'Control Sample Data'!J1157,$B$1),"")</f>
        <v/>
      </c>
      <c r="W1158" s="17" t="str">
        <f>IF(SUM('Control Sample Data'!K$3:K$98)&gt;10,IF(AND(ISNUMBER('Control Sample Data'!K1157),'Control Sample Data'!K1157&lt;$B$1,'Control Sample Data'!K1157&gt;0),'Control Sample Data'!K1157,$B$1),"")</f>
        <v/>
      </c>
      <c r="X1158" s="17" t="str">
        <f>IF(SUM('Control Sample Data'!L$3:L$98)&gt;10,IF(AND(ISNUMBER('Control Sample Data'!L1157),'Control Sample Data'!L1157&lt;$B$1,'Control Sample Data'!L1157&gt;0),'Control Sample Data'!L1157,$B$1),"")</f>
        <v/>
      </c>
      <c r="Y1158" s="17" t="str">
        <f>IF(SUM('Control Sample Data'!M$3:M$98)&gt;10,IF(AND(ISNUMBER('Control Sample Data'!M1157),'Control Sample Data'!M1157&lt;$B$1,'Control Sample Data'!M1157&gt;0),'Control Sample Data'!M1157,$B$1),"")</f>
        <v/>
      </c>
      <c r="Z1158" s="22" t="str">
        <f>IF(ISERROR(VLOOKUP('Choose Housekeeping Genes'!$C389,Calculations!$C$772:$M$1155,2,0)),"",VLOOKUP('Choose Housekeeping Genes'!$C389,Calculations!$C$772:$M$1155,2,0))</f>
        <v/>
      </c>
      <c r="AA1158" s="22" t="str">
        <f>IF(ISERROR(VLOOKUP('Choose Housekeeping Genes'!$C389,Calculations!$C$772:$M$1155,3,0)),"",VLOOKUP('Choose Housekeeping Genes'!$C389,Calculations!$C$772:$M$1155,3,0))</f>
        <v/>
      </c>
      <c r="AB1158" s="22" t="str">
        <f>IF(ISERROR(VLOOKUP('Choose Housekeeping Genes'!$C389,Calculations!$C$772:$M$1155,4,0)),"",VLOOKUP('Choose Housekeeping Genes'!$C389,Calculations!$C$772:$M$1155,4,0))</f>
        <v/>
      </c>
      <c r="AC1158" s="22" t="str">
        <f>IF(ISERROR(VLOOKUP('Choose Housekeeping Genes'!$C389,Calculations!$C$772:$M$1155,5,0)),"",VLOOKUP('Choose Housekeeping Genes'!$C389,Calculations!$C$772:$M$1155,5,0))</f>
        <v/>
      </c>
      <c r="AD1158" s="22" t="str">
        <f>IF(ISERROR(VLOOKUP('Choose Housekeeping Genes'!$C389,Calculations!$C$772:$M$1155,6,0)),"",VLOOKUP('Choose Housekeeping Genes'!$C389,Calculations!$C$772:$M$1155,6,0))</f>
        <v/>
      </c>
      <c r="AE1158" s="22" t="str">
        <f>IF(ISERROR(VLOOKUP('Choose Housekeeping Genes'!$C389,Calculations!$C$772:$M$1155,7,0)),"",VLOOKUP('Choose Housekeeping Genes'!$C389,Calculations!$C$772:$M$1155,7,0))</f>
        <v/>
      </c>
      <c r="AF1158" s="22" t="str">
        <f>IF(ISERROR(VLOOKUP('Choose Housekeeping Genes'!$C389,Calculations!$C$772:$M$1155,8,0)),"",VLOOKUP('Choose Housekeeping Genes'!$C389,Calculations!$C$772:$M$1155,8,0))</f>
        <v/>
      </c>
      <c r="AG1158" s="22" t="str">
        <f>IF(ISERROR(VLOOKUP('Choose Housekeeping Genes'!$C389,Calculations!$C$772:$M$1155,9,0)),"",VLOOKUP('Choose Housekeeping Genes'!$C389,Calculations!$C$772:$M$1155,9,0))</f>
        <v/>
      </c>
      <c r="AH1158" s="22" t="str">
        <f>IF(ISERROR(VLOOKUP('Choose Housekeeping Genes'!$C389,Calculations!$C$772:$M$1155,10,0)),"",VLOOKUP('Choose Housekeeping Genes'!$C389,Calculations!$C$772:$M$1155,10,0))</f>
        <v/>
      </c>
      <c r="AI1158" s="22" t="str">
        <f>IF(ISERROR(VLOOKUP('Choose Housekeeping Genes'!$C389,Calculations!$C$772:$M$1155,11,0)),"",VLOOKUP('Choose Housekeeping Genes'!$C389,Calculations!$C$772:$M$1155,11,0))</f>
        <v/>
      </c>
      <c r="AJ1158" s="22" t="str">
        <f>IF(ISERROR(VLOOKUP('Choose Housekeeping Genes'!$C389,Calculations!$C$772:$Y$1155,14,0)),"",VLOOKUP('Choose Housekeeping Genes'!$C389,Calculations!$C$772:$Y$1155,14,0))</f>
        <v/>
      </c>
      <c r="AK1158" s="22" t="str">
        <f>IF(ISERROR(VLOOKUP('Choose Housekeeping Genes'!$C389,Calculations!$C$772:$Y$1155,15,0)),"",VLOOKUP('Choose Housekeeping Genes'!$C389,Calculations!$C$772:$Y$1155,15,0))</f>
        <v/>
      </c>
      <c r="AL1158" s="22" t="str">
        <f>IF(ISERROR(VLOOKUP('Choose Housekeeping Genes'!$C389,Calculations!$C$772:$Y$1155,16,0)),"",VLOOKUP('Choose Housekeeping Genes'!$C389,Calculations!$C$772:$Y$1155,16,0))</f>
        <v/>
      </c>
      <c r="AM1158" s="22" t="str">
        <f>IF(ISERROR(VLOOKUP('Choose Housekeeping Genes'!$C389,Calculations!$C$772:$Y$1155,17,0)),"",VLOOKUP('Choose Housekeeping Genes'!$C389,Calculations!$C$772:$Y$1155,17,0))</f>
        <v/>
      </c>
      <c r="AN1158" s="22" t="str">
        <f>IF(ISERROR(VLOOKUP('Choose Housekeeping Genes'!$C389,Calculations!$C$772:$Y$1155,18,0)),"",VLOOKUP('Choose Housekeeping Genes'!$C389,Calculations!$C$772:$Y$1155,18,0))</f>
        <v/>
      </c>
      <c r="AO1158" s="22" t="str">
        <f>IF(ISERROR(VLOOKUP('Choose Housekeeping Genes'!$C389,Calculations!$C$772:$Y$1155,19,0)),"",VLOOKUP('Choose Housekeeping Genes'!$C389,Calculations!$C$772:$Y$1155,19,0))</f>
        <v/>
      </c>
      <c r="AP1158" s="22" t="str">
        <f>IF(ISERROR(VLOOKUP('Choose Housekeeping Genes'!$C389,Calculations!$C$772:$Y$1155,20,0)),"",VLOOKUP('Choose Housekeeping Genes'!$C389,Calculations!$C$772:$Y$1155,20,0))</f>
        <v/>
      </c>
      <c r="AQ1158" s="22" t="str">
        <f>IF(ISERROR(VLOOKUP('Choose Housekeeping Genes'!$C389,Calculations!$C$772:$Y$1155,21,0)),"",VLOOKUP('Choose Housekeeping Genes'!$C389,Calculations!$C$772:$Y$1155,21,0))</f>
        <v/>
      </c>
      <c r="AR1158" s="22" t="str">
        <f>IF(ISERROR(VLOOKUP('Choose Housekeeping Genes'!$C389,Calculations!$C$772:$Y$1155,22,0)),"",VLOOKUP('Choose Housekeeping Genes'!$C389,Calculations!$C$772:$Y$1155,22,0))</f>
        <v/>
      </c>
      <c r="AS1158" s="22" t="str">
        <f>IF(ISERROR(VLOOKUP('Choose Housekeeping Genes'!$C389,Calculations!$C$772:$Y$1155,23,0)),"",VLOOKUP('Choose Housekeeping Genes'!$C389,Calculations!$C$772:$Y$1155,23,0))</f>
        <v/>
      </c>
      <c r="AT1158" s="36" t="str">
        <f t="shared" si="790"/>
        <v/>
      </c>
      <c r="AU1158" s="36" t="str">
        <f t="shared" si="791"/>
        <v/>
      </c>
      <c r="AV1158" s="36" t="str">
        <f t="shared" si="792"/>
        <v/>
      </c>
      <c r="AW1158" s="36" t="str">
        <f t="shared" si="793"/>
        <v/>
      </c>
      <c r="AX1158" s="36" t="str">
        <f t="shared" si="794"/>
        <v/>
      </c>
      <c r="AY1158" s="36" t="str">
        <f t="shared" si="795"/>
        <v/>
      </c>
      <c r="AZ1158" s="36" t="str">
        <f t="shared" si="796"/>
        <v/>
      </c>
      <c r="BA1158" s="36" t="str">
        <f t="shared" si="797"/>
        <v/>
      </c>
      <c r="BB1158" s="36" t="str">
        <f t="shared" si="798"/>
        <v/>
      </c>
      <c r="BC1158" s="36" t="str">
        <f t="shared" si="799"/>
        <v/>
      </c>
      <c r="BD1158" s="36" t="str">
        <f t="shared" si="800"/>
        <v/>
      </c>
      <c r="BE1158" s="36" t="str">
        <f t="shared" si="801"/>
        <v/>
      </c>
      <c r="BF1158" s="36" t="str">
        <f t="shared" si="802"/>
        <v/>
      </c>
      <c r="BG1158" s="36" t="str">
        <f t="shared" si="803"/>
        <v/>
      </c>
      <c r="BH1158" s="36" t="str">
        <f t="shared" si="804"/>
        <v/>
      </c>
      <c r="BI1158" s="36" t="str">
        <f t="shared" si="805"/>
        <v/>
      </c>
      <c r="BJ1158" s="36" t="str">
        <f t="shared" si="806"/>
        <v/>
      </c>
      <c r="BK1158" s="36" t="str">
        <f t="shared" si="807"/>
        <v/>
      </c>
      <c r="BL1158" s="36" t="str">
        <f t="shared" si="808"/>
        <v/>
      </c>
      <c r="BM1158" s="36" t="str">
        <f t="shared" si="809"/>
        <v/>
      </c>
      <c r="BN1158" s="38" t="e">
        <f t="shared" si="768"/>
        <v>#DIV/0!</v>
      </c>
      <c r="BO1158" s="38" t="e">
        <f t="shared" si="769"/>
        <v>#DIV/0!</v>
      </c>
      <c r="BP1158" s="39" t="str">
        <f t="shared" si="770"/>
        <v/>
      </c>
      <c r="BQ1158" s="39" t="str">
        <f t="shared" si="771"/>
        <v/>
      </c>
      <c r="BR1158" s="39" t="str">
        <f t="shared" si="772"/>
        <v/>
      </c>
      <c r="BS1158" s="39" t="str">
        <f t="shared" si="773"/>
        <v/>
      </c>
      <c r="BT1158" s="39" t="str">
        <f t="shared" si="774"/>
        <v/>
      </c>
      <c r="BU1158" s="39" t="str">
        <f t="shared" si="775"/>
        <v/>
      </c>
      <c r="BV1158" s="39" t="str">
        <f t="shared" si="776"/>
        <v/>
      </c>
      <c r="BW1158" s="39" t="str">
        <f t="shared" si="777"/>
        <v/>
      </c>
      <c r="BX1158" s="39" t="str">
        <f t="shared" si="778"/>
        <v/>
      </c>
      <c r="BY1158" s="39" t="str">
        <f t="shared" si="779"/>
        <v/>
      </c>
      <c r="BZ1158" s="39" t="str">
        <f t="shared" si="780"/>
        <v/>
      </c>
      <c r="CA1158" s="39" t="str">
        <f t="shared" si="781"/>
        <v/>
      </c>
      <c r="CB1158" s="39" t="str">
        <f t="shared" si="782"/>
        <v/>
      </c>
      <c r="CC1158" s="39" t="str">
        <f t="shared" si="783"/>
        <v/>
      </c>
      <c r="CD1158" s="39" t="str">
        <f t="shared" si="784"/>
        <v/>
      </c>
      <c r="CE1158" s="39" t="str">
        <f t="shared" si="785"/>
        <v/>
      </c>
      <c r="CF1158" s="39" t="str">
        <f t="shared" si="786"/>
        <v/>
      </c>
      <c r="CG1158" s="39" t="str">
        <f t="shared" si="787"/>
        <v/>
      </c>
      <c r="CH1158" s="39" t="str">
        <f t="shared" si="788"/>
        <v/>
      </c>
      <c r="CI1158" s="39" t="str">
        <f t="shared" si="789"/>
        <v/>
      </c>
    </row>
    <row r="1159" spans="1:87">
      <c r="A1159" s="18"/>
      <c r="B1159" s="15" t="str">
        <f>'Gene Table'!E1158</f>
        <v>hsa-miR-4462</v>
      </c>
      <c r="C1159" s="15" t="str">
        <f>'Gene Table'!B1158</f>
        <v>A04</v>
      </c>
      <c r="D1159" s="16" t="str">
        <f>IF(SUM('Test Sample Data'!D$3:D$98)&gt;10,IF(AND(ISNUMBER('Test Sample Data'!D1158),'Test Sample Data'!D1158&lt;$B$1,'Test Sample Data'!D1158&gt;0),'Test Sample Data'!D1158,$B$1),"")</f>
        <v/>
      </c>
      <c r="E1159" s="17" t="str">
        <f>IF(SUM('Test Sample Data'!E$3:E$98)&gt;10,IF(AND(ISNUMBER('Test Sample Data'!E1158),'Test Sample Data'!E1158&lt;$B$1,'Test Sample Data'!E1158&gt;0),'Test Sample Data'!E1158,$B$1),"")</f>
        <v/>
      </c>
      <c r="F1159" s="17" t="str">
        <f>IF(SUM('Test Sample Data'!F$3:F$98)&gt;10,IF(AND(ISNUMBER('Test Sample Data'!F1158),'Test Sample Data'!F1158&lt;$B$1,'Test Sample Data'!F1158&gt;0),'Test Sample Data'!F1158,$B$1),"")</f>
        <v/>
      </c>
      <c r="G1159" s="17" t="str">
        <f>IF(SUM('Test Sample Data'!G$3:G$98)&gt;10,IF(AND(ISNUMBER('Test Sample Data'!G1158),'Test Sample Data'!G1158&lt;$B$1,'Test Sample Data'!G1158&gt;0),'Test Sample Data'!G1158,$B$1),"")</f>
        <v/>
      </c>
      <c r="H1159" s="17" t="str">
        <f>IF(SUM('Test Sample Data'!H$3:H$98)&gt;10,IF(AND(ISNUMBER('Test Sample Data'!H1158),'Test Sample Data'!H1158&lt;$B$1,'Test Sample Data'!H1158&gt;0),'Test Sample Data'!H1158,$B$1),"")</f>
        <v/>
      </c>
      <c r="I1159" s="17" t="str">
        <f>IF(SUM('Test Sample Data'!I$3:I$98)&gt;10,IF(AND(ISNUMBER('Test Sample Data'!I1158),'Test Sample Data'!I1158&lt;$B$1,'Test Sample Data'!I1158&gt;0),'Test Sample Data'!I1158,$B$1),"")</f>
        <v/>
      </c>
      <c r="J1159" s="17" t="str">
        <f>IF(SUM('Test Sample Data'!J$3:J$98)&gt;10,IF(AND(ISNUMBER('Test Sample Data'!J1158),'Test Sample Data'!J1158&lt;$B$1,'Test Sample Data'!J1158&gt;0),'Test Sample Data'!J1158,$B$1),"")</f>
        <v/>
      </c>
      <c r="K1159" s="17" t="str">
        <f>IF(SUM('Test Sample Data'!K$3:K$98)&gt;10,IF(AND(ISNUMBER('Test Sample Data'!K1158),'Test Sample Data'!K1158&lt;$B$1,'Test Sample Data'!K1158&gt;0),'Test Sample Data'!K1158,$B$1),"")</f>
        <v/>
      </c>
      <c r="L1159" s="17" t="str">
        <f>IF(SUM('Test Sample Data'!L$3:L$98)&gt;10,IF(AND(ISNUMBER('Test Sample Data'!L1158),'Test Sample Data'!L1158&lt;$B$1,'Test Sample Data'!L1158&gt;0),'Test Sample Data'!L1158,$B$1),"")</f>
        <v/>
      </c>
      <c r="M1159" s="17" t="str">
        <f>IF(SUM('Test Sample Data'!M$3:M$98)&gt;10,IF(AND(ISNUMBER('Test Sample Data'!M1158),'Test Sample Data'!M1158&lt;$B$1,'Test Sample Data'!M1158&gt;0),'Test Sample Data'!M1158,$B$1),"")</f>
        <v/>
      </c>
      <c r="N1159" s="17" t="str">
        <f>'Gene Table'!E1158</f>
        <v>hsa-miR-4462</v>
      </c>
      <c r="O1159" s="17" t="str">
        <f>'Gene Table'!B1158</f>
        <v>A04</v>
      </c>
      <c r="P1159" s="17" t="str">
        <f>IF(SUM('Control Sample Data'!D$3:D$98)&gt;10,IF(AND(ISNUMBER('Control Sample Data'!D1158),'Control Sample Data'!D1158&lt;$B$1,'Control Sample Data'!D1158&gt;0),'Control Sample Data'!D1158,$B$1),"")</f>
        <v/>
      </c>
      <c r="Q1159" s="17" t="str">
        <f>IF(SUM('Control Sample Data'!E$3:E$98)&gt;10,IF(AND(ISNUMBER('Control Sample Data'!E1158),'Control Sample Data'!E1158&lt;$B$1,'Control Sample Data'!E1158&gt;0),'Control Sample Data'!E1158,$B$1),"")</f>
        <v/>
      </c>
      <c r="R1159" s="17" t="str">
        <f>IF(SUM('Control Sample Data'!F$3:F$98)&gt;10,IF(AND(ISNUMBER('Control Sample Data'!F1158),'Control Sample Data'!F1158&lt;$B$1,'Control Sample Data'!F1158&gt;0),'Control Sample Data'!F1158,$B$1),"")</f>
        <v/>
      </c>
      <c r="S1159" s="17" t="str">
        <f>IF(SUM('Control Sample Data'!G$3:G$98)&gt;10,IF(AND(ISNUMBER('Control Sample Data'!G1158),'Control Sample Data'!G1158&lt;$B$1,'Control Sample Data'!G1158&gt;0),'Control Sample Data'!G1158,$B$1),"")</f>
        <v/>
      </c>
      <c r="T1159" s="17" t="str">
        <f>IF(SUM('Control Sample Data'!H$3:H$98)&gt;10,IF(AND(ISNUMBER('Control Sample Data'!H1158),'Control Sample Data'!H1158&lt;$B$1,'Control Sample Data'!H1158&gt;0),'Control Sample Data'!H1158,$B$1),"")</f>
        <v/>
      </c>
      <c r="U1159" s="17" t="str">
        <f>IF(SUM('Control Sample Data'!I$3:I$98)&gt;10,IF(AND(ISNUMBER('Control Sample Data'!I1158),'Control Sample Data'!I1158&lt;$B$1,'Control Sample Data'!I1158&gt;0),'Control Sample Data'!I1158,$B$1),"")</f>
        <v/>
      </c>
      <c r="V1159" s="17" t="str">
        <f>IF(SUM('Control Sample Data'!J$3:J$98)&gt;10,IF(AND(ISNUMBER('Control Sample Data'!J1158),'Control Sample Data'!J1158&lt;$B$1,'Control Sample Data'!J1158&gt;0),'Control Sample Data'!J1158,$B$1),"")</f>
        <v/>
      </c>
      <c r="W1159" s="17" t="str">
        <f>IF(SUM('Control Sample Data'!K$3:K$98)&gt;10,IF(AND(ISNUMBER('Control Sample Data'!K1158),'Control Sample Data'!K1158&lt;$B$1,'Control Sample Data'!K1158&gt;0),'Control Sample Data'!K1158,$B$1),"")</f>
        <v/>
      </c>
      <c r="X1159" s="17" t="str">
        <f>IF(SUM('Control Sample Data'!L$3:L$98)&gt;10,IF(AND(ISNUMBER('Control Sample Data'!L1158),'Control Sample Data'!L1158&lt;$B$1,'Control Sample Data'!L1158&gt;0),'Control Sample Data'!L1158,$B$1),"")</f>
        <v/>
      </c>
      <c r="Y1159" s="17" t="str">
        <f>IF(SUM('Control Sample Data'!M$3:M$98)&gt;10,IF(AND(ISNUMBER('Control Sample Data'!M1158),'Control Sample Data'!M1158&lt;$B$1,'Control Sample Data'!M1158&gt;0),'Control Sample Data'!M1158,$B$1),"")</f>
        <v/>
      </c>
      <c r="Z1159" s="22" t="str">
        <f>IF(ISERROR(VLOOKUP('Choose Housekeeping Genes'!$C390,Calculations!$C$772:$M$1155,2,0)),"",VLOOKUP('Choose Housekeeping Genes'!$C390,Calculations!$C$772:$M$1155,2,0))</f>
        <v/>
      </c>
      <c r="AA1159" s="22" t="str">
        <f>IF(ISERROR(VLOOKUP('Choose Housekeeping Genes'!$C390,Calculations!$C$772:$M$1155,3,0)),"",VLOOKUP('Choose Housekeeping Genes'!$C390,Calculations!$C$772:$M$1155,3,0))</f>
        <v/>
      </c>
      <c r="AB1159" s="22" t="str">
        <f>IF(ISERROR(VLOOKUP('Choose Housekeeping Genes'!$C390,Calculations!$C$772:$M$1155,4,0)),"",VLOOKUP('Choose Housekeeping Genes'!$C390,Calculations!$C$772:$M$1155,4,0))</f>
        <v/>
      </c>
      <c r="AC1159" s="22" t="str">
        <f>IF(ISERROR(VLOOKUP('Choose Housekeeping Genes'!$C390,Calculations!$C$772:$M$1155,5,0)),"",VLOOKUP('Choose Housekeeping Genes'!$C390,Calculations!$C$772:$M$1155,5,0))</f>
        <v/>
      </c>
      <c r="AD1159" s="22" t="str">
        <f>IF(ISERROR(VLOOKUP('Choose Housekeeping Genes'!$C390,Calculations!$C$772:$M$1155,6,0)),"",VLOOKUP('Choose Housekeeping Genes'!$C390,Calculations!$C$772:$M$1155,6,0))</f>
        <v/>
      </c>
      <c r="AE1159" s="22" t="str">
        <f>IF(ISERROR(VLOOKUP('Choose Housekeeping Genes'!$C390,Calculations!$C$772:$M$1155,7,0)),"",VLOOKUP('Choose Housekeeping Genes'!$C390,Calculations!$C$772:$M$1155,7,0))</f>
        <v/>
      </c>
      <c r="AF1159" s="22" t="str">
        <f>IF(ISERROR(VLOOKUP('Choose Housekeeping Genes'!$C390,Calculations!$C$772:$M$1155,8,0)),"",VLOOKUP('Choose Housekeeping Genes'!$C390,Calculations!$C$772:$M$1155,8,0))</f>
        <v/>
      </c>
      <c r="AG1159" s="22" t="str">
        <f>IF(ISERROR(VLOOKUP('Choose Housekeeping Genes'!$C390,Calculations!$C$772:$M$1155,9,0)),"",VLOOKUP('Choose Housekeeping Genes'!$C390,Calculations!$C$772:$M$1155,9,0))</f>
        <v/>
      </c>
      <c r="AH1159" s="22" t="str">
        <f>IF(ISERROR(VLOOKUP('Choose Housekeeping Genes'!$C390,Calculations!$C$772:$M$1155,10,0)),"",VLOOKUP('Choose Housekeeping Genes'!$C390,Calculations!$C$772:$M$1155,10,0))</f>
        <v/>
      </c>
      <c r="AI1159" s="22" t="str">
        <f>IF(ISERROR(VLOOKUP('Choose Housekeeping Genes'!$C390,Calculations!$C$772:$M$1155,11,0)),"",VLOOKUP('Choose Housekeeping Genes'!$C390,Calculations!$C$772:$M$1155,11,0))</f>
        <v/>
      </c>
      <c r="AJ1159" s="22" t="str">
        <f>IF(ISERROR(VLOOKUP('Choose Housekeeping Genes'!$C390,Calculations!$C$772:$Y$1155,14,0)),"",VLOOKUP('Choose Housekeeping Genes'!$C390,Calculations!$C$772:$Y$1155,14,0))</f>
        <v/>
      </c>
      <c r="AK1159" s="22" t="str">
        <f>IF(ISERROR(VLOOKUP('Choose Housekeeping Genes'!$C390,Calculations!$C$772:$Y$1155,15,0)),"",VLOOKUP('Choose Housekeeping Genes'!$C390,Calculations!$C$772:$Y$1155,15,0))</f>
        <v/>
      </c>
      <c r="AL1159" s="22" t="str">
        <f>IF(ISERROR(VLOOKUP('Choose Housekeeping Genes'!$C390,Calculations!$C$772:$Y$1155,16,0)),"",VLOOKUP('Choose Housekeeping Genes'!$C390,Calculations!$C$772:$Y$1155,16,0))</f>
        <v/>
      </c>
      <c r="AM1159" s="22" t="str">
        <f>IF(ISERROR(VLOOKUP('Choose Housekeeping Genes'!$C390,Calculations!$C$772:$Y$1155,17,0)),"",VLOOKUP('Choose Housekeeping Genes'!$C390,Calculations!$C$772:$Y$1155,17,0))</f>
        <v/>
      </c>
      <c r="AN1159" s="22" t="str">
        <f>IF(ISERROR(VLOOKUP('Choose Housekeeping Genes'!$C390,Calculations!$C$772:$Y$1155,18,0)),"",VLOOKUP('Choose Housekeeping Genes'!$C390,Calculations!$C$772:$Y$1155,18,0))</f>
        <v/>
      </c>
      <c r="AO1159" s="22" t="str">
        <f>IF(ISERROR(VLOOKUP('Choose Housekeeping Genes'!$C390,Calculations!$C$772:$Y$1155,19,0)),"",VLOOKUP('Choose Housekeeping Genes'!$C390,Calculations!$C$772:$Y$1155,19,0))</f>
        <v/>
      </c>
      <c r="AP1159" s="22" t="str">
        <f>IF(ISERROR(VLOOKUP('Choose Housekeeping Genes'!$C390,Calculations!$C$772:$Y$1155,20,0)),"",VLOOKUP('Choose Housekeeping Genes'!$C390,Calculations!$C$772:$Y$1155,20,0))</f>
        <v/>
      </c>
      <c r="AQ1159" s="22" t="str">
        <f>IF(ISERROR(VLOOKUP('Choose Housekeeping Genes'!$C390,Calculations!$C$772:$Y$1155,21,0)),"",VLOOKUP('Choose Housekeeping Genes'!$C390,Calculations!$C$772:$Y$1155,21,0))</f>
        <v/>
      </c>
      <c r="AR1159" s="22" t="str">
        <f>IF(ISERROR(VLOOKUP('Choose Housekeeping Genes'!$C390,Calculations!$C$772:$Y$1155,22,0)),"",VLOOKUP('Choose Housekeeping Genes'!$C390,Calculations!$C$772:$Y$1155,22,0))</f>
        <v/>
      </c>
      <c r="AS1159" s="22" t="str">
        <f>IF(ISERROR(VLOOKUP('Choose Housekeeping Genes'!$C390,Calculations!$C$772:$Y$1155,23,0)),"",VLOOKUP('Choose Housekeeping Genes'!$C390,Calculations!$C$772:$Y$1155,23,0))</f>
        <v/>
      </c>
      <c r="AT1159" s="36" t="str">
        <f t="shared" si="790"/>
        <v/>
      </c>
      <c r="AU1159" s="36" t="str">
        <f t="shared" si="791"/>
        <v/>
      </c>
      <c r="AV1159" s="36" t="str">
        <f t="shared" si="792"/>
        <v/>
      </c>
      <c r="AW1159" s="36" t="str">
        <f t="shared" si="793"/>
        <v/>
      </c>
      <c r="AX1159" s="36" t="str">
        <f t="shared" si="794"/>
        <v/>
      </c>
      <c r="AY1159" s="36" t="str">
        <f t="shared" si="795"/>
        <v/>
      </c>
      <c r="AZ1159" s="36" t="str">
        <f t="shared" si="796"/>
        <v/>
      </c>
      <c r="BA1159" s="36" t="str">
        <f t="shared" si="797"/>
        <v/>
      </c>
      <c r="BB1159" s="36" t="str">
        <f t="shared" si="798"/>
        <v/>
      </c>
      <c r="BC1159" s="36" t="str">
        <f t="shared" si="799"/>
        <v/>
      </c>
      <c r="BD1159" s="36" t="str">
        <f t="shared" si="800"/>
        <v/>
      </c>
      <c r="BE1159" s="36" t="str">
        <f t="shared" si="801"/>
        <v/>
      </c>
      <c r="BF1159" s="36" t="str">
        <f t="shared" si="802"/>
        <v/>
      </c>
      <c r="BG1159" s="36" t="str">
        <f t="shared" si="803"/>
        <v/>
      </c>
      <c r="BH1159" s="36" t="str">
        <f t="shared" si="804"/>
        <v/>
      </c>
      <c r="BI1159" s="36" t="str">
        <f t="shared" si="805"/>
        <v/>
      </c>
      <c r="BJ1159" s="36" t="str">
        <f t="shared" si="806"/>
        <v/>
      </c>
      <c r="BK1159" s="36" t="str">
        <f t="shared" si="807"/>
        <v/>
      </c>
      <c r="BL1159" s="36" t="str">
        <f t="shared" si="808"/>
        <v/>
      </c>
      <c r="BM1159" s="36" t="str">
        <f t="shared" si="809"/>
        <v/>
      </c>
      <c r="BN1159" s="38" t="e">
        <f t="shared" si="768"/>
        <v>#DIV/0!</v>
      </c>
      <c r="BO1159" s="38" t="e">
        <f t="shared" si="769"/>
        <v>#DIV/0!</v>
      </c>
      <c r="BP1159" s="39" t="str">
        <f t="shared" si="770"/>
        <v/>
      </c>
      <c r="BQ1159" s="39" t="str">
        <f t="shared" si="771"/>
        <v/>
      </c>
      <c r="BR1159" s="39" t="str">
        <f t="shared" si="772"/>
        <v/>
      </c>
      <c r="BS1159" s="39" t="str">
        <f t="shared" si="773"/>
        <v/>
      </c>
      <c r="BT1159" s="39" t="str">
        <f t="shared" si="774"/>
        <v/>
      </c>
      <c r="BU1159" s="39" t="str">
        <f t="shared" si="775"/>
        <v/>
      </c>
      <c r="BV1159" s="39" t="str">
        <f t="shared" si="776"/>
        <v/>
      </c>
      <c r="BW1159" s="39" t="str">
        <f t="shared" si="777"/>
        <v/>
      </c>
      <c r="BX1159" s="39" t="str">
        <f t="shared" si="778"/>
        <v/>
      </c>
      <c r="BY1159" s="39" t="str">
        <f t="shared" si="779"/>
        <v/>
      </c>
      <c r="BZ1159" s="39" t="str">
        <f t="shared" si="780"/>
        <v/>
      </c>
      <c r="CA1159" s="39" t="str">
        <f t="shared" si="781"/>
        <v/>
      </c>
      <c r="CB1159" s="39" t="str">
        <f t="shared" si="782"/>
        <v/>
      </c>
      <c r="CC1159" s="39" t="str">
        <f t="shared" si="783"/>
        <v/>
      </c>
      <c r="CD1159" s="39" t="str">
        <f t="shared" si="784"/>
        <v/>
      </c>
      <c r="CE1159" s="39" t="str">
        <f t="shared" si="785"/>
        <v/>
      </c>
      <c r="CF1159" s="39" t="str">
        <f t="shared" si="786"/>
        <v/>
      </c>
      <c r="CG1159" s="39" t="str">
        <f t="shared" si="787"/>
        <v/>
      </c>
      <c r="CH1159" s="39" t="str">
        <f t="shared" si="788"/>
        <v/>
      </c>
      <c r="CI1159" s="39" t="str">
        <f t="shared" si="789"/>
        <v/>
      </c>
    </row>
    <row r="1160" spans="1:87">
      <c r="A1160" s="18"/>
      <c r="B1160" s="15" t="str">
        <f>'Gene Table'!E1159</f>
        <v>hsa-miR-3915</v>
      </c>
      <c r="C1160" s="15" t="str">
        <f>'Gene Table'!B1159</f>
        <v>A05</v>
      </c>
      <c r="D1160" s="16" t="str">
        <f>IF(SUM('Test Sample Data'!D$3:D$98)&gt;10,IF(AND(ISNUMBER('Test Sample Data'!D1159),'Test Sample Data'!D1159&lt;$B$1,'Test Sample Data'!D1159&gt;0),'Test Sample Data'!D1159,$B$1),"")</f>
        <v/>
      </c>
      <c r="E1160" s="17" t="str">
        <f>IF(SUM('Test Sample Data'!E$3:E$98)&gt;10,IF(AND(ISNUMBER('Test Sample Data'!E1159),'Test Sample Data'!E1159&lt;$B$1,'Test Sample Data'!E1159&gt;0),'Test Sample Data'!E1159,$B$1),"")</f>
        <v/>
      </c>
      <c r="F1160" s="17" t="str">
        <f>IF(SUM('Test Sample Data'!F$3:F$98)&gt;10,IF(AND(ISNUMBER('Test Sample Data'!F1159),'Test Sample Data'!F1159&lt;$B$1,'Test Sample Data'!F1159&gt;0),'Test Sample Data'!F1159,$B$1),"")</f>
        <v/>
      </c>
      <c r="G1160" s="17" t="str">
        <f>IF(SUM('Test Sample Data'!G$3:G$98)&gt;10,IF(AND(ISNUMBER('Test Sample Data'!G1159),'Test Sample Data'!G1159&lt;$B$1,'Test Sample Data'!G1159&gt;0),'Test Sample Data'!G1159,$B$1),"")</f>
        <v/>
      </c>
      <c r="H1160" s="17" t="str">
        <f>IF(SUM('Test Sample Data'!H$3:H$98)&gt;10,IF(AND(ISNUMBER('Test Sample Data'!H1159),'Test Sample Data'!H1159&lt;$B$1,'Test Sample Data'!H1159&gt;0),'Test Sample Data'!H1159,$B$1),"")</f>
        <v/>
      </c>
      <c r="I1160" s="17" t="str">
        <f>IF(SUM('Test Sample Data'!I$3:I$98)&gt;10,IF(AND(ISNUMBER('Test Sample Data'!I1159),'Test Sample Data'!I1159&lt;$B$1,'Test Sample Data'!I1159&gt;0),'Test Sample Data'!I1159,$B$1),"")</f>
        <v/>
      </c>
      <c r="J1160" s="17" t="str">
        <f>IF(SUM('Test Sample Data'!J$3:J$98)&gt;10,IF(AND(ISNUMBER('Test Sample Data'!J1159),'Test Sample Data'!J1159&lt;$B$1,'Test Sample Data'!J1159&gt;0),'Test Sample Data'!J1159,$B$1),"")</f>
        <v/>
      </c>
      <c r="K1160" s="17" t="str">
        <f>IF(SUM('Test Sample Data'!K$3:K$98)&gt;10,IF(AND(ISNUMBER('Test Sample Data'!K1159),'Test Sample Data'!K1159&lt;$B$1,'Test Sample Data'!K1159&gt;0),'Test Sample Data'!K1159,$B$1),"")</f>
        <v/>
      </c>
      <c r="L1160" s="17" t="str">
        <f>IF(SUM('Test Sample Data'!L$3:L$98)&gt;10,IF(AND(ISNUMBER('Test Sample Data'!L1159),'Test Sample Data'!L1159&lt;$B$1,'Test Sample Data'!L1159&gt;0),'Test Sample Data'!L1159,$B$1),"")</f>
        <v/>
      </c>
      <c r="M1160" s="17" t="str">
        <f>IF(SUM('Test Sample Data'!M$3:M$98)&gt;10,IF(AND(ISNUMBER('Test Sample Data'!M1159),'Test Sample Data'!M1159&lt;$B$1,'Test Sample Data'!M1159&gt;0),'Test Sample Data'!M1159,$B$1),"")</f>
        <v/>
      </c>
      <c r="N1160" s="17" t="str">
        <f>'Gene Table'!E1159</f>
        <v>hsa-miR-3915</v>
      </c>
      <c r="O1160" s="17" t="str">
        <f>'Gene Table'!B1159</f>
        <v>A05</v>
      </c>
      <c r="P1160" s="17" t="str">
        <f>IF(SUM('Control Sample Data'!D$3:D$98)&gt;10,IF(AND(ISNUMBER('Control Sample Data'!D1159),'Control Sample Data'!D1159&lt;$B$1,'Control Sample Data'!D1159&gt;0),'Control Sample Data'!D1159,$B$1),"")</f>
        <v/>
      </c>
      <c r="Q1160" s="17" t="str">
        <f>IF(SUM('Control Sample Data'!E$3:E$98)&gt;10,IF(AND(ISNUMBER('Control Sample Data'!E1159),'Control Sample Data'!E1159&lt;$B$1,'Control Sample Data'!E1159&gt;0),'Control Sample Data'!E1159,$B$1),"")</f>
        <v/>
      </c>
      <c r="R1160" s="17" t="str">
        <f>IF(SUM('Control Sample Data'!F$3:F$98)&gt;10,IF(AND(ISNUMBER('Control Sample Data'!F1159),'Control Sample Data'!F1159&lt;$B$1,'Control Sample Data'!F1159&gt;0),'Control Sample Data'!F1159,$B$1),"")</f>
        <v/>
      </c>
      <c r="S1160" s="17" t="str">
        <f>IF(SUM('Control Sample Data'!G$3:G$98)&gt;10,IF(AND(ISNUMBER('Control Sample Data'!G1159),'Control Sample Data'!G1159&lt;$B$1,'Control Sample Data'!G1159&gt;0),'Control Sample Data'!G1159,$B$1),"")</f>
        <v/>
      </c>
      <c r="T1160" s="17" t="str">
        <f>IF(SUM('Control Sample Data'!H$3:H$98)&gt;10,IF(AND(ISNUMBER('Control Sample Data'!H1159),'Control Sample Data'!H1159&lt;$B$1,'Control Sample Data'!H1159&gt;0),'Control Sample Data'!H1159,$B$1),"")</f>
        <v/>
      </c>
      <c r="U1160" s="17" t="str">
        <f>IF(SUM('Control Sample Data'!I$3:I$98)&gt;10,IF(AND(ISNUMBER('Control Sample Data'!I1159),'Control Sample Data'!I1159&lt;$B$1,'Control Sample Data'!I1159&gt;0),'Control Sample Data'!I1159,$B$1),"")</f>
        <v/>
      </c>
      <c r="V1160" s="17" t="str">
        <f>IF(SUM('Control Sample Data'!J$3:J$98)&gt;10,IF(AND(ISNUMBER('Control Sample Data'!J1159),'Control Sample Data'!J1159&lt;$B$1,'Control Sample Data'!J1159&gt;0),'Control Sample Data'!J1159,$B$1),"")</f>
        <v/>
      </c>
      <c r="W1160" s="17" t="str">
        <f>IF(SUM('Control Sample Data'!K$3:K$98)&gt;10,IF(AND(ISNUMBER('Control Sample Data'!K1159),'Control Sample Data'!K1159&lt;$B$1,'Control Sample Data'!K1159&gt;0),'Control Sample Data'!K1159,$B$1),"")</f>
        <v/>
      </c>
      <c r="X1160" s="17" t="str">
        <f>IF(SUM('Control Sample Data'!L$3:L$98)&gt;10,IF(AND(ISNUMBER('Control Sample Data'!L1159),'Control Sample Data'!L1159&lt;$B$1,'Control Sample Data'!L1159&gt;0),'Control Sample Data'!L1159,$B$1),"")</f>
        <v/>
      </c>
      <c r="Y1160" s="17" t="str">
        <f>IF(SUM('Control Sample Data'!M$3:M$98)&gt;10,IF(AND(ISNUMBER('Control Sample Data'!M1159),'Control Sample Data'!M1159&lt;$B$1,'Control Sample Data'!M1159&gt;0),'Control Sample Data'!M1159,$B$1),"")</f>
        <v/>
      </c>
      <c r="Z1160" s="22" t="str">
        <f>IF(ISERROR(VLOOKUP('Choose Housekeeping Genes'!$C391,Calculations!$C$772:$M$1155,2,0)),"",VLOOKUP('Choose Housekeeping Genes'!$C391,Calculations!$C$772:$M$1155,2,0))</f>
        <v/>
      </c>
      <c r="AA1160" s="22" t="str">
        <f>IF(ISERROR(VLOOKUP('Choose Housekeeping Genes'!$C391,Calculations!$C$772:$M$1155,3,0)),"",VLOOKUP('Choose Housekeeping Genes'!$C391,Calculations!$C$772:$M$1155,3,0))</f>
        <v/>
      </c>
      <c r="AB1160" s="22" t="str">
        <f>IF(ISERROR(VLOOKUP('Choose Housekeeping Genes'!$C391,Calculations!$C$772:$M$1155,4,0)),"",VLOOKUP('Choose Housekeeping Genes'!$C391,Calculations!$C$772:$M$1155,4,0))</f>
        <v/>
      </c>
      <c r="AC1160" s="22" t="str">
        <f>IF(ISERROR(VLOOKUP('Choose Housekeeping Genes'!$C391,Calculations!$C$772:$M$1155,5,0)),"",VLOOKUP('Choose Housekeeping Genes'!$C391,Calculations!$C$772:$M$1155,5,0))</f>
        <v/>
      </c>
      <c r="AD1160" s="22" t="str">
        <f>IF(ISERROR(VLOOKUP('Choose Housekeeping Genes'!$C391,Calculations!$C$772:$M$1155,6,0)),"",VLOOKUP('Choose Housekeeping Genes'!$C391,Calculations!$C$772:$M$1155,6,0))</f>
        <v/>
      </c>
      <c r="AE1160" s="22" t="str">
        <f>IF(ISERROR(VLOOKUP('Choose Housekeeping Genes'!$C391,Calculations!$C$772:$M$1155,7,0)),"",VLOOKUP('Choose Housekeeping Genes'!$C391,Calculations!$C$772:$M$1155,7,0))</f>
        <v/>
      </c>
      <c r="AF1160" s="22" t="str">
        <f>IF(ISERROR(VLOOKUP('Choose Housekeeping Genes'!$C391,Calculations!$C$772:$M$1155,8,0)),"",VLOOKUP('Choose Housekeeping Genes'!$C391,Calculations!$C$772:$M$1155,8,0))</f>
        <v/>
      </c>
      <c r="AG1160" s="22" t="str">
        <f>IF(ISERROR(VLOOKUP('Choose Housekeeping Genes'!$C391,Calculations!$C$772:$M$1155,9,0)),"",VLOOKUP('Choose Housekeeping Genes'!$C391,Calculations!$C$772:$M$1155,9,0))</f>
        <v/>
      </c>
      <c r="AH1160" s="22" t="str">
        <f>IF(ISERROR(VLOOKUP('Choose Housekeeping Genes'!$C391,Calculations!$C$772:$M$1155,10,0)),"",VLOOKUP('Choose Housekeeping Genes'!$C391,Calculations!$C$772:$M$1155,10,0))</f>
        <v/>
      </c>
      <c r="AI1160" s="22" t="str">
        <f>IF(ISERROR(VLOOKUP('Choose Housekeeping Genes'!$C391,Calculations!$C$772:$M$1155,11,0)),"",VLOOKUP('Choose Housekeeping Genes'!$C391,Calculations!$C$772:$M$1155,11,0))</f>
        <v/>
      </c>
      <c r="AJ1160" s="22" t="str">
        <f>IF(ISERROR(VLOOKUP('Choose Housekeeping Genes'!$C391,Calculations!$C$772:$Y$1155,14,0)),"",VLOOKUP('Choose Housekeeping Genes'!$C391,Calculations!$C$772:$Y$1155,14,0))</f>
        <v/>
      </c>
      <c r="AK1160" s="22" t="str">
        <f>IF(ISERROR(VLOOKUP('Choose Housekeeping Genes'!$C391,Calculations!$C$772:$Y$1155,15,0)),"",VLOOKUP('Choose Housekeeping Genes'!$C391,Calculations!$C$772:$Y$1155,15,0))</f>
        <v/>
      </c>
      <c r="AL1160" s="22" t="str">
        <f>IF(ISERROR(VLOOKUP('Choose Housekeeping Genes'!$C391,Calculations!$C$772:$Y$1155,16,0)),"",VLOOKUP('Choose Housekeeping Genes'!$C391,Calculations!$C$772:$Y$1155,16,0))</f>
        <v/>
      </c>
      <c r="AM1160" s="22" t="str">
        <f>IF(ISERROR(VLOOKUP('Choose Housekeeping Genes'!$C391,Calculations!$C$772:$Y$1155,17,0)),"",VLOOKUP('Choose Housekeeping Genes'!$C391,Calculations!$C$772:$Y$1155,17,0))</f>
        <v/>
      </c>
      <c r="AN1160" s="22" t="str">
        <f>IF(ISERROR(VLOOKUP('Choose Housekeeping Genes'!$C391,Calculations!$C$772:$Y$1155,18,0)),"",VLOOKUP('Choose Housekeeping Genes'!$C391,Calculations!$C$772:$Y$1155,18,0))</f>
        <v/>
      </c>
      <c r="AO1160" s="22" t="str">
        <f>IF(ISERROR(VLOOKUP('Choose Housekeeping Genes'!$C391,Calculations!$C$772:$Y$1155,19,0)),"",VLOOKUP('Choose Housekeeping Genes'!$C391,Calculations!$C$772:$Y$1155,19,0))</f>
        <v/>
      </c>
      <c r="AP1160" s="22" t="str">
        <f>IF(ISERROR(VLOOKUP('Choose Housekeeping Genes'!$C391,Calculations!$C$772:$Y$1155,20,0)),"",VLOOKUP('Choose Housekeeping Genes'!$C391,Calculations!$C$772:$Y$1155,20,0))</f>
        <v/>
      </c>
      <c r="AQ1160" s="22" t="str">
        <f>IF(ISERROR(VLOOKUP('Choose Housekeeping Genes'!$C391,Calculations!$C$772:$Y$1155,21,0)),"",VLOOKUP('Choose Housekeeping Genes'!$C391,Calculations!$C$772:$Y$1155,21,0))</f>
        <v/>
      </c>
      <c r="AR1160" s="22" t="str">
        <f>IF(ISERROR(VLOOKUP('Choose Housekeeping Genes'!$C391,Calculations!$C$772:$Y$1155,22,0)),"",VLOOKUP('Choose Housekeeping Genes'!$C391,Calculations!$C$772:$Y$1155,22,0))</f>
        <v/>
      </c>
      <c r="AS1160" s="22" t="str">
        <f>IF(ISERROR(VLOOKUP('Choose Housekeeping Genes'!$C391,Calculations!$C$772:$Y$1155,23,0)),"",VLOOKUP('Choose Housekeeping Genes'!$C391,Calculations!$C$772:$Y$1155,23,0))</f>
        <v/>
      </c>
      <c r="AT1160" s="36" t="str">
        <f t="shared" si="790"/>
        <v/>
      </c>
      <c r="AU1160" s="36" t="str">
        <f t="shared" si="791"/>
        <v/>
      </c>
      <c r="AV1160" s="36" t="str">
        <f t="shared" si="792"/>
        <v/>
      </c>
      <c r="AW1160" s="36" t="str">
        <f t="shared" si="793"/>
        <v/>
      </c>
      <c r="AX1160" s="36" t="str">
        <f t="shared" si="794"/>
        <v/>
      </c>
      <c r="AY1160" s="36" t="str">
        <f t="shared" si="795"/>
        <v/>
      </c>
      <c r="AZ1160" s="36" t="str">
        <f t="shared" si="796"/>
        <v/>
      </c>
      <c r="BA1160" s="36" t="str">
        <f t="shared" si="797"/>
        <v/>
      </c>
      <c r="BB1160" s="36" t="str">
        <f t="shared" si="798"/>
        <v/>
      </c>
      <c r="BC1160" s="36" t="str">
        <f t="shared" si="799"/>
        <v/>
      </c>
      <c r="BD1160" s="36" t="str">
        <f t="shared" si="800"/>
        <v/>
      </c>
      <c r="BE1160" s="36" t="str">
        <f t="shared" si="801"/>
        <v/>
      </c>
      <c r="BF1160" s="36" t="str">
        <f t="shared" si="802"/>
        <v/>
      </c>
      <c r="BG1160" s="36" t="str">
        <f t="shared" si="803"/>
        <v/>
      </c>
      <c r="BH1160" s="36" t="str">
        <f t="shared" si="804"/>
        <v/>
      </c>
      <c r="BI1160" s="36" t="str">
        <f t="shared" si="805"/>
        <v/>
      </c>
      <c r="BJ1160" s="36" t="str">
        <f t="shared" si="806"/>
        <v/>
      </c>
      <c r="BK1160" s="36" t="str">
        <f t="shared" si="807"/>
        <v/>
      </c>
      <c r="BL1160" s="36" t="str">
        <f t="shared" si="808"/>
        <v/>
      </c>
      <c r="BM1160" s="36" t="str">
        <f t="shared" si="809"/>
        <v/>
      </c>
      <c r="BN1160" s="38" t="e">
        <f t="shared" si="768"/>
        <v>#DIV/0!</v>
      </c>
      <c r="BO1160" s="38" t="e">
        <f t="shared" si="769"/>
        <v>#DIV/0!</v>
      </c>
      <c r="BP1160" s="39" t="str">
        <f t="shared" si="770"/>
        <v/>
      </c>
      <c r="BQ1160" s="39" t="str">
        <f t="shared" si="771"/>
        <v/>
      </c>
      <c r="BR1160" s="39" t="str">
        <f t="shared" si="772"/>
        <v/>
      </c>
      <c r="BS1160" s="39" t="str">
        <f t="shared" si="773"/>
        <v/>
      </c>
      <c r="BT1160" s="39" t="str">
        <f t="shared" si="774"/>
        <v/>
      </c>
      <c r="BU1160" s="39" t="str">
        <f t="shared" si="775"/>
        <v/>
      </c>
      <c r="BV1160" s="39" t="str">
        <f t="shared" si="776"/>
        <v/>
      </c>
      <c r="BW1160" s="39" t="str">
        <f t="shared" si="777"/>
        <v/>
      </c>
      <c r="BX1160" s="39" t="str">
        <f t="shared" si="778"/>
        <v/>
      </c>
      <c r="BY1160" s="39" t="str">
        <f t="shared" si="779"/>
        <v/>
      </c>
      <c r="BZ1160" s="39" t="str">
        <f t="shared" si="780"/>
        <v/>
      </c>
      <c r="CA1160" s="39" t="str">
        <f t="shared" si="781"/>
        <v/>
      </c>
      <c r="CB1160" s="39" t="str">
        <f t="shared" si="782"/>
        <v/>
      </c>
      <c r="CC1160" s="39" t="str">
        <f t="shared" si="783"/>
        <v/>
      </c>
      <c r="CD1160" s="39" t="str">
        <f t="shared" si="784"/>
        <v/>
      </c>
      <c r="CE1160" s="39" t="str">
        <f t="shared" si="785"/>
        <v/>
      </c>
      <c r="CF1160" s="39" t="str">
        <f t="shared" si="786"/>
        <v/>
      </c>
      <c r="CG1160" s="39" t="str">
        <f t="shared" si="787"/>
        <v/>
      </c>
      <c r="CH1160" s="39" t="str">
        <f t="shared" si="788"/>
        <v/>
      </c>
      <c r="CI1160" s="39" t="str">
        <f t="shared" si="789"/>
        <v/>
      </c>
    </row>
    <row r="1161" spans="1:87">
      <c r="A1161" s="18"/>
      <c r="B1161" s="15" t="str">
        <f>'Gene Table'!E1160</f>
        <v>hsa-miR-4463</v>
      </c>
      <c r="C1161" s="15" t="str">
        <f>'Gene Table'!B1160</f>
        <v>A06</v>
      </c>
      <c r="D1161" s="16" t="str">
        <f>IF(SUM('Test Sample Data'!D$3:D$98)&gt;10,IF(AND(ISNUMBER('Test Sample Data'!D1160),'Test Sample Data'!D1160&lt;$B$1,'Test Sample Data'!D1160&gt;0),'Test Sample Data'!D1160,$B$1),"")</f>
        <v/>
      </c>
      <c r="E1161" s="17" t="str">
        <f>IF(SUM('Test Sample Data'!E$3:E$98)&gt;10,IF(AND(ISNUMBER('Test Sample Data'!E1160),'Test Sample Data'!E1160&lt;$B$1,'Test Sample Data'!E1160&gt;0),'Test Sample Data'!E1160,$B$1),"")</f>
        <v/>
      </c>
      <c r="F1161" s="17" t="str">
        <f>IF(SUM('Test Sample Data'!F$3:F$98)&gt;10,IF(AND(ISNUMBER('Test Sample Data'!F1160),'Test Sample Data'!F1160&lt;$B$1,'Test Sample Data'!F1160&gt;0),'Test Sample Data'!F1160,$B$1),"")</f>
        <v/>
      </c>
      <c r="G1161" s="17" t="str">
        <f>IF(SUM('Test Sample Data'!G$3:G$98)&gt;10,IF(AND(ISNUMBER('Test Sample Data'!G1160),'Test Sample Data'!G1160&lt;$B$1,'Test Sample Data'!G1160&gt;0),'Test Sample Data'!G1160,$B$1),"")</f>
        <v/>
      </c>
      <c r="H1161" s="17" t="str">
        <f>IF(SUM('Test Sample Data'!H$3:H$98)&gt;10,IF(AND(ISNUMBER('Test Sample Data'!H1160),'Test Sample Data'!H1160&lt;$B$1,'Test Sample Data'!H1160&gt;0),'Test Sample Data'!H1160,$B$1),"")</f>
        <v/>
      </c>
      <c r="I1161" s="17" t="str">
        <f>IF(SUM('Test Sample Data'!I$3:I$98)&gt;10,IF(AND(ISNUMBER('Test Sample Data'!I1160),'Test Sample Data'!I1160&lt;$B$1,'Test Sample Data'!I1160&gt;0),'Test Sample Data'!I1160,$B$1),"")</f>
        <v/>
      </c>
      <c r="J1161" s="17" t="str">
        <f>IF(SUM('Test Sample Data'!J$3:J$98)&gt;10,IF(AND(ISNUMBER('Test Sample Data'!J1160),'Test Sample Data'!J1160&lt;$B$1,'Test Sample Data'!J1160&gt;0),'Test Sample Data'!J1160,$B$1),"")</f>
        <v/>
      </c>
      <c r="K1161" s="17" t="str">
        <f>IF(SUM('Test Sample Data'!K$3:K$98)&gt;10,IF(AND(ISNUMBER('Test Sample Data'!K1160),'Test Sample Data'!K1160&lt;$B$1,'Test Sample Data'!K1160&gt;0),'Test Sample Data'!K1160,$B$1),"")</f>
        <v/>
      </c>
      <c r="L1161" s="17" t="str">
        <f>IF(SUM('Test Sample Data'!L$3:L$98)&gt;10,IF(AND(ISNUMBER('Test Sample Data'!L1160),'Test Sample Data'!L1160&lt;$B$1,'Test Sample Data'!L1160&gt;0),'Test Sample Data'!L1160,$B$1),"")</f>
        <v/>
      </c>
      <c r="M1161" s="17" t="str">
        <f>IF(SUM('Test Sample Data'!M$3:M$98)&gt;10,IF(AND(ISNUMBER('Test Sample Data'!M1160),'Test Sample Data'!M1160&lt;$B$1,'Test Sample Data'!M1160&gt;0),'Test Sample Data'!M1160,$B$1),"")</f>
        <v/>
      </c>
      <c r="N1161" s="17" t="str">
        <f>'Gene Table'!E1160</f>
        <v>hsa-miR-4463</v>
      </c>
      <c r="O1161" s="17" t="str">
        <f>'Gene Table'!B1160</f>
        <v>A06</v>
      </c>
      <c r="P1161" s="17" t="str">
        <f>IF(SUM('Control Sample Data'!D$3:D$98)&gt;10,IF(AND(ISNUMBER('Control Sample Data'!D1160),'Control Sample Data'!D1160&lt;$B$1,'Control Sample Data'!D1160&gt;0),'Control Sample Data'!D1160,$B$1),"")</f>
        <v/>
      </c>
      <c r="Q1161" s="17" t="str">
        <f>IF(SUM('Control Sample Data'!E$3:E$98)&gt;10,IF(AND(ISNUMBER('Control Sample Data'!E1160),'Control Sample Data'!E1160&lt;$B$1,'Control Sample Data'!E1160&gt;0),'Control Sample Data'!E1160,$B$1),"")</f>
        <v/>
      </c>
      <c r="R1161" s="17" t="str">
        <f>IF(SUM('Control Sample Data'!F$3:F$98)&gt;10,IF(AND(ISNUMBER('Control Sample Data'!F1160),'Control Sample Data'!F1160&lt;$B$1,'Control Sample Data'!F1160&gt;0),'Control Sample Data'!F1160,$B$1),"")</f>
        <v/>
      </c>
      <c r="S1161" s="17" t="str">
        <f>IF(SUM('Control Sample Data'!G$3:G$98)&gt;10,IF(AND(ISNUMBER('Control Sample Data'!G1160),'Control Sample Data'!G1160&lt;$B$1,'Control Sample Data'!G1160&gt;0),'Control Sample Data'!G1160,$B$1),"")</f>
        <v/>
      </c>
      <c r="T1161" s="17" t="str">
        <f>IF(SUM('Control Sample Data'!H$3:H$98)&gt;10,IF(AND(ISNUMBER('Control Sample Data'!H1160),'Control Sample Data'!H1160&lt;$B$1,'Control Sample Data'!H1160&gt;0),'Control Sample Data'!H1160,$B$1),"")</f>
        <v/>
      </c>
      <c r="U1161" s="17" t="str">
        <f>IF(SUM('Control Sample Data'!I$3:I$98)&gt;10,IF(AND(ISNUMBER('Control Sample Data'!I1160),'Control Sample Data'!I1160&lt;$B$1,'Control Sample Data'!I1160&gt;0),'Control Sample Data'!I1160,$B$1),"")</f>
        <v/>
      </c>
      <c r="V1161" s="17" t="str">
        <f>IF(SUM('Control Sample Data'!J$3:J$98)&gt;10,IF(AND(ISNUMBER('Control Sample Data'!J1160),'Control Sample Data'!J1160&lt;$B$1,'Control Sample Data'!J1160&gt;0),'Control Sample Data'!J1160,$B$1),"")</f>
        <v/>
      </c>
      <c r="W1161" s="17" t="str">
        <f>IF(SUM('Control Sample Data'!K$3:K$98)&gt;10,IF(AND(ISNUMBER('Control Sample Data'!K1160),'Control Sample Data'!K1160&lt;$B$1,'Control Sample Data'!K1160&gt;0),'Control Sample Data'!K1160,$B$1),"")</f>
        <v/>
      </c>
      <c r="X1161" s="17" t="str">
        <f>IF(SUM('Control Sample Data'!L$3:L$98)&gt;10,IF(AND(ISNUMBER('Control Sample Data'!L1160),'Control Sample Data'!L1160&lt;$B$1,'Control Sample Data'!L1160&gt;0),'Control Sample Data'!L1160,$B$1),"")</f>
        <v/>
      </c>
      <c r="Y1161" s="17" t="str">
        <f>IF(SUM('Control Sample Data'!M$3:M$98)&gt;10,IF(AND(ISNUMBER('Control Sample Data'!M1160),'Control Sample Data'!M1160&lt;$B$1,'Control Sample Data'!M1160&gt;0),'Control Sample Data'!M1160,$B$1),"")</f>
        <v/>
      </c>
      <c r="Z1161" s="22" t="str">
        <f>IF(ISERROR(VLOOKUP('Choose Housekeeping Genes'!$C392,Calculations!$C$772:$M$1155,2,0)),"",VLOOKUP('Choose Housekeeping Genes'!$C392,Calculations!$C$772:$M$1155,2,0))</f>
        <v/>
      </c>
      <c r="AA1161" s="22" t="str">
        <f>IF(ISERROR(VLOOKUP('Choose Housekeeping Genes'!$C392,Calculations!$C$772:$M$1155,3,0)),"",VLOOKUP('Choose Housekeeping Genes'!$C392,Calculations!$C$772:$M$1155,3,0))</f>
        <v/>
      </c>
      <c r="AB1161" s="22" t="str">
        <f>IF(ISERROR(VLOOKUP('Choose Housekeeping Genes'!$C392,Calculations!$C$772:$M$1155,4,0)),"",VLOOKUP('Choose Housekeeping Genes'!$C392,Calculations!$C$772:$M$1155,4,0))</f>
        <v/>
      </c>
      <c r="AC1161" s="22" t="str">
        <f>IF(ISERROR(VLOOKUP('Choose Housekeeping Genes'!$C392,Calculations!$C$772:$M$1155,5,0)),"",VLOOKUP('Choose Housekeeping Genes'!$C392,Calculations!$C$772:$M$1155,5,0))</f>
        <v/>
      </c>
      <c r="AD1161" s="22" t="str">
        <f>IF(ISERROR(VLOOKUP('Choose Housekeeping Genes'!$C392,Calculations!$C$772:$M$1155,6,0)),"",VLOOKUP('Choose Housekeeping Genes'!$C392,Calculations!$C$772:$M$1155,6,0))</f>
        <v/>
      </c>
      <c r="AE1161" s="22" t="str">
        <f>IF(ISERROR(VLOOKUP('Choose Housekeeping Genes'!$C392,Calculations!$C$772:$M$1155,7,0)),"",VLOOKUP('Choose Housekeeping Genes'!$C392,Calculations!$C$772:$M$1155,7,0))</f>
        <v/>
      </c>
      <c r="AF1161" s="22" t="str">
        <f>IF(ISERROR(VLOOKUP('Choose Housekeeping Genes'!$C392,Calculations!$C$772:$M$1155,8,0)),"",VLOOKUP('Choose Housekeeping Genes'!$C392,Calculations!$C$772:$M$1155,8,0))</f>
        <v/>
      </c>
      <c r="AG1161" s="22" t="str">
        <f>IF(ISERROR(VLOOKUP('Choose Housekeeping Genes'!$C392,Calculations!$C$772:$M$1155,9,0)),"",VLOOKUP('Choose Housekeeping Genes'!$C392,Calculations!$C$772:$M$1155,9,0))</f>
        <v/>
      </c>
      <c r="AH1161" s="22" t="str">
        <f>IF(ISERROR(VLOOKUP('Choose Housekeeping Genes'!$C392,Calculations!$C$772:$M$1155,10,0)),"",VLOOKUP('Choose Housekeeping Genes'!$C392,Calculations!$C$772:$M$1155,10,0))</f>
        <v/>
      </c>
      <c r="AI1161" s="22" t="str">
        <f>IF(ISERROR(VLOOKUP('Choose Housekeeping Genes'!$C392,Calculations!$C$772:$M$1155,11,0)),"",VLOOKUP('Choose Housekeeping Genes'!$C392,Calculations!$C$772:$M$1155,11,0))</f>
        <v/>
      </c>
      <c r="AJ1161" s="22" t="str">
        <f>IF(ISERROR(VLOOKUP('Choose Housekeeping Genes'!$C392,Calculations!$C$772:$Y$1155,14,0)),"",VLOOKUP('Choose Housekeeping Genes'!$C392,Calculations!$C$772:$Y$1155,14,0))</f>
        <v/>
      </c>
      <c r="AK1161" s="22" t="str">
        <f>IF(ISERROR(VLOOKUP('Choose Housekeeping Genes'!$C392,Calculations!$C$772:$Y$1155,15,0)),"",VLOOKUP('Choose Housekeeping Genes'!$C392,Calculations!$C$772:$Y$1155,15,0))</f>
        <v/>
      </c>
      <c r="AL1161" s="22" t="str">
        <f>IF(ISERROR(VLOOKUP('Choose Housekeeping Genes'!$C392,Calculations!$C$772:$Y$1155,16,0)),"",VLOOKUP('Choose Housekeeping Genes'!$C392,Calculations!$C$772:$Y$1155,16,0))</f>
        <v/>
      </c>
      <c r="AM1161" s="22" t="str">
        <f>IF(ISERROR(VLOOKUP('Choose Housekeeping Genes'!$C392,Calculations!$C$772:$Y$1155,17,0)),"",VLOOKUP('Choose Housekeeping Genes'!$C392,Calculations!$C$772:$Y$1155,17,0))</f>
        <v/>
      </c>
      <c r="AN1161" s="22" t="str">
        <f>IF(ISERROR(VLOOKUP('Choose Housekeeping Genes'!$C392,Calculations!$C$772:$Y$1155,18,0)),"",VLOOKUP('Choose Housekeeping Genes'!$C392,Calculations!$C$772:$Y$1155,18,0))</f>
        <v/>
      </c>
      <c r="AO1161" s="22" t="str">
        <f>IF(ISERROR(VLOOKUP('Choose Housekeeping Genes'!$C392,Calculations!$C$772:$Y$1155,19,0)),"",VLOOKUP('Choose Housekeeping Genes'!$C392,Calculations!$C$772:$Y$1155,19,0))</f>
        <v/>
      </c>
      <c r="AP1161" s="22" t="str">
        <f>IF(ISERROR(VLOOKUP('Choose Housekeeping Genes'!$C392,Calculations!$C$772:$Y$1155,20,0)),"",VLOOKUP('Choose Housekeeping Genes'!$C392,Calculations!$C$772:$Y$1155,20,0))</f>
        <v/>
      </c>
      <c r="AQ1161" s="22" t="str">
        <f>IF(ISERROR(VLOOKUP('Choose Housekeeping Genes'!$C392,Calculations!$C$772:$Y$1155,21,0)),"",VLOOKUP('Choose Housekeeping Genes'!$C392,Calculations!$C$772:$Y$1155,21,0))</f>
        <v/>
      </c>
      <c r="AR1161" s="22" t="str">
        <f>IF(ISERROR(VLOOKUP('Choose Housekeeping Genes'!$C392,Calculations!$C$772:$Y$1155,22,0)),"",VLOOKUP('Choose Housekeeping Genes'!$C392,Calculations!$C$772:$Y$1155,22,0))</f>
        <v/>
      </c>
      <c r="AS1161" s="22" t="str">
        <f>IF(ISERROR(VLOOKUP('Choose Housekeeping Genes'!$C392,Calculations!$C$772:$Y$1155,23,0)),"",VLOOKUP('Choose Housekeeping Genes'!$C392,Calculations!$C$772:$Y$1155,23,0))</f>
        <v/>
      </c>
      <c r="AT1161" s="36" t="str">
        <f t="shared" si="790"/>
        <v/>
      </c>
      <c r="AU1161" s="36" t="str">
        <f t="shared" si="791"/>
        <v/>
      </c>
      <c r="AV1161" s="36" t="str">
        <f t="shared" si="792"/>
        <v/>
      </c>
      <c r="AW1161" s="36" t="str">
        <f t="shared" si="793"/>
        <v/>
      </c>
      <c r="AX1161" s="36" t="str">
        <f t="shared" si="794"/>
        <v/>
      </c>
      <c r="AY1161" s="36" t="str">
        <f t="shared" si="795"/>
        <v/>
      </c>
      <c r="AZ1161" s="36" t="str">
        <f t="shared" si="796"/>
        <v/>
      </c>
      <c r="BA1161" s="36" t="str">
        <f t="shared" si="797"/>
        <v/>
      </c>
      <c r="BB1161" s="36" t="str">
        <f t="shared" si="798"/>
        <v/>
      </c>
      <c r="BC1161" s="36" t="str">
        <f t="shared" si="799"/>
        <v/>
      </c>
      <c r="BD1161" s="36" t="str">
        <f t="shared" si="800"/>
        <v/>
      </c>
      <c r="BE1161" s="36" t="str">
        <f t="shared" si="801"/>
        <v/>
      </c>
      <c r="BF1161" s="36" t="str">
        <f t="shared" si="802"/>
        <v/>
      </c>
      <c r="BG1161" s="36" t="str">
        <f t="shared" si="803"/>
        <v/>
      </c>
      <c r="BH1161" s="36" t="str">
        <f t="shared" si="804"/>
        <v/>
      </c>
      <c r="BI1161" s="36" t="str">
        <f t="shared" si="805"/>
        <v/>
      </c>
      <c r="BJ1161" s="36" t="str">
        <f t="shared" si="806"/>
        <v/>
      </c>
      <c r="BK1161" s="36" t="str">
        <f t="shared" si="807"/>
        <v/>
      </c>
      <c r="BL1161" s="36" t="str">
        <f t="shared" si="808"/>
        <v/>
      </c>
      <c r="BM1161" s="36" t="str">
        <f t="shared" si="809"/>
        <v/>
      </c>
      <c r="BN1161" s="38" t="e">
        <f t="shared" si="768"/>
        <v>#DIV/0!</v>
      </c>
      <c r="BO1161" s="38" t="e">
        <f t="shared" si="769"/>
        <v>#DIV/0!</v>
      </c>
      <c r="BP1161" s="39" t="str">
        <f t="shared" si="770"/>
        <v/>
      </c>
      <c r="BQ1161" s="39" t="str">
        <f t="shared" si="771"/>
        <v/>
      </c>
      <c r="BR1161" s="39" t="str">
        <f t="shared" si="772"/>
        <v/>
      </c>
      <c r="BS1161" s="39" t="str">
        <f t="shared" si="773"/>
        <v/>
      </c>
      <c r="BT1161" s="39" t="str">
        <f t="shared" si="774"/>
        <v/>
      </c>
      <c r="BU1161" s="39" t="str">
        <f t="shared" si="775"/>
        <v/>
      </c>
      <c r="BV1161" s="39" t="str">
        <f t="shared" si="776"/>
        <v/>
      </c>
      <c r="BW1161" s="39" t="str">
        <f t="shared" si="777"/>
        <v/>
      </c>
      <c r="BX1161" s="39" t="str">
        <f t="shared" si="778"/>
        <v/>
      </c>
      <c r="BY1161" s="39" t="str">
        <f t="shared" si="779"/>
        <v/>
      </c>
      <c r="BZ1161" s="39" t="str">
        <f t="shared" si="780"/>
        <v/>
      </c>
      <c r="CA1161" s="39" t="str">
        <f t="shared" si="781"/>
        <v/>
      </c>
      <c r="CB1161" s="39" t="str">
        <f t="shared" si="782"/>
        <v/>
      </c>
      <c r="CC1161" s="39" t="str">
        <f t="shared" si="783"/>
        <v/>
      </c>
      <c r="CD1161" s="39" t="str">
        <f t="shared" si="784"/>
        <v/>
      </c>
      <c r="CE1161" s="39" t="str">
        <f t="shared" si="785"/>
        <v/>
      </c>
      <c r="CF1161" s="39" t="str">
        <f t="shared" si="786"/>
        <v/>
      </c>
      <c r="CG1161" s="39" t="str">
        <f t="shared" si="787"/>
        <v/>
      </c>
      <c r="CH1161" s="39" t="str">
        <f t="shared" si="788"/>
        <v/>
      </c>
      <c r="CI1161" s="39" t="str">
        <f t="shared" si="789"/>
        <v/>
      </c>
    </row>
    <row r="1162" spans="1:87">
      <c r="A1162" s="18"/>
      <c r="B1162" s="15" t="str">
        <f>'Gene Table'!E1161</f>
        <v>hsa-miR-3916</v>
      </c>
      <c r="C1162" s="15" t="str">
        <f>'Gene Table'!B1161</f>
        <v>A07</v>
      </c>
      <c r="D1162" s="16" t="str">
        <f>IF(SUM('Test Sample Data'!D$3:D$98)&gt;10,IF(AND(ISNUMBER('Test Sample Data'!D1161),'Test Sample Data'!D1161&lt;$B$1,'Test Sample Data'!D1161&gt;0),'Test Sample Data'!D1161,$B$1),"")</f>
        <v/>
      </c>
      <c r="E1162" s="17" t="str">
        <f>IF(SUM('Test Sample Data'!E$3:E$98)&gt;10,IF(AND(ISNUMBER('Test Sample Data'!E1161),'Test Sample Data'!E1161&lt;$B$1,'Test Sample Data'!E1161&gt;0),'Test Sample Data'!E1161,$B$1),"")</f>
        <v/>
      </c>
      <c r="F1162" s="17" t="str">
        <f>IF(SUM('Test Sample Data'!F$3:F$98)&gt;10,IF(AND(ISNUMBER('Test Sample Data'!F1161),'Test Sample Data'!F1161&lt;$B$1,'Test Sample Data'!F1161&gt;0),'Test Sample Data'!F1161,$B$1),"")</f>
        <v/>
      </c>
      <c r="G1162" s="17" t="str">
        <f>IF(SUM('Test Sample Data'!G$3:G$98)&gt;10,IF(AND(ISNUMBER('Test Sample Data'!G1161),'Test Sample Data'!G1161&lt;$B$1,'Test Sample Data'!G1161&gt;0),'Test Sample Data'!G1161,$B$1),"")</f>
        <v/>
      </c>
      <c r="H1162" s="17" t="str">
        <f>IF(SUM('Test Sample Data'!H$3:H$98)&gt;10,IF(AND(ISNUMBER('Test Sample Data'!H1161),'Test Sample Data'!H1161&lt;$B$1,'Test Sample Data'!H1161&gt;0),'Test Sample Data'!H1161,$B$1),"")</f>
        <v/>
      </c>
      <c r="I1162" s="17" t="str">
        <f>IF(SUM('Test Sample Data'!I$3:I$98)&gt;10,IF(AND(ISNUMBER('Test Sample Data'!I1161),'Test Sample Data'!I1161&lt;$B$1,'Test Sample Data'!I1161&gt;0),'Test Sample Data'!I1161,$B$1),"")</f>
        <v/>
      </c>
      <c r="J1162" s="17" t="str">
        <f>IF(SUM('Test Sample Data'!J$3:J$98)&gt;10,IF(AND(ISNUMBER('Test Sample Data'!J1161),'Test Sample Data'!J1161&lt;$B$1,'Test Sample Data'!J1161&gt;0),'Test Sample Data'!J1161,$B$1),"")</f>
        <v/>
      </c>
      <c r="K1162" s="17" t="str">
        <f>IF(SUM('Test Sample Data'!K$3:K$98)&gt;10,IF(AND(ISNUMBER('Test Sample Data'!K1161),'Test Sample Data'!K1161&lt;$B$1,'Test Sample Data'!K1161&gt;0),'Test Sample Data'!K1161,$B$1),"")</f>
        <v/>
      </c>
      <c r="L1162" s="17" t="str">
        <f>IF(SUM('Test Sample Data'!L$3:L$98)&gt;10,IF(AND(ISNUMBER('Test Sample Data'!L1161),'Test Sample Data'!L1161&lt;$B$1,'Test Sample Data'!L1161&gt;0),'Test Sample Data'!L1161,$B$1),"")</f>
        <v/>
      </c>
      <c r="M1162" s="17" t="str">
        <f>IF(SUM('Test Sample Data'!M$3:M$98)&gt;10,IF(AND(ISNUMBER('Test Sample Data'!M1161),'Test Sample Data'!M1161&lt;$B$1,'Test Sample Data'!M1161&gt;0),'Test Sample Data'!M1161,$B$1),"")</f>
        <v/>
      </c>
      <c r="N1162" s="17" t="str">
        <f>'Gene Table'!E1161</f>
        <v>hsa-miR-3916</v>
      </c>
      <c r="O1162" s="17" t="str">
        <f>'Gene Table'!B1161</f>
        <v>A07</v>
      </c>
      <c r="P1162" s="17" t="str">
        <f>IF(SUM('Control Sample Data'!D$3:D$98)&gt;10,IF(AND(ISNUMBER('Control Sample Data'!D1161),'Control Sample Data'!D1161&lt;$B$1,'Control Sample Data'!D1161&gt;0),'Control Sample Data'!D1161,$B$1),"")</f>
        <v/>
      </c>
      <c r="Q1162" s="17" t="str">
        <f>IF(SUM('Control Sample Data'!E$3:E$98)&gt;10,IF(AND(ISNUMBER('Control Sample Data'!E1161),'Control Sample Data'!E1161&lt;$B$1,'Control Sample Data'!E1161&gt;0),'Control Sample Data'!E1161,$B$1),"")</f>
        <v/>
      </c>
      <c r="R1162" s="17" t="str">
        <f>IF(SUM('Control Sample Data'!F$3:F$98)&gt;10,IF(AND(ISNUMBER('Control Sample Data'!F1161),'Control Sample Data'!F1161&lt;$B$1,'Control Sample Data'!F1161&gt;0),'Control Sample Data'!F1161,$B$1),"")</f>
        <v/>
      </c>
      <c r="S1162" s="17" t="str">
        <f>IF(SUM('Control Sample Data'!G$3:G$98)&gt;10,IF(AND(ISNUMBER('Control Sample Data'!G1161),'Control Sample Data'!G1161&lt;$B$1,'Control Sample Data'!G1161&gt;0),'Control Sample Data'!G1161,$B$1),"")</f>
        <v/>
      </c>
      <c r="T1162" s="17" t="str">
        <f>IF(SUM('Control Sample Data'!H$3:H$98)&gt;10,IF(AND(ISNUMBER('Control Sample Data'!H1161),'Control Sample Data'!H1161&lt;$B$1,'Control Sample Data'!H1161&gt;0),'Control Sample Data'!H1161,$B$1),"")</f>
        <v/>
      </c>
      <c r="U1162" s="17" t="str">
        <f>IF(SUM('Control Sample Data'!I$3:I$98)&gt;10,IF(AND(ISNUMBER('Control Sample Data'!I1161),'Control Sample Data'!I1161&lt;$B$1,'Control Sample Data'!I1161&gt;0),'Control Sample Data'!I1161,$B$1),"")</f>
        <v/>
      </c>
      <c r="V1162" s="17" t="str">
        <f>IF(SUM('Control Sample Data'!J$3:J$98)&gt;10,IF(AND(ISNUMBER('Control Sample Data'!J1161),'Control Sample Data'!J1161&lt;$B$1,'Control Sample Data'!J1161&gt;0),'Control Sample Data'!J1161,$B$1),"")</f>
        <v/>
      </c>
      <c r="W1162" s="17" t="str">
        <f>IF(SUM('Control Sample Data'!K$3:K$98)&gt;10,IF(AND(ISNUMBER('Control Sample Data'!K1161),'Control Sample Data'!K1161&lt;$B$1,'Control Sample Data'!K1161&gt;0),'Control Sample Data'!K1161,$B$1),"")</f>
        <v/>
      </c>
      <c r="X1162" s="17" t="str">
        <f>IF(SUM('Control Sample Data'!L$3:L$98)&gt;10,IF(AND(ISNUMBER('Control Sample Data'!L1161),'Control Sample Data'!L1161&lt;$B$1,'Control Sample Data'!L1161&gt;0),'Control Sample Data'!L1161,$B$1),"")</f>
        <v/>
      </c>
      <c r="Y1162" s="17" t="str">
        <f>IF(SUM('Control Sample Data'!M$3:M$98)&gt;10,IF(AND(ISNUMBER('Control Sample Data'!M1161),'Control Sample Data'!M1161&lt;$B$1,'Control Sample Data'!M1161&gt;0),'Control Sample Data'!M1161,$B$1),"")</f>
        <v/>
      </c>
      <c r="Z1162" s="22" t="str">
        <f>IF(ISERROR(VLOOKUP('Choose Housekeeping Genes'!$C393,Calculations!$C$772:$M$1155,2,0)),"",VLOOKUP('Choose Housekeeping Genes'!$C393,Calculations!$C$772:$M$1155,2,0))</f>
        <v/>
      </c>
      <c r="AA1162" s="22" t="str">
        <f>IF(ISERROR(VLOOKUP('Choose Housekeeping Genes'!$C393,Calculations!$C$772:$M$1155,3,0)),"",VLOOKUP('Choose Housekeeping Genes'!$C393,Calculations!$C$772:$M$1155,3,0))</f>
        <v/>
      </c>
      <c r="AB1162" s="22" t="str">
        <f>IF(ISERROR(VLOOKUP('Choose Housekeeping Genes'!$C393,Calculations!$C$772:$M$1155,4,0)),"",VLOOKUP('Choose Housekeeping Genes'!$C393,Calculations!$C$772:$M$1155,4,0))</f>
        <v/>
      </c>
      <c r="AC1162" s="22" t="str">
        <f>IF(ISERROR(VLOOKUP('Choose Housekeeping Genes'!$C393,Calculations!$C$772:$M$1155,5,0)),"",VLOOKUP('Choose Housekeeping Genes'!$C393,Calculations!$C$772:$M$1155,5,0))</f>
        <v/>
      </c>
      <c r="AD1162" s="22" t="str">
        <f>IF(ISERROR(VLOOKUP('Choose Housekeeping Genes'!$C393,Calculations!$C$772:$M$1155,6,0)),"",VLOOKUP('Choose Housekeeping Genes'!$C393,Calculations!$C$772:$M$1155,6,0))</f>
        <v/>
      </c>
      <c r="AE1162" s="22" t="str">
        <f>IF(ISERROR(VLOOKUP('Choose Housekeeping Genes'!$C393,Calculations!$C$772:$M$1155,7,0)),"",VLOOKUP('Choose Housekeeping Genes'!$C393,Calculations!$C$772:$M$1155,7,0))</f>
        <v/>
      </c>
      <c r="AF1162" s="22" t="str">
        <f>IF(ISERROR(VLOOKUP('Choose Housekeeping Genes'!$C393,Calculations!$C$772:$M$1155,8,0)),"",VLOOKUP('Choose Housekeeping Genes'!$C393,Calculations!$C$772:$M$1155,8,0))</f>
        <v/>
      </c>
      <c r="AG1162" s="22" t="str">
        <f>IF(ISERROR(VLOOKUP('Choose Housekeeping Genes'!$C393,Calculations!$C$772:$M$1155,9,0)),"",VLOOKUP('Choose Housekeeping Genes'!$C393,Calculations!$C$772:$M$1155,9,0))</f>
        <v/>
      </c>
      <c r="AH1162" s="22" t="str">
        <f>IF(ISERROR(VLOOKUP('Choose Housekeeping Genes'!$C393,Calculations!$C$772:$M$1155,10,0)),"",VLOOKUP('Choose Housekeeping Genes'!$C393,Calculations!$C$772:$M$1155,10,0))</f>
        <v/>
      </c>
      <c r="AI1162" s="22" t="str">
        <f>IF(ISERROR(VLOOKUP('Choose Housekeeping Genes'!$C393,Calculations!$C$772:$M$1155,11,0)),"",VLOOKUP('Choose Housekeeping Genes'!$C393,Calculations!$C$772:$M$1155,11,0))</f>
        <v/>
      </c>
      <c r="AJ1162" s="22" t="str">
        <f>IF(ISERROR(VLOOKUP('Choose Housekeeping Genes'!$C393,Calculations!$C$772:$Y$1155,14,0)),"",VLOOKUP('Choose Housekeeping Genes'!$C393,Calculations!$C$772:$Y$1155,14,0))</f>
        <v/>
      </c>
      <c r="AK1162" s="22" t="str">
        <f>IF(ISERROR(VLOOKUP('Choose Housekeeping Genes'!$C393,Calculations!$C$772:$Y$1155,15,0)),"",VLOOKUP('Choose Housekeeping Genes'!$C393,Calculations!$C$772:$Y$1155,15,0))</f>
        <v/>
      </c>
      <c r="AL1162" s="22" t="str">
        <f>IF(ISERROR(VLOOKUP('Choose Housekeeping Genes'!$C393,Calculations!$C$772:$Y$1155,16,0)),"",VLOOKUP('Choose Housekeeping Genes'!$C393,Calculations!$C$772:$Y$1155,16,0))</f>
        <v/>
      </c>
      <c r="AM1162" s="22" t="str">
        <f>IF(ISERROR(VLOOKUP('Choose Housekeeping Genes'!$C393,Calculations!$C$772:$Y$1155,17,0)),"",VLOOKUP('Choose Housekeeping Genes'!$C393,Calculations!$C$772:$Y$1155,17,0))</f>
        <v/>
      </c>
      <c r="AN1162" s="22" t="str">
        <f>IF(ISERROR(VLOOKUP('Choose Housekeeping Genes'!$C393,Calculations!$C$772:$Y$1155,18,0)),"",VLOOKUP('Choose Housekeeping Genes'!$C393,Calculations!$C$772:$Y$1155,18,0))</f>
        <v/>
      </c>
      <c r="AO1162" s="22" t="str">
        <f>IF(ISERROR(VLOOKUP('Choose Housekeeping Genes'!$C393,Calculations!$C$772:$Y$1155,19,0)),"",VLOOKUP('Choose Housekeeping Genes'!$C393,Calculations!$C$772:$Y$1155,19,0))</f>
        <v/>
      </c>
      <c r="AP1162" s="22" t="str">
        <f>IF(ISERROR(VLOOKUP('Choose Housekeeping Genes'!$C393,Calculations!$C$772:$Y$1155,20,0)),"",VLOOKUP('Choose Housekeeping Genes'!$C393,Calculations!$C$772:$Y$1155,20,0))</f>
        <v/>
      </c>
      <c r="AQ1162" s="22" t="str">
        <f>IF(ISERROR(VLOOKUP('Choose Housekeeping Genes'!$C393,Calculations!$C$772:$Y$1155,21,0)),"",VLOOKUP('Choose Housekeeping Genes'!$C393,Calculations!$C$772:$Y$1155,21,0))</f>
        <v/>
      </c>
      <c r="AR1162" s="22" t="str">
        <f>IF(ISERROR(VLOOKUP('Choose Housekeeping Genes'!$C393,Calculations!$C$772:$Y$1155,22,0)),"",VLOOKUP('Choose Housekeeping Genes'!$C393,Calculations!$C$772:$Y$1155,22,0))</f>
        <v/>
      </c>
      <c r="AS1162" s="22" t="str">
        <f>IF(ISERROR(VLOOKUP('Choose Housekeeping Genes'!$C393,Calculations!$C$772:$Y$1155,23,0)),"",VLOOKUP('Choose Housekeeping Genes'!$C393,Calculations!$C$772:$Y$1155,23,0))</f>
        <v/>
      </c>
      <c r="AT1162" s="36" t="str">
        <f t="shared" si="790"/>
        <v/>
      </c>
      <c r="AU1162" s="36" t="str">
        <f t="shared" si="791"/>
        <v/>
      </c>
      <c r="AV1162" s="36" t="str">
        <f t="shared" si="792"/>
        <v/>
      </c>
      <c r="AW1162" s="36" t="str">
        <f t="shared" si="793"/>
        <v/>
      </c>
      <c r="AX1162" s="36" t="str">
        <f t="shared" si="794"/>
        <v/>
      </c>
      <c r="AY1162" s="36" t="str">
        <f t="shared" si="795"/>
        <v/>
      </c>
      <c r="AZ1162" s="36" t="str">
        <f t="shared" si="796"/>
        <v/>
      </c>
      <c r="BA1162" s="36" t="str">
        <f t="shared" si="797"/>
        <v/>
      </c>
      <c r="BB1162" s="36" t="str">
        <f t="shared" si="798"/>
        <v/>
      </c>
      <c r="BC1162" s="36" t="str">
        <f t="shared" si="799"/>
        <v/>
      </c>
      <c r="BD1162" s="36" t="str">
        <f t="shared" si="800"/>
        <v/>
      </c>
      <c r="BE1162" s="36" t="str">
        <f t="shared" si="801"/>
        <v/>
      </c>
      <c r="BF1162" s="36" t="str">
        <f t="shared" si="802"/>
        <v/>
      </c>
      <c r="BG1162" s="36" t="str">
        <f t="shared" si="803"/>
        <v/>
      </c>
      <c r="BH1162" s="36" t="str">
        <f t="shared" si="804"/>
        <v/>
      </c>
      <c r="BI1162" s="36" t="str">
        <f t="shared" si="805"/>
        <v/>
      </c>
      <c r="BJ1162" s="36" t="str">
        <f t="shared" si="806"/>
        <v/>
      </c>
      <c r="BK1162" s="36" t="str">
        <f t="shared" si="807"/>
        <v/>
      </c>
      <c r="BL1162" s="36" t="str">
        <f t="shared" si="808"/>
        <v/>
      </c>
      <c r="BM1162" s="36" t="str">
        <f t="shared" si="809"/>
        <v/>
      </c>
      <c r="BN1162" s="38" t="e">
        <f t="shared" si="768"/>
        <v>#DIV/0!</v>
      </c>
      <c r="BO1162" s="38" t="e">
        <f t="shared" si="769"/>
        <v>#DIV/0!</v>
      </c>
      <c r="BP1162" s="39" t="str">
        <f t="shared" si="770"/>
        <v/>
      </c>
      <c r="BQ1162" s="39" t="str">
        <f t="shared" si="771"/>
        <v/>
      </c>
      <c r="BR1162" s="39" t="str">
        <f t="shared" si="772"/>
        <v/>
      </c>
      <c r="BS1162" s="39" t="str">
        <f t="shared" si="773"/>
        <v/>
      </c>
      <c r="BT1162" s="39" t="str">
        <f t="shared" si="774"/>
        <v/>
      </c>
      <c r="BU1162" s="39" t="str">
        <f t="shared" si="775"/>
        <v/>
      </c>
      <c r="BV1162" s="39" t="str">
        <f t="shared" si="776"/>
        <v/>
      </c>
      <c r="BW1162" s="39" t="str">
        <f t="shared" si="777"/>
        <v/>
      </c>
      <c r="BX1162" s="39" t="str">
        <f t="shared" si="778"/>
        <v/>
      </c>
      <c r="BY1162" s="39" t="str">
        <f t="shared" si="779"/>
        <v/>
      </c>
      <c r="BZ1162" s="39" t="str">
        <f t="shared" si="780"/>
        <v/>
      </c>
      <c r="CA1162" s="39" t="str">
        <f t="shared" si="781"/>
        <v/>
      </c>
      <c r="CB1162" s="39" t="str">
        <f t="shared" si="782"/>
        <v/>
      </c>
      <c r="CC1162" s="39" t="str">
        <f t="shared" si="783"/>
        <v/>
      </c>
      <c r="CD1162" s="39" t="str">
        <f t="shared" si="784"/>
        <v/>
      </c>
      <c r="CE1162" s="39" t="str">
        <f t="shared" si="785"/>
        <v/>
      </c>
      <c r="CF1162" s="39" t="str">
        <f t="shared" si="786"/>
        <v/>
      </c>
      <c r="CG1162" s="39" t="str">
        <f t="shared" si="787"/>
        <v/>
      </c>
      <c r="CH1162" s="39" t="str">
        <f t="shared" si="788"/>
        <v/>
      </c>
      <c r="CI1162" s="39" t="str">
        <f t="shared" si="789"/>
        <v/>
      </c>
    </row>
    <row r="1163" spans="1:87">
      <c r="A1163" s="18"/>
      <c r="B1163" s="15" t="str">
        <f>'Gene Table'!E1162</f>
        <v>hsa-miR-4464</v>
      </c>
      <c r="C1163" s="15" t="str">
        <f>'Gene Table'!B1162</f>
        <v>A08</v>
      </c>
      <c r="D1163" s="16" t="str">
        <f>IF(SUM('Test Sample Data'!D$3:D$98)&gt;10,IF(AND(ISNUMBER('Test Sample Data'!D1162),'Test Sample Data'!D1162&lt;$B$1,'Test Sample Data'!D1162&gt;0),'Test Sample Data'!D1162,$B$1),"")</f>
        <v/>
      </c>
      <c r="E1163" s="17" t="str">
        <f>IF(SUM('Test Sample Data'!E$3:E$98)&gt;10,IF(AND(ISNUMBER('Test Sample Data'!E1162),'Test Sample Data'!E1162&lt;$B$1,'Test Sample Data'!E1162&gt;0),'Test Sample Data'!E1162,$B$1),"")</f>
        <v/>
      </c>
      <c r="F1163" s="17" t="str">
        <f>IF(SUM('Test Sample Data'!F$3:F$98)&gt;10,IF(AND(ISNUMBER('Test Sample Data'!F1162),'Test Sample Data'!F1162&lt;$B$1,'Test Sample Data'!F1162&gt;0),'Test Sample Data'!F1162,$B$1),"")</f>
        <v/>
      </c>
      <c r="G1163" s="17" t="str">
        <f>IF(SUM('Test Sample Data'!G$3:G$98)&gt;10,IF(AND(ISNUMBER('Test Sample Data'!G1162),'Test Sample Data'!G1162&lt;$B$1,'Test Sample Data'!G1162&gt;0),'Test Sample Data'!G1162,$B$1),"")</f>
        <v/>
      </c>
      <c r="H1163" s="17" t="str">
        <f>IF(SUM('Test Sample Data'!H$3:H$98)&gt;10,IF(AND(ISNUMBER('Test Sample Data'!H1162),'Test Sample Data'!H1162&lt;$B$1,'Test Sample Data'!H1162&gt;0),'Test Sample Data'!H1162,$B$1),"")</f>
        <v/>
      </c>
      <c r="I1163" s="17" t="str">
        <f>IF(SUM('Test Sample Data'!I$3:I$98)&gt;10,IF(AND(ISNUMBER('Test Sample Data'!I1162),'Test Sample Data'!I1162&lt;$B$1,'Test Sample Data'!I1162&gt;0),'Test Sample Data'!I1162,$B$1),"")</f>
        <v/>
      </c>
      <c r="J1163" s="17" t="str">
        <f>IF(SUM('Test Sample Data'!J$3:J$98)&gt;10,IF(AND(ISNUMBER('Test Sample Data'!J1162),'Test Sample Data'!J1162&lt;$B$1,'Test Sample Data'!J1162&gt;0),'Test Sample Data'!J1162,$B$1),"")</f>
        <v/>
      </c>
      <c r="K1163" s="17" t="str">
        <f>IF(SUM('Test Sample Data'!K$3:K$98)&gt;10,IF(AND(ISNUMBER('Test Sample Data'!K1162),'Test Sample Data'!K1162&lt;$B$1,'Test Sample Data'!K1162&gt;0),'Test Sample Data'!K1162,$B$1),"")</f>
        <v/>
      </c>
      <c r="L1163" s="17" t="str">
        <f>IF(SUM('Test Sample Data'!L$3:L$98)&gt;10,IF(AND(ISNUMBER('Test Sample Data'!L1162),'Test Sample Data'!L1162&lt;$B$1,'Test Sample Data'!L1162&gt;0),'Test Sample Data'!L1162,$B$1),"")</f>
        <v/>
      </c>
      <c r="M1163" s="17" t="str">
        <f>IF(SUM('Test Sample Data'!M$3:M$98)&gt;10,IF(AND(ISNUMBER('Test Sample Data'!M1162),'Test Sample Data'!M1162&lt;$B$1,'Test Sample Data'!M1162&gt;0),'Test Sample Data'!M1162,$B$1),"")</f>
        <v/>
      </c>
      <c r="N1163" s="17" t="str">
        <f>'Gene Table'!E1162</f>
        <v>hsa-miR-4464</v>
      </c>
      <c r="O1163" s="17" t="str">
        <f>'Gene Table'!B1162</f>
        <v>A08</v>
      </c>
      <c r="P1163" s="17" t="str">
        <f>IF(SUM('Control Sample Data'!D$3:D$98)&gt;10,IF(AND(ISNUMBER('Control Sample Data'!D1162),'Control Sample Data'!D1162&lt;$B$1,'Control Sample Data'!D1162&gt;0),'Control Sample Data'!D1162,$B$1),"")</f>
        <v/>
      </c>
      <c r="Q1163" s="17" t="str">
        <f>IF(SUM('Control Sample Data'!E$3:E$98)&gt;10,IF(AND(ISNUMBER('Control Sample Data'!E1162),'Control Sample Data'!E1162&lt;$B$1,'Control Sample Data'!E1162&gt;0),'Control Sample Data'!E1162,$B$1),"")</f>
        <v/>
      </c>
      <c r="R1163" s="17" t="str">
        <f>IF(SUM('Control Sample Data'!F$3:F$98)&gt;10,IF(AND(ISNUMBER('Control Sample Data'!F1162),'Control Sample Data'!F1162&lt;$B$1,'Control Sample Data'!F1162&gt;0),'Control Sample Data'!F1162,$B$1),"")</f>
        <v/>
      </c>
      <c r="S1163" s="17" t="str">
        <f>IF(SUM('Control Sample Data'!G$3:G$98)&gt;10,IF(AND(ISNUMBER('Control Sample Data'!G1162),'Control Sample Data'!G1162&lt;$B$1,'Control Sample Data'!G1162&gt;0),'Control Sample Data'!G1162,$B$1),"")</f>
        <v/>
      </c>
      <c r="T1163" s="17" t="str">
        <f>IF(SUM('Control Sample Data'!H$3:H$98)&gt;10,IF(AND(ISNUMBER('Control Sample Data'!H1162),'Control Sample Data'!H1162&lt;$B$1,'Control Sample Data'!H1162&gt;0),'Control Sample Data'!H1162,$B$1),"")</f>
        <v/>
      </c>
      <c r="U1163" s="17" t="str">
        <f>IF(SUM('Control Sample Data'!I$3:I$98)&gt;10,IF(AND(ISNUMBER('Control Sample Data'!I1162),'Control Sample Data'!I1162&lt;$B$1,'Control Sample Data'!I1162&gt;0),'Control Sample Data'!I1162,$B$1),"")</f>
        <v/>
      </c>
      <c r="V1163" s="17" t="str">
        <f>IF(SUM('Control Sample Data'!J$3:J$98)&gt;10,IF(AND(ISNUMBER('Control Sample Data'!J1162),'Control Sample Data'!J1162&lt;$B$1,'Control Sample Data'!J1162&gt;0),'Control Sample Data'!J1162,$B$1),"")</f>
        <v/>
      </c>
      <c r="W1163" s="17" t="str">
        <f>IF(SUM('Control Sample Data'!K$3:K$98)&gt;10,IF(AND(ISNUMBER('Control Sample Data'!K1162),'Control Sample Data'!K1162&lt;$B$1,'Control Sample Data'!K1162&gt;0),'Control Sample Data'!K1162,$B$1),"")</f>
        <v/>
      </c>
      <c r="X1163" s="17" t="str">
        <f>IF(SUM('Control Sample Data'!L$3:L$98)&gt;10,IF(AND(ISNUMBER('Control Sample Data'!L1162),'Control Sample Data'!L1162&lt;$B$1,'Control Sample Data'!L1162&gt;0),'Control Sample Data'!L1162,$B$1),"")</f>
        <v/>
      </c>
      <c r="Y1163" s="17" t="str">
        <f>IF(SUM('Control Sample Data'!M$3:M$98)&gt;10,IF(AND(ISNUMBER('Control Sample Data'!M1162),'Control Sample Data'!M1162&lt;$B$1,'Control Sample Data'!M1162&gt;0),'Control Sample Data'!M1162,$B$1),"")</f>
        <v/>
      </c>
      <c r="Z1163" s="22" t="str">
        <f>IF(ISERROR(VLOOKUP('Choose Housekeeping Genes'!$C394,Calculations!$C$772:$M$1155,2,0)),"",VLOOKUP('Choose Housekeeping Genes'!$C394,Calculations!$C$772:$M$1155,2,0))</f>
        <v/>
      </c>
      <c r="AA1163" s="22" t="str">
        <f>IF(ISERROR(VLOOKUP('Choose Housekeeping Genes'!$C394,Calculations!$C$772:$M$1155,3,0)),"",VLOOKUP('Choose Housekeeping Genes'!$C394,Calculations!$C$772:$M$1155,3,0))</f>
        <v/>
      </c>
      <c r="AB1163" s="22" t="str">
        <f>IF(ISERROR(VLOOKUP('Choose Housekeeping Genes'!$C394,Calculations!$C$772:$M$1155,4,0)),"",VLOOKUP('Choose Housekeeping Genes'!$C394,Calculations!$C$772:$M$1155,4,0))</f>
        <v/>
      </c>
      <c r="AC1163" s="22" t="str">
        <f>IF(ISERROR(VLOOKUP('Choose Housekeeping Genes'!$C394,Calculations!$C$772:$M$1155,5,0)),"",VLOOKUP('Choose Housekeeping Genes'!$C394,Calculations!$C$772:$M$1155,5,0))</f>
        <v/>
      </c>
      <c r="AD1163" s="22" t="str">
        <f>IF(ISERROR(VLOOKUP('Choose Housekeeping Genes'!$C394,Calculations!$C$772:$M$1155,6,0)),"",VLOOKUP('Choose Housekeeping Genes'!$C394,Calculations!$C$772:$M$1155,6,0))</f>
        <v/>
      </c>
      <c r="AE1163" s="22" t="str">
        <f>IF(ISERROR(VLOOKUP('Choose Housekeeping Genes'!$C394,Calculations!$C$772:$M$1155,7,0)),"",VLOOKUP('Choose Housekeeping Genes'!$C394,Calculations!$C$772:$M$1155,7,0))</f>
        <v/>
      </c>
      <c r="AF1163" s="22" t="str">
        <f>IF(ISERROR(VLOOKUP('Choose Housekeeping Genes'!$C394,Calculations!$C$772:$M$1155,8,0)),"",VLOOKUP('Choose Housekeeping Genes'!$C394,Calculations!$C$772:$M$1155,8,0))</f>
        <v/>
      </c>
      <c r="AG1163" s="22" t="str">
        <f>IF(ISERROR(VLOOKUP('Choose Housekeeping Genes'!$C394,Calculations!$C$772:$M$1155,9,0)),"",VLOOKUP('Choose Housekeeping Genes'!$C394,Calculations!$C$772:$M$1155,9,0))</f>
        <v/>
      </c>
      <c r="AH1163" s="22" t="str">
        <f>IF(ISERROR(VLOOKUP('Choose Housekeeping Genes'!$C394,Calculations!$C$772:$M$1155,10,0)),"",VLOOKUP('Choose Housekeeping Genes'!$C394,Calculations!$C$772:$M$1155,10,0))</f>
        <v/>
      </c>
      <c r="AI1163" s="22" t="str">
        <f>IF(ISERROR(VLOOKUP('Choose Housekeeping Genes'!$C394,Calculations!$C$772:$M$1155,11,0)),"",VLOOKUP('Choose Housekeeping Genes'!$C394,Calculations!$C$772:$M$1155,11,0))</f>
        <v/>
      </c>
      <c r="AJ1163" s="22" t="str">
        <f>IF(ISERROR(VLOOKUP('Choose Housekeeping Genes'!$C394,Calculations!$C$772:$Y$1155,14,0)),"",VLOOKUP('Choose Housekeeping Genes'!$C394,Calculations!$C$772:$Y$1155,14,0))</f>
        <v/>
      </c>
      <c r="AK1163" s="22" t="str">
        <f>IF(ISERROR(VLOOKUP('Choose Housekeeping Genes'!$C394,Calculations!$C$772:$Y$1155,15,0)),"",VLOOKUP('Choose Housekeeping Genes'!$C394,Calculations!$C$772:$Y$1155,15,0))</f>
        <v/>
      </c>
      <c r="AL1163" s="22" t="str">
        <f>IF(ISERROR(VLOOKUP('Choose Housekeeping Genes'!$C394,Calculations!$C$772:$Y$1155,16,0)),"",VLOOKUP('Choose Housekeeping Genes'!$C394,Calculations!$C$772:$Y$1155,16,0))</f>
        <v/>
      </c>
      <c r="AM1163" s="22" t="str">
        <f>IF(ISERROR(VLOOKUP('Choose Housekeeping Genes'!$C394,Calculations!$C$772:$Y$1155,17,0)),"",VLOOKUP('Choose Housekeeping Genes'!$C394,Calculations!$C$772:$Y$1155,17,0))</f>
        <v/>
      </c>
      <c r="AN1163" s="22" t="str">
        <f>IF(ISERROR(VLOOKUP('Choose Housekeeping Genes'!$C394,Calculations!$C$772:$Y$1155,18,0)),"",VLOOKUP('Choose Housekeeping Genes'!$C394,Calculations!$C$772:$Y$1155,18,0))</f>
        <v/>
      </c>
      <c r="AO1163" s="22" t="str">
        <f>IF(ISERROR(VLOOKUP('Choose Housekeeping Genes'!$C394,Calculations!$C$772:$Y$1155,19,0)),"",VLOOKUP('Choose Housekeeping Genes'!$C394,Calculations!$C$772:$Y$1155,19,0))</f>
        <v/>
      </c>
      <c r="AP1163" s="22" t="str">
        <f>IF(ISERROR(VLOOKUP('Choose Housekeeping Genes'!$C394,Calculations!$C$772:$Y$1155,20,0)),"",VLOOKUP('Choose Housekeeping Genes'!$C394,Calculations!$C$772:$Y$1155,20,0))</f>
        <v/>
      </c>
      <c r="AQ1163" s="22" t="str">
        <f>IF(ISERROR(VLOOKUP('Choose Housekeeping Genes'!$C394,Calculations!$C$772:$Y$1155,21,0)),"",VLOOKUP('Choose Housekeeping Genes'!$C394,Calculations!$C$772:$Y$1155,21,0))</f>
        <v/>
      </c>
      <c r="AR1163" s="22" t="str">
        <f>IF(ISERROR(VLOOKUP('Choose Housekeeping Genes'!$C394,Calculations!$C$772:$Y$1155,22,0)),"",VLOOKUP('Choose Housekeeping Genes'!$C394,Calculations!$C$772:$Y$1155,22,0))</f>
        <v/>
      </c>
      <c r="AS1163" s="22" t="str">
        <f>IF(ISERROR(VLOOKUP('Choose Housekeeping Genes'!$C394,Calculations!$C$772:$Y$1155,23,0)),"",VLOOKUP('Choose Housekeeping Genes'!$C394,Calculations!$C$772:$Y$1155,23,0))</f>
        <v/>
      </c>
      <c r="AT1163" s="36" t="str">
        <f t="shared" si="790"/>
        <v/>
      </c>
      <c r="AU1163" s="36" t="str">
        <f t="shared" si="791"/>
        <v/>
      </c>
      <c r="AV1163" s="36" t="str">
        <f t="shared" si="792"/>
        <v/>
      </c>
      <c r="AW1163" s="36" t="str">
        <f t="shared" si="793"/>
        <v/>
      </c>
      <c r="AX1163" s="36" t="str">
        <f t="shared" si="794"/>
        <v/>
      </c>
      <c r="AY1163" s="36" t="str">
        <f t="shared" si="795"/>
        <v/>
      </c>
      <c r="AZ1163" s="36" t="str">
        <f t="shared" si="796"/>
        <v/>
      </c>
      <c r="BA1163" s="36" t="str">
        <f t="shared" si="797"/>
        <v/>
      </c>
      <c r="BB1163" s="36" t="str">
        <f t="shared" si="798"/>
        <v/>
      </c>
      <c r="BC1163" s="36" t="str">
        <f t="shared" si="799"/>
        <v/>
      </c>
      <c r="BD1163" s="36" t="str">
        <f t="shared" si="800"/>
        <v/>
      </c>
      <c r="BE1163" s="36" t="str">
        <f t="shared" si="801"/>
        <v/>
      </c>
      <c r="BF1163" s="36" t="str">
        <f t="shared" si="802"/>
        <v/>
      </c>
      <c r="BG1163" s="36" t="str">
        <f t="shared" si="803"/>
        <v/>
      </c>
      <c r="BH1163" s="36" t="str">
        <f t="shared" si="804"/>
        <v/>
      </c>
      <c r="BI1163" s="36" t="str">
        <f t="shared" si="805"/>
        <v/>
      </c>
      <c r="BJ1163" s="36" t="str">
        <f t="shared" si="806"/>
        <v/>
      </c>
      <c r="BK1163" s="36" t="str">
        <f t="shared" si="807"/>
        <v/>
      </c>
      <c r="BL1163" s="36" t="str">
        <f t="shared" si="808"/>
        <v/>
      </c>
      <c r="BM1163" s="36" t="str">
        <f t="shared" si="809"/>
        <v/>
      </c>
      <c r="BN1163" s="38" t="e">
        <f t="shared" si="768"/>
        <v>#DIV/0!</v>
      </c>
      <c r="BO1163" s="38" t="e">
        <f t="shared" si="769"/>
        <v>#DIV/0!</v>
      </c>
      <c r="BP1163" s="39" t="str">
        <f t="shared" si="770"/>
        <v/>
      </c>
      <c r="BQ1163" s="39" t="str">
        <f t="shared" si="771"/>
        <v/>
      </c>
      <c r="BR1163" s="39" t="str">
        <f t="shared" si="772"/>
        <v/>
      </c>
      <c r="BS1163" s="39" t="str">
        <f t="shared" si="773"/>
        <v/>
      </c>
      <c r="BT1163" s="39" t="str">
        <f t="shared" si="774"/>
        <v/>
      </c>
      <c r="BU1163" s="39" t="str">
        <f t="shared" si="775"/>
        <v/>
      </c>
      <c r="BV1163" s="39" t="str">
        <f t="shared" si="776"/>
        <v/>
      </c>
      <c r="BW1163" s="39" t="str">
        <f t="shared" si="777"/>
        <v/>
      </c>
      <c r="BX1163" s="39" t="str">
        <f t="shared" si="778"/>
        <v/>
      </c>
      <c r="BY1163" s="39" t="str">
        <f t="shared" si="779"/>
        <v/>
      </c>
      <c r="BZ1163" s="39" t="str">
        <f t="shared" si="780"/>
        <v/>
      </c>
      <c r="CA1163" s="39" t="str">
        <f t="shared" si="781"/>
        <v/>
      </c>
      <c r="CB1163" s="39" t="str">
        <f t="shared" si="782"/>
        <v/>
      </c>
      <c r="CC1163" s="39" t="str">
        <f t="shared" si="783"/>
        <v/>
      </c>
      <c r="CD1163" s="39" t="str">
        <f t="shared" si="784"/>
        <v/>
      </c>
      <c r="CE1163" s="39" t="str">
        <f t="shared" si="785"/>
        <v/>
      </c>
      <c r="CF1163" s="39" t="str">
        <f t="shared" si="786"/>
        <v/>
      </c>
      <c r="CG1163" s="39" t="str">
        <f t="shared" si="787"/>
        <v/>
      </c>
      <c r="CH1163" s="39" t="str">
        <f t="shared" si="788"/>
        <v/>
      </c>
      <c r="CI1163" s="39" t="str">
        <f t="shared" si="789"/>
        <v/>
      </c>
    </row>
    <row r="1164" spans="1:87">
      <c r="A1164" s="18"/>
      <c r="B1164" s="15" t="str">
        <f>'Gene Table'!E1163</f>
        <v>hsa-miR-3918</v>
      </c>
      <c r="C1164" s="15" t="str">
        <f>'Gene Table'!B1163</f>
        <v>A09</v>
      </c>
      <c r="D1164" s="16" t="str">
        <f>IF(SUM('Test Sample Data'!D$3:D$98)&gt;10,IF(AND(ISNUMBER('Test Sample Data'!D1163),'Test Sample Data'!D1163&lt;$B$1,'Test Sample Data'!D1163&gt;0),'Test Sample Data'!D1163,$B$1),"")</f>
        <v/>
      </c>
      <c r="E1164" s="17" t="str">
        <f>IF(SUM('Test Sample Data'!E$3:E$98)&gt;10,IF(AND(ISNUMBER('Test Sample Data'!E1163),'Test Sample Data'!E1163&lt;$B$1,'Test Sample Data'!E1163&gt;0),'Test Sample Data'!E1163,$B$1),"")</f>
        <v/>
      </c>
      <c r="F1164" s="17" t="str">
        <f>IF(SUM('Test Sample Data'!F$3:F$98)&gt;10,IF(AND(ISNUMBER('Test Sample Data'!F1163),'Test Sample Data'!F1163&lt;$B$1,'Test Sample Data'!F1163&gt;0),'Test Sample Data'!F1163,$B$1),"")</f>
        <v/>
      </c>
      <c r="G1164" s="17" t="str">
        <f>IF(SUM('Test Sample Data'!G$3:G$98)&gt;10,IF(AND(ISNUMBER('Test Sample Data'!G1163),'Test Sample Data'!G1163&lt;$B$1,'Test Sample Data'!G1163&gt;0),'Test Sample Data'!G1163,$B$1),"")</f>
        <v/>
      </c>
      <c r="H1164" s="17" t="str">
        <f>IF(SUM('Test Sample Data'!H$3:H$98)&gt;10,IF(AND(ISNUMBER('Test Sample Data'!H1163),'Test Sample Data'!H1163&lt;$B$1,'Test Sample Data'!H1163&gt;0),'Test Sample Data'!H1163,$B$1),"")</f>
        <v/>
      </c>
      <c r="I1164" s="17" t="str">
        <f>IF(SUM('Test Sample Data'!I$3:I$98)&gt;10,IF(AND(ISNUMBER('Test Sample Data'!I1163),'Test Sample Data'!I1163&lt;$B$1,'Test Sample Data'!I1163&gt;0),'Test Sample Data'!I1163,$B$1),"")</f>
        <v/>
      </c>
      <c r="J1164" s="17" t="str">
        <f>IF(SUM('Test Sample Data'!J$3:J$98)&gt;10,IF(AND(ISNUMBER('Test Sample Data'!J1163),'Test Sample Data'!J1163&lt;$B$1,'Test Sample Data'!J1163&gt;0),'Test Sample Data'!J1163,$B$1),"")</f>
        <v/>
      </c>
      <c r="K1164" s="17" t="str">
        <f>IF(SUM('Test Sample Data'!K$3:K$98)&gt;10,IF(AND(ISNUMBER('Test Sample Data'!K1163),'Test Sample Data'!K1163&lt;$B$1,'Test Sample Data'!K1163&gt;0),'Test Sample Data'!K1163,$B$1),"")</f>
        <v/>
      </c>
      <c r="L1164" s="17" t="str">
        <f>IF(SUM('Test Sample Data'!L$3:L$98)&gt;10,IF(AND(ISNUMBER('Test Sample Data'!L1163),'Test Sample Data'!L1163&lt;$B$1,'Test Sample Data'!L1163&gt;0),'Test Sample Data'!L1163,$B$1),"")</f>
        <v/>
      </c>
      <c r="M1164" s="17" t="str">
        <f>IF(SUM('Test Sample Data'!M$3:M$98)&gt;10,IF(AND(ISNUMBER('Test Sample Data'!M1163),'Test Sample Data'!M1163&lt;$B$1,'Test Sample Data'!M1163&gt;0),'Test Sample Data'!M1163,$B$1),"")</f>
        <v/>
      </c>
      <c r="N1164" s="17" t="str">
        <f>'Gene Table'!E1163</f>
        <v>hsa-miR-3918</v>
      </c>
      <c r="O1164" s="17" t="str">
        <f>'Gene Table'!B1163</f>
        <v>A09</v>
      </c>
      <c r="P1164" s="17" t="str">
        <f>IF(SUM('Control Sample Data'!D$3:D$98)&gt;10,IF(AND(ISNUMBER('Control Sample Data'!D1163),'Control Sample Data'!D1163&lt;$B$1,'Control Sample Data'!D1163&gt;0),'Control Sample Data'!D1163,$B$1),"")</f>
        <v/>
      </c>
      <c r="Q1164" s="17" t="str">
        <f>IF(SUM('Control Sample Data'!E$3:E$98)&gt;10,IF(AND(ISNUMBER('Control Sample Data'!E1163),'Control Sample Data'!E1163&lt;$B$1,'Control Sample Data'!E1163&gt;0),'Control Sample Data'!E1163,$B$1),"")</f>
        <v/>
      </c>
      <c r="R1164" s="17" t="str">
        <f>IF(SUM('Control Sample Data'!F$3:F$98)&gt;10,IF(AND(ISNUMBER('Control Sample Data'!F1163),'Control Sample Data'!F1163&lt;$B$1,'Control Sample Data'!F1163&gt;0),'Control Sample Data'!F1163,$B$1),"")</f>
        <v/>
      </c>
      <c r="S1164" s="17" t="str">
        <f>IF(SUM('Control Sample Data'!G$3:G$98)&gt;10,IF(AND(ISNUMBER('Control Sample Data'!G1163),'Control Sample Data'!G1163&lt;$B$1,'Control Sample Data'!G1163&gt;0),'Control Sample Data'!G1163,$B$1),"")</f>
        <v/>
      </c>
      <c r="T1164" s="17" t="str">
        <f>IF(SUM('Control Sample Data'!H$3:H$98)&gt;10,IF(AND(ISNUMBER('Control Sample Data'!H1163),'Control Sample Data'!H1163&lt;$B$1,'Control Sample Data'!H1163&gt;0),'Control Sample Data'!H1163,$B$1),"")</f>
        <v/>
      </c>
      <c r="U1164" s="17" t="str">
        <f>IF(SUM('Control Sample Data'!I$3:I$98)&gt;10,IF(AND(ISNUMBER('Control Sample Data'!I1163),'Control Sample Data'!I1163&lt;$B$1,'Control Sample Data'!I1163&gt;0),'Control Sample Data'!I1163,$B$1),"")</f>
        <v/>
      </c>
      <c r="V1164" s="17" t="str">
        <f>IF(SUM('Control Sample Data'!J$3:J$98)&gt;10,IF(AND(ISNUMBER('Control Sample Data'!J1163),'Control Sample Data'!J1163&lt;$B$1,'Control Sample Data'!J1163&gt;0),'Control Sample Data'!J1163,$B$1),"")</f>
        <v/>
      </c>
      <c r="W1164" s="17" t="str">
        <f>IF(SUM('Control Sample Data'!K$3:K$98)&gt;10,IF(AND(ISNUMBER('Control Sample Data'!K1163),'Control Sample Data'!K1163&lt;$B$1,'Control Sample Data'!K1163&gt;0),'Control Sample Data'!K1163,$B$1),"")</f>
        <v/>
      </c>
      <c r="X1164" s="17" t="str">
        <f>IF(SUM('Control Sample Data'!L$3:L$98)&gt;10,IF(AND(ISNUMBER('Control Sample Data'!L1163),'Control Sample Data'!L1163&lt;$B$1,'Control Sample Data'!L1163&gt;0),'Control Sample Data'!L1163,$B$1),"")</f>
        <v/>
      </c>
      <c r="Y1164" s="17" t="str">
        <f>IF(SUM('Control Sample Data'!M$3:M$98)&gt;10,IF(AND(ISNUMBER('Control Sample Data'!M1163),'Control Sample Data'!M1163&lt;$B$1,'Control Sample Data'!M1163&gt;0),'Control Sample Data'!M1163,$B$1),"")</f>
        <v/>
      </c>
      <c r="Z1164" s="22" t="str">
        <f>IF(ISERROR(VLOOKUP('Choose Housekeeping Genes'!$C395,Calculations!$C$772:$M$1155,2,0)),"",VLOOKUP('Choose Housekeeping Genes'!$C395,Calculations!$C$772:$M$1155,2,0))</f>
        <v/>
      </c>
      <c r="AA1164" s="22" t="str">
        <f>IF(ISERROR(VLOOKUP('Choose Housekeeping Genes'!$C395,Calculations!$C$772:$M$1155,3,0)),"",VLOOKUP('Choose Housekeeping Genes'!$C395,Calculations!$C$772:$M$1155,3,0))</f>
        <v/>
      </c>
      <c r="AB1164" s="22" t="str">
        <f>IF(ISERROR(VLOOKUP('Choose Housekeeping Genes'!$C395,Calculations!$C$772:$M$1155,4,0)),"",VLOOKUP('Choose Housekeeping Genes'!$C395,Calculations!$C$772:$M$1155,4,0))</f>
        <v/>
      </c>
      <c r="AC1164" s="22" t="str">
        <f>IF(ISERROR(VLOOKUP('Choose Housekeeping Genes'!$C395,Calculations!$C$772:$M$1155,5,0)),"",VLOOKUP('Choose Housekeeping Genes'!$C395,Calculations!$C$772:$M$1155,5,0))</f>
        <v/>
      </c>
      <c r="AD1164" s="22" t="str">
        <f>IF(ISERROR(VLOOKUP('Choose Housekeeping Genes'!$C395,Calculations!$C$772:$M$1155,6,0)),"",VLOOKUP('Choose Housekeeping Genes'!$C395,Calculations!$C$772:$M$1155,6,0))</f>
        <v/>
      </c>
      <c r="AE1164" s="22" t="str">
        <f>IF(ISERROR(VLOOKUP('Choose Housekeeping Genes'!$C395,Calculations!$C$772:$M$1155,7,0)),"",VLOOKUP('Choose Housekeeping Genes'!$C395,Calculations!$C$772:$M$1155,7,0))</f>
        <v/>
      </c>
      <c r="AF1164" s="22" t="str">
        <f>IF(ISERROR(VLOOKUP('Choose Housekeeping Genes'!$C395,Calculations!$C$772:$M$1155,8,0)),"",VLOOKUP('Choose Housekeeping Genes'!$C395,Calculations!$C$772:$M$1155,8,0))</f>
        <v/>
      </c>
      <c r="AG1164" s="22" t="str">
        <f>IF(ISERROR(VLOOKUP('Choose Housekeeping Genes'!$C395,Calculations!$C$772:$M$1155,9,0)),"",VLOOKUP('Choose Housekeeping Genes'!$C395,Calculations!$C$772:$M$1155,9,0))</f>
        <v/>
      </c>
      <c r="AH1164" s="22" t="str">
        <f>IF(ISERROR(VLOOKUP('Choose Housekeeping Genes'!$C395,Calculations!$C$772:$M$1155,10,0)),"",VLOOKUP('Choose Housekeeping Genes'!$C395,Calculations!$C$772:$M$1155,10,0))</f>
        <v/>
      </c>
      <c r="AI1164" s="22" t="str">
        <f>IF(ISERROR(VLOOKUP('Choose Housekeeping Genes'!$C395,Calculations!$C$772:$M$1155,11,0)),"",VLOOKUP('Choose Housekeeping Genes'!$C395,Calculations!$C$772:$M$1155,11,0))</f>
        <v/>
      </c>
      <c r="AJ1164" s="22" t="str">
        <f>IF(ISERROR(VLOOKUP('Choose Housekeeping Genes'!$C395,Calculations!$C$772:$Y$1155,14,0)),"",VLOOKUP('Choose Housekeeping Genes'!$C395,Calculations!$C$772:$Y$1155,14,0))</f>
        <v/>
      </c>
      <c r="AK1164" s="22" t="str">
        <f>IF(ISERROR(VLOOKUP('Choose Housekeeping Genes'!$C395,Calculations!$C$772:$Y$1155,15,0)),"",VLOOKUP('Choose Housekeeping Genes'!$C395,Calculations!$C$772:$Y$1155,15,0))</f>
        <v/>
      </c>
      <c r="AL1164" s="22" t="str">
        <f>IF(ISERROR(VLOOKUP('Choose Housekeeping Genes'!$C395,Calculations!$C$772:$Y$1155,16,0)),"",VLOOKUP('Choose Housekeeping Genes'!$C395,Calculations!$C$772:$Y$1155,16,0))</f>
        <v/>
      </c>
      <c r="AM1164" s="22" t="str">
        <f>IF(ISERROR(VLOOKUP('Choose Housekeeping Genes'!$C395,Calculations!$C$772:$Y$1155,17,0)),"",VLOOKUP('Choose Housekeeping Genes'!$C395,Calculations!$C$772:$Y$1155,17,0))</f>
        <v/>
      </c>
      <c r="AN1164" s="22" t="str">
        <f>IF(ISERROR(VLOOKUP('Choose Housekeeping Genes'!$C395,Calculations!$C$772:$Y$1155,18,0)),"",VLOOKUP('Choose Housekeeping Genes'!$C395,Calculations!$C$772:$Y$1155,18,0))</f>
        <v/>
      </c>
      <c r="AO1164" s="22" t="str">
        <f>IF(ISERROR(VLOOKUP('Choose Housekeeping Genes'!$C395,Calculations!$C$772:$Y$1155,19,0)),"",VLOOKUP('Choose Housekeeping Genes'!$C395,Calculations!$C$772:$Y$1155,19,0))</f>
        <v/>
      </c>
      <c r="AP1164" s="22" t="str">
        <f>IF(ISERROR(VLOOKUP('Choose Housekeeping Genes'!$C395,Calculations!$C$772:$Y$1155,20,0)),"",VLOOKUP('Choose Housekeeping Genes'!$C395,Calculations!$C$772:$Y$1155,20,0))</f>
        <v/>
      </c>
      <c r="AQ1164" s="22" t="str">
        <f>IF(ISERROR(VLOOKUP('Choose Housekeeping Genes'!$C395,Calculations!$C$772:$Y$1155,21,0)),"",VLOOKUP('Choose Housekeeping Genes'!$C395,Calculations!$C$772:$Y$1155,21,0))</f>
        <v/>
      </c>
      <c r="AR1164" s="22" t="str">
        <f>IF(ISERROR(VLOOKUP('Choose Housekeeping Genes'!$C395,Calculations!$C$772:$Y$1155,22,0)),"",VLOOKUP('Choose Housekeeping Genes'!$C395,Calculations!$C$772:$Y$1155,22,0))</f>
        <v/>
      </c>
      <c r="AS1164" s="22" t="str">
        <f>IF(ISERROR(VLOOKUP('Choose Housekeeping Genes'!$C395,Calculations!$C$772:$Y$1155,23,0)),"",VLOOKUP('Choose Housekeeping Genes'!$C395,Calculations!$C$772:$Y$1155,23,0))</f>
        <v/>
      </c>
      <c r="AT1164" s="36" t="str">
        <f t="shared" si="790"/>
        <v/>
      </c>
      <c r="AU1164" s="36" t="str">
        <f t="shared" si="791"/>
        <v/>
      </c>
      <c r="AV1164" s="36" t="str">
        <f t="shared" si="792"/>
        <v/>
      </c>
      <c r="AW1164" s="36" t="str">
        <f t="shared" si="793"/>
        <v/>
      </c>
      <c r="AX1164" s="36" t="str">
        <f t="shared" si="794"/>
        <v/>
      </c>
      <c r="AY1164" s="36" t="str">
        <f t="shared" si="795"/>
        <v/>
      </c>
      <c r="AZ1164" s="36" t="str">
        <f t="shared" si="796"/>
        <v/>
      </c>
      <c r="BA1164" s="36" t="str">
        <f t="shared" si="797"/>
        <v/>
      </c>
      <c r="BB1164" s="36" t="str">
        <f t="shared" si="798"/>
        <v/>
      </c>
      <c r="BC1164" s="36" t="str">
        <f t="shared" si="799"/>
        <v/>
      </c>
      <c r="BD1164" s="36" t="str">
        <f t="shared" si="800"/>
        <v/>
      </c>
      <c r="BE1164" s="36" t="str">
        <f t="shared" si="801"/>
        <v/>
      </c>
      <c r="BF1164" s="36" t="str">
        <f t="shared" si="802"/>
        <v/>
      </c>
      <c r="BG1164" s="36" t="str">
        <f t="shared" si="803"/>
        <v/>
      </c>
      <c r="BH1164" s="36" t="str">
        <f t="shared" si="804"/>
        <v/>
      </c>
      <c r="BI1164" s="36" t="str">
        <f t="shared" si="805"/>
        <v/>
      </c>
      <c r="BJ1164" s="36" t="str">
        <f t="shared" si="806"/>
        <v/>
      </c>
      <c r="BK1164" s="36" t="str">
        <f t="shared" si="807"/>
        <v/>
      </c>
      <c r="BL1164" s="36" t="str">
        <f t="shared" si="808"/>
        <v/>
      </c>
      <c r="BM1164" s="36" t="str">
        <f t="shared" si="809"/>
        <v/>
      </c>
      <c r="BN1164" s="38" t="e">
        <f t="shared" si="768"/>
        <v>#DIV/0!</v>
      </c>
      <c r="BO1164" s="38" t="e">
        <f t="shared" si="769"/>
        <v>#DIV/0!</v>
      </c>
      <c r="BP1164" s="39" t="str">
        <f t="shared" si="770"/>
        <v/>
      </c>
      <c r="BQ1164" s="39" t="str">
        <f t="shared" si="771"/>
        <v/>
      </c>
      <c r="BR1164" s="39" t="str">
        <f t="shared" si="772"/>
        <v/>
      </c>
      <c r="BS1164" s="39" t="str">
        <f t="shared" si="773"/>
        <v/>
      </c>
      <c r="BT1164" s="39" t="str">
        <f t="shared" si="774"/>
        <v/>
      </c>
      <c r="BU1164" s="39" t="str">
        <f t="shared" si="775"/>
        <v/>
      </c>
      <c r="BV1164" s="39" t="str">
        <f t="shared" si="776"/>
        <v/>
      </c>
      <c r="BW1164" s="39" t="str">
        <f t="shared" si="777"/>
        <v/>
      </c>
      <c r="BX1164" s="39" t="str">
        <f t="shared" si="778"/>
        <v/>
      </c>
      <c r="BY1164" s="39" t="str">
        <f t="shared" si="779"/>
        <v/>
      </c>
      <c r="BZ1164" s="39" t="str">
        <f t="shared" si="780"/>
        <v/>
      </c>
      <c r="CA1164" s="39" t="str">
        <f t="shared" si="781"/>
        <v/>
      </c>
      <c r="CB1164" s="39" t="str">
        <f t="shared" si="782"/>
        <v/>
      </c>
      <c r="CC1164" s="39" t="str">
        <f t="shared" si="783"/>
        <v/>
      </c>
      <c r="CD1164" s="39" t="str">
        <f t="shared" si="784"/>
        <v/>
      </c>
      <c r="CE1164" s="39" t="str">
        <f t="shared" si="785"/>
        <v/>
      </c>
      <c r="CF1164" s="39" t="str">
        <f t="shared" si="786"/>
        <v/>
      </c>
      <c r="CG1164" s="39" t="str">
        <f t="shared" si="787"/>
        <v/>
      </c>
      <c r="CH1164" s="39" t="str">
        <f t="shared" si="788"/>
        <v/>
      </c>
      <c r="CI1164" s="39" t="str">
        <f t="shared" si="789"/>
        <v/>
      </c>
    </row>
    <row r="1165" spans="1:87">
      <c r="A1165" s="18"/>
      <c r="B1165" s="15" t="str">
        <f>'Gene Table'!E1164</f>
        <v>hsa-miR-548ai</v>
      </c>
      <c r="C1165" s="15" t="str">
        <f>'Gene Table'!B1164</f>
        <v>A10</v>
      </c>
      <c r="D1165" s="16" t="str">
        <f>IF(SUM('Test Sample Data'!D$3:D$98)&gt;10,IF(AND(ISNUMBER('Test Sample Data'!D1164),'Test Sample Data'!D1164&lt;$B$1,'Test Sample Data'!D1164&gt;0),'Test Sample Data'!D1164,$B$1),"")</f>
        <v/>
      </c>
      <c r="E1165" s="17" t="str">
        <f>IF(SUM('Test Sample Data'!E$3:E$98)&gt;10,IF(AND(ISNUMBER('Test Sample Data'!E1164),'Test Sample Data'!E1164&lt;$B$1,'Test Sample Data'!E1164&gt;0),'Test Sample Data'!E1164,$B$1),"")</f>
        <v/>
      </c>
      <c r="F1165" s="17" t="str">
        <f>IF(SUM('Test Sample Data'!F$3:F$98)&gt;10,IF(AND(ISNUMBER('Test Sample Data'!F1164),'Test Sample Data'!F1164&lt;$B$1,'Test Sample Data'!F1164&gt;0),'Test Sample Data'!F1164,$B$1),"")</f>
        <v/>
      </c>
      <c r="G1165" s="17" t="str">
        <f>IF(SUM('Test Sample Data'!G$3:G$98)&gt;10,IF(AND(ISNUMBER('Test Sample Data'!G1164),'Test Sample Data'!G1164&lt;$B$1,'Test Sample Data'!G1164&gt;0),'Test Sample Data'!G1164,$B$1),"")</f>
        <v/>
      </c>
      <c r="H1165" s="17" t="str">
        <f>IF(SUM('Test Sample Data'!H$3:H$98)&gt;10,IF(AND(ISNUMBER('Test Sample Data'!H1164),'Test Sample Data'!H1164&lt;$B$1,'Test Sample Data'!H1164&gt;0),'Test Sample Data'!H1164,$B$1),"")</f>
        <v/>
      </c>
      <c r="I1165" s="17" t="str">
        <f>IF(SUM('Test Sample Data'!I$3:I$98)&gt;10,IF(AND(ISNUMBER('Test Sample Data'!I1164),'Test Sample Data'!I1164&lt;$B$1,'Test Sample Data'!I1164&gt;0),'Test Sample Data'!I1164,$B$1),"")</f>
        <v/>
      </c>
      <c r="J1165" s="17" t="str">
        <f>IF(SUM('Test Sample Data'!J$3:J$98)&gt;10,IF(AND(ISNUMBER('Test Sample Data'!J1164),'Test Sample Data'!J1164&lt;$B$1,'Test Sample Data'!J1164&gt;0),'Test Sample Data'!J1164,$B$1),"")</f>
        <v/>
      </c>
      <c r="K1165" s="17" t="str">
        <f>IF(SUM('Test Sample Data'!K$3:K$98)&gt;10,IF(AND(ISNUMBER('Test Sample Data'!K1164),'Test Sample Data'!K1164&lt;$B$1,'Test Sample Data'!K1164&gt;0),'Test Sample Data'!K1164,$B$1),"")</f>
        <v/>
      </c>
      <c r="L1165" s="17" t="str">
        <f>IF(SUM('Test Sample Data'!L$3:L$98)&gt;10,IF(AND(ISNUMBER('Test Sample Data'!L1164),'Test Sample Data'!L1164&lt;$B$1,'Test Sample Data'!L1164&gt;0),'Test Sample Data'!L1164,$B$1),"")</f>
        <v/>
      </c>
      <c r="M1165" s="17" t="str">
        <f>IF(SUM('Test Sample Data'!M$3:M$98)&gt;10,IF(AND(ISNUMBER('Test Sample Data'!M1164),'Test Sample Data'!M1164&lt;$B$1,'Test Sample Data'!M1164&gt;0),'Test Sample Data'!M1164,$B$1),"")</f>
        <v/>
      </c>
      <c r="N1165" s="17" t="str">
        <f>'Gene Table'!E1164</f>
        <v>hsa-miR-548ai</v>
      </c>
      <c r="O1165" s="17" t="str">
        <f>'Gene Table'!B1164</f>
        <v>A10</v>
      </c>
      <c r="P1165" s="17" t="str">
        <f>IF(SUM('Control Sample Data'!D$3:D$98)&gt;10,IF(AND(ISNUMBER('Control Sample Data'!D1164),'Control Sample Data'!D1164&lt;$B$1,'Control Sample Data'!D1164&gt;0),'Control Sample Data'!D1164,$B$1),"")</f>
        <v/>
      </c>
      <c r="Q1165" s="17" t="str">
        <f>IF(SUM('Control Sample Data'!E$3:E$98)&gt;10,IF(AND(ISNUMBER('Control Sample Data'!E1164),'Control Sample Data'!E1164&lt;$B$1,'Control Sample Data'!E1164&gt;0),'Control Sample Data'!E1164,$B$1),"")</f>
        <v/>
      </c>
      <c r="R1165" s="17" t="str">
        <f>IF(SUM('Control Sample Data'!F$3:F$98)&gt;10,IF(AND(ISNUMBER('Control Sample Data'!F1164),'Control Sample Data'!F1164&lt;$B$1,'Control Sample Data'!F1164&gt;0),'Control Sample Data'!F1164,$B$1),"")</f>
        <v/>
      </c>
      <c r="S1165" s="17" t="str">
        <f>IF(SUM('Control Sample Data'!G$3:G$98)&gt;10,IF(AND(ISNUMBER('Control Sample Data'!G1164),'Control Sample Data'!G1164&lt;$B$1,'Control Sample Data'!G1164&gt;0),'Control Sample Data'!G1164,$B$1),"")</f>
        <v/>
      </c>
      <c r="T1165" s="17" t="str">
        <f>IF(SUM('Control Sample Data'!H$3:H$98)&gt;10,IF(AND(ISNUMBER('Control Sample Data'!H1164),'Control Sample Data'!H1164&lt;$B$1,'Control Sample Data'!H1164&gt;0),'Control Sample Data'!H1164,$B$1),"")</f>
        <v/>
      </c>
      <c r="U1165" s="17" t="str">
        <f>IF(SUM('Control Sample Data'!I$3:I$98)&gt;10,IF(AND(ISNUMBER('Control Sample Data'!I1164),'Control Sample Data'!I1164&lt;$B$1,'Control Sample Data'!I1164&gt;0),'Control Sample Data'!I1164,$B$1),"")</f>
        <v/>
      </c>
      <c r="V1165" s="17" t="str">
        <f>IF(SUM('Control Sample Data'!J$3:J$98)&gt;10,IF(AND(ISNUMBER('Control Sample Data'!J1164),'Control Sample Data'!J1164&lt;$B$1,'Control Sample Data'!J1164&gt;0),'Control Sample Data'!J1164,$B$1),"")</f>
        <v/>
      </c>
      <c r="W1165" s="17" t="str">
        <f>IF(SUM('Control Sample Data'!K$3:K$98)&gt;10,IF(AND(ISNUMBER('Control Sample Data'!K1164),'Control Sample Data'!K1164&lt;$B$1,'Control Sample Data'!K1164&gt;0),'Control Sample Data'!K1164,$B$1),"")</f>
        <v/>
      </c>
      <c r="X1165" s="17" t="str">
        <f>IF(SUM('Control Sample Data'!L$3:L$98)&gt;10,IF(AND(ISNUMBER('Control Sample Data'!L1164),'Control Sample Data'!L1164&lt;$B$1,'Control Sample Data'!L1164&gt;0),'Control Sample Data'!L1164,$B$1),"")</f>
        <v/>
      </c>
      <c r="Y1165" s="17" t="str">
        <f>IF(SUM('Control Sample Data'!M$3:M$98)&gt;10,IF(AND(ISNUMBER('Control Sample Data'!M1164),'Control Sample Data'!M1164&lt;$B$1,'Control Sample Data'!M1164&gt;0),'Control Sample Data'!M1164,$B$1),"")</f>
        <v/>
      </c>
      <c r="Z1165" s="22" t="str">
        <f>IF(ISERROR(VLOOKUP('Choose Housekeeping Genes'!$C396,Calculations!$C$772:$M$1155,2,0)),"",VLOOKUP('Choose Housekeeping Genes'!$C396,Calculations!$C$772:$M$1155,2,0))</f>
        <v/>
      </c>
      <c r="AA1165" s="22" t="str">
        <f>IF(ISERROR(VLOOKUP('Choose Housekeeping Genes'!$C396,Calculations!$C$772:$M$1155,3,0)),"",VLOOKUP('Choose Housekeeping Genes'!$C396,Calculations!$C$772:$M$1155,3,0))</f>
        <v/>
      </c>
      <c r="AB1165" s="22" t="str">
        <f>IF(ISERROR(VLOOKUP('Choose Housekeeping Genes'!$C396,Calculations!$C$772:$M$1155,4,0)),"",VLOOKUP('Choose Housekeeping Genes'!$C396,Calculations!$C$772:$M$1155,4,0))</f>
        <v/>
      </c>
      <c r="AC1165" s="22" t="str">
        <f>IF(ISERROR(VLOOKUP('Choose Housekeeping Genes'!$C396,Calculations!$C$772:$M$1155,5,0)),"",VLOOKUP('Choose Housekeeping Genes'!$C396,Calculations!$C$772:$M$1155,5,0))</f>
        <v/>
      </c>
      <c r="AD1165" s="22" t="str">
        <f>IF(ISERROR(VLOOKUP('Choose Housekeeping Genes'!$C396,Calculations!$C$772:$M$1155,6,0)),"",VLOOKUP('Choose Housekeeping Genes'!$C396,Calculations!$C$772:$M$1155,6,0))</f>
        <v/>
      </c>
      <c r="AE1165" s="22" t="str">
        <f>IF(ISERROR(VLOOKUP('Choose Housekeeping Genes'!$C396,Calculations!$C$772:$M$1155,7,0)),"",VLOOKUP('Choose Housekeeping Genes'!$C396,Calculations!$C$772:$M$1155,7,0))</f>
        <v/>
      </c>
      <c r="AF1165" s="22" t="str">
        <f>IF(ISERROR(VLOOKUP('Choose Housekeeping Genes'!$C396,Calculations!$C$772:$M$1155,8,0)),"",VLOOKUP('Choose Housekeeping Genes'!$C396,Calculations!$C$772:$M$1155,8,0))</f>
        <v/>
      </c>
      <c r="AG1165" s="22" t="str">
        <f>IF(ISERROR(VLOOKUP('Choose Housekeeping Genes'!$C396,Calculations!$C$772:$M$1155,9,0)),"",VLOOKUP('Choose Housekeeping Genes'!$C396,Calculations!$C$772:$M$1155,9,0))</f>
        <v/>
      </c>
      <c r="AH1165" s="22" t="str">
        <f>IF(ISERROR(VLOOKUP('Choose Housekeeping Genes'!$C396,Calculations!$C$772:$M$1155,10,0)),"",VLOOKUP('Choose Housekeeping Genes'!$C396,Calculations!$C$772:$M$1155,10,0))</f>
        <v/>
      </c>
      <c r="AI1165" s="22" t="str">
        <f>IF(ISERROR(VLOOKUP('Choose Housekeeping Genes'!$C396,Calculations!$C$772:$M$1155,11,0)),"",VLOOKUP('Choose Housekeeping Genes'!$C396,Calculations!$C$772:$M$1155,11,0))</f>
        <v/>
      </c>
      <c r="AJ1165" s="22" t="str">
        <f>IF(ISERROR(VLOOKUP('Choose Housekeeping Genes'!$C396,Calculations!$C$772:$Y$1155,14,0)),"",VLOOKUP('Choose Housekeeping Genes'!$C396,Calculations!$C$772:$Y$1155,14,0))</f>
        <v/>
      </c>
      <c r="AK1165" s="22" t="str">
        <f>IF(ISERROR(VLOOKUP('Choose Housekeeping Genes'!$C396,Calculations!$C$772:$Y$1155,15,0)),"",VLOOKUP('Choose Housekeeping Genes'!$C396,Calculations!$C$772:$Y$1155,15,0))</f>
        <v/>
      </c>
      <c r="AL1165" s="22" t="str">
        <f>IF(ISERROR(VLOOKUP('Choose Housekeeping Genes'!$C396,Calculations!$C$772:$Y$1155,16,0)),"",VLOOKUP('Choose Housekeeping Genes'!$C396,Calculations!$C$772:$Y$1155,16,0))</f>
        <v/>
      </c>
      <c r="AM1165" s="22" t="str">
        <f>IF(ISERROR(VLOOKUP('Choose Housekeeping Genes'!$C396,Calculations!$C$772:$Y$1155,17,0)),"",VLOOKUP('Choose Housekeeping Genes'!$C396,Calculations!$C$772:$Y$1155,17,0))</f>
        <v/>
      </c>
      <c r="AN1165" s="22" t="str">
        <f>IF(ISERROR(VLOOKUP('Choose Housekeeping Genes'!$C396,Calculations!$C$772:$Y$1155,18,0)),"",VLOOKUP('Choose Housekeeping Genes'!$C396,Calculations!$C$772:$Y$1155,18,0))</f>
        <v/>
      </c>
      <c r="AO1165" s="22" t="str">
        <f>IF(ISERROR(VLOOKUP('Choose Housekeeping Genes'!$C396,Calculations!$C$772:$Y$1155,19,0)),"",VLOOKUP('Choose Housekeeping Genes'!$C396,Calculations!$C$772:$Y$1155,19,0))</f>
        <v/>
      </c>
      <c r="AP1165" s="22" t="str">
        <f>IF(ISERROR(VLOOKUP('Choose Housekeeping Genes'!$C396,Calculations!$C$772:$Y$1155,20,0)),"",VLOOKUP('Choose Housekeeping Genes'!$C396,Calculations!$C$772:$Y$1155,20,0))</f>
        <v/>
      </c>
      <c r="AQ1165" s="22" t="str">
        <f>IF(ISERROR(VLOOKUP('Choose Housekeeping Genes'!$C396,Calculations!$C$772:$Y$1155,21,0)),"",VLOOKUP('Choose Housekeeping Genes'!$C396,Calculations!$C$772:$Y$1155,21,0))</f>
        <v/>
      </c>
      <c r="AR1165" s="22" t="str">
        <f>IF(ISERROR(VLOOKUP('Choose Housekeeping Genes'!$C396,Calculations!$C$772:$Y$1155,22,0)),"",VLOOKUP('Choose Housekeeping Genes'!$C396,Calculations!$C$772:$Y$1155,22,0))</f>
        <v/>
      </c>
      <c r="AS1165" s="22" t="str">
        <f>IF(ISERROR(VLOOKUP('Choose Housekeeping Genes'!$C396,Calculations!$C$772:$Y$1155,23,0)),"",VLOOKUP('Choose Housekeeping Genes'!$C396,Calculations!$C$772:$Y$1155,23,0))</f>
        <v/>
      </c>
      <c r="AT1165" s="36" t="str">
        <f t="shared" si="790"/>
        <v/>
      </c>
      <c r="AU1165" s="36" t="str">
        <f t="shared" si="791"/>
        <v/>
      </c>
      <c r="AV1165" s="36" t="str">
        <f t="shared" si="792"/>
        <v/>
      </c>
      <c r="AW1165" s="36" t="str">
        <f t="shared" si="793"/>
        <v/>
      </c>
      <c r="AX1165" s="36" t="str">
        <f t="shared" si="794"/>
        <v/>
      </c>
      <c r="AY1165" s="36" t="str">
        <f t="shared" si="795"/>
        <v/>
      </c>
      <c r="AZ1165" s="36" t="str">
        <f t="shared" si="796"/>
        <v/>
      </c>
      <c r="BA1165" s="36" t="str">
        <f t="shared" si="797"/>
        <v/>
      </c>
      <c r="BB1165" s="36" t="str">
        <f t="shared" si="798"/>
        <v/>
      </c>
      <c r="BC1165" s="36" t="str">
        <f t="shared" si="799"/>
        <v/>
      </c>
      <c r="BD1165" s="36" t="str">
        <f t="shared" si="800"/>
        <v/>
      </c>
      <c r="BE1165" s="36" t="str">
        <f t="shared" si="801"/>
        <v/>
      </c>
      <c r="BF1165" s="36" t="str">
        <f t="shared" si="802"/>
        <v/>
      </c>
      <c r="BG1165" s="36" t="str">
        <f t="shared" si="803"/>
        <v/>
      </c>
      <c r="BH1165" s="36" t="str">
        <f t="shared" si="804"/>
        <v/>
      </c>
      <c r="BI1165" s="36" t="str">
        <f t="shared" si="805"/>
        <v/>
      </c>
      <c r="BJ1165" s="36" t="str">
        <f t="shared" si="806"/>
        <v/>
      </c>
      <c r="BK1165" s="36" t="str">
        <f t="shared" si="807"/>
        <v/>
      </c>
      <c r="BL1165" s="36" t="str">
        <f t="shared" si="808"/>
        <v/>
      </c>
      <c r="BM1165" s="36" t="str">
        <f t="shared" si="809"/>
        <v/>
      </c>
      <c r="BN1165" s="38" t="e">
        <f t="shared" si="768"/>
        <v>#DIV/0!</v>
      </c>
      <c r="BO1165" s="38" t="e">
        <f t="shared" si="769"/>
        <v>#DIV/0!</v>
      </c>
      <c r="BP1165" s="39" t="str">
        <f t="shared" si="770"/>
        <v/>
      </c>
      <c r="BQ1165" s="39" t="str">
        <f t="shared" si="771"/>
        <v/>
      </c>
      <c r="BR1165" s="39" t="str">
        <f t="shared" si="772"/>
        <v/>
      </c>
      <c r="BS1165" s="39" t="str">
        <f t="shared" si="773"/>
        <v/>
      </c>
      <c r="BT1165" s="39" t="str">
        <f t="shared" si="774"/>
        <v/>
      </c>
      <c r="BU1165" s="39" t="str">
        <f t="shared" si="775"/>
        <v/>
      </c>
      <c r="BV1165" s="39" t="str">
        <f t="shared" si="776"/>
        <v/>
      </c>
      <c r="BW1165" s="39" t="str">
        <f t="shared" si="777"/>
        <v/>
      </c>
      <c r="BX1165" s="39" t="str">
        <f t="shared" si="778"/>
        <v/>
      </c>
      <c r="BY1165" s="39" t="str">
        <f t="shared" si="779"/>
        <v/>
      </c>
      <c r="BZ1165" s="39" t="str">
        <f t="shared" si="780"/>
        <v/>
      </c>
      <c r="CA1165" s="39" t="str">
        <f t="shared" si="781"/>
        <v/>
      </c>
      <c r="CB1165" s="39" t="str">
        <f t="shared" si="782"/>
        <v/>
      </c>
      <c r="CC1165" s="39" t="str">
        <f t="shared" si="783"/>
        <v/>
      </c>
      <c r="CD1165" s="39" t="str">
        <f t="shared" si="784"/>
        <v/>
      </c>
      <c r="CE1165" s="39" t="str">
        <f t="shared" si="785"/>
        <v/>
      </c>
      <c r="CF1165" s="39" t="str">
        <f t="shared" si="786"/>
        <v/>
      </c>
      <c r="CG1165" s="39" t="str">
        <f t="shared" si="787"/>
        <v/>
      </c>
      <c r="CH1165" s="39" t="str">
        <f t="shared" si="788"/>
        <v/>
      </c>
      <c r="CI1165" s="39" t="str">
        <f t="shared" si="789"/>
        <v/>
      </c>
    </row>
    <row r="1166" spans="1:87">
      <c r="A1166" s="18"/>
      <c r="B1166" s="15" t="str">
        <f>'Gene Table'!E1165</f>
        <v>hsa-miR-3919</v>
      </c>
      <c r="C1166" s="15" t="str">
        <f>'Gene Table'!B1165</f>
        <v>A11</v>
      </c>
      <c r="D1166" s="16" t="str">
        <f>IF(SUM('Test Sample Data'!D$3:D$98)&gt;10,IF(AND(ISNUMBER('Test Sample Data'!D1165),'Test Sample Data'!D1165&lt;$B$1,'Test Sample Data'!D1165&gt;0),'Test Sample Data'!D1165,$B$1),"")</f>
        <v/>
      </c>
      <c r="E1166" s="17" t="str">
        <f>IF(SUM('Test Sample Data'!E$3:E$98)&gt;10,IF(AND(ISNUMBER('Test Sample Data'!E1165),'Test Sample Data'!E1165&lt;$B$1,'Test Sample Data'!E1165&gt;0),'Test Sample Data'!E1165,$B$1),"")</f>
        <v/>
      </c>
      <c r="F1166" s="17" t="str">
        <f>IF(SUM('Test Sample Data'!F$3:F$98)&gt;10,IF(AND(ISNUMBER('Test Sample Data'!F1165),'Test Sample Data'!F1165&lt;$B$1,'Test Sample Data'!F1165&gt;0),'Test Sample Data'!F1165,$B$1),"")</f>
        <v/>
      </c>
      <c r="G1166" s="17" t="str">
        <f>IF(SUM('Test Sample Data'!G$3:G$98)&gt;10,IF(AND(ISNUMBER('Test Sample Data'!G1165),'Test Sample Data'!G1165&lt;$B$1,'Test Sample Data'!G1165&gt;0),'Test Sample Data'!G1165,$B$1),"")</f>
        <v/>
      </c>
      <c r="H1166" s="17" t="str">
        <f>IF(SUM('Test Sample Data'!H$3:H$98)&gt;10,IF(AND(ISNUMBER('Test Sample Data'!H1165),'Test Sample Data'!H1165&lt;$B$1,'Test Sample Data'!H1165&gt;0),'Test Sample Data'!H1165,$B$1),"")</f>
        <v/>
      </c>
      <c r="I1166" s="17" t="str">
        <f>IF(SUM('Test Sample Data'!I$3:I$98)&gt;10,IF(AND(ISNUMBER('Test Sample Data'!I1165),'Test Sample Data'!I1165&lt;$B$1,'Test Sample Data'!I1165&gt;0),'Test Sample Data'!I1165,$B$1),"")</f>
        <v/>
      </c>
      <c r="J1166" s="17" t="str">
        <f>IF(SUM('Test Sample Data'!J$3:J$98)&gt;10,IF(AND(ISNUMBER('Test Sample Data'!J1165),'Test Sample Data'!J1165&lt;$B$1,'Test Sample Data'!J1165&gt;0),'Test Sample Data'!J1165,$B$1),"")</f>
        <v/>
      </c>
      <c r="K1166" s="17" t="str">
        <f>IF(SUM('Test Sample Data'!K$3:K$98)&gt;10,IF(AND(ISNUMBER('Test Sample Data'!K1165),'Test Sample Data'!K1165&lt;$B$1,'Test Sample Data'!K1165&gt;0),'Test Sample Data'!K1165,$B$1),"")</f>
        <v/>
      </c>
      <c r="L1166" s="17" t="str">
        <f>IF(SUM('Test Sample Data'!L$3:L$98)&gt;10,IF(AND(ISNUMBER('Test Sample Data'!L1165),'Test Sample Data'!L1165&lt;$B$1,'Test Sample Data'!L1165&gt;0),'Test Sample Data'!L1165,$B$1),"")</f>
        <v/>
      </c>
      <c r="M1166" s="17" t="str">
        <f>IF(SUM('Test Sample Data'!M$3:M$98)&gt;10,IF(AND(ISNUMBER('Test Sample Data'!M1165),'Test Sample Data'!M1165&lt;$B$1,'Test Sample Data'!M1165&gt;0),'Test Sample Data'!M1165,$B$1),"")</f>
        <v/>
      </c>
      <c r="N1166" s="17" t="str">
        <f>'Gene Table'!E1165</f>
        <v>hsa-miR-3919</v>
      </c>
      <c r="O1166" s="17" t="str">
        <f>'Gene Table'!B1165</f>
        <v>A11</v>
      </c>
      <c r="P1166" s="17" t="str">
        <f>IF(SUM('Control Sample Data'!D$3:D$98)&gt;10,IF(AND(ISNUMBER('Control Sample Data'!D1165),'Control Sample Data'!D1165&lt;$B$1,'Control Sample Data'!D1165&gt;0),'Control Sample Data'!D1165,$B$1),"")</f>
        <v/>
      </c>
      <c r="Q1166" s="17" t="str">
        <f>IF(SUM('Control Sample Data'!E$3:E$98)&gt;10,IF(AND(ISNUMBER('Control Sample Data'!E1165),'Control Sample Data'!E1165&lt;$B$1,'Control Sample Data'!E1165&gt;0),'Control Sample Data'!E1165,$B$1),"")</f>
        <v/>
      </c>
      <c r="R1166" s="17" t="str">
        <f>IF(SUM('Control Sample Data'!F$3:F$98)&gt;10,IF(AND(ISNUMBER('Control Sample Data'!F1165),'Control Sample Data'!F1165&lt;$B$1,'Control Sample Data'!F1165&gt;0),'Control Sample Data'!F1165,$B$1),"")</f>
        <v/>
      </c>
      <c r="S1166" s="17" t="str">
        <f>IF(SUM('Control Sample Data'!G$3:G$98)&gt;10,IF(AND(ISNUMBER('Control Sample Data'!G1165),'Control Sample Data'!G1165&lt;$B$1,'Control Sample Data'!G1165&gt;0),'Control Sample Data'!G1165,$B$1),"")</f>
        <v/>
      </c>
      <c r="T1166" s="17" t="str">
        <f>IF(SUM('Control Sample Data'!H$3:H$98)&gt;10,IF(AND(ISNUMBER('Control Sample Data'!H1165),'Control Sample Data'!H1165&lt;$B$1,'Control Sample Data'!H1165&gt;0),'Control Sample Data'!H1165,$B$1),"")</f>
        <v/>
      </c>
      <c r="U1166" s="17" t="str">
        <f>IF(SUM('Control Sample Data'!I$3:I$98)&gt;10,IF(AND(ISNUMBER('Control Sample Data'!I1165),'Control Sample Data'!I1165&lt;$B$1,'Control Sample Data'!I1165&gt;0),'Control Sample Data'!I1165,$B$1),"")</f>
        <v/>
      </c>
      <c r="V1166" s="17" t="str">
        <f>IF(SUM('Control Sample Data'!J$3:J$98)&gt;10,IF(AND(ISNUMBER('Control Sample Data'!J1165),'Control Sample Data'!J1165&lt;$B$1,'Control Sample Data'!J1165&gt;0),'Control Sample Data'!J1165,$B$1),"")</f>
        <v/>
      </c>
      <c r="W1166" s="17" t="str">
        <f>IF(SUM('Control Sample Data'!K$3:K$98)&gt;10,IF(AND(ISNUMBER('Control Sample Data'!K1165),'Control Sample Data'!K1165&lt;$B$1,'Control Sample Data'!K1165&gt;0),'Control Sample Data'!K1165,$B$1),"")</f>
        <v/>
      </c>
      <c r="X1166" s="17" t="str">
        <f>IF(SUM('Control Sample Data'!L$3:L$98)&gt;10,IF(AND(ISNUMBER('Control Sample Data'!L1165),'Control Sample Data'!L1165&lt;$B$1,'Control Sample Data'!L1165&gt;0),'Control Sample Data'!L1165,$B$1),"")</f>
        <v/>
      </c>
      <c r="Y1166" s="17" t="str">
        <f>IF(SUM('Control Sample Data'!M$3:M$98)&gt;10,IF(AND(ISNUMBER('Control Sample Data'!M1165),'Control Sample Data'!M1165&lt;$B$1,'Control Sample Data'!M1165&gt;0),'Control Sample Data'!M1165,$B$1),"")</f>
        <v/>
      </c>
      <c r="Z1166" s="22" t="str">
        <f>IF(ISERROR(VLOOKUP('Choose Housekeeping Genes'!$C397,Calculations!$C$772:$M$1155,2,0)),"",VLOOKUP('Choose Housekeeping Genes'!$C397,Calculations!$C$772:$M$1155,2,0))</f>
        <v/>
      </c>
      <c r="AA1166" s="22" t="str">
        <f>IF(ISERROR(VLOOKUP('Choose Housekeeping Genes'!$C397,Calculations!$C$772:$M$1155,3,0)),"",VLOOKUP('Choose Housekeeping Genes'!$C397,Calculations!$C$772:$M$1155,3,0))</f>
        <v/>
      </c>
      <c r="AB1166" s="22" t="str">
        <f>IF(ISERROR(VLOOKUP('Choose Housekeeping Genes'!$C397,Calculations!$C$772:$M$1155,4,0)),"",VLOOKUP('Choose Housekeeping Genes'!$C397,Calculations!$C$772:$M$1155,4,0))</f>
        <v/>
      </c>
      <c r="AC1166" s="22" t="str">
        <f>IF(ISERROR(VLOOKUP('Choose Housekeeping Genes'!$C397,Calculations!$C$772:$M$1155,5,0)),"",VLOOKUP('Choose Housekeeping Genes'!$C397,Calculations!$C$772:$M$1155,5,0))</f>
        <v/>
      </c>
      <c r="AD1166" s="22" t="str">
        <f>IF(ISERROR(VLOOKUP('Choose Housekeeping Genes'!$C397,Calculations!$C$772:$M$1155,6,0)),"",VLOOKUP('Choose Housekeeping Genes'!$C397,Calculations!$C$772:$M$1155,6,0))</f>
        <v/>
      </c>
      <c r="AE1166" s="22" t="str">
        <f>IF(ISERROR(VLOOKUP('Choose Housekeeping Genes'!$C397,Calculations!$C$772:$M$1155,7,0)),"",VLOOKUP('Choose Housekeeping Genes'!$C397,Calculations!$C$772:$M$1155,7,0))</f>
        <v/>
      </c>
      <c r="AF1166" s="22" t="str">
        <f>IF(ISERROR(VLOOKUP('Choose Housekeeping Genes'!$C397,Calculations!$C$772:$M$1155,8,0)),"",VLOOKUP('Choose Housekeeping Genes'!$C397,Calculations!$C$772:$M$1155,8,0))</f>
        <v/>
      </c>
      <c r="AG1166" s="22" t="str">
        <f>IF(ISERROR(VLOOKUP('Choose Housekeeping Genes'!$C397,Calculations!$C$772:$M$1155,9,0)),"",VLOOKUP('Choose Housekeeping Genes'!$C397,Calculations!$C$772:$M$1155,9,0))</f>
        <v/>
      </c>
      <c r="AH1166" s="22" t="str">
        <f>IF(ISERROR(VLOOKUP('Choose Housekeeping Genes'!$C397,Calculations!$C$772:$M$1155,10,0)),"",VLOOKUP('Choose Housekeeping Genes'!$C397,Calculations!$C$772:$M$1155,10,0))</f>
        <v/>
      </c>
      <c r="AI1166" s="22" t="str">
        <f>IF(ISERROR(VLOOKUP('Choose Housekeeping Genes'!$C397,Calculations!$C$772:$M$1155,11,0)),"",VLOOKUP('Choose Housekeeping Genes'!$C397,Calculations!$C$772:$M$1155,11,0))</f>
        <v/>
      </c>
      <c r="AJ1166" s="22" t="str">
        <f>IF(ISERROR(VLOOKUP('Choose Housekeeping Genes'!$C397,Calculations!$C$772:$Y$1155,14,0)),"",VLOOKUP('Choose Housekeeping Genes'!$C397,Calculations!$C$772:$Y$1155,14,0))</f>
        <v/>
      </c>
      <c r="AK1166" s="22" t="str">
        <f>IF(ISERROR(VLOOKUP('Choose Housekeeping Genes'!$C397,Calculations!$C$772:$Y$1155,15,0)),"",VLOOKUP('Choose Housekeeping Genes'!$C397,Calculations!$C$772:$Y$1155,15,0))</f>
        <v/>
      </c>
      <c r="AL1166" s="22" t="str">
        <f>IF(ISERROR(VLOOKUP('Choose Housekeeping Genes'!$C397,Calculations!$C$772:$Y$1155,16,0)),"",VLOOKUP('Choose Housekeeping Genes'!$C397,Calculations!$C$772:$Y$1155,16,0))</f>
        <v/>
      </c>
      <c r="AM1166" s="22" t="str">
        <f>IF(ISERROR(VLOOKUP('Choose Housekeeping Genes'!$C397,Calculations!$C$772:$Y$1155,17,0)),"",VLOOKUP('Choose Housekeeping Genes'!$C397,Calculations!$C$772:$Y$1155,17,0))</f>
        <v/>
      </c>
      <c r="AN1166" s="22" t="str">
        <f>IF(ISERROR(VLOOKUP('Choose Housekeeping Genes'!$C397,Calculations!$C$772:$Y$1155,18,0)),"",VLOOKUP('Choose Housekeeping Genes'!$C397,Calculations!$C$772:$Y$1155,18,0))</f>
        <v/>
      </c>
      <c r="AO1166" s="22" t="str">
        <f>IF(ISERROR(VLOOKUP('Choose Housekeeping Genes'!$C397,Calculations!$C$772:$Y$1155,19,0)),"",VLOOKUP('Choose Housekeeping Genes'!$C397,Calculations!$C$772:$Y$1155,19,0))</f>
        <v/>
      </c>
      <c r="AP1166" s="22" t="str">
        <f>IF(ISERROR(VLOOKUP('Choose Housekeeping Genes'!$C397,Calculations!$C$772:$Y$1155,20,0)),"",VLOOKUP('Choose Housekeeping Genes'!$C397,Calculations!$C$772:$Y$1155,20,0))</f>
        <v/>
      </c>
      <c r="AQ1166" s="22" t="str">
        <f>IF(ISERROR(VLOOKUP('Choose Housekeeping Genes'!$C397,Calculations!$C$772:$Y$1155,21,0)),"",VLOOKUP('Choose Housekeeping Genes'!$C397,Calculations!$C$772:$Y$1155,21,0))</f>
        <v/>
      </c>
      <c r="AR1166" s="22" t="str">
        <f>IF(ISERROR(VLOOKUP('Choose Housekeeping Genes'!$C397,Calculations!$C$772:$Y$1155,22,0)),"",VLOOKUP('Choose Housekeeping Genes'!$C397,Calculations!$C$772:$Y$1155,22,0))</f>
        <v/>
      </c>
      <c r="AS1166" s="22" t="str">
        <f>IF(ISERROR(VLOOKUP('Choose Housekeeping Genes'!$C397,Calculations!$C$772:$Y$1155,23,0)),"",VLOOKUP('Choose Housekeeping Genes'!$C397,Calculations!$C$772:$Y$1155,23,0))</f>
        <v/>
      </c>
      <c r="AT1166" s="36" t="str">
        <f t="shared" si="790"/>
        <v/>
      </c>
      <c r="AU1166" s="36" t="str">
        <f t="shared" si="791"/>
        <v/>
      </c>
      <c r="AV1166" s="36" t="str">
        <f t="shared" si="792"/>
        <v/>
      </c>
      <c r="AW1166" s="36" t="str">
        <f t="shared" si="793"/>
        <v/>
      </c>
      <c r="AX1166" s="36" t="str">
        <f t="shared" si="794"/>
        <v/>
      </c>
      <c r="AY1166" s="36" t="str">
        <f t="shared" si="795"/>
        <v/>
      </c>
      <c r="AZ1166" s="36" t="str">
        <f t="shared" si="796"/>
        <v/>
      </c>
      <c r="BA1166" s="36" t="str">
        <f t="shared" si="797"/>
        <v/>
      </c>
      <c r="BB1166" s="36" t="str">
        <f t="shared" si="798"/>
        <v/>
      </c>
      <c r="BC1166" s="36" t="str">
        <f t="shared" si="799"/>
        <v/>
      </c>
      <c r="BD1166" s="36" t="str">
        <f t="shared" si="800"/>
        <v/>
      </c>
      <c r="BE1166" s="36" t="str">
        <f t="shared" si="801"/>
        <v/>
      </c>
      <c r="BF1166" s="36" t="str">
        <f t="shared" si="802"/>
        <v/>
      </c>
      <c r="BG1166" s="36" t="str">
        <f t="shared" si="803"/>
        <v/>
      </c>
      <c r="BH1166" s="36" t="str">
        <f t="shared" si="804"/>
        <v/>
      </c>
      <c r="BI1166" s="36" t="str">
        <f t="shared" si="805"/>
        <v/>
      </c>
      <c r="BJ1166" s="36" t="str">
        <f t="shared" si="806"/>
        <v/>
      </c>
      <c r="BK1166" s="36" t="str">
        <f t="shared" si="807"/>
        <v/>
      </c>
      <c r="BL1166" s="36" t="str">
        <f t="shared" si="808"/>
        <v/>
      </c>
      <c r="BM1166" s="36" t="str">
        <f t="shared" si="809"/>
        <v/>
      </c>
      <c r="BN1166" s="38" t="e">
        <f t="shared" si="768"/>
        <v>#DIV/0!</v>
      </c>
      <c r="BO1166" s="38" t="e">
        <f t="shared" si="769"/>
        <v>#DIV/0!</v>
      </c>
      <c r="BP1166" s="39" t="str">
        <f t="shared" si="770"/>
        <v/>
      </c>
      <c r="BQ1166" s="39" t="str">
        <f t="shared" si="771"/>
        <v/>
      </c>
      <c r="BR1166" s="39" t="str">
        <f t="shared" si="772"/>
        <v/>
      </c>
      <c r="BS1166" s="39" t="str">
        <f t="shared" si="773"/>
        <v/>
      </c>
      <c r="BT1166" s="39" t="str">
        <f t="shared" si="774"/>
        <v/>
      </c>
      <c r="BU1166" s="39" t="str">
        <f t="shared" si="775"/>
        <v/>
      </c>
      <c r="BV1166" s="39" t="str">
        <f t="shared" si="776"/>
        <v/>
      </c>
      <c r="BW1166" s="39" t="str">
        <f t="shared" si="777"/>
        <v/>
      </c>
      <c r="BX1166" s="39" t="str">
        <f t="shared" si="778"/>
        <v/>
      </c>
      <c r="BY1166" s="39" t="str">
        <f t="shared" si="779"/>
        <v/>
      </c>
      <c r="BZ1166" s="39" t="str">
        <f t="shared" si="780"/>
        <v/>
      </c>
      <c r="CA1166" s="39" t="str">
        <f t="shared" si="781"/>
        <v/>
      </c>
      <c r="CB1166" s="39" t="str">
        <f t="shared" si="782"/>
        <v/>
      </c>
      <c r="CC1166" s="39" t="str">
        <f t="shared" si="783"/>
        <v/>
      </c>
      <c r="CD1166" s="39" t="str">
        <f t="shared" si="784"/>
        <v/>
      </c>
      <c r="CE1166" s="39" t="str">
        <f t="shared" si="785"/>
        <v/>
      </c>
      <c r="CF1166" s="39" t="str">
        <f t="shared" si="786"/>
        <v/>
      </c>
      <c r="CG1166" s="39" t="str">
        <f t="shared" si="787"/>
        <v/>
      </c>
      <c r="CH1166" s="39" t="str">
        <f t="shared" si="788"/>
        <v/>
      </c>
      <c r="CI1166" s="39" t="str">
        <f t="shared" si="789"/>
        <v/>
      </c>
    </row>
    <row r="1167" spans="1:87">
      <c r="A1167" s="18"/>
      <c r="B1167" s="15" t="str">
        <f>'Gene Table'!E1166</f>
        <v>hsa-miR-548aj-3p</v>
      </c>
      <c r="C1167" s="15" t="str">
        <f>'Gene Table'!B1166</f>
        <v>A12</v>
      </c>
      <c r="D1167" s="16" t="str">
        <f>IF(SUM('Test Sample Data'!D$3:D$98)&gt;10,IF(AND(ISNUMBER('Test Sample Data'!D1166),'Test Sample Data'!D1166&lt;$B$1,'Test Sample Data'!D1166&gt;0),'Test Sample Data'!D1166,$B$1),"")</f>
        <v/>
      </c>
      <c r="E1167" s="17" t="str">
        <f>IF(SUM('Test Sample Data'!E$3:E$98)&gt;10,IF(AND(ISNUMBER('Test Sample Data'!E1166),'Test Sample Data'!E1166&lt;$B$1,'Test Sample Data'!E1166&gt;0),'Test Sample Data'!E1166,$B$1),"")</f>
        <v/>
      </c>
      <c r="F1167" s="17" t="str">
        <f>IF(SUM('Test Sample Data'!F$3:F$98)&gt;10,IF(AND(ISNUMBER('Test Sample Data'!F1166),'Test Sample Data'!F1166&lt;$B$1,'Test Sample Data'!F1166&gt;0),'Test Sample Data'!F1166,$B$1),"")</f>
        <v/>
      </c>
      <c r="G1167" s="17" t="str">
        <f>IF(SUM('Test Sample Data'!G$3:G$98)&gt;10,IF(AND(ISNUMBER('Test Sample Data'!G1166),'Test Sample Data'!G1166&lt;$B$1,'Test Sample Data'!G1166&gt;0),'Test Sample Data'!G1166,$B$1),"")</f>
        <v/>
      </c>
      <c r="H1167" s="17" t="str">
        <f>IF(SUM('Test Sample Data'!H$3:H$98)&gt;10,IF(AND(ISNUMBER('Test Sample Data'!H1166),'Test Sample Data'!H1166&lt;$B$1,'Test Sample Data'!H1166&gt;0),'Test Sample Data'!H1166,$B$1),"")</f>
        <v/>
      </c>
      <c r="I1167" s="17" t="str">
        <f>IF(SUM('Test Sample Data'!I$3:I$98)&gt;10,IF(AND(ISNUMBER('Test Sample Data'!I1166),'Test Sample Data'!I1166&lt;$B$1,'Test Sample Data'!I1166&gt;0),'Test Sample Data'!I1166,$B$1),"")</f>
        <v/>
      </c>
      <c r="J1167" s="17" t="str">
        <f>IF(SUM('Test Sample Data'!J$3:J$98)&gt;10,IF(AND(ISNUMBER('Test Sample Data'!J1166),'Test Sample Data'!J1166&lt;$B$1,'Test Sample Data'!J1166&gt;0),'Test Sample Data'!J1166,$B$1),"")</f>
        <v/>
      </c>
      <c r="K1167" s="17" t="str">
        <f>IF(SUM('Test Sample Data'!K$3:K$98)&gt;10,IF(AND(ISNUMBER('Test Sample Data'!K1166),'Test Sample Data'!K1166&lt;$B$1,'Test Sample Data'!K1166&gt;0),'Test Sample Data'!K1166,$B$1),"")</f>
        <v/>
      </c>
      <c r="L1167" s="17" t="str">
        <f>IF(SUM('Test Sample Data'!L$3:L$98)&gt;10,IF(AND(ISNUMBER('Test Sample Data'!L1166),'Test Sample Data'!L1166&lt;$B$1,'Test Sample Data'!L1166&gt;0),'Test Sample Data'!L1166,$B$1),"")</f>
        <v/>
      </c>
      <c r="M1167" s="17" t="str">
        <f>IF(SUM('Test Sample Data'!M$3:M$98)&gt;10,IF(AND(ISNUMBER('Test Sample Data'!M1166),'Test Sample Data'!M1166&lt;$B$1,'Test Sample Data'!M1166&gt;0),'Test Sample Data'!M1166,$B$1),"")</f>
        <v/>
      </c>
      <c r="N1167" s="17" t="str">
        <f>'Gene Table'!E1166</f>
        <v>hsa-miR-548aj-3p</v>
      </c>
      <c r="O1167" s="17" t="str">
        <f>'Gene Table'!B1166</f>
        <v>A12</v>
      </c>
      <c r="P1167" s="17" t="str">
        <f>IF(SUM('Control Sample Data'!D$3:D$98)&gt;10,IF(AND(ISNUMBER('Control Sample Data'!D1166),'Control Sample Data'!D1166&lt;$B$1,'Control Sample Data'!D1166&gt;0),'Control Sample Data'!D1166,$B$1),"")</f>
        <v/>
      </c>
      <c r="Q1167" s="17" t="str">
        <f>IF(SUM('Control Sample Data'!E$3:E$98)&gt;10,IF(AND(ISNUMBER('Control Sample Data'!E1166),'Control Sample Data'!E1166&lt;$B$1,'Control Sample Data'!E1166&gt;0),'Control Sample Data'!E1166,$B$1),"")</f>
        <v/>
      </c>
      <c r="R1167" s="17" t="str">
        <f>IF(SUM('Control Sample Data'!F$3:F$98)&gt;10,IF(AND(ISNUMBER('Control Sample Data'!F1166),'Control Sample Data'!F1166&lt;$B$1,'Control Sample Data'!F1166&gt;0),'Control Sample Data'!F1166,$B$1),"")</f>
        <v/>
      </c>
      <c r="S1167" s="17" t="str">
        <f>IF(SUM('Control Sample Data'!G$3:G$98)&gt;10,IF(AND(ISNUMBER('Control Sample Data'!G1166),'Control Sample Data'!G1166&lt;$B$1,'Control Sample Data'!G1166&gt;0),'Control Sample Data'!G1166,$B$1),"")</f>
        <v/>
      </c>
      <c r="T1167" s="17" t="str">
        <f>IF(SUM('Control Sample Data'!H$3:H$98)&gt;10,IF(AND(ISNUMBER('Control Sample Data'!H1166),'Control Sample Data'!H1166&lt;$B$1,'Control Sample Data'!H1166&gt;0),'Control Sample Data'!H1166,$B$1),"")</f>
        <v/>
      </c>
      <c r="U1167" s="17" t="str">
        <f>IF(SUM('Control Sample Data'!I$3:I$98)&gt;10,IF(AND(ISNUMBER('Control Sample Data'!I1166),'Control Sample Data'!I1166&lt;$B$1,'Control Sample Data'!I1166&gt;0),'Control Sample Data'!I1166,$B$1),"")</f>
        <v/>
      </c>
      <c r="V1167" s="17" t="str">
        <f>IF(SUM('Control Sample Data'!J$3:J$98)&gt;10,IF(AND(ISNUMBER('Control Sample Data'!J1166),'Control Sample Data'!J1166&lt;$B$1,'Control Sample Data'!J1166&gt;0),'Control Sample Data'!J1166,$B$1),"")</f>
        <v/>
      </c>
      <c r="W1167" s="17" t="str">
        <f>IF(SUM('Control Sample Data'!K$3:K$98)&gt;10,IF(AND(ISNUMBER('Control Sample Data'!K1166),'Control Sample Data'!K1166&lt;$B$1,'Control Sample Data'!K1166&gt;0),'Control Sample Data'!K1166,$B$1),"")</f>
        <v/>
      </c>
      <c r="X1167" s="17" t="str">
        <f>IF(SUM('Control Sample Data'!L$3:L$98)&gt;10,IF(AND(ISNUMBER('Control Sample Data'!L1166),'Control Sample Data'!L1166&lt;$B$1,'Control Sample Data'!L1166&gt;0),'Control Sample Data'!L1166,$B$1),"")</f>
        <v/>
      </c>
      <c r="Y1167" s="17" t="str">
        <f>IF(SUM('Control Sample Data'!M$3:M$98)&gt;10,IF(AND(ISNUMBER('Control Sample Data'!M1166),'Control Sample Data'!M1166&lt;$B$1,'Control Sample Data'!M1166&gt;0),'Control Sample Data'!M1166,$B$1),"")</f>
        <v/>
      </c>
      <c r="Z1167" s="22" t="str">
        <f>IF(ISERROR(VLOOKUP('Choose Housekeeping Genes'!$C398,Calculations!$C$772:$M$1155,2,0)),"",VLOOKUP('Choose Housekeeping Genes'!$C398,Calculations!$C$772:$M$1155,2,0))</f>
        <v/>
      </c>
      <c r="AA1167" s="22" t="str">
        <f>IF(ISERROR(VLOOKUP('Choose Housekeeping Genes'!$C398,Calculations!$C$772:$M$1155,3,0)),"",VLOOKUP('Choose Housekeeping Genes'!$C398,Calculations!$C$772:$M$1155,3,0))</f>
        <v/>
      </c>
      <c r="AB1167" s="22" t="str">
        <f>IF(ISERROR(VLOOKUP('Choose Housekeeping Genes'!$C398,Calculations!$C$772:$M$1155,4,0)),"",VLOOKUP('Choose Housekeeping Genes'!$C398,Calculations!$C$772:$M$1155,4,0))</f>
        <v/>
      </c>
      <c r="AC1167" s="22" t="str">
        <f>IF(ISERROR(VLOOKUP('Choose Housekeeping Genes'!$C398,Calculations!$C$772:$M$1155,5,0)),"",VLOOKUP('Choose Housekeeping Genes'!$C398,Calculations!$C$772:$M$1155,5,0))</f>
        <v/>
      </c>
      <c r="AD1167" s="22" t="str">
        <f>IF(ISERROR(VLOOKUP('Choose Housekeeping Genes'!$C398,Calculations!$C$772:$M$1155,6,0)),"",VLOOKUP('Choose Housekeeping Genes'!$C398,Calculations!$C$772:$M$1155,6,0))</f>
        <v/>
      </c>
      <c r="AE1167" s="22" t="str">
        <f>IF(ISERROR(VLOOKUP('Choose Housekeeping Genes'!$C398,Calculations!$C$772:$M$1155,7,0)),"",VLOOKUP('Choose Housekeeping Genes'!$C398,Calculations!$C$772:$M$1155,7,0))</f>
        <v/>
      </c>
      <c r="AF1167" s="22" t="str">
        <f>IF(ISERROR(VLOOKUP('Choose Housekeeping Genes'!$C398,Calculations!$C$772:$M$1155,8,0)),"",VLOOKUP('Choose Housekeeping Genes'!$C398,Calculations!$C$772:$M$1155,8,0))</f>
        <v/>
      </c>
      <c r="AG1167" s="22" t="str">
        <f>IF(ISERROR(VLOOKUP('Choose Housekeeping Genes'!$C398,Calculations!$C$772:$M$1155,9,0)),"",VLOOKUP('Choose Housekeeping Genes'!$C398,Calculations!$C$772:$M$1155,9,0))</f>
        <v/>
      </c>
      <c r="AH1167" s="22" t="str">
        <f>IF(ISERROR(VLOOKUP('Choose Housekeeping Genes'!$C398,Calculations!$C$772:$M$1155,10,0)),"",VLOOKUP('Choose Housekeeping Genes'!$C398,Calculations!$C$772:$M$1155,10,0))</f>
        <v/>
      </c>
      <c r="AI1167" s="22" t="str">
        <f>IF(ISERROR(VLOOKUP('Choose Housekeeping Genes'!$C398,Calculations!$C$772:$M$1155,11,0)),"",VLOOKUP('Choose Housekeeping Genes'!$C398,Calculations!$C$772:$M$1155,11,0))</f>
        <v/>
      </c>
      <c r="AJ1167" s="22" t="str">
        <f>IF(ISERROR(VLOOKUP('Choose Housekeeping Genes'!$C398,Calculations!$C$772:$Y$1155,14,0)),"",VLOOKUP('Choose Housekeeping Genes'!$C398,Calculations!$C$772:$Y$1155,14,0))</f>
        <v/>
      </c>
      <c r="AK1167" s="22" t="str">
        <f>IF(ISERROR(VLOOKUP('Choose Housekeeping Genes'!$C398,Calculations!$C$772:$Y$1155,15,0)),"",VLOOKUP('Choose Housekeeping Genes'!$C398,Calculations!$C$772:$Y$1155,15,0))</f>
        <v/>
      </c>
      <c r="AL1167" s="22" t="str">
        <f>IF(ISERROR(VLOOKUP('Choose Housekeeping Genes'!$C398,Calculations!$C$772:$Y$1155,16,0)),"",VLOOKUP('Choose Housekeeping Genes'!$C398,Calculations!$C$772:$Y$1155,16,0))</f>
        <v/>
      </c>
      <c r="AM1167" s="22" t="str">
        <f>IF(ISERROR(VLOOKUP('Choose Housekeeping Genes'!$C398,Calculations!$C$772:$Y$1155,17,0)),"",VLOOKUP('Choose Housekeeping Genes'!$C398,Calculations!$C$772:$Y$1155,17,0))</f>
        <v/>
      </c>
      <c r="AN1167" s="22" t="str">
        <f>IF(ISERROR(VLOOKUP('Choose Housekeeping Genes'!$C398,Calculations!$C$772:$Y$1155,18,0)),"",VLOOKUP('Choose Housekeeping Genes'!$C398,Calculations!$C$772:$Y$1155,18,0))</f>
        <v/>
      </c>
      <c r="AO1167" s="22" t="str">
        <f>IF(ISERROR(VLOOKUP('Choose Housekeeping Genes'!$C398,Calculations!$C$772:$Y$1155,19,0)),"",VLOOKUP('Choose Housekeeping Genes'!$C398,Calculations!$C$772:$Y$1155,19,0))</f>
        <v/>
      </c>
      <c r="AP1167" s="22" t="str">
        <f>IF(ISERROR(VLOOKUP('Choose Housekeeping Genes'!$C398,Calculations!$C$772:$Y$1155,20,0)),"",VLOOKUP('Choose Housekeeping Genes'!$C398,Calculations!$C$772:$Y$1155,20,0))</f>
        <v/>
      </c>
      <c r="AQ1167" s="22" t="str">
        <f>IF(ISERROR(VLOOKUP('Choose Housekeeping Genes'!$C398,Calculations!$C$772:$Y$1155,21,0)),"",VLOOKUP('Choose Housekeeping Genes'!$C398,Calculations!$C$772:$Y$1155,21,0))</f>
        <v/>
      </c>
      <c r="AR1167" s="22" t="str">
        <f>IF(ISERROR(VLOOKUP('Choose Housekeeping Genes'!$C398,Calculations!$C$772:$Y$1155,22,0)),"",VLOOKUP('Choose Housekeeping Genes'!$C398,Calculations!$C$772:$Y$1155,22,0))</f>
        <v/>
      </c>
      <c r="AS1167" s="22" t="str">
        <f>IF(ISERROR(VLOOKUP('Choose Housekeeping Genes'!$C398,Calculations!$C$772:$Y$1155,23,0)),"",VLOOKUP('Choose Housekeeping Genes'!$C398,Calculations!$C$772:$Y$1155,23,0))</f>
        <v/>
      </c>
      <c r="AT1167" s="36" t="str">
        <f t="shared" si="790"/>
        <v/>
      </c>
      <c r="AU1167" s="36" t="str">
        <f t="shared" si="791"/>
        <v/>
      </c>
      <c r="AV1167" s="36" t="str">
        <f t="shared" si="792"/>
        <v/>
      </c>
      <c r="AW1167" s="36" t="str">
        <f t="shared" si="793"/>
        <v/>
      </c>
      <c r="AX1167" s="36" t="str">
        <f t="shared" si="794"/>
        <v/>
      </c>
      <c r="AY1167" s="36" t="str">
        <f t="shared" si="795"/>
        <v/>
      </c>
      <c r="AZ1167" s="36" t="str">
        <f t="shared" si="796"/>
        <v/>
      </c>
      <c r="BA1167" s="36" t="str">
        <f t="shared" si="797"/>
        <v/>
      </c>
      <c r="BB1167" s="36" t="str">
        <f t="shared" si="798"/>
        <v/>
      </c>
      <c r="BC1167" s="36" t="str">
        <f t="shared" si="799"/>
        <v/>
      </c>
      <c r="BD1167" s="36" t="str">
        <f t="shared" si="800"/>
        <v/>
      </c>
      <c r="BE1167" s="36" t="str">
        <f t="shared" si="801"/>
        <v/>
      </c>
      <c r="BF1167" s="36" t="str">
        <f t="shared" si="802"/>
        <v/>
      </c>
      <c r="BG1167" s="36" t="str">
        <f t="shared" si="803"/>
        <v/>
      </c>
      <c r="BH1167" s="36" t="str">
        <f t="shared" si="804"/>
        <v/>
      </c>
      <c r="BI1167" s="36" t="str">
        <f t="shared" si="805"/>
        <v/>
      </c>
      <c r="BJ1167" s="36" t="str">
        <f t="shared" si="806"/>
        <v/>
      </c>
      <c r="BK1167" s="36" t="str">
        <f t="shared" si="807"/>
        <v/>
      </c>
      <c r="BL1167" s="36" t="str">
        <f t="shared" si="808"/>
        <v/>
      </c>
      <c r="BM1167" s="36" t="str">
        <f t="shared" si="809"/>
        <v/>
      </c>
      <c r="BN1167" s="38" t="e">
        <f t="shared" si="768"/>
        <v>#DIV/0!</v>
      </c>
      <c r="BO1167" s="38" t="e">
        <f t="shared" si="769"/>
        <v>#DIV/0!</v>
      </c>
      <c r="BP1167" s="39" t="str">
        <f t="shared" si="770"/>
        <v/>
      </c>
      <c r="BQ1167" s="39" t="str">
        <f t="shared" si="771"/>
        <v/>
      </c>
      <c r="BR1167" s="39" t="str">
        <f t="shared" si="772"/>
        <v/>
      </c>
      <c r="BS1167" s="39" t="str">
        <f t="shared" si="773"/>
        <v/>
      </c>
      <c r="BT1167" s="39" t="str">
        <f t="shared" si="774"/>
        <v/>
      </c>
      <c r="BU1167" s="39" t="str">
        <f t="shared" si="775"/>
        <v/>
      </c>
      <c r="BV1167" s="39" t="str">
        <f t="shared" si="776"/>
        <v/>
      </c>
      <c r="BW1167" s="39" t="str">
        <f t="shared" si="777"/>
        <v/>
      </c>
      <c r="BX1167" s="39" t="str">
        <f t="shared" si="778"/>
        <v/>
      </c>
      <c r="BY1167" s="39" t="str">
        <f t="shared" si="779"/>
        <v/>
      </c>
      <c r="BZ1167" s="39" t="str">
        <f t="shared" si="780"/>
        <v/>
      </c>
      <c r="CA1167" s="39" t="str">
        <f t="shared" si="781"/>
        <v/>
      </c>
      <c r="CB1167" s="39" t="str">
        <f t="shared" si="782"/>
        <v/>
      </c>
      <c r="CC1167" s="39" t="str">
        <f t="shared" si="783"/>
        <v/>
      </c>
      <c r="CD1167" s="39" t="str">
        <f t="shared" si="784"/>
        <v/>
      </c>
      <c r="CE1167" s="39" t="str">
        <f t="shared" si="785"/>
        <v/>
      </c>
      <c r="CF1167" s="39" t="str">
        <f t="shared" si="786"/>
        <v/>
      </c>
      <c r="CG1167" s="39" t="str">
        <f t="shared" si="787"/>
        <v/>
      </c>
      <c r="CH1167" s="39" t="str">
        <f t="shared" si="788"/>
        <v/>
      </c>
      <c r="CI1167" s="39" t="str">
        <f t="shared" si="789"/>
        <v/>
      </c>
    </row>
    <row r="1168" spans="1:87">
      <c r="A1168" s="18"/>
      <c r="B1168" s="15" t="str">
        <f>'Gene Table'!E1167</f>
        <v>hsa-miR-3920</v>
      </c>
      <c r="C1168" s="15" t="str">
        <f>'Gene Table'!B1167</f>
        <v>A13</v>
      </c>
      <c r="D1168" s="16" t="str">
        <f>IF(SUM('Test Sample Data'!D$3:D$98)&gt;10,IF(AND(ISNUMBER('Test Sample Data'!D1167),'Test Sample Data'!D1167&lt;$B$1,'Test Sample Data'!D1167&gt;0),'Test Sample Data'!D1167,$B$1),"")</f>
        <v/>
      </c>
      <c r="E1168" s="17" t="str">
        <f>IF(SUM('Test Sample Data'!E$3:E$98)&gt;10,IF(AND(ISNUMBER('Test Sample Data'!E1167),'Test Sample Data'!E1167&lt;$B$1,'Test Sample Data'!E1167&gt;0),'Test Sample Data'!E1167,$B$1),"")</f>
        <v/>
      </c>
      <c r="F1168" s="17" t="str">
        <f>IF(SUM('Test Sample Data'!F$3:F$98)&gt;10,IF(AND(ISNUMBER('Test Sample Data'!F1167),'Test Sample Data'!F1167&lt;$B$1,'Test Sample Data'!F1167&gt;0),'Test Sample Data'!F1167,$B$1),"")</f>
        <v/>
      </c>
      <c r="G1168" s="17" t="str">
        <f>IF(SUM('Test Sample Data'!G$3:G$98)&gt;10,IF(AND(ISNUMBER('Test Sample Data'!G1167),'Test Sample Data'!G1167&lt;$B$1,'Test Sample Data'!G1167&gt;0),'Test Sample Data'!G1167,$B$1),"")</f>
        <v/>
      </c>
      <c r="H1168" s="17" t="str">
        <f>IF(SUM('Test Sample Data'!H$3:H$98)&gt;10,IF(AND(ISNUMBER('Test Sample Data'!H1167),'Test Sample Data'!H1167&lt;$B$1,'Test Sample Data'!H1167&gt;0),'Test Sample Data'!H1167,$B$1),"")</f>
        <v/>
      </c>
      <c r="I1168" s="17" t="str">
        <f>IF(SUM('Test Sample Data'!I$3:I$98)&gt;10,IF(AND(ISNUMBER('Test Sample Data'!I1167),'Test Sample Data'!I1167&lt;$B$1,'Test Sample Data'!I1167&gt;0),'Test Sample Data'!I1167,$B$1),"")</f>
        <v/>
      </c>
      <c r="J1168" s="17" t="str">
        <f>IF(SUM('Test Sample Data'!J$3:J$98)&gt;10,IF(AND(ISNUMBER('Test Sample Data'!J1167),'Test Sample Data'!J1167&lt;$B$1,'Test Sample Data'!J1167&gt;0),'Test Sample Data'!J1167,$B$1),"")</f>
        <v/>
      </c>
      <c r="K1168" s="17" t="str">
        <f>IF(SUM('Test Sample Data'!K$3:K$98)&gt;10,IF(AND(ISNUMBER('Test Sample Data'!K1167),'Test Sample Data'!K1167&lt;$B$1,'Test Sample Data'!K1167&gt;0),'Test Sample Data'!K1167,$B$1),"")</f>
        <v/>
      </c>
      <c r="L1168" s="17" t="str">
        <f>IF(SUM('Test Sample Data'!L$3:L$98)&gt;10,IF(AND(ISNUMBER('Test Sample Data'!L1167),'Test Sample Data'!L1167&lt;$B$1,'Test Sample Data'!L1167&gt;0),'Test Sample Data'!L1167,$B$1),"")</f>
        <v/>
      </c>
      <c r="M1168" s="17" t="str">
        <f>IF(SUM('Test Sample Data'!M$3:M$98)&gt;10,IF(AND(ISNUMBER('Test Sample Data'!M1167),'Test Sample Data'!M1167&lt;$B$1,'Test Sample Data'!M1167&gt;0),'Test Sample Data'!M1167,$B$1),"")</f>
        <v/>
      </c>
      <c r="N1168" s="17" t="str">
        <f>'Gene Table'!E1167</f>
        <v>hsa-miR-3920</v>
      </c>
      <c r="O1168" s="17" t="str">
        <f>'Gene Table'!B1167</f>
        <v>A13</v>
      </c>
      <c r="P1168" s="17" t="str">
        <f>IF(SUM('Control Sample Data'!D$3:D$98)&gt;10,IF(AND(ISNUMBER('Control Sample Data'!D1167),'Control Sample Data'!D1167&lt;$B$1,'Control Sample Data'!D1167&gt;0),'Control Sample Data'!D1167,$B$1),"")</f>
        <v/>
      </c>
      <c r="Q1168" s="17" t="str">
        <f>IF(SUM('Control Sample Data'!E$3:E$98)&gt;10,IF(AND(ISNUMBER('Control Sample Data'!E1167),'Control Sample Data'!E1167&lt;$B$1,'Control Sample Data'!E1167&gt;0),'Control Sample Data'!E1167,$B$1),"")</f>
        <v/>
      </c>
      <c r="R1168" s="17" t="str">
        <f>IF(SUM('Control Sample Data'!F$3:F$98)&gt;10,IF(AND(ISNUMBER('Control Sample Data'!F1167),'Control Sample Data'!F1167&lt;$B$1,'Control Sample Data'!F1167&gt;0),'Control Sample Data'!F1167,$B$1),"")</f>
        <v/>
      </c>
      <c r="S1168" s="17" t="str">
        <f>IF(SUM('Control Sample Data'!G$3:G$98)&gt;10,IF(AND(ISNUMBER('Control Sample Data'!G1167),'Control Sample Data'!G1167&lt;$B$1,'Control Sample Data'!G1167&gt;0),'Control Sample Data'!G1167,$B$1),"")</f>
        <v/>
      </c>
      <c r="T1168" s="17" t="str">
        <f>IF(SUM('Control Sample Data'!H$3:H$98)&gt;10,IF(AND(ISNUMBER('Control Sample Data'!H1167),'Control Sample Data'!H1167&lt;$B$1,'Control Sample Data'!H1167&gt;0),'Control Sample Data'!H1167,$B$1),"")</f>
        <v/>
      </c>
      <c r="U1168" s="17" t="str">
        <f>IF(SUM('Control Sample Data'!I$3:I$98)&gt;10,IF(AND(ISNUMBER('Control Sample Data'!I1167),'Control Sample Data'!I1167&lt;$B$1,'Control Sample Data'!I1167&gt;0),'Control Sample Data'!I1167,$B$1),"")</f>
        <v/>
      </c>
      <c r="V1168" s="17" t="str">
        <f>IF(SUM('Control Sample Data'!J$3:J$98)&gt;10,IF(AND(ISNUMBER('Control Sample Data'!J1167),'Control Sample Data'!J1167&lt;$B$1,'Control Sample Data'!J1167&gt;0),'Control Sample Data'!J1167,$B$1),"")</f>
        <v/>
      </c>
      <c r="W1168" s="17" t="str">
        <f>IF(SUM('Control Sample Data'!K$3:K$98)&gt;10,IF(AND(ISNUMBER('Control Sample Data'!K1167),'Control Sample Data'!K1167&lt;$B$1,'Control Sample Data'!K1167&gt;0),'Control Sample Data'!K1167,$B$1),"")</f>
        <v/>
      </c>
      <c r="X1168" s="17" t="str">
        <f>IF(SUM('Control Sample Data'!L$3:L$98)&gt;10,IF(AND(ISNUMBER('Control Sample Data'!L1167),'Control Sample Data'!L1167&lt;$B$1,'Control Sample Data'!L1167&gt;0),'Control Sample Data'!L1167,$B$1),"")</f>
        <v/>
      </c>
      <c r="Y1168" s="17" t="str">
        <f>IF(SUM('Control Sample Data'!M$3:M$98)&gt;10,IF(AND(ISNUMBER('Control Sample Data'!M1167),'Control Sample Data'!M1167&lt;$B$1,'Control Sample Data'!M1167&gt;0),'Control Sample Data'!M1167,$B$1),"")</f>
        <v/>
      </c>
      <c r="Z1168" s="22" t="str">
        <f>IF(ISERROR(VLOOKUP('Choose Housekeeping Genes'!$C399,Calculations!$C$772:$M$1155,2,0)),"",VLOOKUP('Choose Housekeeping Genes'!$C399,Calculations!$C$772:$M$1155,2,0))</f>
        <v/>
      </c>
      <c r="AA1168" s="22" t="str">
        <f>IF(ISERROR(VLOOKUP('Choose Housekeeping Genes'!$C399,Calculations!$C$772:$M$1155,3,0)),"",VLOOKUP('Choose Housekeeping Genes'!$C399,Calculations!$C$772:$M$1155,3,0))</f>
        <v/>
      </c>
      <c r="AB1168" s="22" t="str">
        <f>IF(ISERROR(VLOOKUP('Choose Housekeeping Genes'!$C399,Calculations!$C$772:$M$1155,4,0)),"",VLOOKUP('Choose Housekeeping Genes'!$C399,Calculations!$C$772:$M$1155,4,0))</f>
        <v/>
      </c>
      <c r="AC1168" s="22" t="str">
        <f>IF(ISERROR(VLOOKUP('Choose Housekeeping Genes'!$C399,Calculations!$C$772:$M$1155,5,0)),"",VLOOKUP('Choose Housekeeping Genes'!$C399,Calculations!$C$772:$M$1155,5,0))</f>
        <v/>
      </c>
      <c r="AD1168" s="22" t="str">
        <f>IF(ISERROR(VLOOKUP('Choose Housekeeping Genes'!$C399,Calculations!$C$772:$M$1155,6,0)),"",VLOOKUP('Choose Housekeeping Genes'!$C399,Calculations!$C$772:$M$1155,6,0))</f>
        <v/>
      </c>
      <c r="AE1168" s="22" t="str">
        <f>IF(ISERROR(VLOOKUP('Choose Housekeeping Genes'!$C399,Calculations!$C$772:$M$1155,7,0)),"",VLOOKUP('Choose Housekeeping Genes'!$C399,Calculations!$C$772:$M$1155,7,0))</f>
        <v/>
      </c>
      <c r="AF1168" s="22" t="str">
        <f>IF(ISERROR(VLOOKUP('Choose Housekeeping Genes'!$C399,Calculations!$C$772:$M$1155,8,0)),"",VLOOKUP('Choose Housekeeping Genes'!$C399,Calculations!$C$772:$M$1155,8,0))</f>
        <v/>
      </c>
      <c r="AG1168" s="22" t="str">
        <f>IF(ISERROR(VLOOKUP('Choose Housekeeping Genes'!$C399,Calculations!$C$772:$M$1155,9,0)),"",VLOOKUP('Choose Housekeeping Genes'!$C399,Calculations!$C$772:$M$1155,9,0))</f>
        <v/>
      </c>
      <c r="AH1168" s="22" t="str">
        <f>IF(ISERROR(VLOOKUP('Choose Housekeeping Genes'!$C399,Calculations!$C$772:$M$1155,10,0)),"",VLOOKUP('Choose Housekeeping Genes'!$C399,Calculations!$C$772:$M$1155,10,0))</f>
        <v/>
      </c>
      <c r="AI1168" s="22" t="str">
        <f>IF(ISERROR(VLOOKUP('Choose Housekeeping Genes'!$C399,Calculations!$C$772:$M$1155,11,0)),"",VLOOKUP('Choose Housekeeping Genes'!$C399,Calculations!$C$772:$M$1155,11,0))</f>
        <v/>
      </c>
      <c r="AJ1168" s="22" t="str">
        <f>IF(ISERROR(VLOOKUP('Choose Housekeeping Genes'!$C399,Calculations!$C$772:$Y$1155,14,0)),"",VLOOKUP('Choose Housekeeping Genes'!$C399,Calculations!$C$772:$Y$1155,14,0))</f>
        <v/>
      </c>
      <c r="AK1168" s="22" t="str">
        <f>IF(ISERROR(VLOOKUP('Choose Housekeeping Genes'!$C399,Calculations!$C$772:$Y$1155,15,0)),"",VLOOKUP('Choose Housekeeping Genes'!$C399,Calculations!$C$772:$Y$1155,15,0))</f>
        <v/>
      </c>
      <c r="AL1168" s="22" t="str">
        <f>IF(ISERROR(VLOOKUP('Choose Housekeeping Genes'!$C399,Calculations!$C$772:$Y$1155,16,0)),"",VLOOKUP('Choose Housekeeping Genes'!$C399,Calculations!$C$772:$Y$1155,16,0))</f>
        <v/>
      </c>
      <c r="AM1168" s="22" t="str">
        <f>IF(ISERROR(VLOOKUP('Choose Housekeeping Genes'!$C399,Calculations!$C$772:$Y$1155,17,0)),"",VLOOKUP('Choose Housekeeping Genes'!$C399,Calculations!$C$772:$Y$1155,17,0))</f>
        <v/>
      </c>
      <c r="AN1168" s="22" t="str">
        <f>IF(ISERROR(VLOOKUP('Choose Housekeeping Genes'!$C399,Calculations!$C$772:$Y$1155,18,0)),"",VLOOKUP('Choose Housekeeping Genes'!$C399,Calculations!$C$772:$Y$1155,18,0))</f>
        <v/>
      </c>
      <c r="AO1168" s="22" t="str">
        <f>IF(ISERROR(VLOOKUP('Choose Housekeeping Genes'!$C399,Calculations!$C$772:$Y$1155,19,0)),"",VLOOKUP('Choose Housekeeping Genes'!$C399,Calculations!$C$772:$Y$1155,19,0))</f>
        <v/>
      </c>
      <c r="AP1168" s="22" t="str">
        <f>IF(ISERROR(VLOOKUP('Choose Housekeeping Genes'!$C399,Calculations!$C$772:$Y$1155,20,0)),"",VLOOKUP('Choose Housekeeping Genes'!$C399,Calculations!$C$772:$Y$1155,20,0))</f>
        <v/>
      </c>
      <c r="AQ1168" s="22" t="str">
        <f>IF(ISERROR(VLOOKUP('Choose Housekeeping Genes'!$C399,Calculations!$C$772:$Y$1155,21,0)),"",VLOOKUP('Choose Housekeeping Genes'!$C399,Calculations!$C$772:$Y$1155,21,0))</f>
        <v/>
      </c>
      <c r="AR1168" s="22" t="str">
        <f>IF(ISERROR(VLOOKUP('Choose Housekeeping Genes'!$C399,Calculations!$C$772:$Y$1155,22,0)),"",VLOOKUP('Choose Housekeeping Genes'!$C399,Calculations!$C$772:$Y$1155,22,0))</f>
        <v/>
      </c>
      <c r="AS1168" s="22" t="str">
        <f>IF(ISERROR(VLOOKUP('Choose Housekeeping Genes'!$C399,Calculations!$C$772:$Y$1155,23,0)),"",VLOOKUP('Choose Housekeeping Genes'!$C399,Calculations!$C$772:$Y$1155,23,0))</f>
        <v/>
      </c>
      <c r="AT1168" s="36" t="str">
        <f t="shared" si="790"/>
        <v/>
      </c>
      <c r="AU1168" s="36" t="str">
        <f t="shared" si="791"/>
        <v/>
      </c>
      <c r="AV1168" s="36" t="str">
        <f t="shared" si="792"/>
        <v/>
      </c>
      <c r="AW1168" s="36" t="str">
        <f t="shared" si="793"/>
        <v/>
      </c>
      <c r="AX1168" s="36" t="str">
        <f t="shared" si="794"/>
        <v/>
      </c>
      <c r="AY1168" s="36" t="str">
        <f t="shared" si="795"/>
        <v/>
      </c>
      <c r="AZ1168" s="36" t="str">
        <f t="shared" si="796"/>
        <v/>
      </c>
      <c r="BA1168" s="36" t="str">
        <f t="shared" si="797"/>
        <v/>
      </c>
      <c r="BB1168" s="36" t="str">
        <f t="shared" si="798"/>
        <v/>
      </c>
      <c r="BC1168" s="36" t="str">
        <f t="shared" si="799"/>
        <v/>
      </c>
      <c r="BD1168" s="36" t="str">
        <f t="shared" si="800"/>
        <v/>
      </c>
      <c r="BE1168" s="36" t="str">
        <f t="shared" si="801"/>
        <v/>
      </c>
      <c r="BF1168" s="36" t="str">
        <f t="shared" si="802"/>
        <v/>
      </c>
      <c r="BG1168" s="36" t="str">
        <f t="shared" si="803"/>
        <v/>
      </c>
      <c r="BH1168" s="36" t="str">
        <f t="shared" si="804"/>
        <v/>
      </c>
      <c r="BI1168" s="36" t="str">
        <f t="shared" si="805"/>
        <v/>
      </c>
      <c r="BJ1168" s="36" t="str">
        <f t="shared" si="806"/>
        <v/>
      </c>
      <c r="BK1168" s="36" t="str">
        <f t="shared" si="807"/>
        <v/>
      </c>
      <c r="BL1168" s="36" t="str">
        <f t="shared" si="808"/>
        <v/>
      </c>
      <c r="BM1168" s="36" t="str">
        <f t="shared" si="809"/>
        <v/>
      </c>
      <c r="BN1168" s="38" t="e">
        <f t="shared" si="768"/>
        <v>#DIV/0!</v>
      </c>
      <c r="BO1168" s="38" t="e">
        <f t="shared" si="769"/>
        <v>#DIV/0!</v>
      </c>
      <c r="BP1168" s="39" t="str">
        <f t="shared" si="770"/>
        <v/>
      </c>
      <c r="BQ1168" s="39" t="str">
        <f t="shared" si="771"/>
        <v/>
      </c>
      <c r="BR1168" s="39" t="str">
        <f t="shared" si="772"/>
        <v/>
      </c>
      <c r="BS1168" s="39" t="str">
        <f t="shared" si="773"/>
        <v/>
      </c>
      <c r="BT1168" s="39" t="str">
        <f t="shared" si="774"/>
        <v/>
      </c>
      <c r="BU1168" s="39" t="str">
        <f t="shared" si="775"/>
        <v/>
      </c>
      <c r="BV1168" s="39" t="str">
        <f t="shared" si="776"/>
        <v/>
      </c>
      <c r="BW1168" s="39" t="str">
        <f t="shared" si="777"/>
        <v/>
      </c>
      <c r="BX1168" s="39" t="str">
        <f t="shared" si="778"/>
        <v/>
      </c>
      <c r="BY1168" s="39" t="str">
        <f t="shared" si="779"/>
        <v/>
      </c>
      <c r="BZ1168" s="39" t="str">
        <f t="shared" si="780"/>
        <v/>
      </c>
      <c r="CA1168" s="39" t="str">
        <f t="shared" si="781"/>
        <v/>
      </c>
      <c r="CB1168" s="39" t="str">
        <f t="shared" si="782"/>
        <v/>
      </c>
      <c r="CC1168" s="39" t="str">
        <f t="shared" si="783"/>
        <v/>
      </c>
      <c r="CD1168" s="39" t="str">
        <f t="shared" si="784"/>
        <v/>
      </c>
      <c r="CE1168" s="39" t="str">
        <f t="shared" si="785"/>
        <v/>
      </c>
      <c r="CF1168" s="39" t="str">
        <f t="shared" si="786"/>
        <v/>
      </c>
      <c r="CG1168" s="39" t="str">
        <f t="shared" si="787"/>
        <v/>
      </c>
      <c r="CH1168" s="39" t="str">
        <f t="shared" si="788"/>
        <v/>
      </c>
      <c r="CI1168" s="39" t="str">
        <f t="shared" si="789"/>
        <v/>
      </c>
    </row>
    <row r="1169" spans="1:87">
      <c r="A1169" s="18"/>
      <c r="B1169" s="15" t="str">
        <f>'Gene Table'!E1168</f>
        <v>hsa-miR-4465</v>
      </c>
      <c r="C1169" s="15" t="str">
        <f>'Gene Table'!B1168</f>
        <v>A14</v>
      </c>
      <c r="D1169" s="16" t="str">
        <f>IF(SUM('Test Sample Data'!D$3:D$98)&gt;10,IF(AND(ISNUMBER('Test Sample Data'!D1168),'Test Sample Data'!D1168&lt;$B$1,'Test Sample Data'!D1168&gt;0),'Test Sample Data'!D1168,$B$1),"")</f>
        <v/>
      </c>
      <c r="E1169" s="17" t="str">
        <f>IF(SUM('Test Sample Data'!E$3:E$98)&gt;10,IF(AND(ISNUMBER('Test Sample Data'!E1168),'Test Sample Data'!E1168&lt;$B$1,'Test Sample Data'!E1168&gt;0),'Test Sample Data'!E1168,$B$1),"")</f>
        <v/>
      </c>
      <c r="F1169" s="17" t="str">
        <f>IF(SUM('Test Sample Data'!F$3:F$98)&gt;10,IF(AND(ISNUMBER('Test Sample Data'!F1168),'Test Sample Data'!F1168&lt;$B$1,'Test Sample Data'!F1168&gt;0),'Test Sample Data'!F1168,$B$1),"")</f>
        <v/>
      </c>
      <c r="G1169" s="17" t="str">
        <f>IF(SUM('Test Sample Data'!G$3:G$98)&gt;10,IF(AND(ISNUMBER('Test Sample Data'!G1168),'Test Sample Data'!G1168&lt;$B$1,'Test Sample Data'!G1168&gt;0),'Test Sample Data'!G1168,$B$1),"")</f>
        <v/>
      </c>
      <c r="H1169" s="17" t="str">
        <f>IF(SUM('Test Sample Data'!H$3:H$98)&gt;10,IF(AND(ISNUMBER('Test Sample Data'!H1168),'Test Sample Data'!H1168&lt;$B$1,'Test Sample Data'!H1168&gt;0),'Test Sample Data'!H1168,$B$1),"")</f>
        <v/>
      </c>
      <c r="I1169" s="17" t="str">
        <f>IF(SUM('Test Sample Data'!I$3:I$98)&gt;10,IF(AND(ISNUMBER('Test Sample Data'!I1168),'Test Sample Data'!I1168&lt;$B$1,'Test Sample Data'!I1168&gt;0),'Test Sample Data'!I1168,$B$1),"")</f>
        <v/>
      </c>
      <c r="J1169" s="17" t="str">
        <f>IF(SUM('Test Sample Data'!J$3:J$98)&gt;10,IF(AND(ISNUMBER('Test Sample Data'!J1168),'Test Sample Data'!J1168&lt;$B$1,'Test Sample Data'!J1168&gt;0),'Test Sample Data'!J1168,$B$1),"")</f>
        <v/>
      </c>
      <c r="K1169" s="17" t="str">
        <f>IF(SUM('Test Sample Data'!K$3:K$98)&gt;10,IF(AND(ISNUMBER('Test Sample Data'!K1168),'Test Sample Data'!K1168&lt;$B$1,'Test Sample Data'!K1168&gt;0),'Test Sample Data'!K1168,$B$1),"")</f>
        <v/>
      </c>
      <c r="L1169" s="17" t="str">
        <f>IF(SUM('Test Sample Data'!L$3:L$98)&gt;10,IF(AND(ISNUMBER('Test Sample Data'!L1168),'Test Sample Data'!L1168&lt;$B$1,'Test Sample Data'!L1168&gt;0),'Test Sample Data'!L1168,$B$1),"")</f>
        <v/>
      </c>
      <c r="M1169" s="17" t="str">
        <f>IF(SUM('Test Sample Data'!M$3:M$98)&gt;10,IF(AND(ISNUMBER('Test Sample Data'!M1168),'Test Sample Data'!M1168&lt;$B$1,'Test Sample Data'!M1168&gt;0),'Test Sample Data'!M1168,$B$1),"")</f>
        <v/>
      </c>
      <c r="N1169" s="17" t="str">
        <f>'Gene Table'!E1168</f>
        <v>hsa-miR-4465</v>
      </c>
      <c r="O1169" s="17" t="str">
        <f>'Gene Table'!B1168</f>
        <v>A14</v>
      </c>
      <c r="P1169" s="17" t="str">
        <f>IF(SUM('Control Sample Data'!D$3:D$98)&gt;10,IF(AND(ISNUMBER('Control Sample Data'!D1168),'Control Sample Data'!D1168&lt;$B$1,'Control Sample Data'!D1168&gt;0),'Control Sample Data'!D1168,$B$1),"")</f>
        <v/>
      </c>
      <c r="Q1169" s="17" t="str">
        <f>IF(SUM('Control Sample Data'!E$3:E$98)&gt;10,IF(AND(ISNUMBER('Control Sample Data'!E1168),'Control Sample Data'!E1168&lt;$B$1,'Control Sample Data'!E1168&gt;0),'Control Sample Data'!E1168,$B$1),"")</f>
        <v/>
      </c>
      <c r="R1169" s="17" t="str">
        <f>IF(SUM('Control Sample Data'!F$3:F$98)&gt;10,IF(AND(ISNUMBER('Control Sample Data'!F1168),'Control Sample Data'!F1168&lt;$B$1,'Control Sample Data'!F1168&gt;0),'Control Sample Data'!F1168,$B$1),"")</f>
        <v/>
      </c>
      <c r="S1169" s="17" t="str">
        <f>IF(SUM('Control Sample Data'!G$3:G$98)&gt;10,IF(AND(ISNUMBER('Control Sample Data'!G1168),'Control Sample Data'!G1168&lt;$B$1,'Control Sample Data'!G1168&gt;0),'Control Sample Data'!G1168,$B$1),"")</f>
        <v/>
      </c>
      <c r="T1169" s="17" t="str">
        <f>IF(SUM('Control Sample Data'!H$3:H$98)&gt;10,IF(AND(ISNUMBER('Control Sample Data'!H1168),'Control Sample Data'!H1168&lt;$B$1,'Control Sample Data'!H1168&gt;0),'Control Sample Data'!H1168,$B$1),"")</f>
        <v/>
      </c>
      <c r="U1169" s="17" t="str">
        <f>IF(SUM('Control Sample Data'!I$3:I$98)&gt;10,IF(AND(ISNUMBER('Control Sample Data'!I1168),'Control Sample Data'!I1168&lt;$B$1,'Control Sample Data'!I1168&gt;0),'Control Sample Data'!I1168,$B$1),"")</f>
        <v/>
      </c>
      <c r="V1169" s="17" t="str">
        <f>IF(SUM('Control Sample Data'!J$3:J$98)&gt;10,IF(AND(ISNUMBER('Control Sample Data'!J1168),'Control Sample Data'!J1168&lt;$B$1,'Control Sample Data'!J1168&gt;0),'Control Sample Data'!J1168,$B$1),"")</f>
        <v/>
      </c>
      <c r="W1169" s="17" t="str">
        <f>IF(SUM('Control Sample Data'!K$3:K$98)&gt;10,IF(AND(ISNUMBER('Control Sample Data'!K1168),'Control Sample Data'!K1168&lt;$B$1,'Control Sample Data'!K1168&gt;0),'Control Sample Data'!K1168,$B$1),"")</f>
        <v/>
      </c>
      <c r="X1169" s="17" t="str">
        <f>IF(SUM('Control Sample Data'!L$3:L$98)&gt;10,IF(AND(ISNUMBER('Control Sample Data'!L1168),'Control Sample Data'!L1168&lt;$B$1,'Control Sample Data'!L1168&gt;0),'Control Sample Data'!L1168,$B$1),"")</f>
        <v/>
      </c>
      <c r="Y1169" s="17" t="str">
        <f>IF(SUM('Control Sample Data'!M$3:M$98)&gt;10,IF(AND(ISNUMBER('Control Sample Data'!M1168),'Control Sample Data'!M1168&lt;$B$1,'Control Sample Data'!M1168&gt;0),'Control Sample Data'!M1168,$B$1),"")</f>
        <v/>
      </c>
      <c r="Z1169" s="22" t="str">
        <f>IF(ISERROR(VLOOKUP('Choose Housekeeping Genes'!$C400,Calculations!$C$772:$M$1155,2,0)),"",VLOOKUP('Choose Housekeeping Genes'!$C400,Calculations!$C$772:$M$1155,2,0))</f>
        <v/>
      </c>
      <c r="AA1169" s="22" t="str">
        <f>IF(ISERROR(VLOOKUP('Choose Housekeeping Genes'!$C400,Calculations!$C$772:$M$1155,3,0)),"",VLOOKUP('Choose Housekeeping Genes'!$C400,Calculations!$C$772:$M$1155,3,0))</f>
        <v/>
      </c>
      <c r="AB1169" s="22" t="str">
        <f>IF(ISERROR(VLOOKUP('Choose Housekeeping Genes'!$C400,Calculations!$C$772:$M$1155,4,0)),"",VLOOKUP('Choose Housekeeping Genes'!$C400,Calculations!$C$772:$M$1155,4,0))</f>
        <v/>
      </c>
      <c r="AC1169" s="22" t="str">
        <f>IF(ISERROR(VLOOKUP('Choose Housekeeping Genes'!$C400,Calculations!$C$772:$M$1155,5,0)),"",VLOOKUP('Choose Housekeeping Genes'!$C400,Calculations!$C$772:$M$1155,5,0))</f>
        <v/>
      </c>
      <c r="AD1169" s="22" t="str">
        <f>IF(ISERROR(VLOOKUP('Choose Housekeeping Genes'!$C400,Calculations!$C$772:$M$1155,6,0)),"",VLOOKUP('Choose Housekeeping Genes'!$C400,Calculations!$C$772:$M$1155,6,0))</f>
        <v/>
      </c>
      <c r="AE1169" s="22" t="str">
        <f>IF(ISERROR(VLOOKUP('Choose Housekeeping Genes'!$C400,Calculations!$C$772:$M$1155,7,0)),"",VLOOKUP('Choose Housekeeping Genes'!$C400,Calculations!$C$772:$M$1155,7,0))</f>
        <v/>
      </c>
      <c r="AF1169" s="22" t="str">
        <f>IF(ISERROR(VLOOKUP('Choose Housekeeping Genes'!$C400,Calculations!$C$772:$M$1155,8,0)),"",VLOOKUP('Choose Housekeeping Genes'!$C400,Calculations!$C$772:$M$1155,8,0))</f>
        <v/>
      </c>
      <c r="AG1169" s="22" t="str">
        <f>IF(ISERROR(VLOOKUP('Choose Housekeeping Genes'!$C400,Calculations!$C$772:$M$1155,9,0)),"",VLOOKUP('Choose Housekeeping Genes'!$C400,Calculations!$C$772:$M$1155,9,0))</f>
        <v/>
      </c>
      <c r="AH1169" s="22" t="str">
        <f>IF(ISERROR(VLOOKUP('Choose Housekeeping Genes'!$C400,Calculations!$C$772:$M$1155,10,0)),"",VLOOKUP('Choose Housekeeping Genes'!$C400,Calculations!$C$772:$M$1155,10,0))</f>
        <v/>
      </c>
      <c r="AI1169" s="22" t="str">
        <f>IF(ISERROR(VLOOKUP('Choose Housekeeping Genes'!$C400,Calculations!$C$772:$M$1155,11,0)),"",VLOOKUP('Choose Housekeeping Genes'!$C400,Calculations!$C$772:$M$1155,11,0))</f>
        <v/>
      </c>
      <c r="AJ1169" s="22" t="str">
        <f>IF(ISERROR(VLOOKUP('Choose Housekeeping Genes'!$C400,Calculations!$C$772:$Y$1155,14,0)),"",VLOOKUP('Choose Housekeeping Genes'!$C400,Calculations!$C$772:$Y$1155,14,0))</f>
        <v/>
      </c>
      <c r="AK1169" s="22" t="str">
        <f>IF(ISERROR(VLOOKUP('Choose Housekeeping Genes'!$C400,Calculations!$C$772:$Y$1155,15,0)),"",VLOOKUP('Choose Housekeeping Genes'!$C400,Calculations!$C$772:$Y$1155,15,0))</f>
        <v/>
      </c>
      <c r="AL1169" s="22" t="str">
        <f>IF(ISERROR(VLOOKUP('Choose Housekeeping Genes'!$C400,Calculations!$C$772:$Y$1155,16,0)),"",VLOOKUP('Choose Housekeeping Genes'!$C400,Calculations!$C$772:$Y$1155,16,0))</f>
        <v/>
      </c>
      <c r="AM1169" s="22" t="str">
        <f>IF(ISERROR(VLOOKUP('Choose Housekeeping Genes'!$C400,Calculations!$C$772:$Y$1155,17,0)),"",VLOOKUP('Choose Housekeeping Genes'!$C400,Calculations!$C$772:$Y$1155,17,0))</f>
        <v/>
      </c>
      <c r="AN1169" s="22" t="str">
        <f>IF(ISERROR(VLOOKUP('Choose Housekeeping Genes'!$C400,Calculations!$C$772:$Y$1155,18,0)),"",VLOOKUP('Choose Housekeeping Genes'!$C400,Calculations!$C$772:$Y$1155,18,0))</f>
        <v/>
      </c>
      <c r="AO1169" s="22" t="str">
        <f>IF(ISERROR(VLOOKUP('Choose Housekeeping Genes'!$C400,Calculations!$C$772:$Y$1155,19,0)),"",VLOOKUP('Choose Housekeeping Genes'!$C400,Calculations!$C$772:$Y$1155,19,0))</f>
        <v/>
      </c>
      <c r="AP1169" s="22" t="str">
        <f>IF(ISERROR(VLOOKUP('Choose Housekeeping Genes'!$C400,Calculations!$C$772:$Y$1155,20,0)),"",VLOOKUP('Choose Housekeeping Genes'!$C400,Calculations!$C$772:$Y$1155,20,0))</f>
        <v/>
      </c>
      <c r="AQ1169" s="22" t="str">
        <f>IF(ISERROR(VLOOKUP('Choose Housekeeping Genes'!$C400,Calculations!$C$772:$Y$1155,21,0)),"",VLOOKUP('Choose Housekeeping Genes'!$C400,Calculations!$C$772:$Y$1155,21,0))</f>
        <v/>
      </c>
      <c r="AR1169" s="22" t="str">
        <f>IF(ISERROR(VLOOKUP('Choose Housekeeping Genes'!$C400,Calculations!$C$772:$Y$1155,22,0)),"",VLOOKUP('Choose Housekeeping Genes'!$C400,Calculations!$C$772:$Y$1155,22,0))</f>
        <v/>
      </c>
      <c r="AS1169" s="22" t="str">
        <f>IF(ISERROR(VLOOKUP('Choose Housekeeping Genes'!$C400,Calculations!$C$772:$Y$1155,23,0)),"",VLOOKUP('Choose Housekeeping Genes'!$C400,Calculations!$C$772:$Y$1155,23,0))</f>
        <v/>
      </c>
      <c r="AT1169" s="36" t="str">
        <f t="shared" si="790"/>
        <v/>
      </c>
      <c r="AU1169" s="36" t="str">
        <f t="shared" si="791"/>
        <v/>
      </c>
      <c r="AV1169" s="36" t="str">
        <f t="shared" si="792"/>
        <v/>
      </c>
      <c r="AW1169" s="36" t="str">
        <f t="shared" si="793"/>
        <v/>
      </c>
      <c r="AX1169" s="36" t="str">
        <f t="shared" si="794"/>
        <v/>
      </c>
      <c r="AY1169" s="36" t="str">
        <f t="shared" si="795"/>
        <v/>
      </c>
      <c r="AZ1169" s="36" t="str">
        <f t="shared" si="796"/>
        <v/>
      </c>
      <c r="BA1169" s="36" t="str">
        <f t="shared" si="797"/>
        <v/>
      </c>
      <c r="BB1169" s="36" t="str">
        <f t="shared" si="798"/>
        <v/>
      </c>
      <c r="BC1169" s="36" t="str">
        <f t="shared" si="799"/>
        <v/>
      </c>
      <c r="BD1169" s="36" t="str">
        <f t="shared" si="800"/>
        <v/>
      </c>
      <c r="BE1169" s="36" t="str">
        <f t="shared" si="801"/>
        <v/>
      </c>
      <c r="BF1169" s="36" t="str">
        <f t="shared" si="802"/>
        <v/>
      </c>
      <c r="BG1169" s="36" t="str">
        <f t="shared" si="803"/>
        <v/>
      </c>
      <c r="BH1169" s="36" t="str">
        <f t="shared" si="804"/>
        <v/>
      </c>
      <c r="BI1169" s="36" t="str">
        <f t="shared" si="805"/>
        <v/>
      </c>
      <c r="BJ1169" s="36" t="str">
        <f t="shared" si="806"/>
        <v/>
      </c>
      <c r="BK1169" s="36" t="str">
        <f t="shared" si="807"/>
        <v/>
      </c>
      <c r="BL1169" s="36" t="str">
        <f t="shared" si="808"/>
        <v/>
      </c>
      <c r="BM1169" s="36" t="str">
        <f t="shared" si="809"/>
        <v/>
      </c>
      <c r="BN1169" s="38" t="e">
        <f t="shared" si="768"/>
        <v>#DIV/0!</v>
      </c>
      <c r="BO1169" s="38" t="e">
        <f t="shared" si="769"/>
        <v>#DIV/0!</v>
      </c>
      <c r="BP1169" s="39" t="str">
        <f t="shared" si="770"/>
        <v/>
      </c>
      <c r="BQ1169" s="39" t="str">
        <f t="shared" si="771"/>
        <v/>
      </c>
      <c r="BR1169" s="39" t="str">
        <f t="shared" si="772"/>
        <v/>
      </c>
      <c r="BS1169" s="39" t="str">
        <f t="shared" si="773"/>
        <v/>
      </c>
      <c r="BT1169" s="39" t="str">
        <f t="shared" si="774"/>
        <v/>
      </c>
      <c r="BU1169" s="39" t="str">
        <f t="shared" si="775"/>
        <v/>
      </c>
      <c r="BV1169" s="39" t="str">
        <f t="shared" si="776"/>
        <v/>
      </c>
      <c r="BW1169" s="39" t="str">
        <f t="shared" si="777"/>
        <v/>
      </c>
      <c r="BX1169" s="39" t="str">
        <f t="shared" si="778"/>
        <v/>
      </c>
      <c r="BY1169" s="39" t="str">
        <f t="shared" si="779"/>
        <v/>
      </c>
      <c r="BZ1169" s="39" t="str">
        <f t="shared" si="780"/>
        <v/>
      </c>
      <c r="CA1169" s="39" t="str">
        <f t="shared" si="781"/>
        <v/>
      </c>
      <c r="CB1169" s="39" t="str">
        <f t="shared" si="782"/>
        <v/>
      </c>
      <c r="CC1169" s="39" t="str">
        <f t="shared" si="783"/>
        <v/>
      </c>
      <c r="CD1169" s="39" t="str">
        <f t="shared" si="784"/>
        <v/>
      </c>
      <c r="CE1169" s="39" t="str">
        <f t="shared" si="785"/>
        <v/>
      </c>
      <c r="CF1169" s="39" t="str">
        <f t="shared" si="786"/>
        <v/>
      </c>
      <c r="CG1169" s="39" t="str">
        <f t="shared" si="787"/>
        <v/>
      </c>
      <c r="CH1169" s="39" t="str">
        <f t="shared" si="788"/>
        <v/>
      </c>
      <c r="CI1169" s="39" t="str">
        <f t="shared" si="789"/>
        <v/>
      </c>
    </row>
    <row r="1170" spans="1:87">
      <c r="A1170" s="18"/>
      <c r="B1170" s="15" t="str">
        <f>'Gene Table'!E1169</f>
        <v>hsa-miR-3921</v>
      </c>
      <c r="C1170" s="15" t="str">
        <f>'Gene Table'!B1169</f>
        <v>A15</v>
      </c>
      <c r="D1170" s="16" t="str">
        <f>IF(SUM('Test Sample Data'!D$3:D$98)&gt;10,IF(AND(ISNUMBER('Test Sample Data'!D1169),'Test Sample Data'!D1169&lt;$B$1,'Test Sample Data'!D1169&gt;0),'Test Sample Data'!D1169,$B$1),"")</f>
        <v/>
      </c>
      <c r="E1170" s="17" t="str">
        <f>IF(SUM('Test Sample Data'!E$3:E$98)&gt;10,IF(AND(ISNUMBER('Test Sample Data'!E1169),'Test Sample Data'!E1169&lt;$B$1,'Test Sample Data'!E1169&gt;0),'Test Sample Data'!E1169,$B$1),"")</f>
        <v/>
      </c>
      <c r="F1170" s="17" t="str">
        <f>IF(SUM('Test Sample Data'!F$3:F$98)&gt;10,IF(AND(ISNUMBER('Test Sample Data'!F1169),'Test Sample Data'!F1169&lt;$B$1,'Test Sample Data'!F1169&gt;0),'Test Sample Data'!F1169,$B$1),"")</f>
        <v/>
      </c>
      <c r="G1170" s="17" t="str">
        <f>IF(SUM('Test Sample Data'!G$3:G$98)&gt;10,IF(AND(ISNUMBER('Test Sample Data'!G1169),'Test Sample Data'!G1169&lt;$B$1,'Test Sample Data'!G1169&gt;0),'Test Sample Data'!G1169,$B$1),"")</f>
        <v/>
      </c>
      <c r="H1170" s="17" t="str">
        <f>IF(SUM('Test Sample Data'!H$3:H$98)&gt;10,IF(AND(ISNUMBER('Test Sample Data'!H1169),'Test Sample Data'!H1169&lt;$B$1,'Test Sample Data'!H1169&gt;0),'Test Sample Data'!H1169,$B$1),"")</f>
        <v/>
      </c>
      <c r="I1170" s="17" t="str">
        <f>IF(SUM('Test Sample Data'!I$3:I$98)&gt;10,IF(AND(ISNUMBER('Test Sample Data'!I1169),'Test Sample Data'!I1169&lt;$B$1,'Test Sample Data'!I1169&gt;0),'Test Sample Data'!I1169,$B$1),"")</f>
        <v/>
      </c>
      <c r="J1170" s="17" t="str">
        <f>IF(SUM('Test Sample Data'!J$3:J$98)&gt;10,IF(AND(ISNUMBER('Test Sample Data'!J1169),'Test Sample Data'!J1169&lt;$B$1,'Test Sample Data'!J1169&gt;0),'Test Sample Data'!J1169,$B$1),"")</f>
        <v/>
      </c>
      <c r="K1170" s="17" t="str">
        <f>IF(SUM('Test Sample Data'!K$3:K$98)&gt;10,IF(AND(ISNUMBER('Test Sample Data'!K1169),'Test Sample Data'!K1169&lt;$B$1,'Test Sample Data'!K1169&gt;0),'Test Sample Data'!K1169,$B$1),"")</f>
        <v/>
      </c>
      <c r="L1170" s="17" t="str">
        <f>IF(SUM('Test Sample Data'!L$3:L$98)&gt;10,IF(AND(ISNUMBER('Test Sample Data'!L1169),'Test Sample Data'!L1169&lt;$B$1,'Test Sample Data'!L1169&gt;0),'Test Sample Data'!L1169,$B$1),"")</f>
        <v/>
      </c>
      <c r="M1170" s="17" t="str">
        <f>IF(SUM('Test Sample Data'!M$3:M$98)&gt;10,IF(AND(ISNUMBER('Test Sample Data'!M1169),'Test Sample Data'!M1169&lt;$B$1,'Test Sample Data'!M1169&gt;0),'Test Sample Data'!M1169,$B$1),"")</f>
        <v/>
      </c>
      <c r="N1170" s="17" t="str">
        <f>'Gene Table'!E1169</f>
        <v>hsa-miR-3921</v>
      </c>
      <c r="O1170" s="17" t="str">
        <f>'Gene Table'!B1169</f>
        <v>A15</v>
      </c>
      <c r="P1170" s="17" t="str">
        <f>IF(SUM('Control Sample Data'!D$3:D$98)&gt;10,IF(AND(ISNUMBER('Control Sample Data'!D1169),'Control Sample Data'!D1169&lt;$B$1,'Control Sample Data'!D1169&gt;0),'Control Sample Data'!D1169,$B$1),"")</f>
        <v/>
      </c>
      <c r="Q1170" s="17" t="str">
        <f>IF(SUM('Control Sample Data'!E$3:E$98)&gt;10,IF(AND(ISNUMBER('Control Sample Data'!E1169),'Control Sample Data'!E1169&lt;$B$1,'Control Sample Data'!E1169&gt;0),'Control Sample Data'!E1169,$B$1),"")</f>
        <v/>
      </c>
      <c r="R1170" s="17" t="str">
        <f>IF(SUM('Control Sample Data'!F$3:F$98)&gt;10,IF(AND(ISNUMBER('Control Sample Data'!F1169),'Control Sample Data'!F1169&lt;$B$1,'Control Sample Data'!F1169&gt;0),'Control Sample Data'!F1169,$B$1),"")</f>
        <v/>
      </c>
      <c r="S1170" s="17" t="str">
        <f>IF(SUM('Control Sample Data'!G$3:G$98)&gt;10,IF(AND(ISNUMBER('Control Sample Data'!G1169),'Control Sample Data'!G1169&lt;$B$1,'Control Sample Data'!G1169&gt;0),'Control Sample Data'!G1169,$B$1),"")</f>
        <v/>
      </c>
      <c r="T1170" s="17" t="str">
        <f>IF(SUM('Control Sample Data'!H$3:H$98)&gt;10,IF(AND(ISNUMBER('Control Sample Data'!H1169),'Control Sample Data'!H1169&lt;$B$1,'Control Sample Data'!H1169&gt;0),'Control Sample Data'!H1169,$B$1),"")</f>
        <v/>
      </c>
      <c r="U1170" s="17" t="str">
        <f>IF(SUM('Control Sample Data'!I$3:I$98)&gt;10,IF(AND(ISNUMBER('Control Sample Data'!I1169),'Control Sample Data'!I1169&lt;$B$1,'Control Sample Data'!I1169&gt;0),'Control Sample Data'!I1169,$B$1),"")</f>
        <v/>
      </c>
      <c r="V1170" s="17" t="str">
        <f>IF(SUM('Control Sample Data'!J$3:J$98)&gt;10,IF(AND(ISNUMBER('Control Sample Data'!J1169),'Control Sample Data'!J1169&lt;$B$1,'Control Sample Data'!J1169&gt;0),'Control Sample Data'!J1169,$B$1),"")</f>
        <v/>
      </c>
      <c r="W1170" s="17" t="str">
        <f>IF(SUM('Control Sample Data'!K$3:K$98)&gt;10,IF(AND(ISNUMBER('Control Sample Data'!K1169),'Control Sample Data'!K1169&lt;$B$1,'Control Sample Data'!K1169&gt;0),'Control Sample Data'!K1169,$B$1),"")</f>
        <v/>
      </c>
      <c r="X1170" s="17" t="str">
        <f>IF(SUM('Control Sample Data'!L$3:L$98)&gt;10,IF(AND(ISNUMBER('Control Sample Data'!L1169),'Control Sample Data'!L1169&lt;$B$1,'Control Sample Data'!L1169&gt;0),'Control Sample Data'!L1169,$B$1),"")</f>
        <v/>
      </c>
      <c r="Y1170" s="17" t="str">
        <f>IF(SUM('Control Sample Data'!M$3:M$98)&gt;10,IF(AND(ISNUMBER('Control Sample Data'!M1169),'Control Sample Data'!M1169&lt;$B$1,'Control Sample Data'!M1169&gt;0),'Control Sample Data'!M1169,$B$1),"")</f>
        <v/>
      </c>
      <c r="Z1170" s="22" t="str">
        <f>IF(ISERROR(VLOOKUP('Choose Housekeeping Genes'!$C401,Calculations!$C$772:$M$1155,2,0)),"",VLOOKUP('Choose Housekeeping Genes'!$C401,Calculations!$C$772:$M$1155,2,0))</f>
        <v/>
      </c>
      <c r="AA1170" s="22" t="str">
        <f>IF(ISERROR(VLOOKUP('Choose Housekeeping Genes'!$C401,Calculations!$C$772:$M$1155,3,0)),"",VLOOKUP('Choose Housekeeping Genes'!$C401,Calculations!$C$772:$M$1155,3,0))</f>
        <v/>
      </c>
      <c r="AB1170" s="22" t="str">
        <f>IF(ISERROR(VLOOKUP('Choose Housekeeping Genes'!$C401,Calculations!$C$772:$M$1155,4,0)),"",VLOOKUP('Choose Housekeeping Genes'!$C401,Calculations!$C$772:$M$1155,4,0))</f>
        <v/>
      </c>
      <c r="AC1170" s="22" t="str">
        <f>IF(ISERROR(VLOOKUP('Choose Housekeeping Genes'!$C401,Calculations!$C$772:$M$1155,5,0)),"",VLOOKUP('Choose Housekeeping Genes'!$C401,Calculations!$C$772:$M$1155,5,0))</f>
        <v/>
      </c>
      <c r="AD1170" s="22" t="str">
        <f>IF(ISERROR(VLOOKUP('Choose Housekeeping Genes'!$C401,Calculations!$C$772:$M$1155,6,0)),"",VLOOKUP('Choose Housekeeping Genes'!$C401,Calculations!$C$772:$M$1155,6,0))</f>
        <v/>
      </c>
      <c r="AE1170" s="22" t="str">
        <f>IF(ISERROR(VLOOKUP('Choose Housekeeping Genes'!$C401,Calculations!$C$772:$M$1155,7,0)),"",VLOOKUP('Choose Housekeeping Genes'!$C401,Calculations!$C$772:$M$1155,7,0))</f>
        <v/>
      </c>
      <c r="AF1170" s="22" t="str">
        <f>IF(ISERROR(VLOOKUP('Choose Housekeeping Genes'!$C401,Calculations!$C$772:$M$1155,8,0)),"",VLOOKUP('Choose Housekeeping Genes'!$C401,Calculations!$C$772:$M$1155,8,0))</f>
        <v/>
      </c>
      <c r="AG1170" s="22" t="str">
        <f>IF(ISERROR(VLOOKUP('Choose Housekeeping Genes'!$C401,Calculations!$C$772:$M$1155,9,0)),"",VLOOKUP('Choose Housekeeping Genes'!$C401,Calculations!$C$772:$M$1155,9,0))</f>
        <v/>
      </c>
      <c r="AH1170" s="22" t="str">
        <f>IF(ISERROR(VLOOKUP('Choose Housekeeping Genes'!$C401,Calculations!$C$772:$M$1155,10,0)),"",VLOOKUP('Choose Housekeeping Genes'!$C401,Calculations!$C$772:$M$1155,10,0))</f>
        <v/>
      </c>
      <c r="AI1170" s="22" t="str">
        <f>IF(ISERROR(VLOOKUP('Choose Housekeeping Genes'!$C401,Calculations!$C$772:$M$1155,11,0)),"",VLOOKUP('Choose Housekeeping Genes'!$C401,Calculations!$C$772:$M$1155,11,0))</f>
        <v/>
      </c>
      <c r="AJ1170" s="22" t="str">
        <f>IF(ISERROR(VLOOKUP('Choose Housekeeping Genes'!$C401,Calculations!$C$772:$Y$1155,14,0)),"",VLOOKUP('Choose Housekeeping Genes'!$C401,Calculations!$C$772:$Y$1155,14,0))</f>
        <v/>
      </c>
      <c r="AK1170" s="22" t="str">
        <f>IF(ISERROR(VLOOKUP('Choose Housekeeping Genes'!$C401,Calculations!$C$772:$Y$1155,15,0)),"",VLOOKUP('Choose Housekeeping Genes'!$C401,Calculations!$C$772:$Y$1155,15,0))</f>
        <v/>
      </c>
      <c r="AL1170" s="22" t="str">
        <f>IF(ISERROR(VLOOKUP('Choose Housekeeping Genes'!$C401,Calculations!$C$772:$Y$1155,16,0)),"",VLOOKUP('Choose Housekeeping Genes'!$C401,Calculations!$C$772:$Y$1155,16,0))</f>
        <v/>
      </c>
      <c r="AM1170" s="22" t="str">
        <f>IF(ISERROR(VLOOKUP('Choose Housekeeping Genes'!$C401,Calculations!$C$772:$Y$1155,17,0)),"",VLOOKUP('Choose Housekeeping Genes'!$C401,Calculations!$C$772:$Y$1155,17,0))</f>
        <v/>
      </c>
      <c r="AN1170" s="22" t="str">
        <f>IF(ISERROR(VLOOKUP('Choose Housekeeping Genes'!$C401,Calculations!$C$772:$Y$1155,18,0)),"",VLOOKUP('Choose Housekeeping Genes'!$C401,Calculations!$C$772:$Y$1155,18,0))</f>
        <v/>
      </c>
      <c r="AO1170" s="22" t="str">
        <f>IF(ISERROR(VLOOKUP('Choose Housekeeping Genes'!$C401,Calculations!$C$772:$Y$1155,19,0)),"",VLOOKUP('Choose Housekeeping Genes'!$C401,Calculations!$C$772:$Y$1155,19,0))</f>
        <v/>
      </c>
      <c r="AP1170" s="22" t="str">
        <f>IF(ISERROR(VLOOKUP('Choose Housekeeping Genes'!$C401,Calculations!$C$772:$Y$1155,20,0)),"",VLOOKUP('Choose Housekeeping Genes'!$C401,Calculations!$C$772:$Y$1155,20,0))</f>
        <v/>
      </c>
      <c r="AQ1170" s="22" t="str">
        <f>IF(ISERROR(VLOOKUP('Choose Housekeeping Genes'!$C401,Calculations!$C$772:$Y$1155,21,0)),"",VLOOKUP('Choose Housekeeping Genes'!$C401,Calculations!$C$772:$Y$1155,21,0))</f>
        <v/>
      </c>
      <c r="AR1170" s="22" t="str">
        <f>IF(ISERROR(VLOOKUP('Choose Housekeeping Genes'!$C401,Calculations!$C$772:$Y$1155,22,0)),"",VLOOKUP('Choose Housekeeping Genes'!$C401,Calculations!$C$772:$Y$1155,22,0))</f>
        <v/>
      </c>
      <c r="AS1170" s="22" t="str">
        <f>IF(ISERROR(VLOOKUP('Choose Housekeeping Genes'!$C401,Calculations!$C$772:$Y$1155,23,0)),"",VLOOKUP('Choose Housekeeping Genes'!$C401,Calculations!$C$772:$Y$1155,23,0))</f>
        <v/>
      </c>
      <c r="AT1170" s="36" t="str">
        <f t="shared" si="790"/>
        <v/>
      </c>
      <c r="AU1170" s="36" t="str">
        <f t="shared" si="791"/>
        <v/>
      </c>
      <c r="AV1170" s="36" t="str">
        <f t="shared" si="792"/>
        <v/>
      </c>
      <c r="AW1170" s="36" t="str">
        <f t="shared" si="793"/>
        <v/>
      </c>
      <c r="AX1170" s="36" t="str">
        <f t="shared" si="794"/>
        <v/>
      </c>
      <c r="AY1170" s="36" t="str">
        <f t="shared" si="795"/>
        <v/>
      </c>
      <c r="AZ1170" s="36" t="str">
        <f t="shared" si="796"/>
        <v/>
      </c>
      <c r="BA1170" s="36" t="str">
        <f t="shared" si="797"/>
        <v/>
      </c>
      <c r="BB1170" s="36" t="str">
        <f t="shared" si="798"/>
        <v/>
      </c>
      <c r="BC1170" s="36" t="str">
        <f t="shared" si="799"/>
        <v/>
      </c>
      <c r="BD1170" s="36" t="str">
        <f t="shared" si="800"/>
        <v/>
      </c>
      <c r="BE1170" s="36" t="str">
        <f t="shared" si="801"/>
        <v/>
      </c>
      <c r="BF1170" s="36" t="str">
        <f t="shared" si="802"/>
        <v/>
      </c>
      <c r="BG1170" s="36" t="str">
        <f t="shared" si="803"/>
        <v/>
      </c>
      <c r="BH1170" s="36" t="str">
        <f t="shared" si="804"/>
        <v/>
      </c>
      <c r="BI1170" s="36" t="str">
        <f t="shared" si="805"/>
        <v/>
      </c>
      <c r="BJ1170" s="36" t="str">
        <f t="shared" si="806"/>
        <v/>
      </c>
      <c r="BK1170" s="36" t="str">
        <f t="shared" si="807"/>
        <v/>
      </c>
      <c r="BL1170" s="36" t="str">
        <f t="shared" si="808"/>
        <v/>
      </c>
      <c r="BM1170" s="36" t="str">
        <f t="shared" si="809"/>
        <v/>
      </c>
      <c r="BN1170" s="38" t="e">
        <f t="shared" si="768"/>
        <v>#DIV/0!</v>
      </c>
      <c r="BO1170" s="38" t="e">
        <f t="shared" si="769"/>
        <v>#DIV/0!</v>
      </c>
      <c r="BP1170" s="39" t="str">
        <f t="shared" si="770"/>
        <v/>
      </c>
      <c r="BQ1170" s="39" t="str">
        <f t="shared" si="771"/>
        <v/>
      </c>
      <c r="BR1170" s="39" t="str">
        <f t="shared" si="772"/>
        <v/>
      </c>
      <c r="BS1170" s="39" t="str">
        <f t="shared" si="773"/>
        <v/>
      </c>
      <c r="BT1170" s="39" t="str">
        <f t="shared" si="774"/>
        <v/>
      </c>
      <c r="BU1170" s="39" t="str">
        <f t="shared" si="775"/>
        <v/>
      </c>
      <c r="BV1170" s="39" t="str">
        <f t="shared" si="776"/>
        <v/>
      </c>
      <c r="BW1170" s="39" t="str">
        <f t="shared" si="777"/>
        <v/>
      </c>
      <c r="BX1170" s="39" t="str">
        <f t="shared" si="778"/>
        <v/>
      </c>
      <c r="BY1170" s="39" t="str">
        <f t="shared" si="779"/>
        <v/>
      </c>
      <c r="BZ1170" s="39" t="str">
        <f t="shared" si="780"/>
        <v/>
      </c>
      <c r="CA1170" s="39" t="str">
        <f t="shared" si="781"/>
        <v/>
      </c>
      <c r="CB1170" s="39" t="str">
        <f t="shared" si="782"/>
        <v/>
      </c>
      <c r="CC1170" s="39" t="str">
        <f t="shared" si="783"/>
        <v/>
      </c>
      <c r="CD1170" s="39" t="str">
        <f t="shared" si="784"/>
        <v/>
      </c>
      <c r="CE1170" s="39" t="str">
        <f t="shared" si="785"/>
        <v/>
      </c>
      <c r="CF1170" s="39" t="str">
        <f t="shared" si="786"/>
        <v/>
      </c>
      <c r="CG1170" s="39" t="str">
        <f t="shared" si="787"/>
        <v/>
      </c>
      <c r="CH1170" s="39" t="str">
        <f t="shared" si="788"/>
        <v/>
      </c>
      <c r="CI1170" s="39" t="str">
        <f t="shared" si="789"/>
        <v/>
      </c>
    </row>
    <row r="1171" spans="1:87">
      <c r="A1171" s="18"/>
      <c r="B1171" s="15" t="str">
        <f>'Gene Table'!E1170</f>
        <v>hsa-miR-4466</v>
      </c>
      <c r="C1171" s="15" t="str">
        <f>'Gene Table'!B1170</f>
        <v>A16</v>
      </c>
      <c r="D1171" s="16" t="str">
        <f>IF(SUM('Test Sample Data'!D$3:D$98)&gt;10,IF(AND(ISNUMBER('Test Sample Data'!D1170),'Test Sample Data'!D1170&lt;$B$1,'Test Sample Data'!D1170&gt;0),'Test Sample Data'!D1170,$B$1),"")</f>
        <v/>
      </c>
      <c r="E1171" s="17" t="str">
        <f>IF(SUM('Test Sample Data'!E$3:E$98)&gt;10,IF(AND(ISNUMBER('Test Sample Data'!E1170),'Test Sample Data'!E1170&lt;$B$1,'Test Sample Data'!E1170&gt;0),'Test Sample Data'!E1170,$B$1),"")</f>
        <v/>
      </c>
      <c r="F1171" s="17" t="str">
        <f>IF(SUM('Test Sample Data'!F$3:F$98)&gt;10,IF(AND(ISNUMBER('Test Sample Data'!F1170),'Test Sample Data'!F1170&lt;$B$1,'Test Sample Data'!F1170&gt;0),'Test Sample Data'!F1170,$B$1),"")</f>
        <v/>
      </c>
      <c r="G1171" s="17" t="str">
        <f>IF(SUM('Test Sample Data'!G$3:G$98)&gt;10,IF(AND(ISNUMBER('Test Sample Data'!G1170),'Test Sample Data'!G1170&lt;$B$1,'Test Sample Data'!G1170&gt;0),'Test Sample Data'!G1170,$B$1),"")</f>
        <v/>
      </c>
      <c r="H1171" s="17" t="str">
        <f>IF(SUM('Test Sample Data'!H$3:H$98)&gt;10,IF(AND(ISNUMBER('Test Sample Data'!H1170),'Test Sample Data'!H1170&lt;$B$1,'Test Sample Data'!H1170&gt;0),'Test Sample Data'!H1170,$B$1),"")</f>
        <v/>
      </c>
      <c r="I1171" s="17" t="str">
        <f>IF(SUM('Test Sample Data'!I$3:I$98)&gt;10,IF(AND(ISNUMBER('Test Sample Data'!I1170),'Test Sample Data'!I1170&lt;$B$1,'Test Sample Data'!I1170&gt;0),'Test Sample Data'!I1170,$B$1),"")</f>
        <v/>
      </c>
      <c r="J1171" s="17" t="str">
        <f>IF(SUM('Test Sample Data'!J$3:J$98)&gt;10,IF(AND(ISNUMBER('Test Sample Data'!J1170),'Test Sample Data'!J1170&lt;$B$1,'Test Sample Data'!J1170&gt;0),'Test Sample Data'!J1170,$B$1),"")</f>
        <v/>
      </c>
      <c r="K1171" s="17" t="str">
        <f>IF(SUM('Test Sample Data'!K$3:K$98)&gt;10,IF(AND(ISNUMBER('Test Sample Data'!K1170),'Test Sample Data'!K1170&lt;$B$1,'Test Sample Data'!K1170&gt;0),'Test Sample Data'!K1170,$B$1),"")</f>
        <v/>
      </c>
      <c r="L1171" s="17" t="str">
        <f>IF(SUM('Test Sample Data'!L$3:L$98)&gt;10,IF(AND(ISNUMBER('Test Sample Data'!L1170),'Test Sample Data'!L1170&lt;$B$1,'Test Sample Data'!L1170&gt;0),'Test Sample Data'!L1170,$B$1),"")</f>
        <v/>
      </c>
      <c r="M1171" s="17" t="str">
        <f>IF(SUM('Test Sample Data'!M$3:M$98)&gt;10,IF(AND(ISNUMBER('Test Sample Data'!M1170),'Test Sample Data'!M1170&lt;$B$1,'Test Sample Data'!M1170&gt;0),'Test Sample Data'!M1170,$B$1),"")</f>
        <v/>
      </c>
      <c r="N1171" s="17" t="str">
        <f>'Gene Table'!E1170</f>
        <v>hsa-miR-4466</v>
      </c>
      <c r="O1171" s="17" t="str">
        <f>'Gene Table'!B1170</f>
        <v>A16</v>
      </c>
      <c r="P1171" s="17" t="str">
        <f>IF(SUM('Control Sample Data'!D$3:D$98)&gt;10,IF(AND(ISNUMBER('Control Sample Data'!D1170),'Control Sample Data'!D1170&lt;$B$1,'Control Sample Data'!D1170&gt;0),'Control Sample Data'!D1170,$B$1),"")</f>
        <v/>
      </c>
      <c r="Q1171" s="17" t="str">
        <f>IF(SUM('Control Sample Data'!E$3:E$98)&gt;10,IF(AND(ISNUMBER('Control Sample Data'!E1170),'Control Sample Data'!E1170&lt;$B$1,'Control Sample Data'!E1170&gt;0),'Control Sample Data'!E1170,$B$1),"")</f>
        <v/>
      </c>
      <c r="R1171" s="17" t="str">
        <f>IF(SUM('Control Sample Data'!F$3:F$98)&gt;10,IF(AND(ISNUMBER('Control Sample Data'!F1170),'Control Sample Data'!F1170&lt;$B$1,'Control Sample Data'!F1170&gt;0),'Control Sample Data'!F1170,$B$1),"")</f>
        <v/>
      </c>
      <c r="S1171" s="17" t="str">
        <f>IF(SUM('Control Sample Data'!G$3:G$98)&gt;10,IF(AND(ISNUMBER('Control Sample Data'!G1170),'Control Sample Data'!G1170&lt;$B$1,'Control Sample Data'!G1170&gt;0),'Control Sample Data'!G1170,$B$1),"")</f>
        <v/>
      </c>
      <c r="T1171" s="17" t="str">
        <f>IF(SUM('Control Sample Data'!H$3:H$98)&gt;10,IF(AND(ISNUMBER('Control Sample Data'!H1170),'Control Sample Data'!H1170&lt;$B$1,'Control Sample Data'!H1170&gt;0),'Control Sample Data'!H1170,$B$1),"")</f>
        <v/>
      </c>
      <c r="U1171" s="17" t="str">
        <f>IF(SUM('Control Sample Data'!I$3:I$98)&gt;10,IF(AND(ISNUMBER('Control Sample Data'!I1170),'Control Sample Data'!I1170&lt;$B$1,'Control Sample Data'!I1170&gt;0),'Control Sample Data'!I1170,$B$1),"")</f>
        <v/>
      </c>
      <c r="V1171" s="17" t="str">
        <f>IF(SUM('Control Sample Data'!J$3:J$98)&gt;10,IF(AND(ISNUMBER('Control Sample Data'!J1170),'Control Sample Data'!J1170&lt;$B$1,'Control Sample Data'!J1170&gt;0),'Control Sample Data'!J1170,$B$1),"")</f>
        <v/>
      </c>
      <c r="W1171" s="17" t="str">
        <f>IF(SUM('Control Sample Data'!K$3:K$98)&gt;10,IF(AND(ISNUMBER('Control Sample Data'!K1170),'Control Sample Data'!K1170&lt;$B$1,'Control Sample Data'!K1170&gt;0),'Control Sample Data'!K1170,$B$1),"")</f>
        <v/>
      </c>
      <c r="X1171" s="17" t="str">
        <f>IF(SUM('Control Sample Data'!L$3:L$98)&gt;10,IF(AND(ISNUMBER('Control Sample Data'!L1170),'Control Sample Data'!L1170&lt;$B$1,'Control Sample Data'!L1170&gt;0),'Control Sample Data'!L1170,$B$1),"")</f>
        <v/>
      </c>
      <c r="Y1171" s="17" t="str">
        <f>IF(SUM('Control Sample Data'!M$3:M$98)&gt;10,IF(AND(ISNUMBER('Control Sample Data'!M1170),'Control Sample Data'!M1170&lt;$B$1,'Control Sample Data'!M1170&gt;0),'Control Sample Data'!M1170,$B$1),"")</f>
        <v/>
      </c>
      <c r="Z1171" s="22" t="str">
        <f>IF(ISERROR(VLOOKUP('Choose Housekeeping Genes'!$C402,Calculations!$C$772:$M$1155,2,0)),"",VLOOKUP('Choose Housekeeping Genes'!$C402,Calculations!$C$772:$M$1155,2,0))</f>
        <v/>
      </c>
      <c r="AA1171" s="22" t="str">
        <f>IF(ISERROR(VLOOKUP('Choose Housekeeping Genes'!$C402,Calculations!$C$772:$M$1155,3,0)),"",VLOOKUP('Choose Housekeeping Genes'!$C402,Calculations!$C$772:$M$1155,3,0))</f>
        <v/>
      </c>
      <c r="AB1171" s="22" t="str">
        <f>IF(ISERROR(VLOOKUP('Choose Housekeeping Genes'!$C402,Calculations!$C$772:$M$1155,4,0)),"",VLOOKUP('Choose Housekeeping Genes'!$C402,Calculations!$C$772:$M$1155,4,0))</f>
        <v/>
      </c>
      <c r="AC1171" s="22" t="str">
        <f>IF(ISERROR(VLOOKUP('Choose Housekeeping Genes'!$C402,Calculations!$C$772:$M$1155,5,0)),"",VLOOKUP('Choose Housekeeping Genes'!$C402,Calculations!$C$772:$M$1155,5,0))</f>
        <v/>
      </c>
      <c r="AD1171" s="22" t="str">
        <f>IF(ISERROR(VLOOKUP('Choose Housekeeping Genes'!$C402,Calculations!$C$772:$M$1155,6,0)),"",VLOOKUP('Choose Housekeeping Genes'!$C402,Calculations!$C$772:$M$1155,6,0))</f>
        <v/>
      </c>
      <c r="AE1171" s="22" t="str">
        <f>IF(ISERROR(VLOOKUP('Choose Housekeeping Genes'!$C402,Calculations!$C$772:$M$1155,7,0)),"",VLOOKUP('Choose Housekeeping Genes'!$C402,Calculations!$C$772:$M$1155,7,0))</f>
        <v/>
      </c>
      <c r="AF1171" s="22" t="str">
        <f>IF(ISERROR(VLOOKUP('Choose Housekeeping Genes'!$C402,Calculations!$C$772:$M$1155,8,0)),"",VLOOKUP('Choose Housekeeping Genes'!$C402,Calculations!$C$772:$M$1155,8,0))</f>
        <v/>
      </c>
      <c r="AG1171" s="22" t="str">
        <f>IF(ISERROR(VLOOKUP('Choose Housekeeping Genes'!$C402,Calculations!$C$772:$M$1155,9,0)),"",VLOOKUP('Choose Housekeeping Genes'!$C402,Calculations!$C$772:$M$1155,9,0))</f>
        <v/>
      </c>
      <c r="AH1171" s="22" t="str">
        <f>IF(ISERROR(VLOOKUP('Choose Housekeeping Genes'!$C402,Calculations!$C$772:$M$1155,10,0)),"",VLOOKUP('Choose Housekeeping Genes'!$C402,Calculations!$C$772:$M$1155,10,0))</f>
        <v/>
      </c>
      <c r="AI1171" s="22" t="str">
        <f>IF(ISERROR(VLOOKUP('Choose Housekeeping Genes'!$C402,Calculations!$C$772:$M$1155,11,0)),"",VLOOKUP('Choose Housekeeping Genes'!$C402,Calculations!$C$772:$M$1155,11,0))</f>
        <v/>
      </c>
      <c r="AJ1171" s="22" t="str">
        <f>IF(ISERROR(VLOOKUP('Choose Housekeeping Genes'!$C402,Calculations!$C$772:$Y$1155,14,0)),"",VLOOKUP('Choose Housekeeping Genes'!$C402,Calculations!$C$772:$Y$1155,14,0))</f>
        <v/>
      </c>
      <c r="AK1171" s="22" t="str">
        <f>IF(ISERROR(VLOOKUP('Choose Housekeeping Genes'!$C402,Calculations!$C$772:$Y$1155,15,0)),"",VLOOKUP('Choose Housekeeping Genes'!$C402,Calculations!$C$772:$Y$1155,15,0))</f>
        <v/>
      </c>
      <c r="AL1171" s="22" t="str">
        <f>IF(ISERROR(VLOOKUP('Choose Housekeeping Genes'!$C402,Calculations!$C$772:$Y$1155,16,0)),"",VLOOKUP('Choose Housekeeping Genes'!$C402,Calculations!$C$772:$Y$1155,16,0))</f>
        <v/>
      </c>
      <c r="AM1171" s="22" t="str">
        <f>IF(ISERROR(VLOOKUP('Choose Housekeeping Genes'!$C402,Calculations!$C$772:$Y$1155,17,0)),"",VLOOKUP('Choose Housekeeping Genes'!$C402,Calculations!$C$772:$Y$1155,17,0))</f>
        <v/>
      </c>
      <c r="AN1171" s="22" t="str">
        <f>IF(ISERROR(VLOOKUP('Choose Housekeeping Genes'!$C402,Calculations!$C$772:$Y$1155,18,0)),"",VLOOKUP('Choose Housekeeping Genes'!$C402,Calculations!$C$772:$Y$1155,18,0))</f>
        <v/>
      </c>
      <c r="AO1171" s="22" t="str">
        <f>IF(ISERROR(VLOOKUP('Choose Housekeeping Genes'!$C402,Calculations!$C$772:$Y$1155,19,0)),"",VLOOKUP('Choose Housekeeping Genes'!$C402,Calculations!$C$772:$Y$1155,19,0))</f>
        <v/>
      </c>
      <c r="AP1171" s="22" t="str">
        <f>IF(ISERROR(VLOOKUP('Choose Housekeeping Genes'!$C402,Calculations!$C$772:$Y$1155,20,0)),"",VLOOKUP('Choose Housekeeping Genes'!$C402,Calculations!$C$772:$Y$1155,20,0))</f>
        <v/>
      </c>
      <c r="AQ1171" s="22" t="str">
        <f>IF(ISERROR(VLOOKUP('Choose Housekeeping Genes'!$C402,Calculations!$C$772:$Y$1155,21,0)),"",VLOOKUP('Choose Housekeeping Genes'!$C402,Calculations!$C$772:$Y$1155,21,0))</f>
        <v/>
      </c>
      <c r="AR1171" s="22" t="str">
        <f>IF(ISERROR(VLOOKUP('Choose Housekeeping Genes'!$C402,Calculations!$C$772:$Y$1155,22,0)),"",VLOOKUP('Choose Housekeeping Genes'!$C402,Calculations!$C$772:$Y$1155,22,0))</f>
        <v/>
      </c>
      <c r="AS1171" s="22" t="str">
        <f>IF(ISERROR(VLOOKUP('Choose Housekeeping Genes'!$C402,Calculations!$C$772:$Y$1155,23,0)),"",VLOOKUP('Choose Housekeeping Genes'!$C402,Calculations!$C$772:$Y$1155,23,0))</f>
        <v/>
      </c>
      <c r="AT1171" s="36" t="str">
        <f t="shared" si="790"/>
        <v/>
      </c>
      <c r="AU1171" s="36" t="str">
        <f t="shared" si="791"/>
        <v/>
      </c>
      <c r="AV1171" s="36" t="str">
        <f t="shared" si="792"/>
        <v/>
      </c>
      <c r="AW1171" s="36" t="str">
        <f t="shared" si="793"/>
        <v/>
      </c>
      <c r="AX1171" s="36" t="str">
        <f t="shared" si="794"/>
        <v/>
      </c>
      <c r="AY1171" s="36" t="str">
        <f t="shared" si="795"/>
        <v/>
      </c>
      <c r="AZ1171" s="36" t="str">
        <f t="shared" si="796"/>
        <v/>
      </c>
      <c r="BA1171" s="36" t="str">
        <f t="shared" si="797"/>
        <v/>
      </c>
      <c r="BB1171" s="36" t="str">
        <f t="shared" si="798"/>
        <v/>
      </c>
      <c r="BC1171" s="36" t="str">
        <f t="shared" si="799"/>
        <v/>
      </c>
      <c r="BD1171" s="36" t="str">
        <f t="shared" si="800"/>
        <v/>
      </c>
      <c r="BE1171" s="36" t="str">
        <f t="shared" si="801"/>
        <v/>
      </c>
      <c r="BF1171" s="36" t="str">
        <f t="shared" si="802"/>
        <v/>
      </c>
      <c r="BG1171" s="36" t="str">
        <f t="shared" si="803"/>
        <v/>
      </c>
      <c r="BH1171" s="36" t="str">
        <f t="shared" si="804"/>
        <v/>
      </c>
      <c r="BI1171" s="36" t="str">
        <f t="shared" si="805"/>
        <v/>
      </c>
      <c r="BJ1171" s="36" t="str">
        <f t="shared" si="806"/>
        <v/>
      </c>
      <c r="BK1171" s="36" t="str">
        <f t="shared" si="807"/>
        <v/>
      </c>
      <c r="BL1171" s="36" t="str">
        <f t="shared" si="808"/>
        <v/>
      </c>
      <c r="BM1171" s="36" t="str">
        <f t="shared" si="809"/>
        <v/>
      </c>
      <c r="BN1171" s="38" t="e">
        <f t="shared" si="768"/>
        <v>#DIV/0!</v>
      </c>
      <c r="BO1171" s="38" t="e">
        <f t="shared" si="769"/>
        <v>#DIV/0!</v>
      </c>
      <c r="BP1171" s="39" t="str">
        <f t="shared" si="770"/>
        <v/>
      </c>
      <c r="BQ1171" s="39" t="str">
        <f t="shared" si="771"/>
        <v/>
      </c>
      <c r="BR1171" s="39" t="str">
        <f t="shared" si="772"/>
        <v/>
      </c>
      <c r="BS1171" s="39" t="str">
        <f t="shared" si="773"/>
        <v/>
      </c>
      <c r="BT1171" s="39" t="str">
        <f t="shared" si="774"/>
        <v/>
      </c>
      <c r="BU1171" s="39" t="str">
        <f t="shared" si="775"/>
        <v/>
      </c>
      <c r="BV1171" s="39" t="str">
        <f t="shared" si="776"/>
        <v/>
      </c>
      <c r="BW1171" s="39" t="str">
        <f t="shared" si="777"/>
        <v/>
      </c>
      <c r="BX1171" s="39" t="str">
        <f t="shared" si="778"/>
        <v/>
      </c>
      <c r="BY1171" s="39" t="str">
        <f t="shared" si="779"/>
        <v/>
      </c>
      <c r="BZ1171" s="39" t="str">
        <f t="shared" si="780"/>
        <v/>
      </c>
      <c r="CA1171" s="39" t="str">
        <f t="shared" si="781"/>
        <v/>
      </c>
      <c r="CB1171" s="39" t="str">
        <f t="shared" si="782"/>
        <v/>
      </c>
      <c r="CC1171" s="39" t="str">
        <f t="shared" si="783"/>
        <v/>
      </c>
      <c r="CD1171" s="39" t="str">
        <f t="shared" si="784"/>
        <v/>
      </c>
      <c r="CE1171" s="39" t="str">
        <f t="shared" si="785"/>
        <v/>
      </c>
      <c r="CF1171" s="39" t="str">
        <f t="shared" si="786"/>
        <v/>
      </c>
      <c r="CG1171" s="39" t="str">
        <f t="shared" si="787"/>
        <v/>
      </c>
      <c r="CH1171" s="39" t="str">
        <f t="shared" si="788"/>
        <v/>
      </c>
      <c r="CI1171" s="39" t="str">
        <f t="shared" si="789"/>
        <v/>
      </c>
    </row>
    <row r="1172" spans="1:87">
      <c r="A1172" s="18"/>
      <c r="B1172" s="15" t="str">
        <f>'Gene Table'!E1171</f>
        <v>hsa-miR-3922-3p</v>
      </c>
      <c r="C1172" s="15" t="str">
        <f>'Gene Table'!B1171</f>
        <v>A17</v>
      </c>
      <c r="D1172" s="16" t="str">
        <f>IF(SUM('Test Sample Data'!D$3:D$98)&gt;10,IF(AND(ISNUMBER('Test Sample Data'!D1171),'Test Sample Data'!D1171&lt;$B$1,'Test Sample Data'!D1171&gt;0),'Test Sample Data'!D1171,$B$1),"")</f>
        <v/>
      </c>
      <c r="E1172" s="17" t="str">
        <f>IF(SUM('Test Sample Data'!E$3:E$98)&gt;10,IF(AND(ISNUMBER('Test Sample Data'!E1171),'Test Sample Data'!E1171&lt;$B$1,'Test Sample Data'!E1171&gt;0),'Test Sample Data'!E1171,$B$1),"")</f>
        <v/>
      </c>
      <c r="F1172" s="17" t="str">
        <f>IF(SUM('Test Sample Data'!F$3:F$98)&gt;10,IF(AND(ISNUMBER('Test Sample Data'!F1171),'Test Sample Data'!F1171&lt;$B$1,'Test Sample Data'!F1171&gt;0),'Test Sample Data'!F1171,$B$1),"")</f>
        <v/>
      </c>
      <c r="G1172" s="17" t="str">
        <f>IF(SUM('Test Sample Data'!G$3:G$98)&gt;10,IF(AND(ISNUMBER('Test Sample Data'!G1171),'Test Sample Data'!G1171&lt;$B$1,'Test Sample Data'!G1171&gt;0),'Test Sample Data'!G1171,$B$1),"")</f>
        <v/>
      </c>
      <c r="H1172" s="17" t="str">
        <f>IF(SUM('Test Sample Data'!H$3:H$98)&gt;10,IF(AND(ISNUMBER('Test Sample Data'!H1171),'Test Sample Data'!H1171&lt;$B$1,'Test Sample Data'!H1171&gt;0),'Test Sample Data'!H1171,$B$1),"")</f>
        <v/>
      </c>
      <c r="I1172" s="17" t="str">
        <f>IF(SUM('Test Sample Data'!I$3:I$98)&gt;10,IF(AND(ISNUMBER('Test Sample Data'!I1171),'Test Sample Data'!I1171&lt;$B$1,'Test Sample Data'!I1171&gt;0),'Test Sample Data'!I1171,$B$1),"")</f>
        <v/>
      </c>
      <c r="J1172" s="17" t="str">
        <f>IF(SUM('Test Sample Data'!J$3:J$98)&gt;10,IF(AND(ISNUMBER('Test Sample Data'!J1171),'Test Sample Data'!J1171&lt;$B$1,'Test Sample Data'!J1171&gt;0),'Test Sample Data'!J1171,$B$1),"")</f>
        <v/>
      </c>
      <c r="K1172" s="17" t="str">
        <f>IF(SUM('Test Sample Data'!K$3:K$98)&gt;10,IF(AND(ISNUMBER('Test Sample Data'!K1171),'Test Sample Data'!K1171&lt;$B$1,'Test Sample Data'!K1171&gt;0),'Test Sample Data'!K1171,$B$1),"")</f>
        <v/>
      </c>
      <c r="L1172" s="17" t="str">
        <f>IF(SUM('Test Sample Data'!L$3:L$98)&gt;10,IF(AND(ISNUMBER('Test Sample Data'!L1171),'Test Sample Data'!L1171&lt;$B$1,'Test Sample Data'!L1171&gt;0),'Test Sample Data'!L1171,$B$1),"")</f>
        <v/>
      </c>
      <c r="M1172" s="17" t="str">
        <f>IF(SUM('Test Sample Data'!M$3:M$98)&gt;10,IF(AND(ISNUMBER('Test Sample Data'!M1171),'Test Sample Data'!M1171&lt;$B$1,'Test Sample Data'!M1171&gt;0),'Test Sample Data'!M1171,$B$1),"")</f>
        <v/>
      </c>
      <c r="N1172" s="17" t="str">
        <f>'Gene Table'!E1171</f>
        <v>hsa-miR-3922-3p</v>
      </c>
      <c r="O1172" s="17" t="str">
        <f>'Gene Table'!B1171</f>
        <v>A17</v>
      </c>
      <c r="P1172" s="17" t="str">
        <f>IF(SUM('Control Sample Data'!D$3:D$98)&gt;10,IF(AND(ISNUMBER('Control Sample Data'!D1171),'Control Sample Data'!D1171&lt;$B$1,'Control Sample Data'!D1171&gt;0),'Control Sample Data'!D1171,$B$1),"")</f>
        <v/>
      </c>
      <c r="Q1172" s="17" t="str">
        <f>IF(SUM('Control Sample Data'!E$3:E$98)&gt;10,IF(AND(ISNUMBER('Control Sample Data'!E1171),'Control Sample Data'!E1171&lt;$B$1,'Control Sample Data'!E1171&gt;0),'Control Sample Data'!E1171,$B$1),"")</f>
        <v/>
      </c>
      <c r="R1172" s="17" t="str">
        <f>IF(SUM('Control Sample Data'!F$3:F$98)&gt;10,IF(AND(ISNUMBER('Control Sample Data'!F1171),'Control Sample Data'!F1171&lt;$B$1,'Control Sample Data'!F1171&gt;0),'Control Sample Data'!F1171,$B$1),"")</f>
        <v/>
      </c>
      <c r="S1172" s="17" t="str">
        <f>IF(SUM('Control Sample Data'!G$3:G$98)&gt;10,IF(AND(ISNUMBER('Control Sample Data'!G1171),'Control Sample Data'!G1171&lt;$B$1,'Control Sample Data'!G1171&gt;0),'Control Sample Data'!G1171,$B$1),"")</f>
        <v/>
      </c>
      <c r="T1172" s="17" t="str">
        <f>IF(SUM('Control Sample Data'!H$3:H$98)&gt;10,IF(AND(ISNUMBER('Control Sample Data'!H1171),'Control Sample Data'!H1171&lt;$B$1,'Control Sample Data'!H1171&gt;0),'Control Sample Data'!H1171,$B$1),"")</f>
        <v/>
      </c>
      <c r="U1172" s="17" t="str">
        <f>IF(SUM('Control Sample Data'!I$3:I$98)&gt;10,IF(AND(ISNUMBER('Control Sample Data'!I1171),'Control Sample Data'!I1171&lt;$B$1,'Control Sample Data'!I1171&gt;0),'Control Sample Data'!I1171,$B$1),"")</f>
        <v/>
      </c>
      <c r="V1172" s="17" t="str">
        <f>IF(SUM('Control Sample Data'!J$3:J$98)&gt;10,IF(AND(ISNUMBER('Control Sample Data'!J1171),'Control Sample Data'!J1171&lt;$B$1,'Control Sample Data'!J1171&gt;0),'Control Sample Data'!J1171,$B$1),"")</f>
        <v/>
      </c>
      <c r="W1172" s="17" t="str">
        <f>IF(SUM('Control Sample Data'!K$3:K$98)&gt;10,IF(AND(ISNUMBER('Control Sample Data'!K1171),'Control Sample Data'!K1171&lt;$B$1,'Control Sample Data'!K1171&gt;0),'Control Sample Data'!K1171,$B$1),"")</f>
        <v/>
      </c>
      <c r="X1172" s="17" t="str">
        <f>IF(SUM('Control Sample Data'!L$3:L$98)&gt;10,IF(AND(ISNUMBER('Control Sample Data'!L1171),'Control Sample Data'!L1171&lt;$B$1,'Control Sample Data'!L1171&gt;0),'Control Sample Data'!L1171,$B$1),"")</f>
        <v/>
      </c>
      <c r="Y1172" s="17" t="str">
        <f>IF(SUM('Control Sample Data'!M$3:M$98)&gt;10,IF(AND(ISNUMBER('Control Sample Data'!M1171),'Control Sample Data'!M1171&lt;$B$1,'Control Sample Data'!M1171&gt;0),'Control Sample Data'!M1171,$B$1),"")</f>
        <v/>
      </c>
      <c r="Z1172" s="22" t="str">
        <f>IF(ISERROR(VLOOKUP('Choose Housekeeping Genes'!$C403,Calculations!$C$772:$M$1155,2,0)),"",VLOOKUP('Choose Housekeeping Genes'!$C403,Calculations!$C$772:$M$1155,2,0))</f>
        <v/>
      </c>
      <c r="AA1172" s="22" t="str">
        <f>IF(ISERROR(VLOOKUP('Choose Housekeeping Genes'!$C403,Calculations!$C$772:$M$1155,3,0)),"",VLOOKUP('Choose Housekeeping Genes'!$C403,Calculations!$C$772:$M$1155,3,0))</f>
        <v/>
      </c>
      <c r="AB1172" s="22" t="str">
        <f>IF(ISERROR(VLOOKUP('Choose Housekeeping Genes'!$C403,Calculations!$C$772:$M$1155,4,0)),"",VLOOKUP('Choose Housekeeping Genes'!$C403,Calculations!$C$772:$M$1155,4,0))</f>
        <v/>
      </c>
      <c r="AC1172" s="22" t="str">
        <f>IF(ISERROR(VLOOKUP('Choose Housekeeping Genes'!$C403,Calculations!$C$772:$M$1155,5,0)),"",VLOOKUP('Choose Housekeeping Genes'!$C403,Calculations!$C$772:$M$1155,5,0))</f>
        <v/>
      </c>
      <c r="AD1172" s="22" t="str">
        <f>IF(ISERROR(VLOOKUP('Choose Housekeeping Genes'!$C403,Calculations!$C$772:$M$1155,6,0)),"",VLOOKUP('Choose Housekeeping Genes'!$C403,Calculations!$C$772:$M$1155,6,0))</f>
        <v/>
      </c>
      <c r="AE1172" s="22" t="str">
        <f>IF(ISERROR(VLOOKUP('Choose Housekeeping Genes'!$C403,Calculations!$C$772:$M$1155,7,0)),"",VLOOKUP('Choose Housekeeping Genes'!$C403,Calculations!$C$772:$M$1155,7,0))</f>
        <v/>
      </c>
      <c r="AF1172" s="22" t="str">
        <f>IF(ISERROR(VLOOKUP('Choose Housekeeping Genes'!$C403,Calculations!$C$772:$M$1155,8,0)),"",VLOOKUP('Choose Housekeeping Genes'!$C403,Calculations!$C$772:$M$1155,8,0))</f>
        <v/>
      </c>
      <c r="AG1172" s="22" t="str">
        <f>IF(ISERROR(VLOOKUP('Choose Housekeeping Genes'!$C403,Calculations!$C$772:$M$1155,9,0)),"",VLOOKUP('Choose Housekeeping Genes'!$C403,Calculations!$C$772:$M$1155,9,0))</f>
        <v/>
      </c>
      <c r="AH1172" s="22" t="str">
        <f>IF(ISERROR(VLOOKUP('Choose Housekeeping Genes'!$C403,Calculations!$C$772:$M$1155,10,0)),"",VLOOKUP('Choose Housekeeping Genes'!$C403,Calculations!$C$772:$M$1155,10,0))</f>
        <v/>
      </c>
      <c r="AI1172" s="22" t="str">
        <f>IF(ISERROR(VLOOKUP('Choose Housekeeping Genes'!$C403,Calculations!$C$772:$M$1155,11,0)),"",VLOOKUP('Choose Housekeeping Genes'!$C403,Calculations!$C$772:$M$1155,11,0))</f>
        <v/>
      </c>
      <c r="AJ1172" s="22" t="str">
        <f>IF(ISERROR(VLOOKUP('Choose Housekeeping Genes'!$C403,Calculations!$C$772:$Y$1155,14,0)),"",VLOOKUP('Choose Housekeeping Genes'!$C403,Calculations!$C$772:$Y$1155,14,0))</f>
        <v/>
      </c>
      <c r="AK1172" s="22" t="str">
        <f>IF(ISERROR(VLOOKUP('Choose Housekeeping Genes'!$C403,Calculations!$C$772:$Y$1155,15,0)),"",VLOOKUP('Choose Housekeeping Genes'!$C403,Calculations!$C$772:$Y$1155,15,0))</f>
        <v/>
      </c>
      <c r="AL1172" s="22" t="str">
        <f>IF(ISERROR(VLOOKUP('Choose Housekeeping Genes'!$C403,Calculations!$C$772:$Y$1155,16,0)),"",VLOOKUP('Choose Housekeeping Genes'!$C403,Calculations!$C$772:$Y$1155,16,0))</f>
        <v/>
      </c>
      <c r="AM1172" s="22" t="str">
        <f>IF(ISERROR(VLOOKUP('Choose Housekeeping Genes'!$C403,Calculations!$C$772:$Y$1155,17,0)),"",VLOOKUP('Choose Housekeeping Genes'!$C403,Calculations!$C$772:$Y$1155,17,0))</f>
        <v/>
      </c>
      <c r="AN1172" s="22" t="str">
        <f>IF(ISERROR(VLOOKUP('Choose Housekeeping Genes'!$C403,Calculations!$C$772:$Y$1155,18,0)),"",VLOOKUP('Choose Housekeeping Genes'!$C403,Calculations!$C$772:$Y$1155,18,0))</f>
        <v/>
      </c>
      <c r="AO1172" s="22" t="str">
        <f>IF(ISERROR(VLOOKUP('Choose Housekeeping Genes'!$C403,Calculations!$C$772:$Y$1155,19,0)),"",VLOOKUP('Choose Housekeeping Genes'!$C403,Calculations!$C$772:$Y$1155,19,0))</f>
        <v/>
      </c>
      <c r="AP1172" s="22" t="str">
        <f>IF(ISERROR(VLOOKUP('Choose Housekeeping Genes'!$C403,Calculations!$C$772:$Y$1155,20,0)),"",VLOOKUP('Choose Housekeeping Genes'!$C403,Calculations!$C$772:$Y$1155,20,0))</f>
        <v/>
      </c>
      <c r="AQ1172" s="22" t="str">
        <f>IF(ISERROR(VLOOKUP('Choose Housekeeping Genes'!$C403,Calculations!$C$772:$Y$1155,21,0)),"",VLOOKUP('Choose Housekeeping Genes'!$C403,Calculations!$C$772:$Y$1155,21,0))</f>
        <v/>
      </c>
      <c r="AR1172" s="22" t="str">
        <f>IF(ISERROR(VLOOKUP('Choose Housekeeping Genes'!$C403,Calculations!$C$772:$Y$1155,22,0)),"",VLOOKUP('Choose Housekeeping Genes'!$C403,Calculations!$C$772:$Y$1155,22,0))</f>
        <v/>
      </c>
      <c r="AS1172" s="22" t="str">
        <f>IF(ISERROR(VLOOKUP('Choose Housekeeping Genes'!$C403,Calculations!$C$772:$Y$1155,23,0)),"",VLOOKUP('Choose Housekeeping Genes'!$C403,Calculations!$C$772:$Y$1155,23,0))</f>
        <v/>
      </c>
      <c r="AT1172" s="36" t="str">
        <f t="shared" si="790"/>
        <v/>
      </c>
      <c r="AU1172" s="36" t="str">
        <f t="shared" si="791"/>
        <v/>
      </c>
      <c r="AV1172" s="36" t="str">
        <f t="shared" si="792"/>
        <v/>
      </c>
      <c r="AW1172" s="36" t="str">
        <f t="shared" si="793"/>
        <v/>
      </c>
      <c r="AX1172" s="36" t="str">
        <f t="shared" si="794"/>
        <v/>
      </c>
      <c r="AY1172" s="36" t="str">
        <f t="shared" si="795"/>
        <v/>
      </c>
      <c r="AZ1172" s="36" t="str">
        <f t="shared" si="796"/>
        <v/>
      </c>
      <c r="BA1172" s="36" t="str">
        <f t="shared" si="797"/>
        <v/>
      </c>
      <c r="BB1172" s="36" t="str">
        <f t="shared" si="798"/>
        <v/>
      </c>
      <c r="BC1172" s="36" t="str">
        <f t="shared" si="799"/>
        <v/>
      </c>
      <c r="BD1172" s="36" t="str">
        <f t="shared" si="800"/>
        <v/>
      </c>
      <c r="BE1172" s="36" t="str">
        <f t="shared" si="801"/>
        <v/>
      </c>
      <c r="BF1172" s="36" t="str">
        <f t="shared" si="802"/>
        <v/>
      </c>
      <c r="BG1172" s="36" t="str">
        <f t="shared" si="803"/>
        <v/>
      </c>
      <c r="BH1172" s="36" t="str">
        <f t="shared" si="804"/>
        <v/>
      </c>
      <c r="BI1172" s="36" t="str">
        <f t="shared" si="805"/>
        <v/>
      </c>
      <c r="BJ1172" s="36" t="str">
        <f t="shared" si="806"/>
        <v/>
      </c>
      <c r="BK1172" s="36" t="str">
        <f t="shared" si="807"/>
        <v/>
      </c>
      <c r="BL1172" s="36" t="str">
        <f t="shared" si="808"/>
        <v/>
      </c>
      <c r="BM1172" s="36" t="str">
        <f t="shared" si="809"/>
        <v/>
      </c>
      <c r="BN1172" s="38" t="e">
        <f t="shared" si="768"/>
        <v>#DIV/0!</v>
      </c>
      <c r="BO1172" s="38" t="e">
        <f t="shared" si="769"/>
        <v>#DIV/0!</v>
      </c>
      <c r="BP1172" s="39" t="str">
        <f t="shared" si="770"/>
        <v/>
      </c>
      <c r="BQ1172" s="39" t="str">
        <f t="shared" si="771"/>
        <v/>
      </c>
      <c r="BR1172" s="39" t="str">
        <f t="shared" si="772"/>
        <v/>
      </c>
      <c r="BS1172" s="39" t="str">
        <f t="shared" si="773"/>
        <v/>
      </c>
      <c r="BT1172" s="39" t="str">
        <f t="shared" si="774"/>
        <v/>
      </c>
      <c r="BU1172" s="39" t="str">
        <f t="shared" si="775"/>
        <v/>
      </c>
      <c r="BV1172" s="39" t="str">
        <f t="shared" si="776"/>
        <v/>
      </c>
      <c r="BW1172" s="39" t="str">
        <f t="shared" si="777"/>
        <v/>
      </c>
      <c r="BX1172" s="39" t="str">
        <f t="shared" si="778"/>
        <v/>
      </c>
      <c r="BY1172" s="39" t="str">
        <f t="shared" si="779"/>
        <v/>
      </c>
      <c r="BZ1172" s="39" t="str">
        <f t="shared" si="780"/>
        <v/>
      </c>
      <c r="CA1172" s="39" t="str">
        <f t="shared" si="781"/>
        <v/>
      </c>
      <c r="CB1172" s="39" t="str">
        <f t="shared" si="782"/>
        <v/>
      </c>
      <c r="CC1172" s="39" t="str">
        <f t="shared" si="783"/>
        <v/>
      </c>
      <c r="CD1172" s="39" t="str">
        <f t="shared" si="784"/>
        <v/>
      </c>
      <c r="CE1172" s="39" t="str">
        <f t="shared" si="785"/>
        <v/>
      </c>
      <c r="CF1172" s="39" t="str">
        <f t="shared" si="786"/>
        <v/>
      </c>
      <c r="CG1172" s="39" t="str">
        <f t="shared" si="787"/>
        <v/>
      </c>
      <c r="CH1172" s="39" t="str">
        <f t="shared" si="788"/>
        <v/>
      </c>
      <c r="CI1172" s="39" t="str">
        <f t="shared" si="789"/>
        <v/>
      </c>
    </row>
    <row r="1173" spans="1:87">
      <c r="A1173" s="18"/>
      <c r="B1173" s="15" t="str">
        <f>'Gene Table'!E1172</f>
        <v>hsa-miR-4467</v>
      </c>
      <c r="C1173" s="15" t="str">
        <f>'Gene Table'!B1172</f>
        <v>A18</v>
      </c>
      <c r="D1173" s="16" t="str">
        <f>IF(SUM('Test Sample Data'!D$3:D$98)&gt;10,IF(AND(ISNUMBER('Test Sample Data'!D1172),'Test Sample Data'!D1172&lt;$B$1,'Test Sample Data'!D1172&gt;0),'Test Sample Data'!D1172,$B$1),"")</f>
        <v/>
      </c>
      <c r="E1173" s="17" t="str">
        <f>IF(SUM('Test Sample Data'!E$3:E$98)&gt;10,IF(AND(ISNUMBER('Test Sample Data'!E1172),'Test Sample Data'!E1172&lt;$B$1,'Test Sample Data'!E1172&gt;0),'Test Sample Data'!E1172,$B$1),"")</f>
        <v/>
      </c>
      <c r="F1173" s="17" t="str">
        <f>IF(SUM('Test Sample Data'!F$3:F$98)&gt;10,IF(AND(ISNUMBER('Test Sample Data'!F1172),'Test Sample Data'!F1172&lt;$B$1,'Test Sample Data'!F1172&gt;0),'Test Sample Data'!F1172,$B$1),"")</f>
        <v/>
      </c>
      <c r="G1173" s="17" t="str">
        <f>IF(SUM('Test Sample Data'!G$3:G$98)&gt;10,IF(AND(ISNUMBER('Test Sample Data'!G1172),'Test Sample Data'!G1172&lt;$B$1,'Test Sample Data'!G1172&gt;0),'Test Sample Data'!G1172,$B$1),"")</f>
        <v/>
      </c>
      <c r="H1173" s="17" t="str">
        <f>IF(SUM('Test Sample Data'!H$3:H$98)&gt;10,IF(AND(ISNUMBER('Test Sample Data'!H1172),'Test Sample Data'!H1172&lt;$B$1,'Test Sample Data'!H1172&gt;0),'Test Sample Data'!H1172,$B$1),"")</f>
        <v/>
      </c>
      <c r="I1173" s="17" t="str">
        <f>IF(SUM('Test Sample Data'!I$3:I$98)&gt;10,IF(AND(ISNUMBER('Test Sample Data'!I1172),'Test Sample Data'!I1172&lt;$B$1,'Test Sample Data'!I1172&gt;0),'Test Sample Data'!I1172,$B$1),"")</f>
        <v/>
      </c>
      <c r="J1173" s="17" t="str">
        <f>IF(SUM('Test Sample Data'!J$3:J$98)&gt;10,IF(AND(ISNUMBER('Test Sample Data'!J1172),'Test Sample Data'!J1172&lt;$B$1,'Test Sample Data'!J1172&gt;0),'Test Sample Data'!J1172,$B$1),"")</f>
        <v/>
      </c>
      <c r="K1173" s="17" t="str">
        <f>IF(SUM('Test Sample Data'!K$3:K$98)&gt;10,IF(AND(ISNUMBER('Test Sample Data'!K1172),'Test Sample Data'!K1172&lt;$B$1,'Test Sample Data'!K1172&gt;0),'Test Sample Data'!K1172,$B$1),"")</f>
        <v/>
      </c>
      <c r="L1173" s="17" t="str">
        <f>IF(SUM('Test Sample Data'!L$3:L$98)&gt;10,IF(AND(ISNUMBER('Test Sample Data'!L1172),'Test Sample Data'!L1172&lt;$B$1,'Test Sample Data'!L1172&gt;0),'Test Sample Data'!L1172,$B$1),"")</f>
        <v/>
      </c>
      <c r="M1173" s="17" t="str">
        <f>IF(SUM('Test Sample Data'!M$3:M$98)&gt;10,IF(AND(ISNUMBER('Test Sample Data'!M1172),'Test Sample Data'!M1172&lt;$B$1,'Test Sample Data'!M1172&gt;0),'Test Sample Data'!M1172,$B$1),"")</f>
        <v/>
      </c>
      <c r="N1173" s="17" t="str">
        <f>'Gene Table'!E1172</f>
        <v>hsa-miR-4467</v>
      </c>
      <c r="O1173" s="17" t="str">
        <f>'Gene Table'!B1172</f>
        <v>A18</v>
      </c>
      <c r="P1173" s="17" t="str">
        <f>IF(SUM('Control Sample Data'!D$3:D$98)&gt;10,IF(AND(ISNUMBER('Control Sample Data'!D1172),'Control Sample Data'!D1172&lt;$B$1,'Control Sample Data'!D1172&gt;0),'Control Sample Data'!D1172,$B$1),"")</f>
        <v/>
      </c>
      <c r="Q1173" s="17" t="str">
        <f>IF(SUM('Control Sample Data'!E$3:E$98)&gt;10,IF(AND(ISNUMBER('Control Sample Data'!E1172),'Control Sample Data'!E1172&lt;$B$1,'Control Sample Data'!E1172&gt;0),'Control Sample Data'!E1172,$B$1),"")</f>
        <v/>
      </c>
      <c r="R1173" s="17" t="str">
        <f>IF(SUM('Control Sample Data'!F$3:F$98)&gt;10,IF(AND(ISNUMBER('Control Sample Data'!F1172),'Control Sample Data'!F1172&lt;$B$1,'Control Sample Data'!F1172&gt;0),'Control Sample Data'!F1172,$B$1),"")</f>
        <v/>
      </c>
      <c r="S1173" s="17" t="str">
        <f>IF(SUM('Control Sample Data'!G$3:G$98)&gt;10,IF(AND(ISNUMBER('Control Sample Data'!G1172),'Control Sample Data'!G1172&lt;$B$1,'Control Sample Data'!G1172&gt;0),'Control Sample Data'!G1172,$B$1),"")</f>
        <v/>
      </c>
      <c r="T1173" s="17" t="str">
        <f>IF(SUM('Control Sample Data'!H$3:H$98)&gt;10,IF(AND(ISNUMBER('Control Sample Data'!H1172),'Control Sample Data'!H1172&lt;$B$1,'Control Sample Data'!H1172&gt;0),'Control Sample Data'!H1172,$B$1),"")</f>
        <v/>
      </c>
      <c r="U1173" s="17" t="str">
        <f>IF(SUM('Control Sample Data'!I$3:I$98)&gt;10,IF(AND(ISNUMBER('Control Sample Data'!I1172),'Control Sample Data'!I1172&lt;$B$1,'Control Sample Data'!I1172&gt;0),'Control Sample Data'!I1172,$B$1),"")</f>
        <v/>
      </c>
      <c r="V1173" s="17" t="str">
        <f>IF(SUM('Control Sample Data'!J$3:J$98)&gt;10,IF(AND(ISNUMBER('Control Sample Data'!J1172),'Control Sample Data'!J1172&lt;$B$1,'Control Sample Data'!J1172&gt;0),'Control Sample Data'!J1172,$B$1),"")</f>
        <v/>
      </c>
      <c r="W1173" s="17" t="str">
        <f>IF(SUM('Control Sample Data'!K$3:K$98)&gt;10,IF(AND(ISNUMBER('Control Sample Data'!K1172),'Control Sample Data'!K1172&lt;$B$1,'Control Sample Data'!K1172&gt;0),'Control Sample Data'!K1172,$B$1),"")</f>
        <v/>
      </c>
      <c r="X1173" s="17" t="str">
        <f>IF(SUM('Control Sample Data'!L$3:L$98)&gt;10,IF(AND(ISNUMBER('Control Sample Data'!L1172),'Control Sample Data'!L1172&lt;$B$1,'Control Sample Data'!L1172&gt;0),'Control Sample Data'!L1172,$B$1),"")</f>
        <v/>
      </c>
      <c r="Y1173" s="17" t="str">
        <f>IF(SUM('Control Sample Data'!M$3:M$98)&gt;10,IF(AND(ISNUMBER('Control Sample Data'!M1172),'Control Sample Data'!M1172&lt;$B$1,'Control Sample Data'!M1172&gt;0),'Control Sample Data'!M1172,$B$1),"")</f>
        <v/>
      </c>
      <c r="Z1173" s="22" t="str">
        <f>IF(ISERROR(VLOOKUP('Choose Housekeeping Genes'!$C404,Calculations!$C$772:$M$1155,2,0)),"",VLOOKUP('Choose Housekeeping Genes'!$C404,Calculations!$C$772:$M$1155,2,0))</f>
        <v/>
      </c>
      <c r="AA1173" s="22" t="str">
        <f>IF(ISERROR(VLOOKUP('Choose Housekeeping Genes'!$C404,Calculations!$C$772:$M$1155,3,0)),"",VLOOKUP('Choose Housekeeping Genes'!$C404,Calculations!$C$772:$M$1155,3,0))</f>
        <v/>
      </c>
      <c r="AB1173" s="22" t="str">
        <f>IF(ISERROR(VLOOKUP('Choose Housekeeping Genes'!$C404,Calculations!$C$772:$M$1155,4,0)),"",VLOOKUP('Choose Housekeeping Genes'!$C404,Calculations!$C$772:$M$1155,4,0))</f>
        <v/>
      </c>
      <c r="AC1173" s="22" t="str">
        <f>IF(ISERROR(VLOOKUP('Choose Housekeeping Genes'!$C404,Calculations!$C$772:$M$1155,5,0)),"",VLOOKUP('Choose Housekeeping Genes'!$C404,Calculations!$C$772:$M$1155,5,0))</f>
        <v/>
      </c>
      <c r="AD1173" s="22" t="str">
        <f>IF(ISERROR(VLOOKUP('Choose Housekeeping Genes'!$C404,Calculations!$C$772:$M$1155,6,0)),"",VLOOKUP('Choose Housekeeping Genes'!$C404,Calculations!$C$772:$M$1155,6,0))</f>
        <v/>
      </c>
      <c r="AE1173" s="22" t="str">
        <f>IF(ISERROR(VLOOKUP('Choose Housekeeping Genes'!$C404,Calculations!$C$772:$M$1155,7,0)),"",VLOOKUP('Choose Housekeeping Genes'!$C404,Calculations!$C$772:$M$1155,7,0))</f>
        <v/>
      </c>
      <c r="AF1173" s="22" t="str">
        <f>IF(ISERROR(VLOOKUP('Choose Housekeeping Genes'!$C404,Calculations!$C$772:$M$1155,8,0)),"",VLOOKUP('Choose Housekeeping Genes'!$C404,Calculations!$C$772:$M$1155,8,0))</f>
        <v/>
      </c>
      <c r="AG1173" s="22" t="str">
        <f>IF(ISERROR(VLOOKUP('Choose Housekeeping Genes'!$C404,Calculations!$C$772:$M$1155,9,0)),"",VLOOKUP('Choose Housekeeping Genes'!$C404,Calculations!$C$772:$M$1155,9,0))</f>
        <v/>
      </c>
      <c r="AH1173" s="22" t="str">
        <f>IF(ISERROR(VLOOKUP('Choose Housekeeping Genes'!$C404,Calculations!$C$772:$M$1155,10,0)),"",VLOOKUP('Choose Housekeeping Genes'!$C404,Calculations!$C$772:$M$1155,10,0))</f>
        <v/>
      </c>
      <c r="AI1173" s="22" t="str">
        <f>IF(ISERROR(VLOOKUP('Choose Housekeeping Genes'!$C404,Calculations!$C$772:$M$1155,11,0)),"",VLOOKUP('Choose Housekeeping Genes'!$C404,Calculations!$C$772:$M$1155,11,0))</f>
        <v/>
      </c>
      <c r="AJ1173" s="22" t="str">
        <f>IF(ISERROR(VLOOKUP('Choose Housekeeping Genes'!$C404,Calculations!$C$772:$Y$1155,14,0)),"",VLOOKUP('Choose Housekeeping Genes'!$C404,Calculations!$C$772:$Y$1155,14,0))</f>
        <v/>
      </c>
      <c r="AK1173" s="22" t="str">
        <f>IF(ISERROR(VLOOKUP('Choose Housekeeping Genes'!$C404,Calculations!$C$772:$Y$1155,15,0)),"",VLOOKUP('Choose Housekeeping Genes'!$C404,Calculations!$C$772:$Y$1155,15,0))</f>
        <v/>
      </c>
      <c r="AL1173" s="22" t="str">
        <f>IF(ISERROR(VLOOKUP('Choose Housekeeping Genes'!$C404,Calculations!$C$772:$Y$1155,16,0)),"",VLOOKUP('Choose Housekeeping Genes'!$C404,Calculations!$C$772:$Y$1155,16,0))</f>
        <v/>
      </c>
      <c r="AM1173" s="22" t="str">
        <f>IF(ISERROR(VLOOKUP('Choose Housekeeping Genes'!$C404,Calculations!$C$772:$Y$1155,17,0)),"",VLOOKUP('Choose Housekeeping Genes'!$C404,Calculations!$C$772:$Y$1155,17,0))</f>
        <v/>
      </c>
      <c r="AN1173" s="22" t="str">
        <f>IF(ISERROR(VLOOKUP('Choose Housekeeping Genes'!$C404,Calculations!$C$772:$Y$1155,18,0)),"",VLOOKUP('Choose Housekeeping Genes'!$C404,Calculations!$C$772:$Y$1155,18,0))</f>
        <v/>
      </c>
      <c r="AO1173" s="22" t="str">
        <f>IF(ISERROR(VLOOKUP('Choose Housekeeping Genes'!$C404,Calculations!$C$772:$Y$1155,19,0)),"",VLOOKUP('Choose Housekeeping Genes'!$C404,Calculations!$C$772:$Y$1155,19,0))</f>
        <v/>
      </c>
      <c r="AP1173" s="22" t="str">
        <f>IF(ISERROR(VLOOKUP('Choose Housekeeping Genes'!$C404,Calculations!$C$772:$Y$1155,20,0)),"",VLOOKUP('Choose Housekeeping Genes'!$C404,Calculations!$C$772:$Y$1155,20,0))</f>
        <v/>
      </c>
      <c r="AQ1173" s="22" t="str">
        <f>IF(ISERROR(VLOOKUP('Choose Housekeeping Genes'!$C404,Calculations!$C$772:$Y$1155,21,0)),"",VLOOKUP('Choose Housekeeping Genes'!$C404,Calculations!$C$772:$Y$1155,21,0))</f>
        <v/>
      </c>
      <c r="AR1173" s="22" t="str">
        <f>IF(ISERROR(VLOOKUP('Choose Housekeeping Genes'!$C404,Calculations!$C$772:$Y$1155,22,0)),"",VLOOKUP('Choose Housekeeping Genes'!$C404,Calculations!$C$772:$Y$1155,22,0))</f>
        <v/>
      </c>
      <c r="AS1173" s="22" t="str">
        <f>IF(ISERROR(VLOOKUP('Choose Housekeeping Genes'!$C404,Calculations!$C$772:$Y$1155,23,0)),"",VLOOKUP('Choose Housekeeping Genes'!$C404,Calculations!$C$772:$Y$1155,23,0))</f>
        <v/>
      </c>
      <c r="AT1173" s="36" t="str">
        <f t="shared" si="790"/>
        <v/>
      </c>
      <c r="AU1173" s="36" t="str">
        <f t="shared" si="791"/>
        <v/>
      </c>
      <c r="AV1173" s="36" t="str">
        <f t="shared" si="792"/>
        <v/>
      </c>
      <c r="AW1173" s="36" t="str">
        <f t="shared" si="793"/>
        <v/>
      </c>
      <c r="AX1173" s="36" t="str">
        <f t="shared" si="794"/>
        <v/>
      </c>
      <c r="AY1173" s="36" t="str">
        <f t="shared" si="795"/>
        <v/>
      </c>
      <c r="AZ1173" s="36" t="str">
        <f t="shared" si="796"/>
        <v/>
      </c>
      <c r="BA1173" s="36" t="str">
        <f t="shared" si="797"/>
        <v/>
      </c>
      <c r="BB1173" s="36" t="str">
        <f t="shared" si="798"/>
        <v/>
      </c>
      <c r="BC1173" s="36" t="str">
        <f t="shared" si="799"/>
        <v/>
      </c>
      <c r="BD1173" s="36" t="str">
        <f t="shared" si="800"/>
        <v/>
      </c>
      <c r="BE1173" s="36" t="str">
        <f t="shared" si="801"/>
        <v/>
      </c>
      <c r="BF1173" s="36" t="str">
        <f t="shared" si="802"/>
        <v/>
      </c>
      <c r="BG1173" s="36" t="str">
        <f t="shared" si="803"/>
        <v/>
      </c>
      <c r="BH1173" s="36" t="str">
        <f t="shared" si="804"/>
        <v/>
      </c>
      <c r="BI1173" s="36" t="str">
        <f t="shared" si="805"/>
        <v/>
      </c>
      <c r="BJ1173" s="36" t="str">
        <f t="shared" si="806"/>
        <v/>
      </c>
      <c r="BK1173" s="36" t="str">
        <f t="shared" si="807"/>
        <v/>
      </c>
      <c r="BL1173" s="36" t="str">
        <f t="shared" si="808"/>
        <v/>
      </c>
      <c r="BM1173" s="36" t="str">
        <f t="shared" si="809"/>
        <v/>
      </c>
      <c r="BN1173" s="38" t="e">
        <f t="shared" si="768"/>
        <v>#DIV/0!</v>
      </c>
      <c r="BO1173" s="38" t="e">
        <f t="shared" si="769"/>
        <v>#DIV/0!</v>
      </c>
      <c r="BP1173" s="39" t="str">
        <f t="shared" si="770"/>
        <v/>
      </c>
      <c r="BQ1173" s="39" t="str">
        <f t="shared" si="771"/>
        <v/>
      </c>
      <c r="BR1173" s="39" t="str">
        <f t="shared" si="772"/>
        <v/>
      </c>
      <c r="BS1173" s="39" t="str">
        <f t="shared" si="773"/>
        <v/>
      </c>
      <c r="BT1173" s="39" t="str">
        <f t="shared" si="774"/>
        <v/>
      </c>
      <c r="BU1173" s="39" t="str">
        <f t="shared" si="775"/>
        <v/>
      </c>
      <c r="BV1173" s="39" t="str">
        <f t="shared" si="776"/>
        <v/>
      </c>
      <c r="BW1173" s="39" t="str">
        <f t="shared" si="777"/>
        <v/>
      </c>
      <c r="BX1173" s="39" t="str">
        <f t="shared" si="778"/>
        <v/>
      </c>
      <c r="BY1173" s="39" t="str">
        <f t="shared" si="779"/>
        <v/>
      </c>
      <c r="BZ1173" s="39" t="str">
        <f t="shared" si="780"/>
        <v/>
      </c>
      <c r="CA1173" s="39" t="str">
        <f t="shared" si="781"/>
        <v/>
      </c>
      <c r="CB1173" s="39" t="str">
        <f t="shared" si="782"/>
        <v/>
      </c>
      <c r="CC1173" s="39" t="str">
        <f t="shared" si="783"/>
        <v/>
      </c>
      <c r="CD1173" s="39" t="str">
        <f t="shared" si="784"/>
        <v/>
      </c>
      <c r="CE1173" s="39" t="str">
        <f t="shared" si="785"/>
        <v/>
      </c>
      <c r="CF1173" s="39" t="str">
        <f t="shared" si="786"/>
        <v/>
      </c>
      <c r="CG1173" s="39" t="str">
        <f t="shared" si="787"/>
        <v/>
      </c>
      <c r="CH1173" s="39" t="str">
        <f t="shared" si="788"/>
        <v/>
      </c>
      <c r="CI1173" s="39" t="str">
        <f t="shared" si="789"/>
        <v/>
      </c>
    </row>
    <row r="1174" spans="1:87">
      <c r="A1174" s="18"/>
      <c r="B1174" s="15" t="str">
        <f>'Gene Table'!E1173</f>
        <v>hsa-miR-3923</v>
      </c>
      <c r="C1174" s="15" t="str">
        <f>'Gene Table'!B1173</f>
        <v>A19</v>
      </c>
      <c r="D1174" s="16" t="str">
        <f>IF(SUM('Test Sample Data'!D$3:D$98)&gt;10,IF(AND(ISNUMBER('Test Sample Data'!D1173),'Test Sample Data'!D1173&lt;$B$1,'Test Sample Data'!D1173&gt;0),'Test Sample Data'!D1173,$B$1),"")</f>
        <v/>
      </c>
      <c r="E1174" s="17" t="str">
        <f>IF(SUM('Test Sample Data'!E$3:E$98)&gt;10,IF(AND(ISNUMBER('Test Sample Data'!E1173),'Test Sample Data'!E1173&lt;$B$1,'Test Sample Data'!E1173&gt;0),'Test Sample Data'!E1173,$B$1),"")</f>
        <v/>
      </c>
      <c r="F1174" s="17" t="str">
        <f>IF(SUM('Test Sample Data'!F$3:F$98)&gt;10,IF(AND(ISNUMBER('Test Sample Data'!F1173),'Test Sample Data'!F1173&lt;$B$1,'Test Sample Data'!F1173&gt;0),'Test Sample Data'!F1173,$B$1),"")</f>
        <v/>
      </c>
      <c r="G1174" s="17" t="str">
        <f>IF(SUM('Test Sample Data'!G$3:G$98)&gt;10,IF(AND(ISNUMBER('Test Sample Data'!G1173),'Test Sample Data'!G1173&lt;$B$1,'Test Sample Data'!G1173&gt;0),'Test Sample Data'!G1173,$B$1),"")</f>
        <v/>
      </c>
      <c r="H1174" s="17" t="str">
        <f>IF(SUM('Test Sample Data'!H$3:H$98)&gt;10,IF(AND(ISNUMBER('Test Sample Data'!H1173),'Test Sample Data'!H1173&lt;$B$1,'Test Sample Data'!H1173&gt;0),'Test Sample Data'!H1173,$B$1),"")</f>
        <v/>
      </c>
      <c r="I1174" s="17" t="str">
        <f>IF(SUM('Test Sample Data'!I$3:I$98)&gt;10,IF(AND(ISNUMBER('Test Sample Data'!I1173),'Test Sample Data'!I1173&lt;$B$1,'Test Sample Data'!I1173&gt;0),'Test Sample Data'!I1173,$B$1),"")</f>
        <v/>
      </c>
      <c r="J1174" s="17" t="str">
        <f>IF(SUM('Test Sample Data'!J$3:J$98)&gt;10,IF(AND(ISNUMBER('Test Sample Data'!J1173),'Test Sample Data'!J1173&lt;$B$1,'Test Sample Data'!J1173&gt;0),'Test Sample Data'!J1173,$B$1),"")</f>
        <v/>
      </c>
      <c r="K1174" s="17" t="str">
        <f>IF(SUM('Test Sample Data'!K$3:K$98)&gt;10,IF(AND(ISNUMBER('Test Sample Data'!K1173),'Test Sample Data'!K1173&lt;$B$1,'Test Sample Data'!K1173&gt;0),'Test Sample Data'!K1173,$B$1),"")</f>
        <v/>
      </c>
      <c r="L1174" s="17" t="str">
        <f>IF(SUM('Test Sample Data'!L$3:L$98)&gt;10,IF(AND(ISNUMBER('Test Sample Data'!L1173),'Test Sample Data'!L1173&lt;$B$1,'Test Sample Data'!L1173&gt;0),'Test Sample Data'!L1173,$B$1),"")</f>
        <v/>
      </c>
      <c r="M1174" s="17" t="str">
        <f>IF(SUM('Test Sample Data'!M$3:M$98)&gt;10,IF(AND(ISNUMBER('Test Sample Data'!M1173),'Test Sample Data'!M1173&lt;$B$1,'Test Sample Data'!M1173&gt;0),'Test Sample Data'!M1173,$B$1),"")</f>
        <v/>
      </c>
      <c r="N1174" s="17" t="str">
        <f>'Gene Table'!E1173</f>
        <v>hsa-miR-3923</v>
      </c>
      <c r="O1174" s="17" t="str">
        <f>'Gene Table'!B1173</f>
        <v>A19</v>
      </c>
      <c r="P1174" s="17" t="str">
        <f>IF(SUM('Control Sample Data'!D$3:D$98)&gt;10,IF(AND(ISNUMBER('Control Sample Data'!D1173),'Control Sample Data'!D1173&lt;$B$1,'Control Sample Data'!D1173&gt;0),'Control Sample Data'!D1173,$B$1),"")</f>
        <v/>
      </c>
      <c r="Q1174" s="17" t="str">
        <f>IF(SUM('Control Sample Data'!E$3:E$98)&gt;10,IF(AND(ISNUMBER('Control Sample Data'!E1173),'Control Sample Data'!E1173&lt;$B$1,'Control Sample Data'!E1173&gt;0),'Control Sample Data'!E1173,$B$1),"")</f>
        <v/>
      </c>
      <c r="R1174" s="17" t="str">
        <f>IF(SUM('Control Sample Data'!F$3:F$98)&gt;10,IF(AND(ISNUMBER('Control Sample Data'!F1173),'Control Sample Data'!F1173&lt;$B$1,'Control Sample Data'!F1173&gt;0),'Control Sample Data'!F1173,$B$1),"")</f>
        <v/>
      </c>
      <c r="S1174" s="17" t="str">
        <f>IF(SUM('Control Sample Data'!G$3:G$98)&gt;10,IF(AND(ISNUMBER('Control Sample Data'!G1173),'Control Sample Data'!G1173&lt;$B$1,'Control Sample Data'!G1173&gt;0),'Control Sample Data'!G1173,$B$1),"")</f>
        <v/>
      </c>
      <c r="T1174" s="17" t="str">
        <f>IF(SUM('Control Sample Data'!H$3:H$98)&gt;10,IF(AND(ISNUMBER('Control Sample Data'!H1173),'Control Sample Data'!H1173&lt;$B$1,'Control Sample Data'!H1173&gt;0),'Control Sample Data'!H1173,$B$1),"")</f>
        <v/>
      </c>
      <c r="U1174" s="17" t="str">
        <f>IF(SUM('Control Sample Data'!I$3:I$98)&gt;10,IF(AND(ISNUMBER('Control Sample Data'!I1173),'Control Sample Data'!I1173&lt;$B$1,'Control Sample Data'!I1173&gt;0),'Control Sample Data'!I1173,$B$1),"")</f>
        <v/>
      </c>
      <c r="V1174" s="17" t="str">
        <f>IF(SUM('Control Sample Data'!J$3:J$98)&gt;10,IF(AND(ISNUMBER('Control Sample Data'!J1173),'Control Sample Data'!J1173&lt;$B$1,'Control Sample Data'!J1173&gt;0),'Control Sample Data'!J1173,$B$1),"")</f>
        <v/>
      </c>
      <c r="W1174" s="17" t="str">
        <f>IF(SUM('Control Sample Data'!K$3:K$98)&gt;10,IF(AND(ISNUMBER('Control Sample Data'!K1173),'Control Sample Data'!K1173&lt;$B$1,'Control Sample Data'!K1173&gt;0),'Control Sample Data'!K1173,$B$1),"")</f>
        <v/>
      </c>
      <c r="X1174" s="17" t="str">
        <f>IF(SUM('Control Sample Data'!L$3:L$98)&gt;10,IF(AND(ISNUMBER('Control Sample Data'!L1173),'Control Sample Data'!L1173&lt;$B$1,'Control Sample Data'!L1173&gt;0),'Control Sample Data'!L1173,$B$1),"")</f>
        <v/>
      </c>
      <c r="Y1174" s="17" t="str">
        <f>IF(SUM('Control Sample Data'!M$3:M$98)&gt;10,IF(AND(ISNUMBER('Control Sample Data'!M1173),'Control Sample Data'!M1173&lt;$B$1,'Control Sample Data'!M1173&gt;0),'Control Sample Data'!M1173,$B$1),"")</f>
        <v/>
      </c>
      <c r="Z1174" s="22" t="str">
        <f>IF(ISERROR(VLOOKUP('Choose Housekeeping Genes'!$C405,Calculations!$C$772:$M$1155,2,0)),"",VLOOKUP('Choose Housekeeping Genes'!$C405,Calculations!$C$772:$M$1155,2,0))</f>
        <v/>
      </c>
      <c r="AA1174" s="22" t="str">
        <f>IF(ISERROR(VLOOKUP('Choose Housekeeping Genes'!$C405,Calculations!$C$772:$M$1155,3,0)),"",VLOOKUP('Choose Housekeeping Genes'!$C405,Calculations!$C$772:$M$1155,3,0))</f>
        <v/>
      </c>
      <c r="AB1174" s="22" t="str">
        <f>IF(ISERROR(VLOOKUP('Choose Housekeeping Genes'!$C405,Calculations!$C$772:$M$1155,4,0)),"",VLOOKUP('Choose Housekeeping Genes'!$C405,Calculations!$C$772:$M$1155,4,0))</f>
        <v/>
      </c>
      <c r="AC1174" s="22" t="str">
        <f>IF(ISERROR(VLOOKUP('Choose Housekeeping Genes'!$C405,Calculations!$C$772:$M$1155,5,0)),"",VLOOKUP('Choose Housekeeping Genes'!$C405,Calculations!$C$772:$M$1155,5,0))</f>
        <v/>
      </c>
      <c r="AD1174" s="22" t="str">
        <f>IF(ISERROR(VLOOKUP('Choose Housekeeping Genes'!$C405,Calculations!$C$772:$M$1155,6,0)),"",VLOOKUP('Choose Housekeeping Genes'!$C405,Calculations!$C$772:$M$1155,6,0))</f>
        <v/>
      </c>
      <c r="AE1174" s="22" t="str">
        <f>IF(ISERROR(VLOOKUP('Choose Housekeeping Genes'!$C405,Calculations!$C$772:$M$1155,7,0)),"",VLOOKUP('Choose Housekeeping Genes'!$C405,Calculations!$C$772:$M$1155,7,0))</f>
        <v/>
      </c>
      <c r="AF1174" s="22" t="str">
        <f>IF(ISERROR(VLOOKUP('Choose Housekeeping Genes'!$C405,Calculations!$C$772:$M$1155,8,0)),"",VLOOKUP('Choose Housekeeping Genes'!$C405,Calculations!$C$772:$M$1155,8,0))</f>
        <v/>
      </c>
      <c r="AG1174" s="22" t="str">
        <f>IF(ISERROR(VLOOKUP('Choose Housekeeping Genes'!$C405,Calculations!$C$772:$M$1155,9,0)),"",VLOOKUP('Choose Housekeeping Genes'!$C405,Calculations!$C$772:$M$1155,9,0))</f>
        <v/>
      </c>
      <c r="AH1174" s="22" t="str">
        <f>IF(ISERROR(VLOOKUP('Choose Housekeeping Genes'!$C405,Calculations!$C$772:$M$1155,10,0)),"",VLOOKUP('Choose Housekeeping Genes'!$C405,Calculations!$C$772:$M$1155,10,0))</f>
        <v/>
      </c>
      <c r="AI1174" s="22" t="str">
        <f>IF(ISERROR(VLOOKUP('Choose Housekeeping Genes'!$C405,Calculations!$C$772:$M$1155,11,0)),"",VLOOKUP('Choose Housekeeping Genes'!$C405,Calculations!$C$772:$M$1155,11,0))</f>
        <v/>
      </c>
      <c r="AJ1174" s="22" t="str">
        <f>IF(ISERROR(VLOOKUP('Choose Housekeeping Genes'!$C405,Calculations!$C$772:$Y$1155,14,0)),"",VLOOKUP('Choose Housekeeping Genes'!$C405,Calculations!$C$772:$Y$1155,14,0))</f>
        <v/>
      </c>
      <c r="AK1174" s="22" t="str">
        <f>IF(ISERROR(VLOOKUP('Choose Housekeeping Genes'!$C405,Calculations!$C$772:$Y$1155,15,0)),"",VLOOKUP('Choose Housekeeping Genes'!$C405,Calculations!$C$772:$Y$1155,15,0))</f>
        <v/>
      </c>
      <c r="AL1174" s="22" t="str">
        <f>IF(ISERROR(VLOOKUP('Choose Housekeeping Genes'!$C405,Calculations!$C$772:$Y$1155,16,0)),"",VLOOKUP('Choose Housekeeping Genes'!$C405,Calculations!$C$772:$Y$1155,16,0))</f>
        <v/>
      </c>
      <c r="AM1174" s="22" t="str">
        <f>IF(ISERROR(VLOOKUP('Choose Housekeeping Genes'!$C405,Calculations!$C$772:$Y$1155,17,0)),"",VLOOKUP('Choose Housekeeping Genes'!$C405,Calculations!$C$772:$Y$1155,17,0))</f>
        <v/>
      </c>
      <c r="AN1174" s="22" t="str">
        <f>IF(ISERROR(VLOOKUP('Choose Housekeeping Genes'!$C405,Calculations!$C$772:$Y$1155,18,0)),"",VLOOKUP('Choose Housekeeping Genes'!$C405,Calculations!$C$772:$Y$1155,18,0))</f>
        <v/>
      </c>
      <c r="AO1174" s="22" t="str">
        <f>IF(ISERROR(VLOOKUP('Choose Housekeeping Genes'!$C405,Calculations!$C$772:$Y$1155,19,0)),"",VLOOKUP('Choose Housekeeping Genes'!$C405,Calculations!$C$772:$Y$1155,19,0))</f>
        <v/>
      </c>
      <c r="AP1174" s="22" t="str">
        <f>IF(ISERROR(VLOOKUP('Choose Housekeeping Genes'!$C405,Calculations!$C$772:$Y$1155,20,0)),"",VLOOKUP('Choose Housekeeping Genes'!$C405,Calculations!$C$772:$Y$1155,20,0))</f>
        <v/>
      </c>
      <c r="AQ1174" s="22" t="str">
        <f>IF(ISERROR(VLOOKUP('Choose Housekeeping Genes'!$C405,Calculations!$C$772:$Y$1155,21,0)),"",VLOOKUP('Choose Housekeeping Genes'!$C405,Calculations!$C$772:$Y$1155,21,0))</f>
        <v/>
      </c>
      <c r="AR1174" s="22" t="str">
        <f>IF(ISERROR(VLOOKUP('Choose Housekeeping Genes'!$C405,Calculations!$C$772:$Y$1155,22,0)),"",VLOOKUP('Choose Housekeeping Genes'!$C405,Calculations!$C$772:$Y$1155,22,0))</f>
        <v/>
      </c>
      <c r="AS1174" s="22" t="str">
        <f>IF(ISERROR(VLOOKUP('Choose Housekeeping Genes'!$C405,Calculations!$C$772:$Y$1155,23,0)),"",VLOOKUP('Choose Housekeeping Genes'!$C405,Calculations!$C$772:$Y$1155,23,0))</f>
        <v/>
      </c>
      <c r="AT1174" s="36" t="str">
        <f t="shared" si="790"/>
        <v/>
      </c>
      <c r="AU1174" s="36" t="str">
        <f t="shared" si="791"/>
        <v/>
      </c>
      <c r="AV1174" s="36" t="str">
        <f t="shared" si="792"/>
        <v/>
      </c>
      <c r="AW1174" s="36" t="str">
        <f t="shared" si="793"/>
        <v/>
      </c>
      <c r="AX1174" s="36" t="str">
        <f t="shared" si="794"/>
        <v/>
      </c>
      <c r="AY1174" s="36" t="str">
        <f t="shared" si="795"/>
        <v/>
      </c>
      <c r="AZ1174" s="36" t="str">
        <f t="shared" si="796"/>
        <v/>
      </c>
      <c r="BA1174" s="36" t="str">
        <f t="shared" si="797"/>
        <v/>
      </c>
      <c r="BB1174" s="36" t="str">
        <f t="shared" si="798"/>
        <v/>
      </c>
      <c r="BC1174" s="36" t="str">
        <f t="shared" si="799"/>
        <v/>
      </c>
      <c r="BD1174" s="36" t="str">
        <f t="shared" si="800"/>
        <v/>
      </c>
      <c r="BE1174" s="36" t="str">
        <f t="shared" si="801"/>
        <v/>
      </c>
      <c r="BF1174" s="36" t="str">
        <f t="shared" si="802"/>
        <v/>
      </c>
      <c r="BG1174" s="36" t="str">
        <f t="shared" si="803"/>
        <v/>
      </c>
      <c r="BH1174" s="36" t="str">
        <f t="shared" si="804"/>
        <v/>
      </c>
      <c r="BI1174" s="36" t="str">
        <f t="shared" si="805"/>
        <v/>
      </c>
      <c r="BJ1174" s="36" t="str">
        <f t="shared" si="806"/>
        <v/>
      </c>
      <c r="BK1174" s="36" t="str">
        <f t="shared" si="807"/>
        <v/>
      </c>
      <c r="BL1174" s="36" t="str">
        <f t="shared" si="808"/>
        <v/>
      </c>
      <c r="BM1174" s="36" t="str">
        <f t="shared" si="809"/>
        <v/>
      </c>
      <c r="BN1174" s="38" t="e">
        <f t="shared" si="768"/>
        <v>#DIV/0!</v>
      </c>
      <c r="BO1174" s="38" t="e">
        <f t="shared" si="769"/>
        <v>#DIV/0!</v>
      </c>
      <c r="BP1174" s="39" t="str">
        <f t="shared" si="770"/>
        <v/>
      </c>
      <c r="BQ1174" s="39" t="str">
        <f t="shared" si="771"/>
        <v/>
      </c>
      <c r="BR1174" s="39" t="str">
        <f t="shared" si="772"/>
        <v/>
      </c>
      <c r="BS1174" s="39" t="str">
        <f t="shared" si="773"/>
        <v/>
      </c>
      <c r="BT1174" s="39" t="str">
        <f t="shared" si="774"/>
        <v/>
      </c>
      <c r="BU1174" s="39" t="str">
        <f t="shared" si="775"/>
        <v/>
      </c>
      <c r="BV1174" s="39" t="str">
        <f t="shared" si="776"/>
        <v/>
      </c>
      <c r="BW1174" s="39" t="str">
        <f t="shared" si="777"/>
        <v/>
      </c>
      <c r="BX1174" s="39" t="str">
        <f t="shared" si="778"/>
        <v/>
      </c>
      <c r="BY1174" s="39" t="str">
        <f t="shared" si="779"/>
        <v/>
      </c>
      <c r="BZ1174" s="39" t="str">
        <f t="shared" si="780"/>
        <v/>
      </c>
      <c r="CA1174" s="39" t="str">
        <f t="shared" si="781"/>
        <v/>
      </c>
      <c r="CB1174" s="39" t="str">
        <f t="shared" si="782"/>
        <v/>
      </c>
      <c r="CC1174" s="39" t="str">
        <f t="shared" si="783"/>
        <v/>
      </c>
      <c r="CD1174" s="39" t="str">
        <f t="shared" si="784"/>
        <v/>
      </c>
      <c r="CE1174" s="39" t="str">
        <f t="shared" si="785"/>
        <v/>
      </c>
      <c r="CF1174" s="39" t="str">
        <f t="shared" si="786"/>
        <v/>
      </c>
      <c r="CG1174" s="39" t="str">
        <f t="shared" si="787"/>
        <v/>
      </c>
      <c r="CH1174" s="39" t="str">
        <f t="shared" si="788"/>
        <v/>
      </c>
      <c r="CI1174" s="39" t="str">
        <f t="shared" si="789"/>
        <v/>
      </c>
    </row>
    <row r="1175" spans="1:87">
      <c r="A1175" s="18"/>
      <c r="B1175" s="15" t="str">
        <f>'Gene Table'!E1174</f>
        <v>hsa-miR-4468</v>
      </c>
      <c r="C1175" s="15" t="str">
        <f>'Gene Table'!B1174</f>
        <v>A20</v>
      </c>
      <c r="D1175" s="16" t="str">
        <f>IF(SUM('Test Sample Data'!D$3:D$98)&gt;10,IF(AND(ISNUMBER('Test Sample Data'!D1174),'Test Sample Data'!D1174&lt;$B$1,'Test Sample Data'!D1174&gt;0),'Test Sample Data'!D1174,$B$1),"")</f>
        <v/>
      </c>
      <c r="E1175" s="17" t="str">
        <f>IF(SUM('Test Sample Data'!E$3:E$98)&gt;10,IF(AND(ISNUMBER('Test Sample Data'!E1174),'Test Sample Data'!E1174&lt;$B$1,'Test Sample Data'!E1174&gt;0),'Test Sample Data'!E1174,$B$1),"")</f>
        <v/>
      </c>
      <c r="F1175" s="17" t="str">
        <f>IF(SUM('Test Sample Data'!F$3:F$98)&gt;10,IF(AND(ISNUMBER('Test Sample Data'!F1174),'Test Sample Data'!F1174&lt;$B$1,'Test Sample Data'!F1174&gt;0),'Test Sample Data'!F1174,$B$1),"")</f>
        <v/>
      </c>
      <c r="G1175" s="17" t="str">
        <f>IF(SUM('Test Sample Data'!G$3:G$98)&gt;10,IF(AND(ISNUMBER('Test Sample Data'!G1174),'Test Sample Data'!G1174&lt;$B$1,'Test Sample Data'!G1174&gt;0),'Test Sample Data'!G1174,$B$1),"")</f>
        <v/>
      </c>
      <c r="H1175" s="17" t="str">
        <f>IF(SUM('Test Sample Data'!H$3:H$98)&gt;10,IF(AND(ISNUMBER('Test Sample Data'!H1174),'Test Sample Data'!H1174&lt;$B$1,'Test Sample Data'!H1174&gt;0),'Test Sample Data'!H1174,$B$1),"")</f>
        <v/>
      </c>
      <c r="I1175" s="17" t="str">
        <f>IF(SUM('Test Sample Data'!I$3:I$98)&gt;10,IF(AND(ISNUMBER('Test Sample Data'!I1174),'Test Sample Data'!I1174&lt;$B$1,'Test Sample Data'!I1174&gt;0),'Test Sample Data'!I1174,$B$1),"")</f>
        <v/>
      </c>
      <c r="J1175" s="17" t="str">
        <f>IF(SUM('Test Sample Data'!J$3:J$98)&gt;10,IF(AND(ISNUMBER('Test Sample Data'!J1174),'Test Sample Data'!J1174&lt;$B$1,'Test Sample Data'!J1174&gt;0),'Test Sample Data'!J1174,$B$1),"")</f>
        <v/>
      </c>
      <c r="K1175" s="17" t="str">
        <f>IF(SUM('Test Sample Data'!K$3:K$98)&gt;10,IF(AND(ISNUMBER('Test Sample Data'!K1174),'Test Sample Data'!K1174&lt;$B$1,'Test Sample Data'!K1174&gt;0),'Test Sample Data'!K1174,$B$1),"")</f>
        <v/>
      </c>
      <c r="L1175" s="17" t="str">
        <f>IF(SUM('Test Sample Data'!L$3:L$98)&gt;10,IF(AND(ISNUMBER('Test Sample Data'!L1174),'Test Sample Data'!L1174&lt;$B$1,'Test Sample Data'!L1174&gt;0),'Test Sample Data'!L1174,$B$1),"")</f>
        <v/>
      </c>
      <c r="M1175" s="17" t="str">
        <f>IF(SUM('Test Sample Data'!M$3:M$98)&gt;10,IF(AND(ISNUMBER('Test Sample Data'!M1174),'Test Sample Data'!M1174&lt;$B$1,'Test Sample Data'!M1174&gt;0),'Test Sample Data'!M1174,$B$1),"")</f>
        <v/>
      </c>
      <c r="N1175" s="17" t="str">
        <f>'Gene Table'!E1174</f>
        <v>hsa-miR-4468</v>
      </c>
      <c r="O1175" s="17" t="str">
        <f>'Gene Table'!B1174</f>
        <v>A20</v>
      </c>
      <c r="P1175" s="17" t="str">
        <f>IF(SUM('Control Sample Data'!D$3:D$98)&gt;10,IF(AND(ISNUMBER('Control Sample Data'!D1174),'Control Sample Data'!D1174&lt;$B$1,'Control Sample Data'!D1174&gt;0),'Control Sample Data'!D1174,$B$1),"")</f>
        <v/>
      </c>
      <c r="Q1175" s="17" t="str">
        <f>IF(SUM('Control Sample Data'!E$3:E$98)&gt;10,IF(AND(ISNUMBER('Control Sample Data'!E1174),'Control Sample Data'!E1174&lt;$B$1,'Control Sample Data'!E1174&gt;0),'Control Sample Data'!E1174,$B$1),"")</f>
        <v/>
      </c>
      <c r="R1175" s="17" t="str">
        <f>IF(SUM('Control Sample Data'!F$3:F$98)&gt;10,IF(AND(ISNUMBER('Control Sample Data'!F1174),'Control Sample Data'!F1174&lt;$B$1,'Control Sample Data'!F1174&gt;0),'Control Sample Data'!F1174,$B$1),"")</f>
        <v/>
      </c>
      <c r="S1175" s="17" t="str">
        <f>IF(SUM('Control Sample Data'!G$3:G$98)&gt;10,IF(AND(ISNUMBER('Control Sample Data'!G1174),'Control Sample Data'!G1174&lt;$B$1,'Control Sample Data'!G1174&gt;0),'Control Sample Data'!G1174,$B$1),"")</f>
        <v/>
      </c>
      <c r="T1175" s="17" t="str">
        <f>IF(SUM('Control Sample Data'!H$3:H$98)&gt;10,IF(AND(ISNUMBER('Control Sample Data'!H1174),'Control Sample Data'!H1174&lt;$B$1,'Control Sample Data'!H1174&gt;0),'Control Sample Data'!H1174,$B$1),"")</f>
        <v/>
      </c>
      <c r="U1175" s="17" t="str">
        <f>IF(SUM('Control Sample Data'!I$3:I$98)&gt;10,IF(AND(ISNUMBER('Control Sample Data'!I1174),'Control Sample Data'!I1174&lt;$B$1,'Control Sample Data'!I1174&gt;0),'Control Sample Data'!I1174,$B$1),"")</f>
        <v/>
      </c>
      <c r="V1175" s="17" t="str">
        <f>IF(SUM('Control Sample Data'!J$3:J$98)&gt;10,IF(AND(ISNUMBER('Control Sample Data'!J1174),'Control Sample Data'!J1174&lt;$B$1,'Control Sample Data'!J1174&gt;0),'Control Sample Data'!J1174,$B$1),"")</f>
        <v/>
      </c>
      <c r="W1175" s="17" t="str">
        <f>IF(SUM('Control Sample Data'!K$3:K$98)&gt;10,IF(AND(ISNUMBER('Control Sample Data'!K1174),'Control Sample Data'!K1174&lt;$B$1,'Control Sample Data'!K1174&gt;0),'Control Sample Data'!K1174,$B$1),"")</f>
        <v/>
      </c>
      <c r="X1175" s="17" t="str">
        <f>IF(SUM('Control Sample Data'!L$3:L$98)&gt;10,IF(AND(ISNUMBER('Control Sample Data'!L1174),'Control Sample Data'!L1174&lt;$B$1,'Control Sample Data'!L1174&gt;0),'Control Sample Data'!L1174,$B$1),"")</f>
        <v/>
      </c>
      <c r="Y1175" s="17" t="str">
        <f>IF(SUM('Control Sample Data'!M$3:M$98)&gt;10,IF(AND(ISNUMBER('Control Sample Data'!M1174),'Control Sample Data'!M1174&lt;$B$1,'Control Sample Data'!M1174&gt;0),'Control Sample Data'!M1174,$B$1),"")</f>
        <v/>
      </c>
      <c r="Z1175" s="22" t="str">
        <f>IF(ISERROR(VLOOKUP('Choose Housekeeping Genes'!$C406,Calculations!$C$772:$M$1155,2,0)),"",VLOOKUP('Choose Housekeeping Genes'!$C406,Calculations!$C$772:$M$1155,2,0))</f>
        <v/>
      </c>
      <c r="AA1175" s="22" t="str">
        <f>IF(ISERROR(VLOOKUP('Choose Housekeeping Genes'!$C406,Calculations!$C$772:$M$1155,3,0)),"",VLOOKUP('Choose Housekeeping Genes'!$C406,Calculations!$C$772:$M$1155,3,0))</f>
        <v/>
      </c>
      <c r="AB1175" s="22" t="str">
        <f>IF(ISERROR(VLOOKUP('Choose Housekeeping Genes'!$C406,Calculations!$C$772:$M$1155,4,0)),"",VLOOKUP('Choose Housekeeping Genes'!$C406,Calculations!$C$772:$M$1155,4,0))</f>
        <v/>
      </c>
      <c r="AC1175" s="22" t="str">
        <f>IF(ISERROR(VLOOKUP('Choose Housekeeping Genes'!$C406,Calculations!$C$772:$M$1155,5,0)),"",VLOOKUP('Choose Housekeeping Genes'!$C406,Calculations!$C$772:$M$1155,5,0))</f>
        <v/>
      </c>
      <c r="AD1175" s="22" t="str">
        <f>IF(ISERROR(VLOOKUP('Choose Housekeeping Genes'!$C406,Calculations!$C$772:$M$1155,6,0)),"",VLOOKUP('Choose Housekeeping Genes'!$C406,Calculations!$C$772:$M$1155,6,0))</f>
        <v/>
      </c>
      <c r="AE1175" s="22" t="str">
        <f>IF(ISERROR(VLOOKUP('Choose Housekeeping Genes'!$C406,Calculations!$C$772:$M$1155,7,0)),"",VLOOKUP('Choose Housekeeping Genes'!$C406,Calculations!$C$772:$M$1155,7,0))</f>
        <v/>
      </c>
      <c r="AF1175" s="22" t="str">
        <f>IF(ISERROR(VLOOKUP('Choose Housekeeping Genes'!$C406,Calculations!$C$772:$M$1155,8,0)),"",VLOOKUP('Choose Housekeeping Genes'!$C406,Calculations!$C$772:$M$1155,8,0))</f>
        <v/>
      </c>
      <c r="AG1175" s="22" t="str">
        <f>IF(ISERROR(VLOOKUP('Choose Housekeeping Genes'!$C406,Calculations!$C$772:$M$1155,9,0)),"",VLOOKUP('Choose Housekeeping Genes'!$C406,Calculations!$C$772:$M$1155,9,0))</f>
        <v/>
      </c>
      <c r="AH1175" s="22" t="str">
        <f>IF(ISERROR(VLOOKUP('Choose Housekeeping Genes'!$C406,Calculations!$C$772:$M$1155,10,0)),"",VLOOKUP('Choose Housekeeping Genes'!$C406,Calculations!$C$772:$M$1155,10,0))</f>
        <v/>
      </c>
      <c r="AI1175" s="22" t="str">
        <f>IF(ISERROR(VLOOKUP('Choose Housekeeping Genes'!$C406,Calculations!$C$772:$M$1155,11,0)),"",VLOOKUP('Choose Housekeeping Genes'!$C406,Calculations!$C$772:$M$1155,11,0))</f>
        <v/>
      </c>
      <c r="AJ1175" s="22" t="str">
        <f>IF(ISERROR(VLOOKUP('Choose Housekeeping Genes'!$C406,Calculations!$C$772:$Y$1155,14,0)),"",VLOOKUP('Choose Housekeeping Genes'!$C406,Calculations!$C$772:$Y$1155,14,0))</f>
        <v/>
      </c>
      <c r="AK1175" s="22" t="str">
        <f>IF(ISERROR(VLOOKUP('Choose Housekeeping Genes'!$C406,Calculations!$C$772:$Y$1155,15,0)),"",VLOOKUP('Choose Housekeeping Genes'!$C406,Calculations!$C$772:$Y$1155,15,0))</f>
        <v/>
      </c>
      <c r="AL1175" s="22" t="str">
        <f>IF(ISERROR(VLOOKUP('Choose Housekeeping Genes'!$C406,Calculations!$C$772:$Y$1155,16,0)),"",VLOOKUP('Choose Housekeeping Genes'!$C406,Calculations!$C$772:$Y$1155,16,0))</f>
        <v/>
      </c>
      <c r="AM1175" s="22" t="str">
        <f>IF(ISERROR(VLOOKUP('Choose Housekeeping Genes'!$C406,Calculations!$C$772:$Y$1155,17,0)),"",VLOOKUP('Choose Housekeeping Genes'!$C406,Calculations!$C$772:$Y$1155,17,0))</f>
        <v/>
      </c>
      <c r="AN1175" s="22" t="str">
        <f>IF(ISERROR(VLOOKUP('Choose Housekeeping Genes'!$C406,Calculations!$C$772:$Y$1155,18,0)),"",VLOOKUP('Choose Housekeeping Genes'!$C406,Calculations!$C$772:$Y$1155,18,0))</f>
        <v/>
      </c>
      <c r="AO1175" s="22" t="str">
        <f>IF(ISERROR(VLOOKUP('Choose Housekeeping Genes'!$C406,Calculations!$C$772:$Y$1155,19,0)),"",VLOOKUP('Choose Housekeeping Genes'!$C406,Calculations!$C$772:$Y$1155,19,0))</f>
        <v/>
      </c>
      <c r="AP1175" s="22" t="str">
        <f>IF(ISERROR(VLOOKUP('Choose Housekeeping Genes'!$C406,Calculations!$C$772:$Y$1155,20,0)),"",VLOOKUP('Choose Housekeeping Genes'!$C406,Calculations!$C$772:$Y$1155,20,0))</f>
        <v/>
      </c>
      <c r="AQ1175" s="22" t="str">
        <f>IF(ISERROR(VLOOKUP('Choose Housekeeping Genes'!$C406,Calculations!$C$772:$Y$1155,21,0)),"",VLOOKUP('Choose Housekeeping Genes'!$C406,Calculations!$C$772:$Y$1155,21,0))</f>
        <v/>
      </c>
      <c r="AR1175" s="22" t="str">
        <f>IF(ISERROR(VLOOKUP('Choose Housekeeping Genes'!$C406,Calculations!$C$772:$Y$1155,22,0)),"",VLOOKUP('Choose Housekeeping Genes'!$C406,Calculations!$C$772:$Y$1155,22,0))</f>
        <v/>
      </c>
      <c r="AS1175" s="22" t="str">
        <f>IF(ISERROR(VLOOKUP('Choose Housekeeping Genes'!$C406,Calculations!$C$772:$Y$1155,23,0)),"",VLOOKUP('Choose Housekeeping Genes'!$C406,Calculations!$C$772:$Y$1155,23,0))</f>
        <v/>
      </c>
      <c r="AT1175" s="36" t="str">
        <f t="shared" si="790"/>
        <v/>
      </c>
      <c r="AU1175" s="36" t="str">
        <f t="shared" si="791"/>
        <v/>
      </c>
      <c r="AV1175" s="36" t="str">
        <f t="shared" si="792"/>
        <v/>
      </c>
      <c r="AW1175" s="36" t="str">
        <f t="shared" si="793"/>
        <v/>
      </c>
      <c r="AX1175" s="36" t="str">
        <f t="shared" si="794"/>
        <v/>
      </c>
      <c r="AY1175" s="36" t="str">
        <f t="shared" si="795"/>
        <v/>
      </c>
      <c r="AZ1175" s="36" t="str">
        <f t="shared" si="796"/>
        <v/>
      </c>
      <c r="BA1175" s="36" t="str">
        <f t="shared" si="797"/>
        <v/>
      </c>
      <c r="BB1175" s="36" t="str">
        <f t="shared" si="798"/>
        <v/>
      </c>
      <c r="BC1175" s="36" t="str">
        <f t="shared" si="799"/>
        <v/>
      </c>
      <c r="BD1175" s="36" t="str">
        <f t="shared" si="800"/>
        <v/>
      </c>
      <c r="BE1175" s="36" t="str">
        <f t="shared" si="801"/>
        <v/>
      </c>
      <c r="BF1175" s="36" t="str">
        <f t="shared" si="802"/>
        <v/>
      </c>
      <c r="BG1175" s="36" t="str">
        <f t="shared" si="803"/>
        <v/>
      </c>
      <c r="BH1175" s="36" t="str">
        <f t="shared" si="804"/>
        <v/>
      </c>
      <c r="BI1175" s="36" t="str">
        <f t="shared" si="805"/>
        <v/>
      </c>
      <c r="BJ1175" s="36" t="str">
        <f t="shared" si="806"/>
        <v/>
      </c>
      <c r="BK1175" s="36" t="str">
        <f t="shared" si="807"/>
        <v/>
      </c>
      <c r="BL1175" s="36" t="str">
        <f t="shared" si="808"/>
        <v/>
      </c>
      <c r="BM1175" s="36" t="str">
        <f t="shared" si="809"/>
        <v/>
      </c>
      <c r="BN1175" s="38" t="e">
        <f t="shared" si="768"/>
        <v>#DIV/0!</v>
      </c>
      <c r="BO1175" s="38" t="e">
        <f t="shared" si="769"/>
        <v>#DIV/0!</v>
      </c>
      <c r="BP1175" s="39" t="str">
        <f t="shared" si="770"/>
        <v/>
      </c>
      <c r="BQ1175" s="39" t="str">
        <f t="shared" si="771"/>
        <v/>
      </c>
      <c r="BR1175" s="39" t="str">
        <f t="shared" si="772"/>
        <v/>
      </c>
      <c r="BS1175" s="39" t="str">
        <f t="shared" si="773"/>
        <v/>
      </c>
      <c r="BT1175" s="39" t="str">
        <f t="shared" si="774"/>
        <v/>
      </c>
      <c r="BU1175" s="39" t="str">
        <f t="shared" si="775"/>
        <v/>
      </c>
      <c r="BV1175" s="39" t="str">
        <f t="shared" si="776"/>
        <v/>
      </c>
      <c r="BW1175" s="39" t="str">
        <f t="shared" si="777"/>
        <v/>
      </c>
      <c r="BX1175" s="39" t="str">
        <f t="shared" si="778"/>
        <v/>
      </c>
      <c r="BY1175" s="39" t="str">
        <f t="shared" si="779"/>
        <v/>
      </c>
      <c r="BZ1175" s="39" t="str">
        <f t="shared" si="780"/>
        <v/>
      </c>
      <c r="CA1175" s="39" t="str">
        <f t="shared" si="781"/>
        <v/>
      </c>
      <c r="CB1175" s="39" t="str">
        <f t="shared" si="782"/>
        <v/>
      </c>
      <c r="CC1175" s="39" t="str">
        <f t="shared" si="783"/>
        <v/>
      </c>
      <c r="CD1175" s="39" t="str">
        <f t="shared" si="784"/>
        <v/>
      </c>
      <c r="CE1175" s="39" t="str">
        <f t="shared" si="785"/>
        <v/>
      </c>
      <c r="CF1175" s="39" t="str">
        <f t="shared" si="786"/>
        <v/>
      </c>
      <c r="CG1175" s="39" t="str">
        <f t="shared" si="787"/>
        <v/>
      </c>
      <c r="CH1175" s="39" t="str">
        <f t="shared" si="788"/>
        <v/>
      </c>
      <c r="CI1175" s="39" t="str">
        <f t="shared" si="789"/>
        <v/>
      </c>
    </row>
    <row r="1176" spans="1:87">
      <c r="A1176" s="18"/>
      <c r="B1176" s="15" t="str">
        <f>'Gene Table'!E1175</f>
        <v>hsa-miR-3924</v>
      </c>
      <c r="C1176" s="15" t="str">
        <f>'Gene Table'!B1175</f>
        <v>A21</v>
      </c>
      <c r="D1176" s="16" t="str">
        <f>IF(SUM('Test Sample Data'!D$3:D$98)&gt;10,IF(AND(ISNUMBER('Test Sample Data'!D1175),'Test Sample Data'!D1175&lt;$B$1,'Test Sample Data'!D1175&gt;0),'Test Sample Data'!D1175,$B$1),"")</f>
        <v/>
      </c>
      <c r="E1176" s="17" t="str">
        <f>IF(SUM('Test Sample Data'!E$3:E$98)&gt;10,IF(AND(ISNUMBER('Test Sample Data'!E1175),'Test Sample Data'!E1175&lt;$B$1,'Test Sample Data'!E1175&gt;0),'Test Sample Data'!E1175,$B$1),"")</f>
        <v/>
      </c>
      <c r="F1176" s="17" t="str">
        <f>IF(SUM('Test Sample Data'!F$3:F$98)&gt;10,IF(AND(ISNUMBER('Test Sample Data'!F1175),'Test Sample Data'!F1175&lt;$B$1,'Test Sample Data'!F1175&gt;0),'Test Sample Data'!F1175,$B$1),"")</f>
        <v/>
      </c>
      <c r="G1176" s="17" t="str">
        <f>IF(SUM('Test Sample Data'!G$3:G$98)&gt;10,IF(AND(ISNUMBER('Test Sample Data'!G1175),'Test Sample Data'!G1175&lt;$B$1,'Test Sample Data'!G1175&gt;0),'Test Sample Data'!G1175,$B$1),"")</f>
        <v/>
      </c>
      <c r="H1176" s="17" t="str">
        <f>IF(SUM('Test Sample Data'!H$3:H$98)&gt;10,IF(AND(ISNUMBER('Test Sample Data'!H1175),'Test Sample Data'!H1175&lt;$B$1,'Test Sample Data'!H1175&gt;0),'Test Sample Data'!H1175,$B$1),"")</f>
        <v/>
      </c>
      <c r="I1176" s="17" t="str">
        <f>IF(SUM('Test Sample Data'!I$3:I$98)&gt;10,IF(AND(ISNUMBER('Test Sample Data'!I1175),'Test Sample Data'!I1175&lt;$B$1,'Test Sample Data'!I1175&gt;0),'Test Sample Data'!I1175,$B$1),"")</f>
        <v/>
      </c>
      <c r="J1176" s="17" t="str">
        <f>IF(SUM('Test Sample Data'!J$3:J$98)&gt;10,IF(AND(ISNUMBER('Test Sample Data'!J1175),'Test Sample Data'!J1175&lt;$B$1,'Test Sample Data'!J1175&gt;0),'Test Sample Data'!J1175,$B$1),"")</f>
        <v/>
      </c>
      <c r="K1176" s="17" t="str">
        <f>IF(SUM('Test Sample Data'!K$3:K$98)&gt;10,IF(AND(ISNUMBER('Test Sample Data'!K1175),'Test Sample Data'!K1175&lt;$B$1,'Test Sample Data'!K1175&gt;0),'Test Sample Data'!K1175,$B$1),"")</f>
        <v/>
      </c>
      <c r="L1176" s="17" t="str">
        <f>IF(SUM('Test Sample Data'!L$3:L$98)&gt;10,IF(AND(ISNUMBER('Test Sample Data'!L1175),'Test Sample Data'!L1175&lt;$B$1,'Test Sample Data'!L1175&gt;0),'Test Sample Data'!L1175,$B$1),"")</f>
        <v/>
      </c>
      <c r="M1176" s="17" t="str">
        <f>IF(SUM('Test Sample Data'!M$3:M$98)&gt;10,IF(AND(ISNUMBER('Test Sample Data'!M1175),'Test Sample Data'!M1175&lt;$B$1,'Test Sample Data'!M1175&gt;0),'Test Sample Data'!M1175,$B$1),"")</f>
        <v/>
      </c>
      <c r="N1176" s="17" t="str">
        <f>'Gene Table'!E1175</f>
        <v>hsa-miR-3924</v>
      </c>
      <c r="O1176" s="17" t="str">
        <f>'Gene Table'!B1175</f>
        <v>A21</v>
      </c>
      <c r="P1176" s="17" t="str">
        <f>IF(SUM('Control Sample Data'!D$3:D$98)&gt;10,IF(AND(ISNUMBER('Control Sample Data'!D1175),'Control Sample Data'!D1175&lt;$B$1,'Control Sample Data'!D1175&gt;0),'Control Sample Data'!D1175,$B$1),"")</f>
        <v/>
      </c>
      <c r="Q1176" s="17" t="str">
        <f>IF(SUM('Control Sample Data'!E$3:E$98)&gt;10,IF(AND(ISNUMBER('Control Sample Data'!E1175),'Control Sample Data'!E1175&lt;$B$1,'Control Sample Data'!E1175&gt;0),'Control Sample Data'!E1175,$B$1),"")</f>
        <v/>
      </c>
      <c r="R1176" s="17" t="str">
        <f>IF(SUM('Control Sample Data'!F$3:F$98)&gt;10,IF(AND(ISNUMBER('Control Sample Data'!F1175),'Control Sample Data'!F1175&lt;$B$1,'Control Sample Data'!F1175&gt;0),'Control Sample Data'!F1175,$B$1),"")</f>
        <v/>
      </c>
      <c r="S1176" s="17" t="str">
        <f>IF(SUM('Control Sample Data'!G$3:G$98)&gt;10,IF(AND(ISNUMBER('Control Sample Data'!G1175),'Control Sample Data'!G1175&lt;$B$1,'Control Sample Data'!G1175&gt;0),'Control Sample Data'!G1175,$B$1),"")</f>
        <v/>
      </c>
      <c r="T1176" s="17" t="str">
        <f>IF(SUM('Control Sample Data'!H$3:H$98)&gt;10,IF(AND(ISNUMBER('Control Sample Data'!H1175),'Control Sample Data'!H1175&lt;$B$1,'Control Sample Data'!H1175&gt;0),'Control Sample Data'!H1175,$B$1),"")</f>
        <v/>
      </c>
      <c r="U1176" s="17" t="str">
        <f>IF(SUM('Control Sample Data'!I$3:I$98)&gt;10,IF(AND(ISNUMBER('Control Sample Data'!I1175),'Control Sample Data'!I1175&lt;$B$1,'Control Sample Data'!I1175&gt;0),'Control Sample Data'!I1175,$B$1),"")</f>
        <v/>
      </c>
      <c r="V1176" s="17" t="str">
        <f>IF(SUM('Control Sample Data'!J$3:J$98)&gt;10,IF(AND(ISNUMBER('Control Sample Data'!J1175),'Control Sample Data'!J1175&lt;$B$1,'Control Sample Data'!J1175&gt;0),'Control Sample Data'!J1175,$B$1),"")</f>
        <v/>
      </c>
      <c r="W1176" s="17" t="str">
        <f>IF(SUM('Control Sample Data'!K$3:K$98)&gt;10,IF(AND(ISNUMBER('Control Sample Data'!K1175),'Control Sample Data'!K1175&lt;$B$1,'Control Sample Data'!K1175&gt;0),'Control Sample Data'!K1175,$B$1),"")</f>
        <v/>
      </c>
      <c r="X1176" s="17" t="str">
        <f>IF(SUM('Control Sample Data'!L$3:L$98)&gt;10,IF(AND(ISNUMBER('Control Sample Data'!L1175),'Control Sample Data'!L1175&lt;$B$1,'Control Sample Data'!L1175&gt;0),'Control Sample Data'!L1175,$B$1),"")</f>
        <v/>
      </c>
      <c r="Y1176" s="17" t="str">
        <f>IF(SUM('Control Sample Data'!M$3:M$98)&gt;10,IF(AND(ISNUMBER('Control Sample Data'!M1175),'Control Sample Data'!M1175&lt;$B$1,'Control Sample Data'!M1175&gt;0),'Control Sample Data'!M1175,$B$1),"")</f>
        <v/>
      </c>
      <c r="Z1176" s="23" t="s">
        <v>5607</v>
      </c>
      <c r="AA1176" s="23"/>
      <c r="AB1176" s="23"/>
      <c r="AC1176" s="23"/>
      <c r="AD1176" s="23"/>
      <c r="AE1176" s="23"/>
      <c r="AF1176" s="23"/>
      <c r="AG1176" s="23"/>
      <c r="AH1176" s="23"/>
      <c r="AI1176" s="23"/>
      <c r="AJ1176" s="25"/>
      <c r="AK1176" s="25"/>
      <c r="AL1176" s="25"/>
      <c r="AM1176" s="25"/>
      <c r="AN1176" s="25"/>
      <c r="AO1176" s="25"/>
      <c r="AP1176" s="25"/>
      <c r="AQ1176" s="25"/>
      <c r="AR1176" s="25"/>
      <c r="AS1176" s="25"/>
      <c r="AT1176" s="36" t="str">
        <f t="shared" si="790"/>
        <v/>
      </c>
      <c r="AU1176" s="36" t="str">
        <f t="shared" si="791"/>
        <v/>
      </c>
      <c r="AV1176" s="36" t="str">
        <f t="shared" si="792"/>
        <v/>
      </c>
      <c r="AW1176" s="36" t="str">
        <f t="shared" si="793"/>
        <v/>
      </c>
      <c r="AX1176" s="36" t="str">
        <f t="shared" si="794"/>
        <v/>
      </c>
      <c r="AY1176" s="36" t="str">
        <f t="shared" si="795"/>
        <v/>
      </c>
      <c r="AZ1176" s="36" t="str">
        <f t="shared" si="796"/>
        <v/>
      </c>
      <c r="BA1176" s="36" t="str">
        <f t="shared" si="797"/>
        <v/>
      </c>
      <c r="BB1176" s="36" t="str">
        <f t="shared" si="798"/>
        <v/>
      </c>
      <c r="BC1176" s="36" t="str">
        <f t="shared" si="799"/>
        <v/>
      </c>
      <c r="BD1176" s="36" t="str">
        <f t="shared" si="800"/>
        <v/>
      </c>
      <c r="BE1176" s="36" t="str">
        <f t="shared" si="801"/>
        <v/>
      </c>
      <c r="BF1176" s="36" t="str">
        <f t="shared" si="802"/>
        <v/>
      </c>
      <c r="BG1176" s="36" t="str">
        <f t="shared" si="803"/>
        <v/>
      </c>
      <c r="BH1176" s="36" t="str">
        <f t="shared" si="804"/>
        <v/>
      </c>
      <c r="BI1176" s="36" t="str">
        <f t="shared" si="805"/>
        <v/>
      </c>
      <c r="BJ1176" s="36" t="str">
        <f t="shared" si="806"/>
        <v/>
      </c>
      <c r="BK1176" s="36" t="str">
        <f t="shared" si="807"/>
        <v/>
      </c>
      <c r="BL1176" s="36" t="str">
        <f t="shared" si="808"/>
        <v/>
      </c>
      <c r="BM1176" s="36" t="str">
        <f t="shared" si="809"/>
        <v/>
      </c>
      <c r="BN1176" s="38" t="e">
        <f t="shared" si="768"/>
        <v>#DIV/0!</v>
      </c>
      <c r="BO1176" s="38" t="e">
        <f t="shared" si="769"/>
        <v>#DIV/0!</v>
      </c>
      <c r="BP1176" s="39" t="str">
        <f t="shared" si="770"/>
        <v/>
      </c>
      <c r="BQ1176" s="39" t="str">
        <f t="shared" si="771"/>
        <v/>
      </c>
      <c r="BR1176" s="39" t="str">
        <f t="shared" si="772"/>
        <v/>
      </c>
      <c r="BS1176" s="39" t="str">
        <f t="shared" si="773"/>
        <v/>
      </c>
      <c r="BT1176" s="39" t="str">
        <f t="shared" si="774"/>
        <v/>
      </c>
      <c r="BU1176" s="39" t="str">
        <f t="shared" si="775"/>
        <v/>
      </c>
      <c r="BV1176" s="39" t="str">
        <f t="shared" si="776"/>
        <v/>
      </c>
      <c r="BW1176" s="39" t="str">
        <f t="shared" si="777"/>
        <v/>
      </c>
      <c r="BX1176" s="39" t="str">
        <f t="shared" si="778"/>
        <v/>
      </c>
      <c r="BY1176" s="39" t="str">
        <f t="shared" si="779"/>
        <v/>
      </c>
      <c r="BZ1176" s="39" t="str">
        <f t="shared" si="780"/>
        <v/>
      </c>
      <c r="CA1176" s="39" t="str">
        <f t="shared" si="781"/>
        <v/>
      </c>
      <c r="CB1176" s="39" t="str">
        <f t="shared" si="782"/>
        <v/>
      </c>
      <c r="CC1176" s="39" t="str">
        <f t="shared" si="783"/>
        <v/>
      </c>
      <c r="CD1176" s="39" t="str">
        <f t="shared" si="784"/>
        <v/>
      </c>
      <c r="CE1176" s="39" t="str">
        <f t="shared" si="785"/>
        <v/>
      </c>
      <c r="CF1176" s="39" t="str">
        <f t="shared" si="786"/>
        <v/>
      </c>
      <c r="CG1176" s="39" t="str">
        <f t="shared" si="787"/>
        <v/>
      </c>
      <c r="CH1176" s="39" t="str">
        <f t="shared" si="788"/>
        <v/>
      </c>
      <c r="CI1176" s="39" t="str">
        <f t="shared" si="789"/>
        <v/>
      </c>
    </row>
    <row r="1177" spans="1:87">
      <c r="A1177" s="18"/>
      <c r="B1177" s="15" t="str">
        <f>'Gene Table'!E1176</f>
        <v>hsa-miR-4470</v>
      </c>
      <c r="C1177" s="15" t="str">
        <f>'Gene Table'!B1176</f>
        <v>A22</v>
      </c>
      <c r="D1177" s="16" t="str">
        <f>IF(SUM('Test Sample Data'!D$3:D$98)&gt;10,IF(AND(ISNUMBER('Test Sample Data'!D1176),'Test Sample Data'!D1176&lt;$B$1,'Test Sample Data'!D1176&gt;0),'Test Sample Data'!D1176,$B$1),"")</f>
        <v/>
      </c>
      <c r="E1177" s="17" t="str">
        <f>IF(SUM('Test Sample Data'!E$3:E$98)&gt;10,IF(AND(ISNUMBER('Test Sample Data'!E1176),'Test Sample Data'!E1176&lt;$B$1,'Test Sample Data'!E1176&gt;0),'Test Sample Data'!E1176,$B$1),"")</f>
        <v/>
      </c>
      <c r="F1177" s="17" t="str">
        <f>IF(SUM('Test Sample Data'!F$3:F$98)&gt;10,IF(AND(ISNUMBER('Test Sample Data'!F1176),'Test Sample Data'!F1176&lt;$B$1,'Test Sample Data'!F1176&gt;0),'Test Sample Data'!F1176,$B$1),"")</f>
        <v/>
      </c>
      <c r="G1177" s="17" t="str">
        <f>IF(SUM('Test Sample Data'!G$3:G$98)&gt;10,IF(AND(ISNUMBER('Test Sample Data'!G1176),'Test Sample Data'!G1176&lt;$B$1,'Test Sample Data'!G1176&gt;0),'Test Sample Data'!G1176,$B$1),"")</f>
        <v/>
      </c>
      <c r="H1177" s="17" t="str">
        <f>IF(SUM('Test Sample Data'!H$3:H$98)&gt;10,IF(AND(ISNUMBER('Test Sample Data'!H1176),'Test Sample Data'!H1176&lt;$B$1,'Test Sample Data'!H1176&gt;0),'Test Sample Data'!H1176,$B$1),"")</f>
        <v/>
      </c>
      <c r="I1177" s="17" t="str">
        <f>IF(SUM('Test Sample Data'!I$3:I$98)&gt;10,IF(AND(ISNUMBER('Test Sample Data'!I1176),'Test Sample Data'!I1176&lt;$B$1,'Test Sample Data'!I1176&gt;0),'Test Sample Data'!I1176,$B$1),"")</f>
        <v/>
      </c>
      <c r="J1177" s="17" t="str">
        <f>IF(SUM('Test Sample Data'!J$3:J$98)&gt;10,IF(AND(ISNUMBER('Test Sample Data'!J1176),'Test Sample Data'!J1176&lt;$B$1,'Test Sample Data'!J1176&gt;0),'Test Sample Data'!J1176,$B$1),"")</f>
        <v/>
      </c>
      <c r="K1177" s="17" t="str">
        <f>IF(SUM('Test Sample Data'!K$3:K$98)&gt;10,IF(AND(ISNUMBER('Test Sample Data'!K1176),'Test Sample Data'!K1176&lt;$B$1,'Test Sample Data'!K1176&gt;0),'Test Sample Data'!K1176,$B$1),"")</f>
        <v/>
      </c>
      <c r="L1177" s="17" t="str">
        <f>IF(SUM('Test Sample Data'!L$3:L$98)&gt;10,IF(AND(ISNUMBER('Test Sample Data'!L1176),'Test Sample Data'!L1176&lt;$B$1,'Test Sample Data'!L1176&gt;0),'Test Sample Data'!L1176,$B$1),"")</f>
        <v/>
      </c>
      <c r="M1177" s="17" t="str">
        <f>IF(SUM('Test Sample Data'!M$3:M$98)&gt;10,IF(AND(ISNUMBER('Test Sample Data'!M1176),'Test Sample Data'!M1176&lt;$B$1,'Test Sample Data'!M1176&gt;0),'Test Sample Data'!M1176,$B$1),"")</f>
        <v/>
      </c>
      <c r="N1177" s="17" t="str">
        <f>'Gene Table'!E1176</f>
        <v>hsa-miR-4470</v>
      </c>
      <c r="O1177" s="17" t="str">
        <f>'Gene Table'!B1176</f>
        <v>A22</v>
      </c>
      <c r="P1177" s="17" t="str">
        <f>IF(SUM('Control Sample Data'!D$3:D$98)&gt;10,IF(AND(ISNUMBER('Control Sample Data'!D1176),'Control Sample Data'!D1176&lt;$B$1,'Control Sample Data'!D1176&gt;0),'Control Sample Data'!D1176,$B$1),"")</f>
        <v/>
      </c>
      <c r="Q1177" s="17" t="str">
        <f>IF(SUM('Control Sample Data'!E$3:E$98)&gt;10,IF(AND(ISNUMBER('Control Sample Data'!E1176),'Control Sample Data'!E1176&lt;$B$1,'Control Sample Data'!E1176&gt;0),'Control Sample Data'!E1176,$B$1),"")</f>
        <v/>
      </c>
      <c r="R1177" s="17" t="str">
        <f>IF(SUM('Control Sample Data'!F$3:F$98)&gt;10,IF(AND(ISNUMBER('Control Sample Data'!F1176),'Control Sample Data'!F1176&lt;$B$1,'Control Sample Data'!F1176&gt;0),'Control Sample Data'!F1176,$B$1),"")</f>
        <v/>
      </c>
      <c r="S1177" s="17" t="str">
        <f>IF(SUM('Control Sample Data'!G$3:G$98)&gt;10,IF(AND(ISNUMBER('Control Sample Data'!G1176),'Control Sample Data'!G1176&lt;$B$1,'Control Sample Data'!G1176&gt;0),'Control Sample Data'!G1176,$B$1),"")</f>
        <v/>
      </c>
      <c r="T1177" s="17" t="str">
        <f>IF(SUM('Control Sample Data'!H$3:H$98)&gt;10,IF(AND(ISNUMBER('Control Sample Data'!H1176),'Control Sample Data'!H1176&lt;$B$1,'Control Sample Data'!H1176&gt;0),'Control Sample Data'!H1176,$B$1),"")</f>
        <v/>
      </c>
      <c r="U1177" s="17" t="str">
        <f>IF(SUM('Control Sample Data'!I$3:I$98)&gt;10,IF(AND(ISNUMBER('Control Sample Data'!I1176),'Control Sample Data'!I1176&lt;$B$1,'Control Sample Data'!I1176&gt;0),'Control Sample Data'!I1176,$B$1),"")</f>
        <v/>
      </c>
      <c r="V1177" s="17" t="str">
        <f>IF(SUM('Control Sample Data'!J$3:J$98)&gt;10,IF(AND(ISNUMBER('Control Sample Data'!J1176),'Control Sample Data'!J1176&lt;$B$1,'Control Sample Data'!J1176&gt;0),'Control Sample Data'!J1176,$B$1),"")</f>
        <v/>
      </c>
      <c r="W1177" s="17" t="str">
        <f>IF(SUM('Control Sample Data'!K$3:K$98)&gt;10,IF(AND(ISNUMBER('Control Sample Data'!K1176),'Control Sample Data'!K1176&lt;$B$1,'Control Sample Data'!K1176&gt;0),'Control Sample Data'!K1176,$B$1),"")</f>
        <v/>
      </c>
      <c r="X1177" s="17" t="str">
        <f>IF(SUM('Control Sample Data'!L$3:L$98)&gt;10,IF(AND(ISNUMBER('Control Sample Data'!L1176),'Control Sample Data'!L1176&lt;$B$1,'Control Sample Data'!L1176&gt;0),'Control Sample Data'!L1176,$B$1),"")</f>
        <v/>
      </c>
      <c r="Y1177" s="17" t="str">
        <f>IF(SUM('Control Sample Data'!M$3:M$98)&gt;10,IF(AND(ISNUMBER('Control Sample Data'!M1176),'Control Sample Data'!M1176&lt;$B$1,'Control Sample Data'!M1176&gt;0),'Control Sample Data'!M1176,$B$1),"")</f>
        <v/>
      </c>
      <c r="Z1177" s="24" t="s">
        <v>5608</v>
      </c>
      <c r="AA1177" s="25"/>
      <c r="AB1177" s="25"/>
      <c r="AC1177" s="25"/>
      <c r="AD1177" s="25"/>
      <c r="AE1177" s="25"/>
      <c r="AF1177" s="25"/>
      <c r="AG1177" s="25"/>
      <c r="AH1177" s="25"/>
      <c r="AI1177" s="25"/>
      <c r="AJ1177" s="24" t="s">
        <v>5608</v>
      </c>
      <c r="AK1177" s="25"/>
      <c r="AL1177" s="25"/>
      <c r="AM1177" s="25"/>
      <c r="AN1177" s="25"/>
      <c r="AO1177" s="25"/>
      <c r="AP1177" s="25"/>
      <c r="AQ1177" s="25"/>
      <c r="AR1177" s="25"/>
      <c r="AS1177" s="25"/>
      <c r="AT1177" s="36" t="str">
        <f t="shared" si="790"/>
        <v/>
      </c>
      <c r="AU1177" s="36" t="str">
        <f t="shared" si="791"/>
        <v/>
      </c>
      <c r="AV1177" s="36" t="str">
        <f t="shared" si="792"/>
        <v/>
      </c>
      <c r="AW1177" s="36" t="str">
        <f t="shared" si="793"/>
        <v/>
      </c>
      <c r="AX1177" s="36" t="str">
        <f t="shared" si="794"/>
        <v/>
      </c>
      <c r="AY1177" s="36" t="str">
        <f t="shared" si="795"/>
        <v/>
      </c>
      <c r="AZ1177" s="36" t="str">
        <f t="shared" si="796"/>
        <v/>
      </c>
      <c r="BA1177" s="36" t="str">
        <f t="shared" si="797"/>
        <v/>
      </c>
      <c r="BB1177" s="36" t="str">
        <f t="shared" si="798"/>
        <v/>
      </c>
      <c r="BC1177" s="36" t="str">
        <f t="shared" si="799"/>
        <v/>
      </c>
      <c r="BD1177" s="36" t="str">
        <f t="shared" si="800"/>
        <v/>
      </c>
      <c r="BE1177" s="36" t="str">
        <f t="shared" si="801"/>
        <v/>
      </c>
      <c r="BF1177" s="36" t="str">
        <f t="shared" si="802"/>
        <v/>
      </c>
      <c r="BG1177" s="36" t="str">
        <f t="shared" si="803"/>
        <v/>
      </c>
      <c r="BH1177" s="36" t="str">
        <f t="shared" si="804"/>
        <v/>
      </c>
      <c r="BI1177" s="36" t="str">
        <f t="shared" si="805"/>
        <v/>
      </c>
      <c r="BJ1177" s="36" t="str">
        <f t="shared" si="806"/>
        <v/>
      </c>
      <c r="BK1177" s="36" t="str">
        <f t="shared" si="807"/>
        <v/>
      </c>
      <c r="BL1177" s="36" t="str">
        <f t="shared" si="808"/>
        <v/>
      </c>
      <c r="BM1177" s="36" t="str">
        <f t="shared" si="809"/>
        <v/>
      </c>
      <c r="BN1177" s="38" t="e">
        <f t="shared" si="768"/>
        <v>#DIV/0!</v>
      </c>
      <c r="BO1177" s="38" t="e">
        <f t="shared" si="769"/>
        <v>#DIV/0!</v>
      </c>
      <c r="BP1177" s="39" t="str">
        <f t="shared" si="770"/>
        <v/>
      </c>
      <c r="BQ1177" s="39" t="str">
        <f t="shared" si="771"/>
        <v/>
      </c>
      <c r="BR1177" s="39" t="str">
        <f t="shared" si="772"/>
        <v/>
      </c>
      <c r="BS1177" s="39" t="str">
        <f t="shared" si="773"/>
        <v/>
      </c>
      <c r="BT1177" s="39" t="str">
        <f t="shared" si="774"/>
        <v/>
      </c>
      <c r="BU1177" s="39" t="str">
        <f t="shared" si="775"/>
        <v/>
      </c>
      <c r="BV1177" s="39" t="str">
        <f t="shared" si="776"/>
        <v/>
      </c>
      <c r="BW1177" s="39" t="str">
        <f t="shared" si="777"/>
        <v/>
      </c>
      <c r="BX1177" s="39" t="str">
        <f t="shared" si="778"/>
        <v/>
      </c>
      <c r="BY1177" s="39" t="str">
        <f t="shared" si="779"/>
        <v/>
      </c>
      <c r="BZ1177" s="39" t="str">
        <f t="shared" si="780"/>
        <v/>
      </c>
      <c r="CA1177" s="39" t="str">
        <f t="shared" si="781"/>
        <v/>
      </c>
      <c r="CB1177" s="39" t="str">
        <f t="shared" si="782"/>
        <v/>
      </c>
      <c r="CC1177" s="39" t="str">
        <f t="shared" si="783"/>
        <v/>
      </c>
      <c r="CD1177" s="39" t="str">
        <f t="shared" si="784"/>
        <v/>
      </c>
      <c r="CE1177" s="39" t="str">
        <f t="shared" si="785"/>
        <v/>
      </c>
      <c r="CF1177" s="39" t="str">
        <f t="shared" si="786"/>
        <v/>
      </c>
      <c r="CG1177" s="39" t="str">
        <f t="shared" si="787"/>
        <v/>
      </c>
      <c r="CH1177" s="39" t="str">
        <f t="shared" si="788"/>
        <v/>
      </c>
      <c r="CI1177" s="39" t="str">
        <f t="shared" si="789"/>
        <v/>
      </c>
    </row>
    <row r="1178" spans="1:87">
      <c r="A1178" s="18"/>
      <c r="B1178" s="15" t="str">
        <f>'Gene Table'!E1177</f>
        <v>hsa-miR-3925-5p</v>
      </c>
      <c r="C1178" s="15" t="str">
        <f>'Gene Table'!B1177</f>
        <v>A23</v>
      </c>
      <c r="D1178" s="16" t="str">
        <f>IF(SUM('Test Sample Data'!D$3:D$98)&gt;10,IF(AND(ISNUMBER('Test Sample Data'!D1177),'Test Sample Data'!D1177&lt;$B$1,'Test Sample Data'!D1177&gt;0),'Test Sample Data'!D1177,$B$1),"")</f>
        <v/>
      </c>
      <c r="E1178" s="17" t="str">
        <f>IF(SUM('Test Sample Data'!E$3:E$98)&gt;10,IF(AND(ISNUMBER('Test Sample Data'!E1177),'Test Sample Data'!E1177&lt;$B$1,'Test Sample Data'!E1177&gt;0),'Test Sample Data'!E1177,$B$1),"")</f>
        <v/>
      </c>
      <c r="F1178" s="17" t="str">
        <f>IF(SUM('Test Sample Data'!F$3:F$98)&gt;10,IF(AND(ISNUMBER('Test Sample Data'!F1177),'Test Sample Data'!F1177&lt;$B$1,'Test Sample Data'!F1177&gt;0),'Test Sample Data'!F1177,$B$1),"")</f>
        <v/>
      </c>
      <c r="G1178" s="17" t="str">
        <f>IF(SUM('Test Sample Data'!G$3:G$98)&gt;10,IF(AND(ISNUMBER('Test Sample Data'!G1177),'Test Sample Data'!G1177&lt;$B$1,'Test Sample Data'!G1177&gt;0),'Test Sample Data'!G1177,$B$1),"")</f>
        <v/>
      </c>
      <c r="H1178" s="17" t="str">
        <f>IF(SUM('Test Sample Data'!H$3:H$98)&gt;10,IF(AND(ISNUMBER('Test Sample Data'!H1177),'Test Sample Data'!H1177&lt;$B$1,'Test Sample Data'!H1177&gt;0),'Test Sample Data'!H1177,$B$1),"")</f>
        <v/>
      </c>
      <c r="I1178" s="17" t="str">
        <f>IF(SUM('Test Sample Data'!I$3:I$98)&gt;10,IF(AND(ISNUMBER('Test Sample Data'!I1177),'Test Sample Data'!I1177&lt;$B$1,'Test Sample Data'!I1177&gt;0),'Test Sample Data'!I1177,$B$1),"")</f>
        <v/>
      </c>
      <c r="J1178" s="17" t="str">
        <f>IF(SUM('Test Sample Data'!J$3:J$98)&gt;10,IF(AND(ISNUMBER('Test Sample Data'!J1177),'Test Sample Data'!J1177&lt;$B$1,'Test Sample Data'!J1177&gt;0),'Test Sample Data'!J1177,$B$1),"")</f>
        <v/>
      </c>
      <c r="K1178" s="17" t="str">
        <f>IF(SUM('Test Sample Data'!K$3:K$98)&gt;10,IF(AND(ISNUMBER('Test Sample Data'!K1177),'Test Sample Data'!K1177&lt;$B$1,'Test Sample Data'!K1177&gt;0),'Test Sample Data'!K1177,$B$1),"")</f>
        <v/>
      </c>
      <c r="L1178" s="17" t="str">
        <f>IF(SUM('Test Sample Data'!L$3:L$98)&gt;10,IF(AND(ISNUMBER('Test Sample Data'!L1177),'Test Sample Data'!L1177&lt;$B$1,'Test Sample Data'!L1177&gt;0),'Test Sample Data'!L1177,$B$1),"")</f>
        <v/>
      </c>
      <c r="M1178" s="17" t="str">
        <f>IF(SUM('Test Sample Data'!M$3:M$98)&gt;10,IF(AND(ISNUMBER('Test Sample Data'!M1177),'Test Sample Data'!M1177&lt;$B$1,'Test Sample Data'!M1177&gt;0),'Test Sample Data'!M1177,$B$1),"")</f>
        <v/>
      </c>
      <c r="N1178" s="17" t="str">
        <f>'Gene Table'!E1177</f>
        <v>hsa-miR-3925-5p</v>
      </c>
      <c r="O1178" s="17" t="str">
        <f>'Gene Table'!B1177</f>
        <v>A23</v>
      </c>
      <c r="P1178" s="17" t="str">
        <f>IF(SUM('Control Sample Data'!D$3:D$98)&gt;10,IF(AND(ISNUMBER('Control Sample Data'!D1177),'Control Sample Data'!D1177&lt;$B$1,'Control Sample Data'!D1177&gt;0),'Control Sample Data'!D1177,$B$1),"")</f>
        <v/>
      </c>
      <c r="Q1178" s="17" t="str">
        <f>IF(SUM('Control Sample Data'!E$3:E$98)&gt;10,IF(AND(ISNUMBER('Control Sample Data'!E1177),'Control Sample Data'!E1177&lt;$B$1,'Control Sample Data'!E1177&gt;0),'Control Sample Data'!E1177,$B$1),"")</f>
        <v/>
      </c>
      <c r="R1178" s="17" t="str">
        <f>IF(SUM('Control Sample Data'!F$3:F$98)&gt;10,IF(AND(ISNUMBER('Control Sample Data'!F1177),'Control Sample Data'!F1177&lt;$B$1,'Control Sample Data'!F1177&gt;0),'Control Sample Data'!F1177,$B$1),"")</f>
        <v/>
      </c>
      <c r="S1178" s="17" t="str">
        <f>IF(SUM('Control Sample Data'!G$3:G$98)&gt;10,IF(AND(ISNUMBER('Control Sample Data'!G1177),'Control Sample Data'!G1177&lt;$B$1,'Control Sample Data'!G1177&gt;0),'Control Sample Data'!G1177,$B$1),"")</f>
        <v/>
      </c>
      <c r="T1178" s="17" t="str">
        <f>IF(SUM('Control Sample Data'!H$3:H$98)&gt;10,IF(AND(ISNUMBER('Control Sample Data'!H1177),'Control Sample Data'!H1177&lt;$B$1,'Control Sample Data'!H1177&gt;0),'Control Sample Data'!H1177,$B$1),"")</f>
        <v/>
      </c>
      <c r="U1178" s="17" t="str">
        <f>IF(SUM('Control Sample Data'!I$3:I$98)&gt;10,IF(AND(ISNUMBER('Control Sample Data'!I1177),'Control Sample Data'!I1177&lt;$B$1,'Control Sample Data'!I1177&gt;0),'Control Sample Data'!I1177,$B$1),"")</f>
        <v/>
      </c>
      <c r="V1178" s="17" t="str">
        <f>IF(SUM('Control Sample Data'!J$3:J$98)&gt;10,IF(AND(ISNUMBER('Control Sample Data'!J1177),'Control Sample Data'!J1177&lt;$B$1,'Control Sample Data'!J1177&gt;0),'Control Sample Data'!J1177,$B$1),"")</f>
        <v/>
      </c>
      <c r="W1178" s="17" t="str">
        <f>IF(SUM('Control Sample Data'!K$3:K$98)&gt;10,IF(AND(ISNUMBER('Control Sample Data'!K1177),'Control Sample Data'!K1177&lt;$B$1,'Control Sample Data'!K1177&gt;0),'Control Sample Data'!K1177,$B$1),"")</f>
        <v/>
      </c>
      <c r="X1178" s="17" t="str">
        <f>IF(SUM('Control Sample Data'!L$3:L$98)&gt;10,IF(AND(ISNUMBER('Control Sample Data'!L1177),'Control Sample Data'!L1177&lt;$B$1,'Control Sample Data'!L1177&gt;0),'Control Sample Data'!L1177,$B$1),"")</f>
        <v/>
      </c>
      <c r="Y1178" s="17" t="str">
        <f>IF(SUM('Control Sample Data'!M$3:M$98)&gt;10,IF(AND(ISNUMBER('Control Sample Data'!M1177),'Control Sample Data'!M1177&lt;$B$1,'Control Sample Data'!M1177&gt;0),'Control Sample Data'!M1177,$B$1),"")</f>
        <v/>
      </c>
      <c r="Z1178" s="26">
        <f t="shared" ref="Z1178:AS1178" si="810">IF(ISERROR(AVERAGE(Z1156:Z1175)),0,AVERAGE(Z1156:Z1175))</f>
        <v>0</v>
      </c>
      <c r="AA1178" s="26">
        <f t="shared" si="810"/>
        <v>0</v>
      </c>
      <c r="AB1178" s="26">
        <f t="shared" si="810"/>
        <v>0</v>
      </c>
      <c r="AC1178" s="26">
        <f t="shared" si="810"/>
        <v>0</v>
      </c>
      <c r="AD1178" s="26">
        <f t="shared" si="810"/>
        <v>0</v>
      </c>
      <c r="AE1178" s="26">
        <f t="shared" si="810"/>
        <v>0</v>
      </c>
      <c r="AF1178" s="26">
        <f t="shared" si="810"/>
        <v>0</v>
      </c>
      <c r="AG1178" s="26">
        <f t="shared" si="810"/>
        <v>0</v>
      </c>
      <c r="AH1178" s="26">
        <f t="shared" si="810"/>
        <v>0</v>
      </c>
      <c r="AI1178" s="26">
        <f t="shared" si="810"/>
        <v>0</v>
      </c>
      <c r="AJ1178" s="26">
        <f t="shared" si="810"/>
        <v>0</v>
      </c>
      <c r="AK1178" s="26">
        <f t="shared" si="810"/>
        <v>0</v>
      </c>
      <c r="AL1178" s="26">
        <f t="shared" si="810"/>
        <v>0</v>
      </c>
      <c r="AM1178" s="26">
        <f t="shared" si="810"/>
        <v>0</v>
      </c>
      <c r="AN1178" s="26">
        <f t="shared" si="810"/>
        <v>0</v>
      </c>
      <c r="AO1178" s="26">
        <f t="shared" si="810"/>
        <v>0</v>
      </c>
      <c r="AP1178" s="26">
        <f t="shared" si="810"/>
        <v>0</v>
      </c>
      <c r="AQ1178" s="26">
        <f t="shared" si="810"/>
        <v>0</v>
      </c>
      <c r="AR1178" s="26">
        <f t="shared" si="810"/>
        <v>0</v>
      </c>
      <c r="AS1178" s="26">
        <f t="shared" si="810"/>
        <v>0</v>
      </c>
      <c r="AT1178" s="36" t="str">
        <f t="shared" si="790"/>
        <v/>
      </c>
      <c r="AU1178" s="36" t="str">
        <f t="shared" si="791"/>
        <v/>
      </c>
      <c r="AV1178" s="36" t="str">
        <f t="shared" si="792"/>
        <v/>
      </c>
      <c r="AW1178" s="36" t="str">
        <f t="shared" si="793"/>
        <v/>
      </c>
      <c r="AX1178" s="36" t="str">
        <f t="shared" si="794"/>
        <v/>
      </c>
      <c r="AY1178" s="36" t="str">
        <f t="shared" si="795"/>
        <v/>
      </c>
      <c r="AZ1178" s="36" t="str">
        <f t="shared" si="796"/>
        <v/>
      </c>
      <c r="BA1178" s="36" t="str">
        <f t="shared" si="797"/>
        <v/>
      </c>
      <c r="BB1178" s="36" t="str">
        <f t="shared" si="798"/>
        <v/>
      </c>
      <c r="BC1178" s="36" t="str">
        <f t="shared" si="799"/>
        <v/>
      </c>
      <c r="BD1178" s="36" t="str">
        <f t="shared" si="800"/>
        <v/>
      </c>
      <c r="BE1178" s="36" t="str">
        <f t="shared" si="801"/>
        <v/>
      </c>
      <c r="BF1178" s="36" t="str">
        <f t="shared" si="802"/>
        <v/>
      </c>
      <c r="BG1178" s="36" t="str">
        <f t="shared" si="803"/>
        <v/>
      </c>
      <c r="BH1178" s="36" t="str">
        <f t="shared" si="804"/>
        <v/>
      </c>
      <c r="BI1178" s="36" t="str">
        <f t="shared" si="805"/>
        <v/>
      </c>
      <c r="BJ1178" s="36" t="str">
        <f t="shared" si="806"/>
        <v/>
      </c>
      <c r="BK1178" s="36" t="str">
        <f t="shared" si="807"/>
        <v/>
      </c>
      <c r="BL1178" s="36" t="str">
        <f t="shared" si="808"/>
        <v/>
      </c>
      <c r="BM1178" s="36" t="str">
        <f t="shared" si="809"/>
        <v/>
      </c>
      <c r="BN1178" s="38" t="e">
        <f t="shared" si="768"/>
        <v>#DIV/0!</v>
      </c>
      <c r="BO1178" s="38" t="e">
        <f t="shared" si="769"/>
        <v>#DIV/0!</v>
      </c>
      <c r="BP1178" s="39" t="str">
        <f t="shared" si="770"/>
        <v/>
      </c>
      <c r="BQ1178" s="39" t="str">
        <f t="shared" si="771"/>
        <v/>
      </c>
      <c r="BR1178" s="39" t="str">
        <f t="shared" si="772"/>
        <v/>
      </c>
      <c r="BS1178" s="39" t="str">
        <f t="shared" si="773"/>
        <v/>
      </c>
      <c r="BT1178" s="39" t="str">
        <f t="shared" si="774"/>
        <v/>
      </c>
      <c r="BU1178" s="39" t="str">
        <f t="shared" si="775"/>
        <v/>
      </c>
      <c r="BV1178" s="39" t="str">
        <f t="shared" si="776"/>
        <v/>
      </c>
      <c r="BW1178" s="39" t="str">
        <f t="shared" si="777"/>
        <v/>
      </c>
      <c r="BX1178" s="39" t="str">
        <f t="shared" si="778"/>
        <v/>
      </c>
      <c r="BY1178" s="39" t="str">
        <f t="shared" si="779"/>
        <v/>
      </c>
      <c r="BZ1178" s="39" t="str">
        <f t="shared" si="780"/>
        <v/>
      </c>
      <c r="CA1178" s="39" t="str">
        <f t="shared" si="781"/>
        <v/>
      </c>
      <c r="CB1178" s="39" t="str">
        <f t="shared" si="782"/>
        <v/>
      </c>
      <c r="CC1178" s="39" t="str">
        <f t="shared" si="783"/>
        <v/>
      </c>
      <c r="CD1178" s="39" t="str">
        <f t="shared" si="784"/>
        <v/>
      </c>
      <c r="CE1178" s="39" t="str">
        <f t="shared" si="785"/>
        <v/>
      </c>
      <c r="CF1178" s="39" t="str">
        <f t="shared" si="786"/>
        <v/>
      </c>
      <c r="CG1178" s="39" t="str">
        <f t="shared" si="787"/>
        <v/>
      </c>
      <c r="CH1178" s="39" t="str">
        <f t="shared" si="788"/>
        <v/>
      </c>
      <c r="CI1178" s="39" t="str">
        <f t="shared" si="789"/>
        <v/>
      </c>
    </row>
    <row r="1179" spans="1:87">
      <c r="A1179" s="18"/>
      <c r="B1179" s="15" t="str">
        <f>'Gene Table'!E1178</f>
        <v>hsa-miR-4471</v>
      </c>
      <c r="C1179" s="15" t="str">
        <f>'Gene Table'!B1178</f>
        <v>A24</v>
      </c>
      <c r="D1179" s="16" t="str">
        <f>IF(SUM('Test Sample Data'!D$3:D$98)&gt;10,IF(AND(ISNUMBER('Test Sample Data'!D1178),'Test Sample Data'!D1178&lt;$B$1,'Test Sample Data'!D1178&gt;0),'Test Sample Data'!D1178,$B$1),"")</f>
        <v/>
      </c>
      <c r="E1179" s="17" t="str">
        <f>IF(SUM('Test Sample Data'!E$3:E$98)&gt;10,IF(AND(ISNUMBER('Test Sample Data'!E1178),'Test Sample Data'!E1178&lt;$B$1,'Test Sample Data'!E1178&gt;0),'Test Sample Data'!E1178,$B$1),"")</f>
        <v/>
      </c>
      <c r="F1179" s="17" t="str">
        <f>IF(SUM('Test Sample Data'!F$3:F$98)&gt;10,IF(AND(ISNUMBER('Test Sample Data'!F1178),'Test Sample Data'!F1178&lt;$B$1,'Test Sample Data'!F1178&gt;0),'Test Sample Data'!F1178,$B$1),"")</f>
        <v/>
      </c>
      <c r="G1179" s="17" t="str">
        <f>IF(SUM('Test Sample Data'!G$3:G$98)&gt;10,IF(AND(ISNUMBER('Test Sample Data'!G1178),'Test Sample Data'!G1178&lt;$B$1,'Test Sample Data'!G1178&gt;0),'Test Sample Data'!G1178,$B$1),"")</f>
        <v/>
      </c>
      <c r="H1179" s="17" t="str">
        <f>IF(SUM('Test Sample Data'!H$3:H$98)&gt;10,IF(AND(ISNUMBER('Test Sample Data'!H1178),'Test Sample Data'!H1178&lt;$B$1,'Test Sample Data'!H1178&gt;0),'Test Sample Data'!H1178,$B$1),"")</f>
        <v/>
      </c>
      <c r="I1179" s="17" t="str">
        <f>IF(SUM('Test Sample Data'!I$3:I$98)&gt;10,IF(AND(ISNUMBER('Test Sample Data'!I1178),'Test Sample Data'!I1178&lt;$B$1,'Test Sample Data'!I1178&gt;0),'Test Sample Data'!I1178,$B$1),"")</f>
        <v/>
      </c>
      <c r="J1179" s="17" t="str">
        <f>IF(SUM('Test Sample Data'!J$3:J$98)&gt;10,IF(AND(ISNUMBER('Test Sample Data'!J1178),'Test Sample Data'!J1178&lt;$B$1,'Test Sample Data'!J1178&gt;0),'Test Sample Data'!J1178,$B$1),"")</f>
        <v/>
      </c>
      <c r="K1179" s="17" t="str">
        <f>IF(SUM('Test Sample Data'!K$3:K$98)&gt;10,IF(AND(ISNUMBER('Test Sample Data'!K1178),'Test Sample Data'!K1178&lt;$B$1,'Test Sample Data'!K1178&gt;0),'Test Sample Data'!K1178,$B$1),"")</f>
        <v/>
      </c>
      <c r="L1179" s="17" t="str">
        <f>IF(SUM('Test Sample Data'!L$3:L$98)&gt;10,IF(AND(ISNUMBER('Test Sample Data'!L1178),'Test Sample Data'!L1178&lt;$B$1,'Test Sample Data'!L1178&gt;0),'Test Sample Data'!L1178,$B$1),"")</f>
        <v/>
      </c>
      <c r="M1179" s="17" t="str">
        <f>IF(SUM('Test Sample Data'!M$3:M$98)&gt;10,IF(AND(ISNUMBER('Test Sample Data'!M1178),'Test Sample Data'!M1178&lt;$B$1,'Test Sample Data'!M1178&gt;0),'Test Sample Data'!M1178,$B$1),"")</f>
        <v/>
      </c>
      <c r="N1179" s="17" t="str">
        <f>'Gene Table'!E1178</f>
        <v>hsa-miR-4471</v>
      </c>
      <c r="O1179" s="17" t="str">
        <f>'Gene Table'!B1178</f>
        <v>A24</v>
      </c>
      <c r="P1179" s="17" t="str">
        <f>IF(SUM('Control Sample Data'!D$3:D$98)&gt;10,IF(AND(ISNUMBER('Control Sample Data'!D1178),'Control Sample Data'!D1178&lt;$B$1,'Control Sample Data'!D1178&gt;0),'Control Sample Data'!D1178,$B$1),"")</f>
        <v/>
      </c>
      <c r="Q1179" s="17" t="str">
        <f>IF(SUM('Control Sample Data'!E$3:E$98)&gt;10,IF(AND(ISNUMBER('Control Sample Data'!E1178),'Control Sample Data'!E1178&lt;$B$1,'Control Sample Data'!E1178&gt;0),'Control Sample Data'!E1178,$B$1),"")</f>
        <v/>
      </c>
      <c r="R1179" s="17" t="str">
        <f>IF(SUM('Control Sample Data'!F$3:F$98)&gt;10,IF(AND(ISNUMBER('Control Sample Data'!F1178),'Control Sample Data'!F1178&lt;$B$1,'Control Sample Data'!F1178&gt;0),'Control Sample Data'!F1178,$B$1),"")</f>
        <v/>
      </c>
      <c r="S1179" s="17" t="str">
        <f>IF(SUM('Control Sample Data'!G$3:G$98)&gt;10,IF(AND(ISNUMBER('Control Sample Data'!G1178),'Control Sample Data'!G1178&lt;$B$1,'Control Sample Data'!G1178&gt;0),'Control Sample Data'!G1178,$B$1),"")</f>
        <v/>
      </c>
      <c r="T1179" s="17" t="str">
        <f>IF(SUM('Control Sample Data'!H$3:H$98)&gt;10,IF(AND(ISNUMBER('Control Sample Data'!H1178),'Control Sample Data'!H1178&lt;$B$1,'Control Sample Data'!H1178&gt;0),'Control Sample Data'!H1178,$B$1),"")</f>
        <v/>
      </c>
      <c r="U1179" s="17" t="str">
        <f>IF(SUM('Control Sample Data'!I$3:I$98)&gt;10,IF(AND(ISNUMBER('Control Sample Data'!I1178),'Control Sample Data'!I1178&lt;$B$1,'Control Sample Data'!I1178&gt;0),'Control Sample Data'!I1178,$B$1),"")</f>
        <v/>
      </c>
      <c r="V1179" s="17" t="str">
        <f>IF(SUM('Control Sample Data'!J$3:J$98)&gt;10,IF(AND(ISNUMBER('Control Sample Data'!J1178),'Control Sample Data'!J1178&lt;$B$1,'Control Sample Data'!J1178&gt;0),'Control Sample Data'!J1178,$B$1),"")</f>
        <v/>
      </c>
      <c r="W1179" s="17" t="str">
        <f>IF(SUM('Control Sample Data'!K$3:K$98)&gt;10,IF(AND(ISNUMBER('Control Sample Data'!K1178),'Control Sample Data'!K1178&lt;$B$1,'Control Sample Data'!K1178&gt;0),'Control Sample Data'!K1178,$B$1),"")</f>
        <v/>
      </c>
      <c r="X1179" s="17" t="str">
        <f>IF(SUM('Control Sample Data'!L$3:L$98)&gt;10,IF(AND(ISNUMBER('Control Sample Data'!L1178),'Control Sample Data'!L1178&lt;$B$1,'Control Sample Data'!L1178&gt;0),'Control Sample Data'!L1178,$B$1),"")</f>
        <v/>
      </c>
      <c r="Y1179" s="17" t="str">
        <f>IF(SUM('Control Sample Data'!M$3:M$98)&gt;10,IF(AND(ISNUMBER('Control Sample Data'!M1178),'Control Sample Data'!M1178&lt;$B$1,'Control Sample Data'!M1178&gt;0),'Control Sample Data'!M1178,$B$1),"")</f>
        <v/>
      </c>
      <c r="AT1179" s="36" t="str">
        <f t="shared" si="790"/>
        <v/>
      </c>
      <c r="AU1179" s="36" t="str">
        <f t="shared" si="791"/>
        <v/>
      </c>
      <c r="AV1179" s="36" t="str">
        <f t="shared" si="792"/>
        <v/>
      </c>
      <c r="AW1179" s="36" t="str">
        <f t="shared" si="793"/>
        <v/>
      </c>
      <c r="AX1179" s="36" t="str">
        <f t="shared" si="794"/>
        <v/>
      </c>
      <c r="AY1179" s="36" t="str">
        <f t="shared" si="795"/>
        <v/>
      </c>
      <c r="AZ1179" s="36" t="str">
        <f t="shared" si="796"/>
        <v/>
      </c>
      <c r="BA1179" s="36" t="str">
        <f t="shared" si="797"/>
        <v/>
      </c>
      <c r="BB1179" s="36" t="str">
        <f t="shared" si="798"/>
        <v/>
      </c>
      <c r="BC1179" s="36" t="str">
        <f t="shared" si="799"/>
        <v/>
      </c>
      <c r="BD1179" s="36" t="str">
        <f t="shared" si="800"/>
        <v/>
      </c>
      <c r="BE1179" s="36" t="str">
        <f t="shared" si="801"/>
        <v/>
      </c>
      <c r="BF1179" s="36" t="str">
        <f t="shared" si="802"/>
        <v/>
      </c>
      <c r="BG1179" s="36" t="str">
        <f t="shared" si="803"/>
        <v/>
      </c>
      <c r="BH1179" s="36" t="str">
        <f t="shared" si="804"/>
        <v/>
      </c>
      <c r="BI1179" s="36" t="str">
        <f t="shared" si="805"/>
        <v/>
      </c>
      <c r="BJ1179" s="36" t="str">
        <f t="shared" si="806"/>
        <v/>
      </c>
      <c r="BK1179" s="36" t="str">
        <f t="shared" si="807"/>
        <v/>
      </c>
      <c r="BL1179" s="36" t="str">
        <f t="shared" si="808"/>
        <v/>
      </c>
      <c r="BM1179" s="36" t="str">
        <f t="shared" si="809"/>
        <v/>
      </c>
      <c r="BN1179" s="38" t="e">
        <f t="shared" si="768"/>
        <v>#DIV/0!</v>
      </c>
      <c r="BO1179" s="38" t="e">
        <f t="shared" si="769"/>
        <v>#DIV/0!</v>
      </c>
      <c r="BP1179" s="39" t="str">
        <f t="shared" si="770"/>
        <v/>
      </c>
      <c r="BQ1179" s="39" t="str">
        <f t="shared" si="771"/>
        <v/>
      </c>
      <c r="BR1179" s="39" t="str">
        <f t="shared" si="772"/>
        <v/>
      </c>
      <c r="BS1179" s="39" t="str">
        <f t="shared" si="773"/>
        <v/>
      </c>
      <c r="BT1179" s="39" t="str">
        <f t="shared" si="774"/>
        <v/>
      </c>
      <c r="BU1179" s="39" t="str">
        <f t="shared" si="775"/>
        <v/>
      </c>
      <c r="BV1179" s="39" t="str">
        <f t="shared" si="776"/>
        <v/>
      </c>
      <c r="BW1179" s="39" t="str">
        <f t="shared" si="777"/>
        <v/>
      </c>
      <c r="BX1179" s="39" t="str">
        <f t="shared" si="778"/>
        <v/>
      </c>
      <c r="BY1179" s="39" t="str">
        <f t="shared" si="779"/>
        <v/>
      </c>
      <c r="BZ1179" s="39" t="str">
        <f t="shared" si="780"/>
        <v/>
      </c>
      <c r="CA1179" s="39" t="str">
        <f t="shared" si="781"/>
        <v/>
      </c>
      <c r="CB1179" s="39" t="str">
        <f t="shared" si="782"/>
        <v/>
      </c>
      <c r="CC1179" s="39" t="str">
        <f t="shared" si="783"/>
        <v/>
      </c>
      <c r="CD1179" s="39" t="str">
        <f t="shared" si="784"/>
        <v/>
      </c>
      <c r="CE1179" s="39" t="str">
        <f t="shared" si="785"/>
        <v/>
      </c>
      <c r="CF1179" s="39" t="str">
        <f t="shared" si="786"/>
        <v/>
      </c>
      <c r="CG1179" s="39" t="str">
        <f t="shared" si="787"/>
        <v/>
      </c>
      <c r="CH1179" s="39" t="str">
        <f t="shared" si="788"/>
        <v/>
      </c>
      <c r="CI1179" s="39" t="str">
        <f t="shared" si="789"/>
        <v/>
      </c>
    </row>
    <row r="1180" spans="1:87">
      <c r="A1180" s="18"/>
      <c r="B1180" s="15" t="str">
        <f>'Gene Table'!E1179</f>
        <v>hsa-miR-3975</v>
      </c>
      <c r="C1180" s="15" t="str">
        <f>'Gene Table'!B1179</f>
        <v>B01</v>
      </c>
      <c r="D1180" s="16" t="str">
        <f>IF(SUM('Test Sample Data'!D$3:D$98)&gt;10,IF(AND(ISNUMBER('Test Sample Data'!D1179),'Test Sample Data'!D1179&lt;$B$1,'Test Sample Data'!D1179&gt;0),'Test Sample Data'!D1179,$B$1),"")</f>
        <v/>
      </c>
      <c r="E1180" s="17" t="str">
        <f>IF(SUM('Test Sample Data'!E$3:E$98)&gt;10,IF(AND(ISNUMBER('Test Sample Data'!E1179),'Test Sample Data'!E1179&lt;$B$1,'Test Sample Data'!E1179&gt;0),'Test Sample Data'!E1179,$B$1),"")</f>
        <v/>
      </c>
      <c r="F1180" s="17" t="str">
        <f>IF(SUM('Test Sample Data'!F$3:F$98)&gt;10,IF(AND(ISNUMBER('Test Sample Data'!F1179),'Test Sample Data'!F1179&lt;$B$1,'Test Sample Data'!F1179&gt;0),'Test Sample Data'!F1179,$B$1),"")</f>
        <v/>
      </c>
      <c r="G1180" s="17" t="str">
        <f>IF(SUM('Test Sample Data'!G$3:G$98)&gt;10,IF(AND(ISNUMBER('Test Sample Data'!G1179),'Test Sample Data'!G1179&lt;$B$1,'Test Sample Data'!G1179&gt;0),'Test Sample Data'!G1179,$B$1),"")</f>
        <v/>
      </c>
      <c r="H1180" s="17" t="str">
        <f>IF(SUM('Test Sample Data'!H$3:H$98)&gt;10,IF(AND(ISNUMBER('Test Sample Data'!H1179),'Test Sample Data'!H1179&lt;$B$1,'Test Sample Data'!H1179&gt;0),'Test Sample Data'!H1179,$B$1),"")</f>
        <v/>
      </c>
      <c r="I1180" s="17" t="str">
        <f>IF(SUM('Test Sample Data'!I$3:I$98)&gt;10,IF(AND(ISNUMBER('Test Sample Data'!I1179),'Test Sample Data'!I1179&lt;$B$1,'Test Sample Data'!I1179&gt;0),'Test Sample Data'!I1179,$B$1),"")</f>
        <v/>
      </c>
      <c r="J1180" s="17" t="str">
        <f>IF(SUM('Test Sample Data'!J$3:J$98)&gt;10,IF(AND(ISNUMBER('Test Sample Data'!J1179),'Test Sample Data'!J1179&lt;$B$1,'Test Sample Data'!J1179&gt;0),'Test Sample Data'!J1179,$B$1),"")</f>
        <v/>
      </c>
      <c r="K1180" s="17" t="str">
        <f>IF(SUM('Test Sample Data'!K$3:K$98)&gt;10,IF(AND(ISNUMBER('Test Sample Data'!K1179),'Test Sample Data'!K1179&lt;$B$1,'Test Sample Data'!K1179&gt;0),'Test Sample Data'!K1179,$B$1),"")</f>
        <v/>
      </c>
      <c r="L1180" s="17" t="str">
        <f>IF(SUM('Test Sample Data'!L$3:L$98)&gt;10,IF(AND(ISNUMBER('Test Sample Data'!L1179),'Test Sample Data'!L1179&lt;$B$1,'Test Sample Data'!L1179&gt;0),'Test Sample Data'!L1179,$B$1),"")</f>
        <v/>
      </c>
      <c r="M1180" s="17" t="str">
        <f>IF(SUM('Test Sample Data'!M$3:M$98)&gt;10,IF(AND(ISNUMBER('Test Sample Data'!M1179),'Test Sample Data'!M1179&lt;$B$1,'Test Sample Data'!M1179&gt;0),'Test Sample Data'!M1179,$B$1),"")</f>
        <v/>
      </c>
      <c r="N1180" s="17" t="str">
        <f>'Gene Table'!E1179</f>
        <v>hsa-miR-3975</v>
      </c>
      <c r="O1180" s="17" t="str">
        <f>'Gene Table'!B1179</f>
        <v>B01</v>
      </c>
      <c r="P1180" s="17" t="str">
        <f>IF(SUM('Control Sample Data'!D$3:D$98)&gt;10,IF(AND(ISNUMBER('Control Sample Data'!D1179),'Control Sample Data'!D1179&lt;$B$1,'Control Sample Data'!D1179&gt;0),'Control Sample Data'!D1179,$B$1),"")</f>
        <v/>
      </c>
      <c r="Q1180" s="17" t="str">
        <f>IF(SUM('Control Sample Data'!E$3:E$98)&gt;10,IF(AND(ISNUMBER('Control Sample Data'!E1179),'Control Sample Data'!E1179&lt;$B$1,'Control Sample Data'!E1179&gt;0),'Control Sample Data'!E1179,$B$1),"")</f>
        <v/>
      </c>
      <c r="R1180" s="17" t="str">
        <f>IF(SUM('Control Sample Data'!F$3:F$98)&gt;10,IF(AND(ISNUMBER('Control Sample Data'!F1179),'Control Sample Data'!F1179&lt;$B$1,'Control Sample Data'!F1179&gt;0),'Control Sample Data'!F1179,$B$1),"")</f>
        <v/>
      </c>
      <c r="S1180" s="17" t="str">
        <f>IF(SUM('Control Sample Data'!G$3:G$98)&gt;10,IF(AND(ISNUMBER('Control Sample Data'!G1179),'Control Sample Data'!G1179&lt;$B$1,'Control Sample Data'!G1179&gt;0),'Control Sample Data'!G1179,$B$1),"")</f>
        <v/>
      </c>
      <c r="T1180" s="17" t="str">
        <f>IF(SUM('Control Sample Data'!H$3:H$98)&gt;10,IF(AND(ISNUMBER('Control Sample Data'!H1179),'Control Sample Data'!H1179&lt;$B$1,'Control Sample Data'!H1179&gt;0),'Control Sample Data'!H1179,$B$1),"")</f>
        <v/>
      </c>
      <c r="U1180" s="17" t="str">
        <f>IF(SUM('Control Sample Data'!I$3:I$98)&gt;10,IF(AND(ISNUMBER('Control Sample Data'!I1179),'Control Sample Data'!I1179&lt;$B$1,'Control Sample Data'!I1179&gt;0),'Control Sample Data'!I1179,$B$1),"")</f>
        <v/>
      </c>
      <c r="V1180" s="17" t="str">
        <f>IF(SUM('Control Sample Data'!J$3:J$98)&gt;10,IF(AND(ISNUMBER('Control Sample Data'!J1179),'Control Sample Data'!J1179&lt;$B$1,'Control Sample Data'!J1179&gt;0),'Control Sample Data'!J1179,$B$1),"")</f>
        <v/>
      </c>
      <c r="W1180" s="17" t="str">
        <f>IF(SUM('Control Sample Data'!K$3:K$98)&gt;10,IF(AND(ISNUMBER('Control Sample Data'!K1179),'Control Sample Data'!K1179&lt;$B$1,'Control Sample Data'!K1179&gt;0),'Control Sample Data'!K1179,$B$1),"")</f>
        <v/>
      </c>
      <c r="X1180" s="17" t="str">
        <f>IF(SUM('Control Sample Data'!L$3:L$98)&gt;10,IF(AND(ISNUMBER('Control Sample Data'!L1179),'Control Sample Data'!L1179&lt;$B$1,'Control Sample Data'!L1179&gt;0),'Control Sample Data'!L1179,$B$1),"")</f>
        <v/>
      </c>
      <c r="Y1180" s="17" t="str">
        <f>IF(SUM('Control Sample Data'!M$3:M$98)&gt;10,IF(AND(ISNUMBER('Control Sample Data'!M1179),'Control Sample Data'!M1179&lt;$B$1,'Control Sample Data'!M1179&gt;0),'Control Sample Data'!M1179,$B$1),"")</f>
        <v/>
      </c>
      <c r="AT1180" s="36" t="str">
        <f t="shared" si="790"/>
        <v/>
      </c>
      <c r="AU1180" s="36" t="str">
        <f t="shared" si="791"/>
        <v/>
      </c>
      <c r="AV1180" s="36" t="str">
        <f t="shared" si="792"/>
        <v/>
      </c>
      <c r="AW1180" s="36" t="str">
        <f t="shared" si="793"/>
        <v/>
      </c>
      <c r="AX1180" s="36" t="str">
        <f t="shared" si="794"/>
        <v/>
      </c>
      <c r="AY1180" s="36" t="str">
        <f t="shared" si="795"/>
        <v/>
      </c>
      <c r="AZ1180" s="36" t="str">
        <f t="shared" si="796"/>
        <v/>
      </c>
      <c r="BA1180" s="36" t="str">
        <f t="shared" si="797"/>
        <v/>
      </c>
      <c r="BB1180" s="36" t="str">
        <f t="shared" si="798"/>
        <v/>
      </c>
      <c r="BC1180" s="36" t="str">
        <f t="shared" si="799"/>
        <v/>
      </c>
      <c r="BD1180" s="36" t="str">
        <f t="shared" si="800"/>
        <v/>
      </c>
      <c r="BE1180" s="36" t="str">
        <f t="shared" si="801"/>
        <v/>
      </c>
      <c r="BF1180" s="36" t="str">
        <f t="shared" si="802"/>
        <v/>
      </c>
      <c r="BG1180" s="36" t="str">
        <f t="shared" si="803"/>
        <v/>
      </c>
      <c r="BH1180" s="36" t="str">
        <f t="shared" si="804"/>
        <v/>
      </c>
      <c r="BI1180" s="36" t="str">
        <f t="shared" si="805"/>
        <v/>
      </c>
      <c r="BJ1180" s="36" t="str">
        <f t="shared" si="806"/>
        <v/>
      </c>
      <c r="BK1180" s="36" t="str">
        <f t="shared" si="807"/>
        <v/>
      </c>
      <c r="BL1180" s="36" t="str">
        <f t="shared" si="808"/>
        <v/>
      </c>
      <c r="BM1180" s="36" t="str">
        <f t="shared" si="809"/>
        <v/>
      </c>
      <c r="BN1180" s="38" t="e">
        <f t="shared" si="768"/>
        <v>#DIV/0!</v>
      </c>
      <c r="BO1180" s="38" t="e">
        <f t="shared" si="769"/>
        <v>#DIV/0!</v>
      </c>
      <c r="BP1180" s="39" t="str">
        <f t="shared" si="770"/>
        <v/>
      </c>
      <c r="BQ1180" s="39" t="str">
        <f t="shared" si="771"/>
        <v/>
      </c>
      <c r="BR1180" s="39" t="str">
        <f t="shared" si="772"/>
        <v/>
      </c>
      <c r="BS1180" s="39" t="str">
        <f t="shared" si="773"/>
        <v/>
      </c>
      <c r="BT1180" s="39" t="str">
        <f t="shared" si="774"/>
        <v/>
      </c>
      <c r="BU1180" s="39" t="str">
        <f t="shared" si="775"/>
        <v/>
      </c>
      <c r="BV1180" s="39" t="str">
        <f t="shared" si="776"/>
        <v/>
      </c>
      <c r="BW1180" s="39" t="str">
        <f t="shared" si="777"/>
        <v/>
      </c>
      <c r="BX1180" s="39" t="str">
        <f t="shared" si="778"/>
        <v/>
      </c>
      <c r="BY1180" s="39" t="str">
        <f t="shared" si="779"/>
        <v/>
      </c>
      <c r="BZ1180" s="39" t="str">
        <f t="shared" si="780"/>
        <v/>
      </c>
      <c r="CA1180" s="39" t="str">
        <f t="shared" si="781"/>
        <v/>
      </c>
      <c r="CB1180" s="39" t="str">
        <f t="shared" si="782"/>
        <v/>
      </c>
      <c r="CC1180" s="39" t="str">
        <f t="shared" si="783"/>
        <v/>
      </c>
      <c r="CD1180" s="39" t="str">
        <f t="shared" si="784"/>
        <v/>
      </c>
      <c r="CE1180" s="39" t="str">
        <f t="shared" si="785"/>
        <v/>
      </c>
      <c r="CF1180" s="39" t="str">
        <f t="shared" si="786"/>
        <v/>
      </c>
      <c r="CG1180" s="39" t="str">
        <f t="shared" si="787"/>
        <v/>
      </c>
      <c r="CH1180" s="39" t="str">
        <f t="shared" si="788"/>
        <v/>
      </c>
      <c r="CI1180" s="39" t="str">
        <f t="shared" si="789"/>
        <v/>
      </c>
    </row>
    <row r="1181" spans="1:87">
      <c r="A1181" s="18"/>
      <c r="B1181" s="15" t="str">
        <f>'Gene Table'!E1180</f>
        <v>hsa-miR-4686</v>
      </c>
      <c r="C1181" s="15" t="str">
        <f>'Gene Table'!B1180</f>
        <v>B02</v>
      </c>
      <c r="D1181" s="16" t="str">
        <f>IF(SUM('Test Sample Data'!D$3:D$98)&gt;10,IF(AND(ISNUMBER('Test Sample Data'!D1180),'Test Sample Data'!D1180&lt;$B$1,'Test Sample Data'!D1180&gt;0),'Test Sample Data'!D1180,$B$1),"")</f>
        <v/>
      </c>
      <c r="E1181" s="17" t="str">
        <f>IF(SUM('Test Sample Data'!E$3:E$98)&gt;10,IF(AND(ISNUMBER('Test Sample Data'!E1180),'Test Sample Data'!E1180&lt;$B$1,'Test Sample Data'!E1180&gt;0),'Test Sample Data'!E1180,$B$1),"")</f>
        <v/>
      </c>
      <c r="F1181" s="17" t="str">
        <f>IF(SUM('Test Sample Data'!F$3:F$98)&gt;10,IF(AND(ISNUMBER('Test Sample Data'!F1180),'Test Sample Data'!F1180&lt;$B$1,'Test Sample Data'!F1180&gt;0),'Test Sample Data'!F1180,$B$1),"")</f>
        <v/>
      </c>
      <c r="G1181" s="17" t="str">
        <f>IF(SUM('Test Sample Data'!G$3:G$98)&gt;10,IF(AND(ISNUMBER('Test Sample Data'!G1180),'Test Sample Data'!G1180&lt;$B$1,'Test Sample Data'!G1180&gt;0),'Test Sample Data'!G1180,$B$1),"")</f>
        <v/>
      </c>
      <c r="H1181" s="17" t="str">
        <f>IF(SUM('Test Sample Data'!H$3:H$98)&gt;10,IF(AND(ISNUMBER('Test Sample Data'!H1180),'Test Sample Data'!H1180&lt;$B$1,'Test Sample Data'!H1180&gt;0),'Test Sample Data'!H1180,$B$1),"")</f>
        <v/>
      </c>
      <c r="I1181" s="17" t="str">
        <f>IF(SUM('Test Sample Data'!I$3:I$98)&gt;10,IF(AND(ISNUMBER('Test Sample Data'!I1180),'Test Sample Data'!I1180&lt;$B$1,'Test Sample Data'!I1180&gt;0),'Test Sample Data'!I1180,$B$1),"")</f>
        <v/>
      </c>
      <c r="J1181" s="17" t="str">
        <f>IF(SUM('Test Sample Data'!J$3:J$98)&gt;10,IF(AND(ISNUMBER('Test Sample Data'!J1180),'Test Sample Data'!J1180&lt;$B$1,'Test Sample Data'!J1180&gt;0),'Test Sample Data'!J1180,$B$1),"")</f>
        <v/>
      </c>
      <c r="K1181" s="17" t="str">
        <f>IF(SUM('Test Sample Data'!K$3:K$98)&gt;10,IF(AND(ISNUMBER('Test Sample Data'!K1180),'Test Sample Data'!K1180&lt;$B$1,'Test Sample Data'!K1180&gt;0),'Test Sample Data'!K1180,$B$1),"")</f>
        <v/>
      </c>
      <c r="L1181" s="17" t="str">
        <f>IF(SUM('Test Sample Data'!L$3:L$98)&gt;10,IF(AND(ISNUMBER('Test Sample Data'!L1180),'Test Sample Data'!L1180&lt;$B$1,'Test Sample Data'!L1180&gt;0),'Test Sample Data'!L1180,$B$1),"")</f>
        <v/>
      </c>
      <c r="M1181" s="17" t="str">
        <f>IF(SUM('Test Sample Data'!M$3:M$98)&gt;10,IF(AND(ISNUMBER('Test Sample Data'!M1180),'Test Sample Data'!M1180&lt;$B$1,'Test Sample Data'!M1180&gt;0),'Test Sample Data'!M1180,$B$1),"")</f>
        <v/>
      </c>
      <c r="N1181" s="17" t="str">
        <f>'Gene Table'!E1180</f>
        <v>hsa-miR-4686</v>
      </c>
      <c r="O1181" s="17" t="str">
        <f>'Gene Table'!B1180</f>
        <v>B02</v>
      </c>
      <c r="P1181" s="17" t="str">
        <f>IF(SUM('Control Sample Data'!D$3:D$98)&gt;10,IF(AND(ISNUMBER('Control Sample Data'!D1180),'Control Sample Data'!D1180&lt;$B$1,'Control Sample Data'!D1180&gt;0),'Control Sample Data'!D1180,$B$1),"")</f>
        <v/>
      </c>
      <c r="Q1181" s="17" t="str">
        <f>IF(SUM('Control Sample Data'!E$3:E$98)&gt;10,IF(AND(ISNUMBER('Control Sample Data'!E1180),'Control Sample Data'!E1180&lt;$B$1,'Control Sample Data'!E1180&gt;0),'Control Sample Data'!E1180,$B$1),"")</f>
        <v/>
      </c>
      <c r="R1181" s="17" t="str">
        <f>IF(SUM('Control Sample Data'!F$3:F$98)&gt;10,IF(AND(ISNUMBER('Control Sample Data'!F1180),'Control Sample Data'!F1180&lt;$B$1,'Control Sample Data'!F1180&gt;0),'Control Sample Data'!F1180,$B$1),"")</f>
        <v/>
      </c>
      <c r="S1181" s="17" t="str">
        <f>IF(SUM('Control Sample Data'!G$3:G$98)&gt;10,IF(AND(ISNUMBER('Control Sample Data'!G1180),'Control Sample Data'!G1180&lt;$B$1,'Control Sample Data'!G1180&gt;0),'Control Sample Data'!G1180,$B$1),"")</f>
        <v/>
      </c>
      <c r="T1181" s="17" t="str">
        <f>IF(SUM('Control Sample Data'!H$3:H$98)&gt;10,IF(AND(ISNUMBER('Control Sample Data'!H1180),'Control Sample Data'!H1180&lt;$B$1,'Control Sample Data'!H1180&gt;0),'Control Sample Data'!H1180,$B$1),"")</f>
        <v/>
      </c>
      <c r="U1181" s="17" t="str">
        <f>IF(SUM('Control Sample Data'!I$3:I$98)&gt;10,IF(AND(ISNUMBER('Control Sample Data'!I1180),'Control Sample Data'!I1180&lt;$B$1,'Control Sample Data'!I1180&gt;0),'Control Sample Data'!I1180,$B$1),"")</f>
        <v/>
      </c>
      <c r="V1181" s="17" t="str">
        <f>IF(SUM('Control Sample Data'!J$3:J$98)&gt;10,IF(AND(ISNUMBER('Control Sample Data'!J1180),'Control Sample Data'!J1180&lt;$B$1,'Control Sample Data'!J1180&gt;0),'Control Sample Data'!J1180,$B$1),"")</f>
        <v/>
      </c>
      <c r="W1181" s="17" t="str">
        <f>IF(SUM('Control Sample Data'!K$3:K$98)&gt;10,IF(AND(ISNUMBER('Control Sample Data'!K1180),'Control Sample Data'!K1180&lt;$B$1,'Control Sample Data'!K1180&gt;0),'Control Sample Data'!K1180,$B$1),"")</f>
        <v/>
      </c>
      <c r="X1181" s="17" t="str">
        <f>IF(SUM('Control Sample Data'!L$3:L$98)&gt;10,IF(AND(ISNUMBER('Control Sample Data'!L1180),'Control Sample Data'!L1180&lt;$B$1,'Control Sample Data'!L1180&gt;0),'Control Sample Data'!L1180,$B$1),"")</f>
        <v/>
      </c>
      <c r="Y1181" s="17" t="str">
        <f>IF(SUM('Control Sample Data'!M$3:M$98)&gt;10,IF(AND(ISNUMBER('Control Sample Data'!M1180),'Control Sample Data'!M1180&lt;$B$1,'Control Sample Data'!M1180&gt;0),'Control Sample Data'!M1180,$B$1),"")</f>
        <v/>
      </c>
      <c r="AT1181" s="36" t="str">
        <f t="shared" si="790"/>
        <v/>
      </c>
      <c r="AU1181" s="36" t="str">
        <f t="shared" si="791"/>
        <v/>
      </c>
      <c r="AV1181" s="36" t="str">
        <f t="shared" si="792"/>
        <v/>
      </c>
      <c r="AW1181" s="36" t="str">
        <f t="shared" si="793"/>
        <v/>
      </c>
      <c r="AX1181" s="36" t="str">
        <f t="shared" si="794"/>
        <v/>
      </c>
      <c r="AY1181" s="36" t="str">
        <f t="shared" si="795"/>
        <v/>
      </c>
      <c r="AZ1181" s="36" t="str">
        <f t="shared" si="796"/>
        <v/>
      </c>
      <c r="BA1181" s="36" t="str">
        <f t="shared" si="797"/>
        <v/>
      </c>
      <c r="BB1181" s="36" t="str">
        <f t="shared" si="798"/>
        <v/>
      </c>
      <c r="BC1181" s="36" t="str">
        <f t="shared" si="799"/>
        <v/>
      </c>
      <c r="BD1181" s="36" t="str">
        <f t="shared" si="800"/>
        <v/>
      </c>
      <c r="BE1181" s="36" t="str">
        <f t="shared" si="801"/>
        <v/>
      </c>
      <c r="BF1181" s="36" t="str">
        <f t="shared" si="802"/>
        <v/>
      </c>
      <c r="BG1181" s="36" t="str">
        <f t="shared" si="803"/>
        <v/>
      </c>
      <c r="BH1181" s="36" t="str">
        <f t="shared" si="804"/>
        <v/>
      </c>
      <c r="BI1181" s="36" t="str">
        <f t="shared" si="805"/>
        <v/>
      </c>
      <c r="BJ1181" s="36" t="str">
        <f t="shared" si="806"/>
        <v/>
      </c>
      <c r="BK1181" s="36" t="str">
        <f t="shared" si="807"/>
        <v/>
      </c>
      <c r="BL1181" s="36" t="str">
        <f t="shared" si="808"/>
        <v/>
      </c>
      <c r="BM1181" s="36" t="str">
        <f t="shared" si="809"/>
        <v/>
      </c>
      <c r="BN1181" s="38" t="e">
        <f t="shared" si="768"/>
        <v>#DIV/0!</v>
      </c>
      <c r="BO1181" s="38" t="e">
        <f t="shared" si="769"/>
        <v>#DIV/0!</v>
      </c>
      <c r="BP1181" s="39" t="str">
        <f t="shared" si="770"/>
        <v/>
      </c>
      <c r="BQ1181" s="39" t="str">
        <f t="shared" si="771"/>
        <v/>
      </c>
      <c r="BR1181" s="39" t="str">
        <f t="shared" si="772"/>
        <v/>
      </c>
      <c r="BS1181" s="39" t="str">
        <f t="shared" si="773"/>
        <v/>
      </c>
      <c r="BT1181" s="39" t="str">
        <f t="shared" si="774"/>
        <v/>
      </c>
      <c r="BU1181" s="39" t="str">
        <f t="shared" si="775"/>
        <v/>
      </c>
      <c r="BV1181" s="39" t="str">
        <f t="shared" si="776"/>
        <v/>
      </c>
      <c r="BW1181" s="39" t="str">
        <f t="shared" si="777"/>
        <v/>
      </c>
      <c r="BX1181" s="39" t="str">
        <f t="shared" si="778"/>
        <v/>
      </c>
      <c r="BY1181" s="39" t="str">
        <f t="shared" si="779"/>
        <v/>
      </c>
      <c r="BZ1181" s="39" t="str">
        <f t="shared" si="780"/>
        <v/>
      </c>
      <c r="CA1181" s="39" t="str">
        <f t="shared" si="781"/>
        <v/>
      </c>
      <c r="CB1181" s="39" t="str">
        <f t="shared" si="782"/>
        <v/>
      </c>
      <c r="CC1181" s="39" t="str">
        <f t="shared" si="783"/>
        <v/>
      </c>
      <c r="CD1181" s="39" t="str">
        <f t="shared" si="784"/>
        <v/>
      </c>
      <c r="CE1181" s="39" t="str">
        <f t="shared" si="785"/>
        <v/>
      </c>
      <c r="CF1181" s="39" t="str">
        <f t="shared" si="786"/>
        <v/>
      </c>
      <c r="CG1181" s="39" t="str">
        <f t="shared" si="787"/>
        <v/>
      </c>
      <c r="CH1181" s="39" t="str">
        <f t="shared" si="788"/>
        <v/>
      </c>
      <c r="CI1181" s="39" t="str">
        <f t="shared" si="789"/>
        <v/>
      </c>
    </row>
    <row r="1182" spans="1:87">
      <c r="A1182" s="18"/>
      <c r="B1182" s="15" t="str">
        <f>'Gene Table'!E1181</f>
        <v>hsa-miR-3977</v>
      </c>
      <c r="C1182" s="15" t="str">
        <f>'Gene Table'!B1181</f>
        <v>B03</v>
      </c>
      <c r="D1182" s="16" t="str">
        <f>IF(SUM('Test Sample Data'!D$3:D$98)&gt;10,IF(AND(ISNUMBER('Test Sample Data'!D1181),'Test Sample Data'!D1181&lt;$B$1,'Test Sample Data'!D1181&gt;0),'Test Sample Data'!D1181,$B$1),"")</f>
        <v/>
      </c>
      <c r="E1182" s="17" t="str">
        <f>IF(SUM('Test Sample Data'!E$3:E$98)&gt;10,IF(AND(ISNUMBER('Test Sample Data'!E1181),'Test Sample Data'!E1181&lt;$B$1,'Test Sample Data'!E1181&gt;0),'Test Sample Data'!E1181,$B$1),"")</f>
        <v/>
      </c>
      <c r="F1182" s="17" t="str">
        <f>IF(SUM('Test Sample Data'!F$3:F$98)&gt;10,IF(AND(ISNUMBER('Test Sample Data'!F1181),'Test Sample Data'!F1181&lt;$B$1,'Test Sample Data'!F1181&gt;0),'Test Sample Data'!F1181,$B$1),"")</f>
        <v/>
      </c>
      <c r="G1182" s="17" t="str">
        <f>IF(SUM('Test Sample Data'!G$3:G$98)&gt;10,IF(AND(ISNUMBER('Test Sample Data'!G1181),'Test Sample Data'!G1181&lt;$B$1,'Test Sample Data'!G1181&gt;0),'Test Sample Data'!G1181,$B$1),"")</f>
        <v/>
      </c>
      <c r="H1182" s="17" t="str">
        <f>IF(SUM('Test Sample Data'!H$3:H$98)&gt;10,IF(AND(ISNUMBER('Test Sample Data'!H1181),'Test Sample Data'!H1181&lt;$B$1,'Test Sample Data'!H1181&gt;0),'Test Sample Data'!H1181,$B$1),"")</f>
        <v/>
      </c>
      <c r="I1182" s="17" t="str">
        <f>IF(SUM('Test Sample Data'!I$3:I$98)&gt;10,IF(AND(ISNUMBER('Test Sample Data'!I1181),'Test Sample Data'!I1181&lt;$B$1,'Test Sample Data'!I1181&gt;0),'Test Sample Data'!I1181,$B$1),"")</f>
        <v/>
      </c>
      <c r="J1182" s="17" t="str">
        <f>IF(SUM('Test Sample Data'!J$3:J$98)&gt;10,IF(AND(ISNUMBER('Test Sample Data'!J1181),'Test Sample Data'!J1181&lt;$B$1,'Test Sample Data'!J1181&gt;0),'Test Sample Data'!J1181,$B$1),"")</f>
        <v/>
      </c>
      <c r="K1182" s="17" t="str">
        <f>IF(SUM('Test Sample Data'!K$3:K$98)&gt;10,IF(AND(ISNUMBER('Test Sample Data'!K1181),'Test Sample Data'!K1181&lt;$B$1,'Test Sample Data'!K1181&gt;0),'Test Sample Data'!K1181,$B$1),"")</f>
        <v/>
      </c>
      <c r="L1182" s="17" t="str">
        <f>IF(SUM('Test Sample Data'!L$3:L$98)&gt;10,IF(AND(ISNUMBER('Test Sample Data'!L1181),'Test Sample Data'!L1181&lt;$B$1,'Test Sample Data'!L1181&gt;0),'Test Sample Data'!L1181,$B$1),"")</f>
        <v/>
      </c>
      <c r="M1182" s="17" t="str">
        <f>IF(SUM('Test Sample Data'!M$3:M$98)&gt;10,IF(AND(ISNUMBER('Test Sample Data'!M1181),'Test Sample Data'!M1181&lt;$B$1,'Test Sample Data'!M1181&gt;0),'Test Sample Data'!M1181,$B$1),"")</f>
        <v/>
      </c>
      <c r="N1182" s="17" t="str">
        <f>'Gene Table'!E1181</f>
        <v>hsa-miR-3977</v>
      </c>
      <c r="O1182" s="17" t="str">
        <f>'Gene Table'!B1181</f>
        <v>B03</v>
      </c>
      <c r="P1182" s="17" t="str">
        <f>IF(SUM('Control Sample Data'!D$3:D$98)&gt;10,IF(AND(ISNUMBER('Control Sample Data'!D1181),'Control Sample Data'!D1181&lt;$B$1,'Control Sample Data'!D1181&gt;0),'Control Sample Data'!D1181,$B$1),"")</f>
        <v/>
      </c>
      <c r="Q1182" s="17" t="str">
        <f>IF(SUM('Control Sample Data'!E$3:E$98)&gt;10,IF(AND(ISNUMBER('Control Sample Data'!E1181),'Control Sample Data'!E1181&lt;$B$1,'Control Sample Data'!E1181&gt;0),'Control Sample Data'!E1181,$B$1),"")</f>
        <v/>
      </c>
      <c r="R1182" s="17" t="str">
        <f>IF(SUM('Control Sample Data'!F$3:F$98)&gt;10,IF(AND(ISNUMBER('Control Sample Data'!F1181),'Control Sample Data'!F1181&lt;$B$1,'Control Sample Data'!F1181&gt;0),'Control Sample Data'!F1181,$B$1),"")</f>
        <v/>
      </c>
      <c r="S1182" s="17" t="str">
        <f>IF(SUM('Control Sample Data'!G$3:G$98)&gt;10,IF(AND(ISNUMBER('Control Sample Data'!G1181),'Control Sample Data'!G1181&lt;$B$1,'Control Sample Data'!G1181&gt;0),'Control Sample Data'!G1181,$B$1),"")</f>
        <v/>
      </c>
      <c r="T1182" s="17" t="str">
        <f>IF(SUM('Control Sample Data'!H$3:H$98)&gt;10,IF(AND(ISNUMBER('Control Sample Data'!H1181),'Control Sample Data'!H1181&lt;$B$1,'Control Sample Data'!H1181&gt;0),'Control Sample Data'!H1181,$B$1),"")</f>
        <v/>
      </c>
      <c r="U1182" s="17" t="str">
        <f>IF(SUM('Control Sample Data'!I$3:I$98)&gt;10,IF(AND(ISNUMBER('Control Sample Data'!I1181),'Control Sample Data'!I1181&lt;$B$1,'Control Sample Data'!I1181&gt;0),'Control Sample Data'!I1181,$B$1),"")</f>
        <v/>
      </c>
      <c r="V1182" s="17" t="str">
        <f>IF(SUM('Control Sample Data'!J$3:J$98)&gt;10,IF(AND(ISNUMBER('Control Sample Data'!J1181),'Control Sample Data'!J1181&lt;$B$1,'Control Sample Data'!J1181&gt;0),'Control Sample Data'!J1181,$B$1),"")</f>
        <v/>
      </c>
      <c r="W1182" s="17" t="str">
        <f>IF(SUM('Control Sample Data'!K$3:K$98)&gt;10,IF(AND(ISNUMBER('Control Sample Data'!K1181),'Control Sample Data'!K1181&lt;$B$1,'Control Sample Data'!K1181&gt;0),'Control Sample Data'!K1181,$B$1),"")</f>
        <v/>
      </c>
      <c r="X1182" s="17" t="str">
        <f>IF(SUM('Control Sample Data'!L$3:L$98)&gt;10,IF(AND(ISNUMBER('Control Sample Data'!L1181),'Control Sample Data'!L1181&lt;$B$1,'Control Sample Data'!L1181&gt;0),'Control Sample Data'!L1181,$B$1),"")</f>
        <v/>
      </c>
      <c r="Y1182" s="17" t="str">
        <f>IF(SUM('Control Sample Data'!M$3:M$98)&gt;10,IF(AND(ISNUMBER('Control Sample Data'!M1181),'Control Sample Data'!M1181&lt;$B$1,'Control Sample Data'!M1181&gt;0),'Control Sample Data'!M1181,$B$1),"")</f>
        <v/>
      </c>
      <c r="AT1182" s="36" t="str">
        <f t="shared" si="790"/>
        <v/>
      </c>
      <c r="AU1182" s="36" t="str">
        <f t="shared" si="791"/>
        <v/>
      </c>
      <c r="AV1182" s="36" t="str">
        <f t="shared" si="792"/>
        <v/>
      </c>
      <c r="AW1182" s="36" t="str">
        <f t="shared" si="793"/>
        <v/>
      </c>
      <c r="AX1182" s="36" t="str">
        <f t="shared" si="794"/>
        <v/>
      </c>
      <c r="AY1182" s="36" t="str">
        <f t="shared" si="795"/>
        <v/>
      </c>
      <c r="AZ1182" s="36" t="str">
        <f t="shared" si="796"/>
        <v/>
      </c>
      <c r="BA1182" s="36" t="str">
        <f t="shared" si="797"/>
        <v/>
      </c>
      <c r="BB1182" s="36" t="str">
        <f t="shared" si="798"/>
        <v/>
      </c>
      <c r="BC1182" s="36" t="str">
        <f t="shared" si="799"/>
        <v/>
      </c>
      <c r="BD1182" s="36" t="str">
        <f t="shared" si="800"/>
        <v/>
      </c>
      <c r="BE1182" s="36" t="str">
        <f t="shared" si="801"/>
        <v/>
      </c>
      <c r="BF1182" s="36" t="str">
        <f t="shared" si="802"/>
        <v/>
      </c>
      <c r="BG1182" s="36" t="str">
        <f t="shared" si="803"/>
        <v/>
      </c>
      <c r="BH1182" s="36" t="str">
        <f t="shared" si="804"/>
        <v/>
      </c>
      <c r="BI1182" s="36" t="str">
        <f t="shared" si="805"/>
        <v/>
      </c>
      <c r="BJ1182" s="36" t="str">
        <f t="shared" si="806"/>
        <v/>
      </c>
      <c r="BK1182" s="36" t="str">
        <f t="shared" si="807"/>
        <v/>
      </c>
      <c r="BL1182" s="36" t="str">
        <f t="shared" si="808"/>
        <v/>
      </c>
      <c r="BM1182" s="36" t="str">
        <f t="shared" si="809"/>
        <v/>
      </c>
      <c r="BN1182" s="38" t="e">
        <f t="shared" si="768"/>
        <v>#DIV/0!</v>
      </c>
      <c r="BO1182" s="38" t="e">
        <f t="shared" si="769"/>
        <v>#DIV/0!</v>
      </c>
      <c r="BP1182" s="39" t="str">
        <f t="shared" si="770"/>
        <v/>
      </c>
      <c r="BQ1182" s="39" t="str">
        <f t="shared" si="771"/>
        <v/>
      </c>
      <c r="BR1182" s="39" t="str">
        <f t="shared" si="772"/>
        <v/>
      </c>
      <c r="BS1182" s="39" t="str">
        <f t="shared" si="773"/>
        <v/>
      </c>
      <c r="BT1182" s="39" t="str">
        <f t="shared" si="774"/>
        <v/>
      </c>
      <c r="BU1182" s="39" t="str">
        <f t="shared" si="775"/>
        <v/>
      </c>
      <c r="BV1182" s="39" t="str">
        <f t="shared" si="776"/>
        <v/>
      </c>
      <c r="BW1182" s="39" t="str">
        <f t="shared" si="777"/>
        <v/>
      </c>
      <c r="BX1182" s="39" t="str">
        <f t="shared" si="778"/>
        <v/>
      </c>
      <c r="BY1182" s="39" t="str">
        <f t="shared" si="779"/>
        <v/>
      </c>
      <c r="BZ1182" s="39" t="str">
        <f t="shared" si="780"/>
        <v/>
      </c>
      <c r="CA1182" s="39" t="str">
        <f t="shared" si="781"/>
        <v/>
      </c>
      <c r="CB1182" s="39" t="str">
        <f t="shared" si="782"/>
        <v/>
      </c>
      <c r="CC1182" s="39" t="str">
        <f t="shared" si="783"/>
        <v/>
      </c>
      <c r="CD1182" s="39" t="str">
        <f t="shared" si="784"/>
        <v/>
      </c>
      <c r="CE1182" s="39" t="str">
        <f t="shared" si="785"/>
        <v/>
      </c>
      <c r="CF1182" s="39" t="str">
        <f t="shared" si="786"/>
        <v/>
      </c>
      <c r="CG1182" s="39" t="str">
        <f t="shared" si="787"/>
        <v/>
      </c>
      <c r="CH1182" s="39" t="str">
        <f t="shared" si="788"/>
        <v/>
      </c>
      <c r="CI1182" s="39" t="str">
        <f t="shared" si="789"/>
        <v/>
      </c>
    </row>
    <row r="1183" spans="1:87">
      <c r="A1183" s="18"/>
      <c r="B1183" s="15" t="str">
        <f>'Gene Table'!E1182</f>
        <v>hsa-miR-4687-5p</v>
      </c>
      <c r="C1183" s="15" t="str">
        <f>'Gene Table'!B1182</f>
        <v>B04</v>
      </c>
      <c r="D1183" s="16" t="str">
        <f>IF(SUM('Test Sample Data'!D$3:D$98)&gt;10,IF(AND(ISNUMBER('Test Sample Data'!D1182),'Test Sample Data'!D1182&lt;$B$1,'Test Sample Data'!D1182&gt;0),'Test Sample Data'!D1182,$B$1),"")</f>
        <v/>
      </c>
      <c r="E1183" s="17" t="str">
        <f>IF(SUM('Test Sample Data'!E$3:E$98)&gt;10,IF(AND(ISNUMBER('Test Sample Data'!E1182),'Test Sample Data'!E1182&lt;$B$1,'Test Sample Data'!E1182&gt;0),'Test Sample Data'!E1182,$B$1),"")</f>
        <v/>
      </c>
      <c r="F1183" s="17" t="str">
        <f>IF(SUM('Test Sample Data'!F$3:F$98)&gt;10,IF(AND(ISNUMBER('Test Sample Data'!F1182),'Test Sample Data'!F1182&lt;$B$1,'Test Sample Data'!F1182&gt;0),'Test Sample Data'!F1182,$B$1),"")</f>
        <v/>
      </c>
      <c r="G1183" s="17" t="str">
        <f>IF(SUM('Test Sample Data'!G$3:G$98)&gt;10,IF(AND(ISNUMBER('Test Sample Data'!G1182),'Test Sample Data'!G1182&lt;$B$1,'Test Sample Data'!G1182&gt;0),'Test Sample Data'!G1182,$B$1),"")</f>
        <v/>
      </c>
      <c r="H1183" s="17" t="str">
        <f>IF(SUM('Test Sample Data'!H$3:H$98)&gt;10,IF(AND(ISNUMBER('Test Sample Data'!H1182),'Test Sample Data'!H1182&lt;$B$1,'Test Sample Data'!H1182&gt;0),'Test Sample Data'!H1182,$B$1),"")</f>
        <v/>
      </c>
      <c r="I1183" s="17" t="str">
        <f>IF(SUM('Test Sample Data'!I$3:I$98)&gt;10,IF(AND(ISNUMBER('Test Sample Data'!I1182),'Test Sample Data'!I1182&lt;$B$1,'Test Sample Data'!I1182&gt;0),'Test Sample Data'!I1182,$B$1),"")</f>
        <v/>
      </c>
      <c r="J1183" s="17" t="str">
        <f>IF(SUM('Test Sample Data'!J$3:J$98)&gt;10,IF(AND(ISNUMBER('Test Sample Data'!J1182),'Test Sample Data'!J1182&lt;$B$1,'Test Sample Data'!J1182&gt;0),'Test Sample Data'!J1182,$B$1),"")</f>
        <v/>
      </c>
      <c r="K1183" s="17" t="str">
        <f>IF(SUM('Test Sample Data'!K$3:K$98)&gt;10,IF(AND(ISNUMBER('Test Sample Data'!K1182),'Test Sample Data'!K1182&lt;$B$1,'Test Sample Data'!K1182&gt;0),'Test Sample Data'!K1182,$B$1),"")</f>
        <v/>
      </c>
      <c r="L1183" s="17" t="str">
        <f>IF(SUM('Test Sample Data'!L$3:L$98)&gt;10,IF(AND(ISNUMBER('Test Sample Data'!L1182),'Test Sample Data'!L1182&lt;$B$1,'Test Sample Data'!L1182&gt;0),'Test Sample Data'!L1182,$B$1),"")</f>
        <v/>
      </c>
      <c r="M1183" s="17" t="str">
        <f>IF(SUM('Test Sample Data'!M$3:M$98)&gt;10,IF(AND(ISNUMBER('Test Sample Data'!M1182),'Test Sample Data'!M1182&lt;$B$1,'Test Sample Data'!M1182&gt;0),'Test Sample Data'!M1182,$B$1),"")</f>
        <v/>
      </c>
      <c r="N1183" s="17" t="str">
        <f>'Gene Table'!E1182</f>
        <v>hsa-miR-4687-5p</v>
      </c>
      <c r="O1183" s="17" t="str">
        <f>'Gene Table'!B1182</f>
        <v>B04</v>
      </c>
      <c r="P1183" s="17" t="str">
        <f>IF(SUM('Control Sample Data'!D$3:D$98)&gt;10,IF(AND(ISNUMBER('Control Sample Data'!D1182),'Control Sample Data'!D1182&lt;$B$1,'Control Sample Data'!D1182&gt;0),'Control Sample Data'!D1182,$B$1),"")</f>
        <v/>
      </c>
      <c r="Q1183" s="17" t="str">
        <f>IF(SUM('Control Sample Data'!E$3:E$98)&gt;10,IF(AND(ISNUMBER('Control Sample Data'!E1182),'Control Sample Data'!E1182&lt;$B$1,'Control Sample Data'!E1182&gt;0),'Control Sample Data'!E1182,$B$1),"")</f>
        <v/>
      </c>
      <c r="R1183" s="17" t="str">
        <f>IF(SUM('Control Sample Data'!F$3:F$98)&gt;10,IF(AND(ISNUMBER('Control Sample Data'!F1182),'Control Sample Data'!F1182&lt;$B$1,'Control Sample Data'!F1182&gt;0),'Control Sample Data'!F1182,$B$1),"")</f>
        <v/>
      </c>
      <c r="S1183" s="17" t="str">
        <f>IF(SUM('Control Sample Data'!G$3:G$98)&gt;10,IF(AND(ISNUMBER('Control Sample Data'!G1182),'Control Sample Data'!G1182&lt;$B$1,'Control Sample Data'!G1182&gt;0),'Control Sample Data'!G1182,$B$1),"")</f>
        <v/>
      </c>
      <c r="T1183" s="17" t="str">
        <f>IF(SUM('Control Sample Data'!H$3:H$98)&gt;10,IF(AND(ISNUMBER('Control Sample Data'!H1182),'Control Sample Data'!H1182&lt;$B$1,'Control Sample Data'!H1182&gt;0),'Control Sample Data'!H1182,$B$1),"")</f>
        <v/>
      </c>
      <c r="U1183" s="17" t="str">
        <f>IF(SUM('Control Sample Data'!I$3:I$98)&gt;10,IF(AND(ISNUMBER('Control Sample Data'!I1182),'Control Sample Data'!I1182&lt;$B$1,'Control Sample Data'!I1182&gt;0),'Control Sample Data'!I1182,$B$1),"")</f>
        <v/>
      </c>
      <c r="V1183" s="17" t="str">
        <f>IF(SUM('Control Sample Data'!J$3:J$98)&gt;10,IF(AND(ISNUMBER('Control Sample Data'!J1182),'Control Sample Data'!J1182&lt;$B$1,'Control Sample Data'!J1182&gt;0),'Control Sample Data'!J1182,$B$1),"")</f>
        <v/>
      </c>
      <c r="W1183" s="17" t="str">
        <f>IF(SUM('Control Sample Data'!K$3:K$98)&gt;10,IF(AND(ISNUMBER('Control Sample Data'!K1182),'Control Sample Data'!K1182&lt;$B$1,'Control Sample Data'!K1182&gt;0),'Control Sample Data'!K1182,$B$1),"")</f>
        <v/>
      </c>
      <c r="X1183" s="17" t="str">
        <f>IF(SUM('Control Sample Data'!L$3:L$98)&gt;10,IF(AND(ISNUMBER('Control Sample Data'!L1182),'Control Sample Data'!L1182&lt;$B$1,'Control Sample Data'!L1182&gt;0),'Control Sample Data'!L1182,$B$1),"")</f>
        <v/>
      </c>
      <c r="Y1183" s="17" t="str">
        <f>IF(SUM('Control Sample Data'!M$3:M$98)&gt;10,IF(AND(ISNUMBER('Control Sample Data'!M1182),'Control Sample Data'!M1182&lt;$B$1,'Control Sample Data'!M1182&gt;0),'Control Sample Data'!M1182,$B$1),"")</f>
        <v/>
      </c>
      <c r="AT1183" s="36" t="str">
        <f t="shared" si="790"/>
        <v/>
      </c>
      <c r="AU1183" s="36" t="str">
        <f t="shared" si="791"/>
        <v/>
      </c>
      <c r="AV1183" s="36" t="str">
        <f t="shared" si="792"/>
        <v/>
      </c>
      <c r="AW1183" s="36" t="str">
        <f t="shared" si="793"/>
        <v/>
      </c>
      <c r="AX1183" s="36" t="str">
        <f t="shared" si="794"/>
        <v/>
      </c>
      <c r="AY1183" s="36" t="str">
        <f t="shared" si="795"/>
        <v/>
      </c>
      <c r="AZ1183" s="36" t="str">
        <f t="shared" si="796"/>
        <v/>
      </c>
      <c r="BA1183" s="36" t="str">
        <f t="shared" si="797"/>
        <v/>
      </c>
      <c r="BB1183" s="36" t="str">
        <f t="shared" si="798"/>
        <v/>
      </c>
      <c r="BC1183" s="36" t="str">
        <f t="shared" si="799"/>
        <v/>
      </c>
      <c r="BD1183" s="36" t="str">
        <f t="shared" si="800"/>
        <v/>
      </c>
      <c r="BE1183" s="36" t="str">
        <f t="shared" si="801"/>
        <v/>
      </c>
      <c r="BF1183" s="36" t="str">
        <f t="shared" si="802"/>
        <v/>
      </c>
      <c r="BG1183" s="36" t="str">
        <f t="shared" si="803"/>
        <v/>
      </c>
      <c r="BH1183" s="36" t="str">
        <f t="shared" si="804"/>
        <v/>
      </c>
      <c r="BI1183" s="36" t="str">
        <f t="shared" si="805"/>
        <v/>
      </c>
      <c r="BJ1183" s="36" t="str">
        <f t="shared" si="806"/>
        <v/>
      </c>
      <c r="BK1183" s="36" t="str">
        <f t="shared" si="807"/>
        <v/>
      </c>
      <c r="BL1183" s="36" t="str">
        <f t="shared" si="808"/>
        <v/>
      </c>
      <c r="BM1183" s="36" t="str">
        <f t="shared" si="809"/>
        <v/>
      </c>
      <c r="BN1183" s="38" t="e">
        <f t="shared" si="768"/>
        <v>#DIV/0!</v>
      </c>
      <c r="BO1183" s="38" t="e">
        <f t="shared" si="769"/>
        <v>#DIV/0!</v>
      </c>
      <c r="BP1183" s="39" t="str">
        <f t="shared" si="770"/>
        <v/>
      </c>
      <c r="BQ1183" s="39" t="str">
        <f t="shared" si="771"/>
        <v/>
      </c>
      <c r="BR1183" s="39" t="str">
        <f t="shared" si="772"/>
        <v/>
      </c>
      <c r="BS1183" s="39" t="str">
        <f t="shared" si="773"/>
        <v/>
      </c>
      <c r="BT1183" s="39" t="str">
        <f t="shared" si="774"/>
        <v/>
      </c>
      <c r="BU1183" s="39" t="str">
        <f t="shared" si="775"/>
        <v/>
      </c>
      <c r="BV1183" s="39" t="str">
        <f t="shared" si="776"/>
        <v/>
      </c>
      <c r="BW1183" s="39" t="str">
        <f t="shared" si="777"/>
        <v/>
      </c>
      <c r="BX1183" s="39" t="str">
        <f t="shared" si="778"/>
        <v/>
      </c>
      <c r="BY1183" s="39" t="str">
        <f t="shared" si="779"/>
        <v/>
      </c>
      <c r="BZ1183" s="39" t="str">
        <f t="shared" si="780"/>
        <v/>
      </c>
      <c r="CA1183" s="39" t="str">
        <f t="shared" si="781"/>
        <v/>
      </c>
      <c r="CB1183" s="39" t="str">
        <f t="shared" si="782"/>
        <v/>
      </c>
      <c r="CC1183" s="39" t="str">
        <f t="shared" si="783"/>
        <v/>
      </c>
      <c r="CD1183" s="39" t="str">
        <f t="shared" si="784"/>
        <v/>
      </c>
      <c r="CE1183" s="39" t="str">
        <f t="shared" si="785"/>
        <v/>
      </c>
      <c r="CF1183" s="39" t="str">
        <f t="shared" si="786"/>
        <v/>
      </c>
      <c r="CG1183" s="39" t="str">
        <f t="shared" si="787"/>
        <v/>
      </c>
      <c r="CH1183" s="39" t="str">
        <f t="shared" si="788"/>
        <v/>
      </c>
      <c r="CI1183" s="39" t="str">
        <f t="shared" si="789"/>
        <v/>
      </c>
    </row>
    <row r="1184" spans="1:87">
      <c r="A1184" s="18"/>
      <c r="B1184" s="15" t="str">
        <f>'Gene Table'!E1183</f>
        <v>hsa-miR-3978</v>
      </c>
      <c r="C1184" s="15" t="str">
        <f>'Gene Table'!B1183</f>
        <v>B05</v>
      </c>
      <c r="D1184" s="16" t="str">
        <f>IF(SUM('Test Sample Data'!D$3:D$98)&gt;10,IF(AND(ISNUMBER('Test Sample Data'!D1183),'Test Sample Data'!D1183&lt;$B$1,'Test Sample Data'!D1183&gt;0),'Test Sample Data'!D1183,$B$1),"")</f>
        <v/>
      </c>
      <c r="E1184" s="17" t="str">
        <f>IF(SUM('Test Sample Data'!E$3:E$98)&gt;10,IF(AND(ISNUMBER('Test Sample Data'!E1183),'Test Sample Data'!E1183&lt;$B$1,'Test Sample Data'!E1183&gt;0),'Test Sample Data'!E1183,$B$1),"")</f>
        <v/>
      </c>
      <c r="F1184" s="17" t="str">
        <f>IF(SUM('Test Sample Data'!F$3:F$98)&gt;10,IF(AND(ISNUMBER('Test Sample Data'!F1183),'Test Sample Data'!F1183&lt;$B$1,'Test Sample Data'!F1183&gt;0),'Test Sample Data'!F1183,$B$1),"")</f>
        <v/>
      </c>
      <c r="G1184" s="17" t="str">
        <f>IF(SUM('Test Sample Data'!G$3:G$98)&gt;10,IF(AND(ISNUMBER('Test Sample Data'!G1183),'Test Sample Data'!G1183&lt;$B$1,'Test Sample Data'!G1183&gt;0),'Test Sample Data'!G1183,$B$1),"")</f>
        <v/>
      </c>
      <c r="H1184" s="17" t="str">
        <f>IF(SUM('Test Sample Data'!H$3:H$98)&gt;10,IF(AND(ISNUMBER('Test Sample Data'!H1183),'Test Sample Data'!H1183&lt;$B$1,'Test Sample Data'!H1183&gt;0),'Test Sample Data'!H1183,$B$1),"")</f>
        <v/>
      </c>
      <c r="I1184" s="17" t="str">
        <f>IF(SUM('Test Sample Data'!I$3:I$98)&gt;10,IF(AND(ISNUMBER('Test Sample Data'!I1183),'Test Sample Data'!I1183&lt;$B$1,'Test Sample Data'!I1183&gt;0),'Test Sample Data'!I1183,$B$1),"")</f>
        <v/>
      </c>
      <c r="J1184" s="17" t="str">
        <f>IF(SUM('Test Sample Data'!J$3:J$98)&gt;10,IF(AND(ISNUMBER('Test Sample Data'!J1183),'Test Sample Data'!J1183&lt;$B$1,'Test Sample Data'!J1183&gt;0),'Test Sample Data'!J1183,$B$1),"")</f>
        <v/>
      </c>
      <c r="K1184" s="17" t="str">
        <f>IF(SUM('Test Sample Data'!K$3:K$98)&gt;10,IF(AND(ISNUMBER('Test Sample Data'!K1183),'Test Sample Data'!K1183&lt;$B$1,'Test Sample Data'!K1183&gt;0),'Test Sample Data'!K1183,$B$1),"")</f>
        <v/>
      </c>
      <c r="L1184" s="17" t="str">
        <f>IF(SUM('Test Sample Data'!L$3:L$98)&gt;10,IF(AND(ISNUMBER('Test Sample Data'!L1183),'Test Sample Data'!L1183&lt;$B$1,'Test Sample Data'!L1183&gt;0),'Test Sample Data'!L1183,$B$1),"")</f>
        <v/>
      </c>
      <c r="M1184" s="17" t="str">
        <f>IF(SUM('Test Sample Data'!M$3:M$98)&gt;10,IF(AND(ISNUMBER('Test Sample Data'!M1183),'Test Sample Data'!M1183&lt;$B$1,'Test Sample Data'!M1183&gt;0),'Test Sample Data'!M1183,$B$1),"")</f>
        <v/>
      </c>
      <c r="N1184" s="17" t="str">
        <f>'Gene Table'!E1183</f>
        <v>hsa-miR-3978</v>
      </c>
      <c r="O1184" s="17" t="str">
        <f>'Gene Table'!B1183</f>
        <v>B05</v>
      </c>
      <c r="P1184" s="17" t="str">
        <f>IF(SUM('Control Sample Data'!D$3:D$98)&gt;10,IF(AND(ISNUMBER('Control Sample Data'!D1183),'Control Sample Data'!D1183&lt;$B$1,'Control Sample Data'!D1183&gt;0),'Control Sample Data'!D1183,$B$1),"")</f>
        <v/>
      </c>
      <c r="Q1184" s="17" t="str">
        <f>IF(SUM('Control Sample Data'!E$3:E$98)&gt;10,IF(AND(ISNUMBER('Control Sample Data'!E1183),'Control Sample Data'!E1183&lt;$B$1,'Control Sample Data'!E1183&gt;0),'Control Sample Data'!E1183,$B$1),"")</f>
        <v/>
      </c>
      <c r="R1184" s="17" t="str">
        <f>IF(SUM('Control Sample Data'!F$3:F$98)&gt;10,IF(AND(ISNUMBER('Control Sample Data'!F1183),'Control Sample Data'!F1183&lt;$B$1,'Control Sample Data'!F1183&gt;0),'Control Sample Data'!F1183,$B$1),"")</f>
        <v/>
      </c>
      <c r="S1184" s="17" t="str">
        <f>IF(SUM('Control Sample Data'!G$3:G$98)&gt;10,IF(AND(ISNUMBER('Control Sample Data'!G1183),'Control Sample Data'!G1183&lt;$B$1,'Control Sample Data'!G1183&gt;0),'Control Sample Data'!G1183,$B$1),"")</f>
        <v/>
      </c>
      <c r="T1184" s="17" t="str">
        <f>IF(SUM('Control Sample Data'!H$3:H$98)&gt;10,IF(AND(ISNUMBER('Control Sample Data'!H1183),'Control Sample Data'!H1183&lt;$B$1,'Control Sample Data'!H1183&gt;0),'Control Sample Data'!H1183,$B$1),"")</f>
        <v/>
      </c>
      <c r="U1184" s="17" t="str">
        <f>IF(SUM('Control Sample Data'!I$3:I$98)&gt;10,IF(AND(ISNUMBER('Control Sample Data'!I1183),'Control Sample Data'!I1183&lt;$B$1,'Control Sample Data'!I1183&gt;0),'Control Sample Data'!I1183,$B$1),"")</f>
        <v/>
      </c>
      <c r="V1184" s="17" t="str">
        <f>IF(SUM('Control Sample Data'!J$3:J$98)&gt;10,IF(AND(ISNUMBER('Control Sample Data'!J1183),'Control Sample Data'!J1183&lt;$B$1,'Control Sample Data'!J1183&gt;0),'Control Sample Data'!J1183,$B$1),"")</f>
        <v/>
      </c>
      <c r="W1184" s="17" t="str">
        <f>IF(SUM('Control Sample Data'!K$3:K$98)&gt;10,IF(AND(ISNUMBER('Control Sample Data'!K1183),'Control Sample Data'!K1183&lt;$B$1,'Control Sample Data'!K1183&gt;0),'Control Sample Data'!K1183,$B$1),"")</f>
        <v/>
      </c>
      <c r="X1184" s="17" t="str">
        <f>IF(SUM('Control Sample Data'!L$3:L$98)&gt;10,IF(AND(ISNUMBER('Control Sample Data'!L1183),'Control Sample Data'!L1183&lt;$B$1,'Control Sample Data'!L1183&gt;0),'Control Sample Data'!L1183,$B$1),"")</f>
        <v/>
      </c>
      <c r="Y1184" s="17" t="str">
        <f>IF(SUM('Control Sample Data'!M$3:M$98)&gt;10,IF(AND(ISNUMBER('Control Sample Data'!M1183),'Control Sample Data'!M1183&lt;$B$1,'Control Sample Data'!M1183&gt;0),'Control Sample Data'!M1183,$B$1),"")</f>
        <v/>
      </c>
      <c r="AT1184" s="36" t="str">
        <f t="shared" si="790"/>
        <v/>
      </c>
      <c r="AU1184" s="36" t="str">
        <f t="shared" si="791"/>
        <v/>
      </c>
      <c r="AV1184" s="36" t="str">
        <f t="shared" si="792"/>
        <v/>
      </c>
      <c r="AW1184" s="36" t="str">
        <f t="shared" si="793"/>
        <v/>
      </c>
      <c r="AX1184" s="36" t="str">
        <f t="shared" si="794"/>
        <v/>
      </c>
      <c r="AY1184" s="36" t="str">
        <f t="shared" si="795"/>
        <v/>
      </c>
      <c r="AZ1184" s="36" t="str">
        <f t="shared" si="796"/>
        <v/>
      </c>
      <c r="BA1184" s="36" t="str">
        <f t="shared" si="797"/>
        <v/>
      </c>
      <c r="BB1184" s="36" t="str">
        <f t="shared" si="798"/>
        <v/>
      </c>
      <c r="BC1184" s="36" t="str">
        <f t="shared" si="799"/>
        <v/>
      </c>
      <c r="BD1184" s="36" t="str">
        <f t="shared" si="800"/>
        <v/>
      </c>
      <c r="BE1184" s="36" t="str">
        <f t="shared" si="801"/>
        <v/>
      </c>
      <c r="BF1184" s="36" t="str">
        <f t="shared" si="802"/>
        <v/>
      </c>
      <c r="BG1184" s="36" t="str">
        <f t="shared" si="803"/>
        <v/>
      </c>
      <c r="BH1184" s="36" t="str">
        <f t="shared" si="804"/>
        <v/>
      </c>
      <c r="BI1184" s="36" t="str">
        <f t="shared" si="805"/>
        <v/>
      </c>
      <c r="BJ1184" s="36" t="str">
        <f t="shared" si="806"/>
        <v/>
      </c>
      <c r="BK1184" s="36" t="str">
        <f t="shared" si="807"/>
        <v/>
      </c>
      <c r="BL1184" s="36" t="str">
        <f t="shared" si="808"/>
        <v/>
      </c>
      <c r="BM1184" s="36" t="str">
        <f t="shared" si="809"/>
        <v/>
      </c>
      <c r="BN1184" s="38" t="e">
        <f t="shared" si="768"/>
        <v>#DIV/0!</v>
      </c>
      <c r="BO1184" s="38" t="e">
        <f t="shared" si="769"/>
        <v>#DIV/0!</v>
      </c>
      <c r="BP1184" s="39" t="str">
        <f t="shared" si="770"/>
        <v/>
      </c>
      <c r="BQ1184" s="39" t="str">
        <f t="shared" si="771"/>
        <v/>
      </c>
      <c r="BR1184" s="39" t="str">
        <f t="shared" si="772"/>
        <v/>
      </c>
      <c r="BS1184" s="39" t="str">
        <f t="shared" si="773"/>
        <v/>
      </c>
      <c r="BT1184" s="39" t="str">
        <f t="shared" si="774"/>
        <v/>
      </c>
      <c r="BU1184" s="39" t="str">
        <f t="shared" si="775"/>
        <v/>
      </c>
      <c r="BV1184" s="39" t="str">
        <f t="shared" si="776"/>
        <v/>
      </c>
      <c r="BW1184" s="39" t="str">
        <f t="shared" si="777"/>
        <v/>
      </c>
      <c r="BX1184" s="39" t="str">
        <f t="shared" si="778"/>
        <v/>
      </c>
      <c r="BY1184" s="39" t="str">
        <f t="shared" si="779"/>
        <v/>
      </c>
      <c r="BZ1184" s="39" t="str">
        <f t="shared" si="780"/>
        <v/>
      </c>
      <c r="CA1184" s="39" t="str">
        <f t="shared" si="781"/>
        <v/>
      </c>
      <c r="CB1184" s="39" t="str">
        <f t="shared" si="782"/>
        <v/>
      </c>
      <c r="CC1184" s="39" t="str">
        <f t="shared" si="783"/>
        <v/>
      </c>
      <c r="CD1184" s="39" t="str">
        <f t="shared" si="784"/>
        <v/>
      </c>
      <c r="CE1184" s="39" t="str">
        <f t="shared" si="785"/>
        <v/>
      </c>
      <c r="CF1184" s="39" t="str">
        <f t="shared" si="786"/>
        <v/>
      </c>
      <c r="CG1184" s="39" t="str">
        <f t="shared" si="787"/>
        <v/>
      </c>
      <c r="CH1184" s="39" t="str">
        <f t="shared" si="788"/>
        <v/>
      </c>
      <c r="CI1184" s="39" t="str">
        <f t="shared" si="789"/>
        <v/>
      </c>
    </row>
    <row r="1185" spans="1:87">
      <c r="A1185" s="18"/>
      <c r="B1185" s="15" t="str">
        <f>'Gene Table'!E1184</f>
        <v>hsa-miR-4687-3p</v>
      </c>
      <c r="C1185" s="15" t="str">
        <f>'Gene Table'!B1184</f>
        <v>B06</v>
      </c>
      <c r="D1185" s="16" t="str">
        <f>IF(SUM('Test Sample Data'!D$3:D$98)&gt;10,IF(AND(ISNUMBER('Test Sample Data'!D1184),'Test Sample Data'!D1184&lt;$B$1,'Test Sample Data'!D1184&gt;0),'Test Sample Data'!D1184,$B$1),"")</f>
        <v/>
      </c>
      <c r="E1185" s="17" t="str">
        <f>IF(SUM('Test Sample Data'!E$3:E$98)&gt;10,IF(AND(ISNUMBER('Test Sample Data'!E1184),'Test Sample Data'!E1184&lt;$B$1,'Test Sample Data'!E1184&gt;0),'Test Sample Data'!E1184,$B$1),"")</f>
        <v/>
      </c>
      <c r="F1185" s="17" t="str">
        <f>IF(SUM('Test Sample Data'!F$3:F$98)&gt;10,IF(AND(ISNUMBER('Test Sample Data'!F1184),'Test Sample Data'!F1184&lt;$B$1,'Test Sample Data'!F1184&gt;0),'Test Sample Data'!F1184,$B$1),"")</f>
        <v/>
      </c>
      <c r="G1185" s="17" t="str">
        <f>IF(SUM('Test Sample Data'!G$3:G$98)&gt;10,IF(AND(ISNUMBER('Test Sample Data'!G1184),'Test Sample Data'!G1184&lt;$B$1,'Test Sample Data'!G1184&gt;0),'Test Sample Data'!G1184,$B$1),"")</f>
        <v/>
      </c>
      <c r="H1185" s="17" t="str">
        <f>IF(SUM('Test Sample Data'!H$3:H$98)&gt;10,IF(AND(ISNUMBER('Test Sample Data'!H1184),'Test Sample Data'!H1184&lt;$B$1,'Test Sample Data'!H1184&gt;0),'Test Sample Data'!H1184,$B$1),"")</f>
        <v/>
      </c>
      <c r="I1185" s="17" t="str">
        <f>IF(SUM('Test Sample Data'!I$3:I$98)&gt;10,IF(AND(ISNUMBER('Test Sample Data'!I1184),'Test Sample Data'!I1184&lt;$B$1,'Test Sample Data'!I1184&gt;0),'Test Sample Data'!I1184,$B$1),"")</f>
        <v/>
      </c>
      <c r="J1185" s="17" t="str">
        <f>IF(SUM('Test Sample Data'!J$3:J$98)&gt;10,IF(AND(ISNUMBER('Test Sample Data'!J1184),'Test Sample Data'!J1184&lt;$B$1,'Test Sample Data'!J1184&gt;0),'Test Sample Data'!J1184,$B$1),"")</f>
        <v/>
      </c>
      <c r="K1185" s="17" t="str">
        <f>IF(SUM('Test Sample Data'!K$3:K$98)&gt;10,IF(AND(ISNUMBER('Test Sample Data'!K1184),'Test Sample Data'!K1184&lt;$B$1,'Test Sample Data'!K1184&gt;0),'Test Sample Data'!K1184,$B$1),"")</f>
        <v/>
      </c>
      <c r="L1185" s="17" t="str">
        <f>IF(SUM('Test Sample Data'!L$3:L$98)&gt;10,IF(AND(ISNUMBER('Test Sample Data'!L1184),'Test Sample Data'!L1184&lt;$B$1,'Test Sample Data'!L1184&gt;0),'Test Sample Data'!L1184,$B$1),"")</f>
        <v/>
      </c>
      <c r="M1185" s="17" t="str">
        <f>IF(SUM('Test Sample Data'!M$3:M$98)&gt;10,IF(AND(ISNUMBER('Test Sample Data'!M1184),'Test Sample Data'!M1184&lt;$B$1,'Test Sample Data'!M1184&gt;0),'Test Sample Data'!M1184,$B$1),"")</f>
        <v/>
      </c>
      <c r="N1185" s="17" t="str">
        <f>'Gene Table'!E1184</f>
        <v>hsa-miR-4687-3p</v>
      </c>
      <c r="O1185" s="17" t="str">
        <f>'Gene Table'!B1184</f>
        <v>B06</v>
      </c>
      <c r="P1185" s="17" t="str">
        <f>IF(SUM('Control Sample Data'!D$3:D$98)&gt;10,IF(AND(ISNUMBER('Control Sample Data'!D1184),'Control Sample Data'!D1184&lt;$B$1,'Control Sample Data'!D1184&gt;0),'Control Sample Data'!D1184,$B$1),"")</f>
        <v/>
      </c>
      <c r="Q1185" s="17" t="str">
        <f>IF(SUM('Control Sample Data'!E$3:E$98)&gt;10,IF(AND(ISNUMBER('Control Sample Data'!E1184),'Control Sample Data'!E1184&lt;$B$1,'Control Sample Data'!E1184&gt;0),'Control Sample Data'!E1184,$B$1),"")</f>
        <v/>
      </c>
      <c r="R1185" s="17" t="str">
        <f>IF(SUM('Control Sample Data'!F$3:F$98)&gt;10,IF(AND(ISNUMBER('Control Sample Data'!F1184),'Control Sample Data'!F1184&lt;$B$1,'Control Sample Data'!F1184&gt;0),'Control Sample Data'!F1184,$B$1),"")</f>
        <v/>
      </c>
      <c r="S1185" s="17" t="str">
        <f>IF(SUM('Control Sample Data'!G$3:G$98)&gt;10,IF(AND(ISNUMBER('Control Sample Data'!G1184),'Control Sample Data'!G1184&lt;$B$1,'Control Sample Data'!G1184&gt;0),'Control Sample Data'!G1184,$B$1),"")</f>
        <v/>
      </c>
      <c r="T1185" s="17" t="str">
        <f>IF(SUM('Control Sample Data'!H$3:H$98)&gt;10,IF(AND(ISNUMBER('Control Sample Data'!H1184),'Control Sample Data'!H1184&lt;$B$1,'Control Sample Data'!H1184&gt;0),'Control Sample Data'!H1184,$B$1),"")</f>
        <v/>
      </c>
      <c r="U1185" s="17" t="str">
        <f>IF(SUM('Control Sample Data'!I$3:I$98)&gt;10,IF(AND(ISNUMBER('Control Sample Data'!I1184),'Control Sample Data'!I1184&lt;$B$1,'Control Sample Data'!I1184&gt;0),'Control Sample Data'!I1184,$B$1),"")</f>
        <v/>
      </c>
      <c r="V1185" s="17" t="str">
        <f>IF(SUM('Control Sample Data'!J$3:J$98)&gt;10,IF(AND(ISNUMBER('Control Sample Data'!J1184),'Control Sample Data'!J1184&lt;$B$1,'Control Sample Data'!J1184&gt;0),'Control Sample Data'!J1184,$B$1),"")</f>
        <v/>
      </c>
      <c r="W1185" s="17" t="str">
        <f>IF(SUM('Control Sample Data'!K$3:K$98)&gt;10,IF(AND(ISNUMBER('Control Sample Data'!K1184),'Control Sample Data'!K1184&lt;$B$1,'Control Sample Data'!K1184&gt;0),'Control Sample Data'!K1184,$B$1),"")</f>
        <v/>
      </c>
      <c r="X1185" s="17" t="str">
        <f>IF(SUM('Control Sample Data'!L$3:L$98)&gt;10,IF(AND(ISNUMBER('Control Sample Data'!L1184),'Control Sample Data'!L1184&lt;$B$1,'Control Sample Data'!L1184&gt;0),'Control Sample Data'!L1184,$B$1),"")</f>
        <v/>
      </c>
      <c r="Y1185" s="17" t="str">
        <f>IF(SUM('Control Sample Data'!M$3:M$98)&gt;10,IF(AND(ISNUMBER('Control Sample Data'!M1184),'Control Sample Data'!M1184&lt;$B$1,'Control Sample Data'!M1184&gt;0),'Control Sample Data'!M1184,$B$1),"")</f>
        <v/>
      </c>
      <c r="AT1185" s="36" t="str">
        <f t="shared" si="790"/>
        <v/>
      </c>
      <c r="AU1185" s="36" t="str">
        <f t="shared" si="791"/>
        <v/>
      </c>
      <c r="AV1185" s="36" t="str">
        <f t="shared" si="792"/>
        <v/>
      </c>
      <c r="AW1185" s="36" t="str">
        <f t="shared" si="793"/>
        <v/>
      </c>
      <c r="AX1185" s="36" t="str">
        <f t="shared" si="794"/>
        <v/>
      </c>
      <c r="AY1185" s="36" t="str">
        <f t="shared" si="795"/>
        <v/>
      </c>
      <c r="AZ1185" s="36" t="str">
        <f t="shared" si="796"/>
        <v/>
      </c>
      <c r="BA1185" s="36" t="str">
        <f t="shared" si="797"/>
        <v/>
      </c>
      <c r="BB1185" s="36" t="str">
        <f t="shared" si="798"/>
        <v/>
      </c>
      <c r="BC1185" s="36" t="str">
        <f t="shared" si="799"/>
        <v/>
      </c>
      <c r="BD1185" s="36" t="str">
        <f t="shared" si="800"/>
        <v/>
      </c>
      <c r="BE1185" s="36" t="str">
        <f t="shared" si="801"/>
        <v/>
      </c>
      <c r="BF1185" s="36" t="str">
        <f t="shared" si="802"/>
        <v/>
      </c>
      <c r="BG1185" s="36" t="str">
        <f t="shared" si="803"/>
        <v/>
      </c>
      <c r="BH1185" s="36" t="str">
        <f t="shared" si="804"/>
        <v/>
      </c>
      <c r="BI1185" s="36" t="str">
        <f t="shared" si="805"/>
        <v/>
      </c>
      <c r="BJ1185" s="36" t="str">
        <f t="shared" si="806"/>
        <v/>
      </c>
      <c r="BK1185" s="36" t="str">
        <f t="shared" si="807"/>
        <v/>
      </c>
      <c r="BL1185" s="36" t="str">
        <f t="shared" si="808"/>
        <v/>
      </c>
      <c r="BM1185" s="36" t="str">
        <f t="shared" si="809"/>
        <v/>
      </c>
      <c r="BN1185" s="38" t="e">
        <f t="shared" si="768"/>
        <v>#DIV/0!</v>
      </c>
      <c r="BO1185" s="38" t="e">
        <f t="shared" si="769"/>
        <v>#DIV/0!</v>
      </c>
      <c r="BP1185" s="39" t="str">
        <f t="shared" si="770"/>
        <v/>
      </c>
      <c r="BQ1185" s="39" t="str">
        <f t="shared" si="771"/>
        <v/>
      </c>
      <c r="BR1185" s="39" t="str">
        <f t="shared" si="772"/>
        <v/>
      </c>
      <c r="BS1185" s="39" t="str">
        <f t="shared" si="773"/>
        <v/>
      </c>
      <c r="BT1185" s="39" t="str">
        <f t="shared" si="774"/>
        <v/>
      </c>
      <c r="BU1185" s="39" t="str">
        <f t="shared" si="775"/>
        <v/>
      </c>
      <c r="BV1185" s="39" t="str">
        <f t="shared" si="776"/>
        <v/>
      </c>
      <c r="BW1185" s="39" t="str">
        <f t="shared" si="777"/>
        <v/>
      </c>
      <c r="BX1185" s="39" t="str">
        <f t="shared" si="778"/>
        <v/>
      </c>
      <c r="BY1185" s="39" t="str">
        <f t="shared" si="779"/>
        <v/>
      </c>
      <c r="BZ1185" s="39" t="str">
        <f t="shared" si="780"/>
        <v/>
      </c>
      <c r="CA1185" s="39" t="str">
        <f t="shared" si="781"/>
        <v/>
      </c>
      <c r="CB1185" s="39" t="str">
        <f t="shared" si="782"/>
        <v/>
      </c>
      <c r="CC1185" s="39" t="str">
        <f t="shared" si="783"/>
        <v/>
      </c>
      <c r="CD1185" s="39" t="str">
        <f t="shared" si="784"/>
        <v/>
      </c>
      <c r="CE1185" s="39" t="str">
        <f t="shared" si="785"/>
        <v/>
      </c>
      <c r="CF1185" s="39" t="str">
        <f t="shared" si="786"/>
        <v/>
      </c>
      <c r="CG1185" s="39" t="str">
        <f t="shared" si="787"/>
        <v/>
      </c>
      <c r="CH1185" s="39" t="str">
        <f t="shared" si="788"/>
        <v/>
      </c>
      <c r="CI1185" s="39" t="str">
        <f t="shared" si="789"/>
        <v/>
      </c>
    </row>
    <row r="1186" spans="1:87">
      <c r="A1186" s="18"/>
      <c r="B1186" s="15" t="str">
        <f>'Gene Table'!E1185</f>
        <v>hsa-miR-4632</v>
      </c>
      <c r="C1186" s="15" t="str">
        <f>'Gene Table'!B1185</f>
        <v>B07</v>
      </c>
      <c r="D1186" s="16" t="str">
        <f>IF(SUM('Test Sample Data'!D$3:D$98)&gt;10,IF(AND(ISNUMBER('Test Sample Data'!D1185),'Test Sample Data'!D1185&lt;$B$1,'Test Sample Data'!D1185&gt;0),'Test Sample Data'!D1185,$B$1),"")</f>
        <v/>
      </c>
      <c r="E1186" s="17" t="str">
        <f>IF(SUM('Test Sample Data'!E$3:E$98)&gt;10,IF(AND(ISNUMBER('Test Sample Data'!E1185),'Test Sample Data'!E1185&lt;$B$1,'Test Sample Data'!E1185&gt;0),'Test Sample Data'!E1185,$B$1),"")</f>
        <v/>
      </c>
      <c r="F1186" s="17" t="str">
        <f>IF(SUM('Test Sample Data'!F$3:F$98)&gt;10,IF(AND(ISNUMBER('Test Sample Data'!F1185),'Test Sample Data'!F1185&lt;$B$1,'Test Sample Data'!F1185&gt;0),'Test Sample Data'!F1185,$B$1),"")</f>
        <v/>
      </c>
      <c r="G1186" s="17" t="str">
        <f>IF(SUM('Test Sample Data'!G$3:G$98)&gt;10,IF(AND(ISNUMBER('Test Sample Data'!G1185),'Test Sample Data'!G1185&lt;$B$1,'Test Sample Data'!G1185&gt;0),'Test Sample Data'!G1185,$B$1),"")</f>
        <v/>
      </c>
      <c r="H1186" s="17" t="str">
        <f>IF(SUM('Test Sample Data'!H$3:H$98)&gt;10,IF(AND(ISNUMBER('Test Sample Data'!H1185),'Test Sample Data'!H1185&lt;$B$1,'Test Sample Data'!H1185&gt;0),'Test Sample Data'!H1185,$B$1),"")</f>
        <v/>
      </c>
      <c r="I1186" s="17" t="str">
        <f>IF(SUM('Test Sample Data'!I$3:I$98)&gt;10,IF(AND(ISNUMBER('Test Sample Data'!I1185),'Test Sample Data'!I1185&lt;$B$1,'Test Sample Data'!I1185&gt;0),'Test Sample Data'!I1185,$B$1),"")</f>
        <v/>
      </c>
      <c r="J1186" s="17" t="str">
        <f>IF(SUM('Test Sample Data'!J$3:J$98)&gt;10,IF(AND(ISNUMBER('Test Sample Data'!J1185),'Test Sample Data'!J1185&lt;$B$1,'Test Sample Data'!J1185&gt;0),'Test Sample Data'!J1185,$B$1),"")</f>
        <v/>
      </c>
      <c r="K1186" s="17" t="str">
        <f>IF(SUM('Test Sample Data'!K$3:K$98)&gt;10,IF(AND(ISNUMBER('Test Sample Data'!K1185),'Test Sample Data'!K1185&lt;$B$1,'Test Sample Data'!K1185&gt;0),'Test Sample Data'!K1185,$B$1),"")</f>
        <v/>
      </c>
      <c r="L1186" s="17" t="str">
        <f>IF(SUM('Test Sample Data'!L$3:L$98)&gt;10,IF(AND(ISNUMBER('Test Sample Data'!L1185),'Test Sample Data'!L1185&lt;$B$1,'Test Sample Data'!L1185&gt;0),'Test Sample Data'!L1185,$B$1),"")</f>
        <v/>
      </c>
      <c r="M1186" s="17" t="str">
        <f>IF(SUM('Test Sample Data'!M$3:M$98)&gt;10,IF(AND(ISNUMBER('Test Sample Data'!M1185),'Test Sample Data'!M1185&lt;$B$1,'Test Sample Data'!M1185&gt;0),'Test Sample Data'!M1185,$B$1),"")</f>
        <v/>
      </c>
      <c r="N1186" s="17" t="str">
        <f>'Gene Table'!E1185</f>
        <v>hsa-miR-4632</v>
      </c>
      <c r="O1186" s="17" t="str">
        <f>'Gene Table'!B1185</f>
        <v>B07</v>
      </c>
      <c r="P1186" s="17" t="str">
        <f>IF(SUM('Control Sample Data'!D$3:D$98)&gt;10,IF(AND(ISNUMBER('Control Sample Data'!D1185),'Control Sample Data'!D1185&lt;$B$1,'Control Sample Data'!D1185&gt;0),'Control Sample Data'!D1185,$B$1),"")</f>
        <v/>
      </c>
      <c r="Q1186" s="17" t="str">
        <f>IF(SUM('Control Sample Data'!E$3:E$98)&gt;10,IF(AND(ISNUMBER('Control Sample Data'!E1185),'Control Sample Data'!E1185&lt;$B$1,'Control Sample Data'!E1185&gt;0),'Control Sample Data'!E1185,$B$1),"")</f>
        <v/>
      </c>
      <c r="R1186" s="17" t="str">
        <f>IF(SUM('Control Sample Data'!F$3:F$98)&gt;10,IF(AND(ISNUMBER('Control Sample Data'!F1185),'Control Sample Data'!F1185&lt;$B$1,'Control Sample Data'!F1185&gt;0),'Control Sample Data'!F1185,$B$1),"")</f>
        <v/>
      </c>
      <c r="S1186" s="17" t="str">
        <f>IF(SUM('Control Sample Data'!G$3:G$98)&gt;10,IF(AND(ISNUMBER('Control Sample Data'!G1185),'Control Sample Data'!G1185&lt;$B$1,'Control Sample Data'!G1185&gt;0),'Control Sample Data'!G1185,$B$1),"")</f>
        <v/>
      </c>
      <c r="T1186" s="17" t="str">
        <f>IF(SUM('Control Sample Data'!H$3:H$98)&gt;10,IF(AND(ISNUMBER('Control Sample Data'!H1185),'Control Sample Data'!H1185&lt;$B$1,'Control Sample Data'!H1185&gt;0),'Control Sample Data'!H1185,$B$1),"")</f>
        <v/>
      </c>
      <c r="U1186" s="17" t="str">
        <f>IF(SUM('Control Sample Data'!I$3:I$98)&gt;10,IF(AND(ISNUMBER('Control Sample Data'!I1185),'Control Sample Data'!I1185&lt;$B$1,'Control Sample Data'!I1185&gt;0),'Control Sample Data'!I1185,$B$1),"")</f>
        <v/>
      </c>
      <c r="V1186" s="17" t="str">
        <f>IF(SUM('Control Sample Data'!J$3:J$98)&gt;10,IF(AND(ISNUMBER('Control Sample Data'!J1185),'Control Sample Data'!J1185&lt;$B$1,'Control Sample Data'!J1185&gt;0),'Control Sample Data'!J1185,$B$1),"")</f>
        <v/>
      </c>
      <c r="W1186" s="17" t="str">
        <f>IF(SUM('Control Sample Data'!K$3:K$98)&gt;10,IF(AND(ISNUMBER('Control Sample Data'!K1185),'Control Sample Data'!K1185&lt;$B$1,'Control Sample Data'!K1185&gt;0),'Control Sample Data'!K1185,$B$1),"")</f>
        <v/>
      </c>
      <c r="X1186" s="17" t="str">
        <f>IF(SUM('Control Sample Data'!L$3:L$98)&gt;10,IF(AND(ISNUMBER('Control Sample Data'!L1185),'Control Sample Data'!L1185&lt;$B$1,'Control Sample Data'!L1185&gt;0),'Control Sample Data'!L1185,$B$1),"")</f>
        <v/>
      </c>
      <c r="Y1186" s="17" t="str">
        <f>IF(SUM('Control Sample Data'!M$3:M$98)&gt;10,IF(AND(ISNUMBER('Control Sample Data'!M1185),'Control Sample Data'!M1185&lt;$B$1,'Control Sample Data'!M1185&gt;0),'Control Sample Data'!M1185,$B$1),"")</f>
        <v/>
      </c>
      <c r="AT1186" s="36" t="str">
        <f t="shared" si="790"/>
        <v/>
      </c>
      <c r="AU1186" s="36" t="str">
        <f t="shared" si="791"/>
        <v/>
      </c>
      <c r="AV1186" s="36" t="str">
        <f t="shared" si="792"/>
        <v/>
      </c>
      <c r="AW1186" s="36" t="str">
        <f t="shared" si="793"/>
        <v/>
      </c>
      <c r="AX1186" s="36" t="str">
        <f t="shared" si="794"/>
        <v/>
      </c>
      <c r="AY1186" s="36" t="str">
        <f t="shared" si="795"/>
        <v/>
      </c>
      <c r="AZ1186" s="36" t="str">
        <f t="shared" si="796"/>
        <v/>
      </c>
      <c r="BA1186" s="36" t="str">
        <f t="shared" si="797"/>
        <v/>
      </c>
      <c r="BB1186" s="36" t="str">
        <f t="shared" si="798"/>
        <v/>
      </c>
      <c r="BC1186" s="36" t="str">
        <f t="shared" si="799"/>
        <v/>
      </c>
      <c r="BD1186" s="36" t="str">
        <f t="shared" si="800"/>
        <v/>
      </c>
      <c r="BE1186" s="36" t="str">
        <f t="shared" si="801"/>
        <v/>
      </c>
      <c r="BF1186" s="36" t="str">
        <f t="shared" si="802"/>
        <v/>
      </c>
      <c r="BG1186" s="36" t="str">
        <f t="shared" si="803"/>
        <v/>
      </c>
      <c r="BH1186" s="36" t="str">
        <f t="shared" si="804"/>
        <v/>
      </c>
      <c r="BI1186" s="36" t="str">
        <f t="shared" si="805"/>
        <v/>
      </c>
      <c r="BJ1186" s="36" t="str">
        <f t="shared" si="806"/>
        <v/>
      </c>
      <c r="BK1186" s="36" t="str">
        <f t="shared" si="807"/>
        <v/>
      </c>
      <c r="BL1186" s="36" t="str">
        <f t="shared" si="808"/>
        <v/>
      </c>
      <c r="BM1186" s="36" t="str">
        <f t="shared" si="809"/>
        <v/>
      </c>
      <c r="BN1186" s="38" t="e">
        <f t="shared" si="768"/>
        <v>#DIV/0!</v>
      </c>
      <c r="BO1186" s="38" t="e">
        <f t="shared" si="769"/>
        <v>#DIV/0!</v>
      </c>
      <c r="BP1186" s="39" t="str">
        <f t="shared" si="770"/>
        <v/>
      </c>
      <c r="BQ1186" s="39" t="str">
        <f t="shared" si="771"/>
        <v/>
      </c>
      <c r="BR1186" s="39" t="str">
        <f t="shared" si="772"/>
        <v/>
      </c>
      <c r="BS1186" s="39" t="str">
        <f t="shared" si="773"/>
        <v/>
      </c>
      <c r="BT1186" s="39" t="str">
        <f t="shared" si="774"/>
        <v/>
      </c>
      <c r="BU1186" s="39" t="str">
        <f t="shared" si="775"/>
        <v/>
      </c>
      <c r="BV1186" s="39" t="str">
        <f t="shared" si="776"/>
        <v/>
      </c>
      <c r="BW1186" s="39" t="str">
        <f t="shared" si="777"/>
        <v/>
      </c>
      <c r="BX1186" s="39" t="str">
        <f t="shared" si="778"/>
        <v/>
      </c>
      <c r="BY1186" s="39" t="str">
        <f t="shared" si="779"/>
        <v/>
      </c>
      <c r="BZ1186" s="39" t="str">
        <f t="shared" si="780"/>
        <v/>
      </c>
      <c r="CA1186" s="39" t="str">
        <f t="shared" si="781"/>
        <v/>
      </c>
      <c r="CB1186" s="39" t="str">
        <f t="shared" si="782"/>
        <v/>
      </c>
      <c r="CC1186" s="39" t="str">
        <f t="shared" si="783"/>
        <v/>
      </c>
      <c r="CD1186" s="39" t="str">
        <f t="shared" si="784"/>
        <v/>
      </c>
      <c r="CE1186" s="39" t="str">
        <f t="shared" si="785"/>
        <v/>
      </c>
      <c r="CF1186" s="39" t="str">
        <f t="shared" si="786"/>
        <v/>
      </c>
      <c r="CG1186" s="39" t="str">
        <f t="shared" si="787"/>
        <v/>
      </c>
      <c r="CH1186" s="39" t="str">
        <f t="shared" si="788"/>
        <v/>
      </c>
      <c r="CI1186" s="39" t="str">
        <f t="shared" si="789"/>
        <v/>
      </c>
    </row>
    <row r="1187" spans="1:87">
      <c r="A1187" s="18"/>
      <c r="B1187" s="15" t="str">
        <f>'Gene Table'!E1186</f>
        <v>hsa-miR-1343</v>
      </c>
      <c r="C1187" s="15" t="str">
        <f>'Gene Table'!B1186</f>
        <v>B08</v>
      </c>
      <c r="D1187" s="16" t="str">
        <f>IF(SUM('Test Sample Data'!D$3:D$98)&gt;10,IF(AND(ISNUMBER('Test Sample Data'!D1186),'Test Sample Data'!D1186&lt;$B$1,'Test Sample Data'!D1186&gt;0),'Test Sample Data'!D1186,$B$1),"")</f>
        <v/>
      </c>
      <c r="E1187" s="17" t="str">
        <f>IF(SUM('Test Sample Data'!E$3:E$98)&gt;10,IF(AND(ISNUMBER('Test Sample Data'!E1186),'Test Sample Data'!E1186&lt;$B$1,'Test Sample Data'!E1186&gt;0),'Test Sample Data'!E1186,$B$1),"")</f>
        <v/>
      </c>
      <c r="F1187" s="17" t="str">
        <f>IF(SUM('Test Sample Data'!F$3:F$98)&gt;10,IF(AND(ISNUMBER('Test Sample Data'!F1186),'Test Sample Data'!F1186&lt;$B$1,'Test Sample Data'!F1186&gt;0),'Test Sample Data'!F1186,$B$1),"")</f>
        <v/>
      </c>
      <c r="G1187" s="17" t="str">
        <f>IF(SUM('Test Sample Data'!G$3:G$98)&gt;10,IF(AND(ISNUMBER('Test Sample Data'!G1186),'Test Sample Data'!G1186&lt;$B$1,'Test Sample Data'!G1186&gt;0),'Test Sample Data'!G1186,$B$1),"")</f>
        <v/>
      </c>
      <c r="H1187" s="17" t="str">
        <f>IF(SUM('Test Sample Data'!H$3:H$98)&gt;10,IF(AND(ISNUMBER('Test Sample Data'!H1186),'Test Sample Data'!H1186&lt;$B$1,'Test Sample Data'!H1186&gt;0),'Test Sample Data'!H1186,$B$1),"")</f>
        <v/>
      </c>
      <c r="I1187" s="17" t="str">
        <f>IF(SUM('Test Sample Data'!I$3:I$98)&gt;10,IF(AND(ISNUMBER('Test Sample Data'!I1186),'Test Sample Data'!I1186&lt;$B$1,'Test Sample Data'!I1186&gt;0),'Test Sample Data'!I1186,$B$1),"")</f>
        <v/>
      </c>
      <c r="J1187" s="17" t="str">
        <f>IF(SUM('Test Sample Data'!J$3:J$98)&gt;10,IF(AND(ISNUMBER('Test Sample Data'!J1186),'Test Sample Data'!J1186&lt;$B$1,'Test Sample Data'!J1186&gt;0),'Test Sample Data'!J1186,$B$1),"")</f>
        <v/>
      </c>
      <c r="K1187" s="17" t="str">
        <f>IF(SUM('Test Sample Data'!K$3:K$98)&gt;10,IF(AND(ISNUMBER('Test Sample Data'!K1186),'Test Sample Data'!K1186&lt;$B$1,'Test Sample Data'!K1186&gt;0),'Test Sample Data'!K1186,$B$1),"")</f>
        <v/>
      </c>
      <c r="L1187" s="17" t="str">
        <f>IF(SUM('Test Sample Data'!L$3:L$98)&gt;10,IF(AND(ISNUMBER('Test Sample Data'!L1186),'Test Sample Data'!L1186&lt;$B$1,'Test Sample Data'!L1186&gt;0),'Test Sample Data'!L1186,$B$1),"")</f>
        <v/>
      </c>
      <c r="M1187" s="17" t="str">
        <f>IF(SUM('Test Sample Data'!M$3:M$98)&gt;10,IF(AND(ISNUMBER('Test Sample Data'!M1186),'Test Sample Data'!M1186&lt;$B$1,'Test Sample Data'!M1186&gt;0),'Test Sample Data'!M1186,$B$1),"")</f>
        <v/>
      </c>
      <c r="N1187" s="17" t="str">
        <f>'Gene Table'!E1186</f>
        <v>hsa-miR-1343</v>
      </c>
      <c r="O1187" s="17" t="str">
        <f>'Gene Table'!B1186</f>
        <v>B08</v>
      </c>
      <c r="P1187" s="17" t="str">
        <f>IF(SUM('Control Sample Data'!D$3:D$98)&gt;10,IF(AND(ISNUMBER('Control Sample Data'!D1186),'Control Sample Data'!D1186&lt;$B$1,'Control Sample Data'!D1186&gt;0),'Control Sample Data'!D1186,$B$1),"")</f>
        <v/>
      </c>
      <c r="Q1187" s="17" t="str">
        <f>IF(SUM('Control Sample Data'!E$3:E$98)&gt;10,IF(AND(ISNUMBER('Control Sample Data'!E1186),'Control Sample Data'!E1186&lt;$B$1,'Control Sample Data'!E1186&gt;0),'Control Sample Data'!E1186,$B$1),"")</f>
        <v/>
      </c>
      <c r="R1187" s="17" t="str">
        <f>IF(SUM('Control Sample Data'!F$3:F$98)&gt;10,IF(AND(ISNUMBER('Control Sample Data'!F1186),'Control Sample Data'!F1186&lt;$B$1,'Control Sample Data'!F1186&gt;0),'Control Sample Data'!F1186,$B$1),"")</f>
        <v/>
      </c>
      <c r="S1187" s="17" t="str">
        <f>IF(SUM('Control Sample Data'!G$3:G$98)&gt;10,IF(AND(ISNUMBER('Control Sample Data'!G1186),'Control Sample Data'!G1186&lt;$B$1,'Control Sample Data'!G1186&gt;0),'Control Sample Data'!G1186,$B$1),"")</f>
        <v/>
      </c>
      <c r="T1187" s="17" t="str">
        <f>IF(SUM('Control Sample Data'!H$3:H$98)&gt;10,IF(AND(ISNUMBER('Control Sample Data'!H1186),'Control Sample Data'!H1186&lt;$B$1,'Control Sample Data'!H1186&gt;0),'Control Sample Data'!H1186,$B$1),"")</f>
        <v/>
      </c>
      <c r="U1187" s="17" t="str">
        <f>IF(SUM('Control Sample Data'!I$3:I$98)&gt;10,IF(AND(ISNUMBER('Control Sample Data'!I1186),'Control Sample Data'!I1186&lt;$B$1,'Control Sample Data'!I1186&gt;0),'Control Sample Data'!I1186,$B$1),"")</f>
        <v/>
      </c>
      <c r="V1187" s="17" t="str">
        <f>IF(SUM('Control Sample Data'!J$3:J$98)&gt;10,IF(AND(ISNUMBER('Control Sample Data'!J1186),'Control Sample Data'!J1186&lt;$B$1,'Control Sample Data'!J1186&gt;0),'Control Sample Data'!J1186,$B$1),"")</f>
        <v/>
      </c>
      <c r="W1187" s="17" t="str">
        <f>IF(SUM('Control Sample Data'!K$3:K$98)&gt;10,IF(AND(ISNUMBER('Control Sample Data'!K1186),'Control Sample Data'!K1186&lt;$B$1,'Control Sample Data'!K1186&gt;0),'Control Sample Data'!K1186,$B$1),"")</f>
        <v/>
      </c>
      <c r="X1187" s="17" t="str">
        <f>IF(SUM('Control Sample Data'!L$3:L$98)&gt;10,IF(AND(ISNUMBER('Control Sample Data'!L1186),'Control Sample Data'!L1186&lt;$B$1,'Control Sample Data'!L1186&gt;0),'Control Sample Data'!L1186,$B$1),"")</f>
        <v/>
      </c>
      <c r="Y1187" s="17" t="str">
        <f>IF(SUM('Control Sample Data'!M$3:M$98)&gt;10,IF(AND(ISNUMBER('Control Sample Data'!M1186),'Control Sample Data'!M1186&lt;$B$1,'Control Sample Data'!M1186&gt;0),'Control Sample Data'!M1186,$B$1),"")</f>
        <v/>
      </c>
      <c r="AT1187" s="36" t="str">
        <f t="shared" si="790"/>
        <v/>
      </c>
      <c r="AU1187" s="36" t="str">
        <f t="shared" si="791"/>
        <v/>
      </c>
      <c r="AV1187" s="36" t="str">
        <f t="shared" si="792"/>
        <v/>
      </c>
      <c r="AW1187" s="36" t="str">
        <f t="shared" si="793"/>
        <v/>
      </c>
      <c r="AX1187" s="36" t="str">
        <f t="shared" si="794"/>
        <v/>
      </c>
      <c r="AY1187" s="36" t="str">
        <f t="shared" si="795"/>
        <v/>
      </c>
      <c r="AZ1187" s="36" t="str">
        <f t="shared" si="796"/>
        <v/>
      </c>
      <c r="BA1187" s="36" t="str">
        <f t="shared" si="797"/>
        <v/>
      </c>
      <c r="BB1187" s="36" t="str">
        <f t="shared" si="798"/>
        <v/>
      </c>
      <c r="BC1187" s="36" t="str">
        <f t="shared" si="799"/>
        <v/>
      </c>
      <c r="BD1187" s="36" t="str">
        <f t="shared" si="800"/>
        <v/>
      </c>
      <c r="BE1187" s="36" t="str">
        <f t="shared" si="801"/>
        <v/>
      </c>
      <c r="BF1187" s="36" t="str">
        <f t="shared" si="802"/>
        <v/>
      </c>
      <c r="BG1187" s="36" t="str">
        <f t="shared" si="803"/>
        <v/>
      </c>
      <c r="BH1187" s="36" t="str">
        <f t="shared" si="804"/>
        <v/>
      </c>
      <c r="BI1187" s="36" t="str">
        <f t="shared" si="805"/>
        <v/>
      </c>
      <c r="BJ1187" s="36" t="str">
        <f t="shared" si="806"/>
        <v/>
      </c>
      <c r="BK1187" s="36" t="str">
        <f t="shared" si="807"/>
        <v/>
      </c>
      <c r="BL1187" s="36" t="str">
        <f t="shared" si="808"/>
        <v/>
      </c>
      <c r="BM1187" s="36" t="str">
        <f t="shared" si="809"/>
        <v/>
      </c>
      <c r="BN1187" s="38" t="e">
        <f t="shared" si="768"/>
        <v>#DIV/0!</v>
      </c>
      <c r="BO1187" s="38" t="e">
        <f t="shared" si="769"/>
        <v>#DIV/0!</v>
      </c>
      <c r="BP1187" s="39" t="str">
        <f t="shared" si="770"/>
        <v/>
      </c>
      <c r="BQ1187" s="39" t="str">
        <f t="shared" si="771"/>
        <v/>
      </c>
      <c r="BR1187" s="39" t="str">
        <f t="shared" si="772"/>
        <v/>
      </c>
      <c r="BS1187" s="39" t="str">
        <f t="shared" si="773"/>
        <v/>
      </c>
      <c r="BT1187" s="39" t="str">
        <f t="shared" si="774"/>
        <v/>
      </c>
      <c r="BU1187" s="39" t="str">
        <f t="shared" si="775"/>
        <v/>
      </c>
      <c r="BV1187" s="39" t="str">
        <f t="shared" si="776"/>
        <v/>
      </c>
      <c r="BW1187" s="39" t="str">
        <f t="shared" si="777"/>
        <v/>
      </c>
      <c r="BX1187" s="39" t="str">
        <f t="shared" si="778"/>
        <v/>
      </c>
      <c r="BY1187" s="39" t="str">
        <f t="shared" si="779"/>
        <v/>
      </c>
      <c r="BZ1187" s="39" t="str">
        <f t="shared" si="780"/>
        <v/>
      </c>
      <c r="CA1187" s="39" t="str">
        <f t="shared" si="781"/>
        <v/>
      </c>
      <c r="CB1187" s="39" t="str">
        <f t="shared" si="782"/>
        <v/>
      </c>
      <c r="CC1187" s="39" t="str">
        <f t="shared" si="783"/>
        <v/>
      </c>
      <c r="CD1187" s="39" t="str">
        <f t="shared" si="784"/>
        <v/>
      </c>
      <c r="CE1187" s="39" t="str">
        <f t="shared" si="785"/>
        <v/>
      </c>
      <c r="CF1187" s="39" t="str">
        <f t="shared" si="786"/>
        <v/>
      </c>
      <c r="CG1187" s="39" t="str">
        <f t="shared" si="787"/>
        <v/>
      </c>
      <c r="CH1187" s="39" t="str">
        <f t="shared" si="788"/>
        <v/>
      </c>
      <c r="CI1187" s="39" t="str">
        <f t="shared" si="789"/>
        <v/>
      </c>
    </row>
    <row r="1188" spans="1:87">
      <c r="A1188" s="18"/>
      <c r="B1188" s="15" t="str">
        <f>'Gene Table'!E1187</f>
        <v>hsa-miR-4633-3p</v>
      </c>
      <c r="C1188" s="15" t="str">
        <f>'Gene Table'!B1187</f>
        <v>B09</v>
      </c>
      <c r="D1188" s="16" t="str">
        <f>IF(SUM('Test Sample Data'!D$3:D$98)&gt;10,IF(AND(ISNUMBER('Test Sample Data'!D1187),'Test Sample Data'!D1187&lt;$B$1,'Test Sample Data'!D1187&gt;0),'Test Sample Data'!D1187,$B$1),"")</f>
        <v/>
      </c>
      <c r="E1188" s="17" t="str">
        <f>IF(SUM('Test Sample Data'!E$3:E$98)&gt;10,IF(AND(ISNUMBER('Test Sample Data'!E1187),'Test Sample Data'!E1187&lt;$B$1,'Test Sample Data'!E1187&gt;0),'Test Sample Data'!E1187,$B$1),"")</f>
        <v/>
      </c>
      <c r="F1188" s="17" t="str">
        <f>IF(SUM('Test Sample Data'!F$3:F$98)&gt;10,IF(AND(ISNUMBER('Test Sample Data'!F1187),'Test Sample Data'!F1187&lt;$B$1,'Test Sample Data'!F1187&gt;0),'Test Sample Data'!F1187,$B$1),"")</f>
        <v/>
      </c>
      <c r="G1188" s="17" t="str">
        <f>IF(SUM('Test Sample Data'!G$3:G$98)&gt;10,IF(AND(ISNUMBER('Test Sample Data'!G1187),'Test Sample Data'!G1187&lt;$B$1,'Test Sample Data'!G1187&gt;0),'Test Sample Data'!G1187,$B$1),"")</f>
        <v/>
      </c>
      <c r="H1188" s="17" t="str">
        <f>IF(SUM('Test Sample Data'!H$3:H$98)&gt;10,IF(AND(ISNUMBER('Test Sample Data'!H1187),'Test Sample Data'!H1187&lt;$B$1,'Test Sample Data'!H1187&gt;0),'Test Sample Data'!H1187,$B$1),"")</f>
        <v/>
      </c>
      <c r="I1188" s="17" t="str">
        <f>IF(SUM('Test Sample Data'!I$3:I$98)&gt;10,IF(AND(ISNUMBER('Test Sample Data'!I1187),'Test Sample Data'!I1187&lt;$B$1,'Test Sample Data'!I1187&gt;0),'Test Sample Data'!I1187,$B$1),"")</f>
        <v/>
      </c>
      <c r="J1188" s="17" t="str">
        <f>IF(SUM('Test Sample Data'!J$3:J$98)&gt;10,IF(AND(ISNUMBER('Test Sample Data'!J1187),'Test Sample Data'!J1187&lt;$B$1,'Test Sample Data'!J1187&gt;0),'Test Sample Data'!J1187,$B$1),"")</f>
        <v/>
      </c>
      <c r="K1188" s="17" t="str">
        <f>IF(SUM('Test Sample Data'!K$3:K$98)&gt;10,IF(AND(ISNUMBER('Test Sample Data'!K1187),'Test Sample Data'!K1187&lt;$B$1,'Test Sample Data'!K1187&gt;0),'Test Sample Data'!K1187,$B$1),"")</f>
        <v/>
      </c>
      <c r="L1188" s="17" t="str">
        <f>IF(SUM('Test Sample Data'!L$3:L$98)&gt;10,IF(AND(ISNUMBER('Test Sample Data'!L1187),'Test Sample Data'!L1187&lt;$B$1,'Test Sample Data'!L1187&gt;0),'Test Sample Data'!L1187,$B$1),"")</f>
        <v/>
      </c>
      <c r="M1188" s="17" t="str">
        <f>IF(SUM('Test Sample Data'!M$3:M$98)&gt;10,IF(AND(ISNUMBER('Test Sample Data'!M1187),'Test Sample Data'!M1187&lt;$B$1,'Test Sample Data'!M1187&gt;0),'Test Sample Data'!M1187,$B$1),"")</f>
        <v/>
      </c>
      <c r="N1188" s="17" t="str">
        <f>'Gene Table'!E1187</f>
        <v>hsa-miR-4633-3p</v>
      </c>
      <c r="O1188" s="17" t="str">
        <f>'Gene Table'!B1187</f>
        <v>B09</v>
      </c>
      <c r="P1188" s="17" t="str">
        <f>IF(SUM('Control Sample Data'!D$3:D$98)&gt;10,IF(AND(ISNUMBER('Control Sample Data'!D1187),'Control Sample Data'!D1187&lt;$B$1,'Control Sample Data'!D1187&gt;0),'Control Sample Data'!D1187,$B$1),"")</f>
        <v/>
      </c>
      <c r="Q1188" s="17" t="str">
        <f>IF(SUM('Control Sample Data'!E$3:E$98)&gt;10,IF(AND(ISNUMBER('Control Sample Data'!E1187),'Control Sample Data'!E1187&lt;$B$1,'Control Sample Data'!E1187&gt;0),'Control Sample Data'!E1187,$B$1),"")</f>
        <v/>
      </c>
      <c r="R1188" s="17" t="str">
        <f>IF(SUM('Control Sample Data'!F$3:F$98)&gt;10,IF(AND(ISNUMBER('Control Sample Data'!F1187),'Control Sample Data'!F1187&lt;$B$1,'Control Sample Data'!F1187&gt;0),'Control Sample Data'!F1187,$B$1),"")</f>
        <v/>
      </c>
      <c r="S1188" s="17" t="str">
        <f>IF(SUM('Control Sample Data'!G$3:G$98)&gt;10,IF(AND(ISNUMBER('Control Sample Data'!G1187),'Control Sample Data'!G1187&lt;$B$1,'Control Sample Data'!G1187&gt;0),'Control Sample Data'!G1187,$B$1),"")</f>
        <v/>
      </c>
      <c r="T1188" s="17" t="str">
        <f>IF(SUM('Control Sample Data'!H$3:H$98)&gt;10,IF(AND(ISNUMBER('Control Sample Data'!H1187),'Control Sample Data'!H1187&lt;$B$1,'Control Sample Data'!H1187&gt;0),'Control Sample Data'!H1187,$B$1),"")</f>
        <v/>
      </c>
      <c r="U1188" s="17" t="str">
        <f>IF(SUM('Control Sample Data'!I$3:I$98)&gt;10,IF(AND(ISNUMBER('Control Sample Data'!I1187),'Control Sample Data'!I1187&lt;$B$1,'Control Sample Data'!I1187&gt;0),'Control Sample Data'!I1187,$B$1),"")</f>
        <v/>
      </c>
      <c r="V1188" s="17" t="str">
        <f>IF(SUM('Control Sample Data'!J$3:J$98)&gt;10,IF(AND(ISNUMBER('Control Sample Data'!J1187),'Control Sample Data'!J1187&lt;$B$1,'Control Sample Data'!J1187&gt;0),'Control Sample Data'!J1187,$B$1),"")</f>
        <v/>
      </c>
      <c r="W1188" s="17" t="str">
        <f>IF(SUM('Control Sample Data'!K$3:K$98)&gt;10,IF(AND(ISNUMBER('Control Sample Data'!K1187),'Control Sample Data'!K1187&lt;$B$1,'Control Sample Data'!K1187&gt;0),'Control Sample Data'!K1187,$B$1),"")</f>
        <v/>
      </c>
      <c r="X1188" s="17" t="str">
        <f>IF(SUM('Control Sample Data'!L$3:L$98)&gt;10,IF(AND(ISNUMBER('Control Sample Data'!L1187),'Control Sample Data'!L1187&lt;$B$1,'Control Sample Data'!L1187&gt;0),'Control Sample Data'!L1187,$B$1),"")</f>
        <v/>
      </c>
      <c r="Y1188" s="17" t="str">
        <f>IF(SUM('Control Sample Data'!M$3:M$98)&gt;10,IF(AND(ISNUMBER('Control Sample Data'!M1187),'Control Sample Data'!M1187&lt;$B$1,'Control Sample Data'!M1187&gt;0),'Control Sample Data'!M1187,$B$1),"")</f>
        <v/>
      </c>
      <c r="AT1188" s="36" t="str">
        <f t="shared" si="790"/>
        <v/>
      </c>
      <c r="AU1188" s="36" t="str">
        <f t="shared" si="791"/>
        <v/>
      </c>
      <c r="AV1188" s="36" t="str">
        <f t="shared" si="792"/>
        <v/>
      </c>
      <c r="AW1188" s="36" t="str">
        <f t="shared" si="793"/>
        <v/>
      </c>
      <c r="AX1188" s="36" t="str">
        <f t="shared" si="794"/>
        <v/>
      </c>
      <c r="AY1188" s="36" t="str">
        <f t="shared" si="795"/>
        <v/>
      </c>
      <c r="AZ1188" s="36" t="str">
        <f t="shared" si="796"/>
        <v/>
      </c>
      <c r="BA1188" s="36" t="str">
        <f t="shared" si="797"/>
        <v/>
      </c>
      <c r="BB1188" s="36" t="str">
        <f t="shared" si="798"/>
        <v/>
      </c>
      <c r="BC1188" s="36" t="str">
        <f t="shared" si="799"/>
        <v/>
      </c>
      <c r="BD1188" s="36" t="str">
        <f t="shared" si="800"/>
        <v/>
      </c>
      <c r="BE1188" s="36" t="str">
        <f t="shared" si="801"/>
        <v/>
      </c>
      <c r="BF1188" s="36" t="str">
        <f t="shared" si="802"/>
        <v/>
      </c>
      <c r="BG1188" s="36" t="str">
        <f t="shared" si="803"/>
        <v/>
      </c>
      <c r="BH1188" s="36" t="str">
        <f t="shared" si="804"/>
        <v/>
      </c>
      <c r="BI1188" s="36" t="str">
        <f t="shared" si="805"/>
        <v/>
      </c>
      <c r="BJ1188" s="36" t="str">
        <f t="shared" si="806"/>
        <v/>
      </c>
      <c r="BK1188" s="36" t="str">
        <f t="shared" si="807"/>
        <v/>
      </c>
      <c r="BL1188" s="36" t="str">
        <f t="shared" si="808"/>
        <v/>
      </c>
      <c r="BM1188" s="36" t="str">
        <f t="shared" si="809"/>
        <v/>
      </c>
      <c r="BN1188" s="38" t="e">
        <f t="shared" si="768"/>
        <v>#DIV/0!</v>
      </c>
      <c r="BO1188" s="38" t="e">
        <f t="shared" si="769"/>
        <v>#DIV/0!</v>
      </c>
      <c r="BP1188" s="39" t="str">
        <f t="shared" si="770"/>
        <v/>
      </c>
      <c r="BQ1188" s="39" t="str">
        <f t="shared" si="771"/>
        <v/>
      </c>
      <c r="BR1188" s="39" t="str">
        <f t="shared" si="772"/>
        <v/>
      </c>
      <c r="BS1188" s="39" t="str">
        <f t="shared" si="773"/>
        <v/>
      </c>
      <c r="BT1188" s="39" t="str">
        <f t="shared" si="774"/>
        <v/>
      </c>
      <c r="BU1188" s="39" t="str">
        <f t="shared" si="775"/>
        <v/>
      </c>
      <c r="BV1188" s="39" t="str">
        <f t="shared" si="776"/>
        <v/>
      </c>
      <c r="BW1188" s="39" t="str">
        <f t="shared" si="777"/>
        <v/>
      </c>
      <c r="BX1188" s="39" t="str">
        <f t="shared" si="778"/>
        <v/>
      </c>
      <c r="BY1188" s="39" t="str">
        <f t="shared" si="779"/>
        <v/>
      </c>
      <c r="BZ1188" s="39" t="str">
        <f t="shared" si="780"/>
        <v/>
      </c>
      <c r="CA1188" s="39" t="str">
        <f t="shared" si="781"/>
        <v/>
      </c>
      <c r="CB1188" s="39" t="str">
        <f t="shared" si="782"/>
        <v/>
      </c>
      <c r="CC1188" s="39" t="str">
        <f t="shared" si="783"/>
        <v/>
      </c>
      <c r="CD1188" s="39" t="str">
        <f t="shared" si="784"/>
        <v/>
      </c>
      <c r="CE1188" s="39" t="str">
        <f t="shared" si="785"/>
        <v/>
      </c>
      <c r="CF1188" s="39" t="str">
        <f t="shared" si="786"/>
        <v/>
      </c>
      <c r="CG1188" s="39" t="str">
        <f t="shared" si="787"/>
        <v/>
      </c>
      <c r="CH1188" s="39" t="str">
        <f t="shared" si="788"/>
        <v/>
      </c>
      <c r="CI1188" s="39" t="str">
        <f t="shared" si="789"/>
        <v/>
      </c>
    </row>
    <row r="1189" spans="1:87">
      <c r="A1189" s="18"/>
      <c r="B1189" s="15" t="str">
        <f>'Gene Table'!E1188</f>
        <v>hsa-miR-4688</v>
      </c>
      <c r="C1189" s="15" t="str">
        <f>'Gene Table'!B1188</f>
        <v>B10</v>
      </c>
      <c r="D1189" s="16" t="str">
        <f>IF(SUM('Test Sample Data'!D$3:D$98)&gt;10,IF(AND(ISNUMBER('Test Sample Data'!D1188),'Test Sample Data'!D1188&lt;$B$1,'Test Sample Data'!D1188&gt;0),'Test Sample Data'!D1188,$B$1),"")</f>
        <v/>
      </c>
      <c r="E1189" s="17" t="str">
        <f>IF(SUM('Test Sample Data'!E$3:E$98)&gt;10,IF(AND(ISNUMBER('Test Sample Data'!E1188),'Test Sample Data'!E1188&lt;$B$1,'Test Sample Data'!E1188&gt;0),'Test Sample Data'!E1188,$B$1),"")</f>
        <v/>
      </c>
      <c r="F1189" s="17" t="str">
        <f>IF(SUM('Test Sample Data'!F$3:F$98)&gt;10,IF(AND(ISNUMBER('Test Sample Data'!F1188),'Test Sample Data'!F1188&lt;$B$1,'Test Sample Data'!F1188&gt;0),'Test Sample Data'!F1188,$B$1),"")</f>
        <v/>
      </c>
      <c r="G1189" s="17" t="str">
        <f>IF(SUM('Test Sample Data'!G$3:G$98)&gt;10,IF(AND(ISNUMBER('Test Sample Data'!G1188),'Test Sample Data'!G1188&lt;$B$1,'Test Sample Data'!G1188&gt;0),'Test Sample Data'!G1188,$B$1),"")</f>
        <v/>
      </c>
      <c r="H1189" s="17" t="str">
        <f>IF(SUM('Test Sample Data'!H$3:H$98)&gt;10,IF(AND(ISNUMBER('Test Sample Data'!H1188),'Test Sample Data'!H1188&lt;$B$1,'Test Sample Data'!H1188&gt;0),'Test Sample Data'!H1188,$B$1),"")</f>
        <v/>
      </c>
      <c r="I1189" s="17" t="str">
        <f>IF(SUM('Test Sample Data'!I$3:I$98)&gt;10,IF(AND(ISNUMBER('Test Sample Data'!I1188),'Test Sample Data'!I1188&lt;$B$1,'Test Sample Data'!I1188&gt;0),'Test Sample Data'!I1188,$B$1),"")</f>
        <v/>
      </c>
      <c r="J1189" s="17" t="str">
        <f>IF(SUM('Test Sample Data'!J$3:J$98)&gt;10,IF(AND(ISNUMBER('Test Sample Data'!J1188),'Test Sample Data'!J1188&lt;$B$1,'Test Sample Data'!J1188&gt;0),'Test Sample Data'!J1188,$B$1),"")</f>
        <v/>
      </c>
      <c r="K1189" s="17" t="str">
        <f>IF(SUM('Test Sample Data'!K$3:K$98)&gt;10,IF(AND(ISNUMBER('Test Sample Data'!K1188),'Test Sample Data'!K1188&lt;$B$1,'Test Sample Data'!K1188&gt;0),'Test Sample Data'!K1188,$B$1),"")</f>
        <v/>
      </c>
      <c r="L1189" s="17" t="str">
        <f>IF(SUM('Test Sample Data'!L$3:L$98)&gt;10,IF(AND(ISNUMBER('Test Sample Data'!L1188),'Test Sample Data'!L1188&lt;$B$1,'Test Sample Data'!L1188&gt;0),'Test Sample Data'!L1188,$B$1),"")</f>
        <v/>
      </c>
      <c r="M1189" s="17" t="str">
        <f>IF(SUM('Test Sample Data'!M$3:M$98)&gt;10,IF(AND(ISNUMBER('Test Sample Data'!M1188),'Test Sample Data'!M1188&lt;$B$1,'Test Sample Data'!M1188&gt;0),'Test Sample Data'!M1188,$B$1),"")</f>
        <v/>
      </c>
      <c r="N1189" s="17" t="str">
        <f>'Gene Table'!E1188</f>
        <v>hsa-miR-4688</v>
      </c>
      <c r="O1189" s="17" t="str">
        <f>'Gene Table'!B1188</f>
        <v>B10</v>
      </c>
      <c r="P1189" s="17" t="str">
        <f>IF(SUM('Control Sample Data'!D$3:D$98)&gt;10,IF(AND(ISNUMBER('Control Sample Data'!D1188),'Control Sample Data'!D1188&lt;$B$1,'Control Sample Data'!D1188&gt;0),'Control Sample Data'!D1188,$B$1),"")</f>
        <v/>
      </c>
      <c r="Q1189" s="17" t="str">
        <f>IF(SUM('Control Sample Data'!E$3:E$98)&gt;10,IF(AND(ISNUMBER('Control Sample Data'!E1188),'Control Sample Data'!E1188&lt;$B$1,'Control Sample Data'!E1188&gt;0),'Control Sample Data'!E1188,$B$1),"")</f>
        <v/>
      </c>
      <c r="R1189" s="17" t="str">
        <f>IF(SUM('Control Sample Data'!F$3:F$98)&gt;10,IF(AND(ISNUMBER('Control Sample Data'!F1188),'Control Sample Data'!F1188&lt;$B$1,'Control Sample Data'!F1188&gt;0),'Control Sample Data'!F1188,$B$1),"")</f>
        <v/>
      </c>
      <c r="S1189" s="17" t="str">
        <f>IF(SUM('Control Sample Data'!G$3:G$98)&gt;10,IF(AND(ISNUMBER('Control Sample Data'!G1188),'Control Sample Data'!G1188&lt;$B$1,'Control Sample Data'!G1188&gt;0),'Control Sample Data'!G1188,$B$1),"")</f>
        <v/>
      </c>
      <c r="T1189" s="17" t="str">
        <f>IF(SUM('Control Sample Data'!H$3:H$98)&gt;10,IF(AND(ISNUMBER('Control Sample Data'!H1188),'Control Sample Data'!H1188&lt;$B$1,'Control Sample Data'!H1188&gt;0),'Control Sample Data'!H1188,$B$1),"")</f>
        <v/>
      </c>
      <c r="U1189" s="17" t="str">
        <f>IF(SUM('Control Sample Data'!I$3:I$98)&gt;10,IF(AND(ISNUMBER('Control Sample Data'!I1188),'Control Sample Data'!I1188&lt;$B$1,'Control Sample Data'!I1188&gt;0),'Control Sample Data'!I1188,$B$1),"")</f>
        <v/>
      </c>
      <c r="V1189" s="17" t="str">
        <f>IF(SUM('Control Sample Data'!J$3:J$98)&gt;10,IF(AND(ISNUMBER('Control Sample Data'!J1188),'Control Sample Data'!J1188&lt;$B$1,'Control Sample Data'!J1188&gt;0),'Control Sample Data'!J1188,$B$1),"")</f>
        <v/>
      </c>
      <c r="W1189" s="17" t="str">
        <f>IF(SUM('Control Sample Data'!K$3:K$98)&gt;10,IF(AND(ISNUMBER('Control Sample Data'!K1188),'Control Sample Data'!K1188&lt;$B$1,'Control Sample Data'!K1188&gt;0),'Control Sample Data'!K1188,$B$1),"")</f>
        <v/>
      </c>
      <c r="X1189" s="17" t="str">
        <f>IF(SUM('Control Sample Data'!L$3:L$98)&gt;10,IF(AND(ISNUMBER('Control Sample Data'!L1188),'Control Sample Data'!L1188&lt;$B$1,'Control Sample Data'!L1188&gt;0),'Control Sample Data'!L1188,$B$1),"")</f>
        <v/>
      </c>
      <c r="Y1189" s="17" t="str">
        <f>IF(SUM('Control Sample Data'!M$3:M$98)&gt;10,IF(AND(ISNUMBER('Control Sample Data'!M1188),'Control Sample Data'!M1188&lt;$B$1,'Control Sample Data'!M1188&gt;0),'Control Sample Data'!M1188,$B$1),"")</f>
        <v/>
      </c>
      <c r="AT1189" s="36" t="str">
        <f t="shared" si="790"/>
        <v/>
      </c>
      <c r="AU1189" s="36" t="str">
        <f t="shared" si="791"/>
        <v/>
      </c>
      <c r="AV1189" s="36" t="str">
        <f t="shared" si="792"/>
        <v/>
      </c>
      <c r="AW1189" s="36" t="str">
        <f t="shared" si="793"/>
        <v/>
      </c>
      <c r="AX1189" s="36" t="str">
        <f t="shared" si="794"/>
        <v/>
      </c>
      <c r="AY1189" s="36" t="str">
        <f t="shared" si="795"/>
        <v/>
      </c>
      <c r="AZ1189" s="36" t="str">
        <f t="shared" si="796"/>
        <v/>
      </c>
      <c r="BA1189" s="36" t="str">
        <f t="shared" si="797"/>
        <v/>
      </c>
      <c r="BB1189" s="36" t="str">
        <f t="shared" si="798"/>
        <v/>
      </c>
      <c r="BC1189" s="36" t="str">
        <f t="shared" si="799"/>
        <v/>
      </c>
      <c r="BD1189" s="36" t="str">
        <f t="shared" si="800"/>
        <v/>
      </c>
      <c r="BE1189" s="36" t="str">
        <f t="shared" si="801"/>
        <v/>
      </c>
      <c r="BF1189" s="36" t="str">
        <f t="shared" si="802"/>
        <v/>
      </c>
      <c r="BG1189" s="36" t="str">
        <f t="shared" si="803"/>
        <v/>
      </c>
      <c r="BH1189" s="36" t="str">
        <f t="shared" si="804"/>
        <v/>
      </c>
      <c r="BI1189" s="36" t="str">
        <f t="shared" si="805"/>
        <v/>
      </c>
      <c r="BJ1189" s="36" t="str">
        <f t="shared" si="806"/>
        <v/>
      </c>
      <c r="BK1189" s="36" t="str">
        <f t="shared" si="807"/>
        <v/>
      </c>
      <c r="BL1189" s="36" t="str">
        <f t="shared" si="808"/>
        <v/>
      </c>
      <c r="BM1189" s="36" t="str">
        <f t="shared" si="809"/>
        <v/>
      </c>
      <c r="BN1189" s="38" t="e">
        <f t="shared" si="768"/>
        <v>#DIV/0!</v>
      </c>
      <c r="BO1189" s="38" t="e">
        <f t="shared" si="769"/>
        <v>#DIV/0!</v>
      </c>
      <c r="BP1189" s="39" t="str">
        <f t="shared" si="770"/>
        <v/>
      </c>
      <c r="BQ1189" s="39" t="str">
        <f t="shared" si="771"/>
        <v/>
      </c>
      <c r="BR1189" s="39" t="str">
        <f t="shared" si="772"/>
        <v/>
      </c>
      <c r="BS1189" s="39" t="str">
        <f t="shared" si="773"/>
        <v/>
      </c>
      <c r="BT1189" s="39" t="str">
        <f t="shared" si="774"/>
        <v/>
      </c>
      <c r="BU1189" s="39" t="str">
        <f t="shared" si="775"/>
        <v/>
      </c>
      <c r="BV1189" s="39" t="str">
        <f t="shared" si="776"/>
        <v/>
      </c>
      <c r="BW1189" s="39" t="str">
        <f t="shared" si="777"/>
        <v/>
      </c>
      <c r="BX1189" s="39" t="str">
        <f t="shared" si="778"/>
        <v/>
      </c>
      <c r="BY1189" s="39" t="str">
        <f t="shared" si="779"/>
        <v/>
      </c>
      <c r="BZ1189" s="39" t="str">
        <f t="shared" si="780"/>
        <v/>
      </c>
      <c r="CA1189" s="39" t="str">
        <f t="shared" si="781"/>
        <v/>
      </c>
      <c r="CB1189" s="39" t="str">
        <f t="shared" si="782"/>
        <v/>
      </c>
      <c r="CC1189" s="39" t="str">
        <f t="shared" si="783"/>
        <v/>
      </c>
      <c r="CD1189" s="39" t="str">
        <f t="shared" si="784"/>
        <v/>
      </c>
      <c r="CE1189" s="39" t="str">
        <f t="shared" si="785"/>
        <v/>
      </c>
      <c r="CF1189" s="39" t="str">
        <f t="shared" si="786"/>
        <v/>
      </c>
      <c r="CG1189" s="39" t="str">
        <f t="shared" si="787"/>
        <v/>
      </c>
      <c r="CH1189" s="39" t="str">
        <f t="shared" si="788"/>
        <v/>
      </c>
      <c r="CI1189" s="39" t="str">
        <f t="shared" si="789"/>
        <v/>
      </c>
    </row>
    <row r="1190" spans="1:87">
      <c r="A1190" s="18"/>
      <c r="B1190" s="15" t="str">
        <f>'Gene Table'!E1189</f>
        <v>hsa-miR-4634</v>
      </c>
      <c r="C1190" s="15" t="str">
        <f>'Gene Table'!B1189</f>
        <v>B11</v>
      </c>
      <c r="D1190" s="16" t="str">
        <f>IF(SUM('Test Sample Data'!D$3:D$98)&gt;10,IF(AND(ISNUMBER('Test Sample Data'!D1189),'Test Sample Data'!D1189&lt;$B$1,'Test Sample Data'!D1189&gt;0),'Test Sample Data'!D1189,$B$1),"")</f>
        <v/>
      </c>
      <c r="E1190" s="17" t="str">
        <f>IF(SUM('Test Sample Data'!E$3:E$98)&gt;10,IF(AND(ISNUMBER('Test Sample Data'!E1189),'Test Sample Data'!E1189&lt;$B$1,'Test Sample Data'!E1189&gt;0),'Test Sample Data'!E1189,$B$1),"")</f>
        <v/>
      </c>
      <c r="F1190" s="17" t="str">
        <f>IF(SUM('Test Sample Data'!F$3:F$98)&gt;10,IF(AND(ISNUMBER('Test Sample Data'!F1189),'Test Sample Data'!F1189&lt;$B$1,'Test Sample Data'!F1189&gt;0),'Test Sample Data'!F1189,$B$1),"")</f>
        <v/>
      </c>
      <c r="G1190" s="17" t="str">
        <f>IF(SUM('Test Sample Data'!G$3:G$98)&gt;10,IF(AND(ISNUMBER('Test Sample Data'!G1189),'Test Sample Data'!G1189&lt;$B$1,'Test Sample Data'!G1189&gt;0),'Test Sample Data'!G1189,$B$1),"")</f>
        <v/>
      </c>
      <c r="H1190" s="17" t="str">
        <f>IF(SUM('Test Sample Data'!H$3:H$98)&gt;10,IF(AND(ISNUMBER('Test Sample Data'!H1189),'Test Sample Data'!H1189&lt;$B$1,'Test Sample Data'!H1189&gt;0),'Test Sample Data'!H1189,$B$1),"")</f>
        <v/>
      </c>
      <c r="I1190" s="17" t="str">
        <f>IF(SUM('Test Sample Data'!I$3:I$98)&gt;10,IF(AND(ISNUMBER('Test Sample Data'!I1189),'Test Sample Data'!I1189&lt;$B$1,'Test Sample Data'!I1189&gt;0),'Test Sample Data'!I1189,$B$1),"")</f>
        <v/>
      </c>
      <c r="J1190" s="17" t="str">
        <f>IF(SUM('Test Sample Data'!J$3:J$98)&gt;10,IF(AND(ISNUMBER('Test Sample Data'!J1189),'Test Sample Data'!J1189&lt;$B$1,'Test Sample Data'!J1189&gt;0),'Test Sample Data'!J1189,$B$1),"")</f>
        <v/>
      </c>
      <c r="K1190" s="17" t="str">
        <f>IF(SUM('Test Sample Data'!K$3:K$98)&gt;10,IF(AND(ISNUMBER('Test Sample Data'!K1189),'Test Sample Data'!K1189&lt;$B$1,'Test Sample Data'!K1189&gt;0),'Test Sample Data'!K1189,$B$1),"")</f>
        <v/>
      </c>
      <c r="L1190" s="17" t="str">
        <f>IF(SUM('Test Sample Data'!L$3:L$98)&gt;10,IF(AND(ISNUMBER('Test Sample Data'!L1189),'Test Sample Data'!L1189&lt;$B$1,'Test Sample Data'!L1189&gt;0),'Test Sample Data'!L1189,$B$1),"")</f>
        <v/>
      </c>
      <c r="M1190" s="17" t="str">
        <f>IF(SUM('Test Sample Data'!M$3:M$98)&gt;10,IF(AND(ISNUMBER('Test Sample Data'!M1189),'Test Sample Data'!M1189&lt;$B$1,'Test Sample Data'!M1189&gt;0),'Test Sample Data'!M1189,$B$1),"")</f>
        <v/>
      </c>
      <c r="N1190" s="17" t="str">
        <f>'Gene Table'!E1189</f>
        <v>hsa-miR-4634</v>
      </c>
      <c r="O1190" s="17" t="str">
        <f>'Gene Table'!B1189</f>
        <v>B11</v>
      </c>
      <c r="P1190" s="17" t="str">
        <f>IF(SUM('Control Sample Data'!D$3:D$98)&gt;10,IF(AND(ISNUMBER('Control Sample Data'!D1189),'Control Sample Data'!D1189&lt;$B$1,'Control Sample Data'!D1189&gt;0),'Control Sample Data'!D1189,$B$1),"")</f>
        <v/>
      </c>
      <c r="Q1190" s="17" t="str">
        <f>IF(SUM('Control Sample Data'!E$3:E$98)&gt;10,IF(AND(ISNUMBER('Control Sample Data'!E1189),'Control Sample Data'!E1189&lt;$B$1,'Control Sample Data'!E1189&gt;0),'Control Sample Data'!E1189,$B$1),"")</f>
        <v/>
      </c>
      <c r="R1190" s="17" t="str">
        <f>IF(SUM('Control Sample Data'!F$3:F$98)&gt;10,IF(AND(ISNUMBER('Control Sample Data'!F1189),'Control Sample Data'!F1189&lt;$B$1,'Control Sample Data'!F1189&gt;0),'Control Sample Data'!F1189,$B$1),"")</f>
        <v/>
      </c>
      <c r="S1190" s="17" t="str">
        <f>IF(SUM('Control Sample Data'!G$3:G$98)&gt;10,IF(AND(ISNUMBER('Control Sample Data'!G1189),'Control Sample Data'!G1189&lt;$B$1,'Control Sample Data'!G1189&gt;0),'Control Sample Data'!G1189,$B$1),"")</f>
        <v/>
      </c>
      <c r="T1190" s="17" t="str">
        <f>IF(SUM('Control Sample Data'!H$3:H$98)&gt;10,IF(AND(ISNUMBER('Control Sample Data'!H1189),'Control Sample Data'!H1189&lt;$B$1,'Control Sample Data'!H1189&gt;0),'Control Sample Data'!H1189,$B$1),"")</f>
        <v/>
      </c>
      <c r="U1190" s="17" t="str">
        <f>IF(SUM('Control Sample Data'!I$3:I$98)&gt;10,IF(AND(ISNUMBER('Control Sample Data'!I1189),'Control Sample Data'!I1189&lt;$B$1,'Control Sample Data'!I1189&gt;0),'Control Sample Data'!I1189,$B$1),"")</f>
        <v/>
      </c>
      <c r="V1190" s="17" t="str">
        <f>IF(SUM('Control Sample Data'!J$3:J$98)&gt;10,IF(AND(ISNUMBER('Control Sample Data'!J1189),'Control Sample Data'!J1189&lt;$B$1,'Control Sample Data'!J1189&gt;0),'Control Sample Data'!J1189,$B$1),"")</f>
        <v/>
      </c>
      <c r="W1190" s="17" t="str">
        <f>IF(SUM('Control Sample Data'!K$3:K$98)&gt;10,IF(AND(ISNUMBER('Control Sample Data'!K1189),'Control Sample Data'!K1189&lt;$B$1,'Control Sample Data'!K1189&gt;0),'Control Sample Data'!K1189,$B$1),"")</f>
        <v/>
      </c>
      <c r="X1190" s="17" t="str">
        <f>IF(SUM('Control Sample Data'!L$3:L$98)&gt;10,IF(AND(ISNUMBER('Control Sample Data'!L1189),'Control Sample Data'!L1189&lt;$B$1,'Control Sample Data'!L1189&gt;0),'Control Sample Data'!L1189,$B$1),"")</f>
        <v/>
      </c>
      <c r="Y1190" s="17" t="str">
        <f>IF(SUM('Control Sample Data'!M$3:M$98)&gt;10,IF(AND(ISNUMBER('Control Sample Data'!M1189),'Control Sample Data'!M1189&lt;$B$1,'Control Sample Data'!M1189&gt;0),'Control Sample Data'!M1189,$B$1),"")</f>
        <v/>
      </c>
      <c r="AT1190" s="36" t="str">
        <f t="shared" si="790"/>
        <v/>
      </c>
      <c r="AU1190" s="36" t="str">
        <f t="shared" si="791"/>
        <v/>
      </c>
      <c r="AV1190" s="36" t="str">
        <f t="shared" si="792"/>
        <v/>
      </c>
      <c r="AW1190" s="36" t="str">
        <f t="shared" si="793"/>
        <v/>
      </c>
      <c r="AX1190" s="36" t="str">
        <f t="shared" si="794"/>
        <v/>
      </c>
      <c r="AY1190" s="36" t="str">
        <f t="shared" si="795"/>
        <v/>
      </c>
      <c r="AZ1190" s="36" t="str">
        <f t="shared" si="796"/>
        <v/>
      </c>
      <c r="BA1190" s="36" t="str">
        <f t="shared" si="797"/>
        <v/>
      </c>
      <c r="BB1190" s="36" t="str">
        <f t="shared" si="798"/>
        <v/>
      </c>
      <c r="BC1190" s="36" t="str">
        <f t="shared" si="799"/>
        <v/>
      </c>
      <c r="BD1190" s="36" t="str">
        <f t="shared" si="800"/>
        <v/>
      </c>
      <c r="BE1190" s="36" t="str">
        <f t="shared" si="801"/>
        <v/>
      </c>
      <c r="BF1190" s="36" t="str">
        <f t="shared" si="802"/>
        <v/>
      </c>
      <c r="BG1190" s="36" t="str">
        <f t="shared" si="803"/>
        <v/>
      </c>
      <c r="BH1190" s="36" t="str">
        <f t="shared" si="804"/>
        <v/>
      </c>
      <c r="BI1190" s="36" t="str">
        <f t="shared" si="805"/>
        <v/>
      </c>
      <c r="BJ1190" s="36" t="str">
        <f t="shared" si="806"/>
        <v/>
      </c>
      <c r="BK1190" s="36" t="str">
        <f t="shared" si="807"/>
        <v/>
      </c>
      <c r="BL1190" s="36" t="str">
        <f t="shared" si="808"/>
        <v/>
      </c>
      <c r="BM1190" s="36" t="str">
        <f t="shared" si="809"/>
        <v/>
      </c>
      <c r="BN1190" s="38" t="e">
        <f t="shared" si="768"/>
        <v>#DIV/0!</v>
      </c>
      <c r="BO1190" s="38" t="e">
        <f t="shared" si="769"/>
        <v>#DIV/0!</v>
      </c>
      <c r="BP1190" s="39" t="str">
        <f t="shared" si="770"/>
        <v/>
      </c>
      <c r="BQ1190" s="39" t="str">
        <f t="shared" si="771"/>
        <v/>
      </c>
      <c r="BR1190" s="39" t="str">
        <f t="shared" si="772"/>
        <v/>
      </c>
      <c r="BS1190" s="39" t="str">
        <f t="shared" si="773"/>
        <v/>
      </c>
      <c r="BT1190" s="39" t="str">
        <f t="shared" si="774"/>
        <v/>
      </c>
      <c r="BU1190" s="39" t="str">
        <f t="shared" si="775"/>
        <v/>
      </c>
      <c r="BV1190" s="39" t="str">
        <f t="shared" si="776"/>
        <v/>
      </c>
      <c r="BW1190" s="39" t="str">
        <f t="shared" si="777"/>
        <v/>
      </c>
      <c r="BX1190" s="39" t="str">
        <f t="shared" si="778"/>
        <v/>
      </c>
      <c r="BY1190" s="39" t="str">
        <f t="shared" si="779"/>
        <v/>
      </c>
      <c r="BZ1190" s="39" t="str">
        <f t="shared" si="780"/>
        <v/>
      </c>
      <c r="CA1190" s="39" t="str">
        <f t="shared" si="781"/>
        <v/>
      </c>
      <c r="CB1190" s="39" t="str">
        <f t="shared" si="782"/>
        <v/>
      </c>
      <c r="CC1190" s="39" t="str">
        <f t="shared" si="783"/>
        <v/>
      </c>
      <c r="CD1190" s="39" t="str">
        <f t="shared" si="784"/>
        <v/>
      </c>
      <c r="CE1190" s="39" t="str">
        <f t="shared" si="785"/>
        <v/>
      </c>
      <c r="CF1190" s="39" t="str">
        <f t="shared" si="786"/>
        <v/>
      </c>
      <c r="CG1190" s="39" t="str">
        <f t="shared" si="787"/>
        <v/>
      </c>
      <c r="CH1190" s="39" t="str">
        <f t="shared" si="788"/>
        <v/>
      </c>
      <c r="CI1190" s="39" t="str">
        <f t="shared" si="789"/>
        <v/>
      </c>
    </row>
    <row r="1191" spans="1:87">
      <c r="A1191" s="18"/>
      <c r="B1191" s="15" t="str">
        <f>'Gene Table'!E1190</f>
        <v>hsa-miR-4689</v>
      </c>
      <c r="C1191" s="15" t="str">
        <f>'Gene Table'!B1190</f>
        <v>B12</v>
      </c>
      <c r="D1191" s="16" t="str">
        <f>IF(SUM('Test Sample Data'!D$3:D$98)&gt;10,IF(AND(ISNUMBER('Test Sample Data'!D1190),'Test Sample Data'!D1190&lt;$B$1,'Test Sample Data'!D1190&gt;0),'Test Sample Data'!D1190,$B$1),"")</f>
        <v/>
      </c>
      <c r="E1191" s="17" t="str">
        <f>IF(SUM('Test Sample Data'!E$3:E$98)&gt;10,IF(AND(ISNUMBER('Test Sample Data'!E1190),'Test Sample Data'!E1190&lt;$B$1,'Test Sample Data'!E1190&gt;0),'Test Sample Data'!E1190,$B$1),"")</f>
        <v/>
      </c>
      <c r="F1191" s="17" t="str">
        <f>IF(SUM('Test Sample Data'!F$3:F$98)&gt;10,IF(AND(ISNUMBER('Test Sample Data'!F1190),'Test Sample Data'!F1190&lt;$B$1,'Test Sample Data'!F1190&gt;0),'Test Sample Data'!F1190,$B$1),"")</f>
        <v/>
      </c>
      <c r="G1191" s="17" t="str">
        <f>IF(SUM('Test Sample Data'!G$3:G$98)&gt;10,IF(AND(ISNUMBER('Test Sample Data'!G1190),'Test Sample Data'!G1190&lt;$B$1,'Test Sample Data'!G1190&gt;0),'Test Sample Data'!G1190,$B$1),"")</f>
        <v/>
      </c>
      <c r="H1191" s="17" t="str">
        <f>IF(SUM('Test Sample Data'!H$3:H$98)&gt;10,IF(AND(ISNUMBER('Test Sample Data'!H1190),'Test Sample Data'!H1190&lt;$B$1,'Test Sample Data'!H1190&gt;0),'Test Sample Data'!H1190,$B$1),"")</f>
        <v/>
      </c>
      <c r="I1191" s="17" t="str">
        <f>IF(SUM('Test Sample Data'!I$3:I$98)&gt;10,IF(AND(ISNUMBER('Test Sample Data'!I1190),'Test Sample Data'!I1190&lt;$B$1,'Test Sample Data'!I1190&gt;0),'Test Sample Data'!I1190,$B$1),"")</f>
        <v/>
      </c>
      <c r="J1191" s="17" t="str">
        <f>IF(SUM('Test Sample Data'!J$3:J$98)&gt;10,IF(AND(ISNUMBER('Test Sample Data'!J1190),'Test Sample Data'!J1190&lt;$B$1,'Test Sample Data'!J1190&gt;0),'Test Sample Data'!J1190,$B$1),"")</f>
        <v/>
      </c>
      <c r="K1191" s="17" t="str">
        <f>IF(SUM('Test Sample Data'!K$3:K$98)&gt;10,IF(AND(ISNUMBER('Test Sample Data'!K1190),'Test Sample Data'!K1190&lt;$B$1,'Test Sample Data'!K1190&gt;0),'Test Sample Data'!K1190,$B$1),"")</f>
        <v/>
      </c>
      <c r="L1191" s="17" t="str">
        <f>IF(SUM('Test Sample Data'!L$3:L$98)&gt;10,IF(AND(ISNUMBER('Test Sample Data'!L1190),'Test Sample Data'!L1190&lt;$B$1,'Test Sample Data'!L1190&gt;0),'Test Sample Data'!L1190,$B$1),"")</f>
        <v/>
      </c>
      <c r="M1191" s="17" t="str">
        <f>IF(SUM('Test Sample Data'!M$3:M$98)&gt;10,IF(AND(ISNUMBER('Test Sample Data'!M1190),'Test Sample Data'!M1190&lt;$B$1,'Test Sample Data'!M1190&gt;0),'Test Sample Data'!M1190,$B$1),"")</f>
        <v/>
      </c>
      <c r="N1191" s="17" t="str">
        <f>'Gene Table'!E1190</f>
        <v>hsa-miR-4689</v>
      </c>
      <c r="O1191" s="17" t="str">
        <f>'Gene Table'!B1190</f>
        <v>B12</v>
      </c>
      <c r="P1191" s="17" t="str">
        <f>IF(SUM('Control Sample Data'!D$3:D$98)&gt;10,IF(AND(ISNUMBER('Control Sample Data'!D1190),'Control Sample Data'!D1190&lt;$B$1,'Control Sample Data'!D1190&gt;0),'Control Sample Data'!D1190,$B$1),"")</f>
        <v/>
      </c>
      <c r="Q1191" s="17" t="str">
        <f>IF(SUM('Control Sample Data'!E$3:E$98)&gt;10,IF(AND(ISNUMBER('Control Sample Data'!E1190),'Control Sample Data'!E1190&lt;$B$1,'Control Sample Data'!E1190&gt;0),'Control Sample Data'!E1190,$B$1),"")</f>
        <v/>
      </c>
      <c r="R1191" s="17" t="str">
        <f>IF(SUM('Control Sample Data'!F$3:F$98)&gt;10,IF(AND(ISNUMBER('Control Sample Data'!F1190),'Control Sample Data'!F1190&lt;$B$1,'Control Sample Data'!F1190&gt;0),'Control Sample Data'!F1190,$B$1),"")</f>
        <v/>
      </c>
      <c r="S1191" s="17" t="str">
        <f>IF(SUM('Control Sample Data'!G$3:G$98)&gt;10,IF(AND(ISNUMBER('Control Sample Data'!G1190),'Control Sample Data'!G1190&lt;$B$1,'Control Sample Data'!G1190&gt;0),'Control Sample Data'!G1190,$B$1),"")</f>
        <v/>
      </c>
      <c r="T1191" s="17" t="str">
        <f>IF(SUM('Control Sample Data'!H$3:H$98)&gt;10,IF(AND(ISNUMBER('Control Sample Data'!H1190),'Control Sample Data'!H1190&lt;$B$1,'Control Sample Data'!H1190&gt;0),'Control Sample Data'!H1190,$B$1),"")</f>
        <v/>
      </c>
      <c r="U1191" s="17" t="str">
        <f>IF(SUM('Control Sample Data'!I$3:I$98)&gt;10,IF(AND(ISNUMBER('Control Sample Data'!I1190),'Control Sample Data'!I1190&lt;$B$1,'Control Sample Data'!I1190&gt;0),'Control Sample Data'!I1190,$B$1),"")</f>
        <v/>
      </c>
      <c r="V1191" s="17" t="str">
        <f>IF(SUM('Control Sample Data'!J$3:J$98)&gt;10,IF(AND(ISNUMBER('Control Sample Data'!J1190),'Control Sample Data'!J1190&lt;$B$1,'Control Sample Data'!J1190&gt;0),'Control Sample Data'!J1190,$B$1),"")</f>
        <v/>
      </c>
      <c r="W1191" s="17" t="str">
        <f>IF(SUM('Control Sample Data'!K$3:K$98)&gt;10,IF(AND(ISNUMBER('Control Sample Data'!K1190),'Control Sample Data'!K1190&lt;$B$1,'Control Sample Data'!K1190&gt;0),'Control Sample Data'!K1190,$B$1),"")</f>
        <v/>
      </c>
      <c r="X1191" s="17" t="str">
        <f>IF(SUM('Control Sample Data'!L$3:L$98)&gt;10,IF(AND(ISNUMBER('Control Sample Data'!L1190),'Control Sample Data'!L1190&lt;$B$1,'Control Sample Data'!L1190&gt;0),'Control Sample Data'!L1190,$B$1),"")</f>
        <v/>
      </c>
      <c r="Y1191" s="17" t="str">
        <f>IF(SUM('Control Sample Data'!M$3:M$98)&gt;10,IF(AND(ISNUMBER('Control Sample Data'!M1190),'Control Sample Data'!M1190&lt;$B$1,'Control Sample Data'!M1190&gt;0),'Control Sample Data'!M1190,$B$1),"")</f>
        <v/>
      </c>
      <c r="AT1191" s="36" t="str">
        <f t="shared" si="790"/>
        <v/>
      </c>
      <c r="AU1191" s="36" t="str">
        <f t="shared" si="791"/>
        <v/>
      </c>
      <c r="AV1191" s="36" t="str">
        <f t="shared" si="792"/>
        <v/>
      </c>
      <c r="AW1191" s="36" t="str">
        <f t="shared" si="793"/>
        <v/>
      </c>
      <c r="AX1191" s="36" t="str">
        <f t="shared" si="794"/>
        <v/>
      </c>
      <c r="AY1191" s="36" t="str">
        <f t="shared" si="795"/>
        <v/>
      </c>
      <c r="AZ1191" s="36" t="str">
        <f t="shared" si="796"/>
        <v/>
      </c>
      <c r="BA1191" s="36" t="str">
        <f t="shared" si="797"/>
        <v/>
      </c>
      <c r="BB1191" s="36" t="str">
        <f t="shared" si="798"/>
        <v/>
      </c>
      <c r="BC1191" s="36" t="str">
        <f t="shared" si="799"/>
        <v/>
      </c>
      <c r="BD1191" s="36" t="str">
        <f t="shared" si="800"/>
        <v/>
      </c>
      <c r="BE1191" s="36" t="str">
        <f t="shared" si="801"/>
        <v/>
      </c>
      <c r="BF1191" s="36" t="str">
        <f t="shared" si="802"/>
        <v/>
      </c>
      <c r="BG1191" s="36" t="str">
        <f t="shared" si="803"/>
        <v/>
      </c>
      <c r="BH1191" s="36" t="str">
        <f t="shared" si="804"/>
        <v/>
      </c>
      <c r="BI1191" s="36" t="str">
        <f t="shared" si="805"/>
        <v/>
      </c>
      <c r="BJ1191" s="36" t="str">
        <f t="shared" si="806"/>
        <v/>
      </c>
      <c r="BK1191" s="36" t="str">
        <f t="shared" si="807"/>
        <v/>
      </c>
      <c r="BL1191" s="36" t="str">
        <f t="shared" si="808"/>
        <v/>
      </c>
      <c r="BM1191" s="36" t="str">
        <f t="shared" si="809"/>
        <v/>
      </c>
      <c r="BN1191" s="38" t="e">
        <f t="shared" si="768"/>
        <v>#DIV/0!</v>
      </c>
      <c r="BO1191" s="38" t="e">
        <f t="shared" si="769"/>
        <v>#DIV/0!</v>
      </c>
      <c r="BP1191" s="39" t="str">
        <f t="shared" si="770"/>
        <v/>
      </c>
      <c r="BQ1191" s="39" t="str">
        <f t="shared" si="771"/>
        <v/>
      </c>
      <c r="BR1191" s="39" t="str">
        <f t="shared" si="772"/>
        <v/>
      </c>
      <c r="BS1191" s="39" t="str">
        <f t="shared" si="773"/>
        <v/>
      </c>
      <c r="BT1191" s="39" t="str">
        <f t="shared" si="774"/>
        <v/>
      </c>
      <c r="BU1191" s="39" t="str">
        <f t="shared" si="775"/>
        <v/>
      </c>
      <c r="BV1191" s="39" t="str">
        <f t="shared" si="776"/>
        <v/>
      </c>
      <c r="BW1191" s="39" t="str">
        <f t="shared" si="777"/>
        <v/>
      </c>
      <c r="BX1191" s="39" t="str">
        <f t="shared" si="778"/>
        <v/>
      </c>
      <c r="BY1191" s="39" t="str">
        <f t="shared" si="779"/>
        <v/>
      </c>
      <c r="BZ1191" s="39" t="str">
        <f t="shared" si="780"/>
        <v/>
      </c>
      <c r="CA1191" s="39" t="str">
        <f t="shared" si="781"/>
        <v/>
      </c>
      <c r="CB1191" s="39" t="str">
        <f t="shared" si="782"/>
        <v/>
      </c>
      <c r="CC1191" s="39" t="str">
        <f t="shared" si="783"/>
        <v/>
      </c>
      <c r="CD1191" s="39" t="str">
        <f t="shared" si="784"/>
        <v/>
      </c>
      <c r="CE1191" s="39" t="str">
        <f t="shared" si="785"/>
        <v/>
      </c>
      <c r="CF1191" s="39" t="str">
        <f t="shared" si="786"/>
        <v/>
      </c>
      <c r="CG1191" s="39" t="str">
        <f t="shared" si="787"/>
        <v/>
      </c>
      <c r="CH1191" s="39" t="str">
        <f t="shared" si="788"/>
        <v/>
      </c>
      <c r="CI1191" s="39" t="str">
        <f t="shared" si="789"/>
        <v/>
      </c>
    </row>
    <row r="1192" spans="1:87">
      <c r="A1192" s="18"/>
      <c r="B1192" s="15" t="str">
        <f>'Gene Table'!E1191</f>
        <v>hsa-miR-4635</v>
      </c>
      <c r="C1192" s="15" t="str">
        <f>'Gene Table'!B1191</f>
        <v>B13</v>
      </c>
      <c r="D1192" s="16" t="str">
        <f>IF(SUM('Test Sample Data'!D$3:D$98)&gt;10,IF(AND(ISNUMBER('Test Sample Data'!D1191),'Test Sample Data'!D1191&lt;$B$1,'Test Sample Data'!D1191&gt;0),'Test Sample Data'!D1191,$B$1),"")</f>
        <v/>
      </c>
      <c r="E1192" s="17" t="str">
        <f>IF(SUM('Test Sample Data'!E$3:E$98)&gt;10,IF(AND(ISNUMBER('Test Sample Data'!E1191),'Test Sample Data'!E1191&lt;$B$1,'Test Sample Data'!E1191&gt;0),'Test Sample Data'!E1191,$B$1),"")</f>
        <v/>
      </c>
      <c r="F1192" s="17" t="str">
        <f>IF(SUM('Test Sample Data'!F$3:F$98)&gt;10,IF(AND(ISNUMBER('Test Sample Data'!F1191),'Test Sample Data'!F1191&lt;$B$1,'Test Sample Data'!F1191&gt;0),'Test Sample Data'!F1191,$B$1),"")</f>
        <v/>
      </c>
      <c r="G1192" s="17" t="str">
        <f>IF(SUM('Test Sample Data'!G$3:G$98)&gt;10,IF(AND(ISNUMBER('Test Sample Data'!G1191),'Test Sample Data'!G1191&lt;$B$1,'Test Sample Data'!G1191&gt;0),'Test Sample Data'!G1191,$B$1),"")</f>
        <v/>
      </c>
      <c r="H1192" s="17" t="str">
        <f>IF(SUM('Test Sample Data'!H$3:H$98)&gt;10,IF(AND(ISNUMBER('Test Sample Data'!H1191),'Test Sample Data'!H1191&lt;$B$1,'Test Sample Data'!H1191&gt;0),'Test Sample Data'!H1191,$B$1),"")</f>
        <v/>
      </c>
      <c r="I1192" s="17" t="str">
        <f>IF(SUM('Test Sample Data'!I$3:I$98)&gt;10,IF(AND(ISNUMBER('Test Sample Data'!I1191),'Test Sample Data'!I1191&lt;$B$1,'Test Sample Data'!I1191&gt;0),'Test Sample Data'!I1191,$B$1),"")</f>
        <v/>
      </c>
      <c r="J1192" s="17" t="str">
        <f>IF(SUM('Test Sample Data'!J$3:J$98)&gt;10,IF(AND(ISNUMBER('Test Sample Data'!J1191),'Test Sample Data'!J1191&lt;$B$1,'Test Sample Data'!J1191&gt;0),'Test Sample Data'!J1191,$B$1),"")</f>
        <v/>
      </c>
      <c r="K1192" s="17" t="str">
        <f>IF(SUM('Test Sample Data'!K$3:K$98)&gt;10,IF(AND(ISNUMBER('Test Sample Data'!K1191),'Test Sample Data'!K1191&lt;$B$1,'Test Sample Data'!K1191&gt;0),'Test Sample Data'!K1191,$B$1),"")</f>
        <v/>
      </c>
      <c r="L1192" s="17" t="str">
        <f>IF(SUM('Test Sample Data'!L$3:L$98)&gt;10,IF(AND(ISNUMBER('Test Sample Data'!L1191),'Test Sample Data'!L1191&lt;$B$1,'Test Sample Data'!L1191&gt;0),'Test Sample Data'!L1191,$B$1),"")</f>
        <v/>
      </c>
      <c r="M1192" s="17" t="str">
        <f>IF(SUM('Test Sample Data'!M$3:M$98)&gt;10,IF(AND(ISNUMBER('Test Sample Data'!M1191),'Test Sample Data'!M1191&lt;$B$1,'Test Sample Data'!M1191&gt;0),'Test Sample Data'!M1191,$B$1),"")</f>
        <v/>
      </c>
      <c r="N1192" s="17" t="str">
        <f>'Gene Table'!E1191</f>
        <v>hsa-miR-4635</v>
      </c>
      <c r="O1192" s="17" t="str">
        <f>'Gene Table'!B1191</f>
        <v>B13</v>
      </c>
      <c r="P1192" s="17" t="str">
        <f>IF(SUM('Control Sample Data'!D$3:D$98)&gt;10,IF(AND(ISNUMBER('Control Sample Data'!D1191),'Control Sample Data'!D1191&lt;$B$1,'Control Sample Data'!D1191&gt;0),'Control Sample Data'!D1191,$B$1),"")</f>
        <v/>
      </c>
      <c r="Q1192" s="17" t="str">
        <f>IF(SUM('Control Sample Data'!E$3:E$98)&gt;10,IF(AND(ISNUMBER('Control Sample Data'!E1191),'Control Sample Data'!E1191&lt;$B$1,'Control Sample Data'!E1191&gt;0),'Control Sample Data'!E1191,$B$1),"")</f>
        <v/>
      </c>
      <c r="R1192" s="17" t="str">
        <f>IF(SUM('Control Sample Data'!F$3:F$98)&gt;10,IF(AND(ISNUMBER('Control Sample Data'!F1191),'Control Sample Data'!F1191&lt;$B$1,'Control Sample Data'!F1191&gt;0),'Control Sample Data'!F1191,$B$1),"")</f>
        <v/>
      </c>
      <c r="S1192" s="17" t="str">
        <f>IF(SUM('Control Sample Data'!G$3:G$98)&gt;10,IF(AND(ISNUMBER('Control Sample Data'!G1191),'Control Sample Data'!G1191&lt;$B$1,'Control Sample Data'!G1191&gt;0),'Control Sample Data'!G1191,$B$1),"")</f>
        <v/>
      </c>
      <c r="T1192" s="17" t="str">
        <f>IF(SUM('Control Sample Data'!H$3:H$98)&gt;10,IF(AND(ISNUMBER('Control Sample Data'!H1191),'Control Sample Data'!H1191&lt;$B$1,'Control Sample Data'!H1191&gt;0),'Control Sample Data'!H1191,$B$1),"")</f>
        <v/>
      </c>
      <c r="U1192" s="17" t="str">
        <f>IF(SUM('Control Sample Data'!I$3:I$98)&gt;10,IF(AND(ISNUMBER('Control Sample Data'!I1191),'Control Sample Data'!I1191&lt;$B$1,'Control Sample Data'!I1191&gt;0),'Control Sample Data'!I1191,$B$1),"")</f>
        <v/>
      </c>
      <c r="V1192" s="17" t="str">
        <f>IF(SUM('Control Sample Data'!J$3:J$98)&gt;10,IF(AND(ISNUMBER('Control Sample Data'!J1191),'Control Sample Data'!J1191&lt;$B$1,'Control Sample Data'!J1191&gt;0),'Control Sample Data'!J1191,$B$1),"")</f>
        <v/>
      </c>
      <c r="W1192" s="17" t="str">
        <f>IF(SUM('Control Sample Data'!K$3:K$98)&gt;10,IF(AND(ISNUMBER('Control Sample Data'!K1191),'Control Sample Data'!K1191&lt;$B$1,'Control Sample Data'!K1191&gt;0),'Control Sample Data'!K1191,$B$1),"")</f>
        <v/>
      </c>
      <c r="X1192" s="17" t="str">
        <f>IF(SUM('Control Sample Data'!L$3:L$98)&gt;10,IF(AND(ISNUMBER('Control Sample Data'!L1191),'Control Sample Data'!L1191&lt;$B$1,'Control Sample Data'!L1191&gt;0),'Control Sample Data'!L1191,$B$1),"")</f>
        <v/>
      </c>
      <c r="Y1192" s="17" t="str">
        <f>IF(SUM('Control Sample Data'!M$3:M$98)&gt;10,IF(AND(ISNUMBER('Control Sample Data'!M1191),'Control Sample Data'!M1191&lt;$B$1,'Control Sample Data'!M1191&gt;0),'Control Sample Data'!M1191,$B$1),"")</f>
        <v/>
      </c>
      <c r="AT1192" s="36" t="str">
        <f t="shared" si="790"/>
        <v/>
      </c>
      <c r="AU1192" s="36" t="str">
        <f t="shared" si="791"/>
        <v/>
      </c>
      <c r="AV1192" s="36" t="str">
        <f t="shared" si="792"/>
        <v/>
      </c>
      <c r="AW1192" s="36" t="str">
        <f t="shared" si="793"/>
        <v/>
      </c>
      <c r="AX1192" s="36" t="str">
        <f t="shared" si="794"/>
        <v/>
      </c>
      <c r="AY1192" s="36" t="str">
        <f t="shared" si="795"/>
        <v/>
      </c>
      <c r="AZ1192" s="36" t="str">
        <f t="shared" si="796"/>
        <v/>
      </c>
      <c r="BA1192" s="36" t="str">
        <f t="shared" si="797"/>
        <v/>
      </c>
      <c r="BB1192" s="36" t="str">
        <f t="shared" si="798"/>
        <v/>
      </c>
      <c r="BC1192" s="36" t="str">
        <f t="shared" si="799"/>
        <v/>
      </c>
      <c r="BD1192" s="36" t="str">
        <f t="shared" si="800"/>
        <v/>
      </c>
      <c r="BE1192" s="36" t="str">
        <f t="shared" si="801"/>
        <v/>
      </c>
      <c r="BF1192" s="36" t="str">
        <f t="shared" si="802"/>
        <v/>
      </c>
      <c r="BG1192" s="36" t="str">
        <f t="shared" si="803"/>
        <v/>
      </c>
      <c r="BH1192" s="36" t="str">
        <f t="shared" si="804"/>
        <v/>
      </c>
      <c r="BI1192" s="36" t="str">
        <f t="shared" si="805"/>
        <v/>
      </c>
      <c r="BJ1192" s="36" t="str">
        <f t="shared" si="806"/>
        <v/>
      </c>
      <c r="BK1192" s="36" t="str">
        <f t="shared" si="807"/>
        <v/>
      </c>
      <c r="BL1192" s="36" t="str">
        <f t="shared" si="808"/>
        <v/>
      </c>
      <c r="BM1192" s="36" t="str">
        <f t="shared" si="809"/>
        <v/>
      </c>
      <c r="BN1192" s="38" t="e">
        <f t="shared" si="768"/>
        <v>#DIV/0!</v>
      </c>
      <c r="BO1192" s="38" t="e">
        <f t="shared" si="769"/>
        <v>#DIV/0!</v>
      </c>
      <c r="BP1192" s="39" t="str">
        <f t="shared" si="770"/>
        <v/>
      </c>
      <c r="BQ1192" s="39" t="str">
        <f t="shared" si="771"/>
        <v/>
      </c>
      <c r="BR1192" s="39" t="str">
        <f t="shared" si="772"/>
        <v/>
      </c>
      <c r="BS1192" s="39" t="str">
        <f t="shared" si="773"/>
        <v/>
      </c>
      <c r="BT1192" s="39" t="str">
        <f t="shared" si="774"/>
        <v/>
      </c>
      <c r="BU1192" s="39" t="str">
        <f t="shared" si="775"/>
        <v/>
      </c>
      <c r="BV1192" s="39" t="str">
        <f t="shared" si="776"/>
        <v/>
      </c>
      <c r="BW1192" s="39" t="str">
        <f t="shared" si="777"/>
        <v/>
      </c>
      <c r="BX1192" s="39" t="str">
        <f t="shared" si="778"/>
        <v/>
      </c>
      <c r="BY1192" s="39" t="str">
        <f t="shared" si="779"/>
        <v/>
      </c>
      <c r="BZ1192" s="39" t="str">
        <f t="shared" si="780"/>
        <v/>
      </c>
      <c r="CA1192" s="39" t="str">
        <f t="shared" si="781"/>
        <v/>
      </c>
      <c r="CB1192" s="39" t="str">
        <f t="shared" si="782"/>
        <v/>
      </c>
      <c r="CC1192" s="39" t="str">
        <f t="shared" si="783"/>
        <v/>
      </c>
      <c r="CD1192" s="39" t="str">
        <f t="shared" si="784"/>
        <v/>
      </c>
      <c r="CE1192" s="39" t="str">
        <f t="shared" si="785"/>
        <v/>
      </c>
      <c r="CF1192" s="39" t="str">
        <f t="shared" si="786"/>
        <v/>
      </c>
      <c r="CG1192" s="39" t="str">
        <f t="shared" si="787"/>
        <v/>
      </c>
      <c r="CH1192" s="39" t="str">
        <f t="shared" si="788"/>
        <v/>
      </c>
      <c r="CI1192" s="39" t="str">
        <f t="shared" si="789"/>
        <v/>
      </c>
    </row>
    <row r="1193" spans="1:87">
      <c r="A1193" s="18"/>
      <c r="B1193" s="15" t="str">
        <f>'Gene Table'!E1192</f>
        <v>hsa-miR-4690-5p</v>
      </c>
      <c r="C1193" s="15" t="str">
        <f>'Gene Table'!B1192</f>
        <v>B14</v>
      </c>
      <c r="D1193" s="16" t="str">
        <f>IF(SUM('Test Sample Data'!D$3:D$98)&gt;10,IF(AND(ISNUMBER('Test Sample Data'!D1192),'Test Sample Data'!D1192&lt;$B$1,'Test Sample Data'!D1192&gt;0),'Test Sample Data'!D1192,$B$1),"")</f>
        <v/>
      </c>
      <c r="E1193" s="17" t="str">
        <f>IF(SUM('Test Sample Data'!E$3:E$98)&gt;10,IF(AND(ISNUMBER('Test Sample Data'!E1192),'Test Sample Data'!E1192&lt;$B$1,'Test Sample Data'!E1192&gt;0),'Test Sample Data'!E1192,$B$1),"")</f>
        <v/>
      </c>
      <c r="F1193" s="17" t="str">
        <f>IF(SUM('Test Sample Data'!F$3:F$98)&gt;10,IF(AND(ISNUMBER('Test Sample Data'!F1192),'Test Sample Data'!F1192&lt;$B$1,'Test Sample Data'!F1192&gt;0),'Test Sample Data'!F1192,$B$1),"")</f>
        <v/>
      </c>
      <c r="G1193" s="17" t="str">
        <f>IF(SUM('Test Sample Data'!G$3:G$98)&gt;10,IF(AND(ISNUMBER('Test Sample Data'!G1192),'Test Sample Data'!G1192&lt;$B$1,'Test Sample Data'!G1192&gt;0),'Test Sample Data'!G1192,$B$1),"")</f>
        <v/>
      </c>
      <c r="H1193" s="17" t="str">
        <f>IF(SUM('Test Sample Data'!H$3:H$98)&gt;10,IF(AND(ISNUMBER('Test Sample Data'!H1192),'Test Sample Data'!H1192&lt;$B$1,'Test Sample Data'!H1192&gt;0),'Test Sample Data'!H1192,$B$1),"")</f>
        <v/>
      </c>
      <c r="I1193" s="17" t="str">
        <f>IF(SUM('Test Sample Data'!I$3:I$98)&gt;10,IF(AND(ISNUMBER('Test Sample Data'!I1192),'Test Sample Data'!I1192&lt;$B$1,'Test Sample Data'!I1192&gt;0),'Test Sample Data'!I1192,$B$1),"")</f>
        <v/>
      </c>
      <c r="J1193" s="17" t="str">
        <f>IF(SUM('Test Sample Data'!J$3:J$98)&gt;10,IF(AND(ISNUMBER('Test Sample Data'!J1192),'Test Sample Data'!J1192&lt;$B$1,'Test Sample Data'!J1192&gt;0),'Test Sample Data'!J1192,$B$1),"")</f>
        <v/>
      </c>
      <c r="K1193" s="17" t="str">
        <f>IF(SUM('Test Sample Data'!K$3:K$98)&gt;10,IF(AND(ISNUMBER('Test Sample Data'!K1192),'Test Sample Data'!K1192&lt;$B$1,'Test Sample Data'!K1192&gt;0),'Test Sample Data'!K1192,$B$1),"")</f>
        <v/>
      </c>
      <c r="L1193" s="17" t="str">
        <f>IF(SUM('Test Sample Data'!L$3:L$98)&gt;10,IF(AND(ISNUMBER('Test Sample Data'!L1192),'Test Sample Data'!L1192&lt;$B$1,'Test Sample Data'!L1192&gt;0),'Test Sample Data'!L1192,$B$1),"")</f>
        <v/>
      </c>
      <c r="M1193" s="17" t="str">
        <f>IF(SUM('Test Sample Data'!M$3:M$98)&gt;10,IF(AND(ISNUMBER('Test Sample Data'!M1192),'Test Sample Data'!M1192&lt;$B$1,'Test Sample Data'!M1192&gt;0),'Test Sample Data'!M1192,$B$1),"")</f>
        <v/>
      </c>
      <c r="N1193" s="17" t="str">
        <f>'Gene Table'!E1192</f>
        <v>hsa-miR-4690-5p</v>
      </c>
      <c r="O1193" s="17" t="str">
        <f>'Gene Table'!B1192</f>
        <v>B14</v>
      </c>
      <c r="P1193" s="17" t="str">
        <f>IF(SUM('Control Sample Data'!D$3:D$98)&gt;10,IF(AND(ISNUMBER('Control Sample Data'!D1192),'Control Sample Data'!D1192&lt;$B$1,'Control Sample Data'!D1192&gt;0),'Control Sample Data'!D1192,$B$1),"")</f>
        <v/>
      </c>
      <c r="Q1193" s="17" t="str">
        <f>IF(SUM('Control Sample Data'!E$3:E$98)&gt;10,IF(AND(ISNUMBER('Control Sample Data'!E1192),'Control Sample Data'!E1192&lt;$B$1,'Control Sample Data'!E1192&gt;0),'Control Sample Data'!E1192,$B$1),"")</f>
        <v/>
      </c>
      <c r="R1193" s="17" t="str">
        <f>IF(SUM('Control Sample Data'!F$3:F$98)&gt;10,IF(AND(ISNUMBER('Control Sample Data'!F1192),'Control Sample Data'!F1192&lt;$B$1,'Control Sample Data'!F1192&gt;0),'Control Sample Data'!F1192,$B$1),"")</f>
        <v/>
      </c>
      <c r="S1193" s="17" t="str">
        <f>IF(SUM('Control Sample Data'!G$3:G$98)&gt;10,IF(AND(ISNUMBER('Control Sample Data'!G1192),'Control Sample Data'!G1192&lt;$B$1,'Control Sample Data'!G1192&gt;0),'Control Sample Data'!G1192,$B$1),"")</f>
        <v/>
      </c>
      <c r="T1193" s="17" t="str">
        <f>IF(SUM('Control Sample Data'!H$3:H$98)&gt;10,IF(AND(ISNUMBER('Control Sample Data'!H1192),'Control Sample Data'!H1192&lt;$B$1,'Control Sample Data'!H1192&gt;0),'Control Sample Data'!H1192,$B$1),"")</f>
        <v/>
      </c>
      <c r="U1193" s="17" t="str">
        <f>IF(SUM('Control Sample Data'!I$3:I$98)&gt;10,IF(AND(ISNUMBER('Control Sample Data'!I1192),'Control Sample Data'!I1192&lt;$B$1,'Control Sample Data'!I1192&gt;0),'Control Sample Data'!I1192,$B$1),"")</f>
        <v/>
      </c>
      <c r="V1193" s="17" t="str">
        <f>IF(SUM('Control Sample Data'!J$3:J$98)&gt;10,IF(AND(ISNUMBER('Control Sample Data'!J1192),'Control Sample Data'!J1192&lt;$B$1,'Control Sample Data'!J1192&gt;0),'Control Sample Data'!J1192,$B$1),"")</f>
        <v/>
      </c>
      <c r="W1193" s="17" t="str">
        <f>IF(SUM('Control Sample Data'!K$3:K$98)&gt;10,IF(AND(ISNUMBER('Control Sample Data'!K1192),'Control Sample Data'!K1192&lt;$B$1,'Control Sample Data'!K1192&gt;0),'Control Sample Data'!K1192,$B$1),"")</f>
        <v/>
      </c>
      <c r="X1193" s="17" t="str">
        <f>IF(SUM('Control Sample Data'!L$3:L$98)&gt;10,IF(AND(ISNUMBER('Control Sample Data'!L1192),'Control Sample Data'!L1192&lt;$B$1,'Control Sample Data'!L1192&gt;0),'Control Sample Data'!L1192,$B$1),"")</f>
        <v/>
      </c>
      <c r="Y1193" s="17" t="str">
        <f>IF(SUM('Control Sample Data'!M$3:M$98)&gt;10,IF(AND(ISNUMBER('Control Sample Data'!M1192),'Control Sample Data'!M1192&lt;$B$1,'Control Sample Data'!M1192&gt;0),'Control Sample Data'!M1192,$B$1),"")</f>
        <v/>
      </c>
      <c r="AT1193" s="36" t="str">
        <f t="shared" si="790"/>
        <v/>
      </c>
      <c r="AU1193" s="36" t="str">
        <f t="shared" si="791"/>
        <v/>
      </c>
      <c r="AV1193" s="36" t="str">
        <f t="shared" si="792"/>
        <v/>
      </c>
      <c r="AW1193" s="36" t="str">
        <f t="shared" si="793"/>
        <v/>
      </c>
      <c r="AX1193" s="36" t="str">
        <f t="shared" si="794"/>
        <v/>
      </c>
      <c r="AY1193" s="36" t="str">
        <f t="shared" si="795"/>
        <v/>
      </c>
      <c r="AZ1193" s="36" t="str">
        <f t="shared" si="796"/>
        <v/>
      </c>
      <c r="BA1193" s="36" t="str">
        <f t="shared" si="797"/>
        <v/>
      </c>
      <c r="BB1193" s="36" t="str">
        <f t="shared" si="798"/>
        <v/>
      </c>
      <c r="BC1193" s="36" t="str">
        <f t="shared" si="799"/>
        <v/>
      </c>
      <c r="BD1193" s="36" t="str">
        <f t="shared" si="800"/>
        <v/>
      </c>
      <c r="BE1193" s="36" t="str">
        <f t="shared" si="801"/>
        <v/>
      </c>
      <c r="BF1193" s="36" t="str">
        <f t="shared" si="802"/>
        <v/>
      </c>
      <c r="BG1193" s="36" t="str">
        <f t="shared" si="803"/>
        <v/>
      </c>
      <c r="BH1193" s="36" t="str">
        <f t="shared" si="804"/>
        <v/>
      </c>
      <c r="BI1193" s="36" t="str">
        <f t="shared" si="805"/>
        <v/>
      </c>
      <c r="BJ1193" s="36" t="str">
        <f t="shared" si="806"/>
        <v/>
      </c>
      <c r="BK1193" s="36" t="str">
        <f t="shared" si="807"/>
        <v/>
      </c>
      <c r="BL1193" s="36" t="str">
        <f t="shared" si="808"/>
        <v/>
      </c>
      <c r="BM1193" s="36" t="str">
        <f t="shared" si="809"/>
        <v/>
      </c>
      <c r="BN1193" s="38" t="e">
        <f t="shared" si="768"/>
        <v>#DIV/0!</v>
      </c>
      <c r="BO1193" s="38" t="e">
        <f t="shared" si="769"/>
        <v>#DIV/0!</v>
      </c>
      <c r="BP1193" s="39" t="str">
        <f t="shared" si="770"/>
        <v/>
      </c>
      <c r="BQ1193" s="39" t="str">
        <f t="shared" si="771"/>
        <v/>
      </c>
      <c r="BR1193" s="39" t="str">
        <f t="shared" si="772"/>
        <v/>
      </c>
      <c r="BS1193" s="39" t="str">
        <f t="shared" si="773"/>
        <v/>
      </c>
      <c r="BT1193" s="39" t="str">
        <f t="shared" si="774"/>
        <v/>
      </c>
      <c r="BU1193" s="39" t="str">
        <f t="shared" si="775"/>
        <v/>
      </c>
      <c r="BV1193" s="39" t="str">
        <f t="shared" si="776"/>
        <v/>
      </c>
      <c r="BW1193" s="39" t="str">
        <f t="shared" si="777"/>
        <v/>
      </c>
      <c r="BX1193" s="39" t="str">
        <f t="shared" si="778"/>
        <v/>
      </c>
      <c r="BY1193" s="39" t="str">
        <f t="shared" si="779"/>
        <v/>
      </c>
      <c r="BZ1193" s="39" t="str">
        <f t="shared" si="780"/>
        <v/>
      </c>
      <c r="CA1193" s="39" t="str">
        <f t="shared" si="781"/>
        <v/>
      </c>
      <c r="CB1193" s="39" t="str">
        <f t="shared" si="782"/>
        <v/>
      </c>
      <c r="CC1193" s="39" t="str">
        <f t="shared" si="783"/>
        <v/>
      </c>
      <c r="CD1193" s="39" t="str">
        <f t="shared" si="784"/>
        <v/>
      </c>
      <c r="CE1193" s="39" t="str">
        <f t="shared" si="785"/>
        <v/>
      </c>
      <c r="CF1193" s="39" t="str">
        <f t="shared" si="786"/>
        <v/>
      </c>
      <c r="CG1193" s="39" t="str">
        <f t="shared" si="787"/>
        <v/>
      </c>
      <c r="CH1193" s="39" t="str">
        <f t="shared" si="788"/>
        <v/>
      </c>
      <c r="CI1193" s="39" t="str">
        <f t="shared" si="789"/>
        <v/>
      </c>
    </row>
    <row r="1194" spans="1:87">
      <c r="A1194" s="18"/>
      <c r="B1194" s="15" t="str">
        <f>'Gene Table'!E1193</f>
        <v>hsa-miR-4636</v>
      </c>
      <c r="C1194" s="15" t="str">
        <f>'Gene Table'!B1193</f>
        <v>B15</v>
      </c>
      <c r="D1194" s="16" t="str">
        <f>IF(SUM('Test Sample Data'!D$3:D$98)&gt;10,IF(AND(ISNUMBER('Test Sample Data'!D1193),'Test Sample Data'!D1193&lt;$B$1,'Test Sample Data'!D1193&gt;0),'Test Sample Data'!D1193,$B$1),"")</f>
        <v/>
      </c>
      <c r="E1194" s="17" t="str">
        <f>IF(SUM('Test Sample Data'!E$3:E$98)&gt;10,IF(AND(ISNUMBER('Test Sample Data'!E1193),'Test Sample Data'!E1193&lt;$B$1,'Test Sample Data'!E1193&gt;0),'Test Sample Data'!E1193,$B$1),"")</f>
        <v/>
      </c>
      <c r="F1194" s="17" t="str">
        <f>IF(SUM('Test Sample Data'!F$3:F$98)&gt;10,IF(AND(ISNUMBER('Test Sample Data'!F1193),'Test Sample Data'!F1193&lt;$B$1,'Test Sample Data'!F1193&gt;0),'Test Sample Data'!F1193,$B$1),"")</f>
        <v/>
      </c>
      <c r="G1194" s="17" t="str">
        <f>IF(SUM('Test Sample Data'!G$3:G$98)&gt;10,IF(AND(ISNUMBER('Test Sample Data'!G1193),'Test Sample Data'!G1193&lt;$B$1,'Test Sample Data'!G1193&gt;0),'Test Sample Data'!G1193,$B$1),"")</f>
        <v/>
      </c>
      <c r="H1194" s="17" t="str">
        <f>IF(SUM('Test Sample Data'!H$3:H$98)&gt;10,IF(AND(ISNUMBER('Test Sample Data'!H1193),'Test Sample Data'!H1193&lt;$B$1,'Test Sample Data'!H1193&gt;0),'Test Sample Data'!H1193,$B$1),"")</f>
        <v/>
      </c>
      <c r="I1194" s="17" t="str">
        <f>IF(SUM('Test Sample Data'!I$3:I$98)&gt;10,IF(AND(ISNUMBER('Test Sample Data'!I1193),'Test Sample Data'!I1193&lt;$B$1,'Test Sample Data'!I1193&gt;0),'Test Sample Data'!I1193,$B$1),"")</f>
        <v/>
      </c>
      <c r="J1194" s="17" t="str">
        <f>IF(SUM('Test Sample Data'!J$3:J$98)&gt;10,IF(AND(ISNUMBER('Test Sample Data'!J1193),'Test Sample Data'!J1193&lt;$B$1,'Test Sample Data'!J1193&gt;0),'Test Sample Data'!J1193,$B$1),"")</f>
        <v/>
      </c>
      <c r="K1194" s="17" t="str">
        <f>IF(SUM('Test Sample Data'!K$3:K$98)&gt;10,IF(AND(ISNUMBER('Test Sample Data'!K1193),'Test Sample Data'!K1193&lt;$B$1,'Test Sample Data'!K1193&gt;0),'Test Sample Data'!K1193,$B$1),"")</f>
        <v/>
      </c>
      <c r="L1194" s="17" t="str">
        <f>IF(SUM('Test Sample Data'!L$3:L$98)&gt;10,IF(AND(ISNUMBER('Test Sample Data'!L1193),'Test Sample Data'!L1193&lt;$B$1,'Test Sample Data'!L1193&gt;0),'Test Sample Data'!L1193,$B$1),"")</f>
        <v/>
      </c>
      <c r="M1194" s="17" t="str">
        <f>IF(SUM('Test Sample Data'!M$3:M$98)&gt;10,IF(AND(ISNUMBER('Test Sample Data'!M1193),'Test Sample Data'!M1193&lt;$B$1,'Test Sample Data'!M1193&gt;0),'Test Sample Data'!M1193,$B$1),"")</f>
        <v/>
      </c>
      <c r="N1194" s="17" t="str">
        <f>'Gene Table'!E1193</f>
        <v>hsa-miR-4636</v>
      </c>
      <c r="O1194" s="17" t="str">
        <f>'Gene Table'!B1193</f>
        <v>B15</v>
      </c>
      <c r="P1194" s="17" t="str">
        <f>IF(SUM('Control Sample Data'!D$3:D$98)&gt;10,IF(AND(ISNUMBER('Control Sample Data'!D1193),'Control Sample Data'!D1193&lt;$B$1,'Control Sample Data'!D1193&gt;0),'Control Sample Data'!D1193,$B$1),"")</f>
        <v/>
      </c>
      <c r="Q1194" s="17" t="str">
        <f>IF(SUM('Control Sample Data'!E$3:E$98)&gt;10,IF(AND(ISNUMBER('Control Sample Data'!E1193),'Control Sample Data'!E1193&lt;$B$1,'Control Sample Data'!E1193&gt;0),'Control Sample Data'!E1193,$B$1),"")</f>
        <v/>
      </c>
      <c r="R1194" s="17" t="str">
        <f>IF(SUM('Control Sample Data'!F$3:F$98)&gt;10,IF(AND(ISNUMBER('Control Sample Data'!F1193),'Control Sample Data'!F1193&lt;$B$1,'Control Sample Data'!F1193&gt;0),'Control Sample Data'!F1193,$B$1),"")</f>
        <v/>
      </c>
      <c r="S1194" s="17" t="str">
        <f>IF(SUM('Control Sample Data'!G$3:G$98)&gt;10,IF(AND(ISNUMBER('Control Sample Data'!G1193),'Control Sample Data'!G1193&lt;$B$1,'Control Sample Data'!G1193&gt;0),'Control Sample Data'!G1193,$B$1),"")</f>
        <v/>
      </c>
      <c r="T1194" s="17" t="str">
        <f>IF(SUM('Control Sample Data'!H$3:H$98)&gt;10,IF(AND(ISNUMBER('Control Sample Data'!H1193),'Control Sample Data'!H1193&lt;$B$1,'Control Sample Data'!H1193&gt;0),'Control Sample Data'!H1193,$B$1),"")</f>
        <v/>
      </c>
      <c r="U1194" s="17" t="str">
        <f>IF(SUM('Control Sample Data'!I$3:I$98)&gt;10,IF(AND(ISNUMBER('Control Sample Data'!I1193),'Control Sample Data'!I1193&lt;$B$1,'Control Sample Data'!I1193&gt;0),'Control Sample Data'!I1193,$B$1),"")</f>
        <v/>
      </c>
      <c r="V1194" s="17" t="str">
        <f>IF(SUM('Control Sample Data'!J$3:J$98)&gt;10,IF(AND(ISNUMBER('Control Sample Data'!J1193),'Control Sample Data'!J1193&lt;$B$1,'Control Sample Data'!J1193&gt;0),'Control Sample Data'!J1193,$B$1),"")</f>
        <v/>
      </c>
      <c r="W1194" s="17" t="str">
        <f>IF(SUM('Control Sample Data'!K$3:K$98)&gt;10,IF(AND(ISNUMBER('Control Sample Data'!K1193),'Control Sample Data'!K1193&lt;$B$1,'Control Sample Data'!K1193&gt;0),'Control Sample Data'!K1193,$B$1),"")</f>
        <v/>
      </c>
      <c r="X1194" s="17" t="str">
        <f>IF(SUM('Control Sample Data'!L$3:L$98)&gt;10,IF(AND(ISNUMBER('Control Sample Data'!L1193),'Control Sample Data'!L1193&lt;$B$1,'Control Sample Data'!L1193&gt;0),'Control Sample Data'!L1193,$B$1),"")</f>
        <v/>
      </c>
      <c r="Y1194" s="17" t="str">
        <f>IF(SUM('Control Sample Data'!M$3:M$98)&gt;10,IF(AND(ISNUMBER('Control Sample Data'!M1193),'Control Sample Data'!M1193&lt;$B$1,'Control Sample Data'!M1193&gt;0),'Control Sample Data'!M1193,$B$1),"")</f>
        <v/>
      </c>
      <c r="AT1194" s="36" t="str">
        <f t="shared" si="790"/>
        <v/>
      </c>
      <c r="AU1194" s="36" t="str">
        <f t="shared" si="791"/>
        <v/>
      </c>
      <c r="AV1194" s="36" t="str">
        <f t="shared" si="792"/>
        <v/>
      </c>
      <c r="AW1194" s="36" t="str">
        <f t="shared" si="793"/>
        <v/>
      </c>
      <c r="AX1194" s="36" t="str">
        <f t="shared" si="794"/>
        <v/>
      </c>
      <c r="AY1194" s="36" t="str">
        <f t="shared" si="795"/>
        <v/>
      </c>
      <c r="AZ1194" s="36" t="str">
        <f t="shared" si="796"/>
        <v/>
      </c>
      <c r="BA1194" s="36" t="str">
        <f t="shared" si="797"/>
        <v/>
      </c>
      <c r="BB1194" s="36" t="str">
        <f t="shared" si="798"/>
        <v/>
      </c>
      <c r="BC1194" s="36" t="str">
        <f t="shared" si="799"/>
        <v/>
      </c>
      <c r="BD1194" s="36" t="str">
        <f t="shared" si="800"/>
        <v/>
      </c>
      <c r="BE1194" s="36" t="str">
        <f t="shared" si="801"/>
        <v/>
      </c>
      <c r="BF1194" s="36" t="str">
        <f t="shared" si="802"/>
        <v/>
      </c>
      <c r="BG1194" s="36" t="str">
        <f t="shared" si="803"/>
        <v/>
      </c>
      <c r="BH1194" s="36" t="str">
        <f t="shared" si="804"/>
        <v/>
      </c>
      <c r="BI1194" s="36" t="str">
        <f t="shared" si="805"/>
        <v/>
      </c>
      <c r="BJ1194" s="36" t="str">
        <f t="shared" si="806"/>
        <v/>
      </c>
      <c r="BK1194" s="36" t="str">
        <f t="shared" si="807"/>
        <v/>
      </c>
      <c r="BL1194" s="36" t="str">
        <f t="shared" si="808"/>
        <v/>
      </c>
      <c r="BM1194" s="36" t="str">
        <f t="shared" si="809"/>
        <v/>
      </c>
      <c r="BN1194" s="38" t="e">
        <f t="shared" si="768"/>
        <v>#DIV/0!</v>
      </c>
      <c r="BO1194" s="38" t="e">
        <f t="shared" si="769"/>
        <v>#DIV/0!</v>
      </c>
      <c r="BP1194" s="39" t="str">
        <f t="shared" si="770"/>
        <v/>
      </c>
      <c r="BQ1194" s="39" t="str">
        <f t="shared" si="771"/>
        <v/>
      </c>
      <c r="BR1194" s="39" t="str">
        <f t="shared" si="772"/>
        <v/>
      </c>
      <c r="BS1194" s="39" t="str">
        <f t="shared" si="773"/>
        <v/>
      </c>
      <c r="BT1194" s="39" t="str">
        <f t="shared" si="774"/>
        <v/>
      </c>
      <c r="BU1194" s="39" t="str">
        <f t="shared" si="775"/>
        <v/>
      </c>
      <c r="BV1194" s="39" t="str">
        <f t="shared" si="776"/>
        <v/>
      </c>
      <c r="BW1194" s="39" t="str">
        <f t="shared" si="777"/>
        <v/>
      </c>
      <c r="BX1194" s="39" t="str">
        <f t="shared" si="778"/>
        <v/>
      </c>
      <c r="BY1194" s="39" t="str">
        <f t="shared" si="779"/>
        <v/>
      </c>
      <c r="BZ1194" s="39" t="str">
        <f t="shared" si="780"/>
        <v/>
      </c>
      <c r="CA1194" s="39" t="str">
        <f t="shared" si="781"/>
        <v/>
      </c>
      <c r="CB1194" s="39" t="str">
        <f t="shared" si="782"/>
        <v/>
      </c>
      <c r="CC1194" s="39" t="str">
        <f t="shared" si="783"/>
        <v/>
      </c>
      <c r="CD1194" s="39" t="str">
        <f t="shared" si="784"/>
        <v/>
      </c>
      <c r="CE1194" s="39" t="str">
        <f t="shared" si="785"/>
        <v/>
      </c>
      <c r="CF1194" s="39" t="str">
        <f t="shared" si="786"/>
        <v/>
      </c>
      <c r="CG1194" s="39" t="str">
        <f t="shared" si="787"/>
        <v/>
      </c>
      <c r="CH1194" s="39" t="str">
        <f t="shared" si="788"/>
        <v/>
      </c>
      <c r="CI1194" s="39" t="str">
        <f t="shared" si="789"/>
        <v/>
      </c>
    </row>
    <row r="1195" spans="1:87">
      <c r="A1195" s="18"/>
      <c r="B1195" s="15" t="str">
        <f>'Gene Table'!E1194</f>
        <v>hsa-miR-4690-3p</v>
      </c>
      <c r="C1195" s="15" t="str">
        <f>'Gene Table'!B1194</f>
        <v>B16</v>
      </c>
      <c r="D1195" s="16" t="str">
        <f>IF(SUM('Test Sample Data'!D$3:D$98)&gt;10,IF(AND(ISNUMBER('Test Sample Data'!D1194),'Test Sample Data'!D1194&lt;$B$1,'Test Sample Data'!D1194&gt;0),'Test Sample Data'!D1194,$B$1),"")</f>
        <v/>
      </c>
      <c r="E1195" s="17" t="str">
        <f>IF(SUM('Test Sample Data'!E$3:E$98)&gt;10,IF(AND(ISNUMBER('Test Sample Data'!E1194),'Test Sample Data'!E1194&lt;$B$1,'Test Sample Data'!E1194&gt;0),'Test Sample Data'!E1194,$B$1),"")</f>
        <v/>
      </c>
      <c r="F1195" s="17" t="str">
        <f>IF(SUM('Test Sample Data'!F$3:F$98)&gt;10,IF(AND(ISNUMBER('Test Sample Data'!F1194),'Test Sample Data'!F1194&lt;$B$1,'Test Sample Data'!F1194&gt;0),'Test Sample Data'!F1194,$B$1),"")</f>
        <v/>
      </c>
      <c r="G1195" s="17" t="str">
        <f>IF(SUM('Test Sample Data'!G$3:G$98)&gt;10,IF(AND(ISNUMBER('Test Sample Data'!G1194),'Test Sample Data'!G1194&lt;$B$1,'Test Sample Data'!G1194&gt;0),'Test Sample Data'!G1194,$B$1),"")</f>
        <v/>
      </c>
      <c r="H1195" s="17" t="str">
        <f>IF(SUM('Test Sample Data'!H$3:H$98)&gt;10,IF(AND(ISNUMBER('Test Sample Data'!H1194),'Test Sample Data'!H1194&lt;$B$1,'Test Sample Data'!H1194&gt;0),'Test Sample Data'!H1194,$B$1),"")</f>
        <v/>
      </c>
      <c r="I1195" s="17" t="str">
        <f>IF(SUM('Test Sample Data'!I$3:I$98)&gt;10,IF(AND(ISNUMBER('Test Sample Data'!I1194),'Test Sample Data'!I1194&lt;$B$1,'Test Sample Data'!I1194&gt;0),'Test Sample Data'!I1194,$B$1),"")</f>
        <v/>
      </c>
      <c r="J1195" s="17" t="str">
        <f>IF(SUM('Test Sample Data'!J$3:J$98)&gt;10,IF(AND(ISNUMBER('Test Sample Data'!J1194),'Test Sample Data'!J1194&lt;$B$1,'Test Sample Data'!J1194&gt;0),'Test Sample Data'!J1194,$B$1),"")</f>
        <v/>
      </c>
      <c r="K1195" s="17" t="str">
        <f>IF(SUM('Test Sample Data'!K$3:K$98)&gt;10,IF(AND(ISNUMBER('Test Sample Data'!K1194),'Test Sample Data'!K1194&lt;$B$1,'Test Sample Data'!K1194&gt;0),'Test Sample Data'!K1194,$B$1),"")</f>
        <v/>
      </c>
      <c r="L1195" s="17" t="str">
        <f>IF(SUM('Test Sample Data'!L$3:L$98)&gt;10,IF(AND(ISNUMBER('Test Sample Data'!L1194),'Test Sample Data'!L1194&lt;$B$1,'Test Sample Data'!L1194&gt;0),'Test Sample Data'!L1194,$B$1),"")</f>
        <v/>
      </c>
      <c r="M1195" s="17" t="str">
        <f>IF(SUM('Test Sample Data'!M$3:M$98)&gt;10,IF(AND(ISNUMBER('Test Sample Data'!M1194),'Test Sample Data'!M1194&lt;$B$1,'Test Sample Data'!M1194&gt;0),'Test Sample Data'!M1194,$B$1),"")</f>
        <v/>
      </c>
      <c r="N1195" s="17" t="str">
        <f>'Gene Table'!E1194</f>
        <v>hsa-miR-4690-3p</v>
      </c>
      <c r="O1195" s="17" t="str">
        <f>'Gene Table'!B1194</f>
        <v>B16</v>
      </c>
      <c r="P1195" s="17" t="str">
        <f>IF(SUM('Control Sample Data'!D$3:D$98)&gt;10,IF(AND(ISNUMBER('Control Sample Data'!D1194),'Control Sample Data'!D1194&lt;$B$1,'Control Sample Data'!D1194&gt;0),'Control Sample Data'!D1194,$B$1),"")</f>
        <v/>
      </c>
      <c r="Q1195" s="17" t="str">
        <f>IF(SUM('Control Sample Data'!E$3:E$98)&gt;10,IF(AND(ISNUMBER('Control Sample Data'!E1194),'Control Sample Data'!E1194&lt;$B$1,'Control Sample Data'!E1194&gt;0),'Control Sample Data'!E1194,$B$1),"")</f>
        <v/>
      </c>
      <c r="R1195" s="17" t="str">
        <f>IF(SUM('Control Sample Data'!F$3:F$98)&gt;10,IF(AND(ISNUMBER('Control Sample Data'!F1194),'Control Sample Data'!F1194&lt;$B$1,'Control Sample Data'!F1194&gt;0),'Control Sample Data'!F1194,$B$1),"")</f>
        <v/>
      </c>
      <c r="S1195" s="17" t="str">
        <f>IF(SUM('Control Sample Data'!G$3:G$98)&gt;10,IF(AND(ISNUMBER('Control Sample Data'!G1194),'Control Sample Data'!G1194&lt;$B$1,'Control Sample Data'!G1194&gt;0),'Control Sample Data'!G1194,$B$1),"")</f>
        <v/>
      </c>
      <c r="T1195" s="17" t="str">
        <f>IF(SUM('Control Sample Data'!H$3:H$98)&gt;10,IF(AND(ISNUMBER('Control Sample Data'!H1194),'Control Sample Data'!H1194&lt;$B$1,'Control Sample Data'!H1194&gt;0),'Control Sample Data'!H1194,$B$1),"")</f>
        <v/>
      </c>
      <c r="U1195" s="17" t="str">
        <f>IF(SUM('Control Sample Data'!I$3:I$98)&gt;10,IF(AND(ISNUMBER('Control Sample Data'!I1194),'Control Sample Data'!I1194&lt;$B$1,'Control Sample Data'!I1194&gt;0),'Control Sample Data'!I1194,$B$1),"")</f>
        <v/>
      </c>
      <c r="V1195" s="17" t="str">
        <f>IF(SUM('Control Sample Data'!J$3:J$98)&gt;10,IF(AND(ISNUMBER('Control Sample Data'!J1194),'Control Sample Data'!J1194&lt;$B$1,'Control Sample Data'!J1194&gt;0),'Control Sample Data'!J1194,$B$1),"")</f>
        <v/>
      </c>
      <c r="W1195" s="17" t="str">
        <f>IF(SUM('Control Sample Data'!K$3:K$98)&gt;10,IF(AND(ISNUMBER('Control Sample Data'!K1194),'Control Sample Data'!K1194&lt;$B$1,'Control Sample Data'!K1194&gt;0),'Control Sample Data'!K1194,$B$1),"")</f>
        <v/>
      </c>
      <c r="X1195" s="17" t="str">
        <f>IF(SUM('Control Sample Data'!L$3:L$98)&gt;10,IF(AND(ISNUMBER('Control Sample Data'!L1194),'Control Sample Data'!L1194&lt;$B$1,'Control Sample Data'!L1194&gt;0),'Control Sample Data'!L1194,$B$1),"")</f>
        <v/>
      </c>
      <c r="Y1195" s="17" t="str">
        <f>IF(SUM('Control Sample Data'!M$3:M$98)&gt;10,IF(AND(ISNUMBER('Control Sample Data'!M1194),'Control Sample Data'!M1194&lt;$B$1,'Control Sample Data'!M1194&gt;0),'Control Sample Data'!M1194,$B$1),"")</f>
        <v/>
      </c>
      <c r="AT1195" s="36" t="str">
        <f t="shared" si="790"/>
        <v/>
      </c>
      <c r="AU1195" s="36" t="str">
        <f t="shared" si="791"/>
        <v/>
      </c>
      <c r="AV1195" s="36" t="str">
        <f t="shared" si="792"/>
        <v/>
      </c>
      <c r="AW1195" s="36" t="str">
        <f t="shared" si="793"/>
        <v/>
      </c>
      <c r="AX1195" s="36" t="str">
        <f t="shared" si="794"/>
        <v/>
      </c>
      <c r="AY1195" s="36" t="str">
        <f t="shared" si="795"/>
        <v/>
      </c>
      <c r="AZ1195" s="36" t="str">
        <f t="shared" si="796"/>
        <v/>
      </c>
      <c r="BA1195" s="36" t="str">
        <f t="shared" si="797"/>
        <v/>
      </c>
      <c r="BB1195" s="36" t="str">
        <f t="shared" si="798"/>
        <v/>
      </c>
      <c r="BC1195" s="36" t="str">
        <f t="shared" si="799"/>
        <v/>
      </c>
      <c r="BD1195" s="36" t="str">
        <f t="shared" si="800"/>
        <v/>
      </c>
      <c r="BE1195" s="36" t="str">
        <f t="shared" si="801"/>
        <v/>
      </c>
      <c r="BF1195" s="36" t="str">
        <f t="shared" si="802"/>
        <v/>
      </c>
      <c r="BG1195" s="36" t="str">
        <f t="shared" si="803"/>
        <v/>
      </c>
      <c r="BH1195" s="36" t="str">
        <f t="shared" si="804"/>
        <v/>
      </c>
      <c r="BI1195" s="36" t="str">
        <f t="shared" si="805"/>
        <v/>
      </c>
      <c r="BJ1195" s="36" t="str">
        <f t="shared" si="806"/>
        <v/>
      </c>
      <c r="BK1195" s="36" t="str">
        <f t="shared" si="807"/>
        <v/>
      </c>
      <c r="BL1195" s="36" t="str">
        <f t="shared" si="808"/>
        <v/>
      </c>
      <c r="BM1195" s="36" t="str">
        <f t="shared" si="809"/>
        <v/>
      </c>
      <c r="BN1195" s="38" t="e">
        <f t="shared" si="768"/>
        <v>#DIV/0!</v>
      </c>
      <c r="BO1195" s="38" t="e">
        <f t="shared" si="769"/>
        <v>#DIV/0!</v>
      </c>
      <c r="BP1195" s="39" t="str">
        <f t="shared" si="770"/>
        <v/>
      </c>
      <c r="BQ1195" s="39" t="str">
        <f t="shared" si="771"/>
        <v/>
      </c>
      <c r="BR1195" s="39" t="str">
        <f t="shared" si="772"/>
        <v/>
      </c>
      <c r="BS1195" s="39" t="str">
        <f t="shared" si="773"/>
        <v/>
      </c>
      <c r="BT1195" s="39" t="str">
        <f t="shared" si="774"/>
        <v/>
      </c>
      <c r="BU1195" s="39" t="str">
        <f t="shared" si="775"/>
        <v/>
      </c>
      <c r="BV1195" s="39" t="str">
        <f t="shared" si="776"/>
        <v/>
      </c>
      <c r="BW1195" s="39" t="str">
        <f t="shared" si="777"/>
        <v/>
      </c>
      <c r="BX1195" s="39" t="str">
        <f t="shared" si="778"/>
        <v/>
      </c>
      <c r="BY1195" s="39" t="str">
        <f t="shared" si="779"/>
        <v/>
      </c>
      <c r="BZ1195" s="39" t="str">
        <f t="shared" si="780"/>
        <v/>
      </c>
      <c r="CA1195" s="39" t="str">
        <f t="shared" si="781"/>
        <v/>
      </c>
      <c r="CB1195" s="39" t="str">
        <f t="shared" si="782"/>
        <v/>
      </c>
      <c r="CC1195" s="39" t="str">
        <f t="shared" si="783"/>
        <v/>
      </c>
      <c r="CD1195" s="39" t="str">
        <f t="shared" si="784"/>
        <v/>
      </c>
      <c r="CE1195" s="39" t="str">
        <f t="shared" si="785"/>
        <v/>
      </c>
      <c r="CF1195" s="39" t="str">
        <f t="shared" si="786"/>
        <v/>
      </c>
      <c r="CG1195" s="39" t="str">
        <f t="shared" si="787"/>
        <v/>
      </c>
      <c r="CH1195" s="39" t="str">
        <f t="shared" si="788"/>
        <v/>
      </c>
      <c r="CI1195" s="39" t="str">
        <f t="shared" si="789"/>
        <v/>
      </c>
    </row>
    <row r="1196" spans="1:87">
      <c r="A1196" s="18"/>
      <c r="B1196" s="15" t="str">
        <f>'Gene Table'!E1195</f>
        <v>hsa-miR-4637</v>
      </c>
      <c r="C1196" s="15" t="str">
        <f>'Gene Table'!B1195</f>
        <v>B17</v>
      </c>
      <c r="D1196" s="16" t="str">
        <f>IF(SUM('Test Sample Data'!D$3:D$98)&gt;10,IF(AND(ISNUMBER('Test Sample Data'!D1195),'Test Sample Data'!D1195&lt;$B$1,'Test Sample Data'!D1195&gt;0),'Test Sample Data'!D1195,$B$1),"")</f>
        <v/>
      </c>
      <c r="E1196" s="17" t="str">
        <f>IF(SUM('Test Sample Data'!E$3:E$98)&gt;10,IF(AND(ISNUMBER('Test Sample Data'!E1195),'Test Sample Data'!E1195&lt;$B$1,'Test Sample Data'!E1195&gt;0),'Test Sample Data'!E1195,$B$1),"")</f>
        <v/>
      </c>
      <c r="F1196" s="17" t="str">
        <f>IF(SUM('Test Sample Data'!F$3:F$98)&gt;10,IF(AND(ISNUMBER('Test Sample Data'!F1195),'Test Sample Data'!F1195&lt;$B$1,'Test Sample Data'!F1195&gt;0),'Test Sample Data'!F1195,$B$1),"")</f>
        <v/>
      </c>
      <c r="G1196" s="17" t="str">
        <f>IF(SUM('Test Sample Data'!G$3:G$98)&gt;10,IF(AND(ISNUMBER('Test Sample Data'!G1195),'Test Sample Data'!G1195&lt;$B$1,'Test Sample Data'!G1195&gt;0),'Test Sample Data'!G1195,$B$1),"")</f>
        <v/>
      </c>
      <c r="H1196" s="17" t="str">
        <f>IF(SUM('Test Sample Data'!H$3:H$98)&gt;10,IF(AND(ISNUMBER('Test Sample Data'!H1195),'Test Sample Data'!H1195&lt;$B$1,'Test Sample Data'!H1195&gt;0),'Test Sample Data'!H1195,$B$1),"")</f>
        <v/>
      </c>
      <c r="I1196" s="17" t="str">
        <f>IF(SUM('Test Sample Data'!I$3:I$98)&gt;10,IF(AND(ISNUMBER('Test Sample Data'!I1195),'Test Sample Data'!I1195&lt;$B$1,'Test Sample Data'!I1195&gt;0),'Test Sample Data'!I1195,$B$1),"")</f>
        <v/>
      </c>
      <c r="J1196" s="17" t="str">
        <f>IF(SUM('Test Sample Data'!J$3:J$98)&gt;10,IF(AND(ISNUMBER('Test Sample Data'!J1195),'Test Sample Data'!J1195&lt;$B$1,'Test Sample Data'!J1195&gt;0),'Test Sample Data'!J1195,$B$1),"")</f>
        <v/>
      </c>
      <c r="K1196" s="17" t="str">
        <f>IF(SUM('Test Sample Data'!K$3:K$98)&gt;10,IF(AND(ISNUMBER('Test Sample Data'!K1195),'Test Sample Data'!K1195&lt;$B$1,'Test Sample Data'!K1195&gt;0),'Test Sample Data'!K1195,$B$1),"")</f>
        <v/>
      </c>
      <c r="L1196" s="17" t="str">
        <f>IF(SUM('Test Sample Data'!L$3:L$98)&gt;10,IF(AND(ISNUMBER('Test Sample Data'!L1195),'Test Sample Data'!L1195&lt;$B$1,'Test Sample Data'!L1195&gt;0),'Test Sample Data'!L1195,$B$1),"")</f>
        <v/>
      </c>
      <c r="M1196" s="17" t="str">
        <f>IF(SUM('Test Sample Data'!M$3:M$98)&gt;10,IF(AND(ISNUMBER('Test Sample Data'!M1195),'Test Sample Data'!M1195&lt;$B$1,'Test Sample Data'!M1195&gt;0),'Test Sample Data'!M1195,$B$1),"")</f>
        <v/>
      </c>
      <c r="N1196" s="17" t="str">
        <f>'Gene Table'!E1195</f>
        <v>hsa-miR-4637</v>
      </c>
      <c r="O1196" s="17" t="str">
        <f>'Gene Table'!B1195</f>
        <v>B17</v>
      </c>
      <c r="P1196" s="17" t="str">
        <f>IF(SUM('Control Sample Data'!D$3:D$98)&gt;10,IF(AND(ISNUMBER('Control Sample Data'!D1195),'Control Sample Data'!D1195&lt;$B$1,'Control Sample Data'!D1195&gt;0),'Control Sample Data'!D1195,$B$1),"")</f>
        <v/>
      </c>
      <c r="Q1196" s="17" t="str">
        <f>IF(SUM('Control Sample Data'!E$3:E$98)&gt;10,IF(AND(ISNUMBER('Control Sample Data'!E1195),'Control Sample Data'!E1195&lt;$B$1,'Control Sample Data'!E1195&gt;0),'Control Sample Data'!E1195,$B$1),"")</f>
        <v/>
      </c>
      <c r="R1196" s="17" t="str">
        <f>IF(SUM('Control Sample Data'!F$3:F$98)&gt;10,IF(AND(ISNUMBER('Control Sample Data'!F1195),'Control Sample Data'!F1195&lt;$B$1,'Control Sample Data'!F1195&gt;0),'Control Sample Data'!F1195,$B$1),"")</f>
        <v/>
      </c>
      <c r="S1196" s="17" t="str">
        <f>IF(SUM('Control Sample Data'!G$3:G$98)&gt;10,IF(AND(ISNUMBER('Control Sample Data'!G1195),'Control Sample Data'!G1195&lt;$B$1,'Control Sample Data'!G1195&gt;0),'Control Sample Data'!G1195,$B$1),"")</f>
        <v/>
      </c>
      <c r="T1196" s="17" t="str">
        <f>IF(SUM('Control Sample Data'!H$3:H$98)&gt;10,IF(AND(ISNUMBER('Control Sample Data'!H1195),'Control Sample Data'!H1195&lt;$B$1,'Control Sample Data'!H1195&gt;0),'Control Sample Data'!H1195,$B$1),"")</f>
        <v/>
      </c>
      <c r="U1196" s="17" t="str">
        <f>IF(SUM('Control Sample Data'!I$3:I$98)&gt;10,IF(AND(ISNUMBER('Control Sample Data'!I1195),'Control Sample Data'!I1195&lt;$B$1,'Control Sample Data'!I1195&gt;0),'Control Sample Data'!I1195,$B$1),"")</f>
        <v/>
      </c>
      <c r="V1196" s="17" t="str">
        <f>IF(SUM('Control Sample Data'!J$3:J$98)&gt;10,IF(AND(ISNUMBER('Control Sample Data'!J1195),'Control Sample Data'!J1195&lt;$B$1,'Control Sample Data'!J1195&gt;0),'Control Sample Data'!J1195,$B$1),"")</f>
        <v/>
      </c>
      <c r="W1196" s="17" t="str">
        <f>IF(SUM('Control Sample Data'!K$3:K$98)&gt;10,IF(AND(ISNUMBER('Control Sample Data'!K1195),'Control Sample Data'!K1195&lt;$B$1,'Control Sample Data'!K1195&gt;0),'Control Sample Data'!K1195,$B$1),"")</f>
        <v/>
      </c>
      <c r="X1196" s="17" t="str">
        <f>IF(SUM('Control Sample Data'!L$3:L$98)&gt;10,IF(AND(ISNUMBER('Control Sample Data'!L1195),'Control Sample Data'!L1195&lt;$B$1,'Control Sample Data'!L1195&gt;0),'Control Sample Data'!L1195,$B$1),"")</f>
        <v/>
      </c>
      <c r="Y1196" s="17" t="str">
        <f>IF(SUM('Control Sample Data'!M$3:M$98)&gt;10,IF(AND(ISNUMBER('Control Sample Data'!M1195),'Control Sample Data'!M1195&lt;$B$1,'Control Sample Data'!M1195&gt;0),'Control Sample Data'!M1195,$B$1),"")</f>
        <v/>
      </c>
      <c r="AT1196" s="36" t="str">
        <f t="shared" si="790"/>
        <v/>
      </c>
      <c r="AU1196" s="36" t="str">
        <f t="shared" si="791"/>
        <v/>
      </c>
      <c r="AV1196" s="36" t="str">
        <f t="shared" si="792"/>
        <v/>
      </c>
      <c r="AW1196" s="36" t="str">
        <f t="shared" si="793"/>
        <v/>
      </c>
      <c r="AX1196" s="36" t="str">
        <f t="shared" si="794"/>
        <v/>
      </c>
      <c r="AY1196" s="36" t="str">
        <f t="shared" si="795"/>
        <v/>
      </c>
      <c r="AZ1196" s="36" t="str">
        <f t="shared" si="796"/>
        <v/>
      </c>
      <c r="BA1196" s="36" t="str">
        <f t="shared" si="797"/>
        <v/>
      </c>
      <c r="BB1196" s="36" t="str">
        <f t="shared" si="798"/>
        <v/>
      </c>
      <c r="BC1196" s="36" t="str">
        <f t="shared" si="799"/>
        <v/>
      </c>
      <c r="BD1196" s="36" t="str">
        <f t="shared" si="800"/>
        <v/>
      </c>
      <c r="BE1196" s="36" t="str">
        <f t="shared" si="801"/>
        <v/>
      </c>
      <c r="BF1196" s="36" t="str">
        <f t="shared" si="802"/>
        <v/>
      </c>
      <c r="BG1196" s="36" t="str">
        <f t="shared" si="803"/>
        <v/>
      </c>
      <c r="BH1196" s="36" t="str">
        <f t="shared" si="804"/>
        <v/>
      </c>
      <c r="BI1196" s="36" t="str">
        <f t="shared" si="805"/>
        <v/>
      </c>
      <c r="BJ1196" s="36" t="str">
        <f t="shared" si="806"/>
        <v/>
      </c>
      <c r="BK1196" s="36" t="str">
        <f t="shared" si="807"/>
        <v/>
      </c>
      <c r="BL1196" s="36" t="str">
        <f t="shared" si="808"/>
        <v/>
      </c>
      <c r="BM1196" s="36" t="str">
        <f t="shared" si="809"/>
        <v/>
      </c>
      <c r="BN1196" s="38" t="e">
        <f t="shared" si="768"/>
        <v>#DIV/0!</v>
      </c>
      <c r="BO1196" s="38" t="e">
        <f t="shared" si="769"/>
        <v>#DIV/0!</v>
      </c>
      <c r="BP1196" s="39" t="str">
        <f t="shared" si="770"/>
        <v/>
      </c>
      <c r="BQ1196" s="39" t="str">
        <f t="shared" si="771"/>
        <v/>
      </c>
      <c r="BR1196" s="39" t="str">
        <f t="shared" si="772"/>
        <v/>
      </c>
      <c r="BS1196" s="39" t="str">
        <f t="shared" si="773"/>
        <v/>
      </c>
      <c r="BT1196" s="39" t="str">
        <f t="shared" si="774"/>
        <v/>
      </c>
      <c r="BU1196" s="39" t="str">
        <f t="shared" si="775"/>
        <v/>
      </c>
      <c r="BV1196" s="39" t="str">
        <f t="shared" si="776"/>
        <v/>
      </c>
      <c r="BW1196" s="39" t="str">
        <f t="shared" si="777"/>
        <v/>
      </c>
      <c r="BX1196" s="39" t="str">
        <f t="shared" si="778"/>
        <v/>
      </c>
      <c r="BY1196" s="39" t="str">
        <f t="shared" si="779"/>
        <v/>
      </c>
      <c r="BZ1196" s="39" t="str">
        <f t="shared" si="780"/>
        <v/>
      </c>
      <c r="CA1196" s="39" t="str">
        <f t="shared" si="781"/>
        <v/>
      </c>
      <c r="CB1196" s="39" t="str">
        <f t="shared" si="782"/>
        <v/>
      </c>
      <c r="CC1196" s="39" t="str">
        <f t="shared" si="783"/>
        <v/>
      </c>
      <c r="CD1196" s="39" t="str">
        <f t="shared" si="784"/>
        <v/>
      </c>
      <c r="CE1196" s="39" t="str">
        <f t="shared" si="785"/>
        <v/>
      </c>
      <c r="CF1196" s="39" t="str">
        <f t="shared" si="786"/>
        <v/>
      </c>
      <c r="CG1196" s="39" t="str">
        <f t="shared" si="787"/>
        <v/>
      </c>
      <c r="CH1196" s="39" t="str">
        <f t="shared" si="788"/>
        <v/>
      </c>
      <c r="CI1196" s="39" t="str">
        <f t="shared" si="789"/>
        <v/>
      </c>
    </row>
    <row r="1197" spans="1:87">
      <c r="A1197" s="18"/>
      <c r="B1197" s="15" t="str">
        <f>'Gene Table'!E1196</f>
        <v>hsa-miR-4691-5p</v>
      </c>
      <c r="C1197" s="15" t="str">
        <f>'Gene Table'!B1196</f>
        <v>B18</v>
      </c>
      <c r="D1197" s="16" t="str">
        <f>IF(SUM('Test Sample Data'!D$3:D$98)&gt;10,IF(AND(ISNUMBER('Test Sample Data'!D1196),'Test Sample Data'!D1196&lt;$B$1,'Test Sample Data'!D1196&gt;0),'Test Sample Data'!D1196,$B$1),"")</f>
        <v/>
      </c>
      <c r="E1197" s="17" t="str">
        <f>IF(SUM('Test Sample Data'!E$3:E$98)&gt;10,IF(AND(ISNUMBER('Test Sample Data'!E1196),'Test Sample Data'!E1196&lt;$B$1,'Test Sample Data'!E1196&gt;0),'Test Sample Data'!E1196,$B$1),"")</f>
        <v/>
      </c>
      <c r="F1197" s="17" t="str">
        <f>IF(SUM('Test Sample Data'!F$3:F$98)&gt;10,IF(AND(ISNUMBER('Test Sample Data'!F1196),'Test Sample Data'!F1196&lt;$B$1,'Test Sample Data'!F1196&gt;0),'Test Sample Data'!F1196,$B$1),"")</f>
        <v/>
      </c>
      <c r="G1197" s="17" t="str">
        <f>IF(SUM('Test Sample Data'!G$3:G$98)&gt;10,IF(AND(ISNUMBER('Test Sample Data'!G1196),'Test Sample Data'!G1196&lt;$B$1,'Test Sample Data'!G1196&gt;0),'Test Sample Data'!G1196,$B$1),"")</f>
        <v/>
      </c>
      <c r="H1197" s="17" t="str">
        <f>IF(SUM('Test Sample Data'!H$3:H$98)&gt;10,IF(AND(ISNUMBER('Test Sample Data'!H1196),'Test Sample Data'!H1196&lt;$B$1,'Test Sample Data'!H1196&gt;0),'Test Sample Data'!H1196,$B$1),"")</f>
        <v/>
      </c>
      <c r="I1197" s="17" t="str">
        <f>IF(SUM('Test Sample Data'!I$3:I$98)&gt;10,IF(AND(ISNUMBER('Test Sample Data'!I1196),'Test Sample Data'!I1196&lt;$B$1,'Test Sample Data'!I1196&gt;0),'Test Sample Data'!I1196,$B$1),"")</f>
        <v/>
      </c>
      <c r="J1197" s="17" t="str">
        <f>IF(SUM('Test Sample Data'!J$3:J$98)&gt;10,IF(AND(ISNUMBER('Test Sample Data'!J1196),'Test Sample Data'!J1196&lt;$B$1,'Test Sample Data'!J1196&gt;0),'Test Sample Data'!J1196,$B$1),"")</f>
        <v/>
      </c>
      <c r="K1197" s="17" t="str">
        <f>IF(SUM('Test Sample Data'!K$3:K$98)&gt;10,IF(AND(ISNUMBER('Test Sample Data'!K1196),'Test Sample Data'!K1196&lt;$B$1,'Test Sample Data'!K1196&gt;0),'Test Sample Data'!K1196,$B$1),"")</f>
        <v/>
      </c>
      <c r="L1197" s="17" t="str">
        <f>IF(SUM('Test Sample Data'!L$3:L$98)&gt;10,IF(AND(ISNUMBER('Test Sample Data'!L1196),'Test Sample Data'!L1196&lt;$B$1,'Test Sample Data'!L1196&gt;0),'Test Sample Data'!L1196,$B$1),"")</f>
        <v/>
      </c>
      <c r="M1197" s="17" t="str">
        <f>IF(SUM('Test Sample Data'!M$3:M$98)&gt;10,IF(AND(ISNUMBER('Test Sample Data'!M1196),'Test Sample Data'!M1196&lt;$B$1,'Test Sample Data'!M1196&gt;0),'Test Sample Data'!M1196,$B$1),"")</f>
        <v/>
      </c>
      <c r="N1197" s="17" t="str">
        <f>'Gene Table'!E1196</f>
        <v>hsa-miR-4691-5p</v>
      </c>
      <c r="O1197" s="17" t="str">
        <f>'Gene Table'!B1196</f>
        <v>B18</v>
      </c>
      <c r="P1197" s="17" t="str">
        <f>IF(SUM('Control Sample Data'!D$3:D$98)&gt;10,IF(AND(ISNUMBER('Control Sample Data'!D1196),'Control Sample Data'!D1196&lt;$B$1,'Control Sample Data'!D1196&gt;0),'Control Sample Data'!D1196,$B$1),"")</f>
        <v/>
      </c>
      <c r="Q1197" s="17" t="str">
        <f>IF(SUM('Control Sample Data'!E$3:E$98)&gt;10,IF(AND(ISNUMBER('Control Sample Data'!E1196),'Control Sample Data'!E1196&lt;$B$1,'Control Sample Data'!E1196&gt;0),'Control Sample Data'!E1196,$B$1),"")</f>
        <v/>
      </c>
      <c r="R1197" s="17" t="str">
        <f>IF(SUM('Control Sample Data'!F$3:F$98)&gt;10,IF(AND(ISNUMBER('Control Sample Data'!F1196),'Control Sample Data'!F1196&lt;$B$1,'Control Sample Data'!F1196&gt;0),'Control Sample Data'!F1196,$B$1),"")</f>
        <v/>
      </c>
      <c r="S1197" s="17" t="str">
        <f>IF(SUM('Control Sample Data'!G$3:G$98)&gt;10,IF(AND(ISNUMBER('Control Sample Data'!G1196),'Control Sample Data'!G1196&lt;$B$1,'Control Sample Data'!G1196&gt;0),'Control Sample Data'!G1196,$B$1),"")</f>
        <v/>
      </c>
      <c r="T1197" s="17" t="str">
        <f>IF(SUM('Control Sample Data'!H$3:H$98)&gt;10,IF(AND(ISNUMBER('Control Sample Data'!H1196),'Control Sample Data'!H1196&lt;$B$1,'Control Sample Data'!H1196&gt;0),'Control Sample Data'!H1196,$B$1),"")</f>
        <v/>
      </c>
      <c r="U1197" s="17" t="str">
        <f>IF(SUM('Control Sample Data'!I$3:I$98)&gt;10,IF(AND(ISNUMBER('Control Sample Data'!I1196),'Control Sample Data'!I1196&lt;$B$1,'Control Sample Data'!I1196&gt;0),'Control Sample Data'!I1196,$B$1),"")</f>
        <v/>
      </c>
      <c r="V1197" s="17" t="str">
        <f>IF(SUM('Control Sample Data'!J$3:J$98)&gt;10,IF(AND(ISNUMBER('Control Sample Data'!J1196),'Control Sample Data'!J1196&lt;$B$1,'Control Sample Data'!J1196&gt;0),'Control Sample Data'!J1196,$B$1),"")</f>
        <v/>
      </c>
      <c r="W1197" s="17" t="str">
        <f>IF(SUM('Control Sample Data'!K$3:K$98)&gt;10,IF(AND(ISNUMBER('Control Sample Data'!K1196),'Control Sample Data'!K1196&lt;$B$1,'Control Sample Data'!K1196&gt;0),'Control Sample Data'!K1196,$B$1),"")</f>
        <v/>
      </c>
      <c r="X1197" s="17" t="str">
        <f>IF(SUM('Control Sample Data'!L$3:L$98)&gt;10,IF(AND(ISNUMBER('Control Sample Data'!L1196),'Control Sample Data'!L1196&lt;$B$1,'Control Sample Data'!L1196&gt;0),'Control Sample Data'!L1196,$B$1),"")</f>
        <v/>
      </c>
      <c r="Y1197" s="17" t="str">
        <f>IF(SUM('Control Sample Data'!M$3:M$98)&gt;10,IF(AND(ISNUMBER('Control Sample Data'!M1196),'Control Sample Data'!M1196&lt;$B$1,'Control Sample Data'!M1196&gt;0),'Control Sample Data'!M1196,$B$1),"")</f>
        <v/>
      </c>
      <c r="AT1197" s="36" t="str">
        <f t="shared" si="790"/>
        <v/>
      </c>
      <c r="AU1197" s="36" t="str">
        <f t="shared" si="791"/>
        <v/>
      </c>
      <c r="AV1197" s="36" t="str">
        <f t="shared" si="792"/>
        <v/>
      </c>
      <c r="AW1197" s="36" t="str">
        <f t="shared" si="793"/>
        <v/>
      </c>
      <c r="AX1197" s="36" t="str">
        <f t="shared" si="794"/>
        <v/>
      </c>
      <c r="AY1197" s="36" t="str">
        <f t="shared" si="795"/>
        <v/>
      </c>
      <c r="AZ1197" s="36" t="str">
        <f t="shared" si="796"/>
        <v/>
      </c>
      <c r="BA1197" s="36" t="str">
        <f t="shared" si="797"/>
        <v/>
      </c>
      <c r="BB1197" s="36" t="str">
        <f t="shared" si="798"/>
        <v/>
      </c>
      <c r="BC1197" s="36" t="str">
        <f t="shared" si="799"/>
        <v/>
      </c>
      <c r="BD1197" s="36" t="str">
        <f t="shared" si="800"/>
        <v/>
      </c>
      <c r="BE1197" s="36" t="str">
        <f t="shared" si="801"/>
        <v/>
      </c>
      <c r="BF1197" s="36" t="str">
        <f t="shared" si="802"/>
        <v/>
      </c>
      <c r="BG1197" s="36" t="str">
        <f t="shared" si="803"/>
        <v/>
      </c>
      <c r="BH1197" s="36" t="str">
        <f t="shared" si="804"/>
        <v/>
      </c>
      <c r="BI1197" s="36" t="str">
        <f t="shared" si="805"/>
        <v/>
      </c>
      <c r="BJ1197" s="36" t="str">
        <f t="shared" si="806"/>
        <v/>
      </c>
      <c r="BK1197" s="36" t="str">
        <f t="shared" si="807"/>
        <v/>
      </c>
      <c r="BL1197" s="36" t="str">
        <f t="shared" si="808"/>
        <v/>
      </c>
      <c r="BM1197" s="36" t="str">
        <f t="shared" si="809"/>
        <v/>
      </c>
      <c r="BN1197" s="38" t="e">
        <f t="shared" si="768"/>
        <v>#DIV/0!</v>
      </c>
      <c r="BO1197" s="38" t="e">
        <f t="shared" si="769"/>
        <v>#DIV/0!</v>
      </c>
      <c r="BP1197" s="39" t="str">
        <f t="shared" si="770"/>
        <v/>
      </c>
      <c r="BQ1197" s="39" t="str">
        <f t="shared" si="771"/>
        <v/>
      </c>
      <c r="BR1197" s="39" t="str">
        <f t="shared" si="772"/>
        <v/>
      </c>
      <c r="BS1197" s="39" t="str">
        <f t="shared" si="773"/>
        <v/>
      </c>
      <c r="BT1197" s="39" t="str">
        <f t="shared" si="774"/>
        <v/>
      </c>
      <c r="BU1197" s="39" t="str">
        <f t="shared" si="775"/>
        <v/>
      </c>
      <c r="BV1197" s="39" t="str">
        <f t="shared" si="776"/>
        <v/>
      </c>
      <c r="BW1197" s="39" t="str">
        <f t="shared" si="777"/>
        <v/>
      </c>
      <c r="BX1197" s="39" t="str">
        <f t="shared" si="778"/>
        <v/>
      </c>
      <c r="BY1197" s="39" t="str">
        <f t="shared" si="779"/>
        <v/>
      </c>
      <c r="BZ1197" s="39" t="str">
        <f t="shared" si="780"/>
        <v/>
      </c>
      <c r="CA1197" s="39" t="str">
        <f t="shared" si="781"/>
        <v/>
      </c>
      <c r="CB1197" s="39" t="str">
        <f t="shared" si="782"/>
        <v/>
      </c>
      <c r="CC1197" s="39" t="str">
        <f t="shared" si="783"/>
        <v/>
      </c>
      <c r="CD1197" s="39" t="str">
        <f t="shared" si="784"/>
        <v/>
      </c>
      <c r="CE1197" s="39" t="str">
        <f t="shared" si="785"/>
        <v/>
      </c>
      <c r="CF1197" s="39" t="str">
        <f t="shared" si="786"/>
        <v/>
      </c>
      <c r="CG1197" s="39" t="str">
        <f t="shared" si="787"/>
        <v/>
      </c>
      <c r="CH1197" s="39" t="str">
        <f t="shared" si="788"/>
        <v/>
      </c>
      <c r="CI1197" s="39" t="str">
        <f t="shared" si="789"/>
        <v/>
      </c>
    </row>
    <row r="1198" spans="1:87">
      <c r="A1198" s="18"/>
      <c r="B1198" s="15" t="str">
        <f>'Gene Table'!E1197</f>
        <v>hsa-miR-4638-5p</v>
      </c>
      <c r="C1198" s="15" t="str">
        <f>'Gene Table'!B1197</f>
        <v>B19</v>
      </c>
      <c r="D1198" s="16" t="str">
        <f>IF(SUM('Test Sample Data'!D$3:D$98)&gt;10,IF(AND(ISNUMBER('Test Sample Data'!D1197),'Test Sample Data'!D1197&lt;$B$1,'Test Sample Data'!D1197&gt;0),'Test Sample Data'!D1197,$B$1),"")</f>
        <v/>
      </c>
      <c r="E1198" s="17" t="str">
        <f>IF(SUM('Test Sample Data'!E$3:E$98)&gt;10,IF(AND(ISNUMBER('Test Sample Data'!E1197),'Test Sample Data'!E1197&lt;$B$1,'Test Sample Data'!E1197&gt;0),'Test Sample Data'!E1197,$B$1),"")</f>
        <v/>
      </c>
      <c r="F1198" s="17" t="str">
        <f>IF(SUM('Test Sample Data'!F$3:F$98)&gt;10,IF(AND(ISNUMBER('Test Sample Data'!F1197),'Test Sample Data'!F1197&lt;$B$1,'Test Sample Data'!F1197&gt;0),'Test Sample Data'!F1197,$B$1),"")</f>
        <v/>
      </c>
      <c r="G1198" s="17" t="str">
        <f>IF(SUM('Test Sample Data'!G$3:G$98)&gt;10,IF(AND(ISNUMBER('Test Sample Data'!G1197),'Test Sample Data'!G1197&lt;$B$1,'Test Sample Data'!G1197&gt;0),'Test Sample Data'!G1197,$B$1),"")</f>
        <v/>
      </c>
      <c r="H1198" s="17" t="str">
        <f>IF(SUM('Test Sample Data'!H$3:H$98)&gt;10,IF(AND(ISNUMBER('Test Sample Data'!H1197),'Test Sample Data'!H1197&lt;$B$1,'Test Sample Data'!H1197&gt;0),'Test Sample Data'!H1197,$B$1),"")</f>
        <v/>
      </c>
      <c r="I1198" s="17" t="str">
        <f>IF(SUM('Test Sample Data'!I$3:I$98)&gt;10,IF(AND(ISNUMBER('Test Sample Data'!I1197),'Test Sample Data'!I1197&lt;$B$1,'Test Sample Data'!I1197&gt;0),'Test Sample Data'!I1197,$B$1),"")</f>
        <v/>
      </c>
      <c r="J1198" s="17" t="str">
        <f>IF(SUM('Test Sample Data'!J$3:J$98)&gt;10,IF(AND(ISNUMBER('Test Sample Data'!J1197),'Test Sample Data'!J1197&lt;$B$1,'Test Sample Data'!J1197&gt;0),'Test Sample Data'!J1197,$B$1),"")</f>
        <v/>
      </c>
      <c r="K1198" s="17" t="str">
        <f>IF(SUM('Test Sample Data'!K$3:K$98)&gt;10,IF(AND(ISNUMBER('Test Sample Data'!K1197),'Test Sample Data'!K1197&lt;$B$1,'Test Sample Data'!K1197&gt;0),'Test Sample Data'!K1197,$B$1),"")</f>
        <v/>
      </c>
      <c r="L1198" s="17" t="str">
        <f>IF(SUM('Test Sample Data'!L$3:L$98)&gt;10,IF(AND(ISNUMBER('Test Sample Data'!L1197),'Test Sample Data'!L1197&lt;$B$1,'Test Sample Data'!L1197&gt;0),'Test Sample Data'!L1197,$B$1),"")</f>
        <v/>
      </c>
      <c r="M1198" s="17" t="str">
        <f>IF(SUM('Test Sample Data'!M$3:M$98)&gt;10,IF(AND(ISNUMBER('Test Sample Data'!M1197),'Test Sample Data'!M1197&lt;$B$1,'Test Sample Data'!M1197&gt;0),'Test Sample Data'!M1197,$B$1),"")</f>
        <v/>
      </c>
      <c r="N1198" s="17" t="str">
        <f>'Gene Table'!E1197</f>
        <v>hsa-miR-4638-5p</v>
      </c>
      <c r="O1198" s="17" t="str">
        <f>'Gene Table'!B1197</f>
        <v>B19</v>
      </c>
      <c r="P1198" s="17" t="str">
        <f>IF(SUM('Control Sample Data'!D$3:D$98)&gt;10,IF(AND(ISNUMBER('Control Sample Data'!D1197),'Control Sample Data'!D1197&lt;$B$1,'Control Sample Data'!D1197&gt;0),'Control Sample Data'!D1197,$B$1),"")</f>
        <v/>
      </c>
      <c r="Q1198" s="17" t="str">
        <f>IF(SUM('Control Sample Data'!E$3:E$98)&gt;10,IF(AND(ISNUMBER('Control Sample Data'!E1197),'Control Sample Data'!E1197&lt;$B$1,'Control Sample Data'!E1197&gt;0),'Control Sample Data'!E1197,$B$1),"")</f>
        <v/>
      </c>
      <c r="R1198" s="17" t="str">
        <f>IF(SUM('Control Sample Data'!F$3:F$98)&gt;10,IF(AND(ISNUMBER('Control Sample Data'!F1197),'Control Sample Data'!F1197&lt;$B$1,'Control Sample Data'!F1197&gt;0),'Control Sample Data'!F1197,$B$1),"")</f>
        <v/>
      </c>
      <c r="S1198" s="17" t="str">
        <f>IF(SUM('Control Sample Data'!G$3:G$98)&gt;10,IF(AND(ISNUMBER('Control Sample Data'!G1197),'Control Sample Data'!G1197&lt;$B$1,'Control Sample Data'!G1197&gt;0),'Control Sample Data'!G1197,$B$1),"")</f>
        <v/>
      </c>
      <c r="T1198" s="17" t="str">
        <f>IF(SUM('Control Sample Data'!H$3:H$98)&gt;10,IF(AND(ISNUMBER('Control Sample Data'!H1197),'Control Sample Data'!H1197&lt;$B$1,'Control Sample Data'!H1197&gt;0),'Control Sample Data'!H1197,$B$1),"")</f>
        <v/>
      </c>
      <c r="U1198" s="17" t="str">
        <f>IF(SUM('Control Sample Data'!I$3:I$98)&gt;10,IF(AND(ISNUMBER('Control Sample Data'!I1197),'Control Sample Data'!I1197&lt;$B$1,'Control Sample Data'!I1197&gt;0),'Control Sample Data'!I1197,$B$1),"")</f>
        <v/>
      </c>
      <c r="V1198" s="17" t="str">
        <f>IF(SUM('Control Sample Data'!J$3:J$98)&gt;10,IF(AND(ISNUMBER('Control Sample Data'!J1197),'Control Sample Data'!J1197&lt;$B$1,'Control Sample Data'!J1197&gt;0),'Control Sample Data'!J1197,$B$1),"")</f>
        <v/>
      </c>
      <c r="W1198" s="17" t="str">
        <f>IF(SUM('Control Sample Data'!K$3:K$98)&gt;10,IF(AND(ISNUMBER('Control Sample Data'!K1197),'Control Sample Data'!K1197&lt;$B$1,'Control Sample Data'!K1197&gt;0),'Control Sample Data'!K1197,$B$1),"")</f>
        <v/>
      </c>
      <c r="X1198" s="17" t="str">
        <f>IF(SUM('Control Sample Data'!L$3:L$98)&gt;10,IF(AND(ISNUMBER('Control Sample Data'!L1197),'Control Sample Data'!L1197&lt;$B$1,'Control Sample Data'!L1197&gt;0),'Control Sample Data'!L1197,$B$1),"")</f>
        <v/>
      </c>
      <c r="Y1198" s="17" t="str">
        <f>IF(SUM('Control Sample Data'!M$3:M$98)&gt;10,IF(AND(ISNUMBER('Control Sample Data'!M1197),'Control Sample Data'!M1197&lt;$B$1,'Control Sample Data'!M1197&gt;0),'Control Sample Data'!M1197,$B$1),"")</f>
        <v/>
      </c>
      <c r="AT1198" s="36" t="str">
        <f t="shared" si="790"/>
        <v/>
      </c>
      <c r="AU1198" s="36" t="str">
        <f t="shared" si="791"/>
        <v/>
      </c>
      <c r="AV1198" s="36" t="str">
        <f t="shared" si="792"/>
        <v/>
      </c>
      <c r="AW1198" s="36" t="str">
        <f t="shared" si="793"/>
        <v/>
      </c>
      <c r="AX1198" s="36" t="str">
        <f t="shared" si="794"/>
        <v/>
      </c>
      <c r="AY1198" s="36" t="str">
        <f t="shared" si="795"/>
        <v/>
      </c>
      <c r="AZ1198" s="36" t="str">
        <f t="shared" si="796"/>
        <v/>
      </c>
      <c r="BA1198" s="36" t="str">
        <f t="shared" si="797"/>
        <v/>
      </c>
      <c r="BB1198" s="36" t="str">
        <f t="shared" si="798"/>
        <v/>
      </c>
      <c r="BC1198" s="36" t="str">
        <f t="shared" si="799"/>
        <v/>
      </c>
      <c r="BD1198" s="36" t="str">
        <f t="shared" si="800"/>
        <v/>
      </c>
      <c r="BE1198" s="36" t="str">
        <f t="shared" si="801"/>
        <v/>
      </c>
      <c r="BF1198" s="36" t="str">
        <f t="shared" si="802"/>
        <v/>
      </c>
      <c r="BG1198" s="36" t="str">
        <f t="shared" si="803"/>
        <v/>
      </c>
      <c r="BH1198" s="36" t="str">
        <f t="shared" si="804"/>
        <v/>
      </c>
      <c r="BI1198" s="36" t="str">
        <f t="shared" si="805"/>
        <v/>
      </c>
      <c r="BJ1198" s="36" t="str">
        <f t="shared" si="806"/>
        <v/>
      </c>
      <c r="BK1198" s="36" t="str">
        <f t="shared" si="807"/>
        <v/>
      </c>
      <c r="BL1198" s="36" t="str">
        <f t="shared" si="808"/>
        <v/>
      </c>
      <c r="BM1198" s="36" t="str">
        <f t="shared" si="809"/>
        <v/>
      </c>
      <c r="BN1198" s="38" t="e">
        <f t="shared" si="768"/>
        <v>#DIV/0!</v>
      </c>
      <c r="BO1198" s="38" t="e">
        <f t="shared" si="769"/>
        <v>#DIV/0!</v>
      </c>
      <c r="BP1198" s="39" t="str">
        <f t="shared" si="770"/>
        <v/>
      </c>
      <c r="BQ1198" s="39" t="str">
        <f t="shared" si="771"/>
        <v/>
      </c>
      <c r="BR1198" s="39" t="str">
        <f t="shared" si="772"/>
        <v/>
      </c>
      <c r="BS1198" s="39" t="str">
        <f t="shared" si="773"/>
        <v/>
      </c>
      <c r="BT1198" s="39" t="str">
        <f t="shared" si="774"/>
        <v/>
      </c>
      <c r="BU1198" s="39" t="str">
        <f t="shared" si="775"/>
        <v/>
      </c>
      <c r="BV1198" s="39" t="str">
        <f t="shared" si="776"/>
        <v/>
      </c>
      <c r="BW1198" s="39" t="str">
        <f t="shared" si="777"/>
        <v/>
      </c>
      <c r="BX1198" s="39" t="str">
        <f t="shared" si="778"/>
        <v/>
      </c>
      <c r="BY1198" s="39" t="str">
        <f t="shared" si="779"/>
        <v/>
      </c>
      <c r="BZ1198" s="39" t="str">
        <f t="shared" si="780"/>
        <v/>
      </c>
      <c r="CA1198" s="39" t="str">
        <f t="shared" si="781"/>
        <v/>
      </c>
      <c r="CB1198" s="39" t="str">
        <f t="shared" si="782"/>
        <v/>
      </c>
      <c r="CC1198" s="39" t="str">
        <f t="shared" si="783"/>
        <v/>
      </c>
      <c r="CD1198" s="39" t="str">
        <f t="shared" si="784"/>
        <v/>
      </c>
      <c r="CE1198" s="39" t="str">
        <f t="shared" si="785"/>
        <v/>
      </c>
      <c r="CF1198" s="39" t="str">
        <f t="shared" si="786"/>
        <v/>
      </c>
      <c r="CG1198" s="39" t="str">
        <f t="shared" si="787"/>
        <v/>
      </c>
      <c r="CH1198" s="39" t="str">
        <f t="shared" si="788"/>
        <v/>
      </c>
      <c r="CI1198" s="39" t="str">
        <f t="shared" si="789"/>
        <v/>
      </c>
    </row>
    <row r="1199" spans="1:87">
      <c r="A1199" s="18"/>
      <c r="B1199" s="15" t="str">
        <f>'Gene Table'!E1198</f>
        <v>hsa-miR-4691-3p</v>
      </c>
      <c r="C1199" s="15" t="str">
        <f>'Gene Table'!B1198</f>
        <v>B20</v>
      </c>
      <c r="D1199" s="16" t="str">
        <f>IF(SUM('Test Sample Data'!D$3:D$98)&gt;10,IF(AND(ISNUMBER('Test Sample Data'!D1198),'Test Sample Data'!D1198&lt;$B$1,'Test Sample Data'!D1198&gt;0),'Test Sample Data'!D1198,$B$1),"")</f>
        <v/>
      </c>
      <c r="E1199" s="17" t="str">
        <f>IF(SUM('Test Sample Data'!E$3:E$98)&gt;10,IF(AND(ISNUMBER('Test Sample Data'!E1198),'Test Sample Data'!E1198&lt;$B$1,'Test Sample Data'!E1198&gt;0),'Test Sample Data'!E1198,$B$1),"")</f>
        <v/>
      </c>
      <c r="F1199" s="17" t="str">
        <f>IF(SUM('Test Sample Data'!F$3:F$98)&gt;10,IF(AND(ISNUMBER('Test Sample Data'!F1198),'Test Sample Data'!F1198&lt;$B$1,'Test Sample Data'!F1198&gt;0),'Test Sample Data'!F1198,$B$1),"")</f>
        <v/>
      </c>
      <c r="G1199" s="17" t="str">
        <f>IF(SUM('Test Sample Data'!G$3:G$98)&gt;10,IF(AND(ISNUMBER('Test Sample Data'!G1198),'Test Sample Data'!G1198&lt;$B$1,'Test Sample Data'!G1198&gt;0),'Test Sample Data'!G1198,$B$1),"")</f>
        <v/>
      </c>
      <c r="H1199" s="17" t="str">
        <f>IF(SUM('Test Sample Data'!H$3:H$98)&gt;10,IF(AND(ISNUMBER('Test Sample Data'!H1198),'Test Sample Data'!H1198&lt;$B$1,'Test Sample Data'!H1198&gt;0),'Test Sample Data'!H1198,$B$1),"")</f>
        <v/>
      </c>
      <c r="I1199" s="17" t="str">
        <f>IF(SUM('Test Sample Data'!I$3:I$98)&gt;10,IF(AND(ISNUMBER('Test Sample Data'!I1198),'Test Sample Data'!I1198&lt;$B$1,'Test Sample Data'!I1198&gt;0),'Test Sample Data'!I1198,$B$1),"")</f>
        <v/>
      </c>
      <c r="J1199" s="17" t="str">
        <f>IF(SUM('Test Sample Data'!J$3:J$98)&gt;10,IF(AND(ISNUMBER('Test Sample Data'!J1198),'Test Sample Data'!J1198&lt;$B$1,'Test Sample Data'!J1198&gt;0),'Test Sample Data'!J1198,$B$1),"")</f>
        <v/>
      </c>
      <c r="K1199" s="17" t="str">
        <f>IF(SUM('Test Sample Data'!K$3:K$98)&gt;10,IF(AND(ISNUMBER('Test Sample Data'!K1198),'Test Sample Data'!K1198&lt;$B$1,'Test Sample Data'!K1198&gt;0),'Test Sample Data'!K1198,$B$1),"")</f>
        <v/>
      </c>
      <c r="L1199" s="17" t="str">
        <f>IF(SUM('Test Sample Data'!L$3:L$98)&gt;10,IF(AND(ISNUMBER('Test Sample Data'!L1198),'Test Sample Data'!L1198&lt;$B$1,'Test Sample Data'!L1198&gt;0),'Test Sample Data'!L1198,$B$1),"")</f>
        <v/>
      </c>
      <c r="M1199" s="17" t="str">
        <f>IF(SUM('Test Sample Data'!M$3:M$98)&gt;10,IF(AND(ISNUMBER('Test Sample Data'!M1198),'Test Sample Data'!M1198&lt;$B$1,'Test Sample Data'!M1198&gt;0),'Test Sample Data'!M1198,$B$1),"")</f>
        <v/>
      </c>
      <c r="N1199" s="17" t="str">
        <f>'Gene Table'!E1198</f>
        <v>hsa-miR-4691-3p</v>
      </c>
      <c r="O1199" s="17" t="str">
        <f>'Gene Table'!B1198</f>
        <v>B20</v>
      </c>
      <c r="P1199" s="17" t="str">
        <f>IF(SUM('Control Sample Data'!D$3:D$98)&gt;10,IF(AND(ISNUMBER('Control Sample Data'!D1198),'Control Sample Data'!D1198&lt;$B$1,'Control Sample Data'!D1198&gt;0),'Control Sample Data'!D1198,$B$1),"")</f>
        <v/>
      </c>
      <c r="Q1199" s="17" t="str">
        <f>IF(SUM('Control Sample Data'!E$3:E$98)&gt;10,IF(AND(ISNUMBER('Control Sample Data'!E1198),'Control Sample Data'!E1198&lt;$B$1,'Control Sample Data'!E1198&gt;0),'Control Sample Data'!E1198,$B$1),"")</f>
        <v/>
      </c>
      <c r="R1199" s="17" t="str">
        <f>IF(SUM('Control Sample Data'!F$3:F$98)&gt;10,IF(AND(ISNUMBER('Control Sample Data'!F1198),'Control Sample Data'!F1198&lt;$B$1,'Control Sample Data'!F1198&gt;0),'Control Sample Data'!F1198,$B$1),"")</f>
        <v/>
      </c>
      <c r="S1199" s="17" t="str">
        <f>IF(SUM('Control Sample Data'!G$3:G$98)&gt;10,IF(AND(ISNUMBER('Control Sample Data'!G1198),'Control Sample Data'!G1198&lt;$B$1,'Control Sample Data'!G1198&gt;0),'Control Sample Data'!G1198,$B$1),"")</f>
        <v/>
      </c>
      <c r="T1199" s="17" t="str">
        <f>IF(SUM('Control Sample Data'!H$3:H$98)&gt;10,IF(AND(ISNUMBER('Control Sample Data'!H1198),'Control Sample Data'!H1198&lt;$B$1,'Control Sample Data'!H1198&gt;0),'Control Sample Data'!H1198,$B$1),"")</f>
        <v/>
      </c>
      <c r="U1199" s="17" t="str">
        <f>IF(SUM('Control Sample Data'!I$3:I$98)&gt;10,IF(AND(ISNUMBER('Control Sample Data'!I1198),'Control Sample Data'!I1198&lt;$B$1,'Control Sample Data'!I1198&gt;0),'Control Sample Data'!I1198,$B$1),"")</f>
        <v/>
      </c>
      <c r="V1199" s="17" t="str">
        <f>IF(SUM('Control Sample Data'!J$3:J$98)&gt;10,IF(AND(ISNUMBER('Control Sample Data'!J1198),'Control Sample Data'!J1198&lt;$B$1,'Control Sample Data'!J1198&gt;0),'Control Sample Data'!J1198,$B$1),"")</f>
        <v/>
      </c>
      <c r="W1199" s="17" t="str">
        <f>IF(SUM('Control Sample Data'!K$3:K$98)&gt;10,IF(AND(ISNUMBER('Control Sample Data'!K1198),'Control Sample Data'!K1198&lt;$B$1,'Control Sample Data'!K1198&gt;0),'Control Sample Data'!K1198,$B$1),"")</f>
        <v/>
      </c>
      <c r="X1199" s="17" t="str">
        <f>IF(SUM('Control Sample Data'!L$3:L$98)&gt;10,IF(AND(ISNUMBER('Control Sample Data'!L1198),'Control Sample Data'!L1198&lt;$B$1,'Control Sample Data'!L1198&gt;0),'Control Sample Data'!L1198,$B$1),"")</f>
        <v/>
      </c>
      <c r="Y1199" s="17" t="str">
        <f>IF(SUM('Control Sample Data'!M$3:M$98)&gt;10,IF(AND(ISNUMBER('Control Sample Data'!M1198),'Control Sample Data'!M1198&lt;$B$1,'Control Sample Data'!M1198&gt;0),'Control Sample Data'!M1198,$B$1),"")</f>
        <v/>
      </c>
      <c r="AT1199" s="36" t="str">
        <f t="shared" si="790"/>
        <v/>
      </c>
      <c r="AU1199" s="36" t="str">
        <f t="shared" si="791"/>
        <v/>
      </c>
      <c r="AV1199" s="36" t="str">
        <f t="shared" si="792"/>
        <v/>
      </c>
      <c r="AW1199" s="36" t="str">
        <f t="shared" si="793"/>
        <v/>
      </c>
      <c r="AX1199" s="36" t="str">
        <f t="shared" si="794"/>
        <v/>
      </c>
      <c r="AY1199" s="36" t="str">
        <f t="shared" si="795"/>
        <v/>
      </c>
      <c r="AZ1199" s="36" t="str">
        <f t="shared" si="796"/>
        <v/>
      </c>
      <c r="BA1199" s="36" t="str">
        <f t="shared" si="797"/>
        <v/>
      </c>
      <c r="BB1199" s="36" t="str">
        <f t="shared" si="798"/>
        <v/>
      </c>
      <c r="BC1199" s="36" t="str">
        <f t="shared" si="799"/>
        <v/>
      </c>
      <c r="BD1199" s="36" t="str">
        <f t="shared" si="800"/>
        <v/>
      </c>
      <c r="BE1199" s="36" t="str">
        <f t="shared" si="801"/>
        <v/>
      </c>
      <c r="BF1199" s="36" t="str">
        <f t="shared" si="802"/>
        <v/>
      </c>
      <c r="BG1199" s="36" t="str">
        <f t="shared" si="803"/>
        <v/>
      </c>
      <c r="BH1199" s="36" t="str">
        <f t="shared" si="804"/>
        <v/>
      </c>
      <c r="BI1199" s="36" t="str">
        <f t="shared" si="805"/>
        <v/>
      </c>
      <c r="BJ1199" s="36" t="str">
        <f t="shared" si="806"/>
        <v/>
      </c>
      <c r="BK1199" s="36" t="str">
        <f t="shared" si="807"/>
        <v/>
      </c>
      <c r="BL1199" s="36" t="str">
        <f t="shared" si="808"/>
        <v/>
      </c>
      <c r="BM1199" s="36" t="str">
        <f t="shared" si="809"/>
        <v/>
      </c>
      <c r="BN1199" s="38" t="e">
        <f t="shared" si="768"/>
        <v>#DIV/0!</v>
      </c>
      <c r="BO1199" s="38" t="e">
        <f t="shared" si="769"/>
        <v>#DIV/0!</v>
      </c>
      <c r="BP1199" s="39" t="str">
        <f t="shared" si="770"/>
        <v/>
      </c>
      <c r="BQ1199" s="39" t="str">
        <f t="shared" si="771"/>
        <v/>
      </c>
      <c r="BR1199" s="39" t="str">
        <f t="shared" si="772"/>
        <v/>
      </c>
      <c r="BS1199" s="39" t="str">
        <f t="shared" si="773"/>
        <v/>
      </c>
      <c r="BT1199" s="39" t="str">
        <f t="shared" si="774"/>
        <v/>
      </c>
      <c r="BU1199" s="39" t="str">
        <f t="shared" si="775"/>
        <v/>
      </c>
      <c r="BV1199" s="39" t="str">
        <f t="shared" si="776"/>
        <v/>
      </c>
      <c r="BW1199" s="39" t="str">
        <f t="shared" si="777"/>
        <v/>
      </c>
      <c r="BX1199" s="39" t="str">
        <f t="shared" si="778"/>
        <v/>
      </c>
      <c r="BY1199" s="39" t="str">
        <f t="shared" si="779"/>
        <v/>
      </c>
      <c r="BZ1199" s="39" t="str">
        <f t="shared" si="780"/>
        <v/>
      </c>
      <c r="CA1199" s="39" t="str">
        <f t="shared" si="781"/>
        <v/>
      </c>
      <c r="CB1199" s="39" t="str">
        <f t="shared" si="782"/>
        <v/>
      </c>
      <c r="CC1199" s="39" t="str">
        <f t="shared" si="783"/>
        <v/>
      </c>
      <c r="CD1199" s="39" t="str">
        <f t="shared" si="784"/>
        <v/>
      </c>
      <c r="CE1199" s="39" t="str">
        <f t="shared" si="785"/>
        <v/>
      </c>
      <c r="CF1199" s="39" t="str">
        <f t="shared" si="786"/>
        <v/>
      </c>
      <c r="CG1199" s="39" t="str">
        <f t="shared" si="787"/>
        <v/>
      </c>
      <c r="CH1199" s="39" t="str">
        <f t="shared" si="788"/>
        <v/>
      </c>
      <c r="CI1199" s="39" t="str">
        <f t="shared" si="789"/>
        <v/>
      </c>
    </row>
    <row r="1200" spans="1:87">
      <c r="A1200" s="18"/>
      <c r="B1200" s="15" t="str">
        <f>'Gene Table'!E1199</f>
        <v>hsa-miR-4638-3p</v>
      </c>
      <c r="C1200" s="15" t="str">
        <f>'Gene Table'!B1199</f>
        <v>B21</v>
      </c>
      <c r="D1200" s="16" t="str">
        <f>IF(SUM('Test Sample Data'!D$3:D$98)&gt;10,IF(AND(ISNUMBER('Test Sample Data'!D1199),'Test Sample Data'!D1199&lt;$B$1,'Test Sample Data'!D1199&gt;0),'Test Sample Data'!D1199,$B$1),"")</f>
        <v/>
      </c>
      <c r="E1200" s="17" t="str">
        <f>IF(SUM('Test Sample Data'!E$3:E$98)&gt;10,IF(AND(ISNUMBER('Test Sample Data'!E1199),'Test Sample Data'!E1199&lt;$B$1,'Test Sample Data'!E1199&gt;0),'Test Sample Data'!E1199,$B$1),"")</f>
        <v/>
      </c>
      <c r="F1200" s="17" t="str">
        <f>IF(SUM('Test Sample Data'!F$3:F$98)&gt;10,IF(AND(ISNUMBER('Test Sample Data'!F1199),'Test Sample Data'!F1199&lt;$B$1,'Test Sample Data'!F1199&gt;0),'Test Sample Data'!F1199,$B$1),"")</f>
        <v/>
      </c>
      <c r="G1200" s="17" t="str">
        <f>IF(SUM('Test Sample Data'!G$3:G$98)&gt;10,IF(AND(ISNUMBER('Test Sample Data'!G1199),'Test Sample Data'!G1199&lt;$B$1,'Test Sample Data'!G1199&gt;0),'Test Sample Data'!G1199,$B$1),"")</f>
        <v/>
      </c>
      <c r="H1200" s="17" t="str">
        <f>IF(SUM('Test Sample Data'!H$3:H$98)&gt;10,IF(AND(ISNUMBER('Test Sample Data'!H1199),'Test Sample Data'!H1199&lt;$B$1,'Test Sample Data'!H1199&gt;0),'Test Sample Data'!H1199,$B$1),"")</f>
        <v/>
      </c>
      <c r="I1200" s="17" t="str">
        <f>IF(SUM('Test Sample Data'!I$3:I$98)&gt;10,IF(AND(ISNUMBER('Test Sample Data'!I1199),'Test Sample Data'!I1199&lt;$B$1,'Test Sample Data'!I1199&gt;0),'Test Sample Data'!I1199,$B$1),"")</f>
        <v/>
      </c>
      <c r="J1200" s="17" t="str">
        <f>IF(SUM('Test Sample Data'!J$3:J$98)&gt;10,IF(AND(ISNUMBER('Test Sample Data'!J1199),'Test Sample Data'!J1199&lt;$B$1,'Test Sample Data'!J1199&gt;0),'Test Sample Data'!J1199,$B$1),"")</f>
        <v/>
      </c>
      <c r="K1200" s="17" t="str">
        <f>IF(SUM('Test Sample Data'!K$3:K$98)&gt;10,IF(AND(ISNUMBER('Test Sample Data'!K1199),'Test Sample Data'!K1199&lt;$B$1,'Test Sample Data'!K1199&gt;0),'Test Sample Data'!K1199,$B$1),"")</f>
        <v/>
      </c>
      <c r="L1200" s="17" t="str">
        <f>IF(SUM('Test Sample Data'!L$3:L$98)&gt;10,IF(AND(ISNUMBER('Test Sample Data'!L1199),'Test Sample Data'!L1199&lt;$B$1,'Test Sample Data'!L1199&gt;0),'Test Sample Data'!L1199,$B$1),"")</f>
        <v/>
      </c>
      <c r="M1200" s="17" t="str">
        <f>IF(SUM('Test Sample Data'!M$3:M$98)&gt;10,IF(AND(ISNUMBER('Test Sample Data'!M1199),'Test Sample Data'!M1199&lt;$B$1,'Test Sample Data'!M1199&gt;0),'Test Sample Data'!M1199,$B$1),"")</f>
        <v/>
      </c>
      <c r="N1200" s="17" t="str">
        <f>'Gene Table'!E1199</f>
        <v>hsa-miR-4638-3p</v>
      </c>
      <c r="O1200" s="17" t="str">
        <f>'Gene Table'!B1199</f>
        <v>B21</v>
      </c>
      <c r="P1200" s="17" t="str">
        <f>IF(SUM('Control Sample Data'!D$3:D$98)&gt;10,IF(AND(ISNUMBER('Control Sample Data'!D1199),'Control Sample Data'!D1199&lt;$B$1,'Control Sample Data'!D1199&gt;0),'Control Sample Data'!D1199,$B$1),"")</f>
        <v/>
      </c>
      <c r="Q1200" s="17" t="str">
        <f>IF(SUM('Control Sample Data'!E$3:E$98)&gt;10,IF(AND(ISNUMBER('Control Sample Data'!E1199),'Control Sample Data'!E1199&lt;$B$1,'Control Sample Data'!E1199&gt;0),'Control Sample Data'!E1199,$B$1),"")</f>
        <v/>
      </c>
      <c r="R1200" s="17" t="str">
        <f>IF(SUM('Control Sample Data'!F$3:F$98)&gt;10,IF(AND(ISNUMBER('Control Sample Data'!F1199),'Control Sample Data'!F1199&lt;$B$1,'Control Sample Data'!F1199&gt;0),'Control Sample Data'!F1199,$B$1),"")</f>
        <v/>
      </c>
      <c r="S1200" s="17" t="str">
        <f>IF(SUM('Control Sample Data'!G$3:G$98)&gt;10,IF(AND(ISNUMBER('Control Sample Data'!G1199),'Control Sample Data'!G1199&lt;$B$1,'Control Sample Data'!G1199&gt;0),'Control Sample Data'!G1199,$B$1),"")</f>
        <v/>
      </c>
      <c r="T1200" s="17" t="str">
        <f>IF(SUM('Control Sample Data'!H$3:H$98)&gt;10,IF(AND(ISNUMBER('Control Sample Data'!H1199),'Control Sample Data'!H1199&lt;$B$1,'Control Sample Data'!H1199&gt;0),'Control Sample Data'!H1199,$B$1),"")</f>
        <v/>
      </c>
      <c r="U1200" s="17" t="str">
        <f>IF(SUM('Control Sample Data'!I$3:I$98)&gt;10,IF(AND(ISNUMBER('Control Sample Data'!I1199),'Control Sample Data'!I1199&lt;$B$1,'Control Sample Data'!I1199&gt;0),'Control Sample Data'!I1199,$B$1),"")</f>
        <v/>
      </c>
      <c r="V1200" s="17" t="str">
        <f>IF(SUM('Control Sample Data'!J$3:J$98)&gt;10,IF(AND(ISNUMBER('Control Sample Data'!J1199),'Control Sample Data'!J1199&lt;$B$1,'Control Sample Data'!J1199&gt;0),'Control Sample Data'!J1199,$B$1),"")</f>
        <v/>
      </c>
      <c r="W1200" s="17" t="str">
        <f>IF(SUM('Control Sample Data'!K$3:K$98)&gt;10,IF(AND(ISNUMBER('Control Sample Data'!K1199),'Control Sample Data'!K1199&lt;$B$1,'Control Sample Data'!K1199&gt;0),'Control Sample Data'!K1199,$B$1),"")</f>
        <v/>
      </c>
      <c r="X1200" s="17" t="str">
        <f>IF(SUM('Control Sample Data'!L$3:L$98)&gt;10,IF(AND(ISNUMBER('Control Sample Data'!L1199),'Control Sample Data'!L1199&lt;$B$1,'Control Sample Data'!L1199&gt;0),'Control Sample Data'!L1199,$B$1),"")</f>
        <v/>
      </c>
      <c r="Y1200" s="17" t="str">
        <f>IF(SUM('Control Sample Data'!M$3:M$98)&gt;10,IF(AND(ISNUMBER('Control Sample Data'!M1199),'Control Sample Data'!M1199&lt;$B$1,'Control Sample Data'!M1199&gt;0),'Control Sample Data'!M1199,$B$1),"")</f>
        <v/>
      </c>
      <c r="AT1200" s="36" t="str">
        <f t="shared" si="790"/>
        <v/>
      </c>
      <c r="AU1200" s="36" t="str">
        <f t="shared" si="791"/>
        <v/>
      </c>
      <c r="AV1200" s="36" t="str">
        <f t="shared" si="792"/>
        <v/>
      </c>
      <c r="AW1200" s="36" t="str">
        <f t="shared" si="793"/>
        <v/>
      </c>
      <c r="AX1200" s="36" t="str">
        <f t="shared" si="794"/>
        <v/>
      </c>
      <c r="AY1200" s="36" t="str">
        <f t="shared" si="795"/>
        <v/>
      </c>
      <c r="AZ1200" s="36" t="str">
        <f t="shared" si="796"/>
        <v/>
      </c>
      <c r="BA1200" s="36" t="str">
        <f t="shared" si="797"/>
        <v/>
      </c>
      <c r="BB1200" s="36" t="str">
        <f t="shared" si="798"/>
        <v/>
      </c>
      <c r="BC1200" s="36" t="str">
        <f t="shared" si="799"/>
        <v/>
      </c>
      <c r="BD1200" s="36" t="str">
        <f t="shared" si="800"/>
        <v/>
      </c>
      <c r="BE1200" s="36" t="str">
        <f t="shared" si="801"/>
        <v/>
      </c>
      <c r="BF1200" s="36" t="str">
        <f t="shared" si="802"/>
        <v/>
      </c>
      <c r="BG1200" s="36" t="str">
        <f t="shared" si="803"/>
        <v/>
      </c>
      <c r="BH1200" s="36" t="str">
        <f t="shared" si="804"/>
        <v/>
      </c>
      <c r="BI1200" s="36" t="str">
        <f t="shared" si="805"/>
        <v/>
      </c>
      <c r="BJ1200" s="36" t="str">
        <f t="shared" si="806"/>
        <v/>
      </c>
      <c r="BK1200" s="36" t="str">
        <f t="shared" si="807"/>
        <v/>
      </c>
      <c r="BL1200" s="36" t="str">
        <f t="shared" si="808"/>
        <v/>
      </c>
      <c r="BM1200" s="36" t="str">
        <f t="shared" si="809"/>
        <v/>
      </c>
      <c r="BN1200" s="38" t="e">
        <f t="shared" si="768"/>
        <v>#DIV/0!</v>
      </c>
      <c r="BO1200" s="38" t="e">
        <f t="shared" si="769"/>
        <v>#DIV/0!</v>
      </c>
      <c r="BP1200" s="39" t="str">
        <f t="shared" si="770"/>
        <v/>
      </c>
      <c r="BQ1200" s="39" t="str">
        <f t="shared" si="771"/>
        <v/>
      </c>
      <c r="BR1200" s="39" t="str">
        <f t="shared" si="772"/>
        <v/>
      </c>
      <c r="BS1200" s="39" t="str">
        <f t="shared" si="773"/>
        <v/>
      </c>
      <c r="BT1200" s="39" t="str">
        <f t="shared" si="774"/>
        <v/>
      </c>
      <c r="BU1200" s="39" t="str">
        <f t="shared" si="775"/>
        <v/>
      </c>
      <c r="BV1200" s="39" t="str">
        <f t="shared" si="776"/>
        <v/>
      </c>
      <c r="BW1200" s="39" t="str">
        <f t="shared" si="777"/>
        <v/>
      </c>
      <c r="BX1200" s="39" t="str">
        <f t="shared" si="778"/>
        <v/>
      </c>
      <c r="BY1200" s="39" t="str">
        <f t="shared" si="779"/>
        <v/>
      </c>
      <c r="BZ1200" s="39" t="str">
        <f t="shared" si="780"/>
        <v/>
      </c>
      <c r="CA1200" s="39" t="str">
        <f t="shared" si="781"/>
        <v/>
      </c>
      <c r="CB1200" s="39" t="str">
        <f t="shared" si="782"/>
        <v/>
      </c>
      <c r="CC1200" s="39" t="str">
        <f t="shared" si="783"/>
        <v/>
      </c>
      <c r="CD1200" s="39" t="str">
        <f t="shared" si="784"/>
        <v/>
      </c>
      <c r="CE1200" s="39" t="str">
        <f t="shared" si="785"/>
        <v/>
      </c>
      <c r="CF1200" s="39" t="str">
        <f t="shared" si="786"/>
        <v/>
      </c>
      <c r="CG1200" s="39" t="str">
        <f t="shared" si="787"/>
        <v/>
      </c>
      <c r="CH1200" s="39" t="str">
        <f t="shared" si="788"/>
        <v/>
      </c>
      <c r="CI1200" s="39" t="str">
        <f t="shared" si="789"/>
        <v/>
      </c>
    </row>
    <row r="1201" spans="1:87">
      <c r="A1201" s="18"/>
      <c r="B1201" s="15" t="str">
        <f>'Gene Table'!E1200</f>
        <v>hsa-miR-4692</v>
      </c>
      <c r="C1201" s="15" t="str">
        <f>'Gene Table'!B1200</f>
        <v>B22</v>
      </c>
      <c r="D1201" s="16" t="str">
        <f>IF(SUM('Test Sample Data'!D$3:D$98)&gt;10,IF(AND(ISNUMBER('Test Sample Data'!D1200),'Test Sample Data'!D1200&lt;$B$1,'Test Sample Data'!D1200&gt;0),'Test Sample Data'!D1200,$B$1),"")</f>
        <v/>
      </c>
      <c r="E1201" s="17" t="str">
        <f>IF(SUM('Test Sample Data'!E$3:E$98)&gt;10,IF(AND(ISNUMBER('Test Sample Data'!E1200),'Test Sample Data'!E1200&lt;$B$1,'Test Sample Data'!E1200&gt;0),'Test Sample Data'!E1200,$B$1),"")</f>
        <v/>
      </c>
      <c r="F1201" s="17" t="str">
        <f>IF(SUM('Test Sample Data'!F$3:F$98)&gt;10,IF(AND(ISNUMBER('Test Sample Data'!F1200),'Test Sample Data'!F1200&lt;$B$1,'Test Sample Data'!F1200&gt;0),'Test Sample Data'!F1200,$B$1),"")</f>
        <v/>
      </c>
      <c r="G1201" s="17" t="str">
        <f>IF(SUM('Test Sample Data'!G$3:G$98)&gt;10,IF(AND(ISNUMBER('Test Sample Data'!G1200),'Test Sample Data'!G1200&lt;$B$1,'Test Sample Data'!G1200&gt;0),'Test Sample Data'!G1200,$B$1),"")</f>
        <v/>
      </c>
      <c r="H1201" s="17" t="str">
        <f>IF(SUM('Test Sample Data'!H$3:H$98)&gt;10,IF(AND(ISNUMBER('Test Sample Data'!H1200),'Test Sample Data'!H1200&lt;$B$1,'Test Sample Data'!H1200&gt;0),'Test Sample Data'!H1200,$B$1),"")</f>
        <v/>
      </c>
      <c r="I1201" s="17" t="str">
        <f>IF(SUM('Test Sample Data'!I$3:I$98)&gt;10,IF(AND(ISNUMBER('Test Sample Data'!I1200),'Test Sample Data'!I1200&lt;$B$1,'Test Sample Data'!I1200&gt;0),'Test Sample Data'!I1200,$B$1),"")</f>
        <v/>
      </c>
      <c r="J1201" s="17" t="str">
        <f>IF(SUM('Test Sample Data'!J$3:J$98)&gt;10,IF(AND(ISNUMBER('Test Sample Data'!J1200),'Test Sample Data'!J1200&lt;$B$1,'Test Sample Data'!J1200&gt;0),'Test Sample Data'!J1200,$B$1),"")</f>
        <v/>
      </c>
      <c r="K1201" s="17" t="str">
        <f>IF(SUM('Test Sample Data'!K$3:K$98)&gt;10,IF(AND(ISNUMBER('Test Sample Data'!K1200),'Test Sample Data'!K1200&lt;$B$1,'Test Sample Data'!K1200&gt;0),'Test Sample Data'!K1200,$B$1),"")</f>
        <v/>
      </c>
      <c r="L1201" s="17" t="str">
        <f>IF(SUM('Test Sample Data'!L$3:L$98)&gt;10,IF(AND(ISNUMBER('Test Sample Data'!L1200),'Test Sample Data'!L1200&lt;$B$1,'Test Sample Data'!L1200&gt;0),'Test Sample Data'!L1200,$B$1),"")</f>
        <v/>
      </c>
      <c r="M1201" s="17" t="str">
        <f>IF(SUM('Test Sample Data'!M$3:M$98)&gt;10,IF(AND(ISNUMBER('Test Sample Data'!M1200),'Test Sample Data'!M1200&lt;$B$1,'Test Sample Data'!M1200&gt;0),'Test Sample Data'!M1200,$B$1),"")</f>
        <v/>
      </c>
      <c r="N1201" s="17" t="str">
        <f>'Gene Table'!E1200</f>
        <v>hsa-miR-4692</v>
      </c>
      <c r="O1201" s="17" t="str">
        <f>'Gene Table'!B1200</f>
        <v>B22</v>
      </c>
      <c r="P1201" s="17" t="str">
        <f>IF(SUM('Control Sample Data'!D$3:D$98)&gt;10,IF(AND(ISNUMBER('Control Sample Data'!D1200),'Control Sample Data'!D1200&lt;$B$1,'Control Sample Data'!D1200&gt;0),'Control Sample Data'!D1200,$B$1),"")</f>
        <v/>
      </c>
      <c r="Q1201" s="17" t="str">
        <f>IF(SUM('Control Sample Data'!E$3:E$98)&gt;10,IF(AND(ISNUMBER('Control Sample Data'!E1200),'Control Sample Data'!E1200&lt;$B$1,'Control Sample Data'!E1200&gt;0),'Control Sample Data'!E1200,$B$1),"")</f>
        <v/>
      </c>
      <c r="R1201" s="17" t="str">
        <f>IF(SUM('Control Sample Data'!F$3:F$98)&gt;10,IF(AND(ISNUMBER('Control Sample Data'!F1200),'Control Sample Data'!F1200&lt;$B$1,'Control Sample Data'!F1200&gt;0),'Control Sample Data'!F1200,$B$1),"")</f>
        <v/>
      </c>
      <c r="S1201" s="17" t="str">
        <f>IF(SUM('Control Sample Data'!G$3:G$98)&gt;10,IF(AND(ISNUMBER('Control Sample Data'!G1200),'Control Sample Data'!G1200&lt;$B$1,'Control Sample Data'!G1200&gt;0),'Control Sample Data'!G1200,$B$1),"")</f>
        <v/>
      </c>
      <c r="T1201" s="17" t="str">
        <f>IF(SUM('Control Sample Data'!H$3:H$98)&gt;10,IF(AND(ISNUMBER('Control Sample Data'!H1200),'Control Sample Data'!H1200&lt;$B$1,'Control Sample Data'!H1200&gt;0),'Control Sample Data'!H1200,$B$1),"")</f>
        <v/>
      </c>
      <c r="U1201" s="17" t="str">
        <f>IF(SUM('Control Sample Data'!I$3:I$98)&gt;10,IF(AND(ISNUMBER('Control Sample Data'!I1200),'Control Sample Data'!I1200&lt;$B$1,'Control Sample Data'!I1200&gt;0),'Control Sample Data'!I1200,$B$1),"")</f>
        <v/>
      </c>
      <c r="V1201" s="17" t="str">
        <f>IF(SUM('Control Sample Data'!J$3:J$98)&gt;10,IF(AND(ISNUMBER('Control Sample Data'!J1200),'Control Sample Data'!J1200&lt;$B$1,'Control Sample Data'!J1200&gt;0),'Control Sample Data'!J1200,$B$1),"")</f>
        <v/>
      </c>
      <c r="W1201" s="17" t="str">
        <f>IF(SUM('Control Sample Data'!K$3:K$98)&gt;10,IF(AND(ISNUMBER('Control Sample Data'!K1200),'Control Sample Data'!K1200&lt;$B$1,'Control Sample Data'!K1200&gt;0),'Control Sample Data'!K1200,$B$1),"")</f>
        <v/>
      </c>
      <c r="X1201" s="17" t="str">
        <f>IF(SUM('Control Sample Data'!L$3:L$98)&gt;10,IF(AND(ISNUMBER('Control Sample Data'!L1200),'Control Sample Data'!L1200&lt;$B$1,'Control Sample Data'!L1200&gt;0),'Control Sample Data'!L1200,$B$1),"")</f>
        <v/>
      </c>
      <c r="Y1201" s="17" t="str">
        <f>IF(SUM('Control Sample Data'!M$3:M$98)&gt;10,IF(AND(ISNUMBER('Control Sample Data'!M1200),'Control Sample Data'!M1200&lt;$B$1,'Control Sample Data'!M1200&gt;0),'Control Sample Data'!M1200,$B$1),"")</f>
        <v/>
      </c>
      <c r="AT1201" s="36" t="str">
        <f t="shared" si="790"/>
        <v/>
      </c>
      <c r="AU1201" s="36" t="str">
        <f t="shared" si="791"/>
        <v/>
      </c>
      <c r="AV1201" s="36" t="str">
        <f t="shared" si="792"/>
        <v/>
      </c>
      <c r="AW1201" s="36" t="str">
        <f t="shared" si="793"/>
        <v/>
      </c>
      <c r="AX1201" s="36" t="str">
        <f t="shared" si="794"/>
        <v/>
      </c>
      <c r="AY1201" s="36" t="str">
        <f t="shared" si="795"/>
        <v/>
      </c>
      <c r="AZ1201" s="36" t="str">
        <f t="shared" si="796"/>
        <v/>
      </c>
      <c r="BA1201" s="36" t="str">
        <f t="shared" si="797"/>
        <v/>
      </c>
      <c r="BB1201" s="36" t="str">
        <f t="shared" si="798"/>
        <v/>
      </c>
      <c r="BC1201" s="36" t="str">
        <f t="shared" si="799"/>
        <v/>
      </c>
      <c r="BD1201" s="36" t="str">
        <f t="shared" si="800"/>
        <v/>
      </c>
      <c r="BE1201" s="36" t="str">
        <f t="shared" si="801"/>
        <v/>
      </c>
      <c r="BF1201" s="36" t="str">
        <f t="shared" si="802"/>
        <v/>
      </c>
      <c r="BG1201" s="36" t="str">
        <f t="shared" si="803"/>
        <v/>
      </c>
      <c r="BH1201" s="36" t="str">
        <f t="shared" si="804"/>
        <v/>
      </c>
      <c r="BI1201" s="36" t="str">
        <f t="shared" si="805"/>
        <v/>
      </c>
      <c r="BJ1201" s="36" t="str">
        <f t="shared" si="806"/>
        <v/>
      </c>
      <c r="BK1201" s="36" t="str">
        <f t="shared" si="807"/>
        <v/>
      </c>
      <c r="BL1201" s="36" t="str">
        <f t="shared" si="808"/>
        <v/>
      </c>
      <c r="BM1201" s="36" t="str">
        <f t="shared" si="809"/>
        <v/>
      </c>
      <c r="BN1201" s="38" t="e">
        <f t="shared" si="768"/>
        <v>#DIV/0!</v>
      </c>
      <c r="BO1201" s="38" t="e">
        <f t="shared" si="769"/>
        <v>#DIV/0!</v>
      </c>
      <c r="BP1201" s="39" t="str">
        <f t="shared" si="770"/>
        <v/>
      </c>
      <c r="BQ1201" s="39" t="str">
        <f t="shared" si="771"/>
        <v/>
      </c>
      <c r="BR1201" s="39" t="str">
        <f t="shared" si="772"/>
        <v/>
      </c>
      <c r="BS1201" s="39" t="str">
        <f t="shared" si="773"/>
        <v/>
      </c>
      <c r="BT1201" s="39" t="str">
        <f t="shared" si="774"/>
        <v/>
      </c>
      <c r="BU1201" s="39" t="str">
        <f t="shared" si="775"/>
        <v/>
      </c>
      <c r="BV1201" s="39" t="str">
        <f t="shared" si="776"/>
        <v/>
      </c>
      <c r="BW1201" s="39" t="str">
        <f t="shared" si="777"/>
        <v/>
      </c>
      <c r="BX1201" s="39" t="str">
        <f t="shared" si="778"/>
        <v/>
      </c>
      <c r="BY1201" s="39" t="str">
        <f t="shared" si="779"/>
        <v/>
      </c>
      <c r="BZ1201" s="39" t="str">
        <f t="shared" si="780"/>
        <v/>
      </c>
      <c r="CA1201" s="39" t="str">
        <f t="shared" si="781"/>
        <v/>
      </c>
      <c r="CB1201" s="39" t="str">
        <f t="shared" si="782"/>
        <v/>
      </c>
      <c r="CC1201" s="39" t="str">
        <f t="shared" si="783"/>
        <v/>
      </c>
      <c r="CD1201" s="39" t="str">
        <f t="shared" si="784"/>
        <v/>
      </c>
      <c r="CE1201" s="39" t="str">
        <f t="shared" si="785"/>
        <v/>
      </c>
      <c r="CF1201" s="39" t="str">
        <f t="shared" si="786"/>
        <v/>
      </c>
      <c r="CG1201" s="39" t="str">
        <f t="shared" si="787"/>
        <v/>
      </c>
      <c r="CH1201" s="39" t="str">
        <f t="shared" si="788"/>
        <v/>
      </c>
      <c r="CI1201" s="39" t="str">
        <f t="shared" si="789"/>
        <v/>
      </c>
    </row>
    <row r="1202" spans="1:87">
      <c r="A1202" s="18"/>
      <c r="B1202" s="15" t="str">
        <f>'Gene Table'!E1201</f>
        <v>hsa-miR-4639-5p</v>
      </c>
      <c r="C1202" s="15" t="str">
        <f>'Gene Table'!B1201</f>
        <v>B23</v>
      </c>
      <c r="D1202" s="16" t="str">
        <f>IF(SUM('Test Sample Data'!D$3:D$98)&gt;10,IF(AND(ISNUMBER('Test Sample Data'!D1201),'Test Sample Data'!D1201&lt;$B$1,'Test Sample Data'!D1201&gt;0),'Test Sample Data'!D1201,$B$1),"")</f>
        <v/>
      </c>
      <c r="E1202" s="17" t="str">
        <f>IF(SUM('Test Sample Data'!E$3:E$98)&gt;10,IF(AND(ISNUMBER('Test Sample Data'!E1201),'Test Sample Data'!E1201&lt;$B$1,'Test Sample Data'!E1201&gt;0),'Test Sample Data'!E1201,$B$1),"")</f>
        <v/>
      </c>
      <c r="F1202" s="17" t="str">
        <f>IF(SUM('Test Sample Data'!F$3:F$98)&gt;10,IF(AND(ISNUMBER('Test Sample Data'!F1201),'Test Sample Data'!F1201&lt;$B$1,'Test Sample Data'!F1201&gt;0),'Test Sample Data'!F1201,$B$1),"")</f>
        <v/>
      </c>
      <c r="G1202" s="17" t="str">
        <f>IF(SUM('Test Sample Data'!G$3:G$98)&gt;10,IF(AND(ISNUMBER('Test Sample Data'!G1201),'Test Sample Data'!G1201&lt;$B$1,'Test Sample Data'!G1201&gt;0),'Test Sample Data'!G1201,$B$1),"")</f>
        <v/>
      </c>
      <c r="H1202" s="17" t="str">
        <f>IF(SUM('Test Sample Data'!H$3:H$98)&gt;10,IF(AND(ISNUMBER('Test Sample Data'!H1201),'Test Sample Data'!H1201&lt;$B$1,'Test Sample Data'!H1201&gt;0),'Test Sample Data'!H1201,$B$1),"")</f>
        <v/>
      </c>
      <c r="I1202" s="17" t="str">
        <f>IF(SUM('Test Sample Data'!I$3:I$98)&gt;10,IF(AND(ISNUMBER('Test Sample Data'!I1201),'Test Sample Data'!I1201&lt;$B$1,'Test Sample Data'!I1201&gt;0),'Test Sample Data'!I1201,$B$1),"")</f>
        <v/>
      </c>
      <c r="J1202" s="17" t="str">
        <f>IF(SUM('Test Sample Data'!J$3:J$98)&gt;10,IF(AND(ISNUMBER('Test Sample Data'!J1201),'Test Sample Data'!J1201&lt;$B$1,'Test Sample Data'!J1201&gt;0),'Test Sample Data'!J1201,$B$1),"")</f>
        <v/>
      </c>
      <c r="K1202" s="17" t="str">
        <f>IF(SUM('Test Sample Data'!K$3:K$98)&gt;10,IF(AND(ISNUMBER('Test Sample Data'!K1201),'Test Sample Data'!K1201&lt;$B$1,'Test Sample Data'!K1201&gt;0),'Test Sample Data'!K1201,$B$1),"")</f>
        <v/>
      </c>
      <c r="L1202" s="17" t="str">
        <f>IF(SUM('Test Sample Data'!L$3:L$98)&gt;10,IF(AND(ISNUMBER('Test Sample Data'!L1201),'Test Sample Data'!L1201&lt;$B$1,'Test Sample Data'!L1201&gt;0),'Test Sample Data'!L1201,$B$1),"")</f>
        <v/>
      </c>
      <c r="M1202" s="17" t="str">
        <f>IF(SUM('Test Sample Data'!M$3:M$98)&gt;10,IF(AND(ISNUMBER('Test Sample Data'!M1201),'Test Sample Data'!M1201&lt;$B$1,'Test Sample Data'!M1201&gt;0),'Test Sample Data'!M1201,$B$1),"")</f>
        <v/>
      </c>
      <c r="N1202" s="17" t="str">
        <f>'Gene Table'!E1201</f>
        <v>hsa-miR-4639-5p</v>
      </c>
      <c r="O1202" s="17" t="str">
        <f>'Gene Table'!B1201</f>
        <v>B23</v>
      </c>
      <c r="P1202" s="17" t="str">
        <f>IF(SUM('Control Sample Data'!D$3:D$98)&gt;10,IF(AND(ISNUMBER('Control Sample Data'!D1201),'Control Sample Data'!D1201&lt;$B$1,'Control Sample Data'!D1201&gt;0),'Control Sample Data'!D1201,$B$1),"")</f>
        <v/>
      </c>
      <c r="Q1202" s="17" t="str">
        <f>IF(SUM('Control Sample Data'!E$3:E$98)&gt;10,IF(AND(ISNUMBER('Control Sample Data'!E1201),'Control Sample Data'!E1201&lt;$B$1,'Control Sample Data'!E1201&gt;0),'Control Sample Data'!E1201,$B$1),"")</f>
        <v/>
      </c>
      <c r="R1202" s="17" t="str">
        <f>IF(SUM('Control Sample Data'!F$3:F$98)&gt;10,IF(AND(ISNUMBER('Control Sample Data'!F1201),'Control Sample Data'!F1201&lt;$B$1,'Control Sample Data'!F1201&gt;0),'Control Sample Data'!F1201,$B$1),"")</f>
        <v/>
      </c>
      <c r="S1202" s="17" t="str">
        <f>IF(SUM('Control Sample Data'!G$3:G$98)&gt;10,IF(AND(ISNUMBER('Control Sample Data'!G1201),'Control Sample Data'!G1201&lt;$B$1,'Control Sample Data'!G1201&gt;0),'Control Sample Data'!G1201,$B$1),"")</f>
        <v/>
      </c>
      <c r="T1202" s="17" t="str">
        <f>IF(SUM('Control Sample Data'!H$3:H$98)&gt;10,IF(AND(ISNUMBER('Control Sample Data'!H1201),'Control Sample Data'!H1201&lt;$B$1,'Control Sample Data'!H1201&gt;0),'Control Sample Data'!H1201,$B$1),"")</f>
        <v/>
      </c>
      <c r="U1202" s="17" t="str">
        <f>IF(SUM('Control Sample Data'!I$3:I$98)&gt;10,IF(AND(ISNUMBER('Control Sample Data'!I1201),'Control Sample Data'!I1201&lt;$B$1,'Control Sample Data'!I1201&gt;0),'Control Sample Data'!I1201,$B$1),"")</f>
        <v/>
      </c>
      <c r="V1202" s="17" t="str">
        <f>IF(SUM('Control Sample Data'!J$3:J$98)&gt;10,IF(AND(ISNUMBER('Control Sample Data'!J1201),'Control Sample Data'!J1201&lt;$B$1,'Control Sample Data'!J1201&gt;0),'Control Sample Data'!J1201,$B$1),"")</f>
        <v/>
      </c>
      <c r="W1202" s="17" t="str">
        <f>IF(SUM('Control Sample Data'!K$3:K$98)&gt;10,IF(AND(ISNUMBER('Control Sample Data'!K1201),'Control Sample Data'!K1201&lt;$B$1,'Control Sample Data'!K1201&gt;0),'Control Sample Data'!K1201,$B$1),"")</f>
        <v/>
      </c>
      <c r="X1202" s="17" t="str">
        <f>IF(SUM('Control Sample Data'!L$3:L$98)&gt;10,IF(AND(ISNUMBER('Control Sample Data'!L1201),'Control Sample Data'!L1201&lt;$B$1,'Control Sample Data'!L1201&gt;0),'Control Sample Data'!L1201,$B$1),"")</f>
        <v/>
      </c>
      <c r="Y1202" s="17" t="str">
        <f>IF(SUM('Control Sample Data'!M$3:M$98)&gt;10,IF(AND(ISNUMBER('Control Sample Data'!M1201),'Control Sample Data'!M1201&lt;$B$1,'Control Sample Data'!M1201&gt;0),'Control Sample Data'!M1201,$B$1),"")</f>
        <v/>
      </c>
      <c r="AT1202" s="36" t="str">
        <f t="shared" si="790"/>
        <v/>
      </c>
      <c r="AU1202" s="36" t="str">
        <f t="shared" si="791"/>
        <v/>
      </c>
      <c r="AV1202" s="36" t="str">
        <f t="shared" si="792"/>
        <v/>
      </c>
      <c r="AW1202" s="36" t="str">
        <f t="shared" si="793"/>
        <v/>
      </c>
      <c r="AX1202" s="36" t="str">
        <f t="shared" si="794"/>
        <v/>
      </c>
      <c r="AY1202" s="36" t="str">
        <f t="shared" si="795"/>
        <v/>
      </c>
      <c r="AZ1202" s="36" t="str">
        <f t="shared" si="796"/>
        <v/>
      </c>
      <c r="BA1202" s="36" t="str">
        <f t="shared" si="797"/>
        <v/>
      </c>
      <c r="BB1202" s="36" t="str">
        <f t="shared" si="798"/>
        <v/>
      </c>
      <c r="BC1202" s="36" t="str">
        <f t="shared" si="799"/>
        <v/>
      </c>
      <c r="BD1202" s="36" t="str">
        <f t="shared" si="800"/>
        <v/>
      </c>
      <c r="BE1202" s="36" t="str">
        <f t="shared" si="801"/>
        <v/>
      </c>
      <c r="BF1202" s="36" t="str">
        <f t="shared" si="802"/>
        <v/>
      </c>
      <c r="BG1202" s="36" t="str">
        <f t="shared" si="803"/>
        <v/>
      </c>
      <c r="BH1202" s="36" t="str">
        <f t="shared" si="804"/>
        <v/>
      </c>
      <c r="BI1202" s="36" t="str">
        <f t="shared" si="805"/>
        <v/>
      </c>
      <c r="BJ1202" s="36" t="str">
        <f t="shared" si="806"/>
        <v/>
      </c>
      <c r="BK1202" s="36" t="str">
        <f t="shared" si="807"/>
        <v/>
      </c>
      <c r="BL1202" s="36" t="str">
        <f t="shared" si="808"/>
        <v/>
      </c>
      <c r="BM1202" s="36" t="str">
        <f t="shared" si="809"/>
        <v/>
      </c>
      <c r="BN1202" s="38" t="e">
        <f t="shared" si="768"/>
        <v>#DIV/0!</v>
      </c>
      <c r="BO1202" s="38" t="e">
        <f t="shared" si="769"/>
        <v>#DIV/0!</v>
      </c>
      <c r="BP1202" s="39" t="str">
        <f t="shared" si="770"/>
        <v/>
      </c>
      <c r="BQ1202" s="39" t="str">
        <f t="shared" si="771"/>
        <v/>
      </c>
      <c r="BR1202" s="39" t="str">
        <f t="shared" si="772"/>
        <v/>
      </c>
      <c r="BS1202" s="39" t="str">
        <f t="shared" si="773"/>
        <v/>
      </c>
      <c r="BT1202" s="39" t="str">
        <f t="shared" si="774"/>
        <v/>
      </c>
      <c r="BU1202" s="39" t="str">
        <f t="shared" si="775"/>
        <v/>
      </c>
      <c r="BV1202" s="39" t="str">
        <f t="shared" si="776"/>
        <v/>
      </c>
      <c r="BW1202" s="39" t="str">
        <f t="shared" si="777"/>
        <v/>
      </c>
      <c r="BX1202" s="39" t="str">
        <f t="shared" si="778"/>
        <v/>
      </c>
      <c r="BY1202" s="39" t="str">
        <f t="shared" si="779"/>
        <v/>
      </c>
      <c r="BZ1202" s="39" t="str">
        <f t="shared" si="780"/>
        <v/>
      </c>
      <c r="CA1202" s="39" t="str">
        <f t="shared" si="781"/>
        <v/>
      </c>
      <c r="CB1202" s="39" t="str">
        <f t="shared" si="782"/>
        <v/>
      </c>
      <c r="CC1202" s="39" t="str">
        <f t="shared" si="783"/>
        <v/>
      </c>
      <c r="CD1202" s="39" t="str">
        <f t="shared" si="784"/>
        <v/>
      </c>
      <c r="CE1202" s="39" t="str">
        <f t="shared" si="785"/>
        <v/>
      </c>
      <c r="CF1202" s="39" t="str">
        <f t="shared" si="786"/>
        <v/>
      </c>
      <c r="CG1202" s="39" t="str">
        <f t="shared" si="787"/>
        <v/>
      </c>
      <c r="CH1202" s="39" t="str">
        <f t="shared" si="788"/>
        <v/>
      </c>
      <c r="CI1202" s="39" t="str">
        <f t="shared" si="789"/>
        <v/>
      </c>
    </row>
    <row r="1203" spans="1:87">
      <c r="A1203" s="18"/>
      <c r="B1203" s="15" t="str">
        <f>'Gene Table'!E1202</f>
        <v>hsa-miR-4693-5p</v>
      </c>
      <c r="C1203" s="15" t="str">
        <f>'Gene Table'!B1202</f>
        <v>B24</v>
      </c>
      <c r="D1203" s="16" t="str">
        <f>IF(SUM('Test Sample Data'!D$3:D$98)&gt;10,IF(AND(ISNUMBER('Test Sample Data'!D1202),'Test Sample Data'!D1202&lt;$B$1,'Test Sample Data'!D1202&gt;0),'Test Sample Data'!D1202,$B$1),"")</f>
        <v/>
      </c>
      <c r="E1203" s="17" t="str">
        <f>IF(SUM('Test Sample Data'!E$3:E$98)&gt;10,IF(AND(ISNUMBER('Test Sample Data'!E1202),'Test Sample Data'!E1202&lt;$B$1,'Test Sample Data'!E1202&gt;0),'Test Sample Data'!E1202,$B$1),"")</f>
        <v/>
      </c>
      <c r="F1203" s="17" t="str">
        <f>IF(SUM('Test Sample Data'!F$3:F$98)&gt;10,IF(AND(ISNUMBER('Test Sample Data'!F1202),'Test Sample Data'!F1202&lt;$B$1,'Test Sample Data'!F1202&gt;0),'Test Sample Data'!F1202,$B$1),"")</f>
        <v/>
      </c>
      <c r="G1203" s="17" t="str">
        <f>IF(SUM('Test Sample Data'!G$3:G$98)&gt;10,IF(AND(ISNUMBER('Test Sample Data'!G1202),'Test Sample Data'!G1202&lt;$B$1,'Test Sample Data'!G1202&gt;0),'Test Sample Data'!G1202,$B$1),"")</f>
        <v/>
      </c>
      <c r="H1203" s="17" t="str">
        <f>IF(SUM('Test Sample Data'!H$3:H$98)&gt;10,IF(AND(ISNUMBER('Test Sample Data'!H1202),'Test Sample Data'!H1202&lt;$B$1,'Test Sample Data'!H1202&gt;0),'Test Sample Data'!H1202,$B$1),"")</f>
        <v/>
      </c>
      <c r="I1203" s="17" t="str">
        <f>IF(SUM('Test Sample Data'!I$3:I$98)&gt;10,IF(AND(ISNUMBER('Test Sample Data'!I1202),'Test Sample Data'!I1202&lt;$B$1,'Test Sample Data'!I1202&gt;0),'Test Sample Data'!I1202,$B$1),"")</f>
        <v/>
      </c>
      <c r="J1203" s="17" t="str">
        <f>IF(SUM('Test Sample Data'!J$3:J$98)&gt;10,IF(AND(ISNUMBER('Test Sample Data'!J1202),'Test Sample Data'!J1202&lt;$B$1,'Test Sample Data'!J1202&gt;0),'Test Sample Data'!J1202,$B$1),"")</f>
        <v/>
      </c>
      <c r="K1203" s="17" t="str">
        <f>IF(SUM('Test Sample Data'!K$3:K$98)&gt;10,IF(AND(ISNUMBER('Test Sample Data'!K1202),'Test Sample Data'!K1202&lt;$B$1,'Test Sample Data'!K1202&gt;0),'Test Sample Data'!K1202,$B$1),"")</f>
        <v/>
      </c>
      <c r="L1203" s="17" t="str">
        <f>IF(SUM('Test Sample Data'!L$3:L$98)&gt;10,IF(AND(ISNUMBER('Test Sample Data'!L1202),'Test Sample Data'!L1202&lt;$B$1,'Test Sample Data'!L1202&gt;0),'Test Sample Data'!L1202,$B$1),"")</f>
        <v/>
      </c>
      <c r="M1203" s="17" t="str">
        <f>IF(SUM('Test Sample Data'!M$3:M$98)&gt;10,IF(AND(ISNUMBER('Test Sample Data'!M1202),'Test Sample Data'!M1202&lt;$B$1,'Test Sample Data'!M1202&gt;0),'Test Sample Data'!M1202,$B$1),"")</f>
        <v/>
      </c>
      <c r="N1203" s="17" t="str">
        <f>'Gene Table'!E1202</f>
        <v>hsa-miR-4693-5p</v>
      </c>
      <c r="O1203" s="17" t="str">
        <f>'Gene Table'!B1202</f>
        <v>B24</v>
      </c>
      <c r="P1203" s="17" t="str">
        <f>IF(SUM('Control Sample Data'!D$3:D$98)&gt;10,IF(AND(ISNUMBER('Control Sample Data'!D1202),'Control Sample Data'!D1202&lt;$B$1,'Control Sample Data'!D1202&gt;0),'Control Sample Data'!D1202,$B$1),"")</f>
        <v/>
      </c>
      <c r="Q1203" s="17" t="str">
        <f>IF(SUM('Control Sample Data'!E$3:E$98)&gt;10,IF(AND(ISNUMBER('Control Sample Data'!E1202),'Control Sample Data'!E1202&lt;$B$1,'Control Sample Data'!E1202&gt;0),'Control Sample Data'!E1202,$B$1),"")</f>
        <v/>
      </c>
      <c r="R1203" s="17" t="str">
        <f>IF(SUM('Control Sample Data'!F$3:F$98)&gt;10,IF(AND(ISNUMBER('Control Sample Data'!F1202),'Control Sample Data'!F1202&lt;$B$1,'Control Sample Data'!F1202&gt;0),'Control Sample Data'!F1202,$B$1),"")</f>
        <v/>
      </c>
      <c r="S1203" s="17" t="str">
        <f>IF(SUM('Control Sample Data'!G$3:G$98)&gt;10,IF(AND(ISNUMBER('Control Sample Data'!G1202),'Control Sample Data'!G1202&lt;$B$1,'Control Sample Data'!G1202&gt;0),'Control Sample Data'!G1202,$B$1),"")</f>
        <v/>
      </c>
      <c r="T1203" s="17" t="str">
        <f>IF(SUM('Control Sample Data'!H$3:H$98)&gt;10,IF(AND(ISNUMBER('Control Sample Data'!H1202),'Control Sample Data'!H1202&lt;$B$1,'Control Sample Data'!H1202&gt;0),'Control Sample Data'!H1202,$B$1),"")</f>
        <v/>
      </c>
      <c r="U1203" s="17" t="str">
        <f>IF(SUM('Control Sample Data'!I$3:I$98)&gt;10,IF(AND(ISNUMBER('Control Sample Data'!I1202),'Control Sample Data'!I1202&lt;$B$1,'Control Sample Data'!I1202&gt;0),'Control Sample Data'!I1202,$B$1),"")</f>
        <v/>
      </c>
      <c r="V1203" s="17" t="str">
        <f>IF(SUM('Control Sample Data'!J$3:J$98)&gt;10,IF(AND(ISNUMBER('Control Sample Data'!J1202),'Control Sample Data'!J1202&lt;$B$1,'Control Sample Data'!J1202&gt;0),'Control Sample Data'!J1202,$B$1),"")</f>
        <v/>
      </c>
      <c r="W1203" s="17" t="str">
        <f>IF(SUM('Control Sample Data'!K$3:K$98)&gt;10,IF(AND(ISNUMBER('Control Sample Data'!K1202),'Control Sample Data'!K1202&lt;$B$1,'Control Sample Data'!K1202&gt;0),'Control Sample Data'!K1202,$B$1),"")</f>
        <v/>
      </c>
      <c r="X1203" s="17" t="str">
        <f>IF(SUM('Control Sample Data'!L$3:L$98)&gt;10,IF(AND(ISNUMBER('Control Sample Data'!L1202),'Control Sample Data'!L1202&lt;$B$1,'Control Sample Data'!L1202&gt;0),'Control Sample Data'!L1202,$B$1),"")</f>
        <v/>
      </c>
      <c r="Y1203" s="17" t="str">
        <f>IF(SUM('Control Sample Data'!M$3:M$98)&gt;10,IF(AND(ISNUMBER('Control Sample Data'!M1202),'Control Sample Data'!M1202&lt;$B$1,'Control Sample Data'!M1202&gt;0),'Control Sample Data'!M1202,$B$1),"")</f>
        <v/>
      </c>
      <c r="AT1203" s="36" t="str">
        <f t="shared" si="790"/>
        <v/>
      </c>
      <c r="AU1203" s="36" t="str">
        <f t="shared" si="791"/>
        <v/>
      </c>
      <c r="AV1203" s="36" t="str">
        <f t="shared" si="792"/>
        <v/>
      </c>
      <c r="AW1203" s="36" t="str">
        <f t="shared" si="793"/>
        <v/>
      </c>
      <c r="AX1203" s="36" t="str">
        <f t="shared" si="794"/>
        <v/>
      </c>
      <c r="AY1203" s="36" t="str">
        <f t="shared" si="795"/>
        <v/>
      </c>
      <c r="AZ1203" s="36" t="str">
        <f t="shared" si="796"/>
        <v/>
      </c>
      <c r="BA1203" s="36" t="str">
        <f t="shared" si="797"/>
        <v/>
      </c>
      <c r="BB1203" s="36" t="str">
        <f t="shared" si="798"/>
        <v/>
      </c>
      <c r="BC1203" s="36" t="str">
        <f t="shared" si="799"/>
        <v/>
      </c>
      <c r="BD1203" s="36" t="str">
        <f t="shared" si="800"/>
        <v/>
      </c>
      <c r="BE1203" s="36" t="str">
        <f t="shared" si="801"/>
        <v/>
      </c>
      <c r="BF1203" s="36" t="str">
        <f t="shared" si="802"/>
        <v/>
      </c>
      <c r="BG1203" s="36" t="str">
        <f t="shared" si="803"/>
        <v/>
      </c>
      <c r="BH1203" s="36" t="str">
        <f t="shared" si="804"/>
        <v/>
      </c>
      <c r="BI1203" s="36" t="str">
        <f t="shared" si="805"/>
        <v/>
      </c>
      <c r="BJ1203" s="36" t="str">
        <f t="shared" si="806"/>
        <v/>
      </c>
      <c r="BK1203" s="36" t="str">
        <f t="shared" si="807"/>
        <v/>
      </c>
      <c r="BL1203" s="36" t="str">
        <f t="shared" si="808"/>
        <v/>
      </c>
      <c r="BM1203" s="36" t="str">
        <f t="shared" si="809"/>
        <v/>
      </c>
      <c r="BN1203" s="38" t="e">
        <f t="shared" si="768"/>
        <v>#DIV/0!</v>
      </c>
      <c r="BO1203" s="38" t="e">
        <f t="shared" si="769"/>
        <v>#DIV/0!</v>
      </c>
      <c r="BP1203" s="39" t="str">
        <f t="shared" si="770"/>
        <v/>
      </c>
      <c r="BQ1203" s="39" t="str">
        <f t="shared" si="771"/>
        <v/>
      </c>
      <c r="BR1203" s="39" t="str">
        <f t="shared" si="772"/>
        <v/>
      </c>
      <c r="BS1203" s="39" t="str">
        <f t="shared" si="773"/>
        <v/>
      </c>
      <c r="BT1203" s="39" t="str">
        <f t="shared" si="774"/>
        <v/>
      </c>
      <c r="BU1203" s="39" t="str">
        <f t="shared" si="775"/>
        <v/>
      </c>
      <c r="BV1203" s="39" t="str">
        <f t="shared" si="776"/>
        <v/>
      </c>
      <c r="BW1203" s="39" t="str">
        <f t="shared" si="777"/>
        <v/>
      </c>
      <c r="BX1203" s="39" t="str">
        <f t="shared" si="778"/>
        <v/>
      </c>
      <c r="BY1203" s="39" t="str">
        <f t="shared" si="779"/>
        <v/>
      </c>
      <c r="BZ1203" s="39" t="str">
        <f t="shared" si="780"/>
        <v/>
      </c>
      <c r="CA1203" s="39" t="str">
        <f t="shared" si="781"/>
        <v/>
      </c>
      <c r="CB1203" s="39" t="str">
        <f t="shared" si="782"/>
        <v/>
      </c>
      <c r="CC1203" s="39" t="str">
        <f t="shared" si="783"/>
        <v/>
      </c>
      <c r="CD1203" s="39" t="str">
        <f t="shared" si="784"/>
        <v/>
      </c>
      <c r="CE1203" s="39" t="str">
        <f t="shared" si="785"/>
        <v/>
      </c>
      <c r="CF1203" s="39" t="str">
        <f t="shared" si="786"/>
        <v/>
      </c>
      <c r="CG1203" s="39" t="str">
        <f t="shared" si="787"/>
        <v/>
      </c>
      <c r="CH1203" s="39" t="str">
        <f t="shared" si="788"/>
        <v/>
      </c>
      <c r="CI1203" s="39" t="str">
        <f t="shared" si="789"/>
        <v/>
      </c>
    </row>
    <row r="1204" spans="1:87">
      <c r="A1204" s="18"/>
      <c r="B1204" s="15" t="str">
        <f>'Gene Table'!E1203</f>
        <v>hsa-miR-3926</v>
      </c>
      <c r="C1204" s="15" t="str">
        <f>'Gene Table'!B1203</f>
        <v>C01</v>
      </c>
      <c r="D1204" s="16" t="str">
        <f>IF(SUM('Test Sample Data'!D$3:D$98)&gt;10,IF(AND(ISNUMBER('Test Sample Data'!D1203),'Test Sample Data'!D1203&lt;$B$1,'Test Sample Data'!D1203&gt;0),'Test Sample Data'!D1203,$B$1),"")</f>
        <v/>
      </c>
      <c r="E1204" s="17" t="str">
        <f>IF(SUM('Test Sample Data'!E$3:E$98)&gt;10,IF(AND(ISNUMBER('Test Sample Data'!E1203),'Test Sample Data'!E1203&lt;$B$1,'Test Sample Data'!E1203&gt;0),'Test Sample Data'!E1203,$B$1),"")</f>
        <v/>
      </c>
      <c r="F1204" s="17" t="str">
        <f>IF(SUM('Test Sample Data'!F$3:F$98)&gt;10,IF(AND(ISNUMBER('Test Sample Data'!F1203),'Test Sample Data'!F1203&lt;$B$1,'Test Sample Data'!F1203&gt;0),'Test Sample Data'!F1203,$B$1),"")</f>
        <v/>
      </c>
      <c r="G1204" s="17" t="str">
        <f>IF(SUM('Test Sample Data'!G$3:G$98)&gt;10,IF(AND(ISNUMBER('Test Sample Data'!G1203),'Test Sample Data'!G1203&lt;$B$1,'Test Sample Data'!G1203&gt;0),'Test Sample Data'!G1203,$B$1),"")</f>
        <v/>
      </c>
      <c r="H1204" s="17" t="str">
        <f>IF(SUM('Test Sample Data'!H$3:H$98)&gt;10,IF(AND(ISNUMBER('Test Sample Data'!H1203),'Test Sample Data'!H1203&lt;$B$1,'Test Sample Data'!H1203&gt;0),'Test Sample Data'!H1203,$B$1),"")</f>
        <v/>
      </c>
      <c r="I1204" s="17" t="str">
        <f>IF(SUM('Test Sample Data'!I$3:I$98)&gt;10,IF(AND(ISNUMBER('Test Sample Data'!I1203),'Test Sample Data'!I1203&lt;$B$1,'Test Sample Data'!I1203&gt;0),'Test Sample Data'!I1203,$B$1),"")</f>
        <v/>
      </c>
      <c r="J1204" s="17" t="str">
        <f>IF(SUM('Test Sample Data'!J$3:J$98)&gt;10,IF(AND(ISNUMBER('Test Sample Data'!J1203),'Test Sample Data'!J1203&lt;$B$1,'Test Sample Data'!J1203&gt;0),'Test Sample Data'!J1203,$B$1),"")</f>
        <v/>
      </c>
      <c r="K1204" s="17" t="str">
        <f>IF(SUM('Test Sample Data'!K$3:K$98)&gt;10,IF(AND(ISNUMBER('Test Sample Data'!K1203),'Test Sample Data'!K1203&lt;$B$1,'Test Sample Data'!K1203&gt;0),'Test Sample Data'!K1203,$B$1),"")</f>
        <v/>
      </c>
      <c r="L1204" s="17" t="str">
        <f>IF(SUM('Test Sample Data'!L$3:L$98)&gt;10,IF(AND(ISNUMBER('Test Sample Data'!L1203),'Test Sample Data'!L1203&lt;$B$1,'Test Sample Data'!L1203&gt;0),'Test Sample Data'!L1203,$B$1),"")</f>
        <v/>
      </c>
      <c r="M1204" s="17" t="str">
        <f>IF(SUM('Test Sample Data'!M$3:M$98)&gt;10,IF(AND(ISNUMBER('Test Sample Data'!M1203),'Test Sample Data'!M1203&lt;$B$1,'Test Sample Data'!M1203&gt;0),'Test Sample Data'!M1203,$B$1),"")</f>
        <v/>
      </c>
      <c r="N1204" s="17" t="str">
        <f>'Gene Table'!E1203</f>
        <v>hsa-miR-3926</v>
      </c>
      <c r="O1204" s="17" t="str">
        <f>'Gene Table'!B1203</f>
        <v>C01</v>
      </c>
      <c r="P1204" s="17" t="str">
        <f>IF(SUM('Control Sample Data'!D$3:D$98)&gt;10,IF(AND(ISNUMBER('Control Sample Data'!D1203),'Control Sample Data'!D1203&lt;$B$1,'Control Sample Data'!D1203&gt;0),'Control Sample Data'!D1203,$B$1),"")</f>
        <v/>
      </c>
      <c r="Q1204" s="17" t="str">
        <f>IF(SUM('Control Sample Data'!E$3:E$98)&gt;10,IF(AND(ISNUMBER('Control Sample Data'!E1203),'Control Sample Data'!E1203&lt;$B$1,'Control Sample Data'!E1203&gt;0),'Control Sample Data'!E1203,$B$1),"")</f>
        <v/>
      </c>
      <c r="R1204" s="17" t="str">
        <f>IF(SUM('Control Sample Data'!F$3:F$98)&gt;10,IF(AND(ISNUMBER('Control Sample Data'!F1203),'Control Sample Data'!F1203&lt;$B$1,'Control Sample Data'!F1203&gt;0),'Control Sample Data'!F1203,$B$1),"")</f>
        <v/>
      </c>
      <c r="S1204" s="17" t="str">
        <f>IF(SUM('Control Sample Data'!G$3:G$98)&gt;10,IF(AND(ISNUMBER('Control Sample Data'!G1203),'Control Sample Data'!G1203&lt;$B$1,'Control Sample Data'!G1203&gt;0),'Control Sample Data'!G1203,$B$1),"")</f>
        <v/>
      </c>
      <c r="T1204" s="17" t="str">
        <f>IF(SUM('Control Sample Data'!H$3:H$98)&gt;10,IF(AND(ISNUMBER('Control Sample Data'!H1203),'Control Sample Data'!H1203&lt;$B$1,'Control Sample Data'!H1203&gt;0),'Control Sample Data'!H1203,$B$1),"")</f>
        <v/>
      </c>
      <c r="U1204" s="17" t="str">
        <f>IF(SUM('Control Sample Data'!I$3:I$98)&gt;10,IF(AND(ISNUMBER('Control Sample Data'!I1203),'Control Sample Data'!I1203&lt;$B$1,'Control Sample Data'!I1203&gt;0),'Control Sample Data'!I1203,$B$1),"")</f>
        <v/>
      </c>
      <c r="V1204" s="17" t="str">
        <f>IF(SUM('Control Sample Data'!J$3:J$98)&gt;10,IF(AND(ISNUMBER('Control Sample Data'!J1203),'Control Sample Data'!J1203&lt;$B$1,'Control Sample Data'!J1203&gt;0),'Control Sample Data'!J1203,$B$1),"")</f>
        <v/>
      </c>
      <c r="W1204" s="17" t="str">
        <f>IF(SUM('Control Sample Data'!K$3:K$98)&gt;10,IF(AND(ISNUMBER('Control Sample Data'!K1203),'Control Sample Data'!K1203&lt;$B$1,'Control Sample Data'!K1203&gt;0),'Control Sample Data'!K1203,$B$1),"")</f>
        <v/>
      </c>
      <c r="X1204" s="17" t="str">
        <f>IF(SUM('Control Sample Data'!L$3:L$98)&gt;10,IF(AND(ISNUMBER('Control Sample Data'!L1203),'Control Sample Data'!L1203&lt;$B$1,'Control Sample Data'!L1203&gt;0),'Control Sample Data'!L1203,$B$1),"")</f>
        <v/>
      </c>
      <c r="Y1204" s="17" t="str">
        <f>IF(SUM('Control Sample Data'!M$3:M$98)&gt;10,IF(AND(ISNUMBER('Control Sample Data'!M1203),'Control Sample Data'!M1203&lt;$B$1,'Control Sample Data'!M1203&gt;0),'Control Sample Data'!M1203,$B$1),"")</f>
        <v/>
      </c>
      <c r="AT1204" s="36" t="str">
        <f t="shared" si="790"/>
        <v/>
      </c>
      <c r="AU1204" s="36" t="str">
        <f t="shared" si="791"/>
        <v/>
      </c>
      <c r="AV1204" s="36" t="str">
        <f t="shared" si="792"/>
        <v/>
      </c>
      <c r="AW1204" s="36" t="str">
        <f t="shared" si="793"/>
        <v/>
      </c>
      <c r="AX1204" s="36" t="str">
        <f t="shared" si="794"/>
        <v/>
      </c>
      <c r="AY1204" s="36" t="str">
        <f t="shared" si="795"/>
        <v/>
      </c>
      <c r="AZ1204" s="36" t="str">
        <f t="shared" si="796"/>
        <v/>
      </c>
      <c r="BA1204" s="36" t="str">
        <f t="shared" si="797"/>
        <v/>
      </c>
      <c r="BB1204" s="36" t="str">
        <f t="shared" si="798"/>
        <v/>
      </c>
      <c r="BC1204" s="36" t="str">
        <f t="shared" si="799"/>
        <v/>
      </c>
      <c r="BD1204" s="36" t="str">
        <f t="shared" si="800"/>
        <v/>
      </c>
      <c r="BE1204" s="36" t="str">
        <f t="shared" si="801"/>
        <v/>
      </c>
      <c r="BF1204" s="36" t="str">
        <f t="shared" si="802"/>
        <v/>
      </c>
      <c r="BG1204" s="36" t="str">
        <f t="shared" si="803"/>
        <v/>
      </c>
      <c r="BH1204" s="36" t="str">
        <f t="shared" si="804"/>
        <v/>
      </c>
      <c r="BI1204" s="36" t="str">
        <f t="shared" si="805"/>
        <v/>
      </c>
      <c r="BJ1204" s="36" t="str">
        <f t="shared" si="806"/>
        <v/>
      </c>
      <c r="BK1204" s="36" t="str">
        <f t="shared" si="807"/>
        <v/>
      </c>
      <c r="BL1204" s="36" t="str">
        <f t="shared" si="808"/>
        <v/>
      </c>
      <c r="BM1204" s="36" t="str">
        <f t="shared" si="809"/>
        <v/>
      </c>
      <c r="BN1204" s="38" t="e">
        <f t="shared" si="768"/>
        <v>#DIV/0!</v>
      </c>
      <c r="BO1204" s="38" t="e">
        <f t="shared" si="769"/>
        <v>#DIV/0!</v>
      </c>
      <c r="BP1204" s="39" t="str">
        <f t="shared" si="770"/>
        <v/>
      </c>
      <c r="BQ1204" s="39" t="str">
        <f t="shared" si="771"/>
        <v/>
      </c>
      <c r="BR1204" s="39" t="str">
        <f t="shared" si="772"/>
        <v/>
      </c>
      <c r="BS1204" s="39" t="str">
        <f t="shared" si="773"/>
        <v/>
      </c>
      <c r="BT1204" s="39" t="str">
        <f t="shared" si="774"/>
        <v/>
      </c>
      <c r="BU1204" s="39" t="str">
        <f t="shared" si="775"/>
        <v/>
      </c>
      <c r="BV1204" s="39" t="str">
        <f t="shared" si="776"/>
        <v/>
      </c>
      <c r="BW1204" s="39" t="str">
        <f t="shared" si="777"/>
        <v/>
      </c>
      <c r="BX1204" s="39" t="str">
        <f t="shared" si="778"/>
        <v/>
      </c>
      <c r="BY1204" s="39" t="str">
        <f t="shared" si="779"/>
        <v/>
      </c>
      <c r="BZ1204" s="39" t="str">
        <f t="shared" si="780"/>
        <v/>
      </c>
      <c r="CA1204" s="39" t="str">
        <f t="shared" si="781"/>
        <v/>
      </c>
      <c r="CB1204" s="39" t="str">
        <f t="shared" si="782"/>
        <v/>
      </c>
      <c r="CC1204" s="39" t="str">
        <f t="shared" si="783"/>
        <v/>
      </c>
      <c r="CD1204" s="39" t="str">
        <f t="shared" si="784"/>
        <v/>
      </c>
      <c r="CE1204" s="39" t="str">
        <f t="shared" si="785"/>
        <v/>
      </c>
      <c r="CF1204" s="39" t="str">
        <f t="shared" si="786"/>
        <v/>
      </c>
      <c r="CG1204" s="39" t="str">
        <f t="shared" si="787"/>
        <v/>
      </c>
      <c r="CH1204" s="39" t="str">
        <f t="shared" si="788"/>
        <v/>
      </c>
      <c r="CI1204" s="39" t="str">
        <f t="shared" si="789"/>
        <v/>
      </c>
    </row>
    <row r="1205" spans="1:87">
      <c r="A1205" s="18"/>
      <c r="B1205" s="15" t="str">
        <f>'Gene Table'!E1204</f>
        <v>hsa-miR-4472</v>
      </c>
      <c r="C1205" s="15" t="str">
        <f>'Gene Table'!B1204</f>
        <v>C02</v>
      </c>
      <c r="D1205" s="16" t="str">
        <f>IF(SUM('Test Sample Data'!D$3:D$98)&gt;10,IF(AND(ISNUMBER('Test Sample Data'!D1204),'Test Sample Data'!D1204&lt;$B$1,'Test Sample Data'!D1204&gt;0),'Test Sample Data'!D1204,$B$1),"")</f>
        <v/>
      </c>
      <c r="E1205" s="17" t="str">
        <f>IF(SUM('Test Sample Data'!E$3:E$98)&gt;10,IF(AND(ISNUMBER('Test Sample Data'!E1204),'Test Sample Data'!E1204&lt;$B$1,'Test Sample Data'!E1204&gt;0),'Test Sample Data'!E1204,$B$1),"")</f>
        <v/>
      </c>
      <c r="F1205" s="17" t="str">
        <f>IF(SUM('Test Sample Data'!F$3:F$98)&gt;10,IF(AND(ISNUMBER('Test Sample Data'!F1204),'Test Sample Data'!F1204&lt;$B$1,'Test Sample Data'!F1204&gt;0),'Test Sample Data'!F1204,$B$1),"")</f>
        <v/>
      </c>
      <c r="G1205" s="17" t="str">
        <f>IF(SUM('Test Sample Data'!G$3:G$98)&gt;10,IF(AND(ISNUMBER('Test Sample Data'!G1204),'Test Sample Data'!G1204&lt;$B$1,'Test Sample Data'!G1204&gt;0),'Test Sample Data'!G1204,$B$1),"")</f>
        <v/>
      </c>
      <c r="H1205" s="17" t="str">
        <f>IF(SUM('Test Sample Data'!H$3:H$98)&gt;10,IF(AND(ISNUMBER('Test Sample Data'!H1204),'Test Sample Data'!H1204&lt;$B$1,'Test Sample Data'!H1204&gt;0),'Test Sample Data'!H1204,$B$1),"")</f>
        <v/>
      </c>
      <c r="I1205" s="17" t="str">
        <f>IF(SUM('Test Sample Data'!I$3:I$98)&gt;10,IF(AND(ISNUMBER('Test Sample Data'!I1204),'Test Sample Data'!I1204&lt;$B$1,'Test Sample Data'!I1204&gt;0),'Test Sample Data'!I1204,$B$1),"")</f>
        <v/>
      </c>
      <c r="J1205" s="17" t="str">
        <f>IF(SUM('Test Sample Data'!J$3:J$98)&gt;10,IF(AND(ISNUMBER('Test Sample Data'!J1204),'Test Sample Data'!J1204&lt;$B$1,'Test Sample Data'!J1204&gt;0),'Test Sample Data'!J1204,$B$1),"")</f>
        <v/>
      </c>
      <c r="K1205" s="17" t="str">
        <f>IF(SUM('Test Sample Data'!K$3:K$98)&gt;10,IF(AND(ISNUMBER('Test Sample Data'!K1204),'Test Sample Data'!K1204&lt;$B$1,'Test Sample Data'!K1204&gt;0),'Test Sample Data'!K1204,$B$1),"")</f>
        <v/>
      </c>
      <c r="L1205" s="17" t="str">
        <f>IF(SUM('Test Sample Data'!L$3:L$98)&gt;10,IF(AND(ISNUMBER('Test Sample Data'!L1204),'Test Sample Data'!L1204&lt;$B$1,'Test Sample Data'!L1204&gt;0),'Test Sample Data'!L1204,$B$1),"")</f>
        <v/>
      </c>
      <c r="M1205" s="17" t="str">
        <f>IF(SUM('Test Sample Data'!M$3:M$98)&gt;10,IF(AND(ISNUMBER('Test Sample Data'!M1204),'Test Sample Data'!M1204&lt;$B$1,'Test Sample Data'!M1204&gt;0),'Test Sample Data'!M1204,$B$1),"")</f>
        <v/>
      </c>
      <c r="N1205" s="17" t="str">
        <f>'Gene Table'!E1204</f>
        <v>hsa-miR-4472</v>
      </c>
      <c r="O1205" s="17" t="str">
        <f>'Gene Table'!B1204</f>
        <v>C02</v>
      </c>
      <c r="P1205" s="17" t="str">
        <f>IF(SUM('Control Sample Data'!D$3:D$98)&gt;10,IF(AND(ISNUMBER('Control Sample Data'!D1204),'Control Sample Data'!D1204&lt;$B$1,'Control Sample Data'!D1204&gt;0),'Control Sample Data'!D1204,$B$1),"")</f>
        <v/>
      </c>
      <c r="Q1205" s="17" t="str">
        <f>IF(SUM('Control Sample Data'!E$3:E$98)&gt;10,IF(AND(ISNUMBER('Control Sample Data'!E1204),'Control Sample Data'!E1204&lt;$B$1,'Control Sample Data'!E1204&gt;0),'Control Sample Data'!E1204,$B$1),"")</f>
        <v/>
      </c>
      <c r="R1205" s="17" t="str">
        <f>IF(SUM('Control Sample Data'!F$3:F$98)&gt;10,IF(AND(ISNUMBER('Control Sample Data'!F1204),'Control Sample Data'!F1204&lt;$B$1,'Control Sample Data'!F1204&gt;0),'Control Sample Data'!F1204,$B$1),"")</f>
        <v/>
      </c>
      <c r="S1205" s="17" t="str">
        <f>IF(SUM('Control Sample Data'!G$3:G$98)&gt;10,IF(AND(ISNUMBER('Control Sample Data'!G1204),'Control Sample Data'!G1204&lt;$B$1,'Control Sample Data'!G1204&gt;0),'Control Sample Data'!G1204,$B$1),"")</f>
        <v/>
      </c>
      <c r="T1205" s="17" t="str">
        <f>IF(SUM('Control Sample Data'!H$3:H$98)&gt;10,IF(AND(ISNUMBER('Control Sample Data'!H1204),'Control Sample Data'!H1204&lt;$B$1,'Control Sample Data'!H1204&gt;0),'Control Sample Data'!H1204,$B$1),"")</f>
        <v/>
      </c>
      <c r="U1205" s="17" t="str">
        <f>IF(SUM('Control Sample Data'!I$3:I$98)&gt;10,IF(AND(ISNUMBER('Control Sample Data'!I1204),'Control Sample Data'!I1204&lt;$B$1,'Control Sample Data'!I1204&gt;0),'Control Sample Data'!I1204,$B$1),"")</f>
        <v/>
      </c>
      <c r="V1205" s="17" t="str">
        <f>IF(SUM('Control Sample Data'!J$3:J$98)&gt;10,IF(AND(ISNUMBER('Control Sample Data'!J1204),'Control Sample Data'!J1204&lt;$B$1,'Control Sample Data'!J1204&gt;0),'Control Sample Data'!J1204,$B$1),"")</f>
        <v/>
      </c>
      <c r="W1205" s="17" t="str">
        <f>IF(SUM('Control Sample Data'!K$3:K$98)&gt;10,IF(AND(ISNUMBER('Control Sample Data'!K1204),'Control Sample Data'!K1204&lt;$B$1,'Control Sample Data'!K1204&gt;0),'Control Sample Data'!K1204,$B$1),"")</f>
        <v/>
      </c>
      <c r="X1205" s="17" t="str">
        <f>IF(SUM('Control Sample Data'!L$3:L$98)&gt;10,IF(AND(ISNUMBER('Control Sample Data'!L1204),'Control Sample Data'!L1204&lt;$B$1,'Control Sample Data'!L1204&gt;0),'Control Sample Data'!L1204,$B$1),"")</f>
        <v/>
      </c>
      <c r="Y1205" s="17" t="str">
        <f>IF(SUM('Control Sample Data'!M$3:M$98)&gt;10,IF(AND(ISNUMBER('Control Sample Data'!M1204),'Control Sample Data'!M1204&lt;$B$1,'Control Sample Data'!M1204&gt;0),'Control Sample Data'!M1204,$B$1),"")</f>
        <v/>
      </c>
      <c r="AT1205" s="36" t="str">
        <f t="shared" si="790"/>
        <v/>
      </c>
      <c r="AU1205" s="36" t="str">
        <f t="shared" si="791"/>
        <v/>
      </c>
      <c r="AV1205" s="36" t="str">
        <f t="shared" si="792"/>
        <v/>
      </c>
      <c r="AW1205" s="36" t="str">
        <f t="shared" si="793"/>
        <v/>
      </c>
      <c r="AX1205" s="36" t="str">
        <f t="shared" si="794"/>
        <v/>
      </c>
      <c r="AY1205" s="36" t="str">
        <f t="shared" si="795"/>
        <v/>
      </c>
      <c r="AZ1205" s="36" t="str">
        <f t="shared" si="796"/>
        <v/>
      </c>
      <c r="BA1205" s="36" t="str">
        <f t="shared" si="797"/>
        <v/>
      </c>
      <c r="BB1205" s="36" t="str">
        <f t="shared" si="798"/>
        <v/>
      </c>
      <c r="BC1205" s="36" t="str">
        <f t="shared" si="799"/>
        <v/>
      </c>
      <c r="BD1205" s="36" t="str">
        <f t="shared" si="800"/>
        <v/>
      </c>
      <c r="BE1205" s="36" t="str">
        <f t="shared" si="801"/>
        <v/>
      </c>
      <c r="BF1205" s="36" t="str">
        <f t="shared" si="802"/>
        <v/>
      </c>
      <c r="BG1205" s="36" t="str">
        <f t="shared" si="803"/>
        <v/>
      </c>
      <c r="BH1205" s="36" t="str">
        <f t="shared" si="804"/>
        <v/>
      </c>
      <c r="BI1205" s="36" t="str">
        <f t="shared" si="805"/>
        <v/>
      </c>
      <c r="BJ1205" s="36" t="str">
        <f t="shared" si="806"/>
        <v/>
      </c>
      <c r="BK1205" s="36" t="str">
        <f t="shared" si="807"/>
        <v/>
      </c>
      <c r="BL1205" s="36" t="str">
        <f t="shared" si="808"/>
        <v/>
      </c>
      <c r="BM1205" s="36" t="str">
        <f t="shared" si="809"/>
        <v/>
      </c>
      <c r="BN1205" s="38" t="e">
        <f t="shared" si="768"/>
        <v>#DIV/0!</v>
      </c>
      <c r="BO1205" s="38" t="e">
        <f t="shared" si="769"/>
        <v>#DIV/0!</v>
      </c>
      <c r="BP1205" s="39" t="str">
        <f t="shared" si="770"/>
        <v/>
      </c>
      <c r="BQ1205" s="39" t="str">
        <f t="shared" si="771"/>
        <v/>
      </c>
      <c r="BR1205" s="39" t="str">
        <f t="shared" si="772"/>
        <v/>
      </c>
      <c r="BS1205" s="39" t="str">
        <f t="shared" si="773"/>
        <v/>
      </c>
      <c r="BT1205" s="39" t="str">
        <f t="shared" si="774"/>
        <v/>
      </c>
      <c r="BU1205" s="39" t="str">
        <f t="shared" si="775"/>
        <v/>
      </c>
      <c r="BV1205" s="39" t="str">
        <f t="shared" si="776"/>
        <v/>
      </c>
      <c r="BW1205" s="39" t="str">
        <f t="shared" si="777"/>
        <v/>
      </c>
      <c r="BX1205" s="39" t="str">
        <f t="shared" si="778"/>
        <v/>
      </c>
      <c r="BY1205" s="39" t="str">
        <f t="shared" si="779"/>
        <v/>
      </c>
      <c r="BZ1205" s="39" t="str">
        <f t="shared" si="780"/>
        <v/>
      </c>
      <c r="CA1205" s="39" t="str">
        <f t="shared" si="781"/>
        <v/>
      </c>
      <c r="CB1205" s="39" t="str">
        <f t="shared" si="782"/>
        <v/>
      </c>
      <c r="CC1205" s="39" t="str">
        <f t="shared" si="783"/>
        <v/>
      </c>
      <c r="CD1205" s="39" t="str">
        <f t="shared" si="784"/>
        <v/>
      </c>
      <c r="CE1205" s="39" t="str">
        <f t="shared" si="785"/>
        <v/>
      </c>
      <c r="CF1205" s="39" t="str">
        <f t="shared" si="786"/>
        <v/>
      </c>
      <c r="CG1205" s="39" t="str">
        <f t="shared" si="787"/>
        <v/>
      </c>
      <c r="CH1205" s="39" t="str">
        <f t="shared" si="788"/>
        <v/>
      </c>
      <c r="CI1205" s="39" t="str">
        <f t="shared" si="789"/>
        <v/>
      </c>
    </row>
    <row r="1206" spans="1:87">
      <c r="A1206" s="18"/>
      <c r="B1206" s="15" t="str">
        <f>'Gene Table'!E1205</f>
        <v>hsa-miR-3927</v>
      </c>
      <c r="C1206" s="15" t="str">
        <f>'Gene Table'!B1205</f>
        <v>C03</v>
      </c>
      <c r="D1206" s="16" t="str">
        <f>IF(SUM('Test Sample Data'!D$3:D$98)&gt;10,IF(AND(ISNUMBER('Test Sample Data'!D1205),'Test Sample Data'!D1205&lt;$B$1,'Test Sample Data'!D1205&gt;0),'Test Sample Data'!D1205,$B$1),"")</f>
        <v/>
      </c>
      <c r="E1206" s="17" t="str">
        <f>IF(SUM('Test Sample Data'!E$3:E$98)&gt;10,IF(AND(ISNUMBER('Test Sample Data'!E1205),'Test Sample Data'!E1205&lt;$B$1,'Test Sample Data'!E1205&gt;0),'Test Sample Data'!E1205,$B$1),"")</f>
        <v/>
      </c>
      <c r="F1206" s="17" t="str">
        <f>IF(SUM('Test Sample Data'!F$3:F$98)&gt;10,IF(AND(ISNUMBER('Test Sample Data'!F1205),'Test Sample Data'!F1205&lt;$B$1,'Test Sample Data'!F1205&gt;0),'Test Sample Data'!F1205,$B$1),"")</f>
        <v/>
      </c>
      <c r="G1206" s="17" t="str">
        <f>IF(SUM('Test Sample Data'!G$3:G$98)&gt;10,IF(AND(ISNUMBER('Test Sample Data'!G1205),'Test Sample Data'!G1205&lt;$B$1,'Test Sample Data'!G1205&gt;0),'Test Sample Data'!G1205,$B$1),"")</f>
        <v/>
      </c>
      <c r="H1206" s="17" t="str">
        <f>IF(SUM('Test Sample Data'!H$3:H$98)&gt;10,IF(AND(ISNUMBER('Test Sample Data'!H1205),'Test Sample Data'!H1205&lt;$B$1,'Test Sample Data'!H1205&gt;0),'Test Sample Data'!H1205,$B$1),"")</f>
        <v/>
      </c>
      <c r="I1206" s="17" t="str">
        <f>IF(SUM('Test Sample Data'!I$3:I$98)&gt;10,IF(AND(ISNUMBER('Test Sample Data'!I1205),'Test Sample Data'!I1205&lt;$B$1,'Test Sample Data'!I1205&gt;0),'Test Sample Data'!I1205,$B$1),"")</f>
        <v/>
      </c>
      <c r="J1206" s="17" t="str">
        <f>IF(SUM('Test Sample Data'!J$3:J$98)&gt;10,IF(AND(ISNUMBER('Test Sample Data'!J1205),'Test Sample Data'!J1205&lt;$B$1,'Test Sample Data'!J1205&gt;0),'Test Sample Data'!J1205,$B$1),"")</f>
        <v/>
      </c>
      <c r="K1206" s="17" t="str">
        <f>IF(SUM('Test Sample Data'!K$3:K$98)&gt;10,IF(AND(ISNUMBER('Test Sample Data'!K1205),'Test Sample Data'!K1205&lt;$B$1,'Test Sample Data'!K1205&gt;0),'Test Sample Data'!K1205,$B$1),"")</f>
        <v/>
      </c>
      <c r="L1206" s="17" t="str">
        <f>IF(SUM('Test Sample Data'!L$3:L$98)&gt;10,IF(AND(ISNUMBER('Test Sample Data'!L1205),'Test Sample Data'!L1205&lt;$B$1,'Test Sample Data'!L1205&gt;0),'Test Sample Data'!L1205,$B$1),"")</f>
        <v/>
      </c>
      <c r="M1206" s="17" t="str">
        <f>IF(SUM('Test Sample Data'!M$3:M$98)&gt;10,IF(AND(ISNUMBER('Test Sample Data'!M1205),'Test Sample Data'!M1205&lt;$B$1,'Test Sample Data'!M1205&gt;0),'Test Sample Data'!M1205,$B$1),"")</f>
        <v/>
      </c>
      <c r="N1206" s="17" t="str">
        <f>'Gene Table'!E1205</f>
        <v>hsa-miR-3927</v>
      </c>
      <c r="O1206" s="17" t="str">
        <f>'Gene Table'!B1205</f>
        <v>C03</v>
      </c>
      <c r="P1206" s="17" t="str">
        <f>IF(SUM('Control Sample Data'!D$3:D$98)&gt;10,IF(AND(ISNUMBER('Control Sample Data'!D1205),'Control Sample Data'!D1205&lt;$B$1,'Control Sample Data'!D1205&gt;0),'Control Sample Data'!D1205,$B$1),"")</f>
        <v/>
      </c>
      <c r="Q1206" s="17" t="str">
        <f>IF(SUM('Control Sample Data'!E$3:E$98)&gt;10,IF(AND(ISNUMBER('Control Sample Data'!E1205),'Control Sample Data'!E1205&lt;$B$1,'Control Sample Data'!E1205&gt;0),'Control Sample Data'!E1205,$B$1),"")</f>
        <v/>
      </c>
      <c r="R1206" s="17" t="str">
        <f>IF(SUM('Control Sample Data'!F$3:F$98)&gt;10,IF(AND(ISNUMBER('Control Sample Data'!F1205),'Control Sample Data'!F1205&lt;$B$1,'Control Sample Data'!F1205&gt;0),'Control Sample Data'!F1205,$B$1),"")</f>
        <v/>
      </c>
      <c r="S1206" s="17" t="str">
        <f>IF(SUM('Control Sample Data'!G$3:G$98)&gt;10,IF(AND(ISNUMBER('Control Sample Data'!G1205),'Control Sample Data'!G1205&lt;$B$1,'Control Sample Data'!G1205&gt;0),'Control Sample Data'!G1205,$B$1),"")</f>
        <v/>
      </c>
      <c r="T1206" s="17" t="str">
        <f>IF(SUM('Control Sample Data'!H$3:H$98)&gt;10,IF(AND(ISNUMBER('Control Sample Data'!H1205),'Control Sample Data'!H1205&lt;$B$1,'Control Sample Data'!H1205&gt;0),'Control Sample Data'!H1205,$B$1),"")</f>
        <v/>
      </c>
      <c r="U1206" s="17" t="str">
        <f>IF(SUM('Control Sample Data'!I$3:I$98)&gt;10,IF(AND(ISNUMBER('Control Sample Data'!I1205),'Control Sample Data'!I1205&lt;$B$1,'Control Sample Data'!I1205&gt;0),'Control Sample Data'!I1205,$B$1),"")</f>
        <v/>
      </c>
      <c r="V1206" s="17" t="str">
        <f>IF(SUM('Control Sample Data'!J$3:J$98)&gt;10,IF(AND(ISNUMBER('Control Sample Data'!J1205),'Control Sample Data'!J1205&lt;$B$1,'Control Sample Data'!J1205&gt;0),'Control Sample Data'!J1205,$B$1),"")</f>
        <v/>
      </c>
      <c r="W1206" s="17" t="str">
        <f>IF(SUM('Control Sample Data'!K$3:K$98)&gt;10,IF(AND(ISNUMBER('Control Sample Data'!K1205),'Control Sample Data'!K1205&lt;$B$1,'Control Sample Data'!K1205&gt;0),'Control Sample Data'!K1205,$B$1),"")</f>
        <v/>
      </c>
      <c r="X1206" s="17" t="str">
        <f>IF(SUM('Control Sample Data'!L$3:L$98)&gt;10,IF(AND(ISNUMBER('Control Sample Data'!L1205),'Control Sample Data'!L1205&lt;$B$1,'Control Sample Data'!L1205&gt;0),'Control Sample Data'!L1205,$B$1),"")</f>
        <v/>
      </c>
      <c r="Y1206" s="17" t="str">
        <f>IF(SUM('Control Sample Data'!M$3:M$98)&gt;10,IF(AND(ISNUMBER('Control Sample Data'!M1205),'Control Sample Data'!M1205&lt;$B$1,'Control Sample Data'!M1205&gt;0),'Control Sample Data'!M1205,$B$1),"")</f>
        <v/>
      </c>
      <c r="AT1206" s="36" t="str">
        <f t="shared" si="790"/>
        <v/>
      </c>
      <c r="AU1206" s="36" t="str">
        <f t="shared" si="791"/>
        <v/>
      </c>
      <c r="AV1206" s="36" t="str">
        <f t="shared" si="792"/>
        <v/>
      </c>
      <c r="AW1206" s="36" t="str">
        <f t="shared" si="793"/>
        <v/>
      </c>
      <c r="AX1206" s="36" t="str">
        <f t="shared" si="794"/>
        <v/>
      </c>
      <c r="AY1206" s="36" t="str">
        <f t="shared" si="795"/>
        <v/>
      </c>
      <c r="AZ1206" s="36" t="str">
        <f t="shared" si="796"/>
        <v/>
      </c>
      <c r="BA1206" s="36" t="str">
        <f t="shared" si="797"/>
        <v/>
      </c>
      <c r="BB1206" s="36" t="str">
        <f t="shared" si="798"/>
        <v/>
      </c>
      <c r="BC1206" s="36" t="str">
        <f t="shared" si="799"/>
        <v/>
      </c>
      <c r="BD1206" s="36" t="str">
        <f t="shared" si="800"/>
        <v/>
      </c>
      <c r="BE1206" s="36" t="str">
        <f t="shared" si="801"/>
        <v/>
      </c>
      <c r="BF1206" s="36" t="str">
        <f t="shared" si="802"/>
        <v/>
      </c>
      <c r="BG1206" s="36" t="str">
        <f t="shared" si="803"/>
        <v/>
      </c>
      <c r="BH1206" s="36" t="str">
        <f t="shared" si="804"/>
        <v/>
      </c>
      <c r="BI1206" s="36" t="str">
        <f t="shared" si="805"/>
        <v/>
      </c>
      <c r="BJ1206" s="36" t="str">
        <f t="shared" si="806"/>
        <v/>
      </c>
      <c r="BK1206" s="36" t="str">
        <f t="shared" si="807"/>
        <v/>
      </c>
      <c r="BL1206" s="36" t="str">
        <f t="shared" si="808"/>
        <v/>
      </c>
      <c r="BM1206" s="36" t="str">
        <f t="shared" si="809"/>
        <v/>
      </c>
      <c r="BN1206" s="38" t="e">
        <f t="shared" si="768"/>
        <v>#DIV/0!</v>
      </c>
      <c r="BO1206" s="38" t="e">
        <f t="shared" si="769"/>
        <v>#DIV/0!</v>
      </c>
      <c r="BP1206" s="39" t="str">
        <f t="shared" si="770"/>
        <v/>
      </c>
      <c r="BQ1206" s="39" t="str">
        <f t="shared" si="771"/>
        <v/>
      </c>
      <c r="BR1206" s="39" t="str">
        <f t="shared" si="772"/>
        <v/>
      </c>
      <c r="BS1206" s="39" t="str">
        <f t="shared" si="773"/>
        <v/>
      </c>
      <c r="BT1206" s="39" t="str">
        <f t="shared" si="774"/>
        <v/>
      </c>
      <c r="BU1206" s="39" t="str">
        <f t="shared" si="775"/>
        <v/>
      </c>
      <c r="BV1206" s="39" t="str">
        <f t="shared" si="776"/>
        <v/>
      </c>
      <c r="BW1206" s="39" t="str">
        <f t="shared" si="777"/>
        <v/>
      </c>
      <c r="BX1206" s="39" t="str">
        <f t="shared" si="778"/>
        <v/>
      </c>
      <c r="BY1206" s="39" t="str">
        <f t="shared" si="779"/>
        <v/>
      </c>
      <c r="BZ1206" s="39" t="str">
        <f t="shared" si="780"/>
        <v/>
      </c>
      <c r="CA1206" s="39" t="str">
        <f t="shared" si="781"/>
        <v/>
      </c>
      <c r="CB1206" s="39" t="str">
        <f t="shared" si="782"/>
        <v/>
      </c>
      <c r="CC1206" s="39" t="str">
        <f t="shared" si="783"/>
        <v/>
      </c>
      <c r="CD1206" s="39" t="str">
        <f t="shared" si="784"/>
        <v/>
      </c>
      <c r="CE1206" s="39" t="str">
        <f t="shared" si="785"/>
        <v/>
      </c>
      <c r="CF1206" s="39" t="str">
        <f t="shared" si="786"/>
        <v/>
      </c>
      <c r="CG1206" s="39" t="str">
        <f t="shared" si="787"/>
        <v/>
      </c>
      <c r="CH1206" s="39" t="str">
        <f t="shared" si="788"/>
        <v/>
      </c>
      <c r="CI1206" s="39" t="str">
        <f t="shared" si="789"/>
        <v/>
      </c>
    </row>
    <row r="1207" spans="1:87">
      <c r="A1207" s="18"/>
      <c r="B1207" s="15" t="str">
        <f>'Gene Table'!E1206</f>
        <v>hsa-miR-4473</v>
      </c>
      <c r="C1207" s="15" t="str">
        <f>'Gene Table'!B1206</f>
        <v>C04</v>
      </c>
      <c r="D1207" s="16" t="str">
        <f>IF(SUM('Test Sample Data'!D$3:D$98)&gt;10,IF(AND(ISNUMBER('Test Sample Data'!D1206),'Test Sample Data'!D1206&lt;$B$1,'Test Sample Data'!D1206&gt;0),'Test Sample Data'!D1206,$B$1),"")</f>
        <v/>
      </c>
      <c r="E1207" s="17" t="str">
        <f>IF(SUM('Test Sample Data'!E$3:E$98)&gt;10,IF(AND(ISNUMBER('Test Sample Data'!E1206),'Test Sample Data'!E1206&lt;$B$1,'Test Sample Data'!E1206&gt;0),'Test Sample Data'!E1206,$B$1),"")</f>
        <v/>
      </c>
      <c r="F1207" s="17" t="str">
        <f>IF(SUM('Test Sample Data'!F$3:F$98)&gt;10,IF(AND(ISNUMBER('Test Sample Data'!F1206),'Test Sample Data'!F1206&lt;$B$1,'Test Sample Data'!F1206&gt;0),'Test Sample Data'!F1206,$B$1),"")</f>
        <v/>
      </c>
      <c r="G1207" s="17" t="str">
        <f>IF(SUM('Test Sample Data'!G$3:G$98)&gt;10,IF(AND(ISNUMBER('Test Sample Data'!G1206),'Test Sample Data'!G1206&lt;$B$1,'Test Sample Data'!G1206&gt;0),'Test Sample Data'!G1206,$B$1),"")</f>
        <v/>
      </c>
      <c r="H1207" s="17" t="str">
        <f>IF(SUM('Test Sample Data'!H$3:H$98)&gt;10,IF(AND(ISNUMBER('Test Sample Data'!H1206),'Test Sample Data'!H1206&lt;$B$1,'Test Sample Data'!H1206&gt;0),'Test Sample Data'!H1206,$B$1),"")</f>
        <v/>
      </c>
      <c r="I1207" s="17" t="str">
        <f>IF(SUM('Test Sample Data'!I$3:I$98)&gt;10,IF(AND(ISNUMBER('Test Sample Data'!I1206),'Test Sample Data'!I1206&lt;$B$1,'Test Sample Data'!I1206&gt;0),'Test Sample Data'!I1206,$B$1),"")</f>
        <v/>
      </c>
      <c r="J1207" s="17" t="str">
        <f>IF(SUM('Test Sample Data'!J$3:J$98)&gt;10,IF(AND(ISNUMBER('Test Sample Data'!J1206),'Test Sample Data'!J1206&lt;$B$1,'Test Sample Data'!J1206&gt;0),'Test Sample Data'!J1206,$B$1),"")</f>
        <v/>
      </c>
      <c r="K1207" s="17" t="str">
        <f>IF(SUM('Test Sample Data'!K$3:K$98)&gt;10,IF(AND(ISNUMBER('Test Sample Data'!K1206),'Test Sample Data'!K1206&lt;$B$1,'Test Sample Data'!K1206&gt;0),'Test Sample Data'!K1206,$B$1),"")</f>
        <v/>
      </c>
      <c r="L1207" s="17" t="str">
        <f>IF(SUM('Test Sample Data'!L$3:L$98)&gt;10,IF(AND(ISNUMBER('Test Sample Data'!L1206),'Test Sample Data'!L1206&lt;$B$1,'Test Sample Data'!L1206&gt;0),'Test Sample Data'!L1206,$B$1),"")</f>
        <v/>
      </c>
      <c r="M1207" s="17" t="str">
        <f>IF(SUM('Test Sample Data'!M$3:M$98)&gt;10,IF(AND(ISNUMBER('Test Sample Data'!M1206),'Test Sample Data'!M1206&lt;$B$1,'Test Sample Data'!M1206&gt;0),'Test Sample Data'!M1206,$B$1),"")</f>
        <v/>
      </c>
      <c r="N1207" s="17" t="str">
        <f>'Gene Table'!E1206</f>
        <v>hsa-miR-4473</v>
      </c>
      <c r="O1207" s="17" t="str">
        <f>'Gene Table'!B1206</f>
        <v>C04</v>
      </c>
      <c r="P1207" s="17" t="str">
        <f>IF(SUM('Control Sample Data'!D$3:D$98)&gt;10,IF(AND(ISNUMBER('Control Sample Data'!D1206),'Control Sample Data'!D1206&lt;$B$1,'Control Sample Data'!D1206&gt;0),'Control Sample Data'!D1206,$B$1),"")</f>
        <v/>
      </c>
      <c r="Q1207" s="17" t="str">
        <f>IF(SUM('Control Sample Data'!E$3:E$98)&gt;10,IF(AND(ISNUMBER('Control Sample Data'!E1206),'Control Sample Data'!E1206&lt;$B$1,'Control Sample Data'!E1206&gt;0),'Control Sample Data'!E1206,$B$1),"")</f>
        <v/>
      </c>
      <c r="R1207" s="17" t="str">
        <f>IF(SUM('Control Sample Data'!F$3:F$98)&gt;10,IF(AND(ISNUMBER('Control Sample Data'!F1206),'Control Sample Data'!F1206&lt;$B$1,'Control Sample Data'!F1206&gt;0),'Control Sample Data'!F1206,$B$1),"")</f>
        <v/>
      </c>
      <c r="S1207" s="17" t="str">
        <f>IF(SUM('Control Sample Data'!G$3:G$98)&gt;10,IF(AND(ISNUMBER('Control Sample Data'!G1206),'Control Sample Data'!G1206&lt;$B$1,'Control Sample Data'!G1206&gt;0),'Control Sample Data'!G1206,$B$1),"")</f>
        <v/>
      </c>
      <c r="T1207" s="17" t="str">
        <f>IF(SUM('Control Sample Data'!H$3:H$98)&gt;10,IF(AND(ISNUMBER('Control Sample Data'!H1206),'Control Sample Data'!H1206&lt;$B$1,'Control Sample Data'!H1206&gt;0),'Control Sample Data'!H1206,$B$1),"")</f>
        <v/>
      </c>
      <c r="U1207" s="17" t="str">
        <f>IF(SUM('Control Sample Data'!I$3:I$98)&gt;10,IF(AND(ISNUMBER('Control Sample Data'!I1206),'Control Sample Data'!I1206&lt;$B$1,'Control Sample Data'!I1206&gt;0),'Control Sample Data'!I1206,$B$1),"")</f>
        <v/>
      </c>
      <c r="V1207" s="17" t="str">
        <f>IF(SUM('Control Sample Data'!J$3:J$98)&gt;10,IF(AND(ISNUMBER('Control Sample Data'!J1206),'Control Sample Data'!J1206&lt;$B$1,'Control Sample Data'!J1206&gt;0),'Control Sample Data'!J1206,$B$1),"")</f>
        <v/>
      </c>
      <c r="W1207" s="17" t="str">
        <f>IF(SUM('Control Sample Data'!K$3:K$98)&gt;10,IF(AND(ISNUMBER('Control Sample Data'!K1206),'Control Sample Data'!K1206&lt;$B$1,'Control Sample Data'!K1206&gt;0),'Control Sample Data'!K1206,$B$1),"")</f>
        <v/>
      </c>
      <c r="X1207" s="17" t="str">
        <f>IF(SUM('Control Sample Data'!L$3:L$98)&gt;10,IF(AND(ISNUMBER('Control Sample Data'!L1206),'Control Sample Data'!L1206&lt;$B$1,'Control Sample Data'!L1206&gt;0),'Control Sample Data'!L1206,$B$1),"")</f>
        <v/>
      </c>
      <c r="Y1207" s="17" t="str">
        <f>IF(SUM('Control Sample Data'!M$3:M$98)&gt;10,IF(AND(ISNUMBER('Control Sample Data'!M1206),'Control Sample Data'!M1206&lt;$B$1,'Control Sample Data'!M1206&gt;0),'Control Sample Data'!M1206,$B$1),"")</f>
        <v/>
      </c>
      <c r="AT1207" s="36" t="str">
        <f t="shared" si="790"/>
        <v/>
      </c>
      <c r="AU1207" s="36" t="str">
        <f t="shared" si="791"/>
        <v/>
      </c>
      <c r="AV1207" s="36" t="str">
        <f t="shared" si="792"/>
        <v/>
      </c>
      <c r="AW1207" s="36" t="str">
        <f t="shared" si="793"/>
        <v/>
      </c>
      <c r="AX1207" s="36" t="str">
        <f t="shared" si="794"/>
        <v/>
      </c>
      <c r="AY1207" s="36" t="str">
        <f t="shared" si="795"/>
        <v/>
      </c>
      <c r="AZ1207" s="36" t="str">
        <f t="shared" si="796"/>
        <v/>
      </c>
      <c r="BA1207" s="36" t="str">
        <f t="shared" si="797"/>
        <v/>
      </c>
      <c r="BB1207" s="36" t="str">
        <f t="shared" si="798"/>
        <v/>
      </c>
      <c r="BC1207" s="36" t="str">
        <f t="shared" si="799"/>
        <v/>
      </c>
      <c r="BD1207" s="36" t="str">
        <f t="shared" si="800"/>
        <v/>
      </c>
      <c r="BE1207" s="36" t="str">
        <f t="shared" si="801"/>
        <v/>
      </c>
      <c r="BF1207" s="36" t="str">
        <f t="shared" si="802"/>
        <v/>
      </c>
      <c r="BG1207" s="36" t="str">
        <f t="shared" si="803"/>
        <v/>
      </c>
      <c r="BH1207" s="36" t="str">
        <f t="shared" si="804"/>
        <v/>
      </c>
      <c r="BI1207" s="36" t="str">
        <f t="shared" si="805"/>
        <v/>
      </c>
      <c r="BJ1207" s="36" t="str">
        <f t="shared" si="806"/>
        <v/>
      </c>
      <c r="BK1207" s="36" t="str">
        <f t="shared" si="807"/>
        <v/>
      </c>
      <c r="BL1207" s="36" t="str">
        <f t="shared" si="808"/>
        <v/>
      </c>
      <c r="BM1207" s="36" t="str">
        <f t="shared" si="809"/>
        <v/>
      </c>
      <c r="BN1207" s="38" t="e">
        <f t="shared" si="768"/>
        <v>#DIV/0!</v>
      </c>
      <c r="BO1207" s="38" t="e">
        <f t="shared" si="769"/>
        <v>#DIV/0!</v>
      </c>
      <c r="BP1207" s="39" t="str">
        <f t="shared" si="770"/>
        <v/>
      </c>
      <c r="BQ1207" s="39" t="str">
        <f t="shared" si="771"/>
        <v/>
      </c>
      <c r="BR1207" s="39" t="str">
        <f t="shared" si="772"/>
        <v/>
      </c>
      <c r="BS1207" s="39" t="str">
        <f t="shared" si="773"/>
        <v/>
      </c>
      <c r="BT1207" s="39" t="str">
        <f t="shared" si="774"/>
        <v/>
      </c>
      <c r="BU1207" s="39" t="str">
        <f t="shared" si="775"/>
        <v/>
      </c>
      <c r="BV1207" s="39" t="str">
        <f t="shared" si="776"/>
        <v/>
      </c>
      <c r="BW1207" s="39" t="str">
        <f t="shared" si="777"/>
        <v/>
      </c>
      <c r="BX1207" s="39" t="str">
        <f t="shared" si="778"/>
        <v/>
      </c>
      <c r="BY1207" s="39" t="str">
        <f t="shared" si="779"/>
        <v/>
      </c>
      <c r="BZ1207" s="39" t="str">
        <f t="shared" si="780"/>
        <v/>
      </c>
      <c r="CA1207" s="39" t="str">
        <f t="shared" si="781"/>
        <v/>
      </c>
      <c r="CB1207" s="39" t="str">
        <f t="shared" si="782"/>
        <v/>
      </c>
      <c r="CC1207" s="39" t="str">
        <f t="shared" si="783"/>
        <v/>
      </c>
      <c r="CD1207" s="39" t="str">
        <f t="shared" si="784"/>
        <v/>
      </c>
      <c r="CE1207" s="39" t="str">
        <f t="shared" si="785"/>
        <v/>
      </c>
      <c r="CF1207" s="39" t="str">
        <f t="shared" si="786"/>
        <v/>
      </c>
      <c r="CG1207" s="39" t="str">
        <f t="shared" si="787"/>
        <v/>
      </c>
      <c r="CH1207" s="39" t="str">
        <f t="shared" si="788"/>
        <v/>
      </c>
      <c r="CI1207" s="39" t="str">
        <f t="shared" si="789"/>
        <v/>
      </c>
    </row>
    <row r="1208" spans="1:87">
      <c r="A1208" s="18"/>
      <c r="B1208" s="15" t="str">
        <f>'Gene Table'!E1207</f>
        <v>hsa-miR-676-5p</v>
      </c>
      <c r="C1208" s="15" t="str">
        <f>'Gene Table'!B1207</f>
        <v>C05</v>
      </c>
      <c r="D1208" s="16" t="str">
        <f>IF(SUM('Test Sample Data'!D$3:D$98)&gt;10,IF(AND(ISNUMBER('Test Sample Data'!D1207),'Test Sample Data'!D1207&lt;$B$1,'Test Sample Data'!D1207&gt;0),'Test Sample Data'!D1207,$B$1),"")</f>
        <v/>
      </c>
      <c r="E1208" s="17" t="str">
        <f>IF(SUM('Test Sample Data'!E$3:E$98)&gt;10,IF(AND(ISNUMBER('Test Sample Data'!E1207),'Test Sample Data'!E1207&lt;$B$1,'Test Sample Data'!E1207&gt;0),'Test Sample Data'!E1207,$B$1),"")</f>
        <v/>
      </c>
      <c r="F1208" s="17" t="str">
        <f>IF(SUM('Test Sample Data'!F$3:F$98)&gt;10,IF(AND(ISNUMBER('Test Sample Data'!F1207),'Test Sample Data'!F1207&lt;$B$1,'Test Sample Data'!F1207&gt;0),'Test Sample Data'!F1207,$B$1),"")</f>
        <v/>
      </c>
      <c r="G1208" s="17" t="str">
        <f>IF(SUM('Test Sample Data'!G$3:G$98)&gt;10,IF(AND(ISNUMBER('Test Sample Data'!G1207),'Test Sample Data'!G1207&lt;$B$1,'Test Sample Data'!G1207&gt;0),'Test Sample Data'!G1207,$B$1),"")</f>
        <v/>
      </c>
      <c r="H1208" s="17" t="str">
        <f>IF(SUM('Test Sample Data'!H$3:H$98)&gt;10,IF(AND(ISNUMBER('Test Sample Data'!H1207),'Test Sample Data'!H1207&lt;$B$1,'Test Sample Data'!H1207&gt;0),'Test Sample Data'!H1207,$B$1),"")</f>
        <v/>
      </c>
      <c r="I1208" s="17" t="str">
        <f>IF(SUM('Test Sample Data'!I$3:I$98)&gt;10,IF(AND(ISNUMBER('Test Sample Data'!I1207),'Test Sample Data'!I1207&lt;$B$1,'Test Sample Data'!I1207&gt;0),'Test Sample Data'!I1207,$B$1),"")</f>
        <v/>
      </c>
      <c r="J1208" s="17" t="str">
        <f>IF(SUM('Test Sample Data'!J$3:J$98)&gt;10,IF(AND(ISNUMBER('Test Sample Data'!J1207),'Test Sample Data'!J1207&lt;$B$1,'Test Sample Data'!J1207&gt;0),'Test Sample Data'!J1207,$B$1),"")</f>
        <v/>
      </c>
      <c r="K1208" s="17" t="str">
        <f>IF(SUM('Test Sample Data'!K$3:K$98)&gt;10,IF(AND(ISNUMBER('Test Sample Data'!K1207),'Test Sample Data'!K1207&lt;$B$1,'Test Sample Data'!K1207&gt;0),'Test Sample Data'!K1207,$B$1),"")</f>
        <v/>
      </c>
      <c r="L1208" s="17" t="str">
        <f>IF(SUM('Test Sample Data'!L$3:L$98)&gt;10,IF(AND(ISNUMBER('Test Sample Data'!L1207),'Test Sample Data'!L1207&lt;$B$1,'Test Sample Data'!L1207&gt;0),'Test Sample Data'!L1207,$B$1),"")</f>
        <v/>
      </c>
      <c r="M1208" s="17" t="str">
        <f>IF(SUM('Test Sample Data'!M$3:M$98)&gt;10,IF(AND(ISNUMBER('Test Sample Data'!M1207),'Test Sample Data'!M1207&lt;$B$1,'Test Sample Data'!M1207&gt;0),'Test Sample Data'!M1207,$B$1),"")</f>
        <v/>
      </c>
      <c r="N1208" s="17" t="str">
        <f>'Gene Table'!E1207</f>
        <v>hsa-miR-676-5p</v>
      </c>
      <c r="O1208" s="17" t="str">
        <f>'Gene Table'!B1207</f>
        <v>C05</v>
      </c>
      <c r="P1208" s="17" t="str">
        <f>IF(SUM('Control Sample Data'!D$3:D$98)&gt;10,IF(AND(ISNUMBER('Control Sample Data'!D1207),'Control Sample Data'!D1207&lt;$B$1,'Control Sample Data'!D1207&gt;0),'Control Sample Data'!D1207,$B$1),"")</f>
        <v/>
      </c>
      <c r="Q1208" s="17" t="str">
        <f>IF(SUM('Control Sample Data'!E$3:E$98)&gt;10,IF(AND(ISNUMBER('Control Sample Data'!E1207),'Control Sample Data'!E1207&lt;$B$1,'Control Sample Data'!E1207&gt;0),'Control Sample Data'!E1207,$B$1),"")</f>
        <v/>
      </c>
      <c r="R1208" s="17" t="str">
        <f>IF(SUM('Control Sample Data'!F$3:F$98)&gt;10,IF(AND(ISNUMBER('Control Sample Data'!F1207),'Control Sample Data'!F1207&lt;$B$1,'Control Sample Data'!F1207&gt;0),'Control Sample Data'!F1207,$B$1),"")</f>
        <v/>
      </c>
      <c r="S1208" s="17" t="str">
        <f>IF(SUM('Control Sample Data'!G$3:G$98)&gt;10,IF(AND(ISNUMBER('Control Sample Data'!G1207),'Control Sample Data'!G1207&lt;$B$1,'Control Sample Data'!G1207&gt;0),'Control Sample Data'!G1207,$B$1),"")</f>
        <v/>
      </c>
      <c r="T1208" s="17" t="str">
        <f>IF(SUM('Control Sample Data'!H$3:H$98)&gt;10,IF(AND(ISNUMBER('Control Sample Data'!H1207),'Control Sample Data'!H1207&lt;$B$1,'Control Sample Data'!H1207&gt;0),'Control Sample Data'!H1207,$B$1),"")</f>
        <v/>
      </c>
      <c r="U1208" s="17" t="str">
        <f>IF(SUM('Control Sample Data'!I$3:I$98)&gt;10,IF(AND(ISNUMBER('Control Sample Data'!I1207),'Control Sample Data'!I1207&lt;$B$1,'Control Sample Data'!I1207&gt;0),'Control Sample Data'!I1207,$B$1),"")</f>
        <v/>
      </c>
      <c r="V1208" s="17" t="str">
        <f>IF(SUM('Control Sample Data'!J$3:J$98)&gt;10,IF(AND(ISNUMBER('Control Sample Data'!J1207),'Control Sample Data'!J1207&lt;$B$1,'Control Sample Data'!J1207&gt;0),'Control Sample Data'!J1207,$B$1),"")</f>
        <v/>
      </c>
      <c r="W1208" s="17" t="str">
        <f>IF(SUM('Control Sample Data'!K$3:K$98)&gt;10,IF(AND(ISNUMBER('Control Sample Data'!K1207),'Control Sample Data'!K1207&lt;$B$1,'Control Sample Data'!K1207&gt;0),'Control Sample Data'!K1207,$B$1),"")</f>
        <v/>
      </c>
      <c r="X1208" s="17" t="str">
        <f>IF(SUM('Control Sample Data'!L$3:L$98)&gt;10,IF(AND(ISNUMBER('Control Sample Data'!L1207),'Control Sample Data'!L1207&lt;$B$1,'Control Sample Data'!L1207&gt;0),'Control Sample Data'!L1207,$B$1),"")</f>
        <v/>
      </c>
      <c r="Y1208" s="17" t="str">
        <f>IF(SUM('Control Sample Data'!M$3:M$98)&gt;10,IF(AND(ISNUMBER('Control Sample Data'!M1207),'Control Sample Data'!M1207&lt;$B$1,'Control Sample Data'!M1207&gt;0),'Control Sample Data'!M1207,$B$1),"")</f>
        <v/>
      </c>
      <c r="AT1208" s="36" t="str">
        <f t="shared" si="790"/>
        <v/>
      </c>
      <c r="AU1208" s="36" t="str">
        <f t="shared" si="791"/>
        <v/>
      </c>
      <c r="AV1208" s="36" t="str">
        <f t="shared" si="792"/>
        <v/>
      </c>
      <c r="AW1208" s="36" t="str">
        <f t="shared" si="793"/>
        <v/>
      </c>
      <c r="AX1208" s="36" t="str">
        <f t="shared" si="794"/>
        <v/>
      </c>
      <c r="AY1208" s="36" t="str">
        <f t="shared" si="795"/>
        <v/>
      </c>
      <c r="AZ1208" s="36" t="str">
        <f t="shared" si="796"/>
        <v/>
      </c>
      <c r="BA1208" s="36" t="str">
        <f t="shared" si="797"/>
        <v/>
      </c>
      <c r="BB1208" s="36" t="str">
        <f t="shared" si="798"/>
        <v/>
      </c>
      <c r="BC1208" s="36" t="str">
        <f t="shared" si="799"/>
        <v/>
      </c>
      <c r="BD1208" s="36" t="str">
        <f t="shared" si="800"/>
        <v/>
      </c>
      <c r="BE1208" s="36" t="str">
        <f t="shared" si="801"/>
        <v/>
      </c>
      <c r="BF1208" s="36" t="str">
        <f t="shared" si="802"/>
        <v/>
      </c>
      <c r="BG1208" s="36" t="str">
        <f t="shared" si="803"/>
        <v/>
      </c>
      <c r="BH1208" s="36" t="str">
        <f t="shared" si="804"/>
        <v/>
      </c>
      <c r="BI1208" s="36" t="str">
        <f t="shared" si="805"/>
        <v/>
      </c>
      <c r="BJ1208" s="36" t="str">
        <f t="shared" si="806"/>
        <v/>
      </c>
      <c r="BK1208" s="36" t="str">
        <f t="shared" si="807"/>
        <v/>
      </c>
      <c r="BL1208" s="36" t="str">
        <f t="shared" si="808"/>
        <v/>
      </c>
      <c r="BM1208" s="36" t="str">
        <f t="shared" si="809"/>
        <v/>
      </c>
      <c r="BN1208" s="38" t="e">
        <f t="shared" si="768"/>
        <v>#DIV/0!</v>
      </c>
      <c r="BO1208" s="38" t="e">
        <f t="shared" si="769"/>
        <v>#DIV/0!</v>
      </c>
      <c r="BP1208" s="39" t="str">
        <f t="shared" si="770"/>
        <v/>
      </c>
      <c r="BQ1208" s="39" t="str">
        <f t="shared" si="771"/>
        <v/>
      </c>
      <c r="BR1208" s="39" t="str">
        <f t="shared" si="772"/>
        <v/>
      </c>
      <c r="BS1208" s="39" t="str">
        <f t="shared" si="773"/>
        <v/>
      </c>
      <c r="BT1208" s="39" t="str">
        <f t="shared" si="774"/>
        <v/>
      </c>
      <c r="BU1208" s="39" t="str">
        <f t="shared" si="775"/>
        <v/>
      </c>
      <c r="BV1208" s="39" t="str">
        <f t="shared" si="776"/>
        <v/>
      </c>
      <c r="BW1208" s="39" t="str">
        <f t="shared" si="777"/>
        <v/>
      </c>
      <c r="BX1208" s="39" t="str">
        <f t="shared" si="778"/>
        <v/>
      </c>
      <c r="BY1208" s="39" t="str">
        <f t="shared" si="779"/>
        <v/>
      </c>
      <c r="BZ1208" s="39" t="str">
        <f t="shared" si="780"/>
        <v/>
      </c>
      <c r="CA1208" s="39" t="str">
        <f t="shared" si="781"/>
        <v/>
      </c>
      <c r="CB1208" s="39" t="str">
        <f t="shared" si="782"/>
        <v/>
      </c>
      <c r="CC1208" s="39" t="str">
        <f t="shared" si="783"/>
        <v/>
      </c>
      <c r="CD1208" s="39" t="str">
        <f t="shared" si="784"/>
        <v/>
      </c>
      <c r="CE1208" s="39" t="str">
        <f t="shared" si="785"/>
        <v/>
      </c>
      <c r="CF1208" s="39" t="str">
        <f t="shared" si="786"/>
        <v/>
      </c>
      <c r="CG1208" s="39" t="str">
        <f t="shared" si="787"/>
        <v/>
      </c>
      <c r="CH1208" s="39" t="str">
        <f t="shared" si="788"/>
        <v/>
      </c>
      <c r="CI1208" s="39" t="str">
        <f t="shared" si="789"/>
        <v/>
      </c>
    </row>
    <row r="1209" spans="1:87">
      <c r="A1209" s="18"/>
      <c r="B1209" s="15" t="str">
        <f>'Gene Table'!E1208</f>
        <v>hsa-miR-4474-5p</v>
      </c>
      <c r="C1209" s="15" t="str">
        <f>'Gene Table'!B1208</f>
        <v>C06</v>
      </c>
      <c r="D1209" s="16" t="str">
        <f>IF(SUM('Test Sample Data'!D$3:D$98)&gt;10,IF(AND(ISNUMBER('Test Sample Data'!D1208),'Test Sample Data'!D1208&lt;$B$1,'Test Sample Data'!D1208&gt;0),'Test Sample Data'!D1208,$B$1),"")</f>
        <v/>
      </c>
      <c r="E1209" s="17" t="str">
        <f>IF(SUM('Test Sample Data'!E$3:E$98)&gt;10,IF(AND(ISNUMBER('Test Sample Data'!E1208),'Test Sample Data'!E1208&lt;$B$1,'Test Sample Data'!E1208&gt;0),'Test Sample Data'!E1208,$B$1),"")</f>
        <v/>
      </c>
      <c r="F1209" s="17" t="str">
        <f>IF(SUM('Test Sample Data'!F$3:F$98)&gt;10,IF(AND(ISNUMBER('Test Sample Data'!F1208),'Test Sample Data'!F1208&lt;$B$1,'Test Sample Data'!F1208&gt;0),'Test Sample Data'!F1208,$B$1),"")</f>
        <v/>
      </c>
      <c r="G1209" s="17" t="str">
        <f>IF(SUM('Test Sample Data'!G$3:G$98)&gt;10,IF(AND(ISNUMBER('Test Sample Data'!G1208),'Test Sample Data'!G1208&lt;$B$1,'Test Sample Data'!G1208&gt;0),'Test Sample Data'!G1208,$B$1),"")</f>
        <v/>
      </c>
      <c r="H1209" s="17" t="str">
        <f>IF(SUM('Test Sample Data'!H$3:H$98)&gt;10,IF(AND(ISNUMBER('Test Sample Data'!H1208),'Test Sample Data'!H1208&lt;$B$1,'Test Sample Data'!H1208&gt;0),'Test Sample Data'!H1208,$B$1),"")</f>
        <v/>
      </c>
      <c r="I1209" s="17" t="str">
        <f>IF(SUM('Test Sample Data'!I$3:I$98)&gt;10,IF(AND(ISNUMBER('Test Sample Data'!I1208),'Test Sample Data'!I1208&lt;$B$1,'Test Sample Data'!I1208&gt;0),'Test Sample Data'!I1208,$B$1),"")</f>
        <v/>
      </c>
      <c r="J1209" s="17" t="str">
        <f>IF(SUM('Test Sample Data'!J$3:J$98)&gt;10,IF(AND(ISNUMBER('Test Sample Data'!J1208),'Test Sample Data'!J1208&lt;$B$1,'Test Sample Data'!J1208&gt;0),'Test Sample Data'!J1208,$B$1),"")</f>
        <v/>
      </c>
      <c r="K1209" s="17" t="str">
        <f>IF(SUM('Test Sample Data'!K$3:K$98)&gt;10,IF(AND(ISNUMBER('Test Sample Data'!K1208),'Test Sample Data'!K1208&lt;$B$1,'Test Sample Data'!K1208&gt;0),'Test Sample Data'!K1208,$B$1),"")</f>
        <v/>
      </c>
      <c r="L1209" s="17" t="str">
        <f>IF(SUM('Test Sample Data'!L$3:L$98)&gt;10,IF(AND(ISNUMBER('Test Sample Data'!L1208),'Test Sample Data'!L1208&lt;$B$1,'Test Sample Data'!L1208&gt;0),'Test Sample Data'!L1208,$B$1),"")</f>
        <v/>
      </c>
      <c r="M1209" s="17" t="str">
        <f>IF(SUM('Test Sample Data'!M$3:M$98)&gt;10,IF(AND(ISNUMBER('Test Sample Data'!M1208),'Test Sample Data'!M1208&lt;$B$1,'Test Sample Data'!M1208&gt;0),'Test Sample Data'!M1208,$B$1),"")</f>
        <v/>
      </c>
      <c r="N1209" s="17" t="str">
        <f>'Gene Table'!E1208</f>
        <v>hsa-miR-4474-5p</v>
      </c>
      <c r="O1209" s="17" t="str">
        <f>'Gene Table'!B1208</f>
        <v>C06</v>
      </c>
      <c r="P1209" s="17" t="str">
        <f>IF(SUM('Control Sample Data'!D$3:D$98)&gt;10,IF(AND(ISNUMBER('Control Sample Data'!D1208),'Control Sample Data'!D1208&lt;$B$1,'Control Sample Data'!D1208&gt;0),'Control Sample Data'!D1208,$B$1),"")</f>
        <v/>
      </c>
      <c r="Q1209" s="17" t="str">
        <f>IF(SUM('Control Sample Data'!E$3:E$98)&gt;10,IF(AND(ISNUMBER('Control Sample Data'!E1208),'Control Sample Data'!E1208&lt;$B$1,'Control Sample Data'!E1208&gt;0),'Control Sample Data'!E1208,$B$1),"")</f>
        <v/>
      </c>
      <c r="R1209" s="17" t="str">
        <f>IF(SUM('Control Sample Data'!F$3:F$98)&gt;10,IF(AND(ISNUMBER('Control Sample Data'!F1208),'Control Sample Data'!F1208&lt;$B$1,'Control Sample Data'!F1208&gt;0),'Control Sample Data'!F1208,$B$1),"")</f>
        <v/>
      </c>
      <c r="S1209" s="17" t="str">
        <f>IF(SUM('Control Sample Data'!G$3:G$98)&gt;10,IF(AND(ISNUMBER('Control Sample Data'!G1208),'Control Sample Data'!G1208&lt;$B$1,'Control Sample Data'!G1208&gt;0),'Control Sample Data'!G1208,$B$1),"")</f>
        <v/>
      </c>
      <c r="T1209" s="17" t="str">
        <f>IF(SUM('Control Sample Data'!H$3:H$98)&gt;10,IF(AND(ISNUMBER('Control Sample Data'!H1208),'Control Sample Data'!H1208&lt;$B$1,'Control Sample Data'!H1208&gt;0),'Control Sample Data'!H1208,$B$1),"")</f>
        <v/>
      </c>
      <c r="U1209" s="17" t="str">
        <f>IF(SUM('Control Sample Data'!I$3:I$98)&gt;10,IF(AND(ISNUMBER('Control Sample Data'!I1208),'Control Sample Data'!I1208&lt;$B$1,'Control Sample Data'!I1208&gt;0),'Control Sample Data'!I1208,$B$1),"")</f>
        <v/>
      </c>
      <c r="V1209" s="17" t="str">
        <f>IF(SUM('Control Sample Data'!J$3:J$98)&gt;10,IF(AND(ISNUMBER('Control Sample Data'!J1208),'Control Sample Data'!J1208&lt;$B$1,'Control Sample Data'!J1208&gt;0),'Control Sample Data'!J1208,$B$1),"")</f>
        <v/>
      </c>
      <c r="W1209" s="17" t="str">
        <f>IF(SUM('Control Sample Data'!K$3:K$98)&gt;10,IF(AND(ISNUMBER('Control Sample Data'!K1208),'Control Sample Data'!K1208&lt;$B$1,'Control Sample Data'!K1208&gt;0),'Control Sample Data'!K1208,$B$1),"")</f>
        <v/>
      </c>
      <c r="X1209" s="17" t="str">
        <f>IF(SUM('Control Sample Data'!L$3:L$98)&gt;10,IF(AND(ISNUMBER('Control Sample Data'!L1208),'Control Sample Data'!L1208&lt;$B$1,'Control Sample Data'!L1208&gt;0),'Control Sample Data'!L1208,$B$1),"")</f>
        <v/>
      </c>
      <c r="Y1209" s="17" t="str">
        <f>IF(SUM('Control Sample Data'!M$3:M$98)&gt;10,IF(AND(ISNUMBER('Control Sample Data'!M1208),'Control Sample Data'!M1208&lt;$B$1,'Control Sample Data'!M1208&gt;0),'Control Sample Data'!M1208,$B$1),"")</f>
        <v/>
      </c>
      <c r="AT1209" s="36" t="str">
        <f t="shared" si="790"/>
        <v/>
      </c>
      <c r="AU1209" s="36" t="str">
        <f t="shared" si="791"/>
        <v/>
      </c>
      <c r="AV1209" s="36" t="str">
        <f t="shared" si="792"/>
        <v/>
      </c>
      <c r="AW1209" s="36" t="str">
        <f t="shared" si="793"/>
        <v/>
      </c>
      <c r="AX1209" s="36" t="str">
        <f t="shared" si="794"/>
        <v/>
      </c>
      <c r="AY1209" s="36" t="str">
        <f t="shared" si="795"/>
        <v/>
      </c>
      <c r="AZ1209" s="36" t="str">
        <f t="shared" si="796"/>
        <v/>
      </c>
      <c r="BA1209" s="36" t="str">
        <f t="shared" si="797"/>
        <v/>
      </c>
      <c r="BB1209" s="36" t="str">
        <f t="shared" si="798"/>
        <v/>
      </c>
      <c r="BC1209" s="36" t="str">
        <f t="shared" si="799"/>
        <v/>
      </c>
      <c r="BD1209" s="36" t="str">
        <f t="shared" si="800"/>
        <v/>
      </c>
      <c r="BE1209" s="36" t="str">
        <f t="shared" si="801"/>
        <v/>
      </c>
      <c r="BF1209" s="36" t="str">
        <f t="shared" si="802"/>
        <v/>
      </c>
      <c r="BG1209" s="36" t="str">
        <f t="shared" si="803"/>
        <v/>
      </c>
      <c r="BH1209" s="36" t="str">
        <f t="shared" si="804"/>
        <v/>
      </c>
      <c r="BI1209" s="36" t="str">
        <f t="shared" si="805"/>
        <v/>
      </c>
      <c r="BJ1209" s="36" t="str">
        <f t="shared" si="806"/>
        <v/>
      </c>
      <c r="BK1209" s="36" t="str">
        <f t="shared" si="807"/>
        <v/>
      </c>
      <c r="BL1209" s="36" t="str">
        <f t="shared" si="808"/>
        <v/>
      </c>
      <c r="BM1209" s="36" t="str">
        <f t="shared" si="809"/>
        <v/>
      </c>
      <c r="BN1209" s="38" t="e">
        <f t="shared" si="768"/>
        <v>#DIV/0!</v>
      </c>
      <c r="BO1209" s="38" t="e">
        <f t="shared" si="769"/>
        <v>#DIV/0!</v>
      </c>
      <c r="BP1209" s="39" t="str">
        <f t="shared" si="770"/>
        <v/>
      </c>
      <c r="BQ1209" s="39" t="str">
        <f t="shared" si="771"/>
        <v/>
      </c>
      <c r="BR1209" s="39" t="str">
        <f t="shared" si="772"/>
        <v/>
      </c>
      <c r="BS1209" s="39" t="str">
        <f t="shared" si="773"/>
        <v/>
      </c>
      <c r="BT1209" s="39" t="str">
        <f t="shared" si="774"/>
        <v/>
      </c>
      <c r="BU1209" s="39" t="str">
        <f t="shared" si="775"/>
        <v/>
      </c>
      <c r="BV1209" s="39" t="str">
        <f t="shared" si="776"/>
        <v/>
      </c>
      <c r="BW1209" s="39" t="str">
        <f t="shared" si="777"/>
        <v/>
      </c>
      <c r="BX1209" s="39" t="str">
        <f t="shared" si="778"/>
        <v/>
      </c>
      <c r="BY1209" s="39" t="str">
        <f t="shared" si="779"/>
        <v/>
      </c>
      <c r="BZ1209" s="39" t="str">
        <f t="shared" si="780"/>
        <v/>
      </c>
      <c r="CA1209" s="39" t="str">
        <f t="shared" si="781"/>
        <v/>
      </c>
      <c r="CB1209" s="39" t="str">
        <f t="shared" si="782"/>
        <v/>
      </c>
      <c r="CC1209" s="39" t="str">
        <f t="shared" si="783"/>
        <v/>
      </c>
      <c r="CD1209" s="39" t="str">
        <f t="shared" si="784"/>
        <v/>
      </c>
      <c r="CE1209" s="39" t="str">
        <f t="shared" si="785"/>
        <v/>
      </c>
      <c r="CF1209" s="39" t="str">
        <f t="shared" si="786"/>
        <v/>
      </c>
      <c r="CG1209" s="39" t="str">
        <f t="shared" si="787"/>
        <v/>
      </c>
      <c r="CH1209" s="39" t="str">
        <f t="shared" si="788"/>
        <v/>
      </c>
      <c r="CI1209" s="39" t="str">
        <f t="shared" si="789"/>
        <v/>
      </c>
    </row>
    <row r="1210" spans="1:87">
      <c r="A1210" s="18"/>
      <c r="B1210" s="15" t="str">
        <f>'Gene Table'!E1209</f>
        <v>hsa-miR-676-3p</v>
      </c>
      <c r="C1210" s="15" t="str">
        <f>'Gene Table'!B1209</f>
        <v>C07</v>
      </c>
      <c r="D1210" s="16" t="str">
        <f>IF(SUM('Test Sample Data'!D$3:D$98)&gt;10,IF(AND(ISNUMBER('Test Sample Data'!D1209),'Test Sample Data'!D1209&lt;$B$1,'Test Sample Data'!D1209&gt;0),'Test Sample Data'!D1209,$B$1),"")</f>
        <v/>
      </c>
      <c r="E1210" s="17" t="str">
        <f>IF(SUM('Test Sample Data'!E$3:E$98)&gt;10,IF(AND(ISNUMBER('Test Sample Data'!E1209),'Test Sample Data'!E1209&lt;$B$1,'Test Sample Data'!E1209&gt;0),'Test Sample Data'!E1209,$B$1),"")</f>
        <v/>
      </c>
      <c r="F1210" s="17" t="str">
        <f>IF(SUM('Test Sample Data'!F$3:F$98)&gt;10,IF(AND(ISNUMBER('Test Sample Data'!F1209),'Test Sample Data'!F1209&lt;$B$1,'Test Sample Data'!F1209&gt;0),'Test Sample Data'!F1209,$B$1),"")</f>
        <v/>
      </c>
      <c r="G1210" s="17" t="str">
        <f>IF(SUM('Test Sample Data'!G$3:G$98)&gt;10,IF(AND(ISNUMBER('Test Sample Data'!G1209),'Test Sample Data'!G1209&lt;$B$1,'Test Sample Data'!G1209&gt;0),'Test Sample Data'!G1209,$B$1),"")</f>
        <v/>
      </c>
      <c r="H1210" s="17" t="str">
        <f>IF(SUM('Test Sample Data'!H$3:H$98)&gt;10,IF(AND(ISNUMBER('Test Sample Data'!H1209),'Test Sample Data'!H1209&lt;$B$1,'Test Sample Data'!H1209&gt;0),'Test Sample Data'!H1209,$B$1),"")</f>
        <v/>
      </c>
      <c r="I1210" s="17" t="str">
        <f>IF(SUM('Test Sample Data'!I$3:I$98)&gt;10,IF(AND(ISNUMBER('Test Sample Data'!I1209),'Test Sample Data'!I1209&lt;$B$1,'Test Sample Data'!I1209&gt;0),'Test Sample Data'!I1209,$B$1),"")</f>
        <v/>
      </c>
      <c r="J1210" s="17" t="str">
        <f>IF(SUM('Test Sample Data'!J$3:J$98)&gt;10,IF(AND(ISNUMBER('Test Sample Data'!J1209),'Test Sample Data'!J1209&lt;$B$1,'Test Sample Data'!J1209&gt;0),'Test Sample Data'!J1209,$B$1),"")</f>
        <v/>
      </c>
      <c r="K1210" s="17" t="str">
        <f>IF(SUM('Test Sample Data'!K$3:K$98)&gt;10,IF(AND(ISNUMBER('Test Sample Data'!K1209),'Test Sample Data'!K1209&lt;$B$1,'Test Sample Data'!K1209&gt;0),'Test Sample Data'!K1209,$B$1),"")</f>
        <v/>
      </c>
      <c r="L1210" s="17" t="str">
        <f>IF(SUM('Test Sample Data'!L$3:L$98)&gt;10,IF(AND(ISNUMBER('Test Sample Data'!L1209),'Test Sample Data'!L1209&lt;$B$1,'Test Sample Data'!L1209&gt;0),'Test Sample Data'!L1209,$B$1),"")</f>
        <v/>
      </c>
      <c r="M1210" s="17" t="str">
        <f>IF(SUM('Test Sample Data'!M$3:M$98)&gt;10,IF(AND(ISNUMBER('Test Sample Data'!M1209),'Test Sample Data'!M1209&lt;$B$1,'Test Sample Data'!M1209&gt;0),'Test Sample Data'!M1209,$B$1),"")</f>
        <v/>
      </c>
      <c r="N1210" s="17" t="str">
        <f>'Gene Table'!E1209</f>
        <v>hsa-miR-676-3p</v>
      </c>
      <c r="O1210" s="17" t="str">
        <f>'Gene Table'!B1209</f>
        <v>C07</v>
      </c>
      <c r="P1210" s="17" t="str">
        <f>IF(SUM('Control Sample Data'!D$3:D$98)&gt;10,IF(AND(ISNUMBER('Control Sample Data'!D1209),'Control Sample Data'!D1209&lt;$B$1,'Control Sample Data'!D1209&gt;0),'Control Sample Data'!D1209,$B$1),"")</f>
        <v/>
      </c>
      <c r="Q1210" s="17" t="str">
        <f>IF(SUM('Control Sample Data'!E$3:E$98)&gt;10,IF(AND(ISNUMBER('Control Sample Data'!E1209),'Control Sample Data'!E1209&lt;$B$1,'Control Sample Data'!E1209&gt;0),'Control Sample Data'!E1209,$B$1),"")</f>
        <v/>
      </c>
      <c r="R1210" s="17" t="str">
        <f>IF(SUM('Control Sample Data'!F$3:F$98)&gt;10,IF(AND(ISNUMBER('Control Sample Data'!F1209),'Control Sample Data'!F1209&lt;$B$1,'Control Sample Data'!F1209&gt;0),'Control Sample Data'!F1209,$B$1),"")</f>
        <v/>
      </c>
      <c r="S1210" s="17" t="str">
        <f>IF(SUM('Control Sample Data'!G$3:G$98)&gt;10,IF(AND(ISNUMBER('Control Sample Data'!G1209),'Control Sample Data'!G1209&lt;$B$1,'Control Sample Data'!G1209&gt;0),'Control Sample Data'!G1209,$B$1),"")</f>
        <v/>
      </c>
      <c r="T1210" s="17" t="str">
        <f>IF(SUM('Control Sample Data'!H$3:H$98)&gt;10,IF(AND(ISNUMBER('Control Sample Data'!H1209),'Control Sample Data'!H1209&lt;$B$1,'Control Sample Data'!H1209&gt;0),'Control Sample Data'!H1209,$B$1),"")</f>
        <v/>
      </c>
      <c r="U1210" s="17" t="str">
        <f>IF(SUM('Control Sample Data'!I$3:I$98)&gt;10,IF(AND(ISNUMBER('Control Sample Data'!I1209),'Control Sample Data'!I1209&lt;$B$1,'Control Sample Data'!I1209&gt;0),'Control Sample Data'!I1209,$B$1),"")</f>
        <v/>
      </c>
      <c r="V1210" s="17" t="str">
        <f>IF(SUM('Control Sample Data'!J$3:J$98)&gt;10,IF(AND(ISNUMBER('Control Sample Data'!J1209),'Control Sample Data'!J1209&lt;$B$1,'Control Sample Data'!J1209&gt;0),'Control Sample Data'!J1209,$B$1),"")</f>
        <v/>
      </c>
      <c r="W1210" s="17" t="str">
        <f>IF(SUM('Control Sample Data'!K$3:K$98)&gt;10,IF(AND(ISNUMBER('Control Sample Data'!K1209),'Control Sample Data'!K1209&lt;$B$1,'Control Sample Data'!K1209&gt;0),'Control Sample Data'!K1209,$B$1),"")</f>
        <v/>
      </c>
      <c r="X1210" s="17" t="str">
        <f>IF(SUM('Control Sample Data'!L$3:L$98)&gt;10,IF(AND(ISNUMBER('Control Sample Data'!L1209),'Control Sample Data'!L1209&lt;$B$1,'Control Sample Data'!L1209&gt;0),'Control Sample Data'!L1209,$B$1),"")</f>
        <v/>
      </c>
      <c r="Y1210" s="17" t="str">
        <f>IF(SUM('Control Sample Data'!M$3:M$98)&gt;10,IF(AND(ISNUMBER('Control Sample Data'!M1209),'Control Sample Data'!M1209&lt;$B$1,'Control Sample Data'!M1209&gt;0),'Control Sample Data'!M1209,$B$1),"")</f>
        <v/>
      </c>
      <c r="AT1210" s="36" t="str">
        <f t="shared" si="790"/>
        <v/>
      </c>
      <c r="AU1210" s="36" t="str">
        <f t="shared" si="791"/>
        <v/>
      </c>
      <c r="AV1210" s="36" t="str">
        <f t="shared" si="792"/>
        <v/>
      </c>
      <c r="AW1210" s="36" t="str">
        <f t="shared" si="793"/>
        <v/>
      </c>
      <c r="AX1210" s="36" t="str">
        <f t="shared" si="794"/>
        <v/>
      </c>
      <c r="AY1210" s="36" t="str">
        <f t="shared" si="795"/>
        <v/>
      </c>
      <c r="AZ1210" s="36" t="str">
        <f t="shared" si="796"/>
        <v/>
      </c>
      <c r="BA1210" s="36" t="str">
        <f t="shared" si="797"/>
        <v/>
      </c>
      <c r="BB1210" s="36" t="str">
        <f t="shared" si="798"/>
        <v/>
      </c>
      <c r="BC1210" s="36" t="str">
        <f t="shared" si="799"/>
        <v/>
      </c>
      <c r="BD1210" s="36" t="str">
        <f t="shared" si="800"/>
        <v/>
      </c>
      <c r="BE1210" s="36" t="str">
        <f t="shared" si="801"/>
        <v/>
      </c>
      <c r="BF1210" s="36" t="str">
        <f t="shared" si="802"/>
        <v/>
      </c>
      <c r="BG1210" s="36" t="str">
        <f t="shared" si="803"/>
        <v/>
      </c>
      <c r="BH1210" s="36" t="str">
        <f t="shared" si="804"/>
        <v/>
      </c>
      <c r="BI1210" s="36" t="str">
        <f t="shared" si="805"/>
        <v/>
      </c>
      <c r="BJ1210" s="36" t="str">
        <f t="shared" si="806"/>
        <v/>
      </c>
      <c r="BK1210" s="36" t="str">
        <f t="shared" si="807"/>
        <v/>
      </c>
      <c r="BL1210" s="36" t="str">
        <f t="shared" si="808"/>
        <v/>
      </c>
      <c r="BM1210" s="36" t="str">
        <f t="shared" si="809"/>
        <v/>
      </c>
      <c r="BN1210" s="38" t="e">
        <f t="shared" si="768"/>
        <v>#DIV/0!</v>
      </c>
      <c r="BO1210" s="38" t="e">
        <f t="shared" si="769"/>
        <v>#DIV/0!</v>
      </c>
      <c r="BP1210" s="39" t="str">
        <f t="shared" si="770"/>
        <v/>
      </c>
      <c r="BQ1210" s="39" t="str">
        <f t="shared" si="771"/>
        <v/>
      </c>
      <c r="BR1210" s="39" t="str">
        <f t="shared" si="772"/>
        <v/>
      </c>
      <c r="BS1210" s="39" t="str">
        <f t="shared" si="773"/>
        <v/>
      </c>
      <c r="BT1210" s="39" t="str">
        <f t="shared" si="774"/>
        <v/>
      </c>
      <c r="BU1210" s="39" t="str">
        <f t="shared" si="775"/>
        <v/>
      </c>
      <c r="BV1210" s="39" t="str">
        <f t="shared" si="776"/>
        <v/>
      </c>
      <c r="BW1210" s="39" t="str">
        <f t="shared" si="777"/>
        <v/>
      </c>
      <c r="BX1210" s="39" t="str">
        <f t="shared" si="778"/>
        <v/>
      </c>
      <c r="BY1210" s="39" t="str">
        <f t="shared" si="779"/>
        <v/>
      </c>
      <c r="BZ1210" s="39" t="str">
        <f t="shared" si="780"/>
        <v/>
      </c>
      <c r="CA1210" s="39" t="str">
        <f t="shared" si="781"/>
        <v/>
      </c>
      <c r="CB1210" s="39" t="str">
        <f t="shared" si="782"/>
        <v/>
      </c>
      <c r="CC1210" s="39" t="str">
        <f t="shared" si="783"/>
        <v/>
      </c>
      <c r="CD1210" s="39" t="str">
        <f t="shared" si="784"/>
        <v/>
      </c>
      <c r="CE1210" s="39" t="str">
        <f t="shared" si="785"/>
        <v/>
      </c>
      <c r="CF1210" s="39" t="str">
        <f t="shared" si="786"/>
        <v/>
      </c>
      <c r="CG1210" s="39" t="str">
        <f t="shared" si="787"/>
        <v/>
      </c>
      <c r="CH1210" s="39" t="str">
        <f t="shared" si="788"/>
        <v/>
      </c>
      <c r="CI1210" s="39" t="str">
        <f t="shared" si="789"/>
        <v/>
      </c>
    </row>
    <row r="1211" spans="1:87">
      <c r="A1211" s="18"/>
      <c r="B1211" s="15" t="str">
        <f>'Gene Table'!E1210</f>
        <v>hsa-miR-4474-3p</v>
      </c>
      <c r="C1211" s="15" t="str">
        <f>'Gene Table'!B1210</f>
        <v>C08</v>
      </c>
      <c r="D1211" s="16" t="str">
        <f>IF(SUM('Test Sample Data'!D$3:D$98)&gt;10,IF(AND(ISNUMBER('Test Sample Data'!D1210),'Test Sample Data'!D1210&lt;$B$1,'Test Sample Data'!D1210&gt;0),'Test Sample Data'!D1210,$B$1),"")</f>
        <v/>
      </c>
      <c r="E1211" s="17" t="str">
        <f>IF(SUM('Test Sample Data'!E$3:E$98)&gt;10,IF(AND(ISNUMBER('Test Sample Data'!E1210),'Test Sample Data'!E1210&lt;$B$1,'Test Sample Data'!E1210&gt;0),'Test Sample Data'!E1210,$B$1),"")</f>
        <v/>
      </c>
      <c r="F1211" s="17" t="str">
        <f>IF(SUM('Test Sample Data'!F$3:F$98)&gt;10,IF(AND(ISNUMBER('Test Sample Data'!F1210),'Test Sample Data'!F1210&lt;$B$1,'Test Sample Data'!F1210&gt;0),'Test Sample Data'!F1210,$B$1),"")</f>
        <v/>
      </c>
      <c r="G1211" s="17" t="str">
        <f>IF(SUM('Test Sample Data'!G$3:G$98)&gt;10,IF(AND(ISNUMBER('Test Sample Data'!G1210),'Test Sample Data'!G1210&lt;$B$1,'Test Sample Data'!G1210&gt;0),'Test Sample Data'!G1210,$B$1),"")</f>
        <v/>
      </c>
      <c r="H1211" s="17" t="str">
        <f>IF(SUM('Test Sample Data'!H$3:H$98)&gt;10,IF(AND(ISNUMBER('Test Sample Data'!H1210),'Test Sample Data'!H1210&lt;$B$1,'Test Sample Data'!H1210&gt;0),'Test Sample Data'!H1210,$B$1),"")</f>
        <v/>
      </c>
      <c r="I1211" s="17" t="str">
        <f>IF(SUM('Test Sample Data'!I$3:I$98)&gt;10,IF(AND(ISNUMBER('Test Sample Data'!I1210),'Test Sample Data'!I1210&lt;$B$1,'Test Sample Data'!I1210&gt;0),'Test Sample Data'!I1210,$B$1),"")</f>
        <v/>
      </c>
      <c r="J1211" s="17" t="str">
        <f>IF(SUM('Test Sample Data'!J$3:J$98)&gt;10,IF(AND(ISNUMBER('Test Sample Data'!J1210),'Test Sample Data'!J1210&lt;$B$1,'Test Sample Data'!J1210&gt;0),'Test Sample Data'!J1210,$B$1),"")</f>
        <v/>
      </c>
      <c r="K1211" s="17" t="str">
        <f>IF(SUM('Test Sample Data'!K$3:K$98)&gt;10,IF(AND(ISNUMBER('Test Sample Data'!K1210),'Test Sample Data'!K1210&lt;$B$1,'Test Sample Data'!K1210&gt;0),'Test Sample Data'!K1210,$B$1),"")</f>
        <v/>
      </c>
      <c r="L1211" s="17" t="str">
        <f>IF(SUM('Test Sample Data'!L$3:L$98)&gt;10,IF(AND(ISNUMBER('Test Sample Data'!L1210),'Test Sample Data'!L1210&lt;$B$1,'Test Sample Data'!L1210&gt;0),'Test Sample Data'!L1210,$B$1),"")</f>
        <v/>
      </c>
      <c r="M1211" s="17" t="str">
        <f>IF(SUM('Test Sample Data'!M$3:M$98)&gt;10,IF(AND(ISNUMBER('Test Sample Data'!M1210),'Test Sample Data'!M1210&lt;$B$1,'Test Sample Data'!M1210&gt;0),'Test Sample Data'!M1210,$B$1),"")</f>
        <v/>
      </c>
      <c r="N1211" s="17" t="str">
        <f>'Gene Table'!E1210</f>
        <v>hsa-miR-4474-3p</v>
      </c>
      <c r="O1211" s="17" t="str">
        <f>'Gene Table'!B1210</f>
        <v>C08</v>
      </c>
      <c r="P1211" s="17" t="str">
        <f>IF(SUM('Control Sample Data'!D$3:D$98)&gt;10,IF(AND(ISNUMBER('Control Sample Data'!D1210),'Control Sample Data'!D1210&lt;$B$1,'Control Sample Data'!D1210&gt;0),'Control Sample Data'!D1210,$B$1),"")</f>
        <v/>
      </c>
      <c r="Q1211" s="17" t="str">
        <f>IF(SUM('Control Sample Data'!E$3:E$98)&gt;10,IF(AND(ISNUMBER('Control Sample Data'!E1210),'Control Sample Data'!E1210&lt;$B$1,'Control Sample Data'!E1210&gt;0),'Control Sample Data'!E1210,$B$1),"")</f>
        <v/>
      </c>
      <c r="R1211" s="17" t="str">
        <f>IF(SUM('Control Sample Data'!F$3:F$98)&gt;10,IF(AND(ISNUMBER('Control Sample Data'!F1210),'Control Sample Data'!F1210&lt;$B$1,'Control Sample Data'!F1210&gt;0),'Control Sample Data'!F1210,$B$1),"")</f>
        <v/>
      </c>
      <c r="S1211" s="17" t="str">
        <f>IF(SUM('Control Sample Data'!G$3:G$98)&gt;10,IF(AND(ISNUMBER('Control Sample Data'!G1210),'Control Sample Data'!G1210&lt;$B$1,'Control Sample Data'!G1210&gt;0),'Control Sample Data'!G1210,$B$1),"")</f>
        <v/>
      </c>
      <c r="T1211" s="17" t="str">
        <f>IF(SUM('Control Sample Data'!H$3:H$98)&gt;10,IF(AND(ISNUMBER('Control Sample Data'!H1210),'Control Sample Data'!H1210&lt;$B$1,'Control Sample Data'!H1210&gt;0),'Control Sample Data'!H1210,$B$1),"")</f>
        <v/>
      </c>
      <c r="U1211" s="17" t="str">
        <f>IF(SUM('Control Sample Data'!I$3:I$98)&gt;10,IF(AND(ISNUMBER('Control Sample Data'!I1210),'Control Sample Data'!I1210&lt;$B$1,'Control Sample Data'!I1210&gt;0),'Control Sample Data'!I1210,$B$1),"")</f>
        <v/>
      </c>
      <c r="V1211" s="17" t="str">
        <f>IF(SUM('Control Sample Data'!J$3:J$98)&gt;10,IF(AND(ISNUMBER('Control Sample Data'!J1210),'Control Sample Data'!J1210&lt;$B$1,'Control Sample Data'!J1210&gt;0),'Control Sample Data'!J1210,$B$1),"")</f>
        <v/>
      </c>
      <c r="W1211" s="17" t="str">
        <f>IF(SUM('Control Sample Data'!K$3:K$98)&gt;10,IF(AND(ISNUMBER('Control Sample Data'!K1210),'Control Sample Data'!K1210&lt;$B$1,'Control Sample Data'!K1210&gt;0),'Control Sample Data'!K1210,$B$1),"")</f>
        <v/>
      </c>
      <c r="X1211" s="17" t="str">
        <f>IF(SUM('Control Sample Data'!L$3:L$98)&gt;10,IF(AND(ISNUMBER('Control Sample Data'!L1210),'Control Sample Data'!L1210&lt;$B$1,'Control Sample Data'!L1210&gt;0),'Control Sample Data'!L1210,$B$1),"")</f>
        <v/>
      </c>
      <c r="Y1211" s="17" t="str">
        <f>IF(SUM('Control Sample Data'!M$3:M$98)&gt;10,IF(AND(ISNUMBER('Control Sample Data'!M1210),'Control Sample Data'!M1210&lt;$B$1,'Control Sample Data'!M1210&gt;0),'Control Sample Data'!M1210,$B$1),"")</f>
        <v/>
      </c>
      <c r="AT1211" s="36" t="str">
        <f t="shared" si="790"/>
        <v/>
      </c>
      <c r="AU1211" s="36" t="str">
        <f t="shared" si="791"/>
        <v/>
      </c>
      <c r="AV1211" s="36" t="str">
        <f t="shared" si="792"/>
        <v/>
      </c>
      <c r="AW1211" s="36" t="str">
        <f t="shared" si="793"/>
        <v/>
      </c>
      <c r="AX1211" s="36" t="str">
        <f t="shared" si="794"/>
        <v/>
      </c>
      <c r="AY1211" s="36" t="str">
        <f t="shared" si="795"/>
        <v/>
      </c>
      <c r="AZ1211" s="36" t="str">
        <f t="shared" si="796"/>
        <v/>
      </c>
      <c r="BA1211" s="36" t="str">
        <f t="shared" si="797"/>
        <v/>
      </c>
      <c r="BB1211" s="36" t="str">
        <f t="shared" si="798"/>
        <v/>
      </c>
      <c r="BC1211" s="36" t="str">
        <f t="shared" si="799"/>
        <v/>
      </c>
      <c r="BD1211" s="36" t="str">
        <f t="shared" si="800"/>
        <v/>
      </c>
      <c r="BE1211" s="36" t="str">
        <f t="shared" si="801"/>
        <v/>
      </c>
      <c r="BF1211" s="36" t="str">
        <f t="shared" si="802"/>
        <v/>
      </c>
      <c r="BG1211" s="36" t="str">
        <f t="shared" si="803"/>
        <v/>
      </c>
      <c r="BH1211" s="36" t="str">
        <f t="shared" si="804"/>
        <v/>
      </c>
      <c r="BI1211" s="36" t="str">
        <f t="shared" si="805"/>
        <v/>
      </c>
      <c r="BJ1211" s="36" t="str">
        <f t="shared" si="806"/>
        <v/>
      </c>
      <c r="BK1211" s="36" t="str">
        <f t="shared" si="807"/>
        <v/>
      </c>
      <c r="BL1211" s="36" t="str">
        <f t="shared" si="808"/>
        <v/>
      </c>
      <c r="BM1211" s="36" t="str">
        <f t="shared" si="809"/>
        <v/>
      </c>
      <c r="BN1211" s="38" t="e">
        <f t="shared" si="768"/>
        <v>#DIV/0!</v>
      </c>
      <c r="BO1211" s="38" t="e">
        <f t="shared" si="769"/>
        <v>#DIV/0!</v>
      </c>
      <c r="BP1211" s="39" t="str">
        <f t="shared" si="770"/>
        <v/>
      </c>
      <c r="BQ1211" s="39" t="str">
        <f t="shared" si="771"/>
        <v/>
      </c>
      <c r="BR1211" s="39" t="str">
        <f t="shared" si="772"/>
        <v/>
      </c>
      <c r="BS1211" s="39" t="str">
        <f t="shared" si="773"/>
        <v/>
      </c>
      <c r="BT1211" s="39" t="str">
        <f t="shared" si="774"/>
        <v/>
      </c>
      <c r="BU1211" s="39" t="str">
        <f t="shared" si="775"/>
        <v/>
      </c>
      <c r="BV1211" s="39" t="str">
        <f t="shared" si="776"/>
        <v/>
      </c>
      <c r="BW1211" s="39" t="str">
        <f t="shared" si="777"/>
        <v/>
      </c>
      <c r="BX1211" s="39" t="str">
        <f t="shared" si="778"/>
        <v/>
      </c>
      <c r="BY1211" s="39" t="str">
        <f t="shared" si="779"/>
        <v/>
      </c>
      <c r="BZ1211" s="39" t="str">
        <f t="shared" si="780"/>
        <v/>
      </c>
      <c r="CA1211" s="39" t="str">
        <f t="shared" si="781"/>
        <v/>
      </c>
      <c r="CB1211" s="39" t="str">
        <f t="shared" si="782"/>
        <v/>
      </c>
      <c r="CC1211" s="39" t="str">
        <f t="shared" si="783"/>
        <v/>
      </c>
      <c r="CD1211" s="39" t="str">
        <f t="shared" si="784"/>
        <v/>
      </c>
      <c r="CE1211" s="39" t="str">
        <f t="shared" si="785"/>
        <v/>
      </c>
      <c r="CF1211" s="39" t="str">
        <f t="shared" si="786"/>
        <v/>
      </c>
      <c r="CG1211" s="39" t="str">
        <f t="shared" si="787"/>
        <v/>
      </c>
      <c r="CH1211" s="39" t="str">
        <f t="shared" si="788"/>
        <v/>
      </c>
      <c r="CI1211" s="39" t="str">
        <f t="shared" si="789"/>
        <v/>
      </c>
    </row>
    <row r="1212" spans="1:87">
      <c r="A1212" s="18"/>
      <c r="B1212" s="15" t="str">
        <f>'Gene Table'!E1211</f>
        <v>hsa-miR-3929</v>
      </c>
      <c r="C1212" s="15" t="str">
        <f>'Gene Table'!B1211</f>
        <v>C09</v>
      </c>
      <c r="D1212" s="16" t="str">
        <f>IF(SUM('Test Sample Data'!D$3:D$98)&gt;10,IF(AND(ISNUMBER('Test Sample Data'!D1211),'Test Sample Data'!D1211&lt;$B$1,'Test Sample Data'!D1211&gt;0),'Test Sample Data'!D1211,$B$1),"")</f>
        <v/>
      </c>
      <c r="E1212" s="17" t="str">
        <f>IF(SUM('Test Sample Data'!E$3:E$98)&gt;10,IF(AND(ISNUMBER('Test Sample Data'!E1211),'Test Sample Data'!E1211&lt;$B$1,'Test Sample Data'!E1211&gt;0),'Test Sample Data'!E1211,$B$1),"")</f>
        <v/>
      </c>
      <c r="F1212" s="17" t="str">
        <f>IF(SUM('Test Sample Data'!F$3:F$98)&gt;10,IF(AND(ISNUMBER('Test Sample Data'!F1211),'Test Sample Data'!F1211&lt;$B$1,'Test Sample Data'!F1211&gt;0),'Test Sample Data'!F1211,$B$1),"")</f>
        <v/>
      </c>
      <c r="G1212" s="17" t="str">
        <f>IF(SUM('Test Sample Data'!G$3:G$98)&gt;10,IF(AND(ISNUMBER('Test Sample Data'!G1211),'Test Sample Data'!G1211&lt;$B$1,'Test Sample Data'!G1211&gt;0),'Test Sample Data'!G1211,$B$1),"")</f>
        <v/>
      </c>
      <c r="H1212" s="17" t="str">
        <f>IF(SUM('Test Sample Data'!H$3:H$98)&gt;10,IF(AND(ISNUMBER('Test Sample Data'!H1211),'Test Sample Data'!H1211&lt;$B$1,'Test Sample Data'!H1211&gt;0),'Test Sample Data'!H1211,$B$1),"")</f>
        <v/>
      </c>
      <c r="I1212" s="17" t="str">
        <f>IF(SUM('Test Sample Data'!I$3:I$98)&gt;10,IF(AND(ISNUMBER('Test Sample Data'!I1211),'Test Sample Data'!I1211&lt;$B$1,'Test Sample Data'!I1211&gt;0),'Test Sample Data'!I1211,$B$1),"")</f>
        <v/>
      </c>
      <c r="J1212" s="17" t="str">
        <f>IF(SUM('Test Sample Data'!J$3:J$98)&gt;10,IF(AND(ISNUMBER('Test Sample Data'!J1211),'Test Sample Data'!J1211&lt;$B$1,'Test Sample Data'!J1211&gt;0),'Test Sample Data'!J1211,$B$1),"")</f>
        <v/>
      </c>
      <c r="K1212" s="17" t="str">
        <f>IF(SUM('Test Sample Data'!K$3:K$98)&gt;10,IF(AND(ISNUMBER('Test Sample Data'!K1211),'Test Sample Data'!K1211&lt;$B$1,'Test Sample Data'!K1211&gt;0),'Test Sample Data'!K1211,$B$1),"")</f>
        <v/>
      </c>
      <c r="L1212" s="17" t="str">
        <f>IF(SUM('Test Sample Data'!L$3:L$98)&gt;10,IF(AND(ISNUMBER('Test Sample Data'!L1211),'Test Sample Data'!L1211&lt;$B$1,'Test Sample Data'!L1211&gt;0),'Test Sample Data'!L1211,$B$1),"")</f>
        <v/>
      </c>
      <c r="M1212" s="17" t="str">
        <f>IF(SUM('Test Sample Data'!M$3:M$98)&gt;10,IF(AND(ISNUMBER('Test Sample Data'!M1211),'Test Sample Data'!M1211&lt;$B$1,'Test Sample Data'!M1211&gt;0),'Test Sample Data'!M1211,$B$1),"")</f>
        <v/>
      </c>
      <c r="N1212" s="17" t="str">
        <f>'Gene Table'!E1211</f>
        <v>hsa-miR-3929</v>
      </c>
      <c r="O1212" s="17" t="str">
        <f>'Gene Table'!B1211</f>
        <v>C09</v>
      </c>
      <c r="P1212" s="17" t="str">
        <f>IF(SUM('Control Sample Data'!D$3:D$98)&gt;10,IF(AND(ISNUMBER('Control Sample Data'!D1211),'Control Sample Data'!D1211&lt;$B$1,'Control Sample Data'!D1211&gt;0),'Control Sample Data'!D1211,$B$1),"")</f>
        <v/>
      </c>
      <c r="Q1212" s="17" t="str">
        <f>IF(SUM('Control Sample Data'!E$3:E$98)&gt;10,IF(AND(ISNUMBER('Control Sample Data'!E1211),'Control Sample Data'!E1211&lt;$B$1,'Control Sample Data'!E1211&gt;0),'Control Sample Data'!E1211,$B$1),"")</f>
        <v/>
      </c>
      <c r="R1212" s="17" t="str">
        <f>IF(SUM('Control Sample Data'!F$3:F$98)&gt;10,IF(AND(ISNUMBER('Control Sample Data'!F1211),'Control Sample Data'!F1211&lt;$B$1,'Control Sample Data'!F1211&gt;0),'Control Sample Data'!F1211,$B$1),"")</f>
        <v/>
      </c>
      <c r="S1212" s="17" t="str">
        <f>IF(SUM('Control Sample Data'!G$3:G$98)&gt;10,IF(AND(ISNUMBER('Control Sample Data'!G1211),'Control Sample Data'!G1211&lt;$B$1,'Control Sample Data'!G1211&gt;0),'Control Sample Data'!G1211,$B$1),"")</f>
        <v/>
      </c>
      <c r="T1212" s="17" t="str">
        <f>IF(SUM('Control Sample Data'!H$3:H$98)&gt;10,IF(AND(ISNUMBER('Control Sample Data'!H1211),'Control Sample Data'!H1211&lt;$B$1,'Control Sample Data'!H1211&gt;0),'Control Sample Data'!H1211,$B$1),"")</f>
        <v/>
      </c>
      <c r="U1212" s="17" t="str">
        <f>IF(SUM('Control Sample Data'!I$3:I$98)&gt;10,IF(AND(ISNUMBER('Control Sample Data'!I1211),'Control Sample Data'!I1211&lt;$B$1,'Control Sample Data'!I1211&gt;0),'Control Sample Data'!I1211,$B$1),"")</f>
        <v/>
      </c>
      <c r="V1212" s="17" t="str">
        <f>IF(SUM('Control Sample Data'!J$3:J$98)&gt;10,IF(AND(ISNUMBER('Control Sample Data'!J1211),'Control Sample Data'!J1211&lt;$B$1,'Control Sample Data'!J1211&gt;0),'Control Sample Data'!J1211,$B$1),"")</f>
        <v/>
      </c>
      <c r="W1212" s="17" t="str">
        <f>IF(SUM('Control Sample Data'!K$3:K$98)&gt;10,IF(AND(ISNUMBER('Control Sample Data'!K1211),'Control Sample Data'!K1211&lt;$B$1,'Control Sample Data'!K1211&gt;0),'Control Sample Data'!K1211,$B$1),"")</f>
        <v/>
      </c>
      <c r="X1212" s="17" t="str">
        <f>IF(SUM('Control Sample Data'!L$3:L$98)&gt;10,IF(AND(ISNUMBER('Control Sample Data'!L1211),'Control Sample Data'!L1211&lt;$B$1,'Control Sample Data'!L1211&gt;0),'Control Sample Data'!L1211,$B$1),"")</f>
        <v/>
      </c>
      <c r="Y1212" s="17" t="str">
        <f>IF(SUM('Control Sample Data'!M$3:M$98)&gt;10,IF(AND(ISNUMBER('Control Sample Data'!M1211),'Control Sample Data'!M1211&lt;$B$1,'Control Sample Data'!M1211&gt;0),'Control Sample Data'!M1211,$B$1),"")</f>
        <v/>
      </c>
      <c r="AT1212" s="36" t="str">
        <f t="shared" si="790"/>
        <v/>
      </c>
      <c r="AU1212" s="36" t="str">
        <f t="shared" si="791"/>
        <v/>
      </c>
      <c r="AV1212" s="36" t="str">
        <f t="shared" si="792"/>
        <v/>
      </c>
      <c r="AW1212" s="36" t="str">
        <f t="shared" si="793"/>
        <v/>
      </c>
      <c r="AX1212" s="36" t="str">
        <f t="shared" si="794"/>
        <v/>
      </c>
      <c r="AY1212" s="36" t="str">
        <f t="shared" si="795"/>
        <v/>
      </c>
      <c r="AZ1212" s="36" t="str">
        <f t="shared" si="796"/>
        <v/>
      </c>
      <c r="BA1212" s="36" t="str">
        <f t="shared" si="797"/>
        <v/>
      </c>
      <c r="BB1212" s="36" t="str">
        <f t="shared" si="798"/>
        <v/>
      </c>
      <c r="BC1212" s="36" t="str">
        <f t="shared" si="799"/>
        <v/>
      </c>
      <c r="BD1212" s="36" t="str">
        <f t="shared" si="800"/>
        <v/>
      </c>
      <c r="BE1212" s="36" t="str">
        <f t="shared" si="801"/>
        <v/>
      </c>
      <c r="BF1212" s="36" t="str">
        <f t="shared" si="802"/>
        <v/>
      </c>
      <c r="BG1212" s="36" t="str">
        <f t="shared" si="803"/>
        <v/>
      </c>
      <c r="BH1212" s="36" t="str">
        <f t="shared" si="804"/>
        <v/>
      </c>
      <c r="BI1212" s="36" t="str">
        <f t="shared" si="805"/>
        <v/>
      </c>
      <c r="BJ1212" s="36" t="str">
        <f t="shared" si="806"/>
        <v/>
      </c>
      <c r="BK1212" s="36" t="str">
        <f t="shared" si="807"/>
        <v/>
      </c>
      <c r="BL1212" s="36" t="str">
        <f t="shared" si="808"/>
        <v/>
      </c>
      <c r="BM1212" s="36" t="str">
        <f t="shared" si="809"/>
        <v/>
      </c>
      <c r="BN1212" s="38" t="e">
        <f t="shared" si="768"/>
        <v>#DIV/0!</v>
      </c>
      <c r="BO1212" s="38" t="e">
        <f t="shared" si="769"/>
        <v>#DIV/0!</v>
      </c>
      <c r="BP1212" s="39" t="str">
        <f t="shared" si="770"/>
        <v/>
      </c>
      <c r="BQ1212" s="39" t="str">
        <f t="shared" si="771"/>
        <v/>
      </c>
      <c r="BR1212" s="39" t="str">
        <f t="shared" si="772"/>
        <v/>
      </c>
      <c r="BS1212" s="39" t="str">
        <f t="shared" si="773"/>
        <v/>
      </c>
      <c r="BT1212" s="39" t="str">
        <f t="shared" si="774"/>
        <v/>
      </c>
      <c r="BU1212" s="39" t="str">
        <f t="shared" si="775"/>
        <v/>
      </c>
      <c r="BV1212" s="39" t="str">
        <f t="shared" si="776"/>
        <v/>
      </c>
      <c r="BW1212" s="39" t="str">
        <f t="shared" si="777"/>
        <v/>
      </c>
      <c r="BX1212" s="39" t="str">
        <f t="shared" si="778"/>
        <v/>
      </c>
      <c r="BY1212" s="39" t="str">
        <f t="shared" si="779"/>
        <v/>
      </c>
      <c r="BZ1212" s="39" t="str">
        <f t="shared" si="780"/>
        <v/>
      </c>
      <c r="CA1212" s="39" t="str">
        <f t="shared" si="781"/>
        <v/>
      </c>
      <c r="CB1212" s="39" t="str">
        <f t="shared" si="782"/>
        <v/>
      </c>
      <c r="CC1212" s="39" t="str">
        <f t="shared" si="783"/>
        <v/>
      </c>
      <c r="CD1212" s="39" t="str">
        <f t="shared" si="784"/>
        <v/>
      </c>
      <c r="CE1212" s="39" t="str">
        <f t="shared" si="785"/>
        <v/>
      </c>
      <c r="CF1212" s="39" t="str">
        <f t="shared" si="786"/>
        <v/>
      </c>
      <c r="CG1212" s="39" t="str">
        <f t="shared" si="787"/>
        <v/>
      </c>
      <c r="CH1212" s="39" t="str">
        <f t="shared" si="788"/>
        <v/>
      </c>
      <c r="CI1212" s="39" t="str">
        <f t="shared" si="789"/>
        <v/>
      </c>
    </row>
    <row r="1213" spans="1:87">
      <c r="A1213" s="18"/>
      <c r="B1213" s="15" t="str">
        <f>'Gene Table'!E1212</f>
        <v>hsa-miR-4475</v>
      </c>
      <c r="C1213" s="15" t="str">
        <f>'Gene Table'!B1212</f>
        <v>C10</v>
      </c>
      <c r="D1213" s="16" t="str">
        <f>IF(SUM('Test Sample Data'!D$3:D$98)&gt;10,IF(AND(ISNUMBER('Test Sample Data'!D1212),'Test Sample Data'!D1212&lt;$B$1,'Test Sample Data'!D1212&gt;0),'Test Sample Data'!D1212,$B$1),"")</f>
        <v/>
      </c>
      <c r="E1213" s="17" t="str">
        <f>IF(SUM('Test Sample Data'!E$3:E$98)&gt;10,IF(AND(ISNUMBER('Test Sample Data'!E1212),'Test Sample Data'!E1212&lt;$B$1,'Test Sample Data'!E1212&gt;0),'Test Sample Data'!E1212,$B$1),"")</f>
        <v/>
      </c>
      <c r="F1213" s="17" t="str">
        <f>IF(SUM('Test Sample Data'!F$3:F$98)&gt;10,IF(AND(ISNUMBER('Test Sample Data'!F1212),'Test Sample Data'!F1212&lt;$B$1,'Test Sample Data'!F1212&gt;0),'Test Sample Data'!F1212,$B$1),"")</f>
        <v/>
      </c>
      <c r="G1213" s="17" t="str">
        <f>IF(SUM('Test Sample Data'!G$3:G$98)&gt;10,IF(AND(ISNUMBER('Test Sample Data'!G1212),'Test Sample Data'!G1212&lt;$B$1,'Test Sample Data'!G1212&gt;0),'Test Sample Data'!G1212,$B$1),"")</f>
        <v/>
      </c>
      <c r="H1213" s="17" t="str">
        <f>IF(SUM('Test Sample Data'!H$3:H$98)&gt;10,IF(AND(ISNUMBER('Test Sample Data'!H1212),'Test Sample Data'!H1212&lt;$B$1,'Test Sample Data'!H1212&gt;0),'Test Sample Data'!H1212,$B$1),"")</f>
        <v/>
      </c>
      <c r="I1213" s="17" t="str">
        <f>IF(SUM('Test Sample Data'!I$3:I$98)&gt;10,IF(AND(ISNUMBER('Test Sample Data'!I1212),'Test Sample Data'!I1212&lt;$B$1,'Test Sample Data'!I1212&gt;0),'Test Sample Data'!I1212,$B$1),"")</f>
        <v/>
      </c>
      <c r="J1213" s="17" t="str">
        <f>IF(SUM('Test Sample Data'!J$3:J$98)&gt;10,IF(AND(ISNUMBER('Test Sample Data'!J1212),'Test Sample Data'!J1212&lt;$B$1,'Test Sample Data'!J1212&gt;0),'Test Sample Data'!J1212,$B$1),"")</f>
        <v/>
      </c>
      <c r="K1213" s="17" t="str">
        <f>IF(SUM('Test Sample Data'!K$3:K$98)&gt;10,IF(AND(ISNUMBER('Test Sample Data'!K1212),'Test Sample Data'!K1212&lt;$B$1,'Test Sample Data'!K1212&gt;0),'Test Sample Data'!K1212,$B$1),"")</f>
        <v/>
      </c>
      <c r="L1213" s="17" t="str">
        <f>IF(SUM('Test Sample Data'!L$3:L$98)&gt;10,IF(AND(ISNUMBER('Test Sample Data'!L1212),'Test Sample Data'!L1212&lt;$B$1,'Test Sample Data'!L1212&gt;0),'Test Sample Data'!L1212,$B$1),"")</f>
        <v/>
      </c>
      <c r="M1213" s="17" t="str">
        <f>IF(SUM('Test Sample Data'!M$3:M$98)&gt;10,IF(AND(ISNUMBER('Test Sample Data'!M1212),'Test Sample Data'!M1212&lt;$B$1,'Test Sample Data'!M1212&gt;0),'Test Sample Data'!M1212,$B$1),"")</f>
        <v/>
      </c>
      <c r="N1213" s="17" t="str">
        <f>'Gene Table'!E1212</f>
        <v>hsa-miR-4475</v>
      </c>
      <c r="O1213" s="17" t="str">
        <f>'Gene Table'!B1212</f>
        <v>C10</v>
      </c>
      <c r="P1213" s="17" t="str">
        <f>IF(SUM('Control Sample Data'!D$3:D$98)&gt;10,IF(AND(ISNUMBER('Control Sample Data'!D1212),'Control Sample Data'!D1212&lt;$B$1,'Control Sample Data'!D1212&gt;0),'Control Sample Data'!D1212,$B$1),"")</f>
        <v/>
      </c>
      <c r="Q1213" s="17" t="str">
        <f>IF(SUM('Control Sample Data'!E$3:E$98)&gt;10,IF(AND(ISNUMBER('Control Sample Data'!E1212),'Control Sample Data'!E1212&lt;$B$1,'Control Sample Data'!E1212&gt;0),'Control Sample Data'!E1212,$B$1),"")</f>
        <v/>
      </c>
      <c r="R1213" s="17" t="str">
        <f>IF(SUM('Control Sample Data'!F$3:F$98)&gt;10,IF(AND(ISNUMBER('Control Sample Data'!F1212),'Control Sample Data'!F1212&lt;$B$1,'Control Sample Data'!F1212&gt;0),'Control Sample Data'!F1212,$B$1),"")</f>
        <v/>
      </c>
      <c r="S1213" s="17" t="str">
        <f>IF(SUM('Control Sample Data'!G$3:G$98)&gt;10,IF(AND(ISNUMBER('Control Sample Data'!G1212),'Control Sample Data'!G1212&lt;$B$1,'Control Sample Data'!G1212&gt;0),'Control Sample Data'!G1212,$B$1),"")</f>
        <v/>
      </c>
      <c r="T1213" s="17" t="str">
        <f>IF(SUM('Control Sample Data'!H$3:H$98)&gt;10,IF(AND(ISNUMBER('Control Sample Data'!H1212),'Control Sample Data'!H1212&lt;$B$1,'Control Sample Data'!H1212&gt;0),'Control Sample Data'!H1212,$B$1),"")</f>
        <v/>
      </c>
      <c r="U1213" s="17" t="str">
        <f>IF(SUM('Control Sample Data'!I$3:I$98)&gt;10,IF(AND(ISNUMBER('Control Sample Data'!I1212),'Control Sample Data'!I1212&lt;$B$1,'Control Sample Data'!I1212&gt;0),'Control Sample Data'!I1212,$B$1),"")</f>
        <v/>
      </c>
      <c r="V1213" s="17" t="str">
        <f>IF(SUM('Control Sample Data'!J$3:J$98)&gt;10,IF(AND(ISNUMBER('Control Sample Data'!J1212),'Control Sample Data'!J1212&lt;$B$1,'Control Sample Data'!J1212&gt;0),'Control Sample Data'!J1212,$B$1),"")</f>
        <v/>
      </c>
      <c r="W1213" s="17" t="str">
        <f>IF(SUM('Control Sample Data'!K$3:K$98)&gt;10,IF(AND(ISNUMBER('Control Sample Data'!K1212),'Control Sample Data'!K1212&lt;$B$1,'Control Sample Data'!K1212&gt;0),'Control Sample Data'!K1212,$B$1),"")</f>
        <v/>
      </c>
      <c r="X1213" s="17" t="str">
        <f>IF(SUM('Control Sample Data'!L$3:L$98)&gt;10,IF(AND(ISNUMBER('Control Sample Data'!L1212),'Control Sample Data'!L1212&lt;$B$1,'Control Sample Data'!L1212&gt;0),'Control Sample Data'!L1212,$B$1),"")</f>
        <v/>
      </c>
      <c r="Y1213" s="17" t="str">
        <f>IF(SUM('Control Sample Data'!M$3:M$98)&gt;10,IF(AND(ISNUMBER('Control Sample Data'!M1212),'Control Sample Data'!M1212&lt;$B$1,'Control Sample Data'!M1212&gt;0),'Control Sample Data'!M1212,$B$1),"")</f>
        <v/>
      </c>
      <c r="AT1213" s="36" t="str">
        <f t="shared" si="790"/>
        <v/>
      </c>
      <c r="AU1213" s="36" t="str">
        <f t="shared" si="791"/>
        <v/>
      </c>
      <c r="AV1213" s="36" t="str">
        <f t="shared" si="792"/>
        <v/>
      </c>
      <c r="AW1213" s="36" t="str">
        <f t="shared" si="793"/>
        <v/>
      </c>
      <c r="AX1213" s="36" t="str">
        <f t="shared" si="794"/>
        <v/>
      </c>
      <c r="AY1213" s="36" t="str">
        <f t="shared" si="795"/>
        <v/>
      </c>
      <c r="AZ1213" s="36" t="str">
        <f t="shared" si="796"/>
        <v/>
      </c>
      <c r="BA1213" s="36" t="str">
        <f t="shared" si="797"/>
        <v/>
      </c>
      <c r="BB1213" s="36" t="str">
        <f t="shared" si="798"/>
        <v/>
      </c>
      <c r="BC1213" s="36" t="str">
        <f t="shared" si="799"/>
        <v/>
      </c>
      <c r="BD1213" s="36" t="str">
        <f t="shared" si="800"/>
        <v/>
      </c>
      <c r="BE1213" s="36" t="str">
        <f t="shared" si="801"/>
        <v/>
      </c>
      <c r="BF1213" s="36" t="str">
        <f t="shared" si="802"/>
        <v/>
      </c>
      <c r="BG1213" s="36" t="str">
        <f t="shared" si="803"/>
        <v/>
      </c>
      <c r="BH1213" s="36" t="str">
        <f t="shared" si="804"/>
        <v/>
      </c>
      <c r="BI1213" s="36" t="str">
        <f t="shared" si="805"/>
        <v/>
      </c>
      <c r="BJ1213" s="36" t="str">
        <f t="shared" si="806"/>
        <v/>
      </c>
      <c r="BK1213" s="36" t="str">
        <f t="shared" si="807"/>
        <v/>
      </c>
      <c r="BL1213" s="36" t="str">
        <f t="shared" si="808"/>
        <v/>
      </c>
      <c r="BM1213" s="36" t="str">
        <f t="shared" si="809"/>
        <v/>
      </c>
      <c r="BN1213" s="38" t="e">
        <f t="shared" si="768"/>
        <v>#DIV/0!</v>
      </c>
      <c r="BO1213" s="38" t="e">
        <f t="shared" si="769"/>
        <v>#DIV/0!</v>
      </c>
      <c r="BP1213" s="39" t="str">
        <f t="shared" si="770"/>
        <v/>
      </c>
      <c r="BQ1213" s="39" t="str">
        <f t="shared" si="771"/>
        <v/>
      </c>
      <c r="BR1213" s="39" t="str">
        <f t="shared" si="772"/>
        <v/>
      </c>
      <c r="BS1213" s="39" t="str">
        <f t="shared" si="773"/>
        <v/>
      </c>
      <c r="BT1213" s="39" t="str">
        <f t="shared" si="774"/>
        <v/>
      </c>
      <c r="BU1213" s="39" t="str">
        <f t="shared" si="775"/>
        <v/>
      </c>
      <c r="BV1213" s="39" t="str">
        <f t="shared" si="776"/>
        <v/>
      </c>
      <c r="BW1213" s="39" t="str">
        <f t="shared" si="777"/>
        <v/>
      </c>
      <c r="BX1213" s="39" t="str">
        <f t="shared" si="778"/>
        <v/>
      </c>
      <c r="BY1213" s="39" t="str">
        <f t="shared" si="779"/>
        <v/>
      </c>
      <c r="BZ1213" s="39" t="str">
        <f t="shared" si="780"/>
        <v/>
      </c>
      <c r="CA1213" s="39" t="str">
        <f t="shared" si="781"/>
        <v/>
      </c>
      <c r="CB1213" s="39" t="str">
        <f t="shared" si="782"/>
        <v/>
      </c>
      <c r="CC1213" s="39" t="str">
        <f t="shared" si="783"/>
        <v/>
      </c>
      <c r="CD1213" s="39" t="str">
        <f t="shared" si="784"/>
        <v/>
      </c>
      <c r="CE1213" s="39" t="str">
        <f t="shared" si="785"/>
        <v/>
      </c>
      <c r="CF1213" s="39" t="str">
        <f t="shared" si="786"/>
        <v/>
      </c>
      <c r="CG1213" s="39" t="str">
        <f t="shared" si="787"/>
        <v/>
      </c>
      <c r="CH1213" s="39" t="str">
        <f t="shared" si="788"/>
        <v/>
      </c>
      <c r="CI1213" s="39" t="str">
        <f t="shared" si="789"/>
        <v/>
      </c>
    </row>
    <row r="1214" spans="1:87">
      <c r="A1214" s="18"/>
      <c r="B1214" s="15" t="str">
        <f>'Gene Table'!E1213</f>
        <v>hsa-miR-3935</v>
      </c>
      <c r="C1214" s="15" t="str">
        <f>'Gene Table'!B1213</f>
        <v>C11</v>
      </c>
      <c r="D1214" s="16" t="str">
        <f>IF(SUM('Test Sample Data'!D$3:D$98)&gt;10,IF(AND(ISNUMBER('Test Sample Data'!D1213),'Test Sample Data'!D1213&lt;$B$1,'Test Sample Data'!D1213&gt;0),'Test Sample Data'!D1213,$B$1),"")</f>
        <v/>
      </c>
      <c r="E1214" s="17" t="str">
        <f>IF(SUM('Test Sample Data'!E$3:E$98)&gt;10,IF(AND(ISNUMBER('Test Sample Data'!E1213),'Test Sample Data'!E1213&lt;$B$1,'Test Sample Data'!E1213&gt;0),'Test Sample Data'!E1213,$B$1),"")</f>
        <v/>
      </c>
      <c r="F1214" s="17" t="str">
        <f>IF(SUM('Test Sample Data'!F$3:F$98)&gt;10,IF(AND(ISNUMBER('Test Sample Data'!F1213),'Test Sample Data'!F1213&lt;$B$1,'Test Sample Data'!F1213&gt;0),'Test Sample Data'!F1213,$B$1),"")</f>
        <v/>
      </c>
      <c r="G1214" s="17" t="str">
        <f>IF(SUM('Test Sample Data'!G$3:G$98)&gt;10,IF(AND(ISNUMBER('Test Sample Data'!G1213),'Test Sample Data'!G1213&lt;$B$1,'Test Sample Data'!G1213&gt;0),'Test Sample Data'!G1213,$B$1),"")</f>
        <v/>
      </c>
      <c r="H1214" s="17" t="str">
        <f>IF(SUM('Test Sample Data'!H$3:H$98)&gt;10,IF(AND(ISNUMBER('Test Sample Data'!H1213),'Test Sample Data'!H1213&lt;$B$1,'Test Sample Data'!H1213&gt;0),'Test Sample Data'!H1213,$B$1),"")</f>
        <v/>
      </c>
      <c r="I1214" s="17" t="str">
        <f>IF(SUM('Test Sample Data'!I$3:I$98)&gt;10,IF(AND(ISNUMBER('Test Sample Data'!I1213),'Test Sample Data'!I1213&lt;$B$1,'Test Sample Data'!I1213&gt;0),'Test Sample Data'!I1213,$B$1),"")</f>
        <v/>
      </c>
      <c r="J1214" s="17" t="str">
        <f>IF(SUM('Test Sample Data'!J$3:J$98)&gt;10,IF(AND(ISNUMBER('Test Sample Data'!J1213),'Test Sample Data'!J1213&lt;$B$1,'Test Sample Data'!J1213&gt;0),'Test Sample Data'!J1213,$B$1),"")</f>
        <v/>
      </c>
      <c r="K1214" s="17" t="str">
        <f>IF(SUM('Test Sample Data'!K$3:K$98)&gt;10,IF(AND(ISNUMBER('Test Sample Data'!K1213),'Test Sample Data'!K1213&lt;$B$1,'Test Sample Data'!K1213&gt;0),'Test Sample Data'!K1213,$B$1),"")</f>
        <v/>
      </c>
      <c r="L1214" s="17" t="str">
        <f>IF(SUM('Test Sample Data'!L$3:L$98)&gt;10,IF(AND(ISNUMBER('Test Sample Data'!L1213),'Test Sample Data'!L1213&lt;$B$1,'Test Sample Data'!L1213&gt;0),'Test Sample Data'!L1213,$B$1),"")</f>
        <v/>
      </c>
      <c r="M1214" s="17" t="str">
        <f>IF(SUM('Test Sample Data'!M$3:M$98)&gt;10,IF(AND(ISNUMBER('Test Sample Data'!M1213),'Test Sample Data'!M1213&lt;$B$1,'Test Sample Data'!M1213&gt;0),'Test Sample Data'!M1213,$B$1),"")</f>
        <v/>
      </c>
      <c r="N1214" s="17" t="str">
        <f>'Gene Table'!E1213</f>
        <v>hsa-miR-3935</v>
      </c>
      <c r="O1214" s="17" t="str">
        <f>'Gene Table'!B1213</f>
        <v>C11</v>
      </c>
      <c r="P1214" s="17" t="str">
        <f>IF(SUM('Control Sample Data'!D$3:D$98)&gt;10,IF(AND(ISNUMBER('Control Sample Data'!D1213),'Control Sample Data'!D1213&lt;$B$1,'Control Sample Data'!D1213&gt;0),'Control Sample Data'!D1213,$B$1),"")</f>
        <v/>
      </c>
      <c r="Q1214" s="17" t="str">
        <f>IF(SUM('Control Sample Data'!E$3:E$98)&gt;10,IF(AND(ISNUMBER('Control Sample Data'!E1213),'Control Sample Data'!E1213&lt;$B$1,'Control Sample Data'!E1213&gt;0),'Control Sample Data'!E1213,$B$1),"")</f>
        <v/>
      </c>
      <c r="R1214" s="17" t="str">
        <f>IF(SUM('Control Sample Data'!F$3:F$98)&gt;10,IF(AND(ISNUMBER('Control Sample Data'!F1213),'Control Sample Data'!F1213&lt;$B$1,'Control Sample Data'!F1213&gt;0),'Control Sample Data'!F1213,$B$1),"")</f>
        <v/>
      </c>
      <c r="S1214" s="17" t="str">
        <f>IF(SUM('Control Sample Data'!G$3:G$98)&gt;10,IF(AND(ISNUMBER('Control Sample Data'!G1213),'Control Sample Data'!G1213&lt;$B$1,'Control Sample Data'!G1213&gt;0),'Control Sample Data'!G1213,$B$1),"")</f>
        <v/>
      </c>
      <c r="T1214" s="17" t="str">
        <f>IF(SUM('Control Sample Data'!H$3:H$98)&gt;10,IF(AND(ISNUMBER('Control Sample Data'!H1213),'Control Sample Data'!H1213&lt;$B$1,'Control Sample Data'!H1213&gt;0),'Control Sample Data'!H1213,$B$1),"")</f>
        <v/>
      </c>
      <c r="U1214" s="17" t="str">
        <f>IF(SUM('Control Sample Data'!I$3:I$98)&gt;10,IF(AND(ISNUMBER('Control Sample Data'!I1213),'Control Sample Data'!I1213&lt;$B$1,'Control Sample Data'!I1213&gt;0),'Control Sample Data'!I1213,$B$1),"")</f>
        <v/>
      </c>
      <c r="V1214" s="17" t="str">
        <f>IF(SUM('Control Sample Data'!J$3:J$98)&gt;10,IF(AND(ISNUMBER('Control Sample Data'!J1213),'Control Sample Data'!J1213&lt;$B$1,'Control Sample Data'!J1213&gt;0),'Control Sample Data'!J1213,$B$1),"")</f>
        <v/>
      </c>
      <c r="W1214" s="17" t="str">
        <f>IF(SUM('Control Sample Data'!K$3:K$98)&gt;10,IF(AND(ISNUMBER('Control Sample Data'!K1213),'Control Sample Data'!K1213&lt;$B$1,'Control Sample Data'!K1213&gt;0),'Control Sample Data'!K1213,$B$1),"")</f>
        <v/>
      </c>
      <c r="X1214" s="17" t="str">
        <f>IF(SUM('Control Sample Data'!L$3:L$98)&gt;10,IF(AND(ISNUMBER('Control Sample Data'!L1213),'Control Sample Data'!L1213&lt;$B$1,'Control Sample Data'!L1213&gt;0),'Control Sample Data'!L1213,$B$1),"")</f>
        <v/>
      </c>
      <c r="Y1214" s="17" t="str">
        <f>IF(SUM('Control Sample Data'!M$3:M$98)&gt;10,IF(AND(ISNUMBER('Control Sample Data'!M1213),'Control Sample Data'!M1213&lt;$B$1,'Control Sample Data'!M1213&gt;0),'Control Sample Data'!M1213,$B$1),"")</f>
        <v/>
      </c>
      <c r="AT1214" s="36" t="str">
        <f t="shared" si="790"/>
        <v/>
      </c>
      <c r="AU1214" s="36" t="str">
        <f t="shared" si="791"/>
        <v/>
      </c>
      <c r="AV1214" s="36" t="str">
        <f t="shared" si="792"/>
        <v/>
      </c>
      <c r="AW1214" s="36" t="str">
        <f t="shared" si="793"/>
        <v/>
      </c>
      <c r="AX1214" s="36" t="str">
        <f t="shared" si="794"/>
        <v/>
      </c>
      <c r="AY1214" s="36" t="str">
        <f t="shared" si="795"/>
        <v/>
      </c>
      <c r="AZ1214" s="36" t="str">
        <f t="shared" si="796"/>
        <v/>
      </c>
      <c r="BA1214" s="36" t="str">
        <f t="shared" si="797"/>
        <v/>
      </c>
      <c r="BB1214" s="36" t="str">
        <f t="shared" si="798"/>
        <v/>
      </c>
      <c r="BC1214" s="36" t="str">
        <f t="shared" si="799"/>
        <v/>
      </c>
      <c r="BD1214" s="36" t="str">
        <f t="shared" si="800"/>
        <v/>
      </c>
      <c r="BE1214" s="36" t="str">
        <f t="shared" si="801"/>
        <v/>
      </c>
      <c r="BF1214" s="36" t="str">
        <f t="shared" si="802"/>
        <v/>
      </c>
      <c r="BG1214" s="36" t="str">
        <f t="shared" si="803"/>
        <v/>
      </c>
      <c r="BH1214" s="36" t="str">
        <f t="shared" si="804"/>
        <v/>
      </c>
      <c r="BI1214" s="36" t="str">
        <f t="shared" si="805"/>
        <v/>
      </c>
      <c r="BJ1214" s="36" t="str">
        <f t="shared" si="806"/>
        <v/>
      </c>
      <c r="BK1214" s="36" t="str">
        <f t="shared" si="807"/>
        <v/>
      </c>
      <c r="BL1214" s="36" t="str">
        <f t="shared" si="808"/>
        <v/>
      </c>
      <c r="BM1214" s="36" t="str">
        <f t="shared" si="809"/>
        <v/>
      </c>
      <c r="BN1214" s="38" t="e">
        <f t="shared" si="768"/>
        <v>#DIV/0!</v>
      </c>
      <c r="BO1214" s="38" t="e">
        <f t="shared" si="769"/>
        <v>#DIV/0!</v>
      </c>
      <c r="BP1214" s="39" t="str">
        <f t="shared" si="770"/>
        <v/>
      </c>
      <c r="BQ1214" s="39" t="str">
        <f t="shared" si="771"/>
        <v/>
      </c>
      <c r="BR1214" s="39" t="str">
        <f t="shared" si="772"/>
        <v/>
      </c>
      <c r="BS1214" s="39" t="str">
        <f t="shared" si="773"/>
        <v/>
      </c>
      <c r="BT1214" s="39" t="str">
        <f t="shared" si="774"/>
        <v/>
      </c>
      <c r="BU1214" s="39" t="str">
        <f t="shared" si="775"/>
        <v/>
      </c>
      <c r="BV1214" s="39" t="str">
        <f t="shared" si="776"/>
        <v/>
      </c>
      <c r="BW1214" s="39" t="str">
        <f t="shared" si="777"/>
        <v/>
      </c>
      <c r="BX1214" s="39" t="str">
        <f t="shared" si="778"/>
        <v/>
      </c>
      <c r="BY1214" s="39" t="str">
        <f t="shared" si="779"/>
        <v/>
      </c>
      <c r="BZ1214" s="39" t="str">
        <f t="shared" si="780"/>
        <v/>
      </c>
      <c r="CA1214" s="39" t="str">
        <f t="shared" si="781"/>
        <v/>
      </c>
      <c r="CB1214" s="39" t="str">
        <f t="shared" si="782"/>
        <v/>
      </c>
      <c r="CC1214" s="39" t="str">
        <f t="shared" si="783"/>
        <v/>
      </c>
      <c r="CD1214" s="39" t="str">
        <f t="shared" si="784"/>
        <v/>
      </c>
      <c r="CE1214" s="39" t="str">
        <f t="shared" si="785"/>
        <v/>
      </c>
      <c r="CF1214" s="39" t="str">
        <f t="shared" si="786"/>
        <v/>
      </c>
      <c r="CG1214" s="39" t="str">
        <f t="shared" si="787"/>
        <v/>
      </c>
      <c r="CH1214" s="39" t="str">
        <f t="shared" si="788"/>
        <v/>
      </c>
      <c r="CI1214" s="39" t="str">
        <f t="shared" si="789"/>
        <v/>
      </c>
    </row>
    <row r="1215" spans="1:87">
      <c r="A1215" s="18"/>
      <c r="B1215" s="15" t="str">
        <f>'Gene Table'!E1214</f>
        <v>hsa-miR-4476</v>
      </c>
      <c r="C1215" s="15" t="str">
        <f>'Gene Table'!B1214</f>
        <v>C12</v>
      </c>
      <c r="D1215" s="16" t="str">
        <f>IF(SUM('Test Sample Data'!D$3:D$98)&gt;10,IF(AND(ISNUMBER('Test Sample Data'!D1214),'Test Sample Data'!D1214&lt;$B$1,'Test Sample Data'!D1214&gt;0),'Test Sample Data'!D1214,$B$1),"")</f>
        <v/>
      </c>
      <c r="E1215" s="17" t="str">
        <f>IF(SUM('Test Sample Data'!E$3:E$98)&gt;10,IF(AND(ISNUMBER('Test Sample Data'!E1214),'Test Sample Data'!E1214&lt;$B$1,'Test Sample Data'!E1214&gt;0),'Test Sample Data'!E1214,$B$1),"")</f>
        <v/>
      </c>
      <c r="F1215" s="17" t="str">
        <f>IF(SUM('Test Sample Data'!F$3:F$98)&gt;10,IF(AND(ISNUMBER('Test Sample Data'!F1214),'Test Sample Data'!F1214&lt;$B$1,'Test Sample Data'!F1214&gt;0),'Test Sample Data'!F1214,$B$1),"")</f>
        <v/>
      </c>
      <c r="G1215" s="17" t="str">
        <f>IF(SUM('Test Sample Data'!G$3:G$98)&gt;10,IF(AND(ISNUMBER('Test Sample Data'!G1214),'Test Sample Data'!G1214&lt;$B$1,'Test Sample Data'!G1214&gt;0),'Test Sample Data'!G1214,$B$1),"")</f>
        <v/>
      </c>
      <c r="H1215" s="17" t="str">
        <f>IF(SUM('Test Sample Data'!H$3:H$98)&gt;10,IF(AND(ISNUMBER('Test Sample Data'!H1214),'Test Sample Data'!H1214&lt;$B$1,'Test Sample Data'!H1214&gt;0),'Test Sample Data'!H1214,$B$1),"")</f>
        <v/>
      </c>
      <c r="I1215" s="17" t="str">
        <f>IF(SUM('Test Sample Data'!I$3:I$98)&gt;10,IF(AND(ISNUMBER('Test Sample Data'!I1214),'Test Sample Data'!I1214&lt;$B$1,'Test Sample Data'!I1214&gt;0),'Test Sample Data'!I1214,$B$1),"")</f>
        <v/>
      </c>
      <c r="J1215" s="17" t="str">
        <f>IF(SUM('Test Sample Data'!J$3:J$98)&gt;10,IF(AND(ISNUMBER('Test Sample Data'!J1214),'Test Sample Data'!J1214&lt;$B$1,'Test Sample Data'!J1214&gt;0),'Test Sample Data'!J1214,$B$1),"")</f>
        <v/>
      </c>
      <c r="K1215" s="17" t="str">
        <f>IF(SUM('Test Sample Data'!K$3:K$98)&gt;10,IF(AND(ISNUMBER('Test Sample Data'!K1214),'Test Sample Data'!K1214&lt;$B$1,'Test Sample Data'!K1214&gt;0),'Test Sample Data'!K1214,$B$1),"")</f>
        <v/>
      </c>
      <c r="L1215" s="17" t="str">
        <f>IF(SUM('Test Sample Data'!L$3:L$98)&gt;10,IF(AND(ISNUMBER('Test Sample Data'!L1214),'Test Sample Data'!L1214&lt;$B$1,'Test Sample Data'!L1214&gt;0),'Test Sample Data'!L1214,$B$1),"")</f>
        <v/>
      </c>
      <c r="M1215" s="17" t="str">
        <f>IF(SUM('Test Sample Data'!M$3:M$98)&gt;10,IF(AND(ISNUMBER('Test Sample Data'!M1214),'Test Sample Data'!M1214&lt;$B$1,'Test Sample Data'!M1214&gt;0),'Test Sample Data'!M1214,$B$1),"")</f>
        <v/>
      </c>
      <c r="N1215" s="17" t="str">
        <f>'Gene Table'!E1214</f>
        <v>hsa-miR-4476</v>
      </c>
      <c r="O1215" s="17" t="str">
        <f>'Gene Table'!B1214</f>
        <v>C12</v>
      </c>
      <c r="P1215" s="17" t="str">
        <f>IF(SUM('Control Sample Data'!D$3:D$98)&gt;10,IF(AND(ISNUMBER('Control Sample Data'!D1214),'Control Sample Data'!D1214&lt;$B$1,'Control Sample Data'!D1214&gt;0),'Control Sample Data'!D1214,$B$1),"")</f>
        <v/>
      </c>
      <c r="Q1215" s="17" t="str">
        <f>IF(SUM('Control Sample Data'!E$3:E$98)&gt;10,IF(AND(ISNUMBER('Control Sample Data'!E1214),'Control Sample Data'!E1214&lt;$B$1,'Control Sample Data'!E1214&gt;0),'Control Sample Data'!E1214,$B$1),"")</f>
        <v/>
      </c>
      <c r="R1215" s="17" t="str">
        <f>IF(SUM('Control Sample Data'!F$3:F$98)&gt;10,IF(AND(ISNUMBER('Control Sample Data'!F1214),'Control Sample Data'!F1214&lt;$B$1,'Control Sample Data'!F1214&gt;0),'Control Sample Data'!F1214,$B$1),"")</f>
        <v/>
      </c>
      <c r="S1215" s="17" t="str">
        <f>IF(SUM('Control Sample Data'!G$3:G$98)&gt;10,IF(AND(ISNUMBER('Control Sample Data'!G1214),'Control Sample Data'!G1214&lt;$B$1,'Control Sample Data'!G1214&gt;0),'Control Sample Data'!G1214,$B$1),"")</f>
        <v/>
      </c>
      <c r="T1215" s="17" t="str">
        <f>IF(SUM('Control Sample Data'!H$3:H$98)&gt;10,IF(AND(ISNUMBER('Control Sample Data'!H1214),'Control Sample Data'!H1214&lt;$B$1,'Control Sample Data'!H1214&gt;0),'Control Sample Data'!H1214,$B$1),"")</f>
        <v/>
      </c>
      <c r="U1215" s="17" t="str">
        <f>IF(SUM('Control Sample Data'!I$3:I$98)&gt;10,IF(AND(ISNUMBER('Control Sample Data'!I1214),'Control Sample Data'!I1214&lt;$B$1,'Control Sample Data'!I1214&gt;0),'Control Sample Data'!I1214,$B$1),"")</f>
        <v/>
      </c>
      <c r="V1215" s="17" t="str">
        <f>IF(SUM('Control Sample Data'!J$3:J$98)&gt;10,IF(AND(ISNUMBER('Control Sample Data'!J1214),'Control Sample Data'!J1214&lt;$B$1,'Control Sample Data'!J1214&gt;0),'Control Sample Data'!J1214,$B$1),"")</f>
        <v/>
      </c>
      <c r="W1215" s="17" t="str">
        <f>IF(SUM('Control Sample Data'!K$3:K$98)&gt;10,IF(AND(ISNUMBER('Control Sample Data'!K1214),'Control Sample Data'!K1214&lt;$B$1,'Control Sample Data'!K1214&gt;0),'Control Sample Data'!K1214,$B$1),"")</f>
        <v/>
      </c>
      <c r="X1215" s="17" t="str">
        <f>IF(SUM('Control Sample Data'!L$3:L$98)&gt;10,IF(AND(ISNUMBER('Control Sample Data'!L1214),'Control Sample Data'!L1214&lt;$B$1,'Control Sample Data'!L1214&gt;0),'Control Sample Data'!L1214,$B$1),"")</f>
        <v/>
      </c>
      <c r="Y1215" s="17" t="str">
        <f>IF(SUM('Control Sample Data'!M$3:M$98)&gt;10,IF(AND(ISNUMBER('Control Sample Data'!M1214),'Control Sample Data'!M1214&lt;$B$1,'Control Sample Data'!M1214&gt;0),'Control Sample Data'!M1214,$B$1),"")</f>
        <v/>
      </c>
      <c r="AT1215" s="36" t="str">
        <f t="shared" si="790"/>
        <v/>
      </c>
      <c r="AU1215" s="36" t="str">
        <f t="shared" si="791"/>
        <v/>
      </c>
      <c r="AV1215" s="36" t="str">
        <f t="shared" si="792"/>
        <v/>
      </c>
      <c r="AW1215" s="36" t="str">
        <f t="shared" si="793"/>
        <v/>
      </c>
      <c r="AX1215" s="36" t="str">
        <f t="shared" si="794"/>
        <v/>
      </c>
      <c r="AY1215" s="36" t="str">
        <f t="shared" si="795"/>
        <v/>
      </c>
      <c r="AZ1215" s="36" t="str">
        <f t="shared" si="796"/>
        <v/>
      </c>
      <c r="BA1215" s="36" t="str">
        <f t="shared" si="797"/>
        <v/>
      </c>
      <c r="BB1215" s="36" t="str">
        <f t="shared" si="798"/>
        <v/>
      </c>
      <c r="BC1215" s="36" t="str">
        <f t="shared" si="799"/>
        <v/>
      </c>
      <c r="BD1215" s="36" t="str">
        <f t="shared" si="800"/>
        <v/>
      </c>
      <c r="BE1215" s="36" t="str">
        <f t="shared" si="801"/>
        <v/>
      </c>
      <c r="BF1215" s="36" t="str">
        <f t="shared" si="802"/>
        <v/>
      </c>
      <c r="BG1215" s="36" t="str">
        <f t="shared" si="803"/>
        <v/>
      </c>
      <c r="BH1215" s="36" t="str">
        <f t="shared" si="804"/>
        <v/>
      </c>
      <c r="BI1215" s="36" t="str">
        <f t="shared" si="805"/>
        <v/>
      </c>
      <c r="BJ1215" s="36" t="str">
        <f t="shared" si="806"/>
        <v/>
      </c>
      <c r="BK1215" s="36" t="str">
        <f t="shared" si="807"/>
        <v/>
      </c>
      <c r="BL1215" s="36" t="str">
        <f t="shared" si="808"/>
        <v/>
      </c>
      <c r="BM1215" s="36" t="str">
        <f t="shared" si="809"/>
        <v/>
      </c>
      <c r="BN1215" s="38" t="e">
        <f t="shared" si="768"/>
        <v>#DIV/0!</v>
      </c>
      <c r="BO1215" s="38" t="e">
        <f t="shared" si="769"/>
        <v>#DIV/0!</v>
      </c>
      <c r="BP1215" s="39" t="str">
        <f t="shared" si="770"/>
        <v/>
      </c>
      <c r="BQ1215" s="39" t="str">
        <f t="shared" si="771"/>
        <v/>
      </c>
      <c r="BR1215" s="39" t="str">
        <f t="shared" si="772"/>
        <v/>
      </c>
      <c r="BS1215" s="39" t="str">
        <f t="shared" si="773"/>
        <v/>
      </c>
      <c r="BT1215" s="39" t="str">
        <f t="shared" si="774"/>
        <v/>
      </c>
      <c r="BU1215" s="39" t="str">
        <f t="shared" si="775"/>
        <v/>
      </c>
      <c r="BV1215" s="39" t="str">
        <f t="shared" si="776"/>
        <v/>
      </c>
      <c r="BW1215" s="39" t="str">
        <f t="shared" si="777"/>
        <v/>
      </c>
      <c r="BX1215" s="39" t="str">
        <f t="shared" si="778"/>
        <v/>
      </c>
      <c r="BY1215" s="39" t="str">
        <f t="shared" si="779"/>
        <v/>
      </c>
      <c r="BZ1215" s="39" t="str">
        <f t="shared" si="780"/>
        <v/>
      </c>
      <c r="CA1215" s="39" t="str">
        <f t="shared" si="781"/>
        <v/>
      </c>
      <c r="CB1215" s="39" t="str">
        <f t="shared" si="782"/>
        <v/>
      </c>
      <c r="CC1215" s="39" t="str">
        <f t="shared" si="783"/>
        <v/>
      </c>
      <c r="CD1215" s="39" t="str">
        <f t="shared" si="784"/>
        <v/>
      </c>
      <c r="CE1215" s="39" t="str">
        <f t="shared" si="785"/>
        <v/>
      </c>
      <c r="CF1215" s="39" t="str">
        <f t="shared" si="786"/>
        <v/>
      </c>
      <c r="CG1215" s="39" t="str">
        <f t="shared" si="787"/>
        <v/>
      </c>
      <c r="CH1215" s="39" t="str">
        <f t="shared" si="788"/>
        <v/>
      </c>
      <c r="CI1215" s="39" t="str">
        <f t="shared" si="789"/>
        <v/>
      </c>
    </row>
    <row r="1216" spans="1:87">
      <c r="A1216" s="18"/>
      <c r="B1216" s="15" t="str">
        <f>'Gene Table'!E1215</f>
        <v>hsa-miR-3936</v>
      </c>
      <c r="C1216" s="15" t="str">
        <f>'Gene Table'!B1215</f>
        <v>C13</v>
      </c>
      <c r="D1216" s="16" t="str">
        <f>IF(SUM('Test Sample Data'!D$3:D$98)&gt;10,IF(AND(ISNUMBER('Test Sample Data'!D1215),'Test Sample Data'!D1215&lt;$B$1,'Test Sample Data'!D1215&gt;0),'Test Sample Data'!D1215,$B$1),"")</f>
        <v/>
      </c>
      <c r="E1216" s="17" t="str">
        <f>IF(SUM('Test Sample Data'!E$3:E$98)&gt;10,IF(AND(ISNUMBER('Test Sample Data'!E1215),'Test Sample Data'!E1215&lt;$B$1,'Test Sample Data'!E1215&gt;0),'Test Sample Data'!E1215,$B$1),"")</f>
        <v/>
      </c>
      <c r="F1216" s="17" t="str">
        <f>IF(SUM('Test Sample Data'!F$3:F$98)&gt;10,IF(AND(ISNUMBER('Test Sample Data'!F1215),'Test Sample Data'!F1215&lt;$B$1,'Test Sample Data'!F1215&gt;0),'Test Sample Data'!F1215,$B$1),"")</f>
        <v/>
      </c>
      <c r="G1216" s="17" t="str">
        <f>IF(SUM('Test Sample Data'!G$3:G$98)&gt;10,IF(AND(ISNUMBER('Test Sample Data'!G1215),'Test Sample Data'!G1215&lt;$B$1,'Test Sample Data'!G1215&gt;0),'Test Sample Data'!G1215,$B$1),"")</f>
        <v/>
      </c>
      <c r="H1216" s="17" t="str">
        <f>IF(SUM('Test Sample Data'!H$3:H$98)&gt;10,IF(AND(ISNUMBER('Test Sample Data'!H1215),'Test Sample Data'!H1215&lt;$B$1,'Test Sample Data'!H1215&gt;0),'Test Sample Data'!H1215,$B$1),"")</f>
        <v/>
      </c>
      <c r="I1216" s="17" t="str">
        <f>IF(SUM('Test Sample Data'!I$3:I$98)&gt;10,IF(AND(ISNUMBER('Test Sample Data'!I1215),'Test Sample Data'!I1215&lt;$B$1,'Test Sample Data'!I1215&gt;0),'Test Sample Data'!I1215,$B$1),"")</f>
        <v/>
      </c>
      <c r="J1216" s="17" t="str">
        <f>IF(SUM('Test Sample Data'!J$3:J$98)&gt;10,IF(AND(ISNUMBER('Test Sample Data'!J1215),'Test Sample Data'!J1215&lt;$B$1,'Test Sample Data'!J1215&gt;0),'Test Sample Data'!J1215,$B$1),"")</f>
        <v/>
      </c>
      <c r="K1216" s="17" t="str">
        <f>IF(SUM('Test Sample Data'!K$3:K$98)&gt;10,IF(AND(ISNUMBER('Test Sample Data'!K1215),'Test Sample Data'!K1215&lt;$B$1,'Test Sample Data'!K1215&gt;0),'Test Sample Data'!K1215,$B$1),"")</f>
        <v/>
      </c>
      <c r="L1216" s="17" t="str">
        <f>IF(SUM('Test Sample Data'!L$3:L$98)&gt;10,IF(AND(ISNUMBER('Test Sample Data'!L1215),'Test Sample Data'!L1215&lt;$B$1,'Test Sample Data'!L1215&gt;0),'Test Sample Data'!L1215,$B$1),"")</f>
        <v/>
      </c>
      <c r="M1216" s="17" t="str">
        <f>IF(SUM('Test Sample Data'!M$3:M$98)&gt;10,IF(AND(ISNUMBER('Test Sample Data'!M1215),'Test Sample Data'!M1215&lt;$B$1,'Test Sample Data'!M1215&gt;0),'Test Sample Data'!M1215,$B$1),"")</f>
        <v/>
      </c>
      <c r="N1216" s="17" t="str">
        <f>'Gene Table'!E1215</f>
        <v>hsa-miR-3936</v>
      </c>
      <c r="O1216" s="17" t="str">
        <f>'Gene Table'!B1215</f>
        <v>C13</v>
      </c>
      <c r="P1216" s="17" t="str">
        <f>IF(SUM('Control Sample Data'!D$3:D$98)&gt;10,IF(AND(ISNUMBER('Control Sample Data'!D1215),'Control Sample Data'!D1215&lt;$B$1,'Control Sample Data'!D1215&gt;0),'Control Sample Data'!D1215,$B$1),"")</f>
        <v/>
      </c>
      <c r="Q1216" s="17" t="str">
        <f>IF(SUM('Control Sample Data'!E$3:E$98)&gt;10,IF(AND(ISNUMBER('Control Sample Data'!E1215),'Control Sample Data'!E1215&lt;$B$1,'Control Sample Data'!E1215&gt;0),'Control Sample Data'!E1215,$B$1),"")</f>
        <v/>
      </c>
      <c r="R1216" s="17" t="str">
        <f>IF(SUM('Control Sample Data'!F$3:F$98)&gt;10,IF(AND(ISNUMBER('Control Sample Data'!F1215),'Control Sample Data'!F1215&lt;$B$1,'Control Sample Data'!F1215&gt;0),'Control Sample Data'!F1215,$B$1),"")</f>
        <v/>
      </c>
      <c r="S1216" s="17" t="str">
        <f>IF(SUM('Control Sample Data'!G$3:G$98)&gt;10,IF(AND(ISNUMBER('Control Sample Data'!G1215),'Control Sample Data'!G1215&lt;$B$1,'Control Sample Data'!G1215&gt;0),'Control Sample Data'!G1215,$B$1),"")</f>
        <v/>
      </c>
      <c r="T1216" s="17" t="str">
        <f>IF(SUM('Control Sample Data'!H$3:H$98)&gt;10,IF(AND(ISNUMBER('Control Sample Data'!H1215),'Control Sample Data'!H1215&lt;$B$1,'Control Sample Data'!H1215&gt;0),'Control Sample Data'!H1215,$B$1),"")</f>
        <v/>
      </c>
      <c r="U1216" s="17" t="str">
        <f>IF(SUM('Control Sample Data'!I$3:I$98)&gt;10,IF(AND(ISNUMBER('Control Sample Data'!I1215),'Control Sample Data'!I1215&lt;$B$1,'Control Sample Data'!I1215&gt;0),'Control Sample Data'!I1215,$B$1),"")</f>
        <v/>
      </c>
      <c r="V1216" s="17" t="str">
        <f>IF(SUM('Control Sample Data'!J$3:J$98)&gt;10,IF(AND(ISNUMBER('Control Sample Data'!J1215),'Control Sample Data'!J1215&lt;$B$1,'Control Sample Data'!J1215&gt;0),'Control Sample Data'!J1215,$B$1),"")</f>
        <v/>
      </c>
      <c r="W1216" s="17" t="str">
        <f>IF(SUM('Control Sample Data'!K$3:K$98)&gt;10,IF(AND(ISNUMBER('Control Sample Data'!K1215),'Control Sample Data'!K1215&lt;$B$1,'Control Sample Data'!K1215&gt;0),'Control Sample Data'!K1215,$B$1),"")</f>
        <v/>
      </c>
      <c r="X1216" s="17" t="str">
        <f>IF(SUM('Control Sample Data'!L$3:L$98)&gt;10,IF(AND(ISNUMBER('Control Sample Data'!L1215),'Control Sample Data'!L1215&lt;$B$1,'Control Sample Data'!L1215&gt;0),'Control Sample Data'!L1215,$B$1),"")</f>
        <v/>
      </c>
      <c r="Y1216" s="17" t="str">
        <f>IF(SUM('Control Sample Data'!M$3:M$98)&gt;10,IF(AND(ISNUMBER('Control Sample Data'!M1215),'Control Sample Data'!M1215&lt;$B$1,'Control Sample Data'!M1215&gt;0),'Control Sample Data'!M1215,$B$1),"")</f>
        <v/>
      </c>
      <c r="AT1216" s="36" t="str">
        <f t="shared" si="790"/>
        <v/>
      </c>
      <c r="AU1216" s="36" t="str">
        <f t="shared" si="791"/>
        <v/>
      </c>
      <c r="AV1216" s="36" t="str">
        <f t="shared" si="792"/>
        <v/>
      </c>
      <c r="AW1216" s="36" t="str">
        <f t="shared" si="793"/>
        <v/>
      </c>
      <c r="AX1216" s="36" t="str">
        <f t="shared" si="794"/>
        <v/>
      </c>
      <c r="AY1216" s="36" t="str">
        <f t="shared" si="795"/>
        <v/>
      </c>
      <c r="AZ1216" s="36" t="str">
        <f t="shared" si="796"/>
        <v/>
      </c>
      <c r="BA1216" s="36" t="str">
        <f t="shared" si="797"/>
        <v/>
      </c>
      <c r="BB1216" s="36" t="str">
        <f t="shared" si="798"/>
        <v/>
      </c>
      <c r="BC1216" s="36" t="str">
        <f t="shared" si="799"/>
        <v/>
      </c>
      <c r="BD1216" s="36" t="str">
        <f t="shared" si="800"/>
        <v/>
      </c>
      <c r="BE1216" s="36" t="str">
        <f t="shared" si="801"/>
        <v/>
      </c>
      <c r="BF1216" s="36" t="str">
        <f t="shared" si="802"/>
        <v/>
      </c>
      <c r="BG1216" s="36" t="str">
        <f t="shared" si="803"/>
        <v/>
      </c>
      <c r="BH1216" s="36" t="str">
        <f t="shared" si="804"/>
        <v/>
      </c>
      <c r="BI1216" s="36" t="str">
        <f t="shared" si="805"/>
        <v/>
      </c>
      <c r="BJ1216" s="36" t="str">
        <f t="shared" si="806"/>
        <v/>
      </c>
      <c r="BK1216" s="36" t="str">
        <f t="shared" si="807"/>
        <v/>
      </c>
      <c r="BL1216" s="36" t="str">
        <f t="shared" si="808"/>
        <v/>
      </c>
      <c r="BM1216" s="36" t="str">
        <f t="shared" si="809"/>
        <v/>
      </c>
      <c r="BN1216" s="38" t="e">
        <f t="shared" si="768"/>
        <v>#DIV/0!</v>
      </c>
      <c r="BO1216" s="38" t="e">
        <f t="shared" si="769"/>
        <v>#DIV/0!</v>
      </c>
      <c r="BP1216" s="39" t="str">
        <f t="shared" si="770"/>
        <v/>
      </c>
      <c r="BQ1216" s="39" t="str">
        <f t="shared" si="771"/>
        <v/>
      </c>
      <c r="BR1216" s="39" t="str">
        <f t="shared" si="772"/>
        <v/>
      </c>
      <c r="BS1216" s="39" t="str">
        <f t="shared" si="773"/>
        <v/>
      </c>
      <c r="BT1216" s="39" t="str">
        <f t="shared" si="774"/>
        <v/>
      </c>
      <c r="BU1216" s="39" t="str">
        <f t="shared" si="775"/>
        <v/>
      </c>
      <c r="BV1216" s="39" t="str">
        <f t="shared" si="776"/>
        <v/>
      </c>
      <c r="BW1216" s="39" t="str">
        <f t="shared" si="777"/>
        <v/>
      </c>
      <c r="BX1216" s="39" t="str">
        <f t="shared" si="778"/>
        <v/>
      </c>
      <c r="BY1216" s="39" t="str">
        <f t="shared" si="779"/>
        <v/>
      </c>
      <c r="BZ1216" s="39" t="str">
        <f t="shared" si="780"/>
        <v/>
      </c>
      <c r="CA1216" s="39" t="str">
        <f t="shared" si="781"/>
        <v/>
      </c>
      <c r="CB1216" s="39" t="str">
        <f t="shared" si="782"/>
        <v/>
      </c>
      <c r="CC1216" s="39" t="str">
        <f t="shared" si="783"/>
        <v/>
      </c>
      <c r="CD1216" s="39" t="str">
        <f t="shared" si="784"/>
        <v/>
      </c>
      <c r="CE1216" s="39" t="str">
        <f t="shared" si="785"/>
        <v/>
      </c>
      <c r="CF1216" s="39" t="str">
        <f t="shared" si="786"/>
        <v/>
      </c>
      <c r="CG1216" s="39" t="str">
        <f t="shared" si="787"/>
        <v/>
      </c>
      <c r="CH1216" s="39" t="str">
        <f t="shared" si="788"/>
        <v/>
      </c>
      <c r="CI1216" s="39" t="str">
        <f t="shared" si="789"/>
        <v/>
      </c>
    </row>
    <row r="1217" spans="1:87">
      <c r="A1217" s="18"/>
      <c r="B1217" s="15" t="str">
        <f>'Gene Table'!E1216</f>
        <v>hsa-miR-4477a</v>
      </c>
      <c r="C1217" s="15" t="str">
        <f>'Gene Table'!B1216</f>
        <v>C14</v>
      </c>
      <c r="D1217" s="16" t="str">
        <f>IF(SUM('Test Sample Data'!D$3:D$98)&gt;10,IF(AND(ISNUMBER('Test Sample Data'!D1216),'Test Sample Data'!D1216&lt;$B$1,'Test Sample Data'!D1216&gt;0),'Test Sample Data'!D1216,$B$1),"")</f>
        <v/>
      </c>
      <c r="E1217" s="17" t="str">
        <f>IF(SUM('Test Sample Data'!E$3:E$98)&gt;10,IF(AND(ISNUMBER('Test Sample Data'!E1216),'Test Sample Data'!E1216&lt;$B$1,'Test Sample Data'!E1216&gt;0),'Test Sample Data'!E1216,$B$1),"")</f>
        <v/>
      </c>
      <c r="F1217" s="17" t="str">
        <f>IF(SUM('Test Sample Data'!F$3:F$98)&gt;10,IF(AND(ISNUMBER('Test Sample Data'!F1216),'Test Sample Data'!F1216&lt;$B$1,'Test Sample Data'!F1216&gt;0),'Test Sample Data'!F1216,$B$1),"")</f>
        <v/>
      </c>
      <c r="G1217" s="17" t="str">
        <f>IF(SUM('Test Sample Data'!G$3:G$98)&gt;10,IF(AND(ISNUMBER('Test Sample Data'!G1216),'Test Sample Data'!G1216&lt;$B$1,'Test Sample Data'!G1216&gt;0),'Test Sample Data'!G1216,$B$1),"")</f>
        <v/>
      </c>
      <c r="H1217" s="17" t="str">
        <f>IF(SUM('Test Sample Data'!H$3:H$98)&gt;10,IF(AND(ISNUMBER('Test Sample Data'!H1216),'Test Sample Data'!H1216&lt;$B$1,'Test Sample Data'!H1216&gt;0),'Test Sample Data'!H1216,$B$1),"")</f>
        <v/>
      </c>
      <c r="I1217" s="17" t="str">
        <f>IF(SUM('Test Sample Data'!I$3:I$98)&gt;10,IF(AND(ISNUMBER('Test Sample Data'!I1216),'Test Sample Data'!I1216&lt;$B$1,'Test Sample Data'!I1216&gt;0),'Test Sample Data'!I1216,$B$1),"")</f>
        <v/>
      </c>
      <c r="J1217" s="17" t="str">
        <f>IF(SUM('Test Sample Data'!J$3:J$98)&gt;10,IF(AND(ISNUMBER('Test Sample Data'!J1216),'Test Sample Data'!J1216&lt;$B$1,'Test Sample Data'!J1216&gt;0),'Test Sample Data'!J1216,$B$1),"")</f>
        <v/>
      </c>
      <c r="K1217" s="17" t="str">
        <f>IF(SUM('Test Sample Data'!K$3:K$98)&gt;10,IF(AND(ISNUMBER('Test Sample Data'!K1216),'Test Sample Data'!K1216&lt;$B$1,'Test Sample Data'!K1216&gt;0),'Test Sample Data'!K1216,$B$1),"")</f>
        <v/>
      </c>
      <c r="L1217" s="17" t="str">
        <f>IF(SUM('Test Sample Data'!L$3:L$98)&gt;10,IF(AND(ISNUMBER('Test Sample Data'!L1216),'Test Sample Data'!L1216&lt;$B$1,'Test Sample Data'!L1216&gt;0),'Test Sample Data'!L1216,$B$1),"")</f>
        <v/>
      </c>
      <c r="M1217" s="17" t="str">
        <f>IF(SUM('Test Sample Data'!M$3:M$98)&gt;10,IF(AND(ISNUMBER('Test Sample Data'!M1216),'Test Sample Data'!M1216&lt;$B$1,'Test Sample Data'!M1216&gt;0),'Test Sample Data'!M1216,$B$1),"")</f>
        <v/>
      </c>
      <c r="N1217" s="17" t="str">
        <f>'Gene Table'!E1216</f>
        <v>hsa-miR-4477a</v>
      </c>
      <c r="O1217" s="17" t="str">
        <f>'Gene Table'!B1216</f>
        <v>C14</v>
      </c>
      <c r="P1217" s="17" t="str">
        <f>IF(SUM('Control Sample Data'!D$3:D$98)&gt;10,IF(AND(ISNUMBER('Control Sample Data'!D1216),'Control Sample Data'!D1216&lt;$B$1,'Control Sample Data'!D1216&gt;0),'Control Sample Data'!D1216,$B$1),"")</f>
        <v/>
      </c>
      <c r="Q1217" s="17" t="str">
        <f>IF(SUM('Control Sample Data'!E$3:E$98)&gt;10,IF(AND(ISNUMBER('Control Sample Data'!E1216),'Control Sample Data'!E1216&lt;$B$1,'Control Sample Data'!E1216&gt;0),'Control Sample Data'!E1216,$B$1),"")</f>
        <v/>
      </c>
      <c r="R1217" s="17" t="str">
        <f>IF(SUM('Control Sample Data'!F$3:F$98)&gt;10,IF(AND(ISNUMBER('Control Sample Data'!F1216),'Control Sample Data'!F1216&lt;$B$1,'Control Sample Data'!F1216&gt;0),'Control Sample Data'!F1216,$B$1),"")</f>
        <v/>
      </c>
      <c r="S1217" s="17" t="str">
        <f>IF(SUM('Control Sample Data'!G$3:G$98)&gt;10,IF(AND(ISNUMBER('Control Sample Data'!G1216),'Control Sample Data'!G1216&lt;$B$1,'Control Sample Data'!G1216&gt;0),'Control Sample Data'!G1216,$B$1),"")</f>
        <v/>
      </c>
      <c r="T1217" s="17" t="str">
        <f>IF(SUM('Control Sample Data'!H$3:H$98)&gt;10,IF(AND(ISNUMBER('Control Sample Data'!H1216),'Control Sample Data'!H1216&lt;$B$1,'Control Sample Data'!H1216&gt;0),'Control Sample Data'!H1216,$B$1),"")</f>
        <v/>
      </c>
      <c r="U1217" s="17" t="str">
        <f>IF(SUM('Control Sample Data'!I$3:I$98)&gt;10,IF(AND(ISNUMBER('Control Sample Data'!I1216),'Control Sample Data'!I1216&lt;$B$1,'Control Sample Data'!I1216&gt;0),'Control Sample Data'!I1216,$B$1),"")</f>
        <v/>
      </c>
      <c r="V1217" s="17" t="str">
        <f>IF(SUM('Control Sample Data'!J$3:J$98)&gt;10,IF(AND(ISNUMBER('Control Sample Data'!J1216),'Control Sample Data'!J1216&lt;$B$1,'Control Sample Data'!J1216&gt;0),'Control Sample Data'!J1216,$B$1),"")</f>
        <v/>
      </c>
      <c r="W1217" s="17" t="str">
        <f>IF(SUM('Control Sample Data'!K$3:K$98)&gt;10,IF(AND(ISNUMBER('Control Sample Data'!K1216),'Control Sample Data'!K1216&lt;$B$1,'Control Sample Data'!K1216&gt;0),'Control Sample Data'!K1216,$B$1),"")</f>
        <v/>
      </c>
      <c r="X1217" s="17" t="str">
        <f>IF(SUM('Control Sample Data'!L$3:L$98)&gt;10,IF(AND(ISNUMBER('Control Sample Data'!L1216),'Control Sample Data'!L1216&lt;$B$1,'Control Sample Data'!L1216&gt;0),'Control Sample Data'!L1216,$B$1),"")</f>
        <v/>
      </c>
      <c r="Y1217" s="17" t="str">
        <f>IF(SUM('Control Sample Data'!M$3:M$98)&gt;10,IF(AND(ISNUMBER('Control Sample Data'!M1216),'Control Sample Data'!M1216&lt;$B$1,'Control Sample Data'!M1216&gt;0),'Control Sample Data'!M1216,$B$1),"")</f>
        <v/>
      </c>
      <c r="AT1217" s="36" t="str">
        <f t="shared" si="790"/>
        <v/>
      </c>
      <c r="AU1217" s="36" t="str">
        <f t="shared" si="791"/>
        <v/>
      </c>
      <c r="AV1217" s="36" t="str">
        <f t="shared" si="792"/>
        <v/>
      </c>
      <c r="AW1217" s="36" t="str">
        <f t="shared" si="793"/>
        <v/>
      </c>
      <c r="AX1217" s="36" t="str">
        <f t="shared" si="794"/>
        <v/>
      </c>
      <c r="AY1217" s="36" t="str">
        <f t="shared" si="795"/>
        <v/>
      </c>
      <c r="AZ1217" s="36" t="str">
        <f t="shared" si="796"/>
        <v/>
      </c>
      <c r="BA1217" s="36" t="str">
        <f t="shared" si="797"/>
        <v/>
      </c>
      <c r="BB1217" s="36" t="str">
        <f t="shared" si="798"/>
        <v/>
      </c>
      <c r="BC1217" s="36" t="str">
        <f t="shared" si="799"/>
        <v/>
      </c>
      <c r="BD1217" s="36" t="str">
        <f t="shared" si="800"/>
        <v/>
      </c>
      <c r="BE1217" s="36" t="str">
        <f t="shared" si="801"/>
        <v/>
      </c>
      <c r="BF1217" s="36" t="str">
        <f t="shared" si="802"/>
        <v/>
      </c>
      <c r="BG1217" s="36" t="str">
        <f t="shared" si="803"/>
        <v/>
      </c>
      <c r="BH1217" s="36" t="str">
        <f t="shared" si="804"/>
        <v/>
      </c>
      <c r="BI1217" s="36" t="str">
        <f t="shared" si="805"/>
        <v/>
      </c>
      <c r="BJ1217" s="36" t="str">
        <f t="shared" si="806"/>
        <v/>
      </c>
      <c r="BK1217" s="36" t="str">
        <f t="shared" si="807"/>
        <v/>
      </c>
      <c r="BL1217" s="36" t="str">
        <f t="shared" si="808"/>
        <v/>
      </c>
      <c r="BM1217" s="36" t="str">
        <f t="shared" si="809"/>
        <v/>
      </c>
      <c r="BN1217" s="38" t="e">
        <f t="shared" si="768"/>
        <v>#DIV/0!</v>
      </c>
      <c r="BO1217" s="38" t="e">
        <f t="shared" si="769"/>
        <v>#DIV/0!</v>
      </c>
      <c r="BP1217" s="39" t="str">
        <f t="shared" si="770"/>
        <v/>
      </c>
      <c r="BQ1217" s="39" t="str">
        <f t="shared" si="771"/>
        <v/>
      </c>
      <c r="BR1217" s="39" t="str">
        <f t="shared" si="772"/>
        <v/>
      </c>
      <c r="BS1217" s="39" t="str">
        <f t="shared" si="773"/>
        <v/>
      </c>
      <c r="BT1217" s="39" t="str">
        <f t="shared" si="774"/>
        <v/>
      </c>
      <c r="BU1217" s="39" t="str">
        <f t="shared" si="775"/>
        <v/>
      </c>
      <c r="BV1217" s="39" t="str">
        <f t="shared" si="776"/>
        <v/>
      </c>
      <c r="BW1217" s="39" t="str">
        <f t="shared" si="777"/>
        <v/>
      </c>
      <c r="BX1217" s="39" t="str">
        <f t="shared" si="778"/>
        <v/>
      </c>
      <c r="BY1217" s="39" t="str">
        <f t="shared" si="779"/>
        <v/>
      </c>
      <c r="BZ1217" s="39" t="str">
        <f t="shared" si="780"/>
        <v/>
      </c>
      <c r="CA1217" s="39" t="str">
        <f t="shared" si="781"/>
        <v/>
      </c>
      <c r="CB1217" s="39" t="str">
        <f t="shared" si="782"/>
        <v/>
      </c>
      <c r="CC1217" s="39" t="str">
        <f t="shared" si="783"/>
        <v/>
      </c>
      <c r="CD1217" s="39" t="str">
        <f t="shared" si="784"/>
        <v/>
      </c>
      <c r="CE1217" s="39" t="str">
        <f t="shared" si="785"/>
        <v/>
      </c>
      <c r="CF1217" s="39" t="str">
        <f t="shared" si="786"/>
        <v/>
      </c>
      <c r="CG1217" s="39" t="str">
        <f t="shared" si="787"/>
        <v/>
      </c>
      <c r="CH1217" s="39" t="str">
        <f t="shared" si="788"/>
        <v/>
      </c>
      <c r="CI1217" s="39" t="str">
        <f t="shared" si="789"/>
        <v/>
      </c>
    </row>
    <row r="1218" spans="1:87">
      <c r="A1218" s="18"/>
      <c r="B1218" s="15" t="str">
        <f>'Gene Table'!E1217</f>
        <v>hsa-miR-3937</v>
      </c>
      <c r="C1218" s="15" t="str">
        <f>'Gene Table'!B1217</f>
        <v>C15</v>
      </c>
      <c r="D1218" s="16" t="str">
        <f>IF(SUM('Test Sample Data'!D$3:D$98)&gt;10,IF(AND(ISNUMBER('Test Sample Data'!D1217),'Test Sample Data'!D1217&lt;$B$1,'Test Sample Data'!D1217&gt;0),'Test Sample Data'!D1217,$B$1),"")</f>
        <v/>
      </c>
      <c r="E1218" s="17" t="str">
        <f>IF(SUM('Test Sample Data'!E$3:E$98)&gt;10,IF(AND(ISNUMBER('Test Sample Data'!E1217),'Test Sample Data'!E1217&lt;$B$1,'Test Sample Data'!E1217&gt;0),'Test Sample Data'!E1217,$B$1),"")</f>
        <v/>
      </c>
      <c r="F1218" s="17" t="str">
        <f>IF(SUM('Test Sample Data'!F$3:F$98)&gt;10,IF(AND(ISNUMBER('Test Sample Data'!F1217),'Test Sample Data'!F1217&lt;$B$1,'Test Sample Data'!F1217&gt;0),'Test Sample Data'!F1217,$B$1),"")</f>
        <v/>
      </c>
      <c r="G1218" s="17" t="str">
        <f>IF(SUM('Test Sample Data'!G$3:G$98)&gt;10,IF(AND(ISNUMBER('Test Sample Data'!G1217),'Test Sample Data'!G1217&lt;$B$1,'Test Sample Data'!G1217&gt;0),'Test Sample Data'!G1217,$B$1),"")</f>
        <v/>
      </c>
      <c r="H1218" s="17" t="str">
        <f>IF(SUM('Test Sample Data'!H$3:H$98)&gt;10,IF(AND(ISNUMBER('Test Sample Data'!H1217),'Test Sample Data'!H1217&lt;$B$1,'Test Sample Data'!H1217&gt;0),'Test Sample Data'!H1217,$B$1),"")</f>
        <v/>
      </c>
      <c r="I1218" s="17" t="str">
        <f>IF(SUM('Test Sample Data'!I$3:I$98)&gt;10,IF(AND(ISNUMBER('Test Sample Data'!I1217),'Test Sample Data'!I1217&lt;$B$1,'Test Sample Data'!I1217&gt;0),'Test Sample Data'!I1217,$B$1),"")</f>
        <v/>
      </c>
      <c r="J1218" s="17" t="str">
        <f>IF(SUM('Test Sample Data'!J$3:J$98)&gt;10,IF(AND(ISNUMBER('Test Sample Data'!J1217),'Test Sample Data'!J1217&lt;$B$1,'Test Sample Data'!J1217&gt;0),'Test Sample Data'!J1217,$B$1),"")</f>
        <v/>
      </c>
      <c r="K1218" s="17" t="str">
        <f>IF(SUM('Test Sample Data'!K$3:K$98)&gt;10,IF(AND(ISNUMBER('Test Sample Data'!K1217),'Test Sample Data'!K1217&lt;$B$1,'Test Sample Data'!K1217&gt;0),'Test Sample Data'!K1217,$B$1),"")</f>
        <v/>
      </c>
      <c r="L1218" s="17" t="str">
        <f>IF(SUM('Test Sample Data'!L$3:L$98)&gt;10,IF(AND(ISNUMBER('Test Sample Data'!L1217),'Test Sample Data'!L1217&lt;$B$1,'Test Sample Data'!L1217&gt;0),'Test Sample Data'!L1217,$B$1),"")</f>
        <v/>
      </c>
      <c r="M1218" s="17" t="str">
        <f>IF(SUM('Test Sample Data'!M$3:M$98)&gt;10,IF(AND(ISNUMBER('Test Sample Data'!M1217),'Test Sample Data'!M1217&lt;$B$1,'Test Sample Data'!M1217&gt;0),'Test Sample Data'!M1217,$B$1),"")</f>
        <v/>
      </c>
      <c r="N1218" s="17" t="str">
        <f>'Gene Table'!E1217</f>
        <v>hsa-miR-3937</v>
      </c>
      <c r="O1218" s="17" t="str">
        <f>'Gene Table'!B1217</f>
        <v>C15</v>
      </c>
      <c r="P1218" s="17" t="str">
        <f>IF(SUM('Control Sample Data'!D$3:D$98)&gt;10,IF(AND(ISNUMBER('Control Sample Data'!D1217),'Control Sample Data'!D1217&lt;$B$1,'Control Sample Data'!D1217&gt;0),'Control Sample Data'!D1217,$B$1),"")</f>
        <v/>
      </c>
      <c r="Q1218" s="17" t="str">
        <f>IF(SUM('Control Sample Data'!E$3:E$98)&gt;10,IF(AND(ISNUMBER('Control Sample Data'!E1217),'Control Sample Data'!E1217&lt;$B$1,'Control Sample Data'!E1217&gt;0),'Control Sample Data'!E1217,$B$1),"")</f>
        <v/>
      </c>
      <c r="R1218" s="17" t="str">
        <f>IF(SUM('Control Sample Data'!F$3:F$98)&gt;10,IF(AND(ISNUMBER('Control Sample Data'!F1217),'Control Sample Data'!F1217&lt;$B$1,'Control Sample Data'!F1217&gt;0),'Control Sample Data'!F1217,$B$1),"")</f>
        <v/>
      </c>
      <c r="S1218" s="17" t="str">
        <f>IF(SUM('Control Sample Data'!G$3:G$98)&gt;10,IF(AND(ISNUMBER('Control Sample Data'!G1217),'Control Sample Data'!G1217&lt;$B$1,'Control Sample Data'!G1217&gt;0),'Control Sample Data'!G1217,$B$1),"")</f>
        <v/>
      </c>
      <c r="T1218" s="17" t="str">
        <f>IF(SUM('Control Sample Data'!H$3:H$98)&gt;10,IF(AND(ISNUMBER('Control Sample Data'!H1217),'Control Sample Data'!H1217&lt;$B$1,'Control Sample Data'!H1217&gt;0),'Control Sample Data'!H1217,$B$1),"")</f>
        <v/>
      </c>
      <c r="U1218" s="17" t="str">
        <f>IF(SUM('Control Sample Data'!I$3:I$98)&gt;10,IF(AND(ISNUMBER('Control Sample Data'!I1217),'Control Sample Data'!I1217&lt;$B$1,'Control Sample Data'!I1217&gt;0),'Control Sample Data'!I1217,$B$1),"")</f>
        <v/>
      </c>
      <c r="V1218" s="17" t="str">
        <f>IF(SUM('Control Sample Data'!J$3:J$98)&gt;10,IF(AND(ISNUMBER('Control Sample Data'!J1217),'Control Sample Data'!J1217&lt;$B$1,'Control Sample Data'!J1217&gt;0),'Control Sample Data'!J1217,$B$1),"")</f>
        <v/>
      </c>
      <c r="W1218" s="17" t="str">
        <f>IF(SUM('Control Sample Data'!K$3:K$98)&gt;10,IF(AND(ISNUMBER('Control Sample Data'!K1217),'Control Sample Data'!K1217&lt;$B$1,'Control Sample Data'!K1217&gt;0),'Control Sample Data'!K1217,$B$1),"")</f>
        <v/>
      </c>
      <c r="X1218" s="17" t="str">
        <f>IF(SUM('Control Sample Data'!L$3:L$98)&gt;10,IF(AND(ISNUMBER('Control Sample Data'!L1217),'Control Sample Data'!L1217&lt;$B$1,'Control Sample Data'!L1217&gt;0),'Control Sample Data'!L1217,$B$1),"")</f>
        <v/>
      </c>
      <c r="Y1218" s="17" t="str">
        <f>IF(SUM('Control Sample Data'!M$3:M$98)&gt;10,IF(AND(ISNUMBER('Control Sample Data'!M1217),'Control Sample Data'!M1217&lt;$B$1,'Control Sample Data'!M1217&gt;0),'Control Sample Data'!M1217,$B$1),"")</f>
        <v/>
      </c>
      <c r="AT1218" s="36" t="str">
        <f t="shared" si="790"/>
        <v/>
      </c>
      <c r="AU1218" s="36" t="str">
        <f t="shared" si="791"/>
        <v/>
      </c>
      <c r="AV1218" s="36" t="str">
        <f t="shared" si="792"/>
        <v/>
      </c>
      <c r="AW1218" s="36" t="str">
        <f t="shared" si="793"/>
        <v/>
      </c>
      <c r="AX1218" s="36" t="str">
        <f t="shared" si="794"/>
        <v/>
      </c>
      <c r="AY1218" s="36" t="str">
        <f t="shared" si="795"/>
        <v/>
      </c>
      <c r="AZ1218" s="36" t="str">
        <f t="shared" si="796"/>
        <v/>
      </c>
      <c r="BA1218" s="36" t="str">
        <f t="shared" si="797"/>
        <v/>
      </c>
      <c r="BB1218" s="36" t="str">
        <f t="shared" si="798"/>
        <v/>
      </c>
      <c r="BC1218" s="36" t="str">
        <f t="shared" si="799"/>
        <v/>
      </c>
      <c r="BD1218" s="36" t="str">
        <f t="shared" si="800"/>
        <v/>
      </c>
      <c r="BE1218" s="36" t="str">
        <f t="shared" si="801"/>
        <v/>
      </c>
      <c r="BF1218" s="36" t="str">
        <f t="shared" si="802"/>
        <v/>
      </c>
      <c r="BG1218" s="36" t="str">
        <f t="shared" si="803"/>
        <v/>
      </c>
      <c r="BH1218" s="36" t="str">
        <f t="shared" si="804"/>
        <v/>
      </c>
      <c r="BI1218" s="36" t="str">
        <f t="shared" si="805"/>
        <v/>
      </c>
      <c r="BJ1218" s="36" t="str">
        <f t="shared" si="806"/>
        <v/>
      </c>
      <c r="BK1218" s="36" t="str">
        <f t="shared" si="807"/>
        <v/>
      </c>
      <c r="BL1218" s="36" t="str">
        <f t="shared" si="808"/>
        <v/>
      </c>
      <c r="BM1218" s="36" t="str">
        <f t="shared" si="809"/>
        <v/>
      </c>
      <c r="BN1218" s="38" t="e">
        <f t="shared" si="768"/>
        <v>#DIV/0!</v>
      </c>
      <c r="BO1218" s="38" t="e">
        <f t="shared" si="769"/>
        <v>#DIV/0!</v>
      </c>
      <c r="BP1218" s="39" t="str">
        <f t="shared" si="770"/>
        <v/>
      </c>
      <c r="BQ1218" s="39" t="str">
        <f t="shared" si="771"/>
        <v/>
      </c>
      <c r="BR1218" s="39" t="str">
        <f t="shared" si="772"/>
        <v/>
      </c>
      <c r="BS1218" s="39" t="str">
        <f t="shared" si="773"/>
        <v/>
      </c>
      <c r="BT1218" s="39" t="str">
        <f t="shared" si="774"/>
        <v/>
      </c>
      <c r="BU1218" s="39" t="str">
        <f t="shared" si="775"/>
        <v/>
      </c>
      <c r="BV1218" s="39" t="str">
        <f t="shared" si="776"/>
        <v/>
      </c>
      <c r="BW1218" s="39" t="str">
        <f t="shared" si="777"/>
        <v/>
      </c>
      <c r="BX1218" s="39" t="str">
        <f t="shared" si="778"/>
        <v/>
      </c>
      <c r="BY1218" s="39" t="str">
        <f t="shared" si="779"/>
        <v/>
      </c>
      <c r="BZ1218" s="39" t="str">
        <f t="shared" si="780"/>
        <v/>
      </c>
      <c r="CA1218" s="39" t="str">
        <f t="shared" si="781"/>
        <v/>
      </c>
      <c r="CB1218" s="39" t="str">
        <f t="shared" si="782"/>
        <v/>
      </c>
      <c r="CC1218" s="39" t="str">
        <f t="shared" si="783"/>
        <v/>
      </c>
      <c r="CD1218" s="39" t="str">
        <f t="shared" si="784"/>
        <v/>
      </c>
      <c r="CE1218" s="39" t="str">
        <f t="shared" si="785"/>
        <v/>
      </c>
      <c r="CF1218" s="39" t="str">
        <f t="shared" si="786"/>
        <v/>
      </c>
      <c r="CG1218" s="39" t="str">
        <f t="shared" si="787"/>
        <v/>
      </c>
      <c r="CH1218" s="39" t="str">
        <f t="shared" si="788"/>
        <v/>
      </c>
      <c r="CI1218" s="39" t="str">
        <f t="shared" si="789"/>
        <v/>
      </c>
    </row>
    <row r="1219" spans="1:87">
      <c r="A1219" s="18"/>
      <c r="B1219" s="15" t="str">
        <f>'Gene Table'!E1218</f>
        <v>hsa-miR-4477b</v>
      </c>
      <c r="C1219" s="15" t="str">
        <f>'Gene Table'!B1218</f>
        <v>C16</v>
      </c>
      <c r="D1219" s="16" t="str">
        <f>IF(SUM('Test Sample Data'!D$3:D$98)&gt;10,IF(AND(ISNUMBER('Test Sample Data'!D1218),'Test Sample Data'!D1218&lt;$B$1,'Test Sample Data'!D1218&gt;0),'Test Sample Data'!D1218,$B$1),"")</f>
        <v/>
      </c>
      <c r="E1219" s="17" t="str">
        <f>IF(SUM('Test Sample Data'!E$3:E$98)&gt;10,IF(AND(ISNUMBER('Test Sample Data'!E1218),'Test Sample Data'!E1218&lt;$B$1,'Test Sample Data'!E1218&gt;0),'Test Sample Data'!E1218,$B$1),"")</f>
        <v/>
      </c>
      <c r="F1219" s="17" t="str">
        <f>IF(SUM('Test Sample Data'!F$3:F$98)&gt;10,IF(AND(ISNUMBER('Test Sample Data'!F1218),'Test Sample Data'!F1218&lt;$B$1,'Test Sample Data'!F1218&gt;0),'Test Sample Data'!F1218,$B$1),"")</f>
        <v/>
      </c>
      <c r="G1219" s="17" t="str">
        <f>IF(SUM('Test Sample Data'!G$3:G$98)&gt;10,IF(AND(ISNUMBER('Test Sample Data'!G1218),'Test Sample Data'!G1218&lt;$B$1,'Test Sample Data'!G1218&gt;0),'Test Sample Data'!G1218,$B$1),"")</f>
        <v/>
      </c>
      <c r="H1219" s="17" t="str">
        <f>IF(SUM('Test Sample Data'!H$3:H$98)&gt;10,IF(AND(ISNUMBER('Test Sample Data'!H1218),'Test Sample Data'!H1218&lt;$B$1,'Test Sample Data'!H1218&gt;0),'Test Sample Data'!H1218,$B$1),"")</f>
        <v/>
      </c>
      <c r="I1219" s="17" t="str">
        <f>IF(SUM('Test Sample Data'!I$3:I$98)&gt;10,IF(AND(ISNUMBER('Test Sample Data'!I1218),'Test Sample Data'!I1218&lt;$B$1,'Test Sample Data'!I1218&gt;0),'Test Sample Data'!I1218,$B$1),"")</f>
        <v/>
      </c>
      <c r="J1219" s="17" t="str">
        <f>IF(SUM('Test Sample Data'!J$3:J$98)&gt;10,IF(AND(ISNUMBER('Test Sample Data'!J1218),'Test Sample Data'!J1218&lt;$B$1,'Test Sample Data'!J1218&gt;0),'Test Sample Data'!J1218,$B$1),"")</f>
        <v/>
      </c>
      <c r="K1219" s="17" t="str">
        <f>IF(SUM('Test Sample Data'!K$3:K$98)&gt;10,IF(AND(ISNUMBER('Test Sample Data'!K1218),'Test Sample Data'!K1218&lt;$B$1,'Test Sample Data'!K1218&gt;0),'Test Sample Data'!K1218,$B$1),"")</f>
        <v/>
      </c>
      <c r="L1219" s="17" t="str">
        <f>IF(SUM('Test Sample Data'!L$3:L$98)&gt;10,IF(AND(ISNUMBER('Test Sample Data'!L1218),'Test Sample Data'!L1218&lt;$B$1,'Test Sample Data'!L1218&gt;0),'Test Sample Data'!L1218,$B$1),"")</f>
        <v/>
      </c>
      <c r="M1219" s="17" t="str">
        <f>IF(SUM('Test Sample Data'!M$3:M$98)&gt;10,IF(AND(ISNUMBER('Test Sample Data'!M1218),'Test Sample Data'!M1218&lt;$B$1,'Test Sample Data'!M1218&gt;0),'Test Sample Data'!M1218,$B$1),"")</f>
        <v/>
      </c>
      <c r="N1219" s="17" t="str">
        <f>'Gene Table'!E1218</f>
        <v>hsa-miR-4477b</v>
      </c>
      <c r="O1219" s="17" t="str">
        <f>'Gene Table'!B1218</f>
        <v>C16</v>
      </c>
      <c r="P1219" s="17" t="str">
        <f>IF(SUM('Control Sample Data'!D$3:D$98)&gt;10,IF(AND(ISNUMBER('Control Sample Data'!D1218),'Control Sample Data'!D1218&lt;$B$1,'Control Sample Data'!D1218&gt;0),'Control Sample Data'!D1218,$B$1),"")</f>
        <v/>
      </c>
      <c r="Q1219" s="17" t="str">
        <f>IF(SUM('Control Sample Data'!E$3:E$98)&gt;10,IF(AND(ISNUMBER('Control Sample Data'!E1218),'Control Sample Data'!E1218&lt;$B$1,'Control Sample Data'!E1218&gt;0),'Control Sample Data'!E1218,$B$1),"")</f>
        <v/>
      </c>
      <c r="R1219" s="17" t="str">
        <f>IF(SUM('Control Sample Data'!F$3:F$98)&gt;10,IF(AND(ISNUMBER('Control Sample Data'!F1218),'Control Sample Data'!F1218&lt;$B$1,'Control Sample Data'!F1218&gt;0),'Control Sample Data'!F1218,$B$1),"")</f>
        <v/>
      </c>
      <c r="S1219" s="17" t="str">
        <f>IF(SUM('Control Sample Data'!G$3:G$98)&gt;10,IF(AND(ISNUMBER('Control Sample Data'!G1218),'Control Sample Data'!G1218&lt;$B$1,'Control Sample Data'!G1218&gt;0),'Control Sample Data'!G1218,$B$1),"")</f>
        <v/>
      </c>
      <c r="T1219" s="17" t="str">
        <f>IF(SUM('Control Sample Data'!H$3:H$98)&gt;10,IF(AND(ISNUMBER('Control Sample Data'!H1218),'Control Sample Data'!H1218&lt;$B$1,'Control Sample Data'!H1218&gt;0),'Control Sample Data'!H1218,$B$1),"")</f>
        <v/>
      </c>
      <c r="U1219" s="17" t="str">
        <f>IF(SUM('Control Sample Data'!I$3:I$98)&gt;10,IF(AND(ISNUMBER('Control Sample Data'!I1218),'Control Sample Data'!I1218&lt;$B$1,'Control Sample Data'!I1218&gt;0),'Control Sample Data'!I1218,$B$1),"")</f>
        <v/>
      </c>
      <c r="V1219" s="17" t="str">
        <f>IF(SUM('Control Sample Data'!J$3:J$98)&gt;10,IF(AND(ISNUMBER('Control Sample Data'!J1218),'Control Sample Data'!J1218&lt;$B$1,'Control Sample Data'!J1218&gt;0),'Control Sample Data'!J1218,$B$1),"")</f>
        <v/>
      </c>
      <c r="W1219" s="17" t="str">
        <f>IF(SUM('Control Sample Data'!K$3:K$98)&gt;10,IF(AND(ISNUMBER('Control Sample Data'!K1218),'Control Sample Data'!K1218&lt;$B$1,'Control Sample Data'!K1218&gt;0),'Control Sample Data'!K1218,$B$1),"")</f>
        <v/>
      </c>
      <c r="X1219" s="17" t="str">
        <f>IF(SUM('Control Sample Data'!L$3:L$98)&gt;10,IF(AND(ISNUMBER('Control Sample Data'!L1218),'Control Sample Data'!L1218&lt;$B$1,'Control Sample Data'!L1218&gt;0),'Control Sample Data'!L1218,$B$1),"")</f>
        <v/>
      </c>
      <c r="Y1219" s="17" t="str">
        <f>IF(SUM('Control Sample Data'!M$3:M$98)&gt;10,IF(AND(ISNUMBER('Control Sample Data'!M1218),'Control Sample Data'!M1218&lt;$B$1,'Control Sample Data'!M1218&gt;0),'Control Sample Data'!M1218,$B$1),"")</f>
        <v/>
      </c>
      <c r="AT1219" s="36" t="str">
        <f t="shared" si="790"/>
        <v/>
      </c>
      <c r="AU1219" s="36" t="str">
        <f t="shared" si="791"/>
        <v/>
      </c>
      <c r="AV1219" s="36" t="str">
        <f t="shared" si="792"/>
        <v/>
      </c>
      <c r="AW1219" s="36" t="str">
        <f t="shared" si="793"/>
        <v/>
      </c>
      <c r="AX1219" s="36" t="str">
        <f t="shared" si="794"/>
        <v/>
      </c>
      <c r="AY1219" s="36" t="str">
        <f t="shared" si="795"/>
        <v/>
      </c>
      <c r="AZ1219" s="36" t="str">
        <f t="shared" si="796"/>
        <v/>
      </c>
      <c r="BA1219" s="36" t="str">
        <f t="shared" si="797"/>
        <v/>
      </c>
      <c r="BB1219" s="36" t="str">
        <f t="shared" si="798"/>
        <v/>
      </c>
      <c r="BC1219" s="36" t="str">
        <f t="shared" si="799"/>
        <v/>
      </c>
      <c r="BD1219" s="36" t="str">
        <f t="shared" si="800"/>
        <v/>
      </c>
      <c r="BE1219" s="36" t="str">
        <f t="shared" si="801"/>
        <v/>
      </c>
      <c r="BF1219" s="36" t="str">
        <f t="shared" si="802"/>
        <v/>
      </c>
      <c r="BG1219" s="36" t="str">
        <f t="shared" si="803"/>
        <v/>
      </c>
      <c r="BH1219" s="36" t="str">
        <f t="shared" si="804"/>
        <v/>
      </c>
      <c r="BI1219" s="36" t="str">
        <f t="shared" si="805"/>
        <v/>
      </c>
      <c r="BJ1219" s="36" t="str">
        <f t="shared" si="806"/>
        <v/>
      </c>
      <c r="BK1219" s="36" t="str">
        <f t="shared" si="807"/>
        <v/>
      </c>
      <c r="BL1219" s="36" t="str">
        <f t="shared" si="808"/>
        <v/>
      </c>
      <c r="BM1219" s="36" t="str">
        <f t="shared" si="809"/>
        <v/>
      </c>
      <c r="BN1219" s="38" t="e">
        <f t="shared" si="768"/>
        <v>#DIV/0!</v>
      </c>
      <c r="BO1219" s="38" t="e">
        <f t="shared" si="769"/>
        <v>#DIV/0!</v>
      </c>
      <c r="BP1219" s="39" t="str">
        <f t="shared" si="770"/>
        <v/>
      </c>
      <c r="BQ1219" s="39" t="str">
        <f t="shared" si="771"/>
        <v/>
      </c>
      <c r="BR1219" s="39" t="str">
        <f t="shared" si="772"/>
        <v/>
      </c>
      <c r="BS1219" s="39" t="str">
        <f t="shared" si="773"/>
        <v/>
      </c>
      <c r="BT1219" s="39" t="str">
        <f t="shared" si="774"/>
        <v/>
      </c>
      <c r="BU1219" s="39" t="str">
        <f t="shared" si="775"/>
        <v/>
      </c>
      <c r="BV1219" s="39" t="str">
        <f t="shared" si="776"/>
        <v/>
      </c>
      <c r="BW1219" s="39" t="str">
        <f t="shared" si="777"/>
        <v/>
      </c>
      <c r="BX1219" s="39" t="str">
        <f t="shared" si="778"/>
        <v/>
      </c>
      <c r="BY1219" s="39" t="str">
        <f t="shared" si="779"/>
        <v/>
      </c>
      <c r="BZ1219" s="39" t="str">
        <f t="shared" si="780"/>
        <v/>
      </c>
      <c r="CA1219" s="39" t="str">
        <f t="shared" si="781"/>
        <v/>
      </c>
      <c r="CB1219" s="39" t="str">
        <f t="shared" si="782"/>
        <v/>
      </c>
      <c r="CC1219" s="39" t="str">
        <f t="shared" si="783"/>
        <v/>
      </c>
      <c r="CD1219" s="39" t="str">
        <f t="shared" si="784"/>
        <v/>
      </c>
      <c r="CE1219" s="39" t="str">
        <f t="shared" si="785"/>
        <v/>
      </c>
      <c r="CF1219" s="39" t="str">
        <f t="shared" si="786"/>
        <v/>
      </c>
      <c r="CG1219" s="39" t="str">
        <f t="shared" si="787"/>
        <v/>
      </c>
      <c r="CH1219" s="39" t="str">
        <f t="shared" si="788"/>
        <v/>
      </c>
      <c r="CI1219" s="39" t="str">
        <f t="shared" si="789"/>
        <v/>
      </c>
    </row>
    <row r="1220" spans="1:87">
      <c r="A1220" s="18"/>
      <c r="B1220" s="15" t="str">
        <f>'Gene Table'!E1219</f>
        <v>hsa-miR-3938</v>
      </c>
      <c r="C1220" s="15" t="str">
        <f>'Gene Table'!B1219</f>
        <v>C17</v>
      </c>
      <c r="D1220" s="16" t="str">
        <f>IF(SUM('Test Sample Data'!D$3:D$98)&gt;10,IF(AND(ISNUMBER('Test Sample Data'!D1219),'Test Sample Data'!D1219&lt;$B$1,'Test Sample Data'!D1219&gt;0),'Test Sample Data'!D1219,$B$1),"")</f>
        <v/>
      </c>
      <c r="E1220" s="17" t="str">
        <f>IF(SUM('Test Sample Data'!E$3:E$98)&gt;10,IF(AND(ISNUMBER('Test Sample Data'!E1219),'Test Sample Data'!E1219&lt;$B$1,'Test Sample Data'!E1219&gt;0),'Test Sample Data'!E1219,$B$1),"")</f>
        <v/>
      </c>
      <c r="F1220" s="17" t="str">
        <f>IF(SUM('Test Sample Data'!F$3:F$98)&gt;10,IF(AND(ISNUMBER('Test Sample Data'!F1219),'Test Sample Data'!F1219&lt;$B$1,'Test Sample Data'!F1219&gt;0),'Test Sample Data'!F1219,$B$1),"")</f>
        <v/>
      </c>
      <c r="G1220" s="17" t="str">
        <f>IF(SUM('Test Sample Data'!G$3:G$98)&gt;10,IF(AND(ISNUMBER('Test Sample Data'!G1219),'Test Sample Data'!G1219&lt;$B$1,'Test Sample Data'!G1219&gt;0),'Test Sample Data'!G1219,$B$1),"")</f>
        <v/>
      </c>
      <c r="H1220" s="17" t="str">
        <f>IF(SUM('Test Sample Data'!H$3:H$98)&gt;10,IF(AND(ISNUMBER('Test Sample Data'!H1219),'Test Sample Data'!H1219&lt;$B$1,'Test Sample Data'!H1219&gt;0),'Test Sample Data'!H1219,$B$1),"")</f>
        <v/>
      </c>
      <c r="I1220" s="17" t="str">
        <f>IF(SUM('Test Sample Data'!I$3:I$98)&gt;10,IF(AND(ISNUMBER('Test Sample Data'!I1219),'Test Sample Data'!I1219&lt;$B$1,'Test Sample Data'!I1219&gt;0),'Test Sample Data'!I1219,$B$1),"")</f>
        <v/>
      </c>
      <c r="J1220" s="17" t="str">
        <f>IF(SUM('Test Sample Data'!J$3:J$98)&gt;10,IF(AND(ISNUMBER('Test Sample Data'!J1219),'Test Sample Data'!J1219&lt;$B$1,'Test Sample Data'!J1219&gt;0),'Test Sample Data'!J1219,$B$1),"")</f>
        <v/>
      </c>
      <c r="K1220" s="17" t="str">
        <f>IF(SUM('Test Sample Data'!K$3:K$98)&gt;10,IF(AND(ISNUMBER('Test Sample Data'!K1219),'Test Sample Data'!K1219&lt;$B$1,'Test Sample Data'!K1219&gt;0),'Test Sample Data'!K1219,$B$1),"")</f>
        <v/>
      </c>
      <c r="L1220" s="17" t="str">
        <f>IF(SUM('Test Sample Data'!L$3:L$98)&gt;10,IF(AND(ISNUMBER('Test Sample Data'!L1219),'Test Sample Data'!L1219&lt;$B$1,'Test Sample Data'!L1219&gt;0),'Test Sample Data'!L1219,$B$1),"")</f>
        <v/>
      </c>
      <c r="M1220" s="17" t="str">
        <f>IF(SUM('Test Sample Data'!M$3:M$98)&gt;10,IF(AND(ISNUMBER('Test Sample Data'!M1219),'Test Sample Data'!M1219&lt;$B$1,'Test Sample Data'!M1219&gt;0),'Test Sample Data'!M1219,$B$1),"")</f>
        <v/>
      </c>
      <c r="N1220" s="17" t="str">
        <f>'Gene Table'!E1219</f>
        <v>hsa-miR-3938</v>
      </c>
      <c r="O1220" s="17" t="str">
        <f>'Gene Table'!B1219</f>
        <v>C17</v>
      </c>
      <c r="P1220" s="17" t="str">
        <f>IF(SUM('Control Sample Data'!D$3:D$98)&gt;10,IF(AND(ISNUMBER('Control Sample Data'!D1219),'Control Sample Data'!D1219&lt;$B$1,'Control Sample Data'!D1219&gt;0),'Control Sample Data'!D1219,$B$1),"")</f>
        <v/>
      </c>
      <c r="Q1220" s="17" t="str">
        <f>IF(SUM('Control Sample Data'!E$3:E$98)&gt;10,IF(AND(ISNUMBER('Control Sample Data'!E1219),'Control Sample Data'!E1219&lt;$B$1,'Control Sample Data'!E1219&gt;0),'Control Sample Data'!E1219,$B$1),"")</f>
        <v/>
      </c>
      <c r="R1220" s="17" t="str">
        <f>IF(SUM('Control Sample Data'!F$3:F$98)&gt;10,IF(AND(ISNUMBER('Control Sample Data'!F1219),'Control Sample Data'!F1219&lt;$B$1,'Control Sample Data'!F1219&gt;0),'Control Sample Data'!F1219,$B$1),"")</f>
        <v/>
      </c>
      <c r="S1220" s="17" t="str">
        <f>IF(SUM('Control Sample Data'!G$3:G$98)&gt;10,IF(AND(ISNUMBER('Control Sample Data'!G1219),'Control Sample Data'!G1219&lt;$B$1,'Control Sample Data'!G1219&gt;0),'Control Sample Data'!G1219,$B$1),"")</f>
        <v/>
      </c>
      <c r="T1220" s="17" t="str">
        <f>IF(SUM('Control Sample Data'!H$3:H$98)&gt;10,IF(AND(ISNUMBER('Control Sample Data'!H1219),'Control Sample Data'!H1219&lt;$B$1,'Control Sample Data'!H1219&gt;0),'Control Sample Data'!H1219,$B$1),"")</f>
        <v/>
      </c>
      <c r="U1220" s="17" t="str">
        <f>IF(SUM('Control Sample Data'!I$3:I$98)&gt;10,IF(AND(ISNUMBER('Control Sample Data'!I1219),'Control Sample Data'!I1219&lt;$B$1,'Control Sample Data'!I1219&gt;0),'Control Sample Data'!I1219,$B$1),"")</f>
        <v/>
      </c>
      <c r="V1220" s="17" t="str">
        <f>IF(SUM('Control Sample Data'!J$3:J$98)&gt;10,IF(AND(ISNUMBER('Control Sample Data'!J1219),'Control Sample Data'!J1219&lt;$B$1,'Control Sample Data'!J1219&gt;0),'Control Sample Data'!J1219,$B$1),"")</f>
        <v/>
      </c>
      <c r="W1220" s="17" t="str">
        <f>IF(SUM('Control Sample Data'!K$3:K$98)&gt;10,IF(AND(ISNUMBER('Control Sample Data'!K1219),'Control Sample Data'!K1219&lt;$B$1,'Control Sample Data'!K1219&gt;0),'Control Sample Data'!K1219,$B$1),"")</f>
        <v/>
      </c>
      <c r="X1220" s="17" t="str">
        <f>IF(SUM('Control Sample Data'!L$3:L$98)&gt;10,IF(AND(ISNUMBER('Control Sample Data'!L1219),'Control Sample Data'!L1219&lt;$B$1,'Control Sample Data'!L1219&gt;0),'Control Sample Data'!L1219,$B$1),"")</f>
        <v/>
      </c>
      <c r="Y1220" s="17" t="str">
        <f>IF(SUM('Control Sample Data'!M$3:M$98)&gt;10,IF(AND(ISNUMBER('Control Sample Data'!M1219),'Control Sample Data'!M1219&lt;$B$1,'Control Sample Data'!M1219&gt;0),'Control Sample Data'!M1219,$B$1),"")</f>
        <v/>
      </c>
      <c r="AT1220" s="36" t="str">
        <f t="shared" si="790"/>
        <v/>
      </c>
      <c r="AU1220" s="36" t="str">
        <f t="shared" si="791"/>
        <v/>
      </c>
      <c r="AV1220" s="36" t="str">
        <f t="shared" si="792"/>
        <v/>
      </c>
      <c r="AW1220" s="36" t="str">
        <f t="shared" si="793"/>
        <v/>
      </c>
      <c r="AX1220" s="36" t="str">
        <f t="shared" si="794"/>
        <v/>
      </c>
      <c r="AY1220" s="36" t="str">
        <f t="shared" si="795"/>
        <v/>
      </c>
      <c r="AZ1220" s="36" t="str">
        <f t="shared" si="796"/>
        <v/>
      </c>
      <c r="BA1220" s="36" t="str">
        <f t="shared" si="797"/>
        <v/>
      </c>
      <c r="BB1220" s="36" t="str">
        <f t="shared" si="798"/>
        <v/>
      </c>
      <c r="BC1220" s="36" t="str">
        <f t="shared" si="799"/>
        <v/>
      </c>
      <c r="BD1220" s="36" t="str">
        <f t="shared" si="800"/>
        <v/>
      </c>
      <c r="BE1220" s="36" t="str">
        <f t="shared" si="801"/>
        <v/>
      </c>
      <c r="BF1220" s="36" t="str">
        <f t="shared" si="802"/>
        <v/>
      </c>
      <c r="BG1220" s="36" t="str">
        <f t="shared" si="803"/>
        <v/>
      </c>
      <c r="BH1220" s="36" t="str">
        <f t="shared" si="804"/>
        <v/>
      </c>
      <c r="BI1220" s="36" t="str">
        <f t="shared" si="805"/>
        <v/>
      </c>
      <c r="BJ1220" s="36" t="str">
        <f t="shared" si="806"/>
        <v/>
      </c>
      <c r="BK1220" s="36" t="str">
        <f t="shared" si="807"/>
        <v/>
      </c>
      <c r="BL1220" s="36" t="str">
        <f t="shared" si="808"/>
        <v/>
      </c>
      <c r="BM1220" s="36" t="str">
        <f t="shared" si="809"/>
        <v/>
      </c>
      <c r="BN1220" s="38" t="e">
        <f t="shared" ref="BN1220:BN1283" si="811">AVERAGE(AT1220:BC1220)</f>
        <v>#DIV/0!</v>
      </c>
      <c r="BO1220" s="38" t="e">
        <f t="shared" ref="BO1220:BO1283" si="812">AVERAGE(BD1220:BM1220)</f>
        <v>#DIV/0!</v>
      </c>
      <c r="BP1220" s="39" t="str">
        <f t="shared" ref="BP1220:BP1283" si="813">IF(ISNUMBER(AT1220),POWER(2,-AT1220),"")</f>
        <v/>
      </c>
      <c r="BQ1220" s="39" t="str">
        <f t="shared" ref="BQ1220:BQ1283" si="814">IF(ISNUMBER(AU1220),POWER(2,-AU1220),"")</f>
        <v/>
      </c>
      <c r="BR1220" s="39" t="str">
        <f t="shared" ref="BR1220:BR1283" si="815">IF(ISNUMBER(AV1220),POWER(2,-AV1220),"")</f>
        <v/>
      </c>
      <c r="BS1220" s="39" t="str">
        <f t="shared" ref="BS1220:BS1283" si="816">IF(ISNUMBER(AW1220),POWER(2,-AW1220),"")</f>
        <v/>
      </c>
      <c r="BT1220" s="39" t="str">
        <f t="shared" ref="BT1220:BT1283" si="817">IF(ISNUMBER(AX1220),POWER(2,-AX1220),"")</f>
        <v/>
      </c>
      <c r="BU1220" s="39" t="str">
        <f t="shared" ref="BU1220:BU1283" si="818">IF(ISNUMBER(AY1220),POWER(2,-AY1220),"")</f>
        <v/>
      </c>
      <c r="BV1220" s="39" t="str">
        <f t="shared" ref="BV1220:BV1283" si="819">IF(ISNUMBER(AZ1220),POWER(2,-AZ1220),"")</f>
        <v/>
      </c>
      <c r="BW1220" s="39" t="str">
        <f t="shared" ref="BW1220:BW1283" si="820">IF(ISNUMBER(BA1220),POWER(2,-BA1220),"")</f>
        <v/>
      </c>
      <c r="BX1220" s="39" t="str">
        <f t="shared" ref="BX1220:BX1283" si="821">IF(ISNUMBER(BB1220),POWER(2,-BB1220),"")</f>
        <v/>
      </c>
      <c r="BY1220" s="39" t="str">
        <f t="shared" ref="BY1220:BY1283" si="822">IF(ISNUMBER(BC1220),POWER(2,-BC1220),"")</f>
        <v/>
      </c>
      <c r="BZ1220" s="39" t="str">
        <f t="shared" ref="BZ1220:BZ1283" si="823">IF(ISNUMBER(BD1220),POWER(2,-BD1220),"")</f>
        <v/>
      </c>
      <c r="CA1220" s="39" t="str">
        <f t="shared" ref="CA1220:CA1283" si="824">IF(ISNUMBER(BE1220),POWER(2,-BE1220),"")</f>
        <v/>
      </c>
      <c r="CB1220" s="39" t="str">
        <f t="shared" ref="CB1220:CB1283" si="825">IF(ISNUMBER(BF1220),POWER(2,-BF1220),"")</f>
        <v/>
      </c>
      <c r="CC1220" s="39" t="str">
        <f t="shared" ref="CC1220:CC1283" si="826">IF(ISNUMBER(BG1220),POWER(2,-BG1220),"")</f>
        <v/>
      </c>
      <c r="CD1220" s="39" t="str">
        <f t="shared" ref="CD1220:CD1283" si="827">IF(ISNUMBER(BH1220),POWER(2,-BH1220),"")</f>
        <v/>
      </c>
      <c r="CE1220" s="39" t="str">
        <f t="shared" ref="CE1220:CE1283" si="828">IF(ISNUMBER(BI1220),POWER(2,-BI1220),"")</f>
        <v/>
      </c>
      <c r="CF1220" s="39" t="str">
        <f t="shared" ref="CF1220:CF1283" si="829">IF(ISNUMBER(BJ1220),POWER(2,-BJ1220),"")</f>
        <v/>
      </c>
      <c r="CG1220" s="39" t="str">
        <f t="shared" ref="CG1220:CG1283" si="830">IF(ISNUMBER(BK1220),POWER(2,-BK1220),"")</f>
        <v/>
      </c>
      <c r="CH1220" s="39" t="str">
        <f t="shared" ref="CH1220:CH1283" si="831">IF(ISNUMBER(BL1220),POWER(2,-BL1220),"")</f>
        <v/>
      </c>
      <c r="CI1220" s="39" t="str">
        <f t="shared" ref="CI1220:CI1283" si="832">IF(ISNUMBER(BM1220),POWER(2,-BM1220),"")</f>
        <v/>
      </c>
    </row>
    <row r="1221" spans="1:87">
      <c r="A1221" s="18"/>
      <c r="B1221" s="15" t="str">
        <f>'Gene Table'!E1220</f>
        <v>hsa-miR-4478</v>
      </c>
      <c r="C1221" s="15" t="str">
        <f>'Gene Table'!B1220</f>
        <v>C18</v>
      </c>
      <c r="D1221" s="16" t="str">
        <f>IF(SUM('Test Sample Data'!D$3:D$98)&gt;10,IF(AND(ISNUMBER('Test Sample Data'!D1220),'Test Sample Data'!D1220&lt;$B$1,'Test Sample Data'!D1220&gt;0),'Test Sample Data'!D1220,$B$1),"")</f>
        <v/>
      </c>
      <c r="E1221" s="17" t="str">
        <f>IF(SUM('Test Sample Data'!E$3:E$98)&gt;10,IF(AND(ISNUMBER('Test Sample Data'!E1220),'Test Sample Data'!E1220&lt;$B$1,'Test Sample Data'!E1220&gt;0),'Test Sample Data'!E1220,$B$1),"")</f>
        <v/>
      </c>
      <c r="F1221" s="17" t="str">
        <f>IF(SUM('Test Sample Data'!F$3:F$98)&gt;10,IF(AND(ISNUMBER('Test Sample Data'!F1220),'Test Sample Data'!F1220&lt;$B$1,'Test Sample Data'!F1220&gt;0),'Test Sample Data'!F1220,$B$1),"")</f>
        <v/>
      </c>
      <c r="G1221" s="17" t="str">
        <f>IF(SUM('Test Sample Data'!G$3:G$98)&gt;10,IF(AND(ISNUMBER('Test Sample Data'!G1220),'Test Sample Data'!G1220&lt;$B$1,'Test Sample Data'!G1220&gt;0),'Test Sample Data'!G1220,$B$1),"")</f>
        <v/>
      </c>
      <c r="H1221" s="17" t="str">
        <f>IF(SUM('Test Sample Data'!H$3:H$98)&gt;10,IF(AND(ISNUMBER('Test Sample Data'!H1220),'Test Sample Data'!H1220&lt;$B$1,'Test Sample Data'!H1220&gt;0),'Test Sample Data'!H1220,$B$1),"")</f>
        <v/>
      </c>
      <c r="I1221" s="17" t="str">
        <f>IF(SUM('Test Sample Data'!I$3:I$98)&gt;10,IF(AND(ISNUMBER('Test Sample Data'!I1220),'Test Sample Data'!I1220&lt;$B$1,'Test Sample Data'!I1220&gt;0),'Test Sample Data'!I1220,$B$1),"")</f>
        <v/>
      </c>
      <c r="J1221" s="17" t="str">
        <f>IF(SUM('Test Sample Data'!J$3:J$98)&gt;10,IF(AND(ISNUMBER('Test Sample Data'!J1220),'Test Sample Data'!J1220&lt;$B$1,'Test Sample Data'!J1220&gt;0),'Test Sample Data'!J1220,$B$1),"")</f>
        <v/>
      </c>
      <c r="K1221" s="17" t="str">
        <f>IF(SUM('Test Sample Data'!K$3:K$98)&gt;10,IF(AND(ISNUMBER('Test Sample Data'!K1220),'Test Sample Data'!K1220&lt;$B$1,'Test Sample Data'!K1220&gt;0),'Test Sample Data'!K1220,$B$1),"")</f>
        <v/>
      </c>
      <c r="L1221" s="17" t="str">
        <f>IF(SUM('Test Sample Data'!L$3:L$98)&gt;10,IF(AND(ISNUMBER('Test Sample Data'!L1220),'Test Sample Data'!L1220&lt;$B$1,'Test Sample Data'!L1220&gt;0),'Test Sample Data'!L1220,$B$1),"")</f>
        <v/>
      </c>
      <c r="M1221" s="17" t="str">
        <f>IF(SUM('Test Sample Data'!M$3:M$98)&gt;10,IF(AND(ISNUMBER('Test Sample Data'!M1220),'Test Sample Data'!M1220&lt;$B$1,'Test Sample Data'!M1220&gt;0),'Test Sample Data'!M1220,$B$1),"")</f>
        <v/>
      </c>
      <c r="N1221" s="17" t="str">
        <f>'Gene Table'!E1220</f>
        <v>hsa-miR-4478</v>
      </c>
      <c r="O1221" s="17" t="str">
        <f>'Gene Table'!B1220</f>
        <v>C18</v>
      </c>
      <c r="P1221" s="17" t="str">
        <f>IF(SUM('Control Sample Data'!D$3:D$98)&gt;10,IF(AND(ISNUMBER('Control Sample Data'!D1220),'Control Sample Data'!D1220&lt;$B$1,'Control Sample Data'!D1220&gt;0),'Control Sample Data'!D1220,$B$1),"")</f>
        <v/>
      </c>
      <c r="Q1221" s="17" t="str">
        <f>IF(SUM('Control Sample Data'!E$3:E$98)&gt;10,IF(AND(ISNUMBER('Control Sample Data'!E1220),'Control Sample Data'!E1220&lt;$B$1,'Control Sample Data'!E1220&gt;0),'Control Sample Data'!E1220,$B$1),"")</f>
        <v/>
      </c>
      <c r="R1221" s="17" t="str">
        <f>IF(SUM('Control Sample Data'!F$3:F$98)&gt;10,IF(AND(ISNUMBER('Control Sample Data'!F1220),'Control Sample Data'!F1220&lt;$B$1,'Control Sample Data'!F1220&gt;0),'Control Sample Data'!F1220,$B$1),"")</f>
        <v/>
      </c>
      <c r="S1221" s="17" t="str">
        <f>IF(SUM('Control Sample Data'!G$3:G$98)&gt;10,IF(AND(ISNUMBER('Control Sample Data'!G1220),'Control Sample Data'!G1220&lt;$B$1,'Control Sample Data'!G1220&gt;0),'Control Sample Data'!G1220,$B$1),"")</f>
        <v/>
      </c>
      <c r="T1221" s="17" t="str">
        <f>IF(SUM('Control Sample Data'!H$3:H$98)&gt;10,IF(AND(ISNUMBER('Control Sample Data'!H1220),'Control Sample Data'!H1220&lt;$B$1,'Control Sample Data'!H1220&gt;0),'Control Sample Data'!H1220,$B$1),"")</f>
        <v/>
      </c>
      <c r="U1221" s="17" t="str">
        <f>IF(SUM('Control Sample Data'!I$3:I$98)&gt;10,IF(AND(ISNUMBER('Control Sample Data'!I1220),'Control Sample Data'!I1220&lt;$B$1,'Control Sample Data'!I1220&gt;0),'Control Sample Data'!I1220,$B$1),"")</f>
        <v/>
      </c>
      <c r="V1221" s="17" t="str">
        <f>IF(SUM('Control Sample Data'!J$3:J$98)&gt;10,IF(AND(ISNUMBER('Control Sample Data'!J1220),'Control Sample Data'!J1220&lt;$B$1,'Control Sample Data'!J1220&gt;0),'Control Sample Data'!J1220,$B$1),"")</f>
        <v/>
      </c>
      <c r="W1221" s="17" t="str">
        <f>IF(SUM('Control Sample Data'!K$3:K$98)&gt;10,IF(AND(ISNUMBER('Control Sample Data'!K1220),'Control Sample Data'!K1220&lt;$B$1,'Control Sample Data'!K1220&gt;0),'Control Sample Data'!K1220,$B$1),"")</f>
        <v/>
      </c>
      <c r="X1221" s="17" t="str">
        <f>IF(SUM('Control Sample Data'!L$3:L$98)&gt;10,IF(AND(ISNUMBER('Control Sample Data'!L1220),'Control Sample Data'!L1220&lt;$B$1,'Control Sample Data'!L1220&gt;0),'Control Sample Data'!L1220,$B$1),"")</f>
        <v/>
      </c>
      <c r="Y1221" s="17" t="str">
        <f>IF(SUM('Control Sample Data'!M$3:M$98)&gt;10,IF(AND(ISNUMBER('Control Sample Data'!M1220),'Control Sample Data'!M1220&lt;$B$1,'Control Sample Data'!M1220&gt;0),'Control Sample Data'!M1220,$B$1),"")</f>
        <v/>
      </c>
      <c r="AT1221" s="36" t="str">
        <f t="shared" ref="AT1221:AT1284" si="833">IF(ISERROR(D1221-Z$794),"",D1221-Z$794)</f>
        <v/>
      </c>
      <c r="AU1221" s="36" t="str">
        <f t="shared" ref="AU1221:AU1284" si="834">IF(ISERROR(E1221-AA$794),"",E1221-AA$794)</f>
        <v/>
      </c>
      <c r="AV1221" s="36" t="str">
        <f t="shared" ref="AV1221:AV1284" si="835">IF(ISERROR(F1221-AB$794),"",F1221-AB$794)</f>
        <v/>
      </c>
      <c r="AW1221" s="36" t="str">
        <f t="shared" ref="AW1221:AW1284" si="836">IF(ISERROR(G1221-AC$794),"",G1221-AC$794)</f>
        <v/>
      </c>
      <c r="AX1221" s="36" t="str">
        <f t="shared" ref="AX1221:AX1284" si="837">IF(ISERROR(H1221-AD$794),"",H1221-AD$794)</f>
        <v/>
      </c>
      <c r="AY1221" s="36" t="str">
        <f t="shared" ref="AY1221:AY1284" si="838">IF(ISERROR(I1221-AE$794),"",I1221-AE$794)</f>
        <v/>
      </c>
      <c r="AZ1221" s="36" t="str">
        <f t="shared" ref="AZ1221:AZ1284" si="839">IF(ISERROR(J1221-AF$794),"",J1221-AF$794)</f>
        <v/>
      </c>
      <c r="BA1221" s="36" t="str">
        <f t="shared" ref="BA1221:BA1284" si="840">IF(ISERROR(K1221-AG$794),"",K1221-AG$794)</f>
        <v/>
      </c>
      <c r="BB1221" s="36" t="str">
        <f t="shared" ref="BB1221:BB1284" si="841">IF(ISERROR(L1221-AH$794),"",L1221-AH$794)</f>
        <v/>
      </c>
      <c r="BC1221" s="36" t="str">
        <f t="shared" ref="BC1221:BC1284" si="842">IF(ISERROR(M1221-AI$794),"",M1221-AI$794)</f>
        <v/>
      </c>
      <c r="BD1221" s="36" t="str">
        <f t="shared" ref="BD1221:BD1284" si="843">IF(ISERROR(P1221-AJ$794),"",P1221-AJ$794)</f>
        <v/>
      </c>
      <c r="BE1221" s="36" t="str">
        <f t="shared" ref="BE1221:BE1284" si="844">IF(ISERROR(Q1221-AK$794),"",Q1221-AK$794)</f>
        <v/>
      </c>
      <c r="BF1221" s="36" t="str">
        <f t="shared" ref="BF1221:BF1284" si="845">IF(ISERROR(R1221-AL$794),"",R1221-AL$794)</f>
        <v/>
      </c>
      <c r="BG1221" s="36" t="str">
        <f t="shared" ref="BG1221:BG1284" si="846">IF(ISERROR(S1221-AM$794),"",S1221-AM$794)</f>
        <v/>
      </c>
      <c r="BH1221" s="36" t="str">
        <f t="shared" ref="BH1221:BH1284" si="847">IF(ISERROR(T1221-AN$794),"",T1221-AN$794)</f>
        <v/>
      </c>
      <c r="BI1221" s="36" t="str">
        <f t="shared" ref="BI1221:BI1284" si="848">IF(ISERROR(U1221-AO$794),"",U1221-AO$794)</f>
        <v/>
      </c>
      <c r="BJ1221" s="36" t="str">
        <f t="shared" ref="BJ1221:BJ1284" si="849">IF(ISERROR(V1221-AP$794),"",V1221-AP$794)</f>
        <v/>
      </c>
      <c r="BK1221" s="36" t="str">
        <f t="shared" ref="BK1221:BK1284" si="850">IF(ISERROR(W1221-AQ$794),"",W1221-AQ$794)</f>
        <v/>
      </c>
      <c r="BL1221" s="36" t="str">
        <f t="shared" ref="BL1221:BL1284" si="851">IF(ISERROR(X1221-AR$794),"",X1221-AR$794)</f>
        <v/>
      </c>
      <c r="BM1221" s="36" t="str">
        <f t="shared" ref="BM1221:BM1284" si="852">IF(ISERROR(Y1221-AS$794),"",Y1221-AS$794)</f>
        <v/>
      </c>
      <c r="BN1221" s="38" t="e">
        <f t="shared" si="811"/>
        <v>#DIV/0!</v>
      </c>
      <c r="BO1221" s="38" t="e">
        <f t="shared" si="812"/>
        <v>#DIV/0!</v>
      </c>
      <c r="BP1221" s="39" t="str">
        <f t="shared" si="813"/>
        <v/>
      </c>
      <c r="BQ1221" s="39" t="str">
        <f t="shared" si="814"/>
        <v/>
      </c>
      <c r="BR1221" s="39" t="str">
        <f t="shared" si="815"/>
        <v/>
      </c>
      <c r="BS1221" s="39" t="str">
        <f t="shared" si="816"/>
        <v/>
      </c>
      <c r="BT1221" s="39" t="str">
        <f t="shared" si="817"/>
        <v/>
      </c>
      <c r="BU1221" s="39" t="str">
        <f t="shared" si="818"/>
        <v/>
      </c>
      <c r="BV1221" s="39" t="str">
        <f t="shared" si="819"/>
        <v/>
      </c>
      <c r="BW1221" s="39" t="str">
        <f t="shared" si="820"/>
        <v/>
      </c>
      <c r="BX1221" s="39" t="str">
        <f t="shared" si="821"/>
        <v/>
      </c>
      <c r="BY1221" s="39" t="str">
        <f t="shared" si="822"/>
        <v/>
      </c>
      <c r="BZ1221" s="39" t="str">
        <f t="shared" si="823"/>
        <v/>
      </c>
      <c r="CA1221" s="39" t="str">
        <f t="shared" si="824"/>
        <v/>
      </c>
      <c r="CB1221" s="39" t="str">
        <f t="shared" si="825"/>
        <v/>
      </c>
      <c r="CC1221" s="39" t="str">
        <f t="shared" si="826"/>
        <v/>
      </c>
      <c r="CD1221" s="39" t="str">
        <f t="shared" si="827"/>
        <v/>
      </c>
      <c r="CE1221" s="39" t="str">
        <f t="shared" si="828"/>
        <v/>
      </c>
      <c r="CF1221" s="39" t="str">
        <f t="shared" si="829"/>
        <v/>
      </c>
      <c r="CG1221" s="39" t="str">
        <f t="shared" si="830"/>
        <v/>
      </c>
      <c r="CH1221" s="39" t="str">
        <f t="shared" si="831"/>
        <v/>
      </c>
      <c r="CI1221" s="39" t="str">
        <f t="shared" si="832"/>
        <v/>
      </c>
    </row>
    <row r="1222" spans="1:87">
      <c r="A1222" s="18"/>
      <c r="B1222" s="15" t="str">
        <f>'Gene Table'!E1221</f>
        <v>hsa-miR-548y</v>
      </c>
      <c r="C1222" s="15" t="str">
        <f>'Gene Table'!B1221</f>
        <v>C19</v>
      </c>
      <c r="D1222" s="16" t="str">
        <f>IF(SUM('Test Sample Data'!D$3:D$98)&gt;10,IF(AND(ISNUMBER('Test Sample Data'!D1221),'Test Sample Data'!D1221&lt;$B$1,'Test Sample Data'!D1221&gt;0),'Test Sample Data'!D1221,$B$1),"")</f>
        <v/>
      </c>
      <c r="E1222" s="17" t="str">
        <f>IF(SUM('Test Sample Data'!E$3:E$98)&gt;10,IF(AND(ISNUMBER('Test Sample Data'!E1221),'Test Sample Data'!E1221&lt;$B$1,'Test Sample Data'!E1221&gt;0),'Test Sample Data'!E1221,$B$1),"")</f>
        <v/>
      </c>
      <c r="F1222" s="17" t="str">
        <f>IF(SUM('Test Sample Data'!F$3:F$98)&gt;10,IF(AND(ISNUMBER('Test Sample Data'!F1221),'Test Sample Data'!F1221&lt;$B$1,'Test Sample Data'!F1221&gt;0),'Test Sample Data'!F1221,$B$1),"")</f>
        <v/>
      </c>
      <c r="G1222" s="17" t="str">
        <f>IF(SUM('Test Sample Data'!G$3:G$98)&gt;10,IF(AND(ISNUMBER('Test Sample Data'!G1221),'Test Sample Data'!G1221&lt;$B$1,'Test Sample Data'!G1221&gt;0),'Test Sample Data'!G1221,$B$1),"")</f>
        <v/>
      </c>
      <c r="H1222" s="17" t="str">
        <f>IF(SUM('Test Sample Data'!H$3:H$98)&gt;10,IF(AND(ISNUMBER('Test Sample Data'!H1221),'Test Sample Data'!H1221&lt;$B$1,'Test Sample Data'!H1221&gt;0),'Test Sample Data'!H1221,$B$1),"")</f>
        <v/>
      </c>
      <c r="I1222" s="17" t="str">
        <f>IF(SUM('Test Sample Data'!I$3:I$98)&gt;10,IF(AND(ISNUMBER('Test Sample Data'!I1221),'Test Sample Data'!I1221&lt;$B$1,'Test Sample Data'!I1221&gt;0),'Test Sample Data'!I1221,$B$1),"")</f>
        <v/>
      </c>
      <c r="J1222" s="17" t="str">
        <f>IF(SUM('Test Sample Data'!J$3:J$98)&gt;10,IF(AND(ISNUMBER('Test Sample Data'!J1221),'Test Sample Data'!J1221&lt;$B$1,'Test Sample Data'!J1221&gt;0),'Test Sample Data'!J1221,$B$1),"")</f>
        <v/>
      </c>
      <c r="K1222" s="17" t="str">
        <f>IF(SUM('Test Sample Data'!K$3:K$98)&gt;10,IF(AND(ISNUMBER('Test Sample Data'!K1221),'Test Sample Data'!K1221&lt;$B$1,'Test Sample Data'!K1221&gt;0),'Test Sample Data'!K1221,$B$1),"")</f>
        <v/>
      </c>
      <c r="L1222" s="17" t="str">
        <f>IF(SUM('Test Sample Data'!L$3:L$98)&gt;10,IF(AND(ISNUMBER('Test Sample Data'!L1221),'Test Sample Data'!L1221&lt;$B$1,'Test Sample Data'!L1221&gt;0),'Test Sample Data'!L1221,$B$1),"")</f>
        <v/>
      </c>
      <c r="M1222" s="17" t="str">
        <f>IF(SUM('Test Sample Data'!M$3:M$98)&gt;10,IF(AND(ISNUMBER('Test Sample Data'!M1221),'Test Sample Data'!M1221&lt;$B$1,'Test Sample Data'!M1221&gt;0),'Test Sample Data'!M1221,$B$1),"")</f>
        <v/>
      </c>
      <c r="N1222" s="17" t="str">
        <f>'Gene Table'!E1221</f>
        <v>hsa-miR-548y</v>
      </c>
      <c r="O1222" s="17" t="str">
        <f>'Gene Table'!B1221</f>
        <v>C19</v>
      </c>
      <c r="P1222" s="17" t="str">
        <f>IF(SUM('Control Sample Data'!D$3:D$98)&gt;10,IF(AND(ISNUMBER('Control Sample Data'!D1221),'Control Sample Data'!D1221&lt;$B$1,'Control Sample Data'!D1221&gt;0),'Control Sample Data'!D1221,$B$1),"")</f>
        <v/>
      </c>
      <c r="Q1222" s="17" t="str">
        <f>IF(SUM('Control Sample Data'!E$3:E$98)&gt;10,IF(AND(ISNUMBER('Control Sample Data'!E1221),'Control Sample Data'!E1221&lt;$B$1,'Control Sample Data'!E1221&gt;0),'Control Sample Data'!E1221,$B$1),"")</f>
        <v/>
      </c>
      <c r="R1222" s="17" t="str">
        <f>IF(SUM('Control Sample Data'!F$3:F$98)&gt;10,IF(AND(ISNUMBER('Control Sample Data'!F1221),'Control Sample Data'!F1221&lt;$B$1,'Control Sample Data'!F1221&gt;0),'Control Sample Data'!F1221,$B$1),"")</f>
        <v/>
      </c>
      <c r="S1222" s="17" t="str">
        <f>IF(SUM('Control Sample Data'!G$3:G$98)&gt;10,IF(AND(ISNUMBER('Control Sample Data'!G1221),'Control Sample Data'!G1221&lt;$B$1,'Control Sample Data'!G1221&gt;0),'Control Sample Data'!G1221,$B$1),"")</f>
        <v/>
      </c>
      <c r="T1222" s="17" t="str">
        <f>IF(SUM('Control Sample Data'!H$3:H$98)&gt;10,IF(AND(ISNUMBER('Control Sample Data'!H1221),'Control Sample Data'!H1221&lt;$B$1,'Control Sample Data'!H1221&gt;0),'Control Sample Data'!H1221,$B$1),"")</f>
        <v/>
      </c>
      <c r="U1222" s="17" t="str">
        <f>IF(SUM('Control Sample Data'!I$3:I$98)&gt;10,IF(AND(ISNUMBER('Control Sample Data'!I1221),'Control Sample Data'!I1221&lt;$B$1,'Control Sample Data'!I1221&gt;0),'Control Sample Data'!I1221,$B$1),"")</f>
        <v/>
      </c>
      <c r="V1222" s="17" t="str">
        <f>IF(SUM('Control Sample Data'!J$3:J$98)&gt;10,IF(AND(ISNUMBER('Control Sample Data'!J1221),'Control Sample Data'!J1221&lt;$B$1,'Control Sample Data'!J1221&gt;0),'Control Sample Data'!J1221,$B$1),"")</f>
        <v/>
      </c>
      <c r="W1222" s="17" t="str">
        <f>IF(SUM('Control Sample Data'!K$3:K$98)&gt;10,IF(AND(ISNUMBER('Control Sample Data'!K1221),'Control Sample Data'!K1221&lt;$B$1,'Control Sample Data'!K1221&gt;0),'Control Sample Data'!K1221,$B$1),"")</f>
        <v/>
      </c>
      <c r="X1222" s="17" t="str">
        <f>IF(SUM('Control Sample Data'!L$3:L$98)&gt;10,IF(AND(ISNUMBER('Control Sample Data'!L1221),'Control Sample Data'!L1221&lt;$B$1,'Control Sample Data'!L1221&gt;0),'Control Sample Data'!L1221,$B$1),"")</f>
        <v/>
      </c>
      <c r="Y1222" s="17" t="str">
        <f>IF(SUM('Control Sample Data'!M$3:M$98)&gt;10,IF(AND(ISNUMBER('Control Sample Data'!M1221),'Control Sample Data'!M1221&lt;$B$1,'Control Sample Data'!M1221&gt;0),'Control Sample Data'!M1221,$B$1),"")</f>
        <v/>
      </c>
      <c r="AT1222" s="36" t="str">
        <f t="shared" si="833"/>
        <v/>
      </c>
      <c r="AU1222" s="36" t="str">
        <f t="shared" si="834"/>
        <v/>
      </c>
      <c r="AV1222" s="36" t="str">
        <f t="shared" si="835"/>
        <v/>
      </c>
      <c r="AW1222" s="36" t="str">
        <f t="shared" si="836"/>
        <v/>
      </c>
      <c r="AX1222" s="36" t="str">
        <f t="shared" si="837"/>
        <v/>
      </c>
      <c r="AY1222" s="36" t="str">
        <f t="shared" si="838"/>
        <v/>
      </c>
      <c r="AZ1222" s="36" t="str">
        <f t="shared" si="839"/>
        <v/>
      </c>
      <c r="BA1222" s="36" t="str">
        <f t="shared" si="840"/>
        <v/>
      </c>
      <c r="BB1222" s="36" t="str">
        <f t="shared" si="841"/>
        <v/>
      </c>
      <c r="BC1222" s="36" t="str">
        <f t="shared" si="842"/>
        <v/>
      </c>
      <c r="BD1222" s="36" t="str">
        <f t="shared" si="843"/>
        <v/>
      </c>
      <c r="BE1222" s="36" t="str">
        <f t="shared" si="844"/>
        <v/>
      </c>
      <c r="BF1222" s="36" t="str">
        <f t="shared" si="845"/>
        <v/>
      </c>
      <c r="BG1222" s="36" t="str">
        <f t="shared" si="846"/>
        <v/>
      </c>
      <c r="BH1222" s="36" t="str">
        <f t="shared" si="847"/>
        <v/>
      </c>
      <c r="BI1222" s="36" t="str">
        <f t="shared" si="848"/>
        <v/>
      </c>
      <c r="BJ1222" s="36" t="str">
        <f t="shared" si="849"/>
        <v/>
      </c>
      <c r="BK1222" s="36" t="str">
        <f t="shared" si="850"/>
        <v/>
      </c>
      <c r="BL1222" s="36" t="str">
        <f t="shared" si="851"/>
        <v/>
      </c>
      <c r="BM1222" s="36" t="str">
        <f t="shared" si="852"/>
        <v/>
      </c>
      <c r="BN1222" s="38" t="e">
        <f t="shared" si="811"/>
        <v>#DIV/0!</v>
      </c>
      <c r="BO1222" s="38" t="e">
        <f t="shared" si="812"/>
        <v>#DIV/0!</v>
      </c>
      <c r="BP1222" s="39" t="str">
        <f t="shared" si="813"/>
        <v/>
      </c>
      <c r="BQ1222" s="39" t="str">
        <f t="shared" si="814"/>
        <v/>
      </c>
      <c r="BR1222" s="39" t="str">
        <f t="shared" si="815"/>
        <v/>
      </c>
      <c r="BS1222" s="39" t="str">
        <f t="shared" si="816"/>
        <v/>
      </c>
      <c r="BT1222" s="39" t="str">
        <f t="shared" si="817"/>
        <v/>
      </c>
      <c r="BU1222" s="39" t="str">
        <f t="shared" si="818"/>
        <v/>
      </c>
      <c r="BV1222" s="39" t="str">
        <f t="shared" si="819"/>
        <v/>
      </c>
      <c r="BW1222" s="39" t="str">
        <f t="shared" si="820"/>
        <v/>
      </c>
      <c r="BX1222" s="39" t="str">
        <f t="shared" si="821"/>
        <v/>
      </c>
      <c r="BY1222" s="39" t="str">
        <f t="shared" si="822"/>
        <v/>
      </c>
      <c r="BZ1222" s="39" t="str">
        <f t="shared" si="823"/>
        <v/>
      </c>
      <c r="CA1222" s="39" t="str">
        <f t="shared" si="824"/>
        <v/>
      </c>
      <c r="CB1222" s="39" t="str">
        <f t="shared" si="825"/>
        <v/>
      </c>
      <c r="CC1222" s="39" t="str">
        <f t="shared" si="826"/>
        <v/>
      </c>
      <c r="CD1222" s="39" t="str">
        <f t="shared" si="827"/>
        <v/>
      </c>
      <c r="CE1222" s="39" t="str">
        <f t="shared" si="828"/>
        <v/>
      </c>
      <c r="CF1222" s="39" t="str">
        <f t="shared" si="829"/>
        <v/>
      </c>
      <c r="CG1222" s="39" t="str">
        <f t="shared" si="830"/>
        <v/>
      </c>
      <c r="CH1222" s="39" t="str">
        <f t="shared" si="831"/>
        <v/>
      </c>
      <c r="CI1222" s="39" t="str">
        <f t="shared" si="832"/>
        <v/>
      </c>
    </row>
    <row r="1223" spans="1:87">
      <c r="A1223" s="18"/>
      <c r="B1223" s="15" t="str">
        <f>'Gene Table'!E1222</f>
        <v>hsa-miR-548x-3p</v>
      </c>
      <c r="C1223" s="15" t="str">
        <f>'Gene Table'!B1222</f>
        <v>C20</v>
      </c>
      <c r="D1223" s="16" t="str">
        <f>IF(SUM('Test Sample Data'!D$3:D$98)&gt;10,IF(AND(ISNUMBER('Test Sample Data'!D1222),'Test Sample Data'!D1222&lt;$B$1,'Test Sample Data'!D1222&gt;0),'Test Sample Data'!D1222,$B$1),"")</f>
        <v/>
      </c>
      <c r="E1223" s="17" t="str">
        <f>IF(SUM('Test Sample Data'!E$3:E$98)&gt;10,IF(AND(ISNUMBER('Test Sample Data'!E1222),'Test Sample Data'!E1222&lt;$B$1,'Test Sample Data'!E1222&gt;0),'Test Sample Data'!E1222,$B$1),"")</f>
        <v/>
      </c>
      <c r="F1223" s="17" t="str">
        <f>IF(SUM('Test Sample Data'!F$3:F$98)&gt;10,IF(AND(ISNUMBER('Test Sample Data'!F1222),'Test Sample Data'!F1222&lt;$B$1,'Test Sample Data'!F1222&gt;0),'Test Sample Data'!F1222,$B$1),"")</f>
        <v/>
      </c>
      <c r="G1223" s="17" t="str">
        <f>IF(SUM('Test Sample Data'!G$3:G$98)&gt;10,IF(AND(ISNUMBER('Test Sample Data'!G1222),'Test Sample Data'!G1222&lt;$B$1,'Test Sample Data'!G1222&gt;0),'Test Sample Data'!G1222,$B$1),"")</f>
        <v/>
      </c>
      <c r="H1223" s="17" t="str">
        <f>IF(SUM('Test Sample Data'!H$3:H$98)&gt;10,IF(AND(ISNUMBER('Test Sample Data'!H1222),'Test Sample Data'!H1222&lt;$B$1,'Test Sample Data'!H1222&gt;0),'Test Sample Data'!H1222,$B$1),"")</f>
        <v/>
      </c>
      <c r="I1223" s="17" t="str">
        <f>IF(SUM('Test Sample Data'!I$3:I$98)&gt;10,IF(AND(ISNUMBER('Test Sample Data'!I1222),'Test Sample Data'!I1222&lt;$B$1,'Test Sample Data'!I1222&gt;0),'Test Sample Data'!I1222,$B$1),"")</f>
        <v/>
      </c>
      <c r="J1223" s="17" t="str">
        <f>IF(SUM('Test Sample Data'!J$3:J$98)&gt;10,IF(AND(ISNUMBER('Test Sample Data'!J1222),'Test Sample Data'!J1222&lt;$B$1,'Test Sample Data'!J1222&gt;0),'Test Sample Data'!J1222,$B$1),"")</f>
        <v/>
      </c>
      <c r="K1223" s="17" t="str">
        <f>IF(SUM('Test Sample Data'!K$3:K$98)&gt;10,IF(AND(ISNUMBER('Test Sample Data'!K1222),'Test Sample Data'!K1222&lt;$B$1,'Test Sample Data'!K1222&gt;0),'Test Sample Data'!K1222,$B$1),"")</f>
        <v/>
      </c>
      <c r="L1223" s="17" t="str">
        <f>IF(SUM('Test Sample Data'!L$3:L$98)&gt;10,IF(AND(ISNUMBER('Test Sample Data'!L1222),'Test Sample Data'!L1222&lt;$B$1,'Test Sample Data'!L1222&gt;0),'Test Sample Data'!L1222,$B$1),"")</f>
        <v/>
      </c>
      <c r="M1223" s="17" t="str">
        <f>IF(SUM('Test Sample Data'!M$3:M$98)&gt;10,IF(AND(ISNUMBER('Test Sample Data'!M1222),'Test Sample Data'!M1222&lt;$B$1,'Test Sample Data'!M1222&gt;0),'Test Sample Data'!M1222,$B$1),"")</f>
        <v/>
      </c>
      <c r="N1223" s="17" t="str">
        <f>'Gene Table'!E1222</f>
        <v>hsa-miR-548x-3p</v>
      </c>
      <c r="O1223" s="17" t="str">
        <f>'Gene Table'!B1222</f>
        <v>C20</v>
      </c>
      <c r="P1223" s="17" t="str">
        <f>IF(SUM('Control Sample Data'!D$3:D$98)&gt;10,IF(AND(ISNUMBER('Control Sample Data'!D1222),'Control Sample Data'!D1222&lt;$B$1,'Control Sample Data'!D1222&gt;0),'Control Sample Data'!D1222,$B$1),"")</f>
        <v/>
      </c>
      <c r="Q1223" s="17" t="str">
        <f>IF(SUM('Control Sample Data'!E$3:E$98)&gt;10,IF(AND(ISNUMBER('Control Sample Data'!E1222),'Control Sample Data'!E1222&lt;$B$1,'Control Sample Data'!E1222&gt;0),'Control Sample Data'!E1222,$B$1),"")</f>
        <v/>
      </c>
      <c r="R1223" s="17" t="str">
        <f>IF(SUM('Control Sample Data'!F$3:F$98)&gt;10,IF(AND(ISNUMBER('Control Sample Data'!F1222),'Control Sample Data'!F1222&lt;$B$1,'Control Sample Data'!F1222&gt;0),'Control Sample Data'!F1222,$B$1),"")</f>
        <v/>
      </c>
      <c r="S1223" s="17" t="str">
        <f>IF(SUM('Control Sample Data'!G$3:G$98)&gt;10,IF(AND(ISNUMBER('Control Sample Data'!G1222),'Control Sample Data'!G1222&lt;$B$1,'Control Sample Data'!G1222&gt;0),'Control Sample Data'!G1222,$B$1),"")</f>
        <v/>
      </c>
      <c r="T1223" s="17" t="str">
        <f>IF(SUM('Control Sample Data'!H$3:H$98)&gt;10,IF(AND(ISNUMBER('Control Sample Data'!H1222),'Control Sample Data'!H1222&lt;$B$1,'Control Sample Data'!H1222&gt;0),'Control Sample Data'!H1222,$B$1),"")</f>
        <v/>
      </c>
      <c r="U1223" s="17" t="str">
        <f>IF(SUM('Control Sample Data'!I$3:I$98)&gt;10,IF(AND(ISNUMBER('Control Sample Data'!I1222),'Control Sample Data'!I1222&lt;$B$1,'Control Sample Data'!I1222&gt;0),'Control Sample Data'!I1222,$B$1),"")</f>
        <v/>
      </c>
      <c r="V1223" s="17" t="str">
        <f>IF(SUM('Control Sample Data'!J$3:J$98)&gt;10,IF(AND(ISNUMBER('Control Sample Data'!J1222),'Control Sample Data'!J1222&lt;$B$1,'Control Sample Data'!J1222&gt;0),'Control Sample Data'!J1222,$B$1),"")</f>
        <v/>
      </c>
      <c r="W1223" s="17" t="str">
        <f>IF(SUM('Control Sample Data'!K$3:K$98)&gt;10,IF(AND(ISNUMBER('Control Sample Data'!K1222),'Control Sample Data'!K1222&lt;$B$1,'Control Sample Data'!K1222&gt;0),'Control Sample Data'!K1222,$B$1),"")</f>
        <v/>
      </c>
      <c r="X1223" s="17" t="str">
        <f>IF(SUM('Control Sample Data'!L$3:L$98)&gt;10,IF(AND(ISNUMBER('Control Sample Data'!L1222),'Control Sample Data'!L1222&lt;$B$1,'Control Sample Data'!L1222&gt;0),'Control Sample Data'!L1222,$B$1),"")</f>
        <v/>
      </c>
      <c r="Y1223" s="17" t="str">
        <f>IF(SUM('Control Sample Data'!M$3:M$98)&gt;10,IF(AND(ISNUMBER('Control Sample Data'!M1222),'Control Sample Data'!M1222&lt;$B$1,'Control Sample Data'!M1222&gt;0),'Control Sample Data'!M1222,$B$1),"")</f>
        <v/>
      </c>
      <c r="AT1223" s="36" t="str">
        <f t="shared" si="833"/>
        <v/>
      </c>
      <c r="AU1223" s="36" t="str">
        <f t="shared" si="834"/>
        <v/>
      </c>
      <c r="AV1223" s="36" t="str">
        <f t="shared" si="835"/>
        <v/>
      </c>
      <c r="AW1223" s="36" t="str">
        <f t="shared" si="836"/>
        <v/>
      </c>
      <c r="AX1223" s="36" t="str">
        <f t="shared" si="837"/>
        <v/>
      </c>
      <c r="AY1223" s="36" t="str">
        <f t="shared" si="838"/>
        <v/>
      </c>
      <c r="AZ1223" s="36" t="str">
        <f t="shared" si="839"/>
        <v/>
      </c>
      <c r="BA1223" s="36" t="str">
        <f t="shared" si="840"/>
        <v/>
      </c>
      <c r="BB1223" s="36" t="str">
        <f t="shared" si="841"/>
        <v/>
      </c>
      <c r="BC1223" s="36" t="str">
        <f t="shared" si="842"/>
        <v/>
      </c>
      <c r="BD1223" s="36" t="str">
        <f t="shared" si="843"/>
        <v/>
      </c>
      <c r="BE1223" s="36" t="str">
        <f t="shared" si="844"/>
        <v/>
      </c>
      <c r="BF1223" s="36" t="str">
        <f t="shared" si="845"/>
        <v/>
      </c>
      <c r="BG1223" s="36" t="str">
        <f t="shared" si="846"/>
        <v/>
      </c>
      <c r="BH1223" s="36" t="str">
        <f t="shared" si="847"/>
        <v/>
      </c>
      <c r="BI1223" s="36" t="str">
        <f t="shared" si="848"/>
        <v/>
      </c>
      <c r="BJ1223" s="36" t="str">
        <f t="shared" si="849"/>
        <v/>
      </c>
      <c r="BK1223" s="36" t="str">
        <f t="shared" si="850"/>
        <v/>
      </c>
      <c r="BL1223" s="36" t="str">
        <f t="shared" si="851"/>
        <v/>
      </c>
      <c r="BM1223" s="36" t="str">
        <f t="shared" si="852"/>
        <v/>
      </c>
      <c r="BN1223" s="38" t="e">
        <f t="shared" si="811"/>
        <v>#DIV/0!</v>
      </c>
      <c r="BO1223" s="38" t="e">
        <f t="shared" si="812"/>
        <v>#DIV/0!</v>
      </c>
      <c r="BP1223" s="39" t="str">
        <f t="shared" si="813"/>
        <v/>
      </c>
      <c r="BQ1223" s="39" t="str">
        <f t="shared" si="814"/>
        <v/>
      </c>
      <c r="BR1223" s="39" t="str">
        <f t="shared" si="815"/>
        <v/>
      </c>
      <c r="BS1223" s="39" t="str">
        <f t="shared" si="816"/>
        <v/>
      </c>
      <c r="BT1223" s="39" t="str">
        <f t="shared" si="817"/>
        <v/>
      </c>
      <c r="BU1223" s="39" t="str">
        <f t="shared" si="818"/>
        <v/>
      </c>
      <c r="BV1223" s="39" t="str">
        <f t="shared" si="819"/>
        <v/>
      </c>
      <c r="BW1223" s="39" t="str">
        <f t="shared" si="820"/>
        <v/>
      </c>
      <c r="BX1223" s="39" t="str">
        <f t="shared" si="821"/>
        <v/>
      </c>
      <c r="BY1223" s="39" t="str">
        <f t="shared" si="822"/>
        <v/>
      </c>
      <c r="BZ1223" s="39" t="str">
        <f t="shared" si="823"/>
        <v/>
      </c>
      <c r="CA1223" s="39" t="str">
        <f t="shared" si="824"/>
        <v/>
      </c>
      <c r="CB1223" s="39" t="str">
        <f t="shared" si="825"/>
        <v/>
      </c>
      <c r="CC1223" s="39" t="str">
        <f t="shared" si="826"/>
        <v/>
      </c>
      <c r="CD1223" s="39" t="str">
        <f t="shared" si="827"/>
        <v/>
      </c>
      <c r="CE1223" s="39" t="str">
        <f t="shared" si="828"/>
        <v/>
      </c>
      <c r="CF1223" s="39" t="str">
        <f t="shared" si="829"/>
        <v/>
      </c>
      <c r="CG1223" s="39" t="str">
        <f t="shared" si="830"/>
        <v/>
      </c>
      <c r="CH1223" s="39" t="str">
        <f t="shared" si="831"/>
        <v/>
      </c>
      <c r="CI1223" s="39" t="str">
        <f t="shared" si="832"/>
        <v/>
      </c>
    </row>
    <row r="1224" spans="1:87">
      <c r="A1224" s="18"/>
      <c r="B1224" s="15" t="str">
        <f>'Gene Table'!E1223</f>
        <v>hsa-miR-3940-3p</v>
      </c>
      <c r="C1224" s="15" t="str">
        <f>'Gene Table'!B1223</f>
        <v>C21</v>
      </c>
      <c r="D1224" s="16" t="str">
        <f>IF(SUM('Test Sample Data'!D$3:D$98)&gt;10,IF(AND(ISNUMBER('Test Sample Data'!D1223),'Test Sample Data'!D1223&lt;$B$1,'Test Sample Data'!D1223&gt;0),'Test Sample Data'!D1223,$B$1),"")</f>
        <v/>
      </c>
      <c r="E1224" s="17" t="str">
        <f>IF(SUM('Test Sample Data'!E$3:E$98)&gt;10,IF(AND(ISNUMBER('Test Sample Data'!E1223),'Test Sample Data'!E1223&lt;$B$1,'Test Sample Data'!E1223&gt;0),'Test Sample Data'!E1223,$B$1),"")</f>
        <v/>
      </c>
      <c r="F1224" s="17" t="str">
        <f>IF(SUM('Test Sample Data'!F$3:F$98)&gt;10,IF(AND(ISNUMBER('Test Sample Data'!F1223),'Test Sample Data'!F1223&lt;$B$1,'Test Sample Data'!F1223&gt;0),'Test Sample Data'!F1223,$B$1),"")</f>
        <v/>
      </c>
      <c r="G1224" s="17" t="str">
        <f>IF(SUM('Test Sample Data'!G$3:G$98)&gt;10,IF(AND(ISNUMBER('Test Sample Data'!G1223),'Test Sample Data'!G1223&lt;$B$1,'Test Sample Data'!G1223&gt;0),'Test Sample Data'!G1223,$B$1),"")</f>
        <v/>
      </c>
      <c r="H1224" s="17" t="str">
        <f>IF(SUM('Test Sample Data'!H$3:H$98)&gt;10,IF(AND(ISNUMBER('Test Sample Data'!H1223),'Test Sample Data'!H1223&lt;$B$1,'Test Sample Data'!H1223&gt;0),'Test Sample Data'!H1223,$B$1),"")</f>
        <v/>
      </c>
      <c r="I1224" s="17" t="str">
        <f>IF(SUM('Test Sample Data'!I$3:I$98)&gt;10,IF(AND(ISNUMBER('Test Sample Data'!I1223),'Test Sample Data'!I1223&lt;$B$1,'Test Sample Data'!I1223&gt;0),'Test Sample Data'!I1223,$B$1),"")</f>
        <v/>
      </c>
      <c r="J1224" s="17" t="str">
        <f>IF(SUM('Test Sample Data'!J$3:J$98)&gt;10,IF(AND(ISNUMBER('Test Sample Data'!J1223),'Test Sample Data'!J1223&lt;$B$1,'Test Sample Data'!J1223&gt;0),'Test Sample Data'!J1223,$B$1),"")</f>
        <v/>
      </c>
      <c r="K1224" s="17" t="str">
        <f>IF(SUM('Test Sample Data'!K$3:K$98)&gt;10,IF(AND(ISNUMBER('Test Sample Data'!K1223),'Test Sample Data'!K1223&lt;$B$1,'Test Sample Data'!K1223&gt;0),'Test Sample Data'!K1223,$B$1),"")</f>
        <v/>
      </c>
      <c r="L1224" s="17" t="str">
        <f>IF(SUM('Test Sample Data'!L$3:L$98)&gt;10,IF(AND(ISNUMBER('Test Sample Data'!L1223),'Test Sample Data'!L1223&lt;$B$1,'Test Sample Data'!L1223&gt;0),'Test Sample Data'!L1223,$B$1),"")</f>
        <v/>
      </c>
      <c r="M1224" s="17" t="str">
        <f>IF(SUM('Test Sample Data'!M$3:M$98)&gt;10,IF(AND(ISNUMBER('Test Sample Data'!M1223),'Test Sample Data'!M1223&lt;$B$1,'Test Sample Data'!M1223&gt;0),'Test Sample Data'!M1223,$B$1),"")</f>
        <v/>
      </c>
      <c r="N1224" s="17" t="str">
        <f>'Gene Table'!E1223</f>
        <v>hsa-miR-3940-3p</v>
      </c>
      <c r="O1224" s="17" t="str">
        <f>'Gene Table'!B1223</f>
        <v>C21</v>
      </c>
      <c r="P1224" s="17" t="str">
        <f>IF(SUM('Control Sample Data'!D$3:D$98)&gt;10,IF(AND(ISNUMBER('Control Sample Data'!D1223),'Control Sample Data'!D1223&lt;$B$1,'Control Sample Data'!D1223&gt;0),'Control Sample Data'!D1223,$B$1),"")</f>
        <v/>
      </c>
      <c r="Q1224" s="17" t="str">
        <f>IF(SUM('Control Sample Data'!E$3:E$98)&gt;10,IF(AND(ISNUMBER('Control Sample Data'!E1223),'Control Sample Data'!E1223&lt;$B$1,'Control Sample Data'!E1223&gt;0),'Control Sample Data'!E1223,$B$1),"")</f>
        <v/>
      </c>
      <c r="R1224" s="17" t="str">
        <f>IF(SUM('Control Sample Data'!F$3:F$98)&gt;10,IF(AND(ISNUMBER('Control Sample Data'!F1223),'Control Sample Data'!F1223&lt;$B$1,'Control Sample Data'!F1223&gt;0),'Control Sample Data'!F1223,$B$1),"")</f>
        <v/>
      </c>
      <c r="S1224" s="17" t="str">
        <f>IF(SUM('Control Sample Data'!G$3:G$98)&gt;10,IF(AND(ISNUMBER('Control Sample Data'!G1223),'Control Sample Data'!G1223&lt;$B$1,'Control Sample Data'!G1223&gt;0),'Control Sample Data'!G1223,$B$1),"")</f>
        <v/>
      </c>
      <c r="T1224" s="17" t="str">
        <f>IF(SUM('Control Sample Data'!H$3:H$98)&gt;10,IF(AND(ISNUMBER('Control Sample Data'!H1223),'Control Sample Data'!H1223&lt;$B$1,'Control Sample Data'!H1223&gt;0),'Control Sample Data'!H1223,$B$1),"")</f>
        <v/>
      </c>
      <c r="U1224" s="17" t="str">
        <f>IF(SUM('Control Sample Data'!I$3:I$98)&gt;10,IF(AND(ISNUMBER('Control Sample Data'!I1223),'Control Sample Data'!I1223&lt;$B$1,'Control Sample Data'!I1223&gt;0),'Control Sample Data'!I1223,$B$1),"")</f>
        <v/>
      </c>
      <c r="V1224" s="17" t="str">
        <f>IF(SUM('Control Sample Data'!J$3:J$98)&gt;10,IF(AND(ISNUMBER('Control Sample Data'!J1223),'Control Sample Data'!J1223&lt;$B$1,'Control Sample Data'!J1223&gt;0),'Control Sample Data'!J1223,$B$1),"")</f>
        <v/>
      </c>
      <c r="W1224" s="17" t="str">
        <f>IF(SUM('Control Sample Data'!K$3:K$98)&gt;10,IF(AND(ISNUMBER('Control Sample Data'!K1223),'Control Sample Data'!K1223&lt;$B$1,'Control Sample Data'!K1223&gt;0),'Control Sample Data'!K1223,$B$1),"")</f>
        <v/>
      </c>
      <c r="X1224" s="17" t="str">
        <f>IF(SUM('Control Sample Data'!L$3:L$98)&gt;10,IF(AND(ISNUMBER('Control Sample Data'!L1223),'Control Sample Data'!L1223&lt;$B$1,'Control Sample Data'!L1223&gt;0),'Control Sample Data'!L1223,$B$1),"")</f>
        <v/>
      </c>
      <c r="Y1224" s="17" t="str">
        <f>IF(SUM('Control Sample Data'!M$3:M$98)&gt;10,IF(AND(ISNUMBER('Control Sample Data'!M1223),'Control Sample Data'!M1223&lt;$B$1,'Control Sample Data'!M1223&gt;0),'Control Sample Data'!M1223,$B$1),"")</f>
        <v/>
      </c>
      <c r="AT1224" s="36" t="str">
        <f t="shared" si="833"/>
        <v/>
      </c>
      <c r="AU1224" s="36" t="str">
        <f t="shared" si="834"/>
        <v/>
      </c>
      <c r="AV1224" s="36" t="str">
        <f t="shared" si="835"/>
        <v/>
      </c>
      <c r="AW1224" s="36" t="str">
        <f t="shared" si="836"/>
        <v/>
      </c>
      <c r="AX1224" s="36" t="str">
        <f t="shared" si="837"/>
        <v/>
      </c>
      <c r="AY1224" s="36" t="str">
        <f t="shared" si="838"/>
        <v/>
      </c>
      <c r="AZ1224" s="36" t="str">
        <f t="shared" si="839"/>
        <v/>
      </c>
      <c r="BA1224" s="36" t="str">
        <f t="shared" si="840"/>
        <v/>
      </c>
      <c r="BB1224" s="36" t="str">
        <f t="shared" si="841"/>
        <v/>
      </c>
      <c r="BC1224" s="36" t="str">
        <f t="shared" si="842"/>
        <v/>
      </c>
      <c r="BD1224" s="36" t="str">
        <f t="shared" si="843"/>
        <v/>
      </c>
      <c r="BE1224" s="36" t="str">
        <f t="shared" si="844"/>
        <v/>
      </c>
      <c r="BF1224" s="36" t="str">
        <f t="shared" si="845"/>
        <v/>
      </c>
      <c r="BG1224" s="36" t="str">
        <f t="shared" si="846"/>
        <v/>
      </c>
      <c r="BH1224" s="36" t="str">
        <f t="shared" si="847"/>
        <v/>
      </c>
      <c r="BI1224" s="36" t="str">
        <f t="shared" si="848"/>
        <v/>
      </c>
      <c r="BJ1224" s="36" t="str">
        <f t="shared" si="849"/>
        <v/>
      </c>
      <c r="BK1224" s="36" t="str">
        <f t="shared" si="850"/>
        <v/>
      </c>
      <c r="BL1224" s="36" t="str">
        <f t="shared" si="851"/>
        <v/>
      </c>
      <c r="BM1224" s="36" t="str">
        <f t="shared" si="852"/>
        <v/>
      </c>
      <c r="BN1224" s="38" t="e">
        <f t="shared" si="811"/>
        <v>#DIV/0!</v>
      </c>
      <c r="BO1224" s="38" t="e">
        <f t="shared" si="812"/>
        <v>#DIV/0!</v>
      </c>
      <c r="BP1224" s="39" t="str">
        <f t="shared" si="813"/>
        <v/>
      </c>
      <c r="BQ1224" s="39" t="str">
        <f t="shared" si="814"/>
        <v/>
      </c>
      <c r="BR1224" s="39" t="str">
        <f t="shared" si="815"/>
        <v/>
      </c>
      <c r="BS1224" s="39" t="str">
        <f t="shared" si="816"/>
        <v/>
      </c>
      <c r="BT1224" s="39" t="str">
        <f t="shared" si="817"/>
        <v/>
      </c>
      <c r="BU1224" s="39" t="str">
        <f t="shared" si="818"/>
        <v/>
      </c>
      <c r="BV1224" s="39" t="str">
        <f t="shared" si="819"/>
        <v/>
      </c>
      <c r="BW1224" s="39" t="str">
        <f t="shared" si="820"/>
        <v/>
      </c>
      <c r="BX1224" s="39" t="str">
        <f t="shared" si="821"/>
        <v/>
      </c>
      <c r="BY1224" s="39" t="str">
        <f t="shared" si="822"/>
        <v/>
      </c>
      <c r="BZ1224" s="39" t="str">
        <f t="shared" si="823"/>
        <v/>
      </c>
      <c r="CA1224" s="39" t="str">
        <f t="shared" si="824"/>
        <v/>
      </c>
      <c r="CB1224" s="39" t="str">
        <f t="shared" si="825"/>
        <v/>
      </c>
      <c r="CC1224" s="39" t="str">
        <f t="shared" si="826"/>
        <v/>
      </c>
      <c r="CD1224" s="39" t="str">
        <f t="shared" si="827"/>
        <v/>
      </c>
      <c r="CE1224" s="39" t="str">
        <f t="shared" si="828"/>
        <v/>
      </c>
      <c r="CF1224" s="39" t="str">
        <f t="shared" si="829"/>
        <v/>
      </c>
      <c r="CG1224" s="39" t="str">
        <f t="shared" si="830"/>
        <v/>
      </c>
      <c r="CH1224" s="39" t="str">
        <f t="shared" si="831"/>
        <v/>
      </c>
      <c r="CI1224" s="39" t="str">
        <f t="shared" si="832"/>
        <v/>
      </c>
    </row>
    <row r="1225" spans="1:87">
      <c r="A1225" s="18"/>
      <c r="B1225" s="15" t="str">
        <f>'Gene Table'!E1224</f>
        <v>hsa-miR-3689d</v>
      </c>
      <c r="C1225" s="15" t="str">
        <f>'Gene Table'!B1224</f>
        <v>C22</v>
      </c>
      <c r="D1225" s="16" t="str">
        <f>IF(SUM('Test Sample Data'!D$3:D$98)&gt;10,IF(AND(ISNUMBER('Test Sample Data'!D1224),'Test Sample Data'!D1224&lt;$B$1,'Test Sample Data'!D1224&gt;0),'Test Sample Data'!D1224,$B$1),"")</f>
        <v/>
      </c>
      <c r="E1225" s="17" t="str">
        <f>IF(SUM('Test Sample Data'!E$3:E$98)&gt;10,IF(AND(ISNUMBER('Test Sample Data'!E1224),'Test Sample Data'!E1224&lt;$B$1,'Test Sample Data'!E1224&gt;0),'Test Sample Data'!E1224,$B$1),"")</f>
        <v/>
      </c>
      <c r="F1225" s="17" t="str">
        <f>IF(SUM('Test Sample Data'!F$3:F$98)&gt;10,IF(AND(ISNUMBER('Test Sample Data'!F1224),'Test Sample Data'!F1224&lt;$B$1,'Test Sample Data'!F1224&gt;0),'Test Sample Data'!F1224,$B$1),"")</f>
        <v/>
      </c>
      <c r="G1225" s="17" t="str">
        <f>IF(SUM('Test Sample Data'!G$3:G$98)&gt;10,IF(AND(ISNUMBER('Test Sample Data'!G1224),'Test Sample Data'!G1224&lt;$B$1,'Test Sample Data'!G1224&gt;0),'Test Sample Data'!G1224,$B$1),"")</f>
        <v/>
      </c>
      <c r="H1225" s="17" t="str">
        <f>IF(SUM('Test Sample Data'!H$3:H$98)&gt;10,IF(AND(ISNUMBER('Test Sample Data'!H1224),'Test Sample Data'!H1224&lt;$B$1,'Test Sample Data'!H1224&gt;0),'Test Sample Data'!H1224,$B$1),"")</f>
        <v/>
      </c>
      <c r="I1225" s="17" t="str">
        <f>IF(SUM('Test Sample Data'!I$3:I$98)&gt;10,IF(AND(ISNUMBER('Test Sample Data'!I1224),'Test Sample Data'!I1224&lt;$B$1,'Test Sample Data'!I1224&gt;0),'Test Sample Data'!I1224,$B$1),"")</f>
        <v/>
      </c>
      <c r="J1225" s="17" t="str">
        <f>IF(SUM('Test Sample Data'!J$3:J$98)&gt;10,IF(AND(ISNUMBER('Test Sample Data'!J1224),'Test Sample Data'!J1224&lt;$B$1,'Test Sample Data'!J1224&gt;0),'Test Sample Data'!J1224,$B$1),"")</f>
        <v/>
      </c>
      <c r="K1225" s="17" t="str">
        <f>IF(SUM('Test Sample Data'!K$3:K$98)&gt;10,IF(AND(ISNUMBER('Test Sample Data'!K1224),'Test Sample Data'!K1224&lt;$B$1,'Test Sample Data'!K1224&gt;0),'Test Sample Data'!K1224,$B$1),"")</f>
        <v/>
      </c>
      <c r="L1225" s="17" t="str">
        <f>IF(SUM('Test Sample Data'!L$3:L$98)&gt;10,IF(AND(ISNUMBER('Test Sample Data'!L1224),'Test Sample Data'!L1224&lt;$B$1,'Test Sample Data'!L1224&gt;0),'Test Sample Data'!L1224,$B$1),"")</f>
        <v/>
      </c>
      <c r="M1225" s="17" t="str">
        <f>IF(SUM('Test Sample Data'!M$3:M$98)&gt;10,IF(AND(ISNUMBER('Test Sample Data'!M1224),'Test Sample Data'!M1224&lt;$B$1,'Test Sample Data'!M1224&gt;0),'Test Sample Data'!M1224,$B$1),"")</f>
        <v/>
      </c>
      <c r="N1225" s="17" t="str">
        <f>'Gene Table'!E1224</f>
        <v>hsa-miR-3689d</v>
      </c>
      <c r="O1225" s="17" t="str">
        <f>'Gene Table'!B1224</f>
        <v>C22</v>
      </c>
      <c r="P1225" s="17" t="str">
        <f>IF(SUM('Control Sample Data'!D$3:D$98)&gt;10,IF(AND(ISNUMBER('Control Sample Data'!D1224),'Control Sample Data'!D1224&lt;$B$1,'Control Sample Data'!D1224&gt;0),'Control Sample Data'!D1224,$B$1),"")</f>
        <v/>
      </c>
      <c r="Q1225" s="17" t="str">
        <f>IF(SUM('Control Sample Data'!E$3:E$98)&gt;10,IF(AND(ISNUMBER('Control Sample Data'!E1224),'Control Sample Data'!E1224&lt;$B$1,'Control Sample Data'!E1224&gt;0),'Control Sample Data'!E1224,$B$1),"")</f>
        <v/>
      </c>
      <c r="R1225" s="17" t="str">
        <f>IF(SUM('Control Sample Data'!F$3:F$98)&gt;10,IF(AND(ISNUMBER('Control Sample Data'!F1224),'Control Sample Data'!F1224&lt;$B$1,'Control Sample Data'!F1224&gt;0),'Control Sample Data'!F1224,$B$1),"")</f>
        <v/>
      </c>
      <c r="S1225" s="17" t="str">
        <f>IF(SUM('Control Sample Data'!G$3:G$98)&gt;10,IF(AND(ISNUMBER('Control Sample Data'!G1224),'Control Sample Data'!G1224&lt;$B$1,'Control Sample Data'!G1224&gt;0),'Control Sample Data'!G1224,$B$1),"")</f>
        <v/>
      </c>
      <c r="T1225" s="17" t="str">
        <f>IF(SUM('Control Sample Data'!H$3:H$98)&gt;10,IF(AND(ISNUMBER('Control Sample Data'!H1224),'Control Sample Data'!H1224&lt;$B$1,'Control Sample Data'!H1224&gt;0),'Control Sample Data'!H1224,$B$1),"")</f>
        <v/>
      </c>
      <c r="U1225" s="17" t="str">
        <f>IF(SUM('Control Sample Data'!I$3:I$98)&gt;10,IF(AND(ISNUMBER('Control Sample Data'!I1224),'Control Sample Data'!I1224&lt;$B$1,'Control Sample Data'!I1224&gt;0),'Control Sample Data'!I1224,$B$1),"")</f>
        <v/>
      </c>
      <c r="V1225" s="17" t="str">
        <f>IF(SUM('Control Sample Data'!J$3:J$98)&gt;10,IF(AND(ISNUMBER('Control Sample Data'!J1224),'Control Sample Data'!J1224&lt;$B$1,'Control Sample Data'!J1224&gt;0),'Control Sample Data'!J1224,$B$1),"")</f>
        <v/>
      </c>
      <c r="W1225" s="17" t="str">
        <f>IF(SUM('Control Sample Data'!K$3:K$98)&gt;10,IF(AND(ISNUMBER('Control Sample Data'!K1224),'Control Sample Data'!K1224&lt;$B$1,'Control Sample Data'!K1224&gt;0),'Control Sample Data'!K1224,$B$1),"")</f>
        <v/>
      </c>
      <c r="X1225" s="17" t="str">
        <f>IF(SUM('Control Sample Data'!L$3:L$98)&gt;10,IF(AND(ISNUMBER('Control Sample Data'!L1224),'Control Sample Data'!L1224&lt;$B$1,'Control Sample Data'!L1224&gt;0),'Control Sample Data'!L1224,$B$1),"")</f>
        <v/>
      </c>
      <c r="Y1225" s="17" t="str">
        <f>IF(SUM('Control Sample Data'!M$3:M$98)&gt;10,IF(AND(ISNUMBER('Control Sample Data'!M1224),'Control Sample Data'!M1224&lt;$B$1,'Control Sample Data'!M1224&gt;0),'Control Sample Data'!M1224,$B$1),"")</f>
        <v/>
      </c>
      <c r="AT1225" s="36" t="str">
        <f t="shared" si="833"/>
        <v/>
      </c>
      <c r="AU1225" s="36" t="str">
        <f t="shared" si="834"/>
        <v/>
      </c>
      <c r="AV1225" s="36" t="str">
        <f t="shared" si="835"/>
        <v/>
      </c>
      <c r="AW1225" s="36" t="str">
        <f t="shared" si="836"/>
        <v/>
      </c>
      <c r="AX1225" s="36" t="str">
        <f t="shared" si="837"/>
        <v/>
      </c>
      <c r="AY1225" s="36" t="str">
        <f t="shared" si="838"/>
        <v/>
      </c>
      <c r="AZ1225" s="36" t="str">
        <f t="shared" si="839"/>
        <v/>
      </c>
      <c r="BA1225" s="36" t="str">
        <f t="shared" si="840"/>
        <v/>
      </c>
      <c r="BB1225" s="36" t="str">
        <f t="shared" si="841"/>
        <v/>
      </c>
      <c r="BC1225" s="36" t="str">
        <f t="shared" si="842"/>
        <v/>
      </c>
      <c r="BD1225" s="36" t="str">
        <f t="shared" si="843"/>
        <v/>
      </c>
      <c r="BE1225" s="36" t="str">
        <f t="shared" si="844"/>
        <v/>
      </c>
      <c r="BF1225" s="36" t="str">
        <f t="shared" si="845"/>
        <v/>
      </c>
      <c r="BG1225" s="36" t="str">
        <f t="shared" si="846"/>
        <v/>
      </c>
      <c r="BH1225" s="36" t="str">
        <f t="shared" si="847"/>
        <v/>
      </c>
      <c r="BI1225" s="36" t="str">
        <f t="shared" si="848"/>
        <v/>
      </c>
      <c r="BJ1225" s="36" t="str">
        <f t="shared" si="849"/>
        <v/>
      </c>
      <c r="BK1225" s="36" t="str">
        <f t="shared" si="850"/>
        <v/>
      </c>
      <c r="BL1225" s="36" t="str">
        <f t="shared" si="851"/>
        <v/>
      </c>
      <c r="BM1225" s="36" t="str">
        <f t="shared" si="852"/>
        <v/>
      </c>
      <c r="BN1225" s="38" t="e">
        <f t="shared" si="811"/>
        <v>#DIV/0!</v>
      </c>
      <c r="BO1225" s="38" t="e">
        <f t="shared" si="812"/>
        <v>#DIV/0!</v>
      </c>
      <c r="BP1225" s="39" t="str">
        <f t="shared" si="813"/>
        <v/>
      </c>
      <c r="BQ1225" s="39" t="str">
        <f t="shared" si="814"/>
        <v/>
      </c>
      <c r="BR1225" s="39" t="str">
        <f t="shared" si="815"/>
        <v/>
      </c>
      <c r="BS1225" s="39" t="str">
        <f t="shared" si="816"/>
        <v/>
      </c>
      <c r="BT1225" s="39" t="str">
        <f t="shared" si="817"/>
        <v/>
      </c>
      <c r="BU1225" s="39" t="str">
        <f t="shared" si="818"/>
        <v/>
      </c>
      <c r="BV1225" s="39" t="str">
        <f t="shared" si="819"/>
        <v/>
      </c>
      <c r="BW1225" s="39" t="str">
        <f t="shared" si="820"/>
        <v/>
      </c>
      <c r="BX1225" s="39" t="str">
        <f t="shared" si="821"/>
        <v/>
      </c>
      <c r="BY1225" s="39" t="str">
        <f t="shared" si="822"/>
        <v/>
      </c>
      <c r="BZ1225" s="39" t="str">
        <f t="shared" si="823"/>
        <v/>
      </c>
      <c r="CA1225" s="39" t="str">
        <f t="shared" si="824"/>
        <v/>
      </c>
      <c r="CB1225" s="39" t="str">
        <f t="shared" si="825"/>
        <v/>
      </c>
      <c r="CC1225" s="39" t="str">
        <f t="shared" si="826"/>
        <v/>
      </c>
      <c r="CD1225" s="39" t="str">
        <f t="shared" si="827"/>
        <v/>
      </c>
      <c r="CE1225" s="39" t="str">
        <f t="shared" si="828"/>
        <v/>
      </c>
      <c r="CF1225" s="39" t="str">
        <f t="shared" si="829"/>
        <v/>
      </c>
      <c r="CG1225" s="39" t="str">
        <f t="shared" si="830"/>
        <v/>
      </c>
      <c r="CH1225" s="39" t="str">
        <f t="shared" si="831"/>
        <v/>
      </c>
      <c r="CI1225" s="39" t="str">
        <f t="shared" si="832"/>
        <v/>
      </c>
    </row>
    <row r="1226" spans="1:87">
      <c r="A1226" s="18"/>
      <c r="B1226" s="15" t="str">
        <f>'Gene Table'!E1225</f>
        <v>hsa-miR-3941</v>
      </c>
      <c r="C1226" s="15" t="str">
        <f>'Gene Table'!B1225</f>
        <v>C23</v>
      </c>
      <c r="D1226" s="16" t="str">
        <f>IF(SUM('Test Sample Data'!D$3:D$98)&gt;10,IF(AND(ISNUMBER('Test Sample Data'!D1225),'Test Sample Data'!D1225&lt;$B$1,'Test Sample Data'!D1225&gt;0),'Test Sample Data'!D1225,$B$1),"")</f>
        <v/>
      </c>
      <c r="E1226" s="17" t="str">
        <f>IF(SUM('Test Sample Data'!E$3:E$98)&gt;10,IF(AND(ISNUMBER('Test Sample Data'!E1225),'Test Sample Data'!E1225&lt;$B$1,'Test Sample Data'!E1225&gt;0),'Test Sample Data'!E1225,$B$1),"")</f>
        <v/>
      </c>
      <c r="F1226" s="17" t="str">
        <f>IF(SUM('Test Sample Data'!F$3:F$98)&gt;10,IF(AND(ISNUMBER('Test Sample Data'!F1225),'Test Sample Data'!F1225&lt;$B$1,'Test Sample Data'!F1225&gt;0),'Test Sample Data'!F1225,$B$1),"")</f>
        <v/>
      </c>
      <c r="G1226" s="17" t="str">
        <f>IF(SUM('Test Sample Data'!G$3:G$98)&gt;10,IF(AND(ISNUMBER('Test Sample Data'!G1225),'Test Sample Data'!G1225&lt;$B$1,'Test Sample Data'!G1225&gt;0),'Test Sample Data'!G1225,$B$1),"")</f>
        <v/>
      </c>
      <c r="H1226" s="17" t="str">
        <f>IF(SUM('Test Sample Data'!H$3:H$98)&gt;10,IF(AND(ISNUMBER('Test Sample Data'!H1225),'Test Sample Data'!H1225&lt;$B$1,'Test Sample Data'!H1225&gt;0),'Test Sample Data'!H1225,$B$1),"")</f>
        <v/>
      </c>
      <c r="I1226" s="17" t="str">
        <f>IF(SUM('Test Sample Data'!I$3:I$98)&gt;10,IF(AND(ISNUMBER('Test Sample Data'!I1225),'Test Sample Data'!I1225&lt;$B$1,'Test Sample Data'!I1225&gt;0),'Test Sample Data'!I1225,$B$1),"")</f>
        <v/>
      </c>
      <c r="J1226" s="17" t="str">
        <f>IF(SUM('Test Sample Data'!J$3:J$98)&gt;10,IF(AND(ISNUMBER('Test Sample Data'!J1225),'Test Sample Data'!J1225&lt;$B$1,'Test Sample Data'!J1225&gt;0),'Test Sample Data'!J1225,$B$1),"")</f>
        <v/>
      </c>
      <c r="K1226" s="17" t="str">
        <f>IF(SUM('Test Sample Data'!K$3:K$98)&gt;10,IF(AND(ISNUMBER('Test Sample Data'!K1225),'Test Sample Data'!K1225&lt;$B$1,'Test Sample Data'!K1225&gt;0),'Test Sample Data'!K1225,$B$1),"")</f>
        <v/>
      </c>
      <c r="L1226" s="17" t="str">
        <f>IF(SUM('Test Sample Data'!L$3:L$98)&gt;10,IF(AND(ISNUMBER('Test Sample Data'!L1225),'Test Sample Data'!L1225&lt;$B$1,'Test Sample Data'!L1225&gt;0),'Test Sample Data'!L1225,$B$1),"")</f>
        <v/>
      </c>
      <c r="M1226" s="17" t="str">
        <f>IF(SUM('Test Sample Data'!M$3:M$98)&gt;10,IF(AND(ISNUMBER('Test Sample Data'!M1225),'Test Sample Data'!M1225&lt;$B$1,'Test Sample Data'!M1225&gt;0),'Test Sample Data'!M1225,$B$1),"")</f>
        <v/>
      </c>
      <c r="N1226" s="17" t="str">
        <f>'Gene Table'!E1225</f>
        <v>hsa-miR-3941</v>
      </c>
      <c r="O1226" s="17" t="str">
        <f>'Gene Table'!B1225</f>
        <v>C23</v>
      </c>
      <c r="P1226" s="17" t="str">
        <f>IF(SUM('Control Sample Data'!D$3:D$98)&gt;10,IF(AND(ISNUMBER('Control Sample Data'!D1225),'Control Sample Data'!D1225&lt;$B$1,'Control Sample Data'!D1225&gt;0),'Control Sample Data'!D1225,$B$1),"")</f>
        <v/>
      </c>
      <c r="Q1226" s="17" t="str">
        <f>IF(SUM('Control Sample Data'!E$3:E$98)&gt;10,IF(AND(ISNUMBER('Control Sample Data'!E1225),'Control Sample Data'!E1225&lt;$B$1,'Control Sample Data'!E1225&gt;0),'Control Sample Data'!E1225,$B$1),"")</f>
        <v/>
      </c>
      <c r="R1226" s="17" t="str">
        <f>IF(SUM('Control Sample Data'!F$3:F$98)&gt;10,IF(AND(ISNUMBER('Control Sample Data'!F1225),'Control Sample Data'!F1225&lt;$B$1,'Control Sample Data'!F1225&gt;0),'Control Sample Data'!F1225,$B$1),"")</f>
        <v/>
      </c>
      <c r="S1226" s="17" t="str">
        <f>IF(SUM('Control Sample Data'!G$3:G$98)&gt;10,IF(AND(ISNUMBER('Control Sample Data'!G1225),'Control Sample Data'!G1225&lt;$B$1,'Control Sample Data'!G1225&gt;0),'Control Sample Data'!G1225,$B$1),"")</f>
        <v/>
      </c>
      <c r="T1226" s="17" t="str">
        <f>IF(SUM('Control Sample Data'!H$3:H$98)&gt;10,IF(AND(ISNUMBER('Control Sample Data'!H1225),'Control Sample Data'!H1225&lt;$B$1,'Control Sample Data'!H1225&gt;0),'Control Sample Data'!H1225,$B$1),"")</f>
        <v/>
      </c>
      <c r="U1226" s="17" t="str">
        <f>IF(SUM('Control Sample Data'!I$3:I$98)&gt;10,IF(AND(ISNUMBER('Control Sample Data'!I1225),'Control Sample Data'!I1225&lt;$B$1,'Control Sample Data'!I1225&gt;0),'Control Sample Data'!I1225,$B$1),"")</f>
        <v/>
      </c>
      <c r="V1226" s="17" t="str">
        <f>IF(SUM('Control Sample Data'!J$3:J$98)&gt;10,IF(AND(ISNUMBER('Control Sample Data'!J1225),'Control Sample Data'!J1225&lt;$B$1,'Control Sample Data'!J1225&gt;0),'Control Sample Data'!J1225,$B$1),"")</f>
        <v/>
      </c>
      <c r="W1226" s="17" t="str">
        <f>IF(SUM('Control Sample Data'!K$3:K$98)&gt;10,IF(AND(ISNUMBER('Control Sample Data'!K1225),'Control Sample Data'!K1225&lt;$B$1,'Control Sample Data'!K1225&gt;0),'Control Sample Data'!K1225,$B$1),"")</f>
        <v/>
      </c>
      <c r="X1226" s="17" t="str">
        <f>IF(SUM('Control Sample Data'!L$3:L$98)&gt;10,IF(AND(ISNUMBER('Control Sample Data'!L1225),'Control Sample Data'!L1225&lt;$B$1,'Control Sample Data'!L1225&gt;0),'Control Sample Data'!L1225,$B$1),"")</f>
        <v/>
      </c>
      <c r="Y1226" s="17" t="str">
        <f>IF(SUM('Control Sample Data'!M$3:M$98)&gt;10,IF(AND(ISNUMBER('Control Sample Data'!M1225),'Control Sample Data'!M1225&lt;$B$1,'Control Sample Data'!M1225&gt;0),'Control Sample Data'!M1225,$B$1),"")</f>
        <v/>
      </c>
      <c r="AT1226" s="36" t="str">
        <f t="shared" si="833"/>
        <v/>
      </c>
      <c r="AU1226" s="36" t="str">
        <f t="shared" si="834"/>
        <v/>
      </c>
      <c r="AV1226" s="36" t="str">
        <f t="shared" si="835"/>
        <v/>
      </c>
      <c r="AW1226" s="36" t="str">
        <f t="shared" si="836"/>
        <v/>
      </c>
      <c r="AX1226" s="36" t="str">
        <f t="shared" si="837"/>
        <v/>
      </c>
      <c r="AY1226" s="36" t="str">
        <f t="shared" si="838"/>
        <v/>
      </c>
      <c r="AZ1226" s="36" t="str">
        <f t="shared" si="839"/>
        <v/>
      </c>
      <c r="BA1226" s="36" t="str">
        <f t="shared" si="840"/>
        <v/>
      </c>
      <c r="BB1226" s="36" t="str">
        <f t="shared" si="841"/>
        <v/>
      </c>
      <c r="BC1226" s="36" t="str">
        <f t="shared" si="842"/>
        <v/>
      </c>
      <c r="BD1226" s="36" t="str">
        <f t="shared" si="843"/>
        <v/>
      </c>
      <c r="BE1226" s="36" t="str">
        <f t="shared" si="844"/>
        <v/>
      </c>
      <c r="BF1226" s="36" t="str">
        <f t="shared" si="845"/>
        <v/>
      </c>
      <c r="BG1226" s="36" t="str">
        <f t="shared" si="846"/>
        <v/>
      </c>
      <c r="BH1226" s="36" t="str">
        <f t="shared" si="847"/>
        <v/>
      </c>
      <c r="BI1226" s="36" t="str">
        <f t="shared" si="848"/>
        <v/>
      </c>
      <c r="BJ1226" s="36" t="str">
        <f t="shared" si="849"/>
        <v/>
      </c>
      <c r="BK1226" s="36" t="str">
        <f t="shared" si="850"/>
        <v/>
      </c>
      <c r="BL1226" s="36" t="str">
        <f t="shared" si="851"/>
        <v/>
      </c>
      <c r="BM1226" s="36" t="str">
        <f t="shared" si="852"/>
        <v/>
      </c>
      <c r="BN1226" s="38" t="e">
        <f t="shared" si="811"/>
        <v>#DIV/0!</v>
      </c>
      <c r="BO1226" s="38" t="e">
        <f t="shared" si="812"/>
        <v>#DIV/0!</v>
      </c>
      <c r="BP1226" s="39" t="str">
        <f t="shared" si="813"/>
        <v/>
      </c>
      <c r="BQ1226" s="39" t="str">
        <f t="shared" si="814"/>
        <v/>
      </c>
      <c r="BR1226" s="39" t="str">
        <f t="shared" si="815"/>
        <v/>
      </c>
      <c r="BS1226" s="39" t="str">
        <f t="shared" si="816"/>
        <v/>
      </c>
      <c r="BT1226" s="39" t="str">
        <f t="shared" si="817"/>
        <v/>
      </c>
      <c r="BU1226" s="39" t="str">
        <f t="shared" si="818"/>
        <v/>
      </c>
      <c r="BV1226" s="39" t="str">
        <f t="shared" si="819"/>
        <v/>
      </c>
      <c r="BW1226" s="39" t="str">
        <f t="shared" si="820"/>
        <v/>
      </c>
      <c r="BX1226" s="39" t="str">
        <f t="shared" si="821"/>
        <v/>
      </c>
      <c r="BY1226" s="39" t="str">
        <f t="shared" si="822"/>
        <v/>
      </c>
      <c r="BZ1226" s="39" t="str">
        <f t="shared" si="823"/>
        <v/>
      </c>
      <c r="CA1226" s="39" t="str">
        <f t="shared" si="824"/>
        <v/>
      </c>
      <c r="CB1226" s="39" t="str">
        <f t="shared" si="825"/>
        <v/>
      </c>
      <c r="CC1226" s="39" t="str">
        <f t="shared" si="826"/>
        <v/>
      </c>
      <c r="CD1226" s="39" t="str">
        <f t="shared" si="827"/>
        <v/>
      </c>
      <c r="CE1226" s="39" t="str">
        <f t="shared" si="828"/>
        <v/>
      </c>
      <c r="CF1226" s="39" t="str">
        <f t="shared" si="829"/>
        <v/>
      </c>
      <c r="CG1226" s="39" t="str">
        <f t="shared" si="830"/>
        <v/>
      </c>
      <c r="CH1226" s="39" t="str">
        <f t="shared" si="831"/>
        <v/>
      </c>
      <c r="CI1226" s="39" t="str">
        <f t="shared" si="832"/>
        <v/>
      </c>
    </row>
    <row r="1227" spans="1:87">
      <c r="A1227" s="18"/>
      <c r="B1227" s="15" t="str">
        <f>'Gene Table'!E1226</f>
        <v>hsa-miR-3689f</v>
      </c>
      <c r="C1227" s="15" t="str">
        <f>'Gene Table'!B1226</f>
        <v>C24</v>
      </c>
      <c r="D1227" s="16" t="str">
        <f>IF(SUM('Test Sample Data'!D$3:D$98)&gt;10,IF(AND(ISNUMBER('Test Sample Data'!D1226),'Test Sample Data'!D1226&lt;$B$1,'Test Sample Data'!D1226&gt;0),'Test Sample Data'!D1226,$B$1),"")</f>
        <v/>
      </c>
      <c r="E1227" s="17" t="str">
        <f>IF(SUM('Test Sample Data'!E$3:E$98)&gt;10,IF(AND(ISNUMBER('Test Sample Data'!E1226),'Test Sample Data'!E1226&lt;$B$1,'Test Sample Data'!E1226&gt;0),'Test Sample Data'!E1226,$B$1),"")</f>
        <v/>
      </c>
      <c r="F1227" s="17" t="str">
        <f>IF(SUM('Test Sample Data'!F$3:F$98)&gt;10,IF(AND(ISNUMBER('Test Sample Data'!F1226),'Test Sample Data'!F1226&lt;$B$1,'Test Sample Data'!F1226&gt;0),'Test Sample Data'!F1226,$B$1),"")</f>
        <v/>
      </c>
      <c r="G1227" s="17" t="str">
        <f>IF(SUM('Test Sample Data'!G$3:G$98)&gt;10,IF(AND(ISNUMBER('Test Sample Data'!G1226),'Test Sample Data'!G1226&lt;$B$1,'Test Sample Data'!G1226&gt;0),'Test Sample Data'!G1226,$B$1),"")</f>
        <v/>
      </c>
      <c r="H1227" s="17" t="str">
        <f>IF(SUM('Test Sample Data'!H$3:H$98)&gt;10,IF(AND(ISNUMBER('Test Sample Data'!H1226),'Test Sample Data'!H1226&lt;$B$1,'Test Sample Data'!H1226&gt;0),'Test Sample Data'!H1226,$B$1),"")</f>
        <v/>
      </c>
      <c r="I1227" s="17" t="str">
        <f>IF(SUM('Test Sample Data'!I$3:I$98)&gt;10,IF(AND(ISNUMBER('Test Sample Data'!I1226),'Test Sample Data'!I1226&lt;$B$1,'Test Sample Data'!I1226&gt;0),'Test Sample Data'!I1226,$B$1),"")</f>
        <v/>
      </c>
      <c r="J1227" s="17" t="str">
        <f>IF(SUM('Test Sample Data'!J$3:J$98)&gt;10,IF(AND(ISNUMBER('Test Sample Data'!J1226),'Test Sample Data'!J1226&lt;$B$1,'Test Sample Data'!J1226&gt;0),'Test Sample Data'!J1226,$B$1),"")</f>
        <v/>
      </c>
      <c r="K1227" s="17" t="str">
        <f>IF(SUM('Test Sample Data'!K$3:K$98)&gt;10,IF(AND(ISNUMBER('Test Sample Data'!K1226),'Test Sample Data'!K1226&lt;$B$1,'Test Sample Data'!K1226&gt;0),'Test Sample Data'!K1226,$B$1),"")</f>
        <v/>
      </c>
      <c r="L1227" s="17" t="str">
        <f>IF(SUM('Test Sample Data'!L$3:L$98)&gt;10,IF(AND(ISNUMBER('Test Sample Data'!L1226),'Test Sample Data'!L1226&lt;$B$1,'Test Sample Data'!L1226&gt;0),'Test Sample Data'!L1226,$B$1),"")</f>
        <v/>
      </c>
      <c r="M1227" s="17" t="str">
        <f>IF(SUM('Test Sample Data'!M$3:M$98)&gt;10,IF(AND(ISNUMBER('Test Sample Data'!M1226),'Test Sample Data'!M1226&lt;$B$1,'Test Sample Data'!M1226&gt;0),'Test Sample Data'!M1226,$B$1),"")</f>
        <v/>
      </c>
      <c r="N1227" s="17" t="str">
        <f>'Gene Table'!E1226</f>
        <v>hsa-miR-3689f</v>
      </c>
      <c r="O1227" s="17" t="str">
        <f>'Gene Table'!B1226</f>
        <v>C24</v>
      </c>
      <c r="P1227" s="17" t="str">
        <f>IF(SUM('Control Sample Data'!D$3:D$98)&gt;10,IF(AND(ISNUMBER('Control Sample Data'!D1226),'Control Sample Data'!D1226&lt;$B$1,'Control Sample Data'!D1226&gt;0),'Control Sample Data'!D1226,$B$1),"")</f>
        <v/>
      </c>
      <c r="Q1227" s="17" t="str">
        <f>IF(SUM('Control Sample Data'!E$3:E$98)&gt;10,IF(AND(ISNUMBER('Control Sample Data'!E1226),'Control Sample Data'!E1226&lt;$B$1,'Control Sample Data'!E1226&gt;0),'Control Sample Data'!E1226,$B$1),"")</f>
        <v/>
      </c>
      <c r="R1227" s="17" t="str">
        <f>IF(SUM('Control Sample Data'!F$3:F$98)&gt;10,IF(AND(ISNUMBER('Control Sample Data'!F1226),'Control Sample Data'!F1226&lt;$B$1,'Control Sample Data'!F1226&gt;0),'Control Sample Data'!F1226,$B$1),"")</f>
        <v/>
      </c>
      <c r="S1227" s="17" t="str">
        <f>IF(SUM('Control Sample Data'!G$3:G$98)&gt;10,IF(AND(ISNUMBER('Control Sample Data'!G1226),'Control Sample Data'!G1226&lt;$B$1,'Control Sample Data'!G1226&gt;0),'Control Sample Data'!G1226,$B$1),"")</f>
        <v/>
      </c>
      <c r="T1227" s="17" t="str">
        <f>IF(SUM('Control Sample Data'!H$3:H$98)&gt;10,IF(AND(ISNUMBER('Control Sample Data'!H1226),'Control Sample Data'!H1226&lt;$B$1,'Control Sample Data'!H1226&gt;0),'Control Sample Data'!H1226,$B$1),"")</f>
        <v/>
      </c>
      <c r="U1227" s="17" t="str">
        <f>IF(SUM('Control Sample Data'!I$3:I$98)&gt;10,IF(AND(ISNUMBER('Control Sample Data'!I1226),'Control Sample Data'!I1226&lt;$B$1,'Control Sample Data'!I1226&gt;0),'Control Sample Data'!I1226,$B$1),"")</f>
        <v/>
      </c>
      <c r="V1227" s="17" t="str">
        <f>IF(SUM('Control Sample Data'!J$3:J$98)&gt;10,IF(AND(ISNUMBER('Control Sample Data'!J1226),'Control Sample Data'!J1226&lt;$B$1,'Control Sample Data'!J1226&gt;0),'Control Sample Data'!J1226,$B$1),"")</f>
        <v/>
      </c>
      <c r="W1227" s="17" t="str">
        <f>IF(SUM('Control Sample Data'!K$3:K$98)&gt;10,IF(AND(ISNUMBER('Control Sample Data'!K1226),'Control Sample Data'!K1226&lt;$B$1,'Control Sample Data'!K1226&gt;0),'Control Sample Data'!K1226,$B$1),"")</f>
        <v/>
      </c>
      <c r="X1227" s="17" t="str">
        <f>IF(SUM('Control Sample Data'!L$3:L$98)&gt;10,IF(AND(ISNUMBER('Control Sample Data'!L1226),'Control Sample Data'!L1226&lt;$B$1,'Control Sample Data'!L1226&gt;0),'Control Sample Data'!L1226,$B$1),"")</f>
        <v/>
      </c>
      <c r="Y1227" s="17" t="str">
        <f>IF(SUM('Control Sample Data'!M$3:M$98)&gt;10,IF(AND(ISNUMBER('Control Sample Data'!M1226),'Control Sample Data'!M1226&lt;$B$1,'Control Sample Data'!M1226&gt;0),'Control Sample Data'!M1226,$B$1),"")</f>
        <v/>
      </c>
      <c r="AT1227" s="36" t="str">
        <f t="shared" si="833"/>
        <v/>
      </c>
      <c r="AU1227" s="36" t="str">
        <f t="shared" si="834"/>
        <v/>
      </c>
      <c r="AV1227" s="36" t="str">
        <f t="shared" si="835"/>
        <v/>
      </c>
      <c r="AW1227" s="36" t="str">
        <f t="shared" si="836"/>
        <v/>
      </c>
      <c r="AX1227" s="36" t="str">
        <f t="shared" si="837"/>
        <v/>
      </c>
      <c r="AY1227" s="36" t="str">
        <f t="shared" si="838"/>
        <v/>
      </c>
      <c r="AZ1227" s="36" t="str">
        <f t="shared" si="839"/>
        <v/>
      </c>
      <c r="BA1227" s="36" t="str">
        <f t="shared" si="840"/>
        <v/>
      </c>
      <c r="BB1227" s="36" t="str">
        <f t="shared" si="841"/>
        <v/>
      </c>
      <c r="BC1227" s="36" t="str">
        <f t="shared" si="842"/>
        <v/>
      </c>
      <c r="BD1227" s="36" t="str">
        <f t="shared" si="843"/>
        <v/>
      </c>
      <c r="BE1227" s="36" t="str">
        <f t="shared" si="844"/>
        <v/>
      </c>
      <c r="BF1227" s="36" t="str">
        <f t="shared" si="845"/>
        <v/>
      </c>
      <c r="BG1227" s="36" t="str">
        <f t="shared" si="846"/>
        <v/>
      </c>
      <c r="BH1227" s="36" t="str">
        <f t="shared" si="847"/>
        <v/>
      </c>
      <c r="BI1227" s="36" t="str">
        <f t="shared" si="848"/>
        <v/>
      </c>
      <c r="BJ1227" s="36" t="str">
        <f t="shared" si="849"/>
        <v/>
      </c>
      <c r="BK1227" s="36" t="str">
        <f t="shared" si="850"/>
        <v/>
      </c>
      <c r="BL1227" s="36" t="str">
        <f t="shared" si="851"/>
        <v/>
      </c>
      <c r="BM1227" s="36" t="str">
        <f t="shared" si="852"/>
        <v/>
      </c>
      <c r="BN1227" s="38" t="e">
        <f t="shared" si="811"/>
        <v>#DIV/0!</v>
      </c>
      <c r="BO1227" s="38" t="e">
        <f t="shared" si="812"/>
        <v>#DIV/0!</v>
      </c>
      <c r="BP1227" s="39" t="str">
        <f t="shared" si="813"/>
        <v/>
      </c>
      <c r="BQ1227" s="39" t="str">
        <f t="shared" si="814"/>
        <v/>
      </c>
      <c r="BR1227" s="39" t="str">
        <f t="shared" si="815"/>
        <v/>
      </c>
      <c r="BS1227" s="39" t="str">
        <f t="shared" si="816"/>
        <v/>
      </c>
      <c r="BT1227" s="39" t="str">
        <f t="shared" si="817"/>
        <v/>
      </c>
      <c r="BU1227" s="39" t="str">
        <f t="shared" si="818"/>
        <v/>
      </c>
      <c r="BV1227" s="39" t="str">
        <f t="shared" si="819"/>
        <v/>
      </c>
      <c r="BW1227" s="39" t="str">
        <f t="shared" si="820"/>
        <v/>
      </c>
      <c r="BX1227" s="39" t="str">
        <f t="shared" si="821"/>
        <v/>
      </c>
      <c r="BY1227" s="39" t="str">
        <f t="shared" si="822"/>
        <v/>
      </c>
      <c r="BZ1227" s="39" t="str">
        <f t="shared" si="823"/>
        <v/>
      </c>
      <c r="CA1227" s="39" t="str">
        <f t="shared" si="824"/>
        <v/>
      </c>
      <c r="CB1227" s="39" t="str">
        <f t="shared" si="825"/>
        <v/>
      </c>
      <c r="CC1227" s="39" t="str">
        <f t="shared" si="826"/>
        <v/>
      </c>
      <c r="CD1227" s="39" t="str">
        <f t="shared" si="827"/>
        <v/>
      </c>
      <c r="CE1227" s="39" t="str">
        <f t="shared" si="828"/>
        <v/>
      </c>
      <c r="CF1227" s="39" t="str">
        <f t="shared" si="829"/>
        <v/>
      </c>
      <c r="CG1227" s="39" t="str">
        <f t="shared" si="830"/>
        <v/>
      </c>
      <c r="CH1227" s="39" t="str">
        <f t="shared" si="831"/>
        <v/>
      </c>
      <c r="CI1227" s="39" t="str">
        <f t="shared" si="832"/>
        <v/>
      </c>
    </row>
    <row r="1228" spans="1:87">
      <c r="A1228" s="18"/>
      <c r="B1228" s="15" t="str">
        <f>'Gene Table'!E1227</f>
        <v>hsa-miR-4639-3p</v>
      </c>
      <c r="C1228" s="15" t="str">
        <f>'Gene Table'!B1227</f>
        <v>D01</v>
      </c>
      <c r="D1228" s="16" t="str">
        <f>IF(SUM('Test Sample Data'!D$3:D$98)&gt;10,IF(AND(ISNUMBER('Test Sample Data'!D1227),'Test Sample Data'!D1227&lt;$B$1,'Test Sample Data'!D1227&gt;0),'Test Sample Data'!D1227,$B$1),"")</f>
        <v/>
      </c>
      <c r="E1228" s="17" t="str">
        <f>IF(SUM('Test Sample Data'!E$3:E$98)&gt;10,IF(AND(ISNUMBER('Test Sample Data'!E1227),'Test Sample Data'!E1227&lt;$B$1,'Test Sample Data'!E1227&gt;0),'Test Sample Data'!E1227,$B$1),"")</f>
        <v/>
      </c>
      <c r="F1228" s="17" t="str">
        <f>IF(SUM('Test Sample Data'!F$3:F$98)&gt;10,IF(AND(ISNUMBER('Test Sample Data'!F1227),'Test Sample Data'!F1227&lt;$B$1,'Test Sample Data'!F1227&gt;0),'Test Sample Data'!F1227,$B$1),"")</f>
        <v/>
      </c>
      <c r="G1228" s="17" t="str">
        <f>IF(SUM('Test Sample Data'!G$3:G$98)&gt;10,IF(AND(ISNUMBER('Test Sample Data'!G1227),'Test Sample Data'!G1227&lt;$B$1,'Test Sample Data'!G1227&gt;0),'Test Sample Data'!G1227,$B$1),"")</f>
        <v/>
      </c>
      <c r="H1228" s="17" t="str">
        <f>IF(SUM('Test Sample Data'!H$3:H$98)&gt;10,IF(AND(ISNUMBER('Test Sample Data'!H1227),'Test Sample Data'!H1227&lt;$B$1,'Test Sample Data'!H1227&gt;0),'Test Sample Data'!H1227,$B$1),"")</f>
        <v/>
      </c>
      <c r="I1228" s="17" t="str">
        <f>IF(SUM('Test Sample Data'!I$3:I$98)&gt;10,IF(AND(ISNUMBER('Test Sample Data'!I1227),'Test Sample Data'!I1227&lt;$B$1,'Test Sample Data'!I1227&gt;0),'Test Sample Data'!I1227,$B$1),"")</f>
        <v/>
      </c>
      <c r="J1228" s="17" t="str">
        <f>IF(SUM('Test Sample Data'!J$3:J$98)&gt;10,IF(AND(ISNUMBER('Test Sample Data'!J1227),'Test Sample Data'!J1227&lt;$B$1,'Test Sample Data'!J1227&gt;0),'Test Sample Data'!J1227,$B$1),"")</f>
        <v/>
      </c>
      <c r="K1228" s="17" t="str">
        <f>IF(SUM('Test Sample Data'!K$3:K$98)&gt;10,IF(AND(ISNUMBER('Test Sample Data'!K1227),'Test Sample Data'!K1227&lt;$B$1,'Test Sample Data'!K1227&gt;0),'Test Sample Data'!K1227,$B$1),"")</f>
        <v/>
      </c>
      <c r="L1228" s="17" t="str">
        <f>IF(SUM('Test Sample Data'!L$3:L$98)&gt;10,IF(AND(ISNUMBER('Test Sample Data'!L1227),'Test Sample Data'!L1227&lt;$B$1,'Test Sample Data'!L1227&gt;0),'Test Sample Data'!L1227,$B$1),"")</f>
        <v/>
      </c>
      <c r="M1228" s="17" t="str">
        <f>IF(SUM('Test Sample Data'!M$3:M$98)&gt;10,IF(AND(ISNUMBER('Test Sample Data'!M1227),'Test Sample Data'!M1227&lt;$B$1,'Test Sample Data'!M1227&gt;0),'Test Sample Data'!M1227,$B$1),"")</f>
        <v/>
      </c>
      <c r="N1228" s="17" t="str">
        <f>'Gene Table'!E1227</f>
        <v>hsa-miR-4639-3p</v>
      </c>
      <c r="O1228" s="17" t="str">
        <f>'Gene Table'!B1227</f>
        <v>D01</v>
      </c>
      <c r="P1228" s="17" t="str">
        <f>IF(SUM('Control Sample Data'!D$3:D$98)&gt;10,IF(AND(ISNUMBER('Control Sample Data'!D1227),'Control Sample Data'!D1227&lt;$B$1,'Control Sample Data'!D1227&gt;0),'Control Sample Data'!D1227,$B$1),"")</f>
        <v/>
      </c>
      <c r="Q1228" s="17" t="str">
        <f>IF(SUM('Control Sample Data'!E$3:E$98)&gt;10,IF(AND(ISNUMBER('Control Sample Data'!E1227),'Control Sample Data'!E1227&lt;$B$1,'Control Sample Data'!E1227&gt;0),'Control Sample Data'!E1227,$B$1),"")</f>
        <v/>
      </c>
      <c r="R1228" s="17" t="str">
        <f>IF(SUM('Control Sample Data'!F$3:F$98)&gt;10,IF(AND(ISNUMBER('Control Sample Data'!F1227),'Control Sample Data'!F1227&lt;$B$1,'Control Sample Data'!F1227&gt;0),'Control Sample Data'!F1227,$B$1),"")</f>
        <v/>
      </c>
      <c r="S1228" s="17" t="str">
        <f>IF(SUM('Control Sample Data'!G$3:G$98)&gt;10,IF(AND(ISNUMBER('Control Sample Data'!G1227),'Control Sample Data'!G1227&lt;$B$1,'Control Sample Data'!G1227&gt;0),'Control Sample Data'!G1227,$B$1),"")</f>
        <v/>
      </c>
      <c r="T1228" s="17" t="str">
        <f>IF(SUM('Control Sample Data'!H$3:H$98)&gt;10,IF(AND(ISNUMBER('Control Sample Data'!H1227),'Control Sample Data'!H1227&lt;$B$1,'Control Sample Data'!H1227&gt;0),'Control Sample Data'!H1227,$B$1),"")</f>
        <v/>
      </c>
      <c r="U1228" s="17" t="str">
        <f>IF(SUM('Control Sample Data'!I$3:I$98)&gt;10,IF(AND(ISNUMBER('Control Sample Data'!I1227),'Control Sample Data'!I1227&lt;$B$1,'Control Sample Data'!I1227&gt;0),'Control Sample Data'!I1227,$B$1),"")</f>
        <v/>
      </c>
      <c r="V1228" s="17" t="str">
        <f>IF(SUM('Control Sample Data'!J$3:J$98)&gt;10,IF(AND(ISNUMBER('Control Sample Data'!J1227),'Control Sample Data'!J1227&lt;$B$1,'Control Sample Data'!J1227&gt;0),'Control Sample Data'!J1227,$B$1),"")</f>
        <v/>
      </c>
      <c r="W1228" s="17" t="str">
        <f>IF(SUM('Control Sample Data'!K$3:K$98)&gt;10,IF(AND(ISNUMBER('Control Sample Data'!K1227),'Control Sample Data'!K1227&lt;$B$1,'Control Sample Data'!K1227&gt;0),'Control Sample Data'!K1227,$B$1),"")</f>
        <v/>
      </c>
      <c r="X1228" s="17" t="str">
        <f>IF(SUM('Control Sample Data'!L$3:L$98)&gt;10,IF(AND(ISNUMBER('Control Sample Data'!L1227),'Control Sample Data'!L1227&lt;$B$1,'Control Sample Data'!L1227&gt;0),'Control Sample Data'!L1227,$B$1),"")</f>
        <v/>
      </c>
      <c r="Y1228" s="17" t="str">
        <f>IF(SUM('Control Sample Data'!M$3:M$98)&gt;10,IF(AND(ISNUMBER('Control Sample Data'!M1227),'Control Sample Data'!M1227&lt;$B$1,'Control Sample Data'!M1227&gt;0),'Control Sample Data'!M1227,$B$1),"")</f>
        <v/>
      </c>
      <c r="AT1228" s="36" t="str">
        <f t="shared" si="833"/>
        <v/>
      </c>
      <c r="AU1228" s="36" t="str">
        <f t="shared" si="834"/>
        <v/>
      </c>
      <c r="AV1228" s="36" t="str">
        <f t="shared" si="835"/>
        <v/>
      </c>
      <c r="AW1228" s="36" t="str">
        <f t="shared" si="836"/>
        <v/>
      </c>
      <c r="AX1228" s="36" t="str">
        <f t="shared" si="837"/>
        <v/>
      </c>
      <c r="AY1228" s="36" t="str">
        <f t="shared" si="838"/>
        <v/>
      </c>
      <c r="AZ1228" s="36" t="str">
        <f t="shared" si="839"/>
        <v/>
      </c>
      <c r="BA1228" s="36" t="str">
        <f t="shared" si="840"/>
        <v/>
      </c>
      <c r="BB1228" s="36" t="str">
        <f t="shared" si="841"/>
        <v/>
      </c>
      <c r="BC1228" s="36" t="str">
        <f t="shared" si="842"/>
        <v/>
      </c>
      <c r="BD1228" s="36" t="str">
        <f t="shared" si="843"/>
        <v/>
      </c>
      <c r="BE1228" s="36" t="str">
        <f t="shared" si="844"/>
        <v/>
      </c>
      <c r="BF1228" s="36" t="str">
        <f t="shared" si="845"/>
        <v/>
      </c>
      <c r="BG1228" s="36" t="str">
        <f t="shared" si="846"/>
        <v/>
      </c>
      <c r="BH1228" s="36" t="str">
        <f t="shared" si="847"/>
        <v/>
      </c>
      <c r="BI1228" s="36" t="str">
        <f t="shared" si="848"/>
        <v/>
      </c>
      <c r="BJ1228" s="36" t="str">
        <f t="shared" si="849"/>
        <v/>
      </c>
      <c r="BK1228" s="36" t="str">
        <f t="shared" si="850"/>
        <v/>
      </c>
      <c r="BL1228" s="36" t="str">
        <f t="shared" si="851"/>
        <v/>
      </c>
      <c r="BM1228" s="36" t="str">
        <f t="shared" si="852"/>
        <v/>
      </c>
      <c r="BN1228" s="38" t="e">
        <f t="shared" si="811"/>
        <v>#DIV/0!</v>
      </c>
      <c r="BO1228" s="38" t="e">
        <f t="shared" si="812"/>
        <v>#DIV/0!</v>
      </c>
      <c r="BP1228" s="39" t="str">
        <f t="shared" si="813"/>
        <v/>
      </c>
      <c r="BQ1228" s="39" t="str">
        <f t="shared" si="814"/>
        <v/>
      </c>
      <c r="BR1228" s="39" t="str">
        <f t="shared" si="815"/>
        <v/>
      </c>
      <c r="BS1228" s="39" t="str">
        <f t="shared" si="816"/>
        <v/>
      </c>
      <c r="BT1228" s="39" t="str">
        <f t="shared" si="817"/>
        <v/>
      </c>
      <c r="BU1228" s="39" t="str">
        <f t="shared" si="818"/>
        <v/>
      </c>
      <c r="BV1228" s="39" t="str">
        <f t="shared" si="819"/>
        <v/>
      </c>
      <c r="BW1228" s="39" t="str">
        <f t="shared" si="820"/>
        <v/>
      </c>
      <c r="BX1228" s="39" t="str">
        <f t="shared" si="821"/>
        <v/>
      </c>
      <c r="BY1228" s="39" t="str">
        <f t="shared" si="822"/>
        <v/>
      </c>
      <c r="BZ1228" s="39" t="str">
        <f t="shared" si="823"/>
        <v/>
      </c>
      <c r="CA1228" s="39" t="str">
        <f t="shared" si="824"/>
        <v/>
      </c>
      <c r="CB1228" s="39" t="str">
        <f t="shared" si="825"/>
        <v/>
      </c>
      <c r="CC1228" s="39" t="str">
        <f t="shared" si="826"/>
        <v/>
      </c>
      <c r="CD1228" s="39" t="str">
        <f t="shared" si="827"/>
        <v/>
      </c>
      <c r="CE1228" s="39" t="str">
        <f t="shared" si="828"/>
        <v/>
      </c>
      <c r="CF1228" s="39" t="str">
        <f t="shared" si="829"/>
        <v/>
      </c>
      <c r="CG1228" s="39" t="str">
        <f t="shared" si="830"/>
        <v/>
      </c>
      <c r="CH1228" s="39" t="str">
        <f t="shared" si="831"/>
        <v/>
      </c>
      <c r="CI1228" s="39" t="str">
        <f t="shared" si="832"/>
        <v/>
      </c>
    </row>
    <row r="1229" spans="1:87">
      <c r="A1229" s="18"/>
      <c r="B1229" s="15" t="str">
        <f>'Gene Table'!E1228</f>
        <v>hsa-miR-4693-3p</v>
      </c>
      <c r="C1229" s="15" t="str">
        <f>'Gene Table'!B1228</f>
        <v>D02</v>
      </c>
      <c r="D1229" s="16" t="str">
        <f>IF(SUM('Test Sample Data'!D$3:D$98)&gt;10,IF(AND(ISNUMBER('Test Sample Data'!D1228),'Test Sample Data'!D1228&lt;$B$1,'Test Sample Data'!D1228&gt;0),'Test Sample Data'!D1228,$B$1),"")</f>
        <v/>
      </c>
      <c r="E1229" s="17" t="str">
        <f>IF(SUM('Test Sample Data'!E$3:E$98)&gt;10,IF(AND(ISNUMBER('Test Sample Data'!E1228),'Test Sample Data'!E1228&lt;$B$1,'Test Sample Data'!E1228&gt;0),'Test Sample Data'!E1228,$B$1),"")</f>
        <v/>
      </c>
      <c r="F1229" s="17" t="str">
        <f>IF(SUM('Test Sample Data'!F$3:F$98)&gt;10,IF(AND(ISNUMBER('Test Sample Data'!F1228),'Test Sample Data'!F1228&lt;$B$1,'Test Sample Data'!F1228&gt;0),'Test Sample Data'!F1228,$B$1),"")</f>
        <v/>
      </c>
      <c r="G1229" s="17" t="str">
        <f>IF(SUM('Test Sample Data'!G$3:G$98)&gt;10,IF(AND(ISNUMBER('Test Sample Data'!G1228),'Test Sample Data'!G1228&lt;$B$1,'Test Sample Data'!G1228&gt;0),'Test Sample Data'!G1228,$B$1),"")</f>
        <v/>
      </c>
      <c r="H1229" s="17" t="str">
        <f>IF(SUM('Test Sample Data'!H$3:H$98)&gt;10,IF(AND(ISNUMBER('Test Sample Data'!H1228),'Test Sample Data'!H1228&lt;$B$1,'Test Sample Data'!H1228&gt;0),'Test Sample Data'!H1228,$B$1),"")</f>
        <v/>
      </c>
      <c r="I1229" s="17" t="str">
        <f>IF(SUM('Test Sample Data'!I$3:I$98)&gt;10,IF(AND(ISNUMBER('Test Sample Data'!I1228),'Test Sample Data'!I1228&lt;$B$1,'Test Sample Data'!I1228&gt;0),'Test Sample Data'!I1228,$B$1),"")</f>
        <v/>
      </c>
      <c r="J1229" s="17" t="str">
        <f>IF(SUM('Test Sample Data'!J$3:J$98)&gt;10,IF(AND(ISNUMBER('Test Sample Data'!J1228),'Test Sample Data'!J1228&lt;$B$1,'Test Sample Data'!J1228&gt;0),'Test Sample Data'!J1228,$B$1),"")</f>
        <v/>
      </c>
      <c r="K1229" s="17" t="str">
        <f>IF(SUM('Test Sample Data'!K$3:K$98)&gt;10,IF(AND(ISNUMBER('Test Sample Data'!K1228),'Test Sample Data'!K1228&lt;$B$1,'Test Sample Data'!K1228&gt;0),'Test Sample Data'!K1228,$B$1),"")</f>
        <v/>
      </c>
      <c r="L1229" s="17" t="str">
        <f>IF(SUM('Test Sample Data'!L$3:L$98)&gt;10,IF(AND(ISNUMBER('Test Sample Data'!L1228),'Test Sample Data'!L1228&lt;$B$1,'Test Sample Data'!L1228&gt;0),'Test Sample Data'!L1228,$B$1),"")</f>
        <v/>
      </c>
      <c r="M1229" s="17" t="str">
        <f>IF(SUM('Test Sample Data'!M$3:M$98)&gt;10,IF(AND(ISNUMBER('Test Sample Data'!M1228),'Test Sample Data'!M1228&lt;$B$1,'Test Sample Data'!M1228&gt;0),'Test Sample Data'!M1228,$B$1),"")</f>
        <v/>
      </c>
      <c r="N1229" s="17" t="str">
        <f>'Gene Table'!E1228</f>
        <v>hsa-miR-4693-3p</v>
      </c>
      <c r="O1229" s="17" t="str">
        <f>'Gene Table'!B1228</f>
        <v>D02</v>
      </c>
      <c r="P1229" s="17" t="str">
        <f>IF(SUM('Control Sample Data'!D$3:D$98)&gt;10,IF(AND(ISNUMBER('Control Sample Data'!D1228),'Control Sample Data'!D1228&lt;$B$1,'Control Sample Data'!D1228&gt;0),'Control Sample Data'!D1228,$B$1),"")</f>
        <v/>
      </c>
      <c r="Q1229" s="17" t="str">
        <f>IF(SUM('Control Sample Data'!E$3:E$98)&gt;10,IF(AND(ISNUMBER('Control Sample Data'!E1228),'Control Sample Data'!E1228&lt;$B$1,'Control Sample Data'!E1228&gt;0),'Control Sample Data'!E1228,$B$1),"")</f>
        <v/>
      </c>
      <c r="R1229" s="17" t="str">
        <f>IF(SUM('Control Sample Data'!F$3:F$98)&gt;10,IF(AND(ISNUMBER('Control Sample Data'!F1228),'Control Sample Data'!F1228&lt;$B$1,'Control Sample Data'!F1228&gt;0),'Control Sample Data'!F1228,$B$1),"")</f>
        <v/>
      </c>
      <c r="S1229" s="17" t="str">
        <f>IF(SUM('Control Sample Data'!G$3:G$98)&gt;10,IF(AND(ISNUMBER('Control Sample Data'!G1228),'Control Sample Data'!G1228&lt;$B$1,'Control Sample Data'!G1228&gt;0),'Control Sample Data'!G1228,$B$1),"")</f>
        <v/>
      </c>
      <c r="T1229" s="17" t="str">
        <f>IF(SUM('Control Sample Data'!H$3:H$98)&gt;10,IF(AND(ISNUMBER('Control Sample Data'!H1228),'Control Sample Data'!H1228&lt;$B$1,'Control Sample Data'!H1228&gt;0),'Control Sample Data'!H1228,$B$1),"")</f>
        <v/>
      </c>
      <c r="U1229" s="17" t="str">
        <f>IF(SUM('Control Sample Data'!I$3:I$98)&gt;10,IF(AND(ISNUMBER('Control Sample Data'!I1228),'Control Sample Data'!I1228&lt;$B$1,'Control Sample Data'!I1228&gt;0),'Control Sample Data'!I1228,$B$1),"")</f>
        <v/>
      </c>
      <c r="V1229" s="17" t="str">
        <f>IF(SUM('Control Sample Data'!J$3:J$98)&gt;10,IF(AND(ISNUMBER('Control Sample Data'!J1228),'Control Sample Data'!J1228&lt;$B$1,'Control Sample Data'!J1228&gt;0),'Control Sample Data'!J1228,$B$1),"")</f>
        <v/>
      </c>
      <c r="W1229" s="17" t="str">
        <f>IF(SUM('Control Sample Data'!K$3:K$98)&gt;10,IF(AND(ISNUMBER('Control Sample Data'!K1228),'Control Sample Data'!K1228&lt;$B$1,'Control Sample Data'!K1228&gt;0),'Control Sample Data'!K1228,$B$1),"")</f>
        <v/>
      </c>
      <c r="X1229" s="17" t="str">
        <f>IF(SUM('Control Sample Data'!L$3:L$98)&gt;10,IF(AND(ISNUMBER('Control Sample Data'!L1228),'Control Sample Data'!L1228&lt;$B$1,'Control Sample Data'!L1228&gt;0),'Control Sample Data'!L1228,$B$1),"")</f>
        <v/>
      </c>
      <c r="Y1229" s="17" t="str">
        <f>IF(SUM('Control Sample Data'!M$3:M$98)&gt;10,IF(AND(ISNUMBER('Control Sample Data'!M1228),'Control Sample Data'!M1228&lt;$B$1,'Control Sample Data'!M1228&gt;0),'Control Sample Data'!M1228,$B$1),"")</f>
        <v/>
      </c>
      <c r="AT1229" s="36" t="str">
        <f t="shared" si="833"/>
        <v/>
      </c>
      <c r="AU1229" s="36" t="str">
        <f t="shared" si="834"/>
        <v/>
      </c>
      <c r="AV1229" s="36" t="str">
        <f t="shared" si="835"/>
        <v/>
      </c>
      <c r="AW1229" s="36" t="str">
        <f t="shared" si="836"/>
        <v/>
      </c>
      <c r="AX1229" s="36" t="str">
        <f t="shared" si="837"/>
        <v/>
      </c>
      <c r="AY1229" s="36" t="str">
        <f t="shared" si="838"/>
        <v/>
      </c>
      <c r="AZ1229" s="36" t="str">
        <f t="shared" si="839"/>
        <v/>
      </c>
      <c r="BA1229" s="36" t="str">
        <f t="shared" si="840"/>
        <v/>
      </c>
      <c r="BB1229" s="36" t="str">
        <f t="shared" si="841"/>
        <v/>
      </c>
      <c r="BC1229" s="36" t="str">
        <f t="shared" si="842"/>
        <v/>
      </c>
      <c r="BD1229" s="36" t="str">
        <f t="shared" si="843"/>
        <v/>
      </c>
      <c r="BE1229" s="36" t="str">
        <f t="shared" si="844"/>
        <v/>
      </c>
      <c r="BF1229" s="36" t="str">
        <f t="shared" si="845"/>
        <v/>
      </c>
      <c r="BG1229" s="36" t="str">
        <f t="shared" si="846"/>
        <v/>
      </c>
      <c r="BH1229" s="36" t="str">
        <f t="shared" si="847"/>
        <v/>
      </c>
      <c r="BI1229" s="36" t="str">
        <f t="shared" si="848"/>
        <v/>
      </c>
      <c r="BJ1229" s="36" t="str">
        <f t="shared" si="849"/>
        <v/>
      </c>
      <c r="BK1229" s="36" t="str">
        <f t="shared" si="850"/>
        <v/>
      </c>
      <c r="BL1229" s="36" t="str">
        <f t="shared" si="851"/>
        <v/>
      </c>
      <c r="BM1229" s="36" t="str">
        <f t="shared" si="852"/>
        <v/>
      </c>
      <c r="BN1229" s="38" t="e">
        <f t="shared" si="811"/>
        <v>#DIV/0!</v>
      </c>
      <c r="BO1229" s="38" t="e">
        <f t="shared" si="812"/>
        <v>#DIV/0!</v>
      </c>
      <c r="BP1229" s="39" t="str">
        <f t="shared" si="813"/>
        <v/>
      </c>
      <c r="BQ1229" s="39" t="str">
        <f t="shared" si="814"/>
        <v/>
      </c>
      <c r="BR1229" s="39" t="str">
        <f t="shared" si="815"/>
        <v/>
      </c>
      <c r="BS1229" s="39" t="str">
        <f t="shared" si="816"/>
        <v/>
      </c>
      <c r="BT1229" s="39" t="str">
        <f t="shared" si="817"/>
        <v/>
      </c>
      <c r="BU1229" s="39" t="str">
        <f t="shared" si="818"/>
        <v/>
      </c>
      <c r="BV1229" s="39" t="str">
        <f t="shared" si="819"/>
        <v/>
      </c>
      <c r="BW1229" s="39" t="str">
        <f t="shared" si="820"/>
        <v/>
      </c>
      <c r="BX1229" s="39" t="str">
        <f t="shared" si="821"/>
        <v/>
      </c>
      <c r="BY1229" s="39" t="str">
        <f t="shared" si="822"/>
        <v/>
      </c>
      <c r="BZ1229" s="39" t="str">
        <f t="shared" si="823"/>
        <v/>
      </c>
      <c r="CA1229" s="39" t="str">
        <f t="shared" si="824"/>
        <v/>
      </c>
      <c r="CB1229" s="39" t="str">
        <f t="shared" si="825"/>
        <v/>
      </c>
      <c r="CC1229" s="39" t="str">
        <f t="shared" si="826"/>
        <v/>
      </c>
      <c r="CD1229" s="39" t="str">
        <f t="shared" si="827"/>
        <v/>
      </c>
      <c r="CE1229" s="39" t="str">
        <f t="shared" si="828"/>
        <v/>
      </c>
      <c r="CF1229" s="39" t="str">
        <f t="shared" si="829"/>
        <v/>
      </c>
      <c r="CG1229" s="39" t="str">
        <f t="shared" si="830"/>
        <v/>
      </c>
      <c r="CH1229" s="39" t="str">
        <f t="shared" si="831"/>
        <v/>
      </c>
      <c r="CI1229" s="39" t="str">
        <f t="shared" si="832"/>
        <v/>
      </c>
    </row>
    <row r="1230" spans="1:87">
      <c r="A1230" s="18"/>
      <c r="B1230" s="15" t="str">
        <f>'Gene Table'!E1229</f>
        <v>hsa-miR-4640-5p</v>
      </c>
      <c r="C1230" s="15" t="str">
        <f>'Gene Table'!B1229</f>
        <v>D03</v>
      </c>
      <c r="D1230" s="16" t="str">
        <f>IF(SUM('Test Sample Data'!D$3:D$98)&gt;10,IF(AND(ISNUMBER('Test Sample Data'!D1229),'Test Sample Data'!D1229&lt;$B$1,'Test Sample Data'!D1229&gt;0),'Test Sample Data'!D1229,$B$1),"")</f>
        <v/>
      </c>
      <c r="E1230" s="17" t="str">
        <f>IF(SUM('Test Sample Data'!E$3:E$98)&gt;10,IF(AND(ISNUMBER('Test Sample Data'!E1229),'Test Sample Data'!E1229&lt;$B$1,'Test Sample Data'!E1229&gt;0),'Test Sample Data'!E1229,$B$1),"")</f>
        <v/>
      </c>
      <c r="F1230" s="17" t="str">
        <f>IF(SUM('Test Sample Data'!F$3:F$98)&gt;10,IF(AND(ISNUMBER('Test Sample Data'!F1229),'Test Sample Data'!F1229&lt;$B$1,'Test Sample Data'!F1229&gt;0),'Test Sample Data'!F1229,$B$1),"")</f>
        <v/>
      </c>
      <c r="G1230" s="17" t="str">
        <f>IF(SUM('Test Sample Data'!G$3:G$98)&gt;10,IF(AND(ISNUMBER('Test Sample Data'!G1229),'Test Sample Data'!G1229&lt;$B$1,'Test Sample Data'!G1229&gt;0),'Test Sample Data'!G1229,$B$1),"")</f>
        <v/>
      </c>
      <c r="H1230" s="17" t="str">
        <f>IF(SUM('Test Sample Data'!H$3:H$98)&gt;10,IF(AND(ISNUMBER('Test Sample Data'!H1229),'Test Sample Data'!H1229&lt;$B$1,'Test Sample Data'!H1229&gt;0),'Test Sample Data'!H1229,$B$1),"")</f>
        <v/>
      </c>
      <c r="I1230" s="17" t="str">
        <f>IF(SUM('Test Sample Data'!I$3:I$98)&gt;10,IF(AND(ISNUMBER('Test Sample Data'!I1229),'Test Sample Data'!I1229&lt;$B$1,'Test Sample Data'!I1229&gt;0),'Test Sample Data'!I1229,$B$1),"")</f>
        <v/>
      </c>
      <c r="J1230" s="17" t="str">
        <f>IF(SUM('Test Sample Data'!J$3:J$98)&gt;10,IF(AND(ISNUMBER('Test Sample Data'!J1229),'Test Sample Data'!J1229&lt;$B$1,'Test Sample Data'!J1229&gt;0),'Test Sample Data'!J1229,$B$1),"")</f>
        <v/>
      </c>
      <c r="K1230" s="17" t="str">
        <f>IF(SUM('Test Sample Data'!K$3:K$98)&gt;10,IF(AND(ISNUMBER('Test Sample Data'!K1229),'Test Sample Data'!K1229&lt;$B$1,'Test Sample Data'!K1229&gt;0),'Test Sample Data'!K1229,$B$1),"")</f>
        <v/>
      </c>
      <c r="L1230" s="17" t="str">
        <f>IF(SUM('Test Sample Data'!L$3:L$98)&gt;10,IF(AND(ISNUMBER('Test Sample Data'!L1229),'Test Sample Data'!L1229&lt;$B$1,'Test Sample Data'!L1229&gt;0),'Test Sample Data'!L1229,$B$1),"")</f>
        <v/>
      </c>
      <c r="M1230" s="17" t="str">
        <f>IF(SUM('Test Sample Data'!M$3:M$98)&gt;10,IF(AND(ISNUMBER('Test Sample Data'!M1229),'Test Sample Data'!M1229&lt;$B$1,'Test Sample Data'!M1229&gt;0),'Test Sample Data'!M1229,$B$1),"")</f>
        <v/>
      </c>
      <c r="N1230" s="17" t="str">
        <f>'Gene Table'!E1229</f>
        <v>hsa-miR-4640-5p</v>
      </c>
      <c r="O1230" s="17" t="str">
        <f>'Gene Table'!B1229</f>
        <v>D03</v>
      </c>
      <c r="P1230" s="17" t="str">
        <f>IF(SUM('Control Sample Data'!D$3:D$98)&gt;10,IF(AND(ISNUMBER('Control Sample Data'!D1229),'Control Sample Data'!D1229&lt;$B$1,'Control Sample Data'!D1229&gt;0),'Control Sample Data'!D1229,$B$1),"")</f>
        <v/>
      </c>
      <c r="Q1230" s="17" t="str">
        <f>IF(SUM('Control Sample Data'!E$3:E$98)&gt;10,IF(AND(ISNUMBER('Control Sample Data'!E1229),'Control Sample Data'!E1229&lt;$B$1,'Control Sample Data'!E1229&gt;0),'Control Sample Data'!E1229,$B$1),"")</f>
        <v/>
      </c>
      <c r="R1230" s="17" t="str">
        <f>IF(SUM('Control Sample Data'!F$3:F$98)&gt;10,IF(AND(ISNUMBER('Control Sample Data'!F1229),'Control Sample Data'!F1229&lt;$B$1,'Control Sample Data'!F1229&gt;0),'Control Sample Data'!F1229,$B$1),"")</f>
        <v/>
      </c>
      <c r="S1230" s="17" t="str">
        <f>IF(SUM('Control Sample Data'!G$3:G$98)&gt;10,IF(AND(ISNUMBER('Control Sample Data'!G1229),'Control Sample Data'!G1229&lt;$B$1,'Control Sample Data'!G1229&gt;0),'Control Sample Data'!G1229,$B$1),"")</f>
        <v/>
      </c>
      <c r="T1230" s="17" t="str">
        <f>IF(SUM('Control Sample Data'!H$3:H$98)&gt;10,IF(AND(ISNUMBER('Control Sample Data'!H1229),'Control Sample Data'!H1229&lt;$B$1,'Control Sample Data'!H1229&gt;0),'Control Sample Data'!H1229,$B$1),"")</f>
        <v/>
      </c>
      <c r="U1230" s="17" t="str">
        <f>IF(SUM('Control Sample Data'!I$3:I$98)&gt;10,IF(AND(ISNUMBER('Control Sample Data'!I1229),'Control Sample Data'!I1229&lt;$B$1,'Control Sample Data'!I1229&gt;0),'Control Sample Data'!I1229,$B$1),"")</f>
        <v/>
      </c>
      <c r="V1230" s="17" t="str">
        <f>IF(SUM('Control Sample Data'!J$3:J$98)&gt;10,IF(AND(ISNUMBER('Control Sample Data'!J1229),'Control Sample Data'!J1229&lt;$B$1,'Control Sample Data'!J1229&gt;0),'Control Sample Data'!J1229,$B$1),"")</f>
        <v/>
      </c>
      <c r="W1230" s="17" t="str">
        <f>IF(SUM('Control Sample Data'!K$3:K$98)&gt;10,IF(AND(ISNUMBER('Control Sample Data'!K1229),'Control Sample Data'!K1229&lt;$B$1,'Control Sample Data'!K1229&gt;0),'Control Sample Data'!K1229,$B$1),"")</f>
        <v/>
      </c>
      <c r="X1230" s="17" t="str">
        <f>IF(SUM('Control Sample Data'!L$3:L$98)&gt;10,IF(AND(ISNUMBER('Control Sample Data'!L1229),'Control Sample Data'!L1229&lt;$B$1,'Control Sample Data'!L1229&gt;0),'Control Sample Data'!L1229,$B$1),"")</f>
        <v/>
      </c>
      <c r="Y1230" s="17" t="str">
        <f>IF(SUM('Control Sample Data'!M$3:M$98)&gt;10,IF(AND(ISNUMBER('Control Sample Data'!M1229),'Control Sample Data'!M1229&lt;$B$1,'Control Sample Data'!M1229&gt;0),'Control Sample Data'!M1229,$B$1),"")</f>
        <v/>
      </c>
      <c r="AT1230" s="36" t="str">
        <f t="shared" si="833"/>
        <v/>
      </c>
      <c r="AU1230" s="36" t="str">
        <f t="shared" si="834"/>
        <v/>
      </c>
      <c r="AV1230" s="36" t="str">
        <f t="shared" si="835"/>
        <v/>
      </c>
      <c r="AW1230" s="36" t="str">
        <f t="shared" si="836"/>
        <v/>
      </c>
      <c r="AX1230" s="36" t="str">
        <f t="shared" si="837"/>
        <v/>
      </c>
      <c r="AY1230" s="36" t="str">
        <f t="shared" si="838"/>
        <v/>
      </c>
      <c r="AZ1230" s="36" t="str">
        <f t="shared" si="839"/>
        <v/>
      </c>
      <c r="BA1230" s="36" t="str">
        <f t="shared" si="840"/>
        <v/>
      </c>
      <c r="BB1230" s="36" t="str">
        <f t="shared" si="841"/>
        <v/>
      </c>
      <c r="BC1230" s="36" t="str">
        <f t="shared" si="842"/>
        <v/>
      </c>
      <c r="BD1230" s="36" t="str">
        <f t="shared" si="843"/>
        <v/>
      </c>
      <c r="BE1230" s="36" t="str">
        <f t="shared" si="844"/>
        <v/>
      </c>
      <c r="BF1230" s="36" t="str">
        <f t="shared" si="845"/>
        <v/>
      </c>
      <c r="BG1230" s="36" t="str">
        <f t="shared" si="846"/>
        <v/>
      </c>
      <c r="BH1230" s="36" t="str">
        <f t="shared" si="847"/>
        <v/>
      </c>
      <c r="BI1230" s="36" t="str">
        <f t="shared" si="848"/>
        <v/>
      </c>
      <c r="BJ1230" s="36" t="str">
        <f t="shared" si="849"/>
        <v/>
      </c>
      <c r="BK1230" s="36" t="str">
        <f t="shared" si="850"/>
        <v/>
      </c>
      <c r="BL1230" s="36" t="str">
        <f t="shared" si="851"/>
        <v/>
      </c>
      <c r="BM1230" s="36" t="str">
        <f t="shared" si="852"/>
        <v/>
      </c>
      <c r="BN1230" s="38" t="e">
        <f t="shared" si="811"/>
        <v>#DIV/0!</v>
      </c>
      <c r="BO1230" s="38" t="e">
        <f t="shared" si="812"/>
        <v>#DIV/0!</v>
      </c>
      <c r="BP1230" s="39" t="str">
        <f t="shared" si="813"/>
        <v/>
      </c>
      <c r="BQ1230" s="39" t="str">
        <f t="shared" si="814"/>
        <v/>
      </c>
      <c r="BR1230" s="39" t="str">
        <f t="shared" si="815"/>
        <v/>
      </c>
      <c r="BS1230" s="39" t="str">
        <f t="shared" si="816"/>
        <v/>
      </c>
      <c r="BT1230" s="39" t="str">
        <f t="shared" si="817"/>
        <v/>
      </c>
      <c r="BU1230" s="39" t="str">
        <f t="shared" si="818"/>
        <v/>
      </c>
      <c r="BV1230" s="39" t="str">
        <f t="shared" si="819"/>
        <v/>
      </c>
      <c r="BW1230" s="39" t="str">
        <f t="shared" si="820"/>
        <v/>
      </c>
      <c r="BX1230" s="39" t="str">
        <f t="shared" si="821"/>
        <v/>
      </c>
      <c r="BY1230" s="39" t="str">
        <f t="shared" si="822"/>
        <v/>
      </c>
      <c r="BZ1230" s="39" t="str">
        <f t="shared" si="823"/>
        <v/>
      </c>
      <c r="CA1230" s="39" t="str">
        <f t="shared" si="824"/>
        <v/>
      </c>
      <c r="CB1230" s="39" t="str">
        <f t="shared" si="825"/>
        <v/>
      </c>
      <c r="CC1230" s="39" t="str">
        <f t="shared" si="826"/>
        <v/>
      </c>
      <c r="CD1230" s="39" t="str">
        <f t="shared" si="827"/>
        <v/>
      </c>
      <c r="CE1230" s="39" t="str">
        <f t="shared" si="828"/>
        <v/>
      </c>
      <c r="CF1230" s="39" t="str">
        <f t="shared" si="829"/>
        <v/>
      </c>
      <c r="CG1230" s="39" t="str">
        <f t="shared" si="830"/>
        <v/>
      </c>
      <c r="CH1230" s="39" t="str">
        <f t="shared" si="831"/>
        <v/>
      </c>
      <c r="CI1230" s="39" t="str">
        <f t="shared" si="832"/>
        <v/>
      </c>
    </row>
    <row r="1231" spans="1:87">
      <c r="A1231" s="18"/>
      <c r="B1231" s="15" t="str">
        <f>'Gene Table'!E1230</f>
        <v>hsa-miR-4694-5p</v>
      </c>
      <c r="C1231" s="15" t="str">
        <f>'Gene Table'!B1230</f>
        <v>D04</v>
      </c>
      <c r="D1231" s="16" t="str">
        <f>IF(SUM('Test Sample Data'!D$3:D$98)&gt;10,IF(AND(ISNUMBER('Test Sample Data'!D1230),'Test Sample Data'!D1230&lt;$B$1,'Test Sample Data'!D1230&gt;0),'Test Sample Data'!D1230,$B$1),"")</f>
        <v/>
      </c>
      <c r="E1231" s="17" t="str">
        <f>IF(SUM('Test Sample Data'!E$3:E$98)&gt;10,IF(AND(ISNUMBER('Test Sample Data'!E1230),'Test Sample Data'!E1230&lt;$B$1,'Test Sample Data'!E1230&gt;0),'Test Sample Data'!E1230,$B$1),"")</f>
        <v/>
      </c>
      <c r="F1231" s="17" t="str">
        <f>IF(SUM('Test Sample Data'!F$3:F$98)&gt;10,IF(AND(ISNUMBER('Test Sample Data'!F1230),'Test Sample Data'!F1230&lt;$B$1,'Test Sample Data'!F1230&gt;0),'Test Sample Data'!F1230,$B$1),"")</f>
        <v/>
      </c>
      <c r="G1231" s="17" t="str">
        <f>IF(SUM('Test Sample Data'!G$3:G$98)&gt;10,IF(AND(ISNUMBER('Test Sample Data'!G1230),'Test Sample Data'!G1230&lt;$B$1,'Test Sample Data'!G1230&gt;0),'Test Sample Data'!G1230,$B$1),"")</f>
        <v/>
      </c>
      <c r="H1231" s="17" t="str">
        <f>IF(SUM('Test Sample Data'!H$3:H$98)&gt;10,IF(AND(ISNUMBER('Test Sample Data'!H1230),'Test Sample Data'!H1230&lt;$B$1,'Test Sample Data'!H1230&gt;0),'Test Sample Data'!H1230,$B$1),"")</f>
        <v/>
      </c>
      <c r="I1231" s="17" t="str">
        <f>IF(SUM('Test Sample Data'!I$3:I$98)&gt;10,IF(AND(ISNUMBER('Test Sample Data'!I1230),'Test Sample Data'!I1230&lt;$B$1,'Test Sample Data'!I1230&gt;0),'Test Sample Data'!I1230,$B$1),"")</f>
        <v/>
      </c>
      <c r="J1231" s="17" t="str">
        <f>IF(SUM('Test Sample Data'!J$3:J$98)&gt;10,IF(AND(ISNUMBER('Test Sample Data'!J1230),'Test Sample Data'!J1230&lt;$B$1,'Test Sample Data'!J1230&gt;0),'Test Sample Data'!J1230,$B$1),"")</f>
        <v/>
      </c>
      <c r="K1231" s="17" t="str">
        <f>IF(SUM('Test Sample Data'!K$3:K$98)&gt;10,IF(AND(ISNUMBER('Test Sample Data'!K1230),'Test Sample Data'!K1230&lt;$B$1,'Test Sample Data'!K1230&gt;0),'Test Sample Data'!K1230,$B$1),"")</f>
        <v/>
      </c>
      <c r="L1231" s="17" t="str">
        <f>IF(SUM('Test Sample Data'!L$3:L$98)&gt;10,IF(AND(ISNUMBER('Test Sample Data'!L1230),'Test Sample Data'!L1230&lt;$B$1,'Test Sample Data'!L1230&gt;0),'Test Sample Data'!L1230,$B$1),"")</f>
        <v/>
      </c>
      <c r="M1231" s="17" t="str">
        <f>IF(SUM('Test Sample Data'!M$3:M$98)&gt;10,IF(AND(ISNUMBER('Test Sample Data'!M1230),'Test Sample Data'!M1230&lt;$B$1,'Test Sample Data'!M1230&gt;0),'Test Sample Data'!M1230,$B$1),"")</f>
        <v/>
      </c>
      <c r="N1231" s="17" t="str">
        <f>'Gene Table'!E1230</f>
        <v>hsa-miR-4694-5p</v>
      </c>
      <c r="O1231" s="17" t="str">
        <f>'Gene Table'!B1230</f>
        <v>D04</v>
      </c>
      <c r="P1231" s="17" t="str">
        <f>IF(SUM('Control Sample Data'!D$3:D$98)&gt;10,IF(AND(ISNUMBER('Control Sample Data'!D1230),'Control Sample Data'!D1230&lt;$B$1,'Control Sample Data'!D1230&gt;0),'Control Sample Data'!D1230,$B$1),"")</f>
        <v/>
      </c>
      <c r="Q1231" s="17" t="str">
        <f>IF(SUM('Control Sample Data'!E$3:E$98)&gt;10,IF(AND(ISNUMBER('Control Sample Data'!E1230),'Control Sample Data'!E1230&lt;$B$1,'Control Sample Data'!E1230&gt;0),'Control Sample Data'!E1230,$B$1),"")</f>
        <v/>
      </c>
      <c r="R1231" s="17" t="str">
        <f>IF(SUM('Control Sample Data'!F$3:F$98)&gt;10,IF(AND(ISNUMBER('Control Sample Data'!F1230),'Control Sample Data'!F1230&lt;$B$1,'Control Sample Data'!F1230&gt;0),'Control Sample Data'!F1230,$B$1),"")</f>
        <v/>
      </c>
      <c r="S1231" s="17" t="str">
        <f>IF(SUM('Control Sample Data'!G$3:G$98)&gt;10,IF(AND(ISNUMBER('Control Sample Data'!G1230),'Control Sample Data'!G1230&lt;$B$1,'Control Sample Data'!G1230&gt;0),'Control Sample Data'!G1230,$B$1),"")</f>
        <v/>
      </c>
      <c r="T1231" s="17" t="str">
        <f>IF(SUM('Control Sample Data'!H$3:H$98)&gt;10,IF(AND(ISNUMBER('Control Sample Data'!H1230),'Control Sample Data'!H1230&lt;$B$1,'Control Sample Data'!H1230&gt;0),'Control Sample Data'!H1230,$B$1),"")</f>
        <v/>
      </c>
      <c r="U1231" s="17" t="str">
        <f>IF(SUM('Control Sample Data'!I$3:I$98)&gt;10,IF(AND(ISNUMBER('Control Sample Data'!I1230),'Control Sample Data'!I1230&lt;$B$1,'Control Sample Data'!I1230&gt;0),'Control Sample Data'!I1230,$B$1),"")</f>
        <v/>
      </c>
      <c r="V1231" s="17" t="str">
        <f>IF(SUM('Control Sample Data'!J$3:J$98)&gt;10,IF(AND(ISNUMBER('Control Sample Data'!J1230),'Control Sample Data'!J1230&lt;$B$1,'Control Sample Data'!J1230&gt;0),'Control Sample Data'!J1230,$B$1),"")</f>
        <v/>
      </c>
      <c r="W1231" s="17" t="str">
        <f>IF(SUM('Control Sample Data'!K$3:K$98)&gt;10,IF(AND(ISNUMBER('Control Sample Data'!K1230),'Control Sample Data'!K1230&lt;$B$1,'Control Sample Data'!K1230&gt;0),'Control Sample Data'!K1230,$B$1),"")</f>
        <v/>
      </c>
      <c r="X1231" s="17" t="str">
        <f>IF(SUM('Control Sample Data'!L$3:L$98)&gt;10,IF(AND(ISNUMBER('Control Sample Data'!L1230),'Control Sample Data'!L1230&lt;$B$1,'Control Sample Data'!L1230&gt;0),'Control Sample Data'!L1230,$B$1),"")</f>
        <v/>
      </c>
      <c r="Y1231" s="17" t="str">
        <f>IF(SUM('Control Sample Data'!M$3:M$98)&gt;10,IF(AND(ISNUMBER('Control Sample Data'!M1230),'Control Sample Data'!M1230&lt;$B$1,'Control Sample Data'!M1230&gt;0),'Control Sample Data'!M1230,$B$1),"")</f>
        <v/>
      </c>
      <c r="AT1231" s="36" t="str">
        <f t="shared" si="833"/>
        <v/>
      </c>
      <c r="AU1231" s="36" t="str">
        <f t="shared" si="834"/>
        <v/>
      </c>
      <c r="AV1231" s="36" t="str">
        <f t="shared" si="835"/>
        <v/>
      </c>
      <c r="AW1231" s="36" t="str">
        <f t="shared" si="836"/>
        <v/>
      </c>
      <c r="AX1231" s="36" t="str">
        <f t="shared" si="837"/>
        <v/>
      </c>
      <c r="AY1231" s="36" t="str">
        <f t="shared" si="838"/>
        <v/>
      </c>
      <c r="AZ1231" s="36" t="str">
        <f t="shared" si="839"/>
        <v/>
      </c>
      <c r="BA1231" s="36" t="str">
        <f t="shared" si="840"/>
        <v/>
      </c>
      <c r="BB1231" s="36" t="str">
        <f t="shared" si="841"/>
        <v/>
      </c>
      <c r="BC1231" s="36" t="str">
        <f t="shared" si="842"/>
        <v/>
      </c>
      <c r="BD1231" s="36" t="str">
        <f t="shared" si="843"/>
        <v/>
      </c>
      <c r="BE1231" s="36" t="str">
        <f t="shared" si="844"/>
        <v/>
      </c>
      <c r="BF1231" s="36" t="str">
        <f t="shared" si="845"/>
        <v/>
      </c>
      <c r="BG1231" s="36" t="str">
        <f t="shared" si="846"/>
        <v/>
      </c>
      <c r="BH1231" s="36" t="str">
        <f t="shared" si="847"/>
        <v/>
      </c>
      <c r="BI1231" s="36" t="str">
        <f t="shared" si="848"/>
        <v/>
      </c>
      <c r="BJ1231" s="36" t="str">
        <f t="shared" si="849"/>
        <v/>
      </c>
      <c r="BK1231" s="36" t="str">
        <f t="shared" si="850"/>
        <v/>
      </c>
      <c r="BL1231" s="36" t="str">
        <f t="shared" si="851"/>
        <v/>
      </c>
      <c r="BM1231" s="36" t="str">
        <f t="shared" si="852"/>
        <v/>
      </c>
      <c r="BN1231" s="38" t="e">
        <f t="shared" si="811"/>
        <v>#DIV/0!</v>
      </c>
      <c r="BO1231" s="38" t="e">
        <f t="shared" si="812"/>
        <v>#DIV/0!</v>
      </c>
      <c r="BP1231" s="39" t="str">
        <f t="shared" si="813"/>
        <v/>
      </c>
      <c r="BQ1231" s="39" t="str">
        <f t="shared" si="814"/>
        <v/>
      </c>
      <c r="BR1231" s="39" t="str">
        <f t="shared" si="815"/>
        <v/>
      </c>
      <c r="BS1231" s="39" t="str">
        <f t="shared" si="816"/>
        <v/>
      </c>
      <c r="BT1231" s="39" t="str">
        <f t="shared" si="817"/>
        <v/>
      </c>
      <c r="BU1231" s="39" t="str">
        <f t="shared" si="818"/>
        <v/>
      </c>
      <c r="BV1231" s="39" t="str">
        <f t="shared" si="819"/>
        <v/>
      </c>
      <c r="BW1231" s="39" t="str">
        <f t="shared" si="820"/>
        <v/>
      </c>
      <c r="BX1231" s="39" t="str">
        <f t="shared" si="821"/>
        <v/>
      </c>
      <c r="BY1231" s="39" t="str">
        <f t="shared" si="822"/>
        <v/>
      </c>
      <c r="BZ1231" s="39" t="str">
        <f t="shared" si="823"/>
        <v/>
      </c>
      <c r="CA1231" s="39" t="str">
        <f t="shared" si="824"/>
        <v/>
      </c>
      <c r="CB1231" s="39" t="str">
        <f t="shared" si="825"/>
        <v/>
      </c>
      <c r="CC1231" s="39" t="str">
        <f t="shared" si="826"/>
        <v/>
      </c>
      <c r="CD1231" s="39" t="str">
        <f t="shared" si="827"/>
        <v/>
      </c>
      <c r="CE1231" s="39" t="str">
        <f t="shared" si="828"/>
        <v/>
      </c>
      <c r="CF1231" s="39" t="str">
        <f t="shared" si="829"/>
        <v/>
      </c>
      <c r="CG1231" s="39" t="str">
        <f t="shared" si="830"/>
        <v/>
      </c>
      <c r="CH1231" s="39" t="str">
        <f t="shared" si="831"/>
        <v/>
      </c>
      <c r="CI1231" s="39" t="str">
        <f t="shared" si="832"/>
        <v/>
      </c>
    </row>
    <row r="1232" spans="1:87">
      <c r="A1232" s="18"/>
      <c r="B1232" s="15" t="str">
        <f>'Gene Table'!E1231</f>
        <v>hsa-miR-4640-3p</v>
      </c>
      <c r="C1232" s="15" t="str">
        <f>'Gene Table'!B1231</f>
        <v>D05</v>
      </c>
      <c r="D1232" s="16" t="str">
        <f>IF(SUM('Test Sample Data'!D$3:D$98)&gt;10,IF(AND(ISNUMBER('Test Sample Data'!D1231),'Test Sample Data'!D1231&lt;$B$1,'Test Sample Data'!D1231&gt;0),'Test Sample Data'!D1231,$B$1),"")</f>
        <v/>
      </c>
      <c r="E1232" s="17" t="str">
        <f>IF(SUM('Test Sample Data'!E$3:E$98)&gt;10,IF(AND(ISNUMBER('Test Sample Data'!E1231),'Test Sample Data'!E1231&lt;$B$1,'Test Sample Data'!E1231&gt;0),'Test Sample Data'!E1231,$B$1),"")</f>
        <v/>
      </c>
      <c r="F1232" s="17" t="str">
        <f>IF(SUM('Test Sample Data'!F$3:F$98)&gt;10,IF(AND(ISNUMBER('Test Sample Data'!F1231),'Test Sample Data'!F1231&lt;$B$1,'Test Sample Data'!F1231&gt;0),'Test Sample Data'!F1231,$B$1),"")</f>
        <v/>
      </c>
      <c r="G1232" s="17" t="str">
        <f>IF(SUM('Test Sample Data'!G$3:G$98)&gt;10,IF(AND(ISNUMBER('Test Sample Data'!G1231),'Test Sample Data'!G1231&lt;$B$1,'Test Sample Data'!G1231&gt;0),'Test Sample Data'!G1231,$B$1),"")</f>
        <v/>
      </c>
      <c r="H1232" s="17" t="str">
        <f>IF(SUM('Test Sample Data'!H$3:H$98)&gt;10,IF(AND(ISNUMBER('Test Sample Data'!H1231),'Test Sample Data'!H1231&lt;$B$1,'Test Sample Data'!H1231&gt;0),'Test Sample Data'!H1231,$B$1),"")</f>
        <v/>
      </c>
      <c r="I1232" s="17" t="str">
        <f>IF(SUM('Test Sample Data'!I$3:I$98)&gt;10,IF(AND(ISNUMBER('Test Sample Data'!I1231),'Test Sample Data'!I1231&lt;$B$1,'Test Sample Data'!I1231&gt;0),'Test Sample Data'!I1231,$B$1),"")</f>
        <v/>
      </c>
      <c r="J1232" s="17" t="str">
        <f>IF(SUM('Test Sample Data'!J$3:J$98)&gt;10,IF(AND(ISNUMBER('Test Sample Data'!J1231),'Test Sample Data'!J1231&lt;$B$1,'Test Sample Data'!J1231&gt;0),'Test Sample Data'!J1231,$B$1),"")</f>
        <v/>
      </c>
      <c r="K1232" s="17" t="str">
        <f>IF(SUM('Test Sample Data'!K$3:K$98)&gt;10,IF(AND(ISNUMBER('Test Sample Data'!K1231),'Test Sample Data'!K1231&lt;$B$1,'Test Sample Data'!K1231&gt;0),'Test Sample Data'!K1231,$B$1),"")</f>
        <v/>
      </c>
      <c r="L1232" s="17" t="str">
        <f>IF(SUM('Test Sample Data'!L$3:L$98)&gt;10,IF(AND(ISNUMBER('Test Sample Data'!L1231),'Test Sample Data'!L1231&lt;$B$1,'Test Sample Data'!L1231&gt;0),'Test Sample Data'!L1231,$B$1),"")</f>
        <v/>
      </c>
      <c r="M1232" s="17" t="str">
        <f>IF(SUM('Test Sample Data'!M$3:M$98)&gt;10,IF(AND(ISNUMBER('Test Sample Data'!M1231),'Test Sample Data'!M1231&lt;$B$1,'Test Sample Data'!M1231&gt;0),'Test Sample Data'!M1231,$B$1),"")</f>
        <v/>
      </c>
      <c r="N1232" s="17" t="str">
        <f>'Gene Table'!E1231</f>
        <v>hsa-miR-4640-3p</v>
      </c>
      <c r="O1232" s="17" t="str">
        <f>'Gene Table'!B1231</f>
        <v>D05</v>
      </c>
      <c r="P1232" s="17" t="str">
        <f>IF(SUM('Control Sample Data'!D$3:D$98)&gt;10,IF(AND(ISNUMBER('Control Sample Data'!D1231),'Control Sample Data'!D1231&lt;$B$1,'Control Sample Data'!D1231&gt;0),'Control Sample Data'!D1231,$B$1),"")</f>
        <v/>
      </c>
      <c r="Q1232" s="17" t="str">
        <f>IF(SUM('Control Sample Data'!E$3:E$98)&gt;10,IF(AND(ISNUMBER('Control Sample Data'!E1231),'Control Sample Data'!E1231&lt;$B$1,'Control Sample Data'!E1231&gt;0),'Control Sample Data'!E1231,$B$1),"")</f>
        <v/>
      </c>
      <c r="R1232" s="17" t="str">
        <f>IF(SUM('Control Sample Data'!F$3:F$98)&gt;10,IF(AND(ISNUMBER('Control Sample Data'!F1231),'Control Sample Data'!F1231&lt;$B$1,'Control Sample Data'!F1231&gt;0),'Control Sample Data'!F1231,$B$1),"")</f>
        <v/>
      </c>
      <c r="S1232" s="17" t="str">
        <f>IF(SUM('Control Sample Data'!G$3:G$98)&gt;10,IF(AND(ISNUMBER('Control Sample Data'!G1231),'Control Sample Data'!G1231&lt;$B$1,'Control Sample Data'!G1231&gt;0),'Control Sample Data'!G1231,$B$1),"")</f>
        <v/>
      </c>
      <c r="T1232" s="17" t="str">
        <f>IF(SUM('Control Sample Data'!H$3:H$98)&gt;10,IF(AND(ISNUMBER('Control Sample Data'!H1231),'Control Sample Data'!H1231&lt;$B$1,'Control Sample Data'!H1231&gt;0),'Control Sample Data'!H1231,$B$1),"")</f>
        <v/>
      </c>
      <c r="U1232" s="17" t="str">
        <f>IF(SUM('Control Sample Data'!I$3:I$98)&gt;10,IF(AND(ISNUMBER('Control Sample Data'!I1231),'Control Sample Data'!I1231&lt;$B$1,'Control Sample Data'!I1231&gt;0),'Control Sample Data'!I1231,$B$1),"")</f>
        <v/>
      </c>
      <c r="V1232" s="17" t="str">
        <f>IF(SUM('Control Sample Data'!J$3:J$98)&gt;10,IF(AND(ISNUMBER('Control Sample Data'!J1231),'Control Sample Data'!J1231&lt;$B$1,'Control Sample Data'!J1231&gt;0),'Control Sample Data'!J1231,$B$1),"")</f>
        <v/>
      </c>
      <c r="W1232" s="17" t="str">
        <f>IF(SUM('Control Sample Data'!K$3:K$98)&gt;10,IF(AND(ISNUMBER('Control Sample Data'!K1231),'Control Sample Data'!K1231&lt;$B$1,'Control Sample Data'!K1231&gt;0),'Control Sample Data'!K1231,$B$1),"")</f>
        <v/>
      </c>
      <c r="X1232" s="17" t="str">
        <f>IF(SUM('Control Sample Data'!L$3:L$98)&gt;10,IF(AND(ISNUMBER('Control Sample Data'!L1231),'Control Sample Data'!L1231&lt;$B$1,'Control Sample Data'!L1231&gt;0),'Control Sample Data'!L1231,$B$1),"")</f>
        <v/>
      </c>
      <c r="Y1232" s="17" t="str">
        <f>IF(SUM('Control Sample Data'!M$3:M$98)&gt;10,IF(AND(ISNUMBER('Control Sample Data'!M1231),'Control Sample Data'!M1231&lt;$B$1,'Control Sample Data'!M1231&gt;0),'Control Sample Data'!M1231,$B$1),"")</f>
        <v/>
      </c>
      <c r="AT1232" s="36" t="str">
        <f t="shared" si="833"/>
        <v/>
      </c>
      <c r="AU1232" s="36" t="str">
        <f t="shared" si="834"/>
        <v/>
      </c>
      <c r="AV1232" s="36" t="str">
        <f t="shared" si="835"/>
        <v/>
      </c>
      <c r="AW1232" s="36" t="str">
        <f t="shared" si="836"/>
        <v/>
      </c>
      <c r="AX1232" s="36" t="str">
        <f t="shared" si="837"/>
        <v/>
      </c>
      <c r="AY1232" s="36" t="str">
        <f t="shared" si="838"/>
        <v/>
      </c>
      <c r="AZ1232" s="36" t="str">
        <f t="shared" si="839"/>
        <v/>
      </c>
      <c r="BA1232" s="36" t="str">
        <f t="shared" si="840"/>
        <v/>
      </c>
      <c r="BB1232" s="36" t="str">
        <f t="shared" si="841"/>
        <v/>
      </c>
      <c r="BC1232" s="36" t="str">
        <f t="shared" si="842"/>
        <v/>
      </c>
      <c r="BD1232" s="36" t="str">
        <f t="shared" si="843"/>
        <v/>
      </c>
      <c r="BE1232" s="36" t="str">
        <f t="shared" si="844"/>
        <v/>
      </c>
      <c r="BF1232" s="36" t="str">
        <f t="shared" si="845"/>
        <v/>
      </c>
      <c r="BG1232" s="36" t="str">
        <f t="shared" si="846"/>
        <v/>
      </c>
      <c r="BH1232" s="36" t="str">
        <f t="shared" si="847"/>
        <v/>
      </c>
      <c r="BI1232" s="36" t="str">
        <f t="shared" si="848"/>
        <v/>
      </c>
      <c r="BJ1232" s="36" t="str">
        <f t="shared" si="849"/>
        <v/>
      </c>
      <c r="BK1232" s="36" t="str">
        <f t="shared" si="850"/>
        <v/>
      </c>
      <c r="BL1232" s="36" t="str">
        <f t="shared" si="851"/>
        <v/>
      </c>
      <c r="BM1232" s="36" t="str">
        <f t="shared" si="852"/>
        <v/>
      </c>
      <c r="BN1232" s="38" t="e">
        <f t="shared" si="811"/>
        <v>#DIV/0!</v>
      </c>
      <c r="BO1232" s="38" t="e">
        <f t="shared" si="812"/>
        <v>#DIV/0!</v>
      </c>
      <c r="BP1232" s="39" t="str">
        <f t="shared" si="813"/>
        <v/>
      </c>
      <c r="BQ1232" s="39" t="str">
        <f t="shared" si="814"/>
        <v/>
      </c>
      <c r="BR1232" s="39" t="str">
        <f t="shared" si="815"/>
        <v/>
      </c>
      <c r="BS1232" s="39" t="str">
        <f t="shared" si="816"/>
        <v/>
      </c>
      <c r="BT1232" s="39" t="str">
        <f t="shared" si="817"/>
        <v/>
      </c>
      <c r="BU1232" s="39" t="str">
        <f t="shared" si="818"/>
        <v/>
      </c>
      <c r="BV1232" s="39" t="str">
        <f t="shared" si="819"/>
        <v/>
      </c>
      <c r="BW1232" s="39" t="str">
        <f t="shared" si="820"/>
        <v/>
      </c>
      <c r="BX1232" s="39" t="str">
        <f t="shared" si="821"/>
        <v/>
      </c>
      <c r="BY1232" s="39" t="str">
        <f t="shared" si="822"/>
        <v/>
      </c>
      <c r="BZ1232" s="39" t="str">
        <f t="shared" si="823"/>
        <v/>
      </c>
      <c r="CA1232" s="39" t="str">
        <f t="shared" si="824"/>
        <v/>
      </c>
      <c r="CB1232" s="39" t="str">
        <f t="shared" si="825"/>
        <v/>
      </c>
      <c r="CC1232" s="39" t="str">
        <f t="shared" si="826"/>
        <v/>
      </c>
      <c r="CD1232" s="39" t="str">
        <f t="shared" si="827"/>
        <v/>
      </c>
      <c r="CE1232" s="39" t="str">
        <f t="shared" si="828"/>
        <v/>
      </c>
      <c r="CF1232" s="39" t="str">
        <f t="shared" si="829"/>
        <v/>
      </c>
      <c r="CG1232" s="39" t="str">
        <f t="shared" si="830"/>
        <v/>
      </c>
      <c r="CH1232" s="39" t="str">
        <f t="shared" si="831"/>
        <v/>
      </c>
      <c r="CI1232" s="39" t="str">
        <f t="shared" si="832"/>
        <v/>
      </c>
    </row>
    <row r="1233" spans="1:87">
      <c r="A1233" s="18"/>
      <c r="B1233" s="15" t="str">
        <f>'Gene Table'!E1232</f>
        <v>hsa-miR-4694-3p</v>
      </c>
      <c r="C1233" s="15" t="str">
        <f>'Gene Table'!B1232</f>
        <v>D06</v>
      </c>
      <c r="D1233" s="16" t="str">
        <f>IF(SUM('Test Sample Data'!D$3:D$98)&gt;10,IF(AND(ISNUMBER('Test Sample Data'!D1232),'Test Sample Data'!D1232&lt;$B$1,'Test Sample Data'!D1232&gt;0),'Test Sample Data'!D1232,$B$1),"")</f>
        <v/>
      </c>
      <c r="E1233" s="17" t="str">
        <f>IF(SUM('Test Sample Data'!E$3:E$98)&gt;10,IF(AND(ISNUMBER('Test Sample Data'!E1232),'Test Sample Data'!E1232&lt;$B$1,'Test Sample Data'!E1232&gt;0),'Test Sample Data'!E1232,$B$1),"")</f>
        <v/>
      </c>
      <c r="F1233" s="17" t="str">
        <f>IF(SUM('Test Sample Data'!F$3:F$98)&gt;10,IF(AND(ISNUMBER('Test Sample Data'!F1232),'Test Sample Data'!F1232&lt;$B$1,'Test Sample Data'!F1232&gt;0),'Test Sample Data'!F1232,$B$1),"")</f>
        <v/>
      </c>
      <c r="G1233" s="17" t="str">
        <f>IF(SUM('Test Sample Data'!G$3:G$98)&gt;10,IF(AND(ISNUMBER('Test Sample Data'!G1232),'Test Sample Data'!G1232&lt;$B$1,'Test Sample Data'!G1232&gt;0),'Test Sample Data'!G1232,$B$1),"")</f>
        <v/>
      </c>
      <c r="H1233" s="17" t="str">
        <f>IF(SUM('Test Sample Data'!H$3:H$98)&gt;10,IF(AND(ISNUMBER('Test Sample Data'!H1232),'Test Sample Data'!H1232&lt;$B$1,'Test Sample Data'!H1232&gt;0),'Test Sample Data'!H1232,$B$1),"")</f>
        <v/>
      </c>
      <c r="I1233" s="17" t="str">
        <f>IF(SUM('Test Sample Data'!I$3:I$98)&gt;10,IF(AND(ISNUMBER('Test Sample Data'!I1232),'Test Sample Data'!I1232&lt;$B$1,'Test Sample Data'!I1232&gt;0),'Test Sample Data'!I1232,$B$1),"")</f>
        <v/>
      </c>
      <c r="J1233" s="17" t="str">
        <f>IF(SUM('Test Sample Data'!J$3:J$98)&gt;10,IF(AND(ISNUMBER('Test Sample Data'!J1232),'Test Sample Data'!J1232&lt;$B$1,'Test Sample Data'!J1232&gt;0),'Test Sample Data'!J1232,$B$1),"")</f>
        <v/>
      </c>
      <c r="K1233" s="17" t="str">
        <f>IF(SUM('Test Sample Data'!K$3:K$98)&gt;10,IF(AND(ISNUMBER('Test Sample Data'!K1232),'Test Sample Data'!K1232&lt;$B$1,'Test Sample Data'!K1232&gt;0),'Test Sample Data'!K1232,$B$1),"")</f>
        <v/>
      </c>
      <c r="L1233" s="17" t="str">
        <f>IF(SUM('Test Sample Data'!L$3:L$98)&gt;10,IF(AND(ISNUMBER('Test Sample Data'!L1232),'Test Sample Data'!L1232&lt;$B$1,'Test Sample Data'!L1232&gt;0),'Test Sample Data'!L1232,$B$1),"")</f>
        <v/>
      </c>
      <c r="M1233" s="17" t="str">
        <f>IF(SUM('Test Sample Data'!M$3:M$98)&gt;10,IF(AND(ISNUMBER('Test Sample Data'!M1232),'Test Sample Data'!M1232&lt;$B$1,'Test Sample Data'!M1232&gt;0),'Test Sample Data'!M1232,$B$1),"")</f>
        <v/>
      </c>
      <c r="N1233" s="17" t="str">
        <f>'Gene Table'!E1232</f>
        <v>hsa-miR-4694-3p</v>
      </c>
      <c r="O1233" s="17" t="str">
        <f>'Gene Table'!B1232</f>
        <v>D06</v>
      </c>
      <c r="P1233" s="17" t="str">
        <f>IF(SUM('Control Sample Data'!D$3:D$98)&gt;10,IF(AND(ISNUMBER('Control Sample Data'!D1232),'Control Sample Data'!D1232&lt;$B$1,'Control Sample Data'!D1232&gt;0),'Control Sample Data'!D1232,$B$1),"")</f>
        <v/>
      </c>
      <c r="Q1233" s="17" t="str">
        <f>IF(SUM('Control Sample Data'!E$3:E$98)&gt;10,IF(AND(ISNUMBER('Control Sample Data'!E1232),'Control Sample Data'!E1232&lt;$B$1,'Control Sample Data'!E1232&gt;0),'Control Sample Data'!E1232,$B$1),"")</f>
        <v/>
      </c>
      <c r="R1233" s="17" t="str">
        <f>IF(SUM('Control Sample Data'!F$3:F$98)&gt;10,IF(AND(ISNUMBER('Control Sample Data'!F1232),'Control Sample Data'!F1232&lt;$B$1,'Control Sample Data'!F1232&gt;0),'Control Sample Data'!F1232,$B$1),"")</f>
        <v/>
      </c>
      <c r="S1233" s="17" t="str">
        <f>IF(SUM('Control Sample Data'!G$3:G$98)&gt;10,IF(AND(ISNUMBER('Control Sample Data'!G1232),'Control Sample Data'!G1232&lt;$B$1,'Control Sample Data'!G1232&gt;0),'Control Sample Data'!G1232,$B$1),"")</f>
        <v/>
      </c>
      <c r="T1233" s="17" t="str">
        <f>IF(SUM('Control Sample Data'!H$3:H$98)&gt;10,IF(AND(ISNUMBER('Control Sample Data'!H1232),'Control Sample Data'!H1232&lt;$B$1,'Control Sample Data'!H1232&gt;0),'Control Sample Data'!H1232,$B$1),"")</f>
        <v/>
      </c>
      <c r="U1233" s="17" t="str">
        <f>IF(SUM('Control Sample Data'!I$3:I$98)&gt;10,IF(AND(ISNUMBER('Control Sample Data'!I1232),'Control Sample Data'!I1232&lt;$B$1,'Control Sample Data'!I1232&gt;0),'Control Sample Data'!I1232,$B$1),"")</f>
        <v/>
      </c>
      <c r="V1233" s="17" t="str">
        <f>IF(SUM('Control Sample Data'!J$3:J$98)&gt;10,IF(AND(ISNUMBER('Control Sample Data'!J1232),'Control Sample Data'!J1232&lt;$B$1,'Control Sample Data'!J1232&gt;0),'Control Sample Data'!J1232,$B$1),"")</f>
        <v/>
      </c>
      <c r="W1233" s="17" t="str">
        <f>IF(SUM('Control Sample Data'!K$3:K$98)&gt;10,IF(AND(ISNUMBER('Control Sample Data'!K1232),'Control Sample Data'!K1232&lt;$B$1,'Control Sample Data'!K1232&gt;0),'Control Sample Data'!K1232,$B$1),"")</f>
        <v/>
      </c>
      <c r="X1233" s="17" t="str">
        <f>IF(SUM('Control Sample Data'!L$3:L$98)&gt;10,IF(AND(ISNUMBER('Control Sample Data'!L1232),'Control Sample Data'!L1232&lt;$B$1,'Control Sample Data'!L1232&gt;0),'Control Sample Data'!L1232,$B$1),"")</f>
        <v/>
      </c>
      <c r="Y1233" s="17" t="str">
        <f>IF(SUM('Control Sample Data'!M$3:M$98)&gt;10,IF(AND(ISNUMBER('Control Sample Data'!M1232),'Control Sample Data'!M1232&lt;$B$1,'Control Sample Data'!M1232&gt;0),'Control Sample Data'!M1232,$B$1),"")</f>
        <v/>
      </c>
      <c r="AT1233" s="36" t="str">
        <f t="shared" si="833"/>
        <v/>
      </c>
      <c r="AU1233" s="36" t="str">
        <f t="shared" si="834"/>
        <v/>
      </c>
      <c r="AV1233" s="36" t="str">
        <f t="shared" si="835"/>
        <v/>
      </c>
      <c r="AW1233" s="36" t="str">
        <f t="shared" si="836"/>
        <v/>
      </c>
      <c r="AX1233" s="36" t="str">
        <f t="shared" si="837"/>
        <v/>
      </c>
      <c r="AY1233" s="36" t="str">
        <f t="shared" si="838"/>
        <v/>
      </c>
      <c r="AZ1233" s="36" t="str">
        <f t="shared" si="839"/>
        <v/>
      </c>
      <c r="BA1233" s="36" t="str">
        <f t="shared" si="840"/>
        <v/>
      </c>
      <c r="BB1233" s="36" t="str">
        <f t="shared" si="841"/>
        <v/>
      </c>
      <c r="BC1233" s="36" t="str">
        <f t="shared" si="842"/>
        <v/>
      </c>
      <c r="BD1233" s="36" t="str">
        <f t="shared" si="843"/>
        <v/>
      </c>
      <c r="BE1233" s="36" t="str">
        <f t="shared" si="844"/>
        <v/>
      </c>
      <c r="BF1233" s="36" t="str">
        <f t="shared" si="845"/>
        <v/>
      </c>
      <c r="BG1233" s="36" t="str">
        <f t="shared" si="846"/>
        <v/>
      </c>
      <c r="BH1233" s="36" t="str">
        <f t="shared" si="847"/>
        <v/>
      </c>
      <c r="BI1233" s="36" t="str">
        <f t="shared" si="848"/>
        <v/>
      </c>
      <c r="BJ1233" s="36" t="str">
        <f t="shared" si="849"/>
        <v/>
      </c>
      <c r="BK1233" s="36" t="str">
        <f t="shared" si="850"/>
        <v/>
      </c>
      <c r="BL1233" s="36" t="str">
        <f t="shared" si="851"/>
        <v/>
      </c>
      <c r="BM1233" s="36" t="str">
        <f t="shared" si="852"/>
        <v/>
      </c>
      <c r="BN1233" s="38" t="e">
        <f t="shared" si="811"/>
        <v>#DIV/0!</v>
      </c>
      <c r="BO1233" s="38" t="e">
        <f t="shared" si="812"/>
        <v>#DIV/0!</v>
      </c>
      <c r="BP1233" s="39" t="str">
        <f t="shared" si="813"/>
        <v/>
      </c>
      <c r="BQ1233" s="39" t="str">
        <f t="shared" si="814"/>
        <v/>
      </c>
      <c r="BR1233" s="39" t="str">
        <f t="shared" si="815"/>
        <v/>
      </c>
      <c r="BS1233" s="39" t="str">
        <f t="shared" si="816"/>
        <v/>
      </c>
      <c r="BT1233" s="39" t="str">
        <f t="shared" si="817"/>
        <v/>
      </c>
      <c r="BU1233" s="39" t="str">
        <f t="shared" si="818"/>
        <v/>
      </c>
      <c r="BV1233" s="39" t="str">
        <f t="shared" si="819"/>
        <v/>
      </c>
      <c r="BW1233" s="39" t="str">
        <f t="shared" si="820"/>
        <v/>
      </c>
      <c r="BX1233" s="39" t="str">
        <f t="shared" si="821"/>
        <v/>
      </c>
      <c r="BY1233" s="39" t="str">
        <f t="shared" si="822"/>
        <v/>
      </c>
      <c r="BZ1233" s="39" t="str">
        <f t="shared" si="823"/>
        <v/>
      </c>
      <c r="CA1233" s="39" t="str">
        <f t="shared" si="824"/>
        <v/>
      </c>
      <c r="CB1233" s="39" t="str">
        <f t="shared" si="825"/>
        <v/>
      </c>
      <c r="CC1233" s="39" t="str">
        <f t="shared" si="826"/>
        <v/>
      </c>
      <c r="CD1233" s="39" t="str">
        <f t="shared" si="827"/>
        <v/>
      </c>
      <c r="CE1233" s="39" t="str">
        <f t="shared" si="828"/>
        <v/>
      </c>
      <c r="CF1233" s="39" t="str">
        <f t="shared" si="829"/>
        <v/>
      </c>
      <c r="CG1233" s="39" t="str">
        <f t="shared" si="830"/>
        <v/>
      </c>
      <c r="CH1233" s="39" t="str">
        <f t="shared" si="831"/>
        <v/>
      </c>
      <c r="CI1233" s="39" t="str">
        <f t="shared" si="832"/>
        <v/>
      </c>
    </row>
    <row r="1234" spans="1:87">
      <c r="A1234" s="18"/>
      <c r="B1234" s="15" t="str">
        <f>'Gene Table'!E1233</f>
        <v>hsa-miR-4641</v>
      </c>
      <c r="C1234" s="15" t="str">
        <f>'Gene Table'!B1233</f>
        <v>D07</v>
      </c>
      <c r="D1234" s="16" t="str">
        <f>IF(SUM('Test Sample Data'!D$3:D$98)&gt;10,IF(AND(ISNUMBER('Test Sample Data'!D1233),'Test Sample Data'!D1233&lt;$B$1,'Test Sample Data'!D1233&gt;0),'Test Sample Data'!D1233,$B$1),"")</f>
        <v/>
      </c>
      <c r="E1234" s="17" t="str">
        <f>IF(SUM('Test Sample Data'!E$3:E$98)&gt;10,IF(AND(ISNUMBER('Test Sample Data'!E1233),'Test Sample Data'!E1233&lt;$B$1,'Test Sample Data'!E1233&gt;0),'Test Sample Data'!E1233,$B$1),"")</f>
        <v/>
      </c>
      <c r="F1234" s="17" t="str">
        <f>IF(SUM('Test Sample Data'!F$3:F$98)&gt;10,IF(AND(ISNUMBER('Test Sample Data'!F1233),'Test Sample Data'!F1233&lt;$B$1,'Test Sample Data'!F1233&gt;0),'Test Sample Data'!F1233,$B$1),"")</f>
        <v/>
      </c>
      <c r="G1234" s="17" t="str">
        <f>IF(SUM('Test Sample Data'!G$3:G$98)&gt;10,IF(AND(ISNUMBER('Test Sample Data'!G1233),'Test Sample Data'!G1233&lt;$B$1,'Test Sample Data'!G1233&gt;0),'Test Sample Data'!G1233,$B$1),"")</f>
        <v/>
      </c>
      <c r="H1234" s="17" t="str">
        <f>IF(SUM('Test Sample Data'!H$3:H$98)&gt;10,IF(AND(ISNUMBER('Test Sample Data'!H1233),'Test Sample Data'!H1233&lt;$B$1,'Test Sample Data'!H1233&gt;0),'Test Sample Data'!H1233,$B$1),"")</f>
        <v/>
      </c>
      <c r="I1234" s="17" t="str">
        <f>IF(SUM('Test Sample Data'!I$3:I$98)&gt;10,IF(AND(ISNUMBER('Test Sample Data'!I1233),'Test Sample Data'!I1233&lt;$B$1,'Test Sample Data'!I1233&gt;0),'Test Sample Data'!I1233,$B$1),"")</f>
        <v/>
      </c>
      <c r="J1234" s="17" t="str">
        <f>IF(SUM('Test Sample Data'!J$3:J$98)&gt;10,IF(AND(ISNUMBER('Test Sample Data'!J1233),'Test Sample Data'!J1233&lt;$B$1,'Test Sample Data'!J1233&gt;0),'Test Sample Data'!J1233,$B$1),"")</f>
        <v/>
      </c>
      <c r="K1234" s="17" t="str">
        <f>IF(SUM('Test Sample Data'!K$3:K$98)&gt;10,IF(AND(ISNUMBER('Test Sample Data'!K1233),'Test Sample Data'!K1233&lt;$B$1,'Test Sample Data'!K1233&gt;0),'Test Sample Data'!K1233,$B$1),"")</f>
        <v/>
      </c>
      <c r="L1234" s="17" t="str">
        <f>IF(SUM('Test Sample Data'!L$3:L$98)&gt;10,IF(AND(ISNUMBER('Test Sample Data'!L1233),'Test Sample Data'!L1233&lt;$B$1,'Test Sample Data'!L1233&gt;0),'Test Sample Data'!L1233,$B$1),"")</f>
        <v/>
      </c>
      <c r="M1234" s="17" t="str">
        <f>IF(SUM('Test Sample Data'!M$3:M$98)&gt;10,IF(AND(ISNUMBER('Test Sample Data'!M1233),'Test Sample Data'!M1233&lt;$B$1,'Test Sample Data'!M1233&gt;0),'Test Sample Data'!M1233,$B$1),"")</f>
        <v/>
      </c>
      <c r="N1234" s="17" t="str">
        <f>'Gene Table'!E1233</f>
        <v>hsa-miR-4641</v>
      </c>
      <c r="O1234" s="17" t="str">
        <f>'Gene Table'!B1233</f>
        <v>D07</v>
      </c>
      <c r="P1234" s="17" t="str">
        <f>IF(SUM('Control Sample Data'!D$3:D$98)&gt;10,IF(AND(ISNUMBER('Control Sample Data'!D1233),'Control Sample Data'!D1233&lt;$B$1,'Control Sample Data'!D1233&gt;0),'Control Sample Data'!D1233,$B$1),"")</f>
        <v/>
      </c>
      <c r="Q1234" s="17" t="str">
        <f>IF(SUM('Control Sample Data'!E$3:E$98)&gt;10,IF(AND(ISNUMBER('Control Sample Data'!E1233),'Control Sample Data'!E1233&lt;$B$1,'Control Sample Data'!E1233&gt;0),'Control Sample Data'!E1233,$B$1),"")</f>
        <v/>
      </c>
      <c r="R1234" s="17" t="str">
        <f>IF(SUM('Control Sample Data'!F$3:F$98)&gt;10,IF(AND(ISNUMBER('Control Sample Data'!F1233),'Control Sample Data'!F1233&lt;$B$1,'Control Sample Data'!F1233&gt;0),'Control Sample Data'!F1233,$B$1),"")</f>
        <v/>
      </c>
      <c r="S1234" s="17" t="str">
        <f>IF(SUM('Control Sample Data'!G$3:G$98)&gt;10,IF(AND(ISNUMBER('Control Sample Data'!G1233),'Control Sample Data'!G1233&lt;$B$1,'Control Sample Data'!G1233&gt;0),'Control Sample Data'!G1233,$B$1),"")</f>
        <v/>
      </c>
      <c r="T1234" s="17" t="str">
        <f>IF(SUM('Control Sample Data'!H$3:H$98)&gt;10,IF(AND(ISNUMBER('Control Sample Data'!H1233),'Control Sample Data'!H1233&lt;$B$1,'Control Sample Data'!H1233&gt;0),'Control Sample Data'!H1233,$B$1),"")</f>
        <v/>
      </c>
      <c r="U1234" s="17" t="str">
        <f>IF(SUM('Control Sample Data'!I$3:I$98)&gt;10,IF(AND(ISNUMBER('Control Sample Data'!I1233),'Control Sample Data'!I1233&lt;$B$1,'Control Sample Data'!I1233&gt;0),'Control Sample Data'!I1233,$B$1),"")</f>
        <v/>
      </c>
      <c r="V1234" s="17" t="str">
        <f>IF(SUM('Control Sample Data'!J$3:J$98)&gt;10,IF(AND(ISNUMBER('Control Sample Data'!J1233),'Control Sample Data'!J1233&lt;$B$1,'Control Sample Data'!J1233&gt;0),'Control Sample Data'!J1233,$B$1),"")</f>
        <v/>
      </c>
      <c r="W1234" s="17" t="str">
        <f>IF(SUM('Control Sample Data'!K$3:K$98)&gt;10,IF(AND(ISNUMBER('Control Sample Data'!K1233),'Control Sample Data'!K1233&lt;$B$1,'Control Sample Data'!K1233&gt;0),'Control Sample Data'!K1233,$B$1),"")</f>
        <v/>
      </c>
      <c r="X1234" s="17" t="str">
        <f>IF(SUM('Control Sample Data'!L$3:L$98)&gt;10,IF(AND(ISNUMBER('Control Sample Data'!L1233),'Control Sample Data'!L1233&lt;$B$1,'Control Sample Data'!L1233&gt;0),'Control Sample Data'!L1233,$B$1),"")</f>
        <v/>
      </c>
      <c r="Y1234" s="17" t="str">
        <f>IF(SUM('Control Sample Data'!M$3:M$98)&gt;10,IF(AND(ISNUMBER('Control Sample Data'!M1233),'Control Sample Data'!M1233&lt;$B$1,'Control Sample Data'!M1233&gt;0),'Control Sample Data'!M1233,$B$1),"")</f>
        <v/>
      </c>
      <c r="AT1234" s="36" t="str">
        <f t="shared" si="833"/>
        <v/>
      </c>
      <c r="AU1234" s="36" t="str">
        <f t="shared" si="834"/>
        <v/>
      </c>
      <c r="AV1234" s="36" t="str">
        <f t="shared" si="835"/>
        <v/>
      </c>
      <c r="AW1234" s="36" t="str">
        <f t="shared" si="836"/>
        <v/>
      </c>
      <c r="AX1234" s="36" t="str">
        <f t="shared" si="837"/>
        <v/>
      </c>
      <c r="AY1234" s="36" t="str">
        <f t="shared" si="838"/>
        <v/>
      </c>
      <c r="AZ1234" s="36" t="str">
        <f t="shared" si="839"/>
        <v/>
      </c>
      <c r="BA1234" s="36" t="str">
        <f t="shared" si="840"/>
        <v/>
      </c>
      <c r="BB1234" s="36" t="str">
        <f t="shared" si="841"/>
        <v/>
      </c>
      <c r="BC1234" s="36" t="str">
        <f t="shared" si="842"/>
        <v/>
      </c>
      <c r="BD1234" s="36" t="str">
        <f t="shared" si="843"/>
        <v/>
      </c>
      <c r="BE1234" s="36" t="str">
        <f t="shared" si="844"/>
        <v/>
      </c>
      <c r="BF1234" s="36" t="str">
        <f t="shared" si="845"/>
        <v/>
      </c>
      <c r="BG1234" s="36" t="str">
        <f t="shared" si="846"/>
        <v/>
      </c>
      <c r="BH1234" s="36" t="str">
        <f t="shared" si="847"/>
        <v/>
      </c>
      <c r="BI1234" s="36" t="str">
        <f t="shared" si="848"/>
        <v/>
      </c>
      <c r="BJ1234" s="36" t="str">
        <f t="shared" si="849"/>
        <v/>
      </c>
      <c r="BK1234" s="36" t="str">
        <f t="shared" si="850"/>
        <v/>
      </c>
      <c r="BL1234" s="36" t="str">
        <f t="shared" si="851"/>
        <v/>
      </c>
      <c r="BM1234" s="36" t="str">
        <f t="shared" si="852"/>
        <v/>
      </c>
      <c r="BN1234" s="38" t="e">
        <f t="shared" si="811"/>
        <v>#DIV/0!</v>
      </c>
      <c r="BO1234" s="38" t="e">
        <f t="shared" si="812"/>
        <v>#DIV/0!</v>
      </c>
      <c r="BP1234" s="39" t="str">
        <f t="shared" si="813"/>
        <v/>
      </c>
      <c r="BQ1234" s="39" t="str">
        <f t="shared" si="814"/>
        <v/>
      </c>
      <c r="BR1234" s="39" t="str">
        <f t="shared" si="815"/>
        <v/>
      </c>
      <c r="BS1234" s="39" t="str">
        <f t="shared" si="816"/>
        <v/>
      </c>
      <c r="BT1234" s="39" t="str">
        <f t="shared" si="817"/>
        <v/>
      </c>
      <c r="BU1234" s="39" t="str">
        <f t="shared" si="818"/>
        <v/>
      </c>
      <c r="BV1234" s="39" t="str">
        <f t="shared" si="819"/>
        <v/>
      </c>
      <c r="BW1234" s="39" t="str">
        <f t="shared" si="820"/>
        <v/>
      </c>
      <c r="BX1234" s="39" t="str">
        <f t="shared" si="821"/>
        <v/>
      </c>
      <c r="BY1234" s="39" t="str">
        <f t="shared" si="822"/>
        <v/>
      </c>
      <c r="BZ1234" s="39" t="str">
        <f t="shared" si="823"/>
        <v/>
      </c>
      <c r="CA1234" s="39" t="str">
        <f t="shared" si="824"/>
        <v/>
      </c>
      <c r="CB1234" s="39" t="str">
        <f t="shared" si="825"/>
        <v/>
      </c>
      <c r="CC1234" s="39" t="str">
        <f t="shared" si="826"/>
        <v/>
      </c>
      <c r="CD1234" s="39" t="str">
        <f t="shared" si="827"/>
        <v/>
      </c>
      <c r="CE1234" s="39" t="str">
        <f t="shared" si="828"/>
        <v/>
      </c>
      <c r="CF1234" s="39" t="str">
        <f t="shared" si="829"/>
        <v/>
      </c>
      <c r="CG1234" s="39" t="str">
        <f t="shared" si="830"/>
        <v/>
      </c>
      <c r="CH1234" s="39" t="str">
        <f t="shared" si="831"/>
        <v/>
      </c>
      <c r="CI1234" s="39" t="str">
        <f t="shared" si="832"/>
        <v/>
      </c>
    </row>
    <row r="1235" spans="1:87">
      <c r="A1235" s="18"/>
      <c r="B1235" s="15" t="str">
        <f>'Gene Table'!E1234</f>
        <v>hsa-miR-4695-5p</v>
      </c>
      <c r="C1235" s="15" t="str">
        <f>'Gene Table'!B1234</f>
        <v>D08</v>
      </c>
      <c r="D1235" s="16" t="str">
        <f>IF(SUM('Test Sample Data'!D$3:D$98)&gt;10,IF(AND(ISNUMBER('Test Sample Data'!D1234),'Test Sample Data'!D1234&lt;$B$1,'Test Sample Data'!D1234&gt;0),'Test Sample Data'!D1234,$B$1),"")</f>
        <v/>
      </c>
      <c r="E1235" s="17" t="str">
        <f>IF(SUM('Test Sample Data'!E$3:E$98)&gt;10,IF(AND(ISNUMBER('Test Sample Data'!E1234),'Test Sample Data'!E1234&lt;$B$1,'Test Sample Data'!E1234&gt;0),'Test Sample Data'!E1234,$B$1),"")</f>
        <v/>
      </c>
      <c r="F1235" s="17" t="str">
        <f>IF(SUM('Test Sample Data'!F$3:F$98)&gt;10,IF(AND(ISNUMBER('Test Sample Data'!F1234),'Test Sample Data'!F1234&lt;$B$1,'Test Sample Data'!F1234&gt;0),'Test Sample Data'!F1234,$B$1),"")</f>
        <v/>
      </c>
      <c r="G1235" s="17" t="str">
        <f>IF(SUM('Test Sample Data'!G$3:G$98)&gt;10,IF(AND(ISNUMBER('Test Sample Data'!G1234),'Test Sample Data'!G1234&lt;$B$1,'Test Sample Data'!G1234&gt;0),'Test Sample Data'!G1234,$B$1),"")</f>
        <v/>
      </c>
      <c r="H1235" s="17" t="str">
        <f>IF(SUM('Test Sample Data'!H$3:H$98)&gt;10,IF(AND(ISNUMBER('Test Sample Data'!H1234),'Test Sample Data'!H1234&lt;$B$1,'Test Sample Data'!H1234&gt;0),'Test Sample Data'!H1234,$B$1),"")</f>
        <v/>
      </c>
      <c r="I1235" s="17" t="str">
        <f>IF(SUM('Test Sample Data'!I$3:I$98)&gt;10,IF(AND(ISNUMBER('Test Sample Data'!I1234),'Test Sample Data'!I1234&lt;$B$1,'Test Sample Data'!I1234&gt;0),'Test Sample Data'!I1234,$B$1),"")</f>
        <v/>
      </c>
      <c r="J1235" s="17" t="str">
        <f>IF(SUM('Test Sample Data'!J$3:J$98)&gt;10,IF(AND(ISNUMBER('Test Sample Data'!J1234),'Test Sample Data'!J1234&lt;$B$1,'Test Sample Data'!J1234&gt;0),'Test Sample Data'!J1234,$B$1),"")</f>
        <v/>
      </c>
      <c r="K1235" s="17" t="str">
        <f>IF(SUM('Test Sample Data'!K$3:K$98)&gt;10,IF(AND(ISNUMBER('Test Sample Data'!K1234),'Test Sample Data'!K1234&lt;$B$1,'Test Sample Data'!K1234&gt;0),'Test Sample Data'!K1234,$B$1),"")</f>
        <v/>
      </c>
      <c r="L1235" s="17" t="str">
        <f>IF(SUM('Test Sample Data'!L$3:L$98)&gt;10,IF(AND(ISNUMBER('Test Sample Data'!L1234),'Test Sample Data'!L1234&lt;$B$1,'Test Sample Data'!L1234&gt;0),'Test Sample Data'!L1234,$B$1),"")</f>
        <v/>
      </c>
      <c r="M1235" s="17" t="str">
        <f>IF(SUM('Test Sample Data'!M$3:M$98)&gt;10,IF(AND(ISNUMBER('Test Sample Data'!M1234),'Test Sample Data'!M1234&lt;$B$1,'Test Sample Data'!M1234&gt;0),'Test Sample Data'!M1234,$B$1),"")</f>
        <v/>
      </c>
      <c r="N1235" s="17" t="str">
        <f>'Gene Table'!E1234</f>
        <v>hsa-miR-4695-5p</v>
      </c>
      <c r="O1235" s="17" t="str">
        <f>'Gene Table'!B1234</f>
        <v>D08</v>
      </c>
      <c r="P1235" s="17" t="str">
        <f>IF(SUM('Control Sample Data'!D$3:D$98)&gt;10,IF(AND(ISNUMBER('Control Sample Data'!D1234),'Control Sample Data'!D1234&lt;$B$1,'Control Sample Data'!D1234&gt;0),'Control Sample Data'!D1234,$B$1),"")</f>
        <v/>
      </c>
      <c r="Q1235" s="17" t="str">
        <f>IF(SUM('Control Sample Data'!E$3:E$98)&gt;10,IF(AND(ISNUMBER('Control Sample Data'!E1234),'Control Sample Data'!E1234&lt;$B$1,'Control Sample Data'!E1234&gt;0),'Control Sample Data'!E1234,$B$1),"")</f>
        <v/>
      </c>
      <c r="R1235" s="17" t="str">
        <f>IF(SUM('Control Sample Data'!F$3:F$98)&gt;10,IF(AND(ISNUMBER('Control Sample Data'!F1234),'Control Sample Data'!F1234&lt;$B$1,'Control Sample Data'!F1234&gt;0),'Control Sample Data'!F1234,$B$1),"")</f>
        <v/>
      </c>
      <c r="S1235" s="17" t="str">
        <f>IF(SUM('Control Sample Data'!G$3:G$98)&gt;10,IF(AND(ISNUMBER('Control Sample Data'!G1234),'Control Sample Data'!G1234&lt;$B$1,'Control Sample Data'!G1234&gt;0),'Control Sample Data'!G1234,$B$1),"")</f>
        <v/>
      </c>
      <c r="T1235" s="17" t="str">
        <f>IF(SUM('Control Sample Data'!H$3:H$98)&gt;10,IF(AND(ISNUMBER('Control Sample Data'!H1234),'Control Sample Data'!H1234&lt;$B$1,'Control Sample Data'!H1234&gt;0),'Control Sample Data'!H1234,$B$1),"")</f>
        <v/>
      </c>
      <c r="U1235" s="17" t="str">
        <f>IF(SUM('Control Sample Data'!I$3:I$98)&gt;10,IF(AND(ISNUMBER('Control Sample Data'!I1234),'Control Sample Data'!I1234&lt;$B$1,'Control Sample Data'!I1234&gt;0),'Control Sample Data'!I1234,$B$1),"")</f>
        <v/>
      </c>
      <c r="V1235" s="17" t="str">
        <f>IF(SUM('Control Sample Data'!J$3:J$98)&gt;10,IF(AND(ISNUMBER('Control Sample Data'!J1234),'Control Sample Data'!J1234&lt;$B$1,'Control Sample Data'!J1234&gt;0),'Control Sample Data'!J1234,$B$1),"")</f>
        <v/>
      </c>
      <c r="W1235" s="17" t="str">
        <f>IF(SUM('Control Sample Data'!K$3:K$98)&gt;10,IF(AND(ISNUMBER('Control Sample Data'!K1234),'Control Sample Data'!K1234&lt;$B$1,'Control Sample Data'!K1234&gt;0),'Control Sample Data'!K1234,$B$1),"")</f>
        <v/>
      </c>
      <c r="X1235" s="17" t="str">
        <f>IF(SUM('Control Sample Data'!L$3:L$98)&gt;10,IF(AND(ISNUMBER('Control Sample Data'!L1234),'Control Sample Data'!L1234&lt;$B$1,'Control Sample Data'!L1234&gt;0),'Control Sample Data'!L1234,$B$1),"")</f>
        <v/>
      </c>
      <c r="Y1235" s="17" t="str">
        <f>IF(SUM('Control Sample Data'!M$3:M$98)&gt;10,IF(AND(ISNUMBER('Control Sample Data'!M1234),'Control Sample Data'!M1234&lt;$B$1,'Control Sample Data'!M1234&gt;0),'Control Sample Data'!M1234,$B$1),"")</f>
        <v/>
      </c>
      <c r="AT1235" s="36" t="str">
        <f t="shared" si="833"/>
        <v/>
      </c>
      <c r="AU1235" s="36" t="str">
        <f t="shared" si="834"/>
        <v/>
      </c>
      <c r="AV1235" s="36" t="str">
        <f t="shared" si="835"/>
        <v/>
      </c>
      <c r="AW1235" s="36" t="str">
        <f t="shared" si="836"/>
        <v/>
      </c>
      <c r="AX1235" s="36" t="str">
        <f t="shared" si="837"/>
        <v/>
      </c>
      <c r="AY1235" s="36" t="str">
        <f t="shared" si="838"/>
        <v/>
      </c>
      <c r="AZ1235" s="36" t="str">
        <f t="shared" si="839"/>
        <v/>
      </c>
      <c r="BA1235" s="36" t="str">
        <f t="shared" si="840"/>
        <v/>
      </c>
      <c r="BB1235" s="36" t="str">
        <f t="shared" si="841"/>
        <v/>
      </c>
      <c r="BC1235" s="36" t="str">
        <f t="shared" si="842"/>
        <v/>
      </c>
      <c r="BD1235" s="36" t="str">
        <f t="shared" si="843"/>
        <v/>
      </c>
      <c r="BE1235" s="36" t="str">
        <f t="shared" si="844"/>
        <v/>
      </c>
      <c r="BF1235" s="36" t="str">
        <f t="shared" si="845"/>
        <v/>
      </c>
      <c r="BG1235" s="36" t="str">
        <f t="shared" si="846"/>
        <v/>
      </c>
      <c r="BH1235" s="36" t="str">
        <f t="shared" si="847"/>
        <v/>
      </c>
      <c r="BI1235" s="36" t="str">
        <f t="shared" si="848"/>
        <v/>
      </c>
      <c r="BJ1235" s="36" t="str">
        <f t="shared" si="849"/>
        <v/>
      </c>
      <c r="BK1235" s="36" t="str">
        <f t="shared" si="850"/>
        <v/>
      </c>
      <c r="BL1235" s="36" t="str">
        <f t="shared" si="851"/>
        <v/>
      </c>
      <c r="BM1235" s="36" t="str">
        <f t="shared" si="852"/>
        <v/>
      </c>
      <c r="BN1235" s="38" t="e">
        <f t="shared" si="811"/>
        <v>#DIV/0!</v>
      </c>
      <c r="BO1235" s="38" t="e">
        <f t="shared" si="812"/>
        <v>#DIV/0!</v>
      </c>
      <c r="BP1235" s="39" t="str">
        <f t="shared" si="813"/>
        <v/>
      </c>
      <c r="BQ1235" s="39" t="str">
        <f t="shared" si="814"/>
        <v/>
      </c>
      <c r="BR1235" s="39" t="str">
        <f t="shared" si="815"/>
        <v/>
      </c>
      <c r="BS1235" s="39" t="str">
        <f t="shared" si="816"/>
        <v/>
      </c>
      <c r="BT1235" s="39" t="str">
        <f t="shared" si="817"/>
        <v/>
      </c>
      <c r="BU1235" s="39" t="str">
        <f t="shared" si="818"/>
        <v/>
      </c>
      <c r="BV1235" s="39" t="str">
        <f t="shared" si="819"/>
        <v/>
      </c>
      <c r="BW1235" s="39" t="str">
        <f t="shared" si="820"/>
        <v/>
      </c>
      <c r="BX1235" s="39" t="str">
        <f t="shared" si="821"/>
        <v/>
      </c>
      <c r="BY1235" s="39" t="str">
        <f t="shared" si="822"/>
        <v/>
      </c>
      <c r="BZ1235" s="39" t="str">
        <f t="shared" si="823"/>
        <v/>
      </c>
      <c r="CA1235" s="39" t="str">
        <f t="shared" si="824"/>
        <v/>
      </c>
      <c r="CB1235" s="39" t="str">
        <f t="shared" si="825"/>
        <v/>
      </c>
      <c r="CC1235" s="39" t="str">
        <f t="shared" si="826"/>
        <v/>
      </c>
      <c r="CD1235" s="39" t="str">
        <f t="shared" si="827"/>
        <v/>
      </c>
      <c r="CE1235" s="39" t="str">
        <f t="shared" si="828"/>
        <v/>
      </c>
      <c r="CF1235" s="39" t="str">
        <f t="shared" si="829"/>
        <v/>
      </c>
      <c r="CG1235" s="39" t="str">
        <f t="shared" si="830"/>
        <v/>
      </c>
      <c r="CH1235" s="39" t="str">
        <f t="shared" si="831"/>
        <v/>
      </c>
      <c r="CI1235" s="39" t="str">
        <f t="shared" si="832"/>
        <v/>
      </c>
    </row>
    <row r="1236" spans="1:87">
      <c r="A1236" s="18"/>
      <c r="B1236" s="15" t="str">
        <f>'Gene Table'!E1235</f>
        <v>hsa-miR-4642</v>
      </c>
      <c r="C1236" s="15" t="str">
        <f>'Gene Table'!B1235</f>
        <v>D09</v>
      </c>
      <c r="D1236" s="16" t="str">
        <f>IF(SUM('Test Sample Data'!D$3:D$98)&gt;10,IF(AND(ISNUMBER('Test Sample Data'!D1235),'Test Sample Data'!D1235&lt;$B$1,'Test Sample Data'!D1235&gt;0),'Test Sample Data'!D1235,$B$1),"")</f>
        <v/>
      </c>
      <c r="E1236" s="17" t="str">
        <f>IF(SUM('Test Sample Data'!E$3:E$98)&gt;10,IF(AND(ISNUMBER('Test Sample Data'!E1235),'Test Sample Data'!E1235&lt;$B$1,'Test Sample Data'!E1235&gt;0),'Test Sample Data'!E1235,$B$1),"")</f>
        <v/>
      </c>
      <c r="F1236" s="17" t="str">
        <f>IF(SUM('Test Sample Data'!F$3:F$98)&gt;10,IF(AND(ISNUMBER('Test Sample Data'!F1235),'Test Sample Data'!F1235&lt;$B$1,'Test Sample Data'!F1235&gt;0),'Test Sample Data'!F1235,$B$1),"")</f>
        <v/>
      </c>
      <c r="G1236" s="17" t="str">
        <f>IF(SUM('Test Sample Data'!G$3:G$98)&gt;10,IF(AND(ISNUMBER('Test Sample Data'!G1235),'Test Sample Data'!G1235&lt;$B$1,'Test Sample Data'!G1235&gt;0),'Test Sample Data'!G1235,$B$1),"")</f>
        <v/>
      </c>
      <c r="H1236" s="17" t="str">
        <f>IF(SUM('Test Sample Data'!H$3:H$98)&gt;10,IF(AND(ISNUMBER('Test Sample Data'!H1235),'Test Sample Data'!H1235&lt;$B$1,'Test Sample Data'!H1235&gt;0),'Test Sample Data'!H1235,$B$1),"")</f>
        <v/>
      </c>
      <c r="I1236" s="17" t="str">
        <f>IF(SUM('Test Sample Data'!I$3:I$98)&gt;10,IF(AND(ISNUMBER('Test Sample Data'!I1235),'Test Sample Data'!I1235&lt;$B$1,'Test Sample Data'!I1235&gt;0),'Test Sample Data'!I1235,$B$1),"")</f>
        <v/>
      </c>
      <c r="J1236" s="17" t="str">
        <f>IF(SUM('Test Sample Data'!J$3:J$98)&gt;10,IF(AND(ISNUMBER('Test Sample Data'!J1235),'Test Sample Data'!J1235&lt;$B$1,'Test Sample Data'!J1235&gt;0),'Test Sample Data'!J1235,$B$1),"")</f>
        <v/>
      </c>
      <c r="K1236" s="17" t="str">
        <f>IF(SUM('Test Sample Data'!K$3:K$98)&gt;10,IF(AND(ISNUMBER('Test Sample Data'!K1235),'Test Sample Data'!K1235&lt;$B$1,'Test Sample Data'!K1235&gt;0),'Test Sample Data'!K1235,$B$1),"")</f>
        <v/>
      </c>
      <c r="L1236" s="17" t="str">
        <f>IF(SUM('Test Sample Data'!L$3:L$98)&gt;10,IF(AND(ISNUMBER('Test Sample Data'!L1235),'Test Sample Data'!L1235&lt;$B$1,'Test Sample Data'!L1235&gt;0),'Test Sample Data'!L1235,$B$1),"")</f>
        <v/>
      </c>
      <c r="M1236" s="17" t="str">
        <f>IF(SUM('Test Sample Data'!M$3:M$98)&gt;10,IF(AND(ISNUMBER('Test Sample Data'!M1235),'Test Sample Data'!M1235&lt;$B$1,'Test Sample Data'!M1235&gt;0),'Test Sample Data'!M1235,$B$1),"")</f>
        <v/>
      </c>
      <c r="N1236" s="17" t="str">
        <f>'Gene Table'!E1235</f>
        <v>hsa-miR-4642</v>
      </c>
      <c r="O1236" s="17" t="str">
        <f>'Gene Table'!B1235</f>
        <v>D09</v>
      </c>
      <c r="P1236" s="17" t="str">
        <f>IF(SUM('Control Sample Data'!D$3:D$98)&gt;10,IF(AND(ISNUMBER('Control Sample Data'!D1235),'Control Sample Data'!D1235&lt;$B$1,'Control Sample Data'!D1235&gt;0),'Control Sample Data'!D1235,$B$1),"")</f>
        <v/>
      </c>
      <c r="Q1236" s="17" t="str">
        <f>IF(SUM('Control Sample Data'!E$3:E$98)&gt;10,IF(AND(ISNUMBER('Control Sample Data'!E1235),'Control Sample Data'!E1235&lt;$B$1,'Control Sample Data'!E1235&gt;0),'Control Sample Data'!E1235,$B$1),"")</f>
        <v/>
      </c>
      <c r="R1236" s="17" t="str">
        <f>IF(SUM('Control Sample Data'!F$3:F$98)&gt;10,IF(AND(ISNUMBER('Control Sample Data'!F1235),'Control Sample Data'!F1235&lt;$B$1,'Control Sample Data'!F1235&gt;0),'Control Sample Data'!F1235,$B$1),"")</f>
        <v/>
      </c>
      <c r="S1236" s="17" t="str">
        <f>IF(SUM('Control Sample Data'!G$3:G$98)&gt;10,IF(AND(ISNUMBER('Control Sample Data'!G1235),'Control Sample Data'!G1235&lt;$B$1,'Control Sample Data'!G1235&gt;0),'Control Sample Data'!G1235,$B$1),"")</f>
        <v/>
      </c>
      <c r="T1236" s="17" t="str">
        <f>IF(SUM('Control Sample Data'!H$3:H$98)&gt;10,IF(AND(ISNUMBER('Control Sample Data'!H1235),'Control Sample Data'!H1235&lt;$B$1,'Control Sample Data'!H1235&gt;0),'Control Sample Data'!H1235,$B$1),"")</f>
        <v/>
      </c>
      <c r="U1236" s="17" t="str">
        <f>IF(SUM('Control Sample Data'!I$3:I$98)&gt;10,IF(AND(ISNUMBER('Control Sample Data'!I1235),'Control Sample Data'!I1235&lt;$B$1,'Control Sample Data'!I1235&gt;0),'Control Sample Data'!I1235,$B$1),"")</f>
        <v/>
      </c>
      <c r="V1236" s="17" t="str">
        <f>IF(SUM('Control Sample Data'!J$3:J$98)&gt;10,IF(AND(ISNUMBER('Control Sample Data'!J1235),'Control Sample Data'!J1235&lt;$B$1,'Control Sample Data'!J1235&gt;0),'Control Sample Data'!J1235,$B$1),"")</f>
        <v/>
      </c>
      <c r="W1236" s="17" t="str">
        <f>IF(SUM('Control Sample Data'!K$3:K$98)&gt;10,IF(AND(ISNUMBER('Control Sample Data'!K1235),'Control Sample Data'!K1235&lt;$B$1,'Control Sample Data'!K1235&gt;0),'Control Sample Data'!K1235,$B$1),"")</f>
        <v/>
      </c>
      <c r="X1236" s="17" t="str">
        <f>IF(SUM('Control Sample Data'!L$3:L$98)&gt;10,IF(AND(ISNUMBER('Control Sample Data'!L1235),'Control Sample Data'!L1235&lt;$B$1,'Control Sample Data'!L1235&gt;0),'Control Sample Data'!L1235,$B$1),"")</f>
        <v/>
      </c>
      <c r="Y1236" s="17" t="str">
        <f>IF(SUM('Control Sample Data'!M$3:M$98)&gt;10,IF(AND(ISNUMBER('Control Sample Data'!M1235),'Control Sample Data'!M1235&lt;$B$1,'Control Sample Data'!M1235&gt;0),'Control Sample Data'!M1235,$B$1),"")</f>
        <v/>
      </c>
      <c r="AT1236" s="36" t="str">
        <f t="shared" si="833"/>
        <v/>
      </c>
      <c r="AU1236" s="36" t="str">
        <f t="shared" si="834"/>
        <v/>
      </c>
      <c r="AV1236" s="36" t="str">
        <f t="shared" si="835"/>
        <v/>
      </c>
      <c r="AW1236" s="36" t="str">
        <f t="shared" si="836"/>
        <v/>
      </c>
      <c r="AX1236" s="36" t="str">
        <f t="shared" si="837"/>
        <v/>
      </c>
      <c r="AY1236" s="36" t="str">
        <f t="shared" si="838"/>
        <v/>
      </c>
      <c r="AZ1236" s="36" t="str">
        <f t="shared" si="839"/>
        <v/>
      </c>
      <c r="BA1236" s="36" t="str">
        <f t="shared" si="840"/>
        <v/>
      </c>
      <c r="BB1236" s="36" t="str">
        <f t="shared" si="841"/>
        <v/>
      </c>
      <c r="BC1236" s="36" t="str">
        <f t="shared" si="842"/>
        <v/>
      </c>
      <c r="BD1236" s="36" t="str">
        <f t="shared" si="843"/>
        <v/>
      </c>
      <c r="BE1236" s="36" t="str">
        <f t="shared" si="844"/>
        <v/>
      </c>
      <c r="BF1236" s="36" t="str">
        <f t="shared" si="845"/>
        <v/>
      </c>
      <c r="BG1236" s="36" t="str">
        <f t="shared" si="846"/>
        <v/>
      </c>
      <c r="BH1236" s="36" t="str">
        <f t="shared" si="847"/>
        <v/>
      </c>
      <c r="BI1236" s="36" t="str">
        <f t="shared" si="848"/>
        <v/>
      </c>
      <c r="BJ1236" s="36" t="str">
        <f t="shared" si="849"/>
        <v/>
      </c>
      <c r="BK1236" s="36" t="str">
        <f t="shared" si="850"/>
        <v/>
      </c>
      <c r="BL1236" s="36" t="str">
        <f t="shared" si="851"/>
        <v/>
      </c>
      <c r="BM1236" s="36" t="str">
        <f t="shared" si="852"/>
        <v/>
      </c>
      <c r="BN1236" s="38" t="e">
        <f t="shared" si="811"/>
        <v>#DIV/0!</v>
      </c>
      <c r="BO1236" s="38" t="e">
        <f t="shared" si="812"/>
        <v>#DIV/0!</v>
      </c>
      <c r="BP1236" s="39" t="str">
        <f t="shared" si="813"/>
        <v/>
      </c>
      <c r="BQ1236" s="39" t="str">
        <f t="shared" si="814"/>
        <v/>
      </c>
      <c r="BR1236" s="39" t="str">
        <f t="shared" si="815"/>
        <v/>
      </c>
      <c r="BS1236" s="39" t="str">
        <f t="shared" si="816"/>
        <v/>
      </c>
      <c r="BT1236" s="39" t="str">
        <f t="shared" si="817"/>
        <v/>
      </c>
      <c r="BU1236" s="39" t="str">
        <f t="shared" si="818"/>
        <v/>
      </c>
      <c r="BV1236" s="39" t="str">
        <f t="shared" si="819"/>
        <v/>
      </c>
      <c r="BW1236" s="39" t="str">
        <f t="shared" si="820"/>
        <v/>
      </c>
      <c r="BX1236" s="39" t="str">
        <f t="shared" si="821"/>
        <v/>
      </c>
      <c r="BY1236" s="39" t="str">
        <f t="shared" si="822"/>
        <v/>
      </c>
      <c r="BZ1236" s="39" t="str">
        <f t="shared" si="823"/>
        <v/>
      </c>
      <c r="CA1236" s="39" t="str">
        <f t="shared" si="824"/>
        <v/>
      </c>
      <c r="CB1236" s="39" t="str">
        <f t="shared" si="825"/>
        <v/>
      </c>
      <c r="CC1236" s="39" t="str">
        <f t="shared" si="826"/>
        <v/>
      </c>
      <c r="CD1236" s="39" t="str">
        <f t="shared" si="827"/>
        <v/>
      </c>
      <c r="CE1236" s="39" t="str">
        <f t="shared" si="828"/>
        <v/>
      </c>
      <c r="CF1236" s="39" t="str">
        <f t="shared" si="829"/>
        <v/>
      </c>
      <c r="CG1236" s="39" t="str">
        <f t="shared" si="830"/>
        <v/>
      </c>
      <c r="CH1236" s="39" t="str">
        <f t="shared" si="831"/>
        <v/>
      </c>
      <c r="CI1236" s="39" t="str">
        <f t="shared" si="832"/>
        <v/>
      </c>
    </row>
    <row r="1237" spans="1:87">
      <c r="A1237" s="18"/>
      <c r="B1237" s="15" t="str">
        <f>'Gene Table'!E1236</f>
        <v>hsa-miR-4695-3p</v>
      </c>
      <c r="C1237" s="15" t="str">
        <f>'Gene Table'!B1236</f>
        <v>D10</v>
      </c>
      <c r="D1237" s="16" t="str">
        <f>IF(SUM('Test Sample Data'!D$3:D$98)&gt;10,IF(AND(ISNUMBER('Test Sample Data'!D1236),'Test Sample Data'!D1236&lt;$B$1,'Test Sample Data'!D1236&gt;0),'Test Sample Data'!D1236,$B$1),"")</f>
        <v/>
      </c>
      <c r="E1237" s="17" t="str">
        <f>IF(SUM('Test Sample Data'!E$3:E$98)&gt;10,IF(AND(ISNUMBER('Test Sample Data'!E1236),'Test Sample Data'!E1236&lt;$B$1,'Test Sample Data'!E1236&gt;0),'Test Sample Data'!E1236,$B$1),"")</f>
        <v/>
      </c>
      <c r="F1237" s="17" t="str">
        <f>IF(SUM('Test Sample Data'!F$3:F$98)&gt;10,IF(AND(ISNUMBER('Test Sample Data'!F1236),'Test Sample Data'!F1236&lt;$B$1,'Test Sample Data'!F1236&gt;0),'Test Sample Data'!F1236,$B$1),"")</f>
        <v/>
      </c>
      <c r="G1237" s="17" t="str">
        <f>IF(SUM('Test Sample Data'!G$3:G$98)&gt;10,IF(AND(ISNUMBER('Test Sample Data'!G1236),'Test Sample Data'!G1236&lt;$B$1,'Test Sample Data'!G1236&gt;0),'Test Sample Data'!G1236,$B$1),"")</f>
        <v/>
      </c>
      <c r="H1237" s="17" t="str">
        <f>IF(SUM('Test Sample Data'!H$3:H$98)&gt;10,IF(AND(ISNUMBER('Test Sample Data'!H1236),'Test Sample Data'!H1236&lt;$B$1,'Test Sample Data'!H1236&gt;0),'Test Sample Data'!H1236,$B$1),"")</f>
        <v/>
      </c>
      <c r="I1237" s="17" t="str">
        <f>IF(SUM('Test Sample Data'!I$3:I$98)&gt;10,IF(AND(ISNUMBER('Test Sample Data'!I1236),'Test Sample Data'!I1236&lt;$B$1,'Test Sample Data'!I1236&gt;0),'Test Sample Data'!I1236,$B$1),"")</f>
        <v/>
      </c>
      <c r="J1237" s="17" t="str">
        <f>IF(SUM('Test Sample Data'!J$3:J$98)&gt;10,IF(AND(ISNUMBER('Test Sample Data'!J1236),'Test Sample Data'!J1236&lt;$B$1,'Test Sample Data'!J1236&gt;0),'Test Sample Data'!J1236,$B$1),"")</f>
        <v/>
      </c>
      <c r="K1237" s="17" t="str">
        <f>IF(SUM('Test Sample Data'!K$3:K$98)&gt;10,IF(AND(ISNUMBER('Test Sample Data'!K1236),'Test Sample Data'!K1236&lt;$B$1,'Test Sample Data'!K1236&gt;0),'Test Sample Data'!K1236,$B$1),"")</f>
        <v/>
      </c>
      <c r="L1237" s="17" t="str">
        <f>IF(SUM('Test Sample Data'!L$3:L$98)&gt;10,IF(AND(ISNUMBER('Test Sample Data'!L1236),'Test Sample Data'!L1236&lt;$B$1,'Test Sample Data'!L1236&gt;0),'Test Sample Data'!L1236,$B$1),"")</f>
        <v/>
      </c>
      <c r="M1237" s="17" t="str">
        <f>IF(SUM('Test Sample Data'!M$3:M$98)&gt;10,IF(AND(ISNUMBER('Test Sample Data'!M1236),'Test Sample Data'!M1236&lt;$B$1,'Test Sample Data'!M1236&gt;0),'Test Sample Data'!M1236,$B$1),"")</f>
        <v/>
      </c>
      <c r="N1237" s="17" t="str">
        <f>'Gene Table'!E1236</f>
        <v>hsa-miR-4695-3p</v>
      </c>
      <c r="O1237" s="17" t="str">
        <f>'Gene Table'!B1236</f>
        <v>D10</v>
      </c>
      <c r="P1237" s="17" t="str">
        <f>IF(SUM('Control Sample Data'!D$3:D$98)&gt;10,IF(AND(ISNUMBER('Control Sample Data'!D1236),'Control Sample Data'!D1236&lt;$B$1,'Control Sample Data'!D1236&gt;0),'Control Sample Data'!D1236,$B$1),"")</f>
        <v/>
      </c>
      <c r="Q1237" s="17" t="str">
        <f>IF(SUM('Control Sample Data'!E$3:E$98)&gt;10,IF(AND(ISNUMBER('Control Sample Data'!E1236),'Control Sample Data'!E1236&lt;$B$1,'Control Sample Data'!E1236&gt;0),'Control Sample Data'!E1236,$B$1),"")</f>
        <v/>
      </c>
      <c r="R1237" s="17" t="str">
        <f>IF(SUM('Control Sample Data'!F$3:F$98)&gt;10,IF(AND(ISNUMBER('Control Sample Data'!F1236),'Control Sample Data'!F1236&lt;$B$1,'Control Sample Data'!F1236&gt;0),'Control Sample Data'!F1236,$B$1),"")</f>
        <v/>
      </c>
      <c r="S1237" s="17" t="str">
        <f>IF(SUM('Control Sample Data'!G$3:G$98)&gt;10,IF(AND(ISNUMBER('Control Sample Data'!G1236),'Control Sample Data'!G1236&lt;$B$1,'Control Sample Data'!G1236&gt;0),'Control Sample Data'!G1236,$B$1),"")</f>
        <v/>
      </c>
      <c r="T1237" s="17" t="str">
        <f>IF(SUM('Control Sample Data'!H$3:H$98)&gt;10,IF(AND(ISNUMBER('Control Sample Data'!H1236),'Control Sample Data'!H1236&lt;$B$1,'Control Sample Data'!H1236&gt;0),'Control Sample Data'!H1236,$B$1),"")</f>
        <v/>
      </c>
      <c r="U1237" s="17" t="str">
        <f>IF(SUM('Control Sample Data'!I$3:I$98)&gt;10,IF(AND(ISNUMBER('Control Sample Data'!I1236),'Control Sample Data'!I1236&lt;$B$1,'Control Sample Data'!I1236&gt;0),'Control Sample Data'!I1236,$B$1),"")</f>
        <v/>
      </c>
      <c r="V1237" s="17" t="str">
        <f>IF(SUM('Control Sample Data'!J$3:J$98)&gt;10,IF(AND(ISNUMBER('Control Sample Data'!J1236),'Control Sample Data'!J1236&lt;$B$1,'Control Sample Data'!J1236&gt;0),'Control Sample Data'!J1236,$B$1),"")</f>
        <v/>
      </c>
      <c r="W1237" s="17" t="str">
        <f>IF(SUM('Control Sample Data'!K$3:K$98)&gt;10,IF(AND(ISNUMBER('Control Sample Data'!K1236),'Control Sample Data'!K1236&lt;$B$1,'Control Sample Data'!K1236&gt;0),'Control Sample Data'!K1236,$B$1),"")</f>
        <v/>
      </c>
      <c r="X1237" s="17" t="str">
        <f>IF(SUM('Control Sample Data'!L$3:L$98)&gt;10,IF(AND(ISNUMBER('Control Sample Data'!L1236),'Control Sample Data'!L1236&lt;$B$1,'Control Sample Data'!L1236&gt;0),'Control Sample Data'!L1236,$B$1),"")</f>
        <v/>
      </c>
      <c r="Y1237" s="17" t="str">
        <f>IF(SUM('Control Sample Data'!M$3:M$98)&gt;10,IF(AND(ISNUMBER('Control Sample Data'!M1236),'Control Sample Data'!M1236&lt;$B$1,'Control Sample Data'!M1236&gt;0),'Control Sample Data'!M1236,$B$1),"")</f>
        <v/>
      </c>
      <c r="AT1237" s="36" t="str">
        <f t="shared" si="833"/>
        <v/>
      </c>
      <c r="AU1237" s="36" t="str">
        <f t="shared" si="834"/>
        <v/>
      </c>
      <c r="AV1237" s="36" t="str">
        <f t="shared" si="835"/>
        <v/>
      </c>
      <c r="AW1237" s="36" t="str">
        <f t="shared" si="836"/>
        <v/>
      </c>
      <c r="AX1237" s="36" t="str">
        <f t="shared" si="837"/>
        <v/>
      </c>
      <c r="AY1237" s="36" t="str">
        <f t="shared" si="838"/>
        <v/>
      </c>
      <c r="AZ1237" s="36" t="str">
        <f t="shared" si="839"/>
        <v/>
      </c>
      <c r="BA1237" s="36" t="str">
        <f t="shared" si="840"/>
        <v/>
      </c>
      <c r="BB1237" s="36" t="str">
        <f t="shared" si="841"/>
        <v/>
      </c>
      <c r="BC1237" s="36" t="str">
        <f t="shared" si="842"/>
        <v/>
      </c>
      <c r="BD1237" s="36" t="str">
        <f t="shared" si="843"/>
        <v/>
      </c>
      <c r="BE1237" s="36" t="str">
        <f t="shared" si="844"/>
        <v/>
      </c>
      <c r="BF1237" s="36" t="str">
        <f t="shared" si="845"/>
        <v/>
      </c>
      <c r="BG1237" s="36" t="str">
        <f t="shared" si="846"/>
        <v/>
      </c>
      <c r="BH1237" s="36" t="str">
        <f t="shared" si="847"/>
        <v/>
      </c>
      <c r="BI1237" s="36" t="str">
        <f t="shared" si="848"/>
        <v/>
      </c>
      <c r="BJ1237" s="36" t="str">
        <f t="shared" si="849"/>
        <v/>
      </c>
      <c r="BK1237" s="36" t="str">
        <f t="shared" si="850"/>
        <v/>
      </c>
      <c r="BL1237" s="36" t="str">
        <f t="shared" si="851"/>
        <v/>
      </c>
      <c r="BM1237" s="36" t="str">
        <f t="shared" si="852"/>
        <v/>
      </c>
      <c r="BN1237" s="38" t="e">
        <f t="shared" si="811"/>
        <v>#DIV/0!</v>
      </c>
      <c r="BO1237" s="38" t="e">
        <f t="shared" si="812"/>
        <v>#DIV/0!</v>
      </c>
      <c r="BP1237" s="39" t="str">
        <f t="shared" si="813"/>
        <v/>
      </c>
      <c r="BQ1237" s="39" t="str">
        <f t="shared" si="814"/>
        <v/>
      </c>
      <c r="BR1237" s="39" t="str">
        <f t="shared" si="815"/>
        <v/>
      </c>
      <c r="BS1237" s="39" t="str">
        <f t="shared" si="816"/>
        <v/>
      </c>
      <c r="BT1237" s="39" t="str">
        <f t="shared" si="817"/>
        <v/>
      </c>
      <c r="BU1237" s="39" t="str">
        <f t="shared" si="818"/>
        <v/>
      </c>
      <c r="BV1237" s="39" t="str">
        <f t="shared" si="819"/>
        <v/>
      </c>
      <c r="BW1237" s="39" t="str">
        <f t="shared" si="820"/>
        <v/>
      </c>
      <c r="BX1237" s="39" t="str">
        <f t="shared" si="821"/>
        <v/>
      </c>
      <c r="BY1237" s="39" t="str">
        <f t="shared" si="822"/>
        <v/>
      </c>
      <c r="BZ1237" s="39" t="str">
        <f t="shared" si="823"/>
        <v/>
      </c>
      <c r="CA1237" s="39" t="str">
        <f t="shared" si="824"/>
        <v/>
      </c>
      <c r="CB1237" s="39" t="str">
        <f t="shared" si="825"/>
        <v/>
      </c>
      <c r="CC1237" s="39" t="str">
        <f t="shared" si="826"/>
        <v/>
      </c>
      <c r="CD1237" s="39" t="str">
        <f t="shared" si="827"/>
        <v/>
      </c>
      <c r="CE1237" s="39" t="str">
        <f t="shared" si="828"/>
        <v/>
      </c>
      <c r="CF1237" s="39" t="str">
        <f t="shared" si="829"/>
        <v/>
      </c>
      <c r="CG1237" s="39" t="str">
        <f t="shared" si="830"/>
        <v/>
      </c>
      <c r="CH1237" s="39" t="str">
        <f t="shared" si="831"/>
        <v/>
      </c>
      <c r="CI1237" s="39" t="str">
        <f t="shared" si="832"/>
        <v/>
      </c>
    </row>
    <row r="1238" spans="1:87">
      <c r="A1238" s="18"/>
      <c r="B1238" s="15" t="str">
        <f>'Gene Table'!E1237</f>
        <v>hsa-miR-4643</v>
      </c>
      <c r="C1238" s="15" t="str">
        <f>'Gene Table'!B1237</f>
        <v>D11</v>
      </c>
      <c r="D1238" s="16" t="str">
        <f>IF(SUM('Test Sample Data'!D$3:D$98)&gt;10,IF(AND(ISNUMBER('Test Sample Data'!D1237),'Test Sample Data'!D1237&lt;$B$1,'Test Sample Data'!D1237&gt;0),'Test Sample Data'!D1237,$B$1),"")</f>
        <v/>
      </c>
      <c r="E1238" s="17" t="str">
        <f>IF(SUM('Test Sample Data'!E$3:E$98)&gt;10,IF(AND(ISNUMBER('Test Sample Data'!E1237),'Test Sample Data'!E1237&lt;$B$1,'Test Sample Data'!E1237&gt;0),'Test Sample Data'!E1237,$B$1),"")</f>
        <v/>
      </c>
      <c r="F1238" s="17" t="str">
        <f>IF(SUM('Test Sample Data'!F$3:F$98)&gt;10,IF(AND(ISNUMBER('Test Sample Data'!F1237),'Test Sample Data'!F1237&lt;$B$1,'Test Sample Data'!F1237&gt;0),'Test Sample Data'!F1237,$B$1),"")</f>
        <v/>
      </c>
      <c r="G1238" s="17" t="str">
        <f>IF(SUM('Test Sample Data'!G$3:G$98)&gt;10,IF(AND(ISNUMBER('Test Sample Data'!G1237),'Test Sample Data'!G1237&lt;$B$1,'Test Sample Data'!G1237&gt;0),'Test Sample Data'!G1237,$B$1),"")</f>
        <v/>
      </c>
      <c r="H1238" s="17" t="str">
        <f>IF(SUM('Test Sample Data'!H$3:H$98)&gt;10,IF(AND(ISNUMBER('Test Sample Data'!H1237),'Test Sample Data'!H1237&lt;$B$1,'Test Sample Data'!H1237&gt;0),'Test Sample Data'!H1237,$B$1),"")</f>
        <v/>
      </c>
      <c r="I1238" s="17" t="str">
        <f>IF(SUM('Test Sample Data'!I$3:I$98)&gt;10,IF(AND(ISNUMBER('Test Sample Data'!I1237),'Test Sample Data'!I1237&lt;$B$1,'Test Sample Data'!I1237&gt;0),'Test Sample Data'!I1237,$B$1),"")</f>
        <v/>
      </c>
      <c r="J1238" s="17" t="str">
        <f>IF(SUM('Test Sample Data'!J$3:J$98)&gt;10,IF(AND(ISNUMBER('Test Sample Data'!J1237),'Test Sample Data'!J1237&lt;$B$1,'Test Sample Data'!J1237&gt;0),'Test Sample Data'!J1237,$B$1),"")</f>
        <v/>
      </c>
      <c r="K1238" s="17" t="str">
        <f>IF(SUM('Test Sample Data'!K$3:K$98)&gt;10,IF(AND(ISNUMBER('Test Sample Data'!K1237),'Test Sample Data'!K1237&lt;$B$1,'Test Sample Data'!K1237&gt;0),'Test Sample Data'!K1237,$B$1),"")</f>
        <v/>
      </c>
      <c r="L1238" s="17" t="str">
        <f>IF(SUM('Test Sample Data'!L$3:L$98)&gt;10,IF(AND(ISNUMBER('Test Sample Data'!L1237),'Test Sample Data'!L1237&lt;$B$1,'Test Sample Data'!L1237&gt;0),'Test Sample Data'!L1237,$B$1),"")</f>
        <v/>
      </c>
      <c r="M1238" s="17" t="str">
        <f>IF(SUM('Test Sample Data'!M$3:M$98)&gt;10,IF(AND(ISNUMBER('Test Sample Data'!M1237),'Test Sample Data'!M1237&lt;$B$1,'Test Sample Data'!M1237&gt;0),'Test Sample Data'!M1237,$B$1),"")</f>
        <v/>
      </c>
      <c r="N1238" s="17" t="str">
        <f>'Gene Table'!E1237</f>
        <v>hsa-miR-4643</v>
      </c>
      <c r="O1238" s="17" t="str">
        <f>'Gene Table'!B1237</f>
        <v>D11</v>
      </c>
      <c r="P1238" s="17" t="str">
        <f>IF(SUM('Control Sample Data'!D$3:D$98)&gt;10,IF(AND(ISNUMBER('Control Sample Data'!D1237),'Control Sample Data'!D1237&lt;$B$1,'Control Sample Data'!D1237&gt;0),'Control Sample Data'!D1237,$B$1),"")</f>
        <v/>
      </c>
      <c r="Q1238" s="17" t="str">
        <f>IF(SUM('Control Sample Data'!E$3:E$98)&gt;10,IF(AND(ISNUMBER('Control Sample Data'!E1237),'Control Sample Data'!E1237&lt;$B$1,'Control Sample Data'!E1237&gt;0),'Control Sample Data'!E1237,$B$1),"")</f>
        <v/>
      </c>
      <c r="R1238" s="17" t="str">
        <f>IF(SUM('Control Sample Data'!F$3:F$98)&gt;10,IF(AND(ISNUMBER('Control Sample Data'!F1237),'Control Sample Data'!F1237&lt;$B$1,'Control Sample Data'!F1237&gt;0),'Control Sample Data'!F1237,$B$1),"")</f>
        <v/>
      </c>
      <c r="S1238" s="17" t="str">
        <f>IF(SUM('Control Sample Data'!G$3:G$98)&gt;10,IF(AND(ISNUMBER('Control Sample Data'!G1237),'Control Sample Data'!G1237&lt;$B$1,'Control Sample Data'!G1237&gt;0),'Control Sample Data'!G1237,$B$1),"")</f>
        <v/>
      </c>
      <c r="T1238" s="17" t="str">
        <f>IF(SUM('Control Sample Data'!H$3:H$98)&gt;10,IF(AND(ISNUMBER('Control Sample Data'!H1237),'Control Sample Data'!H1237&lt;$B$1,'Control Sample Data'!H1237&gt;0),'Control Sample Data'!H1237,$B$1),"")</f>
        <v/>
      </c>
      <c r="U1238" s="17" t="str">
        <f>IF(SUM('Control Sample Data'!I$3:I$98)&gt;10,IF(AND(ISNUMBER('Control Sample Data'!I1237),'Control Sample Data'!I1237&lt;$B$1,'Control Sample Data'!I1237&gt;0),'Control Sample Data'!I1237,$B$1),"")</f>
        <v/>
      </c>
      <c r="V1238" s="17" t="str">
        <f>IF(SUM('Control Sample Data'!J$3:J$98)&gt;10,IF(AND(ISNUMBER('Control Sample Data'!J1237),'Control Sample Data'!J1237&lt;$B$1,'Control Sample Data'!J1237&gt;0),'Control Sample Data'!J1237,$B$1),"")</f>
        <v/>
      </c>
      <c r="W1238" s="17" t="str">
        <f>IF(SUM('Control Sample Data'!K$3:K$98)&gt;10,IF(AND(ISNUMBER('Control Sample Data'!K1237),'Control Sample Data'!K1237&lt;$B$1,'Control Sample Data'!K1237&gt;0),'Control Sample Data'!K1237,$B$1),"")</f>
        <v/>
      </c>
      <c r="X1238" s="17" t="str">
        <f>IF(SUM('Control Sample Data'!L$3:L$98)&gt;10,IF(AND(ISNUMBER('Control Sample Data'!L1237),'Control Sample Data'!L1237&lt;$B$1,'Control Sample Data'!L1237&gt;0),'Control Sample Data'!L1237,$B$1),"")</f>
        <v/>
      </c>
      <c r="Y1238" s="17" t="str">
        <f>IF(SUM('Control Sample Data'!M$3:M$98)&gt;10,IF(AND(ISNUMBER('Control Sample Data'!M1237),'Control Sample Data'!M1237&lt;$B$1,'Control Sample Data'!M1237&gt;0),'Control Sample Data'!M1237,$B$1),"")</f>
        <v/>
      </c>
      <c r="AT1238" s="36" t="str">
        <f t="shared" si="833"/>
        <v/>
      </c>
      <c r="AU1238" s="36" t="str">
        <f t="shared" si="834"/>
        <v/>
      </c>
      <c r="AV1238" s="36" t="str">
        <f t="shared" si="835"/>
        <v/>
      </c>
      <c r="AW1238" s="36" t="str">
        <f t="shared" si="836"/>
        <v/>
      </c>
      <c r="AX1238" s="36" t="str">
        <f t="shared" si="837"/>
        <v/>
      </c>
      <c r="AY1238" s="36" t="str">
        <f t="shared" si="838"/>
        <v/>
      </c>
      <c r="AZ1238" s="36" t="str">
        <f t="shared" si="839"/>
        <v/>
      </c>
      <c r="BA1238" s="36" t="str">
        <f t="shared" si="840"/>
        <v/>
      </c>
      <c r="BB1238" s="36" t="str">
        <f t="shared" si="841"/>
        <v/>
      </c>
      <c r="BC1238" s="36" t="str">
        <f t="shared" si="842"/>
        <v/>
      </c>
      <c r="BD1238" s="36" t="str">
        <f t="shared" si="843"/>
        <v/>
      </c>
      <c r="BE1238" s="36" t="str">
        <f t="shared" si="844"/>
        <v/>
      </c>
      <c r="BF1238" s="36" t="str">
        <f t="shared" si="845"/>
        <v/>
      </c>
      <c r="BG1238" s="36" t="str">
        <f t="shared" si="846"/>
        <v/>
      </c>
      <c r="BH1238" s="36" t="str">
        <f t="shared" si="847"/>
        <v/>
      </c>
      <c r="BI1238" s="36" t="str">
        <f t="shared" si="848"/>
        <v/>
      </c>
      <c r="BJ1238" s="36" t="str">
        <f t="shared" si="849"/>
        <v/>
      </c>
      <c r="BK1238" s="36" t="str">
        <f t="shared" si="850"/>
        <v/>
      </c>
      <c r="BL1238" s="36" t="str">
        <f t="shared" si="851"/>
        <v/>
      </c>
      <c r="BM1238" s="36" t="str">
        <f t="shared" si="852"/>
        <v/>
      </c>
      <c r="BN1238" s="38" t="e">
        <f t="shared" si="811"/>
        <v>#DIV/0!</v>
      </c>
      <c r="BO1238" s="38" t="e">
        <f t="shared" si="812"/>
        <v>#DIV/0!</v>
      </c>
      <c r="BP1238" s="39" t="str">
        <f t="shared" si="813"/>
        <v/>
      </c>
      <c r="BQ1238" s="39" t="str">
        <f t="shared" si="814"/>
        <v/>
      </c>
      <c r="BR1238" s="39" t="str">
        <f t="shared" si="815"/>
        <v/>
      </c>
      <c r="BS1238" s="39" t="str">
        <f t="shared" si="816"/>
        <v/>
      </c>
      <c r="BT1238" s="39" t="str">
        <f t="shared" si="817"/>
        <v/>
      </c>
      <c r="BU1238" s="39" t="str">
        <f t="shared" si="818"/>
        <v/>
      </c>
      <c r="BV1238" s="39" t="str">
        <f t="shared" si="819"/>
        <v/>
      </c>
      <c r="BW1238" s="39" t="str">
        <f t="shared" si="820"/>
        <v/>
      </c>
      <c r="BX1238" s="39" t="str">
        <f t="shared" si="821"/>
        <v/>
      </c>
      <c r="BY1238" s="39" t="str">
        <f t="shared" si="822"/>
        <v/>
      </c>
      <c r="BZ1238" s="39" t="str">
        <f t="shared" si="823"/>
        <v/>
      </c>
      <c r="CA1238" s="39" t="str">
        <f t="shared" si="824"/>
        <v/>
      </c>
      <c r="CB1238" s="39" t="str">
        <f t="shared" si="825"/>
        <v/>
      </c>
      <c r="CC1238" s="39" t="str">
        <f t="shared" si="826"/>
        <v/>
      </c>
      <c r="CD1238" s="39" t="str">
        <f t="shared" si="827"/>
        <v/>
      </c>
      <c r="CE1238" s="39" t="str">
        <f t="shared" si="828"/>
        <v/>
      </c>
      <c r="CF1238" s="39" t="str">
        <f t="shared" si="829"/>
        <v/>
      </c>
      <c r="CG1238" s="39" t="str">
        <f t="shared" si="830"/>
        <v/>
      </c>
      <c r="CH1238" s="39" t="str">
        <f t="shared" si="831"/>
        <v/>
      </c>
      <c r="CI1238" s="39" t="str">
        <f t="shared" si="832"/>
        <v/>
      </c>
    </row>
    <row r="1239" spans="1:87">
      <c r="A1239" s="18"/>
      <c r="B1239" s="15" t="str">
        <f>'Gene Table'!E1238</f>
        <v>hsa-miR-4696</v>
      </c>
      <c r="C1239" s="15" t="str">
        <f>'Gene Table'!B1238</f>
        <v>D12</v>
      </c>
      <c r="D1239" s="16" t="str">
        <f>IF(SUM('Test Sample Data'!D$3:D$98)&gt;10,IF(AND(ISNUMBER('Test Sample Data'!D1238),'Test Sample Data'!D1238&lt;$B$1,'Test Sample Data'!D1238&gt;0),'Test Sample Data'!D1238,$B$1),"")</f>
        <v/>
      </c>
      <c r="E1239" s="17" t="str">
        <f>IF(SUM('Test Sample Data'!E$3:E$98)&gt;10,IF(AND(ISNUMBER('Test Sample Data'!E1238),'Test Sample Data'!E1238&lt;$B$1,'Test Sample Data'!E1238&gt;0),'Test Sample Data'!E1238,$B$1),"")</f>
        <v/>
      </c>
      <c r="F1239" s="17" t="str">
        <f>IF(SUM('Test Sample Data'!F$3:F$98)&gt;10,IF(AND(ISNUMBER('Test Sample Data'!F1238),'Test Sample Data'!F1238&lt;$B$1,'Test Sample Data'!F1238&gt;0),'Test Sample Data'!F1238,$B$1),"")</f>
        <v/>
      </c>
      <c r="G1239" s="17" t="str">
        <f>IF(SUM('Test Sample Data'!G$3:G$98)&gt;10,IF(AND(ISNUMBER('Test Sample Data'!G1238),'Test Sample Data'!G1238&lt;$B$1,'Test Sample Data'!G1238&gt;0),'Test Sample Data'!G1238,$B$1),"")</f>
        <v/>
      </c>
      <c r="H1239" s="17" t="str">
        <f>IF(SUM('Test Sample Data'!H$3:H$98)&gt;10,IF(AND(ISNUMBER('Test Sample Data'!H1238),'Test Sample Data'!H1238&lt;$B$1,'Test Sample Data'!H1238&gt;0),'Test Sample Data'!H1238,$B$1),"")</f>
        <v/>
      </c>
      <c r="I1239" s="17" t="str">
        <f>IF(SUM('Test Sample Data'!I$3:I$98)&gt;10,IF(AND(ISNUMBER('Test Sample Data'!I1238),'Test Sample Data'!I1238&lt;$B$1,'Test Sample Data'!I1238&gt;0),'Test Sample Data'!I1238,$B$1),"")</f>
        <v/>
      </c>
      <c r="J1239" s="17" t="str">
        <f>IF(SUM('Test Sample Data'!J$3:J$98)&gt;10,IF(AND(ISNUMBER('Test Sample Data'!J1238),'Test Sample Data'!J1238&lt;$B$1,'Test Sample Data'!J1238&gt;0),'Test Sample Data'!J1238,$B$1),"")</f>
        <v/>
      </c>
      <c r="K1239" s="17" t="str">
        <f>IF(SUM('Test Sample Data'!K$3:K$98)&gt;10,IF(AND(ISNUMBER('Test Sample Data'!K1238),'Test Sample Data'!K1238&lt;$B$1,'Test Sample Data'!K1238&gt;0),'Test Sample Data'!K1238,$B$1),"")</f>
        <v/>
      </c>
      <c r="L1239" s="17" t="str">
        <f>IF(SUM('Test Sample Data'!L$3:L$98)&gt;10,IF(AND(ISNUMBER('Test Sample Data'!L1238),'Test Sample Data'!L1238&lt;$B$1,'Test Sample Data'!L1238&gt;0),'Test Sample Data'!L1238,$B$1),"")</f>
        <v/>
      </c>
      <c r="M1239" s="17" t="str">
        <f>IF(SUM('Test Sample Data'!M$3:M$98)&gt;10,IF(AND(ISNUMBER('Test Sample Data'!M1238),'Test Sample Data'!M1238&lt;$B$1,'Test Sample Data'!M1238&gt;0),'Test Sample Data'!M1238,$B$1),"")</f>
        <v/>
      </c>
      <c r="N1239" s="17" t="str">
        <f>'Gene Table'!E1238</f>
        <v>hsa-miR-4696</v>
      </c>
      <c r="O1239" s="17" t="str">
        <f>'Gene Table'!B1238</f>
        <v>D12</v>
      </c>
      <c r="P1239" s="17" t="str">
        <f>IF(SUM('Control Sample Data'!D$3:D$98)&gt;10,IF(AND(ISNUMBER('Control Sample Data'!D1238),'Control Sample Data'!D1238&lt;$B$1,'Control Sample Data'!D1238&gt;0),'Control Sample Data'!D1238,$B$1),"")</f>
        <v/>
      </c>
      <c r="Q1239" s="17" t="str">
        <f>IF(SUM('Control Sample Data'!E$3:E$98)&gt;10,IF(AND(ISNUMBER('Control Sample Data'!E1238),'Control Sample Data'!E1238&lt;$B$1,'Control Sample Data'!E1238&gt;0),'Control Sample Data'!E1238,$B$1),"")</f>
        <v/>
      </c>
      <c r="R1239" s="17" t="str">
        <f>IF(SUM('Control Sample Data'!F$3:F$98)&gt;10,IF(AND(ISNUMBER('Control Sample Data'!F1238),'Control Sample Data'!F1238&lt;$B$1,'Control Sample Data'!F1238&gt;0),'Control Sample Data'!F1238,$B$1),"")</f>
        <v/>
      </c>
      <c r="S1239" s="17" t="str">
        <f>IF(SUM('Control Sample Data'!G$3:G$98)&gt;10,IF(AND(ISNUMBER('Control Sample Data'!G1238),'Control Sample Data'!G1238&lt;$B$1,'Control Sample Data'!G1238&gt;0),'Control Sample Data'!G1238,$B$1),"")</f>
        <v/>
      </c>
      <c r="T1239" s="17" t="str">
        <f>IF(SUM('Control Sample Data'!H$3:H$98)&gt;10,IF(AND(ISNUMBER('Control Sample Data'!H1238),'Control Sample Data'!H1238&lt;$B$1,'Control Sample Data'!H1238&gt;0),'Control Sample Data'!H1238,$B$1),"")</f>
        <v/>
      </c>
      <c r="U1239" s="17" t="str">
        <f>IF(SUM('Control Sample Data'!I$3:I$98)&gt;10,IF(AND(ISNUMBER('Control Sample Data'!I1238),'Control Sample Data'!I1238&lt;$B$1,'Control Sample Data'!I1238&gt;0),'Control Sample Data'!I1238,$B$1),"")</f>
        <v/>
      </c>
      <c r="V1239" s="17" t="str">
        <f>IF(SUM('Control Sample Data'!J$3:J$98)&gt;10,IF(AND(ISNUMBER('Control Sample Data'!J1238),'Control Sample Data'!J1238&lt;$B$1,'Control Sample Data'!J1238&gt;0),'Control Sample Data'!J1238,$B$1),"")</f>
        <v/>
      </c>
      <c r="W1239" s="17" t="str">
        <f>IF(SUM('Control Sample Data'!K$3:K$98)&gt;10,IF(AND(ISNUMBER('Control Sample Data'!K1238),'Control Sample Data'!K1238&lt;$B$1,'Control Sample Data'!K1238&gt;0),'Control Sample Data'!K1238,$B$1),"")</f>
        <v/>
      </c>
      <c r="X1239" s="17" t="str">
        <f>IF(SUM('Control Sample Data'!L$3:L$98)&gt;10,IF(AND(ISNUMBER('Control Sample Data'!L1238),'Control Sample Data'!L1238&lt;$B$1,'Control Sample Data'!L1238&gt;0),'Control Sample Data'!L1238,$B$1),"")</f>
        <v/>
      </c>
      <c r="Y1239" s="17" t="str">
        <f>IF(SUM('Control Sample Data'!M$3:M$98)&gt;10,IF(AND(ISNUMBER('Control Sample Data'!M1238),'Control Sample Data'!M1238&lt;$B$1,'Control Sample Data'!M1238&gt;0),'Control Sample Data'!M1238,$B$1),"")</f>
        <v/>
      </c>
      <c r="AT1239" s="36" t="str">
        <f t="shared" si="833"/>
        <v/>
      </c>
      <c r="AU1239" s="36" t="str">
        <f t="shared" si="834"/>
        <v/>
      </c>
      <c r="AV1239" s="36" t="str">
        <f t="shared" si="835"/>
        <v/>
      </c>
      <c r="AW1239" s="36" t="str">
        <f t="shared" si="836"/>
        <v/>
      </c>
      <c r="AX1239" s="36" t="str">
        <f t="shared" si="837"/>
        <v/>
      </c>
      <c r="AY1239" s="36" t="str">
        <f t="shared" si="838"/>
        <v/>
      </c>
      <c r="AZ1239" s="36" t="str">
        <f t="shared" si="839"/>
        <v/>
      </c>
      <c r="BA1239" s="36" t="str">
        <f t="shared" si="840"/>
        <v/>
      </c>
      <c r="BB1239" s="36" t="str">
        <f t="shared" si="841"/>
        <v/>
      </c>
      <c r="BC1239" s="36" t="str">
        <f t="shared" si="842"/>
        <v/>
      </c>
      <c r="BD1239" s="36" t="str">
        <f t="shared" si="843"/>
        <v/>
      </c>
      <c r="BE1239" s="36" t="str">
        <f t="shared" si="844"/>
        <v/>
      </c>
      <c r="BF1239" s="36" t="str">
        <f t="shared" si="845"/>
        <v/>
      </c>
      <c r="BG1239" s="36" t="str">
        <f t="shared" si="846"/>
        <v/>
      </c>
      <c r="BH1239" s="36" t="str">
        <f t="shared" si="847"/>
        <v/>
      </c>
      <c r="BI1239" s="36" t="str">
        <f t="shared" si="848"/>
        <v/>
      </c>
      <c r="BJ1239" s="36" t="str">
        <f t="shared" si="849"/>
        <v/>
      </c>
      <c r="BK1239" s="36" t="str">
        <f t="shared" si="850"/>
        <v/>
      </c>
      <c r="BL1239" s="36" t="str">
        <f t="shared" si="851"/>
        <v/>
      </c>
      <c r="BM1239" s="36" t="str">
        <f t="shared" si="852"/>
        <v/>
      </c>
      <c r="BN1239" s="38" t="e">
        <f t="shared" si="811"/>
        <v>#DIV/0!</v>
      </c>
      <c r="BO1239" s="38" t="e">
        <f t="shared" si="812"/>
        <v>#DIV/0!</v>
      </c>
      <c r="BP1239" s="39" t="str">
        <f t="shared" si="813"/>
        <v/>
      </c>
      <c r="BQ1239" s="39" t="str">
        <f t="shared" si="814"/>
        <v/>
      </c>
      <c r="BR1239" s="39" t="str">
        <f t="shared" si="815"/>
        <v/>
      </c>
      <c r="BS1239" s="39" t="str">
        <f t="shared" si="816"/>
        <v/>
      </c>
      <c r="BT1239" s="39" t="str">
        <f t="shared" si="817"/>
        <v/>
      </c>
      <c r="BU1239" s="39" t="str">
        <f t="shared" si="818"/>
        <v/>
      </c>
      <c r="BV1239" s="39" t="str">
        <f t="shared" si="819"/>
        <v/>
      </c>
      <c r="BW1239" s="39" t="str">
        <f t="shared" si="820"/>
        <v/>
      </c>
      <c r="BX1239" s="39" t="str">
        <f t="shared" si="821"/>
        <v/>
      </c>
      <c r="BY1239" s="39" t="str">
        <f t="shared" si="822"/>
        <v/>
      </c>
      <c r="BZ1239" s="39" t="str">
        <f t="shared" si="823"/>
        <v/>
      </c>
      <c r="CA1239" s="39" t="str">
        <f t="shared" si="824"/>
        <v/>
      </c>
      <c r="CB1239" s="39" t="str">
        <f t="shared" si="825"/>
        <v/>
      </c>
      <c r="CC1239" s="39" t="str">
        <f t="shared" si="826"/>
        <v/>
      </c>
      <c r="CD1239" s="39" t="str">
        <f t="shared" si="827"/>
        <v/>
      </c>
      <c r="CE1239" s="39" t="str">
        <f t="shared" si="828"/>
        <v/>
      </c>
      <c r="CF1239" s="39" t="str">
        <f t="shared" si="829"/>
        <v/>
      </c>
      <c r="CG1239" s="39" t="str">
        <f t="shared" si="830"/>
        <v/>
      </c>
      <c r="CH1239" s="39" t="str">
        <f t="shared" si="831"/>
        <v/>
      </c>
      <c r="CI1239" s="39" t="str">
        <f t="shared" si="832"/>
        <v/>
      </c>
    </row>
    <row r="1240" spans="1:87">
      <c r="A1240" s="18"/>
      <c r="B1240" s="15" t="str">
        <f>'Gene Table'!E1239</f>
        <v>hsa-miR-4644</v>
      </c>
      <c r="C1240" s="15" t="str">
        <f>'Gene Table'!B1239</f>
        <v>D13</v>
      </c>
      <c r="D1240" s="16" t="str">
        <f>IF(SUM('Test Sample Data'!D$3:D$98)&gt;10,IF(AND(ISNUMBER('Test Sample Data'!D1239),'Test Sample Data'!D1239&lt;$B$1,'Test Sample Data'!D1239&gt;0),'Test Sample Data'!D1239,$B$1),"")</f>
        <v/>
      </c>
      <c r="E1240" s="17" t="str">
        <f>IF(SUM('Test Sample Data'!E$3:E$98)&gt;10,IF(AND(ISNUMBER('Test Sample Data'!E1239),'Test Sample Data'!E1239&lt;$B$1,'Test Sample Data'!E1239&gt;0),'Test Sample Data'!E1239,$B$1),"")</f>
        <v/>
      </c>
      <c r="F1240" s="17" t="str">
        <f>IF(SUM('Test Sample Data'!F$3:F$98)&gt;10,IF(AND(ISNUMBER('Test Sample Data'!F1239),'Test Sample Data'!F1239&lt;$B$1,'Test Sample Data'!F1239&gt;0),'Test Sample Data'!F1239,$B$1),"")</f>
        <v/>
      </c>
      <c r="G1240" s="17" t="str">
        <f>IF(SUM('Test Sample Data'!G$3:G$98)&gt;10,IF(AND(ISNUMBER('Test Sample Data'!G1239),'Test Sample Data'!G1239&lt;$B$1,'Test Sample Data'!G1239&gt;0),'Test Sample Data'!G1239,$B$1),"")</f>
        <v/>
      </c>
      <c r="H1240" s="17" t="str">
        <f>IF(SUM('Test Sample Data'!H$3:H$98)&gt;10,IF(AND(ISNUMBER('Test Sample Data'!H1239),'Test Sample Data'!H1239&lt;$B$1,'Test Sample Data'!H1239&gt;0),'Test Sample Data'!H1239,$B$1),"")</f>
        <v/>
      </c>
      <c r="I1240" s="17" t="str">
        <f>IF(SUM('Test Sample Data'!I$3:I$98)&gt;10,IF(AND(ISNUMBER('Test Sample Data'!I1239),'Test Sample Data'!I1239&lt;$B$1,'Test Sample Data'!I1239&gt;0),'Test Sample Data'!I1239,$B$1),"")</f>
        <v/>
      </c>
      <c r="J1240" s="17" t="str">
        <f>IF(SUM('Test Sample Data'!J$3:J$98)&gt;10,IF(AND(ISNUMBER('Test Sample Data'!J1239),'Test Sample Data'!J1239&lt;$B$1,'Test Sample Data'!J1239&gt;0),'Test Sample Data'!J1239,$B$1),"")</f>
        <v/>
      </c>
      <c r="K1240" s="17" t="str">
        <f>IF(SUM('Test Sample Data'!K$3:K$98)&gt;10,IF(AND(ISNUMBER('Test Sample Data'!K1239),'Test Sample Data'!K1239&lt;$B$1,'Test Sample Data'!K1239&gt;0),'Test Sample Data'!K1239,$B$1),"")</f>
        <v/>
      </c>
      <c r="L1240" s="17" t="str">
        <f>IF(SUM('Test Sample Data'!L$3:L$98)&gt;10,IF(AND(ISNUMBER('Test Sample Data'!L1239),'Test Sample Data'!L1239&lt;$B$1,'Test Sample Data'!L1239&gt;0),'Test Sample Data'!L1239,$B$1),"")</f>
        <v/>
      </c>
      <c r="M1240" s="17" t="str">
        <f>IF(SUM('Test Sample Data'!M$3:M$98)&gt;10,IF(AND(ISNUMBER('Test Sample Data'!M1239),'Test Sample Data'!M1239&lt;$B$1,'Test Sample Data'!M1239&gt;0),'Test Sample Data'!M1239,$B$1),"")</f>
        <v/>
      </c>
      <c r="N1240" s="17" t="str">
        <f>'Gene Table'!E1239</f>
        <v>hsa-miR-4644</v>
      </c>
      <c r="O1240" s="17" t="str">
        <f>'Gene Table'!B1239</f>
        <v>D13</v>
      </c>
      <c r="P1240" s="17" t="str">
        <f>IF(SUM('Control Sample Data'!D$3:D$98)&gt;10,IF(AND(ISNUMBER('Control Sample Data'!D1239),'Control Sample Data'!D1239&lt;$B$1,'Control Sample Data'!D1239&gt;0),'Control Sample Data'!D1239,$B$1),"")</f>
        <v/>
      </c>
      <c r="Q1240" s="17" t="str">
        <f>IF(SUM('Control Sample Data'!E$3:E$98)&gt;10,IF(AND(ISNUMBER('Control Sample Data'!E1239),'Control Sample Data'!E1239&lt;$B$1,'Control Sample Data'!E1239&gt;0),'Control Sample Data'!E1239,$B$1),"")</f>
        <v/>
      </c>
      <c r="R1240" s="17" t="str">
        <f>IF(SUM('Control Sample Data'!F$3:F$98)&gt;10,IF(AND(ISNUMBER('Control Sample Data'!F1239),'Control Sample Data'!F1239&lt;$B$1,'Control Sample Data'!F1239&gt;0),'Control Sample Data'!F1239,$B$1),"")</f>
        <v/>
      </c>
      <c r="S1240" s="17" t="str">
        <f>IF(SUM('Control Sample Data'!G$3:G$98)&gt;10,IF(AND(ISNUMBER('Control Sample Data'!G1239),'Control Sample Data'!G1239&lt;$B$1,'Control Sample Data'!G1239&gt;0),'Control Sample Data'!G1239,$B$1),"")</f>
        <v/>
      </c>
      <c r="T1240" s="17" t="str">
        <f>IF(SUM('Control Sample Data'!H$3:H$98)&gt;10,IF(AND(ISNUMBER('Control Sample Data'!H1239),'Control Sample Data'!H1239&lt;$B$1,'Control Sample Data'!H1239&gt;0),'Control Sample Data'!H1239,$B$1),"")</f>
        <v/>
      </c>
      <c r="U1240" s="17" t="str">
        <f>IF(SUM('Control Sample Data'!I$3:I$98)&gt;10,IF(AND(ISNUMBER('Control Sample Data'!I1239),'Control Sample Data'!I1239&lt;$B$1,'Control Sample Data'!I1239&gt;0),'Control Sample Data'!I1239,$B$1),"")</f>
        <v/>
      </c>
      <c r="V1240" s="17" t="str">
        <f>IF(SUM('Control Sample Data'!J$3:J$98)&gt;10,IF(AND(ISNUMBER('Control Sample Data'!J1239),'Control Sample Data'!J1239&lt;$B$1,'Control Sample Data'!J1239&gt;0),'Control Sample Data'!J1239,$B$1),"")</f>
        <v/>
      </c>
      <c r="W1240" s="17" t="str">
        <f>IF(SUM('Control Sample Data'!K$3:K$98)&gt;10,IF(AND(ISNUMBER('Control Sample Data'!K1239),'Control Sample Data'!K1239&lt;$B$1,'Control Sample Data'!K1239&gt;0),'Control Sample Data'!K1239,$B$1),"")</f>
        <v/>
      </c>
      <c r="X1240" s="17" t="str">
        <f>IF(SUM('Control Sample Data'!L$3:L$98)&gt;10,IF(AND(ISNUMBER('Control Sample Data'!L1239),'Control Sample Data'!L1239&lt;$B$1,'Control Sample Data'!L1239&gt;0),'Control Sample Data'!L1239,$B$1),"")</f>
        <v/>
      </c>
      <c r="Y1240" s="17" t="str">
        <f>IF(SUM('Control Sample Data'!M$3:M$98)&gt;10,IF(AND(ISNUMBER('Control Sample Data'!M1239),'Control Sample Data'!M1239&lt;$B$1,'Control Sample Data'!M1239&gt;0),'Control Sample Data'!M1239,$B$1),"")</f>
        <v/>
      </c>
      <c r="AT1240" s="36" t="str">
        <f t="shared" si="833"/>
        <v/>
      </c>
      <c r="AU1240" s="36" t="str">
        <f t="shared" si="834"/>
        <v/>
      </c>
      <c r="AV1240" s="36" t="str">
        <f t="shared" si="835"/>
        <v/>
      </c>
      <c r="AW1240" s="36" t="str">
        <f t="shared" si="836"/>
        <v/>
      </c>
      <c r="AX1240" s="36" t="str">
        <f t="shared" si="837"/>
        <v/>
      </c>
      <c r="AY1240" s="36" t="str">
        <f t="shared" si="838"/>
        <v/>
      </c>
      <c r="AZ1240" s="36" t="str">
        <f t="shared" si="839"/>
        <v/>
      </c>
      <c r="BA1240" s="36" t="str">
        <f t="shared" si="840"/>
        <v/>
      </c>
      <c r="BB1240" s="36" t="str">
        <f t="shared" si="841"/>
        <v/>
      </c>
      <c r="BC1240" s="36" t="str">
        <f t="shared" si="842"/>
        <v/>
      </c>
      <c r="BD1240" s="36" t="str">
        <f t="shared" si="843"/>
        <v/>
      </c>
      <c r="BE1240" s="36" t="str">
        <f t="shared" si="844"/>
        <v/>
      </c>
      <c r="BF1240" s="36" t="str">
        <f t="shared" si="845"/>
        <v/>
      </c>
      <c r="BG1240" s="36" t="str">
        <f t="shared" si="846"/>
        <v/>
      </c>
      <c r="BH1240" s="36" t="str">
        <f t="shared" si="847"/>
        <v/>
      </c>
      <c r="BI1240" s="36" t="str">
        <f t="shared" si="848"/>
        <v/>
      </c>
      <c r="BJ1240" s="36" t="str">
        <f t="shared" si="849"/>
        <v/>
      </c>
      <c r="BK1240" s="36" t="str">
        <f t="shared" si="850"/>
        <v/>
      </c>
      <c r="BL1240" s="36" t="str">
        <f t="shared" si="851"/>
        <v/>
      </c>
      <c r="BM1240" s="36" t="str">
        <f t="shared" si="852"/>
        <v/>
      </c>
      <c r="BN1240" s="38" t="e">
        <f t="shared" si="811"/>
        <v>#DIV/0!</v>
      </c>
      <c r="BO1240" s="38" t="e">
        <f t="shared" si="812"/>
        <v>#DIV/0!</v>
      </c>
      <c r="BP1240" s="39" t="str">
        <f t="shared" si="813"/>
        <v/>
      </c>
      <c r="BQ1240" s="39" t="str">
        <f t="shared" si="814"/>
        <v/>
      </c>
      <c r="BR1240" s="39" t="str">
        <f t="shared" si="815"/>
        <v/>
      </c>
      <c r="BS1240" s="39" t="str">
        <f t="shared" si="816"/>
        <v/>
      </c>
      <c r="BT1240" s="39" t="str">
        <f t="shared" si="817"/>
        <v/>
      </c>
      <c r="BU1240" s="39" t="str">
        <f t="shared" si="818"/>
        <v/>
      </c>
      <c r="BV1240" s="39" t="str">
        <f t="shared" si="819"/>
        <v/>
      </c>
      <c r="BW1240" s="39" t="str">
        <f t="shared" si="820"/>
        <v/>
      </c>
      <c r="BX1240" s="39" t="str">
        <f t="shared" si="821"/>
        <v/>
      </c>
      <c r="BY1240" s="39" t="str">
        <f t="shared" si="822"/>
        <v/>
      </c>
      <c r="BZ1240" s="39" t="str">
        <f t="shared" si="823"/>
        <v/>
      </c>
      <c r="CA1240" s="39" t="str">
        <f t="shared" si="824"/>
        <v/>
      </c>
      <c r="CB1240" s="39" t="str">
        <f t="shared" si="825"/>
        <v/>
      </c>
      <c r="CC1240" s="39" t="str">
        <f t="shared" si="826"/>
        <v/>
      </c>
      <c r="CD1240" s="39" t="str">
        <f t="shared" si="827"/>
        <v/>
      </c>
      <c r="CE1240" s="39" t="str">
        <f t="shared" si="828"/>
        <v/>
      </c>
      <c r="CF1240" s="39" t="str">
        <f t="shared" si="829"/>
        <v/>
      </c>
      <c r="CG1240" s="39" t="str">
        <f t="shared" si="830"/>
        <v/>
      </c>
      <c r="CH1240" s="39" t="str">
        <f t="shared" si="831"/>
        <v/>
      </c>
      <c r="CI1240" s="39" t="str">
        <f t="shared" si="832"/>
        <v/>
      </c>
    </row>
    <row r="1241" spans="1:87">
      <c r="A1241" s="18"/>
      <c r="B1241" s="15" t="str">
        <f>'Gene Table'!E1240</f>
        <v>hsa-miR-4697-5p</v>
      </c>
      <c r="C1241" s="15" t="str">
        <f>'Gene Table'!B1240</f>
        <v>D14</v>
      </c>
      <c r="D1241" s="16" t="str">
        <f>IF(SUM('Test Sample Data'!D$3:D$98)&gt;10,IF(AND(ISNUMBER('Test Sample Data'!D1240),'Test Sample Data'!D1240&lt;$B$1,'Test Sample Data'!D1240&gt;0),'Test Sample Data'!D1240,$B$1),"")</f>
        <v/>
      </c>
      <c r="E1241" s="17" t="str">
        <f>IF(SUM('Test Sample Data'!E$3:E$98)&gt;10,IF(AND(ISNUMBER('Test Sample Data'!E1240),'Test Sample Data'!E1240&lt;$B$1,'Test Sample Data'!E1240&gt;0),'Test Sample Data'!E1240,$B$1),"")</f>
        <v/>
      </c>
      <c r="F1241" s="17" t="str">
        <f>IF(SUM('Test Sample Data'!F$3:F$98)&gt;10,IF(AND(ISNUMBER('Test Sample Data'!F1240),'Test Sample Data'!F1240&lt;$B$1,'Test Sample Data'!F1240&gt;0),'Test Sample Data'!F1240,$B$1),"")</f>
        <v/>
      </c>
      <c r="G1241" s="17" t="str">
        <f>IF(SUM('Test Sample Data'!G$3:G$98)&gt;10,IF(AND(ISNUMBER('Test Sample Data'!G1240),'Test Sample Data'!G1240&lt;$B$1,'Test Sample Data'!G1240&gt;0),'Test Sample Data'!G1240,$B$1),"")</f>
        <v/>
      </c>
      <c r="H1241" s="17" t="str">
        <f>IF(SUM('Test Sample Data'!H$3:H$98)&gt;10,IF(AND(ISNUMBER('Test Sample Data'!H1240),'Test Sample Data'!H1240&lt;$B$1,'Test Sample Data'!H1240&gt;0),'Test Sample Data'!H1240,$B$1),"")</f>
        <v/>
      </c>
      <c r="I1241" s="17" t="str">
        <f>IF(SUM('Test Sample Data'!I$3:I$98)&gt;10,IF(AND(ISNUMBER('Test Sample Data'!I1240),'Test Sample Data'!I1240&lt;$B$1,'Test Sample Data'!I1240&gt;0),'Test Sample Data'!I1240,$B$1),"")</f>
        <v/>
      </c>
      <c r="J1241" s="17" t="str">
        <f>IF(SUM('Test Sample Data'!J$3:J$98)&gt;10,IF(AND(ISNUMBER('Test Sample Data'!J1240),'Test Sample Data'!J1240&lt;$B$1,'Test Sample Data'!J1240&gt;0),'Test Sample Data'!J1240,$B$1),"")</f>
        <v/>
      </c>
      <c r="K1241" s="17" t="str">
        <f>IF(SUM('Test Sample Data'!K$3:K$98)&gt;10,IF(AND(ISNUMBER('Test Sample Data'!K1240),'Test Sample Data'!K1240&lt;$B$1,'Test Sample Data'!K1240&gt;0),'Test Sample Data'!K1240,$B$1),"")</f>
        <v/>
      </c>
      <c r="L1241" s="17" t="str">
        <f>IF(SUM('Test Sample Data'!L$3:L$98)&gt;10,IF(AND(ISNUMBER('Test Sample Data'!L1240),'Test Sample Data'!L1240&lt;$B$1,'Test Sample Data'!L1240&gt;0),'Test Sample Data'!L1240,$B$1),"")</f>
        <v/>
      </c>
      <c r="M1241" s="17" t="str">
        <f>IF(SUM('Test Sample Data'!M$3:M$98)&gt;10,IF(AND(ISNUMBER('Test Sample Data'!M1240),'Test Sample Data'!M1240&lt;$B$1,'Test Sample Data'!M1240&gt;0),'Test Sample Data'!M1240,$B$1),"")</f>
        <v/>
      </c>
      <c r="N1241" s="17" t="str">
        <f>'Gene Table'!E1240</f>
        <v>hsa-miR-4697-5p</v>
      </c>
      <c r="O1241" s="17" t="str">
        <f>'Gene Table'!B1240</f>
        <v>D14</v>
      </c>
      <c r="P1241" s="17" t="str">
        <f>IF(SUM('Control Sample Data'!D$3:D$98)&gt;10,IF(AND(ISNUMBER('Control Sample Data'!D1240),'Control Sample Data'!D1240&lt;$B$1,'Control Sample Data'!D1240&gt;0),'Control Sample Data'!D1240,$B$1),"")</f>
        <v/>
      </c>
      <c r="Q1241" s="17" t="str">
        <f>IF(SUM('Control Sample Data'!E$3:E$98)&gt;10,IF(AND(ISNUMBER('Control Sample Data'!E1240),'Control Sample Data'!E1240&lt;$B$1,'Control Sample Data'!E1240&gt;0),'Control Sample Data'!E1240,$B$1),"")</f>
        <v/>
      </c>
      <c r="R1241" s="17" t="str">
        <f>IF(SUM('Control Sample Data'!F$3:F$98)&gt;10,IF(AND(ISNUMBER('Control Sample Data'!F1240),'Control Sample Data'!F1240&lt;$B$1,'Control Sample Data'!F1240&gt;0),'Control Sample Data'!F1240,$B$1),"")</f>
        <v/>
      </c>
      <c r="S1241" s="17" t="str">
        <f>IF(SUM('Control Sample Data'!G$3:G$98)&gt;10,IF(AND(ISNUMBER('Control Sample Data'!G1240),'Control Sample Data'!G1240&lt;$B$1,'Control Sample Data'!G1240&gt;0),'Control Sample Data'!G1240,$B$1),"")</f>
        <v/>
      </c>
      <c r="T1241" s="17" t="str">
        <f>IF(SUM('Control Sample Data'!H$3:H$98)&gt;10,IF(AND(ISNUMBER('Control Sample Data'!H1240),'Control Sample Data'!H1240&lt;$B$1,'Control Sample Data'!H1240&gt;0),'Control Sample Data'!H1240,$B$1),"")</f>
        <v/>
      </c>
      <c r="U1241" s="17" t="str">
        <f>IF(SUM('Control Sample Data'!I$3:I$98)&gt;10,IF(AND(ISNUMBER('Control Sample Data'!I1240),'Control Sample Data'!I1240&lt;$B$1,'Control Sample Data'!I1240&gt;0),'Control Sample Data'!I1240,$B$1),"")</f>
        <v/>
      </c>
      <c r="V1241" s="17" t="str">
        <f>IF(SUM('Control Sample Data'!J$3:J$98)&gt;10,IF(AND(ISNUMBER('Control Sample Data'!J1240),'Control Sample Data'!J1240&lt;$B$1,'Control Sample Data'!J1240&gt;0),'Control Sample Data'!J1240,$B$1),"")</f>
        <v/>
      </c>
      <c r="W1241" s="17" t="str">
        <f>IF(SUM('Control Sample Data'!K$3:K$98)&gt;10,IF(AND(ISNUMBER('Control Sample Data'!K1240),'Control Sample Data'!K1240&lt;$B$1,'Control Sample Data'!K1240&gt;0),'Control Sample Data'!K1240,$B$1),"")</f>
        <v/>
      </c>
      <c r="X1241" s="17" t="str">
        <f>IF(SUM('Control Sample Data'!L$3:L$98)&gt;10,IF(AND(ISNUMBER('Control Sample Data'!L1240),'Control Sample Data'!L1240&lt;$B$1,'Control Sample Data'!L1240&gt;0),'Control Sample Data'!L1240,$B$1),"")</f>
        <v/>
      </c>
      <c r="Y1241" s="17" t="str">
        <f>IF(SUM('Control Sample Data'!M$3:M$98)&gt;10,IF(AND(ISNUMBER('Control Sample Data'!M1240),'Control Sample Data'!M1240&lt;$B$1,'Control Sample Data'!M1240&gt;0),'Control Sample Data'!M1240,$B$1),"")</f>
        <v/>
      </c>
      <c r="AT1241" s="36" t="str">
        <f t="shared" si="833"/>
        <v/>
      </c>
      <c r="AU1241" s="36" t="str">
        <f t="shared" si="834"/>
        <v/>
      </c>
      <c r="AV1241" s="36" t="str">
        <f t="shared" si="835"/>
        <v/>
      </c>
      <c r="AW1241" s="36" t="str">
        <f t="shared" si="836"/>
        <v/>
      </c>
      <c r="AX1241" s="36" t="str">
        <f t="shared" si="837"/>
        <v/>
      </c>
      <c r="AY1241" s="36" t="str">
        <f t="shared" si="838"/>
        <v/>
      </c>
      <c r="AZ1241" s="36" t="str">
        <f t="shared" si="839"/>
        <v/>
      </c>
      <c r="BA1241" s="36" t="str">
        <f t="shared" si="840"/>
        <v/>
      </c>
      <c r="BB1241" s="36" t="str">
        <f t="shared" si="841"/>
        <v/>
      </c>
      <c r="BC1241" s="36" t="str">
        <f t="shared" si="842"/>
        <v/>
      </c>
      <c r="BD1241" s="36" t="str">
        <f t="shared" si="843"/>
        <v/>
      </c>
      <c r="BE1241" s="36" t="str">
        <f t="shared" si="844"/>
        <v/>
      </c>
      <c r="BF1241" s="36" t="str">
        <f t="shared" si="845"/>
        <v/>
      </c>
      <c r="BG1241" s="36" t="str">
        <f t="shared" si="846"/>
        <v/>
      </c>
      <c r="BH1241" s="36" t="str">
        <f t="shared" si="847"/>
        <v/>
      </c>
      <c r="BI1241" s="36" t="str">
        <f t="shared" si="848"/>
        <v/>
      </c>
      <c r="BJ1241" s="36" t="str">
        <f t="shared" si="849"/>
        <v/>
      </c>
      <c r="BK1241" s="36" t="str">
        <f t="shared" si="850"/>
        <v/>
      </c>
      <c r="BL1241" s="36" t="str">
        <f t="shared" si="851"/>
        <v/>
      </c>
      <c r="BM1241" s="36" t="str">
        <f t="shared" si="852"/>
        <v/>
      </c>
      <c r="BN1241" s="38" t="e">
        <f t="shared" si="811"/>
        <v>#DIV/0!</v>
      </c>
      <c r="BO1241" s="38" t="e">
        <f t="shared" si="812"/>
        <v>#DIV/0!</v>
      </c>
      <c r="BP1241" s="39" t="str">
        <f t="shared" si="813"/>
        <v/>
      </c>
      <c r="BQ1241" s="39" t="str">
        <f t="shared" si="814"/>
        <v/>
      </c>
      <c r="BR1241" s="39" t="str">
        <f t="shared" si="815"/>
        <v/>
      </c>
      <c r="BS1241" s="39" t="str">
        <f t="shared" si="816"/>
        <v/>
      </c>
      <c r="BT1241" s="39" t="str">
        <f t="shared" si="817"/>
        <v/>
      </c>
      <c r="BU1241" s="39" t="str">
        <f t="shared" si="818"/>
        <v/>
      </c>
      <c r="BV1241" s="39" t="str">
        <f t="shared" si="819"/>
        <v/>
      </c>
      <c r="BW1241" s="39" t="str">
        <f t="shared" si="820"/>
        <v/>
      </c>
      <c r="BX1241" s="39" t="str">
        <f t="shared" si="821"/>
        <v/>
      </c>
      <c r="BY1241" s="39" t="str">
        <f t="shared" si="822"/>
        <v/>
      </c>
      <c r="BZ1241" s="39" t="str">
        <f t="shared" si="823"/>
        <v/>
      </c>
      <c r="CA1241" s="39" t="str">
        <f t="shared" si="824"/>
        <v/>
      </c>
      <c r="CB1241" s="39" t="str">
        <f t="shared" si="825"/>
        <v/>
      </c>
      <c r="CC1241" s="39" t="str">
        <f t="shared" si="826"/>
        <v/>
      </c>
      <c r="CD1241" s="39" t="str">
        <f t="shared" si="827"/>
        <v/>
      </c>
      <c r="CE1241" s="39" t="str">
        <f t="shared" si="828"/>
        <v/>
      </c>
      <c r="CF1241" s="39" t="str">
        <f t="shared" si="829"/>
        <v/>
      </c>
      <c r="CG1241" s="39" t="str">
        <f t="shared" si="830"/>
        <v/>
      </c>
      <c r="CH1241" s="39" t="str">
        <f t="shared" si="831"/>
        <v/>
      </c>
      <c r="CI1241" s="39" t="str">
        <f t="shared" si="832"/>
        <v/>
      </c>
    </row>
    <row r="1242" spans="1:87">
      <c r="A1242" s="18"/>
      <c r="B1242" s="15" t="str">
        <f>'Gene Table'!E1241</f>
        <v>hsa-miR-4645-5p</v>
      </c>
      <c r="C1242" s="15" t="str">
        <f>'Gene Table'!B1241</f>
        <v>D15</v>
      </c>
      <c r="D1242" s="16" t="str">
        <f>IF(SUM('Test Sample Data'!D$3:D$98)&gt;10,IF(AND(ISNUMBER('Test Sample Data'!D1241),'Test Sample Data'!D1241&lt;$B$1,'Test Sample Data'!D1241&gt;0),'Test Sample Data'!D1241,$B$1),"")</f>
        <v/>
      </c>
      <c r="E1242" s="17" t="str">
        <f>IF(SUM('Test Sample Data'!E$3:E$98)&gt;10,IF(AND(ISNUMBER('Test Sample Data'!E1241),'Test Sample Data'!E1241&lt;$B$1,'Test Sample Data'!E1241&gt;0),'Test Sample Data'!E1241,$B$1),"")</f>
        <v/>
      </c>
      <c r="F1242" s="17" t="str">
        <f>IF(SUM('Test Sample Data'!F$3:F$98)&gt;10,IF(AND(ISNUMBER('Test Sample Data'!F1241),'Test Sample Data'!F1241&lt;$B$1,'Test Sample Data'!F1241&gt;0),'Test Sample Data'!F1241,$B$1),"")</f>
        <v/>
      </c>
      <c r="G1242" s="17" t="str">
        <f>IF(SUM('Test Sample Data'!G$3:G$98)&gt;10,IF(AND(ISNUMBER('Test Sample Data'!G1241),'Test Sample Data'!G1241&lt;$B$1,'Test Sample Data'!G1241&gt;0),'Test Sample Data'!G1241,$B$1),"")</f>
        <v/>
      </c>
      <c r="H1242" s="17" t="str">
        <f>IF(SUM('Test Sample Data'!H$3:H$98)&gt;10,IF(AND(ISNUMBER('Test Sample Data'!H1241),'Test Sample Data'!H1241&lt;$B$1,'Test Sample Data'!H1241&gt;0),'Test Sample Data'!H1241,$B$1),"")</f>
        <v/>
      </c>
      <c r="I1242" s="17" t="str">
        <f>IF(SUM('Test Sample Data'!I$3:I$98)&gt;10,IF(AND(ISNUMBER('Test Sample Data'!I1241),'Test Sample Data'!I1241&lt;$B$1,'Test Sample Data'!I1241&gt;0),'Test Sample Data'!I1241,$B$1),"")</f>
        <v/>
      </c>
      <c r="J1242" s="17" t="str">
        <f>IF(SUM('Test Sample Data'!J$3:J$98)&gt;10,IF(AND(ISNUMBER('Test Sample Data'!J1241),'Test Sample Data'!J1241&lt;$B$1,'Test Sample Data'!J1241&gt;0),'Test Sample Data'!J1241,$B$1),"")</f>
        <v/>
      </c>
      <c r="K1242" s="17" t="str">
        <f>IF(SUM('Test Sample Data'!K$3:K$98)&gt;10,IF(AND(ISNUMBER('Test Sample Data'!K1241),'Test Sample Data'!K1241&lt;$B$1,'Test Sample Data'!K1241&gt;0),'Test Sample Data'!K1241,$B$1),"")</f>
        <v/>
      </c>
      <c r="L1242" s="17" t="str">
        <f>IF(SUM('Test Sample Data'!L$3:L$98)&gt;10,IF(AND(ISNUMBER('Test Sample Data'!L1241),'Test Sample Data'!L1241&lt;$B$1,'Test Sample Data'!L1241&gt;0),'Test Sample Data'!L1241,$B$1),"")</f>
        <v/>
      </c>
      <c r="M1242" s="17" t="str">
        <f>IF(SUM('Test Sample Data'!M$3:M$98)&gt;10,IF(AND(ISNUMBER('Test Sample Data'!M1241),'Test Sample Data'!M1241&lt;$B$1,'Test Sample Data'!M1241&gt;0),'Test Sample Data'!M1241,$B$1),"")</f>
        <v/>
      </c>
      <c r="N1242" s="17" t="str">
        <f>'Gene Table'!E1241</f>
        <v>hsa-miR-4645-5p</v>
      </c>
      <c r="O1242" s="17" t="str">
        <f>'Gene Table'!B1241</f>
        <v>D15</v>
      </c>
      <c r="P1242" s="17" t="str">
        <f>IF(SUM('Control Sample Data'!D$3:D$98)&gt;10,IF(AND(ISNUMBER('Control Sample Data'!D1241),'Control Sample Data'!D1241&lt;$B$1,'Control Sample Data'!D1241&gt;0),'Control Sample Data'!D1241,$B$1),"")</f>
        <v/>
      </c>
      <c r="Q1242" s="17" t="str">
        <f>IF(SUM('Control Sample Data'!E$3:E$98)&gt;10,IF(AND(ISNUMBER('Control Sample Data'!E1241),'Control Sample Data'!E1241&lt;$B$1,'Control Sample Data'!E1241&gt;0),'Control Sample Data'!E1241,$B$1),"")</f>
        <v/>
      </c>
      <c r="R1242" s="17" t="str">
        <f>IF(SUM('Control Sample Data'!F$3:F$98)&gt;10,IF(AND(ISNUMBER('Control Sample Data'!F1241),'Control Sample Data'!F1241&lt;$B$1,'Control Sample Data'!F1241&gt;0),'Control Sample Data'!F1241,$B$1),"")</f>
        <v/>
      </c>
      <c r="S1242" s="17" t="str">
        <f>IF(SUM('Control Sample Data'!G$3:G$98)&gt;10,IF(AND(ISNUMBER('Control Sample Data'!G1241),'Control Sample Data'!G1241&lt;$B$1,'Control Sample Data'!G1241&gt;0),'Control Sample Data'!G1241,$B$1),"")</f>
        <v/>
      </c>
      <c r="T1242" s="17" t="str">
        <f>IF(SUM('Control Sample Data'!H$3:H$98)&gt;10,IF(AND(ISNUMBER('Control Sample Data'!H1241),'Control Sample Data'!H1241&lt;$B$1,'Control Sample Data'!H1241&gt;0),'Control Sample Data'!H1241,$B$1),"")</f>
        <v/>
      </c>
      <c r="U1242" s="17" t="str">
        <f>IF(SUM('Control Sample Data'!I$3:I$98)&gt;10,IF(AND(ISNUMBER('Control Sample Data'!I1241),'Control Sample Data'!I1241&lt;$B$1,'Control Sample Data'!I1241&gt;0),'Control Sample Data'!I1241,$B$1),"")</f>
        <v/>
      </c>
      <c r="V1242" s="17" t="str">
        <f>IF(SUM('Control Sample Data'!J$3:J$98)&gt;10,IF(AND(ISNUMBER('Control Sample Data'!J1241),'Control Sample Data'!J1241&lt;$B$1,'Control Sample Data'!J1241&gt;0),'Control Sample Data'!J1241,$B$1),"")</f>
        <v/>
      </c>
      <c r="W1242" s="17" t="str">
        <f>IF(SUM('Control Sample Data'!K$3:K$98)&gt;10,IF(AND(ISNUMBER('Control Sample Data'!K1241),'Control Sample Data'!K1241&lt;$B$1,'Control Sample Data'!K1241&gt;0),'Control Sample Data'!K1241,$B$1),"")</f>
        <v/>
      </c>
      <c r="X1242" s="17" t="str">
        <f>IF(SUM('Control Sample Data'!L$3:L$98)&gt;10,IF(AND(ISNUMBER('Control Sample Data'!L1241),'Control Sample Data'!L1241&lt;$B$1,'Control Sample Data'!L1241&gt;0),'Control Sample Data'!L1241,$B$1),"")</f>
        <v/>
      </c>
      <c r="Y1242" s="17" t="str">
        <f>IF(SUM('Control Sample Data'!M$3:M$98)&gt;10,IF(AND(ISNUMBER('Control Sample Data'!M1241),'Control Sample Data'!M1241&lt;$B$1,'Control Sample Data'!M1241&gt;0),'Control Sample Data'!M1241,$B$1),"")</f>
        <v/>
      </c>
      <c r="AT1242" s="36" t="str">
        <f t="shared" si="833"/>
        <v/>
      </c>
      <c r="AU1242" s="36" t="str">
        <f t="shared" si="834"/>
        <v/>
      </c>
      <c r="AV1242" s="36" t="str">
        <f t="shared" si="835"/>
        <v/>
      </c>
      <c r="AW1242" s="36" t="str">
        <f t="shared" si="836"/>
        <v/>
      </c>
      <c r="AX1242" s="36" t="str">
        <f t="shared" si="837"/>
        <v/>
      </c>
      <c r="AY1242" s="36" t="str">
        <f t="shared" si="838"/>
        <v/>
      </c>
      <c r="AZ1242" s="36" t="str">
        <f t="shared" si="839"/>
        <v/>
      </c>
      <c r="BA1242" s="36" t="str">
        <f t="shared" si="840"/>
        <v/>
      </c>
      <c r="BB1242" s="36" t="str">
        <f t="shared" si="841"/>
        <v/>
      </c>
      <c r="BC1242" s="36" t="str">
        <f t="shared" si="842"/>
        <v/>
      </c>
      <c r="BD1242" s="36" t="str">
        <f t="shared" si="843"/>
        <v/>
      </c>
      <c r="BE1242" s="36" t="str">
        <f t="shared" si="844"/>
        <v/>
      </c>
      <c r="BF1242" s="36" t="str">
        <f t="shared" si="845"/>
        <v/>
      </c>
      <c r="BG1242" s="36" t="str">
        <f t="shared" si="846"/>
        <v/>
      </c>
      <c r="BH1242" s="36" t="str">
        <f t="shared" si="847"/>
        <v/>
      </c>
      <c r="BI1242" s="36" t="str">
        <f t="shared" si="848"/>
        <v/>
      </c>
      <c r="BJ1242" s="36" t="str">
        <f t="shared" si="849"/>
        <v/>
      </c>
      <c r="BK1242" s="36" t="str">
        <f t="shared" si="850"/>
        <v/>
      </c>
      <c r="BL1242" s="36" t="str">
        <f t="shared" si="851"/>
        <v/>
      </c>
      <c r="BM1242" s="36" t="str">
        <f t="shared" si="852"/>
        <v/>
      </c>
      <c r="BN1242" s="38" t="e">
        <f t="shared" si="811"/>
        <v>#DIV/0!</v>
      </c>
      <c r="BO1242" s="38" t="e">
        <f t="shared" si="812"/>
        <v>#DIV/0!</v>
      </c>
      <c r="BP1242" s="39" t="str">
        <f t="shared" si="813"/>
        <v/>
      </c>
      <c r="BQ1242" s="39" t="str">
        <f t="shared" si="814"/>
        <v/>
      </c>
      <c r="BR1242" s="39" t="str">
        <f t="shared" si="815"/>
        <v/>
      </c>
      <c r="BS1242" s="39" t="str">
        <f t="shared" si="816"/>
        <v/>
      </c>
      <c r="BT1242" s="39" t="str">
        <f t="shared" si="817"/>
        <v/>
      </c>
      <c r="BU1242" s="39" t="str">
        <f t="shared" si="818"/>
        <v/>
      </c>
      <c r="BV1242" s="39" t="str">
        <f t="shared" si="819"/>
        <v/>
      </c>
      <c r="BW1242" s="39" t="str">
        <f t="shared" si="820"/>
        <v/>
      </c>
      <c r="BX1242" s="39" t="str">
        <f t="shared" si="821"/>
        <v/>
      </c>
      <c r="BY1242" s="39" t="str">
        <f t="shared" si="822"/>
        <v/>
      </c>
      <c r="BZ1242" s="39" t="str">
        <f t="shared" si="823"/>
        <v/>
      </c>
      <c r="CA1242" s="39" t="str">
        <f t="shared" si="824"/>
        <v/>
      </c>
      <c r="CB1242" s="39" t="str">
        <f t="shared" si="825"/>
        <v/>
      </c>
      <c r="CC1242" s="39" t="str">
        <f t="shared" si="826"/>
        <v/>
      </c>
      <c r="CD1242" s="39" t="str">
        <f t="shared" si="827"/>
        <v/>
      </c>
      <c r="CE1242" s="39" t="str">
        <f t="shared" si="828"/>
        <v/>
      </c>
      <c r="CF1242" s="39" t="str">
        <f t="shared" si="829"/>
        <v/>
      </c>
      <c r="CG1242" s="39" t="str">
        <f t="shared" si="830"/>
        <v/>
      </c>
      <c r="CH1242" s="39" t="str">
        <f t="shared" si="831"/>
        <v/>
      </c>
      <c r="CI1242" s="39" t="str">
        <f t="shared" si="832"/>
        <v/>
      </c>
    </row>
    <row r="1243" spans="1:87">
      <c r="A1243" s="18"/>
      <c r="B1243" s="15" t="str">
        <f>'Gene Table'!E1242</f>
        <v>hsa-miR-4697-3p</v>
      </c>
      <c r="C1243" s="15" t="str">
        <f>'Gene Table'!B1242</f>
        <v>D16</v>
      </c>
      <c r="D1243" s="16" t="str">
        <f>IF(SUM('Test Sample Data'!D$3:D$98)&gt;10,IF(AND(ISNUMBER('Test Sample Data'!D1242),'Test Sample Data'!D1242&lt;$B$1,'Test Sample Data'!D1242&gt;0),'Test Sample Data'!D1242,$B$1),"")</f>
        <v/>
      </c>
      <c r="E1243" s="17" t="str">
        <f>IF(SUM('Test Sample Data'!E$3:E$98)&gt;10,IF(AND(ISNUMBER('Test Sample Data'!E1242),'Test Sample Data'!E1242&lt;$B$1,'Test Sample Data'!E1242&gt;0),'Test Sample Data'!E1242,$B$1),"")</f>
        <v/>
      </c>
      <c r="F1243" s="17" t="str">
        <f>IF(SUM('Test Sample Data'!F$3:F$98)&gt;10,IF(AND(ISNUMBER('Test Sample Data'!F1242),'Test Sample Data'!F1242&lt;$B$1,'Test Sample Data'!F1242&gt;0),'Test Sample Data'!F1242,$B$1),"")</f>
        <v/>
      </c>
      <c r="G1243" s="17" t="str">
        <f>IF(SUM('Test Sample Data'!G$3:G$98)&gt;10,IF(AND(ISNUMBER('Test Sample Data'!G1242),'Test Sample Data'!G1242&lt;$B$1,'Test Sample Data'!G1242&gt;0),'Test Sample Data'!G1242,$B$1),"")</f>
        <v/>
      </c>
      <c r="H1243" s="17" t="str">
        <f>IF(SUM('Test Sample Data'!H$3:H$98)&gt;10,IF(AND(ISNUMBER('Test Sample Data'!H1242),'Test Sample Data'!H1242&lt;$B$1,'Test Sample Data'!H1242&gt;0),'Test Sample Data'!H1242,$B$1),"")</f>
        <v/>
      </c>
      <c r="I1243" s="17" t="str">
        <f>IF(SUM('Test Sample Data'!I$3:I$98)&gt;10,IF(AND(ISNUMBER('Test Sample Data'!I1242),'Test Sample Data'!I1242&lt;$B$1,'Test Sample Data'!I1242&gt;0),'Test Sample Data'!I1242,$B$1),"")</f>
        <v/>
      </c>
      <c r="J1243" s="17" t="str">
        <f>IF(SUM('Test Sample Data'!J$3:J$98)&gt;10,IF(AND(ISNUMBER('Test Sample Data'!J1242),'Test Sample Data'!J1242&lt;$B$1,'Test Sample Data'!J1242&gt;0),'Test Sample Data'!J1242,$B$1),"")</f>
        <v/>
      </c>
      <c r="K1243" s="17" t="str">
        <f>IF(SUM('Test Sample Data'!K$3:K$98)&gt;10,IF(AND(ISNUMBER('Test Sample Data'!K1242),'Test Sample Data'!K1242&lt;$B$1,'Test Sample Data'!K1242&gt;0),'Test Sample Data'!K1242,$B$1),"")</f>
        <v/>
      </c>
      <c r="L1243" s="17" t="str">
        <f>IF(SUM('Test Sample Data'!L$3:L$98)&gt;10,IF(AND(ISNUMBER('Test Sample Data'!L1242),'Test Sample Data'!L1242&lt;$B$1,'Test Sample Data'!L1242&gt;0),'Test Sample Data'!L1242,$B$1),"")</f>
        <v/>
      </c>
      <c r="M1243" s="17" t="str">
        <f>IF(SUM('Test Sample Data'!M$3:M$98)&gt;10,IF(AND(ISNUMBER('Test Sample Data'!M1242),'Test Sample Data'!M1242&lt;$B$1,'Test Sample Data'!M1242&gt;0),'Test Sample Data'!M1242,$B$1),"")</f>
        <v/>
      </c>
      <c r="N1243" s="17" t="str">
        <f>'Gene Table'!E1242</f>
        <v>hsa-miR-4697-3p</v>
      </c>
      <c r="O1243" s="17" t="str">
        <f>'Gene Table'!B1242</f>
        <v>D16</v>
      </c>
      <c r="P1243" s="17" t="str">
        <f>IF(SUM('Control Sample Data'!D$3:D$98)&gt;10,IF(AND(ISNUMBER('Control Sample Data'!D1242),'Control Sample Data'!D1242&lt;$B$1,'Control Sample Data'!D1242&gt;0),'Control Sample Data'!D1242,$B$1),"")</f>
        <v/>
      </c>
      <c r="Q1243" s="17" t="str">
        <f>IF(SUM('Control Sample Data'!E$3:E$98)&gt;10,IF(AND(ISNUMBER('Control Sample Data'!E1242),'Control Sample Data'!E1242&lt;$B$1,'Control Sample Data'!E1242&gt;0),'Control Sample Data'!E1242,$B$1),"")</f>
        <v/>
      </c>
      <c r="R1243" s="17" t="str">
        <f>IF(SUM('Control Sample Data'!F$3:F$98)&gt;10,IF(AND(ISNUMBER('Control Sample Data'!F1242),'Control Sample Data'!F1242&lt;$B$1,'Control Sample Data'!F1242&gt;0),'Control Sample Data'!F1242,$B$1),"")</f>
        <v/>
      </c>
      <c r="S1243" s="17" t="str">
        <f>IF(SUM('Control Sample Data'!G$3:G$98)&gt;10,IF(AND(ISNUMBER('Control Sample Data'!G1242),'Control Sample Data'!G1242&lt;$B$1,'Control Sample Data'!G1242&gt;0),'Control Sample Data'!G1242,$B$1),"")</f>
        <v/>
      </c>
      <c r="T1243" s="17" t="str">
        <f>IF(SUM('Control Sample Data'!H$3:H$98)&gt;10,IF(AND(ISNUMBER('Control Sample Data'!H1242),'Control Sample Data'!H1242&lt;$B$1,'Control Sample Data'!H1242&gt;0),'Control Sample Data'!H1242,$B$1),"")</f>
        <v/>
      </c>
      <c r="U1243" s="17" t="str">
        <f>IF(SUM('Control Sample Data'!I$3:I$98)&gt;10,IF(AND(ISNUMBER('Control Sample Data'!I1242),'Control Sample Data'!I1242&lt;$B$1,'Control Sample Data'!I1242&gt;0),'Control Sample Data'!I1242,$B$1),"")</f>
        <v/>
      </c>
      <c r="V1243" s="17" t="str">
        <f>IF(SUM('Control Sample Data'!J$3:J$98)&gt;10,IF(AND(ISNUMBER('Control Sample Data'!J1242),'Control Sample Data'!J1242&lt;$B$1,'Control Sample Data'!J1242&gt;0),'Control Sample Data'!J1242,$B$1),"")</f>
        <v/>
      </c>
      <c r="W1243" s="17" t="str">
        <f>IF(SUM('Control Sample Data'!K$3:K$98)&gt;10,IF(AND(ISNUMBER('Control Sample Data'!K1242),'Control Sample Data'!K1242&lt;$B$1,'Control Sample Data'!K1242&gt;0),'Control Sample Data'!K1242,$B$1),"")</f>
        <v/>
      </c>
      <c r="X1243" s="17" t="str">
        <f>IF(SUM('Control Sample Data'!L$3:L$98)&gt;10,IF(AND(ISNUMBER('Control Sample Data'!L1242),'Control Sample Data'!L1242&lt;$B$1,'Control Sample Data'!L1242&gt;0),'Control Sample Data'!L1242,$B$1),"")</f>
        <v/>
      </c>
      <c r="Y1243" s="17" t="str">
        <f>IF(SUM('Control Sample Data'!M$3:M$98)&gt;10,IF(AND(ISNUMBER('Control Sample Data'!M1242),'Control Sample Data'!M1242&lt;$B$1,'Control Sample Data'!M1242&gt;0),'Control Sample Data'!M1242,$B$1),"")</f>
        <v/>
      </c>
      <c r="AT1243" s="36" t="str">
        <f t="shared" si="833"/>
        <v/>
      </c>
      <c r="AU1243" s="36" t="str">
        <f t="shared" si="834"/>
        <v/>
      </c>
      <c r="AV1243" s="36" t="str">
        <f t="shared" si="835"/>
        <v/>
      </c>
      <c r="AW1243" s="36" t="str">
        <f t="shared" si="836"/>
        <v/>
      </c>
      <c r="AX1243" s="36" t="str">
        <f t="shared" si="837"/>
        <v/>
      </c>
      <c r="AY1243" s="36" t="str">
        <f t="shared" si="838"/>
        <v/>
      </c>
      <c r="AZ1243" s="36" t="str">
        <f t="shared" si="839"/>
        <v/>
      </c>
      <c r="BA1243" s="36" t="str">
        <f t="shared" si="840"/>
        <v/>
      </c>
      <c r="BB1243" s="36" t="str">
        <f t="shared" si="841"/>
        <v/>
      </c>
      <c r="BC1243" s="36" t="str">
        <f t="shared" si="842"/>
        <v/>
      </c>
      <c r="BD1243" s="36" t="str">
        <f t="shared" si="843"/>
        <v/>
      </c>
      <c r="BE1243" s="36" t="str">
        <f t="shared" si="844"/>
        <v/>
      </c>
      <c r="BF1243" s="36" t="str">
        <f t="shared" si="845"/>
        <v/>
      </c>
      <c r="BG1243" s="36" t="str">
        <f t="shared" si="846"/>
        <v/>
      </c>
      <c r="BH1243" s="36" t="str">
        <f t="shared" si="847"/>
        <v/>
      </c>
      <c r="BI1243" s="36" t="str">
        <f t="shared" si="848"/>
        <v/>
      </c>
      <c r="BJ1243" s="36" t="str">
        <f t="shared" si="849"/>
        <v/>
      </c>
      <c r="BK1243" s="36" t="str">
        <f t="shared" si="850"/>
        <v/>
      </c>
      <c r="BL1243" s="36" t="str">
        <f t="shared" si="851"/>
        <v/>
      </c>
      <c r="BM1243" s="36" t="str">
        <f t="shared" si="852"/>
        <v/>
      </c>
      <c r="BN1243" s="38" t="e">
        <f t="shared" si="811"/>
        <v>#DIV/0!</v>
      </c>
      <c r="BO1243" s="38" t="e">
        <f t="shared" si="812"/>
        <v>#DIV/0!</v>
      </c>
      <c r="BP1243" s="39" t="str">
        <f t="shared" si="813"/>
        <v/>
      </c>
      <c r="BQ1243" s="39" t="str">
        <f t="shared" si="814"/>
        <v/>
      </c>
      <c r="BR1243" s="39" t="str">
        <f t="shared" si="815"/>
        <v/>
      </c>
      <c r="BS1243" s="39" t="str">
        <f t="shared" si="816"/>
        <v/>
      </c>
      <c r="BT1243" s="39" t="str">
        <f t="shared" si="817"/>
        <v/>
      </c>
      <c r="BU1243" s="39" t="str">
        <f t="shared" si="818"/>
        <v/>
      </c>
      <c r="BV1243" s="39" t="str">
        <f t="shared" si="819"/>
        <v/>
      </c>
      <c r="BW1243" s="39" t="str">
        <f t="shared" si="820"/>
        <v/>
      </c>
      <c r="BX1243" s="39" t="str">
        <f t="shared" si="821"/>
        <v/>
      </c>
      <c r="BY1243" s="39" t="str">
        <f t="shared" si="822"/>
        <v/>
      </c>
      <c r="BZ1243" s="39" t="str">
        <f t="shared" si="823"/>
        <v/>
      </c>
      <c r="CA1243" s="39" t="str">
        <f t="shared" si="824"/>
        <v/>
      </c>
      <c r="CB1243" s="39" t="str">
        <f t="shared" si="825"/>
        <v/>
      </c>
      <c r="CC1243" s="39" t="str">
        <f t="shared" si="826"/>
        <v/>
      </c>
      <c r="CD1243" s="39" t="str">
        <f t="shared" si="827"/>
        <v/>
      </c>
      <c r="CE1243" s="39" t="str">
        <f t="shared" si="828"/>
        <v/>
      </c>
      <c r="CF1243" s="39" t="str">
        <f t="shared" si="829"/>
        <v/>
      </c>
      <c r="CG1243" s="39" t="str">
        <f t="shared" si="830"/>
        <v/>
      </c>
      <c r="CH1243" s="39" t="str">
        <f t="shared" si="831"/>
        <v/>
      </c>
      <c r="CI1243" s="39" t="str">
        <f t="shared" si="832"/>
        <v/>
      </c>
    </row>
    <row r="1244" spans="1:87">
      <c r="A1244" s="18"/>
      <c r="B1244" s="15" t="str">
        <f>'Gene Table'!E1243</f>
        <v>hsa-miR-4645-3p</v>
      </c>
      <c r="C1244" s="15" t="str">
        <f>'Gene Table'!B1243</f>
        <v>D17</v>
      </c>
      <c r="D1244" s="16" t="str">
        <f>IF(SUM('Test Sample Data'!D$3:D$98)&gt;10,IF(AND(ISNUMBER('Test Sample Data'!D1243),'Test Sample Data'!D1243&lt;$B$1,'Test Sample Data'!D1243&gt;0),'Test Sample Data'!D1243,$B$1),"")</f>
        <v/>
      </c>
      <c r="E1244" s="17" t="str">
        <f>IF(SUM('Test Sample Data'!E$3:E$98)&gt;10,IF(AND(ISNUMBER('Test Sample Data'!E1243),'Test Sample Data'!E1243&lt;$B$1,'Test Sample Data'!E1243&gt;0),'Test Sample Data'!E1243,$B$1),"")</f>
        <v/>
      </c>
      <c r="F1244" s="17" t="str">
        <f>IF(SUM('Test Sample Data'!F$3:F$98)&gt;10,IF(AND(ISNUMBER('Test Sample Data'!F1243),'Test Sample Data'!F1243&lt;$B$1,'Test Sample Data'!F1243&gt;0),'Test Sample Data'!F1243,$B$1),"")</f>
        <v/>
      </c>
      <c r="G1244" s="17" t="str">
        <f>IF(SUM('Test Sample Data'!G$3:G$98)&gt;10,IF(AND(ISNUMBER('Test Sample Data'!G1243),'Test Sample Data'!G1243&lt;$B$1,'Test Sample Data'!G1243&gt;0),'Test Sample Data'!G1243,$B$1),"")</f>
        <v/>
      </c>
      <c r="H1244" s="17" t="str">
        <f>IF(SUM('Test Sample Data'!H$3:H$98)&gt;10,IF(AND(ISNUMBER('Test Sample Data'!H1243),'Test Sample Data'!H1243&lt;$B$1,'Test Sample Data'!H1243&gt;0),'Test Sample Data'!H1243,$B$1),"")</f>
        <v/>
      </c>
      <c r="I1244" s="17" t="str">
        <f>IF(SUM('Test Sample Data'!I$3:I$98)&gt;10,IF(AND(ISNUMBER('Test Sample Data'!I1243),'Test Sample Data'!I1243&lt;$B$1,'Test Sample Data'!I1243&gt;0),'Test Sample Data'!I1243,$B$1),"")</f>
        <v/>
      </c>
      <c r="J1244" s="17" t="str">
        <f>IF(SUM('Test Sample Data'!J$3:J$98)&gt;10,IF(AND(ISNUMBER('Test Sample Data'!J1243),'Test Sample Data'!J1243&lt;$B$1,'Test Sample Data'!J1243&gt;0),'Test Sample Data'!J1243,$B$1),"")</f>
        <v/>
      </c>
      <c r="K1244" s="17" t="str">
        <f>IF(SUM('Test Sample Data'!K$3:K$98)&gt;10,IF(AND(ISNUMBER('Test Sample Data'!K1243),'Test Sample Data'!K1243&lt;$B$1,'Test Sample Data'!K1243&gt;0),'Test Sample Data'!K1243,$B$1),"")</f>
        <v/>
      </c>
      <c r="L1244" s="17" t="str">
        <f>IF(SUM('Test Sample Data'!L$3:L$98)&gt;10,IF(AND(ISNUMBER('Test Sample Data'!L1243),'Test Sample Data'!L1243&lt;$B$1,'Test Sample Data'!L1243&gt;0),'Test Sample Data'!L1243,$B$1),"")</f>
        <v/>
      </c>
      <c r="M1244" s="17" t="str">
        <f>IF(SUM('Test Sample Data'!M$3:M$98)&gt;10,IF(AND(ISNUMBER('Test Sample Data'!M1243),'Test Sample Data'!M1243&lt;$B$1,'Test Sample Data'!M1243&gt;0),'Test Sample Data'!M1243,$B$1),"")</f>
        <v/>
      </c>
      <c r="N1244" s="17" t="str">
        <f>'Gene Table'!E1243</f>
        <v>hsa-miR-4645-3p</v>
      </c>
      <c r="O1244" s="17" t="str">
        <f>'Gene Table'!B1243</f>
        <v>D17</v>
      </c>
      <c r="P1244" s="17" t="str">
        <f>IF(SUM('Control Sample Data'!D$3:D$98)&gt;10,IF(AND(ISNUMBER('Control Sample Data'!D1243),'Control Sample Data'!D1243&lt;$B$1,'Control Sample Data'!D1243&gt;0),'Control Sample Data'!D1243,$B$1),"")</f>
        <v/>
      </c>
      <c r="Q1244" s="17" t="str">
        <f>IF(SUM('Control Sample Data'!E$3:E$98)&gt;10,IF(AND(ISNUMBER('Control Sample Data'!E1243),'Control Sample Data'!E1243&lt;$B$1,'Control Sample Data'!E1243&gt;0),'Control Sample Data'!E1243,$B$1),"")</f>
        <v/>
      </c>
      <c r="R1244" s="17" t="str">
        <f>IF(SUM('Control Sample Data'!F$3:F$98)&gt;10,IF(AND(ISNUMBER('Control Sample Data'!F1243),'Control Sample Data'!F1243&lt;$B$1,'Control Sample Data'!F1243&gt;0),'Control Sample Data'!F1243,$B$1),"")</f>
        <v/>
      </c>
      <c r="S1244" s="17" t="str">
        <f>IF(SUM('Control Sample Data'!G$3:G$98)&gt;10,IF(AND(ISNUMBER('Control Sample Data'!G1243),'Control Sample Data'!G1243&lt;$B$1,'Control Sample Data'!G1243&gt;0),'Control Sample Data'!G1243,$B$1),"")</f>
        <v/>
      </c>
      <c r="T1244" s="17" t="str">
        <f>IF(SUM('Control Sample Data'!H$3:H$98)&gt;10,IF(AND(ISNUMBER('Control Sample Data'!H1243),'Control Sample Data'!H1243&lt;$B$1,'Control Sample Data'!H1243&gt;0),'Control Sample Data'!H1243,$B$1),"")</f>
        <v/>
      </c>
      <c r="U1244" s="17" t="str">
        <f>IF(SUM('Control Sample Data'!I$3:I$98)&gt;10,IF(AND(ISNUMBER('Control Sample Data'!I1243),'Control Sample Data'!I1243&lt;$B$1,'Control Sample Data'!I1243&gt;0),'Control Sample Data'!I1243,$B$1),"")</f>
        <v/>
      </c>
      <c r="V1244" s="17" t="str">
        <f>IF(SUM('Control Sample Data'!J$3:J$98)&gt;10,IF(AND(ISNUMBER('Control Sample Data'!J1243),'Control Sample Data'!J1243&lt;$B$1,'Control Sample Data'!J1243&gt;0),'Control Sample Data'!J1243,$B$1),"")</f>
        <v/>
      </c>
      <c r="W1244" s="17" t="str">
        <f>IF(SUM('Control Sample Data'!K$3:K$98)&gt;10,IF(AND(ISNUMBER('Control Sample Data'!K1243),'Control Sample Data'!K1243&lt;$B$1,'Control Sample Data'!K1243&gt;0),'Control Sample Data'!K1243,$B$1),"")</f>
        <v/>
      </c>
      <c r="X1244" s="17" t="str">
        <f>IF(SUM('Control Sample Data'!L$3:L$98)&gt;10,IF(AND(ISNUMBER('Control Sample Data'!L1243),'Control Sample Data'!L1243&lt;$B$1,'Control Sample Data'!L1243&gt;0),'Control Sample Data'!L1243,$B$1),"")</f>
        <v/>
      </c>
      <c r="Y1244" s="17" t="str">
        <f>IF(SUM('Control Sample Data'!M$3:M$98)&gt;10,IF(AND(ISNUMBER('Control Sample Data'!M1243),'Control Sample Data'!M1243&lt;$B$1,'Control Sample Data'!M1243&gt;0),'Control Sample Data'!M1243,$B$1),"")</f>
        <v/>
      </c>
      <c r="AT1244" s="36" t="str">
        <f t="shared" si="833"/>
        <v/>
      </c>
      <c r="AU1244" s="36" t="str">
        <f t="shared" si="834"/>
        <v/>
      </c>
      <c r="AV1244" s="36" t="str">
        <f t="shared" si="835"/>
        <v/>
      </c>
      <c r="AW1244" s="36" t="str">
        <f t="shared" si="836"/>
        <v/>
      </c>
      <c r="AX1244" s="36" t="str">
        <f t="shared" si="837"/>
        <v/>
      </c>
      <c r="AY1244" s="36" t="str">
        <f t="shared" si="838"/>
        <v/>
      </c>
      <c r="AZ1244" s="36" t="str">
        <f t="shared" si="839"/>
        <v/>
      </c>
      <c r="BA1244" s="36" t="str">
        <f t="shared" si="840"/>
        <v/>
      </c>
      <c r="BB1244" s="36" t="str">
        <f t="shared" si="841"/>
        <v/>
      </c>
      <c r="BC1244" s="36" t="str">
        <f t="shared" si="842"/>
        <v/>
      </c>
      <c r="BD1244" s="36" t="str">
        <f t="shared" si="843"/>
        <v/>
      </c>
      <c r="BE1244" s="36" t="str">
        <f t="shared" si="844"/>
        <v/>
      </c>
      <c r="BF1244" s="36" t="str">
        <f t="shared" si="845"/>
        <v/>
      </c>
      <c r="BG1244" s="36" t="str">
        <f t="shared" si="846"/>
        <v/>
      </c>
      <c r="BH1244" s="36" t="str">
        <f t="shared" si="847"/>
        <v/>
      </c>
      <c r="BI1244" s="36" t="str">
        <f t="shared" si="848"/>
        <v/>
      </c>
      <c r="BJ1244" s="36" t="str">
        <f t="shared" si="849"/>
        <v/>
      </c>
      <c r="BK1244" s="36" t="str">
        <f t="shared" si="850"/>
        <v/>
      </c>
      <c r="BL1244" s="36" t="str">
        <f t="shared" si="851"/>
        <v/>
      </c>
      <c r="BM1244" s="36" t="str">
        <f t="shared" si="852"/>
        <v/>
      </c>
      <c r="BN1244" s="38" t="e">
        <f t="shared" si="811"/>
        <v>#DIV/0!</v>
      </c>
      <c r="BO1244" s="38" t="e">
        <f t="shared" si="812"/>
        <v>#DIV/0!</v>
      </c>
      <c r="BP1244" s="39" t="str">
        <f t="shared" si="813"/>
        <v/>
      </c>
      <c r="BQ1244" s="39" t="str">
        <f t="shared" si="814"/>
        <v/>
      </c>
      <c r="BR1244" s="39" t="str">
        <f t="shared" si="815"/>
        <v/>
      </c>
      <c r="BS1244" s="39" t="str">
        <f t="shared" si="816"/>
        <v/>
      </c>
      <c r="BT1244" s="39" t="str">
        <f t="shared" si="817"/>
        <v/>
      </c>
      <c r="BU1244" s="39" t="str">
        <f t="shared" si="818"/>
        <v/>
      </c>
      <c r="BV1244" s="39" t="str">
        <f t="shared" si="819"/>
        <v/>
      </c>
      <c r="BW1244" s="39" t="str">
        <f t="shared" si="820"/>
        <v/>
      </c>
      <c r="BX1244" s="39" t="str">
        <f t="shared" si="821"/>
        <v/>
      </c>
      <c r="BY1244" s="39" t="str">
        <f t="shared" si="822"/>
        <v/>
      </c>
      <c r="BZ1244" s="39" t="str">
        <f t="shared" si="823"/>
        <v/>
      </c>
      <c r="CA1244" s="39" t="str">
        <f t="shared" si="824"/>
        <v/>
      </c>
      <c r="CB1244" s="39" t="str">
        <f t="shared" si="825"/>
        <v/>
      </c>
      <c r="CC1244" s="39" t="str">
        <f t="shared" si="826"/>
        <v/>
      </c>
      <c r="CD1244" s="39" t="str">
        <f t="shared" si="827"/>
        <v/>
      </c>
      <c r="CE1244" s="39" t="str">
        <f t="shared" si="828"/>
        <v/>
      </c>
      <c r="CF1244" s="39" t="str">
        <f t="shared" si="829"/>
        <v/>
      </c>
      <c r="CG1244" s="39" t="str">
        <f t="shared" si="830"/>
        <v/>
      </c>
      <c r="CH1244" s="39" t="str">
        <f t="shared" si="831"/>
        <v/>
      </c>
      <c r="CI1244" s="39" t="str">
        <f t="shared" si="832"/>
        <v/>
      </c>
    </row>
    <row r="1245" spans="1:87">
      <c r="A1245" s="18"/>
      <c r="B1245" s="15" t="str">
        <f>'Gene Table'!E1244</f>
        <v>hsa-miR-4699-5p</v>
      </c>
      <c r="C1245" s="15" t="str">
        <f>'Gene Table'!B1244</f>
        <v>D18</v>
      </c>
      <c r="D1245" s="16" t="str">
        <f>IF(SUM('Test Sample Data'!D$3:D$98)&gt;10,IF(AND(ISNUMBER('Test Sample Data'!D1244),'Test Sample Data'!D1244&lt;$B$1,'Test Sample Data'!D1244&gt;0),'Test Sample Data'!D1244,$B$1),"")</f>
        <v/>
      </c>
      <c r="E1245" s="17" t="str">
        <f>IF(SUM('Test Sample Data'!E$3:E$98)&gt;10,IF(AND(ISNUMBER('Test Sample Data'!E1244),'Test Sample Data'!E1244&lt;$B$1,'Test Sample Data'!E1244&gt;0),'Test Sample Data'!E1244,$B$1),"")</f>
        <v/>
      </c>
      <c r="F1245" s="17" t="str">
        <f>IF(SUM('Test Sample Data'!F$3:F$98)&gt;10,IF(AND(ISNUMBER('Test Sample Data'!F1244),'Test Sample Data'!F1244&lt;$B$1,'Test Sample Data'!F1244&gt;0),'Test Sample Data'!F1244,$B$1),"")</f>
        <v/>
      </c>
      <c r="G1245" s="17" t="str">
        <f>IF(SUM('Test Sample Data'!G$3:G$98)&gt;10,IF(AND(ISNUMBER('Test Sample Data'!G1244),'Test Sample Data'!G1244&lt;$B$1,'Test Sample Data'!G1244&gt;0),'Test Sample Data'!G1244,$B$1),"")</f>
        <v/>
      </c>
      <c r="H1245" s="17" t="str">
        <f>IF(SUM('Test Sample Data'!H$3:H$98)&gt;10,IF(AND(ISNUMBER('Test Sample Data'!H1244),'Test Sample Data'!H1244&lt;$B$1,'Test Sample Data'!H1244&gt;0),'Test Sample Data'!H1244,$B$1),"")</f>
        <v/>
      </c>
      <c r="I1245" s="17" t="str">
        <f>IF(SUM('Test Sample Data'!I$3:I$98)&gt;10,IF(AND(ISNUMBER('Test Sample Data'!I1244),'Test Sample Data'!I1244&lt;$B$1,'Test Sample Data'!I1244&gt;0),'Test Sample Data'!I1244,$B$1),"")</f>
        <v/>
      </c>
      <c r="J1245" s="17" t="str">
        <f>IF(SUM('Test Sample Data'!J$3:J$98)&gt;10,IF(AND(ISNUMBER('Test Sample Data'!J1244),'Test Sample Data'!J1244&lt;$B$1,'Test Sample Data'!J1244&gt;0),'Test Sample Data'!J1244,$B$1),"")</f>
        <v/>
      </c>
      <c r="K1245" s="17" t="str">
        <f>IF(SUM('Test Sample Data'!K$3:K$98)&gt;10,IF(AND(ISNUMBER('Test Sample Data'!K1244),'Test Sample Data'!K1244&lt;$B$1,'Test Sample Data'!K1244&gt;0),'Test Sample Data'!K1244,$B$1),"")</f>
        <v/>
      </c>
      <c r="L1245" s="17" t="str">
        <f>IF(SUM('Test Sample Data'!L$3:L$98)&gt;10,IF(AND(ISNUMBER('Test Sample Data'!L1244),'Test Sample Data'!L1244&lt;$B$1,'Test Sample Data'!L1244&gt;0),'Test Sample Data'!L1244,$B$1),"")</f>
        <v/>
      </c>
      <c r="M1245" s="17" t="str">
        <f>IF(SUM('Test Sample Data'!M$3:M$98)&gt;10,IF(AND(ISNUMBER('Test Sample Data'!M1244),'Test Sample Data'!M1244&lt;$B$1,'Test Sample Data'!M1244&gt;0),'Test Sample Data'!M1244,$B$1),"")</f>
        <v/>
      </c>
      <c r="N1245" s="17" t="str">
        <f>'Gene Table'!E1244</f>
        <v>hsa-miR-4699-5p</v>
      </c>
      <c r="O1245" s="17" t="str">
        <f>'Gene Table'!B1244</f>
        <v>D18</v>
      </c>
      <c r="P1245" s="17" t="str">
        <f>IF(SUM('Control Sample Data'!D$3:D$98)&gt;10,IF(AND(ISNUMBER('Control Sample Data'!D1244),'Control Sample Data'!D1244&lt;$B$1,'Control Sample Data'!D1244&gt;0),'Control Sample Data'!D1244,$B$1),"")</f>
        <v/>
      </c>
      <c r="Q1245" s="17" t="str">
        <f>IF(SUM('Control Sample Data'!E$3:E$98)&gt;10,IF(AND(ISNUMBER('Control Sample Data'!E1244),'Control Sample Data'!E1244&lt;$B$1,'Control Sample Data'!E1244&gt;0),'Control Sample Data'!E1244,$B$1),"")</f>
        <v/>
      </c>
      <c r="R1245" s="17" t="str">
        <f>IF(SUM('Control Sample Data'!F$3:F$98)&gt;10,IF(AND(ISNUMBER('Control Sample Data'!F1244),'Control Sample Data'!F1244&lt;$B$1,'Control Sample Data'!F1244&gt;0),'Control Sample Data'!F1244,$B$1),"")</f>
        <v/>
      </c>
      <c r="S1245" s="17" t="str">
        <f>IF(SUM('Control Sample Data'!G$3:G$98)&gt;10,IF(AND(ISNUMBER('Control Sample Data'!G1244),'Control Sample Data'!G1244&lt;$B$1,'Control Sample Data'!G1244&gt;0),'Control Sample Data'!G1244,$B$1),"")</f>
        <v/>
      </c>
      <c r="T1245" s="17" t="str">
        <f>IF(SUM('Control Sample Data'!H$3:H$98)&gt;10,IF(AND(ISNUMBER('Control Sample Data'!H1244),'Control Sample Data'!H1244&lt;$B$1,'Control Sample Data'!H1244&gt;0),'Control Sample Data'!H1244,$B$1),"")</f>
        <v/>
      </c>
      <c r="U1245" s="17" t="str">
        <f>IF(SUM('Control Sample Data'!I$3:I$98)&gt;10,IF(AND(ISNUMBER('Control Sample Data'!I1244),'Control Sample Data'!I1244&lt;$B$1,'Control Sample Data'!I1244&gt;0),'Control Sample Data'!I1244,$B$1),"")</f>
        <v/>
      </c>
      <c r="V1245" s="17" t="str">
        <f>IF(SUM('Control Sample Data'!J$3:J$98)&gt;10,IF(AND(ISNUMBER('Control Sample Data'!J1244),'Control Sample Data'!J1244&lt;$B$1,'Control Sample Data'!J1244&gt;0),'Control Sample Data'!J1244,$B$1),"")</f>
        <v/>
      </c>
      <c r="W1245" s="17" t="str">
        <f>IF(SUM('Control Sample Data'!K$3:K$98)&gt;10,IF(AND(ISNUMBER('Control Sample Data'!K1244),'Control Sample Data'!K1244&lt;$B$1,'Control Sample Data'!K1244&gt;0),'Control Sample Data'!K1244,$B$1),"")</f>
        <v/>
      </c>
      <c r="X1245" s="17" t="str">
        <f>IF(SUM('Control Sample Data'!L$3:L$98)&gt;10,IF(AND(ISNUMBER('Control Sample Data'!L1244),'Control Sample Data'!L1244&lt;$B$1,'Control Sample Data'!L1244&gt;0),'Control Sample Data'!L1244,$B$1),"")</f>
        <v/>
      </c>
      <c r="Y1245" s="17" t="str">
        <f>IF(SUM('Control Sample Data'!M$3:M$98)&gt;10,IF(AND(ISNUMBER('Control Sample Data'!M1244),'Control Sample Data'!M1244&lt;$B$1,'Control Sample Data'!M1244&gt;0),'Control Sample Data'!M1244,$B$1),"")</f>
        <v/>
      </c>
      <c r="AT1245" s="36" t="str">
        <f t="shared" si="833"/>
        <v/>
      </c>
      <c r="AU1245" s="36" t="str">
        <f t="shared" si="834"/>
        <v/>
      </c>
      <c r="AV1245" s="36" t="str">
        <f t="shared" si="835"/>
        <v/>
      </c>
      <c r="AW1245" s="36" t="str">
        <f t="shared" si="836"/>
        <v/>
      </c>
      <c r="AX1245" s="36" t="str">
        <f t="shared" si="837"/>
        <v/>
      </c>
      <c r="AY1245" s="36" t="str">
        <f t="shared" si="838"/>
        <v/>
      </c>
      <c r="AZ1245" s="36" t="str">
        <f t="shared" si="839"/>
        <v/>
      </c>
      <c r="BA1245" s="36" t="str">
        <f t="shared" si="840"/>
        <v/>
      </c>
      <c r="BB1245" s="36" t="str">
        <f t="shared" si="841"/>
        <v/>
      </c>
      <c r="BC1245" s="36" t="str">
        <f t="shared" si="842"/>
        <v/>
      </c>
      <c r="BD1245" s="36" t="str">
        <f t="shared" si="843"/>
        <v/>
      </c>
      <c r="BE1245" s="36" t="str">
        <f t="shared" si="844"/>
        <v/>
      </c>
      <c r="BF1245" s="36" t="str">
        <f t="shared" si="845"/>
        <v/>
      </c>
      <c r="BG1245" s="36" t="str">
        <f t="shared" si="846"/>
        <v/>
      </c>
      <c r="BH1245" s="36" t="str">
        <f t="shared" si="847"/>
        <v/>
      </c>
      <c r="BI1245" s="36" t="str">
        <f t="shared" si="848"/>
        <v/>
      </c>
      <c r="BJ1245" s="36" t="str">
        <f t="shared" si="849"/>
        <v/>
      </c>
      <c r="BK1245" s="36" t="str">
        <f t="shared" si="850"/>
        <v/>
      </c>
      <c r="BL1245" s="36" t="str">
        <f t="shared" si="851"/>
        <v/>
      </c>
      <c r="BM1245" s="36" t="str">
        <f t="shared" si="852"/>
        <v/>
      </c>
      <c r="BN1245" s="38" t="e">
        <f t="shared" si="811"/>
        <v>#DIV/0!</v>
      </c>
      <c r="BO1245" s="38" t="e">
        <f t="shared" si="812"/>
        <v>#DIV/0!</v>
      </c>
      <c r="BP1245" s="39" t="str">
        <f t="shared" si="813"/>
        <v/>
      </c>
      <c r="BQ1245" s="39" t="str">
        <f t="shared" si="814"/>
        <v/>
      </c>
      <c r="BR1245" s="39" t="str">
        <f t="shared" si="815"/>
        <v/>
      </c>
      <c r="BS1245" s="39" t="str">
        <f t="shared" si="816"/>
        <v/>
      </c>
      <c r="BT1245" s="39" t="str">
        <f t="shared" si="817"/>
        <v/>
      </c>
      <c r="BU1245" s="39" t="str">
        <f t="shared" si="818"/>
        <v/>
      </c>
      <c r="BV1245" s="39" t="str">
        <f t="shared" si="819"/>
        <v/>
      </c>
      <c r="BW1245" s="39" t="str">
        <f t="shared" si="820"/>
        <v/>
      </c>
      <c r="BX1245" s="39" t="str">
        <f t="shared" si="821"/>
        <v/>
      </c>
      <c r="BY1245" s="39" t="str">
        <f t="shared" si="822"/>
        <v/>
      </c>
      <c r="BZ1245" s="39" t="str">
        <f t="shared" si="823"/>
        <v/>
      </c>
      <c r="CA1245" s="39" t="str">
        <f t="shared" si="824"/>
        <v/>
      </c>
      <c r="CB1245" s="39" t="str">
        <f t="shared" si="825"/>
        <v/>
      </c>
      <c r="CC1245" s="39" t="str">
        <f t="shared" si="826"/>
        <v/>
      </c>
      <c r="CD1245" s="39" t="str">
        <f t="shared" si="827"/>
        <v/>
      </c>
      <c r="CE1245" s="39" t="str">
        <f t="shared" si="828"/>
        <v/>
      </c>
      <c r="CF1245" s="39" t="str">
        <f t="shared" si="829"/>
        <v/>
      </c>
      <c r="CG1245" s="39" t="str">
        <f t="shared" si="830"/>
        <v/>
      </c>
      <c r="CH1245" s="39" t="str">
        <f t="shared" si="831"/>
        <v/>
      </c>
      <c r="CI1245" s="39" t="str">
        <f t="shared" si="832"/>
        <v/>
      </c>
    </row>
    <row r="1246" spans="1:87">
      <c r="A1246" s="18"/>
      <c r="B1246" s="15" t="str">
        <f>'Gene Table'!E1245</f>
        <v>hsa-miR-4646-5p</v>
      </c>
      <c r="C1246" s="15" t="str">
        <f>'Gene Table'!B1245</f>
        <v>D19</v>
      </c>
      <c r="D1246" s="16" t="str">
        <f>IF(SUM('Test Sample Data'!D$3:D$98)&gt;10,IF(AND(ISNUMBER('Test Sample Data'!D1245),'Test Sample Data'!D1245&lt;$B$1,'Test Sample Data'!D1245&gt;0),'Test Sample Data'!D1245,$B$1),"")</f>
        <v/>
      </c>
      <c r="E1246" s="17" t="str">
        <f>IF(SUM('Test Sample Data'!E$3:E$98)&gt;10,IF(AND(ISNUMBER('Test Sample Data'!E1245),'Test Sample Data'!E1245&lt;$B$1,'Test Sample Data'!E1245&gt;0),'Test Sample Data'!E1245,$B$1),"")</f>
        <v/>
      </c>
      <c r="F1246" s="17" t="str">
        <f>IF(SUM('Test Sample Data'!F$3:F$98)&gt;10,IF(AND(ISNUMBER('Test Sample Data'!F1245),'Test Sample Data'!F1245&lt;$B$1,'Test Sample Data'!F1245&gt;0),'Test Sample Data'!F1245,$B$1),"")</f>
        <v/>
      </c>
      <c r="G1246" s="17" t="str">
        <f>IF(SUM('Test Sample Data'!G$3:G$98)&gt;10,IF(AND(ISNUMBER('Test Sample Data'!G1245),'Test Sample Data'!G1245&lt;$B$1,'Test Sample Data'!G1245&gt;0),'Test Sample Data'!G1245,$B$1),"")</f>
        <v/>
      </c>
      <c r="H1246" s="17" t="str">
        <f>IF(SUM('Test Sample Data'!H$3:H$98)&gt;10,IF(AND(ISNUMBER('Test Sample Data'!H1245),'Test Sample Data'!H1245&lt;$B$1,'Test Sample Data'!H1245&gt;0),'Test Sample Data'!H1245,$B$1),"")</f>
        <v/>
      </c>
      <c r="I1246" s="17" t="str">
        <f>IF(SUM('Test Sample Data'!I$3:I$98)&gt;10,IF(AND(ISNUMBER('Test Sample Data'!I1245),'Test Sample Data'!I1245&lt;$B$1,'Test Sample Data'!I1245&gt;0),'Test Sample Data'!I1245,$B$1),"")</f>
        <v/>
      </c>
      <c r="J1246" s="17" t="str">
        <f>IF(SUM('Test Sample Data'!J$3:J$98)&gt;10,IF(AND(ISNUMBER('Test Sample Data'!J1245),'Test Sample Data'!J1245&lt;$B$1,'Test Sample Data'!J1245&gt;0),'Test Sample Data'!J1245,$B$1),"")</f>
        <v/>
      </c>
      <c r="K1246" s="17" t="str">
        <f>IF(SUM('Test Sample Data'!K$3:K$98)&gt;10,IF(AND(ISNUMBER('Test Sample Data'!K1245),'Test Sample Data'!K1245&lt;$B$1,'Test Sample Data'!K1245&gt;0),'Test Sample Data'!K1245,$B$1),"")</f>
        <v/>
      </c>
      <c r="L1246" s="17" t="str">
        <f>IF(SUM('Test Sample Data'!L$3:L$98)&gt;10,IF(AND(ISNUMBER('Test Sample Data'!L1245),'Test Sample Data'!L1245&lt;$B$1,'Test Sample Data'!L1245&gt;0),'Test Sample Data'!L1245,$B$1),"")</f>
        <v/>
      </c>
      <c r="M1246" s="17" t="str">
        <f>IF(SUM('Test Sample Data'!M$3:M$98)&gt;10,IF(AND(ISNUMBER('Test Sample Data'!M1245),'Test Sample Data'!M1245&lt;$B$1,'Test Sample Data'!M1245&gt;0),'Test Sample Data'!M1245,$B$1),"")</f>
        <v/>
      </c>
      <c r="N1246" s="17" t="str">
        <f>'Gene Table'!E1245</f>
        <v>hsa-miR-4646-5p</v>
      </c>
      <c r="O1246" s="17" t="str">
        <f>'Gene Table'!B1245</f>
        <v>D19</v>
      </c>
      <c r="P1246" s="17" t="str">
        <f>IF(SUM('Control Sample Data'!D$3:D$98)&gt;10,IF(AND(ISNUMBER('Control Sample Data'!D1245),'Control Sample Data'!D1245&lt;$B$1,'Control Sample Data'!D1245&gt;0),'Control Sample Data'!D1245,$B$1),"")</f>
        <v/>
      </c>
      <c r="Q1246" s="17" t="str">
        <f>IF(SUM('Control Sample Data'!E$3:E$98)&gt;10,IF(AND(ISNUMBER('Control Sample Data'!E1245),'Control Sample Data'!E1245&lt;$B$1,'Control Sample Data'!E1245&gt;0),'Control Sample Data'!E1245,$B$1),"")</f>
        <v/>
      </c>
      <c r="R1246" s="17" t="str">
        <f>IF(SUM('Control Sample Data'!F$3:F$98)&gt;10,IF(AND(ISNUMBER('Control Sample Data'!F1245),'Control Sample Data'!F1245&lt;$B$1,'Control Sample Data'!F1245&gt;0),'Control Sample Data'!F1245,$B$1),"")</f>
        <v/>
      </c>
      <c r="S1246" s="17" t="str">
        <f>IF(SUM('Control Sample Data'!G$3:G$98)&gt;10,IF(AND(ISNUMBER('Control Sample Data'!G1245),'Control Sample Data'!G1245&lt;$B$1,'Control Sample Data'!G1245&gt;0),'Control Sample Data'!G1245,$B$1),"")</f>
        <v/>
      </c>
      <c r="T1246" s="17" t="str">
        <f>IF(SUM('Control Sample Data'!H$3:H$98)&gt;10,IF(AND(ISNUMBER('Control Sample Data'!H1245),'Control Sample Data'!H1245&lt;$B$1,'Control Sample Data'!H1245&gt;0),'Control Sample Data'!H1245,$B$1),"")</f>
        <v/>
      </c>
      <c r="U1246" s="17" t="str">
        <f>IF(SUM('Control Sample Data'!I$3:I$98)&gt;10,IF(AND(ISNUMBER('Control Sample Data'!I1245),'Control Sample Data'!I1245&lt;$B$1,'Control Sample Data'!I1245&gt;0),'Control Sample Data'!I1245,$B$1),"")</f>
        <v/>
      </c>
      <c r="V1246" s="17" t="str">
        <f>IF(SUM('Control Sample Data'!J$3:J$98)&gt;10,IF(AND(ISNUMBER('Control Sample Data'!J1245),'Control Sample Data'!J1245&lt;$B$1,'Control Sample Data'!J1245&gt;0),'Control Sample Data'!J1245,$B$1),"")</f>
        <v/>
      </c>
      <c r="W1246" s="17" t="str">
        <f>IF(SUM('Control Sample Data'!K$3:K$98)&gt;10,IF(AND(ISNUMBER('Control Sample Data'!K1245),'Control Sample Data'!K1245&lt;$B$1,'Control Sample Data'!K1245&gt;0),'Control Sample Data'!K1245,$B$1),"")</f>
        <v/>
      </c>
      <c r="X1246" s="17" t="str">
        <f>IF(SUM('Control Sample Data'!L$3:L$98)&gt;10,IF(AND(ISNUMBER('Control Sample Data'!L1245),'Control Sample Data'!L1245&lt;$B$1,'Control Sample Data'!L1245&gt;0),'Control Sample Data'!L1245,$B$1),"")</f>
        <v/>
      </c>
      <c r="Y1246" s="17" t="str">
        <f>IF(SUM('Control Sample Data'!M$3:M$98)&gt;10,IF(AND(ISNUMBER('Control Sample Data'!M1245),'Control Sample Data'!M1245&lt;$B$1,'Control Sample Data'!M1245&gt;0),'Control Sample Data'!M1245,$B$1),"")</f>
        <v/>
      </c>
      <c r="AT1246" s="36" t="str">
        <f t="shared" si="833"/>
        <v/>
      </c>
      <c r="AU1246" s="36" t="str">
        <f t="shared" si="834"/>
        <v/>
      </c>
      <c r="AV1246" s="36" t="str">
        <f t="shared" si="835"/>
        <v/>
      </c>
      <c r="AW1246" s="36" t="str">
        <f t="shared" si="836"/>
        <v/>
      </c>
      <c r="AX1246" s="36" t="str">
        <f t="shared" si="837"/>
        <v/>
      </c>
      <c r="AY1246" s="36" t="str">
        <f t="shared" si="838"/>
        <v/>
      </c>
      <c r="AZ1246" s="36" t="str">
        <f t="shared" si="839"/>
        <v/>
      </c>
      <c r="BA1246" s="36" t="str">
        <f t="shared" si="840"/>
        <v/>
      </c>
      <c r="BB1246" s="36" t="str">
        <f t="shared" si="841"/>
        <v/>
      </c>
      <c r="BC1246" s="36" t="str">
        <f t="shared" si="842"/>
        <v/>
      </c>
      <c r="BD1246" s="36" t="str">
        <f t="shared" si="843"/>
        <v/>
      </c>
      <c r="BE1246" s="36" t="str">
        <f t="shared" si="844"/>
        <v/>
      </c>
      <c r="BF1246" s="36" t="str">
        <f t="shared" si="845"/>
        <v/>
      </c>
      <c r="BG1246" s="36" t="str">
        <f t="shared" si="846"/>
        <v/>
      </c>
      <c r="BH1246" s="36" t="str">
        <f t="shared" si="847"/>
        <v/>
      </c>
      <c r="BI1246" s="36" t="str">
        <f t="shared" si="848"/>
        <v/>
      </c>
      <c r="BJ1246" s="36" t="str">
        <f t="shared" si="849"/>
        <v/>
      </c>
      <c r="BK1246" s="36" t="str">
        <f t="shared" si="850"/>
        <v/>
      </c>
      <c r="BL1246" s="36" t="str">
        <f t="shared" si="851"/>
        <v/>
      </c>
      <c r="BM1246" s="36" t="str">
        <f t="shared" si="852"/>
        <v/>
      </c>
      <c r="BN1246" s="38" t="e">
        <f t="shared" si="811"/>
        <v>#DIV/0!</v>
      </c>
      <c r="BO1246" s="38" t="e">
        <f t="shared" si="812"/>
        <v>#DIV/0!</v>
      </c>
      <c r="BP1246" s="39" t="str">
        <f t="shared" si="813"/>
        <v/>
      </c>
      <c r="BQ1246" s="39" t="str">
        <f t="shared" si="814"/>
        <v/>
      </c>
      <c r="BR1246" s="39" t="str">
        <f t="shared" si="815"/>
        <v/>
      </c>
      <c r="BS1246" s="39" t="str">
        <f t="shared" si="816"/>
        <v/>
      </c>
      <c r="BT1246" s="39" t="str">
        <f t="shared" si="817"/>
        <v/>
      </c>
      <c r="BU1246" s="39" t="str">
        <f t="shared" si="818"/>
        <v/>
      </c>
      <c r="BV1246" s="39" t="str">
        <f t="shared" si="819"/>
        <v/>
      </c>
      <c r="BW1246" s="39" t="str">
        <f t="shared" si="820"/>
        <v/>
      </c>
      <c r="BX1246" s="39" t="str">
        <f t="shared" si="821"/>
        <v/>
      </c>
      <c r="BY1246" s="39" t="str">
        <f t="shared" si="822"/>
        <v/>
      </c>
      <c r="BZ1246" s="39" t="str">
        <f t="shared" si="823"/>
        <v/>
      </c>
      <c r="CA1246" s="39" t="str">
        <f t="shared" si="824"/>
        <v/>
      </c>
      <c r="CB1246" s="39" t="str">
        <f t="shared" si="825"/>
        <v/>
      </c>
      <c r="CC1246" s="39" t="str">
        <f t="shared" si="826"/>
        <v/>
      </c>
      <c r="CD1246" s="39" t="str">
        <f t="shared" si="827"/>
        <v/>
      </c>
      <c r="CE1246" s="39" t="str">
        <f t="shared" si="828"/>
        <v/>
      </c>
      <c r="CF1246" s="39" t="str">
        <f t="shared" si="829"/>
        <v/>
      </c>
      <c r="CG1246" s="39" t="str">
        <f t="shared" si="830"/>
        <v/>
      </c>
      <c r="CH1246" s="39" t="str">
        <f t="shared" si="831"/>
        <v/>
      </c>
      <c r="CI1246" s="39" t="str">
        <f t="shared" si="832"/>
        <v/>
      </c>
    </row>
    <row r="1247" spans="1:87">
      <c r="A1247" s="18"/>
      <c r="B1247" s="15" t="str">
        <f>'Gene Table'!E1246</f>
        <v>hsa-miR-4699-3p</v>
      </c>
      <c r="C1247" s="15" t="str">
        <f>'Gene Table'!B1246</f>
        <v>D20</v>
      </c>
      <c r="D1247" s="16" t="str">
        <f>IF(SUM('Test Sample Data'!D$3:D$98)&gt;10,IF(AND(ISNUMBER('Test Sample Data'!D1246),'Test Sample Data'!D1246&lt;$B$1,'Test Sample Data'!D1246&gt;0),'Test Sample Data'!D1246,$B$1),"")</f>
        <v/>
      </c>
      <c r="E1247" s="17" t="str">
        <f>IF(SUM('Test Sample Data'!E$3:E$98)&gt;10,IF(AND(ISNUMBER('Test Sample Data'!E1246),'Test Sample Data'!E1246&lt;$B$1,'Test Sample Data'!E1246&gt;0),'Test Sample Data'!E1246,$B$1),"")</f>
        <v/>
      </c>
      <c r="F1247" s="17" t="str">
        <f>IF(SUM('Test Sample Data'!F$3:F$98)&gt;10,IF(AND(ISNUMBER('Test Sample Data'!F1246),'Test Sample Data'!F1246&lt;$B$1,'Test Sample Data'!F1246&gt;0),'Test Sample Data'!F1246,$B$1),"")</f>
        <v/>
      </c>
      <c r="G1247" s="17" t="str">
        <f>IF(SUM('Test Sample Data'!G$3:G$98)&gt;10,IF(AND(ISNUMBER('Test Sample Data'!G1246),'Test Sample Data'!G1246&lt;$B$1,'Test Sample Data'!G1246&gt;0),'Test Sample Data'!G1246,$B$1),"")</f>
        <v/>
      </c>
      <c r="H1247" s="17" t="str">
        <f>IF(SUM('Test Sample Data'!H$3:H$98)&gt;10,IF(AND(ISNUMBER('Test Sample Data'!H1246),'Test Sample Data'!H1246&lt;$B$1,'Test Sample Data'!H1246&gt;0),'Test Sample Data'!H1246,$B$1),"")</f>
        <v/>
      </c>
      <c r="I1247" s="17" t="str">
        <f>IF(SUM('Test Sample Data'!I$3:I$98)&gt;10,IF(AND(ISNUMBER('Test Sample Data'!I1246),'Test Sample Data'!I1246&lt;$B$1,'Test Sample Data'!I1246&gt;0),'Test Sample Data'!I1246,$B$1),"")</f>
        <v/>
      </c>
      <c r="J1247" s="17" t="str">
        <f>IF(SUM('Test Sample Data'!J$3:J$98)&gt;10,IF(AND(ISNUMBER('Test Sample Data'!J1246),'Test Sample Data'!J1246&lt;$B$1,'Test Sample Data'!J1246&gt;0),'Test Sample Data'!J1246,$B$1),"")</f>
        <v/>
      </c>
      <c r="K1247" s="17" t="str">
        <f>IF(SUM('Test Sample Data'!K$3:K$98)&gt;10,IF(AND(ISNUMBER('Test Sample Data'!K1246),'Test Sample Data'!K1246&lt;$B$1,'Test Sample Data'!K1246&gt;0),'Test Sample Data'!K1246,$B$1),"")</f>
        <v/>
      </c>
      <c r="L1247" s="17" t="str">
        <f>IF(SUM('Test Sample Data'!L$3:L$98)&gt;10,IF(AND(ISNUMBER('Test Sample Data'!L1246),'Test Sample Data'!L1246&lt;$B$1,'Test Sample Data'!L1246&gt;0),'Test Sample Data'!L1246,$B$1),"")</f>
        <v/>
      </c>
      <c r="M1247" s="17" t="str">
        <f>IF(SUM('Test Sample Data'!M$3:M$98)&gt;10,IF(AND(ISNUMBER('Test Sample Data'!M1246),'Test Sample Data'!M1246&lt;$B$1,'Test Sample Data'!M1246&gt;0),'Test Sample Data'!M1246,$B$1),"")</f>
        <v/>
      </c>
      <c r="N1247" s="17" t="str">
        <f>'Gene Table'!E1246</f>
        <v>hsa-miR-4699-3p</v>
      </c>
      <c r="O1247" s="17" t="str">
        <f>'Gene Table'!B1246</f>
        <v>D20</v>
      </c>
      <c r="P1247" s="17" t="str">
        <f>IF(SUM('Control Sample Data'!D$3:D$98)&gt;10,IF(AND(ISNUMBER('Control Sample Data'!D1246),'Control Sample Data'!D1246&lt;$B$1,'Control Sample Data'!D1246&gt;0),'Control Sample Data'!D1246,$B$1),"")</f>
        <v/>
      </c>
      <c r="Q1247" s="17" t="str">
        <f>IF(SUM('Control Sample Data'!E$3:E$98)&gt;10,IF(AND(ISNUMBER('Control Sample Data'!E1246),'Control Sample Data'!E1246&lt;$B$1,'Control Sample Data'!E1246&gt;0),'Control Sample Data'!E1246,$B$1),"")</f>
        <v/>
      </c>
      <c r="R1247" s="17" t="str">
        <f>IF(SUM('Control Sample Data'!F$3:F$98)&gt;10,IF(AND(ISNUMBER('Control Sample Data'!F1246),'Control Sample Data'!F1246&lt;$B$1,'Control Sample Data'!F1246&gt;0),'Control Sample Data'!F1246,$B$1),"")</f>
        <v/>
      </c>
      <c r="S1247" s="17" t="str">
        <f>IF(SUM('Control Sample Data'!G$3:G$98)&gt;10,IF(AND(ISNUMBER('Control Sample Data'!G1246),'Control Sample Data'!G1246&lt;$B$1,'Control Sample Data'!G1246&gt;0),'Control Sample Data'!G1246,$B$1),"")</f>
        <v/>
      </c>
      <c r="T1247" s="17" t="str">
        <f>IF(SUM('Control Sample Data'!H$3:H$98)&gt;10,IF(AND(ISNUMBER('Control Sample Data'!H1246),'Control Sample Data'!H1246&lt;$B$1,'Control Sample Data'!H1246&gt;0),'Control Sample Data'!H1246,$B$1),"")</f>
        <v/>
      </c>
      <c r="U1247" s="17" t="str">
        <f>IF(SUM('Control Sample Data'!I$3:I$98)&gt;10,IF(AND(ISNUMBER('Control Sample Data'!I1246),'Control Sample Data'!I1246&lt;$B$1,'Control Sample Data'!I1246&gt;0),'Control Sample Data'!I1246,$B$1),"")</f>
        <v/>
      </c>
      <c r="V1247" s="17" t="str">
        <f>IF(SUM('Control Sample Data'!J$3:J$98)&gt;10,IF(AND(ISNUMBER('Control Sample Data'!J1246),'Control Sample Data'!J1246&lt;$B$1,'Control Sample Data'!J1246&gt;0),'Control Sample Data'!J1246,$B$1),"")</f>
        <v/>
      </c>
      <c r="W1247" s="17" t="str">
        <f>IF(SUM('Control Sample Data'!K$3:K$98)&gt;10,IF(AND(ISNUMBER('Control Sample Data'!K1246),'Control Sample Data'!K1246&lt;$B$1,'Control Sample Data'!K1246&gt;0),'Control Sample Data'!K1246,$B$1),"")</f>
        <v/>
      </c>
      <c r="X1247" s="17" t="str">
        <f>IF(SUM('Control Sample Data'!L$3:L$98)&gt;10,IF(AND(ISNUMBER('Control Sample Data'!L1246),'Control Sample Data'!L1246&lt;$B$1,'Control Sample Data'!L1246&gt;0),'Control Sample Data'!L1246,$B$1),"")</f>
        <v/>
      </c>
      <c r="Y1247" s="17" t="str">
        <f>IF(SUM('Control Sample Data'!M$3:M$98)&gt;10,IF(AND(ISNUMBER('Control Sample Data'!M1246),'Control Sample Data'!M1246&lt;$B$1,'Control Sample Data'!M1246&gt;0),'Control Sample Data'!M1246,$B$1),"")</f>
        <v/>
      </c>
      <c r="AT1247" s="36" t="str">
        <f t="shared" si="833"/>
        <v/>
      </c>
      <c r="AU1247" s="36" t="str">
        <f t="shared" si="834"/>
        <v/>
      </c>
      <c r="AV1247" s="36" t="str">
        <f t="shared" si="835"/>
        <v/>
      </c>
      <c r="AW1247" s="36" t="str">
        <f t="shared" si="836"/>
        <v/>
      </c>
      <c r="AX1247" s="36" t="str">
        <f t="shared" si="837"/>
        <v/>
      </c>
      <c r="AY1247" s="36" t="str">
        <f t="shared" si="838"/>
        <v/>
      </c>
      <c r="AZ1247" s="36" t="str">
        <f t="shared" si="839"/>
        <v/>
      </c>
      <c r="BA1247" s="36" t="str">
        <f t="shared" si="840"/>
        <v/>
      </c>
      <c r="BB1247" s="36" t="str">
        <f t="shared" si="841"/>
        <v/>
      </c>
      <c r="BC1247" s="36" t="str">
        <f t="shared" si="842"/>
        <v/>
      </c>
      <c r="BD1247" s="36" t="str">
        <f t="shared" si="843"/>
        <v/>
      </c>
      <c r="BE1247" s="36" t="str">
        <f t="shared" si="844"/>
        <v/>
      </c>
      <c r="BF1247" s="36" t="str">
        <f t="shared" si="845"/>
        <v/>
      </c>
      <c r="BG1247" s="36" t="str">
        <f t="shared" si="846"/>
        <v/>
      </c>
      <c r="BH1247" s="36" t="str">
        <f t="shared" si="847"/>
        <v/>
      </c>
      <c r="BI1247" s="36" t="str">
        <f t="shared" si="848"/>
        <v/>
      </c>
      <c r="BJ1247" s="36" t="str">
        <f t="shared" si="849"/>
        <v/>
      </c>
      <c r="BK1247" s="36" t="str">
        <f t="shared" si="850"/>
        <v/>
      </c>
      <c r="BL1247" s="36" t="str">
        <f t="shared" si="851"/>
        <v/>
      </c>
      <c r="BM1247" s="36" t="str">
        <f t="shared" si="852"/>
        <v/>
      </c>
      <c r="BN1247" s="38" t="e">
        <f t="shared" si="811"/>
        <v>#DIV/0!</v>
      </c>
      <c r="BO1247" s="38" t="e">
        <f t="shared" si="812"/>
        <v>#DIV/0!</v>
      </c>
      <c r="BP1247" s="39" t="str">
        <f t="shared" si="813"/>
        <v/>
      </c>
      <c r="BQ1247" s="39" t="str">
        <f t="shared" si="814"/>
        <v/>
      </c>
      <c r="BR1247" s="39" t="str">
        <f t="shared" si="815"/>
        <v/>
      </c>
      <c r="BS1247" s="39" t="str">
        <f t="shared" si="816"/>
        <v/>
      </c>
      <c r="BT1247" s="39" t="str">
        <f t="shared" si="817"/>
        <v/>
      </c>
      <c r="BU1247" s="39" t="str">
        <f t="shared" si="818"/>
        <v/>
      </c>
      <c r="BV1247" s="39" t="str">
        <f t="shared" si="819"/>
        <v/>
      </c>
      <c r="BW1247" s="39" t="str">
        <f t="shared" si="820"/>
        <v/>
      </c>
      <c r="BX1247" s="39" t="str">
        <f t="shared" si="821"/>
        <v/>
      </c>
      <c r="BY1247" s="39" t="str">
        <f t="shared" si="822"/>
        <v/>
      </c>
      <c r="BZ1247" s="39" t="str">
        <f t="shared" si="823"/>
        <v/>
      </c>
      <c r="CA1247" s="39" t="str">
        <f t="shared" si="824"/>
        <v/>
      </c>
      <c r="CB1247" s="39" t="str">
        <f t="shared" si="825"/>
        <v/>
      </c>
      <c r="CC1247" s="39" t="str">
        <f t="shared" si="826"/>
        <v/>
      </c>
      <c r="CD1247" s="39" t="str">
        <f t="shared" si="827"/>
        <v/>
      </c>
      <c r="CE1247" s="39" t="str">
        <f t="shared" si="828"/>
        <v/>
      </c>
      <c r="CF1247" s="39" t="str">
        <f t="shared" si="829"/>
        <v/>
      </c>
      <c r="CG1247" s="39" t="str">
        <f t="shared" si="830"/>
        <v/>
      </c>
      <c r="CH1247" s="39" t="str">
        <f t="shared" si="831"/>
        <v/>
      </c>
      <c r="CI1247" s="39" t="str">
        <f t="shared" si="832"/>
        <v/>
      </c>
    </row>
    <row r="1248" spans="1:87">
      <c r="A1248" s="18"/>
      <c r="B1248" s="15" t="str">
        <f>'Gene Table'!E1247</f>
        <v>hsa-miR-4646-3p</v>
      </c>
      <c r="C1248" s="15" t="str">
        <f>'Gene Table'!B1247</f>
        <v>D21</v>
      </c>
      <c r="D1248" s="16" t="str">
        <f>IF(SUM('Test Sample Data'!D$3:D$98)&gt;10,IF(AND(ISNUMBER('Test Sample Data'!D1247),'Test Sample Data'!D1247&lt;$B$1,'Test Sample Data'!D1247&gt;0),'Test Sample Data'!D1247,$B$1),"")</f>
        <v/>
      </c>
      <c r="E1248" s="17" t="str">
        <f>IF(SUM('Test Sample Data'!E$3:E$98)&gt;10,IF(AND(ISNUMBER('Test Sample Data'!E1247),'Test Sample Data'!E1247&lt;$B$1,'Test Sample Data'!E1247&gt;0),'Test Sample Data'!E1247,$B$1),"")</f>
        <v/>
      </c>
      <c r="F1248" s="17" t="str">
        <f>IF(SUM('Test Sample Data'!F$3:F$98)&gt;10,IF(AND(ISNUMBER('Test Sample Data'!F1247),'Test Sample Data'!F1247&lt;$B$1,'Test Sample Data'!F1247&gt;0),'Test Sample Data'!F1247,$B$1),"")</f>
        <v/>
      </c>
      <c r="G1248" s="17" t="str">
        <f>IF(SUM('Test Sample Data'!G$3:G$98)&gt;10,IF(AND(ISNUMBER('Test Sample Data'!G1247),'Test Sample Data'!G1247&lt;$B$1,'Test Sample Data'!G1247&gt;0),'Test Sample Data'!G1247,$B$1),"")</f>
        <v/>
      </c>
      <c r="H1248" s="17" t="str">
        <f>IF(SUM('Test Sample Data'!H$3:H$98)&gt;10,IF(AND(ISNUMBER('Test Sample Data'!H1247),'Test Sample Data'!H1247&lt;$B$1,'Test Sample Data'!H1247&gt;0),'Test Sample Data'!H1247,$B$1),"")</f>
        <v/>
      </c>
      <c r="I1248" s="17" t="str">
        <f>IF(SUM('Test Sample Data'!I$3:I$98)&gt;10,IF(AND(ISNUMBER('Test Sample Data'!I1247),'Test Sample Data'!I1247&lt;$B$1,'Test Sample Data'!I1247&gt;0),'Test Sample Data'!I1247,$B$1),"")</f>
        <v/>
      </c>
      <c r="J1248" s="17" t="str">
        <f>IF(SUM('Test Sample Data'!J$3:J$98)&gt;10,IF(AND(ISNUMBER('Test Sample Data'!J1247),'Test Sample Data'!J1247&lt;$B$1,'Test Sample Data'!J1247&gt;0),'Test Sample Data'!J1247,$B$1),"")</f>
        <v/>
      </c>
      <c r="K1248" s="17" t="str">
        <f>IF(SUM('Test Sample Data'!K$3:K$98)&gt;10,IF(AND(ISNUMBER('Test Sample Data'!K1247),'Test Sample Data'!K1247&lt;$B$1,'Test Sample Data'!K1247&gt;0),'Test Sample Data'!K1247,$B$1),"")</f>
        <v/>
      </c>
      <c r="L1248" s="17" t="str">
        <f>IF(SUM('Test Sample Data'!L$3:L$98)&gt;10,IF(AND(ISNUMBER('Test Sample Data'!L1247),'Test Sample Data'!L1247&lt;$B$1,'Test Sample Data'!L1247&gt;0),'Test Sample Data'!L1247,$B$1),"")</f>
        <v/>
      </c>
      <c r="M1248" s="17" t="str">
        <f>IF(SUM('Test Sample Data'!M$3:M$98)&gt;10,IF(AND(ISNUMBER('Test Sample Data'!M1247),'Test Sample Data'!M1247&lt;$B$1,'Test Sample Data'!M1247&gt;0),'Test Sample Data'!M1247,$B$1),"")</f>
        <v/>
      </c>
      <c r="N1248" s="17" t="str">
        <f>'Gene Table'!E1247</f>
        <v>hsa-miR-4646-3p</v>
      </c>
      <c r="O1248" s="17" t="str">
        <f>'Gene Table'!B1247</f>
        <v>D21</v>
      </c>
      <c r="P1248" s="17" t="str">
        <f>IF(SUM('Control Sample Data'!D$3:D$98)&gt;10,IF(AND(ISNUMBER('Control Sample Data'!D1247),'Control Sample Data'!D1247&lt;$B$1,'Control Sample Data'!D1247&gt;0),'Control Sample Data'!D1247,$B$1),"")</f>
        <v/>
      </c>
      <c r="Q1248" s="17" t="str">
        <f>IF(SUM('Control Sample Data'!E$3:E$98)&gt;10,IF(AND(ISNUMBER('Control Sample Data'!E1247),'Control Sample Data'!E1247&lt;$B$1,'Control Sample Data'!E1247&gt;0),'Control Sample Data'!E1247,$B$1),"")</f>
        <v/>
      </c>
      <c r="R1248" s="17" t="str">
        <f>IF(SUM('Control Sample Data'!F$3:F$98)&gt;10,IF(AND(ISNUMBER('Control Sample Data'!F1247),'Control Sample Data'!F1247&lt;$B$1,'Control Sample Data'!F1247&gt;0),'Control Sample Data'!F1247,$B$1),"")</f>
        <v/>
      </c>
      <c r="S1248" s="17" t="str">
        <f>IF(SUM('Control Sample Data'!G$3:G$98)&gt;10,IF(AND(ISNUMBER('Control Sample Data'!G1247),'Control Sample Data'!G1247&lt;$B$1,'Control Sample Data'!G1247&gt;0),'Control Sample Data'!G1247,$B$1),"")</f>
        <v/>
      </c>
      <c r="T1248" s="17" t="str">
        <f>IF(SUM('Control Sample Data'!H$3:H$98)&gt;10,IF(AND(ISNUMBER('Control Sample Data'!H1247),'Control Sample Data'!H1247&lt;$B$1,'Control Sample Data'!H1247&gt;0),'Control Sample Data'!H1247,$B$1),"")</f>
        <v/>
      </c>
      <c r="U1248" s="17" t="str">
        <f>IF(SUM('Control Sample Data'!I$3:I$98)&gt;10,IF(AND(ISNUMBER('Control Sample Data'!I1247),'Control Sample Data'!I1247&lt;$B$1,'Control Sample Data'!I1247&gt;0),'Control Sample Data'!I1247,$B$1),"")</f>
        <v/>
      </c>
      <c r="V1248" s="17" t="str">
        <f>IF(SUM('Control Sample Data'!J$3:J$98)&gt;10,IF(AND(ISNUMBER('Control Sample Data'!J1247),'Control Sample Data'!J1247&lt;$B$1,'Control Sample Data'!J1247&gt;0),'Control Sample Data'!J1247,$B$1),"")</f>
        <v/>
      </c>
      <c r="W1248" s="17" t="str">
        <f>IF(SUM('Control Sample Data'!K$3:K$98)&gt;10,IF(AND(ISNUMBER('Control Sample Data'!K1247),'Control Sample Data'!K1247&lt;$B$1,'Control Sample Data'!K1247&gt;0),'Control Sample Data'!K1247,$B$1),"")</f>
        <v/>
      </c>
      <c r="X1248" s="17" t="str">
        <f>IF(SUM('Control Sample Data'!L$3:L$98)&gt;10,IF(AND(ISNUMBER('Control Sample Data'!L1247),'Control Sample Data'!L1247&lt;$B$1,'Control Sample Data'!L1247&gt;0),'Control Sample Data'!L1247,$B$1),"")</f>
        <v/>
      </c>
      <c r="Y1248" s="17" t="str">
        <f>IF(SUM('Control Sample Data'!M$3:M$98)&gt;10,IF(AND(ISNUMBER('Control Sample Data'!M1247),'Control Sample Data'!M1247&lt;$B$1,'Control Sample Data'!M1247&gt;0),'Control Sample Data'!M1247,$B$1),"")</f>
        <v/>
      </c>
      <c r="AT1248" s="36" t="str">
        <f t="shared" si="833"/>
        <v/>
      </c>
      <c r="AU1248" s="36" t="str">
        <f t="shared" si="834"/>
        <v/>
      </c>
      <c r="AV1248" s="36" t="str">
        <f t="shared" si="835"/>
        <v/>
      </c>
      <c r="AW1248" s="36" t="str">
        <f t="shared" si="836"/>
        <v/>
      </c>
      <c r="AX1248" s="36" t="str">
        <f t="shared" si="837"/>
        <v/>
      </c>
      <c r="AY1248" s="36" t="str">
        <f t="shared" si="838"/>
        <v/>
      </c>
      <c r="AZ1248" s="36" t="str">
        <f t="shared" si="839"/>
        <v/>
      </c>
      <c r="BA1248" s="36" t="str">
        <f t="shared" si="840"/>
        <v/>
      </c>
      <c r="BB1248" s="36" t="str">
        <f t="shared" si="841"/>
        <v/>
      </c>
      <c r="BC1248" s="36" t="str">
        <f t="shared" si="842"/>
        <v/>
      </c>
      <c r="BD1248" s="36" t="str">
        <f t="shared" si="843"/>
        <v/>
      </c>
      <c r="BE1248" s="36" t="str">
        <f t="shared" si="844"/>
        <v/>
      </c>
      <c r="BF1248" s="36" t="str">
        <f t="shared" si="845"/>
        <v/>
      </c>
      <c r="BG1248" s="36" t="str">
        <f t="shared" si="846"/>
        <v/>
      </c>
      <c r="BH1248" s="36" t="str">
        <f t="shared" si="847"/>
        <v/>
      </c>
      <c r="BI1248" s="36" t="str">
        <f t="shared" si="848"/>
        <v/>
      </c>
      <c r="BJ1248" s="36" t="str">
        <f t="shared" si="849"/>
        <v/>
      </c>
      <c r="BK1248" s="36" t="str">
        <f t="shared" si="850"/>
        <v/>
      </c>
      <c r="BL1248" s="36" t="str">
        <f t="shared" si="851"/>
        <v/>
      </c>
      <c r="BM1248" s="36" t="str">
        <f t="shared" si="852"/>
        <v/>
      </c>
      <c r="BN1248" s="38" t="e">
        <f t="shared" si="811"/>
        <v>#DIV/0!</v>
      </c>
      <c r="BO1248" s="38" t="e">
        <f t="shared" si="812"/>
        <v>#DIV/0!</v>
      </c>
      <c r="BP1248" s="39" t="str">
        <f t="shared" si="813"/>
        <v/>
      </c>
      <c r="BQ1248" s="39" t="str">
        <f t="shared" si="814"/>
        <v/>
      </c>
      <c r="BR1248" s="39" t="str">
        <f t="shared" si="815"/>
        <v/>
      </c>
      <c r="BS1248" s="39" t="str">
        <f t="shared" si="816"/>
        <v/>
      </c>
      <c r="BT1248" s="39" t="str">
        <f t="shared" si="817"/>
        <v/>
      </c>
      <c r="BU1248" s="39" t="str">
        <f t="shared" si="818"/>
        <v/>
      </c>
      <c r="BV1248" s="39" t="str">
        <f t="shared" si="819"/>
        <v/>
      </c>
      <c r="BW1248" s="39" t="str">
        <f t="shared" si="820"/>
        <v/>
      </c>
      <c r="BX1248" s="39" t="str">
        <f t="shared" si="821"/>
        <v/>
      </c>
      <c r="BY1248" s="39" t="str">
        <f t="shared" si="822"/>
        <v/>
      </c>
      <c r="BZ1248" s="39" t="str">
        <f t="shared" si="823"/>
        <v/>
      </c>
      <c r="CA1248" s="39" t="str">
        <f t="shared" si="824"/>
        <v/>
      </c>
      <c r="CB1248" s="39" t="str">
        <f t="shared" si="825"/>
        <v/>
      </c>
      <c r="CC1248" s="39" t="str">
        <f t="shared" si="826"/>
        <v/>
      </c>
      <c r="CD1248" s="39" t="str">
        <f t="shared" si="827"/>
        <v/>
      </c>
      <c r="CE1248" s="39" t="str">
        <f t="shared" si="828"/>
        <v/>
      </c>
      <c r="CF1248" s="39" t="str">
        <f t="shared" si="829"/>
        <v/>
      </c>
      <c r="CG1248" s="39" t="str">
        <f t="shared" si="830"/>
        <v/>
      </c>
      <c r="CH1248" s="39" t="str">
        <f t="shared" si="831"/>
        <v/>
      </c>
      <c r="CI1248" s="39" t="str">
        <f t="shared" si="832"/>
        <v/>
      </c>
    </row>
    <row r="1249" spans="1:87">
      <c r="A1249" s="18"/>
      <c r="B1249" s="15" t="str">
        <f>'Gene Table'!E1248</f>
        <v>hsa-miR-4700-5p</v>
      </c>
      <c r="C1249" s="15" t="str">
        <f>'Gene Table'!B1248</f>
        <v>D22</v>
      </c>
      <c r="D1249" s="16" t="str">
        <f>IF(SUM('Test Sample Data'!D$3:D$98)&gt;10,IF(AND(ISNUMBER('Test Sample Data'!D1248),'Test Sample Data'!D1248&lt;$B$1,'Test Sample Data'!D1248&gt;0),'Test Sample Data'!D1248,$B$1),"")</f>
        <v/>
      </c>
      <c r="E1249" s="17" t="str">
        <f>IF(SUM('Test Sample Data'!E$3:E$98)&gt;10,IF(AND(ISNUMBER('Test Sample Data'!E1248),'Test Sample Data'!E1248&lt;$B$1,'Test Sample Data'!E1248&gt;0),'Test Sample Data'!E1248,$B$1),"")</f>
        <v/>
      </c>
      <c r="F1249" s="17" t="str">
        <f>IF(SUM('Test Sample Data'!F$3:F$98)&gt;10,IF(AND(ISNUMBER('Test Sample Data'!F1248),'Test Sample Data'!F1248&lt;$B$1,'Test Sample Data'!F1248&gt;0),'Test Sample Data'!F1248,$B$1),"")</f>
        <v/>
      </c>
      <c r="G1249" s="17" t="str">
        <f>IF(SUM('Test Sample Data'!G$3:G$98)&gt;10,IF(AND(ISNUMBER('Test Sample Data'!G1248),'Test Sample Data'!G1248&lt;$B$1,'Test Sample Data'!G1248&gt;0),'Test Sample Data'!G1248,$B$1),"")</f>
        <v/>
      </c>
      <c r="H1249" s="17" t="str">
        <f>IF(SUM('Test Sample Data'!H$3:H$98)&gt;10,IF(AND(ISNUMBER('Test Sample Data'!H1248),'Test Sample Data'!H1248&lt;$B$1,'Test Sample Data'!H1248&gt;0),'Test Sample Data'!H1248,$B$1),"")</f>
        <v/>
      </c>
      <c r="I1249" s="17" t="str">
        <f>IF(SUM('Test Sample Data'!I$3:I$98)&gt;10,IF(AND(ISNUMBER('Test Sample Data'!I1248),'Test Sample Data'!I1248&lt;$B$1,'Test Sample Data'!I1248&gt;0),'Test Sample Data'!I1248,$B$1),"")</f>
        <v/>
      </c>
      <c r="J1249" s="17" t="str">
        <f>IF(SUM('Test Sample Data'!J$3:J$98)&gt;10,IF(AND(ISNUMBER('Test Sample Data'!J1248),'Test Sample Data'!J1248&lt;$B$1,'Test Sample Data'!J1248&gt;0),'Test Sample Data'!J1248,$B$1),"")</f>
        <v/>
      </c>
      <c r="K1249" s="17" t="str">
        <f>IF(SUM('Test Sample Data'!K$3:K$98)&gt;10,IF(AND(ISNUMBER('Test Sample Data'!K1248),'Test Sample Data'!K1248&lt;$B$1,'Test Sample Data'!K1248&gt;0),'Test Sample Data'!K1248,$B$1),"")</f>
        <v/>
      </c>
      <c r="L1249" s="17" t="str">
        <f>IF(SUM('Test Sample Data'!L$3:L$98)&gt;10,IF(AND(ISNUMBER('Test Sample Data'!L1248),'Test Sample Data'!L1248&lt;$B$1,'Test Sample Data'!L1248&gt;0),'Test Sample Data'!L1248,$B$1),"")</f>
        <v/>
      </c>
      <c r="M1249" s="17" t="str">
        <f>IF(SUM('Test Sample Data'!M$3:M$98)&gt;10,IF(AND(ISNUMBER('Test Sample Data'!M1248),'Test Sample Data'!M1248&lt;$B$1,'Test Sample Data'!M1248&gt;0),'Test Sample Data'!M1248,$B$1),"")</f>
        <v/>
      </c>
      <c r="N1249" s="17" t="str">
        <f>'Gene Table'!E1248</f>
        <v>hsa-miR-4700-5p</v>
      </c>
      <c r="O1249" s="17" t="str">
        <f>'Gene Table'!B1248</f>
        <v>D22</v>
      </c>
      <c r="P1249" s="17" t="str">
        <f>IF(SUM('Control Sample Data'!D$3:D$98)&gt;10,IF(AND(ISNUMBER('Control Sample Data'!D1248),'Control Sample Data'!D1248&lt;$B$1,'Control Sample Data'!D1248&gt;0),'Control Sample Data'!D1248,$B$1),"")</f>
        <v/>
      </c>
      <c r="Q1249" s="17" t="str">
        <f>IF(SUM('Control Sample Data'!E$3:E$98)&gt;10,IF(AND(ISNUMBER('Control Sample Data'!E1248),'Control Sample Data'!E1248&lt;$B$1,'Control Sample Data'!E1248&gt;0),'Control Sample Data'!E1248,$B$1),"")</f>
        <v/>
      </c>
      <c r="R1249" s="17" t="str">
        <f>IF(SUM('Control Sample Data'!F$3:F$98)&gt;10,IF(AND(ISNUMBER('Control Sample Data'!F1248),'Control Sample Data'!F1248&lt;$B$1,'Control Sample Data'!F1248&gt;0),'Control Sample Data'!F1248,$B$1),"")</f>
        <v/>
      </c>
      <c r="S1249" s="17" t="str">
        <f>IF(SUM('Control Sample Data'!G$3:G$98)&gt;10,IF(AND(ISNUMBER('Control Sample Data'!G1248),'Control Sample Data'!G1248&lt;$B$1,'Control Sample Data'!G1248&gt;0),'Control Sample Data'!G1248,$B$1),"")</f>
        <v/>
      </c>
      <c r="T1249" s="17" t="str">
        <f>IF(SUM('Control Sample Data'!H$3:H$98)&gt;10,IF(AND(ISNUMBER('Control Sample Data'!H1248),'Control Sample Data'!H1248&lt;$B$1,'Control Sample Data'!H1248&gt;0),'Control Sample Data'!H1248,$B$1),"")</f>
        <v/>
      </c>
      <c r="U1249" s="17" t="str">
        <f>IF(SUM('Control Sample Data'!I$3:I$98)&gt;10,IF(AND(ISNUMBER('Control Sample Data'!I1248),'Control Sample Data'!I1248&lt;$B$1,'Control Sample Data'!I1248&gt;0),'Control Sample Data'!I1248,$B$1),"")</f>
        <v/>
      </c>
      <c r="V1249" s="17" t="str">
        <f>IF(SUM('Control Sample Data'!J$3:J$98)&gt;10,IF(AND(ISNUMBER('Control Sample Data'!J1248),'Control Sample Data'!J1248&lt;$B$1,'Control Sample Data'!J1248&gt;0),'Control Sample Data'!J1248,$B$1),"")</f>
        <v/>
      </c>
      <c r="W1249" s="17" t="str">
        <f>IF(SUM('Control Sample Data'!K$3:K$98)&gt;10,IF(AND(ISNUMBER('Control Sample Data'!K1248),'Control Sample Data'!K1248&lt;$B$1,'Control Sample Data'!K1248&gt;0),'Control Sample Data'!K1248,$B$1),"")</f>
        <v/>
      </c>
      <c r="X1249" s="17" t="str">
        <f>IF(SUM('Control Sample Data'!L$3:L$98)&gt;10,IF(AND(ISNUMBER('Control Sample Data'!L1248),'Control Sample Data'!L1248&lt;$B$1,'Control Sample Data'!L1248&gt;0),'Control Sample Data'!L1248,$B$1),"")</f>
        <v/>
      </c>
      <c r="Y1249" s="17" t="str">
        <f>IF(SUM('Control Sample Data'!M$3:M$98)&gt;10,IF(AND(ISNUMBER('Control Sample Data'!M1248),'Control Sample Data'!M1248&lt;$B$1,'Control Sample Data'!M1248&gt;0),'Control Sample Data'!M1248,$B$1),"")</f>
        <v/>
      </c>
      <c r="AT1249" s="36" t="str">
        <f t="shared" si="833"/>
        <v/>
      </c>
      <c r="AU1249" s="36" t="str">
        <f t="shared" si="834"/>
        <v/>
      </c>
      <c r="AV1249" s="36" t="str">
        <f t="shared" si="835"/>
        <v/>
      </c>
      <c r="AW1249" s="36" t="str">
        <f t="shared" si="836"/>
        <v/>
      </c>
      <c r="AX1249" s="36" t="str">
        <f t="shared" si="837"/>
        <v/>
      </c>
      <c r="AY1249" s="36" t="str">
        <f t="shared" si="838"/>
        <v/>
      </c>
      <c r="AZ1249" s="36" t="str">
        <f t="shared" si="839"/>
        <v/>
      </c>
      <c r="BA1249" s="36" t="str">
        <f t="shared" si="840"/>
        <v/>
      </c>
      <c r="BB1249" s="36" t="str">
        <f t="shared" si="841"/>
        <v/>
      </c>
      <c r="BC1249" s="36" t="str">
        <f t="shared" si="842"/>
        <v/>
      </c>
      <c r="BD1249" s="36" t="str">
        <f t="shared" si="843"/>
        <v/>
      </c>
      <c r="BE1249" s="36" t="str">
        <f t="shared" si="844"/>
        <v/>
      </c>
      <c r="BF1249" s="36" t="str">
        <f t="shared" si="845"/>
        <v/>
      </c>
      <c r="BG1249" s="36" t="str">
        <f t="shared" si="846"/>
        <v/>
      </c>
      <c r="BH1249" s="36" t="str">
        <f t="shared" si="847"/>
        <v/>
      </c>
      <c r="BI1249" s="36" t="str">
        <f t="shared" si="848"/>
        <v/>
      </c>
      <c r="BJ1249" s="36" t="str">
        <f t="shared" si="849"/>
        <v/>
      </c>
      <c r="BK1249" s="36" t="str">
        <f t="shared" si="850"/>
        <v/>
      </c>
      <c r="BL1249" s="36" t="str">
        <f t="shared" si="851"/>
        <v/>
      </c>
      <c r="BM1249" s="36" t="str">
        <f t="shared" si="852"/>
        <v/>
      </c>
      <c r="BN1249" s="38" t="e">
        <f t="shared" si="811"/>
        <v>#DIV/0!</v>
      </c>
      <c r="BO1249" s="38" t="e">
        <f t="shared" si="812"/>
        <v>#DIV/0!</v>
      </c>
      <c r="BP1249" s="39" t="str">
        <f t="shared" si="813"/>
        <v/>
      </c>
      <c r="BQ1249" s="39" t="str">
        <f t="shared" si="814"/>
        <v/>
      </c>
      <c r="BR1249" s="39" t="str">
        <f t="shared" si="815"/>
        <v/>
      </c>
      <c r="BS1249" s="39" t="str">
        <f t="shared" si="816"/>
        <v/>
      </c>
      <c r="BT1249" s="39" t="str">
        <f t="shared" si="817"/>
        <v/>
      </c>
      <c r="BU1249" s="39" t="str">
        <f t="shared" si="818"/>
        <v/>
      </c>
      <c r="BV1249" s="39" t="str">
        <f t="shared" si="819"/>
        <v/>
      </c>
      <c r="BW1249" s="39" t="str">
        <f t="shared" si="820"/>
        <v/>
      </c>
      <c r="BX1249" s="39" t="str">
        <f t="shared" si="821"/>
        <v/>
      </c>
      <c r="BY1249" s="39" t="str">
        <f t="shared" si="822"/>
        <v/>
      </c>
      <c r="BZ1249" s="39" t="str">
        <f t="shared" si="823"/>
        <v/>
      </c>
      <c r="CA1249" s="39" t="str">
        <f t="shared" si="824"/>
        <v/>
      </c>
      <c r="CB1249" s="39" t="str">
        <f t="shared" si="825"/>
        <v/>
      </c>
      <c r="CC1249" s="39" t="str">
        <f t="shared" si="826"/>
        <v/>
      </c>
      <c r="CD1249" s="39" t="str">
        <f t="shared" si="827"/>
        <v/>
      </c>
      <c r="CE1249" s="39" t="str">
        <f t="shared" si="828"/>
        <v/>
      </c>
      <c r="CF1249" s="39" t="str">
        <f t="shared" si="829"/>
        <v/>
      </c>
      <c r="CG1249" s="39" t="str">
        <f t="shared" si="830"/>
        <v/>
      </c>
      <c r="CH1249" s="39" t="str">
        <f t="shared" si="831"/>
        <v/>
      </c>
      <c r="CI1249" s="39" t="str">
        <f t="shared" si="832"/>
        <v/>
      </c>
    </row>
    <row r="1250" spans="1:87">
      <c r="A1250" s="18"/>
      <c r="B1250" s="15" t="str">
        <f>'Gene Table'!E1249</f>
        <v>hsa-miR-4647</v>
      </c>
      <c r="C1250" s="15" t="str">
        <f>'Gene Table'!B1249</f>
        <v>D23</v>
      </c>
      <c r="D1250" s="16" t="str">
        <f>IF(SUM('Test Sample Data'!D$3:D$98)&gt;10,IF(AND(ISNUMBER('Test Sample Data'!D1249),'Test Sample Data'!D1249&lt;$B$1,'Test Sample Data'!D1249&gt;0),'Test Sample Data'!D1249,$B$1),"")</f>
        <v/>
      </c>
      <c r="E1250" s="17" t="str">
        <f>IF(SUM('Test Sample Data'!E$3:E$98)&gt;10,IF(AND(ISNUMBER('Test Sample Data'!E1249),'Test Sample Data'!E1249&lt;$B$1,'Test Sample Data'!E1249&gt;0),'Test Sample Data'!E1249,$B$1),"")</f>
        <v/>
      </c>
      <c r="F1250" s="17" t="str">
        <f>IF(SUM('Test Sample Data'!F$3:F$98)&gt;10,IF(AND(ISNUMBER('Test Sample Data'!F1249),'Test Sample Data'!F1249&lt;$B$1,'Test Sample Data'!F1249&gt;0),'Test Sample Data'!F1249,$B$1),"")</f>
        <v/>
      </c>
      <c r="G1250" s="17" t="str">
        <f>IF(SUM('Test Sample Data'!G$3:G$98)&gt;10,IF(AND(ISNUMBER('Test Sample Data'!G1249),'Test Sample Data'!G1249&lt;$B$1,'Test Sample Data'!G1249&gt;0),'Test Sample Data'!G1249,$B$1),"")</f>
        <v/>
      </c>
      <c r="H1250" s="17" t="str">
        <f>IF(SUM('Test Sample Data'!H$3:H$98)&gt;10,IF(AND(ISNUMBER('Test Sample Data'!H1249),'Test Sample Data'!H1249&lt;$B$1,'Test Sample Data'!H1249&gt;0),'Test Sample Data'!H1249,$B$1),"")</f>
        <v/>
      </c>
      <c r="I1250" s="17" t="str">
        <f>IF(SUM('Test Sample Data'!I$3:I$98)&gt;10,IF(AND(ISNUMBER('Test Sample Data'!I1249),'Test Sample Data'!I1249&lt;$B$1,'Test Sample Data'!I1249&gt;0),'Test Sample Data'!I1249,$B$1),"")</f>
        <v/>
      </c>
      <c r="J1250" s="17" t="str">
        <f>IF(SUM('Test Sample Data'!J$3:J$98)&gt;10,IF(AND(ISNUMBER('Test Sample Data'!J1249),'Test Sample Data'!J1249&lt;$B$1,'Test Sample Data'!J1249&gt;0),'Test Sample Data'!J1249,$B$1),"")</f>
        <v/>
      </c>
      <c r="K1250" s="17" t="str">
        <f>IF(SUM('Test Sample Data'!K$3:K$98)&gt;10,IF(AND(ISNUMBER('Test Sample Data'!K1249),'Test Sample Data'!K1249&lt;$B$1,'Test Sample Data'!K1249&gt;0),'Test Sample Data'!K1249,$B$1),"")</f>
        <v/>
      </c>
      <c r="L1250" s="17" t="str">
        <f>IF(SUM('Test Sample Data'!L$3:L$98)&gt;10,IF(AND(ISNUMBER('Test Sample Data'!L1249),'Test Sample Data'!L1249&lt;$B$1,'Test Sample Data'!L1249&gt;0),'Test Sample Data'!L1249,$B$1),"")</f>
        <v/>
      </c>
      <c r="M1250" s="17" t="str">
        <f>IF(SUM('Test Sample Data'!M$3:M$98)&gt;10,IF(AND(ISNUMBER('Test Sample Data'!M1249),'Test Sample Data'!M1249&lt;$B$1,'Test Sample Data'!M1249&gt;0),'Test Sample Data'!M1249,$B$1),"")</f>
        <v/>
      </c>
      <c r="N1250" s="17" t="str">
        <f>'Gene Table'!E1249</f>
        <v>hsa-miR-4647</v>
      </c>
      <c r="O1250" s="17" t="str">
        <f>'Gene Table'!B1249</f>
        <v>D23</v>
      </c>
      <c r="P1250" s="17" t="str">
        <f>IF(SUM('Control Sample Data'!D$3:D$98)&gt;10,IF(AND(ISNUMBER('Control Sample Data'!D1249),'Control Sample Data'!D1249&lt;$B$1,'Control Sample Data'!D1249&gt;0),'Control Sample Data'!D1249,$B$1),"")</f>
        <v/>
      </c>
      <c r="Q1250" s="17" t="str">
        <f>IF(SUM('Control Sample Data'!E$3:E$98)&gt;10,IF(AND(ISNUMBER('Control Sample Data'!E1249),'Control Sample Data'!E1249&lt;$B$1,'Control Sample Data'!E1249&gt;0),'Control Sample Data'!E1249,$B$1),"")</f>
        <v/>
      </c>
      <c r="R1250" s="17" t="str">
        <f>IF(SUM('Control Sample Data'!F$3:F$98)&gt;10,IF(AND(ISNUMBER('Control Sample Data'!F1249),'Control Sample Data'!F1249&lt;$B$1,'Control Sample Data'!F1249&gt;0),'Control Sample Data'!F1249,$B$1),"")</f>
        <v/>
      </c>
      <c r="S1250" s="17" t="str">
        <f>IF(SUM('Control Sample Data'!G$3:G$98)&gt;10,IF(AND(ISNUMBER('Control Sample Data'!G1249),'Control Sample Data'!G1249&lt;$B$1,'Control Sample Data'!G1249&gt;0),'Control Sample Data'!G1249,$B$1),"")</f>
        <v/>
      </c>
      <c r="T1250" s="17" t="str">
        <f>IF(SUM('Control Sample Data'!H$3:H$98)&gt;10,IF(AND(ISNUMBER('Control Sample Data'!H1249),'Control Sample Data'!H1249&lt;$B$1,'Control Sample Data'!H1249&gt;0),'Control Sample Data'!H1249,$B$1),"")</f>
        <v/>
      </c>
      <c r="U1250" s="17" t="str">
        <f>IF(SUM('Control Sample Data'!I$3:I$98)&gt;10,IF(AND(ISNUMBER('Control Sample Data'!I1249),'Control Sample Data'!I1249&lt;$B$1,'Control Sample Data'!I1249&gt;0),'Control Sample Data'!I1249,$B$1),"")</f>
        <v/>
      </c>
      <c r="V1250" s="17" t="str">
        <f>IF(SUM('Control Sample Data'!J$3:J$98)&gt;10,IF(AND(ISNUMBER('Control Sample Data'!J1249),'Control Sample Data'!J1249&lt;$B$1,'Control Sample Data'!J1249&gt;0),'Control Sample Data'!J1249,$B$1),"")</f>
        <v/>
      </c>
      <c r="W1250" s="17" t="str">
        <f>IF(SUM('Control Sample Data'!K$3:K$98)&gt;10,IF(AND(ISNUMBER('Control Sample Data'!K1249),'Control Sample Data'!K1249&lt;$B$1,'Control Sample Data'!K1249&gt;0),'Control Sample Data'!K1249,$B$1),"")</f>
        <v/>
      </c>
      <c r="X1250" s="17" t="str">
        <f>IF(SUM('Control Sample Data'!L$3:L$98)&gt;10,IF(AND(ISNUMBER('Control Sample Data'!L1249),'Control Sample Data'!L1249&lt;$B$1,'Control Sample Data'!L1249&gt;0),'Control Sample Data'!L1249,$B$1),"")</f>
        <v/>
      </c>
      <c r="Y1250" s="17" t="str">
        <f>IF(SUM('Control Sample Data'!M$3:M$98)&gt;10,IF(AND(ISNUMBER('Control Sample Data'!M1249),'Control Sample Data'!M1249&lt;$B$1,'Control Sample Data'!M1249&gt;0),'Control Sample Data'!M1249,$B$1),"")</f>
        <v/>
      </c>
      <c r="AT1250" s="36" t="str">
        <f t="shared" si="833"/>
        <v/>
      </c>
      <c r="AU1250" s="36" t="str">
        <f t="shared" si="834"/>
        <v/>
      </c>
      <c r="AV1250" s="36" t="str">
        <f t="shared" si="835"/>
        <v/>
      </c>
      <c r="AW1250" s="36" t="str">
        <f t="shared" si="836"/>
        <v/>
      </c>
      <c r="AX1250" s="36" t="str">
        <f t="shared" si="837"/>
        <v/>
      </c>
      <c r="AY1250" s="36" t="str">
        <f t="shared" si="838"/>
        <v/>
      </c>
      <c r="AZ1250" s="36" t="str">
        <f t="shared" si="839"/>
        <v/>
      </c>
      <c r="BA1250" s="36" t="str">
        <f t="shared" si="840"/>
        <v/>
      </c>
      <c r="BB1250" s="36" t="str">
        <f t="shared" si="841"/>
        <v/>
      </c>
      <c r="BC1250" s="36" t="str">
        <f t="shared" si="842"/>
        <v/>
      </c>
      <c r="BD1250" s="36" t="str">
        <f t="shared" si="843"/>
        <v/>
      </c>
      <c r="BE1250" s="36" t="str">
        <f t="shared" si="844"/>
        <v/>
      </c>
      <c r="BF1250" s="36" t="str">
        <f t="shared" si="845"/>
        <v/>
      </c>
      <c r="BG1250" s="36" t="str">
        <f t="shared" si="846"/>
        <v/>
      </c>
      <c r="BH1250" s="36" t="str">
        <f t="shared" si="847"/>
        <v/>
      </c>
      <c r="BI1250" s="36" t="str">
        <f t="shared" si="848"/>
        <v/>
      </c>
      <c r="BJ1250" s="36" t="str">
        <f t="shared" si="849"/>
        <v/>
      </c>
      <c r="BK1250" s="36" t="str">
        <f t="shared" si="850"/>
        <v/>
      </c>
      <c r="BL1250" s="36" t="str">
        <f t="shared" si="851"/>
        <v/>
      </c>
      <c r="BM1250" s="36" t="str">
        <f t="shared" si="852"/>
        <v/>
      </c>
      <c r="BN1250" s="38" t="e">
        <f t="shared" si="811"/>
        <v>#DIV/0!</v>
      </c>
      <c r="BO1250" s="38" t="e">
        <f t="shared" si="812"/>
        <v>#DIV/0!</v>
      </c>
      <c r="BP1250" s="39" t="str">
        <f t="shared" si="813"/>
        <v/>
      </c>
      <c r="BQ1250" s="39" t="str">
        <f t="shared" si="814"/>
        <v/>
      </c>
      <c r="BR1250" s="39" t="str">
        <f t="shared" si="815"/>
        <v/>
      </c>
      <c r="BS1250" s="39" t="str">
        <f t="shared" si="816"/>
        <v/>
      </c>
      <c r="BT1250" s="39" t="str">
        <f t="shared" si="817"/>
        <v/>
      </c>
      <c r="BU1250" s="39" t="str">
        <f t="shared" si="818"/>
        <v/>
      </c>
      <c r="BV1250" s="39" t="str">
        <f t="shared" si="819"/>
        <v/>
      </c>
      <c r="BW1250" s="39" t="str">
        <f t="shared" si="820"/>
        <v/>
      </c>
      <c r="BX1250" s="39" t="str">
        <f t="shared" si="821"/>
        <v/>
      </c>
      <c r="BY1250" s="39" t="str">
        <f t="shared" si="822"/>
        <v/>
      </c>
      <c r="BZ1250" s="39" t="str">
        <f t="shared" si="823"/>
        <v/>
      </c>
      <c r="CA1250" s="39" t="str">
        <f t="shared" si="824"/>
        <v/>
      </c>
      <c r="CB1250" s="39" t="str">
        <f t="shared" si="825"/>
        <v/>
      </c>
      <c r="CC1250" s="39" t="str">
        <f t="shared" si="826"/>
        <v/>
      </c>
      <c r="CD1250" s="39" t="str">
        <f t="shared" si="827"/>
        <v/>
      </c>
      <c r="CE1250" s="39" t="str">
        <f t="shared" si="828"/>
        <v/>
      </c>
      <c r="CF1250" s="39" t="str">
        <f t="shared" si="829"/>
        <v/>
      </c>
      <c r="CG1250" s="39" t="str">
        <f t="shared" si="830"/>
        <v/>
      </c>
      <c r="CH1250" s="39" t="str">
        <f t="shared" si="831"/>
        <v/>
      </c>
      <c r="CI1250" s="39" t="str">
        <f t="shared" si="832"/>
        <v/>
      </c>
    </row>
    <row r="1251" spans="1:87">
      <c r="A1251" s="18"/>
      <c r="B1251" s="15" t="str">
        <f>'Gene Table'!E1250</f>
        <v>hsa-miR-4701-5p</v>
      </c>
      <c r="C1251" s="15" t="str">
        <f>'Gene Table'!B1250</f>
        <v>D24</v>
      </c>
      <c r="D1251" s="16" t="str">
        <f>IF(SUM('Test Sample Data'!D$3:D$98)&gt;10,IF(AND(ISNUMBER('Test Sample Data'!D1250),'Test Sample Data'!D1250&lt;$B$1,'Test Sample Data'!D1250&gt;0),'Test Sample Data'!D1250,$B$1),"")</f>
        <v/>
      </c>
      <c r="E1251" s="17" t="str">
        <f>IF(SUM('Test Sample Data'!E$3:E$98)&gt;10,IF(AND(ISNUMBER('Test Sample Data'!E1250),'Test Sample Data'!E1250&lt;$B$1,'Test Sample Data'!E1250&gt;0),'Test Sample Data'!E1250,$B$1),"")</f>
        <v/>
      </c>
      <c r="F1251" s="17" t="str">
        <f>IF(SUM('Test Sample Data'!F$3:F$98)&gt;10,IF(AND(ISNUMBER('Test Sample Data'!F1250),'Test Sample Data'!F1250&lt;$B$1,'Test Sample Data'!F1250&gt;0),'Test Sample Data'!F1250,$B$1),"")</f>
        <v/>
      </c>
      <c r="G1251" s="17" t="str">
        <f>IF(SUM('Test Sample Data'!G$3:G$98)&gt;10,IF(AND(ISNUMBER('Test Sample Data'!G1250),'Test Sample Data'!G1250&lt;$B$1,'Test Sample Data'!G1250&gt;0),'Test Sample Data'!G1250,$B$1),"")</f>
        <v/>
      </c>
      <c r="H1251" s="17" t="str">
        <f>IF(SUM('Test Sample Data'!H$3:H$98)&gt;10,IF(AND(ISNUMBER('Test Sample Data'!H1250),'Test Sample Data'!H1250&lt;$B$1,'Test Sample Data'!H1250&gt;0),'Test Sample Data'!H1250,$B$1),"")</f>
        <v/>
      </c>
      <c r="I1251" s="17" t="str">
        <f>IF(SUM('Test Sample Data'!I$3:I$98)&gt;10,IF(AND(ISNUMBER('Test Sample Data'!I1250),'Test Sample Data'!I1250&lt;$B$1,'Test Sample Data'!I1250&gt;0),'Test Sample Data'!I1250,$B$1),"")</f>
        <v/>
      </c>
      <c r="J1251" s="17" t="str">
        <f>IF(SUM('Test Sample Data'!J$3:J$98)&gt;10,IF(AND(ISNUMBER('Test Sample Data'!J1250),'Test Sample Data'!J1250&lt;$B$1,'Test Sample Data'!J1250&gt;0),'Test Sample Data'!J1250,$B$1),"")</f>
        <v/>
      </c>
      <c r="K1251" s="17" t="str">
        <f>IF(SUM('Test Sample Data'!K$3:K$98)&gt;10,IF(AND(ISNUMBER('Test Sample Data'!K1250),'Test Sample Data'!K1250&lt;$B$1,'Test Sample Data'!K1250&gt;0),'Test Sample Data'!K1250,$B$1),"")</f>
        <v/>
      </c>
      <c r="L1251" s="17" t="str">
        <f>IF(SUM('Test Sample Data'!L$3:L$98)&gt;10,IF(AND(ISNUMBER('Test Sample Data'!L1250),'Test Sample Data'!L1250&lt;$B$1,'Test Sample Data'!L1250&gt;0),'Test Sample Data'!L1250,$B$1),"")</f>
        <v/>
      </c>
      <c r="M1251" s="17" t="str">
        <f>IF(SUM('Test Sample Data'!M$3:M$98)&gt;10,IF(AND(ISNUMBER('Test Sample Data'!M1250),'Test Sample Data'!M1250&lt;$B$1,'Test Sample Data'!M1250&gt;0),'Test Sample Data'!M1250,$B$1),"")</f>
        <v/>
      </c>
      <c r="N1251" s="17" t="str">
        <f>'Gene Table'!E1250</f>
        <v>hsa-miR-4701-5p</v>
      </c>
      <c r="O1251" s="17" t="str">
        <f>'Gene Table'!B1250</f>
        <v>D24</v>
      </c>
      <c r="P1251" s="17" t="str">
        <f>IF(SUM('Control Sample Data'!D$3:D$98)&gt;10,IF(AND(ISNUMBER('Control Sample Data'!D1250),'Control Sample Data'!D1250&lt;$B$1,'Control Sample Data'!D1250&gt;0),'Control Sample Data'!D1250,$B$1),"")</f>
        <v/>
      </c>
      <c r="Q1251" s="17" t="str">
        <f>IF(SUM('Control Sample Data'!E$3:E$98)&gt;10,IF(AND(ISNUMBER('Control Sample Data'!E1250),'Control Sample Data'!E1250&lt;$B$1,'Control Sample Data'!E1250&gt;0),'Control Sample Data'!E1250,$B$1),"")</f>
        <v/>
      </c>
      <c r="R1251" s="17" t="str">
        <f>IF(SUM('Control Sample Data'!F$3:F$98)&gt;10,IF(AND(ISNUMBER('Control Sample Data'!F1250),'Control Sample Data'!F1250&lt;$B$1,'Control Sample Data'!F1250&gt;0),'Control Sample Data'!F1250,$B$1),"")</f>
        <v/>
      </c>
      <c r="S1251" s="17" t="str">
        <f>IF(SUM('Control Sample Data'!G$3:G$98)&gt;10,IF(AND(ISNUMBER('Control Sample Data'!G1250),'Control Sample Data'!G1250&lt;$B$1,'Control Sample Data'!G1250&gt;0),'Control Sample Data'!G1250,$B$1),"")</f>
        <v/>
      </c>
      <c r="T1251" s="17" t="str">
        <f>IF(SUM('Control Sample Data'!H$3:H$98)&gt;10,IF(AND(ISNUMBER('Control Sample Data'!H1250),'Control Sample Data'!H1250&lt;$B$1,'Control Sample Data'!H1250&gt;0),'Control Sample Data'!H1250,$B$1),"")</f>
        <v/>
      </c>
      <c r="U1251" s="17" t="str">
        <f>IF(SUM('Control Sample Data'!I$3:I$98)&gt;10,IF(AND(ISNUMBER('Control Sample Data'!I1250),'Control Sample Data'!I1250&lt;$B$1,'Control Sample Data'!I1250&gt;0),'Control Sample Data'!I1250,$B$1),"")</f>
        <v/>
      </c>
      <c r="V1251" s="17" t="str">
        <f>IF(SUM('Control Sample Data'!J$3:J$98)&gt;10,IF(AND(ISNUMBER('Control Sample Data'!J1250),'Control Sample Data'!J1250&lt;$B$1,'Control Sample Data'!J1250&gt;0),'Control Sample Data'!J1250,$B$1),"")</f>
        <v/>
      </c>
      <c r="W1251" s="17" t="str">
        <f>IF(SUM('Control Sample Data'!K$3:K$98)&gt;10,IF(AND(ISNUMBER('Control Sample Data'!K1250),'Control Sample Data'!K1250&lt;$B$1,'Control Sample Data'!K1250&gt;0),'Control Sample Data'!K1250,$B$1),"")</f>
        <v/>
      </c>
      <c r="X1251" s="17" t="str">
        <f>IF(SUM('Control Sample Data'!L$3:L$98)&gt;10,IF(AND(ISNUMBER('Control Sample Data'!L1250),'Control Sample Data'!L1250&lt;$B$1,'Control Sample Data'!L1250&gt;0),'Control Sample Data'!L1250,$B$1),"")</f>
        <v/>
      </c>
      <c r="Y1251" s="17" t="str">
        <f>IF(SUM('Control Sample Data'!M$3:M$98)&gt;10,IF(AND(ISNUMBER('Control Sample Data'!M1250),'Control Sample Data'!M1250&lt;$B$1,'Control Sample Data'!M1250&gt;0),'Control Sample Data'!M1250,$B$1),"")</f>
        <v/>
      </c>
      <c r="AT1251" s="36" t="str">
        <f t="shared" si="833"/>
        <v/>
      </c>
      <c r="AU1251" s="36" t="str">
        <f t="shared" si="834"/>
        <v/>
      </c>
      <c r="AV1251" s="36" t="str">
        <f t="shared" si="835"/>
        <v/>
      </c>
      <c r="AW1251" s="36" t="str">
        <f t="shared" si="836"/>
        <v/>
      </c>
      <c r="AX1251" s="36" t="str">
        <f t="shared" si="837"/>
        <v/>
      </c>
      <c r="AY1251" s="36" t="str">
        <f t="shared" si="838"/>
        <v/>
      </c>
      <c r="AZ1251" s="36" t="str">
        <f t="shared" si="839"/>
        <v/>
      </c>
      <c r="BA1251" s="36" t="str">
        <f t="shared" si="840"/>
        <v/>
      </c>
      <c r="BB1251" s="36" t="str">
        <f t="shared" si="841"/>
        <v/>
      </c>
      <c r="BC1251" s="36" t="str">
        <f t="shared" si="842"/>
        <v/>
      </c>
      <c r="BD1251" s="36" t="str">
        <f t="shared" si="843"/>
        <v/>
      </c>
      <c r="BE1251" s="36" t="str">
        <f t="shared" si="844"/>
        <v/>
      </c>
      <c r="BF1251" s="36" t="str">
        <f t="shared" si="845"/>
        <v/>
      </c>
      <c r="BG1251" s="36" t="str">
        <f t="shared" si="846"/>
        <v/>
      </c>
      <c r="BH1251" s="36" t="str">
        <f t="shared" si="847"/>
        <v/>
      </c>
      <c r="BI1251" s="36" t="str">
        <f t="shared" si="848"/>
        <v/>
      </c>
      <c r="BJ1251" s="36" t="str">
        <f t="shared" si="849"/>
        <v/>
      </c>
      <c r="BK1251" s="36" t="str">
        <f t="shared" si="850"/>
        <v/>
      </c>
      <c r="BL1251" s="36" t="str">
        <f t="shared" si="851"/>
        <v/>
      </c>
      <c r="BM1251" s="36" t="str">
        <f t="shared" si="852"/>
        <v/>
      </c>
      <c r="BN1251" s="38" t="e">
        <f t="shared" si="811"/>
        <v>#DIV/0!</v>
      </c>
      <c r="BO1251" s="38" t="e">
        <f t="shared" si="812"/>
        <v>#DIV/0!</v>
      </c>
      <c r="BP1251" s="39" t="str">
        <f t="shared" si="813"/>
        <v/>
      </c>
      <c r="BQ1251" s="39" t="str">
        <f t="shared" si="814"/>
        <v/>
      </c>
      <c r="BR1251" s="39" t="str">
        <f t="shared" si="815"/>
        <v/>
      </c>
      <c r="BS1251" s="39" t="str">
        <f t="shared" si="816"/>
        <v/>
      </c>
      <c r="BT1251" s="39" t="str">
        <f t="shared" si="817"/>
        <v/>
      </c>
      <c r="BU1251" s="39" t="str">
        <f t="shared" si="818"/>
        <v/>
      </c>
      <c r="BV1251" s="39" t="str">
        <f t="shared" si="819"/>
        <v/>
      </c>
      <c r="BW1251" s="39" t="str">
        <f t="shared" si="820"/>
        <v/>
      </c>
      <c r="BX1251" s="39" t="str">
        <f t="shared" si="821"/>
        <v/>
      </c>
      <c r="BY1251" s="39" t="str">
        <f t="shared" si="822"/>
        <v/>
      </c>
      <c r="BZ1251" s="39" t="str">
        <f t="shared" si="823"/>
        <v/>
      </c>
      <c r="CA1251" s="39" t="str">
        <f t="shared" si="824"/>
        <v/>
      </c>
      <c r="CB1251" s="39" t="str">
        <f t="shared" si="825"/>
        <v/>
      </c>
      <c r="CC1251" s="39" t="str">
        <f t="shared" si="826"/>
        <v/>
      </c>
      <c r="CD1251" s="39" t="str">
        <f t="shared" si="827"/>
        <v/>
      </c>
      <c r="CE1251" s="39" t="str">
        <f t="shared" si="828"/>
        <v/>
      </c>
      <c r="CF1251" s="39" t="str">
        <f t="shared" si="829"/>
        <v/>
      </c>
      <c r="CG1251" s="39" t="str">
        <f t="shared" si="830"/>
        <v/>
      </c>
      <c r="CH1251" s="39" t="str">
        <f t="shared" si="831"/>
        <v/>
      </c>
      <c r="CI1251" s="39" t="str">
        <f t="shared" si="832"/>
        <v/>
      </c>
    </row>
    <row r="1252" spans="1:87">
      <c r="A1252" s="18"/>
      <c r="B1252" s="15" t="str">
        <f>'Gene Table'!E1251</f>
        <v>hsa-miR-3942-5p</v>
      </c>
      <c r="C1252" s="15" t="str">
        <f>'Gene Table'!B1251</f>
        <v>E01</v>
      </c>
      <c r="D1252" s="16" t="str">
        <f>IF(SUM('Test Sample Data'!D$3:D$98)&gt;10,IF(AND(ISNUMBER('Test Sample Data'!D1251),'Test Sample Data'!D1251&lt;$B$1,'Test Sample Data'!D1251&gt;0),'Test Sample Data'!D1251,$B$1),"")</f>
        <v/>
      </c>
      <c r="E1252" s="17" t="str">
        <f>IF(SUM('Test Sample Data'!E$3:E$98)&gt;10,IF(AND(ISNUMBER('Test Sample Data'!E1251),'Test Sample Data'!E1251&lt;$B$1,'Test Sample Data'!E1251&gt;0),'Test Sample Data'!E1251,$B$1),"")</f>
        <v/>
      </c>
      <c r="F1252" s="17" t="str">
        <f>IF(SUM('Test Sample Data'!F$3:F$98)&gt;10,IF(AND(ISNUMBER('Test Sample Data'!F1251),'Test Sample Data'!F1251&lt;$B$1,'Test Sample Data'!F1251&gt;0),'Test Sample Data'!F1251,$B$1),"")</f>
        <v/>
      </c>
      <c r="G1252" s="17" t="str">
        <f>IF(SUM('Test Sample Data'!G$3:G$98)&gt;10,IF(AND(ISNUMBER('Test Sample Data'!G1251),'Test Sample Data'!G1251&lt;$B$1,'Test Sample Data'!G1251&gt;0),'Test Sample Data'!G1251,$B$1),"")</f>
        <v/>
      </c>
      <c r="H1252" s="17" t="str">
        <f>IF(SUM('Test Sample Data'!H$3:H$98)&gt;10,IF(AND(ISNUMBER('Test Sample Data'!H1251),'Test Sample Data'!H1251&lt;$B$1,'Test Sample Data'!H1251&gt;0),'Test Sample Data'!H1251,$B$1),"")</f>
        <v/>
      </c>
      <c r="I1252" s="17" t="str">
        <f>IF(SUM('Test Sample Data'!I$3:I$98)&gt;10,IF(AND(ISNUMBER('Test Sample Data'!I1251),'Test Sample Data'!I1251&lt;$B$1,'Test Sample Data'!I1251&gt;0),'Test Sample Data'!I1251,$B$1),"")</f>
        <v/>
      </c>
      <c r="J1252" s="17" t="str">
        <f>IF(SUM('Test Sample Data'!J$3:J$98)&gt;10,IF(AND(ISNUMBER('Test Sample Data'!J1251),'Test Sample Data'!J1251&lt;$B$1,'Test Sample Data'!J1251&gt;0),'Test Sample Data'!J1251,$B$1),"")</f>
        <v/>
      </c>
      <c r="K1252" s="17" t="str">
        <f>IF(SUM('Test Sample Data'!K$3:K$98)&gt;10,IF(AND(ISNUMBER('Test Sample Data'!K1251),'Test Sample Data'!K1251&lt;$B$1,'Test Sample Data'!K1251&gt;0),'Test Sample Data'!K1251,$B$1),"")</f>
        <v/>
      </c>
      <c r="L1252" s="17" t="str">
        <f>IF(SUM('Test Sample Data'!L$3:L$98)&gt;10,IF(AND(ISNUMBER('Test Sample Data'!L1251),'Test Sample Data'!L1251&lt;$B$1,'Test Sample Data'!L1251&gt;0),'Test Sample Data'!L1251,$B$1),"")</f>
        <v/>
      </c>
      <c r="M1252" s="17" t="str">
        <f>IF(SUM('Test Sample Data'!M$3:M$98)&gt;10,IF(AND(ISNUMBER('Test Sample Data'!M1251),'Test Sample Data'!M1251&lt;$B$1,'Test Sample Data'!M1251&gt;0),'Test Sample Data'!M1251,$B$1),"")</f>
        <v/>
      </c>
      <c r="N1252" s="17" t="str">
        <f>'Gene Table'!E1251</f>
        <v>hsa-miR-3942-5p</v>
      </c>
      <c r="O1252" s="17" t="str">
        <f>'Gene Table'!B1251</f>
        <v>E01</v>
      </c>
      <c r="P1252" s="17" t="str">
        <f>IF(SUM('Control Sample Data'!D$3:D$98)&gt;10,IF(AND(ISNUMBER('Control Sample Data'!D1251),'Control Sample Data'!D1251&lt;$B$1,'Control Sample Data'!D1251&gt;0),'Control Sample Data'!D1251,$B$1),"")</f>
        <v/>
      </c>
      <c r="Q1252" s="17" t="str">
        <f>IF(SUM('Control Sample Data'!E$3:E$98)&gt;10,IF(AND(ISNUMBER('Control Sample Data'!E1251),'Control Sample Data'!E1251&lt;$B$1,'Control Sample Data'!E1251&gt;0),'Control Sample Data'!E1251,$B$1),"")</f>
        <v/>
      </c>
      <c r="R1252" s="17" t="str">
        <f>IF(SUM('Control Sample Data'!F$3:F$98)&gt;10,IF(AND(ISNUMBER('Control Sample Data'!F1251),'Control Sample Data'!F1251&lt;$B$1,'Control Sample Data'!F1251&gt;0),'Control Sample Data'!F1251,$B$1),"")</f>
        <v/>
      </c>
      <c r="S1252" s="17" t="str">
        <f>IF(SUM('Control Sample Data'!G$3:G$98)&gt;10,IF(AND(ISNUMBER('Control Sample Data'!G1251),'Control Sample Data'!G1251&lt;$B$1,'Control Sample Data'!G1251&gt;0),'Control Sample Data'!G1251,$B$1),"")</f>
        <v/>
      </c>
      <c r="T1252" s="17" t="str">
        <f>IF(SUM('Control Sample Data'!H$3:H$98)&gt;10,IF(AND(ISNUMBER('Control Sample Data'!H1251),'Control Sample Data'!H1251&lt;$B$1,'Control Sample Data'!H1251&gt;0),'Control Sample Data'!H1251,$B$1),"")</f>
        <v/>
      </c>
      <c r="U1252" s="17" t="str">
        <f>IF(SUM('Control Sample Data'!I$3:I$98)&gt;10,IF(AND(ISNUMBER('Control Sample Data'!I1251),'Control Sample Data'!I1251&lt;$B$1,'Control Sample Data'!I1251&gt;0),'Control Sample Data'!I1251,$B$1),"")</f>
        <v/>
      </c>
      <c r="V1252" s="17" t="str">
        <f>IF(SUM('Control Sample Data'!J$3:J$98)&gt;10,IF(AND(ISNUMBER('Control Sample Data'!J1251),'Control Sample Data'!J1251&lt;$B$1,'Control Sample Data'!J1251&gt;0),'Control Sample Data'!J1251,$B$1),"")</f>
        <v/>
      </c>
      <c r="W1252" s="17" t="str">
        <f>IF(SUM('Control Sample Data'!K$3:K$98)&gt;10,IF(AND(ISNUMBER('Control Sample Data'!K1251),'Control Sample Data'!K1251&lt;$B$1,'Control Sample Data'!K1251&gt;0),'Control Sample Data'!K1251,$B$1),"")</f>
        <v/>
      </c>
      <c r="X1252" s="17" t="str">
        <f>IF(SUM('Control Sample Data'!L$3:L$98)&gt;10,IF(AND(ISNUMBER('Control Sample Data'!L1251),'Control Sample Data'!L1251&lt;$B$1,'Control Sample Data'!L1251&gt;0),'Control Sample Data'!L1251,$B$1),"")</f>
        <v/>
      </c>
      <c r="Y1252" s="17" t="str">
        <f>IF(SUM('Control Sample Data'!M$3:M$98)&gt;10,IF(AND(ISNUMBER('Control Sample Data'!M1251),'Control Sample Data'!M1251&lt;$B$1,'Control Sample Data'!M1251&gt;0),'Control Sample Data'!M1251,$B$1),"")</f>
        <v/>
      </c>
      <c r="AT1252" s="36" t="str">
        <f t="shared" si="833"/>
        <v/>
      </c>
      <c r="AU1252" s="36" t="str">
        <f t="shared" si="834"/>
        <v/>
      </c>
      <c r="AV1252" s="36" t="str">
        <f t="shared" si="835"/>
        <v/>
      </c>
      <c r="AW1252" s="36" t="str">
        <f t="shared" si="836"/>
        <v/>
      </c>
      <c r="AX1252" s="36" t="str">
        <f t="shared" si="837"/>
        <v/>
      </c>
      <c r="AY1252" s="36" t="str">
        <f t="shared" si="838"/>
        <v/>
      </c>
      <c r="AZ1252" s="36" t="str">
        <f t="shared" si="839"/>
        <v/>
      </c>
      <c r="BA1252" s="36" t="str">
        <f t="shared" si="840"/>
        <v/>
      </c>
      <c r="BB1252" s="36" t="str">
        <f t="shared" si="841"/>
        <v/>
      </c>
      <c r="BC1252" s="36" t="str">
        <f t="shared" si="842"/>
        <v/>
      </c>
      <c r="BD1252" s="36" t="str">
        <f t="shared" si="843"/>
        <v/>
      </c>
      <c r="BE1252" s="36" t="str">
        <f t="shared" si="844"/>
        <v/>
      </c>
      <c r="BF1252" s="36" t="str">
        <f t="shared" si="845"/>
        <v/>
      </c>
      <c r="BG1252" s="36" t="str">
        <f t="shared" si="846"/>
        <v/>
      </c>
      <c r="BH1252" s="36" t="str">
        <f t="shared" si="847"/>
        <v/>
      </c>
      <c r="BI1252" s="36" t="str">
        <f t="shared" si="848"/>
        <v/>
      </c>
      <c r="BJ1252" s="36" t="str">
        <f t="shared" si="849"/>
        <v/>
      </c>
      <c r="BK1252" s="36" t="str">
        <f t="shared" si="850"/>
        <v/>
      </c>
      <c r="BL1252" s="36" t="str">
        <f t="shared" si="851"/>
        <v/>
      </c>
      <c r="BM1252" s="36" t="str">
        <f t="shared" si="852"/>
        <v/>
      </c>
      <c r="BN1252" s="38" t="e">
        <f t="shared" si="811"/>
        <v>#DIV/0!</v>
      </c>
      <c r="BO1252" s="38" t="e">
        <f t="shared" si="812"/>
        <v>#DIV/0!</v>
      </c>
      <c r="BP1252" s="39" t="str">
        <f t="shared" si="813"/>
        <v/>
      </c>
      <c r="BQ1252" s="39" t="str">
        <f t="shared" si="814"/>
        <v/>
      </c>
      <c r="BR1252" s="39" t="str">
        <f t="shared" si="815"/>
        <v/>
      </c>
      <c r="BS1252" s="39" t="str">
        <f t="shared" si="816"/>
        <v/>
      </c>
      <c r="BT1252" s="39" t="str">
        <f t="shared" si="817"/>
        <v/>
      </c>
      <c r="BU1252" s="39" t="str">
        <f t="shared" si="818"/>
        <v/>
      </c>
      <c r="BV1252" s="39" t="str">
        <f t="shared" si="819"/>
        <v/>
      </c>
      <c r="BW1252" s="39" t="str">
        <f t="shared" si="820"/>
        <v/>
      </c>
      <c r="BX1252" s="39" t="str">
        <f t="shared" si="821"/>
        <v/>
      </c>
      <c r="BY1252" s="39" t="str">
        <f t="shared" si="822"/>
        <v/>
      </c>
      <c r="BZ1252" s="39" t="str">
        <f t="shared" si="823"/>
        <v/>
      </c>
      <c r="CA1252" s="39" t="str">
        <f t="shared" si="824"/>
        <v/>
      </c>
      <c r="CB1252" s="39" t="str">
        <f t="shared" si="825"/>
        <v/>
      </c>
      <c r="CC1252" s="39" t="str">
        <f t="shared" si="826"/>
        <v/>
      </c>
      <c r="CD1252" s="39" t="str">
        <f t="shared" si="827"/>
        <v/>
      </c>
      <c r="CE1252" s="39" t="str">
        <f t="shared" si="828"/>
        <v/>
      </c>
      <c r="CF1252" s="39" t="str">
        <f t="shared" si="829"/>
        <v/>
      </c>
      <c r="CG1252" s="39" t="str">
        <f t="shared" si="830"/>
        <v/>
      </c>
      <c r="CH1252" s="39" t="str">
        <f t="shared" si="831"/>
        <v/>
      </c>
      <c r="CI1252" s="39" t="str">
        <f t="shared" si="832"/>
        <v/>
      </c>
    </row>
    <row r="1253" spans="1:87">
      <c r="A1253" s="18"/>
      <c r="B1253" s="15" t="str">
        <f>'Gene Table'!E1252</f>
        <v>hsa-miR-4479</v>
      </c>
      <c r="C1253" s="15" t="str">
        <f>'Gene Table'!B1252</f>
        <v>E02</v>
      </c>
      <c r="D1253" s="16" t="str">
        <f>IF(SUM('Test Sample Data'!D$3:D$98)&gt;10,IF(AND(ISNUMBER('Test Sample Data'!D1252),'Test Sample Data'!D1252&lt;$B$1,'Test Sample Data'!D1252&gt;0),'Test Sample Data'!D1252,$B$1),"")</f>
        <v/>
      </c>
      <c r="E1253" s="17" t="str">
        <f>IF(SUM('Test Sample Data'!E$3:E$98)&gt;10,IF(AND(ISNUMBER('Test Sample Data'!E1252),'Test Sample Data'!E1252&lt;$B$1,'Test Sample Data'!E1252&gt;0),'Test Sample Data'!E1252,$B$1),"")</f>
        <v/>
      </c>
      <c r="F1253" s="17" t="str">
        <f>IF(SUM('Test Sample Data'!F$3:F$98)&gt;10,IF(AND(ISNUMBER('Test Sample Data'!F1252),'Test Sample Data'!F1252&lt;$B$1,'Test Sample Data'!F1252&gt;0),'Test Sample Data'!F1252,$B$1),"")</f>
        <v/>
      </c>
      <c r="G1253" s="17" t="str">
        <f>IF(SUM('Test Sample Data'!G$3:G$98)&gt;10,IF(AND(ISNUMBER('Test Sample Data'!G1252),'Test Sample Data'!G1252&lt;$B$1,'Test Sample Data'!G1252&gt;0),'Test Sample Data'!G1252,$B$1),"")</f>
        <v/>
      </c>
      <c r="H1253" s="17" t="str">
        <f>IF(SUM('Test Sample Data'!H$3:H$98)&gt;10,IF(AND(ISNUMBER('Test Sample Data'!H1252),'Test Sample Data'!H1252&lt;$B$1,'Test Sample Data'!H1252&gt;0),'Test Sample Data'!H1252,$B$1),"")</f>
        <v/>
      </c>
      <c r="I1253" s="17" t="str">
        <f>IF(SUM('Test Sample Data'!I$3:I$98)&gt;10,IF(AND(ISNUMBER('Test Sample Data'!I1252),'Test Sample Data'!I1252&lt;$B$1,'Test Sample Data'!I1252&gt;0),'Test Sample Data'!I1252,$B$1),"")</f>
        <v/>
      </c>
      <c r="J1253" s="17" t="str">
        <f>IF(SUM('Test Sample Data'!J$3:J$98)&gt;10,IF(AND(ISNUMBER('Test Sample Data'!J1252),'Test Sample Data'!J1252&lt;$B$1,'Test Sample Data'!J1252&gt;0),'Test Sample Data'!J1252,$B$1),"")</f>
        <v/>
      </c>
      <c r="K1253" s="17" t="str">
        <f>IF(SUM('Test Sample Data'!K$3:K$98)&gt;10,IF(AND(ISNUMBER('Test Sample Data'!K1252),'Test Sample Data'!K1252&lt;$B$1,'Test Sample Data'!K1252&gt;0),'Test Sample Data'!K1252,$B$1),"")</f>
        <v/>
      </c>
      <c r="L1253" s="17" t="str">
        <f>IF(SUM('Test Sample Data'!L$3:L$98)&gt;10,IF(AND(ISNUMBER('Test Sample Data'!L1252),'Test Sample Data'!L1252&lt;$B$1,'Test Sample Data'!L1252&gt;0),'Test Sample Data'!L1252,$B$1),"")</f>
        <v/>
      </c>
      <c r="M1253" s="17" t="str">
        <f>IF(SUM('Test Sample Data'!M$3:M$98)&gt;10,IF(AND(ISNUMBER('Test Sample Data'!M1252),'Test Sample Data'!M1252&lt;$B$1,'Test Sample Data'!M1252&gt;0),'Test Sample Data'!M1252,$B$1),"")</f>
        <v/>
      </c>
      <c r="N1253" s="17" t="str">
        <f>'Gene Table'!E1252</f>
        <v>hsa-miR-4479</v>
      </c>
      <c r="O1253" s="17" t="str">
        <f>'Gene Table'!B1252</f>
        <v>E02</v>
      </c>
      <c r="P1253" s="17" t="str">
        <f>IF(SUM('Control Sample Data'!D$3:D$98)&gt;10,IF(AND(ISNUMBER('Control Sample Data'!D1252),'Control Sample Data'!D1252&lt;$B$1,'Control Sample Data'!D1252&gt;0),'Control Sample Data'!D1252,$B$1),"")</f>
        <v/>
      </c>
      <c r="Q1253" s="17" t="str">
        <f>IF(SUM('Control Sample Data'!E$3:E$98)&gt;10,IF(AND(ISNUMBER('Control Sample Data'!E1252),'Control Sample Data'!E1252&lt;$B$1,'Control Sample Data'!E1252&gt;0),'Control Sample Data'!E1252,$B$1),"")</f>
        <v/>
      </c>
      <c r="R1253" s="17" t="str">
        <f>IF(SUM('Control Sample Data'!F$3:F$98)&gt;10,IF(AND(ISNUMBER('Control Sample Data'!F1252),'Control Sample Data'!F1252&lt;$B$1,'Control Sample Data'!F1252&gt;0),'Control Sample Data'!F1252,$B$1),"")</f>
        <v/>
      </c>
      <c r="S1253" s="17" t="str">
        <f>IF(SUM('Control Sample Data'!G$3:G$98)&gt;10,IF(AND(ISNUMBER('Control Sample Data'!G1252),'Control Sample Data'!G1252&lt;$B$1,'Control Sample Data'!G1252&gt;0),'Control Sample Data'!G1252,$B$1),"")</f>
        <v/>
      </c>
      <c r="T1253" s="17" t="str">
        <f>IF(SUM('Control Sample Data'!H$3:H$98)&gt;10,IF(AND(ISNUMBER('Control Sample Data'!H1252),'Control Sample Data'!H1252&lt;$B$1,'Control Sample Data'!H1252&gt;0),'Control Sample Data'!H1252,$B$1),"")</f>
        <v/>
      </c>
      <c r="U1253" s="17" t="str">
        <f>IF(SUM('Control Sample Data'!I$3:I$98)&gt;10,IF(AND(ISNUMBER('Control Sample Data'!I1252),'Control Sample Data'!I1252&lt;$B$1,'Control Sample Data'!I1252&gt;0),'Control Sample Data'!I1252,$B$1),"")</f>
        <v/>
      </c>
      <c r="V1253" s="17" t="str">
        <f>IF(SUM('Control Sample Data'!J$3:J$98)&gt;10,IF(AND(ISNUMBER('Control Sample Data'!J1252),'Control Sample Data'!J1252&lt;$B$1,'Control Sample Data'!J1252&gt;0),'Control Sample Data'!J1252,$B$1),"")</f>
        <v/>
      </c>
      <c r="W1253" s="17" t="str">
        <f>IF(SUM('Control Sample Data'!K$3:K$98)&gt;10,IF(AND(ISNUMBER('Control Sample Data'!K1252),'Control Sample Data'!K1252&lt;$B$1,'Control Sample Data'!K1252&gt;0),'Control Sample Data'!K1252,$B$1),"")</f>
        <v/>
      </c>
      <c r="X1253" s="17" t="str">
        <f>IF(SUM('Control Sample Data'!L$3:L$98)&gt;10,IF(AND(ISNUMBER('Control Sample Data'!L1252),'Control Sample Data'!L1252&lt;$B$1,'Control Sample Data'!L1252&gt;0),'Control Sample Data'!L1252,$B$1),"")</f>
        <v/>
      </c>
      <c r="Y1253" s="17" t="str">
        <f>IF(SUM('Control Sample Data'!M$3:M$98)&gt;10,IF(AND(ISNUMBER('Control Sample Data'!M1252),'Control Sample Data'!M1252&lt;$B$1,'Control Sample Data'!M1252&gt;0),'Control Sample Data'!M1252,$B$1),"")</f>
        <v/>
      </c>
      <c r="AT1253" s="36" t="str">
        <f t="shared" si="833"/>
        <v/>
      </c>
      <c r="AU1253" s="36" t="str">
        <f t="shared" si="834"/>
        <v/>
      </c>
      <c r="AV1253" s="36" t="str">
        <f t="shared" si="835"/>
        <v/>
      </c>
      <c r="AW1253" s="36" t="str">
        <f t="shared" si="836"/>
        <v/>
      </c>
      <c r="AX1253" s="36" t="str">
        <f t="shared" si="837"/>
        <v/>
      </c>
      <c r="AY1253" s="36" t="str">
        <f t="shared" si="838"/>
        <v/>
      </c>
      <c r="AZ1253" s="36" t="str">
        <f t="shared" si="839"/>
        <v/>
      </c>
      <c r="BA1253" s="36" t="str">
        <f t="shared" si="840"/>
        <v/>
      </c>
      <c r="BB1253" s="36" t="str">
        <f t="shared" si="841"/>
        <v/>
      </c>
      <c r="BC1253" s="36" t="str">
        <f t="shared" si="842"/>
        <v/>
      </c>
      <c r="BD1253" s="36" t="str">
        <f t="shared" si="843"/>
        <v/>
      </c>
      <c r="BE1253" s="36" t="str">
        <f t="shared" si="844"/>
        <v/>
      </c>
      <c r="BF1253" s="36" t="str">
        <f t="shared" si="845"/>
        <v/>
      </c>
      <c r="BG1253" s="36" t="str">
        <f t="shared" si="846"/>
        <v/>
      </c>
      <c r="BH1253" s="36" t="str">
        <f t="shared" si="847"/>
        <v/>
      </c>
      <c r="BI1253" s="36" t="str">
        <f t="shared" si="848"/>
        <v/>
      </c>
      <c r="BJ1253" s="36" t="str">
        <f t="shared" si="849"/>
        <v/>
      </c>
      <c r="BK1253" s="36" t="str">
        <f t="shared" si="850"/>
        <v/>
      </c>
      <c r="BL1253" s="36" t="str">
        <f t="shared" si="851"/>
        <v/>
      </c>
      <c r="BM1253" s="36" t="str">
        <f t="shared" si="852"/>
        <v/>
      </c>
      <c r="BN1253" s="38" t="e">
        <f t="shared" si="811"/>
        <v>#DIV/0!</v>
      </c>
      <c r="BO1253" s="38" t="e">
        <f t="shared" si="812"/>
        <v>#DIV/0!</v>
      </c>
      <c r="BP1253" s="39" t="str">
        <f t="shared" si="813"/>
        <v/>
      </c>
      <c r="BQ1253" s="39" t="str">
        <f t="shared" si="814"/>
        <v/>
      </c>
      <c r="BR1253" s="39" t="str">
        <f t="shared" si="815"/>
        <v/>
      </c>
      <c r="BS1253" s="39" t="str">
        <f t="shared" si="816"/>
        <v/>
      </c>
      <c r="BT1253" s="39" t="str">
        <f t="shared" si="817"/>
        <v/>
      </c>
      <c r="BU1253" s="39" t="str">
        <f t="shared" si="818"/>
        <v/>
      </c>
      <c r="BV1253" s="39" t="str">
        <f t="shared" si="819"/>
        <v/>
      </c>
      <c r="BW1253" s="39" t="str">
        <f t="shared" si="820"/>
        <v/>
      </c>
      <c r="BX1253" s="39" t="str">
        <f t="shared" si="821"/>
        <v/>
      </c>
      <c r="BY1253" s="39" t="str">
        <f t="shared" si="822"/>
        <v/>
      </c>
      <c r="BZ1253" s="39" t="str">
        <f t="shared" si="823"/>
        <v/>
      </c>
      <c r="CA1253" s="39" t="str">
        <f t="shared" si="824"/>
        <v/>
      </c>
      <c r="CB1253" s="39" t="str">
        <f t="shared" si="825"/>
        <v/>
      </c>
      <c r="CC1253" s="39" t="str">
        <f t="shared" si="826"/>
        <v/>
      </c>
      <c r="CD1253" s="39" t="str">
        <f t="shared" si="827"/>
        <v/>
      </c>
      <c r="CE1253" s="39" t="str">
        <f t="shared" si="828"/>
        <v/>
      </c>
      <c r="CF1253" s="39" t="str">
        <f t="shared" si="829"/>
        <v/>
      </c>
      <c r="CG1253" s="39" t="str">
        <f t="shared" si="830"/>
        <v/>
      </c>
      <c r="CH1253" s="39" t="str">
        <f t="shared" si="831"/>
        <v/>
      </c>
      <c r="CI1253" s="39" t="str">
        <f t="shared" si="832"/>
        <v/>
      </c>
    </row>
    <row r="1254" spans="1:87">
      <c r="A1254" s="18"/>
      <c r="B1254" s="15" t="str">
        <f>'Gene Table'!E1253</f>
        <v>hsa-miR-3944-3p</v>
      </c>
      <c r="C1254" s="15" t="str">
        <f>'Gene Table'!B1253</f>
        <v>E03</v>
      </c>
      <c r="D1254" s="16" t="str">
        <f>IF(SUM('Test Sample Data'!D$3:D$98)&gt;10,IF(AND(ISNUMBER('Test Sample Data'!D1253),'Test Sample Data'!D1253&lt;$B$1,'Test Sample Data'!D1253&gt;0),'Test Sample Data'!D1253,$B$1),"")</f>
        <v/>
      </c>
      <c r="E1254" s="17" t="str">
        <f>IF(SUM('Test Sample Data'!E$3:E$98)&gt;10,IF(AND(ISNUMBER('Test Sample Data'!E1253),'Test Sample Data'!E1253&lt;$B$1,'Test Sample Data'!E1253&gt;0),'Test Sample Data'!E1253,$B$1),"")</f>
        <v/>
      </c>
      <c r="F1254" s="17" t="str">
        <f>IF(SUM('Test Sample Data'!F$3:F$98)&gt;10,IF(AND(ISNUMBER('Test Sample Data'!F1253),'Test Sample Data'!F1253&lt;$B$1,'Test Sample Data'!F1253&gt;0),'Test Sample Data'!F1253,$B$1),"")</f>
        <v/>
      </c>
      <c r="G1254" s="17" t="str">
        <f>IF(SUM('Test Sample Data'!G$3:G$98)&gt;10,IF(AND(ISNUMBER('Test Sample Data'!G1253),'Test Sample Data'!G1253&lt;$B$1,'Test Sample Data'!G1253&gt;0),'Test Sample Data'!G1253,$B$1),"")</f>
        <v/>
      </c>
      <c r="H1254" s="17" t="str">
        <f>IF(SUM('Test Sample Data'!H$3:H$98)&gt;10,IF(AND(ISNUMBER('Test Sample Data'!H1253),'Test Sample Data'!H1253&lt;$B$1,'Test Sample Data'!H1253&gt;0),'Test Sample Data'!H1253,$B$1),"")</f>
        <v/>
      </c>
      <c r="I1254" s="17" t="str">
        <f>IF(SUM('Test Sample Data'!I$3:I$98)&gt;10,IF(AND(ISNUMBER('Test Sample Data'!I1253),'Test Sample Data'!I1253&lt;$B$1,'Test Sample Data'!I1253&gt;0),'Test Sample Data'!I1253,$B$1),"")</f>
        <v/>
      </c>
      <c r="J1254" s="17" t="str">
        <f>IF(SUM('Test Sample Data'!J$3:J$98)&gt;10,IF(AND(ISNUMBER('Test Sample Data'!J1253),'Test Sample Data'!J1253&lt;$B$1,'Test Sample Data'!J1253&gt;0),'Test Sample Data'!J1253,$B$1),"")</f>
        <v/>
      </c>
      <c r="K1254" s="17" t="str">
        <f>IF(SUM('Test Sample Data'!K$3:K$98)&gt;10,IF(AND(ISNUMBER('Test Sample Data'!K1253),'Test Sample Data'!K1253&lt;$B$1,'Test Sample Data'!K1253&gt;0),'Test Sample Data'!K1253,$B$1),"")</f>
        <v/>
      </c>
      <c r="L1254" s="17" t="str">
        <f>IF(SUM('Test Sample Data'!L$3:L$98)&gt;10,IF(AND(ISNUMBER('Test Sample Data'!L1253),'Test Sample Data'!L1253&lt;$B$1,'Test Sample Data'!L1253&gt;0),'Test Sample Data'!L1253,$B$1),"")</f>
        <v/>
      </c>
      <c r="M1254" s="17" t="str">
        <f>IF(SUM('Test Sample Data'!M$3:M$98)&gt;10,IF(AND(ISNUMBER('Test Sample Data'!M1253),'Test Sample Data'!M1253&lt;$B$1,'Test Sample Data'!M1253&gt;0),'Test Sample Data'!M1253,$B$1),"")</f>
        <v/>
      </c>
      <c r="N1254" s="17" t="str">
        <f>'Gene Table'!E1253</f>
        <v>hsa-miR-3944-3p</v>
      </c>
      <c r="O1254" s="17" t="str">
        <f>'Gene Table'!B1253</f>
        <v>E03</v>
      </c>
      <c r="P1254" s="17" t="str">
        <f>IF(SUM('Control Sample Data'!D$3:D$98)&gt;10,IF(AND(ISNUMBER('Control Sample Data'!D1253),'Control Sample Data'!D1253&lt;$B$1,'Control Sample Data'!D1253&gt;0),'Control Sample Data'!D1253,$B$1),"")</f>
        <v/>
      </c>
      <c r="Q1254" s="17" t="str">
        <f>IF(SUM('Control Sample Data'!E$3:E$98)&gt;10,IF(AND(ISNUMBER('Control Sample Data'!E1253),'Control Sample Data'!E1253&lt;$B$1,'Control Sample Data'!E1253&gt;0),'Control Sample Data'!E1253,$B$1),"")</f>
        <v/>
      </c>
      <c r="R1254" s="17" t="str">
        <f>IF(SUM('Control Sample Data'!F$3:F$98)&gt;10,IF(AND(ISNUMBER('Control Sample Data'!F1253),'Control Sample Data'!F1253&lt;$B$1,'Control Sample Data'!F1253&gt;0),'Control Sample Data'!F1253,$B$1),"")</f>
        <v/>
      </c>
      <c r="S1254" s="17" t="str">
        <f>IF(SUM('Control Sample Data'!G$3:G$98)&gt;10,IF(AND(ISNUMBER('Control Sample Data'!G1253),'Control Sample Data'!G1253&lt;$B$1,'Control Sample Data'!G1253&gt;0),'Control Sample Data'!G1253,$B$1),"")</f>
        <v/>
      </c>
      <c r="T1254" s="17" t="str">
        <f>IF(SUM('Control Sample Data'!H$3:H$98)&gt;10,IF(AND(ISNUMBER('Control Sample Data'!H1253),'Control Sample Data'!H1253&lt;$B$1,'Control Sample Data'!H1253&gt;0),'Control Sample Data'!H1253,$B$1),"")</f>
        <v/>
      </c>
      <c r="U1254" s="17" t="str">
        <f>IF(SUM('Control Sample Data'!I$3:I$98)&gt;10,IF(AND(ISNUMBER('Control Sample Data'!I1253),'Control Sample Data'!I1253&lt;$B$1,'Control Sample Data'!I1253&gt;0),'Control Sample Data'!I1253,$B$1),"")</f>
        <v/>
      </c>
      <c r="V1254" s="17" t="str">
        <f>IF(SUM('Control Sample Data'!J$3:J$98)&gt;10,IF(AND(ISNUMBER('Control Sample Data'!J1253),'Control Sample Data'!J1253&lt;$B$1,'Control Sample Data'!J1253&gt;0),'Control Sample Data'!J1253,$B$1),"")</f>
        <v/>
      </c>
      <c r="W1254" s="17" t="str">
        <f>IF(SUM('Control Sample Data'!K$3:K$98)&gt;10,IF(AND(ISNUMBER('Control Sample Data'!K1253),'Control Sample Data'!K1253&lt;$B$1,'Control Sample Data'!K1253&gt;0),'Control Sample Data'!K1253,$B$1),"")</f>
        <v/>
      </c>
      <c r="X1254" s="17" t="str">
        <f>IF(SUM('Control Sample Data'!L$3:L$98)&gt;10,IF(AND(ISNUMBER('Control Sample Data'!L1253),'Control Sample Data'!L1253&lt;$B$1,'Control Sample Data'!L1253&gt;0),'Control Sample Data'!L1253,$B$1),"")</f>
        <v/>
      </c>
      <c r="Y1254" s="17" t="str">
        <f>IF(SUM('Control Sample Data'!M$3:M$98)&gt;10,IF(AND(ISNUMBER('Control Sample Data'!M1253),'Control Sample Data'!M1253&lt;$B$1,'Control Sample Data'!M1253&gt;0),'Control Sample Data'!M1253,$B$1),"")</f>
        <v/>
      </c>
      <c r="AT1254" s="36" t="str">
        <f t="shared" si="833"/>
        <v/>
      </c>
      <c r="AU1254" s="36" t="str">
        <f t="shared" si="834"/>
        <v/>
      </c>
      <c r="AV1254" s="36" t="str">
        <f t="shared" si="835"/>
        <v/>
      </c>
      <c r="AW1254" s="36" t="str">
        <f t="shared" si="836"/>
        <v/>
      </c>
      <c r="AX1254" s="36" t="str">
        <f t="shared" si="837"/>
        <v/>
      </c>
      <c r="AY1254" s="36" t="str">
        <f t="shared" si="838"/>
        <v/>
      </c>
      <c r="AZ1254" s="36" t="str">
        <f t="shared" si="839"/>
        <v/>
      </c>
      <c r="BA1254" s="36" t="str">
        <f t="shared" si="840"/>
        <v/>
      </c>
      <c r="BB1254" s="36" t="str">
        <f t="shared" si="841"/>
        <v/>
      </c>
      <c r="BC1254" s="36" t="str">
        <f t="shared" si="842"/>
        <v/>
      </c>
      <c r="BD1254" s="36" t="str">
        <f t="shared" si="843"/>
        <v/>
      </c>
      <c r="BE1254" s="36" t="str">
        <f t="shared" si="844"/>
        <v/>
      </c>
      <c r="BF1254" s="36" t="str">
        <f t="shared" si="845"/>
        <v/>
      </c>
      <c r="BG1254" s="36" t="str">
        <f t="shared" si="846"/>
        <v/>
      </c>
      <c r="BH1254" s="36" t="str">
        <f t="shared" si="847"/>
        <v/>
      </c>
      <c r="BI1254" s="36" t="str">
        <f t="shared" si="848"/>
        <v/>
      </c>
      <c r="BJ1254" s="36" t="str">
        <f t="shared" si="849"/>
        <v/>
      </c>
      <c r="BK1254" s="36" t="str">
        <f t="shared" si="850"/>
        <v/>
      </c>
      <c r="BL1254" s="36" t="str">
        <f t="shared" si="851"/>
        <v/>
      </c>
      <c r="BM1254" s="36" t="str">
        <f t="shared" si="852"/>
        <v/>
      </c>
      <c r="BN1254" s="38" t="e">
        <f t="shared" si="811"/>
        <v>#DIV/0!</v>
      </c>
      <c r="BO1254" s="38" t="e">
        <f t="shared" si="812"/>
        <v>#DIV/0!</v>
      </c>
      <c r="BP1254" s="39" t="str">
        <f t="shared" si="813"/>
        <v/>
      </c>
      <c r="BQ1254" s="39" t="str">
        <f t="shared" si="814"/>
        <v/>
      </c>
      <c r="BR1254" s="39" t="str">
        <f t="shared" si="815"/>
        <v/>
      </c>
      <c r="BS1254" s="39" t="str">
        <f t="shared" si="816"/>
        <v/>
      </c>
      <c r="BT1254" s="39" t="str">
        <f t="shared" si="817"/>
        <v/>
      </c>
      <c r="BU1254" s="39" t="str">
        <f t="shared" si="818"/>
        <v/>
      </c>
      <c r="BV1254" s="39" t="str">
        <f t="shared" si="819"/>
        <v/>
      </c>
      <c r="BW1254" s="39" t="str">
        <f t="shared" si="820"/>
        <v/>
      </c>
      <c r="BX1254" s="39" t="str">
        <f t="shared" si="821"/>
        <v/>
      </c>
      <c r="BY1254" s="39" t="str">
        <f t="shared" si="822"/>
        <v/>
      </c>
      <c r="BZ1254" s="39" t="str">
        <f t="shared" si="823"/>
        <v/>
      </c>
      <c r="CA1254" s="39" t="str">
        <f t="shared" si="824"/>
        <v/>
      </c>
      <c r="CB1254" s="39" t="str">
        <f t="shared" si="825"/>
        <v/>
      </c>
      <c r="CC1254" s="39" t="str">
        <f t="shared" si="826"/>
        <v/>
      </c>
      <c r="CD1254" s="39" t="str">
        <f t="shared" si="827"/>
        <v/>
      </c>
      <c r="CE1254" s="39" t="str">
        <f t="shared" si="828"/>
        <v/>
      </c>
      <c r="CF1254" s="39" t="str">
        <f t="shared" si="829"/>
        <v/>
      </c>
      <c r="CG1254" s="39" t="str">
        <f t="shared" si="830"/>
        <v/>
      </c>
      <c r="CH1254" s="39" t="str">
        <f t="shared" si="831"/>
        <v/>
      </c>
      <c r="CI1254" s="39" t="str">
        <f t="shared" si="832"/>
        <v/>
      </c>
    </row>
    <row r="1255" spans="1:87">
      <c r="A1255" s="18"/>
      <c r="B1255" s="15" t="str">
        <f>'Gene Table'!E1254</f>
        <v>hsa-miR-548ak</v>
      </c>
      <c r="C1255" s="15" t="str">
        <f>'Gene Table'!B1254</f>
        <v>E04</v>
      </c>
      <c r="D1255" s="16" t="str">
        <f>IF(SUM('Test Sample Data'!D$3:D$98)&gt;10,IF(AND(ISNUMBER('Test Sample Data'!D1254),'Test Sample Data'!D1254&lt;$B$1,'Test Sample Data'!D1254&gt;0),'Test Sample Data'!D1254,$B$1),"")</f>
        <v/>
      </c>
      <c r="E1255" s="17" t="str">
        <f>IF(SUM('Test Sample Data'!E$3:E$98)&gt;10,IF(AND(ISNUMBER('Test Sample Data'!E1254),'Test Sample Data'!E1254&lt;$B$1,'Test Sample Data'!E1254&gt;0),'Test Sample Data'!E1254,$B$1),"")</f>
        <v/>
      </c>
      <c r="F1255" s="17" t="str">
        <f>IF(SUM('Test Sample Data'!F$3:F$98)&gt;10,IF(AND(ISNUMBER('Test Sample Data'!F1254),'Test Sample Data'!F1254&lt;$B$1,'Test Sample Data'!F1254&gt;0),'Test Sample Data'!F1254,$B$1),"")</f>
        <v/>
      </c>
      <c r="G1255" s="17" t="str">
        <f>IF(SUM('Test Sample Data'!G$3:G$98)&gt;10,IF(AND(ISNUMBER('Test Sample Data'!G1254),'Test Sample Data'!G1254&lt;$B$1,'Test Sample Data'!G1254&gt;0),'Test Sample Data'!G1254,$B$1),"")</f>
        <v/>
      </c>
      <c r="H1255" s="17" t="str">
        <f>IF(SUM('Test Sample Data'!H$3:H$98)&gt;10,IF(AND(ISNUMBER('Test Sample Data'!H1254),'Test Sample Data'!H1254&lt;$B$1,'Test Sample Data'!H1254&gt;0),'Test Sample Data'!H1254,$B$1),"")</f>
        <v/>
      </c>
      <c r="I1255" s="17" t="str">
        <f>IF(SUM('Test Sample Data'!I$3:I$98)&gt;10,IF(AND(ISNUMBER('Test Sample Data'!I1254),'Test Sample Data'!I1254&lt;$B$1,'Test Sample Data'!I1254&gt;0),'Test Sample Data'!I1254,$B$1),"")</f>
        <v/>
      </c>
      <c r="J1255" s="17" t="str">
        <f>IF(SUM('Test Sample Data'!J$3:J$98)&gt;10,IF(AND(ISNUMBER('Test Sample Data'!J1254),'Test Sample Data'!J1254&lt;$B$1,'Test Sample Data'!J1254&gt;0),'Test Sample Data'!J1254,$B$1),"")</f>
        <v/>
      </c>
      <c r="K1255" s="17" t="str">
        <f>IF(SUM('Test Sample Data'!K$3:K$98)&gt;10,IF(AND(ISNUMBER('Test Sample Data'!K1254),'Test Sample Data'!K1254&lt;$B$1,'Test Sample Data'!K1254&gt;0),'Test Sample Data'!K1254,$B$1),"")</f>
        <v/>
      </c>
      <c r="L1255" s="17" t="str">
        <f>IF(SUM('Test Sample Data'!L$3:L$98)&gt;10,IF(AND(ISNUMBER('Test Sample Data'!L1254),'Test Sample Data'!L1254&lt;$B$1,'Test Sample Data'!L1254&gt;0),'Test Sample Data'!L1254,$B$1),"")</f>
        <v/>
      </c>
      <c r="M1255" s="17" t="str">
        <f>IF(SUM('Test Sample Data'!M$3:M$98)&gt;10,IF(AND(ISNUMBER('Test Sample Data'!M1254),'Test Sample Data'!M1254&lt;$B$1,'Test Sample Data'!M1254&gt;0),'Test Sample Data'!M1254,$B$1),"")</f>
        <v/>
      </c>
      <c r="N1255" s="17" t="str">
        <f>'Gene Table'!E1254</f>
        <v>hsa-miR-548ak</v>
      </c>
      <c r="O1255" s="17" t="str">
        <f>'Gene Table'!B1254</f>
        <v>E04</v>
      </c>
      <c r="P1255" s="17" t="str">
        <f>IF(SUM('Control Sample Data'!D$3:D$98)&gt;10,IF(AND(ISNUMBER('Control Sample Data'!D1254),'Control Sample Data'!D1254&lt;$B$1,'Control Sample Data'!D1254&gt;0),'Control Sample Data'!D1254,$B$1),"")</f>
        <v/>
      </c>
      <c r="Q1255" s="17" t="str">
        <f>IF(SUM('Control Sample Data'!E$3:E$98)&gt;10,IF(AND(ISNUMBER('Control Sample Data'!E1254),'Control Sample Data'!E1254&lt;$B$1,'Control Sample Data'!E1254&gt;0),'Control Sample Data'!E1254,$B$1),"")</f>
        <v/>
      </c>
      <c r="R1255" s="17" t="str">
        <f>IF(SUM('Control Sample Data'!F$3:F$98)&gt;10,IF(AND(ISNUMBER('Control Sample Data'!F1254),'Control Sample Data'!F1254&lt;$B$1,'Control Sample Data'!F1254&gt;0),'Control Sample Data'!F1254,$B$1),"")</f>
        <v/>
      </c>
      <c r="S1255" s="17" t="str">
        <f>IF(SUM('Control Sample Data'!G$3:G$98)&gt;10,IF(AND(ISNUMBER('Control Sample Data'!G1254),'Control Sample Data'!G1254&lt;$B$1,'Control Sample Data'!G1254&gt;0),'Control Sample Data'!G1254,$B$1),"")</f>
        <v/>
      </c>
      <c r="T1255" s="17" t="str">
        <f>IF(SUM('Control Sample Data'!H$3:H$98)&gt;10,IF(AND(ISNUMBER('Control Sample Data'!H1254),'Control Sample Data'!H1254&lt;$B$1,'Control Sample Data'!H1254&gt;0),'Control Sample Data'!H1254,$B$1),"")</f>
        <v/>
      </c>
      <c r="U1255" s="17" t="str">
        <f>IF(SUM('Control Sample Data'!I$3:I$98)&gt;10,IF(AND(ISNUMBER('Control Sample Data'!I1254),'Control Sample Data'!I1254&lt;$B$1,'Control Sample Data'!I1254&gt;0),'Control Sample Data'!I1254,$B$1),"")</f>
        <v/>
      </c>
      <c r="V1255" s="17" t="str">
        <f>IF(SUM('Control Sample Data'!J$3:J$98)&gt;10,IF(AND(ISNUMBER('Control Sample Data'!J1254),'Control Sample Data'!J1254&lt;$B$1,'Control Sample Data'!J1254&gt;0),'Control Sample Data'!J1254,$B$1),"")</f>
        <v/>
      </c>
      <c r="W1255" s="17" t="str">
        <f>IF(SUM('Control Sample Data'!K$3:K$98)&gt;10,IF(AND(ISNUMBER('Control Sample Data'!K1254),'Control Sample Data'!K1254&lt;$B$1,'Control Sample Data'!K1254&gt;0),'Control Sample Data'!K1254,$B$1),"")</f>
        <v/>
      </c>
      <c r="X1255" s="17" t="str">
        <f>IF(SUM('Control Sample Data'!L$3:L$98)&gt;10,IF(AND(ISNUMBER('Control Sample Data'!L1254),'Control Sample Data'!L1254&lt;$B$1,'Control Sample Data'!L1254&gt;0),'Control Sample Data'!L1254,$B$1),"")</f>
        <v/>
      </c>
      <c r="Y1255" s="17" t="str">
        <f>IF(SUM('Control Sample Data'!M$3:M$98)&gt;10,IF(AND(ISNUMBER('Control Sample Data'!M1254),'Control Sample Data'!M1254&lt;$B$1,'Control Sample Data'!M1254&gt;0),'Control Sample Data'!M1254,$B$1),"")</f>
        <v/>
      </c>
      <c r="AT1255" s="36" t="str">
        <f t="shared" si="833"/>
        <v/>
      </c>
      <c r="AU1255" s="36" t="str">
        <f t="shared" si="834"/>
        <v/>
      </c>
      <c r="AV1255" s="36" t="str">
        <f t="shared" si="835"/>
        <v/>
      </c>
      <c r="AW1255" s="36" t="str">
        <f t="shared" si="836"/>
        <v/>
      </c>
      <c r="AX1255" s="36" t="str">
        <f t="shared" si="837"/>
        <v/>
      </c>
      <c r="AY1255" s="36" t="str">
        <f t="shared" si="838"/>
        <v/>
      </c>
      <c r="AZ1255" s="36" t="str">
        <f t="shared" si="839"/>
        <v/>
      </c>
      <c r="BA1255" s="36" t="str">
        <f t="shared" si="840"/>
        <v/>
      </c>
      <c r="BB1255" s="36" t="str">
        <f t="shared" si="841"/>
        <v/>
      </c>
      <c r="BC1255" s="36" t="str">
        <f t="shared" si="842"/>
        <v/>
      </c>
      <c r="BD1255" s="36" t="str">
        <f t="shared" si="843"/>
        <v/>
      </c>
      <c r="BE1255" s="36" t="str">
        <f t="shared" si="844"/>
        <v/>
      </c>
      <c r="BF1255" s="36" t="str">
        <f t="shared" si="845"/>
        <v/>
      </c>
      <c r="BG1255" s="36" t="str">
        <f t="shared" si="846"/>
        <v/>
      </c>
      <c r="BH1255" s="36" t="str">
        <f t="shared" si="847"/>
        <v/>
      </c>
      <c r="BI1255" s="36" t="str">
        <f t="shared" si="848"/>
        <v/>
      </c>
      <c r="BJ1255" s="36" t="str">
        <f t="shared" si="849"/>
        <v/>
      </c>
      <c r="BK1255" s="36" t="str">
        <f t="shared" si="850"/>
        <v/>
      </c>
      <c r="BL1255" s="36" t="str">
        <f t="shared" si="851"/>
        <v/>
      </c>
      <c r="BM1255" s="36" t="str">
        <f t="shared" si="852"/>
        <v/>
      </c>
      <c r="BN1255" s="38" t="e">
        <f t="shared" si="811"/>
        <v>#DIV/0!</v>
      </c>
      <c r="BO1255" s="38" t="e">
        <f t="shared" si="812"/>
        <v>#DIV/0!</v>
      </c>
      <c r="BP1255" s="39" t="str">
        <f t="shared" si="813"/>
        <v/>
      </c>
      <c r="BQ1255" s="39" t="str">
        <f t="shared" si="814"/>
        <v/>
      </c>
      <c r="BR1255" s="39" t="str">
        <f t="shared" si="815"/>
        <v/>
      </c>
      <c r="BS1255" s="39" t="str">
        <f t="shared" si="816"/>
        <v/>
      </c>
      <c r="BT1255" s="39" t="str">
        <f t="shared" si="817"/>
        <v/>
      </c>
      <c r="BU1255" s="39" t="str">
        <f t="shared" si="818"/>
        <v/>
      </c>
      <c r="BV1255" s="39" t="str">
        <f t="shared" si="819"/>
        <v/>
      </c>
      <c r="BW1255" s="39" t="str">
        <f t="shared" si="820"/>
        <v/>
      </c>
      <c r="BX1255" s="39" t="str">
        <f t="shared" si="821"/>
        <v/>
      </c>
      <c r="BY1255" s="39" t="str">
        <f t="shared" si="822"/>
        <v/>
      </c>
      <c r="BZ1255" s="39" t="str">
        <f t="shared" si="823"/>
        <v/>
      </c>
      <c r="CA1255" s="39" t="str">
        <f t="shared" si="824"/>
        <v/>
      </c>
      <c r="CB1255" s="39" t="str">
        <f t="shared" si="825"/>
        <v/>
      </c>
      <c r="CC1255" s="39" t="str">
        <f t="shared" si="826"/>
        <v/>
      </c>
      <c r="CD1255" s="39" t="str">
        <f t="shared" si="827"/>
        <v/>
      </c>
      <c r="CE1255" s="39" t="str">
        <f t="shared" si="828"/>
        <v/>
      </c>
      <c r="CF1255" s="39" t="str">
        <f t="shared" si="829"/>
        <v/>
      </c>
      <c r="CG1255" s="39" t="str">
        <f t="shared" si="830"/>
        <v/>
      </c>
      <c r="CH1255" s="39" t="str">
        <f t="shared" si="831"/>
        <v/>
      </c>
      <c r="CI1255" s="39" t="str">
        <f t="shared" si="832"/>
        <v/>
      </c>
    </row>
    <row r="1256" spans="1:87">
      <c r="A1256" s="18"/>
      <c r="B1256" s="15" t="str">
        <f>'Gene Table'!E1255</f>
        <v>hsa-miR-374c-5p</v>
      </c>
      <c r="C1256" s="15" t="str">
        <f>'Gene Table'!B1255</f>
        <v>E05</v>
      </c>
      <c r="D1256" s="16" t="str">
        <f>IF(SUM('Test Sample Data'!D$3:D$98)&gt;10,IF(AND(ISNUMBER('Test Sample Data'!D1255),'Test Sample Data'!D1255&lt;$B$1,'Test Sample Data'!D1255&gt;0),'Test Sample Data'!D1255,$B$1),"")</f>
        <v/>
      </c>
      <c r="E1256" s="17" t="str">
        <f>IF(SUM('Test Sample Data'!E$3:E$98)&gt;10,IF(AND(ISNUMBER('Test Sample Data'!E1255),'Test Sample Data'!E1255&lt;$B$1,'Test Sample Data'!E1255&gt;0),'Test Sample Data'!E1255,$B$1),"")</f>
        <v/>
      </c>
      <c r="F1256" s="17" t="str">
        <f>IF(SUM('Test Sample Data'!F$3:F$98)&gt;10,IF(AND(ISNUMBER('Test Sample Data'!F1255),'Test Sample Data'!F1255&lt;$B$1,'Test Sample Data'!F1255&gt;0),'Test Sample Data'!F1255,$B$1),"")</f>
        <v/>
      </c>
      <c r="G1256" s="17" t="str">
        <f>IF(SUM('Test Sample Data'!G$3:G$98)&gt;10,IF(AND(ISNUMBER('Test Sample Data'!G1255),'Test Sample Data'!G1255&lt;$B$1,'Test Sample Data'!G1255&gt;0),'Test Sample Data'!G1255,$B$1),"")</f>
        <v/>
      </c>
      <c r="H1256" s="17" t="str">
        <f>IF(SUM('Test Sample Data'!H$3:H$98)&gt;10,IF(AND(ISNUMBER('Test Sample Data'!H1255),'Test Sample Data'!H1255&lt;$B$1,'Test Sample Data'!H1255&gt;0),'Test Sample Data'!H1255,$B$1),"")</f>
        <v/>
      </c>
      <c r="I1256" s="17" t="str">
        <f>IF(SUM('Test Sample Data'!I$3:I$98)&gt;10,IF(AND(ISNUMBER('Test Sample Data'!I1255),'Test Sample Data'!I1255&lt;$B$1,'Test Sample Data'!I1255&gt;0),'Test Sample Data'!I1255,$B$1),"")</f>
        <v/>
      </c>
      <c r="J1256" s="17" t="str">
        <f>IF(SUM('Test Sample Data'!J$3:J$98)&gt;10,IF(AND(ISNUMBER('Test Sample Data'!J1255),'Test Sample Data'!J1255&lt;$B$1,'Test Sample Data'!J1255&gt;0),'Test Sample Data'!J1255,$B$1),"")</f>
        <v/>
      </c>
      <c r="K1256" s="17" t="str">
        <f>IF(SUM('Test Sample Data'!K$3:K$98)&gt;10,IF(AND(ISNUMBER('Test Sample Data'!K1255),'Test Sample Data'!K1255&lt;$B$1,'Test Sample Data'!K1255&gt;0),'Test Sample Data'!K1255,$B$1),"")</f>
        <v/>
      </c>
      <c r="L1256" s="17" t="str">
        <f>IF(SUM('Test Sample Data'!L$3:L$98)&gt;10,IF(AND(ISNUMBER('Test Sample Data'!L1255),'Test Sample Data'!L1255&lt;$B$1,'Test Sample Data'!L1255&gt;0),'Test Sample Data'!L1255,$B$1),"")</f>
        <v/>
      </c>
      <c r="M1256" s="17" t="str">
        <f>IF(SUM('Test Sample Data'!M$3:M$98)&gt;10,IF(AND(ISNUMBER('Test Sample Data'!M1255),'Test Sample Data'!M1255&lt;$B$1,'Test Sample Data'!M1255&gt;0),'Test Sample Data'!M1255,$B$1),"")</f>
        <v/>
      </c>
      <c r="N1256" s="17" t="str">
        <f>'Gene Table'!E1255</f>
        <v>hsa-miR-374c-5p</v>
      </c>
      <c r="O1256" s="17" t="str">
        <f>'Gene Table'!B1255</f>
        <v>E05</v>
      </c>
      <c r="P1256" s="17" t="str">
        <f>IF(SUM('Control Sample Data'!D$3:D$98)&gt;10,IF(AND(ISNUMBER('Control Sample Data'!D1255),'Control Sample Data'!D1255&lt;$B$1,'Control Sample Data'!D1255&gt;0),'Control Sample Data'!D1255,$B$1),"")</f>
        <v/>
      </c>
      <c r="Q1256" s="17" t="str">
        <f>IF(SUM('Control Sample Data'!E$3:E$98)&gt;10,IF(AND(ISNUMBER('Control Sample Data'!E1255),'Control Sample Data'!E1255&lt;$B$1,'Control Sample Data'!E1255&gt;0),'Control Sample Data'!E1255,$B$1),"")</f>
        <v/>
      </c>
      <c r="R1256" s="17" t="str">
        <f>IF(SUM('Control Sample Data'!F$3:F$98)&gt;10,IF(AND(ISNUMBER('Control Sample Data'!F1255),'Control Sample Data'!F1255&lt;$B$1,'Control Sample Data'!F1255&gt;0),'Control Sample Data'!F1255,$B$1),"")</f>
        <v/>
      </c>
      <c r="S1256" s="17" t="str">
        <f>IF(SUM('Control Sample Data'!G$3:G$98)&gt;10,IF(AND(ISNUMBER('Control Sample Data'!G1255),'Control Sample Data'!G1255&lt;$B$1,'Control Sample Data'!G1255&gt;0),'Control Sample Data'!G1255,$B$1),"")</f>
        <v/>
      </c>
      <c r="T1256" s="17" t="str">
        <f>IF(SUM('Control Sample Data'!H$3:H$98)&gt;10,IF(AND(ISNUMBER('Control Sample Data'!H1255),'Control Sample Data'!H1255&lt;$B$1,'Control Sample Data'!H1255&gt;0),'Control Sample Data'!H1255,$B$1),"")</f>
        <v/>
      </c>
      <c r="U1256" s="17" t="str">
        <f>IF(SUM('Control Sample Data'!I$3:I$98)&gt;10,IF(AND(ISNUMBER('Control Sample Data'!I1255),'Control Sample Data'!I1255&lt;$B$1,'Control Sample Data'!I1255&gt;0),'Control Sample Data'!I1255,$B$1),"")</f>
        <v/>
      </c>
      <c r="V1256" s="17" t="str">
        <f>IF(SUM('Control Sample Data'!J$3:J$98)&gt;10,IF(AND(ISNUMBER('Control Sample Data'!J1255),'Control Sample Data'!J1255&lt;$B$1,'Control Sample Data'!J1255&gt;0),'Control Sample Data'!J1255,$B$1),"")</f>
        <v/>
      </c>
      <c r="W1256" s="17" t="str">
        <f>IF(SUM('Control Sample Data'!K$3:K$98)&gt;10,IF(AND(ISNUMBER('Control Sample Data'!K1255),'Control Sample Data'!K1255&lt;$B$1,'Control Sample Data'!K1255&gt;0),'Control Sample Data'!K1255,$B$1),"")</f>
        <v/>
      </c>
      <c r="X1256" s="17" t="str">
        <f>IF(SUM('Control Sample Data'!L$3:L$98)&gt;10,IF(AND(ISNUMBER('Control Sample Data'!L1255),'Control Sample Data'!L1255&lt;$B$1,'Control Sample Data'!L1255&gt;0),'Control Sample Data'!L1255,$B$1),"")</f>
        <v/>
      </c>
      <c r="Y1256" s="17" t="str">
        <f>IF(SUM('Control Sample Data'!M$3:M$98)&gt;10,IF(AND(ISNUMBER('Control Sample Data'!M1255),'Control Sample Data'!M1255&lt;$B$1,'Control Sample Data'!M1255&gt;0),'Control Sample Data'!M1255,$B$1),"")</f>
        <v/>
      </c>
      <c r="AT1256" s="36" t="str">
        <f t="shared" si="833"/>
        <v/>
      </c>
      <c r="AU1256" s="36" t="str">
        <f t="shared" si="834"/>
        <v/>
      </c>
      <c r="AV1256" s="36" t="str">
        <f t="shared" si="835"/>
        <v/>
      </c>
      <c r="AW1256" s="36" t="str">
        <f t="shared" si="836"/>
        <v/>
      </c>
      <c r="AX1256" s="36" t="str">
        <f t="shared" si="837"/>
        <v/>
      </c>
      <c r="AY1256" s="36" t="str">
        <f t="shared" si="838"/>
        <v/>
      </c>
      <c r="AZ1256" s="36" t="str">
        <f t="shared" si="839"/>
        <v/>
      </c>
      <c r="BA1256" s="36" t="str">
        <f t="shared" si="840"/>
        <v/>
      </c>
      <c r="BB1256" s="36" t="str">
        <f t="shared" si="841"/>
        <v/>
      </c>
      <c r="BC1256" s="36" t="str">
        <f t="shared" si="842"/>
        <v/>
      </c>
      <c r="BD1256" s="36" t="str">
        <f t="shared" si="843"/>
        <v/>
      </c>
      <c r="BE1256" s="36" t="str">
        <f t="shared" si="844"/>
        <v/>
      </c>
      <c r="BF1256" s="36" t="str">
        <f t="shared" si="845"/>
        <v/>
      </c>
      <c r="BG1256" s="36" t="str">
        <f t="shared" si="846"/>
        <v/>
      </c>
      <c r="BH1256" s="36" t="str">
        <f t="shared" si="847"/>
        <v/>
      </c>
      <c r="BI1256" s="36" t="str">
        <f t="shared" si="848"/>
        <v/>
      </c>
      <c r="BJ1256" s="36" t="str">
        <f t="shared" si="849"/>
        <v/>
      </c>
      <c r="BK1256" s="36" t="str">
        <f t="shared" si="850"/>
        <v/>
      </c>
      <c r="BL1256" s="36" t="str">
        <f t="shared" si="851"/>
        <v/>
      </c>
      <c r="BM1256" s="36" t="str">
        <f t="shared" si="852"/>
        <v/>
      </c>
      <c r="BN1256" s="38" t="e">
        <f t="shared" si="811"/>
        <v>#DIV/0!</v>
      </c>
      <c r="BO1256" s="38" t="e">
        <f t="shared" si="812"/>
        <v>#DIV/0!</v>
      </c>
      <c r="BP1256" s="39" t="str">
        <f t="shared" si="813"/>
        <v/>
      </c>
      <c r="BQ1256" s="39" t="str">
        <f t="shared" si="814"/>
        <v/>
      </c>
      <c r="BR1256" s="39" t="str">
        <f t="shared" si="815"/>
        <v/>
      </c>
      <c r="BS1256" s="39" t="str">
        <f t="shared" si="816"/>
        <v/>
      </c>
      <c r="BT1256" s="39" t="str">
        <f t="shared" si="817"/>
        <v/>
      </c>
      <c r="BU1256" s="39" t="str">
        <f t="shared" si="818"/>
        <v/>
      </c>
      <c r="BV1256" s="39" t="str">
        <f t="shared" si="819"/>
        <v/>
      </c>
      <c r="BW1256" s="39" t="str">
        <f t="shared" si="820"/>
        <v/>
      </c>
      <c r="BX1256" s="39" t="str">
        <f t="shared" si="821"/>
        <v/>
      </c>
      <c r="BY1256" s="39" t="str">
        <f t="shared" si="822"/>
        <v/>
      </c>
      <c r="BZ1256" s="39" t="str">
        <f t="shared" si="823"/>
        <v/>
      </c>
      <c r="CA1256" s="39" t="str">
        <f t="shared" si="824"/>
        <v/>
      </c>
      <c r="CB1256" s="39" t="str">
        <f t="shared" si="825"/>
        <v/>
      </c>
      <c r="CC1256" s="39" t="str">
        <f t="shared" si="826"/>
        <v/>
      </c>
      <c r="CD1256" s="39" t="str">
        <f t="shared" si="827"/>
        <v/>
      </c>
      <c r="CE1256" s="39" t="str">
        <f t="shared" si="828"/>
        <v/>
      </c>
      <c r="CF1256" s="39" t="str">
        <f t="shared" si="829"/>
        <v/>
      </c>
      <c r="CG1256" s="39" t="str">
        <f t="shared" si="830"/>
        <v/>
      </c>
      <c r="CH1256" s="39" t="str">
        <f t="shared" si="831"/>
        <v/>
      </c>
      <c r="CI1256" s="39" t="str">
        <f t="shared" si="832"/>
        <v/>
      </c>
    </row>
    <row r="1257" spans="1:87">
      <c r="A1257" s="18"/>
      <c r="B1257" s="15" t="str">
        <f>'Gene Table'!E1256</f>
        <v>hsa-miR-4480</v>
      </c>
      <c r="C1257" s="15" t="str">
        <f>'Gene Table'!B1256</f>
        <v>E06</v>
      </c>
      <c r="D1257" s="16" t="str">
        <f>IF(SUM('Test Sample Data'!D$3:D$98)&gt;10,IF(AND(ISNUMBER('Test Sample Data'!D1256),'Test Sample Data'!D1256&lt;$B$1,'Test Sample Data'!D1256&gt;0),'Test Sample Data'!D1256,$B$1),"")</f>
        <v/>
      </c>
      <c r="E1257" s="17" t="str">
        <f>IF(SUM('Test Sample Data'!E$3:E$98)&gt;10,IF(AND(ISNUMBER('Test Sample Data'!E1256),'Test Sample Data'!E1256&lt;$B$1,'Test Sample Data'!E1256&gt;0),'Test Sample Data'!E1256,$B$1),"")</f>
        <v/>
      </c>
      <c r="F1257" s="17" t="str">
        <f>IF(SUM('Test Sample Data'!F$3:F$98)&gt;10,IF(AND(ISNUMBER('Test Sample Data'!F1256),'Test Sample Data'!F1256&lt;$B$1,'Test Sample Data'!F1256&gt;0),'Test Sample Data'!F1256,$B$1),"")</f>
        <v/>
      </c>
      <c r="G1257" s="17" t="str">
        <f>IF(SUM('Test Sample Data'!G$3:G$98)&gt;10,IF(AND(ISNUMBER('Test Sample Data'!G1256),'Test Sample Data'!G1256&lt;$B$1,'Test Sample Data'!G1256&gt;0),'Test Sample Data'!G1256,$B$1),"")</f>
        <v/>
      </c>
      <c r="H1257" s="17" t="str">
        <f>IF(SUM('Test Sample Data'!H$3:H$98)&gt;10,IF(AND(ISNUMBER('Test Sample Data'!H1256),'Test Sample Data'!H1256&lt;$B$1,'Test Sample Data'!H1256&gt;0),'Test Sample Data'!H1256,$B$1),"")</f>
        <v/>
      </c>
      <c r="I1257" s="17" t="str">
        <f>IF(SUM('Test Sample Data'!I$3:I$98)&gt;10,IF(AND(ISNUMBER('Test Sample Data'!I1256),'Test Sample Data'!I1256&lt;$B$1,'Test Sample Data'!I1256&gt;0),'Test Sample Data'!I1256,$B$1),"")</f>
        <v/>
      </c>
      <c r="J1257" s="17" t="str">
        <f>IF(SUM('Test Sample Data'!J$3:J$98)&gt;10,IF(AND(ISNUMBER('Test Sample Data'!J1256),'Test Sample Data'!J1256&lt;$B$1,'Test Sample Data'!J1256&gt;0),'Test Sample Data'!J1256,$B$1),"")</f>
        <v/>
      </c>
      <c r="K1257" s="17" t="str">
        <f>IF(SUM('Test Sample Data'!K$3:K$98)&gt;10,IF(AND(ISNUMBER('Test Sample Data'!K1256),'Test Sample Data'!K1256&lt;$B$1,'Test Sample Data'!K1256&gt;0),'Test Sample Data'!K1256,$B$1),"")</f>
        <v/>
      </c>
      <c r="L1257" s="17" t="str">
        <f>IF(SUM('Test Sample Data'!L$3:L$98)&gt;10,IF(AND(ISNUMBER('Test Sample Data'!L1256),'Test Sample Data'!L1256&lt;$B$1,'Test Sample Data'!L1256&gt;0),'Test Sample Data'!L1256,$B$1),"")</f>
        <v/>
      </c>
      <c r="M1257" s="17" t="str">
        <f>IF(SUM('Test Sample Data'!M$3:M$98)&gt;10,IF(AND(ISNUMBER('Test Sample Data'!M1256),'Test Sample Data'!M1256&lt;$B$1,'Test Sample Data'!M1256&gt;0),'Test Sample Data'!M1256,$B$1),"")</f>
        <v/>
      </c>
      <c r="N1257" s="17" t="str">
        <f>'Gene Table'!E1256</f>
        <v>hsa-miR-4480</v>
      </c>
      <c r="O1257" s="17" t="str">
        <f>'Gene Table'!B1256</f>
        <v>E06</v>
      </c>
      <c r="P1257" s="17" t="str">
        <f>IF(SUM('Control Sample Data'!D$3:D$98)&gt;10,IF(AND(ISNUMBER('Control Sample Data'!D1256),'Control Sample Data'!D1256&lt;$B$1,'Control Sample Data'!D1256&gt;0),'Control Sample Data'!D1256,$B$1),"")</f>
        <v/>
      </c>
      <c r="Q1257" s="17" t="str">
        <f>IF(SUM('Control Sample Data'!E$3:E$98)&gt;10,IF(AND(ISNUMBER('Control Sample Data'!E1256),'Control Sample Data'!E1256&lt;$B$1,'Control Sample Data'!E1256&gt;0),'Control Sample Data'!E1256,$B$1),"")</f>
        <v/>
      </c>
      <c r="R1257" s="17" t="str">
        <f>IF(SUM('Control Sample Data'!F$3:F$98)&gt;10,IF(AND(ISNUMBER('Control Sample Data'!F1256),'Control Sample Data'!F1256&lt;$B$1,'Control Sample Data'!F1256&gt;0),'Control Sample Data'!F1256,$B$1),"")</f>
        <v/>
      </c>
      <c r="S1257" s="17" t="str">
        <f>IF(SUM('Control Sample Data'!G$3:G$98)&gt;10,IF(AND(ISNUMBER('Control Sample Data'!G1256),'Control Sample Data'!G1256&lt;$B$1,'Control Sample Data'!G1256&gt;0),'Control Sample Data'!G1256,$B$1),"")</f>
        <v/>
      </c>
      <c r="T1257" s="17" t="str">
        <f>IF(SUM('Control Sample Data'!H$3:H$98)&gt;10,IF(AND(ISNUMBER('Control Sample Data'!H1256),'Control Sample Data'!H1256&lt;$B$1,'Control Sample Data'!H1256&gt;0),'Control Sample Data'!H1256,$B$1),"")</f>
        <v/>
      </c>
      <c r="U1257" s="17" t="str">
        <f>IF(SUM('Control Sample Data'!I$3:I$98)&gt;10,IF(AND(ISNUMBER('Control Sample Data'!I1256),'Control Sample Data'!I1256&lt;$B$1,'Control Sample Data'!I1256&gt;0),'Control Sample Data'!I1256,$B$1),"")</f>
        <v/>
      </c>
      <c r="V1257" s="17" t="str">
        <f>IF(SUM('Control Sample Data'!J$3:J$98)&gt;10,IF(AND(ISNUMBER('Control Sample Data'!J1256),'Control Sample Data'!J1256&lt;$B$1,'Control Sample Data'!J1256&gt;0),'Control Sample Data'!J1256,$B$1),"")</f>
        <v/>
      </c>
      <c r="W1257" s="17" t="str">
        <f>IF(SUM('Control Sample Data'!K$3:K$98)&gt;10,IF(AND(ISNUMBER('Control Sample Data'!K1256),'Control Sample Data'!K1256&lt;$B$1,'Control Sample Data'!K1256&gt;0),'Control Sample Data'!K1256,$B$1),"")</f>
        <v/>
      </c>
      <c r="X1257" s="17" t="str">
        <f>IF(SUM('Control Sample Data'!L$3:L$98)&gt;10,IF(AND(ISNUMBER('Control Sample Data'!L1256),'Control Sample Data'!L1256&lt;$B$1,'Control Sample Data'!L1256&gt;0),'Control Sample Data'!L1256,$B$1),"")</f>
        <v/>
      </c>
      <c r="Y1257" s="17" t="str">
        <f>IF(SUM('Control Sample Data'!M$3:M$98)&gt;10,IF(AND(ISNUMBER('Control Sample Data'!M1256),'Control Sample Data'!M1256&lt;$B$1,'Control Sample Data'!M1256&gt;0),'Control Sample Data'!M1256,$B$1),"")</f>
        <v/>
      </c>
      <c r="AT1257" s="36" t="str">
        <f t="shared" si="833"/>
        <v/>
      </c>
      <c r="AU1257" s="36" t="str">
        <f t="shared" si="834"/>
        <v/>
      </c>
      <c r="AV1257" s="36" t="str">
        <f t="shared" si="835"/>
        <v/>
      </c>
      <c r="AW1257" s="36" t="str">
        <f t="shared" si="836"/>
        <v/>
      </c>
      <c r="AX1257" s="36" t="str">
        <f t="shared" si="837"/>
        <v/>
      </c>
      <c r="AY1257" s="36" t="str">
        <f t="shared" si="838"/>
        <v/>
      </c>
      <c r="AZ1257" s="36" t="str">
        <f t="shared" si="839"/>
        <v/>
      </c>
      <c r="BA1257" s="36" t="str">
        <f t="shared" si="840"/>
        <v/>
      </c>
      <c r="BB1257" s="36" t="str">
        <f t="shared" si="841"/>
        <v/>
      </c>
      <c r="BC1257" s="36" t="str">
        <f t="shared" si="842"/>
        <v/>
      </c>
      <c r="BD1257" s="36" t="str">
        <f t="shared" si="843"/>
        <v/>
      </c>
      <c r="BE1257" s="36" t="str">
        <f t="shared" si="844"/>
        <v/>
      </c>
      <c r="BF1257" s="36" t="str">
        <f t="shared" si="845"/>
        <v/>
      </c>
      <c r="BG1257" s="36" t="str">
        <f t="shared" si="846"/>
        <v/>
      </c>
      <c r="BH1257" s="36" t="str">
        <f t="shared" si="847"/>
        <v/>
      </c>
      <c r="BI1257" s="36" t="str">
        <f t="shared" si="848"/>
        <v/>
      </c>
      <c r="BJ1257" s="36" t="str">
        <f t="shared" si="849"/>
        <v/>
      </c>
      <c r="BK1257" s="36" t="str">
        <f t="shared" si="850"/>
        <v/>
      </c>
      <c r="BL1257" s="36" t="str">
        <f t="shared" si="851"/>
        <v/>
      </c>
      <c r="BM1257" s="36" t="str">
        <f t="shared" si="852"/>
        <v/>
      </c>
      <c r="BN1257" s="38" t="e">
        <f t="shared" si="811"/>
        <v>#DIV/0!</v>
      </c>
      <c r="BO1257" s="38" t="e">
        <f t="shared" si="812"/>
        <v>#DIV/0!</v>
      </c>
      <c r="BP1257" s="39" t="str">
        <f t="shared" si="813"/>
        <v/>
      </c>
      <c r="BQ1257" s="39" t="str">
        <f t="shared" si="814"/>
        <v/>
      </c>
      <c r="BR1257" s="39" t="str">
        <f t="shared" si="815"/>
        <v/>
      </c>
      <c r="BS1257" s="39" t="str">
        <f t="shared" si="816"/>
        <v/>
      </c>
      <c r="BT1257" s="39" t="str">
        <f t="shared" si="817"/>
        <v/>
      </c>
      <c r="BU1257" s="39" t="str">
        <f t="shared" si="818"/>
        <v/>
      </c>
      <c r="BV1257" s="39" t="str">
        <f t="shared" si="819"/>
        <v/>
      </c>
      <c r="BW1257" s="39" t="str">
        <f t="shared" si="820"/>
        <v/>
      </c>
      <c r="BX1257" s="39" t="str">
        <f t="shared" si="821"/>
        <v/>
      </c>
      <c r="BY1257" s="39" t="str">
        <f t="shared" si="822"/>
        <v/>
      </c>
      <c r="BZ1257" s="39" t="str">
        <f t="shared" si="823"/>
        <v/>
      </c>
      <c r="CA1257" s="39" t="str">
        <f t="shared" si="824"/>
        <v/>
      </c>
      <c r="CB1257" s="39" t="str">
        <f t="shared" si="825"/>
        <v/>
      </c>
      <c r="CC1257" s="39" t="str">
        <f t="shared" si="826"/>
        <v/>
      </c>
      <c r="CD1257" s="39" t="str">
        <f t="shared" si="827"/>
        <v/>
      </c>
      <c r="CE1257" s="39" t="str">
        <f t="shared" si="828"/>
        <v/>
      </c>
      <c r="CF1257" s="39" t="str">
        <f t="shared" si="829"/>
        <v/>
      </c>
      <c r="CG1257" s="39" t="str">
        <f t="shared" si="830"/>
        <v/>
      </c>
      <c r="CH1257" s="39" t="str">
        <f t="shared" si="831"/>
        <v/>
      </c>
      <c r="CI1257" s="39" t="str">
        <f t="shared" si="832"/>
        <v/>
      </c>
    </row>
    <row r="1258" spans="1:87">
      <c r="A1258" s="18"/>
      <c r="B1258" s="15" t="str">
        <f>'Gene Table'!E1257</f>
        <v>hsa-miR-642b-3p</v>
      </c>
      <c r="C1258" s="15" t="str">
        <f>'Gene Table'!B1257</f>
        <v>E07</v>
      </c>
      <c r="D1258" s="16" t="str">
        <f>IF(SUM('Test Sample Data'!D$3:D$98)&gt;10,IF(AND(ISNUMBER('Test Sample Data'!D1257),'Test Sample Data'!D1257&lt;$B$1,'Test Sample Data'!D1257&gt;0),'Test Sample Data'!D1257,$B$1),"")</f>
        <v/>
      </c>
      <c r="E1258" s="17" t="str">
        <f>IF(SUM('Test Sample Data'!E$3:E$98)&gt;10,IF(AND(ISNUMBER('Test Sample Data'!E1257),'Test Sample Data'!E1257&lt;$B$1,'Test Sample Data'!E1257&gt;0),'Test Sample Data'!E1257,$B$1),"")</f>
        <v/>
      </c>
      <c r="F1258" s="17" t="str">
        <f>IF(SUM('Test Sample Data'!F$3:F$98)&gt;10,IF(AND(ISNUMBER('Test Sample Data'!F1257),'Test Sample Data'!F1257&lt;$B$1,'Test Sample Data'!F1257&gt;0),'Test Sample Data'!F1257,$B$1),"")</f>
        <v/>
      </c>
      <c r="G1258" s="17" t="str">
        <f>IF(SUM('Test Sample Data'!G$3:G$98)&gt;10,IF(AND(ISNUMBER('Test Sample Data'!G1257),'Test Sample Data'!G1257&lt;$B$1,'Test Sample Data'!G1257&gt;0),'Test Sample Data'!G1257,$B$1),"")</f>
        <v/>
      </c>
      <c r="H1258" s="17" t="str">
        <f>IF(SUM('Test Sample Data'!H$3:H$98)&gt;10,IF(AND(ISNUMBER('Test Sample Data'!H1257),'Test Sample Data'!H1257&lt;$B$1,'Test Sample Data'!H1257&gt;0),'Test Sample Data'!H1257,$B$1),"")</f>
        <v/>
      </c>
      <c r="I1258" s="17" t="str">
        <f>IF(SUM('Test Sample Data'!I$3:I$98)&gt;10,IF(AND(ISNUMBER('Test Sample Data'!I1257),'Test Sample Data'!I1257&lt;$B$1,'Test Sample Data'!I1257&gt;0),'Test Sample Data'!I1257,$B$1),"")</f>
        <v/>
      </c>
      <c r="J1258" s="17" t="str">
        <f>IF(SUM('Test Sample Data'!J$3:J$98)&gt;10,IF(AND(ISNUMBER('Test Sample Data'!J1257),'Test Sample Data'!J1257&lt;$B$1,'Test Sample Data'!J1257&gt;0),'Test Sample Data'!J1257,$B$1),"")</f>
        <v/>
      </c>
      <c r="K1258" s="17" t="str">
        <f>IF(SUM('Test Sample Data'!K$3:K$98)&gt;10,IF(AND(ISNUMBER('Test Sample Data'!K1257),'Test Sample Data'!K1257&lt;$B$1,'Test Sample Data'!K1257&gt;0),'Test Sample Data'!K1257,$B$1),"")</f>
        <v/>
      </c>
      <c r="L1258" s="17" t="str">
        <f>IF(SUM('Test Sample Data'!L$3:L$98)&gt;10,IF(AND(ISNUMBER('Test Sample Data'!L1257),'Test Sample Data'!L1257&lt;$B$1,'Test Sample Data'!L1257&gt;0),'Test Sample Data'!L1257,$B$1),"")</f>
        <v/>
      </c>
      <c r="M1258" s="17" t="str">
        <f>IF(SUM('Test Sample Data'!M$3:M$98)&gt;10,IF(AND(ISNUMBER('Test Sample Data'!M1257),'Test Sample Data'!M1257&lt;$B$1,'Test Sample Data'!M1257&gt;0),'Test Sample Data'!M1257,$B$1),"")</f>
        <v/>
      </c>
      <c r="N1258" s="17" t="str">
        <f>'Gene Table'!E1257</f>
        <v>hsa-miR-642b-3p</v>
      </c>
      <c r="O1258" s="17" t="str">
        <f>'Gene Table'!B1257</f>
        <v>E07</v>
      </c>
      <c r="P1258" s="17" t="str">
        <f>IF(SUM('Control Sample Data'!D$3:D$98)&gt;10,IF(AND(ISNUMBER('Control Sample Data'!D1257),'Control Sample Data'!D1257&lt;$B$1,'Control Sample Data'!D1257&gt;0),'Control Sample Data'!D1257,$B$1),"")</f>
        <v/>
      </c>
      <c r="Q1258" s="17" t="str">
        <f>IF(SUM('Control Sample Data'!E$3:E$98)&gt;10,IF(AND(ISNUMBER('Control Sample Data'!E1257),'Control Sample Data'!E1257&lt;$B$1,'Control Sample Data'!E1257&gt;0),'Control Sample Data'!E1257,$B$1),"")</f>
        <v/>
      </c>
      <c r="R1258" s="17" t="str">
        <f>IF(SUM('Control Sample Data'!F$3:F$98)&gt;10,IF(AND(ISNUMBER('Control Sample Data'!F1257),'Control Sample Data'!F1257&lt;$B$1,'Control Sample Data'!F1257&gt;0),'Control Sample Data'!F1257,$B$1),"")</f>
        <v/>
      </c>
      <c r="S1258" s="17" t="str">
        <f>IF(SUM('Control Sample Data'!G$3:G$98)&gt;10,IF(AND(ISNUMBER('Control Sample Data'!G1257),'Control Sample Data'!G1257&lt;$B$1,'Control Sample Data'!G1257&gt;0),'Control Sample Data'!G1257,$B$1),"")</f>
        <v/>
      </c>
      <c r="T1258" s="17" t="str">
        <f>IF(SUM('Control Sample Data'!H$3:H$98)&gt;10,IF(AND(ISNUMBER('Control Sample Data'!H1257),'Control Sample Data'!H1257&lt;$B$1,'Control Sample Data'!H1257&gt;0),'Control Sample Data'!H1257,$B$1),"")</f>
        <v/>
      </c>
      <c r="U1258" s="17" t="str">
        <f>IF(SUM('Control Sample Data'!I$3:I$98)&gt;10,IF(AND(ISNUMBER('Control Sample Data'!I1257),'Control Sample Data'!I1257&lt;$B$1,'Control Sample Data'!I1257&gt;0),'Control Sample Data'!I1257,$B$1),"")</f>
        <v/>
      </c>
      <c r="V1258" s="17" t="str">
        <f>IF(SUM('Control Sample Data'!J$3:J$98)&gt;10,IF(AND(ISNUMBER('Control Sample Data'!J1257),'Control Sample Data'!J1257&lt;$B$1,'Control Sample Data'!J1257&gt;0),'Control Sample Data'!J1257,$B$1),"")</f>
        <v/>
      </c>
      <c r="W1258" s="17" t="str">
        <f>IF(SUM('Control Sample Data'!K$3:K$98)&gt;10,IF(AND(ISNUMBER('Control Sample Data'!K1257),'Control Sample Data'!K1257&lt;$B$1,'Control Sample Data'!K1257&gt;0),'Control Sample Data'!K1257,$B$1),"")</f>
        <v/>
      </c>
      <c r="X1258" s="17" t="str">
        <f>IF(SUM('Control Sample Data'!L$3:L$98)&gt;10,IF(AND(ISNUMBER('Control Sample Data'!L1257),'Control Sample Data'!L1257&lt;$B$1,'Control Sample Data'!L1257&gt;0),'Control Sample Data'!L1257,$B$1),"")</f>
        <v/>
      </c>
      <c r="Y1258" s="17" t="str">
        <f>IF(SUM('Control Sample Data'!M$3:M$98)&gt;10,IF(AND(ISNUMBER('Control Sample Data'!M1257),'Control Sample Data'!M1257&lt;$B$1,'Control Sample Data'!M1257&gt;0),'Control Sample Data'!M1257,$B$1),"")</f>
        <v/>
      </c>
      <c r="AT1258" s="36" t="str">
        <f t="shared" si="833"/>
        <v/>
      </c>
      <c r="AU1258" s="36" t="str">
        <f t="shared" si="834"/>
        <v/>
      </c>
      <c r="AV1258" s="36" t="str">
        <f t="shared" si="835"/>
        <v/>
      </c>
      <c r="AW1258" s="36" t="str">
        <f t="shared" si="836"/>
        <v/>
      </c>
      <c r="AX1258" s="36" t="str">
        <f t="shared" si="837"/>
        <v/>
      </c>
      <c r="AY1258" s="36" t="str">
        <f t="shared" si="838"/>
        <v/>
      </c>
      <c r="AZ1258" s="36" t="str">
        <f t="shared" si="839"/>
        <v/>
      </c>
      <c r="BA1258" s="36" t="str">
        <f t="shared" si="840"/>
        <v/>
      </c>
      <c r="BB1258" s="36" t="str">
        <f t="shared" si="841"/>
        <v/>
      </c>
      <c r="BC1258" s="36" t="str">
        <f t="shared" si="842"/>
        <v/>
      </c>
      <c r="BD1258" s="36" t="str">
        <f t="shared" si="843"/>
        <v/>
      </c>
      <c r="BE1258" s="36" t="str">
        <f t="shared" si="844"/>
        <v/>
      </c>
      <c r="BF1258" s="36" t="str">
        <f t="shared" si="845"/>
        <v/>
      </c>
      <c r="BG1258" s="36" t="str">
        <f t="shared" si="846"/>
        <v/>
      </c>
      <c r="BH1258" s="36" t="str">
        <f t="shared" si="847"/>
        <v/>
      </c>
      <c r="BI1258" s="36" t="str">
        <f t="shared" si="848"/>
        <v/>
      </c>
      <c r="BJ1258" s="36" t="str">
        <f t="shared" si="849"/>
        <v/>
      </c>
      <c r="BK1258" s="36" t="str">
        <f t="shared" si="850"/>
        <v/>
      </c>
      <c r="BL1258" s="36" t="str">
        <f t="shared" si="851"/>
        <v/>
      </c>
      <c r="BM1258" s="36" t="str">
        <f t="shared" si="852"/>
        <v/>
      </c>
      <c r="BN1258" s="38" t="e">
        <f t="shared" si="811"/>
        <v>#DIV/0!</v>
      </c>
      <c r="BO1258" s="38" t="e">
        <f t="shared" si="812"/>
        <v>#DIV/0!</v>
      </c>
      <c r="BP1258" s="39" t="str">
        <f t="shared" si="813"/>
        <v/>
      </c>
      <c r="BQ1258" s="39" t="str">
        <f t="shared" si="814"/>
        <v/>
      </c>
      <c r="BR1258" s="39" t="str">
        <f t="shared" si="815"/>
        <v/>
      </c>
      <c r="BS1258" s="39" t="str">
        <f t="shared" si="816"/>
        <v/>
      </c>
      <c r="BT1258" s="39" t="str">
        <f t="shared" si="817"/>
        <v/>
      </c>
      <c r="BU1258" s="39" t="str">
        <f t="shared" si="818"/>
        <v/>
      </c>
      <c r="BV1258" s="39" t="str">
        <f t="shared" si="819"/>
        <v/>
      </c>
      <c r="BW1258" s="39" t="str">
        <f t="shared" si="820"/>
        <v/>
      </c>
      <c r="BX1258" s="39" t="str">
        <f t="shared" si="821"/>
        <v/>
      </c>
      <c r="BY1258" s="39" t="str">
        <f t="shared" si="822"/>
        <v/>
      </c>
      <c r="BZ1258" s="39" t="str">
        <f t="shared" si="823"/>
        <v/>
      </c>
      <c r="CA1258" s="39" t="str">
        <f t="shared" si="824"/>
        <v/>
      </c>
      <c r="CB1258" s="39" t="str">
        <f t="shared" si="825"/>
        <v/>
      </c>
      <c r="CC1258" s="39" t="str">
        <f t="shared" si="826"/>
        <v/>
      </c>
      <c r="CD1258" s="39" t="str">
        <f t="shared" si="827"/>
        <v/>
      </c>
      <c r="CE1258" s="39" t="str">
        <f t="shared" si="828"/>
        <v/>
      </c>
      <c r="CF1258" s="39" t="str">
        <f t="shared" si="829"/>
        <v/>
      </c>
      <c r="CG1258" s="39" t="str">
        <f t="shared" si="830"/>
        <v/>
      </c>
      <c r="CH1258" s="39" t="str">
        <f t="shared" si="831"/>
        <v/>
      </c>
      <c r="CI1258" s="39" t="str">
        <f t="shared" si="832"/>
        <v/>
      </c>
    </row>
    <row r="1259" spans="1:87">
      <c r="A1259" s="18"/>
      <c r="B1259" s="15" t="str">
        <f>'Gene Table'!E1258</f>
        <v>hsa-miR-4481</v>
      </c>
      <c r="C1259" s="15" t="str">
        <f>'Gene Table'!B1258</f>
        <v>E08</v>
      </c>
      <c r="D1259" s="16" t="str">
        <f>IF(SUM('Test Sample Data'!D$3:D$98)&gt;10,IF(AND(ISNUMBER('Test Sample Data'!D1258),'Test Sample Data'!D1258&lt;$B$1,'Test Sample Data'!D1258&gt;0),'Test Sample Data'!D1258,$B$1),"")</f>
        <v/>
      </c>
      <c r="E1259" s="17" t="str">
        <f>IF(SUM('Test Sample Data'!E$3:E$98)&gt;10,IF(AND(ISNUMBER('Test Sample Data'!E1258),'Test Sample Data'!E1258&lt;$B$1,'Test Sample Data'!E1258&gt;0),'Test Sample Data'!E1258,$B$1),"")</f>
        <v/>
      </c>
      <c r="F1259" s="17" t="str">
        <f>IF(SUM('Test Sample Data'!F$3:F$98)&gt;10,IF(AND(ISNUMBER('Test Sample Data'!F1258),'Test Sample Data'!F1258&lt;$B$1,'Test Sample Data'!F1258&gt;0),'Test Sample Data'!F1258,$B$1),"")</f>
        <v/>
      </c>
      <c r="G1259" s="17" t="str">
        <f>IF(SUM('Test Sample Data'!G$3:G$98)&gt;10,IF(AND(ISNUMBER('Test Sample Data'!G1258),'Test Sample Data'!G1258&lt;$B$1,'Test Sample Data'!G1258&gt;0),'Test Sample Data'!G1258,$B$1),"")</f>
        <v/>
      </c>
      <c r="H1259" s="17" t="str">
        <f>IF(SUM('Test Sample Data'!H$3:H$98)&gt;10,IF(AND(ISNUMBER('Test Sample Data'!H1258),'Test Sample Data'!H1258&lt;$B$1,'Test Sample Data'!H1258&gt;0),'Test Sample Data'!H1258,$B$1),"")</f>
        <v/>
      </c>
      <c r="I1259" s="17" t="str">
        <f>IF(SUM('Test Sample Data'!I$3:I$98)&gt;10,IF(AND(ISNUMBER('Test Sample Data'!I1258),'Test Sample Data'!I1258&lt;$B$1,'Test Sample Data'!I1258&gt;0),'Test Sample Data'!I1258,$B$1),"")</f>
        <v/>
      </c>
      <c r="J1259" s="17" t="str">
        <f>IF(SUM('Test Sample Data'!J$3:J$98)&gt;10,IF(AND(ISNUMBER('Test Sample Data'!J1258),'Test Sample Data'!J1258&lt;$B$1,'Test Sample Data'!J1258&gt;0),'Test Sample Data'!J1258,$B$1),"")</f>
        <v/>
      </c>
      <c r="K1259" s="17" t="str">
        <f>IF(SUM('Test Sample Data'!K$3:K$98)&gt;10,IF(AND(ISNUMBER('Test Sample Data'!K1258),'Test Sample Data'!K1258&lt;$B$1,'Test Sample Data'!K1258&gt;0),'Test Sample Data'!K1258,$B$1),"")</f>
        <v/>
      </c>
      <c r="L1259" s="17" t="str">
        <f>IF(SUM('Test Sample Data'!L$3:L$98)&gt;10,IF(AND(ISNUMBER('Test Sample Data'!L1258),'Test Sample Data'!L1258&lt;$B$1,'Test Sample Data'!L1258&gt;0),'Test Sample Data'!L1258,$B$1),"")</f>
        <v/>
      </c>
      <c r="M1259" s="17" t="str">
        <f>IF(SUM('Test Sample Data'!M$3:M$98)&gt;10,IF(AND(ISNUMBER('Test Sample Data'!M1258),'Test Sample Data'!M1258&lt;$B$1,'Test Sample Data'!M1258&gt;0),'Test Sample Data'!M1258,$B$1),"")</f>
        <v/>
      </c>
      <c r="N1259" s="17" t="str">
        <f>'Gene Table'!E1258</f>
        <v>hsa-miR-4481</v>
      </c>
      <c r="O1259" s="17" t="str">
        <f>'Gene Table'!B1258</f>
        <v>E08</v>
      </c>
      <c r="P1259" s="17" t="str">
        <f>IF(SUM('Control Sample Data'!D$3:D$98)&gt;10,IF(AND(ISNUMBER('Control Sample Data'!D1258),'Control Sample Data'!D1258&lt;$B$1,'Control Sample Data'!D1258&gt;0),'Control Sample Data'!D1258,$B$1),"")</f>
        <v/>
      </c>
      <c r="Q1259" s="17" t="str">
        <f>IF(SUM('Control Sample Data'!E$3:E$98)&gt;10,IF(AND(ISNUMBER('Control Sample Data'!E1258),'Control Sample Data'!E1258&lt;$B$1,'Control Sample Data'!E1258&gt;0),'Control Sample Data'!E1258,$B$1),"")</f>
        <v/>
      </c>
      <c r="R1259" s="17" t="str">
        <f>IF(SUM('Control Sample Data'!F$3:F$98)&gt;10,IF(AND(ISNUMBER('Control Sample Data'!F1258),'Control Sample Data'!F1258&lt;$B$1,'Control Sample Data'!F1258&gt;0),'Control Sample Data'!F1258,$B$1),"")</f>
        <v/>
      </c>
      <c r="S1259" s="17" t="str">
        <f>IF(SUM('Control Sample Data'!G$3:G$98)&gt;10,IF(AND(ISNUMBER('Control Sample Data'!G1258),'Control Sample Data'!G1258&lt;$B$1,'Control Sample Data'!G1258&gt;0),'Control Sample Data'!G1258,$B$1),"")</f>
        <v/>
      </c>
      <c r="T1259" s="17" t="str">
        <f>IF(SUM('Control Sample Data'!H$3:H$98)&gt;10,IF(AND(ISNUMBER('Control Sample Data'!H1258),'Control Sample Data'!H1258&lt;$B$1,'Control Sample Data'!H1258&gt;0),'Control Sample Data'!H1258,$B$1),"")</f>
        <v/>
      </c>
      <c r="U1259" s="17" t="str">
        <f>IF(SUM('Control Sample Data'!I$3:I$98)&gt;10,IF(AND(ISNUMBER('Control Sample Data'!I1258),'Control Sample Data'!I1258&lt;$B$1,'Control Sample Data'!I1258&gt;0),'Control Sample Data'!I1258,$B$1),"")</f>
        <v/>
      </c>
      <c r="V1259" s="17" t="str">
        <f>IF(SUM('Control Sample Data'!J$3:J$98)&gt;10,IF(AND(ISNUMBER('Control Sample Data'!J1258),'Control Sample Data'!J1258&lt;$B$1,'Control Sample Data'!J1258&gt;0),'Control Sample Data'!J1258,$B$1),"")</f>
        <v/>
      </c>
      <c r="W1259" s="17" t="str">
        <f>IF(SUM('Control Sample Data'!K$3:K$98)&gt;10,IF(AND(ISNUMBER('Control Sample Data'!K1258),'Control Sample Data'!K1258&lt;$B$1,'Control Sample Data'!K1258&gt;0),'Control Sample Data'!K1258,$B$1),"")</f>
        <v/>
      </c>
      <c r="X1259" s="17" t="str">
        <f>IF(SUM('Control Sample Data'!L$3:L$98)&gt;10,IF(AND(ISNUMBER('Control Sample Data'!L1258),'Control Sample Data'!L1258&lt;$B$1,'Control Sample Data'!L1258&gt;0),'Control Sample Data'!L1258,$B$1),"")</f>
        <v/>
      </c>
      <c r="Y1259" s="17" t="str">
        <f>IF(SUM('Control Sample Data'!M$3:M$98)&gt;10,IF(AND(ISNUMBER('Control Sample Data'!M1258),'Control Sample Data'!M1258&lt;$B$1,'Control Sample Data'!M1258&gt;0),'Control Sample Data'!M1258,$B$1),"")</f>
        <v/>
      </c>
      <c r="AT1259" s="36" t="str">
        <f t="shared" si="833"/>
        <v/>
      </c>
      <c r="AU1259" s="36" t="str">
        <f t="shared" si="834"/>
        <v/>
      </c>
      <c r="AV1259" s="36" t="str">
        <f t="shared" si="835"/>
        <v/>
      </c>
      <c r="AW1259" s="36" t="str">
        <f t="shared" si="836"/>
        <v/>
      </c>
      <c r="AX1259" s="36" t="str">
        <f t="shared" si="837"/>
        <v/>
      </c>
      <c r="AY1259" s="36" t="str">
        <f t="shared" si="838"/>
        <v/>
      </c>
      <c r="AZ1259" s="36" t="str">
        <f t="shared" si="839"/>
        <v/>
      </c>
      <c r="BA1259" s="36" t="str">
        <f t="shared" si="840"/>
        <v/>
      </c>
      <c r="BB1259" s="36" t="str">
        <f t="shared" si="841"/>
        <v/>
      </c>
      <c r="BC1259" s="36" t="str">
        <f t="shared" si="842"/>
        <v/>
      </c>
      <c r="BD1259" s="36" t="str">
        <f t="shared" si="843"/>
        <v/>
      </c>
      <c r="BE1259" s="36" t="str">
        <f t="shared" si="844"/>
        <v/>
      </c>
      <c r="BF1259" s="36" t="str">
        <f t="shared" si="845"/>
        <v/>
      </c>
      <c r="BG1259" s="36" t="str">
        <f t="shared" si="846"/>
        <v/>
      </c>
      <c r="BH1259" s="36" t="str">
        <f t="shared" si="847"/>
        <v/>
      </c>
      <c r="BI1259" s="36" t="str">
        <f t="shared" si="848"/>
        <v/>
      </c>
      <c r="BJ1259" s="36" t="str">
        <f t="shared" si="849"/>
        <v/>
      </c>
      <c r="BK1259" s="36" t="str">
        <f t="shared" si="850"/>
        <v/>
      </c>
      <c r="BL1259" s="36" t="str">
        <f t="shared" si="851"/>
        <v/>
      </c>
      <c r="BM1259" s="36" t="str">
        <f t="shared" si="852"/>
        <v/>
      </c>
      <c r="BN1259" s="38" t="e">
        <f t="shared" si="811"/>
        <v>#DIV/0!</v>
      </c>
      <c r="BO1259" s="38" t="e">
        <f t="shared" si="812"/>
        <v>#DIV/0!</v>
      </c>
      <c r="BP1259" s="39" t="str">
        <f t="shared" si="813"/>
        <v/>
      </c>
      <c r="BQ1259" s="39" t="str">
        <f t="shared" si="814"/>
        <v/>
      </c>
      <c r="BR1259" s="39" t="str">
        <f t="shared" si="815"/>
        <v/>
      </c>
      <c r="BS1259" s="39" t="str">
        <f t="shared" si="816"/>
        <v/>
      </c>
      <c r="BT1259" s="39" t="str">
        <f t="shared" si="817"/>
        <v/>
      </c>
      <c r="BU1259" s="39" t="str">
        <f t="shared" si="818"/>
        <v/>
      </c>
      <c r="BV1259" s="39" t="str">
        <f t="shared" si="819"/>
        <v/>
      </c>
      <c r="BW1259" s="39" t="str">
        <f t="shared" si="820"/>
        <v/>
      </c>
      <c r="BX1259" s="39" t="str">
        <f t="shared" si="821"/>
        <v/>
      </c>
      <c r="BY1259" s="39" t="str">
        <f t="shared" si="822"/>
        <v/>
      </c>
      <c r="BZ1259" s="39" t="str">
        <f t="shared" si="823"/>
        <v/>
      </c>
      <c r="CA1259" s="39" t="str">
        <f t="shared" si="824"/>
        <v/>
      </c>
      <c r="CB1259" s="39" t="str">
        <f t="shared" si="825"/>
        <v/>
      </c>
      <c r="CC1259" s="39" t="str">
        <f t="shared" si="826"/>
        <v/>
      </c>
      <c r="CD1259" s="39" t="str">
        <f t="shared" si="827"/>
        <v/>
      </c>
      <c r="CE1259" s="39" t="str">
        <f t="shared" si="828"/>
        <v/>
      </c>
      <c r="CF1259" s="39" t="str">
        <f t="shared" si="829"/>
        <v/>
      </c>
      <c r="CG1259" s="39" t="str">
        <f t="shared" si="830"/>
        <v/>
      </c>
      <c r="CH1259" s="39" t="str">
        <f t="shared" si="831"/>
        <v/>
      </c>
      <c r="CI1259" s="39" t="str">
        <f t="shared" si="832"/>
        <v/>
      </c>
    </row>
    <row r="1260" spans="1:87">
      <c r="A1260" s="18"/>
      <c r="B1260" s="15" t="str">
        <f>'Gene Table'!E1259</f>
        <v>hsa-miR-548z</v>
      </c>
      <c r="C1260" s="15" t="str">
        <f>'Gene Table'!B1259</f>
        <v>E09</v>
      </c>
      <c r="D1260" s="16" t="str">
        <f>IF(SUM('Test Sample Data'!D$3:D$98)&gt;10,IF(AND(ISNUMBER('Test Sample Data'!D1259),'Test Sample Data'!D1259&lt;$B$1,'Test Sample Data'!D1259&gt;0),'Test Sample Data'!D1259,$B$1),"")</f>
        <v/>
      </c>
      <c r="E1260" s="17" t="str">
        <f>IF(SUM('Test Sample Data'!E$3:E$98)&gt;10,IF(AND(ISNUMBER('Test Sample Data'!E1259),'Test Sample Data'!E1259&lt;$B$1,'Test Sample Data'!E1259&gt;0),'Test Sample Data'!E1259,$B$1),"")</f>
        <v/>
      </c>
      <c r="F1260" s="17" t="str">
        <f>IF(SUM('Test Sample Data'!F$3:F$98)&gt;10,IF(AND(ISNUMBER('Test Sample Data'!F1259),'Test Sample Data'!F1259&lt;$B$1,'Test Sample Data'!F1259&gt;0),'Test Sample Data'!F1259,$B$1),"")</f>
        <v/>
      </c>
      <c r="G1260" s="17" t="str">
        <f>IF(SUM('Test Sample Data'!G$3:G$98)&gt;10,IF(AND(ISNUMBER('Test Sample Data'!G1259),'Test Sample Data'!G1259&lt;$B$1,'Test Sample Data'!G1259&gt;0),'Test Sample Data'!G1259,$B$1),"")</f>
        <v/>
      </c>
      <c r="H1260" s="17" t="str">
        <f>IF(SUM('Test Sample Data'!H$3:H$98)&gt;10,IF(AND(ISNUMBER('Test Sample Data'!H1259),'Test Sample Data'!H1259&lt;$B$1,'Test Sample Data'!H1259&gt;0),'Test Sample Data'!H1259,$B$1),"")</f>
        <v/>
      </c>
      <c r="I1260" s="17" t="str">
        <f>IF(SUM('Test Sample Data'!I$3:I$98)&gt;10,IF(AND(ISNUMBER('Test Sample Data'!I1259),'Test Sample Data'!I1259&lt;$B$1,'Test Sample Data'!I1259&gt;0),'Test Sample Data'!I1259,$B$1),"")</f>
        <v/>
      </c>
      <c r="J1260" s="17" t="str">
        <f>IF(SUM('Test Sample Data'!J$3:J$98)&gt;10,IF(AND(ISNUMBER('Test Sample Data'!J1259),'Test Sample Data'!J1259&lt;$B$1,'Test Sample Data'!J1259&gt;0),'Test Sample Data'!J1259,$B$1),"")</f>
        <v/>
      </c>
      <c r="K1260" s="17" t="str">
        <f>IF(SUM('Test Sample Data'!K$3:K$98)&gt;10,IF(AND(ISNUMBER('Test Sample Data'!K1259),'Test Sample Data'!K1259&lt;$B$1,'Test Sample Data'!K1259&gt;0),'Test Sample Data'!K1259,$B$1),"")</f>
        <v/>
      </c>
      <c r="L1260" s="17" t="str">
        <f>IF(SUM('Test Sample Data'!L$3:L$98)&gt;10,IF(AND(ISNUMBER('Test Sample Data'!L1259),'Test Sample Data'!L1259&lt;$B$1,'Test Sample Data'!L1259&gt;0),'Test Sample Data'!L1259,$B$1),"")</f>
        <v/>
      </c>
      <c r="M1260" s="17" t="str">
        <f>IF(SUM('Test Sample Data'!M$3:M$98)&gt;10,IF(AND(ISNUMBER('Test Sample Data'!M1259),'Test Sample Data'!M1259&lt;$B$1,'Test Sample Data'!M1259&gt;0),'Test Sample Data'!M1259,$B$1),"")</f>
        <v/>
      </c>
      <c r="N1260" s="17" t="str">
        <f>'Gene Table'!E1259</f>
        <v>hsa-miR-548z</v>
      </c>
      <c r="O1260" s="17" t="str">
        <f>'Gene Table'!B1259</f>
        <v>E09</v>
      </c>
      <c r="P1260" s="17" t="str">
        <f>IF(SUM('Control Sample Data'!D$3:D$98)&gt;10,IF(AND(ISNUMBER('Control Sample Data'!D1259),'Control Sample Data'!D1259&lt;$B$1,'Control Sample Data'!D1259&gt;0),'Control Sample Data'!D1259,$B$1),"")</f>
        <v/>
      </c>
      <c r="Q1260" s="17" t="str">
        <f>IF(SUM('Control Sample Data'!E$3:E$98)&gt;10,IF(AND(ISNUMBER('Control Sample Data'!E1259),'Control Sample Data'!E1259&lt;$B$1,'Control Sample Data'!E1259&gt;0),'Control Sample Data'!E1259,$B$1),"")</f>
        <v/>
      </c>
      <c r="R1260" s="17" t="str">
        <f>IF(SUM('Control Sample Data'!F$3:F$98)&gt;10,IF(AND(ISNUMBER('Control Sample Data'!F1259),'Control Sample Data'!F1259&lt;$B$1,'Control Sample Data'!F1259&gt;0),'Control Sample Data'!F1259,$B$1),"")</f>
        <v/>
      </c>
      <c r="S1260" s="17" t="str">
        <f>IF(SUM('Control Sample Data'!G$3:G$98)&gt;10,IF(AND(ISNUMBER('Control Sample Data'!G1259),'Control Sample Data'!G1259&lt;$B$1,'Control Sample Data'!G1259&gt;0),'Control Sample Data'!G1259,$B$1),"")</f>
        <v/>
      </c>
      <c r="T1260" s="17" t="str">
        <f>IF(SUM('Control Sample Data'!H$3:H$98)&gt;10,IF(AND(ISNUMBER('Control Sample Data'!H1259),'Control Sample Data'!H1259&lt;$B$1,'Control Sample Data'!H1259&gt;0),'Control Sample Data'!H1259,$B$1),"")</f>
        <v/>
      </c>
      <c r="U1260" s="17" t="str">
        <f>IF(SUM('Control Sample Data'!I$3:I$98)&gt;10,IF(AND(ISNUMBER('Control Sample Data'!I1259),'Control Sample Data'!I1259&lt;$B$1,'Control Sample Data'!I1259&gt;0),'Control Sample Data'!I1259,$B$1),"")</f>
        <v/>
      </c>
      <c r="V1260" s="17" t="str">
        <f>IF(SUM('Control Sample Data'!J$3:J$98)&gt;10,IF(AND(ISNUMBER('Control Sample Data'!J1259),'Control Sample Data'!J1259&lt;$B$1,'Control Sample Data'!J1259&gt;0),'Control Sample Data'!J1259,$B$1),"")</f>
        <v/>
      </c>
      <c r="W1260" s="17" t="str">
        <f>IF(SUM('Control Sample Data'!K$3:K$98)&gt;10,IF(AND(ISNUMBER('Control Sample Data'!K1259),'Control Sample Data'!K1259&lt;$B$1,'Control Sample Data'!K1259&gt;0),'Control Sample Data'!K1259,$B$1),"")</f>
        <v/>
      </c>
      <c r="X1260" s="17" t="str">
        <f>IF(SUM('Control Sample Data'!L$3:L$98)&gt;10,IF(AND(ISNUMBER('Control Sample Data'!L1259),'Control Sample Data'!L1259&lt;$B$1,'Control Sample Data'!L1259&gt;0),'Control Sample Data'!L1259,$B$1),"")</f>
        <v/>
      </c>
      <c r="Y1260" s="17" t="str">
        <f>IF(SUM('Control Sample Data'!M$3:M$98)&gt;10,IF(AND(ISNUMBER('Control Sample Data'!M1259),'Control Sample Data'!M1259&lt;$B$1,'Control Sample Data'!M1259&gt;0),'Control Sample Data'!M1259,$B$1),"")</f>
        <v/>
      </c>
      <c r="AT1260" s="36" t="str">
        <f t="shared" si="833"/>
        <v/>
      </c>
      <c r="AU1260" s="36" t="str">
        <f t="shared" si="834"/>
        <v/>
      </c>
      <c r="AV1260" s="36" t="str">
        <f t="shared" si="835"/>
        <v/>
      </c>
      <c r="AW1260" s="36" t="str">
        <f t="shared" si="836"/>
        <v/>
      </c>
      <c r="AX1260" s="36" t="str">
        <f t="shared" si="837"/>
        <v/>
      </c>
      <c r="AY1260" s="36" t="str">
        <f t="shared" si="838"/>
        <v/>
      </c>
      <c r="AZ1260" s="36" t="str">
        <f t="shared" si="839"/>
        <v/>
      </c>
      <c r="BA1260" s="36" t="str">
        <f t="shared" si="840"/>
        <v/>
      </c>
      <c r="BB1260" s="36" t="str">
        <f t="shared" si="841"/>
        <v/>
      </c>
      <c r="BC1260" s="36" t="str">
        <f t="shared" si="842"/>
        <v/>
      </c>
      <c r="BD1260" s="36" t="str">
        <f t="shared" si="843"/>
        <v/>
      </c>
      <c r="BE1260" s="36" t="str">
        <f t="shared" si="844"/>
        <v/>
      </c>
      <c r="BF1260" s="36" t="str">
        <f t="shared" si="845"/>
        <v/>
      </c>
      <c r="BG1260" s="36" t="str">
        <f t="shared" si="846"/>
        <v/>
      </c>
      <c r="BH1260" s="36" t="str">
        <f t="shared" si="847"/>
        <v/>
      </c>
      <c r="BI1260" s="36" t="str">
        <f t="shared" si="848"/>
        <v/>
      </c>
      <c r="BJ1260" s="36" t="str">
        <f t="shared" si="849"/>
        <v/>
      </c>
      <c r="BK1260" s="36" t="str">
        <f t="shared" si="850"/>
        <v/>
      </c>
      <c r="BL1260" s="36" t="str">
        <f t="shared" si="851"/>
        <v/>
      </c>
      <c r="BM1260" s="36" t="str">
        <f t="shared" si="852"/>
        <v/>
      </c>
      <c r="BN1260" s="38" t="e">
        <f t="shared" si="811"/>
        <v>#DIV/0!</v>
      </c>
      <c r="BO1260" s="38" t="e">
        <f t="shared" si="812"/>
        <v>#DIV/0!</v>
      </c>
      <c r="BP1260" s="39" t="str">
        <f t="shared" si="813"/>
        <v/>
      </c>
      <c r="BQ1260" s="39" t="str">
        <f t="shared" si="814"/>
        <v/>
      </c>
      <c r="BR1260" s="39" t="str">
        <f t="shared" si="815"/>
        <v/>
      </c>
      <c r="BS1260" s="39" t="str">
        <f t="shared" si="816"/>
        <v/>
      </c>
      <c r="BT1260" s="39" t="str">
        <f t="shared" si="817"/>
        <v/>
      </c>
      <c r="BU1260" s="39" t="str">
        <f t="shared" si="818"/>
        <v/>
      </c>
      <c r="BV1260" s="39" t="str">
        <f t="shared" si="819"/>
        <v/>
      </c>
      <c r="BW1260" s="39" t="str">
        <f t="shared" si="820"/>
        <v/>
      </c>
      <c r="BX1260" s="39" t="str">
        <f t="shared" si="821"/>
        <v/>
      </c>
      <c r="BY1260" s="39" t="str">
        <f t="shared" si="822"/>
        <v/>
      </c>
      <c r="BZ1260" s="39" t="str">
        <f t="shared" si="823"/>
        <v/>
      </c>
      <c r="CA1260" s="39" t="str">
        <f t="shared" si="824"/>
        <v/>
      </c>
      <c r="CB1260" s="39" t="str">
        <f t="shared" si="825"/>
        <v/>
      </c>
      <c r="CC1260" s="39" t="str">
        <f t="shared" si="826"/>
        <v/>
      </c>
      <c r="CD1260" s="39" t="str">
        <f t="shared" si="827"/>
        <v/>
      </c>
      <c r="CE1260" s="39" t="str">
        <f t="shared" si="828"/>
        <v/>
      </c>
      <c r="CF1260" s="39" t="str">
        <f t="shared" si="829"/>
        <v/>
      </c>
      <c r="CG1260" s="39" t="str">
        <f t="shared" si="830"/>
        <v/>
      </c>
      <c r="CH1260" s="39" t="str">
        <f t="shared" si="831"/>
        <v/>
      </c>
      <c r="CI1260" s="39" t="str">
        <f t="shared" si="832"/>
        <v/>
      </c>
    </row>
    <row r="1261" spans="1:87">
      <c r="A1261" s="18"/>
      <c r="B1261" s="15" t="str">
        <f>'Gene Table'!E1260</f>
        <v>hsa-miR-4482-5p</v>
      </c>
      <c r="C1261" s="15" t="str">
        <f>'Gene Table'!B1260</f>
        <v>E10</v>
      </c>
      <c r="D1261" s="16" t="str">
        <f>IF(SUM('Test Sample Data'!D$3:D$98)&gt;10,IF(AND(ISNUMBER('Test Sample Data'!D1260),'Test Sample Data'!D1260&lt;$B$1,'Test Sample Data'!D1260&gt;0),'Test Sample Data'!D1260,$B$1),"")</f>
        <v/>
      </c>
      <c r="E1261" s="17" t="str">
        <f>IF(SUM('Test Sample Data'!E$3:E$98)&gt;10,IF(AND(ISNUMBER('Test Sample Data'!E1260),'Test Sample Data'!E1260&lt;$B$1,'Test Sample Data'!E1260&gt;0),'Test Sample Data'!E1260,$B$1),"")</f>
        <v/>
      </c>
      <c r="F1261" s="17" t="str">
        <f>IF(SUM('Test Sample Data'!F$3:F$98)&gt;10,IF(AND(ISNUMBER('Test Sample Data'!F1260),'Test Sample Data'!F1260&lt;$B$1,'Test Sample Data'!F1260&gt;0),'Test Sample Data'!F1260,$B$1),"")</f>
        <v/>
      </c>
      <c r="G1261" s="17" t="str">
        <f>IF(SUM('Test Sample Data'!G$3:G$98)&gt;10,IF(AND(ISNUMBER('Test Sample Data'!G1260),'Test Sample Data'!G1260&lt;$B$1,'Test Sample Data'!G1260&gt;0),'Test Sample Data'!G1260,$B$1),"")</f>
        <v/>
      </c>
      <c r="H1261" s="17" t="str">
        <f>IF(SUM('Test Sample Data'!H$3:H$98)&gt;10,IF(AND(ISNUMBER('Test Sample Data'!H1260),'Test Sample Data'!H1260&lt;$B$1,'Test Sample Data'!H1260&gt;0),'Test Sample Data'!H1260,$B$1),"")</f>
        <v/>
      </c>
      <c r="I1261" s="17" t="str">
        <f>IF(SUM('Test Sample Data'!I$3:I$98)&gt;10,IF(AND(ISNUMBER('Test Sample Data'!I1260),'Test Sample Data'!I1260&lt;$B$1,'Test Sample Data'!I1260&gt;0),'Test Sample Data'!I1260,$B$1),"")</f>
        <v/>
      </c>
      <c r="J1261" s="17" t="str">
        <f>IF(SUM('Test Sample Data'!J$3:J$98)&gt;10,IF(AND(ISNUMBER('Test Sample Data'!J1260),'Test Sample Data'!J1260&lt;$B$1,'Test Sample Data'!J1260&gt;0),'Test Sample Data'!J1260,$B$1),"")</f>
        <v/>
      </c>
      <c r="K1261" s="17" t="str">
        <f>IF(SUM('Test Sample Data'!K$3:K$98)&gt;10,IF(AND(ISNUMBER('Test Sample Data'!K1260),'Test Sample Data'!K1260&lt;$B$1,'Test Sample Data'!K1260&gt;0),'Test Sample Data'!K1260,$B$1),"")</f>
        <v/>
      </c>
      <c r="L1261" s="17" t="str">
        <f>IF(SUM('Test Sample Data'!L$3:L$98)&gt;10,IF(AND(ISNUMBER('Test Sample Data'!L1260),'Test Sample Data'!L1260&lt;$B$1,'Test Sample Data'!L1260&gt;0),'Test Sample Data'!L1260,$B$1),"")</f>
        <v/>
      </c>
      <c r="M1261" s="17" t="str">
        <f>IF(SUM('Test Sample Data'!M$3:M$98)&gt;10,IF(AND(ISNUMBER('Test Sample Data'!M1260),'Test Sample Data'!M1260&lt;$B$1,'Test Sample Data'!M1260&gt;0),'Test Sample Data'!M1260,$B$1),"")</f>
        <v/>
      </c>
      <c r="N1261" s="17" t="str">
        <f>'Gene Table'!E1260</f>
        <v>hsa-miR-4482-5p</v>
      </c>
      <c r="O1261" s="17" t="str">
        <f>'Gene Table'!B1260</f>
        <v>E10</v>
      </c>
      <c r="P1261" s="17" t="str">
        <f>IF(SUM('Control Sample Data'!D$3:D$98)&gt;10,IF(AND(ISNUMBER('Control Sample Data'!D1260),'Control Sample Data'!D1260&lt;$B$1,'Control Sample Data'!D1260&gt;0),'Control Sample Data'!D1260,$B$1),"")</f>
        <v/>
      </c>
      <c r="Q1261" s="17" t="str">
        <f>IF(SUM('Control Sample Data'!E$3:E$98)&gt;10,IF(AND(ISNUMBER('Control Sample Data'!E1260),'Control Sample Data'!E1260&lt;$B$1,'Control Sample Data'!E1260&gt;0),'Control Sample Data'!E1260,$B$1),"")</f>
        <v/>
      </c>
      <c r="R1261" s="17" t="str">
        <f>IF(SUM('Control Sample Data'!F$3:F$98)&gt;10,IF(AND(ISNUMBER('Control Sample Data'!F1260),'Control Sample Data'!F1260&lt;$B$1,'Control Sample Data'!F1260&gt;0),'Control Sample Data'!F1260,$B$1),"")</f>
        <v/>
      </c>
      <c r="S1261" s="17" t="str">
        <f>IF(SUM('Control Sample Data'!G$3:G$98)&gt;10,IF(AND(ISNUMBER('Control Sample Data'!G1260),'Control Sample Data'!G1260&lt;$B$1,'Control Sample Data'!G1260&gt;0),'Control Sample Data'!G1260,$B$1),"")</f>
        <v/>
      </c>
      <c r="T1261" s="17" t="str">
        <f>IF(SUM('Control Sample Data'!H$3:H$98)&gt;10,IF(AND(ISNUMBER('Control Sample Data'!H1260),'Control Sample Data'!H1260&lt;$B$1,'Control Sample Data'!H1260&gt;0),'Control Sample Data'!H1260,$B$1),"")</f>
        <v/>
      </c>
      <c r="U1261" s="17" t="str">
        <f>IF(SUM('Control Sample Data'!I$3:I$98)&gt;10,IF(AND(ISNUMBER('Control Sample Data'!I1260),'Control Sample Data'!I1260&lt;$B$1,'Control Sample Data'!I1260&gt;0),'Control Sample Data'!I1260,$B$1),"")</f>
        <v/>
      </c>
      <c r="V1261" s="17" t="str">
        <f>IF(SUM('Control Sample Data'!J$3:J$98)&gt;10,IF(AND(ISNUMBER('Control Sample Data'!J1260),'Control Sample Data'!J1260&lt;$B$1,'Control Sample Data'!J1260&gt;0),'Control Sample Data'!J1260,$B$1),"")</f>
        <v/>
      </c>
      <c r="W1261" s="17" t="str">
        <f>IF(SUM('Control Sample Data'!K$3:K$98)&gt;10,IF(AND(ISNUMBER('Control Sample Data'!K1260),'Control Sample Data'!K1260&lt;$B$1,'Control Sample Data'!K1260&gt;0),'Control Sample Data'!K1260,$B$1),"")</f>
        <v/>
      </c>
      <c r="X1261" s="17" t="str">
        <f>IF(SUM('Control Sample Data'!L$3:L$98)&gt;10,IF(AND(ISNUMBER('Control Sample Data'!L1260),'Control Sample Data'!L1260&lt;$B$1,'Control Sample Data'!L1260&gt;0),'Control Sample Data'!L1260,$B$1),"")</f>
        <v/>
      </c>
      <c r="Y1261" s="17" t="str">
        <f>IF(SUM('Control Sample Data'!M$3:M$98)&gt;10,IF(AND(ISNUMBER('Control Sample Data'!M1260),'Control Sample Data'!M1260&lt;$B$1,'Control Sample Data'!M1260&gt;0),'Control Sample Data'!M1260,$B$1),"")</f>
        <v/>
      </c>
      <c r="AT1261" s="36" t="str">
        <f t="shared" si="833"/>
        <v/>
      </c>
      <c r="AU1261" s="36" t="str">
        <f t="shared" si="834"/>
        <v/>
      </c>
      <c r="AV1261" s="36" t="str">
        <f t="shared" si="835"/>
        <v/>
      </c>
      <c r="AW1261" s="36" t="str">
        <f t="shared" si="836"/>
        <v/>
      </c>
      <c r="AX1261" s="36" t="str">
        <f t="shared" si="837"/>
        <v/>
      </c>
      <c r="AY1261" s="36" t="str">
        <f t="shared" si="838"/>
        <v/>
      </c>
      <c r="AZ1261" s="36" t="str">
        <f t="shared" si="839"/>
        <v/>
      </c>
      <c r="BA1261" s="36" t="str">
        <f t="shared" si="840"/>
        <v/>
      </c>
      <c r="BB1261" s="36" t="str">
        <f t="shared" si="841"/>
        <v/>
      </c>
      <c r="BC1261" s="36" t="str">
        <f t="shared" si="842"/>
        <v/>
      </c>
      <c r="BD1261" s="36" t="str">
        <f t="shared" si="843"/>
        <v/>
      </c>
      <c r="BE1261" s="36" t="str">
        <f t="shared" si="844"/>
        <v/>
      </c>
      <c r="BF1261" s="36" t="str">
        <f t="shared" si="845"/>
        <v/>
      </c>
      <c r="BG1261" s="36" t="str">
        <f t="shared" si="846"/>
        <v/>
      </c>
      <c r="BH1261" s="36" t="str">
        <f t="shared" si="847"/>
        <v/>
      </c>
      <c r="BI1261" s="36" t="str">
        <f t="shared" si="848"/>
        <v/>
      </c>
      <c r="BJ1261" s="36" t="str">
        <f t="shared" si="849"/>
        <v/>
      </c>
      <c r="BK1261" s="36" t="str">
        <f t="shared" si="850"/>
        <v/>
      </c>
      <c r="BL1261" s="36" t="str">
        <f t="shared" si="851"/>
        <v/>
      </c>
      <c r="BM1261" s="36" t="str">
        <f t="shared" si="852"/>
        <v/>
      </c>
      <c r="BN1261" s="38" t="e">
        <f t="shared" si="811"/>
        <v>#DIV/0!</v>
      </c>
      <c r="BO1261" s="38" t="e">
        <f t="shared" si="812"/>
        <v>#DIV/0!</v>
      </c>
      <c r="BP1261" s="39" t="str">
        <f t="shared" si="813"/>
        <v/>
      </c>
      <c r="BQ1261" s="39" t="str">
        <f t="shared" si="814"/>
        <v/>
      </c>
      <c r="BR1261" s="39" t="str">
        <f t="shared" si="815"/>
        <v/>
      </c>
      <c r="BS1261" s="39" t="str">
        <f t="shared" si="816"/>
        <v/>
      </c>
      <c r="BT1261" s="39" t="str">
        <f t="shared" si="817"/>
        <v/>
      </c>
      <c r="BU1261" s="39" t="str">
        <f t="shared" si="818"/>
        <v/>
      </c>
      <c r="BV1261" s="39" t="str">
        <f t="shared" si="819"/>
        <v/>
      </c>
      <c r="BW1261" s="39" t="str">
        <f t="shared" si="820"/>
        <v/>
      </c>
      <c r="BX1261" s="39" t="str">
        <f t="shared" si="821"/>
        <v/>
      </c>
      <c r="BY1261" s="39" t="str">
        <f t="shared" si="822"/>
        <v/>
      </c>
      <c r="BZ1261" s="39" t="str">
        <f t="shared" si="823"/>
        <v/>
      </c>
      <c r="CA1261" s="39" t="str">
        <f t="shared" si="824"/>
        <v/>
      </c>
      <c r="CB1261" s="39" t="str">
        <f t="shared" si="825"/>
        <v/>
      </c>
      <c r="CC1261" s="39" t="str">
        <f t="shared" si="826"/>
        <v/>
      </c>
      <c r="CD1261" s="39" t="str">
        <f t="shared" si="827"/>
        <v/>
      </c>
      <c r="CE1261" s="39" t="str">
        <f t="shared" si="828"/>
        <v/>
      </c>
      <c r="CF1261" s="39" t="str">
        <f t="shared" si="829"/>
        <v/>
      </c>
      <c r="CG1261" s="39" t="str">
        <f t="shared" si="830"/>
        <v/>
      </c>
      <c r="CH1261" s="39" t="str">
        <f t="shared" si="831"/>
        <v/>
      </c>
      <c r="CI1261" s="39" t="str">
        <f t="shared" si="832"/>
        <v/>
      </c>
    </row>
    <row r="1262" spans="1:87">
      <c r="A1262" s="18"/>
      <c r="B1262" s="15" t="str">
        <f>'Gene Table'!E1261</f>
        <v>hsa-miR-548aa</v>
      </c>
      <c r="C1262" s="15" t="str">
        <f>'Gene Table'!B1261</f>
        <v>E11</v>
      </c>
      <c r="D1262" s="16" t="str">
        <f>IF(SUM('Test Sample Data'!D$3:D$98)&gt;10,IF(AND(ISNUMBER('Test Sample Data'!D1261),'Test Sample Data'!D1261&lt;$B$1,'Test Sample Data'!D1261&gt;0),'Test Sample Data'!D1261,$B$1),"")</f>
        <v/>
      </c>
      <c r="E1262" s="17" t="str">
        <f>IF(SUM('Test Sample Data'!E$3:E$98)&gt;10,IF(AND(ISNUMBER('Test Sample Data'!E1261),'Test Sample Data'!E1261&lt;$B$1,'Test Sample Data'!E1261&gt;0),'Test Sample Data'!E1261,$B$1),"")</f>
        <v/>
      </c>
      <c r="F1262" s="17" t="str">
        <f>IF(SUM('Test Sample Data'!F$3:F$98)&gt;10,IF(AND(ISNUMBER('Test Sample Data'!F1261),'Test Sample Data'!F1261&lt;$B$1,'Test Sample Data'!F1261&gt;0),'Test Sample Data'!F1261,$B$1),"")</f>
        <v/>
      </c>
      <c r="G1262" s="17" t="str">
        <f>IF(SUM('Test Sample Data'!G$3:G$98)&gt;10,IF(AND(ISNUMBER('Test Sample Data'!G1261),'Test Sample Data'!G1261&lt;$B$1,'Test Sample Data'!G1261&gt;0),'Test Sample Data'!G1261,$B$1),"")</f>
        <v/>
      </c>
      <c r="H1262" s="17" t="str">
        <f>IF(SUM('Test Sample Data'!H$3:H$98)&gt;10,IF(AND(ISNUMBER('Test Sample Data'!H1261),'Test Sample Data'!H1261&lt;$B$1,'Test Sample Data'!H1261&gt;0),'Test Sample Data'!H1261,$B$1),"")</f>
        <v/>
      </c>
      <c r="I1262" s="17" t="str">
        <f>IF(SUM('Test Sample Data'!I$3:I$98)&gt;10,IF(AND(ISNUMBER('Test Sample Data'!I1261),'Test Sample Data'!I1261&lt;$B$1,'Test Sample Data'!I1261&gt;0),'Test Sample Data'!I1261,$B$1),"")</f>
        <v/>
      </c>
      <c r="J1262" s="17" t="str">
        <f>IF(SUM('Test Sample Data'!J$3:J$98)&gt;10,IF(AND(ISNUMBER('Test Sample Data'!J1261),'Test Sample Data'!J1261&lt;$B$1,'Test Sample Data'!J1261&gt;0),'Test Sample Data'!J1261,$B$1),"")</f>
        <v/>
      </c>
      <c r="K1262" s="17" t="str">
        <f>IF(SUM('Test Sample Data'!K$3:K$98)&gt;10,IF(AND(ISNUMBER('Test Sample Data'!K1261),'Test Sample Data'!K1261&lt;$B$1,'Test Sample Data'!K1261&gt;0),'Test Sample Data'!K1261,$B$1),"")</f>
        <v/>
      </c>
      <c r="L1262" s="17" t="str">
        <f>IF(SUM('Test Sample Data'!L$3:L$98)&gt;10,IF(AND(ISNUMBER('Test Sample Data'!L1261),'Test Sample Data'!L1261&lt;$B$1,'Test Sample Data'!L1261&gt;0),'Test Sample Data'!L1261,$B$1),"")</f>
        <v/>
      </c>
      <c r="M1262" s="17" t="str">
        <f>IF(SUM('Test Sample Data'!M$3:M$98)&gt;10,IF(AND(ISNUMBER('Test Sample Data'!M1261),'Test Sample Data'!M1261&lt;$B$1,'Test Sample Data'!M1261&gt;0),'Test Sample Data'!M1261,$B$1),"")</f>
        <v/>
      </c>
      <c r="N1262" s="17" t="str">
        <f>'Gene Table'!E1261</f>
        <v>hsa-miR-548aa</v>
      </c>
      <c r="O1262" s="17" t="str">
        <f>'Gene Table'!B1261</f>
        <v>E11</v>
      </c>
      <c r="P1262" s="17" t="str">
        <f>IF(SUM('Control Sample Data'!D$3:D$98)&gt;10,IF(AND(ISNUMBER('Control Sample Data'!D1261),'Control Sample Data'!D1261&lt;$B$1,'Control Sample Data'!D1261&gt;0),'Control Sample Data'!D1261,$B$1),"")</f>
        <v/>
      </c>
      <c r="Q1262" s="17" t="str">
        <f>IF(SUM('Control Sample Data'!E$3:E$98)&gt;10,IF(AND(ISNUMBER('Control Sample Data'!E1261),'Control Sample Data'!E1261&lt;$B$1,'Control Sample Data'!E1261&gt;0),'Control Sample Data'!E1261,$B$1),"")</f>
        <v/>
      </c>
      <c r="R1262" s="17" t="str">
        <f>IF(SUM('Control Sample Data'!F$3:F$98)&gt;10,IF(AND(ISNUMBER('Control Sample Data'!F1261),'Control Sample Data'!F1261&lt;$B$1,'Control Sample Data'!F1261&gt;0),'Control Sample Data'!F1261,$B$1),"")</f>
        <v/>
      </c>
      <c r="S1262" s="17" t="str">
        <f>IF(SUM('Control Sample Data'!G$3:G$98)&gt;10,IF(AND(ISNUMBER('Control Sample Data'!G1261),'Control Sample Data'!G1261&lt;$B$1,'Control Sample Data'!G1261&gt;0),'Control Sample Data'!G1261,$B$1),"")</f>
        <v/>
      </c>
      <c r="T1262" s="17" t="str">
        <f>IF(SUM('Control Sample Data'!H$3:H$98)&gt;10,IF(AND(ISNUMBER('Control Sample Data'!H1261),'Control Sample Data'!H1261&lt;$B$1,'Control Sample Data'!H1261&gt;0),'Control Sample Data'!H1261,$B$1),"")</f>
        <v/>
      </c>
      <c r="U1262" s="17" t="str">
        <f>IF(SUM('Control Sample Data'!I$3:I$98)&gt;10,IF(AND(ISNUMBER('Control Sample Data'!I1261),'Control Sample Data'!I1261&lt;$B$1,'Control Sample Data'!I1261&gt;0),'Control Sample Data'!I1261,$B$1),"")</f>
        <v/>
      </c>
      <c r="V1262" s="17" t="str">
        <f>IF(SUM('Control Sample Data'!J$3:J$98)&gt;10,IF(AND(ISNUMBER('Control Sample Data'!J1261),'Control Sample Data'!J1261&lt;$B$1,'Control Sample Data'!J1261&gt;0),'Control Sample Data'!J1261,$B$1),"")</f>
        <v/>
      </c>
      <c r="W1262" s="17" t="str">
        <f>IF(SUM('Control Sample Data'!K$3:K$98)&gt;10,IF(AND(ISNUMBER('Control Sample Data'!K1261),'Control Sample Data'!K1261&lt;$B$1,'Control Sample Data'!K1261&gt;0),'Control Sample Data'!K1261,$B$1),"")</f>
        <v/>
      </c>
      <c r="X1262" s="17" t="str">
        <f>IF(SUM('Control Sample Data'!L$3:L$98)&gt;10,IF(AND(ISNUMBER('Control Sample Data'!L1261),'Control Sample Data'!L1261&lt;$B$1,'Control Sample Data'!L1261&gt;0),'Control Sample Data'!L1261,$B$1),"")</f>
        <v/>
      </c>
      <c r="Y1262" s="17" t="str">
        <f>IF(SUM('Control Sample Data'!M$3:M$98)&gt;10,IF(AND(ISNUMBER('Control Sample Data'!M1261),'Control Sample Data'!M1261&lt;$B$1,'Control Sample Data'!M1261&gt;0),'Control Sample Data'!M1261,$B$1),"")</f>
        <v/>
      </c>
      <c r="AT1262" s="36" t="str">
        <f t="shared" si="833"/>
        <v/>
      </c>
      <c r="AU1262" s="36" t="str">
        <f t="shared" si="834"/>
        <v/>
      </c>
      <c r="AV1262" s="36" t="str">
        <f t="shared" si="835"/>
        <v/>
      </c>
      <c r="AW1262" s="36" t="str">
        <f t="shared" si="836"/>
        <v/>
      </c>
      <c r="AX1262" s="36" t="str">
        <f t="shared" si="837"/>
        <v/>
      </c>
      <c r="AY1262" s="36" t="str">
        <f t="shared" si="838"/>
        <v/>
      </c>
      <c r="AZ1262" s="36" t="str">
        <f t="shared" si="839"/>
        <v/>
      </c>
      <c r="BA1262" s="36" t="str">
        <f t="shared" si="840"/>
        <v/>
      </c>
      <c r="BB1262" s="36" t="str">
        <f t="shared" si="841"/>
        <v/>
      </c>
      <c r="BC1262" s="36" t="str">
        <f t="shared" si="842"/>
        <v/>
      </c>
      <c r="BD1262" s="36" t="str">
        <f t="shared" si="843"/>
        <v/>
      </c>
      <c r="BE1262" s="36" t="str">
        <f t="shared" si="844"/>
        <v/>
      </c>
      <c r="BF1262" s="36" t="str">
        <f t="shared" si="845"/>
        <v/>
      </c>
      <c r="BG1262" s="36" t="str">
        <f t="shared" si="846"/>
        <v/>
      </c>
      <c r="BH1262" s="36" t="str">
        <f t="shared" si="847"/>
        <v/>
      </c>
      <c r="BI1262" s="36" t="str">
        <f t="shared" si="848"/>
        <v/>
      </c>
      <c r="BJ1262" s="36" t="str">
        <f t="shared" si="849"/>
        <v/>
      </c>
      <c r="BK1262" s="36" t="str">
        <f t="shared" si="850"/>
        <v/>
      </c>
      <c r="BL1262" s="36" t="str">
        <f t="shared" si="851"/>
        <v/>
      </c>
      <c r="BM1262" s="36" t="str">
        <f t="shared" si="852"/>
        <v/>
      </c>
      <c r="BN1262" s="38" t="e">
        <f t="shared" si="811"/>
        <v>#DIV/0!</v>
      </c>
      <c r="BO1262" s="38" t="e">
        <f t="shared" si="812"/>
        <v>#DIV/0!</v>
      </c>
      <c r="BP1262" s="39" t="str">
        <f t="shared" si="813"/>
        <v/>
      </c>
      <c r="BQ1262" s="39" t="str">
        <f t="shared" si="814"/>
        <v/>
      </c>
      <c r="BR1262" s="39" t="str">
        <f t="shared" si="815"/>
        <v/>
      </c>
      <c r="BS1262" s="39" t="str">
        <f t="shared" si="816"/>
        <v/>
      </c>
      <c r="BT1262" s="39" t="str">
        <f t="shared" si="817"/>
        <v/>
      </c>
      <c r="BU1262" s="39" t="str">
        <f t="shared" si="818"/>
        <v/>
      </c>
      <c r="BV1262" s="39" t="str">
        <f t="shared" si="819"/>
        <v/>
      </c>
      <c r="BW1262" s="39" t="str">
        <f t="shared" si="820"/>
        <v/>
      </c>
      <c r="BX1262" s="39" t="str">
        <f t="shared" si="821"/>
        <v/>
      </c>
      <c r="BY1262" s="39" t="str">
        <f t="shared" si="822"/>
        <v/>
      </c>
      <c r="BZ1262" s="39" t="str">
        <f t="shared" si="823"/>
        <v/>
      </c>
      <c r="CA1262" s="39" t="str">
        <f t="shared" si="824"/>
        <v/>
      </c>
      <c r="CB1262" s="39" t="str">
        <f t="shared" si="825"/>
        <v/>
      </c>
      <c r="CC1262" s="39" t="str">
        <f t="shared" si="826"/>
        <v/>
      </c>
      <c r="CD1262" s="39" t="str">
        <f t="shared" si="827"/>
        <v/>
      </c>
      <c r="CE1262" s="39" t="str">
        <f t="shared" si="828"/>
        <v/>
      </c>
      <c r="CF1262" s="39" t="str">
        <f t="shared" si="829"/>
        <v/>
      </c>
      <c r="CG1262" s="39" t="str">
        <f t="shared" si="830"/>
        <v/>
      </c>
      <c r="CH1262" s="39" t="str">
        <f t="shared" si="831"/>
        <v/>
      </c>
      <c r="CI1262" s="39" t="str">
        <f t="shared" si="832"/>
        <v/>
      </c>
    </row>
    <row r="1263" spans="1:87">
      <c r="A1263" s="18"/>
      <c r="B1263" s="15" t="str">
        <f>'Gene Table'!E1262</f>
        <v>hsa-miR-4483</v>
      </c>
      <c r="C1263" s="15" t="str">
        <f>'Gene Table'!B1262</f>
        <v>E12</v>
      </c>
      <c r="D1263" s="16" t="str">
        <f>IF(SUM('Test Sample Data'!D$3:D$98)&gt;10,IF(AND(ISNUMBER('Test Sample Data'!D1262),'Test Sample Data'!D1262&lt;$B$1,'Test Sample Data'!D1262&gt;0),'Test Sample Data'!D1262,$B$1),"")</f>
        <v/>
      </c>
      <c r="E1263" s="17" t="str">
        <f>IF(SUM('Test Sample Data'!E$3:E$98)&gt;10,IF(AND(ISNUMBER('Test Sample Data'!E1262),'Test Sample Data'!E1262&lt;$B$1,'Test Sample Data'!E1262&gt;0),'Test Sample Data'!E1262,$B$1),"")</f>
        <v/>
      </c>
      <c r="F1263" s="17" t="str">
        <f>IF(SUM('Test Sample Data'!F$3:F$98)&gt;10,IF(AND(ISNUMBER('Test Sample Data'!F1262),'Test Sample Data'!F1262&lt;$B$1,'Test Sample Data'!F1262&gt;0),'Test Sample Data'!F1262,$B$1),"")</f>
        <v/>
      </c>
      <c r="G1263" s="17" t="str">
        <f>IF(SUM('Test Sample Data'!G$3:G$98)&gt;10,IF(AND(ISNUMBER('Test Sample Data'!G1262),'Test Sample Data'!G1262&lt;$B$1,'Test Sample Data'!G1262&gt;0),'Test Sample Data'!G1262,$B$1),"")</f>
        <v/>
      </c>
      <c r="H1263" s="17" t="str">
        <f>IF(SUM('Test Sample Data'!H$3:H$98)&gt;10,IF(AND(ISNUMBER('Test Sample Data'!H1262),'Test Sample Data'!H1262&lt;$B$1,'Test Sample Data'!H1262&gt;0),'Test Sample Data'!H1262,$B$1),"")</f>
        <v/>
      </c>
      <c r="I1263" s="17" t="str">
        <f>IF(SUM('Test Sample Data'!I$3:I$98)&gt;10,IF(AND(ISNUMBER('Test Sample Data'!I1262),'Test Sample Data'!I1262&lt;$B$1,'Test Sample Data'!I1262&gt;0),'Test Sample Data'!I1262,$B$1),"")</f>
        <v/>
      </c>
      <c r="J1263" s="17" t="str">
        <f>IF(SUM('Test Sample Data'!J$3:J$98)&gt;10,IF(AND(ISNUMBER('Test Sample Data'!J1262),'Test Sample Data'!J1262&lt;$B$1,'Test Sample Data'!J1262&gt;0),'Test Sample Data'!J1262,$B$1),"")</f>
        <v/>
      </c>
      <c r="K1263" s="17" t="str">
        <f>IF(SUM('Test Sample Data'!K$3:K$98)&gt;10,IF(AND(ISNUMBER('Test Sample Data'!K1262),'Test Sample Data'!K1262&lt;$B$1,'Test Sample Data'!K1262&gt;0),'Test Sample Data'!K1262,$B$1),"")</f>
        <v/>
      </c>
      <c r="L1263" s="17" t="str">
        <f>IF(SUM('Test Sample Data'!L$3:L$98)&gt;10,IF(AND(ISNUMBER('Test Sample Data'!L1262),'Test Sample Data'!L1262&lt;$B$1,'Test Sample Data'!L1262&gt;0),'Test Sample Data'!L1262,$B$1),"")</f>
        <v/>
      </c>
      <c r="M1263" s="17" t="str">
        <f>IF(SUM('Test Sample Data'!M$3:M$98)&gt;10,IF(AND(ISNUMBER('Test Sample Data'!M1262),'Test Sample Data'!M1262&lt;$B$1,'Test Sample Data'!M1262&gt;0),'Test Sample Data'!M1262,$B$1),"")</f>
        <v/>
      </c>
      <c r="N1263" s="17" t="str">
        <f>'Gene Table'!E1262</f>
        <v>hsa-miR-4483</v>
      </c>
      <c r="O1263" s="17" t="str">
        <f>'Gene Table'!B1262</f>
        <v>E12</v>
      </c>
      <c r="P1263" s="17" t="str">
        <f>IF(SUM('Control Sample Data'!D$3:D$98)&gt;10,IF(AND(ISNUMBER('Control Sample Data'!D1262),'Control Sample Data'!D1262&lt;$B$1,'Control Sample Data'!D1262&gt;0),'Control Sample Data'!D1262,$B$1),"")</f>
        <v/>
      </c>
      <c r="Q1263" s="17" t="str">
        <f>IF(SUM('Control Sample Data'!E$3:E$98)&gt;10,IF(AND(ISNUMBER('Control Sample Data'!E1262),'Control Sample Data'!E1262&lt;$B$1,'Control Sample Data'!E1262&gt;0),'Control Sample Data'!E1262,$B$1),"")</f>
        <v/>
      </c>
      <c r="R1263" s="17" t="str">
        <f>IF(SUM('Control Sample Data'!F$3:F$98)&gt;10,IF(AND(ISNUMBER('Control Sample Data'!F1262),'Control Sample Data'!F1262&lt;$B$1,'Control Sample Data'!F1262&gt;0),'Control Sample Data'!F1262,$B$1),"")</f>
        <v/>
      </c>
      <c r="S1263" s="17" t="str">
        <f>IF(SUM('Control Sample Data'!G$3:G$98)&gt;10,IF(AND(ISNUMBER('Control Sample Data'!G1262),'Control Sample Data'!G1262&lt;$B$1,'Control Sample Data'!G1262&gt;0),'Control Sample Data'!G1262,$B$1),"")</f>
        <v/>
      </c>
      <c r="T1263" s="17" t="str">
        <f>IF(SUM('Control Sample Data'!H$3:H$98)&gt;10,IF(AND(ISNUMBER('Control Sample Data'!H1262),'Control Sample Data'!H1262&lt;$B$1,'Control Sample Data'!H1262&gt;0),'Control Sample Data'!H1262,$B$1),"")</f>
        <v/>
      </c>
      <c r="U1263" s="17" t="str">
        <f>IF(SUM('Control Sample Data'!I$3:I$98)&gt;10,IF(AND(ISNUMBER('Control Sample Data'!I1262),'Control Sample Data'!I1262&lt;$B$1,'Control Sample Data'!I1262&gt;0),'Control Sample Data'!I1262,$B$1),"")</f>
        <v/>
      </c>
      <c r="V1263" s="17" t="str">
        <f>IF(SUM('Control Sample Data'!J$3:J$98)&gt;10,IF(AND(ISNUMBER('Control Sample Data'!J1262),'Control Sample Data'!J1262&lt;$B$1,'Control Sample Data'!J1262&gt;0),'Control Sample Data'!J1262,$B$1),"")</f>
        <v/>
      </c>
      <c r="W1263" s="17" t="str">
        <f>IF(SUM('Control Sample Data'!K$3:K$98)&gt;10,IF(AND(ISNUMBER('Control Sample Data'!K1262),'Control Sample Data'!K1262&lt;$B$1,'Control Sample Data'!K1262&gt;0),'Control Sample Data'!K1262,$B$1),"")</f>
        <v/>
      </c>
      <c r="X1263" s="17" t="str">
        <f>IF(SUM('Control Sample Data'!L$3:L$98)&gt;10,IF(AND(ISNUMBER('Control Sample Data'!L1262),'Control Sample Data'!L1262&lt;$B$1,'Control Sample Data'!L1262&gt;0),'Control Sample Data'!L1262,$B$1),"")</f>
        <v/>
      </c>
      <c r="Y1263" s="17" t="str">
        <f>IF(SUM('Control Sample Data'!M$3:M$98)&gt;10,IF(AND(ISNUMBER('Control Sample Data'!M1262),'Control Sample Data'!M1262&lt;$B$1,'Control Sample Data'!M1262&gt;0),'Control Sample Data'!M1262,$B$1),"")</f>
        <v/>
      </c>
      <c r="AT1263" s="36" t="str">
        <f t="shared" si="833"/>
        <v/>
      </c>
      <c r="AU1263" s="36" t="str">
        <f t="shared" si="834"/>
        <v/>
      </c>
      <c r="AV1263" s="36" t="str">
        <f t="shared" si="835"/>
        <v/>
      </c>
      <c r="AW1263" s="36" t="str">
        <f t="shared" si="836"/>
        <v/>
      </c>
      <c r="AX1263" s="36" t="str">
        <f t="shared" si="837"/>
        <v/>
      </c>
      <c r="AY1263" s="36" t="str">
        <f t="shared" si="838"/>
        <v/>
      </c>
      <c r="AZ1263" s="36" t="str">
        <f t="shared" si="839"/>
        <v/>
      </c>
      <c r="BA1263" s="36" t="str">
        <f t="shared" si="840"/>
        <v/>
      </c>
      <c r="BB1263" s="36" t="str">
        <f t="shared" si="841"/>
        <v/>
      </c>
      <c r="BC1263" s="36" t="str">
        <f t="shared" si="842"/>
        <v/>
      </c>
      <c r="BD1263" s="36" t="str">
        <f t="shared" si="843"/>
        <v/>
      </c>
      <c r="BE1263" s="36" t="str">
        <f t="shared" si="844"/>
        <v/>
      </c>
      <c r="BF1263" s="36" t="str">
        <f t="shared" si="845"/>
        <v/>
      </c>
      <c r="BG1263" s="36" t="str">
        <f t="shared" si="846"/>
        <v/>
      </c>
      <c r="BH1263" s="36" t="str">
        <f t="shared" si="847"/>
        <v/>
      </c>
      <c r="BI1263" s="36" t="str">
        <f t="shared" si="848"/>
        <v/>
      </c>
      <c r="BJ1263" s="36" t="str">
        <f t="shared" si="849"/>
        <v/>
      </c>
      <c r="BK1263" s="36" t="str">
        <f t="shared" si="850"/>
        <v/>
      </c>
      <c r="BL1263" s="36" t="str">
        <f t="shared" si="851"/>
        <v/>
      </c>
      <c r="BM1263" s="36" t="str">
        <f t="shared" si="852"/>
        <v/>
      </c>
      <c r="BN1263" s="38" t="e">
        <f t="shared" si="811"/>
        <v>#DIV/0!</v>
      </c>
      <c r="BO1263" s="38" t="e">
        <f t="shared" si="812"/>
        <v>#DIV/0!</v>
      </c>
      <c r="BP1263" s="39" t="str">
        <f t="shared" si="813"/>
        <v/>
      </c>
      <c r="BQ1263" s="39" t="str">
        <f t="shared" si="814"/>
        <v/>
      </c>
      <c r="BR1263" s="39" t="str">
        <f t="shared" si="815"/>
        <v/>
      </c>
      <c r="BS1263" s="39" t="str">
        <f t="shared" si="816"/>
        <v/>
      </c>
      <c r="BT1263" s="39" t="str">
        <f t="shared" si="817"/>
        <v/>
      </c>
      <c r="BU1263" s="39" t="str">
        <f t="shared" si="818"/>
        <v/>
      </c>
      <c r="BV1263" s="39" t="str">
        <f t="shared" si="819"/>
        <v/>
      </c>
      <c r="BW1263" s="39" t="str">
        <f t="shared" si="820"/>
        <v/>
      </c>
      <c r="BX1263" s="39" t="str">
        <f t="shared" si="821"/>
        <v/>
      </c>
      <c r="BY1263" s="39" t="str">
        <f t="shared" si="822"/>
        <v/>
      </c>
      <c r="BZ1263" s="39" t="str">
        <f t="shared" si="823"/>
        <v/>
      </c>
      <c r="CA1263" s="39" t="str">
        <f t="shared" si="824"/>
        <v/>
      </c>
      <c r="CB1263" s="39" t="str">
        <f t="shared" si="825"/>
        <v/>
      </c>
      <c r="CC1263" s="39" t="str">
        <f t="shared" si="826"/>
        <v/>
      </c>
      <c r="CD1263" s="39" t="str">
        <f t="shared" si="827"/>
        <v/>
      </c>
      <c r="CE1263" s="39" t="str">
        <f t="shared" si="828"/>
        <v/>
      </c>
      <c r="CF1263" s="39" t="str">
        <f t="shared" si="829"/>
        <v/>
      </c>
      <c r="CG1263" s="39" t="str">
        <f t="shared" si="830"/>
        <v/>
      </c>
      <c r="CH1263" s="39" t="str">
        <f t="shared" si="831"/>
        <v/>
      </c>
      <c r="CI1263" s="39" t="str">
        <f t="shared" si="832"/>
        <v/>
      </c>
    </row>
    <row r="1264" spans="1:87">
      <c r="A1264" s="18"/>
      <c r="B1264" s="15" t="str">
        <f>'Gene Table'!E1263</f>
        <v>hsa-miR-5047</v>
      </c>
      <c r="C1264" s="15" t="str">
        <f>'Gene Table'!B1263</f>
        <v>E13</v>
      </c>
      <c r="D1264" s="16" t="str">
        <f>IF(SUM('Test Sample Data'!D$3:D$98)&gt;10,IF(AND(ISNUMBER('Test Sample Data'!D1263),'Test Sample Data'!D1263&lt;$B$1,'Test Sample Data'!D1263&gt;0),'Test Sample Data'!D1263,$B$1),"")</f>
        <v/>
      </c>
      <c r="E1264" s="17" t="str">
        <f>IF(SUM('Test Sample Data'!E$3:E$98)&gt;10,IF(AND(ISNUMBER('Test Sample Data'!E1263),'Test Sample Data'!E1263&lt;$B$1,'Test Sample Data'!E1263&gt;0),'Test Sample Data'!E1263,$B$1),"")</f>
        <v/>
      </c>
      <c r="F1264" s="17" t="str">
        <f>IF(SUM('Test Sample Data'!F$3:F$98)&gt;10,IF(AND(ISNUMBER('Test Sample Data'!F1263),'Test Sample Data'!F1263&lt;$B$1,'Test Sample Data'!F1263&gt;0),'Test Sample Data'!F1263,$B$1),"")</f>
        <v/>
      </c>
      <c r="G1264" s="17" t="str">
        <f>IF(SUM('Test Sample Data'!G$3:G$98)&gt;10,IF(AND(ISNUMBER('Test Sample Data'!G1263),'Test Sample Data'!G1263&lt;$B$1,'Test Sample Data'!G1263&gt;0),'Test Sample Data'!G1263,$B$1),"")</f>
        <v/>
      </c>
      <c r="H1264" s="17" t="str">
        <f>IF(SUM('Test Sample Data'!H$3:H$98)&gt;10,IF(AND(ISNUMBER('Test Sample Data'!H1263),'Test Sample Data'!H1263&lt;$B$1,'Test Sample Data'!H1263&gt;0),'Test Sample Data'!H1263,$B$1),"")</f>
        <v/>
      </c>
      <c r="I1264" s="17" t="str">
        <f>IF(SUM('Test Sample Data'!I$3:I$98)&gt;10,IF(AND(ISNUMBER('Test Sample Data'!I1263),'Test Sample Data'!I1263&lt;$B$1,'Test Sample Data'!I1263&gt;0),'Test Sample Data'!I1263,$B$1),"")</f>
        <v/>
      </c>
      <c r="J1264" s="17" t="str">
        <f>IF(SUM('Test Sample Data'!J$3:J$98)&gt;10,IF(AND(ISNUMBER('Test Sample Data'!J1263),'Test Sample Data'!J1263&lt;$B$1,'Test Sample Data'!J1263&gt;0),'Test Sample Data'!J1263,$B$1),"")</f>
        <v/>
      </c>
      <c r="K1264" s="17" t="str">
        <f>IF(SUM('Test Sample Data'!K$3:K$98)&gt;10,IF(AND(ISNUMBER('Test Sample Data'!K1263),'Test Sample Data'!K1263&lt;$B$1,'Test Sample Data'!K1263&gt;0),'Test Sample Data'!K1263,$B$1),"")</f>
        <v/>
      </c>
      <c r="L1264" s="17" t="str">
        <f>IF(SUM('Test Sample Data'!L$3:L$98)&gt;10,IF(AND(ISNUMBER('Test Sample Data'!L1263),'Test Sample Data'!L1263&lt;$B$1,'Test Sample Data'!L1263&gt;0),'Test Sample Data'!L1263,$B$1),"")</f>
        <v/>
      </c>
      <c r="M1264" s="17" t="str">
        <f>IF(SUM('Test Sample Data'!M$3:M$98)&gt;10,IF(AND(ISNUMBER('Test Sample Data'!M1263),'Test Sample Data'!M1263&lt;$B$1,'Test Sample Data'!M1263&gt;0),'Test Sample Data'!M1263,$B$1),"")</f>
        <v/>
      </c>
      <c r="N1264" s="17" t="str">
        <f>'Gene Table'!E1263</f>
        <v>hsa-miR-5047</v>
      </c>
      <c r="O1264" s="17" t="str">
        <f>'Gene Table'!B1263</f>
        <v>E13</v>
      </c>
      <c r="P1264" s="17" t="str">
        <f>IF(SUM('Control Sample Data'!D$3:D$98)&gt;10,IF(AND(ISNUMBER('Control Sample Data'!D1263),'Control Sample Data'!D1263&lt;$B$1,'Control Sample Data'!D1263&gt;0),'Control Sample Data'!D1263,$B$1),"")</f>
        <v/>
      </c>
      <c r="Q1264" s="17" t="str">
        <f>IF(SUM('Control Sample Data'!E$3:E$98)&gt;10,IF(AND(ISNUMBER('Control Sample Data'!E1263),'Control Sample Data'!E1263&lt;$B$1,'Control Sample Data'!E1263&gt;0),'Control Sample Data'!E1263,$B$1),"")</f>
        <v/>
      </c>
      <c r="R1264" s="17" t="str">
        <f>IF(SUM('Control Sample Data'!F$3:F$98)&gt;10,IF(AND(ISNUMBER('Control Sample Data'!F1263),'Control Sample Data'!F1263&lt;$B$1,'Control Sample Data'!F1263&gt;0),'Control Sample Data'!F1263,$B$1),"")</f>
        <v/>
      </c>
      <c r="S1264" s="17" t="str">
        <f>IF(SUM('Control Sample Data'!G$3:G$98)&gt;10,IF(AND(ISNUMBER('Control Sample Data'!G1263),'Control Sample Data'!G1263&lt;$B$1,'Control Sample Data'!G1263&gt;0),'Control Sample Data'!G1263,$B$1),"")</f>
        <v/>
      </c>
      <c r="T1264" s="17" t="str">
        <f>IF(SUM('Control Sample Data'!H$3:H$98)&gt;10,IF(AND(ISNUMBER('Control Sample Data'!H1263),'Control Sample Data'!H1263&lt;$B$1,'Control Sample Data'!H1263&gt;0),'Control Sample Data'!H1263,$B$1),"")</f>
        <v/>
      </c>
      <c r="U1264" s="17" t="str">
        <f>IF(SUM('Control Sample Data'!I$3:I$98)&gt;10,IF(AND(ISNUMBER('Control Sample Data'!I1263),'Control Sample Data'!I1263&lt;$B$1,'Control Sample Data'!I1263&gt;0),'Control Sample Data'!I1263,$B$1),"")</f>
        <v/>
      </c>
      <c r="V1264" s="17" t="str">
        <f>IF(SUM('Control Sample Data'!J$3:J$98)&gt;10,IF(AND(ISNUMBER('Control Sample Data'!J1263),'Control Sample Data'!J1263&lt;$B$1,'Control Sample Data'!J1263&gt;0),'Control Sample Data'!J1263,$B$1),"")</f>
        <v/>
      </c>
      <c r="W1264" s="17" t="str">
        <f>IF(SUM('Control Sample Data'!K$3:K$98)&gt;10,IF(AND(ISNUMBER('Control Sample Data'!K1263),'Control Sample Data'!K1263&lt;$B$1,'Control Sample Data'!K1263&gt;0),'Control Sample Data'!K1263,$B$1),"")</f>
        <v/>
      </c>
      <c r="X1264" s="17" t="str">
        <f>IF(SUM('Control Sample Data'!L$3:L$98)&gt;10,IF(AND(ISNUMBER('Control Sample Data'!L1263),'Control Sample Data'!L1263&lt;$B$1,'Control Sample Data'!L1263&gt;0),'Control Sample Data'!L1263,$B$1),"")</f>
        <v/>
      </c>
      <c r="Y1264" s="17" t="str">
        <f>IF(SUM('Control Sample Data'!M$3:M$98)&gt;10,IF(AND(ISNUMBER('Control Sample Data'!M1263),'Control Sample Data'!M1263&lt;$B$1,'Control Sample Data'!M1263&gt;0),'Control Sample Data'!M1263,$B$1),"")</f>
        <v/>
      </c>
      <c r="AT1264" s="36" t="str">
        <f t="shared" si="833"/>
        <v/>
      </c>
      <c r="AU1264" s="36" t="str">
        <f t="shared" si="834"/>
        <v/>
      </c>
      <c r="AV1264" s="36" t="str">
        <f t="shared" si="835"/>
        <v/>
      </c>
      <c r="AW1264" s="36" t="str">
        <f t="shared" si="836"/>
        <v/>
      </c>
      <c r="AX1264" s="36" t="str">
        <f t="shared" si="837"/>
        <v/>
      </c>
      <c r="AY1264" s="36" t="str">
        <f t="shared" si="838"/>
        <v/>
      </c>
      <c r="AZ1264" s="36" t="str">
        <f t="shared" si="839"/>
        <v/>
      </c>
      <c r="BA1264" s="36" t="str">
        <f t="shared" si="840"/>
        <v/>
      </c>
      <c r="BB1264" s="36" t="str">
        <f t="shared" si="841"/>
        <v/>
      </c>
      <c r="BC1264" s="36" t="str">
        <f t="shared" si="842"/>
        <v/>
      </c>
      <c r="BD1264" s="36" t="str">
        <f t="shared" si="843"/>
        <v/>
      </c>
      <c r="BE1264" s="36" t="str">
        <f t="shared" si="844"/>
        <v/>
      </c>
      <c r="BF1264" s="36" t="str">
        <f t="shared" si="845"/>
        <v/>
      </c>
      <c r="BG1264" s="36" t="str">
        <f t="shared" si="846"/>
        <v/>
      </c>
      <c r="BH1264" s="36" t="str">
        <f t="shared" si="847"/>
        <v/>
      </c>
      <c r="BI1264" s="36" t="str">
        <f t="shared" si="848"/>
        <v/>
      </c>
      <c r="BJ1264" s="36" t="str">
        <f t="shared" si="849"/>
        <v/>
      </c>
      <c r="BK1264" s="36" t="str">
        <f t="shared" si="850"/>
        <v/>
      </c>
      <c r="BL1264" s="36" t="str">
        <f t="shared" si="851"/>
        <v/>
      </c>
      <c r="BM1264" s="36" t="str">
        <f t="shared" si="852"/>
        <v/>
      </c>
      <c r="BN1264" s="38" t="e">
        <f t="shared" si="811"/>
        <v>#DIV/0!</v>
      </c>
      <c r="BO1264" s="38" t="e">
        <f t="shared" si="812"/>
        <v>#DIV/0!</v>
      </c>
      <c r="BP1264" s="39" t="str">
        <f t="shared" si="813"/>
        <v/>
      </c>
      <c r="BQ1264" s="39" t="str">
        <f t="shared" si="814"/>
        <v/>
      </c>
      <c r="BR1264" s="39" t="str">
        <f t="shared" si="815"/>
        <v/>
      </c>
      <c r="BS1264" s="39" t="str">
        <f t="shared" si="816"/>
        <v/>
      </c>
      <c r="BT1264" s="39" t="str">
        <f t="shared" si="817"/>
        <v/>
      </c>
      <c r="BU1264" s="39" t="str">
        <f t="shared" si="818"/>
        <v/>
      </c>
      <c r="BV1264" s="39" t="str">
        <f t="shared" si="819"/>
        <v/>
      </c>
      <c r="BW1264" s="39" t="str">
        <f t="shared" si="820"/>
        <v/>
      </c>
      <c r="BX1264" s="39" t="str">
        <f t="shared" si="821"/>
        <v/>
      </c>
      <c r="BY1264" s="39" t="str">
        <f t="shared" si="822"/>
        <v/>
      </c>
      <c r="BZ1264" s="39" t="str">
        <f t="shared" si="823"/>
        <v/>
      </c>
      <c r="CA1264" s="39" t="str">
        <f t="shared" si="824"/>
        <v/>
      </c>
      <c r="CB1264" s="39" t="str">
        <f t="shared" si="825"/>
        <v/>
      </c>
      <c r="CC1264" s="39" t="str">
        <f t="shared" si="826"/>
        <v/>
      </c>
      <c r="CD1264" s="39" t="str">
        <f t="shared" si="827"/>
        <v/>
      </c>
      <c r="CE1264" s="39" t="str">
        <f t="shared" si="828"/>
        <v/>
      </c>
      <c r="CF1264" s="39" t="str">
        <f t="shared" si="829"/>
        <v/>
      </c>
      <c r="CG1264" s="39" t="str">
        <f t="shared" si="830"/>
        <v/>
      </c>
      <c r="CH1264" s="39" t="str">
        <f t="shared" si="831"/>
        <v/>
      </c>
      <c r="CI1264" s="39" t="str">
        <f t="shared" si="832"/>
        <v/>
      </c>
    </row>
    <row r="1265" spans="1:87">
      <c r="A1265" s="18"/>
      <c r="B1265" s="15" t="str">
        <f>'Gene Table'!E1264</f>
        <v>hsa-miR-4484</v>
      </c>
      <c r="C1265" s="15" t="str">
        <f>'Gene Table'!B1264</f>
        <v>E14</v>
      </c>
      <c r="D1265" s="16" t="str">
        <f>IF(SUM('Test Sample Data'!D$3:D$98)&gt;10,IF(AND(ISNUMBER('Test Sample Data'!D1264),'Test Sample Data'!D1264&lt;$B$1,'Test Sample Data'!D1264&gt;0),'Test Sample Data'!D1264,$B$1),"")</f>
        <v/>
      </c>
      <c r="E1265" s="17" t="str">
        <f>IF(SUM('Test Sample Data'!E$3:E$98)&gt;10,IF(AND(ISNUMBER('Test Sample Data'!E1264),'Test Sample Data'!E1264&lt;$B$1,'Test Sample Data'!E1264&gt;0),'Test Sample Data'!E1264,$B$1),"")</f>
        <v/>
      </c>
      <c r="F1265" s="17" t="str">
        <f>IF(SUM('Test Sample Data'!F$3:F$98)&gt;10,IF(AND(ISNUMBER('Test Sample Data'!F1264),'Test Sample Data'!F1264&lt;$B$1,'Test Sample Data'!F1264&gt;0),'Test Sample Data'!F1264,$B$1),"")</f>
        <v/>
      </c>
      <c r="G1265" s="17" t="str">
        <f>IF(SUM('Test Sample Data'!G$3:G$98)&gt;10,IF(AND(ISNUMBER('Test Sample Data'!G1264),'Test Sample Data'!G1264&lt;$B$1,'Test Sample Data'!G1264&gt;0),'Test Sample Data'!G1264,$B$1),"")</f>
        <v/>
      </c>
      <c r="H1265" s="17" t="str">
        <f>IF(SUM('Test Sample Data'!H$3:H$98)&gt;10,IF(AND(ISNUMBER('Test Sample Data'!H1264),'Test Sample Data'!H1264&lt;$B$1,'Test Sample Data'!H1264&gt;0),'Test Sample Data'!H1264,$B$1),"")</f>
        <v/>
      </c>
      <c r="I1265" s="17" t="str">
        <f>IF(SUM('Test Sample Data'!I$3:I$98)&gt;10,IF(AND(ISNUMBER('Test Sample Data'!I1264),'Test Sample Data'!I1264&lt;$B$1,'Test Sample Data'!I1264&gt;0),'Test Sample Data'!I1264,$B$1),"")</f>
        <v/>
      </c>
      <c r="J1265" s="17" t="str">
        <f>IF(SUM('Test Sample Data'!J$3:J$98)&gt;10,IF(AND(ISNUMBER('Test Sample Data'!J1264),'Test Sample Data'!J1264&lt;$B$1,'Test Sample Data'!J1264&gt;0),'Test Sample Data'!J1264,$B$1),"")</f>
        <v/>
      </c>
      <c r="K1265" s="17" t="str">
        <f>IF(SUM('Test Sample Data'!K$3:K$98)&gt;10,IF(AND(ISNUMBER('Test Sample Data'!K1264),'Test Sample Data'!K1264&lt;$B$1,'Test Sample Data'!K1264&gt;0),'Test Sample Data'!K1264,$B$1),"")</f>
        <v/>
      </c>
      <c r="L1265" s="17" t="str">
        <f>IF(SUM('Test Sample Data'!L$3:L$98)&gt;10,IF(AND(ISNUMBER('Test Sample Data'!L1264),'Test Sample Data'!L1264&lt;$B$1,'Test Sample Data'!L1264&gt;0),'Test Sample Data'!L1264,$B$1),"")</f>
        <v/>
      </c>
      <c r="M1265" s="17" t="str">
        <f>IF(SUM('Test Sample Data'!M$3:M$98)&gt;10,IF(AND(ISNUMBER('Test Sample Data'!M1264),'Test Sample Data'!M1264&lt;$B$1,'Test Sample Data'!M1264&gt;0),'Test Sample Data'!M1264,$B$1),"")</f>
        <v/>
      </c>
      <c r="N1265" s="17" t="str">
        <f>'Gene Table'!E1264</f>
        <v>hsa-miR-4484</v>
      </c>
      <c r="O1265" s="17" t="str">
        <f>'Gene Table'!B1264</f>
        <v>E14</v>
      </c>
      <c r="P1265" s="17" t="str">
        <f>IF(SUM('Control Sample Data'!D$3:D$98)&gt;10,IF(AND(ISNUMBER('Control Sample Data'!D1264),'Control Sample Data'!D1264&lt;$B$1,'Control Sample Data'!D1264&gt;0),'Control Sample Data'!D1264,$B$1),"")</f>
        <v/>
      </c>
      <c r="Q1265" s="17" t="str">
        <f>IF(SUM('Control Sample Data'!E$3:E$98)&gt;10,IF(AND(ISNUMBER('Control Sample Data'!E1264),'Control Sample Data'!E1264&lt;$B$1,'Control Sample Data'!E1264&gt;0),'Control Sample Data'!E1264,$B$1),"")</f>
        <v/>
      </c>
      <c r="R1265" s="17" t="str">
        <f>IF(SUM('Control Sample Data'!F$3:F$98)&gt;10,IF(AND(ISNUMBER('Control Sample Data'!F1264),'Control Sample Data'!F1264&lt;$B$1,'Control Sample Data'!F1264&gt;0),'Control Sample Data'!F1264,$B$1),"")</f>
        <v/>
      </c>
      <c r="S1265" s="17" t="str">
        <f>IF(SUM('Control Sample Data'!G$3:G$98)&gt;10,IF(AND(ISNUMBER('Control Sample Data'!G1264),'Control Sample Data'!G1264&lt;$B$1,'Control Sample Data'!G1264&gt;0),'Control Sample Data'!G1264,$B$1),"")</f>
        <v/>
      </c>
      <c r="T1265" s="17" t="str">
        <f>IF(SUM('Control Sample Data'!H$3:H$98)&gt;10,IF(AND(ISNUMBER('Control Sample Data'!H1264),'Control Sample Data'!H1264&lt;$B$1,'Control Sample Data'!H1264&gt;0),'Control Sample Data'!H1264,$B$1),"")</f>
        <v/>
      </c>
      <c r="U1265" s="17" t="str">
        <f>IF(SUM('Control Sample Data'!I$3:I$98)&gt;10,IF(AND(ISNUMBER('Control Sample Data'!I1264),'Control Sample Data'!I1264&lt;$B$1,'Control Sample Data'!I1264&gt;0),'Control Sample Data'!I1264,$B$1),"")</f>
        <v/>
      </c>
      <c r="V1265" s="17" t="str">
        <f>IF(SUM('Control Sample Data'!J$3:J$98)&gt;10,IF(AND(ISNUMBER('Control Sample Data'!J1264),'Control Sample Data'!J1264&lt;$B$1,'Control Sample Data'!J1264&gt;0),'Control Sample Data'!J1264,$B$1),"")</f>
        <v/>
      </c>
      <c r="W1265" s="17" t="str">
        <f>IF(SUM('Control Sample Data'!K$3:K$98)&gt;10,IF(AND(ISNUMBER('Control Sample Data'!K1264),'Control Sample Data'!K1264&lt;$B$1,'Control Sample Data'!K1264&gt;0),'Control Sample Data'!K1264,$B$1),"")</f>
        <v/>
      </c>
      <c r="X1265" s="17" t="str">
        <f>IF(SUM('Control Sample Data'!L$3:L$98)&gt;10,IF(AND(ISNUMBER('Control Sample Data'!L1264),'Control Sample Data'!L1264&lt;$B$1,'Control Sample Data'!L1264&gt;0),'Control Sample Data'!L1264,$B$1),"")</f>
        <v/>
      </c>
      <c r="Y1265" s="17" t="str">
        <f>IF(SUM('Control Sample Data'!M$3:M$98)&gt;10,IF(AND(ISNUMBER('Control Sample Data'!M1264),'Control Sample Data'!M1264&lt;$B$1,'Control Sample Data'!M1264&gt;0),'Control Sample Data'!M1264,$B$1),"")</f>
        <v/>
      </c>
      <c r="AT1265" s="36" t="str">
        <f t="shared" si="833"/>
        <v/>
      </c>
      <c r="AU1265" s="36" t="str">
        <f t="shared" si="834"/>
        <v/>
      </c>
      <c r="AV1265" s="36" t="str">
        <f t="shared" si="835"/>
        <v/>
      </c>
      <c r="AW1265" s="36" t="str">
        <f t="shared" si="836"/>
        <v/>
      </c>
      <c r="AX1265" s="36" t="str">
        <f t="shared" si="837"/>
        <v/>
      </c>
      <c r="AY1265" s="36" t="str">
        <f t="shared" si="838"/>
        <v/>
      </c>
      <c r="AZ1265" s="36" t="str">
        <f t="shared" si="839"/>
        <v/>
      </c>
      <c r="BA1265" s="36" t="str">
        <f t="shared" si="840"/>
        <v/>
      </c>
      <c r="BB1265" s="36" t="str">
        <f t="shared" si="841"/>
        <v/>
      </c>
      <c r="BC1265" s="36" t="str">
        <f t="shared" si="842"/>
        <v/>
      </c>
      <c r="BD1265" s="36" t="str">
        <f t="shared" si="843"/>
        <v/>
      </c>
      <c r="BE1265" s="36" t="str">
        <f t="shared" si="844"/>
        <v/>
      </c>
      <c r="BF1265" s="36" t="str">
        <f t="shared" si="845"/>
        <v/>
      </c>
      <c r="BG1265" s="36" t="str">
        <f t="shared" si="846"/>
        <v/>
      </c>
      <c r="BH1265" s="36" t="str">
        <f t="shared" si="847"/>
        <v/>
      </c>
      <c r="BI1265" s="36" t="str">
        <f t="shared" si="848"/>
        <v/>
      </c>
      <c r="BJ1265" s="36" t="str">
        <f t="shared" si="849"/>
        <v/>
      </c>
      <c r="BK1265" s="36" t="str">
        <f t="shared" si="850"/>
        <v/>
      </c>
      <c r="BL1265" s="36" t="str">
        <f t="shared" si="851"/>
        <v/>
      </c>
      <c r="BM1265" s="36" t="str">
        <f t="shared" si="852"/>
        <v/>
      </c>
      <c r="BN1265" s="38" t="e">
        <f t="shared" si="811"/>
        <v>#DIV/0!</v>
      </c>
      <c r="BO1265" s="38" t="e">
        <f t="shared" si="812"/>
        <v>#DIV/0!</v>
      </c>
      <c r="BP1265" s="39" t="str">
        <f t="shared" si="813"/>
        <v/>
      </c>
      <c r="BQ1265" s="39" t="str">
        <f t="shared" si="814"/>
        <v/>
      </c>
      <c r="BR1265" s="39" t="str">
        <f t="shared" si="815"/>
        <v/>
      </c>
      <c r="BS1265" s="39" t="str">
        <f t="shared" si="816"/>
        <v/>
      </c>
      <c r="BT1265" s="39" t="str">
        <f t="shared" si="817"/>
        <v/>
      </c>
      <c r="BU1265" s="39" t="str">
        <f t="shared" si="818"/>
        <v/>
      </c>
      <c r="BV1265" s="39" t="str">
        <f t="shared" si="819"/>
        <v/>
      </c>
      <c r="BW1265" s="39" t="str">
        <f t="shared" si="820"/>
        <v/>
      </c>
      <c r="BX1265" s="39" t="str">
        <f t="shared" si="821"/>
        <v/>
      </c>
      <c r="BY1265" s="39" t="str">
        <f t="shared" si="822"/>
        <v/>
      </c>
      <c r="BZ1265" s="39" t="str">
        <f t="shared" si="823"/>
        <v/>
      </c>
      <c r="CA1265" s="39" t="str">
        <f t="shared" si="824"/>
        <v/>
      </c>
      <c r="CB1265" s="39" t="str">
        <f t="shared" si="825"/>
        <v/>
      </c>
      <c r="CC1265" s="39" t="str">
        <f t="shared" si="826"/>
        <v/>
      </c>
      <c r="CD1265" s="39" t="str">
        <f t="shared" si="827"/>
        <v/>
      </c>
      <c r="CE1265" s="39" t="str">
        <f t="shared" si="828"/>
        <v/>
      </c>
      <c r="CF1265" s="39" t="str">
        <f t="shared" si="829"/>
        <v/>
      </c>
      <c r="CG1265" s="39" t="str">
        <f t="shared" si="830"/>
        <v/>
      </c>
      <c r="CH1265" s="39" t="str">
        <f t="shared" si="831"/>
        <v/>
      </c>
      <c r="CI1265" s="39" t="str">
        <f t="shared" si="832"/>
        <v/>
      </c>
    </row>
    <row r="1266" spans="1:87">
      <c r="A1266" s="18"/>
      <c r="B1266" s="15" t="str">
        <f>'Gene Table'!E1265</f>
        <v>hsa-miR-3064-3p</v>
      </c>
      <c r="C1266" s="15" t="str">
        <f>'Gene Table'!B1265</f>
        <v>E15</v>
      </c>
      <c r="D1266" s="16" t="str">
        <f>IF(SUM('Test Sample Data'!D$3:D$98)&gt;10,IF(AND(ISNUMBER('Test Sample Data'!D1265),'Test Sample Data'!D1265&lt;$B$1,'Test Sample Data'!D1265&gt;0),'Test Sample Data'!D1265,$B$1),"")</f>
        <v/>
      </c>
      <c r="E1266" s="17" t="str">
        <f>IF(SUM('Test Sample Data'!E$3:E$98)&gt;10,IF(AND(ISNUMBER('Test Sample Data'!E1265),'Test Sample Data'!E1265&lt;$B$1,'Test Sample Data'!E1265&gt;0),'Test Sample Data'!E1265,$B$1),"")</f>
        <v/>
      </c>
      <c r="F1266" s="17" t="str">
        <f>IF(SUM('Test Sample Data'!F$3:F$98)&gt;10,IF(AND(ISNUMBER('Test Sample Data'!F1265),'Test Sample Data'!F1265&lt;$B$1,'Test Sample Data'!F1265&gt;0),'Test Sample Data'!F1265,$B$1),"")</f>
        <v/>
      </c>
      <c r="G1266" s="17" t="str">
        <f>IF(SUM('Test Sample Data'!G$3:G$98)&gt;10,IF(AND(ISNUMBER('Test Sample Data'!G1265),'Test Sample Data'!G1265&lt;$B$1,'Test Sample Data'!G1265&gt;0),'Test Sample Data'!G1265,$B$1),"")</f>
        <v/>
      </c>
      <c r="H1266" s="17" t="str">
        <f>IF(SUM('Test Sample Data'!H$3:H$98)&gt;10,IF(AND(ISNUMBER('Test Sample Data'!H1265),'Test Sample Data'!H1265&lt;$B$1,'Test Sample Data'!H1265&gt;0),'Test Sample Data'!H1265,$B$1),"")</f>
        <v/>
      </c>
      <c r="I1266" s="17" t="str">
        <f>IF(SUM('Test Sample Data'!I$3:I$98)&gt;10,IF(AND(ISNUMBER('Test Sample Data'!I1265),'Test Sample Data'!I1265&lt;$B$1,'Test Sample Data'!I1265&gt;0),'Test Sample Data'!I1265,$B$1),"")</f>
        <v/>
      </c>
      <c r="J1266" s="17" t="str">
        <f>IF(SUM('Test Sample Data'!J$3:J$98)&gt;10,IF(AND(ISNUMBER('Test Sample Data'!J1265),'Test Sample Data'!J1265&lt;$B$1,'Test Sample Data'!J1265&gt;0),'Test Sample Data'!J1265,$B$1),"")</f>
        <v/>
      </c>
      <c r="K1266" s="17" t="str">
        <f>IF(SUM('Test Sample Data'!K$3:K$98)&gt;10,IF(AND(ISNUMBER('Test Sample Data'!K1265),'Test Sample Data'!K1265&lt;$B$1,'Test Sample Data'!K1265&gt;0),'Test Sample Data'!K1265,$B$1),"")</f>
        <v/>
      </c>
      <c r="L1266" s="17" t="str">
        <f>IF(SUM('Test Sample Data'!L$3:L$98)&gt;10,IF(AND(ISNUMBER('Test Sample Data'!L1265),'Test Sample Data'!L1265&lt;$B$1,'Test Sample Data'!L1265&gt;0),'Test Sample Data'!L1265,$B$1),"")</f>
        <v/>
      </c>
      <c r="M1266" s="17" t="str">
        <f>IF(SUM('Test Sample Data'!M$3:M$98)&gt;10,IF(AND(ISNUMBER('Test Sample Data'!M1265),'Test Sample Data'!M1265&lt;$B$1,'Test Sample Data'!M1265&gt;0),'Test Sample Data'!M1265,$B$1),"")</f>
        <v/>
      </c>
      <c r="N1266" s="17" t="str">
        <f>'Gene Table'!E1265</f>
        <v>hsa-miR-3064-3p</v>
      </c>
      <c r="O1266" s="17" t="str">
        <f>'Gene Table'!B1265</f>
        <v>E15</v>
      </c>
      <c r="P1266" s="17" t="str">
        <f>IF(SUM('Control Sample Data'!D$3:D$98)&gt;10,IF(AND(ISNUMBER('Control Sample Data'!D1265),'Control Sample Data'!D1265&lt;$B$1,'Control Sample Data'!D1265&gt;0),'Control Sample Data'!D1265,$B$1),"")</f>
        <v/>
      </c>
      <c r="Q1266" s="17" t="str">
        <f>IF(SUM('Control Sample Data'!E$3:E$98)&gt;10,IF(AND(ISNUMBER('Control Sample Data'!E1265),'Control Sample Data'!E1265&lt;$B$1,'Control Sample Data'!E1265&gt;0),'Control Sample Data'!E1265,$B$1),"")</f>
        <v/>
      </c>
      <c r="R1266" s="17" t="str">
        <f>IF(SUM('Control Sample Data'!F$3:F$98)&gt;10,IF(AND(ISNUMBER('Control Sample Data'!F1265),'Control Sample Data'!F1265&lt;$B$1,'Control Sample Data'!F1265&gt;0),'Control Sample Data'!F1265,$B$1),"")</f>
        <v/>
      </c>
      <c r="S1266" s="17" t="str">
        <f>IF(SUM('Control Sample Data'!G$3:G$98)&gt;10,IF(AND(ISNUMBER('Control Sample Data'!G1265),'Control Sample Data'!G1265&lt;$B$1,'Control Sample Data'!G1265&gt;0),'Control Sample Data'!G1265,$B$1),"")</f>
        <v/>
      </c>
      <c r="T1266" s="17" t="str">
        <f>IF(SUM('Control Sample Data'!H$3:H$98)&gt;10,IF(AND(ISNUMBER('Control Sample Data'!H1265),'Control Sample Data'!H1265&lt;$B$1,'Control Sample Data'!H1265&gt;0),'Control Sample Data'!H1265,$B$1),"")</f>
        <v/>
      </c>
      <c r="U1266" s="17" t="str">
        <f>IF(SUM('Control Sample Data'!I$3:I$98)&gt;10,IF(AND(ISNUMBER('Control Sample Data'!I1265),'Control Sample Data'!I1265&lt;$B$1,'Control Sample Data'!I1265&gt;0),'Control Sample Data'!I1265,$B$1),"")</f>
        <v/>
      </c>
      <c r="V1266" s="17" t="str">
        <f>IF(SUM('Control Sample Data'!J$3:J$98)&gt;10,IF(AND(ISNUMBER('Control Sample Data'!J1265),'Control Sample Data'!J1265&lt;$B$1,'Control Sample Data'!J1265&gt;0),'Control Sample Data'!J1265,$B$1),"")</f>
        <v/>
      </c>
      <c r="W1266" s="17" t="str">
        <f>IF(SUM('Control Sample Data'!K$3:K$98)&gt;10,IF(AND(ISNUMBER('Control Sample Data'!K1265),'Control Sample Data'!K1265&lt;$B$1,'Control Sample Data'!K1265&gt;0),'Control Sample Data'!K1265,$B$1),"")</f>
        <v/>
      </c>
      <c r="X1266" s="17" t="str">
        <f>IF(SUM('Control Sample Data'!L$3:L$98)&gt;10,IF(AND(ISNUMBER('Control Sample Data'!L1265),'Control Sample Data'!L1265&lt;$B$1,'Control Sample Data'!L1265&gt;0),'Control Sample Data'!L1265,$B$1),"")</f>
        <v/>
      </c>
      <c r="Y1266" s="17" t="str">
        <f>IF(SUM('Control Sample Data'!M$3:M$98)&gt;10,IF(AND(ISNUMBER('Control Sample Data'!M1265),'Control Sample Data'!M1265&lt;$B$1,'Control Sample Data'!M1265&gt;0),'Control Sample Data'!M1265,$B$1),"")</f>
        <v/>
      </c>
      <c r="AT1266" s="36" t="str">
        <f t="shared" si="833"/>
        <v/>
      </c>
      <c r="AU1266" s="36" t="str">
        <f t="shared" si="834"/>
        <v/>
      </c>
      <c r="AV1266" s="36" t="str">
        <f t="shared" si="835"/>
        <v/>
      </c>
      <c r="AW1266" s="36" t="str">
        <f t="shared" si="836"/>
        <v/>
      </c>
      <c r="AX1266" s="36" t="str">
        <f t="shared" si="837"/>
        <v/>
      </c>
      <c r="AY1266" s="36" t="str">
        <f t="shared" si="838"/>
        <v/>
      </c>
      <c r="AZ1266" s="36" t="str">
        <f t="shared" si="839"/>
        <v/>
      </c>
      <c r="BA1266" s="36" t="str">
        <f t="shared" si="840"/>
        <v/>
      </c>
      <c r="BB1266" s="36" t="str">
        <f t="shared" si="841"/>
        <v/>
      </c>
      <c r="BC1266" s="36" t="str">
        <f t="shared" si="842"/>
        <v/>
      </c>
      <c r="BD1266" s="36" t="str">
        <f t="shared" si="843"/>
        <v/>
      </c>
      <c r="BE1266" s="36" t="str">
        <f t="shared" si="844"/>
        <v/>
      </c>
      <c r="BF1266" s="36" t="str">
        <f t="shared" si="845"/>
        <v/>
      </c>
      <c r="BG1266" s="36" t="str">
        <f t="shared" si="846"/>
        <v/>
      </c>
      <c r="BH1266" s="36" t="str">
        <f t="shared" si="847"/>
        <v/>
      </c>
      <c r="BI1266" s="36" t="str">
        <f t="shared" si="848"/>
        <v/>
      </c>
      <c r="BJ1266" s="36" t="str">
        <f t="shared" si="849"/>
        <v/>
      </c>
      <c r="BK1266" s="36" t="str">
        <f t="shared" si="850"/>
        <v/>
      </c>
      <c r="BL1266" s="36" t="str">
        <f t="shared" si="851"/>
        <v/>
      </c>
      <c r="BM1266" s="36" t="str">
        <f t="shared" si="852"/>
        <v/>
      </c>
      <c r="BN1266" s="38" t="e">
        <f t="shared" si="811"/>
        <v>#DIV/0!</v>
      </c>
      <c r="BO1266" s="38" t="e">
        <f t="shared" si="812"/>
        <v>#DIV/0!</v>
      </c>
      <c r="BP1266" s="39" t="str">
        <f t="shared" si="813"/>
        <v/>
      </c>
      <c r="BQ1266" s="39" t="str">
        <f t="shared" si="814"/>
        <v/>
      </c>
      <c r="BR1266" s="39" t="str">
        <f t="shared" si="815"/>
        <v/>
      </c>
      <c r="BS1266" s="39" t="str">
        <f t="shared" si="816"/>
        <v/>
      </c>
      <c r="BT1266" s="39" t="str">
        <f t="shared" si="817"/>
        <v/>
      </c>
      <c r="BU1266" s="39" t="str">
        <f t="shared" si="818"/>
        <v/>
      </c>
      <c r="BV1266" s="39" t="str">
        <f t="shared" si="819"/>
        <v/>
      </c>
      <c r="BW1266" s="39" t="str">
        <f t="shared" si="820"/>
        <v/>
      </c>
      <c r="BX1266" s="39" t="str">
        <f t="shared" si="821"/>
        <v/>
      </c>
      <c r="BY1266" s="39" t="str">
        <f t="shared" si="822"/>
        <v/>
      </c>
      <c r="BZ1266" s="39" t="str">
        <f t="shared" si="823"/>
        <v/>
      </c>
      <c r="CA1266" s="39" t="str">
        <f t="shared" si="824"/>
        <v/>
      </c>
      <c r="CB1266" s="39" t="str">
        <f t="shared" si="825"/>
        <v/>
      </c>
      <c r="CC1266" s="39" t="str">
        <f t="shared" si="826"/>
        <v/>
      </c>
      <c r="CD1266" s="39" t="str">
        <f t="shared" si="827"/>
        <v/>
      </c>
      <c r="CE1266" s="39" t="str">
        <f t="shared" si="828"/>
        <v/>
      </c>
      <c r="CF1266" s="39" t="str">
        <f t="shared" si="829"/>
        <v/>
      </c>
      <c r="CG1266" s="39" t="str">
        <f t="shared" si="830"/>
        <v/>
      </c>
      <c r="CH1266" s="39" t="str">
        <f t="shared" si="831"/>
        <v/>
      </c>
      <c r="CI1266" s="39" t="str">
        <f t="shared" si="832"/>
        <v/>
      </c>
    </row>
    <row r="1267" spans="1:87">
      <c r="A1267" s="18"/>
      <c r="B1267" s="15" t="str">
        <f>'Gene Table'!E1266</f>
        <v>hsa-miR-4485</v>
      </c>
      <c r="C1267" s="15" t="str">
        <f>'Gene Table'!B1266</f>
        <v>E16</v>
      </c>
      <c r="D1267" s="16" t="str">
        <f>IF(SUM('Test Sample Data'!D$3:D$98)&gt;10,IF(AND(ISNUMBER('Test Sample Data'!D1266),'Test Sample Data'!D1266&lt;$B$1,'Test Sample Data'!D1266&gt;0),'Test Sample Data'!D1266,$B$1),"")</f>
        <v/>
      </c>
      <c r="E1267" s="17" t="str">
        <f>IF(SUM('Test Sample Data'!E$3:E$98)&gt;10,IF(AND(ISNUMBER('Test Sample Data'!E1266),'Test Sample Data'!E1266&lt;$B$1,'Test Sample Data'!E1266&gt;0),'Test Sample Data'!E1266,$B$1),"")</f>
        <v/>
      </c>
      <c r="F1267" s="17" t="str">
        <f>IF(SUM('Test Sample Data'!F$3:F$98)&gt;10,IF(AND(ISNUMBER('Test Sample Data'!F1266),'Test Sample Data'!F1266&lt;$B$1,'Test Sample Data'!F1266&gt;0),'Test Sample Data'!F1266,$B$1),"")</f>
        <v/>
      </c>
      <c r="G1267" s="17" t="str">
        <f>IF(SUM('Test Sample Data'!G$3:G$98)&gt;10,IF(AND(ISNUMBER('Test Sample Data'!G1266),'Test Sample Data'!G1266&lt;$B$1,'Test Sample Data'!G1266&gt;0),'Test Sample Data'!G1266,$B$1),"")</f>
        <v/>
      </c>
      <c r="H1267" s="17" t="str">
        <f>IF(SUM('Test Sample Data'!H$3:H$98)&gt;10,IF(AND(ISNUMBER('Test Sample Data'!H1266),'Test Sample Data'!H1266&lt;$B$1,'Test Sample Data'!H1266&gt;0),'Test Sample Data'!H1266,$B$1),"")</f>
        <v/>
      </c>
      <c r="I1267" s="17" t="str">
        <f>IF(SUM('Test Sample Data'!I$3:I$98)&gt;10,IF(AND(ISNUMBER('Test Sample Data'!I1266),'Test Sample Data'!I1266&lt;$B$1,'Test Sample Data'!I1266&gt;0),'Test Sample Data'!I1266,$B$1),"")</f>
        <v/>
      </c>
      <c r="J1267" s="17" t="str">
        <f>IF(SUM('Test Sample Data'!J$3:J$98)&gt;10,IF(AND(ISNUMBER('Test Sample Data'!J1266),'Test Sample Data'!J1266&lt;$B$1,'Test Sample Data'!J1266&gt;0),'Test Sample Data'!J1266,$B$1),"")</f>
        <v/>
      </c>
      <c r="K1267" s="17" t="str">
        <f>IF(SUM('Test Sample Data'!K$3:K$98)&gt;10,IF(AND(ISNUMBER('Test Sample Data'!K1266),'Test Sample Data'!K1266&lt;$B$1,'Test Sample Data'!K1266&gt;0),'Test Sample Data'!K1266,$B$1),"")</f>
        <v/>
      </c>
      <c r="L1267" s="17" t="str">
        <f>IF(SUM('Test Sample Data'!L$3:L$98)&gt;10,IF(AND(ISNUMBER('Test Sample Data'!L1266),'Test Sample Data'!L1266&lt;$B$1,'Test Sample Data'!L1266&gt;0),'Test Sample Data'!L1266,$B$1),"")</f>
        <v/>
      </c>
      <c r="M1267" s="17" t="str">
        <f>IF(SUM('Test Sample Data'!M$3:M$98)&gt;10,IF(AND(ISNUMBER('Test Sample Data'!M1266),'Test Sample Data'!M1266&lt;$B$1,'Test Sample Data'!M1266&gt;0),'Test Sample Data'!M1266,$B$1),"")</f>
        <v/>
      </c>
      <c r="N1267" s="17" t="str">
        <f>'Gene Table'!E1266</f>
        <v>hsa-miR-4485</v>
      </c>
      <c r="O1267" s="17" t="str">
        <f>'Gene Table'!B1266</f>
        <v>E16</v>
      </c>
      <c r="P1267" s="17" t="str">
        <f>IF(SUM('Control Sample Data'!D$3:D$98)&gt;10,IF(AND(ISNUMBER('Control Sample Data'!D1266),'Control Sample Data'!D1266&lt;$B$1,'Control Sample Data'!D1266&gt;0),'Control Sample Data'!D1266,$B$1),"")</f>
        <v/>
      </c>
      <c r="Q1267" s="17" t="str">
        <f>IF(SUM('Control Sample Data'!E$3:E$98)&gt;10,IF(AND(ISNUMBER('Control Sample Data'!E1266),'Control Sample Data'!E1266&lt;$B$1,'Control Sample Data'!E1266&gt;0),'Control Sample Data'!E1266,$B$1),"")</f>
        <v/>
      </c>
      <c r="R1267" s="17" t="str">
        <f>IF(SUM('Control Sample Data'!F$3:F$98)&gt;10,IF(AND(ISNUMBER('Control Sample Data'!F1266),'Control Sample Data'!F1266&lt;$B$1,'Control Sample Data'!F1266&gt;0),'Control Sample Data'!F1266,$B$1),"")</f>
        <v/>
      </c>
      <c r="S1267" s="17" t="str">
        <f>IF(SUM('Control Sample Data'!G$3:G$98)&gt;10,IF(AND(ISNUMBER('Control Sample Data'!G1266),'Control Sample Data'!G1266&lt;$B$1,'Control Sample Data'!G1266&gt;0),'Control Sample Data'!G1266,$B$1),"")</f>
        <v/>
      </c>
      <c r="T1267" s="17" t="str">
        <f>IF(SUM('Control Sample Data'!H$3:H$98)&gt;10,IF(AND(ISNUMBER('Control Sample Data'!H1266),'Control Sample Data'!H1266&lt;$B$1,'Control Sample Data'!H1266&gt;0),'Control Sample Data'!H1266,$B$1),"")</f>
        <v/>
      </c>
      <c r="U1267" s="17" t="str">
        <f>IF(SUM('Control Sample Data'!I$3:I$98)&gt;10,IF(AND(ISNUMBER('Control Sample Data'!I1266),'Control Sample Data'!I1266&lt;$B$1,'Control Sample Data'!I1266&gt;0),'Control Sample Data'!I1266,$B$1),"")</f>
        <v/>
      </c>
      <c r="V1267" s="17" t="str">
        <f>IF(SUM('Control Sample Data'!J$3:J$98)&gt;10,IF(AND(ISNUMBER('Control Sample Data'!J1266),'Control Sample Data'!J1266&lt;$B$1,'Control Sample Data'!J1266&gt;0),'Control Sample Data'!J1266,$B$1),"")</f>
        <v/>
      </c>
      <c r="W1267" s="17" t="str">
        <f>IF(SUM('Control Sample Data'!K$3:K$98)&gt;10,IF(AND(ISNUMBER('Control Sample Data'!K1266),'Control Sample Data'!K1266&lt;$B$1,'Control Sample Data'!K1266&gt;0),'Control Sample Data'!K1266,$B$1),"")</f>
        <v/>
      </c>
      <c r="X1267" s="17" t="str">
        <f>IF(SUM('Control Sample Data'!L$3:L$98)&gt;10,IF(AND(ISNUMBER('Control Sample Data'!L1266),'Control Sample Data'!L1266&lt;$B$1,'Control Sample Data'!L1266&gt;0),'Control Sample Data'!L1266,$B$1),"")</f>
        <v/>
      </c>
      <c r="Y1267" s="17" t="str">
        <f>IF(SUM('Control Sample Data'!M$3:M$98)&gt;10,IF(AND(ISNUMBER('Control Sample Data'!M1266),'Control Sample Data'!M1266&lt;$B$1,'Control Sample Data'!M1266&gt;0),'Control Sample Data'!M1266,$B$1),"")</f>
        <v/>
      </c>
      <c r="AT1267" s="36" t="str">
        <f t="shared" si="833"/>
        <v/>
      </c>
      <c r="AU1267" s="36" t="str">
        <f t="shared" si="834"/>
        <v/>
      </c>
      <c r="AV1267" s="36" t="str">
        <f t="shared" si="835"/>
        <v/>
      </c>
      <c r="AW1267" s="36" t="str">
        <f t="shared" si="836"/>
        <v/>
      </c>
      <c r="AX1267" s="36" t="str">
        <f t="shared" si="837"/>
        <v/>
      </c>
      <c r="AY1267" s="36" t="str">
        <f t="shared" si="838"/>
        <v/>
      </c>
      <c r="AZ1267" s="36" t="str">
        <f t="shared" si="839"/>
        <v/>
      </c>
      <c r="BA1267" s="36" t="str">
        <f t="shared" si="840"/>
        <v/>
      </c>
      <c r="BB1267" s="36" t="str">
        <f t="shared" si="841"/>
        <v/>
      </c>
      <c r="BC1267" s="36" t="str">
        <f t="shared" si="842"/>
        <v/>
      </c>
      <c r="BD1267" s="36" t="str">
        <f t="shared" si="843"/>
        <v/>
      </c>
      <c r="BE1267" s="36" t="str">
        <f t="shared" si="844"/>
        <v/>
      </c>
      <c r="BF1267" s="36" t="str">
        <f t="shared" si="845"/>
        <v/>
      </c>
      <c r="BG1267" s="36" t="str">
        <f t="shared" si="846"/>
        <v/>
      </c>
      <c r="BH1267" s="36" t="str">
        <f t="shared" si="847"/>
        <v/>
      </c>
      <c r="BI1267" s="36" t="str">
        <f t="shared" si="848"/>
        <v/>
      </c>
      <c r="BJ1267" s="36" t="str">
        <f t="shared" si="849"/>
        <v/>
      </c>
      <c r="BK1267" s="36" t="str">
        <f t="shared" si="850"/>
        <v/>
      </c>
      <c r="BL1267" s="36" t="str">
        <f t="shared" si="851"/>
        <v/>
      </c>
      <c r="BM1267" s="36" t="str">
        <f t="shared" si="852"/>
        <v/>
      </c>
      <c r="BN1267" s="38" t="e">
        <f t="shared" si="811"/>
        <v>#DIV/0!</v>
      </c>
      <c r="BO1267" s="38" t="e">
        <f t="shared" si="812"/>
        <v>#DIV/0!</v>
      </c>
      <c r="BP1267" s="39" t="str">
        <f t="shared" si="813"/>
        <v/>
      </c>
      <c r="BQ1267" s="39" t="str">
        <f t="shared" si="814"/>
        <v/>
      </c>
      <c r="BR1267" s="39" t="str">
        <f t="shared" si="815"/>
        <v/>
      </c>
      <c r="BS1267" s="39" t="str">
        <f t="shared" si="816"/>
        <v/>
      </c>
      <c r="BT1267" s="39" t="str">
        <f t="shared" si="817"/>
        <v/>
      </c>
      <c r="BU1267" s="39" t="str">
        <f t="shared" si="818"/>
        <v/>
      </c>
      <c r="BV1267" s="39" t="str">
        <f t="shared" si="819"/>
        <v/>
      </c>
      <c r="BW1267" s="39" t="str">
        <f t="shared" si="820"/>
        <v/>
      </c>
      <c r="BX1267" s="39" t="str">
        <f t="shared" si="821"/>
        <v/>
      </c>
      <c r="BY1267" s="39" t="str">
        <f t="shared" si="822"/>
        <v/>
      </c>
      <c r="BZ1267" s="39" t="str">
        <f t="shared" si="823"/>
        <v/>
      </c>
      <c r="CA1267" s="39" t="str">
        <f t="shared" si="824"/>
        <v/>
      </c>
      <c r="CB1267" s="39" t="str">
        <f t="shared" si="825"/>
        <v/>
      </c>
      <c r="CC1267" s="39" t="str">
        <f t="shared" si="826"/>
        <v/>
      </c>
      <c r="CD1267" s="39" t="str">
        <f t="shared" si="827"/>
        <v/>
      </c>
      <c r="CE1267" s="39" t="str">
        <f t="shared" si="828"/>
        <v/>
      </c>
      <c r="CF1267" s="39" t="str">
        <f t="shared" si="829"/>
        <v/>
      </c>
      <c r="CG1267" s="39" t="str">
        <f t="shared" si="830"/>
        <v/>
      </c>
      <c r="CH1267" s="39" t="str">
        <f t="shared" si="831"/>
        <v/>
      </c>
      <c r="CI1267" s="39" t="str">
        <f t="shared" si="832"/>
        <v/>
      </c>
    </row>
    <row r="1268" spans="1:87">
      <c r="A1268" s="18"/>
      <c r="B1268" s="15" t="str">
        <f>'Gene Table'!E1267</f>
        <v>hsa-miR-3064-5p</v>
      </c>
      <c r="C1268" s="15" t="str">
        <f>'Gene Table'!B1267</f>
        <v>E17</v>
      </c>
      <c r="D1268" s="16" t="str">
        <f>IF(SUM('Test Sample Data'!D$3:D$98)&gt;10,IF(AND(ISNUMBER('Test Sample Data'!D1267),'Test Sample Data'!D1267&lt;$B$1,'Test Sample Data'!D1267&gt;0),'Test Sample Data'!D1267,$B$1),"")</f>
        <v/>
      </c>
      <c r="E1268" s="17" t="str">
        <f>IF(SUM('Test Sample Data'!E$3:E$98)&gt;10,IF(AND(ISNUMBER('Test Sample Data'!E1267),'Test Sample Data'!E1267&lt;$B$1,'Test Sample Data'!E1267&gt;0),'Test Sample Data'!E1267,$B$1),"")</f>
        <v/>
      </c>
      <c r="F1268" s="17" t="str">
        <f>IF(SUM('Test Sample Data'!F$3:F$98)&gt;10,IF(AND(ISNUMBER('Test Sample Data'!F1267),'Test Sample Data'!F1267&lt;$B$1,'Test Sample Data'!F1267&gt;0),'Test Sample Data'!F1267,$B$1),"")</f>
        <v/>
      </c>
      <c r="G1268" s="17" t="str">
        <f>IF(SUM('Test Sample Data'!G$3:G$98)&gt;10,IF(AND(ISNUMBER('Test Sample Data'!G1267),'Test Sample Data'!G1267&lt;$B$1,'Test Sample Data'!G1267&gt;0),'Test Sample Data'!G1267,$B$1),"")</f>
        <v/>
      </c>
      <c r="H1268" s="17" t="str">
        <f>IF(SUM('Test Sample Data'!H$3:H$98)&gt;10,IF(AND(ISNUMBER('Test Sample Data'!H1267),'Test Sample Data'!H1267&lt;$B$1,'Test Sample Data'!H1267&gt;0),'Test Sample Data'!H1267,$B$1),"")</f>
        <v/>
      </c>
      <c r="I1268" s="17" t="str">
        <f>IF(SUM('Test Sample Data'!I$3:I$98)&gt;10,IF(AND(ISNUMBER('Test Sample Data'!I1267),'Test Sample Data'!I1267&lt;$B$1,'Test Sample Data'!I1267&gt;0),'Test Sample Data'!I1267,$B$1),"")</f>
        <v/>
      </c>
      <c r="J1268" s="17" t="str">
        <f>IF(SUM('Test Sample Data'!J$3:J$98)&gt;10,IF(AND(ISNUMBER('Test Sample Data'!J1267),'Test Sample Data'!J1267&lt;$B$1,'Test Sample Data'!J1267&gt;0),'Test Sample Data'!J1267,$B$1),"")</f>
        <v/>
      </c>
      <c r="K1268" s="17" t="str">
        <f>IF(SUM('Test Sample Data'!K$3:K$98)&gt;10,IF(AND(ISNUMBER('Test Sample Data'!K1267),'Test Sample Data'!K1267&lt;$B$1,'Test Sample Data'!K1267&gt;0),'Test Sample Data'!K1267,$B$1),"")</f>
        <v/>
      </c>
      <c r="L1268" s="17" t="str">
        <f>IF(SUM('Test Sample Data'!L$3:L$98)&gt;10,IF(AND(ISNUMBER('Test Sample Data'!L1267),'Test Sample Data'!L1267&lt;$B$1,'Test Sample Data'!L1267&gt;0),'Test Sample Data'!L1267,$B$1),"")</f>
        <v/>
      </c>
      <c r="M1268" s="17" t="str">
        <f>IF(SUM('Test Sample Data'!M$3:M$98)&gt;10,IF(AND(ISNUMBER('Test Sample Data'!M1267),'Test Sample Data'!M1267&lt;$B$1,'Test Sample Data'!M1267&gt;0),'Test Sample Data'!M1267,$B$1),"")</f>
        <v/>
      </c>
      <c r="N1268" s="17" t="str">
        <f>'Gene Table'!E1267</f>
        <v>hsa-miR-3064-5p</v>
      </c>
      <c r="O1268" s="17" t="str">
        <f>'Gene Table'!B1267</f>
        <v>E17</v>
      </c>
      <c r="P1268" s="17" t="str">
        <f>IF(SUM('Control Sample Data'!D$3:D$98)&gt;10,IF(AND(ISNUMBER('Control Sample Data'!D1267),'Control Sample Data'!D1267&lt;$B$1,'Control Sample Data'!D1267&gt;0),'Control Sample Data'!D1267,$B$1),"")</f>
        <v/>
      </c>
      <c r="Q1268" s="17" t="str">
        <f>IF(SUM('Control Sample Data'!E$3:E$98)&gt;10,IF(AND(ISNUMBER('Control Sample Data'!E1267),'Control Sample Data'!E1267&lt;$B$1,'Control Sample Data'!E1267&gt;0),'Control Sample Data'!E1267,$B$1),"")</f>
        <v/>
      </c>
      <c r="R1268" s="17" t="str">
        <f>IF(SUM('Control Sample Data'!F$3:F$98)&gt;10,IF(AND(ISNUMBER('Control Sample Data'!F1267),'Control Sample Data'!F1267&lt;$B$1,'Control Sample Data'!F1267&gt;0),'Control Sample Data'!F1267,$B$1),"")</f>
        <v/>
      </c>
      <c r="S1268" s="17" t="str">
        <f>IF(SUM('Control Sample Data'!G$3:G$98)&gt;10,IF(AND(ISNUMBER('Control Sample Data'!G1267),'Control Sample Data'!G1267&lt;$B$1,'Control Sample Data'!G1267&gt;0),'Control Sample Data'!G1267,$B$1),"")</f>
        <v/>
      </c>
      <c r="T1268" s="17" t="str">
        <f>IF(SUM('Control Sample Data'!H$3:H$98)&gt;10,IF(AND(ISNUMBER('Control Sample Data'!H1267),'Control Sample Data'!H1267&lt;$B$1,'Control Sample Data'!H1267&gt;0),'Control Sample Data'!H1267,$B$1),"")</f>
        <v/>
      </c>
      <c r="U1268" s="17" t="str">
        <f>IF(SUM('Control Sample Data'!I$3:I$98)&gt;10,IF(AND(ISNUMBER('Control Sample Data'!I1267),'Control Sample Data'!I1267&lt;$B$1,'Control Sample Data'!I1267&gt;0),'Control Sample Data'!I1267,$B$1),"")</f>
        <v/>
      </c>
      <c r="V1268" s="17" t="str">
        <f>IF(SUM('Control Sample Data'!J$3:J$98)&gt;10,IF(AND(ISNUMBER('Control Sample Data'!J1267),'Control Sample Data'!J1267&lt;$B$1,'Control Sample Data'!J1267&gt;0),'Control Sample Data'!J1267,$B$1),"")</f>
        <v/>
      </c>
      <c r="W1268" s="17" t="str">
        <f>IF(SUM('Control Sample Data'!K$3:K$98)&gt;10,IF(AND(ISNUMBER('Control Sample Data'!K1267),'Control Sample Data'!K1267&lt;$B$1,'Control Sample Data'!K1267&gt;0),'Control Sample Data'!K1267,$B$1),"")</f>
        <v/>
      </c>
      <c r="X1268" s="17" t="str">
        <f>IF(SUM('Control Sample Data'!L$3:L$98)&gt;10,IF(AND(ISNUMBER('Control Sample Data'!L1267),'Control Sample Data'!L1267&lt;$B$1,'Control Sample Data'!L1267&gt;0),'Control Sample Data'!L1267,$B$1),"")</f>
        <v/>
      </c>
      <c r="Y1268" s="17" t="str">
        <f>IF(SUM('Control Sample Data'!M$3:M$98)&gt;10,IF(AND(ISNUMBER('Control Sample Data'!M1267),'Control Sample Data'!M1267&lt;$B$1,'Control Sample Data'!M1267&gt;0),'Control Sample Data'!M1267,$B$1),"")</f>
        <v/>
      </c>
      <c r="AT1268" s="36" t="str">
        <f t="shared" si="833"/>
        <v/>
      </c>
      <c r="AU1268" s="36" t="str">
        <f t="shared" si="834"/>
        <v/>
      </c>
      <c r="AV1268" s="36" t="str">
        <f t="shared" si="835"/>
        <v/>
      </c>
      <c r="AW1268" s="36" t="str">
        <f t="shared" si="836"/>
        <v/>
      </c>
      <c r="AX1268" s="36" t="str">
        <f t="shared" si="837"/>
        <v/>
      </c>
      <c r="AY1268" s="36" t="str">
        <f t="shared" si="838"/>
        <v/>
      </c>
      <c r="AZ1268" s="36" t="str">
        <f t="shared" si="839"/>
        <v/>
      </c>
      <c r="BA1268" s="36" t="str">
        <f t="shared" si="840"/>
        <v/>
      </c>
      <c r="BB1268" s="36" t="str">
        <f t="shared" si="841"/>
        <v/>
      </c>
      <c r="BC1268" s="36" t="str">
        <f t="shared" si="842"/>
        <v/>
      </c>
      <c r="BD1268" s="36" t="str">
        <f t="shared" si="843"/>
        <v/>
      </c>
      <c r="BE1268" s="36" t="str">
        <f t="shared" si="844"/>
        <v/>
      </c>
      <c r="BF1268" s="36" t="str">
        <f t="shared" si="845"/>
        <v/>
      </c>
      <c r="BG1268" s="36" t="str">
        <f t="shared" si="846"/>
        <v/>
      </c>
      <c r="BH1268" s="36" t="str">
        <f t="shared" si="847"/>
        <v/>
      </c>
      <c r="BI1268" s="36" t="str">
        <f t="shared" si="848"/>
        <v/>
      </c>
      <c r="BJ1268" s="36" t="str">
        <f t="shared" si="849"/>
        <v/>
      </c>
      <c r="BK1268" s="36" t="str">
        <f t="shared" si="850"/>
        <v/>
      </c>
      <c r="BL1268" s="36" t="str">
        <f t="shared" si="851"/>
        <v/>
      </c>
      <c r="BM1268" s="36" t="str">
        <f t="shared" si="852"/>
        <v/>
      </c>
      <c r="BN1268" s="38" t="e">
        <f t="shared" si="811"/>
        <v>#DIV/0!</v>
      </c>
      <c r="BO1268" s="38" t="e">
        <f t="shared" si="812"/>
        <v>#DIV/0!</v>
      </c>
      <c r="BP1268" s="39" t="str">
        <f t="shared" si="813"/>
        <v/>
      </c>
      <c r="BQ1268" s="39" t="str">
        <f t="shared" si="814"/>
        <v/>
      </c>
      <c r="BR1268" s="39" t="str">
        <f t="shared" si="815"/>
        <v/>
      </c>
      <c r="BS1268" s="39" t="str">
        <f t="shared" si="816"/>
        <v/>
      </c>
      <c r="BT1268" s="39" t="str">
        <f t="shared" si="817"/>
        <v/>
      </c>
      <c r="BU1268" s="39" t="str">
        <f t="shared" si="818"/>
        <v/>
      </c>
      <c r="BV1268" s="39" t="str">
        <f t="shared" si="819"/>
        <v/>
      </c>
      <c r="BW1268" s="39" t="str">
        <f t="shared" si="820"/>
        <v/>
      </c>
      <c r="BX1268" s="39" t="str">
        <f t="shared" si="821"/>
        <v/>
      </c>
      <c r="BY1268" s="39" t="str">
        <f t="shared" si="822"/>
        <v/>
      </c>
      <c r="BZ1268" s="39" t="str">
        <f t="shared" si="823"/>
        <v/>
      </c>
      <c r="CA1268" s="39" t="str">
        <f t="shared" si="824"/>
        <v/>
      </c>
      <c r="CB1268" s="39" t="str">
        <f t="shared" si="825"/>
        <v/>
      </c>
      <c r="CC1268" s="39" t="str">
        <f t="shared" si="826"/>
        <v/>
      </c>
      <c r="CD1268" s="39" t="str">
        <f t="shared" si="827"/>
        <v/>
      </c>
      <c r="CE1268" s="39" t="str">
        <f t="shared" si="828"/>
        <v/>
      </c>
      <c r="CF1268" s="39" t="str">
        <f t="shared" si="829"/>
        <v/>
      </c>
      <c r="CG1268" s="39" t="str">
        <f t="shared" si="830"/>
        <v/>
      </c>
      <c r="CH1268" s="39" t="str">
        <f t="shared" si="831"/>
        <v/>
      </c>
      <c r="CI1268" s="39" t="str">
        <f t="shared" si="832"/>
        <v/>
      </c>
    </row>
    <row r="1269" spans="1:87">
      <c r="A1269" s="18"/>
      <c r="B1269" s="15" t="str">
        <f>'Gene Table'!E1268</f>
        <v>hsa-miR-4486</v>
      </c>
      <c r="C1269" s="15" t="str">
        <f>'Gene Table'!B1268</f>
        <v>E18</v>
      </c>
      <c r="D1269" s="16" t="str">
        <f>IF(SUM('Test Sample Data'!D$3:D$98)&gt;10,IF(AND(ISNUMBER('Test Sample Data'!D1268),'Test Sample Data'!D1268&lt;$B$1,'Test Sample Data'!D1268&gt;0),'Test Sample Data'!D1268,$B$1),"")</f>
        <v/>
      </c>
      <c r="E1269" s="17" t="str">
        <f>IF(SUM('Test Sample Data'!E$3:E$98)&gt;10,IF(AND(ISNUMBER('Test Sample Data'!E1268),'Test Sample Data'!E1268&lt;$B$1,'Test Sample Data'!E1268&gt;0),'Test Sample Data'!E1268,$B$1),"")</f>
        <v/>
      </c>
      <c r="F1269" s="17" t="str">
        <f>IF(SUM('Test Sample Data'!F$3:F$98)&gt;10,IF(AND(ISNUMBER('Test Sample Data'!F1268),'Test Sample Data'!F1268&lt;$B$1,'Test Sample Data'!F1268&gt;0),'Test Sample Data'!F1268,$B$1),"")</f>
        <v/>
      </c>
      <c r="G1269" s="17" t="str">
        <f>IF(SUM('Test Sample Data'!G$3:G$98)&gt;10,IF(AND(ISNUMBER('Test Sample Data'!G1268),'Test Sample Data'!G1268&lt;$B$1,'Test Sample Data'!G1268&gt;0),'Test Sample Data'!G1268,$B$1),"")</f>
        <v/>
      </c>
      <c r="H1269" s="17" t="str">
        <f>IF(SUM('Test Sample Data'!H$3:H$98)&gt;10,IF(AND(ISNUMBER('Test Sample Data'!H1268),'Test Sample Data'!H1268&lt;$B$1,'Test Sample Data'!H1268&gt;0),'Test Sample Data'!H1268,$B$1),"")</f>
        <v/>
      </c>
      <c r="I1269" s="17" t="str">
        <f>IF(SUM('Test Sample Data'!I$3:I$98)&gt;10,IF(AND(ISNUMBER('Test Sample Data'!I1268),'Test Sample Data'!I1268&lt;$B$1,'Test Sample Data'!I1268&gt;0),'Test Sample Data'!I1268,$B$1),"")</f>
        <v/>
      </c>
      <c r="J1269" s="17" t="str">
        <f>IF(SUM('Test Sample Data'!J$3:J$98)&gt;10,IF(AND(ISNUMBER('Test Sample Data'!J1268),'Test Sample Data'!J1268&lt;$B$1,'Test Sample Data'!J1268&gt;0),'Test Sample Data'!J1268,$B$1),"")</f>
        <v/>
      </c>
      <c r="K1269" s="17" t="str">
        <f>IF(SUM('Test Sample Data'!K$3:K$98)&gt;10,IF(AND(ISNUMBER('Test Sample Data'!K1268),'Test Sample Data'!K1268&lt;$B$1,'Test Sample Data'!K1268&gt;0),'Test Sample Data'!K1268,$B$1),"")</f>
        <v/>
      </c>
      <c r="L1269" s="17" t="str">
        <f>IF(SUM('Test Sample Data'!L$3:L$98)&gt;10,IF(AND(ISNUMBER('Test Sample Data'!L1268),'Test Sample Data'!L1268&lt;$B$1,'Test Sample Data'!L1268&gt;0),'Test Sample Data'!L1268,$B$1),"")</f>
        <v/>
      </c>
      <c r="M1269" s="17" t="str">
        <f>IF(SUM('Test Sample Data'!M$3:M$98)&gt;10,IF(AND(ISNUMBER('Test Sample Data'!M1268),'Test Sample Data'!M1268&lt;$B$1,'Test Sample Data'!M1268&gt;0),'Test Sample Data'!M1268,$B$1),"")</f>
        <v/>
      </c>
      <c r="N1269" s="17" t="str">
        <f>'Gene Table'!E1268</f>
        <v>hsa-miR-4486</v>
      </c>
      <c r="O1269" s="17" t="str">
        <f>'Gene Table'!B1268</f>
        <v>E18</v>
      </c>
      <c r="P1269" s="17" t="str">
        <f>IF(SUM('Control Sample Data'!D$3:D$98)&gt;10,IF(AND(ISNUMBER('Control Sample Data'!D1268),'Control Sample Data'!D1268&lt;$B$1,'Control Sample Data'!D1268&gt;0),'Control Sample Data'!D1268,$B$1),"")</f>
        <v/>
      </c>
      <c r="Q1269" s="17" t="str">
        <f>IF(SUM('Control Sample Data'!E$3:E$98)&gt;10,IF(AND(ISNUMBER('Control Sample Data'!E1268),'Control Sample Data'!E1268&lt;$B$1,'Control Sample Data'!E1268&gt;0),'Control Sample Data'!E1268,$B$1),"")</f>
        <v/>
      </c>
      <c r="R1269" s="17" t="str">
        <f>IF(SUM('Control Sample Data'!F$3:F$98)&gt;10,IF(AND(ISNUMBER('Control Sample Data'!F1268),'Control Sample Data'!F1268&lt;$B$1,'Control Sample Data'!F1268&gt;0),'Control Sample Data'!F1268,$B$1),"")</f>
        <v/>
      </c>
      <c r="S1269" s="17" t="str">
        <f>IF(SUM('Control Sample Data'!G$3:G$98)&gt;10,IF(AND(ISNUMBER('Control Sample Data'!G1268),'Control Sample Data'!G1268&lt;$B$1,'Control Sample Data'!G1268&gt;0),'Control Sample Data'!G1268,$B$1),"")</f>
        <v/>
      </c>
      <c r="T1269" s="17" t="str">
        <f>IF(SUM('Control Sample Data'!H$3:H$98)&gt;10,IF(AND(ISNUMBER('Control Sample Data'!H1268),'Control Sample Data'!H1268&lt;$B$1,'Control Sample Data'!H1268&gt;0),'Control Sample Data'!H1268,$B$1),"")</f>
        <v/>
      </c>
      <c r="U1269" s="17" t="str">
        <f>IF(SUM('Control Sample Data'!I$3:I$98)&gt;10,IF(AND(ISNUMBER('Control Sample Data'!I1268),'Control Sample Data'!I1268&lt;$B$1,'Control Sample Data'!I1268&gt;0),'Control Sample Data'!I1268,$B$1),"")</f>
        <v/>
      </c>
      <c r="V1269" s="17" t="str">
        <f>IF(SUM('Control Sample Data'!J$3:J$98)&gt;10,IF(AND(ISNUMBER('Control Sample Data'!J1268),'Control Sample Data'!J1268&lt;$B$1,'Control Sample Data'!J1268&gt;0),'Control Sample Data'!J1268,$B$1),"")</f>
        <v/>
      </c>
      <c r="W1269" s="17" t="str">
        <f>IF(SUM('Control Sample Data'!K$3:K$98)&gt;10,IF(AND(ISNUMBER('Control Sample Data'!K1268),'Control Sample Data'!K1268&lt;$B$1,'Control Sample Data'!K1268&gt;0),'Control Sample Data'!K1268,$B$1),"")</f>
        <v/>
      </c>
      <c r="X1269" s="17" t="str">
        <f>IF(SUM('Control Sample Data'!L$3:L$98)&gt;10,IF(AND(ISNUMBER('Control Sample Data'!L1268),'Control Sample Data'!L1268&lt;$B$1,'Control Sample Data'!L1268&gt;0),'Control Sample Data'!L1268,$B$1),"")</f>
        <v/>
      </c>
      <c r="Y1269" s="17" t="str">
        <f>IF(SUM('Control Sample Data'!M$3:M$98)&gt;10,IF(AND(ISNUMBER('Control Sample Data'!M1268),'Control Sample Data'!M1268&lt;$B$1,'Control Sample Data'!M1268&gt;0),'Control Sample Data'!M1268,$B$1),"")</f>
        <v/>
      </c>
      <c r="AT1269" s="36" t="str">
        <f t="shared" si="833"/>
        <v/>
      </c>
      <c r="AU1269" s="36" t="str">
        <f t="shared" si="834"/>
        <v/>
      </c>
      <c r="AV1269" s="36" t="str">
        <f t="shared" si="835"/>
        <v/>
      </c>
      <c r="AW1269" s="36" t="str">
        <f t="shared" si="836"/>
        <v/>
      </c>
      <c r="AX1269" s="36" t="str">
        <f t="shared" si="837"/>
        <v/>
      </c>
      <c r="AY1269" s="36" t="str">
        <f t="shared" si="838"/>
        <v/>
      </c>
      <c r="AZ1269" s="36" t="str">
        <f t="shared" si="839"/>
        <v/>
      </c>
      <c r="BA1269" s="36" t="str">
        <f t="shared" si="840"/>
        <v/>
      </c>
      <c r="BB1269" s="36" t="str">
        <f t="shared" si="841"/>
        <v/>
      </c>
      <c r="BC1269" s="36" t="str">
        <f t="shared" si="842"/>
        <v/>
      </c>
      <c r="BD1269" s="36" t="str">
        <f t="shared" si="843"/>
        <v/>
      </c>
      <c r="BE1269" s="36" t="str">
        <f t="shared" si="844"/>
        <v/>
      </c>
      <c r="BF1269" s="36" t="str">
        <f t="shared" si="845"/>
        <v/>
      </c>
      <c r="BG1269" s="36" t="str">
        <f t="shared" si="846"/>
        <v/>
      </c>
      <c r="BH1269" s="36" t="str">
        <f t="shared" si="847"/>
        <v/>
      </c>
      <c r="BI1269" s="36" t="str">
        <f t="shared" si="848"/>
        <v/>
      </c>
      <c r="BJ1269" s="36" t="str">
        <f t="shared" si="849"/>
        <v/>
      </c>
      <c r="BK1269" s="36" t="str">
        <f t="shared" si="850"/>
        <v/>
      </c>
      <c r="BL1269" s="36" t="str">
        <f t="shared" si="851"/>
        <v/>
      </c>
      <c r="BM1269" s="36" t="str">
        <f t="shared" si="852"/>
        <v/>
      </c>
      <c r="BN1269" s="38" t="e">
        <f t="shared" si="811"/>
        <v>#DIV/0!</v>
      </c>
      <c r="BO1269" s="38" t="e">
        <f t="shared" si="812"/>
        <v>#DIV/0!</v>
      </c>
      <c r="BP1269" s="39" t="str">
        <f t="shared" si="813"/>
        <v/>
      </c>
      <c r="BQ1269" s="39" t="str">
        <f t="shared" si="814"/>
        <v/>
      </c>
      <c r="BR1269" s="39" t="str">
        <f t="shared" si="815"/>
        <v/>
      </c>
      <c r="BS1269" s="39" t="str">
        <f t="shared" si="816"/>
        <v/>
      </c>
      <c r="BT1269" s="39" t="str">
        <f t="shared" si="817"/>
        <v/>
      </c>
      <c r="BU1269" s="39" t="str">
        <f t="shared" si="818"/>
        <v/>
      </c>
      <c r="BV1269" s="39" t="str">
        <f t="shared" si="819"/>
        <v/>
      </c>
      <c r="BW1269" s="39" t="str">
        <f t="shared" si="820"/>
        <v/>
      </c>
      <c r="BX1269" s="39" t="str">
        <f t="shared" si="821"/>
        <v/>
      </c>
      <c r="BY1269" s="39" t="str">
        <f t="shared" si="822"/>
        <v/>
      </c>
      <c r="BZ1269" s="39" t="str">
        <f t="shared" si="823"/>
        <v/>
      </c>
      <c r="CA1269" s="39" t="str">
        <f t="shared" si="824"/>
        <v/>
      </c>
      <c r="CB1269" s="39" t="str">
        <f t="shared" si="825"/>
        <v/>
      </c>
      <c r="CC1269" s="39" t="str">
        <f t="shared" si="826"/>
        <v/>
      </c>
      <c r="CD1269" s="39" t="str">
        <f t="shared" si="827"/>
        <v/>
      </c>
      <c r="CE1269" s="39" t="str">
        <f t="shared" si="828"/>
        <v/>
      </c>
      <c r="CF1269" s="39" t="str">
        <f t="shared" si="829"/>
        <v/>
      </c>
      <c r="CG1269" s="39" t="str">
        <f t="shared" si="830"/>
        <v/>
      </c>
      <c r="CH1269" s="39" t="str">
        <f t="shared" si="831"/>
        <v/>
      </c>
      <c r="CI1269" s="39" t="str">
        <f t="shared" si="832"/>
        <v/>
      </c>
    </row>
    <row r="1270" spans="1:87">
      <c r="A1270" s="18"/>
      <c r="B1270" s="15" t="str">
        <f>'Gene Table'!E1269</f>
        <v>hsa-miR-5094</v>
      </c>
      <c r="C1270" s="15" t="str">
        <f>'Gene Table'!B1269</f>
        <v>E19</v>
      </c>
      <c r="D1270" s="16" t="str">
        <f>IF(SUM('Test Sample Data'!D$3:D$98)&gt;10,IF(AND(ISNUMBER('Test Sample Data'!D1269),'Test Sample Data'!D1269&lt;$B$1,'Test Sample Data'!D1269&gt;0),'Test Sample Data'!D1269,$B$1),"")</f>
        <v/>
      </c>
      <c r="E1270" s="17" t="str">
        <f>IF(SUM('Test Sample Data'!E$3:E$98)&gt;10,IF(AND(ISNUMBER('Test Sample Data'!E1269),'Test Sample Data'!E1269&lt;$B$1,'Test Sample Data'!E1269&gt;0),'Test Sample Data'!E1269,$B$1),"")</f>
        <v/>
      </c>
      <c r="F1270" s="17" t="str">
        <f>IF(SUM('Test Sample Data'!F$3:F$98)&gt;10,IF(AND(ISNUMBER('Test Sample Data'!F1269),'Test Sample Data'!F1269&lt;$B$1,'Test Sample Data'!F1269&gt;0),'Test Sample Data'!F1269,$B$1),"")</f>
        <v/>
      </c>
      <c r="G1270" s="17" t="str">
        <f>IF(SUM('Test Sample Data'!G$3:G$98)&gt;10,IF(AND(ISNUMBER('Test Sample Data'!G1269),'Test Sample Data'!G1269&lt;$B$1,'Test Sample Data'!G1269&gt;0),'Test Sample Data'!G1269,$B$1),"")</f>
        <v/>
      </c>
      <c r="H1270" s="17" t="str">
        <f>IF(SUM('Test Sample Data'!H$3:H$98)&gt;10,IF(AND(ISNUMBER('Test Sample Data'!H1269),'Test Sample Data'!H1269&lt;$B$1,'Test Sample Data'!H1269&gt;0),'Test Sample Data'!H1269,$B$1),"")</f>
        <v/>
      </c>
      <c r="I1270" s="17" t="str">
        <f>IF(SUM('Test Sample Data'!I$3:I$98)&gt;10,IF(AND(ISNUMBER('Test Sample Data'!I1269),'Test Sample Data'!I1269&lt;$B$1,'Test Sample Data'!I1269&gt;0),'Test Sample Data'!I1269,$B$1),"")</f>
        <v/>
      </c>
      <c r="J1270" s="17" t="str">
        <f>IF(SUM('Test Sample Data'!J$3:J$98)&gt;10,IF(AND(ISNUMBER('Test Sample Data'!J1269),'Test Sample Data'!J1269&lt;$B$1,'Test Sample Data'!J1269&gt;0),'Test Sample Data'!J1269,$B$1),"")</f>
        <v/>
      </c>
      <c r="K1270" s="17" t="str">
        <f>IF(SUM('Test Sample Data'!K$3:K$98)&gt;10,IF(AND(ISNUMBER('Test Sample Data'!K1269),'Test Sample Data'!K1269&lt;$B$1,'Test Sample Data'!K1269&gt;0),'Test Sample Data'!K1269,$B$1),"")</f>
        <v/>
      </c>
      <c r="L1270" s="17" t="str">
        <f>IF(SUM('Test Sample Data'!L$3:L$98)&gt;10,IF(AND(ISNUMBER('Test Sample Data'!L1269),'Test Sample Data'!L1269&lt;$B$1,'Test Sample Data'!L1269&gt;0),'Test Sample Data'!L1269,$B$1),"")</f>
        <v/>
      </c>
      <c r="M1270" s="17" t="str">
        <f>IF(SUM('Test Sample Data'!M$3:M$98)&gt;10,IF(AND(ISNUMBER('Test Sample Data'!M1269),'Test Sample Data'!M1269&lt;$B$1,'Test Sample Data'!M1269&gt;0),'Test Sample Data'!M1269,$B$1),"")</f>
        <v/>
      </c>
      <c r="N1270" s="17" t="str">
        <f>'Gene Table'!E1269</f>
        <v>hsa-miR-5094</v>
      </c>
      <c r="O1270" s="17" t="str">
        <f>'Gene Table'!B1269</f>
        <v>E19</v>
      </c>
      <c r="P1270" s="17" t="str">
        <f>IF(SUM('Control Sample Data'!D$3:D$98)&gt;10,IF(AND(ISNUMBER('Control Sample Data'!D1269),'Control Sample Data'!D1269&lt;$B$1,'Control Sample Data'!D1269&gt;0),'Control Sample Data'!D1269,$B$1),"")</f>
        <v/>
      </c>
      <c r="Q1270" s="17" t="str">
        <f>IF(SUM('Control Sample Data'!E$3:E$98)&gt;10,IF(AND(ISNUMBER('Control Sample Data'!E1269),'Control Sample Data'!E1269&lt;$B$1,'Control Sample Data'!E1269&gt;0),'Control Sample Data'!E1269,$B$1),"")</f>
        <v/>
      </c>
      <c r="R1270" s="17" t="str">
        <f>IF(SUM('Control Sample Data'!F$3:F$98)&gt;10,IF(AND(ISNUMBER('Control Sample Data'!F1269),'Control Sample Data'!F1269&lt;$B$1,'Control Sample Data'!F1269&gt;0),'Control Sample Data'!F1269,$B$1),"")</f>
        <v/>
      </c>
      <c r="S1270" s="17" t="str">
        <f>IF(SUM('Control Sample Data'!G$3:G$98)&gt;10,IF(AND(ISNUMBER('Control Sample Data'!G1269),'Control Sample Data'!G1269&lt;$B$1,'Control Sample Data'!G1269&gt;0),'Control Sample Data'!G1269,$B$1),"")</f>
        <v/>
      </c>
      <c r="T1270" s="17" t="str">
        <f>IF(SUM('Control Sample Data'!H$3:H$98)&gt;10,IF(AND(ISNUMBER('Control Sample Data'!H1269),'Control Sample Data'!H1269&lt;$B$1,'Control Sample Data'!H1269&gt;0),'Control Sample Data'!H1269,$B$1),"")</f>
        <v/>
      </c>
      <c r="U1270" s="17" t="str">
        <f>IF(SUM('Control Sample Data'!I$3:I$98)&gt;10,IF(AND(ISNUMBER('Control Sample Data'!I1269),'Control Sample Data'!I1269&lt;$B$1,'Control Sample Data'!I1269&gt;0),'Control Sample Data'!I1269,$B$1),"")</f>
        <v/>
      </c>
      <c r="V1270" s="17" t="str">
        <f>IF(SUM('Control Sample Data'!J$3:J$98)&gt;10,IF(AND(ISNUMBER('Control Sample Data'!J1269),'Control Sample Data'!J1269&lt;$B$1,'Control Sample Data'!J1269&gt;0),'Control Sample Data'!J1269,$B$1),"")</f>
        <v/>
      </c>
      <c r="W1270" s="17" t="str">
        <f>IF(SUM('Control Sample Data'!K$3:K$98)&gt;10,IF(AND(ISNUMBER('Control Sample Data'!K1269),'Control Sample Data'!K1269&lt;$B$1,'Control Sample Data'!K1269&gt;0),'Control Sample Data'!K1269,$B$1),"")</f>
        <v/>
      </c>
      <c r="X1270" s="17" t="str">
        <f>IF(SUM('Control Sample Data'!L$3:L$98)&gt;10,IF(AND(ISNUMBER('Control Sample Data'!L1269),'Control Sample Data'!L1269&lt;$B$1,'Control Sample Data'!L1269&gt;0),'Control Sample Data'!L1269,$B$1),"")</f>
        <v/>
      </c>
      <c r="Y1270" s="17" t="str">
        <f>IF(SUM('Control Sample Data'!M$3:M$98)&gt;10,IF(AND(ISNUMBER('Control Sample Data'!M1269),'Control Sample Data'!M1269&lt;$B$1,'Control Sample Data'!M1269&gt;0),'Control Sample Data'!M1269,$B$1),"")</f>
        <v/>
      </c>
      <c r="AT1270" s="36" t="str">
        <f t="shared" si="833"/>
        <v/>
      </c>
      <c r="AU1270" s="36" t="str">
        <f t="shared" si="834"/>
        <v/>
      </c>
      <c r="AV1270" s="36" t="str">
        <f t="shared" si="835"/>
        <v/>
      </c>
      <c r="AW1270" s="36" t="str">
        <f t="shared" si="836"/>
        <v/>
      </c>
      <c r="AX1270" s="36" t="str">
        <f t="shared" si="837"/>
        <v/>
      </c>
      <c r="AY1270" s="36" t="str">
        <f t="shared" si="838"/>
        <v/>
      </c>
      <c r="AZ1270" s="36" t="str">
        <f t="shared" si="839"/>
        <v/>
      </c>
      <c r="BA1270" s="36" t="str">
        <f t="shared" si="840"/>
        <v/>
      </c>
      <c r="BB1270" s="36" t="str">
        <f t="shared" si="841"/>
        <v/>
      </c>
      <c r="BC1270" s="36" t="str">
        <f t="shared" si="842"/>
        <v/>
      </c>
      <c r="BD1270" s="36" t="str">
        <f t="shared" si="843"/>
        <v/>
      </c>
      <c r="BE1270" s="36" t="str">
        <f t="shared" si="844"/>
        <v/>
      </c>
      <c r="BF1270" s="36" t="str">
        <f t="shared" si="845"/>
        <v/>
      </c>
      <c r="BG1270" s="36" t="str">
        <f t="shared" si="846"/>
        <v/>
      </c>
      <c r="BH1270" s="36" t="str">
        <f t="shared" si="847"/>
        <v/>
      </c>
      <c r="BI1270" s="36" t="str">
        <f t="shared" si="848"/>
        <v/>
      </c>
      <c r="BJ1270" s="36" t="str">
        <f t="shared" si="849"/>
        <v/>
      </c>
      <c r="BK1270" s="36" t="str">
        <f t="shared" si="850"/>
        <v/>
      </c>
      <c r="BL1270" s="36" t="str">
        <f t="shared" si="851"/>
        <v/>
      </c>
      <c r="BM1270" s="36" t="str">
        <f t="shared" si="852"/>
        <v/>
      </c>
      <c r="BN1270" s="38" t="e">
        <f t="shared" si="811"/>
        <v>#DIV/0!</v>
      </c>
      <c r="BO1270" s="38" t="e">
        <f t="shared" si="812"/>
        <v>#DIV/0!</v>
      </c>
      <c r="BP1270" s="39" t="str">
        <f t="shared" si="813"/>
        <v/>
      </c>
      <c r="BQ1270" s="39" t="str">
        <f t="shared" si="814"/>
        <v/>
      </c>
      <c r="BR1270" s="39" t="str">
        <f t="shared" si="815"/>
        <v/>
      </c>
      <c r="BS1270" s="39" t="str">
        <f t="shared" si="816"/>
        <v/>
      </c>
      <c r="BT1270" s="39" t="str">
        <f t="shared" si="817"/>
        <v/>
      </c>
      <c r="BU1270" s="39" t="str">
        <f t="shared" si="818"/>
        <v/>
      </c>
      <c r="BV1270" s="39" t="str">
        <f t="shared" si="819"/>
        <v/>
      </c>
      <c r="BW1270" s="39" t="str">
        <f t="shared" si="820"/>
        <v/>
      </c>
      <c r="BX1270" s="39" t="str">
        <f t="shared" si="821"/>
        <v/>
      </c>
      <c r="BY1270" s="39" t="str">
        <f t="shared" si="822"/>
        <v/>
      </c>
      <c r="BZ1270" s="39" t="str">
        <f t="shared" si="823"/>
        <v/>
      </c>
      <c r="CA1270" s="39" t="str">
        <f t="shared" si="824"/>
        <v/>
      </c>
      <c r="CB1270" s="39" t="str">
        <f t="shared" si="825"/>
        <v/>
      </c>
      <c r="CC1270" s="39" t="str">
        <f t="shared" si="826"/>
        <v/>
      </c>
      <c r="CD1270" s="39" t="str">
        <f t="shared" si="827"/>
        <v/>
      </c>
      <c r="CE1270" s="39" t="str">
        <f t="shared" si="828"/>
        <v/>
      </c>
      <c r="CF1270" s="39" t="str">
        <f t="shared" si="829"/>
        <v/>
      </c>
      <c r="CG1270" s="39" t="str">
        <f t="shared" si="830"/>
        <v/>
      </c>
      <c r="CH1270" s="39" t="str">
        <f t="shared" si="831"/>
        <v/>
      </c>
      <c r="CI1270" s="39" t="str">
        <f t="shared" si="832"/>
        <v/>
      </c>
    </row>
    <row r="1271" spans="1:87">
      <c r="A1271" s="18"/>
      <c r="B1271" s="15" t="str">
        <f>'Gene Table'!E1270</f>
        <v>hsa-miR-4487</v>
      </c>
      <c r="C1271" s="15" t="str">
        <f>'Gene Table'!B1270</f>
        <v>E20</v>
      </c>
      <c r="D1271" s="16" t="str">
        <f>IF(SUM('Test Sample Data'!D$3:D$98)&gt;10,IF(AND(ISNUMBER('Test Sample Data'!D1270),'Test Sample Data'!D1270&lt;$B$1,'Test Sample Data'!D1270&gt;0),'Test Sample Data'!D1270,$B$1),"")</f>
        <v/>
      </c>
      <c r="E1271" s="17" t="str">
        <f>IF(SUM('Test Sample Data'!E$3:E$98)&gt;10,IF(AND(ISNUMBER('Test Sample Data'!E1270),'Test Sample Data'!E1270&lt;$B$1,'Test Sample Data'!E1270&gt;0),'Test Sample Data'!E1270,$B$1),"")</f>
        <v/>
      </c>
      <c r="F1271" s="17" t="str">
        <f>IF(SUM('Test Sample Data'!F$3:F$98)&gt;10,IF(AND(ISNUMBER('Test Sample Data'!F1270),'Test Sample Data'!F1270&lt;$B$1,'Test Sample Data'!F1270&gt;0),'Test Sample Data'!F1270,$B$1),"")</f>
        <v/>
      </c>
      <c r="G1271" s="17" t="str">
        <f>IF(SUM('Test Sample Data'!G$3:G$98)&gt;10,IF(AND(ISNUMBER('Test Sample Data'!G1270),'Test Sample Data'!G1270&lt;$B$1,'Test Sample Data'!G1270&gt;0),'Test Sample Data'!G1270,$B$1),"")</f>
        <v/>
      </c>
      <c r="H1271" s="17" t="str">
        <f>IF(SUM('Test Sample Data'!H$3:H$98)&gt;10,IF(AND(ISNUMBER('Test Sample Data'!H1270),'Test Sample Data'!H1270&lt;$B$1,'Test Sample Data'!H1270&gt;0),'Test Sample Data'!H1270,$B$1),"")</f>
        <v/>
      </c>
      <c r="I1271" s="17" t="str">
        <f>IF(SUM('Test Sample Data'!I$3:I$98)&gt;10,IF(AND(ISNUMBER('Test Sample Data'!I1270),'Test Sample Data'!I1270&lt;$B$1,'Test Sample Data'!I1270&gt;0),'Test Sample Data'!I1270,$B$1),"")</f>
        <v/>
      </c>
      <c r="J1271" s="17" t="str">
        <f>IF(SUM('Test Sample Data'!J$3:J$98)&gt;10,IF(AND(ISNUMBER('Test Sample Data'!J1270),'Test Sample Data'!J1270&lt;$B$1,'Test Sample Data'!J1270&gt;0),'Test Sample Data'!J1270,$B$1),"")</f>
        <v/>
      </c>
      <c r="K1271" s="17" t="str">
        <f>IF(SUM('Test Sample Data'!K$3:K$98)&gt;10,IF(AND(ISNUMBER('Test Sample Data'!K1270),'Test Sample Data'!K1270&lt;$B$1,'Test Sample Data'!K1270&gt;0),'Test Sample Data'!K1270,$B$1),"")</f>
        <v/>
      </c>
      <c r="L1271" s="17" t="str">
        <f>IF(SUM('Test Sample Data'!L$3:L$98)&gt;10,IF(AND(ISNUMBER('Test Sample Data'!L1270),'Test Sample Data'!L1270&lt;$B$1,'Test Sample Data'!L1270&gt;0),'Test Sample Data'!L1270,$B$1),"")</f>
        <v/>
      </c>
      <c r="M1271" s="17" t="str">
        <f>IF(SUM('Test Sample Data'!M$3:M$98)&gt;10,IF(AND(ISNUMBER('Test Sample Data'!M1270),'Test Sample Data'!M1270&lt;$B$1,'Test Sample Data'!M1270&gt;0),'Test Sample Data'!M1270,$B$1),"")</f>
        <v/>
      </c>
      <c r="N1271" s="17" t="str">
        <f>'Gene Table'!E1270</f>
        <v>hsa-miR-4487</v>
      </c>
      <c r="O1271" s="17" t="str">
        <f>'Gene Table'!B1270</f>
        <v>E20</v>
      </c>
      <c r="P1271" s="17" t="str">
        <f>IF(SUM('Control Sample Data'!D$3:D$98)&gt;10,IF(AND(ISNUMBER('Control Sample Data'!D1270),'Control Sample Data'!D1270&lt;$B$1,'Control Sample Data'!D1270&gt;0),'Control Sample Data'!D1270,$B$1),"")</f>
        <v/>
      </c>
      <c r="Q1271" s="17" t="str">
        <f>IF(SUM('Control Sample Data'!E$3:E$98)&gt;10,IF(AND(ISNUMBER('Control Sample Data'!E1270),'Control Sample Data'!E1270&lt;$B$1,'Control Sample Data'!E1270&gt;0),'Control Sample Data'!E1270,$B$1),"")</f>
        <v/>
      </c>
      <c r="R1271" s="17" t="str">
        <f>IF(SUM('Control Sample Data'!F$3:F$98)&gt;10,IF(AND(ISNUMBER('Control Sample Data'!F1270),'Control Sample Data'!F1270&lt;$B$1,'Control Sample Data'!F1270&gt;0),'Control Sample Data'!F1270,$B$1),"")</f>
        <v/>
      </c>
      <c r="S1271" s="17" t="str">
        <f>IF(SUM('Control Sample Data'!G$3:G$98)&gt;10,IF(AND(ISNUMBER('Control Sample Data'!G1270),'Control Sample Data'!G1270&lt;$B$1,'Control Sample Data'!G1270&gt;0),'Control Sample Data'!G1270,$B$1),"")</f>
        <v/>
      </c>
      <c r="T1271" s="17" t="str">
        <f>IF(SUM('Control Sample Data'!H$3:H$98)&gt;10,IF(AND(ISNUMBER('Control Sample Data'!H1270),'Control Sample Data'!H1270&lt;$B$1,'Control Sample Data'!H1270&gt;0),'Control Sample Data'!H1270,$B$1),"")</f>
        <v/>
      </c>
      <c r="U1271" s="17" t="str">
        <f>IF(SUM('Control Sample Data'!I$3:I$98)&gt;10,IF(AND(ISNUMBER('Control Sample Data'!I1270),'Control Sample Data'!I1270&lt;$B$1,'Control Sample Data'!I1270&gt;0),'Control Sample Data'!I1270,$B$1),"")</f>
        <v/>
      </c>
      <c r="V1271" s="17" t="str">
        <f>IF(SUM('Control Sample Data'!J$3:J$98)&gt;10,IF(AND(ISNUMBER('Control Sample Data'!J1270),'Control Sample Data'!J1270&lt;$B$1,'Control Sample Data'!J1270&gt;0),'Control Sample Data'!J1270,$B$1),"")</f>
        <v/>
      </c>
      <c r="W1271" s="17" t="str">
        <f>IF(SUM('Control Sample Data'!K$3:K$98)&gt;10,IF(AND(ISNUMBER('Control Sample Data'!K1270),'Control Sample Data'!K1270&lt;$B$1,'Control Sample Data'!K1270&gt;0),'Control Sample Data'!K1270,$B$1),"")</f>
        <v/>
      </c>
      <c r="X1271" s="17" t="str">
        <f>IF(SUM('Control Sample Data'!L$3:L$98)&gt;10,IF(AND(ISNUMBER('Control Sample Data'!L1270),'Control Sample Data'!L1270&lt;$B$1,'Control Sample Data'!L1270&gt;0),'Control Sample Data'!L1270,$B$1),"")</f>
        <v/>
      </c>
      <c r="Y1271" s="17" t="str">
        <f>IF(SUM('Control Sample Data'!M$3:M$98)&gt;10,IF(AND(ISNUMBER('Control Sample Data'!M1270),'Control Sample Data'!M1270&lt;$B$1,'Control Sample Data'!M1270&gt;0),'Control Sample Data'!M1270,$B$1),"")</f>
        <v/>
      </c>
      <c r="AT1271" s="36" t="str">
        <f t="shared" si="833"/>
        <v/>
      </c>
      <c r="AU1271" s="36" t="str">
        <f t="shared" si="834"/>
        <v/>
      </c>
      <c r="AV1271" s="36" t="str">
        <f t="shared" si="835"/>
        <v/>
      </c>
      <c r="AW1271" s="36" t="str">
        <f t="shared" si="836"/>
        <v/>
      </c>
      <c r="AX1271" s="36" t="str">
        <f t="shared" si="837"/>
        <v/>
      </c>
      <c r="AY1271" s="36" t="str">
        <f t="shared" si="838"/>
        <v/>
      </c>
      <c r="AZ1271" s="36" t="str">
        <f t="shared" si="839"/>
        <v/>
      </c>
      <c r="BA1271" s="36" t="str">
        <f t="shared" si="840"/>
        <v/>
      </c>
      <c r="BB1271" s="36" t="str">
        <f t="shared" si="841"/>
        <v/>
      </c>
      <c r="BC1271" s="36" t="str">
        <f t="shared" si="842"/>
        <v/>
      </c>
      <c r="BD1271" s="36" t="str">
        <f t="shared" si="843"/>
        <v/>
      </c>
      <c r="BE1271" s="36" t="str">
        <f t="shared" si="844"/>
        <v/>
      </c>
      <c r="BF1271" s="36" t="str">
        <f t="shared" si="845"/>
        <v/>
      </c>
      <c r="BG1271" s="36" t="str">
        <f t="shared" si="846"/>
        <v/>
      </c>
      <c r="BH1271" s="36" t="str">
        <f t="shared" si="847"/>
        <v/>
      </c>
      <c r="BI1271" s="36" t="str">
        <f t="shared" si="848"/>
        <v/>
      </c>
      <c r="BJ1271" s="36" t="str">
        <f t="shared" si="849"/>
        <v/>
      </c>
      <c r="BK1271" s="36" t="str">
        <f t="shared" si="850"/>
        <v/>
      </c>
      <c r="BL1271" s="36" t="str">
        <f t="shared" si="851"/>
        <v/>
      </c>
      <c r="BM1271" s="36" t="str">
        <f t="shared" si="852"/>
        <v/>
      </c>
      <c r="BN1271" s="38" t="e">
        <f t="shared" si="811"/>
        <v>#DIV/0!</v>
      </c>
      <c r="BO1271" s="38" t="e">
        <f t="shared" si="812"/>
        <v>#DIV/0!</v>
      </c>
      <c r="BP1271" s="39" t="str">
        <f t="shared" si="813"/>
        <v/>
      </c>
      <c r="BQ1271" s="39" t="str">
        <f t="shared" si="814"/>
        <v/>
      </c>
      <c r="BR1271" s="39" t="str">
        <f t="shared" si="815"/>
        <v/>
      </c>
      <c r="BS1271" s="39" t="str">
        <f t="shared" si="816"/>
        <v/>
      </c>
      <c r="BT1271" s="39" t="str">
        <f t="shared" si="817"/>
        <v/>
      </c>
      <c r="BU1271" s="39" t="str">
        <f t="shared" si="818"/>
        <v/>
      </c>
      <c r="BV1271" s="39" t="str">
        <f t="shared" si="819"/>
        <v/>
      </c>
      <c r="BW1271" s="39" t="str">
        <f t="shared" si="820"/>
        <v/>
      </c>
      <c r="BX1271" s="39" t="str">
        <f t="shared" si="821"/>
        <v/>
      </c>
      <c r="BY1271" s="39" t="str">
        <f t="shared" si="822"/>
        <v/>
      </c>
      <c r="BZ1271" s="39" t="str">
        <f t="shared" si="823"/>
        <v/>
      </c>
      <c r="CA1271" s="39" t="str">
        <f t="shared" si="824"/>
        <v/>
      </c>
      <c r="CB1271" s="39" t="str">
        <f t="shared" si="825"/>
        <v/>
      </c>
      <c r="CC1271" s="39" t="str">
        <f t="shared" si="826"/>
        <v/>
      </c>
      <c r="CD1271" s="39" t="str">
        <f t="shared" si="827"/>
        <v/>
      </c>
      <c r="CE1271" s="39" t="str">
        <f t="shared" si="828"/>
        <v/>
      </c>
      <c r="CF1271" s="39" t="str">
        <f t="shared" si="829"/>
        <v/>
      </c>
      <c r="CG1271" s="39" t="str">
        <f t="shared" si="830"/>
        <v/>
      </c>
      <c r="CH1271" s="39" t="str">
        <f t="shared" si="831"/>
        <v/>
      </c>
      <c r="CI1271" s="39" t="str">
        <f t="shared" si="832"/>
        <v/>
      </c>
    </row>
    <row r="1272" spans="1:87">
      <c r="A1272" s="18"/>
      <c r="B1272" s="15" t="str">
        <f>'Gene Table'!E1271</f>
        <v>hsa-miR-4469</v>
      </c>
      <c r="C1272" s="15" t="str">
        <f>'Gene Table'!B1271</f>
        <v>E21</v>
      </c>
      <c r="D1272" s="16" t="str">
        <f>IF(SUM('Test Sample Data'!D$3:D$98)&gt;10,IF(AND(ISNUMBER('Test Sample Data'!D1271),'Test Sample Data'!D1271&lt;$B$1,'Test Sample Data'!D1271&gt;0),'Test Sample Data'!D1271,$B$1),"")</f>
        <v/>
      </c>
      <c r="E1272" s="17" t="str">
        <f>IF(SUM('Test Sample Data'!E$3:E$98)&gt;10,IF(AND(ISNUMBER('Test Sample Data'!E1271),'Test Sample Data'!E1271&lt;$B$1,'Test Sample Data'!E1271&gt;0),'Test Sample Data'!E1271,$B$1),"")</f>
        <v/>
      </c>
      <c r="F1272" s="17" t="str">
        <f>IF(SUM('Test Sample Data'!F$3:F$98)&gt;10,IF(AND(ISNUMBER('Test Sample Data'!F1271),'Test Sample Data'!F1271&lt;$B$1,'Test Sample Data'!F1271&gt;0),'Test Sample Data'!F1271,$B$1),"")</f>
        <v/>
      </c>
      <c r="G1272" s="17" t="str">
        <f>IF(SUM('Test Sample Data'!G$3:G$98)&gt;10,IF(AND(ISNUMBER('Test Sample Data'!G1271),'Test Sample Data'!G1271&lt;$B$1,'Test Sample Data'!G1271&gt;0),'Test Sample Data'!G1271,$B$1),"")</f>
        <v/>
      </c>
      <c r="H1272" s="17" t="str">
        <f>IF(SUM('Test Sample Data'!H$3:H$98)&gt;10,IF(AND(ISNUMBER('Test Sample Data'!H1271),'Test Sample Data'!H1271&lt;$B$1,'Test Sample Data'!H1271&gt;0),'Test Sample Data'!H1271,$B$1),"")</f>
        <v/>
      </c>
      <c r="I1272" s="17" t="str">
        <f>IF(SUM('Test Sample Data'!I$3:I$98)&gt;10,IF(AND(ISNUMBER('Test Sample Data'!I1271),'Test Sample Data'!I1271&lt;$B$1,'Test Sample Data'!I1271&gt;0),'Test Sample Data'!I1271,$B$1),"")</f>
        <v/>
      </c>
      <c r="J1272" s="17" t="str">
        <f>IF(SUM('Test Sample Data'!J$3:J$98)&gt;10,IF(AND(ISNUMBER('Test Sample Data'!J1271),'Test Sample Data'!J1271&lt;$B$1,'Test Sample Data'!J1271&gt;0),'Test Sample Data'!J1271,$B$1),"")</f>
        <v/>
      </c>
      <c r="K1272" s="17" t="str">
        <f>IF(SUM('Test Sample Data'!K$3:K$98)&gt;10,IF(AND(ISNUMBER('Test Sample Data'!K1271),'Test Sample Data'!K1271&lt;$B$1,'Test Sample Data'!K1271&gt;0),'Test Sample Data'!K1271,$B$1),"")</f>
        <v/>
      </c>
      <c r="L1272" s="17" t="str">
        <f>IF(SUM('Test Sample Data'!L$3:L$98)&gt;10,IF(AND(ISNUMBER('Test Sample Data'!L1271),'Test Sample Data'!L1271&lt;$B$1,'Test Sample Data'!L1271&gt;0),'Test Sample Data'!L1271,$B$1),"")</f>
        <v/>
      </c>
      <c r="M1272" s="17" t="str">
        <f>IF(SUM('Test Sample Data'!M$3:M$98)&gt;10,IF(AND(ISNUMBER('Test Sample Data'!M1271),'Test Sample Data'!M1271&lt;$B$1,'Test Sample Data'!M1271&gt;0),'Test Sample Data'!M1271,$B$1),"")</f>
        <v/>
      </c>
      <c r="N1272" s="17" t="str">
        <f>'Gene Table'!E1271</f>
        <v>hsa-miR-4469</v>
      </c>
      <c r="O1272" s="17" t="str">
        <f>'Gene Table'!B1271</f>
        <v>E21</v>
      </c>
      <c r="P1272" s="17" t="str">
        <f>IF(SUM('Control Sample Data'!D$3:D$98)&gt;10,IF(AND(ISNUMBER('Control Sample Data'!D1271),'Control Sample Data'!D1271&lt;$B$1,'Control Sample Data'!D1271&gt;0),'Control Sample Data'!D1271,$B$1),"")</f>
        <v/>
      </c>
      <c r="Q1272" s="17" t="str">
        <f>IF(SUM('Control Sample Data'!E$3:E$98)&gt;10,IF(AND(ISNUMBER('Control Sample Data'!E1271),'Control Sample Data'!E1271&lt;$B$1,'Control Sample Data'!E1271&gt;0),'Control Sample Data'!E1271,$B$1),"")</f>
        <v/>
      </c>
      <c r="R1272" s="17" t="str">
        <f>IF(SUM('Control Sample Data'!F$3:F$98)&gt;10,IF(AND(ISNUMBER('Control Sample Data'!F1271),'Control Sample Data'!F1271&lt;$B$1,'Control Sample Data'!F1271&gt;0),'Control Sample Data'!F1271,$B$1),"")</f>
        <v/>
      </c>
      <c r="S1272" s="17" t="str">
        <f>IF(SUM('Control Sample Data'!G$3:G$98)&gt;10,IF(AND(ISNUMBER('Control Sample Data'!G1271),'Control Sample Data'!G1271&lt;$B$1,'Control Sample Data'!G1271&gt;0),'Control Sample Data'!G1271,$B$1),"")</f>
        <v/>
      </c>
      <c r="T1272" s="17" t="str">
        <f>IF(SUM('Control Sample Data'!H$3:H$98)&gt;10,IF(AND(ISNUMBER('Control Sample Data'!H1271),'Control Sample Data'!H1271&lt;$B$1,'Control Sample Data'!H1271&gt;0),'Control Sample Data'!H1271,$B$1),"")</f>
        <v/>
      </c>
      <c r="U1272" s="17" t="str">
        <f>IF(SUM('Control Sample Data'!I$3:I$98)&gt;10,IF(AND(ISNUMBER('Control Sample Data'!I1271),'Control Sample Data'!I1271&lt;$B$1,'Control Sample Data'!I1271&gt;0),'Control Sample Data'!I1271,$B$1),"")</f>
        <v/>
      </c>
      <c r="V1272" s="17" t="str">
        <f>IF(SUM('Control Sample Data'!J$3:J$98)&gt;10,IF(AND(ISNUMBER('Control Sample Data'!J1271),'Control Sample Data'!J1271&lt;$B$1,'Control Sample Data'!J1271&gt;0),'Control Sample Data'!J1271,$B$1),"")</f>
        <v/>
      </c>
      <c r="W1272" s="17" t="str">
        <f>IF(SUM('Control Sample Data'!K$3:K$98)&gt;10,IF(AND(ISNUMBER('Control Sample Data'!K1271),'Control Sample Data'!K1271&lt;$B$1,'Control Sample Data'!K1271&gt;0),'Control Sample Data'!K1271,$B$1),"")</f>
        <v/>
      </c>
      <c r="X1272" s="17" t="str">
        <f>IF(SUM('Control Sample Data'!L$3:L$98)&gt;10,IF(AND(ISNUMBER('Control Sample Data'!L1271),'Control Sample Data'!L1271&lt;$B$1,'Control Sample Data'!L1271&gt;0),'Control Sample Data'!L1271,$B$1),"")</f>
        <v/>
      </c>
      <c r="Y1272" s="17" t="str">
        <f>IF(SUM('Control Sample Data'!M$3:M$98)&gt;10,IF(AND(ISNUMBER('Control Sample Data'!M1271),'Control Sample Data'!M1271&lt;$B$1,'Control Sample Data'!M1271&gt;0),'Control Sample Data'!M1271,$B$1),"")</f>
        <v/>
      </c>
      <c r="AT1272" s="36" t="str">
        <f t="shared" si="833"/>
        <v/>
      </c>
      <c r="AU1272" s="36" t="str">
        <f t="shared" si="834"/>
        <v/>
      </c>
      <c r="AV1272" s="36" t="str">
        <f t="shared" si="835"/>
        <v/>
      </c>
      <c r="AW1272" s="36" t="str">
        <f t="shared" si="836"/>
        <v/>
      </c>
      <c r="AX1272" s="36" t="str">
        <f t="shared" si="837"/>
        <v/>
      </c>
      <c r="AY1272" s="36" t="str">
        <f t="shared" si="838"/>
        <v/>
      </c>
      <c r="AZ1272" s="36" t="str">
        <f t="shared" si="839"/>
        <v/>
      </c>
      <c r="BA1272" s="36" t="str">
        <f t="shared" si="840"/>
        <v/>
      </c>
      <c r="BB1272" s="36" t="str">
        <f t="shared" si="841"/>
        <v/>
      </c>
      <c r="BC1272" s="36" t="str">
        <f t="shared" si="842"/>
        <v/>
      </c>
      <c r="BD1272" s="36" t="str">
        <f t="shared" si="843"/>
        <v/>
      </c>
      <c r="BE1272" s="36" t="str">
        <f t="shared" si="844"/>
        <v/>
      </c>
      <c r="BF1272" s="36" t="str">
        <f t="shared" si="845"/>
        <v/>
      </c>
      <c r="BG1272" s="36" t="str">
        <f t="shared" si="846"/>
        <v/>
      </c>
      <c r="BH1272" s="36" t="str">
        <f t="shared" si="847"/>
        <v/>
      </c>
      <c r="BI1272" s="36" t="str">
        <f t="shared" si="848"/>
        <v/>
      </c>
      <c r="BJ1272" s="36" t="str">
        <f t="shared" si="849"/>
        <v/>
      </c>
      <c r="BK1272" s="36" t="str">
        <f t="shared" si="850"/>
        <v/>
      </c>
      <c r="BL1272" s="36" t="str">
        <f t="shared" si="851"/>
        <v/>
      </c>
      <c r="BM1272" s="36" t="str">
        <f t="shared" si="852"/>
        <v/>
      </c>
      <c r="BN1272" s="38" t="e">
        <f t="shared" si="811"/>
        <v>#DIV/0!</v>
      </c>
      <c r="BO1272" s="38" t="e">
        <f t="shared" si="812"/>
        <v>#DIV/0!</v>
      </c>
      <c r="BP1272" s="39" t="str">
        <f t="shared" si="813"/>
        <v/>
      </c>
      <c r="BQ1272" s="39" t="str">
        <f t="shared" si="814"/>
        <v/>
      </c>
      <c r="BR1272" s="39" t="str">
        <f t="shared" si="815"/>
        <v/>
      </c>
      <c r="BS1272" s="39" t="str">
        <f t="shared" si="816"/>
        <v/>
      </c>
      <c r="BT1272" s="39" t="str">
        <f t="shared" si="817"/>
        <v/>
      </c>
      <c r="BU1272" s="39" t="str">
        <f t="shared" si="818"/>
        <v/>
      </c>
      <c r="BV1272" s="39" t="str">
        <f t="shared" si="819"/>
        <v/>
      </c>
      <c r="BW1272" s="39" t="str">
        <f t="shared" si="820"/>
        <v/>
      </c>
      <c r="BX1272" s="39" t="str">
        <f t="shared" si="821"/>
        <v/>
      </c>
      <c r="BY1272" s="39" t="str">
        <f t="shared" si="822"/>
        <v/>
      </c>
      <c r="BZ1272" s="39" t="str">
        <f t="shared" si="823"/>
        <v/>
      </c>
      <c r="CA1272" s="39" t="str">
        <f t="shared" si="824"/>
        <v/>
      </c>
      <c r="CB1272" s="39" t="str">
        <f t="shared" si="825"/>
        <v/>
      </c>
      <c r="CC1272" s="39" t="str">
        <f t="shared" si="826"/>
        <v/>
      </c>
      <c r="CD1272" s="39" t="str">
        <f t="shared" si="827"/>
        <v/>
      </c>
      <c r="CE1272" s="39" t="str">
        <f t="shared" si="828"/>
        <v/>
      </c>
      <c r="CF1272" s="39" t="str">
        <f t="shared" si="829"/>
        <v/>
      </c>
      <c r="CG1272" s="39" t="str">
        <f t="shared" si="830"/>
        <v/>
      </c>
      <c r="CH1272" s="39" t="str">
        <f t="shared" si="831"/>
        <v/>
      </c>
      <c r="CI1272" s="39" t="str">
        <f t="shared" si="832"/>
        <v/>
      </c>
    </row>
    <row r="1273" spans="1:87">
      <c r="A1273" s="18"/>
      <c r="B1273" s="15" t="str">
        <f>'Gene Table'!E1272</f>
        <v>hsa-miR-4488</v>
      </c>
      <c r="C1273" s="15" t="str">
        <f>'Gene Table'!B1272</f>
        <v>E22</v>
      </c>
      <c r="D1273" s="16" t="str">
        <f>IF(SUM('Test Sample Data'!D$3:D$98)&gt;10,IF(AND(ISNUMBER('Test Sample Data'!D1272),'Test Sample Data'!D1272&lt;$B$1,'Test Sample Data'!D1272&gt;0),'Test Sample Data'!D1272,$B$1),"")</f>
        <v/>
      </c>
      <c r="E1273" s="17" t="str">
        <f>IF(SUM('Test Sample Data'!E$3:E$98)&gt;10,IF(AND(ISNUMBER('Test Sample Data'!E1272),'Test Sample Data'!E1272&lt;$B$1,'Test Sample Data'!E1272&gt;0),'Test Sample Data'!E1272,$B$1),"")</f>
        <v/>
      </c>
      <c r="F1273" s="17" t="str">
        <f>IF(SUM('Test Sample Data'!F$3:F$98)&gt;10,IF(AND(ISNUMBER('Test Sample Data'!F1272),'Test Sample Data'!F1272&lt;$B$1,'Test Sample Data'!F1272&gt;0),'Test Sample Data'!F1272,$B$1),"")</f>
        <v/>
      </c>
      <c r="G1273" s="17" t="str">
        <f>IF(SUM('Test Sample Data'!G$3:G$98)&gt;10,IF(AND(ISNUMBER('Test Sample Data'!G1272),'Test Sample Data'!G1272&lt;$B$1,'Test Sample Data'!G1272&gt;0),'Test Sample Data'!G1272,$B$1),"")</f>
        <v/>
      </c>
      <c r="H1273" s="17" t="str">
        <f>IF(SUM('Test Sample Data'!H$3:H$98)&gt;10,IF(AND(ISNUMBER('Test Sample Data'!H1272),'Test Sample Data'!H1272&lt;$B$1,'Test Sample Data'!H1272&gt;0),'Test Sample Data'!H1272,$B$1),"")</f>
        <v/>
      </c>
      <c r="I1273" s="17" t="str">
        <f>IF(SUM('Test Sample Data'!I$3:I$98)&gt;10,IF(AND(ISNUMBER('Test Sample Data'!I1272),'Test Sample Data'!I1272&lt;$B$1,'Test Sample Data'!I1272&gt;0),'Test Sample Data'!I1272,$B$1),"")</f>
        <v/>
      </c>
      <c r="J1273" s="17" t="str">
        <f>IF(SUM('Test Sample Data'!J$3:J$98)&gt;10,IF(AND(ISNUMBER('Test Sample Data'!J1272),'Test Sample Data'!J1272&lt;$B$1,'Test Sample Data'!J1272&gt;0),'Test Sample Data'!J1272,$B$1),"")</f>
        <v/>
      </c>
      <c r="K1273" s="17" t="str">
        <f>IF(SUM('Test Sample Data'!K$3:K$98)&gt;10,IF(AND(ISNUMBER('Test Sample Data'!K1272),'Test Sample Data'!K1272&lt;$B$1,'Test Sample Data'!K1272&gt;0),'Test Sample Data'!K1272,$B$1),"")</f>
        <v/>
      </c>
      <c r="L1273" s="17" t="str">
        <f>IF(SUM('Test Sample Data'!L$3:L$98)&gt;10,IF(AND(ISNUMBER('Test Sample Data'!L1272),'Test Sample Data'!L1272&lt;$B$1,'Test Sample Data'!L1272&gt;0),'Test Sample Data'!L1272,$B$1),"")</f>
        <v/>
      </c>
      <c r="M1273" s="17" t="str">
        <f>IF(SUM('Test Sample Data'!M$3:M$98)&gt;10,IF(AND(ISNUMBER('Test Sample Data'!M1272),'Test Sample Data'!M1272&lt;$B$1,'Test Sample Data'!M1272&gt;0),'Test Sample Data'!M1272,$B$1),"")</f>
        <v/>
      </c>
      <c r="N1273" s="17" t="str">
        <f>'Gene Table'!E1272</f>
        <v>hsa-miR-4488</v>
      </c>
      <c r="O1273" s="17" t="str">
        <f>'Gene Table'!B1272</f>
        <v>E22</v>
      </c>
      <c r="P1273" s="17" t="str">
        <f>IF(SUM('Control Sample Data'!D$3:D$98)&gt;10,IF(AND(ISNUMBER('Control Sample Data'!D1272),'Control Sample Data'!D1272&lt;$B$1,'Control Sample Data'!D1272&gt;0),'Control Sample Data'!D1272,$B$1),"")</f>
        <v/>
      </c>
      <c r="Q1273" s="17" t="str">
        <f>IF(SUM('Control Sample Data'!E$3:E$98)&gt;10,IF(AND(ISNUMBER('Control Sample Data'!E1272),'Control Sample Data'!E1272&lt;$B$1,'Control Sample Data'!E1272&gt;0),'Control Sample Data'!E1272,$B$1),"")</f>
        <v/>
      </c>
      <c r="R1273" s="17" t="str">
        <f>IF(SUM('Control Sample Data'!F$3:F$98)&gt;10,IF(AND(ISNUMBER('Control Sample Data'!F1272),'Control Sample Data'!F1272&lt;$B$1,'Control Sample Data'!F1272&gt;0),'Control Sample Data'!F1272,$B$1),"")</f>
        <v/>
      </c>
      <c r="S1273" s="17" t="str">
        <f>IF(SUM('Control Sample Data'!G$3:G$98)&gt;10,IF(AND(ISNUMBER('Control Sample Data'!G1272),'Control Sample Data'!G1272&lt;$B$1,'Control Sample Data'!G1272&gt;0),'Control Sample Data'!G1272,$B$1),"")</f>
        <v/>
      </c>
      <c r="T1273" s="17" t="str">
        <f>IF(SUM('Control Sample Data'!H$3:H$98)&gt;10,IF(AND(ISNUMBER('Control Sample Data'!H1272),'Control Sample Data'!H1272&lt;$B$1,'Control Sample Data'!H1272&gt;0),'Control Sample Data'!H1272,$B$1),"")</f>
        <v/>
      </c>
      <c r="U1273" s="17" t="str">
        <f>IF(SUM('Control Sample Data'!I$3:I$98)&gt;10,IF(AND(ISNUMBER('Control Sample Data'!I1272),'Control Sample Data'!I1272&lt;$B$1,'Control Sample Data'!I1272&gt;0),'Control Sample Data'!I1272,$B$1),"")</f>
        <v/>
      </c>
      <c r="V1273" s="17" t="str">
        <f>IF(SUM('Control Sample Data'!J$3:J$98)&gt;10,IF(AND(ISNUMBER('Control Sample Data'!J1272),'Control Sample Data'!J1272&lt;$B$1,'Control Sample Data'!J1272&gt;0),'Control Sample Data'!J1272,$B$1),"")</f>
        <v/>
      </c>
      <c r="W1273" s="17" t="str">
        <f>IF(SUM('Control Sample Data'!K$3:K$98)&gt;10,IF(AND(ISNUMBER('Control Sample Data'!K1272),'Control Sample Data'!K1272&lt;$B$1,'Control Sample Data'!K1272&gt;0),'Control Sample Data'!K1272,$B$1),"")</f>
        <v/>
      </c>
      <c r="X1273" s="17" t="str">
        <f>IF(SUM('Control Sample Data'!L$3:L$98)&gt;10,IF(AND(ISNUMBER('Control Sample Data'!L1272),'Control Sample Data'!L1272&lt;$B$1,'Control Sample Data'!L1272&gt;0),'Control Sample Data'!L1272,$B$1),"")</f>
        <v/>
      </c>
      <c r="Y1273" s="17" t="str">
        <f>IF(SUM('Control Sample Data'!M$3:M$98)&gt;10,IF(AND(ISNUMBER('Control Sample Data'!M1272),'Control Sample Data'!M1272&lt;$B$1,'Control Sample Data'!M1272&gt;0),'Control Sample Data'!M1272,$B$1),"")</f>
        <v/>
      </c>
      <c r="AT1273" s="36" t="str">
        <f t="shared" si="833"/>
        <v/>
      </c>
      <c r="AU1273" s="36" t="str">
        <f t="shared" si="834"/>
        <v/>
      </c>
      <c r="AV1273" s="36" t="str">
        <f t="shared" si="835"/>
        <v/>
      </c>
      <c r="AW1273" s="36" t="str">
        <f t="shared" si="836"/>
        <v/>
      </c>
      <c r="AX1273" s="36" t="str">
        <f t="shared" si="837"/>
        <v/>
      </c>
      <c r="AY1273" s="36" t="str">
        <f t="shared" si="838"/>
        <v/>
      </c>
      <c r="AZ1273" s="36" t="str">
        <f t="shared" si="839"/>
        <v/>
      </c>
      <c r="BA1273" s="36" t="str">
        <f t="shared" si="840"/>
        <v/>
      </c>
      <c r="BB1273" s="36" t="str">
        <f t="shared" si="841"/>
        <v/>
      </c>
      <c r="BC1273" s="36" t="str">
        <f t="shared" si="842"/>
        <v/>
      </c>
      <c r="BD1273" s="36" t="str">
        <f t="shared" si="843"/>
        <v/>
      </c>
      <c r="BE1273" s="36" t="str">
        <f t="shared" si="844"/>
        <v/>
      </c>
      <c r="BF1273" s="36" t="str">
        <f t="shared" si="845"/>
        <v/>
      </c>
      <c r="BG1273" s="36" t="str">
        <f t="shared" si="846"/>
        <v/>
      </c>
      <c r="BH1273" s="36" t="str">
        <f t="shared" si="847"/>
        <v/>
      </c>
      <c r="BI1273" s="36" t="str">
        <f t="shared" si="848"/>
        <v/>
      </c>
      <c r="BJ1273" s="36" t="str">
        <f t="shared" si="849"/>
        <v/>
      </c>
      <c r="BK1273" s="36" t="str">
        <f t="shared" si="850"/>
        <v/>
      </c>
      <c r="BL1273" s="36" t="str">
        <f t="shared" si="851"/>
        <v/>
      </c>
      <c r="BM1273" s="36" t="str">
        <f t="shared" si="852"/>
        <v/>
      </c>
      <c r="BN1273" s="38" t="e">
        <f t="shared" si="811"/>
        <v>#DIV/0!</v>
      </c>
      <c r="BO1273" s="38" t="e">
        <f t="shared" si="812"/>
        <v>#DIV/0!</v>
      </c>
      <c r="BP1273" s="39" t="str">
        <f t="shared" si="813"/>
        <v/>
      </c>
      <c r="BQ1273" s="39" t="str">
        <f t="shared" si="814"/>
        <v/>
      </c>
      <c r="BR1273" s="39" t="str">
        <f t="shared" si="815"/>
        <v/>
      </c>
      <c r="BS1273" s="39" t="str">
        <f t="shared" si="816"/>
        <v/>
      </c>
      <c r="BT1273" s="39" t="str">
        <f t="shared" si="817"/>
        <v/>
      </c>
      <c r="BU1273" s="39" t="str">
        <f t="shared" si="818"/>
        <v/>
      </c>
      <c r="BV1273" s="39" t="str">
        <f t="shared" si="819"/>
        <v/>
      </c>
      <c r="BW1273" s="39" t="str">
        <f t="shared" si="820"/>
        <v/>
      </c>
      <c r="BX1273" s="39" t="str">
        <f t="shared" si="821"/>
        <v/>
      </c>
      <c r="BY1273" s="39" t="str">
        <f t="shared" si="822"/>
        <v/>
      </c>
      <c r="BZ1273" s="39" t="str">
        <f t="shared" si="823"/>
        <v/>
      </c>
      <c r="CA1273" s="39" t="str">
        <f t="shared" si="824"/>
        <v/>
      </c>
      <c r="CB1273" s="39" t="str">
        <f t="shared" si="825"/>
        <v/>
      </c>
      <c r="CC1273" s="39" t="str">
        <f t="shared" si="826"/>
        <v/>
      </c>
      <c r="CD1273" s="39" t="str">
        <f t="shared" si="827"/>
        <v/>
      </c>
      <c r="CE1273" s="39" t="str">
        <f t="shared" si="828"/>
        <v/>
      </c>
      <c r="CF1273" s="39" t="str">
        <f t="shared" si="829"/>
        <v/>
      </c>
      <c r="CG1273" s="39" t="str">
        <f t="shared" si="830"/>
        <v/>
      </c>
      <c r="CH1273" s="39" t="str">
        <f t="shared" si="831"/>
        <v/>
      </c>
      <c r="CI1273" s="39" t="str">
        <f t="shared" si="832"/>
        <v/>
      </c>
    </row>
    <row r="1274" spans="1:87">
      <c r="A1274" s="18"/>
      <c r="B1274" s="15" t="str">
        <f>'Gene Table'!E1273</f>
        <v>hsa-miR-151b</v>
      </c>
      <c r="C1274" s="15" t="str">
        <f>'Gene Table'!B1273</f>
        <v>E23</v>
      </c>
      <c r="D1274" s="16" t="str">
        <f>IF(SUM('Test Sample Data'!D$3:D$98)&gt;10,IF(AND(ISNUMBER('Test Sample Data'!D1273),'Test Sample Data'!D1273&lt;$B$1,'Test Sample Data'!D1273&gt;0),'Test Sample Data'!D1273,$B$1),"")</f>
        <v/>
      </c>
      <c r="E1274" s="17" t="str">
        <f>IF(SUM('Test Sample Data'!E$3:E$98)&gt;10,IF(AND(ISNUMBER('Test Sample Data'!E1273),'Test Sample Data'!E1273&lt;$B$1,'Test Sample Data'!E1273&gt;0),'Test Sample Data'!E1273,$B$1),"")</f>
        <v/>
      </c>
      <c r="F1274" s="17" t="str">
        <f>IF(SUM('Test Sample Data'!F$3:F$98)&gt;10,IF(AND(ISNUMBER('Test Sample Data'!F1273),'Test Sample Data'!F1273&lt;$B$1,'Test Sample Data'!F1273&gt;0),'Test Sample Data'!F1273,$B$1),"")</f>
        <v/>
      </c>
      <c r="G1274" s="17" t="str">
        <f>IF(SUM('Test Sample Data'!G$3:G$98)&gt;10,IF(AND(ISNUMBER('Test Sample Data'!G1273),'Test Sample Data'!G1273&lt;$B$1,'Test Sample Data'!G1273&gt;0),'Test Sample Data'!G1273,$B$1),"")</f>
        <v/>
      </c>
      <c r="H1274" s="17" t="str">
        <f>IF(SUM('Test Sample Data'!H$3:H$98)&gt;10,IF(AND(ISNUMBER('Test Sample Data'!H1273),'Test Sample Data'!H1273&lt;$B$1,'Test Sample Data'!H1273&gt;0),'Test Sample Data'!H1273,$B$1),"")</f>
        <v/>
      </c>
      <c r="I1274" s="17" t="str">
        <f>IF(SUM('Test Sample Data'!I$3:I$98)&gt;10,IF(AND(ISNUMBER('Test Sample Data'!I1273),'Test Sample Data'!I1273&lt;$B$1,'Test Sample Data'!I1273&gt;0),'Test Sample Data'!I1273,$B$1),"")</f>
        <v/>
      </c>
      <c r="J1274" s="17" t="str">
        <f>IF(SUM('Test Sample Data'!J$3:J$98)&gt;10,IF(AND(ISNUMBER('Test Sample Data'!J1273),'Test Sample Data'!J1273&lt;$B$1,'Test Sample Data'!J1273&gt;0),'Test Sample Data'!J1273,$B$1),"")</f>
        <v/>
      </c>
      <c r="K1274" s="17" t="str">
        <f>IF(SUM('Test Sample Data'!K$3:K$98)&gt;10,IF(AND(ISNUMBER('Test Sample Data'!K1273),'Test Sample Data'!K1273&lt;$B$1,'Test Sample Data'!K1273&gt;0),'Test Sample Data'!K1273,$B$1),"")</f>
        <v/>
      </c>
      <c r="L1274" s="17" t="str">
        <f>IF(SUM('Test Sample Data'!L$3:L$98)&gt;10,IF(AND(ISNUMBER('Test Sample Data'!L1273),'Test Sample Data'!L1273&lt;$B$1,'Test Sample Data'!L1273&gt;0),'Test Sample Data'!L1273,$B$1),"")</f>
        <v/>
      </c>
      <c r="M1274" s="17" t="str">
        <f>IF(SUM('Test Sample Data'!M$3:M$98)&gt;10,IF(AND(ISNUMBER('Test Sample Data'!M1273),'Test Sample Data'!M1273&lt;$B$1,'Test Sample Data'!M1273&gt;0),'Test Sample Data'!M1273,$B$1),"")</f>
        <v/>
      </c>
      <c r="N1274" s="17" t="str">
        <f>'Gene Table'!E1273</f>
        <v>hsa-miR-151b</v>
      </c>
      <c r="O1274" s="17" t="str">
        <f>'Gene Table'!B1273</f>
        <v>E23</v>
      </c>
      <c r="P1274" s="17" t="str">
        <f>IF(SUM('Control Sample Data'!D$3:D$98)&gt;10,IF(AND(ISNUMBER('Control Sample Data'!D1273),'Control Sample Data'!D1273&lt;$B$1,'Control Sample Data'!D1273&gt;0),'Control Sample Data'!D1273,$B$1),"")</f>
        <v/>
      </c>
      <c r="Q1274" s="17" t="str">
        <f>IF(SUM('Control Sample Data'!E$3:E$98)&gt;10,IF(AND(ISNUMBER('Control Sample Data'!E1273),'Control Sample Data'!E1273&lt;$B$1,'Control Sample Data'!E1273&gt;0),'Control Sample Data'!E1273,$B$1),"")</f>
        <v/>
      </c>
      <c r="R1274" s="17" t="str">
        <f>IF(SUM('Control Sample Data'!F$3:F$98)&gt;10,IF(AND(ISNUMBER('Control Sample Data'!F1273),'Control Sample Data'!F1273&lt;$B$1,'Control Sample Data'!F1273&gt;0),'Control Sample Data'!F1273,$B$1),"")</f>
        <v/>
      </c>
      <c r="S1274" s="17" t="str">
        <f>IF(SUM('Control Sample Data'!G$3:G$98)&gt;10,IF(AND(ISNUMBER('Control Sample Data'!G1273),'Control Sample Data'!G1273&lt;$B$1,'Control Sample Data'!G1273&gt;0),'Control Sample Data'!G1273,$B$1),"")</f>
        <v/>
      </c>
      <c r="T1274" s="17" t="str">
        <f>IF(SUM('Control Sample Data'!H$3:H$98)&gt;10,IF(AND(ISNUMBER('Control Sample Data'!H1273),'Control Sample Data'!H1273&lt;$B$1,'Control Sample Data'!H1273&gt;0),'Control Sample Data'!H1273,$B$1),"")</f>
        <v/>
      </c>
      <c r="U1274" s="17" t="str">
        <f>IF(SUM('Control Sample Data'!I$3:I$98)&gt;10,IF(AND(ISNUMBER('Control Sample Data'!I1273),'Control Sample Data'!I1273&lt;$B$1,'Control Sample Data'!I1273&gt;0),'Control Sample Data'!I1273,$B$1),"")</f>
        <v/>
      </c>
      <c r="V1274" s="17" t="str">
        <f>IF(SUM('Control Sample Data'!J$3:J$98)&gt;10,IF(AND(ISNUMBER('Control Sample Data'!J1273),'Control Sample Data'!J1273&lt;$B$1,'Control Sample Data'!J1273&gt;0),'Control Sample Data'!J1273,$B$1),"")</f>
        <v/>
      </c>
      <c r="W1274" s="17" t="str">
        <f>IF(SUM('Control Sample Data'!K$3:K$98)&gt;10,IF(AND(ISNUMBER('Control Sample Data'!K1273),'Control Sample Data'!K1273&lt;$B$1,'Control Sample Data'!K1273&gt;0),'Control Sample Data'!K1273,$B$1),"")</f>
        <v/>
      </c>
      <c r="X1274" s="17" t="str">
        <f>IF(SUM('Control Sample Data'!L$3:L$98)&gt;10,IF(AND(ISNUMBER('Control Sample Data'!L1273),'Control Sample Data'!L1273&lt;$B$1,'Control Sample Data'!L1273&gt;0),'Control Sample Data'!L1273,$B$1),"")</f>
        <v/>
      </c>
      <c r="Y1274" s="17" t="str">
        <f>IF(SUM('Control Sample Data'!M$3:M$98)&gt;10,IF(AND(ISNUMBER('Control Sample Data'!M1273),'Control Sample Data'!M1273&lt;$B$1,'Control Sample Data'!M1273&gt;0),'Control Sample Data'!M1273,$B$1),"")</f>
        <v/>
      </c>
      <c r="AT1274" s="36" t="str">
        <f t="shared" si="833"/>
        <v/>
      </c>
      <c r="AU1274" s="36" t="str">
        <f t="shared" si="834"/>
        <v/>
      </c>
      <c r="AV1274" s="36" t="str">
        <f t="shared" si="835"/>
        <v/>
      </c>
      <c r="AW1274" s="36" t="str">
        <f t="shared" si="836"/>
        <v/>
      </c>
      <c r="AX1274" s="36" t="str">
        <f t="shared" si="837"/>
        <v/>
      </c>
      <c r="AY1274" s="36" t="str">
        <f t="shared" si="838"/>
        <v/>
      </c>
      <c r="AZ1274" s="36" t="str">
        <f t="shared" si="839"/>
        <v/>
      </c>
      <c r="BA1274" s="36" t="str">
        <f t="shared" si="840"/>
        <v/>
      </c>
      <c r="BB1274" s="36" t="str">
        <f t="shared" si="841"/>
        <v/>
      </c>
      <c r="BC1274" s="36" t="str">
        <f t="shared" si="842"/>
        <v/>
      </c>
      <c r="BD1274" s="36" t="str">
        <f t="shared" si="843"/>
        <v/>
      </c>
      <c r="BE1274" s="36" t="str">
        <f t="shared" si="844"/>
        <v/>
      </c>
      <c r="BF1274" s="36" t="str">
        <f t="shared" si="845"/>
        <v/>
      </c>
      <c r="BG1274" s="36" t="str">
        <f t="shared" si="846"/>
        <v/>
      </c>
      <c r="BH1274" s="36" t="str">
        <f t="shared" si="847"/>
        <v/>
      </c>
      <c r="BI1274" s="36" t="str">
        <f t="shared" si="848"/>
        <v/>
      </c>
      <c r="BJ1274" s="36" t="str">
        <f t="shared" si="849"/>
        <v/>
      </c>
      <c r="BK1274" s="36" t="str">
        <f t="shared" si="850"/>
        <v/>
      </c>
      <c r="BL1274" s="36" t="str">
        <f t="shared" si="851"/>
        <v/>
      </c>
      <c r="BM1274" s="36" t="str">
        <f t="shared" si="852"/>
        <v/>
      </c>
      <c r="BN1274" s="38" t="e">
        <f t="shared" si="811"/>
        <v>#DIV/0!</v>
      </c>
      <c r="BO1274" s="38" t="e">
        <f t="shared" si="812"/>
        <v>#DIV/0!</v>
      </c>
      <c r="BP1274" s="39" t="str">
        <f t="shared" si="813"/>
        <v/>
      </c>
      <c r="BQ1274" s="39" t="str">
        <f t="shared" si="814"/>
        <v/>
      </c>
      <c r="BR1274" s="39" t="str">
        <f t="shared" si="815"/>
        <v/>
      </c>
      <c r="BS1274" s="39" t="str">
        <f t="shared" si="816"/>
        <v/>
      </c>
      <c r="BT1274" s="39" t="str">
        <f t="shared" si="817"/>
        <v/>
      </c>
      <c r="BU1274" s="39" t="str">
        <f t="shared" si="818"/>
        <v/>
      </c>
      <c r="BV1274" s="39" t="str">
        <f t="shared" si="819"/>
        <v/>
      </c>
      <c r="BW1274" s="39" t="str">
        <f t="shared" si="820"/>
        <v/>
      </c>
      <c r="BX1274" s="39" t="str">
        <f t="shared" si="821"/>
        <v/>
      </c>
      <c r="BY1274" s="39" t="str">
        <f t="shared" si="822"/>
        <v/>
      </c>
      <c r="BZ1274" s="39" t="str">
        <f t="shared" si="823"/>
        <v/>
      </c>
      <c r="CA1274" s="39" t="str">
        <f t="shared" si="824"/>
        <v/>
      </c>
      <c r="CB1274" s="39" t="str">
        <f t="shared" si="825"/>
        <v/>
      </c>
      <c r="CC1274" s="39" t="str">
        <f t="shared" si="826"/>
        <v/>
      </c>
      <c r="CD1274" s="39" t="str">
        <f t="shared" si="827"/>
        <v/>
      </c>
      <c r="CE1274" s="39" t="str">
        <f t="shared" si="828"/>
        <v/>
      </c>
      <c r="CF1274" s="39" t="str">
        <f t="shared" si="829"/>
        <v/>
      </c>
      <c r="CG1274" s="39" t="str">
        <f t="shared" si="830"/>
        <v/>
      </c>
      <c r="CH1274" s="39" t="str">
        <f t="shared" si="831"/>
        <v/>
      </c>
      <c r="CI1274" s="39" t="str">
        <f t="shared" si="832"/>
        <v/>
      </c>
    </row>
    <row r="1275" spans="1:87">
      <c r="A1275" s="18"/>
      <c r="B1275" s="15" t="str">
        <f>'Gene Table'!E1274</f>
        <v>hsa-miR-4489</v>
      </c>
      <c r="C1275" s="15" t="str">
        <f>'Gene Table'!B1274</f>
        <v>E24</v>
      </c>
      <c r="D1275" s="16" t="str">
        <f>IF(SUM('Test Sample Data'!D$3:D$98)&gt;10,IF(AND(ISNUMBER('Test Sample Data'!D1274),'Test Sample Data'!D1274&lt;$B$1,'Test Sample Data'!D1274&gt;0),'Test Sample Data'!D1274,$B$1),"")</f>
        <v/>
      </c>
      <c r="E1275" s="17" t="str">
        <f>IF(SUM('Test Sample Data'!E$3:E$98)&gt;10,IF(AND(ISNUMBER('Test Sample Data'!E1274),'Test Sample Data'!E1274&lt;$B$1,'Test Sample Data'!E1274&gt;0),'Test Sample Data'!E1274,$B$1),"")</f>
        <v/>
      </c>
      <c r="F1275" s="17" t="str">
        <f>IF(SUM('Test Sample Data'!F$3:F$98)&gt;10,IF(AND(ISNUMBER('Test Sample Data'!F1274),'Test Sample Data'!F1274&lt;$B$1,'Test Sample Data'!F1274&gt;0),'Test Sample Data'!F1274,$B$1),"")</f>
        <v/>
      </c>
      <c r="G1275" s="17" t="str">
        <f>IF(SUM('Test Sample Data'!G$3:G$98)&gt;10,IF(AND(ISNUMBER('Test Sample Data'!G1274),'Test Sample Data'!G1274&lt;$B$1,'Test Sample Data'!G1274&gt;0),'Test Sample Data'!G1274,$B$1),"")</f>
        <v/>
      </c>
      <c r="H1275" s="17" t="str">
        <f>IF(SUM('Test Sample Data'!H$3:H$98)&gt;10,IF(AND(ISNUMBER('Test Sample Data'!H1274),'Test Sample Data'!H1274&lt;$B$1,'Test Sample Data'!H1274&gt;0),'Test Sample Data'!H1274,$B$1),"")</f>
        <v/>
      </c>
      <c r="I1275" s="17" t="str">
        <f>IF(SUM('Test Sample Data'!I$3:I$98)&gt;10,IF(AND(ISNUMBER('Test Sample Data'!I1274),'Test Sample Data'!I1274&lt;$B$1,'Test Sample Data'!I1274&gt;0),'Test Sample Data'!I1274,$B$1),"")</f>
        <v/>
      </c>
      <c r="J1275" s="17" t="str">
        <f>IF(SUM('Test Sample Data'!J$3:J$98)&gt;10,IF(AND(ISNUMBER('Test Sample Data'!J1274),'Test Sample Data'!J1274&lt;$B$1,'Test Sample Data'!J1274&gt;0),'Test Sample Data'!J1274,$B$1),"")</f>
        <v/>
      </c>
      <c r="K1275" s="17" t="str">
        <f>IF(SUM('Test Sample Data'!K$3:K$98)&gt;10,IF(AND(ISNUMBER('Test Sample Data'!K1274),'Test Sample Data'!K1274&lt;$B$1,'Test Sample Data'!K1274&gt;0),'Test Sample Data'!K1274,$B$1),"")</f>
        <v/>
      </c>
      <c r="L1275" s="17" t="str">
        <f>IF(SUM('Test Sample Data'!L$3:L$98)&gt;10,IF(AND(ISNUMBER('Test Sample Data'!L1274),'Test Sample Data'!L1274&lt;$B$1,'Test Sample Data'!L1274&gt;0),'Test Sample Data'!L1274,$B$1),"")</f>
        <v/>
      </c>
      <c r="M1275" s="17" t="str">
        <f>IF(SUM('Test Sample Data'!M$3:M$98)&gt;10,IF(AND(ISNUMBER('Test Sample Data'!M1274),'Test Sample Data'!M1274&lt;$B$1,'Test Sample Data'!M1274&gt;0),'Test Sample Data'!M1274,$B$1),"")</f>
        <v/>
      </c>
      <c r="N1275" s="17" t="str">
        <f>'Gene Table'!E1274</f>
        <v>hsa-miR-4489</v>
      </c>
      <c r="O1275" s="17" t="str">
        <f>'Gene Table'!B1274</f>
        <v>E24</v>
      </c>
      <c r="P1275" s="17" t="str">
        <f>IF(SUM('Control Sample Data'!D$3:D$98)&gt;10,IF(AND(ISNUMBER('Control Sample Data'!D1274),'Control Sample Data'!D1274&lt;$B$1,'Control Sample Data'!D1274&gt;0),'Control Sample Data'!D1274,$B$1),"")</f>
        <v/>
      </c>
      <c r="Q1275" s="17" t="str">
        <f>IF(SUM('Control Sample Data'!E$3:E$98)&gt;10,IF(AND(ISNUMBER('Control Sample Data'!E1274),'Control Sample Data'!E1274&lt;$B$1,'Control Sample Data'!E1274&gt;0),'Control Sample Data'!E1274,$B$1),"")</f>
        <v/>
      </c>
      <c r="R1275" s="17" t="str">
        <f>IF(SUM('Control Sample Data'!F$3:F$98)&gt;10,IF(AND(ISNUMBER('Control Sample Data'!F1274),'Control Sample Data'!F1274&lt;$B$1,'Control Sample Data'!F1274&gt;0),'Control Sample Data'!F1274,$B$1),"")</f>
        <v/>
      </c>
      <c r="S1275" s="17" t="str">
        <f>IF(SUM('Control Sample Data'!G$3:G$98)&gt;10,IF(AND(ISNUMBER('Control Sample Data'!G1274),'Control Sample Data'!G1274&lt;$B$1,'Control Sample Data'!G1274&gt;0),'Control Sample Data'!G1274,$B$1),"")</f>
        <v/>
      </c>
      <c r="T1275" s="17" t="str">
        <f>IF(SUM('Control Sample Data'!H$3:H$98)&gt;10,IF(AND(ISNUMBER('Control Sample Data'!H1274),'Control Sample Data'!H1274&lt;$B$1,'Control Sample Data'!H1274&gt;0),'Control Sample Data'!H1274,$B$1),"")</f>
        <v/>
      </c>
      <c r="U1275" s="17" t="str">
        <f>IF(SUM('Control Sample Data'!I$3:I$98)&gt;10,IF(AND(ISNUMBER('Control Sample Data'!I1274),'Control Sample Data'!I1274&lt;$B$1,'Control Sample Data'!I1274&gt;0),'Control Sample Data'!I1274,$B$1),"")</f>
        <v/>
      </c>
      <c r="V1275" s="17" t="str">
        <f>IF(SUM('Control Sample Data'!J$3:J$98)&gt;10,IF(AND(ISNUMBER('Control Sample Data'!J1274),'Control Sample Data'!J1274&lt;$B$1,'Control Sample Data'!J1274&gt;0),'Control Sample Data'!J1274,$B$1),"")</f>
        <v/>
      </c>
      <c r="W1275" s="17" t="str">
        <f>IF(SUM('Control Sample Data'!K$3:K$98)&gt;10,IF(AND(ISNUMBER('Control Sample Data'!K1274),'Control Sample Data'!K1274&lt;$B$1,'Control Sample Data'!K1274&gt;0),'Control Sample Data'!K1274,$B$1),"")</f>
        <v/>
      </c>
      <c r="X1275" s="17" t="str">
        <f>IF(SUM('Control Sample Data'!L$3:L$98)&gt;10,IF(AND(ISNUMBER('Control Sample Data'!L1274),'Control Sample Data'!L1274&lt;$B$1,'Control Sample Data'!L1274&gt;0),'Control Sample Data'!L1274,$B$1),"")</f>
        <v/>
      </c>
      <c r="Y1275" s="17" t="str">
        <f>IF(SUM('Control Sample Data'!M$3:M$98)&gt;10,IF(AND(ISNUMBER('Control Sample Data'!M1274),'Control Sample Data'!M1274&lt;$B$1,'Control Sample Data'!M1274&gt;0),'Control Sample Data'!M1274,$B$1),"")</f>
        <v/>
      </c>
      <c r="AT1275" s="36" t="str">
        <f t="shared" si="833"/>
        <v/>
      </c>
      <c r="AU1275" s="36" t="str">
        <f t="shared" si="834"/>
        <v/>
      </c>
      <c r="AV1275" s="36" t="str">
        <f t="shared" si="835"/>
        <v/>
      </c>
      <c r="AW1275" s="36" t="str">
        <f t="shared" si="836"/>
        <v/>
      </c>
      <c r="AX1275" s="36" t="str">
        <f t="shared" si="837"/>
        <v/>
      </c>
      <c r="AY1275" s="36" t="str">
        <f t="shared" si="838"/>
        <v/>
      </c>
      <c r="AZ1275" s="36" t="str">
        <f t="shared" si="839"/>
        <v/>
      </c>
      <c r="BA1275" s="36" t="str">
        <f t="shared" si="840"/>
        <v/>
      </c>
      <c r="BB1275" s="36" t="str">
        <f t="shared" si="841"/>
        <v/>
      </c>
      <c r="BC1275" s="36" t="str">
        <f t="shared" si="842"/>
        <v/>
      </c>
      <c r="BD1275" s="36" t="str">
        <f t="shared" si="843"/>
        <v/>
      </c>
      <c r="BE1275" s="36" t="str">
        <f t="shared" si="844"/>
        <v/>
      </c>
      <c r="BF1275" s="36" t="str">
        <f t="shared" si="845"/>
        <v/>
      </c>
      <c r="BG1275" s="36" t="str">
        <f t="shared" si="846"/>
        <v/>
      </c>
      <c r="BH1275" s="36" t="str">
        <f t="shared" si="847"/>
        <v/>
      </c>
      <c r="BI1275" s="36" t="str">
        <f t="shared" si="848"/>
        <v/>
      </c>
      <c r="BJ1275" s="36" t="str">
        <f t="shared" si="849"/>
        <v/>
      </c>
      <c r="BK1275" s="36" t="str">
        <f t="shared" si="850"/>
        <v/>
      </c>
      <c r="BL1275" s="36" t="str">
        <f t="shared" si="851"/>
        <v/>
      </c>
      <c r="BM1275" s="36" t="str">
        <f t="shared" si="852"/>
        <v/>
      </c>
      <c r="BN1275" s="38" t="e">
        <f t="shared" si="811"/>
        <v>#DIV/0!</v>
      </c>
      <c r="BO1275" s="38" t="e">
        <f t="shared" si="812"/>
        <v>#DIV/0!</v>
      </c>
      <c r="BP1275" s="39" t="str">
        <f t="shared" si="813"/>
        <v/>
      </c>
      <c r="BQ1275" s="39" t="str">
        <f t="shared" si="814"/>
        <v/>
      </c>
      <c r="BR1275" s="39" t="str">
        <f t="shared" si="815"/>
        <v/>
      </c>
      <c r="BS1275" s="39" t="str">
        <f t="shared" si="816"/>
        <v/>
      </c>
      <c r="BT1275" s="39" t="str">
        <f t="shared" si="817"/>
        <v/>
      </c>
      <c r="BU1275" s="39" t="str">
        <f t="shared" si="818"/>
        <v/>
      </c>
      <c r="BV1275" s="39" t="str">
        <f t="shared" si="819"/>
        <v/>
      </c>
      <c r="BW1275" s="39" t="str">
        <f t="shared" si="820"/>
        <v/>
      </c>
      <c r="BX1275" s="39" t="str">
        <f t="shared" si="821"/>
        <v/>
      </c>
      <c r="BY1275" s="39" t="str">
        <f t="shared" si="822"/>
        <v/>
      </c>
      <c r="BZ1275" s="39" t="str">
        <f t="shared" si="823"/>
        <v/>
      </c>
      <c r="CA1275" s="39" t="str">
        <f t="shared" si="824"/>
        <v/>
      </c>
      <c r="CB1275" s="39" t="str">
        <f t="shared" si="825"/>
        <v/>
      </c>
      <c r="CC1275" s="39" t="str">
        <f t="shared" si="826"/>
        <v/>
      </c>
      <c r="CD1275" s="39" t="str">
        <f t="shared" si="827"/>
        <v/>
      </c>
      <c r="CE1275" s="39" t="str">
        <f t="shared" si="828"/>
        <v/>
      </c>
      <c r="CF1275" s="39" t="str">
        <f t="shared" si="829"/>
        <v/>
      </c>
      <c r="CG1275" s="39" t="str">
        <f t="shared" si="830"/>
        <v/>
      </c>
      <c r="CH1275" s="39" t="str">
        <f t="shared" si="831"/>
        <v/>
      </c>
      <c r="CI1275" s="39" t="str">
        <f t="shared" si="832"/>
        <v/>
      </c>
    </row>
    <row r="1276" spans="1:87">
      <c r="A1276" s="18"/>
      <c r="B1276" s="15" t="str">
        <f>'Gene Table'!E1275</f>
        <v>hsa-miR-4648</v>
      </c>
      <c r="C1276" s="15" t="str">
        <f>'Gene Table'!B1275</f>
        <v>F01</v>
      </c>
      <c r="D1276" s="16" t="str">
        <f>IF(SUM('Test Sample Data'!D$3:D$98)&gt;10,IF(AND(ISNUMBER('Test Sample Data'!D1275),'Test Sample Data'!D1275&lt;$B$1,'Test Sample Data'!D1275&gt;0),'Test Sample Data'!D1275,$B$1),"")</f>
        <v/>
      </c>
      <c r="E1276" s="17" t="str">
        <f>IF(SUM('Test Sample Data'!E$3:E$98)&gt;10,IF(AND(ISNUMBER('Test Sample Data'!E1275),'Test Sample Data'!E1275&lt;$B$1,'Test Sample Data'!E1275&gt;0),'Test Sample Data'!E1275,$B$1),"")</f>
        <v/>
      </c>
      <c r="F1276" s="17" t="str">
        <f>IF(SUM('Test Sample Data'!F$3:F$98)&gt;10,IF(AND(ISNUMBER('Test Sample Data'!F1275),'Test Sample Data'!F1275&lt;$B$1,'Test Sample Data'!F1275&gt;0),'Test Sample Data'!F1275,$B$1),"")</f>
        <v/>
      </c>
      <c r="G1276" s="17" t="str">
        <f>IF(SUM('Test Sample Data'!G$3:G$98)&gt;10,IF(AND(ISNUMBER('Test Sample Data'!G1275),'Test Sample Data'!G1275&lt;$B$1,'Test Sample Data'!G1275&gt;0),'Test Sample Data'!G1275,$B$1),"")</f>
        <v/>
      </c>
      <c r="H1276" s="17" t="str">
        <f>IF(SUM('Test Sample Data'!H$3:H$98)&gt;10,IF(AND(ISNUMBER('Test Sample Data'!H1275),'Test Sample Data'!H1275&lt;$B$1,'Test Sample Data'!H1275&gt;0),'Test Sample Data'!H1275,$B$1),"")</f>
        <v/>
      </c>
      <c r="I1276" s="17" t="str">
        <f>IF(SUM('Test Sample Data'!I$3:I$98)&gt;10,IF(AND(ISNUMBER('Test Sample Data'!I1275),'Test Sample Data'!I1275&lt;$B$1,'Test Sample Data'!I1275&gt;0),'Test Sample Data'!I1275,$B$1),"")</f>
        <v/>
      </c>
      <c r="J1276" s="17" t="str">
        <f>IF(SUM('Test Sample Data'!J$3:J$98)&gt;10,IF(AND(ISNUMBER('Test Sample Data'!J1275),'Test Sample Data'!J1275&lt;$B$1,'Test Sample Data'!J1275&gt;0),'Test Sample Data'!J1275,$B$1),"")</f>
        <v/>
      </c>
      <c r="K1276" s="17" t="str">
        <f>IF(SUM('Test Sample Data'!K$3:K$98)&gt;10,IF(AND(ISNUMBER('Test Sample Data'!K1275),'Test Sample Data'!K1275&lt;$B$1,'Test Sample Data'!K1275&gt;0),'Test Sample Data'!K1275,$B$1),"")</f>
        <v/>
      </c>
      <c r="L1276" s="17" t="str">
        <f>IF(SUM('Test Sample Data'!L$3:L$98)&gt;10,IF(AND(ISNUMBER('Test Sample Data'!L1275),'Test Sample Data'!L1275&lt;$B$1,'Test Sample Data'!L1275&gt;0),'Test Sample Data'!L1275,$B$1),"")</f>
        <v/>
      </c>
      <c r="M1276" s="17" t="str">
        <f>IF(SUM('Test Sample Data'!M$3:M$98)&gt;10,IF(AND(ISNUMBER('Test Sample Data'!M1275),'Test Sample Data'!M1275&lt;$B$1,'Test Sample Data'!M1275&gt;0),'Test Sample Data'!M1275,$B$1),"")</f>
        <v/>
      </c>
      <c r="N1276" s="17" t="str">
        <f>'Gene Table'!E1275</f>
        <v>hsa-miR-4648</v>
      </c>
      <c r="O1276" s="17" t="str">
        <f>'Gene Table'!B1275</f>
        <v>F01</v>
      </c>
      <c r="P1276" s="17" t="str">
        <f>IF(SUM('Control Sample Data'!D$3:D$98)&gt;10,IF(AND(ISNUMBER('Control Sample Data'!D1275),'Control Sample Data'!D1275&lt;$B$1,'Control Sample Data'!D1275&gt;0),'Control Sample Data'!D1275,$B$1),"")</f>
        <v/>
      </c>
      <c r="Q1276" s="17" t="str">
        <f>IF(SUM('Control Sample Data'!E$3:E$98)&gt;10,IF(AND(ISNUMBER('Control Sample Data'!E1275),'Control Sample Data'!E1275&lt;$B$1,'Control Sample Data'!E1275&gt;0),'Control Sample Data'!E1275,$B$1),"")</f>
        <v/>
      </c>
      <c r="R1276" s="17" t="str">
        <f>IF(SUM('Control Sample Data'!F$3:F$98)&gt;10,IF(AND(ISNUMBER('Control Sample Data'!F1275),'Control Sample Data'!F1275&lt;$B$1,'Control Sample Data'!F1275&gt;0),'Control Sample Data'!F1275,$B$1),"")</f>
        <v/>
      </c>
      <c r="S1276" s="17" t="str">
        <f>IF(SUM('Control Sample Data'!G$3:G$98)&gt;10,IF(AND(ISNUMBER('Control Sample Data'!G1275),'Control Sample Data'!G1275&lt;$B$1,'Control Sample Data'!G1275&gt;0),'Control Sample Data'!G1275,$B$1),"")</f>
        <v/>
      </c>
      <c r="T1276" s="17" t="str">
        <f>IF(SUM('Control Sample Data'!H$3:H$98)&gt;10,IF(AND(ISNUMBER('Control Sample Data'!H1275),'Control Sample Data'!H1275&lt;$B$1,'Control Sample Data'!H1275&gt;0),'Control Sample Data'!H1275,$B$1),"")</f>
        <v/>
      </c>
      <c r="U1276" s="17" t="str">
        <f>IF(SUM('Control Sample Data'!I$3:I$98)&gt;10,IF(AND(ISNUMBER('Control Sample Data'!I1275),'Control Sample Data'!I1275&lt;$B$1,'Control Sample Data'!I1275&gt;0),'Control Sample Data'!I1275,$B$1),"")</f>
        <v/>
      </c>
      <c r="V1276" s="17" t="str">
        <f>IF(SUM('Control Sample Data'!J$3:J$98)&gt;10,IF(AND(ISNUMBER('Control Sample Data'!J1275),'Control Sample Data'!J1275&lt;$B$1,'Control Sample Data'!J1275&gt;0),'Control Sample Data'!J1275,$B$1),"")</f>
        <v/>
      </c>
      <c r="W1276" s="17" t="str">
        <f>IF(SUM('Control Sample Data'!K$3:K$98)&gt;10,IF(AND(ISNUMBER('Control Sample Data'!K1275),'Control Sample Data'!K1275&lt;$B$1,'Control Sample Data'!K1275&gt;0),'Control Sample Data'!K1275,$B$1),"")</f>
        <v/>
      </c>
      <c r="X1276" s="17" t="str">
        <f>IF(SUM('Control Sample Data'!L$3:L$98)&gt;10,IF(AND(ISNUMBER('Control Sample Data'!L1275),'Control Sample Data'!L1275&lt;$B$1,'Control Sample Data'!L1275&gt;0),'Control Sample Data'!L1275,$B$1),"")</f>
        <v/>
      </c>
      <c r="Y1276" s="17" t="str">
        <f>IF(SUM('Control Sample Data'!M$3:M$98)&gt;10,IF(AND(ISNUMBER('Control Sample Data'!M1275),'Control Sample Data'!M1275&lt;$B$1,'Control Sample Data'!M1275&gt;0),'Control Sample Data'!M1275,$B$1),"")</f>
        <v/>
      </c>
      <c r="AT1276" s="36" t="str">
        <f t="shared" si="833"/>
        <v/>
      </c>
      <c r="AU1276" s="36" t="str">
        <f t="shared" si="834"/>
        <v/>
      </c>
      <c r="AV1276" s="36" t="str">
        <f t="shared" si="835"/>
        <v/>
      </c>
      <c r="AW1276" s="36" t="str">
        <f t="shared" si="836"/>
        <v/>
      </c>
      <c r="AX1276" s="36" t="str">
        <f t="shared" si="837"/>
        <v/>
      </c>
      <c r="AY1276" s="36" t="str">
        <f t="shared" si="838"/>
        <v/>
      </c>
      <c r="AZ1276" s="36" t="str">
        <f t="shared" si="839"/>
        <v/>
      </c>
      <c r="BA1276" s="36" t="str">
        <f t="shared" si="840"/>
        <v/>
      </c>
      <c r="BB1276" s="36" t="str">
        <f t="shared" si="841"/>
        <v/>
      </c>
      <c r="BC1276" s="36" t="str">
        <f t="shared" si="842"/>
        <v/>
      </c>
      <c r="BD1276" s="36" t="str">
        <f t="shared" si="843"/>
        <v/>
      </c>
      <c r="BE1276" s="36" t="str">
        <f t="shared" si="844"/>
        <v/>
      </c>
      <c r="BF1276" s="36" t="str">
        <f t="shared" si="845"/>
        <v/>
      </c>
      <c r="BG1276" s="36" t="str">
        <f t="shared" si="846"/>
        <v/>
      </c>
      <c r="BH1276" s="36" t="str">
        <f t="shared" si="847"/>
        <v/>
      </c>
      <c r="BI1276" s="36" t="str">
        <f t="shared" si="848"/>
        <v/>
      </c>
      <c r="BJ1276" s="36" t="str">
        <f t="shared" si="849"/>
        <v/>
      </c>
      <c r="BK1276" s="36" t="str">
        <f t="shared" si="850"/>
        <v/>
      </c>
      <c r="BL1276" s="36" t="str">
        <f t="shared" si="851"/>
        <v/>
      </c>
      <c r="BM1276" s="36" t="str">
        <f t="shared" si="852"/>
        <v/>
      </c>
      <c r="BN1276" s="38" t="e">
        <f t="shared" si="811"/>
        <v>#DIV/0!</v>
      </c>
      <c r="BO1276" s="38" t="e">
        <f t="shared" si="812"/>
        <v>#DIV/0!</v>
      </c>
      <c r="BP1276" s="39" t="str">
        <f t="shared" si="813"/>
        <v/>
      </c>
      <c r="BQ1276" s="39" t="str">
        <f t="shared" si="814"/>
        <v/>
      </c>
      <c r="BR1276" s="39" t="str">
        <f t="shared" si="815"/>
        <v/>
      </c>
      <c r="BS1276" s="39" t="str">
        <f t="shared" si="816"/>
        <v/>
      </c>
      <c r="BT1276" s="39" t="str">
        <f t="shared" si="817"/>
        <v/>
      </c>
      <c r="BU1276" s="39" t="str">
        <f t="shared" si="818"/>
        <v/>
      </c>
      <c r="BV1276" s="39" t="str">
        <f t="shared" si="819"/>
        <v/>
      </c>
      <c r="BW1276" s="39" t="str">
        <f t="shared" si="820"/>
        <v/>
      </c>
      <c r="BX1276" s="39" t="str">
        <f t="shared" si="821"/>
        <v/>
      </c>
      <c r="BY1276" s="39" t="str">
        <f t="shared" si="822"/>
        <v/>
      </c>
      <c r="BZ1276" s="39" t="str">
        <f t="shared" si="823"/>
        <v/>
      </c>
      <c r="CA1276" s="39" t="str">
        <f t="shared" si="824"/>
        <v/>
      </c>
      <c r="CB1276" s="39" t="str">
        <f t="shared" si="825"/>
        <v/>
      </c>
      <c r="CC1276" s="39" t="str">
        <f t="shared" si="826"/>
        <v/>
      </c>
      <c r="CD1276" s="39" t="str">
        <f t="shared" si="827"/>
        <v/>
      </c>
      <c r="CE1276" s="39" t="str">
        <f t="shared" si="828"/>
        <v/>
      </c>
      <c r="CF1276" s="39" t="str">
        <f t="shared" si="829"/>
        <v/>
      </c>
      <c r="CG1276" s="39" t="str">
        <f t="shared" si="830"/>
        <v/>
      </c>
      <c r="CH1276" s="39" t="str">
        <f t="shared" si="831"/>
        <v/>
      </c>
      <c r="CI1276" s="39" t="str">
        <f t="shared" si="832"/>
        <v/>
      </c>
    </row>
    <row r="1277" spans="1:87">
      <c r="A1277" s="18"/>
      <c r="B1277" s="15" t="str">
        <f>'Gene Table'!E1276</f>
        <v>hsa-miR-4701-3p</v>
      </c>
      <c r="C1277" s="15" t="str">
        <f>'Gene Table'!B1276</f>
        <v>F02</v>
      </c>
      <c r="D1277" s="16" t="str">
        <f>IF(SUM('Test Sample Data'!D$3:D$98)&gt;10,IF(AND(ISNUMBER('Test Sample Data'!D1276),'Test Sample Data'!D1276&lt;$B$1,'Test Sample Data'!D1276&gt;0),'Test Sample Data'!D1276,$B$1),"")</f>
        <v/>
      </c>
      <c r="E1277" s="17" t="str">
        <f>IF(SUM('Test Sample Data'!E$3:E$98)&gt;10,IF(AND(ISNUMBER('Test Sample Data'!E1276),'Test Sample Data'!E1276&lt;$B$1,'Test Sample Data'!E1276&gt;0),'Test Sample Data'!E1276,$B$1),"")</f>
        <v/>
      </c>
      <c r="F1277" s="17" t="str">
        <f>IF(SUM('Test Sample Data'!F$3:F$98)&gt;10,IF(AND(ISNUMBER('Test Sample Data'!F1276),'Test Sample Data'!F1276&lt;$B$1,'Test Sample Data'!F1276&gt;0),'Test Sample Data'!F1276,$B$1),"")</f>
        <v/>
      </c>
      <c r="G1277" s="17" t="str">
        <f>IF(SUM('Test Sample Data'!G$3:G$98)&gt;10,IF(AND(ISNUMBER('Test Sample Data'!G1276),'Test Sample Data'!G1276&lt;$B$1,'Test Sample Data'!G1276&gt;0),'Test Sample Data'!G1276,$B$1),"")</f>
        <v/>
      </c>
      <c r="H1277" s="17" t="str">
        <f>IF(SUM('Test Sample Data'!H$3:H$98)&gt;10,IF(AND(ISNUMBER('Test Sample Data'!H1276),'Test Sample Data'!H1276&lt;$B$1,'Test Sample Data'!H1276&gt;0),'Test Sample Data'!H1276,$B$1),"")</f>
        <v/>
      </c>
      <c r="I1277" s="17" t="str">
        <f>IF(SUM('Test Sample Data'!I$3:I$98)&gt;10,IF(AND(ISNUMBER('Test Sample Data'!I1276),'Test Sample Data'!I1276&lt;$B$1,'Test Sample Data'!I1276&gt;0),'Test Sample Data'!I1276,$B$1),"")</f>
        <v/>
      </c>
      <c r="J1277" s="17" t="str">
        <f>IF(SUM('Test Sample Data'!J$3:J$98)&gt;10,IF(AND(ISNUMBER('Test Sample Data'!J1276),'Test Sample Data'!J1276&lt;$B$1,'Test Sample Data'!J1276&gt;0),'Test Sample Data'!J1276,$B$1),"")</f>
        <v/>
      </c>
      <c r="K1277" s="17" t="str">
        <f>IF(SUM('Test Sample Data'!K$3:K$98)&gt;10,IF(AND(ISNUMBER('Test Sample Data'!K1276),'Test Sample Data'!K1276&lt;$B$1,'Test Sample Data'!K1276&gt;0),'Test Sample Data'!K1276,$B$1),"")</f>
        <v/>
      </c>
      <c r="L1277" s="17" t="str">
        <f>IF(SUM('Test Sample Data'!L$3:L$98)&gt;10,IF(AND(ISNUMBER('Test Sample Data'!L1276),'Test Sample Data'!L1276&lt;$B$1,'Test Sample Data'!L1276&gt;0),'Test Sample Data'!L1276,$B$1),"")</f>
        <v/>
      </c>
      <c r="M1277" s="17" t="str">
        <f>IF(SUM('Test Sample Data'!M$3:M$98)&gt;10,IF(AND(ISNUMBER('Test Sample Data'!M1276),'Test Sample Data'!M1276&lt;$B$1,'Test Sample Data'!M1276&gt;0),'Test Sample Data'!M1276,$B$1),"")</f>
        <v/>
      </c>
      <c r="N1277" s="17" t="str">
        <f>'Gene Table'!E1276</f>
        <v>hsa-miR-4701-3p</v>
      </c>
      <c r="O1277" s="17" t="str">
        <f>'Gene Table'!B1276</f>
        <v>F02</v>
      </c>
      <c r="P1277" s="17" t="str">
        <f>IF(SUM('Control Sample Data'!D$3:D$98)&gt;10,IF(AND(ISNUMBER('Control Sample Data'!D1276),'Control Sample Data'!D1276&lt;$B$1,'Control Sample Data'!D1276&gt;0),'Control Sample Data'!D1276,$B$1),"")</f>
        <v/>
      </c>
      <c r="Q1277" s="17" t="str">
        <f>IF(SUM('Control Sample Data'!E$3:E$98)&gt;10,IF(AND(ISNUMBER('Control Sample Data'!E1276),'Control Sample Data'!E1276&lt;$B$1,'Control Sample Data'!E1276&gt;0),'Control Sample Data'!E1276,$B$1),"")</f>
        <v/>
      </c>
      <c r="R1277" s="17" t="str">
        <f>IF(SUM('Control Sample Data'!F$3:F$98)&gt;10,IF(AND(ISNUMBER('Control Sample Data'!F1276),'Control Sample Data'!F1276&lt;$B$1,'Control Sample Data'!F1276&gt;0),'Control Sample Data'!F1276,$B$1),"")</f>
        <v/>
      </c>
      <c r="S1277" s="17" t="str">
        <f>IF(SUM('Control Sample Data'!G$3:G$98)&gt;10,IF(AND(ISNUMBER('Control Sample Data'!G1276),'Control Sample Data'!G1276&lt;$B$1,'Control Sample Data'!G1276&gt;0),'Control Sample Data'!G1276,$B$1),"")</f>
        <v/>
      </c>
      <c r="T1277" s="17" t="str">
        <f>IF(SUM('Control Sample Data'!H$3:H$98)&gt;10,IF(AND(ISNUMBER('Control Sample Data'!H1276),'Control Sample Data'!H1276&lt;$B$1,'Control Sample Data'!H1276&gt;0),'Control Sample Data'!H1276,$B$1),"")</f>
        <v/>
      </c>
      <c r="U1277" s="17" t="str">
        <f>IF(SUM('Control Sample Data'!I$3:I$98)&gt;10,IF(AND(ISNUMBER('Control Sample Data'!I1276),'Control Sample Data'!I1276&lt;$B$1,'Control Sample Data'!I1276&gt;0),'Control Sample Data'!I1276,$B$1),"")</f>
        <v/>
      </c>
      <c r="V1277" s="17" t="str">
        <f>IF(SUM('Control Sample Data'!J$3:J$98)&gt;10,IF(AND(ISNUMBER('Control Sample Data'!J1276),'Control Sample Data'!J1276&lt;$B$1,'Control Sample Data'!J1276&gt;0),'Control Sample Data'!J1276,$B$1),"")</f>
        <v/>
      </c>
      <c r="W1277" s="17" t="str">
        <f>IF(SUM('Control Sample Data'!K$3:K$98)&gt;10,IF(AND(ISNUMBER('Control Sample Data'!K1276),'Control Sample Data'!K1276&lt;$B$1,'Control Sample Data'!K1276&gt;0),'Control Sample Data'!K1276,$B$1),"")</f>
        <v/>
      </c>
      <c r="X1277" s="17" t="str">
        <f>IF(SUM('Control Sample Data'!L$3:L$98)&gt;10,IF(AND(ISNUMBER('Control Sample Data'!L1276),'Control Sample Data'!L1276&lt;$B$1,'Control Sample Data'!L1276&gt;0),'Control Sample Data'!L1276,$B$1),"")</f>
        <v/>
      </c>
      <c r="Y1277" s="17" t="str">
        <f>IF(SUM('Control Sample Data'!M$3:M$98)&gt;10,IF(AND(ISNUMBER('Control Sample Data'!M1276),'Control Sample Data'!M1276&lt;$B$1,'Control Sample Data'!M1276&gt;0),'Control Sample Data'!M1276,$B$1),"")</f>
        <v/>
      </c>
      <c r="AT1277" s="36" t="str">
        <f t="shared" si="833"/>
        <v/>
      </c>
      <c r="AU1277" s="36" t="str">
        <f t="shared" si="834"/>
        <v/>
      </c>
      <c r="AV1277" s="36" t="str">
        <f t="shared" si="835"/>
        <v/>
      </c>
      <c r="AW1277" s="36" t="str">
        <f t="shared" si="836"/>
        <v/>
      </c>
      <c r="AX1277" s="36" t="str">
        <f t="shared" si="837"/>
        <v/>
      </c>
      <c r="AY1277" s="36" t="str">
        <f t="shared" si="838"/>
        <v/>
      </c>
      <c r="AZ1277" s="36" t="str">
        <f t="shared" si="839"/>
        <v/>
      </c>
      <c r="BA1277" s="36" t="str">
        <f t="shared" si="840"/>
        <v/>
      </c>
      <c r="BB1277" s="36" t="str">
        <f t="shared" si="841"/>
        <v/>
      </c>
      <c r="BC1277" s="36" t="str">
        <f t="shared" si="842"/>
        <v/>
      </c>
      <c r="BD1277" s="36" t="str">
        <f t="shared" si="843"/>
        <v/>
      </c>
      <c r="BE1277" s="36" t="str">
        <f t="shared" si="844"/>
        <v/>
      </c>
      <c r="BF1277" s="36" t="str">
        <f t="shared" si="845"/>
        <v/>
      </c>
      <c r="BG1277" s="36" t="str">
        <f t="shared" si="846"/>
        <v/>
      </c>
      <c r="BH1277" s="36" t="str">
        <f t="shared" si="847"/>
        <v/>
      </c>
      <c r="BI1277" s="36" t="str">
        <f t="shared" si="848"/>
        <v/>
      </c>
      <c r="BJ1277" s="36" t="str">
        <f t="shared" si="849"/>
        <v/>
      </c>
      <c r="BK1277" s="36" t="str">
        <f t="shared" si="850"/>
        <v/>
      </c>
      <c r="BL1277" s="36" t="str">
        <f t="shared" si="851"/>
        <v/>
      </c>
      <c r="BM1277" s="36" t="str">
        <f t="shared" si="852"/>
        <v/>
      </c>
      <c r="BN1277" s="38" t="e">
        <f t="shared" si="811"/>
        <v>#DIV/0!</v>
      </c>
      <c r="BO1277" s="38" t="e">
        <f t="shared" si="812"/>
        <v>#DIV/0!</v>
      </c>
      <c r="BP1277" s="39" t="str">
        <f t="shared" si="813"/>
        <v/>
      </c>
      <c r="BQ1277" s="39" t="str">
        <f t="shared" si="814"/>
        <v/>
      </c>
      <c r="BR1277" s="39" t="str">
        <f t="shared" si="815"/>
        <v/>
      </c>
      <c r="BS1277" s="39" t="str">
        <f t="shared" si="816"/>
        <v/>
      </c>
      <c r="BT1277" s="39" t="str">
        <f t="shared" si="817"/>
        <v/>
      </c>
      <c r="BU1277" s="39" t="str">
        <f t="shared" si="818"/>
        <v/>
      </c>
      <c r="BV1277" s="39" t="str">
        <f t="shared" si="819"/>
        <v/>
      </c>
      <c r="BW1277" s="39" t="str">
        <f t="shared" si="820"/>
        <v/>
      </c>
      <c r="BX1277" s="39" t="str">
        <f t="shared" si="821"/>
        <v/>
      </c>
      <c r="BY1277" s="39" t="str">
        <f t="shared" si="822"/>
        <v/>
      </c>
      <c r="BZ1277" s="39" t="str">
        <f t="shared" si="823"/>
        <v/>
      </c>
      <c r="CA1277" s="39" t="str">
        <f t="shared" si="824"/>
        <v/>
      </c>
      <c r="CB1277" s="39" t="str">
        <f t="shared" si="825"/>
        <v/>
      </c>
      <c r="CC1277" s="39" t="str">
        <f t="shared" si="826"/>
        <v/>
      </c>
      <c r="CD1277" s="39" t="str">
        <f t="shared" si="827"/>
        <v/>
      </c>
      <c r="CE1277" s="39" t="str">
        <f t="shared" si="828"/>
        <v/>
      </c>
      <c r="CF1277" s="39" t="str">
        <f t="shared" si="829"/>
        <v/>
      </c>
      <c r="CG1277" s="39" t="str">
        <f t="shared" si="830"/>
        <v/>
      </c>
      <c r="CH1277" s="39" t="str">
        <f t="shared" si="831"/>
        <v/>
      </c>
      <c r="CI1277" s="39" t="str">
        <f t="shared" si="832"/>
        <v/>
      </c>
    </row>
    <row r="1278" spans="1:87">
      <c r="A1278" s="18"/>
      <c r="B1278" s="15" t="str">
        <f>'Gene Table'!E1277</f>
        <v>hsa-miR-4649-5p</v>
      </c>
      <c r="C1278" s="15" t="str">
        <f>'Gene Table'!B1277</f>
        <v>F03</v>
      </c>
      <c r="D1278" s="16" t="str">
        <f>IF(SUM('Test Sample Data'!D$3:D$98)&gt;10,IF(AND(ISNUMBER('Test Sample Data'!D1277),'Test Sample Data'!D1277&lt;$B$1,'Test Sample Data'!D1277&gt;0),'Test Sample Data'!D1277,$B$1),"")</f>
        <v/>
      </c>
      <c r="E1278" s="17" t="str">
        <f>IF(SUM('Test Sample Data'!E$3:E$98)&gt;10,IF(AND(ISNUMBER('Test Sample Data'!E1277),'Test Sample Data'!E1277&lt;$B$1,'Test Sample Data'!E1277&gt;0),'Test Sample Data'!E1277,$B$1),"")</f>
        <v/>
      </c>
      <c r="F1278" s="17" t="str">
        <f>IF(SUM('Test Sample Data'!F$3:F$98)&gt;10,IF(AND(ISNUMBER('Test Sample Data'!F1277),'Test Sample Data'!F1277&lt;$B$1,'Test Sample Data'!F1277&gt;0),'Test Sample Data'!F1277,$B$1),"")</f>
        <v/>
      </c>
      <c r="G1278" s="17" t="str">
        <f>IF(SUM('Test Sample Data'!G$3:G$98)&gt;10,IF(AND(ISNUMBER('Test Sample Data'!G1277),'Test Sample Data'!G1277&lt;$B$1,'Test Sample Data'!G1277&gt;0),'Test Sample Data'!G1277,$B$1),"")</f>
        <v/>
      </c>
      <c r="H1278" s="17" t="str">
        <f>IF(SUM('Test Sample Data'!H$3:H$98)&gt;10,IF(AND(ISNUMBER('Test Sample Data'!H1277),'Test Sample Data'!H1277&lt;$B$1,'Test Sample Data'!H1277&gt;0),'Test Sample Data'!H1277,$B$1),"")</f>
        <v/>
      </c>
      <c r="I1278" s="17" t="str">
        <f>IF(SUM('Test Sample Data'!I$3:I$98)&gt;10,IF(AND(ISNUMBER('Test Sample Data'!I1277),'Test Sample Data'!I1277&lt;$B$1,'Test Sample Data'!I1277&gt;0),'Test Sample Data'!I1277,$B$1),"")</f>
        <v/>
      </c>
      <c r="J1278" s="17" t="str">
        <f>IF(SUM('Test Sample Data'!J$3:J$98)&gt;10,IF(AND(ISNUMBER('Test Sample Data'!J1277),'Test Sample Data'!J1277&lt;$B$1,'Test Sample Data'!J1277&gt;0),'Test Sample Data'!J1277,$B$1),"")</f>
        <v/>
      </c>
      <c r="K1278" s="17" t="str">
        <f>IF(SUM('Test Sample Data'!K$3:K$98)&gt;10,IF(AND(ISNUMBER('Test Sample Data'!K1277),'Test Sample Data'!K1277&lt;$B$1,'Test Sample Data'!K1277&gt;0),'Test Sample Data'!K1277,$B$1),"")</f>
        <v/>
      </c>
      <c r="L1278" s="17" t="str">
        <f>IF(SUM('Test Sample Data'!L$3:L$98)&gt;10,IF(AND(ISNUMBER('Test Sample Data'!L1277),'Test Sample Data'!L1277&lt;$B$1,'Test Sample Data'!L1277&gt;0),'Test Sample Data'!L1277,$B$1),"")</f>
        <v/>
      </c>
      <c r="M1278" s="17" t="str">
        <f>IF(SUM('Test Sample Data'!M$3:M$98)&gt;10,IF(AND(ISNUMBER('Test Sample Data'!M1277),'Test Sample Data'!M1277&lt;$B$1,'Test Sample Data'!M1277&gt;0),'Test Sample Data'!M1277,$B$1),"")</f>
        <v/>
      </c>
      <c r="N1278" s="17" t="str">
        <f>'Gene Table'!E1277</f>
        <v>hsa-miR-4649-5p</v>
      </c>
      <c r="O1278" s="17" t="str">
        <f>'Gene Table'!B1277</f>
        <v>F03</v>
      </c>
      <c r="P1278" s="17" t="str">
        <f>IF(SUM('Control Sample Data'!D$3:D$98)&gt;10,IF(AND(ISNUMBER('Control Sample Data'!D1277),'Control Sample Data'!D1277&lt;$B$1,'Control Sample Data'!D1277&gt;0),'Control Sample Data'!D1277,$B$1),"")</f>
        <v/>
      </c>
      <c r="Q1278" s="17" t="str">
        <f>IF(SUM('Control Sample Data'!E$3:E$98)&gt;10,IF(AND(ISNUMBER('Control Sample Data'!E1277),'Control Sample Data'!E1277&lt;$B$1,'Control Sample Data'!E1277&gt;0),'Control Sample Data'!E1277,$B$1),"")</f>
        <v/>
      </c>
      <c r="R1278" s="17" t="str">
        <f>IF(SUM('Control Sample Data'!F$3:F$98)&gt;10,IF(AND(ISNUMBER('Control Sample Data'!F1277),'Control Sample Data'!F1277&lt;$B$1,'Control Sample Data'!F1277&gt;0),'Control Sample Data'!F1277,$B$1),"")</f>
        <v/>
      </c>
      <c r="S1278" s="17" t="str">
        <f>IF(SUM('Control Sample Data'!G$3:G$98)&gt;10,IF(AND(ISNUMBER('Control Sample Data'!G1277),'Control Sample Data'!G1277&lt;$B$1,'Control Sample Data'!G1277&gt;0),'Control Sample Data'!G1277,$B$1),"")</f>
        <v/>
      </c>
      <c r="T1278" s="17" t="str">
        <f>IF(SUM('Control Sample Data'!H$3:H$98)&gt;10,IF(AND(ISNUMBER('Control Sample Data'!H1277),'Control Sample Data'!H1277&lt;$B$1,'Control Sample Data'!H1277&gt;0),'Control Sample Data'!H1277,$B$1),"")</f>
        <v/>
      </c>
      <c r="U1278" s="17" t="str">
        <f>IF(SUM('Control Sample Data'!I$3:I$98)&gt;10,IF(AND(ISNUMBER('Control Sample Data'!I1277),'Control Sample Data'!I1277&lt;$B$1,'Control Sample Data'!I1277&gt;0),'Control Sample Data'!I1277,$B$1),"")</f>
        <v/>
      </c>
      <c r="V1278" s="17" t="str">
        <f>IF(SUM('Control Sample Data'!J$3:J$98)&gt;10,IF(AND(ISNUMBER('Control Sample Data'!J1277),'Control Sample Data'!J1277&lt;$B$1,'Control Sample Data'!J1277&gt;0),'Control Sample Data'!J1277,$B$1),"")</f>
        <v/>
      </c>
      <c r="W1278" s="17" t="str">
        <f>IF(SUM('Control Sample Data'!K$3:K$98)&gt;10,IF(AND(ISNUMBER('Control Sample Data'!K1277),'Control Sample Data'!K1277&lt;$B$1,'Control Sample Data'!K1277&gt;0),'Control Sample Data'!K1277,$B$1),"")</f>
        <v/>
      </c>
      <c r="X1278" s="17" t="str">
        <f>IF(SUM('Control Sample Data'!L$3:L$98)&gt;10,IF(AND(ISNUMBER('Control Sample Data'!L1277),'Control Sample Data'!L1277&lt;$B$1,'Control Sample Data'!L1277&gt;0),'Control Sample Data'!L1277,$B$1),"")</f>
        <v/>
      </c>
      <c r="Y1278" s="17" t="str">
        <f>IF(SUM('Control Sample Data'!M$3:M$98)&gt;10,IF(AND(ISNUMBER('Control Sample Data'!M1277),'Control Sample Data'!M1277&lt;$B$1,'Control Sample Data'!M1277&gt;0),'Control Sample Data'!M1277,$B$1),"")</f>
        <v/>
      </c>
      <c r="AT1278" s="36" t="str">
        <f t="shared" si="833"/>
        <v/>
      </c>
      <c r="AU1278" s="36" t="str">
        <f t="shared" si="834"/>
        <v/>
      </c>
      <c r="AV1278" s="36" t="str">
        <f t="shared" si="835"/>
        <v/>
      </c>
      <c r="AW1278" s="36" t="str">
        <f t="shared" si="836"/>
        <v/>
      </c>
      <c r="AX1278" s="36" t="str">
        <f t="shared" si="837"/>
        <v/>
      </c>
      <c r="AY1278" s="36" t="str">
        <f t="shared" si="838"/>
        <v/>
      </c>
      <c r="AZ1278" s="36" t="str">
        <f t="shared" si="839"/>
        <v/>
      </c>
      <c r="BA1278" s="36" t="str">
        <f t="shared" si="840"/>
        <v/>
      </c>
      <c r="BB1278" s="36" t="str">
        <f t="shared" si="841"/>
        <v/>
      </c>
      <c r="BC1278" s="36" t="str">
        <f t="shared" si="842"/>
        <v/>
      </c>
      <c r="BD1278" s="36" t="str">
        <f t="shared" si="843"/>
        <v/>
      </c>
      <c r="BE1278" s="36" t="str">
        <f t="shared" si="844"/>
        <v/>
      </c>
      <c r="BF1278" s="36" t="str">
        <f t="shared" si="845"/>
        <v/>
      </c>
      <c r="BG1278" s="36" t="str">
        <f t="shared" si="846"/>
        <v/>
      </c>
      <c r="BH1278" s="36" t="str">
        <f t="shared" si="847"/>
        <v/>
      </c>
      <c r="BI1278" s="36" t="str">
        <f t="shared" si="848"/>
        <v/>
      </c>
      <c r="BJ1278" s="36" t="str">
        <f t="shared" si="849"/>
        <v/>
      </c>
      <c r="BK1278" s="36" t="str">
        <f t="shared" si="850"/>
        <v/>
      </c>
      <c r="BL1278" s="36" t="str">
        <f t="shared" si="851"/>
        <v/>
      </c>
      <c r="BM1278" s="36" t="str">
        <f t="shared" si="852"/>
        <v/>
      </c>
      <c r="BN1278" s="38" t="e">
        <f t="shared" si="811"/>
        <v>#DIV/0!</v>
      </c>
      <c r="BO1278" s="38" t="e">
        <f t="shared" si="812"/>
        <v>#DIV/0!</v>
      </c>
      <c r="BP1278" s="39" t="str">
        <f t="shared" si="813"/>
        <v/>
      </c>
      <c r="BQ1278" s="39" t="str">
        <f t="shared" si="814"/>
        <v/>
      </c>
      <c r="BR1278" s="39" t="str">
        <f t="shared" si="815"/>
        <v/>
      </c>
      <c r="BS1278" s="39" t="str">
        <f t="shared" si="816"/>
        <v/>
      </c>
      <c r="BT1278" s="39" t="str">
        <f t="shared" si="817"/>
        <v/>
      </c>
      <c r="BU1278" s="39" t="str">
        <f t="shared" si="818"/>
        <v/>
      </c>
      <c r="BV1278" s="39" t="str">
        <f t="shared" si="819"/>
        <v/>
      </c>
      <c r="BW1278" s="39" t="str">
        <f t="shared" si="820"/>
        <v/>
      </c>
      <c r="BX1278" s="39" t="str">
        <f t="shared" si="821"/>
        <v/>
      </c>
      <c r="BY1278" s="39" t="str">
        <f t="shared" si="822"/>
        <v/>
      </c>
      <c r="BZ1278" s="39" t="str">
        <f t="shared" si="823"/>
        <v/>
      </c>
      <c r="CA1278" s="39" t="str">
        <f t="shared" si="824"/>
        <v/>
      </c>
      <c r="CB1278" s="39" t="str">
        <f t="shared" si="825"/>
        <v/>
      </c>
      <c r="CC1278" s="39" t="str">
        <f t="shared" si="826"/>
        <v/>
      </c>
      <c r="CD1278" s="39" t="str">
        <f t="shared" si="827"/>
        <v/>
      </c>
      <c r="CE1278" s="39" t="str">
        <f t="shared" si="828"/>
        <v/>
      </c>
      <c r="CF1278" s="39" t="str">
        <f t="shared" si="829"/>
        <v/>
      </c>
      <c r="CG1278" s="39" t="str">
        <f t="shared" si="830"/>
        <v/>
      </c>
      <c r="CH1278" s="39" t="str">
        <f t="shared" si="831"/>
        <v/>
      </c>
      <c r="CI1278" s="39" t="str">
        <f t="shared" si="832"/>
        <v/>
      </c>
    </row>
    <row r="1279" spans="1:87">
      <c r="A1279" s="18"/>
      <c r="B1279" s="15" t="str">
        <f>'Gene Table'!E1278</f>
        <v>hsa-miR-4703-5p</v>
      </c>
      <c r="C1279" s="15" t="str">
        <f>'Gene Table'!B1278</f>
        <v>F04</v>
      </c>
      <c r="D1279" s="16" t="str">
        <f>IF(SUM('Test Sample Data'!D$3:D$98)&gt;10,IF(AND(ISNUMBER('Test Sample Data'!D1278),'Test Sample Data'!D1278&lt;$B$1,'Test Sample Data'!D1278&gt;0),'Test Sample Data'!D1278,$B$1),"")</f>
        <v/>
      </c>
      <c r="E1279" s="17" t="str">
        <f>IF(SUM('Test Sample Data'!E$3:E$98)&gt;10,IF(AND(ISNUMBER('Test Sample Data'!E1278),'Test Sample Data'!E1278&lt;$B$1,'Test Sample Data'!E1278&gt;0),'Test Sample Data'!E1278,$B$1),"")</f>
        <v/>
      </c>
      <c r="F1279" s="17" t="str">
        <f>IF(SUM('Test Sample Data'!F$3:F$98)&gt;10,IF(AND(ISNUMBER('Test Sample Data'!F1278),'Test Sample Data'!F1278&lt;$B$1,'Test Sample Data'!F1278&gt;0),'Test Sample Data'!F1278,$B$1),"")</f>
        <v/>
      </c>
      <c r="G1279" s="17" t="str">
        <f>IF(SUM('Test Sample Data'!G$3:G$98)&gt;10,IF(AND(ISNUMBER('Test Sample Data'!G1278),'Test Sample Data'!G1278&lt;$B$1,'Test Sample Data'!G1278&gt;0),'Test Sample Data'!G1278,$B$1),"")</f>
        <v/>
      </c>
      <c r="H1279" s="17" t="str">
        <f>IF(SUM('Test Sample Data'!H$3:H$98)&gt;10,IF(AND(ISNUMBER('Test Sample Data'!H1278),'Test Sample Data'!H1278&lt;$B$1,'Test Sample Data'!H1278&gt;0),'Test Sample Data'!H1278,$B$1),"")</f>
        <v/>
      </c>
      <c r="I1279" s="17" t="str">
        <f>IF(SUM('Test Sample Data'!I$3:I$98)&gt;10,IF(AND(ISNUMBER('Test Sample Data'!I1278),'Test Sample Data'!I1278&lt;$B$1,'Test Sample Data'!I1278&gt;0),'Test Sample Data'!I1278,$B$1),"")</f>
        <v/>
      </c>
      <c r="J1279" s="17" t="str">
        <f>IF(SUM('Test Sample Data'!J$3:J$98)&gt;10,IF(AND(ISNUMBER('Test Sample Data'!J1278),'Test Sample Data'!J1278&lt;$B$1,'Test Sample Data'!J1278&gt;0),'Test Sample Data'!J1278,$B$1),"")</f>
        <v/>
      </c>
      <c r="K1279" s="17" t="str">
        <f>IF(SUM('Test Sample Data'!K$3:K$98)&gt;10,IF(AND(ISNUMBER('Test Sample Data'!K1278),'Test Sample Data'!K1278&lt;$B$1,'Test Sample Data'!K1278&gt;0),'Test Sample Data'!K1278,$B$1),"")</f>
        <v/>
      </c>
      <c r="L1279" s="17" t="str">
        <f>IF(SUM('Test Sample Data'!L$3:L$98)&gt;10,IF(AND(ISNUMBER('Test Sample Data'!L1278),'Test Sample Data'!L1278&lt;$B$1,'Test Sample Data'!L1278&gt;0),'Test Sample Data'!L1278,$B$1),"")</f>
        <v/>
      </c>
      <c r="M1279" s="17" t="str">
        <f>IF(SUM('Test Sample Data'!M$3:M$98)&gt;10,IF(AND(ISNUMBER('Test Sample Data'!M1278),'Test Sample Data'!M1278&lt;$B$1,'Test Sample Data'!M1278&gt;0),'Test Sample Data'!M1278,$B$1),"")</f>
        <v/>
      </c>
      <c r="N1279" s="17" t="str">
        <f>'Gene Table'!E1278</f>
        <v>hsa-miR-4703-5p</v>
      </c>
      <c r="O1279" s="17" t="str">
        <f>'Gene Table'!B1278</f>
        <v>F04</v>
      </c>
      <c r="P1279" s="17" t="str">
        <f>IF(SUM('Control Sample Data'!D$3:D$98)&gt;10,IF(AND(ISNUMBER('Control Sample Data'!D1278),'Control Sample Data'!D1278&lt;$B$1,'Control Sample Data'!D1278&gt;0),'Control Sample Data'!D1278,$B$1),"")</f>
        <v/>
      </c>
      <c r="Q1279" s="17" t="str">
        <f>IF(SUM('Control Sample Data'!E$3:E$98)&gt;10,IF(AND(ISNUMBER('Control Sample Data'!E1278),'Control Sample Data'!E1278&lt;$B$1,'Control Sample Data'!E1278&gt;0),'Control Sample Data'!E1278,$B$1),"")</f>
        <v/>
      </c>
      <c r="R1279" s="17" t="str">
        <f>IF(SUM('Control Sample Data'!F$3:F$98)&gt;10,IF(AND(ISNUMBER('Control Sample Data'!F1278),'Control Sample Data'!F1278&lt;$B$1,'Control Sample Data'!F1278&gt;0),'Control Sample Data'!F1278,$B$1),"")</f>
        <v/>
      </c>
      <c r="S1279" s="17" t="str">
        <f>IF(SUM('Control Sample Data'!G$3:G$98)&gt;10,IF(AND(ISNUMBER('Control Sample Data'!G1278),'Control Sample Data'!G1278&lt;$B$1,'Control Sample Data'!G1278&gt;0),'Control Sample Data'!G1278,$B$1),"")</f>
        <v/>
      </c>
      <c r="T1279" s="17" t="str">
        <f>IF(SUM('Control Sample Data'!H$3:H$98)&gt;10,IF(AND(ISNUMBER('Control Sample Data'!H1278),'Control Sample Data'!H1278&lt;$B$1,'Control Sample Data'!H1278&gt;0),'Control Sample Data'!H1278,$B$1),"")</f>
        <v/>
      </c>
      <c r="U1279" s="17" t="str">
        <f>IF(SUM('Control Sample Data'!I$3:I$98)&gt;10,IF(AND(ISNUMBER('Control Sample Data'!I1278),'Control Sample Data'!I1278&lt;$B$1,'Control Sample Data'!I1278&gt;0),'Control Sample Data'!I1278,$B$1),"")</f>
        <v/>
      </c>
      <c r="V1279" s="17" t="str">
        <f>IF(SUM('Control Sample Data'!J$3:J$98)&gt;10,IF(AND(ISNUMBER('Control Sample Data'!J1278),'Control Sample Data'!J1278&lt;$B$1,'Control Sample Data'!J1278&gt;0),'Control Sample Data'!J1278,$B$1),"")</f>
        <v/>
      </c>
      <c r="W1279" s="17" t="str">
        <f>IF(SUM('Control Sample Data'!K$3:K$98)&gt;10,IF(AND(ISNUMBER('Control Sample Data'!K1278),'Control Sample Data'!K1278&lt;$B$1,'Control Sample Data'!K1278&gt;0),'Control Sample Data'!K1278,$B$1),"")</f>
        <v/>
      </c>
      <c r="X1279" s="17" t="str">
        <f>IF(SUM('Control Sample Data'!L$3:L$98)&gt;10,IF(AND(ISNUMBER('Control Sample Data'!L1278),'Control Sample Data'!L1278&lt;$B$1,'Control Sample Data'!L1278&gt;0),'Control Sample Data'!L1278,$B$1),"")</f>
        <v/>
      </c>
      <c r="Y1279" s="17" t="str">
        <f>IF(SUM('Control Sample Data'!M$3:M$98)&gt;10,IF(AND(ISNUMBER('Control Sample Data'!M1278),'Control Sample Data'!M1278&lt;$B$1,'Control Sample Data'!M1278&gt;0),'Control Sample Data'!M1278,$B$1),"")</f>
        <v/>
      </c>
      <c r="AT1279" s="36" t="str">
        <f t="shared" si="833"/>
        <v/>
      </c>
      <c r="AU1279" s="36" t="str">
        <f t="shared" si="834"/>
        <v/>
      </c>
      <c r="AV1279" s="36" t="str">
        <f t="shared" si="835"/>
        <v/>
      </c>
      <c r="AW1279" s="36" t="str">
        <f t="shared" si="836"/>
        <v/>
      </c>
      <c r="AX1279" s="36" t="str">
        <f t="shared" si="837"/>
        <v/>
      </c>
      <c r="AY1279" s="36" t="str">
        <f t="shared" si="838"/>
        <v/>
      </c>
      <c r="AZ1279" s="36" t="str">
        <f t="shared" si="839"/>
        <v/>
      </c>
      <c r="BA1279" s="36" t="str">
        <f t="shared" si="840"/>
        <v/>
      </c>
      <c r="BB1279" s="36" t="str">
        <f t="shared" si="841"/>
        <v/>
      </c>
      <c r="BC1279" s="36" t="str">
        <f t="shared" si="842"/>
        <v/>
      </c>
      <c r="BD1279" s="36" t="str">
        <f t="shared" si="843"/>
        <v/>
      </c>
      <c r="BE1279" s="36" t="str">
        <f t="shared" si="844"/>
        <v/>
      </c>
      <c r="BF1279" s="36" t="str">
        <f t="shared" si="845"/>
        <v/>
      </c>
      <c r="BG1279" s="36" t="str">
        <f t="shared" si="846"/>
        <v/>
      </c>
      <c r="BH1279" s="36" t="str">
        <f t="shared" si="847"/>
        <v/>
      </c>
      <c r="BI1279" s="36" t="str">
        <f t="shared" si="848"/>
        <v/>
      </c>
      <c r="BJ1279" s="36" t="str">
        <f t="shared" si="849"/>
        <v/>
      </c>
      <c r="BK1279" s="36" t="str">
        <f t="shared" si="850"/>
        <v/>
      </c>
      <c r="BL1279" s="36" t="str">
        <f t="shared" si="851"/>
        <v/>
      </c>
      <c r="BM1279" s="36" t="str">
        <f t="shared" si="852"/>
        <v/>
      </c>
      <c r="BN1279" s="38" t="e">
        <f t="shared" si="811"/>
        <v>#DIV/0!</v>
      </c>
      <c r="BO1279" s="38" t="e">
        <f t="shared" si="812"/>
        <v>#DIV/0!</v>
      </c>
      <c r="BP1279" s="39" t="str">
        <f t="shared" si="813"/>
        <v/>
      </c>
      <c r="BQ1279" s="39" t="str">
        <f t="shared" si="814"/>
        <v/>
      </c>
      <c r="BR1279" s="39" t="str">
        <f t="shared" si="815"/>
        <v/>
      </c>
      <c r="BS1279" s="39" t="str">
        <f t="shared" si="816"/>
        <v/>
      </c>
      <c r="BT1279" s="39" t="str">
        <f t="shared" si="817"/>
        <v/>
      </c>
      <c r="BU1279" s="39" t="str">
        <f t="shared" si="818"/>
        <v/>
      </c>
      <c r="BV1279" s="39" t="str">
        <f t="shared" si="819"/>
        <v/>
      </c>
      <c r="BW1279" s="39" t="str">
        <f t="shared" si="820"/>
        <v/>
      </c>
      <c r="BX1279" s="39" t="str">
        <f t="shared" si="821"/>
        <v/>
      </c>
      <c r="BY1279" s="39" t="str">
        <f t="shared" si="822"/>
        <v/>
      </c>
      <c r="BZ1279" s="39" t="str">
        <f t="shared" si="823"/>
        <v/>
      </c>
      <c r="CA1279" s="39" t="str">
        <f t="shared" si="824"/>
        <v/>
      </c>
      <c r="CB1279" s="39" t="str">
        <f t="shared" si="825"/>
        <v/>
      </c>
      <c r="CC1279" s="39" t="str">
        <f t="shared" si="826"/>
        <v/>
      </c>
      <c r="CD1279" s="39" t="str">
        <f t="shared" si="827"/>
        <v/>
      </c>
      <c r="CE1279" s="39" t="str">
        <f t="shared" si="828"/>
        <v/>
      </c>
      <c r="CF1279" s="39" t="str">
        <f t="shared" si="829"/>
        <v/>
      </c>
      <c r="CG1279" s="39" t="str">
        <f t="shared" si="830"/>
        <v/>
      </c>
      <c r="CH1279" s="39" t="str">
        <f t="shared" si="831"/>
        <v/>
      </c>
      <c r="CI1279" s="39" t="str">
        <f t="shared" si="832"/>
        <v/>
      </c>
    </row>
    <row r="1280" spans="1:87">
      <c r="A1280" s="18"/>
      <c r="B1280" s="15" t="str">
        <f>'Gene Table'!E1279</f>
        <v>hsa-miR-4649-3p</v>
      </c>
      <c r="C1280" s="15" t="str">
        <f>'Gene Table'!B1279</f>
        <v>F05</v>
      </c>
      <c r="D1280" s="16" t="str">
        <f>IF(SUM('Test Sample Data'!D$3:D$98)&gt;10,IF(AND(ISNUMBER('Test Sample Data'!D1279),'Test Sample Data'!D1279&lt;$B$1,'Test Sample Data'!D1279&gt;0),'Test Sample Data'!D1279,$B$1),"")</f>
        <v/>
      </c>
      <c r="E1280" s="17" t="str">
        <f>IF(SUM('Test Sample Data'!E$3:E$98)&gt;10,IF(AND(ISNUMBER('Test Sample Data'!E1279),'Test Sample Data'!E1279&lt;$B$1,'Test Sample Data'!E1279&gt;0),'Test Sample Data'!E1279,$B$1),"")</f>
        <v/>
      </c>
      <c r="F1280" s="17" t="str">
        <f>IF(SUM('Test Sample Data'!F$3:F$98)&gt;10,IF(AND(ISNUMBER('Test Sample Data'!F1279),'Test Sample Data'!F1279&lt;$B$1,'Test Sample Data'!F1279&gt;0),'Test Sample Data'!F1279,$B$1),"")</f>
        <v/>
      </c>
      <c r="G1280" s="17" t="str">
        <f>IF(SUM('Test Sample Data'!G$3:G$98)&gt;10,IF(AND(ISNUMBER('Test Sample Data'!G1279),'Test Sample Data'!G1279&lt;$B$1,'Test Sample Data'!G1279&gt;0),'Test Sample Data'!G1279,$B$1),"")</f>
        <v/>
      </c>
      <c r="H1280" s="17" t="str">
        <f>IF(SUM('Test Sample Data'!H$3:H$98)&gt;10,IF(AND(ISNUMBER('Test Sample Data'!H1279),'Test Sample Data'!H1279&lt;$B$1,'Test Sample Data'!H1279&gt;0),'Test Sample Data'!H1279,$B$1),"")</f>
        <v/>
      </c>
      <c r="I1280" s="17" t="str">
        <f>IF(SUM('Test Sample Data'!I$3:I$98)&gt;10,IF(AND(ISNUMBER('Test Sample Data'!I1279),'Test Sample Data'!I1279&lt;$B$1,'Test Sample Data'!I1279&gt;0),'Test Sample Data'!I1279,$B$1),"")</f>
        <v/>
      </c>
      <c r="J1280" s="17" t="str">
        <f>IF(SUM('Test Sample Data'!J$3:J$98)&gt;10,IF(AND(ISNUMBER('Test Sample Data'!J1279),'Test Sample Data'!J1279&lt;$B$1,'Test Sample Data'!J1279&gt;0),'Test Sample Data'!J1279,$B$1),"")</f>
        <v/>
      </c>
      <c r="K1280" s="17" t="str">
        <f>IF(SUM('Test Sample Data'!K$3:K$98)&gt;10,IF(AND(ISNUMBER('Test Sample Data'!K1279),'Test Sample Data'!K1279&lt;$B$1,'Test Sample Data'!K1279&gt;0),'Test Sample Data'!K1279,$B$1),"")</f>
        <v/>
      </c>
      <c r="L1280" s="17" t="str">
        <f>IF(SUM('Test Sample Data'!L$3:L$98)&gt;10,IF(AND(ISNUMBER('Test Sample Data'!L1279),'Test Sample Data'!L1279&lt;$B$1,'Test Sample Data'!L1279&gt;0),'Test Sample Data'!L1279,$B$1),"")</f>
        <v/>
      </c>
      <c r="M1280" s="17" t="str">
        <f>IF(SUM('Test Sample Data'!M$3:M$98)&gt;10,IF(AND(ISNUMBER('Test Sample Data'!M1279),'Test Sample Data'!M1279&lt;$B$1,'Test Sample Data'!M1279&gt;0),'Test Sample Data'!M1279,$B$1),"")</f>
        <v/>
      </c>
      <c r="N1280" s="17" t="str">
        <f>'Gene Table'!E1279</f>
        <v>hsa-miR-4649-3p</v>
      </c>
      <c r="O1280" s="17" t="str">
        <f>'Gene Table'!B1279</f>
        <v>F05</v>
      </c>
      <c r="P1280" s="17" t="str">
        <f>IF(SUM('Control Sample Data'!D$3:D$98)&gt;10,IF(AND(ISNUMBER('Control Sample Data'!D1279),'Control Sample Data'!D1279&lt;$B$1,'Control Sample Data'!D1279&gt;0),'Control Sample Data'!D1279,$B$1),"")</f>
        <v/>
      </c>
      <c r="Q1280" s="17" t="str">
        <f>IF(SUM('Control Sample Data'!E$3:E$98)&gt;10,IF(AND(ISNUMBER('Control Sample Data'!E1279),'Control Sample Data'!E1279&lt;$B$1,'Control Sample Data'!E1279&gt;0),'Control Sample Data'!E1279,$B$1),"")</f>
        <v/>
      </c>
      <c r="R1280" s="17" t="str">
        <f>IF(SUM('Control Sample Data'!F$3:F$98)&gt;10,IF(AND(ISNUMBER('Control Sample Data'!F1279),'Control Sample Data'!F1279&lt;$B$1,'Control Sample Data'!F1279&gt;0),'Control Sample Data'!F1279,$B$1),"")</f>
        <v/>
      </c>
      <c r="S1280" s="17" t="str">
        <f>IF(SUM('Control Sample Data'!G$3:G$98)&gt;10,IF(AND(ISNUMBER('Control Sample Data'!G1279),'Control Sample Data'!G1279&lt;$B$1,'Control Sample Data'!G1279&gt;0),'Control Sample Data'!G1279,$B$1),"")</f>
        <v/>
      </c>
      <c r="T1280" s="17" t="str">
        <f>IF(SUM('Control Sample Data'!H$3:H$98)&gt;10,IF(AND(ISNUMBER('Control Sample Data'!H1279),'Control Sample Data'!H1279&lt;$B$1,'Control Sample Data'!H1279&gt;0),'Control Sample Data'!H1279,$B$1),"")</f>
        <v/>
      </c>
      <c r="U1280" s="17" t="str">
        <f>IF(SUM('Control Sample Data'!I$3:I$98)&gt;10,IF(AND(ISNUMBER('Control Sample Data'!I1279),'Control Sample Data'!I1279&lt;$B$1,'Control Sample Data'!I1279&gt;0),'Control Sample Data'!I1279,$B$1),"")</f>
        <v/>
      </c>
      <c r="V1280" s="17" t="str">
        <f>IF(SUM('Control Sample Data'!J$3:J$98)&gt;10,IF(AND(ISNUMBER('Control Sample Data'!J1279),'Control Sample Data'!J1279&lt;$B$1,'Control Sample Data'!J1279&gt;0),'Control Sample Data'!J1279,$B$1),"")</f>
        <v/>
      </c>
      <c r="W1280" s="17" t="str">
        <f>IF(SUM('Control Sample Data'!K$3:K$98)&gt;10,IF(AND(ISNUMBER('Control Sample Data'!K1279),'Control Sample Data'!K1279&lt;$B$1,'Control Sample Data'!K1279&gt;0),'Control Sample Data'!K1279,$B$1),"")</f>
        <v/>
      </c>
      <c r="X1280" s="17" t="str">
        <f>IF(SUM('Control Sample Data'!L$3:L$98)&gt;10,IF(AND(ISNUMBER('Control Sample Data'!L1279),'Control Sample Data'!L1279&lt;$B$1,'Control Sample Data'!L1279&gt;0),'Control Sample Data'!L1279,$B$1),"")</f>
        <v/>
      </c>
      <c r="Y1280" s="17" t="str">
        <f>IF(SUM('Control Sample Data'!M$3:M$98)&gt;10,IF(AND(ISNUMBER('Control Sample Data'!M1279),'Control Sample Data'!M1279&lt;$B$1,'Control Sample Data'!M1279&gt;0),'Control Sample Data'!M1279,$B$1),"")</f>
        <v/>
      </c>
      <c r="AT1280" s="36" t="str">
        <f t="shared" si="833"/>
        <v/>
      </c>
      <c r="AU1280" s="36" t="str">
        <f t="shared" si="834"/>
        <v/>
      </c>
      <c r="AV1280" s="36" t="str">
        <f t="shared" si="835"/>
        <v/>
      </c>
      <c r="AW1280" s="36" t="str">
        <f t="shared" si="836"/>
        <v/>
      </c>
      <c r="AX1280" s="36" t="str">
        <f t="shared" si="837"/>
        <v/>
      </c>
      <c r="AY1280" s="36" t="str">
        <f t="shared" si="838"/>
        <v/>
      </c>
      <c r="AZ1280" s="36" t="str">
        <f t="shared" si="839"/>
        <v/>
      </c>
      <c r="BA1280" s="36" t="str">
        <f t="shared" si="840"/>
        <v/>
      </c>
      <c r="BB1280" s="36" t="str">
        <f t="shared" si="841"/>
        <v/>
      </c>
      <c r="BC1280" s="36" t="str">
        <f t="shared" si="842"/>
        <v/>
      </c>
      <c r="BD1280" s="36" t="str">
        <f t="shared" si="843"/>
        <v/>
      </c>
      <c r="BE1280" s="36" t="str">
        <f t="shared" si="844"/>
        <v/>
      </c>
      <c r="BF1280" s="36" t="str">
        <f t="shared" si="845"/>
        <v/>
      </c>
      <c r="BG1280" s="36" t="str">
        <f t="shared" si="846"/>
        <v/>
      </c>
      <c r="BH1280" s="36" t="str">
        <f t="shared" si="847"/>
        <v/>
      </c>
      <c r="BI1280" s="36" t="str">
        <f t="shared" si="848"/>
        <v/>
      </c>
      <c r="BJ1280" s="36" t="str">
        <f t="shared" si="849"/>
        <v/>
      </c>
      <c r="BK1280" s="36" t="str">
        <f t="shared" si="850"/>
        <v/>
      </c>
      <c r="BL1280" s="36" t="str">
        <f t="shared" si="851"/>
        <v/>
      </c>
      <c r="BM1280" s="36" t="str">
        <f t="shared" si="852"/>
        <v/>
      </c>
      <c r="BN1280" s="38" t="e">
        <f t="shared" si="811"/>
        <v>#DIV/0!</v>
      </c>
      <c r="BO1280" s="38" t="e">
        <f t="shared" si="812"/>
        <v>#DIV/0!</v>
      </c>
      <c r="BP1280" s="39" t="str">
        <f t="shared" si="813"/>
        <v/>
      </c>
      <c r="BQ1280" s="39" t="str">
        <f t="shared" si="814"/>
        <v/>
      </c>
      <c r="BR1280" s="39" t="str">
        <f t="shared" si="815"/>
        <v/>
      </c>
      <c r="BS1280" s="39" t="str">
        <f t="shared" si="816"/>
        <v/>
      </c>
      <c r="BT1280" s="39" t="str">
        <f t="shared" si="817"/>
        <v/>
      </c>
      <c r="BU1280" s="39" t="str">
        <f t="shared" si="818"/>
        <v/>
      </c>
      <c r="BV1280" s="39" t="str">
        <f t="shared" si="819"/>
        <v/>
      </c>
      <c r="BW1280" s="39" t="str">
        <f t="shared" si="820"/>
        <v/>
      </c>
      <c r="BX1280" s="39" t="str">
        <f t="shared" si="821"/>
        <v/>
      </c>
      <c r="BY1280" s="39" t="str">
        <f t="shared" si="822"/>
        <v/>
      </c>
      <c r="BZ1280" s="39" t="str">
        <f t="shared" si="823"/>
        <v/>
      </c>
      <c r="CA1280" s="39" t="str">
        <f t="shared" si="824"/>
        <v/>
      </c>
      <c r="CB1280" s="39" t="str">
        <f t="shared" si="825"/>
        <v/>
      </c>
      <c r="CC1280" s="39" t="str">
        <f t="shared" si="826"/>
        <v/>
      </c>
      <c r="CD1280" s="39" t="str">
        <f t="shared" si="827"/>
        <v/>
      </c>
      <c r="CE1280" s="39" t="str">
        <f t="shared" si="828"/>
        <v/>
      </c>
      <c r="CF1280" s="39" t="str">
        <f t="shared" si="829"/>
        <v/>
      </c>
      <c r="CG1280" s="39" t="str">
        <f t="shared" si="830"/>
        <v/>
      </c>
      <c r="CH1280" s="39" t="str">
        <f t="shared" si="831"/>
        <v/>
      </c>
      <c r="CI1280" s="39" t="str">
        <f t="shared" si="832"/>
        <v/>
      </c>
    </row>
    <row r="1281" spans="1:87">
      <c r="A1281" s="18"/>
      <c r="B1281" s="15" t="str">
        <f>'Gene Table'!E1280</f>
        <v>hsa-miR-4703-3p</v>
      </c>
      <c r="C1281" s="15" t="str">
        <f>'Gene Table'!B1280</f>
        <v>F06</v>
      </c>
      <c r="D1281" s="16" t="str">
        <f>IF(SUM('Test Sample Data'!D$3:D$98)&gt;10,IF(AND(ISNUMBER('Test Sample Data'!D1280),'Test Sample Data'!D1280&lt;$B$1,'Test Sample Data'!D1280&gt;0),'Test Sample Data'!D1280,$B$1),"")</f>
        <v/>
      </c>
      <c r="E1281" s="17" t="str">
        <f>IF(SUM('Test Sample Data'!E$3:E$98)&gt;10,IF(AND(ISNUMBER('Test Sample Data'!E1280),'Test Sample Data'!E1280&lt;$B$1,'Test Sample Data'!E1280&gt;0),'Test Sample Data'!E1280,$B$1),"")</f>
        <v/>
      </c>
      <c r="F1281" s="17" t="str">
        <f>IF(SUM('Test Sample Data'!F$3:F$98)&gt;10,IF(AND(ISNUMBER('Test Sample Data'!F1280),'Test Sample Data'!F1280&lt;$B$1,'Test Sample Data'!F1280&gt;0),'Test Sample Data'!F1280,$B$1),"")</f>
        <v/>
      </c>
      <c r="G1281" s="17" t="str">
        <f>IF(SUM('Test Sample Data'!G$3:G$98)&gt;10,IF(AND(ISNUMBER('Test Sample Data'!G1280),'Test Sample Data'!G1280&lt;$B$1,'Test Sample Data'!G1280&gt;0),'Test Sample Data'!G1280,$B$1),"")</f>
        <v/>
      </c>
      <c r="H1281" s="17" t="str">
        <f>IF(SUM('Test Sample Data'!H$3:H$98)&gt;10,IF(AND(ISNUMBER('Test Sample Data'!H1280),'Test Sample Data'!H1280&lt;$B$1,'Test Sample Data'!H1280&gt;0),'Test Sample Data'!H1280,$B$1),"")</f>
        <v/>
      </c>
      <c r="I1281" s="17" t="str">
        <f>IF(SUM('Test Sample Data'!I$3:I$98)&gt;10,IF(AND(ISNUMBER('Test Sample Data'!I1280),'Test Sample Data'!I1280&lt;$B$1,'Test Sample Data'!I1280&gt;0),'Test Sample Data'!I1280,$B$1),"")</f>
        <v/>
      </c>
      <c r="J1281" s="17" t="str">
        <f>IF(SUM('Test Sample Data'!J$3:J$98)&gt;10,IF(AND(ISNUMBER('Test Sample Data'!J1280),'Test Sample Data'!J1280&lt;$B$1,'Test Sample Data'!J1280&gt;0),'Test Sample Data'!J1280,$B$1),"")</f>
        <v/>
      </c>
      <c r="K1281" s="17" t="str">
        <f>IF(SUM('Test Sample Data'!K$3:K$98)&gt;10,IF(AND(ISNUMBER('Test Sample Data'!K1280),'Test Sample Data'!K1280&lt;$B$1,'Test Sample Data'!K1280&gt;0),'Test Sample Data'!K1280,$B$1),"")</f>
        <v/>
      </c>
      <c r="L1281" s="17" t="str">
        <f>IF(SUM('Test Sample Data'!L$3:L$98)&gt;10,IF(AND(ISNUMBER('Test Sample Data'!L1280),'Test Sample Data'!L1280&lt;$B$1,'Test Sample Data'!L1280&gt;0),'Test Sample Data'!L1280,$B$1),"")</f>
        <v/>
      </c>
      <c r="M1281" s="17" t="str">
        <f>IF(SUM('Test Sample Data'!M$3:M$98)&gt;10,IF(AND(ISNUMBER('Test Sample Data'!M1280),'Test Sample Data'!M1280&lt;$B$1,'Test Sample Data'!M1280&gt;0),'Test Sample Data'!M1280,$B$1),"")</f>
        <v/>
      </c>
      <c r="N1281" s="17" t="str">
        <f>'Gene Table'!E1280</f>
        <v>hsa-miR-4703-3p</v>
      </c>
      <c r="O1281" s="17" t="str">
        <f>'Gene Table'!B1280</f>
        <v>F06</v>
      </c>
      <c r="P1281" s="17" t="str">
        <f>IF(SUM('Control Sample Data'!D$3:D$98)&gt;10,IF(AND(ISNUMBER('Control Sample Data'!D1280),'Control Sample Data'!D1280&lt;$B$1,'Control Sample Data'!D1280&gt;0),'Control Sample Data'!D1280,$B$1),"")</f>
        <v/>
      </c>
      <c r="Q1281" s="17" t="str">
        <f>IF(SUM('Control Sample Data'!E$3:E$98)&gt;10,IF(AND(ISNUMBER('Control Sample Data'!E1280),'Control Sample Data'!E1280&lt;$B$1,'Control Sample Data'!E1280&gt;0),'Control Sample Data'!E1280,$B$1),"")</f>
        <v/>
      </c>
      <c r="R1281" s="17" t="str">
        <f>IF(SUM('Control Sample Data'!F$3:F$98)&gt;10,IF(AND(ISNUMBER('Control Sample Data'!F1280),'Control Sample Data'!F1280&lt;$B$1,'Control Sample Data'!F1280&gt;0),'Control Sample Data'!F1280,$B$1),"")</f>
        <v/>
      </c>
      <c r="S1281" s="17" t="str">
        <f>IF(SUM('Control Sample Data'!G$3:G$98)&gt;10,IF(AND(ISNUMBER('Control Sample Data'!G1280),'Control Sample Data'!G1280&lt;$B$1,'Control Sample Data'!G1280&gt;0),'Control Sample Data'!G1280,$B$1),"")</f>
        <v/>
      </c>
      <c r="T1281" s="17" t="str">
        <f>IF(SUM('Control Sample Data'!H$3:H$98)&gt;10,IF(AND(ISNUMBER('Control Sample Data'!H1280),'Control Sample Data'!H1280&lt;$B$1,'Control Sample Data'!H1280&gt;0),'Control Sample Data'!H1280,$B$1),"")</f>
        <v/>
      </c>
      <c r="U1281" s="17" t="str">
        <f>IF(SUM('Control Sample Data'!I$3:I$98)&gt;10,IF(AND(ISNUMBER('Control Sample Data'!I1280),'Control Sample Data'!I1280&lt;$B$1,'Control Sample Data'!I1280&gt;0),'Control Sample Data'!I1280,$B$1),"")</f>
        <v/>
      </c>
      <c r="V1281" s="17" t="str">
        <f>IF(SUM('Control Sample Data'!J$3:J$98)&gt;10,IF(AND(ISNUMBER('Control Sample Data'!J1280),'Control Sample Data'!J1280&lt;$B$1,'Control Sample Data'!J1280&gt;0),'Control Sample Data'!J1280,$B$1),"")</f>
        <v/>
      </c>
      <c r="W1281" s="17" t="str">
        <f>IF(SUM('Control Sample Data'!K$3:K$98)&gt;10,IF(AND(ISNUMBER('Control Sample Data'!K1280),'Control Sample Data'!K1280&lt;$B$1,'Control Sample Data'!K1280&gt;0),'Control Sample Data'!K1280,$B$1),"")</f>
        <v/>
      </c>
      <c r="X1281" s="17" t="str">
        <f>IF(SUM('Control Sample Data'!L$3:L$98)&gt;10,IF(AND(ISNUMBER('Control Sample Data'!L1280),'Control Sample Data'!L1280&lt;$B$1,'Control Sample Data'!L1280&gt;0),'Control Sample Data'!L1280,$B$1),"")</f>
        <v/>
      </c>
      <c r="Y1281" s="17" t="str">
        <f>IF(SUM('Control Sample Data'!M$3:M$98)&gt;10,IF(AND(ISNUMBER('Control Sample Data'!M1280),'Control Sample Data'!M1280&lt;$B$1,'Control Sample Data'!M1280&gt;0),'Control Sample Data'!M1280,$B$1),"")</f>
        <v/>
      </c>
      <c r="AT1281" s="36" t="str">
        <f t="shared" si="833"/>
        <v/>
      </c>
      <c r="AU1281" s="36" t="str">
        <f t="shared" si="834"/>
        <v/>
      </c>
      <c r="AV1281" s="36" t="str">
        <f t="shared" si="835"/>
        <v/>
      </c>
      <c r="AW1281" s="36" t="str">
        <f t="shared" si="836"/>
        <v/>
      </c>
      <c r="AX1281" s="36" t="str">
        <f t="shared" si="837"/>
        <v/>
      </c>
      <c r="AY1281" s="36" t="str">
        <f t="shared" si="838"/>
        <v/>
      </c>
      <c r="AZ1281" s="36" t="str">
        <f t="shared" si="839"/>
        <v/>
      </c>
      <c r="BA1281" s="36" t="str">
        <f t="shared" si="840"/>
        <v/>
      </c>
      <c r="BB1281" s="36" t="str">
        <f t="shared" si="841"/>
        <v/>
      </c>
      <c r="BC1281" s="36" t="str">
        <f t="shared" si="842"/>
        <v/>
      </c>
      <c r="BD1281" s="36" t="str">
        <f t="shared" si="843"/>
        <v/>
      </c>
      <c r="BE1281" s="36" t="str">
        <f t="shared" si="844"/>
        <v/>
      </c>
      <c r="BF1281" s="36" t="str">
        <f t="shared" si="845"/>
        <v/>
      </c>
      <c r="BG1281" s="36" t="str">
        <f t="shared" si="846"/>
        <v/>
      </c>
      <c r="BH1281" s="36" t="str">
        <f t="shared" si="847"/>
        <v/>
      </c>
      <c r="BI1281" s="36" t="str">
        <f t="shared" si="848"/>
        <v/>
      </c>
      <c r="BJ1281" s="36" t="str">
        <f t="shared" si="849"/>
        <v/>
      </c>
      <c r="BK1281" s="36" t="str">
        <f t="shared" si="850"/>
        <v/>
      </c>
      <c r="BL1281" s="36" t="str">
        <f t="shared" si="851"/>
        <v/>
      </c>
      <c r="BM1281" s="36" t="str">
        <f t="shared" si="852"/>
        <v/>
      </c>
      <c r="BN1281" s="38" t="e">
        <f t="shared" si="811"/>
        <v>#DIV/0!</v>
      </c>
      <c r="BO1281" s="38" t="e">
        <f t="shared" si="812"/>
        <v>#DIV/0!</v>
      </c>
      <c r="BP1281" s="39" t="str">
        <f t="shared" si="813"/>
        <v/>
      </c>
      <c r="BQ1281" s="39" t="str">
        <f t="shared" si="814"/>
        <v/>
      </c>
      <c r="BR1281" s="39" t="str">
        <f t="shared" si="815"/>
        <v/>
      </c>
      <c r="BS1281" s="39" t="str">
        <f t="shared" si="816"/>
        <v/>
      </c>
      <c r="BT1281" s="39" t="str">
        <f t="shared" si="817"/>
        <v/>
      </c>
      <c r="BU1281" s="39" t="str">
        <f t="shared" si="818"/>
        <v/>
      </c>
      <c r="BV1281" s="39" t="str">
        <f t="shared" si="819"/>
        <v/>
      </c>
      <c r="BW1281" s="39" t="str">
        <f t="shared" si="820"/>
        <v/>
      </c>
      <c r="BX1281" s="39" t="str">
        <f t="shared" si="821"/>
        <v/>
      </c>
      <c r="BY1281" s="39" t="str">
        <f t="shared" si="822"/>
        <v/>
      </c>
      <c r="BZ1281" s="39" t="str">
        <f t="shared" si="823"/>
        <v/>
      </c>
      <c r="CA1281" s="39" t="str">
        <f t="shared" si="824"/>
        <v/>
      </c>
      <c r="CB1281" s="39" t="str">
        <f t="shared" si="825"/>
        <v/>
      </c>
      <c r="CC1281" s="39" t="str">
        <f t="shared" si="826"/>
        <v/>
      </c>
      <c r="CD1281" s="39" t="str">
        <f t="shared" si="827"/>
        <v/>
      </c>
      <c r="CE1281" s="39" t="str">
        <f t="shared" si="828"/>
        <v/>
      </c>
      <c r="CF1281" s="39" t="str">
        <f t="shared" si="829"/>
        <v/>
      </c>
      <c r="CG1281" s="39" t="str">
        <f t="shared" si="830"/>
        <v/>
      </c>
      <c r="CH1281" s="39" t="str">
        <f t="shared" si="831"/>
        <v/>
      </c>
      <c r="CI1281" s="39" t="str">
        <f t="shared" si="832"/>
        <v/>
      </c>
    </row>
    <row r="1282" spans="1:87">
      <c r="A1282" s="18"/>
      <c r="B1282" s="15" t="str">
        <f>'Gene Table'!E1281</f>
        <v>hsa-miR-4650-5p</v>
      </c>
      <c r="C1282" s="15" t="str">
        <f>'Gene Table'!B1281</f>
        <v>F07</v>
      </c>
      <c r="D1282" s="16" t="str">
        <f>IF(SUM('Test Sample Data'!D$3:D$98)&gt;10,IF(AND(ISNUMBER('Test Sample Data'!D1281),'Test Sample Data'!D1281&lt;$B$1,'Test Sample Data'!D1281&gt;0),'Test Sample Data'!D1281,$B$1),"")</f>
        <v/>
      </c>
      <c r="E1282" s="17" t="str">
        <f>IF(SUM('Test Sample Data'!E$3:E$98)&gt;10,IF(AND(ISNUMBER('Test Sample Data'!E1281),'Test Sample Data'!E1281&lt;$B$1,'Test Sample Data'!E1281&gt;0),'Test Sample Data'!E1281,$B$1),"")</f>
        <v/>
      </c>
      <c r="F1282" s="17" t="str">
        <f>IF(SUM('Test Sample Data'!F$3:F$98)&gt;10,IF(AND(ISNUMBER('Test Sample Data'!F1281),'Test Sample Data'!F1281&lt;$B$1,'Test Sample Data'!F1281&gt;0),'Test Sample Data'!F1281,$B$1),"")</f>
        <v/>
      </c>
      <c r="G1282" s="17" t="str">
        <f>IF(SUM('Test Sample Data'!G$3:G$98)&gt;10,IF(AND(ISNUMBER('Test Sample Data'!G1281),'Test Sample Data'!G1281&lt;$B$1,'Test Sample Data'!G1281&gt;0),'Test Sample Data'!G1281,$B$1),"")</f>
        <v/>
      </c>
      <c r="H1282" s="17" t="str">
        <f>IF(SUM('Test Sample Data'!H$3:H$98)&gt;10,IF(AND(ISNUMBER('Test Sample Data'!H1281),'Test Sample Data'!H1281&lt;$B$1,'Test Sample Data'!H1281&gt;0),'Test Sample Data'!H1281,$B$1),"")</f>
        <v/>
      </c>
      <c r="I1282" s="17" t="str">
        <f>IF(SUM('Test Sample Data'!I$3:I$98)&gt;10,IF(AND(ISNUMBER('Test Sample Data'!I1281),'Test Sample Data'!I1281&lt;$B$1,'Test Sample Data'!I1281&gt;0),'Test Sample Data'!I1281,$B$1),"")</f>
        <v/>
      </c>
      <c r="J1282" s="17" t="str">
        <f>IF(SUM('Test Sample Data'!J$3:J$98)&gt;10,IF(AND(ISNUMBER('Test Sample Data'!J1281),'Test Sample Data'!J1281&lt;$B$1,'Test Sample Data'!J1281&gt;0),'Test Sample Data'!J1281,$B$1),"")</f>
        <v/>
      </c>
      <c r="K1282" s="17" t="str">
        <f>IF(SUM('Test Sample Data'!K$3:K$98)&gt;10,IF(AND(ISNUMBER('Test Sample Data'!K1281),'Test Sample Data'!K1281&lt;$B$1,'Test Sample Data'!K1281&gt;0),'Test Sample Data'!K1281,$B$1),"")</f>
        <v/>
      </c>
      <c r="L1282" s="17" t="str">
        <f>IF(SUM('Test Sample Data'!L$3:L$98)&gt;10,IF(AND(ISNUMBER('Test Sample Data'!L1281),'Test Sample Data'!L1281&lt;$B$1,'Test Sample Data'!L1281&gt;0),'Test Sample Data'!L1281,$B$1),"")</f>
        <v/>
      </c>
      <c r="M1282" s="17" t="str">
        <f>IF(SUM('Test Sample Data'!M$3:M$98)&gt;10,IF(AND(ISNUMBER('Test Sample Data'!M1281),'Test Sample Data'!M1281&lt;$B$1,'Test Sample Data'!M1281&gt;0),'Test Sample Data'!M1281,$B$1),"")</f>
        <v/>
      </c>
      <c r="N1282" s="17" t="str">
        <f>'Gene Table'!E1281</f>
        <v>hsa-miR-4650-5p</v>
      </c>
      <c r="O1282" s="17" t="str">
        <f>'Gene Table'!B1281</f>
        <v>F07</v>
      </c>
      <c r="P1282" s="17" t="str">
        <f>IF(SUM('Control Sample Data'!D$3:D$98)&gt;10,IF(AND(ISNUMBER('Control Sample Data'!D1281),'Control Sample Data'!D1281&lt;$B$1,'Control Sample Data'!D1281&gt;0),'Control Sample Data'!D1281,$B$1),"")</f>
        <v/>
      </c>
      <c r="Q1282" s="17" t="str">
        <f>IF(SUM('Control Sample Data'!E$3:E$98)&gt;10,IF(AND(ISNUMBER('Control Sample Data'!E1281),'Control Sample Data'!E1281&lt;$B$1,'Control Sample Data'!E1281&gt;0),'Control Sample Data'!E1281,$B$1),"")</f>
        <v/>
      </c>
      <c r="R1282" s="17" t="str">
        <f>IF(SUM('Control Sample Data'!F$3:F$98)&gt;10,IF(AND(ISNUMBER('Control Sample Data'!F1281),'Control Sample Data'!F1281&lt;$B$1,'Control Sample Data'!F1281&gt;0),'Control Sample Data'!F1281,$B$1),"")</f>
        <v/>
      </c>
      <c r="S1282" s="17" t="str">
        <f>IF(SUM('Control Sample Data'!G$3:G$98)&gt;10,IF(AND(ISNUMBER('Control Sample Data'!G1281),'Control Sample Data'!G1281&lt;$B$1,'Control Sample Data'!G1281&gt;0),'Control Sample Data'!G1281,$B$1),"")</f>
        <v/>
      </c>
      <c r="T1282" s="17" t="str">
        <f>IF(SUM('Control Sample Data'!H$3:H$98)&gt;10,IF(AND(ISNUMBER('Control Sample Data'!H1281),'Control Sample Data'!H1281&lt;$B$1,'Control Sample Data'!H1281&gt;0),'Control Sample Data'!H1281,$B$1),"")</f>
        <v/>
      </c>
      <c r="U1282" s="17" t="str">
        <f>IF(SUM('Control Sample Data'!I$3:I$98)&gt;10,IF(AND(ISNUMBER('Control Sample Data'!I1281),'Control Sample Data'!I1281&lt;$B$1,'Control Sample Data'!I1281&gt;0),'Control Sample Data'!I1281,$B$1),"")</f>
        <v/>
      </c>
      <c r="V1282" s="17" t="str">
        <f>IF(SUM('Control Sample Data'!J$3:J$98)&gt;10,IF(AND(ISNUMBER('Control Sample Data'!J1281),'Control Sample Data'!J1281&lt;$B$1,'Control Sample Data'!J1281&gt;0),'Control Sample Data'!J1281,$B$1),"")</f>
        <v/>
      </c>
      <c r="W1282" s="17" t="str">
        <f>IF(SUM('Control Sample Data'!K$3:K$98)&gt;10,IF(AND(ISNUMBER('Control Sample Data'!K1281),'Control Sample Data'!K1281&lt;$B$1,'Control Sample Data'!K1281&gt;0),'Control Sample Data'!K1281,$B$1),"")</f>
        <v/>
      </c>
      <c r="X1282" s="17" t="str">
        <f>IF(SUM('Control Sample Data'!L$3:L$98)&gt;10,IF(AND(ISNUMBER('Control Sample Data'!L1281),'Control Sample Data'!L1281&lt;$B$1,'Control Sample Data'!L1281&gt;0),'Control Sample Data'!L1281,$B$1),"")</f>
        <v/>
      </c>
      <c r="Y1282" s="17" t="str">
        <f>IF(SUM('Control Sample Data'!M$3:M$98)&gt;10,IF(AND(ISNUMBER('Control Sample Data'!M1281),'Control Sample Data'!M1281&lt;$B$1,'Control Sample Data'!M1281&gt;0),'Control Sample Data'!M1281,$B$1),"")</f>
        <v/>
      </c>
      <c r="AT1282" s="36" t="str">
        <f t="shared" si="833"/>
        <v/>
      </c>
      <c r="AU1282" s="36" t="str">
        <f t="shared" si="834"/>
        <v/>
      </c>
      <c r="AV1282" s="36" t="str">
        <f t="shared" si="835"/>
        <v/>
      </c>
      <c r="AW1282" s="36" t="str">
        <f t="shared" si="836"/>
        <v/>
      </c>
      <c r="AX1282" s="36" t="str">
        <f t="shared" si="837"/>
        <v/>
      </c>
      <c r="AY1282" s="36" t="str">
        <f t="shared" si="838"/>
        <v/>
      </c>
      <c r="AZ1282" s="36" t="str">
        <f t="shared" si="839"/>
        <v/>
      </c>
      <c r="BA1282" s="36" t="str">
        <f t="shared" si="840"/>
        <v/>
      </c>
      <c r="BB1282" s="36" t="str">
        <f t="shared" si="841"/>
        <v/>
      </c>
      <c r="BC1282" s="36" t="str">
        <f t="shared" si="842"/>
        <v/>
      </c>
      <c r="BD1282" s="36" t="str">
        <f t="shared" si="843"/>
        <v/>
      </c>
      <c r="BE1282" s="36" t="str">
        <f t="shared" si="844"/>
        <v/>
      </c>
      <c r="BF1282" s="36" t="str">
        <f t="shared" si="845"/>
        <v/>
      </c>
      <c r="BG1282" s="36" t="str">
        <f t="shared" si="846"/>
        <v/>
      </c>
      <c r="BH1282" s="36" t="str">
        <f t="shared" si="847"/>
        <v/>
      </c>
      <c r="BI1282" s="36" t="str">
        <f t="shared" si="848"/>
        <v/>
      </c>
      <c r="BJ1282" s="36" t="str">
        <f t="shared" si="849"/>
        <v/>
      </c>
      <c r="BK1282" s="36" t="str">
        <f t="shared" si="850"/>
        <v/>
      </c>
      <c r="BL1282" s="36" t="str">
        <f t="shared" si="851"/>
        <v/>
      </c>
      <c r="BM1282" s="36" t="str">
        <f t="shared" si="852"/>
        <v/>
      </c>
      <c r="BN1282" s="38" t="e">
        <f t="shared" si="811"/>
        <v>#DIV/0!</v>
      </c>
      <c r="BO1282" s="38" t="e">
        <f t="shared" si="812"/>
        <v>#DIV/0!</v>
      </c>
      <c r="BP1282" s="39" t="str">
        <f t="shared" si="813"/>
        <v/>
      </c>
      <c r="BQ1282" s="39" t="str">
        <f t="shared" si="814"/>
        <v/>
      </c>
      <c r="BR1282" s="39" t="str">
        <f t="shared" si="815"/>
        <v/>
      </c>
      <c r="BS1282" s="39" t="str">
        <f t="shared" si="816"/>
        <v/>
      </c>
      <c r="BT1282" s="39" t="str">
        <f t="shared" si="817"/>
        <v/>
      </c>
      <c r="BU1282" s="39" t="str">
        <f t="shared" si="818"/>
        <v/>
      </c>
      <c r="BV1282" s="39" t="str">
        <f t="shared" si="819"/>
        <v/>
      </c>
      <c r="BW1282" s="39" t="str">
        <f t="shared" si="820"/>
        <v/>
      </c>
      <c r="BX1282" s="39" t="str">
        <f t="shared" si="821"/>
        <v/>
      </c>
      <c r="BY1282" s="39" t="str">
        <f t="shared" si="822"/>
        <v/>
      </c>
      <c r="BZ1282" s="39" t="str">
        <f t="shared" si="823"/>
        <v/>
      </c>
      <c r="CA1282" s="39" t="str">
        <f t="shared" si="824"/>
        <v/>
      </c>
      <c r="CB1282" s="39" t="str">
        <f t="shared" si="825"/>
        <v/>
      </c>
      <c r="CC1282" s="39" t="str">
        <f t="shared" si="826"/>
        <v/>
      </c>
      <c r="CD1282" s="39" t="str">
        <f t="shared" si="827"/>
        <v/>
      </c>
      <c r="CE1282" s="39" t="str">
        <f t="shared" si="828"/>
        <v/>
      </c>
      <c r="CF1282" s="39" t="str">
        <f t="shared" si="829"/>
        <v/>
      </c>
      <c r="CG1282" s="39" t="str">
        <f t="shared" si="830"/>
        <v/>
      </c>
      <c r="CH1282" s="39" t="str">
        <f t="shared" si="831"/>
        <v/>
      </c>
      <c r="CI1282" s="39" t="str">
        <f t="shared" si="832"/>
        <v/>
      </c>
    </row>
    <row r="1283" spans="1:87">
      <c r="A1283" s="18"/>
      <c r="B1283" s="15" t="str">
        <f>'Gene Table'!E1282</f>
        <v>hsa-miR-4704-5p</v>
      </c>
      <c r="C1283" s="15" t="str">
        <f>'Gene Table'!B1282</f>
        <v>F08</v>
      </c>
      <c r="D1283" s="16" t="str">
        <f>IF(SUM('Test Sample Data'!D$3:D$98)&gt;10,IF(AND(ISNUMBER('Test Sample Data'!D1282),'Test Sample Data'!D1282&lt;$B$1,'Test Sample Data'!D1282&gt;0),'Test Sample Data'!D1282,$B$1),"")</f>
        <v/>
      </c>
      <c r="E1283" s="17" t="str">
        <f>IF(SUM('Test Sample Data'!E$3:E$98)&gt;10,IF(AND(ISNUMBER('Test Sample Data'!E1282),'Test Sample Data'!E1282&lt;$B$1,'Test Sample Data'!E1282&gt;0),'Test Sample Data'!E1282,$B$1),"")</f>
        <v/>
      </c>
      <c r="F1283" s="17" t="str">
        <f>IF(SUM('Test Sample Data'!F$3:F$98)&gt;10,IF(AND(ISNUMBER('Test Sample Data'!F1282),'Test Sample Data'!F1282&lt;$B$1,'Test Sample Data'!F1282&gt;0),'Test Sample Data'!F1282,$B$1),"")</f>
        <v/>
      </c>
      <c r="G1283" s="17" t="str">
        <f>IF(SUM('Test Sample Data'!G$3:G$98)&gt;10,IF(AND(ISNUMBER('Test Sample Data'!G1282),'Test Sample Data'!G1282&lt;$B$1,'Test Sample Data'!G1282&gt;0),'Test Sample Data'!G1282,$B$1),"")</f>
        <v/>
      </c>
      <c r="H1283" s="17" t="str">
        <f>IF(SUM('Test Sample Data'!H$3:H$98)&gt;10,IF(AND(ISNUMBER('Test Sample Data'!H1282),'Test Sample Data'!H1282&lt;$B$1,'Test Sample Data'!H1282&gt;0),'Test Sample Data'!H1282,$B$1),"")</f>
        <v/>
      </c>
      <c r="I1283" s="17" t="str">
        <f>IF(SUM('Test Sample Data'!I$3:I$98)&gt;10,IF(AND(ISNUMBER('Test Sample Data'!I1282),'Test Sample Data'!I1282&lt;$B$1,'Test Sample Data'!I1282&gt;0),'Test Sample Data'!I1282,$B$1),"")</f>
        <v/>
      </c>
      <c r="J1283" s="17" t="str">
        <f>IF(SUM('Test Sample Data'!J$3:J$98)&gt;10,IF(AND(ISNUMBER('Test Sample Data'!J1282),'Test Sample Data'!J1282&lt;$B$1,'Test Sample Data'!J1282&gt;0),'Test Sample Data'!J1282,$B$1),"")</f>
        <v/>
      </c>
      <c r="K1283" s="17" t="str">
        <f>IF(SUM('Test Sample Data'!K$3:K$98)&gt;10,IF(AND(ISNUMBER('Test Sample Data'!K1282),'Test Sample Data'!K1282&lt;$B$1,'Test Sample Data'!K1282&gt;0),'Test Sample Data'!K1282,$B$1),"")</f>
        <v/>
      </c>
      <c r="L1283" s="17" t="str">
        <f>IF(SUM('Test Sample Data'!L$3:L$98)&gt;10,IF(AND(ISNUMBER('Test Sample Data'!L1282),'Test Sample Data'!L1282&lt;$B$1,'Test Sample Data'!L1282&gt;0),'Test Sample Data'!L1282,$B$1),"")</f>
        <v/>
      </c>
      <c r="M1283" s="17" t="str">
        <f>IF(SUM('Test Sample Data'!M$3:M$98)&gt;10,IF(AND(ISNUMBER('Test Sample Data'!M1282),'Test Sample Data'!M1282&lt;$B$1,'Test Sample Data'!M1282&gt;0),'Test Sample Data'!M1282,$B$1),"")</f>
        <v/>
      </c>
      <c r="N1283" s="17" t="str">
        <f>'Gene Table'!E1282</f>
        <v>hsa-miR-4704-5p</v>
      </c>
      <c r="O1283" s="17" t="str">
        <f>'Gene Table'!B1282</f>
        <v>F08</v>
      </c>
      <c r="P1283" s="17" t="str">
        <f>IF(SUM('Control Sample Data'!D$3:D$98)&gt;10,IF(AND(ISNUMBER('Control Sample Data'!D1282),'Control Sample Data'!D1282&lt;$B$1,'Control Sample Data'!D1282&gt;0),'Control Sample Data'!D1282,$B$1),"")</f>
        <v/>
      </c>
      <c r="Q1283" s="17" t="str">
        <f>IF(SUM('Control Sample Data'!E$3:E$98)&gt;10,IF(AND(ISNUMBER('Control Sample Data'!E1282),'Control Sample Data'!E1282&lt;$B$1,'Control Sample Data'!E1282&gt;0),'Control Sample Data'!E1282,$B$1),"")</f>
        <v/>
      </c>
      <c r="R1283" s="17" t="str">
        <f>IF(SUM('Control Sample Data'!F$3:F$98)&gt;10,IF(AND(ISNUMBER('Control Sample Data'!F1282),'Control Sample Data'!F1282&lt;$B$1,'Control Sample Data'!F1282&gt;0),'Control Sample Data'!F1282,$B$1),"")</f>
        <v/>
      </c>
      <c r="S1283" s="17" t="str">
        <f>IF(SUM('Control Sample Data'!G$3:G$98)&gt;10,IF(AND(ISNUMBER('Control Sample Data'!G1282),'Control Sample Data'!G1282&lt;$B$1,'Control Sample Data'!G1282&gt;0),'Control Sample Data'!G1282,$B$1),"")</f>
        <v/>
      </c>
      <c r="T1283" s="17" t="str">
        <f>IF(SUM('Control Sample Data'!H$3:H$98)&gt;10,IF(AND(ISNUMBER('Control Sample Data'!H1282),'Control Sample Data'!H1282&lt;$B$1,'Control Sample Data'!H1282&gt;0),'Control Sample Data'!H1282,$B$1),"")</f>
        <v/>
      </c>
      <c r="U1283" s="17" t="str">
        <f>IF(SUM('Control Sample Data'!I$3:I$98)&gt;10,IF(AND(ISNUMBER('Control Sample Data'!I1282),'Control Sample Data'!I1282&lt;$B$1,'Control Sample Data'!I1282&gt;0),'Control Sample Data'!I1282,$B$1),"")</f>
        <v/>
      </c>
      <c r="V1283" s="17" t="str">
        <f>IF(SUM('Control Sample Data'!J$3:J$98)&gt;10,IF(AND(ISNUMBER('Control Sample Data'!J1282),'Control Sample Data'!J1282&lt;$B$1,'Control Sample Data'!J1282&gt;0),'Control Sample Data'!J1282,$B$1),"")</f>
        <v/>
      </c>
      <c r="W1283" s="17" t="str">
        <f>IF(SUM('Control Sample Data'!K$3:K$98)&gt;10,IF(AND(ISNUMBER('Control Sample Data'!K1282),'Control Sample Data'!K1282&lt;$B$1,'Control Sample Data'!K1282&gt;0),'Control Sample Data'!K1282,$B$1),"")</f>
        <v/>
      </c>
      <c r="X1283" s="17" t="str">
        <f>IF(SUM('Control Sample Data'!L$3:L$98)&gt;10,IF(AND(ISNUMBER('Control Sample Data'!L1282),'Control Sample Data'!L1282&lt;$B$1,'Control Sample Data'!L1282&gt;0),'Control Sample Data'!L1282,$B$1),"")</f>
        <v/>
      </c>
      <c r="Y1283" s="17" t="str">
        <f>IF(SUM('Control Sample Data'!M$3:M$98)&gt;10,IF(AND(ISNUMBER('Control Sample Data'!M1282),'Control Sample Data'!M1282&lt;$B$1,'Control Sample Data'!M1282&gt;0),'Control Sample Data'!M1282,$B$1),"")</f>
        <v/>
      </c>
      <c r="AT1283" s="36" t="str">
        <f t="shared" si="833"/>
        <v/>
      </c>
      <c r="AU1283" s="36" t="str">
        <f t="shared" si="834"/>
        <v/>
      </c>
      <c r="AV1283" s="36" t="str">
        <f t="shared" si="835"/>
        <v/>
      </c>
      <c r="AW1283" s="36" t="str">
        <f t="shared" si="836"/>
        <v/>
      </c>
      <c r="AX1283" s="36" t="str">
        <f t="shared" si="837"/>
        <v/>
      </c>
      <c r="AY1283" s="36" t="str">
        <f t="shared" si="838"/>
        <v/>
      </c>
      <c r="AZ1283" s="36" t="str">
        <f t="shared" si="839"/>
        <v/>
      </c>
      <c r="BA1283" s="36" t="str">
        <f t="shared" si="840"/>
        <v/>
      </c>
      <c r="BB1283" s="36" t="str">
        <f t="shared" si="841"/>
        <v/>
      </c>
      <c r="BC1283" s="36" t="str">
        <f t="shared" si="842"/>
        <v/>
      </c>
      <c r="BD1283" s="36" t="str">
        <f t="shared" si="843"/>
        <v/>
      </c>
      <c r="BE1283" s="36" t="str">
        <f t="shared" si="844"/>
        <v/>
      </c>
      <c r="BF1283" s="36" t="str">
        <f t="shared" si="845"/>
        <v/>
      </c>
      <c r="BG1283" s="36" t="str">
        <f t="shared" si="846"/>
        <v/>
      </c>
      <c r="BH1283" s="36" t="str">
        <f t="shared" si="847"/>
        <v/>
      </c>
      <c r="BI1283" s="36" t="str">
        <f t="shared" si="848"/>
        <v/>
      </c>
      <c r="BJ1283" s="36" t="str">
        <f t="shared" si="849"/>
        <v/>
      </c>
      <c r="BK1283" s="36" t="str">
        <f t="shared" si="850"/>
        <v/>
      </c>
      <c r="BL1283" s="36" t="str">
        <f t="shared" si="851"/>
        <v/>
      </c>
      <c r="BM1283" s="36" t="str">
        <f t="shared" si="852"/>
        <v/>
      </c>
      <c r="BN1283" s="38" t="e">
        <f t="shared" si="811"/>
        <v>#DIV/0!</v>
      </c>
      <c r="BO1283" s="38" t="e">
        <f t="shared" si="812"/>
        <v>#DIV/0!</v>
      </c>
      <c r="BP1283" s="39" t="str">
        <f t="shared" si="813"/>
        <v/>
      </c>
      <c r="BQ1283" s="39" t="str">
        <f t="shared" si="814"/>
        <v/>
      </c>
      <c r="BR1283" s="39" t="str">
        <f t="shared" si="815"/>
        <v/>
      </c>
      <c r="BS1283" s="39" t="str">
        <f t="shared" si="816"/>
        <v/>
      </c>
      <c r="BT1283" s="39" t="str">
        <f t="shared" si="817"/>
        <v/>
      </c>
      <c r="BU1283" s="39" t="str">
        <f t="shared" si="818"/>
        <v/>
      </c>
      <c r="BV1283" s="39" t="str">
        <f t="shared" si="819"/>
        <v/>
      </c>
      <c r="BW1283" s="39" t="str">
        <f t="shared" si="820"/>
        <v/>
      </c>
      <c r="BX1283" s="39" t="str">
        <f t="shared" si="821"/>
        <v/>
      </c>
      <c r="BY1283" s="39" t="str">
        <f t="shared" si="822"/>
        <v/>
      </c>
      <c r="BZ1283" s="39" t="str">
        <f t="shared" si="823"/>
        <v/>
      </c>
      <c r="CA1283" s="39" t="str">
        <f t="shared" si="824"/>
        <v/>
      </c>
      <c r="CB1283" s="39" t="str">
        <f t="shared" si="825"/>
        <v/>
      </c>
      <c r="CC1283" s="39" t="str">
        <f t="shared" si="826"/>
        <v/>
      </c>
      <c r="CD1283" s="39" t="str">
        <f t="shared" si="827"/>
        <v/>
      </c>
      <c r="CE1283" s="39" t="str">
        <f t="shared" si="828"/>
        <v/>
      </c>
      <c r="CF1283" s="39" t="str">
        <f t="shared" si="829"/>
        <v/>
      </c>
      <c r="CG1283" s="39" t="str">
        <f t="shared" si="830"/>
        <v/>
      </c>
      <c r="CH1283" s="39" t="str">
        <f t="shared" si="831"/>
        <v/>
      </c>
      <c r="CI1283" s="39" t="str">
        <f t="shared" si="832"/>
        <v/>
      </c>
    </row>
    <row r="1284" spans="1:87">
      <c r="A1284" s="18"/>
      <c r="B1284" s="15" t="str">
        <f>'Gene Table'!E1283</f>
        <v>hsa-miR-4650-3p</v>
      </c>
      <c r="C1284" s="15" t="str">
        <f>'Gene Table'!B1283</f>
        <v>F09</v>
      </c>
      <c r="D1284" s="16" t="str">
        <f>IF(SUM('Test Sample Data'!D$3:D$98)&gt;10,IF(AND(ISNUMBER('Test Sample Data'!D1283),'Test Sample Data'!D1283&lt;$B$1,'Test Sample Data'!D1283&gt;0),'Test Sample Data'!D1283,$B$1),"")</f>
        <v/>
      </c>
      <c r="E1284" s="17" t="str">
        <f>IF(SUM('Test Sample Data'!E$3:E$98)&gt;10,IF(AND(ISNUMBER('Test Sample Data'!E1283),'Test Sample Data'!E1283&lt;$B$1,'Test Sample Data'!E1283&gt;0),'Test Sample Data'!E1283,$B$1),"")</f>
        <v/>
      </c>
      <c r="F1284" s="17" t="str">
        <f>IF(SUM('Test Sample Data'!F$3:F$98)&gt;10,IF(AND(ISNUMBER('Test Sample Data'!F1283),'Test Sample Data'!F1283&lt;$B$1,'Test Sample Data'!F1283&gt;0),'Test Sample Data'!F1283,$B$1),"")</f>
        <v/>
      </c>
      <c r="G1284" s="17" t="str">
        <f>IF(SUM('Test Sample Data'!G$3:G$98)&gt;10,IF(AND(ISNUMBER('Test Sample Data'!G1283),'Test Sample Data'!G1283&lt;$B$1,'Test Sample Data'!G1283&gt;0),'Test Sample Data'!G1283,$B$1),"")</f>
        <v/>
      </c>
      <c r="H1284" s="17" t="str">
        <f>IF(SUM('Test Sample Data'!H$3:H$98)&gt;10,IF(AND(ISNUMBER('Test Sample Data'!H1283),'Test Sample Data'!H1283&lt;$B$1,'Test Sample Data'!H1283&gt;0),'Test Sample Data'!H1283,$B$1),"")</f>
        <v/>
      </c>
      <c r="I1284" s="17" t="str">
        <f>IF(SUM('Test Sample Data'!I$3:I$98)&gt;10,IF(AND(ISNUMBER('Test Sample Data'!I1283),'Test Sample Data'!I1283&lt;$B$1,'Test Sample Data'!I1283&gt;0),'Test Sample Data'!I1283,$B$1),"")</f>
        <v/>
      </c>
      <c r="J1284" s="17" t="str">
        <f>IF(SUM('Test Sample Data'!J$3:J$98)&gt;10,IF(AND(ISNUMBER('Test Sample Data'!J1283),'Test Sample Data'!J1283&lt;$B$1,'Test Sample Data'!J1283&gt;0),'Test Sample Data'!J1283,$B$1),"")</f>
        <v/>
      </c>
      <c r="K1284" s="17" t="str">
        <f>IF(SUM('Test Sample Data'!K$3:K$98)&gt;10,IF(AND(ISNUMBER('Test Sample Data'!K1283),'Test Sample Data'!K1283&lt;$B$1,'Test Sample Data'!K1283&gt;0),'Test Sample Data'!K1283,$B$1),"")</f>
        <v/>
      </c>
      <c r="L1284" s="17" t="str">
        <f>IF(SUM('Test Sample Data'!L$3:L$98)&gt;10,IF(AND(ISNUMBER('Test Sample Data'!L1283),'Test Sample Data'!L1283&lt;$B$1,'Test Sample Data'!L1283&gt;0),'Test Sample Data'!L1283,$B$1),"")</f>
        <v/>
      </c>
      <c r="M1284" s="17" t="str">
        <f>IF(SUM('Test Sample Data'!M$3:M$98)&gt;10,IF(AND(ISNUMBER('Test Sample Data'!M1283),'Test Sample Data'!M1283&lt;$B$1,'Test Sample Data'!M1283&gt;0),'Test Sample Data'!M1283,$B$1),"")</f>
        <v/>
      </c>
      <c r="N1284" s="17" t="str">
        <f>'Gene Table'!E1283</f>
        <v>hsa-miR-4650-3p</v>
      </c>
      <c r="O1284" s="17" t="str">
        <f>'Gene Table'!B1283</f>
        <v>F09</v>
      </c>
      <c r="P1284" s="17" t="str">
        <f>IF(SUM('Control Sample Data'!D$3:D$98)&gt;10,IF(AND(ISNUMBER('Control Sample Data'!D1283),'Control Sample Data'!D1283&lt;$B$1,'Control Sample Data'!D1283&gt;0),'Control Sample Data'!D1283,$B$1),"")</f>
        <v/>
      </c>
      <c r="Q1284" s="17" t="str">
        <f>IF(SUM('Control Sample Data'!E$3:E$98)&gt;10,IF(AND(ISNUMBER('Control Sample Data'!E1283),'Control Sample Data'!E1283&lt;$B$1,'Control Sample Data'!E1283&gt;0),'Control Sample Data'!E1283,$B$1),"")</f>
        <v/>
      </c>
      <c r="R1284" s="17" t="str">
        <f>IF(SUM('Control Sample Data'!F$3:F$98)&gt;10,IF(AND(ISNUMBER('Control Sample Data'!F1283),'Control Sample Data'!F1283&lt;$B$1,'Control Sample Data'!F1283&gt;0),'Control Sample Data'!F1283,$B$1),"")</f>
        <v/>
      </c>
      <c r="S1284" s="17" t="str">
        <f>IF(SUM('Control Sample Data'!G$3:G$98)&gt;10,IF(AND(ISNUMBER('Control Sample Data'!G1283),'Control Sample Data'!G1283&lt;$B$1,'Control Sample Data'!G1283&gt;0),'Control Sample Data'!G1283,$B$1),"")</f>
        <v/>
      </c>
      <c r="T1284" s="17" t="str">
        <f>IF(SUM('Control Sample Data'!H$3:H$98)&gt;10,IF(AND(ISNUMBER('Control Sample Data'!H1283),'Control Sample Data'!H1283&lt;$B$1,'Control Sample Data'!H1283&gt;0),'Control Sample Data'!H1283,$B$1),"")</f>
        <v/>
      </c>
      <c r="U1284" s="17" t="str">
        <f>IF(SUM('Control Sample Data'!I$3:I$98)&gt;10,IF(AND(ISNUMBER('Control Sample Data'!I1283),'Control Sample Data'!I1283&lt;$B$1,'Control Sample Data'!I1283&gt;0),'Control Sample Data'!I1283,$B$1),"")</f>
        <v/>
      </c>
      <c r="V1284" s="17" t="str">
        <f>IF(SUM('Control Sample Data'!J$3:J$98)&gt;10,IF(AND(ISNUMBER('Control Sample Data'!J1283),'Control Sample Data'!J1283&lt;$B$1,'Control Sample Data'!J1283&gt;0),'Control Sample Data'!J1283,$B$1),"")</f>
        <v/>
      </c>
      <c r="W1284" s="17" t="str">
        <f>IF(SUM('Control Sample Data'!K$3:K$98)&gt;10,IF(AND(ISNUMBER('Control Sample Data'!K1283),'Control Sample Data'!K1283&lt;$B$1,'Control Sample Data'!K1283&gt;0),'Control Sample Data'!K1283,$B$1),"")</f>
        <v/>
      </c>
      <c r="X1284" s="17" t="str">
        <f>IF(SUM('Control Sample Data'!L$3:L$98)&gt;10,IF(AND(ISNUMBER('Control Sample Data'!L1283),'Control Sample Data'!L1283&lt;$B$1,'Control Sample Data'!L1283&gt;0),'Control Sample Data'!L1283,$B$1),"")</f>
        <v/>
      </c>
      <c r="Y1284" s="17" t="str">
        <f>IF(SUM('Control Sample Data'!M$3:M$98)&gt;10,IF(AND(ISNUMBER('Control Sample Data'!M1283),'Control Sample Data'!M1283&lt;$B$1,'Control Sample Data'!M1283&gt;0),'Control Sample Data'!M1283,$B$1),"")</f>
        <v/>
      </c>
      <c r="AT1284" s="36" t="str">
        <f t="shared" si="833"/>
        <v/>
      </c>
      <c r="AU1284" s="36" t="str">
        <f t="shared" si="834"/>
        <v/>
      </c>
      <c r="AV1284" s="36" t="str">
        <f t="shared" si="835"/>
        <v/>
      </c>
      <c r="AW1284" s="36" t="str">
        <f t="shared" si="836"/>
        <v/>
      </c>
      <c r="AX1284" s="36" t="str">
        <f t="shared" si="837"/>
        <v/>
      </c>
      <c r="AY1284" s="36" t="str">
        <f t="shared" si="838"/>
        <v/>
      </c>
      <c r="AZ1284" s="36" t="str">
        <f t="shared" si="839"/>
        <v/>
      </c>
      <c r="BA1284" s="36" t="str">
        <f t="shared" si="840"/>
        <v/>
      </c>
      <c r="BB1284" s="36" t="str">
        <f t="shared" si="841"/>
        <v/>
      </c>
      <c r="BC1284" s="36" t="str">
        <f t="shared" si="842"/>
        <v/>
      </c>
      <c r="BD1284" s="36" t="str">
        <f t="shared" si="843"/>
        <v/>
      </c>
      <c r="BE1284" s="36" t="str">
        <f t="shared" si="844"/>
        <v/>
      </c>
      <c r="BF1284" s="36" t="str">
        <f t="shared" si="845"/>
        <v/>
      </c>
      <c r="BG1284" s="36" t="str">
        <f t="shared" si="846"/>
        <v/>
      </c>
      <c r="BH1284" s="36" t="str">
        <f t="shared" si="847"/>
        <v/>
      </c>
      <c r="BI1284" s="36" t="str">
        <f t="shared" si="848"/>
        <v/>
      </c>
      <c r="BJ1284" s="36" t="str">
        <f t="shared" si="849"/>
        <v/>
      </c>
      <c r="BK1284" s="36" t="str">
        <f t="shared" si="850"/>
        <v/>
      </c>
      <c r="BL1284" s="36" t="str">
        <f t="shared" si="851"/>
        <v/>
      </c>
      <c r="BM1284" s="36" t="str">
        <f t="shared" si="852"/>
        <v/>
      </c>
      <c r="BN1284" s="38" t="e">
        <f t="shared" ref="BN1284:BN1347" si="853">AVERAGE(AT1284:BC1284)</f>
        <v>#DIV/0!</v>
      </c>
      <c r="BO1284" s="38" t="e">
        <f t="shared" ref="BO1284:BO1347" si="854">AVERAGE(BD1284:BM1284)</f>
        <v>#DIV/0!</v>
      </c>
      <c r="BP1284" s="39" t="str">
        <f t="shared" ref="BP1284:BP1347" si="855">IF(ISNUMBER(AT1284),POWER(2,-AT1284),"")</f>
        <v/>
      </c>
      <c r="BQ1284" s="39" t="str">
        <f t="shared" ref="BQ1284:BQ1347" si="856">IF(ISNUMBER(AU1284),POWER(2,-AU1284),"")</f>
        <v/>
      </c>
      <c r="BR1284" s="39" t="str">
        <f t="shared" ref="BR1284:BR1347" si="857">IF(ISNUMBER(AV1284),POWER(2,-AV1284),"")</f>
        <v/>
      </c>
      <c r="BS1284" s="39" t="str">
        <f t="shared" ref="BS1284:BS1347" si="858">IF(ISNUMBER(AW1284),POWER(2,-AW1284),"")</f>
        <v/>
      </c>
      <c r="BT1284" s="39" t="str">
        <f t="shared" ref="BT1284:BT1347" si="859">IF(ISNUMBER(AX1284),POWER(2,-AX1284),"")</f>
        <v/>
      </c>
      <c r="BU1284" s="39" t="str">
        <f t="shared" ref="BU1284:BU1347" si="860">IF(ISNUMBER(AY1284),POWER(2,-AY1284),"")</f>
        <v/>
      </c>
      <c r="BV1284" s="39" t="str">
        <f t="shared" ref="BV1284:BV1347" si="861">IF(ISNUMBER(AZ1284),POWER(2,-AZ1284),"")</f>
        <v/>
      </c>
      <c r="BW1284" s="39" t="str">
        <f t="shared" ref="BW1284:BW1347" si="862">IF(ISNUMBER(BA1284),POWER(2,-BA1284),"")</f>
        <v/>
      </c>
      <c r="BX1284" s="39" t="str">
        <f t="shared" ref="BX1284:BX1347" si="863">IF(ISNUMBER(BB1284),POWER(2,-BB1284),"")</f>
        <v/>
      </c>
      <c r="BY1284" s="39" t="str">
        <f t="shared" ref="BY1284:BY1347" si="864">IF(ISNUMBER(BC1284),POWER(2,-BC1284),"")</f>
        <v/>
      </c>
      <c r="BZ1284" s="39" t="str">
        <f t="shared" ref="BZ1284:BZ1347" si="865">IF(ISNUMBER(BD1284),POWER(2,-BD1284),"")</f>
        <v/>
      </c>
      <c r="CA1284" s="39" t="str">
        <f t="shared" ref="CA1284:CA1347" si="866">IF(ISNUMBER(BE1284),POWER(2,-BE1284),"")</f>
        <v/>
      </c>
      <c r="CB1284" s="39" t="str">
        <f t="shared" ref="CB1284:CB1347" si="867">IF(ISNUMBER(BF1284),POWER(2,-BF1284),"")</f>
        <v/>
      </c>
      <c r="CC1284" s="39" t="str">
        <f t="shared" ref="CC1284:CC1347" si="868">IF(ISNUMBER(BG1284),POWER(2,-BG1284),"")</f>
        <v/>
      </c>
      <c r="CD1284" s="39" t="str">
        <f t="shared" ref="CD1284:CD1347" si="869">IF(ISNUMBER(BH1284),POWER(2,-BH1284),"")</f>
        <v/>
      </c>
      <c r="CE1284" s="39" t="str">
        <f t="shared" ref="CE1284:CE1347" si="870">IF(ISNUMBER(BI1284),POWER(2,-BI1284),"")</f>
        <v/>
      </c>
      <c r="CF1284" s="39" t="str">
        <f t="shared" ref="CF1284:CF1347" si="871">IF(ISNUMBER(BJ1284),POWER(2,-BJ1284),"")</f>
        <v/>
      </c>
      <c r="CG1284" s="39" t="str">
        <f t="shared" ref="CG1284:CG1347" si="872">IF(ISNUMBER(BK1284),POWER(2,-BK1284),"")</f>
        <v/>
      </c>
      <c r="CH1284" s="39" t="str">
        <f t="shared" ref="CH1284:CH1347" si="873">IF(ISNUMBER(BL1284),POWER(2,-BL1284),"")</f>
        <v/>
      </c>
      <c r="CI1284" s="39" t="str">
        <f t="shared" ref="CI1284:CI1347" si="874">IF(ISNUMBER(BM1284),POWER(2,-BM1284),"")</f>
        <v/>
      </c>
    </row>
    <row r="1285" spans="1:87">
      <c r="A1285" s="18"/>
      <c r="B1285" s="15" t="str">
        <f>'Gene Table'!E1284</f>
        <v>hsa-miR-4704-3p</v>
      </c>
      <c r="C1285" s="15" t="str">
        <f>'Gene Table'!B1284</f>
        <v>F10</v>
      </c>
      <c r="D1285" s="16" t="str">
        <f>IF(SUM('Test Sample Data'!D$3:D$98)&gt;10,IF(AND(ISNUMBER('Test Sample Data'!D1284),'Test Sample Data'!D1284&lt;$B$1,'Test Sample Data'!D1284&gt;0),'Test Sample Data'!D1284,$B$1),"")</f>
        <v/>
      </c>
      <c r="E1285" s="17" t="str">
        <f>IF(SUM('Test Sample Data'!E$3:E$98)&gt;10,IF(AND(ISNUMBER('Test Sample Data'!E1284),'Test Sample Data'!E1284&lt;$B$1,'Test Sample Data'!E1284&gt;0),'Test Sample Data'!E1284,$B$1),"")</f>
        <v/>
      </c>
      <c r="F1285" s="17" t="str">
        <f>IF(SUM('Test Sample Data'!F$3:F$98)&gt;10,IF(AND(ISNUMBER('Test Sample Data'!F1284),'Test Sample Data'!F1284&lt;$B$1,'Test Sample Data'!F1284&gt;0),'Test Sample Data'!F1284,$B$1),"")</f>
        <v/>
      </c>
      <c r="G1285" s="17" t="str">
        <f>IF(SUM('Test Sample Data'!G$3:G$98)&gt;10,IF(AND(ISNUMBER('Test Sample Data'!G1284),'Test Sample Data'!G1284&lt;$B$1,'Test Sample Data'!G1284&gt;0),'Test Sample Data'!G1284,$B$1),"")</f>
        <v/>
      </c>
      <c r="H1285" s="17" t="str">
        <f>IF(SUM('Test Sample Data'!H$3:H$98)&gt;10,IF(AND(ISNUMBER('Test Sample Data'!H1284),'Test Sample Data'!H1284&lt;$B$1,'Test Sample Data'!H1284&gt;0),'Test Sample Data'!H1284,$B$1),"")</f>
        <v/>
      </c>
      <c r="I1285" s="17" t="str">
        <f>IF(SUM('Test Sample Data'!I$3:I$98)&gt;10,IF(AND(ISNUMBER('Test Sample Data'!I1284),'Test Sample Data'!I1284&lt;$B$1,'Test Sample Data'!I1284&gt;0),'Test Sample Data'!I1284,$B$1),"")</f>
        <v/>
      </c>
      <c r="J1285" s="17" t="str">
        <f>IF(SUM('Test Sample Data'!J$3:J$98)&gt;10,IF(AND(ISNUMBER('Test Sample Data'!J1284),'Test Sample Data'!J1284&lt;$B$1,'Test Sample Data'!J1284&gt;0),'Test Sample Data'!J1284,$B$1),"")</f>
        <v/>
      </c>
      <c r="K1285" s="17" t="str">
        <f>IF(SUM('Test Sample Data'!K$3:K$98)&gt;10,IF(AND(ISNUMBER('Test Sample Data'!K1284),'Test Sample Data'!K1284&lt;$B$1,'Test Sample Data'!K1284&gt;0),'Test Sample Data'!K1284,$B$1),"")</f>
        <v/>
      </c>
      <c r="L1285" s="17" t="str">
        <f>IF(SUM('Test Sample Data'!L$3:L$98)&gt;10,IF(AND(ISNUMBER('Test Sample Data'!L1284),'Test Sample Data'!L1284&lt;$B$1,'Test Sample Data'!L1284&gt;0),'Test Sample Data'!L1284,$B$1),"")</f>
        <v/>
      </c>
      <c r="M1285" s="17" t="str">
        <f>IF(SUM('Test Sample Data'!M$3:M$98)&gt;10,IF(AND(ISNUMBER('Test Sample Data'!M1284),'Test Sample Data'!M1284&lt;$B$1,'Test Sample Data'!M1284&gt;0),'Test Sample Data'!M1284,$B$1),"")</f>
        <v/>
      </c>
      <c r="N1285" s="17" t="str">
        <f>'Gene Table'!E1284</f>
        <v>hsa-miR-4704-3p</v>
      </c>
      <c r="O1285" s="17" t="str">
        <f>'Gene Table'!B1284</f>
        <v>F10</v>
      </c>
      <c r="P1285" s="17" t="str">
        <f>IF(SUM('Control Sample Data'!D$3:D$98)&gt;10,IF(AND(ISNUMBER('Control Sample Data'!D1284),'Control Sample Data'!D1284&lt;$B$1,'Control Sample Data'!D1284&gt;0),'Control Sample Data'!D1284,$B$1),"")</f>
        <v/>
      </c>
      <c r="Q1285" s="17" t="str">
        <f>IF(SUM('Control Sample Data'!E$3:E$98)&gt;10,IF(AND(ISNUMBER('Control Sample Data'!E1284),'Control Sample Data'!E1284&lt;$B$1,'Control Sample Data'!E1284&gt;0),'Control Sample Data'!E1284,$B$1),"")</f>
        <v/>
      </c>
      <c r="R1285" s="17" t="str">
        <f>IF(SUM('Control Sample Data'!F$3:F$98)&gt;10,IF(AND(ISNUMBER('Control Sample Data'!F1284),'Control Sample Data'!F1284&lt;$B$1,'Control Sample Data'!F1284&gt;0),'Control Sample Data'!F1284,$B$1),"")</f>
        <v/>
      </c>
      <c r="S1285" s="17" t="str">
        <f>IF(SUM('Control Sample Data'!G$3:G$98)&gt;10,IF(AND(ISNUMBER('Control Sample Data'!G1284),'Control Sample Data'!G1284&lt;$B$1,'Control Sample Data'!G1284&gt;0),'Control Sample Data'!G1284,$B$1),"")</f>
        <v/>
      </c>
      <c r="T1285" s="17" t="str">
        <f>IF(SUM('Control Sample Data'!H$3:H$98)&gt;10,IF(AND(ISNUMBER('Control Sample Data'!H1284),'Control Sample Data'!H1284&lt;$B$1,'Control Sample Data'!H1284&gt;0),'Control Sample Data'!H1284,$B$1),"")</f>
        <v/>
      </c>
      <c r="U1285" s="17" t="str">
        <f>IF(SUM('Control Sample Data'!I$3:I$98)&gt;10,IF(AND(ISNUMBER('Control Sample Data'!I1284),'Control Sample Data'!I1284&lt;$B$1,'Control Sample Data'!I1284&gt;0),'Control Sample Data'!I1284,$B$1),"")</f>
        <v/>
      </c>
      <c r="V1285" s="17" t="str">
        <f>IF(SUM('Control Sample Data'!J$3:J$98)&gt;10,IF(AND(ISNUMBER('Control Sample Data'!J1284),'Control Sample Data'!J1284&lt;$B$1,'Control Sample Data'!J1284&gt;0),'Control Sample Data'!J1284,$B$1),"")</f>
        <v/>
      </c>
      <c r="W1285" s="17" t="str">
        <f>IF(SUM('Control Sample Data'!K$3:K$98)&gt;10,IF(AND(ISNUMBER('Control Sample Data'!K1284),'Control Sample Data'!K1284&lt;$B$1,'Control Sample Data'!K1284&gt;0),'Control Sample Data'!K1284,$B$1),"")</f>
        <v/>
      </c>
      <c r="X1285" s="17" t="str">
        <f>IF(SUM('Control Sample Data'!L$3:L$98)&gt;10,IF(AND(ISNUMBER('Control Sample Data'!L1284),'Control Sample Data'!L1284&lt;$B$1,'Control Sample Data'!L1284&gt;0),'Control Sample Data'!L1284,$B$1),"")</f>
        <v/>
      </c>
      <c r="Y1285" s="17" t="str">
        <f>IF(SUM('Control Sample Data'!M$3:M$98)&gt;10,IF(AND(ISNUMBER('Control Sample Data'!M1284),'Control Sample Data'!M1284&lt;$B$1,'Control Sample Data'!M1284&gt;0),'Control Sample Data'!M1284,$B$1),"")</f>
        <v/>
      </c>
      <c r="AT1285" s="36" t="str">
        <f t="shared" ref="AT1285:AT1348" si="875">IF(ISERROR(D1285-Z$794),"",D1285-Z$794)</f>
        <v/>
      </c>
      <c r="AU1285" s="36" t="str">
        <f t="shared" ref="AU1285:AU1348" si="876">IF(ISERROR(E1285-AA$794),"",E1285-AA$794)</f>
        <v/>
      </c>
      <c r="AV1285" s="36" t="str">
        <f t="shared" ref="AV1285:AV1348" si="877">IF(ISERROR(F1285-AB$794),"",F1285-AB$794)</f>
        <v/>
      </c>
      <c r="AW1285" s="36" t="str">
        <f t="shared" ref="AW1285:AW1348" si="878">IF(ISERROR(G1285-AC$794),"",G1285-AC$794)</f>
        <v/>
      </c>
      <c r="AX1285" s="36" t="str">
        <f t="shared" ref="AX1285:AX1348" si="879">IF(ISERROR(H1285-AD$794),"",H1285-AD$794)</f>
        <v/>
      </c>
      <c r="AY1285" s="36" t="str">
        <f t="shared" ref="AY1285:AY1348" si="880">IF(ISERROR(I1285-AE$794),"",I1285-AE$794)</f>
        <v/>
      </c>
      <c r="AZ1285" s="36" t="str">
        <f t="shared" ref="AZ1285:AZ1348" si="881">IF(ISERROR(J1285-AF$794),"",J1285-AF$794)</f>
        <v/>
      </c>
      <c r="BA1285" s="36" t="str">
        <f t="shared" ref="BA1285:BA1348" si="882">IF(ISERROR(K1285-AG$794),"",K1285-AG$794)</f>
        <v/>
      </c>
      <c r="BB1285" s="36" t="str">
        <f t="shared" ref="BB1285:BB1348" si="883">IF(ISERROR(L1285-AH$794),"",L1285-AH$794)</f>
        <v/>
      </c>
      <c r="BC1285" s="36" t="str">
        <f t="shared" ref="BC1285:BC1348" si="884">IF(ISERROR(M1285-AI$794),"",M1285-AI$794)</f>
        <v/>
      </c>
      <c r="BD1285" s="36" t="str">
        <f t="shared" ref="BD1285:BD1348" si="885">IF(ISERROR(P1285-AJ$794),"",P1285-AJ$794)</f>
        <v/>
      </c>
      <c r="BE1285" s="36" t="str">
        <f t="shared" ref="BE1285:BE1348" si="886">IF(ISERROR(Q1285-AK$794),"",Q1285-AK$794)</f>
        <v/>
      </c>
      <c r="BF1285" s="36" t="str">
        <f t="shared" ref="BF1285:BF1348" si="887">IF(ISERROR(R1285-AL$794),"",R1285-AL$794)</f>
        <v/>
      </c>
      <c r="BG1285" s="36" t="str">
        <f t="shared" ref="BG1285:BG1348" si="888">IF(ISERROR(S1285-AM$794),"",S1285-AM$794)</f>
        <v/>
      </c>
      <c r="BH1285" s="36" t="str">
        <f t="shared" ref="BH1285:BH1348" si="889">IF(ISERROR(T1285-AN$794),"",T1285-AN$794)</f>
        <v/>
      </c>
      <c r="BI1285" s="36" t="str">
        <f t="shared" ref="BI1285:BI1348" si="890">IF(ISERROR(U1285-AO$794),"",U1285-AO$794)</f>
        <v/>
      </c>
      <c r="BJ1285" s="36" t="str">
        <f t="shared" ref="BJ1285:BJ1348" si="891">IF(ISERROR(V1285-AP$794),"",V1285-AP$794)</f>
        <v/>
      </c>
      <c r="BK1285" s="36" t="str">
        <f t="shared" ref="BK1285:BK1348" si="892">IF(ISERROR(W1285-AQ$794),"",W1285-AQ$794)</f>
        <v/>
      </c>
      <c r="BL1285" s="36" t="str">
        <f t="shared" ref="BL1285:BL1348" si="893">IF(ISERROR(X1285-AR$794),"",X1285-AR$794)</f>
        <v/>
      </c>
      <c r="BM1285" s="36" t="str">
        <f t="shared" ref="BM1285:BM1348" si="894">IF(ISERROR(Y1285-AS$794),"",Y1285-AS$794)</f>
        <v/>
      </c>
      <c r="BN1285" s="38" t="e">
        <f t="shared" si="853"/>
        <v>#DIV/0!</v>
      </c>
      <c r="BO1285" s="38" t="e">
        <f t="shared" si="854"/>
        <v>#DIV/0!</v>
      </c>
      <c r="BP1285" s="39" t="str">
        <f t="shared" si="855"/>
        <v/>
      </c>
      <c r="BQ1285" s="39" t="str">
        <f t="shared" si="856"/>
        <v/>
      </c>
      <c r="BR1285" s="39" t="str">
        <f t="shared" si="857"/>
        <v/>
      </c>
      <c r="BS1285" s="39" t="str">
        <f t="shared" si="858"/>
        <v/>
      </c>
      <c r="BT1285" s="39" t="str">
        <f t="shared" si="859"/>
        <v/>
      </c>
      <c r="BU1285" s="39" t="str">
        <f t="shared" si="860"/>
        <v/>
      </c>
      <c r="BV1285" s="39" t="str">
        <f t="shared" si="861"/>
        <v/>
      </c>
      <c r="BW1285" s="39" t="str">
        <f t="shared" si="862"/>
        <v/>
      </c>
      <c r="BX1285" s="39" t="str">
        <f t="shared" si="863"/>
        <v/>
      </c>
      <c r="BY1285" s="39" t="str">
        <f t="shared" si="864"/>
        <v/>
      </c>
      <c r="BZ1285" s="39" t="str">
        <f t="shared" si="865"/>
        <v/>
      </c>
      <c r="CA1285" s="39" t="str">
        <f t="shared" si="866"/>
        <v/>
      </c>
      <c r="CB1285" s="39" t="str">
        <f t="shared" si="867"/>
        <v/>
      </c>
      <c r="CC1285" s="39" t="str">
        <f t="shared" si="868"/>
        <v/>
      </c>
      <c r="CD1285" s="39" t="str">
        <f t="shared" si="869"/>
        <v/>
      </c>
      <c r="CE1285" s="39" t="str">
        <f t="shared" si="870"/>
        <v/>
      </c>
      <c r="CF1285" s="39" t="str">
        <f t="shared" si="871"/>
        <v/>
      </c>
      <c r="CG1285" s="39" t="str">
        <f t="shared" si="872"/>
        <v/>
      </c>
      <c r="CH1285" s="39" t="str">
        <f t="shared" si="873"/>
        <v/>
      </c>
      <c r="CI1285" s="39" t="str">
        <f t="shared" si="874"/>
        <v/>
      </c>
    </row>
    <row r="1286" spans="1:87">
      <c r="A1286" s="18"/>
      <c r="B1286" s="15" t="str">
        <f>'Gene Table'!E1285</f>
        <v>hsa-miR-4651</v>
      </c>
      <c r="C1286" s="15" t="str">
        <f>'Gene Table'!B1285</f>
        <v>F11</v>
      </c>
      <c r="D1286" s="16" t="str">
        <f>IF(SUM('Test Sample Data'!D$3:D$98)&gt;10,IF(AND(ISNUMBER('Test Sample Data'!D1285),'Test Sample Data'!D1285&lt;$B$1,'Test Sample Data'!D1285&gt;0),'Test Sample Data'!D1285,$B$1),"")</f>
        <v/>
      </c>
      <c r="E1286" s="17" t="str">
        <f>IF(SUM('Test Sample Data'!E$3:E$98)&gt;10,IF(AND(ISNUMBER('Test Sample Data'!E1285),'Test Sample Data'!E1285&lt;$B$1,'Test Sample Data'!E1285&gt;0),'Test Sample Data'!E1285,$B$1),"")</f>
        <v/>
      </c>
      <c r="F1286" s="17" t="str">
        <f>IF(SUM('Test Sample Data'!F$3:F$98)&gt;10,IF(AND(ISNUMBER('Test Sample Data'!F1285),'Test Sample Data'!F1285&lt;$B$1,'Test Sample Data'!F1285&gt;0),'Test Sample Data'!F1285,$B$1),"")</f>
        <v/>
      </c>
      <c r="G1286" s="17" t="str">
        <f>IF(SUM('Test Sample Data'!G$3:G$98)&gt;10,IF(AND(ISNUMBER('Test Sample Data'!G1285),'Test Sample Data'!G1285&lt;$B$1,'Test Sample Data'!G1285&gt;0),'Test Sample Data'!G1285,$B$1),"")</f>
        <v/>
      </c>
      <c r="H1286" s="17" t="str">
        <f>IF(SUM('Test Sample Data'!H$3:H$98)&gt;10,IF(AND(ISNUMBER('Test Sample Data'!H1285),'Test Sample Data'!H1285&lt;$B$1,'Test Sample Data'!H1285&gt;0),'Test Sample Data'!H1285,$B$1),"")</f>
        <v/>
      </c>
      <c r="I1286" s="17" t="str">
        <f>IF(SUM('Test Sample Data'!I$3:I$98)&gt;10,IF(AND(ISNUMBER('Test Sample Data'!I1285),'Test Sample Data'!I1285&lt;$B$1,'Test Sample Data'!I1285&gt;0),'Test Sample Data'!I1285,$B$1),"")</f>
        <v/>
      </c>
      <c r="J1286" s="17" t="str">
        <f>IF(SUM('Test Sample Data'!J$3:J$98)&gt;10,IF(AND(ISNUMBER('Test Sample Data'!J1285),'Test Sample Data'!J1285&lt;$B$1,'Test Sample Data'!J1285&gt;0),'Test Sample Data'!J1285,$B$1),"")</f>
        <v/>
      </c>
      <c r="K1286" s="17" t="str">
        <f>IF(SUM('Test Sample Data'!K$3:K$98)&gt;10,IF(AND(ISNUMBER('Test Sample Data'!K1285),'Test Sample Data'!K1285&lt;$B$1,'Test Sample Data'!K1285&gt;0),'Test Sample Data'!K1285,$B$1),"")</f>
        <v/>
      </c>
      <c r="L1286" s="17" t="str">
        <f>IF(SUM('Test Sample Data'!L$3:L$98)&gt;10,IF(AND(ISNUMBER('Test Sample Data'!L1285),'Test Sample Data'!L1285&lt;$B$1,'Test Sample Data'!L1285&gt;0),'Test Sample Data'!L1285,$B$1),"")</f>
        <v/>
      </c>
      <c r="M1286" s="17" t="str">
        <f>IF(SUM('Test Sample Data'!M$3:M$98)&gt;10,IF(AND(ISNUMBER('Test Sample Data'!M1285),'Test Sample Data'!M1285&lt;$B$1,'Test Sample Data'!M1285&gt;0),'Test Sample Data'!M1285,$B$1),"")</f>
        <v/>
      </c>
      <c r="N1286" s="17" t="str">
        <f>'Gene Table'!E1285</f>
        <v>hsa-miR-4651</v>
      </c>
      <c r="O1286" s="17" t="str">
        <f>'Gene Table'!B1285</f>
        <v>F11</v>
      </c>
      <c r="P1286" s="17" t="str">
        <f>IF(SUM('Control Sample Data'!D$3:D$98)&gt;10,IF(AND(ISNUMBER('Control Sample Data'!D1285),'Control Sample Data'!D1285&lt;$B$1,'Control Sample Data'!D1285&gt;0),'Control Sample Data'!D1285,$B$1),"")</f>
        <v/>
      </c>
      <c r="Q1286" s="17" t="str">
        <f>IF(SUM('Control Sample Data'!E$3:E$98)&gt;10,IF(AND(ISNUMBER('Control Sample Data'!E1285),'Control Sample Data'!E1285&lt;$B$1,'Control Sample Data'!E1285&gt;0),'Control Sample Data'!E1285,$B$1),"")</f>
        <v/>
      </c>
      <c r="R1286" s="17" t="str">
        <f>IF(SUM('Control Sample Data'!F$3:F$98)&gt;10,IF(AND(ISNUMBER('Control Sample Data'!F1285),'Control Sample Data'!F1285&lt;$B$1,'Control Sample Data'!F1285&gt;0),'Control Sample Data'!F1285,$B$1),"")</f>
        <v/>
      </c>
      <c r="S1286" s="17" t="str">
        <f>IF(SUM('Control Sample Data'!G$3:G$98)&gt;10,IF(AND(ISNUMBER('Control Sample Data'!G1285),'Control Sample Data'!G1285&lt;$B$1,'Control Sample Data'!G1285&gt;0),'Control Sample Data'!G1285,$B$1),"")</f>
        <v/>
      </c>
      <c r="T1286" s="17" t="str">
        <f>IF(SUM('Control Sample Data'!H$3:H$98)&gt;10,IF(AND(ISNUMBER('Control Sample Data'!H1285),'Control Sample Data'!H1285&lt;$B$1,'Control Sample Data'!H1285&gt;0),'Control Sample Data'!H1285,$B$1),"")</f>
        <v/>
      </c>
      <c r="U1286" s="17" t="str">
        <f>IF(SUM('Control Sample Data'!I$3:I$98)&gt;10,IF(AND(ISNUMBER('Control Sample Data'!I1285),'Control Sample Data'!I1285&lt;$B$1,'Control Sample Data'!I1285&gt;0),'Control Sample Data'!I1285,$B$1),"")</f>
        <v/>
      </c>
      <c r="V1286" s="17" t="str">
        <f>IF(SUM('Control Sample Data'!J$3:J$98)&gt;10,IF(AND(ISNUMBER('Control Sample Data'!J1285),'Control Sample Data'!J1285&lt;$B$1,'Control Sample Data'!J1285&gt;0),'Control Sample Data'!J1285,$B$1),"")</f>
        <v/>
      </c>
      <c r="W1286" s="17" t="str">
        <f>IF(SUM('Control Sample Data'!K$3:K$98)&gt;10,IF(AND(ISNUMBER('Control Sample Data'!K1285),'Control Sample Data'!K1285&lt;$B$1,'Control Sample Data'!K1285&gt;0),'Control Sample Data'!K1285,$B$1),"")</f>
        <v/>
      </c>
      <c r="X1286" s="17" t="str">
        <f>IF(SUM('Control Sample Data'!L$3:L$98)&gt;10,IF(AND(ISNUMBER('Control Sample Data'!L1285),'Control Sample Data'!L1285&lt;$B$1,'Control Sample Data'!L1285&gt;0),'Control Sample Data'!L1285,$B$1),"")</f>
        <v/>
      </c>
      <c r="Y1286" s="17" t="str">
        <f>IF(SUM('Control Sample Data'!M$3:M$98)&gt;10,IF(AND(ISNUMBER('Control Sample Data'!M1285),'Control Sample Data'!M1285&lt;$B$1,'Control Sample Data'!M1285&gt;0),'Control Sample Data'!M1285,$B$1),"")</f>
        <v/>
      </c>
      <c r="AT1286" s="36" t="str">
        <f t="shared" si="875"/>
        <v/>
      </c>
      <c r="AU1286" s="36" t="str">
        <f t="shared" si="876"/>
        <v/>
      </c>
      <c r="AV1286" s="36" t="str">
        <f t="shared" si="877"/>
        <v/>
      </c>
      <c r="AW1286" s="36" t="str">
        <f t="shared" si="878"/>
        <v/>
      </c>
      <c r="AX1286" s="36" t="str">
        <f t="shared" si="879"/>
        <v/>
      </c>
      <c r="AY1286" s="36" t="str">
        <f t="shared" si="880"/>
        <v/>
      </c>
      <c r="AZ1286" s="36" t="str">
        <f t="shared" si="881"/>
        <v/>
      </c>
      <c r="BA1286" s="36" t="str">
        <f t="shared" si="882"/>
        <v/>
      </c>
      <c r="BB1286" s="36" t="str">
        <f t="shared" si="883"/>
        <v/>
      </c>
      <c r="BC1286" s="36" t="str">
        <f t="shared" si="884"/>
        <v/>
      </c>
      <c r="BD1286" s="36" t="str">
        <f t="shared" si="885"/>
        <v/>
      </c>
      <c r="BE1286" s="36" t="str">
        <f t="shared" si="886"/>
        <v/>
      </c>
      <c r="BF1286" s="36" t="str">
        <f t="shared" si="887"/>
        <v/>
      </c>
      <c r="BG1286" s="36" t="str">
        <f t="shared" si="888"/>
        <v/>
      </c>
      <c r="BH1286" s="36" t="str">
        <f t="shared" si="889"/>
        <v/>
      </c>
      <c r="BI1286" s="36" t="str">
        <f t="shared" si="890"/>
        <v/>
      </c>
      <c r="BJ1286" s="36" t="str">
        <f t="shared" si="891"/>
        <v/>
      </c>
      <c r="BK1286" s="36" t="str">
        <f t="shared" si="892"/>
        <v/>
      </c>
      <c r="BL1286" s="36" t="str">
        <f t="shared" si="893"/>
        <v/>
      </c>
      <c r="BM1286" s="36" t="str">
        <f t="shared" si="894"/>
        <v/>
      </c>
      <c r="BN1286" s="38" t="e">
        <f t="shared" si="853"/>
        <v>#DIV/0!</v>
      </c>
      <c r="BO1286" s="38" t="e">
        <f t="shared" si="854"/>
        <v>#DIV/0!</v>
      </c>
      <c r="BP1286" s="39" t="str">
        <f t="shared" si="855"/>
        <v/>
      </c>
      <c r="BQ1286" s="39" t="str">
        <f t="shared" si="856"/>
        <v/>
      </c>
      <c r="BR1286" s="39" t="str">
        <f t="shared" si="857"/>
        <v/>
      </c>
      <c r="BS1286" s="39" t="str">
        <f t="shared" si="858"/>
        <v/>
      </c>
      <c r="BT1286" s="39" t="str">
        <f t="shared" si="859"/>
        <v/>
      </c>
      <c r="BU1286" s="39" t="str">
        <f t="shared" si="860"/>
        <v/>
      </c>
      <c r="BV1286" s="39" t="str">
        <f t="shared" si="861"/>
        <v/>
      </c>
      <c r="BW1286" s="39" t="str">
        <f t="shared" si="862"/>
        <v/>
      </c>
      <c r="BX1286" s="39" t="str">
        <f t="shared" si="863"/>
        <v/>
      </c>
      <c r="BY1286" s="39" t="str">
        <f t="shared" si="864"/>
        <v/>
      </c>
      <c r="BZ1286" s="39" t="str">
        <f t="shared" si="865"/>
        <v/>
      </c>
      <c r="CA1286" s="39" t="str">
        <f t="shared" si="866"/>
        <v/>
      </c>
      <c r="CB1286" s="39" t="str">
        <f t="shared" si="867"/>
        <v/>
      </c>
      <c r="CC1286" s="39" t="str">
        <f t="shared" si="868"/>
        <v/>
      </c>
      <c r="CD1286" s="39" t="str">
        <f t="shared" si="869"/>
        <v/>
      </c>
      <c r="CE1286" s="39" t="str">
        <f t="shared" si="870"/>
        <v/>
      </c>
      <c r="CF1286" s="39" t="str">
        <f t="shared" si="871"/>
        <v/>
      </c>
      <c r="CG1286" s="39" t="str">
        <f t="shared" si="872"/>
        <v/>
      </c>
      <c r="CH1286" s="39" t="str">
        <f t="shared" si="873"/>
        <v/>
      </c>
      <c r="CI1286" s="39" t="str">
        <f t="shared" si="874"/>
        <v/>
      </c>
    </row>
    <row r="1287" spans="1:87">
      <c r="A1287" s="18"/>
      <c r="B1287" s="15" t="str">
        <f>'Gene Table'!E1286</f>
        <v>hsa-miR-4705</v>
      </c>
      <c r="C1287" s="15" t="str">
        <f>'Gene Table'!B1286</f>
        <v>F12</v>
      </c>
      <c r="D1287" s="16" t="str">
        <f>IF(SUM('Test Sample Data'!D$3:D$98)&gt;10,IF(AND(ISNUMBER('Test Sample Data'!D1286),'Test Sample Data'!D1286&lt;$B$1,'Test Sample Data'!D1286&gt;0),'Test Sample Data'!D1286,$B$1),"")</f>
        <v/>
      </c>
      <c r="E1287" s="17" t="str">
        <f>IF(SUM('Test Sample Data'!E$3:E$98)&gt;10,IF(AND(ISNUMBER('Test Sample Data'!E1286),'Test Sample Data'!E1286&lt;$B$1,'Test Sample Data'!E1286&gt;0),'Test Sample Data'!E1286,$B$1),"")</f>
        <v/>
      </c>
      <c r="F1287" s="17" t="str">
        <f>IF(SUM('Test Sample Data'!F$3:F$98)&gt;10,IF(AND(ISNUMBER('Test Sample Data'!F1286),'Test Sample Data'!F1286&lt;$B$1,'Test Sample Data'!F1286&gt;0),'Test Sample Data'!F1286,$B$1),"")</f>
        <v/>
      </c>
      <c r="G1287" s="17" t="str">
        <f>IF(SUM('Test Sample Data'!G$3:G$98)&gt;10,IF(AND(ISNUMBER('Test Sample Data'!G1286),'Test Sample Data'!G1286&lt;$B$1,'Test Sample Data'!G1286&gt;0),'Test Sample Data'!G1286,$B$1),"")</f>
        <v/>
      </c>
      <c r="H1287" s="17" t="str">
        <f>IF(SUM('Test Sample Data'!H$3:H$98)&gt;10,IF(AND(ISNUMBER('Test Sample Data'!H1286),'Test Sample Data'!H1286&lt;$B$1,'Test Sample Data'!H1286&gt;0),'Test Sample Data'!H1286,$B$1),"")</f>
        <v/>
      </c>
      <c r="I1287" s="17" t="str">
        <f>IF(SUM('Test Sample Data'!I$3:I$98)&gt;10,IF(AND(ISNUMBER('Test Sample Data'!I1286),'Test Sample Data'!I1286&lt;$B$1,'Test Sample Data'!I1286&gt;0),'Test Sample Data'!I1286,$B$1),"")</f>
        <v/>
      </c>
      <c r="J1287" s="17" t="str">
        <f>IF(SUM('Test Sample Data'!J$3:J$98)&gt;10,IF(AND(ISNUMBER('Test Sample Data'!J1286),'Test Sample Data'!J1286&lt;$B$1,'Test Sample Data'!J1286&gt;0),'Test Sample Data'!J1286,$B$1),"")</f>
        <v/>
      </c>
      <c r="K1287" s="17" t="str">
        <f>IF(SUM('Test Sample Data'!K$3:K$98)&gt;10,IF(AND(ISNUMBER('Test Sample Data'!K1286),'Test Sample Data'!K1286&lt;$B$1,'Test Sample Data'!K1286&gt;0),'Test Sample Data'!K1286,$B$1),"")</f>
        <v/>
      </c>
      <c r="L1287" s="17" t="str">
        <f>IF(SUM('Test Sample Data'!L$3:L$98)&gt;10,IF(AND(ISNUMBER('Test Sample Data'!L1286),'Test Sample Data'!L1286&lt;$B$1,'Test Sample Data'!L1286&gt;0),'Test Sample Data'!L1286,$B$1),"")</f>
        <v/>
      </c>
      <c r="M1287" s="17" t="str">
        <f>IF(SUM('Test Sample Data'!M$3:M$98)&gt;10,IF(AND(ISNUMBER('Test Sample Data'!M1286),'Test Sample Data'!M1286&lt;$B$1,'Test Sample Data'!M1286&gt;0),'Test Sample Data'!M1286,$B$1),"")</f>
        <v/>
      </c>
      <c r="N1287" s="17" t="str">
        <f>'Gene Table'!E1286</f>
        <v>hsa-miR-4705</v>
      </c>
      <c r="O1287" s="17" t="str">
        <f>'Gene Table'!B1286</f>
        <v>F12</v>
      </c>
      <c r="P1287" s="17" t="str">
        <f>IF(SUM('Control Sample Data'!D$3:D$98)&gt;10,IF(AND(ISNUMBER('Control Sample Data'!D1286),'Control Sample Data'!D1286&lt;$B$1,'Control Sample Data'!D1286&gt;0),'Control Sample Data'!D1286,$B$1),"")</f>
        <v/>
      </c>
      <c r="Q1287" s="17" t="str">
        <f>IF(SUM('Control Sample Data'!E$3:E$98)&gt;10,IF(AND(ISNUMBER('Control Sample Data'!E1286),'Control Sample Data'!E1286&lt;$B$1,'Control Sample Data'!E1286&gt;0),'Control Sample Data'!E1286,$B$1),"")</f>
        <v/>
      </c>
      <c r="R1287" s="17" t="str">
        <f>IF(SUM('Control Sample Data'!F$3:F$98)&gt;10,IF(AND(ISNUMBER('Control Sample Data'!F1286),'Control Sample Data'!F1286&lt;$B$1,'Control Sample Data'!F1286&gt;0),'Control Sample Data'!F1286,$B$1),"")</f>
        <v/>
      </c>
      <c r="S1287" s="17" t="str">
        <f>IF(SUM('Control Sample Data'!G$3:G$98)&gt;10,IF(AND(ISNUMBER('Control Sample Data'!G1286),'Control Sample Data'!G1286&lt;$B$1,'Control Sample Data'!G1286&gt;0),'Control Sample Data'!G1286,$B$1),"")</f>
        <v/>
      </c>
      <c r="T1287" s="17" t="str">
        <f>IF(SUM('Control Sample Data'!H$3:H$98)&gt;10,IF(AND(ISNUMBER('Control Sample Data'!H1286),'Control Sample Data'!H1286&lt;$B$1,'Control Sample Data'!H1286&gt;0),'Control Sample Data'!H1286,$B$1),"")</f>
        <v/>
      </c>
      <c r="U1287" s="17" t="str">
        <f>IF(SUM('Control Sample Data'!I$3:I$98)&gt;10,IF(AND(ISNUMBER('Control Sample Data'!I1286),'Control Sample Data'!I1286&lt;$B$1,'Control Sample Data'!I1286&gt;0),'Control Sample Data'!I1286,$B$1),"")</f>
        <v/>
      </c>
      <c r="V1287" s="17" t="str">
        <f>IF(SUM('Control Sample Data'!J$3:J$98)&gt;10,IF(AND(ISNUMBER('Control Sample Data'!J1286),'Control Sample Data'!J1286&lt;$B$1,'Control Sample Data'!J1286&gt;0),'Control Sample Data'!J1286,$B$1),"")</f>
        <v/>
      </c>
      <c r="W1287" s="17" t="str">
        <f>IF(SUM('Control Sample Data'!K$3:K$98)&gt;10,IF(AND(ISNUMBER('Control Sample Data'!K1286),'Control Sample Data'!K1286&lt;$B$1,'Control Sample Data'!K1286&gt;0),'Control Sample Data'!K1286,$B$1),"")</f>
        <v/>
      </c>
      <c r="X1287" s="17" t="str">
        <f>IF(SUM('Control Sample Data'!L$3:L$98)&gt;10,IF(AND(ISNUMBER('Control Sample Data'!L1286),'Control Sample Data'!L1286&lt;$B$1,'Control Sample Data'!L1286&gt;0),'Control Sample Data'!L1286,$B$1),"")</f>
        <v/>
      </c>
      <c r="Y1287" s="17" t="str">
        <f>IF(SUM('Control Sample Data'!M$3:M$98)&gt;10,IF(AND(ISNUMBER('Control Sample Data'!M1286),'Control Sample Data'!M1286&lt;$B$1,'Control Sample Data'!M1286&gt;0),'Control Sample Data'!M1286,$B$1),"")</f>
        <v/>
      </c>
      <c r="AT1287" s="36" t="str">
        <f t="shared" si="875"/>
        <v/>
      </c>
      <c r="AU1287" s="36" t="str">
        <f t="shared" si="876"/>
        <v/>
      </c>
      <c r="AV1287" s="36" t="str">
        <f t="shared" si="877"/>
        <v/>
      </c>
      <c r="AW1287" s="36" t="str">
        <f t="shared" si="878"/>
        <v/>
      </c>
      <c r="AX1287" s="36" t="str">
        <f t="shared" si="879"/>
        <v/>
      </c>
      <c r="AY1287" s="36" t="str">
        <f t="shared" si="880"/>
        <v/>
      </c>
      <c r="AZ1287" s="36" t="str">
        <f t="shared" si="881"/>
        <v/>
      </c>
      <c r="BA1287" s="36" t="str">
        <f t="shared" si="882"/>
        <v/>
      </c>
      <c r="BB1287" s="36" t="str">
        <f t="shared" si="883"/>
        <v/>
      </c>
      <c r="BC1287" s="36" t="str">
        <f t="shared" si="884"/>
        <v/>
      </c>
      <c r="BD1287" s="36" t="str">
        <f t="shared" si="885"/>
        <v/>
      </c>
      <c r="BE1287" s="36" t="str">
        <f t="shared" si="886"/>
        <v/>
      </c>
      <c r="BF1287" s="36" t="str">
        <f t="shared" si="887"/>
        <v/>
      </c>
      <c r="BG1287" s="36" t="str">
        <f t="shared" si="888"/>
        <v/>
      </c>
      <c r="BH1287" s="36" t="str">
        <f t="shared" si="889"/>
        <v/>
      </c>
      <c r="BI1287" s="36" t="str">
        <f t="shared" si="890"/>
        <v/>
      </c>
      <c r="BJ1287" s="36" t="str">
        <f t="shared" si="891"/>
        <v/>
      </c>
      <c r="BK1287" s="36" t="str">
        <f t="shared" si="892"/>
        <v/>
      </c>
      <c r="BL1287" s="36" t="str">
        <f t="shared" si="893"/>
        <v/>
      </c>
      <c r="BM1287" s="36" t="str">
        <f t="shared" si="894"/>
        <v/>
      </c>
      <c r="BN1287" s="38" t="e">
        <f t="shared" si="853"/>
        <v>#DIV/0!</v>
      </c>
      <c r="BO1287" s="38" t="e">
        <f t="shared" si="854"/>
        <v>#DIV/0!</v>
      </c>
      <c r="BP1287" s="39" t="str">
        <f t="shared" si="855"/>
        <v/>
      </c>
      <c r="BQ1287" s="39" t="str">
        <f t="shared" si="856"/>
        <v/>
      </c>
      <c r="BR1287" s="39" t="str">
        <f t="shared" si="857"/>
        <v/>
      </c>
      <c r="BS1287" s="39" t="str">
        <f t="shared" si="858"/>
        <v/>
      </c>
      <c r="BT1287" s="39" t="str">
        <f t="shared" si="859"/>
        <v/>
      </c>
      <c r="BU1287" s="39" t="str">
        <f t="shared" si="860"/>
        <v/>
      </c>
      <c r="BV1287" s="39" t="str">
        <f t="shared" si="861"/>
        <v/>
      </c>
      <c r="BW1287" s="39" t="str">
        <f t="shared" si="862"/>
        <v/>
      </c>
      <c r="BX1287" s="39" t="str">
        <f t="shared" si="863"/>
        <v/>
      </c>
      <c r="BY1287" s="39" t="str">
        <f t="shared" si="864"/>
        <v/>
      </c>
      <c r="BZ1287" s="39" t="str">
        <f t="shared" si="865"/>
        <v/>
      </c>
      <c r="CA1287" s="39" t="str">
        <f t="shared" si="866"/>
        <v/>
      </c>
      <c r="CB1287" s="39" t="str">
        <f t="shared" si="867"/>
        <v/>
      </c>
      <c r="CC1287" s="39" t="str">
        <f t="shared" si="868"/>
        <v/>
      </c>
      <c r="CD1287" s="39" t="str">
        <f t="shared" si="869"/>
        <v/>
      </c>
      <c r="CE1287" s="39" t="str">
        <f t="shared" si="870"/>
        <v/>
      </c>
      <c r="CF1287" s="39" t="str">
        <f t="shared" si="871"/>
        <v/>
      </c>
      <c r="CG1287" s="39" t="str">
        <f t="shared" si="872"/>
        <v/>
      </c>
      <c r="CH1287" s="39" t="str">
        <f t="shared" si="873"/>
        <v/>
      </c>
      <c r="CI1287" s="39" t="str">
        <f t="shared" si="874"/>
        <v/>
      </c>
    </row>
    <row r="1288" spans="1:87">
      <c r="A1288" s="18"/>
      <c r="B1288" s="15" t="str">
        <f>'Gene Table'!E1287</f>
        <v>hsa-miR-4652-5p</v>
      </c>
      <c r="C1288" s="15" t="str">
        <f>'Gene Table'!B1287</f>
        <v>F13</v>
      </c>
      <c r="D1288" s="16" t="str">
        <f>IF(SUM('Test Sample Data'!D$3:D$98)&gt;10,IF(AND(ISNUMBER('Test Sample Data'!D1287),'Test Sample Data'!D1287&lt;$B$1,'Test Sample Data'!D1287&gt;0),'Test Sample Data'!D1287,$B$1),"")</f>
        <v/>
      </c>
      <c r="E1288" s="17" t="str">
        <f>IF(SUM('Test Sample Data'!E$3:E$98)&gt;10,IF(AND(ISNUMBER('Test Sample Data'!E1287),'Test Sample Data'!E1287&lt;$B$1,'Test Sample Data'!E1287&gt;0),'Test Sample Data'!E1287,$B$1),"")</f>
        <v/>
      </c>
      <c r="F1288" s="17" t="str">
        <f>IF(SUM('Test Sample Data'!F$3:F$98)&gt;10,IF(AND(ISNUMBER('Test Sample Data'!F1287),'Test Sample Data'!F1287&lt;$B$1,'Test Sample Data'!F1287&gt;0),'Test Sample Data'!F1287,$B$1),"")</f>
        <v/>
      </c>
      <c r="G1288" s="17" t="str">
        <f>IF(SUM('Test Sample Data'!G$3:G$98)&gt;10,IF(AND(ISNUMBER('Test Sample Data'!G1287),'Test Sample Data'!G1287&lt;$B$1,'Test Sample Data'!G1287&gt;0),'Test Sample Data'!G1287,$B$1),"")</f>
        <v/>
      </c>
      <c r="H1288" s="17" t="str">
        <f>IF(SUM('Test Sample Data'!H$3:H$98)&gt;10,IF(AND(ISNUMBER('Test Sample Data'!H1287),'Test Sample Data'!H1287&lt;$B$1,'Test Sample Data'!H1287&gt;0),'Test Sample Data'!H1287,$B$1),"")</f>
        <v/>
      </c>
      <c r="I1288" s="17" t="str">
        <f>IF(SUM('Test Sample Data'!I$3:I$98)&gt;10,IF(AND(ISNUMBER('Test Sample Data'!I1287),'Test Sample Data'!I1287&lt;$B$1,'Test Sample Data'!I1287&gt;0),'Test Sample Data'!I1287,$B$1),"")</f>
        <v/>
      </c>
      <c r="J1288" s="17" t="str">
        <f>IF(SUM('Test Sample Data'!J$3:J$98)&gt;10,IF(AND(ISNUMBER('Test Sample Data'!J1287),'Test Sample Data'!J1287&lt;$B$1,'Test Sample Data'!J1287&gt;0),'Test Sample Data'!J1287,$B$1),"")</f>
        <v/>
      </c>
      <c r="K1288" s="17" t="str">
        <f>IF(SUM('Test Sample Data'!K$3:K$98)&gt;10,IF(AND(ISNUMBER('Test Sample Data'!K1287),'Test Sample Data'!K1287&lt;$B$1,'Test Sample Data'!K1287&gt;0),'Test Sample Data'!K1287,$B$1),"")</f>
        <v/>
      </c>
      <c r="L1288" s="17" t="str">
        <f>IF(SUM('Test Sample Data'!L$3:L$98)&gt;10,IF(AND(ISNUMBER('Test Sample Data'!L1287),'Test Sample Data'!L1287&lt;$B$1,'Test Sample Data'!L1287&gt;0),'Test Sample Data'!L1287,$B$1),"")</f>
        <v/>
      </c>
      <c r="M1288" s="17" t="str">
        <f>IF(SUM('Test Sample Data'!M$3:M$98)&gt;10,IF(AND(ISNUMBER('Test Sample Data'!M1287),'Test Sample Data'!M1287&lt;$B$1,'Test Sample Data'!M1287&gt;0),'Test Sample Data'!M1287,$B$1),"")</f>
        <v/>
      </c>
      <c r="N1288" s="17" t="str">
        <f>'Gene Table'!E1287</f>
        <v>hsa-miR-4652-5p</v>
      </c>
      <c r="O1288" s="17" t="str">
        <f>'Gene Table'!B1287</f>
        <v>F13</v>
      </c>
      <c r="P1288" s="17" t="str">
        <f>IF(SUM('Control Sample Data'!D$3:D$98)&gt;10,IF(AND(ISNUMBER('Control Sample Data'!D1287),'Control Sample Data'!D1287&lt;$B$1,'Control Sample Data'!D1287&gt;0),'Control Sample Data'!D1287,$B$1),"")</f>
        <v/>
      </c>
      <c r="Q1288" s="17" t="str">
        <f>IF(SUM('Control Sample Data'!E$3:E$98)&gt;10,IF(AND(ISNUMBER('Control Sample Data'!E1287),'Control Sample Data'!E1287&lt;$B$1,'Control Sample Data'!E1287&gt;0),'Control Sample Data'!E1287,$B$1),"")</f>
        <v/>
      </c>
      <c r="R1288" s="17" t="str">
        <f>IF(SUM('Control Sample Data'!F$3:F$98)&gt;10,IF(AND(ISNUMBER('Control Sample Data'!F1287),'Control Sample Data'!F1287&lt;$B$1,'Control Sample Data'!F1287&gt;0),'Control Sample Data'!F1287,$B$1),"")</f>
        <v/>
      </c>
      <c r="S1288" s="17" t="str">
        <f>IF(SUM('Control Sample Data'!G$3:G$98)&gt;10,IF(AND(ISNUMBER('Control Sample Data'!G1287),'Control Sample Data'!G1287&lt;$B$1,'Control Sample Data'!G1287&gt;0),'Control Sample Data'!G1287,$B$1),"")</f>
        <v/>
      </c>
      <c r="T1288" s="17" t="str">
        <f>IF(SUM('Control Sample Data'!H$3:H$98)&gt;10,IF(AND(ISNUMBER('Control Sample Data'!H1287),'Control Sample Data'!H1287&lt;$B$1,'Control Sample Data'!H1287&gt;0),'Control Sample Data'!H1287,$B$1),"")</f>
        <v/>
      </c>
      <c r="U1288" s="17" t="str">
        <f>IF(SUM('Control Sample Data'!I$3:I$98)&gt;10,IF(AND(ISNUMBER('Control Sample Data'!I1287),'Control Sample Data'!I1287&lt;$B$1,'Control Sample Data'!I1287&gt;0),'Control Sample Data'!I1287,$B$1),"")</f>
        <v/>
      </c>
      <c r="V1288" s="17" t="str">
        <f>IF(SUM('Control Sample Data'!J$3:J$98)&gt;10,IF(AND(ISNUMBER('Control Sample Data'!J1287),'Control Sample Data'!J1287&lt;$B$1,'Control Sample Data'!J1287&gt;0),'Control Sample Data'!J1287,$B$1),"")</f>
        <v/>
      </c>
      <c r="W1288" s="17" t="str">
        <f>IF(SUM('Control Sample Data'!K$3:K$98)&gt;10,IF(AND(ISNUMBER('Control Sample Data'!K1287),'Control Sample Data'!K1287&lt;$B$1,'Control Sample Data'!K1287&gt;0),'Control Sample Data'!K1287,$B$1),"")</f>
        <v/>
      </c>
      <c r="X1288" s="17" t="str">
        <f>IF(SUM('Control Sample Data'!L$3:L$98)&gt;10,IF(AND(ISNUMBER('Control Sample Data'!L1287),'Control Sample Data'!L1287&lt;$B$1,'Control Sample Data'!L1287&gt;0),'Control Sample Data'!L1287,$B$1),"")</f>
        <v/>
      </c>
      <c r="Y1288" s="17" t="str">
        <f>IF(SUM('Control Sample Data'!M$3:M$98)&gt;10,IF(AND(ISNUMBER('Control Sample Data'!M1287),'Control Sample Data'!M1287&lt;$B$1,'Control Sample Data'!M1287&gt;0),'Control Sample Data'!M1287,$B$1),"")</f>
        <v/>
      </c>
      <c r="AT1288" s="36" t="str">
        <f t="shared" si="875"/>
        <v/>
      </c>
      <c r="AU1288" s="36" t="str">
        <f t="shared" si="876"/>
        <v/>
      </c>
      <c r="AV1288" s="36" t="str">
        <f t="shared" si="877"/>
        <v/>
      </c>
      <c r="AW1288" s="36" t="str">
        <f t="shared" si="878"/>
        <v/>
      </c>
      <c r="AX1288" s="36" t="str">
        <f t="shared" si="879"/>
        <v/>
      </c>
      <c r="AY1288" s="36" t="str">
        <f t="shared" si="880"/>
        <v/>
      </c>
      <c r="AZ1288" s="36" t="str">
        <f t="shared" si="881"/>
        <v/>
      </c>
      <c r="BA1288" s="36" t="str">
        <f t="shared" si="882"/>
        <v/>
      </c>
      <c r="BB1288" s="36" t="str">
        <f t="shared" si="883"/>
        <v/>
      </c>
      <c r="BC1288" s="36" t="str">
        <f t="shared" si="884"/>
        <v/>
      </c>
      <c r="BD1288" s="36" t="str">
        <f t="shared" si="885"/>
        <v/>
      </c>
      <c r="BE1288" s="36" t="str">
        <f t="shared" si="886"/>
        <v/>
      </c>
      <c r="BF1288" s="36" t="str">
        <f t="shared" si="887"/>
        <v/>
      </c>
      <c r="BG1288" s="36" t="str">
        <f t="shared" si="888"/>
        <v/>
      </c>
      <c r="BH1288" s="36" t="str">
        <f t="shared" si="889"/>
        <v/>
      </c>
      <c r="BI1288" s="36" t="str">
        <f t="shared" si="890"/>
        <v/>
      </c>
      <c r="BJ1288" s="36" t="str">
        <f t="shared" si="891"/>
        <v/>
      </c>
      <c r="BK1288" s="36" t="str">
        <f t="shared" si="892"/>
        <v/>
      </c>
      <c r="BL1288" s="36" t="str">
        <f t="shared" si="893"/>
        <v/>
      </c>
      <c r="BM1288" s="36" t="str">
        <f t="shared" si="894"/>
        <v/>
      </c>
      <c r="BN1288" s="38" t="e">
        <f t="shared" si="853"/>
        <v>#DIV/0!</v>
      </c>
      <c r="BO1288" s="38" t="e">
        <f t="shared" si="854"/>
        <v>#DIV/0!</v>
      </c>
      <c r="BP1288" s="39" t="str">
        <f t="shared" si="855"/>
        <v/>
      </c>
      <c r="BQ1288" s="39" t="str">
        <f t="shared" si="856"/>
        <v/>
      </c>
      <c r="BR1288" s="39" t="str">
        <f t="shared" si="857"/>
        <v/>
      </c>
      <c r="BS1288" s="39" t="str">
        <f t="shared" si="858"/>
        <v/>
      </c>
      <c r="BT1288" s="39" t="str">
        <f t="shared" si="859"/>
        <v/>
      </c>
      <c r="BU1288" s="39" t="str">
        <f t="shared" si="860"/>
        <v/>
      </c>
      <c r="BV1288" s="39" t="str">
        <f t="shared" si="861"/>
        <v/>
      </c>
      <c r="BW1288" s="39" t="str">
        <f t="shared" si="862"/>
        <v/>
      </c>
      <c r="BX1288" s="39" t="str">
        <f t="shared" si="863"/>
        <v/>
      </c>
      <c r="BY1288" s="39" t="str">
        <f t="shared" si="864"/>
        <v/>
      </c>
      <c r="BZ1288" s="39" t="str">
        <f t="shared" si="865"/>
        <v/>
      </c>
      <c r="CA1288" s="39" t="str">
        <f t="shared" si="866"/>
        <v/>
      </c>
      <c r="CB1288" s="39" t="str">
        <f t="shared" si="867"/>
        <v/>
      </c>
      <c r="CC1288" s="39" t="str">
        <f t="shared" si="868"/>
        <v/>
      </c>
      <c r="CD1288" s="39" t="str">
        <f t="shared" si="869"/>
        <v/>
      </c>
      <c r="CE1288" s="39" t="str">
        <f t="shared" si="870"/>
        <v/>
      </c>
      <c r="CF1288" s="39" t="str">
        <f t="shared" si="871"/>
        <v/>
      </c>
      <c r="CG1288" s="39" t="str">
        <f t="shared" si="872"/>
        <v/>
      </c>
      <c r="CH1288" s="39" t="str">
        <f t="shared" si="873"/>
        <v/>
      </c>
      <c r="CI1288" s="39" t="str">
        <f t="shared" si="874"/>
        <v/>
      </c>
    </row>
    <row r="1289" spans="1:87">
      <c r="A1289" s="18"/>
      <c r="B1289" s="15" t="str">
        <f>'Gene Table'!E1288</f>
        <v>hsa-miR-4706</v>
      </c>
      <c r="C1289" s="15" t="str">
        <f>'Gene Table'!B1288</f>
        <v>F14</v>
      </c>
      <c r="D1289" s="16" t="str">
        <f>IF(SUM('Test Sample Data'!D$3:D$98)&gt;10,IF(AND(ISNUMBER('Test Sample Data'!D1288),'Test Sample Data'!D1288&lt;$B$1,'Test Sample Data'!D1288&gt;0),'Test Sample Data'!D1288,$B$1),"")</f>
        <v/>
      </c>
      <c r="E1289" s="17" t="str">
        <f>IF(SUM('Test Sample Data'!E$3:E$98)&gt;10,IF(AND(ISNUMBER('Test Sample Data'!E1288),'Test Sample Data'!E1288&lt;$B$1,'Test Sample Data'!E1288&gt;0),'Test Sample Data'!E1288,$B$1),"")</f>
        <v/>
      </c>
      <c r="F1289" s="17" t="str">
        <f>IF(SUM('Test Sample Data'!F$3:F$98)&gt;10,IF(AND(ISNUMBER('Test Sample Data'!F1288),'Test Sample Data'!F1288&lt;$B$1,'Test Sample Data'!F1288&gt;0),'Test Sample Data'!F1288,$B$1),"")</f>
        <v/>
      </c>
      <c r="G1289" s="17" t="str">
        <f>IF(SUM('Test Sample Data'!G$3:G$98)&gt;10,IF(AND(ISNUMBER('Test Sample Data'!G1288),'Test Sample Data'!G1288&lt;$B$1,'Test Sample Data'!G1288&gt;0),'Test Sample Data'!G1288,$B$1),"")</f>
        <v/>
      </c>
      <c r="H1289" s="17" t="str">
        <f>IF(SUM('Test Sample Data'!H$3:H$98)&gt;10,IF(AND(ISNUMBER('Test Sample Data'!H1288),'Test Sample Data'!H1288&lt;$B$1,'Test Sample Data'!H1288&gt;0),'Test Sample Data'!H1288,$B$1),"")</f>
        <v/>
      </c>
      <c r="I1289" s="17" t="str">
        <f>IF(SUM('Test Sample Data'!I$3:I$98)&gt;10,IF(AND(ISNUMBER('Test Sample Data'!I1288),'Test Sample Data'!I1288&lt;$B$1,'Test Sample Data'!I1288&gt;0),'Test Sample Data'!I1288,$B$1),"")</f>
        <v/>
      </c>
      <c r="J1289" s="17" t="str">
        <f>IF(SUM('Test Sample Data'!J$3:J$98)&gt;10,IF(AND(ISNUMBER('Test Sample Data'!J1288),'Test Sample Data'!J1288&lt;$B$1,'Test Sample Data'!J1288&gt;0),'Test Sample Data'!J1288,$B$1),"")</f>
        <v/>
      </c>
      <c r="K1289" s="17" t="str">
        <f>IF(SUM('Test Sample Data'!K$3:K$98)&gt;10,IF(AND(ISNUMBER('Test Sample Data'!K1288),'Test Sample Data'!K1288&lt;$B$1,'Test Sample Data'!K1288&gt;0),'Test Sample Data'!K1288,$B$1),"")</f>
        <v/>
      </c>
      <c r="L1289" s="17" t="str">
        <f>IF(SUM('Test Sample Data'!L$3:L$98)&gt;10,IF(AND(ISNUMBER('Test Sample Data'!L1288),'Test Sample Data'!L1288&lt;$B$1,'Test Sample Data'!L1288&gt;0),'Test Sample Data'!L1288,$B$1),"")</f>
        <v/>
      </c>
      <c r="M1289" s="17" t="str">
        <f>IF(SUM('Test Sample Data'!M$3:M$98)&gt;10,IF(AND(ISNUMBER('Test Sample Data'!M1288),'Test Sample Data'!M1288&lt;$B$1,'Test Sample Data'!M1288&gt;0),'Test Sample Data'!M1288,$B$1),"")</f>
        <v/>
      </c>
      <c r="N1289" s="17" t="str">
        <f>'Gene Table'!E1288</f>
        <v>hsa-miR-4706</v>
      </c>
      <c r="O1289" s="17" t="str">
        <f>'Gene Table'!B1288</f>
        <v>F14</v>
      </c>
      <c r="P1289" s="17" t="str">
        <f>IF(SUM('Control Sample Data'!D$3:D$98)&gt;10,IF(AND(ISNUMBER('Control Sample Data'!D1288),'Control Sample Data'!D1288&lt;$B$1,'Control Sample Data'!D1288&gt;0),'Control Sample Data'!D1288,$B$1),"")</f>
        <v/>
      </c>
      <c r="Q1289" s="17" t="str">
        <f>IF(SUM('Control Sample Data'!E$3:E$98)&gt;10,IF(AND(ISNUMBER('Control Sample Data'!E1288),'Control Sample Data'!E1288&lt;$B$1,'Control Sample Data'!E1288&gt;0),'Control Sample Data'!E1288,$B$1),"")</f>
        <v/>
      </c>
      <c r="R1289" s="17" t="str">
        <f>IF(SUM('Control Sample Data'!F$3:F$98)&gt;10,IF(AND(ISNUMBER('Control Sample Data'!F1288),'Control Sample Data'!F1288&lt;$B$1,'Control Sample Data'!F1288&gt;0),'Control Sample Data'!F1288,$B$1),"")</f>
        <v/>
      </c>
      <c r="S1289" s="17" t="str">
        <f>IF(SUM('Control Sample Data'!G$3:G$98)&gt;10,IF(AND(ISNUMBER('Control Sample Data'!G1288),'Control Sample Data'!G1288&lt;$B$1,'Control Sample Data'!G1288&gt;0),'Control Sample Data'!G1288,$B$1),"")</f>
        <v/>
      </c>
      <c r="T1289" s="17" t="str">
        <f>IF(SUM('Control Sample Data'!H$3:H$98)&gt;10,IF(AND(ISNUMBER('Control Sample Data'!H1288),'Control Sample Data'!H1288&lt;$B$1,'Control Sample Data'!H1288&gt;0),'Control Sample Data'!H1288,$B$1),"")</f>
        <v/>
      </c>
      <c r="U1289" s="17" t="str">
        <f>IF(SUM('Control Sample Data'!I$3:I$98)&gt;10,IF(AND(ISNUMBER('Control Sample Data'!I1288),'Control Sample Data'!I1288&lt;$B$1,'Control Sample Data'!I1288&gt;0),'Control Sample Data'!I1288,$B$1),"")</f>
        <v/>
      </c>
      <c r="V1289" s="17" t="str">
        <f>IF(SUM('Control Sample Data'!J$3:J$98)&gt;10,IF(AND(ISNUMBER('Control Sample Data'!J1288),'Control Sample Data'!J1288&lt;$B$1,'Control Sample Data'!J1288&gt;0),'Control Sample Data'!J1288,$B$1),"")</f>
        <v/>
      </c>
      <c r="W1289" s="17" t="str">
        <f>IF(SUM('Control Sample Data'!K$3:K$98)&gt;10,IF(AND(ISNUMBER('Control Sample Data'!K1288),'Control Sample Data'!K1288&lt;$B$1,'Control Sample Data'!K1288&gt;0),'Control Sample Data'!K1288,$B$1),"")</f>
        <v/>
      </c>
      <c r="X1289" s="17" t="str">
        <f>IF(SUM('Control Sample Data'!L$3:L$98)&gt;10,IF(AND(ISNUMBER('Control Sample Data'!L1288),'Control Sample Data'!L1288&lt;$B$1,'Control Sample Data'!L1288&gt;0),'Control Sample Data'!L1288,$B$1),"")</f>
        <v/>
      </c>
      <c r="Y1289" s="17" t="str">
        <f>IF(SUM('Control Sample Data'!M$3:M$98)&gt;10,IF(AND(ISNUMBER('Control Sample Data'!M1288),'Control Sample Data'!M1288&lt;$B$1,'Control Sample Data'!M1288&gt;0),'Control Sample Data'!M1288,$B$1),"")</f>
        <v/>
      </c>
      <c r="AT1289" s="36" t="str">
        <f t="shared" si="875"/>
        <v/>
      </c>
      <c r="AU1289" s="36" t="str">
        <f t="shared" si="876"/>
        <v/>
      </c>
      <c r="AV1289" s="36" t="str">
        <f t="shared" si="877"/>
        <v/>
      </c>
      <c r="AW1289" s="36" t="str">
        <f t="shared" si="878"/>
        <v/>
      </c>
      <c r="AX1289" s="36" t="str">
        <f t="shared" si="879"/>
        <v/>
      </c>
      <c r="AY1289" s="36" t="str">
        <f t="shared" si="880"/>
        <v/>
      </c>
      <c r="AZ1289" s="36" t="str">
        <f t="shared" si="881"/>
        <v/>
      </c>
      <c r="BA1289" s="36" t="str">
        <f t="shared" si="882"/>
        <v/>
      </c>
      <c r="BB1289" s="36" t="str">
        <f t="shared" si="883"/>
        <v/>
      </c>
      <c r="BC1289" s="36" t="str">
        <f t="shared" si="884"/>
        <v/>
      </c>
      <c r="BD1289" s="36" t="str">
        <f t="shared" si="885"/>
        <v/>
      </c>
      <c r="BE1289" s="36" t="str">
        <f t="shared" si="886"/>
        <v/>
      </c>
      <c r="BF1289" s="36" t="str">
        <f t="shared" si="887"/>
        <v/>
      </c>
      <c r="BG1289" s="36" t="str">
        <f t="shared" si="888"/>
        <v/>
      </c>
      <c r="BH1289" s="36" t="str">
        <f t="shared" si="889"/>
        <v/>
      </c>
      <c r="BI1289" s="36" t="str">
        <f t="shared" si="890"/>
        <v/>
      </c>
      <c r="BJ1289" s="36" t="str">
        <f t="shared" si="891"/>
        <v/>
      </c>
      <c r="BK1289" s="36" t="str">
        <f t="shared" si="892"/>
        <v/>
      </c>
      <c r="BL1289" s="36" t="str">
        <f t="shared" si="893"/>
        <v/>
      </c>
      <c r="BM1289" s="36" t="str">
        <f t="shared" si="894"/>
        <v/>
      </c>
      <c r="BN1289" s="38" t="e">
        <f t="shared" si="853"/>
        <v>#DIV/0!</v>
      </c>
      <c r="BO1289" s="38" t="e">
        <f t="shared" si="854"/>
        <v>#DIV/0!</v>
      </c>
      <c r="BP1289" s="39" t="str">
        <f t="shared" si="855"/>
        <v/>
      </c>
      <c r="BQ1289" s="39" t="str">
        <f t="shared" si="856"/>
        <v/>
      </c>
      <c r="BR1289" s="39" t="str">
        <f t="shared" si="857"/>
        <v/>
      </c>
      <c r="BS1289" s="39" t="str">
        <f t="shared" si="858"/>
        <v/>
      </c>
      <c r="BT1289" s="39" t="str">
        <f t="shared" si="859"/>
        <v/>
      </c>
      <c r="BU1289" s="39" t="str">
        <f t="shared" si="860"/>
        <v/>
      </c>
      <c r="BV1289" s="39" t="str">
        <f t="shared" si="861"/>
        <v/>
      </c>
      <c r="BW1289" s="39" t="str">
        <f t="shared" si="862"/>
        <v/>
      </c>
      <c r="BX1289" s="39" t="str">
        <f t="shared" si="863"/>
        <v/>
      </c>
      <c r="BY1289" s="39" t="str">
        <f t="shared" si="864"/>
        <v/>
      </c>
      <c r="BZ1289" s="39" t="str">
        <f t="shared" si="865"/>
        <v/>
      </c>
      <c r="CA1289" s="39" t="str">
        <f t="shared" si="866"/>
        <v/>
      </c>
      <c r="CB1289" s="39" t="str">
        <f t="shared" si="867"/>
        <v/>
      </c>
      <c r="CC1289" s="39" t="str">
        <f t="shared" si="868"/>
        <v/>
      </c>
      <c r="CD1289" s="39" t="str">
        <f t="shared" si="869"/>
        <v/>
      </c>
      <c r="CE1289" s="39" t="str">
        <f t="shared" si="870"/>
        <v/>
      </c>
      <c r="CF1289" s="39" t="str">
        <f t="shared" si="871"/>
        <v/>
      </c>
      <c r="CG1289" s="39" t="str">
        <f t="shared" si="872"/>
        <v/>
      </c>
      <c r="CH1289" s="39" t="str">
        <f t="shared" si="873"/>
        <v/>
      </c>
      <c r="CI1289" s="39" t="str">
        <f t="shared" si="874"/>
        <v/>
      </c>
    </row>
    <row r="1290" spans="1:87">
      <c r="A1290" s="18"/>
      <c r="B1290" s="15" t="str">
        <f>'Gene Table'!E1289</f>
        <v>hsa-miR-4652-3p</v>
      </c>
      <c r="C1290" s="15" t="str">
        <f>'Gene Table'!B1289</f>
        <v>F15</v>
      </c>
      <c r="D1290" s="16" t="str">
        <f>IF(SUM('Test Sample Data'!D$3:D$98)&gt;10,IF(AND(ISNUMBER('Test Sample Data'!D1289),'Test Sample Data'!D1289&lt;$B$1,'Test Sample Data'!D1289&gt;0),'Test Sample Data'!D1289,$B$1),"")</f>
        <v/>
      </c>
      <c r="E1290" s="17" t="str">
        <f>IF(SUM('Test Sample Data'!E$3:E$98)&gt;10,IF(AND(ISNUMBER('Test Sample Data'!E1289),'Test Sample Data'!E1289&lt;$B$1,'Test Sample Data'!E1289&gt;0),'Test Sample Data'!E1289,$B$1),"")</f>
        <v/>
      </c>
      <c r="F1290" s="17" t="str">
        <f>IF(SUM('Test Sample Data'!F$3:F$98)&gt;10,IF(AND(ISNUMBER('Test Sample Data'!F1289),'Test Sample Data'!F1289&lt;$B$1,'Test Sample Data'!F1289&gt;0),'Test Sample Data'!F1289,$B$1),"")</f>
        <v/>
      </c>
      <c r="G1290" s="17" t="str">
        <f>IF(SUM('Test Sample Data'!G$3:G$98)&gt;10,IF(AND(ISNUMBER('Test Sample Data'!G1289),'Test Sample Data'!G1289&lt;$B$1,'Test Sample Data'!G1289&gt;0),'Test Sample Data'!G1289,$B$1),"")</f>
        <v/>
      </c>
      <c r="H1290" s="17" t="str">
        <f>IF(SUM('Test Sample Data'!H$3:H$98)&gt;10,IF(AND(ISNUMBER('Test Sample Data'!H1289),'Test Sample Data'!H1289&lt;$B$1,'Test Sample Data'!H1289&gt;0),'Test Sample Data'!H1289,$B$1),"")</f>
        <v/>
      </c>
      <c r="I1290" s="17" t="str">
        <f>IF(SUM('Test Sample Data'!I$3:I$98)&gt;10,IF(AND(ISNUMBER('Test Sample Data'!I1289),'Test Sample Data'!I1289&lt;$B$1,'Test Sample Data'!I1289&gt;0),'Test Sample Data'!I1289,$B$1),"")</f>
        <v/>
      </c>
      <c r="J1290" s="17" t="str">
        <f>IF(SUM('Test Sample Data'!J$3:J$98)&gt;10,IF(AND(ISNUMBER('Test Sample Data'!J1289),'Test Sample Data'!J1289&lt;$B$1,'Test Sample Data'!J1289&gt;0),'Test Sample Data'!J1289,$B$1),"")</f>
        <v/>
      </c>
      <c r="K1290" s="17" t="str">
        <f>IF(SUM('Test Sample Data'!K$3:K$98)&gt;10,IF(AND(ISNUMBER('Test Sample Data'!K1289),'Test Sample Data'!K1289&lt;$B$1,'Test Sample Data'!K1289&gt;0),'Test Sample Data'!K1289,$B$1),"")</f>
        <v/>
      </c>
      <c r="L1290" s="17" t="str">
        <f>IF(SUM('Test Sample Data'!L$3:L$98)&gt;10,IF(AND(ISNUMBER('Test Sample Data'!L1289),'Test Sample Data'!L1289&lt;$B$1,'Test Sample Data'!L1289&gt;0),'Test Sample Data'!L1289,$B$1),"")</f>
        <v/>
      </c>
      <c r="M1290" s="17" t="str">
        <f>IF(SUM('Test Sample Data'!M$3:M$98)&gt;10,IF(AND(ISNUMBER('Test Sample Data'!M1289),'Test Sample Data'!M1289&lt;$B$1,'Test Sample Data'!M1289&gt;0),'Test Sample Data'!M1289,$B$1),"")</f>
        <v/>
      </c>
      <c r="N1290" s="17" t="str">
        <f>'Gene Table'!E1289</f>
        <v>hsa-miR-4652-3p</v>
      </c>
      <c r="O1290" s="17" t="str">
        <f>'Gene Table'!B1289</f>
        <v>F15</v>
      </c>
      <c r="P1290" s="17" t="str">
        <f>IF(SUM('Control Sample Data'!D$3:D$98)&gt;10,IF(AND(ISNUMBER('Control Sample Data'!D1289),'Control Sample Data'!D1289&lt;$B$1,'Control Sample Data'!D1289&gt;0),'Control Sample Data'!D1289,$B$1),"")</f>
        <v/>
      </c>
      <c r="Q1290" s="17" t="str">
        <f>IF(SUM('Control Sample Data'!E$3:E$98)&gt;10,IF(AND(ISNUMBER('Control Sample Data'!E1289),'Control Sample Data'!E1289&lt;$B$1,'Control Sample Data'!E1289&gt;0),'Control Sample Data'!E1289,$B$1),"")</f>
        <v/>
      </c>
      <c r="R1290" s="17" t="str">
        <f>IF(SUM('Control Sample Data'!F$3:F$98)&gt;10,IF(AND(ISNUMBER('Control Sample Data'!F1289),'Control Sample Data'!F1289&lt;$B$1,'Control Sample Data'!F1289&gt;0),'Control Sample Data'!F1289,$B$1),"")</f>
        <v/>
      </c>
      <c r="S1290" s="17" t="str">
        <f>IF(SUM('Control Sample Data'!G$3:G$98)&gt;10,IF(AND(ISNUMBER('Control Sample Data'!G1289),'Control Sample Data'!G1289&lt;$B$1,'Control Sample Data'!G1289&gt;0),'Control Sample Data'!G1289,$B$1),"")</f>
        <v/>
      </c>
      <c r="T1290" s="17" t="str">
        <f>IF(SUM('Control Sample Data'!H$3:H$98)&gt;10,IF(AND(ISNUMBER('Control Sample Data'!H1289),'Control Sample Data'!H1289&lt;$B$1,'Control Sample Data'!H1289&gt;0),'Control Sample Data'!H1289,$B$1),"")</f>
        <v/>
      </c>
      <c r="U1290" s="17" t="str">
        <f>IF(SUM('Control Sample Data'!I$3:I$98)&gt;10,IF(AND(ISNUMBER('Control Sample Data'!I1289),'Control Sample Data'!I1289&lt;$B$1,'Control Sample Data'!I1289&gt;0),'Control Sample Data'!I1289,$B$1),"")</f>
        <v/>
      </c>
      <c r="V1290" s="17" t="str">
        <f>IF(SUM('Control Sample Data'!J$3:J$98)&gt;10,IF(AND(ISNUMBER('Control Sample Data'!J1289),'Control Sample Data'!J1289&lt;$B$1,'Control Sample Data'!J1289&gt;0),'Control Sample Data'!J1289,$B$1),"")</f>
        <v/>
      </c>
      <c r="W1290" s="17" t="str">
        <f>IF(SUM('Control Sample Data'!K$3:K$98)&gt;10,IF(AND(ISNUMBER('Control Sample Data'!K1289),'Control Sample Data'!K1289&lt;$B$1,'Control Sample Data'!K1289&gt;0),'Control Sample Data'!K1289,$B$1),"")</f>
        <v/>
      </c>
      <c r="X1290" s="17" t="str">
        <f>IF(SUM('Control Sample Data'!L$3:L$98)&gt;10,IF(AND(ISNUMBER('Control Sample Data'!L1289),'Control Sample Data'!L1289&lt;$B$1,'Control Sample Data'!L1289&gt;0),'Control Sample Data'!L1289,$B$1),"")</f>
        <v/>
      </c>
      <c r="Y1290" s="17" t="str">
        <f>IF(SUM('Control Sample Data'!M$3:M$98)&gt;10,IF(AND(ISNUMBER('Control Sample Data'!M1289),'Control Sample Data'!M1289&lt;$B$1,'Control Sample Data'!M1289&gt;0),'Control Sample Data'!M1289,$B$1),"")</f>
        <v/>
      </c>
      <c r="AT1290" s="36" t="str">
        <f t="shared" si="875"/>
        <v/>
      </c>
      <c r="AU1290" s="36" t="str">
        <f t="shared" si="876"/>
        <v/>
      </c>
      <c r="AV1290" s="36" t="str">
        <f t="shared" si="877"/>
        <v/>
      </c>
      <c r="AW1290" s="36" t="str">
        <f t="shared" si="878"/>
        <v/>
      </c>
      <c r="AX1290" s="36" t="str">
        <f t="shared" si="879"/>
        <v/>
      </c>
      <c r="AY1290" s="36" t="str">
        <f t="shared" si="880"/>
        <v/>
      </c>
      <c r="AZ1290" s="36" t="str">
        <f t="shared" si="881"/>
        <v/>
      </c>
      <c r="BA1290" s="36" t="str">
        <f t="shared" si="882"/>
        <v/>
      </c>
      <c r="BB1290" s="36" t="str">
        <f t="shared" si="883"/>
        <v/>
      </c>
      <c r="BC1290" s="36" t="str">
        <f t="shared" si="884"/>
        <v/>
      </c>
      <c r="BD1290" s="36" t="str">
        <f t="shared" si="885"/>
        <v/>
      </c>
      <c r="BE1290" s="36" t="str">
        <f t="shared" si="886"/>
        <v/>
      </c>
      <c r="BF1290" s="36" t="str">
        <f t="shared" si="887"/>
        <v/>
      </c>
      <c r="BG1290" s="36" t="str">
        <f t="shared" si="888"/>
        <v/>
      </c>
      <c r="BH1290" s="36" t="str">
        <f t="shared" si="889"/>
        <v/>
      </c>
      <c r="BI1290" s="36" t="str">
        <f t="shared" si="890"/>
        <v/>
      </c>
      <c r="BJ1290" s="36" t="str">
        <f t="shared" si="891"/>
        <v/>
      </c>
      <c r="BK1290" s="36" t="str">
        <f t="shared" si="892"/>
        <v/>
      </c>
      <c r="BL1290" s="36" t="str">
        <f t="shared" si="893"/>
        <v/>
      </c>
      <c r="BM1290" s="36" t="str">
        <f t="shared" si="894"/>
        <v/>
      </c>
      <c r="BN1290" s="38" t="e">
        <f t="shared" si="853"/>
        <v>#DIV/0!</v>
      </c>
      <c r="BO1290" s="38" t="e">
        <f t="shared" si="854"/>
        <v>#DIV/0!</v>
      </c>
      <c r="BP1290" s="39" t="str">
        <f t="shared" si="855"/>
        <v/>
      </c>
      <c r="BQ1290" s="39" t="str">
        <f t="shared" si="856"/>
        <v/>
      </c>
      <c r="BR1290" s="39" t="str">
        <f t="shared" si="857"/>
        <v/>
      </c>
      <c r="BS1290" s="39" t="str">
        <f t="shared" si="858"/>
        <v/>
      </c>
      <c r="BT1290" s="39" t="str">
        <f t="shared" si="859"/>
        <v/>
      </c>
      <c r="BU1290" s="39" t="str">
        <f t="shared" si="860"/>
        <v/>
      </c>
      <c r="BV1290" s="39" t="str">
        <f t="shared" si="861"/>
        <v/>
      </c>
      <c r="BW1290" s="39" t="str">
        <f t="shared" si="862"/>
        <v/>
      </c>
      <c r="BX1290" s="39" t="str">
        <f t="shared" si="863"/>
        <v/>
      </c>
      <c r="BY1290" s="39" t="str">
        <f t="shared" si="864"/>
        <v/>
      </c>
      <c r="BZ1290" s="39" t="str">
        <f t="shared" si="865"/>
        <v/>
      </c>
      <c r="CA1290" s="39" t="str">
        <f t="shared" si="866"/>
        <v/>
      </c>
      <c r="CB1290" s="39" t="str">
        <f t="shared" si="867"/>
        <v/>
      </c>
      <c r="CC1290" s="39" t="str">
        <f t="shared" si="868"/>
        <v/>
      </c>
      <c r="CD1290" s="39" t="str">
        <f t="shared" si="869"/>
        <v/>
      </c>
      <c r="CE1290" s="39" t="str">
        <f t="shared" si="870"/>
        <v/>
      </c>
      <c r="CF1290" s="39" t="str">
        <f t="shared" si="871"/>
        <v/>
      </c>
      <c r="CG1290" s="39" t="str">
        <f t="shared" si="872"/>
        <v/>
      </c>
      <c r="CH1290" s="39" t="str">
        <f t="shared" si="873"/>
        <v/>
      </c>
      <c r="CI1290" s="39" t="str">
        <f t="shared" si="874"/>
        <v/>
      </c>
    </row>
    <row r="1291" spans="1:87">
      <c r="A1291" s="18"/>
      <c r="B1291" s="15" t="str">
        <f>'Gene Table'!E1290</f>
        <v>hsa-miR-4707-5p</v>
      </c>
      <c r="C1291" s="15" t="str">
        <f>'Gene Table'!B1290</f>
        <v>F16</v>
      </c>
      <c r="D1291" s="16" t="str">
        <f>IF(SUM('Test Sample Data'!D$3:D$98)&gt;10,IF(AND(ISNUMBER('Test Sample Data'!D1290),'Test Sample Data'!D1290&lt;$B$1,'Test Sample Data'!D1290&gt;0),'Test Sample Data'!D1290,$B$1),"")</f>
        <v/>
      </c>
      <c r="E1291" s="17" t="str">
        <f>IF(SUM('Test Sample Data'!E$3:E$98)&gt;10,IF(AND(ISNUMBER('Test Sample Data'!E1290),'Test Sample Data'!E1290&lt;$B$1,'Test Sample Data'!E1290&gt;0),'Test Sample Data'!E1290,$B$1),"")</f>
        <v/>
      </c>
      <c r="F1291" s="17" t="str">
        <f>IF(SUM('Test Sample Data'!F$3:F$98)&gt;10,IF(AND(ISNUMBER('Test Sample Data'!F1290),'Test Sample Data'!F1290&lt;$B$1,'Test Sample Data'!F1290&gt;0),'Test Sample Data'!F1290,$B$1),"")</f>
        <v/>
      </c>
      <c r="G1291" s="17" t="str">
        <f>IF(SUM('Test Sample Data'!G$3:G$98)&gt;10,IF(AND(ISNUMBER('Test Sample Data'!G1290),'Test Sample Data'!G1290&lt;$B$1,'Test Sample Data'!G1290&gt;0),'Test Sample Data'!G1290,$B$1),"")</f>
        <v/>
      </c>
      <c r="H1291" s="17" t="str">
        <f>IF(SUM('Test Sample Data'!H$3:H$98)&gt;10,IF(AND(ISNUMBER('Test Sample Data'!H1290),'Test Sample Data'!H1290&lt;$B$1,'Test Sample Data'!H1290&gt;0),'Test Sample Data'!H1290,$B$1),"")</f>
        <v/>
      </c>
      <c r="I1291" s="17" t="str">
        <f>IF(SUM('Test Sample Data'!I$3:I$98)&gt;10,IF(AND(ISNUMBER('Test Sample Data'!I1290),'Test Sample Data'!I1290&lt;$B$1,'Test Sample Data'!I1290&gt;0),'Test Sample Data'!I1290,$B$1),"")</f>
        <v/>
      </c>
      <c r="J1291" s="17" t="str">
        <f>IF(SUM('Test Sample Data'!J$3:J$98)&gt;10,IF(AND(ISNUMBER('Test Sample Data'!J1290),'Test Sample Data'!J1290&lt;$B$1,'Test Sample Data'!J1290&gt;0),'Test Sample Data'!J1290,$B$1),"")</f>
        <v/>
      </c>
      <c r="K1291" s="17" t="str">
        <f>IF(SUM('Test Sample Data'!K$3:K$98)&gt;10,IF(AND(ISNUMBER('Test Sample Data'!K1290),'Test Sample Data'!K1290&lt;$B$1,'Test Sample Data'!K1290&gt;0),'Test Sample Data'!K1290,$B$1),"")</f>
        <v/>
      </c>
      <c r="L1291" s="17" t="str">
        <f>IF(SUM('Test Sample Data'!L$3:L$98)&gt;10,IF(AND(ISNUMBER('Test Sample Data'!L1290),'Test Sample Data'!L1290&lt;$B$1,'Test Sample Data'!L1290&gt;0),'Test Sample Data'!L1290,$B$1),"")</f>
        <v/>
      </c>
      <c r="M1291" s="17" t="str">
        <f>IF(SUM('Test Sample Data'!M$3:M$98)&gt;10,IF(AND(ISNUMBER('Test Sample Data'!M1290),'Test Sample Data'!M1290&lt;$B$1,'Test Sample Data'!M1290&gt;0),'Test Sample Data'!M1290,$B$1),"")</f>
        <v/>
      </c>
      <c r="N1291" s="17" t="str">
        <f>'Gene Table'!E1290</f>
        <v>hsa-miR-4707-5p</v>
      </c>
      <c r="O1291" s="17" t="str">
        <f>'Gene Table'!B1290</f>
        <v>F16</v>
      </c>
      <c r="P1291" s="17" t="str">
        <f>IF(SUM('Control Sample Data'!D$3:D$98)&gt;10,IF(AND(ISNUMBER('Control Sample Data'!D1290),'Control Sample Data'!D1290&lt;$B$1,'Control Sample Data'!D1290&gt;0),'Control Sample Data'!D1290,$B$1),"")</f>
        <v/>
      </c>
      <c r="Q1291" s="17" t="str">
        <f>IF(SUM('Control Sample Data'!E$3:E$98)&gt;10,IF(AND(ISNUMBER('Control Sample Data'!E1290),'Control Sample Data'!E1290&lt;$B$1,'Control Sample Data'!E1290&gt;0),'Control Sample Data'!E1290,$B$1),"")</f>
        <v/>
      </c>
      <c r="R1291" s="17" t="str">
        <f>IF(SUM('Control Sample Data'!F$3:F$98)&gt;10,IF(AND(ISNUMBER('Control Sample Data'!F1290),'Control Sample Data'!F1290&lt;$B$1,'Control Sample Data'!F1290&gt;0),'Control Sample Data'!F1290,$B$1),"")</f>
        <v/>
      </c>
      <c r="S1291" s="17" t="str">
        <f>IF(SUM('Control Sample Data'!G$3:G$98)&gt;10,IF(AND(ISNUMBER('Control Sample Data'!G1290),'Control Sample Data'!G1290&lt;$B$1,'Control Sample Data'!G1290&gt;0),'Control Sample Data'!G1290,$B$1),"")</f>
        <v/>
      </c>
      <c r="T1291" s="17" t="str">
        <f>IF(SUM('Control Sample Data'!H$3:H$98)&gt;10,IF(AND(ISNUMBER('Control Sample Data'!H1290),'Control Sample Data'!H1290&lt;$B$1,'Control Sample Data'!H1290&gt;0),'Control Sample Data'!H1290,$B$1),"")</f>
        <v/>
      </c>
      <c r="U1291" s="17" t="str">
        <f>IF(SUM('Control Sample Data'!I$3:I$98)&gt;10,IF(AND(ISNUMBER('Control Sample Data'!I1290),'Control Sample Data'!I1290&lt;$B$1,'Control Sample Data'!I1290&gt;0),'Control Sample Data'!I1290,$B$1),"")</f>
        <v/>
      </c>
      <c r="V1291" s="17" t="str">
        <f>IF(SUM('Control Sample Data'!J$3:J$98)&gt;10,IF(AND(ISNUMBER('Control Sample Data'!J1290),'Control Sample Data'!J1290&lt;$B$1,'Control Sample Data'!J1290&gt;0),'Control Sample Data'!J1290,$B$1),"")</f>
        <v/>
      </c>
      <c r="W1291" s="17" t="str">
        <f>IF(SUM('Control Sample Data'!K$3:K$98)&gt;10,IF(AND(ISNUMBER('Control Sample Data'!K1290),'Control Sample Data'!K1290&lt;$B$1,'Control Sample Data'!K1290&gt;0),'Control Sample Data'!K1290,$B$1),"")</f>
        <v/>
      </c>
      <c r="X1291" s="17" t="str">
        <f>IF(SUM('Control Sample Data'!L$3:L$98)&gt;10,IF(AND(ISNUMBER('Control Sample Data'!L1290),'Control Sample Data'!L1290&lt;$B$1,'Control Sample Data'!L1290&gt;0),'Control Sample Data'!L1290,$B$1),"")</f>
        <v/>
      </c>
      <c r="Y1291" s="17" t="str">
        <f>IF(SUM('Control Sample Data'!M$3:M$98)&gt;10,IF(AND(ISNUMBER('Control Sample Data'!M1290),'Control Sample Data'!M1290&lt;$B$1,'Control Sample Data'!M1290&gt;0),'Control Sample Data'!M1290,$B$1),"")</f>
        <v/>
      </c>
      <c r="AT1291" s="36" t="str">
        <f t="shared" si="875"/>
        <v/>
      </c>
      <c r="AU1291" s="36" t="str">
        <f t="shared" si="876"/>
        <v/>
      </c>
      <c r="AV1291" s="36" t="str">
        <f t="shared" si="877"/>
        <v/>
      </c>
      <c r="AW1291" s="36" t="str">
        <f t="shared" si="878"/>
        <v/>
      </c>
      <c r="AX1291" s="36" t="str">
        <f t="shared" si="879"/>
        <v/>
      </c>
      <c r="AY1291" s="36" t="str">
        <f t="shared" si="880"/>
        <v/>
      </c>
      <c r="AZ1291" s="36" t="str">
        <f t="shared" si="881"/>
        <v/>
      </c>
      <c r="BA1291" s="36" t="str">
        <f t="shared" si="882"/>
        <v/>
      </c>
      <c r="BB1291" s="36" t="str">
        <f t="shared" si="883"/>
        <v/>
      </c>
      <c r="BC1291" s="36" t="str">
        <f t="shared" si="884"/>
        <v/>
      </c>
      <c r="BD1291" s="36" t="str">
        <f t="shared" si="885"/>
        <v/>
      </c>
      <c r="BE1291" s="36" t="str">
        <f t="shared" si="886"/>
        <v/>
      </c>
      <c r="BF1291" s="36" t="str">
        <f t="shared" si="887"/>
        <v/>
      </c>
      <c r="BG1291" s="36" t="str">
        <f t="shared" si="888"/>
        <v/>
      </c>
      <c r="BH1291" s="36" t="str">
        <f t="shared" si="889"/>
        <v/>
      </c>
      <c r="BI1291" s="36" t="str">
        <f t="shared" si="890"/>
        <v/>
      </c>
      <c r="BJ1291" s="36" t="str">
        <f t="shared" si="891"/>
        <v/>
      </c>
      <c r="BK1291" s="36" t="str">
        <f t="shared" si="892"/>
        <v/>
      </c>
      <c r="BL1291" s="36" t="str">
        <f t="shared" si="893"/>
        <v/>
      </c>
      <c r="BM1291" s="36" t="str">
        <f t="shared" si="894"/>
        <v/>
      </c>
      <c r="BN1291" s="38" t="e">
        <f t="shared" si="853"/>
        <v>#DIV/0!</v>
      </c>
      <c r="BO1291" s="38" t="e">
        <f t="shared" si="854"/>
        <v>#DIV/0!</v>
      </c>
      <c r="BP1291" s="39" t="str">
        <f t="shared" si="855"/>
        <v/>
      </c>
      <c r="BQ1291" s="39" t="str">
        <f t="shared" si="856"/>
        <v/>
      </c>
      <c r="BR1291" s="39" t="str">
        <f t="shared" si="857"/>
        <v/>
      </c>
      <c r="BS1291" s="39" t="str">
        <f t="shared" si="858"/>
        <v/>
      </c>
      <c r="BT1291" s="39" t="str">
        <f t="shared" si="859"/>
        <v/>
      </c>
      <c r="BU1291" s="39" t="str">
        <f t="shared" si="860"/>
        <v/>
      </c>
      <c r="BV1291" s="39" t="str">
        <f t="shared" si="861"/>
        <v/>
      </c>
      <c r="BW1291" s="39" t="str">
        <f t="shared" si="862"/>
        <v/>
      </c>
      <c r="BX1291" s="39" t="str">
        <f t="shared" si="863"/>
        <v/>
      </c>
      <c r="BY1291" s="39" t="str">
        <f t="shared" si="864"/>
        <v/>
      </c>
      <c r="BZ1291" s="39" t="str">
        <f t="shared" si="865"/>
        <v/>
      </c>
      <c r="CA1291" s="39" t="str">
        <f t="shared" si="866"/>
        <v/>
      </c>
      <c r="CB1291" s="39" t="str">
        <f t="shared" si="867"/>
        <v/>
      </c>
      <c r="CC1291" s="39" t="str">
        <f t="shared" si="868"/>
        <v/>
      </c>
      <c r="CD1291" s="39" t="str">
        <f t="shared" si="869"/>
        <v/>
      </c>
      <c r="CE1291" s="39" t="str">
        <f t="shared" si="870"/>
        <v/>
      </c>
      <c r="CF1291" s="39" t="str">
        <f t="shared" si="871"/>
        <v/>
      </c>
      <c r="CG1291" s="39" t="str">
        <f t="shared" si="872"/>
        <v/>
      </c>
      <c r="CH1291" s="39" t="str">
        <f t="shared" si="873"/>
        <v/>
      </c>
      <c r="CI1291" s="39" t="str">
        <f t="shared" si="874"/>
        <v/>
      </c>
    </row>
    <row r="1292" spans="1:87">
      <c r="A1292" s="18"/>
      <c r="B1292" s="15" t="str">
        <f>'Gene Table'!E1291</f>
        <v>hsa-miR-4653-5p</v>
      </c>
      <c r="C1292" s="15" t="str">
        <f>'Gene Table'!B1291</f>
        <v>F17</v>
      </c>
      <c r="D1292" s="16" t="str">
        <f>IF(SUM('Test Sample Data'!D$3:D$98)&gt;10,IF(AND(ISNUMBER('Test Sample Data'!D1291),'Test Sample Data'!D1291&lt;$B$1,'Test Sample Data'!D1291&gt;0),'Test Sample Data'!D1291,$B$1),"")</f>
        <v/>
      </c>
      <c r="E1292" s="17" t="str">
        <f>IF(SUM('Test Sample Data'!E$3:E$98)&gt;10,IF(AND(ISNUMBER('Test Sample Data'!E1291),'Test Sample Data'!E1291&lt;$B$1,'Test Sample Data'!E1291&gt;0),'Test Sample Data'!E1291,$B$1),"")</f>
        <v/>
      </c>
      <c r="F1292" s="17" t="str">
        <f>IF(SUM('Test Sample Data'!F$3:F$98)&gt;10,IF(AND(ISNUMBER('Test Sample Data'!F1291),'Test Sample Data'!F1291&lt;$B$1,'Test Sample Data'!F1291&gt;0),'Test Sample Data'!F1291,$B$1),"")</f>
        <v/>
      </c>
      <c r="G1292" s="17" t="str">
        <f>IF(SUM('Test Sample Data'!G$3:G$98)&gt;10,IF(AND(ISNUMBER('Test Sample Data'!G1291),'Test Sample Data'!G1291&lt;$B$1,'Test Sample Data'!G1291&gt;0),'Test Sample Data'!G1291,$B$1),"")</f>
        <v/>
      </c>
      <c r="H1292" s="17" t="str">
        <f>IF(SUM('Test Sample Data'!H$3:H$98)&gt;10,IF(AND(ISNUMBER('Test Sample Data'!H1291),'Test Sample Data'!H1291&lt;$B$1,'Test Sample Data'!H1291&gt;0),'Test Sample Data'!H1291,$B$1),"")</f>
        <v/>
      </c>
      <c r="I1292" s="17" t="str">
        <f>IF(SUM('Test Sample Data'!I$3:I$98)&gt;10,IF(AND(ISNUMBER('Test Sample Data'!I1291),'Test Sample Data'!I1291&lt;$B$1,'Test Sample Data'!I1291&gt;0),'Test Sample Data'!I1291,$B$1),"")</f>
        <v/>
      </c>
      <c r="J1292" s="17" t="str">
        <f>IF(SUM('Test Sample Data'!J$3:J$98)&gt;10,IF(AND(ISNUMBER('Test Sample Data'!J1291),'Test Sample Data'!J1291&lt;$B$1,'Test Sample Data'!J1291&gt;0),'Test Sample Data'!J1291,$B$1),"")</f>
        <v/>
      </c>
      <c r="K1292" s="17" t="str">
        <f>IF(SUM('Test Sample Data'!K$3:K$98)&gt;10,IF(AND(ISNUMBER('Test Sample Data'!K1291),'Test Sample Data'!K1291&lt;$B$1,'Test Sample Data'!K1291&gt;0),'Test Sample Data'!K1291,$B$1),"")</f>
        <v/>
      </c>
      <c r="L1292" s="17" t="str">
        <f>IF(SUM('Test Sample Data'!L$3:L$98)&gt;10,IF(AND(ISNUMBER('Test Sample Data'!L1291),'Test Sample Data'!L1291&lt;$B$1,'Test Sample Data'!L1291&gt;0),'Test Sample Data'!L1291,$B$1),"")</f>
        <v/>
      </c>
      <c r="M1292" s="17" t="str">
        <f>IF(SUM('Test Sample Data'!M$3:M$98)&gt;10,IF(AND(ISNUMBER('Test Sample Data'!M1291),'Test Sample Data'!M1291&lt;$B$1,'Test Sample Data'!M1291&gt;0),'Test Sample Data'!M1291,$B$1),"")</f>
        <v/>
      </c>
      <c r="N1292" s="17" t="str">
        <f>'Gene Table'!E1291</f>
        <v>hsa-miR-4653-5p</v>
      </c>
      <c r="O1292" s="17" t="str">
        <f>'Gene Table'!B1291</f>
        <v>F17</v>
      </c>
      <c r="P1292" s="17" t="str">
        <f>IF(SUM('Control Sample Data'!D$3:D$98)&gt;10,IF(AND(ISNUMBER('Control Sample Data'!D1291),'Control Sample Data'!D1291&lt;$B$1,'Control Sample Data'!D1291&gt;0),'Control Sample Data'!D1291,$B$1),"")</f>
        <v/>
      </c>
      <c r="Q1292" s="17" t="str">
        <f>IF(SUM('Control Sample Data'!E$3:E$98)&gt;10,IF(AND(ISNUMBER('Control Sample Data'!E1291),'Control Sample Data'!E1291&lt;$B$1,'Control Sample Data'!E1291&gt;0),'Control Sample Data'!E1291,$B$1),"")</f>
        <v/>
      </c>
      <c r="R1292" s="17" t="str">
        <f>IF(SUM('Control Sample Data'!F$3:F$98)&gt;10,IF(AND(ISNUMBER('Control Sample Data'!F1291),'Control Sample Data'!F1291&lt;$B$1,'Control Sample Data'!F1291&gt;0),'Control Sample Data'!F1291,$B$1),"")</f>
        <v/>
      </c>
      <c r="S1292" s="17" t="str">
        <f>IF(SUM('Control Sample Data'!G$3:G$98)&gt;10,IF(AND(ISNUMBER('Control Sample Data'!G1291),'Control Sample Data'!G1291&lt;$B$1,'Control Sample Data'!G1291&gt;0),'Control Sample Data'!G1291,$B$1),"")</f>
        <v/>
      </c>
      <c r="T1292" s="17" t="str">
        <f>IF(SUM('Control Sample Data'!H$3:H$98)&gt;10,IF(AND(ISNUMBER('Control Sample Data'!H1291),'Control Sample Data'!H1291&lt;$B$1,'Control Sample Data'!H1291&gt;0),'Control Sample Data'!H1291,$B$1),"")</f>
        <v/>
      </c>
      <c r="U1292" s="17" t="str">
        <f>IF(SUM('Control Sample Data'!I$3:I$98)&gt;10,IF(AND(ISNUMBER('Control Sample Data'!I1291),'Control Sample Data'!I1291&lt;$B$1,'Control Sample Data'!I1291&gt;0),'Control Sample Data'!I1291,$B$1),"")</f>
        <v/>
      </c>
      <c r="V1292" s="17" t="str">
        <f>IF(SUM('Control Sample Data'!J$3:J$98)&gt;10,IF(AND(ISNUMBER('Control Sample Data'!J1291),'Control Sample Data'!J1291&lt;$B$1,'Control Sample Data'!J1291&gt;0),'Control Sample Data'!J1291,$B$1),"")</f>
        <v/>
      </c>
      <c r="W1292" s="17" t="str">
        <f>IF(SUM('Control Sample Data'!K$3:K$98)&gt;10,IF(AND(ISNUMBER('Control Sample Data'!K1291),'Control Sample Data'!K1291&lt;$B$1,'Control Sample Data'!K1291&gt;0),'Control Sample Data'!K1291,$B$1),"")</f>
        <v/>
      </c>
      <c r="X1292" s="17" t="str">
        <f>IF(SUM('Control Sample Data'!L$3:L$98)&gt;10,IF(AND(ISNUMBER('Control Sample Data'!L1291),'Control Sample Data'!L1291&lt;$B$1,'Control Sample Data'!L1291&gt;0),'Control Sample Data'!L1291,$B$1),"")</f>
        <v/>
      </c>
      <c r="Y1292" s="17" t="str">
        <f>IF(SUM('Control Sample Data'!M$3:M$98)&gt;10,IF(AND(ISNUMBER('Control Sample Data'!M1291),'Control Sample Data'!M1291&lt;$B$1,'Control Sample Data'!M1291&gt;0),'Control Sample Data'!M1291,$B$1),"")</f>
        <v/>
      </c>
      <c r="AT1292" s="36" t="str">
        <f t="shared" si="875"/>
        <v/>
      </c>
      <c r="AU1292" s="36" t="str">
        <f t="shared" si="876"/>
        <v/>
      </c>
      <c r="AV1292" s="36" t="str">
        <f t="shared" si="877"/>
        <v/>
      </c>
      <c r="AW1292" s="36" t="str">
        <f t="shared" si="878"/>
        <v/>
      </c>
      <c r="AX1292" s="36" t="str">
        <f t="shared" si="879"/>
        <v/>
      </c>
      <c r="AY1292" s="36" t="str">
        <f t="shared" si="880"/>
        <v/>
      </c>
      <c r="AZ1292" s="36" t="str">
        <f t="shared" si="881"/>
        <v/>
      </c>
      <c r="BA1292" s="36" t="str">
        <f t="shared" si="882"/>
        <v/>
      </c>
      <c r="BB1292" s="36" t="str">
        <f t="shared" si="883"/>
        <v/>
      </c>
      <c r="BC1292" s="36" t="str">
        <f t="shared" si="884"/>
        <v/>
      </c>
      <c r="BD1292" s="36" t="str">
        <f t="shared" si="885"/>
        <v/>
      </c>
      <c r="BE1292" s="36" t="str">
        <f t="shared" si="886"/>
        <v/>
      </c>
      <c r="BF1292" s="36" t="str">
        <f t="shared" si="887"/>
        <v/>
      </c>
      <c r="BG1292" s="36" t="str">
        <f t="shared" si="888"/>
        <v/>
      </c>
      <c r="BH1292" s="36" t="str">
        <f t="shared" si="889"/>
        <v/>
      </c>
      <c r="BI1292" s="36" t="str">
        <f t="shared" si="890"/>
        <v/>
      </c>
      <c r="BJ1292" s="36" t="str">
        <f t="shared" si="891"/>
        <v/>
      </c>
      <c r="BK1292" s="36" t="str">
        <f t="shared" si="892"/>
        <v/>
      </c>
      <c r="BL1292" s="36" t="str">
        <f t="shared" si="893"/>
        <v/>
      </c>
      <c r="BM1292" s="36" t="str">
        <f t="shared" si="894"/>
        <v/>
      </c>
      <c r="BN1292" s="38" t="e">
        <f t="shared" si="853"/>
        <v>#DIV/0!</v>
      </c>
      <c r="BO1292" s="38" t="e">
        <f t="shared" si="854"/>
        <v>#DIV/0!</v>
      </c>
      <c r="BP1292" s="39" t="str">
        <f t="shared" si="855"/>
        <v/>
      </c>
      <c r="BQ1292" s="39" t="str">
        <f t="shared" si="856"/>
        <v/>
      </c>
      <c r="BR1292" s="39" t="str">
        <f t="shared" si="857"/>
        <v/>
      </c>
      <c r="BS1292" s="39" t="str">
        <f t="shared" si="858"/>
        <v/>
      </c>
      <c r="BT1292" s="39" t="str">
        <f t="shared" si="859"/>
        <v/>
      </c>
      <c r="BU1292" s="39" t="str">
        <f t="shared" si="860"/>
        <v/>
      </c>
      <c r="BV1292" s="39" t="str">
        <f t="shared" si="861"/>
        <v/>
      </c>
      <c r="BW1292" s="39" t="str">
        <f t="shared" si="862"/>
        <v/>
      </c>
      <c r="BX1292" s="39" t="str">
        <f t="shared" si="863"/>
        <v/>
      </c>
      <c r="BY1292" s="39" t="str">
        <f t="shared" si="864"/>
        <v/>
      </c>
      <c r="BZ1292" s="39" t="str">
        <f t="shared" si="865"/>
        <v/>
      </c>
      <c r="CA1292" s="39" t="str">
        <f t="shared" si="866"/>
        <v/>
      </c>
      <c r="CB1292" s="39" t="str">
        <f t="shared" si="867"/>
        <v/>
      </c>
      <c r="CC1292" s="39" t="str">
        <f t="shared" si="868"/>
        <v/>
      </c>
      <c r="CD1292" s="39" t="str">
        <f t="shared" si="869"/>
        <v/>
      </c>
      <c r="CE1292" s="39" t="str">
        <f t="shared" si="870"/>
        <v/>
      </c>
      <c r="CF1292" s="39" t="str">
        <f t="shared" si="871"/>
        <v/>
      </c>
      <c r="CG1292" s="39" t="str">
        <f t="shared" si="872"/>
        <v/>
      </c>
      <c r="CH1292" s="39" t="str">
        <f t="shared" si="873"/>
        <v/>
      </c>
      <c r="CI1292" s="39" t="str">
        <f t="shared" si="874"/>
        <v/>
      </c>
    </row>
    <row r="1293" spans="1:87">
      <c r="A1293" s="18"/>
      <c r="B1293" s="15" t="str">
        <f>'Gene Table'!E1292</f>
        <v>hsa-miR-4707-3p</v>
      </c>
      <c r="C1293" s="15" t="str">
        <f>'Gene Table'!B1292</f>
        <v>F18</v>
      </c>
      <c r="D1293" s="16" t="str">
        <f>IF(SUM('Test Sample Data'!D$3:D$98)&gt;10,IF(AND(ISNUMBER('Test Sample Data'!D1292),'Test Sample Data'!D1292&lt;$B$1,'Test Sample Data'!D1292&gt;0),'Test Sample Data'!D1292,$B$1),"")</f>
        <v/>
      </c>
      <c r="E1293" s="17" t="str">
        <f>IF(SUM('Test Sample Data'!E$3:E$98)&gt;10,IF(AND(ISNUMBER('Test Sample Data'!E1292),'Test Sample Data'!E1292&lt;$B$1,'Test Sample Data'!E1292&gt;0),'Test Sample Data'!E1292,$B$1),"")</f>
        <v/>
      </c>
      <c r="F1293" s="17" t="str">
        <f>IF(SUM('Test Sample Data'!F$3:F$98)&gt;10,IF(AND(ISNUMBER('Test Sample Data'!F1292),'Test Sample Data'!F1292&lt;$B$1,'Test Sample Data'!F1292&gt;0),'Test Sample Data'!F1292,$B$1),"")</f>
        <v/>
      </c>
      <c r="G1293" s="17" t="str">
        <f>IF(SUM('Test Sample Data'!G$3:G$98)&gt;10,IF(AND(ISNUMBER('Test Sample Data'!G1292),'Test Sample Data'!G1292&lt;$B$1,'Test Sample Data'!G1292&gt;0),'Test Sample Data'!G1292,$B$1),"")</f>
        <v/>
      </c>
      <c r="H1293" s="17" t="str">
        <f>IF(SUM('Test Sample Data'!H$3:H$98)&gt;10,IF(AND(ISNUMBER('Test Sample Data'!H1292),'Test Sample Data'!H1292&lt;$B$1,'Test Sample Data'!H1292&gt;0),'Test Sample Data'!H1292,$B$1),"")</f>
        <v/>
      </c>
      <c r="I1293" s="17" t="str">
        <f>IF(SUM('Test Sample Data'!I$3:I$98)&gt;10,IF(AND(ISNUMBER('Test Sample Data'!I1292),'Test Sample Data'!I1292&lt;$B$1,'Test Sample Data'!I1292&gt;0),'Test Sample Data'!I1292,$B$1),"")</f>
        <v/>
      </c>
      <c r="J1293" s="17" t="str">
        <f>IF(SUM('Test Sample Data'!J$3:J$98)&gt;10,IF(AND(ISNUMBER('Test Sample Data'!J1292),'Test Sample Data'!J1292&lt;$B$1,'Test Sample Data'!J1292&gt;0),'Test Sample Data'!J1292,$B$1),"")</f>
        <v/>
      </c>
      <c r="K1293" s="17" t="str">
        <f>IF(SUM('Test Sample Data'!K$3:K$98)&gt;10,IF(AND(ISNUMBER('Test Sample Data'!K1292),'Test Sample Data'!K1292&lt;$B$1,'Test Sample Data'!K1292&gt;0),'Test Sample Data'!K1292,$B$1),"")</f>
        <v/>
      </c>
      <c r="L1293" s="17" t="str">
        <f>IF(SUM('Test Sample Data'!L$3:L$98)&gt;10,IF(AND(ISNUMBER('Test Sample Data'!L1292),'Test Sample Data'!L1292&lt;$B$1,'Test Sample Data'!L1292&gt;0),'Test Sample Data'!L1292,$B$1),"")</f>
        <v/>
      </c>
      <c r="M1293" s="17" t="str">
        <f>IF(SUM('Test Sample Data'!M$3:M$98)&gt;10,IF(AND(ISNUMBER('Test Sample Data'!M1292),'Test Sample Data'!M1292&lt;$B$1,'Test Sample Data'!M1292&gt;0),'Test Sample Data'!M1292,$B$1),"")</f>
        <v/>
      </c>
      <c r="N1293" s="17" t="str">
        <f>'Gene Table'!E1292</f>
        <v>hsa-miR-4707-3p</v>
      </c>
      <c r="O1293" s="17" t="str">
        <f>'Gene Table'!B1292</f>
        <v>F18</v>
      </c>
      <c r="P1293" s="17" t="str">
        <f>IF(SUM('Control Sample Data'!D$3:D$98)&gt;10,IF(AND(ISNUMBER('Control Sample Data'!D1292),'Control Sample Data'!D1292&lt;$B$1,'Control Sample Data'!D1292&gt;0),'Control Sample Data'!D1292,$B$1),"")</f>
        <v/>
      </c>
      <c r="Q1293" s="17" t="str">
        <f>IF(SUM('Control Sample Data'!E$3:E$98)&gt;10,IF(AND(ISNUMBER('Control Sample Data'!E1292),'Control Sample Data'!E1292&lt;$B$1,'Control Sample Data'!E1292&gt;0),'Control Sample Data'!E1292,$B$1),"")</f>
        <v/>
      </c>
      <c r="R1293" s="17" t="str">
        <f>IF(SUM('Control Sample Data'!F$3:F$98)&gt;10,IF(AND(ISNUMBER('Control Sample Data'!F1292),'Control Sample Data'!F1292&lt;$B$1,'Control Sample Data'!F1292&gt;0),'Control Sample Data'!F1292,$B$1),"")</f>
        <v/>
      </c>
      <c r="S1293" s="17" t="str">
        <f>IF(SUM('Control Sample Data'!G$3:G$98)&gt;10,IF(AND(ISNUMBER('Control Sample Data'!G1292),'Control Sample Data'!G1292&lt;$B$1,'Control Sample Data'!G1292&gt;0),'Control Sample Data'!G1292,$B$1),"")</f>
        <v/>
      </c>
      <c r="T1293" s="17" t="str">
        <f>IF(SUM('Control Sample Data'!H$3:H$98)&gt;10,IF(AND(ISNUMBER('Control Sample Data'!H1292),'Control Sample Data'!H1292&lt;$B$1,'Control Sample Data'!H1292&gt;0),'Control Sample Data'!H1292,$B$1),"")</f>
        <v/>
      </c>
      <c r="U1293" s="17" t="str">
        <f>IF(SUM('Control Sample Data'!I$3:I$98)&gt;10,IF(AND(ISNUMBER('Control Sample Data'!I1292),'Control Sample Data'!I1292&lt;$B$1,'Control Sample Data'!I1292&gt;0),'Control Sample Data'!I1292,$B$1),"")</f>
        <v/>
      </c>
      <c r="V1293" s="17" t="str">
        <f>IF(SUM('Control Sample Data'!J$3:J$98)&gt;10,IF(AND(ISNUMBER('Control Sample Data'!J1292),'Control Sample Data'!J1292&lt;$B$1,'Control Sample Data'!J1292&gt;0),'Control Sample Data'!J1292,$B$1),"")</f>
        <v/>
      </c>
      <c r="W1293" s="17" t="str">
        <f>IF(SUM('Control Sample Data'!K$3:K$98)&gt;10,IF(AND(ISNUMBER('Control Sample Data'!K1292),'Control Sample Data'!K1292&lt;$B$1,'Control Sample Data'!K1292&gt;0),'Control Sample Data'!K1292,$B$1),"")</f>
        <v/>
      </c>
      <c r="X1293" s="17" t="str">
        <f>IF(SUM('Control Sample Data'!L$3:L$98)&gt;10,IF(AND(ISNUMBER('Control Sample Data'!L1292),'Control Sample Data'!L1292&lt;$B$1,'Control Sample Data'!L1292&gt;0),'Control Sample Data'!L1292,$B$1),"")</f>
        <v/>
      </c>
      <c r="Y1293" s="17" t="str">
        <f>IF(SUM('Control Sample Data'!M$3:M$98)&gt;10,IF(AND(ISNUMBER('Control Sample Data'!M1292),'Control Sample Data'!M1292&lt;$B$1,'Control Sample Data'!M1292&gt;0),'Control Sample Data'!M1292,$B$1),"")</f>
        <v/>
      </c>
      <c r="AT1293" s="36" t="str">
        <f t="shared" si="875"/>
        <v/>
      </c>
      <c r="AU1293" s="36" t="str">
        <f t="shared" si="876"/>
        <v/>
      </c>
      <c r="AV1293" s="36" t="str">
        <f t="shared" si="877"/>
        <v/>
      </c>
      <c r="AW1293" s="36" t="str">
        <f t="shared" si="878"/>
        <v/>
      </c>
      <c r="AX1293" s="36" t="str">
        <f t="shared" si="879"/>
        <v/>
      </c>
      <c r="AY1293" s="36" t="str">
        <f t="shared" si="880"/>
        <v/>
      </c>
      <c r="AZ1293" s="36" t="str">
        <f t="shared" si="881"/>
        <v/>
      </c>
      <c r="BA1293" s="36" t="str">
        <f t="shared" si="882"/>
        <v/>
      </c>
      <c r="BB1293" s="36" t="str">
        <f t="shared" si="883"/>
        <v/>
      </c>
      <c r="BC1293" s="36" t="str">
        <f t="shared" si="884"/>
        <v/>
      </c>
      <c r="BD1293" s="36" t="str">
        <f t="shared" si="885"/>
        <v/>
      </c>
      <c r="BE1293" s="36" t="str">
        <f t="shared" si="886"/>
        <v/>
      </c>
      <c r="BF1293" s="36" t="str">
        <f t="shared" si="887"/>
        <v/>
      </c>
      <c r="BG1293" s="36" t="str">
        <f t="shared" si="888"/>
        <v/>
      </c>
      <c r="BH1293" s="36" t="str">
        <f t="shared" si="889"/>
        <v/>
      </c>
      <c r="BI1293" s="36" t="str">
        <f t="shared" si="890"/>
        <v/>
      </c>
      <c r="BJ1293" s="36" t="str">
        <f t="shared" si="891"/>
        <v/>
      </c>
      <c r="BK1293" s="36" t="str">
        <f t="shared" si="892"/>
        <v/>
      </c>
      <c r="BL1293" s="36" t="str">
        <f t="shared" si="893"/>
        <v/>
      </c>
      <c r="BM1293" s="36" t="str">
        <f t="shared" si="894"/>
        <v/>
      </c>
      <c r="BN1293" s="38" t="e">
        <f t="shared" si="853"/>
        <v>#DIV/0!</v>
      </c>
      <c r="BO1293" s="38" t="e">
        <f t="shared" si="854"/>
        <v>#DIV/0!</v>
      </c>
      <c r="BP1293" s="39" t="str">
        <f t="shared" si="855"/>
        <v/>
      </c>
      <c r="BQ1293" s="39" t="str">
        <f t="shared" si="856"/>
        <v/>
      </c>
      <c r="BR1293" s="39" t="str">
        <f t="shared" si="857"/>
        <v/>
      </c>
      <c r="BS1293" s="39" t="str">
        <f t="shared" si="858"/>
        <v/>
      </c>
      <c r="BT1293" s="39" t="str">
        <f t="shared" si="859"/>
        <v/>
      </c>
      <c r="BU1293" s="39" t="str">
        <f t="shared" si="860"/>
        <v/>
      </c>
      <c r="BV1293" s="39" t="str">
        <f t="shared" si="861"/>
        <v/>
      </c>
      <c r="BW1293" s="39" t="str">
        <f t="shared" si="862"/>
        <v/>
      </c>
      <c r="BX1293" s="39" t="str">
        <f t="shared" si="863"/>
        <v/>
      </c>
      <c r="BY1293" s="39" t="str">
        <f t="shared" si="864"/>
        <v/>
      </c>
      <c r="BZ1293" s="39" t="str">
        <f t="shared" si="865"/>
        <v/>
      </c>
      <c r="CA1293" s="39" t="str">
        <f t="shared" si="866"/>
        <v/>
      </c>
      <c r="CB1293" s="39" t="str">
        <f t="shared" si="867"/>
        <v/>
      </c>
      <c r="CC1293" s="39" t="str">
        <f t="shared" si="868"/>
        <v/>
      </c>
      <c r="CD1293" s="39" t="str">
        <f t="shared" si="869"/>
        <v/>
      </c>
      <c r="CE1293" s="39" t="str">
        <f t="shared" si="870"/>
        <v/>
      </c>
      <c r="CF1293" s="39" t="str">
        <f t="shared" si="871"/>
        <v/>
      </c>
      <c r="CG1293" s="39" t="str">
        <f t="shared" si="872"/>
        <v/>
      </c>
      <c r="CH1293" s="39" t="str">
        <f t="shared" si="873"/>
        <v/>
      </c>
      <c r="CI1293" s="39" t="str">
        <f t="shared" si="874"/>
        <v/>
      </c>
    </row>
    <row r="1294" spans="1:87">
      <c r="A1294" s="18"/>
      <c r="B1294" s="15" t="str">
        <f>'Gene Table'!E1293</f>
        <v>hsa-miR-4653-3p</v>
      </c>
      <c r="C1294" s="15" t="str">
        <f>'Gene Table'!B1293</f>
        <v>F19</v>
      </c>
      <c r="D1294" s="16" t="str">
        <f>IF(SUM('Test Sample Data'!D$3:D$98)&gt;10,IF(AND(ISNUMBER('Test Sample Data'!D1293),'Test Sample Data'!D1293&lt;$B$1,'Test Sample Data'!D1293&gt;0),'Test Sample Data'!D1293,$B$1),"")</f>
        <v/>
      </c>
      <c r="E1294" s="17" t="str">
        <f>IF(SUM('Test Sample Data'!E$3:E$98)&gt;10,IF(AND(ISNUMBER('Test Sample Data'!E1293),'Test Sample Data'!E1293&lt;$B$1,'Test Sample Data'!E1293&gt;0),'Test Sample Data'!E1293,$B$1),"")</f>
        <v/>
      </c>
      <c r="F1294" s="17" t="str">
        <f>IF(SUM('Test Sample Data'!F$3:F$98)&gt;10,IF(AND(ISNUMBER('Test Sample Data'!F1293),'Test Sample Data'!F1293&lt;$B$1,'Test Sample Data'!F1293&gt;0),'Test Sample Data'!F1293,$B$1),"")</f>
        <v/>
      </c>
      <c r="G1294" s="17" t="str">
        <f>IF(SUM('Test Sample Data'!G$3:G$98)&gt;10,IF(AND(ISNUMBER('Test Sample Data'!G1293),'Test Sample Data'!G1293&lt;$B$1,'Test Sample Data'!G1293&gt;0),'Test Sample Data'!G1293,$B$1),"")</f>
        <v/>
      </c>
      <c r="H1294" s="17" t="str">
        <f>IF(SUM('Test Sample Data'!H$3:H$98)&gt;10,IF(AND(ISNUMBER('Test Sample Data'!H1293),'Test Sample Data'!H1293&lt;$B$1,'Test Sample Data'!H1293&gt;0),'Test Sample Data'!H1293,$B$1),"")</f>
        <v/>
      </c>
      <c r="I1294" s="17" t="str">
        <f>IF(SUM('Test Sample Data'!I$3:I$98)&gt;10,IF(AND(ISNUMBER('Test Sample Data'!I1293),'Test Sample Data'!I1293&lt;$B$1,'Test Sample Data'!I1293&gt;0),'Test Sample Data'!I1293,$B$1),"")</f>
        <v/>
      </c>
      <c r="J1294" s="17" t="str">
        <f>IF(SUM('Test Sample Data'!J$3:J$98)&gt;10,IF(AND(ISNUMBER('Test Sample Data'!J1293),'Test Sample Data'!J1293&lt;$B$1,'Test Sample Data'!J1293&gt;0),'Test Sample Data'!J1293,$B$1),"")</f>
        <v/>
      </c>
      <c r="K1294" s="17" t="str">
        <f>IF(SUM('Test Sample Data'!K$3:K$98)&gt;10,IF(AND(ISNUMBER('Test Sample Data'!K1293),'Test Sample Data'!K1293&lt;$B$1,'Test Sample Data'!K1293&gt;0),'Test Sample Data'!K1293,$B$1),"")</f>
        <v/>
      </c>
      <c r="L1294" s="17" t="str">
        <f>IF(SUM('Test Sample Data'!L$3:L$98)&gt;10,IF(AND(ISNUMBER('Test Sample Data'!L1293),'Test Sample Data'!L1293&lt;$B$1,'Test Sample Data'!L1293&gt;0),'Test Sample Data'!L1293,$B$1),"")</f>
        <v/>
      </c>
      <c r="M1294" s="17" t="str">
        <f>IF(SUM('Test Sample Data'!M$3:M$98)&gt;10,IF(AND(ISNUMBER('Test Sample Data'!M1293),'Test Sample Data'!M1293&lt;$B$1,'Test Sample Data'!M1293&gt;0),'Test Sample Data'!M1293,$B$1),"")</f>
        <v/>
      </c>
      <c r="N1294" s="17" t="str">
        <f>'Gene Table'!E1293</f>
        <v>hsa-miR-4653-3p</v>
      </c>
      <c r="O1294" s="17" t="str">
        <f>'Gene Table'!B1293</f>
        <v>F19</v>
      </c>
      <c r="P1294" s="17" t="str">
        <f>IF(SUM('Control Sample Data'!D$3:D$98)&gt;10,IF(AND(ISNUMBER('Control Sample Data'!D1293),'Control Sample Data'!D1293&lt;$B$1,'Control Sample Data'!D1293&gt;0),'Control Sample Data'!D1293,$B$1),"")</f>
        <v/>
      </c>
      <c r="Q1294" s="17" t="str">
        <f>IF(SUM('Control Sample Data'!E$3:E$98)&gt;10,IF(AND(ISNUMBER('Control Sample Data'!E1293),'Control Sample Data'!E1293&lt;$B$1,'Control Sample Data'!E1293&gt;0),'Control Sample Data'!E1293,$B$1),"")</f>
        <v/>
      </c>
      <c r="R1294" s="17" t="str">
        <f>IF(SUM('Control Sample Data'!F$3:F$98)&gt;10,IF(AND(ISNUMBER('Control Sample Data'!F1293),'Control Sample Data'!F1293&lt;$B$1,'Control Sample Data'!F1293&gt;0),'Control Sample Data'!F1293,$B$1),"")</f>
        <v/>
      </c>
      <c r="S1294" s="17" t="str">
        <f>IF(SUM('Control Sample Data'!G$3:G$98)&gt;10,IF(AND(ISNUMBER('Control Sample Data'!G1293),'Control Sample Data'!G1293&lt;$B$1,'Control Sample Data'!G1293&gt;0),'Control Sample Data'!G1293,$B$1),"")</f>
        <v/>
      </c>
      <c r="T1294" s="17" t="str">
        <f>IF(SUM('Control Sample Data'!H$3:H$98)&gt;10,IF(AND(ISNUMBER('Control Sample Data'!H1293),'Control Sample Data'!H1293&lt;$B$1,'Control Sample Data'!H1293&gt;0),'Control Sample Data'!H1293,$B$1),"")</f>
        <v/>
      </c>
      <c r="U1294" s="17" t="str">
        <f>IF(SUM('Control Sample Data'!I$3:I$98)&gt;10,IF(AND(ISNUMBER('Control Sample Data'!I1293),'Control Sample Data'!I1293&lt;$B$1,'Control Sample Data'!I1293&gt;0),'Control Sample Data'!I1293,$B$1),"")</f>
        <v/>
      </c>
      <c r="V1294" s="17" t="str">
        <f>IF(SUM('Control Sample Data'!J$3:J$98)&gt;10,IF(AND(ISNUMBER('Control Sample Data'!J1293),'Control Sample Data'!J1293&lt;$B$1,'Control Sample Data'!J1293&gt;0),'Control Sample Data'!J1293,$B$1),"")</f>
        <v/>
      </c>
      <c r="W1294" s="17" t="str">
        <f>IF(SUM('Control Sample Data'!K$3:K$98)&gt;10,IF(AND(ISNUMBER('Control Sample Data'!K1293),'Control Sample Data'!K1293&lt;$B$1,'Control Sample Data'!K1293&gt;0),'Control Sample Data'!K1293,$B$1),"")</f>
        <v/>
      </c>
      <c r="X1294" s="17" t="str">
        <f>IF(SUM('Control Sample Data'!L$3:L$98)&gt;10,IF(AND(ISNUMBER('Control Sample Data'!L1293),'Control Sample Data'!L1293&lt;$B$1,'Control Sample Data'!L1293&gt;0),'Control Sample Data'!L1293,$B$1),"")</f>
        <v/>
      </c>
      <c r="Y1294" s="17" t="str">
        <f>IF(SUM('Control Sample Data'!M$3:M$98)&gt;10,IF(AND(ISNUMBER('Control Sample Data'!M1293),'Control Sample Data'!M1293&lt;$B$1,'Control Sample Data'!M1293&gt;0),'Control Sample Data'!M1293,$B$1),"")</f>
        <v/>
      </c>
      <c r="AT1294" s="36" t="str">
        <f t="shared" si="875"/>
        <v/>
      </c>
      <c r="AU1294" s="36" t="str">
        <f t="shared" si="876"/>
        <v/>
      </c>
      <c r="AV1294" s="36" t="str">
        <f t="shared" si="877"/>
        <v/>
      </c>
      <c r="AW1294" s="36" t="str">
        <f t="shared" si="878"/>
        <v/>
      </c>
      <c r="AX1294" s="36" t="str">
        <f t="shared" si="879"/>
        <v/>
      </c>
      <c r="AY1294" s="36" t="str">
        <f t="shared" si="880"/>
        <v/>
      </c>
      <c r="AZ1294" s="36" t="str">
        <f t="shared" si="881"/>
        <v/>
      </c>
      <c r="BA1294" s="36" t="str">
        <f t="shared" si="882"/>
        <v/>
      </c>
      <c r="BB1294" s="36" t="str">
        <f t="shared" si="883"/>
        <v/>
      </c>
      <c r="BC1294" s="36" t="str">
        <f t="shared" si="884"/>
        <v/>
      </c>
      <c r="BD1294" s="36" t="str">
        <f t="shared" si="885"/>
        <v/>
      </c>
      <c r="BE1294" s="36" t="str">
        <f t="shared" si="886"/>
        <v/>
      </c>
      <c r="BF1294" s="36" t="str">
        <f t="shared" si="887"/>
        <v/>
      </c>
      <c r="BG1294" s="36" t="str">
        <f t="shared" si="888"/>
        <v/>
      </c>
      <c r="BH1294" s="36" t="str">
        <f t="shared" si="889"/>
        <v/>
      </c>
      <c r="BI1294" s="36" t="str">
        <f t="shared" si="890"/>
        <v/>
      </c>
      <c r="BJ1294" s="36" t="str">
        <f t="shared" si="891"/>
        <v/>
      </c>
      <c r="BK1294" s="36" t="str">
        <f t="shared" si="892"/>
        <v/>
      </c>
      <c r="BL1294" s="36" t="str">
        <f t="shared" si="893"/>
        <v/>
      </c>
      <c r="BM1294" s="36" t="str">
        <f t="shared" si="894"/>
        <v/>
      </c>
      <c r="BN1294" s="38" t="e">
        <f t="shared" si="853"/>
        <v>#DIV/0!</v>
      </c>
      <c r="BO1294" s="38" t="e">
        <f t="shared" si="854"/>
        <v>#DIV/0!</v>
      </c>
      <c r="BP1294" s="39" t="str">
        <f t="shared" si="855"/>
        <v/>
      </c>
      <c r="BQ1294" s="39" t="str">
        <f t="shared" si="856"/>
        <v/>
      </c>
      <c r="BR1294" s="39" t="str">
        <f t="shared" si="857"/>
        <v/>
      </c>
      <c r="BS1294" s="39" t="str">
        <f t="shared" si="858"/>
        <v/>
      </c>
      <c r="BT1294" s="39" t="str">
        <f t="shared" si="859"/>
        <v/>
      </c>
      <c r="BU1294" s="39" t="str">
        <f t="shared" si="860"/>
        <v/>
      </c>
      <c r="BV1294" s="39" t="str">
        <f t="shared" si="861"/>
        <v/>
      </c>
      <c r="BW1294" s="39" t="str">
        <f t="shared" si="862"/>
        <v/>
      </c>
      <c r="BX1294" s="39" t="str">
        <f t="shared" si="863"/>
        <v/>
      </c>
      <c r="BY1294" s="39" t="str">
        <f t="shared" si="864"/>
        <v/>
      </c>
      <c r="BZ1294" s="39" t="str">
        <f t="shared" si="865"/>
        <v/>
      </c>
      <c r="CA1294" s="39" t="str">
        <f t="shared" si="866"/>
        <v/>
      </c>
      <c r="CB1294" s="39" t="str">
        <f t="shared" si="867"/>
        <v/>
      </c>
      <c r="CC1294" s="39" t="str">
        <f t="shared" si="868"/>
        <v/>
      </c>
      <c r="CD1294" s="39" t="str">
        <f t="shared" si="869"/>
        <v/>
      </c>
      <c r="CE1294" s="39" t="str">
        <f t="shared" si="870"/>
        <v/>
      </c>
      <c r="CF1294" s="39" t="str">
        <f t="shared" si="871"/>
        <v/>
      </c>
      <c r="CG1294" s="39" t="str">
        <f t="shared" si="872"/>
        <v/>
      </c>
      <c r="CH1294" s="39" t="str">
        <f t="shared" si="873"/>
        <v/>
      </c>
      <c r="CI1294" s="39" t="str">
        <f t="shared" si="874"/>
        <v/>
      </c>
    </row>
    <row r="1295" spans="1:87">
      <c r="A1295" s="18"/>
      <c r="B1295" s="15" t="str">
        <f>'Gene Table'!E1294</f>
        <v>hsa-miR-4708-5p</v>
      </c>
      <c r="C1295" s="15" t="str">
        <f>'Gene Table'!B1294</f>
        <v>F20</v>
      </c>
      <c r="D1295" s="16" t="str">
        <f>IF(SUM('Test Sample Data'!D$3:D$98)&gt;10,IF(AND(ISNUMBER('Test Sample Data'!D1294),'Test Sample Data'!D1294&lt;$B$1,'Test Sample Data'!D1294&gt;0),'Test Sample Data'!D1294,$B$1),"")</f>
        <v/>
      </c>
      <c r="E1295" s="17" t="str">
        <f>IF(SUM('Test Sample Data'!E$3:E$98)&gt;10,IF(AND(ISNUMBER('Test Sample Data'!E1294),'Test Sample Data'!E1294&lt;$B$1,'Test Sample Data'!E1294&gt;0),'Test Sample Data'!E1294,$B$1),"")</f>
        <v/>
      </c>
      <c r="F1295" s="17" t="str">
        <f>IF(SUM('Test Sample Data'!F$3:F$98)&gt;10,IF(AND(ISNUMBER('Test Sample Data'!F1294),'Test Sample Data'!F1294&lt;$B$1,'Test Sample Data'!F1294&gt;0),'Test Sample Data'!F1294,$B$1),"")</f>
        <v/>
      </c>
      <c r="G1295" s="17" t="str">
        <f>IF(SUM('Test Sample Data'!G$3:G$98)&gt;10,IF(AND(ISNUMBER('Test Sample Data'!G1294),'Test Sample Data'!G1294&lt;$B$1,'Test Sample Data'!G1294&gt;0),'Test Sample Data'!G1294,$B$1),"")</f>
        <v/>
      </c>
      <c r="H1295" s="17" t="str">
        <f>IF(SUM('Test Sample Data'!H$3:H$98)&gt;10,IF(AND(ISNUMBER('Test Sample Data'!H1294),'Test Sample Data'!H1294&lt;$B$1,'Test Sample Data'!H1294&gt;0),'Test Sample Data'!H1294,$B$1),"")</f>
        <v/>
      </c>
      <c r="I1295" s="17" t="str">
        <f>IF(SUM('Test Sample Data'!I$3:I$98)&gt;10,IF(AND(ISNUMBER('Test Sample Data'!I1294),'Test Sample Data'!I1294&lt;$B$1,'Test Sample Data'!I1294&gt;0),'Test Sample Data'!I1294,$B$1),"")</f>
        <v/>
      </c>
      <c r="J1295" s="17" t="str">
        <f>IF(SUM('Test Sample Data'!J$3:J$98)&gt;10,IF(AND(ISNUMBER('Test Sample Data'!J1294),'Test Sample Data'!J1294&lt;$B$1,'Test Sample Data'!J1294&gt;0),'Test Sample Data'!J1294,$B$1),"")</f>
        <v/>
      </c>
      <c r="K1295" s="17" t="str">
        <f>IF(SUM('Test Sample Data'!K$3:K$98)&gt;10,IF(AND(ISNUMBER('Test Sample Data'!K1294),'Test Sample Data'!K1294&lt;$B$1,'Test Sample Data'!K1294&gt;0),'Test Sample Data'!K1294,$B$1),"")</f>
        <v/>
      </c>
      <c r="L1295" s="17" t="str">
        <f>IF(SUM('Test Sample Data'!L$3:L$98)&gt;10,IF(AND(ISNUMBER('Test Sample Data'!L1294),'Test Sample Data'!L1294&lt;$B$1,'Test Sample Data'!L1294&gt;0),'Test Sample Data'!L1294,$B$1),"")</f>
        <v/>
      </c>
      <c r="M1295" s="17" t="str">
        <f>IF(SUM('Test Sample Data'!M$3:M$98)&gt;10,IF(AND(ISNUMBER('Test Sample Data'!M1294),'Test Sample Data'!M1294&lt;$B$1,'Test Sample Data'!M1294&gt;0),'Test Sample Data'!M1294,$B$1),"")</f>
        <v/>
      </c>
      <c r="N1295" s="17" t="str">
        <f>'Gene Table'!E1294</f>
        <v>hsa-miR-4708-5p</v>
      </c>
      <c r="O1295" s="17" t="str">
        <f>'Gene Table'!B1294</f>
        <v>F20</v>
      </c>
      <c r="P1295" s="17" t="str">
        <f>IF(SUM('Control Sample Data'!D$3:D$98)&gt;10,IF(AND(ISNUMBER('Control Sample Data'!D1294),'Control Sample Data'!D1294&lt;$B$1,'Control Sample Data'!D1294&gt;0),'Control Sample Data'!D1294,$B$1),"")</f>
        <v/>
      </c>
      <c r="Q1295" s="17" t="str">
        <f>IF(SUM('Control Sample Data'!E$3:E$98)&gt;10,IF(AND(ISNUMBER('Control Sample Data'!E1294),'Control Sample Data'!E1294&lt;$B$1,'Control Sample Data'!E1294&gt;0),'Control Sample Data'!E1294,$B$1),"")</f>
        <v/>
      </c>
      <c r="R1295" s="17" t="str">
        <f>IF(SUM('Control Sample Data'!F$3:F$98)&gt;10,IF(AND(ISNUMBER('Control Sample Data'!F1294),'Control Sample Data'!F1294&lt;$B$1,'Control Sample Data'!F1294&gt;0),'Control Sample Data'!F1294,$B$1),"")</f>
        <v/>
      </c>
      <c r="S1295" s="17" t="str">
        <f>IF(SUM('Control Sample Data'!G$3:G$98)&gt;10,IF(AND(ISNUMBER('Control Sample Data'!G1294),'Control Sample Data'!G1294&lt;$B$1,'Control Sample Data'!G1294&gt;0),'Control Sample Data'!G1294,$B$1),"")</f>
        <v/>
      </c>
      <c r="T1295" s="17" t="str">
        <f>IF(SUM('Control Sample Data'!H$3:H$98)&gt;10,IF(AND(ISNUMBER('Control Sample Data'!H1294),'Control Sample Data'!H1294&lt;$B$1,'Control Sample Data'!H1294&gt;0),'Control Sample Data'!H1294,$B$1),"")</f>
        <v/>
      </c>
      <c r="U1295" s="17" t="str">
        <f>IF(SUM('Control Sample Data'!I$3:I$98)&gt;10,IF(AND(ISNUMBER('Control Sample Data'!I1294),'Control Sample Data'!I1294&lt;$B$1,'Control Sample Data'!I1294&gt;0),'Control Sample Data'!I1294,$B$1),"")</f>
        <v/>
      </c>
      <c r="V1295" s="17" t="str">
        <f>IF(SUM('Control Sample Data'!J$3:J$98)&gt;10,IF(AND(ISNUMBER('Control Sample Data'!J1294),'Control Sample Data'!J1294&lt;$B$1,'Control Sample Data'!J1294&gt;0),'Control Sample Data'!J1294,$B$1),"")</f>
        <v/>
      </c>
      <c r="W1295" s="17" t="str">
        <f>IF(SUM('Control Sample Data'!K$3:K$98)&gt;10,IF(AND(ISNUMBER('Control Sample Data'!K1294),'Control Sample Data'!K1294&lt;$B$1,'Control Sample Data'!K1294&gt;0),'Control Sample Data'!K1294,$B$1),"")</f>
        <v/>
      </c>
      <c r="X1295" s="17" t="str">
        <f>IF(SUM('Control Sample Data'!L$3:L$98)&gt;10,IF(AND(ISNUMBER('Control Sample Data'!L1294),'Control Sample Data'!L1294&lt;$B$1,'Control Sample Data'!L1294&gt;0),'Control Sample Data'!L1294,$B$1),"")</f>
        <v/>
      </c>
      <c r="Y1295" s="17" t="str">
        <f>IF(SUM('Control Sample Data'!M$3:M$98)&gt;10,IF(AND(ISNUMBER('Control Sample Data'!M1294),'Control Sample Data'!M1294&lt;$B$1,'Control Sample Data'!M1294&gt;0),'Control Sample Data'!M1294,$B$1),"")</f>
        <v/>
      </c>
      <c r="AT1295" s="36" t="str">
        <f t="shared" si="875"/>
        <v/>
      </c>
      <c r="AU1295" s="36" t="str">
        <f t="shared" si="876"/>
        <v/>
      </c>
      <c r="AV1295" s="36" t="str">
        <f t="shared" si="877"/>
        <v/>
      </c>
      <c r="AW1295" s="36" t="str">
        <f t="shared" si="878"/>
        <v/>
      </c>
      <c r="AX1295" s="36" t="str">
        <f t="shared" si="879"/>
        <v/>
      </c>
      <c r="AY1295" s="36" t="str">
        <f t="shared" si="880"/>
        <v/>
      </c>
      <c r="AZ1295" s="36" t="str">
        <f t="shared" si="881"/>
        <v/>
      </c>
      <c r="BA1295" s="36" t="str">
        <f t="shared" si="882"/>
        <v/>
      </c>
      <c r="BB1295" s="36" t="str">
        <f t="shared" si="883"/>
        <v/>
      </c>
      <c r="BC1295" s="36" t="str">
        <f t="shared" si="884"/>
        <v/>
      </c>
      <c r="BD1295" s="36" t="str">
        <f t="shared" si="885"/>
        <v/>
      </c>
      <c r="BE1295" s="36" t="str">
        <f t="shared" si="886"/>
        <v/>
      </c>
      <c r="BF1295" s="36" t="str">
        <f t="shared" si="887"/>
        <v/>
      </c>
      <c r="BG1295" s="36" t="str">
        <f t="shared" si="888"/>
        <v/>
      </c>
      <c r="BH1295" s="36" t="str">
        <f t="shared" si="889"/>
        <v/>
      </c>
      <c r="BI1295" s="36" t="str">
        <f t="shared" si="890"/>
        <v/>
      </c>
      <c r="BJ1295" s="36" t="str">
        <f t="shared" si="891"/>
        <v/>
      </c>
      <c r="BK1295" s="36" t="str">
        <f t="shared" si="892"/>
        <v/>
      </c>
      <c r="BL1295" s="36" t="str">
        <f t="shared" si="893"/>
        <v/>
      </c>
      <c r="BM1295" s="36" t="str">
        <f t="shared" si="894"/>
        <v/>
      </c>
      <c r="BN1295" s="38" t="e">
        <f t="shared" si="853"/>
        <v>#DIV/0!</v>
      </c>
      <c r="BO1295" s="38" t="e">
        <f t="shared" si="854"/>
        <v>#DIV/0!</v>
      </c>
      <c r="BP1295" s="39" t="str">
        <f t="shared" si="855"/>
        <v/>
      </c>
      <c r="BQ1295" s="39" t="str">
        <f t="shared" si="856"/>
        <v/>
      </c>
      <c r="BR1295" s="39" t="str">
        <f t="shared" si="857"/>
        <v/>
      </c>
      <c r="BS1295" s="39" t="str">
        <f t="shared" si="858"/>
        <v/>
      </c>
      <c r="BT1295" s="39" t="str">
        <f t="shared" si="859"/>
        <v/>
      </c>
      <c r="BU1295" s="39" t="str">
        <f t="shared" si="860"/>
        <v/>
      </c>
      <c r="BV1295" s="39" t="str">
        <f t="shared" si="861"/>
        <v/>
      </c>
      <c r="BW1295" s="39" t="str">
        <f t="shared" si="862"/>
        <v/>
      </c>
      <c r="BX1295" s="39" t="str">
        <f t="shared" si="863"/>
        <v/>
      </c>
      <c r="BY1295" s="39" t="str">
        <f t="shared" si="864"/>
        <v/>
      </c>
      <c r="BZ1295" s="39" t="str">
        <f t="shared" si="865"/>
        <v/>
      </c>
      <c r="CA1295" s="39" t="str">
        <f t="shared" si="866"/>
        <v/>
      </c>
      <c r="CB1295" s="39" t="str">
        <f t="shared" si="867"/>
        <v/>
      </c>
      <c r="CC1295" s="39" t="str">
        <f t="shared" si="868"/>
        <v/>
      </c>
      <c r="CD1295" s="39" t="str">
        <f t="shared" si="869"/>
        <v/>
      </c>
      <c r="CE1295" s="39" t="str">
        <f t="shared" si="870"/>
        <v/>
      </c>
      <c r="CF1295" s="39" t="str">
        <f t="shared" si="871"/>
        <v/>
      </c>
      <c r="CG1295" s="39" t="str">
        <f t="shared" si="872"/>
        <v/>
      </c>
      <c r="CH1295" s="39" t="str">
        <f t="shared" si="873"/>
        <v/>
      </c>
      <c r="CI1295" s="39" t="str">
        <f t="shared" si="874"/>
        <v/>
      </c>
    </row>
    <row r="1296" spans="1:87">
      <c r="A1296" s="18"/>
      <c r="B1296" s="15" t="str">
        <f>'Gene Table'!E1295</f>
        <v>hsa-miR-4654</v>
      </c>
      <c r="C1296" s="15" t="str">
        <f>'Gene Table'!B1295</f>
        <v>F21</v>
      </c>
      <c r="D1296" s="16" t="str">
        <f>IF(SUM('Test Sample Data'!D$3:D$98)&gt;10,IF(AND(ISNUMBER('Test Sample Data'!D1295),'Test Sample Data'!D1295&lt;$B$1,'Test Sample Data'!D1295&gt;0),'Test Sample Data'!D1295,$B$1),"")</f>
        <v/>
      </c>
      <c r="E1296" s="17" t="str">
        <f>IF(SUM('Test Sample Data'!E$3:E$98)&gt;10,IF(AND(ISNUMBER('Test Sample Data'!E1295),'Test Sample Data'!E1295&lt;$B$1,'Test Sample Data'!E1295&gt;0),'Test Sample Data'!E1295,$B$1),"")</f>
        <v/>
      </c>
      <c r="F1296" s="17" t="str">
        <f>IF(SUM('Test Sample Data'!F$3:F$98)&gt;10,IF(AND(ISNUMBER('Test Sample Data'!F1295),'Test Sample Data'!F1295&lt;$B$1,'Test Sample Data'!F1295&gt;0),'Test Sample Data'!F1295,$B$1),"")</f>
        <v/>
      </c>
      <c r="G1296" s="17" t="str">
        <f>IF(SUM('Test Sample Data'!G$3:G$98)&gt;10,IF(AND(ISNUMBER('Test Sample Data'!G1295),'Test Sample Data'!G1295&lt;$B$1,'Test Sample Data'!G1295&gt;0),'Test Sample Data'!G1295,$B$1),"")</f>
        <v/>
      </c>
      <c r="H1296" s="17" t="str">
        <f>IF(SUM('Test Sample Data'!H$3:H$98)&gt;10,IF(AND(ISNUMBER('Test Sample Data'!H1295),'Test Sample Data'!H1295&lt;$B$1,'Test Sample Data'!H1295&gt;0),'Test Sample Data'!H1295,$B$1),"")</f>
        <v/>
      </c>
      <c r="I1296" s="17" t="str">
        <f>IF(SUM('Test Sample Data'!I$3:I$98)&gt;10,IF(AND(ISNUMBER('Test Sample Data'!I1295),'Test Sample Data'!I1295&lt;$B$1,'Test Sample Data'!I1295&gt;0),'Test Sample Data'!I1295,$B$1),"")</f>
        <v/>
      </c>
      <c r="J1296" s="17" t="str">
        <f>IF(SUM('Test Sample Data'!J$3:J$98)&gt;10,IF(AND(ISNUMBER('Test Sample Data'!J1295),'Test Sample Data'!J1295&lt;$B$1,'Test Sample Data'!J1295&gt;0),'Test Sample Data'!J1295,$B$1),"")</f>
        <v/>
      </c>
      <c r="K1296" s="17" t="str">
        <f>IF(SUM('Test Sample Data'!K$3:K$98)&gt;10,IF(AND(ISNUMBER('Test Sample Data'!K1295),'Test Sample Data'!K1295&lt;$B$1,'Test Sample Data'!K1295&gt;0),'Test Sample Data'!K1295,$B$1),"")</f>
        <v/>
      </c>
      <c r="L1296" s="17" t="str">
        <f>IF(SUM('Test Sample Data'!L$3:L$98)&gt;10,IF(AND(ISNUMBER('Test Sample Data'!L1295),'Test Sample Data'!L1295&lt;$B$1,'Test Sample Data'!L1295&gt;0),'Test Sample Data'!L1295,$B$1),"")</f>
        <v/>
      </c>
      <c r="M1296" s="17" t="str">
        <f>IF(SUM('Test Sample Data'!M$3:M$98)&gt;10,IF(AND(ISNUMBER('Test Sample Data'!M1295),'Test Sample Data'!M1295&lt;$B$1,'Test Sample Data'!M1295&gt;0),'Test Sample Data'!M1295,$B$1),"")</f>
        <v/>
      </c>
      <c r="N1296" s="17" t="str">
        <f>'Gene Table'!E1295</f>
        <v>hsa-miR-4654</v>
      </c>
      <c r="O1296" s="17" t="str">
        <f>'Gene Table'!B1295</f>
        <v>F21</v>
      </c>
      <c r="P1296" s="17" t="str">
        <f>IF(SUM('Control Sample Data'!D$3:D$98)&gt;10,IF(AND(ISNUMBER('Control Sample Data'!D1295),'Control Sample Data'!D1295&lt;$B$1,'Control Sample Data'!D1295&gt;0),'Control Sample Data'!D1295,$B$1),"")</f>
        <v/>
      </c>
      <c r="Q1296" s="17" t="str">
        <f>IF(SUM('Control Sample Data'!E$3:E$98)&gt;10,IF(AND(ISNUMBER('Control Sample Data'!E1295),'Control Sample Data'!E1295&lt;$B$1,'Control Sample Data'!E1295&gt;0),'Control Sample Data'!E1295,$B$1),"")</f>
        <v/>
      </c>
      <c r="R1296" s="17" t="str">
        <f>IF(SUM('Control Sample Data'!F$3:F$98)&gt;10,IF(AND(ISNUMBER('Control Sample Data'!F1295),'Control Sample Data'!F1295&lt;$B$1,'Control Sample Data'!F1295&gt;0),'Control Sample Data'!F1295,$B$1),"")</f>
        <v/>
      </c>
      <c r="S1296" s="17" t="str">
        <f>IF(SUM('Control Sample Data'!G$3:G$98)&gt;10,IF(AND(ISNUMBER('Control Sample Data'!G1295),'Control Sample Data'!G1295&lt;$B$1,'Control Sample Data'!G1295&gt;0),'Control Sample Data'!G1295,$B$1),"")</f>
        <v/>
      </c>
      <c r="T1296" s="17" t="str">
        <f>IF(SUM('Control Sample Data'!H$3:H$98)&gt;10,IF(AND(ISNUMBER('Control Sample Data'!H1295),'Control Sample Data'!H1295&lt;$B$1,'Control Sample Data'!H1295&gt;0),'Control Sample Data'!H1295,$B$1),"")</f>
        <v/>
      </c>
      <c r="U1296" s="17" t="str">
        <f>IF(SUM('Control Sample Data'!I$3:I$98)&gt;10,IF(AND(ISNUMBER('Control Sample Data'!I1295),'Control Sample Data'!I1295&lt;$B$1,'Control Sample Data'!I1295&gt;0),'Control Sample Data'!I1295,$B$1),"")</f>
        <v/>
      </c>
      <c r="V1296" s="17" t="str">
        <f>IF(SUM('Control Sample Data'!J$3:J$98)&gt;10,IF(AND(ISNUMBER('Control Sample Data'!J1295),'Control Sample Data'!J1295&lt;$B$1,'Control Sample Data'!J1295&gt;0),'Control Sample Data'!J1295,$B$1),"")</f>
        <v/>
      </c>
      <c r="W1296" s="17" t="str">
        <f>IF(SUM('Control Sample Data'!K$3:K$98)&gt;10,IF(AND(ISNUMBER('Control Sample Data'!K1295),'Control Sample Data'!K1295&lt;$B$1,'Control Sample Data'!K1295&gt;0),'Control Sample Data'!K1295,$B$1),"")</f>
        <v/>
      </c>
      <c r="X1296" s="17" t="str">
        <f>IF(SUM('Control Sample Data'!L$3:L$98)&gt;10,IF(AND(ISNUMBER('Control Sample Data'!L1295),'Control Sample Data'!L1295&lt;$B$1,'Control Sample Data'!L1295&gt;0),'Control Sample Data'!L1295,$B$1),"")</f>
        <v/>
      </c>
      <c r="Y1296" s="17" t="str">
        <f>IF(SUM('Control Sample Data'!M$3:M$98)&gt;10,IF(AND(ISNUMBER('Control Sample Data'!M1295),'Control Sample Data'!M1295&lt;$B$1,'Control Sample Data'!M1295&gt;0),'Control Sample Data'!M1295,$B$1),"")</f>
        <v/>
      </c>
      <c r="AT1296" s="36" t="str">
        <f t="shared" si="875"/>
        <v/>
      </c>
      <c r="AU1296" s="36" t="str">
        <f t="shared" si="876"/>
        <v/>
      </c>
      <c r="AV1296" s="36" t="str">
        <f t="shared" si="877"/>
        <v/>
      </c>
      <c r="AW1296" s="36" t="str">
        <f t="shared" si="878"/>
        <v/>
      </c>
      <c r="AX1296" s="36" t="str">
        <f t="shared" si="879"/>
        <v/>
      </c>
      <c r="AY1296" s="36" t="str">
        <f t="shared" si="880"/>
        <v/>
      </c>
      <c r="AZ1296" s="36" t="str">
        <f t="shared" si="881"/>
        <v/>
      </c>
      <c r="BA1296" s="36" t="str">
        <f t="shared" si="882"/>
        <v/>
      </c>
      <c r="BB1296" s="36" t="str">
        <f t="shared" si="883"/>
        <v/>
      </c>
      <c r="BC1296" s="36" t="str">
        <f t="shared" si="884"/>
        <v/>
      </c>
      <c r="BD1296" s="36" t="str">
        <f t="shared" si="885"/>
        <v/>
      </c>
      <c r="BE1296" s="36" t="str">
        <f t="shared" si="886"/>
        <v/>
      </c>
      <c r="BF1296" s="36" t="str">
        <f t="shared" si="887"/>
        <v/>
      </c>
      <c r="BG1296" s="36" t="str">
        <f t="shared" si="888"/>
        <v/>
      </c>
      <c r="BH1296" s="36" t="str">
        <f t="shared" si="889"/>
        <v/>
      </c>
      <c r="BI1296" s="36" t="str">
        <f t="shared" si="890"/>
        <v/>
      </c>
      <c r="BJ1296" s="36" t="str">
        <f t="shared" si="891"/>
        <v/>
      </c>
      <c r="BK1296" s="36" t="str">
        <f t="shared" si="892"/>
        <v/>
      </c>
      <c r="BL1296" s="36" t="str">
        <f t="shared" si="893"/>
        <v/>
      </c>
      <c r="BM1296" s="36" t="str">
        <f t="shared" si="894"/>
        <v/>
      </c>
      <c r="BN1296" s="38" t="e">
        <f t="shared" si="853"/>
        <v>#DIV/0!</v>
      </c>
      <c r="BO1296" s="38" t="e">
        <f t="shared" si="854"/>
        <v>#DIV/0!</v>
      </c>
      <c r="BP1296" s="39" t="str">
        <f t="shared" si="855"/>
        <v/>
      </c>
      <c r="BQ1296" s="39" t="str">
        <f t="shared" si="856"/>
        <v/>
      </c>
      <c r="BR1296" s="39" t="str">
        <f t="shared" si="857"/>
        <v/>
      </c>
      <c r="BS1296" s="39" t="str">
        <f t="shared" si="858"/>
        <v/>
      </c>
      <c r="BT1296" s="39" t="str">
        <f t="shared" si="859"/>
        <v/>
      </c>
      <c r="BU1296" s="39" t="str">
        <f t="shared" si="860"/>
        <v/>
      </c>
      <c r="BV1296" s="39" t="str">
        <f t="shared" si="861"/>
        <v/>
      </c>
      <c r="BW1296" s="39" t="str">
        <f t="shared" si="862"/>
        <v/>
      </c>
      <c r="BX1296" s="39" t="str">
        <f t="shared" si="863"/>
        <v/>
      </c>
      <c r="BY1296" s="39" t="str">
        <f t="shared" si="864"/>
        <v/>
      </c>
      <c r="BZ1296" s="39" t="str">
        <f t="shared" si="865"/>
        <v/>
      </c>
      <c r="CA1296" s="39" t="str">
        <f t="shared" si="866"/>
        <v/>
      </c>
      <c r="CB1296" s="39" t="str">
        <f t="shared" si="867"/>
        <v/>
      </c>
      <c r="CC1296" s="39" t="str">
        <f t="shared" si="868"/>
        <v/>
      </c>
      <c r="CD1296" s="39" t="str">
        <f t="shared" si="869"/>
        <v/>
      </c>
      <c r="CE1296" s="39" t="str">
        <f t="shared" si="870"/>
        <v/>
      </c>
      <c r="CF1296" s="39" t="str">
        <f t="shared" si="871"/>
        <v/>
      </c>
      <c r="CG1296" s="39" t="str">
        <f t="shared" si="872"/>
        <v/>
      </c>
      <c r="CH1296" s="39" t="str">
        <f t="shared" si="873"/>
        <v/>
      </c>
      <c r="CI1296" s="39" t="str">
        <f t="shared" si="874"/>
        <v/>
      </c>
    </row>
    <row r="1297" spans="1:87">
      <c r="A1297" s="18"/>
      <c r="B1297" s="15" t="str">
        <f>'Gene Table'!E1296</f>
        <v>hsa-miR-4708-3p</v>
      </c>
      <c r="C1297" s="15" t="str">
        <f>'Gene Table'!B1296</f>
        <v>F22</v>
      </c>
      <c r="D1297" s="16" t="str">
        <f>IF(SUM('Test Sample Data'!D$3:D$98)&gt;10,IF(AND(ISNUMBER('Test Sample Data'!D1296),'Test Sample Data'!D1296&lt;$B$1,'Test Sample Data'!D1296&gt;0),'Test Sample Data'!D1296,$B$1),"")</f>
        <v/>
      </c>
      <c r="E1297" s="17" t="str">
        <f>IF(SUM('Test Sample Data'!E$3:E$98)&gt;10,IF(AND(ISNUMBER('Test Sample Data'!E1296),'Test Sample Data'!E1296&lt;$B$1,'Test Sample Data'!E1296&gt;0),'Test Sample Data'!E1296,$B$1),"")</f>
        <v/>
      </c>
      <c r="F1297" s="17" t="str">
        <f>IF(SUM('Test Sample Data'!F$3:F$98)&gt;10,IF(AND(ISNUMBER('Test Sample Data'!F1296),'Test Sample Data'!F1296&lt;$B$1,'Test Sample Data'!F1296&gt;0),'Test Sample Data'!F1296,$B$1),"")</f>
        <v/>
      </c>
      <c r="G1297" s="17" t="str">
        <f>IF(SUM('Test Sample Data'!G$3:G$98)&gt;10,IF(AND(ISNUMBER('Test Sample Data'!G1296),'Test Sample Data'!G1296&lt;$B$1,'Test Sample Data'!G1296&gt;0),'Test Sample Data'!G1296,$B$1),"")</f>
        <v/>
      </c>
      <c r="H1297" s="17" t="str">
        <f>IF(SUM('Test Sample Data'!H$3:H$98)&gt;10,IF(AND(ISNUMBER('Test Sample Data'!H1296),'Test Sample Data'!H1296&lt;$B$1,'Test Sample Data'!H1296&gt;0),'Test Sample Data'!H1296,$B$1),"")</f>
        <v/>
      </c>
      <c r="I1297" s="17" t="str">
        <f>IF(SUM('Test Sample Data'!I$3:I$98)&gt;10,IF(AND(ISNUMBER('Test Sample Data'!I1296),'Test Sample Data'!I1296&lt;$B$1,'Test Sample Data'!I1296&gt;0),'Test Sample Data'!I1296,$B$1),"")</f>
        <v/>
      </c>
      <c r="J1297" s="17" t="str">
        <f>IF(SUM('Test Sample Data'!J$3:J$98)&gt;10,IF(AND(ISNUMBER('Test Sample Data'!J1296),'Test Sample Data'!J1296&lt;$B$1,'Test Sample Data'!J1296&gt;0),'Test Sample Data'!J1296,$B$1),"")</f>
        <v/>
      </c>
      <c r="K1297" s="17" t="str">
        <f>IF(SUM('Test Sample Data'!K$3:K$98)&gt;10,IF(AND(ISNUMBER('Test Sample Data'!K1296),'Test Sample Data'!K1296&lt;$B$1,'Test Sample Data'!K1296&gt;0),'Test Sample Data'!K1296,$B$1),"")</f>
        <v/>
      </c>
      <c r="L1297" s="17" t="str">
        <f>IF(SUM('Test Sample Data'!L$3:L$98)&gt;10,IF(AND(ISNUMBER('Test Sample Data'!L1296),'Test Sample Data'!L1296&lt;$B$1,'Test Sample Data'!L1296&gt;0),'Test Sample Data'!L1296,$B$1),"")</f>
        <v/>
      </c>
      <c r="M1297" s="17" t="str">
        <f>IF(SUM('Test Sample Data'!M$3:M$98)&gt;10,IF(AND(ISNUMBER('Test Sample Data'!M1296),'Test Sample Data'!M1296&lt;$B$1,'Test Sample Data'!M1296&gt;0),'Test Sample Data'!M1296,$B$1),"")</f>
        <v/>
      </c>
      <c r="N1297" s="17" t="str">
        <f>'Gene Table'!E1296</f>
        <v>hsa-miR-4708-3p</v>
      </c>
      <c r="O1297" s="17" t="str">
        <f>'Gene Table'!B1296</f>
        <v>F22</v>
      </c>
      <c r="P1297" s="17" t="str">
        <f>IF(SUM('Control Sample Data'!D$3:D$98)&gt;10,IF(AND(ISNUMBER('Control Sample Data'!D1296),'Control Sample Data'!D1296&lt;$B$1,'Control Sample Data'!D1296&gt;0),'Control Sample Data'!D1296,$B$1),"")</f>
        <v/>
      </c>
      <c r="Q1297" s="17" t="str">
        <f>IF(SUM('Control Sample Data'!E$3:E$98)&gt;10,IF(AND(ISNUMBER('Control Sample Data'!E1296),'Control Sample Data'!E1296&lt;$B$1,'Control Sample Data'!E1296&gt;0),'Control Sample Data'!E1296,$B$1),"")</f>
        <v/>
      </c>
      <c r="R1297" s="17" t="str">
        <f>IF(SUM('Control Sample Data'!F$3:F$98)&gt;10,IF(AND(ISNUMBER('Control Sample Data'!F1296),'Control Sample Data'!F1296&lt;$B$1,'Control Sample Data'!F1296&gt;0),'Control Sample Data'!F1296,$B$1),"")</f>
        <v/>
      </c>
      <c r="S1297" s="17" t="str">
        <f>IF(SUM('Control Sample Data'!G$3:G$98)&gt;10,IF(AND(ISNUMBER('Control Sample Data'!G1296),'Control Sample Data'!G1296&lt;$B$1,'Control Sample Data'!G1296&gt;0),'Control Sample Data'!G1296,$B$1),"")</f>
        <v/>
      </c>
      <c r="T1297" s="17" t="str">
        <f>IF(SUM('Control Sample Data'!H$3:H$98)&gt;10,IF(AND(ISNUMBER('Control Sample Data'!H1296),'Control Sample Data'!H1296&lt;$B$1,'Control Sample Data'!H1296&gt;0),'Control Sample Data'!H1296,$B$1),"")</f>
        <v/>
      </c>
      <c r="U1297" s="17" t="str">
        <f>IF(SUM('Control Sample Data'!I$3:I$98)&gt;10,IF(AND(ISNUMBER('Control Sample Data'!I1296),'Control Sample Data'!I1296&lt;$B$1,'Control Sample Data'!I1296&gt;0),'Control Sample Data'!I1296,$B$1),"")</f>
        <v/>
      </c>
      <c r="V1297" s="17" t="str">
        <f>IF(SUM('Control Sample Data'!J$3:J$98)&gt;10,IF(AND(ISNUMBER('Control Sample Data'!J1296),'Control Sample Data'!J1296&lt;$B$1,'Control Sample Data'!J1296&gt;0),'Control Sample Data'!J1296,$B$1),"")</f>
        <v/>
      </c>
      <c r="W1297" s="17" t="str">
        <f>IF(SUM('Control Sample Data'!K$3:K$98)&gt;10,IF(AND(ISNUMBER('Control Sample Data'!K1296),'Control Sample Data'!K1296&lt;$B$1,'Control Sample Data'!K1296&gt;0),'Control Sample Data'!K1296,$B$1),"")</f>
        <v/>
      </c>
      <c r="X1297" s="17" t="str">
        <f>IF(SUM('Control Sample Data'!L$3:L$98)&gt;10,IF(AND(ISNUMBER('Control Sample Data'!L1296),'Control Sample Data'!L1296&lt;$B$1,'Control Sample Data'!L1296&gt;0),'Control Sample Data'!L1296,$B$1),"")</f>
        <v/>
      </c>
      <c r="Y1297" s="17" t="str">
        <f>IF(SUM('Control Sample Data'!M$3:M$98)&gt;10,IF(AND(ISNUMBER('Control Sample Data'!M1296),'Control Sample Data'!M1296&lt;$B$1,'Control Sample Data'!M1296&gt;0),'Control Sample Data'!M1296,$B$1),"")</f>
        <v/>
      </c>
      <c r="AT1297" s="36" t="str">
        <f t="shared" si="875"/>
        <v/>
      </c>
      <c r="AU1297" s="36" t="str">
        <f t="shared" si="876"/>
        <v/>
      </c>
      <c r="AV1297" s="36" t="str">
        <f t="shared" si="877"/>
        <v/>
      </c>
      <c r="AW1297" s="36" t="str">
        <f t="shared" si="878"/>
        <v/>
      </c>
      <c r="AX1297" s="36" t="str">
        <f t="shared" si="879"/>
        <v/>
      </c>
      <c r="AY1297" s="36" t="str">
        <f t="shared" si="880"/>
        <v/>
      </c>
      <c r="AZ1297" s="36" t="str">
        <f t="shared" si="881"/>
        <v/>
      </c>
      <c r="BA1297" s="36" t="str">
        <f t="shared" si="882"/>
        <v/>
      </c>
      <c r="BB1297" s="36" t="str">
        <f t="shared" si="883"/>
        <v/>
      </c>
      <c r="BC1297" s="36" t="str">
        <f t="shared" si="884"/>
        <v/>
      </c>
      <c r="BD1297" s="36" t="str">
        <f t="shared" si="885"/>
        <v/>
      </c>
      <c r="BE1297" s="36" t="str">
        <f t="shared" si="886"/>
        <v/>
      </c>
      <c r="BF1297" s="36" t="str">
        <f t="shared" si="887"/>
        <v/>
      </c>
      <c r="BG1297" s="36" t="str">
        <f t="shared" si="888"/>
        <v/>
      </c>
      <c r="BH1297" s="36" t="str">
        <f t="shared" si="889"/>
        <v/>
      </c>
      <c r="BI1297" s="36" t="str">
        <f t="shared" si="890"/>
        <v/>
      </c>
      <c r="BJ1297" s="36" t="str">
        <f t="shared" si="891"/>
        <v/>
      </c>
      <c r="BK1297" s="36" t="str">
        <f t="shared" si="892"/>
        <v/>
      </c>
      <c r="BL1297" s="36" t="str">
        <f t="shared" si="893"/>
        <v/>
      </c>
      <c r="BM1297" s="36" t="str">
        <f t="shared" si="894"/>
        <v/>
      </c>
      <c r="BN1297" s="38" t="e">
        <f t="shared" si="853"/>
        <v>#DIV/0!</v>
      </c>
      <c r="BO1297" s="38" t="e">
        <f t="shared" si="854"/>
        <v>#DIV/0!</v>
      </c>
      <c r="BP1297" s="39" t="str">
        <f t="shared" si="855"/>
        <v/>
      </c>
      <c r="BQ1297" s="39" t="str">
        <f t="shared" si="856"/>
        <v/>
      </c>
      <c r="BR1297" s="39" t="str">
        <f t="shared" si="857"/>
        <v/>
      </c>
      <c r="BS1297" s="39" t="str">
        <f t="shared" si="858"/>
        <v/>
      </c>
      <c r="BT1297" s="39" t="str">
        <f t="shared" si="859"/>
        <v/>
      </c>
      <c r="BU1297" s="39" t="str">
        <f t="shared" si="860"/>
        <v/>
      </c>
      <c r="BV1297" s="39" t="str">
        <f t="shared" si="861"/>
        <v/>
      </c>
      <c r="BW1297" s="39" t="str">
        <f t="shared" si="862"/>
        <v/>
      </c>
      <c r="BX1297" s="39" t="str">
        <f t="shared" si="863"/>
        <v/>
      </c>
      <c r="BY1297" s="39" t="str">
        <f t="shared" si="864"/>
        <v/>
      </c>
      <c r="BZ1297" s="39" t="str">
        <f t="shared" si="865"/>
        <v/>
      </c>
      <c r="CA1297" s="39" t="str">
        <f t="shared" si="866"/>
        <v/>
      </c>
      <c r="CB1297" s="39" t="str">
        <f t="shared" si="867"/>
        <v/>
      </c>
      <c r="CC1297" s="39" t="str">
        <f t="shared" si="868"/>
        <v/>
      </c>
      <c r="CD1297" s="39" t="str">
        <f t="shared" si="869"/>
        <v/>
      </c>
      <c r="CE1297" s="39" t="str">
        <f t="shared" si="870"/>
        <v/>
      </c>
      <c r="CF1297" s="39" t="str">
        <f t="shared" si="871"/>
        <v/>
      </c>
      <c r="CG1297" s="39" t="str">
        <f t="shared" si="872"/>
        <v/>
      </c>
      <c r="CH1297" s="39" t="str">
        <f t="shared" si="873"/>
        <v/>
      </c>
      <c r="CI1297" s="39" t="str">
        <f t="shared" si="874"/>
        <v/>
      </c>
    </row>
    <row r="1298" spans="1:87">
      <c r="A1298" s="18"/>
      <c r="B1298" s="15" t="str">
        <f>'Gene Table'!E1297</f>
        <v>hsa-miR-4655-5p</v>
      </c>
      <c r="C1298" s="15" t="str">
        <f>'Gene Table'!B1297</f>
        <v>F23</v>
      </c>
      <c r="D1298" s="16" t="str">
        <f>IF(SUM('Test Sample Data'!D$3:D$98)&gt;10,IF(AND(ISNUMBER('Test Sample Data'!D1297),'Test Sample Data'!D1297&lt;$B$1,'Test Sample Data'!D1297&gt;0),'Test Sample Data'!D1297,$B$1),"")</f>
        <v/>
      </c>
      <c r="E1298" s="17" t="str">
        <f>IF(SUM('Test Sample Data'!E$3:E$98)&gt;10,IF(AND(ISNUMBER('Test Sample Data'!E1297),'Test Sample Data'!E1297&lt;$B$1,'Test Sample Data'!E1297&gt;0),'Test Sample Data'!E1297,$B$1),"")</f>
        <v/>
      </c>
      <c r="F1298" s="17" t="str">
        <f>IF(SUM('Test Sample Data'!F$3:F$98)&gt;10,IF(AND(ISNUMBER('Test Sample Data'!F1297),'Test Sample Data'!F1297&lt;$B$1,'Test Sample Data'!F1297&gt;0),'Test Sample Data'!F1297,$B$1),"")</f>
        <v/>
      </c>
      <c r="G1298" s="17" t="str">
        <f>IF(SUM('Test Sample Data'!G$3:G$98)&gt;10,IF(AND(ISNUMBER('Test Sample Data'!G1297),'Test Sample Data'!G1297&lt;$B$1,'Test Sample Data'!G1297&gt;0),'Test Sample Data'!G1297,$B$1),"")</f>
        <v/>
      </c>
      <c r="H1298" s="17" t="str">
        <f>IF(SUM('Test Sample Data'!H$3:H$98)&gt;10,IF(AND(ISNUMBER('Test Sample Data'!H1297),'Test Sample Data'!H1297&lt;$B$1,'Test Sample Data'!H1297&gt;0),'Test Sample Data'!H1297,$B$1),"")</f>
        <v/>
      </c>
      <c r="I1298" s="17" t="str">
        <f>IF(SUM('Test Sample Data'!I$3:I$98)&gt;10,IF(AND(ISNUMBER('Test Sample Data'!I1297),'Test Sample Data'!I1297&lt;$B$1,'Test Sample Data'!I1297&gt;0),'Test Sample Data'!I1297,$B$1),"")</f>
        <v/>
      </c>
      <c r="J1298" s="17" t="str">
        <f>IF(SUM('Test Sample Data'!J$3:J$98)&gt;10,IF(AND(ISNUMBER('Test Sample Data'!J1297),'Test Sample Data'!J1297&lt;$B$1,'Test Sample Data'!J1297&gt;0),'Test Sample Data'!J1297,$B$1),"")</f>
        <v/>
      </c>
      <c r="K1298" s="17" t="str">
        <f>IF(SUM('Test Sample Data'!K$3:K$98)&gt;10,IF(AND(ISNUMBER('Test Sample Data'!K1297),'Test Sample Data'!K1297&lt;$B$1,'Test Sample Data'!K1297&gt;0),'Test Sample Data'!K1297,$B$1),"")</f>
        <v/>
      </c>
      <c r="L1298" s="17" t="str">
        <f>IF(SUM('Test Sample Data'!L$3:L$98)&gt;10,IF(AND(ISNUMBER('Test Sample Data'!L1297),'Test Sample Data'!L1297&lt;$B$1,'Test Sample Data'!L1297&gt;0),'Test Sample Data'!L1297,$B$1),"")</f>
        <v/>
      </c>
      <c r="M1298" s="17" t="str">
        <f>IF(SUM('Test Sample Data'!M$3:M$98)&gt;10,IF(AND(ISNUMBER('Test Sample Data'!M1297),'Test Sample Data'!M1297&lt;$B$1,'Test Sample Data'!M1297&gt;0),'Test Sample Data'!M1297,$B$1),"")</f>
        <v/>
      </c>
      <c r="N1298" s="17" t="str">
        <f>'Gene Table'!E1297</f>
        <v>hsa-miR-4655-5p</v>
      </c>
      <c r="O1298" s="17" t="str">
        <f>'Gene Table'!B1297</f>
        <v>F23</v>
      </c>
      <c r="P1298" s="17" t="str">
        <f>IF(SUM('Control Sample Data'!D$3:D$98)&gt;10,IF(AND(ISNUMBER('Control Sample Data'!D1297),'Control Sample Data'!D1297&lt;$B$1,'Control Sample Data'!D1297&gt;0),'Control Sample Data'!D1297,$B$1),"")</f>
        <v/>
      </c>
      <c r="Q1298" s="17" t="str">
        <f>IF(SUM('Control Sample Data'!E$3:E$98)&gt;10,IF(AND(ISNUMBER('Control Sample Data'!E1297),'Control Sample Data'!E1297&lt;$B$1,'Control Sample Data'!E1297&gt;0),'Control Sample Data'!E1297,$B$1),"")</f>
        <v/>
      </c>
      <c r="R1298" s="17" t="str">
        <f>IF(SUM('Control Sample Data'!F$3:F$98)&gt;10,IF(AND(ISNUMBER('Control Sample Data'!F1297),'Control Sample Data'!F1297&lt;$B$1,'Control Sample Data'!F1297&gt;0),'Control Sample Data'!F1297,$B$1),"")</f>
        <v/>
      </c>
      <c r="S1298" s="17" t="str">
        <f>IF(SUM('Control Sample Data'!G$3:G$98)&gt;10,IF(AND(ISNUMBER('Control Sample Data'!G1297),'Control Sample Data'!G1297&lt;$B$1,'Control Sample Data'!G1297&gt;0),'Control Sample Data'!G1297,$B$1),"")</f>
        <v/>
      </c>
      <c r="T1298" s="17" t="str">
        <f>IF(SUM('Control Sample Data'!H$3:H$98)&gt;10,IF(AND(ISNUMBER('Control Sample Data'!H1297),'Control Sample Data'!H1297&lt;$B$1,'Control Sample Data'!H1297&gt;0),'Control Sample Data'!H1297,$B$1),"")</f>
        <v/>
      </c>
      <c r="U1298" s="17" t="str">
        <f>IF(SUM('Control Sample Data'!I$3:I$98)&gt;10,IF(AND(ISNUMBER('Control Sample Data'!I1297),'Control Sample Data'!I1297&lt;$B$1,'Control Sample Data'!I1297&gt;0),'Control Sample Data'!I1297,$B$1),"")</f>
        <v/>
      </c>
      <c r="V1298" s="17" t="str">
        <f>IF(SUM('Control Sample Data'!J$3:J$98)&gt;10,IF(AND(ISNUMBER('Control Sample Data'!J1297),'Control Sample Data'!J1297&lt;$B$1,'Control Sample Data'!J1297&gt;0),'Control Sample Data'!J1297,$B$1),"")</f>
        <v/>
      </c>
      <c r="W1298" s="17" t="str">
        <f>IF(SUM('Control Sample Data'!K$3:K$98)&gt;10,IF(AND(ISNUMBER('Control Sample Data'!K1297),'Control Sample Data'!K1297&lt;$B$1,'Control Sample Data'!K1297&gt;0),'Control Sample Data'!K1297,$B$1),"")</f>
        <v/>
      </c>
      <c r="X1298" s="17" t="str">
        <f>IF(SUM('Control Sample Data'!L$3:L$98)&gt;10,IF(AND(ISNUMBER('Control Sample Data'!L1297),'Control Sample Data'!L1297&lt;$B$1,'Control Sample Data'!L1297&gt;0),'Control Sample Data'!L1297,$B$1),"")</f>
        <v/>
      </c>
      <c r="Y1298" s="17" t="str">
        <f>IF(SUM('Control Sample Data'!M$3:M$98)&gt;10,IF(AND(ISNUMBER('Control Sample Data'!M1297),'Control Sample Data'!M1297&lt;$B$1,'Control Sample Data'!M1297&gt;0),'Control Sample Data'!M1297,$B$1),"")</f>
        <v/>
      </c>
      <c r="AT1298" s="36" t="str">
        <f t="shared" si="875"/>
        <v/>
      </c>
      <c r="AU1298" s="36" t="str">
        <f t="shared" si="876"/>
        <v/>
      </c>
      <c r="AV1298" s="36" t="str">
        <f t="shared" si="877"/>
        <v/>
      </c>
      <c r="AW1298" s="36" t="str">
        <f t="shared" si="878"/>
        <v/>
      </c>
      <c r="AX1298" s="36" t="str">
        <f t="shared" si="879"/>
        <v/>
      </c>
      <c r="AY1298" s="36" t="str">
        <f t="shared" si="880"/>
        <v/>
      </c>
      <c r="AZ1298" s="36" t="str">
        <f t="shared" si="881"/>
        <v/>
      </c>
      <c r="BA1298" s="36" t="str">
        <f t="shared" si="882"/>
        <v/>
      </c>
      <c r="BB1298" s="36" t="str">
        <f t="shared" si="883"/>
        <v/>
      </c>
      <c r="BC1298" s="36" t="str">
        <f t="shared" si="884"/>
        <v/>
      </c>
      <c r="BD1298" s="36" t="str">
        <f t="shared" si="885"/>
        <v/>
      </c>
      <c r="BE1298" s="36" t="str">
        <f t="shared" si="886"/>
        <v/>
      </c>
      <c r="BF1298" s="36" t="str">
        <f t="shared" si="887"/>
        <v/>
      </c>
      <c r="BG1298" s="36" t="str">
        <f t="shared" si="888"/>
        <v/>
      </c>
      <c r="BH1298" s="36" t="str">
        <f t="shared" si="889"/>
        <v/>
      </c>
      <c r="BI1298" s="36" t="str">
        <f t="shared" si="890"/>
        <v/>
      </c>
      <c r="BJ1298" s="36" t="str">
        <f t="shared" si="891"/>
        <v/>
      </c>
      <c r="BK1298" s="36" t="str">
        <f t="shared" si="892"/>
        <v/>
      </c>
      <c r="BL1298" s="36" t="str">
        <f t="shared" si="893"/>
        <v/>
      </c>
      <c r="BM1298" s="36" t="str">
        <f t="shared" si="894"/>
        <v/>
      </c>
      <c r="BN1298" s="38" t="e">
        <f t="shared" si="853"/>
        <v>#DIV/0!</v>
      </c>
      <c r="BO1298" s="38" t="e">
        <f t="shared" si="854"/>
        <v>#DIV/0!</v>
      </c>
      <c r="BP1298" s="39" t="str">
        <f t="shared" si="855"/>
        <v/>
      </c>
      <c r="BQ1298" s="39" t="str">
        <f t="shared" si="856"/>
        <v/>
      </c>
      <c r="BR1298" s="39" t="str">
        <f t="shared" si="857"/>
        <v/>
      </c>
      <c r="BS1298" s="39" t="str">
        <f t="shared" si="858"/>
        <v/>
      </c>
      <c r="BT1298" s="39" t="str">
        <f t="shared" si="859"/>
        <v/>
      </c>
      <c r="BU1298" s="39" t="str">
        <f t="shared" si="860"/>
        <v/>
      </c>
      <c r="BV1298" s="39" t="str">
        <f t="shared" si="861"/>
        <v/>
      </c>
      <c r="BW1298" s="39" t="str">
        <f t="shared" si="862"/>
        <v/>
      </c>
      <c r="BX1298" s="39" t="str">
        <f t="shared" si="863"/>
        <v/>
      </c>
      <c r="BY1298" s="39" t="str">
        <f t="shared" si="864"/>
        <v/>
      </c>
      <c r="BZ1298" s="39" t="str">
        <f t="shared" si="865"/>
        <v/>
      </c>
      <c r="CA1298" s="39" t="str">
        <f t="shared" si="866"/>
        <v/>
      </c>
      <c r="CB1298" s="39" t="str">
        <f t="shared" si="867"/>
        <v/>
      </c>
      <c r="CC1298" s="39" t="str">
        <f t="shared" si="868"/>
        <v/>
      </c>
      <c r="CD1298" s="39" t="str">
        <f t="shared" si="869"/>
        <v/>
      </c>
      <c r="CE1298" s="39" t="str">
        <f t="shared" si="870"/>
        <v/>
      </c>
      <c r="CF1298" s="39" t="str">
        <f t="shared" si="871"/>
        <v/>
      </c>
      <c r="CG1298" s="39" t="str">
        <f t="shared" si="872"/>
        <v/>
      </c>
      <c r="CH1298" s="39" t="str">
        <f t="shared" si="873"/>
        <v/>
      </c>
      <c r="CI1298" s="39" t="str">
        <f t="shared" si="874"/>
        <v/>
      </c>
    </row>
    <row r="1299" spans="1:87">
      <c r="A1299" s="18"/>
      <c r="B1299" s="15" t="str">
        <f>'Gene Table'!E1298</f>
        <v>hsa-miR-4709-5p</v>
      </c>
      <c r="C1299" s="15" t="str">
        <f>'Gene Table'!B1298</f>
        <v>F24</v>
      </c>
      <c r="D1299" s="16" t="str">
        <f>IF(SUM('Test Sample Data'!D$3:D$98)&gt;10,IF(AND(ISNUMBER('Test Sample Data'!D1298),'Test Sample Data'!D1298&lt;$B$1,'Test Sample Data'!D1298&gt;0),'Test Sample Data'!D1298,$B$1),"")</f>
        <v/>
      </c>
      <c r="E1299" s="17" t="str">
        <f>IF(SUM('Test Sample Data'!E$3:E$98)&gt;10,IF(AND(ISNUMBER('Test Sample Data'!E1298),'Test Sample Data'!E1298&lt;$B$1,'Test Sample Data'!E1298&gt;0),'Test Sample Data'!E1298,$B$1),"")</f>
        <v/>
      </c>
      <c r="F1299" s="17" t="str">
        <f>IF(SUM('Test Sample Data'!F$3:F$98)&gt;10,IF(AND(ISNUMBER('Test Sample Data'!F1298),'Test Sample Data'!F1298&lt;$B$1,'Test Sample Data'!F1298&gt;0),'Test Sample Data'!F1298,$B$1),"")</f>
        <v/>
      </c>
      <c r="G1299" s="17" t="str">
        <f>IF(SUM('Test Sample Data'!G$3:G$98)&gt;10,IF(AND(ISNUMBER('Test Sample Data'!G1298),'Test Sample Data'!G1298&lt;$B$1,'Test Sample Data'!G1298&gt;0),'Test Sample Data'!G1298,$B$1),"")</f>
        <v/>
      </c>
      <c r="H1299" s="17" t="str">
        <f>IF(SUM('Test Sample Data'!H$3:H$98)&gt;10,IF(AND(ISNUMBER('Test Sample Data'!H1298),'Test Sample Data'!H1298&lt;$B$1,'Test Sample Data'!H1298&gt;0),'Test Sample Data'!H1298,$B$1),"")</f>
        <v/>
      </c>
      <c r="I1299" s="17" t="str">
        <f>IF(SUM('Test Sample Data'!I$3:I$98)&gt;10,IF(AND(ISNUMBER('Test Sample Data'!I1298),'Test Sample Data'!I1298&lt;$B$1,'Test Sample Data'!I1298&gt;0),'Test Sample Data'!I1298,$B$1),"")</f>
        <v/>
      </c>
      <c r="J1299" s="17" t="str">
        <f>IF(SUM('Test Sample Data'!J$3:J$98)&gt;10,IF(AND(ISNUMBER('Test Sample Data'!J1298),'Test Sample Data'!J1298&lt;$B$1,'Test Sample Data'!J1298&gt;0),'Test Sample Data'!J1298,$B$1),"")</f>
        <v/>
      </c>
      <c r="K1299" s="17" t="str">
        <f>IF(SUM('Test Sample Data'!K$3:K$98)&gt;10,IF(AND(ISNUMBER('Test Sample Data'!K1298),'Test Sample Data'!K1298&lt;$B$1,'Test Sample Data'!K1298&gt;0),'Test Sample Data'!K1298,$B$1),"")</f>
        <v/>
      </c>
      <c r="L1299" s="17" t="str">
        <f>IF(SUM('Test Sample Data'!L$3:L$98)&gt;10,IF(AND(ISNUMBER('Test Sample Data'!L1298),'Test Sample Data'!L1298&lt;$B$1,'Test Sample Data'!L1298&gt;0),'Test Sample Data'!L1298,$B$1),"")</f>
        <v/>
      </c>
      <c r="M1299" s="17" t="str">
        <f>IF(SUM('Test Sample Data'!M$3:M$98)&gt;10,IF(AND(ISNUMBER('Test Sample Data'!M1298),'Test Sample Data'!M1298&lt;$B$1,'Test Sample Data'!M1298&gt;0),'Test Sample Data'!M1298,$B$1),"")</f>
        <v/>
      </c>
      <c r="N1299" s="17" t="str">
        <f>'Gene Table'!E1298</f>
        <v>hsa-miR-4709-5p</v>
      </c>
      <c r="O1299" s="17" t="str">
        <f>'Gene Table'!B1298</f>
        <v>F24</v>
      </c>
      <c r="P1299" s="17" t="str">
        <f>IF(SUM('Control Sample Data'!D$3:D$98)&gt;10,IF(AND(ISNUMBER('Control Sample Data'!D1298),'Control Sample Data'!D1298&lt;$B$1,'Control Sample Data'!D1298&gt;0),'Control Sample Data'!D1298,$B$1),"")</f>
        <v/>
      </c>
      <c r="Q1299" s="17" t="str">
        <f>IF(SUM('Control Sample Data'!E$3:E$98)&gt;10,IF(AND(ISNUMBER('Control Sample Data'!E1298),'Control Sample Data'!E1298&lt;$B$1,'Control Sample Data'!E1298&gt;0),'Control Sample Data'!E1298,$B$1),"")</f>
        <v/>
      </c>
      <c r="R1299" s="17" t="str">
        <f>IF(SUM('Control Sample Data'!F$3:F$98)&gt;10,IF(AND(ISNUMBER('Control Sample Data'!F1298),'Control Sample Data'!F1298&lt;$B$1,'Control Sample Data'!F1298&gt;0),'Control Sample Data'!F1298,$B$1),"")</f>
        <v/>
      </c>
      <c r="S1299" s="17" t="str">
        <f>IF(SUM('Control Sample Data'!G$3:G$98)&gt;10,IF(AND(ISNUMBER('Control Sample Data'!G1298),'Control Sample Data'!G1298&lt;$B$1,'Control Sample Data'!G1298&gt;0),'Control Sample Data'!G1298,$B$1),"")</f>
        <v/>
      </c>
      <c r="T1299" s="17" t="str">
        <f>IF(SUM('Control Sample Data'!H$3:H$98)&gt;10,IF(AND(ISNUMBER('Control Sample Data'!H1298),'Control Sample Data'!H1298&lt;$B$1,'Control Sample Data'!H1298&gt;0),'Control Sample Data'!H1298,$B$1),"")</f>
        <v/>
      </c>
      <c r="U1299" s="17" t="str">
        <f>IF(SUM('Control Sample Data'!I$3:I$98)&gt;10,IF(AND(ISNUMBER('Control Sample Data'!I1298),'Control Sample Data'!I1298&lt;$B$1,'Control Sample Data'!I1298&gt;0),'Control Sample Data'!I1298,$B$1),"")</f>
        <v/>
      </c>
      <c r="V1299" s="17" t="str">
        <f>IF(SUM('Control Sample Data'!J$3:J$98)&gt;10,IF(AND(ISNUMBER('Control Sample Data'!J1298),'Control Sample Data'!J1298&lt;$B$1,'Control Sample Data'!J1298&gt;0),'Control Sample Data'!J1298,$B$1),"")</f>
        <v/>
      </c>
      <c r="W1299" s="17" t="str">
        <f>IF(SUM('Control Sample Data'!K$3:K$98)&gt;10,IF(AND(ISNUMBER('Control Sample Data'!K1298),'Control Sample Data'!K1298&lt;$B$1,'Control Sample Data'!K1298&gt;0),'Control Sample Data'!K1298,$B$1),"")</f>
        <v/>
      </c>
      <c r="X1299" s="17" t="str">
        <f>IF(SUM('Control Sample Data'!L$3:L$98)&gt;10,IF(AND(ISNUMBER('Control Sample Data'!L1298),'Control Sample Data'!L1298&lt;$B$1,'Control Sample Data'!L1298&gt;0),'Control Sample Data'!L1298,$B$1),"")</f>
        <v/>
      </c>
      <c r="Y1299" s="17" t="str">
        <f>IF(SUM('Control Sample Data'!M$3:M$98)&gt;10,IF(AND(ISNUMBER('Control Sample Data'!M1298),'Control Sample Data'!M1298&lt;$B$1,'Control Sample Data'!M1298&gt;0),'Control Sample Data'!M1298,$B$1),"")</f>
        <v/>
      </c>
      <c r="AT1299" s="36" t="str">
        <f t="shared" si="875"/>
        <v/>
      </c>
      <c r="AU1299" s="36" t="str">
        <f t="shared" si="876"/>
        <v/>
      </c>
      <c r="AV1299" s="36" t="str">
        <f t="shared" si="877"/>
        <v/>
      </c>
      <c r="AW1299" s="36" t="str">
        <f t="shared" si="878"/>
        <v/>
      </c>
      <c r="AX1299" s="36" t="str">
        <f t="shared" si="879"/>
        <v/>
      </c>
      <c r="AY1299" s="36" t="str">
        <f t="shared" si="880"/>
        <v/>
      </c>
      <c r="AZ1299" s="36" t="str">
        <f t="shared" si="881"/>
        <v/>
      </c>
      <c r="BA1299" s="36" t="str">
        <f t="shared" si="882"/>
        <v/>
      </c>
      <c r="BB1299" s="36" t="str">
        <f t="shared" si="883"/>
        <v/>
      </c>
      <c r="BC1299" s="36" t="str">
        <f t="shared" si="884"/>
        <v/>
      </c>
      <c r="BD1299" s="36" t="str">
        <f t="shared" si="885"/>
        <v/>
      </c>
      <c r="BE1299" s="36" t="str">
        <f t="shared" si="886"/>
        <v/>
      </c>
      <c r="BF1299" s="36" t="str">
        <f t="shared" si="887"/>
        <v/>
      </c>
      <c r="BG1299" s="36" t="str">
        <f t="shared" si="888"/>
        <v/>
      </c>
      <c r="BH1299" s="36" t="str">
        <f t="shared" si="889"/>
        <v/>
      </c>
      <c r="BI1299" s="36" t="str">
        <f t="shared" si="890"/>
        <v/>
      </c>
      <c r="BJ1299" s="36" t="str">
        <f t="shared" si="891"/>
        <v/>
      </c>
      <c r="BK1299" s="36" t="str">
        <f t="shared" si="892"/>
        <v/>
      </c>
      <c r="BL1299" s="36" t="str">
        <f t="shared" si="893"/>
        <v/>
      </c>
      <c r="BM1299" s="36" t="str">
        <f t="shared" si="894"/>
        <v/>
      </c>
      <c r="BN1299" s="38" t="e">
        <f t="shared" si="853"/>
        <v>#DIV/0!</v>
      </c>
      <c r="BO1299" s="38" t="e">
        <f t="shared" si="854"/>
        <v>#DIV/0!</v>
      </c>
      <c r="BP1299" s="39" t="str">
        <f t="shared" si="855"/>
        <v/>
      </c>
      <c r="BQ1299" s="39" t="str">
        <f t="shared" si="856"/>
        <v/>
      </c>
      <c r="BR1299" s="39" t="str">
        <f t="shared" si="857"/>
        <v/>
      </c>
      <c r="BS1299" s="39" t="str">
        <f t="shared" si="858"/>
        <v/>
      </c>
      <c r="BT1299" s="39" t="str">
        <f t="shared" si="859"/>
        <v/>
      </c>
      <c r="BU1299" s="39" t="str">
        <f t="shared" si="860"/>
        <v/>
      </c>
      <c r="BV1299" s="39" t="str">
        <f t="shared" si="861"/>
        <v/>
      </c>
      <c r="BW1299" s="39" t="str">
        <f t="shared" si="862"/>
        <v/>
      </c>
      <c r="BX1299" s="39" t="str">
        <f t="shared" si="863"/>
        <v/>
      </c>
      <c r="BY1299" s="39" t="str">
        <f t="shared" si="864"/>
        <v/>
      </c>
      <c r="BZ1299" s="39" t="str">
        <f t="shared" si="865"/>
        <v/>
      </c>
      <c r="CA1299" s="39" t="str">
        <f t="shared" si="866"/>
        <v/>
      </c>
      <c r="CB1299" s="39" t="str">
        <f t="shared" si="867"/>
        <v/>
      </c>
      <c r="CC1299" s="39" t="str">
        <f t="shared" si="868"/>
        <v/>
      </c>
      <c r="CD1299" s="39" t="str">
        <f t="shared" si="869"/>
        <v/>
      </c>
      <c r="CE1299" s="39" t="str">
        <f t="shared" si="870"/>
        <v/>
      </c>
      <c r="CF1299" s="39" t="str">
        <f t="shared" si="871"/>
        <v/>
      </c>
      <c r="CG1299" s="39" t="str">
        <f t="shared" si="872"/>
        <v/>
      </c>
      <c r="CH1299" s="39" t="str">
        <f t="shared" si="873"/>
        <v/>
      </c>
      <c r="CI1299" s="39" t="str">
        <f t="shared" si="874"/>
        <v/>
      </c>
    </row>
    <row r="1300" spans="1:87">
      <c r="A1300" s="18"/>
      <c r="B1300" s="15" t="str">
        <f>'Gene Table'!E1299</f>
        <v>hsa-miR-378d</v>
      </c>
      <c r="C1300" s="15" t="str">
        <f>'Gene Table'!B1299</f>
        <v>G01</v>
      </c>
      <c r="D1300" s="16" t="str">
        <f>IF(SUM('Test Sample Data'!D$3:D$98)&gt;10,IF(AND(ISNUMBER('Test Sample Data'!D1299),'Test Sample Data'!D1299&lt;$B$1,'Test Sample Data'!D1299&gt;0),'Test Sample Data'!D1299,$B$1),"")</f>
        <v/>
      </c>
      <c r="E1300" s="17" t="str">
        <f>IF(SUM('Test Sample Data'!E$3:E$98)&gt;10,IF(AND(ISNUMBER('Test Sample Data'!E1299),'Test Sample Data'!E1299&lt;$B$1,'Test Sample Data'!E1299&gt;0),'Test Sample Data'!E1299,$B$1),"")</f>
        <v/>
      </c>
      <c r="F1300" s="17" t="str">
        <f>IF(SUM('Test Sample Data'!F$3:F$98)&gt;10,IF(AND(ISNUMBER('Test Sample Data'!F1299),'Test Sample Data'!F1299&lt;$B$1,'Test Sample Data'!F1299&gt;0),'Test Sample Data'!F1299,$B$1),"")</f>
        <v/>
      </c>
      <c r="G1300" s="17" t="str">
        <f>IF(SUM('Test Sample Data'!G$3:G$98)&gt;10,IF(AND(ISNUMBER('Test Sample Data'!G1299),'Test Sample Data'!G1299&lt;$B$1,'Test Sample Data'!G1299&gt;0),'Test Sample Data'!G1299,$B$1),"")</f>
        <v/>
      </c>
      <c r="H1300" s="17" t="str">
        <f>IF(SUM('Test Sample Data'!H$3:H$98)&gt;10,IF(AND(ISNUMBER('Test Sample Data'!H1299),'Test Sample Data'!H1299&lt;$B$1,'Test Sample Data'!H1299&gt;0),'Test Sample Data'!H1299,$B$1),"")</f>
        <v/>
      </c>
      <c r="I1300" s="17" t="str">
        <f>IF(SUM('Test Sample Data'!I$3:I$98)&gt;10,IF(AND(ISNUMBER('Test Sample Data'!I1299),'Test Sample Data'!I1299&lt;$B$1,'Test Sample Data'!I1299&gt;0),'Test Sample Data'!I1299,$B$1),"")</f>
        <v/>
      </c>
      <c r="J1300" s="17" t="str">
        <f>IF(SUM('Test Sample Data'!J$3:J$98)&gt;10,IF(AND(ISNUMBER('Test Sample Data'!J1299),'Test Sample Data'!J1299&lt;$B$1,'Test Sample Data'!J1299&gt;0),'Test Sample Data'!J1299,$B$1),"")</f>
        <v/>
      </c>
      <c r="K1300" s="17" t="str">
        <f>IF(SUM('Test Sample Data'!K$3:K$98)&gt;10,IF(AND(ISNUMBER('Test Sample Data'!K1299),'Test Sample Data'!K1299&lt;$B$1,'Test Sample Data'!K1299&gt;0),'Test Sample Data'!K1299,$B$1),"")</f>
        <v/>
      </c>
      <c r="L1300" s="17" t="str">
        <f>IF(SUM('Test Sample Data'!L$3:L$98)&gt;10,IF(AND(ISNUMBER('Test Sample Data'!L1299),'Test Sample Data'!L1299&lt;$B$1,'Test Sample Data'!L1299&gt;0),'Test Sample Data'!L1299,$B$1),"")</f>
        <v/>
      </c>
      <c r="M1300" s="17" t="str">
        <f>IF(SUM('Test Sample Data'!M$3:M$98)&gt;10,IF(AND(ISNUMBER('Test Sample Data'!M1299),'Test Sample Data'!M1299&lt;$B$1,'Test Sample Data'!M1299&gt;0),'Test Sample Data'!M1299,$B$1),"")</f>
        <v/>
      </c>
      <c r="N1300" s="17" t="str">
        <f>'Gene Table'!E1299</f>
        <v>hsa-miR-378d</v>
      </c>
      <c r="O1300" s="17" t="str">
        <f>'Gene Table'!B1299</f>
        <v>G01</v>
      </c>
      <c r="P1300" s="17" t="str">
        <f>IF(SUM('Control Sample Data'!D$3:D$98)&gt;10,IF(AND(ISNUMBER('Control Sample Data'!D1299),'Control Sample Data'!D1299&lt;$B$1,'Control Sample Data'!D1299&gt;0),'Control Sample Data'!D1299,$B$1),"")</f>
        <v/>
      </c>
      <c r="Q1300" s="17" t="str">
        <f>IF(SUM('Control Sample Data'!E$3:E$98)&gt;10,IF(AND(ISNUMBER('Control Sample Data'!E1299),'Control Sample Data'!E1299&lt;$B$1,'Control Sample Data'!E1299&gt;0),'Control Sample Data'!E1299,$B$1),"")</f>
        <v/>
      </c>
      <c r="R1300" s="17" t="str">
        <f>IF(SUM('Control Sample Data'!F$3:F$98)&gt;10,IF(AND(ISNUMBER('Control Sample Data'!F1299),'Control Sample Data'!F1299&lt;$B$1,'Control Sample Data'!F1299&gt;0),'Control Sample Data'!F1299,$B$1),"")</f>
        <v/>
      </c>
      <c r="S1300" s="17" t="str">
        <f>IF(SUM('Control Sample Data'!G$3:G$98)&gt;10,IF(AND(ISNUMBER('Control Sample Data'!G1299),'Control Sample Data'!G1299&lt;$B$1,'Control Sample Data'!G1299&gt;0),'Control Sample Data'!G1299,$B$1),"")</f>
        <v/>
      </c>
      <c r="T1300" s="17" t="str">
        <f>IF(SUM('Control Sample Data'!H$3:H$98)&gt;10,IF(AND(ISNUMBER('Control Sample Data'!H1299),'Control Sample Data'!H1299&lt;$B$1,'Control Sample Data'!H1299&gt;0),'Control Sample Data'!H1299,$B$1),"")</f>
        <v/>
      </c>
      <c r="U1300" s="17" t="str">
        <f>IF(SUM('Control Sample Data'!I$3:I$98)&gt;10,IF(AND(ISNUMBER('Control Sample Data'!I1299),'Control Sample Data'!I1299&lt;$B$1,'Control Sample Data'!I1299&gt;0),'Control Sample Data'!I1299,$B$1),"")</f>
        <v/>
      </c>
      <c r="V1300" s="17" t="str">
        <f>IF(SUM('Control Sample Data'!J$3:J$98)&gt;10,IF(AND(ISNUMBER('Control Sample Data'!J1299),'Control Sample Data'!J1299&lt;$B$1,'Control Sample Data'!J1299&gt;0),'Control Sample Data'!J1299,$B$1),"")</f>
        <v/>
      </c>
      <c r="W1300" s="17" t="str">
        <f>IF(SUM('Control Sample Data'!K$3:K$98)&gt;10,IF(AND(ISNUMBER('Control Sample Data'!K1299),'Control Sample Data'!K1299&lt;$B$1,'Control Sample Data'!K1299&gt;0),'Control Sample Data'!K1299,$B$1),"")</f>
        <v/>
      </c>
      <c r="X1300" s="17" t="str">
        <f>IF(SUM('Control Sample Data'!L$3:L$98)&gt;10,IF(AND(ISNUMBER('Control Sample Data'!L1299),'Control Sample Data'!L1299&lt;$B$1,'Control Sample Data'!L1299&gt;0),'Control Sample Data'!L1299,$B$1),"")</f>
        <v/>
      </c>
      <c r="Y1300" s="17" t="str">
        <f>IF(SUM('Control Sample Data'!M$3:M$98)&gt;10,IF(AND(ISNUMBER('Control Sample Data'!M1299),'Control Sample Data'!M1299&lt;$B$1,'Control Sample Data'!M1299&gt;0),'Control Sample Data'!M1299,$B$1),"")</f>
        <v/>
      </c>
      <c r="AT1300" s="36" t="str">
        <f t="shared" si="875"/>
        <v/>
      </c>
      <c r="AU1300" s="36" t="str">
        <f t="shared" si="876"/>
        <v/>
      </c>
      <c r="AV1300" s="36" t="str">
        <f t="shared" si="877"/>
        <v/>
      </c>
      <c r="AW1300" s="36" t="str">
        <f t="shared" si="878"/>
        <v/>
      </c>
      <c r="AX1300" s="36" t="str">
        <f t="shared" si="879"/>
        <v/>
      </c>
      <c r="AY1300" s="36" t="str">
        <f t="shared" si="880"/>
        <v/>
      </c>
      <c r="AZ1300" s="36" t="str">
        <f t="shared" si="881"/>
        <v/>
      </c>
      <c r="BA1300" s="36" t="str">
        <f t="shared" si="882"/>
        <v/>
      </c>
      <c r="BB1300" s="36" t="str">
        <f t="shared" si="883"/>
        <v/>
      </c>
      <c r="BC1300" s="36" t="str">
        <f t="shared" si="884"/>
        <v/>
      </c>
      <c r="BD1300" s="36" t="str">
        <f t="shared" si="885"/>
        <v/>
      </c>
      <c r="BE1300" s="36" t="str">
        <f t="shared" si="886"/>
        <v/>
      </c>
      <c r="BF1300" s="36" t="str">
        <f t="shared" si="887"/>
        <v/>
      </c>
      <c r="BG1300" s="36" t="str">
        <f t="shared" si="888"/>
        <v/>
      </c>
      <c r="BH1300" s="36" t="str">
        <f t="shared" si="889"/>
        <v/>
      </c>
      <c r="BI1300" s="36" t="str">
        <f t="shared" si="890"/>
        <v/>
      </c>
      <c r="BJ1300" s="36" t="str">
        <f t="shared" si="891"/>
        <v/>
      </c>
      <c r="BK1300" s="36" t="str">
        <f t="shared" si="892"/>
        <v/>
      </c>
      <c r="BL1300" s="36" t="str">
        <f t="shared" si="893"/>
        <v/>
      </c>
      <c r="BM1300" s="36" t="str">
        <f t="shared" si="894"/>
        <v/>
      </c>
      <c r="BN1300" s="38" t="e">
        <f t="shared" si="853"/>
        <v>#DIV/0!</v>
      </c>
      <c r="BO1300" s="38" t="e">
        <f t="shared" si="854"/>
        <v>#DIV/0!</v>
      </c>
      <c r="BP1300" s="39" t="str">
        <f t="shared" si="855"/>
        <v/>
      </c>
      <c r="BQ1300" s="39" t="str">
        <f t="shared" si="856"/>
        <v/>
      </c>
      <c r="BR1300" s="39" t="str">
        <f t="shared" si="857"/>
        <v/>
      </c>
      <c r="BS1300" s="39" t="str">
        <f t="shared" si="858"/>
        <v/>
      </c>
      <c r="BT1300" s="39" t="str">
        <f t="shared" si="859"/>
        <v/>
      </c>
      <c r="BU1300" s="39" t="str">
        <f t="shared" si="860"/>
        <v/>
      </c>
      <c r="BV1300" s="39" t="str">
        <f t="shared" si="861"/>
        <v/>
      </c>
      <c r="BW1300" s="39" t="str">
        <f t="shared" si="862"/>
        <v/>
      </c>
      <c r="BX1300" s="39" t="str">
        <f t="shared" si="863"/>
        <v/>
      </c>
      <c r="BY1300" s="39" t="str">
        <f t="shared" si="864"/>
        <v/>
      </c>
      <c r="BZ1300" s="39" t="str">
        <f t="shared" si="865"/>
        <v/>
      </c>
      <c r="CA1300" s="39" t="str">
        <f t="shared" si="866"/>
        <v/>
      </c>
      <c r="CB1300" s="39" t="str">
        <f t="shared" si="867"/>
        <v/>
      </c>
      <c r="CC1300" s="39" t="str">
        <f t="shared" si="868"/>
        <v/>
      </c>
      <c r="CD1300" s="39" t="str">
        <f t="shared" si="869"/>
        <v/>
      </c>
      <c r="CE1300" s="39" t="str">
        <f t="shared" si="870"/>
        <v/>
      </c>
      <c r="CF1300" s="39" t="str">
        <f t="shared" si="871"/>
        <v/>
      </c>
      <c r="CG1300" s="39" t="str">
        <f t="shared" si="872"/>
        <v/>
      </c>
      <c r="CH1300" s="39" t="str">
        <f t="shared" si="873"/>
        <v/>
      </c>
      <c r="CI1300" s="39" t="str">
        <f t="shared" si="874"/>
        <v/>
      </c>
    </row>
    <row r="1301" spans="1:87">
      <c r="A1301" s="18"/>
      <c r="B1301" s="15" t="str">
        <f>'Gene Table'!E1300</f>
        <v>hsa-miR-548al</v>
      </c>
      <c r="C1301" s="15" t="str">
        <f>'Gene Table'!B1300</f>
        <v>G02</v>
      </c>
      <c r="D1301" s="16" t="str">
        <f>IF(SUM('Test Sample Data'!D$3:D$98)&gt;10,IF(AND(ISNUMBER('Test Sample Data'!D1300),'Test Sample Data'!D1300&lt;$B$1,'Test Sample Data'!D1300&gt;0),'Test Sample Data'!D1300,$B$1),"")</f>
        <v/>
      </c>
      <c r="E1301" s="17" t="str">
        <f>IF(SUM('Test Sample Data'!E$3:E$98)&gt;10,IF(AND(ISNUMBER('Test Sample Data'!E1300),'Test Sample Data'!E1300&lt;$B$1,'Test Sample Data'!E1300&gt;0),'Test Sample Data'!E1300,$B$1),"")</f>
        <v/>
      </c>
      <c r="F1301" s="17" t="str">
        <f>IF(SUM('Test Sample Data'!F$3:F$98)&gt;10,IF(AND(ISNUMBER('Test Sample Data'!F1300),'Test Sample Data'!F1300&lt;$B$1,'Test Sample Data'!F1300&gt;0),'Test Sample Data'!F1300,$B$1),"")</f>
        <v/>
      </c>
      <c r="G1301" s="17" t="str">
        <f>IF(SUM('Test Sample Data'!G$3:G$98)&gt;10,IF(AND(ISNUMBER('Test Sample Data'!G1300),'Test Sample Data'!G1300&lt;$B$1,'Test Sample Data'!G1300&gt;0),'Test Sample Data'!G1300,$B$1),"")</f>
        <v/>
      </c>
      <c r="H1301" s="17" t="str">
        <f>IF(SUM('Test Sample Data'!H$3:H$98)&gt;10,IF(AND(ISNUMBER('Test Sample Data'!H1300),'Test Sample Data'!H1300&lt;$B$1,'Test Sample Data'!H1300&gt;0),'Test Sample Data'!H1300,$B$1),"")</f>
        <v/>
      </c>
      <c r="I1301" s="17" t="str">
        <f>IF(SUM('Test Sample Data'!I$3:I$98)&gt;10,IF(AND(ISNUMBER('Test Sample Data'!I1300),'Test Sample Data'!I1300&lt;$B$1,'Test Sample Data'!I1300&gt;0),'Test Sample Data'!I1300,$B$1),"")</f>
        <v/>
      </c>
      <c r="J1301" s="17" t="str">
        <f>IF(SUM('Test Sample Data'!J$3:J$98)&gt;10,IF(AND(ISNUMBER('Test Sample Data'!J1300),'Test Sample Data'!J1300&lt;$B$1,'Test Sample Data'!J1300&gt;0),'Test Sample Data'!J1300,$B$1),"")</f>
        <v/>
      </c>
      <c r="K1301" s="17" t="str">
        <f>IF(SUM('Test Sample Data'!K$3:K$98)&gt;10,IF(AND(ISNUMBER('Test Sample Data'!K1300),'Test Sample Data'!K1300&lt;$B$1,'Test Sample Data'!K1300&gt;0),'Test Sample Data'!K1300,$B$1),"")</f>
        <v/>
      </c>
      <c r="L1301" s="17" t="str">
        <f>IF(SUM('Test Sample Data'!L$3:L$98)&gt;10,IF(AND(ISNUMBER('Test Sample Data'!L1300),'Test Sample Data'!L1300&lt;$B$1,'Test Sample Data'!L1300&gt;0),'Test Sample Data'!L1300,$B$1),"")</f>
        <v/>
      </c>
      <c r="M1301" s="17" t="str">
        <f>IF(SUM('Test Sample Data'!M$3:M$98)&gt;10,IF(AND(ISNUMBER('Test Sample Data'!M1300),'Test Sample Data'!M1300&lt;$B$1,'Test Sample Data'!M1300&gt;0),'Test Sample Data'!M1300,$B$1),"")</f>
        <v/>
      </c>
      <c r="N1301" s="17" t="str">
        <f>'Gene Table'!E1300</f>
        <v>hsa-miR-548al</v>
      </c>
      <c r="O1301" s="17" t="str">
        <f>'Gene Table'!B1300</f>
        <v>G02</v>
      </c>
      <c r="P1301" s="17" t="str">
        <f>IF(SUM('Control Sample Data'!D$3:D$98)&gt;10,IF(AND(ISNUMBER('Control Sample Data'!D1300),'Control Sample Data'!D1300&lt;$B$1,'Control Sample Data'!D1300&gt;0),'Control Sample Data'!D1300,$B$1),"")</f>
        <v/>
      </c>
      <c r="Q1301" s="17" t="str">
        <f>IF(SUM('Control Sample Data'!E$3:E$98)&gt;10,IF(AND(ISNUMBER('Control Sample Data'!E1300),'Control Sample Data'!E1300&lt;$B$1,'Control Sample Data'!E1300&gt;0),'Control Sample Data'!E1300,$B$1),"")</f>
        <v/>
      </c>
      <c r="R1301" s="17" t="str">
        <f>IF(SUM('Control Sample Data'!F$3:F$98)&gt;10,IF(AND(ISNUMBER('Control Sample Data'!F1300),'Control Sample Data'!F1300&lt;$B$1,'Control Sample Data'!F1300&gt;0),'Control Sample Data'!F1300,$B$1),"")</f>
        <v/>
      </c>
      <c r="S1301" s="17" t="str">
        <f>IF(SUM('Control Sample Data'!G$3:G$98)&gt;10,IF(AND(ISNUMBER('Control Sample Data'!G1300),'Control Sample Data'!G1300&lt;$B$1,'Control Sample Data'!G1300&gt;0),'Control Sample Data'!G1300,$B$1),"")</f>
        <v/>
      </c>
      <c r="T1301" s="17" t="str">
        <f>IF(SUM('Control Sample Data'!H$3:H$98)&gt;10,IF(AND(ISNUMBER('Control Sample Data'!H1300),'Control Sample Data'!H1300&lt;$B$1,'Control Sample Data'!H1300&gt;0),'Control Sample Data'!H1300,$B$1),"")</f>
        <v/>
      </c>
      <c r="U1301" s="17" t="str">
        <f>IF(SUM('Control Sample Data'!I$3:I$98)&gt;10,IF(AND(ISNUMBER('Control Sample Data'!I1300),'Control Sample Data'!I1300&lt;$B$1,'Control Sample Data'!I1300&gt;0),'Control Sample Data'!I1300,$B$1),"")</f>
        <v/>
      </c>
      <c r="V1301" s="17" t="str">
        <f>IF(SUM('Control Sample Data'!J$3:J$98)&gt;10,IF(AND(ISNUMBER('Control Sample Data'!J1300),'Control Sample Data'!J1300&lt;$B$1,'Control Sample Data'!J1300&gt;0),'Control Sample Data'!J1300,$B$1),"")</f>
        <v/>
      </c>
      <c r="W1301" s="17" t="str">
        <f>IF(SUM('Control Sample Data'!K$3:K$98)&gt;10,IF(AND(ISNUMBER('Control Sample Data'!K1300),'Control Sample Data'!K1300&lt;$B$1,'Control Sample Data'!K1300&gt;0),'Control Sample Data'!K1300,$B$1),"")</f>
        <v/>
      </c>
      <c r="X1301" s="17" t="str">
        <f>IF(SUM('Control Sample Data'!L$3:L$98)&gt;10,IF(AND(ISNUMBER('Control Sample Data'!L1300),'Control Sample Data'!L1300&lt;$B$1,'Control Sample Data'!L1300&gt;0),'Control Sample Data'!L1300,$B$1),"")</f>
        <v/>
      </c>
      <c r="Y1301" s="17" t="str">
        <f>IF(SUM('Control Sample Data'!M$3:M$98)&gt;10,IF(AND(ISNUMBER('Control Sample Data'!M1300),'Control Sample Data'!M1300&lt;$B$1,'Control Sample Data'!M1300&gt;0),'Control Sample Data'!M1300,$B$1),"")</f>
        <v/>
      </c>
      <c r="AT1301" s="36" t="str">
        <f t="shared" si="875"/>
        <v/>
      </c>
      <c r="AU1301" s="36" t="str">
        <f t="shared" si="876"/>
        <v/>
      </c>
      <c r="AV1301" s="36" t="str">
        <f t="shared" si="877"/>
        <v/>
      </c>
      <c r="AW1301" s="36" t="str">
        <f t="shared" si="878"/>
        <v/>
      </c>
      <c r="AX1301" s="36" t="str">
        <f t="shared" si="879"/>
        <v/>
      </c>
      <c r="AY1301" s="36" t="str">
        <f t="shared" si="880"/>
        <v/>
      </c>
      <c r="AZ1301" s="36" t="str">
        <f t="shared" si="881"/>
        <v/>
      </c>
      <c r="BA1301" s="36" t="str">
        <f t="shared" si="882"/>
        <v/>
      </c>
      <c r="BB1301" s="36" t="str">
        <f t="shared" si="883"/>
        <v/>
      </c>
      <c r="BC1301" s="36" t="str">
        <f t="shared" si="884"/>
        <v/>
      </c>
      <c r="BD1301" s="36" t="str">
        <f t="shared" si="885"/>
        <v/>
      </c>
      <c r="BE1301" s="36" t="str">
        <f t="shared" si="886"/>
        <v/>
      </c>
      <c r="BF1301" s="36" t="str">
        <f t="shared" si="887"/>
        <v/>
      </c>
      <c r="BG1301" s="36" t="str">
        <f t="shared" si="888"/>
        <v/>
      </c>
      <c r="BH1301" s="36" t="str">
        <f t="shared" si="889"/>
        <v/>
      </c>
      <c r="BI1301" s="36" t="str">
        <f t="shared" si="890"/>
        <v/>
      </c>
      <c r="BJ1301" s="36" t="str">
        <f t="shared" si="891"/>
        <v/>
      </c>
      <c r="BK1301" s="36" t="str">
        <f t="shared" si="892"/>
        <v/>
      </c>
      <c r="BL1301" s="36" t="str">
        <f t="shared" si="893"/>
        <v/>
      </c>
      <c r="BM1301" s="36" t="str">
        <f t="shared" si="894"/>
        <v/>
      </c>
      <c r="BN1301" s="38" t="e">
        <f t="shared" si="853"/>
        <v>#DIV/0!</v>
      </c>
      <c r="BO1301" s="38" t="e">
        <f t="shared" si="854"/>
        <v>#DIV/0!</v>
      </c>
      <c r="BP1301" s="39" t="str">
        <f t="shared" si="855"/>
        <v/>
      </c>
      <c r="BQ1301" s="39" t="str">
        <f t="shared" si="856"/>
        <v/>
      </c>
      <c r="BR1301" s="39" t="str">
        <f t="shared" si="857"/>
        <v/>
      </c>
      <c r="BS1301" s="39" t="str">
        <f t="shared" si="858"/>
        <v/>
      </c>
      <c r="BT1301" s="39" t="str">
        <f t="shared" si="859"/>
        <v/>
      </c>
      <c r="BU1301" s="39" t="str">
        <f t="shared" si="860"/>
        <v/>
      </c>
      <c r="BV1301" s="39" t="str">
        <f t="shared" si="861"/>
        <v/>
      </c>
      <c r="BW1301" s="39" t="str">
        <f t="shared" si="862"/>
        <v/>
      </c>
      <c r="BX1301" s="39" t="str">
        <f t="shared" si="863"/>
        <v/>
      </c>
      <c r="BY1301" s="39" t="str">
        <f t="shared" si="864"/>
        <v/>
      </c>
      <c r="BZ1301" s="39" t="str">
        <f t="shared" si="865"/>
        <v/>
      </c>
      <c r="CA1301" s="39" t="str">
        <f t="shared" si="866"/>
        <v/>
      </c>
      <c r="CB1301" s="39" t="str">
        <f t="shared" si="867"/>
        <v/>
      </c>
      <c r="CC1301" s="39" t="str">
        <f t="shared" si="868"/>
        <v/>
      </c>
      <c r="CD1301" s="39" t="str">
        <f t="shared" si="869"/>
        <v/>
      </c>
      <c r="CE1301" s="39" t="str">
        <f t="shared" si="870"/>
        <v/>
      </c>
      <c r="CF1301" s="39" t="str">
        <f t="shared" si="871"/>
        <v/>
      </c>
      <c r="CG1301" s="39" t="str">
        <f t="shared" si="872"/>
        <v/>
      </c>
      <c r="CH1301" s="39" t="str">
        <f t="shared" si="873"/>
        <v/>
      </c>
      <c r="CI1301" s="39" t="str">
        <f t="shared" si="874"/>
        <v/>
      </c>
    </row>
    <row r="1302" spans="1:87">
      <c r="A1302" s="18"/>
      <c r="B1302" s="15" t="str">
        <f>'Gene Table'!E1301</f>
        <v>hsa-miR-2681-5p</v>
      </c>
      <c r="C1302" s="15" t="str">
        <f>'Gene Table'!B1301</f>
        <v>G03</v>
      </c>
      <c r="D1302" s="16" t="str">
        <f>IF(SUM('Test Sample Data'!D$3:D$98)&gt;10,IF(AND(ISNUMBER('Test Sample Data'!D1301),'Test Sample Data'!D1301&lt;$B$1,'Test Sample Data'!D1301&gt;0),'Test Sample Data'!D1301,$B$1),"")</f>
        <v/>
      </c>
      <c r="E1302" s="17" t="str">
        <f>IF(SUM('Test Sample Data'!E$3:E$98)&gt;10,IF(AND(ISNUMBER('Test Sample Data'!E1301),'Test Sample Data'!E1301&lt;$B$1,'Test Sample Data'!E1301&gt;0),'Test Sample Data'!E1301,$B$1),"")</f>
        <v/>
      </c>
      <c r="F1302" s="17" t="str">
        <f>IF(SUM('Test Sample Data'!F$3:F$98)&gt;10,IF(AND(ISNUMBER('Test Sample Data'!F1301),'Test Sample Data'!F1301&lt;$B$1,'Test Sample Data'!F1301&gt;0),'Test Sample Data'!F1301,$B$1),"")</f>
        <v/>
      </c>
      <c r="G1302" s="17" t="str">
        <f>IF(SUM('Test Sample Data'!G$3:G$98)&gt;10,IF(AND(ISNUMBER('Test Sample Data'!G1301),'Test Sample Data'!G1301&lt;$B$1,'Test Sample Data'!G1301&gt;0),'Test Sample Data'!G1301,$B$1),"")</f>
        <v/>
      </c>
      <c r="H1302" s="17" t="str">
        <f>IF(SUM('Test Sample Data'!H$3:H$98)&gt;10,IF(AND(ISNUMBER('Test Sample Data'!H1301),'Test Sample Data'!H1301&lt;$B$1,'Test Sample Data'!H1301&gt;0),'Test Sample Data'!H1301,$B$1),"")</f>
        <v/>
      </c>
      <c r="I1302" s="17" t="str">
        <f>IF(SUM('Test Sample Data'!I$3:I$98)&gt;10,IF(AND(ISNUMBER('Test Sample Data'!I1301),'Test Sample Data'!I1301&lt;$B$1,'Test Sample Data'!I1301&gt;0),'Test Sample Data'!I1301,$B$1),"")</f>
        <v/>
      </c>
      <c r="J1302" s="17" t="str">
        <f>IF(SUM('Test Sample Data'!J$3:J$98)&gt;10,IF(AND(ISNUMBER('Test Sample Data'!J1301),'Test Sample Data'!J1301&lt;$B$1,'Test Sample Data'!J1301&gt;0),'Test Sample Data'!J1301,$B$1),"")</f>
        <v/>
      </c>
      <c r="K1302" s="17" t="str">
        <f>IF(SUM('Test Sample Data'!K$3:K$98)&gt;10,IF(AND(ISNUMBER('Test Sample Data'!K1301),'Test Sample Data'!K1301&lt;$B$1,'Test Sample Data'!K1301&gt;0),'Test Sample Data'!K1301,$B$1),"")</f>
        <v/>
      </c>
      <c r="L1302" s="17" t="str">
        <f>IF(SUM('Test Sample Data'!L$3:L$98)&gt;10,IF(AND(ISNUMBER('Test Sample Data'!L1301),'Test Sample Data'!L1301&lt;$B$1,'Test Sample Data'!L1301&gt;0),'Test Sample Data'!L1301,$B$1),"")</f>
        <v/>
      </c>
      <c r="M1302" s="17" t="str">
        <f>IF(SUM('Test Sample Data'!M$3:M$98)&gt;10,IF(AND(ISNUMBER('Test Sample Data'!M1301),'Test Sample Data'!M1301&lt;$B$1,'Test Sample Data'!M1301&gt;0),'Test Sample Data'!M1301,$B$1),"")</f>
        <v/>
      </c>
      <c r="N1302" s="17" t="str">
        <f>'Gene Table'!E1301</f>
        <v>hsa-miR-2681-5p</v>
      </c>
      <c r="O1302" s="17" t="str">
        <f>'Gene Table'!B1301</f>
        <v>G03</v>
      </c>
      <c r="P1302" s="17" t="str">
        <f>IF(SUM('Control Sample Data'!D$3:D$98)&gt;10,IF(AND(ISNUMBER('Control Sample Data'!D1301),'Control Sample Data'!D1301&lt;$B$1,'Control Sample Data'!D1301&gt;0),'Control Sample Data'!D1301,$B$1),"")</f>
        <v/>
      </c>
      <c r="Q1302" s="17" t="str">
        <f>IF(SUM('Control Sample Data'!E$3:E$98)&gt;10,IF(AND(ISNUMBER('Control Sample Data'!E1301),'Control Sample Data'!E1301&lt;$B$1,'Control Sample Data'!E1301&gt;0),'Control Sample Data'!E1301,$B$1),"")</f>
        <v/>
      </c>
      <c r="R1302" s="17" t="str">
        <f>IF(SUM('Control Sample Data'!F$3:F$98)&gt;10,IF(AND(ISNUMBER('Control Sample Data'!F1301),'Control Sample Data'!F1301&lt;$B$1,'Control Sample Data'!F1301&gt;0),'Control Sample Data'!F1301,$B$1),"")</f>
        <v/>
      </c>
      <c r="S1302" s="17" t="str">
        <f>IF(SUM('Control Sample Data'!G$3:G$98)&gt;10,IF(AND(ISNUMBER('Control Sample Data'!G1301),'Control Sample Data'!G1301&lt;$B$1,'Control Sample Data'!G1301&gt;0),'Control Sample Data'!G1301,$B$1),"")</f>
        <v/>
      </c>
      <c r="T1302" s="17" t="str">
        <f>IF(SUM('Control Sample Data'!H$3:H$98)&gt;10,IF(AND(ISNUMBER('Control Sample Data'!H1301),'Control Sample Data'!H1301&lt;$B$1,'Control Sample Data'!H1301&gt;0),'Control Sample Data'!H1301,$B$1),"")</f>
        <v/>
      </c>
      <c r="U1302" s="17" t="str">
        <f>IF(SUM('Control Sample Data'!I$3:I$98)&gt;10,IF(AND(ISNUMBER('Control Sample Data'!I1301),'Control Sample Data'!I1301&lt;$B$1,'Control Sample Data'!I1301&gt;0),'Control Sample Data'!I1301,$B$1),"")</f>
        <v/>
      </c>
      <c r="V1302" s="17" t="str">
        <f>IF(SUM('Control Sample Data'!J$3:J$98)&gt;10,IF(AND(ISNUMBER('Control Sample Data'!J1301),'Control Sample Data'!J1301&lt;$B$1,'Control Sample Data'!J1301&gt;0),'Control Sample Data'!J1301,$B$1),"")</f>
        <v/>
      </c>
      <c r="W1302" s="17" t="str">
        <f>IF(SUM('Control Sample Data'!K$3:K$98)&gt;10,IF(AND(ISNUMBER('Control Sample Data'!K1301),'Control Sample Data'!K1301&lt;$B$1,'Control Sample Data'!K1301&gt;0),'Control Sample Data'!K1301,$B$1),"")</f>
        <v/>
      </c>
      <c r="X1302" s="17" t="str">
        <f>IF(SUM('Control Sample Data'!L$3:L$98)&gt;10,IF(AND(ISNUMBER('Control Sample Data'!L1301),'Control Sample Data'!L1301&lt;$B$1,'Control Sample Data'!L1301&gt;0),'Control Sample Data'!L1301,$B$1),"")</f>
        <v/>
      </c>
      <c r="Y1302" s="17" t="str">
        <f>IF(SUM('Control Sample Data'!M$3:M$98)&gt;10,IF(AND(ISNUMBER('Control Sample Data'!M1301),'Control Sample Data'!M1301&lt;$B$1,'Control Sample Data'!M1301&gt;0),'Control Sample Data'!M1301,$B$1),"")</f>
        <v/>
      </c>
      <c r="AT1302" s="36" t="str">
        <f t="shared" si="875"/>
        <v/>
      </c>
      <c r="AU1302" s="36" t="str">
        <f t="shared" si="876"/>
        <v/>
      </c>
      <c r="AV1302" s="36" t="str">
        <f t="shared" si="877"/>
        <v/>
      </c>
      <c r="AW1302" s="36" t="str">
        <f t="shared" si="878"/>
        <v/>
      </c>
      <c r="AX1302" s="36" t="str">
        <f t="shared" si="879"/>
        <v/>
      </c>
      <c r="AY1302" s="36" t="str">
        <f t="shared" si="880"/>
        <v/>
      </c>
      <c r="AZ1302" s="36" t="str">
        <f t="shared" si="881"/>
        <v/>
      </c>
      <c r="BA1302" s="36" t="str">
        <f t="shared" si="882"/>
        <v/>
      </c>
      <c r="BB1302" s="36" t="str">
        <f t="shared" si="883"/>
        <v/>
      </c>
      <c r="BC1302" s="36" t="str">
        <f t="shared" si="884"/>
        <v/>
      </c>
      <c r="BD1302" s="36" t="str">
        <f t="shared" si="885"/>
        <v/>
      </c>
      <c r="BE1302" s="36" t="str">
        <f t="shared" si="886"/>
        <v/>
      </c>
      <c r="BF1302" s="36" t="str">
        <f t="shared" si="887"/>
        <v/>
      </c>
      <c r="BG1302" s="36" t="str">
        <f t="shared" si="888"/>
        <v/>
      </c>
      <c r="BH1302" s="36" t="str">
        <f t="shared" si="889"/>
        <v/>
      </c>
      <c r="BI1302" s="36" t="str">
        <f t="shared" si="890"/>
        <v/>
      </c>
      <c r="BJ1302" s="36" t="str">
        <f t="shared" si="891"/>
        <v/>
      </c>
      <c r="BK1302" s="36" t="str">
        <f t="shared" si="892"/>
        <v/>
      </c>
      <c r="BL1302" s="36" t="str">
        <f t="shared" si="893"/>
        <v/>
      </c>
      <c r="BM1302" s="36" t="str">
        <f t="shared" si="894"/>
        <v/>
      </c>
      <c r="BN1302" s="38" t="e">
        <f t="shared" si="853"/>
        <v>#DIV/0!</v>
      </c>
      <c r="BO1302" s="38" t="e">
        <f t="shared" si="854"/>
        <v>#DIV/0!</v>
      </c>
      <c r="BP1302" s="39" t="str">
        <f t="shared" si="855"/>
        <v/>
      </c>
      <c r="BQ1302" s="39" t="str">
        <f t="shared" si="856"/>
        <v/>
      </c>
      <c r="BR1302" s="39" t="str">
        <f t="shared" si="857"/>
        <v/>
      </c>
      <c r="BS1302" s="39" t="str">
        <f t="shared" si="858"/>
        <v/>
      </c>
      <c r="BT1302" s="39" t="str">
        <f t="shared" si="859"/>
        <v/>
      </c>
      <c r="BU1302" s="39" t="str">
        <f t="shared" si="860"/>
        <v/>
      </c>
      <c r="BV1302" s="39" t="str">
        <f t="shared" si="861"/>
        <v/>
      </c>
      <c r="BW1302" s="39" t="str">
        <f t="shared" si="862"/>
        <v/>
      </c>
      <c r="BX1302" s="39" t="str">
        <f t="shared" si="863"/>
        <v/>
      </c>
      <c r="BY1302" s="39" t="str">
        <f t="shared" si="864"/>
        <v/>
      </c>
      <c r="BZ1302" s="39" t="str">
        <f t="shared" si="865"/>
        <v/>
      </c>
      <c r="CA1302" s="39" t="str">
        <f t="shared" si="866"/>
        <v/>
      </c>
      <c r="CB1302" s="39" t="str">
        <f t="shared" si="867"/>
        <v/>
      </c>
      <c r="CC1302" s="39" t="str">
        <f t="shared" si="868"/>
        <v/>
      </c>
      <c r="CD1302" s="39" t="str">
        <f t="shared" si="869"/>
        <v/>
      </c>
      <c r="CE1302" s="39" t="str">
        <f t="shared" si="870"/>
        <v/>
      </c>
      <c r="CF1302" s="39" t="str">
        <f t="shared" si="871"/>
        <v/>
      </c>
      <c r="CG1302" s="39" t="str">
        <f t="shared" si="872"/>
        <v/>
      </c>
      <c r="CH1302" s="39" t="str">
        <f t="shared" si="873"/>
        <v/>
      </c>
      <c r="CI1302" s="39" t="str">
        <f t="shared" si="874"/>
        <v/>
      </c>
    </row>
    <row r="1303" spans="1:87">
      <c r="A1303" s="18"/>
      <c r="B1303" s="15" t="str">
        <f>'Gene Table'!E1302</f>
        <v>hsa-miR-4490</v>
      </c>
      <c r="C1303" s="15" t="str">
        <f>'Gene Table'!B1302</f>
        <v>G04</v>
      </c>
      <c r="D1303" s="16" t="str">
        <f>IF(SUM('Test Sample Data'!D$3:D$98)&gt;10,IF(AND(ISNUMBER('Test Sample Data'!D1302),'Test Sample Data'!D1302&lt;$B$1,'Test Sample Data'!D1302&gt;0),'Test Sample Data'!D1302,$B$1),"")</f>
        <v/>
      </c>
      <c r="E1303" s="17" t="str">
        <f>IF(SUM('Test Sample Data'!E$3:E$98)&gt;10,IF(AND(ISNUMBER('Test Sample Data'!E1302),'Test Sample Data'!E1302&lt;$B$1,'Test Sample Data'!E1302&gt;0),'Test Sample Data'!E1302,$B$1),"")</f>
        <v/>
      </c>
      <c r="F1303" s="17" t="str">
        <f>IF(SUM('Test Sample Data'!F$3:F$98)&gt;10,IF(AND(ISNUMBER('Test Sample Data'!F1302),'Test Sample Data'!F1302&lt;$B$1,'Test Sample Data'!F1302&gt;0),'Test Sample Data'!F1302,$B$1),"")</f>
        <v/>
      </c>
      <c r="G1303" s="17" t="str">
        <f>IF(SUM('Test Sample Data'!G$3:G$98)&gt;10,IF(AND(ISNUMBER('Test Sample Data'!G1302),'Test Sample Data'!G1302&lt;$B$1,'Test Sample Data'!G1302&gt;0),'Test Sample Data'!G1302,$B$1),"")</f>
        <v/>
      </c>
      <c r="H1303" s="17" t="str">
        <f>IF(SUM('Test Sample Data'!H$3:H$98)&gt;10,IF(AND(ISNUMBER('Test Sample Data'!H1302),'Test Sample Data'!H1302&lt;$B$1,'Test Sample Data'!H1302&gt;0),'Test Sample Data'!H1302,$B$1),"")</f>
        <v/>
      </c>
      <c r="I1303" s="17" t="str">
        <f>IF(SUM('Test Sample Data'!I$3:I$98)&gt;10,IF(AND(ISNUMBER('Test Sample Data'!I1302),'Test Sample Data'!I1302&lt;$B$1,'Test Sample Data'!I1302&gt;0),'Test Sample Data'!I1302,$B$1),"")</f>
        <v/>
      </c>
      <c r="J1303" s="17" t="str">
        <f>IF(SUM('Test Sample Data'!J$3:J$98)&gt;10,IF(AND(ISNUMBER('Test Sample Data'!J1302),'Test Sample Data'!J1302&lt;$B$1,'Test Sample Data'!J1302&gt;0),'Test Sample Data'!J1302,$B$1),"")</f>
        <v/>
      </c>
      <c r="K1303" s="17" t="str">
        <f>IF(SUM('Test Sample Data'!K$3:K$98)&gt;10,IF(AND(ISNUMBER('Test Sample Data'!K1302),'Test Sample Data'!K1302&lt;$B$1,'Test Sample Data'!K1302&gt;0),'Test Sample Data'!K1302,$B$1),"")</f>
        <v/>
      </c>
      <c r="L1303" s="17" t="str">
        <f>IF(SUM('Test Sample Data'!L$3:L$98)&gt;10,IF(AND(ISNUMBER('Test Sample Data'!L1302),'Test Sample Data'!L1302&lt;$B$1,'Test Sample Data'!L1302&gt;0),'Test Sample Data'!L1302,$B$1),"")</f>
        <v/>
      </c>
      <c r="M1303" s="17" t="str">
        <f>IF(SUM('Test Sample Data'!M$3:M$98)&gt;10,IF(AND(ISNUMBER('Test Sample Data'!M1302),'Test Sample Data'!M1302&lt;$B$1,'Test Sample Data'!M1302&gt;0),'Test Sample Data'!M1302,$B$1),"")</f>
        <v/>
      </c>
      <c r="N1303" s="17" t="str">
        <f>'Gene Table'!E1302</f>
        <v>hsa-miR-4490</v>
      </c>
      <c r="O1303" s="17" t="str">
        <f>'Gene Table'!B1302</f>
        <v>G04</v>
      </c>
      <c r="P1303" s="17" t="str">
        <f>IF(SUM('Control Sample Data'!D$3:D$98)&gt;10,IF(AND(ISNUMBER('Control Sample Data'!D1302),'Control Sample Data'!D1302&lt;$B$1,'Control Sample Data'!D1302&gt;0),'Control Sample Data'!D1302,$B$1),"")</f>
        <v/>
      </c>
      <c r="Q1303" s="17" t="str">
        <f>IF(SUM('Control Sample Data'!E$3:E$98)&gt;10,IF(AND(ISNUMBER('Control Sample Data'!E1302),'Control Sample Data'!E1302&lt;$B$1,'Control Sample Data'!E1302&gt;0),'Control Sample Data'!E1302,$B$1),"")</f>
        <v/>
      </c>
      <c r="R1303" s="17" t="str">
        <f>IF(SUM('Control Sample Data'!F$3:F$98)&gt;10,IF(AND(ISNUMBER('Control Sample Data'!F1302),'Control Sample Data'!F1302&lt;$B$1,'Control Sample Data'!F1302&gt;0),'Control Sample Data'!F1302,$B$1),"")</f>
        <v/>
      </c>
      <c r="S1303" s="17" t="str">
        <f>IF(SUM('Control Sample Data'!G$3:G$98)&gt;10,IF(AND(ISNUMBER('Control Sample Data'!G1302),'Control Sample Data'!G1302&lt;$B$1,'Control Sample Data'!G1302&gt;0),'Control Sample Data'!G1302,$B$1),"")</f>
        <v/>
      </c>
      <c r="T1303" s="17" t="str">
        <f>IF(SUM('Control Sample Data'!H$3:H$98)&gt;10,IF(AND(ISNUMBER('Control Sample Data'!H1302),'Control Sample Data'!H1302&lt;$B$1,'Control Sample Data'!H1302&gt;0),'Control Sample Data'!H1302,$B$1),"")</f>
        <v/>
      </c>
      <c r="U1303" s="17" t="str">
        <f>IF(SUM('Control Sample Data'!I$3:I$98)&gt;10,IF(AND(ISNUMBER('Control Sample Data'!I1302),'Control Sample Data'!I1302&lt;$B$1,'Control Sample Data'!I1302&gt;0),'Control Sample Data'!I1302,$B$1),"")</f>
        <v/>
      </c>
      <c r="V1303" s="17" t="str">
        <f>IF(SUM('Control Sample Data'!J$3:J$98)&gt;10,IF(AND(ISNUMBER('Control Sample Data'!J1302),'Control Sample Data'!J1302&lt;$B$1,'Control Sample Data'!J1302&gt;0),'Control Sample Data'!J1302,$B$1),"")</f>
        <v/>
      </c>
      <c r="W1303" s="17" t="str">
        <f>IF(SUM('Control Sample Data'!K$3:K$98)&gt;10,IF(AND(ISNUMBER('Control Sample Data'!K1302),'Control Sample Data'!K1302&lt;$B$1,'Control Sample Data'!K1302&gt;0),'Control Sample Data'!K1302,$B$1),"")</f>
        <v/>
      </c>
      <c r="X1303" s="17" t="str">
        <f>IF(SUM('Control Sample Data'!L$3:L$98)&gt;10,IF(AND(ISNUMBER('Control Sample Data'!L1302),'Control Sample Data'!L1302&lt;$B$1,'Control Sample Data'!L1302&gt;0),'Control Sample Data'!L1302,$B$1),"")</f>
        <v/>
      </c>
      <c r="Y1303" s="17" t="str">
        <f>IF(SUM('Control Sample Data'!M$3:M$98)&gt;10,IF(AND(ISNUMBER('Control Sample Data'!M1302),'Control Sample Data'!M1302&lt;$B$1,'Control Sample Data'!M1302&gt;0),'Control Sample Data'!M1302,$B$1),"")</f>
        <v/>
      </c>
      <c r="AT1303" s="36" t="str">
        <f t="shared" si="875"/>
        <v/>
      </c>
      <c r="AU1303" s="36" t="str">
        <f t="shared" si="876"/>
        <v/>
      </c>
      <c r="AV1303" s="36" t="str">
        <f t="shared" si="877"/>
        <v/>
      </c>
      <c r="AW1303" s="36" t="str">
        <f t="shared" si="878"/>
        <v/>
      </c>
      <c r="AX1303" s="36" t="str">
        <f t="shared" si="879"/>
        <v/>
      </c>
      <c r="AY1303" s="36" t="str">
        <f t="shared" si="880"/>
        <v/>
      </c>
      <c r="AZ1303" s="36" t="str">
        <f t="shared" si="881"/>
        <v/>
      </c>
      <c r="BA1303" s="36" t="str">
        <f t="shared" si="882"/>
        <v/>
      </c>
      <c r="BB1303" s="36" t="str">
        <f t="shared" si="883"/>
        <v/>
      </c>
      <c r="BC1303" s="36" t="str">
        <f t="shared" si="884"/>
        <v/>
      </c>
      <c r="BD1303" s="36" t="str">
        <f t="shared" si="885"/>
        <v/>
      </c>
      <c r="BE1303" s="36" t="str">
        <f t="shared" si="886"/>
        <v/>
      </c>
      <c r="BF1303" s="36" t="str">
        <f t="shared" si="887"/>
        <v/>
      </c>
      <c r="BG1303" s="36" t="str">
        <f t="shared" si="888"/>
        <v/>
      </c>
      <c r="BH1303" s="36" t="str">
        <f t="shared" si="889"/>
        <v/>
      </c>
      <c r="BI1303" s="36" t="str">
        <f t="shared" si="890"/>
        <v/>
      </c>
      <c r="BJ1303" s="36" t="str">
        <f t="shared" si="891"/>
        <v/>
      </c>
      <c r="BK1303" s="36" t="str">
        <f t="shared" si="892"/>
        <v/>
      </c>
      <c r="BL1303" s="36" t="str">
        <f t="shared" si="893"/>
        <v/>
      </c>
      <c r="BM1303" s="36" t="str">
        <f t="shared" si="894"/>
        <v/>
      </c>
      <c r="BN1303" s="38" t="e">
        <f t="shared" si="853"/>
        <v>#DIV/0!</v>
      </c>
      <c r="BO1303" s="38" t="e">
        <f t="shared" si="854"/>
        <v>#DIV/0!</v>
      </c>
      <c r="BP1303" s="39" t="str">
        <f t="shared" si="855"/>
        <v/>
      </c>
      <c r="BQ1303" s="39" t="str">
        <f t="shared" si="856"/>
        <v/>
      </c>
      <c r="BR1303" s="39" t="str">
        <f t="shared" si="857"/>
        <v/>
      </c>
      <c r="BS1303" s="39" t="str">
        <f t="shared" si="858"/>
        <v/>
      </c>
      <c r="BT1303" s="39" t="str">
        <f t="shared" si="859"/>
        <v/>
      </c>
      <c r="BU1303" s="39" t="str">
        <f t="shared" si="860"/>
        <v/>
      </c>
      <c r="BV1303" s="39" t="str">
        <f t="shared" si="861"/>
        <v/>
      </c>
      <c r="BW1303" s="39" t="str">
        <f t="shared" si="862"/>
        <v/>
      </c>
      <c r="BX1303" s="39" t="str">
        <f t="shared" si="863"/>
        <v/>
      </c>
      <c r="BY1303" s="39" t="str">
        <f t="shared" si="864"/>
        <v/>
      </c>
      <c r="BZ1303" s="39" t="str">
        <f t="shared" si="865"/>
        <v/>
      </c>
      <c r="CA1303" s="39" t="str">
        <f t="shared" si="866"/>
        <v/>
      </c>
      <c r="CB1303" s="39" t="str">
        <f t="shared" si="867"/>
        <v/>
      </c>
      <c r="CC1303" s="39" t="str">
        <f t="shared" si="868"/>
        <v/>
      </c>
      <c r="CD1303" s="39" t="str">
        <f t="shared" si="869"/>
        <v/>
      </c>
      <c r="CE1303" s="39" t="str">
        <f t="shared" si="870"/>
        <v/>
      </c>
      <c r="CF1303" s="39" t="str">
        <f t="shared" si="871"/>
        <v/>
      </c>
      <c r="CG1303" s="39" t="str">
        <f t="shared" si="872"/>
        <v/>
      </c>
      <c r="CH1303" s="39" t="str">
        <f t="shared" si="873"/>
        <v/>
      </c>
      <c r="CI1303" s="39" t="str">
        <f t="shared" si="874"/>
        <v/>
      </c>
    </row>
    <row r="1304" spans="1:87">
      <c r="A1304" s="18"/>
      <c r="B1304" s="15" t="str">
        <f>'Gene Table'!E1303</f>
        <v>hsa-miR-2681-3p</v>
      </c>
      <c r="C1304" s="15" t="str">
        <f>'Gene Table'!B1303</f>
        <v>G05</v>
      </c>
      <c r="D1304" s="16" t="str">
        <f>IF(SUM('Test Sample Data'!D$3:D$98)&gt;10,IF(AND(ISNUMBER('Test Sample Data'!D1303),'Test Sample Data'!D1303&lt;$B$1,'Test Sample Data'!D1303&gt;0),'Test Sample Data'!D1303,$B$1),"")</f>
        <v/>
      </c>
      <c r="E1304" s="17" t="str">
        <f>IF(SUM('Test Sample Data'!E$3:E$98)&gt;10,IF(AND(ISNUMBER('Test Sample Data'!E1303),'Test Sample Data'!E1303&lt;$B$1,'Test Sample Data'!E1303&gt;0),'Test Sample Data'!E1303,$B$1),"")</f>
        <v/>
      </c>
      <c r="F1304" s="17" t="str">
        <f>IF(SUM('Test Sample Data'!F$3:F$98)&gt;10,IF(AND(ISNUMBER('Test Sample Data'!F1303),'Test Sample Data'!F1303&lt;$B$1,'Test Sample Data'!F1303&gt;0),'Test Sample Data'!F1303,$B$1),"")</f>
        <v/>
      </c>
      <c r="G1304" s="17" t="str">
        <f>IF(SUM('Test Sample Data'!G$3:G$98)&gt;10,IF(AND(ISNUMBER('Test Sample Data'!G1303),'Test Sample Data'!G1303&lt;$B$1,'Test Sample Data'!G1303&gt;0),'Test Sample Data'!G1303,$B$1),"")</f>
        <v/>
      </c>
      <c r="H1304" s="17" t="str">
        <f>IF(SUM('Test Sample Data'!H$3:H$98)&gt;10,IF(AND(ISNUMBER('Test Sample Data'!H1303),'Test Sample Data'!H1303&lt;$B$1,'Test Sample Data'!H1303&gt;0),'Test Sample Data'!H1303,$B$1),"")</f>
        <v/>
      </c>
      <c r="I1304" s="17" t="str">
        <f>IF(SUM('Test Sample Data'!I$3:I$98)&gt;10,IF(AND(ISNUMBER('Test Sample Data'!I1303),'Test Sample Data'!I1303&lt;$B$1,'Test Sample Data'!I1303&gt;0),'Test Sample Data'!I1303,$B$1),"")</f>
        <v/>
      </c>
      <c r="J1304" s="17" t="str">
        <f>IF(SUM('Test Sample Data'!J$3:J$98)&gt;10,IF(AND(ISNUMBER('Test Sample Data'!J1303),'Test Sample Data'!J1303&lt;$B$1,'Test Sample Data'!J1303&gt;0),'Test Sample Data'!J1303,$B$1),"")</f>
        <v/>
      </c>
      <c r="K1304" s="17" t="str">
        <f>IF(SUM('Test Sample Data'!K$3:K$98)&gt;10,IF(AND(ISNUMBER('Test Sample Data'!K1303),'Test Sample Data'!K1303&lt;$B$1,'Test Sample Data'!K1303&gt;0),'Test Sample Data'!K1303,$B$1),"")</f>
        <v/>
      </c>
      <c r="L1304" s="17" t="str">
        <f>IF(SUM('Test Sample Data'!L$3:L$98)&gt;10,IF(AND(ISNUMBER('Test Sample Data'!L1303),'Test Sample Data'!L1303&lt;$B$1,'Test Sample Data'!L1303&gt;0),'Test Sample Data'!L1303,$B$1),"")</f>
        <v/>
      </c>
      <c r="M1304" s="17" t="str">
        <f>IF(SUM('Test Sample Data'!M$3:M$98)&gt;10,IF(AND(ISNUMBER('Test Sample Data'!M1303),'Test Sample Data'!M1303&lt;$B$1,'Test Sample Data'!M1303&gt;0),'Test Sample Data'!M1303,$B$1),"")</f>
        <v/>
      </c>
      <c r="N1304" s="17" t="str">
        <f>'Gene Table'!E1303</f>
        <v>hsa-miR-2681-3p</v>
      </c>
      <c r="O1304" s="17" t="str">
        <f>'Gene Table'!B1303</f>
        <v>G05</v>
      </c>
      <c r="P1304" s="17" t="str">
        <f>IF(SUM('Control Sample Data'!D$3:D$98)&gt;10,IF(AND(ISNUMBER('Control Sample Data'!D1303),'Control Sample Data'!D1303&lt;$B$1,'Control Sample Data'!D1303&gt;0),'Control Sample Data'!D1303,$B$1),"")</f>
        <v/>
      </c>
      <c r="Q1304" s="17" t="str">
        <f>IF(SUM('Control Sample Data'!E$3:E$98)&gt;10,IF(AND(ISNUMBER('Control Sample Data'!E1303),'Control Sample Data'!E1303&lt;$B$1,'Control Sample Data'!E1303&gt;0),'Control Sample Data'!E1303,$B$1),"")</f>
        <v/>
      </c>
      <c r="R1304" s="17" t="str">
        <f>IF(SUM('Control Sample Data'!F$3:F$98)&gt;10,IF(AND(ISNUMBER('Control Sample Data'!F1303),'Control Sample Data'!F1303&lt;$B$1,'Control Sample Data'!F1303&gt;0),'Control Sample Data'!F1303,$B$1),"")</f>
        <v/>
      </c>
      <c r="S1304" s="17" t="str">
        <f>IF(SUM('Control Sample Data'!G$3:G$98)&gt;10,IF(AND(ISNUMBER('Control Sample Data'!G1303),'Control Sample Data'!G1303&lt;$B$1,'Control Sample Data'!G1303&gt;0),'Control Sample Data'!G1303,$B$1),"")</f>
        <v/>
      </c>
      <c r="T1304" s="17" t="str">
        <f>IF(SUM('Control Sample Data'!H$3:H$98)&gt;10,IF(AND(ISNUMBER('Control Sample Data'!H1303),'Control Sample Data'!H1303&lt;$B$1,'Control Sample Data'!H1303&gt;0),'Control Sample Data'!H1303,$B$1),"")</f>
        <v/>
      </c>
      <c r="U1304" s="17" t="str">
        <f>IF(SUM('Control Sample Data'!I$3:I$98)&gt;10,IF(AND(ISNUMBER('Control Sample Data'!I1303),'Control Sample Data'!I1303&lt;$B$1,'Control Sample Data'!I1303&gt;0),'Control Sample Data'!I1303,$B$1),"")</f>
        <v/>
      </c>
      <c r="V1304" s="17" t="str">
        <f>IF(SUM('Control Sample Data'!J$3:J$98)&gt;10,IF(AND(ISNUMBER('Control Sample Data'!J1303),'Control Sample Data'!J1303&lt;$B$1,'Control Sample Data'!J1303&gt;0),'Control Sample Data'!J1303,$B$1),"")</f>
        <v/>
      </c>
      <c r="W1304" s="17" t="str">
        <f>IF(SUM('Control Sample Data'!K$3:K$98)&gt;10,IF(AND(ISNUMBER('Control Sample Data'!K1303),'Control Sample Data'!K1303&lt;$B$1,'Control Sample Data'!K1303&gt;0),'Control Sample Data'!K1303,$B$1),"")</f>
        <v/>
      </c>
      <c r="X1304" s="17" t="str">
        <f>IF(SUM('Control Sample Data'!L$3:L$98)&gt;10,IF(AND(ISNUMBER('Control Sample Data'!L1303),'Control Sample Data'!L1303&lt;$B$1,'Control Sample Data'!L1303&gt;0),'Control Sample Data'!L1303,$B$1),"")</f>
        <v/>
      </c>
      <c r="Y1304" s="17" t="str">
        <f>IF(SUM('Control Sample Data'!M$3:M$98)&gt;10,IF(AND(ISNUMBER('Control Sample Data'!M1303),'Control Sample Data'!M1303&lt;$B$1,'Control Sample Data'!M1303&gt;0),'Control Sample Data'!M1303,$B$1),"")</f>
        <v/>
      </c>
      <c r="AT1304" s="36" t="str">
        <f t="shared" si="875"/>
        <v/>
      </c>
      <c r="AU1304" s="36" t="str">
        <f t="shared" si="876"/>
        <v/>
      </c>
      <c r="AV1304" s="36" t="str">
        <f t="shared" si="877"/>
        <v/>
      </c>
      <c r="AW1304" s="36" t="str">
        <f t="shared" si="878"/>
        <v/>
      </c>
      <c r="AX1304" s="36" t="str">
        <f t="shared" si="879"/>
        <v/>
      </c>
      <c r="AY1304" s="36" t="str">
        <f t="shared" si="880"/>
        <v/>
      </c>
      <c r="AZ1304" s="36" t="str">
        <f t="shared" si="881"/>
        <v/>
      </c>
      <c r="BA1304" s="36" t="str">
        <f t="shared" si="882"/>
        <v/>
      </c>
      <c r="BB1304" s="36" t="str">
        <f t="shared" si="883"/>
        <v/>
      </c>
      <c r="BC1304" s="36" t="str">
        <f t="shared" si="884"/>
        <v/>
      </c>
      <c r="BD1304" s="36" t="str">
        <f t="shared" si="885"/>
        <v/>
      </c>
      <c r="BE1304" s="36" t="str">
        <f t="shared" si="886"/>
        <v/>
      </c>
      <c r="BF1304" s="36" t="str">
        <f t="shared" si="887"/>
        <v/>
      </c>
      <c r="BG1304" s="36" t="str">
        <f t="shared" si="888"/>
        <v/>
      </c>
      <c r="BH1304" s="36" t="str">
        <f t="shared" si="889"/>
        <v/>
      </c>
      <c r="BI1304" s="36" t="str">
        <f t="shared" si="890"/>
        <v/>
      </c>
      <c r="BJ1304" s="36" t="str">
        <f t="shared" si="891"/>
        <v/>
      </c>
      <c r="BK1304" s="36" t="str">
        <f t="shared" si="892"/>
        <v/>
      </c>
      <c r="BL1304" s="36" t="str">
        <f t="shared" si="893"/>
        <v/>
      </c>
      <c r="BM1304" s="36" t="str">
        <f t="shared" si="894"/>
        <v/>
      </c>
      <c r="BN1304" s="38" t="e">
        <f t="shared" si="853"/>
        <v>#DIV/0!</v>
      </c>
      <c r="BO1304" s="38" t="e">
        <f t="shared" si="854"/>
        <v>#DIV/0!</v>
      </c>
      <c r="BP1304" s="39" t="str">
        <f t="shared" si="855"/>
        <v/>
      </c>
      <c r="BQ1304" s="39" t="str">
        <f t="shared" si="856"/>
        <v/>
      </c>
      <c r="BR1304" s="39" t="str">
        <f t="shared" si="857"/>
        <v/>
      </c>
      <c r="BS1304" s="39" t="str">
        <f t="shared" si="858"/>
        <v/>
      </c>
      <c r="BT1304" s="39" t="str">
        <f t="shared" si="859"/>
        <v/>
      </c>
      <c r="BU1304" s="39" t="str">
        <f t="shared" si="860"/>
        <v/>
      </c>
      <c r="BV1304" s="39" t="str">
        <f t="shared" si="861"/>
        <v/>
      </c>
      <c r="BW1304" s="39" t="str">
        <f t="shared" si="862"/>
        <v/>
      </c>
      <c r="BX1304" s="39" t="str">
        <f t="shared" si="863"/>
        <v/>
      </c>
      <c r="BY1304" s="39" t="str">
        <f t="shared" si="864"/>
        <v/>
      </c>
      <c r="BZ1304" s="39" t="str">
        <f t="shared" si="865"/>
        <v/>
      </c>
      <c r="CA1304" s="39" t="str">
        <f t="shared" si="866"/>
        <v/>
      </c>
      <c r="CB1304" s="39" t="str">
        <f t="shared" si="867"/>
        <v/>
      </c>
      <c r="CC1304" s="39" t="str">
        <f t="shared" si="868"/>
        <v/>
      </c>
      <c r="CD1304" s="39" t="str">
        <f t="shared" si="869"/>
        <v/>
      </c>
      <c r="CE1304" s="39" t="str">
        <f t="shared" si="870"/>
        <v/>
      </c>
      <c r="CF1304" s="39" t="str">
        <f t="shared" si="871"/>
        <v/>
      </c>
      <c r="CG1304" s="39" t="str">
        <f t="shared" si="872"/>
        <v/>
      </c>
      <c r="CH1304" s="39" t="str">
        <f t="shared" si="873"/>
        <v/>
      </c>
      <c r="CI1304" s="39" t="str">
        <f t="shared" si="874"/>
        <v/>
      </c>
    </row>
    <row r="1305" spans="1:87">
      <c r="A1305" s="18"/>
      <c r="B1305" s="15" t="str">
        <f>'Gene Table'!E1304</f>
        <v>hsa-miR-4491</v>
      </c>
      <c r="C1305" s="15" t="str">
        <f>'Gene Table'!B1304</f>
        <v>G06</v>
      </c>
      <c r="D1305" s="16" t="str">
        <f>IF(SUM('Test Sample Data'!D$3:D$98)&gt;10,IF(AND(ISNUMBER('Test Sample Data'!D1304),'Test Sample Data'!D1304&lt;$B$1,'Test Sample Data'!D1304&gt;0),'Test Sample Data'!D1304,$B$1),"")</f>
        <v/>
      </c>
      <c r="E1305" s="17" t="str">
        <f>IF(SUM('Test Sample Data'!E$3:E$98)&gt;10,IF(AND(ISNUMBER('Test Sample Data'!E1304),'Test Sample Data'!E1304&lt;$B$1,'Test Sample Data'!E1304&gt;0),'Test Sample Data'!E1304,$B$1),"")</f>
        <v/>
      </c>
      <c r="F1305" s="17" t="str">
        <f>IF(SUM('Test Sample Data'!F$3:F$98)&gt;10,IF(AND(ISNUMBER('Test Sample Data'!F1304),'Test Sample Data'!F1304&lt;$B$1,'Test Sample Data'!F1304&gt;0),'Test Sample Data'!F1304,$B$1),"")</f>
        <v/>
      </c>
      <c r="G1305" s="17" t="str">
        <f>IF(SUM('Test Sample Data'!G$3:G$98)&gt;10,IF(AND(ISNUMBER('Test Sample Data'!G1304),'Test Sample Data'!G1304&lt;$B$1,'Test Sample Data'!G1304&gt;0),'Test Sample Data'!G1304,$B$1),"")</f>
        <v/>
      </c>
      <c r="H1305" s="17" t="str">
        <f>IF(SUM('Test Sample Data'!H$3:H$98)&gt;10,IF(AND(ISNUMBER('Test Sample Data'!H1304),'Test Sample Data'!H1304&lt;$B$1,'Test Sample Data'!H1304&gt;0),'Test Sample Data'!H1304,$B$1),"")</f>
        <v/>
      </c>
      <c r="I1305" s="17" t="str">
        <f>IF(SUM('Test Sample Data'!I$3:I$98)&gt;10,IF(AND(ISNUMBER('Test Sample Data'!I1304),'Test Sample Data'!I1304&lt;$B$1,'Test Sample Data'!I1304&gt;0),'Test Sample Data'!I1304,$B$1),"")</f>
        <v/>
      </c>
      <c r="J1305" s="17" t="str">
        <f>IF(SUM('Test Sample Data'!J$3:J$98)&gt;10,IF(AND(ISNUMBER('Test Sample Data'!J1304),'Test Sample Data'!J1304&lt;$B$1,'Test Sample Data'!J1304&gt;0),'Test Sample Data'!J1304,$B$1),"")</f>
        <v/>
      </c>
      <c r="K1305" s="17" t="str">
        <f>IF(SUM('Test Sample Data'!K$3:K$98)&gt;10,IF(AND(ISNUMBER('Test Sample Data'!K1304),'Test Sample Data'!K1304&lt;$B$1,'Test Sample Data'!K1304&gt;0),'Test Sample Data'!K1304,$B$1),"")</f>
        <v/>
      </c>
      <c r="L1305" s="17" t="str">
        <f>IF(SUM('Test Sample Data'!L$3:L$98)&gt;10,IF(AND(ISNUMBER('Test Sample Data'!L1304),'Test Sample Data'!L1304&lt;$B$1,'Test Sample Data'!L1304&gt;0),'Test Sample Data'!L1304,$B$1),"")</f>
        <v/>
      </c>
      <c r="M1305" s="17" t="str">
        <f>IF(SUM('Test Sample Data'!M$3:M$98)&gt;10,IF(AND(ISNUMBER('Test Sample Data'!M1304),'Test Sample Data'!M1304&lt;$B$1,'Test Sample Data'!M1304&gt;0),'Test Sample Data'!M1304,$B$1),"")</f>
        <v/>
      </c>
      <c r="N1305" s="17" t="str">
        <f>'Gene Table'!E1304</f>
        <v>hsa-miR-4491</v>
      </c>
      <c r="O1305" s="17" t="str">
        <f>'Gene Table'!B1304</f>
        <v>G06</v>
      </c>
      <c r="P1305" s="17" t="str">
        <f>IF(SUM('Control Sample Data'!D$3:D$98)&gt;10,IF(AND(ISNUMBER('Control Sample Data'!D1304),'Control Sample Data'!D1304&lt;$B$1,'Control Sample Data'!D1304&gt;0),'Control Sample Data'!D1304,$B$1),"")</f>
        <v/>
      </c>
      <c r="Q1305" s="17" t="str">
        <f>IF(SUM('Control Sample Data'!E$3:E$98)&gt;10,IF(AND(ISNUMBER('Control Sample Data'!E1304),'Control Sample Data'!E1304&lt;$B$1,'Control Sample Data'!E1304&gt;0),'Control Sample Data'!E1304,$B$1),"")</f>
        <v/>
      </c>
      <c r="R1305" s="17" t="str">
        <f>IF(SUM('Control Sample Data'!F$3:F$98)&gt;10,IF(AND(ISNUMBER('Control Sample Data'!F1304),'Control Sample Data'!F1304&lt;$B$1,'Control Sample Data'!F1304&gt;0),'Control Sample Data'!F1304,$B$1),"")</f>
        <v/>
      </c>
      <c r="S1305" s="17" t="str">
        <f>IF(SUM('Control Sample Data'!G$3:G$98)&gt;10,IF(AND(ISNUMBER('Control Sample Data'!G1304),'Control Sample Data'!G1304&lt;$B$1,'Control Sample Data'!G1304&gt;0),'Control Sample Data'!G1304,$B$1),"")</f>
        <v/>
      </c>
      <c r="T1305" s="17" t="str">
        <f>IF(SUM('Control Sample Data'!H$3:H$98)&gt;10,IF(AND(ISNUMBER('Control Sample Data'!H1304),'Control Sample Data'!H1304&lt;$B$1,'Control Sample Data'!H1304&gt;0),'Control Sample Data'!H1304,$B$1),"")</f>
        <v/>
      </c>
      <c r="U1305" s="17" t="str">
        <f>IF(SUM('Control Sample Data'!I$3:I$98)&gt;10,IF(AND(ISNUMBER('Control Sample Data'!I1304),'Control Sample Data'!I1304&lt;$B$1,'Control Sample Data'!I1304&gt;0),'Control Sample Data'!I1304,$B$1),"")</f>
        <v/>
      </c>
      <c r="V1305" s="17" t="str">
        <f>IF(SUM('Control Sample Data'!J$3:J$98)&gt;10,IF(AND(ISNUMBER('Control Sample Data'!J1304),'Control Sample Data'!J1304&lt;$B$1,'Control Sample Data'!J1304&gt;0),'Control Sample Data'!J1304,$B$1),"")</f>
        <v/>
      </c>
      <c r="W1305" s="17" t="str">
        <f>IF(SUM('Control Sample Data'!K$3:K$98)&gt;10,IF(AND(ISNUMBER('Control Sample Data'!K1304),'Control Sample Data'!K1304&lt;$B$1,'Control Sample Data'!K1304&gt;0),'Control Sample Data'!K1304,$B$1),"")</f>
        <v/>
      </c>
      <c r="X1305" s="17" t="str">
        <f>IF(SUM('Control Sample Data'!L$3:L$98)&gt;10,IF(AND(ISNUMBER('Control Sample Data'!L1304),'Control Sample Data'!L1304&lt;$B$1,'Control Sample Data'!L1304&gt;0),'Control Sample Data'!L1304,$B$1),"")</f>
        <v/>
      </c>
      <c r="Y1305" s="17" t="str">
        <f>IF(SUM('Control Sample Data'!M$3:M$98)&gt;10,IF(AND(ISNUMBER('Control Sample Data'!M1304),'Control Sample Data'!M1304&lt;$B$1,'Control Sample Data'!M1304&gt;0),'Control Sample Data'!M1304,$B$1),"")</f>
        <v/>
      </c>
      <c r="AT1305" s="36" t="str">
        <f t="shared" si="875"/>
        <v/>
      </c>
      <c r="AU1305" s="36" t="str">
        <f t="shared" si="876"/>
        <v/>
      </c>
      <c r="AV1305" s="36" t="str">
        <f t="shared" si="877"/>
        <v/>
      </c>
      <c r="AW1305" s="36" t="str">
        <f t="shared" si="878"/>
        <v/>
      </c>
      <c r="AX1305" s="36" t="str">
        <f t="shared" si="879"/>
        <v/>
      </c>
      <c r="AY1305" s="36" t="str">
        <f t="shared" si="880"/>
        <v/>
      </c>
      <c r="AZ1305" s="36" t="str">
        <f t="shared" si="881"/>
        <v/>
      </c>
      <c r="BA1305" s="36" t="str">
        <f t="shared" si="882"/>
        <v/>
      </c>
      <c r="BB1305" s="36" t="str">
        <f t="shared" si="883"/>
        <v/>
      </c>
      <c r="BC1305" s="36" t="str">
        <f t="shared" si="884"/>
        <v/>
      </c>
      <c r="BD1305" s="36" t="str">
        <f t="shared" si="885"/>
        <v/>
      </c>
      <c r="BE1305" s="36" t="str">
        <f t="shared" si="886"/>
        <v/>
      </c>
      <c r="BF1305" s="36" t="str">
        <f t="shared" si="887"/>
        <v/>
      </c>
      <c r="BG1305" s="36" t="str">
        <f t="shared" si="888"/>
        <v/>
      </c>
      <c r="BH1305" s="36" t="str">
        <f t="shared" si="889"/>
        <v/>
      </c>
      <c r="BI1305" s="36" t="str">
        <f t="shared" si="890"/>
        <v/>
      </c>
      <c r="BJ1305" s="36" t="str">
        <f t="shared" si="891"/>
        <v/>
      </c>
      <c r="BK1305" s="36" t="str">
        <f t="shared" si="892"/>
        <v/>
      </c>
      <c r="BL1305" s="36" t="str">
        <f t="shared" si="893"/>
        <v/>
      </c>
      <c r="BM1305" s="36" t="str">
        <f t="shared" si="894"/>
        <v/>
      </c>
      <c r="BN1305" s="38" t="e">
        <f t="shared" si="853"/>
        <v>#DIV/0!</v>
      </c>
      <c r="BO1305" s="38" t="e">
        <f t="shared" si="854"/>
        <v>#DIV/0!</v>
      </c>
      <c r="BP1305" s="39" t="str">
        <f t="shared" si="855"/>
        <v/>
      </c>
      <c r="BQ1305" s="39" t="str">
        <f t="shared" si="856"/>
        <v/>
      </c>
      <c r="BR1305" s="39" t="str">
        <f t="shared" si="857"/>
        <v/>
      </c>
      <c r="BS1305" s="39" t="str">
        <f t="shared" si="858"/>
        <v/>
      </c>
      <c r="BT1305" s="39" t="str">
        <f t="shared" si="859"/>
        <v/>
      </c>
      <c r="BU1305" s="39" t="str">
        <f t="shared" si="860"/>
        <v/>
      </c>
      <c r="BV1305" s="39" t="str">
        <f t="shared" si="861"/>
        <v/>
      </c>
      <c r="BW1305" s="39" t="str">
        <f t="shared" si="862"/>
        <v/>
      </c>
      <c r="BX1305" s="39" t="str">
        <f t="shared" si="863"/>
        <v/>
      </c>
      <c r="BY1305" s="39" t="str">
        <f t="shared" si="864"/>
        <v/>
      </c>
      <c r="BZ1305" s="39" t="str">
        <f t="shared" si="865"/>
        <v/>
      </c>
      <c r="CA1305" s="39" t="str">
        <f t="shared" si="866"/>
        <v/>
      </c>
      <c r="CB1305" s="39" t="str">
        <f t="shared" si="867"/>
        <v/>
      </c>
      <c r="CC1305" s="39" t="str">
        <f t="shared" si="868"/>
        <v/>
      </c>
      <c r="CD1305" s="39" t="str">
        <f t="shared" si="869"/>
        <v/>
      </c>
      <c r="CE1305" s="39" t="str">
        <f t="shared" si="870"/>
        <v/>
      </c>
      <c r="CF1305" s="39" t="str">
        <f t="shared" si="871"/>
        <v/>
      </c>
      <c r="CG1305" s="39" t="str">
        <f t="shared" si="872"/>
        <v/>
      </c>
      <c r="CH1305" s="39" t="str">
        <f t="shared" si="873"/>
        <v/>
      </c>
      <c r="CI1305" s="39" t="str">
        <f t="shared" si="874"/>
        <v/>
      </c>
    </row>
    <row r="1306" spans="1:87">
      <c r="A1306" s="18"/>
      <c r="B1306" s="15" t="str">
        <f>'Gene Table'!E1305</f>
        <v>hsa-miR-2682-5p</v>
      </c>
      <c r="C1306" s="15" t="str">
        <f>'Gene Table'!B1305</f>
        <v>G07</v>
      </c>
      <c r="D1306" s="16" t="str">
        <f>IF(SUM('Test Sample Data'!D$3:D$98)&gt;10,IF(AND(ISNUMBER('Test Sample Data'!D1305),'Test Sample Data'!D1305&lt;$B$1,'Test Sample Data'!D1305&gt;0),'Test Sample Data'!D1305,$B$1),"")</f>
        <v/>
      </c>
      <c r="E1306" s="17" t="str">
        <f>IF(SUM('Test Sample Data'!E$3:E$98)&gt;10,IF(AND(ISNUMBER('Test Sample Data'!E1305),'Test Sample Data'!E1305&lt;$B$1,'Test Sample Data'!E1305&gt;0),'Test Sample Data'!E1305,$B$1),"")</f>
        <v/>
      </c>
      <c r="F1306" s="17" t="str">
        <f>IF(SUM('Test Sample Data'!F$3:F$98)&gt;10,IF(AND(ISNUMBER('Test Sample Data'!F1305),'Test Sample Data'!F1305&lt;$B$1,'Test Sample Data'!F1305&gt;0),'Test Sample Data'!F1305,$B$1),"")</f>
        <v/>
      </c>
      <c r="G1306" s="17" t="str">
        <f>IF(SUM('Test Sample Data'!G$3:G$98)&gt;10,IF(AND(ISNUMBER('Test Sample Data'!G1305),'Test Sample Data'!G1305&lt;$B$1,'Test Sample Data'!G1305&gt;0),'Test Sample Data'!G1305,$B$1),"")</f>
        <v/>
      </c>
      <c r="H1306" s="17" t="str">
        <f>IF(SUM('Test Sample Data'!H$3:H$98)&gt;10,IF(AND(ISNUMBER('Test Sample Data'!H1305),'Test Sample Data'!H1305&lt;$B$1,'Test Sample Data'!H1305&gt;0),'Test Sample Data'!H1305,$B$1),"")</f>
        <v/>
      </c>
      <c r="I1306" s="17" t="str">
        <f>IF(SUM('Test Sample Data'!I$3:I$98)&gt;10,IF(AND(ISNUMBER('Test Sample Data'!I1305),'Test Sample Data'!I1305&lt;$B$1,'Test Sample Data'!I1305&gt;0),'Test Sample Data'!I1305,$B$1),"")</f>
        <v/>
      </c>
      <c r="J1306" s="17" t="str">
        <f>IF(SUM('Test Sample Data'!J$3:J$98)&gt;10,IF(AND(ISNUMBER('Test Sample Data'!J1305),'Test Sample Data'!J1305&lt;$B$1,'Test Sample Data'!J1305&gt;0),'Test Sample Data'!J1305,$B$1),"")</f>
        <v/>
      </c>
      <c r="K1306" s="17" t="str">
        <f>IF(SUM('Test Sample Data'!K$3:K$98)&gt;10,IF(AND(ISNUMBER('Test Sample Data'!K1305),'Test Sample Data'!K1305&lt;$B$1,'Test Sample Data'!K1305&gt;0),'Test Sample Data'!K1305,$B$1),"")</f>
        <v/>
      </c>
      <c r="L1306" s="17" t="str">
        <f>IF(SUM('Test Sample Data'!L$3:L$98)&gt;10,IF(AND(ISNUMBER('Test Sample Data'!L1305),'Test Sample Data'!L1305&lt;$B$1,'Test Sample Data'!L1305&gt;0),'Test Sample Data'!L1305,$B$1),"")</f>
        <v/>
      </c>
      <c r="M1306" s="17" t="str">
        <f>IF(SUM('Test Sample Data'!M$3:M$98)&gt;10,IF(AND(ISNUMBER('Test Sample Data'!M1305),'Test Sample Data'!M1305&lt;$B$1,'Test Sample Data'!M1305&gt;0),'Test Sample Data'!M1305,$B$1),"")</f>
        <v/>
      </c>
      <c r="N1306" s="17" t="str">
        <f>'Gene Table'!E1305</f>
        <v>hsa-miR-2682-5p</v>
      </c>
      <c r="O1306" s="17" t="str">
        <f>'Gene Table'!B1305</f>
        <v>G07</v>
      </c>
      <c r="P1306" s="17" t="str">
        <f>IF(SUM('Control Sample Data'!D$3:D$98)&gt;10,IF(AND(ISNUMBER('Control Sample Data'!D1305),'Control Sample Data'!D1305&lt;$B$1,'Control Sample Data'!D1305&gt;0),'Control Sample Data'!D1305,$B$1),"")</f>
        <v/>
      </c>
      <c r="Q1306" s="17" t="str">
        <f>IF(SUM('Control Sample Data'!E$3:E$98)&gt;10,IF(AND(ISNUMBER('Control Sample Data'!E1305),'Control Sample Data'!E1305&lt;$B$1,'Control Sample Data'!E1305&gt;0),'Control Sample Data'!E1305,$B$1),"")</f>
        <v/>
      </c>
      <c r="R1306" s="17" t="str">
        <f>IF(SUM('Control Sample Data'!F$3:F$98)&gt;10,IF(AND(ISNUMBER('Control Sample Data'!F1305),'Control Sample Data'!F1305&lt;$B$1,'Control Sample Data'!F1305&gt;0),'Control Sample Data'!F1305,$B$1),"")</f>
        <v/>
      </c>
      <c r="S1306" s="17" t="str">
        <f>IF(SUM('Control Sample Data'!G$3:G$98)&gt;10,IF(AND(ISNUMBER('Control Sample Data'!G1305),'Control Sample Data'!G1305&lt;$B$1,'Control Sample Data'!G1305&gt;0),'Control Sample Data'!G1305,$B$1),"")</f>
        <v/>
      </c>
      <c r="T1306" s="17" t="str">
        <f>IF(SUM('Control Sample Data'!H$3:H$98)&gt;10,IF(AND(ISNUMBER('Control Sample Data'!H1305),'Control Sample Data'!H1305&lt;$B$1,'Control Sample Data'!H1305&gt;0),'Control Sample Data'!H1305,$B$1),"")</f>
        <v/>
      </c>
      <c r="U1306" s="17" t="str">
        <f>IF(SUM('Control Sample Data'!I$3:I$98)&gt;10,IF(AND(ISNUMBER('Control Sample Data'!I1305),'Control Sample Data'!I1305&lt;$B$1,'Control Sample Data'!I1305&gt;0),'Control Sample Data'!I1305,$B$1),"")</f>
        <v/>
      </c>
      <c r="V1306" s="17" t="str">
        <f>IF(SUM('Control Sample Data'!J$3:J$98)&gt;10,IF(AND(ISNUMBER('Control Sample Data'!J1305),'Control Sample Data'!J1305&lt;$B$1,'Control Sample Data'!J1305&gt;0),'Control Sample Data'!J1305,$B$1),"")</f>
        <v/>
      </c>
      <c r="W1306" s="17" t="str">
        <f>IF(SUM('Control Sample Data'!K$3:K$98)&gt;10,IF(AND(ISNUMBER('Control Sample Data'!K1305),'Control Sample Data'!K1305&lt;$B$1,'Control Sample Data'!K1305&gt;0),'Control Sample Data'!K1305,$B$1),"")</f>
        <v/>
      </c>
      <c r="X1306" s="17" t="str">
        <f>IF(SUM('Control Sample Data'!L$3:L$98)&gt;10,IF(AND(ISNUMBER('Control Sample Data'!L1305),'Control Sample Data'!L1305&lt;$B$1,'Control Sample Data'!L1305&gt;0),'Control Sample Data'!L1305,$B$1),"")</f>
        <v/>
      </c>
      <c r="Y1306" s="17" t="str">
        <f>IF(SUM('Control Sample Data'!M$3:M$98)&gt;10,IF(AND(ISNUMBER('Control Sample Data'!M1305),'Control Sample Data'!M1305&lt;$B$1,'Control Sample Data'!M1305&gt;0),'Control Sample Data'!M1305,$B$1),"")</f>
        <v/>
      </c>
      <c r="AT1306" s="36" t="str">
        <f t="shared" si="875"/>
        <v/>
      </c>
      <c r="AU1306" s="36" t="str">
        <f t="shared" si="876"/>
        <v/>
      </c>
      <c r="AV1306" s="36" t="str">
        <f t="shared" si="877"/>
        <v/>
      </c>
      <c r="AW1306" s="36" t="str">
        <f t="shared" si="878"/>
        <v/>
      </c>
      <c r="AX1306" s="36" t="str">
        <f t="shared" si="879"/>
        <v/>
      </c>
      <c r="AY1306" s="36" t="str">
        <f t="shared" si="880"/>
        <v/>
      </c>
      <c r="AZ1306" s="36" t="str">
        <f t="shared" si="881"/>
        <v/>
      </c>
      <c r="BA1306" s="36" t="str">
        <f t="shared" si="882"/>
        <v/>
      </c>
      <c r="BB1306" s="36" t="str">
        <f t="shared" si="883"/>
        <v/>
      </c>
      <c r="BC1306" s="36" t="str">
        <f t="shared" si="884"/>
        <v/>
      </c>
      <c r="BD1306" s="36" t="str">
        <f t="shared" si="885"/>
        <v/>
      </c>
      <c r="BE1306" s="36" t="str">
        <f t="shared" si="886"/>
        <v/>
      </c>
      <c r="BF1306" s="36" t="str">
        <f t="shared" si="887"/>
        <v/>
      </c>
      <c r="BG1306" s="36" t="str">
        <f t="shared" si="888"/>
        <v/>
      </c>
      <c r="BH1306" s="36" t="str">
        <f t="shared" si="889"/>
        <v/>
      </c>
      <c r="BI1306" s="36" t="str">
        <f t="shared" si="890"/>
        <v/>
      </c>
      <c r="BJ1306" s="36" t="str">
        <f t="shared" si="891"/>
        <v/>
      </c>
      <c r="BK1306" s="36" t="str">
        <f t="shared" si="892"/>
        <v/>
      </c>
      <c r="BL1306" s="36" t="str">
        <f t="shared" si="893"/>
        <v/>
      </c>
      <c r="BM1306" s="36" t="str">
        <f t="shared" si="894"/>
        <v/>
      </c>
      <c r="BN1306" s="38" t="e">
        <f t="shared" si="853"/>
        <v>#DIV/0!</v>
      </c>
      <c r="BO1306" s="38" t="e">
        <f t="shared" si="854"/>
        <v>#DIV/0!</v>
      </c>
      <c r="BP1306" s="39" t="str">
        <f t="shared" si="855"/>
        <v/>
      </c>
      <c r="BQ1306" s="39" t="str">
        <f t="shared" si="856"/>
        <v/>
      </c>
      <c r="BR1306" s="39" t="str">
        <f t="shared" si="857"/>
        <v/>
      </c>
      <c r="BS1306" s="39" t="str">
        <f t="shared" si="858"/>
        <v/>
      </c>
      <c r="BT1306" s="39" t="str">
        <f t="shared" si="859"/>
        <v/>
      </c>
      <c r="BU1306" s="39" t="str">
        <f t="shared" si="860"/>
        <v/>
      </c>
      <c r="BV1306" s="39" t="str">
        <f t="shared" si="861"/>
        <v/>
      </c>
      <c r="BW1306" s="39" t="str">
        <f t="shared" si="862"/>
        <v/>
      </c>
      <c r="BX1306" s="39" t="str">
        <f t="shared" si="863"/>
        <v/>
      </c>
      <c r="BY1306" s="39" t="str">
        <f t="shared" si="864"/>
        <v/>
      </c>
      <c r="BZ1306" s="39" t="str">
        <f t="shared" si="865"/>
        <v/>
      </c>
      <c r="CA1306" s="39" t="str">
        <f t="shared" si="866"/>
        <v/>
      </c>
      <c r="CB1306" s="39" t="str">
        <f t="shared" si="867"/>
        <v/>
      </c>
      <c r="CC1306" s="39" t="str">
        <f t="shared" si="868"/>
        <v/>
      </c>
      <c r="CD1306" s="39" t="str">
        <f t="shared" si="869"/>
        <v/>
      </c>
      <c r="CE1306" s="39" t="str">
        <f t="shared" si="870"/>
        <v/>
      </c>
      <c r="CF1306" s="39" t="str">
        <f t="shared" si="871"/>
        <v/>
      </c>
      <c r="CG1306" s="39" t="str">
        <f t="shared" si="872"/>
        <v/>
      </c>
      <c r="CH1306" s="39" t="str">
        <f t="shared" si="873"/>
        <v/>
      </c>
      <c r="CI1306" s="39" t="str">
        <f t="shared" si="874"/>
        <v/>
      </c>
    </row>
    <row r="1307" spans="1:87">
      <c r="A1307" s="18"/>
      <c r="B1307" s="15" t="str">
        <f>'Gene Table'!E1306</f>
        <v>hsa-miR-4492</v>
      </c>
      <c r="C1307" s="15" t="str">
        <f>'Gene Table'!B1306</f>
        <v>G08</v>
      </c>
      <c r="D1307" s="16" t="str">
        <f>IF(SUM('Test Sample Data'!D$3:D$98)&gt;10,IF(AND(ISNUMBER('Test Sample Data'!D1306),'Test Sample Data'!D1306&lt;$B$1,'Test Sample Data'!D1306&gt;0),'Test Sample Data'!D1306,$B$1),"")</f>
        <v/>
      </c>
      <c r="E1307" s="17" t="str">
        <f>IF(SUM('Test Sample Data'!E$3:E$98)&gt;10,IF(AND(ISNUMBER('Test Sample Data'!E1306),'Test Sample Data'!E1306&lt;$B$1,'Test Sample Data'!E1306&gt;0),'Test Sample Data'!E1306,$B$1),"")</f>
        <v/>
      </c>
      <c r="F1307" s="17" t="str">
        <f>IF(SUM('Test Sample Data'!F$3:F$98)&gt;10,IF(AND(ISNUMBER('Test Sample Data'!F1306),'Test Sample Data'!F1306&lt;$B$1,'Test Sample Data'!F1306&gt;0),'Test Sample Data'!F1306,$B$1),"")</f>
        <v/>
      </c>
      <c r="G1307" s="17" t="str">
        <f>IF(SUM('Test Sample Data'!G$3:G$98)&gt;10,IF(AND(ISNUMBER('Test Sample Data'!G1306),'Test Sample Data'!G1306&lt;$B$1,'Test Sample Data'!G1306&gt;0),'Test Sample Data'!G1306,$B$1),"")</f>
        <v/>
      </c>
      <c r="H1307" s="17" t="str">
        <f>IF(SUM('Test Sample Data'!H$3:H$98)&gt;10,IF(AND(ISNUMBER('Test Sample Data'!H1306),'Test Sample Data'!H1306&lt;$B$1,'Test Sample Data'!H1306&gt;0),'Test Sample Data'!H1306,$B$1),"")</f>
        <v/>
      </c>
      <c r="I1307" s="17" t="str">
        <f>IF(SUM('Test Sample Data'!I$3:I$98)&gt;10,IF(AND(ISNUMBER('Test Sample Data'!I1306),'Test Sample Data'!I1306&lt;$B$1,'Test Sample Data'!I1306&gt;0),'Test Sample Data'!I1306,$B$1),"")</f>
        <v/>
      </c>
      <c r="J1307" s="17" t="str">
        <f>IF(SUM('Test Sample Data'!J$3:J$98)&gt;10,IF(AND(ISNUMBER('Test Sample Data'!J1306),'Test Sample Data'!J1306&lt;$B$1,'Test Sample Data'!J1306&gt;0),'Test Sample Data'!J1306,$B$1),"")</f>
        <v/>
      </c>
      <c r="K1307" s="17" t="str">
        <f>IF(SUM('Test Sample Data'!K$3:K$98)&gt;10,IF(AND(ISNUMBER('Test Sample Data'!K1306),'Test Sample Data'!K1306&lt;$B$1,'Test Sample Data'!K1306&gt;0),'Test Sample Data'!K1306,$B$1),"")</f>
        <v/>
      </c>
      <c r="L1307" s="17" t="str">
        <f>IF(SUM('Test Sample Data'!L$3:L$98)&gt;10,IF(AND(ISNUMBER('Test Sample Data'!L1306),'Test Sample Data'!L1306&lt;$B$1,'Test Sample Data'!L1306&gt;0),'Test Sample Data'!L1306,$B$1),"")</f>
        <v/>
      </c>
      <c r="M1307" s="17" t="str">
        <f>IF(SUM('Test Sample Data'!M$3:M$98)&gt;10,IF(AND(ISNUMBER('Test Sample Data'!M1306),'Test Sample Data'!M1306&lt;$B$1,'Test Sample Data'!M1306&gt;0),'Test Sample Data'!M1306,$B$1),"")</f>
        <v/>
      </c>
      <c r="N1307" s="17" t="str">
        <f>'Gene Table'!E1306</f>
        <v>hsa-miR-4492</v>
      </c>
      <c r="O1307" s="17" t="str">
        <f>'Gene Table'!B1306</f>
        <v>G08</v>
      </c>
      <c r="P1307" s="17" t="str">
        <f>IF(SUM('Control Sample Data'!D$3:D$98)&gt;10,IF(AND(ISNUMBER('Control Sample Data'!D1306),'Control Sample Data'!D1306&lt;$B$1,'Control Sample Data'!D1306&gt;0),'Control Sample Data'!D1306,$B$1),"")</f>
        <v/>
      </c>
      <c r="Q1307" s="17" t="str">
        <f>IF(SUM('Control Sample Data'!E$3:E$98)&gt;10,IF(AND(ISNUMBER('Control Sample Data'!E1306),'Control Sample Data'!E1306&lt;$B$1,'Control Sample Data'!E1306&gt;0),'Control Sample Data'!E1306,$B$1),"")</f>
        <v/>
      </c>
      <c r="R1307" s="17" t="str">
        <f>IF(SUM('Control Sample Data'!F$3:F$98)&gt;10,IF(AND(ISNUMBER('Control Sample Data'!F1306),'Control Sample Data'!F1306&lt;$B$1,'Control Sample Data'!F1306&gt;0),'Control Sample Data'!F1306,$B$1),"")</f>
        <v/>
      </c>
      <c r="S1307" s="17" t="str">
        <f>IF(SUM('Control Sample Data'!G$3:G$98)&gt;10,IF(AND(ISNUMBER('Control Sample Data'!G1306),'Control Sample Data'!G1306&lt;$B$1,'Control Sample Data'!G1306&gt;0),'Control Sample Data'!G1306,$B$1),"")</f>
        <v/>
      </c>
      <c r="T1307" s="17" t="str">
        <f>IF(SUM('Control Sample Data'!H$3:H$98)&gt;10,IF(AND(ISNUMBER('Control Sample Data'!H1306),'Control Sample Data'!H1306&lt;$B$1,'Control Sample Data'!H1306&gt;0),'Control Sample Data'!H1306,$B$1),"")</f>
        <v/>
      </c>
      <c r="U1307" s="17" t="str">
        <f>IF(SUM('Control Sample Data'!I$3:I$98)&gt;10,IF(AND(ISNUMBER('Control Sample Data'!I1306),'Control Sample Data'!I1306&lt;$B$1,'Control Sample Data'!I1306&gt;0),'Control Sample Data'!I1306,$B$1),"")</f>
        <v/>
      </c>
      <c r="V1307" s="17" t="str">
        <f>IF(SUM('Control Sample Data'!J$3:J$98)&gt;10,IF(AND(ISNUMBER('Control Sample Data'!J1306),'Control Sample Data'!J1306&lt;$B$1,'Control Sample Data'!J1306&gt;0),'Control Sample Data'!J1306,$B$1),"")</f>
        <v/>
      </c>
      <c r="W1307" s="17" t="str">
        <f>IF(SUM('Control Sample Data'!K$3:K$98)&gt;10,IF(AND(ISNUMBER('Control Sample Data'!K1306),'Control Sample Data'!K1306&lt;$B$1,'Control Sample Data'!K1306&gt;0),'Control Sample Data'!K1306,$B$1),"")</f>
        <v/>
      </c>
      <c r="X1307" s="17" t="str">
        <f>IF(SUM('Control Sample Data'!L$3:L$98)&gt;10,IF(AND(ISNUMBER('Control Sample Data'!L1306),'Control Sample Data'!L1306&lt;$B$1,'Control Sample Data'!L1306&gt;0),'Control Sample Data'!L1306,$B$1),"")</f>
        <v/>
      </c>
      <c r="Y1307" s="17" t="str">
        <f>IF(SUM('Control Sample Data'!M$3:M$98)&gt;10,IF(AND(ISNUMBER('Control Sample Data'!M1306),'Control Sample Data'!M1306&lt;$B$1,'Control Sample Data'!M1306&gt;0),'Control Sample Data'!M1306,$B$1),"")</f>
        <v/>
      </c>
      <c r="AT1307" s="36" t="str">
        <f t="shared" si="875"/>
        <v/>
      </c>
      <c r="AU1307" s="36" t="str">
        <f t="shared" si="876"/>
        <v/>
      </c>
      <c r="AV1307" s="36" t="str">
        <f t="shared" si="877"/>
        <v/>
      </c>
      <c r="AW1307" s="36" t="str">
        <f t="shared" si="878"/>
        <v/>
      </c>
      <c r="AX1307" s="36" t="str">
        <f t="shared" si="879"/>
        <v/>
      </c>
      <c r="AY1307" s="36" t="str">
        <f t="shared" si="880"/>
        <v/>
      </c>
      <c r="AZ1307" s="36" t="str">
        <f t="shared" si="881"/>
        <v/>
      </c>
      <c r="BA1307" s="36" t="str">
        <f t="shared" si="882"/>
        <v/>
      </c>
      <c r="BB1307" s="36" t="str">
        <f t="shared" si="883"/>
        <v/>
      </c>
      <c r="BC1307" s="36" t="str">
        <f t="shared" si="884"/>
        <v/>
      </c>
      <c r="BD1307" s="36" t="str">
        <f t="shared" si="885"/>
        <v/>
      </c>
      <c r="BE1307" s="36" t="str">
        <f t="shared" si="886"/>
        <v/>
      </c>
      <c r="BF1307" s="36" t="str">
        <f t="shared" si="887"/>
        <v/>
      </c>
      <c r="BG1307" s="36" t="str">
        <f t="shared" si="888"/>
        <v/>
      </c>
      <c r="BH1307" s="36" t="str">
        <f t="shared" si="889"/>
        <v/>
      </c>
      <c r="BI1307" s="36" t="str">
        <f t="shared" si="890"/>
        <v/>
      </c>
      <c r="BJ1307" s="36" t="str">
        <f t="shared" si="891"/>
        <v/>
      </c>
      <c r="BK1307" s="36" t="str">
        <f t="shared" si="892"/>
        <v/>
      </c>
      <c r="BL1307" s="36" t="str">
        <f t="shared" si="893"/>
        <v/>
      </c>
      <c r="BM1307" s="36" t="str">
        <f t="shared" si="894"/>
        <v/>
      </c>
      <c r="BN1307" s="38" t="e">
        <f t="shared" si="853"/>
        <v>#DIV/0!</v>
      </c>
      <c r="BO1307" s="38" t="e">
        <f t="shared" si="854"/>
        <v>#DIV/0!</v>
      </c>
      <c r="BP1307" s="39" t="str">
        <f t="shared" si="855"/>
        <v/>
      </c>
      <c r="BQ1307" s="39" t="str">
        <f t="shared" si="856"/>
        <v/>
      </c>
      <c r="BR1307" s="39" t="str">
        <f t="shared" si="857"/>
        <v/>
      </c>
      <c r="BS1307" s="39" t="str">
        <f t="shared" si="858"/>
        <v/>
      </c>
      <c r="BT1307" s="39" t="str">
        <f t="shared" si="859"/>
        <v/>
      </c>
      <c r="BU1307" s="39" t="str">
        <f t="shared" si="860"/>
        <v/>
      </c>
      <c r="BV1307" s="39" t="str">
        <f t="shared" si="861"/>
        <v/>
      </c>
      <c r="BW1307" s="39" t="str">
        <f t="shared" si="862"/>
        <v/>
      </c>
      <c r="BX1307" s="39" t="str">
        <f t="shared" si="863"/>
        <v/>
      </c>
      <c r="BY1307" s="39" t="str">
        <f t="shared" si="864"/>
        <v/>
      </c>
      <c r="BZ1307" s="39" t="str">
        <f t="shared" si="865"/>
        <v/>
      </c>
      <c r="CA1307" s="39" t="str">
        <f t="shared" si="866"/>
        <v/>
      </c>
      <c r="CB1307" s="39" t="str">
        <f t="shared" si="867"/>
        <v/>
      </c>
      <c r="CC1307" s="39" t="str">
        <f t="shared" si="868"/>
        <v/>
      </c>
      <c r="CD1307" s="39" t="str">
        <f t="shared" si="869"/>
        <v/>
      </c>
      <c r="CE1307" s="39" t="str">
        <f t="shared" si="870"/>
        <v/>
      </c>
      <c r="CF1307" s="39" t="str">
        <f t="shared" si="871"/>
        <v/>
      </c>
      <c r="CG1307" s="39" t="str">
        <f t="shared" si="872"/>
        <v/>
      </c>
      <c r="CH1307" s="39" t="str">
        <f t="shared" si="873"/>
        <v/>
      </c>
      <c r="CI1307" s="39" t="str">
        <f t="shared" si="874"/>
        <v/>
      </c>
    </row>
    <row r="1308" spans="1:87">
      <c r="A1308" s="18"/>
      <c r="B1308" s="15" t="str">
        <f>'Gene Table'!E1307</f>
        <v>hsa-miR-2682-3p</v>
      </c>
      <c r="C1308" s="15" t="str">
        <f>'Gene Table'!B1307</f>
        <v>G09</v>
      </c>
      <c r="D1308" s="16" t="str">
        <f>IF(SUM('Test Sample Data'!D$3:D$98)&gt;10,IF(AND(ISNUMBER('Test Sample Data'!D1307),'Test Sample Data'!D1307&lt;$B$1,'Test Sample Data'!D1307&gt;0),'Test Sample Data'!D1307,$B$1),"")</f>
        <v/>
      </c>
      <c r="E1308" s="17" t="str">
        <f>IF(SUM('Test Sample Data'!E$3:E$98)&gt;10,IF(AND(ISNUMBER('Test Sample Data'!E1307),'Test Sample Data'!E1307&lt;$B$1,'Test Sample Data'!E1307&gt;0),'Test Sample Data'!E1307,$B$1),"")</f>
        <v/>
      </c>
      <c r="F1308" s="17" t="str">
        <f>IF(SUM('Test Sample Data'!F$3:F$98)&gt;10,IF(AND(ISNUMBER('Test Sample Data'!F1307),'Test Sample Data'!F1307&lt;$B$1,'Test Sample Data'!F1307&gt;0),'Test Sample Data'!F1307,$B$1),"")</f>
        <v/>
      </c>
      <c r="G1308" s="17" t="str">
        <f>IF(SUM('Test Sample Data'!G$3:G$98)&gt;10,IF(AND(ISNUMBER('Test Sample Data'!G1307),'Test Sample Data'!G1307&lt;$B$1,'Test Sample Data'!G1307&gt;0),'Test Sample Data'!G1307,$B$1),"")</f>
        <v/>
      </c>
      <c r="H1308" s="17" t="str">
        <f>IF(SUM('Test Sample Data'!H$3:H$98)&gt;10,IF(AND(ISNUMBER('Test Sample Data'!H1307),'Test Sample Data'!H1307&lt;$B$1,'Test Sample Data'!H1307&gt;0),'Test Sample Data'!H1307,$B$1),"")</f>
        <v/>
      </c>
      <c r="I1308" s="17" t="str">
        <f>IF(SUM('Test Sample Data'!I$3:I$98)&gt;10,IF(AND(ISNUMBER('Test Sample Data'!I1307),'Test Sample Data'!I1307&lt;$B$1,'Test Sample Data'!I1307&gt;0),'Test Sample Data'!I1307,$B$1),"")</f>
        <v/>
      </c>
      <c r="J1308" s="17" t="str">
        <f>IF(SUM('Test Sample Data'!J$3:J$98)&gt;10,IF(AND(ISNUMBER('Test Sample Data'!J1307),'Test Sample Data'!J1307&lt;$B$1,'Test Sample Data'!J1307&gt;0),'Test Sample Data'!J1307,$B$1),"")</f>
        <v/>
      </c>
      <c r="K1308" s="17" t="str">
        <f>IF(SUM('Test Sample Data'!K$3:K$98)&gt;10,IF(AND(ISNUMBER('Test Sample Data'!K1307),'Test Sample Data'!K1307&lt;$B$1,'Test Sample Data'!K1307&gt;0),'Test Sample Data'!K1307,$B$1),"")</f>
        <v/>
      </c>
      <c r="L1308" s="17" t="str">
        <f>IF(SUM('Test Sample Data'!L$3:L$98)&gt;10,IF(AND(ISNUMBER('Test Sample Data'!L1307),'Test Sample Data'!L1307&lt;$B$1,'Test Sample Data'!L1307&gt;0),'Test Sample Data'!L1307,$B$1),"")</f>
        <v/>
      </c>
      <c r="M1308" s="17" t="str">
        <f>IF(SUM('Test Sample Data'!M$3:M$98)&gt;10,IF(AND(ISNUMBER('Test Sample Data'!M1307),'Test Sample Data'!M1307&lt;$B$1,'Test Sample Data'!M1307&gt;0),'Test Sample Data'!M1307,$B$1),"")</f>
        <v/>
      </c>
      <c r="N1308" s="17" t="str">
        <f>'Gene Table'!E1307</f>
        <v>hsa-miR-2682-3p</v>
      </c>
      <c r="O1308" s="17" t="str">
        <f>'Gene Table'!B1307</f>
        <v>G09</v>
      </c>
      <c r="P1308" s="17" t="str">
        <f>IF(SUM('Control Sample Data'!D$3:D$98)&gt;10,IF(AND(ISNUMBER('Control Sample Data'!D1307),'Control Sample Data'!D1307&lt;$B$1,'Control Sample Data'!D1307&gt;0),'Control Sample Data'!D1307,$B$1),"")</f>
        <v/>
      </c>
      <c r="Q1308" s="17" t="str">
        <f>IF(SUM('Control Sample Data'!E$3:E$98)&gt;10,IF(AND(ISNUMBER('Control Sample Data'!E1307),'Control Sample Data'!E1307&lt;$B$1,'Control Sample Data'!E1307&gt;0),'Control Sample Data'!E1307,$B$1),"")</f>
        <v/>
      </c>
      <c r="R1308" s="17" t="str">
        <f>IF(SUM('Control Sample Data'!F$3:F$98)&gt;10,IF(AND(ISNUMBER('Control Sample Data'!F1307),'Control Sample Data'!F1307&lt;$B$1,'Control Sample Data'!F1307&gt;0),'Control Sample Data'!F1307,$B$1),"")</f>
        <v/>
      </c>
      <c r="S1308" s="17" t="str">
        <f>IF(SUM('Control Sample Data'!G$3:G$98)&gt;10,IF(AND(ISNUMBER('Control Sample Data'!G1307),'Control Sample Data'!G1307&lt;$B$1,'Control Sample Data'!G1307&gt;0),'Control Sample Data'!G1307,$B$1),"")</f>
        <v/>
      </c>
      <c r="T1308" s="17" t="str">
        <f>IF(SUM('Control Sample Data'!H$3:H$98)&gt;10,IF(AND(ISNUMBER('Control Sample Data'!H1307),'Control Sample Data'!H1307&lt;$B$1,'Control Sample Data'!H1307&gt;0),'Control Sample Data'!H1307,$B$1),"")</f>
        <v/>
      </c>
      <c r="U1308" s="17" t="str">
        <f>IF(SUM('Control Sample Data'!I$3:I$98)&gt;10,IF(AND(ISNUMBER('Control Sample Data'!I1307),'Control Sample Data'!I1307&lt;$B$1,'Control Sample Data'!I1307&gt;0),'Control Sample Data'!I1307,$B$1),"")</f>
        <v/>
      </c>
      <c r="V1308" s="17" t="str">
        <f>IF(SUM('Control Sample Data'!J$3:J$98)&gt;10,IF(AND(ISNUMBER('Control Sample Data'!J1307),'Control Sample Data'!J1307&lt;$B$1,'Control Sample Data'!J1307&gt;0),'Control Sample Data'!J1307,$B$1),"")</f>
        <v/>
      </c>
      <c r="W1308" s="17" t="str">
        <f>IF(SUM('Control Sample Data'!K$3:K$98)&gt;10,IF(AND(ISNUMBER('Control Sample Data'!K1307),'Control Sample Data'!K1307&lt;$B$1,'Control Sample Data'!K1307&gt;0),'Control Sample Data'!K1307,$B$1),"")</f>
        <v/>
      </c>
      <c r="X1308" s="17" t="str">
        <f>IF(SUM('Control Sample Data'!L$3:L$98)&gt;10,IF(AND(ISNUMBER('Control Sample Data'!L1307),'Control Sample Data'!L1307&lt;$B$1,'Control Sample Data'!L1307&gt;0),'Control Sample Data'!L1307,$B$1),"")</f>
        <v/>
      </c>
      <c r="Y1308" s="17" t="str">
        <f>IF(SUM('Control Sample Data'!M$3:M$98)&gt;10,IF(AND(ISNUMBER('Control Sample Data'!M1307),'Control Sample Data'!M1307&lt;$B$1,'Control Sample Data'!M1307&gt;0),'Control Sample Data'!M1307,$B$1),"")</f>
        <v/>
      </c>
      <c r="AT1308" s="36" t="str">
        <f t="shared" si="875"/>
        <v/>
      </c>
      <c r="AU1308" s="36" t="str">
        <f t="shared" si="876"/>
        <v/>
      </c>
      <c r="AV1308" s="36" t="str">
        <f t="shared" si="877"/>
        <v/>
      </c>
      <c r="AW1308" s="36" t="str">
        <f t="shared" si="878"/>
        <v/>
      </c>
      <c r="AX1308" s="36" t="str">
        <f t="shared" si="879"/>
        <v/>
      </c>
      <c r="AY1308" s="36" t="str">
        <f t="shared" si="880"/>
        <v/>
      </c>
      <c r="AZ1308" s="36" t="str">
        <f t="shared" si="881"/>
        <v/>
      </c>
      <c r="BA1308" s="36" t="str">
        <f t="shared" si="882"/>
        <v/>
      </c>
      <c r="BB1308" s="36" t="str">
        <f t="shared" si="883"/>
        <v/>
      </c>
      <c r="BC1308" s="36" t="str">
        <f t="shared" si="884"/>
        <v/>
      </c>
      <c r="BD1308" s="36" t="str">
        <f t="shared" si="885"/>
        <v/>
      </c>
      <c r="BE1308" s="36" t="str">
        <f t="shared" si="886"/>
        <v/>
      </c>
      <c r="BF1308" s="36" t="str">
        <f t="shared" si="887"/>
        <v/>
      </c>
      <c r="BG1308" s="36" t="str">
        <f t="shared" si="888"/>
        <v/>
      </c>
      <c r="BH1308" s="36" t="str">
        <f t="shared" si="889"/>
        <v/>
      </c>
      <c r="BI1308" s="36" t="str">
        <f t="shared" si="890"/>
        <v/>
      </c>
      <c r="BJ1308" s="36" t="str">
        <f t="shared" si="891"/>
        <v/>
      </c>
      <c r="BK1308" s="36" t="str">
        <f t="shared" si="892"/>
        <v/>
      </c>
      <c r="BL1308" s="36" t="str">
        <f t="shared" si="893"/>
        <v/>
      </c>
      <c r="BM1308" s="36" t="str">
        <f t="shared" si="894"/>
        <v/>
      </c>
      <c r="BN1308" s="38" t="e">
        <f t="shared" si="853"/>
        <v>#DIV/0!</v>
      </c>
      <c r="BO1308" s="38" t="e">
        <f t="shared" si="854"/>
        <v>#DIV/0!</v>
      </c>
      <c r="BP1308" s="39" t="str">
        <f t="shared" si="855"/>
        <v/>
      </c>
      <c r="BQ1308" s="39" t="str">
        <f t="shared" si="856"/>
        <v/>
      </c>
      <c r="BR1308" s="39" t="str">
        <f t="shared" si="857"/>
        <v/>
      </c>
      <c r="BS1308" s="39" t="str">
        <f t="shared" si="858"/>
        <v/>
      </c>
      <c r="BT1308" s="39" t="str">
        <f t="shared" si="859"/>
        <v/>
      </c>
      <c r="BU1308" s="39" t="str">
        <f t="shared" si="860"/>
        <v/>
      </c>
      <c r="BV1308" s="39" t="str">
        <f t="shared" si="861"/>
        <v/>
      </c>
      <c r="BW1308" s="39" t="str">
        <f t="shared" si="862"/>
        <v/>
      </c>
      <c r="BX1308" s="39" t="str">
        <f t="shared" si="863"/>
        <v/>
      </c>
      <c r="BY1308" s="39" t="str">
        <f t="shared" si="864"/>
        <v/>
      </c>
      <c r="BZ1308" s="39" t="str">
        <f t="shared" si="865"/>
        <v/>
      </c>
      <c r="CA1308" s="39" t="str">
        <f t="shared" si="866"/>
        <v/>
      </c>
      <c r="CB1308" s="39" t="str">
        <f t="shared" si="867"/>
        <v/>
      </c>
      <c r="CC1308" s="39" t="str">
        <f t="shared" si="868"/>
        <v/>
      </c>
      <c r="CD1308" s="39" t="str">
        <f t="shared" si="869"/>
        <v/>
      </c>
      <c r="CE1308" s="39" t="str">
        <f t="shared" si="870"/>
        <v/>
      </c>
      <c r="CF1308" s="39" t="str">
        <f t="shared" si="871"/>
        <v/>
      </c>
      <c r="CG1308" s="39" t="str">
        <f t="shared" si="872"/>
        <v/>
      </c>
      <c r="CH1308" s="39" t="str">
        <f t="shared" si="873"/>
        <v/>
      </c>
      <c r="CI1308" s="39" t="str">
        <f t="shared" si="874"/>
        <v/>
      </c>
    </row>
    <row r="1309" spans="1:87">
      <c r="A1309" s="18"/>
      <c r="B1309" s="15" t="str">
        <f>'Gene Table'!E1308</f>
        <v>hsa-miR-4493</v>
      </c>
      <c r="C1309" s="15" t="str">
        <f>'Gene Table'!B1308</f>
        <v>G10</v>
      </c>
      <c r="D1309" s="16" t="str">
        <f>IF(SUM('Test Sample Data'!D$3:D$98)&gt;10,IF(AND(ISNUMBER('Test Sample Data'!D1308),'Test Sample Data'!D1308&lt;$B$1,'Test Sample Data'!D1308&gt;0),'Test Sample Data'!D1308,$B$1),"")</f>
        <v/>
      </c>
      <c r="E1309" s="17" t="str">
        <f>IF(SUM('Test Sample Data'!E$3:E$98)&gt;10,IF(AND(ISNUMBER('Test Sample Data'!E1308),'Test Sample Data'!E1308&lt;$B$1,'Test Sample Data'!E1308&gt;0),'Test Sample Data'!E1308,$B$1),"")</f>
        <v/>
      </c>
      <c r="F1309" s="17" t="str">
        <f>IF(SUM('Test Sample Data'!F$3:F$98)&gt;10,IF(AND(ISNUMBER('Test Sample Data'!F1308),'Test Sample Data'!F1308&lt;$B$1,'Test Sample Data'!F1308&gt;0),'Test Sample Data'!F1308,$B$1),"")</f>
        <v/>
      </c>
      <c r="G1309" s="17" t="str">
        <f>IF(SUM('Test Sample Data'!G$3:G$98)&gt;10,IF(AND(ISNUMBER('Test Sample Data'!G1308),'Test Sample Data'!G1308&lt;$B$1,'Test Sample Data'!G1308&gt;0),'Test Sample Data'!G1308,$B$1),"")</f>
        <v/>
      </c>
      <c r="H1309" s="17" t="str">
        <f>IF(SUM('Test Sample Data'!H$3:H$98)&gt;10,IF(AND(ISNUMBER('Test Sample Data'!H1308),'Test Sample Data'!H1308&lt;$B$1,'Test Sample Data'!H1308&gt;0),'Test Sample Data'!H1308,$B$1),"")</f>
        <v/>
      </c>
      <c r="I1309" s="17" t="str">
        <f>IF(SUM('Test Sample Data'!I$3:I$98)&gt;10,IF(AND(ISNUMBER('Test Sample Data'!I1308),'Test Sample Data'!I1308&lt;$B$1,'Test Sample Data'!I1308&gt;0),'Test Sample Data'!I1308,$B$1),"")</f>
        <v/>
      </c>
      <c r="J1309" s="17" t="str">
        <f>IF(SUM('Test Sample Data'!J$3:J$98)&gt;10,IF(AND(ISNUMBER('Test Sample Data'!J1308),'Test Sample Data'!J1308&lt;$B$1,'Test Sample Data'!J1308&gt;0),'Test Sample Data'!J1308,$B$1),"")</f>
        <v/>
      </c>
      <c r="K1309" s="17" t="str">
        <f>IF(SUM('Test Sample Data'!K$3:K$98)&gt;10,IF(AND(ISNUMBER('Test Sample Data'!K1308),'Test Sample Data'!K1308&lt;$B$1,'Test Sample Data'!K1308&gt;0),'Test Sample Data'!K1308,$B$1),"")</f>
        <v/>
      </c>
      <c r="L1309" s="17" t="str">
        <f>IF(SUM('Test Sample Data'!L$3:L$98)&gt;10,IF(AND(ISNUMBER('Test Sample Data'!L1308),'Test Sample Data'!L1308&lt;$B$1,'Test Sample Data'!L1308&gt;0),'Test Sample Data'!L1308,$B$1),"")</f>
        <v/>
      </c>
      <c r="M1309" s="17" t="str">
        <f>IF(SUM('Test Sample Data'!M$3:M$98)&gt;10,IF(AND(ISNUMBER('Test Sample Data'!M1308),'Test Sample Data'!M1308&lt;$B$1,'Test Sample Data'!M1308&gt;0),'Test Sample Data'!M1308,$B$1),"")</f>
        <v/>
      </c>
      <c r="N1309" s="17" t="str">
        <f>'Gene Table'!E1308</f>
        <v>hsa-miR-4493</v>
      </c>
      <c r="O1309" s="17" t="str">
        <f>'Gene Table'!B1308</f>
        <v>G10</v>
      </c>
      <c r="P1309" s="17" t="str">
        <f>IF(SUM('Control Sample Data'!D$3:D$98)&gt;10,IF(AND(ISNUMBER('Control Sample Data'!D1308),'Control Sample Data'!D1308&lt;$B$1,'Control Sample Data'!D1308&gt;0),'Control Sample Data'!D1308,$B$1),"")</f>
        <v/>
      </c>
      <c r="Q1309" s="17" t="str">
        <f>IF(SUM('Control Sample Data'!E$3:E$98)&gt;10,IF(AND(ISNUMBER('Control Sample Data'!E1308),'Control Sample Data'!E1308&lt;$B$1,'Control Sample Data'!E1308&gt;0),'Control Sample Data'!E1308,$B$1),"")</f>
        <v/>
      </c>
      <c r="R1309" s="17" t="str">
        <f>IF(SUM('Control Sample Data'!F$3:F$98)&gt;10,IF(AND(ISNUMBER('Control Sample Data'!F1308),'Control Sample Data'!F1308&lt;$B$1,'Control Sample Data'!F1308&gt;0),'Control Sample Data'!F1308,$B$1),"")</f>
        <v/>
      </c>
      <c r="S1309" s="17" t="str">
        <f>IF(SUM('Control Sample Data'!G$3:G$98)&gt;10,IF(AND(ISNUMBER('Control Sample Data'!G1308),'Control Sample Data'!G1308&lt;$B$1,'Control Sample Data'!G1308&gt;0),'Control Sample Data'!G1308,$B$1),"")</f>
        <v/>
      </c>
      <c r="T1309" s="17" t="str">
        <f>IF(SUM('Control Sample Data'!H$3:H$98)&gt;10,IF(AND(ISNUMBER('Control Sample Data'!H1308),'Control Sample Data'!H1308&lt;$B$1,'Control Sample Data'!H1308&gt;0),'Control Sample Data'!H1308,$B$1),"")</f>
        <v/>
      </c>
      <c r="U1309" s="17" t="str">
        <f>IF(SUM('Control Sample Data'!I$3:I$98)&gt;10,IF(AND(ISNUMBER('Control Sample Data'!I1308),'Control Sample Data'!I1308&lt;$B$1,'Control Sample Data'!I1308&gt;0),'Control Sample Data'!I1308,$B$1),"")</f>
        <v/>
      </c>
      <c r="V1309" s="17" t="str">
        <f>IF(SUM('Control Sample Data'!J$3:J$98)&gt;10,IF(AND(ISNUMBER('Control Sample Data'!J1308),'Control Sample Data'!J1308&lt;$B$1,'Control Sample Data'!J1308&gt;0),'Control Sample Data'!J1308,$B$1),"")</f>
        <v/>
      </c>
      <c r="W1309" s="17" t="str">
        <f>IF(SUM('Control Sample Data'!K$3:K$98)&gt;10,IF(AND(ISNUMBER('Control Sample Data'!K1308),'Control Sample Data'!K1308&lt;$B$1,'Control Sample Data'!K1308&gt;0),'Control Sample Data'!K1308,$B$1),"")</f>
        <v/>
      </c>
      <c r="X1309" s="17" t="str">
        <f>IF(SUM('Control Sample Data'!L$3:L$98)&gt;10,IF(AND(ISNUMBER('Control Sample Data'!L1308),'Control Sample Data'!L1308&lt;$B$1,'Control Sample Data'!L1308&gt;0),'Control Sample Data'!L1308,$B$1),"")</f>
        <v/>
      </c>
      <c r="Y1309" s="17" t="str">
        <f>IF(SUM('Control Sample Data'!M$3:M$98)&gt;10,IF(AND(ISNUMBER('Control Sample Data'!M1308),'Control Sample Data'!M1308&lt;$B$1,'Control Sample Data'!M1308&gt;0),'Control Sample Data'!M1308,$B$1),"")</f>
        <v/>
      </c>
      <c r="AT1309" s="36" t="str">
        <f t="shared" si="875"/>
        <v/>
      </c>
      <c r="AU1309" s="36" t="str">
        <f t="shared" si="876"/>
        <v/>
      </c>
      <c r="AV1309" s="36" t="str">
        <f t="shared" si="877"/>
        <v/>
      </c>
      <c r="AW1309" s="36" t="str">
        <f t="shared" si="878"/>
        <v/>
      </c>
      <c r="AX1309" s="36" t="str">
        <f t="shared" si="879"/>
        <v/>
      </c>
      <c r="AY1309" s="36" t="str">
        <f t="shared" si="880"/>
        <v/>
      </c>
      <c r="AZ1309" s="36" t="str">
        <f t="shared" si="881"/>
        <v/>
      </c>
      <c r="BA1309" s="36" t="str">
        <f t="shared" si="882"/>
        <v/>
      </c>
      <c r="BB1309" s="36" t="str">
        <f t="shared" si="883"/>
        <v/>
      </c>
      <c r="BC1309" s="36" t="str">
        <f t="shared" si="884"/>
        <v/>
      </c>
      <c r="BD1309" s="36" t="str">
        <f t="shared" si="885"/>
        <v/>
      </c>
      <c r="BE1309" s="36" t="str">
        <f t="shared" si="886"/>
        <v/>
      </c>
      <c r="BF1309" s="36" t="str">
        <f t="shared" si="887"/>
        <v/>
      </c>
      <c r="BG1309" s="36" t="str">
        <f t="shared" si="888"/>
        <v/>
      </c>
      <c r="BH1309" s="36" t="str">
        <f t="shared" si="889"/>
        <v/>
      </c>
      <c r="BI1309" s="36" t="str">
        <f t="shared" si="890"/>
        <v/>
      </c>
      <c r="BJ1309" s="36" t="str">
        <f t="shared" si="891"/>
        <v/>
      </c>
      <c r="BK1309" s="36" t="str">
        <f t="shared" si="892"/>
        <v/>
      </c>
      <c r="BL1309" s="36" t="str">
        <f t="shared" si="893"/>
        <v/>
      </c>
      <c r="BM1309" s="36" t="str">
        <f t="shared" si="894"/>
        <v/>
      </c>
      <c r="BN1309" s="38" t="e">
        <f t="shared" si="853"/>
        <v>#DIV/0!</v>
      </c>
      <c r="BO1309" s="38" t="e">
        <f t="shared" si="854"/>
        <v>#DIV/0!</v>
      </c>
      <c r="BP1309" s="39" t="str">
        <f t="shared" si="855"/>
        <v/>
      </c>
      <c r="BQ1309" s="39" t="str">
        <f t="shared" si="856"/>
        <v/>
      </c>
      <c r="BR1309" s="39" t="str">
        <f t="shared" si="857"/>
        <v/>
      </c>
      <c r="BS1309" s="39" t="str">
        <f t="shared" si="858"/>
        <v/>
      </c>
      <c r="BT1309" s="39" t="str">
        <f t="shared" si="859"/>
        <v/>
      </c>
      <c r="BU1309" s="39" t="str">
        <f t="shared" si="860"/>
        <v/>
      </c>
      <c r="BV1309" s="39" t="str">
        <f t="shared" si="861"/>
        <v/>
      </c>
      <c r="BW1309" s="39" t="str">
        <f t="shared" si="862"/>
        <v/>
      </c>
      <c r="BX1309" s="39" t="str">
        <f t="shared" si="863"/>
        <v/>
      </c>
      <c r="BY1309" s="39" t="str">
        <f t="shared" si="864"/>
        <v/>
      </c>
      <c r="BZ1309" s="39" t="str">
        <f t="shared" si="865"/>
        <v/>
      </c>
      <c r="CA1309" s="39" t="str">
        <f t="shared" si="866"/>
        <v/>
      </c>
      <c r="CB1309" s="39" t="str">
        <f t="shared" si="867"/>
        <v/>
      </c>
      <c r="CC1309" s="39" t="str">
        <f t="shared" si="868"/>
        <v/>
      </c>
      <c r="CD1309" s="39" t="str">
        <f t="shared" si="869"/>
        <v/>
      </c>
      <c r="CE1309" s="39" t="str">
        <f t="shared" si="870"/>
        <v/>
      </c>
      <c r="CF1309" s="39" t="str">
        <f t="shared" si="871"/>
        <v/>
      </c>
      <c r="CG1309" s="39" t="str">
        <f t="shared" si="872"/>
        <v/>
      </c>
      <c r="CH1309" s="39" t="str">
        <f t="shared" si="873"/>
        <v/>
      </c>
      <c r="CI1309" s="39" t="str">
        <f t="shared" si="874"/>
        <v/>
      </c>
    </row>
    <row r="1310" spans="1:87">
      <c r="A1310" s="18"/>
      <c r="B1310" s="15" t="str">
        <f>'Gene Table'!E1309</f>
        <v>hsa-miR-1268b</v>
      </c>
      <c r="C1310" s="15" t="str">
        <f>'Gene Table'!B1309</f>
        <v>G11</v>
      </c>
      <c r="D1310" s="16" t="str">
        <f>IF(SUM('Test Sample Data'!D$3:D$98)&gt;10,IF(AND(ISNUMBER('Test Sample Data'!D1309),'Test Sample Data'!D1309&lt;$B$1,'Test Sample Data'!D1309&gt;0),'Test Sample Data'!D1309,$B$1),"")</f>
        <v/>
      </c>
      <c r="E1310" s="17" t="str">
        <f>IF(SUM('Test Sample Data'!E$3:E$98)&gt;10,IF(AND(ISNUMBER('Test Sample Data'!E1309),'Test Sample Data'!E1309&lt;$B$1,'Test Sample Data'!E1309&gt;0),'Test Sample Data'!E1309,$B$1),"")</f>
        <v/>
      </c>
      <c r="F1310" s="17" t="str">
        <f>IF(SUM('Test Sample Data'!F$3:F$98)&gt;10,IF(AND(ISNUMBER('Test Sample Data'!F1309),'Test Sample Data'!F1309&lt;$B$1,'Test Sample Data'!F1309&gt;0),'Test Sample Data'!F1309,$B$1),"")</f>
        <v/>
      </c>
      <c r="G1310" s="17" t="str">
        <f>IF(SUM('Test Sample Data'!G$3:G$98)&gt;10,IF(AND(ISNUMBER('Test Sample Data'!G1309),'Test Sample Data'!G1309&lt;$B$1,'Test Sample Data'!G1309&gt;0),'Test Sample Data'!G1309,$B$1),"")</f>
        <v/>
      </c>
      <c r="H1310" s="17" t="str">
        <f>IF(SUM('Test Sample Data'!H$3:H$98)&gt;10,IF(AND(ISNUMBER('Test Sample Data'!H1309),'Test Sample Data'!H1309&lt;$B$1,'Test Sample Data'!H1309&gt;0),'Test Sample Data'!H1309,$B$1),"")</f>
        <v/>
      </c>
      <c r="I1310" s="17" t="str">
        <f>IF(SUM('Test Sample Data'!I$3:I$98)&gt;10,IF(AND(ISNUMBER('Test Sample Data'!I1309),'Test Sample Data'!I1309&lt;$B$1,'Test Sample Data'!I1309&gt;0),'Test Sample Data'!I1309,$B$1),"")</f>
        <v/>
      </c>
      <c r="J1310" s="17" t="str">
        <f>IF(SUM('Test Sample Data'!J$3:J$98)&gt;10,IF(AND(ISNUMBER('Test Sample Data'!J1309),'Test Sample Data'!J1309&lt;$B$1,'Test Sample Data'!J1309&gt;0),'Test Sample Data'!J1309,$B$1),"")</f>
        <v/>
      </c>
      <c r="K1310" s="17" t="str">
        <f>IF(SUM('Test Sample Data'!K$3:K$98)&gt;10,IF(AND(ISNUMBER('Test Sample Data'!K1309),'Test Sample Data'!K1309&lt;$B$1,'Test Sample Data'!K1309&gt;0),'Test Sample Data'!K1309,$B$1),"")</f>
        <v/>
      </c>
      <c r="L1310" s="17" t="str">
        <f>IF(SUM('Test Sample Data'!L$3:L$98)&gt;10,IF(AND(ISNUMBER('Test Sample Data'!L1309),'Test Sample Data'!L1309&lt;$B$1,'Test Sample Data'!L1309&gt;0),'Test Sample Data'!L1309,$B$1),"")</f>
        <v/>
      </c>
      <c r="M1310" s="17" t="str">
        <f>IF(SUM('Test Sample Data'!M$3:M$98)&gt;10,IF(AND(ISNUMBER('Test Sample Data'!M1309),'Test Sample Data'!M1309&lt;$B$1,'Test Sample Data'!M1309&gt;0),'Test Sample Data'!M1309,$B$1),"")</f>
        <v/>
      </c>
      <c r="N1310" s="17" t="str">
        <f>'Gene Table'!E1309</f>
        <v>hsa-miR-1268b</v>
      </c>
      <c r="O1310" s="17" t="str">
        <f>'Gene Table'!B1309</f>
        <v>G11</v>
      </c>
      <c r="P1310" s="17" t="str">
        <f>IF(SUM('Control Sample Data'!D$3:D$98)&gt;10,IF(AND(ISNUMBER('Control Sample Data'!D1309),'Control Sample Data'!D1309&lt;$B$1,'Control Sample Data'!D1309&gt;0),'Control Sample Data'!D1309,$B$1),"")</f>
        <v/>
      </c>
      <c r="Q1310" s="17" t="str">
        <f>IF(SUM('Control Sample Data'!E$3:E$98)&gt;10,IF(AND(ISNUMBER('Control Sample Data'!E1309),'Control Sample Data'!E1309&lt;$B$1,'Control Sample Data'!E1309&gt;0),'Control Sample Data'!E1309,$B$1),"")</f>
        <v/>
      </c>
      <c r="R1310" s="17" t="str">
        <f>IF(SUM('Control Sample Data'!F$3:F$98)&gt;10,IF(AND(ISNUMBER('Control Sample Data'!F1309),'Control Sample Data'!F1309&lt;$B$1,'Control Sample Data'!F1309&gt;0),'Control Sample Data'!F1309,$B$1),"")</f>
        <v/>
      </c>
      <c r="S1310" s="17" t="str">
        <f>IF(SUM('Control Sample Data'!G$3:G$98)&gt;10,IF(AND(ISNUMBER('Control Sample Data'!G1309),'Control Sample Data'!G1309&lt;$B$1,'Control Sample Data'!G1309&gt;0),'Control Sample Data'!G1309,$B$1),"")</f>
        <v/>
      </c>
      <c r="T1310" s="17" t="str">
        <f>IF(SUM('Control Sample Data'!H$3:H$98)&gt;10,IF(AND(ISNUMBER('Control Sample Data'!H1309),'Control Sample Data'!H1309&lt;$B$1,'Control Sample Data'!H1309&gt;0),'Control Sample Data'!H1309,$B$1),"")</f>
        <v/>
      </c>
      <c r="U1310" s="17" t="str">
        <f>IF(SUM('Control Sample Data'!I$3:I$98)&gt;10,IF(AND(ISNUMBER('Control Sample Data'!I1309),'Control Sample Data'!I1309&lt;$B$1,'Control Sample Data'!I1309&gt;0),'Control Sample Data'!I1309,$B$1),"")</f>
        <v/>
      </c>
      <c r="V1310" s="17" t="str">
        <f>IF(SUM('Control Sample Data'!J$3:J$98)&gt;10,IF(AND(ISNUMBER('Control Sample Data'!J1309),'Control Sample Data'!J1309&lt;$B$1,'Control Sample Data'!J1309&gt;0),'Control Sample Data'!J1309,$B$1),"")</f>
        <v/>
      </c>
      <c r="W1310" s="17" t="str">
        <f>IF(SUM('Control Sample Data'!K$3:K$98)&gt;10,IF(AND(ISNUMBER('Control Sample Data'!K1309),'Control Sample Data'!K1309&lt;$B$1,'Control Sample Data'!K1309&gt;0),'Control Sample Data'!K1309,$B$1),"")</f>
        <v/>
      </c>
      <c r="X1310" s="17" t="str">
        <f>IF(SUM('Control Sample Data'!L$3:L$98)&gt;10,IF(AND(ISNUMBER('Control Sample Data'!L1309),'Control Sample Data'!L1309&lt;$B$1,'Control Sample Data'!L1309&gt;0),'Control Sample Data'!L1309,$B$1),"")</f>
        <v/>
      </c>
      <c r="Y1310" s="17" t="str">
        <f>IF(SUM('Control Sample Data'!M$3:M$98)&gt;10,IF(AND(ISNUMBER('Control Sample Data'!M1309),'Control Sample Data'!M1309&lt;$B$1,'Control Sample Data'!M1309&gt;0),'Control Sample Data'!M1309,$B$1),"")</f>
        <v/>
      </c>
      <c r="AT1310" s="36" t="str">
        <f t="shared" si="875"/>
        <v/>
      </c>
      <c r="AU1310" s="36" t="str">
        <f t="shared" si="876"/>
        <v/>
      </c>
      <c r="AV1310" s="36" t="str">
        <f t="shared" si="877"/>
        <v/>
      </c>
      <c r="AW1310" s="36" t="str">
        <f t="shared" si="878"/>
        <v/>
      </c>
      <c r="AX1310" s="36" t="str">
        <f t="shared" si="879"/>
        <v/>
      </c>
      <c r="AY1310" s="36" t="str">
        <f t="shared" si="880"/>
        <v/>
      </c>
      <c r="AZ1310" s="36" t="str">
        <f t="shared" si="881"/>
        <v/>
      </c>
      <c r="BA1310" s="36" t="str">
        <f t="shared" si="882"/>
        <v/>
      </c>
      <c r="BB1310" s="36" t="str">
        <f t="shared" si="883"/>
        <v/>
      </c>
      <c r="BC1310" s="36" t="str">
        <f t="shared" si="884"/>
        <v/>
      </c>
      <c r="BD1310" s="36" t="str">
        <f t="shared" si="885"/>
        <v/>
      </c>
      <c r="BE1310" s="36" t="str">
        <f t="shared" si="886"/>
        <v/>
      </c>
      <c r="BF1310" s="36" t="str">
        <f t="shared" si="887"/>
        <v/>
      </c>
      <c r="BG1310" s="36" t="str">
        <f t="shared" si="888"/>
        <v/>
      </c>
      <c r="BH1310" s="36" t="str">
        <f t="shared" si="889"/>
        <v/>
      </c>
      <c r="BI1310" s="36" t="str">
        <f t="shared" si="890"/>
        <v/>
      </c>
      <c r="BJ1310" s="36" t="str">
        <f t="shared" si="891"/>
        <v/>
      </c>
      <c r="BK1310" s="36" t="str">
        <f t="shared" si="892"/>
        <v/>
      </c>
      <c r="BL1310" s="36" t="str">
        <f t="shared" si="893"/>
        <v/>
      </c>
      <c r="BM1310" s="36" t="str">
        <f t="shared" si="894"/>
        <v/>
      </c>
      <c r="BN1310" s="38" t="e">
        <f t="shared" si="853"/>
        <v>#DIV/0!</v>
      </c>
      <c r="BO1310" s="38" t="e">
        <f t="shared" si="854"/>
        <v>#DIV/0!</v>
      </c>
      <c r="BP1310" s="39" t="str">
        <f t="shared" si="855"/>
        <v/>
      </c>
      <c r="BQ1310" s="39" t="str">
        <f t="shared" si="856"/>
        <v/>
      </c>
      <c r="BR1310" s="39" t="str">
        <f t="shared" si="857"/>
        <v/>
      </c>
      <c r="BS1310" s="39" t="str">
        <f t="shared" si="858"/>
        <v/>
      </c>
      <c r="BT1310" s="39" t="str">
        <f t="shared" si="859"/>
        <v/>
      </c>
      <c r="BU1310" s="39" t="str">
        <f t="shared" si="860"/>
        <v/>
      </c>
      <c r="BV1310" s="39" t="str">
        <f t="shared" si="861"/>
        <v/>
      </c>
      <c r="BW1310" s="39" t="str">
        <f t="shared" si="862"/>
        <v/>
      </c>
      <c r="BX1310" s="39" t="str">
        <f t="shared" si="863"/>
        <v/>
      </c>
      <c r="BY1310" s="39" t="str">
        <f t="shared" si="864"/>
        <v/>
      </c>
      <c r="BZ1310" s="39" t="str">
        <f t="shared" si="865"/>
        <v/>
      </c>
      <c r="CA1310" s="39" t="str">
        <f t="shared" si="866"/>
        <v/>
      </c>
      <c r="CB1310" s="39" t="str">
        <f t="shared" si="867"/>
        <v/>
      </c>
      <c r="CC1310" s="39" t="str">
        <f t="shared" si="868"/>
        <v/>
      </c>
      <c r="CD1310" s="39" t="str">
        <f t="shared" si="869"/>
        <v/>
      </c>
      <c r="CE1310" s="39" t="str">
        <f t="shared" si="870"/>
        <v/>
      </c>
      <c r="CF1310" s="39" t="str">
        <f t="shared" si="871"/>
        <v/>
      </c>
      <c r="CG1310" s="39" t="str">
        <f t="shared" si="872"/>
        <v/>
      </c>
      <c r="CH1310" s="39" t="str">
        <f t="shared" si="873"/>
        <v/>
      </c>
      <c r="CI1310" s="39" t="str">
        <f t="shared" si="874"/>
        <v/>
      </c>
    </row>
    <row r="1311" spans="1:87">
      <c r="A1311" s="18"/>
      <c r="B1311" s="15" t="str">
        <f>'Gene Table'!E1310</f>
        <v>hsa-miR-4495</v>
      </c>
      <c r="C1311" s="15" t="str">
        <f>'Gene Table'!B1310</f>
        <v>G12</v>
      </c>
      <c r="D1311" s="16" t="str">
        <f>IF(SUM('Test Sample Data'!D$3:D$98)&gt;10,IF(AND(ISNUMBER('Test Sample Data'!D1310),'Test Sample Data'!D1310&lt;$B$1,'Test Sample Data'!D1310&gt;0),'Test Sample Data'!D1310,$B$1),"")</f>
        <v/>
      </c>
      <c r="E1311" s="17" t="str">
        <f>IF(SUM('Test Sample Data'!E$3:E$98)&gt;10,IF(AND(ISNUMBER('Test Sample Data'!E1310),'Test Sample Data'!E1310&lt;$B$1,'Test Sample Data'!E1310&gt;0),'Test Sample Data'!E1310,$B$1),"")</f>
        <v/>
      </c>
      <c r="F1311" s="17" t="str">
        <f>IF(SUM('Test Sample Data'!F$3:F$98)&gt;10,IF(AND(ISNUMBER('Test Sample Data'!F1310),'Test Sample Data'!F1310&lt;$B$1,'Test Sample Data'!F1310&gt;0),'Test Sample Data'!F1310,$B$1),"")</f>
        <v/>
      </c>
      <c r="G1311" s="17" t="str">
        <f>IF(SUM('Test Sample Data'!G$3:G$98)&gt;10,IF(AND(ISNUMBER('Test Sample Data'!G1310),'Test Sample Data'!G1310&lt;$B$1,'Test Sample Data'!G1310&gt;0),'Test Sample Data'!G1310,$B$1),"")</f>
        <v/>
      </c>
      <c r="H1311" s="17" t="str">
        <f>IF(SUM('Test Sample Data'!H$3:H$98)&gt;10,IF(AND(ISNUMBER('Test Sample Data'!H1310),'Test Sample Data'!H1310&lt;$B$1,'Test Sample Data'!H1310&gt;0),'Test Sample Data'!H1310,$B$1),"")</f>
        <v/>
      </c>
      <c r="I1311" s="17" t="str">
        <f>IF(SUM('Test Sample Data'!I$3:I$98)&gt;10,IF(AND(ISNUMBER('Test Sample Data'!I1310),'Test Sample Data'!I1310&lt;$B$1,'Test Sample Data'!I1310&gt;0),'Test Sample Data'!I1310,$B$1),"")</f>
        <v/>
      </c>
      <c r="J1311" s="17" t="str">
        <f>IF(SUM('Test Sample Data'!J$3:J$98)&gt;10,IF(AND(ISNUMBER('Test Sample Data'!J1310),'Test Sample Data'!J1310&lt;$B$1,'Test Sample Data'!J1310&gt;0),'Test Sample Data'!J1310,$B$1),"")</f>
        <v/>
      </c>
      <c r="K1311" s="17" t="str">
        <f>IF(SUM('Test Sample Data'!K$3:K$98)&gt;10,IF(AND(ISNUMBER('Test Sample Data'!K1310),'Test Sample Data'!K1310&lt;$B$1,'Test Sample Data'!K1310&gt;0),'Test Sample Data'!K1310,$B$1),"")</f>
        <v/>
      </c>
      <c r="L1311" s="17" t="str">
        <f>IF(SUM('Test Sample Data'!L$3:L$98)&gt;10,IF(AND(ISNUMBER('Test Sample Data'!L1310),'Test Sample Data'!L1310&lt;$B$1,'Test Sample Data'!L1310&gt;0),'Test Sample Data'!L1310,$B$1),"")</f>
        <v/>
      </c>
      <c r="M1311" s="17" t="str">
        <f>IF(SUM('Test Sample Data'!M$3:M$98)&gt;10,IF(AND(ISNUMBER('Test Sample Data'!M1310),'Test Sample Data'!M1310&lt;$B$1,'Test Sample Data'!M1310&gt;0),'Test Sample Data'!M1310,$B$1),"")</f>
        <v/>
      </c>
      <c r="N1311" s="17" t="str">
        <f>'Gene Table'!E1310</f>
        <v>hsa-miR-4495</v>
      </c>
      <c r="O1311" s="17" t="str">
        <f>'Gene Table'!B1310</f>
        <v>G12</v>
      </c>
      <c r="P1311" s="17" t="str">
        <f>IF(SUM('Control Sample Data'!D$3:D$98)&gt;10,IF(AND(ISNUMBER('Control Sample Data'!D1310),'Control Sample Data'!D1310&lt;$B$1,'Control Sample Data'!D1310&gt;0),'Control Sample Data'!D1310,$B$1),"")</f>
        <v/>
      </c>
      <c r="Q1311" s="17" t="str">
        <f>IF(SUM('Control Sample Data'!E$3:E$98)&gt;10,IF(AND(ISNUMBER('Control Sample Data'!E1310),'Control Sample Data'!E1310&lt;$B$1,'Control Sample Data'!E1310&gt;0),'Control Sample Data'!E1310,$B$1),"")</f>
        <v/>
      </c>
      <c r="R1311" s="17" t="str">
        <f>IF(SUM('Control Sample Data'!F$3:F$98)&gt;10,IF(AND(ISNUMBER('Control Sample Data'!F1310),'Control Sample Data'!F1310&lt;$B$1,'Control Sample Data'!F1310&gt;0),'Control Sample Data'!F1310,$B$1),"")</f>
        <v/>
      </c>
      <c r="S1311" s="17" t="str">
        <f>IF(SUM('Control Sample Data'!G$3:G$98)&gt;10,IF(AND(ISNUMBER('Control Sample Data'!G1310),'Control Sample Data'!G1310&lt;$B$1,'Control Sample Data'!G1310&gt;0),'Control Sample Data'!G1310,$B$1),"")</f>
        <v/>
      </c>
      <c r="T1311" s="17" t="str">
        <f>IF(SUM('Control Sample Data'!H$3:H$98)&gt;10,IF(AND(ISNUMBER('Control Sample Data'!H1310),'Control Sample Data'!H1310&lt;$B$1,'Control Sample Data'!H1310&gt;0),'Control Sample Data'!H1310,$B$1),"")</f>
        <v/>
      </c>
      <c r="U1311" s="17" t="str">
        <f>IF(SUM('Control Sample Data'!I$3:I$98)&gt;10,IF(AND(ISNUMBER('Control Sample Data'!I1310),'Control Sample Data'!I1310&lt;$B$1,'Control Sample Data'!I1310&gt;0),'Control Sample Data'!I1310,$B$1),"")</f>
        <v/>
      </c>
      <c r="V1311" s="17" t="str">
        <f>IF(SUM('Control Sample Data'!J$3:J$98)&gt;10,IF(AND(ISNUMBER('Control Sample Data'!J1310),'Control Sample Data'!J1310&lt;$B$1,'Control Sample Data'!J1310&gt;0),'Control Sample Data'!J1310,$B$1),"")</f>
        <v/>
      </c>
      <c r="W1311" s="17" t="str">
        <f>IF(SUM('Control Sample Data'!K$3:K$98)&gt;10,IF(AND(ISNUMBER('Control Sample Data'!K1310),'Control Sample Data'!K1310&lt;$B$1,'Control Sample Data'!K1310&gt;0),'Control Sample Data'!K1310,$B$1),"")</f>
        <v/>
      </c>
      <c r="X1311" s="17" t="str">
        <f>IF(SUM('Control Sample Data'!L$3:L$98)&gt;10,IF(AND(ISNUMBER('Control Sample Data'!L1310),'Control Sample Data'!L1310&lt;$B$1,'Control Sample Data'!L1310&gt;0),'Control Sample Data'!L1310,$B$1),"")</f>
        <v/>
      </c>
      <c r="Y1311" s="17" t="str">
        <f>IF(SUM('Control Sample Data'!M$3:M$98)&gt;10,IF(AND(ISNUMBER('Control Sample Data'!M1310),'Control Sample Data'!M1310&lt;$B$1,'Control Sample Data'!M1310&gt;0),'Control Sample Data'!M1310,$B$1),"")</f>
        <v/>
      </c>
      <c r="AT1311" s="36" t="str">
        <f t="shared" si="875"/>
        <v/>
      </c>
      <c r="AU1311" s="36" t="str">
        <f t="shared" si="876"/>
        <v/>
      </c>
      <c r="AV1311" s="36" t="str">
        <f t="shared" si="877"/>
        <v/>
      </c>
      <c r="AW1311" s="36" t="str">
        <f t="shared" si="878"/>
        <v/>
      </c>
      <c r="AX1311" s="36" t="str">
        <f t="shared" si="879"/>
        <v/>
      </c>
      <c r="AY1311" s="36" t="str">
        <f t="shared" si="880"/>
        <v/>
      </c>
      <c r="AZ1311" s="36" t="str">
        <f t="shared" si="881"/>
        <v/>
      </c>
      <c r="BA1311" s="36" t="str">
        <f t="shared" si="882"/>
        <v/>
      </c>
      <c r="BB1311" s="36" t="str">
        <f t="shared" si="883"/>
        <v/>
      </c>
      <c r="BC1311" s="36" t="str">
        <f t="shared" si="884"/>
        <v/>
      </c>
      <c r="BD1311" s="36" t="str">
        <f t="shared" si="885"/>
        <v/>
      </c>
      <c r="BE1311" s="36" t="str">
        <f t="shared" si="886"/>
        <v/>
      </c>
      <c r="BF1311" s="36" t="str">
        <f t="shared" si="887"/>
        <v/>
      </c>
      <c r="BG1311" s="36" t="str">
        <f t="shared" si="888"/>
        <v/>
      </c>
      <c r="BH1311" s="36" t="str">
        <f t="shared" si="889"/>
        <v/>
      </c>
      <c r="BI1311" s="36" t="str">
        <f t="shared" si="890"/>
        <v/>
      </c>
      <c r="BJ1311" s="36" t="str">
        <f t="shared" si="891"/>
        <v/>
      </c>
      <c r="BK1311" s="36" t="str">
        <f t="shared" si="892"/>
        <v/>
      </c>
      <c r="BL1311" s="36" t="str">
        <f t="shared" si="893"/>
        <v/>
      </c>
      <c r="BM1311" s="36" t="str">
        <f t="shared" si="894"/>
        <v/>
      </c>
      <c r="BN1311" s="38" t="e">
        <f t="shared" si="853"/>
        <v>#DIV/0!</v>
      </c>
      <c r="BO1311" s="38" t="e">
        <f t="shared" si="854"/>
        <v>#DIV/0!</v>
      </c>
      <c r="BP1311" s="39" t="str">
        <f t="shared" si="855"/>
        <v/>
      </c>
      <c r="BQ1311" s="39" t="str">
        <f t="shared" si="856"/>
        <v/>
      </c>
      <c r="BR1311" s="39" t="str">
        <f t="shared" si="857"/>
        <v/>
      </c>
      <c r="BS1311" s="39" t="str">
        <f t="shared" si="858"/>
        <v/>
      </c>
      <c r="BT1311" s="39" t="str">
        <f t="shared" si="859"/>
        <v/>
      </c>
      <c r="BU1311" s="39" t="str">
        <f t="shared" si="860"/>
        <v/>
      </c>
      <c r="BV1311" s="39" t="str">
        <f t="shared" si="861"/>
        <v/>
      </c>
      <c r="BW1311" s="39" t="str">
        <f t="shared" si="862"/>
        <v/>
      </c>
      <c r="BX1311" s="39" t="str">
        <f t="shared" si="863"/>
        <v/>
      </c>
      <c r="BY1311" s="39" t="str">
        <f t="shared" si="864"/>
        <v/>
      </c>
      <c r="BZ1311" s="39" t="str">
        <f t="shared" si="865"/>
        <v/>
      </c>
      <c r="CA1311" s="39" t="str">
        <f t="shared" si="866"/>
        <v/>
      </c>
      <c r="CB1311" s="39" t="str">
        <f t="shared" si="867"/>
        <v/>
      </c>
      <c r="CC1311" s="39" t="str">
        <f t="shared" si="868"/>
        <v/>
      </c>
      <c r="CD1311" s="39" t="str">
        <f t="shared" si="869"/>
        <v/>
      </c>
      <c r="CE1311" s="39" t="str">
        <f t="shared" si="870"/>
        <v/>
      </c>
      <c r="CF1311" s="39" t="str">
        <f t="shared" si="871"/>
        <v/>
      </c>
      <c r="CG1311" s="39" t="str">
        <f t="shared" si="872"/>
        <v/>
      </c>
      <c r="CH1311" s="39" t="str">
        <f t="shared" si="873"/>
        <v/>
      </c>
      <c r="CI1311" s="39" t="str">
        <f t="shared" si="874"/>
        <v/>
      </c>
    </row>
    <row r="1312" spans="1:87">
      <c r="A1312" s="18"/>
      <c r="B1312" s="15" t="str">
        <f>'Gene Table'!E1311</f>
        <v>hsa-miR-378e</v>
      </c>
      <c r="C1312" s="15" t="str">
        <f>'Gene Table'!B1311</f>
        <v>G13</v>
      </c>
      <c r="D1312" s="16" t="str">
        <f>IF(SUM('Test Sample Data'!D$3:D$98)&gt;10,IF(AND(ISNUMBER('Test Sample Data'!D1311),'Test Sample Data'!D1311&lt;$B$1,'Test Sample Data'!D1311&gt;0),'Test Sample Data'!D1311,$B$1),"")</f>
        <v/>
      </c>
      <c r="E1312" s="17" t="str">
        <f>IF(SUM('Test Sample Data'!E$3:E$98)&gt;10,IF(AND(ISNUMBER('Test Sample Data'!E1311),'Test Sample Data'!E1311&lt;$B$1,'Test Sample Data'!E1311&gt;0),'Test Sample Data'!E1311,$B$1),"")</f>
        <v/>
      </c>
      <c r="F1312" s="17" t="str">
        <f>IF(SUM('Test Sample Data'!F$3:F$98)&gt;10,IF(AND(ISNUMBER('Test Sample Data'!F1311),'Test Sample Data'!F1311&lt;$B$1,'Test Sample Data'!F1311&gt;0),'Test Sample Data'!F1311,$B$1),"")</f>
        <v/>
      </c>
      <c r="G1312" s="17" t="str">
        <f>IF(SUM('Test Sample Data'!G$3:G$98)&gt;10,IF(AND(ISNUMBER('Test Sample Data'!G1311),'Test Sample Data'!G1311&lt;$B$1,'Test Sample Data'!G1311&gt;0),'Test Sample Data'!G1311,$B$1),"")</f>
        <v/>
      </c>
      <c r="H1312" s="17" t="str">
        <f>IF(SUM('Test Sample Data'!H$3:H$98)&gt;10,IF(AND(ISNUMBER('Test Sample Data'!H1311),'Test Sample Data'!H1311&lt;$B$1,'Test Sample Data'!H1311&gt;0),'Test Sample Data'!H1311,$B$1),"")</f>
        <v/>
      </c>
      <c r="I1312" s="17" t="str">
        <f>IF(SUM('Test Sample Data'!I$3:I$98)&gt;10,IF(AND(ISNUMBER('Test Sample Data'!I1311),'Test Sample Data'!I1311&lt;$B$1,'Test Sample Data'!I1311&gt;0),'Test Sample Data'!I1311,$B$1),"")</f>
        <v/>
      </c>
      <c r="J1312" s="17" t="str">
        <f>IF(SUM('Test Sample Data'!J$3:J$98)&gt;10,IF(AND(ISNUMBER('Test Sample Data'!J1311),'Test Sample Data'!J1311&lt;$B$1,'Test Sample Data'!J1311&gt;0),'Test Sample Data'!J1311,$B$1),"")</f>
        <v/>
      </c>
      <c r="K1312" s="17" t="str">
        <f>IF(SUM('Test Sample Data'!K$3:K$98)&gt;10,IF(AND(ISNUMBER('Test Sample Data'!K1311),'Test Sample Data'!K1311&lt;$B$1,'Test Sample Data'!K1311&gt;0),'Test Sample Data'!K1311,$B$1),"")</f>
        <v/>
      </c>
      <c r="L1312" s="17" t="str">
        <f>IF(SUM('Test Sample Data'!L$3:L$98)&gt;10,IF(AND(ISNUMBER('Test Sample Data'!L1311),'Test Sample Data'!L1311&lt;$B$1,'Test Sample Data'!L1311&gt;0),'Test Sample Data'!L1311,$B$1),"")</f>
        <v/>
      </c>
      <c r="M1312" s="17" t="str">
        <f>IF(SUM('Test Sample Data'!M$3:M$98)&gt;10,IF(AND(ISNUMBER('Test Sample Data'!M1311),'Test Sample Data'!M1311&lt;$B$1,'Test Sample Data'!M1311&gt;0),'Test Sample Data'!M1311,$B$1),"")</f>
        <v/>
      </c>
      <c r="N1312" s="17" t="str">
        <f>'Gene Table'!E1311</f>
        <v>hsa-miR-378e</v>
      </c>
      <c r="O1312" s="17" t="str">
        <f>'Gene Table'!B1311</f>
        <v>G13</v>
      </c>
      <c r="P1312" s="17" t="str">
        <f>IF(SUM('Control Sample Data'!D$3:D$98)&gt;10,IF(AND(ISNUMBER('Control Sample Data'!D1311),'Control Sample Data'!D1311&lt;$B$1,'Control Sample Data'!D1311&gt;0),'Control Sample Data'!D1311,$B$1),"")</f>
        <v/>
      </c>
      <c r="Q1312" s="17" t="str">
        <f>IF(SUM('Control Sample Data'!E$3:E$98)&gt;10,IF(AND(ISNUMBER('Control Sample Data'!E1311),'Control Sample Data'!E1311&lt;$B$1,'Control Sample Data'!E1311&gt;0),'Control Sample Data'!E1311,$B$1),"")</f>
        <v/>
      </c>
      <c r="R1312" s="17" t="str">
        <f>IF(SUM('Control Sample Data'!F$3:F$98)&gt;10,IF(AND(ISNUMBER('Control Sample Data'!F1311),'Control Sample Data'!F1311&lt;$B$1,'Control Sample Data'!F1311&gt;0),'Control Sample Data'!F1311,$B$1),"")</f>
        <v/>
      </c>
      <c r="S1312" s="17" t="str">
        <f>IF(SUM('Control Sample Data'!G$3:G$98)&gt;10,IF(AND(ISNUMBER('Control Sample Data'!G1311),'Control Sample Data'!G1311&lt;$B$1,'Control Sample Data'!G1311&gt;0),'Control Sample Data'!G1311,$B$1),"")</f>
        <v/>
      </c>
      <c r="T1312" s="17" t="str">
        <f>IF(SUM('Control Sample Data'!H$3:H$98)&gt;10,IF(AND(ISNUMBER('Control Sample Data'!H1311),'Control Sample Data'!H1311&lt;$B$1,'Control Sample Data'!H1311&gt;0),'Control Sample Data'!H1311,$B$1),"")</f>
        <v/>
      </c>
      <c r="U1312" s="17" t="str">
        <f>IF(SUM('Control Sample Data'!I$3:I$98)&gt;10,IF(AND(ISNUMBER('Control Sample Data'!I1311),'Control Sample Data'!I1311&lt;$B$1,'Control Sample Data'!I1311&gt;0),'Control Sample Data'!I1311,$B$1),"")</f>
        <v/>
      </c>
      <c r="V1312" s="17" t="str">
        <f>IF(SUM('Control Sample Data'!J$3:J$98)&gt;10,IF(AND(ISNUMBER('Control Sample Data'!J1311),'Control Sample Data'!J1311&lt;$B$1,'Control Sample Data'!J1311&gt;0),'Control Sample Data'!J1311,$B$1),"")</f>
        <v/>
      </c>
      <c r="W1312" s="17" t="str">
        <f>IF(SUM('Control Sample Data'!K$3:K$98)&gt;10,IF(AND(ISNUMBER('Control Sample Data'!K1311),'Control Sample Data'!K1311&lt;$B$1,'Control Sample Data'!K1311&gt;0),'Control Sample Data'!K1311,$B$1),"")</f>
        <v/>
      </c>
      <c r="X1312" s="17" t="str">
        <f>IF(SUM('Control Sample Data'!L$3:L$98)&gt;10,IF(AND(ISNUMBER('Control Sample Data'!L1311),'Control Sample Data'!L1311&lt;$B$1,'Control Sample Data'!L1311&gt;0),'Control Sample Data'!L1311,$B$1),"")</f>
        <v/>
      </c>
      <c r="Y1312" s="17" t="str">
        <f>IF(SUM('Control Sample Data'!M$3:M$98)&gt;10,IF(AND(ISNUMBER('Control Sample Data'!M1311),'Control Sample Data'!M1311&lt;$B$1,'Control Sample Data'!M1311&gt;0),'Control Sample Data'!M1311,$B$1),"")</f>
        <v/>
      </c>
      <c r="AT1312" s="36" t="str">
        <f t="shared" si="875"/>
        <v/>
      </c>
      <c r="AU1312" s="36" t="str">
        <f t="shared" si="876"/>
        <v/>
      </c>
      <c r="AV1312" s="36" t="str">
        <f t="shared" si="877"/>
        <v/>
      </c>
      <c r="AW1312" s="36" t="str">
        <f t="shared" si="878"/>
        <v/>
      </c>
      <c r="AX1312" s="36" t="str">
        <f t="shared" si="879"/>
        <v/>
      </c>
      <c r="AY1312" s="36" t="str">
        <f t="shared" si="880"/>
        <v/>
      </c>
      <c r="AZ1312" s="36" t="str">
        <f t="shared" si="881"/>
        <v/>
      </c>
      <c r="BA1312" s="36" t="str">
        <f t="shared" si="882"/>
        <v/>
      </c>
      <c r="BB1312" s="36" t="str">
        <f t="shared" si="883"/>
        <v/>
      </c>
      <c r="BC1312" s="36" t="str">
        <f t="shared" si="884"/>
        <v/>
      </c>
      <c r="BD1312" s="36" t="str">
        <f t="shared" si="885"/>
        <v/>
      </c>
      <c r="BE1312" s="36" t="str">
        <f t="shared" si="886"/>
        <v/>
      </c>
      <c r="BF1312" s="36" t="str">
        <f t="shared" si="887"/>
        <v/>
      </c>
      <c r="BG1312" s="36" t="str">
        <f t="shared" si="888"/>
        <v/>
      </c>
      <c r="BH1312" s="36" t="str">
        <f t="shared" si="889"/>
        <v/>
      </c>
      <c r="BI1312" s="36" t="str">
        <f t="shared" si="890"/>
        <v/>
      </c>
      <c r="BJ1312" s="36" t="str">
        <f t="shared" si="891"/>
        <v/>
      </c>
      <c r="BK1312" s="36" t="str">
        <f t="shared" si="892"/>
        <v/>
      </c>
      <c r="BL1312" s="36" t="str">
        <f t="shared" si="893"/>
        <v/>
      </c>
      <c r="BM1312" s="36" t="str">
        <f t="shared" si="894"/>
        <v/>
      </c>
      <c r="BN1312" s="38" t="e">
        <f t="shared" si="853"/>
        <v>#DIV/0!</v>
      </c>
      <c r="BO1312" s="38" t="e">
        <f t="shared" si="854"/>
        <v>#DIV/0!</v>
      </c>
      <c r="BP1312" s="39" t="str">
        <f t="shared" si="855"/>
        <v/>
      </c>
      <c r="BQ1312" s="39" t="str">
        <f t="shared" si="856"/>
        <v/>
      </c>
      <c r="BR1312" s="39" t="str">
        <f t="shared" si="857"/>
        <v/>
      </c>
      <c r="BS1312" s="39" t="str">
        <f t="shared" si="858"/>
        <v/>
      </c>
      <c r="BT1312" s="39" t="str">
        <f t="shared" si="859"/>
        <v/>
      </c>
      <c r="BU1312" s="39" t="str">
        <f t="shared" si="860"/>
        <v/>
      </c>
      <c r="BV1312" s="39" t="str">
        <f t="shared" si="861"/>
        <v/>
      </c>
      <c r="BW1312" s="39" t="str">
        <f t="shared" si="862"/>
        <v/>
      </c>
      <c r="BX1312" s="39" t="str">
        <f t="shared" si="863"/>
        <v/>
      </c>
      <c r="BY1312" s="39" t="str">
        <f t="shared" si="864"/>
        <v/>
      </c>
      <c r="BZ1312" s="39" t="str">
        <f t="shared" si="865"/>
        <v/>
      </c>
      <c r="CA1312" s="39" t="str">
        <f t="shared" si="866"/>
        <v/>
      </c>
      <c r="CB1312" s="39" t="str">
        <f t="shared" si="867"/>
        <v/>
      </c>
      <c r="CC1312" s="39" t="str">
        <f t="shared" si="868"/>
        <v/>
      </c>
      <c r="CD1312" s="39" t="str">
        <f t="shared" si="869"/>
        <v/>
      </c>
      <c r="CE1312" s="39" t="str">
        <f t="shared" si="870"/>
        <v/>
      </c>
      <c r="CF1312" s="39" t="str">
        <f t="shared" si="871"/>
        <v/>
      </c>
      <c r="CG1312" s="39" t="str">
        <f t="shared" si="872"/>
        <v/>
      </c>
      <c r="CH1312" s="39" t="str">
        <f t="shared" si="873"/>
        <v/>
      </c>
      <c r="CI1312" s="39" t="str">
        <f t="shared" si="874"/>
        <v/>
      </c>
    </row>
    <row r="1313" spans="1:87">
      <c r="A1313" s="18"/>
      <c r="B1313" s="15" t="str">
        <f>'Gene Table'!E1312</f>
        <v>hsa-miR-4496</v>
      </c>
      <c r="C1313" s="15" t="str">
        <f>'Gene Table'!B1312</f>
        <v>G14</v>
      </c>
      <c r="D1313" s="16" t="str">
        <f>IF(SUM('Test Sample Data'!D$3:D$98)&gt;10,IF(AND(ISNUMBER('Test Sample Data'!D1312),'Test Sample Data'!D1312&lt;$B$1,'Test Sample Data'!D1312&gt;0),'Test Sample Data'!D1312,$B$1),"")</f>
        <v/>
      </c>
      <c r="E1313" s="17" t="str">
        <f>IF(SUM('Test Sample Data'!E$3:E$98)&gt;10,IF(AND(ISNUMBER('Test Sample Data'!E1312),'Test Sample Data'!E1312&lt;$B$1,'Test Sample Data'!E1312&gt;0),'Test Sample Data'!E1312,$B$1),"")</f>
        <v/>
      </c>
      <c r="F1313" s="17" t="str">
        <f>IF(SUM('Test Sample Data'!F$3:F$98)&gt;10,IF(AND(ISNUMBER('Test Sample Data'!F1312),'Test Sample Data'!F1312&lt;$B$1,'Test Sample Data'!F1312&gt;0),'Test Sample Data'!F1312,$B$1),"")</f>
        <v/>
      </c>
      <c r="G1313" s="17" t="str">
        <f>IF(SUM('Test Sample Data'!G$3:G$98)&gt;10,IF(AND(ISNUMBER('Test Sample Data'!G1312),'Test Sample Data'!G1312&lt;$B$1,'Test Sample Data'!G1312&gt;0),'Test Sample Data'!G1312,$B$1),"")</f>
        <v/>
      </c>
      <c r="H1313" s="17" t="str">
        <f>IF(SUM('Test Sample Data'!H$3:H$98)&gt;10,IF(AND(ISNUMBER('Test Sample Data'!H1312),'Test Sample Data'!H1312&lt;$B$1,'Test Sample Data'!H1312&gt;0),'Test Sample Data'!H1312,$B$1),"")</f>
        <v/>
      </c>
      <c r="I1313" s="17" t="str">
        <f>IF(SUM('Test Sample Data'!I$3:I$98)&gt;10,IF(AND(ISNUMBER('Test Sample Data'!I1312),'Test Sample Data'!I1312&lt;$B$1,'Test Sample Data'!I1312&gt;0),'Test Sample Data'!I1312,$B$1),"")</f>
        <v/>
      </c>
      <c r="J1313" s="17" t="str">
        <f>IF(SUM('Test Sample Data'!J$3:J$98)&gt;10,IF(AND(ISNUMBER('Test Sample Data'!J1312),'Test Sample Data'!J1312&lt;$B$1,'Test Sample Data'!J1312&gt;0),'Test Sample Data'!J1312,$B$1),"")</f>
        <v/>
      </c>
      <c r="K1313" s="17" t="str">
        <f>IF(SUM('Test Sample Data'!K$3:K$98)&gt;10,IF(AND(ISNUMBER('Test Sample Data'!K1312),'Test Sample Data'!K1312&lt;$B$1,'Test Sample Data'!K1312&gt;0),'Test Sample Data'!K1312,$B$1),"")</f>
        <v/>
      </c>
      <c r="L1313" s="17" t="str">
        <f>IF(SUM('Test Sample Data'!L$3:L$98)&gt;10,IF(AND(ISNUMBER('Test Sample Data'!L1312),'Test Sample Data'!L1312&lt;$B$1,'Test Sample Data'!L1312&gt;0),'Test Sample Data'!L1312,$B$1),"")</f>
        <v/>
      </c>
      <c r="M1313" s="17" t="str">
        <f>IF(SUM('Test Sample Data'!M$3:M$98)&gt;10,IF(AND(ISNUMBER('Test Sample Data'!M1312),'Test Sample Data'!M1312&lt;$B$1,'Test Sample Data'!M1312&gt;0),'Test Sample Data'!M1312,$B$1),"")</f>
        <v/>
      </c>
      <c r="N1313" s="17" t="str">
        <f>'Gene Table'!E1312</f>
        <v>hsa-miR-4496</v>
      </c>
      <c r="O1313" s="17" t="str">
        <f>'Gene Table'!B1312</f>
        <v>G14</v>
      </c>
      <c r="P1313" s="17" t="str">
        <f>IF(SUM('Control Sample Data'!D$3:D$98)&gt;10,IF(AND(ISNUMBER('Control Sample Data'!D1312),'Control Sample Data'!D1312&lt;$B$1,'Control Sample Data'!D1312&gt;0),'Control Sample Data'!D1312,$B$1),"")</f>
        <v/>
      </c>
      <c r="Q1313" s="17" t="str">
        <f>IF(SUM('Control Sample Data'!E$3:E$98)&gt;10,IF(AND(ISNUMBER('Control Sample Data'!E1312),'Control Sample Data'!E1312&lt;$B$1,'Control Sample Data'!E1312&gt;0),'Control Sample Data'!E1312,$B$1),"")</f>
        <v/>
      </c>
      <c r="R1313" s="17" t="str">
        <f>IF(SUM('Control Sample Data'!F$3:F$98)&gt;10,IF(AND(ISNUMBER('Control Sample Data'!F1312),'Control Sample Data'!F1312&lt;$B$1,'Control Sample Data'!F1312&gt;0),'Control Sample Data'!F1312,$B$1),"")</f>
        <v/>
      </c>
      <c r="S1313" s="17" t="str">
        <f>IF(SUM('Control Sample Data'!G$3:G$98)&gt;10,IF(AND(ISNUMBER('Control Sample Data'!G1312),'Control Sample Data'!G1312&lt;$B$1,'Control Sample Data'!G1312&gt;0),'Control Sample Data'!G1312,$B$1),"")</f>
        <v/>
      </c>
      <c r="T1313" s="17" t="str">
        <f>IF(SUM('Control Sample Data'!H$3:H$98)&gt;10,IF(AND(ISNUMBER('Control Sample Data'!H1312),'Control Sample Data'!H1312&lt;$B$1,'Control Sample Data'!H1312&gt;0),'Control Sample Data'!H1312,$B$1),"")</f>
        <v/>
      </c>
      <c r="U1313" s="17" t="str">
        <f>IF(SUM('Control Sample Data'!I$3:I$98)&gt;10,IF(AND(ISNUMBER('Control Sample Data'!I1312),'Control Sample Data'!I1312&lt;$B$1,'Control Sample Data'!I1312&gt;0),'Control Sample Data'!I1312,$B$1),"")</f>
        <v/>
      </c>
      <c r="V1313" s="17" t="str">
        <f>IF(SUM('Control Sample Data'!J$3:J$98)&gt;10,IF(AND(ISNUMBER('Control Sample Data'!J1312),'Control Sample Data'!J1312&lt;$B$1,'Control Sample Data'!J1312&gt;0),'Control Sample Data'!J1312,$B$1),"")</f>
        <v/>
      </c>
      <c r="W1313" s="17" t="str">
        <f>IF(SUM('Control Sample Data'!K$3:K$98)&gt;10,IF(AND(ISNUMBER('Control Sample Data'!K1312),'Control Sample Data'!K1312&lt;$B$1,'Control Sample Data'!K1312&gt;0),'Control Sample Data'!K1312,$B$1),"")</f>
        <v/>
      </c>
      <c r="X1313" s="17" t="str">
        <f>IF(SUM('Control Sample Data'!L$3:L$98)&gt;10,IF(AND(ISNUMBER('Control Sample Data'!L1312),'Control Sample Data'!L1312&lt;$B$1,'Control Sample Data'!L1312&gt;0),'Control Sample Data'!L1312,$B$1),"")</f>
        <v/>
      </c>
      <c r="Y1313" s="17" t="str">
        <f>IF(SUM('Control Sample Data'!M$3:M$98)&gt;10,IF(AND(ISNUMBER('Control Sample Data'!M1312),'Control Sample Data'!M1312&lt;$B$1,'Control Sample Data'!M1312&gt;0),'Control Sample Data'!M1312,$B$1),"")</f>
        <v/>
      </c>
      <c r="AT1313" s="36" t="str">
        <f t="shared" si="875"/>
        <v/>
      </c>
      <c r="AU1313" s="36" t="str">
        <f t="shared" si="876"/>
        <v/>
      </c>
      <c r="AV1313" s="36" t="str">
        <f t="shared" si="877"/>
        <v/>
      </c>
      <c r="AW1313" s="36" t="str">
        <f t="shared" si="878"/>
        <v/>
      </c>
      <c r="AX1313" s="36" t="str">
        <f t="shared" si="879"/>
        <v/>
      </c>
      <c r="AY1313" s="36" t="str">
        <f t="shared" si="880"/>
        <v/>
      </c>
      <c r="AZ1313" s="36" t="str">
        <f t="shared" si="881"/>
        <v/>
      </c>
      <c r="BA1313" s="36" t="str">
        <f t="shared" si="882"/>
        <v/>
      </c>
      <c r="BB1313" s="36" t="str">
        <f t="shared" si="883"/>
        <v/>
      </c>
      <c r="BC1313" s="36" t="str">
        <f t="shared" si="884"/>
        <v/>
      </c>
      <c r="BD1313" s="36" t="str">
        <f t="shared" si="885"/>
        <v/>
      </c>
      <c r="BE1313" s="36" t="str">
        <f t="shared" si="886"/>
        <v/>
      </c>
      <c r="BF1313" s="36" t="str">
        <f t="shared" si="887"/>
        <v/>
      </c>
      <c r="BG1313" s="36" t="str">
        <f t="shared" si="888"/>
        <v/>
      </c>
      <c r="BH1313" s="36" t="str">
        <f t="shared" si="889"/>
        <v/>
      </c>
      <c r="BI1313" s="36" t="str">
        <f t="shared" si="890"/>
        <v/>
      </c>
      <c r="BJ1313" s="36" t="str">
        <f t="shared" si="891"/>
        <v/>
      </c>
      <c r="BK1313" s="36" t="str">
        <f t="shared" si="892"/>
        <v/>
      </c>
      <c r="BL1313" s="36" t="str">
        <f t="shared" si="893"/>
        <v/>
      </c>
      <c r="BM1313" s="36" t="str">
        <f t="shared" si="894"/>
        <v/>
      </c>
      <c r="BN1313" s="38" t="e">
        <f t="shared" si="853"/>
        <v>#DIV/0!</v>
      </c>
      <c r="BO1313" s="38" t="e">
        <f t="shared" si="854"/>
        <v>#DIV/0!</v>
      </c>
      <c r="BP1313" s="39" t="str">
        <f t="shared" si="855"/>
        <v/>
      </c>
      <c r="BQ1313" s="39" t="str">
        <f t="shared" si="856"/>
        <v/>
      </c>
      <c r="BR1313" s="39" t="str">
        <f t="shared" si="857"/>
        <v/>
      </c>
      <c r="BS1313" s="39" t="str">
        <f t="shared" si="858"/>
        <v/>
      </c>
      <c r="BT1313" s="39" t="str">
        <f t="shared" si="859"/>
        <v/>
      </c>
      <c r="BU1313" s="39" t="str">
        <f t="shared" si="860"/>
        <v/>
      </c>
      <c r="BV1313" s="39" t="str">
        <f t="shared" si="861"/>
        <v/>
      </c>
      <c r="BW1313" s="39" t="str">
        <f t="shared" si="862"/>
        <v/>
      </c>
      <c r="BX1313" s="39" t="str">
        <f t="shared" si="863"/>
        <v/>
      </c>
      <c r="BY1313" s="39" t="str">
        <f t="shared" si="864"/>
        <v/>
      </c>
      <c r="BZ1313" s="39" t="str">
        <f t="shared" si="865"/>
        <v/>
      </c>
      <c r="CA1313" s="39" t="str">
        <f t="shared" si="866"/>
        <v/>
      </c>
      <c r="CB1313" s="39" t="str">
        <f t="shared" si="867"/>
        <v/>
      </c>
      <c r="CC1313" s="39" t="str">
        <f t="shared" si="868"/>
        <v/>
      </c>
      <c r="CD1313" s="39" t="str">
        <f t="shared" si="869"/>
        <v/>
      </c>
      <c r="CE1313" s="39" t="str">
        <f t="shared" si="870"/>
        <v/>
      </c>
      <c r="CF1313" s="39" t="str">
        <f t="shared" si="871"/>
        <v/>
      </c>
      <c r="CG1313" s="39" t="str">
        <f t="shared" si="872"/>
        <v/>
      </c>
      <c r="CH1313" s="39" t="str">
        <f t="shared" si="873"/>
        <v/>
      </c>
      <c r="CI1313" s="39" t="str">
        <f t="shared" si="874"/>
        <v/>
      </c>
    </row>
    <row r="1314" spans="1:87">
      <c r="A1314" s="18"/>
      <c r="B1314" s="15" t="str">
        <f>'Gene Table'!E1313</f>
        <v>hsa-miR-548ab</v>
      </c>
      <c r="C1314" s="15" t="str">
        <f>'Gene Table'!B1313</f>
        <v>G15</v>
      </c>
      <c r="D1314" s="16" t="str">
        <f>IF(SUM('Test Sample Data'!D$3:D$98)&gt;10,IF(AND(ISNUMBER('Test Sample Data'!D1313),'Test Sample Data'!D1313&lt;$B$1,'Test Sample Data'!D1313&gt;0),'Test Sample Data'!D1313,$B$1),"")</f>
        <v/>
      </c>
      <c r="E1314" s="17" t="str">
        <f>IF(SUM('Test Sample Data'!E$3:E$98)&gt;10,IF(AND(ISNUMBER('Test Sample Data'!E1313),'Test Sample Data'!E1313&lt;$B$1,'Test Sample Data'!E1313&gt;0),'Test Sample Data'!E1313,$B$1),"")</f>
        <v/>
      </c>
      <c r="F1314" s="17" t="str">
        <f>IF(SUM('Test Sample Data'!F$3:F$98)&gt;10,IF(AND(ISNUMBER('Test Sample Data'!F1313),'Test Sample Data'!F1313&lt;$B$1,'Test Sample Data'!F1313&gt;0),'Test Sample Data'!F1313,$B$1),"")</f>
        <v/>
      </c>
      <c r="G1314" s="17" t="str">
        <f>IF(SUM('Test Sample Data'!G$3:G$98)&gt;10,IF(AND(ISNUMBER('Test Sample Data'!G1313),'Test Sample Data'!G1313&lt;$B$1,'Test Sample Data'!G1313&gt;0),'Test Sample Data'!G1313,$B$1),"")</f>
        <v/>
      </c>
      <c r="H1314" s="17" t="str">
        <f>IF(SUM('Test Sample Data'!H$3:H$98)&gt;10,IF(AND(ISNUMBER('Test Sample Data'!H1313),'Test Sample Data'!H1313&lt;$B$1,'Test Sample Data'!H1313&gt;0),'Test Sample Data'!H1313,$B$1),"")</f>
        <v/>
      </c>
      <c r="I1314" s="17" t="str">
        <f>IF(SUM('Test Sample Data'!I$3:I$98)&gt;10,IF(AND(ISNUMBER('Test Sample Data'!I1313),'Test Sample Data'!I1313&lt;$B$1,'Test Sample Data'!I1313&gt;0),'Test Sample Data'!I1313,$B$1),"")</f>
        <v/>
      </c>
      <c r="J1314" s="17" t="str">
        <f>IF(SUM('Test Sample Data'!J$3:J$98)&gt;10,IF(AND(ISNUMBER('Test Sample Data'!J1313),'Test Sample Data'!J1313&lt;$B$1,'Test Sample Data'!J1313&gt;0),'Test Sample Data'!J1313,$B$1),"")</f>
        <v/>
      </c>
      <c r="K1314" s="17" t="str">
        <f>IF(SUM('Test Sample Data'!K$3:K$98)&gt;10,IF(AND(ISNUMBER('Test Sample Data'!K1313),'Test Sample Data'!K1313&lt;$B$1,'Test Sample Data'!K1313&gt;0),'Test Sample Data'!K1313,$B$1),"")</f>
        <v/>
      </c>
      <c r="L1314" s="17" t="str">
        <f>IF(SUM('Test Sample Data'!L$3:L$98)&gt;10,IF(AND(ISNUMBER('Test Sample Data'!L1313),'Test Sample Data'!L1313&lt;$B$1,'Test Sample Data'!L1313&gt;0),'Test Sample Data'!L1313,$B$1),"")</f>
        <v/>
      </c>
      <c r="M1314" s="17" t="str">
        <f>IF(SUM('Test Sample Data'!M$3:M$98)&gt;10,IF(AND(ISNUMBER('Test Sample Data'!M1313),'Test Sample Data'!M1313&lt;$B$1,'Test Sample Data'!M1313&gt;0),'Test Sample Data'!M1313,$B$1),"")</f>
        <v/>
      </c>
      <c r="N1314" s="17" t="str">
        <f>'Gene Table'!E1313</f>
        <v>hsa-miR-548ab</v>
      </c>
      <c r="O1314" s="17" t="str">
        <f>'Gene Table'!B1313</f>
        <v>G15</v>
      </c>
      <c r="P1314" s="17" t="str">
        <f>IF(SUM('Control Sample Data'!D$3:D$98)&gt;10,IF(AND(ISNUMBER('Control Sample Data'!D1313),'Control Sample Data'!D1313&lt;$B$1,'Control Sample Data'!D1313&gt;0),'Control Sample Data'!D1313,$B$1),"")</f>
        <v/>
      </c>
      <c r="Q1314" s="17" t="str">
        <f>IF(SUM('Control Sample Data'!E$3:E$98)&gt;10,IF(AND(ISNUMBER('Control Sample Data'!E1313),'Control Sample Data'!E1313&lt;$B$1,'Control Sample Data'!E1313&gt;0),'Control Sample Data'!E1313,$B$1),"")</f>
        <v/>
      </c>
      <c r="R1314" s="17" t="str">
        <f>IF(SUM('Control Sample Data'!F$3:F$98)&gt;10,IF(AND(ISNUMBER('Control Sample Data'!F1313),'Control Sample Data'!F1313&lt;$B$1,'Control Sample Data'!F1313&gt;0),'Control Sample Data'!F1313,$B$1),"")</f>
        <v/>
      </c>
      <c r="S1314" s="17" t="str">
        <f>IF(SUM('Control Sample Data'!G$3:G$98)&gt;10,IF(AND(ISNUMBER('Control Sample Data'!G1313),'Control Sample Data'!G1313&lt;$B$1,'Control Sample Data'!G1313&gt;0),'Control Sample Data'!G1313,$B$1),"")</f>
        <v/>
      </c>
      <c r="T1314" s="17" t="str">
        <f>IF(SUM('Control Sample Data'!H$3:H$98)&gt;10,IF(AND(ISNUMBER('Control Sample Data'!H1313),'Control Sample Data'!H1313&lt;$B$1,'Control Sample Data'!H1313&gt;0),'Control Sample Data'!H1313,$B$1),"")</f>
        <v/>
      </c>
      <c r="U1314" s="17" t="str">
        <f>IF(SUM('Control Sample Data'!I$3:I$98)&gt;10,IF(AND(ISNUMBER('Control Sample Data'!I1313),'Control Sample Data'!I1313&lt;$B$1,'Control Sample Data'!I1313&gt;0),'Control Sample Data'!I1313,$B$1),"")</f>
        <v/>
      </c>
      <c r="V1314" s="17" t="str">
        <f>IF(SUM('Control Sample Data'!J$3:J$98)&gt;10,IF(AND(ISNUMBER('Control Sample Data'!J1313),'Control Sample Data'!J1313&lt;$B$1,'Control Sample Data'!J1313&gt;0),'Control Sample Data'!J1313,$B$1),"")</f>
        <v/>
      </c>
      <c r="W1314" s="17" t="str">
        <f>IF(SUM('Control Sample Data'!K$3:K$98)&gt;10,IF(AND(ISNUMBER('Control Sample Data'!K1313),'Control Sample Data'!K1313&lt;$B$1,'Control Sample Data'!K1313&gt;0),'Control Sample Data'!K1313,$B$1),"")</f>
        <v/>
      </c>
      <c r="X1314" s="17" t="str">
        <f>IF(SUM('Control Sample Data'!L$3:L$98)&gt;10,IF(AND(ISNUMBER('Control Sample Data'!L1313),'Control Sample Data'!L1313&lt;$B$1,'Control Sample Data'!L1313&gt;0),'Control Sample Data'!L1313,$B$1),"")</f>
        <v/>
      </c>
      <c r="Y1314" s="17" t="str">
        <f>IF(SUM('Control Sample Data'!M$3:M$98)&gt;10,IF(AND(ISNUMBER('Control Sample Data'!M1313),'Control Sample Data'!M1313&lt;$B$1,'Control Sample Data'!M1313&gt;0),'Control Sample Data'!M1313,$B$1),"")</f>
        <v/>
      </c>
      <c r="AT1314" s="36" t="str">
        <f t="shared" si="875"/>
        <v/>
      </c>
      <c r="AU1314" s="36" t="str">
        <f t="shared" si="876"/>
        <v/>
      </c>
      <c r="AV1314" s="36" t="str">
        <f t="shared" si="877"/>
        <v/>
      </c>
      <c r="AW1314" s="36" t="str">
        <f t="shared" si="878"/>
        <v/>
      </c>
      <c r="AX1314" s="36" t="str">
        <f t="shared" si="879"/>
        <v/>
      </c>
      <c r="AY1314" s="36" t="str">
        <f t="shared" si="880"/>
        <v/>
      </c>
      <c r="AZ1314" s="36" t="str">
        <f t="shared" si="881"/>
        <v/>
      </c>
      <c r="BA1314" s="36" t="str">
        <f t="shared" si="882"/>
        <v/>
      </c>
      <c r="BB1314" s="36" t="str">
        <f t="shared" si="883"/>
        <v/>
      </c>
      <c r="BC1314" s="36" t="str">
        <f t="shared" si="884"/>
        <v/>
      </c>
      <c r="BD1314" s="36" t="str">
        <f t="shared" si="885"/>
        <v/>
      </c>
      <c r="BE1314" s="36" t="str">
        <f t="shared" si="886"/>
        <v/>
      </c>
      <c r="BF1314" s="36" t="str">
        <f t="shared" si="887"/>
        <v/>
      </c>
      <c r="BG1314" s="36" t="str">
        <f t="shared" si="888"/>
        <v/>
      </c>
      <c r="BH1314" s="36" t="str">
        <f t="shared" si="889"/>
        <v/>
      </c>
      <c r="BI1314" s="36" t="str">
        <f t="shared" si="890"/>
        <v/>
      </c>
      <c r="BJ1314" s="36" t="str">
        <f t="shared" si="891"/>
        <v/>
      </c>
      <c r="BK1314" s="36" t="str">
        <f t="shared" si="892"/>
        <v/>
      </c>
      <c r="BL1314" s="36" t="str">
        <f t="shared" si="893"/>
        <v/>
      </c>
      <c r="BM1314" s="36" t="str">
        <f t="shared" si="894"/>
        <v/>
      </c>
      <c r="BN1314" s="38" t="e">
        <f t="shared" si="853"/>
        <v>#DIV/0!</v>
      </c>
      <c r="BO1314" s="38" t="e">
        <f t="shared" si="854"/>
        <v>#DIV/0!</v>
      </c>
      <c r="BP1314" s="39" t="str">
        <f t="shared" si="855"/>
        <v/>
      </c>
      <c r="BQ1314" s="39" t="str">
        <f t="shared" si="856"/>
        <v/>
      </c>
      <c r="BR1314" s="39" t="str">
        <f t="shared" si="857"/>
        <v/>
      </c>
      <c r="BS1314" s="39" t="str">
        <f t="shared" si="858"/>
        <v/>
      </c>
      <c r="BT1314" s="39" t="str">
        <f t="shared" si="859"/>
        <v/>
      </c>
      <c r="BU1314" s="39" t="str">
        <f t="shared" si="860"/>
        <v/>
      </c>
      <c r="BV1314" s="39" t="str">
        <f t="shared" si="861"/>
        <v/>
      </c>
      <c r="BW1314" s="39" t="str">
        <f t="shared" si="862"/>
        <v/>
      </c>
      <c r="BX1314" s="39" t="str">
        <f t="shared" si="863"/>
        <v/>
      </c>
      <c r="BY1314" s="39" t="str">
        <f t="shared" si="864"/>
        <v/>
      </c>
      <c r="BZ1314" s="39" t="str">
        <f t="shared" si="865"/>
        <v/>
      </c>
      <c r="CA1314" s="39" t="str">
        <f t="shared" si="866"/>
        <v/>
      </c>
      <c r="CB1314" s="39" t="str">
        <f t="shared" si="867"/>
        <v/>
      </c>
      <c r="CC1314" s="39" t="str">
        <f t="shared" si="868"/>
        <v/>
      </c>
      <c r="CD1314" s="39" t="str">
        <f t="shared" si="869"/>
        <v/>
      </c>
      <c r="CE1314" s="39" t="str">
        <f t="shared" si="870"/>
        <v/>
      </c>
      <c r="CF1314" s="39" t="str">
        <f t="shared" si="871"/>
        <v/>
      </c>
      <c r="CG1314" s="39" t="str">
        <f t="shared" si="872"/>
        <v/>
      </c>
      <c r="CH1314" s="39" t="str">
        <f t="shared" si="873"/>
        <v/>
      </c>
      <c r="CI1314" s="39" t="str">
        <f t="shared" si="874"/>
        <v/>
      </c>
    </row>
    <row r="1315" spans="1:87">
      <c r="A1315" s="18"/>
      <c r="B1315" s="15" t="str">
        <f>'Gene Table'!E1314</f>
        <v>hsa-miR-4497</v>
      </c>
      <c r="C1315" s="15" t="str">
        <f>'Gene Table'!B1314</f>
        <v>G16</v>
      </c>
      <c r="D1315" s="16" t="str">
        <f>IF(SUM('Test Sample Data'!D$3:D$98)&gt;10,IF(AND(ISNUMBER('Test Sample Data'!D1314),'Test Sample Data'!D1314&lt;$B$1,'Test Sample Data'!D1314&gt;0),'Test Sample Data'!D1314,$B$1),"")</f>
        <v/>
      </c>
      <c r="E1315" s="17" t="str">
        <f>IF(SUM('Test Sample Data'!E$3:E$98)&gt;10,IF(AND(ISNUMBER('Test Sample Data'!E1314),'Test Sample Data'!E1314&lt;$B$1,'Test Sample Data'!E1314&gt;0),'Test Sample Data'!E1314,$B$1),"")</f>
        <v/>
      </c>
      <c r="F1315" s="17" t="str">
        <f>IF(SUM('Test Sample Data'!F$3:F$98)&gt;10,IF(AND(ISNUMBER('Test Sample Data'!F1314),'Test Sample Data'!F1314&lt;$B$1,'Test Sample Data'!F1314&gt;0),'Test Sample Data'!F1314,$B$1),"")</f>
        <v/>
      </c>
      <c r="G1315" s="17" t="str">
        <f>IF(SUM('Test Sample Data'!G$3:G$98)&gt;10,IF(AND(ISNUMBER('Test Sample Data'!G1314),'Test Sample Data'!G1314&lt;$B$1,'Test Sample Data'!G1314&gt;0),'Test Sample Data'!G1314,$B$1),"")</f>
        <v/>
      </c>
      <c r="H1315" s="17" t="str">
        <f>IF(SUM('Test Sample Data'!H$3:H$98)&gt;10,IF(AND(ISNUMBER('Test Sample Data'!H1314),'Test Sample Data'!H1314&lt;$B$1,'Test Sample Data'!H1314&gt;0),'Test Sample Data'!H1314,$B$1),"")</f>
        <v/>
      </c>
      <c r="I1315" s="17" t="str">
        <f>IF(SUM('Test Sample Data'!I$3:I$98)&gt;10,IF(AND(ISNUMBER('Test Sample Data'!I1314),'Test Sample Data'!I1314&lt;$B$1,'Test Sample Data'!I1314&gt;0),'Test Sample Data'!I1314,$B$1),"")</f>
        <v/>
      </c>
      <c r="J1315" s="17" t="str">
        <f>IF(SUM('Test Sample Data'!J$3:J$98)&gt;10,IF(AND(ISNUMBER('Test Sample Data'!J1314),'Test Sample Data'!J1314&lt;$B$1,'Test Sample Data'!J1314&gt;0),'Test Sample Data'!J1314,$B$1),"")</f>
        <v/>
      </c>
      <c r="K1315" s="17" t="str">
        <f>IF(SUM('Test Sample Data'!K$3:K$98)&gt;10,IF(AND(ISNUMBER('Test Sample Data'!K1314),'Test Sample Data'!K1314&lt;$B$1,'Test Sample Data'!K1314&gt;0),'Test Sample Data'!K1314,$B$1),"")</f>
        <v/>
      </c>
      <c r="L1315" s="17" t="str">
        <f>IF(SUM('Test Sample Data'!L$3:L$98)&gt;10,IF(AND(ISNUMBER('Test Sample Data'!L1314),'Test Sample Data'!L1314&lt;$B$1,'Test Sample Data'!L1314&gt;0),'Test Sample Data'!L1314,$B$1),"")</f>
        <v/>
      </c>
      <c r="M1315" s="17" t="str">
        <f>IF(SUM('Test Sample Data'!M$3:M$98)&gt;10,IF(AND(ISNUMBER('Test Sample Data'!M1314),'Test Sample Data'!M1314&lt;$B$1,'Test Sample Data'!M1314&gt;0),'Test Sample Data'!M1314,$B$1),"")</f>
        <v/>
      </c>
      <c r="N1315" s="17" t="str">
        <f>'Gene Table'!E1314</f>
        <v>hsa-miR-4497</v>
      </c>
      <c r="O1315" s="17" t="str">
        <f>'Gene Table'!B1314</f>
        <v>G16</v>
      </c>
      <c r="P1315" s="17" t="str">
        <f>IF(SUM('Control Sample Data'!D$3:D$98)&gt;10,IF(AND(ISNUMBER('Control Sample Data'!D1314),'Control Sample Data'!D1314&lt;$B$1,'Control Sample Data'!D1314&gt;0),'Control Sample Data'!D1314,$B$1),"")</f>
        <v/>
      </c>
      <c r="Q1315" s="17" t="str">
        <f>IF(SUM('Control Sample Data'!E$3:E$98)&gt;10,IF(AND(ISNUMBER('Control Sample Data'!E1314),'Control Sample Data'!E1314&lt;$B$1,'Control Sample Data'!E1314&gt;0),'Control Sample Data'!E1314,$B$1),"")</f>
        <v/>
      </c>
      <c r="R1315" s="17" t="str">
        <f>IF(SUM('Control Sample Data'!F$3:F$98)&gt;10,IF(AND(ISNUMBER('Control Sample Data'!F1314),'Control Sample Data'!F1314&lt;$B$1,'Control Sample Data'!F1314&gt;0),'Control Sample Data'!F1314,$B$1),"")</f>
        <v/>
      </c>
      <c r="S1315" s="17" t="str">
        <f>IF(SUM('Control Sample Data'!G$3:G$98)&gt;10,IF(AND(ISNUMBER('Control Sample Data'!G1314),'Control Sample Data'!G1314&lt;$B$1,'Control Sample Data'!G1314&gt;0),'Control Sample Data'!G1314,$B$1),"")</f>
        <v/>
      </c>
      <c r="T1315" s="17" t="str">
        <f>IF(SUM('Control Sample Data'!H$3:H$98)&gt;10,IF(AND(ISNUMBER('Control Sample Data'!H1314),'Control Sample Data'!H1314&lt;$B$1,'Control Sample Data'!H1314&gt;0),'Control Sample Data'!H1314,$B$1),"")</f>
        <v/>
      </c>
      <c r="U1315" s="17" t="str">
        <f>IF(SUM('Control Sample Data'!I$3:I$98)&gt;10,IF(AND(ISNUMBER('Control Sample Data'!I1314),'Control Sample Data'!I1314&lt;$B$1,'Control Sample Data'!I1314&gt;0),'Control Sample Data'!I1314,$B$1),"")</f>
        <v/>
      </c>
      <c r="V1315" s="17" t="str">
        <f>IF(SUM('Control Sample Data'!J$3:J$98)&gt;10,IF(AND(ISNUMBER('Control Sample Data'!J1314),'Control Sample Data'!J1314&lt;$B$1,'Control Sample Data'!J1314&gt;0),'Control Sample Data'!J1314,$B$1),"")</f>
        <v/>
      </c>
      <c r="W1315" s="17" t="str">
        <f>IF(SUM('Control Sample Data'!K$3:K$98)&gt;10,IF(AND(ISNUMBER('Control Sample Data'!K1314),'Control Sample Data'!K1314&lt;$B$1,'Control Sample Data'!K1314&gt;0),'Control Sample Data'!K1314,$B$1),"")</f>
        <v/>
      </c>
      <c r="X1315" s="17" t="str">
        <f>IF(SUM('Control Sample Data'!L$3:L$98)&gt;10,IF(AND(ISNUMBER('Control Sample Data'!L1314),'Control Sample Data'!L1314&lt;$B$1,'Control Sample Data'!L1314&gt;0),'Control Sample Data'!L1314,$B$1),"")</f>
        <v/>
      </c>
      <c r="Y1315" s="17" t="str">
        <f>IF(SUM('Control Sample Data'!M$3:M$98)&gt;10,IF(AND(ISNUMBER('Control Sample Data'!M1314),'Control Sample Data'!M1314&lt;$B$1,'Control Sample Data'!M1314&gt;0),'Control Sample Data'!M1314,$B$1),"")</f>
        <v/>
      </c>
      <c r="AT1315" s="36" t="str">
        <f t="shared" si="875"/>
        <v/>
      </c>
      <c r="AU1315" s="36" t="str">
        <f t="shared" si="876"/>
        <v/>
      </c>
      <c r="AV1315" s="36" t="str">
        <f t="shared" si="877"/>
        <v/>
      </c>
      <c r="AW1315" s="36" t="str">
        <f t="shared" si="878"/>
        <v/>
      </c>
      <c r="AX1315" s="36" t="str">
        <f t="shared" si="879"/>
        <v/>
      </c>
      <c r="AY1315" s="36" t="str">
        <f t="shared" si="880"/>
        <v/>
      </c>
      <c r="AZ1315" s="36" t="str">
        <f t="shared" si="881"/>
        <v/>
      </c>
      <c r="BA1315" s="36" t="str">
        <f t="shared" si="882"/>
        <v/>
      </c>
      <c r="BB1315" s="36" t="str">
        <f t="shared" si="883"/>
        <v/>
      </c>
      <c r="BC1315" s="36" t="str">
        <f t="shared" si="884"/>
        <v/>
      </c>
      <c r="BD1315" s="36" t="str">
        <f t="shared" si="885"/>
        <v/>
      </c>
      <c r="BE1315" s="36" t="str">
        <f t="shared" si="886"/>
        <v/>
      </c>
      <c r="BF1315" s="36" t="str">
        <f t="shared" si="887"/>
        <v/>
      </c>
      <c r="BG1315" s="36" t="str">
        <f t="shared" si="888"/>
        <v/>
      </c>
      <c r="BH1315" s="36" t="str">
        <f t="shared" si="889"/>
        <v/>
      </c>
      <c r="BI1315" s="36" t="str">
        <f t="shared" si="890"/>
        <v/>
      </c>
      <c r="BJ1315" s="36" t="str">
        <f t="shared" si="891"/>
        <v/>
      </c>
      <c r="BK1315" s="36" t="str">
        <f t="shared" si="892"/>
        <v/>
      </c>
      <c r="BL1315" s="36" t="str">
        <f t="shared" si="893"/>
        <v/>
      </c>
      <c r="BM1315" s="36" t="str">
        <f t="shared" si="894"/>
        <v/>
      </c>
      <c r="BN1315" s="38" t="e">
        <f t="shared" si="853"/>
        <v>#DIV/0!</v>
      </c>
      <c r="BO1315" s="38" t="e">
        <f t="shared" si="854"/>
        <v>#DIV/0!</v>
      </c>
      <c r="BP1315" s="39" t="str">
        <f t="shared" si="855"/>
        <v/>
      </c>
      <c r="BQ1315" s="39" t="str">
        <f t="shared" si="856"/>
        <v/>
      </c>
      <c r="BR1315" s="39" t="str">
        <f t="shared" si="857"/>
        <v/>
      </c>
      <c r="BS1315" s="39" t="str">
        <f t="shared" si="858"/>
        <v/>
      </c>
      <c r="BT1315" s="39" t="str">
        <f t="shared" si="859"/>
        <v/>
      </c>
      <c r="BU1315" s="39" t="str">
        <f t="shared" si="860"/>
        <v/>
      </c>
      <c r="BV1315" s="39" t="str">
        <f t="shared" si="861"/>
        <v/>
      </c>
      <c r="BW1315" s="39" t="str">
        <f t="shared" si="862"/>
        <v/>
      </c>
      <c r="BX1315" s="39" t="str">
        <f t="shared" si="863"/>
        <v/>
      </c>
      <c r="BY1315" s="39" t="str">
        <f t="shared" si="864"/>
        <v/>
      </c>
      <c r="BZ1315" s="39" t="str">
        <f t="shared" si="865"/>
        <v/>
      </c>
      <c r="CA1315" s="39" t="str">
        <f t="shared" si="866"/>
        <v/>
      </c>
      <c r="CB1315" s="39" t="str">
        <f t="shared" si="867"/>
        <v/>
      </c>
      <c r="CC1315" s="39" t="str">
        <f t="shared" si="868"/>
        <v/>
      </c>
      <c r="CD1315" s="39" t="str">
        <f t="shared" si="869"/>
        <v/>
      </c>
      <c r="CE1315" s="39" t="str">
        <f t="shared" si="870"/>
        <v/>
      </c>
      <c r="CF1315" s="39" t="str">
        <f t="shared" si="871"/>
        <v/>
      </c>
      <c r="CG1315" s="39" t="str">
        <f t="shared" si="872"/>
        <v/>
      </c>
      <c r="CH1315" s="39" t="str">
        <f t="shared" si="873"/>
        <v/>
      </c>
      <c r="CI1315" s="39" t="str">
        <f t="shared" si="874"/>
        <v/>
      </c>
    </row>
    <row r="1316" spans="1:87">
      <c r="A1316" s="18"/>
      <c r="B1316" s="15" t="str">
        <f>'Gene Table'!E1315</f>
        <v>hsa-miR-4417</v>
      </c>
      <c r="C1316" s="15" t="str">
        <f>'Gene Table'!B1315</f>
        <v>G17</v>
      </c>
      <c r="D1316" s="16" t="str">
        <f>IF(SUM('Test Sample Data'!D$3:D$98)&gt;10,IF(AND(ISNUMBER('Test Sample Data'!D1315),'Test Sample Data'!D1315&lt;$B$1,'Test Sample Data'!D1315&gt;0),'Test Sample Data'!D1315,$B$1),"")</f>
        <v/>
      </c>
      <c r="E1316" s="17" t="str">
        <f>IF(SUM('Test Sample Data'!E$3:E$98)&gt;10,IF(AND(ISNUMBER('Test Sample Data'!E1315),'Test Sample Data'!E1315&lt;$B$1,'Test Sample Data'!E1315&gt;0),'Test Sample Data'!E1315,$B$1),"")</f>
        <v/>
      </c>
      <c r="F1316" s="17" t="str">
        <f>IF(SUM('Test Sample Data'!F$3:F$98)&gt;10,IF(AND(ISNUMBER('Test Sample Data'!F1315),'Test Sample Data'!F1315&lt;$B$1,'Test Sample Data'!F1315&gt;0),'Test Sample Data'!F1315,$B$1),"")</f>
        <v/>
      </c>
      <c r="G1316" s="17" t="str">
        <f>IF(SUM('Test Sample Data'!G$3:G$98)&gt;10,IF(AND(ISNUMBER('Test Sample Data'!G1315),'Test Sample Data'!G1315&lt;$B$1,'Test Sample Data'!G1315&gt;0),'Test Sample Data'!G1315,$B$1),"")</f>
        <v/>
      </c>
      <c r="H1316" s="17" t="str">
        <f>IF(SUM('Test Sample Data'!H$3:H$98)&gt;10,IF(AND(ISNUMBER('Test Sample Data'!H1315),'Test Sample Data'!H1315&lt;$B$1,'Test Sample Data'!H1315&gt;0),'Test Sample Data'!H1315,$B$1),"")</f>
        <v/>
      </c>
      <c r="I1316" s="17" t="str">
        <f>IF(SUM('Test Sample Data'!I$3:I$98)&gt;10,IF(AND(ISNUMBER('Test Sample Data'!I1315),'Test Sample Data'!I1315&lt;$B$1,'Test Sample Data'!I1315&gt;0),'Test Sample Data'!I1315,$B$1),"")</f>
        <v/>
      </c>
      <c r="J1316" s="17" t="str">
        <f>IF(SUM('Test Sample Data'!J$3:J$98)&gt;10,IF(AND(ISNUMBER('Test Sample Data'!J1315),'Test Sample Data'!J1315&lt;$B$1,'Test Sample Data'!J1315&gt;0),'Test Sample Data'!J1315,$B$1),"")</f>
        <v/>
      </c>
      <c r="K1316" s="17" t="str">
        <f>IF(SUM('Test Sample Data'!K$3:K$98)&gt;10,IF(AND(ISNUMBER('Test Sample Data'!K1315),'Test Sample Data'!K1315&lt;$B$1,'Test Sample Data'!K1315&gt;0),'Test Sample Data'!K1315,$B$1),"")</f>
        <v/>
      </c>
      <c r="L1316" s="17" t="str">
        <f>IF(SUM('Test Sample Data'!L$3:L$98)&gt;10,IF(AND(ISNUMBER('Test Sample Data'!L1315),'Test Sample Data'!L1315&lt;$B$1,'Test Sample Data'!L1315&gt;0),'Test Sample Data'!L1315,$B$1),"")</f>
        <v/>
      </c>
      <c r="M1316" s="17" t="str">
        <f>IF(SUM('Test Sample Data'!M$3:M$98)&gt;10,IF(AND(ISNUMBER('Test Sample Data'!M1315),'Test Sample Data'!M1315&lt;$B$1,'Test Sample Data'!M1315&gt;0),'Test Sample Data'!M1315,$B$1),"")</f>
        <v/>
      </c>
      <c r="N1316" s="17" t="str">
        <f>'Gene Table'!E1315</f>
        <v>hsa-miR-4417</v>
      </c>
      <c r="O1316" s="17" t="str">
        <f>'Gene Table'!B1315</f>
        <v>G17</v>
      </c>
      <c r="P1316" s="17" t="str">
        <f>IF(SUM('Control Sample Data'!D$3:D$98)&gt;10,IF(AND(ISNUMBER('Control Sample Data'!D1315),'Control Sample Data'!D1315&lt;$B$1,'Control Sample Data'!D1315&gt;0),'Control Sample Data'!D1315,$B$1),"")</f>
        <v/>
      </c>
      <c r="Q1316" s="17" t="str">
        <f>IF(SUM('Control Sample Data'!E$3:E$98)&gt;10,IF(AND(ISNUMBER('Control Sample Data'!E1315),'Control Sample Data'!E1315&lt;$B$1,'Control Sample Data'!E1315&gt;0),'Control Sample Data'!E1315,$B$1),"")</f>
        <v/>
      </c>
      <c r="R1316" s="17" t="str">
        <f>IF(SUM('Control Sample Data'!F$3:F$98)&gt;10,IF(AND(ISNUMBER('Control Sample Data'!F1315),'Control Sample Data'!F1315&lt;$B$1,'Control Sample Data'!F1315&gt;0),'Control Sample Data'!F1315,$B$1),"")</f>
        <v/>
      </c>
      <c r="S1316" s="17" t="str">
        <f>IF(SUM('Control Sample Data'!G$3:G$98)&gt;10,IF(AND(ISNUMBER('Control Sample Data'!G1315),'Control Sample Data'!G1315&lt;$B$1,'Control Sample Data'!G1315&gt;0),'Control Sample Data'!G1315,$B$1),"")</f>
        <v/>
      </c>
      <c r="T1316" s="17" t="str">
        <f>IF(SUM('Control Sample Data'!H$3:H$98)&gt;10,IF(AND(ISNUMBER('Control Sample Data'!H1315),'Control Sample Data'!H1315&lt;$B$1,'Control Sample Data'!H1315&gt;0),'Control Sample Data'!H1315,$B$1),"")</f>
        <v/>
      </c>
      <c r="U1316" s="17" t="str">
        <f>IF(SUM('Control Sample Data'!I$3:I$98)&gt;10,IF(AND(ISNUMBER('Control Sample Data'!I1315),'Control Sample Data'!I1315&lt;$B$1,'Control Sample Data'!I1315&gt;0),'Control Sample Data'!I1315,$B$1),"")</f>
        <v/>
      </c>
      <c r="V1316" s="17" t="str">
        <f>IF(SUM('Control Sample Data'!J$3:J$98)&gt;10,IF(AND(ISNUMBER('Control Sample Data'!J1315),'Control Sample Data'!J1315&lt;$B$1,'Control Sample Data'!J1315&gt;0),'Control Sample Data'!J1315,$B$1),"")</f>
        <v/>
      </c>
      <c r="W1316" s="17" t="str">
        <f>IF(SUM('Control Sample Data'!K$3:K$98)&gt;10,IF(AND(ISNUMBER('Control Sample Data'!K1315),'Control Sample Data'!K1315&lt;$B$1,'Control Sample Data'!K1315&gt;0),'Control Sample Data'!K1315,$B$1),"")</f>
        <v/>
      </c>
      <c r="X1316" s="17" t="str">
        <f>IF(SUM('Control Sample Data'!L$3:L$98)&gt;10,IF(AND(ISNUMBER('Control Sample Data'!L1315),'Control Sample Data'!L1315&lt;$B$1,'Control Sample Data'!L1315&gt;0),'Control Sample Data'!L1315,$B$1),"")</f>
        <v/>
      </c>
      <c r="Y1316" s="17" t="str">
        <f>IF(SUM('Control Sample Data'!M$3:M$98)&gt;10,IF(AND(ISNUMBER('Control Sample Data'!M1315),'Control Sample Data'!M1315&lt;$B$1,'Control Sample Data'!M1315&gt;0),'Control Sample Data'!M1315,$B$1),"")</f>
        <v/>
      </c>
      <c r="AT1316" s="36" t="str">
        <f t="shared" si="875"/>
        <v/>
      </c>
      <c r="AU1316" s="36" t="str">
        <f t="shared" si="876"/>
        <v/>
      </c>
      <c r="AV1316" s="36" t="str">
        <f t="shared" si="877"/>
        <v/>
      </c>
      <c r="AW1316" s="36" t="str">
        <f t="shared" si="878"/>
        <v/>
      </c>
      <c r="AX1316" s="36" t="str">
        <f t="shared" si="879"/>
        <v/>
      </c>
      <c r="AY1316" s="36" t="str">
        <f t="shared" si="880"/>
        <v/>
      </c>
      <c r="AZ1316" s="36" t="str">
        <f t="shared" si="881"/>
        <v/>
      </c>
      <c r="BA1316" s="36" t="str">
        <f t="shared" si="882"/>
        <v/>
      </c>
      <c r="BB1316" s="36" t="str">
        <f t="shared" si="883"/>
        <v/>
      </c>
      <c r="BC1316" s="36" t="str">
        <f t="shared" si="884"/>
        <v/>
      </c>
      <c r="BD1316" s="36" t="str">
        <f t="shared" si="885"/>
        <v/>
      </c>
      <c r="BE1316" s="36" t="str">
        <f t="shared" si="886"/>
        <v/>
      </c>
      <c r="BF1316" s="36" t="str">
        <f t="shared" si="887"/>
        <v/>
      </c>
      <c r="BG1316" s="36" t="str">
        <f t="shared" si="888"/>
        <v/>
      </c>
      <c r="BH1316" s="36" t="str">
        <f t="shared" si="889"/>
        <v/>
      </c>
      <c r="BI1316" s="36" t="str">
        <f t="shared" si="890"/>
        <v/>
      </c>
      <c r="BJ1316" s="36" t="str">
        <f t="shared" si="891"/>
        <v/>
      </c>
      <c r="BK1316" s="36" t="str">
        <f t="shared" si="892"/>
        <v/>
      </c>
      <c r="BL1316" s="36" t="str">
        <f t="shared" si="893"/>
        <v/>
      </c>
      <c r="BM1316" s="36" t="str">
        <f t="shared" si="894"/>
        <v/>
      </c>
      <c r="BN1316" s="38" t="e">
        <f t="shared" si="853"/>
        <v>#DIV/0!</v>
      </c>
      <c r="BO1316" s="38" t="e">
        <f t="shared" si="854"/>
        <v>#DIV/0!</v>
      </c>
      <c r="BP1316" s="39" t="str">
        <f t="shared" si="855"/>
        <v/>
      </c>
      <c r="BQ1316" s="39" t="str">
        <f t="shared" si="856"/>
        <v/>
      </c>
      <c r="BR1316" s="39" t="str">
        <f t="shared" si="857"/>
        <v/>
      </c>
      <c r="BS1316" s="39" t="str">
        <f t="shared" si="858"/>
        <v/>
      </c>
      <c r="BT1316" s="39" t="str">
        <f t="shared" si="859"/>
        <v/>
      </c>
      <c r="BU1316" s="39" t="str">
        <f t="shared" si="860"/>
        <v/>
      </c>
      <c r="BV1316" s="39" t="str">
        <f t="shared" si="861"/>
        <v/>
      </c>
      <c r="BW1316" s="39" t="str">
        <f t="shared" si="862"/>
        <v/>
      </c>
      <c r="BX1316" s="39" t="str">
        <f t="shared" si="863"/>
        <v/>
      </c>
      <c r="BY1316" s="39" t="str">
        <f t="shared" si="864"/>
        <v/>
      </c>
      <c r="BZ1316" s="39" t="str">
        <f t="shared" si="865"/>
        <v/>
      </c>
      <c r="CA1316" s="39" t="str">
        <f t="shared" si="866"/>
        <v/>
      </c>
      <c r="CB1316" s="39" t="str">
        <f t="shared" si="867"/>
        <v/>
      </c>
      <c r="CC1316" s="39" t="str">
        <f t="shared" si="868"/>
        <v/>
      </c>
      <c r="CD1316" s="39" t="str">
        <f t="shared" si="869"/>
        <v/>
      </c>
      <c r="CE1316" s="39" t="str">
        <f t="shared" si="870"/>
        <v/>
      </c>
      <c r="CF1316" s="39" t="str">
        <f t="shared" si="871"/>
        <v/>
      </c>
      <c r="CG1316" s="39" t="str">
        <f t="shared" si="872"/>
        <v/>
      </c>
      <c r="CH1316" s="39" t="str">
        <f t="shared" si="873"/>
        <v/>
      </c>
      <c r="CI1316" s="39" t="str">
        <f t="shared" si="874"/>
        <v/>
      </c>
    </row>
    <row r="1317" spans="1:87">
      <c r="A1317" s="18"/>
      <c r="B1317" s="15" t="str">
        <f>'Gene Table'!E1316</f>
        <v>hsa-miR-4419b</v>
      </c>
      <c r="C1317" s="15" t="str">
        <f>'Gene Table'!B1316</f>
        <v>G18</v>
      </c>
      <c r="D1317" s="16" t="str">
        <f>IF(SUM('Test Sample Data'!D$3:D$98)&gt;10,IF(AND(ISNUMBER('Test Sample Data'!D1316),'Test Sample Data'!D1316&lt;$B$1,'Test Sample Data'!D1316&gt;0),'Test Sample Data'!D1316,$B$1),"")</f>
        <v/>
      </c>
      <c r="E1317" s="17" t="str">
        <f>IF(SUM('Test Sample Data'!E$3:E$98)&gt;10,IF(AND(ISNUMBER('Test Sample Data'!E1316),'Test Sample Data'!E1316&lt;$B$1,'Test Sample Data'!E1316&gt;0),'Test Sample Data'!E1316,$B$1),"")</f>
        <v/>
      </c>
      <c r="F1317" s="17" t="str">
        <f>IF(SUM('Test Sample Data'!F$3:F$98)&gt;10,IF(AND(ISNUMBER('Test Sample Data'!F1316),'Test Sample Data'!F1316&lt;$B$1,'Test Sample Data'!F1316&gt;0),'Test Sample Data'!F1316,$B$1),"")</f>
        <v/>
      </c>
      <c r="G1317" s="17" t="str">
        <f>IF(SUM('Test Sample Data'!G$3:G$98)&gt;10,IF(AND(ISNUMBER('Test Sample Data'!G1316),'Test Sample Data'!G1316&lt;$B$1,'Test Sample Data'!G1316&gt;0),'Test Sample Data'!G1316,$B$1),"")</f>
        <v/>
      </c>
      <c r="H1317" s="17" t="str">
        <f>IF(SUM('Test Sample Data'!H$3:H$98)&gt;10,IF(AND(ISNUMBER('Test Sample Data'!H1316),'Test Sample Data'!H1316&lt;$B$1,'Test Sample Data'!H1316&gt;0),'Test Sample Data'!H1316,$B$1),"")</f>
        <v/>
      </c>
      <c r="I1317" s="17" t="str">
        <f>IF(SUM('Test Sample Data'!I$3:I$98)&gt;10,IF(AND(ISNUMBER('Test Sample Data'!I1316),'Test Sample Data'!I1316&lt;$B$1,'Test Sample Data'!I1316&gt;0),'Test Sample Data'!I1316,$B$1),"")</f>
        <v/>
      </c>
      <c r="J1317" s="17" t="str">
        <f>IF(SUM('Test Sample Data'!J$3:J$98)&gt;10,IF(AND(ISNUMBER('Test Sample Data'!J1316),'Test Sample Data'!J1316&lt;$B$1,'Test Sample Data'!J1316&gt;0),'Test Sample Data'!J1316,$B$1),"")</f>
        <v/>
      </c>
      <c r="K1317" s="17" t="str">
        <f>IF(SUM('Test Sample Data'!K$3:K$98)&gt;10,IF(AND(ISNUMBER('Test Sample Data'!K1316),'Test Sample Data'!K1316&lt;$B$1,'Test Sample Data'!K1316&gt;0),'Test Sample Data'!K1316,$B$1),"")</f>
        <v/>
      </c>
      <c r="L1317" s="17" t="str">
        <f>IF(SUM('Test Sample Data'!L$3:L$98)&gt;10,IF(AND(ISNUMBER('Test Sample Data'!L1316),'Test Sample Data'!L1316&lt;$B$1,'Test Sample Data'!L1316&gt;0),'Test Sample Data'!L1316,$B$1),"")</f>
        <v/>
      </c>
      <c r="M1317" s="17" t="str">
        <f>IF(SUM('Test Sample Data'!M$3:M$98)&gt;10,IF(AND(ISNUMBER('Test Sample Data'!M1316),'Test Sample Data'!M1316&lt;$B$1,'Test Sample Data'!M1316&gt;0),'Test Sample Data'!M1316,$B$1),"")</f>
        <v/>
      </c>
      <c r="N1317" s="17" t="str">
        <f>'Gene Table'!E1316</f>
        <v>hsa-miR-4419b</v>
      </c>
      <c r="O1317" s="17" t="str">
        <f>'Gene Table'!B1316</f>
        <v>G18</v>
      </c>
      <c r="P1317" s="17" t="str">
        <f>IF(SUM('Control Sample Data'!D$3:D$98)&gt;10,IF(AND(ISNUMBER('Control Sample Data'!D1316),'Control Sample Data'!D1316&lt;$B$1,'Control Sample Data'!D1316&gt;0),'Control Sample Data'!D1316,$B$1),"")</f>
        <v/>
      </c>
      <c r="Q1317" s="17" t="str">
        <f>IF(SUM('Control Sample Data'!E$3:E$98)&gt;10,IF(AND(ISNUMBER('Control Sample Data'!E1316),'Control Sample Data'!E1316&lt;$B$1,'Control Sample Data'!E1316&gt;0),'Control Sample Data'!E1316,$B$1),"")</f>
        <v/>
      </c>
      <c r="R1317" s="17" t="str">
        <f>IF(SUM('Control Sample Data'!F$3:F$98)&gt;10,IF(AND(ISNUMBER('Control Sample Data'!F1316),'Control Sample Data'!F1316&lt;$B$1,'Control Sample Data'!F1316&gt;0),'Control Sample Data'!F1316,$B$1),"")</f>
        <v/>
      </c>
      <c r="S1317" s="17" t="str">
        <f>IF(SUM('Control Sample Data'!G$3:G$98)&gt;10,IF(AND(ISNUMBER('Control Sample Data'!G1316),'Control Sample Data'!G1316&lt;$B$1,'Control Sample Data'!G1316&gt;0),'Control Sample Data'!G1316,$B$1),"")</f>
        <v/>
      </c>
      <c r="T1317" s="17" t="str">
        <f>IF(SUM('Control Sample Data'!H$3:H$98)&gt;10,IF(AND(ISNUMBER('Control Sample Data'!H1316),'Control Sample Data'!H1316&lt;$B$1,'Control Sample Data'!H1316&gt;0),'Control Sample Data'!H1316,$B$1),"")</f>
        <v/>
      </c>
      <c r="U1317" s="17" t="str">
        <f>IF(SUM('Control Sample Data'!I$3:I$98)&gt;10,IF(AND(ISNUMBER('Control Sample Data'!I1316),'Control Sample Data'!I1316&lt;$B$1,'Control Sample Data'!I1316&gt;0),'Control Sample Data'!I1316,$B$1),"")</f>
        <v/>
      </c>
      <c r="V1317" s="17" t="str">
        <f>IF(SUM('Control Sample Data'!J$3:J$98)&gt;10,IF(AND(ISNUMBER('Control Sample Data'!J1316),'Control Sample Data'!J1316&lt;$B$1,'Control Sample Data'!J1316&gt;0),'Control Sample Data'!J1316,$B$1),"")</f>
        <v/>
      </c>
      <c r="W1317" s="17" t="str">
        <f>IF(SUM('Control Sample Data'!K$3:K$98)&gt;10,IF(AND(ISNUMBER('Control Sample Data'!K1316),'Control Sample Data'!K1316&lt;$B$1,'Control Sample Data'!K1316&gt;0),'Control Sample Data'!K1316,$B$1),"")</f>
        <v/>
      </c>
      <c r="X1317" s="17" t="str">
        <f>IF(SUM('Control Sample Data'!L$3:L$98)&gt;10,IF(AND(ISNUMBER('Control Sample Data'!L1316),'Control Sample Data'!L1316&lt;$B$1,'Control Sample Data'!L1316&gt;0),'Control Sample Data'!L1316,$B$1),"")</f>
        <v/>
      </c>
      <c r="Y1317" s="17" t="str">
        <f>IF(SUM('Control Sample Data'!M$3:M$98)&gt;10,IF(AND(ISNUMBER('Control Sample Data'!M1316),'Control Sample Data'!M1316&lt;$B$1,'Control Sample Data'!M1316&gt;0),'Control Sample Data'!M1316,$B$1),"")</f>
        <v/>
      </c>
      <c r="AT1317" s="36" t="str">
        <f t="shared" si="875"/>
        <v/>
      </c>
      <c r="AU1317" s="36" t="str">
        <f t="shared" si="876"/>
        <v/>
      </c>
      <c r="AV1317" s="36" t="str">
        <f t="shared" si="877"/>
        <v/>
      </c>
      <c r="AW1317" s="36" t="str">
        <f t="shared" si="878"/>
        <v/>
      </c>
      <c r="AX1317" s="36" t="str">
        <f t="shared" si="879"/>
        <v/>
      </c>
      <c r="AY1317" s="36" t="str">
        <f t="shared" si="880"/>
        <v/>
      </c>
      <c r="AZ1317" s="36" t="str">
        <f t="shared" si="881"/>
        <v/>
      </c>
      <c r="BA1317" s="36" t="str">
        <f t="shared" si="882"/>
        <v/>
      </c>
      <c r="BB1317" s="36" t="str">
        <f t="shared" si="883"/>
        <v/>
      </c>
      <c r="BC1317" s="36" t="str">
        <f t="shared" si="884"/>
        <v/>
      </c>
      <c r="BD1317" s="36" t="str">
        <f t="shared" si="885"/>
        <v/>
      </c>
      <c r="BE1317" s="36" t="str">
        <f t="shared" si="886"/>
        <v/>
      </c>
      <c r="BF1317" s="36" t="str">
        <f t="shared" si="887"/>
        <v/>
      </c>
      <c r="BG1317" s="36" t="str">
        <f t="shared" si="888"/>
        <v/>
      </c>
      <c r="BH1317" s="36" t="str">
        <f t="shared" si="889"/>
        <v/>
      </c>
      <c r="BI1317" s="36" t="str">
        <f t="shared" si="890"/>
        <v/>
      </c>
      <c r="BJ1317" s="36" t="str">
        <f t="shared" si="891"/>
        <v/>
      </c>
      <c r="BK1317" s="36" t="str">
        <f t="shared" si="892"/>
        <v/>
      </c>
      <c r="BL1317" s="36" t="str">
        <f t="shared" si="893"/>
        <v/>
      </c>
      <c r="BM1317" s="36" t="str">
        <f t="shared" si="894"/>
        <v/>
      </c>
      <c r="BN1317" s="38" t="e">
        <f t="shared" si="853"/>
        <v>#DIV/0!</v>
      </c>
      <c r="BO1317" s="38" t="e">
        <f t="shared" si="854"/>
        <v>#DIV/0!</v>
      </c>
      <c r="BP1317" s="39" t="str">
        <f t="shared" si="855"/>
        <v/>
      </c>
      <c r="BQ1317" s="39" t="str">
        <f t="shared" si="856"/>
        <v/>
      </c>
      <c r="BR1317" s="39" t="str">
        <f t="shared" si="857"/>
        <v/>
      </c>
      <c r="BS1317" s="39" t="str">
        <f t="shared" si="858"/>
        <v/>
      </c>
      <c r="BT1317" s="39" t="str">
        <f t="shared" si="859"/>
        <v/>
      </c>
      <c r="BU1317" s="39" t="str">
        <f t="shared" si="860"/>
        <v/>
      </c>
      <c r="BV1317" s="39" t="str">
        <f t="shared" si="861"/>
        <v/>
      </c>
      <c r="BW1317" s="39" t="str">
        <f t="shared" si="862"/>
        <v/>
      </c>
      <c r="BX1317" s="39" t="str">
        <f t="shared" si="863"/>
        <v/>
      </c>
      <c r="BY1317" s="39" t="str">
        <f t="shared" si="864"/>
        <v/>
      </c>
      <c r="BZ1317" s="39" t="str">
        <f t="shared" si="865"/>
        <v/>
      </c>
      <c r="CA1317" s="39" t="str">
        <f t="shared" si="866"/>
        <v/>
      </c>
      <c r="CB1317" s="39" t="str">
        <f t="shared" si="867"/>
        <v/>
      </c>
      <c r="CC1317" s="39" t="str">
        <f t="shared" si="868"/>
        <v/>
      </c>
      <c r="CD1317" s="39" t="str">
        <f t="shared" si="869"/>
        <v/>
      </c>
      <c r="CE1317" s="39" t="str">
        <f t="shared" si="870"/>
        <v/>
      </c>
      <c r="CF1317" s="39" t="str">
        <f t="shared" si="871"/>
        <v/>
      </c>
      <c r="CG1317" s="39" t="str">
        <f t="shared" si="872"/>
        <v/>
      </c>
      <c r="CH1317" s="39" t="str">
        <f t="shared" si="873"/>
        <v/>
      </c>
      <c r="CI1317" s="39" t="str">
        <f t="shared" si="874"/>
        <v/>
      </c>
    </row>
    <row r="1318" spans="1:87">
      <c r="A1318" s="18"/>
      <c r="B1318" s="15" t="str">
        <f>'Gene Table'!E1317</f>
        <v>hsa-miR-4418</v>
      </c>
      <c r="C1318" s="15" t="str">
        <f>'Gene Table'!B1317</f>
        <v>G19</v>
      </c>
      <c r="D1318" s="16" t="str">
        <f>IF(SUM('Test Sample Data'!D$3:D$98)&gt;10,IF(AND(ISNUMBER('Test Sample Data'!D1317),'Test Sample Data'!D1317&lt;$B$1,'Test Sample Data'!D1317&gt;0),'Test Sample Data'!D1317,$B$1),"")</f>
        <v/>
      </c>
      <c r="E1318" s="17" t="str">
        <f>IF(SUM('Test Sample Data'!E$3:E$98)&gt;10,IF(AND(ISNUMBER('Test Sample Data'!E1317),'Test Sample Data'!E1317&lt;$B$1,'Test Sample Data'!E1317&gt;0),'Test Sample Data'!E1317,$B$1),"")</f>
        <v/>
      </c>
      <c r="F1318" s="17" t="str">
        <f>IF(SUM('Test Sample Data'!F$3:F$98)&gt;10,IF(AND(ISNUMBER('Test Sample Data'!F1317),'Test Sample Data'!F1317&lt;$B$1,'Test Sample Data'!F1317&gt;0),'Test Sample Data'!F1317,$B$1),"")</f>
        <v/>
      </c>
      <c r="G1318" s="17" t="str">
        <f>IF(SUM('Test Sample Data'!G$3:G$98)&gt;10,IF(AND(ISNUMBER('Test Sample Data'!G1317),'Test Sample Data'!G1317&lt;$B$1,'Test Sample Data'!G1317&gt;0),'Test Sample Data'!G1317,$B$1),"")</f>
        <v/>
      </c>
      <c r="H1318" s="17" t="str">
        <f>IF(SUM('Test Sample Data'!H$3:H$98)&gt;10,IF(AND(ISNUMBER('Test Sample Data'!H1317),'Test Sample Data'!H1317&lt;$B$1,'Test Sample Data'!H1317&gt;0),'Test Sample Data'!H1317,$B$1),"")</f>
        <v/>
      </c>
      <c r="I1318" s="17" t="str">
        <f>IF(SUM('Test Sample Data'!I$3:I$98)&gt;10,IF(AND(ISNUMBER('Test Sample Data'!I1317),'Test Sample Data'!I1317&lt;$B$1,'Test Sample Data'!I1317&gt;0),'Test Sample Data'!I1317,$B$1),"")</f>
        <v/>
      </c>
      <c r="J1318" s="17" t="str">
        <f>IF(SUM('Test Sample Data'!J$3:J$98)&gt;10,IF(AND(ISNUMBER('Test Sample Data'!J1317),'Test Sample Data'!J1317&lt;$B$1,'Test Sample Data'!J1317&gt;0),'Test Sample Data'!J1317,$B$1),"")</f>
        <v/>
      </c>
      <c r="K1318" s="17" t="str">
        <f>IF(SUM('Test Sample Data'!K$3:K$98)&gt;10,IF(AND(ISNUMBER('Test Sample Data'!K1317),'Test Sample Data'!K1317&lt;$B$1,'Test Sample Data'!K1317&gt;0),'Test Sample Data'!K1317,$B$1),"")</f>
        <v/>
      </c>
      <c r="L1318" s="17" t="str">
        <f>IF(SUM('Test Sample Data'!L$3:L$98)&gt;10,IF(AND(ISNUMBER('Test Sample Data'!L1317),'Test Sample Data'!L1317&lt;$B$1,'Test Sample Data'!L1317&gt;0),'Test Sample Data'!L1317,$B$1),"")</f>
        <v/>
      </c>
      <c r="M1318" s="17" t="str">
        <f>IF(SUM('Test Sample Data'!M$3:M$98)&gt;10,IF(AND(ISNUMBER('Test Sample Data'!M1317),'Test Sample Data'!M1317&lt;$B$1,'Test Sample Data'!M1317&gt;0),'Test Sample Data'!M1317,$B$1),"")</f>
        <v/>
      </c>
      <c r="N1318" s="17" t="str">
        <f>'Gene Table'!E1317</f>
        <v>hsa-miR-4418</v>
      </c>
      <c r="O1318" s="17" t="str">
        <f>'Gene Table'!B1317</f>
        <v>G19</v>
      </c>
      <c r="P1318" s="17" t="str">
        <f>IF(SUM('Control Sample Data'!D$3:D$98)&gt;10,IF(AND(ISNUMBER('Control Sample Data'!D1317),'Control Sample Data'!D1317&lt;$B$1,'Control Sample Data'!D1317&gt;0),'Control Sample Data'!D1317,$B$1),"")</f>
        <v/>
      </c>
      <c r="Q1318" s="17" t="str">
        <f>IF(SUM('Control Sample Data'!E$3:E$98)&gt;10,IF(AND(ISNUMBER('Control Sample Data'!E1317),'Control Sample Data'!E1317&lt;$B$1,'Control Sample Data'!E1317&gt;0),'Control Sample Data'!E1317,$B$1),"")</f>
        <v/>
      </c>
      <c r="R1318" s="17" t="str">
        <f>IF(SUM('Control Sample Data'!F$3:F$98)&gt;10,IF(AND(ISNUMBER('Control Sample Data'!F1317),'Control Sample Data'!F1317&lt;$B$1,'Control Sample Data'!F1317&gt;0),'Control Sample Data'!F1317,$B$1),"")</f>
        <v/>
      </c>
      <c r="S1318" s="17" t="str">
        <f>IF(SUM('Control Sample Data'!G$3:G$98)&gt;10,IF(AND(ISNUMBER('Control Sample Data'!G1317),'Control Sample Data'!G1317&lt;$B$1,'Control Sample Data'!G1317&gt;0),'Control Sample Data'!G1317,$B$1),"")</f>
        <v/>
      </c>
      <c r="T1318" s="17" t="str">
        <f>IF(SUM('Control Sample Data'!H$3:H$98)&gt;10,IF(AND(ISNUMBER('Control Sample Data'!H1317),'Control Sample Data'!H1317&lt;$B$1,'Control Sample Data'!H1317&gt;0),'Control Sample Data'!H1317,$B$1),"")</f>
        <v/>
      </c>
      <c r="U1318" s="17" t="str">
        <f>IF(SUM('Control Sample Data'!I$3:I$98)&gt;10,IF(AND(ISNUMBER('Control Sample Data'!I1317),'Control Sample Data'!I1317&lt;$B$1,'Control Sample Data'!I1317&gt;0),'Control Sample Data'!I1317,$B$1),"")</f>
        <v/>
      </c>
      <c r="V1318" s="17" t="str">
        <f>IF(SUM('Control Sample Data'!J$3:J$98)&gt;10,IF(AND(ISNUMBER('Control Sample Data'!J1317),'Control Sample Data'!J1317&lt;$B$1,'Control Sample Data'!J1317&gt;0),'Control Sample Data'!J1317,$B$1),"")</f>
        <v/>
      </c>
      <c r="W1318" s="17" t="str">
        <f>IF(SUM('Control Sample Data'!K$3:K$98)&gt;10,IF(AND(ISNUMBER('Control Sample Data'!K1317),'Control Sample Data'!K1317&lt;$B$1,'Control Sample Data'!K1317&gt;0),'Control Sample Data'!K1317,$B$1),"")</f>
        <v/>
      </c>
      <c r="X1318" s="17" t="str">
        <f>IF(SUM('Control Sample Data'!L$3:L$98)&gt;10,IF(AND(ISNUMBER('Control Sample Data'!L1317),'Control Sample Data'!L1317&lt;$B$1,'Control Sample Data'!L1317&gt;0),'Control Sample Data'!L1317,$B$1),"")</f>
        <v/>
      </c>
      <c r="Y1318" s="17" t="str">
        <f>IF(SUM('Control Sample Data'!M$3:M$98)&gt;10,IF(AND(ISNUMBER('Control Sample Data'!M1317),'Control Sample Data'!M1317&lt;$B$1,'Control Sample Data'!M1317&gt;0),'Control Sample Data'!M1317,$B$1),"")</f>
        <v/>
      </c>
      <c r="AT1318" s="36" t="str">
        <f t="shared" si="875"/>
        <v/>
      </c>
      <c r="AU1318" s="36" t="str">
        <f t="shared" si="876"/>
        <v/>
      </c>
      <c r="AV1318" s="36" t="str">
        <f t="shared" si="877"/>
        <v/>
      </c>
      <c r="AW1318" s="36" t="str">
        <f t="shared" si="878"/>
        <v/>
      </c>
      <c r="AX1318" s="36" t="str">
        <f t="shared" si="879"/>
        <v/>
      </c>
      <c r="AY1318" s="36" t="str">
        <f t="shared" si="880"/>
        <v/>
      </c>
      <c r="AZ1318" s="36" t="str">
        <f t="shared" si="881"/>
        <v/>
      </c>
      <c r="BA1318" s="36" t="str">
        <f t="shared" si="882"/>
        <v/>
      </c>
      <c r="BB1318" s="36" t="str">
        <f t="shared" si="883"/>
        <v/>
      </c>
      <c r="BC1318" s="36" t="str">
        <f t="shared" si="884"/>
        <v/>
      </c>
      <c r="BD1318" s="36" t="str">
        <f t="shared" si="885"/>
        <v/>
      </c>
      <c r="BE1318" s="36" t="str">
        <f t="shared" si="886"/>
        <v/>
      </c>
      <c r="BF1318" s="36" t="str">
        <f t="shared" si="887"/>
        <v/>
      </c>
      <c r="BG1318" s="36" t="str">
        <f t="shared" si="888"/>
        <v/>
      </c>
      <c r="BH1318" s="36" t="str">
        <f t="shared" si="889"/>
        <v/>
      </c>
      <c r="BI1318" s="36" t="str">
        <f t="shared" si="890"/>
        <v/>
      </c>
      <c r="BJ1318" s="36" t="str">
        <f t="shared" si="891"/>
        <v/>
      </c>
      <c r="BK1318" s="36" t="str">
        <f t="shared" si="892"/>
        <v/>
      </c>
      <c r="BL1318" s="36" t="str">
        <f t="shared" si="893"/>
        <v/>
      </c>
      <c r="BM1318" s="36" t="str">
        <f t="shared" si="894"/>
        <v/>
      </c>
      <c r="BN1318" s="38" t="e">
        <f t="shared" si="853"/>
        <v>#DIV/0!</v>
      </c>
      <c r="BO1318" s="38" t="e">
        <f t="shared" si="854"/>
        <v>#DIV/0!</v>
      </c>
      <c r="BP1318" s="39" t="str">
        <f t="shared" si="855"/>
        <v/>
      </c>
      <c r="BQ1318" s="39" t="str">
        <f t="shared" si="856"/>
        <v/>
      </c>
      <c r="BR1318" s="39" t="str">
        <f t="shared" si="857"/>
        <v/>
      </c>
      <c r="BS1318" s="39" t="str">
        <f t="shared" si="858"/>
        <v/>
      </c>
      <c r="BT1318" s="39" t="str">
        <f t="shared" si="859"/>
        <v/>
      </c>
      <c r="BU1318" s="39" t="str">
        <f t="shared" si="860"/>
        <v/>
      </c>
      <c r="BV1318" s="39" t="str">
        <f t="shared" si="861"/>
        <v/>
      </c>
      <c r="BW1318" s="39" t="str">
        <f t="shared" si="862"/>
        <v/>
      </c>
      <c r="BX1318" s="39" t="str">
        <f t="shared" si="863"/>
        <v/>
      </c>
      <c r="BY1318" s="39" t="str">
        <f t="shared" si="864"/>
        <v/>
      </c>
      <c r="BZ1318" s="39" t="str">
        <f t="shared" si="865"/>
        <v/>
      </c>
      <c r="CA1318" s="39" t="str">
        <f t="shared" si="866"/>
        <v/>
      </c>
      <c r="CB1318" s="39" t="str">
        <f t="shared" si="867"/>
        <v/>
      </c>
      <c r="CC1318" s="39" t="str">
        <f t="shared" si="868"/>
        <v/>
      </c>
      <c r="CD1318" s="39" t="str">
        <f t="shared" si="869"/>
        <v/>
      </c>
      <c r="CE1318" s="39" t="str">
        <f t="shared" si="870"/>
        <v/>
      </c>
      <c r="CF1318" s="39" t="str">
        <f t="shared" si="871"/>
        <v/>
      </c>
      <c r="CG1318" s="39" t="str">
        <f t="shared" si="872"/>
        <v/>
      </c>
      <c r="CH1318" s="39" t="str">
        <f t="shared" si="873"/>
        <v/>
      </c>
      <c r="CI1318" s="39" t="str">
        <f t="shared" si="874"/>
        <v/>
      </c>
    </row>
    <row r="1319" spans="1:87">
      <c r="A1319" s="18"/>
      <c r="B1319" s="15" t="str">
        <f>'Gene Table'!E1318</f>
        <v>hsa-miR-4499</v>
      </c>
      <c r="C1319" s="15" t="str">
        <f>'Gene Table'!B1318</f>
        <v>G20</v>
      </c>
      <c r="D1319" s="16" t="str">
        <f>IF(SUM('Test Sample Data'!D$3:D$98)&gt;10,IF(AND(ISNUMBER('Test Sample Data'!D1318),'Test Sample Data'!D1318&lt;$B$1,'Test Sample Data'!D1318&gt;0),'Test Sample Data'!D1318,$B$1),"")</f>
        <v/>
      </c>
      <c r="E1319" s="17" t="str">
        <f>IF(SUM('Test Sample Data'!E$3:E$98)&gt;10,IF(AND(ISNUMBER('Test Sample Data'!E1318),'Test Sample Data'!E1318&lt;$B$1,'Test Sample Data'!E1318&gt;0),'Test Sample Data'!E1318,$B$1),"")</f>
        <v/>
      </c>
      <c r="F1319" s="17" t="str">
        <f>IF(SUM('Test Sample Data'!F$3:F$98)&gt;10,IF(AND(ISNUMBER('Test Sample Data'!F1318),'Test Sample Data'!F1318&lt;$B$1,'Test Sample Data'!F1318&gt;0),'Test Sample Data'!F1318,$B$1),"")</f>
        <v/>
      </c>
      <c r="G1319" s="17" t="str">
        <f>IF(SUM('Test Sample Data'!G$3:G$98)&gt;10,IF(AND(ISNUMBER('Test Sample Data'!G1318),'Test Sample Data'!G1318&lt;$B$1,'Test Sample Data'!G1318&gt;0),'Test Sample Data'!G1318,$B$1),"")</f>
        <v/>
      </c>
      <c r="H1319" s="17" t="str">
        <f>IF(SUM('Test Sample Data'!H$3:H$98)&gt;10,IF(AND(ISNUMBER('Test Sample Data'!H1318),'Test Sample Data'!H1318&lt;$B$1,'Test Sample Data'!H1318&gt;0),'Test Sample Data'!H1318,$B$1),"")</f>
        <v/>
      </c>
      <c r="I1319" s="17" t="str">
        <f>IF(SUM('Test Sample Data'!I$3:I$98)&gt;10,IF(AND(ISNUMBER('Test Sample Data'!I1318),'Test Sample Data'!I1318&lt;$B$1,'Test Sample Data'!I1318&gt;0),'Test Sample Data'!I1318,$B$1),"")</f>
        <v/>
      </c>
      <c r="J1319" s="17" t="str">
        <f>IF(SUM('Test Sample Data'!J$3:J$98)&gt;10,IF(AND(ISNUMBER('Test Sample Data'!J1318),'Test Sample Data'!J1318&lt;$B$1,'Test Sample Data'!J1318&gt;0),'Test Sample Data'!J1318,$B$1),"")</f>
        <v/>
      </c>
      <c r="K1319" s="17" t="str">
        <f>IF(SUM('Test Sample Data'!K$3:K$98)&gt;10,IF(AND(ISNUMBER('Test Sample Data'!K1318),'Test Sample Data'!K1318&lt;$B$1,'Test Sample Data'!K1318&gt;0),'Test Sample Data'!K1318,$B$1),"")</f>
        <v/>
      </c>
      <c r="L1319" s="17" t="str">
        <f>IF(SUM('Test Sample Data'!L$3:L$98)&gt;10,IF(AND(ISNUMBER('Test Sample Data'!L1318),'Test Sample Data'!L1318&lt;$B$1,'Test Sample Data'!L1318&gt;0),'Test Sample Data'!L1318,$B$1),"")</f>
        <v/>
      </c>
      <c r="M1319" s="17" t="str">
        <f>IF(SUM('Test Sample Data'!M$3:M$98)&gt;10,IF(AND(ISNUMBER('Test Sample Data'!M1318),'Test Sample Data'!M1318&lt;$B$1,'Test Sample Data'!M1318&gt;0),'Test Sample Data'!M1318,$B$1),"")</f>
        <v/>
      </c>
      <c r="N1319" s="17" t="str">
        <f>'Gene Table'!E1318</f>
        <v>hsa-miR-4499</v>
      </c>
      <c r="O1319" s="17" t="str">
        <f>'Gene Table'!B1318</f>
        <v>G20</v>
      </c>
      <c r="P1319" s="17" t="str">
        <f>IF(SUM('Control Sample Data'!D$3:D$98)&gt;10,IF(AND(ISNUMBER('Control Sample Data'!D1318),'Control Sample Data'!D1318&lt;$B$1,'Control Sample Data'!D1318&gt;0),'Control Sample Data'!D1318,$B$1),"")</f>
        <v/>
      </c>
      <c r="Q1319" s="17" t="str">
        <f>IF(SUM('Control Sample Data'!E$3:E$98)&gt;10,IF(AND(ISNUMBER('Control Sample Data'!E1318),'Control Sample Data'!E1318&lt;$B$1,'Control Sample Data'!E1318&gt;0),'Control Sample Data'!E1318,$B$1),"")</f>
        <v/>
      </c>
      <c r="R1319" s="17" t="str">
        <f>IF(SUM('Control Sample Data'!F$3:F$98)&gt;10,IF(AND(ISNUMBER('Control Sample Data'!F1318),'Control Sample Data'!F1318&lt;$B$1,'Control Sample Data'!F1318&gt;0),'Control Sample Data'!F1318,$B$1),"")</f>
        <v/>
      </c>
      <c r="S1319" s="17" t="str">
        <f>IF(SUM('Control Sample Data'!G$3:G$98)&gt;10,IF(AND(ISNUMBER('Control Sample Data'!G1318),'Control Sample Data'!G1318&lt;$B$1,'Control Sample Data'!G1318&gt;0),'Control Sample Data'!G1318,$B$1),"")</f>
        <v/>
      </c>
      <c r="T1319" s="17" t="str">
        <f>IF(SUM('Control Sample Data'!H$3:H$98)&gt;10,IF(AND(ISNUMBER('Control Sample Data'!H1318),'Control Sample Data'!H1318&lt;$B$1,'Control Sample Data'!H1318&gt;0),'Control Sample Data'!H1318,$B$1),"")</f>
        <v/>
      </c>
      <c r="U1319" s="17" t="str">
        <f>IF(SUM('Control Sample Data'!I$3:I$98)&gt;10,IF(AND(ISNUMBER('Control Sample Data'!I1318),'Control Sample Data'!I1318&lt;$B$1,'Control Sample Data'!I1318&gt;0),'Control Sample Data'!I1318,$B$1),"")</f>
        <v/>
      </c>
      <c r="V1319" s="17" t="str">
        <f>IF(SUM('Control Sample Data'!J$3:J$98)&gt;10,IF(AND(ISNUMBER('Control Sample Data'!J1318),'Control Sample Data'!J1318&lt;$B$1,'Control Sample Data'!J1318&gt;0),'Control Sample Data'!J1318,$B$1),"")</f>
        <v/>
      </c>
      <c r="W1319" s="17" t="str">
        <f>IF(SUM('Control Sample Data'!K$3:K$98)&gt;10,IF(AND(ISNUMBER('Control Sample Data'!K1318),'Control Sample Data'!K1318&lt;$B$1,'Control Sample Data'!K1318&gt;0),'Control Sample Data'!K1318,$B$1),"")</f>
        <v/>
      </c>
      <c r="X1319" s="17" t="str">
        <f>IF(SUM('Control Sample Data'!L$3:L$98)&gt;10,IF(AND(ISNUMBER('Control Sample Data'!L1318),'Control Sample Data'!L1318&lt;$B$1,'Control Sample Data'!L1318&gt;0),'Control Sample Data'!L1318,$B$1),"")</f>
        <v/>
      </c>
      <c r="Y1319" s="17" t="str">
        <f>IF(SUM('Control Sample Data'!M$3:M$98)&gt;10,IF(AND(ISNUMBER('Control Sample Data'!M1318),'Control Sample Data'!M1318&lt;$B$1,'Control Sample Data'!M1318&gt;0),'Control Sample Data'!M1318,$B$1),"")</f>
        <v/>
      </c>
      <c r="AT1319" s="36" t="str">
        <f t="shared" si="875"/>
        <v/>
      </c>
      <c r="AU1319" s="36" t="str">
        <f t="shared" si="876"/>
        <v/>
      </c>
      <c r="AV1319" s="36" t="str">
        <f t="shared" si="877"/>
        <v/>
      </c>
      <c r="AW1319" s="36" t="str">
        <f t="shared" si="878"/>
        <v/>
      </c>
      <c r="AX1319" s="36" t="str">
        <f t="shared" si="879"/>
        <v/>
      </c>
      <c r="AY1319" s="36" t="str">
        <f t="shared" si="880"/>
        <v/>
      </c>
      <c r="AZ1319" s="36" t="str">
        <f t="shared" si="881"/>
        <v/>
      </c>
      <c r="BA1319" s="36" t="str">
        <f t="shared" si="882"/>
        <v/>
      </c>
      <c r="BB1319" s="36" t="str">
        <f t="shared" si="883"/>
        <v/>
      </c>
      <c r="BC1319" s="36" t="str">
        <f t="shared" si="884"/>
        <v/>
      </c>
      <c r="BD1319" s="36" t="str">
        <f t="shared" si="885"/>
        <v/>
      </c>
      <c r="BE1319" s="36" t="str">
        <f t="shared" si="886"/>
        <v/>
      </c>
      <c r="BF1319" s="36" t="str">
        <f t="shared" si="887"/>
        <v/>
      </c>
      <c r="BG1319" s="36" t="str">
        <f t="shared" si="888"/>
        <v/>
      </c>
      <c r="BH1319" s="36" t="str">
        <f t="shared" si="889"/>
        <v/>
      </c>
      <c r="BI1319" s="36" t="str">
        <f t="shared" si="890"/>
        <v/>
      </c>
      <c r="BJ1319" s="36" t="str">
        <f t="shared" si="891"/>
        <v/>
      </c>
      <c r="BK1319" s="36" t="str">
        <f t="shared" si="892"/>
        <v/>
      </c>
      <c r="BL1319" s="36" t="str">
        <f t="shared" si="893"/>
        <v/>
      </c>
      <c r="BM1319" s="36" t="str">
        <f t="shared" si="894"/>
        <v/>
      </c>
      <c r="BN1319" s="38" t="e">
        <f t="shared" si="853"/>
        <v>#DIV/0!</v>
      </c>
      <c r="BO1319" s="38" t="e">
        <f t="shared" si="854"/>
        <v>#DIV/0!</v>
      </c>
      <c r="BP1319" s="39" t="str">
        <f t="shared" si="855"/>
        <v/>
      </c>
      <c r="BQ1319" s="39" t="str">
        <f t="shared" si="856"/>
        <v/>
      </c>
      <c r="BR1319" s="39" t="str">
        <f t="shared" si="857"/>
        <v/>
      </c>
      <c r="BS1319" s="39" t="str">
        <f t="shared" si="858"/>
        <v/>
      </c>
      <c r="BT1319" s="39" t="str">
        <f t="shared" si="859"/>
        <v/>
      </c>
      <c r="BU1319" s="39" t="str">
        <f t="shared" si="860"/>
        <v/>
      </c>
      <c r="BV1319" s="39" t="str">
        <f t="shared" si="861"/>
        <v/>
      </c>
      <c r="BW1319" s="39" t="str">
        <f t="shared" si="862"/>
        <v/>
      </c>
      <c r="BX1319" s="39" t="str">
        <f t="shared" si="863"/>
        <v/>
      </c>
      <c r="BY1319" s="39" t="str">
        <f t="shared" si="864"/>
        <v/>
      </c>
      <c r="BZ1319" s="39" t="str">
        <f t="shared" si="865"/>
        <v/>
      </c>
      <c r="CA1319" s="39" t="str">
        <f t="shared" si="866"/>
        <v/>
      </c>
      <c r="CB1319" s="39" t="str">
        <f t="shared" si="867"/>
        <v/>
      </c>
      <c r="CC1319" s="39" t="str">
        <f t="shared" si="868"/>
        <v/>
      </c>
      <c r="CD1319" s="39" t="str">
        <f t="shared" si="869"/>
        <v/>
      </c>
      <c r="CE1319" s="39" t="str">
        <f t="shared" si="870"/>
        <v/>
      </c>
      <c r="CF1319" s="39" t="str">
        <f t="shared" si="871"/>
        <v/>
      </c>
      <c r="CG1319" s="39" t="str">
        <f t="shared" si="872"/>
        <v/>
      </c>
      <c r="CH1319" s="39" t="str">
        <f t="shared" si="873"/>
        <v/>
      </c>
      <c r="CI1319" s="39" t="str">
        <f t="shared" si="874"/>
        <v/>
      </c>
    </row>
    <row r="1320" spans="1:87">
      <c r="A1320" s="18"/>
      <c r="B1320" s="15" t="str">
        <f>'Gene Table'!E1319</f>
        <v>hsa-miR-4419a</v>
      </c>
      <c r="C1320" s="15" t="str">
        <f>'Gene Table'!B1319</f>
        <v>G21</v>
      </c>
      <c r="D1320" s="16" t="str">
        <f>IF(SUM('Test Sample Data'!D$3:D$98)&gt;10,IF(AND(ISNUMBER('Test Sample Data'!D1319),'Test Sample Data'!D1319&lt;$B$1,'Test Sample Data'!D1319&gt;0),'Test Sample Data'!D1319,$B$1),"")</f>
        <v/>
      </c>
      <c r="E1320" s="17" t="str">
        <f>IF(SUM('Test Sample Data'!E$3:E$98)&gt;10,IF(AND(ISNUMBER('Test Sample Data'!E1319),'Test Sample Data'!E1319&lt;$B$1,'Test Sample Data'!E1319&gt;0),'Test Sample Data'!E1319,$B$1),"")</f>
        <v/>
      </c>
      <c r="F1320" s="17" t="str">
        <f>IF(SUM('Test Sample Data'!F$3:F$98)&gt;10,IF(AND(ISNUMBER('Test Sample Data'!F1319),'Test Sample Data'!F1319&lt;$B$1,'Test Sample Data'!F1319&gt;0),'Test Sample Data'!F1319,$B$1),"")</f>
        <v/>
      </c>
      <c r="G1320" s="17" t="str">
        <f>IF(SUM('Test Sample Data'!G$3:G$98)&gt;10,IF(AND(ISNUMBER('Test Sample Data'!G1319),'Test Sample Data'!G1319&lt;$B$1,'Test Sample Data'!G1319&gt;0),'Test Sample Data'!G1319,$B$1),"")</f>
        <v/>
      </c>
      <c r="H1320" s="17" t="str">
        <f>IF(SUM('Test Sample Data'!H$3:H$98)&gt;10,IF(AND(ISNUMBER('Test Sample Data'!H1319),'Test Sample Data'!H1319&lt;$B$1,'Test Sample Data'!H1319&gt;0),'Test Sample Data'!H1319,$B$1),"")</f>
        <v/>
      </c>
      <c r="I1320" s="17" t="str">
        <f>IF(SUM('Test Sample Data'!I$3:I$98)&gt;10,IF(AND(ISNUMBER('Test Sample Data'!I1319),'Test Sample Data'!I1319&lt;$B$1,'Test Sample Data'!I1319&gt;0),'Test Sample Data'!I1319,$B$1),"")</f>
        <v/>
      </c>
      <c r="J1320" s="17" t="str">
        <f>IF(SUM('Test Sample Data'!J$3:J$98)&gt;10,IF(AND(ISNUMBER('Test Sample Data'!J1319),'Test Sample Data'!J1319&lt;$B$1,'Test Sample Data'!J1319&gt;0),'Test Sample Data'!J1319,$B$1),"")</f>
        <v/>
      </c>
      <c r="K1320" s="17" t="str">
        <f>IF(SUM('Test Sample Data'!K$3:K$98)&gt;10,IF(AND(ISNUMBER('Test Sample Data'!K1319),'Test Sample Data'!K1319&lt;$B$1,'Test Sample Data'!K1319&gt;0),'Test Sample Data'!K1319,$B$1),"")</f>
        <v/>
      </c>
      <c r="L1320" s="17" t="str">
        <f>IF(SUM('Test Sample Data'!L$3:L$98)&gt;10,IF(AND(ISNUMBER('Test Sample Data'!L1319),'Test Sample Data'!L1319&lt;$B$1,'Test Sample Data'!L1319&gt;0),'Test Sample Data'!L1319,$B$1),"")</f>
        <v/>
      </c>
      <c r="M1320" s="17" t="str">
        <f>IF(SUM('Test Sample Data'!M$3:M$98)&gt;10,IF(AND(ISNUMBER('Test Sample Data'!M1319),'Test Sample Data'!M1319&lt;$B$1,'Test Sample Data'!M1319&gt;0),'Test Sample Data'!M1319,$B$1),"")</f>
        <v/>
      </c>
      <c r="N1320" s="17" t="str">
        <f>'Gene Table'!E1319</f>
        <v>hsa-miR-4419a</v>
      </c>
      <c r="O1320" s="17" t="str">
        <f>'Gene Table'!B1319</f>
        <v>G21</v>
      </c>
      <c r="P1320" s="17" t="str">
        <f>IF(SUM('Control Sample Data'!D$3:D$98)&gt;10,IF(AND(ISNUMBER('Control Sample Data'!D1319),'Control Sample Data'!D1319&lt;$B$1,'Control Sample Data'!D1319&gt;0),'Control Sample Data'!D1319,$B$1),"")</f>
        <v/>
      </c>
      <c r="Q1320" s="17" t="str">
        <f>IF(SUM('Control Sample Data'!E$3:E$98)&gt;10,IF(AND(ISNUMBER('Control Sample Data'!E1319),'Control Sample Data'!E1319&lt;$B$1,'Control Sample Data'!E1319&gt;0),'Control Sample Data'!E1319,$B$1),"")</f>
        <v/>
      </c>
      <c r="R1320" s="17" t="str">
        <f>IF(SUM('Control Sample Data'!F$3:F$98)&gt;10,IF(AND(ISNUMBER('Control Sample Data'!F1319),'Control Sample Data'!F1319&lt;$B$1,'Control Sample Data'!F1319&gt;0),'Control Sample Data'!F1319,$B$1),"")</f>
        <v/>
      </c>
      <c r="S1320" s="17" t="str">
        <f>IF(SUM('Control Sample Data'!G$3:G$98)&gt;10,IF(AND(ISNUMBER('Control Sample Data'!G1319),'Control Sample Data'!G1319&lt;$B$1,'Control Sample Data'!G1319&gt;0),'Control Sample Data'!G1319,$B$1),"")</f>
        <v/>
      </c>
      <c r="T1320" s="17" t="str">
        <f>IF(SUM('Control Sample Data'!H$3:H$98)&gt;10,IF(AND(ISNUMBER('Control Sample Data'!H1319),'Control Sample Data'!H1319&lt;$B$1,'Control Sample Data'!H1319&gt;0),'Control Sample Data'!H1319,$B$1),"")</f>
        <v/>
      </c>
      <c r="U1320" s="17" t="str">
        <f>IF(SUM('Control Sample Data'!I$3:I$98)&gt;10,IF(AND(ISNUMBER('Control Sample Data'!I1319),'Control Sample Data'!I1319&lt;$B$1,'Control Sample Data'!I1319&gt;0),'Control Sample Data'!I1319,$B$1),"")</f>
        <v/>
      </c>
      <c r="V1320" s="17" t="str">
        <f>IF(SUM('Control Sample Data'!J$3:J$98)&gt;10,IF(AND(ISNUMBER('Control Sample Data'!J1319),'Control Sample Data'!J1319&lt;$B$1,'Control Sample Data'!J1319&gt;0),'Control Sample Data'!J1319,$B$1),"")</f>
        <v/>
      </c>
      <c r="W1320" s="17" t="str">
        <f>IF(SUM('Control Sample Data'!K$3:K$98)&gt;10,IF(AND(ISNUMBER('Control Sample Data'!K1319),'Control Sample Data'!K1319&lt;$B$1,'Control Sample Data'!K1319&gt;0),'Control Sample Data'!K1319,$B$1),"")</f>
        <v/>
      </c>
      <c r="X1320" s="17" t="str">
        <f>IF(SUM('Control Sample Data'!L$3:L$98)&gt;10,IF(AND(ISNUMBER('Control Sample Data'!L1319),'Control Sample Data'!L1319&lt;$B$1,'Control Sample Data'!L1319&gt;0),'Control Sample Data'!L1319,$B$1),"")</f>
        <v/>
      </c>
      <c r="Y1320" s="17" t="str">
        <f>IF(SUM('Control Sample Data'!M$3:M$98)&gt;10,IF(AND(ISNUMBER('Control Sample Data'!M1319),'Control Sample Data'!M1319&lt;$B$1,'Control Sample Data'!M1319&gt;0),'Control Sample Data'!M1319,$B$1),"")</f>
        <v/>
      </c>
      <c r="AT1320" s="36" t="str">
        <f t="shared" si="875"/>
        <v/>
      </c>
      <c r="AU1320" s="36" t="str">
        <f t="shared" si="876"/>
        <v/>
      </c>
      <c r="AV1320" s="36" t="str">
        <f t="shared" si="877"/>
        <v/>
      </c>
      <c r="AW1320" s="36" t="str">
        <f t="shared" si="878"/>
        <v/>
      </c>
      <c r="AX1320" s="36" t="str">
        <f t="shared" si="879"/>
        <v/>
      </c>
      <c r="AY1320" s="36" t="str">
        <f t="shared" si="880"/>
        <v/>
      </c>
      <c r="AZ1320" s="36" t="str">
        <f t="shared" si="881"/>
        <v/>
      </c>
      <c r="BA1320" s="36" t="str">
        <f t="shared" si="882"/>
        <v/>
      </c>
      <c r="BB1320" s="36" t="str">
        <f t="shared" si="883"/>
        <v/>
      </c>
      <c r="BC1320" s="36" t="str">
        <f t="shared" si="884"/>
        <v/>
      </c>
      <c r="BD1320" s="36" t="str">
        <f t="shared" si="885"/>
        <v/>
      </c>
      <c r="BE1320" s="36" t="str">
        <f t="shared" si="886"/>
        <v/>
      </c>
      <c r="BF1320" s="36" t="str">
        <f t="shared" si="887"/>
        <v/>
      </c>
      <c r="BG1320" s="36" t="str">
        <f t="shared" si="888"/>
        <v/>
      </c>
      <c r="BH1320" s="36" t="str">
        <f t="shared" si="889"/>
        <v/>
      </c>
      <c r="BI1320" s="36" t="str">
        <f t="shared" si="890"/>
        <v/>
      </c>
      <c r="BJ1320" s="36" t="str">
        <f t="shared" si="891"/>
        <v/>
      </c>
      <c r="BK1320" s="36" t="str">
        <f t="shared" si="892"/>
        <v/>
      </c>
      <c r="BL1320" s="36" t="str">
        <f t="shared" si="893"/>
        <v/>
      </c>
      <c r="BM1320" s="36" t="str">
        <f t="shared" si="894"/>
        <v/>
      </c>
      <c r="BN1320" s="38" t="e">
        <f t="shared" si="853"/>
        <v>#DIV/0!</v>
      </c>
      <c r="BO1320" s="38" t="e">
        <f t="shared" si="854"/>
        <v>#DIV/0!</v>
      </c>
      <c r="BP1320" s="39" t="str">
        <f t="shared" si="855"/>
        <v/>
      </c>
      <c r="BQ1320" s="39" t="str">
        <f t="shared" si="856"/>
        <v/>
      </c>
      <c r="BR1320" s="39" t="str">
        <f t="shared" si="857"/>
        <v/>
      </c>
      <c r="BS1320" s="39" t="str">
        <f t="shared" si="858"/>
        <v/>
      </c>
      <c r="BT1320" s="39" t="str">
        <f t="shared" si="859"/>
        <v/>
      </c>
      <c r="BU1320" s="39" t="str">
        <f t="shared" si="860"/>
        <v/>
      </c>
      <c r="BV1320" s="39" t="str">
        <f t="shared" si="861"/>
        <v/>
      </c>
      <c r="BW1320" s="39" t="str">
        <f t="shared" si="862"/>
        <v/>
      </c>
      <c r="BX1320" s="39" t="str">
        <f t="shared" si="863"/>
        <v/>
      </c>
      <c r="BY1320" s="39" t="str">
        <f t="shared" si="864"/>
        <v/>
      </c>
      <c r="BZ1320" s="39" t="str">
        <f t="shared" si="865"/>
        <v/>
      </c>
      <c r="CA1320" s="39" t="str">
        <f t="shared" si="866"/>
        <v/>
      </c>
      <c r="CB1320" s="39" t="str">
        <f t="shared" si="867"/>
        <v/>
      </c>
      <c r="CC1320" s="39" t="str">
        <f t="shared" si="868"/>
        <v/>
      </c>
      <c r="CD1320" s="39" t="str">
        <f t="shared" si="869"/>
        <v/>
      </c>
      <c r="CE1320" s="39" t="str">
        <f t="shared" si="870"/>
        <v/>
      </c>
      <c r="CF1320" s="39" t="str">
        <f t="shared" si="871"/>
        <v/>
      </c>
      <c r="CG1320" s="39" t="str">
        <f t="shared" si="872"/>
        <v/>
      </c>
      <c r="CH1320" s="39" t="str">
        <f t="shared" si="873"/>
        <v/>
      </c>
      <c r="CI1320" s="39" t="str">
        <f t="shared" si="874"/>
        <v/>
      </c>
    </row>
    <row r="1321" spans="1:87">
      <c r="A1321" s="18"/>
      <c r="B1321" s="15" t="str">
        <f>'Gene Table'!E1320</f>
        <v>hsa-miR-4500</v>
      </c>
      <c r="C1321" s="15" t="str">
        <f>'Gene Table'!B1320</f>
        <v>G22</v>
      </c>
      <c r="D1321" s="16" t="str">
        <f>IF(SUM('Test Sample Data'!D$3:D$98)&gt;10,IF(AND(ISNUMBER('Test Sample Data'!D1320),'Test Sample Data'!D1320&lt;$B$1,'Test Sample Data'!D1320&gt;0),'Test Sample Data'!D1320,$B$1),"")</f>
        <v/>
      </c>
      <c r="E1321" s="17" t="str">
        <f>IF(SUM('Test Sample Data'!E$3:E$98)&gt;10,IF(AND(ISNUMBER('Test Sample Data'!E1320),'Test Sample Data'!E1320&lt;$B$1,'Test Sample Data'!E1320&gt;0),'Test Sample Data'!E1320,$B$1),"")</f>
        <v/>
      </c>
      <c r="F1321" s="17" t="str">
        <f>IF(SUM('Test Sample Data'!F$3:F$98)&gt;10,IF(AND(ISNUMBER('Test Sample Data'!F1320),'Test Sample Data'!F1320&lt;$B$1,'Test Sample Data'!F1320&gt;0),'Test Sample Data'!F1320,$B$1),"")</f>
        <v/>
      </c>
      <c r="G1321" s="17" t="str">
        <f>IF(SUM('Test Sample Data'!G$3:G$98)&gt;10,IF(AND(ISNUMBER('Test Sample Data'!G1320),'Test Sample Data'!G1320&lt;$B$1,'Test Sample Data'!G1320&gt;0),'Test Sample Data'!G1320,$B$1),"")</f>
        <v/>
      </c>
      <c r="H1321" s="17" t="str">
        <f>IF(SUM('Test Sample Data'!H$3:H$98)&gt;10,IF(AND(ISNUMBER('Test Sample Data'!H1320),'Test Sample Data'!H1320&lt;$B$1,'Test Sample Data'!H1320&gt;0),'Test Sample Data'!H1320,$B$1),"")</f>
        <v/>
      </c>
      <c r="I1321" s="17" t="str">
        <f>IF(SUM('Test Sample Data'!I$3:I$98)&gt;10,IF(AND(ISNUMBER('Test Sample Data'!I1320),'Test Sample Data'!I1320&lt;$B$1,'Test Sample Data'!I1320&gt;0),'Test Sample Data'!I1320,$B$1),"")</f>
        <v/>
      </c>
      <c r="J1321" s="17" t="str">
        <f>IF(SUM('Test Sample Data'!J$3:J$98)&gt;10,IF(AND(ISNUMBER('Test Sample Data'!J1320),'Test Sample Data'!J1320&lt;$B$1,'Test Sample Data'!J1320&gt;0),'Test Sample Data'!J1320,$B$1),"")</f>
        <v/>
      </c>
      <c r="K1321" s="17" t="str">
        <f>IF(SUM('Test Sample Data'!K$3:K$98)&gt;10,IF(AND(ISNUMBER('Test Sample Data'!K1320),'Test Sample Data'!K1320&lt;$B$1,'Test Sample Data'!K1320&gt;0),'Test Sample Data'!K1320,$B$1),"")</f>
        <v/>
      </c>
      <c r="L1321" s="17" t="str">
        <f>IF(SUM('Test Sample Data'!L$3:L$98)&gt;10,IF(AND(ISNUMBER('Test Sample Data'!L1320),'Test Sample Data'!L1320&lt;$B$1,'Test Sample Data'!L1320&gt;0),'Test Sample Data'!L1320,$B$1),"")</f>
        <v/>
      </c>
      <c r="M1321" s="17" t="str">
        <f>IF(SUM('Test Sample Data'!M$3:M$98)&gt;10,IF(AND(ISNUMBER('Test Sample Data'!M1320),'Test Sample Data'!M1320&lt;$B$1,'Test Sample Data'!M1320&gt;0),'Test Sample Data'!M1320,$B$1),"")</f>
        <v/>
      </c>
      <c r="N1321" s="17" t="str">
        <f>'Gene Table'!E1320</f>
        <v>hsa-miR-4500</v>
      </c>
      <c r="O1321" s="17" t="str">
        <f>'Gene Table'!B1320</f>
        <v>G22</v>
      </c>
      <c r="P1321" s="17" t="str">
        <f>IF(SUM('Control Sample Data'!D$3:D$98)&gt;10,IF(AND(ISNUMBER('Control Sample Data'!D1320),'Control Sample Data'!D1320&lt;$B$1,'Control Sample Data'!D1320&gt;0),'Control Sample Data'!D1320,$B$1),"")</f>
        <v/>
      </c>
      <c r="Q1321" s="17" t="str">
        <f>IF(SUM('Control Sample Data'!E$3:E$98)&gt;10,IF(AND(ISNUMBER('Control Sample Data'!E1320),'Control Sample Data'!E1320&lt;$B$1,'Control Sample Data'!E1320&gt;0),'Control Sample Data'!E1320,$B$1),"")</f>
        <v/>
      </c>
      <c r="R1321" s="17" t="str">
        <f>IF(SUM('Control Sample Data'!F$3:F$98)&gt;10,IF(AND(ISNUMBER('Control Sample Data'!F1320),'Control Sample Data'!F1320&lt;$B$1,'Control Sample Data'!F1320&gt;0),'Control Sample Data'!F1320,$B$1),"")</f>
        <v/>
      </c>
      <c r="S1321" s="17" t="str">
        <f>IF(SUM('Control Sample Data'!G$3:G$98)&gt;10,IF(AND(ISNUMBER('Control Sample Data'!G1320),'Control Sample Data'!G1320&lt;$B$1,'Control Sample Data'!G1320&gt;0),'Control Sample Data'!G1320,$B$1),"")</f>
        <v/>
      </c>
      <c r="T1321" s="17" t="str">
        <f>IF(SUM('Control Sample Data'!H$3:H$98)&gt;10,IF(AND(ISNUMBER('Control Sample Data'!H1320),'Control Sample Data'!H1320&lt;$B$1,'Control Sample Data'!H1320&gt;0),'Control Sample Data'!H1320,$B$1),"")</f>
        <v/>
      </c>
      <c r="U1321" s="17" t="str">
        <f>IF(SUM('Control Sample Data'!I$3:I$98)&gt;10,IF(AND(ISNUMBER('Control Sample Data'!I1320),'Control Sample Data'!I1320&lt;$B$1,'Control Sample Data'!I1320&gt;0),'Control Sample Data'!I1320,$B$1),"")</f>
        <v/>
      </c>
      <c r="V1321" s="17" t="str">
        <f>IF(SUM('Control Sample Data'!J$3:J$98)&gt;10,IF(AND(ISNUMBER('Control Sample Data'!J1320),'Control Sample Data'!J1320&lt;$B$1,'Control Sample Data'!J1320&gt;0),'Control Sample Data'!J1320,$B$1),"")</f>
        <v/>
      </c>
      <c r="W1321" s="17" t="str">
        <f>IF(SUM('Control Sample Data'!K$3:K$98)&gt;10,IF(AND(ISNUMBER('Control Sample Data'!K1320),'Control Sample Data'!K1320&lt;$B$1,'Control Sample Data'!K1320&gt;0),'Control Sample Data'!K1320,$B$1),"")</f>
        <v/>
      </c>
      <c r="X1321" s="17" t="str">
        <f>IF(SUM('Control Sample Data'!L$3:L$98)&gt;10,IF(AND(ISNUMBER('Control Sample Data'!L1320),'Control Sample Data'!L1320&lt;$B$1,'Control Sample Data'!L1320&gt;0),'Control Sample Data'!L1320,$B$1),"")</f>
        <v/>
      </c>
      <c r="Y1321" s="17" t="str">
        <f>IF(SUM('Control Sample Data'!M$3:M$98)&gt;10,IF(AND(ISNUMBER('Control Sample Data'!M1320),'Control Sample Data'!M1320&lt;$B$1,'Control Sample Data'!M1320&gt;0),'Control Sample Data'!M1320,$B$1),"")</f>
        <v/>
      </c>
      <c r="AT1321" s="36" t="str">
        <f t="shared" si="875"/>
        <v/>
      </c>
      <c r="AU1321" s="36" t="str">
        <f t="shared" si="876"/>
        <v/>
      </c>
      <c r="AV1321" s="36" t="str">
        <f t="shared" si="877"/>
        <v/>
      </c>
      <c r="AW1321" s="36" t="str">
        <f t="shared" si="878"/>
        <v/>
      </c>
      <c r="AX1321" s="36" t="str">
        <f t="shared" si="879"/>
        <v/>
      </c>
      <c r="AY1321" s="36" t="str">
        <f t="shared" si="880"/>
        <v/>
      </c>
      <c r="AZ1321" s="36" t="str">
        <f t="shared" si="881"/>
        <v/>
      </c>
      <c r="BA1321" s="36" t="str">
        <f t="shared" si="882"/>
        <v/>
      </c>
      <c r="BB1321" s="36" t="str">
        <f t="shared" si="883"/>
        <v/>
      </c>
      <c r="BC1321" s="36" t="str">
        <f t="shared" si="884"/>
        <v/>
      </c>
      <c r="BD1321" s="36" t="str">
        <f t="shared" si="885"/>
        <v/>
      </c>
      <c r="BE1321" s="36" t="str">
        <f t="shared" si="886"/>
        <v/>
      </c>
      <c r="BF1321" s="36" t="str">
        <f t="shared" si="887"/>
        <v/>
      </c>
      <c r="BG1321" s="36" t="str">
        <f t="shared" si="888"/>
        <v/>
      </c>
      <c r="BH1321" s="36" t="str">
        <f t="shared" si="889"/>
        <v/>
      </c>
      <c r="BI1321" s="36" t="str">
        <f t="shared" si="890"/>
        <v/>
      </c>
      <c r="BJ1321" s="36" t="str">
        <f t="shared" si="891"/>
        <v/>
      </c>
      <c r="BK1321" s="36" t="str">
        <f t="shared" si="892"/>
        <v/>
      </c>
      <c r="BL1321" s="36" t="str">
        <f t="shared" si="893"/>
        <v/>
      </c>
      <c r="BM1321" s="36" t="str">
        <f t="shared" si="894"/>
        <v/>
      </c>
      <c r="BN1321" s="38" t="e">
        <f t="shared" si="853"/>
        <v>#DIV/0!</v>
      </c>
      <c r="BO1321" s="38" t="e">
        <f t="shared" si="854"/>
        <v>#DIV/0!</v>
      </c>
      <c r="BP1321" s="39" t="str">
        <f t="shared" si="855"/>
        <v/>
      </c>
      <c r="BQ1321" s="39" t="str">
        <f t="shared" si="856"/>
        <v/>
      </c>
      <c r="BR1321" s="39" t="str">
        <f t="shared" si="857"/>
        <v/>
      </c>
      <c r="BS1321" s="39" t="str">
        <f t="shared" si="858"/>
        <v/>
      </c>
      <c r="BT1321" s="39" t="str">
        <f t="shared" si="859"/>
        <v/>
      </c>
      <c r="BU1321" s="39" t="str">
        <f t="shared" si="860"/>
        <v/>
      </c>
      <c r="BV1321" s="39" t="str">
        <f t="shared" si="861"/>
        <v/>
      </c>
      <c r="BW1321" s="39" t="str">
        <f t="shared" si="862"/>
        <v/>
      </c>
      <c r="BX1321" s="39" t="str">
        <f t="shared" si="863"/>
        <v/>
      </c>
      <c r="BY1321" s="39" t="str">
        <f t="shared" si="864"/>
        <v/>
      </c>
      <c r="BZ1321" s="39" t="str">
        <f t="shared" si="865"/>
        <v/>
      </c>
      <c r="CA1321" s="39" t="str">
        <f t="shared" si="866"/>
        <v/>
      </c>
      <c r="CB1321" s="39" t="str">
        <f t="shared" si="867"/>
        <v/>
      </c>
      <c r="CC1321" s="39" t="str">
        <f t="shared" si="868"/>
        <v/>
      </c>
      <c r="CD1321" s="39" t="str">
        <f t="shared" si="869"/>
        <v/>
      </c>
      <c r="CE1321" s="39" t="str">
        <f t="shared" si="870"/>
        <v/>
      </c>
      <c r="CF1321" s="39" t="str">
        <f t="shared" si="871"/>
        <v/>
      </c>
      <c r="CG1321" s="39" t="str">
        <f t="shared" si="872"/>
        <v/>
      </c>
      <c r="CH1321" s="39" t="str">
        <f t="shared" si="873"/>
        <v/>
      </c>
      <c r="CI1321" s="39" t="str">
        <f t="shared" si="874"/>
        <v/>
      </c>
    </row>
    <row r="1322" spans="1:87">
      <c r="A1322" s="18"/>
      <c r="B1322" s="15" t="str">
        <f>'Gene Table'!E1321</f>
        <v>hsa-miR-378f</v>
      </c>
      <c r="C1322" s="15" t="str">
        <f>'Gene Table'!B1321</f>
        <v>G23</v>
      </c>
      <c r="D1322" s="16" t="str">
        <f>IF(SUM('Test Sample Data'!D$3:D$98)&gt;10,IF(AND(ISNUMBER('Test Sample Data'!D1321),'Test Sample Data'!D1321&lt;$B$1,'Test Sample Data'!D1321&gt;0),'Test Sample Data'!D1321,$B$1),"")</f>
        <v/>
      </c>
      <c r="E1322" s="17" t="str">
        <f>IF(SUM('Test Sample Data'!E$3:E$98)&gt;10,IF(AND(ISNUMBER('Test Sample Data'!E1321),'Test Sample Data'!E1321&lt;$B$1,'Test Sample Data'!E1321&gt;0),'Test Sample Data'!E1321,$B$1),"")</f>
        <v/>
      </c>
      <c r="F1322" s="17" t="str">
        <f>IF(SUM('Test Sample Data'!F$3:F$98)&gt;10,IF(AND(ISNUMBER('Test Sample Data'!F1321),'Test Sample Data'!F1321&lt;$B$1,'Test Sample Data'!F1321&gt;0),'Test Sample Data'!F1321,$B$1),"")</f>
        <v/>
      </c>
      <c r="G1322" s="17" t="str">
        <f>IF(SUM('Test Sample Data'!G$3:G$98)&gt;10,IF(AND(ISNUMBER('Test Sample Data'!G1321),'Test Sample Data'!G1321&lt;$B$1,'Test Sample Data'!G1321&gt;0),'Test Sample Data'!G1321,$B$1),"")</f>
        <v/>
      </c>
      <c r="H1322" s="17" t="str">
        <f>IF(SUM('Test Sample Data'!H$3:H$98)&gt;10,IF(AND(ISNUMBER('Test Sample Data'!H1321),'Test Sample Data'!H1321&lt;$B$1,'Test Sample Data'!H1321&gt;0),'Test Sample Data'!H1321,$B$1),"")</f>
        <v/>
      </c>
      <c r="I1322" s="17" t="str">
        <f>IF(SUM('Test Sample Data'!I$3:I$98)&gt;10,IF(AND(ISNUMBER('Test Sample Data'!I1321),'Test Sample Data'!I1321&lt;$B$1,'Test Sample Data'!I1321&gt;0),'Test Sample Data'!I1321,$B$1),"")</f>
        <v/>
      </c>
      <c r="J1322" s="17" t="str">
        <f>IF(SUM('Test Sample Data'!J$3:J$98)&gt;10,IF(AND(ISNUMBER('Test Sample Data'!J1321),'Test Sample Data'!J1321&lt;$B$1,'Test Sample Data'!J1321&gt;0),'Test Sample Data'!J1321,$B$1),"")</f>
        <v/>
      </c>
      <c r="K1322" s="17" t="str">
        <f>IF(SUM('Test Sample Data'!K$3:K$98)&gt;10,IF(AND(ISNUMBER('Test Sample Data'!K1321),'Test Sample Data'!K1321&lt;$B$1,'Test Sample Data'!K1321&gt;0),'Test Sample Data'!K1321,$B$1),"")</f>
        <v/>
      </c>
      <c r="L1322" s="17" t="str">
        <f>IF(SUM('Test Sample Data'!L$3:L$98)&gt;10,IF(AND(ISNUMBER('Test Sample Data'!L1321),'Test Sample Data'!L1321&lt;$B$1,'Test Sample Data'!L1321&gt;0),'Test Sample Data'!L1321,$B$1),"")</f>
        <v/>
      </c>
      <c r="M1322" s="17" t="str">
        <f>IF(SUM('Test Sample Data'!M$3:M$98)&gt;10,IF(AND(ISNUMBER('Test Sample Data'!M1321),'Test Sample Data'!M1321&lt;$B$1,'Test Sample Data'!M1321&gt;0),'Test Sample Data'!M1321,$B$1),"")</f>
        <v/>
      </c>
      <c r="N1322" s="17" t="str">
        <f>'Gene Table'!E1321</f>
        <v>hsa-miR-378f</v>
      </c>
      <c r="O1322" s="17" t="str">
        <f>'Gene Table'!B1321</f>
        <v>G23</v>
      </c>
      <c r="P1322" s="17" t="str">
        <f>IF(SUM('Control Sample Data'!D$3:D$98)&gt;10,IF(AND(ISNUMBER('Control Sample Data'!D1321),'Control Sample Data'!D1321&lt;$B$1,'Control Sample Data'!D1321&gt;0),'Control Sample Data'!D1321,$B$1),"")</f>
        <v/>
      </c>
      <c r="Q1322" s="17" t="str">
        <f>IF(SUM('Control Sample Data'!E$3:E$98)&gt;10,IF(AND(ISNUMBER('Control Sample Data'!E1321),'Control Sample Data'!E1321&lt;$B$1,'Control Sample Data'!E1321&gt;0),'Control Sample Data'!E1321,$B$1),"")</f>
        <v/>
      </c>
      <c r="R1322" s="17" t="str">
        <f>IF(SUM('Control Sample Data'!F$3:F$98)&gt;10,IF(AND(ISNUMBER('Control Sample Data'!F1321),'Control Sample Data'!F1321&lt;$B$1,'Control Sample Data'!F1321&gt;0),'Control Sample Data'!F1321,$B$1),"")</f>
        <v/>
      </c>
      <c r="S1322" s="17" t="str">
        <f>IF(SUM('Control Sample Data'!G$3:G$98)&gt;10,IF(AND(ISNUMBER('Control Sample Data'!G1321),'Control Sample Data'!G1321&lt;$B$1,'Control Sample Data'!G1321&gt;0),'Control Sample Data'!G1321,$B$1),"")</f>
        <v/>
      </c>
      <c r="T1322" s="17" t="str">
        <f>IF(SUM('Control Sample Data'!H$3:H$98)&gt;10,IF(AND(ISNUMBER('Control Sample Data'!H1321),'Control Sample Data'!H1321&lt;$B$1,'Control Sample Data'!H1321&gt;0),'Control Sample Data'!H1321,$B$1),"")</f>
        <v/>
      </c>
      <c r="U1322" s="17" t="str">
        <f>IF(SUM('Control Sample Data'!I$3:I$98)&gt;10,IF(AND(ISNUMBER('Control Sample Data'!I1321),'Control Sample Data'!I1321&lt;$B$1,'Control Sample Data'!I1321&gt;0),'Control Sample Data'!I1321,$B$1),"")</f>
        <v/>
      </c>
      <c r="V1322" s="17" t="str">
        <f>IF(SUM('Control Sample Data'!J$3:J$98)&gt;10,IF(AND(ISNUMBER('Control Sample Data'!J1321),'Control Sample Data'!J1321&lt;$B$1,'Control Sample Data'!J1321&gt;0),'Control Sample Data'!J1321,$B$1),"")</f>
        <v/>
      </c>
      <c r="W1322" s="17" t="str">
        <f>IF(SUM('Control Sample Data'!K$3:K$98)&gt;10,IF(AND(ISNUMBER('Control Sample Data'!K1321),'Control Sample Data'!K1321&lt;$B$1,'Control Sample Data'!K1321&gt;0),'Control Sample Data'!K1321,$B$1),"")</f>
        <v/>
      </c>
      <c r="X1322" s="17" t="str">
        <f>IF(SUM('Control Sample Data'!L$3:L$98)&gt;10,IF(AND(ISNUMBER('Control Sample Data'!L1321),'Control Sample Data'!L1321&lt;$B$1,'Control Sample Data'!L1321&gt;0),'Control Sample Data'!L1321,$B$1),"")</f>
        <v/>
      </c>
      <c r="Y1322" s="17" t="str">
        <f>IF(SUM('Control Sample Data'!M$3:M$98)&gt;10,IF(AND(ISNUMBER('Control Sample Data'!M1321),'Control Sample Data'!M1321&lt;$B$1,'Control Sample Data'!M1321&gt;0),'Control Sample Data'!M1321,$B$1),"")</f>
        <v/>
      </c>
      <c r="AT1322" s="36" t="str">
        <f t="shared" si="875"/>
        <v/>
      </c>
      <c r="AU1322" s="36" t="str">
        <f t="shared" si="876"/>
        <v/>
      </c>
      <c r="AV1322" s="36" t="str">
        <f t="shared" si="877"/>
        <v/>
      </c>
      <c r="AW1322" s="36" t="str">
        <f t="shared" si="878"/>
        <v/>
      </c>
      <c r="AX1322" s="36" t="str">
        <f t="shared" si="879"/>
        <v/>
      </c>
      <c r="AY1322" s="36" t="str">
        <f t="shared" si="880"/>
        <v/>
      </c>
      <c r="AZ1322" s="36" t="str">
        <f t="shared" si="881"/>
        <v/>
      </c>
      <c r="BA1322" s="36" t="str">
        <f t="shared" si="882"/>
        <v/>
      </c>
      <c r="BB1322" s="36" t="str">
        <f t="shared" si="883"/>
        <v/>
      </c>
      <c r="BC1322" s="36" t="str">
        <f t="shared" si="884"/>
        <v/>
      </c>
      <c r="BD1322" s="36" t="str">
        <f t="shared" si="885"/>
        <v/>
      </c>
      <c r="BE1322" s="36" t="str">
        <f t="shared" si="886"/>
        <v/>
      </c>
      <c r="BF1322" s="36" t="str">
        <f t="shared" si="887"/>
        <v/>
      </c>
      <c r="BG1322" s="36" t="str">
        <f t="shared" si="888"/>
        <v/>
      </c>
      <c r="BH1322" s="36" t="str">
        <f t="shared" si="889"/>
        <v/>
      </c>
      <c r="BI1322" s="36" t="str">
        <f t="shared" si="890"/>
        <v/>
      </c>
      <c r="BJ1322" s="36" t="str">
        <f t="shared" si="891"/>
        <v/>
      </c>
      <c r="BK1322" s="36" t="str">
        <f t="shared" si="892"/>
        <v/>
      </c>
      <c r="BL1322" s="36" t="str">
        <f t="shared" si="893"/>
        <v/>
      </c>
      <c r="BM1322" s="36" t="str">
        <f t="shared" si="894"/>
        <v/>
      </c>
      <c r="BN1322" s="38" t="e">
        <f t="shared" si="853"/>
        <v>#DIV/0!</v>
      </c>
      <c r="BO1322" s="38" t="e">
        <f t="shared" si="854"/>
        <v>#DIV/0!</v>
      </c>
      <c r="BP1322" s="39" t="str">
        <f t="shared" si="855"/>
        <v/>
      </c>
      <c r="BQ1322" s="39" t="str">
        <f t="shared" si="856"/>
        <v/>
      </c>
      <c r="BR1322" s="39" t="str">
        <f t="shared" si="857"/>
        <v/>
      </c>
      <c r="BS1322" s="39" t="str">
        <f t="shared" si="858"/>
        <v/>
      </c>
      <c r="BT1322" s="39" t="str">
        <f t="shared" si="859"/>
        <v/>
      </c>
      <c r="BU1322" s="39" t="str">
        <f t="shared" si="860"/>
        <v/>
      </c>
      <c r="BV1322" s="39" t="str">
        <f t="shared" si="861"/>
        <v/>
      </c>
      <c r="BW1322" s="39" t="str">
        <f t="shared" si="862"/>
        <v/>
      </c>
      <c r="BX1322" s="39" t="str">
        <f t="shared" si="863"/>
        <v/>
      </c>
      <c r="BY1322" s="39" t="str">
        <f t="shared" si="864"/>
        <v/>
      </c>
      <c r="BZ1322" s="39" t="str">
        <f t="shared" si="865"/>
        <v/>
      </c>
      <c r="CA1322" s="39" t="str">
        <f t="shared" si="866"/>
        <v/>
      </c>
      <c r="CB1322" s="39" t="str">
        <f t="shared" si="867"/>
        <v/>
      </c>
      <c r="CC1322" s="39" t="str">
        <f t="shared" si="868"/>
        <v/>
      </c>
      <c r="CD1322" s="39" t="str">
        <f t="shared" si="869"/>
        <v/>
      </c>
      <c r="CE1322" s="39" t="str">
        <f t="shared" si="870"/>
        <v/>
      </c>
      <c r="CF1322" s="39" t="str">
        <f t="shared" si="871"/>
        <v/>
      </c>
      <c r="CG1322" s="39" t="str">
        <f t="shared" si="872"/>
        <v/>
      </c>
      <c r="CH1322" s="39" t="str">
        <f t="shared" si="873"/>
        <v/>
      </c>
      <c r="CI1322" s="39" t="str">
        <f t="shared" si="874"/>
        <v/>
      </c>
    </row>
    <row r="1323" spans="1:87">
      <c r="A1323" s="18"/>
      <c r="B1323" s="15" t="str">
        <f>'Gene Table'!E1322</f>
        <v>hsa-miR-4501</v>
      </c>
      <c r="C1323" s="15" t="str">
        <f>'Gene Table'!B1322</f>
        <v>G24</v>
      </c>
      <c r="D1323" s="16" t="str">
        <f>IF(SUM('Test Sample Data'!D$3:D$98)&gt;10,IF(AND(ISNUMBER('Test Sample Data'!D1322),'Test Sample Data'!D1322&lt;$B$1,'Test Sample Data'!D1322&gt;0),'Test Sample Data'!D1322,$B$1),"")</f>
        <v/>
      </c>
      <c r="E1323" s="17" t="str">
        <f>IF(SUM('Test Sample Data'!E$3:E$98)&gt;10,IF(AND(ISNUMBER('Test Sample Data'!E1322),'Test Sample Data'!E1322&lt;$B$1,'Test Sample Data'!E1322&gt;0),'Test Sample Data'!E1322,$B$1),"")</f>
        <v/>
      </c>
      <c r="F1323" s="17" t="str">
        <f>IF(SUM('Test Sample Data'!F$3:F$98)&gt;10,IF(AND(ISNUMBER('Test Sample Data'!F1322),'Test Sample Data'!F1322&lt;$B$1,'Test Sample Data'!F1322&gt;0),'Test Sample Data'!F1322,$B$1),"")</f>
        <v/>
      </c>
      <c r="G1323" s="17" t="str">
        <f>IF(SUM('Test Sample Data'!G$3:G$98)&gt;10,IF(AND(ISNUMBER('Test Sample Data'!G1322),'Test Sample Data'!G1322&lt;$B$1,'Test Sample Data'!G1322&gt;0),'Test Sample Data'!G1322,$B$1),"")</f>
        <v/>
      </c>
      <c r="H1323" s="17" t="str">
        <f>IF(SUM('Test Sample Data'!H$3:H$98)&gt;10,IF(AND(ISNUMBER('Test Sample Data'!H1322),'Test Sample Data'!H1322&lt;$B$1,'Test Sample Data'!H1322&gt;0),'Test Sample Data'!H1322,$B$1),"")</f>
        <v/>
      </c>
      <c r="I1323" s="17" t="str">
        <f>IF(SUM('Test Sample Data'!I$3:I$98)&gt;10,IF(AND(ISNUMBER('Test Sample Data'!I1322),'Test Sample Data'!I1322&lt;$B$1,'Test Sample Data'!I1322&gt;0),'Test Sample Data'!I1322,$B$1),"")</f>
        <v/>
      </c>
      <c r="J1323" s="17" t="str">
        <f>IF(SUM('Test Sample Data'!J$3:J$98)&gt;10,IF(AND(ISNUMBER('Test Sample Data'!J1322),'Test Sample Data'!J1322&lt;$B$1,'Test Sample Data'!J1322&gt;0),'Test Sample Data'!J1322,$B$1),"")</f>
        <v/>
      </c>
      <c r="K1323" s="17" t="str">
        <f>IF(SUM('Test Sample Data'!K$3:K$98)&gt;10,IF(AND(ISNUMBER('Test Sample Data'!K1322),'Test Sample Data'!K1322&lt;$B$1,'Test Sample Data'!K1322&gt;0),'Test Sample Data'!K1322,$B$1),"")</f>
        <v/>
      </c>
      <c r="L1323" s="17" t="str">
        <f>IF(SUM('Test Sample Data'!L$3:L$98)&gt;10,IF(AND(ISNUMBER('Test Sample Data'!L1322),'Test Sample Data'!L1322&lt;$B$1,'Test Sample Data'!L1322&gt;0),'Test Sample Data'!L1322,$B$1),"")</f>
        <v/>
      </c>
      <c r="M1323" s="17" t="str">
        <f>IF(SUM('Test Sample Data'!M$3:M$98)&gt;10,IF(AND(ISNUMBER('Test Sample Data'!M1322),'Test Sample Data'!M1322&lt;$B$1,'Test Sample Data'!M1322&gt;0),'Test Sample Data'!M1322,$B$1),"")</f>
        <v/>
      </c>
      <c r="N1323" s="17" t="str">
        <f>'Gene Table'!E1322</f>
        <v>hsa-miR-4501</v>
      </c>
      <c r="O1323" s="17" t="str">
        <f>'Gene Table'!B1322</f>
        <v>G24</v>
      </c>
      <c r="P1323" s="17" t="str">
        <f>IF(SUM('Control Sample Data'!D$3:D$98)&gt;10,IF(AND(ISNUMBER('Control Sample Data'!D1322),'Control Sample Data'!D1322&lt;$B$1,'Control Sample Data'!D1322&gt;0),'Control Sample Data'!D1322,$B$1),"")</f>
        <v/>
      </c>
      <c r="Q1323" s="17" t="str">
        <f>IF(SUM('Control Sample Data'!E$3:E$98)&gt;10,IF(AND(ISNUMBER('Control Sample Data'!E1322),'Control Sample Data'!E1322&lt;$B$1,'Control Sample Data'!E1322&gt;0),'Control Sample Data'!E1322,$B$1),"")</f>
        <v/>
      </c>
      <c r="R1323" s="17" t="str">
        <f>IF(SUM('Control Sample Data'!F$3:F$98)&gt;10,IF(AND(ISNUMBER('Control Sample Data'!F1322),'Control Sample Data'!F1322&lt;$B$1,'Control Sample Data'!F1322&gt;0),'Control Sample Data'!F1322,$B$1),"")</f>
        <v/>
      </c>
      <c r="S1323" s="17" t="str">
        <f>IF(SUM('Control Sample Data'!G$3:G$98)&gt;10,IF(AND(ISNUMBER('Control Sample Data'!G1322),'Control Sample Data'!G1322&lt;$B$1,'Control Sample Data'!G1322&gt;0),'Control Sample Data'!G1322,$B$1),"")</f>
        <v/>
      </c>
      <c r="T1323" s="17" t="str">
        <f>IF(SUM('Control Sample Data'!H$3:H$98)&gt;10,IF(AND(ISNUMBER('Control Sample Data'!H1322),'Control Sample Data'!H1322&lt;$B$1,'Control Sample Data'!H1322&gt;0),'Control Sample Data'!H1322,$B$1),"")</f>
        <v/>
      </c>
      <c r="U1323" s="17" t="str">
        <f>IF(SUM('Control Sample Data'!I$3:I$98)&gt;10,IF(AND(ISNUMBER('Control Sample Data'!I1322),'Control Sample Data'!I1322&lt;$B$1,'Control Sample Data'!I1322&gt;0),'Control Sample Data'!I1322,$B$1),"")</f>
        <v/>
      </c>
      <c r="V1323" s="17" t="str">
        <f>IF(SUM('Control Sample Data'!J$3:J$98)&gt;10,IF(AND(ISNUMBER('Control Sample Data'!J1322),'Control Sample Data'!J1322&lt;$B$1,'Control Sample Data'!J1322&gt;0),'Control Sample Data'!J1322,$B$1),"")</f>
        <v/>
      </c>
      <c r="W1323" s="17" t="str">
        <f>IF(SUM('Control Sample Data'!K$3:K$98)&gt;10,IF(AND(ISNUMBER('Control Sample Data'!K1322),'Control Sample Data'!K1322&lt;$B$1,'Control Sample Data'!K1322&gt;0),'Control Sample Data'!K1322,$B$1),"")</f>
        <v/>
      </c>
      <c r="X1323" s="17" t="str">
        <f>IF(SUM('Control Sample Data'!L$3:L$98)&gt;10,IF(AND(ISNUMBER('Control Sample Data'!L1322),'Control Sample Data'!L1322&lt;$B$1,'Control Sample Data'!L1322&gt;0),'Control Sample Data'!L1322,$B$1),"")</f>
        <v/>
      </c>
      <c r="Y1323" s="17" t="str">
        <f>IF(SUM('Control Sample Data'!M$3:M$98)&gt;10,IF(AND(ISNUMBER('Control Sample Data'!M1322),'Control Sample Data'!M1322&lt;$B$1,'Control Sample Data'!M1322&gt;0),'Control Sample Data'!M1322,$B$1),"")</f>
        <v/>
      </c>
      <c r="AT1323" s="36" t="str">
        <f t="shared" si="875"/>
        <v/>
      </c>
      <c r="AU1323" s="36" t="str">
        <f t="shared" si="876"/>
        <v/>
      </c>
      <c r="AV1323" s="36" t="str">
        <f t="shared" si="877"/>
        <v/>
      </c>
      <c r="AW1323" s="36" t="str">
        <f t="shared" si="878"/>
        <v/>
      </c>
      <c r="AX1323" s="36" t="str">
        <f t="shared" si="879"/>
        <v/>
      </c>
      <c r="AY1323" s="36" t="str">
        <f t="shared" si="880"/>
        <v/>
      </c>
      <c r="AZ1323" s="36" t="str">
        <f t="shared" si="881"/>
        <v/>
      </c>
      <c r="BA1323" s="36" t="str">
        <f t="shared" si="882"/>
        <v/>
      </c>
      <c r="BB1323" s="36" t="str">
        <f t="shared" si="883"/>
        <v/>
      </c>
      <c r="BC1323" s="36" t="str">
        <f t="shared" si="884"/>
        <v/>
      </c>
      <c r="BD1323" s="36" t="str">
        <f t="shared" si="885"/>
        <v/>
      </c>
      <c r="BE1323" s="36" t="str">
        <f t="shared" si="886"/>
        <v/>
      </c>
      <c r="BF1323" s="36" t="str">
        <f t="shared" si="887"/>
        <v/>
      </c>
      <c r="BG1323" s="36" t="str">
        <f t="shared" si="888"/>
        <v/>
      </c>
      <c r="BH1323" s="36" t="str">
        <f t="shared" si="889"/>
        <v/>
      </c>
      <c r="BI1323" s="36" t="str">
        <f t="shared" si="890"/>
        <v/>
      </c>
      <c r="BJ1323" s="36" t="str">
        <f t="shared" si="891"/>
        <v/>
      </c>
      <c r="BK1323" s="36" t="str">
        <f t="shared" si="892"/>
        <v/>
      </c>
      <c r="BL1323" s="36" t="str">
        <f t="shared" si="893"/>
        <v/>
      </c>
      <c r="BM1323" s="36" t="str">
        <f t="shared" si="894"/>
        <v/>
      </c>
      <c r="BN1323" s="38" t="e">
        <f t="shared" si="853"/>
        <v>#DIV/0!</v>
      </c>
      <c r="BO1323" s="38" t="e">
        <f t="shared" si="854"/>
        <v>#DIV/0!</v>
      </c>
      <c r="BP1323" s="39" t="str">
        <f t="shared" si="855"/>
        <v/>
      </c>
      <c r="BQ1323" s="39" t="str">
        <f t="shared" si="856"/>
        <v/>
      </c>
      <c r="BR1323" s="39" t="str">
        <f t="shared" si="857"/>
        <v/>
      </c>
      <c r="BS1323" s="39" t="str">
        <f t="shared" si="858"/>
        <v/>
      </c>
      <c r="BT1323" s="39" t="str">
        <f t="shared" si="859"/>
        <v/>
      </c>
      <c r="BU1323" s="39" t="str">
        <f t="shared" si="860"/>
        <v/>
      </c>
      <c r="BV1323" s="39" t="str">
        <f t="shared" si="861"/>
        <v/>
      </c>
      <c r="BW1323" s="39" t="str">
        <f t="shared" si="862"/>
        <v/>
      </c>
      <c r="BX1323" s="39" t="str">
        <f t="shared" si="863"/>
        <v/>
      </c>
      <c r="BY1323" s="39" t="str">
        <f t="shared" si="864"/>
        <v/>
      </c>
      <c r="BZ1323" s="39" t="str">
        <f t="shared" si="865"/>
        <v/>
      </c>
      <c r="CA1323" s="39" t="str">
        <f t="shared" si="866"/>
        <v/>
      </c>
      <c r="CB1323" s="39" t="str">
        <f t="shared" si="867"/>
        <v/>
      </c>
      <c r="CC1323" s="39" t="str">
        <f t="shared" si="868"/>
        <v/>
      </c>
      <c r="CD1323" s="39" t="str">
        <f t="shared" si="869"/>
        <v/>
      </c>
      <c r="CE1323" s="39" t="str">
        <f t="shared" si="870"/>
        <v/>
      </c>
      <c r="CF1323" s="39" t="str">
        <f t="shared" si="871"/>
        <v/>
      </c>
      <c r="CG1323" s="39" t="str">
        <f t="shared" si="872"/>
        <v/>
      </c>
      <c r="CH1323" s="39" t="str">
        <f t="shared" si="873"/>
        <v/>
      </c>
      <c r="CI1323" s="39" t="str">
        <f t="shared" si="874"/>
        <v/>
      </c>
    </row>
    <row r="1324" spans="1:87">
      <c r="A1324" s="18"/>
      <c r="B1324" s="15" t="str">
        <f>'Gene Table'!E1323</f>
        <v>hsa-miR-4655-3p</v>
      </c>
      <c r="C1324" s="15" t="str">
        <f>'Gene Table'!B1323</f>
        <v>H01</v>
      </c>
      <c r="D1324" s="16" t="str">
        <f>IF(SUM('Test Sample Data'!D$3:D$98)&gt;10,IF(AND(ISNUMBER('Test Sample Data'!D1323),'Test Sample Data'!D1323&lt;$B$1,'Test Sample Data'!D1323&gt;0),'Test Sample Data'!D1323,$B$1),"")</f>
        <v/>
      </c>
      <c r="E1324" s="17" t="str">
        <f>IF(SUM('Test Sample Data'!E$3:E$98)&gt;10,IF(AND(ISNUMBER('Test Sample Data'!E1323),'Test Sample Data'!E1323&lt;$B$1,'Test Sample Data'!E1323&gt;0),'Test Sample Data'!E1323,$B$1),"")</f>
        <v/>
      </c>
      <c r="F1324" s="17" t="str">
        <f>IF(SUM('Test Sample Data'!F$3:F$98)&gt;10,IF(AND(ISNUMBER('Test Sample Data'!F1323),'Test Sample Data'!F1323&lt;$B$1,'Test Sample Data'!F1323&gt;0),'Test Sample Data'!F1323,$B$1),"")</f>
        <v/>
      </c>
      <c r="G1324" s="17" t="str">
        <f>IF(SUM('Test Sample Data'!G$3:G$98)&gt;10,IF(AND(ISNUMBER('Test Sample Data'!G1323),'Test Sample Data'!G1323&lt;$B$1,'Test Sample Data'!G1323&gt;0),'Test Sample Data'!G1323,$B$1),"")</f>
        <v/>
      </c>
      <c r="H1324" s="17" t="str">
        <f>IF(SUM('Test Sample Data'!H$3:H$98)&gt;10,IF(AND(ISNUMBER('Test Sample Data'!H1323),'Test Sample Data'!H1323&lt;$B$1,'Test Sample Data'!H1323&gt;0),'Test Sample Data'!H1323,$B$1),"")</f>
        <v/>
      </c>
      <c r="I1324" s="17" t="str">
        <f>IF(SUM('Test Sample Data'!I$3:I$98)&gt;10,IF(AND(ISNUMBER('Test Sample Data'!I1323),'Test Sample Data'!I1323&lt;$B$1,'Test Sample Data'!I1323&gt;0),'Test Sample Data'!I1323,$B$1),"")</f>
        <v/>
      </c>
      <c r="J1324" s="17" t="str">
        <f>IF(SUM('Test Sample Data'!J$3:J$98)&gt;10,IF(AND(ISNUMBER('Test Sample Data'!J1323),'Test Sample Data'!J1323&lt;$B$1,'Test Sample Data'!J1323&gt;0),'Test Sample Data'!J1323,$B$1),"")</f>
        <v/>
      </c>
      <c r="K1324" s="17" t="str">
        <f>IF(SUM('Test Sample Data'!K$3:K$98)&gt;10,IF(AND(ISNUMBER('Test Sample Data'!K1323),'Test Sample Data'!K1323&lt;$B$1,'Test Sample Data'!K1323&gt;0),'Test Sample Data'!K1323,$B$1),"")</f>
        <v/>
      </c>
      <c r="L1324" s="17" t="str">
        <f>IF(SUM('Test Sample Data'!L$3:L$98)&gt;10,IF(AND(ISNUMBER('Test Sample Data'!L1323),'Test Sample Data'!L1323&lt;$B$1,'Test Sample Data'!L1323&gt;0),'Test Sample Data'!L1323,$B$1),"")</f>
        <v/>
      </c>
      <c r="M1324" s="17" t="str">
        <f>IF(SUM('Test Sample Data'!M$3:M$98)&gt;10,IF(AND(ISNUMBER('Test Sample Data'!M1323),'Test Sample Data'!M1323&lt;$B$1,'Test Sample Data'!M1323&gt;0),'Test Sample Data'!M1323,$B$1),"")</f>
        <v/>
      </c>
      <c r="N1324" s="17" t="str">
        <f>'Gene Table'!E1323</f>
        <v>hsa-miR-4655-3p</v>
      </c>
      <c r="O1324" s="17" t="str">
        <f>'Gene Table'!B1323</f>
        <v>H01</v>
      </c>
      <c r="P1324" s="17" t="str">
        <f>IF(SUM('Control Sample Data'!D$3:D$98)&gt;10,IF(AND(ISNUMBER('Control Sample Data'!D1323),'Control Sample Data'!D1323&lt;$B$1,'Control Sample Data'!D1323&gt;0),'Control Sample Data'!D1323,$B$1),"")</f>
        <v/>
      </c>
      <c r="Q1324" s="17" t="str">
        <f>IF(SUM('Control Sample Data'!E$3:E$98)&gt;10,IF(AND(ISNUMBER('Control Sample Data'!E1323),'Control Sample Data'!E1323&lt;$B$1,'Control Sample Data'!E1323&gt;0),'Control Sample Data'!E1323,$B$1),"")</f>
        <v/>
      </c>
      <c r="R1324" s="17" t="str">
        <f>IF(SUM('Control Sample Data'!F$3:F$98)&gt;10,IF(AND(ISNUMBER('Control Sample Data'!F1323),'Control Sample Data'!F1323&lt;$B$1,'Control Sample Data'!F1323&gt;0),'Control Sample Data'!F1323,$B$1),"")</f>
        <v/>
      </c>
      <c r="S1324" s="17" t="str">
        <f>IF(SUM('Control Sample Data'!G$3:G$98)&gt;10,IF(AND(ISNUMBER('Control Sample Data'!G1323),'Control Sample Data'!G1323&lt;$B$1,'Control Sample Data'!G1323&gt;0),'Control Sample Data'!G1323,$B$1),"")</f>
        <v/>
      </c>
      <c r="T1324" s="17" t="str">
        <f>IF(SUM('Control Sample Data'!H$3:H$98)&gt;10,IF(AND(ISNUMBER('Control Sample Data'!H1323),'Control Sample Data'!H1323&lt;$B$1,'Control Sample Data'!H1323&gt;0),'Control Sample Data'!H1323,$B$1),"")</f>
        <v/>
      </c>
      <c r="U1324" s="17" t="str">
        <f>IF(SUM('Control Sample Data'!I$3:I$98)&gt;10,IF(AND(ISNUMBER('Control Sample Data'!I1323),'Control Sample Data'!I1323&lt;$B$1,'Control Sample Data'!I1323&gt;0),'Control Sample Data'!I1323,$B$1),"")</f>
        <v/>
      </c>
      <c r="V1324" s="17" t="str">
        <f>IF(SUM('Control Sample Data'!J$3:J$98)&gt;10,IF(AND(ISNUMBER('Control Sample Data'!J1323),'Control Sample Data'!J1323&lt;$B$1,'Control Sample Data'!J1323&gt;0),'Control Sample Data'!J1323,$B$1),"")</f>
        <v/>
      </c>
      <c r="W1324" s="17" t="str">
        <f>IF(SUM('Control Sample Data'!K$3:K$98)&gt;10,IF(AND(ISNUMBER('Control Sample Data'!K1323),'Control Sample Data'!K1323&lt;$B$1,'Control Sample Data'!K1323&gt;0),'Control Sample Data'!K1323,$B$1),"")</f>
        <v/>
      </c>
      <c r="X1324" s="17" t="str">
        <f>IF(SUM('Control Sample Data'!L$3:L$98)&gt;10,IF(AND(ISNUMBER('Control Sample Data'!L1323),'Control Sample Data'!L1323&lt;$B$1,'Control Sample Data'!L1323&gt;0),'Control Sample Data'!L1323,$B$1),"")</f>
        <v/>
      </c>
      <c r="Y1324" s="17" t="str">
        <f>IF(SUM('Control Sample Data'!M$3:M$98)&gt;10,IF(AND(ISNUMBER('Control Sample Data'!M1323),'Control Sample Data'!M1323&lt;$B$1,'Control Sample Data'!M1323&gt;0),'Control Sample Data'!M1323,$B$1),"")</f>
        <v/>
      </c>
      <c r="AT1324" s="36" t="str">
        <f t="shared" si="875"/>
        <v/>
      </c>
      <c r="AU1324" s="36" t="str">
        <f t="shared" si="876"/>
        <v/>
      </c>
      <c r="AV1324" s="36" t="str">
        <f t="shared" si="877"/>
        <v/>
      </c>
      <c r="AW1324" s="36" t="str">
        <f t="shared" si="878"/>
        <v/>
      </c>
      <c r="AX1324" s="36" t="str">
        <f t="shared" si="879"/>
        <v/>
      </c>
      <c r="AY1324" s="36" t="str">
        <f t="shared" si="880"/>
        <v/>
      </c>
      <c r="AZ1324" s="36" t="str">
        <f t="shared" si="881"/>
        <v/>
      </c>
      <c r="BA1324" s="36" t="str">
        <f t="shared" si="882"/>
        <v/>
      </c>
      <c r="BB1324" s="36" t="str">
        <f t="shared" si="883"/>
        <v/>
      </c>
      <c r="BC1324" s="36" t="str">
        <f t="shared" si="884"/>
        <v/>
      </c>
      <c r="BD1324" s="36" t="str">
        <f t="shared" si="885"/>
        <v/>
      </c>
      <c r="BE1324" s="36" t="str">
        <f t="shared" si="886"/>
        <v/>
      </c>
      <c r="BF1324" s="36" t="str">
        <f t="shared" si="887"/>
        <v/>
      </c>
      <c r="BG1324" s="36" t="str">
        <f t="shared" si="888"/>
        <v/>
      </c>
      <c r="BH1324" s="36" t="str">
        <f t="shared" si="889"/>
        <v/>
      </c>
      <c r="BI1324" s="36" t="str">
        <f t="shared" si="890"/>
        <v/>
      </c>
      <c r="BJ1324" s="36" t="str">
        <f t="shared" si="891"/>
        <v/>
      </c>
      <c r="BK1324" s="36" t="str">
        <f t="shared" si="892"/>
        <v/>
      </c>
      <c r="BL1324" s="36" t="str">
        <f t="shared" si="893"/>
        <v/>
      </c>
      <c r="BM1324" s="36" t="str">
        <f t="shared" si="894"/>
        <v/>
      </c>
      <c r="BN1324" s="38" t="e">
        <f t="shared" si="853"/>
        <v>#DIV/0!</v>
      </c>
      <c r="BO1324" s="38" t="e">
        <f t="shared" si="854"/>
        <v>#DIV/0!</v>
      </c>
      <c r="BP1324" s="39" t="str">
        <f t="shared" si="855"/>
        <v/>
      </c>
      <c r="BQ1324" s="39" t="str">
        <f t="shared" si="856"/>
        <v/>
      </c>
      <c r="BR1324" s="39" t="str">
        <f t="shared" si="857"/>
        <v/>
      </c>
      <c r="BS1324" s="39" t="str">
        <f t="shared" si="858"/>
        <v/>
      </c>
      <c r="BT1324" s="39" t="str">
        <f t="shared" si="859"/>
        <v/>
      </c>
      <c r="BU1324" s="39" t="str">
        <f t="shared" si="860"/>
        <v/>
      </c>
      <c r="BV1324" s="39" t="str">
        <f t="shared" si="861"/>
        <v/>
      </c>
      <c r="BW1324" s="39" t="str">
        <f t="shared" si="862"/>
        <v/>
      </c>
      <c r="BX1324" s="39" t="str">
        <f t="shared" si="863"/>
        <v/>
      </c>
      <c r="BY1324" s="39" t="str">
        <f t="shared" si="864"/>
        <v/>
      </c>
      <c r="BZ1324" s="39" t="str">
        <f t="shared" si="865"/>
        <v/>
      </c>
      <c r="CA1324" s="39" t="str">
        <f t="shared" si="866"/>
        <v/>
      </c>
      <c r="CB1324" s="39" t="str">
        <f t="shared" si="867"/>
        <v/>
      </c>
      <c r="CC1324" s="39" t="str">
        <f t="shared" si="868"/>
        <v/>
      </c>
      <c r="CD1324" s="39" t="str">
        <f t="shared" si="869"/>
        <v/>
      </c>
      <c r="CE1324" s="39" t="str">
        <f t="shared" si="870"/>
        <v/>
      </c>
      <c r="CF1324" s="39" t="str">
        <f t="shared" si="871"/>
        <v/>
      </c>
      <c r="CG1324" s="39" t="str">
        <f t="shared" si="872"/>
        <v/>
      </c>
      <c r="CH1324" s="39" t="str">
        <f t="shared" si="873"/>
        <v/>
      </c>
      <c r="CI1324" s="39" t="str">
        <f t="shared" si="874"/>
        <v/>
      </c>
    </row>
    <row r="1325" spans="1:87">
      <c r="A1325" s="18"/>
      <c r="B1325" s="15" t="str">
        <f>'Gene Table'!E1324</f>
        <v>hsa-miR-4709-3p</v>
      </c>
      <c r="C1325" s="15" t="str">
        <f>'Gene Table'!B1324</f>
        <v>H02</v>
      </c>
      <c r="D1325" s="16" t="str">
        <f>IF(SUM('Test Sample Data'!D$3:D$98)&gt;10,IF(AND(ISNUMBER('Test Sample Data'!D1324),'Test Sample Data'!D1324&lt;$B$1,'Test Sample Data'!D1324&gt;0),'Test Sample Data'!D1324,$B$1),"")</f>
        <v/>
      </c>
      <c r="E1325" s="17" t="str">
        <f>IF(SUM('Test Sample Data'!E$3:E$98)&gt;10,IF(AND(ISNUMBER('Test Sample Data'!E1324),'Test Sample Data'!E1324&lt;$B$1,'Test Sample Data'!E1324&gt;0),'Test Sample Data'!E1324,$B$1),"")</f>
        <v/>
      </c>
      <c r="F1325" s="17" t="str">
        <f>IF(SUM('Test Sample Data'!F$3:F$98)&gt;10,IF(AND(ISNUMBER('Test Sample Data'!F1324),'Test Sample Data'!F1324&lt;$B$1,'Test Sample Data'!F1324&gt;0),'Test Sample Data'!F1324,$B$1),"")</f>
        <v/>
      </c>
      <c r="G1325" s="17" t="str">
        <f>IF(SUM('Test Sample Data'!G$3:G$98)&gt;10,IF(AND(ISNUMBER('Test Sample Data'!G1324),'Test Sample Data'!G1324&lt;$B$1,'Test Sample Data'!G1324&gt;0),'Test Sample Data'!G1324,$B$1),"")</f>
        <v/>
      </c>
      <c r="H1325" s="17" t="str">
        <f>IF(SUM('Test Sample Data'!H$3:H$98)&gt;10,IF(AND(ISNUMBER('Test Sample Data'!H1324),'Test Sample Data'!H1324&lt;$B$1,'Test Sample Data'!H1324&gt;0),'Test Sample Data'!H1324,$B$1),"")</f>
        <v/>
      </c>
      <c r="I1325" s="17" t="str">
        <f>IF(SUM('Test Sample Data'!I$3:I$98)&gt;10,IF(AND(ISNUMBER('Test Sample Data'!I1324),'Test Sample Data'!I1324&lt;$B$1,'Test Sample Data'!I1324&gt;0),'Test Sample Data'!I1324,$B$1),"")</f>
        <v/>
      </c>
      <c r="J1325" s="17" t="str">
        <f>IF(SUM('Test Sample Data'!J$3:J$98)&gt;10,IF(AND(ISNUMBER('Test Sample Data'!J1324),'Test Sample Data'!J1324&lt;$B$1,'Test Sample Data'!J1324&gt;0),'Test Sample Data'!J1324,$B$1),"")</f>
        <v/>
      </c>
      <c r="K1325" s="17" t="str">
        <f>IF(SUM('Test Sample Data'!K$3:K$98)&gt;10,IF(AND(ISNUMBER('Test Sample Data'!K1324),'Test Sample Data'!K1324&lt;$B$1,'Test Sample Data'!K1324&gt;0),'Test Sample Data'!K1324,$B$1),"")</f>
        <v/>
      </c>
      <c r="L1325" s="17" t="str">
        <f>IF(SUM('Test Sample Data'!L$3:L$98)&gt;10,IF(AND(ISNUMBER('Test Sample Data'!L1324),'Test Sample Data'!L1324&lt;$B$1,'Test Sample Data'!L1324&gt;0),'Test Sample Data'!L1324,$B$1),"")</f>
        <v/>
      </c>
      <c r="M1325" s="17" t="str">
        <f>IF(SUM('Test Sample Data'!M$3:M$98)&gt;10,IF(AND(ISNUMBER('Test Sample Data'!M1324),'Test Sample Data'!M1324&lt;$B$1,'Test Sample Data'!M1324&gt;0),'Test Sample Data'!M1324,$B$1),"")</f>
        <v/>
      </c>
      <c r="N1325" s="17" t="str">
        <f>'Gene Table'!E1324</f>
        <v>hsa-miR-4709-3p</v>
      </c>
      <c r="O1325" s="17" t="str">
        <f>'Gene Table'!B1324</f>
        <v>H02</v>
      </c>
      <c r="P1325" s="17" t="str">
        <f>IF(SUM('Control Sample Data'!D$3:D$98)&gt;10,IF(AND(ISNUMBER('Control Sample Data'!D1324),'Control Sample Data'!D1324&lt;$B$1,'Control Sample Data'!D1324&gt;0),'Control Sample Data'!D1324,$B$1),"")</f>
        <v/>
      </c>
      <c r="Q1325" s="17" t="str">
        <f>IF(SUM('Control Sample Data'!E$3:E$98)&gt;10,IF(AND(ISNUMBER('Control Sample Data'!E1324),'Control Sample Data'!E1324&lt;$B$1,'Control Sample Data'!E1324&gt;0),'Control Sample Data'!E1324,$B$1),"")</f>
        <v/>
      </c>
      <c r="R1325" s="17" t="str">
        <f>IF(SUM('Control Sample Data'!F$3:F$98)&gt;10,IF(AND(ISNUMBER('Control Sample Data'!F1324),'Control Sample Data'!F1324&lt;$B$1,'Control Sample Data'!F1324&gt;0),'Control Sample Data'!F1324,$B$1),"")</f>
        <v/>
      </c>
      <c r="S1325" s="17" t="str">
        <f>IF(SUM('Control Sample Data'!G$3:G$98)&gt;10,IF(AND(ISNUMBER('Control Sample Data'!G1324),'Control Sample Data'!G1324&lt;$B$1,'Control Sample Data'!G1324&gt;0),'Control Sample Data'!G1324,$B$1),"")</f>
        <v/>
      </c>
      <c r="T1325" s="17" t="str">
        <f>IF(SUM('Control Sample Data'!H$3:H$98)&gt;10,IF(AND(ISNUMBER('Control Sample Data'!H1324),'Control Sample Data'!H1324&lt;$B$1,'Control Sample Data'!H1324&gt;0),'Control Sample Data'!H1324,$B$1),"")</f>
        <v/>
      </c>
      <c r="U1325" s="17" t="str">
        <f>IF(SUM('Control Sample Data'!I$3:I$98)&gt;10,IF(AND(ISNUMBER('Control Sample Data'!I1324),'Control Sample Data'!I1324&lt;$B$1,'Control Sample Data'!I1324&gt;0),'Control Sample Data'!I1324,$B$1),"")</f>
        <v/>
      </c>
      <c r="V1325" s="17" t="str">
        <f>IF(SUM('Control Sample Data'!J$3:J$98)&gt;10,IF(AND(ISNUMBER('Control Sample Data'!J1324),'Control Sample Data'!J1324&lt;$B$1,'Control Sample Data'!J1324&gt;0),'Control Sample Data'!J1324,$B$1),"")</f>
        <v/>
      </c>
      <c r="W1325" s="17" t="str">
        <f>IF(SUM('Control Sample Data'!K$3:K$98)&gt;10,IF(AND(ISNUMBER('Control Sample Data'!K1324),'Control Sample Data'!K1324&lt;$B$1,'Control Sample Data'!K1324&gt;0),'Control Sample Data'!K1324,$B$1),"")</f>
        <v/>
      </c>
      <c r="X1325" s="17" t="str">
        <f>IF(SUM('Control Sample Data'!L$3:L$98)&gt;10,IF(AND(ISNUMBER('Control Sample Data'!L1324),'Control Sample Data'!L1324&lt;$B$1,'Control Sample Data'!L1324&gt;0),'Control Sample Data'!L1324,$B$1),"")</f>
        <v/>
      </c>
      <c r="Y1325" s="17" t="str">
        <f>IF(SUM('Control Sample Data'!M$3:M$98)&gt;10,IF(AND(ISNUMBER('Control Sample Data'!M1324),'Control Sample Data'!M1324&lt;$B$1,'Control Sample Data'!M1324&gt;0),'Control Sample Data'!M1324,$B$1),"")</f>
        <v/>
      </c>
      <c r="AT1325" s="36" t="str">
        <f t="shared" si="875"/>
        <v/>
      </c>
      <c r="AU1325" s="36" t="str">
        <f t="shared" si="876"/>
        <v/>
      </c>
      <c r="AV1325" s="36" t="str">
        <f t="shared" si="877"/>
        <v/>
      </c>
      <c r="AW1325" s="36" t="str">
        <f t="shared" si="878"/>
        <v/>
      </c>
      <c r="AX1325" s="36" t="str">
        <f t="shared" si="879"/>
        <v/>
      </c>
      <c r="AY1325" s="36" t="str">
        <f t="shared" si="880"/>
        <v/>
      </c>
      <c r="AZ1325" s="36" t="str">
        <f t="shared" si="881"/>
        <v/>
      </c>
      <c r="BA1325" s="36" t="str">
        <f t="shared" si="882"/>
        <v/>
      </c>
      <c r="BB1325" s="36" t="str">
        <f t="shared" si="883"/>
        <v/>
      </c>
      <c r="BC1325" s="36" t="str">
        <f t="shared" si="884"/>
        <v/>
      </c>
      <c r="BD1325" s="36" t="str">
        <f t="shared" si="885"/>
        <v/>
      </c>
      <c r="BE1325" s="36" t="str">
        <f t="shared" si="886"/>
        <v/>
      </c>
      <c r="BF1325" s="36" t="str">
        <f t="shared" si="887"/>
        <v/>
      </c>
      <c r="BG1325" s="36" t="str">
        <f t="shared" si="888"/>
        <v/>
      </c>
      <c r="BH1325" s="36" t="str">
        <f t="shared" si="889"/>
        <v/>
      </c>
      <c r="BI1325" s="36" t="str">
        <f t="shared" si="890"/>
        <v/>
      </c>
      <c r="BJ1325" s="36" t="str">
        <f t="shared" si="891"/>
        <v/>
      </c>
      <c r="BK1325" s="36" t="str">
        <f t="shared" si="892"/>
        <v/>
      </c>
      <c r="BL1325" s="36" t="str">
        <f t="shared" si="893"/>
        <v/>
      </c>
      <c r="BM1325" s="36" t="str">
        <f t="shared" si="894"/>
        <v/>
      </c>
      <c r="BN1325" s="38" t="e">
        <f t="shared" si="853"/>
        <v>#DIV/0!</v>
      </c>
      <c r="BO1325" s="38" t="e">
        <f t="shared" si="854"/>
        <v>#DIV/0!</v>
      </c>
      <c r="BP1325" s="39" t="str">
        <f t="shared" si="855"/>
        <v/>
      </c>
      <c r="BQ1325" s="39" t="str">
        <f t="shared" si="856"/>
        <v/>
      </c>
      <c r="BR1325" s="39" t="str">
        <f t="shared" si="857"/>
        <v/>
      </c>
      <c r="BS1325" s="39" t="str">
        <f t="shared" si="858"/>
        <v/>
      </c>
      <c r="BT1325" s="39" t="str">
        <f t="shared" si="859"/>
        <v/>
      </c>
      <c r="BU1325" s="39" t="str">
        <f t="shared" si="860"/>
        <v/>
      </c>
      <c r="BV1325" s="39" t="str">
        <f t="shared" si="861"/>
        <v/>
      </c>
      <c r="BW1325" s="39" t="str">
        <f t="shared" si="862"/>
        <v/>
      </c>
      <c r="BX1325" s="39" t="str">
        <f t="shared" si="863"/>
        <v/>
      </c>
      <c r="BY1325" s="39" t="str">
        <f t="shared" si="864"/>
        <v/>
      </c>
      <c r="BZ1325" s="39" t="str">
        <f t="shared" si="865"/>
        <v/>
      </c>
      <c r="CA1325" s="39" t="str">
        <f t="shared" si="866"/>
        <v/>
      </c>
      <c r="CB1325" s="39" t="str">
        <f t="shared" si="867"/>
        <v/>
      </c>
      <c r="CC1325" s="39" t="str">
        <f t="shared" si="868"/>
        <v/>
      </c>
      <c r="CD1325" s="39" t="str">
        <f t="shared" si="869"/>
        <v/>
      </c>
      <c r="CE1325" s="39" t="str">
        <f t="shared" si="870"/>
        <v/>
      </c>
      <c r="CF1325" s="39" t="str">
        <f t="shared" si="871"/>
        <v/>
      </c>
      <c r="CG1325" s="39" t="str">
        <f t="shared" si="872"/>
        <v/>
      </c>
      <c r="CH1325" s="39" t="str">
        <f t="shared" si="873"/>
        <v/>
      </c>
      <c r="CI1325" s="39" t="str">
        <f t="shared" si="874"/>
        <v/>
      </c>
    </row>
    <row r="1326" spans="1:87">
      <c r="A1326" s="18"/>
      <c r="B1326" s="15" t="str">
        <f>'Gene Table'!E1325</f>
        <v>hsa-miR-4656</v>
      </c>
      <c r="C1326" s="15" t="str">
        <f>'Gene Table'!B1325</f>
        <v>H03</v>
      </c>
      <c r="D1326" s="16" t="str">
        <f>IF(SUM('Test Sample Data'!D$3:D$98)&gt;10,IF(AND(ISNUMBER('Test Sample Data'!D1325),'Test Sample Data'!D1325&lt;$B$1,'Test Sample Data'!D1325&gt;0),'Test Sample Data'!D1325,$B$1),"")</f>
        <v/>
      </c>
      <c r="E1326" s="17" t="str">
        <f>IF(SUM('Test Sample Data'!E$3:E$98)&gt;10,IF(AND(ISNUMBER('Test Sample Data'!E1325),'Test Sample Data'!E1325&lt;$B$1,'Test Sample Data'!E1325&gt;0),'Test Sample Data'!E1325,$B$1),"")</f>
        <v/>
      </c>
      <c r="F1326" s="17" t="str">
        <f>IF(SUM('Test Sample Data'!F$3:F$98)&gt;10,IF(AND(ISNUMBER('Test Sample Data'!F1325),'Test Sample Data'!F1325&lt;$B$1,'Test Sample Data'!F1325&gt;0),'Test Sample Data'!F1325,$B$1),"")</f>
        <v/>
      </c>
      <c r="G1326" s="17" t="str">
        <f>IF(SUM('Test Sample Data'!G$3:G$98)&gt;10,IF(AND(ISNUMBER('Test Sample Data'!G1325),'Test Sample Data'!G1325&lt;$B$1,'Test Sample Data'!G1325&gt;0),'Test Sample Data'!G1325,$B$1),"")</f>
        <v/>
      </c>
      <c r="H1326" s="17" t="str">
        <f>IF(SUM('Test Sample Data'!H$3:H$98)&gt;10,IF(AND(ISNUMBER('Test Sample Data'!H1325),'Test Sample Data'!H1325&lt;$B$1,'Test Sample Data'!H1325&gt;0),'Test Sample Data'!H1325,$B$1),"")</f>
        <v/>
      </c>
      <c r="I1326" s="17" t="str">
        <f>IF(SUM('Test Sample Data'!I$3:I$98)&gt;10,IF(AND(ISNUMBER('Test Sample Data'!I1325),'Test Sample Data'!I1325&lt;$B$1,'Test Sample Data'!I1325&gt;0),'Test Sample Data'!I1325,$B$1),"")</f>
        <v/>
      </c>
      <c r="J1326" s="17" t="str">
        <f>IF(SUM('Test Sample Data'!J$3:J$98)&gt;10,IF(AND(ISNUMBER('Test Sample Data'!J1325),'Test Sample Data'!J1325&lt;$B$1,'Test Sample Data'!J1325&gt;0),'Test Sample Data'!J1325,$B$1),"")</f>
        <v/>
      </c>
      <c r="K1326" s="17" t="str">
        <f>IF(SUM('Test Sample Data'!K$3:K$98)&gt;10,IF(AND(ISNUMBER('Test Sample Data'!K1325),'Test Sample Data'!K1325&lt;$B$1,'Test Sample Data'!K1325&gt;0),'Test Sample Data'!K1325,$B$1),"")</f>
        <v/>
      </c>
      <c r="L1326" s="17" t="str">
        <f>IF(SUM('Test Sample Data'!L$3:L$98)&gt;10,IF(AND(ISNUMBER('Test Sample Data'!L1325),'Test Sample Data'!L1325&lt;$B$1,'Test Sample Data'!L1325&gt;0),'Test Sample Data'!L1325,$B$1),"")</f>
        <v/>
      </c>
      <c r="M1326" s="17" t="str">
        <f>IF(SUM('Test Sample Data'!M$3:M$98)&gt;10,IF(AND(ISNUMBER('Test Sample Data'!M1325),'Test Sample Data'!M1325&lt;$B$1,'Test Sample Data'!M1325&gt;0),'Test Sample Data'!M1325,$B$1),"")</f>
        <v/>
      </c>
      <c r="N1326" s="17" t="str">
        <f>'Gene Table'!E1325</f>
        <v>hsa-miR-4656</v>
      </c>
      <c r="O1326" s="17" t="str">
        <f>'Gene Table'!B1325</f>
        <v>H03</v>
      </c>
      <c r="P1326" s="17" t="str">
        <f>IF(SUM('Control Sample Data'!D$3:D$98)&gt;10,IF(AND(ISNUMBER('Control Sample Data'!D1325),'Control Sample Data'!D1325&lt;$B$1,'Control Sample Data'!D1325&gt;0),'Control Sample Data'!D1325,$B$1),"")</f>
        <v/>
      </c>
      <c r="Q1326" s="17" t="str">
        <f>IF(SUM('Control Sample Data'!E$3:E$98)&gt;10,IF(AND(ISNUMBER('Control Sample Data'!E1325),'Control Sample Data'!E1325&lt;$B$1,'Control Sample Data'!E1325&gt;0),'Control Sample Data'!E1325,$B$1),"")</f>
        <v/>
      </c>
      <c r="R1326" s="17" t="str">
        <f>IF(SUM('Control Sample Data'!F$3:F$98)&gt;10,IF(AND(ISNUMBER('Control Sample Data'!F1325),'Control Sample Data'!F1325&lt;$B$1,'Control Sample Data'!F1325&gt;0),'Control Sample Data'!F1325,$B$1),"")</f>
        <v/>
      </c>
      <c r="S1326" s="17" t="str">
        <f>IF(SUM('Control Sample Data'!G$3:G$98)&gt;10,IF(AND(ISNUMBER('Control Sample Data'!G1325),'Control Sample Data'!G1325&lt;$B$1,'Control Sample Data'!G1325&gt;0),'Control Sample Data'!G1325,$B$1),"")</f>
        <v/>
      </c>
      <c r="T1326" s="17" t="str">
        <f>IF(SUM('Control Sample Data'!H$3:H$98)&gt;10,IF(AND(ISNUMBER('Control Sample Data'!H1325),'Control Sample Data'!H1325&lt;$B$1,'Control Sample Data'!H1325&gt;0),'Control Sample Data'!H1325,$B$1),"")</f>
        <v/>
      </c>
      <c r="U1326" s="17" t="str">
        <f>IF(SUM('Control Sample Data'!I$3:I$98)&gt;10,IF(AND(ISNUMBER('Control Sample Data'!I1325),'Control Sample Data'!I1325&lt;$B$1,'Control Sample Data'!I1325&gt;0),'Control Sample Data'!I1325,$B$1),"")</f>
        <v/>
      </c>
      <c r="V1326" s="17" t="str">
        <f>IF(SUM('Control Sample Data'!J$3:J$98)&gt;10,IF(AND(ISNUMBER('Control Sample Data'!J1325),'Control Sample Data'!J1325&lt;$B$1,'Control Sample Data'!J1325&gt;0),'Control Sample Data'!J1325,$B$1),"")</f>
        <v/>
      </c>
      <c r="W1326" s="17" t="str">
        <f>IF(SUM('Control Sample Data'!K$3:K$98)&gt;10,IF(AND(ISNUMBER('Control Sample Data'!K1325),'Control Sample Data'!K1325&lt;$B$1,'Control Sample Data'!K1325&gt;0),'Control Sample Data'!K1325,$B$1),"")</f>
        <v/>
      </c>
      <c r="X1326" s="17" t="str">
        <f>IF(SUM('Control Sample Data'!L$3:L$98)&gt;10,IF(AND(ISNUMBER('Control Sample Data'!L1325),'Control Sample Data'!L1325&lt;$B$1,'Control Sample Data'!L1325&gt;0),'Control Sample Data'!L1325,$B$1),"")</f>
        <v/>
      </c>
      <c r="Y1326" s="17" t="str">
        <f>IF(SUM('Control Sample Data'!M$3:M$98)&gt;10,IF(AND(ISNUMBER('Control Sample Data'!M1325),'Control Sample Data'!M1325&lt;$B$1,'Control Sample Data'!M1325&gt;0),'Control Sample Data'!M1325,$B$1),"")</f>
        <v/>
      </c>
      <c r="AT1326" s="36" t="str">
        <f t="shared" si="875"/>
        <v/>
      </c>
      <c r="AU1326" s="36" t="str">
        <f t="shared" si="876"/>
        <v/>
      </c>
      <c r="AV1326" s="36" t="str">
        <f t="shared" si="877"/>
        <v/>
      </c>
      <c r="AW1326" s="36" t="str">
        <f t="shared" si="878"/>
        <v/>
      </c>
      <c r="AX1326" s="36" t="str">
        <f t="shared" si="879"/>
        <v/>
      </c>
      <c r="AY1326" s="36" t="str">
        <f t="shared" si="880"/>
        <v/>
      </c>
      <c r="AZ1326" s="36" t="str">
        <f t="shared" si="881"/>
        <v/>
      </c>
      <c r="BA1326" s="36" t="str">
        <f t="shared" si="882"/>
        <v/>
      </c>
      <c r="BB1326" s="36" t="str">
        <f t="shared" si="883"/>
        <v/>
      </c>
      <c r="BC1326" s="36" t="str">
        <f t="shared" si="884"/>
        <v/>
      </c>
      <c r="BD1326" s="36" t="str">
        <f t="shared" si="885"/>
        <v/>
      </c>
      <c r="BE1326" s="36" t="str">
        <f t="shared" si="886"/>
        <v/>
      </c>
      <c r="BF1326" s="36" t="str">
        <f t="shared" si="887"/>
        <v/>
      </c>
      <c r="BG1326" s="36" t="str">
        <f t="shared" si="888"/>
        <v/>
      </c>
      <c r="BH1326" s="36" t="str">
        <f t="shared" si="889"/>
        <v/>
      </c>
      <c r="BI1326" s="36" t="str">
        <f t="shared" si="890"/>
        <v/>
      </c>
      <c r="BJ1326" s="36" t="str">
        <f t="shared" si="891"/>
        <v/>
      </c>
      <c r="BK1326" s="36" t="str">
        <f t="shared" si="892"/>
        <v/>
      </c>
      <c r="BL1326" s="36" t="str">
        <f t="shared" si="893"/>
        <v/>
      </c>
      <c r="BM1326" s="36" t="str">
        <f t="shared" si="894"/>
        <v/>
      </c>
      <c r="BN1326" s="38" t="e">
        <f t="shared" si="853"/>
        <v>#DIV/0!</v>
      </c>
      <c r="BO1326" s="38" t="e">
        <f t="shared" si="854"/>
        <v>#DIV/0!</v>
      </c>
      <c r="BP1326" s="39" t="str">
        <f t="shared" si="855"/>
        <v/>
      </c>
      <c r="BQ1326" s="39" t="str">
        <f t="shared" si="856"/>
        <v/>
      </c>
      <c r="BR1326" s="39" t="str">
        <f t="shared" si="857"/>
        <v/>
      </c>
      <c r="BS1326" s="39" t="str">
        <f t="shared" si="858"/>
        <v/>
      </c>
      <c r="BT1326" s="39" t="str">
        <f t="shared" si="859"/>
        <v/>
      </c>
      <c r="BU1326" s="39" t="str">
        <f t="shared" si="860"/>
        <v/>
      </c>
      <c r="BV1326" s="39" t="str">
        <f t="shared" si="861"/>
        <v/>
      </c>
      <c r="BW1326" s="39" t="str">
        <f t="shared" si="862"/>
        <v/>
      </c>
      <c r="BX1326" s="39" t="str">
        <f t="shared" si="863"/>
        <v/>
      </c>
      <c r="BY1326" s="39" t="str">
        <f t="shared" si="864"/>
        <v/>
      </c>
      <c r="BZ1326" s="39" t="str">
        <f t="shared" si="865"/>
        <v/>
      </c>
      <c r="CA1326" s="39" t="str">
        <f t="shared" si="866"/>
        <v/>
      </c>
      <c r="CB1326" s="39" t="str">
        <f t="shared" si="867"/>
        <v/>
      </c>
      <c r="CC1326" s="39" t="str">
        <f t="shared" si="868"/>
        <v/>
      </c>
      <c r="CD1326" s="39" t="str">
        <f t="shared" si="869"/>
        <v/>
      </c>
      <c r="CE1326" s="39" t="str">
        <f t="shared" si="870"/>
        <v/>
      </c>
      <c r="CF1326" s="39" t="str">
        <f t="shared" si="871"/>
        <v/>
      </c>
      <c r="CG1326" s="39" t="str">
        <f t="shared" si="872"/>
        <v/>
      </c>
      <c r="CH1326" s="39" t="str">
        <f t="shared" si="873"/>
        <v/>
      </c>
      <c r="CI1326" s="39" t="str">
        <f t="shared" si="874"/>
        <v/>
      </c>
    </row>
    <row r="1327" spans="1:87">
      <c r="A1327" s="18"/>
      <c r="B1327" s="15" t="str">
        <f>'Gene Table'!E1326</f>
        <v>hsa-miR-3545-5p</v>
      </c>
      <c r="C1327" s="15" t="str">
        <f>'Gene Table'!B1326</f>
        <v>H04</v>
      </c>
      <c r="D1327" s="16" t="str">
        <f>IF(SUM('Test Sample Data'!D$3:D$98)&gt;10,IF(AND(ISNUMBER('Test Sample Data'!D1326),'Test Sample Data'!D1326&lt;$B$1,'Test Sample Data'!D1326&gt;0),'Test Sample Data'!D1326,$B$1),"")</f>
        <v/>
      </c>
      <c r="E1327" s="17" t="str">
        <f>IF(SUM('Test Sample Data'!E$3:E$98)&gt;10,IF(AND(ISNUMBER('Test Sample Data'!E1326),'Test Sample Data'!E1326&lt;$B$1,'Test Sample Data'!E1326&gt;0),'Test Sample Data'!E1326,$B$1),"")</f>
        <v/>
      </c>
      <c r="F1327" s="17" t="str">
        <f>IF(SUM('Test Sample Data'!F$3:F$98)&gt;10,IF(AND(ISNUMBER('Test Sample Data'!F1326),'Test Sample Data'!F1326&lt;$B$1,'Test Sample Data'!F1326&gt;0),'Test Sample Data'!F1326,$B$1),"")</f>
        <v/>
      </c>
      <c r="G1327" s="17" t="str">
        <f>IF(SUM('Test Sample Data'!G$3:G$98)&gt;10,IF(AND(ISNUMBER('Test Sample Data'!G1326),'Test Sample Data'!G1326&lt;$B$1,'Test Sample Data'!G1326&gt;0),'Test Sample Data'!G1326,$B$1),"")</f>
        <v/>
      </c>
      <c r="H1327" s="17" t="str">
        <f>IF(SUM('Test Sample Data'!H$3:H$98)&gt;10,IF(AND(ISNUMBER('Test Sample Data'!H1326),'Test Sample Data'!H1326&lt;$B$1,'Test Sample Data'!H1326&gt;0),'Test Sample Data'!H1326,$B$1),"")</f>
        <v/>
      </c>
      <c r="I1327" s="17" t="str">
        <f>IF(SUM('Test Sample Data'!I$3:I$98)&gt;10,IF(AND(ISNUMBER('Test Sample Data'!I1326),'Test Sample Data'!I1326&lt;$B$1,'Test Sample Data'!I1326&gt;0),'Test Sample Data'!I1326,$B$1),"")</f>
        <v/>
      </c>
      <c r="J1327" s="17" t="str">
        <f>IF(SUM('Test Sample Data'!J$3:J$98)&gt;10,IF(AND(ISNUMBER('Test Sample Data'!J1326),'Test Sample Data'!J1326&lt;$B$1,'Test Sample Data'!J1326&gt;0),'Test Sample Data'!J1326,$B$1),"")</f>
        <v/>
      </c>
      <c r="K1327" s="17" t="str">
        <f>IF(SUM('Test Sample Data'!K$3:K$98)&gt;10,IF(AND(ISNUMBER('Test Sample Data'!K1326),'Test Sample Data'!K1326&lt;$B$1,'Test Sample Data'!K1326&gt;0),'Test Sample Data'!K1326,$B$1),"")</f>
        <v/>
      </c>
      <c r="L1327" s="17" t="str">
        <f>IF(SUM('Test Sample Data'!L$3:L$98)&gt;10,IF(AND(ISNUMBER('Test Sample Data'!L1326),'Test Sample Data'!L1326&lt;$B$1,'Test Sample Data'!L1326&gt;0),'Test Sample Data'!L1326,$B$1),"")</f>
        <v/>
      </c>
      <c r="M1327" s="17" t="str">
        <f>IF(SUM('Test Sample Data'!M$3:M$98)&gt;10,IF(AND(ISNUMBER('Test Sample Data'!M1326),'Test Sample Data'!M1326&lt;$B$1,'Test Sample Data'!M1326&gt;0),'Test Sample Data'!M1326,$B$1),"")</f>
        <v/>
      </c>
      <c r="N1327" s="17" t="str">
        <f>'Gene Table'!E1326</f>
        <v>hsa-miR-3545-5p</v>
      </c>
      <c r="O1327" s="17" t="str">
        <f>'Gene Table'!B1326</f>
        <v>H04</v>
      </c>
      <c r="P1327" s="17" t="str">
        <f>IF(SUM('Control Sample Data'!D$3:D$98)&gt;10,IF(AND(ISNUMBER('Control Sample Data'!D1326),'Control Sample Data'!D1326&lt;$B$1,'Control Sample Data'!D1326&gt;0),'Control Sample Data'!D1326,$B$1),"")</f>
        <v/>
      </c>
      <c r="Q1327" s="17" t="str">
        <f>IF(SUM('Control Sample Data'!E$3:E$98)&gt;10,IF(AND(ISNUMBER('Control Sample Data'!E1326),'Control Sample Data'!E1326&lt;$B$1,'Control Sample Data'!E1326&gt;0),'Control Sample Data'!E1326,$B$1),"")</f>
        <v/>
      </c>
      <c r="R1327" s="17" t="str">
        <f>IF(SUM('Control Sample Data'!F$3:F$98)&gt;10,IF(AND(ISNUMBER('Control Sample Data'!F1326),'Control Sample Data'!F1326&lt;$B$1,'Control Sample Data'!F1326&gt;0),'Control Sample Data'!F1326,$B$1),"")</f>
        <v/>
      </c>
      <c r="S1327" s="17" t="str">
        <f>IF(SUM('Control Sample Data'!G$3:G$98)&gt;10,IF(AND(ISNUMBER('Control Sample Data'!G1326),'Control Sample Data'!G1326&lt;$B$1,'Control Sample Data'!G1326&gt;0),'Control Sample Data'!G1326,$B$1),"")</f>
        <v/>
      </c>
      <c r="T1327" s="17" t="str">
        <f>IF(SUM('Control Sample Data'!H$3:H$98)&gt;10,IF(AND(ISNUMBER('Control Sample Data'!H1326),'Control Sample Data'!H1326&lt;$B$1,'Control Sample Data'!H1326&gt;0),'Control Sample Data'!H1326,$B$1),"")</f>
        <v/>
      </c>
      <c r="U1327" s="17" t="str">
        <f>IF(SUM('Control Sample Data'!I$3:I$98)&gt;10,IF(AND(ISNUMBER('Control Sample Data'!I1326),'Control Sample Data'!I1326&lt;$B$1,'Control Sample Data'!I1326&gt;0),'Control Sample Data'!I1326,$B$1),"")</f>
        <v/>
      </c>
      <c r="V1327" s="17" t="str">
        <f>IF(SUM('Control Sample Data'!J$3:J$98)&gt;10,IF(AND(ISNUMBER('Control Sample Data'!J1326),'Control Sample Data'!J1326&lt;$B$1,'Control Sample Data'!J1326&gt;0),'Control Sample Data'!J1326,$B$1),"")</f>
        <v/>
      </c>
      <c r="W1327" s="17" t="str">
        <f>IF(SUM('Control Sample Data'!K$3:K$98)&gt;10,IF(AND(ISNUMBER('Control Sample Data'!K1326),'Control Sample Data'!K1326&lt;$B$1,'Control Sample Data'!K1326&gt;0),'Control Sample Data'!K1326,$B$1),"")</f>
        <v/>
      </c>
      <c r="X1327" s="17" t="str">
        <f>IF(SUM('Control Sample Data'!L$3:L$98)&gt;10,IF(AND(ISNUMBER('Control Sample Data'!L1326),'Control Sample Data'!L1326&lt;$B$1,'Control Sample Data'!L1326&gt;0),'Control Sample Data'!L1326,$B$1),"")</f>
        <v/>
      </c>
      <c r="Y1327" s="17" t="str">
        <f>IF(SUM('Control Sample Data'!M$3:M$98)&gt;10,IF(AND(ISNUMBER('Control Sample Data'!M1326),'Control Sample Data'!M1326&lt;$B$1,'Control Sample Data'!M1326&gt;0),'Control Sample Data'!M1326,$B$1),"")</f>
        <v/>
      </c>
      <c r="AT1327" s="36" t="str">
        <f t="shared" si="875"/>
        <v/>
      </c>
      <c r="AU1327" s="36" t="str">
        <f t="shared" si="876"/>
        <v/>
      </c>
      <c r="AV1327" s="36" t="str">
        <f t="shared" si="877"/>
        <v/>
      </c>
      <c r="AW1327" s="36" t="str">
        <f t="shared" si="878"/>
        <v/>
      </c>
      <c r="AX1327" s="36" t="str">
        <f t="shared" si="879"/>
        <v/>
      </c>
      <c r="AY1327" s="36" t="str">
        <f t="shared" si="880"/>
        <v/>
      </c>
      <c r="AZ1327" s="36" t="str">
        <f t="shared" si="881"/>
        <v/>
      </c>
      <c r="BA1327" s="36" t="str">
        <f t="shared" si="882"/>
        <v/>
      </c>
      <c r="BB1327" s="36" t="str">
        <f t="shared" si="883"/>
        <v/>
      </c>
      <c r="BC1327" s="36" t="str">
        <f t="shared" si="884"/>
        <v/>
      </c>
      <c r="BD1327" s="36" t="str">
        <f t="shared" si="885"/>
        <v/>
      </c>
      <c r="BE1327" s="36" t="str">
        <f t="shared" si="886"/>
        <v/>
      </c>
      <c r="BF1327" s="36" t="str">
        <f t="shared" si="887"/>
        <v/>
      </c>
      <c r="BG1327" s="36" t="str">
        <f t="shared" si="888"/>
        <v/>
      </c>
      <c r="BH1327" s="36" t="str">
        <f t="shared" si="889"/>
        <v/>
      </c>
      <c r="BI1327" s="36" t="str">
        <f t="shared" si="890"/>
        <v/>
      </c>
      <c r="BJ1327" s="36" t="str">
        <f t="shared" si="891"/>
        <v/>
      </c>
      <c r="BK1327" s="36" t="str">
        <f t="shared" si="892"/>
        <v/>
      </c>
      <c r="BL1327" s="36" t="str">
        <f t="shared" si="893"/>
        <v/>
      </c>
      <c r="BM1327" s="36" t="str">
        <f t="shared" si="894"/>
        <v/>
      </c>
      <c r="BN1327" s="38" t="e">
        <f t="shared" si="853"/>
        <v>#DIV/0!</v>
      </c>
      <c r="BO1327" s="38" t="e">
        <f t="shared" si="854"/>
        <v>#DIV/0!</v>
      </c>
      <c r="BP1327" s="39" t="str">
        <f t="shared" si="855"/>
        <v/>
      </c>
      <c r="BQ1327" s="39" t="str">
        <f t="shared" si="856"/>
        <v/>
      </c>
      <c r="BR1327" s="39" t="str">
        <f t="shared" si="857"/>
        <v/>
      </c>
      <c r="BS1327" s="39" t="str">
        <f t="shared" si="858"/>
        <v/>
      </c>
      <c r="BT1327" s="39" t="str">
        <f t="shared" si="859"/>
        <v/>
      </c>
      <c r="BU1327" s="39" t="str">
        <f t="shared" si="860"/>
        <v/>
      </c>
      <c r="BV1327" s="39" t="str">
        <f t="shared" si="861"/>
        <v/>
      </c>
      <c r="BW1327" s="39" t="str">
        <f t="shared" si="862"/>
        <v/>
      </c>
      <c r="BX1327" s="39" t="str">
        <f t="shared" si="863"/>
        <v/>
      </c>
      <c r="BY1327" s="39" t="str">
        <f t="shared" si="864"/>
        <v/>
      </c>
      <c r="BZ1327" s="39" t="str">
        <f t="shared" si="865"/>
        <v/>
      </c>
      <c r="CA1327" s="39" t="str">
        <f t="shared" si="866"/>
        <v/>
      </c>
      <c r="CB1327" s="39" t="str">
        <f t="shared" si="867"/>
        <v/>
      </c>
      <c r="CC1327" s="39" t="str">
        <f t="shared" si="868"/>
        <v/>
      </c>
      <c r="CD1327" s="39" t="str">
        <f t="shared" si="869"/>
        <v/>
      </c>
      <c r="CE1327" s="39" t="str">
        <f t="shared" si="870"/>
        <v/>
      </c>
      <c r="CF1327" s="39" t="str">
        <f t="shared" si="871"/>
        <v/>
      </c>
      <c r="CG1327" s="39" t="str">
        <f t="shared" si="872"/>
        <v/>
      </c>
      <c r="CH1327" s="39" t="str">
        <f t="shared" si="873"/>
        <v/>
      </c>
      <c r="CI1327" s="39" t="str">
        <f t="shared" si="874"/>
        <v/>
      </c>
    </row>
    <row r="1328" spans="1:87">
      <c r="A1328" s="18"/>
      <c r="B1328" s="15" t="str">
        <f>'Gene Table'!E1327</f>
        <v>hsa-miR-4657</v>
      </c>
      <c r="C1328" s="15" t="str">
        <f>'Gene Table'!B1327</f>
        <v>H05</v>
      </c>
      <c r="D1328" s="16" t="str">
        <f>IF(SUM('Test Sample Data'!D$3:D$98)&gt;10,IF(AND(ISNUMBER('Test Sample Data'!D1327),'Test Sample Data'!D1327&lt;$B$1,'Test Sample Data'!D1327&gt;0),'Test Sample Data'!D1327,$B$1),"")</f>
        <v/>
      </c>
      <c r="E1328" s="17" t="str">
        <f>IF(SUM('Test Sample Data'!E$3:E$98)&gt;10,IF(AND(ISNUMBER('Test Sample Data'!E1327),'Test Sample Data'!E1327&lt;$B$1,'Test Sample Data'!E1327&gt;0),'Test Sample Data'!E1327,$B$1),"")</f>
        <v/>
      </c>
      <c r="F1328" s="17" t="str">
        <f>IF(SUM('Test Sample Data'!F$3:F$98)&gt;10,IF(AND(ISNUMBER('Test Sample Data'!F1327),'Test Sample Data'!F1327&lt;$B$1,'Test Sample Data'!F1327&gt;0),'Test Sample Data'!F1327,$B$1),"")</f>
        <v/>
      </c>
      <c r="G1328" s="17" t="str">
        <f>IF(SUM('Test Sample Data'!G$3:G$98)&gt;10,IF(AND(ISNUMBER('Test Sample Data'!G1327),'Test Sample Data'!G1327&lt;$B$1,'Test Sample Data'!G1327&gt;0),'Test Sample Data'!G1327,$B$1),"")</f>
        <v/>
      </c>
      <c r="H1328" s="17" t="str">
        <f>IF(SUM('Test Sample Data'!H$3:H$98)&gt;10,IF(AND(ISNUMBER('Test Sample Data'!H1327),'Test Sample Data'!H1327&lt;$B$1,'Test Sample Data'!H1327&gt;0),'Test Sample Data'!H1327,$B$1),"")</f>
        <v/>
      </c>
      <c r="I1328" s="17" t="str">
        <f>IF(SUM('Test Sample Data'!I$3:I$98)&gt;10,IF(AND(ISNUMBER('Test Sample Data'!I1327),'Test Sample Data'!I1327&lt;$B$1,'Test Sample Data'!I1327&gt;0),'Test Sample Data'!I1327,$B$1),"")</f>
        <v/>
      </c>
      <c r="J1328" s="17" t="str">
        <f>IF(SUM('Test Sample Data'!J$3:J$98)&gt;10,IF(AND(ISNUMBER('Test Sample Data'!J1327),'Test Sample Data'!J1327&lt;$B$1,'Test Sample Data'!J1327&gt;0),'Test Sample Data'!J1327,$B$1),"")</f>
        <v/>
      </c>
      <c r="K1328" s="17" t="str">
        <f>IF(SUM('Test Sample Data'!K$3:K$98)&gt;10,IF(AND(ISNUMBER('Test Sample Data'!K1327),'Test Sample Data'!K1327&lt;$B$1,'Test Sample Data'!K1327&gt;0),'Test Sample Data'!K1327,$B$1),"")</f>
        <v/>
      </c>
      <c r="L1328" s="17" t="str">
        <f>IF(SUM('Test Sample Data'!L$3:L$98)&gt;10,IF(AND(ISNUMBER('Test Sample Data'!L1327),'Test Sample Data'!L1327&lt;$B$1,'Test Sample Data'!L1327&gt;0),'Test Sample Data'!L1327,$B$1),"")</f>
        <v/>
      </c>
      <c r="M1328" s="17" t="str">
        <f>IF(SUM('Test Sample Data'!M$3:M$98)&gt;10,IF(AND(ISNUMBER('Test Sample Data'!M1327),'Test Sample Data'!M1327&lt;$B$1,'Test Sample Data'!M1327&gt;0),'Test Sample Data'!M1327,$B$1),"")</f>
        <v/>
      </c>
      <c r="N1328" s="17" t="str">
        <f>'Gene Table'!E1327</f>
        <v>hsa-miR-4657</v>
      </c>
      <c r="O1328" s="17" t="str">
        <f>'Gene Table'!B1327</f>
        <v>H05</v>
      </c>
      <c r="P1328" s="17" t="str">
        <f>IF(SUM('Control Sample Data'!D$3:D$98)&gt;10,IF(AND(ISNUMBER('Control Sample Data'!D1327),'Control Sample Data'!D1327&lt;$B$1,'Control Sample Data'!D1327&gt;0),'Control Sample Data'!D1327,$B$1),"")</f>
        <v/>
      </c>
      <c r="Q1328" s="17" t="str">
        <f>IF(SUM('Control Sample Data'!E$3:E$98)&gt;10,IF(AND(ISNUMBER('Control Sample Data'!E1327),'Control Sample Data'!E1327&lt;$B$1,'Control Sample Data'!E1327&gt;0),'Control Sample Data'!E1327,$B$1),"")</f>
        <v/>
      </c>
      <c r="R1328" s="17" t="str">
        <f>IF(SUM('Control Sample Data'!F$3:F$98)&gt;10,IF(AND(ISNUMBER('Control Sample Data'!F1327),'Control Sample Data'!F1327&lt;$B$1,'Control Sample Data'!F1327&gt;0),'Control Sample Data'!F1327,$B$1),"")</f>
        <v/>
      </c>
      <c r="S1328" s="17" t="str">
        <f>IF(SUM('Control Sample Data'!G$3:G$98)&gt;10,IF(AND(ISNUMBER('Control Sample Data'!G1327),'Control Sample Data'!G1327&lt;$B$1,'Control Sample Data'!G1327&gt;0),'Control Sample Data'!G1327,$B$1),"")</f>
        <v/>
      </c>
      <c r="T1328" s="17" t="str">
        <f>IF(SUM('Control Sample Data'!H$3:H$98)&gt;10,IF(AND(ISNUMBER('Control Sample Data'!H1327),'Control Sample Data'!H1327&lt;$B$1,'Control Sample Data'!H1327&gt;0),'Control Sample Data'!H1327,$B$1),"")</f>
        <v/>
      </c>
      <c r="U1328" s="17" t="str">
        <f>IF(SUM('Control Sample Data'!I$3:I$98)&gt;10,IF(AND(ISNUMBER('Control Sample Data'!I1327),'Control Sample Data'!I1327&lt;$B$1,'Control Sample Data'!I1327&gt;0),'Control Sample Data'!I1327,$B$1),"")</f>
        <v/>
      </c>
      <c r="V1328" s="17" t="str">
        <f>IF(SUM('Control Sample Data'!J$3:J$98)&gt;10,IF(AND(ISNUMBER('Control Sample Data'!J1327),'Control Sample Data'!J1327&lt;$B$1,'Control Sample Data'!J1327&gt;0),'Control Sample Data'!J1327,$B$1),"")</f>
        <v/>
      </c>
      <c r="W1328" s="17" t="str">
        <f>IF(SUM('Control Sample Data'!K$3:K$98)&gt;10,IF(AND(ISNUMBER('Control Sample Data'!K1327),'Control Sample Data'!K1327&lt;$B$1,'Control Sample Data'!K1327&gt;0),'Control Sample Data'!K1327,$B$1),"")</f>
        <v/>
      </c>
      <c r="X1328" s="17" t="str">
        <f>IF(SUM('Control Sample Data'!L$3:L$98)&gt;10,IF(AND(ISNUMBER('Control Sample Data'!L1327),'Control Sample Data'!L1327&lt;$B$1,'Control Sample Data'!L1327&gt;0),'Control Sample Data'!L1327,$B$1),"")</f>
        <v/>
      </c>
      <c r="Y1328" s="17" t="str">
        <f>IF(SUM('Control Sample Data'!M$3:M$98)&gt;10,IF(AND(ISNUMBER('Control Sample Data'!M1327),'Control Sample Data'!M1327&lt;$B$1,'Control Sample Data'!M1327&gt;0),'Control Sample Data'!M1327,$B$1),"")</f>
        <v/>
      </c>
      <c r="AT1328" s="36" t="str">
        <f t="shared" si="875"/>
        <v/>
      </c>
      <c r="AU1328" s="36" t="str">
        <f t="shared" si="876"/>
        <v/>
      </c>
      <c r="AV1328" s="36" t="str">
        <f t="shared" si="877"/>
        <v/>
      </c>
      <c r="AW1328" s="36" t="str">
        <f t="shared" si="878"/>
        <v/>
      </c>
      <c r="AX1328" s="36" t="str">
        <f t="shared" si="879"/>
        <v/>
      </c>
      <c r="AY1328" s="36" t="str">
        <f t="shared" si="880"/>
        <v/>
      </c>
      <c r="AZ1328" s="36" t="str">
        <f t="shared" si="881"/>
        <v/>
      </c>
      <c r="BA1328" s="36" t="str">
        <f t="shared" si="882"/>
        <v/>
      </c>
      <c r="BB1328" s="36" t="str">
        <f t="shared" si="883"/>
        <v/>
      </c>
      <c r="BC1328" s="36" t="str">
        <f t="shared" si="884"/>
        <v/>
      </c>
      <c r="BD1328" s="36" t="str">
        <f t="shared" si="885"/>
        <v/>
      </c>
      <c r="BE1328" s="36" t="str">
        <f t="shared" si="886"/>
        <v/>
      </c>
      <c r="BF1328" s="36" t="str">
        <f t="shared" si="887"/>
        <v/>
      </c>
      <c r="BG1328" s="36" t="str">
        <f t="shared" si="888"/>
        <v/>
      </c>
      <c r="BH1328" s="36" t="str">
        <f t="shared" si="889"/>
        <v/>
      </c>
      <c r="BI1328" s="36" t="str">
        <f t="shared" si="890"/>
        <v/>
      </c>
      <c r="BJ1328" s="36" t="str">
        <f t="shared" si="891"/>
        <v/>
      </c>
      <c r="BK1328" s="36" t="str">
        <f t="shared" si="892"/>
        <v/>
      </c>
      <c r="BL1328" s="36" t="str">
        <f t="shared" si="893"/>
        <v/>
      </c>
      <c r="BM1328" s="36" t="str">
        <f t="shared" si="894"/>
        <v/>
      </c>
      <c r="BN1328" s="38" t="e">
        <f t="shared" si="853"/>
        <v>#DIV/0!</v>
      </c>
      <c r="BO1328" s="38" t="e">
        <f t="shared" si="854"/>
        <v>#DIV/0!</v>
      </c>
      <c r="BP1328" s="39" t="str">
        <f t="shared" si="855"/>
        <v/>
      </c>
      <c r="BQ1328" s="39" t="str">
        <f t="shared" si="856"/>
        <v/>
      </c>
      <c r="BR1328" s="39" t="str">
        <f t="shared" si="857"/>
        <v/>
      </c>
      <c r="BS1328" s="39" t="str">
        <f t="shared" si="858"/>
        <v/>
      </c>
      <c r="BT1328" s="39" t="str">
        <f t="shared" si="859"/>
        <v/>
      </c>
      <c r="BU1328" s="39" t="str">
        <f t="shared" si="860"/>
        <v/>
      </c>
      <c r="BV1328" s="39" t="str">
        <f t="shared" si="861"/>
        <v/>
      </c>
      <c r="BW1328" s="39" t="str">
        <f t="shared" si="862"/>
        <v/>
      </c>
      <c r="BX1328" s="39" t="str">
        <f t="shared" si="863"/>
        <v/>
      </c>
      <c r="BY1328" s="39" t="str">
        <f t="shared" si="864"/>
        <v/>
      </c>
      <c r="BZ1328" s="39" t="str">
        <f t="shared" si="865"/>
        <v/>
      </c>
      <c r="CA1328" s="39" t="str">
        <f t="shared" si="866"/>
        <v/>
      </c>
      <c r="CB1328" s="39" t="str">
        <f t="shared" si="867"/>
        <v/>
      </c>
      <c r="CC1328" s="39" t="str">
        <f t="shared" si="868"/>
        <v/>
      </c>
      <c r="CD1328" s="39" t="str">
        <f t="shared" si="869"/>
        <v/>
      </c>
      <c r="CE1328" s="39" t="str">
        <f t="shared" si="870"/>
        <v/>
      </c>
      <c r="CF1328" s="39" t="str">
        <f t="shared" si="871"/>
        <v/>
      </c>
      <c r="CG1328" s="39" t="str">
        <f t="shared" si="872"/>
        <v/>
      </c>
      <c r="CH1328" s="39" t="str">
        <f t="shared" si="873"/>
        <v/>
      </c>
      <c r="CI1328" s="39" t="str">
        <f t="shared" si="874"/>
        <v/>
      </c>
    </row>
    <row r="1329" spans="1:87">
      <c r="A1329" s="18"/>
      <c r="B1329" s="15" t="str">
        <f>'Gene Table'!E1328</f>
        <v>hsa-miR-3545-3p</v>
      </c>
      <c r="C1329" s="15" t="str">
        <f>'Gene Table'!B1328</f>
        <v>H06</v>
      </c>
      <c r="D1329" s="16" t="str">
        <f>IF(SUM('Test Sample Data'!D$3:D$98)&gt;10,IF(AND(ISNUMBER('Test Sample Data'!D1328),'Test Sample Data'!D1328&lt;$B$1,'Test Sample Data'!D1328&gt;0),'Test Sample Data'!D1328,$B$1),"")</f>
        <v/>
      </c>
      <c r="E1329" s="17" t="str">
        <f>IF(SUM('Test Sample Data'!E$3:E$98)&gt;10,IF(AND(ISNUMBER('Test Sample Data'!E1328),'Test Sample Data'!E1328&lt;$B$1,'Test Sample Data'!E1328&gt;0),'Test Sample Data'!E1328,$B$1),"")</f>
        <v/>
      </c>
      <c r="F1329" s="17" t="str">
        <f>IF(SUM('Test Sample Data'!F$3:F$98)&gt;10,IF(AND(ISNUMBER('Test Sample Data'!F1328),'Test Sample Data'!F1328&lt;$B$1,'Test Sample Data'!F1328&gt;0),'Test Sample Data'!F1328,$B$1),"")</f>
        <v/>
      </c>
      <c r="G1329" s="17" t="str">
        <f>IF(SUM('Test Sample Data'!G$3:G$98)&gt;10,IF(AND(ISNUMBER('Test Sample Data'!G1328),'Test Sample Data'!G1328&lt;$B$1,'Test Sample Data'!G1328&gt;0),'Test Sample Data'!G1328,$B$1),"")</f>
        <v/>
      </c>
      <c r="H1329" s="17" t="str">
        <f>IF(SUM('Test Sample Data'!H$3:H$98)&gt;10,IF(AND(ISNUMBER('Test Sample Data'!H1328),'Test Sample Data'!H1328&lt;$B$1,'Test Sample Data'!H1328&gt;0),'Test Sample Data'!H1328,$B$1),"")</f>
        <v/>
      </c>
      <c r="I1329" s="17" t="str">
        <f>IF(SUM('Test Sample Data'!I$3:I$98)&gt;10,IF(AND(ISNUMBER('Test Sample Data'!I1328),'Test Sample Data'!I1328&lt;$B$1,'Test Sample Data'!I1328&gt;0),'Test Sample Data'!I1328,$B$1),"")</f>
        <v/>
      </c>
      <c r="J1329" s="17" t="str">
        <f>IF(SUM('Test Sample Data'!J$3:J$98)&gt;10,IF(AND(ISNUMBER('Test Sample Data'!J1328),'Test Sample Data'!J1328&lt;$B$1,'Test Sample Data'!J1328&gt;0),'Test Sample Data'!J1328,$B$1),"")</f>
        <v/>
      </c>
      <c r="K1329" s="17" t="str">
        <f>IF(SUM('Test Sample Data'!K$3:K$98)&gt;10,IF(AND(ISNUMBER('Test Sample Data'!K1328),'Test Sample Data'!K1328&lt;$B$1,'Test Sample Data'!K1328&gt;0),'Test Sample Data'!K1328,$B$1),"")</f>
        <v/>
      </c>
      <c r="L1329" s="17" t="str">
        <f>IF(SUM('Test Sample Data'!L$3:L$98)&gt;10,IF(AND(ISNUMBER('Test Sample Data'!L1328),'Test Sample Data'!L1328&lt;$B$1,'Test Sample Data'!L1328&gt;0),'Test Sample Data'!L1328,$B$1),"")</f>
        <v/>
      </c>
      <c r="M1329" s="17" t="str">
        <f>IF(SUM('Test Sample Data'!M$3:M$98)&gt;10,IF(AND(ISNUMBER('Test Sample Data'!M1328),'Test Sample Data'!M1328&lt;$B$1,'Test Sample Data'!M1328&gt;0),'Test Sample Data'!M1328,$B$1),"")</f>
        <v/>
      </c>
      <c r="N1329" s="17" t="str">
        <f>'Gene Table'!E1328</f>
        <v>hsa-miR-3545-3p</v>
      </c>
      <c r="O1329" s="17" t="str">
        <f>'Gene Table'!B1328</f>
        <v>H06</v>
      </c>
      <c r="P1329" s="17" t="str">
        <f>IF(SUM('Control Sample Data'!D$3:D$98)&gt;10,IF(AND(ISNUMBER('Control Sample Data'!D1328),'Control Sample Data'!D1328&lt;$B$1,'Control Sample Data'!D1328&gt;0),'Control Sample Data'!D1328,$B$1),"")</f>
        <v/>
      </c>
      <c r="Q1329" s="17" t="str">
        <f>IF(SUM('Control Sample Data'!E$3:E$98)&gt;10,IF(AND(ISNUMBER('Control Sample Data'!E1328),'Control Sample Data'!E1328&lt;$B$1,'Control Sample Data'!E1328&gt;0),'Control Sample Data'!E1328,$B$1),"")</f>
        <v/>
      </c>
      <c r="R1329" s="17" t="str">
        <f>IF(SUM('Control Sample Data'!F$3:F$98)&gt;10,IF(AND(ISNUMBER('Control Sample Data'!F1328),'Control Sample Data'!F1328&lt;$B$1,'Control Sample Data'!F1328&gt;0),'Control Sample Data'!F1328,$B$1),"")</f>
        <v/>
      </c>
      <c r="S1329" s="17" t="str">
        <f>IF(SUM('Control Sample Data'!G$3:G$98)&gt;10,IF(AND(ISNUMBER('Control Sample Data'!G1328),'Control Sample Data'!G1328&lt;$B$1,'Control Sample Data'!G1328&gt;0),'Control Sample Data'!G1328,$B$1),"")</f>
        <v/>
      </c>
      <c r="T1329" s="17" t="str">
        <f>IF(SUM('Control Sample Data'!H$3:H$98)&gt;10,IF(AND(ISNUMBER('Control Sample Data'!H1328),'Control Sample Data'!H1328&lt;$B$1,'Control Sample Data'!H1328&gt;0),'Control Sample Data'!H1328,$B$1),"")</f>
        <v/>
      </c>
      <c r="U1329" s="17" t="str">
        <f>IF(SUM('Control Sample Data'!I$3:I$98)&gt;10,IF(AND(ISNUMBER('Control Sample Data'!I1328),'Control Sample Data'!I1328&lt;$B$1,'Control Sample Data'!I1328&gt;0),'Control Sample Data'!I1328,$B$1),"")</f>
        <v/>
      </c>
      <c r="V1329" s="17" t="str">
        <f>IF(SUM('Control Sample Data'!J$3:J$98)&gt;10,IF(AND(ISNUMBER('Control Sample Data'!J1328),'Control Sample Data'!J1328&lt;$B$1,'Control Sample Data'!J1328&gt;0),'Control Sample Data'!J1328,$B$1),"")</f>
        <v/>
      </c>
      <c r="W1329" s="17" t="str">
        <f>IF(SUM('Control Sample Data'!K$3:K$98)&gt;10,IF(AND(ISNUMBER('Control Sample Data'!K1328),'Control Sample Data'!K1328&lt;$B$1,'Control Sample Data'!K1328&gt;0),'Control Sample Data'!K1328,$B$1),"")</f>
        <v/>
      </c>
      <c r="X1329" s="17" t="str">
        <f>IF(SUM('Control Sample Data'!L$3:L$98)&gt;10,IF(AND(ISNUMBER('Control Sample Data'!L1328),'Control Sample Data'!L1328&lt;$B$1,'Control Sample Data'!L1328&gt;0),'Control Sample Data'!L1328,$B$1),"")</f>
        <v/>
      </c>
      <c r="Y1329" s="17" t="str">
        <f>IF(SUM('Control Sample Data'!M$3:M$98)&gt;10,IF(AND(ISNUMBER('Control Sample Data'!M1328),'Control Sample Data'!M1328&lt;$B$1,'Control Sample Data'!M1328&gt;0),'Control Sample Data'!M1328,$B$1),"")</f>
        <v/>
      </c>
      <c r="AT1329" s="36" t="str">
        <f t="shared" si="875"/>
        <v/>
      </c>
      <c r="AU1329" s="36" t="str">
        <f t="shared" si="876"/>
        <v/>
      </c>
      <c r="AV1329" s="36" t="str">
        <f t="shared" si="877"/>
        <v/>
      </c>
      <c r="AW1329" s="36" t="str">
        <f t="shared" si="878"/>
        <v/>
      </c>
      <c r="AX1329" s="36" t="str">
        <f t="shared" si="879"/>
        <v/>
      </c>
      <c r="AY1329" s="36" t="str">
        <f t="shared" si="880"/>
        <v/>
      </c>
      <c r="AZ1329" s="36" t="str">
        <f t="shared" si="881"/>
        <v/>
      </c>
      <c r="BA1329" s="36" t="str">
        <f t="shared" si="882"/>
        <v/>
      </c>
      <c r="BB1329" s="36" t="str">
        <f t="shared" si="883"/>
        <v/>
      </c>
      <c r="BC1329" s="36" t="str">
        <f t="shared" si="884"/>
        <v/>
      </c>
      <c r="BD1329" s="36" t="str">
        <f t="shared" si="885"/>
        <v/>
      </c>
      <c r="BE1329" s="36" t="str">
        <f t="shared" si="886"/>
        <v/>
      </c>
      <c r="BF1329" s="36" t="str">
        <f t="shared" si="887"/>
        <v/>
      </c>
      <c r="BG1329" s="36" t="str">
        <f t="shared" si="888"/>
        <v/>
      </c>
      <c r="BH1329" s="36" t="str">
        <f t="shared" si="889"/>
        <v/>
      </c>
      <c r="BI1329" s="36" t="str">
        <f t="shared" si="890"/>
        <v/>
      </c>
      <c r="BJ1329" s="36" t="str">
        <f t="shared" si="891"/>
        <v/>
      </c>
      <c r="BK1329" s="36" t="str">
        <f t="shared" si="892"/>
        <v/>
      </c>
      <c r="BL1329" s="36" t="str">
        <f t="shared" si="893"/>
        <v/>
      </c>
      <c r="BM1329" s="36" t="str">
        <f t="shared" si="894"/>
        <v/>
      </c>
      <c r="BN1329" s="38" t="e">
        <f t="shared" si="853"/>
        <v>#DIV/0!</v>
      </c>
      <c r="BO1329" s="38" t="e">
        <f t="shared" si="854"/>
        <v>#DIV/0!</v>
      </c>
      <c r="BP1329" s="39" t="str">
        <f t="shared" si="855"/>
        <v/>
      </c>
      <c r="BQ1329" s="39" t="str">
        <f t="shared" si="856"/>
        <v/>
      </c>
      <c r="BR1329" s="39" t="str">
        <f t="shared" si="857"/>
        <v/>
      </c>
      <c r="BS1329" s="39" t="str">
        <f t="shared" si="858"/>
        <v/>
      </c>
      <c r="BT1329" s="39" t="str">
        <f t="shared" si="859"/>
        <v/>
      </c>
      <c r="BU1329" s="39" t="str">
        <f t="shared" si="860"/>
        <v/>
      </c>
      <c r="BV1329" s="39" t="str">
        <f t="shared" si="861"/>
        <v/>
      </c>
      <c r="BW1329" s="39" t="str">
        <f t="shared" si="862"/>
        <v/>
      </c>
      <c r="BX1329" s="39" t="str">
        <f t="shared" si="863"/>
        <v/>
      </c>
      <c r="BY1329" s="39" t="str">
        <f t="shared" si="864"/>
        <v/>
      </c>
      <c r="BZ1329" s="39" t="str">
        <f t="shared" si="865"/>
        <v/>
      </c>
      <c r="CA1329" s="39" t="str">
        <f t="shared" si="866"/>
        <v/>
      </c>
      <c r="CB1329" s="39" t="str">
        <f t="shared" si="867"/>
        <v/>
      </c>
      <c r="CC1329" s="39" t="str">
        <f t="shared" si="868"/>
        <v/>
      </c>
      <c r="CD1329" s="39" t="str">
        <f t="shared" si="869"/>
        <v/>
      </c>
      <c r="CE1329" s="39" t="str">
        <f t="shared" si="870"/>
        <v/>
      </c>
      <c r="CF1329" s="39" t="str">
        <f t="shared" si="871"/>
        <v/>
      </c>
      <c r="CG1329" s="39" t="str">
        <f t="shared" si="872"/>
        <v/>
      </c>
      <c r="CH1329" s="39" t="str">
        <f t="shared" si="873"/>
        <v/>
      </c>
      <c r="CI1329" s="39" t="str">
        <f t="shared" si="874"/>
        <v/>
      </c>
    </row>
    <row r="1330" spans="1:87">
      <c r="A1330" s="18"/>
      <c r="B1330" s="15" t="str">
        <f>'Gene Table'!E1329</f>
        <v>hsa-miR-4658</v>
      </c>
      <c r="C1330" s="15" t="str">
        <f>'Gene Table'!B1329</f>
        <v>H07</v>
      </c>
      <c r="D1330" s="16" t="str">
        <f>IF(SUM('Test Sample Data'!D$3:D$98)&gt;10,IF(AND(ISNUMBER('Test Sample Data'!D1329),'Test Sample Data'!D1329&lt;$B$1,'Test Sample Data'!D1329&gt;0),'Test Sample Data'!D1329,$B$1),"")</f>
        <v/>
      </c>
      <c r="E1330" s="17" t="str">
        <f>IF(SUM('Test Sample Data'!E$3:E$98)&gt;10,IF(AND(ISNUMBER('Test Sample Data'!E1329),'Test Sample Data'!E1329&lt;$B$1,'Test Sample Data'!E1329&gt;0),'Test Sample Data'!E1329,$B$1),"")</f>
        <v/>
      </c>
      <c r="F1330" s="17" t="str">
        <f>IF(SUM('Test Sample Data'!F$3:F$98)&gt;10,IF(AND(ISNUMBER('Test Sample Data'!F1329),'Test Sample Data'!F1329&lt;$B$1,'Test Sample Data'!F1329&gt;0),'Test Sample Data'!F1329,$B$1),"")</f>
        <v/>
      </c>
      <c r="G1330" s="17" t="str">
        <f>IF(SUM('Test Sample Data'!G$3:G$98)&gt;10,IF(AND(ISNUMBER('Test Sample Data'!G1329),'Test Sample Data'!G1329&lt;$B$1,'Test Sample Data'!G1329&gt;0),'Test Sample Data'!G1329,$B$1),"")</f>
        <v/>
      </c>
      <c r="H1330" s="17" t="str">
        <f>IF(SUM('Test Sample Data'!H$3:H$98)&gt;10,IF(AND(ISNUMBER('Test Sample Data'!H1329),'Test Sample Data'!H1329&lt;$B$1,'Test Sample Data'!H1329&gt;0),'Test Sample Data'!H1329,$B$1),"")</f>
        <v/>
      </c>
      <c r="I1330" s="17" t="str">
        <f>IF(SUM('Test Sample Data'!I$3:I$98)&gt;10,IF(AND(ISNUMBER('Test Sample Data'!I1329),'Test Sample Data'!I1329&lt;$B$1,'Test Sample Data'!I1329&gt;0),'Test Sample Data'!I1329,$B$1),"")</f>
        <v/>
      </c>
      <c r="J1330" s="17" t="str">
        <f>IF(SUM('Test Sample Data'!J$3:J$98)&gt;10,IF(AND(ISNUMBER('Test Sample Data'!J1329),'Test Sample Data'!J1329&lt;$B$1,'Test Sample Data'!J1329&gt;0),'Test Sample Data'!J1329,$B$1),"")</f>
        <v/>
      </c>
      <c r="K1330" s="17" t="str">
        <f>IF(SUM('Test Sample Data'!K$3:K$98)&gt;10,IF(AND(ISNUMBER('Test Sample Data'!K1329),'Test Sample Data'!K1329&lt;$B$1,'Test Sample Data'!K1329&gt;0),'Test Sample Data'!K1329,$B$1),"")</f>
        <v/>
      </c>
      <c r="L1330" s="17" t="str">
        <f>IF(SUM('Test Sample Data'!L$3:L$98)&gt;10,IF(AND(ISNUMBER('Test Sample Data'!L1329),'Test Sample Data'!L1329&lt;$B$1,'Test Sample Data'!L1329&gt;0),'Test Sample Data'!L1329,$B$1),"")</f>
        <v/>
      </c>
      <c r="M1330" s="17" t="str">
        <f>IF(SUM('Test Sample Data'!M$3:M$98)&gt;10,IF(AND(ISNUMBER('Test Sample Data'!M1329),'Test Sample Data'!M1329&lt;$B$1,'Test Sample Data'!M1329&gt;0),'Test Sample Data'!M1329,$B$1),"")</f>
        <v/>
      </c>
      <c r="N1330" s="17" t="str">
        <f>'Gene Table'!E1329</f>
        <v>hsa-miR-4658</v>
      </c>
      <c r="O1330" s="17" t="str">
        <f>'Gene Table'!B1329</f>
        <v>H07</v>
      </c>
      <c r="P1330" s="17" t="str">
        <f>IF(SUM('Control Sample Data'!D$3:D$98)&gt;10,IF(AND(ISNUMBER('Control Sample Data'!D1329),'Control Sample Data'!D1329&lt;$B$1,'Control Sample Data'!D1329&gt;0),'Control Sample Data'!D1329,$B$1),"")</f>
        <v/>
      </c>
      <c r="Q1330" s="17" t="str">
        <f>IF(SUM('Control Sample Data'!E$3:E$98)&gt;10,IF(AND(ISNUMBER('Control Sample Data'!E1329),'Control Sample Data'!E1329&lt;$B$1,'Control Sample Data'!E1329&gt;0),'Control Sample Data'!E1329,$B$1),"")</f>
        <v/>
      </c>
      <c r="R1330" s="17" t="str">
        <f>IF(SUM('Control Sample Data'!F$3:F$98)&gt;10,IF(AND(ISNUMBER('Control Sample Data'!F1329),'Control Sample Data'!F1329&lt;$B$1,'Control Sample Data'!F1329&gt;0),'Control Sample Data'!F1329,$B$1),"")</f>
        <v/>
      </c>
      <c r="S1330" s="17" t="str">
        <f>IF(SUM('Control Sample Data'!G$3:G$98)&gt;10,IF(AND(ISNUMBER('Control Sample Data'!G1329),'Control Sample Data'!G1329&lt;$B$1,'Control Sample Data'!G1329&gt;0),'Control Sample Data'!G1329,$B$1),"")</f>
        <v/>
      </c>
      <c r="T1330" s="17" t="str">
        <f>IF(SUM('Control Sample Data'!H$3:H$98)&gt;10,IF(AND(ISNUMBER('Control Sample Data'!H1329),'Control Sample Data'!H1329&lt;$B$1,'Control Sample Data'!H1329&gt;0),'Control Sample Data'!H1329,$B$1),"")</f>
        <v/>
      </c>
      <c r="U1330" s="17" t="str">
        <f>IF(SUM('Control Sample Data'!I$3:I$98)&gt;10,IF(AND(ISNUMBER('Control Sample Data'!I1329),'Control Sample Data'!I1329&lt;$B$1,'Control Sample Data'!I1329&gt;0),'Control Sample Data'!I1329,$B$1),"")</f>
        <v/>
      </c>
      <c r="V1330" s="17" t="str">
        <f>IF(SUM('Control Sample Data'!J$3:J$98)&gt;10,IF(AND(ISNUMBER('Control Sample Data'!J1329),'Control Sample Data'!J1329&lt;$B$1,'Control Sample Data'!J1329&gt;0),'Control Sample Data'!J1329,$B$1),"")</f>
        <v/>
      </c>
      <c r="W1330" s="17" t="str">
        <f>IF(SUM('Control Sample Data'!K$3:K$98)&gt;10,IF(AND(ISNUMBER('Control Sample Data'!K1329),'Control Sample Data'!K1329&lt;$B$1,'Control Sample Data'!K1329&gt;0),'Control Sample Data'!K1329,$B$1),"")</f>
        <v/>
      </c>
      <c r="X1330" s="17" t="str">
        <f>IF(SUM('Control Sample Data'!L$3:L$98)&gt;10,IF(AND(ISNUMBER('Control Sample Data'!L1329),'Control Sample Data'!L1329&lt;$B$1,'Control Sample Data'!L1329&gt;0),'Control Sample Data'!L1329,$B$1),"")</f>
        <v/>
      </c>
      <c r="Y1330" s="17" t="str">
        <f>IF(SUM('Control Sample Data'!M$3:M$98)&gt;10,IF(AND(ISNUMBER('Control Sample Data'!M1329),'Control Sample Data'!M1329&lt;$B$1,'Control Sample Data'!M1329&gt;0),'Control Sample Data'!M1329,$B$1),"")</f>
        <v/>
      </c>
      <c r="AT1330" s="36" t="str">
        <f t="shared" si="875"/>
        <v/>
      </c>
      <c r="AU1330" s="36" t="str">
        <f t="shared" si="876"/>
        <v/>
      </c>
      <c r="AV1330" s="36" t="str">
        <f t="shared" si="877"/>
        <v/>
      </c>
      <c r="AW1330" s="36" t="str">
        <f t="shared" si="878"/>
        <v/>
      </c>
      <c r="AX1330" s="36" t="str">
        <f t="shared" si="879"/>
        <v/>
      </c>
      <c r="AY1330" s="36" t="str">
        <f t="shared" si="880"/>
        <v/>
      </c>
      <c r="AZ1330" s="36" t="str">
        <f t="shared" si="881"/>
        <v/>
      </c>
      <c r="BA1330" s="36" t="str">
        <f t="shared" si="882"/>
        <v/>
      </c>
      <c r="BB1330" s="36" t="str">
        <f t="shared" si="883"/>
        <v/>
      </c>
      <c r="BC1330" s="36" t="str">
        <f t="shared" si="884"/>
        <v/>
      </c>
      <c r="BD1330" s="36" t="str">
        <f t="shared" si="885"/>
        <v/>
      </c>
      <c r="BE1330" s="36" t="str">
        <f t="shared" si="886"/>
        <v/>
      </c>
      <c r="BF1330" s="36" t="str">
        <f t="shared" si="887"/>
        <v/>
      </c>
      <c r="BG1330" s="36" t="str">
        <f t="shared" si="888"/>
        <v/>
      </c>
      <c r="BH1330" s="36" t="str">
        <f t="shared" si="889"/>
        <v/>
      </c>
      <c r="BI1330" s="36" t="str">
        <f t="shared" si="890"/>
        <v/>
      </c>
      <c r="BJ1330" s="36" t="str">
        <f t="shared" si="891"/>
        <v/>
      </c>
      <c r="BK1330" s="36" t="str">
        <f t="shared" si="892"/>
        <v/>
      </c>
      <c r="BL1330" s="36" t="str">
        <f t="shared" si="893"/>
        <v/>
      </c>
      <c r="BM1330" s="36" t="str">
        <f t="shared" si="894"/>
        <v/>
      </c>
      <c r="BN1330" s="38" t="e">
        <f t="shared" si="853"/>
        <v>#DIV/0!</v>
      </c>
      <c r="BO1330" s="38" t="e">
        <f t="shared" si="854"/>
        <v>#DIV/0!</v>
      </c>
      <c r="BP1330" s="39" t="str">
        <f t="shared" si="855"/>
        <v/>
      </c>
      <c r="BQ1330" s="39" t="str">
        <f t="shared" si="856"/>
        <v/>
      </c>
      <c r="BR1330" s="39" t="str">
        <f t="shared" si="857"/>
        <v/>
      </c>
      <c r="BS1330" s="39" t="str">
        <f t="shared" si="858"/>
        <v/>
      </c>
      <c r="BT1330" s="39" t="str">
        <f t="shared" si="859"/>
        <v/>
      </c>
      <c r="BU1330" s="39" t="str">
        <f t="shared" si="860"/>
        <v/>
      </c>
      <c r="BV1330" s="39" t="str">
        <f t="shared" si="861"/>
        <v/>
      </c>
      <c r="BW1330" s="39" t="str">
        <f t="shared" si="862"/>
        <v/>
      </c>
      <c r="BX1330" s="39" t="str">
        <f t="shared" si="863"/>
        <v/>
      </c>
      <c r="BY1330" s="39" t="str">
        <f t="shared" si="864"/>
        <v/>
      </c>
      <c r="BZ1330" s="39" t="str">
        <f t="shared" si="865"/>
        <v/>
      </c>
      <c r="CA1330" s="39" t="str">
        <f t="shared" si="866"/>
        <v/>
      </c>
      <c r="CB1330" s="39" t="str">
        <f t="shared" si="867"/>
        <v/>
      </c>
      <c r="CC1330" s="39" t="str">
        <f t="shared" si="868"/>
        <v/>
      </c>
      <c r="CD1330" s="39" t="str">
        <f t="shared" si="869"/>
        <v/>
      </c>
      <c r="CE1330" s="39" t="str">
        <f t="shared" si="870"/>
        <v/>
      </c>
      <c r="CF1330" s="39" t="str">
        <f t="shared" si="871"/>
        <v/>
      </c>
      <c r="CG1330" s="39" t="str">
        <f t="shared" si="872"/>
        <v/>
      </c>
      <c r="CH1330" s="39" t="str">
        <f t="shared" si="873"/>
        <v/>
      </c>
      <c r="CI1330" s="39" t="str">
        <f t="shared" si="874"/>
        <v/>
      </c>
    </row>
    <row r="1331" spans="1:87">
      <c r="A1331" s="18"/>
      <c r="B1331" s="15" t="str">
        <f>'Gene Table'!E1330</f>
        <v>hsa-miR-4710</v>
      </c>
      <c r="C1331" s="15" t="str">
        <f>'Gene Table'!B1330</f>
        <v>H08</v>
      </c>
      <c r="D1331" s="16" t="str">
        <f>IF(SUM('Test Sample Data'!D$3:D$98)&gt;10,IF(AND(ISNUMBER('Test Sample Data'!D1330),'Test Sample Data'!D1330&lt;$B$1,'Test Sample Data'!D1330&gt;0),'Test Sample Data'!D1330,$B$1),"")</f>
        <v/>
      </c>
      <c r="E1331" s="17" t="str">
        <f>IF(SUM('Test Sample Data'!E$3:E$98)&gt;10,IF(AND(ISNUMBER('Test Sample Data'!E1330),'Test Sample Data'!E1330&lt;$B$1,'Test Sample Data'!E1330&gt;0),'Test Sample Data'!E1330,$B$1),"")</f>
        <v/>
      </c>
      <c r="F1331" s="17" t="str">
        <f>IF(SUM('Test Sample Data'!F$3:F$98)&gt;10,IF(AND(ISNUMBER('Test Sample Data'!F1330),'Test Sample Data'!F1330&lt;$B$1,'Test Sample Data'!F1330&gt;0),'Test Sample Data'!F1330,$B$1),"")</f>
        <v/>
      </c>
      <c r="G1331" s="17" t="str">
        <f>IF(SUM('Test Sample Data'!G$3:G$98)&gt;10,IF(AND(ISNUMBER('Test Sample Data'!G1330),'Test Sample Data'!G1330&lt;$B$1,'Test Sample Data'!G1330&gt;0),'Test Sample Data'!G1330,$B$1),"")</f>
        <v/>
      </c>
      <c r="H1331" s="17" t="str">
        <f>IF(SUM('Test Sample Data'!H$3:H$98)&gt;10,IF(AND(ISNUMBER('Test Sample Data'!H1330),'Test Sample Data'!H1330&lt;$B$1,'Test Sample Data'!H1330&gt;0),'Test Sample Data'!H1330,$B$1),"")</f>
        <v/>
      </c>
      <c r="I1331" s="17" t="str">
        <f>IF(SUM('Test Sample Data'!I$3:I$98)&gt;10,IF(AND(ISNUMBER('Test Sample Data'!I1330),'Test Sample Data'!I1330&lt;$B$1,'Test Sample Data'!I1330&gt;0),'Test Sample Data'!I1330,$B$1),"")</f>
        <v/>
      </c>
      <c r="J1331" s="17" t="str">
        <f>IF(SUM('Test Sample Data'!J$3:J$98)&gt;10,IF(AND(ISNUMBER('Test Sample Data'!J1330),'Test Sample Data'!J1330&lt;$B$1,'Test Sample Data'!J1330&gt;0),'Test Sample Data'!J1330,$B$1),"")</f>
        <v/>
      </c>
      <c r="K1331" s="17" t="str">
        <f>IF(SUM('Test Sample Data'!K$3:K$98)&gt;10,IF(AND(ISNUMBER('Test Sample Data'!K1330),'Test Sample Data'!K1330&lt;$B$1,'Test Sample Data'!K1330&gt;0),'Test Sample Data'!K1330,$B$1),"")</f>
        <v/>
      </c>
      <c r="L1331" s="17" t="str">
        <f>IF(SUM('Test Sample Data'!L$3:L$98)&gt;10,IF(AND(ISNUMBER('Test Sample Data'!L1330),'Test Sample Data'!L1330&lt;$B$1,'Test Sample Data'!L1330&gt;0),'Test Sample Data'!L1330,$B$1),"")</f>
        <v/>
      </c>
      <c r="M1331" s="17" t="str">
        <f>IF(SUM('Test Sample Data'!M$3:M$98)&gt;10,IF(AND(ISNUMBER('Test Sample Data'!M1330),'Test Sample Data'!M1330&lt;$B$1,'Test Sample Data'!M1330&gt;0),'Test Sample Data'!M1330,$B$1),"")</f>
        <v/>
      </c>
      <c r="N1331" s="17" t="str">
        <f>'Gene Table'!E1330</f>
        <v>hsa-miR-4710</v>
      </c>
      <c r="O1331" s="17" t="str">
        <f>'Gene Table'!B1330</f>
        <v>H08</v>
      </c>
      <c r="P1331" s="17" t="str">
        <f>IF(SUM('Control Sample Data'!D$3:D$98)&gt;10,IF(AND(ISNUMBER('Control Sample Data'!D1330),'Control Sample Data'!D1330&lt;$B$1,'Control Sample Data'!D1330&gt;0),'Control Sample Data'!D1330,$B$1),"")</f>
        <v/>
      </c>
      <c r="Q1331" s="17" t="str">
        <f>IF(SUM('Control Sample Data'!E$3:E$98)&gt;10,IF(AND(ISNUMBER('Control Sample Data'!E1330),'Control Sample Data'!E1330&lt;$B$1,'Control Sample Data'!E1330&gt;0),'Control Sample Data'!E1330,$B$1),"")</f>
        <v/>
      </c>
      <c r="R1331" s="17" t="str">
        <f>IF(SUM('Control Sample Data'!F$3:F$98)&gt;10,IF(AND(ISNUMBER('Control Sample Data'!F1330),'Control Sample Data'!F1330&lt;$B$1,'Control Sample Data'!F1330&gt;0),'Control Sample Data'!F1330,$B$1),"")</f>
        <v/>
      </c>
      <c r="S1331" s="17" t="str">
        <f>IF(SUM('Control Sample Data'!G$3:G$98)&gt;10,IF(AND(ISNUMBER('Control Sample Data'!G1330),'Control Sample Data'!G1330&lt;$B$1,'Control Sample Data'!G1330&gt;0),'Control Sample Data'!G1330,$B$1),"")</f>
        <v/>
      </c>
      <c r="T1331" s="17" t="str">
        <f>IF(SUM('Control Sample Data'!H$3:H$98)&gt;10,IF(AND(ISNUMBER('Control Sample Data'!H1330),'Control Sample Data'!H1330&lt;$B$1,'Control Sample Data'!H1330&gt;0),'Control Sample Data'!H1330,$B$1),"")</f>
        <v/>
      </c>
      <c r="U1331" s="17" t="str">
        <f>IF(SUM('Control Sample Data'!I$3:I$98)&gt;10,IF(AND(ISNUMBER('Control Sample Data'!I1330),'Control Sample Data'!I1330&lt;$B$1,'Control Sample Data'!I1330&gt;0),'Control Sample Data'!I1330,$B$1),"")</f>
        <v/>
      </c>
      <c r="V1331" s="17" t="str">
        <f>IF(SUM('Control Sample Data'!J$3:J$98)&gt;10,IF(AND(ISNUMBER('Control Sample Data'!J1330),'Control Sample Data'!J1330&lt;$B$1,'Control Sample Data'!J1330&gt;0),'Control Sample Data'!J1330,$B$1),"")</f>
        <v/>
      </c>
      <c r="W1331" s="17" t="str">
        <f>IF(SUM('Control Sample Data'!K$3:K$98)&gt;10,IF(AND(ISNUMBER('Control Sample Data'!K1330),'Control Sample Data'!K1330&lt;$B$1,'Control Sample Data'!K1330&gt;0),'Control Sample Data'!K1330,$B$1),"")</f>
        <v/>
      </c>
      <c r="X1331" s="17" t="str">
        <f>IF(SUM('Control Sample Data'!L$3:L$98)&gt;10,IF(AND(ISNUMBER('Control Sample Data'!L1330),'Control Sample Data'!L1330&lt;$B$1,'Control Sample Data'!L1330&gt;0),'Control Sample Data'!L1330,$B$1),"")</f>
        <v/>
      </c>
      <c r="Y1331" s="17" t="str">
        <f>IF(SUM('Control Sample Data'!M$3:M$98)&gt;10,IF(AND(ISNUMBER('Control Sample Data'!M1330),'Control Sample Data'!M1330&lt;$B$1,'Control Sample Data'!M1330&gt;0),'Control Sample Data'!M1330,$B$1),"")</f>
        <v/>
      </c>
      <c r="AT1331" s="36" t="str">
        <f t="shared" si="875"/>
        <v/>
      </c>
      <c r="AU1331" s="36" t="str">
        <f t="shared" si="876"/>
        <v/>
      </c>
      <c r="AV1331" s="36" t="str">
        <f t="shared" si="877"/>
        <v/>
      </c>
      <c r="AW1331" s="36" t="str">
        <f t="shared" si="878"/>
        <v/>
      </c>
      <c r="AX1331" s="36" t="str">
        <f t="shared" si="879"/>
        <v/>
      </c>
      <c r="AY1331" s="36" t="str">
        <f t="shared" si="880"/>
        <v/>
      </c>
      <c r="AZ1331" s="36" t="str">
        <f t="shared" si="881"/>
        <v/>
      </c>
      <c r="BA1331" s="36" t="str">
        <f t="shared" si="882"/>
        <v/>
      </c>
      <c r="BB1331" s="36" t="str">
        <f t="shared" si="883"/>
        <v/>
      </c>
      <c r="BC1331" s="36" t="str">
        <f t="shared" si="884"/>
        <v/>
      </c>
      <c r="BD1331" s="36" t="str">
        <f t="shared" si="885"/>
        <v/>
      </c>
      <c r="BE1331" s="36" t="str">
        <f t="shared" si="886"/>
        <v/>
      </c>
      <c r="BF1331" s="36" t="str">
        <f t="shared" si="887"/>
        <v/>
      </c>
      <c r="BG1331" s="36" t="str">
        <f t="shared" si="888"/>
        <v/>
      </c>
      <c r="BH1331" s="36" t="str">
        <f t="shared" si="889"/>
        <v/>
      </c>
      <c r="BI1331" s="36" t="str">
        <f t="shared" si="890"/>
        <v/>
      </c>
      <c r="BJ1331" s="36" t="str">
        <f t="shared" si="891"/>
        <v/>
      </c>
      <c r="BK1331" s="36" t="str">
        <f t="shared" si="892"/>
        <v/>
      </c>
      <c r="BL1331" s="36" t="str">
        <f t="shared" si="893"/>
        <v/>
      </c>
      <c r="BM1331" s="36" t="str">
        <f t="shared" si="894"/>
        <v/>
      </c>
      <c r="BN1331" s="38" t="e">
        <f t="shared" si="853"/>
        <v>#DIV/0!</v>
      </c>
      <c r="BO1331" s="38" t="e">
        <f t="shared" si="854"/>
        <v>#DIV/0!</v>
      </c>
      <c r="BP1331" s="39" t="str">
        <f t="shared" si="855"/>
        <v/>
      </c>
      <c r="BQ1331" s="39" t="str">
        <f t="shared" si="856"/>
        <v/>
      </c>
      <c r="BR1331" s="39" t="str">
        <f t="shared" si="857"/>
        <v/>
      </c>
      <c r="BS1331" s="39" t="str">
        <f t="shared" si="858"/>
        <v/>
      </c>
      <c r="BT1331" s="39" t="str">
        <f t="shared" si="859"/>
        <v/>
      </c>
      <c r="BU1331" s="39" t="str">
        <f t="shared" si="860"/>
        <v/>
      </c>
      <c r="BV1331" s="39" t="str">
        <f t="shared" si="861"/>
        <v/>
      </c>
      <c r="BW1331" s="39" t="str">
        <f t="shared" si="862"/>
        <v/>
      </c>
      <c r="BX1331" s="39" t="str">
        <f t="shared" si="863"/>
        <v/>
      </c>
      <c r="BY1331" s="39" t="str">
        <f t="shared" si="864"/>
        <v/>
      </c>
      <c r="BZ1331" s="39" t="str">
        <f t="shared" si="865"/>
        <v/>
      </c>
      <c r="CA1331" s="39" t="str">
        <f t="shared" si="866"/>
        <v/>
      </c>
      <c r="CB1331" s="39" t="str">
        <f t="shared" si="867"/>
        <v/>
      </c>
      <c r="CC1331" s="39" t="str">
        <f t="shared" si="868"/>
        <v/>
      </c>
      <c r="CD1331" s="39" t="str">
        <f t="shared" si="869"/>
        <v/>
      </c>
      <c r="CE1331" s="39" t="str">
        <f t="shared" si="870"/>
        <v/>
      </c>
      <c r="CF1331" s="39" t="str">
        <f t="shared" si="871"/>
        <v/>
      </c>
      <c r="CG1331" s="39" t="str">
        <f t="shared" si="872"/>
        <v/>
      </c>
      <c r="CH1331" s="39" t="str">
        <f t="shared" si="873"/>
        <v/>
      </c>
      <c r="CI1331" s="39" t="str">
        <f t="shared" si="874"/>
        <v/>
      </c>
    </row>
    <row r="1332" spans="1:87">
      <c r="A1332" s="18"/>
      <c r="B1332" s="15" t="str">
        <f>'Gene Table'!E1331</f>
        <v>hsa-miR-4659a-5p</v>
      </c>
      <c r="C1332" s="15" t="str">
        <f>'Gene Table'!B1331</f>
        <v>H09</v>
      </c>
      <c r="D1332" s="16" t="str">
        <f>IF(SUM('Test Sample Data'!D$3:D$98)&gt;10,IF(AND(ISNUMBER('Test Sample Data'!D1331),'Test Sample Data'!D1331&lt;$B$1,'Test Sample Data'!D1331&gt;0),'Test Sample Data'!D1331,$B$1),"")</f>
        <v/>
      </c>
      <c r="E1332" s="17" t="str">
        <f>IF(SUM('Test Sample Data'!E$3:E$98)&gt;10,IF(AND(ISNUMBER('Test Sample Data'!E1331),'Test Sample Data'!E1331&lt;$B$1,'Test Sample Data'!E1331&gt;0),'Test Sample Data'!E1331,$B$1),"")</f>
        <v/>
      </c>
      <c r="F1332" s="17" t="str">
        <f>IF(SUM('Test Sample Data'!F$3:F$98)&gt;10,IF(AND(ISNUMBER('Test Sample Data'!F1331),'Test Sample Data'!F1331&lt;$B$1,'Test Sample Data'!F1331&gt;0),'Test Sample Data'!F1331,$B$1),"")</f>
        <v/>
      </c>
      <c r="G1332" s="17" t="str">
        <f>IF(SUM('Test Sample Data'!G$3:G$98)&gt;10,IF(AND(ISNUMBER('Test Sample Data'!G1331),'Test Sample Data'!G1331&lt;$B$1,'Test Sample Data'!G1331&gt;0),'Test Sample Data'!G1331,$B$1),"")</f>
        <v/>
      </c>
      <c r="H1332" s="17" t="str">
        <f>IF(SUM('Test Sample Data'!H$3:H$98)&gt;10,IF(AND(ISNUMBER('Test Sample Data'!H1331),'Test Sample Data'!H1331&lt;$B$1,'Test Sample Data'!H1331&gt;0),'Test Sample Data'!H1331,$B$1),"")</f>
        <v/>
      </c>
      <c r="I1332" s="17" t="str">
        <f>IF(SUM('Test Sample Data'!I$3:I$98)&gt;10,IF(AND(ISNUMBER('Test Sample Data'!I1331),'Test Sample Data'!I1331&lt;$B$1,'Test Sample Data'!I1331&gt;0),'Test Sample Data'!I1331,$B$1),"")</f>
        <v/>
      </c>
      <c r="J1332" s="17" t="str">
        <f>IF(SUM('Test Sample Data'!J$3:J$98)&gt;10,IF(AND(ISNUMBER('Test Sample Data'!J1331),'Test Sample Data'!J1331&lt;$B$1,'Test Sample Data'!J1331&gt;0),'Test Sample Data'!J1331,$B$1),"")</f>
        <v/>
      </c>
      <c r="K1332" s="17" t="str">
        <f>IF(SUM('Test Sample Data'!K$3:K$98)&gt;10,IF(AND(ISNUMBER('Test Sample Data'!K1331),'Test Sample Data'!K1331&lt;$B$1,'Test Sample Data'!K1331&gt;0),'Test Sample Data'!K1331,$B$1),"")</f>
        <v/>
      </c>
      <c r="L1332" s="17" t="str">
        <f>IF(SUM('Test Sample Data'!L$3:L$98)&gt;10,IF(AND(ISNUMBER('Test Sample Data'!L1331),'Test Sample Data'!L1331&lt;$B$1,'Test Sample Data'!L1331&gt;0),'Test Sample Data'!L1331,$B$1),"")</f>
        <v/>
      </c>
      <c r="M1332" s="17" t="str">
        <f>IF(SUM('Test Sample Data'!M$3:M$98)&gt;10,IF(AND(ISNUMBER('Test Sample Data'!M1331),'Test Sample Data'!M1331&lt;$B$1,'Test Sample Data'!M1331&gt;0),'Test Sample Data'!M1331,$B$1),"")</f>
        <v/>
      </c>
      <c r="N1332" s="17" t="str">
        <f>'Gene Table'!E1331</f>
        <v>hsa-miR-4659a-5p</v>
      </c>
      <c r="O1332" s="17" t="str">
        <f>'Gene Table'!B1331</f>
        <v>H09</v>
      </c>
      <c r="P1332" s="17" t="str">
        <f>IF(SUM('Control Sample Data'!D$3:D$98)&gt;10,IF(AND(ISNUMBER('Control Sample Data'!D1331),'Control Sample Data'!D1331&lt;$B$1,'Control Sample Data'!D1331&gt;0),'Control Sample Data'!D1331,$B$1),"")</f>
        <v/>
      </c>
      <c r="Q1332" s="17" t="str">
        <f>IF(SUM('Control Sample Data'!E$3:E$98)&gt;10,IF(AND(ISNUMBER('Control Sample Data'!E1331),'Control Sample Data'!E1331&lt;$B$1,'Control Sample Data'!E1331&gt;0),'Control Sample Data'!E1331,$B$1),"")</f>
        <v/>
      </c>
      <c r="R1332" s="17" t="str">
        <f>IF(SUM('Control Sample Data'!F$3:F$98)&gt;10,IF(AND(ISNUMBER('Control Sample Data'!F1331),'Control Sample Data'!F1331&lt;$B$1,'Control Sample Data'!F1331&gt;0),'Control Sample Data'!F1331,$B$1),"")</f>
        <v/>
      </c>
      <c r="S1332" s="17" t="str">
        <f>IF(SUM('Control Sample Data'!G$3:G$98)&gt;10,IF(AND(ISNUMBER('Control Sample Data'!G1331),'Control Sample Data'!G1331&lt;$B$1,'Control Sample Data'!G1331&gt;0),'Control Sample Data'!G1331,$B$1),"")</f>
        <v/>
      </c>
      <c r="T1332" s="17" t="str">
        <f>IF(SUM('Control Sample Data'!H$3:H$98)&gt;10,IF(AND(ISNUMBER('Control Sample Data'!H1331),'Control Sample Data'!H1331&lt;$B$1,'Control Sample Data'!H1331&gt;0),'Control Sample Data'!H1331,$B$1),"")</f>
        <v/>
      </c>
      <c r="U1332" s="17" t="str">
        <f>IF(SUM('Control Sample Data'!I$3:I$98)&gt;10,IF(AND(ISNUMBER('Control Sample Data'!I1331),'Control Sample Data'!I1331&lt;$B$1,'Control Sample Data'!I1331&gt;0),'Control Sample Data'!I1331,$B$1),"")</f>
        <v/>
      </c>
      <c r="V1332" s="17" t="str">
        <f>IF(SUM('Control Sample Data'!J$3:J$98)&gt;10,IF(AND(ISNUMBER('Control Sample Data'!J1331),'Control Sample Data'!J1331&lt;$B$1,'Control Sample Data'!J1331&gt;0),'Control Sample Data'!J1331,$B$1),"")</f>
        <v/>
      </c>
      <c r="W1332" s="17" t="str">
        <f>IF(SUM('Control Sample Data'!K$3:K$98)&gt;10,IF(AND(ISNUMBER('Control Sample Data'!K1331),'Control Sample Data'!K1331&lt;$B$1,'Control Sample Data'!K1331&gt;0),'Control Sample Data'!K1331,$B$1),"")</f>
        <v/>
      </c>
      <c r="X1332" s="17" t="str">
        <f>IF(SUM('Control Sample Data'!L$3:L$98)&gt;10,IF(AND(ISNUMBER('Control Sample Data'!L1331),'Control Sample Data'!L1331&lt;$B$1,'Control Sample Data'!L1331&gt;0),'Control Sample Data'!L1331,$B$1),"")</f>
        <v/>
      </c>
      <c r="Y1332" s="17" t="str">
        <f>IF(SUM('Control Sample Data'!M$3:M$98)&gt;10,IF(AND(ISNUMBER('Control Sample Data'!M1331),'Control Sample Data'!M1331&lt;$B$1,'Control Sample Data'!M1331&gt;0),'Control Sample Data'!M1331,$B$1),"")</f>
        <v/>
      </c>
      <c r="AT1332" s="36" t="str">
        <f t="shared" si="875"/>
        <v/>
      </c>
      <c r="AU1332" s="36" t="str">
        <f t="shared" si="876"/>
        <v/>
      </c>
      <c r="AV1332" s="36" t="str">
        <f t="shared" si="877"/>
        <v/>
      </c>
      <c r="AW1332" s="36" t="str">
        <f t="shared" si="878"/>
        <v/>
      </c>
      <c r="AX1332" s="36" t="str">
        <f t="shared" si="879"/>
        <v/>
      </c>
      <c r="AY1332" s="36" t="str">
        <f t="shared" si="880"/>
        <v/>
      </c>
      <c r="AZ1332" s="36" t="str">
        <f t="shared" si="881"/>
        <v/>
      </c>
      <c r="BA1332" s="36" t="str">
        <f t="shared" si="882"/>
        <v/>
      </c>
      <c r="BB1332" s="36" t="str">
        <f t="shared" si="883"/>
        <v/>
      </c>
      <c r="BC1332" s="36" t="str">
        <f t="shared" si="884"/>
        <v/>
      </c>
      <c r="BD1332" s="36" t="str">
        <f t="shared" si="885"/>
        <v/>
      </c>
      <c r="BE1332" s="36" t="str">
        <f t="shared" si="886"/>
        <v/>
      </c>
      <c r="BF1332" s="36" t="str">
        <f t="shared" si="887"/>
        <v/>
      </c>
      <c r="BG1332" s="36" t="str">
        <f t="shared" si="888"/>
        <v/>
      </c>
      <c r="BH1332" s="36" t="str">
        <f t="shared" si="889"/>
        <v/>
      </c>
      <c r="BI1332" s="36" t="str">
        <f t="shared" si="890"/>
        <v/>
      </c>
      <c r="BJ1332" s="36" t="str">
        <f t="shared" si="891"/>
        <v/>
      </c>
      <c r="BK1332" s="36" t="str">
        <f t="shared" si="892"/>
        <v/>
      </c>
      <c r="BL1332" s="36" t="str">
        <f t="shared" si="893"/>
        <v/>
      </c>
      <c r="BM1332" s="36" t="str">
        <f t="shared" si="894"/>
        <v/>
      </c>
      <c r="BN1332" s="38" t="e">
        <f t="shared" si="853"/>
        <v>#DIV/0!</v>
      </c>
      <c r="BO1332" s="38" t="e">
        <f t="shared" si="854"/>
        <v>#DIV/0!</v>
      </c>
      <c r="BP1332" s="39" t="str">
        <f t="shared" si="855"/>
        <v/>
      </c>
      <c r="BQ1332" s="39" t="str">
        <f t="shared" si="856"/>
        <v/>
      </c>
      <c r="BR1332" s="39" t="str">
        <f t="shared" si="857"/>
        <v/>
      </c>
      <c r="BS1332" s="39" t="str">
        <f t="shared" si="858"/>
        <v/>
      </c>
      <c r="BT1332" s="39" t="str">
        <f t="shared" si="859"/>
        <v/>
      </c>
      <c r="BU1332" s="39" t="str">
        <f t="shared" si="860"/>
        <v/>
      </c>
      <c r="BV1332" s="39" t="str">
        <f t="shared" si="861"/>
        <v/>
      </c>
      <c r="BW1332" s="39" t="str">
        <f t="shared" si="862"/>
        <v/>
      </c>
      <c r="BX1332" s="39" t="str">
        <f t="shared" si="863"/>
        <v/>
      </c>
      <c r="BY1332" s="39" t="str">
        <f t="shared" si="864"/>
        <v/>
      </c>
      <c r="BZ1332" s="39" t="str">
        <f t="shared" si="865"/>
        <v/>
      </c>
      <c r="CA1332" s="39" t="str">
        <f t="shared" si="866"/>
        <v/>
      </c>
      <c r="CB1332" s="39" t="str">
        <f t="shared" si="867"/>
        <v/>
      </c>
      <c r="CC1332" s="39" t="str">
        <f t="shared" si="868"/>
        <v/>
      </c>
      <c r="CD1332" s="39" t="str">
        <f t="shared" si="869"/>
        <v/>
      </c>
      <c r="CE1332" s="39" t="str">
        <f t="shared" si="870"/>
        <v/>
      </c>
      <c r="CF1332" s="39" t="str">
        <f t="shared" si="871"/>
        <v/>
      </c>
      <c r="CG1332" s="39" t="str">
        <f t="shared" si="872"/>
        <v/>
      </c>
      <c r="CH1332" s="39" t="str">
        <f t="shared" si="873"/>
        <v/>
      </c>
      <c r="CI1332" s="39" t="str">
        <f t="shared" si="874"/>
        <v/>
      </c>
    </row>
    <row r="1333" spans="1:87">
      <c r="A1333" s="18"/>
      <c r="B1333" s="15" t="str">
        <f>'Gene Table'!E1332</f>
        <v>hsa-miR-4711-5p</v>
      </c>
      <c r="C1333" s="15" t="str">
        <f>'Gene Table'!B1332</f>
        <v>H10</v>
      </c>
      <c r="D1333" s="16" t="str">
        <f>IF(SUM('Test Sample Data'!D$3:D$98)&gt;10,IF(AND(ISNUMBER('Test Sample Data'!D1332),'Test Sample Data'!D1332&lt;$B$1,'Test Sample Data'!D1332&gt;0),'Test Sample Data'!D1332,$B$1),"")</f>
        <v/>
      </c>
      <c r="E1333" s="17" t="str">
        <f>IF(SUM('Test Sample Data'!E$3:E$98)&gt;10,IF(AND(ISNUMBER('Test Sample Data'!E1332),'Test Sample Data'!E1332&lt;$B$1,'Test Sample Data'!E1332&gt;0),'Test Sample Data'!E1332,$B$1),"")</f>
        <v/>
      </c>
      <c r="F1333" s="17" t="str">
        <f>IF(SUM('Test Sample Data'!F$3:F$98)&gt;10,IF(AND(ISNUMBER('Test Sample Data'!F1332),'Test Sample Data'!F1332&lt;$B$1,'Test Sample Data'!F1332&gt;0),'Test Sample Data'!F1332,$B$1),"")</f>
        <v/>
      </c>
      <c r="G1333" s="17" t="str">
        <f>IF(SUM('Test Sample Data'!G$3:G$98)&gt;10,IF(AND(ISNUMBER('Test Sample Data'!G1332),'Test Sample Data'!G1332&lt;$B$1,'Test Sample Data'!G1332&gt;0),'Test Sample Data'!G1332,$B$1),"")</f>
        <v/>
      </c>
      <c r="H1333" s="17" t="str">
        <f>IF(SUM('Test Sample Data'!H$3:H$98)&gt;10,IF(AND(ISNUMBER('Test Sample Data'!H1332),'Test Sample Data'!H1332&lt;$B$1,'Test Sample Data'!H1332&gt;0),'Test Sample Data'!H1332,$B$1),"")</f>
        <v/>
      </c>
      <c r="I1333" s="17" t="str">
        <f>IF(SUM('Test Sample Data'!I$3:I$98)&gt;10,IF(AND(ISNUMBER('Test Sample Data'!I1332),'Test Sample Data'!I1332&lt;$B$1,'Test Sample Data'!I1332&gt;0),'Test Sample Data'!I1332,$B$1),"")</f>
        <v/>
      </c>
      <c r="J1333" s="17" t="str">
        <f>IF(SUM('Test Sample Data'!J$3:J$98)&gt;10,IF(AND(ISNUMBER('Test Sample Data'!J1332),'Test Sample Data'!J1332&lt;$B$1,'Test Sample Data'!J1332&gt;0),'Test Sample Data'!J1332,$B$1),"")</f>
        <v/>
      </c>
      <c r="K1333" s="17" t="str">
        <f>IF(SUM('Test Sample Data'!K$3:K$98)&gt;10,IF(AND(ISNUMBER('Test Sample Data'!K1332),'Test Sample Data'!K1332&lt;$B$1,'Test Sample Data'!K1332&gt;0),'Test Sample Data'!K1332,$B$1),"")</f>
        <v/>
      </c>
      <c r="L1333" s="17" t="str">
        <f>IF(SUM('Test Sample Data'!L$3:L$98)&gt;10,IF(AND(ISNUMBER('Test Sample Data'!L1332),'Test Sample Data'!L1332&lt;$B$1,'Test Sample Data'!L1332&gt;0),'Test Sample Data'!L1332,$B$1),"")</f>
        <v/>
      </c>
      <c r="M1333" s="17" t="str">
        <f>IF(SUM('Test Sample Data'!M$3:M$98)&gt;10,IF(AND(ISNUMBER('Test Sample Data'!M1332),'Test Sample Data'!M1332&lt;$B$1,'Test Sample Data'!M1332&gt;0),'Test Sample Data'!M1332,$B$1),"")</f>
        <v/>
      </c>
      <c r="N1333" s="17" t="str">
        <f>'Gene Table'!E1332</f>
        <v>hsa-miR-4711-5p</v>
      </c>
      <c r="O1333" s="17" t="str">
        <f>'Gene Table'!B1332</f>
        <v>H10</v>
      </c>
      <c r="P1333" s="17" t="str">
        <f>IF(SUM('Control Sample Data'!D$3:D$98)&gt;10,IF(AND(ISNUMBER('Control Sample Data'!D1332),'Control Sample Data'!D1332&lt;$B$1,'Control Sample Data'!D1332&gt;0),'Control Sample Data'!D1332,$B$1),"")</f>
        <v/>
      </c>
      <c r="Q1333" s="17" t="str">
        <f>IF(SUM('Control Sample Data'!E$3:E$98)&gt;10,IF(AND(ISNUMBER('Control Sample Data'!E1332),'Control Sample Data'!E1332&lt;$B$1,'Control Sample Data'!E1332&gt;0),'Control Sample Data'!E1332,$B$1),"")</f>
        <v/>
      </c>
      <c r="R1333" s="17" t="str">
        <f>IF(SUM('Control Sample Data'!F$3:F$98)&gt;10,IF(AND(ISNUMBER('Control Sample Data'!F1332),'Control Sample Data'!F1332&lt;$B$1,'Control Sample Data'!F1332&gt;0),'Control Sample Data'!F1332,$B$1),"")</f>
        <v/>
      </c>
      <c r="S1333" s="17" t="str">
        <f>IF(SUM('Control Sample Data'!G$3:G$98)&gt;10,IF(AND(ISNUMBER('Control Sample Data'!G1332),'Control Sample Data'!G1332&lt;$B$1,'Control Sample Data'!G1332&gt;0),'Control Sample Data'!G1332,$B$1),"")</f>
        <v/>
      </c>
      <c r="T1333" s="17" t="str">
        <f>IF(SUM('Control Sample Data'!H$3:H$98)&gt;10,IF(AND(ISNUMBER('Control Sample Data'!H1332),'Control Sample Data'!H1332&lt;$B$1,'Control Sample Data'!H1332&gt;0),'Control Sample Data'!H1332,$B$1),"")</f>
        <v/>
      </c>
      <c r="U1333" s="17" t="str">
        <f>IF(SUM('Control Sample Data'!I$3:I$98)&gt;10,IF(AND(ISNUMBER('Control Sample Data'!I1332),'Control Sample Data'!I1332&lt;$B$1,'Control Sample Data'!I1332&gt;0),'Control Sample Data'!I1332,$B$1),"")</f>
        <v/>
      </c>
      <c r="V1333" s="17" t="str">
        <f>IF(SUM('Control Sample Data'!J$3:J$98)&gt;10,IF(AND(ISNUMBER('Control Sample Data'!J1332),'Control Sample Data'!J1332&lt;$B$1,'Control Sample Data'!J1332&gt;0),'Control Sample Data'!J1332,$B$1),"")</f>
        <v/>
      </c>
      <c r="W1333" s="17" t="str">
        <f>IF(SUM('Control Sample Data'!K$3:K$98)&gt;10,IF(AND(ISNUMBER('Control Sample Data'!K1332),'Control Sample Data'!K1332&lt;$B$1,'Control Sample Data'!K1332&gt;0),'Control Sample Data'!K1332,$B$1),"")</f>
        <v/>
      </c>
      <c r="X1333" s="17" t="str">
        <f>IF(SUM('Control Sample Data'!L$3:L$98)&gt;10,IF(AND(ISNUMBER('Control Sample Data'!L1332),'Control Sample Data'!L1332&lt;$B$1,'Control Sample Data'!L1332&gt;0),'Control Sample Data'!L1332,$B$1),"")</f>
        <v/>
      </c>
      <c r="Y1333" s="17" t="str">
        <f>IF(SUM('Control Sample Data'!M$3:M$98)&gt;10,IF(AND(ISNUMBER('Control Sample Data'!M1332),'Control Sample Data'!M1332&lt;$B$1,'Control Sample Data'!M1332&gt;0),'Control Sample Data'!M1332,$B$1),"")</f>
        <v/>
      </c>
      <c r="AT1333" s="36" t="str">
        <f t="shared" si="875"/>
        <v/>
      </c>
      <c r="AU1333" s="36" t="str">
        <f t="shared" si="876"/>
        <v/>
      </c>
      <c r="AV1333" s="36" t="str">
        <f t="shared" si="877"/>
        <v/>
      </c>
      <c r="AW1333" s="36" t="str">
        <f t="shared" si="878"/>
        <v/>
      </c>
      <c r="AX1333" s="36" t="str">
        <f t="shared" si="879"/>
        <v/>
      </c>
      <c r="AY1333" s="36" t="str">
        <f t="shared" si="880"/>
        <v/>
      </c>
      <c r="AZ1333" s="36" t="str">
        <f t="shared" si="881"/>
        <v/>
      </c>
      <c r="BA1333" s="36" t="str">
        <f t="shared" si="882"/>
        <v/>
      </c>
      <c r="BB1333" s="36" t="str">
        <f t="shared" si="883"/>
        <v/>
      </c>
      <c r="BC1333" s="36" t="str">
        <f t="shared" si="884"/>
        <v/>
      </c>
      <c r="BD1333" s="36" t="str">
        <f t="shared" si="885"/>
        <v/>
      </c>
      <c r="BE1333" s="36" t="str">
        <f t="shared" si="886"/>
        <v/>
      </c>
      <c r="BF1333" s="36" t="str">
        <f t="shared" si="887"/>
        <v/>
      </c>
      <c r="BG1333" s="36" t="str">
        <f t="shared" si="888"/>
        <v/>
      </c>
      <c r="BH1333" s="36" t="str">
        <f t="shared" si="889"/>
        <v/>
      </c>
      <c r="BI1333" s="36" t="str">
        <f t="shared" si="890"/>
        <v/>
      </c>
      <c r="BJ1333" s="36" t="str">
        <f t="shared" si="891"/>
        <v/>
      </c>
      <c r="BK1333" s="36" t="str">
        <f t="shared" si="892"/>
        <v/>
      </c>
      <c r="BL1333" s="36" t="str">
        <f t="shared" si="893"/>
        <v/>
      </c>
      <c r="BM1333" s="36" t="str">
        <f t="shared" si="894"/>
        <v/>
      </c>
      <c r="BN1333" s="38" t="e">
        <f t="shared" si="853"/>
        <v>#DIV/0!</v>
      </c>
      <c r="BO1333" s="38" t="e">
        <f t="shared" si="854"/>
        <v>#DIV/0!</v>
      </c>
      <c r="BP1333" s="39" t="str">
        <f t="shared" si="855"/>
        <v/>
      </c>
      <c r="BQ1333" s="39" t="str">
        <f t="shared" si="856"/>
        <v/>
      </c>
      <c r="BR1333" s="39" t="str">
        <f t="shared" si="857"/>
        <v/>
      </c>
      <c r="BS1333" s="39" t="str">
        <f t="shared" si="858"/>
        <v/>
      </c>
      <c r="BT1333" s="39" t="str">
        <f t="shared" si="859"/>
        <v/>
      </c>
      <c r="BU1333" s="39" t="str">
        <f t="shared" si="860"/>
        <v/>
      </c>
      <c r="BV1333" s="39" t="str">
        <f t="shared" si="861"/>
        <v/>
      </c>
      <c r="BW1333" s="39" t="str">
        <f t="shared" si="862"/>
        <v/>
      </c>
      <c r="BX1333" s="39" t="str">
        <f t="shared" si="863"/>
        <v/>
      </c>
      <c r="BY1333" s="39" t="str">
        <f t="shared" si="864"/>
        <v/>
      </c>
      <c r="BZ1333" s="39" t="str">
        <f t="shared" si="865"/>
        <v/>
      </c>
      <c r="CA1333" s="39" t="str">
        <f t="shared" si="866"/>
        <v/>
      </c>
      <c r="CB1333" s="39" t="str">
        <f t="shared" si="867"/>
        <v/>
      </c>
      <c r="CC1333" s="39" t="str">
        <f t="shared" si="868"/>
        <v/>
      </c>
      <c r="CD1333" s="39" t="str">
        <f t="shared" si="869"/>
        <v/>
      </c>
      <c r="CE1333" s="39" t="str">
        <f t="shared" si="870"/>
        <v/>
      </c>
      <c r="CF1333" s="39" t="str">
        <f t="shared" si="871"/>
        <v/>
      </c>
      <c r="CG1333" s="39" t="str">
        <f t="shared" si="872"/>
        <v/>
      </c>
      <c r="CH1333" s="39" t="str">
        <f t="shared" si="873"/>
        <v/>
      </c>
      <c r="CI1333" s="39" t="str">
        <f t="shared" si="874"/>
        <v/>
      </c>
    </row>
    <row r="1334" spans="1:87">
      <c r="A1334" s="18"/>
      <c r="B1334" s="15" t="str">
        <f>'Gene Table'!E1333</f>
        <v>hsa-miR-4659a-3p</v>
      </c>
      <c r="C1334" s="15" t="str">
        <f>'Gene Table'!B1333</f>
        <v>H11</v>
      </c>
      <c r="D1334" s="16" t="str">
        <f>IF(SUM('Test Sample Data'!D$3:D$98)&gt;10,IF(AND(ISNUMBER('Test Sample Data'!D1333),'Test Sample Data'!D1333&lt;$B$1,'Test Sample Data'!D1333&gt;0),'Test Sample Data'!D1333,$B$1),"")</f>
        <v/>
      </c>
      <c r="E1334" s="17" t="str">
        <f>IF(SUM('Test Sample Data'!E$3:E$98)&gt;10,IF(AND(ISNUMBER('Test Sample Data'!E1333),'Test Sample Data'!E1333&lt;$B$1,'Test Sample Data'!E1333&gt;0),'Test Sample Data'!E1333,$B$1),"")</f>
        <v/>
      </c>
      <c r="F1334" s="17" t="str">
        <f>IF(SUM('Test Sample Data'!F$3:F$98)&gt;10,IF(AND(ISNUMBER('Test Sample Data'!F1333),'Test Sample Data'!F1333&lt;$B$1,'Test Sample Data'!F1333&gt;0),'Test Sample Data'!F1333,$B$1),"")</f>
        <v/>
      </c>
      <c r="G1334" s="17" t="str">
        <f>IF(SUM('Test Sample Data'!G$3:G$98)&gt;10,IF(AND(ISNUMBER('Test Sample Data'!G1333),'Test Sample Data'!G1333&lt;$B$1,'Test Sample Data'!G1333&gt;0),'Test Sample Data'!G1333,$B$1),"")</f>
        <v/>
      </c>
      <c r="H1334" s="17" t="str">
        <f>IF(SUM('Test Sample Data'!H$3:H$98)&gt;10,IF(AND(ISNUMBER('Test Sample Data'!H1333),'Test Sample Data'!H1333&lt;$B$1,'Test Sample Data'!H1333&gt;0),'Test Sample Data'!H1333,$B$1),"")</f>
        <v/>
      </c>
      <c r="I1334" s="17" t="str">
        <f>IF(SUM('Test Sample Data'!I$3:I$98)&gt;10,IF(AND(ISNUMBER('Test Sample Data'!I1333),'Test Sample Data'!I1333&lt;$B$1,'Test Sample Data'!I1333&gt;0),'Test Sample Data'!I1333,$B$1),"")</f>
        <v/>
      </c>
      <c r="J1334" s="17" t="str">
        <f>IF(SUM('Test Sample Data'!J$3:J$98)&gt;10,IF(AND(ISNUMBER('Test Sample Data'!J1333),'Test Sample Data'!J1333&lt;$B$1,'Test Sample Data'!J1333&gt;0),'Test Sample Data'!J1333,$B$1),"")</f>
        <v/>
      </c>
      <c r="K1334" s="17" t="str">
        <f>IF(SUM('Test Sample Data'!K$3:K$98)&gt;10,IF(AND(ISNUMBER('Test Sample Data'!K1333),'Test Sample Data'!K1333&lt;$B$1,'Test Sample Data'!K1333&gt;0),'Test Sample Data'!K1333,$B$1),"")</f>
        <v/>
      </c>
      <c r="L1334" s="17" t="str">
        <f>IF(SUM('Test Sample Data'!L$3:L$98)&gt;10,IF(AND(ISNUMBER('Test Sample Data'!L1333),'Test Sample Data'!L1333&lt;$B$1,'Test Sample Data'!L1333&gt;0),'Test Sample Data'!L1333,$B$1),"")</f>
        <v/>
      </c>
      <c r="M1334" s="17" t="str">
        <f>IF(SUM('Test Sample Data'!M$3:M$98)&gt;10,IF(AND(ISNUMBER('Test Sample Data'!M1333),'Test Sample Data'!M1333&lt;$B$1,'Test Sample Data'!M1333&gt;0),'Test Sample Data'!M1333,$B$1),"")</f>
        <v/>
      </c>
      <c r="N1334" s="17" t="str">
        <f>'Gene Table'!E1333</f>
        <v>hsa-miR-4659a-3p</v>
      </c>
      <c r="O1334" s="17" t="str">
        <f>'Gene Table'!B1333</f>
        <v>H11</v>
      </c>
      <c r="P1334" s="17" t="str">
        <f>IF(SUM('Control Sample Data'!D$3:D$98)&gt;10,IF(AND(ISNUMBER('Control Sample Data'!D1333),'Control Sample Data'!D1333&lt;$B$1,'Control Sample Data'!D1333&gt;0),'Control Sample Data'!D1333,$B$1),"")</f>
        <v/>
      </c>
      <c r="Q1334" s="17" t="str">
        <f>IF(SUM('Control Sample Data'!E$3:E$98)&gt;10,IF(AND(ISNUMBER('Control Sample Data'!E1333),'Control Sample Data'!E1333&lt;$B$1,'Control Sample Data'!E1333&gt;0),'Control Sample Data'!E1333,$B$1),"")</f>
        <v/>
      </c>
      <c r="R1334" s="17" t="str">
        <f>IF(SUM('Control Sample Data'!F$3:F$98)&gt;10,IF(AND(ISNUMBER('Control Sample Data'!F1333),'Control Sample Data'!F1333&lt;$B$1,'Control Sample Data'!F1333&gt;0),'Control Sample Data'!F1333,$B$1),"")</f>
        <v/>
      </c>
      <c r="S1334" s="17" t="str">
        <f>IF(SUM('Control Sample Data'!G$3:G$98)&gt;10,IF(AND(ISNUMBER('Control Sample Data'!G1333),'Control Sample Data'!G1333&lt;$B$1,'Control Sample Data'!G1333&gt;0),'Control Sample Data'!G1333,$B$1),"")</f>
        <v/>
      </c>
      <c r="T1334" s="17" t="str">
        <f>IF(SUM('Control Sample Data'!H$3:H$98)&gt;10,IF(AND(ISNUMBER('Control Sample Data'!H1333),'Control Sample Data'!H1333&lt;$B$1,'Control Sample Data'!H1333&gt;0),'Control Sample Data'!H1333,$B$1),"")</f>
        <v/>
      </c>
      <c r="U1334" s="17" t="str">
        <f>IF(SUM('Control Sample Data'!I$3:I$98)&gt;10,IF(AND(ISNUMBER('Control Sample Data'!I1333),'Control Sample Data'!I1333&lt;$B$1,'Control Sample Data'!I1333&gt;0),'Control Sample Data'!I1333,$B$1),"")</f>
        <v/>
      </c>
      <c r="V1334" s="17" t="str">
        <f>IF(SUM('Control Sample Data'!J$3:J$98)&gt;10,IF(AND(ISNUMBER('Control Sample Data'!J1333),'Control Sample Data'!J1333&lt;$B$1,'Control Sample Data'!J1333&gt;0),'Control Sample Data'!J1333,$B$1),"")</f>
        <v/>
      </c>
      <c r="W1334" s="17" t="str">
        <f>IF(SUM('Control Sample Data'!K$3:K$98)&gt;10,IF(AND(ISNUMBER('Control Sample Data'!K1333),'Control Sample Data'!K1333&lt;$B$1,'Control Sample Data'!K1333&gt;0),'Control Sample Data'!K1333,$B$1),"")</f>
        <v/>
      </c>
      <c r="X1334" s="17" t="str">
        <f>IF(SUM('Control Sample Data'!L$3:L$98)&gt;10,IF(AND(ISNUMBER('Control Sample Data'!L1333),'Control Sample Data'!L1333&lt;$B$1,'Control Sample Data'!L1333&gt;0),'Control Sample Data'!L1333,$B$1),"")</f>
        <v/>
      </c>
      <c r="Y1334" s="17" t="str">
        <f>IF(SUM('Control Sample Data'!M$3:M$98)&gt;10,IF(AND(ISNUMBER('Control Sample Data'!M1333),'Control Sample Data'!M1333&lt;$B$1,'Control Sample Data'!M1333&gt;0),'Control Sample Data'!M1333,$B$1),"")</f>
        <v/>
      </c>
      <c r="AT1334" s="36" t="str">
        <f t="shared" si="875"/>
        <v/>
      </c>
      <c r="AU1334" s="36" t="str">
        <f t="shared" si="876"/>
        <v/>
      </c>
      <c r="AV1334" s="36" t="str">
        <f t="shared" si="877"/>
        <v/>
      </c>
      <c r="AW1334" s="36" t="str">
        <f t="shared" si="878"/>
        <v/>
      </c>
      <c r="AX1334" s="36" t="str">
        <f t="shared" si="879"/>
        <v/>
      </c>
      <c r="AY1334" s="36" t="str">
        <f t="shared" si="880"/>
        <v/>
      </c>
      <c r="AZ1334" s="36" t="str">
        <f t="shared" si="881"/>
        <v/>
      </c>
      <c r="BA1334" s="36" t="str">
        <f t="shared" si="882"/>
        <v/>
      </c>
      <c r="BB1334" s="36" t="str">
        <f t="shared" si="883"/>
        <v/>
      </c>
      <c r="BC1334" s="36" t="str">
        <f t="shared" si="884"/>
        <v/>
      </c>
      <c r="BD1334" s="36" t="str">
        <f t="shared" si="885"/>
        <v/>
      </c>
      <c r="BE1334" s="36" t="str">
        <f t="shared" si="886"/>
        <v/>
      </c>
      <c r="BF1334" s="36" t="str">
        <f t="shared" si="887"/>
        <v/>
      </c>
      <c r="BG1334" s="36" t="str">
        <f t="shared" si="888"/>
        <v/>
      </c>
      <c r="BH1334" s="36" t="str">
        <f t="shared" si="889"/>
        <v/>
      </c>
      <c r="BI1334" s="36" t="str">
        <f t="shared" si="890"/>
        <v/>
      </c>
      <c r="BJ1334" s="36" t="str">
        <f t="shared" si="891"/>
        <v/>
      </c>
      <c r="BK1334" s="36" t="str">
        <f t="shared" si="892"/>
        <v/>
      </c>
      <c r="BL1334" s="36" t="str">
        <f t="shared" si="893"/>
        <v/>
      </c>
      <c r="BM1334" s="36" t="str">
        <f t="shared" si="894"/>
        <v/>
      </c>
      <c r="BN1334" s="38" t="e">
        <f t="shared" si="853"/>
        <v>#DIV/0!</v>
      </c>
      <c r="BO1334" s="38" t="e">
        <f t="shared" si="854"/>
        <v>#DIV/0!</v>
      </c>
      <c r="BP1334" s="39" t="str">
        <f t="shared" si="855"/>
        <v/>
      </c>
      <c r="BQ1334" s="39" t="str">
        <f t="shared" si="856"/>
        <v/>
      </c>
      <c r="BR1334" s="39" t="str">
        <f t="shared" si="857"/>
        <v/>
      </c>
      <c r="BS1334" s="39" t="str">
        <f t="shared" si="858"/>
        <v/>
      </c>
      <c r="BT1334" s="39" t="str">
        <f t="shared" si="859"/>
        <v/>
      </c>
      <c r="BU1334" s="39" t="str">
        <f t="shared" si="860"/>
        <v/>
      </c>
      <c r="BV1334" s="39" t="str">
        <f t="shared" si="861"/>
        <v/>
      </c>
      <c r="BW1334" s="39" t="str">
        <f t="shared" si="862"/>
        <v/>
      </c>
      <c r="BX1334" s="39" t="str">
        <f t="shared" si="863"/>
        <v/>
      </c>
      <c r="BY1334" s="39" t="str">
        <f t="shared" si="864"/>
        <v/>
      </c>
      <c r="BZ1334" s="39" t="str">
        <f t="shared" si="865"/>
        <v/>
      </c>
      <c r="CA1334" s="39" t="str">
        <f t="shared" si="866"/>
        <v/>
      </c>
      <c r="CB1334" s="39" t="str">
        <f t="shared" si="867"/>
        <v/>
      </c>
      <c r="CC1334" s="39" t="str">
        <f t="shared" si="868"/>
        <v/>
      </c>
      <c r="CD1334" s="39" t="str">
        <f t="shared" si="869"/>
        <v/>
      </c>
      <c r="CE1334" s="39" t="str">
        <f t="shared" si="870"/>
        <v/>
      </c>
      <c r="CF1334" s="39" t="str">
        <f t="shared" si="871"/>
        <v/>
      </c>
      <c r="CG1334" s="39" t="str">
        <f t="shared" si="872"/>
        <v/>
      </c>
      <c r="CH1334" s="39" t="str">
        <f t="shared" si="873"/>
        <v/>
      </c>
      <c r="CI1334" s="39" t="str">
        <f t="shared" si="874"/>
        <v/>
      </c>
    </row>
    <row r="1335" spans="1:87">
      <c r="A1335" s="18"/>
      <c r="B1335" s="15" t="str">
        <f>'Gene Table'!E1334</f>
        <v>hsa-miR-4711-3p</v>
      </c>
      <c r="C1335" s="15" t="str">
        <f>'Gene Table'!B1334</f>
        <v>H12</v>
      </c>
      <c r="D1335" s="16" t="str">
        <f>IF(SUM('Test Sample Data'!D$3:D$98)&gt;10,IF(AND(ISNUMBER('Test Sample Data'!D1334),'Test Sample Data'!D1334&lt;$B$1,'Test Sample Data'!D1334&gt;0),'Test Sample Data'!D1334,$B$1),"")</f>
        <v/>
      </c>
      <c r="E1335" s="17" t="str">
        <f>IF(SUM('Test Sample Data'!E$3:E$98)&gt;10,IF(AND(ISNUMBER('Test Sample Data'!E1334),'Test Sample Data'!E1334&lt;$B$1,'Test Sample Data'!E1334&gt;0),'Test Sample Data'!E1334,$B$1),"")</f>
        <v/>
      </c>
      <c r="F1335" s="17" t="str">
        <f>IF(SUM('Test Sample Data'!F$3:F$98)&gt;10,IF(AND(ISNUMBER('Test Sample Data'!F1334),'Test Sample Data'!F1334&lt;$B$1,'Test Sample Data'!F1334&gt;0),'Test Sample Data'!F1334,$B$1),"")</f>
        <v/>
      </c>
      <c r="G1335" s="17" t="str">
        <f>IF(SUM('Test Sample Data'!G$3:G$98)&gt;10,IF(AND(ISNUMBER('Test Sample Data'!G1334),'Test Sample Data'!G1334&lt;$B$1,'Test Sample Data'!G1334&gt;0),'Test Sample Data'!G1334,$B$1),"")</f>
        <v/>
      </c>
      <c r="H1335" s="17" t="str">
        <f>IF(SUM('Test Sample Data'!H$3:H$98)&gt;10,IF(AND(ISNUMBER('Test Sample Data'!H1334),'Test Sample Data'!H1334&lt;$B$1,'Test Sample Data'!H1334&gt;0),'Test Sample Data'!H1334,$B$1),"")</f>
        <v/>
      </c>
      <c r="I1335" s="17" t="str">
        <f>IF(SUM('Test Sample Data'!I$3:I$98)&gt;10,IF(AND(ISNUMBER('Test Sample Data'!I1334),'Test Sample Data'!I1334&lt;$B$1,'Test Sample Data'!I1334&gt;0),'Test Sample Data'!I1334,$B$1),"")</f>
        <v/>
      </c>
      <c r="J1335" s="17" t="str">
        <f>IF(SUM('Test Sample Data'!J$3:J$98)&gt;10,IF(AND(ISNUMBER('Test Sample Data'!J1334),'Test Sample Data'!J1334&lt;$B$1,'Test Sample Data'!J1334&gt;0),'Test Sample Data'!J1334,$B$1),"")</f>
        <v/>
      </c>
      <c r="K1335" s="17" t="str">
        <f>IF(SUM('Test Sample Data'!K$3:K$98)&gt;10,IF(AND(ISNUMBER('Test Sample Data'!K1334),'Test Sample Data'!K1334&lt;$B$1,'Test Sample Data'!K1334&gt;0),'Test Sample Data'!K1334,$B$1),"")</f>
        <v/>
      </c>
      <c r="L1335" s="17" t="str">
        <f>IF(SUM('Test Sample Data'!L$3:L$98)&gt;10,IF(AND(ISNUMBER('Test Sample Data'!L1334),'Test Sample Data'!L1334&lt;$B$1,'Test Sample Data'!L1334&gt;0),'Test Sample Data'!L1334,$B$1),"")</f>
        <v/>
      </c>
      <c r="M1335" s="17" t="str">
        <f>IF(SUM('Test Sample Data'!M$3:M$98)&gt;10,IF(AND(ISNUMBER('Test Sample Data'!M1334),'Test Sample Data'!M1334&lt;$B$1,'Test Sample Data'!M1334&gt;0),'Test Sample Data'!M1334,$B$1),"")</f>
        <v/>
      </c>
      <c r="N1335" s="17" t="str">
        <f>'Gene Table'!E1334</f>
        <v>hsa-miR-4711-3p</v>
      </c>
      <c r="O1335" s="17" t="str">
        <f>'Gene Table'!B1334</f>
        <v>H12</v>
      </c>
      <c r="P1335" s="17" t="str">
        <f>IF(SUM('Control Sample Data'!D$3:D$98)&gt;10,IF(AND(ISNUMBER('Control Sample Data'!D1334),'Control Sample Data'!D1334&lt;$B$1,'Control Sample Data'!D1334&gt;0),'Control Sample Data'!D1334,$B$1),"")</f>
        <v/>
      </c>
      <c r="Q1335" s="17" t="str">
        <f>IF(SUM('Control Sample Data'!E$3:E$98)&gt;10,IF(AND(ISNUMBER('Control Sample Data'!E1334),'Control Sample Data'!E1334&lt;$B$1,'Control Sample Data'!E1334&gt;0),'Control Sample Data'!E1334,$B$1),"")</f>
        <v/>
      </c>
      <c r="R1335" s="17" t="str">
        <f>IF(SUM('Control Sample Data'!F$3:F$98)&gt;10,IF(AND(ISNUMBER('Control Sample Data'!F1334),'Control Sample Data'!F1334&lt;$B$1,'Control Sample Data'!F1334&gt;0),'Control Sample Data'!F1334,$B$1),"")</f>
        <v/>
      </c>
      <c r="S1335" s="17" t="str">
        <f>IF(SUM('Control Sample Data'!G$3:G$98)&gt;10,IF(AND(ISNUMBER('Control Sample Data'!G1334),'Control Sample Data'!G1334&lt;$B$1,'Control Sample Data'!G1334&gt;0),'Control Sample Data'!G1334,$B$1),"")</f>
        <v/>
      </c>
      <c r="T1335" s="17" t="str">
        <f>IF(SUM('Control Sample Data'!H$3:H$98)&gt;10,IF(AND(ISNUMBER('Control Sample Data'!H1334),'Control Sample Data'!H1334&lt;$B$1,'Control Sample Data'!H1334&gt;0),'Control Sample Data'!H1334,$B$1),"")</f>
        <v/>
      </c>
      <c r="U1335" s="17" t="str">
        <f>IF(SUM('Control Sample Data'!I$3:I$98)&gt;10,IF(AND(ISNUMBER('Control Sample Data'!I1334),'Control Sample Data'!I1334&lt;$B$1,'Control Sample Data'!I1334&gt;0),'Control Sample Data'!I1334,$B$1),"")</f>
        <v/>
      </c>
      <c r="V1335" s="17" t="str">
        <f>IF(SUM('Control Sample Data'!J$3:J$98)&gt;10,IF(AND(ISNUMBER('Control Sample Data'!J1334),'Control Sample Data'!J1334&lt;$B$1,'Control Sample Data'!J1334&gt;0),'Control Sample Data'!J1334,$B$1),"")</f>
        <v/>
      </c>
      <c r="W1335" s="17" t="str">
        <f>IF(SUM('Control Sample Data'!K$3:K$98)&gt;10,IF(AND(ISNUMBER('Control Sample Data'!K1334),'Control Sample Data'!K1334&lt;$B$1,'Control Sample Data'!K1334&gt;0),'Control Sample Data'!K1334,$B$1),"")</f>
        <v/>
      </c>
      <c r="X1335" s="17" t="str">
        <f>IF(SUM('Control Sample Data'!L$3:L$98)&gt;10,IF(AND(ISNUMBER('Control Sample Data'!L1334),'Control Sample Data'!L1334&lt;$B$1,'Control Sample Data'!L1334&gt;0),'Control Sample Data'!L1334,$B$1),"")</f>
        <v/>
      </c>
      <c r="Y1335" s="17" t="str">
        <f>IF(SUM('Control Sample Data'!M$3:M$98)&gt;10,IF(AND(ISNUMBER('Control Sample Data'!M1334),'Control Sample Data'!M1334&lt;$B$1,'Control Sample Data'!M1334&gt;0),'Control Sample Data'!M1334,$B$1),"")</f>
        <v/>
      </c>
      <c r="AT1335" s="36" t="str">
        <f t="shared" si="875"/>
        <v/>
      </c>
      <c r="AU1335" s="36" t="str">
        <f t="shared" si="876"/>
        <v/>
      </c>
      <c r="AV1335" s="36" t="str">
        <f t="shared" si="877"/>
        <v/>
      </c>
      <c r="AW1335" s="36" t="str">
        <f t="shared" si="878"/>
        <v/>
      </c>
      <c r="AX1335" s="36" t="str">
        <f t="shared" si="879"/>
        <v/>
      </c>
      <c r="AY1335" s="36" t="str">
        <f t="shared" si="880"/>
        <v/>
      </c>
      <c r="AZ1335" s="36" t="str">
        <f t="shared" si="881"/>
        <v/>
      </c>
      <c r="BA1335" s="36" t="str">
        <f t="shared" si="882"/>
        <v/>
      </c>
      <c r="BB1335" s="36" t="str">
        <f t="shared" si="883"/>
        <v/>
      </c>
      <c r="BC1335" s="36" t="str">
        <f t="shared" si="884"/>
        <v/>
      </c>
      <c r="BD1335" s="36" t="str">
        <f t="shared" si="885"/>
        <v/>
      </c>
      <c r="BE1335" s="36" t="str">
        <f t="shared" si="886"/>
        <v/>
      </c>
      <c r="BF1335" s="36" t="str">
        <f t="shared" si="887"/>
        <v/>
      </c>
      <c r="BG1335" s="36" t="str">
        <f t="shared" si="888"/>
        <v/>
      </c>
      <c r="BH1335" s="36" t="str">
        <f t="shared" si="889"/>
        <v/>
      </c>
      <c r="BI1335" s="36" t="str">
        <f t="shared" si="890"/>
        <v/>
      </c>
      <c r="BJ1335" s="36" t="str">
        <f t="shared" si="891"/>
        <v/>
      </c>
      <c r="BK1335" s="36" t="str">
        <f t="shared" si="892"/>
        <v/>
      </c>
      <c r="BL1335" s="36" t="str">
        <f t="shared" si="893"/>
        <v/>
      </c>
      <c r="BM1335" s="36" t="str">
        <f t="shared" si="894"/>
        <v/>
      </c>
      <c r="BN1335" s="38" t="e">
        <f t="shared" si="853"/>
        <v>#DIV/0!</v>
      </c>
      <c r="BO1335" s="38" t="e">
        <f t="shared" si="854"/>
        <v>#DIV/0!</v>
      </c>
      <c r="BP1335" s="39" t="str">
        <f t="shared" si="855"/>
        <v/>
      </c>
      <c r="BQ1335" s="39" t="str">
        <f t="shared" si="856"/>
        <v/>
      </c>
      <c r="BR1335" s="39" t="str">
        <f t="shared" si="857"/>
        <v/>
      </c>
      <c r="BS1335" s="39" t="str">
        <f t="shared" si="858"/>
        <v/>
      </c>
      <c r="BT1335" s="39" t="str">
        <f t="shared" si="859"/>
        <v/>
      </c>
      <c r="BU1335" s="39" t="str">
        <f t="shared" si="860"/>
        <v/>
      </c>
      <c r="BV1335" s="39" t="str">
        <f t="shared" si="861"/>
        <v/>
      </c>
      <c r="BW1335" s="39" t="str">
        <f t="shared" si="862"/>
        <v/>
      </c>
      <c r="BX1335" s="39" t="str">
        <f t="shared" si="863"/>
        <v/>
      </c>
      <c r="BY1335" s="39" t="str">
        <f t="shared" si="864"/>
        <v/>
      </c>
      <c r="BZ1335" s="39" t="str">
        <f t="shared" si="865"/>
        <v/>
      </c>
      <c r="CA1335" s="39" t="str">
        <f t="shared" si="866"/>
        <v/>
      </c>
      <c r="CB1335" s="39" t="str">
        <f t="shared" si="867"/>
        <v/>
      </c>
      <c r="CC1335" s="39" t="str">
        <f t="shared" si="868"/>
        <v/>
      </c>
      <c r="CD1335" s="39" t="str">
        <f t="shared" si="869"/>
        <v/>
      </c>
      <c r="CE1335" s="39" t="str">
        <f t="shared" si="870"/>
        <v/>
      </c>
      <c r="CF1335" s="39" t="str">
        <f t="shared" si="871"/>
        <v/>
      </c>
      <c r="CG1335" s="39" t="str">
        <f t="shared" si="872"/>
        <v/>
      </c>
      <c r="CH1335" s="39" t="str">
        <f t="shared" si="873"/>
        <v/>
      </c>
      <c r="CI1335" s="39" t="str">
        <f t="shared" si="874"/>
        <v/>
      </c>
    </row>
    <row r="1336" spans="1:87">
      <c r="A1336" s="18"/>
      <c r="B1336" s="15" t="str">
        <f>'Gene Table'!E1335</f>
        <v>hsa-miR-4660</v>
      </c>
      <c r="C1336" s="15" t="str">
        <f>'Gene Table'!B1335</f>
        <v>H13</v>
      </c>
      <c r="D1336" s="16" t="str">
        <f>IF(SUM('Test Sample Data'!D$3:D$98)&gt;10,IF(AND(ISNUMBER('Test Sample Data'!D1335),'Test Sample Data'!D1335&lt;$B$1,'Test Sample Data'!D1335&gt;0),'Test Sample Data'!D1335,$B$1),"")</f>
        <v/>
      </c>
      <c r="E1336" s="17" t="str">
        <f>IF(SUM('Test Sample Data'!E$3:E$98)&gt;10,IF(AND(ISNUMBER('Test Sample Data'!E1335),'Test Sample Data'!E1335&lt;$B$1,'Test Sample Data'!E1335&gt;0),'Test Sample Data'!E1335,$B$1),"")</f>
        <v/>
      </c>
      <c r="F1336" s="17" t="str">
        <f>IF(SUM('Test Sample Data'!F$3:F$98)&gt;10,IF(AND(ISNUMBER('Test Sample Data'!F1335),'Test Sample Data'!F1335&lt;$B$1,'Test Sample Data'!F1335&gt;0),'Test Sample Data'!F1335,$B$1),"")</f>
        <v/>
      </c>
      <c r="G1336" s="17" t="str">
        <f>IF(SUM('Test Sample Data'!G$3:G$98)&gt;10,IF(AND(ISNUMBER('Test Sample Data'!G1335),'Test Sample Data'!G1335&lt;$B$1,'Test Sample Data'!G1335&gt;0),'Test Sample Data'!G1335,$B$1),"")</f>
        <v/>
      </c>
      <c r="H1336" s="17" t="str">
        <f>IF(SUM('Test Sample Data'!H$3:H$98)&gt;10,IF(AND(ISNUMBER('Test Sample Data'!H1335),'Test Sample Data'!H1335&lt;$B$1,'Test Sample Data'!H1335&gt;0),'Test Sample Data'!H1335,$B$1),"")</f>
        <v/>
      </c>
      <c r="I1336" s="17" t="str">
        <f>IF(SUM('Test Sample Data'!I$3:I$98)&gt;10,IF(AND(ISNUMBER('Test Sample Data'!I1335),'Test Sample Data'!I1335&lt;$B$1,'Test Sample Data'!I1335&gt;0),'Test Sample Data'!I1335,$B$1),"")</f>
        <v/>
      </c>
      <c r="J1336" s="17" t="str">
        <f>IF(SUM('Test Sample Data'!J$3:J$98)&gt;10,IF(AND(ISNUMBER('Test Sample Data'!J1335),'Test Sample Data'!J1335&lt;$B$1,'Test Sample Data'!J1335&gt;0),'Test Sample Data'!J1335,$B$1),"")</f>
        <v/>
      </c>
      <c r="K1336" s="17" t="str">
        <f>IF(SUM('Test Sample Data'!K$3:K$98)&gt;10,IF(AND(ISNUMBER('Test Sample Data'!K1335),'Test Sample Data'!K1335&lt;$B$1,'Test Sample Data'!K1335&gt;0),'Test Sample Data'!K1335,$B$1),"")</f>
        <v/>
      </c>
      <c r="L1336" s="17" t="str">
        <f>IF(SUM('Test Sample Data'!L$3:L$98)&gt;10,IF(AND(ISNUMBER('Test Sample Data'!L1335),'Test Sample Data'!L1335&lt;$B$1,'Test Sample Data'!L1335&gt;0),'Test Sample Data'!L1335,$B$1),"")</f>
        <v/>
      </c>
      <c r="M1336" s="17" t="str">
        <f>IF(SUM('Test Sample Data'!M$3:M$98)&gt;10,IF(AND(ISNUMBER('Test Sample Data'!M1335),'Test Sample Data'!M1335&lt;$B$1,'Test Sample Data'!M1335&gt;0),'Test Sample Data'!M1335,$B$1),"")</f>
        <v/>
      </c>
      <c r="N1336" s="17" t="str">
        <f>'Gene Table'!E1335</f>
        <v>hsa-miR-4660</v>
      </c>
      <c r="O1336" s="17" t="str">
        <f>'Gene Table'!B1335</f>
        <v>H13</v>
      </c>
      <c r="P1336" s="17" t="str">
        <f>IF(SUM('Control Sample Data'!D$3:D$98)&gt;10,IF(AND(ISNUMBER('Control Sample Data'!D1335),'Control Sample Data'!D1335&lt;$B$1,'Control Sample Data'!D1335&gt;0),'Control Sample Data'!D1335,$B$1),"")</f>
        <v/>
      </c>
      <c r="Q1336" s="17" t="str">
        <f>IF(SUM('Control Sample Data'!E$3:E$98)&gt;10,IF(AND(ISNUMBER('Control Sample Data'!E1335),'Control Sample Data'!E1335&lt;$B$1,'Control Sample Data'!E1335&gt;0),'Control Sample Data'!E1335,$B$1),"")</f>
        <v/>
      </c>
      <c r="R1336" s="17" t="str">
        <f>IF(SUM('Control Sample Data'!F$3:F$98)&gt;10,IF(AND(ISNUMBER('Control Sample Data'!F1335),'Control Sample Data'!F1335&lt;$B$1,'Control Sample Data'!F1335&gt;0),'Control Sample Data'!F1335,$B$1),"")</f>
        <v/>
      </c>
      <c r="S1336" s="17" t="str">
        <f>IF(SUM('Control Sample Data'!G$3:G$98)&gt;10,IF(AND(ISNUMBER('Control Sample Data'!G1335),'Control Sample Data'!G1335&lt;$B$1,'Control Sample Data'!G1335&gt;0),'Control Sample Data'!G1335,$B$1),"")</f>
        <v/>
      </c>
      <c r="T1336" s="17" t="str">
        <f>IF(SUM('Control Sample Data'!H$3:H$98)&gt;10,IF(AND(ISNUMBER('Control Sample Data'!H1335),'Control Sample Data'!H1335&lt;$B$1,'Control Sample Data'!H1335&gt;0),'Control Sample Data'!H1335,$B$1),"")</f>
        <v/>
      </c>
      <c r="U1336" s="17" t="str">
        <f>IF(SUM('Control Sample Data'!I$3:I$98)&gt;10,IF(AND(ISNUMBER('Control Sample Data'!I1335),'Control Sample Data'!I1335&lt;$B$1,'Control Sample Data'!I1335&gt;0),'Control Sample Data'!I1335,$B$1),"")</f>
        <v/>
      </c>
      <c r="V1336" s="17" t="str">
        <f>IF(SUM('Control Sample Data'!J$3:J$98)&gt;10,IF(AND(ISNUMBER('Control Sample Data'!J1335),'Control Sample Data'!J1335&lt;$B$1,'Control Sample Data'!J1335&gt;0),'Control Sample Data'!J1335,$B$1),"")</f>
        <v/>
      </c>
      <c r="W1336" s="17" t="str">
        <f>IF(SUM('Control Sample Data'!K$3:K$98)&gt;10,IF(AND(ISNUMBER('Control Sample Data'!K1335),'Control Sample Data'!K1335&lt;$B$1,'Control Sample Data'!K1335&gt;0),'Control Sample Data'!K1335,$B$1),"")</f>
        <v/>
      </c>
      <c r="X1336" s="17" t="str">
        <f>IF(SUM('Control Sample Data'!L$3:L$98)&gt;10,IF(AND(ISNUMBER('Control Sample Data'!L1335),'Control Sample Data'!L1335&lt;$B$1,'Control Sample Data'!L1335&gt;0),'Control Sample Data'!L1335,$B$1),"")</f>
        <v/>
      </c>
      <c r="Y1336" s="17" t="str">
        <f>IF(SUM('Control Sample Data'!M$3:M$98)&gt;10,IF(AND(ISNUMBER('Control Sample Data'!M1335),'Control Sample Data'!M1335&lt;$B$1,'Control Sample Data'!M1335&gt;0),'Control Sample Data'!M1335,$B$1),"")</f>
        <v/>
      </c>
      <c r="AT1336" s="36" t="str">
        <f t="shared" si="875"/>
        <v/>
      </c>
      <c r="AU1336" s="36" t="str">
        <f t="shared" si="876"/>
        <v/>
      </c>
      <c r="AV1336" s="36" t="str">
        <f t="shared" si="877"/>
        <v/>
      </c>
      <c r="AW1336" s="36" t="str">
        <f t="shared" si="878"/>
        <v/>
      </c>
      <c r="AX1336" s="36" t="str">
        <f t="shared" si="879"/>
        <v/>
      </c>
      <c r="AY1336" s="36" t="str">
        <f t="shared" si="880"/>
        <v/>
      </c>
      <c r="AZ1336" s="36" t="str">
        <f t="shared" si="881"/>
        <v/>
      </c>
      <c r="BA1336" s="36" t="str">
        <f t="shared" si="882"/>
        <v/>
      </c>
      <c r="BB1336" s="36" t="str">
        <f t="shared" si="883"/>
        <v/>
      </c>
      <c r="BC1336" s="36" t="str">
        <f t="shared" si="884"/>
        <v/>
      </c>
      <c r="BD1336" s="36" t="str">
        <f t="shared" si="885"/>
        <v/>
      </c>
      <c r="BE1336" s="36" t="str">
        <f t="shared" si="886"/>
        <v/>
      </c>
      <c r="BF1336" s="36" t="str">
        <f t="shared" si="887"/>
        <v/>
      </c>
      <c r="BG1336" s="36" t="str">
        <f t="shared" si="888"/>
        <v/>
      </c>
      <c r="BH1336" s="36" t="str">
        <f t="shared" si="889"/>
        <v/>
      </c>
      <c r="BI1336" s="36" t="str">
        <f t="shared" si="890"/>
        <v/>
      </c>
      <c r="BJ1336" s="36" t="str">
        <f t="shared" si="891"/>
        <v/>
      </c>
      <c r="BK1336" s="36" t="str">
        <f t="shared" si="892"/>
        <v/>
      </c>
      <c r="BL1336" s="36" t="str">
        <f t="shared" si="893"/>
        <v/>
      </c>
      <c r="BM1336" s="36" t="str">
        <f t="shared" si="894"/>
        <v/>
      </c>
      <c r="BN1336" s="38" t="e">
        <f t="shared" si="853"/>
        <v>#DIV/0!</v>
      </c>
      <c r="BO1336" s="38" t="e">
        <f t="shared" si="854"/>
        <v>#DIV/0!</v>
      </c>
      <c r="BP1336" s="39" t="str">
        <f t="shared" si="855"/>
        <v/>
      </c>
      <c r="BQ1336" s="39" t="str">
        <f t="shared" si="856"/>
        <v/>
      </c>
      <c r="BR1336" s="39" t="str">
        <f t="shared" si="857"/>
        <v/>
      </c>
      <c r="BS1336" s="39" t="str">
        <f t="shared" si="858"/>
        <v/>
      </c>
      <c r="BT1336" s="39" t="str">
        <f t="shared" si="859"/>
        <v/>
      </c>
      <c r="BU1336" s="39" t="str">
        <f t="shared" si="860"/>
        <v/>
      </c>
      <c r="BV1336" s="39" t="str">
        <f t="shared" si="861"/>
        <v/>
      </c>
      <c r="BW1336" s="39" t="str">
        <f t="shared" si="862"/>
        <v/>
      </c>
      <c r="BX1336" s="39" t="str">
        <f t="shared" si="863"/>
        <v/>
      </c>
      <c r="BY1336" s="39" t="str">
        <f t="shared" si="864"/>
        <v/>
      </c>
      <c r="BZ1336" s="39" t="str">
        <f t="shared" si="865"/>
        <v/>
      </c>
      <c r="CA1336" s="39" t="str">
        <f t="shared" si="866"/>
        <v/>
      </c>
      <c r="CB1336" s="39" t="str">
        <f t="shared" si="867"/>
        <v/>
      </c>
      <c r="CC1336" s="39" t="str">
        <f t="shared" si="868"/>
        <v/>
      </c>
      <c r="CD1336" s="39" t="str">
        <f t="shared" si="869"/>
        <v/>
      </c>
      <c r="CE1336" s="39" t="str">
        <f t="shared" si="870"/>
        <v/>
      </c>
      <c r="CF1336" s="39" t="str">
        <f t="shared" si="871"/>
        <v/>
      </c>
      <c r="CG1336" s="39" t="str">
        <f t="shared" si="872"/>
        <v/>
      </c>
      <c r="CH1336" s="39" t="str">
        <f t="shared" si="873"/>
        <v/>
      </c>
      <c r="CI1336" s="39" t="str">
        <f t="shared" si="874"/>
        <v/>
      </c>
    </row>
    <row r="1337" spans="1:87">
      <c r="A1337" s="18"/>
      <c r="B1337" s="15" t="str">
        <f>'Gene Table'!E1336</f>
        <v>hsa-miR-4712-5p</v>
      </c>
      <c r="C1337" s="15" t="str">
        <f>'Gene Table'!B1336</f>
        <v>H14</v>
      </c>
      <c r="D1337" s="16" t="str">
        <f>IF(SUM('Test Sample Data'!D$3:D$98)&gt;10,IF(AND(ISNUMBER('Test Sample Data'!D1336),'Test Sample Data'!D1336&lt;$B$1,'Test Sample Data'!D1336&gt;0),'Test Sample Data'!D1336,$B$1),"")</f>
        <v/>
      </c>
      <c r="E1337" s="17" t="str">
        <f>IF(SUM('Test Sample Data'!E$3:E$98)&gt;10,IF(AND(ISNUMBER('Test Sample Data'!E1336),'Test Sample Data'!E1336&lt;$B$1,'Test Sample Data'!E1336&gt;0),'Test Sample Data'!E1336,$B$1),"")</f>
        <v/>
      </c>
      <c r="F1337" s="17" t="str">
        <f>IF(SUM('Test Sample Data'!F$3:F$98)&gt;10,IF(AND(ISNUMBER('Test Sample Data'!F1336),'Test Sample Data'!F1336&lt;$B$1,'Test Sample Data'!F1336&gt;0),'Test Sample Data'!F1336,$B$1),"")</f>
        <v/>
      </c>
      <c r="G1337" s="17" t="str">
        <f>IF(SUM('Test Sample Data'!G$3:G$98)&gt;10,IF(AND(ISNUMBER('Test Sample Data'!G1336),'Test Sample Data'!G1336&lt;$B$1,'Test Sample Data'!G1336&gt;0),'Test Sample Data'!G1336,$B$1),"")</f>
        <v/>
      </c>
      <c r="H1337" s="17" t="str">
        <f>IF(SUM('Test Sample Data'!H$3:H$98)&gt;10,IF(AND(ISNUMBER('Test Sample Data'!H1336),'Test Sample Data'!H1336&lt;$B$1,'Test Sample Data'!H1336&gt;0),'Test Sample Data'!H1336,$B$1),"")</f>
        <v/>
      </c>
      <c r="I1337" s="17" t="str">
        <f>IF(SUM('Test Sample Data'!I$3:I$98)&gt;10,IF(AND(ISNUMBER('Test Sample Data'!I1336),'Test Sample Data'!I1336&lt;$B$1,'Test Sample Data'!I1336&gt;0),'Test Sample Data'!I1336,$B$1),"")</f>
        <v/>
      </c>
      <c r="J1337" s="17" t="str">
        <f>IF(SUM('Test Sample Data'!J$3:J$98)&gt;10,IF(AND(ISNUMBER('Test Sample Data'!J1336),'Test Sample Data'!J1336&lt;$B$1,'Test Sample Data'!J1336&gt;0),'Test Sample Data'!J1336,$B$1),"")</f>
        <v/>
      </c>
      <c r="K1337" s="17" t="str">
        <f>IF(SUM('Test Sample Data'!K$3:K$98)&gt;10,IF(AND(ISNUMBER('Test Sample Data'!K1336),'Test Sample Data'!K1336&lt;$B$1,'Test Sample Data'!K1336&gt;0),'Test Sample Data'!K1336,$B$1),"")</f>
        <v/>
      </c>
      <c r="L1337" s="17" t="str">
        <f>IF(SUM('Test Sample Data'!L$3:L$98)&gt;10,IF(AND(ISNUMBER('Test Sample Data'!L1336),'Test Sample Data'!L1336&lt;$B$1,'Test Sample Data'!L1336&gt;0),'Test Sample Data'!L1336,$B$1),"")</f>
        <v/>
      </c>
      <c r="M1337" s="17" t="str">
        <f>IF(SUM('Test Sample Data'!M$3:M$98)&gt;10,IF(AND(ISNUMBER('Test Sample Data'!M1336),'Test Sample Data'!M1336&lt;$B$1,'Test Sample Data'!M1336&gt;0),'Test Sample Data'!M1336,$B$1),"")</f>
        <v/>
      </c>
      <c r="N1337" s="17" t="str">
        <f>'Gene Table'!E1336</f>
        <v>hsa-miR-4712-5p</v>
      </c>
      <c r="O1337" s="17" t="str">
        <f>'Gene Table'!B1336</f>
        <v>H14</v>
      </c>
      <c r="P1337" s="17" t="str">
        <f>IF(SUM('Control Sample Data'!D$3:D$98)&gt;10,IF(AND(ISNUMBER('Control Sample Data'!D1336),'Control Sample Data'!D1336&lt;$B$1,'Control Sample Data'!D1336&gt;0),'Control Sample Data'!D1336,$B$1),"")</f>
        <v/>
      </c>
      <c r="Q1337" s="17" t="str">
        <f>IF(SUM('Control Sample Data'!E$3:E$98)&gt;10,IF(AND(ISNUMBER('Control Sample Data'!E1336),'Control Sample Data'!E1336&lt;$B$1,'Control Sample Data'!E1336&gt;0),'Control Sample Data'!E1336,$B$1),"")</f>
        <v/>
      </c>
      <c r="R1337" s="17" t="str">
        <f>IF(SUM('Control Sample Data'!F$3:F$98)&gt;10,IF(AND(ISNUMBER('Control Sample Data'!F1336),'Control Sample Data'!F1336&lt;$B$1,'Control Sample Data'!F1336&gt;0),'Control Sample Data'!F1336,$B$1),"")</f>
        <v/>
      </c>
      <c r="S1337" s="17" t="str">
        <f>IF(SUM('Control Sample Data'!G$3:G$98)&gt;10,IF(AND(ISNUMBER('Control Sample Data'!G1336),'Control Sample Data'!G1336&lt;$B$1,'Control Sample Data'!G1336&gt;0),'Control Sample Data'!G1336,$B$1),"")</f>
        <v/>
      </c>
      <c r="T1337" s="17" t="str">
        <f>IF(SUM('Control Sample Data'!H$3:H$98)&gt;10,IF(AND(ISNUMBER('Control Sample Data'!H1336),'Control Sample Data'!H1336&lt;$B$1,'Control Sample Data'!H1336&gt;0),'Control Sample Data'!H1336,$B$1),"")</f>
        <v/>
      </c>
      <c r="U1337" s="17" t="str">
        <f>IF(SUM('Control Sample Data'!I$3:I$98)&gt;10,IF(AND(ISNUMBER('Control Sample Data'!I1336),'Control Sample Data'!I1336&lt;$B$1,'Control Sample Data'!I1336&gt;0),'Control Sample Data'!I1336,$B$1),"")</f>
        <v/>
      </c>
      <c r="V1337" s="17" t="str">
        <f>IF(SUM('Control Sample Data'!J$3:J$98)&gt;10,IF(AND(ISNUMBER('Control Sample Data'!J1336),'Control Sample Data'!J1336&lt;$B$1,'Control Sample Data'!J1336&gt;0),'Control Sample Data'!J1336,$B$1),"")</f>
        <v/>
      </c>
      <c r="W1337" s="17" t="str">
        <f>IF(SUM('Control Sample Data'!K$3:K$98)&gt;10,IF(AND(ISNUMBER('Control Sample Data'!K1336),'Control Sample Data'!K1336&lt;$B$1,'Control Sample Data'!K1336&gt;0),'Control Sample Data'!K1336,$B$1),"")</f>
        <v/>
      </c>
      <c r="X1337" s="17" t="str">
        <f>IF(SUM('Control Sample Data'!L$3:L$98)&gt;10,IF(AND(ISNUMBER('Control Sample Data'!L1336),'Control Sample Data'!L1336&lt;$B$1,'Control Sample Data'!L1336&gt;0),'Control Sample Data'!L1336,$B$1),"")</f>
        <v/>
      </c>
      <c r="Y1337" s="17" t="str">
        <f>IF(SUM('Control Sample Data'!M$3:M$98)&gt;10,IF(AND(ISNUMBER('Control Sample Data'!M1336),'Control Sample Data'!M1336&lt;$B$1,'Control Sample Data'!M1336&gt;0),'Control Sample Data'!M1336,$B$1),"")</f>
        <v/>
      </c>
      <c r="AT1337" s="36" t="str">
        <f t="shared" si="875"/>
        <v/>
      </c>
      <c r="AU1337" s="36" t="str">
        <f t="shared" si="876"/>
        <v/>
      </c>
      <c r="AV1337" s="36" t="str">
        <f t="shared" si="877"/>
        <v/>
      </c>
      <c r="AW1337" s="36" t="str">
        <f t="shared" si="878"/>
        <v/>
      </c>
      <c r="AX1337" s="36" t="str">
        <f t="shared" si="879"/>
        <v/>
      </c>
      <c r="AY1337" s="36" t="str">
        <f t="shared" si="880"/>
        <v/>
      </c>
      <c r="AZ1337" s="36" t="str">
        <f t="shared" si="881"/>
        <v/>
      </c>
      <c r="BA1337" s="36" t="str">
        <f t="shared" si="882"/>
        <v/>
      </c>
      <c r="BB1337" s="36" t="str">
        <f t="shared" si="883"/>
        <v/>
      </c>
      <c r="BC1337" s="36" t="str">
        <f t="shared" si="884"/>
        <v/>
      </c>
      <c r="BD1337" s="36" t="str">
        <f t="shared" si="885"/>
        <v/>
      </c>
      <c r="BE1337" s="36" t="str">
        <f t="shared" si="886"/>
        <v/>
      </c>
      <c r="BF1337" s="36" t="str">
        <f t="shared" si="887"/>
        <v/>
      </c>
      <c r="BG1337" s="36" t="str">
        <f t="shared" si="888"/>
        <v/>
      </c>
      <c r="BH1337" s="36" t="str">
        <f t="shared" si="889"/>
        <v/>
      </c>
      <c r="BI1337" s="36" t="str">
        <f t="shared" si="890"/>
        <v/>
      </c>
      <c r="BJ1337" s="36" t="str">
        <f t="shared" si="891"/>
        <v/>
      </c>
      <c r="BK1337" s="36" t="str">
        <f t="shared" si="892"/>
        <v/>
      </c>
      <c r="BL1337" s="36" t="str">
        <f t="shared" si="893"/>
        <v/>
      </c>
      <c r="BM1337" s="36" t="str">
        <f t="shared" si="894"/>
        <v/>
      </c>
      <c r="BN1337" s="38" t="e">
        <f t="shared" si="853"/>
        <v>#DIV/0!</v>
      </c>
      <c r="BO1337" s="38" t="e">
        <f t="shared" si="854"/>
        <v>#DIV/0!</v>
      </c>
      <c r="BP1337" s="39" t="str">
        <f t="shared" si="855"/>
        <v/>
      </c>
      <c r="BQ1337" s="39" t="str">
        <f t="shared" si="856"/>
        <v/>
      </c>
      <c r="BR1337" s="39" t="str">
        <f t="shared" si="857"/>
        <v/>
      </c>
      <c r="BS1337" s="39" t="str">
        <f t="shared" si="858"/>
        <v/>
      </c>
      <c r="BT1337" s="39" t="str">
        <f t="shared" si="859"/>
        <v/>
      </c>
      <c r="BU1337" s="39" t="str">
        <f t="shared" si="860"/>
        <v/>
      </c>
      <c r="BV1337" s="39" t="str">
        <f t="shared" si="861"/>
        <v/>
      </c>
      <c r="BW1337" s="39" t="str">
        <f t="shared" si="862"/>
        <v/>
      </c>
      <c r="BX1337" s="39" t="str">
        <f t="shared" si="863"/>
        <v/>
      </c>
      <c r="BY1337" s="39" t="str">
        <f t="shared" si="864"/>
        <v/>
      </c>
      <c r="BZ1337" s="39" t="str">
        <f t="shared" si="865"/>
        <v/>
      </c>
      <c r="CA1337" s="39" t="str">
        <f t="shared" si="866"/>
        <v/>
      </c>
      <c r="CB1337" s="39" t="str">
        <f t="shared" si="867"/>
        <v/>
      </c>
      <c r="CC1337" s="39" t="str">
        <f t="shared" si="868"/>
        <v/>
      </c>
      <c r="CD1337" s="39" t="str">
        <f t="shared" si="869"/>
        <v/>
      </c>
      <c r="CE1337" s="39" t="str">
        <f t="shared" si="870"/>
        <v/>
      </c>
      <c r="CF1337" s="39" t="str">
        <f t="shared" si="871"/>
        <v/>
      </c>
      <c r="CG1337" s="39" t="str">
        <f t="shared" si="872"/>
        <v/>
      </c>
      <c r="CH1337" s="39" t="str">
        <f t="shared" si="873"/>
        <v/>
      </c>
      <c r="CI1337" s="39" t="str">
        <f t="shared" si="874"/>
        <v/>
      </c>
    </row>
    <row r="1338" spans="1:87">
      <c r="A1338" s="18"/>
      <c r="B1338" s="15" t="str">
        <f>'Gene Table'!E1337</f>
        <v>hsa-miR-4661-5p</v>
      </c>
      <c r="C1338" s="15" t="str">
        <f>'Gene Table'!B1337</f>
        <v>H15</v>
      </c>
      <c r="D1338" s="16" t="str">
        <f>IF(SUM('Test Sample Data'!D$3:D$98)&gt;10,IF(AND(ISNUMBER('Test Sample Data'!D1337),'Test Sample Data'!D1337&lt;$B$1,'Test Sample Data'!D1337&gt;0),'Test Sample Data'!D1337,$B$1),"")</f>
        <v/>
      </c>
      <c r="E1338" s="17" t="str">
        <f>IF(SUM('Test Sample Data'!E$3:E$98)&gt;10,IF(AND(ISNUMBER('Test Sample Data'!E1337),'Test Sample Data'!E1337&lt;$B$1,'Test Sample Data'!E1337&gt;0),'Test Sample Data'!E1337,$B$1),"")</f>
        <v/>
      </c>
      <c r="F1338" s="17" t="str">
        <f>IF(SUM('Test Sample Data'!F$3:F$98)&gt;10,IF(AND(ISNUMBER('Test Sample Data'!F1337),'Test Sample Data'!F1337&lt;$B$1,'Test Sample Data'!F1337&gt;0),'Test Sample Data'!F1337,$B$1),"")</f>
        <v/>
      </c>
      <c r="G1338" s="17" t="str">
        <f>IF(SUM('Test Sample Data'!G$3:G$98)&gt;10,IF(AND(ISNUMBER('Test Sample Data'!G1337),'Test Sample Data'!G1337&lt;$B$1,'Test Sample Data'!G1337&gt;0),'Test Sample Data'!G1337,$B$1),"")</f>
        <v/>
      </c>
      <c r="H1338" s="17" t="str">
        <f>IF(SUM('Test Sample Data'!H$3:H$98)&gt;10,IF(AND(ISNUMBER('Test Sample Data'!H1337),'Test Sample Data'!H1337&lt;$B$1,'Test Sample Data'!H1337&gt;0),'Test Sample Data'!H1337,$B$1),"")</f>
        <v/>
      </c>
      <c r="I1338" s="17" t="str">
        <f>IF(SUM('Test Sample Data'!I$3:I$98)&gt;10,IF(AND(ISNUMBER('Test Sample Data'!I1337),'Test Sample Data'!I1337&lt;$B$1,'Test Sample Data'!I1337&gt;0),'Test Sample Data'!I1337,$B$1),"")</f>
        <v/>
      </c>
      <c r="J1338" s="17" t="str">
        <f>IF(SUM('Test Sample Data'!J$3:J$98)&gt;10,IF(AND(ISNUMBER('Test Sample Data'!J1337),'Test Sample Data'!J1337&lt;$B$1,'Test Sample Data'!J1337&gt;0),'Test Sample Data'!J1337,$B$1),"")</f>
        <v/>
      </c>
      <c r="K1338" s="17" t="str">
        <f>IF(SUM('Test Sample Data'!K$3:K$98)&gt;10,IF(AND(ISNUMBER('Test Sample Data'!K1337),'Test Sample Data'!K1337&lt;$B$1,'Test Sample Data'!K1337&gt;0),'Test Sample Data'!K1337,$B$1),"")</f>
        <v/>
      </c>
      <c r="L1338" s="17" t="str">
        <f>IF(SUM('Test Sample Data'!L$3:L$98)&gt;10,IF(AND(ISNUMBER('Test Sample Data'!L1337),'Test Sample Data'!L1337&lt;$B$1,'Test Sample Data'!L1337&gt;0),'Test Sample Data'!L1337,$B$1),"")</f>
        <v/>
      </c>
      <c r="M1338" s="17" t="str">
        <f>IF(SUM('Test Sample Data'!M$3:M$98)&gt;10,IF(AND(ISNUMBER('Test Sample Data'!M1337),'Test Sample Data'!M1337&lt;$B$1,'Test Sample Data'!M1337&gt;0),'Test Sample Data'!M1337,$B$1),"")</f>
        <v/>
      </c>
      <c r="N1338" s="17" t="str">
        <f>'Gene Table'!E1337</f>
        <v>hsa-miR-4661-5p</v>
      </c>
      <c r="O1338" s="17" t="str">
        <f>'Gene Table'!B1337</f>
        <v>H15</v>
      </c>
      <c r="P1338" s="17" t="str">
        <f>IF(SUM('Control Sample Data'!D$3:D$98)&gt;10,IF(AND(ISNUMBER('Control Sample Data'!D1337),'Control Sample Data'!D1337&lt;$B$1,'Control Sample Data'!D1337&gt;0),'Control Sample Data'!D1337,$B$1),"")</f>
        <v/>
      </c>
      <c r="Q1338" s="17" t="str">
        <f>IF(SUM('Control Sample Data'!E$3:E$98)&gt;10,IF(AND(ISNUMBER('Control Sample Data'!E1337),'Control Sample Data'!E1337&lt;$B$1,'Control Sample Data'!E1337&gt;0),'Control Sample Data'!E1337,$B$1),"")</f>
        <v/>
      </c>
      <c r="R1338" s="17" t="str">
        <f>IF(SUM('Control Sample Data'!F$3:F$98)&gt;10,IF(AND(ISNUMBER('Control Sample Data'!F1337),'Control Sample Data'!F1337&lt;$B$1,'Control Sample Data'!F1337&gt;0),'Control Sample Data'!F1337,$B$1),"")</f>
        <v/>
      </c>
      <c r="S1338" s="17" t="str">
        <f>IF(SUM('Control Sample Data'!G$3:G$98)&gt;10,IF(AND(ISNUMBER('Control Sample Data'!G1337),'Control Sample Data'!G1337&lt;$B$1,'Control Sample Data'!G1337&gt;0),'Control Sample Data'!G1337,$B$1),"")</f>
        <v/>
      </c>
      <c r="T1338" s="17" t="str">
        <f>IF(SUM('Control Sample Data'!H$3:H$98)&gt;10,IF(AND(ISNUMBER('Control Sample Data'!H1337),'Control Sample Data'!H1337&lt;$B$1,'Control Sample Data'!H1337&gt;0),'Control Sample Data'!H1337,$B$1),"")</f>
        <v/>
      </c>
      <c r="U1338" s="17" t="str">
        <f>IF(SUM('Control Sample Data'!I$3:I$98)&gt;10,IF(AND(ISNUMBER('Control Sample Data'!I1337),'Control Sample Data'!I1337&lt;$B$1,'Control Sample Data'!I1337&gt;0),'Control Sample Data'!I1337,$B$1),"")</f>
        <v/>
      </c>
      <c r="V1338" s="17" t="str">
        <f>IF(SUM('Control Sample Data'!J$3:J$98)&gt;10,IF(AND(ISNUMBER('Control Sample Data'!J1337),'Control Sample Data'!J1337&lt;$B$1,'Control Sample Data'!J1337&gt;0),'Control Sample Data'!J1337,$B$1),"")</f>
        <v/>
      </c>
      <c r="W1338" s="17" t="str">
        <f>IF(SUM('Control Sample Data'!K$3:K$98)&gt;10,IF(AND(ISNUMBER('Control Sample Data'!K1337),'Control Sample Data'!K1337&lt;$B$1,'Control Sample Data'!K1337&gt;0),'Control Sample Data'!K1337,$B$1),"")</f>
        <v/>
      </c>
      <c r="X1338" s="17" t="str">
        <f>IF(SUM('Control Sample Data'!L$3:L$98)&gt;10,IF(AND(ISNUMBER('Control Sample Data'!L1337),'Control Sample Data'!L1337&lt;$B$1,'Control Sample Data'!L1337&gt;0),'Control Sample Data'!L1337,$B$1),"")</f>
        <v/>
      </c>
      <c r="Y1338" s="17" t="str">
        <f>IF(SUM('Control Sample Data'!M$3:M$98)&gt;10,IF(AND(ISNUMBER('Control Sample Data'!M1337),'Control Sample Data'!M1337&lt;$B$1,'Control Sample Data'!M1337&gt;0),'Control Sample Data'!M1337,$B$1),"")</f>
        <v/>
      </c>
      <c r="AT1338" s="36" t="str">
        <f t="shared" si="875"/>
        <v/>
      </c>
      <c r="AU1338" s="36" t="str">
        <f t="shared" si="876"/>
        <v/>
      </c>
      <c r="AV1338" s="36" t="str">
        <f t="shared" si="877"/>
        <v/>
      </c>
      <c r="AW1338" s="36" t="str">
        <f t="shared" si="878"/>
        <v/>
      </c>
      <c r="AX1338" s="36" t="str">
        <f t="shared" si="879"/>
        <v/>
      </c>
      <c r="AY1338" s="36" t="str">
        <f t="shared" si="880"/>
        <v/>
      </c>
      <c r="AZ1338" s="36" t="str">
        <f t="shared" si="881"/>
        <v/>
      </c>
      <c r="BA1338" s="36" t="str">
        <f t="shared" si="882"/>
        <v/>
      </c>
      <c r="BB1338" s="36" t="str">
        <f t="shared" si="883"/>
        <v/>
      </c>
      <c r="BC1338" s="36" t="str">
        <f t="shared" si="884"/>
        <v/>
      </c>
      <c r="BD1338" s="36" t="str">
        <f t="shared" si="885"/>
        <v/>
      </c>
      <c r="BE1338" s="36" t="str">
        <f t="shared" si="886"/>
        <v/>
      </c>
      <c r="BF1338" s="36" t="str">
        <f t="shared" si="887"/>
        <v/>
      </c>
      <c r="BG1338" s="36" t="str">
        <f t="shared" si="888"/>
        <v/>
      </c>
      <c r="BH1338" s="36" t="str">
        <f t="shared" si="889"/>
        <v/>
      </c>
      <c r="BI1338" s="36" t="str">
        <f t="shared" si="890"/>
        <v/>
      </c>
      <c r="BJ1338" s="36" t="str">
        <f t="shared" si="891"/>
        <v/>
      </c>
      <c r="BK1338" s="36" t="str">
        <f t="shared" si="892"/>
        <v/>
      </c>
      <c r="BL1338" s="36" t="str">
        <f t="shared" si="893"/>
        <v/>
      </c>
      <c r="BM1338" s="36" t="str">
        <f t="shared" si="894"/>
        <v/>
      </c>
      <c r="BN1338" s="38" t="e">
        <f t="shared" si="853"/>
        <v>#DIV/0!</v>
      </c>
      <c r="BO1338" s="38" t="e">
        <f t="shared" si="854"/>
        <v>#DIV/0!</v>
      </c>
      <c r="BP1338" s="39" t="str">
        <f t="shared" si="855"/>
        <v/>
      </c>
      <c r="BQ1338" s="39" t="str">
        <f t="shared" si="856"/>
        <v/>
      </c>
      <c r="BR1338" s="39" t="str">
        <f t="shared" si="857"/>
        <v/>
      </c>
      <c r="BS1338" s="39" t="str">
        <f t="shared" si="858"/>
        <v/>
      </c>
      <c r="BT1338" s="39" t="str">
        <f t="shared" si="859"/>
        <v/>
      </c>
      <c r="BU1338" s="39" t="str">
        <f t="shared" si="860"/>
        <v/>
      </c>
      <c r="BV1338" s="39" t="str">
        <f t="shared" si="861"/>
        <v/>
      </c>
      <c r="BW1338" s="39" t="str">
        <f t="shared" si="862"/>
        <v/>
      </c>
      <c r="BX1338" s="39" t="str">
        <f t="shared" si="863"/>
        <v/>
      </c>
      <c r="BY1338" s="39" t="str">
        <f t="shared" si="864"/>
        <v/>
      </c>
      <c r="BZ1338" s="39" t="str">
        <f t="shared" si="865"/>
        <v/>
      </c>
      <c r="CA1338" s="39" t="str">
        <f t="shared" si="866"/>
        <v/>
      </c>
      <c r="CB1338" s="39" t="str">
        <f t="shared" si="867"/>
        <v/>
      </c>
      <c r="CC1338" s="39" t="str">
        <f t="shared" si="868"/>
        <v/>
      </c>
      <c r="CD1338" s="39" t="str">
        <f t="shared" si="869"/>
        <v/>
      </c>
      <c r="CE1338" s="39" t="str">
        <f t="shared" si="870"/>
        <v/>
      </c>
      <c r="CF1338" s="39" t="str">
        <f t="shared" si="871"/>
        <v/>
      </c>
      <c r="CG1338" s="39" t="str">
        <f t="shared" si="872"/>
        <v/>
      </c>
      <c r="CH1338" s="39" t="str">
        <f t="shared" si="873"/>
        <v/>
      </c>
      <c r="CI1338" s="39" t="str">
        <f t="shared" si="874"/>
        <v/>
      </c>
    </row>
    <row r="1339" spans="1:87">
      <c r="A1339" s="18"/>
      <c r="B1339" s="15" t="str">
        <f>'Gene Table'!E1338</f>
        <v>hsa-miR-4712-3p</v>
      </c>
      <c r="C1339" s="15" t="str">
        <f>'Gene Table'!B1338</f>
        <v>H16</v>
      </c>
      <c r="D1339" s="16" t="str">
        <f>IF(SUM('Test Sample Data'!D$3:D$98)&gt;10,IF(AND(ISNUMBER('Test Sample Data'!D1338),'Test Sample Data'!D1338&lt;$B$1,'Test Sample Data'!D1338&gt;0),'Test Sample Data'!D1338,$B$1),"")</f>
        <v/>
      </c>
      <c r="E1339" s="17" t="str">
        <f>IF(SUM('Test Sample Data'!E$3:E$98)&gt;10,IF(AND(ISNUMBER('Test Sample Data'!E1338),'Test Sample Data'!E1338&lt;$B$1,'Test Sample Data'!E1338&gt;0),'Test Sample Data'!E1338,$B$1),"")</f>
        <v/>
      </c>
      <c r="F1339" s="17" t="str">
        <f>IF(SUM('Test Sample Data'!F$3:F$98)&gt;10,IF(AND(ISNUMBER('Test Sample Data'!F1338),'Test Sample Data'!F1338&lt;$B$1,'Test Sample Data'!F1338&gt;0),'Test Sample Data'!F1338,$B$1),"")</f>
        <v/>
      </c>
      <c r="G1339" s="17" t="str">
        <f>IF(SUM('Test Sample Data'!G$3:G$98)&gt;10,IF(AND(ISNUMBER('Test Sample Data'!G1338),'Test Sample Data'!G1338&lt;$B$1,'Test Sample Data'!G1338&gt;0),'Test Sample Data'!G1338,$B$1),"")</f>
        <v/>
      </c>
      <c r="H1339" s="17" t="str">
        <f>IF(SUM('Test Sample Data'!H$3:H$98)&gt;10,IF(AND(ISNUMBER('Test Sample Data'!H1338),'Test Sample Data'!H1338&lt;$B$1,'Test Sample Data'!H1338&gt;0),'Test Sample Data'!H1338,$B$1),"")</f>
        <v/>
      </c>
      <c r="I1339" s="17" t="str">
        <f>IF(SUM('Test Sample Data'!I$3:I$98)&gt;10,IF(AND(ISNUMBER('Test Sample Data'!I1338),'Test Sample Data'!I1338&lt;$B$1,'Test Sample Data'!I1338&gt;0),'Test Sample Data'!I1338,$B$1),"")</f>
        <v/>
      </c>
      <c r="J1339" s="17" t="str">
        <f>IF(SUM('Test Sample Data'!J$3:J$98)&gt;10,IF(AND(ISNUMBER('Test Sample Data'!J1338),'Test Sample Data'!J1338&lt;$B$1,'Test Sample Data'!J1338&gt;0),'Test Sample Data'!J1338,$B$1),"")</f>
        <v/>
      </c>
      <c r="K1339" s="17" t="str">
        <f>IF(SUM('Test Sample Data'!K$3:K$98)&gt;10,IF(AND(ISNUMBER('Test Sample Data'!K1338),'Test Sample Data'!K1338&lt;$B$1,'Test Sample Data'!K1338&gt;0),'Test Sample Data'!K1338,$B$1),"")</f>
        <v/>
      </c>
      <c r="L1339" s="17" t="str">
        <f>IF(SUM('Test Sample Data'!L$3:L$98)&gt;10,IF(AND(ISNUMBER('Test Sample Data'!L1338),'Test Sample Data'!L1338&lt;$B$1,'Test Sample Data'!L1338&gt;0),'Test Sample Data'!L1338,$B$1),"")</f>
        <v/>
      </c>
      <c r="M1339" s="17" t="str">
        <f>IF(SUM('Test Sample Data'!M$3:M$98)&gt;10,IF(AND(ISNUMBER('Test Sample Data'!M1338),'Test Sample Data'!M1338&lt;$B$1,'Test Sample Data'!M1338&gt;0),'Test Sample Data'!M1338,$B$1),"")</f>
        <v/>
      </c>
      <c r="N1339" s="17" t="str">
        <f>'Gene Table'!E1338</f>
        <v>hsa-miR-4712-3p</v>
      </c>
      <c r="O1339" s="17" t="str">
        <f>'Gene Table'!B1338</f>
        <v>H16</v>
      </c>
      <c r="P1339" s="17" t="str">
        <f>IF(SUM('Control Sample Data'!D$3:D$98)&gt;10,IF(AND(ISNUMBER('Control Sample Data'!D1338),'Control Sample Data'!D1338&lt;$B$1,'Control Sample Data'!D1338&gt;0),'Control Sample Data'!D1338,$B$1),"")</f>
        <v/>
      </c>
      <c r="Q1339" s="17" t="str">
        <f>IF(SUM('Control Sample Data'!E$3:E$98)&gt;10,IF(AND(ISNUMBER('Control Sample Data'!E1338),'Control Sample Data'!E1338&lt;$B$1,'Control Sample Data'!E1338&gt;0),'Control Sample Data'!E1338,$B$1),"")</f>
        <v/>
      </c>
      <c r="R1339" s="17" t="str">
        <f>IF(SUM('Control Sample Data'!F$3:F$98)&gt;10,IF(AND(ISNUMBER('Control Sample Data'!F1338),'Control Sample Data'!F1338&lt;$B$1,'Control Sample Data'!F1338&gt;0),'Control Sample Data'!F1338,$B$1),"")</f>
        <v/>
      </c>
      <c r="S1339" s="17" t="str">
        <f>IF(SUM('Control Sample Data'!G$3:G$98)&gt;10,IF(AND(ISNUMBER('Control Sample Data'!G1338),'Control Sample Data'!G1338&lt;$B$1,'Control Sample Data'!G1338&gt;0),'Control Sample Data'!G1338,$B$1),"")</f>
        <v/>
      </c>
      <c r="T1339" s="17" t="str">
        <f>IF(SUM('Control Sample Data'!H$3:H$98)&gt;10,IF(AND(ISNUMBER('Control Sample Data'!H1338),'Control Sample Data'!H1338&lt;$B$1,'Control Sample Data'!H1338&gt;0),'Control Sample Data'!H1338,$B$1),"")</f>
        <v/>
      </c>
      <c r="U1339" s="17" t="str">
        <f>IF(SUM('Control Sample Data'!I$3:I$98)&gt;10,IF(AND(ISNUMBER('Control Sample Data'!I1338),'Control Sample Data'!I1338&lt;$B$1,'Control Sample Data'!I1338&gt;0),'Control Sample Data'!I1338,$B$1),"")</f>
        <v/>
      </c>
      <c r="V1339" s="17" t="str">
        <f>IF(SUM('Control Sample Data'!J$3:J$98)&gt;10,IF(AND(ISNUMBER('Control Sample Data'!J1338),'Control Sample Data'!J1338&lt;$B$1,'Control Sample Data'!J1338&gt;0),'Control Sample Data'!J1338,$B$1),"")</f>
        <v/>
      </c>
      <c r="W1339" s="17" t="str">
        <f>IF(SUM('Control Sample Data'!K$3:K$98)&gt;10,IF(AND(ISNUMBER('Control Sample Data'!K1338),'Control Sample Data'!K1338&lt;$B$1,'Control Sample Data'!K1338&gt;0),'Control Sample Data'!K1338,$B$1),"")</f>
        <v/>
      </c>
      <c r="X1339" s="17" t="str">
        <f>IF(SUM('Control Sample Data'!L$3:L$98)&gt;10,IF(AND(ISNUMBER('Control Sample Data'!L1338),'Control Sample Data'!L1338&lt;$B$1,'Control Sample Data'!L1338&gt;0),'Control Sample Data'!L1338,$B$1),"")</f>
        <v/>
      </c>
      <c r="Y1339" s="17" t="str">
        <f>IF(SUM('Control Sample Data'!M$3:M$98)&gt;10,IF(AND(ISNUMBER('Control Sample Data'!M1338),'Control Sample Data'!M1338&lt;$B$1,'Control Sample Data'!M1338&gt;0),'Control Sample Data'!M1338,$B$1),"")</f>
        <v/>
      </c>
      <c r="AT1339" s="36" t="str">
        <f t="shared" si="875"/>
        <v/>
      </c>
      <c r="AU1339" s="36" t="str">
        <f t="shared" si="876"/>
        <v/>
      </c>
      <c r="AV1339" s="36" t="str">
        <f t="shared" si="877"/>
        <v/>
      </c>
      <c r="AW1339" s="36" t="str">
        <f t="shared" si="878"/>
        <v/>
      </c>
      <c r="AX1339" s="36" t="str">
        <f t="shared" si="879"/>
        <v/>
      </c>
      <c r="AY1339" s="36" t="str">
        <f t="shared" si="880"/>
        <v/>
      </c>
      <c r="AZ1339" s="36" t="str">
        <f t="shared" si="881"/>
        <v/>
      </c>
      <c r="BA1339" s="36" t="str">
        <f t="shared" si="882"/>
        <v/>
      </c>
      <c r="BB1339" s="36" t="str">
        <f t="shared" si="883"/>
        <v/>
      </c>
      <c r="BC1339" s="36" t="str">
        <f t="shared" si="884"/>
        <v/>
      </c>
      <c r="BD1339" s="36" t="str">
        <f t="shared" si="885"/>
        <v/>
      </c>
      <c r="BE1339" s="36" t="str">
        <f t="shared" si="886"/>
        <v/>
      </c>
      <c r="BF1339" s="36" t="str">
        <f t="shared" si="887"/>
        <v/>
      </c>
      <c r="BG1339" s="36" t="str">
        <f t="shared" si="888"/>
        <v/>
      </c>
      <c r="BH1339" s="36" t="str">
        <f t="shared" si="889"/>
        <v/>
      </c>
      <c r="BI1339" s="36" t="str">
        <f t="shared" si="890"/>
        <v/>
      </c>
      <c r="BJ1339" s="36" t="str">
        <f t="shared" si="891"/>
        <v/>
      </c>
      <c r="BK1339" s="36" t="str">
        <f t="shared" si="892"/>
        <v/>
      </c>
      <c r="BL1339" s="36" t="str">
        <f t="shared" si="893"/>
        <v/>
      </c>
      <c r="BM1339" s="36" t="str">
        <f t="shared" si="894"/>
        <v/>
      </c>
      <c r="BN1339" s="38" t="e">
        <f t="shared" si="853"/>
        <v>#DIV/0!</v>
      </c>
      <c r="BO1339" s="38" t="e">
        <f t="shared" si="854"/>
        <v>#DIV/0!</v>
      </c>
      <c r="BP1339" s="39" t="str">
        <f t="shared" si="855"/>
        <v/>
      </c>
      <c r="BQ1339" s="39" t="str">
        <f t="shared" si="856"/>
        <v/>
      </c>
      <c r="BR1339" s="39" t="str">
        <f t="shared" si="857"/>
        <v/>
      </c>
      <c r="BS1339" s="39" t="str">
        <f t="shared" si="858"/>
        <v/>
      </c>
      <c r="BT1339" s="39" t="str">
        <f t="shared" si="859"/>
        <v/>
      </c>
      <c r="BU1339" s="39" t="str">
        <f t="shared" si="860"/>
        <v/>
      </c>
      <c r="BV1339" s="39" t="str">
        <f t="shared" si="861"/>
        <v/>
      </c>
      <c r="BW1339" s="39" t="str">
        <f t="shared" si="862"/>
        <v/>
      </c>
      <c r="BX1339" s="39" t="str">
        <f t="shared" si="863"/>
        <v/>
      </c>
      <c r="BY1339" s="39" t="str">
        <f t="shared" si="864"/>
        <v/>
      </c>
      <c r="BZ1339" s="39" t="str">
        <f t="shared" si="865"/>
        <v/>
      </c>
      <c r="CA1339" s="39" t="str">
        <f t="shared" si="866"/>
        <v/>
      </c>
      <c r="CB1339" s="39" t="str">
        <f t="shared" si="867"/>
        <v/>
      </c>
      <c r="CC1339" s="39" t="str">
        <f t="shared" si="868"/>
        <v/>
      </c>
      <c r="CD1339" s="39" t="str">
        <f t="shared" si="869"/>
        <v/>
      </c>
      <c r="CE1339" s="39" t="str">
        <f t="shared" si="870"/>
        <v/>
      </c>
      <c r="CF1339" s="39" t="str">
        <f t="shared" si="871"/>
        <v/>
      </c>
      <c r="CG1339" s="39" t="str">
        <f t="shared" si="872"/>
        <v/>
      </c>
      <c r="CH1339" s="39" t="str">
        <f t="shared" si="873"/>
        <v/>
      </c>
      <c r="CI1339" s="39" t="str">
        <f t="shared" si="874"/>
        <v/>
      </c>
    </row>
    <row r="1340" spans="1:87">
      <c r="A1340" s="18"/>
      <c r="B1340" s="15" t="str">
        <f>'Gene Table'!E1339</f>
        <v>hsa-miR-4661-3p</v>
      </c>
      <c r="C1340" s="15" t="str">
        <f>'Gene Table'!B1339</f>
        <v>H17</v>
      </c>
      <c r="D1340" s="16" t="str">
        <f>IF(SUM('Test Sample Data'!D$3:D$98)&gt;10,IF(AND(ISNUMBER('Test Sample Data'!D1339),'Test Sample Data'!D1339&lt;$B$1,'Test Sample Data'!D1339&gt;0),'Test Sample Data'!D1339,$B$1),"")</f>
        <v/>
      </c>
      <c r="E1340" s="17" t="str">
        <f>IF(SUM('Test Sample Data'!E$3:E$98)&gt;10,IF(AND(ISNUMBER('Test Sample Data'!E1339),'Test Sample Data'!E1339&lt;$B$1,'Test Sample Data'!E1339&gt;0),'Test Sample Data'!E1339,$B$1),"")</f>
        <v/>
      </c>
      <c r="F1340" s="17" t="str">
        <f>IF(SUM('Test Sample Data'!F$3:F$98)&gt;10,IF(AND(ISNUMBER('Test Sample Data'!F1339),'Test Sample Data'!F1339&lt;$B$1,'Test Sample Data'!F1339&gt;0),'Test Sample Data'!F1339,$B$1),"")</f>
        <v/>
      </c>
      <c r="G1340" s="17" t="str">
        <f>IF(SUM('Test Sample Data'!G$3:G$98)&gt;10,IF(AND(ISNUMBER('Test Sample Data'!G1339),'Test Sample Data'!G1339&lt;$B$1,'Test Sample Data'!G1339&gt;0),'Test Sample Data'!G1339,$B$1),"")</f>
        <v/>
      </c>
      <c r="H1340" s="17" t="str">
        <f>IF(SUM('Test Sample Data'!H$3:H$98)&gt;10,IF(AND(ISNUMBER('Test Sample Data'!H1339),'Test Sample Data'!H1339&lt;$B$1,'Test Sample Data'!H1339&gt;0),'Test Sample Data'!H1339,$B$1),"")</f>
        <v/>
      </c>
      <c r="I1340" s="17" t="str">
        <f>IF(SUM('Test Sample Data'!I$3:I$98)&gt;10,IF(AND(ISNUMBER('Test Sample Data'!I1339),'Test Sample Data'!I1339&lt;$B$1,'Test Sample Data'!I1339&gt;0),'Test Sample Data'!I1339,$B$1),"")</f>
        <v/>
      </c>
      <c r="J1340" s="17" t="str">
        <f>IF(SUM('Test Sample Data'!J$3:J$98)&gt;10,IF(AND(ISNUMBER('Test Sample Data'!J1339),'Test Sample Data'!J1339&lt;$B$1,'Test Sample Data'!J1339&gt;0),'Test Sample Data'!J1339,$B$1),"")</f>
        <v/>
      </c>
      <c r="K1340" s="17" t="str">
        <f>IF(SUM('Test Sample Data'!K$3:K$98)&gt;10,IF(AND(ISNUMBER('Test Sample Data'!K1339),'Test Sample Data'!K1339&lt;$B$1,'Test Sample Data'!K1339&gt;0),'Test Sample Data'!K1339,$B$1),"")</f>
        <v/>
      </c>
      <c r="L1340" s="17" t="str">
        <f>IF(SUM('Test Sample Data'!L$3:L$98)&gt;10,IF(AND(ISNUMBER('Test Sample Data'!L1339),'Test Sample Data'!L1339&lt;$B$1,'Test Sample Data'!L1339&gt;0),'Test Sample Data'!L1339,$B$1),"")</f>
        <v/>
      </c>
      <c r="M1340" s="17" t="str">
        <f>IF(SUM('Test Sample Data'!M$3:M$98)&gt;10,IF(AND(ISNUMBER('Test Sample Data'!M1339),'Test Sample Data'!M1339&lt;$B$1,'Test Sample Data'!M1339&gt;0),'Test Sample Data'!M1339,$B$1),"")</f>
        <v/>
      </c>
      <c r="N1340" s="17" t="str">
        <f>'Gene Table'!E1339</f>
        <v>hsa-miR-4661-3p</v>
      </c>
      <c r="O1340" s="17" t="str">
        <f>'Gene Table'!B1339</f>
        <v>H17</v>
      </c>
      <c r="P1340" s="17" t="str">
        <f>IF(SUM('Control Sample Data'!D$3:D$98)&gt;10,IF(AND(ISNUMBER('Control Sample Data'!D1339),'Control Sample Data'!D1339&lt;$B$1,'Control Sample Data'!D1339&gt;0),'Control Sample Data'!D1339,$B$1),"")</f>
        <v/>
      </c>
      <c r="Q1340" s="17" t="str">
        <f>IF(SUM('Control Sample Data'!E$3:E$98)&gt;10,IF(AND(ISNUMBER('Control Sample Data'!E1339),'Control Sample Data'!E1339&lt;$B$1,'Control Sample Data'!E1339&gt;0),'Control Sample Data'!E1339,$B$1),"")</f>
        <v/>
      </c>
      <c r="R1340" s="17" t="str">
        <f>IF(SUM('Control Sample Data'!F$3:F$98)&gt;10,IF(AND(ISNUMBER('Control Sample Data'!F1339),'Control Sample Data'!F1339&lt;$B$1,'Control Sample Data'!F1339&gt;0),'Control Sample Data'!F1339,$B$1),"")</f>
        <v/>
      </c>
      <c r="S1340" s="17" t="str">
        <f>IF(SUM('Control Sample Data'!G$3:G$98)&gt;10,IF(AND(ISNUMBER('Control Sample Data'!G1339),'Control Sample Data'!G1339&lt;$B$1,'Control Sample Data'!G1339&gt;0),'Control Sample Data'!G1339,$B$1),"")</f>
        <v/>
      </c>
      <c r="T1340" s="17" t="str">
        <f>IF(SUM('Control Sample Data'!H$3:H$98)&gt;10,IF(AND(ISNUMBER('Control Sample Data'!H1339),'Control Sample Data'!H1339&lt;$B$1,'Control Sample Data'!H1339&gt;0),'Control Sample Data'!H1339,$B$1),"")</f>
        <v/>
      </c>
      <c r="U1340" s="17" t="str">
        <f>IF(SUM('Control Sample Data'!I$3:I$98)&gt;10,IF(AND(ISNUMBER('Control Sample Data'!I1339),'Control Sample Data'!I1339&lt;$B$1,'Control Sample Data'!I1339&gt;0),'Control Sample Data'!I1339,$B$1),"")</f>
        <v/>
      </c>
      <c r="V1340" s="17" t="str">
        <f>IF(SUM('Control Sample Data'!J$3:J$98)&gt;10,IF(AND(ISNUMBER('Control Sample Data'!J1339),'Control Sample Data'!J1339&lt;$B$1,'Control Sample Data'!J1339&gt;0),'Control Sample Data'!J1339,$B$1),"")</f>
        <v/>
      </c>
      <c r="W1340" s="17" t="str">
        <f>IF(SUM('Control Sample Data'!K$3:K$98)&gt;10,IF(AND(ISNUMBER('Control Sample Data'!K1339),'Control Sample Data'!K1339&lt;$B$1,'Control Sample Data'!K1339&gt;0),'Control Sample Data'!K1339,$B$1),"")</f>
        <v/>
      </c>
      <c r="X1340" s="17" t="str">
        <f>IF(SUM('Control Sample Data'!L$3:L$98)&gt;10,IF(AND(ISNUMBER('Control Sample Data'!L1339),'Control Sample Data'!L1339&lt;$B$1,'Control Sample Data'!L1339&gt;0),'Control Sample Data'!L1339,$B$1),"")</f>
        <v/>
      </c>
      <c r="Y1340" s="17" t="str">
        <f>IF(SUM('Control Sample Data'!M$3:M$98)&gt;10,IF(AND(ISNUMBER('Control Sample Data'!M1339),'Control Sample Data'!M1339&lt;$B$1,'Control Sample Data'!M1339&gt;0),'Control Sample Data'!M1339,$B$1),"")</f>
        <v/>
      </c>
      <c r="AT1340" s="36" t="str">
        <f t="shared" si="875"/>
        <v/>
      </c>
      <c r="AU1340" s="36" t="str">
        <f t="shared" si="876"/>
        <v/>
      </c>
      <c r="AV1340" s="36" t="str">
        <f t="shared" si="877"/>
        <v/>
      </c>
      <c r="AW1340" s="36" t="str">
        <f t="shared" si="878"/>
        <v/>
      </c>
      <c r="AX1340" s="36" t="str">
        <f t="shared" si="879"/>
        <v/>
      </c>
      <c r="AY1340" s="36" t="str">
        <f t="shared" si="880"/>
        <v/>
      </c>
      <c r="AZ1340" s="36" t="str">
        <f t="shared" si="881"/>
        <v/>
      </c>
      <c r="BA1340" s="36" t="str">
        <f t="shared" si="882"/>
        <v/>
      </c>
      <c r="BB1340" s="36" t="str">
        <f t="shared" si="883"/>
        <v/>
      </c>
      <c r="BC1340" s="36" t="str">
        <f t="shared" si="884"/>
        <v/>
      </c>
      <c r="BD1340" s="36" t="str">
        <f t="shared" si="885"/>
        <v/>
      </c>
      <c r="BE1340" s="36" t="str">
        <f t="shared" si="886"/>
        <v/>
      </c>
      <c r="BF1340" s="36" t="str">
        <f t="shared" si="887"/>
        <v/>
      </c>
      <c r="BG1340" s="36" t="str">
        <f t="shared" si="888"/>
        <v/>
      </c>
      <c r="BH1340" s="36" t="str">
        <f t="shared" si="889"/>
        <v/>
      </c>
      <c r="BI1340" s="36" t="str">
        <f t="shared" si="890"/>
        <v/>
      </c>
      <c r="BJ1340" s="36" t="str">
        <f t="shared" si="891"/>
        <v/>
      </c>
      <c r="BK1340" s="36" t="str">
        <f t="shared" si="892"/>
        <v/>
      </c>
      <c r="BL1340" s="36" t="str">
        <f t="shared" si="893"/>
        <v/>
      </c>
      <c r="BM1340" s="36" t="str">
        <f t="shared" si="894"/>
        <v/>
      </c>
      <c r="BN1340" s="38" t="e">
        <f t="shared" si="853"/>
        <v>#DIV/0!</v>
      </c>
      <c r="BO1340" s="38" t="e">
        <f t="shared" si="854"/>
        <v>#DIV/0!</v>
      </c>
      <c r="BP1340" s="39" t="str">
        <f t="shared" si="855"/>
        <v/>
      </c>
      <c r="BQ1340" s="39" t="str">
        <f t="shared" si="856"/>
        <v/>
      </c>
      <c r="BR1340" s="39" t="str">
        <f t="shared" si="857"/>
        <v/>
      </c>
      <c r="BS1340" s="39" t="str">
        <f t="shared" si="858"/>
        <v/>
      </c>
      <c r="BT1340" s="39" t="str">
        <f t="shared" si="859"/>
        <v/>
      </c>
      <c r="BU1340" s="39" t="str">
        <f t="shared" si="860"/>
        <v/>
      </c>
      <c r="BV1340" s="39" t="str">
        <f t="shared" si="861"/>
        <v/>
      </c>
      <c r="BW1340" s="39" t="str">
        <f t="shared" si="862"/>
        <v/>
      </c>
      <c r="BX1340" s="39" t="str">
        <f t="shared" si="863"/>
        <v/>
      </c>
      <c r="BY1340" s="39" t="str">
        <f t="shared" si="864"/>
        <v/>
      </c>
      <c r="BZ1340" s="39" t="str">
        <f t="shared" si="865"/>
        <v/>
      </c>
      <c r="CA1340" s="39" t="str">
        <f t="shared" si="866"/>
        <v/>
      </c>
      <c r="CB1340" s="39" t="str">
        <f t="shared" si="867"/>
        <v/>
      </c>
      <c r="CC1340" s="39" t="str">
        <f t="shared" si="868"/>
        <v/>
      </c>
      <c r="CD1340" s="39" t="str">
        <f t="shared" si="869"/>
        <v/>
      </c>
      <c r="CE1340" s="39" t="str">
        <f t="shared" si="870"/>
        <v/>
      </c>
      <c r="CF1340" s="39" t="str">
        <f t="shared" si="871"/>
        <v/>
      </c>
      <c r="CG1340" s="39" t="str">
        <f t="shared" si="872"/>
        <v/>
      </c>
      <c r="CH1340" s="39" t="str">
        <f t="shared" si="873"/>
        <v/>
      </c>
      <c r="CI1340" s="39" t="str">
        <f t="shared" si="874"/>
        <v/>
      </c>
    </row>
    <row r="1341" spans="1:87">
      <c r="A1341" s="18"/>
      <c r="B1341" s="15" t="str">
        <f>'Gene Table'!E1340</f>
        <v>hsa-miR-4713-5p</v>
      </c>
      <c r="C1341" s="15" t="str">
        <f>'Gene Table'!B1340</f>
        <v>H18</v>
      </c>
      <c r="D1341" s="16" t="str">
        <f>IF(SUM('Test Sample Data'!D$3:D$98)&gt;10,IF(AND(ISNUMBER('Test Sample Data'!D1340),'Test Sample Data'!D1340&lt;$B$1,'Test Sample Data'!D1340&gt;0),'Test Sample Data'!D1340,$B$1),"")</f>
        <v/>
      </c>
      <c r="E1341" s="17" t="str">
        <f>IF(SUM('Test Sample Data'!E$3:E$98)&gt;10,IF(AND(ISNUMBER('Test Sample Data'!E1340),'Test Sample Data'!E1340&lt;$B$1,'Test Sample Data'!E1340&gt;0),'Test Sample Data'!E1340,$B$1),"")</f>
        <v/>
      </c>
      <c r="F1341" s="17" t="str">
        <f>IF(SUM('Test Sample Data'!F$3:F$98)&gt;10,IF(AND(ISNUMBER('Test Sample Data'!F1340),'Test Sample Data'!F1340&lt;$B$1,'Test Sample Data'!F1340&gt;0),'Test Sample Data'!F1340,$B$1),"")</f>
        <v/>
      </c>
      <c r="G1341" s="17" t="str">
        <f>IF(SUM('Test Sample Data'!G$3:G$98)&gt;10,IF(AND(ISNUMBER('Test Sample Data'!G1340),'Test Sample Data'!G1340&lt;$B$1,'Test Sample Data'!G1340&gt;0),'Test Sample Data'!G1340,$B$1),"")</f>
        <v/>
      </c>
      <c r="H1341" s="17" t="str">
        <f>IF(SUM('Test Sample Data'!H$3:H$98)&gt;10,IF(AND(ISNUMBER('Test Sample Data'!H1340),'Test Sample Data'!H1340&lt;$B$1,'Test Sample Data'!H1340&gt;0),'Test Sample Data'!H1340,$B$1),"")</f>
        <v/>
      </c>
      <c r="I1341" s="17" t="str">
        <f>IF(SUM('Test Sample Data'!I$3:I$98)&gt;10,IF(AND(ISNUMBER('Test Sample Data'!I1340),'Test Sample Data'!I1340&lt;$B$1,'Test Sample Data'!I1340&gt;0),'Test Sample Data'!I1340,$B$1),"")</f>
        <v/>
      </c>
      <c r="J1341" s="17" t="str">
        <f>IF(SUM('Test Sample Data'!J$3:J$98)&gt;10,IF(AND(ISNUMBER('Test Sample Data'!J1340),'Test Sample Data'!J1340&lt;$B$1,'Test Sample Data'!J1340&gt;0),'Test Sample Data'!J1340,$B$1),"")</f>
        <v/>
      </c>
      <c r="K1341" s="17" t="str">
        <f>IF(SUM('Test Sample Data'!K$3:K$98)&gt;10,IF(AND(ISNUMBER('Test Sample Data'!K1340),'Test Sample Data'!K1340&lt;$B$1,'Test Sample Data'!K1340&gt;0),'Test Sample Data'!K1340,$B$1),"")</f>
        <v/>
      </c>
      <c r="L1341" s="17" t="str">
        <f>IF(SUM('Test Sample Data'!L$3:L$98)&gt;10,IF(AND(ISNUMBER('Test Sample Data'!L1340),'Test Sample Data'!L1340&lt;$B$1,'Test Sample Data'!L1340&gt;0),'Test Sample Data'!L1340,$B$1),"")</f>
        <v/>
      </c>
      <c r="M1341" s="17" t="str">
        <f>IF(SUM('Test Sample Data'!M$3:M$98)&gt;10,IF(AND(ISNUMBER('Test Sample Data'!M1340),'Test Sample Data'!M1340&lt;$B$1,'Test Sample Data'!M1340&gt;0),'Test Sample Data'!M1340,$B$1),"")</f>
        <v/>
      </c>
      <c r="N1341" s="17" t="str">
        <f>'Gene Table'!E1340</f>
        <v>hsa-miR-4713-5p</v>
      </c>
      <c r="O1341" s="17" t="str">
        <f>'Gene Table'!B1340</f>
        <v>H18</v>
      </c>
      <c r="P1341" s="17" t="str">
        <f>IF(SUM('Control Sample Data'!D$3:D$98)&gt;10,IF(AND(ISNUMBER('Control Sample Data'!D1340),'Control Sample Data'!D1340&lt;$B$1,'Control Sample Data'!D1340&gt;0),'Control Sample Data'!D1340,$B$1),"")</f>
        <v/>
      </c>
      <c r="Q1341" s="17" t="str">
        <f>IF(SUM('Control Sample Data'!E$3:E$98)&gt;10,IF(AND(ISNUMBER('Control Sample Data'!E1340),'Control Sample Data'!E1340&lt;$B$1,'Control Sample Data'!E1340&gt;0),'Control Sample Data'!E1340,$B$1),"")</f>
        <v/>
      </c>
      <c r="R1341" s="17" t="str">
        <f>IF(SUM('Control Sample Data'!F$3:F$98)&gt;10,IF(AND(ISNUMBER('Control Sample Data'!F1340),'Control Sample Data'!F1340&lt;$B$1,'Control Sample Data'!F1340&gt;0),'Control Sample Data'!F1340,$B$1),"")</f>
        <v/>
      </c>
      <c r="S1341" s="17" t="str">
        <f>IF(SUM('Control Sample Data'!G$3:G$98)&gt;10,IF(AND(ISNUMBER('Control Sample Data'!G1340),'Control Sample Data'!G1340&lt;$B$1,'Control Sample Data'!G1340&gt;0),'Control Sample Data'!G1340,$B$1),"")</f>
        <v/>
      </c>
      <c r="T1341" s="17" t="str">
        <f>IF(SUM('Control Sample Data'!H$3:H$98)&gt;10,IF(AND(ISNUMBER('Control Sample Data'!H1340),'Control Sample Data'!H1340&lt;$B$1,'Control Sample Data'!H1340&gt;0),'Control Sample Data'!H1340,$B$1),"")</f>
        <v/>
      </c>
      <c r="U1341" s="17" t="str">
        <f>IF(SUM('Control Sample Data'!I$3:I$98)&gt;10,IF(AND(ISNUMBER('Control Sample Data'!I1340),'Control Sample Data'!I1340&lt;$B$1,'Control Sample Data'!I1340&gt;0),'Control Sample Data'!I1340,$B$1),"")</f>
        <v/>
      </c>
      <c r="V1341" s="17" t="str">
        <f>IF(SUM('Control Sample Data'!J$3:J$98)&gt;10,IF(AND(ISNUMBER('Control Sample Data'!J1340),'Control Sample Data'!J1340&lt;$B$1,'Control Sample Data'!J1340&gt;0),'Control Sample Data'!J1340,$B$1),"")</f>
        <v/>
      </c>
      <c r="W1341" s="17" t="str">
        <f>IF(SUM('Control Sample Data'!K$3:K$98)&gt;10,IF(AND(ISNUMBER('Control Sample Data'!K1340),'Control Sample Data'!K1340&lt;$B$1,'Control Sample Data'!K1340&gt;0),'Control Sample Data'!K1340,$B$1),"")</f>
        <v/>
      </c>
      <c r="X1341" s="17" t="str">
        <f>IF(SUM('Control Sample Data'!L$3:L$98)&gt;10,IF(AND(ISNUMBER('Control Sample Data'!L1340),'Control Sample Data'!L1340&lt;$B$1,'Control Sample Data'!L1340&gt;0),'Control Sample Data'!L1340,$B$1),"")</f>
        <v/>
      </c>
      <c r="Y1341" s="17" t="str">
        <f>IF(SUM('Control Sample Data'!M$3:M$98)&gt;10,IF(AND(ISNUMBER('Control Sample Data'!M1340),'Control Sample Data'!M1340&lt;$B$1,'Control Sample Data'!M1340&gt;0),'Control Sample Data'!M1340,$B$1),"")</f>
        <v/>
      </c>
      <c r="AT1341" s="36" t="str">
        <f t="shared" si="875"/>
        <v/>
      </c>
      <c r="AU1341" s="36" t="str">
        <f t="shared" si="876"/>
        <v/>
      </c>
      <c r="AV1341" s="36" t="str">
        <f t="shared" si="877"/>
        <v/>
      </c>
      <c r="AW1341" s="36" t="str">
        <f t="shared" si="878"/>
        <v/>
      </c>
      <c r="AX1341" s="36" t="str">
        <f t="shared" si="879"/>
        <v/>
      </c>
      <c r="AY1341" s="36" t="str">
        <f t="shared" si="880"/>
        <v/>
      </c>
      <c r="AZ1341" s="36" t="str">
        <f t="shared" si="881"/>
        <v/>
      </c>
      <c r="BA1341" s="36" t="str">
        <f t="shared" si="882"/>
        <v/>
      </c>
      <c r="BB1341" s="36" t="str">
        <f t="shared" si="883"/>
        <v/>
      </c>
      <c r="BC1341" s="36" t="str">
        <f t="shared" si="884"/>
        <v/>
      </c>
      <c r="BD1341" s="36" t="str">
        <f t="shared" si="885"/>
        <v/>
      </c>
      <c r="BE1341" s="36" t="str">
        <f t="shared" si="886"/>
        <v/>
      </c>
      <c r="BF1341" s="36" t="str">
        <f t="shared" si="887"/>
        <v/>
      </c>
      <c r="BG1341" s="36" t="str">
        <f t="shared" si="888"/>
        <v/>
      </c>
      <c r="BH1341" s="36" t="str">
        <f t="shared" si="889"/>
        <v/>
      </c>
      <c r="BI1341" s="36" t="str">
        <f t="shared" si="890"/>
        <v/>
      </c>
      <c r="BJ1341" s="36" t="str">
        <f t="shared" si="891"/>
        <v/>
      </c>
      <c r="BK1341" s="36" t="str">
        <f t="shared" si="892"/>
        <v/>
      </c>
      <c r="BL1341" s="36" t="str">
        <f t="shared" si="893"/>
        <v/>
      </c>
      <c r="BM1341" s="36" t="str">
        <f t="shared" si="894"/>
        <v/>
      </c>
      <c r="BN1341" s="38" t="e">
        <f t="shared" si="853"/>
        <v>#DIV/0!</v>
      </c>
      <c r="BO1341" s="38" t="e">
        <f t="shared" si="854"/>
        <v>#DIV/0!</v>
      </c>
      <c r="BP1341" s="39" t="str">
        <f t="shared" si="855"/>
        <v/>
      </c>
      <c r="BQ1341" s="39" t="str">
        <f t="shared" si="856"/>
        <v/>
      </c>
      <c r="BR1341" s="39" t="str">
        <f t="shared" si="857"/>
        <v/>
      </c>
      <c r="BS1341" s="39" t="str">
        <f t="shared" si="858"/>
        <v/>
      </c>
      <c r="BT1341" s="39" t="str">
        <f t="shared" si="859"/>
        <v/>
      </c>
      <c r="BU1341" s="39" t="str">
        <f t="shared" si="860"/>
        <v/>
      </c>
      <c r="BV1341" s="39" t="str">
        <f t="shared" si="861"/>
        <v/>
      </c>
      <c r="BW1341" s="39" t="str">
        <f t="shared" si="862"/>
        <v/>
      </c>
      <c r="BX1341" s="39" t="str">
        <f t="shared" si="863"/>
        <v/>
      </c>
      <c r="BY1341" s="39" t="str">
        <f t="shared" si="864"/>
        <v/>
      </c>
      <c r="BZ1341" s="39" t="str">
        <f t="shared" si="865"/>
        <v/>
      </c>
      <c r="CA1341" s="39" t="str">
        <f t="shared" si="866"/>
        <v/>
      </c>
      <c r="CB1341" s="39" t="str">
        <f t="shared" si="867"/>
        <v/>
      </c>
      <c r="CC1341" s="39" t="str">
        <f t="shared" si="868"/>
        <v/>
      </c>
      <c r="CD1341" s="39" t="str">
        <f t="shared" si="869"/>
        <v/>
      </c>
      <c r="CE1341" s="39" t="str">
        <f t="shared" si="870"/>
        <v/>
      </c>
      <c r="CF1341" s="39" t="str">
        <f t="shared" si="871"/>
        <v/>
      </c>
      <c r="CG1341" s="39" t="str">
        <f t="shared" si="872"/>
        <v/>
      </c>
      <c r="CH1341" s="39" t="str">
        <f t="shared" si="873"/>
        <v/>
      </c>
      <c r="CI1341" s="39" t="str">
        <f t="shared" si="874"/>
        <v/>
      </c>
    </row>
    <row r="1342" spans="1:87">
      <c r="A1342" s="18"/>
      <c r="B1342" s="15" t="str">
        <f>'Gene Table'!E1341</f>
        <v>hsa-miR-4662a-5p</v>
      </c>
      <c r="C1342" s="15" t="str">
        <f>'Gene Table'!B1341</f>
        <v>H19</v>
      </c>
      <c r="D1342" s="16" t="str">
        <f>IF(SUM('Test Sample Data'!D$3:D$98)&gt;10,IF(AND(ISNUMBER('Test Sample Data'!D1341),'Test Sample Data'!D1341&lt;$B$1,'Test Sample Data'!D1341&gt;0),'Test Sample Data'!D1341,$B$1),"")</f>
        <v/>
      </c>
      <c r="E1342" s="17" t="str">
        <f>IF(SUM('Test Sample Data'!E$3:E$98)&gt;10,IF(AND(ISNUMBER('Test Sample Data'!E1341),'Test Sample Data'!E1341&lt;$B$1,'Test Sample Data'!E1341&gt;0),'Test Sample Data'!E1341,$B$1),"")</f>
        <v/>
      </c>
      <c r="F1342" s="17" t="str">
        <f>IF(SUM('Test Sample Data'!F$3:F$98)&gt;10,IF(AND(ISNUMBER('Test Sample Data'!F1341),'Test Sample Data'!F1341&lt;$B$1,'Test Sample Data'!F1341&gt;0),'Test Sample Data'!F1341,$B$1),"")</f>
        <v/>
      </c>
      <c r="G1342" s="17" t="str">
        <f>IF(SUM('Test Sample Data'!G$3:G$98)&gt;10,IF(AND(ISNUMBER('Test Sample Data'!G1341),'Test Sample Data'!G1341&lt;$B$1,'Test Sample Data'!G1341&gt;0),'Test Sample Data'!G1341,$B$1),"")</f>
        <v/>
      </c>
      <c r="H1342" s="17" t="str">
        <f>IF(SUM('Test Sample Data'!H$3:H$98)&gt;10,IF(AND(ISNUMBER('Test Sample Data'!H1341),'Test Sample Data'!H1341&lt;$B$1,'Test Sample Data'!H1341&gt;0),'Test Sample Data'!H1341,$B$1),"")</f>
        <v/>
      </c>
      <c r="I1342" s="17" t="str">
        <f>IF(SUM('Test Sample Data'!I$3:I$98)&gt;10,IF(AND(ISNUMBER('Test Sample Data'!I1341),'Test Sample Data'!I1341&lt;$B$1,'Test Sample Data'!I1341&gt;0),'Test Sample Data'!I1341,$B$1),"")</f>
        <v/>
      </c>
      <c r="J1342" s="17" t="str">
        <f>IF(SUM('Test Sample Data'!J$3:J$98)&gt;10,IF(AND(ISNUMBER('Test Sample Data'!J1341),'Test Sample Data'!J1341&lt;$B$1,'Test Sample Data'!J1341&gt;0),'Test Sample Data'!J1341,$B$1),"")</f>
        <v/>
      </c>
      <c r="K1342" s="17" t="str">
        <f>IF(SUM('Test Sample Data'!K$3:K$98)&gt;10,IF(AND(ISNUMBER('Test Sample Data'!K1341),'Test Sample Data'!K1341&lt;$B$1,'Test Sample Data'!K1341&gt;0),'Test Sample Data'!K1341,$B$1),"")</f>
        <v/>
      </c>
      <c r="L1342" s="17" t="str">
        <f>IF(SUM('Test Sample Data'!L$3:L$98)&gt;10,IF(AND(ISNUMBER('Test Sample Data'!L1341),'Test Sample Data'!L1341&lt;$B$1,'Test Sample Data'!L1341&gt;0),'Test Sample Data'!L1341,$B$1),"")</f>
        <v/>
      </c>
      <c r="M1342" s="17" t="str">
        <f>IF(SUM('Test Sample Data'!M$3:M$98)&gt;10,IF(AND(ISNUMBER('Test Sample Data'!M1341),'Test Sample Data'!M1341&lt;$B$1,'Test Sample Data'!M1341&gt;0),'Test Sample Data'!M1341,$B$1),"")</f>
        <v/>
      </c>
      <c r="N1342" s="17" t="str">
        <f>'Gene Table'!E1341</f>
        <v>hsa-miR-4662a-5p</v>
      </c>
      <c r="O1342" s="17" t="str">
        <f>'Gene Table'!B1341</f>
        <v>H19</v>
      </c>
      <c r="P1342" s="17" t="str">
        <f>IF(SUM('Control Sample Data'!D$3:D$98)&gt;10,IF(AND(ISNUMBER('Control Sample Data'!D1341),'Control Sample Data'!D1341&lt;$B$1,'Control Sample Data'!D1341&gt;0),'Control Sample Data'!D1341,$B$1),"")</f>
        <v/>
      </c>
      <c r="Q1342" s="17" t="str">
        <f>IF(SUM('Control Sample Data'!E$3:E$98)&gt;10,IF(AND(ISNUMBER('Control Sample Data'!E1341),'Control Sample Data'!E1341&lt;$B$1,'Control Sample Data'!E1341&gt;0),'Control Sample Data'!E1341,$B$1),"")</f>
        <v/>
      </c>
      <c r="R1342" s="17" t="str">
        <f>IF(SUM('Control Sample Data'!F$3:F$98)&gt;10,IF(AND(ISNUMBER('Control Sample Data'!F1341),'Control Sample Data'!F1341&lt;$B$1,'Control Sample Data'!F1341&gt;0),'Control Sample Data'!F1341,$B$1),"")</f>
        <v/>
      </c>
      <c r="S1342" s="17" t="str">
        <f>IF(SUM('Control Sample Data'!G$3:G$98)&gt;10,IF(AND(ISNUMBER('Control Sample Data'!G1341),'Control Sample Data'!G1341&lt;$B$1,'Control Sample Data'!G1341&gt;0),'Control Sample Data'!G1341,$B$1),"")</f>
        <v/>
      </c>
      <c r="T1342" s="17" t="str">
        <f>IF(SUM('Control Sample Data'!H$3:H$98)&gt;10,IF(AND(ISNUMBER('Control Sample Data'!H1341),'Control Sample Data'!H1341&lt;$B$1,'Control Sample Data'!H1341&gt;0),'Control Sample Data'!H1341,$B$1),"")</f>
        <v/>
      </c>
      <c r="U1342" s="17" t="str">
        <f>IF(SUM('Control Sample Data'!I$3:I$98)&gt;10,IF(AND(ISNUMBER('Control Sample Data'!I1341),'Control Sample Data'!I1341&lt;$B$1,'Control Sample Data'!I1341&gt;0),'Control Sample Data'!I1341,$B$1),"")</f>
        <v/>
      </c>
      <c r="V1342" s="17" t="str">
        <f>IF(SUM('Control Sample Data'!J$3:J$98)&gt;10,IF(AND(ISNUMBER('Control Sample Data'!J1341),'Control Sample Data'!J1341&lt;$B$1,'Control Sample Data'!J1341&gt;0),'Control Sample Data'!J1341,$B$1),"")</f>
        <v/>
      </c>
      <c r="W1342" s="17" t="str">
        <f>IF(SUM('Control Sample Data'!K$3:K$98)&gt;10,IF(AND(ISNUMBER('Control Sample Data'!K1341),'Control Sample Data'!K1341&lt;$B$1,'Control Sample Data'!K1341&gt;0),'Control Sample Data'!K1341,$B$1),"")</f>
        <v/>
      </c>
      <c r="X1342" s="17" t="str">
        <f>IF(SUM('Control Sample Data'!L$3:L$98)&gt;10,IF(AND(ISNUMBER('Control Sample Data'!L1341),'Control Sample Data'!L1341&lt;$B$1,'Control Sample Data'!L1341&gt;0),'Control Sample Data'!L1341,$B$1),"")</f>
        <v/>
      </c>
      <c r="Y1342" s="17" t="str">
        <f>IF(SUM('Control Sample Data'!M$3:M$98)&gt;10,IF(AND(ISNUMBER('Control Sample Data'!M1341),'Control Sample Data'!M1341&lt;$B$1,'Control Sample Data'!M1341&gt;0),'Control Sample Data'!M1341,$B$1),"")</f>
        <v/>
      </c>
      <c r="AT1342" s="36" t="str">
        <f t="shared" si="875"/>
        <v/>
      </c>
      <c r="AU1342" s="36" t="str">
        <f t="shared" si="876"/>
        <v/>
      </c>
      <c r="AV1342" s="36" t="str">
        <f t="shared" si="877"/>
        <v/>
      </c>
      <c r="AW1342" s="36" t="str">
        <f t="shared" si="878"/>
        <v/>
      </c>
      <c r="AX1342" s="36" t="str">
        <f t="shared" si="879"/>
        <v/>
      </c>
      <c r="AY1342" s="36" t="str">
        <f t="shared" si="880"/>
        <v/>
      </c>
      <c r="AZ1342" s="36" t="str">
        <f t="shared" si="881"/>
        <v/>
      </c>
      <c r="BA1342" s="36" t="str">
        <f t="shared" si="882"/>
        <v/>
      </c>
      <c r="BB1342" s="36" t="str">
        <f t="shared" si="883"/>
        <v/>
      </c>
      <c r="BC1342" s="36" t="str">
        <f t="shared" si="884"/>
        <v/>
      </c>
      <c r="BD1342" s="36" t="str">
        <f t="shared" si="885"/>
        <v/>
      </c>
      <c r="BE1342" s="36" t="str">
        <f t="shared" si="886"/>
        <v/>
      </c>
      <c r="BF1342" s="36" t="str">
        <f t="shared" si="887"/>
        <v/>
      </c>
      <c r="BG1342" s="36" t="str">
        <f t="shared" si="888"/>
        <v/>
      </c>
      <c r="BH1342" s="36" t="str">
        <f t="shared" si="889"/>
        <v/>
      </c>
      <c r="BI1342" s="36" t="str">
        <f t="shared" si="890"/>
        <v/>
      </c>
      <c r="BJ1342" s="36" t="str">
        <f t="shared" si="891"/>
        <v/>
      </c>
      <c r="BK1342" s="36" t="str">
        <f t="shared" si="892"/>
        <v/>
      </c>
      <c r="BL1342" s="36" t="str">
        <f t="shared" si="893"/>
        <v/>
      </c>
      <c r="BM1342" s="36" t="str">
        <f t="shared" si="894"/>
        <v/>
      </c>
      <c r="BN1342" s="38" t="e">
        <f t="shared" si="853"/>
        <v>#DIV/0!</v>
      </c>
      <c r="BO1342" s="38" t="e">
        <f t="shared" si="854"/>
        <v>#DIV/0!</v>
      </c>
      <c r="BP1342" s="39" t="str">
        <f t="shared" si="855"/>
        <v/>
      </c>
      <c r="BQ1342" s="39" t="str">
        <f t="shared" si="856"/>
        <v/>
      </c>
      <c r="BR1342" s="39" t="str">
        <f t="shared" si="857"/>
        <v/>
      </c>
      <c r="BS1342" s="39" t="str">
        <f t="shared" si="858"/>
        <v/>
      </c>
      <c r="BT1342" s="39" t="str">
        <f t="shared" si="859"/>
        <v/>
      </c>
      <c r="BU1342" s="39" t="str">
        <f t="shared" si="860"/>
        <v/>
      </c>
      <c r="BV1342" s="39" t="str">
        <f t="shared" si="861"/>
        <v/>
      </c>
      <c r="BW1342" s="39" t="str">
        <f t="shared" si="862"/>
        <v/>
      </c>
      <c r="BX1342" s="39" t="str">
        <f t="shared" si="863"/>
        <v/>
      </c>
      <c r="BY1342" s="39" t="str">
        <f t="shared" si="864"/>
        <v/>
      </c>
      <c r="BZ1342" s="39" t="str">
        <f t="shared" si="865"/>
        <v/>
      </c>
      <c r="CA1342" s="39" t="str">
        <f t="shared" si="866"/>
        <v/>
      </c>
      <c r="CB1342" s="39" t="str">
        <f t="shared" si="867"/>
        <v/>
      </c>
      <c r="CC1342" s="39" t="str">
        <f t="shared" si="868"/>
        <v/>
      </c>
      <c r="CD1342" s="39" t="str">
        <f t="shared" si="869"/>
        <v/>
      </c>
      <c r="CE1342" s="39" t="str">
        <f t="shared" si="870"/>
        <v/>
      </c>
      <c r="CF1342" s="39" t="str">
        <f t="shared" si="871"/>
        <v/>
      </c>
      <c r="CG1342" s="39" t="str">
        <f t="shared" si="872"/>
        <v/>
      </c>
      <c r="CH1342" s="39" t="str">
        <f t="shared" si="873"/>
        <v/>
      </c>
      <c r="CI1342" s="39" t="str">
        <f t="shared" si="874"/>
        <v/>
      </c>
    </row>
    <row r="1343" spans="1:87">
      <c r="A1343" s="18"/>
      <c r="B1343" s="15" t="str">
        <f>'Gene Table'!E1342</f>
        <v>hsa-miR-4713-3p</v>
      </c>
      <c r="C1343" s="15" t="str">
        <f>'Gene Table'!B1342</f>
        <v>H20</v>
      </c>
      <c r="D1343" s="16" t="str">
        <f>IF(SUM('Test Sample Data'!D$3:D$98)&gt;10,IF(AND(ISNUMBER('Test Sample Data'!D1342),'Test Sample Data'!D1342&lt;$B$1,'Test Sample Data'!D1342&gt;0),'Test Sample Data'!D1342,$B$1),"")</f>
        <v/>
      </c>
      <c r="E1343" s="17" t="str">
        <f>IF(SUM('Test Sample Data'!E$3:E$98)&gt;10,IF(AND(ISNUMBER('Test Sample Data'!E1342),'Test Sample Data'!E1342&lt;$B$1,'Test Sample Data'!E1342&gt;0),'Test Sample Data'!E1342,$B$1),"")</f>
        <v/>
      </c>
      <c r="F1343" s="17" t="str">
        <f>IF(SUM('Test Sample Data'!F$3:F$98)&gt;10,IF(AND(ISNUMBER('Test Sample Data'!F1342),'Test Sample Data'!F1342&lt;$B$1,'Test Sample Data'!F1342&gt;0),'Test Sample Data'!F1342,$B$1),"")</f>
        <v/>
      </c>
      <c r="G1343" s="17" t="str">
        <f>IF(SUM('Test Sample Data'!G$3:G$98)&gt;10,IF(AND(ISNUMBER('Test Sample Data'!G1342),'Test Sample Data'!G1342&lt;$B$1,'Test Sample Data'!G1342&gt;0),'Test Sample Data'!G1342,$B$1),"")</f>
        <v/>
      </c>
      <c r="H1343" s="17" t="str">
        <f>IF(SUM('Test Sample Data'!H$3:H$98)&gt;10,IF(AND(ISNUMBER('Test Sample Data'!H1342),'Test Sample Data'!H1342&lt;$B$1,'Test Sample Data'!H1342&gt;0),'Test Sample Data'!H1342,$B$1),"")</f>
        <v/>
      </c>
      <c r="I1343" s="17" t="str">
        <f>IF(SUM('Test Sample Data'!I$3:I$98)&gt;10,IF(AND(ISNUMBER('Test Sample Data'!I1342),'Test Sample Data'!I1342&lt;$B$1,'Test Sample Data'!I1342&gt;0),'Test Sample Data'!I1342,$B$1),"")</f>
        <v/>
      </c>
      <c r="J1343" s="17" t="str">
        <f>IF(SUM('Test Sample Data'!J$3:J$98)&gt;10,IF(AND(ISNUMBER('Test Sample Data'!J1342),'Test Sample Data'!J1342&lt;$B$1,'Test Sample Data'!J1342&gt;0),'Test Sample Data'!J1342,$B$1),"")</f>
        <v/>
      </c>
      <c r="K1343" s="17" t="str">
        <f>IF(SUM('Test Sample Data'!K$3:K$98)&gt;10,IF(AND(ISNUMBER('Test Sample Data'!K1342),'Test Sample Data'!K1342&lt;$B$1,'Test Sample Data'!K1342&gt;0),'Test Sample Data'!K1342,$B$1),"")</f>
        <v/>
      </c>
      <c r="L1343" s="17" t="str">
        <f>IF(SUM('Test Sample Data'!L$3:L$98)&gt;10,IF(AND(ISNUMBER('Test Sample Data'!L1342),'Test Sample Data'!L1342&lt;$B$1,'Test Sample Data'!L1342&gt;0),'Test Sample Data'!L1342,$B$1),"")</f>
        <v/>
      </c>
      <c r="M1343" s="17" t="str">
        <f>IF(SUM('Test Sample Data'!M$3:M$98)&gt;10,IF(AND(ISNUMBER('Test Sample Data'!M1342),'Test Sample Data'!M1342&lt;$B$1,'Test Sample Data'!M1342&gt;0),'Test Sample Data'!M1342,$B$1),"")</f>
        <v/>
      </c>
      <c r="N1343" s="17" t="str">
        <f>'Gene Table'!E1342</f>
        <v>hsa-miR-4713-3p</v>
      </c>
      <c r="O1343" s="17" t="str">
        <f>'Gene Table'!B1342</f>
        <v>H20</v>
      </c>
      <c r="P1343" s="17" t="str">
        <f>IF(SUM('Control Sample Data'!D$3:D$98)&gt;10,IF(AND(ISNUMBER('Control Sample Data'!D1342),'Control Sample Data'!D1342&lt;$B$1,'Control Sample Data'!D1342&gt;0),'Control Sample Data'!D1342,$B$1),"")</f>
        <v/>
      </c>
      <c r="Q1343" s="17" t="str">
        <f>IF(SUM('Control Sample Data'!E$3:E$98)&gt;10,IF(AND(ISNUMBER('Control Sample Data'!E1342),'Control Sample Data'!E1342&lt;$B$1,'Control Sample Data'!E1342&gt;0),'Control Sample Data'!E1342,$B$1),"")</f>
        <v/>
      </c>
      <c r="R1343" s="17" t="str">
        <f>IF(SUM('Control Sample Data'!F$3:F$98)&gt;10,IF(AND(ISNUMBER('Control Sample Data'!F1342),'Control Sample Data'!F1342&lt;$B$1,'Control Sample Data'!F1342&gt;0),'Control Sample Data'!F1342,$B$1),"")</f>
        <v/>
      </c>
      <c r="S1343" s="17" t="str">
        <f>IF(SUM('Control Sample Data'!G$3:G$98)&gt;10,IF(AND(ISNUMBER('Control Sample Data'!G1342),'Control Sample Data'!G1342&lt;$B$1,'Control Sample Data'!G1342&gt;0),'Control Sample Data'!G1342,$B$1),"")</f>
        <v/>
      </c>
      <c r="T1343" s="17" t="str">
        <f>IF(SUM('Control Sample Data'!H$3:H$98)&gt;10,IF(AND(ISNUMBER('Control Sample Data'!H1342),'Control Sample Data'!H1342&lt;$B$1,'Control Sample Data'!H1342&gt;0),'Control Sample Data'!H1342,$B$1),"")</f>
        <v/>
      </c>
      <c r="U1343" s="17" t="str">
        <f>IF(SUM('Control Sample Data'!I$3:I$98)&gt;10,IF(AND(ISNUMBER('Control Sample Data'!I1342),'Control Sample Data'!I1342&lt;$B$1,'Control Sample Data'!I1342&gt;0),'Control Sample Data'!I1342,$B$1),"")</f>
        <v/>
      </c>
      <c r="V1343" s="17" t="str">
        <f>IF(SUM('Control Sample Data'!J$3:J$98)&gt;10,IF(AND(ISNUMBER('Control Sample Data'!J1342),'Control Sample Data'!J1342&lt;$B$1,'Control Sample Data'!J1342&gt;0),'Control Sample Data'!J1342,$B$1),"")</f>
        <v/>
      </c>
      <c r="W1343" s="17" t="str">
        <f>IF(SUM('Control Sample Data'!K$3:K$98)&gt;10,IF(AND(ISNUMBER('Control Sample Data'!K1342),'Control Sample Data'!K1342&lt;$B$1,'Control Sample Data'!K1342&gt;0),'Control Sample Data'!K1342,$B$1),"")</f>
        <v/>
      </c>
      <c r="X1343" s="17" t="str">
        <f>IF(SUM('Control Sample Data'!L$3:L$98)&gt;10,IF(AND(ISNUMBER('Control Sample Data'!L1342),'Control Sample Data'!L1342&lt;$B$1,'Control Sample Data'!L1342&gt;0),'Control Sample Data'!L1342,$B$1),"")</f>
        <v/>
      </c>
      <c r="Y1343" s="17" t="str">
        <f>IF(SUM('Control Sample Data'!M$3:M$98)&gt;10,IF(AND(ISNUMBER('Control Sample Data'!M1342),'Control Sample Data'!M1342&lt;$B$1,'Control Sample Data'!M1342&gt;0),'Control Sample Data'!M1342,$B$1),"")</f>
        <v/>
      </c>
      <c r="AT1343" s="36" t="str">
        <f t="shared" si="875"/>
        <v/>
      </c>
      <c r="AU1343" s="36" t="str">
        <f t="shared" si="876"/>
        <v/>
      </c>
      <c r="AV1343" s="36" t="str">
        <f t="shared" si="877"/>
        <v/>
      </c>
      <c r="AW1343" s="36" t="str">
        <f t="shared" si="878"/>
        <v/>
      </c>
      <c r="AX1343" s="36" t="str">
        <f t="shared" si="879"/>
        <v/>
      </c>
      <c r="AY1343" s="36" t="str">
        <f t="shared" si="880"/>
        <v/>
      </c>
      <c r="AZ1343" s="36" t="str">
        <f t="shared" si="881"/>
        <v/>
      </c>
      <c r="BA1343" s="36" t="str">
        <f t="shared" si="882"/>
        <v/>
      </c>
      <c r="BB1343" s="36" t="str">
        <f t="shared" si="883"/>
        <v/>
      </c>
      <c r="BC1343" s="36" t="str">
        <f t="shared" si="884"/>
        <v/>
      </c>
      <c r="BD1343" s="36" t="str">
        <f t="shared" si="885"/>
        <v/>
      </c>
      <c r="BE1343" s="36" t="str">
        <f t="shared" si="886"/>
        <v/>
      </c>
      <c r="BF1343" s="36" t="str">
        <f t="shared" si="887"/>
        <v/>
      </c>
      <c r="BG1343" s="36" t="str">
        <f t="shared" si="888"/>
        <v/>
      </c>
      <c r="BH1343" s="36" t="str">
        <f t="shared" si="889"/>
        <v/>
      </c>
      <c r="BI1343" s="36" t="str">
        <f t="shared" si="890"/>
        <v/>
      </c>
      <c r="BJ1343" s="36" t="str">
        <f t="shared" si="891"/>
        <v/>
      </c>
      <c r="BK1343" s="36" t="str">
        <f t="shared" si="892"/>
        <v/>
      </c>
      <c r="BL1343" s="36" t="str">
        <f t="shared" si="893"/>
        <v/>
      </c>
      <c r="BM1343" s="36" t="str">
        <f t="shared" si="894"/>
        <v/>
      </c>
      <c r="BN1343" s="38" t="e">
        <f t="shared" si="853"/>
        <v>#DIV/0!</v>
      </c>
      <c r="BO1343" s="38" t="e">
        <f t="shared" si="854"/>
        <v>#DIV/0!</v>
      </c>
      <c r="BP1343" s="39" t="str">
        <f t="shared" si="855"/>
        <v/>
      </c>
      <c r="BQ1343" s="39" t="str">
        <f t="shared" si="856"/>
        <v/>
      </c>
      <c r="BR1343" s="39" t="str">
        <f t="shared" si="857"/>
        <v/>
      </c>
      <c r="BS1343" s="39" t="str">
        <f t="shared" si="858"/>
        <v/>
      </c>
      <c r="BT1343" s="39" t="str">
        <f t="shared" si="859"/>
        <v/>
      </c>
      <c r="BU1343" s="39" t="str">
        <f t="shared" si="860"/>
        <v/>
      </c>
      <c r="BV1343" s="39" t="str">
        <f t="shared" si="861"/>
        <v/>
      </c>
      <c r="BW1343" s="39" t="str">
        <f t="shared" si="862"/>
        <v/>
      </c>
      <c r="BX1343" s="39" t="str">
        <f t="shared" si="863"/>
        <v/>
      </c>
      <c r="BY1343" s="39" t="str">
        <f t="shared" si="864"/>
        <v/>
      </c>
      <c r="BZ1343" s="39" t="str">
        <f t="shared" si="865"/>
        <v/>
      </c>
      <c r="CA1343" s="39" t="str">
        <f t="shared" si="866"/>
        <v/>
      </c>
      <c r="CB1343" s="39" t="str">
        <f t="shared" si="867"/>
        <v/>
      </c>
      <c r="CC1343" s="39" t="str">
        <f t="shared" si="868"/>
        <v/>
      </c>
      <c r="CD1343" s="39" t="str">
        <f t="shared" si="869"/>
        <v/>
      </c>
      <c r="CE1343" s="39" t="str">
        <f t="shared" si="870"/>
        <v/>
      </c>
      <c r="CF1343" s="39" t="str">
        <f t="shared" si="871"/>
        <v/>
      </c>
      <c r="CG1343" s="39" t="str">
        <f t="shared" si="872"/>
        <v/>
      </c>
      <c r="CH1343" s="39" t="str">
        <f t="shared" si="873"/>
        <v/>
      </c>
      <c r="CI1343" s="39" t="str">
        <f t="shared" si="874"/>
        <v/>
      </c>
    </row>
    <row r="1344" spans="1:87">
      <c r="A1344" s="18"/>
      <c r="B1344" s="15" t="str">
        <f>'Gene Table'!E1343</f>
        <v>hsa-miR-4662a-3p</v>
      </c>
      <c r="C1344" s="15" t="str">
        <f>'Gene Table'!B1343</f>
        <v>H21</v>
      </c>
      <c r="D1344" s="16" t="str">
        <f>IF(SUM('Test Sample Data'!D$3:D$98)&gt;10,IF(AND(ISNUMBER('Test Sample Data'!D1343),'Test Sample Data'!D1343&lt;$B$1,'Test Sample Data'!D1343&gt;0),'Test Sample Data'!D1343,$B$1),"")</f>
        <v/>
      </c>
      <c r="E1344" s="17" t="str">
        <f>IF(SUM('Test Sample Data'!E$3:E$98)&gt;10,IF(AND(ISNUMBER('Test Sample Data'!E1343),'Test Sample Data'!E1343&lt;$B$1,'Test Sample Data'!E1343&gt;0),'Test Sample Data'!E1343,$B$1),"")</f>
        <v/>
      </c>
      <c r="F1344" s="17" t="str">
        <f>IF(SUM('Test Sample Data'!F$3:F$98)&gt;10,IF(AND(ISNUMBER('Test Sample Data'!F1343),'Test Sample Data'!F1343&lt;$B$1,'Test Sample Data'!F1343&gt;0),'Test Sample Data'!F1343,$B$1),"")</f>
        <v/>
      </c>
      <c r="G1344" s="17" t="str">
        <f>IF(SUM('Test Sample Data'!G$3:G$98)&gt;10,IF(AND(ISNUMBER('Test Sample Data'!G1343),'Test Sample Data'!G1343&lt;$B$1,'Test Sample Data'!G1343&gt;0),'Test Sample Data'!G1343,$B$1),"")</f>
        <v/>
      </c>
      <c r="H1344" s="17" t="str">
        <f>IF(SUM('Test Sample Data'!H$3:H$98)&gt;10,IF(AND(ISNUMBER('Test Sample Data'!H1343),'Test Sample Data'!H1343&lt;$B$1,'Test Sample Data'!H1343&gt;0),'Test Sample Data'!H1343,$B$1),"")</f>
        <v/>
      </c>
      <c r="I1344" s="17" t="str">
        <f>IF(SUM('Test Sample Data'!I$3:I$98)&gt;10,IF(AND(ISNUMBER('Test Sample Data'!I1343),'Test Sample Data'!I1343&lt;$B$1,'Test Sample Data'!I1343&gt;0),'Test Sample Data'!I1343,$B$1),"")</f>
        <v/>
      </c>
      <c r="J1344" s="17" t="str">
        <f>IF(SUM('Test Sample Data'!J$3:J$98)&gt;10,IF(AND(ISNUMBER('Test Sample Data'!J1343),'Test Sample Data'!J1343&lt;$B$1,'Test Sample Data'!J1343&gt;0),'Test Sample Data'!J1343,$B$1),"")</f>
        <v/>
      </c>
      <c r="K1344" s="17" t="str">
        <f>IF(SUM('Test Sample Data'!K$3:K$98)&gt;10,IF(AND(ISNUMBER('Test Sample Data'!K1343),'Test Sample Data'!K1343&lt;$B$1,'Test Sample Data'!K1343&gt;0),'Test Sample Data'!K1343,$B$1),"")</f>
        <v/>
      </c>
      <c r="L1344" s="17" t="str">
        <f>IF(SUM('Test Sample Data'!L$3:L$98)&gt;10,IF(AND(ISNUMBER('Test Sample Data'!L1343),'Test Sample Data'!L1343&lt;$B$1,'Test Sample Data'!L1343&gt;0),'Test Sample Data'!L1343,$B$1),"")</f>
        <v/>
      </c>
      <c r="M1344" s="17" t="str">
        <f>IF(SUM('Test Sample Data'!M$3:M$98)&gt;10,IF(AND(ISNUMBER('Test Sample Data'!M1343),'Test Sample Data'!M1343&lt;$B$1,'Test Sample Data'!M1343&gt;0),'Test Sample Data'!M1343,$B$1),"")</f>
        <v/>
      </c>
      <c r="N1344" s="17" t="str">
        <f>'Gene Table'!E1343</f>
        <v>hsa-miR-4662a-3p</v>
      </c>
      <c r="O1344" s="17" t="str">
        <f>'Gene Table'!B1343</f>
        <v>H21</v>
      </c>
      <c r="P1344" s="17" t="str">
        <f>IF(SUM('Control Sample Data'!D$3:D$98)&gt;10,IF(AND(ISNUMBER('Control Sample Data'!D1343),'Control Sample Data'!D1343&lt;$B$1,'Control Sample Data'!D1343&gt;0),'Control Sample Data'!D1343,$B$1),"")</f>
        <v/>
      </c>
      <c r="Q1344" s="17" t="str">
        <f>IF(SUM('Control Sample Data'!E$3:E$98)&gt;10,IF(AND(ISNUMBER('Control Sample Data'!E1343),'Control Sample Data'!E1343&lt;$B$1,'Control Sample Data'!E1343&gt;0),'Control Sample Data'!E1343,$B$1),"")</f>
        <v/>
      </c>
      <c r="R1344" s="17" t="str">
        <f>IF(SUM('Control Sample Data'!F$3:F$98)&gt;10,IF(AND(ISNUMBER('Control Sample Data'!F1343),'Control Sample Data'!F1343&lt;$B$1,'Control Sample Data'!F1343&gt;0),'Control Sample Data'!F1343,$B$1),"")</f>
        <v/>
      </c>
      <c r="S1344" s="17" t="str">
        <f>IF(SUM('Control Sample Data'!G$3:G$98)&gt;10,IF(AND(ISNUMBER('Control Sample Data'!G1343),'Control Sample Data'!G1343&lt;$B$1,'Control Sample Data'!G1343&gt;0),'Control Sample Data'!G1343,$B$1),"")</f>
        <v/>
      </c>
      <c r="T1344" s="17" t="str">
        <f>IF(SUM('Control Sample Data'!H$3:H$98)&gt;10,IF(AND(ISNUMBER('Control Sample Data'!H1343),'Control Sample Data'!H1343&lt;$B$1,'Control Sample Data'!H1343&gt;0),'Control Sample Data'!H1343,$B$1),"")</f>
        <v/>
      </c>
      <c r="U1344" s="17" t="str">
        <f>IF(SUM('Control Sample Data'!I$3:I$98)&gt;10,IF(AND(ISNUMBER('Control Sample Data'!I1343),'Control Sample Data'!I1343&lt;$B$1,'Control Sample Data'!I1343&gt;0),'Control Sample Data'!I1343,$B$1),"")</f>
        <v/>
      </c>
      <c r="V1344" s="17" t="str">
        <f>IF(SUM('Control Sample Data'!J$3:J$98)&gt;10,IF(AND(ISNUMBER('Control Sample Data'!J1343),'Control Sample Data'!J1343&lt;$B$1,'Control Sample Data'!J1343&gt;0),'Control Sample Data'!J1343,$B$1),"")</f>
        <v/>
      </c>
      <c r="W1344" s="17" t="str">
        <f>IF(SUM('Control Sample Data'!K$3:K$98)&gt;10,IF(AND(ISNUMBER('Control Sample Data'!K1343),'Control Sample Data'!K1343&lt;$B$1,'Control Sample Data'!K1343&gt;0),'Control Sample Data'!K1343,$B$1),"")</f>
        <v/>
      </c>
      <c r="X1344" s="17" t="str">
        <f>IF(SUM('Control Sample Data'!L$3:L$98)&gt;10,IF(AND(ISNUMBER('Control Sample Data'!L1343),'Control Sample Data'!L1343&lt;$B$1,'Control Sample Data'!L1343&gt;0),'Control Sample Data'!L1343,$B$1),"")</f>
        <v/>
      </c>
      <c r="Y1344" s="17" t="str">
        <f>IF(SUM('Control Sample Data'!M$3:M$98)&gt;10,IF(AND(ISNUMBER('Control Sample Data'!M1343),'Control Sample Data'!M1343&lt;$B$1,'Control Sample Data'!M1343&gt;0),'Control Sample Data'!M1343,$B$1),"")</f>
        <v/>
      </c>
      <c r="AT1344" s="36" t="str">
        <f t="shared" si="875"/>
        <v/>
      </c>
      <c r="AU1344" s="36" t="str">
        <f t="shared" si="876"/>
        <v/>
      </c>
      <c r="AV1344" s="36" t="str">
        <f t="shared" si="877"/>
        <v/>
      </c>
      <c r="AW1344" s="36" t="str">
        <f t="shared" si="878"/>
        <v/>
      </c>
      <c r="AX1344" s="36" t="str">
        <f t="shared" si="879"/>
        <v/>
      </c>
      <c r="AY1344" s="36" t="str">
        <f t="shared" si="880"/>
        <v/>
      </c>
      <c r="AZ1344" s="36" t="str">
        <f t="shared" si="881"/>
        <v/>
      </c>
      <c r="BA1344" s="36" t="str">
        <f t="shared" si="882"/>
        <v/>
      </c>
      <c r="BB1344" s="36" t="str">
        <f t="shared" si="883"/>
        <v/>
      </c>
      <c r="BC1344" s="36" t="str">
        <f t="shared" si="884"/>
        <v/>
      </c>
      <c r="BD1344" s="36" t="str">
        <f t="shared" si="885"/>
        <v/>
      </c>
      <c r="BE1344" s="36" t="str">
        <f t="shared" si="886"/>
        <v/>
      </c>
      <c r="BF1344" s="36" t="str">
        <f t="shared" si="887"/>
        <v/>
      </c>
      <c r="BG1344" s="36" t="str">
        <f t="shared" si="888"/>
        <v/>
      </c>
      <c r="BH1344" s="36" t="str">
        <f t="shared" si="889"/>
        <v/>
      </c>
      <c r="BI1344" s="36" t="str">
        <f t="shared" si="890"/>
        <v/>
      </c>
      <c r="BJ1344" s="36" t="str">
        <f t="shared" si="891"/>
        <v/>
      </c>
      <c r="BK1344" s="36" t="str">
        <f t="shared" si="892"/>
        <v/>
      </c>
      <c r="BL1344" s="36" t="str">
        <f t="shared" si="893"/>
        <v/>
      </c>
      <c r="BM1344" s="36" t="str">
        <f t="shared" si="894"/>
        <v/>
      </c>
      <c r="BN1344" s="38" t="e">
        <f t="shared" si="853"/>
        <v>#DIV/0!</v>
      </c>
      <c r="BO1344" s="38" t="e">
        <f t="shared" si="854"/>
        <v>#DIV/0!</v>
      </c>
      <c r="BP1344" s="39" t="str">
        <f t="shared" si="855"/>
        <v/>
      </c>
      <c r="BQ1344" s="39" t="str">
        <f t="shared" si="856"/>
        <v/>
      </c>
      <c r="BR1344" s="39" t="str">
        <f t="shared" si="857"/>
        <v/>
      </c>
      <c r="BS1344" s="39" t="str">
        <f t="shared" si="858"/>
        <v/>
      </c>
      <c r="BT1344" s="39" t="str">
        <f t="shared" si="859"/>
        <v/>
      </c>
      <c r="BU1344" s="39" t="str">
        <f t="shared" si="860"/>
        <v/>
      </c>
      <c r="BV1344" s="39" t="str">
        <f t="shared" si="861"/>
        <v/>
      </c>
      <c r="BW1344" s="39" t="str">
        <f t="shared" si="862"/>
        <v/>
      </c>
      <c r="BX1344" s="39" t="str">
        <f t="shared" si="863"/>
        <v/>
      </c>
      <c r="BY1344" s="39" t="str">
        <f t="shared" si="864"/>
        <v/>
      </c>
      <c r="BZ1344" s="39" t="str">
        <f t="shared" si="865"/>
        <v/>
      </c>
      <c r="CA1344" s="39" t="str">
        <f t="shared" si="866"/>
        <v/>
      </c>
      <c r="CB1344" s="39" t="str">
        <f t="shared" si="867"/>
        <v/>
      </c>
      <c r="CC1344" s="39" t="str">
        <f t="shared" si="868"/>
        <v/>
      </c>
      <c r="CD1344" s="39" t="str">
        <f t="shared" si="869"/>
        <v/>
      </c>
      <c r="CE1344" s="39" t="str">
        <f t="shared" si="870"/>
        <v/>
      </c>
      <c r="CF1344" s="39" t="str">
        <f t="shared" si="871"/>
        <v/>
      </c>
      <c r="CG1344" s="39" t="str">
        <f t="shared" si="872"/>
        <v/>
      </c>
      <c r="CH1344" s="39" t="str">
        <f t="shared" si="873"/>
        <v/>
      </c>
      <c r="CI1344" s="39" t="str">
        <f t="shared" si="874"/>
        <v/>
      </c>
    </row>
    <row r="1345" spans="1:87">
      <c r="A1345" s="18"/>
      <c r="B1345" s="15" t="str">
        <f>'Gene Table'!E1344</f>
        <v>hsa-miR-4714-5p</v>
      </c>
      <c r="C1345" s="15" t="str">
        <f>'Gene Table'!B1344</f>
        <v>H22</v>
      </c>
      <c r="D1345" s="16" t="str">
        <f>IF(SUM('Test Sample Data'!D$3:D$98)&gt;10,IF(AND(ISNUMBER('Test Sample Data'!D1344),'Test Sample Data'!D1344&lt;$B$1,'Test Sample Data'!D1344&gt;0),'Test Sample Data'!D1344,$B$1),"")</f>
        <v/>
      </c>
      <c r="E1345" s="17" t="str">
        <f>IF(SUM('Test Sample Data'!E$3:E$98)&gt;10,IF(AND(ISNUMBER('Test Sample Data'!E1344),'Test Sample Data'!E1344&lt;$B$1,'Test Sample Data'!E1344&gt;0),'Test Sample Data'!E1344,$B$1),"")</f>
        <v/>
      </c>
      <c r="F1345" s="17" t="str">
        <f>IF(SUM('Test Sample Data'!F$3:F$98)&gt;10,IF(AND(ISNUMBER('Test Sample Data'!F1344),'Test Sample Data'!F1344&lt;$B$1,'Test Sample Data'!F1344&gt;0),'Test Sample Data'!F1344,$B$1),"")</f>
        <v/>
      </c>
      <c r="G1345" s="17" t="str">
        <f>IF(SUM('Test Sample Data'!G$3:G$98)&gt;10,IF(AND(ISNUMBER('Test Sample Data'!G1344),'Test Sample Data'!G1344&lt;$B$1,'Test Sample Data'!G1344&gt;0),'Test Sample Data'!G1344,$B$1),"")</f>
        <v/>
      </c>
      <c r="H1345" s="17" t="str">
        <f>IF(SUM('Test Sample Data'!H$3:H$98)&gt;10,IF(AND(ISNUMBER('Test Sample Data'!H1344),'Test Sample Data'!H1344&lt;$B$1,'Test Sample Data'!H1344&gt;0),'Test Sample Data'!H1344,$B$1),"")</f>
        <v/>
      </c>
      <c r="I1345" s="17" t="str">
        <f>IF(SUM('Test Sample Data'!I$3:I$98)&gt;10,IF(AND(ISNUMBER('Test Sample Data'!I1344),'Test Sample Data'!I1344&lt;$B$1,'Test Sample Data'!I1344&gt;0),'Test Sample Data'!I1344,$B$1),"")</f>
        <v/>
      </c>
      <c r="J1345" s="17" t="str">
        <f>IF(SUM('Test Sample Data'!J$3:J$98)&gt;10,IF(AND(ISNUMBER('Test Sample Data'!J1344),'Test Sample Data'!J1344&lt;$B$1,'Test Sample Data'!J1344&gt;0),'Test Sample Data'!J1344,$B$1),"")</f>
        <v/>
      </c>
      <c r="K1345" s="17" t="str">
        <f>IF(SUM('Test Sample Data'!K$3:K$98)&gt;10,IF(AND(ISNUMBER('Test Sample Data'!K1344),'Test Sample Data'!K1344&lt;$B$1,'Test Sample Data'!K1344&gt;0),'Test Sample Data'!K1344,$B$1),"")</f>
        <v/>
      </c>
      <c r="L1345" s="17" t="str">
        <f>IF(SUM('Test Sample Data'!L$3:L$98)&gt;10,IF(AND(ISNUMBER('Test Sample Data'!L1344),'Test Sample Data'!L1344&lt;$B$1,'Test Sample Data'!L1344&gt;0),'Test Sample Data'!L1344,$B$1),"")</f>
        <v/>
      </c>
      <c r="M1345" s="17" t="str">
        <f>IF(SUM('Test Sample Data'!M$3:M$98)&gt;10,IF(AND(ISNUMBER('Test Sample Data'!M1344),'Test Sample Data'!M1344&lt;$B$1,'Test Sample Data'!M1344&gt;0),'Test Sample Data'!M1344,$B$1),"")</f>
        <v/>
      </c>
      <c r="N1345" s="17" t="str">
        <f>'Gene Table'!E1344</f>
        <v>hsa-miR-4714-5p</v>
      </c>
      <c r="O1345" s="17" t="str">
        <f>'Gene Table'!B1344</f>
        <v>H22</v>
      </c>
      <c r="P1345" s="17" t="str">
        <f>IF(SUM('Control Sample Data'!D$3:D$98)&gt;10,IF(AND(ISNUMBER('Control Sample Data'!D1344),'Control Sample Data'!D1344&lt;$B$1,'Control Sample Data'!D1344&gt;0),'Control Sample Data'!D1344,$B$1),"")</f>
        <v/>
      </c>
      <c r="Q1345" s="17" t="str">
        <f>IF(SUM('Control Sample Data'!E$3:E$98)&gt;10,IF(AND(ISNUMBER('Control Sample Data'!E1344),'Control Sample Data'!E1344&lt;$B$1,'Control Sample Data'!E1344&gt;0),'Control Sample Data'!E1344,$B$1),"")</f>
        <v/>
      </c>
      <c r="R1345" s="17" t="str">
        <f>IF(SUM('Control Sample Data'!F$3:F$98)&gt;10,IF(AND(ISNUMBER('Control Sample Data'!F1344),'Control Sample Data'!F1344&lt;$B$1,'Control Sample Data'!F1344&gt;0),'Control Sample Data'!F1344,$B$1),"")</f>
        <v/>
      </c>
      <c r="S1345" s="17" t="str">
        <f>IF(SUM('Control Sample Data'!G$3:G$98)&gt;10,IF(AND(ISNUMBER('Control Sample Data'!G1344),'Control Sample Data'!G1344&lt;$B$1,'Control Sample Data'!G1344&gt;0),'Control Sample Data'!G1344,$B$1),"")</f>
        <v/>
      </c>
      <c r="T1345" s="17" t="str">
        <f>IF(SUM('Control Sample Data'!H$3:H$98)&gt;10,IF(AND(ISNUMBER('Control Sample Data'!H1344),'Control Sample Data'!H1344&lt;$B$1,'Control Sample Data'!H1344&gt;0),'Control Sample Data'!H1344,$B$1),"")</f>
        <v/>
      </c>
      <c r="U1345" s="17" t="str">
        <f>IF(SUM('Control Sample Data'!I$3:I$98)&gt;10,IF(AND(ISNUMBER('Control Sample Data'!I1344),'Control Sample Data'!I1344&lt;$B$1,'Control Sample Data'!I1344&gt;0),'Control Sample Data'!I1344,$B$1),"")</f>
        <v/>
      </c>
      <c r="V1345" s="17" t="str">
        <f>IF(SUM('Control Sample Data'!J$3:J$98)&gt;10,IF(AND(ISNUMBER('Control Sample Data'!J1344),'Control Sample Data'!J1344&lt;$B$1,'Control Sample Data'!J1344&gt;0),'Control Sample Data'!J1344,$B$1),"")</f>
        <v/>
      </c>
      <c r="W1345" s="17" t="str">
        <f>IF(SUM('Control Sample Data'!K$3:K$98)&gt;10,IF(AND(ISNUMBER('Control Sample Data'!K1344),'Control Sample Data'!K1344&lt;$B$1,'Control Sample Data'!K1344&gt;0),'Control Sample Data'!K1344,$B$1),"")</f>
        <v/>
      </c>
      <c r="X1345" s="17" t="str">
        <f>IF(SUM('Control Sample Data'!L$3:L$98)&gt;10,IF(AND(ISNUMBER('Control Sample Data'!L1344),'Control Sample Data'!L1344&lt;$B$1,'Control Sample Data'!L1344&gt;0),'Control Sample Data'!L1344,$B$1),"")</f>
        <v/>
      </c>
      <c r="Y1345" s="17" t="str">
        <f>IF(SUM('Control Sample Data'!M$3:M$98)&gt;10,IF(AND(ISNUMBER('Control Sample Data'!M1344),'Control Sample Data'!M1344&lt;$B$1,'Control Sample Data'!M1344&gt;0),'Control Sample Data'!M1344,$B$1),"")</f>
        <v/>
      </c>
      <c r="AT1345" s="36" t="str">
        <f t="shared" si="875"/>
        <v/>
      </c>
      <c r="AU1345" s="36" t="str">
        <f t="shared" si="876"/>
        <v/>
      </c>
      <c r="AV1345" s="36" t="str">
        <f t="shared" si="877"/>
        <v/>
      </c>
      <c r="AW1345" s="36" t="str">
        <f t="shared" si="878"/>
        <v/>
      </c>
      <c r="AX1345" s="36" t="str">
        <f t="shared" si="879"/>
        <v/>
      </c>
      <c r="AY1345" s="36" t="str">
        <f t="shared" si="880"/>
        <v/>
      </c>
      <c r="AZ1345" s="36" t="str">
        <f t="shared" si="881"/>
        <v/>
      </c>
      <c r="BA1345" s="36" t="str">
        <f t="shared" si="882"/>
        <v/>
      </c>
      <c r="BB1345" s="36" t="str">
        <f t="shared" si="883"/>
        <v/>
      </c>
      <c r="BC1345" s="36" t="str">
        <f t="shared" si="884"/>
        <v/>
      </c>
      <c r="BD1345" s="36" t="str">
        <f t="shared" si="885"/>
        <v/>
      </c>
      <c r="BE1345" s="36" t="str">
        <f t="shared" si="886"/>
        <v/>
      </c>
      <c r="BF1345" s="36" t="str">
        <f t="shared" si="887"/>
        <v/>
      </c>
      <c r="BG1345" s="36" t="str">
        <f t="shared" si="888"/>
        <v/>
      </c>
      <c r="BH1345" s="36" t="str">
        <f t="shared" si="889"/>
        <v/>
      </c>
      <c r="BI1345" s="36" t="str">
        <f t="shared" si="890"/>
        <v/>
      </c>
      <c r="BJ1345" s="36" t="str">
        <f t="shared" si="891"/>
        <v/>
      </c>
      <c r="BK1345" s="36" t="str">
        <f t="shared" si="892"/>
        <v/>
      </c>
      <c r="BL1345" s="36" t="str">
        <f t="shared" si="893"/>
        <v/>
      </c>
      <c r="BM1345" s="36" t="str">
        <f t="shared" si="894"/>
        <v/>
      </c>
      <c r="BN1345" s="38" t="e">
        <f t="shared" si="853"/>
        <v>#DIV/0!</v>
      </c>
      <c r="BO1345" s="38" t="e">
        <f t="shared" si="854"/>
        <v>#DIV/0!</v>
      </c>
      <c r="BP1345" s="39" t="str">
        <f t="shared" si="855"/>
        <v/>
      </c>
      <c r="BQ1345" s="39" t="str">
        <f t="shared" si="856"/>
        <v/>
      </c>
      <c r="BR1345" s="39" t="str">
        <f t="shared" si="857"/>
        <v/>
      </c>
      <c r="BS1345" s="39" t="str">
        <f t="shared" si="858"/>
        <v/>
      </c>
      <c r="BT1345" s="39" t="str">
        <f t="shared" si="859"/>
        <v/>
      </c>
      <c r="BU1345" s="39" t="str">
        <f t="shared" si="860"/>
        <v/>
      </c>
      <c r="BV1345" s="39" t="str">
        <f t="shared" si="861"/>
        <v/>
      </c>
      <c r="BW1345" s="39" t="str">
        <f t="shared" si="862"/>
        <v/>
      </c>
      <c r="BX1345" s="39" t="str">
        <f t="shared" si="863"/>
        <v/>
      </c>
      <c r="BY1345" s="39" t="str">
        <f t="shared" si="864"/>
        <v/>
      </c>
      <c r="BZ1345" s="39" t="str">
        <f t="shared" si="865"/>
        <v/>
      </c>
      <c r="CA1345" s="39" t="str">
        <f t="shared" si="866"/>
        <v/>
      </c>
      <c r="CB1345" s="39" t="str">
        <f t="shared" si="867"/>
        <v/>
      </c>
      <c r="CC1345" s="39" t="str">
        <f t="shared" si="868"/>
        <v/>
      </c>
      <c r="CD1345" s="39" t="str">
        <f t="shared" si="869"/>
        <v/>
      </c>
      <c r="CE1345" s="39" t="str">
        <f t="shared" si="870"/>
        <v/>
      </c>
      <c r="CF1345" s="39" t="str">
        <f t="shared" si="871"/>
        <v/>
      </c>
      <c r="CG1345" s="39" t="str">
        <f t="shared" si="872"/>
        <v/>
      </c>
      <c r="CH1345" s="39" t="str">
        <f t="shared" si="873"/>
        <v/>
      </c>
      <c r="CI1345" s="39" t="str">
        <f t="shared" si="874"/>
        <v/>
      </c>
    </row>
    <row r="1346" spans="1:87">
      <c r="A1346" s="18"/>
      <c r="B1346" s="15" t="str">
        <f>'Gene Table'!E1345</f>
        <v>hsa-miR-4659b-5p</v>
      </c>
      <c r="C1346" s="15" t="str">
        <f>'Gene Table'!B1345</f>
        <v>H23</v>
      </c>
      <c r="D1346" s="16" t="str">
        <f>IF(SUM('Test Sample Data'!D$3:D$98)&gt;10,IF(AND(ISNUMBER('Test Sample Data'!D1345),'Test Sample Data'!D1345&lt;$B$1,'Test Sample Data'!D1345&gt;0),'Test Sample Data'!D1345,$B$1),"")</f>
        <v/>
      </c>
      <c r="E1346" s="17" t="str">
        <f>IF(SUM('Test Sample Data'!E$3:E$98)&gt;10,IF(AND(ISNUMBER('Test Sample Data'!E1345),'Test Sample Data'!E1345&lt;$B$1,'Test Sample Data'!E1345&gt;0),'Test Sample Data'!E1345,$B$1),"")</f>
        <v/>
      </c>
      <c r="F1346" s="17" t="str">
        <f>IF(SUM('Test Sample Data'!F$3:F$98)&gt;10,IF(AND(ISNUMBER('Test Sample Data'!F1345),'Test Sample Data'!F1345&lt;$B$1,'Test Sample Data'!F1345&gt;0),'Test Sample Data'!F1345,$B$1),"")</f>
        <v/>
      </c>
      <c r="G1346" s="17" t="str">
        <f>IF(SUM('Test Sample Data'!G$3:G$98)&gt;10,IF(AND(ISNUMBER('Test Sample Data'!G1345),'Test Sample Data'!G1345&lt;$B$1,'Test Sample Data'!G1345&gt;0),'Test Sample Data'!G1345,$B$1),"")</f>
        <v/>
      </c>
      <c r="H1346" s="17" t="str">
        <f>IF(SUM('Test Sample Data'!H$3:H$98)&gt;10,IF(AND(ISNUMBER('Test Sample Data'!H1345),'Test Sample Data'!H1345&lt;$B$1,'Test Sample Data'!H1345&gt;0),'Test Sample Data'!H1345,$B$1),"")</f>
        <v/>
      </c>
      <c r="I1346" s="17" t="str">
        <f>IF(SUM('Test Sample Data'!I$3:I$98)&gt;10,IF(AND(ISNUMBER('Test Sample Data'!I1345),'Test Sample Data'!I1345&lt;$B$1,'Test Sample Data'!I1345&gt;0),'Test Sample Data'!I1345,$B$1),"")</f>
        <v/>
      </c>
      <c r="J1346" s="17" t="str">
        <f>IF(SUM('Test Sample Data'!J$3:J$98)&gt;10,IF(AND(ISNUMBER('Test Sample Data'!J1345),'Test Sample Data'!J1345&lt;$B$1,'Test Sample Data'!J1345&gt;0),'Test Sample Data'!J1345,$B$1),"")</f>
        <v/>
      </c>
      <c r="K1346" s="17" t="str">
        <f>IF(SUM('Test Sample Data'!K$3:K$98)&gt;10,IF(AND(ISNUMBER('Test Sample Data'!K1345),'Test Sample Data'!K1345&lt;$B$1,'Test Sample Data'!K1345&gt;0),'Test Sample Data'!K1345,$B$1),"")</f>
        <v/>
      </c>
      <c r="L1346" s="17" t="str">
        <f>IF(SUM('Test Sample Data'!L$3:L$98)&gt;10,IF(AND(ISNUMBER('Test Sample Data'!L1345),'Test Sample Data'!L1345&lt;$B$1,'Test Sample Data'!L1345&gt;0),'Test Sample Data'!L1345,$B$1),"")</f>
        <v/>
      </c>
      <c r="M1346" s="17" t="str">
        <f>IF(SUM('Test Sample Data'!M$3:M$98)&gt;10,IF(AND(ISNUMBER('Test Sample Data'!M1345),'Test Sample Data'!M1345&lt;$B$1,'Test Sample Data'!M1345&gt;0),'Test Sample Data'!M1345,$B$1),"")</f>
        <v/>
      </c>
      <c r="N1346" s="17" t="str">
        <f>'Gene Table'!E1345</f>
        <v>hsa-miR-4659b-5p</v>
      </c>
      <c r="O1346" s="17" t="str">
        <f>'Gene Table'!B1345</f>
        <v>H23</v>
      </c>
      <c r="P1346" s="17" t="str">
        <f>IF(SUM('Control Sample Data'!D$3:D$98)&gt;10,IF(AND(ISNUMBER('Control Sample Data'!D1345),'Control Sample Data'!D1345&lt;$B$1,'Control Sample Data'!D1345&gt;0),'Control Sample Data'!D1345,$B$1),"")</f>
        <v/>
      </c>
      <c r="Q1346" s="17" t="str">
        <f>IF(SUM('Control Sample Data'!E$3:E$98)&gt;10,IF(AND(ISNUMBER('Control Sample Data'!E1345),'Control Sample Data'!E1345&lt;$B$1,'Control Sample Data'!E1345&gt;0),'Control Sample Data'!E1345,$B$1),"")</f>
        <v/>
      </c>
      <c r="R1346" s="17" t="str">
        <f>IF(SUM('Control Sample Data'!F$3:F$98)&gt;10,IF(AND(ISNUMBER('Control Sample Data'!F1345),'Control Sample Data'!F1345&lt;$B$1,'Control Sample Data'!F1345&gt;0),'Control Sample Data'!F1345,$B$1),"")</f>
        <v/>
      </c>
      <c r="S1346" s="17" t="str">
        <f>IF(SUM('Control Sample Data'!G$3:G$98)&gt;10,IF(AND(ISNUMBER('Control Sample Data'!G1345),'Control Sample Data'!G1345&lt;$B$1,'Control Sample Data'!G1345&gt;0),'Control Sample Data'!G1345,$B$1),"")</f>
        <v/>
      </c>
      <c r="T1346" s="17" t="str">
        <f>IF(SUM('Control Sample Data'!H$3:H$98)&gt;10,IF(AND(ISNUMBER('Control Sample Data'!H1345),'Control Sample Data'!H1345&lt;$B$1,'Control Sample Data'!H1345&gt;0),'Control Sample Data'!H1345,$B$1),"")</f>
        <v/>
      </c>
      <c r="U1346" s="17" t="str">
        <f>IF(SUM('Control Sample Data'!I$3:I$98)&gt;10,IF(AND(ISNUMBER('Control Sample Data'!I1345),'Control Sample Data'!I1345&lt;$B$1,'Control Sample Data'!I1345&gt;0),'Control Sample Data'!I1345,$B$1),"")</f>
        <v/>
      </c>
      <c r="V1346" s="17" t="str">
        <f>IF(SUM('Control Sample Data'!J$3:J$98)&gt;10,IF(AND(ISNUMBER('Control Sample Data'!J1345),'Control Sample Data'!J1345&lt;$B$1,'Control Sample Data'!J1345&gt;0),'Control Sample Data'!J1345,$B$1),"")</f>
        <v/>
      </c>
      <c r="W1346" s="17" t="str">
        <f>IF(SUM('Control Sample Data'!K$3:K$98)&gt;10,IF(AND(ISNUMBER('Control Sample Data'!K1345),'Control Sample Data'!K1345&lt;$B$1,'Control Sample Data'!K1345&gt;0),'Control Sample Data'!K1345,$B$1),"")</f>
        <v/>
      </c>
      <c r="X1346" s="17" t="str">
        <f>IF(SUM('Control Sample Data'!L$3:L$98)&gt;10,IF(AND(ISNUMBER('Control Sample Data'!L1345),'Control Sample Data'!L1345&lt;$B$1,'Control Sample Data'!L1345&gt;0),'Control Sample Data'!L1345,$B$1),"")</f>
        <v/>
      </c>
      <c r="Y1346" s="17" t="str">
        <f>IF(SUM('Control Sample Data'!M$3:M$98)&gt;10,IF(AND(ISNUMBER('Control Sample Data'!M1345),'Control Sample Data'!M1345&lt;$B$1,'Control Sample Data'!M1345&gt;0),'Control Sample Data'!M1345,$B$1),"")</f>
        <v/>
      </c>
      <c r="AT1346" s="36" t="str">
        <f t="shared" si="875"/>
        <v/>
      </c>
      <c r="AU1346" s="36" t="str">
        <f t="shared" si="876"/>
        <v/>
      </c>
      <c r="AV1346" s="36" t="str">
        <f t="shared" si="877"/>
        <v/>
      </c>
      <c r="AW1346" s="36" t="str">
        <f t="shared" si="878"/>
        <v/>
      </c>
      <c r="AX1346" s="36" t="str">
        <f t="shared" si="879"/>
        <v/>
      </c>
      <c r="AY1346" s="36" t="str">
        <f t="shared" si="880"/>
        <v/>
      </c>
      <c r="AZ1346" s="36" t="str">
        <f t="shared" si="881"/>
        <v/>
      </c>
      <c r="BA1346" s="36" t="str">
        <f t="shared" si="882"/>
        <v/>
      </c>
      <c r="BB1346" s="36" t="str">
        <f t="shared" si="883"/>
        <v/>
      </c>
      <c r="BC1346" s="36" t="str">
        <f t="shared" si="884"/>
        <v/>
      </c>
      <c r="BD1346" s="36" t="str">
        <f t="shared" si="885"/>
        <v/>
      </c>
      <c r="BE1346" s="36" t="str">
        <f t="shared" si="886"/>
        <v/>
      </c>
      <c r="BF1346" s="36" t="str">
        <f t="shared" si="887"/>
        <v/>
      </c>
      <c r="BG1346" s="36" t="str">
        <f t="shared" si="888"/>
        <v/>
      </c>
      <c r="BH1346" s="36" t="str">
        <f t="shared" si="889"/>
        <v/>
      </c>
      <c r="BI1346" s="36" t="str">
        <f t="shared" si="890"/>
        <v/>
      </c>
      <c r="BJ1346" s="36" t="str">
        <f t="shared" si="891"/>
        <v/>
      </c>
      <c r="BK1346" s="36" t="str">
        <f t="shared" si="892"/>
        <v/>
      </c>
      <c r="BL1346" s="36" t="str">
        <f t="shared" si="893"/>
        <v/>
      </c>
      <c r="BM1346" s="36" t="str">
        <f t="shared" si="894"/>
        <v/>
      </c>
      <c r="BN1346" s="38" t="e">
        <f t="shared" si="853"/>
        <v>#DIV/0!</v>
      </c>
      <c r="BO1346" s="38" t="e">
        <f t="shared" si="854"/>
        <v>#DIV/0!</v>
      </c>
      <c r="BP1346" s="39" t="str">
        <f t="shared" si="855"/>
        <v/>
      </c>
      <c r="BQ1346" s="39" t="str">
        <f t="shared" si="856"/>
        <v/>
      </c>
      <c r="BR1346" s="39" t="str">
        <f t="shared" si="857"/>
        <v/>
      </c>
      <c r="BS1346" s="39" t="str">
        <f t="shared" si="858"/>
        <v/>
      </c>
      <c r="BT1346" s="39" t="str">
        <f t="shared" si="859"/>
        <v/>
      </c>
      <c r="BU1346" s="39" t="str">
        <f t="shared" si="860"/>
        <v/>
      </c>
      <c r="BV1346" s="39" t="str">
        <f t="shared" si="861"/>
        <v/>
      </c>
      <c r="BW1346" s="39" t="str">
        <f t="shared" si="862"/>
        <v/>
      </c>
      <c r="BX1346" s="39" t="str">
        <f t="shared" si="863"/>
        <v/>
      </c>
      <c r="BY1346" s="39" t="str">
        <f t="shared" si="864"/>
        <v/>
      </c>
      <c r="BZ1346" s="39" t="str">
        <f t="shared" si="865"/>
        <v/>
      </c>
      <c r="CA1346" s="39" t="str">
        <f t="shared" si="866"/>
        <v/>
      </c>
      <c r="CB1346" s="39" t="str">
        <f t="shared" si="867"/>
        <v/>
      </c>
      <c r="CC1346" s="39" t="str">
        <f t="shared" si="868"/>
        <v/>
      </c>
      <c r="CD1346" s="39" t="str">
        <f t="shared" si="869"/>
        <v/>
      </c>
      <c r="CE1346" s="39" t="str">
        <f t="shared" si="870"/>
        <v/>
      </c>
      <c r="CF1346" s="39" t="str">
        <f t="shared" si="871"/>
        <v/>
      </c>
      <c r="CG1346" s="39" t="str">
        <f t="shared" si="872"/>
        <v/>
      </c>
      <c r="CH1346" s="39" t="str">
        <f t="shared" si="873"/>
        <v/>
      </c>
      <c r="CI1346" s="39" t="str">
        <f t="shared" si="874"/>
        <v/>
      </c>
    </row>
    <row r="1347" spans="1:87">
      <c r="A1347" s="18"/>
      <c r="B1347" s="15" t="str">
        <f>'Gene Table'!E1346</f>
        <v>hsa-miR-4714-3p</v>
      </c>
      <c r="C1347" s="15" t="str">
        <f>'Gene Table'!B1346</f>
        <v>H24</v>
      </c>
      <c r="D1347" s="16" t="str">
        <f>IF(SUM('Test Sample Data'!D$3:D$98)&gt;10,IF(AND(ISNUMBER('Test Sample Data'!D1346),'Test Sample Data'!D1346&lt;$B$1,'Test Sample Data'!D1346&gt;0),'Test Sample Data'!D1346,$B$1),"")</f>
        <v/>
      </c>
      <c r="E1347" s="17" t="str">
        <f>IF(SUM('Test Sample Data'!E$3:E$98)&gt;10,IF(AND(ISNUMBER('Test Sample Data'!E1346),'Test Sample Data'!E1346&lt;$B$1,'Test Sample Data'!E1346&gt;0),'Test Sample Data'!E1346,$B$1),"")</f>
        <v/>
      </c>
      <c r="F1347" s="17" t="str">
        <f>IF(SUM('Test Sample Data'!F$3:F$98)&gt;10,IF(AND(ISNUMBER('Test Sample Data'!F1346),'Test Sample Data'!F1346&lt;$B$1,'Test Sample Data'!F1346&gt;0),'Test Sample Data'!F1346,$B$1),"")</f>
        <v/>
      </c>
      <c r="G1347" s="17" t="str">
        <f>IF(SUM('Test Sample Data'!G$3:G$98)&gt;10,IF(AND(ISNUMBER('Test Sample Data'!G1346),'Test Sample Data'!G1346&lt;$B$1,'Test Sample Data'!G1346&gt;0),'Test Sample Data'!G1346,$B$1),"")</f>
        <v/>
      </c>
      <c r="H1347" s="17" t="str">
        <f>IF(SUM('Test Sample Data'!H$3:H$98)&gt;10,IF(AND(ISNUMBER('Test Sample Data'!H1346),'Test Sample Data'!H1346&lt;$B$1,'Test Sample Data'!H1346&gt;0),'Test Sample Data'!H1346,$B$1),"")</f>
        <v/>
      </c>
      <c r="I1347" s="17" t="str">
        <f>IF(SUM('Test Sample Data'!I$3:I$98)&gt;10,IF(AND(ISNUMBER('Test Sample Data'!I1346),'Test Sample Data'!I1346&lt;$B$1,'Test Sample Data'!I1346&gt;0),'Test Sample Data'!I1346,$B$1),"")</f>
        <v/>
      </c>
      <c r="J1347" s="17" t="str">
        <f>IF(SUM('Test Sample Data'!J$3:J$98)&gt;10,IF(AND(ISNUMBER('Test Sample Data'!J1346),'Test Sample Data'!J1346&lt;$B$1,'Test Sample Data'!J1346&gt;0),'Test Sample Data'!J1346,$B$1),"")</f>
        <v/>
      </c>
      <c r="K1347" s="17" t="str">
        <f>IF(SUM('Test Sample Data'!K$3:K$98)&gt;10,IF(AND(ISNUMBER('Test Sample Data'!K1346),'Test Sample Data'!K1346&lt;$B$1,'Test Sample Data'!K1346&gt;0),'Test Sample Data'!K1346,$B$1),"")</f>
        <v/>
      </c>
      <c r="L1347" s="17" t="str">
        <f>IF(SUM('Test Sample Data'!L$3:L$98)&gt;10,IF(AND(ISNUMBER('Test Sample Data'!L1346),'Test Sample Data'!L1346&lt;$B$1,'Test Sample Data'!L1346&gt;0),'Test Sample Data'!L1346,$B$1),"")</f>
        <v/>
      </c>
      <c r="M1347" s="17" t="str">
        <f>IF(SUM('Test Sample Data'!M$3:M$98)&gt;10,IF(AND(ISNUMBER('Test Sample Data'!M1346),'Test Sample Data'!M1346&lt;$B$1,'Test Sample Data'!M1346&gt;0),'Test Sample Data'!M1346,$B$1),"")</f>
        <v/>
      </c>
      <c r="N1347" s="17" t="str">
        <f>'Gene Table'!E1346</f>
        <v>hsa-miR-4714-3p</v>
      </c>
      <c r="O1347" s="17" t="str">
        <f>'Gene Table'!B1346</f>
        <v>H24</v>
      </c>
      <c r="P1347" s="17" t="str">
        <f>IF(SUM('Control Sample Data'!D$3:D$98)&gt;10,IF(AND(ISNUMBER('Control Sample Data'!D1346),'Control Sample Data'!D1346&lt;$B$1,'Control Sample Data'!D1346&gt;0),'Control Sample Data'!D1346,$B$1),"")</f>
        <v/>
      </c>
      <c r="Q1347" s="17" t="str">
        <f>IF(SUM('Control Sample Data'!E$3:E$98)&gt;10,IF(AND(ISNUMBER('Control Sample Data'!E1346),'Control Sample Data'!E1346&lt;$B$1,'Control Sample Data'!E1346&gt;0),'Control Sample Data'!E1346,$B$1),"")</f>
        <v/>
      </c>
      <c r="R1347" s="17" t="str">
        <f>IF(SUM('Control Sample Data'!F$3:F$98)&gt;10,IF(AND(ISNUMBER('Control Sample Data'!F1346),'Control Sample Data'!F1346&lt;$B$1,'Control Sample Data'!F1346&gt;0),'Control Sample Data'!F1346,$B$1),"")</f>
        <v/>
      </c>
      <c r="S1347" s="17" t="str">
        <f>IF(SUM('Control Sample Data'!G$3:G$98)&gt;10,IF(AND(ISNUMBER('Control Sample Data'!G1346),'Control Sample Data'!G1346&lt;$B$1,'Control Sample Data'!G1346&gt;0),'Control Sample Data'!G1346,$B$1),"")</f>
        <v/>
      </c>
      <c r="T1347" s="17" t="str">
        <f>IF(SUM('Control Sample Data'!H$3:H$98)&gt;10,IF(AND(ISNUMBER('Control Sample Data'!H1346),'Control Sample Data'!H1346&lt;$B$1,'Control Sample Data'!H1346&gt;0),'Control Sample Data'!H1346,$B$1),"")</f>
        <v/>
      </c>
      <c r="U1347" s="17" t="str">
        <f>IF(SUM('Control Sample Data'!I$3:I$98)&gt;10,IF(AND(ISNUMBER('Control Sample Data'!I1346),'Control Sample Data'!I1346&lt;$B$1,'Control Sample Data'!I1346&gt;0),'Control Sample Data'!I1346,$B$1),"")</f>
        <v/>
      </c>
      <c r="V1347" s="17" t="str">
        <f>IF(SUM('Control Sample Data'!J$3:J$98)&gt;10,IF(AND(ISNUMBER('Control Sample Data'!J1346),'Control Sample Data'!J1346&lt;$B$1,'Control Sample Data'!J1346&gt;0),'Control Sample Data'!J1346,$B$1),"")</f>
        <v/>
      </c>
      <c r="W1347" s="17" t="str">
        <f>IF(SUM('Control Sample Data'!K$3:K$98)&gt;10,IF(AND(ISNUMBER('Control Sample Data'!K1346),'Control Sample Data'!K1346&lt;$B$1,'Control Sample Data'!K1346&gt;0),'Control Sample Data'!K1346,$B$1),"")</f>
        <v/>
      </c>
      <c r="X1347" s="17" t="str">
        <f>IF(SUM('Control Sample Data'!L$3:L$98)&gt;10,IF(AND(ISNUMBER('Control Sample Data'!L1346),'Control Sample Data'!L1346&lt;$B$1,'Control Sample Data'!L1346&gt;0),'Control Sample Data'!L1346,$B$1),"")</f>
        <v/>
      </c>
      <c r="Y1347" s="17" t="str">
        <f>IF(SUM('Control Sample Data'!M$3:M$98)&gt;10,IF(AND(ISNUMBER('Control Sample Data'!M1346),'Control Sample Data'!M1346&lt;$B$1,'Control Sample Data'!M1346&gt;0),'Control Sample Data'!M1346,$B$1),"")</f>
        <v/>
      </c>
      <c r="AT1347" s="36" t="str">
        <f t="shared" si="875"/>
        <v/>
      </c>
      <c r="AU1347" s="36" t="str">
        <f t="shared" si="876"/>
        <v/>
      </c>
      <c r="AV1347" s="36" t="str">
        <f t="shared" si="877"/>
        <v/>
      </c>
      <c r="AW1347" s="36" t="str">
        <f t="shared" si="878"/>
        <v/>
      </c>
      <c r="AX1347" s="36" t="str">
        <f t="shared" si="879"/>
        <v/>
      </c>
      <c r="AY1347" s="36" t="str">
        <f t="shared" si="880"/>
        <v/>
      </c>
      <c r="AZ1347" s="36" t="str">
        <f t="shared" si="881"/>
        <v/>
      </c>
      <c r="BA1347" s="36" t="str">
        <f t="shared" si="882"/>
        <v/>
      </c>
      <c r="BB1347" s="36" t="str">
        <f t="shared" si="883"/>
        <v/>
      </c>
      <c r="BC1347" s="36" t="str">
        <f t="shared" si="884"/>
        <v/>
      </c>
      <c r="BD1347" s="36" t="str">
        <f t="shared" si="885"/>
        <v/>
      </c>
      <c r="BE1347" s="36" t="str">
        <f t="shared" si="886"/>
        <v/>
      </c>
      <c r="BF1347" s="36" t="str">
        <f t="shared" si="887"/>
        <v/>
      </c>
      <c r="BG1347" s="36" t="str">
        <f t="shared" si="888"/>
        <v/>
      </c>
      <c r="BH1347" s="36" t="str">
        <f t="shared" si="889"/>
        <v/>
      </c>
      <c r="BI1347" s="36" t="str">
        <f t="shared" si="890"/>
        <v/>
      </c>
      <c r="BJ1347" s="36" t="str">
        <f t="shared" si="891"/>
        <v/>
      </c>
      <c r="BK1347" s="36" t="str">
        <f t="shared" si="892"/>
        <v/>
      </c>
      <c r="BL1347" s="36" t="str">
        <f t="shared" si="893"/>
        <v/>
      </c>
      <c r="BM1347" s="36" t="str">
        <f t="shared" si="894"/>
        <v/>
      </c>
      <c r="BN1347" s="38" t="e">
        <f t="shared" si="853"/>
        <v>#DIV/0!</v>
      </c>
      <c r="BO1347" s="38" t="e">
        <f t="shared" si="854"/>
        <v>#DIV/0!</v>
      </c>
      <c r="BP1347" s="39" t="str">
        <f t="shared" si="855"/>
        <v/>
      </c>
      <c r="BQ1347" s="39" t="str">
        <f t="shared" si="856"/>
        <v/>
      </c>
      <c r="BR1347" s="39" t="str">
        <f t="shared" si="857"/>
        <v/>
      </c>
      <c r="BS1347" s="39" t="str">
        <f t="shared" si="858"/>
        <v/>
      </c>
      <c r="BT1347" s="39" t="str">
        <f t="shared" si="859"/>
        <v/>
      </c>
      <c r="BU1347" s="39" t="str">
        <f t="shared" si="860"/>
        <v/>
      </c>
      <c r="BV1347" s="39" t="str">
        <f t="shared" si="861"/>
        <v/>
      </c>
      <c r="BW1347" s="39" t="str">
        <f t="shared" si="862"/>
        <v/>
      </c>
      <c r="BX1347" s="39" t="str">
        <f t="shared" si="863"/>
        <v/>
      </c>
      <c r="BY1347" s="39" t="str">
        <f t="shared" si="864"/>
        <v/>
      </c>
      <c r="BZ1347" s="39" t="str">
        <f t="shared" si="865"/>
        <v/>
      </c>
      <c r="CA1347" s="39" t="str">
        <f t="shared" si="866"/>
        <v/>
      </c>
      <c r="CB1347" s="39" t="str">
        <f t="shared" si="867"/>
        <v/>
      </c>
      <c r="CC1347" s="39" t="str">
        <f t="shared" si="868"/>
        <v/>
      </c>
      <c r="CD1347" s="39" t="str">
        <f t="shared" si="869"/>
        <v/>
      </c>
      <c r="CE1347" s="39" t="str">
        <f t="shared" si="870"/>
        <v/>
      </c>
      <c r="CF1347" s="39" t="str">
        <f t="shared" si="871"/>
        <v/>
      </c>
      <c r="CG1347" s="39" t="str">
        <f t="shared" si="872"/>
        <v/>
      </c>
      <c r="CH1347" s="39" t="str">
        <f t="shared" si="873"/>
        <v/>
      </c>
      <c r="CI1347" s="39" t="str">
        <f t="shared" si="874"/>
        <v/>
      </c>
    </row>
    <row r="1348" spans="1:87">
      <c r="A1348" s="18"/>
      <c r="B1348" s="15" t="str">
        <f>'Gene Table'!E1347</f>
        <v>hsa-miR-4420</v>
      </c>
      <c r="C1348" s="15" t="str">
        <f>'Gene Table'!B1347</f>
        <v>I01</v>
      </c>
      <c r="D1348" s="16" t="str">
        <f>IF(SUM('Test Sample Data'!D$3:D$98)&gt;10,IF(AND(ISNUMBER('Test Sample Data'!D1347),'Test Sample Data'!D1347&lt;$B$1,'Test Sample Data'!D1347&gt;0),'Test Sample Data'!D1347,$B$1),"")</f>
        <v/>
      </c>
      <c r="E1348" s="17" t="str">
        <f>IF(SUM('Test Sample Data'!E$3:E$98)&gt;10,IF(AND(ISNUMBER('Test Sample Data'!E1347),'Test Sample Data'!E1347&lt;$B$1,'Test Sample Data'!E1347&gt;0),'Test Sample Data'!E1347,$B$1),"")</f>
        <v/>
      </c>
      <c r="F1348" s="17" t="str">
        <f>IF(SUM('Test Sample Data'!F$3:F$98)&gt;10,IF(AND(ISNUMBER('Test Sample Data'!F1347),'Test Sample Data'!F1347&lt;$B$1,'Test Sample Data'!F1347&gt;0),'Test Sample Data'!F1347,$B$1),"")</f>
        <v/>
      </c>
      <c r="G1348" s="17" t="str">
        <f>IF(SUM('Test Sample Data'!G$3:G$98)&gt;10,IF(AND(ISNUMBER('Test Sample Data'!G1347),'Test Sample Data'!G1347&lt;$B$1,'Test Sample Data'!G1347&gt;0),'Test Sample Data'!G1347,$B$1),"")</f>
        <v/>
      </c>
      <c r="H1348" s="17" t="str">
        <f>IF(SUM('Test Sample Data'!H$3:H$98)&gt;10,IF(AND(ISNUMBER('Test Sample Data'!H1347),'Test Sample Data'!H1347&lt;$B$1,'Test Sample Data'!H1347&gt;0),'Test Sample Data'!H1347,$B$1),"")</f>
        <v/>
      </c>
      <c r="I1348" s="17" t="str">
        <f>IF(SUM('Test Sample Data'!I$3:I$98)&gt;10,IF(AND(ISNUMBER('Test Sample Data'!I1347),'Test Sample Data'!I1347&lt;$B$1,'Test Sample Data'!I1347&gt;0),'Test Sample Data'!I1347,$B$1),"")</f>
        <v/>
      </c>
      <c r="J1348" s="17" t="str">
        <f>IF(SUM('Test Sample Data'!J$3:J$98)&gt;10,IF(AND(ISNUMBER('Test Sample Data'!J1347),'Test Sample Data'!J1347&lt;$B$1,'Test Sample Data'!J1347&gt;0),'Test Sample Data'!J1347,$B$1),"")</f>
        <v/>
      </c>
      <c r="K1348" s="17" t="str">
        <f>IF(SUM('Test Sample Data'!K$3:K$98)&gt;10,IF(AND(ISNUMBER('Test Sample Data'!K1347),'Test Sample Data'!K1347&lt;$B$1,'Test Sample Data'!K1347&gt;0),'Test Sample Data'!K1347,$B$1),"")</f>
        <v/>
      </c>
      <c r="L1348" s="17" t="str">
        <f>IF(SUM('Test Sample Data'!L$3:L$98)&gt;10,IF(AND(ISNUMBER('Test Sample Data'!L1347),'Test Sample Data'!L1347&lt;$B$1,'Test Sample Data'!L1347&gt;0),'Test Sample Data'!L1347,$B$1),"")</f>
        <v/>
      </c>
      <c r="M1348" s="17" t="str">
        <f>IF(SUM('Test Sample Data'!M$3:M$98)&gt;10,IF(AND(ISNUMBER('Test Sample Data'!M1347),'Test Sample Data'!M1347&lt;$B$1,'Test Sample Data'!M1347&gt;0),'Test Sample Data'!M1347,$B$1),"")</f>
        <v/>
      </c>
      <c r="N1348" s="17" t="str">
        <f>'Gene Table'!E1347</f>
        <v>hsa-miR-4420</v>
      </c>
      <c r="O1348" s="17" t="str">
        <f>'Gene Table'!B1347</f>
        <v>I01</v>
      </c>
      <c r="P1348" s="17" t="str">
        <f>IF(SUM('Control Sample Data'!D$3:D$98)&gt;10,IF(AND(ISNUMBER('Control Sample Data'!D1347),'Control Sample Data'!D1347&lt;$B$1,'Control Sample Data'!D1347&gt;0),'Control Sample Data'!D1347,$B$1),"")</f>
        <v/>
      </c>
      <c r="Q1348" s="17" t="str">
        <f>IF(SUM('Control Sample Data'!E$3:E$98)&gt;10,IF(AND(ISNUMBER('Control Sample Data'!E1347),'Control Sample Data'!E1347&lt;$B$1,'Control Sample Data'!E1347&gt;0),'Control Sample Data'!E1347,$B$1),"")</f>
        <v/>
      </c>
      <c r="R1348" s="17" t="str">
        <f>IF(SUM('Control Sample Data'!F$3:F$98)&gt;10,IF(AND(ISNUMBER('Control Sample Data'!F1347),'Control Sample Data'!F1347&lt;$B$1,'Control Sample Data'!F1347&gt;0),'Control Sample Data'!F1347,$B$1),"")</f>
        <v/>
      </c>
      <c r="S1348" s="17" t="str">
        <f>IF(SUM('Control Sample Data'!G$3:G$98)&gt;10,IF(AND(ISNUMBER('Control Sample Data'!G1347),'Control Sample Data'!G1347&lt;$B$1,'Control Sample Data'!G1347&gt;0),'Control Sample Data'!G1347,$B$1),"")</f>
        <v/>
      </c>
      <c r="T1348" s="17" t="str">
        <f>IF(SUM('Control Sample Data'!H$3:H$98)&gt;10,IF(AND(ISNUMBER('Control Sample Data'!H1347),'Control Sample Data'!H1347&lt;$B$1,'Control Sample Data'!H1347&gt;0),'Control Sample Data'!H1347,$B$1),"")</f>
        <v/>
      </c>
      <c r="U1348" s="17" t="str">
        <f>IF(SUM('Control Sample Data'!I$3:I$98)&gt;10,IF(AND(ISNUMBER('Control Sample Data'!I1347),'Control Sample Data'!I1347&lt;$B$1,'Control Sample Data'!I1347&gt;0),'Control Sample Data'!I1347,$B$1),"")</f>
        <v/>
      </c>
      <c r="V1348" s="17" t="str">
        <f>IF(SUM('Control Sample Data'!J$3:J$98)&gt;10,IF(AND(ISNUMBER('Control Sample Data'!J1347),'Control Sample Data'!J1347&lt;$B$1,'Control Sample Data'!J1347&gt;0),'Control Sample Data'!J1347,$B$1),"")</f>
        <v/>
      </c>
      <c r="W1348" s="17" t="str">
        <f>IF(SUM('Control Sample Data'!K$3:K$98)&gt;10,IF(AND(ISNUMBER('Control Sample Data'!K1347),'Control Sample Data'!K1347&lt;$B$1,'Control Sample Data'!K1347&gt;0),'Control Sample Data'!K1347,$B$1),"")</f>
        <v/>
      </c>
      <c r="X1348" s="17" t="str">
        <f>IF(SUM('Control Sample Data'!L$3:L$98)&gt;10,IF(AND(ISNUMBER('Control Sample Data'!L1347),'Control Sample Data'!L1347&lt;$B$1,'Control Sample Data'!L1347&gt;0),'Control Sample Data'!L1347,$B$1),"")</f>
        <v/>
      </c>
      <c r="Y1348" s="17" t="str">
        <f>IF(SUM('Control Sample Data'!M$3:M$98)&gt;10,IF(AND(ISNUMBER('Control Sample Data'!M1347),'Control Sample Data'!M1347&lt;$B$1,'Control Sample Data'!M1347&gt;0),'Control Sample Data'!M1347,$B$1),"")</f>
        <v/>
      </c>
      <c r="AT1348" s="36" t="str">
        <f t="shared" si="875"/>
        <v/>
      </c>
      <c r="AU1348" s="36" t="str">
        <f t="shared" si="876"/>
        <v/>
      </c>
      <c r="AV1348" s="36" t="str">
        <f t="shared" si="877"/>
        <v/>
      </c>
      <c r="AW1348" s="36" t="str">
        <f t="shared" si="878"/>
        <v/>
      </c>
      <c r="AX1348" s="36" t="str">
        <f t="shared" si="879"/>
        <v/>
      </c>
      <c r="AY1348" s="36" t="str">
        <f t="shared" si="880"/>
        <v/>
      </c>
      <c r="AZ1348" s="36" t="str">
        <f t="shared" si="881"/>
        <v/>
      </c>
      <c r="BA1348" s="36" t="str">
        <f t="shared" si="882"/>
        <v/>
      </c>
      <c r="BB1348" s="36" t="str">
        <f t="shared" si="883"/>
        <v/>
      </c>
      <c r="BC1348" s="36" t="str">
        <f t="shared" si="884"/>
        <v/>
      </c>
      <c r="BD1348" s="36" t="str">
        <f t="shared" si="885"/>
        <v/>
      </c>
      <c r="BE1348" s="36" t="str">
        <f t="shared" si="886"/>
        <v/>
      </c>
      <c r="BF1348" s="36" t="str">
        <f t="shared" si="887"/>
        <v/>
      </c>
      <c r="BG1348" s="36" t="str">
        <f t="shared" si="888"/>
        <v/>
      </c>
      <c r="BH1348" s="36" t="str">
        <f t="shared" si="889"/>
        <v/>
      </c>
      <c r="BI1348" s="36" t="str">
        <f t="shared" si="890"/>
        <v/>
      </c>
      <c r="BJ1348" s="36" t="str">
        <f t="shared" si="891"/>
        <v/>
      </c>
      <c r="BK1348" s="36" t="str">
        <f t="shared" si="892"/>
        <v/>
      </c>
      <c r="BL1348" s="36" t="str">
        <f t="shared" si="893"/>
        <v/>
      </c>
      <c r="BM1348" s="36" t="str">
        <f t="shared" si="894"/>
        <v/>
      </c>
      <c r="BN1348" s="38" t="e">
        <f t="shared" ref="BN1348:BN1411" si="895">AVERAGE(AT1348:BC1348)</f>
        <v>#DIV/0!</v>
      </c>
      <c r="BO1348" s="38" t="e">
        <f t="shared" ref="BO1348:BO1411" si="896">AVERAGE(BD1348:BM1348)</f>
        <v>#DIV/0!</v>
      </c>
      <c r="BP1348" s="39" t="str">
        <f t="shared" ref="BP1348:BP1411" si="897">IF(ISNUMBER(AT1348),POWER(2,-AT1348),"")</f>
        <v/>
      </c>
      <c r="BQ1348" s="39" t="str">
        <f t="shared" ref="BQ1348:BQ1411" si="898">IF(ISNUMBER(AU1348),POWER(2,-AU1348),"")</f>
        <v/>
      </c>
      <c r="BR1348" s="39" t="str">
        <f t="shared" ref="BR1348:BR1411" si="899">IF(ISNUMBER(AV1348),POWER(2,-AV1348),"")</f>
        <v/>
      </c>
      <c r="BS1348" s="39" t="str">
        <f t="shared" ref="BS1348:BS1411" si="900">IF(ISNUMBER(AW1348),POWER(2,-AW1348),"")</f>
        <v/>
      </c>
      <c r="BT1348" s="39" t="str">
        <f t="shared" ref="BT1348:BT1411" si="901">IF(ISNUMBER(AX1348),POWER(2,-AX1348),"")</f>
        <v/>
      </c>
      <c r="BU1348" s="39" t="str">
        <f t="shared" ref="BU1348:BU1411" si="902">IF(ISNUMBER(AY1348),POWER(2,-AY1348),"")</f>
        <v/>
      </c>
      <c r="BV1348" s="39" t="str">
        <f t="shared" ref="BV1348:BV1411" si="903">IF(ISNUMBER(AZ1348),POWER(2,-AZ1348),"")</f>
        <v/>
      </c>
      <c r="BW1348" s="39" t="str">
        <f t="shared" ref="BW1348:BW1411" si="904">IF(ISNUMBER(BA1348),POWER(2,-BA1348),"")</f>
        <v/>
      </c>
      <c r="BX1348" s="39" t="str">
        <f t="shared" ref="BX1348:BX1411" si="905">IF(ISNUMBER(BB1348),POWER(2,-BB1348),"")</f>
        <v/>
      </c>
      <c r="BY1348" s="39" t="str">
        <f t="shared" ref="BY1348:BY1411" si="906">IF(ISNUMBER(BC1348),POWER(2,-BC1348),"")</f>
        <v/>
      </c>
      <c r="BZ1348" s="39" t="str">
        <f t="shared" ref="BZ1348:BZ1411" si="907">IF(ISNUMBER(BD1348),POWER(2,-BD1348),"")</f>
        <v/>
      </c>
      <c r="CA1348" s="39" t="str">
        <f t="shared" ref="CA1348:CA1411" si="908">IF(ISNUMBER(BE1348),POWER(2,-BE1348),"")</f>
        <v/>
      </c>
      <c r="CB1348" s="39" t="str">
        <f t="shared" ref="CB1348:CB1411" si="909">IF(ISNUMBER(BF1348),POWER(2,-BF1348),"")</f>
        <v/>
      </c>
      <c r="CC1348" s="39" t="str">
        <f t="shared" ref="CC1348:CC1411" si="910">IF(ISNUMBER(BG1348),POWER(2,-BG1348),"")</f>
        <v/>
      </c>
      <c r="CD1348" s="39" t="str">
        <f t="shared" ref="CD1348:CD1411" si="911">IF(ISNUMBER(BH1348),POWER(2,-BH1348),"")</f>
        <v/>
      </c>
      <c r="CE1348" s="39" t="str">
        <f t="shared" ref="CE1348:CE1411" si="912">IF(ISNUMBER(BI1348),POWER(2,-BI1348),"")</f>
        <v/>
      </c>
      <c r="CF1348" s="39" t="str">
        <f t="shared" ref="CF1348:CF1411" si="913">IF(ISNUMBER(BJ1348),POWER(2,-BJ1348),"")</f>
        <v/>
      </c>
      <c r="CG1348" s="39" t="str">
        <f t="shared" ref="CG1348:CG1411" si="914">IF(ISNUMBER(BK1348),POWER(2,-BK1348),"")</f>
        <v/>
      </c>
      <c r="CH1348" s="39" t="str">
        <f t="shared" ref="CH1348:CH1411" si="915">IF(ISNUMBER(BL1348),POWER(2,-BL1348),"")</f>
        <v/>
      </c>
      <c r="CI1348" s="39" t="str">
        <f t="shared" ref="CI1348:CI1411" si="916">IF(ISNUMBER(BM1348),POWER(2,-BM1348),"")</f>
        <v/>
      </c>
    </row>
    <row r="1349" spans="1:87">
      <c r="A1349" s="18"/>
      <c r="B1349" s="15" t="str">
        <f>'Gene Table'!E1348</f>
        <v>hsa-miR-4502</v>
      </c>
      <c r="C1349" s="15" t="str">
        <f>'Gene Table'!B1348</f>
        <v>I02</v>
      </c>
      <c r="D1349" s="16" t="str">
        <f>IF(SUM('Test Sample Data'!D$3:D$98)&gt;10,IF(AND(ISNUMBER('Test Sample Data'!D1348),'Test Sample Data'!D1348&lt;$B$1,'Test Sample Data'!D1348&gt;0),'Test Sample Data'!D1348,$B$1),"")</f>
        <v/>
      </c>
      <c r="E1349" s="17" t="str">
        <f>IF(SUM('Test Sample Data'!E$3:E$98)&gt;10,IF(AND(ISNUMBER('Test Sample Data'!E1348),'Test Sample Data'!E1348&lt;$B$1,'Test Sample Data'!E1348&gt;0),'Test Sample Data'!E1348,$B$1),"")</f>
        <v/>
      </c>
      <c r="F1349" s="17" t="str">
        <f>IF(SUM('Test Sample Data'!F$3:F$98)&gt;10,IF(AND(ISNUMBER('Test Sample Data'!F1348),'Test Sample Data'!F1348&lt;$B$1,'Test Sample Data'!F1348&gt;0),'Test Sample Data'!F1348,$B$1),"")</f>
        <v/>
      </c>
      <c r="G1349" s="17" t="str">
        <f>IF(SUM('Test Sample Data'!G$3:G$98)&gt;10,IF(AND(ISNUMBER('Test Sample Data'!G1348),'Test Sample Data'!G1348&lt;$B$1,'Test Sample Data'!G1348&gt;0),'Test Sample Data'!G1348,$B$1),"")</f>
        <v/>
      </c>
      <c r="H1349" s="17" t="str">
        <f>IF(SUM('Test Sample Data'!H$3:H$98)&gt;10,IF(AND(ISNUMBER('Test Sample Data'!H1348),'Test Sample Data'!H1348&lt;$B$1,'Test Sample Data'!H1348&gt;0),'Test Sample Data'!H1348,$B$1),"")</f>
        <v/>
      </c>
      <c r="I1349" s="17" t="str">
        <f>IF(SUM('Test Sample Data'!I$3:I$98)&gt;10,IF(AND(ISNUMBER('Test Sample Data'!I1348),'Test Sample Data'!I1348&lt;$B$1,'Test Sample Data'!I1348&gt;0),'Test Sample Data'!I1348,$B$1),"")</f>
        <v/>
      </c>
      <c r="J1349" s="17" t="str">
        <f>IF(SUM('Test Sample Data'!J$3:J$98)&gt;10,IF(AND(ISNUMBER('Test Sample Data'!J1348),'Test Sample Data'!J1348&lt;$B$1,'Test Sample Data'!J1348&gt;0),'Test Sample Data'!J1348,$B$1),"")</f>
        <v/>
      </c>
      <c r="K1349" s="17" t="str">
        <f>IF(SUM('Test Sample Data'!K$3:K$98)&gt;10,IF(AND(ISNUMBER('Test Sample Data'!K1348),'Test Sample Data'!K1348&lt;$B$1,'Test Sample Data'!K1348&gt;0),'Test Sample Data'!K1348,$B$1),"")</f>
        <v/>
      </c>
      <c r="L1349" s="17" t="str">
        <f>IF(SUM('Test Sample Data'!L$3:L$98)&gt;10,IF(AND(ISNUMBER('Test Sample Data'!L1348),'Test Sample Data'!L1348&lt;$B$1,'Test Sample Data'!L1348&gt;0),'Test Sample Data'!L1348,$B$1),"")</f>
        <v/>
      </c>
      <c r="M1349" s="17" t="str">
        <f>IF(SUM('Test Sample Data'!M$3:M$98)&gt;10,IF(AND(ISNUMBER('Test Sample Data'!M1348),'Test Sample Data'!M1348&lt;$B$1,'Test Sample Data'!M1348&gt;0),'Test Sample Data'!M1348,$B$1),"")</f>
        <v/>
      </c>
      <c r="N1349" s="17" t="str">
        <f>'Gene Table'!E1348</f>
        <v>hsa-miR-4502</v>
      </c>
      <c r="O1349" s="17" t="str">
        <f>'Gene Table'!B1348</f>
        <v>I02</v>
      </c>
      <c r="P1349" s="17" t="str">
        <f>IF(SUM('Control Sample Data'!D$3:D$98)&gt;10,IF(AND(ISNUMBER('Control Sample Data'!D1348),'Control Sample Data'!D1348&lt;$B$1,'Control Sample Data'!D1348&gt;0),'Control Sample Data'!D1348,$B$1),"")</f>
        <v/>
      </c>
      <c r="Q1349" s="17" t="str">
        <f>IF(SUM('Control Sample Data'!E$3:E$98)&gt;10,IF(AND(ISNUMBER('Control Sample Data'!E1348),'Control Sample Data'!E1348&lt;$B$1,'Control Sample Data'!E1348&gt;0),'Control Sample Data'!E1348,$B$1),"")</f>
        <v/>
      </c>
      <c r="R1349" s="17" t="str">
        <f>IF(SUM('Control Sample Data'!F$3:F$98)&gt;10,IF(AND(ISNUMBER('Control Sample Data'!F1348),'Control Sample Data'!F1348&lt;$B$1,'Control Sample Data'!F1348&gt;0),'Control Sample Data'!F1348,$B$1),"")</f>
        <v/>
      </c>
      <c r="S1349" s="17" t="str">
        <f>IF(SUM('Control Sample Data'!G$3:G$98)&gt;10,IF(AND(ISNUMBER('Control Sample Data'!G1348),'Control Sample Data'!G1348&lt;$B$1,'Control Sample Data'!G1348&gt;0),'Control Sample Data'!G1348,$B$1),"")</f>
        <v/>
      </c>
      <c r="T1349" s="17" t="str">
        <f>IF(SUM('Control Sample Data'!H$3:H$98)&gt;10,IF(AND(ISNUMBER('Control Sample Data'!H1348),'Control Sample Data'!H1348&lt;$B$1,'Control Sample Data'!H1348&gt;0),'Control Sample Data'!H1348,$B$1),"")</f>
        <v/>
      </c>
      <c r="U1349" s="17" t="str">
        <f>IF(SUM('Control Sample Data'!I$3:I$98)&gt;10,IF(AND(ISNUMBER('Control Sample Data'!I1348),'Control Sample Data'!I1348&lt;$B$1,'Control Sample Data'!I1348&gt;0),'Control Sample Data'!I1348,$B$1),"")</f>
        <v/>
      </c>
      <c r="V1349" s="17" t="str">
        <f>IF(SUM('Control Sample Data'!J$3:J$98)&gt;10,IF(AND(ISNUMBER('Control Sample Data'!J1348),'Control Sample Data'!J1348&lt;$B$1,'Control Sample Data'!J1348&gt;0),'Control Sample Data'!J1348,$B$1),"")</f>
        <v/>
      </c>
      <c r="W1349" s="17" t="str">
        <f>IF(SUM('Control Sample Data'!K$3:K$98)&gt;10,IF(AND(ISNUMBER('Control Sample Data'!K1348),'Control Sample Data'!K1348&lt;$B$1,'Control Sample Data'!K1348&gt;0),'Control Sample Data'!K1348,$B$1),"")</f>
        <v/>
      </c>
      <c r="X1349" s="17" t="str">
        <f>IF(SUM('Control Sample Data'!L$3:L$98)&gt;10,IF(AND(ISNUMBER('Control Sample Data'!L1348),'Control Sample Data'!L1348&lt;$B$1,'Control Sample Data'!L1348&gt;0),'Control Sample Data'!L1348,$B$1),"")</f>
        <v/>
      </c>
      <c r="Y1349" s="17" t="str">
        <f>IF(SUM('Control Sample Data'!M$3:M$98)&gt;10,IF(AND(ISNUMBER('Control Sample Data'!M1348),'Control Sample Data'!M1348&lt;$B$1,'Control Sample Data'!M1348&gt;0),'Control Sample Data'!M1348,$B$1),"")</f>
        <v/>
      </c>
      <c r="AT1349" s="36" t="str">
        <f t="shared" ref="AT1349:AT1412" si="917">IF(ISERROR(D1349-Z$794),"",D1349-Z$794)</f>
        <v/>
      </c>
      <c r="AU1349" s="36" t="str">
        <f t="shared" ref="AU1349:AU1412" si="918">IF(ISERROR(E1349-AA$794),"",E1349-AA$794)</f>
        <v/>
      </c>
      <c r="AV1349" s="36" t="str">
        <f t="shared" ref="AV1349:AV1412" si="919">IF(ISERROR(F1349-AB$794),"",F1349-AB$794)</f>
        <v/>
      </c>
      <c r="AW1349" s="36" t="str">
        <f t="shared" ref="AW1349:AW1412" si="920">IF(ISERROR(G1349-AC$794),"",G1349-AC$794)</f>
        <v/>
      </c>
      <c r="AX1349" s="36" t="str">
        <f t="shared" ref="AX1349:AX1412" si="921">IF(ISERROR(H1349-AD$794),"",H1349-AD$794)</f>
        <v/>
      </c>
      <c r="AY1349" s="36" t="str">
        <f t="shared" ref="AY1349:AY1412" si="922">IF(ISERROR(I1349-AE$794),"",I1349-AE$794)</f>
        <v/>
      </c>
      <c r="AZ1349" s="36" t="str">
        <f t="shared" ref="AZ1349:AZ1412" si="923">IF(ISERROR(J1349-AF$794),"",J1349-AF$794)</f>
        <v/>
      </c>
      <c r="BA1349" s="36" t="str">
        <f t="shared" ref="BA1349:BA1412" si="924">IF(ISERROR(K1349-AG$794),"",K1349-AG$794)</f>
        <v/>
      </c>
      <c r="BB1349" s="36" t="str">
        <f t="shared" ref="BB1349:BB1412" si="925">IF(ISERROR(L1349-AH$794),"",L1349-AH$794)</f>
        <v/>
      </c>
      <c r="BC1349" s="36" t="str">
        <f t="shared" ref="BC1349:BC1412" si="926">IF(ISERROR(M1349-AI$794),"",M1349-AI$794)</f>
        <v/>
      </c>
      <c r="BD1349" s="36" t="str">
        <f t="shared" ref="BD1349:BD1412" si="927">IF(ISERROR(P1349-AJ$794),"",P1349-AJ$794)</f>
        <v/>
      </c>
      <c r="BE1349" s="36" t="str">
        <f t="shared" ref="BE1349:BE1412" si="928">IF(ISERROR(Q1349-AK$794),"",Q1349-AK$794)</f>
        <v/>
      </c>
      <c r="BF1349" s="36" t="str">
        <f t="shared" ref="BF1349:BF1412" si="929">IF(ISERROR(R1349-AL$794),"",R1349-AL$794)</f>
        <v/>
      </c>
      <c r="BG1349" s="36" t="str">
        <f t="shared" ref="BG1349:BG1412" si="930">IF(ISERROR(S1349-AM$794),"",S1349-AM$794)</f>
        <v/>
      </c>
      <c r="BH1349" s="36" t="str">
        <f t="shared" ref="BH1349:BH1412" si="931">IF(ISERROR(T1349-AN$794),"",T1349-AN$794)</f>
        <v/>
      </c>
      <c r="BI1349" s="36" t="str">
        <f t="shared" ref="BI1349:BI1412" si="932">IF(ISERROR(U1349-AO$794),"",U1349-AO$794)</f>
        <v/>
      </c>
      <c r="BJ1349" s="36" t="str">
        <f t="shared" ref="BJ1349:BJ1412" si="933">IF(ISERROR(V1349-AP$794),"",V1349-AP$794)</f>
        <v/>
      </c>
      <c r="BK1349" s="36" t="str">
        <f t="shared" ref="BK1349:BK1412" si="934">IF(ISERROR(W1349-AQ$794),"",W1349-AQ$794)</f>
        <v/>
      </c>
      <c r="BL1349" s="36" t="str">
        <f t="shared" ref="BL1349:BL1412" si="935">IF(ISERROR(X1349-AR$794),"",X1349-AR$794)</f>
        <v/>
      </c>
      <c r="BM1349" s="36" t="str">
        <f t="shared" ref="BM1349:BM1412" si="936">IF(ISERROR(Y1349-AS$794),"",Y1349-AS$794)</f>
        <v/>
      </c>
      <c r="BN1349" s="38" t="e">
        <f t="shared" si="895"/>
        <v>#DIV/0!</v>
      </c>
      <c r="BO1349" s="38" t="e">
        <f t="shared" si="896"/>
        <v>#DIV/0!</v>
      </c>
      <c r="BP1349" s="39" t="str">
        <f t="shared" si="897"/>
        <v/>
      </c>
      <c r="BQ1349" s="39" t="str">
        <f t="shared" si="898"/>
        <v/>
      </c>
      <c r="BR1349" s="39" t="str">
        <f t="shared" si="899"/>
        <v/>
      </c>
      <c r="BS1349" s="39" t="str">
        <f t="shared" si="900"/>
        <v/>
      </c>
      <c r="BT1349" s="39" t="str">
        <f t="shared" si="901"/>
        <v/>
      </c>
      <c r="BU1349" s="39" t="str">
        <f t="shared" si="902"/>
        <v/>
      </c>
      <c r="BV1349" s="39" t="str">
        <f t="shared" si="903"/>
        <v/>
      </c>
      <c r="BW1349" s="39" t="str">
        <f t="shared" si="904"/>
        <v/>
      </c>
      <c r="BX1349" s="39" t="str">
        <f t="shared" si="905"/>
        <v/>
      </c>
      <c r="BY1349" s="39" t="str">
        <f t="shared" si="906"/>
        <v/>
      </c>
      <c r="BZ1349" s="39" t="str">
        <f t="shared" si="907"/>
        <v/>
      </c>
      <c r="CA1349" s="39" t="str">
        <f t="shared" si="908"/>
        <v/>
      </c>
      <c r="CB1349" s="39" t="str">
        <f t="shared" si="909"/>
        <v/>
      </c>
      <c r="CC1349" s="39" t="str">
        <f t="shared" si="910"/>
        <v/>
      </c>
      <c r="CD1349" s="39" t="str">
        <f t="shared" si="911"/>
        <v/>
      </c>
      <c r="CE1349" s="39" t="str">
        <f t="shared" si="912"/>
        <v/>
      </c>
      <c r="CF1349" s="39" t="str">
        <f t="shared" si="913"/>
        <v/>
      </c>
      <c r="CG1349" s="39" t="str">
        <f t="shared" si="914"/>
        <v/>
      </c>
      <c r="CH1349" s="39" t="str">
        <f t="shared" si="915"/>
        <v/>
      </c>
      <c r="CI1349" s="39" t="str">
        <f t="shared" si="916"/>
        <v/>
      </c>
    </row>
    <row r="1350" spans="1:87">
      <c r="A1350" s="18"/>
      <c r="B1350" s="15" t="str">
        <f>'Gene Table'!E1349</f>
        <v>hsa-miR-4421</v>
      </c>
      <c r="C1350" s="15" t="str">
        <f>'Gene Table'!B1349</f>
        <v>I03</v>
      </c>
      <c r="D1350" s="16" t="str">
        <f>IF(SUM('Test Sample Data'!D$3:D$98)&gt;10,IF(AND(ISNUMBER('Test Sample Data'!D1349),'Test Sample Data'!D1349&lt;$B$1,'Test Sample Data'!D1349&gt;0),'Test Sample Data'!D1349,$B$1),"")</f>
        <v/>
      </c>
      <c r="E1350" s="17" t="str">
        <f>IF(SUM('Test Sample Data'!E$3:E$98)&gt;10,IF(AND(ISNUMBER('Test Sample Data'!E1349),'Test Sample Data'!E1349&lt;$B$1,'Test Sample Data'!E1349&gt;0),'Test Sample Data'!E1349,$B$1),"")</f>
        <v/>
      </c>
      <c r="F1350" s="17" t="str">
        <f>IF(SUM('Test Sample Data'!F$3:F$98)&gt;10,IF(AND(ISNUMBER('Test Sample Data'!F1349),'Test Sample Data'!F1349&lt;$B$1,'Test Sample Data'!F1349&gt;0),'Test Sample Data'!F1349,$B$1),"")</f>
        <v/>
      </c>
      <c r="G1350" s="17" t="str">
        <f>IF(SUM('Test Sample Data'!G$3:G$98)&gt;10,IF(AND(ISNUMBER('Test Sample Data'!G1349),'Test Sample Data'!G1349&lt;$B$1,'Test Sample Data'!G1349&gt;0),'Test Sample Data'!G1349,$B$1),"")</f>
        <v/>
      </c>
      <c r="H1350" s="17" t="str">
        <f>IF(SUM('Test Sample Data'!H$3:H$98)&gt;10,IF(AND(ISNUMBER('Test Sample Data'!H1349),'Test Sample Data'!H1349&lt;$B$1,'Test Sample Data'!H1349&gt;0),'Test Sample Data'!H1349,$B$1),"")</f>
        <v/>
      </c>
      <c r="I1350" s="17" t="str">
        <f>IF(SUM('Test Sample Data'!I$3:I$98)&gt;10,IF(AND(ISNUMBER('Test Sample Data'!I1349),'Test Sample Data'!I1349&lt;$B$1,'Test Sample Data'!I1349&gt;0),'Test Sample Data'!I1349,$B$1),"")</f>
        <v/>
      </c>
      <c r="J1350" s="17" t="str">
        <f>IF(SUM('Test Sample Data'!J$3:J$98)&gt;10,IF(AND(ISNUMBER('Test Sample Data'!J1349),'Test Sample Data'!J1349&lt;$B$1,'Test Sample Data'!J1349&gt;0),'Test Sample Data'!J1349,$B$1),"")</f>
        <v/>
      </c>
      <c r="K1350" s="17" t="str">
        <f>IF(SUM('Test Sample Data'!K$3:K$98)&gt;10,IF(AND(ISNUMBER('Test Sample Data'!K1349),'Test Sample Data'!K1349&lt;$B$1,'Test Sample Data'!K1349&gt;0),'Test Sample Data'!K1349,$B$1),"")</f>
        <v/>
      </c>
      <c r="L1350" s="17" t="str">
        <f>IF(SUM('Test Sample Data'!L$3:L$98)&gt;10,IF(AND(ISNUMBER('Test Sample Data'!L1349),'Test Sample Data'!L1349&lt;$B$1,'Test Sample Data'!L1349&gt;0),'Test Sample Data'!L1349,$B$1),"")</f>
        <v/>
      </c>
      <c r="M1350" s="17" t="str">
        <f>IF(SUM('Test Sample Data'!M$3:M$98)&gt;10,IF(AND(ISNUMBER('Test Sample Data'!M1349),'Test Sample Data'!M1349&lt;$B$1,'Test Sample Data'!M1349&gt;0),'Test Sample Data'!M1349,$B$1),"")</f>
        <v/>
      </c>
      <c r="N1350" s="17" t="str">
        <f>'Gene Table'!E1349</f>
        <v>hsa-miR-4421</v>
      </c>
      <c r="O1350" s="17" t="str">
        <f>'Gene Table'!B1349</f>
        <v>I03</v>
      </c>
      <c r="P1350" s="17" t="str">
        <f>IF(SUM('Control Sample Data'!D$3:D$98)&gt;10,IF(AND(ISNUMBER('Control Sample Data'!D1349),'Control Sample Data'!D1349&lt;$B$1,'Control Sample Data'!D1349&gt;0),'Control Sample Data'!D1349,$B$1),"")</f>
        <v/>
      </c>
      <c r="Q1350" s="17" t="str">
        <f>IF(SUM('Control Sample Data'!E$3:E$98)&gt;10,IF(AND(ISNUMBER('Control Sample Data'!E1349),'Control Sample Data'!E1349&lt;$B$1,'Control Sample Data'!E1349&gt;0),'Control Sample Data'!E1349,$B$1),"")</f>
        <v/>
      </c>
      <c r="R1350" s="17" t="str">
        <f>IF(SUM('Control Sample Data'!F$3:F$98)&gt;10,IF(AND(ISNUMBER('Control Sample Data'!F1349),'Control Sample Data'!F1349&lt;$B$1,'Control Sample Data'!F1349&gt;0),'Control Sample Data'!F1349,$B$1),"")</f>
        <v/>
      </c>
      <c r="S1350" s="17" t="str">
        <f>IF(SUM('Control Sample Data'!G$3:G$98)&gt;10,IF(AND(ISNUMBER('Control Sample Data'!G1349),'Control Sample Data'!G1349&lt;$B$1,'Control Sample Data'!G1349&gt;0),'Control Sample Data'!G1349,$B$1),"")</f>
        <v/>
      </c>
      <c r="T1350" s="17" t="str">
        <f>IF(SUM('Control Sample Data'!H$3:H$98)&gt;10,IF(AND(ISNUMBER('Control Sample Data'!H1349),'Control Sample Data'!H1349&lt;$B$1,'Control Sample Data'!H1349&gt;0),'Control Sample Data'!H1349,$B$1),"")</f>
        <v/>
      </c>
      <c r="U1350" s="17" t="str">
        <f>IF(SUM('Control Sample Data'!I$3:I$98)&gt;10,IF(AND(ISNUMBER('Control Sample Data'!I1349),'Control Sample Data'!I1349&lt;$B$1,'Control Sample Data'!I1349&gt;0),'Control Sample Data'!I1349,$B$1),"")</f>
        <v/>
      </c>
      <c r="V1350" s="17" t="str">
        <f>IF(SUM('Control Sample Data'!J$3:J$98)&gt;10,IF(AND(ISNUMBER('Control Sample Data'!J1349),'Control Sample Data'!J1349&lt;$B$1,'Control Sample Data'!J1349&gt;0),'Control Sample Data'!J1349,$B$1),"")</f>
        <v/>
      </c>
      <c r="W1350" s="17" t="str">
        <f>IF(SUM('Control Sample Data'!K$3:K$98)&gt;10,IF(AND(ISNUMBER('Control Sample Data'!K1349),'Control Sample Data'!K1349&lt;$B$1,'Control Sample Data'!K1349&gt;0),'Control Sample Data'!K1349,$B$1),"")</f>
        <v/>
      </c>
      <c r="X1350" s="17" t="str">
        <f>IF(SUM('Control Sample Data'!L$3:L$98)&gt;10,IF(AND(ISNUMBER('Control Sample Data'!L1349),'Control Sample Data'!L1349&lt;$B$1,'Control Sample Data'!L1349&gt;0),'Control Sample Data'!L1349,$B$1),"")</f>
        <v/>
      </c>
      <c r="Y1350" s="17" t="str">
        <f>IF(SUM('Control Sample Data'!M$3:M$98)&gt;10,IF(AND(ISNUMBER('Control Sample Data'!M1349),'Control Sample Data'!M1349&lt;$B$1,'Control Sample Data'!M1349&gt;0),'Control Sample Data'!M1349,$B$1),"")</f>
        <v/>
      </c>
      <c r="AT1350" s="36" t="str">
        <f t="shared" si="917"/>
        <v/>
      </c>
      <c r="AU1350" s="36" t="str">
        <f t="shared" si="918"/>
        <v/>
      </c>
      <c r="AV1350" s="36" t="str">
        <f t="shared" si="919"/>
        <v/>
      </c>
      <c r="AW1350" s="36" t="str">
        <f t="shared" si="920"/>
        <v/>
      </c>
      <c r="AX1350" s="36" t="str">
        <f t="shared" si="921"/>
        <v/>
      </c>
      <c r="AY1350" s="36" t="str">
        <f t="shared" si="922"/>
        <v/>
      </c>
      <c r="AZ1350" s="36" t="str">
        <f t="shared" si="923"/>
        <v/>
      </c>
      <c r="BA1350" s="36" t="str">
        <f t="shared" si="924"/>
        <v/>
      </c>
      <c r="BB1350" s="36" t="str">
        <f t="shared" si="925"/>
        <v/>
      </c>
      <c r="BC1350" s="36" t="str">
        <f t="shared" si="926"/>
        <v/>
      </c>
      <c r="BD1350" s="36" t="str">
        <f t="shared" si="927"/>
        <v/>
      </c>
      <c r="BE1350" s="36" t="str">
        <f t="shared" si="928"/>
        <v/>
      </c>
      <c r="BF1350" s="36" t="str">
        <f t="shared" si="929"/>
        <v/>
      </c>
      <c r="BG1350" s="36" t="str">
        <f t="shared" si="930"/>
        <v/>
      </c>
      <c r="BH1350" s="36" t="str">
        <f t="shared" si="931"/>
        <v/>
      </c>
      <c r="BI1350" s="36" t="str">
        <f t="shared" si="932"/>
        <v/>
      </c>
      <c r="BJ1350" s="36" t="str">
        <f t="shared" si="933"/>
        <v/>
      </c>
      <c r="BK1350" s="36" t="str">
        <f t="shared" si="934"/>
        <v/>
      </c>
      <c r="BL1350" s="36" t="str">
        <f t="shared" si="935"/>
        <v/>
      </c>
      <c r="BM1350" s="36" t="str">
        <f t="shared" si="936"/>
        <v/>
      </c>
      <c r="BN1350" s="38" t="e">
        <f t="shared" si="895"/>
        <v>#DIV/0!</v>
      </c>
      <c r="BO1350" s="38" t="e">
        <f t="shared" si="896"/>
        <v>#DIV/0!</v>
      </c>
      <c r="BP1350" s="39" t="str">
        <f t="shared" si="897"/>
        <v/>
      </c>
      <c r="BQ1350" s="39" t="str">
        <f t="shared" si="898"/>
        <v/>
      </c>
      <c r="BR1350" s="39" t="str">
        <f t="shared" si="899"/>
        <v/>
      </c>
      <c r="BS1350" s="39" t="str">
        <f t="shared" si="900"/>
        <v/>
      </c>
      <c r="BT1350" s="39" t="str">
        <f t="shared" si="901"/>
        <v/>
      </c>
      <c r="BU1350" s="39" t="str">
        <f t="shared" si="902"/>
        <v/>
      </c>
      <c r="BV1350" s="39" t="str">
        <f t="shared" si="903"/>
        <v/>
      </c>
      <c r="BW1350" s="39" t="str">
        <f t="shared" si="904"/>
        <v/>
      </c>
      <c r="BX1350" s="39" t="str">
        <f t="shared" si="905"/>
        <v/>
      </c>
      <c r="BY1350" s="39" t="str">
        <f t="shared" si="906"/>
        <v/>
      </c>
      <c r="BZ1350" s="39" t="str">
        <f t="shared" si="907"/>
        <v/>
      </c>
      <c r="CA1350" s="39" t="str">
        <f t="shared" si="908"/>
        <v/>
      </c>
      <c r="CB1350" s="39" t="str">
        <f t="shared" si="909"/>
        <v/>
      </c>
      <c r="CC1350" s="39" t="str">
        <f t="shared" si="910"/>
        <v/>
      </c>
      <c r="CD1350" s="39" t="str">
        <f t="shared" si="911"/>
        <v/>
      </c>
      <c r="CE1350" s="39" t="str">
        <f t="shared" si="912"/>
        <v/>
      </c>
      <c r="CF1350" s="39" t="str">
        <f t="shared" si="913"/>
        <v/>
      </c>
      <c r="CG1350" s="39" t="str">
        <f t="shared" si="914"/>
        <v/>
      </c>
      <c r="CH1350" s="39" t="str">
        <f t="shared" si="915"/>
        <v/>
      </c>
      <c r="CI1350" s="39" t="str">
        <f t="shared" si="916"/>
        <v/>
      </c>
    </row>
    <row r="1351" spans="1:87">
      <c r="A1351" s="18"/>
      <c r="B1351" s="15" t="str">
        <f>'Gene Table'!E1350</f>
        <v>hsa-miR-4503</v>
      </c>
      <c r="C1351" s="15" t="str">
        <f>'Gene Table'!B1350</f>
        <v>I04</v>
      </c>
      <c r="D1351" s="16" t="str">
        <f>IF(SUM('Test Sample Data'!D$3:D$98)&gt;10,IF(AND(ISNUMBER('Test Sample Data'!D1350),'Test Sample Data'!D1350&lt;$B$1,'Test Sample Data'!D1350&gt;0),'Test Sample Data'!D1350,$B$1),"")</f>
        <v/>
      </c>
      <c r="E1351" s="17" t="str">
        <f>IF(SUM('Test Sample Data'!E$3:E$98)&gt;10,IF(AND(ISNUMBER('Test Sample Data'!E1350),'Test Sample Data'!E1350&lt;$B$1,'Test Sample Data'!E1350&gt;0),'Test Sample Data'!E1350,$B$1),"")</f>
        <v/>
      </c>
      <c r="F1351" s="17" t="str">
        <f>IF(SUM('Test Sample Data'!F$3:F$98)&gt;10,IF(AND(ISNUMBER('Test Sample Data'!F1350),'Test Sample Data'!F1350&lt;$B$1,'Test Sample Data'!F1350&gt;0),'Test Sample Data'!F1350,$B$1),"")</f>
        <v/>
      </c>
      <c r="G1351" s="17" t="str">
        <f>IF(SUM('Test Sample Data'!G$3:G$98)&gt;10,IF(AND(ISNUMBER('Test Sample Data'!G1350),'Test Sample Data'!G1350&lt;$B$1,'Test Sample Data'!G1350&gt;0),'Test Sample Data'!G1350,$B$1),"")</f>
        <v/>
      </c>
      <c r="H1351" s="17" t="str">
        <f>IF(SUM('Test Sample Data'!H$3:H$98)&gt;10,IF(AND(ISNUMBER('Test Sample Data'!H1350),'Test Sample Data'!H1350&lt;$B$1,'Test Sample Data'!H1350&gt;0),'Test Sample Data'!H1350,$B$1),"")</f>
        <v/>
      </c>
      <c r="I1351" s="17" t="str">
        <f>IF(SUM('Test Sample Data'!I$3:I$98)&gt;10,IF(AND(ISNUMBER('Test Sample Data'!I1350),'Test Sample Data'!I1350&lt;$B$1,'Test Sample Data'!I1350&gt;0),'Test Sample Data'!I1350,$B$1),"")</f>
        <v/>
      </c>
      <c r="J1351" s="17" t="str">
        <f>IF(SUM('Test Sample Data'!J$3:J$98)&gt;10,IF(AND(ISNUMBER('Test Sample Data'!J1350),'Test Sample Data'!J1350&lt;$B$1,'Test Sample Data'!J1350&gt;0),'Test Sample Data'!J1350,$B$1),"")</f>
        <v/>
      </c>
      <c r="K1351" s="17" t="str">
        <f>IF(SUM('Test Sample Data'!K$3:K$98)&gt;10,IF(AND(ISNUMBER('Test Sample Data'!K1350),'Test Sample Data'!K1350&lt;$B$1,'Test Sample Data'!K1350&gt;0),'Test Sample Data'!K1350,$B$1),"")</f>
        <v/>
      </c>
      <c r="L1351" s="17" t="str">
        <f>IF(SUM('Test Sample Data'!L$3:L$98)&gt;10,IF(AND(ISNUMBER('Test Sample Data'!L1350),'Test Sample Data'!L1350&lt;$B$1,'Test Sample Data'!L1350&gt;0),'Test Sample Data'!L1350,$B$1),"")</f>
        <v/>
      </c>
      <c r="M1351" s="17" t="str">
        <f>IF(SUM('Test Sample Data'!M$3:M$98)&gt;10,IF(AND(ISNUMBER('Test Sample Data'!M1350),'Test Sample Data'!M1350&lt;$B$1,'Test Sample Data'!M1350&gt;0),'Test Sample Data'!M1350,$B$1),"")</f>
        <v/>
      </c>
      <c r="N1351" s="17" t="str">
        <f>'Gene Table'!E1350</f>
        <v>hsa-miR-4503</v>
      </c>
      <c r="O1351" s="17" t="str">
        <f>'Gene Table'!B1350</f>
        <v>I04</v>
      </c>
      <c r="P1351" s="17" t="str">
        <f>IF(SUM('Control Sample Data'!D$3:D$98)&gt;10,IF(AND(ISNUMBER('Control Sample Data'!D1350),'Control Sample Data'!D1350&lt;$B$1,'Control Sample Data'!D1350&gt;0),'Control Sample Data'!D1350,$B$1),"")</f>
        <v/>
      </c>
      <c r="Q1351" s="17" t="str">
        <f>IF(SUM('Control Sample Data'!E$3:E$98)&gt;10,IF(AND(ISNUMBER('Control Sample Data'!E1350),'Control Sample Data'!E1350&lt;$B$1,'Control Sample Data'!E1350&gt;0),'Control Sample Data'!E1350,$B$1),"")</f>
        <v/>
      </c>
      <c r="R1351" s="17" t="str">
        <f>IF(SUM('Control Sample Data'!F$3:F$98)&gt;10,IF(AND(ISNUMBER('Control Sample Data'!F1350),'Control Sample Data'!F1350&lt;$B$1,'Control Sample Data'!F1350&gt;0),'Control Sample Data'!F1350,$B$1),"")</f>
        <v/>
      </c>
      <c r="S1351" s="17" t="str">
        <f>IF(SUM('Control Sample Data'!G$3:G$98)&gt;10,IF(AND(ISNUMBER('Control Sample Data'!G1350),'Control Sample Data'!G1350&lt;$B$1,'Control Sample Data'!G1350&gt;0),'Control Sample Data'!G1350,$B$1),"")</f>
        <v/>
      </c>
      <c r="T1351" s="17" t="str">
        <f>IF(SUM('Control Sample Data'!H$3:H$98)&gt;10,IF(AND(ISNUMBER('Control Sample Data'!H1350),'Control Sample Data'!H1350&lt;$B$1,'Control Sample Data'!H1350&gt;0),'Control Sample Data'!H1350,$B$1),"")</f>
        <v/>
      </c>
      <c r="U1351" s="17" t="str">
        <f>IF(SUM('Control Sample Data'!I$3:I$98)&gt;10,IF(AND(ISNUMBER('Control Sample Data'!I1350),'Control Sample Data'!I1350&lt;$B$1,'Control Sample Data'!I1350&gt;0),'Control Sample Data'!I1350,$B$1),"")</f>
        <v/>
      </c>
      <c r="V1351" s="17" t="str">
        <f>IF(SUM('Control Sample Data'!J$3:J$98)&gt;10,IF(AND(ISNUMBER('Control Sample Data'!J1350),'Control Sample Data'!J1350&lt;$B$1,'Control Sample Data'!J1350&gt;0),'Control Sample Data'!J1350,$B$1),"")</f>
        <v/>
      </c>
      <c r="W1351" s="17" t="str">
        <f>IF(SUM('Control Sample Data'!K$3:K$98)&gt;10,IF(AND(ISNUMBER('Control Sample Data'!K1350),'Control Sample Data'!K1350&lt;$B$1,'Control Sample Data'!K1350&gt;0),'Control Sample Data'!K1350,$B$1),"")</f>
        <v/>
      </c>
      <c r="X1351" s="17" t="str">
        <f>IF(SUM('Control Sample Data'!L$3:L$98)&gt;10,IF(AND(ISNUMBER('Control Sample Data'!L1350),'Control Sample Data'!L1350&lt;$B$1,'Control Sample Data'!L1350&gt;0),'Control Sample Data'!L1350,$B$1),"")</f>
        <v/>
      </c>
      <c r="Y1351" s="17" t="str">
        <f>IF(SUM('Control Sample Data'!M$3:M$98)&gt;10,IF(AND(ISNUMBER('Control Sample Data'!M1350),'Control Sample Data'!M1350&lt;$B$1,'Control Sample Data'!M1350&gt;0),'Control Sample Data'!M1350,$B$1),"")</f>
        <v/>
      </c>
      <c r="AT1351" s="36" t="str">
        <f t="shared" si="917"/>
        <v/>
      </c>
      <c r="AU1351" s="36" t="str">
        <f t="shared" si="918"/>
        <v/>
      </c>
      <c r="AV1351" s="36" t="str">
        <f t="shared" si="919"/>
        <v/>
      </c>
      <c r="AW1351" s="36" t="str">
        <f t="shared" si="920"/>
        <v/>
      </c>
      <c r="AX1351" s="36" t="str">
        <f t="shared" si="921"/>
        <v/>
      </c>
      <c r="AY1351" s="36" t="str">
        <f t="shared" si="922"/>
        <v/>
      </c>
      <c r="AZ1351" s="36" t="str">
        <f t="shared" si="923"/>
        <v/>
      </c>
      <c r="BA1351" s="36" t="str">
        <f t="shared" si="924"/>
        <v/>
      </c>
      <c r="BB1351" s="36" t="str">
        <f t="shared" si="925"/>
        <v/>
      </c>
      <c r="BC1351" s="36" t="str">
        <f t="shared" si="926"/>
        <v/>
      </c>
      <c r="BD1351" s="36" t="str">
        <f t="shared" si="927"/>
        <v/>
      </c>
      <c r="BE1351" s="36" t="str">
        <f t="shared" si="928"/>
        <v/>
      </c>
      <c r="BF1351" s="36" t="str">
        <f t="shared" si="929"/>
        <v/>
      </c>
      <c r="BG1351" s="36" t="str">
        <f t="shared" si="930"/>
        <v/>
      </c>
      <c r="BH1351" s="36" t="str">
        <f t="shared" si="931"/>
        <v/>
      </c>
      <c r="BI1351" s="36" t="str">
        <f t="shared" si="932"/>
        <v/>
      </c>
      <c r="BJ1351" s="36" t="str">
        <f t="shared" si="933"/>
        <v/>
      </c>
      <c r="BK1351" s="36" t="str">
        <f t="shared" si="934"/>
        <v/>
      </c>
      <c r="BL1351" s="36" t="str">
        <f t="shared" si="935"/>
        <v/>
      </c>
      <c r="BM1351" s="36" t="str">
        <f t="shared" si="936"/>
        <v/>
      </c>
      <c r="BN1351" s="38" t="e">
        <f t="shared" si="895"/>
        <v>#DIV/0!</v>
      </c>
      <c r="BO1351" s="38" t="e">
        <f t="shared" si="896"/>
        <v>#DIV/0!</v>
      </c>
      <c r="BP1351" s="39" t="str">
        <f t="shared" si="897"/>
        <v/>
      </c>
      <c r="BQ1351" s="39" t="str">
        <f t="shared" si="898"/>
        <v/>
      </c>
      <c r="BR1351" s="39" t="str">
        <f t="shared" si="899"/>
        <v/>
      </c>
      <c r="BS1351" s="39" t="str">
        <f t="shared" si="900"/>
        <v/>
      </c>
      <c r="BT1351" s="39" t="str">
        <f t="shared" si="901"/>
        <v/>
      </c>
      <c r="BU1351" s="39" t="str">
        <f t="shared" si="902"/>
        <v/>
      </c>
      <c r="BV1351" s="39" t="str">
        <f t="shared" si="903"/>
        <v/>
      </c>
      <c r="BW1351" s="39" t="str">
        <f t="shared" si="904"/>
        <v/>
      </c>
      <c r="BX1351" s="39" t="str">
        <f t="shared" si="905"/>
        <v/>
      </c>
      <c r="BY1351" s="39" t="str">
        <f t="shared" si="906"/>
        <v/>
      </c>
      <c r="BZ1351" s="39" t="str">
        <f t="shared" si="907"/>
        <v/>
      </c>
      <c r="CA1351" s="39" t="str">
        <f t="shared" si="908"/>
        <v/>
      </c>
      <c r="CB1351" s="39" t="str">
        <f t="shared" si="909"/>
        <v/>
      </c>
      <c r="CC1351" s="39" t="str">
        <f t="shared" si="910"/>
        <v/>
      </c>
      <c r="CD1351" s="39" t="str">
        <f t="shared" si="911"/>
        <v/>
      </c>
      <c r="CE1351" s="39" t="str">
        <f t="shared" si="912"/>
        <v/>
      </c>
      <c r="CF1351" s="39" t="str">
        <f t="shared" si="913"/>
        <v/>
      </c>
      <c r="CG1351" s="39" t="str">
        <f t="shared" si="914"/>
        <v/>
      </c>
      <c r="CH1351" s="39" t="str">
        <f t="shared" si="915"/>
        <v/>
      </c>
      <c r="CI1351" s="39" t="str">
        <f t="shared" si="916"/>
        <v/>
      </c>
    </row>
    <row r="1352" spans="1:87">
      <c r="A1352" s="18"/>
      <c r="B1352" s="15" t="str">
        <f>'Gene Table'!E1351</f>
        <v>hsa-miR-4422</v>
      </c>
      <c r="C1352" s="15" t="str">
        <f>'Gene Table'!B1351</f>
        <v>I05</v>
      </c>
      <c r="D1352" s="16" t="str">
        <f>IF(SUM('Test Sample Data'!D$3:D$98)&gt;10,IF(AND(ISNUMBER('Test Sample Data'!D1351),'Test Sample Data'!D1351&lt;$B$1,'Test Sample Data'!D1351&gt;0),'Test Sample Data'!D1351,$B$1),"")</f>
        <v/>
      </c>
      <c r="E1352" s="17" t="str">
        <f>IF(SUM('Test Sample Data'!E$3:E$98)&gt;10,IF(AND(ISNUMBER('Test Sample Data'!E1351),'Test Sample Data'!E1351&lt;$B$1,'Test Sample Data'!E1351&gt;0),'Test Sample Data'!E1351,$B$1),"")</f>
        <v/>
      </c>
      <c r="F1352" s="17" t="str">
        <f>IF(SUM('Test Sample Data'!F$3:F$98)&gt;10,IF(AND(ISNUMBER('Test Sample Data'!F1351),'Test Sample Data'!F1351&lt;$B$1,'Test Sample Data'!F1351&gt;0),'Test Sample Data'!F1351,$B$1),"")</f>
        <v/>
      </c>
      <c r="G1352" s="17" t="str">
        <f>IF(SUM('Test Sample Data'!G$3:G$98)&gt;10,IF(AND(ISNUMBER('Test Sample Data'!G1351),'Test Sample Data'!G1351&lt;$B$1,'Test Sample Data'!G1351&gt;0),'Test Sample Data'!G1351,$B$1),"")</f>
        <v/>
      </c>
      <c r="H1352" s="17" t="str">
        <f>IF(SUM('Test Sample Data'!H$3:H$98)&gt;10,IF(AND(ISNUMBER('Test Sample Data'!H1351),'Test Sample Data'!H1351&lt;$B$1,'Test Sample Data'!H1351&gt;0),'Test Sample Data'!H1351,$B$1),"")</f>
        <v/>
      </c>
      <c r="I1352" s="17" t="str">
        <f>IF(SUM('Test Sample Data'!I$3:I$98)&gt;10,IF(AND(ISNUMBER('Test Sample Data'!I1351),'Test Sample Data'!I1351&lt;$B$1,'Test Sample Data'!I1351&gt;0),'Test Sample Data'!I1351,$B$1),"")</f>
        <v/>
      </c>
      <c r="J1352" s="17" t="str">
        <f>IF(SUM('Test Sample Data'!J$3:J$98)&gt;10,IF(AND(ISNUMBER('Test Sample Data'!J1351),'Test Sample Data'!J1351&lt;$B$1,'Test Sample Data'!J1351&gt;0),'Test Sample Data'!J1351,$B$1),"")</f>
        <v/>
      </c>
      <c r="K1352" s="17" t="str">
        <f>IF(SUM('Test Sample Data'!K$3:K$98)&gt;10,IF(AND(ISNUMBER('Test Sample Data'!K1351),'Test Sample Data'!K1351&lt;$B$1,'Test Sample Data'!K1351&gt;0),'Test Sample Data'!K1351,$B$1),"")</f>
        <v/>
      </c>
      <c r="L1352" s="17" t="str">
        <f>IF(SUM('Test Sample Data'!L$3:L$98)&gt;10,IF(AND(ISNUMBER('Test Sample Data'!L1351),'Test Sample Data'!L1351&lt;$B$1,'Test Sample Data'!L1351&gt;0),'Test Sample Data'!L1351,$B$1),"")</f>
        <v/>
      </c>
      <c r="M1352" s="17" t="str">
        <f>IF(SUM('Test Sample Data'!M$3:M$98)&gt;10,IF(AND(ISNUMBER('Test Sample Data'!M1351),'Test Sample Data'!M1351&lt;$B$1,'Test Sample Data'!M1351&gt;0),'Test Sample Data'!M1351,$B$1),"")</f>
        <v/>
      </c>
      <c r="N1352" s="17" t="str">
        <f>'Gene Table'!E1351</f>
        <v>hsa-miR-4422</v>
      </c>
      <c r="O1352" s="17" t="str">
        <f>'Gene Table'!B1351</f>
        <v>I05</v>
      </c>
      <c r="P1352" s="17" t="str">
        <f>IF(SUM('Control Sample Data'!D$3:D$98)&gt;10,IF(AND(ISNUMBER('Control Sample Data'!D1351),'Control Sample Data'!D1351&lt;$B$1,'Control Sample Data'!D1351&gt;0),'Control Sample Data'!D1351,$B$1),"")</f>
        <v/>
      </c>
      <c r="Q1352" s="17" t="str">
        <f>IF(SUM('Control Sample Data'!E$3:E$98)&gt;10,IF(AND(ISNUMBER('Control Sample Data'!E1351),'Control Sample Data'!E1351&lt;$B$1,'Control Sample Data'!E1351&gt;0),'Control Sample Data'!E1351,$B$1),"")</f>
        <v/>
      </c>
      <c r="R1352" s="17" t="str">
        <f>IF(SUM('Control Sample Data'!F$3:F$98)&gt;10,IF(AND(ISNUMBER('Control Sample Data'!F1351),'Control Sample Data'!F1351&lt;$B$1,'Control Sample Data'!F1351&gt;0),'Control Sample Data'!F1351,$B$1),"")</f>
        <v/>
      </c>
      <c r="S1352" s="17" t="str">
        <f>IF(SUM('Control Sample Data'!G$3:G$98)&gt;10,IF(AND(ISNUMBER('Control Sample Data'!G1351),'Control Sample Data'!G1351&lt;$B$1,'Control Sample Data'!G1351&gt;0),'Control Sample Data'!G1351,$B$1),"")</f>
        <v/>
      </c>
      <c r="T1352" s="17" t="str">
        <f>IF(SUM('Control Sample Data'!H$3:H$98)&gt;10,IF(AND(ISNUMBER('Control Sample Data'!H1351),'Control Sample Data'!H1351&lt;$B$1,'Control Sample Data'!H1351&gt;0),'Control Sample Data'!H1351,$B$1),"")</f>
        <v/>
      </c>
      <c r="U1352" s="17" t="str">
        <f>IF(SUM('Control Sample Data'!I$3:I$98)&gt;10,IF(AND(ISNUMBER('Control Sample Data'!I1351),'Control Sample Data'!I1351&lt;$B$1,'Control Sample Data'!I1351&gt;0),'Control Sample Data'!I1351,$B$1),"")</f>
        <v/>
      </c>
      <c r="V1352" s="17" t="str">
        <f>IF(SUM('Control Sample Data'!J$3:J$98)&gt;10,IF(AND(ISNUMBER('Control Sample Data'!J1351),'Control Sample Data'!J1351&lt;$B$1,'Control Sample Data'!J1351&gt;0),'Control Sample Data'!J1351,$B$1),"")</f>
        <v/>
      </c>
      <c r="W1352" s="17" t="str">
        <f>IF(SUM('Control Sample Data'!K$3:K$98)&gt;10,IF(AND(ISNUMBER('Control Sample Data'!K1351),'Control Sample Data'!K1351&lt;$B$1,'Control Sample Data'!K1351&gt;0),'Control Sample Data'!K1351,$B$1),"")</f>
        <v/>
      </c>
      <c r="X1352" s="17" t="str">
        <f>IF(SUM('Control Sample Data'!L$3:L$98)&gt;10,IF(AND(ISNUMBER('Control Sample Data'!L1351),'Control Sample Data'!L1351&lt;$B$1,'Control Sample Data'!L1351&gt;0),'Control Sample Data'!L1351,$B$1),"")</f>
        <v/>
      </c>
      <c r="Y1352" s="17" t="str">
        <f>IF(SUM('Control Sample Data'!M$3:M$98)&gt;10,IF(AND(ISNUMBER('Control Sample Data'!M1351),'Control Sample Data'!M1351&lt;$B$1,'Control Sample Data'!M1351&gt;0),'Control Sample Data'!M1351,$B$1),"")</f>
        <v/>
      </c>
      <c r="AT1352" s="36" t="str">
        <f t="shared" si="917"/>
        <v/>
      </c>
      <c r="AU1352" s="36" t="str">
        <f t="shared" si="918"/>
        <v/>
      </c>
      <c r="AV1352" s="36" t="str">
        <f t="shared" si="919"/>
        <v/>
      </c>
      <c r="AW1352" s="36" t="str">
        <f t="shared" si="920"/>
        <v/>
      </c>
      <c r="AX1352" s="36" t="str">
        <f t="shared" si="921"/>
        <v/>
      </c>
      <c r="AY1352" s="36" t="str">
        <f t="shared" si="922"/>
        <v/>
      </c>
      <c r="AZ1352" s="36" t="str">
        <f t="shared" si="923"/>
        <v/>
      </c>
      <c r="BA1352" s="36" t="str">
        <f t="shared" si="924"/>
        <v/>
      </c>
      <c r="BB1352" s="36" t="str">
        <f t="shared" si="925"/>
        <v/>
      </c>
      <c r="BC1352" s="36" t="str">
        <f t="shared" si="926"/>
        <v/>
      </c>
      <c r="BD1352" s="36" t="str">
        <f t="shared" si="927"/>
        <v/>
      </c>
      <c r="BE1352" s="36" t="str">
        <f t="shared" si="928"/>
        <v/>
      </c>
      <c r="BF1352" s="36" t="str">
        <f t="shared" si="929"/>
        <v/>
      </c>
      <c r="BG1352" s="36" t="str">
        <f t="shared" si="930"/>
        <v/>
      </c>
      <c r="BH1352" s="36" t="str">
        <f t="shared" si="931"/>
        <v/>
      </c>
      <c r="BI1352" s="36" t="str">
        <f t="shared" si="932"/>
        <v/>
      </c>
      <c r="BJ1352" s="36" t="str">
        <f t="shared" si="933"/>
        <v/>
      </c>
      <c r="BK1352" s="36" t="str">
        <f t="shared" si="934"/>
        <v/>
      </c>
      <c r="BL1352" s="36" t="str">
        <f t="shared" si="935"/>
        <v/>
      </c>
      <c r="BM1352" s="36" t="str">
        <f t="shared" si="936"/>
        <v/>
      </c>
      <c r="BN1352" s="38" t="e">
        <f t="shared" si="895"/>
        <v>#DIV/0!</v>
      </c>
      <c r="BO1352" s="38" t="e">
        <f t="shared" si="896"/>
        <v>#DIV/0!</v>
      </c>
      <c r="BP1352" s="39" t="str">
        <f t="shared" si="897"/>
        <v/>
      </c>
      <c r="BQ1352" s="39" t="str">
        <f t="shared" si="898"/>
        <v/>
      </c>
      <c r="BR1352" s="39" t="str">
        <f t="shared" si="899"/>
        <v/>
      </c>
      <c r="BS1352" s="39" t="str">
        <f t="shared" si="900"/>
        <v/>
      </c>
      <c r="BT1352" s="39" t="str">
        <f t="shared" si="901"/>
        <v/>
      </c>
      <c r="BU1352" s="39" t="str">
        <f t="shared" si="902"/>
        <v/>
      </c>
      <c r="BV1352" s="39" t="str">
        <f t="shared" si="903"/>
        <v/>
      </c>
      <c r="BW1352" s="39" t="str">
        <f t="shared" si="904"/>
        <v/>
      </c>
      <c r="BX1352" s="39" t="str">
        <f t="shared" si="905"/>
        <v/>
      </c>
      <c r="BY1352" s="39" t="str">
        <f t="shared" si="906"/>
        <v/>
      </c>
      <c r="BZ1352" s="39" t="str">
        <f t="shared" si="907"/>
        <v/>
      </c>
      <c r="CA1352" s="39" t="str">
        <f t="shared" si="908"/>
        <v/>
      </c>
      <c r="CB1352" s="39" t="str">
        <f t="shared" si="909"/>
        <v/>
      </c>
      <c r="CC1352" s="39" t="str">
        <f t="shared" si="910"/>
        <v/>
      </c>
      <c r="CD1352" s="39" t="str">
        <f t="shared" si="911"/>
        <v/>
      </c>
      <c r="CE1352" s="39" t="str">
        <f t="shared" si="912"/>
        <v/>
      </c>
      <c r="CF1352" s="39" t="str">
        <f t="shared" si="913"/>
        <v/>
      </c>
      <c r="CG1352" s="39" t="str">
        <f t="shared" si="914"/>
        <v/>
      </c>
      <c r="CH1352" s="39" t="str">
        <f t="shared" si="915"/>
        <v/>
      </c>
      <c r="CI1352" s="39" t="str">
        <f t="shared" si="916"/>
        <v/>
      </c>
    </row>
    <row r="1353" spans="1:87">
      <c r="A1353" s="18"/>
      <c r="B1353" s="15" t="str">
        <f>'Gene Table'!E1352</f>
        <v>hsa-miR-4504</v>
      </c>
      <c r="C1353" s="15" t="str">
        <f>'Gene Table'!B1352</f>
        <v>I06</v>
      </c>
      <c r="D1353" s="16" t="str">
        <f>IF(SUM('Test Sample Data'!D$3:D$98)&gt;10,IF(AND(ISNUMBER('Test Sample Data'!D1352),'Test Sample Data'!D1352&lt;$B$1,'Test Sample Data'!D1352&gt;0),'Test Sample Data'!D1352,$B$1),"")</f>
        <v/>
      </c>
      <c r="E1353" s="17" t="str">
        <f>IF(SUM('Test Sample Data'!E$3:E$98)&gt;10,IF(AND(ISNUMBER('Test Sample Data'!E1352),'Test Sample Data'!E1352&lt;$B$1,'Test Sample Data'!E1352&gt;0),'Test Sample Data'!E1352,$B$1),"")</f>
        <v/>
      </c>
      <c r="F1353" s="17" t="str">
        <f>IF(SUM('Test Sample Data'!F$3:F$98)&gt;10,IF(AND(ISNUMBER('Test Sample Data'!F1352),'Test Sample Data'!F1352&lt;$B$1,'Test Sample Data'!F1352&gt;0),'Test Sample Data'!F1352,$B$1),"")</f>
        <v/>
      </c>
      <c r="G1353" s="17" t="str">
        <f>IF(SUM('Test Sample Data'!G$3:G$98)&gt;10,IF(AND(ISNUMBER('Test Sample Data'!G1352),'Test Sample Data'!G1352&lt;$B$1,'Test Sample Data'!G1352&gt;0),'Test Sample Data'!G1352,$B$1),"")</f>
        <v/>
      </c>
      <c r="H1353" s="17" t="str">
        <f>IF(SUM('Test Sample Data'!H$3:H$98)&gt;10,IF(AND(ISNUMBER('Test Sample Data'!H1352),'Test Sample Data'!H1352&lt;$B$1,'Test Sample Data'!H1352&gt;0),'Test Sample Data'!H1352,$B$1),"")</f>
        <v/>
      </c>
      <c r="I1353" s="17" t="str">
        <f>IF(SUM('Test Sample Data'!I$3:I$98)&gt;10,IF(AND(ISNUMBER('Test Sample Data'!I1352),'Test Sample Data'!I1352&lt;$B$1,'Test Sample Data'!I1352&gt;0),'Test Sample Data'!I1352,$B$1),"")</f>
        <v/>
      </c>
      <c r="J1353" s="17" t="str">
        <f>IF(SUM('Test Sample Data'!J$3:J$98)&gt;10,IF(AND(ISNUMBER('Test Sample Data'!J1352),'Test Sample Data'!J1352&lt;$B$1,'Test Sample Data'!J1352&gt;0),'Test Sample Data'!J1352,$B$1),"")</f>
        <v/>
      </c>
      <c r="K1353" s="17" t="str">
        <f>IF(SUM('Test Sample Data'!K$3:K$98)&gt;10,IF(AND(ISNUMBER('Test Sample Data'!K1352),'Test Sample Data'!K1352&lt;$B$1,'Test Sample Data'!K1352&gt;0),'Test Sample Data'!K1352,$B$1),"")</f>
        <v/>
      </c>
      <c r="L1353" s="17" t="str">
        <f>IF(SUM('Test Sample Data'!L$3:L$98)&gt;10,IF(AND(ISNUMBER('Test Sample Data'!L1352),'Test Sample Data'!L1352&lt;$B$1,'Test Sample Data'!L1352&gt;0),'Test Sample Data'!L1352,$B$1),"")</f>
        <v/>
      </c>
      <c r="M1353" s="17" t="str">
        <f>IF(SUM('Test Sample Data'!M$3:M$98)&gt;10,IF(AND(ISNUMBER('Test Sample Data'!M1352),'Test Sample Data'!M1352&lt;$B$1,'Test Sample Data'!M1352&gt;0),'Test Sample Data'!M1352,$B$1),"")</f>
        <v/>
      </c>
      <c r="N1353" s="17" t="str">
        <f>'Gene Table'!E1352</f>
        <v>hsa-miR-4504</v>
      </c>
      <c r="O1353" s="17" t="str">
        <f>'Gene Table'!B1352</f>
        <v>I06</v>
      </c>
      <c r="P1353" s="17" t="str">
        <f>IF(SUM('Control Sample Data'!D$3:D$98)&gt;10,IF(AND(ISNUMBER('Control Sample Data'!D1352),'Control Sample Data'!D1352&lt;$B$1,'Control Sample Data'!D1352&gt;0),'Control Sample Data'!D1352,$B$1),"")</f>
        <v/>
      </c>
      <c r="Q1353" s="17" t="str">
        <f>IF(SUM('Control Sample Data'!E$3:E$98)&gt;10,IF(AND(ISNUMBER('Control Sample Data'!E1352),'Control Sample Data'!E1352&lt;$B$1,'Control Sample Data'!E1352&gt;0),'Control Sample Data'!E1352,$B$1),"")</f>
        <v/>
      </c>
      <c r="R1353" s="17" t="str">
        <f>IF(SUM('Control Sample Data'!F$3:F$98)&gt;10,IF(AND(ISNUMBER('Control Sample Data'!F1352),'Control Sample Data'!F1352&lt;$B$1,'Control Sample Data'!F1352&gt;0),'Control Sample Data'!F1352,$B$1),"")</f>
        <v/>
      </c>
      <c r="S1353" s="17" t="str">
        <f>IF(SUM('Control Sample Data'!G$3:G$98)&gt;10,IF(AND(ISNUMBER('Control Sample Data'!G1352),'Control Sample Data'!G1352&lt;$B$1,'Control Sample Data'!G1352&gt;0),'Control Sample Data'!G1352,$B$1),"")</f>
        <v/>
      </c>
      <c r="T1353" s="17" t="str">
        <f>IF(SUM('Control Sample Data'!H$3:H$98)&gt;10,IF(AND(ISNUMBER('Control Sample Data'!H1352),'Control Sample Data'!H1352&lt;$B$1,'Control Sample Data'!H1352&gt;0),'Control Sample Data'!H1352,$B$1),"")</f>
        <v/>
      </c>
      <c r="U1353" s="17" t="str">
        <f>IF(SUM('Control Sample Data'!I$3:I$98)&gt;10,IF(AND(ISNUMBER('Control Sample Data'!I1352),'Control Sample Data'!I1352&lt;$B$1,'Control Sample Data'!I1352&gt;0),'Control Sample Data'!I1352,$B$1),"")</f>
        <v/>
      </c>
      <c r="V1353" s="17" t="str">
        <f>IF(SUM('Control Sample Data'!J$3:J$98)&gt;10,IF(AND(ISNUMBER('Control Sample Data'!J1352),'Control Sample Data'!J1352&lt;$B$1,'Control Sample Data'!J1352&gt;0),'Control Sample Data'!J1352,$B$1),"")</f>
        <v/>
      </c>
      <c r="W1353" s="17" t="str">
        <f>IF(SUM('Control Sample Data'!K$3:K$98)&gt;10,IF(AND(ISNUMBER('Control Sample Data'!K1352),'Control Sample Data'!K1352&lt;$B$1,'Control Sample Data'!K1352&gt;0),'Control Sample Data'!K1352,$B$1),"")</f>
        <v/>
      </c>
      <c r="X1353" s="17" t="str">
        <f>IF(SUM('Control Sample Data'!L$3:L$98)&gt;10,IF(AND(ISNUMBER('Control Sample Data'!L1352),'Control Sample Data'!L1352&lt;$B$1,'Control Sample Data'!L1352&gt;0),'Control Sample Data'!L1352,$B$1),"")</f>
        <v/>
      </c>
      <c r="Y1353" s="17" t="str">
        <f>IF(SUM('Control Sample Data'!M$3:M$98)&gt;10,IF(AND(ISNUMBER('Control Sample Data'!M1352),'Control Sample Data'!M1352&lt;$B$1,'Control Sample Data'!M1352&gt;0),'Control Sample Data'!M1352,$B$1),"")</f>
        <v/>
      </c>
      <c r="AT1353" s="36" t="str">
        <f t="shared" si="917"/>
        <v/>
      </c>
      <c r="AU1353" s="36" t="str">
        <f t="shared" si="918"/>
        <v/>
      </c>
      <c r="AV1353" s="36" t="str">
        <f t="shared" si="919"/>
        <v/>
      </c>
      <c r="AW1353" s="36" t="str">
        <f t="shared" si="920"/>
        <v/>
      </c>
      <c r="AX1353" s="36" t="str">
        <f t="shared" si="921"/>
        <v/>
      </c>
      <c r="AY1353" s="36" t="str">
        <f t="shared" si="922"/>
        <v/>
      </c>
      <c r="AZ1353" s="36" t="str">
        <f t="shared" si="923"/>
        <v/>
      </c>
      <c r="BA1353" s="36" t="str">
        <f t="shared" si="924"/>
        <v/>
      </c>
      <c r="BB1353" s="36" t="str">
        <f t="shared" si="925"/>
        <v/>
      </c>
      <c r="BC1353" s="36" t="str">
        <f t="shared" si="926"/>
        <v/>
      </c>
      <c r="BD1353" s="36" t="str">
        <f t="shared" si="927"/>
        <v/>
      </c>
      <c r="BE1353" s="36" t="str">
        <f t="shared" si="928"/>
        <v/>
      </c>
      <c r="BF1353" s="36" t="str">
        <f t="shared" si="929"/>
        <v/>
      </c>
      <c r="BG1353" s="36" t="str">
        <f t="shared" si="930"/>
        <v/>
      </c>
      <c r="BH1353" s="36" t="str">
        <f t="shared" si="931"/>
        <v/>
      </c>
      <c r="BI1353" s="36" t="str">
        <f t="shared" si="932"/>
        <v/>
      </c>
      <c r="BJ1353" s="36" t="str">
        <f t="shared" si="933"/>
        <v/>
      </c>
      <c r="BK1353" s="36" t="str">
        <f t="shared" si="934"/>
        <v/>
      </c>
      <c r="BL1353" s="36" t="str">
        <f t="shared" si="935"/>
        <v/>
      </c>
      <c r="BM1353" s="36" t="str">
        <f t="shared" si="936"/>
        <v/>
      </c>
      <c r="BN1353" s="38" t="e">
        <f t="shared" si="895"/>
        <v>#DIV/0!</v>
      </c>
      <c r="BO1353" s="38" t="e">
        <f t="shared" si="896"/>
        <v>#DIV/0!</v>
      </c>
      <c r="BP1353" s="39" t="str">
        <f t="shared" si="897"/>
        <v/>
      </c>
      <c r="BQ1353" s="39" t="str">
        <f t="shared" si="898"/>
        <v/>
      </c>
      <c r="BR1353" s="39" t="str">
        <f t="shared" si="899"/>
        <v/>
      </c>
      <c r="BS1353" s="39" t="str">
        <f t="shared" si="900"/>
        <v/>
      </c>
      <c r="BT1353" s="39" t="str">
        <f t="shared" si="901"/>
        <v/>
      </c>
      <c r="BU1353" s="39" t="str">
        <f t="shared" si="902"/>
        <v/>
      </c>
      <c r="BV1353" s="39" t="str">
        <f t="shared" si="903"/>
        <v/>
      </c>
      <c r="BW1353" s="39" t="str">
        <f t="shared" si="904"/>
        <v/>
      </c>
      <c r="BX1353" s="39" t="str">
        <f t="shared" si="905"/>
        <v/>
      </c>
      <c r="BY1353" s="39" t="str">
        <f t="shared" si="906"/>
        <v/>
      </c>
      <c r="BZ1353" s="39" t="str">
        <f t="shared" si="907"/>
        <v/>
      </c>
      <c r="CA1353" s="39" t="str">
        <f t="shared" si="908"/>
        <v/>
      </c>
      <c r="CB1353" s="39" t="str">
        <f t="shared" si="909"/>
        <v/>
      </c>
      <c r="CC1353" s="39" t="str">
        <f t="shared" si="910"/>
        <v/>
      </c>
      <c r="CD1353" s="39" t="str">
        <f t="shared" si="911"/>
        <v/>
      </c>
      <c r="CE1353" s="39" t="str">
        <f t="shared" si="912"/>
        <v/>
      </c>
      <c r="CF1353" s="39" t="str">
        <f t="shared" si="913"/>
        <v/>
      </c>
      <c r="CG1353" s="39" t="str">
        <f t="shared" si="914"/>
        <v/>
      </c>
      <c r="CH1353" s="39" t="str">
        <f t="shared" si="915"/>
        <v/>
      </c>
      <c r="CI1353" s="39" t="str">
        <f t="shared" si="916"/>
        <v/>
      </c>
    </row>
    <row r="1354" spans="1:87">
      <c r="A1354" s="18"/>
      <c r="B1354" s="15" t="str">
        <f>'Gene Table'!E1353</f>
        <v>hsa-miR-4423-5p</v>
      </c>
      <c r="C1354" s="15" t="str">
        <f>'Gene Table'!B1353</f>
        <v>I07</v>
      </c>
      <c r="D1354" s="16" t="str">
        <f>IF(SUM('Test Sample Data'!D$3:D$98)&gt;10,IF(AND(ISNUMBER('Test Sample Data'!D1353),'Test Sample Data'!D1353&lt;$B$1,'Test Sample Data'!D1353&gt;0),'Test Sample Data'!D1353,$B$1),"")</f>
        <v/>
      </c>
      <c r="E1354" s="17" t="str">
        <f>IF(SUM('Test Sample Data'!E$3:E$98)&gt;10,IF(AND(ISNUMBER('Test Sample Data'!E1353),'Test Sample Data'!E1353&lt;$B$1,'Test Sample Data'!E1353&gt;0),'Test Sample Data'!E1353,$B$1),"")</f>
        <v/>
      </c>
      <c r="F1354" s="17" t="str">
        <f>IF(SUM('Test Sample Data'!F$3:F$98)&gt;10,IF(AND(ISNUMBER('Test Sample Data'!F1353),'Test Sample Data'!F1353&lt;$B$1,'Test Sample Data'!F1353&gt;0),'Test Sample Data'!F1353,$B$1),"")</f>
        <v/>
      </c>
      <c r="G1354" s="17" t="str">
        <f>IF(SUM('Test Sample Data'!G$3:G$98)&gt;10,IF(AND(ISNUMBER('Test Sample Data'!G1353),'Test Sample Data'!G1353&lt;$B$1,'Test Sample Data'!G1353&gt;0),'Test Sample Data'!G1353,$B$1),"")</f>
        <v/>
      </c>
      <c r="H1354" s="17" t="str">
        <f>IF(SUM('Test Sample Data'!H$3:H$98)&gt;10,IF(AND(ISNUMBER('Test Sample Data'!H1353),'Test Sample Data'!H1353&lt;$B$1,'Test Sample Data'!H1353&gt;0),'Test Sample Data'!H1353,$B$1),"")</f>
        <v/>
      </c>
      <c r="I1354" s="17" t="str">
        <f>IF(SUM('Test Sample Data'!I$3:I$98)&gt;10,IF(AND(ISNUMBER('Test Sample Data'!I1353),'Test Sample Data'!I1353&lt;$B$1,'Test Sample Data'!I1353&gt;0),'Test Sample Data'!I1353,$B$1),"")</f>
        <v/>
      </c>
      <c r="J1354" s="17" t="str">
        <f>IF(SUM('Test Sample Data'!J$3:J$98)&gt;10,IF(AND(ISNUMBER('Test Sample Data'!J1353),'Test Sample Data'!J1353&lt;$B$1,'Test Sample Data'!J1353&gt;0),'Test Sample Data'!J1353,$B$1),"")</f>
        <v/>
      </c>
      <c r="K1354" s="17" t="str">
        <f>IF(SUM('Test Sample Data'!K$3:K$98)&gt;10,IF(AND(ISNUMBER('Test Sample Data'!K1353),'Test Sample Data'!K1353&lt;$B$1,'Test Sample Data'!K1353&gt;0),'Test Sample Data'!K1353,$B$1),"")</f>
        <v/>
      </c>
      <c r="L1354" s="17" t="str">
        <f>IF(SUM('Test Sample Data'!L$3:L$98)&gt;10,IF(AND(ISNUMBER('Test Sample Data'!L1353),'Test Sample Data'!L1353&lt;$B$1,'Test Sample Data'!L1353&gt;0),'Test Sample Data'!L1353,$B$1),"")</f>
        <v/>
      </c>
      <c r="M1354" s="17" t="str">
        <f>IF(SUM('Test Sample Data'!M$3:M$98)&gt;10,IF(AND(ISNUMBER('Test Sample Data'!M1353),'Test Sample Data'!M1353&lt;$B$1,'Test Sample Data'!M1353&gt;0),'Test Sample Data'!M1353,$B$1),"")</f>
        <v/>
      </c>
      <c r="N1354" s="17" t="str">
        <f>'Gene Table'!E1353</f>
        <v>hsa-miR-4423-5p</v>
      </c>
      <c r="O1354" s="17" t="str">
        <f>'Gene Table'!B1353</f>
        <v>I07</v>
      </c>
      <c r="P1354" s="17" t="str">
        <f>IF(SUM('Control Sample Data'!D$3:D$98)&gt;10,IF(AND(ISNUMBER('Control Sample Data'!D1353),'Control Sample Data'!D1353&lt;$B$1,'Control Sample Data'!D1353&gt;0),'Control Sample Data'!D1353,$B$1),"")</f>
        <v/>
      </c>
      <c r="Q1354" s="17" t="str">
        <f>IF(SUM('Control Sample Data'!E$3:E$98)&gt;10,IF(AND(ISNUMBER('Control Sample Data'!E1353),'Control Sample Data'!E1353&lt;$B$1,'Control Sample Data'!E1353&gt;0),'Control Sample Data'!E1353,$B$1),"")</f>
        <v/>
      </c>
      <c r="R1354" s="17" t="str">
        <f>IF(SUM('Control Sample Data'!F$3:F$98)&gt;10,IF(AND(ISNUMBER('Control Sample Data'!F1353),'Control Sample Data'!F1353&lt;$B$1,'Control Sample Data'!F1353&gt;0),'Control Sample Data'!F1353,$B$1),"")</f>
        <v/>
      </c>
      <c r="S1354" s="17" t="str">
        <f>IF(SUM('Control Sample Data'!G$3:G$98)&gt;10,IF(AND(ISNUMBER('Control Sample Data'!G1353),'Control Sample Data'!G1353&lt;$B$1,'Control Sample Data'!G1353&gt;0),'Control Sample Data'!G1353,$B$1),"")</f>
        <v/>
      </c>
      <c r="T1354" s="17" t="str">
        <f>IF(SUM('Control Sample Data'!H$3:H$98)&gt;10,IF(AND(ISNUMBER('Control Sample Data'!H1353),'Control Sample Data'!H1353&lt;$B$1,'Control Sample Data'!H1353&gt;0),'Control Sample Data'!H1353,$B$1),"")</f>
        <v/>
      </c>
      <c r="U1354" s="17" t="str">
        <f>IF(SUM('Control Sample Data'!I$3:I$98)&gt;10,IF(AND(ISNUMBER('Control Sample Data'!I1353),'Control Sample Data'!I1353&lt;$B$1,'Control Sample Data'!I1353&gt;0),'Control Sample Data'!I1353,$B$1),"")</f>
        <v/>
      </c>
      <c r="V1354" s="17" t="str">
        <f>IF(SUM('Control Sample Data'!J$3:J$98)&gt;10,IF(AND(ISNUMBER('Control Sample Data'!J1353),'Control Sample Data'!J1353&lt;$B$1,'Control Sample Data'!J1353&gt;0),'Control Sample Data'!J1353,$B$1),"")</f>
        <v/>
      </c>
      <c r="W1354" s="17" t="str">
        <f>IF(SUM('Control Sample Data'!K$3:K$98)&gt;10,IF(AND(ISNUMBER('Control Sample Data'!K1353),'Control Sample Data'!K1353&lt;$B$1,'Control Sample Data'!K1353&gt;0),'Control Sample Data'!K1353,$B$1),"")</f>
        <v/>
      </c>
      <c r="X1354" s="17" t="str">
        <f>IF(SUM('Control Sample Data'!L$3:L$98)&gt;10,IF(AND(ISNUMBER('Control Sample Data'!L1353),'Control Sample Data'!L1353&lt;$B$1,'Control Sample Data'!L1353&gt;0),'Control Sample Data'!L1353,$B$1),"")</f>
        <v/>
      </c>
      <c r="Y1354" s="17" t="str">
        <f>IF(SUM('Control Sample Data'!M$3:M$98)&gt;10,IF(AND(ISNUMBER('Control Sample Data'!M1353),'Control Sample Data'!M1353&lt;$B$1,'Control Sample Data'!M1353&gt;0),'Control Sample Data'!M1353,$B$1),"")</f>
        <v/>
      </c>
      <c r="AT1354" s="36" t="str">
        <f t="shared" si="917"/>
        <v/>
      </c>
      <c r="AU1354" s="36" t="str">
        <f t="shared" si="918"/>
        <v/>
      </c>
      <c r="AV1354" s="36" t="str">
        <f t="shared" si="919"/>
        <v/>
      </c>
      <c r="AW1354" s="36" t="str">
        <f t="shared" si="920"/>
        <v/>
      </c>
      <c r="AX1354" s="36" t="str">
        <f t="shared" si="921"/>
        <v/>
      </c>
      <c r="AY1354" s="36" t="str">
        <f t="shared" si="922"/>
        <v/>
      </c>
      <c r="AZ1354" s="36" t="str">
        <f t="shared" si="923"/>
        <v/>
      </c>
      <c r="BA1354" s="36" t="str">
        <f t="shared" si="924"/>
        <v/>
      </c>
      <c r="BB1354" s="36" t="str">
        <f t="shared" si="925"/>
        <v/>
      </c>
      <c r="BC1354" s="36" t="str">
        <f t="shared" si="926"/>
        <v/>
      </c>
      <c r="BD1354" s="36" t="str">
        <f t="shared" si="927"/>
        <v/>
      </c>
      <c r="BE1354" s="36" t="str">
        <f t="shared" si="928"/>
        <v/>
      </c>
      <c r="BF1354" s="36" t="str">
        <f t="shared" si="929"/>
        <v/>
      </c>
      <c r="BG1354" s="36" t="str">
        <f t="shared" si="930"/>
        <v/>
      </c>
      <c r="BH1354" s="36" t="str">
        <f t="shared" si="931"/>
        <v/>
      </c>
      <c r="BI1354" s="36" t="str">
        <f t="shared" si="932"/>
        <v/>
      </c>
      <c r="BJ1354" s="36" t="str">
        <f t="shared" si="933"/>
        <v/>
      </c>
      <c r="BK1354" s="36" t="str">
        <f t="shared" si="934"/>
        <v/>
      </c>
      <c r="BL1354" s="36" t="str">
        <f t="shared" si="935"/>
        <v/>
      </c>
      <c r="BM1354" s="36" t="str">
        <f t="shared" si="936"/>
        <v/>
      </c>
      <c r="BN1354" s="38" t="e">
        <f t="shared" si="895"/>
        <v>#DIV/0!</v>
      </c>
      <c r="BO1354" s="38" t="e">
        <f t="shared" si="896"/>
        <v>#DIV/0!</v>
      </c>
      <c r="BP1354" s="39" t="str">
        <f t="shared" si="897"/>
        <v/>
      </c>
      <c r="BQ1354" s="39" t="str">
        <f t="shared" si="898"/>
        <v/>
      </c>
      <c r="BR1354" s="39" t="str">
        <f t="shared" si="899"/>
        <v/>
      </c>
      <c r="BS1354" s="39" t="str">
        <f t="shared" si="900"/>
        <v/>
      </c>
      <c r="BT1354" s="39" t="str">
        <f t="shared" si="901"/>
        <v/>
      </c>
      <c r="BU1354" s="39" t="str">
        <f t="shared" si="902"/>
        <v/>
      </c>
      <c r="BV1354" s="39" t="str">
        <f t="shared" si="903"/>
        <v/>
      </c>
      <c r="BW1354" s="39" t="str">
        <f t="shared" si="904"/>
        <v/>
      </c>
      <c r="BX1354" s="39" t="str">
        <f t="shared" si="905"/>
        <v/>
      </c>
      <c r="BY1354" s="39" t="str">
        <f t="shared" si="906"/>
        <v/>
      </c>
      <c r="BZ1354" s="39" t="str">
        <f t="shared" si="907"/>
        <v/>
      </c>
      <c r="CA1354" s="39" t="str">
        <f t="shared" si="908"/>
        <v/>
      </c>
      <c r="CB1354" s="39" t="str">
        <f t="shared" si="909"/>
        <v/>
      </c>
      <c r="CC1354" s="39" t="str">
        <f t="shared" si="910"/>
        <v/>
      </c>
      <c r="CD1354" s="39" t="str">
        <f t="shared" si="911"/>
        <v/>
      </c>
      <c r="CE1354" s="39" t="str">
        <f t="shared" si="912"/>
        <v/>
      </c>
      <c r="CF1354" s="39" t="str">
        <f t="shared" si="913"/>
        <v/>
      </c>
      <c r="CG1354" s="39" t="str">
        <f t="shared" si="914"/>
        <v/>
      </c>
      <c r="CH1354" s="39" t="str">
        <f t="shared" si="915"/>
        <v/>
      </c>
      <c r="CI1354" s="39" t="str">
        <f t="shared" si="916"/>
        <v/>
      </c>
    </row>
    <row r="1355" spans="1:87">
      <c r="A1355" s="18"/>
      <c r="B1355" s="15" t="str">
        <f>'Gene Table'!E1354</f>
        <v>hsa-miR-4505</v>
      </c>
      <c r="C1355" s="15" t="str">
        <f>'Gene Table'!B1354</f>
        <v>I08</v>
      </c>
      <c r="D1355" s="16" t="str">
        <f>IF(SUM('Test Sample Data'!D$3:D$98)&gt;10,IF(AND(ISNUMBER('Test Sample Data'!D1354),'Test Sample Data'!D1354&lt;$B$1,'Test Sample Data'!D1354&gt;0),'Test Sample Data'!D1354,$B$1),"")</f>
        <v/>
      </c>
      <c r="E1355" s="17" t="str">
        <f>IF(SUM('Test Sample Data'!E$3:E$98)&gt;10,IF(AND(ISNUMBER('Test Sample Data'!E1354),'Test Sample Data'!E1354&lt;$B$1,'Test Sample Data'!E1354&gt;0),'Test Sample Data'!E1354,$B$1),"")</f>
        <v/>
      </c>
      <c r="F1355" s="17" t="str">
        <f>IF(SUM('Test Sample Data'!F$3:F$98)&gt;10,IF(AND(ISNUMBER('Test Sample Data'!F1354),'Test Sample Data'!F1354&lt;$B$1,'Test Sample Data'!F1354&gt;0),'Test Sample Data'!F1354,$B$1),"")</f>
        <v/>
      </c>
      <c r="G1355" s="17" t="str">
        <f>IF(SUM('Test Sample Data'!G$3:G$98)&gt;10,IF(AND(ISNUMBER('Test Sample Data'!G1354),'Test Sample Data'!G1354&lt;$B$1,'Test Sample Data'!G1354&gt;0),'Test Sample Data'!G1354,$B$1),"")</f>
        <v/>
      </c>
      <c r="H1355" s="17" t="str">
        <f>IF(SUM('Test Sample Data'!H$3:H$98)&gt;10,IF(AND(ISNUMBER('Test Sample Data'!H1354),'Test Sample Data'!H1354&lt;$B$1,'Test Sample Data'!H1354&gt;0),'Test Sample Data'!H1354,$B$1),"")</f>
        <v/>
      </c>
      <c r="I1355" s="17" t="str">
        <f>IF(SUM('Test Sample Data'!I$3:I$98)&gt;10,IF(AND(ISNUMBER('Test Sample Data'!I1354),'Test Sample Data'!I1354&lt;$B$1,'Test Sample Data'!I1354&gt;0),'Test Sample Data'!I1354,$B$1),"")</f>
        <v/>
      </c>
      <c r="J1355" s="17" t="str">
        <f>IF(SUM('Test Sample Data'!J$3:J$98)&gt;10,IF(AND(ISNUMBER('Test Sample Data'!J1354),'Test Sample Data'!J1354&lt;$B$1,'Test Sample Data'!J1354&gt;0),'Test Sample Data'!J1354,$B$1),"")</f>
        <v/>
      </c>
      <c r="K1355" s="17" t="str">
        <f>IF(SUM('Test Sample Data'!K$3:K$98)&gt;10,IF(AND(ISNUMBER('Test Sample Data'!K1354),'Test Sample Data'!K1354&lt;$B$1,'Test Sample Data'!K1354&gt;0),'Test Sample Data'!K1354,$B$1),"")</f>
        <v/>
      </c>
      <c r="L1355" s="17" t="str">
        <f>IF(SUM('Test Sample Data'!L$3:L$98)&gt;10,IF(AND(ISNUMBER('Test Sample Data'!L1354),'Test Sample Data'!L1354&lt;$B$1,'Test Sample Data'!L1354&gt;0),'Test Sample Data'!L1354,$B$1),"")</f>
        <v/>
      </c>
      <c r="M1355" s="17" t="str">
        <f>IF(SUM('Test Sample Data'!M$3:M$98)&gt;10,IF(AND(ISNUMBER('Test Sample Data'!M1354),'Test Sample Data'!M1354&lt;$B$1,'Test Sample Data'!M1354&gt;0),'Test Sample Data'!M1354,$B$1),"")</f>
        <v/>
      </c>
      <c r="N1355" s="17" t="str">
        <f>'Gene Table'!E1354</f>
        <v>hsa-miR-4505</v>
      </c>
      <c r="O1355" s="17" t="str">
        <f>'Gene Table'!B1354</f>
        <v>I08</v>
      </c>
      <c r="P1355" s="17" t="str">
        <f>IF(SUM('Control Sample Data'!D$3:D$98)&gt;10,IF(AND(ISNUMBER('Control Sample Data'!D1354),'Control Sample Data'!D1354&lt;$B$1,'Control Sample Data'!D1354&gt;0),'Control Sample Data'!D1354,$B$1),"")</f>
        <v/>
      </c>
      <c r="Q1355" s="17" t="str">
        <f>IF(SUM('Control Sample Data'!E$3:E$98)&gt;10,IF(AND(ISNUMBER('Control Sample Data'!E1354),'Control Sample Data'!E1354&lt;$B$1,'Control Sample Data'!E1354&gt;0),'Control Sample Data'!E1354,$B$1),"")</f>
        <v/>
      </c>
      <c r="R1355" s="17" t="str">
        <f>IF(SUM('Control Sample Data'!F$3:F$98)&gt;10,IF(AND(ISNUMBER('Control Sample Data'!F1354),'Control Sample Data'!F1354&lt;$B$1,'Control Sample Data'!F1354&gt;0),'Control Sample Data'!F1354,$B$1),"")</f>
        <v/>
      </c>
      <c r="S1355" s="17" t="str">
        <f>IF(SUM('Control Sample Data'!G$3:G$98)&gt;10,IF(AND(ISNUMBER('Control Sample Data'!G1354),'Control Sample Data'!G1354&lt;$B$1,'Control Sample Data'!G1354&gt;0),'Control Sample Data'!G1354,$B$1),"")</f>
        <v/>
      </c>
      <c r="T1355" s="17" t="str">
        <f>IF(SUM('Control Sample Data'!H$3:H$98)&gt;10,IF(AND(ISNUMBER('Control Sample Data'!H1354),'Control Sample Data'!H1354&lt;$B$1,'Control Sample Data'!H1354&gt;0),'Control Sample Data'!H1354,$B$1),"")</f>
        <v/>
      </c>
      <c r="U1355" s="17" t="str">
        <f>IF(SUM('Control Sample Data'!I$3:I$98)&gt;10,IF(AND(ISNUMBER('Control Sample Data'!I1354),'Control Sample Data'!I1354&lt;$B$1,'Control Sample Data'!I1354&gt;0),'Control Sample Data'!I1354,$B$1),"")</f>
        <v/>
      </c>
      <c r="V1355" s="17" t="str">
        <f>IF(SUM('Control Sample Data'!J$3:J$98)&gt;10,IF(AND(ISNUMBER('Control Sample Data'!J1354),'Control Sample Data'!J1354&lt;$B$1,'Control Sample Data'!J1354&gt;0),'Control Sample Data'!J1354,$B$1),"")</f>
        <v/>
      </c>
      <c r="W1355" s="17" t="str">
        <f>IF(SUM('Control Sample Data'!K$3:K$98)&gt;10,IF(AND(ISNUMBER('Control Sample Data'!K1354),'Control Sample Data'!K1354&lt;$B$1,'Control Sample Data'!K1354&gt;0),'Control Sample Data'!K1354,$B$1),"")</f>
        <v/>
      </c>
      <c r="X1355" s="17" t="str">
        <f>IF(SUM('Control Sample Data'!L$3:L$98)&gt;10,IF(AND(ISNUMBER('Control Sample Data'!L1354),'Control Sample Data'!L1354&lt;$B$1,'Control Sample Data'!L1354&gt;0),'Control Sample Data'!L1354,$B$1),"")</f>
        <v/>
      </c>
      <c r="Y1355" s="17" t="str">
        <f>IF(SUM('Control Sample Data'!M$3:M$98)&gt;10,IF(AND(ISNUMBER('Control Sample Data'!M1354),'Control Sample Data'!M1354&lt;$B$1,'Control Sample Data'!M1354&gt;0),'Control Sample Data'!M1354,$B$1),"")</f>
        <v/>
      </c>
      <c r="AT1355" s="36" t="str">
        <f t="shared" si="917"/>
        <v/>
      </c>
      <c r="AU1355" s="36" t="str">
        <f t="shared" si="918"/>
        <v/>
      </c>
      <c r="AV1355" s="36" t="str">
        <f t="shared" si="919"/>
        <v/>
      </c>
      <c r="AW1355" s="36" t="str">
        <f t="shared" si="920"/>
        <v/>
      </c>
      <c r="AX1355" s="36" t="str">
        <f t="shared" si="921"/>
        <v/>
      </c>
      <c r="AY1355" s="36" t="str">
        <f t="shared" si="922"/>
        <v/>
      </c>
      <c r="AZ1355" s="36" t="str">
        <f t="shared" si="923"/>
        <v/>
      </c>
      <c r="BA1355" s="36" t="str">
        <f t="shared" si="924"/>
        <v/>
      </c>
      <c r="BB1355" s="36" t="str">
        <f t="shared" si="925"/>
        <v/>
      </c>
      <c r="BC1355" s="36" t="str">
        <f t="shared" si="926"/>
        <v/>
      </c>
      <c r="BD1355" s="36" t="str">
        <f t="shared" si="927"/>
        <v/>
      </c>
      <c r="BE1355" s="36" t="str">
        <f t="shared" si="928"/>
        <v/>
      </c>
      <c r="BF1355" s="36" t="str">
        <f t="shared" si="929"/>
        <v/>
      </c>
      <c r="BG1355" s="36" t="str">
        <f t="shared" si="930"/>
        <v/>
      </c>
      <c r="BH1355" s="36" t="str">
        <f t="shared" si="931"/>
        <v/>
      </c>
      <c r="BI1355" s="36" t="str">
        <f t="shared" si="932"/>
        <v/>
      </c>
      <c r="BJ1355" s="36" t="str">
        <f t="shared" si="933"/>
        <v/>
      </c>
      <c r="BK1355" s="36" t="str">
        <f t="shared" si="934"/>
        <v/>
      </c>
      <c r="BL1355" s="36" t="str">
        <f t="shared" si="935"/>
        <v/>
      </c>
      <c r="BM1355" s="36" t="str">
        <f t="shared" si="936"/>
        <v/>
      </c>
      <c r="BN1355" s="38" t="e">
        <f t="shared" si="895"/>
        <v>#DIV/0!</v>
      </c>
      <c r="BO1355" s="38" t="e">
        <f t="shared" si="896"/>
        <v>#DIV/0!</v>
      </c>
      <c r="BP1355" s="39" t="str">
        <f t="shared" si="897"/>
        <v/>
      </c>
      <c r="BQ1355" s="39" t="str">
        <f t="shared" si="898"/>
        <v/>
      </c>
      <c r="BR1355" s="39" t="str">
        <f t="shared" si="899"/>
        <v/>
      </c>
      <c r="BS1355" s="39" t="str">
        <f t="shared" si="900"/>
        <v/>
      </c>
      <c r="BT1355" s="39" t="str">
        <f t="shared" si="901"/>
        <v/>
      </c>
      <c r="BU1355" s="39" t="str">
        <f t="shared" si="902"/>
        <v/>
      </c>
      <c r="BV1355" s="39" t="str">
        <f t="shared" si="903"/>
        <v/>
      </c>
      <c r="BW1355" s="39" t="str">
        <f t="shared" si="904"/>
        <v/>
      </c>
      <c r="BX1355" s="39" t="str">
        <f t="shared" si="905"/>
        <v/>
      </c>
      <c r="BY1355" s="39" t="str">
        <f t="shared" si="906"/>
        <v/>
      </c>
      <c r="BZ1355" s="39" t="str">
        <f t="shared" si="907"/>
        <v/>
      </c>
      <c r="CA1355" s="39" t="str">
        <f t="shared" si="908"/>
        <v/>
      </c>
      <c r="CB1355" s="39" t="str">
        <f t="shared" si="909"/>
        <v/>
      </c>
      <c r="CC1355" s="39" t="str">
        <f t="shared" si="910"/>
        <v/>
      </c>
      <c r="CD1355" s="39" t="str">
        <f t="shared" si="911"/>
        <v/>
      </c>
      <c r="CE1355" s="39" t="str">
        <f t="shared" si="912"/>
        <v/>
      </c>
      <c r="CF1355" s="39" t="str">
        <f t="shared" si="913"/>
        <v/>
      </c>
      <c r="CG1355" s="39" t="str">
        <f t="shared" si="914"/>
        <v/>
      </c>
      <c r="CH1355" s="39" t="str">
        <f t="shared" si="915"/>
        <v/>
      </c>
      <c r="CI1355" s="39" t="str">
        <f t="shared" si="916"/>
        <v/>
      </c>
    </row>
    <row r="1356" spans="1:87">
      <c r="A1356" s="18"/>
      <c r="B1356" s="15" t="str">
        <f>'Gene Table'!E1355</f>
        <v>hsa-miR-4423-3p</v>
      </c>
      <c r="C1356" s="15" t="str">
        <f>'Gene Table'!B1355</f>
        <v>I09</v>
      </c>
      <c r="D1356" s="16" t="str">
        <f>IF(SUM('Test Sample Data'!D$3:D$98)&gt;10,IF(AND(ISNUMBER('Test Sample Data'!D1355),'Test Sample Data'!D1355&lt;$B$1,'Test Sample Data'!D1355&gt;0),'Test Sample Data'!D1355,$B$1),"")</f>
        <v/>
      </c>
      <c r="E1356" s="17" t="str">
        <f>IF(SUM('Test Sample Data'!E$3:E$98)&gt;10,IF(AND(ISNUMBER('Test Sample Data'!E1355),'Test Sample Data'!E1355&lt;$B$1,'Test Sample Data'!E1355&gt;0),'Test Sample Data'!E1355,$B$1),"")</f>
        <v/>
      </c>
      <c r="F1356" s="17" t="str">
        <f>IF(SUM('Test Sample Data'!F$3:F$98)&gt;10,IF(AND(ISNUMBER('Test Sample Data'!F1355),'Test Sample Data'!F1355&lt;$B$1,'Test Sample Data'!F1355&gt;0),'Test Sample Data'!F1355,$B$1),"")</f>
        <v/>
      </c>
      <c r="G1356" s="17" t="str">
        <f>IF(SUM('Test Sample Data'!G$3:G$98)&gt;10,IF(AND(ISNUMBER('Test Sample Data'!G1355),'Test Sample Data'!G1355&lt;$B$1,'Test Sample Data'!G1355&gt;0),'Test Sample Data'!G1355,$B$1),"")</f>
        <v/>
      </c>
      <c r="H1356" s="17" t="str">
        <f>IF(SUM('Test Sample Data'!H$3:H$98)&gt;10,IF(AND(ISNUMBER('Test Sample Data'!H1355),'Test Sample Data'!H1355&lt;$B$1,'Test Sample Data'!H1355&gt;0),'Test Sample Data'!H1355,$B$1),"")</f>
        <v/>
      </c>
      <c r="I1356" s="17" t="str">
        <f>IF(SUM('Test Sample Data'!I$3:I$98)&gt;10,IF(AND(ISNUMBER('Test Sample Data'!I1355),'Test Sample Data'!I1355&lt;$B$1,'Test Sample Data'!I1355&gt;0),'Test Sample Data'!I1355,$B$1),"")</f>
        <v/>
      </c>
      <c r="J1356" s="17" t="str">
        <f>IF(SUM('Test Sample Data'!J$3:J$98)&gt;10,IF(AND(ISNUMBER('Test Sample Data'!J1355),'Test Sample Data'!J1355&lt;$B$1,'Test Sample Data'!J1355&gt;0),'Test Sample Data'!J1355,$B$1),"")</f>
        <v/>
      </c>
      <c r="K1356" s="17" t="str">
        <f>IF(SUM('Test Sample Data'!K$3:K$98)&gt;10,IF(AND(ISNUMBER('Test Sample Data'!K1355),'Test Sample Data'!K1355&lt;$B$1,'Test Sample Data'!K1355&gt;0),'Test Sample Data'!K1355,$B$1),"")</f>
        <v/>
      </c>
      <c r="L1356" s="17" t="str">
        <f>IF(SUM('Test Sample Data'!L$3:L$98)&gt;10,IF(AND(ISNUMBER('Test Sample Data'!L1355),'Test Sample Data'!L1355&lt;$B$1,'Test Sample Data'!L1355&gt;0),'Test Sample Data'!L1355,$B$1),"")</f>
        <v/>
      </c>
      <c r="M1356" s="17" t="str">
        <f>IF(SUM('Test Sample Data'!M$3:M$98)&gt;10,IF(AND(ISNUMBER('Test Sample Data'!M1355),'Test Sample Data'!M1355&lt;$B$1,'Test Sample Data'!M1355&gt;0),'Test Sample Data'!M1355,$B$1),"")</f>
        <v/>
      </c>
      <c r="N1356" s="17" t="str">
        <f>'Gene Table'!E1355</f>
        <v>hsa-miR-4423-3p</v>
      </c>
      <c r="O1356" s="17" t="str">
        <f>'Gene Table'!B1355</f>
        <v>I09</v>
      </c>
      <c r="P1356" s="17" t="str">
        <f>IF(SUM('Control Sample Data'!D$3:D$98)&gt;10,IF(AND(ISNUMBER('Control Sample Data'!D1355),'Control Sample Data'!D1355&lt;$B$1,'Control Sample Data'!D1355&gt;0),'Control Sample Data'!D1355,$B$1),"")</f>
        <v/>
      </c>
      <c r="Q1356" s="17" t="str">
        <f>IF(SUM('Control Sample Data'!E$3:E$98)&gt;10,IF(AND(ISNUMBER('Control Sample Data'!E1355),'Control Sample Data'!E1355&lt;$B$1,'Control Sample Data'!E1355&gt;0),'Control Sample Data'!E1355,$B$1),"")</f>
        <v/>
      </c>
      <c r="R1356" s="17" t="str">
        <f>IF(SUM('Control Sample Data'!F$3:F$98)&gt;10,IF(AND(ISNUMBER('Control Sample Data'!F1355),'Control Sample Data'!F1355&lt;$B$1,'Control Sample Data'!F1355&gt;0),'Control Sample Data'!F1355,$B$1),"")</f>
        <v/>
      </c>
      <c r="S1356" s="17" t="str">
        <f>IF(SUM('Control Sample Data'!G$3:G$98)&gt;10,IF(AND(ISNUMBER('Control Sample Data'!G1355),'Control Sample Data'!G1355&lt;$B$1,'Control Sample Data'!G1355&gt;0),'Control Sample Data'!G1355,$B$1),"")</f>
        <v/>
      </c>
      <c r="T1356" s="17" t="str">
        <f>IF(SUM('Control Sample Data'!H$3:H$98)&gt;10,IF(AND(ISNUMBER('Control Sample Data'!H1355),'Control Sample Data'!H1355&lt;$B$1,'Control Sample Data'!H1355&gt;0),'Control Sample Data'!H1355,$B$1),"")</f>
        <v/>
      </c>
      <c r="U1356" s="17" t="str">
        <f>IF(SUM('Control Sample Data'!I$3:I$98)&gt;10,IF(AND(ISNUMBER('Control Sample Data'!I1355),'Control Sample Data'!I1355&lt;$B$1,'Control Sample Data'!I1355&gt;0),'Control Sample Data'!I1355,$B$1),"")</f>
        <v/>
      </c>
      <c r="V1356" s="17" t="str">
        <f>IF(SUM('Control Sample Data'!J$3:J$98)&gt;10,IF(AND(ISNUMBER('Control Sample Data'!J1355),'Control Sample Data'!J1355&lt;$B$1,'Control Sample Data'!J1355&gt;0),'Control Sample Data'!J1355,$B$1),"")</f>
        <v/>
      </c>
      <c r="W1356" s="17" t="str">
        <f>IF(SUM('Control Sample Data'!K$3:K$98)&gt;10,IF(AND(ISNUMBER('Control Sample Data'!K1355),'Control Sample Data'!K1355&lt;$B$1,'Control Sample Data'!K1355&gt;0),'Control Sample Data'!K1355,$B$1),"")</f>
        <v/>
      </c>
      <c r="X1356" s="17" t="str">
        <f>IF(SUM('Control Sample Data'!L$3:L$98)&gt;10,IF(AND(ISNUMBER('Control Sample Data'!L1355),'Control Sample Data'!L1355&lt;$B$1,'Control Sample Data'!L1355&gt;0),'Control Sample Data'!L1355,$B$1),"")</f>
        <v/>
      </c>
      <c r="Y1356" s="17" t="str">
        <f>IF(SUM('Control Sample Data'!M$3:M$98)&gt;10,IF(AND(ISNUMBER('Control Sample Data'!M1355),'Control Sample Data'!M1355&lt;$B$1,'Control Sample Data'!M1355&gt;0),'Control Sample Data'!M1355,$B$1),"")</f>
        <v/>
      </c>
      <c r="AT1356" s="36" t="str">
        <f t="shared" si="917"/>
        <v/>
      </c>
      <c r="AU1356" s="36" t="str">
        <f t="shared" si="918"/>
        <v/>
      </c>
      <c r="AV1356" s="36" t="str">
        <f t="shared" si="919"/>
        <v/>
      </c>
      <c r="AW1356" s="36" t="str">
        <f t="shared" si="920"/>
        <v/>
      </c>
      <c r="AX1356" s="36" t="str">
        <f t="shared" si="921"/>
        <v/>
      </c>
      <c r="AY1356" s="36" t="str">
        <f t="shared" si="922"/>
        <v/>
      </c>
      <c r="AZ1356" s="36" t="str">
        <f t="shared" si="923"/>
        <v/>
      </c>
      <c r="BA1356" s="36" t="str">
        <f t="shared" si="924"/>
        <v/>
      </c>
      <c r="BB1356" s="36" t="str">
        <f t="shared" si="925"/>
        <v/>
      </c>
      <c r="BC1356" s="36" t="str">
        <f t="shared" si="926"/>
        <v/>
      </c>
      <c r="BD1356" s="36" t="str">
        <f t="shared" si="927"/>
        <v/>
      </c>
      <c r="BE1356" s="36" t="str">
        <f t="shared" si="928"/>
        <v/>
      </c>
      <c r="BF1356" s="36" t="str">
        <f t="shared" si="929"/>
        <v/>
      </c>
      <c r="BG1356" s="36" t="str">
        <f t="shared" si="930"/>
        <v/>
      </c>
      <c r="BH1356" s="36" t="str">
        <f t="shared" si="931"/>
        <v/>
      </c>
      <c r="BI1356" s="36" t="str">
        <f t="shared" si="932"/>
        <v/>
      </c>
      <c r="BJ1356" s="36" t="str">
        <f t="shared" si="933"/>
        <v/>
      </c>
      <c r="BK1356" s="36" t="str">
        <f t="shared" si="934"/>
        <v/>
      </c>
      <c r="BL1356" s="36" t="str">
        <f t="shared" si="935"/>
        <v/>
      </c>
      <c r="BM1356" s="36" t="str">
        <f t="shared" si="936"/>
        <v/>
      </c>
      <c r="BN1356" s="38" t="e">
        <f t="shared" si="895"/>
        <v>#DIV/0!</v>
      </c>
      <c r="BO1356" s="38" t="e">
        <f t="shared" si="896"/>
        <v>#DIV/0!</v>
      </c>
      <c r="BP1356" s="39" t="str">
        <f t="shared" si="897"/>
        <v/>
      </c>
      <c r="BQ1356" s="39" t="str">
        <f t="shared" si="898"/>
        <v/>
      </c>
      <c r="BR1356" s="39" t="str">
        <f t="shared" si="899"/>
        <v/>
      </c>
      <c r="BS1356" s="39" t="str">
        <f t="shared" si="900"/>
        <v/>
      </c>
      <c r="BT1356" s="39" t="str">
        <f t="shared" si="901"/>
        <v/>
      </c>
      <c r="BU1356" s="39" t="str">
        <f t="shared" si="902"/>
        <v/>
      </c>
      <c r="BV1356" s="39" t="str">
        <f t="shared" si="903"/>
        <v/>
      </c>
      <c r="BW1356" s="39" t="str">
        <f t="shared" si="904"/>
        <v/>
      </c>
      <c r="BX1356" s="39" t="str">
        <f t="shared" si="905"/>
        <v/>
      </c>
      <c r="BY1356" s="39" t="str">
        <f t="shared" si="906"/>
        <v/>
      </c>
      <c r="BZ1356" s="39" t="str">
        <f t="shared" si="907"/>
        <v/>
      </c>
      <c r="CA1356" s="39" t="str">
        <f t="shared" si="908"/>
        <v/>
      </c>
      <c r="CB1356" s="39" t="str">
        <f t="shared" si="909"/>
        <v/>
      </c>
      <c r="CC1356" s="39" t="str">
        <f t="shared" si="910"/>
        <v/>
      </c>
      <c r="CD1356" s="39" t="str">
        <f t="shared" si="911"/>
        <v/>
      </c>
      <c r="CE1356" s="39" t="str">
        <f t="shared" si="912"/>
        <v/>
      </c>
      <c r="CF1356" s="39" t="str">
        <f t="shared" si="913"/>
        <v/>
      </c>
      <c r="CG1356" s="39" t="str">
        <f t="shared" si="914"/>
        <v/>
      </c>
      <c r="CH1356" s="39" t="str">
        <f t="shared" si="915"/>
        <v/>
      </c>
      <c r="CI1356" s="39" t="str">
        <f t="shared" si="916"/>
        <v/>
      </c>
    </row>
    <row r="1357" spans="1:87">
      <c r="A1357" s="18"/>
      <c r="B1357" s="15" t="str">
        <f>'Gene Table'!E1356</f>
        <v>hsa-miR-4506</v>
      </c>
      <c r="C1357" s="15" t="str">
        <f>'Gene Table'!B1356</f>
        <v>I10</v>
      </c>
      <c r="D1357" s="16" t="str">
        <f>IF(SUM('Test Sample Data'!D$3:D$98)&gt;10,IF(AND(ISNUMBER('Test Sample Data'!D1356),'Test Sample Data'!D1356&lt;$B$1,'Test Sample Data'!D1356&gt;0),'Test Sample Data'!D1356,$B$1),"")</f>
        <v/>
      </c>
      <c r="E1357" s="17" t="str">
        <f>IF(SUM('Test Sample Data'!E$3:E$98)&gt;10,IF(AND(ISNUMBER('Test Sample Data'!E1356),'Test Sample Data'!E1356&lt;$B$1,'Test Sample Data'!E1356&gt;0),'Test Sample Data'!E1356,$B$1),"")</f>
        <v/>
      </c>
      <c r="F1357" s="17" t="str">
        <f>IF(SUM('Test Sample Data'!F$3:F$98)&gt;10,IF(AND(ISNUMBER('Test Sample Data'!F1356),'Test Sample Data'!F1356&lt;$B$1,'Test Sample Data'!F1356&gt;0),'Test Sample Data'!F1356,$B$1),"")</f>
        <v/>
      </c>
      <c r="G1357" s="17" t="str">
        <f>IF(SUM('Test Sample Data'!G$3:G$98)&gt;10,IF(AND(ISNUMBER('Test Sample Data'!G1356),'Test Sample Data'!G1356&lt;$B$1,'Test Sample Data'!G1356&gt;0),'Test Sample Data'!G1356,$B$1),"")</f>
        <v/>
      </c>
      <c r="H1357" s="17" t="str">
        <f>IF(SUM('Test Sample Data'!H$3:H$98)&gt;10,IF(AND(ISNUMBER('Test Sample Data'!H1356),'Test Sample Data'!H1356&lt;$B$1,'Test Sample Data'!H1356&gt;0),'Test Sample Data'!H1356,$B$1),"")</f>
        <v/>
      </c>
      <c r="I1357" s="17" t="str">
        <f>IF(SUM('Test Sample Data'!I$3:I$98)&gt;10,IF(AND(ISNUMBER('Test Sample Data'!I1356),'Test Sample Data'!I1356&lt;$B$1,'Test Sample Data'!I1356&gt;0),'Test Sample Data'!I1356,$B$1),"")</f>
        <v/>
      </c>
      <c r="J1357" s="17" t="str">
        <f>IF(SUM('Test Sample Data'!J$3:J$98)&gt;10,IF(AND(ISNUMBER('Test Sample Data'!J1356),'Test Sample Data'!J1356&lt;$B$1,'Test Sample Data'!J1356&gt;0),'Test Sample Data'!J1356,$B$1),"")</f>
        <v/>
      </c>
      <c r="K1357" s="17" t="str">
        <f>IF(SUM('Test Sample Data'!K$3:K$98)&gt;10,IF(AND(ISNUMBER('Test Sample Data'!K1356),'Test Sample Data'!K1356&lt;$B$1,'Test Sample Data'!K1356&gt;0),'Test Sample Data'!K1356,$B$1),"")</f>
        <v/>
      </c>
      <c r="L1357" s="17" t="str">
        <f>IF(SUM('Test Sample Data'!L$3:L$98)&gt;10,IF(AND(ISNUMBER('Test Sample Data'!L1356),'Test Sample Data'!L1356&lt;$B$1,'Test Sample Data'!L1356&gt;0),'Test Sample Data'!L1356,$B$1),"")</f>
        <v/>
      </c>
      <c r="M1357" s="17" t="str">
        <f>IF(SUM('Test Sample Data'!M$3:M$98)&gt;10,IF(AND(ISNUMBER('Test Sample Data'!M1356),'Test Sample Data'!M1356&lt;$B$1,'Test Sample Data'!M1356&gt;0),'Test Sample Data'!M1356,$B$1),"")</f>
        <v/>
      </c>
      <c r="N1357" s="17" t="str">
        <f>'Gene Table'!E1356</f>
        <v>hsa-miR-4506</v>
      </c>
      <c r="O1357" s="17" t="str">
        <f>'Gene Table'!B1356</f>
        <v>I10</v>
      </c>
      <c r="P1357" s="17" t="str">
        <f>IF(SUM('Control Sample Data'!D$3:D$98)&gt;10,IF(AND(ISNUMBER('Control Sample Data'!D1356),'Control Sample Data'!D1356&lt;$B$1,'Control Sample Data'!D1356&gt;0),'Control Sample Data'!D1356,$B$1),"")</f>
        <v/>
      </c>
      <c r="Q1357" s="17" t="str">
        <f>IF(SUM('Control Sample Data'!E$3:E$98)&gt;10,IF(AND(ISNUMBER('Control Sample Data'!E1356),'Control Sample Data'!E1356&lt;$B$1,'Control Sample Data'!E1356&gt;0),'Control Sample Data'!E1356,$B$1),"")</f>
        <v/>
      </c>
      <c r="R1357" s="17" t="str">
        <f>IF(SUM('Control Sample Data'!F$3:F$98)&gt;10,IF(AND(ISNUMBER('Control Sample Data'!F1356),'Control Sample Data'!F1356&lt;$B$1,'Control Sample Data'!F1356&gt;0),'Control Sample Data'!F1356,$B$1),"")</f>
        <v/>
      </c>
      <c r="S1357" s="17" t="str">
        <f>IF(SUM('Control Sample Data'!G$3:G$98)&gt;10,IF(AND(ISNUMBER('Control Sample Data'!G1356),'Control Sample Data'!G1356&lt;$B$1,'Control Sample Data'!G1356&gt;0),'Control Sample Data'!G1356,$B$1),"")</f>
        <v/>
      </c>
      <c r="T1357" s="17" t="str">
        <f>IF(SUM('Control Sample Data'!H$3:H$98)&gt;10,IF(AND(ISNUMBER('Control Sample Data'!H1356),'Control Sample Data'!H1356&lt;$B$1,'Control Sample Data'!H1356&gt;0),'Control Sample Data'!H1356,$B$1),"")</f>
        <v/>
      </c>
      <c r="U1357" s="17" t="str">
        <f>IF(SUM('Control Sample Data'!I$3:I$98)&gt;10,IF(AND(ISNUMBER('Control Sample Data'!I1356),'Control Sample Data'!I1356&lt;$B$1,'Control Sample Data'!I1356&gt;0),'Control Sample Data'!I1356,$B$1),"")</f>
        <v/>
      </c>
      <c r="V1357" s="17" t="str">
        <f>IF(SUM('Control Sample Data'!J$3:J$98)&gt;10,IF(AND(ISNUMBER('Control Sample Data'!J1356),'Control Sample Data'!J1356&lt;$B$1,'Control Sample Data'!J1356&gt;0),'Control Sample Data'!J1356,$B$1),"")</f>
        <v/>
      </c>
      <c r="W1357" s="17" t="str">
        <f>IF(SUM('Control Sample Data'!K$3:K$98)&gt;10,IF(AND(ISNUMBER('Control Sample Data'!K1356),'Control Sample Data'!K1356&lt;$B$1,'Control Sample Data'!K1356&gt;0),'Control Sample Data'!K1356,$B$1),"")</f>
        <v/>
      </c>
      <c r="X1357" s="17" t="str">
        <f>IF(SUM('Control Sample Data'!L$3:L$98)&gt;10,IF(AND(ISNUMBER('Control Sample Data'!L1356),'Control Sample Data'!L1356&lt;$B$1,'Control Sample Data'!L1356&gt;0),'Control Sample Data'!L1356,$B$1),"")</f>
        <v/>
      </c>
      <c r="Y1357" s="17" t="str">
        <f>IF(SUM('Control Sample Data'!M$3:M$98)&gt;10,IF(AND(ISNUMBER('Control Sample Data'!M1356),'Control Sample Data'!M1356&lt;$B$1,'Control Sample Data'!M1356&gt;0),'Control Sample Data'!M1356,$B$1),"")</f>
        <v/>
      </c>
      <c r="AT1357" s="36" t="str">
        <f t="shared" si="917"/>
        <v/>
      </c>
      <c r="AU1357" s="36" t="str">
        <f t="shared" si="918"/>
        <v/>
      </c>
      <c r="AV1357" s="36" t="str">
        <f t="shared" si="919"/>
        <v/>
      </c>
      <c r="AW1357" s="36" t="str">
        <f t="shared" si="920"/>
        <v/>
      </c>
      <c r="AX1357" s="36" t="str">
        <f t="shared" si="921"/>
        <v/>
      </c>
      <c r="AY1357" s="36" t="str">
        <f t="shared" si="922"/>
        <v/>
      </c>
      <c r="AZ1357" s="36" t="str">
        <f t="shared" si="923"/>
        <v/>
      </c>
      <c r="BA1357" s="36" t="str">
        <f t="shared" si="924"/>
        <v/>
      </c>
      <c r="BB1357" s="36" t="str">
        <f t="shared" si="925"/>
        <v/>
      </c>
      <c r="BC1357" s="36" t="str">
        <f t="shared" si="926"/>
        <v/>
      </c>
      <c r="BD1357" s="36" t="str">
        <f t="shared" si="927"/>
        <v/>
      </c>
      <c r="BE1357" s="36" t="str">
        <f t="shared" si="928"/>
        <v/>
      </c>
      <c r="BF1357" s="36" t="str">
        <f t="shared" si="929"/>
        <v/>
      </c>
      <c r="BG1357" s="36" t="str">
        <f t="shared" si="930"/>
        <v/>
      </c>
      <c r="BH1357" s="36" t="str">
        <f t="shared" si="931"/>
        <v/>
      </c>
      <c r="BI1357" s="36" t="str">
        <f t="shared" si="932"/>
        <v/>
      </c>
      <c r="BJ1357" s="36" t="str">
        <f t="shared" si="933"/>
        <v/>
      </c>
      <c r="BK1357" s="36" t="str">
        <f t="shared" si="934"/>
        <v/>
      </c>
      <c r="BL1357" s="36" t="str">
        <f t="shared" si="935"/>
        <v/>
      </c>
      <c r="BM1357" s="36" t="str">
        <f t="shared" si="936"/>
        <v/>
      </c>
      <c r="BN1357" s="38" t="e">
        <f t="shared" si="895"/>
        <v>#DIV/0!</v>
      </c>
      <c r="BO1357" s="38" t="e">
        <f t="shared" si="896"/>
        <v>#DIV/0!</v>
      </c>
      <c r="BP1357" s="39" t="str">
        <f t="shared" si="897"/>
        <v/>
      </c>
      <c r="BQ1357" s="39" t="str">
        <f t="shared" si="898"/>
        <v/>
      </c>
      <c r="BR1357" s="39" t="str">
        <f t="shared" si="899"/>
        <v/>
      </c>
      <c r="BS1357" s="39" t="str">
        <f t="shared" si="900"/>
        <v/>
      </c>
      <c r="BT1357" s="39" t="str">
        <f t="shared" si="901"/>
        <v/>
      </c>
      <c r="BU1357" s="39" t="str">
        <f t="shared" si="902"/>
        <v/>
      </c>
      <c r="BV1357" s="39" t="str">
        <f t="shared" si="903"/>
        <v/>
      </c>
      <c r="BW1357" s="39" t="str">
        <f t="shared" si="904"/>
        <v/>
      </c>
      <c r="BX1357" s="39" t="str">
        <f t="shared" si="905"/>
        <v/>
      </c>
      <c r="BY1357" s="39" t="str">
        <f t="shared" si="906"/>
        <v/>
      </c>
      <c r="BZ1357" s="39" t="str">
        <f t="shared" si="907"/>
        <v/>
      </c>
      <c r="CA1357" s="39" t="str">
        <f t="shared" si="908"/>
        <v/>
      </c>
      <c r="CB1357" s="39" t="str">
        <f t="shared" si="909"/>
        <v/>
      </c>
      <c r="CC1357" s="39" t="str">
        <f t="shared" si="910"/>
        <v/>
      </c>
      <c r="CD1357" s="39" t="str">
        <f t="shared" si="911"/>
        <v/>
      </c>
      <c r="CE1357" s="39" t="str">
        <f t="shared" si="912"/>
        <v/>
      </c>
      <c r="CF1357" s="39" t="str">
        <f t="shared" si="913"/>
        <v/>
      </c>
      <c r="CG1357" s="39" t="str">
        <f t="shared" si="914"/>
        <v/>
      </c>
      <c r="CH1357" s="39" t="str">
        <f t="shared" si="915"/>
        <v/>
      </c>
      <c r="CI1357" s="39" t="str">
        <f t="shared" si="916"/>
        <v/>
      </c>
    </row>
    <row r="1358" spans="1:87">
      <c r="A1358" s="18"/>
      <c r="B1358" s="15" t="str">
        <f>'Gene Table'!E1357</f>
        <v>hsa-miR-378g</v>
      </c>
      <c r="C1358" s="15" t="str">
        <f>'Gene Table'!B1357</f>
        <v>I11</v>
      </c>
      <c r="D1358" s="16" t="str">
        <f>IF(SUM('Test Sample Data'!D$3:D$98)&gt;10,IF(AND(ISNUMBER('Test Sample Data'!D1357),'Test Sample Data'!D1357&lt;$B$1,'Test Sample Data'!D1357&gt;0),'Test Sample Data'!D1357,$B$1),"")</f>
        <v/>
      </c>
      <c r="E1358" s="17" t="str">
        <f>IF(SUM('Test Sample Data'!E$3:E$98)&gt;10,IF(AND(ISNUMBER('Test Sample Data'!E1357),'Test Sample Data'!E1357&lt;$B$1,'Test Sample Data'!E1357&gt;0),'Test Sample Data'!E1357,$B$1),"")</f>
        <v/>
      </c>
      <c r="F1358" s="17" t="str">
        <f>IF(SUM('Test Sample Data'!F$3:F$98)&gt;10,IF(AND(ISNUMBER('Test Sample Data'!F1357),'Test Sample Data'!F1357&lt;$B$1,'Test Sample Data'!F1357&gt;0),'Test Sample Data'!F1357,$B$1),"")</f>
        <v/>
      </c>
      <c r="G1358" s="17" t="str">
        <f>IF(SUM('Test Sample Data'!G$3:G$98)&gt;10,IF(AND(ISNUMBER('Test Sample Data'!G1357),'Test Sample Data'!G1357&lt;$B$1,'Test Sample Data'!G1357&gt;0),'Test Sample Data'!G1357,$B$1),"")</f>
        <v/>
      </c>
      <c r="H1358" s="17" t="str">
        <f>IF(SUM('Test Sample Data'!H$3:H$98)&gt;10,IF(AND(ISNUMBER('Test Sample Data'!H1357),'Test Sample Data'!H1357&lt;$B$1,'Test Sample Data'!H1357&gt;0),'Test Sample Data'!H1357,$B$1),"")</f>
        <v/>
      </c>
      <c r="I1358" s="17" t="str">
        <f>IF(SUM('Test Sample Data'!I$3:I$98)&gt;10,IF(AND(ISNUMBER('Test Sample Data'!I1357),'Test Sample Data'!I1357&lt;$B$1,'Test Sample Data'!I1357&gt;0),'Test Sample Data'!I1357,$B$1),"")</f>
        <v/>
      </c>
      <c r="J1358" s="17" t="str">
        <f>IF(SUM('Test Sample Data'!J$3:J$98)&gt;10,IF(AND(ISNUMBER('Test Sample Data'!J1357),'Test Sample Data'!J1357&lt;$B$1,'Test Sample Data'!J1357&gt;0),'Test Sample Data'!J1357,$B$1),"")</f>
        <v/>
      </c>
      <c r="K1358" s="17" t="str">
        <f>IF(SUM('Test Sample Data'!K$3:K$98)&gt;10,IF(AND(ISNUMBER('Test Sample Data'!K1357),'Test Sample Data'!K1357&lt;$B$1,'Test Sample Data'!K1357&gt;0),'Test Sample Data'!K1357,$B$1),"")</f>
        <v/>
      </c>
      <c r="L1358" s="17" t="str">
        <f>IF(SUM('Test Sample Data'!L$3:L$98)&gt;10,IF(AND(ISNUMBER('Test Sample Data'!L1357),'Test Sample Data'!L1357&lt;$B$1,'Test Sample Data'!L1357&gt;0),'Test Sample Data'!L1357,$B$1),"")</f>
        <v/>
      </c>
      <c r="M1358" s="17" t="str">
        <f>IF(SUM('Test Sample Data'!M$3:M$98)&gt;10,IF(AND(ISNUMBER('Test Sample Data'!M1357),'Test Sample Data'!M1357&lt;$B$1,'Test Sample Data'!M1357&gt;0),'Test Sample Data'!M1357,$B$1),"")</f>
        <v/>
      </c>
      <c r="N1358" s="17" t="str">
        <f>'Gene Table'!E1357</f>
        <v>hsa-miR-378g</v>
      </c>
      <c r="O1358" s="17" t="str">
        <f>'Gene Table'!B1357</f>
        <v>I11</v>
      </c>
      <c r="P1358" s="17" t="str">
        <f>IF(SUM('Control Sample Data'!D$3:D$98)&gt;10,IF(AND(ISNUMBER('Control Sample Data'!D1357),'Control Sample Data'!D1357&lt;$B$1,'Control Sample Data'!D1357&gt;0),'Control Sample Data'!D1357,$B$1),"")</f>
        <v/>
      </c>
      <c r="Q1358" s="17" t="str">
        <f>IF(SUM('Control Sample Data'!E$3:E$98)&gt;10,IF(AND(ISNUMBER('Control Sample Data'!E1357),'Control Sample Data'!E1357&lt;$B$1,'Control Sample Data'!E1357&gt;0),'Control Sample Data'!E1357,$B$1),"")</f>
        <v/>
      </c>
      <c r="R1358" s="17" t="str">
        <f>IF(SUM('Control Sample Data'!F$3:F$98)&gt;10,IF(AND(ISNUMBER('Control Sample Data'!F1357),'Control Sample Data'!F1357&lt;$B$1,'Control Sample Data'!F1357&gt;0),'Control Sample Data'!F1357,$B$1),"")</f>
        <v/>
      </c>
      <c r="S1358" s="17" t="str">
        <f>IF(SUM('Control Sample Data'!G$3:G$98)&gt;10,IF(AND(ISNUMBER('Control Sample Data'!G1357),'Control Sample Data'!G1357&lt;$B$1,'Control Sample Data'!G1357&gt;0),'Control Sample Data'!G1357,$B$1),"")</f>
        <v/>
      </c>
      <c r="T1358" s="17" t="str">
        <f>IF(SUM('Control Sample Data'!H$3:H$98)&gt;10,IF(AND(ISNUMBER('Control Sample Data'!H1357),'Control Sample Data'!H1357&lt;$B$1,'Control Sample Data'!H1357&gt;0),'Control Sample Data'!H1357,$B$1),"")</f>
        <v/>
      </c>
      <c r="U1358" s="17" t="str">
        <f>IF(SUM('Control Sample Data'!I$3:I$98)&gt;10,IF(AND(ISNUMBER('Control Sample Data'!I1357),'Control Sample Data'!I1357&lt;$B$1,'Control Sample Data'!I1357&gt;0),'Control Sample Data'!I1357,$B$1),"")</f>
        <v/>
      </c>
      <c r="V1358" s="17" t="str">
        <f>IF(SUM('Control Sample Data'!J$3:J$98)&gt;10,IF(AND(ISNUMBER('Control Sample Data'!J1357),'Control Sample Data'!J1357&lt;$B$1,'Control Sample Data'!J1357&gt;0),'Control Sample Data'!J1357,$B$1),"")</f>
        <v/>
      </c>
      <c r="W1358" s="17" t="str">
        <f>IF(SUM('Control Sample Data'!K$3:K$98)&gt;10,IF(AND(ISNUMBER('Control Sample Data'!K1357),'Control Sample Data'!K1357&lt;$B$1,'Control Sample Data'!K1357&gt;0),'Control Sample Data'!K1357,$B$1),"")</f>
        <v/>
      </c>
      <c r="X1358" s="17" t="str">
        <f>IF(SUM('Control Sample Data'!L$3:L$98)&gt;10,IF(AND(ISNUMBER('Control Sample Data'!L1357),'Control Sample Data'!L1357&lt;$B$1,'Control Sample Data'!L1357&gt;0),'Control Sample Data'!L1357,$B$1),"")</f>
        <v/>
      </c>
      <c r="Y1358" s="17" t="str">
        <f>IF(SUM('Control Sample Data'!M$3:M$98)&gt;10,IF(AND(ISNUMBER('Control Sample Data'!M1357),'Control Sample Data'!M1357&lt;$B$1,'Control Sample Data'!M1357&gt;0),'Control Sample Data'!M1357,$B$1),"")</f>
        <v/>
      </c>
      <c r="AT1358" s="36" t="str">
        <f t="shared" si="917"/>
        <v/>
      </c>
      <c r="AU1358" s="36" t="str">
        <f t="shared" si="918"/>
        <v/>
      </c>
      <c r="AV1358" s="36" t="str">
        <f t="shared" si="919"/>
        <v/>
      </c>
      <c r="AW1358" s="36" t="str">
        <f t="shared" si="920"/>
        <v/>
      </c>
      <c r="AX1358" s="36" t="str">
        <f t="shared" si="921"/>
        <v/>
      </c>
      <c r="AY1358" s="36" t="str">
        <f t="shared" si="922"/>
        <v/>
      </c>
      <c r="AZ1358" s="36" t="str">
        <f t="shared" si="923"/>
        <v/>
      </c>
      <c r="BA1358" s="36" t="str">
        <f t="shared" si="924"/>
        <v/>
      </c>
      <c r="BB1358" s="36" t="str">
        <f t="shared" si="925"/>
        <v/>
      </c>
      <c r="BC1358" s="36" t="str">
        <f t="shared" si="926"/>
        <v/>
      </c>
      <c r="BD1358" s="36" t="str">
        <f t="shared" si="927"/>
        <v/>
      </c>
      <c r="BE1358" s="36" t="str">
        <f t="shared" si="928"/>
        <v/>
      </c>
      <c r="BF1358" s="36" t="str">
        <f t="shared" si="929"/>
        <v/>
      </c>
      <c r="BG1358" s="36" t="str">
        <f t="shared" si="930"/>
        <v/>
      </c>
      <c r="BH1358" s="36" t="str">
        <f t="shared" si="931"/>
        <v/>
      </c>
      <c r="BI1358" s="36" t="str">
        <f t="shared" si="932"/>
        <v/>
      </c>
      <c r="BJ1358" s="36" t="str">
        <f t="shared" si="933"/>
        <v/>
      </c>
      <c r="BK1358" s="36" t="str">
        <f t="shared" si="934"/>
        <v/>
      </c>
      <c r="BL1358" s="36" t="str">
        <f t="shared" si="935"/>
        <v/>
      </c>
      <c r="BM1358" s="36" t="str">
        <f t="shared" si="936"/>
        <v/>
      </c>
      <c r="BN1358" s="38" t="e">
        <f t="shared" si="895"/>
        <v>#DIV/0!</v>
      </c>
      <c r="BO1358" s="38" t="e">
        <f t="shared" si="896"/>
        <v>#DIV/0!</v>
      </c>
      <c r="BP1358" s="39" t="str">
        <f t="shared" si="897"/>
        <v/>
      </c>
      <c r="BQ1358" s="39" t="str">
        <f t="shared" si="898"/>
        <v/>
      </c>
      <c r="BR1358" s="39" t="str">
        <f t="shared" si="899"/>
        <v/>
      </c>
      <c r="BS1358" s="39" t="str">
        <f t="shared" si="900"/>
        <v/>
      </c>
      <c r="BT1358" s="39" t="str">
        <f t="shared" si="901"/>
        <v/>
      </c>
      <c r="BU1358" s="39" t="str">
        <f t="shared" si="902"/>
        <v/>
      </c>
      <c r="BV1358" s="39" t="str">
        <f t="shared" si="903"/>
        <v/>
      </c>
      <c r="BW1358" s="39" t="str">
        <f t="shared" si="904"/>
        <v/>
      </c>
      <c r="BX1358" s="39" t="str">
        <f t="shared" si="905"/>
        <v/>
      </c>
      <c r="BY1358" s="39" t="str">
        <f t="shared" si="906"/>
        <v/>
      </c>
      <c r="BZ1358" s="39" t="str">
        <f t="shared" si="907"/>
        <v/>
      </c>
      <c r="CA1358" s="39" t="str">
        <f t="shared" si="908"/>
        <v/>
      </c>
      <c r="CB1358" s="39" t="str">
        <f t="shared" si="909"/>
        <v/>
      </c>
      <c r="CC1358" s="39" t="str">
        <f t="shared" si="910"/>
        <v/>
      </c>
      <c r="CD1358" s="39" t="str">
        <f t="shared" si="911"/>
        <v/>
      </c>
      <c r="CE1358" s="39" t="str">
        <f t="shared" si="912"/>
        <v/>
      </c>
      <c r="CF1358" s="39" t="str">
        <f t="shared" si="913"/>
        <v/>
      </c>
      <c r="CG1358" s="39" t="str">
        <f t="shared" si="914"/>
        <v/>
      </c>
      <c r="CH1358" s="39" t="str">
        <f t="shared" si="915"/>
        <v/>
      </c>
      <c r="CI1358" s="39" t="str">
        <f t="shared" si="916"/>
        <v/>
      </c>
    </row>
    <row r="1359" spans="1:87">
      <c r="A1359" s="18"/>
      <c r="B1359" s="15" t="str">
        <f>'Gene Table'!E1358</f>
        <v>hsa-miR-2392</v>
      </c>
      <c r="C1359" s="15" t="str">
        <f>'Gene Table'!B1358</f>
        <v>I12</v>
      </c>
      <c r="D1359" s="16" t="str">
        <f>IF(SUM('Test Sample Data'!D$3:D$98)&gt;10,IF(AND(ISNUMBER('Test Sample Data'!D1358),'Test Sample Data'!D1358&lt;$B$1,'Test Sample Data'!D1358&gt;0),'Test Sample Data'!D1358,$B$1),"")</f>
        <v/>
      </c>
      <c r="E1359" s="17" t="str">
        <f>IF(SUM('Test Sample Data'!E$3:E$98)&gt;10,IF(AND(ISNUMBER('Test Sample Data'!E1358),'Test Sample Data'!E1358&lt;$B$1,'Test Sample Data'!E1358&gt;0),'Test Sample Data'!E1358,$B$1),"")</f>
        <v/>
      </c>
      <c r="F1359" s="17" t="str">
        <f>IF(SUM('Test Sample Data'!F$3:F$98)&gt;10,IF(AND(ISNUMBER('Test Sample Data'!F1358),'Test Sample Data'!F1358&lt;$B$1,'Test Sample Data'!F1358&gt;0),'Test Sample Data'!F1358,$B$1),"")</f>
        <v/>
      </c>
      <c r="G1359" s="17" t="str">
        <f>IF(SUM('Test Sample Data'!G$3:G$98)&gt;10,IF(AND(ISNUMBER('Test Sample Data'!G1358),'Test Sample Data'!G1358&lt;$B$1,'Test Sample Data'!G1358&gt;0),'Test Sample Data'!G1358,$B$1),"")</f>
        <v/>
      </c>
      <c r="H1359" s="17" t="str">
        <f>IF(SUM('Test Sample Data'!H$3:H$98)&gt;10,IF(AND(ISNUMBER('Test Sample Data'!H1358),'Test Sample Data'!H1358&lt;$B$1,'Test Sample Data'!H1358&gt;0),'Test Sample Data'!H1358,$B$1),"")</f>
        <v/>
      </c>
      <c r="I1359" s="17" t="str">
        <f>IF(SUM('Test Sample Data'!I$3:I$98)&gt;10,IF(AND(ISNUMBER('Test Sample Data'!I1358),'Test Sample Data'!I1358&lt;$B$1,'Test Sample Data'!I1358&gt;0),'Test Sample Data'!I1358,$B$1),"")</f>
        <v/>
      </c>
      <c r="J1359" s="17" t="str">
        <f>IF(SUM('Test Sample Data'!J$3:J$98)&gt;10,IF(AND(ISNUMBER('Test Sample Data'!J1358),'Test Sample Data'!J1358&lt;$B$1,'Test Sample Data'!J1358&gt;0),'Test Sample Data'!J1358,$B$1),"")</f>
        <v/>
      </c>
      <c r="K1359" s="17" t="str">
        <f>IF(SUM('Test Sample Data'!K$3:K$98)&gt;10,IF(AND(ISNUMBER('Test Sample Data'!K1358),'Test Sample Data'!K1358&lt;$B$1,'Test Sample Data'!K1358&gt;0),'Test Sample Data'!K1358,$B$1),"")</f>
        <v/>
      </c>
      <c r="L1359" s="17" t="str">
        <f>IF(SUM('Test Sample Data'!L$3:L$98)&gt;10,IF(AND(ISNUMBER('Test Sample Data'!L1358),'Test Sample Data'!L1358&lt;$B$1,'Test Sample Data'!L1358&gt;0),'Test Sample Data'!L1358,$B$1),"")</f>
        <v/>
      </c>
      <c r="M1359" s="17" t="str">
        <f>IF(SUM('Test Sample Data'!M$3:M$98)&gt;10,IF(AND(ISNUMBER('Test Sample Data'!M1358),'Test Sample Data'!M1358&lt;$B$1,'Test Sample Data'!M1358&gt;0),'Test Sample Data'!M1358,$B$1),"")</f>
        <v/>
      </c>
      <c r="N1359" s="17" t="str">
        <f>'Gene Table'!E1358</f>
        <v>hsa-miR-2392</v>
      </c>
      <c r="O1359" s="17" t="str">
        <f>'Gene Table'!B1358</f>
        <v>I12</v>
      </c>
      <c r="P1359" s="17" t="str">
        <f>IF(SUM('Control Sample Data'!D$3:D$98)&gt;10,IF(AND(ISNUMBER('Control Sample Data'!D1358),'Control Sample Data'!D1358&lt;$B$1,'Control Sample Data'!D1358&gt;0),'Control Sample Data'!D1358,$B$1),"")</f>
        <v/>
      </c>
      <c r="Q1359" s="17" t="str">
        <f>IF(SUM('Control Sample Data'!E$3:E$98)&gt;10,IF(AND(ISNUMBER('Control Sample Data'!E1358),'Control Sample Data'!E1358&lt;$B$1,'Control Sample Data'!E1358&gt;0),'Control Sample Data'!E1358,$B$1),"")</f>
        <v/>
      </c>
      <c r="R1359" s="17" t="str">
        <f>IF(SUM('Control Sample Data'!F$3:F$98)&gt;10,IF(AND(ISNUMBER('Control Sample Data'!F1358),'Control Sample Data'!F1358&lt;$B$1,'Control Sample Data'!F1358&gt;0),'Control Sample Data'!F1358,$B$1),"")</f>
        <v/>
      </c>
      <c r="S1359" s="17" t="str">
        <f>IF(SUM('Control Sample Data'!G$3:G$98)&gt;10,IF(AND(ISNUMBER('Control Sample Data'!G1358),'Control Sample Data'!G1358&lt;$B$1,'Control Sample Data'!G1358&gt;0),'Control Sample Data'!G1358,$B$1),"")</f>
        <v/>
      </c>
      <c r="T1359" s="17" t="str">
        <f>IF(SUM('Control Sample Data'!H$3:H$98)&gt;10,IF(AND(ISNUMBER('Control Sample Data'!H1358),'Control Sample Data'!H1358&lt;$B$1,'Control Sample Data'!H1358&gt;0),'Control Sample Data'!H1358,$B$1),"")</f>
        <v/>
      </c>
      <c r="U1359" s="17" t="str">
        <f>IF(SUM('Control Sample Data'!I$3:I$98)&gt;10,IF(AND(ISNUMBER('Control Sample Data'!I1358),'Control Sample Data'!I1358&lt;$B$1,'Control Sample Data'!I1358&gt;0),'Control Sample Data'!I1358,$B$1),"")</f>
        <v/>
      </c>
      <c r="V1359" s="17" t="str">
        <f>IF(SUM('Control Sample Data'!J$3:J$98)&gt;10,IF(AND(ISNUMBER('Control Sample Data'!J1358),'Control Sample Data'!J1358&lt;$B$1,'Control Sample Data'!J1358&gt;0),'Control Sample Data'!J1358,$B$1),"")</f>
        <v/>
      </c>
      <c r="W1359" s="17" t="str">
        <f>IF(SUM('Control Sample Data'!K$3:K$98)&gt;10,IF(AND(ISNUMBER('Control Sample Data'!K1358),'Control Sample Data'!K1358&lt;$B$1,'Control Sample Data'!K1358&gt;0),'Control Sample Data'!K1358,$B$1),"")</f>
        <v/>
      </c>
      <c r="X1359" s="17" t="str">
        <f>IF(SUM('Control Sample Data'!L$3:L$98)&gt;10,IF(AND(ISNUMBER('Control Sample Data'!L1358),'Control Sample Data'!L1358&lt;$B$1,'Control Sample Data'!L1358&gt;0),'Control Sample Data'!L1358,$B$1),"")</f>
        <v/>
      </c>
      <c r="Y1359" s="17" t="str">
        <f>IF(SUM('Control Sample Data'!M$3:M$98)&gt;10,IF(AND(ISNUMBER('Control Sample Data'!M1358),'Control Sample Data'!M1358&lt;$B$1,'Control Sample Data'!M1358&gt;0),'Control Sample Data'!M1358,$B$1),"")</f>
        <v/>
      </c>
      <c r="AT1359" s="36" t="str">
        <f t="shared" si="917"/>
        <v/>
      </c>
      <c r="AU1359" s="36" t="str">
        <f t="shared" si="918"/>
        <v/>
      </c>
      <c r="AV1359" s="36" t="str">
        <f t="shared" si="919"/>
        <v/>
      </c>
      <c r="AW1359" s="36" t="str">
        <f t="shared" si="920"/>
        <v/>
      </c>
      <c r="AX1359" s="36" t="str">
        <f t="shared" si="921"/>
        <v/>
      </c>
      <c r="AY1359" s="36" t="str">
        <f t="shared" si="922"/>
        <v/>
      </c>
      <c r="AZ1359" s="36" t="str">
        <f t="shared" si="923"/>
        <v/>
      </c>
      <c r="BA1359" s="36" t="str">
        <f t="shared" si="924"/>
        <v/>
      </c>
      <c r="BB1359" s="36" t="str">
        <f t="shared" si="925"/>
        <v/>
      </c>
      <c r="BC1359" s="36" t="str">
        <f t="shared" si="926"/>
        <v/>
      </c>
      <c r="BD1359" s="36" t="str">
        <f t="shared" si="927"/>
        <v/>
      </c>
      <c r="BE1359" s="36" t="str">
        <f t="shared" si="928"/>
        <v/>
      </c>
      <c r="BF1359" s="36" t="str">
        <f t="shared" si="929"/>
        <v/>
      </c>
      <c r="BG1359" s="36" t="str">
        <f t="shared" si="930"/>
        <v/>
      </c>
      <c r="BH1359" s="36" t="str">
        <f t="shared" si="931"/>
        <v/>
      </c>
      <c r="BI1359" s="36" t="str">
        <f t="shared" si="932"/>
        <v/>
      </c>
      <c r="BJ1359" s="36" t="str">
        <f t="shared" si="933"/>
        <v/>
      </c>
      <c r="BK1359" s="36" t="str">
        <f t="shared" si="934"/>
        <v/>
      </c>
      <c r="BL1359" s="36" t="str">
        <f t="shared" si="935"/>
        <v/>
      </c>
      <c r="BM1359" s="36" t="str">
        <f t="shared" si="936"/>
        <v/>
      </c>
      <c r="BN1359" s="38" t="e">
        <f t="shared" si="895"/>
        <v>#DIV/0!</v>
      </c>
      <c r="BO1359" s="38" t="e">
        <f t="shared" si="896"/>
        <v>#DIV/0!</v>
      </c>
      <c r="BP1359" s="39" t="str">
        <f t="shared" si="897"/>
        <v/>
      </c>
      <c r="BQ1359" s="39" t="str">
        <f t="shared" si="898"/>
        <v/>
      </c>
      <c r="BR1359" s="39" t="str">
        <f t="shared" si="899"/>
        <v/>
      </c>
      <c r="BS1359" s="39" t="str">
        <f t="shared" si="900"/>
        <v/>
      </c>
      <c r="BT1359" s="39" t="str">
        <f t="shared" si="901"/>
        <v/>
      </c>
      <c r="BU1359" s="39" t="str">
        <f t="shared" si="902"/>
        <v/>
      </c>
      <c r="BV1359" s="39" t="str">
        <f t="shared" si="903"/>
        <v/>
      </c>
      <c r="BW1359" s="39" t="str">
        <f t="shared" si="904"/>
        <v/>
      </c>
      <c r="BX1359" s="39" t="str">
        <f t="shared" si="905"/>
        <v/>
      </c>
      <c r="BY1359" s="39" t="str">
        <f t="shared" si="906"/>
        <v/>
      </c>
      <c r="BZ1359" s="39" t="str">
        <f t="shared" si="907"/>
        <v/>
      </c>
      <c r="CA1359" s="39" t="str">
        <f t="shared" si="908"/>
        <v/>
      </c>
      <c r="CB1359" s="39" t="str">
        <f t="shared" si="909"/>
        <v/>
      </c>
      <c r="CC1359" s="39" t="str">
        <f t="shared" si="910"/>
        <v/>
      </c>
      <c r="CD1359" s="39" t="str">
        <f t="shared" si="911"/>
        <v/>
      </c>
      <c r="CE1359" s="39" t="str">
        <f t="shared" si="912"/>
        <v/>
      </c>
      <c r="CF1359" s="39" t="str">
        <f t="shared" si="913"/>
        <v/>
      </c>
      <c r="CG1359" s="39" t="str">
        <f t="shared" si="914"/>
        <v/>
      </c>
      <c r="CH1359" s="39" t="str">
        <f t="shared" si="915"/>
        <v/>
      </c>
      <c r="CI1359" s="39" t="str">
        <f t="shared" si="916"/>
        <v/>
      </c>
    </row>
    <row r="1360" spans="1:87">
      <c r="A1360" s="18"/>
      <c r="B1360" s="15" t="str">
        <f>'Gene Table'!E1359</f>
        <v>hsa-miR-548ac</v>
      </c>
      <c r="C1360" s="15" t="str">
        <f>'Gene Table'!B1359</f>
        <v>I13</v>
      </c>
      <c r="D1360" s="16" t="str">
        <f>IF(SUM('Test Sample Data'!D$3:D$98)&gt;10,IF(AND(ISNUMBER('Test Sample Data'!D1359),'Test Sample Data'!D1359&lt;$B$1,'Test Sample Data'!D1359&gt;0),'Test Sample Data'!D1359,$B$1),"")</f>
        <v/>
      </c>
      <c r="E1360" s="17" t="str">
        <f>IF(SUM('Test Sample Data'!E$3:E$98)&gt;10,IF(AND(ISNUMBER('Test Sample Data'!E1359),'Test Sample Data'!E1359&lt;$B$1,'Test Sample Data'!E1359&gt;0),'Test Sample Data'!E1359,$B$1),"")</f>
        <v/>
      </c>
      <c r="F1360" s="17" t="str">
        <f>IF(SUM('Test Sample Data'!F$3:F$98)&gt;10,IF(AND(ISNUMBER('Test Sample Data'!F1359),'Test Sample Data'!F1359&lt;$B$1,'Test Sample Data'!F1359&gt;0),'Test Sample Data'!F1359,$B$1),"")</f>
        <v/>
      </c>
      <c r="G1360" s="17" t="str">
        <f>IF(SUM('Test Sample Data'!G$3:G$98)&gt;10,IF(AND(ISNUMBER('Test Sample Data'!G1359),'Test Sample Data'!G1359&lt;$B$1,'Test Sample Data'!G1359&gt;0),'Test Sample Data'!G1359,$B$1),"")</f>
        <v/>
      </c>
      <c r="H1360" s="17" t="str">
        <f>IF(SUM('Test Sample Data'!H$3:H$98)&gt;10,IF(AND(ISNUMBER('Test Sample Data'!H1359),'Test Sample Data'!H1359&lt;$B$1,'Test Sample Data'!H1359&gt;0),'Test Sample Data'!H1359,$B$1),"")</f>
        <v/>
      </c>
      <c r="I1360" s="17" t="str">
        <f>IF(SUM('Test Sample Data'!I$3:I$98)&gt;10,IF(AND(ISNUMBER('Test Sample Data'!I1359),'Test Sample Data'!I1359&lt;$B$1,'Test Sample Data'!I1359&gt;0),'Test Sample Data'!I1359,$B$1),"")</f>
        <v/>
      </c>
      <c r="J1360" s="17" t="str">
        <f>IF(SUM('Test Sample Data'!J$3:J$98)&gt;10,IF(AND(ISNUMBER('Test Sample Data'!J1359),'Test Sample Data'!J1359&lt;$B$1,'Test Sample Data'!J1359&gt;0),'Test Sample Data'!J1359,$B$1),"")</f>
        <v/>
      </c>
      <c r="K1360" s="17" t="str">
        <f>IF(SUM('Test Sample Data'!K$3:K$98)&gt;10,IF(AND(ISNUMBER('Test Sample Data'!K1359),'Test Sample Data'!K1359&lt;$B$1,'Test Sample Data'!K1359&gt;0),'Test Sample Data'!K1359,$B$1),"")</f>
        <v/>
      </c>
      <c r="L1360" s="17" t="str">
        <f>IF(SUM('Test Sample Data'!L$3:L$98)&gt;10,IF(AND(ISNUMBER('Test Sample Data'!L1359),'Test Sample Data'!L1359&lt;$B$1,'Test Sample Data'!L1359&gt;0),'Test Sample Data'!L1359,$B$1),"")</f>
        <v/>
      </c>
      <c r="M1360" s="17" t="str">
        <f>IF(SUM('Test Sample Data'!M$3:M$98)&gt;10,IF(AND(ISNUMBER('Test Sample Data'!M1359),'Test Sample Data'!M1359&lt;$B$1,'Test Sample Data'!M1359&gt;0),'Test Sample Data'!M1359,$B$1),"")</f>
        <v/>
      </c>
      <c r="N1360" s="17" t="str">
        <f>'Gene Table'!E1359</f>
        <v>hsa-miR-548ac</v>
      </c>
      <c r="O1360" s="17" t="str">
        <f>'Gene Table'!B1359</f>
        <v>I13</v>
      </c>
      <c r="P1360" s="17" t="str">
        <f>IF(SUM('Control Sample Data'!D$3:D$98)&gt;10,IF(AND(ISNUMBER('Control Sample Data'!D1359),'Control Sample Data'!D1359&lt;$B$1,'Control Sample Data'!D1359&gt;0),'Control Sample Data'!D1359,$B$1),"")</f>
        <v/>
      </c>
      <c r="Q1360" s="17" t="str">
        <f>IF(SUM('Control Sample Data'!E$3:E$98)&gt;10,IF(AND(ISNUMBER('Control Sample Data'!E1359),'Control Sample Data'!E1359&lt;$B$1,'Control Sample Data'!E1359&gt;0),'Control Sample Data'!E1359,$B$1),"")</f>
        <v/>
      </c>
      <c r="R1360" s="17" t="str">
        <f>IF(SUM('Control Sample Data'!F$3:F$98)&gt;10,IF(AND(ISNUMBER('Control Sample Data'!F1359),'Control Sample Data'!F1359&lt;$B$1,'Control Sample Data'!F1359&gt;0),'Control Sample Data'!F1359,$B$1),"")</f>
        <v/>
      </c>
      <c r="S1360" s="17" t="str">
        <f>IF(SUM('Control Sample Data'!G$3:G$98)&gt;10,IF(AND(ISNUMBER('Control Sample Data'!G1359),'Control Sample Data'!G1359&lt;$B$1,'Control Sample Data'!G1359&gt;0),'Control Sample Data'!G1359,$B$1),"")</f>
        <v/>
      </c>
      <c r="T1360" s="17" t="str">
        <f>IF(SUM('Control Sample Data'!H$3:H$98)&gt;10,IF(AND(ISNUMBER('Control Sample Data'!H1359),'Control Sample Data'!H1359&lt;$B$1,'Control Sample Data'!H1359&gt;0),'Control Sample Data'!H1359,$B$1),"")</f>
        <v/>
      </c>
      <c r="U1360" s="17" t="str">
        <f>IF(SUM('Control Sample Data'!I$3:I$98)&gt;10,IF(AND(ISNUMBER('Control Sample Data'!I1359),'Control Sample Data'!I1359&lt;$B$1,'Control Sample Data'!I1359&gt;0),'Control Sample Data'!I1359,$B$1),"")</f>
        <v/>
      </c>
      <c r="V1360" s="17" t="str">
        <f>IF(SUM('Control Sample Data'!J$3:J$98)&gt;10,IF(AND(ISNUMBER('Control Sample Data'!J1359),'Control Sample Data'!J1359&lt;$B$1,'Control Sample Data'!J1359&gt;0),'Control Sample Data'!J1359,$B$1),"")</f>
        <v/>
      </c>
      <c r="W1360" s="17" t="str">
        <f>IF(SUM('Control Sample Data'!K$3:K$98)&gt;10,IF(AND(ISNUMBER('Control Sample Data'!K1359),'Control Sample Data'!K1359&lt;$B$1,'Control Sample Data'!K1359&gt;0),'Control Sample Data'!K1359,$B$1),"")</f>
        <v/>
      </c>
      <c r="X1360" s="17" t="str">
        <f>IF(SUM('Control Sample Data'!L$3:L$98)&gt;10,IF(AND(ISNUMBER('Control Sample Data'!L1359),'Control Sample Data'!L1359&lt;$B$1,'Control Sample Data'!L1359&gt;0),'Control Sample Data'!L1359,$B$1),"")</f>
        <v/>
      </c>
      <c r="Y1360" s="17" t="str">
        <f>IF(SUM('Control Sample Data'!M$3:M$98)&gt;10,IF(AND(ISNUMBER('Control Sample Data'!M1359),'Control Sample Data'!M1359&lt;$B$1,'Control Sample Data'!M1359&gt;0),'Control Sample Data'!M1359,$B$1),"")</f>
        <v/>
      </c>
      <c r="AT1360" s="36" t="str">
        <f t="shared" si="917"/>
        <v/>
      </c>
      <c r="AU1360" s="36" t="str">
        <f t="shared" si="918"/>
        <v/>
      </c>
      <c r="AV1360" s="36" t="str">
        <f t="shared" si="919"/>
        <v/>
      </c>
      <c r="AW1360" s="36" t="str">
        <f t="shared" si="920"/>
        <v/>
      </c>
      <c r="AX1360" s="36" t="str">
        <f t="shared" si="921"/>
        <v/>
      </c>
      <c r="AY1360" s="36" t="str">
        <f t="shared" si="922"/>
        <v/>
      </c>
      <c r="AZ1360" s="36" t="str">
        <f t="shared" si="923"/>
        <v/>
      </c>
      <c r="BA1360" s="36" t="str">
        <f t="shared" si="924"/>
        <v/>
      </c>
      <c r="BB1360" s="36" t="str">
        <f t="shared" si="925"/>
        <v/>
      </c>
      <c r="BC1360" s="36" t="str">
        <f t="shared" si="926"/>
        <v/>
      </c>
      <c r="BD1360" s="36" t="str">
        <f t="shared" si="927"/>
        <v/>
      </c>
      <c r="BE1360" s="36" t="str">
        <f t="shared" si="928"/>
        <v/>
      </c>
      <c r="BF1360" s="36" t="str">
        <f t="shared" si="929"/>
        <v/>
      </c>
      <c r="BG1360" s="36" t="str">
        <f t="shared" si="930"/>
        <v/>
      </c>
      <c r="BH1360" s="36" t="str">
        <f t="shared" si="931"/>
        <v/>
      </c>
      <c r="BI1360" s="36" t="str">
        <f t="shared" si="932"/>
        <v/>
      </c>
      <c r="BJ1360" s="36" t="str">
        <f t="shared" si="933"/>
        <v/>
      </c>
      <c r="BK1360" s="36" t="str">
        <f t="shared" si="934"/>
        <v/>
      </c>
      <c r="BL1360" s="36" t="str">
        <f t="shared" si="935"/>
        <v/>
      </c>
      <c r="BM1360" s="36" t="str">
        <f t="shared" si="936"/>
        <v/>
      </c>
      <c r="BN1360" s="38" t="e">
        <f t="shared" si="895"/>
        <v>#DIV/0!</v>
      </c>
      <c r="BO1360" s="38" t="e">
        <f t="shared" si="896"/>
        <v>#DIV/0!</v>
      </c>
      <c r="BP1360" s="39" t="str">
        <f t="shared" si="897"/>
        <v/>
      </c>
      <c r="BQ1360" s="39" t="str">
        <f t="shared" si="898"/>
        <v/>
      </c>
      <c r="BR1360" s="39" t="str">
        <f t="shared" si="899"/>
        <v/>
      </c>
      <c r="BS1360" s="39" t="str">
        <f t="shared" si="900"/>
        <v/>
      </c>
      <c r="BT1360" s="39" t="str">
        <f t="shared" si="901"/>
        <v/>
      </c>
      <c r="BU1360" s="39" t="str">
        <f t="shared" si="902"/>
        <v/>
      </c>
      <c r="BV1360" s="39" t="str">
        <f t="shared" si="903"/>
        <v/>
      </c>
      <c r="BW1360" s="39" t="str">
        <f t="shared" si="904"/>
        <v/>
      </c>
      <c r="BX1360" s="39" t="str">
        <f t="shared" si="905"/>
        <v/>
      </c>
      <c r="BY1360" s="39" t="str">
        <f t="shared" si="906"/>
        <v/>
      </c>
      <c r="BZ1360" s="39" t="str">
        <f t="shared" si="907"/>
        <v/>
      </c>
      <c r="CA1360" s="39" t="str">
        <f t="shared" si="908"/>
        <v/>
      </c>
      <c r="CB1360" s="39" t="str">
        <f t="shared" si="909"/>
        <v/>
      </c>
      <c r="CC1360" s="39" t="str">
        <f t="shared" si="910"/>
        <v/>
      </c>
      <c r="CD1360" s="39" t="str">
        <f t="shared" si="911"/>
        <v/>
      </c>
      <c r="CE1360" s="39" t="str">
        <f t="shared" si="912"/>
        <v/>
      </c>
      <c r="CF1360" s="39" t="str">
        <f t="shared" si="913"/>
        <v/>
      </c>
      <c r="CG1360" s="39" t="str">
        <f t="shared" si="914"/>
        <v/>
      </c>
      <c r="CH1360" s="39" t="str">
        <f t="shared" si="915"/>
        <v/>
      </c>
      <c r="CI1360" s="39" t="str">
        <f t="shared" si="916"/>
        <v/>
      </c>
    </row>
    <row r="1361" spans="1:87">
      <c r="A1361" s="18"/>
      <c r="B1361" s="15" t="str">
        <f>'Gene Table'!E1360</f>
        <v>hsa-miR-4507</v>
      </c>
      <c r="C1361" s="15" t="str">
        <f>'Gene Table'!B1360</f>
        <v>I14</v>
      </c>
      <c r="D1361" s="16" t="str">
        <f>IF(SUM('Test Sample Data'!D$3:D$98)&gt;10,IF(AND(ISNUMBER('Test Sample Data'!D1360),'Test Sample Data'!D1360&lt;$B$1,'Test Sample Data'!D1360&gt;0),'Test Sample Data'!D1360,$B$1),"")</f>
        <v/>
      </c>
      <c r="E1361" s="17" t="str">
        <f>IF(SUM('Test Sample Data'!E$3:E$98)&gt;10,IF(AND(ISNUMBER('Test Sample Data'!E1360),'Test Sample Data'!E1360&lt;$B$1,'Test Sample Data'!E1360&gt;0),'Test Sample Data'!E1360,$B$1),"")</f>
        <v/>
      </c>
      <c r="F1361" s="17" t="str">
        <f>IF(SUM('Test Sample Data'!F$3:F$98)&gt;10,IF(AND(ISNUMBER('Test Sample Data'!F1360),'Test Sample Data'!F1360&lt;$B$1,'Test Sample Data'!F1360&gt;0),'Test Sample Data'!F1360,$B$1),"")</f>
        <v/>
      </c>
      <c r="G1361" s="17" t="str">
        <f>IF(SUM('Test Sample Data'!G$3:G$98)&gt;10,IF(AND(ISNUMBER('Test Sample Data'!G1360),'Test Sample Data'!G1360&lt;$B$1,'Test Sample Data'!G1360&gt;0),'Test Sample Data'!G1360,$B$1),"")</f>
        <v/>
      </c>
      <c r="H1361" s="17" t="str">
        <f>IF(SUM('Test Sample Data'!H$3:H$98)&gt;10,IF(AND(ISNUMBER('Test Sample Data'!H1360),'Test Sample Data'!H1360&lt;$B$1,'Test Sample Data'!H1360&gt;0),'Test Sample Data'!H1360,$B$1),"")</f>
        <v/>
      </c>
      <c r="I1361" s="17" t="str">
        <f>IF(SUM('Test Sample Data'!I$3:I$98)&gt;10,IF(AND(ISNUMBER('Test Sample Data'!I1360),'Test Sample Data'!I1360&lt;$B$1,'Test Sample Data'!I1360&gt;0),'Test Sample Data'!I1360,$B$1),"")</f>
        <v/>
      </c>
      <c r="J1361" s="17" t="str">
        <f>IF(SUM('Test Sample Data'!J$3:J$98)&gt;10,IF(AND(ISNUMBER('Test Sample Data'!J1360),'Test Sample Data'!J1360&lt;$B$1,'Test Sample Data'!J1360&gt;0),'Test Sample Data'!J1360,$B$1),"")</f>
        <v/>
      </c>
      <c r="K1361" s="17" t="str">
        <f>IF(SUM('Test Sample Data'!K$3:K$98)&gt;10,IF(AND(ISNUMBER('Test Sample Data'!K1360),'Test Sample Data'!K1360&lt;$B$1,'Test Sample Data'!K1360&gt;0),'Test Sample Data'!K1360,$B$1),"")</f>
        <v/>
      </c>
      <c r="L1361" s="17" t="str">
        <f>IF(SUM('Test Sample Data'!L$3:L$98)&gt;10,IF(AND(ISNUMBER('Test Sample Data'!L1360),'Test Sample Data'!L1360&lt;$B$1,'Test Sample Data'!L1360&gt;0),'Test Sample Data'!L1360,$B$1),"")</f>
        <v/>
      </c>
      <c r="M1361" s="17" t="str">
        <f>IF(SUM('Test Sample Data'!M$3:M$98)&gt;10,IF(AND(ISNUMBER('Test Sample Data'!M1360),'Test Sample Data'!M1360&lt;$B$1,'Test Sample Data'!M1360&gt;0),'Test Sample Data'!M1360,$B$1),"")</f>
        <v/>
      </c>
      <c r="N1361" s="17" t="str">
        <f>'Gene Table'!E1360</f>
        <v>hsa-miR-4507</v>
      </c>
      <c r="O1361" s="17" t="str">
        <f>'Gene Table'!B1360</f>
        <v>I14</v>
      </c>
      <c r="P1361" s="17" t="str">
        <f>IF(SUM('Control Sample Data'!D$3:D$98)&gt;10,IF(AND(ISNUMBER('Control Sample Data'!D1360),'Control Sample Data'!D1360&lt;$B$1,'Control Sample Data'!D1360&gt;0),'Control Sample Data'!D1360,$B$1),"")</f>
        <v/>
      </c>
      <c r="Q1361" s="17" t="str">
        <f>IF(SUM('Control Sample Data'!E$3:E$98)&gt;10,IF(AND(ISNUMBER('Control Sample Data'!E1360),'Control Sample Data'!E1360&lt;$B$1,'Control Sample Data'!E1360&gt;0),'Control Sample Data'!E1360,$B$1),"")</f>
        <v/>
      </c>
      <c r="R1361" s="17" t="str">
        <f>IF(SUM('Control Sample Data'!F$3:F$98)&gt;10,IF(AND(ISNUMBER('Control Sample Data'!F1360),'Control Sample Data'!F1360&lt;$B$1,'Control Sample Data'!F1360&gt;0),'Control Sample Data'!F1360,$B$1),"")</f>
        <v/>
      </c>
      <c r="S1361" s="17" t="str">
        <f>IF(SUM('Control Sample Data'!G$3:G$98)&gt;10,IF(AND(ISNUMBER('Control Sample Data'!G1360),'Control Sample Data'!G1360&lt;$B$1,'Control Sample Data'!G1360&gt;0),'Control Sample Data'!G1360,$B$1),"")</f>
        <v/>
      </c>
      <c r="T1361" s="17" t="str">
        <f>IF(SUM('Control Sample Data'!H$3:H$98)&gt;10,IF(AND(ISNUMBER('Control Sample Data'!H1360),'Control Sample Data'!H1360&lt;$B$1,'Control Sample Data'!H1360&gt;0),'Control Sample Data'!H1360,$B$1),"")</f>
        <v/>
      </c>
      <c r="U1361" s="17" t="str">
        <f>IF(SUM('Control Sample Data'!I$3:I$98)&gt;10,IF(AND(ISNUMBER('Control Sample Data'!I1360),'Control Sample Data'!I1360&lt;$B$1,'Control Sample Data'!I1360&gt;0),'Control Sample Data'!I1360,$B$1),"")</f>
        <v/>
      </c>
      <c r="V1361" s="17" t="str">
        <f>IF(SUM('Control Sample Data'!J$3:J$98)&gt;10,IF(AND(ISNUMBER('Control Sample Data'!J1360),'Control Sample Data'!J1360&lt;$B$1,'Control Sample Data'!J1360&gt;0),'Control Sample Data'!J1360,$B$1),"")</f>
        <v/>
      </c>
      <c r="W1361" s="17" t="str">
        <f>IF(SUM('Control Sample Data'!K$3:K$98)&gt;10,IF(AND(ISNUMBER('Control Sample Data'!K1360),'Control Sample Data'!K1360&lt;$B$1,'Control Sample Data'!K1360&gt;0),'Control Sample Data'!K1360,$B$1),"")</f>
        <v/>
      </c>
      <c r="X1361" s="17" t="str">
        <f>IF(SUM('Control Sample Data'!L$3:L$98)&gt;10,IF(AND(ISNUMBER('Control Sample Data'!L1360),'Control Sample Data'!L1360&lt;$B$1,'Control Sample Data'!L1360&gt;0),'Control Sample Data'!L1360,$B$1),"")</f>
        <v/>
      </c>
      <c r="Y1361" s="17" t="str">
        <f>IF(SUM('Control Sample Data'!M$3:M$98)&gt;10,IF(AND(ISNUMBER('Control Sample Data'!M1360),'Control Sample Data'!M1360&lt;$B$1,'Control Sample Data'!M1360&gt;0),'Control Sample Data'!M1360,$B$1),"")</f>
        <v/>
      </c>
      <c r="AT1361" s="36" t="str">
        <f t="shared" si="917"/>
        <v/>
      </c>
      <c r="AU1361" s="36" t="str">
        <f t="shared" si="918"/>
        <v/>
      </c>
      <c r="AV1361" s="36" t="str">
        <f t="shared" si="919"/>
        <v/>
      </c>
      <c r="AW1361" s="36" t="str">
        <f t="shared" si="920"/>
        <v/>
      </c>
      <c r="AX1361" s="36" t="str">
        <f t="shared" si="921"/>
        <v/>
      </c>
      <c r="AY1361" s="36" t="str">
        <f t="shared" si="922"/>
        <v/>
      </c>
      <c r="AZ1361" s="36" t="str">
        <f t="shared" si="923"/>
        <v/>
      </c>
      <c r="BA1361" s="36" t="str">
        <f t="shared" si="924"/>
        <v/>
      </c>
      <c r="BB1361" s="36" t="str">
        <f t="shared" si="925"/>
        <v/>
      </c>
      <c r="BC1361" s="36" t="str">
        <f t="shared" si="926"/>
        <v/>
      </c>
      <c r="BD1361" s="36" t="str">
        <f t="shared" si="927"/>
        <v/>
      </c>
      <c r="BE1361" s="36" t="str">
        <f t="shared" si="928"/>
        <v/>
      </c>
      <c r="BF1361" s="36" t="str">
        <f t="shared" si="929"/>
        <v/>
      </c>
      <c r="BG1361" s="36" t="str">
        <f t="shared" si="930"/>
        <v/>
      </c>
      <c r="BH1361" s="36" t="str">
        <f t="shared" si="931"/>
        <v/>
      </c>
      <c r="BI1361" s="36" t="str">
        <f t="shared" si="932"/>
        <v/>
      </c>
      <c r="BJ1361" s="36" t="str">
        <f t="shared" si="933"/>
        <v/>
      </c>
      <c r="BK1361" s="36" t="str">
        <f t="shared" si="934"/>
        <v/>
      </c>
      <c r="BL1361" s="36" t="str">
        <f t="shared" si="935"/>
        <v/>
      </c>
      <c r="BM1361" s="36" t="str">
        <f t="shared" si="936"/>
        <v/>
      </c>
      <c r="BN1361" s="38" t="e">
        <f t="shared" si="895"/>
        <v>#DIV/0!</v>
      </c>
      <c r="BO1361" s="38" t="e">
        <f t="shared" si="896"/>
        <v>#DIV/0!</v>
      </c>
      <c r="BP1361" s="39" t="str">
        <f t="shared" si="897"/>
        <v/>
      </c>
      <c r="BQ1361" s="39" t="str">
        <f t="shared" si="898"/>
        <v/>
      </c>
      <c r="BR1361" s="39" t="str">
        <f t="shared" si="899"/>
        <v/>
      </c>
      <c r="BS1361" s="39" t="str">
        <f t="shared" si="900"/>
        <v/>
      </c>
      <c r="BT1361" s="39" t="str">
        <f t="shared" si="901"/>
        <v/>
      </c>
      <c r="BU1361" s="39" t="str">
        <f t="shared" si="902"/>
        <v/>
      </c>
      <c r="BV1361" s="39" t="str">
        <f t="shared" si="903"/>
        <v/>
      </c>
      <c r="BW1361" s="39" t="str">
        <f t="shared" si="904"/>
        <v/>
      </c>
      <c r="BX1361" s="39" t="str">
        <f t="shared" si="905"/>
        <v/>
      </c>
      <c r="BY1361" s="39" t="str">
        <f t="shared" si="906"/>
        <v/>
      </c>
      <c r="BZ1361" s="39" t="str">
        <f t="shared" si="907"/>
        <v/>
      </c>
      <c r="CA1361" s="39" t="str">
        <f t="shared" si="908"/>
        <v/>
      </c>
      <c r="CB1361" s="39" t="str">
        <f t="shared" si="909"/>
        <v/>
      </c>
      <c r="CC1361" s="39" t="str">
        <f t="shared" si="910"/>
        <v/>
      </c>
      <c r="CD1361" s="39" t="str">
        <f t="shared" si="911"/>
        <v/>
      </c>
      <c r="CE1361" s="39" t="str">
        <f t="shared" si="912"/>
        <v/>
      </c>
      <c r="CF1361" s="39" t="str">
        <f t="shared" si="913"/>
        <v/>
      </c>
      <c r="CG1361" s="39" t="str">
        <f t="shared" si="914"/>
        <v/>
      </c>
      <c r="CH1361" s="39" t="str">
        <f t="shared" si="915"/>
        <v/>
      </c>
      <c r="CI1361" s="39" t="str">
        <f t="shared" si="916"/>
        <v/>
      </c>
    </row>
    <row r="1362" spans="1:87">
      <c r="A1362" s="18"/>
      <c r="B1362" s="15" t="str">
        <f>'Gene Table'!E1361</f>
        <v>hsa-miR-4424</v>
      </c>
      <c r="C1362" s="15" t="str">
        <f>'Gene Table'!B1361</f>
        <v>I15</v>
      </c>
      <c r="D1362" s="16" t="str">
        <f>IF(SUM('Test Sample Data'!D$3:D$98)&gt;10,IF(AND(ISNUMBER('Test Sample Data'!D1361),'Test Sample Data'!D1361&lt;$B$1,'Test Sample Data'!D1361&gt;0),'Test Sample Data'!D1361,$B$1),"")</f>
        <v/>
      </c>
      <c r="E1362" s="17" t="str">
        <f>IF(SUM('Test Sample Data'!E$3:E$98)&gt;10,IF(AND(ISNUMBER('Test Sample Data'!E1361),'Test Sample Data'!E1361&lt;$B$1,'Test Sample Data'!E1361&gt;0),'Test Sample Data'!E1361,$B$1),"")</f>
        <v/>
      </c>
      <c r="F1362" s="17" t="str">
        <f>IF(SUM('Test Sample Data'!F$3:F$98)&gt;10,IF(AND(ISNUMBER('Test Sample Data'!F1361),'Test Sample Data'!F1361&lt;$B$1,'Test Sample Data'!F1361&gt;0),'Test Sample Data'!F1361,$B$1),"")</f>
        <v/>
      </c>
      <c r="G1362" s="17" t="str">
        <f>IF(SUM('Test Sample Data'!G$3:G$98)&gt;10,IF(AND(ISNUMBER('Test Sample Data'!G1361),'Test Sample Data'!G1361&lt;$B$1,'Test Sample Data'!G1361&gt;0),'Test Sample Data'!G1361,$B$1),"")</f>
        <v/>
      </c>
      <c r="H1362" s="17" t="str">
        <f>IF(SUM('Test Sample Data'!H$3:H$98)&gt;10,IF(AND(ISNUMBER('Test Sample Data'!H1361),'Test Sample Data'!H1361&lt;$B$1,'Test Sample Data'!H1361&gt;0),'Test Sample Data'!H1361,$B$1),"")</f>
        <v/>
      </c>
      <c r="I1362" s="17" t="str">
        <f>IF(SUM('Test Sample Data'!I$3:I$98)&gt;10,IF(AND(ISNUMBER('Test Sample Data'!I1361),'Test Sample Data'!I1361&lt;$B$1,'Test Sample Data'!I1361&gt;0),'Test Sample Data'!I1361,$B$1),"")</f>
        <v/>
      </c>
      <c r="J1362" s="17" t="str">
        <f>IF(SUM('Test Sample Data'!J$3:J$98)&gt;10,IF(AND(ISNUMBER('Test Sample Data'!J1361),'Test Sample Data'!J1361&lt;$B$1,'Test Sample Data'!J1361&gt;0),'Test Sample Data'!J1361,$B$1),"")</f>
        <v/>
      </c>
      <c r="K1362" s="17" t="str">
        <f>IF(SUM('Test Sample Data'!K$3:K$98)&gt;10,IF(AND(ISNUMBER('Test Sample Data'!K1361),'Test Sample Data'!K1361&lt;$B$1,'Test Sample Data'!K1361&gt;0),'Test Sample Data'!K1361,$B$1),"")</f>
        <v/>
      </c>
      <c r="L1362" s="17" t="str">
        <f>IF(SUM('Test Sample Data'!L$3:L$98)&gt;10,IF(AND(ISNUMBER('Test Sample Data'!L1361),'Test Sample Data'!L1361&lt;$B$1,'Test Sample Data'!L1361&gt;0),'Test Sample Data'!L1361,$B$1),"")</f>
        <v/>
      </c>
      <c r="M1362" s="17" t="str">
        <f>IF(SUM('Test Sample Data'!M$3:M$98)&gt;10,IF(AND(ISNUMBER('Test Sample Data'!M1361),'Test Sample Data'!M1361&lt;$B$1,'Test Sample Data'!M1361&gt;0),'Test Sample Data'!M1361,$B$1),"")</f>
        <v/>
      </c>
      <c r="N1362" s="17" t="str">
        <f>'Gene Table'!E1361</f>
        <v>hsa-miR-4424</v>
      </c>
      <c r="O1362" s="17" t="str">
        <f>'Gene Table'!B1361</f>
        <v>I15</v>
      </c>
      <c r="P1362" s="17" t="str">
        <f>IF(SUM('Control Sample Data'!D$3:D$98)&gt;10,IF(AND(ISNUMBER('Control Sample Data'!D1361),'Control Sample Data'!D1361&lt;$B$1,'Control Sample Data'!D1361&gt;0),'Control Sample Data'!D1361,$B$1),"")</f>
        <v/>
      </c>
      <c r="Q1362" s="17" t="str">
        <f>IF(SUM('Control Sample Data'!E$3:E$98)&gt;10,IF(AND(ISNUMBER('Control Sample Data'!E1361),'Control Sample Data'!E1361&lt;$B$1,'Control Sample Data'!E1361&gt;0),'Control Sample Data'!E1361,$B$1),"")</f>
        <v/>
      </c>
      <c r="R1362" s="17" t="str">
        <f>IF(SUM('Control Sample Data'!F$3:F$98)&gt;10,IF(AND(ISNUMBER('Control Sample Data'!F1361),'Control Sample Data'!F1361&lt;$B$1,'Control Sample Data'!F1361&gt;0),'Control Sample Data'!F1361,$B$1),"")</f>
        <v/>
      </c>
      <c r="S1362" s="17" t="str">
        <f>IF(SUM('Control Sample Data'!G$3:G$98)&gt;10,IF(AND(ISNUMBER('Control Sample Data'!G1361),'Control Sample Data'!G1361&lt;$B$1,'Control Sample Data'!G1361&gt;0),'Control Sample Data'!G1361,$B$1),"")</f>
        <v/>
      </c>
      <c r="T1362" s="17" t="str">
        <f>IF(SUM('Control Sample Data'!H$3:H$98)&gt;10,IF(AND(ISNUMBER('Control Sample Data'!H1361),'Control Sample Data'!H1361&lt;$B$1,'Control Sample Data'!H1361&gt;0),'Control Sample Data'!H1361,$B$1),"")</f>
        <v/>
      </c>
      <c r="U1362" s="17" t="str">
        <f>IF(SUM('Control Sample Data'!I$3:I$98)&gt;10,IF(AND(ISNUMBER('Control Sample Data'!I1361),'Control Sample Data'!I1361&lt;$B$1,'Control Sample Data'!I1361&gt;0),'Control Sample Data'!I1361,$B$1),"")</f>
        <v/>
      </c>
      <c r="V1362" s="17" t="str">
        <f>IF(SUM('Control Sample Data'!J$3:J$98)&gt;10,IF(AND(ISNUMBER('Control Sample Data'!J1361),'Control Sample Data'!J1361&lt;$B$1,'Control Sample Data'!J1361&gt;0),'Control Sample Data'!J1361,$B$1),"")</f>
        <v/>
      </c>
      <c r="W1362" s="17" t="str">
        <f>IF(SUM('Control Sample Data'!K$3:K$98)&gt;10,IF(AND(ISNUMBER('Control Sample Data'!K1361),'Control Sample Data'!K1361&lt;$B$1,'Control Sample Data'!K1361&gt;0),'Control Sample Data'!K1361,$B$1),"")</f>
        <v/>
      </c>
      <c r="X1362" s="17" t="str">
        <f>IF(SUM('Control Sample Data'!L$3:L$98)&gt;10,IF(AND(ISNUMBER('Control Sample Data'!L1361),'Control Sample Data'!L1361&lt;$B$1,'Control Sample Data'!L1361&gt;0),'Control Sample Data'!L1361,$B$1),"")</f>
        <v/>
      </c>
      <c r="Y1362" s="17" t="str">
        <f>IF(SUM('Control Sample Data'!M$3:M$98)&gt;10,IF(AND(ISNUMBER('Control Sample Data'!M1361),'Control Sample Data'!M1361&lt;$B$1,'Control Sample Data'!M1361&gt;0),'Control Sample Data'!M1361,$B$1),"")</f>
        <v/>
      </c>
      <c r="AT1362" s="36" t="str">
        <f t="shared" si="917"/>
        <v/>
      </c>
      <c r="AU1362" s="36" t="str">
        <f t="shared" si="918"/>
        <v/>
      </c>
      <c r="AV1362" s="36" t="str">
        <f t="shared" si="919"/>
        <v/>
      </c>
      <c r="AW1362" s="36" t="str">
        <f t="shared" si="920"/>
        <v/>
      </c>
      <c r="AX1362" s="36" t="str">
        <f t="shared" si="921"/>
        <v/>
      </c>
      <c r="AY1362" s="36" t="str">
        <f t="shared" si="922"/>
        <v/>
      </c>
      <c r="AZ1362" s="36" t="str">
        <f t="shared" si="923"/>
        <v/>
      </c>
      <c r="BA1362" s="36" t="str">
        <f t="shared" si="924"/>
        <v/>
      </c>
      <c r="BB1362" s="36" t="str">
        <f t="shared" si="925"/>
        <v/>
      </c>
      <c r="BC1362" s="36" t="str">
        <f t="shared" si="926"/>
        <v/>
      </c>
      <c r="BD1362" s="36" t="str">
        <f t="shared" si="927"/>
        <v/>
      </c>
      <c r="BE1362" s="36" t="str">
        <f t="shared" si="928"/>
        <v/>
      </c>
      <c r="BF1362" s="36" t="str">
        <f t="shared" si="929"/>
        <v/>
      </c>
      <c r="BG1362" s="36" t="str">
        <f t="shared" si="930"/>
        <v/>
      </c>
      <c r="BH1362" s="36" t="str">
        <f t="shared" si="931"/>
        <v/>
      </c>
      <c r="BI1362" s="36" t="str">
        <f t="shared" si="932"/>
        <v/>
      </c>
      <c r="BJ1362" s="36" t="str">
        <f t="shared" si="933"/>
        <v/>
      </c>
      <c r="BK1362" s="36" t="str">
        <f t="shared" si="934"/>
        <v/>
      </c>
      <c r="BL1362" s="36" t="str">
        <f t="shared" si="935"/>
        <v/>
      </c>
      <c r="BM1362" s="36" t="str">
        <f t="shared" si="936"/>
        <v/>
      </c>
      <c r="BN1362" s="38" t="e">
        <f t="shared" si="895"/>
        <v>#DIV/0!</v>
      </c>
      <c r="BO1362" s="38" t="e">
        <f t="shared" si="896"/>
        <v>#DIV/0!</v>
      </c>
      <c r="BP1362" s="39" t="str">
        <f t="shared" si="897"/>
        <v/>
      </c>
      <c r="BQ1362" s="39" t="str">
        <f t="shared" si="898"/>
        <v/>
      </c>
      <c r="BR1362" s="39" t="str">
        <f t="shared" si="899"/>
        <v/>
      </c>
      <c r="BS1362" s="39" t="str">
        <f t="shared" si="900"/>
        <v/>
      </c>
      <c r="BT1362" s="39" t="str">
        <f t="shared" si="901"/>
        <v/>
      </c>
      <c r="BU1362" s="39" t="str">
        <f t="shared" si="902"/>
        <v/>
      </c>
      <c r="BV1362" s="39" t="str">
        <f t="shared" si="903"/>
        <v/>
      </c>
      <c r="BW1362" s="39" t="str">
        <f t="shared" si="904"/>
        <v/>
      </c>
      <c r="BX1362" s="39" t="str">
        <f t="shared" si="905"/>
        <v/>
      </c>
      <c r="BY1362" s="39" t="str">
        <f t="shared" si="906"/>
        <v/>
      </c>
      <c r="BZ1362" s="39" t="str">
        <f t="shared" si="907"/>
        <v/>
      </c>
      <c r="CA1362" s="39" t="str">
        <f t="shared" si="908"/>
        <v/>
      </c>
      <c r="CB1362" s="39" t="str">
        <f t="shared" si="909"/>
        <v/>
      </c>
      <c r="CC1362" s="39" t="str">
        <f t="shared" si="910"/>
        <v/>
      </c>
      <c r="CD1362" s="39" t="str">
        <f t="shared" si="911"/>
        <v/>
      </c>
      <c r="CE1362" s="39" t="str">
        <f t="shared" si="912"/>
        <v/>
      </c>
      <c r="CF1362" s="39" t="str">
        <f t="shared" si="913"/>
        <v/>
      </c>
      <c r="CG1362" s="39" t="str">
        <f t="shared" si="914"/>
        <v/>
      </c>
      <c r="CH1362" s="39" t="str">
        <f t="shared" si="915"/>
        <v/>
      </c>
      <c r="CI1362" s="39" t="str">
        <f t="shared" si="916"/>
        <v/>
      </c>
    </row>
    <row r="1363" spans="1:87">
      <c r="A1363" s="18"/>
      <c r="B1363" s="15" t="str">
        <f>'Gene Table'!E1362</f>
        <v>hsa-miR-4508</v>
      </c>
      <c r="C1363" s="15" t="str">
        <f>'Gene Table'!B1362</f>
        <v>I16</v>
      </c>
      <c r="D1363" s="16" t="str">
        <f>IF(SUM('Test Sample Data'!D$3:D$98)&gt;10,IF(AND(ISNUMBER('Test Sample Data'!D1362),'Test Sample Data'!D1362&lt;$B$1,'Test Sample Data'!D1362&gt;0),'Test Sample Data'!D1362,$B$1),"")</f>
        <v/>
      </c>
      <c r="E1363" s="17" t="str">
        <f>IF(SUM('Test Sample Data'!E$3:E$98)&gt;10,IF(AND(ISNUMBER('Test Sample Data'!E1362),'Test Sample Data'!E1362&lt;$B$1,'Test Sample Data'!E1362&gt;0),'Test Sample Data'!E1362,$B$1),"")</f>
        <v/>
      </c>
      <c r="F1363" s="17" t="str">
        <f>IF(SUM('Test Sample Data'!F$3:F$98)&gt;10,IF(AND(ISNUMBER('Test Sample Data'!F1362),'Test Sample Data'!F1362&lt;$B$1,'Test Sample Data'!F1362&gt;0),'Test Sample Data'!F1362,$B$1),"")</f>
        <v/>
      </c>
      <c r="G1363" s="17" t="str">
        <f>IF(SUM('Test Sample Data'!G$3:G$98)&gt;10,IF(AND(ISNUMBER('Test Sample Data'!G1362),'Test Sample Data'!G1362&lt;$B$1,'Test Sample Data'!G1362&gt;0),'Test Sample Data'!G1362,$B$1),"")</f>
        <v/>
      </c>
      <c r="H1363" s="17" t="str">
        <f>IF(SUM('Test Sample Data'!H$3:H$98)&gt;10,IF(AND(ISNUMBER('Test Sample Data'!H1362),'Test Sample Data'!H1362&lt;$B$1,'Test Sample Data'!H1362&gt;0),'Test Sample Data'!H1362,$B$1),"")</f>
        <v/>
      </c>
      <c r="I1363" s="17" t="str">
        <f>IF(SUM('Test Sample Data'!I$3:I$98)&gt;10,IF(AND(ISNUMBER('Test Sample Data'!I1362),'Test Sample Data'!I1362&lt;$B$1,'Test Sample Data'!I1362&gt;0),'Test Sample Data'!I1362,$B$1),"")</f>
        <v/>
      </c>
      <c r="J1363" s="17" t="str">
        <f>IF(SUM('Test Sample Data'!J$3:J$98)&gt;10,IF(AND(ISNUMBER('Test Sample Data'!J1362),'Test Sample Data'!J1362&lt;$B$1,'Test Sample Data'!J1362&gt;0),'Test Sample Data'!J1362,$B$1),"")</f>
        <v/>
      </c>
      <c r="K1363" s="17" t="str">
        <f>IF(SUM('Test Sample Data'!K$3:K$98)&gt;10,IF(AND(ISNUMBER('Test Sample Data'!K1362),'Test Sample Data'!K1362&lt;$B$1,'Test Sample Data'!K1362&gt;0),'Test Sample Data'!K1362,$B$1),"")</f>
        <v/>
      </c>
      <c r="L1363" s="17" t="str">
        <f>IF(SUM('Test Sample Data'!L$3:L$98)&gt;10,IF(AND(ISNUMBER('Test Sample Data'!L1362),'Test Sample Data'!L1362&lt;$B$1,'Test Sample Data'!L1362&gt;0),'Test Sample Data'!L1362,$B$1),"")</f>
        <v/>
      </c>
      <c r="M1363" s="17" t="str">
        <f>IF(SUM('Test Sample Data'!M$3:M$98)&gt;10,IF(AND(ISNUMBER('Test Sample Data'!M1362),'Test Sample Data'!M1362&lt;$B$1,'Test Sample Data'!M1362&gt;0),'Test Sample Data'!M1362,$B$1),"")</f>
        <v/>
      </c>
      <c r="N1363" s="17" t="str">
        <f>'Gene Table'!E1362</f>
        <v>hsa-miR-4508</v>
      </c>
      <c r="O1363" s="17" t="str">
        <f>'Gene Table'!B1362</f>
        <v>I16</v>
      </c>
      <c r="P1363" s="17" t="str">
        <f>IF(SUM('Control Sample Data'!D$3:D$98)&gt;10,IF(AND(ISNUMBER('Control Sample Data'!D1362),'Control Sample Data'!D1362&lt;$B$1,'Control Sample Data'!D1362&gt;0),'Control Sample Data'!D1362,$B$1),"")</f>
        <v/>
      </c>
      <c r="Q1363" s="17" t="str">
        <f>IF(SUM('Control Sample Data'!E$3:E$98)&gt;10,IF(AND(ISNUMBER('Control Sample Data'!E1362),'Control Sample Data'!E1362&lt;$B$1,'Control Sample Data'!E1362&gt;0),'Control Sample Data'!E1362,$B$1),"")</f>
        <v/>
      </c>
      <c r="R1363" s="17" t="str">
        <f>IF(SUM('Control Sample Data'!F$3:F$98)&gt;10,IF(AND(ISNUMBER('Control Sample Data'!F1362),'Control Sample Data'!F1362&lt;$B$1,'Control Sample Data'!F1362&gt;0),'Control Sample Data'!F1362,$B$1),"")</f>
        <v/>
      </c>
      <c r="S1363" s="17" t="str">
        <f>IF(SUM('Control Sample Data'!G$3:G$98)&gt;10,IF(AND(ISNUMBER('Control Sample Data'!G1362),'Control Sample Data'!G1362&lt;$B$1,'Control Sample Data'!G1362&gt;0),'Control Sample Data'!G1362,$B$1),"")</f>
        <v/>
      </c>
      <c r="T1363" s="17" t="str">
        <f>IF(SUM('Control Sample Data'!H$3:H$98)&gt;10,IF(AND(ISNUMBER('Control Sample Data'!H1362),'Control Sample Data'!H1362&lt;$B$1,'Control Sample Data'!H1362&gt;0),'Control Sample Data'!H1362,$B$1),"")</f>
        <v/>
      </c>
      <c r="U1363" s="17" t="str">
        <f>IF(SUM('Control Sample Data'!I$3:I$98)&gt;10,IF(AND(ISNUMBER('Control Sample Data'!I1362),'Control Sample Data'!I1362&lt;$B$1,'Control Sample Data'!I1362&gt;0),'Control Sample Data'!I1362,$B$1),"")</f>
        <v/>
      </c>
      <c r="V1363" s="17" t="str">
        <f>IF(SUM('Control Sample Data'!J$3:J$98)&gt;10,IF(AND(ISNUMBER('Control Sample Data'!J1362),'Control Sample Data'!J1362&lt;$B$1,'Control Sample Data'!J1362&gt;0),'Control Sample Data'!J1362,$B$1),"")</f>
        <v/>
      </c>
      <c r="W1363" s="17" t="str">
        <f>IF(SUM('Control Sample Data'!K$3:K$98)&gt;10,IF(AND(ISNUMBER('Control Sample Data'!K1362),'Control Sample Data'!K1362&lt;$B$1,'Control Sample Data'!K1362&gt;0),'Control Sample Data'!K1362,$B$1),"")</f>
        <v/>
      </c>
      <c r="X1363" s="17" t="str">
        <f>IF(SUM('Control Sample Data'!L$3:L$98)&gt;10,IF(AND(ISNUMBER('Control Sample Data'!L1362),'Control Sample Data'!L1362&lt;$B$1,'Control Sample Data'!L1362&gt;0),'Control Sample Data'!L1362,$B$1),"")</f>
        <v/>
      </c>
      <c r="Y1363" s="17" t="str">
        <f>IF(SUM('Control Sample Data'!M$3:M$98)&gt;10,IF(AND(ISNUMBER('Control Sample Data'!M1362),'Control Sample Data'!M1362&lt;$B$1,'Control Sample Data'!M1362&gt;0),'Control Sample Data'!M1362,$B$1),"")</f>
        <v/>
      </c>
      <c r="AT1363" s="36" t="str">
        <f t="shared" si="917"/>
        <v/>
      </c>
      <c r="AU1363" s="36" t="str">
        <f t="shared" si="918"/>
        <v/>
      </c>
      <c r="AV1363" s="36" t="str">
        <f t="shared" si="919"/>
        <v/>
      </c>
      <c r="AW1363" s="36" t="str">
        <f t="shared" si="920"/>
        <v/>
      </c>
      <c r="AX1363" s="36" t="str">
        <f t="shared" si="921"/>
        <v/>
      </c>
      <c r="AY1363" s="36" t="str">
        <f t="shared" si="922"/>
        <v/>
      </c>
      <c r="AZ1363" s="36" t="str">
        <f t="shared" si="923"/>
        <v/>
      </c>
      <c r="BA1363" s="36" t="str">
        <f t="shared" si="924"/>
        <v/>
      </c>
      <c r="BB1363" s="36" t="str">
        <f t="shared" si="925"/>
        <v/>
      </c>
      <c r="BC1363" s="36" t="str">
        <f t="shared" si="926"/>
        <v/>
      </c>
      <c r="BD1363" s="36" t="str">
        <f t="shared" si="927"/>
        <v/>
      </c>
      <c r="BE1363" s="36" t="str">
        <f t="shared" si="928"/>
        <v/>
      </c>
      <c r="BF1363" s="36" t="str">
        <f t="shared" si="929"/>
        <v/>
      </c>
      <c r="BG1363" s="36" t="str">
        <f t="shared" si="930"/>
        <v/>
      </c>
      <c r="BH1363" s="36" t="str">
        <f t="shared" si="931"/>
        <v/>
      </c>
      <c r="BI1363" s="36" t="str">
        <f t="shared" si="932"/>
        <v/>
      </c>
      <c r="BJ1363" s="36" t="str">
        <f t="shared" si="933"/>
        <v/>
      </c>
      <c r="BK1363" s="36" t="str">
        <f t="shared" si="934"/>
        <v/>
      </c>
      <c r="BL1363" s="36" t="str">
        <f t="shared" si="935"/>
        <v/>
      </c>
      <c r="BM1363" s="36" t="str">
        <f t="shared" si="936"/>
        <v/>
      </c>
      <c r="BN1363" s="38" t="e">
        <f t="shared" si="895"/>
        <v>#DIV/0!</v>
      </c>
      <c r="BO1363" s="38" t="e">
        <f t="shared" si="896"/>
        <v>#DIV/0!</v>
      </c>
      <c r="BP1363" s="39" t="str">
        <f t="shared" si="897"/>
        <v/>
      </c>
      <c r="BQ1363" s="39" t="str">
        <f t="shared" si="898"/>
        <v/>
      </c>
      <c r="BR1363" s="39" t="str">
        <f t="shared" si="899"/>
        <v/>
      </c>
      <c r="BS1363" s="39" t="str">
        <f t="shared" si="900"/>
        <v/>
      </c>
      <c r="BT1363" s="39" t="str">
        <f t="shared" si="901"/>
        <v/>
      </c>
      <c r="BU1363" s="39" t="str">
        <f t="shared" si="902"/>
        <v/>
      </c>
      <c r="BV1363" s="39" t="str">
        <f t="shared" si="903"/>
        <v/>
      </c>
      <c r="BW1363" s="39" t="str">
        <f t="shared" si="904"/>
        <v/>
      </c>
      <c r="BX1363" s="39" t="str">
        <f t="shared" si="905"/>
        <v/>
      </c>
      <c r="BY1363" s="39" t="str">
        <f t="shared" si="906"/>
        <v/>
      </c>
      <c r="BZ1363" s="39" t="str">
        <f t="shared" si="907"/>
        <v/>
      </c>
      <c r="CA1363" s="39" t="str">
        <f t="shared" si="908"/>
        <v/>
      </c>
      <c r="CB1363" s="39" t="str">
        <f t="shared" si="909"/>
        <v/>
      </c>
      <c r="CC1363" s="39" t="str">
        <f t="shared" si="910"/>
        <v/>
      </c>
      <c r="CD1363" s="39" t="str">
        <f t="shared" si="911"/>
        <v/>
      </c>
      <c r="CE1363" s="39" t="str">
        <f t="shared" si="912"/>
        <v/>
      </c>
      <c r="CF1363" s="39" t="str">
        <f t="shared" si="913"/>
        <v/>
      </c>
      <c r="CG1363" s="39" t="str">
        <f t="shared" si="914"/>
        <v/>
      </c>
      <c r="CH1363" s="39" t="str">
        <f t="shared" si="915"/>
        <v/>
      </c>
      <c r="CI1363" s="39" t="str">
        <f t="shared" si="916"/>
        <v/>
      </c>
    </row>
    <row r="1364" spans="1:87">
      <c r="A1364" s="18"/>
      <c r="B1364" s="15" t="str">
        <f>'Gene Table'!E1363</f>
        <v>hsa-miR-4425</v>
      </c>
      <c r="C1364" s="15" t="str">
        <f>'Gene Table'!B1363</f>
        <v>I17</v>
      </c>
      <c r="D1364" s="16" t="str">
        <f>IF(SUM('Test Sample Data'!D$3:D$98)&gt;10,IF(AND(ISNUMBER('Test Sample Data'!D1363),'Test Sample Data'!D1363&lt;$B$1,'Test Sample Data'!D1363&gt;0),'Test Sample Data'!D1363,$B$1),"")</f>
        <v/>
      </c>
      <c r="E1364" s="17" t="str">
        <f>IF(SUM('Test Sample Data'!E$3:E$98)&gt;10,IF(AND(ISNUMBER('Test Sample Data'!E1363),'Test Sample Data'!E1363&lt;$B$1,'Test Sample Data'!E1363&gt;0),'Test Sample Data'!E1363,$B$1),"")</f>
        <v/>
      </c>
      <c r="F1364" s="17" t="str">
        <f>IF(SUM('Test Sample Data'!F$3:F$98)&gt;10,IF(AND(ISNUMBER('Test Sample Data'!F1363),'Test Sample Data'!F1363&lt;$B$1,'Test Sample Data'!F1363&gt;0),'Test Sample Data'!F1363,$B$1),"")</f>
        <v/>
      </c>
      <c r="G1364" s="17" t="str">
        <f>IF(SUM('Test Sample Data'!G$3:G$98)&gt;10,IF(AND(ISNUMBER('Test Sample Data'!G1363),'Test Sample Data'!G1363&lt;$B$1,'Test Sample Data'!G1363&gt;0),'Test Sample Data'!G1363,$B$1),"")</f>
        <v/>
      </c>
      <c r="H1364" s="17" t="str">
        <f>IF(SUM('Test Sample Data'!H$3:H$98)&gt;10,IF(AND(ISNUMBER('Test Sample Data'!H1363),'Test Sample Data'!H1363&lt;$B$1,'Test Sample Data'!H1363&gt;0),'Test Sample Data'!H1363,$B$1),"")</f>
        <v/>
      </c>
      <c r="I1364" s="17" t="str">
        <f>IF(SUM('Test Sample Data'!I$3:I$98)&gt;10,IF(AND(ISNUMBER('Test Sample Data'!I1363),'Test Sample Data'!I1363&lt;$B$1,'Test Sample Data'!I1363&gt;0),'Test Sample Data'!I1363,$B$1),"")</f>
        <v/>
      </c>
      <c r="J1364" s="17" t="str">
        <f>IF(SUM('Test Sample Data'!J$3:J$98)&gt;10,IF(AND(ISNUMBER('Test Sample Data'!J1363),'Test Sample Data'!J1363&lt;$B$1,'Test Sample Data'!J1363&gt;0),'Test Sample Data'!J1363,$B$1),"")</f>
        <v/>
      </c>
      <c r="K1364" s="17" t="str">
        <f>IF(SUM('Test Sample Data'!K$3:K$98)&gt;10,IF(AND(ISNUMBER('Test Sample Data'!K1363),'Test Sample Data'!K1363&lt;$B$1,'Test Sample Data'!K1363&gt;0),'Test Sample Data'!K1363,$B$1),"")</f>
        <v/>
      </c>
      <c r="L1364" s="17" t="str">
        <f>IF(SUM('Test Sample Data'!L$3:L$98)&gt;10,IF(AND(ISNUMBER('Test Sample Data'!L1363),'Test Sample Data'!L1363&lt;$B$1,'Test Sample Data'!L1363&gt;0),'Test Sample Data'!L1363,$B$1),"")</f>
        <v/>
      </c>
      <c r="M1364" s="17" t="str">
        <f>IF(SUM('Test Sample Data'!M$3:M$98)&gt;10,IF(AND(ISNUMBER('Test Sample Data'!M1363),'Test Sample Data'!M1363&lt;$B$1,'Test Sample Data'!M1363&gt;0),'Test Sample Data'!M1363,$B$1),"")</f>
        <v/>
      </c>
      <c r="N1364" s="17" t="str">
        <f>'Gene Table'!E1363</f>
        <v>hsa-miR-4425</v>
      </c>
      <c r="O1364" s="17" t="str">
        <f>'Gene Table'!B1363</f>
        <v>I17</v>
      </c>
      <c r="P1364" s="17" t="str">
        <f>IF(SUM('Control Sample Data'!D$3:D$98)&gt;10,IF(AND(ISNUMBER('Control Sample Data'!D1363),'Control Sample Data'!D1363&lt;$B$1,'Control Sample Data'!D1363&gt;0),'Control Sample Data'!D1363,$B$1),"")</f>
        <v/>
      </c>
      <c r="Q1364" s="17" t="str">
        <f>IF(SUM('Control Sample Data'!E$3:E$98)&gt;10,IF(AND(ISNUMBER('Control Sample Data'!E1363),'Control Sample Data'!E1363&lt;$B$1,'Control Sample Data'!E1363&gt;0),'Control Sample Data'!E1363,$B$1),"")</f>
        <v/>
      </c>
      <c r="R1364" s="17" t="str">
        <f>IF(SUM('Control Sample Data'!F$3:F$98)&gt;10,IF(AND(ISNUMBER('Control Sample Data'!F1363),'Control Sample Data'!F1363&lt;$B$1,'Control Sample Data'!F1363&gt;0),'Control Sample Data'!F1363,$B$1),"")</f>
        <v/>
      </c>
      <c r="S1364" s="17" t="str">
        <f>IF(SUM('Control Sample Data'!G$3:G$98)&gt;10,IF(AND(ISNUMBER('Control Sample Data'!G1363),'Control Sample Data'!G1363&lt;$B$1,'Control Sample Data'!G1363&gt;0),'Control Sample Data'!G1363,$B$1),"")</f>
        <v/>
      </c>
      <c r="T1364" s="17" t="str">
        <f>IF(SUM('Control Sample Data'!H$3:H$98)&gt;10,IF(AND(ISNUMBER('Control Sample Data'!H1363),'Control Sample Data'!H1363&lt;$B$1,'Control Sample Data'!H1363&gt;0),'Control Sample Data'!H1363,$B$1),"")</f>
        <v/>
      </c>
      <c r="U1364" s="17" t="str">
        <f>IF(SUM('Control Sample Data'!I$3:I$98)&gt;10,IF(AND(ISNUMBER('Control Sample Data'!I1363),'Control Sample Data'!I1363&lt;$B$1,'Control Sample Data'!I1363&gt;0),'Control Sample Data'!I1363,$B$1),"")</f>
        <v/>
      </c>
      <c r="V1364" s="17" t="str">
        <f>IF(SUM('Control Sample Data'!J$3:J$98)&gt;10,IF(AND(ISNUMBER('Control Sample Data'!J1363),'Control Sample Data'!J1363&lt;$B$1,'Control Sample Data'!J1363&gt;0),'Control Sample Data'!J1363,$B$1),"")</f>
        <v/>
      </c>
      <c r="W1364" s="17" t="str">
        <f>IF(SUM('Control Sample Data'!K$3:K$98)&gt;10,IF(AND(ISNUMBER('Control Sample Data'!K1363),'Control Sample Data'!K1363&lt;$B$1,'Control Sample Data'!K1363&gt;0),'Control Sample Data'!K1363,$B$1),"")</f>
        <v/>
      </c>
      <c r="X1364" s="17" t="str">
        <f>IF(SUM('Control Sample Data'!L$3:L$98)&gt;10,IF(AND(ISNUMBER('Control Sample Data'!L1363),'Control Sample Data'!L1363&lt;$B$1,'Control Sample Data'!L1363&gt;0),'Control Sample Data'!L1363,$B$1),"")</f>
        <v/>
      </c>
      <c r="Y1364" s="17" t="str">
        <f>IF(SUM('Control Sample Data'!M$3:M$98)&gt;10,IF(AND(ISNUMBER('Control Sample Data'!M1363),'Control Sample Data'!M1363&lt;$B$1,'Control Sample Data'!M1363&gt;0),'Control Sample Data'!M1363,$B$1),"")</f>
        <v/>
      </c>
      <c r="AT1364" s="36" t="str">
        <f t="shared" si="917"/>
        <v/>
      </c>
      <c r="AU1364" s="36" t="str">
        <f t="shared" si="918"/>
        <v/>
      </c>
      <c r="AV1364" s="36" t="str">
        <f t="shared" si="919"/>
        <v/>
      </c>
      <c r="AW1364" s="36" t="str">
        <f t="shared" si="920"/>
        <v/>
      </c>
      <c r="AX1364" s="36" t="str">
        <f t="shared" si="921"/>
        <v/>
      </c>
      <c r="AY1364" s="36" t="str">
        <f t="shared" si="922"/>
        <v/>
      </c>
      <c r="AZ1364" s="36" t="str">
        <f t="shared" si="923"/>
        <v/>
      </c>
      <c r="BA1364" s="36" t="str">
        <f t="shared" si="924"/>
        <v/>
      </c>
      <c r="BB1364" s="36" t="str">
        <f t="shared" si="925"/>
        <v/>
      </c>
      <c r="BC1364" s="36" t="str">
        <f t="shared" si="926"/>
        <v/>
      </c>
      <c r="BD1364" s="36" t="str">
        <f t="shared" si="927"/>
        <v/>
      </c>
      <c r="BE1364" s="36" t="str">
        <f t="shared" si="928"/>
        <v/>
      </c>
      <c r="BF1364" s="36" t="str">
        <f t="shared" si="929"/>
        <v/>
      </c>
      <c r="BG1364" s="36" t="str">
        <f t="shared" si="930"/>
        <v/>
      </c>
      <c r="BH1364" s="36" t="str">
        <f t="shared" si="931"/>
        <v/>
      </c>
      <c r="BI1364" s="36" t="str">
        <f t="shared" si="932"/>
        <v/>
      </c>
      <c r="BJ1364" s="36" t="str">
        <f t="shared" si="933"/>
        <v/>
      </c>
      <c r="BK1364" s="36" t="str">
        <f t="shared" si="934"/>
        <v/>
      </c>
      <c r="BL1364" s="36" t="str">
        <f t="shared" si="935"/>
        <v/>
      </c>
      <c r="BM1364" s="36" t="str">
        <f t="shared" si="936"/>
        <v/>
      </c>
      <c r="BN1364" s="38" t="e">
        <f t="shared" si="895"/>
        <v>#DIV/0!</v>
      </c>
      <c r="BO1364" s="38" t="e">
        <f t="shared" si="896"/>
        <v>#DIV/0!</v>
      </c>
      <c r="BP1364" s="39" t="str">
        <f t="shared" si="897"/>
        <v/>
      </c>
      <c r="BQ1364" s="39" t="str">
        <f t="shared" si="898"/>
        <v/>
      </c>
      <c r="BR1364" s="39" t="str">
        <f t="shared" si="899"/>
        <v/>
      </c>
      <c r="BS1364" s="39" t="str">
        <f t="shared" si="900"/>
        <v/>
      </c>
      <c r="BT1364" s="39" t="str">
        <f t="shared" si="901"/>
        <v/>
      </c>
      <c r="BU1364" s="39" t="str">
        <f t="shared" si="902"/>
        <v/>
      </c>
      <c r="BV1364" s="39" t="str">
        <f t="shared" si="903"/>
        <v/>
      </c>
      <c r="BW1364" s="39" t="str">
        <f t="shared" si="904"/>
        <v/>
      </c>
      <c r="BX1364" s="39" t="str">
        <f t="shared" si="905"/>
        <v/>
      </c>
      <c r="BY1364" s="39" t="str">
        <f t="shared" si="906"/>
        <v/>
      </c>
      <c r="BZ1364" s="39" t="str">
        <f t="shared" si="907"/>
        <v/>
      </c>
      <c r="CA1364" s="39" t="str">
        <f t="shared" si="908"/>
        <v/>
      </c>
      <c r="CB1364" s="39" t="str">
        <f t="shared" si="909"/>
        <v/>
      </c>
      <c r="CC1364" s="39" t="str">
        <f t="shared" si="910"/>
        <v/>
      </c>
      <c r="CD1364" s="39" t="str">
        <f t="shared" si="911"/>
        <v/>
      </c>
      <c r="CE1364" s="39" t="str">
        <f t="shared" si="912"/>
        <v/>
      </c>
      <c r="CF1364" s="39" t="str">
        <f t="shared" si="913"/>
        <v/>
      </c>
      <c r="CG1364" s="39" t="str">
        <f t="shared" si="914"/>
        <v/>
      </c>
      <c r="CH1364" s="39" t="str">
        <f t="shared" si="915"/>
        <v/>
      </c>
      <c r="CI1364" s="39" t="str">
        <f t="shared" si="916"/>
        <v/>
      </c>
    </row>
    <row r="1365" spans="1:87">
      <c r="A1365" s="18"/>
      <c r="B1365" s="15" t="str">
        <f>'Gene Table'!E1364</f>
        <v>hsa-miR-4509</v>
      </c>
      <c r="C1365" s="15" t="str">
        <f>'Gene Table'!B1364</f>
        <v>I18</v>
      </c>
      <c r="D1365" s="16" t="str">
        <f>IF(SUM('Test Sample Data'!D$3:D$98)&gt;10,IF(AND(ISNUMBER('Test Sample Data'!D1364),'Test Sample Data'!D1364&lt;$B$1,'Test Sample Data'!D1364&gt;0),'Test Sample Data'!D1364,$B$1),"")</f>
        <v/>
      </c>
      <c r="E1365" s="17" t="str">
        <f>IF(SUM('Test Sample Data'!E$3:E$98)&gt;10,IF(AND(ISNUMBER('Test Sample Data'!E1364),'Test Sample Data'!E1364&lt;$B$1,'Test Sample Data'!E1364&gt;0),'Test Sample Data'!E1364,$B$1),"")</f>
        <v/>
      </c>
      <c r="F1365" s="17" t="str">
        <f>IF(SUM('Test Sample Data'!F$3:F$98)&gt;10,IF(AND(ISNUMBER('Test Sample Data'!F1364),'Test Sample Data'!F1364&lt;$B$1,'Test Sample Data'!F1364&gt;0),'Test Sample Data'!F1364,$B$1),"")</f>
        <v/>
      </c>
      <c r="G1365" s="17" t="str">
        <f>IF(SUM('Test Sample Data'!G$3:G$98)&gt;10,IF(AND(ISNUMBER('Test Sample Data'!G1364),'Test Sample Data'!G1364&lt;$B$1,'Test Sample Data'!G1364&gt;0),'Test Sample Data'!G1364,$B$1),"")</f>
        <v/>
      </c>
      <c r="H1365" s="17" t="str">
        <f>IF(SUM('Test Sample Data'!H$3:H$98)&gt;10,IF(AND(ISNUMBER('Test Sample Data'!H1364),'Test Sample Data'!H1364&lt;$B$1,'Test Sample Data'!H1364&gt;0),'Test Sample Data'!H1364,$B$1),"")</f>
        <v/>
      </c>
      <c r="I1365" s="17" t="str">
        <f>IF(SUM('Test Sample Data'!I$3:I$98)&gt;10,IF(AND(ISNUMBER('Test Sample Data'!I1364),'Test Sample Data'!I1364&lt;$B$1,'Test Sample Data'!I1364&gt;0),'Test Sample Data'!I1364,$B$1),"")</f>
        <v/>
      </c>
      <c r="J1365" s="17" t="str">
        <f>IF(SUM('Test Sample Data'!J$3:J$98)&gt;10,IF(AND(ISNUMBER('Test Sample Data'!J1364),'Test Sample Data'!J1364&lt;$B$1,'Test Sample Data'!J1364&gt;0),'Test Sample Data'!J1364,$B$1),"")</f>
        <v/>
      </c>
      <c r="K1365" s="17" t="str">
        <f>IF(SUM('Test Sample Data'!K$3:K$98)&gt;10,IF(AND(ISNUMBER('Test Sample Data'!K1364),'Test Sample Data'!K1364&lt;$B$1,'Test Sample Data'!K1364&gt;0),'Test Sample Data'!K1364,$B$1),"")</f>
        <v/>
      </c>
      <c r="L1365" s="17" t="str">
        <f>IF(SUM('Test Sample Data'!L$3:L$98)&gt;10,IF(AND(ISNUMBER('Test Sample Data'!L1364),'Test Sample Data'!L1364&lt;$B$1,'Test Sample Data'!L1364&gt;0),'Test Sample Data'!L1364,$B$1),"")</f>
        <v/>
      </c>
      <c r="M1365" s="17" t="str">
        <f>IF(SUM('Test Sample Data'!M$3:M$98)&gt;10,IF(AND(ISNUMBER('Test Sample Data'!M1364),'Test Sample Data'!M1364&lt;$B$1,'Test Sample Data'!M1364&gt;0),'Test Sample Data'!M1364,$B$1),"")</f>
        <v/>
      </c>
      <c r="N1365" s="17" t="str">
        <f>'Gene Table'!E1364</f>
        <v>hsa-miR-4509</v>
      </c>
      <c r="O1365" s="17" t="str">
        <f>'Gene Table'!B1364</f>
        <v>I18</v>
      </c>
      <c r="P1365" s="17" t="str">
        <f>IF(SUM('Control Sample Data'!D$3:D$98)&gt;10,IF(AND(ISNUMBER('Control Sample Data'!D1364),'Control Sample Data'!D1364&lt;$B$1,'Control Sample Data'!D1364&gt;0),'Control Sample Data'!D1364,$B$1),"")</f>
        <v/>
      </c>
      <c r="Q1365" s="17" t="str">
        <f>IF(SUM('Control Sample Data'!E$3:E$98)&gt;10,IF(AND(ISNUMBER('Control Sample Data'!E1364),'Control Sample Data'!E1364&lt;$B$1,'Control Sample Data'!E1364&gt;0),'Control Sample Data'!E1364,$B$1),"")</f>
        <v/>
      </c>
      <c r="R1365" s="17" t="str">
        <f>IF(SUM('Control Sample Data'!F$3:F$98)&gt;10,IF(AND(ISNUMBER('Control Sample Data'!F1364),'Control Sample Data'!F1364&lt;$B$1,'Control Sample Data'!F1364&gt;0),'Control Sample Data'!F1364,$B$1),"")</f>
        <v/>
      </c>
      <c r="S1365" s="17" t="str">
        <f>IF(SUM('Control Sample Data'!G$3:G$98)&gt;10,IF(AND(ISNUMBER('Control Sample Data'!G1364),'Control Sample Data'!G1364&lt;$B$1,'Control Sample Data'!G1364&gt;0),'Control Sample Data'!G1364,$B$1),"")</f>
        <v/>
      </c>
      <c r="T1365" s="17" t="str">
        <f>IF(SUM('Control Sample Data'!H$3:H$98)&gt;10,IF(AND(ISNUMBER('Control Sample Data'!H1364),'Control Sample Data'!H1364&lt;$B$1,'Control Sample Data'!H1364&gt;0),'Control Sample Data'!H1364,$B$1),"")</f>
        <v/>
      </c>
      <c r="U1365" s="17" t="str">
        <f>IF(SUM('Control Sample Data'!I$3:I$98)&gt;10,IF(AND(ISNUMBER('Control Sample Data'!I1364),'Control Sample Data'!I1364&lt;$B$1,'Control Sample Data'!I1364&gt;0),'Control Sample Data'!I1364,$B$1),"")</f>
        <v/>
      </c>
      <c r="V1365" s="17" t="str">
        <f>IF(SUM('Control Sample Data'!J$3:J$98)&gt;10,IF(AND(ISNUMBER('Control Sample Data'!J1364),'Control Sample Data'!J1364&lt;$B$1,'Control Sample Data'!J1364&gt;0),'Control Sample Data'!J1364,$B$1),"")</f>
        <v/>
      </c>
      <c r="W1365" s="17" t="str">
        <f>IF(SUM('Control Sample Data'!K$3:K$98)&gt;10,IF(AND(ISNUMBER('Control Sample Data'!K1364),'Control Sample Data'!K1364&lt;$B$1,'Control Sample Data'!K1364&gt;0),'Control Sample Data'!K1364,$B$1),"")</f>
        <v/>
      </c>
      <c r="X1365" s="17" t="str">
        <f>IF(SUM('Control Sample Data'!L$3:L$98)&gt;10,IF(AND(ISNUMBER('Control Sample Data'!L1364),'Control Sample Data'!L1364&lt;$B$1,'Control Sample Data'!L1364&gt;0),'Control Sample Data'!L1364,$B$1),"")</f>
        <v/>
      </c>
      <c r="Y1365" s="17" t="str">
        <f>IF(SUM('Control Sample Data'!M$3:M$98)&gt;10,IF(AND(ISNUMBER('Control Sample Data'!M1364),'Control Sample Data'!M1364&lt;$B$1,'Control Sample Data'!M1364&gt;0),'Control Sample Data'!M1364,$B$1),"")</f>
        <v/>
      </c>
      <c r="AT1365" s="36" t="str">
        <f t="shared" si="917"/>
        <v/>
      </c>
      <c r="AU1365" s="36" t="str">
        <f t="shared" si="918"/>
        <v/>
      </c>
      <c r="AV1365" s="36" t="str">
        <f t="shared" si="919"/>
        <v/>
      </c>
      <c r="AW1365" s="36" t="str">
        <f t="shared" si="920"/>
        <v/>
      </c>
      <c r="AX1365" s="36" t="str">
        <f t="shared" si="921"/>
        <v/>
      </c>
      <c r="AY1365" s="36" t="str">
        <f t="shared" si="922"/>
        <v/>
      </c>
      <c r="AZ1365" s="36" t="str">
        <f t="shared" si="923"/>
        <v/>
      </c>
      <c r="BA1365" s="36" t="str">
        <f t="shared" si="924"/>
        <v/>
      </c>
      <c r="BB1365" s="36" t="str">
        <f t="shared" si="925"/>
        <v/>
      </c>
      <c r="BC1365" s="36" t="str">
        <f t="shared" si="926"/>
        <v/>
      </c>
      <c r="BD1365" s="36" t="str">
        <f t="shared" si="927"/>
        <v/>
      </c>
      <c r="BE1365" s="36" t="str">
        <f t="shared" si="928"/>
        <v/>
      </c>
      <c r="BF1365" s="36" t="str">
        <f t="shared" si="929"/>
        <v/>
      </c>
      <c r="BG1365" s="36" t="str">
        <f t="shared" si="930"/>
        <v/>
      </c>
      <c r="BH1365" s="36" t="str">
        <f t="shared" si="931"/>
        <v/>
      </c>
      <c r="BI1365" s="36" t="str">
        <f t="shared" si="932"/>
        <v/>
      </c>
      <c r="BJ1365" s="36" t="str">
        <f t="shared" si="933"/>
        <v/>
      </c>
      <c r="BK1365" s="36" t="str">
        <f t="shared" si="934"/>
        <v/>
      </c>
      <c r="BL1365" s="36" t="str">
        <f t="shared" si="935"/>
        <v/>
      </c>
      <c r="BM1365" s="36" t="str">
        <f t="shared" si="936"/>
        <v/>
      </c>
      <c r="BN1365" s="38" t="e">
        <f t="shared" si="895"/>
        <v>#DIV/0!</v>
      </c>
      <c r="BO1365" s="38" t="e">
        <f t="shared" si="896"/>
        <v>#DIV/0!</v>
      </c>
      <c r="BP1365" s="39" t="str">
        <f t="shared" si="897"/>
        <v/>
      </c>
      <c r="BQ1365" s="39" t="str">
        <f t="shared" si="898"/>
        <v/>
      </c>
      <c r="BR1365" s="39" t="str">
        <f t="shared" si="899"/>
        <v/>
      </c>
      <c r="BS1365" s="39" t="str">
        <f t="shared" si="900"/>
        <v/>
      </c>
      <c r="BT1365" s="39" t="str">
        <f t="shared" si="901"/>
        <v/>
      </c>
      <c r="BU1365" s="39" t="str">
        <f t="shared" si="902"/>
        <v/>
      </c>
      <c r="BV1365" s="39" t="str">
        <f t="shared" si="903"/>
        <v/>
      </c>
      <c r="BW1365" s="39" t="str">
        <f t="shared" si="904"/>
        <v/>
      </c>
      <c r="BX1365" s="39" t="str">
        <f t="shared" si="905"/>
        <v/>
      </c>
      <c r="BY1365" s="39" t="str">
        <f t="shared" si="906"/>
        <v/>
      </c>
      <c r="BZ1365" s="39" t="str">
        <f t="shared" si="907"/>
        <v/>
      </c>
      <c r="CA1365" s="39" t="str">
        <f t="shared" si="908"/>
        <v/>
      </c>
      <c r="CB1365" s="39" t="str">
        <f t="shared" si="909"/>
        <v/>
      </c>
      <c r="CC1365" s="39" t="str">
        <f t="shared" si="910"/>
        <v/>
      </c>
      <c r="CD1365" s="39" t="str">
        <f t="shared" si="911"/>
        <v/>
      </c>
      <c r="CE1365" s="39" t="str">
        <f t="shared" si="912"/>
        <v/>
      </c>
      <c r="CF1365" s="39" t="str">
        <f t="shared" si="913"/>
        <v/>
      </c>
      <c r="CG1365" s="39" t="str">
        <f t="shared" si="914"/>
        <v/>
      </c>
      <c r="CH1365" s="39" t="str">
        <f t="shared" si="915"/>
        <v/>
      </c>
      <c r="CI1365" s="39" t="str">
        <f t="shared" si="916"/>
        <v/>
      </c>
    </row>
    <row r="1366" spans="1:87">
      <c r="A1366" s="18"/>
      <c r="B1366" s="15" t="str">
        <f>'Gene Table'!E1365</f>
        <v>hsa-miR-4426</v>
      </c>
      <c r="C1366" s="15" t="str">
        <f>'Gene Table'!B1365</f>
        <v>I19</v>
      </c>
      <c r="D1366" s="16" t="str">
        <f>IF(SUM('Test Sample Data'!D$3:D$98)&gt;10,IF(AND(ISNUMBER('Test Sample Data'!D1365),'Test Sample Data'!D1365&lt;$B$1,'Test Sample Data'!D1365&gt;0),'Test Sample Data'!D1365,$B$1),"")</f>
        <v/>
      </c>
      <c r="E1366" s="17" t="str">
        <f>IF(SUM('Test Sample Data'!E$3:E$98)&gt;10,IF(AND(ISNUMBER('Test Sample Data'!E1365),'Test Sample Data'!E1365&lt;$B$1,'Test Sample Data'!E1365&gt;0),'Test Sample Data'!E1365,$B$1),"")</f>
        <v/>
      </c>
      <c r="F1366" s="17" t="str">
        <f>IF(SUM('Test Sample Data'!F$3:F$98)&gt;10,IF(AND(ISNUMBER('Test Sample Data'!F1365),'Test Sample Data'!F1365&lt;$B$1,'Test Sample Data'!F1365&gt;0),'Test Sample Data'!F1365,$B$1),"")</f>
        <v/>
      </c>
      <c r="G1366" s="17" t="str">
        <f>IF(SUM('Test Sample Data'!G$3:G$98)&gt;10,IF(AND(ISNUMBER('Test Sample Data'!G1365),'Test Sample Data'!G1365&lt;$B$1,'Test Sample Data'!G1365&gt;0),'Test Sample Data'!G1365,$B$1),"")</f>
        <v/>
      </c>
      <c r="H1366" s="17" t="str">
        <f>IF(SUM('Test Sample Data'!H$3:H$98)&gt;10,IF(AND(ISNUMBER('Test Sample Data'!H1365),'Test Sample Data'!H1365&lt;$B$1,'Test Sample Data'!H1365&gt;0),'Test Sample Data'!H1365,$B$1),"")</f>
        <v/>
      </c>
      <c r="I1366" s="17" t="str">
        <f>IF(SUM('Test Sample Data'!I$3:I$98)&gt;10,IF(AND(ISNUMBER('Test Sample Data'!I1365),'Test Sample Data'!I1365&lt;$B$1,'Test Sample Data'!I1365&gt;0),'Test Sample Data'!I1365,$B$1),"")</f>
        <v/>
      </c>
      <c r="J1366" s="17" t="str">
        <f>IF(SUM('Test Sample Data'!J$3:J$98)&gt;10,IF(AND(ISNUMBER('Test Sample Data'!J1365),'Test Sample Data'!J1365&lt;$B$1,'Test Sample Data'!J1365&gt;0),'Test Sample Data'!J1365,$B$1),"")</f>
        <v/>
      </c>
      <c r="K1366" s="17" t="str">
        <f>IF(SUM('Test Sample Data'!K$3:K$98)&gt;10,IF(AND(ISNUMBER('Test Sample Data'!K1365),'Test Sample Data'!K1365&lt;$B$1,'Test Sample Data'!K1365&gt;0),'Test Sample Data'!K1365,$B$1),"")</f>
        <v/>
      </c>
      <c r="L1366" s="17" t="str">
        <f>IF(SUM('Test Sample Data'!L$3:L$98)&gt;10,IF(AND(ISNUMBER('Test Sample Data'!L1365),'Test Sample Data'!L1365&lt;$B$1,'Test Sample Data'!L1365&gt;0),'Test Sample Data'!L1365,$B$1),"")</f>
        <v/>
      </c>
      <c r="M1366" s="17" t="str">
        <f>IF(SUM('Test Sample Data'!M$3:M$98)&gt;10,IF(AND(ISNUMBER('Test Sample Data'!M1365),'Test Sample Data'!M1365&lt;$B$1,'Test Sample Data'!M1365&gt;0),'Test Sample Data'!M1365,$B$1),"")</f>
        <v/>
      </c>
      <c r="N1366" s="17" t="str">
        <f>'Gene Table'!E1365</f>
        <v>hsa-miR-4426</v>
      </c>
      <c r="O1366" s="17" t="str">
        <f>'Gene Table'!B1365</f>
        <v>I19</v>
      </c>
      <c r="P1366" s="17" t="str">
        <f>IF(SUM('Control Sample Data'!D$3:D$98)&gt;10,IF(AND(ISNUMBER('Control Sample Data'!D1365),'Control Sample Data'!D1365&lt;$B$1,'Control Sample Data'!D1365&gt;0),'Control Sample Data'!D1365,$B$1),"")</f>
        <v/>
      </c>
      <c r="Q1366" s="17" t="str">
        <f>IF(SUM('Control Sample Data'!E$3:E$98)&gt;10,IF(AND(ISNUMBER('Control Sample Data'!E1365),'Control Sample Data'!E1365&lt;$B$1,'Control Sample Data'!E1365&gt;0),'Control Sample Data'!E1365,$B$1),"")</f>
        <v/>
      </c>
      <c r="R1366" s="17" t="str">
        <f>IF(SUM('Control Sample Data'!F$3:F$98)&gt;10,IF(AND(ISNUMBER('Control Sample Data'!F1365),'Control Sample Data'!F1365&lt;$B$1,'Control Sample Data'!F1365&gt;0),'Control Sample Data'!F1365,$B$1),"")</f>
        <v/>
      </c>
      <c r="S1366" s="17" t="str">
        <f>IF(SUM('Control Sample Data'!G$3:G$98)&gt;10,IF(AND(ISNUMBER('Control Sample Data'!G1365),'Control Sample Data'!G1365&lt;$B$1,'Control Sample Data'!G1365&gt;0),'Control Sample Data'!G1365,$B$1),"")</f>
        <v/>
      </c>
      <c r="T1366" s="17" t="str">
        <f>IF(SUM('Control Sample Data'!H$3:H$98)&gt;10,IF(AND(ISNUMBER('Control Sample Data'!H1365),'Control Sample Data'!H1365&lt;$B$1,'Control Sample Data'!H1365&gt;0),'Control Sample Data'!H1365,$B$1),"")</f>
        <v/>
      </c>
      <c r="U1366" s="17" t="str">
        <f>IF(SUM('Control Sample Data'!I$3:I$98)&gt;10,IF(AND(ISNUMBER('Control Sample Data'!I1365),'Control Sample Data'!I1365&lt;$B$1,'Control Sample Data'!I1365&gt;0),'Control Sample Data'!I1365,$B$1),"")</f>
        <v/>
      </c>
      <c r="V1366" s="17" t="str">
        <f>IF(SUM('Control Sample Data'!J$3:J$98)&gt;10,IF(AND(ISNUMBER('Control Sample Data'!J1365),'Control Sample Data'!J1365&lt;$B$1,'Control Sample Data'!J1365&gt;0),'Control Sample Data'!J1365,$B$1),"")</f>
        <v/>
      </c>
      <c r="W1366" s="17" t="str">
        <f>IF(SUM('Control Sample Data'!K$3:K$98)&gt;10,IF(AND(ISNUMBER('Control Sample Data'!K1365),'Control Sample Data'!K1365&lt;$B$1,'Control Sample Data'!K1365&gt;0),'Control Sample Data'!K1365,$B$1),"")</f>
        <v/>
      </c>
      <c r="X1366" s="17" t="str">
        <f>IF(SUM('Control Sample Data'!L$3:L$98)&gt;10,IF(AND(ISNUMBER('Control Sample Data'!L1365),'Control Sample Data'!L1365&lt;$B$1,'Control Sample Data'!L1365&gt;0),'Control Sample Data'!L1365,$B$1),"")</f>
        <v/>
      </c>
      <c r="Y1366" s="17" t="str">
        <f>IF(SUM('Control Sample Data'!M$3:M$98)&gt;10,IF(AND(ISNUMBER('Control Sample Data'!M1365),'Control Sample Data'!M1365&lt;$B$1,'Control Sample Data'!M1365&gt;0),'Control Sample Data'!M1365,$B$1),"")</f>
        <v/>
      </c>
      <c r="AT1366" s="36" t="str">
        <f t="shared" si="917"/>
        <v/>
      </c>
      <c r="AU1366" s="36" t="str">
        <f t="shared" si="918"/>
        <v/>
      </c>
      <c r="AV1366" s="36" t="str">
        <f t="shared" si="919"/>
        <v/>
      </c>
      <c r="AW1366" s="36" t="str">
        <f t="shared" si="920"/>
        <v/>
      </c>
      <c r="AX1366" s="36" t="str">
        <f t="shared" si="921"/>
        <v/>
      </c>
      <c r="AY1366" s="36" t="str">
        <f t="shared" si="922"/>
        <v/>
      </c>
      <c r="AZ1366" s="36" t="str">
        <f t="shared" si="923"/>
        <v/>
      </c>
      <c r="BA1366" s="36" t="str">
        <f t="shared" si="924"/>
        <v/>
      </c>
      <c r="BB1366" s="36" t="str">
        <f t="shared" si="925"/>
        <v/>
      </c>
      <c r="BC1366" s="36" t="str">
        <f t="shared" si="926"/>
        <v/>
      </c>
      <c r="BD1366" s="36" t="str">
        <f t="shared" si="927"/>
        <v/>
      </c>
      <c r="BE1366" s="36" t="str">
        <f t="shared" si="928"/>
        <v/>
      </c>
      <c r="BF1366" s="36" t="str">
        <f t="shared" si="929"/>
        <v/>
      </c>
      <c r="BG1366" s="36" t="str">
        <f t="shared" si="930"/>
        <v/>
      </c>
      <c r="BH1366" s="36" t="str">
        <f t="shared" si="931"/>
        <v/>
      </c>
      <c r="BI1366" s="36" t="str">
        <f t="shared" si="932"/>
        <v/>
      </c>
      <c r="BJ1366" s="36" t="str">
        <f t="shared" si="933"/>
        <v/>
      </c>
      <c r="BK1366" s="36" t="str">
        <f t="shared" si="934"/>
        <v/>
      </c>
      <c r="BL1366" s="36" t="str">
        <f t="shared" si="935"/>
        <v/>
      </c>
      <c r="BM1366" s="36" t="str">
        <f t="shared" si="936"/>
        <v/>
      </c>
      <c r="BN1366" s="38" t="e">
        <f t="shared" si="895"/>
        <v>#DIV/0!</v>
      </c>
      <c r="BO1366" s="38" t="e">
        <f t="shared" si="896"/>
        <v>#DIV/0!</v>
      </c>
      <c r="BP1366" s="39" t="str">
        <f t="shared" si="897"/>
        <v/>
      </c>
      <c r="BQ1366" s="39" t="str">
        <f t="shared" si="898"/>
        <v/>
      </c>
      <c r="BR1366" s="39" t="str">
        <f t="shared" si="899"/>
        <v/>
      </c>
      <c r="BS1366" s="39" t="str">
        <f t="shared" si="900"/>
        <v/>
      </c>
      <c r="BT1366" s="39" t="str">
        <f t="shared" si="901"/>
        <v/>
      </c>
      <c r="BU1366" s="39" t="str">
        <f t="shared" si="902"/>
        <v/>
      </c>
      <c r="BV1366" s="39" t="str">
        <f t="shared" si="903"/>
        <v/>
      </c>
      <c r="BW1366" s="39" t="str">
        <f t="shared" si="904"/>
        <v/>
      </c>
      <c r="BX1366" s="39" t="str">
        <f t="shared" si="905"/>
        <v/>
      </c>
      <c r="BY1366" s="39" t="str">
        <f t="shared" si="906"/>
        <v/>
      </c>
      <c r="BZ1366" s="39" t="str">
        <f t="shared" si="907"/>
        <v/>
      </c>
      <c r="CA1366" s="39" t="str">
        <f t="shared" si="908"/>
        <v/>
      </c>
      <c r="CB1366" s="39" t="str">
        <f t="shared" si="909"/>
        <v/>
      </c>
      <c r="CC1366" s="39" t="str">
        <f t="shared" si="910"/>
        <v/>
      </c>
      <c r="CD1366" s="39" t="str">
        <f t="shared" si="911"/>
        <v/>
      </c>
      <c r="CE1366" s="39" t="str">
        <f t="shared" si="912"/>
        <v/>
      </c>
      <c r="CF1366" s="39" t="str">
        <f t="shared" si="913"/>
        <v/>
      </c>
      <c r="CG1366" s="39" t="str">
        <f t="shared" si="914"/>
        <v/>
      </c>
      <c r="CH1366" s="39" t="str">
        <f t="shared" si="915"/>
        <v/>
      </c>
      <c r="CI1366" s="39" t="str">
        <f t="shared" si="916"/>
        <v/>
      </c>
    </row>
    <row r="1367" spans="1:87">
      <c r="A1367" s="18"/>
      <c r="B1367" s="15" t="str">
        <f>'Gene Table'!E1366</f>
        <v>hsa-miR-4510</v>
      </c>
      <c r="C1367" s="15" t="str">
        <f>'Gene Table'!B1366</f>
        <v>I20</v>
      </c>
      <c r="D1367" s="16" t="str">
        <f>IF(SUM('Test Sample Data'!D$3:D$98)&gt;10,IF(AND(ISNUMBER('Test Sample Data'!D1366),'Test Sample Data'!D1366&lt;$B$1,'Test Sample Data'!D1366&gt;0),'Test Sample Data'!D1366,$B$1),"")</f>
        <v/>
      </c>
      <c r="E1367" s="17" t="str">
        <f>IF(SUM('Test Sample Data'!E$3:E$98)&gt;10,IF(AND(ISNUMBER('Test Sample Data'!E1366),'Test Sample Data'!E1366&lt;$B$1,'Test Sample Data'!E1366&gt;0),'Test Sample Data'!E1366,$B$1),"")</f>
        <v/>
      </c>
      <c r="F1367" s="17" t="str">
        <f>IF(SUM('Test Sample Data'!F$3:F$98)&gt;10,IF(AND(ISNUMBER('Test Sample Data'!F1366),'Test Sample Data'!F1366&lt;$B$1,'Test Sample Data'!F1366&gt;0),'Test Sample Data'!F1366,$B$1),"")</f>
        <v/>
      </c>
      <c r="G1367" s="17" t="str">
        <f>IF(SUM('Test Sample Data'!G$3:G$98)&gt;10,IF(AND(ISNUMBER('Test Sample Data'!G1366),'Test Sample Data'!G1366&lt;$B$1,'Test Sample Data'!G1366&gt;0),'Test Sample Data'!G1366,$B$1),"")</f>
        <v/>
      </c>
      <c r="H1367" s="17" t="str">
        <f>IF(SUM('Test Sample Data'!H$3:H$98)&gt;10,IF(AND(ISNUMBER('Test Sample Data'!H1366),'Test Sample Data'!H1366&lt;$B$1,'Test Sample Data'!H1366&gt;0),'Test Sample Data'!H1366,$B$1),"")</f>
        <v/>
      </c>
      <c r="I1367" s="17" t="str">
        <f>IF(SUM('Test Sample Data'!I$3:I$98)&gt;10,IF(AND(ISNUMBER('Test Sample Data'!I1366),'Test Sample Data'!I1366&lt;$B$1,'Test Sample Data'!I1366&gt;0),'Test Sample Data'!I1366,$B$1),"")</f>
        <v/>
      </c>
      <c r="J1367" s="17" t="str">
        <f>IF(SUM('Test Sample Data'!J$3:J$98)&gt;10,IF(AND(ISNUMBER('Test Sample Data'!J1366),'Test Sample Data'!J1366&lt;$B$1,'Test Sample Data'!J1366&gt;0),'Test Sample Data'!J1366,$B$1),"")</f>
        <v/>
      </c>
      <c r="K1367" s="17" t="str">
        <f>IF(SUM('Test Sample Data'!K$3:K$98)&gt;10,IF(AND(ISNUMBER('Test Sample Data'!K1366),'Test Sample Data'!K1366&lt;$B$1,'Test Sample Data'!K1366&gt;0),'Test Sample Data'!K1366,$B$1),"")</f>
        <v/>
      </c>
      <c r="L1367" s="17" t="str">
        <f>IF(SUM('Test Sample Data'!L$3:L$98)&gt;10,IF(AND(ISNUMBER('Test Sample Data'!L1366),'Test Sample Data'!L1366&lt;$B$1,'Test Sample Data'!L1366&gt;0),'Test Sample Data'!L1366,$B$1),"")</f>
        <v/>
      </c>
      <c r="M1367" s="17" t="str">
        <f>IF(SUM('Test Sample Data'!M$3:M$98)&gt;10,IF(AND(ISNUMBER('Test Sample Data'!M1366),'Test Sample Data'!M1366&lt;$B$1,'Test Sample Data'!M1366&gt;0),'Test Sample Data'!M1366,$B$1),"")</f>
        <v/>
      </c>
      <c r="N1367" s="17" t="str">
        <f>'Gene Table'!E1366</f>
        <v>hsa-miR-4510</v>
      </c>
      <c r="O1367" s="17" t="str">
        <f>'Gene Table'!B1366</f>
        <v>I20</v>
      </c>
      <c r="P1367" s="17" t="str">
        <f>IF(SUM('Control Sample Data'!D$3:D$98)&gt;10,IF(AND(ISNUMBER('Control Sample Data'!D1366),'Control Sample Data'!D1366&lt;$B$1,'Control Sample Data'!D1366&gt;0),'Control Sample Data'!D1366,$B$1),"")</f>
        <v/>
      </c>
      <c r="Q1367" s="17" t="str">
        <f>IF(SUM('Control Sample Data'!E$3:E$98)&gt;10,IF(AND(ISNUMBER('Control Sample Data'!E1366),'Control Sample Data'!E1366&lt;$B$1,'Control Sample Data'!E1366&gt;0),'Control Sample Data'!E1366,$B$1),"")</f>
        <v/>
      </c>
      <c r="R1367" s="17" t="str">
        <f>IF(SUM('Control Sample Data'!F$3:F$98)&gt;10,IF(AND(ISNUMBER('Control Sample Data'!F1366),'Control Sample Data'!F1366&lt;$B$1,'Control Sample Data'!F1366&gt;0),'Control Sample Data'!F1366,$B$1),"")</f>
        <v/>
      </c>
      <c r="S1367" s="17" t="str">
        <f>IF(SUM('Control Sample Data'!G$3:G$98)&gt;10,IF(AND(ISNUMBER('Control Sample Data'!G1366),'Control Sample Data'!G1366&lt;$B$1,'Control Sample Data'!G1366&gt;0),'Control Sample Data'!G1366,$B$1),"")</f>
        <v/>
      </c>
      <c r="T1367" s="17" t="str">
        <f>IF(SUM('Control Sample Data'!H$3:H$98)&gt;10,IF(AND(ISNUMBER('Control Sample Data'!H1366),'Control Sample Data'!H1366&lt;$B$1,'Control Sample Data'!H1366&gt;0),'Control Sample Data'!H1366,$B$1),"")</f>
        <v/>
      </c>
      <c r="U1367" s="17" t="str">
        <f>IF(SUM('Control Sample Data'!I$3:I$98)&gt;10,IF(AND(ISNUMBER('Control Sample Data'!I1366),'Control Sample Data'!I1366&lt;$B$1,'Control Sample Data'!I1366&gt;0),'Control Sample Data'!I1366,$B$1),"")</f>
        <v/>
      </c>
      <c r="V1367" s="17" t="str">
        <f>IF(SUM('Control Sample Data'!J$3:J$98)&gt;10,IF(AND(ISNUMBER('Control Sample Data'!J1366),'Control Sample Data'!J1366&lt;$B$1,'Control Sample Data'!J1366&gt;0),'Control Sample Data'!J1366,$B$1),"")</f>
        <v/>
      </c>
      <c r="W1367" s="17" t="str">
        <f>IF(SUM('Control Sample Data'!K$3:K$98)&gt;10,IF(AND(ISNUMBER('Control Sample Data'!K1366),'Control Sample Data'!K1366&lt;$B$1,'Control Sample Data'!K1366&gt;0),'Control Sample Data'!K1366,$B$1),"")</f>
        <v/>
      </c>
      <c r="X1367" s="17" t="str">
        <f>IF(SUM('Control Sample Data'!L$3:L$98)&gt;10,IF(AND(ISNUMBER('Control Sample Data'!L1366),'Control Sample Data'!L1366&lt;$B$1,'Control Sample Data'!L1366&gt;0),'Control Sample Data'!L1366,$B$1),"")</f>
        <v/>
      </c>
      <c r="Y1367" s="17" t="str">
        <f>IF(SUM('Control Sample Data'!M$3:M$98)&gt;10,IF(AND(ISNUMBER('Control Sample Data'!M1366),'Control Sample Data'!M1366&lt;$B$1,'Control Sample Data'!M1366&gt;0),'Control Sample Data'!M1366,$B$1),"")</f>
        <v/>
      </c>
      <c r="AT1367" s="36" t="str">
        <f t="shared" si="917"/>
        <v/>
      </c>
      <c r="AU1367" s="36" t="str">
        <f t="shared" si="918"/>
        <v/>
      </c>
      <c r="AV1367" s="36" t="str">
        <f t="shared" si="919"/>
        <v/>
      </c>
      <c r="AW1367" s="36" t="str">
        <f t="shared" si="920"/>
        <v/>
      </c>
      <c r="AX1367" s="36" t="str">
        <f t="shared" si="921"/>
        <v/>
      </c>
      <c r="AY1367" s="36" t="str">
        <f t="shared" si="922"/>
        <v/>
      </c>
      <c r="AZ1367" s="36" t="str">
        <f t="shared" si="923"/>
        <v/>
      </c>
      <c r="BA1367" s="36" t="str">
        <f t="shared" si="924"/>
        <v/>
      </c>
      <c r="BB1367" s="36" t="str">
        <f t="shared" si="925"/>
        <v/>
      </c>
      <c r="BC1367" s="36" t="str">
        <f t="shared" si="926"/>
        <v/>
      </c>
      <c r="BD1367" s="36" t="str">
        <f t="shared" si="927"/>
        <v/>
      </c>
      <c r="BE1367" s="36" t="str">
        <f t="shared" si="928"/>
        <v/>
      </c>
      <c r="BF1367" s="36" t="str">
        <f t="shared" si="929"/>
        <v/>
      </c>
      <c r="BG1367" s="36" t="str">
        <f t="shared" si="930"/>
        <v/>
      </c>
      <c r="BH1367" s="36" t="str">
        <f t="shared" si="931"/>
        <v/>
      </c>
      <c r="BI1367" s="36" t="str">
        <f t="shared" si="932"/>
        <v/>
      </c>
      <c r="BJ1367" s="36" t="str">
        <f t="shared" si="933"/>
        <v/>
      </c>
      <c r="BK1367" s="36" t="str">
        <f t="shared" si="934"/>
        <v/>
      </c>
      <c r="BL1367" s="36" t="str">
        <f t="shared" si="935"/>
        <v/>
      </c>
      <c r="BM1367" s="36" t="str">
        <f t="shared" si="936"/>
        <v/>
      </c>
      <c r="BN1367" s="38" t="e">
        <f t="shared" si="895"/>
        <v>#DIV/0!</v>
      </c>
      <c r="BO1367" s="38" t="e">
        <f t="shared" si="896"/>
        <v>#DIV/0!</v>
      </c>
      <c r="BP1367" s="39" t="str">
        <f t="shared" si="897"/>
        <v/>
      </c>
      <c r="BQ1367" s="39" t="str">
        <f t="shared" si="898"/>
        <v/>
      </c>
      <c r="BR1367" s="39" t="str">
        <f t="shared" si="899"/>
        <v/>
      </c>
      <c r="BS1367" s="39" t="str">
        <f t="shared" si="900"/>
        <v/>
      </c>
      <c r="BT1367" s="39" t="str">
        <f t="shared" si="901"/>
        <v/>
      </c>
      <c r="BU1367" s="39" t="str">
        <f t="shared" si="902"/>
        <v/>
      </c>
      <c r="BV1367" s="39" t="str">
        <f t="shared" si="903"/>
        <v/>
      </c>
      <c r="BW1367" s="39" t="str">
        <f t="shared" si="904"/>
        <v/>
      </c>
      <c r="BX1367" s="39" t="str">
        <f t="shared" si="905"/>
        <v/>
      </c>
      <c r="BY1367" s="39" t="str">
        <f t="shared" si="906"/>
        <v/>
      </c>
      <c r="BZ1367" s="39" t="str">
        <f t="shared" si="907"/>
        <v/>
      </c>
      <c r="CA1367" s="39" t="str">
        <f t="shared" si="908"/>
        <v/>
      </c>
      <c r="CB1367" s="39" t="str">
        <f t="shared" si="909"/>
        <v/>
      </c>
      <c r="CC1367" s="39" t="str">
        <f t="shared" si="910"/>
        <v/>
      </c>
      <c r="CD1367" s="39" t="str">
        <f t="shared" si="911"/>
        <v/>
      </c>
      <c r="CE1367" s="39" t="str">
        <f t="shared" si="912"/>
        <v/>
      </c>
      <c r="CF1367" s="39" t="str">
        <f t="shared" si="913"/>
        <v/>
      </c>
      <c r="CG1367" s="39" t="str">
        <f t="shared" si="914"/>
        <v/>
      </c>
      <c r="CH1367" s="39" t="str">
        <f t="shared" si="915"/>
        <v/>
      </c>
      <c r="CI1367" s="39" t="str">
        <f t="shared" si="916"/>
        <v/>
      </c>
    </row>
    <row r="1368" spans="1:87">
      <c r="A1368" s="18"/>
      <c r="B1368" s="15" t="str">
        <f>'Gene Table'!E1367</f>
        <v>hsa-miR-4427</v>
      </c>
      <c r="C1368" s="15" t="str">
        <f>'Gene Table'!B1367</f>
        <v>I21</v>
      </c>
      <c r="D1368" s="16" t="str">
        <f>IF(SUM('Test Sample Data'!D$3:D$98)&gt;10,IF(AND(ISNUMBER('Test Sample Data'!D1367),'Test Sample Data'!D1367&lt;$B$1,'Test Sample Data'!D1367&gt;0),'Test Sample Data'!D1367,$B$1),"")</f>
        <v/>
      </c>
      <c r="E1368" s="17" t="str">
        <f>IF(SUM('Test Sample Data'!E$3:E$98)&gt;10,IF(AND(ISNUMBER('Test Sample Data'!E1367),'Test Sample Data'!E1367&lt;$B$1,'Test Sample Data'!E1367&gt;0),'Test Sample Data'!E1367,$B$1),"")</f>
        <v/>
      </c>
      <c r="F1368" s="17" t="str">
        <f>IF(SUM('Test Sample Data'!F$3:F$98)&gt;10,IF(AND(ISNUMBER('Test Sample Data'!F1367),'Test Sample Data'!F1367&lt;$B$1,'Test Sample Data'!F1367&gt;0),'Test Sample Data'!F1367,$B$1),"")</f>
        <v/>
      </c>
      <c r="G1368" s="17" t="str">
        <f>IF(SUM('Test Sample Data'!G$3:G$98)&gt;10,IF(AND(ISNUMBER('Test Sample Data'!G1367),'Test Sample Data'!G1367&lt;$B$1,'Test Sample Data'!G1367&gt;0),'Test Sample Data'!G1367,$B$1),"")</f>
        <v/>
      </c>
      <c r="H1368" s="17" t="str">
        <f>IF(SUM('Test Sample Data'!H$3:H$98)&gt;10,IF(AND(ISNUMBER('Test Sample Data'!H1367),'Test Sample Data'!H1367&lt;$B$1,'Test Sample Data'!H1367&gt;0),'Test Sample Data'!H1367,$B$1),"")</f>
        <v/>
      </c>
      <c r="I1368" s="17" t="str">
        <f>IF(SUM('Test Sample Data'!I$3:I$98)&gt;10,IF(AND(ISNUMBER('Test Sample Data'!I1367),'Test Sample Data'!I1367&lt;$B$1,'Test Sample Data'!I1367&gt;0),'Test Sample Data'!I1367,$B$1),"")</f>
        <v/>
      </c>
      <c r="J1368" s="17" t="str">
        <f>IF(SUM('Test Sample Data'!J$3:J$98)&gt;10,IF(AND(ISNUMBER('Test Sample Data'!J1367),'Test Sample Data'!J1367&lt;$B$1,'Test Sample Data'!J1367&gt;0),'Test Sample Data'!J1367,$B$1),"")</f>
        <v/>
      </c>
      <c r="K1368" s="17" t="str">
        <f>IF(SUM('Test Sample Data'!K$3:K$98)&gt;10,IF(AND(ISNUMBER('Test Sample Data'!K1367),'Test Sample Data'!K1367&lt;$B$1,'Test Sample Data'!K1367&gt;0),'Test Sample Data'!K1367,$B$1),"")</f>
        <v/>
      </c>
      <c r="L1368" s="17" t="str">
        <f>IF(SUM('Test Sample Data'!L$3:L$98)&gt;10,IF(AND(ISNUMBER('Test Sample Data'!L1367),'Test Sample Data'!L1367&lt;$B$1,'Test Sample Data'!L1367&gt;0),'Test Sample Data'!L1367,$B$1),"")</f>
        <v/>
      </c>
      <c r="M1368" s="17" t="str">
        <f>IF(SUM('Test Sample Data'!M$3:M$98)&gt;10,IF(AND(ISNUMBER('Test Sample Data'!M1367),'Test Sample Data'!M1367&lt;$B$1,'Test Sample Data'!M1367&gt;0),'Test Sample Data'!M1367,$B$1),"")</f>
        <v/>
      </c>
      <c r="N1368" s="17" t="str">
        <f>'Gene Table'!E1367</f>
        <v>hsa-miR-4427</v>
      </c>
      <c r="O1368" s="17" t="str">
        <f>'Gene Table'!B1367</f>
        <v>I21</v>
      </c>
      <c r="P1368" s="17" t="str">
        <f>IF(SUM('Control Sample Data'!D$3:D$98)&gt;10,IF(AND(ISNUMBER('Control Sample Data'!D1367),'Control Sample Data'!D1367&lt;$B$1,'Control Sample Data'!D1367&gt;0),'Control Sample Data'!D1367,$B$1),"")</f>
        <v/>
      </c>
      <c r="Q1368" s="17" t="str">
        <f>IF(SUM('Control Sample Data'!E$3:E$98)&gt;10,IF(AND(ISNUMBER('Control Sample Data'!E1367),'Control Sample Data'!E1367&lt;$B$1,'Control Sample Data'!E1367&gt;0),'Control Sample Data'!E1367,$B$1),"")</f>
        <v/>
      </c>
      <c r="R1368" s="17" t="str">
        <f>IF(SUM('Control Sample Data'!F$3:F$98)&gt;10,IF(AND(ISNUMBER('Control Sample Data'!F1367),'Control Sample Data'!F1367&lt;$B$1,'Control Sample Data'!F1367&gt;0),'Control Sample Data'!F1367,$B$1),"")</f>
        <v/>
      </c>
      <c r="S1368" s="17" t="str">
        <f>IF(SUM('Control Sample Data'!G$3:G$98)&gt;10,IF(AND(ISNUMBER('Control Sample Data'!G1367),'Control Sample Data'!G1367&lt;$B$1,'Control Sample Data'!G1367&gt;0),'Control Sample Data'!G1367,$B$1),"")</f>
        <v/>
      </c>
      <c r="T1368" s="17" t="str">
        <f>IF(SUM('Control Sample Data'!H$3:H$98)&gt;10,IF(AND(ISNUMBER('Control Sample Data'!H1367),'Control Sample Data'!H1367&lt;$B$1,'Control Sample Data'!H1367&gt;0),'Control Sample Data'!H1367,$B$1),"")</f>
        <v/>
      </c>
      <c r="U1368" s="17" t="str">
        <f>IF(SUM('Control Sample Data'!I$3:I$98)&gt;10,IF(AND(ISNUMBER('Control Sample Data'!I1367),'Control Sample Data'!I1367&lt;$B$1,'Control Sample Data'!I1367&gt;0),'Control Sample Data'!I1367,$B$1),"")</f>
        <v/>
      </c>
      <c r="V1368" s="17" t="str">
        <f>IF(SUM('Control Sample Data'!J$3:J$98)&gt;10,IF(AND(ISNUMBER('Control Sample Data'!J1367),'Control Sample Data'!J1367&lt;$B$1,'Control Sample Data'!J1367&gt;0),'Control Sample Data'!J1367,$B$1),"")</f>
        <v/>
      </c>
      <c r="W1368" s="17" t="str">
        <f>IF(SUM('Control Sample Data'!K$3:K$98)&gt;10,IF(AND(ISNUMBER('Control Sample Data'!K1367),'Control Sample Data'!K1367&lt;$B$1,'Control Sample Data'!K1367&gt;0),'Control Sample Data'!K1367,$B$1),"")</f>
        <v/>
      </c>
      <c r="X1368" s="17" t="str">
        <f>IF(SUM('Control Sample Data'!L$3:L$98)&gt;10,IF(AND(ISNUMBER('Control Sample Data'!L1367),'Control Sample Data'!L1367&lt;$B$1,'Control Sample Data'!L1367&gt;0),'Control Sample Data'!L1367,$B$1),"")</f>
        <v/>
      </c>
      <c r="Y1368" s="17" t="str">
        <f>IF(SUM('Control Sample Data'!M$3:M$98)&gt;10,IF(AND(ISNUMBER('Control Sample Data'!M1367),'Control Sample Data'!M1367&lt;$B$1,'Control Sample Data'!M1367&gt;0),'Control Sample Data'!M1367,$B$1),"")</f>
        <v/>
      </c>
      <c r="AT1368" s="36" t="str">
        <f t="shared" si="917"/>
        <v/>
      </c>
      <c r="AU1368" s="36" t="str">
        <f t="shared" si="918"/>
        <v/>
      </c>
      <c r="AV1368" s="36" t="str">
        <f t="shared" si="919"/>
        <v/>
      </c>
      <c r="AW1368" s="36" t="str">
        <f t="shared" si="920"/>
        <v/>
      </c>
      <c r="AX1368" s="36" t="str">
        <f t="shared" si="921"/>
        <v/>
      </c>
      <c r="AY1368" s="36" t="str">
        <f t="shared" si="922"/>
        <v/>
      </c>
      <c r="AZ1368" s="36" t="str">
        <f t="shared" si="923"/>
        <v/>
      </c>
      <c r="BA1368" s="36" t="str">
        <f t="shared" si="924"/>
        <v/>
      </c>
      <c r="BB1368" s="36" t="str">
        <f t="shared" si="925"/>
        <v/>
      </c>
      <c r="BC1368" s="36" t="str">
        <f t="shared" si="926"/>
        <v/>
      </c>
      <c r="BD1368" s="36" t="str">
        <f t="shared" si="927"/>
        <v/>
      </c>
      <c r="BE1368" s="36" t="str">
        <f t="shared" si="928"/>
        <v/>
      </c>
      <c r="BF1368" s="36" t="str">
        <f t="shared" si="929"/>
        <v/>
      </c>
      <c r="BG1368" s="36" t="str">
        <f t="shared" si="930"/>
        <v/>
      </c>
      <c r="BH1368" s="36" t="str">
        <f t="shared" si="931"/>
        <v/>
      </c>
      <c r="BI1368" s="36" t="str">
        <f t="shared" si="932"/>
        <v/>
      </c>
      <c r="BJ1368" s="36" t="str">
        <f t="shared" si="933"/>
        <v/>
      </c>
      <c r="BK1368" s="36" t="str">
        <f t="shared" si="934"/>
        <v/>
      </c>
      <c r="BL1368" s="36" t="str">
        <f t="shared" si="935"/>
        <v/>
      </c>
      <c r="BM1368" s="36" t="str">
        <f t="shared" si="936"/>
        <v/>
      </c>
      <c r="BN1368" s="38" t="e">
        <f t="shared" si="895"/>
        <v>#DIV/0!</v>
      </c>
      <c r="BO1368" s="38" t="e">
        <f t="shared" si="896"/>
        <v>#DIV/0!</v>
      </c>
      <c r="BP1368" s="39" t="str">
        <f t="shared" si="897"/>
        <v/>
      </c>
      <c r="BQ1368" s="39" t="str">
        <f t="shared" si="898"/>
        <v/>
      </c>
      <c r="BR1368" s="39" t="str">
        <f t="shared" si="899"/>
        <v/>
      </c>
      <c r="BS1368" s="39" t="str">
        <f t="shared" si="900"/>
        <v/>
      </c>
      <c r="BT1368" s="39" t="str">
        <f t="shared" si="901"/>
        <v/>
      </c>
      <c r="BU1368" s="39" t="str">
        <f t="shared" si="902"/>
        <v/>
      </c>
      <c r="BV1368" s="39" t="str">
        <f t="shared" si="903"/>
        <v/>
      </c>
      <c r="BW1368" s="39" t="str">
        <f t="shared" si="904"/>
        <v/>
      </c>
      <c r="BX1368" s="39" t="str">
        <f t="shared" si="905"/>
        <v/>
      </c>
      <c r="BY1368" s="39" t="str">
        <f t="shared" si="906"/>
        <v/>
      </c>
      <c r="BZ1368" s="39" t="str">
        <f t="shared" si="907"/>
        <v/>
      </c>
      <c r="CA1368" s="39" t="str">
        <f t="shared" si="908"/>
        <v/>
      </c>
      <c r="CB1368" s="39" t="str">
        <f t="shared" si="909"/>
        <v/>
      </c>
      <c r="CC1368" s="39" t="str">
        <f t="shared" si="910"/>
        <v/>
      </c>
      <c r="CD1368" s="39" t="str">
        <f t="shared" si="911"/>
        <v/>
      </c>
      <c r="CE1368" s="39" t="str">
        <f t="shared" si="912"/>
        <v/>
      </c>
      <c r="CF1368" s="39" t="str">
        <f t="shared" si="913"/>
        <v/>
      </c>
      <c r="CG1368" s="39" t="str">
        <f t="shared" si="914"/>
        <v/>
      </c>
      <c r="CH1368" s="39" t="str">
        <f t="shared" si="915"/>
        <v/>
      </c>
      <c r="CI1368" s="39" t="str">
        <f t="shared" si="916"/>
        <v/>
      </c>
    </row>
    <row r="1369" spans="1:87">
      <c r="A1369" s="18"/>
      <c r="B1369" s="15" t="str">
        <f>'Gene Table'!E1368</f>
        <v>hsa-miR-4511</v>
      </c>
      <c r="C1369" s="15" t="str">
        <f>'Gene Table'!B1368</f>
        <v>I22</v>
      </c>
      <c r="D1369" s="16" t="str">
        <f>IF(SUM('Test Sample Data'!D$3:D$98)&gt;10,IF(AND(ISNUMBER('Test Sample Data'!D1368),'Test Sample Data'!D1368&lt;$B$1,'Test Sample Data'!D1368&gt;0),'Test Sample Data'!D1368,$B$1),"")</f>
        <v/>
      </c>
      <c r="E1369" s="17" t="str">
        <f>IF(SUM('Test Sample Data'!E$3:E$98)&gt;10,IF(AND(ISNUMBER('Test Sample Data'!E1368),'Test Sample Data'!E1368&lt;$B$1,'Test Sample Data'!E1368&gt;0),'Test Sample Data'!E1368,$B$1),"")</f>
        <v/>
      </c>
      <c r="F1369" s="17" t="str">
        <f>IF(SUM('Test Sample Data'!F$3:F$98)&gt;10,IF(AND(ISNUMBER('Test Sample Data'!F1368),'Test Sample Data'!F1368&lt;$B$1,'Test Sample Data'!F1368&gt;0),'Test Sample Data'!F1368,$B$1),"")</f>
        <v/>
      </c>
      <c r="G1369" s="17" t="str">
        <f>IF(SUM('Test Sample Data'!G$3:G$98)&gt;10,IF(AND(ISNUMBER('Test Sample Data'!G1368),'Test Sample Data'!G1368&lt;$B$1,'Test Sample Data'!G1368&gt;0),'Test Sample Data'!G1368,$B$1),"")</f>
        <v/>
      </c>
      <c r="H1369" s="17" t="str">
        <f>IF(SUM('Test Sample Data'!H$3:H$98)&gt;10,IF(AND(ISNUMBER('Test Sample Data'!H1368),'Test Sample Data'!H1368&lt;$B$1,'Test Sample Data'!H1368&gt;0),'Test Sample Data'!H1368,$B$1),"")</f>
        <v/>
      </c>
      <c r="I1369" s="17" t="str">
        <f>IF(SUM('Test Sample Data'!I$3:I$98)&gt;10,IF(AND(ISNUMBER('Test Sample Data'!I1368),'Test Sample Data'!I1368&lt;$B$1,'Test Sample Data'!I1368&gt;0),'Test Sample Data'!I1368,$B$1),"")</f>
        <v/>
      </c>
      <c r="J1369" s="17" t="str">
        <f>IF(SUM('Test Sample Data'!J$3:J$98)&gt;10,IF(AND(ISNUMBER('Test Sample Data'!J1368),'Test Sample Data'!J1368&lt;$B$1,'Test Sample Data'!J1368&gt;0),'Test Sample Data'!J1368,$B$1),"")</f>
        <v/>
      </c>
      <c r="K1369" s="17" t="str">
        <f>IF(SUM('Test Sample Data'!K$3:K$98)&gt;10,IF(AND(ISNUMBER('Test Sample Data'!K1368),'Test Sample Data'!K1368&lt;$B$1,'Test Sample Data'!K1368&gt;0),'Test Sample Data'!K1368,$B$1),"")</f>
        <v/>
      </c>
      <c r="L1369" s="17" t="str">
        <f>IF(SUM('Test Sample Data'!L$3:L$98)&gt;10,IF(AND(ISNUMBER('Test Sample Data'!L1368),'Test Sample Data'!L1368&lt;$B$1,'Test Sample Data'!L1368&gt;0),'Test Sample Data'!L1368,$B$1),"")</f>
        <v/>
      </c>
      <c r="M1369" s="17" t="str">
        <f>IF(SUM('Test Sample Data'!M$3:M$98)&gt;10,IF(AND(ISNUMBER('Test Sample Data'!M1368),'Test Sample Data'!M1368&lt;$B$1,'Test Sample Data'!M1368&gt;0),'Test Sample Data'!M1368,$B$1),"")</f>
        <v/>
      </c>
      <c r="N1369" s="17" t="str">
        <f>'Gene Table'!E1368</f>
        <v>hsa-miR-4511</v>
      </c>
      <c r="O1369" s="17" t="str">
        <f>'Gene Table'!B1368</f>
        <v>I22</v>
      </c>
      <c r="P1369" s="17" t="str">
        <f>IF(SUM('Control Sample Data'!D$3:D$98)&gt;10,IF(AND(ISNUMBER('Control Sample Data'!D1368),'Control Sample Data'!D1368&lt;$B$1,'Control Sample Data'!D1368&gt;0),'Control Sample Data'!D1368,$B$1),"")</f>
        <v/>
      </c>
      <c r="Q1369" s="17" t="str">
        <f>IF(SUM('Control Sample Data'!E$3:E$98)&gt;10,IF(AND(ISNUMBER('Control Sample Data'!E1368),'Control Sample Data'!E1368&lt;$B$1,'Control Sample Data'!E1368&gt;0),'Control Sample Data'!E1368,$B$1),"")</f>
        <v/>
      </c>
      <c r="R1369" s="17" t="str">
        <f>IF(SUM('Control Sample Data'!F$3:F$98)&gt;10,IF(AND(ISNUMBER('Control Sample Data'!F1368),'Control Sample Data'!F1368&lt;$B$1,'Control Sample Data'!F1368&gt;0),'Control Sample Data'!F1368,$B$1),"")</f>
        <v/>
      </c>
      <c r="S1369" s="17" t="str">
        <f>IF(SUM('Control Sample Data'!G$3:G$98)&gt;10,IF(AND(ISNUMBER('Control Sample Data'!G1368),'Control Sample Data'!G1368&lt;$B$1,'Control Sample Data'!G1368&gt;0),'Control Sample Data'!G1368,$B$1),"")</f>
        <v/>
      </c>
      <c r="T1369" s="17" t="str">
        <f>IF(SUM('Control Sample Data'!H$3:H$98)&gt;10,IF(AND(ISNUMBER('Control Sample Data'!H1368),'Control Sample Data'!H1368&lt;$B$1,'Control Sample Data'!H1368&gt;0),'Control Sample Data'!H1368,$B$1),"")</f>
        <v/>
      </c>
      <c r="U1369" s="17" t="str">
        <f>IF(SUM('Control Sample Data'!I$3:I$98)&gt;10,IF(AND(ISNUMBER('Control Sample Data'!I1368),'Control Sample Data'!I1368&lt;$B$1,'Control Sample Data'!I1368&gt;0),'Control Sample Data'!I1368,$B$1),"")</f>
        <v/>
      </c>
      <c r="V1369" s="17" t="str">
        <f>IF(SUM('Control Sample Data'!J$3:J$98)&gt;10,IF(AND(ISNUMBER('Control Sample Data'!J1368),'Control Sample Data'!J1368&lt;$B$1,'Control Sample Data'!J1368&gt;0),'Control Sample Data'!J1368,$B$1),"")</f>
        <v/>
      </c>
      <c r="W1369" s="17" t="str">
        <f>IF(SUM('Control Sample Data'!K$3:K$98)&gt;10,IF(AND(ISNUMBER('Control Sample Data'!K1368),'Control Sample Data'!K1368&lt;$B$1,'Control Sample Data'!K1368&gt;0),'Control Sample Data'!K1368,$B$1),"")</f>
        <v/>
      </c>
      <c r="X1369" s="17" t="str">
        <f>IF(SUM('Control Sample Data'!L$3:L$98)&gt;10,IF(AND(ISNUMBER('Control Sample Data'!L1368),'Control Sample Data'!L1368&lt;$B$1,'Control Sample Data'!L1368&gt;0),'Control Sample Data'!L1368,$B$1),"")</f>
        <v/>
      </c>
      <c r="Y1369" s="17" t="str">
        <f>IF(SUM('Control Sample Data'!M$3:M$98)&gt;10,IF(AND(ISNUMBER('Control Sample Data'!M1368),'Control Sample Data'!M1368&lt;$B$1,'Control Sample Data'!M1368&gt;0),'Control Sample Data'!M1368,$B$1),"")</f>
        <v/>
      </c>
      <c r="AT1369" s="36" t="str">
        <f t="shared" si="917"/>
        <v/>
      </c>
      <c r="AU1369" s="36" t="str">
        <f t="shared" si="918"/>
        <v/>
      </c>
      <c r="AV1369" s="36" t="str">
        <f t="shared" si="919"/>
        <v/>
      </c>
      <c r="AW1369" s="36" t="str">
        <f t="shared" si="920"/>
        <v/>
      </c>
      <c r="AX1369" s="36" t="str">
        <f t="shared" si="921"/>
        <v/>
      </c>
      <c r="AY1369" s="36" t="str">
        <f t="shared" si="922"/>
        <v/>
      </c>
      <c r="AZ1369" s="36" t="str">
        <f t="shared" si="923"/>
        <v/>
      </c>
      <c r="BA1369" s="36" t="str">
        <f t="shared" si="924"/>
        <v/>
      </c>
      <c r="BB1369" s="36" t="str">
        <f t="shared" si="925"/>
        <v/>
      </c>
      <c r="BC1369" s="36" t="str">
        <f t="shared" si="926"/>
        <v/>
      </c>
      <c r="BD1369" s="36" t="str">
        <f t="shared" si="927"/>
        <v/>
      </c>
      <c r="BE1369" s="36" t="str">
        <f t="shared" si="928"/>
        <v/>
      </c>
      <c r="BF1369" s="36" t="str">
        <f t="shared" si="929"/>
        <v/>
      </c>
      <c r="BG1369" s="36" t="str">
        <f t="shared" si="930"/>
        <v/>
      </c>
      <c r="BH1369" s="36" t="str">
        <f t="shared" si="931"/>
        <v/>
      </c>
      <c r="BI1369" s="36" t="str">
        <f t="shared" si="932"/>
        <v/>
      </c>
      <c r="BJ1369" s="36" t="str">
        <f t="shared" si="933"/>
        <v/>
      </c>
      <c r="BK1369" s="36" t="str">
        <f t="shared" si="934"/>
        <v/>
      </c>
      <c r="BL1369" s="36" t="str">
        <f t="shared" si="935"/>
        <v/>
      </c>
      <c r="BM1369" s="36" t="str">
        <f t="shared" si="936"/>
        <v/>
      </c>
      <c r="BN1369" s="38" t="e">
        <f t="shared" si="895"/>
        <v>#DIV/0!</v>
      </c>
      <c r="BO1369" s="38" t="e">
        <f t="shared" si="896"/>
        <v>#DIV/0!</v>
      </c>
      <c r="BP1369" s="39" t="str">
        <f t="shared" si="897"/>
        <v/>
      </c>
      <c r="BQ1369" s="39" t="str">
        <f t="shared" si="898"/>
        <v/>
      </c>
      <c r="BR1369" s="39" t="str">
        <f t="shared" si="899"/>
        <v/>
      </c>
      <c r="BS1369" s="39" t="str">
        <f t="shared" si="900"/>
        <v/>
      </c>
      <c r="BT1369" s="39" t="str">
        <f t="shared" si="901"/>
        <v/>
      </c>
      <c r="BU1369" s="39" t="str">
        <f t="shared" si="902"/>
        <v/>
      </c>
      <c r="BV1369" s="39" t="str">
        <f t="shared" si="903"/>
        <v/>
      </c>
      <c r="BW1369" s="39" t="str">
        <f t="shared" si="904"/>
        <v/>
      </c>
      <c r="BX1369" s="39" t="str">
        <f t="shared" si="905"/>
        <v/>
      </c>
      <c r="BY1369" s="39" t="str">
        <f t="shared" si="906"/>
        <v/>
      </c>
      <c r="BZ1369" s="39" t="str">
        <f t="shared" si="907"/>
        <v/>
      </c>
      <c r="CA1369" s="39" t="str">
        <f t="shared" si="908"/>
        <v/>
      </c>
      <c r="CB1369" s="39" t="str">
        <f t="shared" si="909"/>
        <v/>
      </c>
      <c r="CC1369" s="39" t="str">
        <f t="shared" si="910"/>
        <v/>
      </c>
      <c r="CD1369" s="39" t="str">
        <f t="shared" si="911"/>
        <v/>
      </c>
      <c r="CE1369" s="39" t="str">
        <f t="shared" si="912"/>
        <v/>
      </c>
      <c r="CF1369" s="39" t="str">
        <f t="shared" si="913"/>
        <v/>
      </c>
      <c r="CG1369" s="39" t="str">
        <f t="shared" si="914"/>
        <v/>
      </c>
      <c r="CH1369" s="39" t="str">
        <f t="shared" si="915"/>
        <v/>
      </c>
      <c r="CI1369" s="39" t="str">
        <f t="shared" si="916"/>
        <v/>
      </c>
    </row>
    <row r="1370" spans="1:87">
      <c r="A1370" s="18"/>
      <c r="B1370" s="15" t="str">
        <f>'Gene Table'!E1369</f>
        <v>hsa-miR-4429</v>
      </c>
      <c r="C1370" s="15" t="str">
        <f>'Gene Table'!B1369</f>
        <v>I23</v>
      </c>
      <c r="D1370" s="16" t="str">
        <f>IF(SUM('Test Sample Data'!D$3:D$98)&gt;10,IF(AND(ISNUMBER('Test Sample Data'!D1369),'Test Sample Data'!D1369&lt;$B$1,'Test Sample Data'!D1369&gt;0),'Test Sample Data'!D1369,$B$1),"")</f>
        <v/>
      </c>
      <c r="E1370" s="17" t="str">
        <f>IF(SUM('Test Sample Data'!E$3:E$98)&gt;10,IF(AND(ISNUMBER('Test Sample Data'!E1369),'Test Sample Data'!E1369&lt;$B$1,'Test Sample Data'!E1369&gt;0),'Test Sample Data'!E1369,$B$1),"")</f>
        <v/>
      </c>
      <c r="F1370" s="17" t="str">
        <f>IF(SUM('Test Sample Data'!F$3:F$98)&gt;10,IF(AND(ISNUMBER('Test Sample Data'!F1369),'Test Sample Data'!F1369&lt;$B$1,'Test Sample Data'!F1369&gt;0),'Test Sample Data'!F1369,$B$1),"")</f>
        <v/>
      </c>
      <c r="G1370" s="17" t="str">
        <f>IF(SUM('Test Sample Data'!G$3:G$98)&gt;10,IF(AND(ISNUMBER('Test Sample Data'!G1369),'Test Sample Data'!G1369&lt;$B$1,'Test Sample Data'!G1369&gt;0),'Test Sample Data'!G1369,$B$1),"")</f>
        <v/>
      </c>
      <c r="H1370" s="17" t="str">
        <f>IF(SUM('Test Sample Data'!H$3:H$98)&gt;10,IF(AND(ISNUMBER('Test Sample Data'!H1369),'Test Sample Data'!H1369&lt;$B$1,'Test Sample Data'!H1369&gt;0),'Test Sample Data'!H1369,$B$1),"")</f>
        <v/>
      </c>
      <c r="I1370" s="17" t="str">
        <f>IF(SUM('Test Sample Data'!I$3:I$98)&gt;10,IF(AND(ISNUMBER('Test Sample Data'!I1369),'Test Sample Data'!I1369&lt;$B$1,'Test Sample Data'!I1369&gt;0),'Test Sample Data'!I1369,$B$1),"")</f>
        <v/>
      </c>
      <c r="J1370" s="17" t="str">
        <f>IF(SUM('Test Sample Data'!J$3:J$98)&gt;10,IF(AND(ISNUMBER('Test Sample Data'!J1369),'Test Sample Data'!J1369&lt;$B$1,'Test Sample Data'!J1369&gt;0),'Test Sample Data'!J1369,$B$1),"")</f>
        <v/>
      </c>
      <c r="K1370" s="17" t="str">
        <f>IF(SUM('Test Sample Data'!K$3:K$98)&gt;10,IF(AND(ISNUMBER('Test Sample Data'!K1369),'Test Sample Data'!K1369&lt;$B$1,'Test Sample Data'!K1369&gt;0),'Test Sample Data'!K1369,$B$1),"")</f>
        <v/>
      </c>
      <c r="L1370" s="17" t="str">
        <f>IF(SUM('Test Sample Data'!L$3:L$98)&gt;10,IF(AND(ISNUMBER('Test Sample Data'!L1369),'Test Sample Data'!L1369&lt;$B$1,'Test Sample Data'!L1369&gt;0),'Test Sample Data'!L1369,$B$1),"")</f>
        <v/>
      </c>
      <c r="M1370" s="17" t="str">
        <f>IF(SUM('Test Sample Data'!M$3:M$98)&gt;10,IF(AND(ISNUMBER('Test Sample Data'!M1369),'Test Sample Data'!M1369&lt;$B$1,'Test Sample Data'!M1369&gt;0),'Test Sample Data'!M1369,$B$1),"")</f>
        <v/>
      </c>
      <c r="N1370" s="17" t="str">
        <f>'Gene Table'!E1369</f>
        <v>hsa-miR-4429</v>
      </c>
      <c r="O1370" s="17" t="str">
        <f>'Gene Table'!B1369</f>
        <v>I23</v>
      </c>
      <c r="P1370" s="17" t="str">
        <f>IF(SUM('Control Sample Data'!D$3:D$98)&gt;10,IF(AND(ISNUMBER('Control Sample Data'!D1369),'Control Sample Data'!D1369&lt;$B$1,'Control Sample Data'!D1369&gt;0),'Control Sample Data'!D1369,$B$1),"")</f>
        <v/>
      </c>
      <c r="Q1370" s="17" t="str">
        <f>IF(SUM('Control Sample Data'!E$3:E$98)&gt;10,IF(AND(ISNUMBER('Control Sample Data'!E1369),'Control Sample Data'!E1369&lt;$B$1,'Control Sample Data'!E1369&gt;0),'Control Sample Data'!E1369,$B$1),"")</f>
        <v/>
      </c>
      <c r="R1370" s="17" t="str">
        <f>IF(SUM('Control Sample Data'!F$3:F$98)&gt;10,IF(AND(ISNUMBER('Control Sample Data'!F1369),'Control Sample Data'!F1369&lt;$B$1,'Control Sample Data'!F1369&gt;0),'Control Sample Data'!F1369,$B$1),"")</f>
        <v/>
      </c>
      <c r="S1370" s="17" t="str">
        <f>IF(SUM('Control Sample Data'!G$3:G$98)&gt;10,IF(AND(ISNUMBER('Control Sample Data'!G1369),'Control Sample Data'!G1369&lt;$B$1,'Control Sample Data'!G1369&gt;0),'Control Sample Data'!G1369,$B$1),"")</f>
        <v/>
      </c>
      <c r="T1370" s="17" t="str">
        <f>IF(SUM('Control Sample Data'!H$3:H$98)&gt;10,IF(AND(ISNUMBER('Control Sample Data'!H1369),'Control Sample Data'!H1369&lt;$B$1,'Control Sample Data'!H1369&gt;0),'Control Sample Data'!H1369,$B$1),"")</f>
        <v/>
      </c>
      <c r="U1370" s="17" t="str">
        <f>IF(SUM('Control Sample Data'!I$3:I$98)&gt;10,IF(AND(ISNUMBER('Control Sample Data'!I1369),'Control Sample Data'!I1369&lt;$B$1,'Control Sample Data'!I1369&gt;0),'Control Sample Data'!I1369,$B$1),"")</f>
        <v/>
      </c>
      <c r="V1370" s="17" t="str">
        <f>IF(SUM('Control Sample Data'!J$3:J$98)&gt;10,IF(AND(ISNUMBER('Control Sample Data'!J1369),'Control Sample Data'!J1369&lt;$B$1,'Control Sample Data'!J1369&gt;0),'Control Sample Data'!J1369,$B$1),"")</f>
        <v/>
      </c>
      <c r="W1370" s="17" t="str">
        <f>IF(SUM('Control Sample Data'!K$3:K$98)&gt;10,IF(AND(ISNUMBER('Control Sample Data'!K1369),'Control Sample Data'!K1369&lt;$B$1,'Control Sample Data'!K1369&gt;0),'Control Sample Data'!K1369,$B$1),"")</f>
        <v/>
      </c>
      <c r="X1370" s="17" t="str">
        <f>IF(SUM('Control Sample Data'!L$3:L$98)&gt;10,IF(AND(ISNUMBER('Control Sample Data'!L1369),'Control Sample Data'!L1369&lt;$B$1,'Control Sample Data'!L1369&gt;0),'Control Sample Data'!L1369,$B$1),"")</f>
        <v/>
      </c>
      <c r="Y1370" s="17" t="str">
        <f>IF(SUM('Control Sample Data'!M$3:M$98)&gt;10,IF(AND(ISNUMBER('Control Sample Data'!M1369),'Control Sample Data'!M1369&lt;$B$1,'Control Sample Data'!M1369&gt;0),'Control Sample Data'!M1369,$B$1),"")</f>
        <v/>
      </c>
      <c r="AT1370" s="36" t="str">
        <f t="shared" si="917"/>
        <v/>
      </c>
      <c r="AU1370" s="36" t="str">
        <f t="shared" si="918"/>
        <v/>
      </c>
      <c r="AV1370" s="36" t="str">
        <f t="shared" si="919"/>
        <v/>
      </c>
      <c r="AW1370" s="36" t="str">
        <f t="shared" si="920"/>
        <v/>
      </c>
      <c r="AX1370" s="36" t="str">
        <f t="shared" si="921"/>
        <v/>
      </c>
      <c r="AY1370" s="36" t="str">
        <f t="shared" si="922"/>
        <v/>
      </c>
      <c r="AZ1370" s="36" t="str">
        <f t="shared" si="923"/>
        <v/>
      </c>
      <c r="BA1370" s="36" t="str">
        <f t="shared" si="924"/>
        <v/>
      </c>
      <c r="BB1370" s="36" t="str">
        <f t="shared" si="925"/>
        <v/>
      </c>
      <c r="BC1370" s="36" t="str">
        <f t="shared" si="926"/>
        <v/>
      </c>
      <c r="BD1370" s="36" t="str">
        <f t="shared" si="927"/>
        <v/>
      </c>
      <c r="BE1370" s="36" t="str">
        <f t="shared" si="928"/>
        <v/>
      </c>
      <c r="BF1370" s="36" t="str">
        <f t="shared" si="929"/>
        <v/>
      </c>
      <c r="BG1370" s="36" t="str">
        <f t="shared" si="930"/>
        <v/>
      </c>
      <c r="BH1370" s="36" t="str">
        <f t="shared" si="931"/>
        <v/>
      </c>
      <c r="BI1370" s="36" t="str">
        <f t="shared" si="932"/>
        <v/>
      </c>
      <c r="BJ1370" s="36" t="str">
        <f t="shared" si="933"/>
        <v/>
      </c>
      <c r="BK1370" s="36" t="str">
        <f t="shared" si="934"/>
        <v/>
      </c>
      <c r="BL1370" s="36" t="str">
        <f t="shared" si="935"/>
        <v/>
      </c>
      <c r="BM1370" s="36" t="str">
        <f t="shared" si="936"/>
        <v/>
      </c>
      <c r="BN1370" s="38" t="e">
        <f t="shared" si="895"/>
        <v>#DIV/0!</v>
      </c>
      <c r="BO1370" s="38" t="e">
        <f t="shared" si="896"/>
        <v>#DIV/0!</v>
      </c>
      <c r="BP1370" s="39" t="str">
        <f t="shared" si="897"/>
        <v/>
      </c>
      <c r="BQ1370" s="39" t="str">
        <f t="shared" si="898"/>
        <v/>
      </c>
      <c r="BR1370" s="39" t="str">
        <f t="shared" si="899"/>
        <v/>
      </c>
      <c r="BS1370" s="39" t="str">
        <f t="shared" si="900"/>
        <v/>
      </c>
      <c r="BT1370" s="39" t="str">
        <f t="shared" si="901"/>
        <v/>
      </c>
      <c r="BU1370" s="39" t="str">
        <f t="shared" si="902"/>
        <v/>
      </c>
      <c r="BV1370" s="39" t="str">
        <f t="shared" si="903"/>
        <v/>
      </c>
      <c r="BW1370" s="39" t="str">
        <f t="shared" si="904"/>
        <v/>
      </c>
      <c r="BX1370" s="39" t="str">
        <f t="shared" si="905"/>
        <v/>
      </c>
      <c r="BY1370" s="39" t="str">
        <f t="shared" si="906"/>
        <v/>
      </c>
      <c r="BZ1370" s="39" t="str">
        <f t="shared" si="907"/>
        <v/>
      </c>
      <c r="CA1370" s="39" t="str">
        <f t="shared" si="908"/>
        <v/>
      </c>
      <c r="CB1370" s="39" t="str">
        <f t="shared" si="909"/>
        <v/>
      </c>
      <c r="CC1370" s="39" t="str">
        <f t="shared" si="910"/>
        <v/>
      </c>
      <c r="CD1370" s="39" t="str">
        <f t="shared" si="911"/>
        <v/>
      </c>
      <c r="CE1370" s="39" t="str">
        <f t="shared" si="912"/>
        <v/>
      </c>
      <c r="CF1370" s="39" t="str">
        <f t="shared" si="913"/>
        <v/>
      </c>
      <c r="CG1370" s="39" t="str">
        <f t="shared" si="914"/>
        <v/>
      </c>
      <c r="CH1370" s="39" t="str">
        <f t="shared" si="915"/>
        <v/>
      </c>
      <c r="CI1370" s="39" t="str">
        <f t="shared" si="916"/>
        <v/>
      </c>
    </row>
    <row r="1371" spans="1:87">
      <c r="A1371" s="18"/>
      <c r="B1371" s="15" t="str">
        <f>'Gene Table'!E1370</f>
        <v>hsa-miR-4512</v>
      </c>
      <c r="C1371" s="15" t="str">
        <f>'Gene Table'!B1370</f>
        <v>I24</v>
      </c>
      <c r="D1371" s="16" t="str">
        <f>IF(SUM('Test Sample Data'!D$3:D$98)&gt;10,IF(AND(ISNUMBER('Test Sample Data'!D1370),'Test Sample Data'!D1370&lt;$B$1,'Test Sample Data'!D1370&gt;0),'Test Sample Data'!D1370,$B$1),"")</f>
        <v/>
      </c>
      <c r="E1371" s="17" t="str">
        <f>IF(SUM('Test Sample Data'!E$3:E$98)&gt;10,IF(AND(ISNUMBER('Test Sample Data'!E1370),'Test Sample Data'!E1370&lt;$B$1,'Test Sample Data'!E1370&gt;0),'Test Sample Data'!E1370,$B$1),"")</f>
        <v/>
      </c>
      <c r="F1371" s="17" t="str">
        <f>IF(SUM('Test Sample Data'!F$3:F$98)&gt;10,IF(AND(ISNUMBER('Test Sample Data'!F1370),'Test Sample Data'!F1370&lt;$B$1,'Test Sample Data'!F1370&gt;0),'Test Sample Data'!F1370,$B$1),"")</f>
        <v/>
      </c>
      <c r="G1371" s="17" t="str">
        <f>IF(SUM('Test Sample Data'!G$3:G$98)&gt;10,IF(AND(ISNUMBER('Test Sample Data'!G1370),'Test Sample Data'!G1370&lt;$B$1,'Test Sample Data'!G1370&gt;0),'Test Sample Data'!G1370,$B$1),"")</f>
        <v/>
      </c>
      <c r="H1371" s="17" t="str">
        <f>IF(SUM('Test Sample Data'!H$3:H$98)&gt;10,IF(AND(ISNUMBER('Test Sample Data'!H1370),'Test Sample Data'!H1370&lt;$B$1,'Test Sample Data'!H1370&gt;0),'Test Sample Data'!H1370,$B$1),"")</f>
        <v/>
      </c>
      <c r="I1371" s="17" t="str">
        <f>IF(SUM('Test Sample Data'!I$3:I$98)&gt;10,IF(AND(ISNUMBER('Test Sample Data'!I1370),'Test Sample Data'!I1370&lt;$B$1,'Test Sample Data'!I1370&gt;0),'Test Sample Data'!I1370,$B$1),"")</f>
        <v/>
      </c>
      <c r="J1371" s="17" t="str">
        <f>IF(SUM('Test Sample Data'!J$3:J$98)&gt;10,IF(AND(ISNUMBER('Test Sample Data'!J1370),'Test Sample Data'!J1370&lt;$B$1,'Test Sample Data'!J1370&gt;0),'Test Sample Data'!J1370,$B$1),"")</f>
        <v/>
      </c>
      <c r="K1371" s="17" t="str">
        <f>IF(SUM('Test Sample Data'!K$3:K$98)&gt;10,IF(AND(ISNUMBER('Test Sample Data'!K1370),'Test Sample Data'!K1370&lt;$B$1,'Test Sample Data'!K1370&gt;0),'Test Sample Data'!K1370,$B$1),"")</f>
        <v/>
      </c>
      <c r="L1371" s="17" t="str">
        <f>IF(SUM('Test Sample Data'!L$3:L$98)&gt;10,IF(AND(ISNUMBER('Test Sample Data'!L1370),'Test Sample Data'!L1370&lt;$B$1,'Test Sample Data'!L1370&gt;0),'Test Sample Data'!L1370,$B$1),"")</f>
        <v/>
      </c>
      <c r="M1371" s="17" t="str">
        <f>IF(SUM('Test Sample Data'!M$3:M$98)&gt;10,IF(AND(ISNUMBER('Test Sample Data'!M1370),'Test Sample Data'!M1370&lt;$B$1,'Test Sample Data'!M1370&gt;0),'Test Sample Data'!M1370,$B$1),"")</f>
        <v/>
      </c>
      <c r="N1371" s="17" t="str">
        <f>'Gene Table'!E1370</f>
        <v>hsa-miR-4512</v>
      </c>
      <c r="O1371" s="17" t="str">
        <f>'Gene Table'!B1370</f>
        <v>I24</v>
      </c>
      <c r="P1371" s="17" t="str">
        <f>IF(SUM('Control Sample Data'!D$3:D$98)&gt;10,IF(AND(ISNUMBER('Control Sample Data'!D1370),'Control Sample Data'!D1370&lt;$B$1,'Control Sample Data'!D1370&gt;0),'Control Sample Data'!D1370,$B$1),"")</f>
        <v/>
      </c>
      <c r="Q1371" s="17" t="str">
        <f>IF(SUM('Control Sample Data'!E$3:E$98)&gt;10,IF(AND(ISNUMBER('Control Sample Data'!E1370),'Control Sample Data'!E1370&lt;$B$1,'Control Sample Data'!E1370&gt;0),'Control Sample Data'!E1370,$B$1),"")</f>
        <v/>
      </c>
      <c r="R1371" s="17" t="str">
        <f>IF(SUM('Control Sample Data'!F$3:F$98)&gt;10,IF(AND(ISNUMBER('Control Sample Data'!F1370),'Control Sample Data'!F1370&lt;$B$1,'Control Sample Data'!F1370&gt;0),'Control Sample Data'!F1370,$B$1),"")</f>
        <v/>
      </c>
      <c r="S1371" s="17" t="str">
        <f>IF(SUM('Control Sample Data'!G$3:G$98)&gt;10,IF(AND(ISNUMBER('Control Sample Data'!G1370),'Control Sample Data'!G1370&lt;$B$1,'Control Sample Data'!G1370&gt;0),'Control Sample Data'!G1370,$B$1),"")</f>
        <v/>
      </c>
      <c r="T1371" s="17" t="str">
        <f>IF(SUM('Control Sample Data'!H$3:H$98)&gt;10,IF(AND(ISNUMBER('Control Sample Data'!H1370),'Control Sample Data'!H1370&lt;$B$1,'Control Sample Data'!H1370&gt;0),'Control Sample Data'!H1370,$B$1),"")</f>
        <v/>
      </c>
      <c r="U1371" s="17" t="str">
        <f>IF(SUM('Control Sample Data'!I$3:I$98)&gt;10,IF(AND(ISNUMBER('Control Sample Data'!I1370),'Control Sample Data'!I1370&lt;$B$1,'Control Sample Data'!I1370&gt;0),'Control Sample Data'!I1370,$B$1),"")</f>
        <v/>
      </c>
      <c r="V1371" s="17" t="str">
        <f>IF(SUM('Control Sample Data'!J$3:J$98)&gt;10,IF(AND(ISNUMBER('Control Sample Data'!J1370),'Control Sample Data'!J1370&lt;$B$1,'Control Sample Data'!J1370&gt;0),'Control Sample Data'!J1370,$B$1),"")</f>
        <v/>
      </c>
      <c r="W1371" s="17" t="str">
        <f>IF(SUM('Control Sample Data'!K$3:K$98)&gt;10,IF(AND(ISNUMBER('Control Sample Data'!K1370),'Control Sample Data'!K1370&lt;$B$1,'Control Sample Data'!K1370&gt;0),'Control Sample Data'!K1370,$B$1),"")</f>
        <v/>
      </c>
      <c r="X1371" s="17" t="str">
        <f>IF(SUM('Control Sample Data'!L$3:L$98)&gt;10,IF(AND(ISNUMBER('Control Sample Data'!L1370),'Control Sample Data'!L1370&lt;$B$1,'Control Sample Data'!L1370&gt;0),'Control Sample Data'!L1370,$B$1),"")</f>
        <v/>
      </c>
      <c r="Y1371" s="17" t="str">
        <f>IF(SUM('Control Sample Data'!M$3:M$98)&gt;10,IF(AND(ISNUMBER('Control Sample Data'!M1370),'Control Sample Data'!M1370&lt;$B$1,'Control Sample Data'!M1370&gt;0),'Control Sample Data'!M1370,$B$1),"")</f>
        <v/>
      </c>
      <c r="AT1371" s="36" t="str">
        <f t="shared" si="917"/>
        <v/>
      </c>
      <c r="AU1371" s="36" t="str">
        <f t="shared" si="918"/>
        <v/>
      </c>
      <c r="AV1371" s="36" t="str">
        <f t="shared" si="919"/>
        <v/>
      </c>
      <c r="AW1371" s="36" t="str">
        <f t="shared" si="920"/>
        <v/>
      </c>
      <c r="AX1371" s="36" t="str">
        <f t="shared" si="921"/>
        <v/>
      </c>
      <c r="AY1371" s="36" t="str">
        <f t="shared" si="922"/>
        <v/>
      </c>
      <c r="AZ1371" s="36" t="str">
        <f t="shared" si="923"/>
        <v/>
      </c>
      <c r="BA1371" s="36" t="str">
        <f t="shared" si="924"/>
        <v/>
      </c>
      <c r="BB1371" s="36" t="str">
        <f t="shared" si="925"/>
        <v/>
      </c>
      <c r="BC1371" s="36" t="str">
        <f t="shared" si="926"/>
        <v/>
      </c>
      <c r="BD1371" s="36" t="str">
        <f t="shared" si="927"/>
        <v/>
      </c>
      <c r="BE1371" s="36" t="str">
        <f t="shared" si="928"/>
        <v/>
      </c>
      <c r="BF1371" s="36" t="str">
        <f t="shared" si="929"/>
        <v/>
      </c>
      <c r="BG1371" s="36" t="str">
        <f t="shared" si="930"/>
        <v/>
      </c>
      <c r="BH1371" s="36" t="str">
        <f t="shared" si="931"/>
        <v/>
      </c>
      <c r="BI1371" s="36" t="str">
        <f t="shared" si="932"/>
        <v/>
      </c>
      <c r="BJ1371" s="36" t="str">
        <f t="shared" si="933"/>
        <v/>
      </c>
      <c r="BK1371" s="36" t="str">
        <f t="shared" si="934"/>
        <v/>
      </c>
      <c r="BL1371" s="36" t="str">
        <f t="shared" si="935"/>
        <v/>
      </c>
      <c r="BM1371" s="36" t="str">
        <f t="shared" si="936"/>
        <v/>
      </c>
      <c r="BN1371" s="38" t="e">
        <f t="shared" si="895"/>
        <v>#DIV/0!</v>
      </c>
      <c r="BO1371" s="38" t="e">
        <f t="shared" si="896"/>
        <v>#DIV/0!</v>
      </c>
      <c r="BP1371" s="39" t="str">
        <f t="shared" si="897"/>
        <v/>
      </c>
      <c r="BQ1371" s="39" t="str">
        <f t="shared" si="898"/>
        <v/>
      </c>
      <c r="BR1371" s="39" t="str">
        <f t="shared" si="899"/>
        <v/>
      </c>
      <c r="BS1371" s="39" t="str">
        <f t="shared" si="900"/>
        <v/>
      </c>
      <c r="BT1371" s="39" t="str">
        <f t="shared" si="901"/>
        <v/>
      </c>
      <c r="BU1371" s="39" t="str">
        <f t="shared" si="902"/>
        <v/>
      </c>
      <c r="BV1371" s="39" t="str">
        <f t="shared" si="903"/>
        <v/>
      </c>
      <c r="BW1371" s="39" t="str">
        <f t="shared" si="904"/>
        <v/>
      </c>
      <c r="BX1371" s="39" t="str">
        <f t="shared" si="905"/>
        <v/>
      </c>
      <c r="BY1371" s="39" t="str">
        <f t="shared" si="906"/>
        <v/>
      </c>
      <c r="BZ1371" s="39" t="str">
        <f t="shared" si="907"/>
        <v/>
      </c>
      <c r="CA1371" s="39" t="str">
        <f t="shared" si="908"/>
        <v/>
      </c>
      <c r="CB1371" s="39" t="str">
        <f t="shared" si="909"/>
        <v/>
      </c>
      <c r="CC1371" s="39" t="str">
        <f t="shared" si="910"/>
        <v/>
      </c>
      <c r="CD1371" s="39" t="str">
        <f t="shared" si="911"/>
        <v/>
      </c>
      <c r="CE1371" s="39" t="str">
        <f t="shared" si="912"/>
        <v/>
      </c>
      <c r="CF1371" s="39" t="str">
        <f t="shared" si="913"/>
        <v/>
      </c>
      <c r="CG1371" s="39" t="str">
        <f t="shared" si="914"/>
        <v/>
      </c>
      <c r="CH1371" s="39" t="str">
        <f t="shared" si="915"/>
        <v/>
      </c>
      <c r="CI1371" s="39" t="str">
        <f t="shared" si="916"/>
        <v/>
      </c>
    </row>
    <row r="1372" spans="1:87">
      <c r="A1372" s="18"/>
      <c r="B1372" s="15" t="str">
        <f>'Gene Table'!E1371</f>
        <v>hsa-miR-4659b-3p</v>
      </c>
      <c r="C1372" s="15" t="str">
        <f>'Gene Table'!B1371</f>
        <v>J01</v>
      </c>
      <c r="D1372" s="16" t="str">
        <f>IF(SUM('Test Sample Data'!D$3:D$98)&gt;10,IF(AND(ISNUMBER('Test Sample Data'!D1371),'Test Sample Data'!D1371&lt;$B$1,'Test Sample Data'!D1371&gt;0),'Test Sample Data'!D1371,$B$1),"")</f>
        <v/>
      </c>
      <c r="E1372" s="17" t="str">
        <f>IF(SUM('Test Sample Data'!E$3:E$98)&gt;10,IF(AND(ISNUMBER('Test Sample Data'!E1371),'Test Sample Data'!E1371&lt;$B$1,'Test Sample Data'!E1371&gt;0),'Test Sample Data'!E1371,$B$1),"")</f>
        <v/>
      </c>
      <c r="F1372" s="17" t="str">
        <f>IF(SUM('Test Sample Data'!F$3:F$98)&gt;10,IF(AND(ISNUMBER('Test Sample Data'!F1371),'Test Sample Data'!F1371&lt;$B$1,'Test Sample Data'!F1371&gt;0),'Test Sample Data'!F1371,$B$1),"")</f>
        <v/>
      </c>
      <c r="G1372" s="17" t="str">
        <f>IF(SUM('Test Sample Data'!G$3:G$98)&gt;10,IF(AND(ISNUMBER('Test Sample Data'!G1371),'Test Sample Data'!G1371&lt;$B$1,'Test Sample Data'!G1371&gt;0),'Test Sample Data'!G1371,$B$1),"")</f>
        <v/>
      </c>
      <c r="H1372" s="17" t="str">
        <f>IF(SUM('Test Sample Data'!H$3:H$98)&gt;10,IF(AND(ISNUMBER('Test Sample Data'!H1371),'Test Sample Data'!H1371&lt;$B$1,'Test Sample Data'!H1371&gt;0),'Test Sample Data'!H1371,$B$1),"")</f>
        <v/>
      </c>
      <c r="I1372" s="17" t="str">
        <f>IF(SUM('Test Sample Data'!I$3:I$98)&gt;10,IF(AND(ISNUMBER('Test Sample Data'!I1371),'Test Sample Data'!I1371&lt;$B$1,'Test Sample Data'!I1371&gt;0),'Test Sample Data'!I1371,$B$1),"")</f>
        <v/>
      </c>
      <c r="J1372" s="17" t="str">
        <f>IF(SUM('Test Sample Data'!J$3:J$98)&gt;10,IF(AND(ISNUMBER('Test Sample Data'!J1371),'Test Sample Data'!J1371&lt;$B$1,'Test Sample Data'!J1371&gt;0),'Test Sample Data'!J1371,$B$1),"")</f>
        <v/>
      </c>
      <c r="K1372" s="17" t="str">
        <f>IF(SUM('Test Sample Data'!K$3:K$98)&gt;10,IF(AND(ISNUMBER('Test Sample Data'!K1371),'Test Sample Data'!K1371&lt;$B$1,'Test Sample Data'!K1371&gt;0),'Test Sample Data'!K1371,$B$1),"")</f>
        <v/>
      </c>
      <c r="L1372" s="17" t="str">
        <f>IF(SUM('Test Sample Data'!L$3:L$98)&gt;10,IF(AND(ISNUMBER('Test Sample Data'!L1371),'Test Sample Data'!L1371&lt;$B$1,'Test Sample Data'!L1371&gt;0),'Test Sample Data'!L1371,$B$1),"")</f>
        <v/>
      </c>
      <c r="M1372" s="17" t="str">
        <f>IF(SUM('Test Sample Data'!M$3:M$98)&gt;10,IF(AND(ISNUMBER('Test Sample Data'!M1371),'Test Sample Data'!M1371&lt;$B$1,'Test Sample Data'!M1371&gt;0),'Test Sample Data'!M1371,$B$1),"")</f>
        <v/>
      </c>
      <c r="N1372" s="17" t="str">
        <f>'Gene Table'!E1371</f>
        <v>hsa-miR-4659b-3p</v>
      </c>
      <c r="O1372" s="17" t="str">
        <f>'Gene Table'!B1371</f>
        <v>J01</v>
      </c>
      <c r="P1372" s="17" t="str">
        <f>IF(SUM('Control Sample Data'!D$3:D$98)&gt;10,IF(AND(ISNUMBER('Control Sample Data'!D1371),'Control Sample Data'!D1371&lt;$B$1,'Control Sample Data'!D1371&gt;0),'Control Sample Data'!D1371,$B$1),"")</f>
        <v/>
      </c>
      <c r="Q1372" s="17" t="str">
        <f>IF(SUM('Control Sample Data'!E$3:E$98)&gt;10,IF(AND(ISNUMBER('Control Sample Data'!E1371),'Control Sample Data'!E1371&lt;$B$1,'Control Sample Data'!E1371&gt;0),'Control Sample Data'!E1371,$B$1),"")</f>
        <v/>
      </c>
      <c r="R1372" s="17" t="str">
        <f>IF(SUM('Control Sample Data'!F$3:F$98)&gt;10,IF(AND(ISNUMBER('Control Sample Data'!F1371),'Control Sample Data'!F1371&lt;$B$1,'Control Sample Data'!F1371&gt;0),'Control Sample Data'!F1371,$B$1),"")</f>
        <v/>
      </c>
      <c r="S1372" s="17" t="str">
        <f>IF(SUM('Control Sample Data'!G$3:G$98)&gt;10,IF(AND(ISNUMBER('Control Sample Data'!G1371),'Control Sample Data'!G1371&lt;$B$1,'Control Sample Data'!G1371&gt;0),'Control Sample Data'!G1371,$B$1),"")</f>
        <v/>
      </c>
      <c r="T1372" s="17" t="str">
        <f>IF(SUM('Control Sample Data'!H$3:H$98)&gt;10,IF(AND(ISNUMBER('Control Sample Data'!H1371),'Control Sample Data'!H1371&lt;$B$1,'Control Sample Data'!H1371&gt;0),'Control Sample Data'!H1371,$B$1),"")</f>
        <v/>
      </c>
      <c r="U1372" s="17" t="str">
        <f>IF(SUM('Control Sample Data'!I$3:I$98)&gt;10,IF(AND(ISNUMBER('Control Sample Data'!I1371),'Control Sample Data'!I1371&lt;$B$1,'Control Sample Data'!I1371&gt;0),'Control Sample Data'!I1371,$B$1),"")</f>
        <v/>
      </c>
      <c r="V1372" s="17" t="str">
        <f>IF(SUM('Control Sample Data'!J$3:J$98)&gt;10,IF(AND(ISNUMBER('Control Sample Data'!J1371),'Control Sample Data'!J1371&lt;$B$1,'Control Sample Data'!J1371&gt;0),'Control Sample Data'!J1371,$B$1),"")</f>
        <v/>
      </c>
      <c r="W1372" s="17" t="str">
        <f>IF(SUM('Control Sample Data'!K$3:K$98)&gt;10,IF(AND(ISNUMBER('Control Sample Data'!K1371),'Control Sample Data'!K1371&lt;$B$1,'Control Sample Data'!K1371&gt;0),'Control Sample Data'!K1371,$B$1),"")</f>
        <v/>
      </c>
      <c r="X1372" s="17" t="str">
        <f>IF(SUM('Control Sample Data'!L$3:L$98)&gt;10,IF(AND(ISNUMBER('Control Sample Data'!L1371),'Control Sample Data'!L1371&lt;$B$1,'Control Sample Data'!L1371&gt;0),'Control Sample Data'!L1371,$B$1),"")</f>
        <v/>
      </c>
      <c r="Y1372" s="17" t="str">
        <f>IF(SUM('Control Sample Data'!M$3:M$98)&gt;10,IF(AND(ISNUMBER('Control Sample Data'!M1371),'Control Sample Data'!M1371&lt;$B$1,'Control Sample Data'!M1371&gt;0),'Control Sample Data'!M1371,$B$1),"")</f>
        <v/>
      </c>
      <c r="AT1372" s="36" t="str">
        <f t="shared" si="917"/>
        <v/>
      </c>
      <c r="AU1372" s="36" t="str">
        <f t="shared" si="918"/>
        <v/>
      </c>
      <c r="AV1372" s="36" t="str">
        <f t="shared" si="919"/>
        <v/>
      </c>
      <c r="AW1372" s="36" t="str">
        <f t="shared" si="920"/>
        <v/>
      </c>
      <c r="AX1372" s="36" t="str">
        <f t="shared" si="921"/>
        <v/>
      </c>
      <c r="AY1372" s="36" t="str">
        <f t="shared" si="922"/>
        <v/>
      </c>
      <c r="AZ1372" s="36" t="str">
        <f t="shared" si="923"/>
        <v/>
      </c>
      <c r="BA1372" s="36" t="str">
        <f t="shared" si="924"/>
        <v/>
      </c>
      <c r="BB1372" s="36" t="str">
        <f t="shared" si="925"/>
        <v/>
      </c>
      <c r="BC1372" s="36" t="str">
        <f t="shared" si="926"/>
        <v/>
      </c>
      <c r="BD1372" s="36" t="str">
        <f t="shared" si="927"/>
        <v/>
      </c>
      <c r="BE1372" s="36" t="str">
        <f t="shared" si="928"/>
        <v/>
      </c>
      <c r="BF1372" s="36" t="str">
        <f t="shared" si="929"/>
        <v/>
      </c>
      <c r="BG1372" s="36" t="str">
        <f t="shared" si="930"/>
        <v/>
      </c>
      <c r="BH1372" s="36" t="str">
        <f t="shared" si="931"/>
        <v/>
      </c>
      <c r="BI1372" s="36" t="str">
        <f t="shared" si="932"/>
        <v/>
      </c>
      <c r="BJ1372" s="36" t="str">
        <f t="shared" si="933"/>
        <v/>
      </c>
      <c r="BK1372" s="36" t="str">
        <f t="shared" si="934"/>
        <v/>
      </c>
      <c r="BL1372" s="36" t="str">
        <f t="shared" si="935"/>
        <v/>
      </c>
      <c r="BM1372" s="36" t="str">
        <f t="shared" si="936"/>
        <v/>
      </c>
      <c r="BN1372" s="38" t="e">
        <f t="shared" si="895"/>
        <v>#DIV/0!</v>
      </c>
      <c r="BO1372" s="38" t="e">
        <f t="shared" si="896"/>
        <v>#DIV/0!</v>
      </c>
      <c r="BP1372" s="39" t="str">
        <f t="shared" si="897"/>
        <v/>
      </c>
      <c r="BQ1372" s="39" t="str">
        <f t="shared" si="898"/>
        <v/>
      </c>
      <c r="BR1372" s="39" t="str">
        <f t="shared" si="899"/>
        <v/>
      </c>
      <c r="BS1372" s="39" t="str">
        <f t="shared" si="900"/>
        <v/>
      </c>
      <c r="BT1372" s="39" t="str">
        <f t="shared" si="901"/>
        <v/>
      </c>
      <c r="BU1372" s="39" t="str">
        <f t="shared" si="902"/>
        <v/>
      </c>
      <c r="BV1372" s="39" t="str">
        <f t="shared" si="903"/>
        <v/>
      </c>
      <c r="BW1372" s="39" t="str">
        <f t="shared" si="904"/>
        <v/>
      </c>
      <c r="BX1372" s="39" t="str">
        <f t="shared" si="905"/>
        <v/>
      </c>
      <c r="BY1372" s="39" t="str">
        <f t="shared" si="906"/>
        <v/>
      </c>
      <c r="BZ1372" s="39" t="str">
        <f t="shared" si="907"/>
        <v/>
      </c>
      <c r="CA1372" s="39" t="str">
        <f t="shared" si="908"/>
        <v/>
      </c>
      <c r="CB1372" s="39" t="str">
        <f t="shared" si="909"/>
        <v/>
      </c>
      <c r="CC1372" s="39" t="str">
        <f t="shared" si="910"/>
        <v/>
      </c>
      <c r="CD1372" s="39" t="str">
        <f t="shared" si="911"/>
        <v/>
      </c>
      <c r="CE1372" s="39" t="str">
        <f t="shared" si="912"/>
        <v/>
      </c>
      <c r="CF1372" s="39" t="str">
        <f t="shared" si="913"/>
        <v/>
      </c>
      <c r="CG1372" s="39" t="str">
        <f t="shared" si="914"/>
        <v/>
      </c>
      <c r="CH1372" s="39" t="str">
        <f t="shared" si="915"/>
        <v/>
      </c>
      <c r="CI1372" s="39" t="str">
        <f t="shared" si="916"/>
        <v/>
      </c>
    </row>
    <row r="1373" spans="1:87">
      <c r="A1373" s="18"/>
      <c r="B1373" s="15" t="str">
        <f>'Gene Table'!E1372</f>
        <v>hsa-miR-4715-5p</v>
      </c>
      <c r="C1373" s="15" t="str">
        <f>'Gene Table'!B1372</f>
        <v>J02</v>
      </c>
      <c r="D1373" s="16" t="str">
        <f>IF(SUM('Test Sample Data'!D$3:D$98)&gt;10,IF(AND(ISNUMBER('Test Sample Data'!D1372),'Test Sample Data'!D1372&lt;$B$1,'Test Sample Data'!D1372&gt;0),'Test Sample Data'!D1372,$B$1),"")</f>
        <v/>
      </c>
      <c r="E1373" s="17" t="str">
        <f>IF(SUM('Test Sample Data'!E$3:E$98)&gt;10,IF(AND(ISNUMBER('Test Sample Data'!E1372),'Test Sample Data'!E1372&lt;$B$1,'Test Sample Data'!E1372&gt;0),'Test Sample Data'!E1372,$B$1),"")</f>
        <v/>
      </c>
      <c r="F1373" s="17" t="str">
        <f>IF(SUM('Test Sample Data'!F$3:F$98)&gt;10,IF(AND(ISNUMBER('Test Sample Data'!F1372),'Test Sample Data'!F1372&lt;$B$1,'Test Sample Data'!F1372&gt;0),'Test Sample Data'!F1372,$B$1),"")</f>
        <v/>
      </c>
      <c r="G1373" s="17" t="str">
        <f>IF(SUM('Test Sample Data'!G$3:G$98)&gt;10,IF(AND(ISNUMBER('Test Sample Data'!G1372),'Test Sample Data'!G1372&lt;$B$1,'Test Sample Data'!G1372&gt;0),'Test Sample Data'!G1372,$B$1),"")</f>
        <v/>
      </c>
      <c r="H1373" s="17" t="str">
        <f>IF(SUM('Test Sample Data'!H$3:H$98)&gt;10,IF(AND(ISNUMBER('Test Sample Data'!H1372),'Test Sample Data'!H1372&lt;$B$1,'Test Sample Data'!H1372&gt;0),'Test Sample Data'!H1372,$B$1),"")</f>
        <v/>
      </c>
      <c r="I1373" s="17" t="str">
        <f>IF(SUM('Test Sample Data'!I$3:I$98)&gt;10,IF(AND(ISNUMBER('Test Sample Data'!I1372),'Test Sample Data'!I1372&lt;$B$1,'Test Sample Data'!I1372&gt;0),'Test Sample Data'!I1372,$B$1),"")</f>
        <v/>
      </c>
      <c r="J1373" s="17" t="str">
        <f>IF(SUM('Test Sample Data'!J$3:J$98)&gt;10,IF(AND(ISNUMBER('Test Sample Data'!J1372),'Test Sample Data'!J1372&lt;$B$1,'Test Sample Data'!J1372&gt;0),'Test Sample Data'!J1372,$B$1),"")</f>
        <v/>
      </c>
      <c r="K1373" s="17" t="str">
        <f>IF(SUM('Test Sample Data'!K$3:K$98)&gt;10,IF(AND(ISNUMBER('Test Sample Data'!K1372),'Test Sample Data'!K1372&lt;$B$1,'Test Sample Data'!K1372&gt;0),'Test Sample Data'!K1372,$B$1),"")</f>
        <v/>
      </c>
      <c r="L1373" s="17" t="str">
        <f>IF(SUM('Test Sample Data'!L$3:L$98)&gt;10,IF(AND(ISNUMBER('Test Sample Data'!L1372),'Test Sample Data'!L1372&lt;$B$1,'Test Sample Data'!L1372&gt;0),'Test Sample Data'!L1372,$B$1),"")</f>
        <v/>
      </c>
      <c r="M1373" s="17" t="str">
        <f>IF(SUM('Test Sample Data'!M$3:M$98)&gt;10,IF(AND(ISNUMBER('Test Sample Data'!M1372),'Test Sample Data'!M1372&lt;$B$1,'Test Sample Data'!M1372&gt;0),'Test Sample Data'!M1372,$B$1),"")</f>
        <v/>
      </c>
      <c r="N1373" s="17" t="str">
        <f>'Gene Table'!E1372</f>
        <v>hsa-miR-4715-5p</v>
      </c>
      <c r="O1373" s="17" t="str">
        <f>'Gene Table'!B1372</f>
        <v>J02</v>
      </c>
      <c r="P1373" s="17" t="str">
        <f>IF(SUM('Control Sample Data'!D$3:D$98)&gt;10,IF(AND(ISNUMBER('Control Sample Data'!D1372),'Control Sample Data'!D1372&lt;$B$1,'Control Sample Data'!D1372&gt;0),'Control Sample Data'!D1372,$B$1),"")</f>
        <v/>
      </c>
      <c r="Q1373" s="17" t="str">
        <f>IF(SUM('Control Sample Data'!E$3:E$98)&gt;10,IF(AND(ISNUMBER('Control Sample Data'!E1372),'Control Sample Data'!E1372&lt;$B$1,'Control Sample Data'!E1372&gt;0),'Control Sample Data'!E1372,$B$1),"")</f>
        <v/>
      </c>
      <c r="R1373" s="17" t="str">
        <f>IF(SUM('Control Sample Data'!F$3:F$98)&gt;10,IF(AND(ISNUMBER('Control Sample Data'!F1372),'Control Sample Data'!F1372&lt;$B$1,'Control Sample Data'!F1372&gt;0),'Control Sample Data'!F1372,$B$1),"")</f>
        <v/>
      </c>
      <c r="S1373" s="17" t="str">
        <f>IF(SUM('Control Sample Data'!G$3:G$98)&gt;10,IF(AND(ISNUMBER('Control Sample Data'!G1372),'Control Sample Data'!G1372&lt;$B$1,'Control Sample Data'!G1372&gt;0),'Control Sample Data'!G1372,$B$1),"")</f>
        <v/>
      </c>
      <c r="T1373" s="17" t="str">
        <f>IF(SUM('Control Sample Data'!H$3:H$98)&gt;10,IF(AND(ISNUMBER('Control Sample Data'!H1372),'Control Sample Data'!H1372&lt;$B$1,'Control Sample Data'!H1372&gt;0),'Control Sample Data'!H1372,$B$1),"")</f>
        <v/>
      </c>
      <c r="U1373" s="17" t="str">
        <f>IF(SUM('Control Sample Data'!I$3:I$98)&gt;10,IF(AND(ISNUMBER('Control Sample Data'!I1372),'Control Sample Data'!I1372&lt;$B$1,'Control Sample Data'!I1372&gt;0),'Control Sample Data'!I1372,$B$1),"")</f>
        <v/>
      </c>
      <c r="V1373" s="17" t="str">
        <f>IF(SUM('Control Sample Data'!J$3:J$98)&gt;10,IF(AND(ISNUMBER('Control Sample Data'!J1372),'Control Sample Data'!J1372&lt;$B$1,'Control Sample Data'!J1372&gt;0),'Control Sample Data'!J1372,$B$1),"")</f>
        <v/>
      </c>
      <c r="W1373" s="17" t="str">
        <f>IF(SUM('Control Sample Data'!K$3:K$98)&gt;10,IF(AND(ISNUMBER('Control Sample Data'!K1372),'Control Sample Data'!K1372&lt;$B$1,'Control Sample Data'!K1372&gt;0),'Control Sample Data'!K1372,$B$1),"")</f>
        <v/>
      </c>
      <c r="X1373" s="17" t="str">
        <f>IF(SUM('Control Sample Data'!L$3:L$98)&gt;10,IF(AND(ISNUMBER('Control Sample Data'!L1372),'Control Sample Data'!L1372&lt;$B$1,'Control Sample Data'!L1372&gt;0),'Control Sample Data'!L1372,$B$1),"")</f>
        <v/>
      </c>
      <c r="Y1373" s="17" t="str">
        <f>IF(SUM('Control Sample Data'!M$3:M$98)&gt;10,IF(AND(ISNUMBER('Control Sample Data'!M1372),'Control Sample Data'!M1372&lt;$B$1,'Control Sample Data'!M1372&gt;0),'Control Sample Data'!M1372,$B$1),"")</f>
        <v/>
      </c>
      <c r="AT1373" s="36" t="str">
        <f t="shared" si="917"/>
        <v/>
      </c>
      <c r="AU1373" s="36" t="str">
        <f t="shared" si="918"/>
        <v/>
      </c>
      <c r="AV1373" s="36" t="str">
        <f t="shared" si="919"/>
        <v/>
      </c>
      <c r="AW1373" s="36" t="str">
        <f t="shared" si="920"/>
        <v/>
      </c>
      <c r="AX1373" s="36" t="str">
        <f t="shared" si="921"/>
        <v/>
      </c>
      <c r="AY1373" s="36" t="str">
        <f t="shared" si="922"/>
        <v/>
      </c>
      <c r="AZ1373" s="36" t="str">
        <f t="shared" si="923"/>
        <v/>
      </c>
      <c r="BA1373" s="36" t="str">
        <f t="shared" si="924"/>
        <v/>
      </c>
      <c r="BB1373" s="36" t="str">
        <f t="shared" si="925"/>
        <v/>
      </c>
      <c r="BC1373" s="36" t="str">
        <f t="shared" si="926"/>
        <v/>
      </c>
      <c r="BD1373" s="36" t="str">
        <f t="shared" si="927"/>
        <v/>
      </c>
      <c r="BE1373" s="36" t="str">
        <f t="shared" si="928"/>
        <v/>
      </c>
      <c r="BF1373" s="36" t="str">
        <f t="shared" si="929"/>
        <v/>
      </c>
      <c r="BG1373" s="36" t="str">
        <f t="shared" si="930"/>
        <v/>
      </c>
      <c r="BH1373" s="36" t="str">
        <f t="shared" si="931"/>
        <v/>
      </c>
      <c r="BI1373" s="36" t="str">
        <f t="shared" si="932"/>
        <v/>
      </c>
      <c r="BJ1373" s="36" t="str">
        <f t="shared" si="933"/>
        <v/>
      </c>
      <c r="BK1373" s="36" t="str">
        <f t="shared" si="934"/>
        <v/>
      </c>
      <c r="BL1373" s="36" t="str">
        <f t="shared" si="935"/>
        <v/>
      </c>
      <c r="BM1373" s="36" t="str">
        <f t="shared" si="936"/>
        <v/>
      </c>
      <c r="BN1373" s="38" t="e">
        <f t="shared" si="895"/>
        <v>#DIV/0!</v>
      </c>
      <c r="BO1373" s="38" t="e">
        <f t="shared" si="896"/>
        <v>#DIV/0!</v>
      </c>
      <c r="BP1373" s="39" t="str">
        <f t="shared" si="897"/>
        <v/>
      </c>
      <c r="BQ1373" s="39" t="str">
        <f t="shared" si="898"/>
        <v/>
      </c>
      <c r="BR1373" s="39" t="str">
        <f t="shared" si="899"/>
        <v/>
      </c>
      <c r="BS1373" s="39" t="str">
        <f t="shared" si="900"/>
        <v/>
      </c>
      <c r="BT1373" s="39" t="str">
        <f t="shared" si="901"/>
        <v/>
      </c>
      <c r="BU1373" s="39" t="str">
        <f t="shared" si="902"/>
        <v/>
      </c>
      <c r="BV1373" s="39" t="str">
        <f t="shared" si="903"/>
        <v/>
      </c>
      <c r="BW1373" s="39" t="str">
        <f t="shared" si="904"/>
        <v/>
      </c>
      <c r="BX1373" s="39" t="str">
        <f t="shared" si="905"/>
        <v/>
      </c>
      <c r="BY1373" s="39" t="str">
        <f t="shared" si="906"/>
        <v/>
      </c>
      <c r="BZ1373" s="39" t="str">
        <f t="shared" si="907"/>
        <v/>
      </c>
      <c r="CA1373" s="39" t="str">
        <f t="shared" si="908"/>
        <v/>
      </c>
      <c r="CB1373" s="39" t="str">
        <f t="shared" si="909"/>
        <v/>
      </c>
      <c r="CC1373" s="39" t="str">
        <f t="shared" si="910"/>
        <v/>
      </c>
      <c r="CD1373" s="39" t="str">
        <f t="shared" si="911"/>
        <v/>
      </c>
      <c r="CE1373" s="39" t="str">
        <f t="shared" si="912"/>
        <v/>
      </c>
      <c r="CF1373" s="39" t="str">
        <f t="shared" si="913"/>
        <v/>
      </c>
      <c r="CG1373" s="39" t="str">
        <f t="shared" si="914"/>
        <v/>
      </c>
      <c r="CH1373" s="39" t="str">
        <f t="shared" si="915"/>
        <v/>
      </c>
      <c r="CI1373" s="39" t="str">
        <f t="shared" si="916"/>
        <v/>
      </c>
    </row>
    <row r="1374" spans="1:87">
      <c r="A1374" s="18"/>
      <c r="B1374" s="15" t="str">
        <f>'Gene Table'!E1373</f>
        <v>hsa-miR-4663</v>
      </c>
      <c r="C1374" s="15" t="str">
        <f>'Gene Table'!B1373</f>
        <v>J03</v>
      </c>
      <c r="D1374" s="16" t="str">
        <f>IF(SUM('Test Sample Data'!D$3:D$98)&gt;10,IF(AND(ISNUMBER('Test Sample Data'!D1373),'Test Sample Data'!D1373&lt;$B$1,'Test Sample Data'!D1373&gt;0),'Test Sample Data'!D1373,$B$1),"")</f>
        <v/>
      </c>
      <c r="E1374" s="17" t="str">
        <f>IF(SUM('Test Sample Data'!E$3:E$98)&gt;10,IF(AND(ISNUMBER('Test Sample Data'!E1373),'Test Sample Data'!E1373&lt;$B$1,'Test Sample Data'!E1373&gt;0),'Test Sample Data'!E1373,$B$1),"")</f>
        <v/>
      </c>
      <c r="F1374" s="17" t="str">
        <f>IF(SUM('Test Sample Data'!F$3:F$98)&gt;10,IF(AND(ISNUMBER('Test Sample Data'!F1373),'Test Sample Data'!F1373&lt;$B$1,'Test Sample Data'!F1373&gt;0),'Test Sample Data'!F1373,$B$1),"")</f>
        <v/>
      </c>
      <c r="G1374" s="17" t="str">
        <f>IF(SUM('Test Sample Data'!G$3:G$98)&gt;10,IF(AND(ISNUMBER('Test Sample Data'!G1373),'Test Sample Data'!G1373&lt;$B$1,'Test Sample Data'!G1373&gt;0),'Test Sample Data'!G1373,$B$1),"")</f>
        <v/>
      </c>
      <c r="H1374" s="17" t="str">
        <f>IF(SUM('Test Sample Data'!H$3:H$98)&gt;10,IF(AND(ISNUMBER('Test Sample Data'!H1373),'Test Sample Data'!H1373&lt;$B$1,'Test Sample Data'!H1373&gt;0),'Test Sample Data'!H1373,$B$1),"")</f>
        <v/>
      </c>
      <c r="I1374" s="17" t="str">
        <f>IF(SUM('Test Sample Data'!I$3:I$98)&gt;10,IF(AND(ISNUMBER('Test Sample Data'!I1373),'Test Sample Data'!I1373&lt;$B$1,'Test Sample Data'!I1373&gt;0),'Test Sample Data'!I1373,$B$1),"")</f>
        <v/>
      </c>
      <c r="J1374" s="17" t="str">
        <f>IF(SUM('Test Sample Data'!J$3:J$98)&gt;10,IF(AND(ISNUMBER('Test Sample Data'!J1373),'Test Sample Data'!J1373&lt;$B$1,'Test Sample Data'!J1373&gt;0),'Test Sample Data'!J1373,$B$1),"")</f>
        <v/>
      </c>
      <c r="K1374" s="17" t="str">
        <f>IF(SUM('Test Sample Data'!K$3:K$98)&gt;10,IF(AND(ISNUMBER('Test Sample Data'!K1373),'Test Sample Data'!K1373&lt;$B$1,'Test Sample Data'!K1373&gt;0),'Test Sample Data'!K1373,$B$1),"")</f>
        <v/>
      </c>
      <c r="L1374" s="17" t="str">
        <f>IF(SUM('Test Sample Data'!L$3:L$98)&gt;10,IF(AND(ISNUMBER('Test Sample Data'!L1373),'Test Sample Data'!L1373&lt;$B$1,'Test Sample Data'!L1373&gt;0),'Test Sample Data'!L1373,$B$1),"")</f>
        <v/>
      </c>
      <c r="M1374" s="17" t="str">
        <f>IF(SUM('Test Sample Data'!M$3:M$98)&gt;10,IF(AND(ISNUMBER('Test Sample Data'!M1373),'Test Sample Data'!M1373&lt;$B$1,'Test Sample Data'!M1373&gt;0),'Test Sample Data'!M1373,$B$1),"")</f>
        <v/>
      </c>
      <c r="N1374" s="17" t="str">
        <f>'Gene Table'!E1373</f>
        <v>hsa-miR-4663</v>
      </c>
      <c r="O1374" s="17" t="str">
        <f>'Gene Table'!B1373</f>
        <v>J03</v>
      </c>
      <c r="P1374" s="17" t="str">
        <f>IF(SUM('Control Sample Data'!D$3:D$98)&gt;10,IF(AND(ISNUMBER('Control Sample Data'!D1373),'Control Sample Data'!D1373&lt;$B$1,'Control Sample Data'!D1373&gt;0),'Control Sample Data'!D1373,$B$1),"")</f>
        <v/>
      </c>
      <c r="Q1374" s="17" t="str">
        <f>IF(SUM('Control Sample Data'!E$3:E$98)&gt;10,IF(AND(ISNUMBER('Control Sample Data'!E1373),'Control Sample Data'!E1373&lt;$B$1,'Control Sample Data'!E1373&gt;0),'Control Sample Data'!E1373,$B$1),"")</f>
        <v/>
      </c>
      <c r="R1374" s="17" t="str">
        <f>IF(SUM('Control Sample Data'!F$3:F$98)&gt;10,IF(AND(ISNUMBER('Control Sample Data'!F1373),'Control Sample Data'!F1373&lt;$B$1,'Control Sample Data'!F1373&gt;0),'Control Sample Data'!F1373,$B$1),"")</f>
        <v/>
      </c>
      <c r="S1374" s="17" t="str">
        <f>IF(SUM('Control Sample Data'!G$3:G$98)&gt;10,IF(AND(ISNUMBER('Control Sample Data'!G1373),'Control Sample Data'!G1373&lt;$B$1,'Control Sample Data'!G1373&gt;0),'Control Sample Data'!G1373,$B$1),"")</f>
        <v/>
      </c>
      <c r="T1374" s="17" t="str">
        <f>IF(SUM('Control Sample Data'!H$3:H$98)&gt;10,IF(AND(ISNUMBER('Control Sample Data'!H1373),'Control Sample Data'!H1373&lt;$B$1,'Control Sample Data'!H1373&gt;0),'Control Sample Data'!H1373,$B$1),"")</f>
        <v/>
      </c>
      <c r="U1374" s="17" t="str">
        <f>IF(SUM('Control Sample Data'!I$3:I$98)&gt;10,IF(AND(ISNUMBER('Control Sample Data'!I1373),'Control Sample Data'!I1373&lt;$B$1,'Control Sample Data'!I1373&gt;0),'Control Sample Data'!I1373,$B$1),"")</f>
        <v/>
      </c>
      <c r="V1374" s="17" t="str">
        <f>IF(SUM('Control Sample Data'!J$3:J$98)&gt;10,IF(AND(ISNUMBER('Control Sample Data'!J1373),'Control Sample Data'!J1373&lt;$B$1,'Control Sample Data'!J1373&gt;0),'Control Sample Data'!J1373,$B$1),"")</f>
        <v/>
      </c>
      <c r="W1374" s="17" t="str">
        <f>IF(SUM('Control Sample Data'!K$3:K$98)&gt;10,IF(AND(ISNUMBER('Control Sample Data'!K1373),'Control Sample Data'!K1373&lt;$B$1,'Control Sample Data'!K1373&gt;0),'Control Sample Data'!K1373,$B$1),"")</f>
        <v/>
      </c>
      <c r="X1374" s="17" t="str">
        <f>IF(SUM('Control Sample Data'!L$3:L$98)&gt;10,IF(AND(ISNUMBER('Control Sample Data'!L1373),'Control Sample Data'!L1373&lt;$B$1,'Control Sample Data'!L1373&gt;0),'Control Sample Data'!L1373,$B$1),"")</f>
        <v/>
      </c>
      <c r="Y1374" s="17" t="str">
        <f>IF(SUM('Control Sample Data'!M$3:M$98)&gt;10,IF(AND(ISNUMBER('Control Sample Data'!M1373),'Control Sample Data'!M1373&lt;$B$1,'Control Sample Data'!M1373&gt;0),'Control Sample Data'!M1373,$B$1),"")</f>
        <v/>
      </c>
      <c r="AT1374" s="36" t="str">
        <f t="shared" si="917"/>
        <v/>
      </c>
      <c r="AU1374" s="36" t="str">
        <f t="shared" si="918"/>
        <v/>
      </c>
      <c r="AV1374" s="36" t="str">
        <f t="shared" si="919"/>
        <v/>
      </c>
      <c r="AW1374" s="36" t="str">
        <f t="shared" si="920"/>
        <v/>
      </c>
      <c r="AX1374" s="36" t="str">
        <f t="shared" si="921"/>
        <v/>
      </c>
      <c r="AY1374" s="36" t="str">
        <f t="shared" si="922"/>
        <v/>
      </c>
      <c r="AZ1374" s="36" t="str">
        <f t="shared" si="923"/>
        <v/>
      </c>
      <c r="BA1374" s="36" t="str">
        <f t="shared" si="924"/>
        <v/>
      </c>
      <c r="BB1374" s="36" t="str">
        <f t="shared" si="925"/>
        <v/>
      </c>
      <c r="BC1374" s="36" t="str">
        <f t="shared" si="926"/>
        <v/>
      </c>
      <c r="BD1374" s="36" t="str">
        <f t="shared" si="927"/>
        <v/>
      </c>
      <c r="BE1374" s="36" t="str">
        <f t="shared" si="928"/>
        <v/>
      </c>
      <c r="BF1374" s="36" t="str">
        <f t="shared" si="929"/>
        <v/>
      </c>
      <c r="BG1374" s="36" t="str">
        <f t="shared" si="930"/>
        <v/>
      </c>
      <c r="BH1374" s="36" t="str">
        <f t="shared" si="931"/>
        <v/>
      </c>
      <c r="BI1374" s="36" t="str">
        <f t="shared" si="932"/>
        <v/>
      </c>
      <c r="BJ1374" s="36" t="str">
        <f t="shared" si="933"/>
        <v/>
      </c>
      <c r="BK1374" s="36" t="str">
        <f t="shared" si="934"/>
        <v/>
      </c>
      <c r="BL1374" s="36" t="str">
        <f t="shared" si="935"/>
        <v/>
      </c>
      <c r="BM1374" s="36" t="str">
        <f t="shared" si="936"/>
        <v/>
      </c>
      <c r="BN1374" s="38" t="e">
        <f t="shared" si="895"/>
        <v>#DIV/0!</v>
      </c>
      <c r="BO1374" s="38" t="e">
        <f t="shared" si="896"/>
        <v>#DIV/0!</v>
      </c>
      <c r="BP1374" s="39" t="str">
        <f t="shared" si="897"/>
        <v/>
      </c>
      <c r="BQ1374" s="39" t="str">
        <f t="shared" si="898"/>
        <v/>
      </c>
      <c r="BR1374" s="39" t="str">
        <f t="shared" si="899"/>
        <v/>
      </c>
      <c r="BS1374" s="39" t="str">
        <f t="shared" si="900"/>
        <v/>
      </c>
      <c r="BT1374" s="39" t="str">
        <f t="shared" si="901"/>
        <v/>
      </c>
      <c r="BU1374" s="39" t="str">
        <f t="shared" si="902"/>
        <v/>
      </c>
      <c r="BV1374" s="39" t="str">
        <f t="shared" si="903"/>
        <v/>
      </c>
      <c r="BW1374" s="39" t="str">
        <f t="shared" si="904"/>
        <v/>
      </c>
      <c r="BX1374" s="39" t="str">
        <f t="shared" si="905"/>
        <v/>
      </c>
      <c r="BY1374" s="39" t="str">
        <f t="shared" si="906"/>
        <v/>
      </c>
      <c r="BZ1374" s="39" t="str">
        <f t="shared" si="907"/>
        <v/>
      </c>
      <c r="CA1374" s="39" t="str">
        <f t="shared" si="908"/>
        <v/>
      </c>
      <c r="CB1374" s="39" t="str">
        <f t="shared" si="909"/>
        <v/>
      </c>
      <c r="CC1374" s="39" t="str">
        <f t="shared" si="910"/>
        <v/>
      </c>
      <c r="CD1374" s="39" t="str">
        <f t="shared" si="911"/>
        <v/>
      </c>
      <c r="CE1374" s="39" t="str">
        <f t="shared" si="912"/>
        <v/>
      </c>
      <c r="CF1374" s="39" t="str">
        <f t="shared" si="913"/>
        <v/>
      </c>
      <c r="CG1374" s="39" t="str">
        <f t="shared" si="914"/>
        <v/>
      </c>
      <c r="CH1374" s="39" t="str">
        <f t="shared" si="915"/>
        <v/>
      </c>
      <c r="CI1374" s="39" t="str">
        <f t="shared" si="916"/>
        <v/>
      </c>
    </row>
    <row r="1375" spans="1:87">
      <c r="A1375" s="18"/>
      <c r="B1375" s="15" t="str">
        <f>'Gene Table'!E1374</f>
        <v>hsa-miR-4715-3p</v>
      </c>
      <c r="C1375" s="15" t="str">
        <f>'Gene Table'!B1374</f>
        <v>J04</v>
      </c>
      <c r="D1375" s="16" t="str">
        <f>IF(SUM('Test Sample Data'!D$3:D$98)&gt;10,IF(AND(ISNUMBER('Test Sample Data'!D1374),'Test Sample Data'!D1374&lt;$B$1,'Test Sample Data'!D1374&gt;0),'Test Sample Data'!D1374,$B$1),"")</f>
        <v/>
      </c>
      <c r="E1375" s="17" t="str">
        <f>IF(SUM('Test Sample Data'!E$3:E$98)&gt;10,IF(AND(ISNUMBER('Test Sample Data'!E1374),'Test Sample Data'!E1374&lt;$B$1,'Test Sample Data'!E1374&gt;0),'Test Sample Data'!E1374,$B$1),"")</f>
        <v/>
      </c>
      <c r="F1375" s="17" t="str">
        <f>IF(SUM('Test Sample Data'!F$3:F$98)&gt;10,IF(AND(ISNUMBER('Test Sample Data'!F1374),'Test Sample Data'!F1374&lt;$B$1,'Test Sample Data'!F1374&gt;0),'Test Sample Data'!F1374,$B$1),"")</f>
        <v/>
      </c>
      <c r="G1375" s="17" t="str">
        <f>IF(SUM('Test Sample Data'!G$3:G$98)&gt;10,IF(AND(ISNUMBER('Test Sample Data'!G1374),'Test Sample Data'!G1374&lt;$B$1,'Test Sample Data'!G1374&gt;0),'Test Sample Data'!G1374,$B$1),"")</f>
        <v/>
      </c>
      <c r="H1375" s="17" t="str">
        <f>IF(SUM('Test Sample Data'!H$3:H$98)&gt;10,IF(AND(ISNUMBER('Test Sample Data'!H1374),'Test Sample Data'!H1374&lt;$B$1,'Test Sample Data'!H1374&gt;0),'Test Sample Data'!H1374,$B$1),"")</f>
        <v/>
      </c>
      <c r="I1375" s="17" t="str">
        <f>IF(SUM('Test Sample Data'!I$3:I$98)&gt;10,IF(AND(ISNUMBER('Test Sample Data'!I1374),'Test Sample Data'!I1374&lt;$B$1,'Test Sample Data'!I1374&gt;0),'Test Sample Data'!I1374,$B$1),"")</f>
        <v/>
      </c>
      <c r="J1375" s="17" t="str">
        <f>IF(SUM('Test Sample Data'!J$3:J$98)&gt;10,IF(AND(ISNUMBER('Test Sample Data'!J1374),'Test Sample Data'!J1374&lt;$B$1,'Test Sample Data'!J1374&gt;0),'Test Sample Data'!J1374,$B$1),"")</f>
        <v/>
      </c>
      <c r="K1375" s="17" t="str">
        <f>IF(SUM('Test Sample Data'!K$3:K$98)&gt;10,IF(AND(ISNUMBER('Test Sample Data'!K1374),'Test Sample Data'!K1374&lt;$B$1,'Test Sample Data'!K1374&gt;0),'Test Sample Data'!K1374,$B$1),"")</f>
        <v/>
      </c>
      <c r="L1375" s="17" t="str">
        <f>IF(SUM('Test Sample Data'!L$3:L$98)&gt;10,IF(AND(ISNUMBER('Test Sample Data'!L1374),'Test Sample Data'!L1374&lt;$B$1,'Test Sample Data'!L1374&gt;0),'Test Sample Data'!L1374,$B$1),"")</f>
        <v/>
      </c>
      <c r="M1375" s="17" t="str">
        <f>IF(SUM('Test Sample Data'!M$3:M$98)&gt;10,IF(AND(ISNUMBER('Test Sample Data'!M1374),'Test Sample Data'!M1374&lt;$B$1,'Test Sample Data'!M1374&gt;0),'Test Sample Data'!M1374,$B$1),"")</f>
        <v/>
      </c>
      <c r="N1375" s="17" t="str">
        <f>'Gene Table'!E1374</f>
        <v>hsa-miR-4715-3p</v>
      </c>
      <c r="O1375" s="17" t="str">
        <f>'Gene Table'!B1374</f>
        <v>J04</v>
      </c>
      <c r="P1375" s="17" t="str">
        <f>IF(SUM('Control Sample Data'!D$3:D$98)&gt;10,IF(AND(ISNUMBER('Control Sample Data'!D1374),'Control Sample Data'!D1374&lt;$B$1,'Control Sample Data'!D1374&gt;0),'Control Sample Data'!D1374,$B$1),"")</f>
        <v/>
      </c>
      <c r="Q1375" s="17" t="str">
        <f>IF(SUM('Control Sample Data'!E$3:E$98)&gt;10,IF(AND(ISNUMBER('Control Sample Data'!E1374),'Control Sample Data'!E1374&lt;$B$1,'Control Sample Data'!E1374&gt;0),'Control Sample Data'!E1374,$B$1),"")</f>
        <v/>
      </c>
      <c r="R1375" s="17" t="str">
        <f>IF(SUM('Control Sample Data'!F$3:F$98)&gt;10,IF(AND(ISNUMBER('Control Sample Data'!F1374),'Control Sample Data'!F1374&lt;$B$1,'Control Sample Data'!F1374&gt;0),'Control Sample Data'!F1374,$B$1),"")</f>
        <v/>
      </c>
      <c r="S1375" s="17" t="str">
        <f>IF(SUM('Control Sample Data'!G$3:G$98)&gt;10,IF(AND(ISNUMBER('Control Sample Data'!G1374),'Control Sample Data'!G1374&lt;$B$1,'Control Sample Data'!G1374&gt;0),'Control Sample Data'!G1374,$B$1),"")</f>
        <v/>
      </c>
      <c r="T1375" s="17" t="str">
        <f>IF(SUM('Control Sample Data'!H$3:H$98)&gt;10,IF(AND(ISNUMBER('Control Sample Data'!H1374),'Control Sample Data'!H1374&lt;$B$1,'Control Sample Data'!H1374&gt;0),'Control Sample Data'!H1374,$B$1),"")</f>
        <v/>
      </c>
      <c r="U1375" s="17" t="str">
        <f>IF(SUM('Control Sample Data'!I$3:I$98)&gt;10,IF(AND(ISNUMBER('Control Sample Data'!I1374),'Control Sample Data'!I1374&lt;$B$1,'Control Sample Data'!I1374&gt;0),'Control Sample Data'!I1374,$B$1),"")</f>
        <v/>
      </c>
      <c r="V1375" s="17" t="str">
        <f>IF(SUM('Control Sample Data'!J$3:J$98)&gt;10,IF(AND(ISNUMBER('Control Sample Data'!J1374),'Control Sample Data'!J1374&lt;$B$1,'Control Sample Data'!J1374&gt;0),'Control Sample Data'!J1374,$B$1),"")</f>
        <v/>
      </c>
      <c r="W1375" s="17" t="str">
        <f>IF(SUM('Control Sample Data'!K$3:K$98)&gt;10,IF(AND(ISNUMBER('Control Sample Data'!K1374),'Control Sample Data'!K1374&lt;$B$1,'Control Sample Data'!K1374&gt;0),'Control Sample Data'!K1374,$B$1),"")</f>
        <v/>
      </c>
      <c r="X1375" s="17" t="str">
        <f>IF(SUM('Control Sample Data'!L$3:L$98)&gt;10,IF(AND(ISNUMBER('Control Sample Data'!L1374),'Control Sample Data'!L1374&lt;$B$1,'Control Sample Data'!L1374&gt;0),'Control Sample Data'!L1374,$B$1),"")</f>
        <v/>
      </c>
      <c r="Y1375" s="17" t="str">
        <f>IF(SUM('Control Sample Data'!M$3:M$98)&gt;10,IF(AND(ISNUMBER('Control Sample Data'!M1374),'Control Sample Data'!M1374&lt;$B$1,'Control Sample Data'!M1374&gt;0),'Control Sample Data'!M1374,$B$1),"")</f>
        <v/>
      </c>
      <c r="AT1375" s="36" t="str">
        <f t="shared" si="917"/>
        <v/>
      </c>
      <c r="AU1375" s="36" t="str">
        <f t="shared" si="918"/>
        <v/>
      </c>
      <c r="AV1375" s="36" t="str">
        <f t="shared" si="919"/>
        <v/>
      </c>
      <c r="AW1375" s="36" t="str">
        <f t="shared" si="920"/>
        <v/>
      </c>
      <c r="AX1375" s="36" t="str">
        <f t="shared" si="921"/>
        <v/>
      </c>
      <c r="AY1375" s="36" t="str">
        <f t="shared" si="922"/>
        <v/>
      </c>
      <c r="AZ1375" s="36" t="str">
        <f t="shared" si="923"/>
        <v/>
      </c>
      <c r="BA1375" s="36" t="str">
        <f t="shared" si="924"/>
        <v/>
      </c>
      <c r="BB1375" s="36" t="str">
        <f t="shared" si="925"/>
        <v/>
      </c>
      <c r="BC1375" s="36" t="str">
        <f t="shared" si="926"/>
        <v/>
      </c>
      <c r="BD1375" s="36" t="str">
        <f t="shared" si="927"/>
        <v/>
      </c>
      <c r="BE1375" s="36" t="str">
        <f t="shared" si="928"/>
        <v/>
      </c>
      <c r="BF1375" s="36" t="str">
        <f t="shared" si="929"/>
        <v/>
      </c>
      <c r="BG1375" s="36" t="str">
        <f t="shared" si="930"/>
        <v/>
      </c>
      <c r="BH1375" s="36" t="str">
        <f t="shared" si="931"/>
        <v/>
      </c>
      <c r="BI1375" s="36" t="str">
        <f t="shared" si="932"/>
        <v/>
      </c>
      <c r="BJ1375" s="36" t="str">
        <f t="shared" si="933"/>
        <v/>
      </c>
      <c r="BK1375" s="36" t="str">
        <f t="shared" si="934"/>
        <v/>
      </c>
      <c r="BL1375" s="36" t="str">
        <f t="shared" si="935"/>
        <v/>
      </c>
      <c r="BM1375" s="36" t="str">
        <f t="shared" si="936"/>
        <v/>
      </c>
      <c r="BN1375" s="38" t="e">
        <f t="shared" si="895"/>
        <v>#DIV/0!</v>
      </c>
      <c r="BO1375" s="38" t="e">
        <f t="shared" si="896"/>
        <v>#DIV/0!</v>
      </c>
      <c r="BP1375" s="39" t="str">
        <f t="shared" si="897"/>
        <v/>
      </c>
      <c r="BQ1375" s="39" t="str">
        <f t="shared" si="898"/>
        <v/>
      </c>
      <c r="BR1375" s="39" t="str">
        <f t="shared" si="899"/>
        <v/>
      </c>
      <c r="BS1375" s="39" t="str">
        <f t="shared" si="900"/>
        <v/>
      </c>
      <c r="BT1375" s="39" t="str">
        <f t="shared" si="901"/>
        <v/>
      </c>
      <c r="BU1375" s="39" t="str">
        <f t="shared" si="902"/>
        <v/>
      </c>
      <c r="BV1375" s="39" t="str">
        <f t="shared" si="903"/>
        <v/>
      </c>
      <c r="BW1375" s="39" t="str">
        <f t="shared" si="904"/>
        <v/>
      </c>
      <c r="BX1375" s="39" t="str">
        <f t="shared" si="905"/>
        <v/>
      </c>
      <c r="BY1375" s="39" t="str">
        <f t="shared" si="906"/>
        <v/>
      </c>
      <c r="BZ1375" s="39" t="str">
        <f t="shared" si="907"/>
        <v/>
      </c>
      <c r="CA1375" s="39" t="str">
        <f t="shared" si="908"/>
        <v/>
      </c>
      <c r="CB1375" s="39" t="str">
        <f t="shared" si="909"/>
        <v/>
      </c>
      <c r="CC1375" s="39" t="str">
        <f t="shared" si="910"/>
        <v/>
      </c>
      <c r="CD1375" s="39" t="str">
        <f t="shared" si="911"/>
        <v/>
      </c>
      <c r="CE1375" s="39" t="str">
        <f t="shared" si="912"/>
        <v/>
      </c>
      <c r="CF1375" s="39" t="str">
        <f t="shared" si="913"/>
        <v/>
      </c>
      <c r="CG1375" s="39" t="str">
        <f t="shared" si="914"/>
        <v/>
      </c>
      <c r="CH1375" s="39" t="str">
        <f t="shared" si="915"/>
        <v/>
      </c>
      <c r="CI1375" s="39" t="str">
        <f t="shared" si="916"/>
        <v/>
      </c>
    </row>
    <row r="1376" spans="1:87">
      <c r="A1376" s="18"/>
      <c r="B1376" s="15" t="str">
        <f>'Gene Table'!E1375</f>
        <v>hsa-miR-4662b</v>
      </c>
      <c r="C1376" s="15" t="str">
        <f>'Gene Table'!B1375</f>
        <v>J05</v>
      </c>
      <c r="D1376" s="16" t="str">
        <f>IF(SUM('Test Sample Data'!D$3:D$98)&gt;10,IF(AND(ISNUMBER('Test Sample Data'!D1375),'Test Sample Data'!D1375&lt;$B$1,'Test Sample Data'!D1375&gt;0),'Test Sample Data'!D1375,$B$1),"")</f>
        <v/>
      </c>
      <c r="E1376" s="17" t="str">
        <f>IF(SUM('Test Sample Data'!E$3:E$98)&gt;10,IF(AND(ISNUMBER('Test Sample Data'!E1375),'Test Sample Data'!E1375&lt;$B$1,'Test Sample Data'!E1375&gt;0),'Test Sample Data'!E1375,$B$1),"")</f>
        <v/>
      </c>
      <c r="F1376" s="17" t="str">
        <f>IF(SUM('Test Sample Data'!F$3:F$98)&gt;10,IF(AND(ISNUMBER('Test Sample Data'!F1375),'Test Sample Data'!F1375&lt;$B$1,'Test Sample Data'!F1375&gt;0),'Test Sample Data'!F1375,$B$1),"")</f>
        <v/>
      </c>
      <c r="G1376" s="17" t="str">
        <f>IF(SUM('Test Sample Data'!G$3:G$98)&gt;10,IF(AND(ISNUMBER('Test Sample Data'!G1375),'Test Sample Data'!G1375&lt;$B$1,'Test Sample Data'!G1375&gt;0),'Test Sample Data'!G1375,$B$1),"")</f>
        <v/>
      </c>
      <c r="H1376" s="17" t="str">
        <f>IF(SUM('Test Sample Data'!H$3:H$98)&gt;10,IF(AND(ISNUMBER('Test Sample Data'!H1375),'Test Sample Data'!H1375&lt;$B$1,'Test Sample Data'!H1375&gt;0),'Test Sample Data'!H1375,$B$1),"")</f>
        <v/>
      </c>
      <c r="I1376" s="17" t="str">
        <f>IF(SUM('Test Sample Data'!I$3:I$98)&gt;10,IF(AND(ISNUMBER('Test Sample Data'!I1375),'Test Sample Data'!I1375&lt;$B$1,'Test Sample Data'!I1375&gt;0),'Test Sample Data'!I1375,$B$1),"")</f>
        <v/>
      </c>
      <c r="J1376" s="17" t="str">
        <f>IF(SUM('Test Sample Data'!J$3:J$98)&gt;10,IF(AND(ISNUMBER('Test Sample Data'!J1375),'Test Sample Data'!J1375&lt;$B$1,'Test Sample Data'!J1375&gt;0),'Test Sample Data'!J1375,$B$1),"")</f>
        <v/>
      </c>
      <c r="K1376" s="17" t="str">
        <f>IF(SUM('Test Sample Data'!K$3:K$98)&gt;10,IF(AND(ISNUMBER('Test Sample Data'!K1375),'Test Sample Data'!K1375&lt;$B$1,'Test Sample Data'!K1375&gt;0),'Test Sample Data'!K1375,$B$1),"")</f>
        <v/>
      </c>
      <c r="L1376" s="17" t="str">
        <f>IF(SUM('Test Sample Data'!L$3:L$98)&gt;10,IF(AND(ISNUMBER('Test Sample Data'!L1375),'Test Sample Data'!L1375&lt;$B$1,'Test Sample Data'!L1375&gt;0),'Test Sample Data'!L1375,$B$1),"")</f>
        <v/>
      </c>
      <c r="M1376" s="17" t="str">
        <f>IF(SUM('Test Sample Data'!M$3:M$98)&gt;10,IF(AND(ISNUMBER('Test Sample Data'!M1375),'Test Sample Data'!M1375&lt;$B$1,'Test Sample Data'!M1375&gt;0),'Test Sample Data'!M1375,$B$1),"")</f>
        <v/>
      </c>
      <c r="N1376" s="17" t="str">
        <f>'Gene Table'!E1375</f>
        <v>hsa-miR-4662b</v>
      </c>
      <c r="O1376" s="17" t="str">
        <f>'Gene Table'!B1375</f>
        <v>J05</v>
      </c>
      <c r="P1376" s="17" t="str">
        <f>IF(SUM('Control Sample Data'!D$3:D$98)&gt;10,IF(AND(ISNUMBER('Control Sample Data'!D1375),'Control Sample Data'!D1375&lt;$B$1,'Control Sample Data'!D1375&gt;0),'Control Sample Data'!D1375,$B$1),"")</f>
        <v/>
      </c>
      <c r="Q1376" s="17" t="str">
        <f>IF(SUM('Control Sample Data'!E$3:E$98)&gt;10,IF(AND(ISNUMBER('Control Sample Data'!E1375),'Control Sample Data'!E1375&lt;$B$1,'Control Sample Data'!E1375&gt;0),'Control Sample Data'!E1375,$B$1),"")</f>
        <v/>
      </c>
      <c r="R1376" s="17" t="str">
        <f>IF(SUM('Control Sample Data'!F$3:F$98)&gt;10,IF(AND(ISNUMBER('Control Sample Data'!F1375),'Control Sample Data'!F1375&lt;$B$1,'Control Sample Data'!F1375&gt;0),'Control Sample Data'!F1375,$B$1),"")</f>
        <v/>
      </c>
      <c r="S1376" s="17" t="str">
        <f>IF(SUM('Control Sample Data'!G$3:G$98)&gt;10,IF(AND(ISNUMBER('Control Sample Data'!G1375),'Control Sample Data'!G1375&lt;$B$1,'Control Sample Data'!G1375&gt;0),'Control Sample Data'!G1375,$B$1),"")</f>
        <v/>
      </c>
      <c r="T1376" s="17" t="str">
        <f>IF(SUM('Control Sample Data'!H$3:H$98)&gt;10,IF(AND(ISNUMBER('Control Sample Data'!H1375),'Control Sample Data'!H1375&lt;$B$1,'Control Sample Data'!H1375&gt;0),'Control Sample Data'!H1375,$B$1),"")</f>
        <v/>
      </c>
      <c r="U1376" s="17" t="str">
        <f>IF(SUM('Control Sample Data'!I$3:I$98)&gt;10,IF(AND(ISNUMBER('Control Sample Data'!I1375),'Control Sample Data'!I1375&lt;$B$1,'Control Sample Data'!I1375&gt;0),'Control Sample Data'!I1375,$B$1),"")</f>
        <v/>
      </c>
      <c r="V1376" s="17" t="str">
        <f>IF(SUM('Control Sample Data'!J$3:J$98)&gt;10,IF(AND(ISNUMBER('Control Sample Data'!J1375),'Control Sample Data'!J1375&lt;$B$1,'Control Sample Data'!J1375&gt;0),'Control Sample Data'!J1375,$B$1),"")</f>
        <v/>
      </c>
      <c r="W1376" s="17" t="str">
        <f>IF(SUM('Control Sample Data'!K$3:K$98)&gt;10,IF(AND(ISNUMBER('Control Sample Data'!K1375),'Control Sample Data'!K1375&lt;$B$1,'Control Sample Data'!K1375&gt;0),'Control Sample Data'!K1375,$B$1),"")</f>
        <v/>
      </c>
      <c r="X1376" s="17" t="str">
        <f>IF(SUM('Control Sample Data'!L$3:L$98)&gt;10,IF(AND(ISNUMBER('Control Sample Data'!L1375),'Control Sample Data'!L1375&lt;$B$1,'Control Sample Data'!L1375&gt;0),'Control Sample Data'!L1375,$B$1),"")</f>
        <v/>
      </c>
      <c r="Y1376" s="17" t="str">
        <f>IF(SUM('Control Sample Data'!M$3:M$98)&gt;10,IF(AND(ISNUMBER('Control Sample Data'!M1375),'Control Sample Data'!M1375&lt;$B$1,'Control Sample Data'!M1375&gt;0),'Control Sample Data'!M1375,$B$1),"")</f>
        <v/>
      </c>
      <c r="AT1376" s="36" t="str">
        <f t="shared" si="917"/>
        <v/>
      </c>
      <c r="AU1376" s="36" t="str">
        <f t="shared" si="918"/>
        <v/>
      </c>
      <c r="AV1376" s="36" t="str">
        <f t="shared" si="919"/>
        <v/>
      </c>
      <c r="AW1376" s="36" t="str">
        <f t="shared" si="920"/>
        <v/>
      </c>
      <c r="AX1376" s="36" t="str">
        <f t="shared" si="921"/>
        <v/>
      </c>
      <c r="AY1376" s="36" t="str">
        <f t="shared" si="922"/>
        <v/>
      </c>
      <c r="AZ1376" s="36" t="str">
        <f t="shared" si="923"/>
        <v/>
      </c>
      <c r="BA1376" s="36" t="str">
        <f t="shared" si="924"/>
        <v/>
      </c>
      <c r="BB1376" s="36" t="str">
        <f t="shared" si="925"/>
        <v/>
      </c>
      <c r="BC1376" s="36" t="str">
        <f t="shared" si="926"/>
        <v/>
      </c>
      <c r="BD1376" s="36" t="str">
        <f t="shared" si="927"/>
        <v/>
      </c>
      <c r="BE1376" s="36" t="str">
        <f t="shared" si="928"/>
        <v/>
      </c>
      <c r="BF1376" s="36" t="str">
        <f t="shared" si="929"/>
        <v/>
      </c>
      <c r="BG1376" s="36" t="str">
        <f t="shared" si="930"/>
        <v/>
      </c>
      <c r="BH1376" s="36" t="str">
        <f t="shared" si="931"/>
        <v/>
      </c>
      <c r="BI1376" s="36" t="str">
        <f t="shared" si="932"/>
        <v/>
      </c>
      <c r="BJ1376" s="36" t="str">
        <f t="shared" si="933"/>
        <v/>
      </c>
      <c r="BK1376" s="36" t="str">
        <f t="shared" si="934"/>
        <v/>
      </c>
      <c r="BL1376" s="36" t="str">
        <f t="shared" si="935"/>
        <v/>
      </c>
      <c r="BM1376" s="36" t="str">
        <f t="shared" si="936"/>
        <v/>
      </c>
      <c r="BN1376" s="38" t="e">
        <f t="shared" si="895"/>
        <v>#DIV/0!</v>
      </c>
      <c r="BO1376" s="38" t="e">
        <f t="shared" si="896"/>
        <v>#DIV/0!</v>
      </c>
      <c r="BP1376" s="39" t="str">
        <f t="shared" si="897"/>
        <v/>
      </c>
      <c r="BQ1376" s="39" t="str">
        <f t="shared" si="898"/>
        <v/>
      </c>
      <c r="BR1376" s="39" t="str">
        <f t="shared" si="899"/>
        <v/>
      </c>
      <c r="BS1376" s="39" t="str">
        <f t="shared" si="900"/>
        <v/>
      </c>
      <c r="BT1376" s="39" t="str">
        <f t="shared" si="901"/>
        <v/>
      </c>
      <c r="BU1376" s="39" t="str">
        <f t="shared" si="902"/>
        <v/>
      </c>
      <c r="BV1376" s="39" t="str">
        <f t="shared" si="903"/>
        <v/>
      </c>
      <c r="BW1376" s="39" t="str">
        <f t="shared" si="904"/>
        <v/>
      </c>
      <c r="BX1376" s="39" t="str">
        <f t="shared" si="905"/>
        <v/>
      </c>
      <c r="BY1376" s="39" t="str">
        <f t="shared" si="906"/>
        <v/>
      </c>
      <c r="BZ1376" s="39" t="str">
        <f t="shared" si="907"/>
        <v/>
      </c>
      <c r="CA1376" s="39" t="str">
        <f t="shared" si="908"/>
        <v/>
      </c>
      <c r="CB1376" s="39" t="str">
        <f t="shared" si="909"/>
        <v/>
      </c>
      <c r="CC1376" s="39" t="str">
        <f t="shared" si="910"/>
        <v/>
      </c>
      <c r="CD1376" s="39" t="str">
        <f t="shared" si="911"/>
        <v/>
      </c>
      <c r="CE1376" s="39" t="str">
        <f t="shared" si="912"/>
        <v/>
      </c>
      <c r="CF1376" s="39" t="str">
        <f t="shared" si="913"/>
        <v/>
      </c>
      <c r="CG1376" s="39" t="str">
        <f t="shared" si="914"/>
        <v/>
      </c>
      <c r="CH1376" s="39" t="str">
        <f t="shared" si="915"/>
        <v/>
      </c>
      <c r="CI1376" s="39" t="str">
        <f t="shared" si="916"/>
        <v/>
      </c>
    </row>
    <row r="1377" spans="1:87">
      <c r="A1377" s="18"/>
      <c r="B1377" s="15" t="str">
        <f>'Gene Table'!E1376</f>
        <v>hsa-miR-4716-5p</v>
      </c>
      <c r="C1377" s="15" t="str">
        <f>'Gene Table'!B1376</f>
        <v>J06</v>
      </c>
      <c r="D1377" s="16" t="str">
        <f>IF(SUM('Test Sample Data'!D$3:D$98)&gt;10,IF(AND(ISNUMBER('Test Sample Data'!D1376),'Test Sample Data'!D1376&lt;$B$1,'Test Sample Data'!D1376&gt;0),'Test Sample Data'!D1376,$B$1),"")</f>
        <v/>
      </c>
      <c r="E1377" s="17" t="str">
        <f>IF(SUM('Test Sample Data'!E$3:E$98)&gt;10,IF(AND(ISNUMBER('Test Sample Data'!E1376),'Test Sample Data'!E1376&lt;$B$1,'Test Sample Data'!E1376&gt;0),'Test Sample Data'!E1376,$B$1),"")</f>
        <v/>
      </c>
      <c r="F1377" s="17" t="str">
        <f>IF(SUM('Test Sample Data'!F$3:F$98)&gt;10,IF(AND(ISNUMBER('Test Sample Data'!F1376),'Test Sample Data'!F1376&lt;$B$1,'Test Sample Data'!F1376&gt;0),'Test Sample Data'!F1376,$B$1),"")</f>
        <v/>
      </c>
      <c r="G1377" s="17" t="str">
        <f>IF(SUM('Test Sample Data'!G$3:G$98)&gt;10,IF(AND(ISNUMBER('Test Sample Data'!G1376),'Test Sample Data'!G1376&lt;$B$1,'Test Sample Data'!G1376&gt;0),'Test Sample Data'!G1376,$B$1),"")</f>
        <v/>
      </c>
      <c r="H1377" s="17" t="str">
        <f>IF(SUM('Test Sample Data'!H$3:H$98)&gt;10,IF(AND(ISNUMBER('Test Sample Data'!H1376),'Test Sample Data'!H1376&lt;$B$1,'Test Sample Data'!H1376&gt;0),'Test Sample Data'!H1376,$B$1),"")</f>
        <v/>
      </c>
      <c r="I1377" s="17" t="str">
        <f>IF(SUM('Test Sample Data'!I$3:I$98)&gt;10,IF(AND(ISNUMBER('Test Sample Data'!I1376),'Test Sample Data'!I1376&lt;$B$1,'Test Sample Data'!I1376&gt;0),'Test Sample Data'!I1376,$B$1),"")</f>
        <v/>
      </c>
      <c r="J1377" s="17" t="str">
        <f>IF(SUM('Test Sample Data'!J$3:J$98)&gt;10,IF(AND(ISNUMBER('Test Sample Data'!J1376),'Test Sample Data'!J1376&lt;$B$1,'Test Sample Data'!J1376&gt;0),'Test Sample Data'!J1376,$B$1),"")</f>
        <v/>
      </c>
      <c r="K1377" s="17" t="str">
        <f>IF(SUM('Test Sample Data'!K$3:K$98)&gt;10,IF(AND(ISNUMBER('Test Sample Data'!K1376),'Test Sample Data'!K1376&lt;$B$1,'Test Sample Data'!K1376&gt;0),'Test Sample Data'!K1376,$B$1),"")</f>
        <v/>
      </c>
      <c r="L1377" s="17" t="str">
        <f>IF(SUM('Test Sample Data'!L$3:L$98)&gt;10,IF(AND(ISNUMBER('Test Sample Data'!L1376),'Test Sample Data'!L1376&lt;$B$1,'Test Sample Data'!L1376&gt;0),'Test Sample Data'!L1376,$B$1),"")</f>
        <v/>
      </c>
      <c r="M1377" s="17" t="str">
        <f>IF(SUM('Test Sample Data'!M$3:M$98)&gt;10,IF(AND(ISNUMBER('Test Sample Data'!M1376),'Test Sample Data'!M1376&lt;$B$1,'Test Sample Data'!M1376&gt;0),'Test Sample Data'!M1376,$B$1),"")</f>
        <v/>
      </c>
      <c r="N1377" s="17" t="str">
        <f>'Gene Table'!E1376</f>
        <v>hsa-miR-4716-5p</v>
      </c>
      <c r="O1377" s="17" t="str">
        <f>'Gene Table'!B1376</f>
        <v>J06</v>
      </c>
      <c r="P1377" s="17" t="str">
        <f>IF(SUM('Control Sample Data'!D$3:D$98)&gt;10,IF(AND(ISNUMBER('Control Sample Data'!D1376),'Control Sample Data'!D1376&lt;$B$1,'Control Sample Data'!D1376&gt;0),'Control Sample Data'!D1376,$B$1),"")</f>
        <v/>
      </c>
      <c r="Q1377" s="17" t="str">
        <f>IF(SUM('Control Sample Data'!E$3:E$98)&gt;10,IF(AND(ISNUMBER('Control Sample Data'!E1376),'Control Sample Data'!E1376&lt;$B$1,'Control Sample Data'!E1376&gt;0),'Control Sample Data'!E1376,$B$1),"")</f>
        <v/>
      </c>
      <c r="R1377" s="17" t="str">
        <f>IF(SUM('Control Sample Data'!F$3:F$98)&gt;10,IF(AND(ISNUMBER('Control Sample Data'!F1376),'Control Sample Data'!F1376&lt;$B$1,'Control Sample Data'!F1376&gt;0),'Control Sample Data'!F1376,$B$1),"")</f>
        <v/>
      </c>
      <c r="S1377" s="17" t="str">
        <f>IF(SUM('Control Sample Data'!G$3:G$98)&gt;10,IF(AND(ISNUMBER('Control Sample Data'!G1376),'Control Sample Data'!G1376&lt;$B$1,'Control Sample Data'!G1376&gt;0),'Control Sample Data'!G1376,$B$1),"")</f>
        <v/>
      </c>
      <c r="T1377" s="17" t="str">
        <f>IF(SUM('Control Sample Data'!H$3:H$98)&gt;10,IF(AND(ISNUMBER('Control Sample Data'!H1376),'Control Sample Data'!H1376&lt;$B$1,'Control Sample Data'!H1376&gt;0),'Control Sample Data'!H1376,$B$1),"")</f>
        <v/>
      </c>
      <c r="U1377" s="17" t="str">
        <f>IF(SUM('Control Sample Data'!I$3:I$98)&gt;10,IF(AND(ISNUMBER('Control Sample Data'!I1376),'Control Sample Data'!I1376&lt;$B$1,'Control Sample Data'!I1376&gt;0),'Control Sample Data'!I1376,$B$1),"")</f>
        <v/>
      </c>
      <c r="V1377" s="17" t="str">
        <f>IF(SUM('Control Sample Data'!J$3:J$98)&gt;10,IF(AND(ISNUMBER('Control Sample Data'!J1376),'Control Sample Data'!J1376&lt;$B$1,'Control Sample Data'!J1376&gt;0),'Control Sample Data'!J1376,$B$1),"")</f>
        <v/>
      </c>
      <c r="W1377" s="17" t="str">
        <f>IF(SUM('Control Sample Data'!K$3:K$98)&gt;10,IF(AND(ISNUMBER('Control Sample Data'!K1376),'Control Sample Data'!K1376&lt;$B$1,'Control Sample Data'!K1376&gt;0),'Control Sample Data'!K1376,$B$1),"")</f>
        <v/>
      </c>
      <c r="X1377" s="17" t="str">
        <f>IF(SUM('Control Sample Data'!L$3:L$98)&gt;10,IF(AND(ISNUMBER('Control Sample Data'!L1376),'Control Sample Data'!L1376&lt;$B$1,'Control Sample Data'!L1376&gt;0),'Control Sample Data'!L1376,$B$1),"")</f>
        <v/>
      </c>
      <c r="Y1377" s="17" t="str">
        <f>IF(SUM('Control Sample Data'!M$3:M$98)&gt;10,IF(AND(ISNUMBER('Control Sample Data'!M1376),'Control Sample Data'!M1376&lt;$B$1,'Control Sample Data'!M1376&gt;0),'Control Sample Data'!M1376,$B$1),"")</f>
        <v/>
      </c>
      <c r="AT1377" s="36" t="str">
        <f t="shared" si="917"/>
        <v/>
      </c>
      <c r="AU1377" s="36" t="str">
        <f t="shared" si="918"/>
        <v/>
      </c>
      <c r="AV1377" s="36" t="str">
        <f t="shared" si="919"/>
        <v/>
      </c>
      <c r="AW1377" s="36" t="str">
        <f t="shared" si="920"/>
        <v/>
      </c>
      <c r="AX1377" s="36" t="str">
        <f t="shared" si="921"/>
        <v/>
      </c>
      <c r="AY1377" s="36" t="str">
        <f t="shared" si="922"/>
        <v/>
      </c>
      <c r="AZ1377" s="36" t="str">
        <f t="shared" si="923"/>
        <v/>
      </c>
      <c r="BA1377" s="36" t="str">
        <f t="shared" si="924"/>
        <v/>
      </c>
      <c r="BB1377" s="36" t="str">
        <f t="shared" si="925"/>
        <v/>
      </c>
      <c r="BC1377" s="36" t="str">
        <f t="shared" si="926"/>
        <v/>
      </c>
      <c r="BD1377" s="36" t="str">
        <f t="shared" si="927"/>
        <v/>
      </c>
      <c r="BE1377" s="36" t="str">
        <f t="shared" si="928"/>
        <v/>
      </c>
      <c r="BF1377" s="36" t="str">
        <f t="shared" si="929"/>
        <v/>
      </c>
      <c r="BG1377" s="36" t="str">
        <f t="shared" si="930"/>
        <v/>
      </c>
      <c r="BH1377" s="36" t="str">
        <f t="shared" si="931"/>
        <v/>
      </c>
      <c r="BI1377" s="36" t="str">
        <f t="shared" si="932"/>
        <v/>
      </c>
      <c r="BJ1377" s="36" t="str">
        <f t="shared" si="933"/>
        <v/>
      </c>
      <c r="BK1377" s="36" t="str">
        <f t="shared" si="934"/>
        <v/>
      </c>
      <c r="BL1377" s="36" t="str">
        <f t="shared" si="935"/>
        <v/>
      </c>
      <c r="BM1377" s="36" t="str">
        <f t="shared" si="936"/>
        <v/>
      </c>
      <c r="BN1377" s="38" t="e">
        <f t="shared" si="895"/>
        <v>#DIV/0!</v>
      </c>
      <c r="BO1377" s="38" t="e">
        <f t="shared" si="896"/>
        <v>#DIV/0!</v>
      </c>
      <c r="BP1377" s="39" t="str">
        <f t="shared" si="897"/>
        <v/>
      </c>
      <c r="BQ1377" s="39" t="str">
        <f t="shared" si="898"/>
        <v/>
      </c>
      <c r="BR1377" s="39" t="str">
        <f t="shared" si="899"/>
        <v/>
      </c>
      <c r="BS1377" s="39" t="str">
        <f t="shared" si="900"/>
        <v/>
      </c>
      <c r="BT1377" s="39" t="str">
        <f t="shared" si="901"/>
        <v/>
      </c>
      <c r="BU1377" s="39" t="str">
        <f t="shared" si="902"/>
        <v/>
      </c>
      <c r="BV1377" s="39" t="str">
        <f t="shared" si="903"/>
        <v/>
      </c>
      <c r="BW1377" s="39" t="str">
        <f t="shared" si="904"/>
        <v/>
      </c>
      <c r="BX1377" s="39" t="str">
        <f t="shared" si="905"/>
        <v/>
      </c>
      <c r="BY1377" s="39" t="str">
        <f t="shared" si="906"/>
        <v/>
      </c>
      <c r="BZ1377" s="39" t="str">
        <f t="shared" si="907"/>
        <v/>
      </c>
      <c r="CA1377" s="39" t="str">
        <f t="shared" si="908"/>
        <v/>
      </c>
      <c r="CB1377" s="39" t="str">
        <f t="shared" si="909"/>
        <v/>
      </c>
      <c r="CC1377" s="39" t="str">
        <f t="shared" si="910"/>
        <v/>
      </c>
      <c r="CD1377" s="39" t="str">
        <f t="shared" si="911"/>
        <v/>
      </c>
      <c r="CE1377" s="39" t="str">
        <f t="shared" si="912"/>
        <v/>
      </c>
      <c r="CF1377" s="39" t="str">
        <f t="shared" si="913"/>
        <v/>
      </c>
      <c r="CG1377" s="39" t="str">
        <f t="shared" si="914"/>
        <v/>
      </c>
      <c r="CH1377" s="39" t="str">
        <f t="shared" si="915"/>
        <v/>
      </c>
      <c r="CI1377" s="39" t="str">
        <f t="shared" si="916"/>
        <v/>
      </c>
    </row>
    <row r="1378" spans="1:87">
      <c r="A1378" s="18"/>
      <c r="B1378" s="15" t="str">
        <f>'Gene Table'!E1377</f>
        <v>hsa-miR-4664-5p</v>
      </c>
      <c r="C1378" s="15" t="str">
        <f>'Gene Table'!B1377</f>
        <v>J07</v>
      </c>
      <c r="D1378" s="16" t="str">
        <f>IF(SUM('Test Sample Data'!D$3:D$98)&gt;10,IF(AND(ISNUMBER('Test Sample Data'!D1377),'Test Sample Data'!D1377&lt;$B$1,'Test Sample Data'!D1377&gt;0),'Test Sample Data'!D1377,$B$1),"")</f>
        <v/>
      </c>
      <c r="E1378" s="17" t="str">
        <f>IF(SUM('Test Sample Data'!E$3:E$98)&gt;10,IF(AND(ISNUMBER('Test Sample Data'!E1377),'Test Sample Data'!E1377&lt;$B$1,'Test Sample Data'!E1377&gt;0),'Test Sample Data'!E1377,$B$1),"")</f>
        <v/>
      </c>
      <c r="F1378" s="17" t="str">
        <f>IF(SUM('Test Sample Data'!F$3:F$98)&gt;10,IF(AND(ISNUMBER('Test Sample Data'!F1377),'Test Sample Data'!F1377&lt;$B$1,'Test Sample Data'!F1377&gt;0),'Test Sample Data'!F1377,$B$1),"")</f>
        <v/>
      </c>
      <c r="G1378" s="17" t="str">
        <f>IF(SUM('Test Sample Data'!G$3:G$98)&gt;10,IF(AND(ISNUMBER('Test Sample Data'!G1377),'Test Sample Data'!G1377&lt;$B$1,'Test Sample Data'!G1377&gt;0),'Test Sample Data'!G1377,$B$1),"")</f>
        <v/>
      </c>
      <c r="H1378" s="17" t="str">
        <f>IF(SUM('Test Sample Data'!H$3:H$98)&gt;10,IF(AND(ISNUMBER('Test Sample Data'!H1377),'Test Sample Data'!H1377&lt;$B$1,'Test Sample Data'!H1377&gt;0),'Test Sample Data'!H1377,$B$1),"")</f>
        <v/>
      </c>
      <c r="I1378" s="17" t="str">
        <f>IF(SUM('Test Sample Data'!I$3:I$98)&gt;10,IF(AND(ISNUMBER('Test Sample Data'!I1377),'Test Sample Data'!I1377&lt;$B$1,'Test Sample Data'!I1377&gt;0),'Test Sample Data'!I1377,$B$1),"")</f>
        <v/>
      </c>
      <c r="J1378" s="17" t="str">
        <f>IF(SUM('Test Sample Data'!J$3:J$98)&gt;10,IF(AND(ISNUMBER('Test Sample Data'!J1377),'Test Sample Data'!J1377&lt;$B$1,'Test Sample Data'!J1377&gt;0),'Test Sample Data'!J1377,$B$1),"")</f>
        <v/>
      </c>
      <c r="K1378" s="17" t="str">
        <f>IF(SUM('Test Sample Data'!K$3:K$98)&gt;10,IF(AND(ISNUMBER('Test Sample Data'!K1377),'Test Sample Data'!K1377&lt;$B$1,'Test Sample Data'!K1377&gt;0),'Test Sample Data'!K1377,$B$1),"")</f>
        <v/>
      </c>
      <c r="L1378" s="17" t="str">
        <f>IF(SUM('Test Sample Data'!L$3:L$98)&gt;10,IF(AND(ISNUMBER('Test Sample Data'!L1377),'Test Sample Data'!L1377&lt;$B$1,'Test Sample Data'!L1377&gt;0),'Test Sample Data'!L1377,$B$1),"")</f>
        <v/>
      </c>
      <c r="M1378" s="17" t="str">
        <f>IF(SUM('Test Sample Data'!M$3:M$98)&gt;10,IF(AND(ISNUMBER('Test Sample Data'!M1377),'Test Sample Data'!M1377&lt;$B$1,'Test Sample Data'!M1377&gt;0),'Test Sample Data'!M1377,$B$1),"")</f>
        <v/>
      </c>
      <c r="N1378" s="17" t="str">
        <f>'Gene Table'!E1377</f>
        <v>hsa-miR-4664-5p</v>
      </c>
      <c r="O1378" s="17" t="str">
        <f>'Gene Table'!B1377</f>
        <v>J07</v>
      </c>
      <c r="P1378" s="17" t="str">
        <f>IF(SUM('Control Sample Data'!D$3:D$98)&gt;10,IF(AND(ISNUMBER('Control Sample Data'!D1377),'Control Sample Data'!D1377&lt;$B$1,'Control Sample Data'!D1377&gt;0),'Control Sample Data'!D1377,$B$1),"")</f>
        <v/>
      </c>
      <c r="Q1378" s="17" t="str">
        <f>IF(SUM('Control Sample Data'!E$3:E$98)&gt;10,IF(AND(ISNUMBER('Control Sample Data'!E1377),'Control Sample Data'!E1377&lt;$B$1,'Control Sample Data'!E1377&gt;0),'Control Sample Data'!E1377,$B$1),"")</f>
        <v/>
      </c>
      <c r="R1378" s="17" t="str">
        <f>IF(SUM('Control Sample Data'!F$3:F$98)&gt;10,IF(AND(ISNUMBER('Control Sample Data'!F1377),'Control Sample Data'!F1377&lt;$B$1,'Control Sample Data'!F1377&gt;0),'Control Sample Data'!F1377,$B$1),"")</f>
        <v/>
      </c>
      <c r="S1378" s="17" t="str">
        <f>IF(SUM('Control Sample Data'!G$3:G$98)&gt;10,IF(AND(ISNUMBER('Control Sample Data'!G1377),'Control Sample Data'!G1377&lt;$B$1,'Control Sample Data'!G1377&gt;0),'Control Sample Data'!G1377,$B$1),"")</f>
        <v/>
      </c>
      <c r="T1378" s="17" t="str">
        <f>IF(SUM('Control Sample Data'!H$3:H$98)&gt;10,IF(AND(ISNUMBER('Control Sample Data'!H1377),'Control Sample Data'!H1377&lt;$B$1,'Control Sample Data'!H1377&gt;0),'Control Sample Data'!H1377,$B$1),"")</f>
        <v/>
      </c>
      <c r="U1378" s="17" t="str">
        <f>IF(SUM('Control Sample Data'!I$3:I$98)&gt;10,IF(AND(ISNUMBER('Control Sample Data'!I1377),'Control Sample Data'!I1377&lt;$B$1,'Control Sample Data'!I1377&gt;0),'Control Sample Data'!I1377,$B$1),"")</f>
        <v/>
      </c>
      <c r="V1378" s="17" t="str">
        <f>IF(SUM('Control Sample Data'!J$3:J$98)&gt;10,IF(AND(ISNUMBER('Control Sample Data'!J1377),'Control Sample Data'!J1377&lt;$B$1,'Control Sample Data'!J1377&gt;0),'Control Sample Data'!J1377,$B$1),"")</f>
        <v/>
      </c>
      <c r="W1378" s="17" t="str">
        <f>IF(SUM('Control Sample Data'!K$3:K$98)&gt;10,IF(AND(ISNUMBER('Control Sample Data'!K1377),'Control Sample Data'!K1377&lt;$B$1,'Control Sample Data'!K1377&gt;0),'Control Sample Data'!K1377,$B$1),"")</f>
        <v/>
      </c>
      <c r="X1378" s="17" t="str">
        <f>IF(SUM('Control Sample Data'!L$3:L$98)&gt;10,IF(AND(ISNUMBER('Control Sample Data'!L1377),'Control Sample Data'!L1377&lt;$B$1,'Control Sample Data'!L1377&gt;0),'Control Sample Data'!L1377,$B$1),"")</f>
        <v/>
      </c>
      <c r="Y1378" s="17" t="str">
        <f>IF(SUM('Control Sample Data'!M$3:M$98)&gt;10,IF(AND(ISNUMBER('Control Sample Data'!M1377),'Control Sample Data'!M1377&lt;$B$1,'Control Sample Data'!M1377&gt;0),'Control Sample Data'!M1377,$B$1),"")</f>
        <v/>
      </c>
      <c r="AT1378" s="36" t="str">
        <f t="shared" si="917"/>
        <v/>
      </c>
      <c r="AU1378" s="36" t="str">
        <f t="shared" si="918"/>
        <v/>
      </c>
      <c r="AV1378" s="36" t="str">
        <f t="shared" si="919"/>
        <v/>
      </c>
      <c r="AW1378" s="36" t="str">
        <f t="shared" si="920"/>
        <v/>
      </c>
      <c r="AX1378" s="36" t="str">
        <f t="shared" si="921"/>
        <v/>
      </c>
      <c r="AY1378" s="36" t="str">
        <f t="shared" si="922"/>
        <v/>
      </c>
      <c r="AZ1378" s="36" t="str">
        <f t="shared" si="923"/>
        <v/>
      </c>
      <c r="BA1378" s="36" t="str">
        <f t="shared" si="924"/>
        <v/>
      </c>
      <c r="BB1378" s="36" t="str">
        <f t="shared" si="925"/>
        <v/>
      </c>
      <c r="BC1378" s="36" t="str">
        <f t="shared" si="926"/>
        <v/>
      </c>
      <c r="BD1378" s="36" t="str">
        <f t="shared" si="927"/>
        <v/>
      </c>
      <c r="BE1378" s="36" t="str">
        <f t="shared" si="928"/>
        <v/>
      </c>
      <c r="BF1378" s="36" t="str">
        <f t="shared" si="929"/>
        <v/>
      </c>
      <c r="BG1378" s="36" t="str">
        <f t="shared" si="930"/>
        <v/>
      </c>
      <c r="BH1378" s="36" t="str">
        <f t="shared" si="931"/>
        <v/>
      </c>
      <c r="BI1378" s="36" t="str">
        <f t="shared" si="932"/>
        <v/>
      </c>
      <c r="BJ1378" s="36" t="str">
        <f t="shared" si="933"/>
        <v/>
      </c>
      <c r="BK1378" s="36" t="str">
        <f t="shared" si="934"/>
        <v/>
      </c>
      <c r="BL1378" s="36" t="str">
        <f t="shared" si="935"/>
        <v/>
      </c>
      <c r="BM1378" s="36" t="str">
        <f t="shared" si="936"/>
        <v/>
      </c>
      <c r="BN1378" s="38" t="e">
        <f t="shared" si="895"/>
        <v>#DIV/0!</v>
      </c>
      <c r="BO1378" s="38" t="e">
        <f t="shared" si="896"/>
        <v>#DIV/0!</v>
      </c>
      <c r="BP1378" s="39" t="str">
        <f t="shared" si="897"/>
        <v/>
      </c>
      <c r="BQ1378" s="39" t="str">
        <f t="shared" si="898"/>
        <v/>
      </c>
      <c r="BR1378" s="39" t="str">
        <f t="shared" si="899"/>
        <v/>
      </c>
      <c r="BS1378" s="39" t="str">
        <f t="shared" si="900"/>
        <v/>
      </c>
      <c r="BT1378" s="39" t="str">
        <f t="shared" si="901"/>
        <v/>
      </c>
      <c r="BU1378" s="39" t="str">
        <f t="shared" si="902"/>
        <v/>
      </c>
      <c r="BV1378" s="39" t="str">
        <f t="shared" si="903"/>
        <v/>
      </c>
      <c r="BW1378" s="39" t="str">
        <f t="shared" si="904"/>
        <v/>
      </c>
      <c r="BX1378" s="39" t="str">
        <f t="shared" si="905"/>
        <v/>
      </c>
      <c r="BY1378" s="39" t="str">
        <f t="shared" si="906"/>
        <v/>
      </c>
      <c r="BZ1378" s="39" t="str">
        <f t="shared" si="907"/>
        <v/>
      </c>
      <c r="CA1378" s="39" t="str">
        <f t="shared" si="908"/>
        <v/>
      </c>
      <c r="CB1378" s="39" t="str">
        <f t="shared" si="909"/>
        <v/>
      </c>
      <c r="CC1378" s="39" t="str">
        <f t="shared" si="910"/>
        <v/>
      </c>
      <c r="CD1378" s="39" t="str">
        <f t="shared" si="911"/>
        <v/>
      </c>
      <c r="CE1378" s="39" t="str">
        <f t="shared" si="912"/>
        <v/>
      </c>
      <c r="CF1378" s="39" t="str">
        <f t="shared" si="913"/>
        <v/>
      </c>
      <c r="CG1378" s="39" t="str">
        <f t="shared" si="914"/>
        <v/>
      </c>
      <c r="CH1378" s="39" t="str">
        <f t="shared" si="915"/>
        <v/>
      </c>
      <c r="CI1378" s="39" t="str">
        <f t="shared" si="916"/>
        <v/>
      </c>
    </row>
    <row r="1379" spans="1:87">
      <c r="A1379" s="18"/>
      <c r="B1379" s="15" t="str">
        <f>'Gene Table'!E1378</f>
        <v>hsa-miR-4716-3p</v>
      </c>
      <c r="C1379" s="15" t="str">
        <f>'Gene Table'!B1378</f>
        <v>J08</v>
      </c>
      <c r="D1379" s="16" t="str">
        <f>IF(SUM('Test Sample Data'!D$3:D$98)&gt;10,IF(AND(ISNUMBER('Test Sample Data'!D1378),'Test Sample Data'!D1378&lt;$B$1,'Test Sample Data'!D1378&gt;0),'Test Sample Data'!D1378,$B$1),"")</f>
        <v/>
      </c>
      <c r="E1379" s="17" t="str">
        <f>IF(SUM('Test Sample Data'!E$3:E$98)&gt;10,IF(AND(ISNUMBER('Test Sample Data'!E1378),'Test Sample Data'!E1378&lt;$B$1,'Test Sample Data'!E1378&gt;0),'Test Sample Data'!E1378,$B$1),"")</f>
        <v/>
      </c>
      <c r="F1379" s="17" t="str">
        <f>IF(SUM('Test Sample Data'!F$3:F$98)&gt;10,IF(AND(ISNUMBER('Test Sample Data'!F1378),'Test Sample Data'!F1378&lt;$B$1,'Test Sample Data'!F1378&gt;0),'Test Sample Data'!F1378,$B$1),"")</f>
        <v/>
      </c>
      <c r="G1379" s="17" t="str">
        <f>IF(SUM('Test Sample Data'!G$3:G$98)&gt;10,IF(AND(ISNUMBER('Test Sample Data'!G1378),'Test Sample Data'!G1378&lt;$B$1,'Test Sample Data'!G1378&gt;0),'Test Sample Data'!G1378,$B$1),"")</f>
        <v/>
      </c>
      <c r="H1379" s="17" t="str">
        <f>IF(SUM('Test Sample Data'!H$3:H$98)&gt;10,IF(AND(ISNUMBER('Test Sample Data'!H1378),'Test Sample Data'!H1378&lt;$B$1,'Test Sample Data'!H1378&gt;0),'Test Sample Data'!H1378,$B$1),"")</f>
        <v/>
      </c>
      <c r="I1379" s="17" t="str">
        <f>IF(SUM('Test Sample Data'!I$3:I$98)&gt;10,IF(AND(ISNUMBER('Test Sample Data'!I1378),'Test Sample Data'!I1378&lt;$B$1,'Test Sample Data'!I1378&gt;0),'Test Sample Data'!I1378,$B$1),"")</f>
        <v/>
      </c>
      <c r="J1379" s="17" t="str">
        <f>IF(SUM('Test Sample Data'!J$3:J$98)&gt;10,IF(AND(ISNUMBER('Test Sample Data'!J1378),'Test Sample Data'!J1378&lt;$B$1,'Test Sample Data'!J1378&gt;0),'Test Sample Data'!J1378,$B$1),"")</f>
        <v/>
      </c>
      <c r="K1379" s="17" t="str">
        <f>IF(SUM('Test Sample Data'!K$3:K$98)&gt;10,IF(AND(ISNUMBER('Test Sample Data'!K1378),'Test Sample Data'!K1378&lt;$B$1,'Test Sample Data'!K1378&gt;0),'Test Sample Data'!K1378,$B$1),"")</f>
        <v/>
      </c>
      <c r="L1379" s="17" t="str">
        <f>IF(SUM('Test Sample Data'!L$3:L$98)&gt;10,IF(AND(ISNUMBER('Test Sample Data'!L1378),'Test Sample Data'!L1378&lt;$B$1,'Test Sample Data'!L1378&gt;0),'Test Sample Data'!L1378,$B$1),"")</f>
        <v/>
      </c>
      <c r="M1379" s="17" t="str">
        <f>IF(SUM('Test Sample Data'!M$3:M$98)&gt;10,IF(AND(ISNUMBER('Test Sample Data'!M1378),'Test Sample Data'!M1378&lt;$B$1,'Test Sample Data'!M1378&gt;0),'Test Sample Data'!M1378,$B$1),"")</f>
        <v/>
      </c>
      <c r="N1379" s="17" t="str">
        <f>'Gene Table'!E1378</f>
        <v>hsa-miR-4716-3p</v>
      </c>
      <c r="O1379" s="17" t="str">
        <f>'Gene Table'!B1378</f>
        <v>J08</v>
      </c>
      <c r="P1379" s="17" t="str">
        <f>IF(SUM('Control Sample Data'!D$3:D$98)&gt;10,IF(AND(ISNUMBER('Control Sample Data'!D1378),'Control Sample Data'!D1378&lt;$B$1,'Control Sample Data'!D1378&gt;0),'Control Sample Data'!D1378,$B$1),"")</f>
        <v/>
      </c>
      <c r="Q1379" s="17" t="str">
        <f>IF(SUM('Control Sample Data'!E$3:E$98)&gt;10,IF(AND(ISNUMBER('Control Sample Data'!E1378),'Control Sample Data'!E1378&lt;$B$1,'Control Sample Data'!E1378&gt;0),'Control Sample Data'!E1378,$B$1),"")</f>
        <v/>
      </c>
      <c r="R1379" s="17" t="str">
        <f>IF(SUM('Control Sample Data'!F$3:F$98)&gt;10,IF(AND(ISNUMBER('Control Sample Data'!F1378),'Control Sample Data'!F1378&lt;$B$1,'Control Sample Data'!F1378&gt;0),'Control Sample Data'!F1378,$B$1),"")</f>
        <v/>
      </c>
      <c r="S1379" s="17" t="str">
        <f>IF(SUM('Control Sample Data'!G$3:G$98)&gt;10,IF(AND(ISNUMBER('Control Sample Data'!G1378),'Control Sample Data'!G1378&lt;$B$1,'Control Sample Data'!G1378&gt;0),'Control Sample Data'!G1378,$B$1),"")</f>
        <v/>
      </c>
      <c r="T1379" s="17" t="str">
        <f>IF(SUM('Control Sample Data'!H$3:H$98)&gt;10,IF(AND(ISNUMBER('Control Sample Data'!H1378),'Control Sample Data'!H1378&lt;$B$1,'Control Sample Data'!H1378&gt;0),'Control Sample Data'!H1378,$B$1),"")</f>
        <v/>
      </c>
      <c r="U1379" s="17" t="str">
        <f>IF(SUM('Control Sample Data'!I$3:I$98)&gt;10,IF(AND(ISNUMBER('Control Sample Data'!I1378),'Control Sample Data'!I1378&lt;$B$1,'Control Sample Data'!I1378&gt;0),'Control Sample Data'!I1378,$B$1),"")</f>
        <v/>
      </c>
      <c r="V1379" s="17" t="str">
        <f>IF(SUM('Control Sample Data'!J$3:J$98)&gt;10,IF(AND(ISNUMBER('Control Sample Data'!J1378),'Control Sample Data'!J1378&lt;$B$1,'Control Sample Data'!J1378&gt;0),'Control Sample Data'!J1378,$B$1),"")</f>
        <v/>
      </c>
      <c r="W1379" s="17" t="str">
        <f>IF(SUM('Control Sample Data'!K$3:K$98)&gt;10,IF(AND(ISNUMBER('Control Sample Data'!K1378),'Control Sample Data'!K1378&lt;$B$1,'Control Sample Data'!K1378&gt;0),'Control Sample Data'!K1378,$B$1),"")</f>
        <v/>
      </c>
      <c r="X1379" s="17" t="str">
        <f>IF(SUM('Control Sample Data'!L$3:L$98)&gt;10,IF(AND(ISNUMBER('Control Sample Data'!L1378),'Control Sample Data'!L1378&lt;$B$1,'Control Sample Data'!L1378&gt;0),'Control Sample Data'!L1378,$B$1),"")</f>
        <v/>
      </c>
      <c r="Y1379" s="17" t="str">
        <f>IF(SUM('Control Sample Data'!M$3:M$98)&gt;10,IF(AND(ISNUMBER('Control Sample Data'!M1378),'Control Sample Data'!M1378&lt;$B$1,'Control Sample Data'!M1378&gt;0),'Control Sample Data'!M1378,$B$1),"")</f>
        <v/>
      </c>
      <c r="AT1379" s="36" t="str">
        <f t="shared" si="917"/>
        <v/>
      </c>
      <c r="AU1379" s="36" t="str">
        <f t="shared" si="918"/>
        <v/>
      </c>
      <c r="AV1379" s="36" t="str">
        <f t="shared" si="919"/>
        <v/>
      </c>
      <c r="AW1379" s="36" t="str">
        <f t="shared" si="920"/>
        <v/>
      </c>
      <c r="AX1379" s="36" t="str">
        <f t="shared" si="921"/>
        <v/>
      </c>
      <c r="AY1379" s="36" t="str">
        <f t="shared" si="922"/>
        <v/>
      </c>
      <c r="AZ1379" s="36" t="str">
        <f t="shared" si="923"/>
        <v/>
      </c>
      <c r="BA1379" s="36" t="str">
        <f t="shared" si="924"/>
        <v/>
      </c>
      <c r="BB1379" s="36" t="str">
        <f t="shared" si="925"/>
        <v/>
      </c>
      <c r="BC1379" s="36" t="str">
        <f t="shared" si="926"/>
        <v/>
      </c>
      <c r="BD1379" s="36" t="str">
        <f t="shared" si="927"/>
        <v/>
      </c>
      <c r="BE1379" s="36" t="str">
        <f t="shared" si="928"/>
        <v/>
      </c>
      <c r="BF1379" s="36" t="str">
        <f t="shared" si="929"/>
        <v/>
      </c>
      <c r="BG1379" s="36" t="str">
        <f t="shared" si="930"/>
        <v/>
      </c>
      <c r="BH1379" s="36" t="str">
        <f t="shared" si="931"/>
        <v/>
      </c>
      <c r="BI1379" s="36" t="str">
        <f t="shared" si="932"/>
        <v/>
      </c>
      <c r="BJ1379" s="36" t="str">
        <f t="shared" si="933"/>
        <v/>
      </c>
      <c r="BK1379" s="36" t="str">
        <f t="shared" si="934"/>
        <v/>
      </c>
      <c r="BL1379" s="36" t="str">
        <f t="shared" si="935"/>
        <v/>
      </c>
      <c r="BM1379" s="36" t="str">
        <f t="shared" si="936"/>
        <v/>
      </c>
      <c r="BN1379" s="38" t="e">
        <f t="shared" si="895"/>
        <v>#DIV/0!</v>
      </c>
      <c r="BO1379" s="38" t="e">
        <f t="shared" si="896"/>
        <v>#DIV/0!</v>
      </c>
      <c r="BP1379" s="39" t="str">
        <f t="shared" si="897"/>
        <v/>
      </c>
      <c r="BQ1379" s="39" t="str">
        <f t="shared" si="898"/>
        <v/>
      </c>
      <c r="BR1379" s="39" t="str">
        <f t="shared" si="899"/>
        <v/>
      </c>
      <c r="BS1379" s="39" t="str">
        <f t="shared" si="900"/>
        <v/>
      </c>
      <c r="BT1379" s="39" t="str">
        <f t="shared" si="901"/>
        <v/>
      </c>
      <c r="BU1379" s="39" t="str">
        <f t="shared" si="902"/>
        <v/>
      </c>
      <c r="BV1379" s="39" t="str">
        <f t="shared" si="903"/>
        <v/>
      </c>
      <c r="BW1379" s="39" t="str">
        <f t="shared" si="904"/>
        <v/>
      </c>
      <c r="BX1379" s="39" t="str">
        <f t="shared" si="905"/>
        <v/>
      </c>
      <c r="BY1379" s="39" t="str">
        <f t="shared" si="906"/>
        <v/>
      </c>
      <c r="BZ1379" s="39" t="str">
        <f t="shared" si="907"/>
        <v/>
      </c>
      <c r="CA1379" s="39" t="str">
        <f t="shared" si="908"/>
        <v/>
      </c>
      <c r="CB1379" s="39" t="str">
        <f t="shared" si="909"/>
        <v/>
      </c>
      <c r="CC1379" s="39" t="str">
        <f t="shared" si="910"/>
        <v/>
      </c>
      <c r="CD1379" s="39" t="str">
        <f t="shared" si="911"/>
        <v/>
      </c>
      <c r="CE1379" s="39" t="str">
        <f t="shared" si="912"/>
        <v/>
      </c>
      <c r="CF1379" s="39" t="str">
        <f t="shared" si="913"/>
        <v/>
      </c>
      <c r="CG1379" s="39" t="str">
        <f t="shared" si="914"/>
        <v/>
      </c>
      <c r="CH1379" s="39" t="str">
        <f t="shared" si="915"/>
        <v/>
      </c>
      <c r="CI1379" s="39" t="str">
        <f t="shared" si="916"/>
        <v/>
      </c>
    </row>
    <row r="1380" spans="1:87">
      <c r="A1380" s="18"/>
      <c r="B1380" s="15" t="str">
        <f>'Gene Table'!E1379</f>
        <v>hsa-miR-4664-3p</v>
      </c>
      <c r="C1380" s="15" t="str">
        <f>'Gene Table'!B1379</f>
        <v>J09</v>
      </c>
      <c r="D1380" s="16" t="str">
        <f>IF(SUM('Test Sample Data'!D$3:D$98)&gt;10,IF(AND(ISNUMBER('Test Sample Data'!D1379),'Test Sample Data'!D1379&lt;$B$1,'Test Sample Data'!D1379&gt;0),'Test Sample Data'!D1379,$B$1),"")</f>
        <v/>
      </c>
      <c r="E1380" s="17" t="str">
        <f>IF(SUM('Test Sample Data'!E$3:E$98)&gt;10,IF(AND(ISNUMBER('Test Sample Data'!E1379),'Test Sample Data'!E1379&lt;$B$1,'Test Sample Data'!E1379&gt;0),'Test Sample Data'!E1379,$B$1),"")</f>
        <v/>
      </c>
      <c r="F1380" s="17" t="str">
        <f>IF(SUM('Test Sample Data'!F$3:F$98)&gt;10,IF(AND(ISNUMBER('Test Sample Data'!F1379),'Test Sample Data'!F1379&lt;$B$1,'Test Sample Data'!F1379&gt;0),'Test Sample Data'!F1379,$B$1),"")</f>
        <v/>
      </c>
      <c r="G1380" s="17" t="str">
        <f>IF(SUM('Test Sample Data'!G$3:G$98)&gt;10,IF(AND(ISNUMBER('Test Sample Data'!G1379),'Test Sample Data'!G1379&lt;$B$1,'Test Sample Data'!G1379&gt;0),'Test Sample Data'!G1379,$B$1),"")</f>
        <v/>
      </c>
      <c r="H1380" s="17" t="str">
        <f>IF(SUM('Test Sample Data'!H$3:H$98)&gt;10,IF(AND(ISNUMBER('Test Sample Data'!H1379),'Test Sample Data'!H1379&lt;$B$1,'Test Sample Data'!H1379&gt;0),'Test Sample Data'!H1379,$B$1),"")</f>
        <v/>
      </c>
      <c r="I1380" s="17" t="str">
        <f>IF(SUM('Test Sample Data'!I$3:I$98)&gt;10,IF(AND(ISNUMBER('Test Sample Data'!I1379),'Test Sample Data'!I1379&lt;$B$1,'Test Sample Data'!I1379&gt;0),'Test Sample Data'!I1379,$B$1),"")</f>
        <v/>
      </c>
      <c r="J1380" s="17" t="str">
        <f>IF(SUM('Test Sample Data'!J$3:J$98)&gt;10,IF(AND(ISNUMBER('Test Sample Data'!J1379),'Test Sample Data'!J1379&lt;$B$1,'Test Sample Data'!J1379&gt;0),'Test Sample Data'!J1379,$B$1),"")</f>
        <v/>
      </c>
      <c r="K1380" s="17" t="str">
        <f>IF(SUM('Test Sample Data'!K$3:K$98)&gt;10,IF(AND(ISNUMBER('Test Sample Data'!K1379),'Test Sample Data'!K1379&lt;$B$1,'Test Sample Data'!K1379&gt;0),'Test Sample Data'!K1379,$B$1),"")</f>
        <v/>
      </c>
      <c r="L1380" s="17" t="str">
        <f>IF(SUM('Test Sample Data'!L$3:L$98)&gt;10,IF(AND(ISNUMBER('Test Sample Data'!L1379),'Test Sample Data'!L1379&lt;$B$1,'Test Sample Data'!L1379&gt;0),'Test Sample Data'!L1379,$B$1),"")</f>
        <v/>
      </c>
      <c r="M1380" s="17" t="str">
        <f>IF(SUM('Test Sample Data'!M$3:M$98)&gt;10,IF(AND(ISNUMBER('Test Sample Data'!M1379),'Test Sample Data'!M1379&lt;$B$1,'Test Sample Data'!M1379&gt;0),'Test Sample Data'!M1379,$B$1),"")</f>
        <v/>
      </c>
      <c r="N1380" s="17" t="str">
        <f>'Gene Table'!E1379</f>
        <v>hsa-miR-4664-3p</v>
      </c>
      <c r="O1380" s="17" t="str">
        <f>'Gene Table'!B1379</f>
        <v>J09</v>
      </c>
      <c r="P1380" s="17" t="str">
        <f>IF(SUM('Control Sample Data'!D$3:D$98)&gt;10,IF(AND(ISNUMBER('Control Sample Data'!D1379),'Control Sample Data'!D1379&lt;$B$1,'Control Sample Data'!D1379&gt;0),'Control Sample Data'!D1379,$B$1),"")</f>
        <v/>
      </c>
      <c r="Q1380" s="17" t="str">
        <f>IF(SUM('Control Sample Data'!E$3:E$98)&gt;10,IF(AND(ISNUMBER('Control Sample Data'!E1379),'Control Sample Data'!E1379&lt;$B$1,'Control Sample Data'!E1379&gt;0),'Control Sample Data'!E1379,$B$1),"")</f>
        <v/>
      </c>
      <c r="R1380" s="17" t="str">
        <f>IF(SUM('Control Sample Data'!F$3:F$98)&gt;10,IF(AND(ISNUMBER('Control Sample Data'!F1379),'Control Sample Data'!F1379&lt;$B$1,'Control Sample Data'!F1379&gt;0),'Control Sample Data'!F1379,$B$1),"")</f>
        <v/>
      </c>
      <c r="S1380" s="17" t="str">
        <f>IF(SUM('Control Sample Data'!G$3:G$98)&gt;10,IF(AND(ISNUMBER('Control Sample Data'!G1379),'Control Sample Data'!G1379&lt;$B$1,'Control Sample Data'!G1379&gt;0),'Control Sample Data'!G1379,$B$1),"")</f>
        <v/>
      </c>
      <c r="T1380" s="17" t="str">
        <f>IF(SUM('Control Sample Data'!H$3:H$98)&gt;10,IF(AND(ISNUMBER('Control Sample Data'!H1379),'Control Sample Data'!H1379&lt;$B$1,'Control Sample Data'!H1379&gt;0),'Control Sample Data'!H1379,$B$1),"")</f>
        <v/>
      </c>
      <c r="U1380" s="17" t="str">
        <f>IF(SUM('Control Sample Data'!I$3:I$98)&gt;10,IF(AND(ISNUMBER('Control Sample Data'!I1379),'Control Sample Data'!I1379&lt;$B$1,'Control Sample Data'!I1379&gt;0),'Control Sample Data'!I1379,$B$1),"")</f>
        <v/>
      </c>
      <c r="V1380" s="17" t="str">
        <f>IF(SUM('Control Sample Data'!J$3:J$98)&gt;10,IF(AND(ISNUMBER('Control Sample Data'!J1379),'Control Sample Data'!J1379&lt;$B$1,'Control Sample Data'!J1379&gt;0),'Control Sample Data'!J1379,$B$1),"")</f>
        <v/>
      </c>
      <c r="W1380" s="17" t="str">
        <f>IF(SUM('Control Sample Data'!K$3:K$98)&gt;10,IF(AND(ISNUMBER('Control Sample Data'!K1379),'Control Sample Data'!K1379&lt;$B$1,'Control Sample Data'!K1379&gt;0),'Control Sample Data'!K1379,$B$1),"")</f>
        <v/>
      </c>
      <c r="X1380" s="17" t="str">
        <f>IF(SUM('Control Sample Data'!L$3:L$98)&gt;10,IF(AND(ISNUMBER('Control Sample Data'!L1379),'Control Sample Data'!L1379&lt;$B$1,'Control Sample Data'!L1379&gt;0),'Control Sample Data'!L1379,$B$1),"")</f>
        <v/>
      </c>
      <c r="Y1380" s="17" t="str">
        <f>IF(SUM('Control Sample Data'!M$3:M$98)&gt;10,IF(AND(ISNUMBER('Control Sample Data'!M1379),'Control Sample Data'!M1379&lt;$B$1,'Control Sample Data'!M1379&gt;0),'Control Sample Data'!M1379,$B$1),"")</f>
        <v/>
      </c>
      <c r="AT1380" s="36" t="str">
        <f t="shared" si="917"/>
        <v/>
      </c>
      <c r="AU1380" s="36" t="str">
        <f t="shared" si="918"/>
        <v/>
      </c>
      <c r="AV1380" s="36" t="str">
        <f t="shared" si="919"/>
        <v/>
      </c>
      <c r="AW1380" s="36" t="str">
        <f t="shared" si="920"/>
        <v/>
      </c>
      <c r="AX1380" s="36" t="str">
        <f t="shared" si="921"/>
        <v/>
      </c>
      <c r="AY1380" s="36" t="str">
        <f t="shared" si="922"/>
        <v/>
      </c>
      <c r="AZ1380" s="36" t="str">
        <f t="shared" si="923"/>
        <v/>
      </c>
      <c r="BA1380" s="36" t="str">
        <f t="shared" si="924"/>
        <v/>
      </c>
      <c r="BB1380" s="36" t="str">
        <f t="shared" si="925"/>
        <v/>
      </c>
      <c r="BC1380" s="36" t="str">
        <f t="shared" si="926"/>
        <v/>
      </c>
      <c r="BD1380" s="36" t="str">
        <f t="shared" si="927"/>
        <v/>
      </c>
      <c r="BE1380" s="36" t="str">
        <f t="shared" si="928"/>
        <v/>
      </c>
      <c r="BF1380" s="36" t="str">
        <f t="shared" si="929"/>
        <v/>
      </c>
      <c r="BG1380" s="36" t="str">
        <f t="shared" si="930"/>
        <v/>
      </c>
      <c r="BH1380" s="36" t="str">
        <f t="shared" si="931"/>
        <v/>
      </c>
      <c r="BI1380" s="36" t="str">
        <f t="shared" si="932"/>
        <v/>
      </c>
      <c r="BJ1380" s="36" t="str">
        <f t="shared" si="933"/>
        <v/>
      </c>
      <c r="BK1380" s="36" t="str">
        <f t="shared" si="934"/>
        <v/>
      </c>
      <c r="BL1380" s="36" t="str">
        <f t="shared" si="935"/>
        <v/>
      </c>
      <c r="BM1380" s="36" t="str">
        <f t="shared" si="936"/>
        <v/>
      </c>
      <c r="BN1380" s="38" t="e">
        <f t="shared" si="895"/>
        <v>#DIV/0!</v>
      </c>
      <c r="BO1380" s="38" t="e">
        <f t="shared" si="896"/>
        <v>#DIV/0!</v>
      </c>
      <c r="BP1380" s="39" t="str">
        <f t="shared" si="897"/>
        <v/>
      </c>
      <c r="BQ1380" s="39" t="str">
        <f t="shared" si="898"/>
        <v/>
      </c>
      <c r="BR1380" s="39" t="str">
        <f t="shared" si="899"/>
        <v/>
      </c>
      <c r="BS1380" s="39" t="str">
        <f t="shared" si="900"/>
        <v/>
      </c>
      <c r="BT1380" s="39" t="str">
        <f t="shared" si="901"/>
        <v/>
      </c>
      <c r="BU1380" s="39" t="str">
        <f t="shared" si="902"/>
        <v/>
      </c>
      <c r="BV1380" s="39" t="str">
        <f t="shared" si="903"/>
        <v/>
      </c>
      <c r="BW1380" s="39" t="str">
        <f t="shared" si="904"/>
        <v/>
      </c>
      <c r="BX1380" s="39" t="str">
        <f t="shared" si="905"/>
        <v/>
      </c>
      <c r="BY1380" s="39" t="str">
        <f t="shared" si="906"/>
        <v/>
      </c>
      <c r="BZ1380" s="39" t="str">
        <f t="shared" si="907"/>
        <v/>
      </c>
      <c r="CA1380" s="39" t="str">
        <f t="shared" si="908"/>
        <v/>
      </c>
      <c r="CB1380" s="39" t="str">
        <f t="shared" si="909"/>
        <v/>
      </c>
      <c r="CC1380" s="39" t="str">
        <f t="shared" si="910"/>
        <v/>
      </c>
      <c r="CD1380" s="39" t="str">
        <f t="shared" si="911"/>
        <v/>
      </c>
      <c r="CE1380" s="39" t="str">
        <f t="shared" si="912"/>
        <v/>
      </c>
      <c r="CF1380" s="39" t="str">
        <f t="shared" si="913"/>
        <v/>
      </c>
      <c r="CG1380" s="39" t="str">
        <f t="shared" si="914"/>
        <v/>
      </c>
      <c r="CH1380" s="39" t="str">
        <f t="shared" si="915"/>
        <v/>
      </c>
      <c r="CI1380" s="39" t="str">
        <f t="shared" si="916"/>
        <v/>
      </c>
    </row>
    <row r="1381" spans="1:87">
      <c r="A1381" s="18"/>
      <c r="B1381" s="15" t="str">
        <f>'Gene Table'!E1380</f>
        <v>hsa-miR-3529-5p</v>
      </c>
      <c r="C1381" s="15" t="str">
        <f>'Gene Table'!B1380</f>
        <v>J10</v>
      </c>
      <c r="D1381" s="16" t="str">
        <f>IF(SUM('Test Sample Data'!D$3:D$98)&gt;10,IF(AND(ISNUMBER('Test Sample Data'!D1380),'Test Sample Data'!D1380&lt;$B$1,'Test Sample Data'!D1380&gt;0),'Test Sample Data'!D1380,$B$1),"")</f>
        <v/>
      </c>
      <c r="E1381" s="17" t="str">
        <f>IF(SUM('Test Sample Data'!E$3:E$98)&gt;10,IF(AND(ISNUMBER('Test Sample Data'!E1380),'Test Sample Data'!E1380&lt;$B$1,'Test Sample Data'!E1380&gt;0),'Test Sample Data'!E1380,$B$1),"")</f>
        <v/>
      </c>
      <c r="F1381" s="17" t="str">
        <f>IF(SUM('Test Sample Data'!F$3:F$98)&gt;10,IF(AND(ISNUMBER('Test Sample Data'!F1380),'Test Sample Data'!F1380&lt;$B$1,'Test Sample Data'!F1380&gt;0),'Test Sample Data'!F1380,$B$1),"")</f>
        <v/>
      </c>
      <c r="G1381" s="17" t="str">
        <f>IF(SUM('Test Sample Data'!G$3:G$98)&gt;10,IF(AND(ISNUMBER('Test Sample Data'!G1380),'Test Sample Data'!G1380&lt;$B$1,'Test Sample Data'!G1380&gt;0),'Test Sample Data'!G1380,$B$1),"")</f>
        <v/>
      </c>
      <c r="H1381" s="17" t="str">
        <f>IF(SUM('Test Sample Data'!H$3:H$98)&gt;10,IF(AND(ISNUMBER('Test Sample Data'!H1380),'Test Sample Data'!H1380&lt;$B$1,'Test Sample Data'!H1380&gt;0),'Test Sample Data'!H1380,$B$1),"")</f>
        <v/>
      </c>
      <c r="I1381" s="17" t="str">
        <f>IF(SUM('Test Sample Data'!I$3:I$98)&gt;10,IF(AND(ISNUMBER('Test Sample Data'!I1380),'Test Sample Data'!I1380&lt;$B$1,'Test Sample Data'!I1380&gt;0),'Test Sample Data'!I1380,$B$1),"")</f>
        <v/>
      </c>
      <c r="J1381" s="17" t="str">
        <f>IF(SUM('Test Sample Data'!J$3:J$98)&gt;10,IF(AND(ISNUMBER('Test Sample Data'!J1380),'Test Sample Data'!J1380&lt;$B$1,'Test Sample Data'!J1380&gt;0),'Test Sample Data'!J1380,$B$1),"")</f>
        <v/>
      </c>
      <c r="K1381" s="17" t="str">
        <f>IF(SUM('Test Sample Data'!K$3:K$98)&gt;10,IF(AND(ISNUMBER('Test Sample Data'!K1380),'Test Sample Data'!K1380&lt;$B$1,'Test Sample Data'!K1380&gt;0),'Test Sample Data'!K1380,$B$1),"")</f>
        <v/>
      </c>
      <c r="L1381" s="17" t="str">
        <f>IF(SUM('Test Sample Data'!L$3:L$98)&gt;10,IF(AND(ISNUMBER('Test Sample Data'!L1380),'Test Sample Data'!L1380&lt;$B$1,'Test Sample Data'!L1380&gt;0),'Test Sample Data'!L1380,$B$1),"")</f>
        <v/>
      </c>
      <c r="M1381" s="17" t="str">
        <f>IF(SUM('Test Sample Data'!M$3:M$98)&gt;10,IF(AND(ISNUMBER('Test Sample Data'!M1380),'Test Sample Data'!M1380&lt;$B$1,'Test Sample Data'!M1380&gt;0),'Test Sample Data'!M1380,$B$1),"")</f>
        <v/>
      </c>
      <c r="N1381" s="17" t="str">
        <f>'Gene Table'!E1380</f>
        <v>hsa-miR-3529-5p</v>
      </c>
      <c r="O1381" s="17" t="str">
        <f>'Gene Table'!B1380</f>
        <v>J10</v>
      </c>
      <c r="P1381" s="17" t="str">
        <f>IF(SUM('Control Sample Data'!D$3:D$98)&gt;10,IF(AND(ISNUMBER('Control Sample Data'!D1380),'Control Sample Data'!D1380&lt;$B$1,'Control Sample Data'!D1380&gt;0),'Control Sample Data'!D1380,$B$1),"")</f>
        <v/>
      </c>
      <c r="Q1381" s="17" t="str">
        <f>IF(SUM('Control Sample Data'!E$3:E$98)&gt;10,IF(AND(ISNUMBER('Control Sample Data'!E1380),'Control Sample Data'!E1380&lt;$B$1,'Control Sample Data'!E1380&gt;0),'Control Sample Data'!E1380,$B$1),"")</f>
        <v/>
      </c>
      <c r="R1381" s="17" t="str">
        <f>IF(SUM('Control Sample Data'!F$3:F$98)&gt;10,IF(AND(ISNUMBER('Control Sample Data'!F1380),'Control Sample Data'!F1380&lt;$B$1,'Control Sample Data'!F1380&gt;0),'Control Sample Data'!F1380,$B$1),"")</f>
        <v/>
      </c>
      <c r="S1381" s="17" t="str">
        <f>IF(SUM('Control Sample Data'!G$3:G$98)&gt;10,IF(AND(ISNUMBER('Control Sample Data'!G1380),'Control Sample Data'!G1380&lt;$B$1,'Control Sample Data'!G1380&gt;0),'Control Sample Data'!G1380,$B$1),"")</f>
        <v/>
      </c>
      <c r="T1381" s="17" t="str">
        <f>IF(SUM('Control Sample Data'!H$3:H$98)&gt;10,IF(AND(ISNUMBER('Control Sample Data'!H1380),'Control Sample Data'!H1380&lt;$B$1,'Control Sample Data'!H1380&gt;0),'Control Sample Data'!H1380,$B$1),"")</f>
        <v/>
      </c>
      <c r="U1381" s="17" t="str">
        <f>IF(SUM('Control Sample Data'!I$3:I$98)&gt;10,IF(AND(ISNUMBER('Control Sample Data'!I1380),'Control Sample Data'!I1380&lt;$B$1,'Control Sample Data'!I1380&gt;0),'Control Sample Data'!I1380,$B$1),"")</f>
        <v/>
      </c>
      <c r="V1381" s="17" t="str">
        <f>IF(SUM('Control Sample Data'!J$3:J$98)&gt;10,IF(AND(ISNUMBER('Control Sample Data'!J1380),'Control Sample Data'!J1380&lt;$B$1,'Control Sample Data'!J1380&gt;0),'Control Sample Data'!J1380,$B$1),"")</f>
        <v/>
      </c>
      <c r="W1381" s="17" t="str">
        <f>IF(SUM('Control Sample Data'!K$3:K$98)&gt;10,IF(AND(ISNUMBER('Control Sample Data'!K1380),'Control Sample Data'!K1380&lt;$B$1,'Control Sample Data'!K1380&gt;0),'Control Sample Data'!K1380,$B$1),"")</f>
        <v/>
      </c>
      <c r="X1381" s="17" t="str">
        <f>IF(SUM('Control Sample Data'!L$3:L$98)&gt;10,IF(AND(ISNUMBER('Control Sample Data'!L1380),'Control Sample Data'!L1380&lt;$B$1,'Control Sample Data'!L1380&gt;0),'Control Sample Data'!L1380,$B$1),"")</f>
        <v/>
      </c>
      <c r="Y1381" s="17" t="str">
        <f>IF(SUM('Control Sample Data'!M$3:M$98)&gt;10,IF(AND(ISNUMBER('Control Sample Data'!M1380),'Control Sample Data'!M1380&lt;$B$1,'Control Sample Data'!M1380&gt;0),'Control Sample Data'!M1380,$B$1),"")</f>
        <v/>
      </c>
      <c r="AT1381" s="36" t="str">
        <f t="shared" si="917"/>
        <v/>
      </c>
      <c r="AU1381" s="36" t="str">
        <f t="shared" si="918"/>
        <v/>
      </c>
      <c r="AV1381" s="36" t="str">
        <f t="shared" si="919"/>
        <v/>
      </c>
      <c r="AW1381" s="36" t="str">
        <f t="shared" si="920"/>
        <v/>
      </c>
      <c r="AX1381" s="36" t="str">
        <f t="shared" si="921"/>
        <v/>
      </c>
      <c r="AY1381" s="36" t="str">
        <f t="shared" si="922"/>
        <v/>
      </c>
      <c r="AZ1381" s="36" t="str">
        <f t="shared" si="923"/>
        <v/>
      </c>
      <c r="BA1381" s="36" t="str">
        <f t="shared" si="924"/>
        <v/>
      </c>
      <c r="BB1381" s="36" t="str">
        <f t="shared" si="925"/>
        <v/>
      </c>
      <c r="BC1381" s="36" t="str">
        <f t="shared" si="926"/>
        <v/>
      </c>
      <c r="BD1381" s="36" t="str">
        <f t="shared" si="927"/>
        <v/>
      </c>
      <c r="BE1381" s="36" t="str">
        <f t="shared" si="928"/>
        <v/>
      </c>
      <c r="BF1381" s="36" t="str">
        <f t="shared" si="929"/>
        <v/>
      </c>
      <c r="BG1381" s="36" t="str">
        <f t="shared" si="930"/>
        <v/>
      </c>
      <c r="BH1381" s="36" t="str">
        <f t="shared" si="931"/>
        <v/>
      </c>
      <c r="BI1381" s="36" t="str">
        <f t="shared" si="932"/>
        <v/>
      </c>
      <c r="BJ1381" s="36" t="str">
        <f t="shared" si="933"/>
        <v/>
      </c>
      <c r="BK1381" s="36" t="str">
        <f t="shared" si="934"/>
        <v/>
      </c>
      <c r="BL1381" s="36" t="str">
        <f t="shared" si="935"/>
        <v/>
      </c>
      <c r="BM1381" s="36" t="str">
        <f t="shared" si="936"/>
        <v/>
      </c>
      <c r="BN1381" s="38" t="e">
        <f t="shared" si="895"/>
        <v>#DIV/0!</v>
      </c>
      <c r="BO1381" s="38" t="e">
        <f t="shared" si="896"/>
        <v>#DIV/0!</v>
      </c>
      <c r="BP1381" s="39" t="str">
        <f t="shared" si="897"/>
        <v/>
      </c>
      <c r="BQ1381" s="39" t="str">
        <f t="shared" si="898"/>
        <v/>
      </c>
      <c r="BR1381" s="39" t="str">
        <f t="shared" si="899"/>
        <v/>
      </c>
      <c r="BS1381" s="39" t="str">
        <f t="shared" si="900"/>
        <v/>
      </c>
      <c r="BT1381" s="39" t="str">
        <f t="shared" si="901"/>
        <v/>
      </c>
      <c r="BU1381" s="39" t="str">
        <f t="shared" si="902"/>
        <v/>
      </c>
      <c r="BV1381" s="39" t="str">
        <f t="shared" si="903"/>
        <v/>
      </c>
      <c r="BW1381" s="39" t="str">
        <f t="shared" si="904"/>
        <v/>
      </c>
      <c r="BX1381" s="39" t="str">
        <f t="shared" si="905"/>
        <v/>
      </c>
      <c r="BY1381" s="39" t="str">
        <f t="shared" si="906"/>
        <v/>
      </c>
      <c r="BZ1381" s="39" t="str">
        <f t="shared" si="907"/>
        <v/>
      </c>
      <c r="CA1381" s="39" t="str">
        <f t="shared" si="908"/>
        <v/>
      </c>
      <c r="CB1381" s="39" t="str">
        <f t="shared" si="909"/>
        <v/>
      </c>
      <c r="CC1381" s="39" t="str">
        <f t="shared" si="910"/>
        <v/>
      </c>
      <c r="CD1381" s="39" t="str">
        <f t="shared" si="911"/>
        <v/>
      </c>
      <c r="CE1381" s="39" t="str">
        <f t="shared" si="912"/>
        <v/>
      </c>
      <c r="CF1381" s="39" t="str">
        <f t="shared" si="913"/>
        <v/>
      </c>
      <c r="CG1381" s="39" t="str">
        <f t="shared" si="914"/>
        <v/>
      </c>
      <c r="CH1381" s="39" t="str">
        <f t="shared" si="915"/>
        <v/>
      </c>
      <c r="CI1381" s="39" t="str">
        <f t="shared" si="916"/>
        <v/>
      </c>
    </row>
    <row r="1382" spans="1:87">
      <c r="A1382" s="18"/>
      <c r="B1382" s="15" t="str">
        <f>'Gene Table'!E1381</f>
        <v>hsa-miR-4665-5p</v>
      </c>
      <c r="C1382" s="15" t="str">
        <f>'Gene Table'!B1381</f>
        <v>J11</v>
      </c>
      <c r="D1382" s="16" t="str">
        <f>IF(SUM('Test Sample Data'!D$3:D$98)&gt;10,IF(AND(ISNUMBER('Test Sample Data'!D1381),'Test Sample Data'!D1381&lt;$B$1,'Test Sample Data'!D1381&gt;0),'Test Sample Data'!D1381,$B$1),"")</f>
        <v/>
      </c>
      <c r="E1382" s="17" t="str">
        <f>IF(SUM('Test Sample Data'!E$3:E$98)&gt;10,IF(AND(ISNUMBER('Test Sample Data'!E1381),'Test Sample Data'!E1381&lt;$B$1,'Test Sample Data'!E1381&gt;0),'Test Sample Data'!E1381,$B$1),"")</f>
        <v/>
      </c>
      <c r="F1382" s="17" t="str">
        <f>IF(SUM('Test Sample Data'!F$3:F$98)&gt;10,IF(AND(ISNUMBER('Test Sample Data'!F1381),'Test Sample Data'!F1381&lt;$B$1,'Test Sample Data'!F1381&gt;0),'Test Sample Data'!F1381,$B$1),"")</f>
        <v/>
      </c>
      <c r="G1382" s="17" t="str">
        <f>IF(SUM('Test Sample Data'!G$3:G$98)&gt;10,IF(AND(ISNUMBER('Test Sample Data'!G1381),'Test Sample Data'!G1381&lt;$B$1,'Test Sample Data'!G1381&gt;0),'Test Sample Data'!G1381,$B$1),"")</f>
        <v/>
      </c>
      <c r="H1382" s="17" t="str">
        <f>IF(SUM('Test Sample Data'!H$3:H$98)&gt;10,IF(AND(ISNUMBER('Test Sample Data'!H1381),'Test Sample Data'!H1381&lt;$B$1,'Test Sample Data'!H1381&gt;0),'Test Sample Data'!H1381,$B$1),"")</f>
        <v/>
      </c>
      <c r="I1382" s="17" t="str">
        <f>IF(SUM('Test Sample Data'!I$3:I$98)&gt;10,IF(AND(ISNUMBER('Test Sample Data'!I1381),'Test Sample Data'!I1381&lt;$B$1,'Test Sample Data'!I1381&gt;0),'Test Sample Data'!I1381,$B$1),"")</f>
        <v/>
      </c>
      <c r="J1382" s="17" t="str">
        <f>IF(SUM('Test Sample Data'!J$3:J$98)&gt;10,IF(AND(ISNUMBER('Test Sample Data'!J1381),'Test Sample Data'!J1381&lt;$B$1,'Test Sample Data'!J1381&gt;0),'Test Sample Data'!J1381,$B$1),"")</f>
        <v/>
      </c>
      <c r="K1382" s="17" t="str">
        <f>IF(SUM('Test Sample Data'!K$3:K$98)&gt;10,IF(AND(ISNUMBER('Test Sample Data'!K1381),'Test Sample Data'!K1381&lt;$B$1,'Test Sample Data'!K1381&gt;0),'Test Sample Data'!K1381,$B$1),"")</f>
        <v/>
      </c>
      <c r="L1382" s="17" t="str">
        <f>IF(SUM('Test Sample Data'!L$3:L$98)&gt;10,IF(AND(ISNUMBER('Test Sample Data'!L1381),'Test Sample Data'!L1381&lt;$B$1,'Test Sample Data'!L1381&gt;0),'Test Sample Data'!L1381,$B$1),"")</f>
        <v/>
      </c>
      <c r="M1382" s="17" t="str">
        <f>IF(SUM('Test Sample Data'!M$3:M$98)&gt;10,IF(AND(ISNUMBER('Test Sample Data'!M1381),'Test Sample Data'!M1381&lt;$B$1,'Test Sample Data'!M1381&gt;0),'Test Sample Data'!M1381,$B$1),"")</f>
        <v/>
      </c>
      <c r="N1382" s="17" t="str">
        <f>'Gene Table'!E1381</f>
        <v>hsa-miR-4665-5p</v>
      </c>
      <c r="O1382" s="17" t="str">
        <f>'Gene Table'!B1381</f>
        <v>J11</v>
      </c>
      <c r="P1382" s="17" t="str">
        <f>IF(SUM('Control Sample Data'!D$3:D$98)&gt;10,IF(AND(ISNUMBER('Control Sample Data'!D1381),'Control Sample Data'!D1381&lt;$B$1,'Control Sample Data'!D1381&gt;0),'Control Sample Data'!D1381,$B$1),"")</f>
        <v/>
      </c>
      <c r="Q1382" s="17" t="str">
        <f>IF(SUM('Control Sample Data'!E$3:E$98)&gt;10,IF(AND(ISNUMBER('Control Sample Data'!E1381),'Control Sample Data'!E1381&lt;$B$1,'Control Sample Data'!E1381&gt;0),'Control Sample Data'!E1381,$B$1),"")</f>
        <v/>
      </c>
      <c r="R1382" s="17" t="str">
        <f>IF(SUM('Control Sample Data'!F$3:F$98)&gt;10,IF(AND(ISNUMBER('Control Sample Data'!F1381),'Control Sample Data'!F1381&lt;$B$1,'Control Sample Data'!F1381&gt;0),'Control Sample Data'!F1381,$B$1),"")</f>
        <v/>
      </c>
      <c r="S1382" s="17" t="str">
        <f>IF(SUM('Control Sample Data'!G$3:G$98)&gt;10,IF(AND(ISNUMBER('Control Sample Data'!G1381),'Control Sample Data'!G1381&lt;$B$1,'Control Sample Data'!G1381&gt;0),'Control Sample Data'!G1381,$B$1),"")</f>
        <v/>
      </c>
      <c r="T1382" s="17" t="str">
        <f>IF(SUM('Control Sample Data'!H$3:H$98)&gt;10,IF(AND(ISNUMBER('Control Sample Data'!H1381),'Control Sample Data'!H1381&lt;$B$1,'Control Sample Data'!H1381&gt;0),'Control Sample Data'!H1381,$B$1),"")</f>
        <v/>
      </c>
      <c r="U1382" s="17" t="str">
        <f>IF(SUM('Control Sample Data'!I$3:I$98)&gt;10,IF(AND(ISNUMBER('Control Sample Data'!I1381),'Control Sample Data'!I1381&lt;$B$1,'Control Sample Data'!I1381&gt;0),'Control Sample Data'!I1381,$B$1),"")</f>
        <v/>
      </c>
      <c r="V1382" s="17" t="str">
        <f>IF(SUM('Control Sample Data'!J$3:J$98)&gt;10,IF(AND(ISNUMBER('Control Sample Data'!J1381),'Control Sample Data'!J1381&lt;$B$1,'Control Sample Data'!J1381&gt;0),'Control Sample Data'!J1381,$B$1),"")</f>
        <v/>
      </c>
      <c r="W1382" s="17" t="str">
        <f>IF(SUM('Control Sample Data'!K$3:K$98)&gt;10,IF(AND(ISNUMBER('Control Sample Data'!K1381),'Control Sample Data'!K1381&lt;$B$1,'Control Sample Data'!K1381&gt;0),'Control Sample Data'!K1381,$B$1),"")</f>
        <v/>
      </c>
      <c r="X1382" s="17" t="str">
        <f>IF(SUM('Control Sample Data'!L$3:L$98)&gt;10,IF(AND(ISNUMBER('Control Sample Data'!L1381),'Control Sample Data'!L1381&lt;$B$1,'Control Sample Data'!L1381&gt;0),'Control Sample Data'!L1381,$B$1),"")</f>
        <v/>
      </c>
      <c r="Y1382" s="17" t="str">
        <f>IF(SUM('Control Sample Data'!M$3:M$98)&gt;10,IF(AND(ISNUMBER('Control Sample Data'!M1381),'Control Sample Data'!M1381&lt;$B$1,'Control Sample Data'!M1381&gt;0),'Control Sample Data'!M1381,$B$1),"")</f>
        <v/>
      </c>
      <c r="AT1382" s="36" t="str">
        <f t="shared" si="917"/>
        <v/>
      </c>
      <c r="AU1382" s="36" t="str">
        <f t="shared" si="918"/>
        <v/>
      </c>
      <c r="AV1382" s="36" t="str">
        <f t="shared" si="919"/>
        <v/>
      </c>
      <c r="AW1382" s="36" t="str">
        <f t="shared" si="920"/>
        <v/>
      </c>
      <c r="AX1382" s="36" t="str">
        <f t="shared" si="921"/>
        <v/>
      </c>
      <c r="AY1382" s="36" t="str">
        <f t="shared" si="922"/>
        <v/>
      </c>
      <c r="AZ1382" s="36" t="str">
        <f t="shared" si="923"/>
        <v/>
      </c>
      <c r="BA1382" s="36" t="str">
        <f t="shared" si="924"/>
        <v/>
      </c>
      <c r="BB1382" s="36" t="str">
        <f t="shared" si="925"/>
        <v/>
      </c>
      <c r="BC1382" s="36" t="str">
        <f t="shared" si="926"/>
        <v/>
      </c>
      <c r="BD1382" s="36" t="str">
        <f t="shared" si="927"/>
        <v/>
      </c>
      <c r="BE1382" s="36" t="str">
        <f t="shared" si="928"/>
        <v/>
      </c>
      <c r="BF1382" s="36" t="str">
        <f t="shared" si="929"/>
        <v/>
      </c>
      <c r="BG1382" s="36" t="str">
        <f t="shared" si="930"/>
        <v/>
      </c>
      <c r="BH1382" s="36" t="str">
        <f t="shared" si="931"/>
        <v/>
      </c>
      <c r="BI1382" s="36" t="str">
        <f t="shared" si="932"/>
        <v/>
      </c>
      <c r="BJ1382" s="36" t="str">
        <f t="shared" si="933"/>
        <v/>
      </c>
      <c r="BK1382" s="36" t="str">
        <f t="shared" si="934"/>
        <v/>
      </c>
      <c r="BL1382" s="36" t="str">
        <f t="shared" si="935"/>
        <v/>
      </c>
      <c r="BM1382" s="36" t="str">
        <f t="shared" si="936"/>
        <v/>
      </c>
      <c r="BN1382" s="38" t="e">
        <f t="shared" si="895"/>
        <v>#DIV/0!</v>
      </c>
      <c r="BO1382" s="38" t="e">
        <f t="shared" si="896"/>
        <v>#DIV/0!</v>
      </c>
      <c r="BP1382" s="39" t="str">
        <f t="shared" si="897"/>
        <v/>
      </c>
      <c r="BQ1382" s="39" t="str">
        <f t="shared" si="898"/>
        <v/>
      </c>
      <c r="BR1382" s="39" t="str">
        <f t="shared" si="899"/>
        <v/>
      </c>
      <c r="BS1382" s="39" t="str">
        <f t="shared" si="900"/>
        <v/>
      </c>
      <c r="BT1382" s="39" t="str">
        <f t="shared" si="901"/>
        <v/>
      </c>
      <c r="BU1382" s="39" t="str">
        <f t="shared" si="902"/>
        <v/>
      </c>
      <c r="BV1382" s="39" t="str">
        <f t="shared" si="903"/>
        <v/>
      </c>
      <c r="BW1382" s="39" t="str">
        <f t="shared" si="904"/>
        <v/>
      </c>
      <c r="BX1382" s="39" t="str">
        <f t="shared" si="905"/>
        <v/>
      </c>
      <c r="BY1382" s="39" t="str">
        <f t="shared" si="906"/>
        <v/>
      </c>
      <c r="BZ1382" s="39" t="str">
        <f t="shared" si="907"/>
        <v/>
      </c>
      <c r="CA1382" s="39" t="str">
        <f t="shared" si="908"/>
        <v/>
      </c>
      <c r="CB1382" s="39" t="str">
        <f t="shared" si="909"/>
        <v/>
      </c>
      <c r="CC1382" s="39" t="str">
        <f t="shared" si="910"/>
        <v/>
      </c>
      <c r="CD1382" s="39" t="str">
        <f t="shared" si="911"/>
        <v/>
      </c>
      <c r="CE1382" s="39" t="str">
        <f t="shared" si="912"/>
        <v/>
      </c>
      <c r="CF1382" s="39" t="str">
        <f t="shared" si="913"/>
        <v/>
      </c>
      <c r="CG1382" s="39" t="str">
        <f t="shared" si="914"/>
        <v/>
      </c>
      <c r="CH1382" s="39" t="str">
        <f t="shared" si="915"/>
        <v/>
      </c>
      <c r="CI1382" s="39" t="str">
        <f t="shared" si="916"/>
        <v/>
      </c>
    </row>
    <row r="1383" spans="1:87">
      <c r="A1383" s="18"/>
      <c r="B1383" s="15" t="str">
        <f>'Gene Table'!E1382</f>
        <v>hsa-miR-4717-5p</v>
      </c>
      <c r="C1383" s="15" t="str">
        <f>'Gene Table'!B1382</f>
        <v>J12</v>
      </c>
      <c r="D1383" s="16" t="str">
        <f>IF(SUM('Test Sample Data'!D$3:D$98)&gt;10,IF(AND(ISNUMBER('Test Sample Data'!D1382),'Test Sample Data'!D1382&lt;$B$1,'Test Sample Data'!D1382&gt;0),'Test Sample Data'!D1382,$B$1),"")</f>
        <v/>
      </c>
      <c r="E1383" s="17" t="str">
        <f>IF(SUM('Test Sample Data'!E$3:E$98)&gt;10,IF(AND(ISNUMBER('Test Sample Data'!E1382),'Test Sample Data'!E1382&lt;$B$1,'Test Sample Data'!E1382&gt;0),'Test Sample Data'!E1382,$B$1),"")</f>
        <v/>
      </c>
      <c r="F1383" s="17" t="str">
        <f>IF(SUM('Test Sample Data'!F$3:F$98)&gt;10,IF(AND(ISNUMBER('Test Sample Data'!F1382),'Test Sample Data'!F1382&lt;$B$1,'Test Sample Data'!F1382&gt;0),'Test Sample Data'!F1382,$B$1),"")</f>
        <v/>
      </c>
      <c r="G1383" s="17" t="str">
        <f>IF(SUM('Test Sample Data'!G$3:G$98)&gt;10,IF(AND(ISNUMBER('Test Sample Data'!G1382),'Test Sample Data'!G1382&lt;$B$1,'Test Sample Data'!G1382&gt;0),'Test Sample Data'!G1382,$B$1),"")</f>
        <v/>
      </c>
      <c r="H1383" s="17" t="str">
        <f>IF(SUM('Test Sample Data'!H$3:H$98)&gt;10,IF(AND(ISNUMBER('Test Sample Data'!H1382),'Test Sample Data'!H1382&lt;$B$1,'Test Sample Data'!H1382&gt;0),'Test Sample Data'!H1382,$B$1),"")</f>
        <v/>
      </c>
      <c r="I1383" s="17" t="str">
        <f>IF(SUM('Test Sample Data'!I$3:I$98)&gt;10,IF(AND(ISNUMBER('Test Sample Data'!I1382),'Test Sample Data'!I1382&lt;$B$1,'Test Sample Data'!I1382&gt;0),'Test Sample Data'!I1382,$B$1),"")</f>
        <v/>
      </c>
      <c r="J1383" s="17" t="str">
        <f>IF(SUM('Test Sample Data'!J$3:J$98)&gt;10,IF(AND(ISNUMBER('Test Sample Data'!J1382),'Test Sample Data'!J1382&lt;$B$1,'Test Sample Data'!J1382&gt;0),'Test Sample Data'!J1382,$B$1),"")</f>
        <v/>
      </c>
      <c r="K1383" s="17" t="str">
        <f>IF(SUM('Test Sample Data'!K$3:K$98)&gt;10,IF(AND(ISNUMBER('Test Sample Data'!K1382),'Test Sample Data'!K1382&lt;$B$1,'Test Sample Data'!K1382&gt;0),'Test Sample Data'!K1382,$B$1),"")</f>
        <v/>
      </c>
      <c r="L1383" s="17" t="str">
        <f>IF(SUM('Test Sample Data'!L$3:L$98)&gt;10,IF(AND(ISNUMBER('Test Sample Data'!L1382),'Test Sample Data'!L1382&lt;$B$1,'Test Sample Data'!L1382&gt;0),'Test Sample Data'!L1382,$B$1),"")</f>
        <v/>
      </c>
      <c r="M1383" s="17" t="str">
        <f>IF(SUM('Test Sample Data'!M$3:M$98)&gt;10,IF(AND(ISNUMBER('Test Sample Data'!M1382),'Test Sample Data'!M1382&lt;$B$1,'Test Sample Data'!M1382&gt;0),'Test Sample Data'!M1382,$B$1),"")</f>
        <v/>
      </c>
      <c r="N1383" s="17" t="str">
        <f>'Gene Table'!E1382</f>
        <v>hsa-miR-4717-5p</v>
      </c>
      <c r="O1383" s="17" t="str">
        <f>'Gene Table'!B1382</f>
        <v>J12</v>
      </c>
      <c r="P1383" s="17" t="str">
        <f>IF(SUM('Control Sample Data'!D$3:D$98)&gt;10,IF(AND(ISNUMBER('Control Sample Data'!D1382),'Control Sample Data'!D1382&lt;$B$1,'Control Sample Data'!D1382&gt;0),'Control Sample Data'!D1382,$B$1),"")</f>
        <v/>
      </c>
      <c r="Q1383" s="17" t="str">
        <f>IF(SUM('Control Sample Data'!E$3:E$98)&gt;10,IF(AND(ISNUMBER('Control Sample Data'!E1382),'Control Sample Data'!E1382&lt;$B$1,'Control Sample Data'!E1382&gt;0),'Control Sample Data'!E1382,$B$1),"")</f>
        <v/>
      </c>
      <c r="R1383" s="17" t="str">
        <f>IF(SUM('Control Sample Data'!F$3:F$98)&gt;10,IF(AND(ISNUMBER('Control Sample Data'!F1382),'Control Sample Data'!F1382&lt;$B$1,'Control Sample Data'!F1382&gt;0),'Control Sample Data'!F1382,$B$1),"")</f>
        <v/>
      </c>
      <c r="S1383" s="17" t="str">
        <f>IF(SUM('Control Sample Data'!G$3:G$98)&gt;10,IF(AND(ISNUMBER('Control Sample Data'!G1382),'Control Sample Data'!G1382&lt;$B$1,'Control Sample Data'!G1382&gt;0),'Control Sample Data'!G1382,$B$1),"")</f>
        <v/>
      </c>
      <c r="T1383" s="17" t="str">
        <f>IF(SUM('Control Sample Data'!H$3:H$98)&gt;10,IF(AND(ISNUMBER('Control Sample Data'!H1382),'Control Sample Data'!H1382&lt;$B$1,'Control Sample Data'!H1382&gt;0),'Control Sample Data'!H1382,$B$1),"")</f>
        <v/>
      </c>
      <c r="U1383" s="17" t="str">
        <f>IF(SUM('Control Sample Data'!I$3:I$98)&gt;10,IF(AND(ISNUMBER('Control Sample Data'!I1382),'Control Sample Data'!I1382&lt;$B$1,'Control Sample Data'!I1382&gt;0),'Control Sample Data'!I1382,$B$1),"")</f>
        <v/>
      </c>
      <c r="V1383" s="17" t="str">
        <f>IF(SUM('Control Sample Data'!J$3:J$98)&gt;10,IF(AND(ISNUMBER('Control Sample Data'!J1382),'Control Sample Data'!J1382&lt;$B$1,'Control Sample Data'!J1382&gt;0),'Control Sample Data'!J1382,$B$1),"")</f>
        <v/>
      </c>
      <c r="W1383" s="17" t="str">
        <f>IF(SUM('Control Sample Data'!K$3:K$98)&gt;10,IF(AND(ISNUMBER('Control Sample Data'!K1382),'Control Sample Data'!K1382&lt;$B$1,'Control Sample Data'!K1382&gt;0),'Control Sample Data'!K1382,$B$1),"")</f>
        <v/>
      </c>
      <c r="X1383" s="17" t="str">
        <f>IF(SUM('Control Sample Data'!L$3:L$98)&gt;10,IF(AND(ISNUMBER('Control Sample Data'!L1382),'Control Sample Data'!L1382&lt;$B$1,'Control Sample Data'!L1382&gt;0),'Control Sample Data'!L1382,$B$1),"")</f>
        <v/>
      </c>
      <c r="Y1383" s="17" t="str">
        <f>IF(SUM('Control Sample Data'!M$3:M$98)&gt;10,IF(AND(ISNUMBER('Control Sample Data'!M1382),'Control Sample Data'!M1382&lt;$B$1,'Control Sample Data'!M1382&gt;0),'Control Sample Data'!M1382,$B$1),"")</f>
        <v/>
      </c>
      <c r="AT1383" s="36" t="str">
        <f t="shared" si="917"/>
        <v/>
      </c>
      <c r="AU1383" s="36" t="str">
        <f t="shared" si="918"/>
        <v/>
      </c>
      <c r="AV1383" s="36" t="str">
        <f t="shared" si="919"/>
        <v/>
      </c>
      <c r="AW1383" s="36" t="str">
        <f t="shared" si="920"/>
        <v/>
      </c>
      <c r="AX1383" s="36" t="str">
        <f t="shared" si="921"/>
        <v/>
      </c>
      <c r="AY1383" s="36" t="str">
        <f t="shared" si="922"/>
        <v/>
      </c>
      <c r="AZ1383" s="36" t="str">
        <f t="shared" si="923"/>
        <v/>
      </c>
      <c r="BA1383" s="36" t="str">
        <f t="shared" si="924"/>
        <v/>
      </c>
      <c r="BB1383" s="36" t="str">
        <f t="shared" si="925"/>
        <v/>
      </c>
      <c r="BC1383" s="36" t="str">
        <f t="shared" si="926"/>
        <v/>
      </c>
      <c r="BD1383" s="36" t="str">
        <f t="shared" si="927"/>
        <v/>
      </c>
      <c r="BE1383" s="36" t="str">
        <f t="shared" si="928"/>
        <v/>
      </c>
      <c r="BF1383" s="36" t="str">
        <f t="shared" si="929"/>
        <v/>
      </c>
      <c r="BG1383" s="36" t="str">
        <f t="shared" si="930"/>
        <v/>
      </c>
      <c r="BH1383" s="36" t="str">
        <f t="shared" si="931"/>
        <v/>
      </c>
      <c r="BI1383" s="36" t="str">
        <f t="shared" si="932"/>
        <v/>
      </c>
      <c r="BJ1383" s="36" t="str">
        <f t="shared" si="933"/>
        <v/>
      </c>
      <c r="BK1383" s="36" t="str">
        <f t="shared" si="934"/>
        <v/>
      </c>
      <c r="BL1383" s="36" t="str">
        <f t="shared" si="935"/>
        <v/>
      </c>
      <c r="BM1383" s="36" t="str">
        <f t="shared" si="936"/>
        <v/>
      </c>
      <c r="BN1383" s="38" t="e">
        <f t="shared" si="895"/>
        <v>#DIV/0!</v>
      </c>
      <c r="BO1383" s="38" t="e">
        <f t="shared" si="896"/>
        <v>#DIV/0!</v>
      </c>
      <c r="BP1383" s="39" t="str">
        <f t="shared" si="897"/>
        <v/>
      </c>
      <c r="BQ1383" s="39" t="str">
        <f t="shared" si="898"/>
        <v/>
      </c>
      <c r="BR1383" s="39" t="str">
        <f t="shared" si="899"/>
        <v/>
      </c>
      <c r="BS1383" s="39" t="str">
        <f t="shared" si="900"/>
        <v/>
      </c>
      <c r="BT1383" s="39" t="str">
        <f t="shared" si="901"/>
        <v/>
      </c>
      <c r="BU1383" s="39" t="str">
        <f t="shared" si="902"/>
        <v/>
      </c>
      <c r="BV1383" s="39" t="str">
        <f t="shared" si="903"/>
        <v/>
      </c>
      <c r="BW1383" s="39" t="str">
        <f t="shared" si="904"/>
        <v/>
      </c>
      <c r="BX1383" s="39" t="str">
        <f t="shared" si="905"/>
        <v/>
      </c>
      <c r="BY1383" s="39" t="str">
        <f t="shared" si="906"/>
        <v/>
      </c>
      <c r="BZ1383" s="39" t="str">
        <f t="shared" si="907"/>
        <v/>
      </c>
      <c r="CA1383" s="39" t="str">
        <f t="shared" si="908"/>
        <v/>
      </c>
      <c r="CB1383" s="39" t="str">
        <f t="shared" si="909"/>
        <v/>
      </c>
      <c r="CC1383" s="39" t="str">
        <f t="shared" si="910"/>
        <v/>
      </c>
      <c r="CD1383" s="39" t="str">
        <f t="shared" si="911"/>
        <v/>
      </c>
      <c r="CE1383" s="39" t="str">
        <f t="shared" si="912"/>
        <v/>
      </c>
      <c r="CF1383" s="39" t="str">
        <f t="shared" si="913"/>
        <v/>
      </c>
      <c r="CG1383" s="39" t="str">
        <f t="shared" si="914"/>
        <v/>
      </c>
      <c r="CH1383" s="39" t="str">
        <f t="shared" si="915"/>
        <v/>
      </c>
      <c r="CI1383" s="39" t="str">
        <f t="shared" si="916"/>
        <v/>
      </c>
    </row>
    <row r="1384" spans="1:87">
      <c r="A1384" s="18"/>
      <c r="B1384" s="15" t="str">
        <f>'Gene Table'!E1383</f>
        <v>hsa-miR-4665-3p</v>
      </c>
      <c r="C1384" s="15" t="str">
        <f>'Gene Table'!B1383</f>
        <v>J13</v>
      </c>
      <c r="D1384" s="16" t="str">
        <f>IF(SUM('Test Sample Data'!D$3:D$98)&gt;10,IF(AND(ISNUMBER('Test Sample Data'!D1383),'Test Sample Data'!D1383&lt;$B$1,'Test Sample Data'!D1383&gt;0),'Test Sample Data'!D1383,$B$1),"")</f>
        <v/>
      </c>
      <c r="E1384" s="17" t="str">
        <f>IF(SUM('Test Sample Data'!E$3:E$98)&gt;10,IF(AND(ISNUMBER('Test Sample Data'!E1383),'Test Sample Data'!E1383&lt;$B$1,'Test Sample Data'!E1383&gt;0),'Test Sample Data'!E1383,$B$1),"")</f>
        <v/>
      </c>
      <c r="F1384" s="17" t="str">
        <f>IF(SUM('Test Sample Data'!F$3:F$98)&gt;10,IF(AND(ISNUMBER('Test Sample Data'!F1383),'Test Sample Data'!F1383&lt;$B$1,'Test Sample Data'!F1383&gt;0),'Test Sample Data'!F1383,$B$1),"")</f>
        <v/>
      </c>
      <c r="G1384" s="17" t="str">
        <f>IF(SUM('Test Sample Data'!G$3:G$98)&gt;10,IF(AND(ISNUMBER('Test Sample Data'!G1383),'Test Sample Data'!G1383&lt;$B$1,'Test Sample Data'!G1383&gt;0),'Test Sample Data'!G1383,$B$1),"")</f>
        <v/>
      </c>
      <c r="H1384" s="17" t="str">
        <f>IF(SUM('Test Sample Data'!H$3:H$98)&gt;10,IF(AND(ISNUMBER('Test Sample Data'!H1383),'Test Sample Data'!H1383&lt;$B$1,'Test Sample Data'!H1383&gt;0),'Test Sample Data'!H1383,$B$1),"")</f>
        <v/>
      </c>
      <c r="I1384" s="17" t="str">
        <f>IF(SUM('Test Sample Data'!I$3:I$98)&gt;10,IF(AND(ISNUMBER('Test Sample Data'!I1383),'Test Sample Data'!I1383&lt;$B$1,'Test Sample Data'!I1383&gt;0),'Test Sample Data'!I1383,$B$1),"")</f>
        <v/>
      </c>
      <c r="J1384" s="17" t="str">
        <f>IF(SUM('Test Sample Data'!J$3:J$98)&gt;10,IF(AND(ISNUMBER('Test Sample Data'!J1383),'Test Sample Data'!J1383&lt;$B$1,'Test Sample Data'!J1383&gt;0),'Test Sample Data'!J1383,$B$1),"")</f>
        <v/>
      </c>
      <c r="K1384" s="17" t="str">
        <f>IF(SUM('Test Sample Data'!K$3:K$98)&gt;10,IF(AND(ISNUMBER('Test Sample Data'!K1383),'Test Sample Data'!K1383&lt;$B$1,'Test Sample Data'!K1383&gt;0),'Test Sample Data'!K1383,$B$1),"")</f>
        <v/>
      </c>
      <c r="L1384" s="17" t="str">
        <f>IF(SUM('Test Sample Data'!L$3:L$98)&gt;10,IF(AND(ISNUMBER('Test Sample Data'!L1383),'Test Sample Data'!L1383&lt;$B$1,'Test Sample Data'!L1383&gt;0),'Test Sample Data'!L1383,$B$1),"")</f>
        <v/>
      </c>
      <c r="M1384" s="17" t="str">
        <f>IF(SUM('Test Sample Data'!M$3:M$98)&gt;10,IF(AND(ISNUMBER('Test Sample Data'!M1383),'Test Sample Data'!M1383&lt;$B$1,'Test Sample Data'!M1383&gt;0),'Test Sample Data'!M1383,$B$1),"")</f>
        <v/>
      </c>
      <c r="N1384" s="17" t="str">
        <f>'Gene Table'!E1383</f>
        <v>hsa-miR-4665-3p</v>
      </c>
      <c r="O1384" s="17" t="str">
        <f>'Gene Table'!B1383</f>
        <v>J13</v>
      </c>
      <c r="P1384" s="17" t="str">
        <f>IF(SUM('Control Sample Data'!D$3:D$98)&gt;10,IF(AND(ISNUMBER('Control Sample Data'!D1383),'Control Sample Data'!D1383&lt;$B$1,'Control Sample Data'!D1383&gt;0),'Control Sample Data'!D1383,$B$1),"")</f>
        <v/>
      </c>
      <c r="Q1384" s="17" t="str">
        <f>IF(SUM('Control Sample Data'!E$3:E$98)&gt;10,IF(AND(ISNUMBER('Control Sample Data'!E1383),'Control Sample Data'!E1383&lt;$B$1,'Control Sample Data'!E1383&gt;0),'Control Sample Data'!E1383,$B$1),"")</f>
        <v/>
      </c>
      <c r="R1384" s="17" t="str">
        <f>IF(SUM('Control Sample Data'!F$3:F$98)&gt;10,IF(AND(ISNUMBER('Control Sample Data'!F1383),'Control Sample Data'!F1383&lt;$B$1,'Control Sample Data'!F1383&gt;0),'Control Sample Data'!F1383,$B$1),"")</f>
        <v/>
      </c>
      <c r="S1384" s="17" t="str">
        <f>IF(SUM('Control Sample Data'!G$3:G$98)&gt;10,IF(AND(ISNUMBER('Control Sample Data'!G1383),'Control Sample Data'!G1383&lt;$B$1,'Control Sample Data'!G1383&gt;0),'Control Sample Data'!G1383,$B$1),"")</f>
        <v/>
      </c>
      <c r="T1384" s="17" t="str">
        <f>IF(SUM('Control Sample Data'!H$3:H$98)&gt;10,IF(AND(ISNUMBER('Control Sample Data'!H1383),'Control Sample Data'!H1383&lt;$B$1,'Control Sample Data'!H1383&gt;0),'Control Sample Data'!H1383,$B$1),"")</f>
        <v/>
      </c>
      <c r="U1384" s="17" t="str">
        <f>IF(SUM('Control Sample Data'!I$3:I$98)&gt;10,IF(AND(ISNUMBER('Control Sample Data'!I1383),'Control Sample Data'!I1383&lt;$B$1,'Control Sample Data'!I1383&gt;0),'Control Sample Data'!I1383,$B$1),"")</f>
        <v/>
      </c>
      <c r="V1384" s="17" t="str">
        <f>IF(SUM('Control Sample Data'!J$3:J$98)&gt;10,IF(AND(ISNUMBER('Control Sample Data'!J1383),'Control Sample Data'!J1383&lt;$B$1,'Control Sample Data'!J1383&gt;0),'Control Sample Data'!J1383,$B$1),"")</f>
        <v/>
      </c>
      <c r="W1384" s="17" t="str">
        <f>IF(SUM('Control Sample Data'!K$3:K$98)&gt;10,IF(AND(ISNUMBER('Control Sample Data'!K1383),'Control Sample Data'!K1383&lt;$B$1,'Control Sample Data'!K1383&gt;0),'Control Sample Data'!K1383,$B$1),"")</f>
        <v/>
      </c>
      <c r="X1384" s="17" t="str">
        <f>IF(SUM('Control Sample Data'!L$3:L$98)&gt;10,IF(AND(ISNUMBER('Control Sample Data'!L1383),'Control Sample Data'!L1383&lt;$B$1,'Control Sample Data'!L1383&gt;0),'Control Sample Data'!L1383,$B$1),"")</f>
        <v/>
      </c>
      <c r="Y1384" s="17" t="str">
        <f>IF(SUM('Control Sample Data'!M$3:M$98)&gt;10,IF(AND(ISNUMBER('Control Sample Data'!M1383),'Control Sample Data'!M1383&lt;$B$1,'Control Sample Data'!M1383&gt;0),'Control Sample Data'!M1383,$B$1),"")</f>
        <v/>
      </c>
      <c r="AT1384" s="36" t="str">
        <f t="shared" si="917"/>
        <v/>
      </c>
      <c r="AU1384" s="36" t="str">
        <f t="shared" si="918"/>
        <v/>
      </c>
      <c r="AV1384" s="36" t="str">
        <f t="shared" si="919"/>
        <v/>
      </c>
      <c r="AW1384" s="36" t="str">
        <f t="shared" si="920"/>
        <v/>
      </c>
      <c r="AX1384" s="36" t="str">
        <f t="shared" si="921"/>
        <v/>
      </c>
      <c r="AY1384" s="36" t="str">
        <f t="shared" si="922"/>
        <v/>
      </c>
      <c r="AZ1384" s="36" t="str">
        <f t="shared" si="923"/>
        <v/>
      </c>
      <c r="BA1384" s="36" t="str">
        <f t="shared" si="924"/>
        <v/>
      </c>
      <c r="BB1384" s="36" t="str">
        <f t="shared" si="925"/>
        <v/>
      </c>
      <c r="BC1384" s="36" t="str">
        <f t="shared" si="926"/>
        <v/>
      </c>
      <c r="BD1384" s="36" t="str">
        <f t="shared" si="927"/>
        <v/>
      </c>
      <c r="BE1384" s="36" t="str">
        <f t="shared" si="928"/>
        <v/>
      </c>
      <c r="BF1384" s="36" t="str">
        <f t="shared" si="929"/>
        <v/>
      </c>
      <c r="BG1384" s="36" t="str">
        <f t="shared" si="930"/>
        <v/>
      </c>
      <c r="BH1384" s="36" t="str">
        <f t="shared" si="931"/>
        <v/>
      </c>
      <c r="BI1384" s="36" t="str">
        <f t="shared" si="932"/>
        <v/>
      </c>
      <c r="BJ1384" s="36" t="str">
        <f t="shared" si="933"/>
        <v/>
      </c>
      <c r="BK1384" s="36" t="str">
        <f t="shared" si="934"/>
        <v/>
      </c>
      <c r="BL1384" s="36" t="str">
        <f t="shared" si="935"/>
        <v/>
      </c>
      <c r="BM1384" s="36" t="str">
        <f t="shared" si="936"/>
        <v/>
      </c>
      <c r="BN1384" s="38" t="e">
        <f t="shared" si="895"/>
        <v>#DIV/0!</v>
      </c>
      <c r="BO1384" s="38" t="e">
        <f t="shared" si="896"/>
        <v>#DIV/0!</v>
      </c>
      <c r="BP1384" s="39" t="str">
        <f t="shared" si="897"/>
        <v/>
      </c>
      <c r="BQ1384" s="39" t="str">
        <f t="shared" si="898"/>
        <v/>
      </c>
      <c r="BR1384" s="39" t="str">
        <f t="shared" si="899"/>
        <v/>
      </c>
      <c r="BS1384" s="39" t="str">
        <f t="shared" si="900"/>
        <v/>
      </c>
      <c r="BT1384" s="39" t="str">
        <f t="shared" si="901"/>
        <v/>
      </c>
      <c r="BU1384" s="39" t="str">
        <f t="shared" si="902"/>
        <v/>
      </c>
      <c r="BV1384" s="39" t="str">
        <f t="shared" si="903"/>
        <v/>
      </c>
      <c r="BW1384" s="39" t="str">
        <f t="shared" si="904"/>
        <v/>
      </c>
      <c r="BX1384" s="39" t="str">
        <f t="shared" si="905"/>
        <v/>
      </c>
      <c r="BY1384" s="39" t="str">
        <f t="shared" si="906"/>
        <v/>
      </c>
      <c r="BZ1384" s="39" t="str">
        <f t="shared" si="907"/>
        <v/>
      </c>
      <c r="CA1384" s="39" t="str">
        <f t="shared" si="908"/>
        <v/>
      </c>
      <c r="CB1384" s="39" t="str">
        <f t="shared" si="909"/>
        <v/>
      </c>
      <c r="CC1384" s="39" t="str">
        <f t="shared" si="910"/>
        <v/>
      </c>
      <c r="CD1384" s="39" t="str">
        <f t="shared" si="911"/>
        <v/>
      </c>
      <c r="CE1384" s="39" t="str">
        <f t="shared" si="912"/>
        <v/>
      </c>
      <c r="CF1384" s="39" t="str">
        <f t="shared" si="913"/>
        <v/>
      </c>
      <c r="CG1384" s="39" t="str">
        <f t="shared" si="914"/>
        <v/>
      </c>
      <c r="CH1384" s="39" t="str">
        <f t="shared" si="915"/>
        <v/>
      </c>
      <c r="CI1384" s="39" t="str">
        <f t="shared" si="916"/>
        <v/>
      </c>
    </row>
    <row r="1385" spans="1:87">
      <c r="A1385" s="18"/>
      <c r="B1385" s="15" t="str">
        <f>'Gene Table'!E1384</f>
        <v>hsa-miR-4717-3p</v>
      </c>
      <c r="C1385" s="15" t="str">
        <f>'Gene Table'!B1384</f>
        <v>J14</v>
      </c>
      <c r="D1385" s="16" t="str">
        <f>IF(SUM('Test Sample Data'!D$3:D$98)&gt;10,IF(AND(ISNUMBER('Test Sample Data'!D1384),'Test Sample Data'!D1384&lt;$B$1,'Test Sample Data'!D1384&gt;0),'Test Sample Data'!D1384,$B$1),"")</f>
        <v/>
      </c>
      <c r="E1385" s="17" t="str">
        <f>IF(SUM('Test Sample Data'!E$3:E$98)&gt;10,IF(AND(ISNUMBER('Test Sample Data'!E1384),'Test Sample Data'!E1384&lt;$B$1,'Test Sample Data'!E1384&gt;0),'Test Sample Data'!E1384,$B$1),"")</f>
        <v/>
      </c>
      <c r="F1385" s="17" t="str">
        <f>IF(SUM('Test Sample Data'!F$3:F$98)&gt;10,IF(AND(ISNUMBER('Test Sample Data'!F1384),'Test Sample Data'!F1384&lt;$B$1,'Test Sample Data'!F1384&gt;0),'Test Sample Data'!F1384,$B$1),"")</f>
        <v/>
      </c>
      <c r="G1385" s="17" t="str">
        <f>IF(SUM('Test Sample Data'!G$3:G$98)&gt;10,IF(AND(ISNUMBER('Test Sample Data'!G1384),'Test Sample Data'!G1384&lt;$B$1,'Test Sample Data'!G1384&gt;0),'Test Sample Data'!G1384,$B$1),"")</f>
        <v/>
      </c>
      <c r="H1385" s="17" t="str">
        <f>IF(SUM('Test Sample Data'!H$3:H$98)&gt;10,IF(AND(ISNUMBER('Test Sample Data'!H1384),'Test Sample Data'!H1384&lt;$B$1,'Test Sample Data'!H1384&gt;0),'Test Sample Data'!H1384,$B$1),"")</f>
        <v/>
      </c>
      <c r="I1385" s="17" t="str">
        <f>IF(SUM('Test Sample Data'!I$3:I$98)&gt;10,IF(AND(ISNUMBER('Test Sample Data'!I1384),'Test Sample Data'!I1384&lt;$B$1,'Test Sample Data'!I1384&gt;0),'Test Sample Data'!I1384,$B$1),"")</f>
        <v/>
      </c>
      <c r="J1385" s="17" t="str">
        <f>IF(SUM('Test Sample Data'!J$3:J$98)&gt;10,IF(AND(ISNUMBER('Test Sample Data'!J1384),'Test Sample Data'!J1384&lt;$B$1,'Test Sample Data'!J1384&gt;0),'Test Sample Data'!J1384,$B$1),"")</f>
        <v/>
      </c>
      <c r="K1385" s="17" t="str">
        <f>IF(SUM('Test Sample Data'!K$3:K$98)&gt;10,IF(AND(ISNUMBER('Test Sample Data'!K1384),'Test Sample Data'!K1384&lt;$B$1,'Test Sample Data'!K1384&gt;0),'Test Sample Data'!K1384,$B$1),"")</f>
        <v/>
      </c>
      <c r="L1385" s="17" t="str">
        <f>IF(SUM('Test Sample Data'!L$3:L$98)&gt;10,IF(AND(ISNUMBER('Test Sample Data'!L1384),'Test Sample Data'!L1384&lt;$B$1,'Test Sample Data'!L1384&gt;0),'Test Sample Data'!L1384,$B$1),"")</f>
        <v/>
      </c>
      <c r="M1385" s="17" t="str">
        <f>IF(SUM('Test Sample Data'!M$3:M$98)&gt;10,IF(AND(ISNUMBER('Test Sample Data'!M1384),'Test Sample Data'!M1384&lt;$B$1,'Test Sample Data'!M1384&gt;0),'Test Sample Data'!M1384,$B$1),"")</f>
        <v/>
      </c>
      <c r="N1385" s="17" t="str">
        <f>'Gene Table'!E1384</f>
        <v>hsa-miR-4717-3p</v>
      </c>
      <c r="O1385" s="17" t="str">
        <f>'Gene Table'!B1384</f>
        <v>J14</v>
      </c>
      <c r="P1385" s="17" t="str">
        <f>IF(SUM('Control Sample Data'!D$3:D$98)&gt;10,IF(AND(ISNUMBER('Control Sample Data'!D1384),'Control Sample Data'!D1384&lt;$B$1,'Control Sample Data'!D1384&gt;0),'Control Sample Data'!D1384,$B$1),"")</f>
        <v/>
      </c>
      <c r="Q1385" s="17" t="str">
        <f>IF(SUM('Control Sample Data'!E$3:E$98)&gt;10,IF(AND(ISNUMBER('Control Sample Data'!E1384),'Control Sample Data'!E1384&lt;$B$1,'Control Sample Data'!E1384&gt;0),'Control Sample Data'!E1384,$B$1),"")</f>
        <v/>
      </c>
      <c r="R1385" s="17" t="str">
        <f>IF(SUM('Control Sample Data'!F$3:F$98)&gt;10,IF(AND(ISNUMBER('Control Sample Data'!F1384),'Control Sample Data'!F1384&lt;$B$1,'Control Sample Data'!F1384&gt;0),'Control Sample Data'!F1384,$B$1),"")</f>
        <v/>
      </c>
      <c r="S1385" s="17" t="str">
        <f>IF(SUM('Control Sample Data'!G$3:G$98)&gt;10,IF(AND(ISNUMBER('Control Sample Data'!G1384),'Control Sample Data'!G1384&lt;$B$1,'Control Sample Data'!G1384&gt;0),'Control Sample Data'!G1384,$B$1),"")</f>
        <v/>
      </c>
      <c r="T1385" s="17" t="str">
        <f>IF(SUM('Control Sample Data'!H$3:H$98)&gt;10,IF(AND(ISNUMBER('Control Sample Data'!H1384),'Control Sample Data'!H1384&lt;$B$1,'Control Sample Data'!H1384&gt;0),'Control Sample Data'!H1384,$B$1),"")</f>
        <v/>
      </c>
      <c r="U1385" s="17" t="str">
        <f>IF(SUM('Control Sample Data'!I$3:I$98)&gt;10,IF(AND(ISNUMBER('Control Sample Data'!I1384),'Control Sample Data'!I1384&lt;$B$1,'Control Sample Data'!I1384&gt;0),'Control Sample Data'!I1384,$B$1),"")</f>
        <v/>
      </c>
      <c r="V1385" s="17" t="str">
        <f>IF(SUM('Control Sample Data'!J$3:J$98)&gt;10,IF(AND(ISNUMBER('Control Sample Data'!J1384),'Control Sample Data'!J1384&lt;$B$1,'Control Sample Data'!J1384&gt;0),'Control Sample Data'!J1384,$B$1),"")</f>
        <v/>
      </c>
      <c r="W1385" s="17" t="str">
        <f>IF(SUM('Control Sample Data'!K$3:K$98)&gt;10,IF(AND(ISNUMBER('Control Sample Data'!K1384),'Control Sample Data'!K1384&lt;$B$1,'Control Sample Data'!K1384&gt;0),'Control Sample Data'!K1384,$B$1),"")</f>
        <v/>
      </c>
      <c r="X1385" s="17" t="str">
        <f>IF(SUM('Control Sample Data'!L$3:L$98)&gt;10,IF(AND(ISNUMBER('Control Sample Data'!L1384),'Control Sample Data'!L1384&lt;$B$1,'Control Sample Data'!L1384&gt;0),'Control Sample Data'!L1384,$B$1),"")</f>
        <v/>
      </c>
      <c r="Y1385" s="17" t="str">
        <f>IF(SUM('Control Sample Data'!M$3:M$98)&gt;10,IF(AND(ISNUMBER('Control Sample Data'!M1384),'Control Sample Data'!M1384&lt;$B$1,'Control Sample Data'!M1384&gt;0),'Control Sample Data'!M1384,$B$1),"")</f>
        <v/>
      </c>
      <c r="AT1385" s="36" t="str">
        <f t="shared" si="917"/>
        <v/>
      </c>
      <c r="AU1385" s="36" t="str">
        <f t="shared" si="918"/>
        <v/>
      </c>
      <c r="AV1385" s="36" t="str">
        <f t="shared" si="919"/>
        <v/>
      </c>
      <c r="AW1385" s="36" t="str">
        <f t="shared" si="920"/>
        <v/>
      </c>
      <c r="AX1385" s="36" t="str">
        <f t="shared" si="921"/>
        <v/>
      </c>
      <c r="AY1385" s="36" t="str">
        <f t="shared" si="922"/>
        <v/>
      </c>
      <c r="AZ1385" s="36" t="str">
        <f t="shared" si="923"/>
        <v/>
      </c>
      <c r="BA1385" s="36" t="str">
        <f t="shared" si="924"/>
        <v/>
      </c>
      <c r="BB1385" s="36" t="str">
        <f t="shared" si="925"/>
        <v/>
      </c>
      <c r="BC1385" s="36" t="str">
        <f t="shared" si="926"/>
        <v/>
      </c>
      <c r="BD1385" s="36" t="str">
        <f t="shared" si="927"/>
        <v/>
      </c>
      <c r="BE1385" s="36" t="str">
        <f t="shared" si="928"/>
        <v/>
      </c>
      <c r="BF1385" s="36" t="str">
        <f t="shared" si="929"/>
        <v/>
      </c>
      <c r="BG1385" s="36" t="str">
        <f t="shared" si="930"/>
        <v/>
      </c>
      <c r="BH1385" s="36" t="str">
        <f t="shared" si="931"/>
        <v/>
      </c>
      <c r="BI1385" s="36" t="str">
        <f t="shared" si="932"/>
        <v/>
      </c>
      <c r="BJ1385" s="36" t="str">
        <f t="shared" si="933"/>
        <v/>
      </c>
      <c r="BK1385" s="36" t="str">
        <f t="shared" si="934"/>
        <v/>
      </c>
      <c r="BL1385" s="36" t="str">
        <f t="shared" si="935"/>
        <v/>
      </c>
      <c r="BM1385" s="36" t="str">
        <f t="shared" si="936"/>
        <v/>
      </c>
      <c r="BN1385" s="38" t="e">
        <f t="shared" si="895"/>
        <v>#DIV/0!</v>
      </c>
      <c r="BO1385" s="38" t="e">
        <f t="shared" si="896"/>
        <v>#DIV/0!</v>
      </c>
      <c r="BP1385" s="39" t="str">
        <f t="shared" si="897"/>
        <v/>
      </c>
      <c r="BQ1385" s="39" t="str">
        <f t="shared" si="898"/>
        <v/>
      </c>
      <c r="BR1385" s="39" t="str">
        <f t="shared" si="899"/>
        <v/>
      </c>
      <c r="BS1385" s="39" t="str">
        <f t="shared" si="900"/>
        <v/>
      </c>
      <c r="BT1385" s="39" t="str">
        <f t="shared" si="901"/>
        <v/>
      </c>
      <c r="BU1385" s="39" t="str">
        <f t="shared" si="902"/>
        <v/>
      </c>
      <c r="BV1385" s="39" t="str">
        <f t="shared" si="903"/>
        <v/>
      </c>
      <c r="BW1385" s="39" t="str">
        <f t="shared" si="904"/>
        <v/>
      </c>
      <c r="BX1385" s="39" t="str">
        <f t="shared" si="905"/>
        <v/>
      </c>
      <c r="BY1385" s="39" t="str">
        <f t="shared" si="906"/>
        <v/>
      </c>
      <c r="BZ1385" s="39" t="str">
        <f t="shared" si="907"/>
        <v/>
      </c>
      <c r="CA1385" s="39" t="str">
        <f t="shared" si="908"/>
        <v/>
      </c>
      <c r="CB1385" s="39" t="str">
        <f t="shared" si="909"/>
        <v/>
      </c>
      <c r="CC1385" s="39" t="str">
        <f t="shared" si="910"/>
        <v/>
      </c>
      <c r="CD1385" s="39" t="str">
        <f t="shared" si="911"/>
        <v/>
      </c>
      <c r="CE1385" s="39" t="str">
        <f t="shared" si="912"/>
        <v/>
      </c>
      <c r="CF1385" s="39" t="str">
        <f t="shared" si="913"/>
        <v/>
      </c>
      <c r="CG1385" s="39" t="str">
        <f t="shared" si="914"/>
        <v/>
      </c>
      <c r="CH1385" s="39" t="str">
        <f t="shared" si="915"/>
        <v/>
      </c>
      <c r="CI1385" s="39" t="str">
        <f t="shared" si="916"/>
        <v/>
      </c>
    </row>
    <row r="1386" spans="1:87">
      <c r="A1386" s="18"/>
      <c r="B1386" s="15" t="str">
        <f>'Gene Table'!E1385</f>
        <v>hsa-miR-4666a-5p</v>
      </c>
      <c r="C1386" s="15" t="str">
        <f>'Gene Table'!B1385</f>
        <v>J15</v>
      </c>
      <c r="D1386" s="16" t="str">
        <f>IF(SUM('Test Sample Data'!D$3:D$98)&gt;10,IF(AND(ISNUMBER('Test Sample Data'!D1385),'Test Sample Data'!D1385&lt;$B$1,'Test Sample Data'!D1385&gt;0),'Test Sample Data'!D1385,$B$1),"")</f>
        <v/>
      </c>
      <c r="E1386" s="17" t="str">
        <f>IF(SUM('Test Sample Data'!E$3:E$98)&gt;10,IF(AND(ISNUMBER('Test Sample Data'!E1385),'Test Sample Data'!E1385&lt;$B$1,'Test Sample Data'!E1385&gt;0),'Test Sample Data'!E1385,$B$1),"")</f>
        <v/>
      </c>
      <c r="F1386" s="17" t="str">
        <f>IF(SUM('Test Sample Data'!F$3:F$98)&gt;10,IF(AND(ISNUMBER('Test Sample Data'!F1385),'Test Sample Data'!F1385&lt;$B$1,'Test Sample Data'!F1385&gt;0),'Test Sample Data'!F1385,$B$1),"")</f>
        <v/>
      </c>
      <c r="G1386" s="17" t="str">
        <f>IF(SUM('Test Sample Data'!G$3:G$98)&gt;10,IF(AND(ISNUMBER('Test Sample Data'!G1385),'Test Sample Data'!G1385&lt;$B$1,'Test Sample Data'!G1385&gt;0),'Test Sample Data'!G1385,$B$1),"")</f>
        <v/>
      </c>
      <c r="H1386" s="17" t="str">
        <f>IF(SUM('Test Sample Data'!H$3:H$98)&gt;10,IF(AND(ISNUMBER('Test Sample Data'!H1385),'Test Sample Data'!H1385&lt;$B$1,'Test Sample Data'!H1385&gt;0),'Test Sample Data'!H1385,$B$1),"")</f>
        <v/>
      </c>
      <c r="I1386" s="17" t="str">
        <f>IF(SUM('Test Sample Data'!I$3:I$98)&gt;10,IF(AND(ISNUMBER('Test Sample Data'!I1385),'Test Sample Data'!I1385&lt;$B$1,'Test Sample Data'!I1385&gt;0),'Test Sample Data'!I1385,$B$1),"")</f>
        <v/>
      </c>
      <c r="J1386" s="17" t="str">
        <f>IF(SUM('Test Sample Data'!J$3:J$98)&gt;10,IF(AND(ISNUMBER('Test Sample Data'!J1385),'Test Sample Data'!J1385&lt;$B$1,'Test Sample Data'!J1385&gt;0),'Test Sample Data'!J1385,$B$1),"")</f>
        <v/>
      </c>
      <c r="K1386" s="17" t="str">
        <f>IF(SUM('Test Sample Data'!K$3:K$98)&gt;10,IF(AND(ISNUMBER('Test Sample Data'!K1385),'Test Sample Data'!K1385&lt;$B$1,'Test Sample Data'!K1385&gt;0),'Test Sample Data'!K1385,$B$1),"")</f>
        <v/>
      </c>
      <c r="L1386" s="17" t="str">
        <f>IF(SUM('Test Sample Data'!L$3:L$98)&gt;10,IF(AND(ISNUMBER('Test Sample Data'!L1385),'Test Sample Data'!L1385&lt;$B$1,'Test Sample Data'!L1385&gt;0),'Test Sample Data'!L1385,$B$1),"")</f>
        <v/>
      </c>
      <c r="M1386" s="17" t="str">
        <f>IF(SUM('Test Sample Data'!M$3:M$98)&gt;10,IF(AND(ISNUMBER('Test Sample Data'!M1385),'Test Sample Data'!M1385&lt;$B$1,'Test Sample Data'!M1385&gt;0),'Test Sample Data'!M1385,$B$1),"")</f>
        <v/>
      </c>
      <c r="N1386" s="17" t="str">
        <f>'Gene Table'!E1385</f>
        <v>hsa-miR-4666a-5p</v>
      </c>
      <c r="O1386" s="17" t="str">
        <f>'Gene Table'!B1385</f>
        <v>J15</v>
      </c>
      <c r="P1386" s="17" t="str">
        <f>IF(SUM('Control Sample Data'!D$3:D$98)&gt;10,IF(AND(ISNUMBER('Control Sample Data'!D1385),'Control Sample Data'!D1385&lt;$B$1,'Control Sample Data'!D1385&gt;0),'Control Sample Data'!D1385,$B$1),"")</f>
        <v/>
      </c>
      <c r="Q1386" s="17" t="str">
        <f>IF(SUM('Control Sample Data'!E$3:E$98)&gt;10,IF(AND(ISNUMBER('Control Sample Data'!E1385),'Control Sample Data'!E1385&lt;$B$1,'Control Sample Data'!E1385&gt;0),'Control Sample Data'!E1385,$B$1),"")</f>
        <v/>
      </c>
      <c r="R1386" s="17" t="str">
        <f>IF(SUM('Control Sample Data'!F$3:F$98)&gt;10,IF(AND(ISNUMBER('Control Sample Data'!F1385),'Control Sample Data'!F1385&lt;$B$1,'Control Sample Data'!F1385&gt;0),'Control Sample Data'!F1385,$B$1),"")</f>
        <v/>
      </c>
      <c r="S1386" s="17" t="str">
        <f>IF(SUM('Control Sample Data'!G$3:G$98)&gt;10,IF(AND(ISNUMBER('Control Sample Data'!G1385),'Control Sample Data'!G1385&lt;$B$1,'Control Sample Data'!G1385&gt;0),'Control Sample Data'!G1385,$B$1),"")</f>
        <v/>
      </c>
      <c r="T1386" s="17" t="str">
        <f>IF(SUM('Control Sample Data'!H$3:H$98)&gt;10,IF(AND(ISNUMBER('Control Sample Data'!H1385),'Control Sample Data'!H1385&lt;$B$1,'Control Sample Data'!H1385&gt;0),'Control Sample Data'!H1385,$B$1),"")</f>
        <v/>
      </c>
      <c r="U1386" s="17" t="str">
        <f>IF(SUM('Control Sample Data'!I$3:I$98)&gt;10,IF(AND(ISNUMBER('Control Sample Data'!I1385),'Control Sample Data'!I1385&lt;$B$1,'Control Sample Data'!I1385&gt;0),'Control Sample Data'!I1385,$B$1),"")</f>
        <v/>
      </c>
      <c r="V1386" s="17" t="str">
        <f>IF(SUM('Control Sample Data'!J$3:J$98)&gt;10,IF(AND(ISNUMBER('Control Sample Data'!J1385),'Control Sample Data'!J1385&lt;$B$1,'Control Sample Data'!J1385&gt;0),'Control Sample Data'!J1385,$B$1),"")</f>
        <v/>
      </c>
      <c r="W1386" s="17" t="str">
        <f>IF(SUM('Control Sample Data'!K$3:K$98)&gt;10,IF(AND(ISNUMBER('Control Sample Data'!K1385),'Control Sample Data'!K1385&lt;$B$1,'Control Sample Data'!K1385&gt;0),'Control Sample Data'!K1385,$B$1),"")</f>
        <v/>
      </c>
      <c r="X1386" s="17" t="str">
        <f>IF(SUM('Control Sample Data'!L$3:L$98)&gt;10,IF(AND(ISNUMBER('Control Sample Data'!L1385),'Control Sample Data'!L1385&lt;$B$1,'Control Sample Data'!L1385&gt;0),'Control Sample Data'!L1385,$B$1),"")</f>
        <v/>
      </c>
      <c r="Y1386" s="17" t="str">
        <f>IF(SUM('Control Sample Data'!M$3:M$98)&gt;10,IF(AND(ISNUMBER('Control Sample Data'!M1385),'Control Sample Data'!M1385&lt;$B$1,'Control Sample Data'!M1385&gt;0),'Control Sample Data'!M1385,$B$1),"")</f>
        <v/>
      </c>
      <c r="AT1386" s="36" t="str">
        <f t="shared" si="917"/>
        <v/>
      </c>
      <c r="AU1386" s="36" t="str">
        <f t="shared" si="918"/>
        <v/>
      </c>
      <c r="AV1386" s="36" t="str">
        <f t="shared" si="919"/>
        <v/>
      </c>
      <c r="AW1386" s="36" t="str">
        <f t="shared" si="920"/>
        <v/>
      </c>
      <c r="AX1386" s="36" t="str">
        <f t="shared" si="921"/>
        <v/>
      </c>
      <c r="AY1386" s="36" t="str">
        <f t="shared" si="922"/>
        <v/>
      </c>
      <c r="AZ1386" s="36" t="str">
        <f t="shared" si="923"/>
        <v/>
      </c>
      <c r="BA1386" s="36" t="str">
        <f t="shared" si="924"/>
        <v/>
      </c>
      <c r="BB1386" s="36" t="str">
        <f t="shared" si="925"/>
        <v/>
      </c>
      <c r="BC1386" s="36" t="str">
        <f t="shared" si="926"/>
        <v/>
      </c>
      <c r="BD1386" s="36" t="str">
        <f t="shared" si="927"/>
        <v/>
      </c>
      <c r="BE1386" s="36" t="str">
        <f t="shared" si="928"/>
        <v/>
      </c>
      <c r="BF1386" s="36" t="str">
        <f t="shared" si="929"/>
        <v/>
      </c>
      <c r="BG1386" s="36" t="str">
        <f t="shared" si="930"/>
        <v/>
      </c>
      <c r="BH1386" s="36" t="str">
        <f t="shared" si="931"/>
        <v/>
      </c>
      <c r="BI1386" s="36" t="str">
        <f t="shared" si="932"/>
        <v/>
      </c>
      <c r="BJ1386" s="36" t="str">
        <f t="shared" si="933"/>
        <v/>
      </c>
      <c r="BK1386" s="36" t="str">
        <f t="shared" si="934"/>
        <v/>
      </c>
      <c r="BL1386" s="36" t="str">
        <f t="shared" si="935"/>
        <v/>
      </c>
      <c r="BM1386" s="36" t="str">
        <f t="shared" si="936"/>
        <v/>
      </c>
      <c r="BN1386" s="38" t="e">
        <f t="shared" si="895"/>
        <v>#DIV/0!</v>
      </c>
      <c r="BO1386" s="38" t="e">
        <f t="shared" si="896"/>
        <v>#DIV/0!</v>
      </c>
      <c r="BP1386" s="39" t="str">
        <f t="shared" si="897"/>
        <v/>
      </c>
      <c r="BQ1386" s="39" t="str">
        <f t="shared" si="898"/>
        <v/>
      </c>
      <c r="BR1386" s="39" t="str">
        <f t="shared" si="899"/>
        <v/>
      </c>
      <c r="BS1386" s="39" t="str">
        <f t="shared" si="900"/>
        <v/>
      </c>
      <c r="BT1386" s="39" t="str">
        <f t="shared" si="901"/>
        <v/>
      </c>
      <c r="BU1386" s="39" t="str">
        <f t="shared" si="902"/>
        <v/>
      </c>
      <c r="BV1386" s="39" t="str">
        <f t="shared" si="903"/>
        <v/>
      </c>
      <c r="BW1386" s="39" t="str">
        <f t="shared" si="904"/>
        <v/>
      </c>
      <c r="BX1386" s="39" t="str">
        <f t="shared" si="905"/>
        <v/>
      </c>
      <c r="BY1386" s="39" t="str">
        <f t="shared" si="906"/>
        <v/>
      </c>
      <c r="BZ1386" s="39" t="str">
        <f t="shared" si="907"/>
        <v/>
      </c>
      <c r="CA1386" s="39" t="str">
        <f t="shared" si="908"/>
        <v/>
      </c>
      <c r="CB1386" s="39" t="str">
        <f t="shared" si="909"/>
        <v/>
      </c>
      <c r="CC1386" s="39" t="str">
        <f t="shared" si="910"/>
        <v/>
      </c>
      <c r="CD1386" s="39" t="str">
        <f t="shared" si="911"/>
        <v/>
      </c>
      <c r="CE1386" s="39" t="str">
        <f t="shared" si="912"/>
        <v/>
      </c>
      <c r="CF1386" s="39" t="str">
        <f t="shared" si="913"/>
        <v/>
      </c>
      <c r="CG1386" s="39" t="str">
        <f t="shared" si="914"/>
        <v/>
      </c>
      <c r="CH1386" s="39" t="str">
        <f t="shared" si="915"/>
        <v/>
      </c>
      <c r="CI1386" s="39" t="str">
        <f t="shared" si="916"/>
        <v/>
      </c>
    </row>
    <row r="1387" spans="1:87">
      <c r="A1387" s="18"/>
      <c r="B1387" s="15" t="str">
        <f>'Gene Table'!E1386</f>
        <v>hsa-miR-4718</v>
      </c>
      <c r="C1387" s="15" t="str">
        <f>'Gene Table'!B1386</f>
        <v>J16</v>
      </c>
      <c r="D1387" s="16" t="str">
        <f>IF(SUM('Test Sample Data'!D$3:D$98)&gt;10,IF(AND(ISNUMBER('Test Sample Data'!D1386),'Test Sample Data'!D1386&lt;$B$1,'Test Sample Data'!D1386&gt;0),'Test Sample Data'!D1386,$B$1),"")</f>
        <v/>
      </c>
      <c r="E1387" s="17" t="str">
        <f>IF(SUM('Test Sample Data'!E$3:E$98)&gt;10,IF(AND(ISNUMBER('Test Sample Data'!E1386),'Test Sample Data'!E1386&lt;$B$1,'Test Sample Data'!E1386&gt;0),'Test Sample Data'!E1386,$B$1),"")</f>
        <v/>
      </c>
      <c r="F1387" s="17" t="str">
        <f>IF(SUM('Test Sample Data'!F$3:F$98)&gt;10,IF(AND(ISNUMBER('Test Sample Data'!F1386),'Test Sample Data'!F1386&lt;$B$1,'Test Sample Data'!F1386&gt;0),'Test Sample Data'!F1386,$B$1),"")</f>
        <v/>
      </c>
      <c r="G1387" s="17" t="str">
        <f>IF(SUM('Test Sample Data'!G$3:G$98)&gt;10,IF(AND(ISNUMBER('Test Sample Data'!G1386),'Test Sample Data'!G1386&lt;$B$1,'Test Sample Data'!G1386&gt;0),'Test Sample Data'!G1386,$B$1),"")</f>
        <v/>
      </c>
      <c r="H1387" s="17" t="str">
        <f>IF(SUM('Test Sample Data'!H$3:H$98)&gt;10,IF(AND(ISNUMBER('Test Sample Data'!H1386),'Test Sample Data'!H1386&lt;$B$1,'Test Sample Data'!H1386&gt;0),'Test Sample Data'!H1386,$B$1),"")</f>
        <v/>
      </c>
      <c r="I1387" s="17" t="str">
        <f>IF(SUM('Test Sample Data'!I$3:I$98)&gt;10,IF(AND(ISNUMBER('Test Sample Data'!I1386),'Test Sample Data'!I1386&lt;$B$1,'Test Sample Data'!I1386&gt;0),'Test Sample Data'!I1386,$B$1),"")</f>
        <v/>
      </c>
      <c r="J1387" s="17" t="str">
        <f>IF(SUM('Test Sample Data'!J$3:J$98)&gt;10,IF(AND(ISNUMBER('Test Sample Data'!J1386),'Test Sample Data'!J1386&lt;$B$1,'Test Sample Data'!J1386&gt;0),'Test Sample Data'!J1386,$B$1),"")</f>
        <v/>
      </c>
      <c r="K1387" s="17" t="str">
        <f>IF(SUM('Test Sample Data'!K$3:K$98)&gt;10,IF(AND(ISNUMBER('Test Sample Data'!K1386),'Test Sample Data'!K1386&lt;$B$1,'Test Sample Data'!K1386&gt;0),'Test Sample Data'!K1386,$B$1),"")</f>
        <v/>
      </c>
      <c r="L1387" s="17" t="str">
        <f>IF(SUM('Test Sample Data'!L$3:L$98)&gt;10,IF(AND(ISNUMBER('Test Sample Data'!L1386),'Test Sample Data'!L1386&lt;$B$1,'Test Sample Data'!L1386&gt;0),'Test Sample Data'!L1386,$B$1),"")</f>
        <v/>
      </c>
      <c r="M1387" s="17" t="str">
        <f>IF(SUM('Test Sample Data'!M$3:M$98)&gt;10,IF(AND(ISNUMBER('Test Sample Data'!M1386),'Test Sample Data'!M1386&lt;$B$1,'Test Sample Data'!M1386&gt;0),'Test Sample Data'!M1386,$B$1),"")</f>
        <v/>
      </c>
      <c r="N1387" s="17" t="str">
        <f>'Gene Table'!E1386</f>
        <v>hsa-miR-4718</v>
      </c>
      <c r="O1387" s="17" t="str">
        <f>'Gene Table'!B1386</f>
        <v>J16</v>
      </c>
      <c r="P1387" s="17" t="str">
        <f>IF(SUM('Control Sample Data'!D$3:D$98)&gt;10,IF(AND(ISNUMBER('Control Sample Data'!D1386),'Control Sample Data'!D1386&lt;$B$1,'Control Sample Data'!D1386&gt;0),'Control Sample Data'!D1386,$B$1),"")</f>
        <v/>
      </c>
      <c r="Q1387" s="17" t="str">
        <f>IF(SUM('Control Sample Data'!E$3:E$98)&gt;10,IF(AND(ISNUMBER('Control Sample Data'!E1386),'Control Sample Data'!E1386&lt;$B$1,'Control Sample Data'!E1386&gt;0),'Control Sample Data'!E1386,$B$1),"")</f>
        <v/>
      </c>
      <c r="R1387" s="17" t="str">
        <f>IF(SUM('Control Sample Data'!F$3:F$98)&gt;10,IF(AND(ISNUMBER('Control Sample Data'!F1386),'Control Sample Data'!F1386&lt;$B$1,'Control Sample Data'!F1386&gt;0),'Control Sample Data'!F1386,$B$1),"")</f>
        <v/>
      </c>
      <c r="S1387" s="17" t="str">
        <f>IF(SUM('Control Sample Data'!G$3:G$98)&gt;10,IF(AND(ISNUMBER('Control Sample Data'!G1386),'Control Sample Data'!G1386&lt;$B$1,'Control Sample Data'!G1386&gt;0),'Control Sample Data'!G1386,$B$1),"")</f>
        <v/>
      </c>
      <c r="T1387" s="17" t="str">
        <f>IF(SUM('Control Sample Data'!H$3:H$98)&gt;10,IF(AND(ISNUMBER('Control Sample Data'!H1386),'Control Sample Data'!H1386&lt;$B$1,'Control Sample Data'!H1386&gt;0),'Control Sample Data'!H1386,$B$1),"")</f>
        <v/>
      </c>
      <c r="U1387" s="17" t="str">
        <f>IF(SUM('Control Sample Data'!I$3:I$98)&gt;10,IF(AND(ISNUMBER('Control Sample Data'!I1386),'Control Sample Data'!I1386&lt;$B$1,'Control Sample Data'!I1386&gt;0),'Control Sample Data'!I1386,$B$1),"")</f>
        <v/>
      </c>
      <c r="V1387" s="17" t="str">
        <f>IF(SUM('Control Sample Data'!J$3:J$98)&gt;10,IF(AND(ISNUMBER('Control Sample Data'!J1386),'Control Sample Data'!J1386&lt;$B$1,'Control Sample Data'!J1386&gt;0),'Control Sample Data'!J1386,$B$1),"")</f>
        <v/>
      </c>
      <c r="W1387" s="17" t="str">
        <f>IF(SUM('Control Sample Data'!K$3:K$98)&gt;10,IF(AND(ISNUMBER('Control Sample Data'!K1386),'Control Sample Data'!K1386&lt;$B$1,'Control Sample Data'!K1386&gt;0),'Control Sample Data'!K1386,$B$1),"")</f>
        <v/>
      </c>
      <c r="X1387" s="17" t="str">
        <f>IF(SUM('Control Sample Data'!L$3:L$98)&gt;10,IF(AND(ISNUMBER('Control Sample Data'!L1386),'Control Sample Data'!L1386&lt;$B$1,'Control Sample Data'!L1386&gt;0),'Control Sample Data'!L1386,$B$1),"")</f>
        <v/>
      </c>
      <c r="Y1387" s="17" t="str">
        <f>IF(SUM('Control Sample Data'!M$3:M$98)&gt;10,IF(AND(ISNUMBER('Control Sample Data'!M1386),'Control Sample Data'!M1386&lt;$B$1,'Control Sample Data'!M1386&gt;0),'Control Sample Data'!M1386,$B$1),"")</f>
        <v/>
      </c>
      <c r="AT1387" s="36" t="str">
        <f t="shared" si="917"/>
        <v/>
      </c>
      <c r="AU1387" s="36" t="str">
        <f t="shared" si="918"/>
        <v/>
      </c>
      <c r="AV1387" s="36" t="str">
        <f t="shared" si="919"/>
        <v/>
      </c>
      <c r="AW1387" s="36" t="str">
        <f t="shared" si="920"/>
        <v/>
      </c>
      <c r="AX1387" s="36" t="str">
        <f t="shared" si="921"/>
        <v/>
      </c>
      <c r="AY1387" s="36" t="str">
        <f t="shared" si="922"/>
        <v/>
      </c>
      <c r="AZ1387" s="36" t="str">
        <f t="shared" si="923"/>
        <v/>
      </c>
      <c r="BA1387" s="36" t="str">
        <f t="shared" si="924"/>
        <v/>
      </c>
      <c r="BB1387" s="36" t="str">
        <f t="shared" si="925"/>
        <v/>
      </c>
      <c r="BC1387" s="36" t="str">
        <f t="shared" si="926"/>
        <v/>
      </c>
      <c r="BD1387" s="36" t="str">
        <f t="shared" si="927"/>
        <v/>
      </c>
      <c r="BE1387" s="36" t="str">
        <f t="shared" si="928"/>
        <v/>
      </c>
      <c r="BF1387" s="36" t="str">
        <f t="shared" si="929"/>
        <v/>
      </c>
      <c r="BG1387" s="36" t="str">
        <f t="shared" si="930"/>
        <v/>
      </c>
      <c r="BH1387" s="36" t="str">
        <f t="shared" si="931"/>
        <v/>
      </c>
      <c r="BI1387" s="36" t="str">
        <f t="shared" si="932"/>
        <v/>
      </c>
      <c r="BJ1387" s="36" t="str">
        <f t="shared" si="933"/>
        <v/>
      </c>
      <c r="BK1387" s="36" t="str">
        <f t="shared" si="934"/>
        <v/>
      </c>
      <c r="BL1387" s="36" t="str">
        <f t="shared" si="935"/>
        <v/>
      </c>
      <c r="BM1387" s="36" t="str">
        <f t="shared" si="936"/>
        <v/>
      </c>
      <c r="BN1387" s="38" t="e">
        <f t="shared" si="895"/>
        <v>#DIV/0!</v>
      </c>
      <c r="BO1387" s="38" t="e">
        <f t="shared" si="896"/>
        <v>#DIV/0!</v>
      </c>
      <c r="BP1387" s="39" t="str">
        <f t="shared" si="897"/>
        <v/>
      </c>
      <c r="BQ1387" s="39" t="str">
        <f t="shared" si="898"/>
        <v/>
      </c>
      <c r="BR1387" s="39" t="str">
        <f t="shared" si="899"/>
        <v/>
      </c>
      <c r="BS1387" s="39" t="str">
        <f t="shared" si="900"/>
        <v/>
      </c>
      <c r="BT1387" s="39" t="str">
        <f t="shared" si="901"/>
        <v/>
      </c>
      <c r="BU1387" s="39" t="str">
        <f t="shared" si="902"/>
        <v/>
      </c>
      <c r="BV1387" s="39" t="str">
        <f t="shared" si="903"/>
        <v/>
      </c>
      <c r="BW1387" s="39" t="str">
        <f t="shared" si="904"/>
        <v/>
      </c>
      <c r="BX1387" s="39" t="str">
        <f t="shared" si="905"/>
        <v/>
      </c>
      <c r="BY1387" s="39" t="str">
        <f t="shared" si="906"/>
        <v/>
      </c>
      <c r="BZ1387" s="39" t="str">
        <f t="shared" si="907"/>
        <v/>
      </c>
      <c r="CA1387" s="39" t="str">
        <f t="shared" si="908"/>
        <v/>
      </c>
      <c r="CB1387" s="39" t="str">
        <f t="shared" si="909"/>
        <v/>
      </c>
      <c r="CC1387" s="39" t="str">
        <f t="shared" si="910"/>
        <v/>
      </c>
      <c r="CD1387" s="39" t="str">
        <f t="shared" si="911"/>
        <v/>
      </c>
      <c r="CE1387" s="39" t="str">
        <f t="shared" si="912"/>
        <v/>
      </c>
      <c r="CF1387" s="39" t="str">
        <f t="shared" si="913"/>
        <v/>
      </c>
      <c r="CG1387" s="39" t="str">
        <f t="shared" si="914"/>
        <v/>
      </c>
      <c r="CH1387" s="39" t="str">
        <f t="shared" si="915"/>
        <v/>
      </c>
      <c r="CI1387" s="39" t="str">
        <f t="shared" si="916"/>
        <v/>
      </c>
    </row>
    <row r="1388" spans="1:87">
      <c r="A1388" s="18"/>
      <c r="B1388" s="15" t="str">
        <f>'Gene Table'!E1387</f>
        <v>hsa-miR-4666a-3p</v>
      </c>
      <c r="C1388" s="15" t="str">
        <f>'Gene Table'!B1387</f>
        <v>J17</v>
      </c>
      <c r="D1388" s="16" t="str">
        <f>IF(SUM('Test Sample Data'!D$3:D$98)&gt;10,IF(AND(ISNUMBER('Test Sample Data'!D1387),'Test Sample Data'!D1387&lt;$B$1,'Test Sample Data'!D1387&gt;0),'Test Sample Data'!D1387,$B$1),"")</f>
        <v/>
      </c>
      <c r="E1388" s="17" t="str">
        <f>IF(SUM('Test Sample Data'!E$3:E$98)&gt;10,IF(AND(ISNUMBER('Test Sample Data'!E1387),'Test Sample Data'!E1387&lt;$B$1,'Test Sample Data'!E1387&gt;0),'Test Sample Data'!E1387,$B$1),"")</f>
        <v/>
      </c>
      <c r="F1388" s="17" t="str">
        <f>IF(SUM('Test Sample Data'!F$3:F$98)&gt;10,IF(AND(ISNUMBER('Test Sample Data'!F1387),'Test Sample Data'!F1387&lt;$B$1,'Test Sample Data'!F1387&gt;0),'Test Sample Data'!F1387,$B$1),"")</f>
        <v/>
      </c>
      <c r="G1388" s="17" t="str">
        <f>IF(SUM('Test Sample Data'!G$3:G$98)&gt;10,IF(AND(ISNUMBER('Test Sample Data'!G1387),'Test Sample Data'!G1387&lt;$B$1,'Test Sample Data'!G1387&gt;0),'Test Sample Data'!G1387,$B$1),"")</f>
        <v/>
      </c>
      <c r="H1388" s="17" t="str">
        <f>IF(SUM('Test Sample Data'!H$3:H$98)&gt;10,IF(AND(ISNUMBER('Test Sample Data'!H1387),'Test Sample Data'!H1387&lt;$B$1,'Test Sample Data'!H1387&gt;0),'Test Sample Data'!H1387,$B$1),"")</f>
        <v/>
      </c>
      <c r="I1388" s="17" t="str">
        <f>IF(SUM('Test Sample Data'!I$3:I$98)&gt;10,IF(AND(ISNUMBER('Test Sample Data'!I1387),'Test Sample Data'!I1387&lt;$B$1,'Test Sample Data'!I1387&gt;0),'Test Sample Data'!I1387,$B$1),"")</f>
        <v/>
      </c>
      <c r="J1388" s="17" t="str">
        <f>IF(SUM('Test Sample Data'!J$3:J$98)&gt;10,IF(AND(ISNUMBER('Test Sample Data'!J1387),'Test Sample Data'!J1387&lt;$B$1,'Test Sample Data'!J1387&gt;0),'Test Sample Data'!J1387,$B$1),"")</f>
        <v/>
      </c>
      <c r="K1388" s="17" t="str">
        <f>IF(SUM('Test Sample Data'!K$3:K$98)&gt;10,IF(AND(ISNUMBER('Test Sample Data'!K1387),'Test Sample Data'!K1387&lt;$B$1,'Test Sample Data'!K1387&gt;0),'Test Sample Data'!K1387,$B$1),"")</f>
        <v/>
      </c>
      <c r="L1388" s="17" t="str">
        <f>IF(SUM('Test Sample Data'!L$3:L$98)&gt;10,IF(AND(ISNUMBER('Test Sample Data'!L1387),'Test Sample Data'!L1387&lt;$B$1,'Test Sample Data'!L1387&gt;0),'Test Sample Data'!L1387,$B$1),"")</f>
        <v/>
      </c>
      <c r="M1388" s="17" t="str">
        <f>IF(SUM('Test Sample Data'!M$3:M$98)&gt;10,IF(AND(ISNUMBER('Test Sample Data'!M1387),'Test Sample Data'!M1387&lt;$B$1,'Test Sample Data'!M1387&gt;0),'Test Sample Data'!M1387,$B$1),"")</f>
        <v/>
      </c>
      <c r="N1388" s="17" t="str">
        <f>'Gene Table'!E1387</f>
        <v>hsa-miR-4666a-3p</v>
      </c>
      <c r="O1388" s="17" t="str">
        <f>'Gene Table'!B1387</f>
        <v>J17</v>
      </c>
      <c r="P1388" s="17" t="str">
        <f>IF(SUM('Control Sample Data'!D$3:D$98)&gt;10,IF(AND(ISNUMBER('Control Sample Data'!D1387),'Control Sample Data'!D1387&lt;$B$1,'Control Sample Data'!D1387&gt;0),'Control Sample Data'!D1387,$B$1),"")</f>
        <v/>
      </c>
      <c r="Q1388" s="17" t="str">
        <f>IF(SUM('Control Sample Data'!E$3:E$98)&gt;10,IF(AND(ISNUMBER('Control Sample Data'!E1387),'Control Sample Data'!E1387&lt;$B$1,'Control Sample Data'!E1387&gt;0),'Control Sample Data'!E1387,$B$1),"")</f>
        <v/>
      </c>
      <c r="R1388" s="17" t="str">
        <f>IF(SUM('Control Sample Data'!F$3:F$98)&gt;10,IF(AND(ISNUMBER('Control Sample Data'!F1387),'Control Sample Data'!F1387&lt;$B$1,'Control Sample Data'!F1387&gt;0),'Control Sample Data'!F1387,$B$1),"")</f>
        <v/>
      </c>
      <c r="S1388" s="17" t="str">
        <f>IF(SUM('Control Sample Data'!G$3:G$98)&gt;10,IF(AND(ISNUMBER('Control Sample Data'!G1387),'Control Sample Data'!G1387&lt;$B$1,'Control Sample Data'!G1387&gt;0),'Control Sample Data'!G1387,$B$1),"")</f>
        <v/>
      </c>
      <c r="T1388" s="17" t="str">
        <f>IF(SUM('Control Sample Data'!H$3:H$98)&gt;10,IF(AND(ISNUMBER('Control Sample Data'!H1387),'Control Sample Data'!H1387&lt;$B$1,'Control Sample Data'!H1387&gt;0),'Control Sample Data'!H1387,$B$1),"")</f>
        <v/>
      </c>
      <c r="U1388" s="17" t="str">
        <f>IF(SUM('Control Sample Data'!I$3:I$98)&gt;10,IF(AND(ISNUMBER('Control Sample Data'!I1387),'Control Sample Data'!I1387&lt;$B$1,'Control Sample Data'!I1387&gt;0),'Control Sample Data'!I1387,$B$1),"")</f>
        <v/>
      </c>
      <c r="V1388" s="17" t="str">
        <f>IF(SUM('Control Sample Data'!J$3:J$98)&gt;10,IF(AND(ISNUMBER('Control Sample Data'!J1387),'Control Sample Data'!J1387&lt;$B$1,'Control Sample Data'!J1387&gt;0),'Control Sample Data'!J1387,$B$1),"")</f>
        <v/>
      </c>
      <c r="W1388" s="17" t="str">
        <f>IF(SUM('Control Sample Data'!K$3:K$98)&gt;10,IF(AND(ISNUMBER('Control Sample Data'!K1387),'Control Sample Data'!K1387&lt;$B$1,'Control Sample Data'!K1387&gt;0),'Control Sample Data'!K1387,$B$1),"")</f>
        <v/>
      </c>
      <c r="X1388" s="17" t="str">
        <f>IF(SUM('Control Sample Data'!L$3:L$98)&gt;10,IF(AND(ISNUMBER('Control Sample Data'!L1387),'Control Sample Data'!L1387&lt;$B$1,'Control Sample Data'!L1387&gt;0),'Control Sample Data'!L1387,$B$1),"")</f>
        <v/>
      </c>
      <c r="Y1388" s="17" t="str">
        <f>IF(SUM('Control Sample Data'!M$3:M$98)&gt;10,IF(AND(ISNUMBER('Control Sample Data'!M1387),'Control Sample Data'!M1387&lt;$B$1,'Control Sample Data'!M1387&gt;0),'Control Sample Data'!M1387,$B$1),"")</f>
        <v/>
      </c>
      <c r="AT1388" s="36" t="str">
        <f t="shared" si="917"/>
        <v/>
      </c>
      <c r="AU1388" s="36" t="str">
        <f t="shared" si="918"/>
        <v/>
      </c>
      <c r="AV1388" s="36" t="str">
        <f t="shared" si="919"/>
        <v/>
      </c>
      <c r="AW1388" s="36" t="str">
        <f t="shared" si="920"/>
        <v/>
      </c>
      <c r="AX1388" s="36" t="str">
        <f t="shared" si="921"/>
        <v/>
      </c>
      <c r="AY1388" s="36" t="str">
        <f t="shared" si="922"/>
        <v/>
      </c>
      <c r="AZ1388" s="36" t="str">
        <f t="shared" si="923"/>
        <v/>
      </c>
      <c r="BA1388" s="36" t="str">
        <f t="shared" si="924"/>
        <v/>
      </c>
      <c r="BB1388" s="36" t="str">
        <f t="shared" si="925"/>
        <v/>
      </c>
      <c r="BC1388" s="36" t="str">
        <f t="shared" si="926"/>
        <v/>
      </c>
      <c r="BD1388" s="36" t="str">
        <f t="shared" si="927"/>
        <v/>
      </c>
      <c r="BE1388" s="36" t="str">
        <f t="shared" si="928"/>
        <v/>
      </c>
      <c r="BF1388" s="36" t="str">
        <f t="shared" si="929"/>
        <v/>
      </c>
      <c r="BG1388" s="36" t="str">
        <f t="shared" si="930"/>
        <v/>
      </c>
      <c r="BH1388" s="36" t="str">
        <f t="shared" si="931"/>
        <v/>
      </c>
      <c r="BI1388" s="36" t="str">
        <f t="shared" si="932"/>
        <v/>
      </c>
      <c r="BJ1388" s="36" t="str">
        <f t="shared" si="933"/>
        <v/>
      </c>
      <c r="BK1388" s="36" t="str">
        <f t="shared" si="934"/>
        <v/>
      </c>
      <c r="BL1388" s="36" t="str">
        <f t="shared" si="935"/>
        <v/>
      </c>
      <c r="BM1388" s="36" t="str">
        <f t="shared" si="936"/>
        <v/>
      </c>
      <c r="BN1388" s="38" t="e">
        <f t="shared" si="895"/>
        <v>#DIV/0!</v>
      </c>
      <c r="BO1388" s="38" t="e">
        <f t="shared" si="896"/>
        <v>#DIV/0!</v>
      </c>
      <c r="BP1388" s="39" t="str">
        <f t="shared" si="897"/>
        <v/>
      </c>
      <c r="BQ1388" s="39" t="str">
        <f t="shared" si="898"/>
        <v/>
      </c>
      <c r="BR1388" s="39" t="str">
        <f t="shared" si="899"/>
        <v/>
      </c>
      <c r="BS1388" s="39" t="str">
        <f t="shared" si="900"/>
        <v/>
      </c>
      <c r="BT1388" s="39" t="str">
        <f t="shared" si="901"/>
        <v/>
      </c>
      <c r="BU1388" s="39" t="str">
        <f t="shared" si="902"/>
        <v/>
      </c>
      <c r="BV1388" s="39" t="str">
        <f t="shared" si="903"/>
        <v/>
      </c>
      <c r="BW1388" s="39" t="str">
        <f t="shared" si="904"/>
        <v/>
      </c>
      <c r="BX1388" s="39" t="str">
        <f t="shared" si="905"/>
        <v/>
      </c>
      <c r="BY1388" s="39" t="str">
        <f t="shared" si="906"/>
        <v/>
      </c>
      <c r="BZ1388" s="39" t="str">
        <f t="shared" si="907"/>
        <v/>
      </c>
      <c r="CA1388" s="39" t="str">
        <f t="shared" si="908"/>
        <v/>
      </c>
      <c r="CB1388" s="39" t="str">
        <f t="shared" si="909"/>
        <v/>
      </c>
      <c r="CC1388" s="39" t="str">
        <f t="shared" si="910"/>
        <v/>
      </c>
      <c r="CD1388" s="39" t="str">
        <f t="shared" si="911"/>
        <v/>
      </c>
      <c r="CE1388" s="39" t="str">
        <f t="shared" si="912"/>
        <v/>
      </c>
      <c r="CF1388" s="39" t="str">
        <f t="shared" si="913"/>
        <v/>
      </c>
      <c r="CG1388" s="39" t="str">
        <f t="shared" si="914"/>
        <v/>
      </c>
      <c r="CH1388" s="39" t="str">
        <f t="shared" si="915"/>
        <v/>
      </c>
      <c r="CI1388" s="39" t="str">
        <f t="shared" si="916"/>
        <v/>
      </c>
    </row>
    <row r="1389" spans="1:87">
      <c r="A1389" s="18"/>
      <c r="B1389" s="15" t="str">
        <f>'Gene Table'!E1388</f>
        <v>hsa-miR-4719</v>
      </c>
      <c r="C1389" s="15" t="str">
        <f>'Gene Table'!B1388</f>
        <v>J18</v>
      </c>
      <c r="D1389" s="16" t="str">
        <f>IF(SUM('Test Sample Data'!D$3:D$98)&gt;10,IF(AND(ISNUMBER('Test Sample Data'!D1388),'Test Sample Data'!D1388&lt;$B$1,'Test Sample Data'!D1388&gt;0),'Test Sample Data'!D1388,$B$1),"")</f>
        <v/>
      </c>
      <c r="E1389" s="17" t="str">
        <f>IF(SUM('Test Sample Data'!E$3:E$98)&gt;10,IF(AND(ISNUMBER('Test Sample Data'!E1388),'Test Sample Data'!E1388&lt;$B$1,'Test Sample Data'!E1388&gt;0),'Test Sample Data'!E1388,$B$1),"")</f>
        <v/>
      </c>
      <c r="F1389" s="17" t="str">
        <f>IF(SUM('Test Sample Data'!F$3:F$98)&gt;10,IF(AND(ISNUMBER('Test Sample Data'!F1388),'Test Sample Data'!F1388&lt;$B$1,'Test Sample Data'!F1388&gt;0),'Test Sample Data'!F1388,$B$1),"")</f>
        <v/>
      </c>
      <c r="G1389" s="17" t="str">
        <f>IF(SUM('Test Sample Data'!G$3:G$98)&gt;10,IF(AND(ISNUMBER('Test Sample Data'!G1388),'Test Sample Data'!G1388&lt;$B$1,'Test Sample Data'!G1388&gt;0),'Test Sample Data'!G1388,$B$1),"")</f>
        <v/>
      </c>
      <c r="H1389" s="17" t="str">
        <f>IF(SUM('Test Sample Data'!H$3:H$98)&gt;10,IF(AND(ISNUMBER('Test Sample Data'!H1388),'Test Sample Data'!H1388&lt;$B$1,'Test Sample Data'!H1388&gt;0),'Test Sample Data'!H1388,$B$1),"")</f>
        <v/>
      </c>
      <c r="I1389" s="17" t="str">
        <f>IF(SUM('Test Sample Data'!I$3:I$98)&gt;10,IF(AND(ISNUMBER('Test Sample Data'!I1388),'Test Sample Data'!I1388&lt;$B$1,'Test Sample Data'!I1388&gt;0),'Test Sample Data'!I1388,$B$1),"")</f>
        <v/>
      </c>
      <c r="J1389" s="17" t="str">
        <f>IF(SUM('Test Sample Data'!J$3:J$98)&gt;10,IF(AND(ISNUMBER('Test Sample Data'!J1388),'Test Sample Data'!J1388&lt;$B$1,'Test Sample Data'!J1388&gt;0),'Test Sample Data'!J1388,$B$1),"")</f>
        <v/>
      </c>
      <c r="K1389" s="17" t="str">
        <f>IF(SUM('Test Sample Data'!K$3:K$98)&gt;10,IF(AND(ISNUMBER('Test Sample Data'!K1388),'Test Sample Data'!K1388&lt;$B$1,'Test Sample Data'!K1388&gt;0),'Test Sample Data'!K1388,$B$1),"")</f>
        <v/>
      </c>
      <c r="L1389" s="17" t="str">
        <f>IF(SUM('Test Sample Data'!L$3:L$98)&gt;10,IF(AND(ISNUMBER('Test Sample Data'!L1388),'Test Sample Data'!L1388&lt;$B$1,'Test Sample Data'!L1388&gt;0),'Test Sample Data'!L1388,$B$1),"")</f>
        <v/>
      </c>
      <c r="M1389" s="17" t="str">
        <f>IF(SUM('Test Sample Data'!M$3:M$98)&gt;10,IF(AND(ISNUMBER('Test Sample Data'!M1388),'Test Sample Data'!M1388&lt;$B$1,'Test Sample Data'!M1388&gt;0),'Test Sample Data'!M1388,$B$1),"")</f>
        <v/>
      </c>
      <c r="N1389" s="17" t="str">
        <f>'Gene Table'!E1388</f>
        <v>hsa-miR-4719</v>
      </c>
      <c r="O1389" s="17" t="str">
        <f>'Gene Table'!B1388</f>
        <v>J18</v>
      </c>
      <c r="P1389" s="17" t="str">
        <f>IF(SUM('Control Sample Data'!D$3:D$98)&gt;10,IF(AND(ISNUMBER('Control Sample Data'!D1388),'Control Sample Data'!D1388&lt;$B$1,'Control Sample Data'!D1388&gt;0),'Control Sample Data'!D1388,$B$1),"")</f>
        <v/>
      </c>
      <c r="Q1389" s="17" t="str">
        <f>IF(SUM('Control Sample Data'!E$3:E$98)&gt;10,IF(AND(ISNUMBER('Control Sample Data'!E1388),'Control Sample Data'!E1388&lt;$B$1,'Control Sample Data'!E1388&gt;0),'Control Sample Data'!E1388,$B$1),"")</f>
        <v/>
      </c>
      <c r="R1389" s="17" t="str">
        <f>IF(SUM('Control Sample Data'!F$3:F$98)&gt;10,IF(AND(ISNUMBER('Control Sample Data'!F1388),'Control Sample Data'!F1388&lt;$B$1,'Control Sample Data'!F1388&gt;0),'Control Sample Data'!F1388,$B$1),"")</f>
        <v/>
      </c>
      <c r="S1389" s="17" t="str">
        <f>IF(SUM('Control Sample Data'!G$3:G$98)&gt;10,IF(AND(ISNUMBER('Control Sample Data'!G1388),'Control Sample Data'!G1388&lt;$B$1,'Control Sample Data'!G1388&gt;0),'Control Sample Data'!G1388,$B$1),"")</f>
        <v/>
      </c>
      <c r="T1389" s="17" t="str">
        <f>IF(SUM('Control Sample Data'!H$3:H$98)&gt;10,IF(AND(ISNUMBER('Control Sample Data'!H1388),'Control Sample Data'!H1388&lt;$B$1,'Control Sample Data'!H1388&gt;0),'Control Sample Data'!H1388,$B$1),"")</f>
        <v/>
      </c>
      <c r="U1389" s="17" t="str">
        <f>IF(SUM('Control Sample Data'!I$3:I$98)&gt;10,IF(AND(ISNUMBER('Control Sample Data'!I1388),'Control Sample Data'!I1388&lt;$B$1,'Control Sample Data'!I1388&gt;0),'Control Sample Data'!I1388,$B$1),"")</f>
        <v/>
      </c>
      <c r="V1389" s="17" t="str">
        <f>IF(SUM('Control Sample Data'!J$3:J$98)&gt;10,IF(AND(ISNUMBER('Control Sample Data'!J1388),'Control Sample Data'!J1388&lt;$B$1,'Control Sample Data'!J1388&gt;0),'Control Sample Data'!J1388,$B$1),"")</f>
        <v/>
      </c>
      <c r="W1389" s="17" t="str">
        <f>IF(SUM('Control Sample Data'!K$3:K$98)&gt;10,IF(AND(ISNUMBER('Control Sample Data'!K1388),'Control Sample Data'!K1388&lt;$B$1,'Control Sample Data'!K1388&gt;0),'Control Sample Data'!K1388,$B$1),"")</f>
        <v/>
      </c>
      <c r="X1389" s="17" t="str">
        <f>IF(SUM('Control Sample Data'!L$3:L$98)&gt;10,IF(AND(ISNUMBER('Control Sample Data'!L1388),'Control Sample Data'!L1388&lt;$B$1,'Control Sample Data'!L1388&gt;0),'Control Sample Data'!L1388,$B$1),"")</f>
        <v/>
      </c>
      <c r="Y1389" s="17" t="str">
        <f>IF(SUM('Control Sample Data'!M$3:M$98)&gt;10,IF(AND(ISNUMBER('Control Sample Data'!M1388),'Control Sample Data'!M1388&lt;$B$1,'Control Sample Data'!M1388&gt;0),'Control Sample Data'!M1388,$B$1),"")</f>
        <v/>
      </c>
      <c r="AT1389" s="36" t="str">
        <f t="shared" si="917"/>
        <v/>
      </c>
      <c r="AU1389" s="36" t="str">
        <f t="shared" si="918"/>
        <v/>
      </c>
      <c r="AV1389" s="36" t="str">
        <f t="shared" si="919"/>
        <v/>
      </c>
      <c r="AW1389" s="36" t="str">
        <f t="shared" si="920"/>
        <v/>
      </c>
      <c r="AX1389" s="36" t="str">
        <f t="shared" si="921"/>
        <v/>
      </c>
      <c r="AY1389" s="36" t="str">
        <f t="shared" si="922"/>
        <v/>
      </c>
      <c r="AZ1389" s="36" t="str">
        <f t="shared" si="923"/>
        <v/>
      </c>
      <c r="BA1389" s="36" t="str">
        <f t="shared" si="924"/>
        <v/>
      </c>
      <c r="BB1389" s="36" t="str">
        <f t="shared" si="925"/>
        <v/>
      </c>
      <c r="BC1389" s="36" t="str">
        <f t="shared" si="926"/>
        <v/>
      </c>
      <c r="BD1389" s="36" t="str">
        <f t="shared" si="927"/>
        <v/>
      </c>
      <c r="BE1389" s="36" t="str">
        <f t="shared" si="928"/>
        <v/>
      </c>
      <c r="BF1389" s="36" t="str">
        <f t="shared" si="929"/>
        <v/>
      </c>
      <c r="BG1389" s="36" t="str">
        <f t="shared" si="930"/>
        <v/>
      </c>
      <c r="BH1389" s="36" t="str">
        <f t="shared" si="931"/>
        <v/>
      </c>
      <c r="BI1389" s="36" t="str">
        <f t="shared" si="932"/>
        <v/>
      </c>
      <c r="BJ1389" s="36" t="str">
        <f t="shared" si="933"/>
        <v/>
      </c>
      <c r="BK1389" s="36" t="str">
        <f t="shared" si="934"/>
        <v/>
      </c>
      <c r="BL1389" s="36" t="str">
        <f t="shared" si="935"/>
        <v/>
      </c>
      <c r="BM1389" s="36" t="str">
        <f t="shared" si="936"/>
        <v/>
      </c>
      <c r="BN1389" s="38" t="e">
        <f t="shared" si="895"/>
        <v>#DIV/0!</v>
      </c>
      <c r="BO1389" s="38" t="e">
        <f t="shared" si="896"/>
        <v>#DIV/0!</v>
      </c>
      <c r="BP1389" s="39" t="str">
        <f t="shared" si="897"/>
        <v/>
      </c>
      <c r="BQ1389" s="39" t="str">
        <f t="shared" si="898"/>
        <v/>
      </c>
      <c r="BR1389" s="39" t="str">
        <f t="shared" si="899"/>
        <v/>
      </c>
      <c r="BS1389" s="39" t="str">
        <f t="shared" si="900"/>
        <v/>
      </c>
      <c r="BT1389" s="39" t="str">
        <f t="shared" si="901"/>
        <v/>
      </c>
      <c r="BU1389" s="39" t="str">
        <f t="shared" si="902"/>
        <v/>
      </c>
      <c r="BV1389" s="39" t="str">
        <f t="shared" si="903"/>
        <v/>
      </c>
      <c r="BW1389" s="39" t="str">
        <f t="shared" si="904"/>
        <v/>
      </c>
      <c r="BX1389" s="39" t="str">
        <f t="shared" si="905"/>
        <v/>
      </c>
      <c r="BY1389" s="39" t="str">
        <f t="shared" si="906"/>
        <v/>
      </c>
      <c r="BZ1389" s="39" t="str">
        <f t="shared" si="907"/>
        <v/>
      </c>
      <c r="CA1389" s="39" t="str">
        <f t="shared" si="908"/>
        <v/>
      </c>
      <c r="CB1389" s="39" t="str">
        <f t="shared" si="909"/>
        <v/>
      </c>
      <c r="CC1389" s="39" t="str">
        <f t="shared" si="910"/>
        <v/>
      </c>
      <c r="CD1389" s="39" t="str">
        <f t="shared" si="911"/>
        <v/>
      </c>
      <c r="CE1389" s="39" t="str">
        <f t="shared" si="912"/>
        <v/>
      </c>
      <c r="CF1389" s="39" t="str">
        <f t="shared" si="913"/>
        <v/>
      </c>
      <c r="CG1389" s="39" t="str">
        <f t="shared" si="914"/>
        <v/>
      </c>
      <c r="CH1389" s="39" t="str">
        <f t="shared" si="915"/>
        <v/>
      </c>
      <c r="CI1389" s="39" t="str">
        <f t="shared" si="916"/>
        <v/>
      </c>
    </row>
    <row r="1390" spans="1:87">
      <c r="A1390" s="18"/>
      <c r="B1390" s="15" t="str">
        <f>'Gene Table'!E1389</f>
        <v>hsa-miR-4667-5p</v>
      </c>
      <c r="C1390" s="15" t="str">
        <f>'Gene Table'!B1389</f>
        <v>J19</v>
      </c>
      <c r="D1390" s="16" t="str">
        <f>IF(SUM('Test Sample Data'!D$3:D$98)&gt;10,IF(AND(ISNUMBER('Test Sample Data'!D1389),'Test Sample Data'!D1389&lt;$B$1,'Test Sample Data'!D1389&gt;0),'Test Sample Data'!D1389,$B$1),"")</f>
        <v/>
      </c>
      <c r="E1390" s="17" t="str">
        <f>IF(SUM('Test Sample Data'!E$3:E$98)&gt;10,IF(AND(ISNUMBER('Test Sample Data'!E1389),'Test Sample Data'!E1389&lt;$B$1,'Test Sample Data'!E1389&gt;0),'Test Sample Data'!E1389,$B$1),"")</f>
        <v/>
      </c>
      <c r="F1390" s="17" t="str">
        <f>IF(SUM('Test Sample Data'!F$3:F$98)&gt;10,IF(AND(ISNUMBER('Test Sample Data'!F1389),'Test Sample Data'!F1389&lt;$B$1,'Test Sample Data'!F1389&gt;0),'Test Sample Data'!F1389,$B$1),"")</f>
        <v/>
      </c>
      <c r="G1390" s="17" t="str">
        <f>IF(SUM('Test Sample Data'!G$3:G$98)&gt;10,IF(AND(ISNUMBER('Test Sample Data'!G1389),'Test Sample Data'!G1389&lt;$B$1,'Test Sample Data'!G1389&gt;0),'Test Sample Data'!G1389,$B$1),"")</f>
        <v/>
      </c>
      <c r="H1390" s="17" t="str">
        <f>IF(SUM('Test Sample Data'!H$3:H$98)&gt;10,IF(AND(ISNUMBER('Test Sample Data'!H1389),'Test Sample Data'!H1389&lt;$B$1,'Test Sample Data'!H1389&gt;0),'Test Sample Data'!H1389,$B$1),"")</f>
        <v/>
      </c>
      <c r="I1390" s="17" t="str">
        <f>IF(SUM('Test Sample Data'!I$3:I$98)&gt;10,IF(AND(ISNUMBER('Test Sample Data'!I1389),'Test Sample Data'!I1389&lt;$B$1,'Test Sample Data'!I1389&gt;0),'Test Sample Data'!I1389,$B$1),"")</f>
        <v/>
      </c>
      <c r="J1390" s="17" t="str">
        <f>IF(SUM('Test Sample Data'!J$3:J$98)&gt;10,IF(AND(ISNUMBER('Test Sample Data'!J1389),'Test Sample Data'!J1389&lt;$B$1,'Test Sample Data'!J1389&gt;0),'Test Sample Data'!J1389,$B$1),"")</f>
        <v/>
      </c>
      <c r="K1390" s="17" t="str">
        <f>IF(SUM('Test Sample Data'!K$3:K$98)&gt;10,IF(AND(ISNUMBER('Test Sample Data'!K1389),'Test Sample Data'!K1389&lt;$B$1,'Test Sample Data'!K1389&gt;0),'Test Sample Data'!K1389,$B$1),"")</f>
        <v/>
      </c>
      <c r="L1390" s="17" t="str">
        <f>IF(SUM('Test Sample Data'!L$3:L$98)&gt;10,IF(AND(ISNUMBER('Test Sample Data'!L1389),'Test Sample Data'!L1389&lt;$B$1,'Test Sample Data'!L1389&gt;0),'Test Sample Data'!L1389,$B$1),"")</f>
        <v/>
      </c>
      <c r="M1390" s="17" t="str">
        <f>IF(SUM('Test Sample Data'!M$3:M$98)&gt;10,IF(AND(ISNUMBER('Test Sample Data'!M1389),'Test Sample Data'!M1389&lt;$B$1,'Test Sample Data'!M1389&gt;0),'Test Sample Data'!M1389,$B$1),"")</f>
        <v/>
      </c>
      <c r="N1390" s="17" t="str">
        <f>'Gene Table'!E1389</f>
        <v>hsa-miR-4667-5p</v>
      </c>
      <c r="O1390" s="17" t="str">
        <f>'Gene Table'!B1389</f>
        <v>J19</v>
      </c>
      <c r="P1390" s="17" t="str">
        <f>IF(SUM('Control Sample Data'!D$3:D$98)&gt;10,IF(AND(ISNUMBER('Control Sample Data'!D1389),'Control Sample Data'!D1389&lt;$B$1,'Control Sample Data'!D1389&gt;0),'Control Sample Data'!D1389,$B$1),"")</f>
        <v/>
      </c>
      <c r="Q1390" s="17" t="str">
        <f>IF(SUM('Control Sample Data'!E$3:E$98)&gt;10,IF(AND(ISNUMBER('Control Sample Data'!E1389),'Control Sample Data'!E1389&lt;$B$1,'Control Sample Data'!E1389&gt;0),'Control Sample Data'!E1389,$B$1),"")</f>
        <v/>
      </c>
      <c r="R1390" s="17" t="str">
        <f>IF(SUM('Control Sample Data'!F$3:F$98)&gt;10,IF(AND(ISNUMBER('Control Sample Data'!F1389),'Control Sample Data'!F1389&lt;$B$1,'Control Sample Data'!F1389&gt;0),'Control Sample Data'!F1389,$B$1),"")</f>
        <v/>
      </c>
      <c r="S1390" s="17" t="str">
        <f>IF(SUM('Control Sample Data'!G$3:G$98)&gt;10,IF(AND(ISNUMBER('Control Sample Data'!G1389),'Control Sample Data'!G1389&lt;$B$1,'Control Sample Data'!G1389&gt;0),'Control Sample Data'!G1389,$B$1),"")</f>
        <v/>
      </c>
      <c r="T1390" s="17" t="str">
        <f>IF(SUM('Control Sample Data'!H$3:H$98)&gt;10,IF(AND(ISNUMBER('Control Sample Data'!H1389),'Control Sample Data'!H1389&lt;$B$1,'Control Sample Data'!H1389&gt;0),'Control Sample Data'!H1389,$B$1),"")</f>
        <v/>
      </c>
      <c r="U1390" s="17" t="str">
        <f>IF(SUM('Control Sample Data'!I$3:I$98)&gt;10,IF(AND(ISNUMBER('Control Sample Data'!I1389),'Control Sample Data'!I1389&lt;$B$1,'Control Sample Data'!I1389&gt;0),'Control Sample Data'!I1389,$B$1),"")</f>
        <v/>
      </c>
      <c r="V1390" s="17" t="str">
        <f>IF(SUM('Control Sample Data'!J$3:J$98)&gt;10,IF(AND(ISNUMBER('Control Sample Data'!J1389),'Control Sample Data'!J1389&lt;$B$1,'Control Sample Data'!J1389&gt;0),'Control Sample Data'!J1389,$B$1),"")</f>
        <v/>
      </c>
      <c r="W1390" s="17" t="str">
        <f>IF(SUM('Control Sample Data'!K$3:K$98)&gt;10,IF(AND(ISNUMBER('Control Sample Data'!K1389),'Control Sample Data'!K1389&lt;$B$1,'Control Sample Data'!K1389&gt;0),'Control Sample Data'!K1389,$B$1),"")</f>
        <v/>
      </c>
      <c r="X1390" s="17" t="str">
        <f>IF(SUM('Control Sample Data'!L$3:L$98)&gt;10,IF(AND(ISNUMBER('Control Sample Data'!L1389),'Control Sample Data'!L1389&lt;$B$1,'Control Sample Data'!L1389&gt;0),'Control Sample Data'!L1389,$B$1),"")</f>
        <v/>
      </c>
      <c r="Y1390" s="17" t="str">
        <f>IF(SUM('Control Sample Data'!M$3:M$98)&gt;10,IF(AND(ISNUMBER('Control Sample Data'!M1389),'Control Sample Data'!M1389&lt;$B$1,'Control Sample Data'!M1389&gt;0),'Control Sample Data'!M1389,$B$1),"")</f>
        <v/>
      </c>
      <c r="AT1390" s="36" t="str">
        <f t="shared" si="917"/>
        <v/>
      </c>
      <c r="AU1390" s="36" t="str">
        <f t="shared" si="918"/>
        <v/>
      </c>
      <c r="AV1390" s="36" t="str">
        <f t="shared" si="919"/>
        <v/>
      </c>
      <c r="AW1390" s="36" t="str">
        <f t="shared" si="920"/>
        <v/>
      </c>
      <c r="AX1390" s="36" t="str">
        <f t="shared" si="921"/>
        <v/>
      </c>
      <c r="AY1390" s="36" t="str">
        <f t="shared" si="922"/>
        <v/>
      </c>
      <c r="AZ1390" s="36" t="str">
        <f t="shared" si="923"/>
        <v/>
      </c>
      <c r="BA1390" s="36" t="str">
        <f t="shared" si="924"/>
        <v/>
      </c>
      <c r="BB1390" s="36" t="str">
        <f t="shared" si="925"/>
        <v/>
      </c>
      <c r="BC1390" s="36" t="str">
        <f t="shared" si="926"/>
        <v/>
      </c>
      <c r="BD1390" s="36" t="str">
        <f t="shared" si="927"/>
        <v/>
      </c>
      <c r="BE1390" s="36" t="str">
        <f t="shared" si="928"/>
        <v/>
      </c>
      <c r="BF1390" s="36" t="str">
        <f t="shared" si="929"/>
        <v/>
      </c>
      <c r="BG1390" s="36" t="str">
        <f t="shared" si="930"/>
        <v/>
      </c>
      <c r="BH1390" s="36" t="str">
        <f t="shared" si="931"/>
        <v/>
      </c>
      <c r="BI1390" s="36" t="str">
        <f t="shared" si="932"/>
        <v/>
      </c>
      <c r="BJ1390" s="36" t="str">
        <f t="shared" si="933"/>
        <v/>
      </c>
      <c r="BK1390" s="36" t="str">
        <f t="shared" si="934"/>
        <v/>
      </c>
      <c r="BL1390" s="36" t="str">
        <f t="shared" si="935"/>
        <v/>
      </c>
      <c r="BM1390" s="36" t="str">
        <f t="shared" si="936"/>
        <v/>
      </c>
      <c r="BN1390" s="38" t="e">
        <f t="shared" si="895"/>
        <v>#DIV/0!</v>
      </c>
      <c r="BO1390" s="38" t="e">
        <f t="shared" si="896"/>
        <v>#DIV/0!</v>
      </c>
      <c r="BP1390" s="39" t="str">
        <f t="shared" si="897"/>
        <v/>
      </c>
      <c r="BQ1390" s="39" t="str">
        <f t="shared" si="898"/>
        <v/>
      </c>
      <c r="BR1390" s="39" t="str">
        <f t="shared" si="899"/>
        <v/>
      </c>
      <c r="BS1390" s="39" t="str">
        <f t="shared" si="900"/>
        <v/>
      </c>
      <c r="BT1390" s="39" t="str">
        <f t="shared" si="901"/>
        <v/>
      </c>
      <c r="BU1390" s="39" t="str">
        <f t="shared" si="902"/>
        <v/>
      </c>
      <c r="BV1390" s="39" t="str">
        <f t="shared" si="903"/>
        <v/>
      </c>
      <c r="BW1390" s="39" t="str">
        <f t="shared" si="904"/>
        <v/>
      </c>
      <c r="BX1390" s="39" t="str">
        <f t="shared" si="905"/>
        <v/>
      </c>
      <c r="BY1390" s="39" t="str">
        <f t="shared" si="906"/>
        <v/>
      </c>
      <c r="BZ1390" s="39" t="str">
        <f t="shared" si="907"/>
        <v/>
      </c>
      <c r="CA1390" s="39" t="str">
        <f t="shared" si="908"/>
        <v/>
      </c>
      <c r="CB1390" s="39" t="str">
        <f t="shared" si="909"/>
        <v/>
      </c>
      <c r="CC1390" s="39" t="str">
        <f t="shared" si="910"/>
        <v/>
      </c>
      <c r="CD1390" s="39" t="str">
        <f t="shared" si="911"/>
        <v/>
      </c>
      <c r="CE1390" s="39" t="str">
        <f t="shared" si="912"/>
        <v/>
      </c>
      <c r="CF1390" s="39" t="str">
        <f t="shared" si="913"/>
        <v/>
      </c>
      <c r="CG1390" s="39" t="str">
        <f t="shared" si="914"/>
        <v/>
      </c>
      <c r="CH1390" s="39" t="str">
        <f t="shared" si="915"/>
        <v/>
      </c>
      <c r="CI1390" s="39" t="str">
        <f t="shared" si="916"/>
        <v/>
      </c>
    </row>
    <row r="1391" spans="1:87">
      <c r="A1391" s="18"/>
      <c r="B1391" s="15" t="str">
        <f>'Gene Table'!E1390</f>
        <v>hsa-miR-4720-5p</v>
      </c>
      <c r="C1391" s="15" t="str">
        <f>'Gene Table'!B1390</f>
        <v>J20</v>
      </c>
      <c r="D1391" s="16" t="str">
        <f>IF(SUM('Test Sample Data'!D$3:D$98)&gt;10,IF(AND(ISNUMBER('Test Sample Data'!D1390),'Test Sample Data'!D1390&lt;$B$1,'Test Sample Data'!D1390&gt;0),'Test Sample Data'!D1390,$B$1),"")</f>
        <v/>
      </c>
      <c r="E1391" s="17" t="str">
        <f>IF(SUM('Test Sample Data'!E$3:E$98)&gt;10,IF(AND(ISNUMBER('Test Sample Data'!E1390),'Test Sample Data'!E1390&lt;$B$1,'Test Sample Data'!E1390&gt;0),'Test Sample Data'!E1390,$B$1),"")</f>
        <v/>
      </c>
      <c r="F1391" s="17" t="str">
        <f>IF(SUM('Test Sample Data'!F$3:F$98)&gt;10,IF(AND(ISNUMBER('Test Sample Data'!F1390),'Test Sample Data'!F1390&lt;$B$1,'Test Sample Data'!F1390&gt;0),'Test Sample Data'!F1390,$B$1),"")</f>
        <v/>
      </c>
      <c r="G1391" s="17" t="str">
        <f>IF(SUM('Test Sample Data'!G$3:G$98)&gt;10,IF(AND(ISNUMBER('Test Sample Data'!G1390),'Test Sample Data'!G1390&lt;$B$1,'Test Sample Data'!G1390&gt;0),'Test Sample Data'!G1390,$B$1),"")</f>
        <v/>
      </c>
      <c r="H1391" s="17" t="str">
        <f>IF(SUM('Test Sample Data'!H$3:H$98)&gt;10,IF(AND(ISNUMBER('Test Sample Data'!H1390),'Test Sample Data'!H1390&lt;$B$1,'Test Sample Data'!H1390&gt;0),'Test Sample Data'!H1390,$B$1),"")</f>
        <v/>
      </c>
      <c r="I1391" s="17" t="str">
        <f>IF(SUM('Test Sample Data'!I$3:I$98)&gt;10,IF(AND(ISNUMBER('Test Sample Data'!I1390),'Test Sample Data'!I1390&lt;$B$1,'Test Sample Data'!I1390&gt;0),'Test Sample Data'!I1390,$B$1),"")</f>
        <v/>
      </c>
      <c r="J1391" s="17" t="str">
        <f>IF(SUM('Test Sample Data'!J$3:J$98)&gt;10,IF(AND(ISNUMBER('Test Sample Data'!J1390),'Test Sample Data'!J1390&lt;$B$1,'Test Sample Data'!J1390&gt;0),'Test Sample Data'!J1390,$B$1),"")</f>
        <v/>
      </c>
      <c r="K1391" s="17" t="str">
        <f>IF(SUM('Test Sample Data'!K$3:K$98)&gt;10,IF(AND(ISNUMBER('Test Sample Data'!K1390),'Test Sample Data'!K1390&lt;$B$1,'Test Sample Data'!K1390&gt;0),'Test Sample Data'!K1390,$B$1),"")</f>
        <v/>
      </c>
      <c r="L1391" s="17" t="str">
        <f>IF(SUM('Test Sample Data'!L$3:L$98)&gt;10,IF(AND(ISNUMBER('Test Sample Data'!L1390),'Test Sample Data'!L1390&lt;$B$1,'Test Sample Data'!L1390&gt;0),'Test Sample Data'!L1390,$B$1),"")</f>
        <v/>
      </c>
      <c r="M1391" s="17" t="str">
        <f>IF(SUM('Test Sample Data'!M$3:M$98)&gt;10,IF(AND(ISNUMBER('Test Sample Data'!M1390),'Test Sample Data'!M1390&lt;$B$1,'Test Sample Data'!M1390&gt;0),'Test Sample Data'!M1390,$B$1),"")</f>
        <v/>
      </c>
      <c r="N1391" s="17" t="str">
        <f>'Gene Table'!E1390</f>
        <v>hsa-miR-4720-5p</v>
      </c>
      <c r="O1391" s="17" t="str">
        <f>'Gene Table'!B1390</f>
        <v>J20</v>
      </c>
      <c r="P1391" s="17" t="str">
        <f>IF(SUM('Control Sample Data'!D$3:D$98)&gt;10,IF(AND(ISNUMBER('Control Sample Data'!D1390),'Control Sample Data'!D1390&lt;$B$1,'Control Sample Data'!D1390&gt;0),'Control Sample Data'!D1390,$B$1),"")</f>
        <v/>
      </c>
      <c r="Q1391" s="17" t="str">
        <f>IF(SUM('Control Sample Data'!E$3:E$98)&gt;10,IF(AND(ISNUMBER('Control Sample Data'!E1390),'Control Sample Data'!E1390&lt;$B$1,'Control Sample Data'!E1390&gt;0),'Control Sample Data'!E1390,$B$1),"")</f>
        <v/>
      </c>
      <c r="R1391" s="17" t="str">
        <f>IF(SUM('Control Sample Data'!F$3:F$98)&gt;10,IF(AND(ISNUMBER('Control Sample Data'!F1390),'Control Sample Data'!F1390&lt;$B$1,'Control Sample Data'!F1390&gt;0),'Control Sample Data'!F1390,$B$1),"")</f>
        <v/>
      </c>
      <c r="S1391" s="17" t="str">
        <f>IF(SUM('Control Sample Data'!G$3:G$98)&gt;10,IF(AND(ISNUMBER('Control Sample Data'!G1390),'Control Sample Data'!G1390&lt;$B$1,'Control Sample Data'!G1390&gt;0),'Control Sample Data'!G1390,$B$1),"")</f>
        <v/>
      </c>
      <c r="T1391" s="17" t="str">
        <f>IF(SUM('Control Sample Data'!H$3:H$98)&gt;10,IF(AND(ISNUMBER('Control Sample Data'!H1390),'Control Sample Data'!H1390&lt;$B$1,'Control Sample Data'!H1390&gt;0),'Control Sample Data'!H1390,$B$1),"")</f>
        <v/>
      </c>
      <c r="U1391" s="17" t="str">
        <f>IF(SUM('Control Sample Data'!I$3:I$98)&gt;10,IF(AND(ISNUMBER('Control Sample Data'!I1390),'Control Sample Data'!I1390&lt;$B$1,'Control Sample Data'!I1390&gt;0),'Control Sample Data'!I1390,$B$1),"")</f>
        <v/>
      </c>
      <c r="V1391" s="17" t="str">
        <f>IF(SUM('Control Sample Data'!J$3:J$98)&gt;10,IF(AND(ISNUMBER('Control Sample Data'!J1390),'Control Sample Data'!J1390&lt;$B$1,'Control Sample Data'!J1390&gt;0),'Control Sample Data'!J1390,$B$1),"")</f>
        <v/>
      </c>
      <c r="W1391" s="17" t="str">
        <f>IF(SUM('Control Sample Data'!K$3:K$98)&gt;10,IF(AND(ISNUMBER('Control Sample Data'!K1390),'Control Sample Data'!K1390&lt;$B$1,'Control Sample Data'!K1390&gt;0),'Control Sample Data'!K1390,$B$1),"")</f>
        <v/>
      </c>
      <c r="X1391" s="17" t="str">
        <f>IF(SUM('Control Sample Data'!L$3:L$98)&gt;10,IF(AND(ISNUMBER('Control Sample Data'!L1390),'Control Sample Data'!L1390&lt;$B$1,'Control Sample Data'!L1390&gt;0),'Control Sample Data'!L1390,$B$1),"")</f>
        <v/>
      </c>
      <c r="Y1391" s="17" t="str">
        <f>IF(SUM('Control Sample Data'!M$3:M$98)&gt;10,IF(AND(ISNUMBER('Control Sample Data'!M1390),'Control Sample Data'!M1390&lt;$B$1,'Control Sample Data'!M1390&gt;0),'Control Sample Data'!M1390,$B$1),"")</f>
        <v/>
      </c>
      <c r="AT1391" s="36" t="str">
        <f t="shared" si="917"/>
        <v/>
      </c>
      <c r="AU1391" s="36" t="str">
        <f t="shared" si="918"/>
        <v/>
      </c>
      <c r="AV1391" s="36" t="str">
        <f t="shared" si="919"/>
        <v/>
      </c>
      <c r="AW1391" s="36" t="str">
        <f t="shared" si="920"/>
        <v/>
      </c>
      <c r="AX1391" s="36" t="str">
        <f t="shared" si="921"/>
        <v/>
      </c>
      <c r="AY1391" s="36" t="str">
        <f t="shared" si="922"/>
        <v/>
      </c>
      <c r="AZ1391" s="36" t="str">
        <f t="shared" si="923"/>
        <v/>
      </c>
      <c r="BA1391" s="36" t="str">
        <f t="shared" si="924"/>
        <v/>
      </c>
      <c r="BB1391" s="36" t="str">
        <f t="shared" si="925"/>
        <v/>
      </c>
      <c r="BC1391" s="36" t="str">
        <f t="shared" si="926"/>
        <v/>
      </c>
      <c r="BD1391" s="36" t="str">
        <f t="shared" si="927"/>
        <v/>
      </c>
      <c r="BE1391" s="36" t="str">
        <f t="shared" si="928"/>
        <v/>
      </c>
      <c r="BF1391" s="36" t="str">
        <f t="shared" si="929"/>
        <v/>
      </c>
      <c r="BG1391" s="36" t="str">
        <f t="shared" si="930"/>
        <v/>
      </c>
      <c r="BH1391" s="36" t="str">
        <f t="shared" si="931"/>
        <v/>
      </c>
      <c r="BI1391" s="36" t="str">
        <f t="shared" si="932"/>
        <v/>
      </c>
      <c r="BJ1391" s="36" t="str">
        <f t="shared" si="933"/>
        <v/>
      </c>
      <c r="BK1391" s="36" t="str">
        <f t="shared" si="934"/>
        <v/>
      </c>
      <c r="BL1391" s="36" t="str">
        <f t="shared" si="935"/>
        <v/>
      </c>
      <c r="BM1391" s="36" t="str">
        <f t="shared" si="936"/>
        <v/>
      </c>
      <c r="BN1391" s="38" t="e">
        <f t="shared" si="895"/>
        <v>#DIV/0!</v>
      </c>
      <c r="BO1391" s="38" t="e">
        <f t="shared" si="896"/>
        <v>#DIV/0!</v>
      </c>
      <c r="BP1391" s="39" t="str">
        <f t="shared" si="897"/>
        <v/>
      </c>
      <c r="BQ1391" s="39" t="str">
        <f t="shared" si="898"/>
        <v/>
      </c>
      <c r="BR1391" s="39" t="str">
        <f t="shared" si="899"/>
        <v/>
      </c>
      <c r="BS1391" s="39" t="str">
        <f t="shared" si="900"/>
        <v/>
      </c>
      <c r="BT1391" s="39" t="str">
        <f t="shared" si="901"/>
        <v/>
      </c>
      <c r="BU1391" s="39" t="str">
        <f t="shared" si="902"/>
        <v/>
      </c>
      <c r="BV1391" s="39" t="str">
        <f t="shared" si="903"/>
        <v/>
      </c>
      <c r="BW1391" s="39" t="str">
        <f t="shared" si="904"/>
        <v/>
      </c>
      <c r="BX1391" s="39" t="str">
        <f t="shared" si="905"/>
        <v/>
      </c>
      <c r="BY1391" s="39" t="str">
        <f t="shared" si="906"/>
        <v/>
      </c>
      <c r="BZ1391" s="39" t="str">
        <f t="shared" si="907"/>
        <v/>
      </c>
      <c r="CA1391" s="39" t="str">
        <f t="shared" si="908"/>
        <v/>
      </c>
      <c r="CB1391" s="39" t="str">
        <f t="shared" si="909"/>
        <v/>
      </c>
      <c r="CC1391" s="39" t="str">
        <f t="shared" si="910"/>
        <v/>
      </c>
      <c r="CD1391" s="39" t="str">
        <f t="shared" si="911"/>
        <v/>
      </c>
      <c r="CE1391" s="39" t="str">
        <f t="shared" si="912"/>
        <v/>
      </c>
      <c r="CF1391" s="39" t="str">
        <f t="shared" si="913"/>
        <v/>
      </c>
      <c r="CG1391" s="39" t="str">
        <f t="shared" si="914"/>
        <v/>
      </c>
      <c r="CH1391" s="39" t="str">
        <f t="shared" si="915"/>
        <v/>
      </c>
      <c r="CI1391" s="39" t="str">
        <f t="shared" si="916"/>
        <v/>
      </c>
    </row>
    <row r="1392" spans="1:87">
      <c r="A1392" s="18"/>
      <c r="B1392" s="15" t="str">
        <f>'Gene Table'!E1391</f>
        <v>hsa-miR-4667-3p</v>
      </c>
      <c r="C1392" s="15" t="str">
        <f>'Gene Table'!B1391</f>
        <v>J21</v>
      </c>
      <c r="D1392" s="16" t="str">
        <f>IF(SUM('Test Sample Data'!D$3:D$98)&gt;10,IF(AND(ISNUMBER('Test Sample Data'!D1391),'Test Sample Data'!D1391&lt;$B$1,'Test Sample Data'!D1391&gt;0),'Test Sample Data'!D1391,$B$1),"")</f>
        <v/>
      </c>
      <c r="E1392" s="17" t="str">
        <f>IF(SUM('Test Sample Data'!E$3:E$98)&gt;10,IF(AND(ISNUMBER('Test Sample Data'!E1391),'Test Sample Data'!E1391&lt;$B$1,'Test Sample Data'!E1391&gt;0),'Test Sample Data'!E1391,$B$1),"")</f>
        <v/>
      </c>
      <c r="F1392" s="17" t="str">
        <f>IF(SUM('Test Sample Data'!F$3:F$98)&gt;10,IF(AND(ISNUMBER('Test Sample Data'!F1391),'Test Sample Data'!F1391&lt;$B$1,'Test Sample Data'!F1391&gt;0),'Test Sample Data'!F1391,$B$1),"")</f>
        <v/>
      </c>
      <c r="G1392" s="17" t="str">
        <f>IF(SUM('Test Sample Data'!G$3:G$98)&gt;10,IF(AND(ISNUMBER('Test Sample Data'!G1391),'Test Sample Data'!G1391&lt;$B$1,'Test Sample Data'!G1391&gt;0),'Test Sample Data'!G1391,$B$1),"")</f>
        <v/>
      </c>
      <c r="H1392" s="17" t="str">
        <f>IF(SUM('Test Sample Data'!H$3:H$98)&gt;10,IF(AND(ISNUMBER('Test Sample Data'!H1391),'Test Sample Data'!H1391&lt;$B$1,'Test Sample Data'!H1391&gt;0),'Test Sample Data'!H1391,$B$1),"")</f>
        <v/>
      </c>
      <c r="I1392" s="17" t="str">
        <f>IF(SUM('Test Sample Data'!I$3:I$98)&gt;10,IF(AND(ISNUMBER('Test Sample Data'!I1391),'Test Sample Data'!I1391&lt;$B$1,'Test Sample Data'!I1391&gt;0),'Test Sample Data'!I1391,$B$1),"")</f>
        <v/>
      </c>
      <c r="J1392" s="17" t="str">
        <f>IF(SUM('Test Sample Data'!J$3:J$98)&gt;10,IF(AND(ISNUMBER('Test Sample Data'!J1391),'Test Sample Data'!J1391&lt;$B$1,'Test Sample Data'!J1391&gt;0),'Test Sample Data'!J1391,$B$1),"")</f>
        <v/>
      </c>
      <c r="K1392" s="17" t="str">
        <f>IF(SUM('Test Sample Data'!K$3:K$98)&gt;10,IF(AND(ISNUMBER('Test Sample Data'!K1391),'Test Sample Data'!K1391&lt;$B$1,'Test Sample Data'!K1391&gt;0),'Test Sample Data'!K1391,$B$1),"")</f>
        <v/>
      </c>
      <c r="L1392" s="17" t="str">
        <f>IF(SUM('Test Sample Data'!L$3:L$98)&gt;10,IF(AND(ISNUMBER('Test Sample Data'!L1391),'Test Sample Data'!L1391&lt;$B$1,'Test Sample Data'!L1391&gt;0),'Test Sample Data'!L1391,$B$1),"")</f>
        <v/>
      </c>
      <c r="M1392" s="17" t="str">
        <f>IF(SUM('Test Sample Data'!M$3:M$98)&gt;10,IF(AND(ISNUMBER('Test Sample Data'!M1391),'Test Sample Data'!M1391&lt;$B$1,'Test Sample Data'!M1391&gt;0),'Test Sample Data'!M1391,$B$1),"")</f>
        <v/>
      </c>
      <c r="N1392" s="17" t="str">
        <f>'Gene Table'!E1391</f>
        <v>hsa-miR-4667-3p</v>
      </c>
      <c r="O1392" s="17" t="str">
        <f>'Gene Table'!B1391</f>
        <v>J21</v>
      </c>
      <c r="P1392" s="17" t="str">
        <f>IF(SUM('Control Sample Data'!D$3:D$98)&gt;10,IF(AND(ISNUMBER('Control Sample Data'!D1391),'Control Sample Data'!D1391&lt;$B$1,'Control Sample Data'!D1391&gt;0),'Control Sample Data'!D1391,$B$1),"")</f>
        <v/>
      </c>
      <c r="Q1392" s="17" t="str">
        <f>IF(SUM('Control Sample Data'!E$3:E$98)&gt;10,IF(AND(ISNUMBER('Control Sample Data'!E1391),'Control Sample Data'!E1391&lt;$B$1,'Control Sample Data'!E1391&gt;0),'Control Sample Data'!E1391,$B$1),"")</f>
        <v/>
      </c>
      <c r="R1392" s="17" t="str">
        <f>IF(SUM('Control Sample Data'!F$3:F$98)&gt;10,IF(AND(ISNUMBER('Control Sample Data'!F1391),'Control Sample Data'!F1391&lt;$B$1,'Control Sample Data'!F1391&gt;0),'Control Sample Data'!F1391,$B$1),"")</f>
        <v/>
      </c>
      <c r="S1392" s="17" t="str">
        <f>IF(SUM('Control Sample Data'!G$3:G$98)&gt;10,IF(AND(ISNUMBER('Control Sample Data'!G1391),'Control Sample Data'!G1391&lt;$B$1,'Control Sample Data'!G1391&gt;0),'Control Sample Data'!G1391,$B$1),"")</f>
        <v/>
      </c>
      <c r="T1392" s="17" t="str">
        <f>IF(SUM('Control Sample Data'!H$3:H$98)&gt;10,IF(AND(ISNUMBER('Control Sample Data'!H1391),'Control Sample Data'!H1391&lt;$B$1,'Control Sample Data'!H1391&gt;0),'Control Sample Data'!H1391,$B$1),"")</f>
        <v/>
      </c>
      <c r="U1392" s="17" t="str">
        <f>IF(SUM('Control Sample Data'!I$3:I$98)&gt;10,IF(AND(ISNUMBER('Control Sample Data'!I1391),'Control Sample Data'!I1391&lt;$B$1,'Control Sample Data'!I1391&gt;0),'Control Sample Data'!I1391,$B$1),"")</f>
        <v/>
      </c>
      <c r="V1392" s="17" t="str">
        <f>IF(SUM('Control Sample Data'!J$3:J$98)&gt;10,IF(AND(ISNUMBER('Control Sample Data'!J1391),'Control Sample Data'!J1391&lt;$B$1,'Control Sample Data'!J1391&gt;0),'Control Sample Data'!J1391,$B$1),"")</f>
        <v/>
      </c>
      <c r="W1392" s="17" t="str">
        <f>IF(SUM('Control Sample Data'!K$3:K$98)&gt;10,IF(AND(ISNUMBER('Control Sample Data'!K1391),'Control Sample Data'!K1391&lt;$B$1,'Control Sample Data'!K1391&gt;0),'Control Sample Data'!K1391,$B$1),"")</f>
        <v/>
      </c>
      <c r="X1392" s="17" t="str">
        <f>IF(SUM('Control Sample Data'!L$3:L$98)&gt;10,IF(AND(ISNUMBER('Control Sample Data'!L1391),'Control Sample Data'!L1391&lt;$B$1,'Control Sample Data'!L1391&gt;0),'Control Sample Data'!L1391,$B$1),"")</f>
        <v/>
      </c>
      <c r="Y1392" s="17" t="str">
        <f>IF(SUM('Control Sample Data'!M$3:M$98)&gt;10,IF(AND(ISNUMBER('Control Sample Data'!M1391),'Control Sample Data'!M1391&lt;$B$1,'Control Sample Data'!M1391&gt;0),'Control Sample Data'!M1391,$B$1),"")</f>
        <v/>
      </c>
      <c r="AT1392" s="36" t="str">
        <f t="shared" si="917"/>
        <v/>
      </c>
      <c r="AU1392" s="36" t="str">
        <f t="shared" si="918"/>
        <v/>
      </c>
      <c r="AV1392" s="36" t="str">
        <f t="shared" si="919"/>
        <v/>
      </c>
      <c r="AW1392" s="36" t="str">
        <f t="shared" si="920"/>
        <v/>
      </c>
      <c r="AX1392" s="36" t="str">
        <f t="shared" si="921"/>
        <v/>
      </c>
      <c r="AY1392" s="36" t="str">
        <f t="shared" si="922"/>
        <v/>
      </c>
      <c r="AZ1392" s="36" t="str">
        <f t="shared" si="923"/>
        <v/>
      </c>
      <c r="BA1392" s="36" t="str">
        <f t="shared" si="924"/>
        <v/>
      </c>
      <c r="BB1392" s="36" t="str">
        <f t="shared" si="925"/>
        <v/>
      </c>
      <c r="BC1392" s="36" t="str">
        <f t="shared" si="926"/>
        <v/>
      </c>
      <c r="BD1392" s="36" t="str">
        <f t="shared" si="927"/>
        <v/>
      </c>
      <c r="BE1392" s="36" t="str">
        <f t="shared" si="928"/>
        <v/>
      </c>
      <c r="BF1392" s="36" t="str">
        <f t="shared" si="929"/>
        <v/>
      </c>
      <c r="BG1392" s="36" t="str">
        <f t="shared" si="930"/>
        <v/>
      </c>
      <c r="BH1392" s="36" t="str">
        <f t="shared" si="931"/>
        <v/>
      </c>
      <c r="BI1392" s="36" t="str">
        <f t="shared" si="932"/>
        <v/>
      </c>
      <c r="BJ1392" s="36" t="str">
        <f t="shared" si="933"/>
        <v/>
      </c>
      <c r="BK1392" s="36" t="str">
        <f t="shared" si="934"/>
        <v/>
      </c>
      <c r="BL1392" s="36" t="str">
        <f t="shared" si="935"/>
        <v/>
      </c>
      <c r="BM1392" s="36" t="str">
        <f t="shared" si="936"/>
        <v/>
      </c>
      <c r="BN1392" s="38" t="e">
        <f t="shared" si="895"/>
        <v>#DIV/0!</v>
      </c>
      <c r="BO1392" s="38" t="e">
        <f t="shared" si="896"/>
        <v>#DIV/0!</v>
      </c>
      <c r="BP1392" s="39" t="str">
        <f t="shared" si="897"/>
        <v/>
      </c>
      <c r="BQ1392" s="39" t="str">
        <f t="shared" si="898"/>
        <v/>
      </c>
      <c r="BR1392" s="39" t="str">
        <f t="shared" si="899"/>
        <v/>
      </c>
      <c r="BS1392" s="39" t="str">
        <f t="shared" si="900"/>
        <v/>
      </c>
      <c r="BT1392" s="39" t="str">
        <f t="shared" si="901"/>
        <v/>
      </c>
      <c r="BU1392" s="39" t="str">
        <f t="shared" si="902"/>
        <v/>
      </c>
      <c r="BV1392" s="39" t="str">
        <f t="shared" si="903"/>
        <v/>
      </c>
      <c r="BW1392" s="39" t="str">
        <f t="shared" si="904"/>
        <v/>
      </c>
      <c r="BX1392" s="39" t="str">
        <f t="shared" si="905"/>
        <v/>
      </c>
      <c r="BY1392" s="39" t="str">
        <f t="shared" si="906"/>
        <v/>
      </c>
      <c r="BZ1392" s="39" t="str">
        <f t="shared" si="907"/>
        <v/>
      </c>
      <c r="CA1392" s="39" t="str">
        <f t="shared" si="908"/>
        <v/>
      </c>
      <c r="CB1392" s="39" t="str">
        <f t="shared" si="909"/>
        <v/>
      </c>
      <c r="CC1392" s="39" t="str">
        <f t="shared" si="910"/>
        <v/>
      </c>
      <c r="CD1392" s="39" t="str">
        <f t="shared" si="911"/>
        <v/>
      </c>
      <c r="CE1392" s="39" t="str">
        <f t="shared" si="912"/>
        <v/>
      </c>
      <c r="CF1392" s="39" t="str">
        <f t="shared" si="913"/>
        <v/>
      </c>
      <c r="CG1392" s="39" t="str">
        <f t="shared" si="914"/>
        <v/>
      </c>
      <c r="CH1392" s="39" t="str">
        <f t="shared" si="915"/>
        <v/>
      </c>
      <c r="CI1392" s="39" t="str">
        <f t="shared" si="916"/>
        <v/>
      </c>
    </row>
    <row r="1393" spans="1:87">
      <c r="A1393" s="18"/>
      <c r="B1393" s="15" t="str">
        <f>'Gene Table'!E1392</f>
        <v>hsa-miR-4720-3p</v>
      </c>
      <c r="C1393" s="15" t="str">
        <f>'Gene Table'!B1392</f>
        <v>J22</v>
      </c>
      <c r="D1393" s="16" t="str">
        <f>IF(SUM('Test Sample Data'!D$3:D$98)&gt;10,IF(AND(ISNUMBER('Test Sample Data'!D1392),'Test Sample Data'!D1392&lt;$B$1,'Test Sample Data'!D1392&gt;0),'Test Sample Data'!D1392,$B$1),"")</f>
        <v/>
      </c>
      <c r="E1393" s="17" t="str">
        <f>IF(SUM('Test Sample Data'!E$3:E$98)&gt;10,IF(AND(ISNUMBER('Test Sample Data'!E1392),'Test Sample Data'!E1392&lt;$B$1,'Test Sample Data'!E1392&gt;0),'Test Sample Data'!E1392,$B$1),"")</f>
        <v/>
      </c>
      <c r="F1393" s="17" t="str">
        <f>IF(SUM('Test Sample Data'!F$3:F$98)&gt;10,IF(AND(ISNUMBER('Test Sample Data'!F1392),'Test Sample Data'!F1392&lt;$B$1,'Test Sample Data'!F1392&gt;0),'Test Sample Data'!F1392,$B$1),"")</f>
        <v/>
      </c>
      <c r="G1393" s="17" t="str">
        <f>IF(SUM('Test Sample Data'!G$3:G$98)&gt;10,IF(AND(ISNUMBER('Test Sample Data'!G1392),'Test Sample Data'!G1392&lt;$B$1,'Test Sample Data'!G1392&gt;0),'Test Sample Data'!G1392,$B$1),"")</f>
        <v/>
      </c>
      <c r="H1393" s="17" t="str">
        <f>IF(SUM('Test Sample Data'!H$3:H$98)&gt;10,IF(AND(ISNUMBER('Test Sample Data'!H1392),'Test Sample Data'!H1392&lt;$B$1,'Test Sample Data'!H1392&gt;0),'Test Sample Data'!H1392,$B$1),"")</f>
        <v/>
      </c>
      <c r="I1393" s="17" t="str">
        <f>IF(SUM('Test Sample Data'!I$3:I$98)&gt;10,IF(AND(ISNUMBER('Test Sample Data'!I1392),'Test Sample Data'!I1392&lt;$B$1,'Test Sample Data'!I1392&gt;0),'Test Sample Data'!I1392,$B$1),"")</f>
        <v/>
      </c>
      <c r="J1393" s="17" t="str">
        <f>IF(SUM('Test Sample Data'!J$3:J$98)&gt;10,IF(AND(ISNUMBER('Test Sample Data'!J1392),'Test Sample Data'!J1392&lt;$B$1,'Test Sample Data'!J1392&gt;0),'Test Sample Data'!J1392,$B$1),"")</f>
        <v/>
      </c>
      <c r="K1393" s="17" t="str">
        <f>IF(SUM('Test Sample Data'!K$3:K$98)&gt;10,IF(AND(ISNUMBER('Test Sample Data'!K1392),'Test Sample Data'!K1392&lt;$B$1,'Test Sample Data'!K1392&gt;0),'Test Sample Data'!K1392,$B$1),"")</f>
        <v/>
      </c>
      <c r="L1393" s="17" t="str">
        <f>IF(SUM('Test Sample Data'!L$3:L$98)&gt;10,IF(AND(ISNUMBER('Test Sample Data'!L1392),'Test Sample Data'!L1392&lt;$B$1,'Test Sample Data'!L1392&gt;0),'Test Sample Data'!L1392,$B$1),"")</f>
        <v/>
      </c>
      <c r="M1393" s="17" t="str">
        <f>IF(SUM('Test Sample Data'!M$3:M$98)&gt;10,IF(AND(ISNUMBER('Test Sample Data'!M1392),'Test Sample Data'!M1392&lt;$B$1,'Test Sample Data'!M1392&gt;0),'Test Sample Data'!M1392,$B$1),"")</f>
        <v/>
      </c>
      <c r="N1393" s="17" t="str">
        <f>'Gene Table'!E1392</f>
        <v>hsa-miR-4720-3p</v>
      </c>
      <c r="O1393" s="17" t="str">
        <f>'Gene Table'!B1392</f>
        <v>J22</v>
      </c>
      <c r="P1393" s="17" t="str">
        <f>IF(SUM('Control Sample Data'!D$3:D$98)&gt;10,IF(AND(ISNUMBER('Control Sample Data'!D1392),'Control Sample Data'!D1392&lt;$B$1,'Control Sample Data'!D1392&gt;0),'Control Sample Data'!D1392,$B$1),"")</f>
        <v/>
      </c>
      <c r="Q1393" s="17" t="str">
        <f>IF(SUM('Control Sample Data'!E$3:E$98)&gt;10,IF(AND(ISNUMBER('Control Sample Data'!E1392),'Control Sample Data'!E1392&lt;$B$1,'Control Sample Data'!E1392&gt;0),'Control Sample Data'!E1392,$B$1),"")</f>
        <v/>
      </c>
      <c r="R1393" s="17" t="str">
        <f>IF(SUM('Control Sample Data'!F$3:F$98)&gt;10,IF(AND(ISNUMBER('Control Sample Data'!F1392),'Control Sample Data'!F1392&lt;$B$1,'Control Sample Data'!F1392&gt;0),'Control Sample Data'!F1392,$B$1),"")</f>
        <v/>
      </c>
      <c r="S1393" s="17" t="str">
        <f>IF(SUM('Control Sample Data'!G$3:G$98)&gt;10,IF(AND(ISNUMBER('Control Sample Data'!G1392),'Control Sample Data'!G1392&lt;$B$1,'Control Sample Data'!G1392&gt;0),'Control Sample Data'!G1392,$B$1),"")</f>
        <v/>
      </c>
      <c r="T1393" s="17" t="str">
        <f>IF(SUM('Control Sample Data'!H$3:H$98)&gt;10,IF(AND(ISNUMBER('Control Sample Data'!H1392),'Control Sample Data'!H1392&lt;$B$1,'Control Sample Data'!H1392&gt;0),'Control Sample Data'!H1392,$B$1),"")</f>
        <v/>
      </c>
      <c r="U1393" s="17" t="str">
        <f>IF(SUM('Control Sample Data'!I$3:I$98)&gt;10,IF(AND(ISNUMBER('Control Sample Data'!I1392),'Control Sample Data'!I1392&lt;$B$1,'Control Sample Data'!I1392&gt;0),'Control Sample Data'!I1392,$B$1),"")</f>
        <v/>
      </c>
      <c r="V1393" s="17" t="str">
        <f>IF(SUM('Control Sample Data'!J$3:J$98)&gt;10,IF(AND(ISNUMBER('Control Sample Data'!J1392),'Control Sample Data'!J1392&lt;$B$1,'Control Sample Data'!J1392&gt;0),'Control Sample Data'!J1392,$B$1),"")</f>
        <v/>
      </c>
      <c r="W1393" s="17" t="str">
        <f>IF(SUM('Control Sample Data'!K$3:K$98)&gt;10,IF(AND(ISNUMBER('Control Sample Data'!K1392),'Control Sample Data'!K1392&lt;$B$1,'Control Sample Data'!K1392&gt;0),'Control Sample Data'!K1392,$B$1),"")</f>
        <v/>
      </c>
      <c r="X1393" s="17" t="str">
        <f>IF(SUM('Control Sample Data'!L$3:L$98)&gt;10,IF(AND(ISNUMBER('Control Sample Data'!L1392),'Control Sample Data'!L1392&lt;$B$1,'Control Sample Data'!L1392&gt;0),'Control Sample Data'!L1392,$B$1),"")</f>
        <v/>
      </c>
      <c r="Y1393" s="17" t="str">
        <f>IF(SUM('Control Sample Data'!M$3:M$98)&gt;10,IF(AND(ISNUMBER('Control Sample Data'!M1392),'Control Sample Data'!M1392&lt;$B$1,'Control Sample Data'!M1392&gt;0),'Control Sample Data'!M1392,$B$1),"")</f>
        <v/>
      </c>
      <c r="AT1393" s="36" t="str">
        <f t="shared" si="917"/>
        <v/>
      </c>
      <c r="AU1393" s="36" t="str">
        <f t="shared" si="918"/>
        <v/>
      </c>
      <c r="AV1393" s="36" t="str">
        <f t="shared" si="919"/>
        <v/>
      </c>
      <c r="AW1393" s="36" t="str">
        <f t="shared" si="920"/>
        <v/>
      </c>
      <c r="AX1393" s="36" t="str">
        <f t="shared" si="921"/>
        <v/>
      </c>
      <c r="AY1393" s="36" t="str">
        <f t="shared" si="922"/>
        <v/>
      </c>
      <c r="AZ1393" s="36" t="str">
        <f t="shared" si="923"/>
        <v/>
      </c>
      <c r="BA1393" s="36" t="str">
        <f t="shared" si="924"/>
        <v/>
      </c>
      <c r="BB1393" s="36" t="str">
        <f t="shared" si="925"/>
        <v/>
      </c>
      <c r="BC1393" s="36" t="str">
        <f t="shared" si="926"/>
        <v/>
      </c>
      <c r="BD1393" s="36" t="str">
        <f t="shared" si="927"/>
        <v/>
      </c>
      <c r="BE1393" s="36" t="str">
        <f t="shared" si="928"/>
        <v/>
      </c>
      <c r="BF1393" s="36" t="str">
        <f t="shared" si="929"/>
        <v/>
      </c>
      <c r="BG1393" s="36" t="str">
        <f t="shared" si="930"/>
        <v/>
      </c>
      <c r="BH1393" s="36" t="str">
        <f t="shared" si="931"/>
        <v/>
      </c>
      <c r="BI1393" s="36" t="str">
        <f t="shared" si="932"/>
        <v/>
      </c>
      <c r="BJ1393" s="36" t="str">
        <f t="shared" si="933"/>
        <v/>
      </c>
      <c r="BK1393" s="36" t="str">
        <f t="shared" si="934"/>
        <v/>
      </c>
      <c r="BL1393" s="36" t="str">
        <f t="shared" si="935"/>
        <v/>
      </c>
      <c r="BM1393" s="36" t="str">
        <f t="shared" si="936"/>
        <v/>
      </c>
      <c r="BN1393" s="38" t="e">
        <f t="shared" si="895"/>
        <v>#DIV/0!</v>
      </c>
      <c r="BO1393" s="38" t="e">
        <f t="shared" si="896"/>
        <v>#DIV/0!</v>
      </c>
      <c r="BP1393" s="39" t="str">
        <f t="shared" si="897"/>
        <v/>
      </c>
      <c r="BQ1393" s="39" t="str">
        <f t="shared" si="898"/>
        <v/>
      </c>
      <c r="BR1393" s="39" t="str">
        <f t="shared" si="899"/>
        <v/>
      </c>
      <c r="BS1393" s="39" t="str">
        <f t="shared" si="900"/>
        <v/>
      </c>
      <c r="BT1393" s="39" t="str">
        <f t="shared" si="901"/>
        <v/>
      </c>
      <c r="BU1393" s="39" t="str">
        <f t="shared" si="902"/>
        <v/>
      </c>
      <c r="BV1393" s="39" t="str">
        <f t="shared" si="903"/>
        <v/>
      </c>
      <c r="BW1393" s="39" t="str">
        <f t="shared" si="904"/>
        <v/>
      </c>
      <c r="BX1393" s="39" t="str">
        <f t="shared" si="905"/>
        <v/>
      </c>
      <c r="BY1393" s="39" t="str">
        <f t="shared" si="906"/>
        <v/>
      </c>
      <c r="BZ1393" s="39" t="str">
        <f t="shared" si="907"/>
        <v/>
      </c>
      <c r="CA1393" s="39" t="str">
        <f t="shared" si="908"/>
        <v/>
      </c>
      <c r="CB1393" s="39" t="str">
        <f t="shared" si="909"/>
        <v/>
      </c>
      <c r="CC1393" s="39" t="str">
        <f t="shared" si="910"/>
        <v/>
      </c>
      <c r="CD1393" s="39" t="str">
        <f t="shared" si="911"/>
        <v/>
      </c>
      <c r="CE1393" s="39" t="str">
        <f t="shared" si="912"/>
        <v/>
      </c>
      <c r="CF1393" s="39" t="str">
        <f t="shared" si="913"/>
        <v/>
      </c>
      <c r="CG1393" s="39" t="str">
        <f t="shared" si="914"/>
        <v/>
      </c>
      <c r="CH1393" s="39" t="str">
        <f t="shared" si="915"/>
        <v/>
      </c>
      <c r="CI1393" s="39" t="str">
        <f t="shared" si="916"/>
        <v/>
      </c>
    </row>
    <row r="1394" spans="1:87">
      <c r="A1394" s="18"/>
      <c r="B1394" s="15" t="str">
        <f>'Gene Table'!E1393</f>
        <v>hsa-miR-4668-5p</v>
      </c>
      <c r="C1394" s="15" t="str">
        <f>'Gene Table'!B1393</f>
        <v>J23</v>
      </c>
      <c r="D1394" s="16" t="str">
        <f>IF(SUM('Test Sample Data'!D$3:D$98)&gt;10,IF(AND(ISNUMBER('Test Sample Data'!D1393),'Test Sample Data'!D1393&lt;$B$1,'Test Sample Data'!D1393&gt;0),'Test Sample Data'!D1393,$B$1),"")</f>
        <v/>
      </c>
      <c r="E1394" s="17" t="str">
        <f>IF(SUM('Test Sample Data'!E$3:E$98)&gt;10,IF(AND(ISNUMBER('Test Sample Data'!E1393),'Test Sample Data'!E1393&lt;$B$1,'Test Sample Data'!E1393&gt;0),'Test Sample Data'!E1393,$B$1),"")</f>
        <v/>
      </c>
      <c r="F1394" s="17" t="str">
        <f>IF(SUM('Test Sample Data'!F$3:F$98)&gt;10,IF(AND(ISNUMBER('Test Sample Data'!F1393),'Test Sample Data'!F1393&lt;$B$1,'Test Sample Data'!F1393&gt;0),'Test Sample Data'!F1393,$B$1),"")</f>
        <v/>
      </c>
      <c r="G1394" s="17" t="str">
        <f>IF(SUM('Test Sample Data'!G$3:G$98)&gt;10,IF(AND(ISNUMBER('Test Sample Data'!G1393),'Test Sample Data'!G1393&lt;$B$1,'Test Sample Data'!G1393&gt;0),'Test Sample Data'!G1393,$B$1),"")</f>
        <v/>
      </c>
      <c r="H1394" s="17" t="str">
        <f>IF(SUM('Test Sample Data'!H$3:H$98)&gt;10,IF(AND(ISNUMBER('Test Sample Data'!H1393),'Test Sample Data'!H1393&lt;$B$1,'Test Sample Data'!H1393&gt;0),'Test Sample Data'!H1393,$B$1),"")</f>
        <v/>
      </c>
      <c r="I1394" s="17" t="str">
        <f>IF(SUM('Test Sample Data'!I$3:I$98)&gt;10,IF(AND(ISNUMBER('Test Sample Data'!I1393),'Test Sample Data'!I1393&lt;$B$1,'Test Sample Data'!I1393&gt;0),'Test Sample Data'!I1393,$B$1),"")</f>
        <v/>
      </c>
      <c r="J1394" s="17" t="str">
        <f>IF(SUM('Test Sample Data'!J$3:J$98)&gt;10,IF(AND(ISNUMBER('Test Sample Data'!J1393),'Test Sample Data'!J1393&lt;$B$1,'Test Sample Data'!J1393&gt;0),'Test Sample Data'!J1393,$B$1),"")</f>
        <v/>
      </c>
      <c r="K1394" s="17" t="str">
        <f>IF(SUM('Test Sample Data'!K$3:K$98)&gt;10,IF(AND(ISNUMBER('Test Sample Data'!K1393),'Test Sample Data'!K1393&lt;$B$1,'Test Sample Data'!K1393&gt;0),'Test Sample Data'!K1393,$B$1),"")</f>
        <v/>
      </c>
      <c r="L1394" s="17" t="str">
        <f>IF(SUM('Test Sample Data'!L$3:L$98)&gt;10,IF(AND(ISNUMBER('Test Sample Data'!L1393),'Test Sample Data'!L1393&lt;$B$1,'Test Sample Data'!L1393&gt;0),'Test Sample Data'!L1393,$B$1),"")</f>
        <v/>
      </c>
      <c r="M1394" s="17" t="str">
        <f>IF(SUM('Test Sample Data'!M$3:M$98)&gt;10,IF(AND(ISNUMBER('Test Sample Data'!M1393),'Test Sample Data'!M1393&lt;$B$1,'Test Sample Data'!M1393&gt;0),'Test Sample Data'!M1393,$B$1),"")</f>
        <v/>
      </c>
      <c r="N1394" s="17" t="str">
        <f>'Gene Table'!E1393</f>
        <v>hsa-miR-4668-5p</v>
      </c>
      <c r="O1394" s="17" t="str">
        <f>'Gene Table'!B1393</f>
        <v>J23</v>
      </c>
      <c r="P1394" s="17" t="str">
        <f>IF(SUM('Control Sample Data'!D$3:D$98)&gt;10,IF(AND(ISNUMBER('Control Sample Data'!D1393),'Control Sample Data'!D1393&lt;$B$1,'Control Sample Data'!D1393&gt;0),'Control Sample Data'!D1393,$B$1),"")</f>
        <v/>
      </c>
      <c r="Q1394" s="17" t="str">
        <f>IF(SUM('Control Sample Data'!E$3:E$98)&gt;10,IF(AND(ISNUMBER('Control Sample Data'!E1393),'Control Sample Data'!E1393&lt;$B$1,'Control Sample Data'!E1393&gt;0),'Control Sample Data'!E1393,$B$1),"")</f>
        <v/>
      </c>
      <c r="R1394" s="17" t="str">
        <f>IF(SUM('Control Sample Data'!F$3:F$98)&gt;10,IF(AND(ISNUMBER('Control Sample Data'!F1393),'Control Sample Data'!F1393&lt;$B$1,'Control Sample Data'!F1393&gt;0),'Control Sample Data'!F1393,$B$1),"")</f>
        <v/>
      </c>
      <c r="S1394" s="17" t="str">
        <f>IF(SUM('Control Sample Data'!G$3:G$98)&gt;10,IF(AND(ISNUMBER('Control Sample Data'!G1393),'Control Sample Data'!G1393&lt;$B$1,'Control Sample Data'!G1393&gt;0),'Control Sample Data'!G1393,$B$1),"")</f>
        <v/>
      </c>
      <c r="T1394" s="17" t="str">
        <f>IF(SUM('Control Sample Data'!H$3:H$98)&gt;10,IF(AND(ISNUMBER('Control Sample Data'!H1393),'Control Sample Data'!H1393&lt;$B$1,'Control Sample Data'!H1393&gt;0),'Control Sample Data'!H1393,$B$1),"")</f>
        <v/>
      </c>
      <c r="U1394" s="17" t="str">
        <f>IF(SUM('Control Sample Data'!I$3:I$98)&gt;10,IF(AND(ISNUMBER('Control Sample Data'!I1393),'Control Sample Data'!I1393&lt;$B$1,'Control Sample Data'!I1393&gt;0),'Control Sample Data'!I1393,$B$1),"")</f>
        <v/>
      </c>
      <c r="V1394" s="17" t="str">
        <f>IF(SUM('Control Sample Data'!J$3:J$98)&gt;10,IF(AND(ISNUMBER('Control Sample Data'!J1393),'Control Sample Data'!J1393&lt;$B$1,'Control Sample Data'!J1393&gt;0),'Control Sample Data'!J1393,$B$1),"")</f>
        <v/>
      </c>
      <c r="W1394" s="17" t="str">
        <f>IF(SUM('Control Sample Data'!K$3:K$98)&gt;10,IF(AND(ISNUMBER('Control Sample Data'!K1393),'Control Sample Data'!K1393&lt;$B$1,'Control Sample Data'!K1393&gt;0),'Control Sample Data'!K1393,$B$1),"")</f>
        <v/>
      </c>
      <c r="X1394" s="17" t="str">
        <f>IF(SUM('Control Sample Data'!L$3:L$98)&gt;10,IF(AND(ISNUMBER('Control Sample Data'!L1393),'Control Sample Data'!L1393&lt;$B$1,'Control Sample Data'!L1393&gt;0),'Control Sample Data'!L1393,$B$1),"")</f>
        <v/>
      </c>
      <c r="Y1394" s="17" t="str">
        <f>IF(SUM('Control Sample Data'!M$3:M$98)&gt;10,IF(AND(ISNUMBER('Control Sample Data'!M1393),'Control Sample Data'!M1393&lt;$B$1,'Control Sample Data'!M1393&gt;0),'Control Sample Data'!M1393,$B$1),"")</f>
        <v/>
      </c>
      <c r="AT1394" s="36" t="str">
        <f t="shared" si="917"/>
        <v/>
      </c>
      <c r="AU1394" s="36" t="str">
        <f t="shared" si="918"/>
        <v/>
      </c>
      <c r="AV1394" s="36" t="str">
        <f t="shared" si="919"/>
        <v/>
      </c>
      <c r="AW1394" s="36" t="str">
        <f t="shared" si="920"/>
        <v/>
      </c>
      <c r="AX1394" s="36" t="str">
        <f t="shared" si="921"/>
        <v/>
      </c>
      <c r="AY1394" s="36" t="str">
        <f t="shared" si="922"/>
        <v/>
      </c>
      <c r="AZ1394" s="36" t="str">
        <f t="shared" si="923"/>
        <v/>
      </c>
      <c r="BA1394" s="36" t="str">
        <f t="shared" si="924"/>
        <v/>
      </c>
      <c r="BB1394" s="36" t="str">
        <f t="shared" si="925"/>
        <v/>
      </c>
      <c r="BC1394" s="36" t="str">
        <f t="shared" si="926"/>
        <v/>
      </c>
      <c r="BD1394" s="36" t="str">
        <f t="shared" si="927"/>
        <v/>
      </c>
      <c r="BE1394" s="36" t="str">
        <f t="shared" si="928"/>
        <v/>
      </c>
      <c r="BF1394" s="36" t="str">
        <f t="shared" si="929"/>
        <v/>
      </c>
      <c r="BG1394" s="36" t="str">
        <f t="shared" si="930"/>
        <v/>
      </c>
      <c r="BH1394" s="36" t="str">
        <f t="shared" si="931"/>
        <v/>
      </c>
      <c r="BI1394" s="36" t="str">
        <f t="shared" si="932"/>
        <v/>
      </c>
      <c r="BJ1394" s="36" t="str">
        <f t="shared" si="933"/>
        <v/>
      </c>
      <c r="BK1394" s="36" t="str">
        <f t="shared" si="934"/>
        <v/>
      </c>
      <c r="BL1394" s="36" t="str">
        <f t="shared" si="935"/>
        <v/>
      </c>
      <c r="BM1394" s="36" t="str">
        <f t="shared" si="936"/>
        <v/>
      </c>
      <c r="BN1394" s="38" t="e">
        <f t="shared" si="895"/>
        <v>#DIV/0!</v>
      </c>
      <c r="BO1394" s="38" t="e">
        <f t="shared" si="896"/>
        <v>#DIV/0!</v>
      </c>
      <c r="BP1394" s="39" t="str">
        <f t="shared" si="897"/>
        <v/>
      </c>
      <c r="BQ1394" s="39" t="str">
        <f t="shared" si="898"/>
        <v/>
      </c>
      <c r="BR1394" s="39" t="str">
        <f t="shared" si="899"/>
        <v/>
      </c>
      <c r="BS1394" s="39" t="str">
        <f t="shared" si="900"/>
        <v/>
      </c>
      <c r="BT1394" s="39" t="str">
        <f t="shared" si="901"/>
        <v/>
      </c>
      <c r="BU1394" s="39" t="str">
        <f t="shared" si="902"/>
        <v/>
      </c>
      <c r="BV1394" s="39" t="str">
        <f t="shared" si="903"/>
        <v/>
      </c>
      <c r="BW1394" s="39" t="str">
        <f t="shared" si="904"/>
        <v/>
      </c>
      <c r="BX1394" s="39" t="str">
        <f t="shared" si="905"/>
        <v/>
      </c>
      <c r="BY1394" s="39" t="str">
        <f t="shared" si="906"/>
        <v/>
      </c>
      <c r="BZ1394" s="39" t="str">
        <f t="shared" si="907"/>
        <v/>
      </c>
      <c r="CA1394" s="39" t="str">
        <f t="shared" si="908"/>
        <v/>
      </c>
      <c r="CB1394" s="39" t="str">
        <f t="shared" si="909"/>
        <v/>
      </c>
      <c r="CC1394" s="39" t="str">
        <f t="shared" si="910"/>
        <v/>
      </c>
      <c r="CD1394" s="39" t="str">
        <f t="shared" si="911"/>
        <v/>
      </c>
      <c r="CE1394" s="39" t="str">
        <f t="shared" si="912"/>
        <v/>
      </c>
      <c r="CF1394" s="39" t="str">
        <f t="shared" si="913"/>
        <v/>
      </c>
      <c r="CG1394" s="39" t="str">
        <f t="shared" si="914"/>
        <v/>
      </c>
      <c r="CH1394" s="39" t="str">
        <f t="shared" si="915"/>
        <v/>
      </c>
      <c r="CI1394" s="39" t="str">
        <f t="shared" si="916"/>
        <v/>
      </c>
    </row>
    <row r="1395" spans="1:87">
      <c r="A1395" s="18"/>
      <c r="B1395" s="15" t="str">
        <f>'Gene Table'!E1394</f>
        <v>hsa-miR-4721</v>
      </c>
      <c r="C1395" s="15" t="str">
        <f>'Gene Table'!B1394</f>
        <v>J24</v>
      </c>
      <c r="D1395" s="16" t="str">
        <f>IF(SUM('Test Sample Data'!D$3:D$98)&gt;10,IF(AND(ISNUMBER('Test Sample Data'!D1394),'Test Sample Data'!D1394&lt;$B$1,'Test Sample Data'!D1394&gt;0),'Test Sample Data'!D1394,$B$1),"")</f>
        <v/>
      </c>
      <c r="E1395" s="17" t="str">
        <f>IF(SUM('Test Sample Data'!E$3:E$98)&gt;10,IF(AND(ISNUMBER('Test Sample Data'!E1394),'Test Sample Data'!E1394&lt;$B$1,'Test Sample Data'!E1394&gt;0),'Test Sample Data'!E1394,$B$1),"")</f>
        <v/>
      </c>
      <c r="F1395" s="17" t="str">
        <f>IF(SUM('Test Sample Data'!F$3:F$98)&gt;10,IF(AND(ISNUMBER('Test Sample Data'!F1394),'Test Sample Data'!F1394&lt;$B$1,'Test Sample Data'!F1394&gt;0),'Test Sample Data'!F1394,$B$1),"")</f>
        <v/>
      </c>
      <c r="G1395" s="17" t="str">
        <f>IF(SUM('Test Sample Data'!G$3:G$98)&gt;10,IF(AND(ISNUMBER('Test Sample Data'!G1394),'Test Sample Data'!G1394&lt;$B$1,'Test Sample Data'!G1394&gt;0),'Test Sample Data'!G1394,$B$1),"")</f>
        <v/>
      </c>
      <c r="H1395" s="17" t="str">
        <f>IF(SUM('Test Sample Data'!H$3:H$98)&gt;10,IF(AND(ISNUMBER('Test Sample Data'!H1394),'Test Sample Data'!H1394&lt;$B$1,'Test Sample Data'!H1394&gt;0),'Test Sample Data'!H1394,$B$1),"")</f>
        <v/>
      </c>
      <c r="I1395" s="17" t="str">
        <f>IF(SUM('Test Sample Data'!I$3:I$98)&gt;10,IF(AND(ISNUMBER('Test Sample Data'!I1394),'Test Sample Data'!I1394&lt;$B$1,'Test Sample Data'!I1394&gt;0),'Test Sample Data'!I1394,$B$1),"")</f>
        <v/>
      </c>
      <c r="J1395" s="17" t="str">
        <f>IF(SUM('Test Sample Data'!J$3:J$98)&gt;10,IF(AND(ISNUMBER('Test Sample Data'!J1394),'Test Sample Data'!J1394&lt;$B$1,'Test Sample Data'!J1394&gt;0),'Test Sample Data'!J1394,$B$1),"")</f>
        <v/>
      </c>
      <c r="K1395" s="17" t="str">
        <f>IF(SUM('Test Sample Data'!K$3:K$98)&gt;10,IF(AND(ISNUMBER('Test Sample Data'!K1394),'Test Sample Data'!K1394&lt;$B$1,'Test Sample Data'!K1394&gt;0),'Test Sample Data'!K1394,$B$1),"")</f>
        <v/>
      </c>
      <c r="L1395" s="17" t="str">
        <f>IF(SUM('Test Sample Data'!L$3:L$98)&gt;10,IF(AND(ISNUMBER('Test Sample Data'!L1394),'Test Sample Data'!L1394&lt;$B$1,'Test Sample Data'!L1394&gt;0),'Test Sample Data'!L1394,$B$1),"")</f>
        <v/>
      </c>
      <c r="M1395" s="17" t="str">
        <f>IF(SUM('Test Sample Data'!M$3:M$98)&gt;10,IF(AND(ISNUMBER('Test Sample Data'!M1394),'Test Sample Data'!M1394&lt;$B$1,'Test Sample Data'!M1394&gt;0),'Test Sample Data'!M1394,$B$1),"")</f>
        <v/>
      </c>
      <c r="N1395" s="17" t="str">
        <f>'Gene Table'!E1394</f>
        <v>hsa-miR-4721</v>
      </c>
      <c r="O1395" s="17" t="str">
        <f>'Gene Table'!B1394</f>
        <v>J24</v>
      </c>
      <c r="P1395" s="17" t="str">
        <f>IF(SUM('Control Sample Data'!D$3:D$98)&gt;10,IF(AND(ISNUMBER('Control Sample Data'!D1394),'Control Sample Data'!D1394&lt;$B$1,'Control Sample Data'!D1394&gt;0),'Control Sample Data'!D1394,$B$1),"")</f>
        <v/>
      </c>
      <c r="Q1395" s="17" t="str">
        <f>IF(SUM('Control Sample Data'!E$3:E$98)&gt;10,IF(AND(ISNUMBER('Control Sample Data'!E1394),'Control Sample Data'!E1394&lt;$B$1,'Control Sample Data'!E1394&gt;0),'Control Sample Data'!E1394,$B$1),"")</f>
        <v/>
      </c>
      <c r="R1395" s="17" t="str">
        <f>IF(SUM('Control Sample Data'!F$3:F$98)&gt;10,IF(AND(ISNUMBER('Control Sample Data'!F1394),'Control Sample Data'!F1394&lt;$B$1,'Control Sample Data'!F1394&gt;0),'Control Sample Data'!F1394,$B$1),"")</f>
        <v/>
      </c>
      <c r="S1395" s="17" t="str">
        <f>IF(SUM('Control Sample Data'!G$3:G$98)&gt;10,IF(AND(ISNUMBER('Control Sample Data'!G1394),'Control Sample Data'!G1394&lt;$B$1,'Control Sample Data'!G1394&gt;0),'Control Sample Data'!G1394,$B$1),"")</f>
        <v/>
      </c>
      <c r="T1395" s="17" t="str">
        <f>IF(SUM('Control Sample Data'!H$3:H$98)&gt;10,IF(AND(ISNUMBER('Control Sample Data'!H1394),'Control Sample Data'!H1394&lt;$B$1,'Control Sample Data'!H1394&gt;0),'Control Sample Data'!H1394,$B$1),"")</f>
        <v/>
      </c>
      <c r="U1395" s="17" t="str">
        <f>IF(SUM('Control Sample Data'!I$3:I$98)&gt;10,IF(AND(ISNUMBER('Control Sample Data'!I1394),'Control Sample Data'!I1394&lt;$B$1,'Control Sample Data'!I1394&gt;0),'Control Sample Data'!I1394,$B$1),"")</f>
        <v/>
      </c>
      <c r="V1395" s="17" t="str">
        <f>IF(SUM('Control Sample Data'!J$3:J$98)&gt;10,IF(AND(ISNUMBER('Control Sample Data'!J1394),'Control Sample Data'!J1394&lt;$B$1,'Control Sample Data'!J1394&gt;0),'Control Sample Data'!J1394,$B$1),"")</f>
        <v/>
      </c>
      <c r="W1395" s="17" t="str">
        <f>IF(SUM('Control Sample Data'!K$3:K$98)&gt;10,IF(AND(ISNUMBER('Control Sample Data'!K1394),'Control Sample Data'!K1394&lt;$B$1,'Control Sample Data'!K1394&gt;0),'Control Sample Data'!K1394,$B$1),"")</f>
        <v/>
      </c>
      <c r="X1395" s="17" t="str">
        <f>IF(SUM('Control Sample Data'!L$3:L$98)&gt;10,IF(AND(ISNUMBER('Control Sample Data'!L1394),'Control Sample Data'!L1394&lt;$B$1,'Control Sample Data'!L1394&gt;0),'Control Sample Data'!L1394,$B$1),"")</f>
        <v/>
      </c>
      <c r="Y1395" s="17" t="str">
        <f>IF(SUM('Control Sample Data'!M$3:M$98)&gt;10,IF(AND(ISNUMBER('Control Sample Data'!M1394),'Control Sample Data'!M1394&lt;$B$1,'Control Sample Data'!M1394&gt;0),'Control Sample Data'!M1394,$B$1),"")</f>
        <v/>
      </c>
      <c r="AT1395" s="36" t="str">
        <f t="shared" si="917"/>
        <v/>
      </c>
      <c r="AU1395" s="36" t="str">
        <f t="shared" si="918"/>
        <v/>
      </c>
      <c r="AV1395" s="36" t="str">
        <f t="shared" si="919"/>
        <v/>
      </c>
      <c r="AW1395" s="36" t="str">
        <f t="shared" si="920"/>
        <v/>
      </c>
      <c r="AX1395" s="36" t="str">
        <f t="shared" si="921"/>
        <v/>
      </c>
      <c r="AY1395" s="36" t="str">
        <f t="shared" si="922"/>
        <v/>
      </c>
      <c r="AZ1395" s="36" t="str">
        <f t="shared" si="923"/>
        <v/>
      </c>
      <c r="BA1395" s="36" t="str">
        <f t="shared" si="924"/>
        <v/>
      </c>
      <c r="BB1395" s="36" t="str">
        <f t="shared" si="925"/>
        <v/>
      </c>
      <c r="BC1395" s="36" t="str">
        <f t="shared" si="926"/>
        <v/>
      </c>
      <c r="BD1395" s="36" t="str">
        <f t="shared" si="927"/>
        <v/>
      </c>
      <c r="BE1395" s="36" t="str">
        <f t="shared" si="928"/>
        <v/>
      </c>
      <c r="BF1395" s="36" t="str">
        <f t="shared" si="929"/>
        <v/>
      </c>
      <c r="BG1395" s="36" t="str">
        <f t="shared" si="930"/>
        <v/>
      </c>
      <c r="BH1395" s="36" t="str">
        <f t="shared" si="931"/>
        <v/>
      </c>
      <c r="BI1395" s="36" t="str">
        <f t="shared" si="932"/>
        <v/>
      </c>
      <c r="BJ1395" s="36" t="str">
        <f t="shared" si="933"/>
        <v/>
      </c>
      <c r="BK1395" s="36" t="str">
        <f t="shared" si="934"/>
        <v/>
      </c>
      <c r="BL1395" s="36" t="str">
        <f t="shared" si="935"/>
        <v/>
      </c>
      <c r="BM1395" s="36" t="str">
        <f t="shared" si="936"/>
        <v/>
      </c>
      <c r="BN1395" s="38" t="e">
        <f t="shared" si="895"/>
        <v>#DIV/0!</v>
      </c>
      <c r="BO1395" s="38" t="e">
        <f t="shared" si="896"/>
        <v>#DIV/0!</v>
      </c>
      <c r="BP1395" s="39" t="str">
        <f t="shared" si="897"/>
        <v/>
      </c>
      <c r="BQ1395" s="39" t="str">
        <f t="shared" si="898"/>
        <v/>
      </c>
      <c r="BR1395" s="39" t="str">
        <f t="shared" si="899"/>
        <v/>
      </c>
      <c r="BS1395" s="39" t="str">
        <f t="shared" si="900"/>
        <v/>
      </c>
      <c r="BT1395" s="39" t="str">
        <f t="shared" si="901"/>
        <v/>
      </c>
      <c r="BU1395" s="39" t="str">
        <f t="shared" si="902"/>
        <v/>
      </c>
      <c r="BV1395" s="39" t="str">
        <f t="shared" si="903"/>
        <v/>
      </c>
      <c r="BW1395" s="39" t="str">
        <f t="shared" si="904"/>
        <v/>
      </c>
      <c r="BX1395" s="39" t="str">
        <f t="shared" si="905"/>
        <v/>
      </c>
      <c r="BY1395" s="39" t="str">
        <f t="shared" si="906"/>
        <v/>
      </c>
      <c r="BZ1395" s="39" t="str">
        <f t="shared" si="907"/>
        <v/>
      </c>
      <c r="CA1395" s="39" t="str">
        <f t="shared" si="908"/>
        <v/>
      </c>
      <c r="CB1395" s="39" t="str">
        <f t="shared" si="909"/>
        <v/>
      </c>
      <c r="CC1395" s="39" t="str">
        <f t="shared" si="910"/>
        <v/>
      </c>
      <c r="CD1395" s="39" t="str">
        <f t="shared" si="911"/>
        <v/>
      </c>
      <c r="CE1395" s="39" t="str">
        <f t="shared" si="912"/>
        <v/>
      </c>
      <c r="CF1395" s="39" t="str">
        <f t="shared" si="913"/>
        <v/>
      </c>
      <c r="CG1395" s="39" t="str">
        <f t="shared" si="914"/>
        <v/>
      </c>
      <c r="CH1395" s="39" t="str">
        <f t="shared" si="915"/>
        <v/>
      </c>
      <c r="CI1395" s="39" t="str">
        <f t="shared" si="916"/>
        <v/>
      </c>
    </row>
    <row r="1396" spans="1:87">
      <c r="A1396" s="18"/>
      <c r="B1396" s="15" t="str">
        <f>'Gene Table'!E1395</f>
        <v>hsa-miR-4430</v>
      </c>
      <c r="C1396" s="15" t="str">
        <f>'Gene Table'!B1395</f>
        <v>K01</v>
      </c>
      <c r="D1396" s="16" t="str">
        <f>IF(SUM('Test Sample Data'!D$3:D$98)&gt;10,IF(AND(ISNUMBER('Test Sample Data'!D1395),'Test Sample Data'!D1395&lt;$B$1,'Test Sample Data'!D1395&gt;0),'Test Sample Data'!D1395,$B$1),"")</f>
        <v/>
      </c>
      <c r="E1396" s="17" t="str">
        <f>IF(SUM('Test Sample Data'!E$3:E$98)&gt;10,IF(AND(ISNUMBER('Test Sample Data'!E1395),'Test Sample Data'!E1395&lt;$B$1,'Test Sample Data'!E1395&gt;0),'Test Sample Data'!E1395,$B$1),"")</f>
        <v/>
      </c>
      <c r="F1396" s="17" t="str">
        <f>IF(SUM('Test Sample Data'!F$3:F$98)&gt;10,IF(AND(ISNUMBER('Test Sample Data'!F1395),'Test Sample Data'!F1395&lt;$B$1,'Test Sample Data'!F1395&gt;0),'Test Sample Data'!F1395,$B$1),"")</f>
        <v/>
      </c>
      <c r="G1396" s="17" t="str">
        <f>IF(SUM('Test Sample Data'!G$3:G$98)&gt;10,IF(AND(ISNUMBER('Test Sample Data'!G1395),'Test Sample Data'!G1395&lt;$B$1,'Test Sample Data'!G1395&gt;0),'Test Sample Data'!G1395,$B$1),"")</f>
        <v/>
      </c>
      <c r="H1396" s="17" t="str">
        <f>IF(SUM('Test Sample Data'!H$3:H$98)&gt;10,IF(AND(ISNUMBER('Test Sample Data'!H1395),'Test Sample Data'!H1395&lt;$B$1,'Test Sample Data'!H1395&gt;0),'Test Sample Data'!H1395,$B$1),"")</f>
        <v/>
      </c>
      <c r="I1396" s="17" t="str">
        <f>IF(SUM('Test Sample Data'!I$3:I$98)&gt;10,IF(AND(ISNUMBER('Test Sample Data'!I1395),'Test Sample Data'!I1395&lt;$B$1,'Test Sample Data'!I1395&gt;0),'Test Sample Data'!I1395,$B$1),"")</f>
        <v/>
      </c>
      <c r="J1396" s="17" t="str">
        <f>IF(SUM('Test Sample Data'!J$3:J$98)&gt;10,IF(AND(ISNUMBER('Test Sample Data'!J1395),'Test Sample Data'!J1395&lt;$B$1,'Test Sample Data'!J1395&gt;0),'Test Sample Data'!J1395,$B$1),"")</f>
        <v/>
      </c>
      <c r="K1396" s="17" t="str">
        <f>IF(SUM('Test Sample Data'!K$3:K$98)&gt;10,IF(AND(ISNUMBER('Test Sample Data'!K1395),'Test Sample Data'!K1395&lt;$B$1,'Test Sample Data'!K1395&gt;0),'Test Sample Data'!K1395,$B$1),"")</f>
        <v/>
      </c>
      <c r="L1396" s="17" t="str">
        <f>IF(SUM('Test Sample Data'!L$3:L$98)&gt;10,IF(AND(ISNUMBER('Test Sample Data'!L1395),'Test Sample Data'!L1395&lt;$B$1,'Test Sample Data'!L1395&gt;0),'Test Sample Data'!L1395,$B$1),"")</f>
        <v/>
      </c>
      <c r="M1396" s="17" t="str">
        <f>IF(SUM('Test Sample Data'!M$3:M$98)&gt;10,IF(AND(ISNUMBER('Test Sample Data'!M1395),'Test Sample Data'!M1395&lt;$B$1,'Test Sample Data'!M1395&gt;0),'Test Sample Data'!M1395,$B$1),"")</f>
        <v/>
      </c>
      <c r="N1396" s="17" t="str">
        <f>'Gene Table'!E1395</f>
        <v>hsa-miR-4430</v>
      </c>
      <c r="O1396" s="17" t="str">
        <f>'Gene Table'!B1395</f>
        <v>K01</v>
      </c>
      <c r="P1396" s="17" t="str">
        <f>IF(SUM('Control Sample Data'!D$3:D$98)&gt;10,IF(AND(ISNUMBER('Control Sample Data'!D1395),'Control Sample Data'!D1395&lt;$B$1,'Control Sample Data'!D1395&gt;0),'Control Sample Data'!D1395,$B$1),"")</f>
        <v/>
      </c>
      <c r="Q1396" s="17" t="str">
        <f>IF(SUM('Control Sample Data'!E$3:E$98)&gt;10,IF(AND(ISNUMBER('Control Sample Data'!E1395),'Control Sample Data'!E1395&lt;$B$1,'Control Sample Data'!E1395&gt;0),'Control Sample Data'!E1395,$B$1),"")</f>
        <v/>
      </c>
      <c r="R1396" s="17" t="str">
        <f>IF(SUM('Control Sample Data'!F$3:F$98)&gt;10,IF(AND(ISNUMBER('Control Sample Data'!F1395),'Control Sample Data'!F1395&lt;$B$1,'Control Sample Data'!F1395&gt;0),'Control Sample Data'!F1395,$B$1),"")</f>
        <v/>
      </c>
      <c r="S1396" s="17" t="str">
        <f>IF(SUM('Control Sample Data'!G$3:G$98)&gt;10,IF(AND(ISNUMBER('Control Sample Data'!G1395),'Control Sample Data'!G1395&lt;$B$1,'Control Sample Data'!G1395&gt;0),'Control Sample Data'!G1395,$B$1),"")</f>
        <v/>
      </c>
      <c r="T1396" s="17" t="str">
        <f>IF(SUM('Control Sample Data'!H$3:H$98)&gt;10,IF(AND(ISNUMBER('Control Sample Data'!H1395),'Control Sample Data'!H1395&lt;$B$1,'Control Sample Data'!H1395&gt;0),'Control Sample Data'!H1395,$B$1),"")</f>
        <v/>
      </c>
      <c r="U1396" s="17" t="str">
        <f>IF(SUM('Control Sample Data'!I$3:I$98)&gt;10,IF(AND(ISNUMBER('Control Sample Data'!I1395),'Control Sample Data'!I1395&lt;$B$1,'Control Sample Data'!I1395&gt;0),'Control Sample Data'!I1395,$B$1),"")</f>
        <v/>
      </c>
      <c r="V1396" s="17" t="str">
        <f>IF(SUM('Control Sample Data'!J$3:J$98)&gt;10,IF(AND(ISNUMBER('Control Sample Data'!J1395),'Control Sample Data'!J1395&lt;$B$1,'Control Sample Data'!J1395&gt;0),'Control Sample Data'!J1395,$B$1),"")</f>
        <v/>
      </c>
      <c r="W1396" s="17" t="str">
        <f>IF(SUM('Control Sample Data'!K$3:K$98)&gt;10,IF(AND(ISNUMBER('Control Sample Data'!K1395),'Control Sample Data'!K1395&lt;$B$1,'Control Sample Data'!K1395&gt;0),'Control Sample Data'!K1395,$B$1),"")</f>
        <v/>
      </c>
      <c r="X1396" s="17" t="str">
        <f>IF(SUM('Control Sample Data'!L$3:L$98)&gt;10,IF(AND(ISNUMBER('Control Sample Data'!L1395),'Control Sample Data'!L1395&lt;$B$1,'Control Sample Data'!L1395&gt;0),'Control Sample Data'!L1395,$B$1),"")</f>
        <v/>
      </c>
      <c r="Y1396" s="17" t="str">
        <f>IF(SUM('Control Sample Data'!M$3:M$98)&gt;10,IF(AND(ISNUMBER('Control Sample Data'!M1395),'Control Sample Data'!M1395&lt;$B$1,'Control Sample Data'!M1395&gt;0),'Control Sample Data'!M1395,$B$1),"")</f>
        <v/>
      </c>
      <c r="AT1396" s="36" t="str">
        <f t="shared" si="917"/>
        <v/>
      </c>
      <c r="AU1396" s="36" t="str">
        <f t="shared" si="918"/>
        <v/>
      </c>
      <c r="AV1396" s="36" t="str">
        <f t="shared" si="919"/>
        <v/>
      </c>
      <c r="AW1396" s="36" t="str">
        <f t="shared" si="920"/>
        <v/>
      </c>
      <c r="AX1396" s="36" t="str">
        <f t="shared" si="921"/>
        <v/>
      </c>
      <c r="AY1396" s="36" t="str">
        <f t="shared" si="922"/>
        <v/>
      </c>
      <c r="AZ1396" s="36" t="str">
        <f t="shared" si="923"/>
        <v/>
      </c>
      <c r="BA1396" s="36" t="str">
        <f t="shared" si="924"/>
        <v/>
      </c>
      <c r="BB1396" s="36" t="str">
        <f t="shared" si="925"/>
        <v/>
      </c>
      <c r="BC1396" s="36" t="str">
        <f t="shared" si="926"/>
        <v/>
      </c>
      <c r="BD1396" s="36" t="str">
        <f t="shared" si="927"/>
        <v/>
      </c>
      <c r="BE1396" s="36" t="str">
        <f t="shared" si="928"/>
        <v/>
      </c>
      <c r="BF1396" s="36" t="str">
        <f t="shared" si="929"/>
        <v/>
      </c>
      <c r="BG1396" s="36" t="str">
        <f t="shared" si="930"/>
        <v/>
      </c>
      <c r="BH1396" s="36" t="str">
        <f t="shared" si="931"/>
        <v/>
      </c>
      <c r="BI1396" s="36" t="str">
        <f t="shared" si="932"/>
        <v/>
      </c>
      <c r="BJ1396" s="36" t="str">
        <f t="shared" si="933"/>
        <v/>
      </c>
      <c r="BK1396" s="36" t="str">
        <f t="shared" si="934"/>
        <v/>
      </c>
      <c r="BL1396" s="36" t="str">
        <f t="shared" si="935"/>
        <v/>
      </c>
      <c r="BM1396" s="36" t="str">
        <f t="shared" si="936"/>
        <v/>
      </c>
      <c r="BN1396" s="38" t="e">
        <f t="shared" si="895"/>
        <v>#DIV/0!</v>
      </c>
      <c r="BO1396" s="38" t="e">
        <f t="shared" si="896"/>
        <v>#DIV/0!</v>
      </c>
      <c r="BP1396" s="39" t="str">
        <f t="shared" si="897"/>
        <v/>
      </c>
      <c r="BQ1396" s="39" t="str">
        <f t="shared" si="898"/>
        <v/>
      </c>
      <c r="BR1396" s="39" t="str">
        <f t="shared" si="899"/>
        <v/>
      </c>
      <c r="BS1396" s="39" t="str">
        <f t="shared" si="900"/>
        <v/>
      </c>
      <c r="BT1396" s="39" t="str">
        <f t="shared" si="901"/>
        <v/>
      </c>
      <c r="BU1396" s="39" t="str">
        <f t="shared" si="902"/>
        <v/>
      </c>
      <c r="BV1396" s="39" t="str">
        <f t="shared" si="903"/>
        <v/>
      </c>
      <c r="BW1396" s="39" t="str">
        <f t="shared" si="904"/>
        <v/>
      </c>
      <c r="BX1396" s="39" t="str">
        <f t="shared" si="905"/>
        <v/>
      </c>
      <c r="BY1396" s="39" t="str">
        <f t="shared" si="906"/>
        <v/>
      </c>
      <c r="BZ1396" s="39" t="str">
        <f t="shared" si="907"/>
        <v/>
      </c>
      <c r="CA1396" s="39" t="str">
        <f t="shared" si="908"/>
        <v/>
      </c>
      <c r="CB1396" s="39" t="str">
        <f t="shared" si="909"/>
        <v/>
      </c>
      <c r="CC1396" s="39" t="str">
        <f t="shared" si="910"/>
        <v/>
      </c>
      <c r="CD1396" s="39" t="str">
        <f t="shared" si="911"/>
        <v/>
      </c>
      <c r="CE1396" s="39" t="str">
        <f t="shared" si="912"/>
        <v/>
      </c>
      <c r="CF1396" s="39" t="str">
        <f t="shared" si="913"/>
        <v/>
      </c>
      <c r="CG1396" s="39" t="str">
        <f t="shared" si="914"/>
        <v/>
      </c>
      <c r="CH1396" s="39" t="str">
        <f t="shared" si="915"/>
        <v/>
      </c>
      <c r="CI1396" s="39" t="str">
        <f t="shared" si="916"/>
        <v/>
      </c>
    </row>
    <row r="1397" spans="1:87">
      <c r="A1397" s="18"/>
      <c r="B1397" s="15" t="str">
        <f>'Gene Table'!E1396</f>
        <v>hsa-miR-4513</v>
      </c>
      <c r="C1397" s="15" t="str">
        <f>'Gene Table'!B1396</f>
        <v>K02</v>
      </c>
      <c r="D1397" s="16" t="str">
        <f>IF(SUM('Test Sample Data'!D$3:D$98)&gt;10,IF(AND(ISNUMBER('Test Sample Data'!D1396),'Test Sample Data'!D1396&lt;$B$1,'Test Sample Data'!D1396&gt;0),'Test Sample Data'!D1396,$B$1),"")</f>
        <v/>
      </c>
      <c r="E1397" s="17" t="str">
        <f>IF(SUM('Test Sample Data'!E$3:E$98)&gt;10,IF(AND(ISNUMBER('Test Sample Data'!E1396),'Test Sample Data'!E1396&lt;$B$1,'Test Sample Data'!E1396&gt;0),'Test Sample Data'!E1396,$B$1),"")</f>
        <v/>
      </c>
      <c r="F1397" s="17" t="str">
        <f>IF(SUM('Test Sample Data'!F$3:F$98)&gt;10,IF(AND(ISNUMBER('Test Sample Data'!F1396),'Test Sample Data'!F1396&lt;$B$1,'Test Sample Data'!F1396&gt;0),'Test Sample Data'!F1396,$B$1),"")</f>
        <v/>
      </c>
      <c r="G1397" s="17" t="str">
        <f>IF(SUM('Test Sample Data'!G$3:G$98)&gt;10,IF(AND(ISNUMBER('Test Sample Data'!G1396),'Test Sample Data'!G1396&lt;$B$1,'Test Sample Data'!G1396&gt;0),'Test Sample Data'!G1396,$B$1),"")</f>
        <v/>
      </c>
      <c r="H1397" s="17" t="str">
        <f>IF(SUM('Test Sample Data'!H$3:H$98)&gt;10,IF(AND(ISNUMBER('Test Sample Data'!H1396),'Test Sample Data'!H1396&lt;$B$1,'Test Sample Data'!H1396&gt;0),'Test Sample Data'!H1396,$B$1),"")</f>
        <v/>
      </c>
      <c r="I1397" s="17" t="str">
        <f>IF(SUM('Test Sample Data'!I$3:I$98)&gt;10,IF(AND(ISNUMBER('Test Sample Data'!I1396),'Test Sample Data'!I1396&lt;$B$1,'Test Sample Data'!I1396&gt;0),'Test Sample Data'!I1396,$B$1),"")</f>
        <v/>
      </c>
      <c r="J1397" s="17" t="str">
        <f>IF(SUM('Test Sample Data'!J$3:J$98)&gt;10,IF(AND(ISNUMBER('Test Sample Data'!J1396),'Test Sample Data'!J1396&lt;$B$1,'Test Sample Data'!J1396&gt;0),'Test Sample Data'!J1396,$B$1),"")</f>
        <v/>
      </c>
      <c r="K1397" s="17" t="str">
        <f>IF(SUM('Test Sample Data'!K$3:K$98)&gt;10,IF(AND(ISNUMBER('Test Sample Data'!K1396),'Test Sample Data'!K1396&lt;$B$1,'Test Sample Data'!K1396&gt;0),'Test Sample Data'!K1396,$B$1),"")</f>
        <v/>
      </c>
      <c r="L1397" s="17" t="str">
        <f>IF(SUM('Test Sample Data'!L$3:L$98)&gt;10,IF(AND(ISNUMBER('Test Sample Data'!L1396),'Test Sample Data'!L1396&lt;$B$1,'Test Sample Data'!L1396&gt;0),'Test Sample Data'!L1396,$B$1),"")</f>
        <v/>
      </c>
      <c r="M1397" s="17" t="str">
        <f>IF(SUM('Test Sample Data'!M$3:M$98)&gt;10,IF(AND(ISNUMBER('Test Sample Data'!M1396),'Test Sample Data'!M1396&lt;$B$1,'Test Sample Data'!M1396&gt;0),'Test Sample Data'!M1396,$B$1),"")</f>
        <v/>
      </c>
      <c r="N1397" s="17" t="str">
        <f>'Gene Table'!E1396</f>
        <v>hsa-miR-4513</v>
      </c>
      <c r="O1397" s="17" t="str">
        <f>'Gene Table'!B1396</f>
        <v>K02</v>
      </c>
      <c r="P1397" s="17" t="str">
        <f>IF(SUM('Control Sample Data'!D$3:D$98)&gt;10,IF(AND(ISNUMBER('Control Sample Data'!D1396),'Control Sample Data'!D1396&lt;$B$1,'Control Sample Data'!D1396&gt;0),'Control Sample Data'!D1396,$B$1),"")</f>
        <v/>
      </c>
      <c r="Q1397" s="17" t="str">
        <f>IF(SUM('Control Sample Data'!E$3:E$98)&gt;10,IF(AND(ISNUMBER('Control Sample Data'!E1396),'Control Sample Data'!E1396&lt;$B$1,'Control Sample Data'!E1396&gt;0),'Control Sample Data'!E1396,$B$1),"")</f>
        <v/>
      </c>
      <c r="R1397" s="17" t="str">
        <f>IF(SUM('Control Sample Data'!F$3:F$98)&gt;10,IF(AND(ISNUMBER('Control Sample Data'!F1396),'Control Sample Data'!F1396&lt;$B$1,'Control Sample Data'!F1396&gt;0),'Control Sample Data'!F1396,$B$1),"")</f>
        <v/>
      </c>
      <c r="S1397" s="17" t="str">
        <f>IF(SUM('Control Sample Data'!G$3:G$98)&gt;10,IF(AND(ISNUMBER('Control Sample Data'!G1396),'Control Sample Data'!G1396&lt;$B$1,'Control Sample Data'!G1396&gt;0),'Control Sample Data'!G1396,$B$1),"")</f>
        <v/>
      </c>
      <c r="T1397" s="17" t="str">
        <f>IF(SUM('Control Sample Data'!H$3:H$98)&gt;10,IF(AND(ISNUMBER('Control Sample Data'!H1396),'Control Sample Data'!H1396&lt;$B$1,'Control Sample Data'!H1396&gt;0),'Control Sample Data'!H1396,$B$1),"")</f>
        <v/>
      </c>
      <c r="U1397" s="17" t="str">
        <f>IF(SUM('Control Sample Data'!I$3:I$98)&gt;10,IF(AND(ISNUMBER('Control Sample Data'!I1396),'Control Sample Data'!I1396&lt;$B$1,'Control Sample Data'!I1396&gt;0),'Control Sample Data'!I1396,$B$1),"")</f>
        <v/>
      </c>
      <c r="V1397" s="17" t="str">
        <f>IF(SUM('Control Sample Data'!J$3:J$98)&gt;10,IF(AND(ISNUMBER('Control Sample Data'!J1396),'Control Sample Data'!J1396&lt;$B$1,'Control Sample Data'!J1396&gt;0),'Control Sample Data'!J1396,$B$1),"")</f>
        <v/>
      </c>
      <c r="W1397" s="17" t="str">
        <f>IF(SUM('Control Sample Data'!K$3:K$98)&gt;10,IF(AND(ISNUMBER('Control Sample Data'!K1396),'Control Sample Data'!K1396&lt;$B$1,'Control Sample Data'!K1396&gt;0),'Control Sample Data'!K1396,$B$1),"")</f>
        <v/>
      </c>
      <c r="X1397" s="17" t="str">
        <f>IF(SUM('Control Sample Data'!L$3:L$98)&gt;10,IF(AND(ISNUMBER('Control Sample Data'!L1396),'Control Sample Data'!L1396&lt;$B$1,'Control Sample Data'!L1396&gt;0),'Control Sample Data'!L1396,$B$1),"")</f>
        <v/>
      </c>
      <c r="Y1397" s="17" t="str">
        <f>IF(SUM('Control Sample Data'!M$3:M$98)&gt;10,IF(AND(ISNUMBER('Control Sample Data'!M1396),'Control Sample Data'!M1396&lt;$B$1,'Control Sample Data'!M1396&gt;0),'Control Sample Data'!M1396,$B$1),"")</f>
        <v/>
      </c>
      <c r="AT1397" s="36" t="str">
        <f t="shared" si="917"/>
        <v/>
      </c>
      <c r="AU1397" s="36" t="str">
        <f t="shared" si="918"/>
        <v/>
      </c>
      <c r="AV1397" s="36" t="str">
        <f t="shared" si="919"/>
        <v/>
      </c>
      <c r="AW1397" s="36" t="str">
        <f t="shared" si="920"/>
        <v/>
      </c>
      <c r="AX1397" s="36" t="str">
        <f t="shared" si="921"/>
        <v/>
      </c>
      <c r="AY1397" s="36" t="str">
        <f t="shared" si="922"/>
        <v/>
      </c>
      <c r="AZ1397" s="36" t="str">
        <f t="shared" si="923"/>
        <v/>
      </c>
      <c r="BA1397" s="36" t="str">
        <f t="shared" si="924"/>
        <v/>
      </c>
      <c r="BB1397" s="36" t="str">
        <f t="shared" si="925"/>
        <v/>
      </c>
      <c r="BC1397" s="36" t="str">
        <f t="shared" si="926"/>
        <v/>
      </c>
      <c r="BD1397" s="36" t="str">
        <f t="shared" si="927"/>
        <v/>
      </c>
      <c r="BE1397" s="36" t="str">
        <f t="shared" si="928"/>
        <v/>
      </c>
      <c r="BF1397" s="36" t="str">
        <f t="shared" si="929"/>
        <v/>
      </c>
      <c r="BG1397" s="36" t="str">
        <f t="shared" si="930"/>
        <v/>
      </c>
      <c r="BH1397" s="36" t="str">
        <f t="shared" si="931"/>
        <v/>
      </c>
      <c r="BI1397" s="36" t="str">
        <f t="shared" si="932"/>
        <v/>
      </c>
      <c r="BJ1397" s="36" t="str">
        <f t="shared" si="933"/>
        <v/>
      </c>
      <c r="BK1397" s="36" t="str">
        <f t="shared" si="934"/>
        <v/>
      </c>
      <c r="BL1397" s="36" t="str">
        <f t="shared" si="935"/>
        <v/>
      </c>
      <c r="BM1397" s="36" t="str">
        <f t="shared" si="936"/>
        <v/>
      </c>
      <c r="BN1397" s="38" t="e">
        <f t="shared" si="895"/>
        <v>#DIV/0!</v>
      </c>
      <c r="BO1397" s="38" t="e">
        <f t="shared" si="896"/>
        <v>#DIV/0!</v>
      </c>
      <c r="BP1397" s="39" t="str">
        <f t="shared" si="897"/>
        <v/>
      </c>
      <c r="BQ1397" s="39" t="str">
        <f t="shared" si="898"/>
        <v/>
      </c>
      <c r="BR1397" s="39" t="str">
        <f t="shared" si="899"/>
        <v/>
      </c>
      <c r="BS1397" s="39" t="str">
        <f t="shared" si="900"/>
        <v/>
      </c>
      <c r="BT1397" s="39" t="str">
        <f t="shared" si="901"/>
        <v/>
      </c>
      <c r="BU1397" s="39" t="str">
        <f t="shared" si="902"/>
        <v/>
      </c>
      <c r="BV1397" s="39" t="str">
        <f t="shared" si="903"/>
        <v/>
      </c>
      <c r="BW1397" s="39" t="str">
        <f t="shared" si="904"/>
        <v/>
      </c>
      <c r="BX1397" s="39" t="str">
        <f t="shared" si="905"/>
        <v/>
      </c>
      <c r="BY1397" s="39" t="str">
        <f t="shared" si="906"/>
        <v/>
      </c>
      <c r="BZ1397" s="39" t="str">
        <f t="shared" si="907"/>
        <v/>
      </c>
      <c r="CA1397" s="39" t="str">
        <f t="shared" si="908"/>
        <v/>
      </c>
      <c r="CB1397" s="39" t="str">
        <f t="shared" si="909"/>
        <v/>
      </c>
      <c r="CC1397" s="39" t="str">
        <f t="shared" si="910"/>
        <v/>
      </c>
      <c r="CD1397" s="39" t="str">
        <f t="shared" si="911"/>
        <v/>
      </c>
      <c r="CE1397" s="39" t="str">
        <f t="shared" si="912"/>
        <v/>
      </c>
      <c r="CF1397" s="39" t="str">
        <f t="shared" si="913"/>
        <v/>
      </c>
      <c r="CG1397" s="39" t="str">
        <f t="shared" si="914"/>
        <v/>
      </c>
      <c r="CH1397" s="39" t="str">
        <f t="shared" si="915"/>
        <v/>
      </c>
      <c r="CI1397" s="39" t="str">
        <f t="shared" si="916"/>
        <v/>
      </c>
    </row>
    <row r="1398" spans="1:87">
      <c r="A1398" s="18"/>
      <c r="B1398" s="15" t="str">
        <f>'Gene Table'!E1397</f>
        <v>hsa-miR-548ad</v>
      </c>
      <c r="C1398" s="15" t="str">
        <f>'Gene Table'!B1397</f>
        <v>K03</v>
      </c>
      <c r="D1398" s="16" t="str">
        <f>IF(SUM('Test Sample Data'!D$3:D$98)&gt;10,IF(AND(ISNUMBER('Test Sample Data'!D1397),'Test Sample Data'!D1397&lt;$B$1,'Test Sample Data'!D1397&gt;0),'Test Sample Data'!D1397,$B$1),"")</f>
        <v/>
      </c>
      <c r="E1398" s="17" t="str">
        <f>IF(SUM('Test Sample Data'!E$3:E$98)&gt;10,IF(AND(ISNUMBER('Test Sample Data'!E1397),'Test Sample Data'!E1397&lt;$B$1,'Test Sample Data'!E1397&gt;0),'Test Sample Data'!E1397,$B$1),"")</f>
        <v/>
      </c>
      <c r="F1398" s="17" t="str">
        <f>IF(SUM('Test Sample Data'!F$3:F$98)&gt;10,IF(AND(ISNUMBER('Test Sample Data'!F1397),'Test Sample Data'!F1397&lt;$B$1,'Test Sample Data'!F1397&gt;0),'Test Sample Data'!F1397,$B$1),"")</f>
        <v/>
      </c>
      <c r="G1398" s="17" t="str">
        <f>IF(SUM('Test Sample Data'!G$3:G$98)&gt;10,IF(AND(ISNUMBER('Test Sample Data'!G1397),'Test Sample Data'!G1397&lt;$B$1,'Test Sample Data'!G1397&gt;0),'Test Sample Data'!G1397,$B$1),"")</f>
        <v/>
      </c>
      <c r="H1398" s="17" t="str">
        <f>IF(SUM('Test Sample Data'!H$3:H$98)&gt;10,IF(AND(ISNUMBER('Test Sample Data'!H1397),'Test Sample Data'!H1397&lt;$B$1,'Test Sample Data'!H1397&gt;0),'Test Sample Data'!H1397,$B$1),"")</f>
        <v/>
      </c>
      <c r="I1398" s="17" t="str">
        <f>IF(SUM('Test Sample Data'!I$3:I$98)&gt;10,IF(AND(ISNUMBER('Test Sample Data'!I1397),'Test Sample Data'!I1397&lt;$B$1,'Test Sample Data'!I1397&gt;0),'Test Sample Data'!I1397,$B$1),"")</f>
        <v/>
      </c>
      <c r="J1398" s="17" t="str">
        <f>IF(SUM('Test Sample Data'!J$3:J$98)&gt;10,IF(AND(ISNUMBER('Test Sample Data'!J1397),'Test Sample Data'!J1397&lt;$B$1,'Test Sample Data'!J1397&gt;0),'Test Sample Data'!J1397,$B$1),"")</f>
        <v/>
      </c>
      <c r="K1398" s="17" t="str">
        <f>IF(SUM('Test Sample Data'!K$3:K$98)&gt;10,IF(AND(ISNUMBER('Test Sample Data'!K1397),'Test Sample Data'!K1397&lt;$B$1,'Test Sample Data'!K1397&gt;0),'Test Sample Data'!K1397,$B$1),"")</f>
        <v/>
      </c>
      <c r="L1398" s="17" t="str">
        <f>IF(SUM('Test Sample Data'!L$3:L$98)&gt;10,IF(AND(ISNUMBER('Test Sample Data'!L1397),'Test Sample Data'!L1397&lt;$B$1,'Test Sample Data'!L1397&gt;0),'Test Sample Data'!L1397,$B$1),"")</f>
        <v/>
      </c>
      <c r="M1398" s="17" t="str">
        <f>IF(SUM('Test Sample Data'!M$3:M$98)&gt;10,IF(AND(ISNUMBER('Test Sample Data'!M1397),'Test Sample Data'!M1397&lt;$B$1,'Test Sample Data'!M1397&gt;0),'Test Sample Data'!M1397,$B$1),"")</f>
        <v/>
      </c>
      <c r="N1398" s="17" t="str">
        <f>'Gene Table'!E1397</f>
        <v>hsa-miR-548ad</v>
      </c>
      <c r="O1398" s="17" t="str">
        <f>'Gene Table'!B1397</f>
        <v>K03</v>
      </c>
      <c r="P1398" s="17" t="str">
        <f>IF(SUM('Control Sample Data'!D$3:D$98)&gt;10,IF(AND(ISNUMBER('Control Sample Data'!D1397),'Control Sample Data'!D1397&lt;$B$1,'Control Sample Data'!D1397&gt;0),'Control Sample Data'!D1397,$B$1),"")</f>
        <v/>
      </c>
      <c r="Q1398" s="17" t="str">
        <f>IF(SUM('Control Sample Data'!E$3:E$98)&gt;10,IF(AND(ISNUMBER('Control Sample Data'!E1397),'Control Sample Data'!E1397&lt;$B$1,'Control Sample Data'!E1397&gt;0),'Control Sample Data'!E1397,$B$1),"")</f>
        <v/>
      </c>
      <c r="R1398" s="17" t="str">
        <f>IF(SUM('Control Sample Data'!F$3:F$98)&gt;10,IF(AND(ISNUMBER('Control Sample Data'!F1397),'Control Sample Data'!F1397&lt;$B$1,'Control Sample Data'!F1397&gt;0),'Control Sample Data'!F1397,$B$1),"")</f>
        <v/>
      </c>
      <c r="S1398" s="17" t="str">
        <f>IF(SUM('Control Sample Data'!G$3:G$98)&gt;10,IF(AND(ISNUMBER('Control Sample Data'!G1397),'Control Sample Data'!G1397&lt;$B$1,'Control Sample Data'!G1397&gt;0),'Control Sample Data'!G1397,$B$1),"")</f>
        <v/>
      </c>
      <c r="T1398" s="17" t="str">
        <f>IF(SUM('Control Sample Data'!H$3:H$98)&gt;10,IF(AND(ISNUMBER('Control Sample Data'!H1397),'Control Sample Data'!H1397&lt;$B$1,'Control Sample Data'!H1397&gt;0),'Control Sample Data'!H1397,$B$1),"")</f>
        <v/>
      </c>
      <c r="U1398" s="17" t="str">
        <f>IF(SUM('Control Sample Data'!I$3:I$98)&gt;10,IF(AND(ISNUMBER('Control Sample Data'!I1397),'Control Sample Data'!I1397&lt;$B$1,'Control Sample Data'!I1397&gt;0),'Control Sample Data'!I1397,$B$1),"")</f>
        <v/>
      </c>
      <c r="V1398" s="17" t="str">
        <f>IF(SUM('Control Sample Data'!J$3:J$98)&gt;10,IF(AND(ISNUMBER('Control Sample Data'!J1397),'Control Sample Data'!J1397&lt;$B$1,'Control Sample Data'!J1397&gt;0),'Control Sample Data'!J1397,$B$1),"")</f>
        <v/>
      </c>
      <c r="W1398" s="17" t="str">
        <f>IF(SUM('Control Sample Data'!K$3:K$98)&gt;10,IF(AND(ISNUMBER('Control Sample Data'!K1397),'Control Sample Data'!K1397&lt;$B$1,'Control Sample Data'!K1397&gt;0),'Control Sample Data'!K1397,$B$1),"")</f>
        <v/>
      </c>
      <c r="X1398" s="17" t="str">
        <f>IF(SUM('Control Sample Data'!L$3:L$98)&gt;10,IF(AND(ISNUMBER('Control Sample Data'!L1397),'Control Sample Data'!L1397&lt;$B$1,'Control Sample Data'!L1397&gt;0),'Control Sample Data'!L1397,$B$1),"")</f>
        <v/>
      </c>
      <c r="Y1398" s="17" t="str">
        <f>IF(SUM('Control Sample Data'!M$3:M$98)&gt;10,IF(AND(ISNUMBER('Control Sample Data'!M1397),'Control Sample Data'!M1397&lt;$B$1,'Control Sample Data'!M1397&gt;0),'Control Sample Data'!M1397,$B$1),"")</f>
        <v/>
      </c>
      <c r="AT1398" s="36" t="str">
        <f t="shared" si="917"/>
        <v/>
      </c>
      <c r="AU1398" s="36" t="str">
        <f t="shared" si="918"/>
        <v/>
      </c>
      <c r="AV1398" s="36" t="str">
        <f t="shared" si="919"/>
        <v/>
      </c>
      <c r="AW1398" s="36" t="str">
        <f t="shared" si="920"/>
        <v/>
      </c>
      <c r="AX1398" s="36" t="str">
        <f t="shared" si="921"/>
        <v/>
      </c>
      <c r="AY1398" s="36" t="str">
        <f t="shared" si="922"/>
        <v/>
      </c>
      <c r="AZ1398" s="36" t="str">
        <f t="shared" si="923"/>
        <v/>
      </c>
      <c r="BA1398" s="36" t="str">
        <f t="shared" si="924"/>
        <v/>
      </c>
      <c r="BB1398" s="36" t="str">
        <f t="shared" si="925"/>
        <v/>
      </c>
      <c r="BC1398" s="36" t="str">
        <f t="shared" si="926"/>
        <v/>
      </c>
      <c r="BD1398" s="36" t="str">
        <f t="shared" si="927"/>
        <v/>
      </c>
      <c r="BE1398" s="36" t="str">
        <f t="shared" si="928"/>
        <v/>
      </c>
      <c r="BF1398" s="36" t="str">
        <f t="shared" si="929"/>
        <v/>
      </c>
      <c r="BG1398" s="36" t="str">
        <f t="shared" si="930"/>
        <v/>
      </c>
      <c r="BH1398" s="36" t="str">
        <f t="shared" si="931"/>
        <v/>
      </c>
      <c r="BI1398" s="36" t="str">
        <f t="shared" si="932"/>
        <v/>
      </c>
      <c r="BJ1398" s="36" t="str">
        <f t="shared" si="933"/>
        <v/>
      </c>
      <c r="BK1398" s="36" t="str">
        <f t="shared" si="934"/>
        <v/>
      </c>
      <c r="BL1398" s="36" t="str">
        <f t="shared" si="935"/>
        <v/>
      </c>
      <c r="BM1398" s="36" t="str">
        <f t="shared" si="936"/>
        <v/>
      </c>
      <c r="BN1398" s="38" t="e">
        <f t="shared" si="895"/>
        <v>#DIV/0!</v>
      </c>
      <c r="BO1398" s="38" t="e">
        <f t="shared" si="896"/>
        <v>#DIV/0!</v>
      </c>
      <c r="BP1398" s="39" t="str">
        <f t="shared" si="897"/>
        <v/>
      </c>
      <c r="BQ1398" s="39" t="str">
        <f t="shared" si="898"/>
        <v/>
      </c>
      <c r="BR1398" s="39" t="str">
        <f t="shared" si="899"/>
        <v/>
      </c>
      <c r="BS1398" s="39" t="str">
        <f t="shared" si="900"/>
        <v/>
      </c>
      <c r="BT1398" s="39" t="str">
        <f t="shared" si="901"/>
        <v/>
      </c>
      <c r="BU1398" s="39" t="str">
        <f t="shared" si="902"/>
        <v/>
      </c>
      <c r="BV1398" s="39" t="str">
        <f t="shared" si="903"/>
        <v/>
      </c>
      <c r="BW1398" s="39" t="str">
        <f t="shared" si="904"/>
        <v/>
      </c>
      <c r="BX1398" s="39" t="str">
        <f t="shared" si="905"/>
        <v/>
      </c>
      <c r="BY1398" s="39" t="str">
        <f t="shared" si="906"/>
        <v/>
      </c>
      <c r="BZ1398" s="39" t="str">
        <f t="shared" si="907"/>
        <v/>
      </c>
      <c r="CA1398" s="39" t="str">
        <f t="shared" si="908"/>
        <v/>
      </c>
      <c r="CB1398" s="39" t="str">
        <f t="shared" si="909"/>
        <v/>
      </c>
      <c r="CC1398" s="39" t="str">
        <f t="shared" si="910"/>
        <v/>
      </c>
      <c r="CD1398" s="39" t="str">
        <f t="shared" si="911"/>
        <v/>
      </c>
      <c r="CE1398" s="39" t="str">
        <f t="shared" si="912"/>
        <v/>
      </c>
      <c r="CF1398" s="39" t="str">
        <f t="shared" si="913"/>
        <v/>
      </c>
      <c r="CG1398" s="39" t="str">
        <f t="shared" si="914"/>
        <v/>
      </c>
      <c r="CH1398" s="39" t="str">
        <f t="shared" si="915"/>
        <v/>
      </c>
      <c r="CI1398" s="39" t="str">
        <f t="shared" si="916"/>
        <v/>
      </c>
    </row>
    <row r="1399" spans="1:87">
      <c r="A1399" s="18"/>
      <c r="B1399" s="15" t="str">
        <f>'Gene Table'!E1398</f>
        <v>hsa-miR-4514</v>
      </c>
      <c r="C1399" s="15" t="str">
        <f>'Gene Table'!B1398</f>
        <v>K04</v>
      </c>
      <c r="D1399" s="16" t="str">
        <f>IF(SUM('Test Sample Data'!D$3:D$98)&gt;10,IF(AND(ISNUMBER('Test Sample Data'!D1398),'Test Sample Data'!D1398&lt;$B$1,'Test Sample Data'!D1398&gt;0),'Test Sample Data'!D1398,$B$1),"")</f>
        <v/>
      </c>
      <c r="E1399" s="17" t="str">
        <f>IF(SUM('Test Sample Data'!E$3:E$98)&gt;10,IF(AND(ISNUMBER('Test Sample Data'!E1398),'Test Sample Data'!E1398&lt;$B$1,'Test Sample Data'!E1398&gt;0),'Test Sample Data'!E1398,$B$1),"")</f>
        <v/>
      </c>
      <c r="F1399" s="17" t="str">
        <f>IF(SUM('Test Sample Data'!F$3:F$98)&gt;10,IF(AND(ISNUMBER('Test Sample Data'!F1398),'Test Sample Data'!F1398&lt;$B$1,'Test Sample Data'!F1398&gt;0),'Test Sample Data'!F1398,$B$1),"")</f>
        <v/>
      </c>
      <c r="G1399" s="17" t="str">
        <f>IF(SUM('Test Sample Data'!G$3:G$98)&gt;10,IF(AND(ISNUMBER('Test Sample Data'!G1398),'Test Sample Data'!G1398&lt;$B$1,'Test Sample Data'!G1398&gt;0),'Test Sample Data'!G1398,$B$1),"")</f>
        <v/>
      </c>
      <c r="H1399" s="17" t="str">
        <f>IF(SUM('Test Sample Data'!H$3:H$98)&gt;10,IF(AND(ISNUMBER('Test Sample Data'!H1398),'Test Sample Data'!H1398&lt;$B$1,'Test Sample Data'!H1398&gt;0),'Test Sample Data'!H1398,$B$1),"")</f>
        <v/>
      </c>
      <c r="I1399" s="17" t="str">
        <f>IF(SUM('Test Sample Data'!I$3:I$98)&gt;10,IF(AND(ISNUMBER('Test Sample Data'!I1398),'Test Sample Data'!I1398&lt;$B$1,'Test Sample Data'!I1398&gt;0),'Test Sample Data'!I1398,$B$1),"")</f>
        <v/>
      </c>
      <c r="J1399" s="17" t="str">
        <f>IF(SUM('Test Sample Data'!J$3:J$98)&gt;10,IF(AND(ISNUMBER('Test Sample Data'!J1398),'Test Sample Data'!J1398&lt;$B$1,'Test Sample Data'!J1398&gt;0),'Test Sample Data'!J1398,$B$1),"")</f>
        <v/>
      </c>
      <c r="K1399" s="17" t="str">
        <f>IF(SUM('Test Sample Data'!K$3:K$98)&gt;10,IF(AND(ISNUMBER('Test Sample Data'!K1398),'Test Sample Data'!K1398&lt;$B$1,'Test Sample Data'!K1398&gt;0),'Test Sample Data'!K1398,$B$1),"")</f>
        <v/>
      </c>
      <c r="L1399" s="17" t="str">
        <f>IF(SUM('Test Sample Data'!L$3:L$98)&gt;10,IF(AND(ISNUMBER('Test Sample Data'!L1398),'Test Sample Data'!L1398&lt;$B$1,'Test Sample Data'!L1398&gt;0),'Test Sample Data'!L1398,$B$1),"")</f>
        <v/>
      </c>
      <c r="M1399" s="17" t="str">
        <f>IF(SUM('Test Sample Data'!M$3:M$98)&gt;10,IF(AND(ISNUMBER('Test Sample Data'!M1398),'Test Sample Data'!M1398&lt;$B$1,'Test Sample Data'!M1398&gt;0),'Test Sample Data'!M1398,$B$1),"")</f>
        <v/>
      </c>
      <c r="N1399" s="17" t="str">
        <f>'Gene Table'!E1398</f>
        <v>hsa-miR-4514</v>
      </c>
      <c r="O1399" s="17" t="str">
        <f>'Gene Table'!B1398</f>
        <v>K04</v>
      </c>
      <c r="P1399" s="17" t="str">
        <f>IF(SUM('Control Sample Data'!D$3:D$98)&gt;10,IF(AND(ISNUMBER('Control Sample Data'!D1398),'Control Sample Data'!D1398&lt;$B$1,'Control Sample Data'!D1398&gt;0),'Control Sample Data'!D1398,$B$1),"")</f>
        <v/>
      </c>
      <c r="Q1399" s="17" t="str">
        <f>IF(SUM('Control Sample Data'!E$3:E$98)&gt;10,IF(AND(ISNUMBER('Control Sample Data'!E1398),'Control Sample Data'!E1398&lt;$B$1,'Control Sample Data'!E1398&gt;0),'Control Sample Data'!E1398,$B$1),"")</f>
        <v/>
      </c>
      <c r="R1399" s="17" t="str">
        <f>IF(SUM('Control Sample Data'!F$3:F$98)&gt;10,IF(AND(ISNUMBER('Control Sample Data'!F1398),'Control Sample Data'!F1398&lt;$B$1,'Control Sample Data'!F1398&gt;0),'Control Sample Data'!F1398,$B$1),"")</f>
        <v/>
      </c>
      <c r="S1399" s="17" t="str">
        <f>IF(SUM('Control Sample Data'!G$3:G$98)&gt;10,IF(AND(ISNUMBER('Control Sample Data'!G1398),'Control Sample Data'!G1398&lt;$B$1,'Control Sample Data'!G1398&gt;0),'Control Sample Data'!G1398,$B$1),"")</f>
        <v/>
      </c>
      <c r="T1399" s="17" t="str">
        <f>IF(SUM('Control Sample Data'!H$3:H$98)&gt;10,IF(AND(ISNUMBER('Control Sample Data'!H1398),'Control Sample Data'!H1398&lt;$B$1,'Control Sample Data'!H1398&gt;0),'Control Sample Data'!H1398,$B$1),"")</f>
        <v/>
      </c>
      <c r="U1399" s="17" t="str">
        <f>IF(SUM('Control Sample Data'!I$3:I$98)&gt;10,IF(AND(ISNUMBER('Control Sample Data'!I1398),'Control Sample Data'!I1398&lt;$B$1,'Control Sample Data'!I1398&gt;0),'Control Sample Data'!I1398,$B$1),"")</f>
        <v/>
      </c>
      <c r="V1399" s="17" t="str">
        <f>IF(SUM('Control Sample Data'!J$3:J$98)&gt;10,IF(AND(ISNUMBER('Control Sample Data'!J1398),'Control Sample Data'!J1398&lt;$B$1,'Control Sample Data'!J1398&gt;0),'Control Sample Data'!J1398,$B$1),"")</f>
        <v/>
      </c>
      <c r="W1399" s="17" t="str">
        <f>IF(SUM('Control Sample Data'!K$3:K$98)&gt;10,IF(AND(ISNUMBER('Control Sample Data'!K1398),'Control Sample Data'!K1398&lt;$B$1,'Control Sample Data'!K1398&gt;0),'Control Sample Data'!K1398,$B$1),"")</f>
        <v/>
      </c>
      <c r="X1399" s="17" t="str">
        <f>IF(SUM('Control Sample Data'!L$3:L$98)&gt;10,IF(AND(ISNUMBER('Control Sample Data'!L1398),'Control Sample Data'!L1398&lt;$B$1,'Control Sample Data'!L1398&gt;0),'Control Sample Data'!L1398,$B$1),"")</f>
        <v/>
      </c>
      <c r="Y1399" s="17" t="str">
        <f>IF(SUM('Control Sample Data'!M$3:M$98)&gt;10,IF(AND(ISNUMBER('Control Sample Data'!M1398),'Control Sample Data'!M1398&lt;$B$1,'Control Sample Data'!M1398&gt;0),'Control Sample Data'!M1398,$B$1),"")</f>
        <v/>
      </c>
      <c r="AT1399" s="36" t="str">
        <f t="shared" si="917"/>
        <v/>
      </c>
      <c r="AU1399" s="36" t="str">
        <f t="shared" si="918"/>
        <v/>
      </c>
      <c r="AV1399" s="36" t="str">
        <f t="shared" si="919"/>
        <v/>
      </c>
      <c r="AW1399" s="36" t="str">
        <f t="shared" si="920"/>
        <v/>
      </c>
      <c r="AX1399" s="36" t="str">
        <f t="shared" si="921"/>
        <v/>
      </c>
      <c r="AY1399" s="36" t="str">
        <f t="shared" si="922"/>
        <v/>
      </c>
      <c r="AZ1399" s="36" t="str">
        <f t="shared" si="923"/>
        <v/>
      </c>
      <c r="BA1399" s="36" t="str">
        <f t="shared" si="924"/>
        <v/>
      </c>
      <c r="BB1399" s="36" t="str">
        <f t="shared" si="925"/>
        <v/>
      </c>
      <c r="BC1399" s="36" t="str">
        <f t="shared" si="926"/>
        <v/>
      </c>
      <c r="BD1399" s="36" t="str">
        <f t="shared" si="927"/>
        <v/>
      </c>
      <c r="BE1399" s="36" t="str">
        <f t="shared" si="928"/>
        <v/>
      </c>
      <c r="BF1399" s="36" t="str">
        <f t="shared" si="929"/>
        <v/>
      </c>
      <c r="BG1399" s="36" t="str">
        <f t="shared" si="930"/>
        <v/>
      </c>
      <c r="BH1399" s="36" t="str">
        <f t="shared" si="931"/>
        <v/>
      </c>
      <c r="BI1399" s="36" t="str">
        <f t="shared" si="932"/>
        <v/>
      </c>
      <c r="BJ1399" s="36" t="str">
        <f t="shared" si="933"/>
        <v/>
      </c>
      <c r="BK1399" s="36" t="str">
        <f t="shared" si="934"/>
        <v/>
      </c>
      <c r="BL1399" s="36" t="str">
        <f t="shared" si="935"/>
        <v/>
      </c>
      <c r="BM1399" s="36" t="str">
        <f t="shared" si="936"/>
        <v/>
      </c>
      <c r="BN1399" s="38" t="e">
        <f t="shared" si="895"/>
        <v>#DIV/0!</v>
      </c>
      <c r="BO1399" s="38" t="e">
        <f t="shared" si="896"/>
        <v>#DIV/0!</v>
      </c>
      <c r="BP1399" s="39" t="str">
        <f t="shared" si="897"/>
        <v/>
      </c>
      <c r="BQ1399" s="39" t="str">
        <f t="shared" si="898"/>
        <v/>
      </c>
      <c r="BR1399" s="39" t="str">
        <f t="shared" si="899"/>
        <v/>
      </c>
      <c r="BS1399" s="39" t="str">
        <f t="shared" si="900"/>
        <v/>
      </c>
      <c r="BT1399" s="39" t="str">
        <f t="shared" si="901"/>
        <v/>
      </c>
      <c r="BU1399" s="39" t="str">
        <f t="shared" si="902"/>
        <v/>
      </c>
      <c r="BV1399" s="39" t="str">
        <f t="shared" si="903"/>
        <v/>
      </c>
      <c r="BW1399" s="39" t="str">
        <f t="shared" si="904"/>
        <v/>
      </c>
      <c r="BX1399" s="39" t="str">
        <f t="shared" si="905"/>
        <v/>
      </c>
      <c r="BY1399" s="39" t="str">
        <f t="shared" si="906"/>
        <v/>
      </c>
      <c r="BZ1399" s="39" t="str">
        <f t="shared" si="907"/>
        <v/>
      </c>
      <c r="CA1399" s="39" t="str">
        <f t="shared" si="908"/>
        <v/>
      </c>
      <c r="CB1399" s="39" t="str">
        <f t="shared" si="909"/>
        <v/>
      </c>
      <c r="CC1399" s="39" t="str">
        <f t="shared" si="910"/>
        <v/>
      </c>
      <c r="CD1399" s="39" t="str">
        <f t="shared" si="911"/>
        <v/>
      </c>
      <c r="CE1399" s="39" t="str">
        <f t="shared" si="912"/>
        <v/>
      </c>
      <c r="CF1399" s="39" t="str">
        <f t="shared" si="913"/>
        <v/>
      </c>
      <c r="CG1399" s="39" t="str">
        <f t="shared" si="914"/>
        <v/>
      </c>
      <c r="CH1399" s="39" t="str">
        <f t="shared" si="915"/>
        <v/>
      </c>
      <c r="CI1399" s="39" t="str">
        <f t="shared" si="916"/>
        <v/>
      </c>
    </row>
    <row r="1400" spans="1:87">
      <c r="A1400" s="18"/>
      <c r="B1400" s="15" t="str">
        <f>'Gene Table'!E1399</f>
        <v>hsa-miR-4431</v>
      </c>
      <c r="C1400" s="15" t="str">
        <f>'Gene Table'!B1399</f>
        <v>K05</v>
      </c>
      <c r="D1400" s="16" t="str">
        <f>IF(SUM('Test Sample Data'!D$3:D$98)&gt;10,IF(AND(ISNUMBER('Test Sample Data'!D1399),'Test Sample Data'!D1399&lt;$B$1,'Test Sample Data'!D1399&gt;0),'Test Sample Data'!D1399,$B$1),"")</f>
        <v/>
      </c>
      <c r="E1400" s="17" t="str">
        <f>IF(SUM('Test Sample Data'!E$3:E$98)&gt;10,IF(AND(ISNUMBER('Test Sample Data'!E1399),'Test Sample Data'!E1399&lt;$B$1,'Test Sample Data'!E1399&gt;0),'Test Sample Data'!E1399,$B$1),"")</f>
        <v/>
      </c>
      <c r="F1400" s="17" t="str">
        <f>IF(SUM('Test Sample Data'!F$3:F$98)&gt;10,IF(AND(ISNUMBER('Test Sample Data'!F1399),'Test Sample Data'!F1399&lt;$B$1,'Test Sample Data'!F1399&gt;0),'Test Sample Data'!F1399,$B$1),"")</f>
        <v/>
      </c>
      <c r="G1400" s="17" t="str">
        <f>IF(SUM('Test Sample Data'!G$3:G$98)&gt;10,IF(AND(ISNUMBER('Test Sample Data'!G1399),'Test Sample Data'!G1399&lt;$B$1,'Test Sample Data'!G1399&gt;0),'Test Sample Data'!G1399,$B$1),"")</f>
        <v/>
      </c>
      <c r="H1400" s="17" t="str">
        <f>IF(SUM('Test Sample Data'!H$3:H$98)&gt;10,IF(AND(ISNUMBER('Test Sample Data'!H1399),'Test Sample Data'!H1399&lt;$B$1,'Test Sample Data'!H1399&gt;0),'Test Sample Data'!H1399,$B$1),"")</f>
        <v/>
      </c>
      <c r="I1400" s="17" t="str">
        <f>IF(SUM('Test Sample Data'!I$3:I$98)&gt;10,IF(AND(ISNUMBER('Test Sample Data'!I1399),'Test Sample Data'!I1399&lt;$B$1,'Test Sample Data'!I1399&gt;0),'Test Sample Data'!I1399,$B$1),"")</f>
        <v/>
      </c>
      <c r="J1400" s="17" t="str">
        <f>IF(SUM('Test Sample Data'!J$3:J$98)&gt;10,IF(AND(ISNUMBER('Test Sample Data'!J1399),'Test Sample Data'!J1399&lt;$B$1,'Test Sample Data'!J1399&gt;0),'Test Sample Data'!J1399,$B$1),"")</f>
        <v/>
      </c>
      <c r="K1400" s="17" t="str">
        <f>IF(SUM('Test Sample Data'!K$3:K$98)&gt;10,IF(AND(ISNUMBER('Test Sample Data'!K1399),'Test Sample Data'!K1399&lt;$B$1,'Test Sample Data'!K1399&gt;0),'Test Sample Data'!K1399,$B$1),"")</f>
        <v/>
      </c>
      <c r="L1400" s="17" t="str">
        <f>IF(SUM('Test Sample Data'!L$3:L$98)&gt;10,IF(AND(ISNUMBER('Test Sample Data'!L1399),'Test Sample Data'!L1399&lt;$B$1,'Test Sample Data'!L1399&gt;0),'Test Sample Data'!L1399,$B$1),"")</f>
        <v/>
      </c>
      <c r="M1400" s="17" t="str">
        <f>IF(SUM('Test Sample Data'!M$3:M$98)&gt;10,IF(AND(ISNUMBER('Test Sample Data'!M1399),'Test Sample Data'!M1399&lt;$B$1,'Test Sample Data'!M1399&gt;0),'Test Sample Data'!M1399,$B$1),"")</f>
        <v/>
      </c>
      <c r="N1400" s="17" t="str">
        <f>'Gene Table'!E1399</f>
        <v>hsa-miR-4431</v>
      </c>
      <c r="O1400" s="17" t="str">
        <f>'Gene Table'!B1399</f>
        <v>K05</v>
      </c>
      <c r="P1400" s="17" t="str">
        <f>IF(SUM('Control Sample Data'!D$3:D$98)&gt;10,IF(AND(ISNUMBER('Control Sample Data'!D1399),'Control Sample Data'!D1399&lt;$B$1,'Control Sample Data'!D1399&gt;0),'Control Sample Data'!D1399,$B$1),"")</f>
        <v/>
      </c>
      <c r="Q1400" s="17" t="str">
        <f>IF(SUM('Control Sample Data'!E$3:E$98)&gt;10,IF(AND(ISNUMBER('Control Sample Data'!E1399),'Control Sample Data'!E1399&lt;$B$1,'Control Sample Data'!E1399&gt;0),'Control Sample Data'!E1399,$B$1),"")</f>
        <v/>
      </c>
      <c r="R1400" s="17" t="str">
        <f>IF(SUM('Control Sample Data'!F$3:F$98)&gt;10,IF(AND(ISNUMBER('Control Sample Data'!F1399),'Control Sample Data'!F1399&lt;$B$1,'Control Sample Data'!F1399&gt;0),'Control Sample Data'!F1399,$B$1),"")</f>
        <v/>
      </c>
      <c r="S1400" s="17" t="str">
        <f>IF(SUM('Control Sample Data'!G$3:G$98)&gt;10,IF(AND(ISNUMBER('Control Sample Data'!G1399),'Control Sample Data'!G1399&lt;$B$1,'Control Sample Data'!G1399&gt;0),'Control Sample Data'!G1399,$B$1),"")</f>
        <v/>
      </c>
      <c r="T1400" s="17" t="str">
        <f>IF(SUM('Control Sample Data'!H$3:H$98)&gt;10,IF(AND(ISNUMBER('Control Sample Data'!H1399),'Control Sample Data'!H1399&lt;$B$1,'Control Sample Data'!H1399&gt;0),'Control Sample Data'!H1399,$B$1),"")</f>
        <v/>
      </c>
      <c r="U1400" s="17" t="str">
        <f>IF(SUM('Control Sample Data'!I$3:I$98)&gt;10,IF(AND(ISNUMBER('Control Sample Data'!I1399),'Control Sample Data'!I1399&lt;$B$1,'Control Sample Data'!I1399&gt;0),'Control Sample Data'!I1399,$B$1),"")</f>
        <v/>
      </c>
      <c r="V1400" s="17" t="str">
        <f>IF(SUM('Control Sample Data'!J$3:J$98)&gt;10,IF(AND(ISNUMBER('Control Sample Data'!J1399),'Control Sample Data'!J1399&lt;$B$1,'Control Sample Data'!J1399&gt;0),'Control Sample Data'!J1399,$B$1),"")</f>
        <v/>
      </c>
      <c r="W1400" s="17" t="str">
        <f>IF(SUM('Control Sample Data'!K$3:K$98)&gt;10,IF(AND(ISNUMBER('Control Sample Data'!K1399),'Control Sample Data'!K1399&lt;$B$1,'Control Sample Data'!K1399&gt;0),'Control Sample Data'!K1399,$B$1),"")</f>
        <v/>
      </c>
      <c r="X1400" s="17" t="str">
        <f>IF(SUM('Control Sample Data'!L$3:L$98)&gt;10,IF(AND(ISNUMBER('Control Sample Data'!L1399),'Control Sample Data'!L1399&lt;$B$1,'Control Sample Data'!L1399&gt;0),'Control Sample Data'!L1399,$B$1),"")</f>
        <v/>
      </c>
      <c r="Y1400" s="17" t="str">
        <f>IF(SUM('Control Sample Data'!M$3:M$98)&gt;10,IF(AND(ISNUMBER('Control Sample Data'!M1399),'Control Sample Data'!M1399&lt;$B$1,'Control Sample Data'!M1399&gt;0),'Control Sample Data'!M1399,$B$1),"")</f>
        <v/>
      </c>
      <c r="AT1400" s="36" t="str">
        <f t="shared" si="917"/>
        <v/>
      </c>
      <c r="AU1400" s="36" t="str">
        <f t="shared" si="918"/>
        <v/>
      </c>
      <c r="AV1400" s="36" t="str">
        <f t="shared" si="919"/>
        <v/>
      </c>
      <c r="AW1400" s="36" t="str">
        <f t="shared" si="920"/>
        <v/>
      </c>
      <c r="AX1400" s="36" t="str">
        <f t="shared" si="921"/>
        <v/>
      </c>
      <c r="AY1400" s="36" t="str">
        <f t="shared" si="922"/>
        <v/>
      </c>
      <c r="AZ1400" s="36" t="str">
        <f t="shared" si="923"/>
        <v/>
      </c>
      <c r="BA1400" s="36" t="str">
        <f t="shared" si="924"/>
        <v/>
      </c>
      <c r="BB1400" s="36" t="str">
        <f t="shared" si="925"/>
        <v/>
      </c>
      <c r="BC1400" s="36" t="str">
        <f t="shared" si="926"/>
        <v/>
      </c>
      <c r="BD1400" s="36" t="str">
        <f t="shared" si="927"/>
        <v/>
      </c>
      <c r="BE1400" s="36" t="str">
        <f t="shared" si="928"/>
        <v/>
      </c>
      <c r="BF1400" s="36" t="str">
        <f t="shared" si="929"/>
        <v/>
      </c>
      <c r="BG1400" s="36" t="str">
        <f t="shared" si="930"/>
        <v/>
      </c>
      <c r="BH1400" s="36" t="str">
        <f t="shared" si="931"/>
        <v/>
      </c>
      <c r="BI1400" s="36" t="str">
        <f t="shared" si="932"/>
        <v/>
      </c>
      <c r="BJ1400" s="36" t="str">
        <f t="shared" si="933"/>
        <v/>
      </c>
      <c r="BK1400" s="36" t="str">
        <f t="shared" si="934"/>
        <v/>
      </c>
      <c r="BL1400" s="36" t="str">
        <f t="shared" si="935"/>
        <v/>
      </c>
      <c r="BM1400" s="36" t="str">
        <f t="shared" si="936"/>
        <v/>
      </c>
      <c r="BN1400" s="38" t="e">
        <f t="shared" si="895"/>
        <v>#DIV/0!</v>
      </c>
      <c r="BO1400" s="38" t="e">
        <f t="shared" si="896"/>
        <v>#DIV/0!</v>
      </c>
      <c r="BP1400" s="39" t="str">
        <f t="shared" si="897"/>
        <v/>
      </c>
      <c r="BQ1400" s="39" t="str">
        <f t="shared" si="898"/>
        <v/>
      </c>
      <c r="BR1400" s="39" t="str">
        <f t="shared" si="899"/>
        <v/>
      </c>
      <c r="BS1400" s="39" t="str">
        <f t="shared" si="900"/>
        <v/>
      </c>
      <c r="BT1400" s="39" t="str">
        <f t="shared" si="901"/>
        <v/>
      </c>
      <c r="BU1400" s="39" t="str">
        <f t="shared" si="902"/>
        <v/>
      </c>
      <c r="BV1400" s="39" t="str">
        <f t="shared" si="903"/>
        <v/>
      </c>
      <c r="BW1400" s="39" t="str">
        <f t="shared" si="904"/>
        <v/>
      </c>
      <c r="BX1400" s="39" t="str">
        <f t="shared" si="905"/>
        <v/>
      </c>
      <c r="BY1400" s="39" t="str">
        <f t="shared" si="906"/>
        <v/>
      </c>
      <c r="BZ1400" s="39" t="str">
        <f t="shared" si="907"/>
        <v/>
      </c>
      <c r="CA1400" s="39" t="str">
        <f t="shared" si="908"/>
        <v/>
      </c>
      <c r="CB1400" s="39" t="str">
        <f t="shared" si="909"/>
        <v/>
      </c>
      <c r="CC1400" s="39" t="str">
        <f t="shared" si="910"/>
        <v/>
      </c>
      <c r="CD1400" s="39" t="str">
        <f t="shared" si="911"/>
        <v/>
      </c>
      <c r="CE1400" s="39" t="str">
        <f t="shared" si="912"/>
        <v/>
      </c>
      <c r="CF1400" s="39" t="str">
        <f t="shared" si="913"/>
        <v/>
      </c>
      <c r="CG1400" s="39" t="str">
        <f t="shared" si="914"/>
        <v/>
      </c>
      <c r="CH1400" s="39" t="str">
        <f t="shared" si="915"/>
        <v/>
      </c>
      <c r="CI1400" s="39" t="str">
        <f t="shared" si="916"/>
        <v/>
      </c>
    </row>
    <row r="1401" spans="1:87">
      <c r="A1401" s="18"/>
      <c r="B1401" s="15" t="str">
        <f>'Gene Table'!E1400</f>
        <v>hsa-miR-4515</v>
      </c>
      <c r="C1401" s="15" t="str">
        <f>'Gene Table'!B1400</f>
        <v>K06</v>
      </c>
      <c r="D1401" s="16" t="str">
        <f>IF(SUM('Test Sample Data'!D$3:D$98)&gt;10,IF(AND(ISNUMBER('Test Sample Data'!D1400),'Test Sample Data'!D1400&lt;$B$1,'Test Sample Data'!D1400&gt;0),'Test Sample Data'!D1400,$B$1),"")</f>
        <v/>
      </c>
      <c r="E1401" s="17" t="str">
        <f>IF(SUM('Test Sample Data'!E$3:E$98)&gt;10,IF(AND(ISNUMBER('Test Sample Data'!E1400),'Test Sample Data'!E1400&lt;$B$1,'Test Sample Data'!E1400&gt;0),'Test Sample Data'!E1400,$B$1),"")</f>
        <v/>
      </c>
      <c r="F1401" s="17" t="str">
        <f>IF(SUM('Test Sample Data'!F$3:F$98)&gt;10,IF(AND(ISNUMBER('Test Sample Data'!F1400),'Test Sample Data'!F1400&lt;$B$1,'Test Sample Data'!F1400&gt;0),'Test Sample Data'!F1400,$B$1),"")</f>
        <v/>
      </c>
      <c r="G1401" s="17" t="str">
        <f>IF(SUM('Test Sample Data'!G$3:G$98)&gt;10,IF(AND(ISNUMBER('Test Sample Data'!G1400),'Test Sample Data'!G1400&lt;$B$1,'Test Sample Data'!G1400&gt;0),'Test Sample Data'!G1400,$B$1),"")</f>
        <v/>
      </c>
      <c r="H1401" s="17" t="str">
        <f>IF(SUM('Test Sample Data'!H$3:H$98)&gt;10,IF(AND(ISNUMBER('Test Sample Data'!H1400),'Test Sample Data'!H1400&lt;$B$1,'Test Sample Data'!H1400&gt;0),'Test Sample Data'!H1400,$B$1),"")</f>
        <v/>
      </c>
      <c r="I1401" s="17" t="str">
        <f>IF(SUM('Test Sample Data'!I$3:I$98)&gt;10,IF(AND(ISNUMBER('Test Sample Data'!I1400),'Test Sample Data'!I1400&lt;$B$1,'Test Sample Data'!I1400&gt;0),'Test Sample Data'!I1400,$B$1),"")</f>
        <v/>
      </c>
      <c r="J1401" s="17" t="str">
        <f>IF(SUM('Test Sample Data'!J$3:J$98)&gt;10,IF(AND(ISNUMBER('Test Sample Data'!J1400),'Test Sample Data'!J1400&lt;$B$1,'Test Sample Data'!J1400&gt;0),'Test Sample Data'!J1400,$B$1),"")</f>
        <v/>
      </c>
      <c r="K1401" s="17" t="str">
        <f>IF(SUM('Test Sample Data'!K$3:K$98)&gt;10,IF(AND(ISNUMBER('Test Sample Data'!K1400),'Test Sample Data'!K1400&lt;$B$1,'Test Sample Data'!K1400&gt;0),'Test Sample Data'!K1400,$B$1),"")</f>
        <v/>
      </c>
      <c r="L1401" s="17" t="str">
        <f>IF(SUM('Test Sample Data'!L$3:L$98)&gt;10,IF(AND(ISNUMBER('Test Sample Data'!L1400),'Test Sample Data'!L1400&lt;$B$1,'Test Sample Data'!L1400&gt;0),'Test Sample Data'!L1400,$B$1),"")</f>
        <v/>
      </c>
      <c r="M1401" s="17" t="str">
        <f>IF(SUM('Test Sample Data'!M$3:M$98)&gt;10,IF(AND(ISNUMBER('Test Sample Data'!M1400),'Test Sample Data'!M1400&lt;$B$1,'Test Sample Data'!M1400&gt;0),'Test Sample Data'!M1400,$B$1),"")</f>
        <v/>
      </c>
      <c r="N1401" s="17" t="str">
        <f>'Gene Table'!E1400</f>
        <v>hsa-miR-4515</v>
      </c>
      <c r="O1401" s="17" t="str">
        <f>'Gene Table'!B1400</f>
        <v>K06</v>
      </c>
      <c r="P1401" s="17" t="str">
        <f>IF(SUM('Control Sample Data'!D$3:D$98)&gt;10,IF(AND(ISNUMBER('Control Sample Data'!D1400),'Control Sample Data'!D1400&lt;$B$1,'Control Sample Data'!D1400&gt;0),'Control Sample Data'!D1400,$B$1),"")</f>
        <v/>
      </c>
      <c r="Q1401" s="17" t="str">
        <f>IF(SUM('Control Sample Data'!E$3:E$98)&gt;10,IF(AND(ISNUMBER('Control Sample Data'!E1400),'Control Sample Data'!E1400&lt;$B$1,'Control Sample Data'!E1400&gt;0),'Control Sample Data'!E1400,$B$1),"")</f>
        <v/>
      </c>
      <c r="R1401" s="17" t="str">
        <f>IF(SUM('Control Sample Data'!F$3:F$98)&gt;10,IF(AND(ISNUMBER('Control Sample Data'!F1400),'Control Sample Data'!F1400&lt;$B$1,'Control Sample Data'!F1400&gt;0),'Control Sample Data'!F1400,$B$1),"")</f>
        <v/>
      </c>
      <c r="S1401" s="17" t="str">
        <f>IF(SUM('Control Sample Data'!G$3:G$98)&gt;10,IF(AND(ISNUMBER('Control Sample Data'!G1400),'Control Sample Data'!G1400&lt;$B$1,'Control Sample Data'!G1400&gt;0),'Control Sample Data'!G1400,$B$1),"")</f>
        <v/>
      </c>
      <c r="T1401" s="17" t="str">
        <f>IF(SUM('Control Sample Data'!H$3:H$98)&gt;10,IF(AND(ISNUMBER('Control Sample Data'!H1400),'Control Sample Data'!H1400&lt;$B$1,'Control Sample Data'!H1400&gt;0),'Control Sample Data'!H1400,$B$1),"")</f>
        <v/>
      </c>
      <c r="U1401" s="17" t="str">
        <f>IF(SUM('Control Sample Data'!I$3:I$98)&gt;10,IF(AND(ISNUMBER('Control Sample Data'!I1400),'Control Sample Data'!I1400&lt;$B$1,'Control Sample Data'!I1400&gt;0),'Control Sample Data'!I1400,$B$1),"")</f>
        <v/>
      </c>
      <c r="V1401" s="17" t="str">
        <f>IF(SUM('Control Sample Data'!J$3:J$98)&gt;10,IF(AND(ISNUMBER('Control Sample Data'!J1400),'Control Sample Data'!J1400&lt;$B$1,'Control Sample Data'!J1400&gt;0),'Control Sample Data'!J1400,$B$1),"")</f>
        <v/>
      </c>
      <c r="W1401" s="17" t="str">
        <f>IF(SUM('Control Sample Data'!K$3:K$98)&gt;10,IF(AND(ISNUMBER('Control Sample Data'!K1400),'Control Sample Data'!K1400&lt;$B$1,'Control Sample Data'!K1400&gt;0),'Control Sample Data'!K1400,$B$1),"")</f>
        <v/>
      </c>
      <c r="X1401" s="17" t="str">
        <f>IF(SUM('Control Sample Data'!L$3:L$98)&gt;10,IF(AND(ISNUMBER('Control Sample Data'!L1400),'Control Sample Data'!L1400&lt;$B$1,'Control Sample Data'!L1400&gt;0),'Control Sample Data'!L1400,$B$1),"")</f>
        <v/>
      </c>
      <c r="Y1401" s="17" t="str">
        <f>IF(SUM('Control Sample Data'!M$3:M$98)&gt;10,IF(AND(ISNUMBER('Control Sample Data'!M1400),'Control Sample Data'!M1400&lt;$B$1,'Control Sample Data'!M1400&gt;0),'Control Sample Data'!M1400,$B$1),"")</f>
        <v/>
      </c>
      <c r="AT1401" s="36" t="str">
        <f t="shared" si="917"/>
        <v/>
      </c>
      <c r="AU1401" s="36" t="str">
        <f t="shared" si="918"/>
        <v/>
      </c>
      <c r="AV1401" s="36" t="str">
        <f t="shared" si="919"/>
        <v/>
      </c>
      <c r="AW1401" s="36" t="str">
        <f t="shared" si="920"/>
        <v/>
      </c>
      <c r="AX1401" s="36" t="str">
        <f t="shared" si="921"/>
        <v/>
      </c>
      <c r="AY1401" s="36" t="str">
        <f t="shared" si="922"/>
        <v/>
      </c>
      <c r="AZ1401" s="36" t="str">
        <f t="shared" si="923"/>
        <v/>
      </c>
      <c r="BA1401" s="36" t="str">
        <f t="shared" si="924"/>
        <v/>
      </c>
      <c r="BB1401" s="36" t="str">
        <f t="shared" si="925"/>
        <v/>
      </c>
      <c r="BC1401" s="36" t="str">
        <f t="shared" si="926"/>
        <v/>
      </c>
      <c r="BD1401" s="36" t="str">
        <f t="shared" si="927"/>
        <v/>
      </c>
      <c r="BE1401" s="36" t="str">
        <f t="shared" si="928"/>
        <v/>
      </c>
      <c r="BF1401" s="36" t="str">
        <f t="shared" si="929"/>
        <v/>
      </c>
      <c r="BG1401" s="36" t="str">
        <f t="shared" si="930"/>
        <v/>
      </c>
      <c r="BH1401" s="36" t="str">
        <f t="shared" si="931"/>
        <v/>
      </c>
      <c r="BI1401" s="36" t="str">
        <f t="shared" si="932"/>
        <v/>
      </c>
      <c r="BJ1401" s="36" t="str">
        <f t="shared" si="933"/>
        <v/>
      </c>
      <c r="BK1401" s="36" t="str">
        <f t="shared" si="934"/>
        <v/>
      </c>
      <c r="BL1401" s="36" t="str">
        <f t="shared" si="935"/>
        <v/>
      </c>
      <c r="BM1401" s="36" t="str">
        <f t="shared" si="936"/>
        <v/>
      </c>
      <c r="BN1401" s="38" t="e">
        <f t="shared" si="895"/>
        <v>#DIV/0!</v>
      </c>
      <c r="BO1401" s="38" t="e">
        <f t="shared" si="896"/>
        <v>#DIV/0!</v>
      </c>
      <c r="BP1401" s="39" t="str">
        <f t="shared" si="897"/>
        <v/>
      </c>
      <c r="BQ1401" s="39" t="str">
        <f t="shared" si="898"/>
        <v/>
      </c>
      <c r="BR1401" s="39" t="str">
        <f t="shared" si="899"/>
        <v/>
      </c>
      <c r="BS1401" s="39" t="str">
        <f t="shared" si="900"/>
        <v/>
      </c>
      <c r="BT1401" s="39" t="str">
        <f t="shared" si="901"/>
        <v/>
      </c>
      <c r="BU1401" s="39" t="str">
        <f t="shared" si="902"/>
        <v/>
      </c>
      <c r="BV1401" s="39" t="str">
        <f t="shared" si="903"/>
        <v/>
      </c>
      <c r="BW1401" s="39" t="str">
        <f t="shared" si="904"/>
        <v/>
      </c>
      <c r="BX1401" s="39" t="str">
        <f t="shared" si="905"/>
        <v/>
      </c>
      <c r="BY1401" s="39" t="str">
        <f t="shared" si="906"/>
        <v/>
      </c>
      <c r="BZ1401" s="39" t="str">
        <f t="shared" si="907"/>
        <v/>
      </c>
      <c r="CA1401" s="39" t="str">
        <f t="shared" si="908"/>
        <v/>
      </c>
      <c r="CB1401" s="39" t="str">
        <f t="shared" si="909"/>
        <v/>
      </c>
      <c r="CC1401" s="39" t="str">
        <f t="shared" si="910"/>
        <v/>
      </c>
      <c r="CD1401" s="39" t="str">
        <f t="shared" si="911"/>
        <v/>
      </c>
      <c r="CE1401" s="39" t="str">
        <f t="shared" si="912"/>
        <v/>
      </c>
      <c r="CF1401" s="39" t="str">
        <f t="shared" si="913"/>
        <v/>
      </c>
      <c r="CG1401" s="39" t="str">
        <f t="shared" si="914"/>
        <v/>
      </c>
      <c r="CH1401" s="39" t="str">
        <f t="shared" si="915"/>
        <v/>
      </c>
      <c r="CI1401" s="39" t="str">
        <f t="shared" si="916"/>
        <v/>
      </c>
    </row>
    <row r="1402" spans="1:87">
      <c r="A1402" s="18"/>
      <c r="B1402" s="15" t="str">
        <f>'Gene Table'!E1401</f>
        <v>hsa-miR-4432</v>
      </c>
      <c r="C1402" s="15" t="str">
        <f>'Gene Table'!B1401</f>
        <v>K07</v>
      </c>
      <c r="D1402" s="16" t="str">
        <f>IF(SUM('Test Sample Data'!D$3:D$98)&gt;10,IF(AND(ISNUMBER('Test Sample Data'!D1401),'Test Sample Data'!D1401&lt;$B$1,'Test Sample Data'!D1401&gt;0),'Test Sample Data'!D1401,$B$1),"")</f>
        <v/>
      </c>
      <c r="E1402" s="17" t="str">
        <f>IF(SUM('Test Sample Data'!E$3:E$98)&gt;10,IF(AND(ISNUMBER('Test Sample Data'!E1401),'Test Sample Data'!E1401&lt;$B$1,'Test Sample Data'!E1401&gt;0),'Test Sample Data'!E1401,$B$1),"")</f>
        <v/>
      </c>
      <c r="F1402" s="17" t="str">
        <f>IF(SUM('Test Sample Data'!F$3:F$98)&gt;10,IF(AND(ISNUMBER('Test Sample Data'!F1401),'Test Sample Data'!F1401&lt;$B$1,'Test Sample Data'!F1401&gt;0),'Test Sample Data'!F1401,$B$1),"")</f>
        <v/>
      </c>
      <c r="G1402" s="17" t="str">
        <f>IF(SUM('Test Sample Data'!G$3:G$98)&gt;10,IF(AND(ISNUMBER('Test Sample Data'!G1401),'Test Sample Data'!G1401&lt;$B$1,'Test Sample Data'!G1401&gt;0),'Test Sample Data'!G1401,$B$1),"")</f>
        <v/>
      </c>
      <c r="H1402" s="17" t="str">
        <f>IF(SUM('Test Sample Data'!H$3:H$98)&gt;10,IF(AND(ISNUMBER('Test Sample Data'!H1401),'Test Sample Data'!H1401&lt;$B$1,'Test Sample Data'!H1401&gt;0),'Test Sample Data'!H1401,$B$1),"")</f>
        <v/>
      </c>
      <c r="I1402" s="17" t="str">
        <f>IF(SUM('Test Sample Data'!I$3:I$98)&gt;10,IF(AND(ISNUMBER('Test Sample Data'!I1401),'Test Sample Data'!I1401&lt;$B$1,'Test Sample Data'!I1401&gt;0),'Test Sample Data'!I1401,$B$1),"")</f>
        <v/>
      </c>
      <c r="J1402" s="17" t="str">
        <f>IF(SUM('Test Sample Data'!J$3:J$98)&gt;10,IF(AND(ISNUMBER('Test Sample Data'!J1401),'Test Sample Data'!J1401&lt;$B$1,'Test Sample Data'!J1401&gt;0),'Test Sample Data'!J1401,$B$1),"")</f>
        <v/>
      </c>
      <c r="K1402" s="17" t="str">
        <f>IF(SUM('Test Sample Data'!K$3:K$98)&gt;10,IF(AND(ISNUMBER('Test Sample Data'!K1401),'Test Sample Data'!K1401&lt;$B$1,'Test Sample Data'!K1401&gt;0),'Test Sample Data'!K1401,$B$1),"")</f>
        <v/>
      </c>
      <c r="L1402" s="17" t="str">
        <f>IF(SUM('Test Sample Data'!L$3:L$98)&gt;10,IF(AND(ISNUMBER('Test Sample Data'!L1401),'Test Sample Data'!L1401&lt;$B$1,'Test Sample Data'!L1401&gt;0),'Test Sample Data'!L1401,$B$1),"")</f>
        <v/>
      </c>
      <c r="M1402" s="17" t="str">
        <f>IF(SUM('Test Sample Data'!M$3:M$98)&gt;10,IF(AND(ISNUMBER('Test Sample Data'!M1401),'Test Sample Data'!M1401&lt;$B$1,'Test Sample Data'!M1401&gt;0),'Test Sample Data'!M1401,$B$1),"")</f>
        <v/>
      </c>
      <c r="N1402" s="17" t="str">
        <f>'Gene Table'!E1401</f>
        <v>hsa-miR-4432</v>
      </c>
      <c r="O1402" s="17" t="str">
        <f>'Gene Table'!B1401</f>
        <v>K07</v>
      </c>
      <c r="P1402" s="17" t="str">
        <f>IF(SUM('Control Sample Data'!D$3:D$98)&gt;10,IF(AND(ISNUMBER('Control Sample Data'!D1401),'Control Sample Data'!D1401&lt;$B$1,'Control Sample Data'!D1401&gt;0),'Control Sample Data'!D1401,$B$1),"")</f>
        <v/>
      </c>
      <c r="Q1402" s="17" t="str">
        <f>IF(SUM('Control Sample Data'!E$3:E$98)&gt;10,IF(AND(ISNUMBER('Control Sample Data'!E1401),'Control Sample Data'!E1401&lt;$B$1,'Control Sample Data'!E1401&gt;0),'Control Sample Data'!E1401,$B$1),"")</f>
        <v/>
      </c>
      <c r="R1402" s="17" t="str">
        <f>IF(SUM('Control Sample Data'!F$3:F$98)&gt;10,IF(AND(ISNUMBER('Control Sample Data'!F1401),'Control Sample Data'!F1401&lt;$B$1,'Control Sample Data'!F1401&gt;0),'Control Sample Data'!F1401,$B$1),"")</f>
        <v/>
      </c>
      <c r="S1402" s="17" t="str">
        <f>IF(SUM('Control Sample Data'!G$3:G$98)&gt;10,IF(AND(ISNUMBER('Control Sample Data'!G1401),'Control Sample Data'!G1401&lt;$B$1,'Control Sample Data'!G1401&gt;0),'Control Sample Data'!G1401,$B$1),"")</f>
        <v/>
      </c>
      <c r="T1402" s="17" t="str">
        <f>IF(SUM('Control Sample Data'!H$3:H$98)&gt;10,IF(AND(ISNUMBER('Control Sample Data'!H1401),'Control Sample Data'!H1401&lt;$B$1,'Control Sample Data'!H1401&gt;0),'Control Sample Data'!H1401,$B$1),"")</f>
        <v/>
      </c>
      <c r="U1402" s="17" t="str">
        <f>IF(SUM('Control Sample Data'!I$3:I$98)&gt;10,IF(AND(ISNUMBER('Control Sample Data'!I1401),'Control Sample Data'!I1401&lt;$B$1,'Control Sample Data'!I1401&gt;0),'Control Sample Data'!I1401,$B$1),"")</f>
        <v/>
      </c>
      <c r="V1402" s="17" t="str">
        <f>IF(SUM('Control Sample Data'!J$3:J$98)&gt;10,IF(AND(ISNUMBER('Control Sample Data'!J1401),'Control Sample Data'!J1401&lt;$B$1,'Control Sample Data'!J1401&gt;0),'Control Sample Data'!J1401,$B$1),"")</f>
        <v/>
      </c>
      <c r="W1402" s="17" t="str">
        <f>IF(SUM('Control Sample Data'!K$3:K$98)&gt;10,IF(AND(ISNUMBER('Control Sample Data'!K1401),'Control Sample Data'!K1401&lt;$B$1,'Control Sample Data'!K1401&gt;0),'Control Sample Data'!K1401,$B$1),"")</f>
        <v/>
      </c>
      <c r="X1402" s="17" t="str">
        <f>IF(SUM('Control Sample Data'!L$3:L$98)&gt;10,IF(AND(ISNUMBER('Control Sample Data'!L1401),'Control Sample Data'!L1401&lt;$B$1,'Control Sample Data'!L1401&gt;0),'Control Sample Data'!L1401,$B$1),"")</f>
        <v/>
      </c>
      <c r="Y1402" s="17" t="str">
        <f>IF(SUM('Control Sample Data'!M$3:M$98)&gt;10,IF(AND(ISNUMBER('Control Sample Data'!M1401),'Control Sample Data'!M1401&lt;$B$1,'Control Sample Data'!M1401&gt;0),'Control Sample Data'!M1401,$B$1),"")</f>
        <v/>
      </c>
      <c r="AT1402" s="36" t="str">
        <f t="shared" si="917"/>
        <v/>
      </c>
      <c r="AU1402" s="36" t="str">
        <f t="shared" si="918"/>
        <v/>
      </c>
      <c r="AV1402" s="36" t="str">
        <f t="shared" si="919"/>
        <v/>
      </c>
      <c r="AW1402" s="36" t="str">
        <f t="shared" si="920"/>
        <v/>
      </c>
      <c r="AX1402" s="36" t="str">
        <f t="shared" si="921"/>
        <v/>
      </c>
      <c r="AY1402" s="36" t="str">
        <f t="shared" si="922"/>
        <v/>
      </c>
      <c r="AZ1402" s="36" t="str">
        <f t="shared" si="923"/>
        <v/>
      </c>
      <c r="BA1402" s="36" t="str">
        <f t="shared" si="924"/>
        <v/>
      </c>
      <c r="BB1402" s="36" t="str">
        <f t="shared" si="925"/>
        <v/>
      </c>
      <c r="BC1402" s="36" t="str">
        <f t="shared" si="926"/>
        <v/>
      </c>
      <c r="BD1402" s="36" t="str">
        <f t="shared" si="927"/>
        <v/>
      </c>
      <c r="BE1402" s="36" t="str">
        <f t="shared" si="928"/>
        <v/>
      </c>
      <c r="BF1402" s="36" t="str">
        <f t="shared" si="929"/>
        <v/>
      </c>
      <c r="BG1402" s="36" t="str">
        <f t="shared" si="930"/>
        <v/>
      </c>
      <c r="BH1402" s="36" t="str">
        <f t="shared" si="931"/>
        <v/>
      </c>
      <c r="BI1402" s="36" t="str">
        <f t="shared" si="932"/>
        <v/>
      </c>
      <c r="BJ1402" s="36" t="str">
        <f t="shared" si="933"/>
        <v/>
      </c>
      <c r="BK1402" s="36" t="str">
        <f t="shared" si="934"/>
        <v/>
      </c>
      <c r="BL1402" s="36" t="str">
        <f t="shared" si="935"/>
        <v/>
      </c>
      <c r="BM1402" s="36" t="str">
        <f t="shared" si="936"/>
        <v/>
      </c>
      <c r="BN1402" s="38" t="e">
        <f t="shared" si="895"/>
        <v>#DIV/0!</v>
      </c>
      <c r="BO1402" s="38" t="e">
        <f t="shared" si="896"/>
        <v>#DIV/0!</v>
      </c>
      <c r="BP1402" s="39" t="str">
        <f t="shared" si="897"/>
        <v/>
      </c>
      <c r="BQ1402" s="39" t="str">
        <f t="shared" si="898"/>
        <v/>
      </c>
      <c r="BR1402" s="39" t="str">
        <f t="shared" si="899"/>
        <v/>
      </c>
      <c r="BS1402" s="39" t="str">
        <f t="shared" si="900"/>
        <v/>
      </c>
      <c r="BT1402" s="39" t="str">
        <f t="shared" si="901"/>
        <v/>
      </c>
      <c r="BU1402" s="39" t="str">
        <f t="shared" si="902"/>
        <v/>
      </c>
      <c r="BV1402" s="39" t="str">
        <f t="shared" si="903"/>
        <v/>
      </c>
      <c r="BW1402" s="39" t="str">
        <f t="shared" si="904"/>
        <v/>
      </c>
      <c r="BX1402" s="39" t="str">
        <f t="shared" si="905"/>
        <v/>
      </c>
      <c r="BY1402" s="39" t="str">
        <f t="shared" si="906"/>
        <v/>
      </c>
      <c r="BZ1402" s="39" t="str">
        <f t="shared" si="907"/>
        <v/>
      </c>
      <c r="CA1402" s="39" t="str">
        <f t="shared" si="908"/>
        <v/>
      </c>
      <c r="CB1402" s="39" t="str">
        <f t="shared" si="909"/>
        <v/>
      </c>
      <c r="CC1402" s="39" t="str">
        <f t="shared" si="910"/>
        <v/>
      </c>
      <c r="CD1402" s="39" t="str">
        <f t="shared" si="911"/>
        <v/>
      </c>
      <c r="CE1402" s="39" t="str">
        <f t="shared" si="912"/>
        <v/>
      </c>
      <c r="CF1402" s="39" t="str">
        <f t="shared" si="913"/>
        <v/>
      </c>
      <c r="CG1402" s="39" t="str">
        <f t="shared" si="914"/>
        <v/>
      </c>
      <c r="CH1402" s="39" t="str">
        <f t="shared" si="915"/>
        <v/>
      </c>
      <c r="CI1402" s="39" t="str">
        <f t="shared" si="916"/>
        <v/>
      </c>
    </row>
    <row r="1403" spans="1:87">
      <c r="A1403" s="18"/>
      <c r="B1403" s="15" t="str">
        <f>'Gene Table'!E1402</f>
        <v>hsa-miR-4516</v>
      </c>
      <c r="C1403" s="15" t="str">
        <f>'Gene Table'!B1402</f>
        <v>K08</v>
      </c>
      <c r="D1403" s="16" t="str">
        <f>IF(SUM('Test Sample Data'!D$3:D$98)&gt;10,IF(AND(ISNUMBER('Test Sample Data'!D1402),'Test Sample Data'!D1402&lt;$B$1,'Test Sample Data'!D1402&gt;0),'Test Sample Data'!D1402,$B$1),"")</f>
        <v/>
      </c>
      <c r="E1403" s="17" t="str">
        <f>IF(SUM('Test Sample Data'!E$3:E$98)&gt;10,IF(AND(ISNUMBER('Test Sample Data'!E1402),'Test Sample Data'!E1402&lt;$B$1,'Test Sample Data'!E1402&gt;0),'Test Sample Data'!E1402,$B$1),"")</f>
        <v/>
      </c>
      <c r="F1403" s="17" t="str">
        <f>IF(SUM('Test Sample Data'!F$3:F$98)&gt;10,IF(AND(ISNUMBER('Test Sample Data'!F1402),'Test Sample Data'!F1402&lt;$B$1,'Test Sample Data'!F1402&gt;0),'Test Sample Data'!F1402,$B$1),"")</f>
        <v/>
      </c>
      <c r="G1403" s="17" t="str">
        <f>IF(SUM('Test Sample Data'!G$3:G$98)&gt;10,IF(AND(ISNUMBER('Test Sample Data'!G1402),'Test Sample Data'!G1402&lt;$B$1,'Test Sample Data'!G1402&gt;0),'Test Sample Data'!G1402,$B$1),"")</f>
        <v/>
      </c>
      <c r="H1403" s="17" t="str">
        <f>IF(SUM('Test Sample Data'!H$3:H$98)&gt;10,IF(AND(ISNUMBER('Test Sample Data'!H1402),'Test Sample Data'!H1402&lt;$B$1,'Test Sample Data'!H1402&gt;0),'Test Sample Data'!H1402,$B$1),"")</f>
        <v/>
      </c>
      <c r="I1403" s="17" t="str">
        <f>IF(SUM('Test Sample Data'!I$3:I$98)&gt;10,IF(AND(ISNUMBER('Test Sample Data'!I1402),'Test Sample Data'!I1402&lt;$B$1,'Test Sample Data'!I1402&gt;0),'Test Sample Data'!I1402,$B$1),"")</f>
        <v/>
      </c>
      <c r="J1403" s="17" t="str">
        <f>IF(SUM('Test Sample Data'!J$3:J$98)&gt;10,IF(AND(ISNUMBER('Test Sample Data'!J1402),'Test Sample Data'!J1402&lt;$B$1,'Test Sample Data'!J1402&gt;0),'Test Sample Data'!J1402,$B$1),"")</f>
        <v/>
      </c>
      <c r="K1403" s="17" t="str">
        <f>IF(SUM('Test Sample Data'!K$3:K$98)&gt;10,IF(AND(ISNUMBER('Test Sample Data'!K1402),'Test Sample Data'!K1402&lt;$B$1,'Test Sample Data'!K1402&gt;0),'Test Sample Data'!K1402,$B$1),"")</f>
        <v/>
      </c>
      <c r="L1403" s="17" t="str">
        <f>IF(SUM('Test Sample Data'!L$3:L$98)&gt;10,IF(AND(ISNUMBER('Test Sample Data'!L1402),'Test Sample Data'!L1402&lt;$B$1,'Test Sample Data'!L1402&gt;0),'Test Sample Data'!L1402,$B$1),"")</f>
        <v/>
      </c>
      <c r="M1403" s="17" t="str">
        <f>IF(SUM('Test Sample Data'!M$3:M$98)&gt;10,IF(AND(ISNUMBER('Test Sample Data'!M1402),'Test Sample Data'!M1402&lt;$B$1,'Test Sample Data'!M1402&gt;0),'Test Sample Data'!M1402,$B$1),"")</f>
        <v/>
      </c>
      <c r="N1403" s="17" t="str">
        <f>'Gene Table'!E1402</f>
        <v>hsa-miR-4516</v>
      </c>
      <c r="O1403" s="17" t="str">
        <f>'Gene Table'!B1402</f>
        <v>K08</v>
      </c>
      <c r="P1403" s="17" t="str">
        <f>IF(SUM('Control Sample Data'!D$3:D$98)&gt;10,IF(AND(ISNUMBER('Control Sample Data'!D1402),'Control Sample Data'!D1402&lt;$B$1,'Control Sample Data'!D1402&gt;0),'Control Sample Data'!D1402,$B$1),"")</f>
        <v/>
      </c>
      <c r="Q1403" s="17" t="str">
        <f>IF(SUM('Control Sample Data'!E$3:E$98)&gt;10,IF(AND(ISNUMBER('Control Sample Data'!E1402),'Control Sample Data'!E1402&lt;$B$1,'Control Sample Data'!E1402&gt;0),'Control Sample Data'!E1402,$B$1),"")</f>
        <v/>
      </c>
      <c r="R1403" s="17" t="str">
        <f>IF(SUM('Control Sample Data'!F$3:F$98)&gt;10,IF(AND(ISNUMBER('Control Sample Data'!F1402),'Control Sample Data'!F1402&lt;$B$1,'Control Sample Data'!F1402&gt;0),'Control Sample Data'!F1402,$B$1),"")</f>
        <v/>
      </c>
      <c r="S1403" s="17" t="str">
        <f>IF(SUM('Control Sample Data'!G$3:G$98)&gt;10,IF(AND(ISNUMBER('Control Sample Data'!G1402),'Control Sample Data'!G1402&lt;$B$1,'Control Sample Data'!G1402&gt;0),'Control Sample Data'!G1402,$B$1),"")</f>
        <v/>
      </c>
      <c r="T1403" s="17" t="str">
        <f>IF(SUM('Control Sample Data'!H$3:H$98)&gt;10,IF(AND(ISNUMBER('Control Sample Data'!H1402),'Control Sample Data'!H1402&lt;$B$1,'Control Sample Data'!H1402&gt;0),'Control Sample Data'!H1402,$B$1),"")</f>
        <v/>
      </c>
      <c r="U1403" s="17" t="str">
        <f>IF(SUM('Control Sample Data'!I$3:I$98)&gt;10,IF(AND(ISNUMBER('Control Sample Data'!I1402),'Control Sample Data'!I1402&lt;$B$1,'Control Sample Data'!I1402&gt;0),'Control Sample Data'!I1402,$B$1),"")</f>
        <v/>
      </c>
      <c r="V1403" s="17" t="str">
        <f>IF(SUM('Control Sample Data'!J$3:J$98)&gt;10,IF(AND(ISNUMBER('Control Sample Data'!J1402),'Control Sample Data'!J1402&lt;$B$1,'Control Sample Data'!J1402&gt;0),'Control Sample Data'!J1402,$B$1),"")</f>
        <v/>
      </c>
      <c r="W1403" s="17" t="str">
        <f>IF(SUM('Control Sample Data'!K$3:K$98)&gt;10,IF(AND(ISNUMBER('Control Sample Data'!K1402),'Control Sample Data'!K1402&lt;$B$1,'Control Sample Data'!K1402&gt;0),'Control Sample Data'!K1402,$B$1),"")</f>
        <v/>
      </c>
      <c r="X1403" s="17" t="str">
        <f>IF(SUM('Control Sample Data'!L$3:L$98)&gt;10,IF(AND(ISNUMBER('Control Sample Data'!L1402),'Control Sample Data'!L1402&lt;$B$1,'Control Sample Data'!L1402&gt;0),'Control Sample Data'!L1402,$B$1),"")</f>
        <v/>
      </c>
      <c r="Y1403" s="17" t="str">
        <f>IF(SUM('Control Sample Data'!M$3:M$98)&gt;10,IF(AND(ISNUMBER('Control Sample Data'!M1402),'Control Sample Data'!M1402&lt;$B$1,'Control Sample Data'!M1402&gt;0),'Control Sample Data'!M1402,$B$1),"")</f>
        <v/>
      </c>
      <c r="AT1403" s="36" t="str">
        <f t="shared" si="917"/>
        <v/>
      </c>
      <c r="AU1403" s="36" t="str">
        <f t="shared" si="918"/>
        <v/>
      </c>
      <c r="AV1403" s="36" t="str">
        <f t="shared" si="919"/>
        <v/>
      </c>
      <c r="AW1403" s="36" t="str">
        <f t="shared" si="920"/>
        <v/>
      </c>
      <c r="AX1403" s="36" t="str">
        <f t="shared" si="921"/>
        <v/>
      </c>
      <c r="AY1403" s="36" t="str">
        <f t="shared" si="922"/>
        <v/>
      </c>
      <c r="AZ1403" s="36" t="str">
        <f t="shared" si="923"/>
        <v/>
      </c>
      <c r="BA1403" s="36" t="str">
        <f t="shared" si="924"/>
        <v/>
      </c>
      <c r="BB1403" s="36" t="str">
        <f t="shared" si="925"/>
        <v/>
      </c>
      <c r="BC1403" s="36" t="str">
        <f t="shared" si="926"/>
        <v/>
      </c>
      <c r="BD1403" s="36" t="str">
        <f t="shared" si="927"/>
        <v/>
      </c>
      <c r="BE1403" s="36" t="str">
        <f t="shared" si="928"/>
        <v/>
      </c>
      <c r="BF1403" s="36" t="str">
        <f t="shared" si="929"/>
        <v/>
      </c>
      <c r="BG1403" s="36" t="str">
        <f t="shared" si="930"/>
        <v/>
      </c>
      <c r="BH1403" s="36" t="str">
        <f t="shared" si="931"/>
        <v/>
      </c>
      <c r="BI1403" s="36" t="str">
        <f t="shared" si="932"/>
        <v/>
      </c>
      <c r="BJ1403" s="36" t="str">
        <f t="shared" si="933"/>
        <v/>
      </c>
      <c r="BK1403" s="36" t="str">
        <f t="shared" si="934"/>
        <v/>
      </c>
      <c r="BL1403" s="36" t="str">
        <f t="shared" si="935"/>
        <v/>
      </c>
      <c r="BM1403" s="36" t="str">
        <f t="shared" si="936"/>
        <v/>
      </c>
      <c r="BN1403" s="38" t="e">
        <f t="shared" si="895"/>
        <v>#DIV/0!</v>
      </c>
      <c r="BO1403" s="38" t="e">
        <f t="shared" si="896"/>
        <v>#DIV/0!</v>
      </c>
      <c r="BP1403" s="39" t="str">
        <f t="shared" si="897"/>
        <v/>
      </c>
      <c r="BQ1403" s="39" t="str">
        <f t="shared" si="898"/>
        <v/>
      </c>
      <c r="BR1403" s="39" t="str">
        <f t="shared" si="899"/>
        <v/>
      </c>
      <c r="BS1403" s="39" t="str">
        <f t="shared" si="900"/>
        <v/>
      </c>
      <c r="BT1403" s="39" t="str">
        <f t="shared" si="901"/>
        <v/>
      </c>
      <c r="BU1403" s="39" t="str">
        <f t="shared" si="902"/>
        <v/>
      </c>
      <c r="BV1403" s="39" t="str">
        <f t="shared" si="903"/>
        <v/>
      </c>
      <c r="BW1403" s="39" t="str">
        <f t="shared" si="904"/>
        <v/>
      </c>
      <c r="BX1403" s="39" t="str">
        <f t="shared" si="905"/>
        <v/>
      </c>
      <c r="BY1403" s="39" t="str">
        <f t="shared" si="906"/>
        <v/>
      </c>
      <c r="BZ1403" s="39" t="str">
        <f t="shared" si="907"/>
        <v/>
      </c>
      <c r="CA1403" s="39" t="str">
        <f t="shared" si="908"/>
        <v/>
      </c>
      <c r="CB1403" s="39" t="str">
        <f t="shared" si="909"/>
        <v/>
      </c>
      <c r="CC1403" s="39" t="str">
        <f t="shared" si="910"/>
        <v/>
      </c>
      <c r="CD1403" s="39" t="str">
        <f t="shared" si="911"/>
        <v/>
      </c>
      <c r="CE1403" s="39" t="str">
        <f t="shared" si="912"/>
        <v/>
      </c>
      <c r="CF1403" s="39" t="str">
        <f t="shared" si="913"/>
        <v/>
      </c>
      <c r="CG1403" s="39" t="str">
        <f t="shared" si="914"/>
        <v/>
      </c>
      <c r="CH1403" s="39" t="str">
        <f t="shared" si="915"/>
        <v/>
      </c>
      <c r="CI1403" s="39" t="str">
        <f t="shared" si="916"/>
        <v/>
      </c>
    </row>
    <row r="1404" spans="1:87">
      <c r="A1404" s="18"/>
      <c r="B1404" s="15" t="str">
        <f>'Gene Table'!E1403</f>
        <v>hsa-miR-4433-3p</v>
      </c>
      <c r="C1404" s="15" t="str">
        <f>'Gene Table'!B1403</f>
        <v>K09</v>
      </c>
      <c r="D1404" s="16" t="str">
        <f>IF(SUM('Test Sample Data'!D$3:D$98)&gt;10,IF(AND(ISNUMBER('Test Sample Data'!D1403),'Test Sample Data'!D1403&lt;$B$1,'Test Sample Data'!D1403&gt;0),'Test Sample Data'!D1403,$B$1),"")</f>
        <v/>
      </c>
      <c r="E1404" s="17" t="str">
        <f>IF(SUM('Test Sample Data'!E$3:E$98)&gt;10,IF(AND(ISNUMBER('Test Sample Data'!E1403),'Test Sample Data'!E1403&lt;$B$1,'Test Sample Data'!E1403&gt;0),'Test Sample Data'!E1403,$B$1),"")</f>
        <v/>
      </c>
      <c r="F1404" s="17" t="str">
        <f>IF(SUM('Test Sample Data'!F$3:F$98)&gt;10,IF(AND(ISNUMBER('Test Sample Data'!F1403),'Test Sample Data'!F1403&lt;$B$1,'Test Sample Data'!F1403&gt;0),'Test Sample Data'!F1403,$B$1),"")</f>
        <v/>
      </c>
      <c r="G1404" s="17" t="str">
        <f>IF(SUM('Test Sample Data'!G$3:G$98)&gt;10,IF(AND(ISNUMBER('Test Sample Data'!G1403),'Test Sample Data'!G1403&lt;$B$1,'Test Sample Data'!G1403&gt;0),'Test Sample Data'!G1403,$B$1),"")</f>
        <v/>
      </c>
      <c r="H1404" s="17" t="str">
        <f>IF(SUM('Test Sample Data'!H$3:H$98)&gt;10,IF(AND(ISNUMBER('Test Sample Data'!H1403),'Test Sample Data'!H1403&lt;$B$1,'Test Sample Data'!H1403&gt;0),'Test Sample Data'!H1403,$B$1),"")</f>
        <v/>
      </c>
      <c r="I1404" s="17" t="str">
        <f>IF(SUM('Test Sample Data'!I$3:I$98)&gt;10,IF(AND(ISNUMBER('Test Sample Data'!I1403),'Test Sample Data'!I1403&lt;$B$1,'Test Sample Data'!I1403&gt;0),'Test Sample Data'!I1403,$B$1),"")</f>
        <v/>
      </c>
      <c r="J1404" s="17" t="str">
        <f>IF(SUM('Test Sample Data'!J$3:J$98)&gt;10,IF(AND(ISNUMBER('Test Sample Data'!J1403),'Test Sample Data'!J1403&lt;$B$1,'Test Sample Data'!J1403&gt;0),'Test Sample Data'!J1403,$B$1),"")</f>
        <v/>
      </c>
      <c r="K1404" s="17" t="str">
        <f>IF(SUM('Test Sample Data'!K$3:K$98)&gt;10,IF(AND(ISNUMBER('Test Sample Data'!K1403),'Test Sample Data'!K1403&lt;$B$1,'Test Sample Data'!K1403&gt;0),'Test Sample Data'!K1403,$B$1),"")</f>
        <v/>
      </c>
      <c r="L1404" s="17" t="str">
        <f>IF(SUM('Test Sample Data'!L$3:L$98)&gt;10,IF(AND(ISNUMBER('Test Sample Data'!L1403),'Test Sample Data'!L1403&lt;$B$1,'Test Sample Data'!L1403&gt;0),'Test Sample Data'!L1403,$B$1),"")</f>
        <v/>
      </c>
      <c r="M1404" s="17" t="str">
        <f>IF(SUM('Test Sample Data'!M$3:M$98)&gt;10,IF(AND(ISNUMBER('Test Sample Data'!M1403),'Test Sample Data'!M1403&lt;$B$1,'Test Sample Data'!M1403&gt;0),'Test Sample Data'!M1403,$B$1),"")</f>
        <v/>
      </c>
      <c r="N1404" s="17" t="str">
        <f>'Gene Table'!E1403</f>
        <v>hsa-miR-4433-3p</v>
      </c>
      <c r="O1404" s="17" t="str">
        <f>'Gene Table'!B1403</f>
        <v>K09</v>
      </c>
      <c r="P1404" s="17" t="str">
        <f>IF(SUM('Control Sample Data'!D$3:D$98)&gt;10,IF(AND(ISNUMBER('Control Sample Data'!D1403),'Control Sample Data'!D1403&lt;$B$1,'Control Sample Data'!D1403&gt;0),'Control Sample Data'!D1403,$B$1),"")</f>
        <v/>
      </c>
      <c r="Q1404" s="17" t="str">
        <f>IF(SUM('Control Sample Data'!E$3:E$98)&gt;10,IF(AND(ISNUMBER('Control Sample Data'!E1403),'Control Sample Data'!E1403&lt;$B$1,'Control Sample Data'!E1403&gt;0),'Control Sample Data'!E1403,$B$1),"")</f>
        <v/>
      </c>
      <c r="R1404" s="17" t="str">
        <f>IF(SUM('Control Sample Data'!F$3:F$98)&gt;10,IF(AND(ISNUMBER('Control Sample Data'!F1403),'Control Sample Data'!F1403&lt;$B$1,'Control Sample Data'!F1403&gt;0),'Control Sample Data'!F1403,$B$1),"")</f>
        <v/>
      </c>
      <c r="S1404" s="17" t="str">
        <f>IF(SUM('Control Sample Data'!G$3:G$98)&gt;10,IF(AND(ISNUMBER('Control Sample Data'!G1403),'Control Sample Data'!G1403&lt;$B$1,'Control Sample Data'!G1403&gt;0),'Control Sample Data'!G1403,$B$1),"")</f>
        <v/>
      </c>
      <c r="T1404" s="17" t="str">
        <f>IF(SUM('Control Sample Data'!H$3:H$98)&gt;10,IF(AND(ISNUMBER('Control Sample Data'!H1403),'Control Sample Data'!H1403&lt;$B$1,'Control Sample Data'!H1403&gt;0),'Control Sample Data'!H1403,$B$1),"")</f>
        <v/>
      </c>
      <c r="U1404" s="17" t="str">
        <f>IF(SUM('Control Sample Data'!I$3:I$98)&gt;10,IF(AND(ISNUMBER('Control Sample Data'!I1403),'Control Sample Data'!I1403&lt;$B$1,'Control Sample Data'!I1403&gt;0),'Control Sample Data'!I1403,$B$1),"")</f>
        <v/>
      </c>
      <c r="V1404" s="17" t="str">
        <f>IF(SUM('Control Sample Data'!J$3:J$98)&gt;10,IF(AND(ISNUMBER('Control Sample Data'!J1403),'Control Sample Data'!J1403&lt;$B$1,'Control Sample Data'!J1403&gt;0),'Control Sample Data'!J1403,$B$1),"")</f>
        <v/>
      </c>
      <c r="W1404" s="17" t="str">
        <f>IF(SUM('Control Sample Data'!K$3:K$98)&gt;10,IF(AND(ISNUMBER('Control Sample Data'!K1403),'Control Sample Data'!K1403&lt;$B$1,'Control Sample Data'!K1403&gt;0),'Control Sample Data'!K1403,$B$1),"")</f>
        <v/>
      </c>
      <c r="X1404" s="17" t="str">
        <f>IF(SUM('Control Sample Data'!L$3:L$98)&gt;10,IF(AND(ISNUMBER('Control Sample Data'!L1403),'Control Sample Data'!L1403&lt;$B$1,'Control Sample Data'!L1403&gt;0),'Control Sample Data'!L1403,$B$1),"")</f>
        <v/>
      </c>
      <c r="Y1404" s="17" t="str">
        <f>IF(SUM('Control Sample Data'!M$3:M$98)&gt;10,IF(AND(ISNUMBER('Control Sample Data'!M1403),'Control Sample Data'!M1403&lt;$B$1,'Control Sample Data'!M1403&gt;0),'Control Sample Data'!M1403,$B$1),"")</f>
        <v/>
      </c>
      <c r="AT1404" s="36" t="str">
        <f t="shared" si="917"/>
        <v/>
      </c>
      <c r="AU1404" s="36" t="str">
        <f t="shared" si="918"/>
        <v/>
      </c>
      <c r="AV1404" s="36" t="str">
        <f t="shared" si="919"/>
        <v/>
      </c>
      <c r="AW1404" s="36" t="str">
        <f t="shared" si="920"/>
        <v/>
      </c>
      <c r="AX1404" s="36" t="str">
        <f t="shared" si="921"/>
        <v/>
      </c>
      <c r="AY1404" s="36" t="str">
        <f t="shared" si="922"/>
        <v/>
      </c>
      <c r="AZ1404" s="36" t="str">
        <f t="shared" si="923"/>
        <v/>
      </c>
      <c r="BA1404" s="36" t="str">
        <f t="shared" si="924"/>
        <v/>
      </c>
      <c r="BB1404" s="36" t="str">
        <f t="shared" si="925"/>
        <v/>
      </c>
      <c r="BC1404" s="36" t="str">
        <f t="shared" si="926"/>
        <v/>
      </c>
      <c r="BD1404" s="36" t="str">
        <f t="shared" si="927"/>
        <v/>
      </c>
      <c r="BE1404" s="36" t="str">
        <f t="shared" si="928"/>
        <v/>
      </c>
      <c r="BF1404" s="36" t="str">
        <f t="shared" si="929"/>
        <v/>
      </c>
      <c r="BG1404" s="36" t="str">
        <f t="shared" si="930"/>
        <v/>
      </c>
      <c r="BH1404" s="36" t="str">
        <f t="shared" si="931"/>
        <v/>
      </c>
      <c r="BI1404" s="36" t="str">
        <f t="shared" si="932"/>
        <v/>
      </c>
      <c r="BJ1404" s="36" t="str">
        <f t="shared" si="933"/>
        <v/>
      </c>
      <c r="BK1404" s="36" t="str">
        <f t="shared" si="934"/>
        <v/>
      </c>
      <c r="BL1404" s="36" t="str">
        <f t="shared" si="935"/>
        <v/>
      </c>
      <c r="BM1404" s="36" t="str">
        <f t="shared" si="936"/>
        <v/>
      </c>
      <c r="BN1404" s="38" t="e">
        <f t="shared" si="895"/>
        <v>#DIV/0!</v>
      </c>
      <c r="BO1404" s="38" t="e">
        <f t="shared" si="896"/>
        <v>#DIV/0!</v>
      </c>
      <c r="BP1404" s="39" t="str">
        <f t="shared" si="897"/>
        <v/>
      </c>
      <c r="BQ1404" s="39" t="str">
        <f t="shared" si="898"/>
        <v/>
      </c>
      <c r="BR1404" s="39" t="str">
        <f t="shared" si="899"/>
        <v/>
      </c>
      <c r="BS1404" s="39" t="str">
        <f t="shared" si="900"/>
        <v/>
      </c>
      <c r="BT1404" s="39" t="str">
        <f t="shared" si="901"/>
        <v/>
      </c>
      <c r="BU1404" s="39" t="str">
        <f t="shared" si="902"/>
        <v/>
      </c>
      <c r="BV1404" s="39" t="str">
        <f t="shared" si="903"/>
        <v/>
      </c>
      <c r="BW1404" s="39" t="str">
        <f t="shared" si="904"/>
        <v/>
      </c>
      <c r="BX1404" s="39" t="str">
        <f t="shared" si="905"/>
        <v/>
      </c>
      <c r="BY1404" s="39" t="str">
        <f t="shared" si="906"/>
        <v/>
      </c>
      <c r="BZ1404" s="39" t="str">
        <f t="shared" si="907"/>
        <v/>
      </c>
      <c r="CA1404" s="39" t="str">
        <f t="shared" si="908"/>
        <v/>
      </c>
      <c r="CB1404" s="39" t="str">
        <f t="shared" si="909"/>
        <v/>
      </c>
      <c r="CC1404" s="39" t="str">
        <f t="shared" si="910"/>
        <v/>
      </c>
      <c r="CD1404" s="39" t="str">
        <f t="shared" si="911"/>
        <v/>
      </c>
      <c r="CE1404" s="39" t="str">
        <f t="shared" si="912"/>
        <v/>
      </c>
      <c r="CF1404" s="39" t="str">
        <f t="shared" si="913"/>
        <v/>
      </c>
      <c r="CG1404" s="39" t="str">
        <f t="shared" si="914"/>
        <v/>
      </c>
      <c r="CH1404" s="39" t="str">
        <f t="shared" si="915"/>
        <v/>
      </c>
      <c r="CI1404" s="39" t="str">
        <f t="shared" si="916"/>
        <v/>
      </c>
    </row>
    <row r="1405" spans="1:87">
      <c r="A1405" s="18"/>
      <c r="B1405" s="15" t="str">
        <f>'Gene Table'!E1404</f>
        <v>hsa-miR-4518</v>
      </c>
      <c r="C1405" s="15" t="str">
        <f>'Gene Table'!B1404</f>
        <v>K10</v>
      </c>
      <c r="D1405" s="16" t="str">
        <f>IF(SUM('Test Sample Data'!D$3:D$98)&gt;10,IF(AND(ISNUMBER('Test Sample Data'!D1404),'Test Sample Data'!D1404&lt;$B$1,'Test Sample Data'!D1404&gt;0),'Test Sample Data'!D1404,$B$1),"")</f>
        <v/>
      </c>
      <c r="E1405" s="17" t="str">
        <f>IF(SUM('Test Sample Data'!E$3:E$98)&gt;10,IF(AND(ISNUMBER('Test Sample Data'!E1404),'Test Sample Data'!E1404&lt;$B$1,'Test Sample Data'!E1404&gt;0),'Test Sample Data'!E1404,$B$1),"")</f>
        <v/>
      </c>
      <c r="F1405" s="17" t="str">
        <f>IF(SUM('Test Sample Data'!F$3:F$98)&gt;10,IF(AND(ISNUMBER('Test Sample Data'!F1404),'Test Sample Data'!F1404&lt;$B$1,'Test Sample Data'!F1404&gt;0),'Test Sample Data'!F1404,$B$1),"")</f>
        <v/>
      </c>
      <c r="G1405" s="17" t="str">
        <f>IF(SUM('Test Sample Data'!G$3:G$98)&gt;10,IF(AND(ISNUMBER('Test Sample Data'!G1404),'Test Sample Data'!G1404&lt;$B$1,'Test Sample Data'!G1404&gt;0),'Test Sample Data'!G1404,$B$1),"")</f>
        <v/>
      </c>
      <c r="H1405" s="17" t="str">
        <f>IF(SUM('Test Sample Data'!H$3:H$98)&gt;10,IF(AND(ISNUMBER('Test Sample Data'!H1404),'Test Sample Data'!H1404&lt;$B$1,'Test Sample Data'!H1404&gt;0),'Test Sample Data'!H1404,$B$1),"")</f>
        <v/>
      </c>
      <c r="I1405" s="17" t="str">
        <f>IF(SUM('Test Sample Data'!I$3:I$98)&gt;10,IF(AND(ISNUMBER('Test Sample Data'!I1404),'Test Sample Data'!I1404&lt;$B$1,'Test Sample Data'!I1404&gt;0),'Test Sample Data'!I1404,$B$1),"")</f>
        <v/>
      </c>
      <c r="J1405" s="17" t="str">
        <f>IF(SUM('Test Sample Data'!J$3:J$98)&gt;10,IF(AND(ISNUMBER('Test Sample Data'!J1404),'Test Sample Data'!J1404&lt;$B$1,'Test Sample Data'!J1404&gt;0),'Test Sample Data'!J1404,$B$1),"")</f>
        <v/>
      </c>
      <c r="K1405" s="17" t="str">
        <f>IF(SUM('Test Sample Data'!K$3:K$98)&gt;10,IF(AND(ISNUMBER('Test Sample Data'!K1404),'Test Sample Data'!K1404&lt;$B$1,'Test Sample Data'!K1404&gt;0),'Test Sample Data'!K1404,$B$1),"")</f>
        <v/>
      </c>
      <c r="L1405" s="17" t="str">
        <f>IF(SUM('Test Sample Data'!L$3:L$98)&gt;10,IF(AND(ISNUMBER('Test Sample Data'!L1404),'Test Sample Data'!L1404&lt;$B$1,'Test Sample Data'!L1404&gt;0),'Test Sample Data'!L1404,$B$1),"")</f>
        <v/>
      </c>
      <c r="M1405" s="17" t="str">
        <f>IF(SUM('Test Sample Data'!M$3:M$98)&gt;10,IF(AND(ISNUMBER('Test Sample Data'!M1404),'Test Sample Data'!M1404&lt;$B$1,'Test Sample Data'!M1404&gt;0),'Test Sample Data'!M1404,$B$1),"")</f>
        <v/>
      </c>
      <c r="N1405" s="17" t="str">
        <f>'Gene Table'!E1404</f>
        <v>hsa-miR-4518</v>
      </c>
      <c r="O1405" s="17" t="str">
        <f>'Gene Table'!B1404</f>
        <v>K10</v>
      </c>
      <c r="P1405" s="17" t="str">
        <f>IF(SUM('Control Sample Data'!D$3:D$98)&gt;10,IF(AND(ISNUMBER('Control Sample Data'!D1404),'Control Sample Data'!D1404&lt;$B$1,'Control Sample Data'!D1404&gt;0),'Control Sample Data'!D1404,$B$1),"")</f>
        <v/>
      </c>
      <c r="Q1405" s="17" t="str">
        <f>IF(SUM('Control Sample Data'!E$3:E$98)&gt;10,IF(AND(ISNUMBER('Control Sample Data'!E1404),'Control Sample Data'!E1404&lt;$B$1,'Control Sample Data'!E1404&gt;0),'Control Sample Data'!E1404,$B$1),"")</f>
        <v/>
      </c>
      <c r="R1405" s="17" t="str">
        <f>IF(SUM('Control Sample Data'!F$3:F$98)&gt;10,IF(AND(ISNUMBER('Control Sample Data'!F1404),'Control Sample Data'!F1404&lt;$B$1,'Control Sample Data'!F1404&gt;0),'Control Sample Data'!F1404,$B$1),"")</f>
        <v/>
      </c>
      <c r="S1405" s="17" t="str">
        <f>IF(SUM('Control Sample Data'!G$3:G$98)&gt;10,IF(AND(ISNUMBER('Control Sample Data'!G1404),'Control Sample Data'!G1404&lt;$B$1,'Control Sample Data'!G1404&gt;0),'Control Sample Data'!G1404,$B$1),"")</f>
        <v/>
      </c>
      <c r="T1405" s="17" t="str">
        <f>IF(SUM('Control Sample Data'!H$3:H$98)&gt;10,IF(AND(ISNUMBER('Control Sample Data'!H1404),'Control Sample Data'!H1404&lt;$B$1,'Control Sample Data'!H1404&gt;0),'Control Sample Data'!H1404,$B$1),"")</f>
        <v/>
      </c>
      <c r="U1405" s="17" t="str">
        <f>IF(SUM('Control Sample Data'!I$3:I$98)&gt;10,IF(AND(ISNUMBER('Control Sample Data'!I1404),'Control Sample Data'!I1404&lt;$B$1,'Control Sample Data'!I1404&gt;0),'Control Sample Data'!I1404,$B$1),"")</f>
        <v/>
      </c>
      <c r="V1405" s="17" t="str">
        <f>IF(SUM('Control Sample Data'!J$3:J$98)&gt;10,IF(AND(ISNUMBER('Control Sample Data'!J1404),'Control Sample Data'!J1404&lt;$B$1,'Control Sample Data'!J1404&gt;0),'Control Sample Data'!J1404,$B$1),"")</f>
        <v/>
      </c>
      <c r="W1405" s="17" t="str">
        <f>IF(SUM('Control Sample Data'!K$3:K$98)&gt;10,IF(AND(ISNUMBER('Control Sample Data'!K1404),'Control Sample Data'!K1404&lt;$B$1,'Control Sample Data'!K1404&gt;0),'Control Sample Data'!K1404,$B$1),"")</f>
        <v/>
      </c>
      <c r="X1405" s="17" t="str">
        <f>IF(SUM('Control Sample Data'!L$3:L$98)&gt;10,IF(AND(ISNUMBER('Control Sample Data'!L1404),'Control Sample Data'!L1404&lt;$B$1,'Control Sample Data'!L1404&gt;0),'Control Sample Data'!L1404,$B$1),"")</f>
        <v/>
      </c>
      <c r="Y1405" s="17" t="str">
        <f>IF(SUM('Control Sample Data'!M$3:M$98)&gt;10,IF(AND(ISNUMBER('Control Sample Data'!M1404),'Control Sample Data'!M1404&lt;$B$1,'Control Sample Data'!M1404&gt;0),'Control Sample Data'!M1404,$B$1),"")</f>
        <v/>
      </c>
      <c r="AT1405" s="36" t="str">
        <f t="shared" si="917"/>
        <v/>
      </c>
      <c r="AU1405" s="36" t="str">
        <f t="shared" si="918"/>
        <v/>
      </c>
      <c r="AV1405" s="36" t="str">
        <f t="shared" si="919"/>
        <v/>
      </c>
      <c r="AW1405" s="36" t="str">
        <f t="shared" si="920"/>
        <v/>
      </c>
      <c r="AX1405" s="36" t="str">
        <f t="shared" si="921"/>
        <v/>
      </c>
      <c r="AY1405" s="36" t="str">
        <f t="shared" si="922"/>
        <v/>
      </c>
      <c r="AZ1405" s="36" t="str">
        <f t="shared" si="923"/>
        <v/>
      </c>
      <c r="BA1405" s="36" t="str">
        <f t="shared" si="924"/>
        <v/>
      </c>
      <c r="BB1405" s="36" t="str">
        <f t="shared" si="925"/>
        <v/>
      </c>
      <c r="BC1405" s="36" t="str">
        <f t="shared" si="926"/>
        <v/>
      </c>
      <c r="BD1405" s="36" t="str">
        <f t="shared" si="927"/>
        <v/>
      </c>
      <c r="BE1405" s="36" t="str">
        <f t="shared" si="928"/>
        <v/>
      </c>
      <c r="BF1405" s="36" t="str">
        <f t="shared" si="929"/>
        <v/>
      </c>
      <c r="BG1405" s="36" t="str">
        <f t="shared" si="930"/>
        <v/>
      </c>
      <c r="BH1405" s="36" t="str">
        <f t="shared" si="931"/>
        <v/>
      </c>
      <c r="BI1405" s="36" t="str">
        <f t="shared" si="932"/>
        <v/>
      </c>
      <c r="BJ1405" s="36" t="str">
        <f t="shared" si="933"/>
        <v/>
      </c>
      <c r="BK1405" s="36" t="str">
        <f t="shared" si="934"/>
        <v/>
      </c>
      <c r="BL1405" s="36" t="str">
        <f t="shared" si="935"/>
        <v/>
      </c>
      <c r="BM1405" s="36" t="str">
        <f t="shared" si="936"/>
        <v/>
      </c>
      <c r="BN1405" s="38" t="e">
        <f t="shared" si="895"/>
        <v>#DIV/0!</v>
      </c>
      <c r="BO1405" s="38" t="e">
        <f t="shared" si="896"/>
        <v>#DIV/0!</v>
      </c>
      <c r="BP1405" s="39" t="str">
        <f t="shared" si="897"/>
        <v/>
      </c>
      <c r="BQ1405" s="39" t="str">
        <f t="shared" si="898"/>
        <v/>
      </c>
      <c r="BR1405" s="39" t="str">
        <f t="shared" si="899"/>
        <v/>
      </c>
      <c r="BS1405" s="39" t="str">
        <f t="shared" si="900"/>
        <v/>
      </c>
      <c r="BT1405" s="39" t="str">
        <f t="shared" si="901"/>
        <v/>
      </c>
      <c r="BU1405" s="39" t="str">
        <f t="shared" si="902"/>
        <v/>
      </c>
      <c r="BV1405" s="39" t="str">
        <f t="shared" si="903"/>
        <v/>
      </c>
      <c r="BW1405" s="39" t="str">
        <f t="shared" si="904"/>
        <v/>
      </c>
      <c r="BX1405" s="39" t="str">
        <f t="shared" si="905"/>
        <v/>
      </c>
      <c r="BY1405" s="39" t="str">
        <f t="shared" si="906"/>
        <v/>
      </c>
      <c r="BZ1405" s="39" t="str">
        <f t="shared" si="907"/>
        <v/>
      </c>
      <c r="CA1405" s="39" t="str">
        <f t="shared" si="908"/>
        <v/>
      </c>
      <c r="CB1405" s="39" t="str">
        <f t="shared" si="909"/>
        <v/>
      </c>
      <c r="CC1405" s="39" t="str">
        <f t="shared" si="910"/>
        <v/>
      </c>
      <c r="CD1405" s="39" t="str">
        <f t="shared" si="911"/>
        <v/>
      </c>
      <c r="CE1405" s="39" t="str">
        <f t="shared" si="912"/>
        <v/>
      </c>
      <c r="CF1405" s="39" t="str">
        <f t="shared" si="913"/>
        <v/>
      </c>
      <c r="CG1405" s="39" t="str">
        <f t="shared" si="914"/>
        <v/>
      </c>
      <c r="CH1405" s="39" t="str">
        <f t="shared" si="915"/>
        <v/>
      </c>
      <c r="CI1405" s="39" t="str">
        <f t="shared" si="916"/>
        <v/>
      </c>
    </row>
    <row r="1406" spans="1:87">
      <c r="A1406" s="18"/>
      <c r="B1406" s="15" t="str">
        <f>'Gene Table'!E1405</f>
        <v>hsa-miR-4434</v>
      </c>
      <c r="C1406" s="15" t="str">
        <f>'Gene Table'!B1405</f>
        <v>K11</v>
      </c>
      <c r="D1406" s="16" t="str">
        <f>IF(SUM('Test Sample Data'!D$3:D$98)&gt;10,IF(AND(ISNUMBER('Test Sample Data'!D1405),'Test Sample Data'!D1405&lt;$B$1,'Test Sample Data'!D1405&gt;0),'Test Sample Data'!D1405,$B$1),"")</f>
        <v/>
      </c>
      <c r="E1406" s="17" t="str">
        <f>IF(SUM('Test Sample Data'!E$3:E$98)&gt;10,IF(AND(ISNUMBER('Test Sample Data'!E1405),'Test Sample Data'!E1405&lt;$B$1,'Test Sample Data'!E1405&gt;0),'Test Sample Data'!E1405,$B$1),"")</f>
        <v/>
      </c>
      <c r="F1406" s="17" t="str">
        <f>IF(SUM('Test Sample Data'!F$3:F$98)&gt;10,IF(AND(ISNUMBER('Test Sample Data'!F1405),'Test Sample Data'!F1405&lt;$B$1,'Test Sample Data'!F1405&gt;0),'Test Sample Data'!F1405,$B$1),"")</f>
        <v/>
      </c>
      <c r="G1406" s="17" t="str">
        <f>IF(SUM('Test Sample Data'!G$3:G$98)&gt;10,IF(AND(ISNUMBER('Test Sample Data'!G1405),'Test Sample Data'!G1405&lt;$B$1,'Test Sample Data'!G1405&gt;0),'Test Sample Data'!G1405,$B$1),"")</f>
        <v/>
      </c>
      <c r="H1406" s="17" t="str">
        <f>IF(SUM('Test Sample Data'!H$3:H$98)&gt;10,IF(AND(ISNUMBER('Test Sample Data'!H1405),'Test Sample Data'!H1405&lt;$B$1,'Test Sample Data'!H1405&gt;0),'Test Sample Data'!H1405,$B$1),"")</f>
        <v/>
      </c>
      <c r="I1406" s="17" t="str">
        <f>IF(SUM('Test Sample Data'!I$3:I$98)&gt;10,IF(AND(ISNUMBER('Test Sample Data'!I1405),'Test Sample Data'!I1405&lt;$B$1,'Test Sample Data'!I1405&gt;0),'Test Sample Data'!I1405,$B$1),"")</f>
        <v/>
      </c>
      <c r="J1406" s="17" t="str">
        <f>IF(SUM('Test Sample Data'!J$3:J$98)&gt;10,IF(AND(ISNUMBER('Test Sample Data'!J1405),'Test Sample Data'!J1405&lt;$B$1,'Test Sample Data'!J1405&gt;0),'Test Sample Data'!J1405,$B$1),"")</f>
        <v/>
      </c>
      <c r="K1406" s="17" t="str">
        <f>IF(SUM('Test Sample Data'!K$3:K$98)&gt;10,IF(AND(ISNUMBER('Test Sample Data'!K1405),'Test Sample Data'!K1405&lt;$B$1,'Test Sample Data'!K1405&gt;0),'Test Sample Data'!K1405,$B$1),"")</f>
        <v/>
      </c>
      <c r="L1406" s="17" t="str">
        <f>IF(SUM('Test Sample Data'!L$3:L$98)&gt;10,IF(AND(ISNUMBER('Test Sample Data'!L1405),'Test Sample Data'!L1405&lt;$B$1,'Test Sample Data'!L1405&gt;0),'Test Sample Data'!L1405,$B$1),"")</f>
        <v/>
      </c>
      <c r="M1406" s="17" t="str">
        <f>IF(SUM('Test Sample Data'!M$3:M$98)&gt;10,IF(AND(ISNUMBER('Test Sample Data'!M1405),'Test Sample Data'!M1405&lt;$B$1,'Test Sample Data'!M1405&gt;0),'Test Sample Data'!M1405,$B$1),"")</f>
        <v/>
      </c>
      <c r="N1406" s="17" t="str">
        <f>'Gene Table'!E1405</f>
        <v>hsa-miR-4434</v>
      </c>
      <c r="O1406" s="17" t="str">
        <f>'Gene Table'!B1405</f>
        <v>K11</v>
      </c>
      <c r="P1406" s="17" t="str">
        <f>IF(SUM('Control Sample Data'!D$3:D$98)&gt;10,IF(AND(ISNUMBER('Control Sample Data'!D1405),'Control Sample Data'!D1405&lt;$B$1,'Control Sample Data'!D1405&gt;0),'Control Sample Data'!D1405,$B$1),"")</f>
        <v/>
      </c>
      <c r="Q1406" s="17" t="str">
        <f>IF(SUM('Control Sample Data'!E$3:E$98)&gt;10,IF(AND(ISNUMBER('Control Sample Data'!E1405),'Control Sample Data'!E1405&lt;$B$1,'Control Sample Data'!E1405&gt;0),'Control Sample Data'!E1405,$B$1),"")</f>
        <v/>
      </c>
      <c r="R1406" s="17" t="str">
        <f>IF(SUM('Control Sample Data'!F$3:F$98)&gt;10,IF(AND(ISNUMBER('Control Sample Data'!F1405),'Control Sample Data'!F1405&lt;$B$1,'Control Sample Data'!F1405&gt;0),'Control Sample Data'!F1405,$B$1),"")</f>
        <v/>
      </c>
      <c r="S1406" s="17" t="str">
        <f>IF(SUM('Control Sample Data'!G$3:G$98)&gt;10,IF(AND(ISNUMBER('Control Sample Data'!G1405),'Control Sample Data'!G1405&lt;$B$1,'Control Sample Data'!G1405&gt;0),'Control Sample Data'!G1405,$B$1),"")</f>
        <v/>
      </c>
      <c r="T1406" s="17" t="str">
        <f>IF(SUM('Control Sample Data'!H$3:H$98)&gt;10,IF(AND(ISNUMBER('Control Sample Data'!H1405),'Control Sample Data'!H1405&lt;$B$1,'Control Sample Data'!H1405&gt;0),'Control Sample Data'!H1405,$B$1),"")</f>
        <v/>
      </c>
      <c r="U1406" s="17" t="str">
        <f>IF(SUM('Control Sample Data'!I$3:I$98)&gt;10,IF(AND(ISNUMBER('Control Sample Data'!I1405),'Control Sample Data'!I1405&lt;$B$1,'Control Sample Data'!I1405&gt;0),'Control Sample Data'!I1405,$B$1),"")</f>
        <v/>
      </c>
      <c r="V1406" s="17" t="str">
        <f>IF(SUM('Control Sample Data'!J$3:J$98)&gt;10,IF(AND(ISNUMBER('Control Sample Data'!J1405),'Control Sample Data'!J1405&lt;$B$1,'Control Sample Data'!J1405&gt;0),'Control Sample Data'!J1405,$B$1),"")</f>
        <v/>
      </c>
      <c r="W1406" s="17" t="str">
        <f>IF(SUM('Control Sample Data'!K$3:K$98)&gt;10,IF(AND(ISNUMBER('Control Sample Data'!K1405),'Control Sample Data'!K1405&lt;$B$1,'Control Sample Data'!K1405&gt;0),'Control Sample Data'!K1405,$B$1),"")</f>
        <v/>
      </c>
      <c r="X1406" s="17" t="str">
        <f>IF(SUM('Control Sample Data'!L$3:L$98)&gt;10,IF(AND(ISNUMBER('Control Sample Data'!L1405),'Control Sample Data'!L1405&lt;$B$1,'Control Sample Data'!L1405&gt;0),'Control Sample Data'!L1405,$B$1),"")</f>
        <v/>
      </c>
      <c r="Y1406" s="17" t="str">
        <f>IF(SUM('Control Sample Data'!M$3:M$98)&gt;10,IF(AND(ISNUMBER('Control Sample Data'!M1405),'Control Sample Data'!M1405&lt;$B$1,'Control Sample Data'!M1405&gt;0),'Control Sample Data'!M1405,$B$1),"")</f>
        <v/>
      </c>
      <c r="AT1406" s="36" t="str">
        <f t="shared" si="917"/>
        <v/>
      </c>
      <c r="AU1406" s="36" t="str">
        <f t="shared" si="918"/>
        <v/>
      </c>
      <c r="AV1406" s="36" t="str">
        <f t="shared" si="919"/>
        <v/>
      </c>
      <c r="AW1406" s="36" t="str">
        <f t="shared" si="920"/>
        <v/>
      </c>
      <c r="AX1406" s="36" t="str">
        <f t="shared" si="921"/>
        <v/>
      </c>
      <c r="AY1406" s="36" t="str">
        <f t="shared" si="922"/>
        <v/>
      </c>
      <c r="AZ1406" s="36" t="str">
        <f t="shared" si="923"/>
        <v/>
      </c>
      <c r="BA1406" s="36" t="str">
        <f t="shared" si="924"/>
        <v/>
      </c>
      <c r="BB1406" s="36" t="str">
        <f t="shared" si="925"/>
        <v/>
      </c>
      <c r="BC1406" s="36" t="str">
        <f t="shared" si="926"/>
        <v/>
      </c>
      <c r="BD1406" s="36" t="str">
        <f t="shared" si="927"/>
        <v/>
      </c>
      <c r="BE1406" s="36" t="str">
        <f t="shared" si="928"/>
        <v/>
      </c>
      <c r="BF1406" s="36" t="str">
        <f t="shared" si="929"/>
        <v/>
      </c>
      <c r="BG1406" s="36" t="str">
        <f t="shared" si="930"/>
        <v/>
      </c>
      <c r="BH1406" s="36" t="str">
        <f t="shared" si="931"/>
        <v/>
      </c>
      <c r="BI1406" s="36" t="str">
        <f t="shared" si="932"/>
        <v/>
      </c>
      <c r="BJ1406" s="36" t="str">
        <f t="shared" si="933"/>
        <v/>
      </c>
      <c r="BK1406" s="36" t="str">
        <f t="shared" si="934"/>
        <v/>
      </c>
      <c r="BL1406" s="36" t="str">
        <f t="shared" si="935"/>
        <v/>
      </c>
      <c r="BM1406" s="36" t="str">
        <f t="shared" si="936"/>
        <v/>
      </c>
      <c r="BN1406" s="38" t="e">
        <f t="shared" si="895"/>
        <v>#DIV/0!</v>
      </c>
      <c r="BO1406" s="38" t="e">
        <f t="shared" si="896"/>
        <v>#DIV/0!</v>
      </c>
      <c r="BP1406" s="39" t="str">
        <f t="shared" si="897"/>
        <v/>
      </c>
      <c r="BQ1406" s="39" t="str">
        <f t="shared" si="898"/>
        <v/>
      </c>
      <c r="BR1406" s="39" t="str">
        <f t="shared" si="899"/>
        <v/>
      </c>
      <c r="BS1406" s="39" t="str">
        <f t="shared" si="900"/>
        <v/>
      </c>
      <c r="BT1406" s="39" t="str">
        <f t="shared" si="901"/>
        <v/>
      </c>
      <c r="BU1406" s="39" t="str">
        <f t="shared" si="902"/>
        <v/>
      </c>
      <c r="BV1406" s="39" t="str">
        <f t="shared" si="903"/>
        <v/>
      </c>
      <c r="BW1406" s="39" t="str">
        <f t="shared" si="904"/>
        <v/>
      </c>
      <c r="BX1406" s="39" t="str">
        <f t="shared" si="905"/>
        <v/>
      </c>
      <c r="BY1406" s="39" t="str">
        <f t="shared" si="906"/>
        <v/>
      </c>
      <c r="BZ1406" s="39" t="str">
        <f t="shared" si="907"/>
        <v/>
      </c>
      <c r="CA1406" s="39" t="str">
        <f t="shared" si="908"/>
        <v/>
      </c>
      <c r="CB1406" s="39" t="str">
        <f t="shared" si="909"/>
        <v/>
      </c>
      <c r="CC1406" s="39" t="str">
        <f t="shared" si="910"/>
        <v/>
      </c>
      <c r="CD1406" s="39" t="str">
        <f t="shared" si="911"/>
        <v/>
      </c>
      <c r="CE1406" s="39" t="str">
        <f t="shared" si="912"/>
        <v/>
      </c>
      <c r="CF1406" s="39" t="str">
        <f t="shared" si="913"/>
        <v/>
      </c>
      <c r="CG1406" s="39" t="str">
        <f t="shared" si="914"/>
        <v/>
      </c>
      <c r="CH1406" s="39" t="str">
        <f t="shared" si="915"/>
        <v/>
      </c>
      <c r="CI1406" s="39" t="str">
        <f t="shared" si="916"/>
        <v/>
      </c>
    </row>
    <row r="1407" spans="1:87">
      <c r="A1407" s="18"/>
      <c r="B1407" s="15" t="str">
        <f>'Gene Table'!E1406</f>
        <v>hsa-miR-4519</v>
      </c>
      <c r="C1407" s="15" t="str">
        <f>'Gene Table'!B1406</f>
        <v>K12</v>
      </c>
      <c r="D1407" s="16" t="str">
        <f>IF(SUM('Test Sample Data'!D$3:D$98)&gt;10,IF(AND(ISNUMBER('Test Sample Data'!D1406),'Test Sample Data'!D1406&lt;$B$1,'Test Sample Data'!D1406&gt;0),'Test Sample Data'!D1406,$B$1),"")</f>
        <v/>
      </c>
      <c r="E1407" s="17" t="str">
        <f>IF(SUM('Test Sample Data'!E$3:E$98)&gt;10,IF(AND(ISNUMBER('Test Sample Data'!E1406),'Test Sample Data'!E1406&lt;$B$1,'Test Sample Data'!E1406&gt;0),'Test Sample Data'!E1406,$B$1),"")</f>
        <v/>
      </c>
      <c r="F1407" s="17" t="str">
        <f>IF(SUM('Test Sample Data'!F$3:F$98)&gt;10,IF(AND(ISNUMBER('Test Sample Data'!F1406),'Test Sample Data'!F1406&lt;$B$1,'Test Sample Data'!F1406&gt;0),'Test Sample Data'!F1406,$B$1),"")</f>
        <v/>
      </c>
      <c r="G1407" s="17" t="str">
        <f>IF(SUM('Test Sample Data'!G$3:G$98)&gt;10,IF(AND(ISNUMBER('Test Sample Data'!G1406),'Test Sample Data'!G1406&lt;$B$1,'Test Sample Data'!G1406&gt;0),'Test Sample Data'!G1406,$B$1),"")</f>
        <v/>
      </c>
      <c r="H1407" s="17" t="str">
        <f>IF(SUM('Test Sample Data'!H$3:H$98)&gt;10,IF(AND(ISNUMBER('Test Sample Data'!H1406),'Test Sample Data'!H1406&lt;$B$1,'Test Sample Data'!H1406&gt;0),'Test Sample Data'!H1406,$B$1),"")</f>
        <v/>
      </c>
      <c r="I1407" s="17" t="str">
        <f>IF(SUM('Test Sample Data'!I$3:I$98)&gt;10,IF(AND(ISNUMBER('Test Sample Data'!I1406),'Test Sample Data'!I1406&lt;$B$1,'Test Sample Data'!I1406&gt;0),'Test Sample Data'!I1406,$B$1),"")</f>
        <v/>
      </c>
      <c r="J1407" s="17" t="str">
        <f>IF(SUM('Test Sample Data'!J$3:J$98)&gt;10,IF(AND(ISNUMBER('Test Sample Data'!J1406),'Test Sample Data'!J1406&lt;$B$1,'Test Sample Data'!J1406&gt;0),'Test Sample Data'!J1406,$B$1),"")</f>
        <v/>
      </c>
      <c r="K1407" s="17" t="str">
        <f>IF(SUM('Test Sample Data'!K$3:K$98)&gt;10,IF(AND(ISNUMBER('Test Sample Data'!K1406),'Test Sample Data'!K1406&lt;$B$1,'Test Sample Data'!K1406&gt;0),'Test Sample Data'!K1406,$B$1),"")</f>
        <v/>
      </c>
      <c r="L1407" s="17" t="str">
        <f>IF(SUM('Test Sample Data'!L$3:L$98)&gt;10,IF(AND(ISNUMBER('Test Sample Data'!L1406),'Test Sample Data'!L1406&lt;$B$1,'Test Sample Data'!L1406&gt;0),'Test Sample Data'!L1406,$B$1),"")</f>
        <v/>
      </c>
      <c r="M1407" s="17" t="str">
        <f>IF(SUM('Test Sample Data'!M$3:M$98)&gt;10,IF(AND(ISNUMBER('Test Sample Data'!M1406),'Test Sample Data'!M1406&lt;$B$1,'Test Sample Data'!M1406&gt;0),'Test Sample Data'!M1406,$B$1),"")</f>
        <v/>
      </c>
      <c r="N1407" s="17" t="str">
        <f>'Gene Table'!E1406</f>
        <v>hsa-miR-4519</v>
      </c>
      <c r="O1407" s="17" t="str">
        <f>'Gene Table'!B1406</f>
        <v>K12</v>
      </c>
      <c r="P1407" s="17" t="str">
        <f>IF(SUM('Control Sample Data'!D$3:D$98)&gt;10,IF(AND(ISNUMBER('Control Sample Data'!D1406),'Control Sample Data'!D1406&lt;$B$1,'Control Sample Data'!D1406&gt;0),'Control Sample Data'!D1406,$B$1),"")</f>
        <v/>
      </c>
      <c r="Q1407" s="17" t="str">
        <f>IF(SUM('Control Sample Data'!E$3:E$98)&gt;10,IF(AND(ISNUMBER('Control Sample Data'!E1406),'Control Sample Data'!E1406&lt;$B$1,'Control Sample Data'!E1406&gt;0),'Control Sample Data'!E1406,$B$1),"")</f>
        <v/>
      </c>
      <c r="R1407" s="17" t="str">
        <f>IF(SUM('Control Sample Data'!F$3:F$98)&gt;10,IF(AND(ISNUMBER('Control Sample Data'!F1406),'Control Sample Data'!F1406&lt;$B$1,'Control Sample Data'!F1406&gt;0),'Control Sample Data'!F1406,$B$1),"")</f>
        <v/>
      </c>
      <c r="S1407" s="17" t="str">
        <f>IF(SUM('Control Sample Data'!G$3:G$98)&gt;10,IF(AND(ISNUMBER('Control Sample Data'!G1406),'Control Sample Data'!G1406&lt;$B$1,'Control Sample Data'!G1406&gt;0),'Control Sample Data'!G1406,$B$1),"")</f>
        <v/>
      </c>
      <c r="T1407" s="17" t="str">
        <f>IF(SUM('Control Sample Data'!H$3:H$98)&gt;10,IF(AND(ISNUMBER('Control Sample Data'!H1406),'Control Sample Data'!H1406&lt;$B$1,'Control Sample Data'!H1406&gt;0),'Control Sample Data'!H1406,$B$1),"")</f>
        <v/>
      </c>
      <c r="U1407" s="17" t="str">
        <f>IF(SUM('Control Sample Data'!I$3:I$98)&gt;10,IF(AND(ISNUMBER('Control Sample Data'!I1406),'Control Sample Data'!I1406&lt;$B$1,'Control Sample Data'!I1406&gt;0),'Control Sample Data'!I1406,$B$1),"")</f>
        <v/>
      </c>
      <c r="V1407" s="17" t="str">
        <f>IF(SUM('Control Sample Data'!J$3:J$98)&gt;10,IF(AND(ISNUMBER('Control Sample Data'!J1406),'Control Sample Data'!J1406&lt;$B$1,'Control Sample Data'!J1406&gt;0),'Control Sample Data'!J1406,$B$1),"")</f>
        <v/>
      </c>
      <c r="W1407" s="17" t="str">
        <f>IF(SUM('Control Sample Data'!K$3:K$98)&gt;10,IF(AND(ISNUMBER('Control Sample Data'!K1406),'Control Sample Data'!K1406&lt;$B$1,'Control Sample Data'!K1406&gt;0),'Control Sample Data'!K1406,$B$1),"")</f>
        <v/>
      </c>
      <c r="X1407" s="17" t="str">
        <f>IF(SUM('Control Sample Data'!L$3:L$98)&gt;10,IF(AND(ISNUMBER('Control Sample Data'!L1406),'Control Sample Data'!L1406&lt;$B$1,'Control Sample Data'!L1406&gt;0),'Control Sample Data'!L1406,$B$1),"")</f>
        <v/>
      </c>
      <c r="Y1407" s="17" t="str">
        <f>IF(SUM('Control Sample Data'!M$3:M$98)&gt;10,IF(AND(ISNUMBER('Control Sample Data'!M1406),'Control Sample Data'!M1406&lt;$B$1,'Control Sample Data'!M1406&gt;0),'Control Sample Data'!M1406,$B$1),"")</f>
        <v/>
      </c>
      <c r="AT1407" s="36" t="str">
        <f t="shared" si="917"/>
        <v/>
      </c>
      <c r="AU1407" s="36" t="str">
        <f t="shared" si="918"/>
        <v/>
      </c>
      <c r="AV1407" s="36" t="str">
        <f t="shared" si="919"/>
        <v/>
      </c>
      <c r="AW1407" s="36" t="str">
        <f t="shared" si="920"/>
        <v/>
      </c>
      <c r="AX1407" s="36" t="str">
        <f t="shared" si="921"/>
        <v/>
      </c>
      <c r="AY1407" s="36" t="str">
        <f t="shared" si="922"/>
        <v/>
      </c>
      <c r="AZ1407" s="36" t="str">
        <f t="shared" si="923"/>
        <v/>
      </c>
      <c r="BA1407" s="36" t="str">
        <f t="shared" si="924"/>
        <v/>
      </c>
      <c r="BB1407" s="36" t="str">
        <f t="shared" si="925"/>
        <v/>
      </c>
      <c r="BC1407" s="36" t="str">
        <f t="shared" si="926"/>
        <v/>
      </c>
      <c r="BD1407" s="36" t="str">
        <f t="shared" si="927"/>
        <v/>
      </c>
      <c r="BE1407" s="36" t="str">
        <f t="shared" si="928"/>
        <v/>
      </c>
      <c r="BF1407" s="36" t="str">
        <f t="shared" si="929"/>
        <v/>
      </c>
      <c r="BG1407" s="36" t="str">
        <f t="shared" si="930"/>
        <v/>
      </c>
      <c r="BH1407" s="36" t="str">
        <f t="shared" si="931"/>
        <v/>
      </c>
      <c r="BI1407" s="36" t="str">
        <f t="shared" si="932"/>
        <v/>
      </c>
      <c r="BJ1407" s="36" t="str">
        <f t="shared" si="933"/>
        <v/>
      </c>
      <c r="BK1407" s="36" t="str">
        <f t="shared" si="934"/>
        <v/>
      </c>
      <c r="BL1407" s="36" t="str">
        <f t="shared" si="935"/>
        <v/>
      </c>
      <c r="BM1407" s="36" t="str">
        <f t="shared" si="936"/>
        <v/>
      </c>
      <c r="BN1407" s="38" t="e">
        <f t="shared" si="895"/>
        <v>#DIV/0!</v>
      </c>
      <c r="BO1407" s="38" t="e">
        <f t="shared" si="896"/>
        <v>#DIV/0!</v>
      </c>
      <c r="BP1407" s="39" t="str">
        <f t="shared" si="897"/>
        <v/>
      </c>
      <c r="BQ1407" s="39" t="str">
        <f t="shared" si="898"/>
        <v/>
      </c>
      <c r="BR1407" s="39" t="str">
        <f t="shared" si="899"/>
        <v/>
      </c>
      <c r="BS1407" s="39" t="str">
        <f t="shared" si="900"/>
        <v/>
      </c>
      <c r="BT1407" s="39" t="str">
        <f t="shared" si="901"/>
        <v/>
      </c>
      <c r="BU1407" s="39" t="str">
        <f t="shared" si="902"/>
        <v/>
      </c>
      <c r="BV1407" s="39" t="str">
        <f t="shared" si="903"/>
        <v/>
      </c>
      <c r="BW1407" s="39" t="str">
        <f t="shared" si="904"/>
        <v/>
      </c>
      <c r="BX1407" s="39" t="str">
        <f t="shared" si="905"/>
        <v/>
      </c>
      <c r="BY1407" s="39" t="str">
        <f t="shared" si="906"/>
        <v/>
      </c>
      <c r="BZ1407" s="39" t="str">
        <f t="shared" si="907"/>
        <v/>
      </c>
      <c r="CA1407" s="39" t="str">
        <f t="shared" si="908"/>
        <v/>
      </c>
      <c r="CB1407" s="39" t="str">
        <f t="shared" si="909"/>
        <v/>
      </c>
      <c r="CC1407" s="39" t="str">
        <f t="shared" si="910"/>
        <v/>
      </c>
      <c r="CD1407" s="39" t="str">
        <f t="shared" si="911"/>
        <v/>
      </c>
      <c r="CE1407" s="39" t="str">
        <f t="shared" si="912"/>
        <v/>
      </c>
      <c r="CF1407" s="39" t="str">
        <f t="shared" si="913"/>
        <v/>
      </c>
      <c r="CG1407" s="39" t="str">
        <f t="shared" si="914"/>
        <v/>
      </c>
      <c r="CH1407" s="39" t="str">
        <f t="shared" si="915"/>
        <v/>
      </c>
      <c r="CI1407" s="39" t="str">
        <f t="shared" si="916"/>
        <v/>
      </c>
    </row>
    <row r="1408" spans="1:87">
      <c r="A1408" s="18"/>
      <c r="B1408" s="15" t="str">
        <f>'Gene Table'!E1407</f>
        <v>hsa-miR-4435</v>
      </c>
      <c r="C1408" s="15" t="str">
        <f>'Gene Table'!B1407</f>
        <v>K13</v>
      </c>
      <c r="D1408" s="16" t="str">
        <f>IF(SUM('Test Sample Data'!D$3:D$98)&gt;10,IF(AND(ISNUMBER('Test Sample Data'!D1407),'Test Sample Data'!D1407&lt;$B$1,'Test Sample Data'!D1407&gt;0),'Test Sample Data'!D1407,$B$1),"")</f>
        <v/>
      </c>
      <c r="E1408" s="17" t="str">
        <f>IF(SUM('Test Sample Data'!E$3:E$98)&gt;10,IF(AND(ISNUMBER('Test Sample Data'!E1407),'Test Sample Data'!E1407&lt;$B$1,'Test Sample Data'!E1407&gt;0),'Test Sample Data'!E1407,$B$1),"")</f>
        <v/>
      </c>
      <c r="F1408" s="17" t="str">
        <f>IF(SUM('Test Sample Data'!F$3:F$98)&gt;10,IF(AND(ISNUMBER('Test Sample Data'!F1407),'Test Sample Data'!F1407&lt;$B$1,'Test Sample Data'!F1407&gt;0),'Test Sample Data'!F1407,$B$1),"")</f>
        <v/>
      </c>
      <c r="G1408" s="17" t="str">
        <f>IF(SUM('Test Sample Data'!G$3:G$98)&gt;10,IF(AND(ISNUMBER('Test Sample Data'!G1407),'Test Sample Data'!G1407&lt;$B$1,'Test Sample Data'!G1407&gt;0),'Test Sample Data'!G1407,$B$1),"")</f>
        <v/>
      </c>
      <c r="H1408" s="17" t="str">
        <f>IF(SUM('Test Sample Data'!H$3:H$98)&gt;10,IF(AND(ISNUMBER('Test Sample Data'!H1407),'Test Sample Data'!H1407&lt;$B$1,'Test Sample Data'!H1407&gt;0),'Test Sample Data'!H1407,$B$1),"")</f>
        <v/>
      </c>
      <c r="I1408" s="17" t="str">
        <f>IF(SUM('Test Sample Data'!I$3:I$98)&gt;10,IF(AND(ISNUMBER('Test Sample Data'!I1407),'Test Sample Data'!I1407&lt;$B$1,'Test Sample Data'!I1407&gt;0),'Test Sample Data'!I1407,$B$1),"")</f>
        <v/>
      </c>
      <c r="J1408" s="17" t="str">
        <f>IF(SUM('Test Sample Data'!J$3:J$98)&gt;10,IF(AND(ISNUMBER('Test Sample Data'!J1407),'Test Sample Data'!J1407&lt;$B$1,'Test Sample Data'!J1407&gt;0),'Test Sample Data'!J1407,$B$1),"")</f>
        <v/>
      </c>
      <c r="K1408" s="17" t="str">
        <f>IF(SUM('Test Sample Data'!K$3:K$98)&gt;10,IF(AND(ISNUMBER('Test Sample Data'!K1407),'Test Sample Data'!K1407&lt;$B$1,'Test Sample Data'!K1407&gt;0),'Test Sample Data'!K1407,$B$1),"")</f>
        <v/>
      </c>
      <c r="L1408" s="17" t="str">
        <f>IF(SUM('Test Sample Data'!L$3:L$98)&gt;10,IF(AND(ISNUMBER('Test Sample Data'!L1407),'Test Sample Data'!L1407&lt;$B$1,'Test Sample Data'!L1407&gt;0),'Test Sample Data'!L1407,$B$1),"")</f>
        <v/>
      </c>
      <c r="M1408" s="17" t="str">
        <f>IF(SUM('Test Sample Data'!M$3:M$98)&gt;10,IF(AND(ISNUMBER('Test Sample Data'!M1407),'Test Sample Data'!M1407&lt;$B$1,'Test Sample Data'!M1407&gt;0),'Test Sample Data'!M1407,$B$1),"")</f>
        <v/>
      </c>
      <c r="N1408" s="17" t="str">
        <f>'Gene Table'!E1407</f>
        <v>hsa-miR-4435</v>
      </c>
      <c r="O1408" s="17" t="str">
        <f>'Gene Table'!B1407</f>
        <v>K13</v>
      </c>
      <c r="P1408" s="17" t="str">
        <f>IF(SUM('Control Sample Data'!D$3:D$98)&gt;10,IF(AND(ISNUMBER('Control Sample Data'!D1407),'Control Sample Data'!D1407&lt;$B$1,'Control Sample Data'!D1407&gt;0),'Control Sample Data'!D1407,$B$1),"")</f>
        <v/>
      </c>
      <c r="Q1408" s="17" t="str">
        <f>IF(SUM('Control Sample Data'!E$3:E$98)&gt;10,IF(AND(ISNUMBER('Control Sample Data'!E1407),'Control Sample Data'!E1407&lt;$B$1,'Control Sample Data'!E1407&gt;0),'Control Sample Data'!E1407,$B$1),"")</f>
        <v/>
      </c>
      <c r="R1408" s="17" t="str">
        <f>IF(SUM('Control Sample Data'!F$3:F$98)&gt;10,IF(AND(ISNUMBER('Control Sample Data'!F1407),'Control Sample Data'!F1407&lt;$B$1,'Control Sample Data'!F1407&gt;0),'Control Sample Data'!F1407,$B$1),"")</f>
        <v/>
      </c>
      <c r="S1408" s="17" t="str">
        <f>IF(SUM('Control Sample Data'!G$3:G$98)&gt;10,IF(AND(ISNUMBER('Control Sample Data'!G1407),'Control Sample Data'!G1407&lt;$B$1,'Control Sample Data'!G1407&gt;0),'Control Sample Data'!G1407,$B$1),"")</f>
        <v/>
      </c>
      <c r="T1408" s="17" t="str">
        <f>IF(SUM('Control Sample Data'!H$3:H$98)&gt;10,IF(AND(ISNUMBER('Control Sample Data'!H1407),'Control Sample Data'!H1407&lt;$B$1,'Control Sample Data'!H1407&gt;0),'Control Sample Data'!H1407,$B$1),"")</f>
        <v/>
      </c>
      <c r="U1408" s="17" t="str">
        <f>IF(SUM('Control Sample Data'!I$3:I$98)&gt;10,IF(AND(ISNUMBER('Control Sample Data'!I1407),'Control Sample Data'!I1407&lt;$B$1,'Control Sample Data'!I1407&gt;0),'Control Sample Data'!I1407,$B$1),"")</f>
        <v/>
      </c>
      <c r="V1408" s="17" t="str">
        <f>IF(SUM('Control Sample Data'!J$3:J$98)&gt;10,IF(AND(ISNUMBER('Control Sample Data'!J1407),'Control Sample Data'!J1407&lt;$B$1,'Control Sample Data'!J1407&gt;0),'Control Sample Data'!J1407,$B$1),"")</f>
        <v/>
      </c>
      <c r="W1408" s="17" t="str">
        <f>IF(SUM('Control Sample Data'!K$3:K$98)&gt;10,IF(AND(ISNUMBER('Control Sample Data'!K1407),'Control Sample Data'!K1407&lt;$B$1,'Control Sample Data'!K1407&gt;0),'Control Sample Data'!K1407,$B$1),"")</f>
        <v/>
      </c>
      <c r="X1408" s="17" t="str">
        <f>IF(SUM('Control Sample Data'!L$3:L$98)&gt;10,IF(AND(ISNUMBER('Control Sample Data'!L1407),'Control Sample Data'!L1407&lt;$B$1,'Control Sample Data'!L1407&gt;0),'Control Sample Data'!L1407,$B$1),"")</f>
        <v/>
      </c>
      <c r="Y1408" s="17" t="str">
        <f>IF(SUM('Control Sample Data'!M$3:M$98)&gt;10,IF(AND(ISNUMBER('Control Sample Data'!M1407),'Control Sample Data'!M1407&lt;$B$1,'Control Sample Data'!M1407&gt;0),'Control Sample Data'!M1407,$B$1),"")</f>
        <v/>
      </c>
      <c r="AT1408" s="36" t="str">
        <f t="shared" si="917"/>
        <v/>
      </c>
      <c r="AU1408" s="36" t="str">
        <f t="shared" si="918"/>
        <v/>
      </c>
      <c r="AV1408" s="36" t="str">
        <f t="shared" si="919"/>
        <v/>
      </c>
      <c r="AW1408" s="36" t="str">
        <f t="shared" si="920"/>
        <v/>
      </c>
      <c r="AX1408" s="36" t="str">
        <f t="shared" si="921"/>
        <v/>
      </c>
      <c r="AY1408" s="36" t="str">
        <f t="shared" si="922"/>
        <v/>
      </c>
      <c r="AZ1408" s="36" t="str">
        <f t="shared" si="923"/>
        <v/>
      </c>
      <c r="BA1408" s="36" t="str">
        <f t="shared" si="924"/>
        <v/>
      </c>
      <c r="BB1408" s="36" t="str">
        <f t="shared" si="925"/>
        <v/>
      </c>
      <c r="BC1408" s="36" t="str">
        <f t="shared" si="926"/>
        <v/>
      </c>
      <c r="BD1408" s="36" t="str">
        <f t="shared" si="927"/>
        <v/>
      </c>
      <c r="BE1408" s="36" t="str">
        <f t="shared" si="928"/>
        <v/>
      </c>
      <c r="BF1408" s="36" t="str">
        <f t="shared" si="929"/>
        <v/>
      </c>
      <c r="BG1408" s="36" t="str">
        <f t="shared" si="930"/>
        <v/>
      </c>
      <c r="BH1408" s="36" t="str">
        <f t="shared" si="931"/>
        <v/>
      </c>
      <c r="BI1408" s="36" t="str">
        <f t="shared" si="932"/>
        <v/>
      </c>
      <c r="BJ1408" s="36" t="str">
        <f t="shared" si="933"/>
        <v/>
      </c>
      <c r="BK1408" s="36" t="str">
        <f t="shared" si="934"/>
        <v/>
      </c>
      <c r="BL1408" s="36" t="str">
        <f t="shared" si="935"/>
        <v/>
      </c>
      <c r="BM1408" s="36" t="str">
        <f t="shared" si="936"/>
        <v/>
      </c>
      <c r="BN1408" s="38" t="e">
        <f t="shared" si="895"/>
        <v>#DIV/0!</v>
      </c>
      <c r="BO1408" s="38" t="e">
        <f t="shared" si="896"/>
        <v>#DIV/0!</v>
      </c>
      <c r="BP1408" s="39" t="str">
        <f t="shared" si="897"/>
        <v/>
      </c>
      <c r="BQ1408" s="39" t="str">
        <f t="shared" si="898"/>
        <v/>
      </c>
      <c r="BR1408" s="39" t="str">
        <f t="shared" si="899"/>
        <v/>
      </c>
      <c r="BS1408" s="39" t="str">
        <f t="shared" si="900"/>
        <v/>
      </c>
      <c r="BT1408" s="39" t="str">
        <f t="shared" si="901"/>
        <v/>
      </c>
      <c r="BU1408" s="39" t="str">
        <f t="shared" si="902"/>
        <v/>
      </c>
      <c r="BV1408" s="39" t="str">
        <f t="shared" si="903"/>
        <v/>
      </c>
      <c r="BW1408" s="39" t="str">
        <f t="shared" si="904"/>
        <v/>
      </c>
      <c r="BX1408" s="39" t="str">
        <f t="shared" si="905"/>
        <v/>
      </c>
      <c r="BY1408" s="39" t="str">
        <f t="shared" si="906"/>
        <v/>
      </c>
      <c r="BZ1408" s="39" t="str">
        <f t="shared" si="907"/>
        <v/>
      </c>
      <c r="CA1408" s="39" t="str">
        <f t="shared" si="908"/>
        <v/>
      </c>
      <c r="CB1408" s="39" t="str">
        <f t="shared" si="909"/>
        <v/>
      </c>
      <c r="CC1408" s="39" t="str">
        <f t="shared" si="910"/>
        <v/>
      </c>
      <c r="CD1408" s="39" t="str">
        <f t="shared" si="911"/>
        <v/>
      </c>
      <c r="CE1408" s="39" t="str">
        <f t="shared" si="912"/>
        <v/>
      </c>
      <c r="CF1408" s="39" t="str">
        <f t="shared" si="913"/>
        <v/>
      </c>
      <c r="CG1408" s="39" t="str">
        <f t="shared" si="914"/>
        <v/>
      </c>
      <c r="CH1408" s="39" t="str">
        <f t="shared" si="915"/>
        <v/>
      </c>
      <c r="CI1408" s="39" t="str">
        <f t="shared" si="916"/>
        <v/>
      </c>
    </row>
    <row r="1409" spans="1:87">
      <c r="A1409" s="18"/>
      <c r="B1409" s="15" t="str">
        <f>'Gene Table'!E1408</f>
        <v>hsa-miR-4520a-5p</v>
      </c>
      <c r="C1409" s="15" t="str">
        <f>'Gene Table'!B1408</f>
        <v>K14</v>
      </c>
      <c r="D1409" s="16" t="str">
        <f>IF(SUM('Test Sample Data'!D$3:D$98)&gt;10,IF(AND(ISNUMBER('Test Sample Data'!D1408),'Test Sample Data'!D1408&lt;$B$1,'Test Sample Data'!D1408&gt;0),'Test Sample Data'!D1408,$B$1),"")</f>
        <v/>
      </c>
      <c r="E1409" s="17" t="str">
        <f>IF(SUM('Test Sample Data'!E$3:E$98)&gt;10,IF(AND(ISNUMBER('Test Sample Data'!E1408),'Test Sample Data'!E1408&lt;$B$1,'Test Sample Data'!E1408&gt;0),'Test Sample Data'!E1408,$B$1),"")</f>
        <v/>
      </c>
      <c r="F1409" s="17" t="str">
        <f>IF(SUM('Test Sample Data'!F$3:F$98)&gt;10,IF(AND(ISNUMBER('Test Sample Data'!F1408),'Test Sample Data'!F1408&lt;$B$1,'Test Sample Data'!F1408&gt;0),'Test Sample Data'!F1408,$B$1),"")</f>
        <v/>
      </c>
      <c r="G1409" s="17" t="str">
        <f>IF(SUM('Test Sample Data'!G$3:G$98)&gt;10,IF(AND(ISNUMBER('Test Sample Data'!G1408),'Test Sample Data'!G1408&lt;$B$1,'Test Sample Data'!G1408&gt;0),'Test Sample Data'!G1408,$B$1),"")</f>
        <v/>
      </c>
      <c r="H1409" s="17" t="str">
        <f>IF(SUM('Test Sample Data'!H$3:H$98)&gt;10,IF(AND(ISNUMBER('Test Sample Data'!H1408),'Test Sample Data'!H1408&lt;$B$1,'Test Sample Data'!H1408&gt;0),'Test Sample Data'!H1408,$B$1),"")</f>
        <v/>
      </c>
      <c r="I1409" s="17" t="str">
        <f>IF(SUM('Test Sample Data'!I$3:I$98)&gt;10,IF(AND(ISNUMBER('Test Sample Data'!I1408),'Test Sample Data'!I1408&lt;$B$1,'Test Sample Data'!I1408&gt;0),'Test Sample Data'!I1408,$B$1),"")</f>
        <v/>
      </c>
      <c r="J1409" s="17" t="str">
        <f>IF(SUM('Test Sample Data'!J$3:J$98)&gt;10,IF(AND(ISNUMBER('Test Sample Data'!J1408),'Test Sample Data'!J1408&lt;$B$1,'Test Sample Data'!J1408&gt;0),'Test Sample Data'!J1408,$B$1),"")</f>
        <v/>
      </c>
      <c r="K1409" s="17" t="str">
        <f>IF(SUM('Test Sample Data'!K$3:K$98)&gt;10,IF(AND(ISNUMBER('Test Sample Data'!K1408),'Test Sample Data'!K1408&lt;$B$1,'Test Sample Data'!K1408&gt;0),'Test Sample Data'!K1408,$B$1),"")</f>
        <v/>
      </c>
      <c r="L1409" s="17" t="str">
        <f>IF(SUM('Test Sample Data'!L$3:L$98)&gt;10,IF(AND(ISNUMBER('Test Sample Data'!L1408),'Test Sample Data'!L1408&lt;$B$1,'Test Sample Data'!L1408&gt;0),'Test Sample Data'!L1408,$B$1),"")</f>
        <v/>
      </c>
      <c r="M1409" s="17" t="str">
        <f>IF(SUM('Test Sample Data'!M$3:M$98)&gt;10,IF(AND(ISNUMBER('Test Sample Data'!M1408),'Test Sample Data'!M1408&lt;$B$1,'Test Sample Data'!M1408&gt;0),'Test Sample Data'!M1408,$B$1),"")</f>
        <v/>
      </c>
      <c r="N1409" s="17" t="str">
        <f>'Gene Table'!E1408</f>
        <v>hsa-miR-4520a-5p</v>
      </c>
      <c r="O1409" s="17" t="str">
        <f>'Gene Table'!B1408</f>
        <v>K14</v>
      </c>
      <c r="P1409" s="17" t="str">
        <f>IF(SUM('Control Sample Data'!D$3:D$98)&gt;10,IF(AND(ISNUMBER('Control Sample Data'!D1408),'Control Sample Data'!D1408&lt;$B$1,'Control Sample Data'!D1408&gt;0),'Control Sample Data'!D1408,$B$1),"")</f>
        <v/>
      </c>
      <c r="Q1409" s="17" t="str">
        <f>IF(SUM('Control Sample Data'!E$3:E$98)&gt;10,IF(AND(ISNUMBER('Control Sample Data'!E1408),'Control Sample Data'!E1408&lt;$B$1,'Control Sample Data'!E1408&gt;0),'Control Sample Data'!E1408,$B$1),"")</f>
        <v/>
      </c>
      <c r="R1409" s="17" t="str">
        <f>IF(SUM('Control Sample Data'!F$3:F$98)&gt;10,IF(AND(ISNUMBER('Control Sample Data'!F1408),'Control Sample Data'!F1408&lt;$B$1,'Control Sample Data'!F1408&gt;0),'Control Sample Data'!F1408,$B$1),"")</f>
        <v/>
      </c>
      <c r="S1409" s="17" t="str">
        <f>IF(SUM('Control Sample Data'!G$3:G$98)&gt;10,IF(AND(ISNUMBER('Control Sample Data'!G1408),'Control Sample Data'!G1408&lt;$B$1,'Control Sample Data'!G1408&gt;0),'Control Sample Data'!G1408,$B$1),"")</f>
        <v/>
      </c>
      <c r="T1409" s="17" t="str">
        <f>IF(SUM('Control Sample Data'!H$3:H$98)&gt;10,IF(AND(ISNUMBER('Control Sample Data'!H1408),'Control Sample Data'!H1408&lt;$B$1,'Control Sample Data'!H1408&gt;0),'Control Sample Data'!H1408,$B$1),"")</f>
        <v/>
      </c>
      <c r="U1409" s="17" t="str">
        <f>IF(SUM('Control Sample Data'!I$3:I$98)&gt;10,IF(AND(ISNUMBER('Control Sample Data'!I1408),'Control Sample Data'!I1408&lt;$B$1,'Control Sample Data'!I1408&gt;0),'Control Sample Data'!I1408,$B$1),"")</f>
        <v/>
      </c>
      <c r="V1409" s="17" t="str">
        <f>IF(SUM('Control Sample Data'!J$3:J$98)&gt;10,IF(AND(ISNUMBER('Control Sample Data'!J1408),'Control Sample Data'!J1408&lt;$B$1,'Control Sample Data'!J1408&gt;0),'Control Sample Data'!J1408,$B$1),"")</f>
        <v/>
      </c>
      <c r="W1409" s="17" t="str">
        <f>IF(SUM('Control Sample Data'!K$3:K$98)&gt;10,IF(AND(ISNUMBER('Control Sample Data'!K1408),'Control Sample Data'!K1408&lt;$B$1,'Control Sample Data'!K1408&gt;0),'Control Sample Data'!K1408,$B$1),"")</f>
        <v/>
      </c>
      <c r="X1409" s="17" t="str">
        <f>IF(SUM('Control Sample Data'!L$3:L$98)&gt;10,IF(AND(ISNUMBER('Control Sample Data'!L1408),'Control Sample Data'!L1408&lt;$B$1,'Control Sample Data'!L1408&gt;0),'Control Sample Data'!L1408,$B$1),"")</f>
        <v/>
      </c>
      <c r="Y1409" s="17" t="str">
        <f>IF(SUM('Control Sample Data'!M$3:M$98)&gt;10,IF(AND(ISNUMBER('Control Sample Data'!M1408),'Control Sample Data'!M1408&lt;$B$1,'Control Sample Data'!M1408&gt;0),'Control Sample Data'!M1408,$B$1),"")</f>
        <v/>
      </c>
      <c r="AT1409" s="36" t="str">
        <f t="shared" si="917"/>
        <v/>
      </c>
      <c r="AU1409" s="36" t="str">
        <f t="shared" si="918"/>
        <v/>
      </c>
      <c r="AV1409" s="36" t="str">
        <f t="shared" si="919"/>
        <v/>
      </c>
      <c r="AW1409" s="36" t="str">
        <f t="shared" si="920"/>
        <v/>
      </c>
      <c r="AX1409" s="36" t="str">
        <f t="shared" si="921"/>
        <v/>
      </c>
      <c r="AY1409" s="36" t="str">
        <f t="shared" si="922"/>
        <v/>
      </c>
      <c r="AZ1409" s="36" t="str">
        <f t="shared" si="923"/>
        <v/>
      </c>
      <c r="BA1409" s="36" t="str">
        <f t="shared" si="924"/>
        <v/>
      </c>
      <c r="BB1409" s="36" t="str">
        <f t="shared" si="925"/>
        <v/>
      </c>
      <c r="BC1409" s="36" t="str">
        <f t="shared" si="926"/>
        <v/>
      </c>
      <c r="BD1409" s="36" t="str">
        <f t="shared" si="927"/>
        <v/>
      </c>
      <c r="BE1409" s="36" t="str">
        <f t="shared" si="928"/>
        <v/>
      </c>
      <c r="BF1409" s="36" t="str">
        <f t="shared" si="929"/>
        <v/>
      </c>
      <c r="BG1409" s="36" t="str">
        <f t="shared" si="930"/>
        <v/>
      </c>
      <c r="BH1409" s="36" t="str">
        <f t="shared" si="931"/>
        <v/>
      </c>
      <c r="BI1409" s="36" t="str">
        <f t="shared" si="932"/>
        <v/>
      </c>
      <c r="BJ1409" s="36" t="str">
        <f t="shared" si="933"/>
        <v/>
      </c>
      <c r="BK1409" s="36" t="str">
        <f t="shared" si="934"/>
        <v/>
      </c>
      <c r="BL1409" s="36" t="str">
        <f t="shared" si="935"/>
        <v/>
      </c>
      <c r="BM1409" s="36" t="str">
        <f t="shared" si="936"/>
        <v/>
      </c>
      <c r="BN1409" s="38" t="e">
        <f t="shared" si="895"/>
        <v>#DIV/0!</v>
      </c>
      <c r="BO1409" s="38" t="e">
        <f t="shared" si="896"/>
        <v>#DIV/0!</v>
      </c>
      <c r="BP1409" s="39" t="str">
        <f t="shared" si="897"/>
        <v/>
      </c>
      <c r="BQ1409" s="39" t="str">
        <f t="shared" si="898"/>
        <v/>
      </c>
      <c r="BR1409" s="39" t="str">
        <f t="shared" si="899"/>
        <v/>
      </c>
      <c r="BS1409" s="39" t="str">
        <f t="shared" si="900"/>
        <v/>
      </c>
      <c r="BT1409" s="39" t="str">
        <f t="shared" si="901"/>
        <v/>
      </c>
      <c r="BU1409" s="39" t="str">
        <f t="shared" si="902"/>
        <v/>
      </c>
      <c r="BV1409" s="39" t="str">
        <f t="shared" si="903"/>
        <v/>
      </c>
      <c r="BW1409" s="39" t="str">
        <f t="shared" si="904"/>
        <v/>
      </c>
      <c r="BX1409" s="39" t="str">
        <f t="shared" si="905"/>
        <v/>
      </c>
      <c r="BY1409" s="39" t="str">
        <f t="shared" si="906"/>
        <v/>
      </c>
      <c r="BZ1409" s="39" t="str">
        <f t="shared" si="907"/>
        <v/>
      </c>
      <c r="CA1409" s="39" t="str">
        <f t="shared" si="908"/>
        <v/>
      </c>
      <c r="CB1409" s="39" t="str">
        <f t="shared" si="909"/>
        <v/>
      </c>
      <c r="CC1409" s="39" t="str">
        <f t="shared" si="910"/>
        <v/>
      </c>
      <c r="CD1409" s="39" t="str">
        <f t="shared" si="911"/>
        <v/>
      </c>
      <c r="CE1409" s="39" t="str">
        <f t="shared" si="912"/>
        <v/>
      </c>
      <c r="CF1409" s="39" t="str">
        <f t="shared" si="913"/>
        <v/>
      </c>
      <c r="CG1409" s="39" t="str">
        <f t="shared" si="914"/>
        <v/>
      </c>
      <c r="CH1409" s="39" t="str">
        <f t="shared" si="915"/>
        <v/>
      </c>
      <c r="CI1409" s="39" t="str">
        <f t="shared" si="916"/>
        <v/>
      </c>
    </row>
    <row r="1410" spans="1:87">
      <c r="A1410" s="18"/>
      <c r="B1410" s="15" t="str">
        <f>'Gene Table'!E1409</f>
        <v>hsa-miR-4436a</v>
      </c>
      <c r="C1410" s="15" t="str">
        <f>'Gene Table'!B1409</f>
        <v>K15</v>
      </c>
      <c r="D1410" s="16" t="str">
        <f>IF(SUM('Test Sample Data'!D$3:D$98)&gt;10,IF(AND(ISNUMBER('Test Sample Data'!D1409),'Test Sample Data'!D1409&lt;$B$1,'Test Sample Data'!D1409&gt;0),'Test Sample Data'!D1409,$B$1),"")</f>
        <v/>
      </c>
      <c r="E1410" s="17" t="str">
        <f>IF(SUM('Test Sample Data'!E$3:E$98)&gt;10,IF(AND(ISNUMBER('Test Sample Data'!E1409),'Test Sample Data'!E1409&lt;$B$1,'Test Sample Data'!E1409&gt;0),'Test Sample Data'!E1409,$B$1),"")</f>
        <v/>
      </c>
      <c r="F1410" s="17" t="str">
        <f>IF(SUM('Test Sample Data'!F$3:F$98)&gt;10,IF(AND(ISNUMBER('Test Sample Data'!F1409),'Test Sample Data'!F1409&lt;$B$1,'Test Sample Data'!F1409&gt;0),'Test Sample Data'!F1409,$B$1),"")</f>
        <v/>
      </c>
      <c r="G1410" s="17" t="str">
        <f>IF(SUM('Test Sample Data'!G$3:G$98)&gt;10,IF(AND(ISNUMBER('Test Sample Data'!G1409),'Test Sample Data'!G1409&lt;$B$1,'Test Sample Data'!G1409&gt;0),'Test Sample Data'!G1409,$B$1),"")</f>
        <v/>
      </c>
      <c r="H1410" s="17" t="str">
        <f>IF(SUM('Test Sample Data'!H$3:H$98)&gt;10,IF(AND(ISNUMBER('Test Sample Data'!H1409),'Test Sample Data'!H1409&lt;$B$1,'Test Sample Data'!H1409&gt;0),'Test Sample Data'!H1409,$B$1),"")</f>
        <v/>
      </c>
      <c r="I1410" s="17" t="str">
        <f>IF(SUM('Test Sample Data'!I$3:I$98)&gt;10,IF(AND(ISNUMBER('Test Sample Data'!I1409),'Test Sample Data'!I1409&lt;$B$1,'Test Sample Data'!I1409&gt;0),'Test Sample Data'!I1409,$B$1),"")</f>
        <v/>
      </c>
      <c r="J1410" s="17" t="str">
        <f>IF(SUM('Test Sample Data'!J$3:J$98)&gt;10,IF(AND(ISNUMBER('Test Sample Data'!J1409),'Test Sample Data'!J1409&lt;$B$1,'Test Sample Data'!J1409&gt;0),'Test Sample Data'!J1409,$B$1),"")</f>
        <v/>
      </c>
      <c r="K1410" s="17" t="str">
        <f>IF(SUM('Test Sample Data'!K$3:K$98)&gt;10,IF(AND(ISNUMBER('Test Sample Data'!K1409),'Test Sample Data'!K1409&lt;$B$1,'Test Sample Data'!K1409&gt;0),'Test Sample Data'!K1409,$B$1),"")</f>
        <v/>
      </c>
      <c r="L1410" s="17" t="str">
        <f>IF(SUM('Test Sample Data'!L$3:L$98)&gt;10,IF(AND(ISNUMBER('Test Sample Data'!L1409),'Test Sample Data'!L1409&lt;$B$1,'Test Sample Data'!L1409&gt;0),'Test Sample Data'!L1409,$B$1),"")</f>
        <v/>
      </c>
      <c r="M1410" s="17" t="str">
        <f>IF(SUM('Test Sample Data'!M$3:M$98)&gt;10,IF(AND(ISNUMBER('Test Sample Data'!M1409),'Test Sample Data'!M1409&lt;$B$1,'Test Sample Data'!M1409&gt;0),'Test Sample Data'!M1409,$B$1),"")</f>
        <v/>
      </c>
      <c r="N1410" s="17" t="str">
        <f>'Gene Table'!E1409</f>
        <v>hsa-miR-4436a</v>
      </c>
      <c r="O1410" s="17" t="str">
        <f>'Gene Table'!B1409</f>
        <v>K15</v>
      </c>
      <c r="P1410" s="17" t="str">
        <f>IF(SUM('Control Sample Data'!D$3:D$98)&gt;10,IF(AND(ISNUMBER('Control Sample Data'!D1409),'Control Sample Data'!D1409&lt;$B$1,'Control Sample Data'!D1409&gt;0),'Control Sample Data'!D1409,$B$1),"")</f>
        <v/>
      </c>
      <c r="Q1410" s="17" t="str">
        <f>IF(SUM('Control Sample Data'!E$3:E$98)&gt;10,IF(AND(ISNUMBER('Control Sample Data'!E1409),'Control Sample Data'!E1409&lt;$B$1,'Control Sample Data'!E1409&gt;0),'Control Sample Data'!E1409,$B$1),"")</f>
        <v/>
      </c>
      <c r="R1410" s="17" t="str">
        <f>IF(SUM('Control Sample Data'!F$3:F$98)&gt;10,IF(AND(ISNUMBER('Control Sample Data'!F1409),'Control Sample Data'!F1409&lt;$B$1,'Control Sample Data'!F1409&gt;0),'Control Sample Data'!F1409,$B$1),"")</f>
        <v/>
      </c>
      <c r="S1410" s="17" t="str">
        <f>IF(SUM('Control Sample Data'!G$3:G$98)&gt;10,IF(AND(ISNUMBER('Control Sample Data'!G1409),'Control Sample Data'!G1409&lt;$B$1,'Control Sample Data'!G1409&gt;0),'Control Sample Data'!G1409,$B$1),"")</f>
        <v/>
      </c>
      <c r="T1410" s="17" t="str">
        <f>IF(SUM('Control Sample Data'!H$3:H$98)&gt;10,IF(AND(ISNUMBER('Control Sample Data'!H1409),'Control Sample Data'!H1409&lt;$B$1,'Control Sample Data'!H1409&gt;0),'Control Sample Data'!H1409,$B$1),"")</f>
        <v/>
      </c>
      <c r="U1410" s="17" t="str">
        <f>IF(SUM('Control Sample Data'!I$3:I$98)&gt;10,IF(AND(ISNUMBER('Control Sample Data'!I1409),'Control Sample Data'!I1409&lt;$B$1,'Control Sample Data'!I1409&gt;0),'Control Sample Data'!I1409,$B$1),"")</f>
        <v/>
      </c>
      <c r="V1410" s="17" t="str">
        <f>IF(SUM('Control Sample Data'!J$3:J$98)&gt;10,IF(AND(ISNUMBER('Control Sample Data'!J1409),'Control Sample Data'!J1409&lt;$B$1,'Control Sample Data'!J1409&gt;0),'Control Sample Data'!J1409,$B$1),"")</f>
        <v/>
      </c>
      <c r="W1410" s="17" t="str">
        <f>IF(SUM('Control Sample Data'!K$3:K$98)&gt;10,IF(AND(ISNUMBER('Control Sample Data'!K1409),'Control Sample Data'!K1409&lt;$B$1,'Control Sample Data'!K1409&gt;0),'Control Sample Data'!K1409,$B$1),"")</f>
        <v/>
      </c>
      <c r="X1410" s="17" t="str">
        <f>IF(SUM('Control Sample Data'!L$3:L$98)&gt;10,IF(AND(ISNUMBER('Control Sample Data'!L1409),'Control Sample Data'!L1409&lt;$B$1,'Control Sample Data'!L1409&gt;0),'Control Sample Data'!L1409,$B$1),"")</f>
        <v/>
      </c>
      <c r="Y1410" s="17" t="str">
        <f>IF(SUM('Control Sample Data'!M$3:M$98)&gt;10,IF(AND(ISNUMBER('Control Sample Data'!M1409),'Control Sample Data'!M1409&lt;$B$1,'Control Sample Data'!M1409&gt;0),'Control Sample Data'!M1409,$B$1),"")</f>
        <v/>
      </c>
      <c r="AT1410" s="36" t="str">
        <f t="shared" si="917"/>
        <v/>
      </c>
      <c r="AU1410" s="36" t="str">
        <f t="shared" si="918"/>
        <v/>
      </c>
      <c r="AV1410" s="36" t="str">
        <f t="shared" si="919"/>
        <v/>
      </c>
      <c r="AW1410" s="36" t="str">
        <f t="shared" si="920"/>
        <v/>
      </c>
      <c r="AX1410" s="36" t="str">
        <f t="shared" si="921"/>
        <v/>
      </c>
      <c r="AY1410" s="36" t="str">
        <f t="shared" si="922"/>
        <v/>
      </c>
      <c r="AZ1410" s="36" t="str">
        <f t="shared" si="923"/>
        <v/>
      </c>
      <c r="BA1410" s="36" t="str">
        <f t="shared" si="924"/>
        <v/>
      </c>
      <c r="BB1410" s="36" t="str">
        <f t="shared" si="925"/>
        <v/>
      </c>
      <c r="BC1410" s="36" t="str">
        <f t="shared" si="926"/>
        <v/>
      </c>
      <c r="BD1410" s="36" t="str">
        <f t="shared" si="927"/>
        <v/>
      </c>
      <c r="BE1410" s="36" t="str">
        <f t="shared" si="928"/>
        <v/>
      </c>
      <c r="BF1410" s="36" t="str">
        <f t="shared" si="929"/>
        <v/>
      </c>
      <c r="BG1410" s="36" t="str">
        <f t="shared" si="930"/>
        <v/>
      </c>
      <c r="BH1410" s="36" t="str">
        <f t="shared" si="931"/>
        <v/>
      </c>
      <c r="BI1410" s="36" t="str">
        <f t="shared" si="932"/>
        <v/>
      </c>
      <c r="BJ1410" s="36" t="str">
        <f t="shared" si="933"/>
        <v/>
      </c>
      <c r="BK1410" s="36" t="str">
        <f t="shared" si="934"/>
        <v/>
      </c>
      <c r="BL1410" s="36" t="str">
        <f t="shared" si="935"/>
        <v/>
      </c>
      <c r="BM1410" s="36" t="str">
        <f t="shared" si="936"/>
        <v/>
      </c>
      <c r="BN1410" s="38" t="e">
        <f t="shared" si="895"/>
        <v>#DIV/0!</v>
      </c>
      <c r="BO1410" s="38" t="e">
        <f t="shared" si="896"/>
        <v>#DIV/0!</v>
      </c>
      <c r="BP1410" s="39" t="str">
        <f t="shared" si="897"/>
        <v/>
      </c>
      <c r="BQ1410" s="39" t="str">
        <f t="shared" si="898"/>
        <v/>
      </c>
      <c r="BR1410" s="39" t="str">
        <f t="shared" si="899"/>
        <v/>
      </c>
      <c r="BS1410" s="39" t="str">
        <f t="shared" si="900"/>
        <v/>
      </c>
      <c r="BT1410" s="39" t="str">
        <f t="shared" si="901"/>
        <v/>
      </c>
      <c r="BU1410" s="39" t="str">
        <f t="shared" si="902"/>
        <v/>
      </c>
      <c r="BV1410" s="39" t="str">
        <f t="shared" si="903"/>
        <v/>
      </c>
      <c r="BW1410" s="39" t="str">
        <f t="shared" si="904"/>
        <v/>
      </c>
      <c r="BX1410" s="39" t="str">
        <f t="shared" si="905"/>
        <v/>
      </c>
      <c r="BY1410" s="39" t="str">
        <f t="shared" si="906"/>
        <v/>
      </c>
      <c r="BZ1410" s="39" t="str">
        <f t="shared" si="907"/>
        <v/>
      </c>
      <c r="CA1410" s="39" t="str">
        <f t="shared" si="908"/>
        <v/>
      </c>
      <c r="CB1410" s="39" t="str">
        <f t="shared" si="909"/>
        <v/>
      </c>
      <c r="CC1410" s="39" t="str">
        <f t="shared" si="910"/>
        <v/>
      </c>
      <c r="CD1410" s="39" t="str">
        <f t="shared" si="911"/>
        <v/>
      </c>
      <c r="CE1410" s="39" t="str">
        <f t="shared" si="912"/>
        <v/>
      </c>
      <c r="CF1410" s="39" t="str">
        <f t="shared" si="913"/>
        <v/>
      </c>
      <c r="CG1410" s="39" t="str">
        <f t="shared" si="914"/>
        <v/>
      </c>
      <c r="CH1410" s="39" t="str">
        <f t="shared" si="915"/>
        <v/>
      </c>
      <c r="CI1410" s="39" t="str">
        <f t="shared" si="916"/>
        <v/>
      </c>
    </row>
    <row r="1411" spans="1:87">
      <c r="A1411" s="18"/>
      <c r="B1411" s="15" t="str">
        <f>'Gene Table'!E1410</f>
        <v>hsa-miR-4520a-3p</v>
      </c>
      <c r="C1411" s="15" t="str">
        <f>'Gene Table'!B1410</f>
        <v>K16</v>
      </c>
      <c r="D1411" s="16" t="str">
        <f>IF(SUM('Test Sample Data'!D$3:D$98)&gt;10,IF(AND(ISNUMBER('Test Sample Data'!D1410),'Test Sample Data'!D1410&lt;$B$1,'Test Sample Data'!D1410&gt;0),'Test Sample Data'!D1410,$B$1),"")</f>
        <v/>
      </c>
      <c r="E1411" s="17" t="str">
        <f>IF(SUM('Test Sample Data'!E$3:E$98)&gt;10,IF(AND(ISNUMBER('Test Sample Data'!E1410),'Test Sample Data'!E1410&lt;$B$1,'Test Sample Data'!E1410&gt;0),'Test Sample Data'!E1410,$B$1),"")</f>
        <v/>
      </c>
      <c r="F1411" s="17" t="str">
        <f>IF(SUM('Test Sample Data'!F$3:F$98)&gt;10,IF(AND(ISNUMBER('Test Sample Data'!F1410),'Test Sample Data'!F1410&lt;$B$1,'Test Sample Data'!F1410&gt;0),'Test Sample Data'!F1410,$B$1),"")</f>
        <v/>
      </c>
      <c r="G1411" s="17" t="str">
        <f>IF(SUM('Test Sample Data'!G$3:G$98)&gt;10,IF(AND(ISNUMBER('Test Sample Data'!G1410),'Test Sample Data'!G1410&lt;$B$1,'Test Sample Data'!G1410&gt;0),'Test Sample Data'!G1410,$B$1),"")</f>
        <v/>
      </c>
      <c r="H1411" s="17" t="str">
        <f>IF(SUM('Test Sample Data'!H$3:H$98)&gt;10,IF(AND(ISNUMBER('Test Sample Data'!H1410),'Test Sample Data'!H1410&lt;$B$1,'Test Sample Data'!H1410&gt;0),'Test Sample Data'!H1410,$B$1),"")</f>
        <v/>
      </c>
      <c r="I1411" s="17" t="str">
        <f>IF(SUM('Test Sample Data'!I$3:I$98)&gt;10,IF(AND(ISNUMBER('Test Sample Data'!I1410),'Test Sample Data'!I1410&lt;$B$1,'Test Sample Data'!I1410&gt;0),'Test Sample Data'!I1410,$B$1),"")</f>
        <v/>
      </c>
      <c r="J1411" s="17" t="str">
        <f>IF(SUM('Test Sample Data'!J$3:J$98)&gt;10,IF(AND(ISNUMBER('Test Sample Data'!J1410),'Test Sample Data'!J1410&lt;$B$1,'Test Sample Data'!J1410&gt;0),'Test Sample Data'!J1410,$B$1),"")</f>
        <v/>
      </c>
      <c r="K1411" s="17" t="str">
        <f>IF(SUM('Test Sample Data'!K$3:K$98)&gt;10,IF(AND(ISNUMBER('Test Sample Data'!K1410),'Test Sample Data'!K1410&lt;$B$1,'Test Sample Data'!K1410&gt;0),'Test Sample Data'!K1410,$B$1),"")</f>
        <v/>
      </c>
      <c r="L1411" s="17" t="str">
        <f>IF(SUM('Test Sample Data'!L$3:L$98)&gt;10,IF(AND(ISNUMBER('Test Sample Data'!L1410),'Test Sample Data'!L1410&lt;$B$1,'Test Sample Data'!L1410&gt;0),'Test Sample Data'!L1410,$B$1),"")</f>
        <v/>
      </c>
      <c r="M1411" s="17" t="str">
        <f>IF(SUM('Test Sample Data'!M$3:M$98)&gt;10,IF(AND(ISNUMBER('Test Sample Data'!M1410),'Test Sample Data'!M1410&lt;$B$1,'Test Sample Data'!M1410&gt;0),'Test Sample Data'!M1410,$B$1),"")</f>
        <v/>
      </c>
      <c r="N1411" s="17" t="str">
        <f>'Gene Table'!E1410</f>
        <v>hsa-miR-4520a-3p</v>
      </c>
      <c r="O1411" s="17" t="str">
        <f>'Gene Table'!B1410</f>
        <v>K16</v>
      </c>
      <c r="P1411" s="17" t="str">
        <f>IF(SUM('Control Sample Data'!D$3:D$98)&gt;10,IF(AND(ISNUMBER('Control Sample Data'!D1410),'Control Sample Data'!D1410&lt;$B$1,'Control Sample Data'!D1410&gt;0),'Control Sample Data'!D1410,$B$1),"")</f>
        <v/>
      </c>
      <c r="Q1411" s="17" t="str">
        <f>IF(SUM('Control Sample Data'!E$3:E$98)&gt;10,IF(AND(ISNUMBER('Control Sample Data'!E1410),'Control Sample Data'!E1410&lt;$B$1,'Control Sample Data'!E1410&gt;0),'Control Sample Data'!E1410,$B$1),"")</f>
        <v/>
      </c>
      <c r="R1411" s="17" t="str">
        <f>IF(SUM('Control Sample Data'!F$3:F$98)&gt;10,IF(AND(ISNUMBER('Control Sample Data'!F1410),'Control Sample Data'!F1410&lt;$B$1,'Control Sample Data'!F1410&gt;0),'Control Sample Data'!F1410,$B$1),"")</f>
        <v/>
      </c>
      <c r="S1411" s="17" t="str">
        <f>IF(SUM('Control Sample Data'!G$3:G$98)&gt;10,IF(AND(ISNUMBER('Control Sample Data'!G1410),'Control Sample Data'!G1410&lt;$B$1,'Control Sample Data'!G1410&gt;0),'Control Sample Data'!G1410,$B$1),"")</f>
        <v/>
      </c>
      <c r="T1411" s="17" t="str">
        <f>IF(SUM('Control Sample Data'!H$3:H$98)&gt;10,IF(AND(ISNUMBER('Control Sample Data'!H1410),'Control Sample Data'!H1410&lt;$B$1,'Control Sample Data'!H1410&gt;0),'Control Sample Data'!H1410,$B$1),"")</f>
        <v/>
      </c>
      <c r="U1411" s="17" t="str">
        <f>IF(SUM('Control Sample Data'!I$3:I$98)&gt;10,IF(AND(ISNUMBER('Control Sample Data'!I1410),'Control Sample Data'!I1410&lt;$B$1,'Control Sample Data'!I1410&gt;0),'Control Sample Data'!I1410,$B$1),"")</f>
        <v/>
      </c>
      <c r="V1411" s="17" t="str">
        <f>IF(SUM('Control Sample Data'!J$3:J$98)&gt;10,IF(AND(ISNUMBER('Control Sample Data'!J1410),'Control Sample Data'!J1410&lt;$B$1,'Control Sample Data'!J1410&gt;0),'Control Sample Data'!J1410,$B$1),"")</f>
        <v/>
      </c>
      <c r="W1411" s="17" t="str">
        <f>IF(SUM('Control Sample Data'!K$3:K$98)&gt;10,IF(AND(ISNUMBER('Control Sample Data'!K1410),'Control Sample Data'!K1410&lt;$B$1,'Control Sample Data'!K1410&gt;0),'Control Sample Data'!K1410,$B$1),"")</f>
        <v/>
      </c>
      <c r="X1411" s="17" t="str">
        <f>IF(SUM('Control Sample Data'!L$3:L$98)&gt;10,IF(AND(ISNUMBER('Control Sample Data'!L1410),'Control Sample Data'!L1410&lt;$B$1,'Control Sample Data'!L1410&gt;0),'Control Sample Data'!L1410,$B$1),"")</f>
        <v/>
      </c>
      <c r="Y1411" s="17" t="str">
        <f>IF(SUM('Control Sample Data'!M$3:M$98)&gt;10,IF(AND(ISNUMBER('Control Sample Data'!M1410),'Control Sample Data'!M1410&lt;$B$1,'Control Sample Data'!M1410&gt;0),'Control Sample Data'!M1410,$B$1),"")</f>
        <v/>
      </c>
      <c r="AT1411" s="36" t="str">
        <f t="shared" si="917"/>
        <v/>
      </c>
      <c r="AU1411" s="36" t="str">
        <f t="shared" si="918"/>
        <v/>
      </c>
      <c r="AV1411" s="36" t="str">
        <f t="shared" si="919"/>
        <v/>
      </c>
      <c r="AW1411" s="36" t="str">
        <f t="shared" si="920"/>
        <v/>
      </c>
      <c r="AX1411" s="36" t="str">
        <f t="shared" si="921"/>
        <v/>
      </c>
      <c r="AY1411" s="36" t="str">
        <f t="shared" si="922"/>
        <v/>
      </c>
      <c r="AZ1411" s="36" t="str">
        <f t="shared" si="923"/>
        <v/>
      </c>
      <c r="BA1411" s="36" t="str">
        <f t="shared" si="924"/>
        <v/>
      </c>
      <c r="BB1411" s="36" t="str">
        <f t="shared" si="925"/>
        <v/>
      </c>
      <c r="BC1411" s="36" t="str">
        <f t="shared" si="926"/>
        <v/>
      </c>
      <c r="BD1411" s="36" t="str">
        <f t="shared" si="927"/>
        <v/>
      </c>
      <c r="BE1411" s="36" t="str">
        <f t="shared" si="928"/>
        <v/>
      </c>
      <c r="BF1411" s="36" t="str">
        <f t="shared" si="929"/>
        <v/>
      </c>
      <c r="BG1411" s="36" t="str">
        <f t="shared" si="930"/>
        <v/>
      </c>
      <c r="BH1411" s="36" t="str">
        <f t="shared" si="931"/>
        <v/>
      </c>
      <c r="BI1411" s="36" t="str">
        <f t="shared" si="932"/>
        <v/>
      </c>
      <c r="BJ1411" s="36" t="str">
        <f t="shared" si="933"/>
        <v/>
      </c>
      <c r="BK1411" s="36" t="str">
        <f t="shared" si="934"/>
        <v/>
      </c>
      <c r="BL1411" s="36" t="str">
        <f t="shared" si="935"/>
        <v/>
      </c>
      <c r="BM1411" s="36" t="str">
        <f t="shared" si="936"/>
        <v/>
      </c>
      <c r="BN1411" s="38" t="e">
        <f t="shared" si="895"/>
        <v>#DIV/0!</v>
      </c>
      <c r="BO1411" s="38" t="e">
        <f t="shared" si="896"/>
        <v>#DIV/0!</v>
      </c>
      <c r="BP1411" s="39" t="str">
        <f t="shared" si="897"/>
        <v/>
      </c>
      <c r="BQ1411" s="39" t="str">
        <f t="shared" si="898"/>
        <v/>
      </c>
      <c r="BR1411" s="39" t="str">
        <f t="shared" si="899"/>
        <v/>
      </c>
      <c r="BS1411" s="39" t="str">
        <f t="shared" si="900"/>
        <v/>
      </c>
      <c r="BT1411" s="39" t="str">
        <f t="shared" si="901"/>
        <v/>
      </c>
      <c r="BU1411" s="39" t="str">
        <f t="shared" si="902"/>
        <v/>
      </c>
      <c r="BV1411" s="39" t="str">
        <f t="shared" si="903"/>
        <v/>
      </c>
      <c r="BW1411" s="39" t="str">
        <f t="shared" si="904"/>
        <v/>
      </c>
      <c r="BX1411" s="39" t="str">
        <f t="shared" si="905"/>
        <v/>
      </c>
      <c r="BY1411" s="39" t="str">
        <f t="shared" si="906"/>
        <v/>
      </c>
      <c r="BZ1411" s="39" t="str">
        <f t="shared" si="907"/>
        <v/>
      </c>
      <c r="CA1411" s="39" t="str">
        <f t="shared" si="908"/>
        <v/>
      </c>
      <c r="CB1411" s="39" t="str">
        <f t="shared" si="909"/>
        <v/>
      </c>
      <c r="CC1411" s="39" t="str">
        <f t="shared" si="910"/>
        <v/>
      </c>
      <c r="CD1411" s="39" t="str">
        <f t="shared" si="911"/>
        <v/>
      </c>
      <c r="CE1411" s="39" t="str">
        <f t="shared" si="912"/>
        <v/>
      </c>
      <c r="CF1411" s="39" t="str">
        <f t="shared" si="913"/>
        <v/>
      </c>
      <c r="CG1411" s="39" t="str">
        <f t="shared" si="914"/>
        <v/>
      </c>
      <c r="CH1411" s="39" t="str">
        <f t="shared" si="915"/>
        <v/>
      </c>
      <c r="CI1411" s="39" t="str">
        <f t="shared" si="916"/>
        <v/>
      </c>
    </row>
    <row r="1412" spans="1:87">
      <c r="A1412" s="18"/>
      <c r="B1412" s="15" t="str">
        <f>'Gene Table'!E1411</f>
        <v>hsa-miR-4437</v>
      </c>
      <c r="C1412" s="15" t="str">
        <f>'Gene Table'!B1411</f>
        <v>K17</v>
      </c>
      <c r="D1412" s="16" t="str">
        <f>IF(SUM('Test Sample Data'!D$3:D$98)&gt;10,IF(AND(ISNUMBER('Test Sample Data'!D1411),'Test Sample Data'!D1411&lt;$B$1,'Test Sample Data'!D1411&gt;0),'Test Sample Data'!D1411,$B$1),"")</f>
        <v/>
      </c>
      <c r="E1412" s="17" t="str">
        <f>IF(SUM('Test Sample Data'!E$3:E$98)&gt;10,IF(AND(ISNUMBER('Test Sample Data'!E1411),'Test Sample Data'!E1411&lt;$B$1,'Test Sample Data'!E1411&gt;0),'Test Sample Data'!E1411,$B$1),"")</f>
        <v/>
      </c>
      <c r="F1412" s="17" t="str">
        <f>IF(SUM('Test Sample Data'!F$3:F$98)&gt;10,IF(AND(ISNUMBER('Test Sample Data'!F1411),'Test Sample Data'!F1411&lt;$B$1,'Test Sample Data'!F1411&gt;0),'Test Sample Data'!F1411,$B$1),"")</f>
        <v/>
      </c>
      <c r="G1412" s="17" t="str">
        <f>IF(SUM('Test Sample Data'!G$3:G$98)&gt;10,IF(AND(ISNUMBER('Test Sample Data'!G1411),'Test Sample Data'!G1411&lt;$B$1,'Test Sample Data'!G1411&gt;0),'Test Sample Data'!G1411,$B$1),"")</f>
        <v/>
      </c>
      <c r="H1412" s="17" t="str">
        <f>IF(SUM('Test Sample Data'!H$3:H$98)&gt;10,IF(AND(ISNUMBER('Test Sample Data'!H1411),'Test Sample Data'!H1411&lt;$B$1,'Test Sample Data'!H1411&gt;0),'Test Sample Data'!H1411,$B$1),"")</f>
        <v/>
      </c>
      <c r="I1412" s="17" t="str">
        <f>IF(SUM('Test Sample Data'!I$3:I$98)&gt;10,IF(AND(ISNUMBER('Test Sample Data'!I1411),'Test Sample Data'!I1411&lt;$B$1,'Test Sample Data'!I1411&gt;0),'Test Sample Data'!I1411,$B$1),"")</f>
        <v/>
      </c>
      <c r="J1412" s="17" t="str">
        <f>IF(SUM('Test Sample Data'!J$3:J$98)&gt;10,IF(AND(ISNUMBER('Test Sample Data'!J1411),'Test Sample Data'!J1411&lt;$B$1,'Test Sample Data'!J1411&gt;0),'Test Sample Data'!J1411,$B$1),"")</f>
        <v/>
      </c>
      <c r="K1412" s="17" t="str">
        <f>IF(SUM('Test Sample Data'!K$3:K$98)&gt;10,IF(AND(ISNUMBER('Test Sample Data'!K1411),'Test Sample Data'!K1411&lt;$B$1,'Test Sample Data'!K1411&gt;0),'Test Sample Data'!K1411,$B$1),"")</f>
        <v/>
      </c>
      <c r="L1412" s="17" t="str">
        <f>IF(SUM('Test Sample Data'!L$3:L$98)&gt;10,IF(AND(ISNUMBER('Test Sample Data'!L1411),'Test Sample Data'!L1411&lt;$B$1,'Test Sample Data'!L1411&gt;0),'Test Sample Data'!L1411,$B$1),"")</f>
        <v/>
      </c>
      <c r="M1412" s="17" t="str">
        <f>IF(SUM('Test Sample Data'!M$3:M$98)&gt;10,IF(AND(ISNUMBER('Test Sample Data'!M1411),'Test Sample Data'!M1411&lt;$B$1,'Test Sample Data'!M1411&gt;0),'Test Sample Data'!M1411,$B$1),"")</f>
        <v/>
      </c>
      <c r="N1412" s="17" t="str">
        <f>'Gene Table'!E1411</f>
        <v>hsa-miR-4437</v>
      </c>
      <c r="O1412" s="17" t="str">
        <f>'Gene Table'!B1411</f>
        <v>K17</v>
      </c>
      <c r="P1412" s="17" t="str">
        <f>IF(SUM('Control Sample Data'!D$3:D$98)&gt;10,IF(AND(ISNUMBER('Control Sample Data'!D1411),'Control Sample Data'!D1411&lt;$B$1,'Control Sample Data'!D1411&gt;0),'Control Sample Data'!D1411,$B$1),"")</f>
        <v/>
      </c>
      <c r="Q1412" s="17" t="str">
        <f>IF(SUM('Control Sample Data'!E$3:E$98)&gt;10,IF(AND(ISNUMBER('Control Sample Data'!E1411),'Control Sample Data'!E1411&lt;$B$1,'Control Sample Data'!E1411&gt;0),'Control Sample Data'!E1411,$B$1),"")</f>
        <v/>
      </c>
      <c r="R1412" s="17" t="str">
        <f>IF(SUM('Control Sample Data'!F$3:F$98)&gt;10,IF(AND(ISNUMBER('Control Sample Data'!F1411),'Control Sample Data'!F1411&lt;$B$1,'Control Sample Data'!F1411&gt;0),'Control Sample Data'!F1411,$B$1),"")</f>
        <v/>
      </c>
      <c r="S1412" s="17" t="str">
        <f>IF(SUM('Control Sample Data'!G$3:G$98)&gt;10,IF(AND(ISNUMBER('Control Sample Data'!G1411),'Control Sample Data'!G1411&lt;$B$1,'Control Sample Data'!G1411&gt;0),'Control Sample Data'!G1411,$B$1),"")</f>
        <v/>
      </c>
      <c r="T1412" s="17" t="str">
        <f>IF(SUM('Control Sample Data'!H$3:H$98)&gt;10,IF(AND(ISNUMBER('Control Sample Data'!H1411),'Control Sample Data'!H1411&lt;$B$1,'Control Sample Data'!H1411&gt;0),'Control Sample Data'!H1411,$B$1),"")</f>
        <v/>
      </c>
      <c r="U1412" s="17" t="str">
        <f>IF(SUM('Control Sample Data'!I$3:I$98)&gt;10,IF(AND(ISNUMBER('Control Sample Data'!I1411),'Control Sample Data'!I1411&lt;$B$1,'Control Sample Data'!I1411&gt;0),'Control Sample Data'!I1411,$B$1),"")</f>
        <v/>
      </c>
      <c r="V1412" s="17" t="str">
        <f>IF(SUM('Control Sample Data'!J$3:J$98)&gt;10,IF(AND(ISNUMBER('Control Sample Data'!J1411),'Control Sample Data'!J1411&lt;$B$1,'Control Sample Data'!J1411&gt;0),'Control Sample Data'!J1411,$B$1),"")</f>
        <v/>
      </c>
      <c r="W1412" s="17" t="str">
        <f>IF(SUM('Control Sample Data'!K$3:K$98)&gt;10,IF(AND(ISNUMBER('Control Sample Data'!K1411),'Control Sample Data'!K1411&lt;$B$1,'Control Sample Data'!K1411&gt;0),'Control Sample Data'!K1411,$B$1),"")</f>
        <v/>
      </c>
      <c r="X1412" s="17" t="str">
        <f>IF(SUM('Control Sample Data'!L$3:L$98)&gt;10,IF(AND(ISNUMBER('Control Sample Data'!L1411),'Control Sample Data'!L1411&lt;$B$1,'Control Sample Data'!L1411&gt;0),'Control Sample Data'!L1411,$B$1),"")</f>
        <v/>
      </c>
      <c r="Y1412" s="17" t="str">
        <f>IF(SUM('Control Sample Data'!M$3:M$98)&gt;10,IF(AND(ISNUMBER('Control Sample Data'!M1411),'Control Sample Data'!M1411&lt;$B$1,'Control Sample Data'!M1411&gt;0),'Control Sample Data'!M1411,$B$1),"")</f>
        <v/>
      </c>
      <c r="AT1412" s="36" t="str">
        <f t="shared" si="917"/>
        <v/>
      </c>
      <c r="AU1412" s="36" t="str">
        <f t="shared" si="918"/>
        <v/>
      </c>
      <c r="AV1412" s="36" t="str">
        <f t="shared" si="919"/>
        <v/>
      </c>
      <c r="AW1412" s="36" t="str">
        <f t="shared" si="920"/>
        <v/>
      </c>
      <c r="AX1412" s="36" t="str">
        <f t="shared" si="921"/>
        <v/>
      </c>
      <c r="AY1412" s="36" t="str">
        <f t="shared" si="922"/>
        <v/>
      </c>
      <c r="AZ1412" s="36" t="str">
        <f t="shared" si="923"/>
        <v/>
      </c>
      <c r="BA1412" s="36" t="str">
        <f t="shared" si="924"/>
        <v/>
      </c>
      <c r="BB1412" s="36" t="str">
        <f t="shared" si="925"/>
        <v/>
      </c>
      <c r="BC1412" s="36" t="str">
        <f t="shared" si="926"/>
        <v/>
      </c>
      <c r="BD1412" s="36" t="str">
        <f t="shared" si="927"/>
        <v/>
      </c>
      <c r="BE1412" s="36" t="str">
        <f t="shared" si="928"/>
        <v/>
      </c>
      <c r="BF1412" s="36" t="str">
        <f t="shared" si="929"/>
        <v/>
      </c>
      <c r="BG1412" s="36" t="str">
        <f t="shared" si="930"/>
        <v/>
      </c>
      <c r="BH1412" s="36" t="str">
        <f t="shared" si="931"/>
        <v/>
      </c>
      <c r="BI1412" s="36" t="str">
        <f t="shared" si="932"/>
        <v/>
      </c>
      <c r="BJ1412" s="36" t="str">
        <f t="shared" si="933"/>
        <v/>
      </c>
      <c r="BK1412" s="36" t="str">
        <f t="shared" si="934"/>
        <v/>
      </c>
      <c r="BL1412" s="36" t="str">
        <f t="shared" si="935"/>
        <v/>
      </c>
      <c r="BM1412" s="36" t="str">
        <f t="shared" si="936"/>
        <v/>
      </c>
      <c r="BN1412" s="38" t="e">
        <f t="shared" ref="BN1412:BN1475" si="937">AVERAGE(AT1412:BC1412)</f>
        <v>#DIV/0!</v>
      </c>
      <c r="BO1412" s="38" t="e">
        <f t="shared" ref="BO1412:BO1475" si="938">AVERAGE(BD1412:BM1412)</f>
        <v>#DIV/0!</v>
      </c>
      <c r="BP1412" s="39" t="str">
        <f t="shared" ref="BP1412:BP1475" si="939">IF(ISNUMBER(AT1412),POWER(2,-AT1412),"")</f>
        <v/>
      </c>
      <c r="BQ1412" s="39" t="str">
        <f t="shared" ref="BQ1412:BQ1475" si="940">IF(ISNUMBER(AU1412),POWER(2,-AU1412),"")</f>
        <v/>
      </c>
      <c r="BR1412" s="39" t="str">
        <f t="shared" ref="BR1412:BR1475" si="941">IF(ISNUMBER(AV1412),POWER(2,-AV1412),"")</f>
        <v/>
      </c>
      <c r="BS1412" s="39" t="str">
        <f t="shared" ref="BS1412:BS1475" si="942">IF(ISNUMBER(AW1412),POWER(2,-AW1412),"")</f>
        <v/>
      </c>
      <c r="BT1412" s="39" t="str">
        <f t="shared" ref="BT1412:BT1475" si="943">IF(ISNUMBER(AX1412),POWER(2,-AX1412),"")</f>
        <v/>
      </c>
      <c r="BU1412" s="39" t="str">
        <f t="shared" ref="BU1412:BU1475" si="944">IF(ISNUMBER(AY1412),POWER(2,-AY1412),"")</f>
        <v/>
      </c>
      <c r="BV1412" s="39" t="str">
        <f t="shared" ref="BV1412:BV1475" si="945">IF(ISNUMBER(AZ1412),POWER(2,-AZ1412),"")</f>
        <v/>
      </c>
      <c r="BW1412" s="39" t="str">
        <f t="shared" ref="BW1412:BW1475" si="946">IF(ISNUMBER(BA1412),POWER(2,-BA1412),"")</f>
        <v/>
      </c>
      <c r="BX1412" s="39" t="str">
        <f t="shared" ref="BX1412:BX1475" si="947">IF(ISNUMBER(BB1412),POWER(2,-BB1412),"")</f>
        <v/>
      </c>
      <c r="BY1412" s="39" t="str">
        <f t="shared" ref="BY1412:BY1475" si="948">IF(ISNUMBER(BC1412),POWER(2,-BC1412),"")</f>
        <v/>
      </c>
      <c r="BZ1412" s="39" t="str">
        <f t="shared" ref="BZ1412:BZ1475" si="949">IF(ISNUMBER(BD1412),POWER(2,-BD1412),"")</f>
        <v/>
      </c>
      <c r="CA1412" s="39" t="str">
        <f t="shared" ref="CA1412:CA1475" si="950">IF(ISNUMBER(BE1412),POWER(2,-BE1412),"")</f>
        <v/>
      </c>
      <c r="CB1412" s="39" t="str">
        <f t="shared" ref="CB1412:CB1475" si="951">IF(ISNUMBER(BF1412),POWER(2,-BF1412),"")</f>
        <v/>
      </c>
      <c r="CC1412" s="39" t="str">
        <f t="shared" ref="CC1412:CC1475" si="952">IF(ISNUMBER(BG1412),POWER(2,-BG1412),"")</f>
        <v/>
      </c>
      <c r="CD1412" s="39" t="str">
        <f t="shared" ref="CD1412:CD1475" si="953">IF(ISNUMBER(BH1412),POWER(2,-BH1412),"")</f>
        <v/>
      </c>
      <c r="CE1412" s="39" t="str">
        <f t="shared" ref="CE1412:CE1475" si="954">IF(ISNUMBER(BI1412),POWER(2,-BI1412),"")</f>
        <v/>
      </c>
      <c r="CF1412" s="39" t="str">
        <f t="shared" ref="CF1412:CF1475" si="955">IF(ISNUMBER(BJ1412),POWER(2,-BJ1412),"")</f>
        <v/>
      </c>
      <c r="CG1412" s="39" t="str">
        <f t="shared" ref="CG1412:CG1475" si="956">IF(ISNUMBER(BK1412),POWER(2,-BK1412),"")</f>
        <v/>
      </c>
      <c r="CH1412" s="39" t="str">
        <f t="shared" ref="CH1412:CH1475" si="957">IF(ISNUMBER(BL1412),POWER(2,-BL1412),"")</f>
        <v/>
      </c>
      <c r="CI1412" s="39" t="str">
        <f t="shared" ref="CI1412:CI1475" si="958">IF(ISNUMBER(BM1412),POWER(2,-BM1412),"")</f>
        <v/>
      </c>
    </row>
    <row r="1413" spans="1:87">
      <c r="A1413" s="18"/>
      <c r="B1413" s="15" t="str">
        <f>'Gene Table'!E1412</f>
        <v>hsa-miR-4521</v>
      </c>
      <c r="C1413" s="15" t="str">
        <f>'Gene Table'!B1412</f>
        <v>K18</v>
      </c>
      <c r="D1413" s="16" t="str">
        <f>IF(SUM('Test Sample Data'!D$3:D$98)&gt;10,IF(AND(ISNUMBER('Test Sample Data'!D1412),'Test Sample Data'!D1412&lt;$B$1,'Test Sample Data'!D1412&gt;0),'Test Sample Data'!D1412,$B$1),"")</f>
        <v/>
      </c>
      <c r="E1413" s="17" t="str">
        <f>IF(SUM('Test Sample Data'!E$3:E$98)&gt;10,IF(AND(ISNUMBER('Test Sample Data'!E1412),'Test Sample Data'!E1412&lt;$B$1,'Test Sample Data'!E1412&gt;0),'Test Sample Data'!E1412,$B$1),"")</f>
        <v/>
      </c>
      <c r="F1413" s="17" t="str">
        <f>IF(SUM('Test Sample Data'!F$3:F$98)&gt;10,IF(AND(ISNUMBER('Test Sample Data'!F1412),'Test Sample Data'!F1412&lt;$B$1,'Test Sample Data'!F1412&gt;0),'Test Sample Data'!F1412,$B$1),"")</f>
        <v/>
      </c>
      <c r="G1413" s="17" t="str">
        <f>IF(SUM('Test Sample Data'!G$3:G$98)&gt;10,IF(AND(ISNUMBER('Test Sample Data'!G1412),'Test Sample Data'!G1412&lt;$B$1,'Test Sample Data'!G1412&gt;0),'Test Sample Data'!G1412,$B$1),"")</f>
        <v/>
      </c>
      <c r="H1413" s="17" t="str">
        <f>IF(SUM('Test Sample Data'!H$3:H$98)&gt;10,IF(AND(ISNUMBER('Test Sample Data'!H1412),'Test Sample Data'!H1412&lt;$B$1,'Test Sample Data'!H1412&gt;0),'Test Sample Data'!H1412,$B$1),"")</f>
        <v/>
      </c>
      <c r="I1413" s="17" t="str">
        <f>IF(SUM('Test Sample Data'!I$3:I$98)&gt;10,IF(AND(ISNUMBER('Test Sample Data'!I1412),'Test Sample Data'!I1412&lt;$B$1,'Test Sample Data'!I1412&gt;0),'Test Sample Data'!I1412,$B$1),"")</f>
        <v/>
      </c>
      <c r="J1413" s="17" t="str">
        <f>IF(SUM('Test Sample Data'!J$3:J$98)&gt;10,IF(AND(ISNUMBER('Test Sample Data'!J1412),'Test Sample Data'!J1412&lt;$B$1,'Test Sample Data'!J1412&gt;0),'Test Sample Data'!J1412,$B$1),"")</f>
        <v/>
      </c>
      <c r="K1413" s="17" t="str">
        <f>IF(SUM('Test Sample Data'!K$3:K$98)&gt;10,IF(AND(ISNUMBER('Test Sample Data'!K1412),'Test Sample Data'!K1412&lt;$B$1,'Test Sample Data'!K1412&gt;0),'Test Sample Data'!K1412,$B$1),"")</f>
        <v/>
      </c>
      <c r="L1413" s="17" t="str">
        <f>IF(SUM('Test Sample Data'!L$3:L$98)&gt;10,IF(AND(ISNUMBER('Test Sample Data'!L1412),'Test Sample Data'!L1412&lt;$B$1,'Test Sample Data'!L1412&gt;0),'Test Sample Data'!L1412,$B$1),"")</f>
        <v/>
      </c>
      <c r="M1413" s="17" t="str">
        <f>IF(SUM('Test Sample Data'!M$3:M$98)&gt;10,IF(AND(ISNUMBER('Test Sample Data'!M1412),'Test Sample Data'!M1412&lt;$B$1,'Test Sample Data'!M1412&gt;0),'Test Sample Data'!M1412,$B$1),"")</f>
        <v/>
      </c>
      <c r="N1413" s="17" t="str">
        <f>'Gene Table'!E1412</f>
        <v>hsa-miR-4521</v>
      </c>
      <c r="O1413" s="17" t="str">
        <f>'Gene Table'!B1412</f>
        <v>K18</v>
      </c>
      <c r="P1413" s="17" t="str">
        <f>IF(SUM('Control Sample Data'!D$3:D$98)&gt;10,IF(AND(ISNUMBER('Control Sample Data'!D1412),'Control Sample Data'!D1412&lt;$B$1,'Control Sample Data'!D1412&gt;0),'Control Sample Data'!D1412,$B$1),"")</f>
        <v/>
      </c>
      <c r="Q1413" s="17" t="str">
        <f>IF(SUM('Control Sample Data'!E$3:E$98)&gt;10,IF(AND(ISNUMBER('Control Sample Data'!E1412),'Control Sample Data'!E1412&lt;$B$1,'Control Sample Data'!E1412&gt;0),'Control Sample Data'!E1412,$B$1),"")</f>
        <v/>
      </c>
      <c r="R1413" s="17" t="str">
        <f>IF(SUM('Control Sample Data'!F$3:F$98)&gt;10,IF(AND(ISNUMBER('Control Sample Data'!F1412),'Control Sample Data'!F1412&lt;$B$1,'Control Sample Data'!F1412&gt;0),'Control Sample Data'!F1412,$B$1),"")</f>
        <v/>
      </c>
      <c r="S1413" s="17" t="str">
        <f>IF(SUM('Control Sample Data'!G$3:G$98)&gt;10,IF(AND(ISNUMBER('Control Sample Data'!G1412),'Control Sample Data'!G1412&lt;$B$1,'Control Sample Data'!G1412&gt;0),'Control Sample Data'!G1412,$B$1),"")</f>
        <v/>
      </c>
      <c r="T1413" s="17" t="str">
        <f>IF(SUM('Control Sample Data'!H$3:H$98)&gt;10,IF(AND(ISNUMBER('Control Sample Data'!H1412),'Control Sample Data'!H1412&lt;$B$1,'Control Sample Data'!H1412&gt;0),'Control Sample Data'!H1412,$B$1),"")</f>
        <v/>
      </c>
      <c r="U1413" s="17" t="str">
        <f>IF(SUM('Control Sample Data'!I$3:I$98)&gt;10,IF(AND(ISNUMBER('Control Sample Data'!I1412),'Control Sample Data'!I1412&lt;$B$1,'Control Sample Data'!I1412&gt;0),'Control Sample Data'!I1412,$B$1),"")</f>
        <v/>
      </c>
      <c r="V1413" s="17" t="str">
        <f>IF(SUM('Control Sample Data'!J$3:J$98)&gt;10,IF(AND(ISNUMBER('Control Sample Data'!J1412),'Control Sample Data'!J1412&lt;$B$1,'Control Sample Data'!J1412&gt;0),'Control Sample Data'!J1412,$B$1),"")</f>
        <v/>
      </c>
      <c r="W1413" s="17" t="str">
        <f>IF(SUM('Control Sample Data'!K$3:K$98)&gt;10,IF(AND(ISNUMBER('Control Sample Data'!K1412),'Control Sample Data'!K1412&lt;$B$1,'Control Sample Data'!K1412&gt;0),'Control Sample Data'!K1412,$B$1),"")</f>
        <v/>
      </c>
      <c r="X1413" s="17" t="str">
        <f>IF(SUM('Control Sample Data'!L$3:L$98)&gt;10,IF(AND(ISNUMBER('Control Sample Data'!L1412),'Control Sample Data'!L1412&lt;$B$1,'Control Sample Data'!L1412&gt;0),'Control Sample Data'!L1412,$B$1),"")</f>
        <v/>
      </c>
      <c r="Y1413" s="17" t="str">
        <f>IF(SUM('Control Sample Data'!M$3:M$98)&gt;10,IF(AND(ISNUMBER('Control Sample Data'!M1412),'Control Sample Data'!M1412&lt;$B$1,'Control Sample Data'!M1412&gt;0),'Control Sample Data'!M1412,$B$1),"")</f>
        <v/>
      </c>
      <c r="AT1413" s="36" t="str">
        <f t="shared" ref="AT1413:AT1476" si="959">IF(ISERROR(D1413-Z$794),"",D1413-Z$794)</f>
        <v/>
      </c>
      <c r="AU1413" s="36" t="str">
        <f t="shared" ref="AU1413:AU1476" si="960">IF(ISERROR(E1413-AA$794),"",E1413-AA$794)</f>
        <v/>
      </c>
      <c r="AV1413" s="36" t="str">
        <f t="shared" ref="AV1413:AV1476" si="961">IF(ISERROR(F1413-AB$794),"",F1413-AB$794)</f>
        <v/>
      </c>
      <c r="AW1413" s="36" t="str">
        <f t="shared" ref="AW1413:AW1476" si="962">IF(ISERROR(G1413-AC$794),"",G1413-AC$794)</f>
        <v/>
      </c>
      <c r="AX1413" s="36" t="str">
        <f t="shared" ref="AX1413:AX1476" si="963">IF(ISERROR(H1413-AD$794),"",H1413-AD$794)</f>
        <v/>
      </c>
      <c r="AY1413" s="36" t="str">
        <f t="shared" ref="AY1413:AY1476" si="964">IF(ISERROR(I1413-AE$794),"",I1413-AE$794)</f>
        <v/>
      </c>
      <c r="AZ1413" s="36" t="str">
        <f t="shared" ref="AZ1413:AZ1476" si="965">IF(ISERROR(J1413-AF$794),"",J1413-AF$794)</f>
        <v/>
      </c>
      <c r="BA1413" s="36" t="str">
        <f t="shared" ref="BA1413:BA1476" si="966">IF(ISERROR(K1413-AG$794),"",K1413-AG$794)</f>
        <v/>
      </c>
      <c r="BB1413" s="36" t="str">
        <f t="shared" ref="BB1413:BB1476" si="967">IF(ISERROR(L1413-AH$794),"",L1413-AH$794)</f>
        <v/>
      </c>
      <c r="BC1413" s="36" t="str">
        <f t="shared" ref="BC1413:BC1476" si="968">IF(ISERROR(M1413-AI$794),"",M1413-AI$794)</f>
        <v/>
      </c>
      <c r="BD1413" s="36" t="str">
        <f t="shared" ref="BD1413:BD1476" si="969">IF(ISERROR(P1413-AJ$794),"",P1413-AJ$794)</f>
        <v/>
      </c>
      <c r="BE1413" s="36" t="str">
        <f t="shared" ref="BE1413:BE1476" si="970">IF(ISERROR(Q1413-AK$794),"",Q1413-AK$794)</f>
        <v/>
      </c>
      <c r="BF1413" s="36" t="str">
        <f t="shared" ref="BF1413:BF1476" si="971">IF(ISERROR(R1413-AL$794),"",R1413-AL$794)</f>
        <v/>
      </c>
      <c r="BG1413" s="36" t="str">
        <f t="shared" ref="BG1413:BG1476" si="972">IF(ISERROR(S1413-AM$794),"",S1413-AM$794)</f>
        <v/>
      </c>
      <c r="BH1413" s="36" t="str">
        <f t="shared" ref="BH1413:BH1476" si="973">IF(ISERROR(T1413-AN$794),"",T1413-AN$794)</f>
        <v/>
      </c>
      <c r="BI1413" s="36" t="str">
        <f t="shared" ref="BI1413:BI1476" si="974">IF(ISERROR(U1413-AO$794),"",U1413-AO$794)</f>
        <v/>
      </c>
      <c r="BJ1413" s="36" t="str">
        <f t="shared" ref="BJ1413:BJ1476" si="975">IF(ISERROR(V1413-AP$794),"",V1413-AP$794)</f>
        <v/>
      </c>
      <c r="BK1413" s="36" t="str">
        <f t="shared" ref="BK1413:BK1476" si="976">IF(ISERROR(W1413-AQ$794),"",W1413-AQ$794)</f>
        <v/>
      </c>
      <c r="BL1413" s="36" t="str">
        <f t="shared" ref="BL1413:BL1476" si="977">IF(ISERROR(X1413-AR$794),"",X1413-AR$794)</f>
        <v/>
      </c>
      <c r="BM1413" s="36" t="str">
        <f t="shared" ref="BM1413:BM1476" si="978">IF(ISERROR(Y1413-AS$794),"",Y1413-AS$794)</f>
        <v/>
      </c>
      <c r="BN1413" s="38" t="e">
        <f t="shared" si="937"/>
        <v>#DIV/0!</v>
      </c>
      <c r="BO1413" s="38" t="e">
        <f t="shared" si="938"/>
        <v>#DIV/0!</v>
      </c>
      <c r="BP1413" s="39" t="str">
        <f t="shared" si="939"/>
        <v/>
      </c>
      <c r="BQ1413" s="39" t="str">
        <f t="shared" si="940"/>
        <v/>
      </c>
      <c r="BR1413" s="39" t="str">
        <f t="shared" si="941"/>
        <v/>
      </c>
      <c r="BS1413" s="39" t="str">
        <f t="shared" si="942"/>
        <v/>
      </c>
      <c r="BT1413" s="39" t="str">
        <f t="shared" si="943"/>
        <v/>
      </c>
      <c r="BU1413" s="39" t="str">
        <f t="shared" si="944"/>
        <v/>
      </c>
      <c r="BV1413" s="39" t="str">
        <f t="shared" si="945"/>
        <v/>
      </c>
      <c r="BW1413" s="39" t="str">
        <f t="shared" si="946"/>
        <v/>
      </c>
      <c r="BX1413" s="39" t="str">
        <f t="shared" si="947"/>
        <v/>
      </c>
      <c r="BY1413" s="39" t="str">
        <f t="shared" si="948"/>
        <v/>
      </c>
      <c r="BZ1413" s="39" t="str">
        <f t="shared" si="949"/>
        <v/>
      </c>
      <c r="CA1413" s="39" t="str">
        <f t="shared" si="950"/>
        <v/>
      </c>
      <c r="CB1413" s="39" t="str">
        <f t="shared" si="951"/>
        <v/>
      </c>
      <c r="CC1413" s="39" t="str">
        <f t="shared" si="952"/>
        <v/>
      </c>
      <c r="CD1413" s="39" t="str">
        <f t="shared" si="953"/>
        <v/>
      </c>
      <c r="CE1413" s="39" t="str">
        <f t="shared" si="954"/>
        <v/>
      </c>
      <c r="CF1413" s="39" t="str">
        <f t="shared" si="955"/>
        <v/>
      </c>
      <c r="CG1413" s="39" t="str">
        <f t="shared" si="956"/>
        <v/>
      </c>
      <c r="CH1413" s="39" t="str">
        <f t="shared" si="957"/>
        <v/>
      </c>
      <c r="CI1413" s="39" t="str">
        <f t="shared" si="958"/>
        <v/>
      </c>
    </row>
    <row r="1414" spans="1:87">
      <c r="A1414" s="18"/>
      <c r="B1414" s="15" t="str">
        <f>'Gene Table'!E1413</f>
        <v>hsa-miR-548ae</v>
      </c>
      <c r="C1414" s="15" t="str">
        <f>'Gene Table'!B1413</f>
        <v>K19</v>
      </c>
      <c r="D1414" s="16" t="str">
        <f>IF(SUM('Test Sample Data'!D$3:D$98)&gt;10,IF(AND(ISNUMBER('Test Sample Data'!D1413),'Test Sample Data'!D1413&lt;$B$1,'Test Sample Data'!D1413&gt;0),'Test Sample Data'!D1413,$B$1),"")</f>
        <v/>
      </c>
      <c r="E1414" s="17" t="str">
        <f>IF(SUM('Test Sample Data'!E$3:E$98)&gt;10,IF(AND(ISNUMBER('Test Sample Data'!E1413),'Test Sample Data'!E1413&lt;$B$1,'Test Sample Data'!E1413&gt;0),'Test Sample Data'!E1413,$B$1),"")</f>
        <v/>
      </c>
      <c r="F1414" s="17" t="str">
        <f>IF(SUM('Test Sample Data'!F$3:F$98)&gt;10,IF(AND(ISNUMBER('Test Sample Data'!F1413),'Test Sample Data'!F1413&lt;$B$1,'Test Sample Data'!F1413&gt;0),'Test Sample Data'!F1413,$B$1),"")</f>
        <v/>
      </c>
      <c r="G1414" s="17" t="str">
        <f>IF(SUM('Test Sample Data'!G$3:G$98)&gt;10,IF(AND(ISNUMBER('Test Sample Data'!G1413),'Test Sample Data'!G1413&lt;$B$1,'Test Sample Data'!G1413&gt;0),'Test Sample Data'!G1413,$B$1),"")</f>
        <v/>
      </c>
      <c r="H1414" s="17" t="str">
        <f>IF(SUM('Test Sample Data'!H$3:H$98)&gt;10,IF(AND(ISNUMBER('Test Sample Data'!H1413),'Test Sample Data'!H1413&lt;$B$1,'Test Sample Data'!H1413&gt;0),'Test Sample Data'!H1413,$B$1),"")</f>
        <v/>
      </c>
      <c r="I1414" s="17" t="str">
        <f>IF(SUM('Test Sample Data'!I$3:I$98)&gt;10,IF(AND(ISNUMBER('Test Sample Data'!I1413),'Test Sample Data'!I1413&lt;$B$1,'Test Sample Data'!I1413&gt;0),'Test Sample Data'!I1413,$B$1),"")</f>
        <v/>
      </c>
      <c r="J1414" s="17" t="str">
        <f>IF(SUM('Test Sample Data'!J$3:J$98)&gt;10,IF(AND(ISNUMBER('Test Sample Data'!J1413),'Test Sample Data'!J1413&lt;$B$1,'Test Sample Data'!J1413&gt;0),'Test Sample Data'!J1413,$B$1),"")</f>
        <v/>
      </c>
      <c r="K1414" s="17" t="str">
        <f>IF(SUM('Test Sample Data'!K$3:K$98)&gt;10,IF(AND(ISNUMBER('Test Sample Data'!K1413),'Test Sample Data'!K1413&lt;$B$1,'Test Sample Data'!K1413&gt;0),'Test Sample Data'!K1413,$B$1),"")</f>
        <v/>
      </c>
      <c r="L1414" s="17" t="str">
        <f>IF(SUM('Test Sample Data'!L$3:L$98)&gt;10,IF(AND(ISNUMBER('Test Sample Data'!L1413),'Test Sample Data'!L1413&lt;$B$1,'Test Sample Data'!L1413&gt;0),'Test Sample Data'!L1413,$B$1),"")</f>
        <v/>
      </c>
      <c r="M1414" s="17" t="str">
        <f>IF(SUM('Test Sample Data'!M$3:M$98)&gt;10,IF(AND(ISNUMBER('Test Sample Data'!M1413),'Test Sample Data'!M1413&lt;$B$1,'Test Sample Data'!M1413&gt;0),'Test Sample Data'!M1413,$B$1),"")</f>
        <v/>
      </c>
      <c r="N1414" s="17" t="str">
        <f>'Gene Table'!E1413</f>
        <v>hsa-miR-548ae</v>
      </c>
      <c r="O1414" s="17" t="str">
        <f>'Gene Table'!B1413</f>
        <v>K19</v>
      </c>
      <c r="P1414" s="17" t="str">
        <f>IF(SUM('Control Sample Data'!D$3:D$98)&gt;10,IF(AND(ISNUMBER('Control Sample Data'!D1413),'Control Sample Data'!D1413&lt;$B$1,'Control Sample Data'!D1413&gt;0),'Control Sample Data'!D1413,$B$1),"")</f>
        <v/>
      </c>
      <c r="Q1414" s="17" t="str">
        <f>IF(SUM('Control Sample Data'!E$3:E$98)&gt;10,IF(AND(ISNUMBER('Control Sample Data'!E1413),'Control Sample Data'!E1413&lt;$B$1,'Control Sample Data'!E1413&gt;0),'Control Sample Data'!E1413,$B$1),"")</f>
        <v/>
      </c>
      <c r="R1414" s="17" t="str">
        <f>IF(SUM('Control Sample Data'!F$3:F$98)&gt;10,IF(AND(ISNUMBER('Control Sample Data'!F1413),'Control Sample Data'!F1413&lt;$B$1,'Control Sample Data'!F1413&gt;0),'Control Sample Data'!F1413,$B$1),"")</f>
        <v/>
      </c>
      <c r="S1414" s="17" t="str">
        <f>IF(SUM('Control Sample Data'!G$3:G$98)&gt;10,IF(AND(ISNUMBER('Control Sample Data'!G1413),'Control Sample Data'!G1413&lt;$B$1,'Control Sample Data'!G1413&gt;0),'Control Sample Data'!G1413,$B$1),"")</f>
        <v/>
      </c>
      <c r="T1414" s="17" t="str">
        <f>IF(SUM('Control Sample Data'!H$3:H$98)&gt;10,IF(AND(ISNUMBER('Control Sample Data'!H1413),'Control Sample Data'!H1413&lt;$B$1,'Control Sample Data'!H1413&gt;0),'Control Sample Data'!H1413,$B$1),"")</f>
        <v/>
      </c>
      <c r="U1414" s="17" t="str">
        <f>IF(SUM('Control Sample Data'!I$3:I$98)&gt;10,IF(AND(ISNUMBER('Control Sample Data'!I1413),'Control Sample Data'!I1413&lt;$B$1,'Control Sample Data'!I1413&gt;0),'Control Sample Data'!I1413,$B$1),"")</f>
        <v/>
      </c>
      <c r="V1414" s="17" t="str">
        <f>IF(SUM('Control Sample Data'!J$3:J$98)&gt;10,IF(AND(ISNUMBER('Control Sample Data'!J1413),'Control Sample Data'!J1413&lt;$B$1,'Control Sample Data'!J1413&gt;0),'Control Sample Data'!J1413,$B$1),"")</f>
        <v/>
      </c>
      <c r="W1414" s="17" t="str">
        <f>IF(SUM('Control Sample Data'!K$3:K$98)&gt;10,IF(AND(ISNUMBER('Control Sample Data'!K1413),'Control Sample Data'!K1413&lt;$B$1,'Control Sample Data'!K1413&gt;0),'Control Sample Data'!K1413,$B$1),"")</f>
        <v/>
      </c>
      <c r="X1414" s="17" t="str">
        <f>IF(SUM('Control Sample Data'!L$3:L$98)&gt;10,IF(AND(ISNUMBER('Control Sample Data'!L1413),'Control Sample Data'!L1413&lt;$B$1,'Control Sample Data'!L1413&gt;0),'Control Sample Data'!L1413,$B$1),"")</f>
        <v/>
      </c>
      <c r="Y1414" s="17" t="str">
        <f>IF(SUM('Control Sample Data'!M$3:M$98)&gt;10,IF(AND(ISNUMBER('Control Sample Data'!M1413),'Control Sample Data'!M1413&lt;$B$1,'Control Sample Data'!M1413&gt;0),'Control Sample Data'!M1413,$B$1),"")</f>
        <v/>
      </c>
      <c r="AT1414" s="36" t="str">
        <f t="shared" si="959"/>
        <v/>
      </c>
      <c r="AU1414" s="36" t="str">
        <f t="shared" si="960"/>
        <v/>
      </c>
      <c r="AV1414" s="36" t="str">
        <f t="shared" si="961"/>
        <v/>
      </c>
      <c r="AW1414" s="36" t="str">
        <f t="shared" si="962"/>
        <v/>
      </c>
      <c r="AX1414" s="36" t="str">
        <f t="shared" si="963"/>
        <v/>
      </c>
      <c r="AY1414" s="36" t="str">
        <f t="shared" si="964"/>
        <v/>
      </c>
      <c r="AZ1414" s="36" t="str">
        <f t="shared" si="965"/>
        <v/>
      </c>
      <c r="BA1414" s="36" t="str">
        <f t="shared" si="966"/>
        <v/>
      </c>
      <c r="BB1414" s="36" t="str">
        <f t="shared" si="967"/>
        <v/>
      </c>
      <c r="BC1414" s="36" t="str">
        <f t="shared" si="968"/>
        <v/>
      </c>
      <c r="BD1414" s="36" t="str">
        <f t="shared" si="969"/>
        <v/>
      </c>
      <c r="BE1414" s="36" t="str">
        <f t="shared" si="970"/>
        <v/>
      </c>
      <c r="BF1414" s="36" t="str">
        <f t="shared" si="971"/>
        <v/>
      </c>
      <c r="BG1414" s="36" t="str">
        <f t="shared" si="972"/>
        <v/>
      </c>
      <c r="BH1414" s="36" t="str">
        <f t="shared" si="973"/>
        <v/>
      </c>
      <c r="BI1414" s="36" t="str">
        <f t="shared" si="974"/>
        <v/>
      </c>
      <c r="BJ1414" s="36" t="str">
        <f t="shared" si="975"/>
        <v/>
      </c>
      <c r="BK1414" s="36" t="str">
        <f t="shared" si="976"/>
        <v/>
      </c>
      <c r="BL1414" s="36" t="str">
        <f t="shared" si="977"/>
        <v/>
      </c>
      <c r="BM1414" s="36" t="str">
        <f t="shared" si="978"/>
        <v/>
      </c>
      <c r="BN1414" s="38" t="e">
        <f t="shared" si="937"/>
        <v>#DIV/0!</v>
      </c>
      <c r="BO1414" s="38" t="e">
        <f t="shared" si="938"/>
        <v>#DIV/0!</v>
      </c>
      <c r="BP1414" s="39" t="str">
        <f t="shared" si="939"/>
        <v/>
      </c>
      <c r="BQ1414" s="39" t="str">
        <f t="shared" si="940"/>
        <v/>
      </c>
      <c r="BR1414" s="39" t="str">
        <f t="shared" si="941"/>
        <v/>
      </c>
      <c r="BS1414" s="39" t="str">
        <f t="shared" si="942"/>
        <v/>
      </c>
      <c r="BT1414" s="39" t="str">
        <f t="shared" si="943"/>
        <v/>
      </c>
      <c r="BU1414" s="39" t="str">
        <f t="shared" si="944"/>
        <v/>
      </c>
      <c r="BV1414" s="39" t="str">
        <f t="shared" si="945"/>
        <v/>
      </c>
      <c r="BW1414" s="39" t="str">
        <f t="shared" si="946"/>
        <v/>
      </c>
      <c r="BX1414" s="39" t="str">
        <f t="shared" si="947"/>
        <v/>
      </c>
      <c r="BY1414" s="39" t="str">
        <f t="shared" si="948"/>
        <v/>
      </c>
      <c r="BZ1414" s="39" t="str">
        <f t="shared" si="949"/>
        <v/>
      </c>
      <c r="CA1414" s="39" t="str">
        <f t="shared" si="950"/>
        <v/>
      </c>
      <c r="CB1414" s="39" t="str">
        <f t="shared" si="951"/>
        <v/>
      </c>
      <c r="CC1414" s="39" t="str">
        <f t="shared" si="952"/>
        <v/>
      </c>
      <c r="CD1414" s="39" t="str">
        <f t="shared" si="953"/>
        <v/>
      </c>
      <c r="CE1414" s="39" t="str">
        <f t="shared" si="954"/>
        <v/>
      </c>
      <c r="CF1414" s="39" t="str">
        <f t="shared" si="955"/>
        <v/>
      </c>
      <c r="CG1414" s="39" t="str">
        <f t="shared" si="956"/>
        <v/>
      </c>
      <c r="CH1414" s="39" t="str">
        <f t="shared" si="957"/>
        <v/>
      </c>
      <c r="CI1414" s="39" t="str">
        <f t="shared" si="958"/>
        <v/>
      </c>
    </row>
    <row r="1415" spans="1:87">
      <c r="A1415" s="18"/>
      <c r="B1415" s="15" t="str">
        <f>'Gene Table'!E1414</f>
        <v>hsa-miR-1269b</v>
      </c>
      <c r="C1415" s="15" t="str">
        <f>'Gene Table'!B1414</f>
        <v>K20</v>
      </c>
      <c r="D1415" s="16" t="str">
        <f>IF(SUM('Test Sample Data'!D$3:D$98)&gt;10,IF(AND(ISNUMBER('Test Sample Data'!D1414),'Test Sample Data'!D1414&lt;$B$1,'Test Sample Data'!D1414&gt;0),'Test Sample Data'!D1414,$B$1),"")</f>
        <v/>
      </c>
      <c r="E1415" s="17" t="str">
        <f>IF(SUM('Test Sample Data'!E$3:E$98)&gt;10,IF(AND(ISNUMBER('Test Sample Data'!E1414),'Test Sample Data'!E1414&lt;$B$1,'Test Sample Data'!E1414&gt;0),'Test Sample Data'!E1414,$B$1),"")</f>
        <v/>
      </c>
      <c r="F1415" s="17" t="str">
        <f>IF(SUM('Test Sample Data'!F$3:F$98)&gt;10,IF(AND(ISNUMBER('Test Sample Data'!F1414),'Test Sample Data'!F1414&lt;$B$1,'Test Sample Data'!F1414&gt;0),'Test Sample Data'!F1414,$B$1),"")</f>
        <v/>
      </c>
      <c r="G1415" s="17" t="str">
        <f>IF(SUM('Test Sample Data'!G$3:G$98)&gt;10,IF(AND(ISNUMBER('Test Sample Data'!G1414),'Test Sample Data'!G1414&lt;$B$1,'Test Sample Data'!G1414&gt;0),'Test Sample Data'!G1414,$B$1),"")</f>
        <v/>
      </c>
      <c r="H1415" s="17" t="str">
        <f>IF(SUM('Test Sample Data'!H$3:H$98)&gt;10,IF(AND(ISNUMBER('Test Sample Data'!H1414),'Test Sample Data'!H1414&lt;$B$1,'Test Sample Data'!H1414&gt;0),'Test Sample Data'!H1414,$B$1),"")</f>
        <v/>
      </c>
      <c r="I1415" s="17" t="str">
        <f>IF(SUM('Test Sample Data'!I$3:I$98)&gt;10,IF(AND(ISNUMBER('Test Sample Data'!I1414),'Test Sample Data'!I1414&lt;$B$1,'Test Sample Data'!I1414&gt;0),'Test Sample Data'!I1414,$B$1),"")</f>
        <v/>
      </c>
      <c r="J1415" s="17" t="str">
        <f>IF(SUM('Test Sample Data'!J$3:J$98)&gt;10,IF(AND(ISNUMBER('Test Sample Data'!J1414),'Test Sample Data'!J1414&lt;$B$1,'Test Sample Data'!J1414&gt;0),'Test Sample Data'!J1414,$B$1),"")</f>
        <v/>
      </c>
      <c r="K1415" s="17" t="str">
        <f>IF(SUM('Test Sample Data'!K$3:K$98)&gt;10,IF(AND(ISNUMBER('Test Sample Data'!K1414),'Test Sample Data'!K1414&lt;$B$1,'Test Sample Data'!K1414&gt;0),'Test Sample Data'!K1414,$B$1),"")</f>
        <v/>
      </c>
      <c r="L1415" s="17" t="str">
        <f>IF(SUM('Test Sample Data'!L$3:L$98)&gt;10,IF(AND(ISNUMBER('Test Sample Data'!L1414),'Test Sample Data'!L1414&lt;$B$1,'Test Sample Data'!L1414&gt;0),'Test Sample Data'!L1414,$B$1),"")</f>
        <v/>
      </c>
      <c r="M1415" s="17" t="str">
        <f>IF(SUM('Test Sample Data'!M$3:M$98)&gt;10,IF(AND(ISNUMBER('Test Sample Data'!M1414),'Test Sample Data'!M1414&lt;$B$1,'Test Sample Data'!M1414&gt;0),'Test Sample Data'!M1414,$B$1),"")</f>
        <v/>
      </c>
      <c r="N1415" s="17" t="str">
        <f>'Gene Table'!E1414</f>
        <v>hsa-miR-1269b</v>
      </c>
      <c r="O1415" s="17" t="str">
        <f>'Gene Table'!B1414</f>
        <v>K20</v>
      </c>
      <c r="P1415" s="17" t="str">
        <f>IF(SUM('Control Sample Data'!D$3:D$98)&gt;10,IF(AND(ISNUMBER('Control Sample Data'!D1414),'Control Sample Data'!D1414&lt;$B$1,'Control Sample Data'!D1414&gt;0),'Control Sample Data'!D1414,$B$1),"")</f>
        <v/>
      </c>
      <c r="Q1415" s="17" t="str">
        <f>IF(SUM('Control Sample Data'!E$3:E$98)&gt;10,IF(AND(ISNUMBER('Control Sample Data'!E1414),'Control Sample Data'!E1414&lt;$B$1,'Control Sample Data'!E1414&gt;0),'Control Sample Data'!E1414,$B$1),"")</f>
        <v/>
      </c>
      <c r="R1415" s="17" t="str">
        <f>IF(SUM('Control Sample Data'!F$3:F$98)&gt;10,IF(AND(ISNUMBER('Control Sample Data'!F1414),'Control Sample Data'!F1414&lt;$B$1,'Control Sample Data'!F1414&gt;0),'Control Sample Data'!F1414,$B$1),"")</f>
        <v/>
      </c>
      <c r="S1415" s="17" t="str">
        <f>IF(SUM('Control Sample Data'!G$3:G$98)&gt;10,IF(AND(ISNUMBER('Control Sample Data'!G1414),'Control Sample Data'!G1414&lt;$B$1,'Control Sample Data'!G1414&gt;0),'Control Sample Data'!G1414,$B$1),"")</f>
        <v/>
      </c>
      <c r="T1415" s="17" t="str">
        <f>IF(SUM('Control Sample Data'!H$3:H$98)&gt;10,IF(AND(ISNUMBER('Control Sample Data'!H1414),'Control Sample Data'!H1414&lt;$B$1,'Control Sample Data'!H1414&gt;0),'Control Sample Data'!H1414,$B$1),"")</f>
        <v/>
      </c>
      <c r="U1415" s="17" t="str">
        <f>IF(SUM('Control Sample Data'!I$3:I$98)&gt;10,IF(AND(ISNUMBER('Control Sample Data'!I1414),'Control Sample Data'!I1414&lt;$B$1,'Control Sample Data'!I1414&gt;0),'Control Sample Data'!I1414,$B$1),"")</f>
        <v/>
      </c>
      <c r="V1415" s="17" t="str">
        <f>IF(SUM('Control Sample Data'!J$3:J$98)&gt;10,IF(AND(ISNUMBER('Control Sample Data'!J1414),'Control Sample Data'!J1414&lt;$B$1,'Control Sample Data'!J1414&gt;0),'Control Sample Data'!J1414,$B$1),"")</f>
        <v/>
      </c>
      <c r="W1415" s="17" t="str">
        <f>IF(SUM('Control Sample Data'!K$3:K$98)&gt;10,IF(AND(ISNUMBER('Control Sample Data'!K1414),'Control Sample Data'!K1414&lt;$B$1,'Control Sample Data'!K1414&gt;0),'Control Sample Data'!K1414,$B$1),"")</f>
        <v/>
      </c>
      <c r="X1415" s="17" t="str">
        <f>IF(SUM('Control Sample Data'!L$3:L$98)&gt;10,IF(AND(ISNUMBER('Control Sample Data'!L1414),'Control Sample Data'!L1414&lt;$B$1,'Control Sample Data'!L1414&gt;0),'Control Sample Data'!L1414,$B$1),"")</f>
        <v/>
      </c>
      <c r="Y1415" s="17" t="str">
        <f>IF(SUM('Control Sample Data'!M$3:M$98)&gt;10,IF(AND(ISNUMBER('Control Sample Data'!M1414),'Control Sample Data'!M1414&lt;$B$1,'Control Sample Data'!M1414&gt;0),'Control Sample Data'!M1414,$B$1),"")</f>
        <v/>
      </c>
      <c r="AT1415" s="36" t="str">
        <f t="shared" si="959"/>
        <v/>
      </c>
      <c r="AU1415" s="36" t="str">
        <f t="shared" si="960"/>
        <v/>
      </c>
      <c r="AV1415" s="36" t="str">
        <f t="shared" si="961"/>
        <v/>
      </c>
      <c r="AW1415" s="36" t="str">
        <f t="shared" si="962"/>
        <v/>
      </c>
      <c r="AX1415" s="36" t="str">
        <f t="shared" si="963"/>
        <v/>
      </c>
      <c r="AY1415" s="36" t="str">
        <f t="shared" si="964"/>
        <v/>
      </c>
      <c r="AZ1415" s="36" t="str">
        <f t="shared" si="965"/>
        <v/>
      </c>
      <c r="BA1415" s="36" t="str">
        <f t="shared" si="966"/>
        <v/>
      </c>
      <c r="BB1415" s="36" t="str">
        <f t="shared" si="967"/>
        <v/>
      </c>
      <c r="BC1415" s="36" t="str">
        <f t="shared" si="968"/>
        <v/>
      </c>
      <c r="BD1415" s="36" t="str">
        <f t="shared" si="969"/>
        <v/>
      </c>
      <c r="BE1415" s="36" t="str">
        <f t="shared" si="970"/>
        <v/>
      </c>
      <c r="BF1415" s="36" t="str">
        <f t="shared" si="971"/>
        <v/>
      </c>
      <c r="BG1415" s="36" t="str">
        <f t="shared" si="972"/>
        <v/>
      </c>
      <c r="BH1415" s="36" t="str">
        <f t="shared" si="973"/>
        <v/>
      </c>
      <c r="BI1415" s="36" t="str">
        <f t="shared" si="974"/>
        <v/>
      </c>
      <c r="BJ1415" s="36" t="str">
        <f t="shared" si="975"/>
        <v/>
      </c>
      <c r="BK1415" s="36" t="str">
        <f t="shared" si="976"/>
        <v/>
      </c>
      <c r="BL1415" s="36" t="str">
        <f t="shared" si="977"/>
        <v/>
      </c>
      <c r="BM1415" s="36" t="str">
        <f t="shared" si="978"/>
        <v/>
      </c>
      <c r="BN1415" s="38" t="e">
        <f t="shared" si="937"/>
        <v>#DIV/0!</v>
      </c>
      <c r="BO1415" s="38" t="e">
        <f t="shared" si="938"/>
        <v>#DIV/0!</v>
      </c>
      <c r="BP1415" s="39" t="str">
        <f t="shared" si="939"/>
        <v/>
      </c>
      <c r="BQ1415" s="39" t="str">
        <f t="shared" si="940"/>
        <v/>
      </c>
      <c r="BR1415" s="39" t="str">
        <f t="shared" si="941"/>
        <v/>
      </c>
      <c r="BS1415" s="39" t="str">
        <f t="shared" si="942"/>
        <v/>
      </c>
      <c r="BT1415" s="39" t="str">
        <f t="shared" si="943"/>
        <v/>
      </c>
      <c r="BU1415" s="39" t="str">
        <f t="shared" si="944"/>
        <v/>
      </c>
      <c r="BV1415" s="39" t="str">
        <f t="shared" si="945"/>
        <v/>
      </c>
      <c r="BW1415" s="39" t="str">
        <f t="shared" si="946"/>
        <v/>
      </c>
      <c r="BX1415" s="39" t="str">
        <f t="shared" si="947"/>
        <v/>
      </c>
      <c r="BY1415" s="39" t="str">
        <f t="shared" si="948"/>
        <v/>
      </c>
      <c r="BZ1415" s="39" t="str">
        <f t="shared" si="949"/>
        <v/>
      </c>
      <c r="CA1415" s="39" t="str">
        <f t="shared" si="950"/>
        <v/>
      </c>
      <c r="CB1415" s="39" t="str">
        <f t="shared" si="951"/>
        <v/>
      </c>
      <c r="CC1415" s="39" t="str">
        <f t="shared" si="952"/>
        <v/>
      </c>
      <c r="CD1415" s="39" t="str">
        <f t="shared" si="953"/>
        <v/>
      </c>
      <c r="CE1415" s="39" t="str">
        <f t="shared" si="954"/>
        <v/>
      </c>
      <c r="CF1415" s="39" t="str">
        <f t="shared" si="955"/>
        <v/>
      </c>
      <c r="CG1415" s="39" t="str">
        <f t="shared" si="956"/>
        <v/>
      </c>
      <c r="CH1415" s="39" t="str">
        <f t="shared" si="957"/>
        <v/>
      </c>
      <c r="CI1415" s="39" t="str">
        <f t="shared" si="958"/>
        <v/>
      </c>
    </row>
    <row r="1416" spans="1:87">
      <c r="A1416" s="18"/>
      <c r="B1416" s="15" t="str">
        <f>'Gene Table'!E1415</f>
        <v>hsa-miR-4438</v>
      </c>
      <c r="C1416" s="15" t="str">
        <f>'Gene Table'!B1415</f>
        <v>K21</v>
      </c>
      <c r="D1416" s="16" t="str">
        <f>IF(SUM('Test Sample Data'!D$3:D$98)&gt;10,IF(AND(ISNUMBER('Test Sample Data'!D1415),'Test Sample Data'!D1415&lt;$B$1,'Test Sample Data'!D1415&gt;0),'Test Sample Data'!D1415,$B$1),"")</f>
        <v/>
      </c>
      <c r="E1416" s="17" t="str">
        <f>IF(SUM('Test Sample Data'!E$3:E$98)&gt;10,IF(AND(ISNUMBER('Test Sample Data'!E1415),'Test Sample Data'!E1415&lt;$B$1,'Test Sample Data'!E1415&gt;0),'Test Sample Data'!E1415,$B$1),"")</f>
        <v/>
      </c>
      <c r="F1416" s="17" t="str">
        <f>IF(SUM('Test Sample Data'!F$3:F$98)&gt;10,IF(AND(ISNUMBER('Test Sample Data'!F1415),'Test Sample Data'!F1415&lt;$B$1,'Test Sample Data'!F1415&gt;0),'Test Sample Data'!F1415,$B$1),"")</f>
        <v/>
      </c>
      <c r="G1416" s="17" t="str">
        <f>IF(SUM('Test Sample Data'!G$3:G$98)&gt;10,IF(AND(ISNUMBER('Test Sample Data'!G1415),'Test Sample Data'!G1415&lt;$B$1,'Test Sample Data'!G1415&gt;0),'Test Sample Data'!G1415,$B$1),"")</f>
        <v/>
      </c>
      <c r="H1416" s="17" t="str">
        <f>IF(SUM('Test Sample Data'!H$3:H$98)&gt;10,IF(AND(ISNUMBER('Test Sample Data'!H1415),'Test Sample Data'!H1415&lt;$B$1,'Test Sample Data'!H1415&gt;0),'Test Sample Data'!H1415,$B$1),"")</f>
        <v/>
      </c>
      <c r="I1416" s="17" t="str">
        <f>IF(SUM('Test Sample Data'!I$3:I$98)&gt;10,IF(AND(ISNUMBER('Test Sample Data'!I1415),'Test Sample Data'!I1415&lt;$B$1,'Test Sample Data'!I1415&gt;0),'Test Sample Data'!I1415,$B$1),"")</f>
        <v/>
      </c>
      <c r="J1416" s="17" t="str">
        <f>IF(SUM('Test Sample Data'!J$3:J$98)&gt;10,IF(AND(ISNUMBER('Test Sample Data'!J1415),'Test Sample Data'!J1415&lt;$B$1,'Test Sample Data'!J1415&gt;0),'Test Sample Data'!J1415,$B$1),"")</f>
        <v/>
      </c>
      <c r="K1416" s="17" t="str">
        <f>IF(SUM('Test Sample Data'!K$3:K$98)&gt;10,IF(AND(ISNUMBER('Test Sample Data'!K1415),'Test Sample Data'!K1415&lt;$B$1,'Test Sample Data'!K1415&gt;0),'Test Sample Data'!K1415,$B$1),"")</f>
        <v/>
      </c>
      <c r="L1416" s="17" t="str">
        <f>IF(SUM('Test Sample Data'!L$3:L$98)&gt;10,IF(AND(ISNUMBER('Test Sample Data'!L1415),'Test Sample Data'!L1415&lt;$B$1,'Test Sample Data'!L1415&gt;0),'Test Sample Data'!L1415,$B$1),"")</f>
        <v/>
      </c>
      <c r="M1416" s="17" t="str">
        <f>IF(SUM('Test Sample Data'!M$3:M$98)&gt;10,IF(AND(ISNUMBER('Test Sample Data'!M1415),'Test Sample Data'!M1415&lt;$B$1,'Test Sample Data'!M1415&gt;0),'Test Sample Data'!M1415,$B$1),"")</f>
        <v/>
      </c>
      <c r="N1416" s="17" t="str">
        <f>'Gene Table'!E1415</f>
        <v>hsa-miR-4438</v>
      </c>
      <c r="O1416" s="17" t="str">
        <f>'Gene Table'!B1415</f>
        <v>K21</v>
      </c>
      <c r="P1416" s="17" t="str">
        <f>IF(SUM('Control Sample Data'!D$3:D$98)&gt;10,IF(AND(ISNUMBER('Control Sample Data'!D1415),'Control Sample Data'!D1415&lt;$B$1,'Control Sample Data'!D1415&gt;0),'Control Sample Data'!D1415,$B$1),"")</f>
        <v/>
      </c>
      <c r="Q1416" s="17" t="str">
        <f>IF(SUM('Control Sample Data'!E$3:E$98)&gt;10,IF(AND(ISNUMBER('Control Sample Data'!E1415),'Control Sample Data'!E1415&lt;$B$1,'Control Sample Data'!E1415&gt;0),'Control Sample Data'!E1415,$B$1),"")</f>
        <v/>
      </c>
      <c r="R1416" s="17" t="str">
        <f>IF(SUM('Control Sample Data'!F$3:F$98)&gt;10,IF(AND(ISNUMBER('Control Sample Data'!F1415),'Control Sample Data'!F1415&lt;$B$1,'Control Sample Data'!F1415&gt;0),'Control Sample Data'!F1415,$B$1),"")</f>
        <v/>
      </c>
      <c r="S1416" s="17" t="str">
        <f>IF(SUM('Control Sample Data'!G$3:G$98)&gt;10,IF(AND(ISNUMBER('Control Sample Data'!G1415),'Control Sample Data'!G1415&lt;$B$1,'Control Sample Data'!G1415&gt;0),'Control Sample Data'!G1415,$B$1),"")</f>
        <v/>
      </c>
      <c r="T1416" s="17" t="str">
        <f>IF(SUM('Control Sample Data'!H$3:H$98)&gt;10,IF(AND(ISNUMBER('Control Sample Data'!H1415),'Control Sample Data'!H1415&lt;$B$1,'Control Sample Data'!H1415&gt;0),'Control Sample Data'!H1415,$B$1),"")</f>
        <v/>
      </c>
      <c r="U1416" s="17" t="str">
        <f>IF(SUM('Control Sample Data'!I$3:I$98)&gt;10,IF(AND(ISNUMBER('Control Sample Data'!I1415),'Control Sample Data'!I1415&lt;$B$1,'Control Sample Data'!I1415&gt;0),'Control Sample Data'!I1415,$B$1),"")</f>
        <v/>
      </c>
      <c r="V1416" s="17" t="str">
        <f>IF(SUM('Control Sample Data'!J$3:J$98)&gt;10,IF(AND(ISNUMBER('Control Sample Data'!J1415),'Control Sample Data'!J1415&lt;$B$1,'Control Sample Data'!J1415&gt;0),'Control Sample Data'!J1415,$B$1),"")</f>
        <v/>
      </c>
      <c r="W1416" s="17" t="str">
        <f>IF(SUM('Control Sample Data'!K$3:K$98)&gt;10,IF(AND(ISNUMBER('Control Sample Data'!K1415),'Control Sample Data'!K1415&lt;$B$1,'Control Sample Data'!K1415&gt;0),'Control Sample Data'!K1415,$B$1),"")</f>
        <v/>
      </c>
      <c r="X1416" s="17" t="str">
        <f>IF(SUM('Control Sample Data'!L$3:L$98)&gt;10,IF(AND(ISNUMBER('Control Sample Data'!L1415),'Control Sample Data'!L1415&lt;$B$1,'Control Sample Data'!L1415&gt;0),'Control Sample Data'!L1415,$B$1),"")</f>
        <v/>
      </c>
      <c r="Y1416" s="17" t="str">
        <f>IF(SUM('Control Sample Data'!M$3:M$98)&gt;10,IF(AND(ISNUMBER('Control Sample Data'!M1415),'Control Sample Data'!M1415&lt;$B$1,'Control Sample Data'!M1415&gt;0),'Control Sample Data'!M1415,$B$1),"")</f>
        <v/>
      </c>
      <c r="AT1416" s="36" t="str">
        <f t="shared" si="959"/>
        <v/>
      </c>
      <c r="AU1416" s="36" t="str">
        <f t="shared" si="960"/>
        <v/>
      </c>
      <c r="AV1416" s="36" t="str">
        <f t="shared" si="961"/>
        <v/>
      </c>
      <c r="AW1416" s="36" t="str">
        <f t="shared" si="962"/>
        <v/>
      </c>
      <c r="AX1416" s="36" t="str">
        <f t="shared" si="963"/>
        <v/>
      </c>
      <c r="AY1416" s="36" t="str">
        <f t="shared" si="964"/>
        <v/>
      </c>
      <c r="AZ1416" s="36" t="str">
        <f t="shared" si="965"/>
        <v/>
      </c>
      <c r="BA1416" s="36" t="str">
        <f t="shared" si="966"/>
        <v/>
      </c>
      <c r="BB1416" s="36" t="str">
        <f t="shared" si="967"/>
        <v/>
      </c>
      <c r="BC1416" s="36" t="str">
        <f t="shared" si="968"/>
        <v/>
      </c>
      <c r="BD1416" s="36" t="str">
        <f t="shared" si="969"/>
        <v/>
      </c>
      <c r="BE1416" s="36" t="str">
        <f t="shared" si="970"/>
        <v/>
      </c>
      <c r="BF1416" s="36" t="str">
        <f t="shared" si="971"/>
        <v/>
      </c>
      <c r="BG1416" s="36" t="str">
        <f t="shared" si="972"/>
        <v/>
      </c>
      <c r="BH1416" s="36" t="str">
        <f t="shared" si="973"/>
        <v/>
      </c>
      <c r="BI1416" s="36" t="str">
        <f t="shared" si="974"/>
        <v/>
      </c>
      <c r="BJ1416" s="36" t="str">
        <f t="shared" si="975"/>
        <v/>
      </c>
      <c r="BK1416" s="36" t="str">
        <f t="shared" si="976"/>
        <v/>
      </c>
      <c r="BL1416" s="36" t="str">
        <f t="shared" si="977"/>
        <v/>
      </c>
      <c r="BM1416" s="36" t="str">
        <f t="shared" si="978"/>
        <v/>
      </c>
      <c r="BN1416" s="38" t="e">
        <f t="shared" si="937"/>
        <v>#DIV/0!</v>
      </c>
      <c r="BO1416" s="38" t="e">
        <f t="shared" si="938"/>
        <v>#DIV/0!</v>
      </c>
      <c r="BP1416" s="39" t="str">
        <f t="shared" si="939"/>
        <v/>
      </c>
      <c r="BQ1416" s="39" t="str">
        <f t="shared" si="940"/>
        <v/>
      </c>
      <c r="BR1416" s="39" t="str">
        <f t="shared" si="941"/>
        <v/>
      </c>
      <c r="BS1416" s="39" t="str">
        <f t="shared" si="942"/>
        <v/>
      </c>
      <c r="BT1416" s="39" t="str">
        <f t="shared" si="943"/>
        <v/>
      </c>
      <c r="BU1416" s="39" t="str">
        <f t="shared" si="944"/>
        <v/>
      </c>
      <c r="BV1416" s="39" t="str">
        <f t="shared" si="945"/>
        <v/>
      </c>
      <c r="BW1416" s="39" t="str">
        <f t="shared" si="946"/>
        <v/>
      </c>
      <c r="BX1416" s="39" t="str">
        <f t="shared" si="947"/>
        <v/>
      </c>
      <c r="BY1416" s="39" t="str">
        <f t="shared" si="948"/>
        <v/>
      </c>
      <c r="BZ1416" s="39" t="str">
        <f t="shared" si="949"/>
        <v/>
      </c>
      <c r="CA1416" s="39" t="str">
        <f t="shared" si="950"/>
        <v/>
      </c>
      <c r="CB1416" s="39" t="str">
        <f t="shared" si="951"/>
        <v/>
      </c>
      <c r="CC1416" s="39" t="str">
        <f t="shared" si="952"/>
        <v/>
      </c>
      <c r="CD1416" s="39" t="str">
        <f t="shared" si="953"/>
        <v/>
      </c>
      <c r="CE1416" s="39" t="str">
        <f t="shared" si="954"/>
        <v/>
      </c>
      <c r="CF1416" s="39" t="str">
        <f t="shared" si="955"/>
        <v/>
      </c>
      <c r="CG1416" s="39" t="str">
        <f t="shared" si="956"/>
        <v/>
      </c>
      <c r="CH1416" s="39" t="str">
        <f t="shared" si="957"/>
        <v/>
      </c>
      <c r="CI1416" s="39" t="str">
        <f t="shared" si="958"/>
        <v/>
      </c>
    </row>
    <row r="1417" spans="1:87">
      <c r="A1417" s="18"/>
      <c r="B1417" s="15" t="str">
        <f>'Gene Table'!E1416</f>
        <v>hsa-miR-4522</v>
      </c>
      <c r="C1417" s="15" t="str">
        <f>'Gene Table'!B1416</f>
        <v>K22</v>
      </c>
      <c r="D1417" s="16" t="str">
        <f>IF(SUM('Test Sample Data'!D$3:D$98)&gt;10,IF(AND(ISNUMBER('Test Sample Data'!D1416),'Test Sample Data'!D1416&lt;$B$1,'Test Sample Data'!D1416&gt;0),'Test Sample Data'!D1416,$B$1),"")</f>
        <v/>
      </c>
      <c r="E1417" s="17" t="str">
        <f>IF(SUM('Test Sample Data'!E$3:E$98)&gt;10,IF(AND(ISNUMBER('Test Sample Data'!E1416),'Test Sample Data'!E1416&lt;$B$1,'Test Sample Data'!E1416&gt;0),'Test Sample Data'!E1416,$B$1),"")</f>
        <v/>
      </c>
      <c r="F1417" s="17" t="str">
        <f>IF(SUM('Test Sample Data'!F$3:F$98)&gt;10,IF(AND(ISNUMBER('Test Sample Data'!F1416),'Test Sample Data'!F1416&lt;$B$1,'Test Sample Data'!F1416&gt;0),'Test Sample Data'!F1416,$B$1),"")</f>
        <v/>
      </c>
      <c r="G1417" s="17" t="str">
        <f>IF(SUM('Test Sample Data'!G$3:G$98)&gt;10,IF(AND(ISNUMBER('Test Sample Data'!G1416),'Test Sample Data'!G1416&lt;$B$1,'Test Sample Data'!G1416&gt;0),'Test Sample Data'!G1416,$B$1),"")</f>
        <v/>
      </c>
      <c r="H1417" s="17" t="str">
        <f>IF(SUM('Test Sample Data'!H$3:H$98)&gt;10,IF(AND(ISNUMBER('Test Sample Data'!H1416),'Test Sample Data'!H1416&lt;$B$1,'Test Sample Data'!H1416&gt;0),'Test Sample Data'!H1416,$B$1),"")</f>
        <v/>
      </c>
      <c r="I1417" s="17" t="str">
        <f>IF(SUM('Test Sample Data'!I$3:I$98)&gt;10,IF(AND(ISNUMBER('Test Sample Data'!I1416),'Test Sample Data'!I1416&lt;$B$1,'Test Sample Data'!I1416&gt;0),'Test Sample Data'!I1416,$B$1),"")</f>
        <v/>
      </c>
      <c r="J1417" s="17" t="str">
        <f>IF(SUM('Test Sample Data'!J$3:J$98)&gt;10,IF(AND(ISNUMBER('Test Sample Data'!J1416),'Test Sample Data'!J1416&lt;$B$1,'Test Sample Data'!J1416&gt;0),'Test Sample Data'!J1416,$B$1),"")</f>
        <v/>
      </c>
      <c r="K1417" s="17" t="str">
        <f>IF(SUM('Test Sample Data'!K$3:K$98)&gt;10,IF(AND(ISNUMBER('Test Sample Data'!K1416),'Test Sample Data'!K1416&lt;$B$1,'Test Sample Data'!K1416&gt;0),'Test Sample Data'!K1416,$B$1),"")</f>
        <v/>
      </c>
      <c r="L1417" s="17" t="str">
        <f>IF(SUM('Test Sample Data'!L$3:L$98)&gt;10,IF(AND(ISNUMBER('Test Sample Data'!L1416),'Test Sample Data'!L1416&lt;$B$1,'Test Sample Data'!L1416&gt;0),'Test Sample Data'!L1416,$B$1),"")</f>
        <v/>
      </c>
      <c r="M1417" s="17" t="str">
        <f>IF(SUM('Test Sample Data'!M$3:M$98)&gt;10,IF(AND(ISNUMBER('Test Sample Data'!M1416),'Test Sample Data'!M1416&lt;$B$1,'Test Sample Data'!M1416&gt;0),'Test Sample Data'!M1416,$B$1),"")</f>
        <v/>
      </c>
      <c r="N1417" s="17" t="str">
        <f>'Gene Table'!E1416</f>
        <v>hsa-miR-4522</v>
      </c>
      <c r="O1417" s="17" t="str">
        <f>'Gene Table'!B1416</f>
        <v>K22</v>
      </c>
      <c r="P1417" s="17" t="str">
        <f>IF(SUM('Control Sample Data'!D$3:D$98)&gt;10,IF(AND(ISNUMBER('Control Sample Data'!D1416),'Control Sample Data'!D1416&lt;$B$1,'Control Sample Data'!D1416&gt;0),'Control Sample Data'!D1416,$B$1),"")</f>
        <v/>
      </c>
      <c r="Q1417" s="17" t="str">
        <f>IF(SUM('Control Sample Data'!E$3:E$98)&gt;10,IF(AND(ISNUMBER('Control Sample Data'!E1416),'Control Sample Data'!E1416&lt;$B$1,'Control Sample Data'!E1416&gt;0),'Control Sample Data'!E1416,$B$1),"")</f>
        <v/>
      </c>
      <c r="R1417" s="17" t="str">
        <f>IF(SUM('Control Sample Data'!F$3:F$98)&gt;10,IF(AND(ISNUMBER('Control Sample Data'!F1416),'Control Sample Data'!F1416&lt;$B$1,'Control Sample Data'!F1416&gt;0),'Control Sample Data'!F1416,$B$1),"")</f>
        <v/>
      </c>
      <c r="S1417" s="17" t="str">
        <f>IF(SUM('Control Sample Data'!G$3:G$98)&gt;10,IF(AND(ISNUMBER('Control Sample Data'!G1416),'Control Sample Data'!G1416&lt;$B$1,'Control Sample Data'!G1416&gt;0),'Control Sample Data'!G1416,$B$1),"")</f>
        <v/>
      </c>
      <c r="T1417" s="17" t="str">
        <f>IF(SUM('Control Sample Data'!H$3:H$98)&gt;10,IF(AND(ISNUMBER('Control Sample Data'!H1416),'Control Sample Data'!H1416&lt;$B$1,'Control Sample Data'!H1416&gt;0),'Control Sample Data'!H1416,$B$1),"")</f>
        <v/>
      </c>
      <c r="U1417" s="17" t="str">
        <f>IF(SUM('Control Sample Data'!I$3:I$98)&gt;10,IF(AND(ISNUMBER('Control Sample Data'!I1416),'Control Sample Data'!I1416&lt;$B$1,'Control Sample Data'!I1416&gt;0),'Control Sample Data'!I1416,$B$1),"")</f>
        <v/>
      </c>
      <c r="V1417" s="17" t="str">
        <f>IF(SUM('Control Sample Data'!J$3:J$98)&gt;10,IF(AND(ISNUMBER('Control Sample Data'!J1416),'Control Sample Data'!J1416&lt;$B$1,'Control Sample Data'!J1416&gt;0),'Control Sample Data'!J1416,$B$1),"")</f>
        <v/>
      </c>
      <c r="W1417" s="17" t="str">
        <f>IF(SUM('Control Sample Data'!K$3:K$98)&gt;10,IF(AND(ISNUMBER('Control Sample Data'!K1416),'Control Sample Data'!K1416&lt;$B$1,'Control Sample Data'!K1416&gt;0),'Control Sample Data'!K1416,$B$1),"")</f>
        <v/>
      </c>
      <c r="X1417" s="17" t="str">
        <f>IF(SUM('Control Sample Data'!L$3:L$98)&gt;10,IF(AND(ISNUMBER('Control Sample Data'!L1416),'Control Sample Data'!L1416&lt;$B$1,'Control Sample Data'!L1416&gt;0),'Control Sample Data'!L1416,$B$1),"")</f>
        <v/>
      </c>
      <c r="Y1417" s="17" t="str">
        <f>IF(SUM('Control Sample Data'!M$3:M$98)&gt;10,IF(AND(ISNUMBER('Control Sample Data'!M1416),'Control Sample Data'!M1416&lt;$B$1,'Control Sample Data'!M1416&gt;0),'Control Sample Data'!M1416,$B$1),"")</f>
        <v/>
      </c>
      <c r="AT1417" s="36" t="str">
        <f t="shared" si="959"/>
        <v/>
      </c>
      <c r="AU1417" s="36" t="str">
        <f t="shared" si="960"/>
        <v/>
      </c>
      <c r="AV1417" s="36" t="str">
        <f t="shared" si="961"/>
        <v/>
      </c>
      <c r="AW1417" s="36" t="str">
        <f t="shared" si="962"/>
        <v/>
      </c>
      <c r="AX1417" s="36" t="str">
        <f t="shared" si="963"/>
        <v/>
      </c>
      <c r="AY1417" s="36" t="str">
        <f t="shared" si="964"/>
        <v/>
      </c>
      <c r="AZ1417" s="36" t="str">
        <f t="shared" si="965"/>
        <v/>
      </c>
      <c r="BA1417" s="36" t="str">
        <f t="shared" si="966"/>
        <v/>
      </c>
      <c r="BB1417" s="36" t="str">
        <f t="shared" si="967"/>
        <v/>
      </c>
      <c r="BC1417" s="36" t="str">
        <f t="shared" si="968"/>
        <v/>
      </c>
      <c r="BD1417" s="36" t="str">
        <f t="shared" si="969"/>
        <v/>
      </c>
      <c r="BE1417" s="36" t="str">
        <f t="shared" si="970"/>
        <v/>
      </c>
      <c r="BF1417" s="36" t="str">
        <f t="shared" si="971"/>
        <v/>
      </c>
      <c r="BG1417" s="36" t="str">
        <f t="shared" si="972"/>
        <v/>
      </c>
      <c r="BH1417" s="36" t="str">
        <f t="shared" si="973"/>
        <v/>
      </c>
      <c r="BI1417" s="36" t="str">
        <f t="shared" si="974"/>
        <v/>
      </c>
      <c r="BJ1417" s="36" t="str">
        <f t="shared" si="975"/>
        <v/>
      </c>
      <c r="BK1417" s="36" t="str">
        <f t="shared" si="976"/>
        <v/>
      </c>
      <c r="BL1417" s="36" t="str">
        <f t="shared" si="977"/>
        <v/>
      </c>
      <c r="BM1417" s="36" t="str">
        <f t="shared" si="978"/>
        <v/>
      </c>
      <c r="BN1417" s="38" t="e">
        <f t="shared" si="937"/>
        <v>#DIV/0!</v>
      </c>
      <c r="BO1417" s="38" t="e">
        <f t="shared" si="938"/>
        <v>#DIV/0!</v>
      </c>
      <c r="BP1417" s="39" t="str">
        <f t="shared" si="939"/>
        <v/>
      </c>
      <c r="BQ1417" s="39" t="str">
        <f t="shared" si="940"/>
        <v/>
      </c>
      <c r="BR1417" s="39" t="str">
        <f t="shared" si="941"/>
        <v/>
      </c>
      <c r="BS1417" s="39" t="str">
        <f t="shared" si="942"/>
        <v/>
      </c>
      <c r="BT1417" s="39" t="str">
        <f t="shared" si="943"/>
        <v/>
      </c>
      <c r="BU1417" s="39" t="str">
        <f t="shared" si="944"/>
        <v/>
      </c>
      <c r="BV1417" s="39" t="str">
        <f t="shared" si="945"/>
        <v/>
      </c>
      <c r="BW1417" s="39" t="str">
        <f t="shared" si="946"/>
        <v/>
      </c>
      <c r="BX1417" s="39" t="str">
        <f t="shared" si="947"/>
        <v/>
      </c>
      <c r="BY1417" s="39" t="str">
        <f t="shared" si="948"/>
        <v/>
      </c>
      <c r="BZ1417" s="39" t="str">
        <f t="shared" si="949"/>
        <v/>
      </c>
      <c r="CA1417" s="39" t="str">
        <f t="shared" si="950"/>
        <v/>
      </c>
      <c r="CB1417" s="39" t="str">
        <f t="shared" si="951"/>
        <v/>
      </c>
      <c r="CC1417" s="39" t="str">
        <f t="shared" si="952"/>
        <v/>
      </c>
      <c r="CD1417" s="39" t="str">
        <f t="shared" si="953"/>
        <v/>
      </c>
      <c r="CE1417" s="39" t="str">
        <f t="shared" si="954"/>
        <v/>
      </c>
      <c r="CF1417" s="39" t="str">
        <f t="shared" si="955"/>
        <v/>
      </c>
      <c r="CG1417" s="39" t="str">
        <f t="shared" si="956"/>
        <v/>
      </c>
      <c r="CH1417" s="39" t="str">
        <f t="shared" si="957"/>
        <v/>
      </c>
      <c r="CI1417" s="39" t="str">
        <f t="shared" si="958"/>
        <v/>
      </c>
    </row>
    <row r="1418" spans="1:87">
      <c r="A1418" s="18"/>
      <c r="B1418" s="15" t="str">
        <f>'Gene Table'!E1417</f>
        <v>hsa-miR-4439</v>
      </c>
      <c r="C1418" s="15" t="str">
        <f>'Gene Table'!B1417</f>
        <v>K23</v>
      </c>
      <c r="D1418" s="16" t="str">
        <f>IF(SUM('Test Sample Data'!D$3:D$98)&gt;10,IF(AND(ISNUMBER('Test Sample Data'!D1417),'Test Sample Data'!D1417&lt;$B$1,'Test Sample Data'!D1417&gt;0),'Test Sample Data'!D1417,$B$1),"")</f>
        <v/>
      </c>
      <c r="E1418" s="17" t="str">
        <f>IF(SUM('Test Sample Data'!E$3:E$98)&gt;10,IF(AND(ISNUMBER('Test Sample Data'!E1417),'Test Sample Data'!E1417&lt;$B$1,'Test Sample Data'!E1417&gt;0),'Test Sample Data'!E1417,$B$1),"")</f>
        <v/>
      </c>
      <c r="F1418" s="17" t="str">
        <f>IF(SUM('Test Sample Data'!F$3:F$98)&gt;10,IF(AND(ISNUMBER('Test Sample Data'!F1417),'Test Sample Data'!F1417&lt;$B$1,'Test Sample Data'!F1417&gt;0),'Test Sample Data'!F1417,$B$1),"")</f>
        <v/>
      </c>
      <c r="G1418" s="17" t="str">
        <f>IF(SUM('Test Sample Data'!G$3:G$98)&gt;10,IF(AND(ISNUMBER('Test Sample Data'!G1417),'Test Sample Data'!G1417&lt;$B$1,'Test Sample Data'!G1417&gt;0),'Test Sample Data'!G1417,$B$1),"")</f>
        <v/>
      </c>
      <c r="H1418" s="17" t="str">
        <f>IF(SUM('Test Sample Data'!H$3:H$98)&gt;10,IF(AND(ISNUMBER('Test Sample Data'!H1417),'Test Sample Data'!H1417&lt;$B$1,'Test Sample Data'!H1417&gt;0),'Test Sample Data'!H1417,$B$1),"")</f>
        <v/>
      </c>
      <c r="I1418" s="17" t="str">
        <f>IF(SUM('Test Sample Data'!I$3:I$98)&gt;10,IF(AND(ISNUMBER('Test Sample Data'!I1417),'Test Sample Data'!I1417&lt;$B$1,'Test Sample Data'!I1417&gt;0),'Test Sample Data'!I1417,$B$1),"")</f>
        <v/>
      </c>
      <c r="J1418" s="17" t="str">
        <f>IF(SUM('Test Sample Data'!J$3:J$98)&gt;10,IF(AND(ISNUMBER('Test Sample Data'!J1417),'Test Sample Data'!J1417&lt;$B$1,'Test Sample Data'!J1417&gt;0),'Test Sample Data'!J1417,$B$1),"")</f>
        <v/>
      </c>
      <c r="K1418" s="17" t="str">
        <f>IF(SUM('Test Sample Data'!K$3:K$98)&gt;10,IF(AND(ISNUMBER('Test Sample Data'!K1417),'Test Sample Data'!K1417&lt;$B$1,'Test Sample Data'!K1417&gt;0),'Test Sample Data'!K1417,$B$1),"")</f>
        <v/>
      </c>
      <c r="L1418" s="17" t="str">
        <f>IF(SUM('Test Sample Data'!L$3:L$98)&gt;10,IF(AND(ISNUMBER('Test Sample Data'!L1417),'Test Sample Data'!L1417&lt;$B$1,'Test Sample Data'!L1417&gt;0),'Test Sample Data'!L1417,$B$1),"")</f>
        <v/>
      </c>
      <c r="M1418" s="17" t="str">
        <f>IF(SUM('Test Sample Data'!M$3:M$98)&gt;10,IF(AND(ISNUMBER('Test Sample Data'!M1417),'Test Sample Data'!M1417&lt;$B$1,'Test Sample Data'!M1417&gt;0),'Test Sample Data'!M1417,$B$1),"")</f>
        <v/>
      </c>
      <c r="N1418" s="17" t="str">
        <f>'Gene Table'!E1417</f>
        <v>hsa-miR-4439</v>
      </c>
      <c r="O1418" s="17" t="str">
        <f>'Gene Table'!B1417</f>
        <v>K23</v>
      </c>
      <c r="P1418" s="17" t="str">
        <f>IF(SUM('Control Sample Data'!D$3:D$98)&gt;10,IF(AND(ISNUMBER('Control Sample Data'!D1417),'Control Sample Data'!D1417&lt;$B$1,'Control Sample Data'!D1417&gt;0),'Control Sample Data'!D1417,$B$1),"")</f>
        <v/>
      </c>
      <c r="Q1418" s="17" t="str">
        <f>IF(SUM('Control Sample Data'!E$3:E$98)&gt;10,IF(AND(ISNUMBER('Control Sample Data'!E1417),'Control Sample Data'!E1417&lt;$B$1,'Control Sample Data'!E1417&gt;0),'Control Sample Data'!E1417,$B$1),"")</f>
        <v/>
      </c>
      <c r="R1418" s="17" t="str">
        <f>IF(SUM('Control Sample Data'!F$3:F$98)&gt;10,IF(AND(ISNUMBER('Control Sample Data'!F1417),'Control Sample Data'!F1417&lt;$B$1,'Control Sample Data'!F1417&gt;0),'Control Sample Data'!F1417,$B$1),"")</f>
        <v/>
      </c>
      <c r="S1418" s="17" t="str">
        <f>IF(SUM('Control Sample Data'!G$3:G$98)&gt;10,IF(AND(ISNUMBER('Control Sample Data'!G1417),'Control Sample Data'!G1417&lt;$B$1,'Control Sample Data'!G1417&gt;0),'Control Sample Data'!G1417,$B$1),"")</f>
        <v/>
      </c>
      <c r="T1418" s="17" t="str">
        <f>IF(SUM('Control Sample Data'!H$3:H$98)&gt;10,IF(AND(ISNUMBER('Control Sample Data'!H1417),'Control Sample Data'!H1417&lt;$B$1,'Control Sample Data'!H1417&gt;0),'Control Sample Data'!H1417,$B$1),"")</f>
        <v/>
      </c>
      <c r="U1418" s="17" t="str">
        <f>IF(SUM('Control Sample Data'!I$3:I$98)&gt;10,IF(AND(ISNUMBER('Control Sample Data'!I1417),'Control Sample Data'!I1417&lt;$B$1,'Control Sample Data'!I1417&gt;0),'Control Sample Data'!I1417,$B$1),"")</f>
        <v/>
      </c>
      <c r="V1418" s="17" t="str">
        <f>IF(SUM('Control Sample Data'!J$3:J$98)&gt;10,IF(AND(ISNUMBER('Control Sample Data'!J1417),'Control Sample Data'!J1417&lt;$B$1,'Control Sample Data'!J1417&gt;0),'Control Sample Data'!J1417,$B$1),"")</f>
        <v/>
      </c>
      <c r="W1418" s="17" t="str">
        <f>IF(SUM('Control Sample Data'!K$3:K$98)&gt;10,IF(AND(ISNUMBER('Control Sample Data'!K1417),'Control Sample Data'!K1417&lt;$B$1,'Control Sample Data'!K1417&gt;0),'Control Sample Data'!K1417,$B$1),"")</f>
        <v/>
      </c>
      <c r="X1418" s="17" t="str">
        <f>IF(SUM('Control Sample Data'!L$3:L$98)&gt;10,IF(AND(ISNUMBER('Control Sample Data'!L1417),'Control Sample Data'!L1417&lt;$B$1,'Control Sample Data'!L1417&gt;0),'Control Sample Data'!L1417,$B$1),"")</f>
        <v/>
      </c>
      <c r="Y1418" s="17" t="str">
        <f>IF(SUM('Control Sample Data'!M$3:M$98)&gt;10,IF(AND(ISNUMBER('Control Sample Data'!M1417),'Control Sample Data'!M1417&lt;$B$1,'Control Sample Data'!M1417&gt;0),'Control Sample Data'!M1417,$B$1),"")</f>
        <v/>
      </c>
      <c r="AT1418" s="36" t="str">
        <f t="shared" si="959"/>
        <v/>
      </c>
      <c r="AU1418" s="36" t="str">
        <f t="shared" si="960"/>
        <v/>
      </c>
      <c r="AV1418" s="36" t="str">
        <f t="shared" si="961"/>
        <v/>
      </c>
      <c r="AW1418" s="36" t="str">
        <f t="shared" si="962"/>
        <v/>
      </c>
      <c r="AX1418" s="36" t="str">
        <f t="shared" si="963"/>
        <v/>
      </c>
      <c r="AY1418" s="36" t="str">
        <f t="shared" si="964"/>
        <v/>
      </c>
      <c r="AZ1418" s="36" t="str">
        <f t="shared" si="965"/>
        <v/>
      </c>
      <c r="BA1418" s="36" t="str">
        <f t="shared" si="966"/>
        <v/>
      </c>
      <c r="BB1418" s="36" t="str">
        <f t="shared" si="967"/>
        <v/>
      </c>
      <c r="BC1418" s="36" t="str">
        <f t="shared" si="968"/>
        <v/>
      </c>
      <c r="BD1418" s="36" t="str">
        <f t="shared" si="969"/>
        <v/>
      </c>
      <c r="BE1418" s="36" t="str">
        <f t="shared" si="970"/>
        <v/>
      </c>
      <c r="BF1418" s="36" t="str">
        <f t="shared" si="971"/>
        <v/>
      </c>
      <c r="BG1418" s="36" t="str">
        <f t="shared" si="972"/>
        <v/>
      </c>
      <c r="BH1418" s="36" t="str">
        <f t="shared" si="973"/>
        <v/>
      </c>
      <c r="BI1418" s="36" t="str">
        <f t="shared" si="974"/>
        <v/>
      </c>
      <c r="BJ1418" s="36" t="str">
        <f t="shared" si="975"/>
        <v/>
      </c>
      <c r="BK1418" s="36" t="str">
        <f t="shared" si="976"/>
        <v/>
      </c>
      <c r="BL1418" s="36" t="str">
        <f t="shared" si="977"/>
        <v/>
      </c>
      <c r="BM1418" s="36" t="str">
        <f t="shared" si="978"/>
        <v/>
      </c>
      <c r="BN1418" s="38" t="e">
        <f t="shared" si="937"/>
        <v>#DIV/0!</v>
      </c>
      <c r="BO1418" s="38" t="e">
        <f t="shared" si="938"/>
        <v>#DIV/0!</v>
      </c>
      <c r="BP1418" s="39" t="str">
        <f t="shared" si="939"/>
        <v/>
      </c>
      <c r="BQ1418" s="39" t="str">
        <f t="shared" si="940"/>
        <v/>
      </c>
      <c r="BR1418" s="39" t="str">
        <f t="shared" si="941"/>
        <v/>
      </c>
      <c r="BS1418" s="39" t="str">
        <f t="shared" si="942"/>
        <v/>
      </c>
      <c r="BT1418" s="39" t="str">
        <f t="shared" si="943"/>
        <v/>
      </c>
      <c r="BU1418" s="39" t="str">
        <f t="shared" si="944"/>
        <v/>
      </c>
      <c r="BV1418" s="39" t="str">
        <f t="shared" si="945"/>
        <v/>
      </c>
      <c r="BW1418" s="39" t="str">
        <f t="shared" si="946"/>
        <v/>
      </c>
      <c r="BX1418" s="39" t="str">
        <f t="shared" si="947"/>
        <v/>
      </c>
      <c r="BY1418" s="39" t="str">
        <f t="shared" si="948"/>
        <v/>
      </c>
      <c r="BZ1418" s="39" t="str">
        <f t="shared" si="949"/>
        <v/>
      </c>
      <c r="CA1418" s="39" t="str">
        <f t="shared" si="950"/>
        <v/>
      </c>
      <c r="CB1418" s="39" t="str">
        <f t="shared" si="951"/>
        <v/>
      </c>
      <c r="CC1418" s="39" t="str">
        <f t="shared" si="952"/>
        <v/>
      </c>
      <c r="CD1418" s="39" t="str">
        <f t="shared" si="953"/>
        <v/>
      </c>
      <c r="CE1418" s="39" t="str">
        <f t="shared" si="954"/>
        <v/>
      </c>
      <c r="CF1418" s="39" t="str">
        <f t="shared" si="955"/>
        <v/>
      </c>
      <c r="CG1418" s="39" t="str">
        <f t="shared" si="956"/>
        <v/>
      </c>
      <c r="CH1418" s="39" t="str">
        <f t="shared" si="957"/>
        <v/>
      </c>
      <c r="CI1418" s="39" t="str">
        <f t="shared" si="958"/>
        <v/>
      </c>
    </row>
    <row r="1419" spans="1:87">
      <c r="A1419" s="18"/>
      <c r="B1419" s="15" t="str">
        <f>'Gene Table'!E1418</f>
        <v>hsa-miR-4523</v>
      </c>
      <c r="C1419" s="15" t="str">
        <f>'Gene Table'!B1418</f>
        <v>K24</v>
      </c>
      <c r="D1419" s="16" t="str">
        <f>IF(SUM('Test Sample Data'!D$3:D$98)&gt;10,IF(AND(ISNUMBER('Test Sample Data'!D1418),'Test Sample Data'!D1418&lt;$B$1,'Test Sample Data'!D1418&gt;0),'Test Sample Data'!D1418,$B$1),"")</f>
        <v/>
      </c>
      <c r="E1419" s="17" t="str">
        <f>IF(SUM('Test Sample Data'!E$3:E$98)&gt;10,IF(AND(ISNUMBER('Test Sample Data'!E1418),'Test Sample Data'!E1418&lt;$B$1,'Test Sample Data'!E1418&gt;0),'Test Sample Data'!E1418,$B$1),"")</f>
        <v/>
      </c>
      <c r="F1419" s="17" t="str">
        <f>IF(SUM('Test Sample Data'!F$3:F$98)&gt;10,IF(AND(ISNUMBER('Test Sample Data'!F1418),'Test Sample Data'!F1418&lt;$B$1,'Test Sample Data'!F1418&gt;0),'Test Sample Data'!F1418,$B$1),"")</f>
        <v/>
      </c>
      <c r="G1419" s="17" t="str">
        <f>IF(SUM('Test Sample Data'!G$3:G$98)&gt;10,IF(AND(ISNUMBER('Test Sample Data'!G1418),'Test Sample Data'!G1418&lt;$B$1,'Test Sample Data'!G1418&gt;0),'Test Sample Data'!G1418,$B$1),"")</f>
        <v/>
      </c>
      <c r="H1419" s="17" t="str">
        <f>IF(SUM('Test Sample Data'!H$3:H$98)&gt;10,IF(AND(ISNUMBER('Test Sample Data'!H1418),'Test Sample Data'!H1418&lt;$B$1,'Test Sample Data'!H1418&gt;0),'Test Sample Data'!H1418,$B$1),"")</f>
        <v/>
      </c>
      <c r="I1419" s="17" t="str">
        <f>IF(SUM('Test Sample Data'!I$3:I$98)&gt;10,IF(AND(ISNUMBER('Test Sample Data'!I1418),'Test Sample Data'!I1418&lt;$B$1,'Test Sample Data'!I1418&gt;0),'Test Sample Data'!I1418,$B$1),"")</f>
        <v/>
      </c>
      <c r="J1419" s="17" t="str">
        <f>IF(SUM('Test Sample Data'!J$3:J$98)&gt;10,IF(AND(ISNUMBER('Test Sample Data'!J1418),'Test Sample Data'!J1418&lt;$B$1,'Test Sample Data'!J1418&gt;0),'Test Sample Data'!J1418,$B$1),"")</f>
        <v/>
      </c>
      <c r="K1419" s="17" t="str">
        <f>IF(SUM('Test Sample Data'!K$3:K$98)&gt;10,IF(AND(ISNUMBER('Test Sample Data'!K1418),'Test Sample Data'!K1418&lt;$B$1,'Test Sample Data'!K1418&gt;0),'Test Sample Data'!K1418,$B$1),"")</f>
        <v/>
      </c>
      <c r="L1419" s="17" t="str">
        <f>IF(SUM('Test Sample Data'!L$3:L$98)&gt;10,IF(AND(ISNUMBER('Test Sample Data'!L1418),'Test Sample Data'!L1418&lt;$B$1,'Test Sample Data'!L1418&gt;0),'Test Sample Data'!L1418,$B$1),"")</f>
        <v/>
      </c>
      <c r="M1419" s="17" t="str">
        <f>IF(SUM('Test Sample Data'!M$3:M$98)&gt;10,IF(AND(ISNUMBER('Test Sample Data'!M1418),'Test Sample Data'!M1418&lt;$B$1,'Test Sample Data'!M1418&gt;0),'Test Sample Data'!M1418,$B$1),"")</f>
        <v/>
      </c>
      <c r="N1419" s="17" t="str">
        <f>'Gene Table'!E1418</f>
        <v>hsa-miR-4523</v>
      </c>
      <c r="O1419" s="17" t="str">
        <f>'Gene Table'!B1418</f>
        <v>K24</v>
      </c>
      <c r="P1419" s="17" t="str">
        <f>IF(SUM('Control Sample Data'!D$3:D$98)&gt;10,IF(AND(ISNUMBER('Control Sample Data'!D1418),'Control Sample Data'!D1418&lt;$B$1,'Control Sample Data'!D1418&gt;0),'Control Sample Data'!D1418,$B$1),"")</f>
        <v/>
      </c>
      <c r="Q1419" s="17" t="str">
        <f>IF(SUM('Control Sample Data'!E$3:E$98)&gt;10,IF(AND(ISNUMBER('Control Sample Data'!E1418),'Control Sample Data'!E1418&lt;$B$1,'Control Sample Data'!E1418&gt;0),'Control Sample Data'!E1418,$B$1),"")</f>
        <v/>
      </c>
      <c r="R1419" s="17" t="str">
        <f>IF(SUM('Control Sample Data'!F$3:F$98)&gt;10,IF(AND(ISNUMBER('Control Sample Data'!F1418),'Control Sample Data'!F1418&lt;$B$1,'Control Sample Data'!F1418&gt;0),'Control Sample Data'!F1418,$B$1),"")</f>
        <v/>
      </c>
      <c r="S1419" s="17" t="str">
        <f>IF(SUM('Control Sample Data'!G$3:G$98)&gt;10,IF(AND(ISNUMBER('Control Sample Data'!G1418),'Control Sample Data'!G1418&lt;$B$1,'Control Sample Data'!G1418&gt;0),'Control Sample Data'!G1418,$B$1),"")</f>
        <v/>
      </c>
      <c r="T1419" s="17" t="str">
        <f>IF(SUM('Control Sample Data'!H$3:H$98)&gt;10,IF(AND(ISNUMBER('Control Sample Data'!H1418),'Control Sample Data'!H1418&lt;$B$1,'Control Sample Data'!H1418&gt;0),'Control Sample Data'!H1418,$B$1),"")</f>
        <v/>
      </c>
      <c r="U1419" s="17" t="str">
        <f>IF(SUM('Control Sample Data'!I$3:I$98)&gt;10,IF(AND(ISNUMBER('Control Sample Data'!I1418),'Control Sample Data'!I1418&lt;$B$1,'Control Sample Data'!I1418&gt;0),'Control Sample Data'!I1418,$B$1),"")</f>
        <v/>
      </c>
      <c r="V1419" s="17" t="str">
        <f>IF(SUM('Control Sample Data'!J$3:J$98)&gt;10,IF(AND(ISNUMBER('Control Sample Data'!J1418),'Control Sample Data'!J1418&lt;$B$1,'Control Sample Data'!J1418&gt;0),'Control Sample Data'!J1418,$B$1),"")</f>
        <v/>
      </c>
      <c r="W1419" s="17" t="str">
        <f>IF(SUM('Control Sample Data'!K$3:K$98)&gt;10,IF(AND(ISNUMBER('Control Sample Data'!K1418),'Control Sample Data'!K1418&lt;$B$1,'Control Sample Data'!K1418&gt;0),'Control Sample Data'!K1418,$B$1),"")</f>
        <v/>
      </c>
      <c r="X1419" s="17" t="str">
        <f>IF(SUM('Control Sample Data'!L$3:L$98)&gt;10,IF(AND(ISNUMBER('Control Sample Data'!L1418),'Control Sample Data'!L1418&lt;$B$1,'Control Sample Data'!L1418&gt;0),'Control Sample Data'!L1418,$B$1),"")</f>
        <v/>
      </c>
      <c r="Y1419" s="17" t="str">
        <f>IF(SUM('Control Sample Data'!M$3:M$98)&gt;10,IF(AND(ISNUMBER('Control Sample Data'!M1418),'Control Sample Data'!M1418&lt;$B$1,'Control Sample Data'!M1418&gt;0),'Control Sample Data'!M1418,$B$1),"")</f>
        <v/>
      </c>
      <c r="AT1419" s="36" t="str">
        <f t="shared" si="959"/>
        <v/>
      </c>
      <c r="AU1419" s="36" t="str">
        <f t="shared" si="960"/>
        <v/>
      </c>
      <c r="AV1419" s="36" t="str">
        <f t="shared" si="961"/>
        <v/>
      </c>
      <c r="AW1419" s="36" t="str">
        <f t="shared" si="962"/>
        <v/>
      </c>
      <c r="AX1419" s="36" t="str">
        <f t="shared" si="963"/>
        <v/>
      </c>
      <c r="AY1419" s="36" t="str">
        <f t="shared" si="964"/>
        <v/>
      </c>
      <c r="AZ1419" s="36" t="str">
        <f t="shared" si="965"/>
        <v/>
      </c>
      <c r="BA1419" s="36" t="str">
        <f t="shared" si="966"/>
        <v/>
      </c>
      <c r="BB1419" s="36" t="str">
        <f t="shared" si="967"/>
        <v/>
      </c>
      <c r="BC1419" s="36" t="str">
        <f t="shared" si="968"/>
        <v/>
      </c>
      <c r="BD1419" s="36" t="str">
        <f t="shared" si="969"/>
        <v/>
      </c>
      <c r="BE1419" s="36" t="str">
        <f t="shared" si="970"/>
        <v/>
      </c>
      <c r="BF1419" s="36" t="str">
        <f t="shared" si="971"/>
        <v/>
      </c>
      <c r="BG1419" s="36" t="str">
        <f t="shared" si="972"/>
        <v/>
      </c>
      <c r="BH1419" s="36" t="str">
        <f t="shared" si="973"/>
        <v/>
      </c>
      <c r="BI1419" s="36" t="str">
        <f t="shared" si="974"/>
        <v/>
      </c>
      <c r="BJ1419" s="36" t="str">
        <f t="shared" si="975"/>
        <v/>
      </c>
      <c r="BK1419" s="36" t="str">
        <f t="shared" si="976"/>
        <v/>
      </c>
      <c r="BL1419" s="36" t="str">
        <f t="shared" si="977"/>
        <v/>
      </c>
      <c r="BM1419" s="36" t="str">
        <f t="shared" si="978"/>
        <v/>
      </c>
      <c r="BN1419" s="38" t="e">
        <f t="shared" si="937"/>
        <v>#DIV/0!</v>
      </c>
      <c r="BO1419" s="38" t="e">
        <f t="shared" si="938"/>
        <v>#DIV/0!</v>
      </c>
      <c r="BP1419" s="39" t="str">
        <f t="shared" si="939"/>
        <v/>
      </c>
      <c r="BQ1419" s="39" t="str">
        <f t="shared" si="940"/>
        <v/>
      </c>
      <c r="BR1419" s="39" t="str">
        <f t="shared" si="941"/>
        <v/>
      </c>
      <c r="BS1419" s="39" t="str">
        <f t="shared" si="942"/>
        <v/>
      </c>
      <c r="BT1419" s="39" t="str">
        <f t="shared" si="943"/>
        <v/>
      </c>
      <c r="BU1419" s="39" t="str">
        <f t="shared" si="944"/>
        <v/>
      </c>
      <c r="BV1419" s="39" t="str">
        <f t="shared" si="945"/>
        <v/>
      </c>
      <c r="BW1419" s="39" t="str">
        <f t="shared" si="946"/>
        <v/>
      </c>
      <c r="BX1419" s="39" t="str">
        <f t="shared" si="947"/>
        <v/>
      </c>
      <c r="BY1419" s="39" t="str">
        <f t="shared" si="948"/>
        <v/>
      </c>
      <c r="BZ1419" s="39" t="str">
        <f t="shared" si="949"/>
        <v/>
      </c>
      <c r="CA1419" s="39" t="str">
        <f t="shared" si="950"/>
        <v/>
      </c>
      <c r="CB1419" s="39" t="str">
        <f t="shared" si="951"/>
        <v/>
      </c>
      <c r="CC1419" s="39" t="str">
        <f t="shared" si="952"/>
        <v/>
      </c>
      <c r="CD1419" s="39" t="str">
        <f t="shared" si="953"/>
        <v/>
      </c>
      <c r="CE1419" s="39" t="str">
        <f t="shared" si="954"/>
        <v/>
      </c>
      <c r="CF1419" s="39" t="str">
        <f t="shared" si="955"/>
        <v/>
      </c>
      <c r="CG1419" s="39" t="str">
        <f t="shared" si="956"/>
        <v/>
      </c>
      <c r="CH1419" s="39" t="str">
        <f t="shared" si="957"/>
        <v/>
      </c>
      <c r="CI1419" s="39" t="str">
        <f t="shared" si="958"/>
        <v/>
      </c>
    </row>
    <row r="1420" spans="1:87">
      <c r="A1420" s="18"/>
      <c r="B1420" s="15" t="str">
        <f>'Gene Table'!E1419</f>
        <v>hsa-miR-4668-3p</v>
      </c>
      <c r="C1420" s="15" t="str">
        <f>'Gene Table'!B1419</f>
        <v>L01</v>
      </c>
      <c r="D1420" s="16" t="str">
        <f>IF(SUM('Test Sample Data'!D$3:D$98)&gt;10,IF(AND(ISNUMBER('Test Sample Data'!D1419),'Test Sample Data'!D1419&lt;$B$1,'Test Sample Data'!D1419&gt;0),'Test Sample Data'!D1419,$B$1),"")</f>
        <v/>
      </c>
      <c r="E1420" s="17" t="str">
        <f>IF(SUM('Test Sample Data'!E$3:E$98)&gt;10,IF(AND(ISNUMBER('Test Sample Data'!E1419),'Test Sample Data'!E1419&lt;$B$1,'Test Sample Data'!E1419&gt;0),'Test Sample Data'!E1419,$B$1),"")</f>
        <v/>
      </c>
      <c r="F1420" s="17" t="str">
        <f>IF(SUM('Test Sample Data'!F$3:F$98)&gt;10,IF(AND(ISNUMBER('Test Sample Data'!F1419),'Test Sample Data'!F1419&lt;$B$1,'Test Sample Data'!F1419&gt;0),'Test Sample Data'!F1419,$B$1),"")</f>
        <v/>
      </c>
      <c r="G1420" s="17" t="str">
        <f>IF(SUM('Test Sample Data'!G$3:G$98)&gt;10,IF(AND(ISNUMBER('Test Sample Data'!G1419),'Test Sample Data'!G1419&lt;$B$1,'Test Sample Data'!G1419&gt;0),'Test Sample Data'!G1419,$B$1),"")</f>
        <v/>
      </c>
      <c r="H1420" s="17" t="str">
        <f>IF(SUM('Test Sample Data'!H$3:H$98)&gt;10,IF(AND(ISNUMBER('Test Sample Data'!H1419),'Test Sample Data'!H1419&lt;$B$1,'Test Sample Data'!H1419&gt;0),'Test Sample Data'!H1419,$B$1),"")</f>
        <v/>
      </c>
      <c r="I1420" s="17" t="str">
        <f>IF(SUM('Test Sample Data'!I$3:I$98)&gt;10,IF(AND(ISNUMBER('Test Sample Data'!I1419),'Test Sample Data'!I1419&lt;$B$1,'Test Sample Data'!I1419&gt;0),'Test Sample Data'!I1419,$B$1),"")</f>
        <v/>
      </c>
      <c r="J1420" s="17" t="str">
        <f>IF(SUM('Test Sample Data'!J$3:J$98)&gt;10,IF(AND(ISNUMBER('Test Sample Data'!J1419),'Test Sample Data'!J1419&lt;$B$1,'Test Sample Data'!J1419&gt;0),'Test Sample Data'!J1419,$B$1),"")</f>
        <v/>
      </c>
      <c r="K1420" s="17" t="str">
        <f>IF(SUM('Test Sample Data'!K$3:K$98)&gt;10,IF(AND(ISNUMBER('Test Sample Data'!K1419),'Test Sample Data'!K1419&lt;$B$1,'Test Sample Data'!K1419&gt;0),'Test Sample Data'!K1419,$B$1),"")</f>
        <v/>
      </c>
      <c r="L1420" s="17" t="str">
        <f>IF(SUM('Test Sample Data'!L$3:L$98)&gt;10,IF(AND(ISNUMBER('Test Sample Data'!L1419),'Test Sample Data'!L1419&lt;$B$1,'Test Sample Data'!L1419&gt;0),'Test Sample Data'!L1419,$B$1),"")</f>
        <v/>
      </c>
      <c r="M1420" s="17" t="str">
        <f>IF(SUM('Test Sample Data'!M$3:M$98)&gt;10,IF(AND(ISNUMBER('Test Sample Data'!M1419),'Test Sample Data'!M1419&lt;$B$1,'Test Sample Data'!M1419&gt;0),'Test Sample Data'!M1419,$B$1),"")</f>
        <v/>
      </c>
      <c r="N1420" s="17" t="str">
        <f>'Gene Table'!E1419</f>
        <v>hsa-miR-4668-3p</v>
      </c>
      <c r="O1420" s="17" t="str">
        <f>'Gene Table'!B1419</f>
        <v>L01</v>
      </c>
      <c r="P1420" s="17" t="str">
        <f>IF(SUM('Control Sample Data'!D$3:D$98)&gt;10,IF(AND(ISNUMBER('Control Sample Data'!D1419),'Control Sample Data'!D1419&lt;$B$1,'Control Sample Data'!D1419&gt;0),'Control Sample Data'!D1419,$B$1),"")</f>
        <v/>
      </c>
      <c r="Q1420" s="17" t="str">
        <f>IF(SUM('Control Sample Data'!E$3:E$98)&gt;10,IF(AND(ISNUMBER('Control Sample Data'!E1419),'Control Sample Data'!E1419&lt;$B$1,'Control Sample Data'!E1419&gt;0),'Control Sample Data'!E1419,$B$1),"")</f>
        <v/>
      </c>
      <c r="R1420" s="17" t="str">
        <f>IF(SUM('Control Sample Data'!F$3:F$98)&gt;10,IF(AND(ISNUMBER('Control Sample Data'!F1419),'Control Sample Data'!F1419&lt;$B$1,'Control Sample Data'!F1419&gt;0),'Control Sample Data'!F1419,$B$1),"")</f>
        <v/>
      </c>
      <c r="S1420" s="17" t="str">
        <f>IF(SUM('Control Sample Data'!G$3:G$98)&gt;10,IF(AND(ISNUMBER('Control Sample Data'!G1419),'Control Sample Data'!G1419&lt;$B$1,'Control Sample Data'!G1419&gt;0),'Control Sample Data'!G1419,$B$1),"")</f>
        <v/>
      </c>
      <c r="T1420" s="17" t="str">
        <f>IF(SUM('Control Sample Data'!H$3:H$98)&gt;10,IF(AND(ISNUMBER('Control Sample Data'!H1419),'Control Sample Data'!H1419&lt;$B$1,'Control Sample Data'!H1419&gt;0),'Control Sample Data'!H1419,$B$1),"")</f>
        <v/>
      </c>
      <c r="U1420" s="17" t="str">
        <f>IF(SUM('Control Sample Data'!I$3:I$98)&gt;10,IF(AND(ISNUMBER('Control Sample Data'!I1419),'Control Sample Data'!I1419&lt;$B$1,'Control Sample Data'!I1419&gt;0),'Control Sample Data'!I1419,$B$1),"")</f>
        <v/>
      </c>
      <c r="V1420" s="17" t="str">
        <f>IF(SUM('Control Sample Data'!J$3:J$98)&gt;10,IF(AND(ISNUMBER('Control Sample Data'!J1419),'Control Sample Data'!J1419&lt;$B$1,'Control Sample Data'!J1419&gt;0),'Control Sample Data'!J1419,$B$1),"")</f>
        <v/>
      </c>
      <c r="W1420" s="17" t="str">
        <f>IF(SUM('Control Sample Data'!K$3:K$98)&gt;10,IF(AND(ISNUMBER('Control Sample Data'!K1419),'Control Sample Data'!K1419&lt;$B$1,'Control Sample Data'!K1419&gt;0),'Control Sample Data'!K1419,$B$1),"")</f>
        <v/>
      </c>
      <c r="X1420" s="17" t="str">
        <f>IF(SUM('Control Sample Data'!L$3:L$98)&gt;10,IF(AND(ISNUMBER('Control Sample Data'!L1419),'Control Sample Data'!L1419&lt;$B$1,'Control Sample Data'!L1419&gt;0),'Control Sample Data'!L1419,$B$1),"")</f>
        <v/>
      </c>
      <c r="Y1420" s="17" t="str">
        <f>IF(SUM('Control Sample Data'!M$3:M$98)&gt;10,IF(AND(ISNUMBER('Control Sample Data'!M1419),'Control Sample Data'!M1419&lt;$B$1,'Control Sample Data'!M1419&gt;0),'Control Sample Data'!M1419,$B$1),"")</f>
        <v/>
      </c>
      <c r="AT1420" s="36" t="str">
        <f t="shared" si="959"/>
        <v/>
      </c>
      <c r="AU1420" s="36" t="str">
        <f t="shared" si="960"/>
        <v/>
      </c>
      <c r="AV1420" s="36" t="str">
        <f t="shared" si="961"/>
        <v/>
      </c>
      <c r="AW1420" s="36" t="str">
        <f t="shared" si="962"/>
        <v/>
      </c>
      <c r="AX1420" s="36" t="str">
        <f t="shared" si="963"/>
        <v/>
      </c>
      <c r="AY1420" s="36" t="str">
        <f t="shared" si="964"/>
        <v/>
      </c>
      <c r="AZ1420" s="36" t="str">
        <f t="shared" si="965"/>
        <v/>
      </c>
      <c r="BA1420" s="36" t="str">
        <f t="shared" si="966"/>
        <v/>
      </c>
      <c r="BB1420" s="36" t="str">
        <f t="shared" si="967"/>
        <v/>
      </c>
      <c r="BC1420" s="36" t="str">
        <f t="shared" si="968"/>
        <v/>
      </c>
      <c r="BD1420" s="36" t="str">
        <f t="shared" si="969"/>
        <v/>
      </c>
      <c r="BE1420" s="36" t="str">
        <f t="shared" si="970"/>
        <v/>
      </c>
      <c r="BF1420" s="36" t="str">
        <f t="shared" si="971"/>
        <v/>
      </c>
      <c r="BG1420" s="36" t="str">
        <f t="shared" si="972"/>
        <v/>
      </c>
      <c r="BH1420" s="36" t="str">
        <f t="shared" si="973"/>
        <v/>
      </c>
      <c r="BI1420" s="36" t="str">
        <f t="shared" si="974"/>
        <v/>
      </c>
      <c r="BJ1420" s="36" t="str">
        <f t="shared" si="975"/>
        <v/>
      </c>
      <c r="BK1420" s="36" t="str">
        <f t="shared" si="976"/>
        <v/>
      </c>
      <c r="BL1420" s="36" t="str">
        <f t="shared" si="977"/>
        <v/>
      </c>
      <c r="BM1420" s="36" t="str">
        <f t="shared" si="978"/>
        <v/>
      </c>
      <c r="BN1420" s="38" t="e">
        <f t="shared" si="937"/>
        <v>#DIV/0!</v>
      </c>
      <c r="BO1420" s="38" t="e">
        <f t="shared" si="938"/>
        <v>#DIV/0!</v>
      </c>
      <c r="BP1420" s="39" t="str">
        <f t="shared" si="939"/>
        <v/>
      </c>
      <c r="BQ1420" s="39" t="str">
        <f t="shared" si="940"/>
        <v/>
      </c>
      <c r="BR1420" s="39" t="str">
        <f t="shared" si="941"/>
        <v/>
      </c>
      <c r="BS1420" s="39" t="str">
        <f t="shared" si="942"/>
        <v/>
      </c>
      <c r="BT1420" s="39" t="str">
        <f t="shared" si="943"/>
        <v/>
      </c>
      <c r="BU1420" s="39" t="str">
        <f t="shared" si="944"/>
        <v/>
      </c>
      <c r="BV1420" s="39" t="str">
        <f t="shared" si="945"/>
        <v/>
      </c>
      <c r="BW1420" s="39" t="str">
        <f t="shared" si="946"/>
        <v/>
      </c>
      <c r="BX1420" s="39" t="str">
        <f t="shared" si="947"/>
        <v/>
      </c>
      <c r="BY1420" s="39" t="str">
        <f t="shared" si="948"/>
        <v/>
      </c>
      <c r="BZ1420" s="39" t="str">
        <f t="shared" si="949"/>
        <v/>
      </c>
      <c r="CA1420" s="39" t="str">
        <f t="shared" si="950"/>
        <v/>
      </c>
      <c r="CB1420" s="39" t="str">
        <f t="shared" si="951"/>
        <v/>
      </c>
      <c r="CC1420" s="39" t="str">
        <f t="shared" si="952"/>
        <v/>
      </c>
      <c r="CD1420" s="39" t="str">
        <f t="shared" si="953"/>
        <v/>
      </c>
      <c r="CE1420" s="39" t="str">
        <f t="shared" si="954"/>
        <v/>
      </c>
      <c r="CF1420" s="39" t="str">
        <f t="shared" si="955"/>
        <v/>
      </c>
      <c r="CG1420" s="39" t="str">
        <f t="shared" si="956"/>
        <v/>
      </c>
      <c r="CH1420" s="39" t="str">
        <f t="shared" si="957"/>
        <v/>
      </c>
      <c r="CI1420" s="39" t="str">
        <f t="shared" si="958"/>
        <v/>
      </c>
    </row>
    <row r="1421" spans="1:87">
      <c r="A1421" s="18"/>
      <c r="B1421" s="15" t="str">
        <f>'Gene Table'!E1420</f>
        <v>hsa-miR-4722-5p</v>
      </c>
      <c r="C1421" s="15" t="str">
        <f>'Gene Table'!B1420</f>
        <v>L02</v>
      </c>
      <c r="D1421" s="16" t="str">
        <f>IF(SUM('Test Sample Data'!D$3:D$98)&gt;10,IF(AND(ISNUMBER('Test Sample Data'!D1420),'Test Sample Data'!D1420&lt;$B$1,'Test Sample Data'!D1420&gt;0),'Test Sample Data'!D1420,$B$1),"")</f>
        <v/>
      </c>
      <c r="E1421" s="17" t="str">
        <f>IF(SUM('Test Sample Data'!E$3:E$98)&gt;10,IF(AND(ISNUMBER('Test Sample Data'!E1420),'Test Sample Data'!E1420&lt;$B$1,'Test Sample Data'!E1420&gt;0),'Test Sample Data'!E1420,$B$1),"")</f>
        <v/>
      </c>
      <c r="F1421" s="17" t="str">
        <f>IF(SUM('Test Sample Data'!F$3:F$98)&gt;10,IF(AND(ISNUMBER('Test Sample Data'!F1420),'Test Sample Data'!F1420&lt;$B$1,'Test Sample Data'!F1420&gt;0),'Test Sample Data'!F1420,$B$1),"")</f>
        <v/>
      </c>
      <c r="G1421" s="17" t="str">
        <f>IF(SUM('Test Sample Data'!G$3:G$98)&gt;10,IF(AND(ISNUMBER('Test Sample Data'!G1420),'Test Sample Data'!G1420&lt;$B$1,'Test Sample Data'!G1420&gt;0),'Test Sample Data'!G1420,$B$1),"")</f>
        <v/>
      </c>
      <c r="H1421" s="17" t="str">
        <f>IF(SUM('Test Sample Data'!H$3:H$98)&gt;10,IF(AND(ISNUMBER('Test Sample Data'!H1420),'Test Sample Data'!H1420&lt;$B$1,'Test Sample Data'!H1420&gt;0),'Test Sample Data'!H1420,$B$1),"")</f>
        <v/>
      </c>
      <c r="I1421" s="17" t="str">
        <f>IF(SUM('Test Sample Data'!I$3:I$98)&gt;10,IF(AND(ISNUMBER('Test Sample Data'!I1420),'Test Sample Data'!I1420&lt;$B$1,'Test Sample Data'!I1420&gt;0),'Test Sample Data'!I1420,$B$1),"")</f>
        <v/>
      </c>
      <c r="J1421" s="17" t="str">
        <f>IF(SUM('Test Sample Data'!J$3:J$98)&gt;10,IF(AND(ISNUMBER('Test Sample Data'!J1420),'Test Sample Data'!J1420&lt;$B$1,'Test Sample Data'!J1420&gt;0),'Test Sample Data'!J1420,$B$1),"")</f>
        <v/>
      </c>
      <c r="K1421" s="17" t="str">
        <f>IF(SUM('Test Sample Data'!K$3:K$98)&gt;10,IF(AND(ISNUMBER('Test Sample Data'!K1420),'Test Sample Data'!K1420&lt;$B$1,'Test Sample Data'!K1420&gt;0),'Test Sample Data'!K1420,$B$1),"")</f>
        <v/>
      </c>
      <c r="L1421" s="17" t="str">
        <f>IF(SUM('Test Sample Data'!L$3:L$98)&gt;10,IF(AND(ISNUMBER('Test Sample Data'!L1420),'Test Sample Data'!L1420&lt;$B$1,'Test Sample Data'!L1420&gt;0),'Test Sample Data'!L1420,$B$1),"")</f>
        <v/>
      </c>
      <c r="M1421" s="17" t="str">
        <f>IF(SUM('Test Sample Data'!M$3:M$98)&gt;10,IF(AND(ISNUMBER('Test Sample Data'!M1420),'Test Sample Data'!M1420&lt;$B$1,'Test Sample Data'!M1420&gt;0),'Test Sample Data'!M1420,$B$1),"")</f>
        <v/>
      </c>
      <c r="N1421" s="17" t="str">
        <f>'Gene Table'!E1420</f>
        <v>hsa-miR-4722-5p</v>
      </c>
      <c r="O1421" s="17" t="str">
        <f>'Gene Table'!B1420</f>
        <v>L02</v>
      </c>
      <c r="P1421" s="17" t="str">
        <f>IF(SUM('Control Sample Data'!D$3:D$98)&gt;10,IF(AND(ISNUMBER('Control Sample Data'!D1420),'Control Sample Data'!D1420&lt;$B$1,'Control Sample Data'!D1420&gt;0),'Control Sample Data'!D1420,$B$1),"")</f>
        <v/>
      </c>
      <c r="Q1421" s="17" t="str">
        <f>IF(SUM('Control Sample Data'!E$3:E$98)&gt;10,IF(AND(ISNUMBER('Control Sample Data'!E1420),'Control Sample Data'!E1420&lt;$B$1,'Control Sample Data'!E1420&gt;0),'Control Sample Data'!E1420,$B$1),"")</f>
        <v/>
      </c>
      <c r="R1421" s="17" t="str">
        <f>IF(SUM('Control Sample Data'!F$3:F$98)&gt;10,IF(AND(ISNUMBER('Control Sample Data'!F1420),'Control Sample Data'!F1420&lt;$B$1,'Control Sample Data'!F1420&gt;0),'Control Sample Data'!F1420,$B$1),"")</f>
        <v/>
      </c>
      <c r="S1421" s="17" t="str">
        <f>IF(SUM('Control Sample Data'!G$3:G$98)&gt;10,IF(AND(ISNUMBER('Control Sample Data'!G1420),'Control Sample Data'!G1420&lt;$B$1,'Control Sample Data'!G1420&gt;0),'Control Sample Data'!G1420,$B$1),"")</f>
        <v/>
      </c>
      <c r="T1421" s="17" t="str">
        <f>IF(SUM('Control Sample Data'!H$3:H$98)&gt;10,IF(AND(ISNUMBER('Control Sample Data'!H1420),'Control Sample Data'!H1420&lt;$B$1,'Control Sample Data'!H1420&gt;0),'Control Sample Data'!H1420,$B$1),"")</f>
        <v/>
      </c>
      <c r="U1421" s="17" t="str">
        <f>IF(SUM('Control Sample Data'!I$3:I$98)&gt;10,IF(AND(ISNUMBER('Control Sample Data'!I1420),'Control Sample Data'!I1420&lt;$B$1,'Control Sample Data'!I1420&gt;0),'Control Sample Data'!I1420,$B$1),"")</f>
        <v/>
      </c>
      <c r="V1421" s="17" t="str">
        <f>IF(SUM('Control Sample Data'!J$3:J$98)&gt;10,IF(AND(ISNUMBER('Control Sample Data'!J1420),'Control Sample Data'!J1420&lt;$B$1,'Control Sample Data'!J1420&gt;0),'Control Sample Data'!J1420,$B$1),"")</f>
        <v/>
      </c>
      <c r="W1421" s="17" t="str">
        <f>IF(SUM('Control Sample Data'!K$3:K$98)&gt;10,IF(AND(ISNUMBER('Control Sample Data'!K1420),'Control Sample Data'!K1420&lt;$B$1,'Control Sample Data'!K1420&gt;0),'Control Sample Data'!K1420,$B$1),"")</f>
        <v/>
      </c>
      <c r="X1421" s="17" t="str">
        <f>IF(SUM('Control Sample Data'!L$3:L$98)&gt;10,IF(AND(ISNUMBER('Control Sample Data'!L1420),'Control Sample Data'!L1420&lt;$B$1,'Control Sample Data'!L1420&gt;0),'Control Sample Data'!L1420,$B$1),"")</f>
        <v/>
      </c>
      <c r="Y1421" s="17" t="str">
        <f>IF(SUM('Control Sample Data'!M$3:M$98)&gt;10,IF(AND(ISNUMBER('Control Sample Data'!M1420),'Control Sample Data'!M1420&lt;$B$1,'Control Sample Data'!M1420&gt;0),'Control Sample Data'!M1420,$B$1),"")</f>
        <v/>
      </c>
      <c r="AT1421" s="36" t="str">
        <f t="shared" si="959"/>
        <v/>
      </c>
      <c r="AU1421" s="36" t="str">
        <f t="shared" si="960"/>
        <v/>
      </c>
      <c r="AV1421" s="36" t="str">
        <f t="shared" si="961"/>
        <v/>
      </c>
      <c r="AW1421" s="36" t="str">
        <f t="shared" si="962"/>
        <v/>
      </c>
      <c r="AX1421" s="36" t="str">
        <f t="shared" si="963"/>
        <v/>
      </c>
      <c r="AY1421" s="36" t="str">
        <f t="shared" si="964"/>
        <v/>
      </c>
      <c r="AZ1421" s="36" t="str">
        <f t="shared" si="965"/>
        <v/>
      </c>
      <c r="BA1421" s="36" t="str">
        <f t="shared" si="966"/>
        <v/>
      </c>
      <c r="BB1421" s="36" t="str">
        <f t="shared" si="967"/>
        <v/>
      </c>
      <c r="BC1421" s="36" t="str">
        <f t="shared" si="968"/>
        <v/>
      </c>
      <c r="BD1421" s="36" t="str">
        <f t="shared" si="969"/>
        <v/>
      </c>
      <c r="BE1421" s="36" t="str">
        <f t="shared" si="970"/>
        <v/>
      </c>
      <c r="BF1421" s="36" t="str">
        <f t="shared" si="971"/>
        <v/>
      </c>
      <c r="BG1421" s="36" t="str">
        <f t="shared" si="972"/>
        <v/>
      </c>
      <c r="BH1421" s="36" t="str">
        <f t="shared" si="973"/>
        <v/>
      </c>
      <c r="BI1421" s="36" t="str">
        <f t="shared" si="974"/>
        <v/>
      </c>
      <c r="BJ1421" s="36" t="str">
        <f t="shared" si="975"/>
        <v/>
      </c>
      <c r="BK1421" s="36" t="str">
        <f t="shared" si="976"/>
        <v/>
      </c>
      <c r="BL1421" s="36" t="str">
        <f t="shared" si="977"/>
        <v/>
      </c>
      <c r="BM1421" s="36" t="str">
        <f t="shared" si="978"/>
        <v/>
      </c>
      <c r="BN1421" s="38" t="e">
        <f t="shared" si="937"/>
        <v>#DIV/0!</v>
      </c>
      <c r="BO1421" s="38" t="e">
        <f t="shared" si="938"/>
        <v>#DIV/0!</v>
      </c>
      <c r="BP1421" s="39" t="str">
        <f t="shared" si="939"/>
        <v/>
      </c>
      <c r="BQ1421" s="39" t="str">
        <f t="shared" si="940"/>
        <v/>
      </c>
      <c r="BR1421" s="39" t="str">
        <f t="shared" si="941"/>
        <v/>
      </c>
      <c r="BS1421" s="39" t="str">
        <f t="shared" si="942"/>
        <v/>
      </c>
      <c r="BT1421" s="39" t="str">
        <f t="shared" si="943"/>
        <v/>
      </c>
      <c r="BU1421" s="39" t="str">
        <f t="shared" si="944"/>
        <v/>
      </c>
      <c r="BV1421" s="39" t="str">
        <f t="shared" si="945"/>
        <v/>
      </c>
      <c r="BW1421" s="39" t="str">
        <f t="shared" si="946"/>
        <v/>
      </c>
      <c r="BX1421" s="39" t="str">
        <f t="shared" si="947"/>
        <v/>
      </c>
      <c r="BY1421" s="39" t="str">
        <f t="shared" si="948"/>
        <v/>
      </c>
      <c r="BZ1421" s="39" t="str">
        <f t="shared" si="949"/>
        <v/>
      </c>
      <c r="CA1421" s="39" t="str">
        <f t="shared" si="950"/>
        <v/>
      </c>
      <c r="CB1421" s="39" t="str">
        <f t="shared" si="951"/>
        <v/>
      </c>
      <c r="CC1421" s="39" t="str">
        <f t="shared" si="952"/>
        <v/>
      </c>
      <c r="CD1421" s="39" t="str">
        <f t="shared" si="953"/>
        <v/>
      </c>
      <c r="CE1421" s="39" t="str">
        <f t="shared" si="954"/>
        <v/>
      </c>
      <c r="CF1421" s="39" t="str">
        <f t="shared" si="955"/>
        <v/>
      </c>
      <c r="CG1421" s="39" t="str">
        <f t="shared" si="956"/>
        <v/>
      </c>
      <c r="CH1421" s="39" t="str">
        <f t="shared" si="957"/>
        <v/>
      </c>
      <c r="CI1421" s="39" t="str">
        <f t="shared" si="958"/>
        <v/>
      </c>
    </row>
    <row r="1422" spans="1:87">
      <c r="A1422" s="18"/>
      <c r="B1422" s="15" t="str">
        <f>'Gene Table'!E1421</f>
        <v>hsa-miR-4669</v>
      </c>
      <c r="C1422" s="15" t="str">
        <f>'Gene Table'!B1421</f>
        <v>L03</v>
      </c>
      <c r="D1422" s="16" t="str">
        <f>IF(SUM('Test Sample Data'!D$3:D$98)&gt;10,IF(AND(ISNUMBER('Test Sample Data'!D1421),'Test Sample Data'!D1421&lt;$B$1,'Test Sample Data'!D1421&gt;0),'Test Sample Data'!D1421,$B$1),"")</f>
        <v/>
      </c>
      <c r="E1422" s="17" t="str">
        <f>IF(SUM('Test Sample Data'!E$3:E$98)&gt;10,IF(AND(ISNUMBER('Test Sample Data'!E1421),'Test Sample Data'!E1421&lt;$B$1,'Test Sample Data'!E1421&gt;0),'Test Sample Data'!E1421,$B$1),"")</f>
        <v/>
      </c>
      <c r="F1422" s="17" t="str">
        <f>IF(SUM('Test Sample Data'!F$3:F$98)&gt;10,IF(AND(ISNUMBER('Test Sample Data'!F1421),'Test Sample Data'!F1421&lt;$B$1,'Test Sample Data'!F1421&gt;0),'Test Sample Data'!F1421,$B$1),"")</f>
        <v/>
      </c>
      <c r="G1422" s="17" t="str">
        <f>IF(SUM('Test Sample Data'!G$3:G$98)&gt;10,IF(AND(ISNUMBER('Test Sample Data'!G1421),'Test Sample Data'!G1421&lt;$B$1,'Test Sample Data'!G1421&gt;0),'Test Sample Data'!G1421,$B$1),"")</f>
        <v/>
      </c>
      <c r="H1422" s="17" t="str">
        <f>IF(SUM('Test Sample Data'!H$3:H$98)&gt;10,IF(AND(ISNUMBER('Test Sample Data'!H1421),'Test Sample Data'!H1421&lt;$B$1,'Test Sample Data'!H1421&gt;0),'Test Sample Data'!H1421,$B$1),"")</f>
        <v/>
      </c>
      <c r="I1422" s="17" t="str">
        <f>IF(SUM('Test Sample Data'!I$3:I$98)&gt;10,IF(AND(ISNUMBER('Test Sample Data'!I1421),'Test Sample Data'!I1421&lt;$B$1,'Test Sample Data'!I1421&gt;0),'Test Sample Data'!I1421,$B$1),"")</f>
        <v/>
      </c>
      <c r="J1422" s="17" t="str">
        <f>IF(SUM('Test Sample Data'!J$3:J$98)&gt;10,IF(AND(ISNUMBER('Test Sample Data'!J1421),'Test Sample Data'!J1421&lt;$B$1,'Test Sample Data'!J1421&gt;0),'Test Sample Data'!J1421,$B$1),"")</f>
        <v/>
      </c>
      <c r="K1422" s="17" t="str">
        <f>IF(SUM('Test Sample Data'!K$3:K$98)&gt;10,IF(AND(ISNUMBER('Test Sample Data'!K1421),'Test Sample Data'!K1421&lt;$B$1,'Test Sample Data'!K1421&gt;0),'Test Sample Data'!K1421,$B$1),"")</f>
        <v/>
      </c>
      <c r="L1422" s="17" t="str">
        <f>IF(SUM('Test Sample Data'!L$3:L$98)&gt;10,IF(AND(ISNUMBER('Test Sample Data'!L1421),'Test Sample Data'!L1421&lt;$B$1,'Test Sample Data'!L1421&gt;0),'Test Sample Data'!L1421,$B$1),"")</f>
        <v/>
      </c>
      <c r="M1422" s="17" t="str">
        <f>IF(SUM('Test Sample Data'!M$3:M$98)&gt;10,IF(AND(ISNUMBER('Test Sample Data'!M1421),'Test Sample Data'!M1421&lt;$B$1,'Test Sample Data'!M1421&gt;0),'Test Sample Data'!M1421,$B$1),"")</f>
        <v/>
      </c>
      <c r="N1422" s="17" t="str">
        <f>'Gene Table'!E1421</f>
        <v>hsa-miR-4669</v>
      </c>
      <c r="O1422" s="17" t="str">
        <f>'Gene Table'!B1421</f>
        <v>L03</v>
      </c>
      <c r="P1422" s="17" t="str">
        <f>IF(SUM('Control Sample Data'!D$3:D$98)&gt;10,IF(AND(ISNUMBER('Control Sample Data'!D1421),'Control Sample Data'!D1421&lt;$B$1,'Control Sample Data'!D1421&gt;0),'Control Sample Data'!D1421,$B$1),"")</f>
        <v/>
      </c>
      <c r="Q1422" s="17" t="str">
        <f>IF(SUM('Control Sample Data'!E$3:E$98)&gt;10,IF(AND(ISNUMBER('Control Sample Data'!E1421),'Control Sample Data'!E1421&lt;$B$1,'Control Sample Data'!E1421&gt;0),'Control Sample Data'!E1421,$B$1),"")</f>
        <v/>
      </c>
      <c r="R1422" s="17" t="str">
        <f>IF(SUM('Control Sample Data'!F$3:F$98)&gt;10,IF(AND(ISNUMBER('Control Sample Data'!F1421),'Control Sample Data'!F1421&lt;$B$1,'Control Sample Data'!F1421&gt;0),'Control Sample Data'!F1421,$B$1),"")</f>
        <v/>
      </c>
      <c r="S1422" s="17" t="str">
        <f>IF(SUM('Control Sample Data'!G$3:G$98)&gt;10,IF(AND(ISNUMBER('Control Sample Data'!G1421),'Control Sample Data'!G1421&lt;$B$1,'Control Sample Data'!G1421&gt;0),'Control Sample Data'!G1421,$B$1),"")</f>
        <v/>
      </c>
      <c r="T1422" s="17" t="str">
        <f>IF(SUM('Control Sample Data'!H$3:H$98)&gt;10,IF(AND(ISNUMBER('Control Sample Data'!H1421),'Control Sample Data'!H1421&lt;$B$1,'Control Sample Data'!H1421&gt;0),'Control Sample Data'!H1421,$B$1),"")</f>
        <v/>
      </c>
      <c r="U1422" s="17" t="str">
        <f>IF(SUM('Control Sample Data'!I$3:I$98)&gt;10,IF(AND(ISNUMBER('Control Sample Data'!I1421),'Control Sample Data'!I1421&lt;$B$1,'Control Sample Data'!I1421&gt;0),'Control Sample Data'!I1421,$B$1),"")</f>
        <v/>
      </c>
      <c r="V1422" s="17" t="str">
        <f>IF(SUM('Control Sample Data'!J$3:J$98)&gt;10,IF(AND(ISNUMBER('Control Sample Data'!J1421),'Control Sample Data'!J1421&lt;$B$1,'Control Sample Data'!J1421&gt;0),'Control Sample Data'!J1421,$B$1),"")</f>
        <v/>
      </c>
      <c r="W1422" s="17" t="str">
        <f>IF(SUM('Control Sample Data'!K$3:K$98)&gt;10,IF(AND(ISNUMBER('Control Sample Data'!K1421),'Control Sample Data'!K1421&lt;$B$1,'Control Sample Data'!K1421&gt;0),'Control Sample Data'!K1421,$B$1),"")</f>
        <v/>
      </c>
      <c r="X1422" s="17" t="str">
        <f>IF(SUM('Control Sample Data'!L$3:L$98)&gt;10,IF(AND(ISNUMBER('Control Sample Data'!L1421),'Control Sample Data'!L1421&lt;$B$1,'Control Sample Data'!L1421&gt;0),'Control Sample Data'!L1421,$B$1),"")</f>
        <v/>
      </c>
      <c r="Y1422" s="17" t="str">
        <f>IF(SUM('Control Sample Data'!M$3:M$98)&gt;10,IF(AND(ISNUMBER('Control Sample Data'!M1421),'Control Sample Data'!M1421&lt;$B$1,'Control Sample Data'!M1421&gt;0),'Control Sample Data'!M1421,$B$1),"")</f>
        <v/>
      </c>
      <c r="AT1422" s="36" t="str">
        <f t="shared" si="959"/>
        <v/>
      </c>
      <c r="AU1422" s="36" t="str">
        <f t="shared" si="960"/>
        <v/>
      </c>
      <c r="AV1422" s="36" t="str">
        <f t="shared" si="961"/>
        <v/>
      </c>
      <c r="AW1422" s="36" t="str">
        <f t="shared" si="962"/>
        <v/>
      </c>
      <c r="AX1422" s="36" t="str">
        <f t="shared" si="963"/>
        <v/>
      </c>
      <c r="AY1422" s="36" t="str">
        <f t="shared" si="964"/>
        <v/>
      </c>
      <c r="AZ1422" s="36" t="str">
        <f t="shared" si="965"/>
        <v/>
      </c>
      <c r="BA1422" s="36" t="str">
        <f t="shared" si="966"/>
        <v/>
      </c>
      <c r="BB1422" s="36" t="str">
        <f t="shared" si="967"/>
        <v/>
      </c>
      <c r="BC1422" s="36" t="str">
        <f t="shared" si="968"/>
        <v/>
      </c>
      <c r="BD1422" s="36" t="str">
        <f t="shared" si="969"/>
        <v/>
      </c>
      <c r="BE1422" s="36" t="str">
        <f t="shared" si="970"/>
        <v/>
      </c>
      <c r="BF1422" s="36" t="str">
        <f t="shared" si="971"/>
        <v/>
      </c>
      <c r="BG1422" s="36" t="str">
        <f t="shared" si="972"/>
        <v/>
      </c>
      <c r="BH1422" s="36" t="str">
        <f t="shared" si="973"/>
        <v/>
      </c>
      <c r="BI1422" s="36" t="str">
        <f t="shared" si="974"/>
        <v/>
      </c>
      <c r="BJ1422" s="36" t="str">
        <f t="shared" si="975"/>
        <v/>
      </c>
      <c r="BK1422" s="36" t="str">
        <f t="shared" si="976"/>
        <v/>
      </c>
      <c r="BL1422" s="36" t="str">
        <f t="shared" si="977"/>
        <v/>
      </c>
      <c r="BM1422" s="36" t="str">
        <f t="shared" si="978"/>
        <v/>
      </c>
      <c r="BN1422" s="38" t="e">
        <f t="shared" si="937"/>
        <v>#DIV/0!</v>
      </c>
      <c r="BO1422" s="38" t="e">
        <f t="shared" si="938"/>
        <v>#DIV/0!</v>
      </c>
      <c r="BP1422" s="39" t="str">
        <f t="shared" si="939"/>
        <v/>
      </c>
      <c r="BQ1422" s="39" t="str">
        <f t="shared" si="940"/>
        <v/>
      </c>
      <c r="BR1422" s="39" t="str">
        <f t="shared" si="941"/>
        <v/>
      </c>
      <c r="BS1422" s="39" t="str">
        <f t="shared" si="942"/>
        <v/>
      </c>
      <c r="BT1422" s="39" t="str">
        <f t="shared" si="943"/>
        <v/>
      </c>
      <c r="BU1422" s="39" t="str">
        <f t="shared" si="944"/>
        <v/>
      </c>
      <c r="BV1422" s="39" t="str">
        <f t="shared" si="945"/>
        <v/>
      </c>
      <c r="BW1422" s="39" t="str">
        <f t="shared" si="946"/>
        <v/>
      </c>
      <c r="BX1422" s="39" t="str">
        <f t="shared" si="947"/>
        <v/>
      </c>
      <c r="BY1422" s="39" t="str">
        <f t="shared" si="948"/>
        <v/>
      </c>
      <c r="BZ1422" s="39" t="str">
        <f t="shared" si="949"/>
        <v/>
      </c>
      <c r="CA1422" s="39" t="str">
        <f t="shared" si="950"/>
        <v/>
      </c>
      <c r="CB1422" s="39" t="str">
        <f t="shared" si="951"/>
        <v/>
      </c>
      <c r="CC1422" s="39" t="str">
        <f t="shared" si="952"/>
        <v/>
      </c>
      <c r="CD1422" s="39" t="str">
        <f t="shared" si="953"/>
        <v/>
      </c>
      <c r="CE1422" s="39" t="str">
        <f t="shared" si="954"/>
        <v/>
      </c>
      <c r="CF1422" s="39" t="str">
        <f t="shared" si="955"/>
        <v/>
      </c>
      <c r="CG1422" s="39" t="str">
        <f t="shared" si="956"/>
        <v/>
      </c>
      <c r="CH1422" s="39" t="str">
        <f t="shared" si="957"/>
        <v/>
      </c>
      <c r="CI1422" s="39" t="str">
        <f t="shared" si="958"/>
        <v/>
      </c>
    </row>
    <row r="1423" spans="1:87">
      <c r="A1423" s="18"/>
      <c r="B1423" s="15" t="str">
        <f>'Gene Table'!E1422</f>
        <v>hsa-miR-4722-3p</v>
      </c>
      <c r="C1423" s="15" t="str">
        <f>'Gene Table'!B1422</f>
        <v>L04</v>
      </c>
      <c r="D1423" s="16" t="str">
        <f>IF(SUM('Test Sample Data'!D$3:D$98)&gt;10,IF(AND(ISNUMBER('Test Sample Data'!D1422),'Test Sample Data'!D1422&lt;$B$1,'Test Sample Data'!D1422&gt;0),'Test Sample Data'!D1422,$B$1),"")</f>
        <v/>
      </c>
      <c r="E1423" s="17" t="str">
        <f>IF(SUM('Test Sample Data'!E$3:E$98)&gt;10,IF(AND(ISNUMBER('Test Sample Data'!E1422),'Test Sample Data'!E1422&lt;$B$1,'Test Sample Data'!E1422&gt;0),'Test Sample Data'!E1422,$B$1),"")</f>
        <v/>
      </c>
      <c r="F1423" s="17" t="str">
        <f>IF(SUM('Test Sample Data'!F$3:F$98)&gt;10,IF(AND(ISNUMBER('Test Sample Data'!F1422),'Test Sample Data'!F1422&lt;$B$1,'Test Sample Data'!F1422&gt;0),'Test Sample Data'!F1422,$B$1),"")</f>
        <v/>
      </c>
      <c r="G1423" s="17" t="str">
        <f>IF(SUM('Test Sample Data'!G$3:G$98)&gt;10,IF(AND(ISNUMBER('Test Sample Data'!G1422),'Test Sample Data'!G1422&lt;$B$1,'Test Sample Data'!G1422&gt;0),'Test Sample Data'!G1422,$B$1),"")</f>
        <v/>
      </c>
      <c r="H1423" s="17" t="str">
        <f>IF(SUM('Test Sample Data'!H$3:H$98)&gt;10,IF(AND(ISNUMBER('Test Sample Data'!H1422),'Test Sample Data'!H1422&lt;$B$1,'Test Sample Data'!H1422&gt;0),'Test Sample Data'!H1422,$B$1),"")</f>
        <v/>
      </c>
      <c r="I1423" s="17" t="str">
        <f>IF(SUM('Test Sample Data'!I$3:I$98)&gt;10,IF(AND(ISNUMBER('Test Sample Data'!I1422),'Test Sample Data'!I1422&lt;$B$1,'Test Sample Data'!I1422&gt;0),'Test Sample Data'!I1422,$B$1),"")</f>
        <v/>
      </c>
      <c r="J1423" s="17" t="str">
        <f>IF(SUM('Test Sample Data'!J$3:J$98)&gt;10,IF(AND(ISNUMBER('Test Sample Data'!J1422),'Test Sample Data'!J1422&lt;$B$1,'Test Sample Data'!J1422&gt;0),'Test Sample Data'!J1422,$B$1),"")</f>
        <v/>
      </c>
      <c r="K1423" s="17" t="str">
        <f>IF(SUM('Test Sample Data'!K$3:K$98)&gt;10,IF(AND(ISNUMBER('Test Sample Data'!K1422),'Test Sample Data'!K1422&lt;$B$1,'Test Sample Data'!K1422&gt;0),'Test Sample Data'!K1422,$B$1),"")</f>
        <v/>
      </c>
      <c r="L1423" s="17" t="str">
        <f>IF(SUM('Test Sample Data'!L$3:L$98)&gt;10,IF(AND(ISNUMBER('Test Sample Data'!L1422),'Test Sample Data'!L1422&lt;$B$1,'Test Sample Data'!L1422&gt;0),'Test Sample Data'!L1422,$B$1),"")</f>
        <v/>
      </c>
      <c r="M1423" s="17" t="str">
        <f>IF(SUM('Test Sample Data'!M$3:M$98)&gt;10,IF(AND(ISNUMBER('Test Sample Data'!M1422),'Test Sample Data'!M1422&lt;$B$1,'Test Sample Data'!M1422&gt;0),'Test Sample Data'!M1422,$B$1),"")</f>
        <v/>
      </c>
      <c r="N1423" s="17" t="str">
        <f>'Gene Table'!E1422</f>
        <v>hsa-miR-4722-3p</v>
      </c>
      <c r="O1423" s="17" t="str">
        <f>'Gene Table'!B1422</f>
        <v>L04</v>
      </c>
      <c r="P1423" s="17" t="str">
        <f>IF(SUM('Control Sample Data'!D$3:D$98)&gt;10,IF(AND(ISNUMBER('Control Sample Data'!D1422),'Control Sample Data'!D1422&lt;$B$1,'Control Sample Data'!D1422&gt;0),'Control Sample Data'!D1422,$B$1),"")</f>
        <v/>
      </c>
      <c r="Q1423" s="17" t="str">
        <f>IF(SUM('Control Sample Data'!E$3:E$98)&gt;10,IF(AND(ISNUMBER('Control Sample Data'!E1422),'Control Sample Data'!E1422&lt;$B$1,'Control Sample Data'!E1422&gt;0),'Control Sample Data'!E1422,$B$1),"")</f>
        <v/>
      </c>
      <c r="R1423" s="17" t="str">
        <f>IF(SUM('Control Sample Data'!F$3:F$98)&gt;10,IF(AND(ISNUMBER('Control Sample Data'!F1422),'Control Sample Data'!F1422&lt;$B$1,'Control Sample Data'!F1422&gt;0),'Control Sample Data'!F1422,$B$1),"")</f>
        <v/>
      </c>
      <c r="S1423" s="17" t="str">
        <f>IF(SUM('Control Sample Data'!G$3:G$98)&gt;10,IF(AND(ISNUMBER('Control Sample Data'!G1422),'Control Sample Data'!G1422&lt;$B$1,'Control Sample Data'!G1422&gt;0),'Control Sample Data'!G1422,$B$1),"")</f>
        <v/>
      </c>
      <c r="T1423" s="17" t="str">
        <f>IF(SUM('Control Sample Data'!H$3:H$98)&gt;10,IF(AND(ISNUMBER('Control Sample Data'!H1422),'Control Sample Data'!H1422&lt;$B$1,'Control Sample Data'!H1422&gt;0),'Control Sample Data'!H1422,$B$1),"")</f>
        <v/>
      </c>
      <c r="U1423" s="17" t="str">
        <f>IF(SUM('Control Sample Data'!I$3:I$98)&gt;10,IF(AND(ISNUMBER('Control Sample Data'!I1422),'Control Sample Data'!I1422&lt;$B$1,'Control Sample Data'!I1422&gt;0),'Control Sample Data'!I1422,$B$1),"")</f>
        <v/>
      </c>
      <c r="V1423" s="17" t="str">
        <f>IF(SUM('Control Sample Data'!J$3:J$98)&gt;10,IF(AND(ISNUMBER('Control Sample Data'!J1422),'Control Sample Data'!J1422&lt;$B$1,'Control Sample Data'!J1422&gt;0),'Control Sample Data'!J1422,$B$1),"")</f>
        <v/>
      </c>
      <c r="W1423" s="17" t="str">
        <f>IF(SUM('Control Sample Data'!K$3:K$98)&gt;10,IF(AND(ISNUMBER('Control Sample Data'!K1422),'Control Sample Data'!K1422&lt;$B$1,'Control Sample Data'!K1422&gt;0),'Control Sample Data'!K1422,$B$1),"")</f>
        <v/>
      </c>
      <c r="X1423" s="17" t="str">
        <f>IF(SUM('Control Sample Data'!L$3:L$98)&gt;10,IF(AND(ISNUMBER('Control Sample Data'!L1422),'Control Sample Data'!L1422&lt;$B$1,'Control Sample Data'!L1422&gt;0),'Control Sample Data'!L1422,$B$1),"")</f>
        <v/>
      </c>
      <c r="Y1423" s="17" t="str">
        <f>IF(SUM('Control Sample Data'!M$3:M$98)&gt;10,IF(AND(ISNUMBER('Control Sample Data'!M1422),'Control Sample Data'!M1422&lt;$B$1,'Control Sample Data'!M1422&gt;0),'Control Sample Data'!M1422,$B$1),"")</f>
        <v/>
      </c>
      <c r="AT1423" s="36" t="str">
        <f t="shared" si="959"/>
        <v/>
      </c>
      <c r="AU1423" s="36" t="str">
        <f t="shared" si="960"/>
        <v/>
      </c>
      <c r="AV1423" s="36" t="str">
        <f t="shared" si="961"/>
        <v/>
      </c>
      <c r="AW1423" s="36" t="str">
        <f t="shared" si="962"/>
        <v/>
      </c>
      <c r="AX1423" s="36" t="str">
        <f t="shared" si="963"/>
        <v/>
      </c>
      <c r="AY1423" s="36" t="str">
        <f t="shared" si="964"/>
        <v/>
      </c>
      <c r="AZ1423" s="36" t="str">
        <f t="shared" si="965"/>
        <v/>
      </c>
      <c r="BA1423" s="36" t="str">
        <f t="shared" si="966"/>
        <v/>
      </c>
      <c r="BB1423" s="36" t="str">
        <f t="shared" si="967"/>
        <v/>
      </c>
      <c r="BC1423" s="36" t="str">
        <f t="shared" si="968"/>
        <v/>
      </c>
      <c r="BD1423" s="36" t="str">
        <f t="shared" si="969"/>
        <v/>
      </c>
      <c r="BE1423" s="36" t="str">
        <f t="shared" si="970"/>
        <v/>
      </c>
      <c r="BF1423" s="36" t="str">
        <f t="shared" si="971"/>
        <v/>
      </c>
      <c r="BG1423" s="36" t="str">
        <f t="shared" si="972"/>
        <v/>
      </c>
      <c r="BH1423" s="36" t="str">
        <f t="shared" si="973"/>
        <v/>
      </c>
      <c r="BI1423" s="36" t="str">
        <f t="shared" si="974"/>
        <v/>
      </c>
      <c r="BJ1423" s="36" t="str">
        <f t="shared" si="975"/>
        <v/>
      </c>
      <c r="BK1423" s="36" t="str">
        <f t="shared" si="976"/>
        <v/>
      </c>
      <c r="BL1423" s="36" t="str">
        <f t="shared" si="977"/>
        <v/>
      </c>
      <c r="BM1423" s="36" t="str">
        <f t="shared" si="978"/>
        <v/>
      </c>
      <c r="BN1423" s="38" t="e">
        <f t="shared" si="937"/>
        <v>#DIV/0!</v>
      </c>
      <c r="BO1423" s="38" t="e">
        <f t="shared" si="938"/>
        <v>#DIV/0!</v>
      </c>
      <c r="BP1423" s="39" t="str">
        <f t="shared" si="939"/>
        <v/>
      </c>
      <c r="BQ1423" s="39" t="str">
        <f t="shared" si="940"/>
        <v/>
      </c>
      <c r="BR1423" s="39" t="str">
        <f t="shared" si="941"/>
        <v/>
      </c>
      <c r="BS1423" s="39" t="str">
        <f t="shared" si="942"/>
        <v/>
      </c>
      <c r="BT1423" s="39" t="str">
        <f t="shared" si="943"/>
        <v/>
      </c>
      <c r="BU1423" s="39" t="str">
        <f t="shared" si="944"/>
        <v/>
      </c>
      <c r="BV1423" s="39" t="str">
        <f t="shared" si="945"/>
        <v/>
      </c>
      <c r="BW1423" s="39" t="str">
        <f t="shared" si="946"/>
        <v/>
      </c>
      <c r="BX1423" s="39" t="str">
        <f t="shared" si="947"/>
        <v/>
      </c>
      <c r="BY1423" s="39" t="str">
        <f t="shared" si="948"/>
        <v/>
      </c>
      <c r="BZ1423" s="39" t="str">
        <f t="shared" si="949"/>
        <v/>
      </c>
      <c r="CA1423" s="39" t="str">
        <f t="shared" si="950"/>
        <v/>
      </c>
      <c r="CB1423" s="39" t="str">
        <f t="shared" si="951"/>
        <v/>
      </c>
      <c r="CC1423" s="39" t="str">
        <f t="shared" si="952"/>
        <v/>
      </c>
      <c r="CD1423" s="39" t="str">
        <f t="shared" si="953"/>
        <v/>
      </c>
      <c r="CE1423" s="39" t="str">
        <f t="shared" si="954"/>
        <v/>
      </c>
      <c r="CF1423" s="39" t="str">
        <f t="shared" si="955"/>
        <v/>
      </c>
      <c r="CG1423" s="39" t="str">
        <f t="shared" si="956"/>
        <v/>
      </c>
      <c r="CH1423" s="39" t="str">
        <f t="shared" si="957"/>
        <v/>
      </c>
      <c r="CI1423" s="39" t="str">
        <f t="shared" si="958"/>
        <v/>
      </c>
    </row>
    <row r="1424" spans="1:87">
      <c r="A1424" s="18"/>
      <c r="B1424" s="15" t="str">
        <f>'Gene Table'!E1423</f>
        <v>hsa-miR-4670-5p</v>
      </c>
      <c r="C1424" s="15" t="str">
        <f>'Gene Table'!B1423</f>
        <v>L05</v>
      </c>
      <c r="D1424" s="16" t="str">
        <f>IF(SUM('Test Sample Data'!D$3:D$98)&gt;10,IF(AND(ISNUMBER('Test Sample Data'!D1423),'Test Sample Data'!D1423&lt;$B$1,'Test Sample Data'!D1423&gt;0),'Test Sample Data'!D1423,$B$1),"")</f>
        <v/>
      </c>
      <c r="E1424" s="17" t="str">
        <f>IF(SUM('Test Sample Data'!E$3:E$98)&gt;10,IF(AND(ISNUMBER('Test Sample Data'!E1423),'Test Sample Data'!E1423&lt;$B$1,'Test Sample Data'!E1423&gt;0),'Test Sample Data'!E1423,$B$1),"")</f>
        <v/>
      </c>
      <c r="F1424" s="17" t="str">
        <f>IF(SUM('Test Sample Data'!F$3:F$98)&gt;10,IF(AND(ISNUMBER('Test Sample Data'!F1423),'Test Sample Data'!F1423&lt;$B$1,'Test Sample Data'!F1423&gt;0),'Test Sample Data'!F1423,$B$1),"")</f>
        <v/>
      </c>
      <c r="G1424" s="17" t="str">
        <f>IF(SUM('Test Sample Data'!G$3:G$98)&gt;10,IF(AND(ISNUMBER('Test Sample Data'!G1423),'Test Sample Data'!G1423&lt;$B$1,'Test Sample Data'!G1423&gt;0),'Test Sample Data'!G1423,$B$1),"")</f>
        <v/>
      </c>
      <c r="H1424" s="17" t="str">
        <f>IF(SUM('Test Sample Data'!H$3:H$98)&gt;10,IF(AND(ISNUMBER('Test Sample Data'!H1423),'Test Sample Data'!H1423&lt;$B$1,'Test Sample Data'!H1423&gt;0),'Test Sample Data'!H1423,$B$1),"")</f>
        <v/>
      </c>
      <c r="I1424" s="17" t="str">
        <f>IF(SUM('Test Sample Data'!I$3:I$98)&gt;10,IF(AND(ISNUMBER('Test Sample Data'!I1423),'Test Sample Data'!I1423&lt;$B$1,'Test Sample Data'!I1423&gt;0),'Test Sample Data'!I1423,$B$1),"")</f>
        <v/>
      </c>
      <c r="J1424" s="17" t="str">
        <f>IF(SUM('Test Sample Data'!J$3:J$98)&gt;10,IF(AND(ISNUMBER('Test Sample Data'!J1423),'Test Sample Data'!J1423&lt;$B$1,'Test Sample Data'!J1423&gt;0),'Test Sample Data'!J1423,$B$1),"")</f>
        <v/>
      </c>
      <c r="K1424" s="17" t="str">
        <f>IF(SUM('Test Sample Data'!K$3:K$98)&gt;10,IF(AND(ISNUMBER('Test Sample Data'!K1423),'Test Sample Data'!K1423&lt;$B$1,'Test Sample Data'!K1423&gt;0),'Test Sample Data'!K1423,$B$1),"")</f>
        <v/>
      </c>
      <c r="L1424" s="17" t="str">
        <f>IF(SUM('Test Sample Data'!L$3:L$98)&gt;10,IF(AND(ISNUMBER('Test Sample Data'!L1423),'Test Sample Data'!L1423&lt;$B$1,'Test Sample Data'!L1423&gt;0),'Test Sample Data'!L1423,$B$1),"")</f>
        <v/>
      </c>
      <c r="M1424" s="17" t="str">
        <f>IF(SUM('Test Sample Data'!M$3:M$98)&gt;10,IF(AND(ISNUMBER('Test Sample Data'!M1423),'Test Sample Data'!M1423&lt;$B$1,'Test Sample Data'!M1423&gt;0),'Test Sample Data'!M1423,$B$1),"")</f>
        <v/>
      </c>
      <c r="N1424" s="17" t="str">
        <f>'Gene Table'!E1423</f>
        <v>hsa-miR-4670-5p</v>
      </c>
      <c r="O1424" s="17" t="str">
        <f>'Gene Table'!B1423</f>
        <v>L05</v>
      </c>
      <c r="P1424" s="17" t="str">
        <f>IF(SUM('Control Sample Data'!D$3:D$98)&gt;10,IF(AND(ISNUMBER('Control Sample Data'!D1423),'Control Sample Data'!D1423&lt;$B$1,'Control Sample Data'!D1423&gt;0),'Control Sample Data'!D1423,$B$1),"")</f>
        <v/>
      </c>
      <c r="Q1424" s="17" t="str">
        <f>IF(SUM('Control Sample Data'!E$3:E$98)&gt;10,IF(AND(ISNUMBER('Control Sample Data'!E1423),'Control Sample Data'!E1423&lt;$B$1,'Control Sample Data'!E1423&gt;0),'Control Sample Data'!E1423,$B$1),"")</f>
        <v/>
      </c>
      <c r="R1424" s="17" t="str">
        <f>IF(SUM('Control Sample Data'!F$3:F$98)&gt;10,IF(AND(ISNUMBER('Control Sample Data'!F1423),'Control Sample Data'!F1423&lt;$B$1,'Control Sample Data'!F1423&gt;0),'Control Sample Data'!F1423,$B$1),"")</f>
        <v/>
      </c>
      <c r="S1424" s="17" t="str">
        <f>IF(SUM('Control Sample Data'!G$3:G$98)&gt;10,IF(AND(ISNUMBER('Control Sample Data'!G1423),'Control Sample Data'!G1423&lt;$B$1,'Control Sample Data'!G1423&gt;0),'Control Sample Data'!G1423,$B$1),"")</f>
        <v/>
      </c>
      <c r="T1424" s="17" t="str">
        <f>IF(SUM('Control Sample Data'!H$3:H$98)&gt;10,IF(AND(ISNUMBER('Control Sample Data'!H1423),'Control Sample Data'!H1423&lt;$B$1,'Control Sample Data'!H1423&gt;0),'Control Sample Data'!H1423,$B$1),"")</f>
        <v/>
      </c>
      <c r="U1424" s="17" t="str">
        <f>IF(SUM('Control Sample Data'!I$3:I$98)&gt;10,IF(AND(ISNUMBER('Control Sample Data'!I1423),'Control Sample Data'!I1423&lt;$B$1,'Control Sample Data'!I1423&gt;0),'Control Sample Data'!I1423,$B$1),"")</f>
        <v/>
      </c>
      <c r="V1424" s="17" t="str">
        <f>IF(SUM('Control Sample Data'!J$3:J$98)&gt;10,IF(AND(ISNUMBER('Control Sample Data'!J1423),'Control Sample Data'!J1423&lt;$B$1,'Control Sample Data'!J1423&gt;0),'Control Sample Data'!J1423,$B$1),"")</f>
        <v/>
      </c>
      <c r="W1424" s="17" t="str">
        <f>IF(SUM('Control Sample Data'!K$3:K$98)&gt;10,IF(AND(ISNUMBER('Control Sample Data'!K1423),'Control Sample Data'!K1423&lt;$B$1,'Control Sample Data'!K1423&gt;0),'Control Sample Data'!K1423,$B$1),"")</f>
        <v/>
      </c>
      <c r="X1424" s="17" t="str">
        <f>IF(SUM('Control Sample Data'!L$3:L$98)&gt;10,IF(AND(ISNUMBER('Control Sample Data'!L1423),'Control Sample Data'!L1423&lt;$B$1,'Control Sample Data'!L1423&gt;0),'Control Sample Data'!L1423,$B$1),"")</f>
        <v/>
      </c>
      <c r="Y1424" s="17" t="str">
        <f>IF(SUM('Control Sample Data'!M$3:M$98)&gt;10,IF(AND(ISNUMBER('Control Sample Data'!M1423),'Control Sample Data'!M1423&lt;$B$1,'Control Sample Data'!M1423&gt;0),'Control Sample Data'!M1423,$B$1),"")</f>
        <v/>
      </c>
      <c r="AT1424" s="36" t="str">
        <f t="shared" si="959"/>
        <v/>
      </c>
      <c r="AU1424" s="36" t="str">
        <f t="shared" si="960"/>
        <v/>
      </c>
      <c r="AV1424" s="36" t="str">
        <f t="shared" si="961"/>
        <v/>
      </c>
      <c r="AW1424" s="36" t="str">
        <f t="shared" si="962"/>
        <v/>
      </c>
      <c r="AX1424" s="36" t="str">
        <f t="shared" si="963"/>
        <v/>
      </c>
      <c r="AY1424" s="36" t="str">
        <f t="shared" si="964"/>
        <v/>
      </c>
      <c r="AZ1424" s="36" t="str">
        <f t="shared" si="965"/>
        <v/>
      </c>
      <c r="BA1424" s="36" t="str">
        <f t="shared" si="966"/>
        <v/>
      </c>
      <c r="BB1424" s="36" t="str">
        <f t="shared" si="967"/>
        <v/>
      </c>
      <c r="BC1424" s="36" t="str">
        <f t="shared" si="968"/>
        <v/>
      </c>
      <c r="BD1424" s="36" t="str">
        <f t="shared" si="969"/>
        <v/>
      </c>
      <c r="BE1424" s="36" t="str">
        <f t="shared" si="970"/>
        <v/>
      </c>
      <c r="BF1424" s="36" t="str">
        <f t="shared" si="971"/>
        <v/>
      </c>
      <c r="BG1424" s="36" t="str">
        <f t="shared" si="972"/>
        <v/>
      </c>
      <c r="BH1424" s="36" t="str">
        <f t="shared" si="973"/>
        <v/>
      </c>
      <c r="BI1424" s="36" t="str">
        <f t="shared" si="974"/>
        <v/>
      </c>
      <c r="BJ1424" s="36" t="str">
        <f t="shared" si="975"/>
        <v/>
      </c>
      <c r="BK1424" s="36" t="str">
        <f t="shared" si="976"/>
        <v/>
      </c>
      <c r="BL1424" s="36" t="str">
        <f t="shared" si="977"/>
        <v/>
      </c>
      <c r="BM1424" s="36" t="str">
        <f t="shared" si="978"/>
        <v/>
      </c>
      <c r="BN1424" s="38" t="e">
        <f t="shared" si="937"/>
        <v>#DIV/0!</v>
      </c>
      <c r="BO1424" s="38" t="e">
        <f t="shared" si="938"/>
        <v>#DIV/0!</v>
      </c>
      <c r="BP1424" s="39" t="str">
        <f t="shared" si="939"/>
        <v/>
      </c>
      <c r="BQ1424" s="39" t="str">
        <f t="shared" si="940"/>
        <v/>
      </c>
      <c r="BR1424" s="39" t="str">
        <f t="shared" si="941"/>
        <v/>
      </c>
      <c r="BS1424" s="39" t="str">
        <f t="shared" si="942"/>
        <v/>
      </c>
      <c r="BT1424" s="39" t="str">
        <f t="shared" si="943"/>
        <v/>
      </c>
      <c r="BU1424" s="39" t="str">
        <f t="shared" si="944"/>
        <v/>
      </c>
      <c r="BV1424" s="39" t="str">
        <f t="shared" si="945"/>
        <v/>
      </c>
      <c r="BW1424" s="39" t="str">
        <f t="shared" si="946"/>
        <v/>
      </c>
      <c r="BX1424" s="39" t="str">
        <f t="shared" si="947"/>
        <v/>
      </c>
      <c r="BY1424" s="39" t="str">
        <f t="shared" si="948"/>
        <v/>
      </c>
      <c r="BZ1424" s="39" t="str">
        <f t="shared" si="949"/>
        <v/>
      </c>
      <c r="CA1424" s="39" t="str">
        <f t="shared" si="950"/>
        <v/>
      </c>
      <c r="CB1424" s="39" t="str">
        <f t="shared" si="951"/>
        <v/>
      </c>
      <c r="CC1424" s="39" t="str">
        <f t="shared" si="952"/>
        <v/>
      </c>
      <c r="CD1424" s="39" t="str">
        <f t="shared" si="953"/>
        <v/>
      </c>
      <c r="CE1424" s="39" t="str">
        <f t="shared" si="954"/>
        <v/>
      </c>
      <c r="CF1424" s="39" t="str">
        <f t="shared" si="955"/>
        <v/>
      </c>
      <c r="CG1424" s="39" t="str">
        <f t="shared" si="956"/>
        <v/>
      </c>
      <c r="CH1424" s="39" t="str">
        <f t="shared" si="957"/>
        <v/>
      </c>
      <c r="CI1424" s="39" t="str">
        <f t="shared" si="958"/>
        <v/>
      </c>
    </row>
    <row r="1425" spans="1:87">
      <c r="A1425" s="18"/>
      <c r="B1425" s="15" t="str">
        <f>'Gene Table'!E1424</f>
        <v>hsa-miR-4520b-3p</v>
      </c>
      <c r="C1425" s="15" t="str">
        <f>'Gene Table'!B1424</f>
        <v>L06</v>
      </c>
      <c r="D1425" s="16" t="str">
        <f>IF(SUM('Test Sample Data'!D$3:D$98)&gt;10,IF(AND(ISNUMBER('Test Sample Data'!D1424),'Test Sample Data'!D1424&lt;$B$1,'Test Sample Data'!D1424&gt;0),'Test Sample Data'!D1424,$B$1),"")</f>
        <v/>
      </c>
      <c r="E1425" s="17" t="str">
        <f>IF(SUM('Test Sample Data'!E$3:E$98)&gt;10,IF(AND(ISNUMBER('Test Sample Data'!E1424),'Test Sample Data'!E1424&lt;$B$1,'Test Sample Data'!E1424&gt;0),'Test Sample Data'!E1424,$B$1),"")</f>
        <v/>
      </c>
      <c r="F1425" s="17" t="str">
        <f>IF(SUM('Test Sample Data'!F$3:F$98)&gt;10,IF(AND(ISNUMBER('Test Sample Data'!F1424),'Test Sample Data'!F1424&lt;$B$1,'Test Sample Data'!F1424&gt;0),'Test Sample Data'!F1424,$B$1),"")</f>
        <v/>
      </c>
      <c r="G1425" s="17" t="str">
        <f>IF(SUM('Test Sample Data'!G$3:G$98)&gt;10,IF(AND(ISNUMBER('Test Sample Data'!G1424),'Test Sample Data'!G1424&lt;$B$1,'Test Sample Data'!G1424&gt;0),'Test Sample Data'!G1424,$B$1),"")</f>
        <v/>
      </c>
      <c r="H1425" s="17" t="str">
        <f>IF(SUM('Test Sample Data'!H$3:H$98)&gt;10,IF(AND(ISNUMBER('Test Sample Data'!H1424),'Test Sample Data'!H1424&lt;$B$1,'Test Sample Data'!H1424&gt;0),'Test Sample Data'!H1424,$B$1),"")</f>
        <v/>
      </c>
      <c r="I1425" s="17" t="str">
        <f>IF(SUM('Test Sample Data'!I$3:I$98)&gt;10,IF(AND(ISNUMBER('Test Sample Data'!I1424),'Test Sample Data'!I1424&lt;$B$1,'Test Sample Data'!I1424&gt;0),'Test Sample Data'!I1424,$B$1),"")</f>
        <v/>
      </c>
      <c r="J1425" s="17" t="str">
        <f>IF(SUM('Test Sample Data'!J$3:J$98)&gt;10,IF(AND(ISNUMBER('Test Sample Data'!J1424),'Test Sample Data'!J1424&lt;$B$1,'Test Sample Data'!J1424&gt;0),'Test Sample Data'!J1424,$B$1),"")</f>
        <v/>
      </c>
      <c r="K1425" s="17" t="str">
        <f>IF(SUM('Test Sample Data'!K$3:K$98)&gt;10,IF(AND(ISNUMBER('Test Sample Data'!K1424),'Test Sample Data'!K1424&lt;$B$1,'Test Sample Data'!K1424&gt;0),'Test Sample Data'!K1424,$B$1),"")</f>
        <v/>
      </c>
      <c r="L1425" s="17" t="str">
        <f>IF(SUM('Test Sample Data'!L$3:L$98)&gt;10,IF(AND(ISNUMBER('Test Sample Data'!L1424),'Test Sample Data'!L1424&lt;$B$1,'Test Sample Data'!L1424&gt;0),'Test Sample Data'!L1424,$B$1),"")</f>
        <v/>
      </c>
      <c r="M1425" s="17" t="str">
        <f>IF(SUM('Test Sample Data'!M$3:M$98)&gt;10,IF(AND(ISNUMBER('Test Sample Data'!M1424),'Test Sample Data'!M1424&lt;$B$1,'Test Sample Data'!M1424&gt;0),'Test Sample Data'!M1424,$B$1),"")</f>
        <v/>
      </c>
      <c r="N1425" s="17" t="str">
        <f>'Gene Table'!E1424</f>
        <v>hsa-miR-4520b-3p</v>
      </c>
      <c r="O1425" s="17" t="str">
        <f>'Gene Table'!B1424</f>
        <v>L06</v>
      </c>
      <c r="P1425" s="17" t="str">
        <f>IF(SUM('Control Sample Data'!D$3:D$98)&gt;10,IF(AND(ISNUMBER('Control Sample Data'!D1424),'Control Sample Data'!D1424&lt;$B$1,'Control Sample Data'!D1424&gt;0),'Control Sample Data'!D1424,$B$1),"")</f>
        <v/>
      </c>
      <c r="Q1425" s="17" t="str">
        <f>IF(SUM('Control Sample Data'!E$3:E$98)&gt;10,IF(AND(ISNUMBER('Control Sample Data'!E1424),'Control Sample Data'!E1424&lt;$B$1,'Control Sample Data'!E1424&gt;0),'Control Sample Data'!E1424,$B$1),"")</f>
        <v/>
      </c>
      <c r="R1425" s="17" t="str">
        <f>IF(SUM('Control Sample Data'!F$3:F$98)&gt;10,IF(AND(ISNUMBER('Control Sample Data'!F1424),'Control Sample Data'!F1424&lt;$B$1,'Control Sample Data'!F1424&gt;0),'Control Sample Data'!F1424,$B$1),"")</f>
        <v/>
      </c>
      <c r="S1425" s="17" t="str">
        <f>IF(SUM('Control Sample Data'!G$3:G$98)&gt;10,IF(AND(ISNUMBER('Control Sample Data'!G1424),'Control Sample Data'!G1424&lt;$B$1,'Control Sample Data'!G1424&gt;0),'Control Sample Data'!G1424,$B$1),"")</f>
        <v/>
      </c>
      <c r="T1425" s="17" t="str">
        <f>IF(SUM('Control Sample Data'!H$3:H$98)&gt;10,IF(AND(ISNUMBER('Control Sample Data'!H1424),'Control Sample Data'!H1424&lt;$B$1,'Control Sample Data'!H1424&gt;0),'Control Sample Data'!H1424,$B$1),"")</f>
        <v/>
      </c>
      <c r="U1425" s="17" t="str">
        <f>IF(SUM('Control Sample Data'!I$3:I$98)&gt;10,IF(AND(ISNUMBER('Control Sample Data'!I1424),'Control Sample Data'!I1424&lt;$B$1,'Control Sample Data'!I1424&gt;0),'Control Sample Data'!I1424,$B$1),"")</f>
        <v/>
      </c>
      <c r="V1425" s="17" t="str">
        <f>IF(SUM('Control Sample Data'!J$3:J$98)&gt;10,IF(AND(ISNUMBER('Control Sample Data'!J1424),'Control Sample Data'!J1424&lt;$B$1,'Control Sample Data'!J1424&gt;0),'Control Sample Data'!J1424,$B$1),"")</f>
        <v/>
      </c>
      <c r="W1425" s="17" t="str">
        <f>IF(SUM('Control Sample Data'!K$3:K$98)&gt;10,IF(AND(ISNUMBER('Control Sample Data'!K1424),'Control Sample Data'!K1424&lt;$B$1,'Control Sample Data'!K1424&gt;0),'Control Sample Data'!K1424,$B$1),"")</f>
        <v/>
      </c>
      <c r="X1425" s="17" t="str">
        <f>IF(SUM('Control Sample Data'!L$3:L$98)&gt;10,IF(AND(ISNUMBER('Control Sample Data'!L1424),'Control Sample Data'!L1424&lt;$B$1,'Control Sample Data'!L1424&gt;0),'Control Sample Data'!L1424,$B$1),"")</f>
        <v/>
      </c>
      <c r="Y1425" s="17" t="str">
        <f>IF(SUM('Control Sample Data'!M$3:M$98)&gt;10,IF(AND(ISNUMBER('Control Sample Data'!M1424),'Control Sample Data'!M1424&lt;$B$1,'Control Sample Data'!M1424&gt;0),'Control Sample Data'!M1424,$B$1),"")</f>
        <v/>
      </c>
      <c r="AT1425" s="36" t="str">
        <f t="shared" si="959"/>
        <v/>
      </c>
      <c r="AU1425" s="36" t="str">
        <f t="shared" si="960"/>
        <v/>
      </c>
      <c r="AV1425" s="36" t="str">
        <f t="shared" si="961"/>
        <v/>
      </c>
      <c r="AW1425" s="36" t="str">
        <f t="shared" si="962"/>
        <v/>
      </c>
      <c r="AX1425" s="36" t="str">
        <f t="shared" si="963"/>
        <v/>
      </c>
      <c r="AY1425" s="36" t="str">
        <f t="shared" si="964"/>
        <v/>
      </c>
      <c r="AZ1425" s="36" t="str">
        <f t="shared" si="965"/>
        <v/>
      </c>
      <c r="BA1425" s="36" t="str">
        <f t="shared" si="966"/>
        <v/>
      </c>
      <c r="BB1425" s="36" t="str">
        <f t="shared" si="967"/>
        <v/>
      </c>
      <c r="BC1425" s="36" t="str">
        <f t="shared" si="968"/>
        <v/>
      </c>
      <c r="BD1425" s="36" t="str">
        <f t="shared" si="969"/>
        <v/>
      </c>
      <c r="BE1425" s="36" t="str">
        <f t="shared" si="970"/>
        <v/>
      </c>
      <c r="BF1425" s="36" t="str">
        <f t="shared" si="971"/>
        <v/>
      </c>
      <c r="BG1425" s="36" t="str">
        <f t="shared" si="972"/>
        <v/>
      </c>
      <c r="BH1425" s="36" t="str">
        <f t="shared" si="973"/>
        <v/>
      </c>
      <c r="BI1425" s="36" t="str">
        <f t="shared" si="974"/>
        <v/>
      </c>
      <c r="BJ1425" s="36" t="str">
        <f t="shared" si="975"/>
        <v/>
      </c>
      <c r="BK1425" s="36" t="str">
        <f t="shared" si="976"/>
        <v/>
      </c>
      <c r="BL1425" s="36" t="str">
        <f t="shared" si="977"/>
        <v/>
      </c>
      <c r="BM1425" s="36" t="str">
        <f t="shared" si="978"/>
        <v/>
      </c>
      <c r="BN1425" s="38" t="e">
        <f t="shared" si="937"/>
        <v>#DIV/0!</v>
      </c>
      <c r="BO1425" s="38" t="e">
        <f t="shared" si="938"/>
        <v>#DIV/0!</v>
      </c>
      <c r="BP1425" s="39" t="str">
        <f t="shared" si="939"/>
        <v/>
      </c>
      <c r="BQ1425" s="39" t="str">
        <f t="shared" si="940"/>
        <v/>
      </c>
      <c r="BR1425" s="39" t="str">
        <f t="shared" si="941"/>
        <v/>
      </c>
      <c r="BS1425" s="39" t="str">
        <f t="shared" si="942"/>
        <v/>
      </c>
      <c r="BT1425" s="39" t="str">
        <f t="shared" si="943"/>
        <v/>
      </c>
      <c r="BU1425" s="39" t="str">
        <f t="shared" si="944"/>
        <v/>
      </c>
      <c r="BV1425" s="39" t="str">
        <f t="shared" si="945"/>
        <v/>
      </c>
      <c r="BW1425" s="39" t="str">
        <f t="shared" si="946"/>
        <v/>
      </c>
      <c r="BX1425" s="39" t="str">
        <f t="shared" si="947"/>
        <v/>
      </c>
      <c r="BY1425" s="39" t="str">
        <f t="shared" si="948"/>
        <v/>
      </c>
      <c r="BZ1425" s="39" t="str">
        <f t="shared" si="949"/>
        <v/>
      </c>
      <c r="CA1425" s="39" t="str">
        <f t="shared" si="950"/>
        <v/>
      </c>
      <c r="CB1425" s="39" t="str">
        <f t="shared" si="951"/>
        <v/>
      </c>
      <c r="CC1425" s="39" t="str">
        <f t="shared" si="952"/>
        <v/>
      </c>
      <c r="CD1425" s="39" t="str">
        <f t="shared" si="953"/>
        <v/>
      </c>
      <c r="CE1425" s="39" t="str">
        <f t="shared" si="954"/>
        <v/>
      </c>
      <c r="CF1425" s="39" t="str">
        <f t="shared" si="955"/>
        <v/>
      </c>
      <c r="CG1425" s="39" t="str">
        <f t="shared" si="956"/>
        <v/>
      </c>
      <c r="CH1425" s="39" t="str">
        <f t="shared" si="957"/>
        <v/>
      </c>
      <c r="CI1425" s="39" t="str">
        <f t="shared" si="958"/>
        <v/>
      </c>
    </row>
    <row r="1426" spans="1:87">
      <c r="A1426" s="18"/>
      <c r="B1426" s="15" t="str">
        <f>'Gene Table'!E1425</f>
        <v>hsa-miR-4671-5p</v>
      </c>
      <c r="C1426" s="15" t="str">
        <f>'Gene Table'!B1425</f>
        <v>L07</v>
      </c>
      <c r="D1426" s="16" t="str">
        <f>IF(SUM('Test Sample Data'!D$3:D$98)&gt;10,IF(AND(ISNUMBER('Test Sample Data'!D1425),'Test Sample Data'!D1425&lt;$B$1,'Test Sample Data'!D1425&gt;0),'Test Sample Data'!D1425,$B$1),"")</f>
        <v/>
      </c>
      <c r="E1426" s="17" t="str">
        <f>IF(SUM('Test Sample Data'!E$3:E$98)&gt;10,IF(AND(ISNUMBER('Test Sample Data'!E1425),'Test Sample Data'!E1425&lt;$B$1,'Test Sample Data'!E1425&gt;0),'Test Sample Data'!E1425,$B$1),"")</f>
        <v/>
      </c>
      <c r="F1426" s="17" t="str">
        <f>IF(SUM('Test Sample Data'!F$3:F$98)&gt;10,IF(AND(ISNUMBER('Test Sample Data'!F1425),'Test Sample Data'!F1425&lt;$B$1,'Test Sample Data'!F1425&gt;0),'Test Sample Data'!F1425,$B$1),"")</f>
        <v/>
      </c>
      <c r="G1426" s="17" t="str">
        <f>IF(SUM('Test Sample Data'!G$3:G$98)&gt;10,IF(AND(ISNUMBER('Test Sample Data'!G1425),'Test Sample Data'!G1425&lt;$B$1,'Test Sample Data'!G1425&gt;0),'Test Sample Data'!G1425,$B$1),"")</f>
        <v/>
      </c>
      <c r="H1426" s="17" t="str">
        <f>IF(SUM('Test Sample Data'!H$3:H$98)&gt;10,IF(AND(ISNUMBER('Test Sample Data'!H1425),'Test Sample Data'!H1425&lt;$B$1,'Test Sample Data'!H1425&gt;0),'Test Sample Data'!H1425,$B$1),"")</f>
        <v/>
      </c>
      <c r="I1426" s="17" t="str">
        <f>IF(SUM('Test Sample Data'!I$3:I$98)&gt;10,IF(AND(ISNUMBER('Test Sample Data'!I1425),'Test Sample Data'!I1425&lt;$B$1,'Test Sample Data'!I1425&gt;0),'Test Sample Data'!I1425,$B$1),"")</f>
        <v/>
      </c>
      <c r="J1426" s="17" t="str">
        <f>IF(SUM('Test Sample Data'!J$3:J$98)&gt;10,IF(AND(ISNUMBER('Test Sample Data'!J1425),'Test Sample Data'!J1425&lt;$B$1,'Test Sample Data'!J1425&gt;0),'Test Sample Data'!J1425,$B$1),"")</f>
        <v/>
      </c>
      <c r="K1426" s="17" t="str">
        <f>IF(SUM('Test Sample Data'!K$3:K$98)&gt;10,IF(AND(ISNUMBER('Test Sample Data'!K1425),'Test Sample Data'!K1425&lt;$B$1,'Test Sample Data'!K1425&gt;0),'Test Sample Data'!K1425,$B$1),"")</f>
        <v/>
      </c>
      <c r="L1426" s="17" t="str">
        <f>IF(SUM('Test Sample Data'!L$3:L$98)&gt;10,IF(AND(ISNUMBER('Test Sample Data'!L1425),'Test Sample Data'!L1425&lt;$B$1,'Test Sample Data'!L1425&gt;0),'Test Sample Data'!L1425,$B$1),"")</f>
        <v/>
      </c>
      <c r="M1426" s="17" t="str">
        <f>IF(SUM('Test Sample Data'!M$3:M$98)&gt;10,IF(AND(ISNUMBER('Test Sample Data'!M1425),'Test Sample Data'!M1425&lt;$B$1,'Test Sample Data'!M1425&gt;0),'Test Sample Data'!M1425,$B$1),"")</f>
        <v/>
      </c>
      <c r="N1426" s="17" t="str">
        <f>'Gene Table'!E1425</f>
        <v>hsa-miR-4671-5p</v>
      </c>
      <c r="O1426" s="17" t="str">
        <f>'Gene Table'!B1425</f>
        <v>L07</v>
      </c>
      <c r="P1426" s="17" t="str">
        <f>IF(SUM('Control Sample Data'!D$3:D$98)&gt;10,IF(AND(ISNUMBER('Control Sample Data'!D1425),'Control Sample Data'!D1425&lt;$B$1,'Control Sample Data'!D1425&gt;0),'Control Sample Data'!D1425,$B$1),"")</f>
        <v/>
      </c>
      <c r="Q1426" s="17" t="str">
        <f>IF(SUM('Control Sample Data'!E$3:E$98)&gt;10,IF(AND(ISNUMBER('Control Sample Data'!E1425),'Control Sample Data'!E1425&lt;$B$1,'Control Sample Data'!E1425&gt;0),'Control Sample Data'!E1425,$B$1),"")</f>
        <v/>
      </c>
      <c r="R1426" s="17" t="str">
        <f>IF(SUM('Control Sample Data'!F$3:F$98)&gt;10,IF(AND(ISNUMBER('Control Sample Data'!F1425),'Control Sample Data'!F1425&lt;$B$1,'Control Sample Data'!F1425&gt;0),'Control Sample Data'!F1425,$B$1),"")</f>
        <v/>
      </c>
      <c r="S1426" s="17" t="str">
        <f>IF(SUM('Control Sample Data'!G$3:G$98)&gt;10,IF(AND(ISNUMBER('Control Sample Data'!G1425),'Control Sample Data'!G1425&lt;$B$1,'Control Sample Data'!G1425&gt;0),'Control Sample Data'!G1425,$B$1),"")</f>
        <v/>
      </c>
      <c r="T1426" s="17" t="str">
        <f>IF(SUM('Control Sample Data'!H$3:H$98)&gt;10,IF(AND(ISNUMBER('Control Sample Data'!H1425),'Control Sample Data'!H1425&lt;$B$1,'Control Sample Data'!H1425&gt;0),'Control Sample Data'!H1425,$B$1),"")</f>
        <v/>
      </c>
      <c r="U1426" s="17" t="str">
        <f>IF(SUM('Control Sample Data'!I$3:I$98)&gt;10,IF(AND(ISNUMBER('Control Sample Data'!I1425),'Control Sample Data'!I1425&lt;$B$1,'Control Sample Data'!I1425&gt;0),'Control Sample Data'!I1425,$B$1),"")</f>
        <v/>
      </c>
      <c r="V1426" s="17" t="str">
        <f>IF(SUM('Control Sample Data'!J$3:J$98)&gt;10,IF(AND(ISNUMBER('Control Sample Data'!J1425),'Control Sample Data'!J1425&lt;$B$1,'Control Sample Data'!J1425&gt;0),'Control Sample Data'!J1425,$B$1),"")</f>
        <v/>
      </c>
      <c r="W1426" s="17" t="str">
        <f>IF(SUM('Control Sample Data'!K$3:K$98)&gt;10,IF(AND(ISNUMBER('Control Sample Data'!K1425),'Control Sample Data'!K1425&lt;$B$1,'Control Sample Data'!K1425&gt;0),'Control Sample Data'!K1425,$B$1),"")</f>
        <v/>
      </c>
      <c r="X1426" s="17" t="str">
        <f>IF(SUM('Control Sample Data'!L$3:L$98)&gt;10,IF(AND(ISNUMBER('Control Sample Data'!L1425),'Control Sample Data'!L1425&lt;$B$1,'Control Sample Data'!L1425&gt;0),'Control Sample Data'!L1425,$B$1),"")</f>
        <v/>
      </c>
      <c r="Y1426" s="17" t="str">
        <f>IF(SUM('Control Sample Data'!M$3:M$98)&gt;10,IF(AND(ISNUMBER('Control Sample Data'!M1425),'Control Sample Data'!M1425&lt;$B$1,'Control Sample Data'!M1425&gt;0),'Control Sample Data'!M1425,$B$1),"")</f>
        <v/>
      </c>
      <c r="AT1426" s="36" t="str">
        <f t="shared" si="959"/>
        <v/>
      </c>
      <c r="AU1426" s="36" t="str">
        <f t="shared" si="960"/>
        <v/>
      </c>
      <c r="AV1426" s="36" t="str">
        <f t="shared" si="961"/>
        <v/>
      </c>
      <c r="AW1426" s="36" t="str">
        <f t="shared" si="962"/>
        <v/>
      </c>
      <c r="AX1426" s="36" t="str">
        <f t="shared" si="963"/>
        <v/>
      </c>
      <c r="AY1426" s="36" t="str">
        <f t="shared" si="964"/>
        <v/>
      </c>
      <c r="AZ1426" s="36" t="str">
        <f t="shared" si="965"/>
        <v/>
      </c>
      <c r="BA1426" s="36" t="str">
        <f t="shared" si="966"/>
        <v/>
      </c>
      <c r="BB1426" s="36" t="str">
        <f t="shared" si="967"/>
        <v/>
      </c>
      <c r="BC1426" s="36" t="str">
        <f t="shared" si="968"/>
        <v/>
      </c>
      <c r="BD1426" s="36" t="str">
        <f t="shared" si="969"/>
        <v/>
      </c>
      <c r="BE1426" s="36" t="str">
        <f t="shared" si="970"/>
        <v/>
      </c>
      <c r="BF1426" s="36" t="str">
        <f t="shared" si="971"/>
        <v/>
      </c>
      <c r="BG1426" s="36" t="str">
        <f t="shared" si="972"/>
        <v/>
      </c>
      <c r="BH1426" s="36" t="str">
        <f t="shared" si="973"/>
        <v/>
      </c>
      <c r="BI1426" s="36" t="str">
        <f t="shared" si="974"/>
        <v/>
      </c>
      <c r="BJ1426" s="36" t="str">
        <f t="shared" si="975"/>
        <v/>
      </c>
      <c r="BK1426" s="36" t="str">
        <f t="shared" si="976"/>
        <v/>
      </c>
      <c r="BL1426" s="36" t="str">
        <f t="shared" si="977"/>
        <v/>
      </c>
      <c r="BM1426" s="36" t="str">
        <f t="shared" si="978"/>
        <v/>
      </c>
      <c r="BN1426" s="38" t="e">
        <f t="shared" si="937"/>
        <v>#DIV/0!</v>
      </c>
      <c r="BO1426" s="38" t="e">
        <f t="shared" si="938"/>
        <v>#DIV/0!</v>
      </c>
      <c r="BP1426" s="39" t="str">
        <f t="shared" si="939"/>
        <v/>
      </c>
      <c r="BQ1426" s="39" t="str">
        <f t="shared" si="940"/>
        <v/>
      </c>
      <c r="BR1426" s="39" t="str">
        <f t="shared" si="941"/>
        <v/>
      </c>
      <c r="BS1426" s="39" t="str">
        <f t="shared" si="942"/>
        <v/>
      </c>
      <c r="BT1426" s="39" t="str">
        <f t="shared" si="943"/>
        <v/>
      </c>
      <c r="BU1426" s="39" t="str">
        <f t="shared" si="944"/>
        <v/>
      </c>
      <c r="BV1426" s="39" t="str">
        <f t="shared" si="945"/>
        <v/>
      </c>
      <c r="BW1426" s="39" t="str">
        <f t="shared" si="946"/>
        <v/>
      </c>
      <c r="BX1426" s="39" t="str">
        <f t="shared" si="947"/>
        <v/>
      </c>
      <c r="BY1426" s="39" t="str">
        <f t="shared" si="948"/>
        <v/>
      </c>
      <c r="BZ1426" s="39" t="str">
        <f t="shared" si="949"/>
        <v/>
      </c>
      <c r="CA1426" s="39" t="str">
        <f t="shared" si="950"/>
        <v/>
      </c>
      <c r="CB1426" s="39" t="str">
        <f t="shared" si="951"/>
        <v/>
      </c>
      <c r="CC1426" s="39" t="str">
        <f t="shared" si="952"/>
        <v/>
      </c>
      <c r="CD1426" s="39" t="str">
        <f t="shared" si="953"/>
        <v/>
      </c>
      <c r="CE1426" s="39" t="str">
        <f t="shared" si="954"/>
        <v/>
      </c>
      <c r="CF1426" s="39" t="str">
        <f t="shared" si="955"/>
        <v/>
      </c>
      <c r="CG1426" s="39" t="str">
        <f t="shared" si="956"/>
        <v/>
      </c>
      <c r="CH1426" s="39" t="str">
        <f t="shared" si="957"/>
        <v/>
      </c>
      <c r="CI1426" s="39" t="str">
        <f t="shared" si="958"/>
        <v/>
      </c>
    </row>
    <row r="1427" spans="1:87">
      <c r="A1427" s="18"/>
      <c r="B1427" s="15" t="str">
        <f>'Gene Table'!E1426</f>
        <v>hsa-miR-4723-5p</v>
      </c>
      <c r="C1427" s="15" t="str">
        <f>'Gene Table'!B1426</f>
        <v>L08</v>
      </c>
      <c r="D1427" s="16" t="str">
        <f>IF(SUM('Test Sample Data'!D$3:D$98)&gt;10,IF(AND(ISNUMBER('Test Sample Data'!D1426),'Test Sample Data'!D1426&lt;$B$1,'Test Sample Data'!D1426&gt;0),'Test Sample Data'!D1426,$B$1),"")</f>
        <v/>
      </c>
      <c r="E1427" s="17" t="str">
        <f>IF(SUM('Test Sample Data'!E$3:E$98)&gt;10,IF(AND(ISNUMBER('Test Sample Data'!E1426),'Test Sample Data'!E1426&lt;$B$1,'Test Sample Data'!E1426&gt;0),'Test Sample Data'!E1426,$B$1),"")</f>
        <v/>
      </c>
      <c r="F1427" s="17" t="str">
        <f>IF(SUM('Test Sample Data'!F$3:F$98)&gt;10,IF(AND(ISNUMBER('Test Sample Data'!F1426),'Test Sample Data'!F1426&lt;$B$1,'Test Sample Data'!F1426&gt;0),'Test Sample Data'!F1426,$B$1),"")</f>
        <v/>
      </c>
      <c r="G1427" s="17" t="str">
        <f>IF(SUM('Test Sample Data'!G$3:G$98)&gt;10,IF(AND(ISNUMBER('Test Sample Data'!G1426),'Test Sample Data'!G1426&lt;$B$1,'Test Sample Data'!G1426&gt;0),'Test Sample Data'!G1426,$B$1),"")</f>
        <v/>
      </c>
      <c r="H1427" s="17" t="str">
        <f>IF(SUM('Test Sample Data'!H$3:H$98)&gt;10,IF(AND(ISNUMBER('Test Sample Data'!H1426),'Test Sample Data'!H1426&lt;$B$1,'Test Sample Data'!H1426&gt;0),'Test Sample Data'!H1426,$B$1),"")</f>
        <v/>
      </c>
      <c r="I1427" s="17" t="str">
        <f>IF(SUM('Test Sample Data'!I$3:I$98)&gt;10,IF(AND(ISNUMBER('Test Sample Data'!I1426),'Test Sample Data'!I1426&lt;$B$1,'Test Sample Data'!I1426&gt;0),'Test Sample Data'!I1426,$B$1),"")</f>
        <v/>
      </c>
      <c r="J1427" s="17" t="str">
        <f>IF(SUM('Test Sample Data'!J$3:J$98)&gt;10,IF(AND(ISNUMBER('Test Sample Data'!J1426),'Test Sample Data'!J1426&lt;$B$1,'Test Sample Data'!J1426&gt;0),'Test Sample Data'!J1426,$B$1),"")</f>
        <v/>
      </c>
      <c r="K1427" s="17" t="str">
        <f>IF(SUM('Test Sample Data'!K$3:K$98)&gt;10,IF(AND(ISNUMBER('Test Sample Data'!K1426),'Test Sample Data'!K1426&lt;$B$1,'Test Sample Data'!K1426&gt;0),'Test Sample Data'!K1426,$B$1),"")</f>
        <v/>
      </c>
      <c r="L1427" s="17" t="str">
        <f>IF(SUM('Test Sample Data'!L$3:L$98)&gt;10,IF(AND(ISNUMBER('Test Sample Data'!L1426),'Test Sample Data'!L1426&lt;$B$1,'Test Sample Data'!L1426&gt;0),'Test Sample Data'!L1426,$B$1),"")</f>
        <v/>
      </c>
      <c r="M1427" s="17" t="str">
        <f>IF(SUM('Test Sample Data'!M$3:M$98)&gt;10,IF(AND(ISNUMBER('Test Sample Data'!M1426),'Test Sample Data'!M1426&lt;$B$1,'Test Sample Data'!M1426&gt;0),'Test Sample Data'!M1426,$B$1),"")</f>
        <v/>
      </c>
      <c r="N1427" s="17" t="str">
        <f>'Gene Table'!E1426</f>
        <v>hsa-miR-4723-5p</v>
      </c>
      <c r="O1427" s="17" t="str">
        <f>'Gene Table'!B1426</f>
        <v>L08</v>
      </c>
      <c r="P1427" s="17" t="str">
        <f>IF(SUM('Control Sample Data'!D$3:D$98)&gt;10,IF(AND(ISNUMBER('Control Sample Data'!D1426),'Control Sample Data'!D1426&lt;$B$1,'Control Sample Data'!D1426&gt;0),'Control Sample Data'!D1426,$B$1),"")</f>
        <v/>
      </c>
      <c r="Q1427" s="17" t="str">
        <f>IF(SUM('Control Sample Data'!E$3:E$98)&gt;10,IF(AND(ISNUMBER('Control Sample Data'!E1426),'Control Sample Data'!E1426&lt;$B$1,'Control Sample Data'!E1426&gt;0),'Control Sample Data'!E1426,$B$1),"")</f>
        <v/>
      </c>
      <c r="R1427" s="17" t="str">
        <f>IF(SUM('Control Sample Data'!F$3:F$98)&gt;10,IF(AND(ISNUMBER('Control Sample Data'!F1426),'Control Sample Data'!F1426&lt;$B$1,'Control Sample Data'!F1426&gt;0),'Control Sample Data'!F1426,$B$1),"")</f>
        <v/>
      </c>
      <c r="S1427" s="17" t="str">
        <f>IF(SUM('Control Sample Data'!G$3:G$98)&gt;10,IF(AND(ISNUMBER('Control Sample Data'!G1426),'Control Sample Data'!G1426&lt;$B$1,'Control Sample Data'!G1426&gt;0),'Control Sample Data'!G1426,$B$1),"")</f>
        <v/>
      </c>
      <c r="T1427" s="17" t="str">
        <f>IF(SUM('Control Sample Data'!H$3:H$98)&gt;10,IF(AND(ISNUMBER('Control Sample Data'!H1426),'Control Sample Data'!H1426&lt;$B$1,'Control Sample Data'!H1426&gt;0),'Control Sample Data'!H1426,$B$1),"")</f>
        <v/>
      </c>
      <c r="U1427" s="17" t="str">
        <f>IF(SUM('Control Sample Data'!I$3:I$98)&gt;10,IF(AND(ISNUMBER('Control Sample Data'!I1426),'Control Sample Data'!I1426&lt;$B$1,'Control Sample Data'!I1426&gt;0),'Control Sample Data'!I1426,$B$1),"")</f>
        <v/>
      </c>
      <c r="V1427" s="17" t="str">
        <f>IF(SUM('Control Sample Data'!J$3:J$98)&gt;10,IF(AND(ISNUMBER('Control Sample Data'!J1426),'Control Sample Data'!J1426&lt;$B$1,'Control Sample Data'!J1426&gt;0),'Control Sample Data'!J1426,$B$1),"")</f>
        <v/>
      </c>
      <c r="W1427" s="17" t="str">
        <f>IF(SUM('Control Sample Data'!K$3:K$98)&gt;10,IF(AND(ISNUMBER('Control Sample Data'!K1426),'Control Sample Data'!K1426&lt;$B$1,'Control Sample Data'!K1426&gt;0),'Control Sample Data'!K1426,$B$1),"")</f>
        <v/>
      </c>
      <c r="X1427" s="17" t="str">
        <f>IF(SUM('Control Sample Data'!L$3:L$98)&gt;10,IF(AND(ISNUMBER('Control Sample Data'!L1426),'Control Sample Data'!L1426&lt;$B$1,'Control Sample Data'!L1426&gt;0),'Control Sample Data'!L1426,$B$1),"")</f>
        <v/>
      </c>
      <c r="Y1427" s="17" t="str">
        <f>IF(SUM('Control Sample Data'!M$3:M$98)&gt;10,IF(AND(ISNUMBER('Control Sample Data'!M1426),'Control Sample Data'!M1426&lt;$B$1,'Control Sample Data'!M1426&gt;0),'Control Sample Data'!M1426,$B$1),"")</f>
        <v/>
      </c>
      <c r="AT1427" s="36" t="str">
        <f t="shared" si="959"/>
        <v/>
      </c>
      <c r="AU1427" s="36" t="str">
        <f t="shared" si="960"/>
        <v/>
      </c>
      <c r="AV1427" s="36" t="str">
        <f t="shared" si="961"/>
        <v/>
      </c>
      <c r="AW1427" s="36" t="str">
        <f t="shared" si="962"/>
        <v/>
      </c>
      <c r="AX1427" s="36" t="str">
        <f t="shared" si="963"/>
        <v/>
      </c>
      <c r="AY1427" s="36" t="str">
        <f t="shared" si="964"/>
        <v/>
      </c>
      <c r="AZ1427" s="36" t="str">
        <f t="shared" si="965"/>
        <v/>
      </c>
      <c r="BA1427" s="36" t="str">
        <f t="shared" si="966"/>
        <v/>
      </c>
      <c r="BB1427" s="36" t="str">
        <f t="shared" si="967"/>
        <v/>
      </c>
      <c r="BC1427" s="36" t="str">
        <f t="shared" si="968"/>
        <v/>
      </c>
      <c r="BD1427" s="36" t="str">
        <f t="shared" si="969"/>
        <v/>
      </c>
      <c r="BE1427" s="36" t="str">
        <f t="shared" si="970"/>
        <v/>
      </c>
      <c r="BF1427" s="36" t="str">
        <f t="shared" si="971"/>
        <v/>
      </c>
      <c r="BG1427" s="36" t="str">
        <f t="shared" si="972"/>
        <v/>
      </c>
      <c r="BH1427" s="36" t="str">
        <f t="shared" si="973"/>
        <v/>
      </c>
      <c r="BI1427" s="36" t="str">
        <f t="shared" si="974"/>
        <v/>
      </c>
      <c r="BJ1427" s="36" t="str">
        <f t="shared" si="975"/>
        <v/>
      </c>
      <c r="BK1427" s="36" t="str">
        <f t="shared" si="976"/>
        <v/>
      </c>
      <c r="BL1427" s="36" t="str">
        <f t="shared" si="977"/>
        <v/>
      </c>
      <c r="BM1427" s="36" t="str">
        <f t="shared" si="978"/>
        <v/>
      </c>
      <c r="BN1427" s="38" t="e">
        <f t="shared" si="937"/>
        <v>#DIV/0!</v>
      </c>
      <c r="BO1427" s="38" t="e">
        <f t="shared" si="938"/>
        <v>#DIV/0!</v>
      </c>
      <c r="BP1427" s="39" t="str">
        <f t="shared" si="939"/>
        <v/>
      </c>
      <c r="BQ1427" s="39" t="str">
        <f t="shared" si="940"/>
        <v/>
      </c>
      <c r="BR1427" s="39" t="str">
        <f t="shared" si="941"/>
        <v/>
      </c>
      <c r="BS1427" s="39" t="str">
        <f t="shared" si="942"/>
        <v/>
      </c>
      <c r="BT1427" s="39" t="str">
        <f t="shared" si="943"/>
        <v/>
      </c>
      <c r="BU1427" s="39" t="str">
        <f t="shared" si="944"/>
        <v/>
      </c>
      <c r="BV1427" s="39" t="str">
        <f t="shared" si="945"/>
        <v/>
      </c>
      <c r="BW1427" s="39" t="str">
        <f t="shared" si="946"/>
        <v/>
      </c>
      <c r="BX1427" s="39" t="str">
        <f t="shared" si="947"/>
        <v/>
      </c>
      <c r="BY1427" s="39" t="str">
        <f t="shared" si="948"/>
        <v/>
      </c>
      <c r="BZ1427" s="39" t="str">
        <f t="shared" si="949"/>
        <v/>
      </c>
      <c r="CA1427" s="39" t="str">
        <f t="shared" si="950"/>
        <v/>
      </c>
      <c r="CB1427" s="39" t="str">
        <f t="shared" si="951"/>
        <v/>
      </c>
      <c r="CC1427" s="39" t="str">
        <f t="shared" si="952"/>
        <v/>
      </c>
      <c r="CD1427" s="39" t="str">
        <f t="shared" si="953"/>
        <v/>
      </c>
      <c r="CE1427" s="39" t="str">
        <f t="shared" si="954"/>
        <v/>
      </c>
      <c r="CF1427" s="39" t="str">
        <f t="shared" si="955"/>
        <v/>
      </c>
      <c r="CG1427" s="39" t="str">
        <f t="shared" si="956"/>
        <v/>
      </c>
      <c r="CH1427" s="39" t="str">
        <f t="shared" si="957"/>
        <v/>
      </c>
      <c r="CI1427" s="39" t="str">
        <f t="shared" si="958"/>
        <v/>
      </c>
    </row>
    <row r="1428" spans="1:87">
      <c r="A1428" s="18"/>
      <c r="B1428" s="15" t="str">
        <f>'Gene Table'!E1427</f>
        <v>hsa-miR-4671-3p</v>
      </c>
      <c r="C1428" s="15" t="str">
        <f>'Gene Table'!B1427</f>
        <v>L09</v>
      </c>
      <c r="D1428" s="16" t="str">
        <f>IF(SUM('Test Sample Data'!D$3:D$98)&gt;10,IF(AND(ISNUMBER('Test Sample Data'!D1427),'Test Sample Data'!D1427&lt;$B$1,'Test Sample Data'!D1427&gt;0),'Test Sample Data'!D1427,$B$1),"")</f>
        <v/>
      </c>
      <c r="E1428" s="17" t="str">
        <f>IF(SUM('Test Sample Data'!E$3:E$98)&gt;10,IF(AND(ISNUMBER('Test Sample Data'!E1427),'Test Sample Data'!E1427&lt;$B$1,'Test Sample Data'!E1427&gt;0),'Test Sample Data'!E1427,$B$1),"")</f>
        <v/>
      </c>
      <c r="F1428" s="17" t="str">
        <f>IF(SUM('Test Sample Data'!F$3:F$98)&gt;10,IF(AND(ISNUMBER('Test Sample Data'!F1427),'Test Sample Data'!F1427&lt;$B$1,'Test Sample Data'!F1427&gt;0),'Test Sample Data'!F1427,$B$1),"")</f>
        <v/>
      </c>
      <c r="G1428" s="17" t="str">
        <f>IF(SUM('Test Sample Data'!G$3:G$98)&gt;10,IF(AND(ISNUMBER('Test Sample Data'!G1427),'Test Sample Data'!G1427&lt;$B$1,'Test Sample Data'!G1427&gt;0),'Test Sample Data'!G1427,$B$1),"")</f>
        <v/>
      </c>
      <c r="H1428" s="17" t="str">
        <f>IF(SUM('Test Sample Data'!H$3:H$98)&gt;10,IF(AND(ISNUMBER('Test Sample Data'!H1427),'Test Sample Data'!H1427&lt;$B$1,'Test Sample Data'!H1427&gt;0),'Test Sample Data'!H1427,$B$1),"")</f>
        <v/>
      </c>
      <c r="I1428" s="17" t="str">
        <f>IF(SUM('Test Sample Data'!I$3:I$98)&gt;10,IF(AND(ISNUMBER('Test Sample Data'!I1427),'Test Sample Data'!I1427&lt;$B$1,'Test Sample Data'!I1427&gt;0),'Test Sample Data'!I1427,$B$1),"")</f>
        <v/>
      </c>
      <c r="J1428" s="17" t="str">
        <f>IF(SUM('Test Sample Data'!J$3:J$98)&gt;10,IF(AND(ISNUMBER('Test Sample Data'!J1427),'Test Sample Data'!J1427&lt;$B$1,'Test Sample Data'!J1427&gt;0),'Test Sample Data'!J1427,$B$1),"")</f>
        <v/>
      </c>
      <c r="K1428" s="17" t="str">
        <f>IF(SUM('Test Sample Data'!K$3:K$98)&gt;10,IF(AND(ISNUMBER('Test Sample Data'!K1427),'Test Sample Data'!K1427&lt;$B$1,'Test Sample Data'!K1427&gt;0),'Test Sample Data'!K1427,$B$1),"")</f>
        <v/>
      </c>
      <c r="L1428" s="17" t="str">
        <f>IF(SUM('Test Sample Data'!L$3:L$98)&gt;10,IF(AND(ISNUMBER('Test Sample Data'!L1427),'Test Sample Data'!L1427&lt;$B$1,'Test Sample Data'!L1427&gt;0),'Test Sample Data'!L1427,$B$1),"")</f>
        <v/>
      </c>
      <c r="M1428" s="17" t="str">
        <f>IF(SUM('Test Sample Data'!M$3:M$98)&gt;10,IF(AND(ISNUMBER('Test Sample Data'!M1427),'Test Sample Data'!M1427&lt;$B$1,'Test Sample Data'!M1427&gt;0),'Test Sample Data'!M1427,$B$1),"")</f>
        <v/>
      </c>
      <c r="N1428" s="17" t="str">
        <f>'Gene Table'!E1427</f>
        <v>hsa-miR-4671-3p</v>
      </c>
      <c r="O1428" s="17" t="str">
        <f>'Gene Table'!B1427</f>
        <v>L09</v>
      </c>
      <c r="P1428" s="17" t="str">
        <f>IF(SUM('Control Sample Data'!D$3:D$98)&gt;10,IF(AND(ISNUMBER('Control Sample Data'!D1427),'Control Sample Data'!D1427&lt;$B$1,'Control Sample Data'!D1427&gt;0),'Control Sample Data'!D1427,$B$1),"")</f>
        <v/>
      </c>
      <c r="Q1428" s="17" t="str">
        <f>IF(SUM('Control Sample Data'!E$3:E$98)&gt;10,IF(AND(ISNUMBER('Control Sample Data'!E1427),'Control Sample Data'!E1427&lt;$B$1,'Control Sample Data'!E1427&gt;0),'Control Sample Data'!E1427,$B$1),"")</f>
        <v/>
      </c>
      <c r="R1428" s="17" t="str">
        <f>IF(SUM('Control Sample Data'!F$3:F$98)&gt;10,IF(AND(ISNUMBER('Control Sample Data'!F1427),'Control Sample Data'!F1427&lt;$B$1,'Control Sample Data'!F1427&gt;0),'Control Sample Data'!F1427,$B$1),"")</f>
        <v/>
      </c>
      <c r="S1428" s="17" t="str">
        <f>IF(SUM('Control Sample Data'!G$3:G$98)&gt;10,IF(AND(ISNUMBER('Control Sample Data'!G1427),'Control Sample Data'!G1427&lt;$B$1,'Control Sample Data'!G1427&gt;0),'Control Sample Data'!G1427,$B$1),"")</f>
        <v/>
      </c>
      <c r="T1428" s="17" t="str">
        <f>IF(SUM('Control Sample Data'!H$3:H$98)&gt;10,IF(AND(ISNUMBER('Control Sample Data'!H1427),'Control Sample Data'!H1427&lt;$B$1,'Control Sample Data'!H1427&gt;0),'Control Sample Data'!H1427,$B$1),"")</f>
        <v/>
      </c>
      <c r="U1428" s="17" t="str">
        <f>IF(SUM('Control Sample Data'!I$3:I$98)&gt;10,IF(AND(ISNUMBER('Control Sample Data'!I1427),'Control Sample Data'!I1427&lt;$B$1,'Control Sample Data'!I1427&gt;0),'Control Sample Data'!I1427,$B$1),"")</f>
        <v/>
      </c>
      <c r="V1428" s="17" t="str">
        <f>IF(SUM('Control Sample Data'!J$3:J$98)&gt;10,IF(AND(ISNUMBER('Control Sample Data'!J1427),'Control Sample Data'!J1427&lt;$B$1,'Control Sample Data'!J1427&gt;0),'Control Sample Data'!J1427,$B$1),"")</f>
        <v/>
      </c>
      <c r="W1428" s="17" t="str">
        <f>IF(SUM('Control Sample Data'!K$3:K$98)&gt;10,IF(AND(ISNUMBER('Control Sample Data'!K1427),'Control Sample Data'!K1427&lt;$B$1,'Control Sample Data'!K1427&gt;0),'Control Sample Data'!K1427,$B$1),"")</f>
        <v/>
      </c>
      <c r="X1428" s="17" t="str">
        <f>IF(SUM('Control Sample Data'!L$3:L$98)&gt;10,IF(AND(ISNUMBER('Control Sample Data'!L1427),'Control Sample Data'!L1427&lt;$B$1,'Control Sample Data'!L1427&gt;0),'Control Sample Data'!L1427,$B$1),"")</f>
        <v/>
      </c>
      <c r="Y1428" s="17" t="str">
        <f>IF(SUM('Control Sample Data'!M$3:M$98)&gt;10,IF(AND(ISNUMBER('Control Sample Data'!M1427),'Control Sample Data'!M1427&lt;$B$1,'Control Sample Data'!M1427&gt;0),'Control Sample Data'!M1427,$B$1),"")</f>
        <v/>
      </c>
      <c r="AT1428" s="36" t="str">
        <f t="shared" si="959"/>
        <v/>
      </c>
      <c r="AU1428" s="36" t="str">
        <f t="shared" si="960"/>
        <v/>
      </c>
      <c r="AV1428" s="36" t="str">
        <f t="shared" si="961"/>
        <v/>
      </c>
      <c r="AW1428" s="36" t="str">
        <f t="shared" si="962"/>
        <v/>
      </c>
      <c r="AX1428" s="36" t="str">
        <f t="shared" si="963"/>
        <v/>
      </c>
      <c r="AY1428" s="36" t="str">
        <f t="shared" si="964"/>
        <v/>
      </c>
      <c r="AZ1428" s="36" t="str">
        <f t="shared" si="965"/>
        <v/>
      </c>
      <c r="BA1428" s="36" t="str">
        <f t="shared" si="966"/>
        <v/>
      </c>
      <c r="BB1428" s="36" t="str">
        <f t="shared" si="967"/>
        <v/>
      </c>
      <c r="BC1428" s="36" t="str">
        <f t="shared" si="968"/>
        <v/>
      </c>
      <c r="BD1428" s="36" t="str">
        <f t="shared" si="969"/>
        <v/>
      </c>
      <c r="BE1428" s="36" t="str">
        <f t="shared" si="970"/>
        <v/>
      </c>
      <c r="BF1428" s="36" t="str">
        <f t="shared" si="971"/>
        <v/>
      </c>
      <c r="BG1428" s="36" t="str">
        <f t="shared" si="972"/>
        <v/>
      </c>
      <c r="BH1428" s="36" t="str">
        <f t="shared" si="973"/>
        <v/>
      </c>
      <c r="BI1428" s="36" t="str">
        <f t="shared" si="974"/>
        <v/>
      </c>
      <c r="BJ1428" s="36" t="str">
        <f t="shared" si="975"/>
        <v/>
      </c>
      <c r="BK1428" s="36" t="str">
        <f t="shared" si="976"/>
        <v/>
      </c>
      <c r="BL1428" s="36" t="str">
        <f t="shared" si="977"/>
        <v/>
      </c>
      <c r="BM1428" s="36" t="str">
        <f t="shared" si="978"/>
        <v/>
      </c>
      <c r="BN1428" s="38" t="e">
        <f t="shared" si="937"/>
        <v>#DIV/0!</v>
      </c>
      <c r="BO1428" s="38" t="e">
        <f t="shared" si="938"/>
        <v>#DIV/0!</v>
      </c>
      <c r="BP1428" s="39" t="str">
        <f t="shared" si="939"/>
        <v/>
      </c>
      <c r="BQ1428" s="39" t="str">
        <f t="shared" si="940"/>
        <v/>
      </c>
      <c r="BR1428" s="39" t="str">
        <f t="shared" si="941"/>
        <v/>
      </c>
      <c r="BS1428" s="39" t="str">
        <f t="shared" si="942"/>
        <v/>
      </c>
      <c r="BT1428" s="39" t="str">
        <f t="shared" si="943"/>
        <v/>
      </c>
      <c r="BU1428" s="39" t="str">
        <f t="shared" si="944"/>
        <v/>
      </c>
      <c r="BV1428" s="39" t="str">
        <f t="shared" si="945"/>
        <v/>
      </c>
      <c r="BW1428" s="39" t="str">
        <f t="shared" si="946"/>
        <v/>
      </c>
      <c r="BX1428" s="39" t="str">
        <f t="shared" si="947"/>
        <v/>
      </c>
      <c r="BY1428" s="39" t="str">
        <f t="shared" si="948"/>
        <v/>
      </c>
      <c r="BZ1428" s="39" t="str">
        <f t="shared" si="949"/>
        <v/>
      </c>
      <c r="CA1428" s="39" t="str">
        <f t="shared" si="950"/>
        <v/>
      </c>
      <c r="CB1428" s="39" t="str">
        <f t="shared" si="951"/>
        <v/>
      </c>
      <c r="CC1428" s="39" t="str">
        <f t="shared" si="952"/>
        <v/>
      </c>
      <c r="CD1428" s="39" t="str">
        <f t="shared" si="953"/>
        <v/>
      </c>
      <c r="CE1428" s="39" t="str">
        <f t="shared" si="954"/>
        <v/>
      </c>
      <c r="CF1428" s="39" t="str">
        <f t="shared" si="955"/>
        <v/>
      </c>
      <c r="CG1428" s="39" t="str">
        <f t="shared" si="956"/>
        <v/>
      </c>
      <c r="CH1428" s="39" t="str">
        <f t="shared" si="957"/>
        <v/>
      </c>
      <c r="CI1428" s="39" t="str">
        <f t="shared" si="958"/>
        <v/>
      </c>
    </row>
    <row r="1429" spans="1:87">
      <c r="A1429" s="18"/>
      <c r="B1429" s="15" t="str">
        <f>'Gene Table'!E1428</f>
        <v>hsa-miR-4723-3p</v>
      </c>
      <c r="C1429" s="15" t="str">
        <f>'Gene Table'!B1428</f>
        <v>L10</v>
      </c>
      <c r="D1429" s="16" t="str">
        <f>IF(SUM('Test Sample Data'!D$3:D$98)&gt;10,IF(AND(ISNUMBER('Test Sample Data'!D1428),'Test Sample Data'!D1428&lt;$B$1,'Test Sample Data'!D1428&gt;0),'Test Sample Data'!D1428,$B$1),"")</f>
        <v/>
      </c>
      <c r="E1429" s="17" t="str">
        <f>IF(SUM('Test Sample Data'!E$3:E$98)&gt;10,IF(AND(ISNUMBER('Test Sample Data'!E1428),'Test Sample Data'!E1428&lt;$B$1,'Test Sample Data'!E1428&gt;0),'Test Sample Data'!E1428,$B$1),"")</f>
        <v/>
      </c>
      <c r="F1429" s="17" t="str">
        <f>IF(SUM('Test Sample Data'!F$3:F$98)&gt;10,IF(AND(ISNUMBER('Test Sample Data'!F1428),'Test Sample Data'!F1428&lt;$B$1,'Test Sample Data'!F1428&gt;0),'Test Sample Data'!F1428,$B$1),"")</f>
        <v/>
      </c>
      <c r="G1429" s="17" t="str">
        <f>IF(SUM('Test Sample Data'!G$3:G$98)&gt;10,IF(AND(ISNUMBER('Test Sample Data'!G1428),'Test Sample Data'!G1428&lt;$B$1,'Test Sample Data'!G1428&gt;0),'Test Sample Data'!G1428,$B$1),"")</f>
        <v/>
      </c>
      <c r="H1429" s="17" t="str">
        <f>IF(SUM('Test Sample Data'!H$3:H$98)&gt;10,IF(AND(ISNUMBER('Test Sample Data'!H1428),'Test Sample Data'!H1428&lt;$B$1,'Test Sample Data'!H1428&gt;0),'Test Sample Data'!H1428,$B$1),"")</f>
        <v/>
      </c>
      <c r="I1429" s="17" t="str">
        <f>IF(SUM('Test Sample Data'!I$3:I$98)&gt;10,IF(AND(ISNUMBER('Test Sample Data'!I1428),'Test Sample Data'!I1428&lt;$B$1,'Test Sample Data'!I1428&gt;0),'Test Sample Data'!I1428,$B$1),"")</f>
        <v/>
      </c>
      <c r="J1429" s="17" t="str">
        <f>IF(SUM('Test Sample Data'!J$3:J$98)&gt;10,IF(AND(ISNUMBER('Test Sample Data'!J1428),'Test Sample Data'!J1428&lt;$B$1,'Test Sample Data'!J1428&gt;0),'Test Sample Data'!J1428,$B$1),"")</f>
        <v/>
      </c>
      <c r="K1429" s="17" t="str">
        <f>IF(SUM('Test Sample Data'!K$3:K$98)&gt;10,IF(AND(ISNUMBER('Test Sample Data'!K1428),'Test Sample Data'!K1428&lt;$B$1,'Test Sample Data'!K1428&gt;0),'Test Sample Data'!K1428,$B$1),"")</f>
        <v/>
      </c>
      <c r="L1429" s="17" t="str">
        <f>IF(SUM('Test Sample Data'!L$3:L$98)&gt;10,IF(AND(ISNUMBER('Test Sample Data'!L1428),'Test Sample Data'!L1428&lt;$B$1,'Test Sample Data'!L1428&gt;0),'Test Sample Data'!L1428,$B$1),"")</f>
        <v/>
      </c>
      <c r="M1429" s="17" t="str">
        <f>IF(SUM('Test Sample Data'!M$3:M$98)&gt;10,IF(AND(ISNUMBER('Test Sample Data'!M1428),'Test Sample Data'!M1428&lt;$B$1,'Test Sample Data'!M1428&gt;0),'Test Sample Data'!M1428,$B$1),"")</f>
        <v/>
      </c>
      <c r="N1429" s="17" t="str">
        <f>'Gene Table'!E1428</f>
        <v>hsa-miR-4723-3p</v>
      </c>
      <c r="O1429" s="17" t="str">
        <f>'Gene Table'!B1428</f>
        <v>L10</v>
      </c>
      <c r="P1429" s="17" t="str">
        <f>IF(SUM('Control Sample Data'!D$3:D$98)&gt;10,IF(AND(ISNUMBER('Control Sample Data'!D1428),'Control Sample Data'!D1428&lt;$B$1,'Control Sample Data'!D1428&gt;0),'Control Sample Data'!D1428,$B$1),"")</f>
        <v/>
      </c>
      <c r="Q1429" s="17" t="str">
        <f>IF(SUM('Control Sample Data'!E$3:E$98)&gt;10,IF(AND(ISNUMBER('Control Sample Data'!E1428),'Control Sample Data'!E1428&lt;$B$1,'Control Sample Data'!E1428&gt;0),'Control Sample Data'!E1428,$B$1),"")</f>
        <v/>
      </c>
      <c r="R1429" s="17" t="str">
        <f>IF(SUM('Control Sample Data'!F$3:F$98)&gt;10,IF(AND(ISNUMBER('Control Sample Data'!F1428),'Control Sample Data'!F1428&lt;$B$1,'Control Sample Data'!F1428&gt;0),'Control Sample Data'!F1428,$B$1),"")</f>
        <v/>
      </c>
      <c r="S1429" s="17" t="str">
        <f>IF(SUM('Control Sample Data'!G$3:G$98)&gt;10,IF(AND(ISNUMBER('Control Sample Data'!G1428),'Control Sample Data'!G1428&lt;$B$1,'Control Sample Data'!G1428&gt;0),'Control Sample Data'!G1428,$B$1),"")</f>
        <v/>
      </c>
      <c r="T1429" s="17" t="str">
        <f>IF(SUM('Control Sample Data'!H$3:H$98)&gt;10,IF(AND(ISNUMBER('Control Sample Data'!H1428),'Control Sample Data'!H1428&lt;$B$1,'Control Sample Data'!H1428&gt;0),'Control Sample Data'!H1428,$B$1),"")</f>
        <v/>
      </c>
      <c r="U1429" s="17" t="str">
        <f>IF(SUM('Control Sample Data'!I$3:I$98)&gt;10,IF(AND(ISNUMBER('Control Sample Data'!I1428),'Control Sample Data'!I1428&lt;$B$1,'Control Sample Data'!I1428&gt;0),'Control Sample Data'!I1428,$B$1),"")</f>
        <v/>
      </c>
      <c r="V1429" s="17" t="str">
        <f>IF(SUM('Control Sample Data'!J$3:J$98)&gt;10,IF(AND(ISNUMBER('Control Sample Data'!J1428),'Control Sample Data'!J1428&lt;$B$1,'Control Sample Data'!J1428&gt;0),'Control Sample Data'!J1428,$B$1),"")</f>
        <v/>
      </c>
      <c r="W1429" s="17" t="str">
        <f>IF(SUM('Control Sample Data'!K$3:K$98)&gt;10,IF(AND(ISNUMBER('Control Sample Data'!K1428),'Control Sample Data'!K1428&lt;$B$1,'Control Sample Data'!K1428&gt;0),'Control Sample Data'!K1428,$B$1),"")</f>
        <v/>
      </c>
      <c r="X1429" s="17" t="str">
        <f>IF(SUM('Control Sample Data'!L$3:L$98)&gt;10,IF(AND(ISNUMBER('Control Sample Data'!L1428),'Control Sample Data'!L1428&lt;$B$1,'Control Sample Data'!L1428&gt;0),'Control Sample Data'!L1428,$B$1),"")</f>
        <v/>
      </c>
      <c r="Y1429" s="17" t="str">
        <f>IF(SUM('Control Sample Data'!M$3:M$98)&gt;10,IF(AND(ISNUMBER('Control Sample Data'!M1428),'Control Sample Data'!M1428&lt;$B$1,'Control Sample Data'!M1428&gt;0),'Control Sample Data'!M1428,$B$1),"")</f>
        <v/>
      </c>
      <c r="AT1429" s="36" t="str">
        <f t="shared" si="959"/>
        <v/>
      </c>
      <c r="AU1429" s="36" t="str">
        <f t="shared" si="960"/>
        <v/>
      </c>
      <c r="AV1429" s="36" t="str">
        <f t="shared" si="961"/>
        <v/>
      </c>
      <c r="AW1429" s="36" t="str">
        <f t="shared" si="962"/>
        <v/>
      </c>
      <c r="AX1429" s="36" t="str">
        <f t="shared" si="963"/>
        <v/>
      </c>
      <c r="AY1429" s="36" t="str">
        <f t="shared" si="964"/>
        <v/>
      </c>
      <c r="AZ1429" s="36" t="str">
        <f t="shared" si="965"/>
        <v/>
      </c>
      <c r="BA1429" s="36" t="str">
        <f t="shared" si="966"/>
        <v/>
      </c>
      <c r="BB1429" s="36" t="str">
        <f t="shared" si="967"/>
        <v/>
      </c>
      <c r="BC1429" s="36" t="str">
        <f t="shared" si="968"/>
        <v/>
      </c>
      <c r="BD1429" s="36" t="str">
        <f t="shared" si="969"/>
        <v/>
      </c>
      <c r="BE1429" s="36" t="str">
        <f t="shared" si="970"/>
        <v/>
      </c>
      <c r="BF1429" s="36" t="str">
        <f t="shared" si="971"/>
        <v/>
      </c>
      <c r="BG1429" s="36" t="str">
        <f t="shared" si="972"/>
        <v/>
      </c>
      <c r="BH1429" s="36" t="str">
        <f t="shared" si="973"/>
        <v/>
      </c>
      <c r="BI1429" s="36" t="str">
        <f t="shared" si="974"/>
        <v/>
      </c>
      <c r="BJ1429" s="36" t="str">
        <f t="shared" si="975"/>
        <v/>
      </c>
      <c r="BK1429" s="36" t="str">
        <f t="shared" si="976"/>
        <v/>
      </c>
      <c r="BL1429" s="36" t="str">
        <f t="shared" si="977"/>
        <v/>
      </c>
      <c r="BM1429" s="36" t="str">
        <f t="shared" si="978"/>
        <v/>
      </c>
      <c r="BN1429" s="38" t="e">
        <f t="shared" si="937"/>
        <v>#DIV/0!</v>
      </c>
      <c r="BO1429" s="38" t="e">
        <f t="shared" si="938"/>
        <v>#DIV/0!</v>
      </c>
      <c r="BP1429" s="39" t="str">
        <f t="shared" si="939"/>
        <v/>
      </c>
      <c r="BQ1429" s="39" t="str">
        <f t="shared" si="940"/>
        <v/>
      </c>
      <c r="BR1429" s="39" t="str">
        <f t="shared" si="941"/>
        <v/>
      </c>
      <c r="BS1429" s="39" t="str">
        <f t="shared" si="942"/>
        <v/>
      </c>
      <c r="BT1429" s="39" t="str">
        <f t="shared" si="943"/>
        <v/>
      </c>
      <c r="BU1429" s="39" t="str">
        <f t="shared" si="944"/>
        <v/>
      </c>
      <c r="BV1429" s="39" t="str">
        <f t="shared" si="945"/>
        <v/>
      </c>
      <c r="BW1429" s="39" t="str">
        <f t="shared" si="946"/>
        <v/>
      </c>
      <c r="BX1429" s="39" t="str">
        <f t="shared" si="947"/>
        <v/>
      </c>
      <c r="BY1429" s="39" t="str">
        <f t="shared" si="948"/>
        <v/>
      </c>
      <c r="BZ1429" s="39" t="str">
        <f t="shared" si="949"/>
        <v/>
      </c>
      <c r="CA1429" s="39" t="str">
        <f t="shared" si="950"/>
        <v/>
      </c>
      <c r="CB1429" s="39" t="str">
        <f t="shared" si="951"/>
        <v/>
      </c>
      <c r="CC1429" s="39" t="str">
        <f t="shared" si="952"/>
        <v/>
      </c>
      <c r="CD1429" s="39" t="str">
        <f t="shared" si="953"/>
        <v/>
      </c>
      <c r="CE1429" s="39" t="str">
        <f t="shared" si="954"/>
        <v/>
      </c>
      <c r="CF1429" s="39" t="str">
        <f t="shared" si="955"/>
        <v/>
      </c>
      <c r="CG1429" s="39" t="str">
        <f t="shared" si="956"/>
        <v/>
      </c>
      <c r="CH1429" s="39" t="str">
        <f t="shared" si="957"/>
        <v/>
      </c>
      <c r="CI1429" s="39" t="str">
        <f t="shared" si="958"/>
        <v/>
      </c>
    </row>
    <row r="1430" spans="1:87">
      <c r="A1430" s="18"/>
      <c r="B1430" s="15" t="str">
        <f>'Gene Table'!E1429</f>
        <v>hsa-miR-4672</v>
      </c>
      <c r="C1430" s="15" t="str">
        <f>'Gene Table'!B1429</f>
        <v>L11</v>
      </c>
      <c r="D1430" s="16" t="str">
        <f>IF(SUM('Test Sample Data'!D$3:D$98)&gt;10,IF(AND(ISNUMBER('Test Sample Data'!D1429),'Test Sample Data'!D1429&lt;$B$1,'Test Sample Data'!D1429&gt;0),'Test Sample Data'!D1429,$B$1),"")</f>
        <v/>
      </c>
      <c r="E1430" s="17" t="str">
        <f>IF(SUM('Test Sample Data'!E$3:E$98)&gt;10,IF(AND(ISNUMBER('Test Sample Data'!E1429),'Test Sample Data'!E1429&lt;$B$1,'Test Sample Data'!E1429&gt;0),'Test Sample Data'!E1429,$B$1),"")</f>
        <v/>
      </c>
      <c r="F1430" s="17" t="str">
        <f>IF(SUM('Test Sample Data'!F$3:F$98)&gt;10,IF(AND(ISNUMBER('Test Sample Data'!F1429),'Test Sample Data'!F1429&lt;$B$1,'Test Sample Data'!F1429&gt;0),'Test Sample Data'!F1429,$B$1),"")</f>
        <v/>
      </c>
      <c r="G1430" s="17" t="str">
        <f>IF(SUM('Test Sample Data'!G$3:G$98)&gt;10,IF(AND(ISNUMBER('Test Sample Data'!G1429),'Test Sample Data'!G1429&lt;$B$1,'Test Sample Data'!G1429&gt;0),'Test Sample Data'!G1429,$B$1),"")</f>
        <v/>
      </c>
      <c r="H1430" s="17" t="str">
        <f>IF(SUM('Test Sample Data'!H$3:H$98)&gt;10,IF(AND(ISNUMBER('Test Sample Data'!H1429),'Test Sample Data'!H1429&lt;$B$1,'Test Sample Data'!H1429&gt;0),'Test Sample Data'!H1429,$B$1),"")</f>
        <v/>
      </c>
      <c r="I1430" s="17" t="str">
        <f>IF(SUM('Test Sample Data'!I$3:I$98)&gt;10,IF(AND(ISNUMBER('Test Sample Data'!I1429),'Test Sample Data'!I1429&lt;$B$1,'Test Sample Data'!I1429&gt;0),'Test Sample Data'!I1429,$B$1),"")</f>
        <v/>
      </c>
      <c r="J1430" s="17" t="str">
        <f>IF(SUM('Test Sample Data'!J$3:J$98)&gt;10,IF(AND(ISNUMBER('Test Sample Data'!J1429),'Test Sample Data'!J1429&lt;$B$1,'Test Sample Data'!J1429&gt;0),'Test Sample Data'!J1429,$B$1),"")</f>
        <v/>
      </c>
      <c r="K1430" s="17" t="str">
        <f>IF(SUM('Test Sample Data'!K$3:K$98)&gt;10,IF(AND(ISNUMBER('Test Sample Data'!K1429),'Test Sample Data'!K1429&lt;$B$1,'Test Sample Data'!K1429&gt;0),'Test Sample Data'!K1429,$B$1),"")</f>
        <v/>
      </c>
      <c r="L1430" s="17" t="str">
        <f>IF(SUM('Test Sample Data'!L$3:L$98)&gt;10,IF(AND(ISNUMBER('Test Sample Data'!L1429),'Test Sample Data'!L1429&lt;$B$1,'Test Sample Data'!L1429&gt;0),'Test Sample Data'!L1429,$B$1),"")</f>
        <v/>
      </c>
      <c r="M1430" s="17" t="str">
        <f>IF(SUM('Test Sample Data'!M$3:M$98)&gt;10,IF(AND(ISNUMBER('Test Sample Data'!M1429),'Test Sample Data'!M1429&lt;$B$1,'Test Sample Data'!M1429&gt;0),'Test Sample Data'!M1429,$B$1),"")</f>
        <v/>
      </c>
      <c r="N1430" s="17" t="str">
        <f>'Gene Table'!E1429</f>
        <v>hsa-miR-4672</v>
      </c>
      <c r="O1430" s="17" t="str">
        <f>'Gene Table'!B1429</f>
        <v>L11</v>
      </c>
      <c r="P1430" s="17" t="str">
        <f>IF(SUM('Control Sample Data'!D$3:D$98)&gt;10,IF(AND(ISNUMBER('Control Sample Data'!D1429),'Control Sample Data'!D1429&lt;$B$1,'Control Sample Data'!D1429&gt;0),'Control Sample Data'!D1429,$B$1),"")</f>
        <v/>
      </c>
      <c r="Q1430" s="17" t="str">
        <f>IF(SUM('Control Sample Data'!E$3:E$98)&gt;10,IF(AND(ISNUMBER('Control Sample Data'!E1429),'Control Sample Data'!E1429&lt;$B$1,'Control Sample Data'!E1429&gt;0),'Control Sample Data'!E1429,$B$1),"")</f>
        <v/>
      </c>
      <c r="R1430" s="17" t="str">
        <f>IF(SUM('Control Sample Data'!F$3:F$98)&gt;10,IF(AND(ISNUMBER('Control Sample Data'!F1429),'Control Sample Data'!F1429&lt;$B$1,'Control Sample Data'!F1429&gt;0),'Control Sample Data'!F1429,$B$1),"")</f>
        <v/>
      </c>
      <c r="S1430" s="17" t="str">
        <f>IF(SUM('Control Sample Data'!G$3:G$98)&gt;10,IF(AND(ISNUMBER('Control Sample Data'!G1429),'Control Sample Data'!G1429&lt;$B$1,'Control Sample Data'!G1429&gt;0),'Control Sample Data'!G1429,$B$1),"")</f>
        <v/>
      </c>
      <c r="T1430" s="17" t="str">
        <f>IF(SUM('Control Sample Data'!H$3:H$98)&gt;10,IF(AND(ISNUMBER('Control Sample Data'!H1429),'Control Sample Data'!H1429&lt;$B$1,'Control Sample Data'!H1429&gt;0),'Control Sample Data'!H1429,$B$1),"")</f>
        <v/>
      </c>
      <c r="U1430" s="17" t="str">
        <f>IF(SUM('Control Sample Data'!I$3:I$98)&gt;10,IF(AND(ISNUMBER('Control Sample Data'!I1429),'Control Sample Data'!I1429&lt;$B$1,'Control Sample Data'!I1429&gt;0),'Control Sample Data'!I1429,$B$1),"")</f>
        <v/>
      </c>
      <c r="V1430" s="17" t="str">
        <f>IF(SUM('Control Sample Data'!J$3:J$98)&gt;10,IF(AND(ISNUMBER('Control Sample Data'!J1429),'Control Sample Data'!J1429&lt;$B$1,'Control Sample Data'!J1429&gt;0),'Control Sample Data'!J1429,$B$1),"")</f>
        <v/>
      </c>
      <c r="W1430" s="17" t="str">
        <f>IF(SUM('Control Sample Data'!K$3:K$98)&gt;10,IF(AND(ISNUMBER('Control Sample Data'!K1429),'Control Sample Data'!K1429&lt;$B$1,'Control Sample Data'!K1429&gt;0),'Control Sample Data'!K1429,$B$1),"")</f>
        <v/>
      </c>
      <c r="X1430" s="17" t="str">
        <f>IF(SUM('Control Sample Data'!L$3:L$98)&gt;10,IF(AND(ISNUMBER('Control Sample Data'!L1429),'Control Sample Data'!L1429&lt;$B$1,'Control Sample Data'!L1429&gt;0),'Control Sample Data'!L1429,$B$1),"")</f>
        <v/>
      </c>
      <c r="Y1430" s="17" t="str">
        <f>IF(SUM('Control Sample Data'!M$3:M$98)&gt;10,IF(AND(ISNUMBER('Control Sample Data'!M1429),'Control Sample Data'!M1429&lt;$B$1,'Control Sample Data'!M1429&gt;0),'Control Sample Data'!M1429,$B$1),"")</f>
        <v/>
      </c>
      <c r="AT1430" s="36" t="str">
        <f t="shared" si="959"/>
        <v/>
      </c>
      <c r="AU1430" s="36" t="str">
        <f t="shared" si="960"/>
        <v/>
      </c>
      <c r="AV1430" s="36" t="str">
        <f t="shared" si="961"/>
        <v/>
      </c>
      <c r="AW1430" s="36" t="str">
        <f t="shared" si="962"/>
        <v/>
      </c>
      <c r="AX1430" s="36" t="str">
        <f t="shared" si="963"/>
        <v/>
      </c>
      <c r="AY1430" s="36" t="str">
        <f t="shared" si="964"/>
        <v/>
      </c>
      <c r="AZ1430" s="36" t="str">
        <f t="shared" si="965"/>
        <v/>
      </c>
      <c r="BA1430" s="36" t="str">
        <f t="shared" si="966"/>
        <v/>
      </c>
      <c r="BB1430" s="36" t="str">
        <f t="shared" si="967"/>
        <v/>
      </c>
      <c r="BC1430" s="36" t="str">
        <f t="shared" si="968"/>
        <v/>
      </c>
      <c r="BD1430" s="36" t="str">
        <f t="shared" si="969"/>
        <v/>
      </c>
      <c r="BE1430" s="36" t="str">
        <f t="shared" si="970"/>
        <v/>
      </c>
      <c r="BF1430" s="36" t="str">
        <f t="shared" si="971"/>
        <v/>
      </c>
      <c r="BG1430" s="36" t="str">
        <f t="shared" si="972"/>
        <v/>
      </c>
      <c r="BH1430" s="36" t="str">
        <f t="shared" si="973"/>
        <v/>
      </c>
      <c r="BI1430" s="36" t="str">
        <f t="shared" si="974"/>
        <v/>
      </c>
      <c r="BJ1430" s="36" t="str">
        <f t="shared" si="975"/>
        <v/>
      </c>
      <c r="BK1430" s="36" t="str">
        <f t="shared" si="976"/>
        <v/>
      </c>
      <c r="BL1430" s="36" t="str">
        <f t="shared" si="977"/>
        <v/>
      </c>
      <c r="BM1430" s="36" t="str">
        <f t="shared" si="978"/>
        <v/>
      </c>
      <c r="BN1430" s="38" t="e">
        <f t="shared" si="937"/>
        <v>#DIV/0!</v>
      </c>
      <c r="BO1430" s="38" t="e">
        <f t="shared" si="938"/>
        <v>#DIV/0!</v>
      </c>
      <c r="BP1430" s="39" t="str">
        <f t="shared" si="939"/>
        <v/>
      </c>
      <c r="BQ1430" s="39" t="str">
        <f t="shared" si="940"/>
        <v/>
      </c>
      <c r="BR1430" s="39" t="str">
        <f t="shared" si="941"/>
        <v/>
      </c>
      <c r="BS1430" s="39" t="str">
        <f t="shared" si="942"/>
        <v/>
      </c>
      <c r="BT1430" s="39" t="str">
        <f t="shared" si="943"/>
        <v/>
      </c>
      <c r="BU1430" s="39" t="str">
        <f t="shared" si="944"/>
        <v/>
      </c>
      <c r="BV1430" s="39" t="str">
        <f t="shared" si="945"/>
        <v/>
      </c>
      <c r="BW1430" s="39" t="str">
        <f t="shared" si="946"/>
        <v/>
      </c>
      <c r="BX1430" s="39" t="str">
        <f t="shared" si="947"/>
        <v/>
      </c>
      <c r="BY1430" s="39" t="str">
        <f t="shared" si="948"/>
        <v/>
      </c>
      <c r="BZ1430" s="39" t="str">
        <f t="shared" si="949"/>
        <v/>
      </c>
      <c r="CA1430" s="39" t="str">
        <f t="shared" si="950"/>
        <v/>
      </c>
      <c r="CB1430" s="39" t="str">
        <f t="shared" si="951"/>
        <v/>
      </c>
      <c r="CC1430" s="39" t="str">
        <f t="shared" si="952"/>
        <v/>
      </c>
      <c r="CD1430" s="39" t="str">
        <f t="shared" si="953"/>
        <v/>
      </c>
      <c r="CE1430" s="39" t="str">
        <f t="shared" si="954"/>
        <v/>
      </c>
      <c r="CF1430" s="39" t="str">
        <f t="shared" si="955"/>
        <v/>
      </c>
      <c r="CG1430" s="39" t="str">
        <f t="shared" si="956"/>
        <v/>
      </c>
      <c r="CH1430" s="39" t="str">
        <f t="shared" si="957"/>
        <v/>
      </c>
      <c r="CI1430" s="39" t="str">
        <f t="shared" si="958"/>
        <v/>
      </c>
    </row>
    <row r="1431" spans="1:87">
      <c r="A1431" s="18"/>
      <c r="B1431" s="15" t="str">
        <f>'Gene Table'!E1430</f>
        <v>hsa-miR-451b</v>
      </c>
      <c r="C1431" s="15" t="str">
        <f>'Gene Table'!B1430</f>
        <v>L12</v>
      </c>
      <c r="D1431" s="16" t="str">
        <f>IF(SUM('Test Sample Data'!D$3:D$98)&gt;10,IF(AND(ISNUMBER('Test Sample Data'!D1430),'Test Sample Data'!D1430&lt;$B$1,'Test Sample Data'!D1430&gt;0),'Test Sample Data'!D1430,$B$1),"")</f>
        <v/>
      </c>
      <c r="E1431" s="17" t="str">
        <f>IF(SUM('Test Sample Data'!E$3:E$98)&gt;10,IF(AND(ISNUMBER('Test Sample Data'!E1430),'Test Sample Data'!E1430&lt;$B$1,'Test Sample Data'!E1430&gt;0),'Test Sample Data'!E1430,$B$1),"")</f>
        <v/>
      </c>
      <c r="F1431" s="17" t="str">
        <f>IF(SUM('Test Sample Data'!F$3:F$98)&gt;10,IF(AND(ISNUMBER('Test Sample Data'!F1430),'Test Sample Data'!F1430&lt;$B$1,'Test Sample Data'!F1430&gt;0),'Test Sample Data'!F1430,$B$1),"")</f>
        <v/>
      </c>
      <c r="G1431" s="17" t="str">
        <f>IF(SUM('Test Sample Data'!G$3:G$98)&gt;10,IF(AND(ISNUMBER('Test Sample Data'!G1430),'Test Sample Data'!G1430&lt;$B$1,'Test Sample Data'!G1430&gt;0),'Test Sample Data'!G1430,$B$1),"")</f>
        <v/>
      </c>
      <c r="H1431" s="17" t="str">
        <f>IF(SUM('Test Sample Data'!H$3:H$98)&gt;10,IF(AND(ISNUMBER('Test Sample Data'!H1430),'Test Sample Data'!H1430&lt;$B$1,'Test Sample Data'!H1430&gt;0),'Test Sample Data'!H1430,$B$1),"")</f>
        <v/>
      </c>
      <c r="I1431" s="17" t="str">
        <f>IF(SUM('Test Sample Data'!I$3:I$98)&gt;10,IF(AND(ISNUMBER('Test Sample Data'!I1430),'Test Sample Data'!I1430&lt;$B$1,'Test Sample Data'!I1430&gt;0),'Test Sample Data'!I1430,$B$1),"")</f>
        <v/>
      </c>
      <c r="J1431" s="17" t="str">
        <f>IF(SUM('Test Sample Data'!J$3:J$98)&gt;10,IF(AND(ISNUMBER('Test Sample Data'!J1430),'Test Sample Data'!J1430&lt;$B$1,'Test Sample Data'!J1430&gt;0),'Test Sample Data'!J1430,$B$1),"")</f>
        <v/>
      </c>
      <c r="K1431" s="17" t="str">
        <f>IF(SUM('Test Sample Data'!K$3:K$98)&gt;10,IF(AND(ISNUMBER('Test Sample Data'!K1430),'Test Sample Data'!K1430&lt;$B$1,'Test Sample Data'!K1430&gt;0),'Test Sample Data'!K1430,$B$1),"")</f>
        <v/>
      </c>
      <c r="L1431" s="17" t="str">
        <f>IF(SUM('Test Sample Data'!L$3:L$98)&gt;10,IF(AND(ISNUMBER('Test Sample Data'!L1430),'Test Sample Data'!L1430&lt;$B$1,'Test Sample Data'!L1430&gt;0),'Test Sample Data'!L1430,$B$1),"")</f>
        <v/>
      </c>
      <c r="M1431" s="17" t="str">
        <f>IF(SUM('Test Sample Data'!M$3:M$98)&gt;10,IF(AND(ISNUMBER('Test Sample Data'!M1430),'Test Sample Data'!M1430&lt;$B$1,'Test Sample Data'!M1430&gt;0),'Test Sample Data'!M1430,$B$1),"")</f>
        <v/>
      </c>
      <c r="N1431" s="17" t="str">
        <f>'Gene Table'!E1430</f>
        <v>hsa-miR-451b</v>
      </c>
      <c r="O1431" s="17" t="str">
        <f>'Gene Table'!B1430</f>
        <v>L12</v>
      </c>
      <c r="P1431" s="17" t="str">
        <f>IF(SUM('Control Sample Data'!D$3:D$98)&gt;10,IF(AND(ISNUMBER('Control Sample Data'!D1430),'Control Sample Data'!D1430&lt;$B$1,'Control Sample Data'!D1430&gt;0),'Control Sample Data'!D1430,$B$1),"")</f>
        <v/>
      </c>
      <c r="Q1431" s="17" t="str">
        <f>IF(SUM('Control Sample Data'!E$3:E$98)&gt;10,IF(AND(ISNUMBER('Control Sample Data'!E1430),'Control Sample Data'!E1430&lt;$B$1,'Control Sample Data'!E1430&gt;0),'Control Sample Data'!E1430,$B$1),"")</f>
        <v/>
      </c>
      <c r="R1431" s="17" t="str">
        <f>IF(SUM('Control Sample Data'!F$3:F$98)&gt;10,IF(AND(ISNUMBER('Control Sample Data'!F1430),'Control Sample Data'!F1430&lt;$B$1,'Control Sample Data'!F1430&gt;0),'Control Sample Data'!F1430,$B$1),"")</f>
        <v/>
      </c>
      <c r="S1431" s="17" t="str">
        <f>IF(SUM('Control Sample Data'!G$3:G$98)&gt;10,IF(AND(ISNUMBER('Control Sample Data'!G1430),'Control Sample Data'!G1430&lt;$B$1,'Control Sample Data'!G1430&gt;0),'Control Sample Data'!G1430,$B$1),"")</f>
        <v/>
      </c>
      <c r="T1431" s="17" t="str">
        <f>IF(SUM('Control Sample Data'!H$3:H$98)&gt;10,IF(AND(ISNUMBER('Control Sample Data'!H1430),'Control Sample Data'!H1430&lt;$B$1,'Control Sample Data'!H1430&gt;0),'Control Sample Data'!H1430,$B$1),"")</f>
        <v/>
      </c>
      <c r="U1431" s="17" t="str">
        <f>IF(SUM('Control Sample Data'!I$3:I$98)&gt;10,IF(AND(ISNUMBER('Control Sample Data'!I1430),'Control Sample Data'!I1430&lt;$B$1,'Control Sample Data'!I1430&gt;0),'Control Sample Data'!I1430,$B$1),"")</f>
        <v/>
      </c>
      <c r="V1431" s="17" t="str">
        <f>IF(SUM('Control Sample Data'!J$3:J$98)&gt;10,IF(AND(ISNUMBER('Control Sample Data'!J1430),'Control Sample Data'!J1430&lt;$B$1,'Control Sample Data'!J1430&gt;0),'Control Sample Data'!J1430,$B$1),"")</f>
        <v/>
      </c>
      <c r="W1431" s="17" t="str">
        <f>IF(SUM('Control Sample Data'!K$3:K$98)&gt;10,IF(AND(ISNUMBER('Control Sample Data'!K1430),'Control Sample Data'!K1430&lt;$B$1,'Control Sample Data'!K1430&gt;0),'Control Sample Data'!K1430,$B$1),"")</f>
        <v/>
      </c>
      <c r="X1431" s="17" t="str">
        <f>IF(SUM('Control Sample Data'!L$3:L$98)&gt;10,IF(AND(ISNUMBER('Control Sample Data'!L1430),'Control Sample Data'!L1430&lt;$B$1,'Control Sample Data'!L1430&gt;0),'Control Sample Data'!L1430,$B$1),"")</f>
        <v/>
      </c>
      <c r="Y1431" s="17" t="str">
        <f>IF(SUM('Control Sample Data'!M$3:M$98)&gt;10,IF(AND(ISNUMBER('Control Sample Data'!M1430),'Control Sample Data'!M1430&lt;$B$1,'Control Sample Data'!M1430&gt;0),'Control Sample Data'!M1430,$B$1),"")</f>
        <v/>
      </c>
      <c r="AT1431" s="36" t="str">
        <f t="shared" si="959"/>
        <v/>
      </c>
      <c r="AU1431" s="36" t="str">
        <f t="shared" si="960"/>
        <v/>
      </c>
      <c r="AV1431" s="36" t="str">
        <f t="shared" si="961"/>
        <v/>
      </c>
      <c r="AW1431" s="36" t="str">
        <f t="shared" si="962"/>
        <v/>
      </c>
      <c r="AX1431" s="36" t="str">
        <f t="shared" si="963"/>
        <v/>
      </c>
      <c r="AY1431" s="36" t="str">
        <f t="shared" si="964"/>
        <v/>
      </c>
      <c r="AZ1431" s="36" t="str">
        <f t="shared" si="965"/>
        <v/>
      </c>
      <c r="BA1431" s="36" t="str">
        <f t="shared" si="966"/>
        <v/>
      </c>
      <c r="BB1431" s="36" t="str">
        <f t="shared" si="967"/>
        <v/>
      </c>
      <c r="BC1431" s="36" t="str">
        <f t="shared" si="968"/>
        <v/>
      </c>
      <c r="BD1431" s="36" t="str">
        <f t="shared" si="969"/>
        <v/>
      </c>
      <c r="BE1431" s="36" t="str">
        <f t="shared" si="970"/>
        <v/>
      </c>
      <c r="BF1431" s="36" t="str">
        <f t="shared" si="971"/>
        <v/>
      </c>
      <c r="BG1431" s="36" t="str">
        <f t="shared" si="972"/>
        <v/>
      </c>
      <c r="BH1431" s="36" t="str">
        <f t="shared" si="973"/>
        <v/>
      </c>
      <c r="BI1431" s="36" t="str">
        <f t="shared" si="974"/>
        <v/>
      </c>
      <c r="BJ1431" s="36" t="str">
        <f t="shared" si="975"/>
        <v/>
      </c>
      <c r="BK1431" s="36" t="str">
        <f t="shared" si="976"/>
        <v/>
      </c>
      <c r="BL1431" s="36" t="str">
        <f t="shared" si="977"/>
        <v/>
      </c>
      <c r="BM1431" s="36" t="str">
        <f t="shared" si="978"/>
        <v/>
      </c>
      <c r="BN1431" s="38" t="e">
        <f t="shared" si="937"/>
        <v>#DIV/0!</v>
      </c>
      <c r="BO1431" s="38" t="e">
        <f t="shared" si="938"/>
        <v>#DIV/0!</v>
      </c>
      <c r="BP1431" s="39" t="str">
        <f t="shared" si="939"/>
        <v/>
      </c>
      <c r="BQ1431" s="39" t="str">
        <f t="shared" si="940"/>
        <v/>
      </c>
      <c r="BR1431" s="39" t="str">
        <f t="shared" si="941"/>
        <v/>
      </c>
      <c r="BS1431" s="39" t="str">
        <f t="shared" si="942"/>
        <v/>
      </c>
      <c r="BT1431" s="39" t="str">
        <f t="shared" si="943"/>
        <v/>
      </c>
      <c r="BU1431" s="39" t="str">
        <f t="shared" si="944"/>
        <v/>
      </c>
      <c r="BV1431" s="39" t="str">
        <f t="shared" si="945"/>
        <v/>
      </c>
      <c r="BW1431" s="39" t="str">
        <f t="shared" si="946"/>
        <v/>
      </c>
      <c r="BX1431" s="39" t="str">
        <f t="shared" si="947"/>
        <v/>
      </c>
      <c r="BY1431" s="39" t="str">
        <f t="shared" si="948"/>
        <v/>
      </c>
      <c r="BZ1431" s="39" t="str">
        <f t="shared" si="949"/>
        <v/>
      </c>
      <c r="CA1431" s="39" t="str">
        <f t="shared" si="950"/>
        <v/>
      </c>
      <c r="CB1431" s="39" t="str">
        <f t="shared" si="951"/>
        <v/>
      </c>
      <c r="CC1431" s="39" t="str">
        <f t="shared" si="952"/>
        <v/>
      </c>
      <c r="CD1431" s="39" t="str">
        <f t="shared" si="953"/>
        <v/>
      </c>
      <c r="CE1431" s="39" t="str">
        <f t="shared" si="954"/>
        <v/>
      </c>
      <c r="CF1431" s="39" t="str">
        <f t="shared" si="955"/>
        <v/>
      </c>
      <c r="CG1431" s="39" t="str">
        <f t="shared" si="956"/>
        <v/>
      </c>
      <c r="CH1431" s="39" t="str">
        <f t="shared" si="957"/>
        <v/>
      </c>
      <c r="CI1431" s="39" t="str">
        <f t="shared" si="958"/>
        <v/>
      </c>
    </row>
    <row r="1432" spans="1:87">
      <c r="A1432" s="18"/>
      <c r="B1432" s="15" t="str">
        <f>'Gene Table'!E1431</f>
        <v>hsa-miR-4673</v>
      </c>
      <c r="C1432" s="15" t="str">
        <f>'Gene Table'!B1431</f>
        <v>L13</v>
      </c>
      <c r="D1432" s="16" t="str">
        <f>IF(SUM('Test Sample Data'!D$3:D$98)&gt;10,IF(AND(ISNUMBER('Test Sample Data'!D1431),'Test Sample Data'!D1431&lt;$B$1,'Test Sample Data'!D1431&gt;0),'Test Sample Data'!D1431,$B$1),"")</f>
        <v/>
      </c>
      <c r="E1432" s="17" t="str">
        <f>IF(SUM('Test Sample Data'!E$3:E$98)&gt;10,IF(AND(ISNUMBER('Test Sample Data'!E1431),'Test Sample Data'!E1431&lt;$B$1,'Test Sample Data'!E1431&gt;0),'Test Sample Data'!E1431,$B$1),"")</f>
        <v/>
      </c>
      <c r="F1432" s="17" t="str">
        <f>IF(SUM('Test Sample Data'!F$3:F$98)&gt;10,IF(AND(ISNUMBER('Test Sample Data'!F1431),'Test Sample Data'!F1431&lt;$B$1,'Test Sample Data'!F1431&gt;0),'Test Sample Data'!F1431,$B$1),"")</f>
        <v/>
      </c>
      <c r="G1432" s="17" t="str">
        <f>IF(SUM('Test Sample Data'!G$3:G$98)&gt;10,IF(AND(ISNUMBER('Test Sample Data'!G1431),'Test Sample Data'!G1431&lt;$B$1,'Test Sample Data'!G1431&gt;0),'Test Sample Data'!G1431,$B$1),"")</f>
        <v/>
      </c>
      <c r="H1432" s="17" t="str">
        <f>IF(SUM('Test Sample Data'!H$3:H$98)&gt;10,IF(AND(ISNUMBER('Test Sample Data'!H1431),'Test Sample Data'!H1431&lt;$B$1,'Test Sample Data'!H1431&gt;0),'Test Sample Data'!H1431,$B$1),"")</f>
        <v/>
      </c>
      <c r="I1432" s="17" t="str">
        <f>IF(SUM('Test Sample Data'!I$3:I$98)&gt;10,IF(AND(ISNUMBER('Test Sample Data'!I1431),'Test Sample Data'!I1431&lt;$B$1,'Test Sample Data'!I1431&gt;0),'Test Sample Data'!I1431,$B$1),"")</f>
        <v/>
      </c>
      <c r="J1432" s="17" t="str">
        <f>IF(SUM('Test Sample Data'!J$3:J$98)&gt;10,IF(AND(ISNUMBER('Test Sample Data'!J1431),'Test Sample Data'!J1431&lt;$B$1,'Test Sample Data'!J1431&gt;0),'Test Sample Data'!J1431,$B$1),"")</f>
        <v/>
      </c>
      <c r="K1432" s="17" t="str">
        <f>IF(SUM('Test Sample Data'!K$3:K$98)&gt;10,IF(AND(ISNUMBER('Test Sample Data'!K1431),'Test Sample Data'!K1431&lt;$B$1,'Test Sample Data'!K1431&gt;0),'Test Sample Data'!K1431,$B$1),"")</f>
        <v/>
      </c>
      <c r="L1432" s="17" t="str">
        <f>IF(SUM('Test Sample Data'!L$3:L$98)&gt;10,IF(AND(ISNUMBER('Test Sample Data'!L1431),'Test Sample Data'!L1431&lt;$B$1,'Test Sample Data'!L1431&gt;0),'Test Sample Data'!L1431,$B$1),"")</f>
        <v/>
      </c>
      <c r="M1432" s="17" t="str">
        <f>IF(SUM('Test Sample Data'!M$3:M$98)&gt;10,IF(AND(ISNUMBER('Test Sample Data'!M1431),'Test Sample Data'!M1431&lt;$B$1,'Test Sample Data'!M1431&gt;0),'Test Sample Data'!M1431,$B$1),"")</f>
        <v/>
      </c>
      <c r="N1432" s="17" t="str">
        <f>'Gene Table'!E1431</f>
        <v>hsa-miR-4673</v>
      </c>
      <c r="O1432" s="17" t="str">
        <f>'Gene Table'!B1431</f>
        <v>L13</v>
      </c>
      <c r="P1432" s="17" t="str">
        <f>IF(SUM('Control Sample Data'!D$3:D$98)&gt;10,IF(AND(ISNUMBER('Control Sample Data'!D1431),'Control Sample Data'!D1431&lt;$B$1,'Control Sample Data'!D1431&gt;0),'Control Sample Data'!D1431,$B$1),"")</f>
        <v/>
      </c>
      <c r="Q1432" s="17" t="str">
        <f>IF(SUM('Control Sample Data'!E$3:E$98)&gt;10,IF(AND(ISNUMBER('Control Sample Data'!E1431),'Control Sample Data'!E1431&lt;$B$1,'Control Sample Data'!E1431&gt;0),'Control Sample Data'!E1431,$B$1),"")</f>
        <v/>
      </c>
      <c r="R1432" s="17" t="str">
        <f>IF(SUM('Control Sample Data'!F$3:F$98)&gt;10,IF(AND(ISNUMBER('Control Sample Data'!F1431),'Control Sample Data'!F1431&lt;$B$1,'Control Sample Data'!F1431&gt;0),'Control Sample Data'!F1431,$B$1),"")</f>
        <v/>
      </c>
      <c r="S1432" s="17" t="str">
        <f>IF(SUM('Control Sample Data'!G$3:G$98)&gt;10,IF(AND(ISNUMBER('Control Sample Data'!G1431),'Control Sample Data'!G1431&lt;$B$1,'Control Sample Data'!G1431&gt;0),'Control Sample Data'!G1431,$B$1),"")</f>
        <v/>
      </c>
      <c r="T1432" s="17" t="str">
        <f>IF(SUM('Control Sample Data'!H$3:H$98)&gt;10,IF(AND(ISNUMBER('Control Sample Data'!H1431),'Control Sample Data'!H1431&lt;$B$1,'Control Sample Data'!H1431&gt;0),'Control Sample Data'!H1431,$B$1),"")</f>
        <v/>
      </c>
      <c r="U1432" s="17" t="str">
        <f>IF(SUM('Control Sample Data'!I$3:I$98)&gt;10,IF(AND(ISNUMBER('Control Sample Data'!I1431),'Control Sample Data'!I1431&lt;$B$1,'Control Sample Data'!I1431&gt;0),'Control Sample Data'!I1431,$B$1),"")</f>
        <v/>
      </c>
      <c r="V1432" s="17" t="str">
        <f>IF(SUM('Control Sample Data'!J$3:J$98)&gt;10,IF(AND(ISNUMBER('Control Sample Data'!J1431),'Control Sample Data'!J1431&lt;$B$1,'Control Sample Data'!J1431&gt;0),'Control Sample Data'!J1431,$B$1),"")</f>
        <v/>
      </c>
      <c r="W1432" s="17" t="str">
        <f>IF(SUM('Control Sample Data'!K$3:K$98)&gt;10,IF(AND(ISNUMBER('Control Sample Data'!K1431),'Control Sample Data'!K1431&lt;$B$1,'Control Sample Data'!K1431&gt;0),'Control Sample Data'!K1431,$B$1),"")</f>
        <v/>
      </c>
      <c r="X1432" s="17" t="str">
        <f>IF(SUM('Control Sample Data'!L$3:L$98)&gt;10,IF(AND(ISNUMBER('Control Sample Data'!L1431),'Control Sample Data'!L1431&lt;$B$1,'Control Sample Data'!L1431&gt;0),'Control Sample Data'!L1431,$B$1),"")</f>
        <v/>
      </c>
      <c r="Y1432" s="17" t="str">
        <f>IF(SUM('Control Sample Data'!M$3:M$98)&gt;10,IF(AND(ISNUMBER('Control Sample Data'!M1431),'Control Sample Data'!M1431&lt;$B$1,'Control Sample Data'!M1431&gt;0),'Control Sample Data'!M1431,$B$1),"")</f>
        <v/>
      </c>
      <c r="AT1432" s="36" t="str">
        <f t="shared" si="959"/>
        <v/>
      </c>
      <c r="AU1432" s="36" t="str">
        <f t="shared" si="960"/>
        <v/>
      </c>
      <c r="AV1432" s="36" t="str">
        <f t="shared" si="961"/>
        <v/>
      </c>
      <c r="AW1432" s="36" t="str">
        <f t="shared" si="962"/>
        <v/>
      </c>
      <c r="AX1432" s="36" t="str">
        <f t="shared" si="963"/>
        <v/>
      </c>
      <c r="AY1432" s="36" t="str">
        <f t="shared" si="964"/>
        <v/>
      </c>
      <c r="AZ1432" s="36" t="str">
        <f t="shared" si="965"/>
        <v/>
      </c>
      <c r="BA1432" s="36" t="str">
        <f t="shared" si="966"/>
        <v/>
      </c>
      <c r="BB1432" s="36" t="str">
        <f t="shared" si="967"/>
        <v/>
      </c>
      <c r="BC1432" s="36" t="str">
        <f t="shared" si="968"/>
        <v/>
      </c>
      <c r="BD1432" s="36" t="str">
        <f t="shared" si="969"/>
        <v/>
      </c>
      <c r="BE1432" s="36" t="str">
        <f t="shared" si="970"/>
        <v/>
      </c>
      <c r="BF1432" s="36" t="str">
        <f t="shared" si="971"/>
        <v/>
      </c>
      <c r="BG1432" s="36" t="str">
        <f t="shared" si="972"/>
        <v/>
      </c>
      <c r="BH1432" s="36" t="str">
        <f t="shared" si="973"/>
        <v/>
      </c>
      <c r="BI1432" s="36" t="str">
        <f t="shared" si="974"/>
        <v/>
      </c>
      <c r="BJ1432" s="36" t="str">
        <f t="shared" si="975"/>
        <v/>
      </c>
      <c r="BK1432" s="36" t="str">
        <f t="shared" si="976"/>
        <v/>
      </c>
      <c r="BL1432" s="36" t="str">
        <f t="shared" si="977"/>
        <v/>
      </c>
      <c r="BM1432" s="36" t="str">
        <f t="shared" si="978"/>
        <v/>
      </c>
      <c r="BN1432" s="38" t="e">
        <f t="shared" si="937"/>
        <v>#DIV/0!</v>
      </c>
      <c r="BO1432" s="38" t="e">
        <f t="shared" si="938"/>
        <v>#DIV/0!</v>
      </c>
      <c r="BP1432" s="39" t="str">
        <f t="shared" si="939"/>
        <v/>
      </c>
      <c r="BQ1432" s="39" t="str">
        <f t="shared" si="940"/>
        <v/>
      </c>
      <c r="BR1432" s="39" t="str">
        <f t="shared" si="941"/>
        <v/>
      </c>
      <c r="BS1432" s="39" t="str">
        <f t="shared" si="942"/>
        <v/>
      </c>
      <c r="BT1432" s="39" t="str">
        <f t="shared" si="943"/>
        <v/>
      </c>
      <c r="BU1432" s="39" t="str">
        <f t="shared" si="944"/>
        <v/>
      </c>
      <c r="BV1432" s="39" t="str">
        <f t="shared" si="945"/>
        <v/>
      </c>
      <c r="BW1432" s="39" t="str">
        <f t="shared" si="946"/>
        <v/>
      </c>
      <c r="BX1432" s="39" t="str">
        <f t="shared" si="947"/>
        <v/>
      </c>
      <c r="BY1432" s="39" t="str">
        <f t="shared" si="948"/>
        <v/>
      </c>
      <c r="BZ1432" s="39" t="str">
        <f t="shared" si="949"/>
        <v/>
      </c>
      <c r="CA1432" s="39" t="str">
        <f t="shared" si="950"/>
        <v/>
      </c>
      <c r="CB1432" s="39" t="str">
        <f t="shared" si="951"/>
        <v/>
      </c>
      <c r="CC1432" s="39" t="str">
        <f t="shared" si="952"/>
        <v/>
      </c>
      <c r="CD1432" s="39" t="str">
        <f t="shared" si="953"/>
        <v/>
      </c>
      <c r="CE1432" s="39" t="str">
        <f t="shared" si="954"/>
        <v/>
      </c>
      <c r="CF1432" s="39" t="str">
        <f t="shared" si="955"/>
        <v/>
      </c>
      <c r="CG1432" s="39" t="str">
        <f t="shared" si="956"/>
        <v/>
      </c>
      <c r="CH1432" s="39" t="str">
        <f t="shared" si="957"/>
        <v/>
      </c>
      <c r="CI1432" s="39" t="str">
        <f t="shared" si="958"/>
        <v/>
      </c>
    </row>
    <row r="1433" spans="1:87">
      <c r="A1433" s="18"/>
      <c r="B1433" s="15" t="str">
        <f>'Gene Table'!E1432</f>
        <v>hsa-miR-4724-5p</v>
      </c>
      <c r="C1433" s="15" t="str">
        <f>'Gene Table'!B1432</f>
        <v>L14</v>
      </c>
      <c r="D1433" s="16" t="str">
        <f>IF(SUM('Test Sample Data'!D$3:D$98)&gt;10,IF(AND(ISNUMBER('Test Sample Data'!D1432),'Test Sample Data'!D1432&lt;$B$1,'Test Sample Data'!D1432&gt;0),'Test Sample Data'!D1432,$B$1),"")</f>
        <v/>
      </c>
      <c r="E1433" s="17" t="str">
        <f>IF(SUM('Test Sample Data'!E$3:E$98)&gt;10,IF(AND(ISNUMBER('Test Sample Data'!E1432),'Test Sample Data'!E1432&lt;$B$1,'Test Sample Data'!E1432&gt;0),'Test Sample Data'!E1432,$B$1),"")</f>
        <v/>
      </c>
      <c r="F1433" s="17" t="str">
        <f>IF(SUM('Test Sample Data'!F$3:F$98)&gt;10,IF(AND(ISNUMBER('Test Sample Data'!F1432),'Test Sample Data'!F1432&lt;$B$1,'Test Sample Data'!F1432&gt;0),'Test Sample Data'!F1432,$B$1),"")</f>
        <v/>
      </c>
      <c r="G1433" s="17" t="str">
        <f>IF(SUM('Test Sample Data'!G$3:G$98)&gt;10,IF(AND(ISNUMBER('Test Sample Data'!G1432),'Test Sample Data'!G1432&lt;$B$1,'Test Sample Data'!G1432&gt;0),'Test Sample Data'!G1432,$B$1),"")</f>
        <v/>
      </c>
      <c r="H1433" s="17" t="str">
        <f>IF(SUM('Test Sample Data'!H$3:H$98)&gt;10,IF(AND(ISNUMBER('Test Sample Data'!H1432),'Test Sample Data'!H1432&lt;$B$1,'Test Sample Data'!H1432&gt;0),'Test Sample Data'!H1432,$B$1),"")</f>
        <v/>
      </c>
      <c r="I1433" s="17" t="str">
        <f>IF(SUM('Test Sample Data'!I$3:I$98)&gt;10,IF(AND(ISNUMBER('Test Sample Data'!I1432),'Test Sample Data'!I1432&lt;$B$1,'Test Sample Data'!I1432&gt;0),'Test Sample Data'!I1432,$B$1),"")</f>
        <v/>
      </c>
      <c r="J1433" s="17" t="str">
        <f>IF(SUM('Test Sample Data'!J$3:J$98)&gt;10,IF(AND(ISNUMBER('Test Sample Data'!J1432),'Test Sample Data'!J1432&lt;$B$1,'Test Sample Data'!J1432&gt;0),'Test Sample Data'!J1432,$B$1),"")</f>
        <v/>
      </c>
      <c r="K1433" s="17" t="str">
        <f>IF(SUM('Test Sample Data'!K$3:K$98)&gt;10,IF(AND(ISNUMBER('Test Sample Data'!K1432),'Test Sample Data'!K1432&lt;$B$1,'Test Sample Data'!K1432&gt;0),'Test Sample Data'!K1432,$B$1),"")</f>
        <v/>
      </c>
      <c r="L1433" s="17" t="str">
        <f>IF(SUM('Test Sample Data'!L$3:L$98)&gt;10,IF(AND(ISNUMBER('Test Sample Data'!L1432),'Test Sample Data'!L1432&lt;$B$1,'Test Sample Data'!L1432&gt;0),'Test Sample Data'!L1432,$B$1),"")</f>
        <v/>
      </c>
      <c r="M1433" s="17" t="str">
        <f>IF(SUM('Test Sample Data'!M$3:M$98)&gt;10,IF(AND(ISNUMBER('Test Sample Data'!M1432),'Test Sample Data'!M1432&lt;$B$1,'Test Sample Data'!M1432&gt;0),'Test Sample Data'!M1432,$B$1),"")</f>
        <v/>
      </c>
      <c r="N1433" s="17" t="str">
        <f>'Gene Table'!E1432</f>
        <v>hsa-miR-4724-5p</v>
      </c>
      <c r="O1433" s="17" t="str">
        <f>'Gene Table'!B1432</f>
        <v>L14</v>
      </c>
      <c r="P1433" s="17" t="str">
        <f>IF(SUM('Control Sample Data'!D$3:D$98)&gt;10,IF(AND(ISNUMBER('Control Sample Data'!D1432),'Control Sample Data'!D1432&lt;$B$1,'Control Sample Data'!D1432&gt;0),'Control Sample Data'!D1432,$B$1),"")</f>
        <v/>
      </c>
      <c r="Q1433" s="17" t="str">
        <f>IF(SUM('Control Sample Data'!E$3:E$98)&gt;10,IF(AND(ISNUMBER('Control Sample Data'!E1432),'Control Sample Data'!E1432&lt;$B$1,'Control Sample Data'!E1432&gt;0),'Control Sample Data'!E1432,$B$1),"")</f>
        <v/>
      </c>
      <c r="R1433" s="17" t="str">
        <f>IF(SUM('Control Sample Data'!F$3:F$98)&gt;10,IF(AND(ISNUMBER('Control Sample Data'!F1432),'Control Sample Data'!F1432&lt;$B$1,'Control Sample Data'!F1432&gt;0),'Control Sample Data'!F1432,$B$1),"")</f>
        <v/>
      </c>
      <c r="S1433" s="17" t="str">
        <f>IF(SUM('Control Sample Data'!G$3:G$98)&gt;10,IF(AND(ISNUMBER('Control Sample Data'!G1432),'Control Sample Data'!G1432&lt;$B$1,'Control Sample Data'!G1432&gt;0),'Control Sample Data'!G1432,$B$1),"")</f>
        <v/>
      </c>
      <c r="T1433" s="17" t="str">
        <f>IF(SUM('Control Sample Data'!H$3:H$98)&gt;10,IF(AND(ISNUMBER('Control Sample Data'!H1432),'Control Sample Data'!H1432&lt;$B$1,'Control Sample Data'!H1432&gt;0),'Control Sample Data'!H1432,$B$1),"")</f>
        <v/>
      </c>
      <c r="U1433" s="17" t="str">
        <f>IF(SUM('Control Sample Data'!I$3:I$98)&gt;10,IF(AND(ISNUMBER('Control Sample Data'!I1432),'Control Sample Data'!I1432&lt;$B$1,'Control Sample Data'!I1432&gt;0),'Control Sample Data'!I1432,$B$1),"")</f>
        <v/>
      </c>
      <c r="V1433" s="17" t="str">
        <f>IF(SUM('Control Sample Data'!J$3:J$98)&gt;10,IF(AND(ISNUMBER('Control Sample Data'!J1432),'Control Sample Data'!J1432&lt;$B$1,'Control Sample Data'!J1432&gt;0),'Control Sample Data'!J1432,$B$1),"")</f>
        <v/>
      </c>
      <c r="W1433" s="17" t="str">
        <f>IF(SUM('Control Sample Data'!K$3:K$98)&gt;10,IF(AND(ISNUMBER('Control Sample Data'!K1432),'Control Sample Data'!K1432&lt;$B$1,'Control Sample Data'!K1432&gt;0),'Control Sample Data'!K1432,$B$1),"")</f>
        <v/>
      </c>
      <c r="X1433" s="17" t="str">
        <f>IF(SUM('Control Sample Data'!L$3:L$98)&gt;10,IF(AND(ISNUMBER('Control Sample Data'!L1432),'Control Sample Data'!L1432&lt;$B$1,'Control Sample Data'!L1432&gt;0),'Control Sample Data'!L1432,$B$1),"")</f>
        <v/>
      </c>
      <c r="Y1433" s="17" t="str">
        <f>IF(SUM('Control Sample Data'!M$3:M$98)&gt;10,IF(AND(ISNUMBER('Control Sample Data'!M1432),'Control Sample Data'!M1432&lt;$B$1,'Control Sample Data'!M1432&gt;0),'Control Sample Data'!M1432,$B$1),"")</f>
        <v/>
      </c>
      <c r="AT1433" s="36" t="str">
        <f t="shared" si="959"/>
        <v/>
      </c>
      <c r="AU1433" s="36" t="str">
        <f t="shared" si="960"/>
        <v/>
      </c>
      <c r="AV1433" s="36" t="str">
        <f t="shared" si="961"/>
        <v/>
      </c>
      <c r="AW1433" s="36" t="str">
        <f t="shared" si="962"/>
        <v/>
      </c>
      <c r="AX1433" s="36" t="str">
        <f t="shared" si="963"/>
        <v/>
      </c>
      <c r="AY1433" s="36" t="str">
        <f t="shared" si="964"/>
        <v/>
      </c>
      <c r="AZ1433" s="36" t="str">
        <f t="shared" si="965"/>
        <v/>
      </c>
      <c r="BA1433" s="36" t="str">
        <f t="shared" si="966"/>
        <v/>
      </c>
      <c r="BB1433" s="36" t="str">
        <f t="shared" si="967"/>
        <v/>
      </c>
      <c r="BC1433" s="36" t="str">
        <f t="shared" si="968"/>
        <v/>
      </c>
      <c r="BD1433" s="36" t="str">
        <f t="shared" si="969"/>
        <v/>
      </c>
      <c r="BE1433" s="36" t="str">
        <f t="shared" si="970"/>
        <v/>
      </c>
      <c r="BF1433" s="36" t="str">
        <f t="shared" si="971"/>
        <v/>
      </c>
      <c r="BG1433" s="36" t="str">
        <f t="shared" si="972"/>
        <v/>
      </c>
      <c r="BH1433" s="36" t="str">
        <f t="shared" si="973"/>
        <v/>
      </c>
      <c r="BI1433" s="36" t="str">
        <f t="shared" si="974"/>
        <v/>
      </c>
      <c r="BJ1433" s="36" t="str">
        <f t="shared" si="975"/>
        <v/>
      </c>
      <c r="BK1433" s="36" t="str">
        <f t="shared" si="976"/>
        <v/>
      </c>
      <c r="BL1433" s="36" t="str">
        <f t="shared" si="977"/>
        <v/>
      </c>
      <c r="BM1433" s="36" t="str">
        <f t="shared" si="978"/>
        <v/>
      </c>
      <c r="BN1433" s="38" t="e">
        <f t="shared" si="937"/>
        <v>#DIV/0!</v>
      </c>
      <c r="BO1433" s="38" t="e">
        <f t="shared" si="938"/>
        <v>#DIV/0!</v>
      </c>
      <c r="BP1433" s="39" t="str">
        <f t="shared" si="939"/>
        <v/>
      </c>
      <c r="BQ1433" s="39" t="str">
        <f t="shared" si="940"/>
        <v/>
      </c>
      <c r="BR1433" s="39" t="str">
        <f t="shared" si="941"/>
        <v/>
      </c>
      <c r="BS1433" s="39" t="str">
        <f t="shared" si="942"/>
        <v/>
      </c>
      <c r="BT1433" s="39" t="str">
        <f t="shared" si="943"/>
        <v/>
      </c>
      <c r="BU1433" s="39" t="str">
        <f t="shared" si="944"/>
        <v/>
      </c>
      <c r="BV1433" s="39" t="str">
        <f t="shared" si="945"/>
        <v/>
      </c>
      <c r="BW1433" s="39" t="str">
        <f t="shared" si="946"/>
        <v/>
      </c>
      <c r="BX1433" s="39" t="str">
        <f t="shared" si="947"/>
        <v/>
      </c>
      <c r="BY1433" s="39" t="str">
        <f t="shared" si="948"/>
        <v/>
      </c>
      <c r="BZ1433" s="39" t="str">
        <f t="shared" si="949"/>
        <v/>
      </c>
      <c r="CA1433" s="39" t="str">
        <f t="shared" si="950"/>
        <v/>
      </c>
      <c r="CB1433" s="39" t="str">
        <f t="shared" si="951"/>
        <v/>
      </c>
      <c r="CC1433" s="39" t="str">
        <f t="shared" si="952"/>
        <v/>
      </c>
      <c r="CD1433" s="39" t="str">
        <f t="shared" si="953"/>
        <v/>
      </c>
      <c r="CE1433" s="39" t="str">
        <f t="shared" si="954"/>
        <v/>
      </c>
      <c r="CF1433" s="39" t="str">
        <f t="shared" si="955"/>
        <v/>
      </c>
      <c r="CG1433" s="39" t="str">
        <f t="shared" si="956"/>
        <v/>
      </c>
      <c r="CH1433" s="39" t="str">
        <f t="shared" si="957"/>
        <v/>
      </c>
      <c r="CI1433" s="39" t="str">
        <f t="shared" si="958"/>
        <v/>
      </c>
    </row>
    <row r="1434" spans="1:87">
      <c r="A1434" s="18"/>
      <c r="B1434" s="15" t="str">
        <f>'Gene Table'!E1433</f>
        <v>hsa-miR-4674</v>
      </c>
      <c r="C1434" s="15" t="str">
        <f>'Gene Table'!B1433</f>
        <v>L15</v>
      </c>
      <c r="D1434" s="16" t="str">
        <f>IF(SUM('Test Sample Data'!D$3:D$98)&gt;10,IF(AND(ISNUMBER('Test Sample Data'!D1433),'Test Sample Data'!D1433&lt;$B$1,'Test Sample Data'!D1433&gt;0),'Test Sample Data'!D1433,$B$1),"")</f>
        <v/>
      </c>
      <c r="E1434" s="17" t="str">
        <f>IF(SUM('Test Sample Data'!E$3:E$98)&gt;10,IF(AND(ISNUMBER('Test Sample Data'!E1433),'Test Sample Data'!E1433&lt;$B$1,'Test Sample Data'!E1433&gt;0),'Test Sample Data'!E1433,$B$1),"")</f>
        <v/>
      </c>
      <c r="F1434" s="17" t="str">
        <f>IF(SUM('Test Sample Data'!F$3:F$98)&gt;10,IF(AND(ISNUMBER('Test Sample Data'!F1433),'Test Sample Data'!F1433&lt;$B$1,'Test Sample Data'!F1433&gt;0),'Test Sample Data'!F1433,$B$1),"")</f>
        <v/>
      </c>
      <c r="G1434" s="17" t="str">
        <f>IF(SUM('Test Sample Data'!G$3:G$98)&gt;10,IF(AND(ISNUMBER('Test Sample Data'!G1433),'Test Sample Data'!G1433&lt;$B$1,'Test Sample Data'!G1433&gt;0),'Test Sample Data'!G1433,$B$1),"")</f>
        <v/>
      </c>
      <c r="H1434" s="17" t="str">
        <f>IF(SUM('Test Sample Data'!H$3:H$98)&gt;10,IF(AND(ISNUMBER('Test Sample Data'!H1433),'Test Sample Data'!H1433&lt;$B$1,'Test Sample Data'!H1433&gt;0),'Test Sample Data'!H1433,$B$1),"")</f>
        <v/>
      </c>
      <c r="I1434" s="17" t="str">
        <f>IF(SUM('Test Sample Data'!I$3:I$98)&gt;10,IF(AND(ISNUMBER('Test Sample Data'!I1433),'Test Sample Data'!I1433&lt;$B$1,'Test Sample Data'!I1433&gt;0),'Test Sample Data'!I1433,$B$1),"")</f>
        <v/>
      </c>
      <c r="J1434" s="17" t="str">
        <f>IF(SUM('Test Sample Data'!J$3:J$98)&gt;10,IF(AND(ISNUMBER('Test Sample Data'!J1433),'Test Sample Data'!J1433&lt;$B$1,'Test Sample Data'!J1433&gt;0),'Test Sample Data'!J1433,$B$1),"")</f>
        <v/>
      </c>
      <c r="K1434" s="17" t="str">
        <f>IF(SUM('Test Sample Data'!K$3:K$98)&gt;10,IF(AND(ISNUMBER('Test Sample Data'!K1433),'Test Sample Data'!K1433&lt;$B$1,'Test Sample Data'!K1433&gt;0),'Test Sample Data'!K1433,$B$1),"")</f>
        <v/>
      </c>
      <c r="L1434" s="17" t="str">
        <f>IF(SUM('Test Sample Data'!L$3:L$98)&gt;10,IF(AND(ISNUMBER('Test Sample Data'!L1433),'Test Sample Data'!L1433&lt;$B$1,'Test Sample Data'!L1433&gt;0),'Test Sample Data'!L1433,$B$1),"")</f>
        <v/>
      </c>
      <c r="M1434" s="17" t="str">
        <f>IF(SUM('Test Sample Data'!M$3:M$98)&gt;10,IF(AND(ISNUMBER('Test Sample Data'!M1433),'Test Sample Data'!M1433&lt;$B$1,'Test Sample Data'!M1433&gt;0),'Test Sample Data'!M1433,$B$1),"")</f>
        <v/>
      </c>
      <c r="N1434" s="17" t="str">
        <f>'Gene Table'!E1433</f>
        <v>hsa-miR-4674</v>
      </c>
      <c r="O1434" s="17" t="str">
        <f>'Gene Table'!B1433</f>
        <v>L15</v>
      </c>
      <c r="P1434" s="17" t="str">
        <f>IF(SUM('Control Sample Data'!D$3:D$98)&gt;10,IF(AND(ISNUMBER('Control Sample Data'!D1433),'Control Sample Data'!D1433&lt;$B$1,'Control Sample Data'!D1433&gt;0),'Control Sample Data'!D1433,$B$1),"")</f>
        <v/>
      </c>
      <c r="Q1434" s="17" t="str">
        <f>IF(SUM('Control Sample Data'!E$3:E$98)&gt;10,IF(AND(ISNUMBER('Control Sample Data'!E1433),'Control Sample Data'!E1433&lt;$B$1,'Control Sample Data'!E1433&gt;0),'Control Sample Data'!E1433,$B$1),"")</f>
        <v/>
      </c>
      <c r="R1434" s="17" t="str">
        <f>IF(SUM('Control Sample Data'!F$3:F$98)&gt;10,IF(AND(ISNUMBER('Control Sample Data'!F1433),'Control Sample Data'!F1433&lt;$B$1,'Control Sample Data'!F1433&gt;0),'Control Sample Data'!F1433,$B$1),"")</f>
        <v/>
      </c>
      <c r="S1434" s="17" t="str">
        <f>IF(SUM('Control Sample Data'!G$3:G$98)&gt;10,IF(AND(ISNUMBER('Control Sample Data'!G1433),'Control Sample Data'!G1433&lt;$B$1,'Control Sample Data'!G1433&gt;0),'Control Sample Data'!G1433,$B$1),"")</f>
        <v/>
      </c>
      <c r="T1434" s="17" t="str">
        <f>IF(SUM('Control Sample Data'!H$3:H$98)&gt;10,IF(AND(ISNUMBER('Control Sample Data'!H1433),'Control Sample Data'!H1433&lt;$B$1,'Control Sample Data'!H1433&gt;0),'Control Sample Data'!H1433,$B$1),"")</f>
        <v/>
      </c>
      <c r="U1434" s="17" t="str">
        <f>IF(SUM('Control Sample Data'!I$3:I$98)&gt;10,IF(AND(ISNUMBER('Control Sample Data'!I1433),'Control Sample Data'!I1433&lt;$B$1,'Control Sample Data'!I1433&gt;0),'Control Sample Data'!I1433,$B$1),"")</f>
        <v/>
      </c>
      <c r="V1434" s="17" t="str">
        <f>IF(SUM('Control Sample Data'!J$3:J$98)&gt;10,IF(AND(ISNUMBER('Control Sample Data'!J1433),'Control Sample Data'!J1433&lt;$B$1,'Control Sample Data'!J1433&gt;0),'Control Sample Data'!J1433,$B$1),"")</f>
        <v/>
      </c>
      <c r="W1434" s="17" t="str">
        <f>IF(SUM('Control Sample Data'!K$3:K$98)&gt;10,IF(AND(ISNUMBER('Control Sample Data'!K1433),'Control Sample Data'!K1433&lt;$B$1,'Control Sample Data'!K1433&gt;0),'Control Sample Data'!K1433,$B$1),"")</f>
        <v/>
      </c>
      <c r="X1434" s="17" t="str">
        <f>IF(SUM('Control Sample Data'!L$3:L$98)&gt;10,IF(AND(ISNUMBER('Control Sample Data'!L1433),'Control Sample Data'!L1433&lt;$B$1,'Control Sample Data'!L1433&gt;0),'Control Sample Data'!L1433,$B$1),"")</f>
        <v/>
      </c>
      <c r="Y1434" s="17" t="str">
        <f>IF(SUM('Control Sample Data'!M$3:M$98)&gt;10,IF(AND(ISNUMBER('Control Sample Data'!M1433),'Control Sample Data'!M1433&lt;$B$1,'Control Sample Data'!M1433&gt;0),'Control Sample Data'!M1433,$B$1),"")</f>
        <v/>
      </c>
      <c r="AT1434" s="36" t="str">
        <f t="shared" si="959"/>
        <v/>
      </c>
      <c r="AU1434" s="36" t="str">
        <f t="shared" si="960"/>
        <v/>
      </c>
      <c r="AV1434" s="36" t="str">
        <f t="shared" si="961"/>
        <v/>
      </c>
      <c r="AW1434" s="36" t="str">
        <f t="shared" si="962"/>
        <v/>
      </c>
      <c r="AX1434" s="36" t="str">
        <f t="shared" si="963"/>
        <v/>
      </c>
      <c r="AY1434" s="36" t="str">
        <f t="shared" si="964"/>
        <v/>
      </c>
      <c r="AZ1434" s="36" t="str">
        <f t="shared" si="965"/>
        <v/>
      </c>
      <c r="BA1434" s="36" t="str">
        <f t="shared" si="966"/>
        <v/>
      </c>
      <c r="BB1434" s="36" t="str">
        <f t="shared" si="967"/>
        <v/>
      </c>
      <c r="BC1434" s="36" t="str">
        <f t="shared" si="968"/>
        <v/>
      </c>
      <c r="BD1434" s="36" t="str">
        <f t="shared" si="969"/>
        <v/>
      </c>
      <c r="BE1434" s="36" t="str">
        <f t="shared" si="970"/>
        <v/>
      </c>
      <c r="BF1434" s="36" t="str">
        <f t="shared" si="971"/>
        <v/>
      </c>
      <c r="BG1434" s="36" t="str">
        <f t="shared" si="972"/>
        <v/>
      </c>
      <c r="BH1434" s="36" t="str">
        <f t="shared" si="973"/>
        <v/>
      </c>
      <c r="BI1434" s="36" t="str">
        <f t="shared" si="974"/>
        <v/>
      </c>
      <c r="BJ1434" s="36" t="str">
        <f t="shared" si="975"/>
        <v/>
      </c>
      <c r="BK1434" s="36" t="str">
        <f t="shared" si="976"/>
        <v/>
      </c>
      <c r="BL1434" s="36" t="str">
        <f t="shared" si="977"/>
        <v/>
      </c>
      <c r="BM1434" s="36" t="str">
        <f t="shared" si="978"/>
        <v/>
      </c>
      <c r="BN1434" s="38" t="e">
        <f t="shared" si="937"/>
        <v>#DIV/0!</v>
      </c>
      <c r="BO1434" s="38" t="e">
        <f t="shared" si="938"/>
        <v>#DIV/0!</v>
      </c>
      <c r="BP1434" s="39" t="str">
        <f t="shared" si="939"/>
        <v/>
      </c>
      <c r="BQ1434" s="39" t="str">
        <f t="shared" si="940"/>
        <v/>
      </c>
      <c r="BR1434" s="39" t="str">
        <f t="shared" si="941"/>
        <v/>
      </c>
      <c r="BS1434" s="39" t="str">
        <f t="shared" si="942"/>
        <v/>
      </c>
      <c r="BT1434" s="39" t="str">
        <f t="shared" si="943"/>
        <v/>
      </c>
      <c r="BU1434" s="39" t="str">
        <f t="shared" si="944"/>
        <v/>
      </c>
      <c r="BV1434" s="39" t="str">
        <f t="shared" si="945"/>
        <v/>
      </c>
      <c r="BW1434" s="39" t="str">
        <f t="shared" si="946"/>
        <v/>
      </c>
      <c r="BX1434" s="39" t="str">
        <f t="shared" si="947"/>
        <v/>
      </c>
      <c r="BY1434" s="39" t="str">
        <f t="shared" si="948"/>
        <v/>
      </c>
      <c r="BZ1434" s="39" t="str">
        <f t="shared" si="949"/>
        <v/>
      </c>
      <c r="CA1434" s="39" t="str">
        <f t="shared" si="950"/>
        <v/>
      </c>
      <c r="CB1434" s="39" t="str">
        <f t="shared" si="951"/>
        <v/>
      </c>
      <c r="CC1434" s="39" t="str">
        <f t="shared" si="952"/>
        <v/>
      </c>
      <c r="CD1434" s="39" t="str">
        <f t="shared" si="953"/>
        <v/>
      </c>
      <c r="CE1434" s="39" t="str">
        <f t="shared" si="954"/>
        <v/>
      </c>
      <c r="CF1434" s="39" t="str">
        <f t="shared" si="955"/>
        <v/>
      </c>
      <c r="CG1434" s="39" t="str">
        <f t="shared" si="956"/>
        <v/>
      </c>
      <c r="CH1434" s="39" t="str">
        <f t="shared" si="957"/>
        <v/>
      </c>
      <c r="CI1434" s="39" t="str">
        <f t="shared" si="958"/>
        <v/>
      </c>
    </row>
    <row r="1435" spans="1:87">
      <c r="A1435" s="18"/>
      <c r="B1435" s="15" t="str">
        <f>'Gene Table'!E1434</f>
        <v>hsa-miR-4724-3p</v>
      </c>
      <c r="C1435" s="15" t="str">
        <f>'Gene Table'!B1434</f>
        <v>L16</v>
      </c>
      <c r="D1435" s="16" t="str">
        <f>IF(SUM('Test Sample Data'!D$3:D$98)&gt;10,IF(AND(ISNUMBER('Test Sample Data'!D1434),'Test Sample Data'!D1434&lt;$B$1,'Test Sample Data'!D1434&gt;0),'Test Sample Data'!D1434,$B$1),"")</f>
        <v/>
      </c>
      <c r="E1435" s="17" t="str">
        <f>IF(SUM('Test Sample Data'!E$3:E$98)&gt;10,IF(AND(ISNUMBER('Test Sample Data'!E1434),'Test Sample Data'!E1434&lt;$B$1,'Test Sample Data'!E1434&gt;0),'Test Sample Data'!E1434,$B$1),"")</f>
        <v/>
      </c>
      <c r="F1435" s="17" t="str">
        <f>IF(SUM('Test Sample Data'!F$3:F$98)&gt;10,IF(AND(ISNUMBER('Test Sample Data'!F1434),'Test Sample Data'!F1434&lt;$B$1,'Test Sample Data'!F1434&gt;0),'Test Sample Data'!F1434,$B$1),"")</f>
        <v/>
      </c>
      <c r="G1435" s="17" t="str">
        <f>IF(SUM('Test Sample Data'!G$3:G$98)&gt;10,IF(AND(ISNUMBER('Test Sample Data'!G1434),'Test Sample Data'!G1434&lt;$B$1,'Test Sample Data'!G1434&gt;0),'Test Sample Data'!G1434,$B$1),"")</f>
        <v/>
      </c>
      <c r="H1435" s="17" t="str">
        <f>IF(SUM('Test Sample Data'!H$3:H$98)&gt;10,IF(AND(ISNUMBER('Test Sample Data'!H1434),'Test Sample Data'!H1434&lt;$B$1,'Test Sample Data'!H1434&gt;0),'Test Sample Data'!H1434,$B$1),"")</f>
        <v/>
      </c>
      <c r="I1435" s="17" t="str">
        <f>IF(SUM('Test Sample Data'!I$3:I$98)&gt;10,IF(AND(ISNUMBER('Test Sample Data'!I1434),'Test Sample Data'!I1434&lt;$B$1,'Test Sample Data'!I1434&gt;0),'Test Sample Data'!I1434,$B$1),"")</f>
        <v/>
      </c>
      <c r="J1435" s="17" t="str">
        <f>IF(SUM('Test Sample Data'!J$3:J$98)&gt;10,IF(AND(ISNUMBER('Test Sample Data'!J1434),'Test Sample Data'!J1434&lt;$B$1,'Test Sample Data'!J1434&gt;0),'Test Sample Data'!J1434,$B$1),"")</f>
        <v/>
      </c>
      <c r="K1435" s="17" t="str">
        <f>IF(SUM('Test Sample Data'!K$3:K$98)&gt;10,IF(AND(ISNUMBER('Test Sample Data'!K1434),'Test Sample Data'!K1434&lt;$B$1,'Test Sample Data'!K1434&gt;0),'Test Sample Data'!K1434,$B$1),"")</f>
        <v/>
      </c>
      <c r="L1435" s="17" t="str">
        <f>IF(SUM('Test Sample Data'!L$3:L$98)&gt;10,IF(AND(ISNUMBER('Test Sample Data'!L1434),'Test Sample Data'!L1434&lt;$B$1,'Test Sample Data'!L1434&gt;0),'Test Sample Data'!L1434,$B$1),"")</f>
        <v/>
      </c>
      <c r="M1435" s="17" t="str">
        <f>IF(SUM('Test Sample Data'!M$3:M$98)&gt;10,IF(AND(ISNUMBER('Test Sample Data'!M1434),'Test Sample Data'!M1434&lt;$B$1,'Test Sample Data'!M1434&gt;0),'Test Sample Data'!M1434,$B$1),"")</f>
        <v/>
      </c>
      <c r="N1435" s="17" t="str">
        <f>'Gene Table'!E1434</f>
        <v>hsa-miR-4724-3p</v>
      </c>
      <c r="O1435" s="17" t="str">
        <f>'Gene Table'!B1434</f>
        <v>L16</v>
      </c>
      <c r="P1435" s="17" t="str">
        <f>IF(SUM('Control Sample Data'!D$3:D$98)&gt;10,IF(AND(ISNUMBER('Control Sample Data'!D1434),'Control Sample Data'!D1434&lt;$B$1,'Control Sample Data'!D1434&gt;0),'Control Sample Data'!D1434,$B$1),"")</f>
        <v/>
      </c>
      <c r="Q1435" s="17" t="str">
        <f>IF(SUM('Control Sample Data'!E$3:E$98)&gt;10,IF(AND(ISNUMBER('Control Sample Data'!E1434),'Control Sample Data'!E1434&lt;$B$1,'Control Sample Data'!E1434&gt;0),'Control Sample Data'!E1434,$B$1),"")</f>
        <v/>
      </c>
      <c r="R1435" s="17" t="str">
        <f>IF(SUM('Control Sample Data'!F$3:F$98)&gt;10,IF(AND(ISNUMBER('Control Sample Data'!F1434),'Control Sample Data'!F1434&lt;$B$1,'Control Sample Data'!F1434&gt;0),'Control Sample Data'!F1434,$B$1),"")</f>
        <v/>
      </c>
      <c r="S1435" s="17" t="str">
        <f>IF(SUM('Control Sample Data'!G$3:G$98)&gt;10,IF(AND(ISNUMBER('Control Sample Data'!G1434),'Control Sample Data'!G1434&lt;$B$1,'Control Sample Data'!G1434&gt;0),'Control Sample Data'!G1434,$B$1),"")</f>
        <v/>
      </c>
      <c r="T1435" s="17" t="str">
        <f>IF(SUM('Control Sample Data'!H$3:H$98)&gt;10,IF(AND(ISNUMBER('Control Sample Data'!H1434),'Control Sample Data'!H1434&lt;$B$1,'Control Sample Data'!H1434&gt;0),'Control Sample Data'!H1434,$B$1),"")</f>
        <v/>
      </c>
      <c r="U1435" s="17" t="str">
        <f>IF(SUM('Control Sample Data'!I$3:I$98)&gt;10,IF(AND(ISNUMBER('Control Sample Data'!I1434),'Control Sample Data'!I1434&lt;$B$1,'Control Sample Data'!I1434&gt;0),'Control Sample Data'!I1434,$B$1),"")</f>
        <v/>
      </c>
      <c r="V1435" s="17" t="str">
        <f>IF(SUM('Control Sample Data'!J$3:J$98)&gt;10,IF(AND(ISNUMBER('Control Sample Data'!J1434),'Control Sample Data'!J1434&lt;$B$1,'Control Sample Data'!J1434&gt;0),'Control Sample Data'!J1434,$B$1),"")</f>
        <v/>
      </c>
      <c r="W1435" s="17" t="str">
        <f>IF(SUM('Control Sample Data'!K$3:K$98)&gt;10,IF(AND(ISNUMBER('Control Sample Data'!K1434),'Control Sample Data'!K1434&lt;$B$1,'Control Sample Data'!K1434&gt;0),'Control Sample Data'!K1434,$B$1),"")</f>
        <v/>
      </c>
      <c r="X1435" s="17" t="str">
        <f>IF(SUM('Control Sample Data'!L$3:L$98)&gt;10,IF(AND(ISNUMBER('Control Sample Data'!L1434),'Control Sample Data'!L1434&lt;$B$1,'Control Sample Data'!L1434&gt;0),'Control Sample Data'!L1434,$B$1),"")</f>
        <v/>
      </c>
      <c r="Y1435" s="17" t="str">
        <f>IF(SUM('Control Sample Data'!M$3:M$98)&gt;10,IF(AND(ISNUMBER('Control Sample Data'!M1434),'Control Sample Data'!M1434&lt;$B$1,'Control Sample Data'!M1434&gt;0),'Control Sample Data'!M1434,$B$1),"")</f>
        <v/>
      </c>
      <c r="AT1435" s="36" t="str">
        <f t="shared" si="959"/>
        <v/>
      </c>
      <c r="AU1435" s="36" t="str">
        <f t="shared" si="960"/>
        <v/>
      </c>
      <c r="AV1435" s="36" t="str">
        <f t="shared" si="961"/>
        <v/>
      </c>
      <c r="AW1435" s="36" t="str">
        <f t="shared" si="962"/>
        <v/>
      </c>
      <c r="AX1435" s="36" t="str">
        <f t="shared" si="963"/>
        <v/>
      </c>
      <c r="AY1435" s="36" t="str">
        <f t="shared" si="964"/>
        <v/>
      </c>
      <c r="AZ1435" s="36" t="str">
        <f t="shared" si="965"/>
        <v/>
      </c>
      <c r="BA1435" s="36" t="str">
        <f t="shared" si="966"/>
        <v/>
      </c>
      <c r="BB1435" s="36" t="str">
        <f t="shared" si="967"/>
        <v/>
      </c>
      <c r="BC1435" s="36" t="str">
        <f t="shared" si="968"/>
        <v/>
      </c>
      <c r="BD1435" s="36" t="str">
        <f t="shared" si="969"/>
        <v/>
      </c>
      <c r="BE1435" s="36" t="str">
        <f t="shared" si="970"/>
        <v/>
      </c>
      <c r="BF1435" s="36" t="str">
        <f t="shared" si="971"/>
        <v/>
      </c>
      <c r="BG1435" s="36" t="str">
        <f t="shared" si="972"/>
        <v/>
      </c>
      <c r="BH1435" s="36" t="str">
        <f t="shared" si="973"/>
        <v/>
      </c>
      <c r="BI1435" s="36" t="str">
        <f t="shared" si="974"/>
        <v/>
      </c>
      <c r="BJ1435" s="36" t="str">
        <f t="shared" si="975"/>
        <v/>
      </c>
      <c r="BK1435" s="36" t="str">
        <f t="shared" si="976"/>
        <v/>
      </c>
      <c r="BL1435" s="36" t="str">
        <f t="shared" si="977"/>
        <v/>
      </c>
      <c r="BM1435" s="36" t="str">
        <f t="shared" si="978"/>
        <v/>
      </c>
      <c r="BN1435" s="38" t="e">
        <f t="shared" si="937"/>
        <v>#DIV/0!</v>
      </c>
      <c r="BO1435" s="38" t="e">
        <f t="shared" si="938"/>
        <v>#DIV/0!</v>
      </c>
      <c r="BP1435" s="39" t="str">
        <f t="shared" si="939"/>
        <v/>
      </c>
      <c r="BQ1435" s="39" t="str">
        <f t="shared" si="940"/>
        <v/>
      </c>
      <c r="BR1435" s="39" t="str">
        <f t="shared" si="941"/>
        <v/>
      </c>
      <c r="BS1435" s="39" t="str">
        <f t="shared" si="942"/>
        <v/>
      </c>
      <c r="BT1435" s="39" t="str">
        <f t="shared" si="943"/>
        <v/>
      </c>
      <c r="BU1435" s="39" t="str">
        <f t="shared" si="944"/>
        <v/>
      </c>
      <c r="BV1435" s="39" t="str">
        <f t="shared" si="945"/>
        <v/>
      </c>
      <c r="BW1435" s="39" t="str">
        <f t="shared" si="946"/>
        <v/>
      </c>
      <c r="BX1435" s="39" t="str">
        <f t="shared" si="947"/>
        <v/>
      </c>
      <c r="BY1435" s="39" t="str">
        <f t="shared" si="948"/>
        <v/>
      </c>
      <c r="BZ1435" s="39" t="str">
        <f t="shared" si="949"/>
        <v/>
      </c>
      <c r="CA1435" s="39" t="str">
        <f t="shared" si="950"/>
        <v/>
      </c>
      <c r="CB1435" s="39" t="str">
        <f t="shared" si="951"/>
        <v/>
      </c>
      <c r="CC1435" s="39" t="str">
        <f t="shared" si="952"/>
        <v/>
      </c>
      <c r="CD1435" s="39" t="str">
        <f t="shared" si="953"/>
        <v/>
      </c>
      <c r="CE1435" s="39" t="str">
        <f t="shared" si="954"/>
        <v/>
      </c>
      <c r="CF1435" s="39" t="str">
        <f t="shared" si="955"/>
        <v/>
      </c>
      <c r="CG1435" s="39" t="str">
        <f t="shared" si="956"/>
        <v/>
      </c>
      <c r="CH1435" s="39" t="str">
        <f t="shared" si="957"/>
        <v/>
      </c>
      <c r="CI1435" s="39" t="str">
        <f t="shared" si="958"/>
        <v/>
      </c>
    </row>
    <row r="1436" spans="1:87">
      <c r="A1436" s="18"/>
      <c r="B1436" s="15" t="str">
        <f>'Gene Table'!E1435</f>
        <v>hsa-miR-4675</v>
      </c>
      <c r="C1436" s="15" t="str">
        <f>'Gene Table'!B1435</f>
        <v>L17</v>
      </c>
      <c r="D1436" s="16" t="str">
        <f>IF(SUM('Test Sample Data'!D$3:D$98)&gt;10,IF(AND(ISNUMBER('Test Sample Data'!D1435),'Test Sample Data'!D1435&lt;$B$1,'Test Sample Data'!D1435&gt;0),'Test Sample Data'!D1435,$B$1),"")</f>
        <v/>
      </c>
      <c r="E1436" s="17" t="str">
        <f>IF(SUM('Test Sample Data'!E$3:E$98)&gt;10,IF(AND(ISNUMBER('Test Sample Data'!E1435),'Test Sample Data'!E1435&lt;$B$1,'Test Sample Data'!E1435&gt;0),'Test Sample Data'!E1435,$B$1),"")</f>
        <v/>
      </c>
      <c r="F1436" s="17" t="str">
        <f>IF(SUM('Test Sample Data'!F$3:F$98)&gt;10,IF(AND(ISNUMBER('Test Sample Data'!F1435),'Test Sample Data'!F1435&lt;$B$1,'Test Sample Data'!F1435&gt;0),'Test Sample Data'!F1435,$B$1),"")</f>
        <v/>
      </c>
      <c r="G1436" s="17" t="str">
        <f>IF(SUM('Test Sample Data'!G$3:G$98)&gt;10,IF(AND(ISNUMBER('Test Sample Data'!G1435),'Test Sample Data'!G1435&lt;$B$1,'Test Sample Data'!G1435&gt;0),'Test Sample Data'!G1435,$B$1),"")</f>
        <v/>
      </c>
      <c r="H1436" s="17" t="str">
        <f>IF(SUM('Test Sample Data'!H$3:H$98)&gt;10,IF(AND(ISNUMBER('Test Sample Data'!H1435),'Test Sample Data'!H1435&lt;$B$1,'Test Sample Data'!H1435&gt;0),'Test Sample Data'!H1435,$B$1),"")</f>
        <v/>
      </c>
      <c r="I1436" s="17" t="str">
        <f>IF(SUM('Test Sample Data'!I$3:I$98)&gt;10,IF(AND(ISNUMBER('Test Sample Data'!I1435),'Test Sample Data'!I1435&lt;$B$1,'Test Sample Data'!I1435&gt;0),'Test Sample Data'!I1435,$B$1),"")</f>
        <v/>
      </c>
      <c r="J1436" s="17" t="str">
        <f>IF(SUM('Test Sample Data'!J$3:J$98)&gt;10,IF(AND(ISNUMBER('Test Sample Data'!J1435),'Test Sample Data'!J1435&lt;$B$1,'Test Sample Data'!J1435&gt;0),'Test Sample Data'!J1435,$B$1),"")</f>
        <v/>
      </c>
      <c r="K1436" s="17" t="str">
        <f>IF(SUM('Test Sample Data'!K$3:K$98)&gt;10,IF(AND(ISNUMBER('Test Sample Data'!K1435),'Test Sample Data'!K1435&lt;$B$1,'Test Sample Data'!K1435&gt;0),'Test Sample Data'!K1435,$B$1),"")</f>
        <v/>
      </c>
      <c r="L1436" s="17" t="str">
        <f>IF(SUM('Test Sample Data'!L$3:L$98)&gt;10,IF(AND(ISNUMBER('Test Sample Data'!L1435),'Test Sample Data'!L1435&lt;$B$1,'Test Sample Data'!L1435&gt;0),'Test Sample Data'!L1435,$B$1),"")</f>
        <v/>
      </c>
      <c r="M1436" s="17" t="str">
        <f>IF(SUM('Test Sample Data'!M$3:M$98)&gt;10,IF(AND(ISNUMBER('Test Sample Data'!M1435),'Test Sample Data'!M1435&lt;$B$1,'Test Sample Data'!M1435&gt;0),'Test Sample Data'!M1435,$B$1),"")</f>
        <v/>
      </c>
      <c r="N1436" s="17" t="str">
        <f>'Gene Table'!E1435</f>
        <v>hsa-miR-4675</v>
      </c>
      <c r="O1436" s="17" t="str">
        <f>'Gene Table'!B1435</f>
        <v>L17</v>
      </c>
      <c r="P1436" s="17" t="str">
        <f>IF(SUM('Control Sample Data'!D$3:D$98)&gt;10,IF(AND(ISNUMBER('Control Sample Data'!D1435),'Control Sample Data'!D1435&lt;$B$1,'Control Sample Data'!D1435&gt;0),'Control Sample Data'!D1435,$B$1),"")</f>
        <v/>
      </c>
      <c r="Q1436" s="17" t="str">
        <f>IF(SUM('Control Sample Data'!E$3:E$98)&gt;10,IF(AND(ISNUMBER('Control Sample Data'!E1435),'Control Sample Data'!E1435&lt;$B$1,'Control Sample Data'!E1435&gt;0),'Control Sample Data'!E1435,$B$1),"")</f>
        <v/>
      </c>
      <c r="R1436" s="17" t="str">
        <f>IF(SUM('Control Sample Data'!F$3:F$98)&gt;10,IF(AND(ISNUMBER('Control Sample Data'!F1435),'Control Sample Data'!F1435&lt;$B$1,'Control Sample Data'!F1435&gt;0),'Control Sample Data'!F1435,$B$1),"")</f>
        <v/>
      </c>
      <c r="S1436" s="17" t="str">
        <f>IF(SUM('Control Sample Data'!G$3:G$98)&gt;10,IF(AND(ISNUMBER('Control Sample Data'!G1435),'Control Sample Data'!G1435&lt;$B$1,'Control Sample Data'!G1435&gt;0),'Control Sample Data'!G1435,$B$1),"")</f>
        <v/>
      </c>
      <c r="T1436" s="17" t="str">
        <f>IF(SUM('Control Sample Data'!H$3:H$98)&gt;10,IF(AND(ISNUMBER('Control Sample Data'!H1435),'Control Sample Data'!H1435&lt;$B$1,'Control Sample Data'!H1435&gt;0),'Control Sample Data'!H1435,$B$1),"")</f>
        <v/>
      </c>
      <c r="U1436" s="17" t="str">
        <f>IF(SUM('Control Sample Data'!I$3:I$98)&gt;10,IF(AND(ISNUMBER('Control Sample Data'!I1435),'Control Sample Data'!I1435&lt;$B$1,'Control Sample Data'!I1435&gt;0),'Control Sample Data'!I1435,$B$1),"")</f>
        <v/>
      </c>
      <c r="V1436" s="17" t="str">
        <f>IF(SUM('Control Sample Data'!J$3:J$98)&gt;10,IF(AND(ISNUMBER('Control Sample Data'!J1435),'Control Sample Data'!J1435&lt;$B$1,'Control Sample Data'!J1435&gt;0),'Control Sample Data'!J1435,$B$1),"")</f>
        <v/>
      </c>
      <c r="W1436" s="17" t="str">
        <f>IF(SUM('Control Sample Data'!K$3:K$98)&gt;10,IF(AND(ISNUMBER('Control Sample Data'!K1435),'Control Sample Data'!K1435&lt;$B$1,'Control Sample Data'!K1435&gt;0),'Control Sample Data'!K1435,$B$1),"")</f>
        <v/>
      </c>
      <c r="X1436" s="17" t="str">
        <f>IF(SUM('Control Sample Data'!L$3:L$98)&gt;10,IF(AND(ISNUMBER('Control Sample Data'!L1435),'Control Sample Data'!L1435&lt;$B$1,'Control Sample Data'!L1435&gt;0),'Control Sample Data'!L1435,$B$1),"")</f>
        <v/>
      </c>
      <c r="Y1436" s="17" t="str">
        <f>IF(SUM('Control Sample Data'!M$3:M$98)&gt;10,IF(AND(ISNUMBER('Control Sample Data'!M1435),'Control Sample Data'!M1435&lt;$B$1,'Control Sample Data'!M1435&gt;0),'Control Sample Data'!M1435,$B$1),"")</f>
        <v/>
      </c>
      <c r="AT1436" s="36" t="str">
        <f t="shared" si="959"/>
        <v/>
      </c>
      <c r="AU1436" s="36" t="str">
        <f t="shared" si="960"/>
        <v/>
      </c>
      <c r="AV1436" s="36" t="str">
        <f t="shared" si="961"/>
        <v/>
      </c>
      <c r="AW1436" s="36" t="str">
        <f t="shared" si="962"/>
        <v/>
      </c>
      <c r="AX1436" s="36" t="str">
        <f t="shared" si="963"/>
        <v/>
      </c>
      <c r="AY1436" s="36" t="str">
        <f t="shared" si="964"/>
        <v/>
      </c>
      <c r="AZ1436" s="36" t="str">
        <f t="shared" si="965"/>
        <v/>
      </c>
      <c r="BA1436" s="36" t="str">
        <f t="shared" si="966"/>
        <v/>
      </c>
      <c r="BB1436" s="36" t="str">
        <f t="shared" si="967"/>
        <v/>
      </c>
      <c r="BC1436" s="36" t="str">
        <f t="shared" si="968"/>
        <v/>
      </c>
      <c r="BD1436" s="36" t="str">
        <f t="shared" si="969"/>
        <v/>
      </c>
      <c r="BE1436" s="36" t="str">
        <f t="shared" si="970"/>
        <v/>
      </c>
      <c r="BF1436" s="36" t="str">
        <f t="shared" si="971"/>
        <v/>
      </c>
      <c r="BG1436" s="36" t="str">
        <f t="shared" si="972"/>
        <v/>
      </c>
      <c r="BH1436" s="36" t="str">
        <f t="shared" si="973"/>
        <v/>
      </c>
      <c r="BI1436" s="36" t="str">
        <f t="shared" si="974"/>
        <v/>
      </c>
      <c r="BJ1436" s="36" t="str">
        <f t="shared" si="975"/>
        <v/>
      </c>
      <c r="BK1436" s="36" t="str">
        <f t="shared" si="976"/>
        <v/>
      </c>
      <c r="BL1436" s="36" t="str">
        <f t="shared" si="977"/>
        <v/>
      </c>
      <c r="BM1436" s="36" t="str">
        <f t="shared" si="978"/>
        <v/>
      </c>
      <c r="BN1436" s="38" t="e">
        <f t="shared" si="937"/>
        <v>#DIV/0!</v>
      </c>
      <c r="BO1436" s="38" t="e">
        <f t="shared" si="938"/>
        <v>#DIV/0!</v>
      </c>
      <c r="BP1436" s="39" t="str">
        <f t="shared" si="939"/>
        <v/>
      </c>
      <c r="BQ1436" s="39" t="str">
        <f t="shared" si="940"/>
        <v/>
      </c>
      <c r="BR1436" s="39" t="str">
        <f t="shared" si="941"/>
        <v/>
      </c>
      <c r="BS1436" s="39" t="str">
        <f t="shared" si="942"/>
        <v/>
      </c>
      <c r="BT1436" s="39" t="str">
        <f t="shared" si="943"/>
        <v/>
      </c>
      <c r="BU1436" s="39" t="str">
        <f t="shared" si="944"/>
        <v/>
      </c>
      <c r="BV1436" s="39" t="str">
        <f t="shared" si="945"/>
        <v/>
      </c>
      <c r="BW1436" s="39" t="str">
        <f t="shared" si="946"/>
        <v/>
      </c>
      <c r="BX1436" s="39" t="str">
        <f t="shared" si="947"/>
        <v/>
      </c>
      <c r="BY1436" s="39" t="str">
        <f t="shared" si="948"/>
        <v/>
      </c>
      <c r="BZ1436" s="39" t="str">
        <f t="shared" si="949"/>
        <v/>
      </c>
      <c r="CA1436" s="39" t="str">
        <f t="shared" si="950"/>
        <v/>
      </c>
      <c r="CB1436" s="39" t="str">
        <f t="shared" si="951"/>
        <v/>
      </c>
      <c r="CC1436" s="39" t="str">
        <f t="shared" si="952"/>
        <v/>
      </c>
      <c r="CD1436" s="39" t="str">
        <f t="shared" si="953"/>
        <v/>
      </c>
      <c r="CE1436" s="39" t="str">
        <f t="shared" si="954"/>
        <v/>
      </c>
      <c r="CF1436" s="39" t="str">
        <f t="shared" si="955"/>
        <v/>
      </c>
      <c r="CG1436" s="39" t="str">
        <f t="shared" si="956"/>
        <v/>
      </c>
      <c r="CH1436" s="39" t="str">
        <f t="shared" si="957"/>
        <v/>
      </c>
      <c r="CI1436" s="39" t="str">
        <f t="shared" si="958"/>
        <v/>
      </c>
    </row>
    <row r="1437" spans="1:87">
      <c r="A1437" s="18"/>
      <c r="B1437" s="15" t="str">
        <f>'Gene Table'!E1436</f>
        <v>hsa-miR-4725-5p</v>
      </c>
      <c r="C1437" s="15" t="str">
        <f>'Gene Table'!B1436</f>
        <v>L18</v>
      </c>
      <c r="D1437" s="16" t="str">
        <f>IF(SUM('Test Sample Data'!D$3:D$98)&gt;10,IF(AND(ISNUMBER('Test Sample Data'!D1436),'Test Sample Data'!D1436&lt;$B$1,'Test Sample Data'!D1436&gt;0),'Test Sample Data'!D1436,$B$1),"")</f>
        <v/>
      </c>
      <c r="E1437" s="17" t="str">
        <f>IF(SUM('Test Sample Data'!E$3:E$98)&gt;10,IF(AND(ISNUMBER('Test Sample Data'!E1436),'Test Sample Data'!E1436&lt;$B$1,'Test Sample Data'!E1436&gt;0),'Test Sample Data'!E1436,$B$1),"")</f>
        <v/>
      </c>
      <c r="F1437" s="17" t="str">
        <f>IF(SUM('Test Sample Data'!F$3:F$98)&gt;10,IF(AND(ISNUMBER('Test Sample Data'!F1436),'Test Sample Data'!F1436&lt;$B$1,'Test Sample Data'!F1436&gt;0),'Test Sample Data'!F1436,$B$1),"")</f>
        <v/>
      </c>
      <c r="G1437" s="17" t="str">
        <f>IF(SUM('Test Sample Data'!G$3:G$98)&gt;10,IF(AND(ISNUMBER('Test Sample Data'!G1436),'Test Sample Data'!G1436&lt;$B$1,'Test Sample Data'!G1436&gt;0),'Test Sample Data'!G1436,$B$1),"")</f>
        <v/>
      </c>
      <c r="H1437" s="17" t="str">
        <f>IF(SUM('Test Sample Data'!H$3:H$98)&gt;10,IF(AND(ISNUMBER('Test Sample Data'!H1436),'Test Sample Data'!H1436&lt;$B$1,'Test Sample Data'!H1436&gt;0),'Test Sample Data'!H1436,$B$1),"")</f>
        <v/>
      </c>
      <c r="I1437" s="17" t="str">
        <f>IF(SUM('Test Sample Data'!I$3:I$98)&gt;10,IF(AND(ISNUMBER('Test Sample Data'!I1436),'Test Sample Data'!I1436&lt;$B$1,'Test Sample Data'!I1436&gt;0),'Test Sample Data'!I1436,$B$1),"")</f>
        <v/>
      </c>
      <c r="J1437" s="17" t="str">
        <f>IF(SUM('Test Sample Data'!J$3:J$98)&gt;10,IF(AND(ISNUMBER('Test Sample Data'!J1436),'Test Sample Data'!J1436&lt;$B$1,'Test Sample Data'!J1436&gt;0),'Test Sample Data'!J1436,$B$1),"")</f>
        <v/>
      </c>
      <c r="K1437" s="17" t="str">
        <f>IF(SUM('Test Sample Data'!K$3:K$98)&gt;10,IF(AND(ISNUMBER('Test Sample Data'!K1436),'Test Sample Data'!K1436&lt;$B$1,'Test Sample Data'!K1436&gt;0),'Test Sample Data'!K1436,$B$1),"")</f>
        <v/>
      </c>
      <c r="L1437" s="17" t="str">
        <f>IF(SUM('Test Sample Data'!L$3:L$98)&gt;10,IF(AND(ISNUMBER('Test Sample Data'!L1436),'Test Sample Data'!L1436&lt;$B$1,'Test Sample Data'!L1436&gt;0),'Test Sample Data'!L1436,$B$1),"")</f>
        <v/>
      </c>
      <c r="M1437" s="17" t="str">
        <f>IF(SUM('Test Sample Data'!M$3:M$98)&gt;10,IF(AND(ISNUMBER('Test Sample Data'!M1436),'Test Sample Data'!M1436&lt;$B$1,'Test Sample Data'!M1436&gt;0),'Test Sample Data'!M1436,$B$1),"")</f>
        <v/>
      </c>
      <c r="N1437" s="17" t="str">
        <f>'Gene Table'!E1436</f>
        <v>hsa-miR-4725-5p</v>
      </c>
      <c r="O1437" s="17" t="str">
        <f>'Gene Table'!B1436</f>
        <v>L18</v>
      </c>
      <c r="P1437" s="17" t="str">
        <f>IF(SUM('Control Sample Data'!D$3:D$98)&gt;10,IF(AND(ISNUMBER('Control Sample Data'!D1436),'Control Sample Data'!D1436&lt;$B$1,'Control Sample Data'!D1436&gt;0),'Control Sample Data'!D1436,$B$1),"")</f>
        <v/>
      </c>
      <c r="Q1437" s="17" t="str">
        <f>IF(SUM('Control Sample Data'!E$3:E$98)&gt;10,IF(AND(ISNUMBER('Control Sample Data'!E1436),'Control Sample Data'!E1436&lt;$B$1,'Control Sample Data'!E1436&gt;0),'Control Sample Data'!E1436,$B$1),"")</f>
        <v/>
      </c>
      <c r="R1437" s="17" t="str">
        <f>IF(SUM('Control Sample Data'!F$3:F$98)&gt;10,IF(AND(ISNUMBER('Control Sample Data'!F1436),'Control Sample Data'!F1436&lt;$B$1,'Control Sample Data'!F1436&gt;0),'Control Sample Data'!F1436,$B$1),"")</f>
        <v/>
      </c>
      <c r="S1437" s="17" t="str">
        <f>IF(SUM('Control Sample Data'!G$3:G$98)&gt;10,IF(AND(ISNUMBER('Control Sample Data'!G1436),'Control Sample Data'!G1436&lt;$B$1,'Control Sample Data'!G1436&gt;0),'Control Sample Data'!G1436,$B$1),"")</f>
        <v/>
      </c>
      <c r="T1437" s="17" t="str">
        <f>IF(SUM('Control Sample Data'!H$3:H$98)&gt;10,IF(AND(ISNUMBER('Control Sample Data'!H1436),'Control Sample Data'!H1436&lt;$B$1,'Control Sample Data'!H1436&gt;0),'Control Sample Data'!H1436,$B$1),"")</f>
        <v/>
      </c>
      <c r="U1437" s="17" t="str">
        <f>IF(SUM('Control Sample Data'!I$3:I$98)&gt;10,IF(AND(ISNUMBER('Control Sample Data'!I1436),'Control Sample Data'!I1436&lt;$B$1,'Control Sample Data'!I1436&gt;0),'Control Sample Data'!I1436,$B$1),"")</f>
        <v/>
      </c>
      <c r="V1437" s="17" t="str">
        <f>IF(SUM('Control Sample Data'!J$3:J$98)&gt;10,IF(AND(ISNUMBER('Control Sample Data'!J1436),'Control Sample Data'!J1436&lt;$B$1,'Control Sample Data'!J1436&gt;0),'Control Sample Data'!J1436,$B$1),"")</f>
        <v/>
      </c>
      <c r="W1437" s="17" t="str">
        <f>IF(SUM('Control Sample Data'!K$3:K$98)&gt;10,IF(AND(ISNUMBER('Control Sample Data'!K1436),'Control Sample Data'!K1436&lt;$B$1,'Control Sample Data'!K1436&gt;0),'Control Sample Data'!K1436,$B$1),"")</f>
        <v/>
      </c>
      <c r="X1437" s="17" t="str">
        <f>IF(SUM('Control Sample Data'!L$3:L$98)&gt;10,IF(AND(ISNUMBER('Control Sample Data'!L1436),'Control Sample Data'!L1436&lt;$B$1,'Control Sample Data'!L1436&gt;0),'Control Sample Data'!L1436,$B$1),"")</f>
        <v/>
      </c>
      <c r="Y1437" s="17" t="str">
        <f>IF(SUM('Control Sample Data'!M$3:M$98)&gt;10,IF(AND(ISNUMBER('Control Sample Data'!M1436),'Control Sample Data'!M1436&lt;$B$1,'Control Sample Data'!M1436&gt;0),'Control Sample Data'!M1436,$B$1),"")</f>
        <v/>
      </c>
      <c r="AT1437" s="36" t="str">
        <f t="shared" si="959"/>
        <v/>
      </c>
      <c r="AU1437" s="36" t="str">
        <f t="shared" si="960"/>
        <v/>
      </c>
      <c r="AV1437" s="36" t="str">
        <f t="shared" si="961"/>
        <v/>
      </c>
      <c r="AW1437" s="36" t="str">
        <f t="shared" si="962"/>
        <v/>
      </c>
      <c r="AX1437" s="36" t="str">
        <f t="shared" si="963"/>
        <v/>
      </c>
      <c r="AY1437" s="36" t="str">
        <f t="shared" si="964"/>
        <v/>
      </c>
      <c r="AZ1437" s="36" t="str">
        <f t="shared" si="965"/>
        <v/>
      </c>
      <c r="BA1437" s="36" t="str">
        <f t="shared" si="966"/>
        <v/>
      </c>
      <c r="BB1437" s="36" t="str">
        <f t="shared" si="967"/>
        <v/>
      </c>
      <c r="BC1437" s="36" t="str">
        <f t="shared" si="968"/>
        <v/>
      </c>
      <c r="BD1437" s="36" t="str">
        <f t="shared" si="969"/>
        <v/>
      </c>
      <c r="BE1437" s="36" t="str">
        <f t="shared" si="970"/>
        <v/>
      </c>
      <c r="BF1437" s="36" t="str">
        <f t="shared" si="971"/>
        <v/>
      </c>
      <c r="BG1437" s="36" t="str">
        <f t="shared" si="972"/>
        <v/>
      </c>
      <c r="BH1437" s="36" t="str">
        <f t="shared" si="973"/>
        <v/>
      </c>
      <c r="BI1437" s="36" t="str">
        <f t="shared" si="974"/>
        <v/>
      </c>
      <c r="BJ1437" s="36" t="str">
        <f t="shared" si="975"/>
        <v/>
      </c>
      <c r="BK1437" s="36" t="str">
        <f t="shared" si="976"/>
        <v/>
      </c>
      <c r="BL1437" s="36" t="str">
        <f t="shared" si="977"/>
        <v/>
      </c>
      <c r="BM1437" s="36" t="str">
        <f t="shared" si="978"/>
        <v/>
      </c>
      <c r="BN1437" s="38" t="e">
        <f t="shared" si="937"/>
        <v>#DIV/0!</v>
      </c>
      <c r="BO1437" s="38" t="e">
        <f t="shared" si="938"/>
        <v>#DIV/0!</v>
      </c>
      <c r="BP1437" s="39" t="str">
        <f t="shared" si="939"/>
        <v/>
      </c>
      <c r="BQ1437" s="39" t="str">
        <f t="shared" si="940"/>
        <v/>
      </c>
      <c r="BR1437" s="39" t="str">
        <f t="shared" si="941"/>
        <v/>
      </c>
      <c r="BS1437" s="39" t="str">
        <f t="shared" si="942"/>
        <v/>
      </c>
      <c r="BT1437" s="39" t="str">
        <f t="shared" si="943"/>
        <v/>
      </c>
      <c r="BU1437" s="39" t="str">
        <f t="shared" si="944"/>
        <v/>
      </c>
      <c r="BV1437" s="39" t="str">
        <f t="shared" si="945"/>
        <v/>
      </c>
      <c r="BW1437" s="39" t="str">
        <f t="shared" si="946"/>
        <v/>
      </c>
      <c r="BX1437" s="39" t="str">
        <f t="shared" si="947"/>
        <v/>
      </c>
      <c r="BY1437" s="39" t="str">
        <f t="shared" si="948"/>
        <v/>
      </c>
      <c r="BZ1437" s="39" t="str">
        <f t="shared" si="949"/>
        <v/>
      </c>
      <c r="CA1437" s="39" t="str">
        <f t="shared" si="950"/>
        <v/>
      </c>
      <c r="CB1437" s="39" t="str">
        <f t="shared" si="951"/>
        <v/>
      </c>
      <c r="CC1437" s="39" t="str">
        <f t="shared" si="952"/>
        <v/>
      </c>
      <c r="CD1437" s="39" t="str">
        <f t="shared" si="953"/>
        <v/>
      </c>
      <c r="CE1437" s="39" t="str">
        <f t="shared" si="954"/>
        <v/>
      </c>
      <c r="CF1437" s="39" t="str">
        <f t="shared" si="955"/>
        <v/>
      </c>
      <c r="CG1437" s="39" t="str">
        <f t="shared" si="956"/>
        <v/>
      </c>
      <c r="CH1437" s="39" t="str">
        <f t="shared" si="957"/>
        <v/>
      </c>
      <c r="CI1437" s="39" t="str">
        <f t="shared" si="958"/>
        <v/>
      </c>
    </row>
    <row r="1438" spans="1:87">
      <c r="A1438" s="18"/>
      <c r="B1438" s="15" t="str">
        <f>'Gene Table'!E1437</f>
        <v>hsa-miR-4676-5p</v>
      </c>
      <c r="C1438" s="15" t="str">
        <f>'Gene Table'!B1437</f>
        <v>L19</v>
      </c>
      <c r="D1438" s="16" t="str">
        <f>IF(SUM('Test Sample Data'!D$3:D$98)&gt;10,IF(AND(ISNUMBER('Test Sample Data'!D1437),'Test Sample Data'!D1437&lt;$B$1,'Test Sample Data'!D1437&gt;0),'Test Sample Data'!D1437,$B$1),"")</f>
        <v/>
      </c>
      <c r="E1438" s="17" t="str">
        <f>IF(SUM('Test Sample Data'!E$3:E$98)&gt;10,IF(AND(ISNUMBER('Test Sample Data'!E1437),'Test Sample Data'!E1437&lt;$B$1,'Test Sample Data'!E1437&gt;0),'Test Sample Data'!E1437,$B$1),"")</f>
        <v/>
      </c>
      <c r="F1438" s="17" t="str">
        <f>IF(SUM('Test Sample Data'!F$3:F$98)&gt;10,IF(AND(ISNUMBER('Test Sample Data'!F1437),'Test Sample Data'!F1437&lt;$B$1,'Test Sample Data'!F1437&gt;0),'Test Sample Data'!F1437,$B$1),"")</f>
        <v/>
      </c>
      <c r="G1438" s="17" t="str">
        <f>IF(SUM('Test Sample Data'!G$3:G$98)&gt;10,IF(AND(ISNUMBER('Test Sample Data'!G1437),'Test Sample Data'!G1437&lt;$B$1,'Test Sample Data'!G1437&gt;0),'Test Sample Data'!G1437,$B$1),"")</f>
        <v/>
      </c>
      <c r="H1438" s="17" t="str">
        <f>IF(SUM('Test Sample Data'!H$3:H$98)&gt;10,IF(AND(ISNUMBER('Test Sample Data'!H1437),'Test Sample Data'!H1437&lt;$B$1,'Test Sample Data'!H1437&gt;0),'Test Sample Data'!H1437,$B$1),"")</f>
        <v/>
      </c>
      <c r="I1438" s="17" t="str">
        <f>IF(SUM('Test Sample Data'!I$3:I$98)&gt;10,IF(AND(ISNUMBER('Test Sample Data'!I1437),'Test Sample Data'!I1437&lt;$B$1,'Test Sample Data'!I1437&gt;0),'Test Sample Data'!I1437,$B$1),"")</f>
        <v/>
      </c>
      <c r="J1438" s="17" t="str">
        <f>IF(SUM('Test Sample Data'!J$3:J$98)&gt;10,IF(AND(ISNUMBER('Test Sample Data'!J1437),'Test Sample Data'!J1437&lt;$B$1,'Test Sample Data'!J1437&gt;0),'Test Sample Data'!J1437,$B$1),"")</f>
        <v/>
      </c>
      <c r="K1438" s="17" t="str">
        <f>IF(SUM('Test Sample Data'!K$3:K$98)&gt;10,IF(AND(ISNUMBER('Test Sample Data'!K1437),'Test Sample Data'!K1437&lt;$B$1,'Test Sample Data'!K1437&gt;0),'Test Sample Data'!K1437,$B$1),"")</f>
        <v/>
      </c>
      <c r="L1438" s="17" t="str">
        <f>IF(SUM('Test Sample Data'!L$3:L$98)&gt;10,IF(AND(ISNUMBER('Test Sample Data'!L1437),'Test Sample Data'!L1437&lt;$B$1,'Test Sample Data'!L1437&gt;0),'Test Sample Data'!L1437,$B$1),"")</f>
        <v/>
      </c>
      <c r="M1438" s="17" t="str">
        <f>IF(SUM('Test Sample Data'!M$3:M$98)&gt;10,IF(AND(ISNUMBER('Test Sample Data'!M1437),'Test Sample Data'!M1437&lt;$B$1,'Test Sample Data'!M1437&gt;0),'Test Sample Data'!M1437,$B$1),"")</f>
        <v/>
      </c>
      <c r="N1438" s="17" t="str">
        <f>'Gene Table'!E1437</f>
        <v>hsa-miR-4676-5p</v>
      </c>
      <c r="O1438" s="17" t="str">
        <f>'Gene Table'!B1437</f>
        <v>L19</v>
      </c>
      <c r="P1438" s="17" t="str">
        <f>IF(SUM('Control Sample Data'!D$3:D$98)&gt;10,IF(AND(ISNUMBER('Control Sample Data'!D1437),'Control Sample Data'!D1437&lt;$B$1,'Control Sample Data'!D1437&gt;0),'Control Sample Data'!D1437,$B$1),"")</f>
        <v/>
      </c>
      <c r="Q1438" s="17" t="str">
        <f>IF(SUM('Control Sample Data'!E$3:E$98)&gt;10,IF(AND(ISNUMBER('Control Sample Data'!E1437),'Control Sample Data'!E1437&lt;$B$1,'Control Sample Data'!E1437&gt;0),'Control Sample Data'!E1437,$B$1),"")</f>
        <v/>
      </c>
      <c r="R1438" s="17" t="str">
        <f>IF(SUM('Control Sample Data'!F$3:F$98)&gt;10,IF(AND(ISNUMBER('Control Sample Data'!F1437),'Control Sample Data'!F1437&lt;$B$1,'Control Sample Data'!F1437&gt;0),'Control Sample Data'!F1437,$B$1),"")</f>
        <v/>
      </c>
      <c r="S1438" s="17" t="str">
        <f>IF(SUM('Control Sample Data'!G$3:G$98)&gt;10,IF(AND(ISNUMBER('Control Sample Data'!G1437),'Control Sample Data'!G1437&lt;$B$1,'Control Sample Data'!G1437&gt;0),'Control Sample Data'!G1437,$B$1),"")</f>
        <v/>
      </c>
      <c r="T1438" s="17" t="str">
        <f>IF(SUM('Control Sample Data'!H$3:H$98)&gt;10,IF(AND(ISNUMBER('Control Sample Data'!H1437),'Control Sample Data'!H1437&lt;$B$1,'Control Sample Data'!H1437&gt;0),'Control Sample Data'!H1437,$B$1),"")</f>
        <v/>
      </c>
      <c r="U1438" s="17" t="str">
        <f>IF(SUM('Control Sample Data'!I$3:I$98)&gt;10,IF(AND(ISNUMBER('Control Sample Data'!I1437),'Control Sample Data'!I1437&lt;$B$1,'Control Sample Data'!I1437&gt;0),'Control Sample Data'!I1437,$B$1),"")</f>
        <v/>
      </c>
      <c r="V1438" s="17" t="str">
        <f>IF(SUM('Control Sample Data'!J$3:J$98)&gt;10,IF(AND(ISNUMBER('Control Sample Data'!J1437),'Control Sample Data'!J1437&lt;$B$1,'Control Sample Data'!J1437&gt;0),'Control Sample Data'!J1437,$B$1),"")</f>
        <v/>
      </c>
      <c r="W1438" s="17" t="str">
        <f>IF(SUM('Control Sample Data'!K$3:K$98)&gt;10,IF(AND(ISNUMBER('Control Sample Data'!K1437),'Control Sample Data'!K1437&lt;$B$1,'Control Sample Data'!K1437&gt;0),'Control Sample Data'!K1437,$B$1),"")</f>
        <v/>
      </c>
      <c r="X1438" s="17" t="str">
        <f>IF(SUM('Control Sample Data'!L$3:L$98)&gt;10,IF(AND(ISNUMBER('Control Sample Data'!L1437),'Control Sample Data'!L1437&lt;$B$1,'Control Sample Data'!L1437&gt;0),'Control Sample Data'!L1437,$B$1),"")</f>
        <v/>
      </c>
      <c r="Y1438" s="17" t="str">
        <f>IF(SUM('Control Sample Data'!M$3:M$98)&gt;10,IF(AND(ISNUMBER('Control Sample Data'!M1437),'Control Sample Data'!M1437&lt;$B$1,'Control Sample Data'!M1437&gt;0),'Control Sample Data'!M1437,$B$1),"")</f>
        <v/>
      </c>
      <c r="AT1438" s="36" t="str">
        <f t="shared" si="959"/>
        <v/>
      </c>
      <c r="AU1438" s="36" t="str">
        <f t="shared" si="960"/>
        <v/>
      </c>
      <c r="AV1438" s="36" t="str">
        <f t="shared" si="961"/>
        <v/>
      </c>
      <c r="AW1438" s="36" t="str">
        <f t="shared" si="962"/>
        <v/>
      </c>
      <c r="AX1438" s="36" t="str">
        <f t="shared" si="963"/>
        <v/>
      </c>
      <c r="AY1438" s="36" t="str">
        <f t="shared" si="964"/>
        <v/>
      </c>
      <c r="AZ1438" s="36" t="str">
        <f t="shared" si="965"/>
        <v/>
      </c>
      <c r="BA1438" s="36" t="str">
        <f t="shared" si="966"/>
        <v/>
      </c>
      <c r="BB1438" s="36" t="str">
        <f t="shared" si="967"/>
        <v/>
      </c>
      <c r="BC1438" s="36" t="str">
        <f t="shared" si="968"/>
        <v/>
      </c>
      <c r="BD1438" s="36" t="str">
        <f t="shared" si="969"/>
        <v/>
      </c>
      <c r="BE1438" s="36" t="str">
        <f t="shared" si="970"/>
        <v/>
      </c>
      <c r="BF1438" s="36" t="str">
        <f t="shared" si="971"/>
        <v/>
      </c>
      <c r="BG1438" s="36" t="str">
        <f t="shared" si="972"/>
        <v/>
      </c>
      <c r="BH1438" s="36" t="str">
        <f t="shared" si="973"/>
        <v/>
      </c>
      <c r="BI1438" s="36" t="str">
        <f t="shared" si="974"/>
        <v/>
      </c>
      <c r="BJ1438" s="36" t="str">
        <f t="shared" si="975"/>
        <v/>
      </c>
      <c r="BK1438" s="36" t="str">
        <f t="shared" si="976"/>
        <v/>
      </c>
      <c r="BL1438" s="36" t="str">
        <f t="shared" si="977"/>
        <v/>
      </c>
      <c r="BM1438" s="36" t="str">
        <f t="shared" si="978"/>
        <v/>
      </c>
      <c r="BN1438" s="38" t="e">
        <f t="shared" si="937"/>
        <v>#DIV/0!</v>
      </c>
      <c r="BO1438" s="38" t="e">
        <f t="shared" si="938"/>
        <v>#DIV/0!</v>
      </c>
      <c r="BP1438" s="39" t="str">
        <f t="shared" si="939"/>
        <v/>
      </c>
      <c r="BQ1438" s="39" t="str">
        <f t="shared" si="940"/>
        <v/>
      </c>
      <c r="BR1438" s="39" t="str">
        <f t="shared" si="941"/>
        <v/>
      </c>
      <c r="BS1438" s="39" t="str">
        <f t="shared" si="942"/>
        <v/>
      </c>
      <c r="BT1438" s="39" t="str">
        <f t="shared" si="943"/>
        <v/>
      </c>
      <c r="BU1438" s="39" t="str">
        <f t="shared" si="944"/>
        <v/>
      </c>
      <c r="BV1438" s="39" t="str">
        <f t="shared" si="945"/>
        <v/>
      </c>
      <c r="BW1438" s="39" t="str">
        <f t="shared" si="946"/>
        <v/>
      </c>
      <c r="BX1438" s="39" t="str">
        <f t="shared" si="947"/>
        <v/>
      </c>
      <c r="BY1438" s="39" t="str">
        <f t="shared" si="948"/>
        <v/>
      </c>
      <c r="BZ1438" s="39" t="str">
        <f t="shared" si="949"/>
        <v/>
      </c>
      <c r="CA1438" s="39" t="str">
        <f t="shared" si="950"/>
        <v/>
      </c>
      <c r="CB1438" s="39" t="str">
        <f t="shared" si="951"/>
        <v/>
      </c>
      <c r="CC1438" s="39" t="str">
        <f t="shared" si="952"/>
        <v/>
      </c>
      <c r="CD1438" s="39" t="str">
        <f t="shared" si="953"/>
        <v/>
      </c>
      <c r="CE1438" s="39" t="str">
        <f t="shared" si="954"/>
        <v/>
      </c>
      <c r="CF1438" s="39" t="str">
        <f t="shared" si="955"/>
        <v/>
      </c>
      <c r="CG1438" s="39" t="str">
        <f t="shared" si="956"/>
        <v/>
      </c>
      <c r="CH1438" s="39" t="str">
        <f t="shared" si="957"/>
        <v/>
      </c>
      <c r="CI1438" s="39" t="str">
        <f t="shared" si="958"/>
        <v/>
      </c>
    </row>
    <row r="1439" spans="1:87">
      <c r="A1439" s="18"/>
      <c r="B1439" s="15" t="str">
        <f>'Gene Table'!E1438</f>
        <v>hsa-miR-4725-3p</v>
      </c>
      <c r="C1439" s="15" t="str">
        <f>'Gene Table'!B1438</f>
        <v>L20</v>
      </c>
      <c r="D1439" s="16" t="str">
        <f>IF(SUM('Test Sample Data'!D$3:D$98)&gt;10,IF(AND(ISNUMBER('Test Sample Data'!D1438),'Test Sample Data'!D1438&lt;$B$1,'Test Sample Data'!D1438&gt;0),'Test Sample Data'!D1438,$B$1),"")</f>
        <v/>
      </c>
      <c r="E1439" s="17" t="str">
        <f>IF(SUM('Test Sample Data'!E$3:E$98)&gt;10,IF(AND(ISNUMBER('Test Sample Data'!E1438),'Test Sample Data'!E1438&lt;$B$1,'Test Sample Data'!E1438&gt;0),'Test Sample Data'!E1438,$B$1),"")</f>
        <v/>
      </c>
      <c r="F1439" s="17" t="str">
        <f>IF(SUM('Test Sample Data'!F$3:F$98)&gt;10,IF(AND(ISNUMBER('Test Sample Data'!F1438),'Test Sample Data'!F1438&lt;$B$1,'Test Sample Data'!F1438&gt;0),'Test Sample Data'!F1438,$B$1),"")</f>
        <v/>
      </c>
      <c r="G1439" s="17" t="str">
        <f>IF(SUM('Test Sample Data'!G$3:G$98)&gt;10,IF(AND(ISNUMBER('Test Sample Data'!G1438),'Test Sample Data'!G1438&lt;$B$1,'Test Sample Data'!G1438&gt;0),'Test Sample Data'!G1438,$B$1),"")</f>
        <v/>
      </c>
      <c r="H1439" s="17" t="str">
        <f>IF(SUM('Test Sample Data'!H$3:H$98)&gt;10,IF(AND(ISNUMBER('Test Sample Data'!H1438),'Test Sample Data'!H1438&lt;$B$1,'Test Sample Data'!H1438&gt;0),'Test Sample Data'!H1438,$B$1),"")</f>
        <v/>
      </c>
      <c r="I1439" s="17" t="str">
        <f>IF(SUM('Test Sample Data'!I$3:I$98)&gt;10,IF(AND(ISNUMBER('Test Sample Data'!I1438),'Test Sample Data'!I1438&lt;$B$1,'Test Sample Data'!I1438&gt;0),'Test Sample Data'!I1438,$B$1),"")</f>
        <v/>
      </c>
      <c r="J1439" s="17" t="str">
        <f>IF(SUM('Test Sample Data'!J$3:J$98)&gt;10,IF(AND(ISNUMBER('Test Sample Data'!J1438),'Test Sample Data'!J1438&lt;$B$1,'Test Sample Data'!J1438&gt;0),'Test Sample Data'!J1438,$B$1),"")</f>
        <v/>
      </c>
      <c r="K1439" s="17" t="str">
        <f>IF(SUM('Test Sample Data'!K$3:K$98)&gt;10,IF(AND(ISNUMBER('Test Sample Data'!K1438),'Test Sample Data'!K1438&lt;$B$1,'Test Sample Data'!K1438&gt;0),'Test Sample Data'!K1438,$B$1),"")</f>
        <v/>
      </c>
      <c r="L1439" s="17" t="str">
        <f>IF(SUM('Test Sample Data'!L$3:L$98)&gt;10,IF(AND(ISNUMBER('Test Sample Data'!L1438),'Test Sample Data'!L1438&lt;$B$1,'Test Sample Data'!L1438&gt;0),'Test Sample Data'!L1438,$B$1),"")</f>
        <v/>
      </c>
      <c r="M1439" s="17" t="str">
        <f>IF(SUM('Test Sample Data'!M$3:M$98)&gt;10,IF(AND(ISNUMBER('Test Sample Data'!M1438),'Test Sample Data'!M1438&lt;$B$1,'Test Sample Data'!M1438&gt;0),'Test Sample Data'!M1438,$B$1),"")</f>
        <v/>
      </c>
      <c r="N1439" s="17" t="str">
        <f>'Gene Table'!E1438</f>
        <v>hsa-miR-4725-3p</v>
      </c>
      <c r="O1439" s="17" t="str">
        <f>'Gene Table'!B1438</f>
        <v>L20</v>
      </c>
      <c r="P1439" s="17" t="str">
        <f>IF(SUM('Control Sample Data'!D$3:D$98)&gt;10,IF(AND(ISNUMBER('Control Sample Data'!D1438),'Control Sample Data'!D1438&lt;$B$1,'Control Sample Data'!D1438&gt;0),'Control Sample Data'!D1438,$B$1),"")</f>
        <v/>
      </c>
      <c r="Q1439" s="17" t="str">
        <f>IF(SUM('Control Sample Data'!E$3:E$98)&gt;10,IF(AND(ISNUMBER('Control Sample Data'!E1438),'Control Sample Data'!E1438&lt;$B$1,'Control Sample Data'!E1438&gt;0),'Control Sample Data'!E1438,$B$1),"")</f>
        <v/>
      </c>
      <c r="R1439" s="17" t="str">
        <f>IF(SUM('Control Sample Data'!F$3:F$98)&gt;10,IF(AND(ISNUMBER('Control Sample Data'!F1438),'Control Sample Data'!F1438&lt;$B$1,'Control Sample Data'!F1438&gt;0),'Control Sample Data'!F1438,$B$1),"")</f>
        <v/>
      </c>
      <c r="S1439" s="17" t="str">
        <f>IF(SUM('Control Sample Data'!G$3:G$98)&gt;10,IF(AND(ISNUMBER('Control Sample Data'!G1438),'Control Sample Data'!G1438&lt;$B$1,'Control Sample Data'!G1438&gt;0),'Control Sample Data'!G1438,$B$1),"")</f>
        <v/>
      </c>
      <c r="T1439" s="17" t="str">
        <f>IF(SUM('Control Sample Data'!H$3:H$98)&gt;10,IF(AND(ISNUMBER('Control Sample Data'!H1438),'Control Sample Data'!H1438&lt;$B$1,'Control Sample Data'!H1438&gt;0),'Control Sample Data'!H1438,$B$1),"")</f>
        <v/>
      </c>
      <c r="U1439" s="17" t="str">
        <f>IF(SUM('Control Sample Data'!I$3:I$98)&gt;10,IF(AND(ISNUMBER('Control Sample Data'!I1438),'Control Sample Data'!I1438&lt;$B$1,'Control Sample Data'!I1438&gt;0),'Control Sample Data'!I1438,$B$1),"")</f>
        <v/>
      </c>
      <c r="V1439" s="17" t="str">
        <f>IF(SUM('Control Sample Data'!J$3:J$98)&gt;10,IF(AND(ISNUMBER('Control Sample Data'!J1438),'Control Sample Data'!J1438&lt;$B$1,'Control Sample Data'!J1438&gt;0),'Control Sample Data'!J1438,$B$1),"")</f>
        <v/>
      </c>
      <c r="W1439" s="17" t="str">
        <f>IF(SUM('Control Sample Data'!K$3:K$98)&gt;10,IF(AND(ISNUMBER('Control Sample Data'!K1438),'Control Sample Data'!K1438&lt;$B$1,'Control Sample Data'!K1438&gt;0),'Control Sample Data'!K1438,$B$1),"")</f>
        <v/>
      </c>
      <c r="X1439" s="17" t="str">
        <f>IF(SUM('Control Sample Data'!L$3:L$98)&gt;10,IF(AND(ISNUMBER('Control Sample Data'!L1438),'Control Sample Data'!L1438&lt;$B$1,'Control Sample Data'!L1438&gt;0),'Control Sample Data'!L1438,$B$1),"")</f>
        <v/>
      </c>
      <c r="Y1439" s="17" t="str">
        <f>IF(SUM('Control Sample Data'!M$3:M$98)&gt;10,IF(AND(ISNUMBER('Control Sample Data'!M1438),'Control Sample Data'!M1438&lt;$B$1,'Control Sample Data'!M1438&gt;0),'Control Sample Data'!M1438,$B$1),"")</f>
        <v/>
      </c>
      <c r="AT1439" s="36" t="str">
        <f t="shared" si="959"/>
        <v/>
      </c>
      <c r="AU1439" s="36" t="str">
        <f t="shared" si="960"/>
        <v/>
      </c>
      <c r="AV1439" s="36" t="str">
        <f t="shared" si="961"/>
        <v/>
      </c>
      <c r="AW1439" s="36" t="str">
        <f t="shared" si="962"/>
        <v/>
      </c>
      <c r="AX1439" s="36" t="str">
        <f t="shared" si="963"/>
        <v/>
      </c>
      <c r="AY1439" s="36" t="str">
        <f t="shared" si="964"/>
        <v/>
      </c>
      <c r="AZ1439" s="36" t="str">
        <f t="shared" si="965"/>
        <v/>
      </c>
      <c r="BA1439" s="36" t="str">
        <f t="shared" si="966"/>
        <v/>
      </c>
      <c r="BB1439" s="36" t="str">
        <f t="shared" si="967"/>
        <v/>
      </c>
      <c r="BC1439" s="36" t="str">
        <f t="shared" si="968"/>
        <v/>
      </c>
      <c r="BD1439" s="36" t="str">
        <f t="shared" si="969"/>
        <v/>
      </c>
      <c r="BE1439" s="36" t="str">
        <f t="shared" si="970"/>
        <v/>
      </c>
      <c r="BF1439" s="36" t="str">
        <f t="shared" si="971"/>
        <v/>
      </c>
      <c r="BG1439" s="36" t="str">
        <f t="shared" si="972"/>
        <v/>
      </c>
      <c r="BH1439" s="36" t="str">
        <f t="shared" si="973"/>
        <v/>
      </c>
      <c r="BI1439" s="36" t="str">
        <f t="shared" si="974"/>
        <v/>
      </c>
      <c r="BJ1439" s="36" t="str">
        <f t="shared" si="975"/>
        <v/>
      </c>
      <c r="BK1439" s="36" t="str">
        <f t="shared" si="976"/>
        <v/>
      </c>
      <c r="BL1439" s="36" t="str">
        <f t="shared" si="977"/>
        <v/>
      </c>
      <c r="BM1439" s="36" t="str">
        <f t="shared" si="978"/>
        <v/>
      </c>
      <c r="BN1439" s="38" t="e">
        <f t="shared" si="937"/>
        <v>#DIV/0!</v>
      </c>
      <c r="BO1439" s="38" t="e">
        <f t="shared" si="938"/>
        <v>#DIV/0!</v>
      </c>
      <c r="BP1439" s="39" t="str">
        <f t="shared" si="939"/>
        <v/>
      </c>
      <c r="BQ1439" s="39" t="str">
        <f t="shared" si="940"/>
        <v/>
      </c>
      <c r="BR1439" s="39" t="str">
        <f t="shared" si="941"/>
        <v/>
      </c>
      <c r="BS1439" s="39" t="str">
        <f t="shared" si="942"/>
        <v/>
      </c>
      <c r="BT1439" s="39" t="str">
        <f t="shared" si="943"/>
        <v/>
      </c>
      <c r="BU1439" s="39" t="str">
        <f t="shared" si="944"/>
        <v/>
      </c>
      <c r="BV1439" s="39" t="str">
        <f t="shared" si="945"/>
        <v/>
      </c>
      <c r="BW1439" s="39" t="str">
        <f t="shared" si="946"/>
        <v/>
      </c>
      <c r="BX1439" s="39" t="str">
        <f t="shared" si="947"/>
        <v/>
      </c>
      <c r="BY1439" s="39" t="str">
        <f t="shared" si="948"/>
        <v/>
      </c>
      <c r="BZ1439" s="39" t="str">
        <f t="shared" si="949"/>
        <v/>
      </c>
      <c r="CA1439" s="39" t="str">
        <f t="shared" si="950"/>
        <v/>
      </c>
      <c r="CB1439" s="39" t="str">
        <f t="shared" si="951"/>
        <v/>
      </c>
      <c r="CC1439" s="39" t="str">
        <f t="shared" si="952"/>
        <v/>
      </c>
      <c r="CD1439" s="39" t="str">
        <f t="shared" si="953"/>
        <v/>
      </c>
      <c r="CE1439" s="39" t="str">
        <f t="shared" si="954"/>
        <v/>
      </c>
      <c r="CF1439" s="39" t="str">
        <f t="shared" si="955"/>
        <v/>
      </c>
      <c r="CG1439" s="39" t="str">
        <f t="shared" si="956"/>
        <v/>
      </c>
      <c r="CH1439" s="39" t="str">
        <f t="shared" si="957"/>
        <v/>
      </c>
      <c r="CI1439" s="39" t="str">
        <f t="shared" si="958"/>
        <v/>
      </c>
    </row>
    <row r="1440" spans="1:87">
      <c r="A1440" s="18"/>
      <c r="B1440" s="15" t="str">
        <f>'Gene Table'!E1439</f>
        <v>hsa-miR-4676-3p</v>
      </c>
      <c r="C1440" s="15" t="str">
        <f>'Gene Table'!B1439</f>
        <v>L21</v>
      </c>
      <c r="D1440" s="16" t="str">
        <f>IF(SUM('Test Sample Data'!D$3:D$98)&gt;10,IF(AND(ISNUMBER('Test Sample Data'!D1439),'Test Sample Data'!D1439&lt;$B$1,'Test Sample Data'!D1439&gt;0),'Test Sample Data'!D1439,$B$1),"")</f>
        <v/>
      </c>
      <c r="E1440" s="17" t="str">
        <f>IF(SUM('Test Sample Data'!E$3:E$98)&gt;10,IF(AND(ISNUMBER('Test Sample Data'!E1439),'Test Sample Data'!E1439&lt;$B$1,'Test Sample Data'!E1439&gt;0),'Test Sample Data'!E1439,$B$1),"")</f>
        <v/>
      </c>
      <c r="F1440" s="17" t="str">
        <f>IF(SUM('Test Sample Data'!F$3:F$98)&gt;10,IF(AND(ISNUMBER('Test Sample Data'!F1439),'Test Sample Data'!F1439&lt;$B$1,'Test Sample Data'!F1439&gt;0),'Test Sample Data'!F1439,$B$1),"")</f>
        <v/>
      </c>
      <c r="G1440" s="17" t="str">
        <f>IF(SUM('Test Sample Data'!G$3:G$98)&gt;10,IF(AND(ISNUMBER('Test Sample Data'!G1439),'Test Sample Data'!G1439&lt;$B$1,'Test Sample Data'!G1439&gt;0),'Test Sample Data'!G1439,$B$1),"")</f>
        <v/>
      </c>
      <c r="H1440" s="17" t="str">
        <f>IF(SUM('Test Sample Data'!H$3:H$98)&gt;10,IF(AND(ISNUMBER('Test Sample Data'!H1439),'Test Sample Data'!H1439&lt;$B$1,'Test Sample Data'!H1439&gt;0),'Test Sample Data'!H1439,$B$1),"")</f>
        <v/>
      </c>
      <c r="I1440" s="17" t="str">
        <f>IF(SUM('Test Sample Data'!I$3:I$98)&gt;10,IF(AND(ISNUMBER('Test Sample Data'!I1439),'Test Sample Data'!I1439&lt;$B$1,'Test Sample Data'!I1439&gt;0),'Test Sample Data'!I1439,$B$1),"")</f>
        <v/>
      </c>
      <c r="J1440" s="17" t="str">
        <f>IF(SUM('Test Sample Data'!J$3:J$98)&gt;10,IF(AND(ISNUMBER('Test Sample Data'!J1439),'Test Sample Data'!J1439&lt;$B$1,'Test Sample Data'!J1439&gt;0),'Test Sample Data'!J1439,$B$1),"")</f>
        <v/>
      </c>
      <c r="K1440" s="17" t="str">
        <f>IF(SUM('Test Sample Data'!K$3:K$98)&gt;10,IF(AND(ISNUMBER('Test Sample Data'!K1439),'Test Sample Data'!K1439&lt;$B$1,'Test Sample Data'!K1439&gt;0),'Test Sample Data'!K1439,$B$1),"")</f>
        <v/>
      </c>
      <c r="L1440" s="17" t="str">
        <f>IF(SUM('Test Sample Data'!L$3:L$98)&gt;10,IF(AND(ISNUMBER('Test Sample Data'!L1439),'Test Sample Data'!L1439&lt;$B$1,'Test Sample Data'!L1439&gt;0),'Test Sample Data'!L1439,$B$1),"")</f>
        <v/>
      </c>
      <c r="M1440" s="17" t="str">
        <f>IF(SUM('Test Sample Data'!M$3:M$98)&gt;10,IF(AND(ISNUMBER('Test Sample Data'!M1439),'Test Sample Data'!M1439&lt;$B$1,'Test Sample Data'!M1439&gt;0),'Test Sample Data'!M1439,$B$1),"")</f>
        <v/>
      </c>
      <c r="N1440" s="17" t="str">
        <f>'Gene Table'!E1439</f>
        <v>hsa-miR-4676-3p</v>
      </c>
      <c r="O1440" s="17" t="str">
        <f>'Gene Table'!B1439</f>
        <v>L21</v>
      </c>
      <c r="P1440" s="17" t="str">
        <f>IF(SUM('Control Sample Data'!D$3:D$98)&gt;10,IF(AND(ISNUMBER('Control Sample Data'!D1439),'Control Sample Data'!D1439&lt;$B$1,'Control Sample Data'!D1439&gt;0),'Control Sample Data'!D1439,$B$1),"")</f>
        <v/>
      </c>
      <c r="Q1440" s="17" t="str">
        <f>IF(SUM('Control Sample Data'!E$3:E$98)&gt;10,IF(AND(ISNUMBER('Control Sample Data'!E1439),'Control Sample Data'!E1439&lt;$B$1,'Control Sample Data'!E1439&gt;0),'Control Sample Data'!E1439,$B$1),"")</f>
        <v/>
      </c>
      <c r="R1440" s="17" t="str">
        <f>IF(SUM('Control Sample Data'!F$3:F$98)&gt;10,IF(AND(ISNUMBER('Control Sample Data'!F1439),'Control Sample Data'!F1439&lt;$B$1,'Control Sample Data'!F1439&gt;0),'Control Sample Data'!F1439,$B$1),"")</f>
        <v/>
      </c>
      <c r="S1440" s="17" t="str">
        <f>IF(SUM('Control Sample Data'!G$3:G$98)&gt;10,IF(AND(ISNUMBER('Control Sample Data'!G1439),'Control Sample Data'!G1439&lt;$B$1,'Control Sample Data'!G1439&gt;0),'Control Sample Data'!G1439,$B$1),"")</f>
        <v/>
      </c>
      <c r="T1440" s="17" t="str">
        <f>IF(SUM('Control Sample Data'!H$3:H$98)&gt;10,IF(AND(ISNUMBER('Control Sample Data'!H1439),'Control Sample Data'!H1439&lt;$B$1,'Control Sample Data'!H1439&gt;0),'Control Sample Data'!H1439,$B$1),"")</f>
        <v/>
      </c>
      <c r="U1440" s="17" t="str">
        <f>IF(SUM('Control Sample Data'!I$3:I$98)&gt;10,IF(AND(ISNUMBER('Control Sample Data'!I1439),'Control Sample Data'!I1439&lt;$B$1,'Control Sample Data'!I1439&gt;0),'Control Sample Data'!I1439,$B$1),"")</f>
        <v/>
      </c>
      <c r="V1440" s="17" t="str">
        <f>IF(SUM('Control Sample Data'!J$3:J$98)&gt;10,IF(AND(ISNUMBER('Control Sample Data'!J1439),'Control Sample Data'!J1439&lt;$B$1,'Control Sample Data'!J1439&gt;0),'Control Sample Data'!J1439,$B$1),"")</f>
        <v/>
      </c>
      <c r="W1440" s="17" t="str">
        <f>IF(SUM('Control Sample Data'!K$3:K$98)&gt;10,IF(AND(ISNUMBER('Control Sample Data'!K1439),'Control Sample Data'!K1439&lt;$B$1,'Control Sample Data'!K1439&gt;0),'Control Sample Data'!K1439,$B$1),"")</f>
        <v/>
      </c>
      <c r="X1440" s="17" t="str">
        <f>IF(SUM('Control Sample Data'!L$3:L$98)&gt;10,IF(AND(ISNUMBER('Control Sample Data'!L1439),'Control Sample Data'!L1439&lt;$B$1,'Control Sample Data'!L1439&gt;0),'Control Sample Data'!L1439,$B$1),"")</f>
        <v/>
      </c>
      <c r="Y1440" s="17" t="str">
        <f>IF(SUM('Control Sample Data'!M$3:M$98)&gt;10,IF(AND(ISNUMBER('Control Sample Data'!M1439),'Control Sample Data'!M1439&lt;$B$1,'Control Sample Data'!M1439&gt;0),'Control Sample Data'!M1439,$B$1),"")</f>
        <v/>
      </c>
      <c r="AT1440" s="36" t="str">
        <f t="shared" si="959"/>
        <v/>
      </c>
      <c r="AU1440" s="36" t="str">
        <f t="shared" si="960"/>
        <v/>
      </c>
      <c r="AV1440" s="36" t="str">
        <f t="shared" si="961"/>
        <v/>
      </c>
      <c r="AW1440" s="36" t="str">
        <f t="shared" si="962"/>
        <v/>
      </c>
      <c r="AX1440" s="36" t="str">
        <f t="shared" si="963"/>
        <v/>
      </c>
      <c r="AY1440" s="36" t="str">
        <f t="shared" si="964"/>
        <v/>
      </c>
      <c r="AZ1440" s="36" t="str">
        <f t="shared" si="965"/>
        <v/>
      </c>
      <c r="BA1440" s="36" t="str">
        <f t="shared" si="966"/>
        <v/>
      </c>
      <c r="BB1440" s="36" t="str">
        <f t="shared" si="967"/>
        <v/>
      </c>
      <c r="BC1440" s="36" t="str">
        <f t="shared" si="968"/>
        <v/>
      </c>
      <c r="BD1440" s="36" t="str">
        <f t="shared" si="969"/>
        <v/>
      </c>
      <c r="BE1440" s="36" t="str">
        <f t="shared" si="970"/>
        <v/>
      </c>
      <c r="BF1440" s="36" t="str">
        <f t="shared" si="971"/>
        <v/>
      </c>
      <c r="BG1440" s="36" t="str">
        <f t="shared" si="972"/>
        <v/>
      </c>
      <c r="BH1440" s="36" t="str">
        <f t="shared" si="973"/>
        <v/>
      </c>
      <c r="BI1440" s="36" t="str">
        <f t="shared" si="974"/>
        <v/>
      </c>
      <c r="BJ1440" s="36" t="str">
        <f t="shared" si="975"/>
        <v/>
      </c>
      <c r="BK1440" s="36" t="str">
        <f t="shared" si="976"/>
        <v/>
      </c>
      <c r="BL1440" s="36" t="str">
        <f t="shared" si="977"/>
        <v/>
      </c>
      <c r="BM1440" s="36" t="str">
        <f t="shared" si="978"/>
        <v/>
      </c>
      <c r="BN1440" s="38" t="e">
        <f t="shared" si="937"/>
        <v>#DIV/0!</v>
      </c>
      <c r="BO1440" s="38" t="e">
        <f t="shared" si="938"/>
        <v>#DIV/0!</v>
      </c>
      <c r="BP1440" s="39" t="str">
        <f t="shared" si="939"/>
        <v/>
      </c>
      <c r="BQ1440" s="39" t="str">
        <f t="shared" si="940"/>
        <v/>
      </c>
      <c r="BR1440" s="39" t="str">
        <f t="shared" si="941"/>
        <v/>
      </c>
      <c r="BS1440" s="39" t="str">
        <f t="shared" si="942"/>
        <v/>
      </c>
      <c r="BT1440" s="39" t="str">
        <f t="shared" si="943"/>
        <v/>
      </c>
      <c r="BU1440" s="39" t="str">
        <f t="shared" si="944"/>
        <v/>
      </c>
      <c r="BV1440" s="39" t="str">
        <f t="shared" si="945"/>
        <v/>
      </c>
      <c r="BW1440" s="39" t="str">
        <f t="shared" si="946"/>
        <v/>
      </c>
      <c r="BX1440" s="39" t="str">
        <f t="shared" si="947"/>
        <v/>
      </c>
      <c r="BY1440" s="39" t="str">
        <f t="shared" si="948"/>
        <v/>
      </c>
      <c r="BZ1440" s="39" t="str">
        <f t="shared" si="949"/>
        <v/>
      </c>
      <c r="CA1440" s="39" t="str">
        <f t="shared" si="950"/>
        <v/>
      </c>
      <c r="CB1440" s="39" t="str">
        <f t="shared" si="951"/>
        <v/>
      </c>
      <c r="CC1440" s="39" t="str">
        <f t="shared" si="952"/>
        <v/>
      </c>
      <c r="CD1440" s="39" t="str">
        <f t="shared" si="953"/>
        <v/>
      </c>
      <c r="CE1440" s="39" t="str">
        <f t="shared" si="954"/>
        <v/>
      </c>
      <c r="CF1440" s="39" t="str">
        <f t="shared" si="955"/>
        <v/>
      </c>
      <c r="CG1440" s="39" t="str">
        <f t="shared" si="956"/>
        <v/>
      </c>
      <c r="CH1440" s="39" t="str">
        <f t="shared" si="957"/>
        <v/>
      </c>
      <c r="CI1440" s="39" t="str">
        <f t="shared" si="958"/>
        <v/>
      </c>
    </row>
    <row r="1441" spans="1:87">
      <c r="A1441" s="18"/>
      <c r="B1441" s="15" t="str">
        <f>'Gene Table'!E1440</f>
        <v>hsa-miR-4726-3p</v>
      </c>
      <c r="C1441" s="15" t="str">
        <f>'Gene Table'!B1440</f>
        <v>L22</v>
      </c>
      <c r="D1441" s="16" t="str">
        <f>IF(SUM('Test Sample Data'!D$3:D$98)&gt;10,IF(AND(ISNUMBER('Test Sample Data'!D1440),'Test Sample Data'!D1440&lt;$B$1,'Test Sample Data'!D1440&gt;0),'Test Sample Data'!D1440,$B$1),"")</f>
        <v/>
      </c>
      <c r="E1441" s="17" t="str">
        <f>IF(SUM('Test Sample Data'!E$3:E$98)&gt;10,IF(AND(ISNUMBER('Test Sample Data'!E1440),'Test Sample Data'!E1440&lt;$B$1,'Test Sample Data'!E1440&gt;0),'Test Sample Data'!E1440,$B$1),"")</f>
        <v/>
      </c>
      <c r="F1441" s="17" t="str">
        <f>IF(SUM('Test Sample Data'!F$3:F$98)&gt;10,IF(AND(ISNUMBER('Test Sample Data'!F1440),'Test Sample Data'!F1440&lt;$B$1,'Test Sample Data'!F1440&gt;0),'Test Sample Data'!F1440,$B$1),"")</f>
        <v/>
      </c>
      <c r="G1441" s="17" t="str">
        <f>IF(SUM('Test Sample Data'!G$3:G$98)&gt;10,IF(AND(ISNUMBER('Test Sample Data'!G1440),'Test Sample Data'!G1440&lt;$B$1,'Test Sample Data'!G1440&gt;0),'Test Sample Data'!G1440,$B$1),"")</f>
        <v/>
      </c>
      <c r="H1441" s="17" t="str">
        <f>IF(SUM('Test Sample Data'!H$3:H$98)&gt;10,IF(AND(ISNUMBER('Test Sample Data'!H1440),'Test Sample Data'!H1440&lt;$B$1,'Test Sample Data'!H1440&gt;0),'Test Sample Data'!H1440,$B$1),"")</f>
        <v/>
      </c>
      <c r="I1441" s="17" t="str">
        <f>IF(SUM('Test Sample Data'!I$3:I$98)&gt;10,IF(AND(ISNUMBER('Test Sample Data'!I1440),'Test Sample Data'!I1440&lt;$B$1,'Test Sample Data'!I1440&gt;0),'Test Sample Data'!I1440,$B$1),"")</f>
        <v/>
      </c>
      <c r="J1441" s="17" t="str">
        <f>IF(SUM('Test Sample Data'!J$3:J$98)&gt;10,IF(AND(ISNUMBER('Test Sample Data'!J1440),'Test Sample Data'!J1440&lt;$B$1,'Test Sample Data'!J1440&gt;0),'Test Sample Data'!J1440,$B$1),"")</f>
        <v/>
      </c>
      <c r="K1441" s="17" t="str">
        <f>IF(SUM('Test Sample Data'!K$3:K$98)&gt;10,IF(AND(ISNUMBER('Test Sample Data'!K1440),'Test Sample Data'!K1440&lt;$B$1,'Test Sample Data'!K1440&gt;0),'Test Sample Data'!K1440,$B$1),"")</f>
        <v/>
      </c>
      <c r="L1441" s="17" t="str">
        <f>IF(SUM('Test Sample Data'!L$3:L$98)&gt;10,IF(AND(ISNUMBER('Test Sample Data'!L1440),'Test Sample Data'!L1440&lt;$B$1,'Test Sample Data'!L1440&gt;0),'Test Sample Data'!L1440,$B$1),"")</f>
        <v/>
      </c>
      <c r="M1441" s="17" t="str">
        <f>IF(SUM('Test Sample Data'!M$3:M$98)&gt;10,IF(AND(ISNUMBER('Test Sample Data'!M1440),'Test Sample Data'!M1440&lt;$B$1,'Test Sample Data'!M1440&gt;0),'Test Sample Data'!M1440,$B$1),"")</f>
        <v/>
      </c>
      <c r="N1441" s="17" t="str">
        <f>'Gene Table'!E1440</f>
        <v>hsa-miR-4726-3p</v>
      </c>
      <c r="O1441" s="17" t="str">
        <f>'Gene Table'!B1440</f>
        <v>L22</v>
      </c>
      <c r="P1441" s="17" t="str">
        <f>IF(SUM('Control Sample Data'!D$3:D$98)&gt;10,IF(AND(ISNUMBER('Control Sample Data'!D1440),'Control Sample Data'!D1440&lt;$B$1,'Control Sample Data'!D1440&gt;0),'Control Sample Data'!D1440,$B$1),"")</f>
        <v/>
      </c>
      <c r="Q1441" s="17" t="str">
        <f>IF(SUM('Control Sample Data'!E$3:E$98)&gt;10,IF(AND(ISNUMBER('Control Sample Data'!E1440),'Control Sample Data'!E1440&lt;$B$1,'Control Sample Data'!E1440&gt;0),'Control Sample Data'!E1440,$B$1),"")</f>
        <v/>
      </c>
      <c r="R1441" s="17" t="str">
        <f>IF(SUM('Control Sample Data'!F$3:F$98)&gt;10,IF(AND(ISNUMBER('Control Sample Data'!F1440),'Control Sample Data'!F1440&lt;$B$1,'Control Sample Data'!F1440&gt;0),'Control Sample Data'!F1440,$B$1),"")</f>
        <v/>
      </c>
      <c r="S1441" s="17" t="str">
        <f>IF(SUM('Control Sample Data'!G$3:G$98)&gt;10,IF(AND(ISNUMBER('Control Sample Data'!G1440),'Control Sample Data'!G1440&lt;$B$1,'Control Sample Data'!G1440&gt;0),'Control Sample Data'!G1440,$B$1),"")</f>
        <v/>
      </c>
      <c r="T1441" s="17" t="str">
        <f>IF(SUM('Control Sample Data'!H$3:H$98)&gt;10,IF(AND(ISNUMBER('Control Sample Data'!H1440),'Control Sample Data'!H1440&lt;$B$1,'Control Sample Data'!H1440&gt;0),'Control Sample Data'!H1440,$B$1),"")</f>
        <v/>
      </c>
      <c r="U1441" s="17" t="str">
        <f>IF(SUM('Control Sample Data'!I$3:I$98)&gt;10,IF(AND(ISNUMBER('Control Sample Data'!I1440),'Control Sample Data'!I1440&lt;$B$1,'Control Sample Data'!I1440&gt;0),'Control Sample Data'!I1440,$B$1),"")</f>
        <v/>
      </c>
      <c r="V1441" s="17" t="str">
        <f>IF(SUM('Control Sample Data'!J$3:J$98)&gt;10,IF(AND(ISNUMBER('Control Sample Data'!J1440),'Control Sample Data'!J1440&lt;$B$1,'Control Sample Data'!J1440&gt;0),'Control Sample Data'!J1440,$B$1),"")</f>
        <v/>
      </c>
      <c r="W1441" s="17" t="str">
        <f>IF(SUM('Control Sample Data'!K$3:K$98)&gt;10,IF(AND(ISNUMBER('Control Sample Data'!K1440),'Control Sample Data'!K1440&lt;$B$1,'Control Sample Data'!K1440&gt;0),'Control Sample Data'!K1440,$B$1),"")</f>
        <v/>
      </c>
      <c r="X1441" s="17" t="str">
        <f>IF(SUM('Control Sample Data'!L$3:L$98)&gt;10,IF(AND(ISNUMBER('Control Sample Data'!L1440),'Control Sample Data'!L1440&lt;$B$1,'Control Sample Data'!L1440&gt;0),'Control Sample Data'!L1440,$B$1),"")</f>
        <v/>
      </c>
      <c r="Y1441" s="17" t="str">
        <f>IF(SUM('Control Sample Data'!M$3:M$98)&gt;10,IF(AND(ISNUMBER('Control Sample Data'!M1440),'Control Sample Data'!M1440&lt;$B$1,'Control Sample Data'!M1440&gt;0),'Control Sample Data'!M1440,$B$1),"")</f>
        <v/>
      </c>
      <c r="AT1441" s="36" t="str">
        <f t="shared" si="959"/>
        <v/>
      </c>
      <c r="AU1441" s="36" t="str">
        <f t="shared" si="960"/>
        <v/>
      </c>
      <c r="AV1441" s="36" t="str">
        <f t="shared" si="961"/>
        <v/>
      </c>
      <c r="AW1441" s="36" t="str">
        <f t="shared" si="962"/>
        <v/>
      </c>
      <c r="AX1441" s="36" t="str">
        <f t="shared" si="963"/>
        <v/>
      </c>
      <c r="AY1441" s="36" t="str">
        <f t="shared" si="964"/>
        <v/>
      </c>
      <c r="AZ1441" s="36" t="str">
        <f t="shared" si="965"/>
        <v/>
      </c>
      <c r="BA1441" s="36" t="str">
        <f t="shared" si="966"/>
        <v/>
      </c>
      <c r="BB1441" s="36" t="str">
        <f t="shared" si="967"/>
        <v/>
      </c>
      <c r="BC1441" s="36" t="str">
        <f t="shared" si="968"/>
        <v/>
      </c>
      <c r="BD1441" s="36" t="str">
        <f t="shared" si="969"/>
        <v/>
      </c>
      <c r="BE1441" s="36" t="str">
        <f t="shared" si="970"/>
        <v/>
      </c>
      <c r="BF1441" s="36" t="str">
        <f t="shared" si="971"/>
        <v/>
      </c>
      <c r="BG1441" s="36" t="str">
        <f t="shared" si="972"/>
        <v/>
      </c>
      <c r="BH1441" s="36" t="str">
        <f t="shared" si="973"/>
        <v/>
      </c>
      <c r="BI1441" s="36" t="str">
        <f t="shared" si="974"/>
        <v/>
      </c>
      <c r="BJ1441" s="36" t="str">
        <f t="shared" si="975"/>
        <v/>
      </c>
      <c r="BK1441" s="36" t="str">
        <f t="shared" si="976"/>
        <v/>
      </c>
      <c r="BL1441" s="36" t="str">
        <f t="shared" si="977"/>
        <v/>
      </c>
      <c r="BM1441" s="36" t="str">
        <f t="shared" si="978"/>
        <v/>
      </c>
      <c r="BN1441" s="38" t="e">
        <f t="shared" si="937"/>
        <v>#DIV/0!</v>
      </c>
      <c r="BO1441" s="38" t="e">
        <f t="shared" si="938"/>
        <v>#DIV/0!</v>
      </c>
      <c r="BP1441" s="39" t="str">
        <f t="shared" si="939"/>
        <v/>
      </c>
      <c r="BQ1441" s="39" t="str">
        <f t="shared" si="940"/>
        <v/>
      </c>
      <c r="BR1441" s="39" t="str">
        <f t="shared" si="941"/>
        <v/>
      </c>
      <c r="BS1441" s="39" t="str">
        <f t="shared" si="942"/>
        <v/>
      </c>
      <c r="BT1441" s="39" t="str">
        <f t="shared" si="943"/>
        <v/>
      </c>
      <c r="BU1441" s="39" t="str">
        <f t="shared" si="944"/>
        <v/>
      </c>
      <c r="BV1441" s="39" t="str">
        <f t="shared" si="945"/>
        <v/>
      </c>
      <c r="BW1441" s="39" t="str">
        <f t="shared" si="946"/>
        <v/>
      </c>
      <c r="BX1441" s="39" t="str">
        <f t="shared" si="947"/>
        <v/>
      </c>
      <c r="BY1441" s="39" t="str">
        <f t="shared" si="948"/>
        <v/>
      </c>
      <c r="BZ1441" s="39" t="str">
        <f t="shared" si="949"/>
        <v/>
      </c>
      <c r="CA1441" s="39" t="str">
        <f t="shared" si="950"/>
        <v/>
      </c>
      <c r="CB1441" s="39" t="str">
        <f t="shared" si="951"/>
        <v/>
      </c>
      <c r="CC1441" s="39" t="str">
        <f t="shared" si="952"/>
        <v/>
      </c>
      <c r="CD1441" s="39" t="str">
        <f t="shared" si="953"/>
        <v/>
      </c>
      <c r="CE1441" s="39" t="str">
        <f t="shared" si="954"/>
        <v/>
      </c>
      <c r="CF1441" s="39" t="str">
        <f t="shared" si="955"/>
        <v/>
      </c>
      <c r="CG1441" s="39" t="str">
        <f t="shared" si="956"/>
        <v/>
      </c>
      <c r="CH1441" s="39" t="str">
        <f t="shared" si="957"/>
        <v/>
      </c>
      <c r="CI1441" s="39" t="str">
        <f t="shared" si="958"/>
        <v/>
      </c>
    </row>
    <row r="1442" spans="1:87">
      <c r="A1442" s="18"/>
      <c r="B1442" s="15" t="str">
        <f>'Gene Table'!E1441</f>
        <v>hsa-miR-4677-5p</v>
      </c>
      <c r="C1442" s="15" t="str">
        <f>'Gene Table'!B1441</f>
        <v>L23</v>
      </c>
      <c r="D1442" s="16" t="str">
        <f>IF(SUM('Test Sample Data'!D$3:D$98)&gt;10,IF(AND(ISNUMBER('Test Sample Data'!D1441),'Test Sample Data'!D1441&lt;$B$1,'Test Sample Data'!D1441&gt;0),'Test Sample Data'!D1441,$B$1),"")</f>
        <v/>
      </c>
      <c r="E1442" s="17" t="str">
        <f>IF(SUM('Test Sample Data'!E$3:E$98)&gt;10,IF(AND(ISNUMBER('Test Sample Data'!E1441),'Test Sample Data'!E1441&lt;$B$1,'Test Sample Data'!E1441&gt;0),'Test Sample Data'!E1441,$B$1),"")</f>
        <v/>
      </c>
      <c r="F1442" s="17" t="str">
        <f>IF(SUM('Test Sample Data'!F$3:F$98)&gt;10,IF(AND(ISNUMBER('Test Sample Data'!F1441),'Test Sample Data'!F1441&lt;$B$1,'Test Sample Data'!F1441&gt;0),'Test Sample Data'!F1441,$B$1),"")</f>
        <v/>
      </c>
      <c r="G1442" s="17" t="str">
        <f>IF(SUM('Test Sample Data'!G$3:G$98)&gt;10,IF(AND(ISNUMBER('Test Sample Data'!G1441),'Test Sample Data'!G1441&lt;$B$1,'Test Sample Data'!G1441&gt;0),'Test Sample Data'!G1441,$B$1),"")</f>
        <v/>
      </c>
      <c r="H1442" s="17" t="str">
        <f>IF(SUM('Test Sample Data'!H$3:H$98)&gt;10,IF(AND(ISNUMBER('Test Sample Data'!H1441),'Test Sample Data'!H1441&lt;$B$1,'Test Sample Data'!H1441&gt;0),'Test Sample Data'!H1441,$B$1),"")</f>
        <v/>
      </c>
      <c r="I1442" s="17" t="str">
        <f>IF(SUM('Test Sample Data'!I$3:I$98)&gt;10,IF(AND(ISNUMBER('Test Sample Data'!I1441),'Test Sample Data'!I1441&lt;$B$1,'Test Sample Data'!I1441&gt;0),'Test Sample Data'!I1441,$B$1),"")</f>
        <v/>
      </c>
      <c r="J1442" s="17" t="str">
        <f>IF(SUM('Test Sample Data'!J$3:J$98)&gt;10,IF(AND(ISNUMBER('Test Sample Data'!J1441),'Test Sample Data'!J1441&lt;$B$1,'Test Sample Data'!J1441&gt;0),'Test Sample Data'!J1441,$B$1),"")</f>
        <v/>
      </c>
      <c r="K1442" s="17" t="str">
        <f>IF(SUM('Test Sample Data'!K$3:K$98)&gt;10,IF(AND(ISNUMBER('Test Sample Data'!K1441),'Test Sample Data'!K1441&lt;$B$1,'Test Sample Data'!K1441&gt;0),'Test Sample Data'!K1441,$B$1),"")</f>
        <v/>
      </c>
      <c r="L1442" s="17" t="str">
        <f>IF(SUM('Test Sample Data'!L$3:L$98)&gt;10,IF(AND(ISNUMBER('Test Sample Data'!L1441),'Test Sample Data'!L1441&lt;$B$1,'Test Sample Data'!L1441&gt;0),'Test Sample Data'!L1441,$B$1),"")</f>
        <v/>
      </c>
      <c r="M1442" s="17" t="str">
        <f>IF(SUM('Test Sample Data'!M$3:M$98)&gt;10,IF(AND(ISNUMBER('Test Sample Data'!M1441),'Test Sample Data'!M1441&lt;$B$1,'Test Sample Data'!M1441&gt;0),'Test Sample Data'!M1441,$B$1),"")</f>
        <v/>
      </c>
      <c r="N1442" s="17" t="str">
        <f>'Gene Table'!E1441</f>
        <v>hsa-miR-4677-5p</v>
      </c>
      <c r="O1442" s="17" t="str">
        <f>'Gene Table'!B1441</f>
        <v>L23</v>
      </c>
      <c r="P1442" s="17" t="str">
        <f>IF(SUM('Control Sample Data'!D$3:D$98)&gt;10,IF(AND(ISNUMBER('Control Sample Data'!D1441),'Control Sample Data'!D1441&lt;$B$1,'Control Sample Data'!D1441&gt;0),'Control Sample Data'!D1441,$B$1),"")</f>
        <v/>
      </c>
      <c r="Q1442" s="17" t="str">
        <f>IF(SUM('Control Sample Data'!E$3:E$98)&gt;10,IF(AND(ISNUMBER('Control Sample Data'!E1441),'Control Sample Data'!E1441&lt;$B$1,'Control Sample Data'!E1441&gt;0),'Control Sample Data'!E1441,$B$1),"")</f>
        <v/>
      </c>
      <c r="R1442" s="17" t="str">
        <f>IF(SUM('Control Sample Data'!F$3:F$98)&gt;10,IF(AND(ISNUMBER('Control Sample Data'!F1441),'Control Sample Data'!F1441&lt;$B$1,'Control Sample Data'!F1441&gt;0),'Control Sample Data'!F1441,$B$1),"")</f>
        <v/>
      </c>
      <c r="S1442" s="17" t="str">
        <f>IF(SUM('Control Sample Data'!G$3:G$98)&gt;10,IF(AND(ISNUMBER('Control Sample Data'!G1441),'Control Sample Data'!G1441&lt;$B$1,'Control Sample Data'!G1441&gt;0),'Control Sample Data'!G1441,$B$1),"")</f>
        <v/>
      </c>
      <c r="T1442" s="17" t="str">
        <f>IF(SUM('Control Sample Data'!H$3:H$98)&gt;10,IF(AND(ISNUMBER('Control Sample Data'!H1441),'Control Sample Data'!H1441&lt;$B$1,'Control Sample Data'!H1441&gt;0),'Control Sample Data'!H1441,$B$1),"")</f>
        <v/>
      </c>
      <c r="U1442" s="17" t="str">
        <f>IF(SUM('Control Sample Data'!I$3:I$98)&gt;10,IF(AND(ISNUMBER('Control Sample Data'!I1441),'Control Sample Data'!I1441&lt;$B$1,'Control Sample Data'!I1441&gt;0),'Control Sample Data'!I1441,$B$1),"")</f>
        <v/>
      </c>
      <c r="V1442" s="17" t="str">
        <f>IF(SUM('Control Sample Data'!J$3:J$98)&gt;10,IF(AND(ISNUMBER('Control Sample Data'!J1441),'Control Sample Data'!J1441&lt;$B$1,'Control Sample Data'!J1441&gt;0),'Control Sample Data'!J1441,$B$1),"")</f>
        <v/>
      </c>
      <c r="W1442" s="17" t="str">
        <f>IF(SUM('Control Sample Data'!K$3:K$98)&gt;10,IF(AND(ISNUMBER('Control Sample Data'!K1441),'Control Sample Data'!K1441&lt;$B$1,'Control Sample Data'!K1441&gt;0),'Control Sample Data'!K1441,$B$1),"")</f>
        <v/>
      </c>
      <c r="X1442" s="17" t="str">
        <f>IF(SUM('Control Sample Data'!L$3:L$98)&gt;10,IF(AND(ISNUMBER('Control Sample Data'!L1441),'Control Sample Data'!L1441&lt;$B$1,'Control Sample Data'!L1441&gt;0),'Control Sample Data'!L1441,$B$1),"")</f>
        <v/>
      </c>
      <c r="Y1442" s="17" t="str">
        <f>IF(SUM('Control Sample Data'!M$3:M$98)&gt;10,IF(AND(ISNUMBER('Control Sample Data'!M1441),'Control Sample Data'!M1441&lt;$B$1,'Control Sample Data'!M1441&gt;0),'Control Sample Data'!M1441,$B$1),"")</f>
        <v/>
      </c>
      <c r="AT1442" s="36" t="str">
        <f t="shared" si="959"/>
        <v/>
      </c>
      <c r="AU1442" s="36" t="str">
        <f t="shared" si="960"/>
        <v/>
      </c>
      <c r="AV1442" s="36" t="str">
        <f t="shared" si="961"/>
        <v/>
      </c>
      <c r="AW1442" s="36" t="str">
        <f t="shared" si="962"/>
        <v/>
      </c>
      <c r="AX1442" s="36" t="str">
        <f t="shared" si="963"/>
        <v/>
      </c>
      <c r="AY1442" s="36" t="str">
        <f t="shared" si="964"/>
        <v/>
      </c>
      <c r="AZ1442" s="36" t="str">
        <f t="shared" si="965"/>
        <v/>
      </c>
      <c r="BA1442" s="36" t="str">
        <f t="shared" si="966"/>
        <v/>
      </c>
      <c r="BB1442" s="36" t="str">
        <f t="shared" si="967"/>
        <v/>
      </c>
      <c r="BC1442" s="36" t="str">
        <f t="shared" si="968"/>
        <v/>
      </c>
      <c r="BD1442" s="36" t="str">
        <f t="shared" si="969"/>
        <v/>
      </c>
      <c r="BE1442" s="36" t="str">
        <f t="shared" si="970"/>
        <v/>
      </c>
      <c r="BF1442" s="36" t="str">
        <f t="shared" si="971"/>
        <v/>
      </c>
      <c r="BG1442" s="36" t="str">
        <f t="shared" si="972"/>
        <v/>
      </c>
      <c r="BH1442" s="36" t="str">
        <f t="shared" si="973"/>
        <v/>
      </c>
      <c r="BI1442" s="36" t="str">
        <f t="shared" si="974"/>
        <v/>
      </c>
      <c r="BJ1442" s="36" t="str">
        <f t="shared" si="975"/>
        <v/>
      </c>
      <c r="BK1442" s="36" t="str">
        <f t="shared" si="976"/>
        <v/>
      </c>
      <c r="BL1442" s="36" t="str">
        <f t="shared" si="977"/>
        <v/>
      </c>
      <c r="BM1442" s="36" t="str">
        <f t="shared" si="978"/>
        <v/>
      </c>
      <c r="BN1442" s="38" t="e">
        <f t="shared" si="937"/>
        <v>#DIV/0!</v>
      </c>
      <c r="BO1442" s="38" t="e">
        <f t="shared" si="938"/>
        <v>#DIV/0!</v>
      </c>
      <c r="BP1442" s="39" t="str">
        <f t="shared" si="939"/>
        <v/>
      </c>
      <c r="BQ1442" s="39" t="str">
        <f t="shared" si="940"/>
        <v/>
      </c>
      <c r="BR1442" s="39" t="str">
        <f t="shared" si="941"/>
        <v/>
      </c>
      <c r="BS1442" s="39" t="str">
        <f t="shared" si="942"/>
        <v/>
      </c>
      <c r="BT1442" s="39" t="str">
        <f t="shared" si="943"/>
        <v/>
      </c>
      <c r="BU1442" s="39" t="str">
        <f t="shared" si="944"/>
        <v/>
      </c>
      <c r="BV1442" s="39" t="str">
        <f t="shared" si="945"/>
        <v/>
      </c>
      <c r="BW1442" s="39" t="str">
        <f t="shared" si="946"/>
        <v/>
      </c>
      <c r="BX1442" s="39" t="str">
        <f t="shared" si="947"/>
        <v/>
      </c>
      <c r="BY1442" s="39" t="str">
        <f t="shared" si="948"/>
        <v/>
      </c>
      <c r="BZ1442" s="39" t="str">
        <f t="shared" si="949"/>
        <v/>
      </c>
      <c r="CA1442" s="39" t="str">
        <f t="shared" si="950"/>
        <v/>
      </c>
      <c r="CB1442" s="39" t="str">
        <f t="shared" si="951"/>
        <v/>
      </c>
      <c r="CC1442" s="39" t="str">
        <f t="shared" si="952"/>
        <v/>
      </c>
      <c r="CD1442" s="39" t="str">
        <f t="shared" si="953"/>
        <v/>
      </c>
      <c r="CE1442" s="39" t="str">
        <f t="shared" si="954"/>
        <v/>
      </c>
      <c r="CF1442" s="39" t="str">
        <f t="shared" si="955"/>
        <v/>
      </c>
      <c r="CG1442" s="39" t="str">
        <f t="shared" si="956"/>
        <v/>
      </c>
      <c r="CH1442" s="39" t="str">
        <f t="shared" si="957"/>
        <v/>
      </c>
      <c r="CI1442" s="39" t="str">
        <f t="shared" si="958"/>
        <v/>
      </c>
    </row>
    <row r="1443" spans="1:87">
      <c r="A1443" s="18"/>
      <c r="B1443" s="15" t="str">
        <f>'Gene Table'!E1442</f>
        <v>hsa-miR-4727-5p</v>
      </c>
      <c r="C1443" s="15" t="str">
        <f>'Gene Table'!B1442</f>
        <v>L24</v>
      </c>
      <c r="D1443" s="16" t="str">
        <f>IF(SUM('Test Sample Data'!D$3:D$98)&gt;10,IF(AND(ISNUMBER('Test Sample Data'!D1442),'Test Sample Data'!D1442&lt;$B$1,'Test Sample Data'!D1442&gt;0),'Test Sample Data'!D1442,$B$1),"")</f>
        <v/>
      </c>
      <c r="E1443" s="17" t="str">
        <f>IF(SUM('Test Sample Data'!E$3:E$98)&gt;10,IF(AND(ISNUMBER('Test Sample Data'!E1442),'Test Sample Data'!E1442&lt;$B$1,'Test Sample Data'!E1442&gt;0),'Test Sample Data'!E1442,$B$1),"")</f>
        <v/>
      </c>
      <c r="F1443" s="17" t="str">
        <f>IF(SUM('Test Sample Data'!F$3:F$98)&gt;10,IF(AND(ISNUMBER('Test Sample Data'!F1442),'Test Sample Data'!F1442&lt;$B$1,'Test Sample Data'!F1442&gt;0),'Test Sample Data'!F1442,$B$1),"")</f>
        <v/>
      </c>
      <c r="G1443" s="17" t="str">
        <f>IF(SUM('Test Sample Data'!G$3:G$98)&gt;10,IF(AND(ISNUMBER('Test Sample Data'!G1442),'Test Sample Data'!G1442&lt;$B$1,'Test Sample Data'!G1442&gt;0),'Test Sample Data'!G1442,$B$1),"")</f>
        <v/>
      </c>
      <c r="H1443" s="17" t="str">
        <f>IF(SUM('Test Sample Data'!H$3:H$98)&gt;10,IF(AND(ISNUMBER('Test Sample Data'!H1442),'Test Sample Data'!H1442&lt;$B$1,'Test Sample Data'!H1442&gt;0),'Test Sample Data'!H1442,$B$1),"")</f>
        <v/>
      </c>
      <c r="I1443" s="17" t="str">
        <f>IF(SUM('Test Sample Data'!I$3:I$98)&gt;10,IF(AND(ISNUMBER('Test Sample Data'!I1442),'Test Sample Data'!I1442&lt;$B$1,'Test Sample Data'!I1442&gt;0),'Test Sample Data'!I1442,$B$1),"")</f>
        <v/>
      </c>
      <c r="J1443" s="17" t="str">
        <f>IF(SUM('Test Sample Data'!J$3:J$98)&gt;10,IF(AND(ISNUMBER('Test Sample Data'!J1442),'Test Sample Data'!J1442&lt;$B$1,'Test Sample Data'!J1442&gt;0),'Test Sample Data'!J1442,$B$1),"")</f>
        <v/>
      </c>
      <c r="K1443" s="17" t="str">
        <f>IF(SUM('Test Sample Data'!K$3:K$98)&gt;10,IF(AND(ISNUMBER('Test Sample Data'!K1442),'Test Sample Data'!K1442&lt;$B$1,'Test Sample Data'!K1442&gt;0),'Test Sample Data'!K1442,$B$1),"")</f>
        <v/>
      </c>
      <c r="L1443" s="17" t="str">
        <f>IF(SUM('Test Sample Data'!L$3:L$98)&gt;10,IF(AND(ISNUMBER('Test Sample Data'!L1442),'Test Sample Data'!L1442&lt;$B$1,'Test Sample Data'!L1442&gt;0),'Test Sample Data'!L1442,$B$1),"")</f>
        <v/>
      </c>
      <c r="M1443" s="17" t="str">
        <f>IF(SUM('Test Sample Data'!M$3:M$98)&gt;10,IF(AND(ISNUMBER('Test Sample Data'!M1442),'Test Sample Data'!M1442&lt;$B$1,'Test Sample Data'!M1442&gt;0),'Test Sample Data'!M1442,$B$1),"")</f>
        <v/>
      </c>
      <c r="N1443" s="17" t="str">
        <f>'Gene Table'!E1442</f>
        <v>hsa-miR-4727-5p</v>
      </c>
      <c r="O1443" s="17" t="str">
        <f>'Gene Table'!B1442</f>
        <v>L24</v>
      </c>
      <c r="P1443" s="17" t="str">
        <f>IF(SUM('Control Sample Data'!D$3:D$98)&gt;10,IF(AND(ISNUMBER('Control Sample Data'!D1442),'Control Sample Data'!D1442&lt;$B$1,'Control Sample Data'!D1442&gt;0),'Control Sample Data'!D1442,$B$1),"")</f>
        <v/>
      </c>
      <c r="Q1443" s="17" t="str">
        <f>IF(SUM('Control Sample Data'!E$3:E$98)&gt;10,IF(AND(ISNUMBER('Control Sample Data'!E1442),'Control Sample Data'!E1442&lt;$B$1,'Control Sample Data'!E1442&gt;0),'Control Sample Data'!E1442,$B$1),"")</f>
        <v/>
      </c>
      <c r="R1443" s="17" t="str">
        <f>IF(SUM('Control Sample Data'!F$3:F$98)&gt;10,IF(AND(ISNUMBER('Control Sample Data'!F1442),'Control Sample Data'!F1442&lt;$B$1,'Control Sample Data'!F1442&gt;0),'Control Sample Data'!F1442,$B$1),"")</f>
        <v/>
      </c>
      <c r="S1443" s="17" t="str">
        <f>IF(SUM('Control Sample Data'!G$3:G$98)&gt;10,IF(AND(ISNUMBER('Control Sample Data'!G1442),'Control Sample Data'!G1442&lt;$B$1,'Control Sample Data'!G1442&gt;0),'Control Sample Data'!G1442,$B$1),"")</f>
        <v/>
      </c>
      <c r="T1443" s="17" t="str">
        <f>IF(SUM('Control Sample Data'!H$3:H$98)&gt;10,IF(AND(ISNUMBER('Control Sample Data'!H1442),'Control Sample Data'!H1442&lt;$B$1,'Control Sample Data'!H1442&gt;0),'Control Sample Data'!H1442,$B$1),"")</f>
        <v/>
      </c>
      <c r="U1443" s="17" t="str">
        <f>IF(SUM('Control Sample Data'!I$3:I$98)&gt;10,IF(AND(ISNUMBER('Control Sample Data'!I1442),'Control Sample Data'!I1442&lt;$B$1,'Control Sample Data'!I1442&gt;0),'Control Sample Data'!I1442,$B$1),"")</f>
        <v/>
      </c>
      <c r="V1443" s="17" t="str">
        <f>IF(SUM('Control Sample Data'!J$3:J$98)&gt;10,IF(AND(ISNUMBER('Control Sample Data'!J1442),'Control Sample Data'!J1442&lt;$B$1,'Control Sample Data'!J1442&gt;0),'Control Sample Data'!J1442,$B$1),"")</f>
        <v/>
      </c>
      <c r="W1443" s="17" t="str">
        <f>IF(SUM('Control Sample Data'!K$3:K$98)&gt;10,IF(AND(ISNUMBER('Control Sample Data'!K1442),'Control Sample Data'!K1442&lt;$B$1,'Control Sample Data'!K1442&gt;0),'Control Sample Data'!K1442,$B$1),"")</f>
        <v/>
      </c>
      <c r="X1443" s="17" t="str">
        <f>IF(SUM('Control Sample Data'!L$3:L$98)&gt;10,IF(AND(ISNUMBER('Control Sample Data'!L1442),'Control Sample Data'!L1442&lt;$B$1,'Control Sample Data'!L1442&gt;0),'Control Sample Data'!L1442,$B$1),"")</f>
        <v/>
      </c>
      <c r="Y1443" s="17" t="str">
        <f>IF(SUM('Control Sample Data'!M$3:M$98)&gt;10,IF(AND(ISNUMBER('Control Sample Data'!M1442),'Control Sample Data'!M1442&lt;$B$1,'Control Sample Data'!M1442&gt;0),'Control Sample Data'!M1442,$B$1),"")</f>
        <v/>
      </c>
      <c r="AT1443" s="36" t="str">
        <f t="shared" si="959"/>
        <v/>
      </c>
      <c r="AU1443" s="36" t="str">
        <f t="shared" si="960"/>
        <v/>
      </c>
      <c r="AV1443" s="36" t="str">
        <f t="shared" si="961"/>
        <v/>
      </c>
      <c r="AW1443" s="36" t="str">
        <f t="shared" si="962"/>
        <v/>
      </c>
      <c r="AX1443" s="36" t="str">
        <f t="shared" si="963"/>
        <v/>
      </c>
      <c r="AY1443" s="36" t="str">
        <f t="shared" si="964"/>
        <v/>
      </c>
      <c r="AZ1443" s="36" t="str">
        <f t="shared" si="965"/>
        <v/>
      </c>
      <c r="BA1443" s="36" t="str">
        <f t="shared" si="966"/>
        <v/>
      </c>
      <c r="BB1443" s="36" t="str">
        <f t="shared" si="967"/>
        <v/>
      </c>
      <c r="BC1443" s="36" t="str">
        <f t="shared" si="968"/>
        <v/>
      </c>
      <c r="BD1443" s="36" t="str">
        <f t="shared" si="969"/>
        <v/>
      </c>
      <c r="BE1443" s="36" t="str">
        <f t="shared" si="970"/>
        <v/>
      </c>
      <c r="BF1443" s="36" t="str">
        <f t="shared" si="971"/>
        <v/>
      </c>
      <c r="BG1443" s="36" t="str">
        <f t="shared" si="972"/>
        <v/>
      </c>
      <c r="BH1443" s="36" t="str">
        <f t="shared" si="973"/>
        <v/>
      </c>
      <c r="BI1443" s="36" t="str">
        <f t="shared" si="974"/>
        <v/>
      </c>
      <c r="BJ1443" s="36" t="str">
        <f t="shared" si="975"/>
        <v/>
      </c>
      <c r="BK1443" s="36" t="str">
        <f t="shared" si="976"/>
        <v/>
      </c>
      <c r="BL1443" s="36" t="str">
        <f t="shared" si="977"/>
        <v/>
      </c>
      <c r="BM1443" s="36" t="str">
        <f t="shared" si="978"/>
        <v/>
      </c>
      <c r="BN1443" s="38" t="e">
        <f t="shared" si="937"/>
        <v>#DIV/0!</v>
      </c>
      <c r="BO1443" s="38" t="e">
        <f t="shared" si="938"/>
        <v>#DIV/0!</v>
      </c>
      <c r="BP1443" s="39" t="str">
        <f t="shared" si="939"/>
        <v/>
      </c>
      <c r="BQ1443" s="39" t="str">
        <f t="shared" si="940"/>
        <v/>
      </c>
      <c r="BR1443" s="39" t="str">
        <f t="shared" si="941"/>
        <v/>
      </c>
      <c r="BS1443" s="39" t="str">
        <f t="shared" si="942"/>
        <v/>
      </c>
      <c r="BT1443" s="39" t="str">
        <f t="shared" si="943"/>
        <v/>
      </c>
      <c r="BU1443" s="39" t="str">
        <f t="shared" si="944"/>
        <v/>
      </c>
      <c r="BV1443" s="39" t="str">
        <f t="shared" si="945"/>
        <v/>
      </c>
      <c r="BW1443" s="39" t="str">
        <f t="shared" si="946"/>
        <v/>
      </c>
      <c r="BX1443" s="39" t="str">
        <f t="shared" si="947"/>
        <v/>
      </c>
      <c r="BY1443" s="39" t="str">
        <f t="shared" si="948"/>
        <v/>
      </c>
      <c r="BZ1443" s="39" t="str">
        <f t="shared" si="949"/>
        <v/>
      </c>
      <c r="CA1443" s="39" t="str">
        <f t="shared" si="950"/>
        <v/>
      </c>
      <c r="CB1443" s="39" t="str">
        <f t="shared" si="951"/>
        <v/>
      </c>
      <c r="CC1443" s="39" t="str">
        <f t="shared" si="952"/>
        <v/>
      </c>
      <c r="CD1443" s="39" t="str">
        <f t="shared" si="953"/>
        <v/>
      </c>
      <c r="CE1443" s="39" t="str">
        <f t="shared" si="954"/>
        <v/>
      </c>
      <c r="CF1443" s="39" t="str">
        <f t="shared" si="955"/>
        <v/>
      </c>
      <c r="CG1443" s="39" t="str">
        <f t="shared" si="956"/>
        <v/>
      </c>
      <c r="CH1443" s="39" t="str">
        <f t="shared" si="957"/>
        <v/>
      </c>
      <c r="CI1443" s="39" t="str">
        <f t="shared" si="958"/>
        <v/>
      </c>
    </row>
    <row r="1444" spans="1:87">
      <c r="A1444" s="18"/>
      <c r="B1444" s="15" t="str">
        <f>'Gene Table'!E1443</f>
        <v>hsa-miR-4440</v>
      </c>
      <c r="C1444" s="15" t="str">
        <f>'Gene Table'!B1443</f>
        <v>M01</v>
      </c>
      <c r="D1444" s="16" t="str">
        <f>IF(SUM('Test Sample Data'!D$3:D$98)&gt;10,IF(AND(ISNUMBER('Test Sample Data'!D1443),'Test Sample Data'!D1443&lt;$B$1,'Test Sample Data'!D1443&gt;0),'Test Sample Data'!D1443,$B$1),"")</f>
        <v/>
      </c>
      <c r="E1444" s="17" t="str">
        <f>IF(SUM('Test Sample Data'!E$3:E$98)&gt;10,IF(AND(ISNUMBER('Test Sample Data'!E1443),'Test Sample Data'!E1443&lt;$B$1,'Test Sample Data'!E1443&gt;0),'Test Sample Data'!E1443,$B$1),"")</f>
        <v/>
      </c>
      <c r="F1444" s="17" t="str">
        <f>IF(SUM('Test Sample Data'!F$3:F$98)&gt;10,IF(AND(ISNUMBER('Test Sample Data'!F1443),'Test Sample Data'!F1443&lt;$B$1,'Test Sample Data'!F1443&gt;0),'Test Sample Data'!F1443,$B$1),"")</f>
        <v/>
      </c>
      <c r="G1444" s="17" t="str">
        <f>IF(SUM('Test Sample Data'!G$3:G$98)&gt;10,IF(AND(ISNUMBER('Test Sample Data'!G1443),'Test Sample Data'!G1443&lt;$B$1,'Test Sample Data'!G1443&gt;0),'Test Sample Data'!G1443,$B$1),"")</f>
        <v/>
      </c>
      <c r="H1444" s="17" t="str">
        <f>IF(SUM('Test Sample Data'!H$3:H$98)&gt;10,IF(AND(ISNUMBER('Test Sample Data'!H1443),'Test Sample Data'!H1443&lt;$B$1,'Test Sample Data'!H1443&gt;0),'Test Sample Data'!H1443,$B$1),"")</f>
        <v/>
      </c>
      <c r="I1444" s="17" t="str">
        <f>IF(SUM('Test Sample Data'!I$3:I$98)&gt;10,IF(AND(ISNUMBER('Test Sample Data'!I1443),'Test Sample Data'!I1443&lt;$B$1,'Test Sample Data'!I1443&gt;0),'Test Sample Data'!I1443,$B$1),"")</f>
        <v/>
      </c>
      <c r="J1444" s="17" t="str">
        <f>IF(SUM('Test Sample Data'!J$3:J$98)&gt;10,IF(AND(ISNUMBER('Test Sample Data'!J1443),'Test Sample Data'!J1443&lt;$B$1,'Test Sample Data'!J1443&gt;0),'Test Sample Data'!J1443,$B$1),"")</f>
        <v/>
      </c>
      <c r="K1444" s="17" t="str">
        <f>IF(SUM('Test Sample Data'!K$3:K$98)&gt;10,IF(AND(ISNUMBER('Test Sample Data'!K1443),'Test Sample Data'!K1443&lt;$B$1,'Test Sample Data'!K1443&gt;0),'Test Sample Data'!K1443,$B$1),"")</f>
        <v/>
      </c>
      <c r="L1444" s="17" t="str">
        <f>IF(SUM('Test Sample Data'!L$3:L$98)&gt;10,IF(AND(ISNUMBER('Test Sample Data'!L1443),'Test Sample Data'!L1443&lt;$B$1,'Test Sample Data'!L1443&gt;0),'Test Sample Data'!L1443,$B$1),"")</f>
        <v/>
      </c>
      <c r="M1444" s="17" t="str">
        <f>IF(SUM('Test Sample Data'!M$3:M$98)&gt;10,IF(AND(ISNUMBER('Test Sample Data'!M1443),'Test Sample Data'!M1443&lt;$B$1,'Test Sample Data'!M1443&gt;0),'Test Sample Data'!M1443,$B$1),"")</f>
        <v/>
      </c>
      <c r="N1444" s="17" t="str">
        <f>'Gene Table'!E1443</f>
        <v>hsa-miR-4440</v>
      </c>
      <c r="O1444" s="17" t="str">
        <f>'Gene Table'!B1443</f>
        <v>M01</v>
      </c>
      <c r="P1444" s="17" t="str">
        <f>IF(SUM('Control Sample Data'!D$3:D$98)&gt;10,IF(AND(ISNUMBER('Control Sample Data'!D1443),'Control Sample Data'!D1443&lt;$B$1,'Control Sample Data'!D1443&gt;0),'Control Sample Data'!D1443,$B$1),"")</f>
        <v/>
      </c>
      <c r="Q1444" s="17" t="str">
        <f>IF(SUM('Control Sample Data'!E$3:E$98)&gt;10,IF(AND(ISNUMBER('Control Sample Data'!E1443),'Control Sample Data'!E1443&lt;$B$1,'Control Sample Data'!E1443&gt;0),'Control Sample Data'!E1443,$B$1),"")</f>
        <v/>
      </c>
      <c r="R1444" s="17" t="str">
        <f>IF(SUM('Control Sample Data'!F$3:F$98)&gt;10,IF(AND(ISNUMBER('Control Sample Data'!F1443),'Control Sample Data'!F1443&lt;$B$1,'Control Sample Data'!F1443&gt;0),'Control Sample Data'!F1443,$B$1),"")</f>
        <v/>
      </c>
      <c r="S1444" s="17" t="str">
        <f>IF(SUM('Control Sample Data'!G$3:G$98)&gt;10,IF(AND(ISNUMBER('Control Sample Data'!G1443),'Control Sample Data'!G1443&lt;$B$1,'Control Sample Data'!G1443&gt;0),'Control Sample Data'!G1443,$B$1),"")</f>
        <v/>
      </c>
      <c r="T1444" s="17" t="str">
        <f>IF(SUM('Control Sample Data'!H$3:H$98)&gt;10,IF(AND(ISNUMBER('Control Sample Data'!H1443),'Control Sample Data'!H1443&lt;$B$1,'Control Sample Data'!H1443&gt;0),'Control Sample Data'!H1443,$B$1),"")</f>
        <v/>
      </c>
      <c r="U1444" s="17" t="str">
        <f>IF(SUM('Control Sample Data'!I$3:I$98)&gt;10,IF(AND(ISNUMBER('Control Sample Data'!I1443),'Control Sample Data'!I1443&lt;$B$1,'Control Sample Data'!I1443&gt;0),'Control Sample Data'!I1443,$B$1),"")</f>
        <v/>
      </c>
      <c r="V1444" s="17" t="str">
        <f>IF(SUM('Control Sample Data'!J$3:J$98)&gt;10,IF(AND(ISNUMBER('Control Sample Data'!J1443),'Control Sample Data'!J1443&lt;$B$1,'Control Sample Data'!J1443&gt;0),'Control Sample Data'!J1443,$B$1),"")</f>
        <v/>
      </c>
      <c r="W1444" s="17" t="str">
        <f>IF(SUM('Control Sample Data'!K$3:K$98)&gt;10,IF(AND(ISNUMBER('Control Sample Data'!K1443),'Control Sample Data'!K1443&lt;$B$1,'Control Sample Data'!K1443&gt;0),'Control Sample Data'!K1443,$B$1),"")</f>
        <v/>
      </c>
      <c r="X1444" s="17" t="str">
        <f>IF(SUM('Control Sample Data'!L$3:L$98)&gt;10,IF(AND(ISNUMBER('Control Sample Data'!L1443),'Control Sample Data'!L1443&lt;$B$1,'Control Sample Data'!L1443&gt;0),'Control Sample Data'!L1443,$B$1),"")</f>
        <v/>
      </c>
      <c r="Y1444" s="17" t="str">
        <f>IF(SUM('Control Sample Data'!M$3:M$98)&gt;10,IF(AND(ISNUMBER('Control Sample Data'!M1443),'Control Sample Data'!M1443&lt;$B$1,'Control Sample Data'!M1443&gt;0),'Control Sample Data'!M1443,$B$1),"")</f>
        <v/>
      </c>
      <c r="AT1444" s="36" t="str">
        <f t="shared" si="959"/>
        <v/>
      </c>
      <c r="AU1444" s="36" t="str">
        <f t="shared" si="960"/>
        <v/>
      </c>
      <c r="AV1444" s="36" t="str">
        <f t="shared" si="961"/>
        <v/>
      </c>
      <c r="AW1444" s="36" t="str">
        <f t="shared" si="962"/>
        <v/>
      </c>
      <c r="AX1444" s="36" t="str">
        <f t="shared" si="963"/>
        <v/>
      </c>
      <c r="AY1444" s="36" t="str">
        <f t="shared" si="964"/>
        <v/>
      </c>
      <c r="AZ1444" s="36" t="str">
        <f t="shared" si="965"/>
        <v/>
      </c>
      <c r="BA1444" s="36" t="str">
        <f t="shared" si="966"/>
        <v/>
      </c>
      <c r="BB1444" s="36" t="str">
        <f t="shared" si="967"/>
        <v/>
      </c>
      <c r="BC1444" s="36" t="str">
        <f t="shared" si="968"/>
        <v/>
      </c>
      <c r="BD1444" s="36" t="str">
        <f t="shared" si="969"/>
        <v/>
      </c>
      <c r="BE1444" s="36" t="str">
        <f t="shared" si="970"/>
        <v/>
      </c>
      <c r="BF1444" s="36" t="str">
        <f t="shared" si="971"/>
        <v/>
      </c>
      <c r="BG1444" s="36" t="str">
        <f t="shared" si="972"/>
        <v/>
      </c>
      <c r="BH1444" s="36" t="str">
        <f t="shared" si="973"/>
        <v/>
      </c>
      <c r="BI1444" s="36" t="str">
        <f t="shared" si="974"/>
        <v/>
      </c>
      <c r="BJ1444" s="36" t="str">
        <f t="shared" si="975"/>
        <v/>
      </c>
      <c r="BK1444" s="36" t="str">
        <f t="shared" si="976"/>
        <v/>
      </c>
      <c r="BL1444" s="36" t="str">
        <f t="shared" si="977"/>
        <v/>
      </c>
      <c r="BM1444" s="36" t="str">
        <f t="shared" si="978"/>
        <v/>
      </c>
      <c r="BN1444" s="38" t="e">
        <f t="shared" si="937"/>
        <v>#DIV/0!</v>
      </c>
      <c r="BO1444" s="38" t="e">
        <f t="shared" si="938"/>
        <v>#DIV/0!</v>
      </c>
      <c r="BP1444" s="39" t="str">
        <f t="shared" si="939"/>
        <v/>
      </c>
      <c r="BQ1444" s="39" t="str">
        <f t="shared" si="940"/>
        <v/>
      </c>
      <c r="BR1444" s="39" t="str">
        <f t="shared" si="941"/>
        <v/>
      </c>
      <c r="BS1444" s="39" t="str">
        <f t="shared" si="942"/>
        <v/>
      </c>
      <c r="BT1444" s="39" t="str">
        <f t="shared" si="943"/>
        <v/>
      </c>
      <c r="BU1444" s="39" t="str">
        <f t="shared" si="944"/>
        <v/>
      </c>
      <c r="BV1444" s="39" t="str">
        <f t="shared" si="945"/>
        <v/>
      </c>
      <c r="BW1444" s="39" t="str">
        <f t="shared" si="946"/>
        <v/>
      </c>
      <c r="BX1444" s="39" t="str">
        <f t="shared" si="947"/>
        <v/>
      </c>
      <c r="BY1444" s="39" t="str">
        <f t="shared" si="948"/>
        <v/>
      </c>
      <c r="BZ1444" s="39" t="str">
        <f t="shared" si="949"/>
        <v/>
      </c>
      <c r="CA1444" s="39" t="str">
        <f t="shared" si="950"/>
        <v/>
      </c>
      <c r="CB1444" s="39" t="str">
        <f t="shared" si="951"/>
        <v/>
      </c>
      <c r="CC1444" s="39" t="str">
        <f t="shared" si="952"/>
        <v/>
      </c>
      <c r="CD1444" s="39" t="str">
        <f t="shared" si="953"/>
        <v/>
      </c>
      <c r="CE1444" s="39" t="str">
        <f t="shared" si="954"/>
        <v/>
      </c>
      <c r="CF1444" s="39" t="str">
        <f t="shared" si="955"/>
        <v/>
      </c>
      <c r="CG1444" s="39" t="str">
        <f t="shared" si="956"/>
        <v/>
      </c>
      <c r="CH1444" s="39" t="str">
        <f t="shared" si="957"/>
        <v/>
      </c>
      <c r="CI1444" s="39" t="str">
        <f t="shared" si="958"/>
        <v/>
      </c>
    </row>
    <row r="1445" spans="1:87">
      <c r="A1445" s="18"/>
      <c r="B1445" s="15" t="str">
        <f>'Gene Table'!E1444</f>
        <v>hsa-miR-4524a-5p</v>
      </c>
      <c r="C1445" s="15" t="str">
        <f>'Gene Table'!B1444</f>
        <v>M02</v>
      </c>
      <c r="D1445" s="16" t="str">
        <f>IF(SUM('Test Sample Data'!D$3:D$98)&gt;10,IF(AND(ISNUMBER('Test Sample Data'!D1444),'Test Sample Data'!D1444&lt;$B$1,'Test Sample Data'!D1444&gt;0),'Test Sample Data'!D1444,$B$1),"")</f>
        <v/>
      </c>
      <c r="E1445" s="17" t="str">
        <f>IF(SUM('Test Sample Data'!E$3:E$98)&gt;10,IF(AND(ISNUMBER('Test Sample Data'!E1444),'Test Sample Data'!E1444&lt;$B$1,'Test Sample Data'!E1444&gt;0),'Test Sample Data'!E1444,$B$1),"")</f>
        <v/>
      </c>
      <c r="F1445" s="17" t="str">
        <f>IF(SUM('Test Sample Data'!F$3:F$98)&gt;10,IF(AND(ISNUMBER('Test Sample Data'!F1444),'Test Sample Data'!F1444&lt;$B$1,'Test Sample Data'!F1444&gt;0),'Test Sample Data'!F1444,$B$1),"")</f>
        <v/>
      </c>
      <c r="G1445" s="17" t="str">
        <f>IF(SUM('Test Sample Data'!G$3:G$98)&gt;10,IF(AND(ISNUMBER('Test Sample Data'!G1444),'Test Sample Data'!G1444&lt;$B$1,'Test Sample Data'!G1444&gt;0),'Test Sample Data'!G1444,$B$1),"")</f>
        <v/>
      </c>
      <c r="H1445" s="17" t="str">
        <f>IF(SUM('Test Sample Data'!H$3:H$98)&gt;10,IF(AND(ISNUMBER('Test Sample Data'!H1444),'Test Sample Data'!H1444&lt;$B$1,'Test Sample Data'!H1444&gt;0),'Test Sample Data'!H1444,$B$1),"")</f>
        <v/>
      </c>
      <c r="I1445" s="17" t="str">
        <f>IF(SUM('Test Sample Data'!I$3:I$98)&gt;10,IF(AND(ISNUMBER('Test Sample Data'!I1444),'Test Sample Data'!I1444&lt;$B$1,'Test Sample Data'!I1444&gt;0),'Test Sample Data'!I1444,$B$1),"")</f>
        <v/>
      </c>
      <c r="J1445" s="17" t="str">
        <f>IF(SUM('Test Sample Data'!J$3:J$98)&gt;10,IF(AND(ISNUMBER('Test Sample Data'!J1444),'Test Sample Data'!J1444&lt;$B$1,'Test Sample Data'!J1444&gt;0),'Test Sample Data'!J1444,$B$1),"")</f>
        <v/>
      </c>
      <c r="K1445" s="17" t="str">
        <f>IF(SUM('Test Sample Data'!K$3:K$98)&gt;10,IF(AND(ISNUMBER('Test Sample Data'!K1444),'Test Sample Data'!K1444&lt;$B$1,'Test Sample Data'!K1444&gt;0),'Test Sample Data'!K1444,$B$1),"")</f>
        <v/>
      </c>
      <c r="L1445" s="17" t="str">
        <f>IF(SUM('Test Sample Data'!L$3:L$98)&gt;10,IF(AND(ISNUMBER('Test Sample Data'!L1444),'Test Sample Data'!L1444&lt;$B$1,'Test Sample Data'!L1444&gt;0),'Test Sample Data'!L1444,$B$1),"")</f>
        <v/>
      </c>
      <c r="M1445" s="17" t="str">
        <f>IF(SUM('Test Sample Data'!M$3:M$98)&gt;10,IF(AND(ISNUMBER('Test Sample Data'!M1444),'Test Sample Data'!M1444&lt;$B$1,'Test Sample Data'!M1444&gt;0),'Test Sample Data'!M1444,$B$1),"")</f>
        <v/>
      </c>
      <c r="N1445" s="17" t="str">
        <f>'Gene Table'!E1444</f>
        <v>hsa-miR-4524a-5p</v>
      </c>
      <c r="O1445" s="17" t="str">
        <f>'Gene Table'!B1444</f>
        <v>M02</v>
      </c>
      <c r="P1445" s="17" t="str">
        <f>IF(SUM('Control Sample Data'!D$3:D$98)&gt;10,IF(AND(ISNUMBER('Control Sample Data'!D1444),'Control Sample Data'!D1444&lt;$B$1,'Control Sample Data'!D1444&gt;0),'Control Sample Data'!D1444,$B$1),"")</f>
        <v/>
      </c>
      <c r="Q1445" s="17" t="str">
        <f>IF(SUM('Control Sample Data'!E$3:E$98)&gt;10,IF(AND(ISNUMBER('Control Sample Data'!E1444),'Control Sample Data'!E1444&lt;$B$1,'Control Sample Data'!E1444&gt;0),'Control Sample Data'!E1444,$B$1),"")</f>
        <v/>
      </c>
      <c r="R1445" s="17" t="str">
        <f>IF(SUM('Control Sample Data'!F$3:F$98)&gt;10,IF(AND(ISNUMBER('Control Sample Data'!F1444),'Control Sample Data'!F1444&lt;$B$1,'Control Sample Data'!F1444&gt;0),'Control Sample Data'!F1444,$B$1),"")</f>
        <v/>
      </c>
      <c r="S1445" s="17" t="str">
        <f>IF(SUM('Control Sample Data'!G$3:G$98)&gt;10,IF(AND(ISNUMBER('Control Sample Data'!G1444),'Control Sample Data'!G1444&lt;$B$1,'Control Sample Data'!G1444&gt;0),'Control Sample Data'!G1444,$B$1),"")</f>
        <v/>
      </c>
      <c r="T1445" s="17" t="str">
        <f>IF(SUM('Control Sample Data'!H$3:H$98)&gt;10,IF(AND(ISNUMBER('Control Sample Data'!H1444),'Control Sample Data'!H1444&lt;$B$1,'Control Sample Data'!H1444&gt;0),'Control Sample Data'!H1444,$B$1),"")</f>
        <v/>
      </c>
      <c r="U1445" s="17" t="str">
        <f>IF(SUM('Control Sample Data'!I$3:I$98)&gt;10,IF(AND(ISNUMBER('Control Sample Data'!I1444),'Control Sample Data'!I1444&lt;$B$1,'Control Sample Data'!I1444&gt;0),'Control Sample Data'!I1444,$B$1),"")</f>
        <v/>
      </c>
      <c r="V1445" s="17" t="str">
        <f>IF(SUM('Control Sample Data'!J$3:J$98)&gt;10,IF(AND(ISNUMBER('Control Sample Data'!J1444),'Control Sample Data'!J1444&lt;$B$1,'Control Sample Data'!J1444&gt;0),'Control Sample Data'!J1444,$B$1),"")</f>
        <v/>
      </c>
      <c r="W1445" s="17" t="str">
        <f>IF(SUM('Control Sample Data'!K$3:K$98)&gt;10,IF(AND(ISNUMBER('Control Sample Data'!K1444),'Control Sample Data'!K1444&lt;$B$1,'Control Sample Data'!K1444&gt;0),'Control Sample Data'!K1444,$B$1),"")</f>
        <v/>
      </c>
      <c r="X1445" s="17" t="str">
        <f>IF(SUM('Control Sample Data'!L$3:L$98)&gt;10,IF(AND(ISNUMBER('Control Sample Data'!L1444),'Control Sample Data'!L1444&lt;$B$1,'Control Sample Data'!L1444&gt;0),'Control Sample Data'!L1444,$B$1),"")</f>
        <v/>
      </c>
      <c r="Y1445" s="17" t="str">
        <f>IF(SUM('Control Sample Data'!M$3:M$98)&gt;10,IF(AND(ISNUMBER('Control Sample Data'!M1444),'Control Sample Data'!M1444&lt;$B$1,'Control Sample Data'!M1444&gt;0),'Control Sample Data'!M1444,$B$1),"")</f>
        <v/>
      </c>
      <c r="AT1445" s="36" t="str">
        <f t="shared" si="959"/>
        <v/>
      </c>
      <c r="AU1445" s="36" t="str">
        <f t="shared" si="960"/>
        <v/>
      </c>
      <c r="AV1445" s="36" t="str">
        <f t="shared" si="961"/>
        <v/>
      </c>
      <c r="AW1445" s="36" t="str">
        <f t="shared" si="962"/>
        <v/>
      </c>
      <c r="AX1445" s="36" t="str">
        <f t="shared" si="963"/>
        <v/>
      </c>
      <c r="AY1445" s="36" t="str">
        <f t="shared" si="964"/>
        <v/>
      </c>
      <c r="AZ1445" s="36" t="str">
        <f t="shared" si="965"/>
        <v/>
      </c>
      <c r="BA1445" s="36" t="str">
        <f t="shared" si="966"/>
        <v/>
      </c>
      <c r="BB1445" s="36" t="str">
        <f t="shared" si="967"/>
        <v/>
      </c>
      <c r="BC1445" s="36" t="str">
        <f t="shared" si="968"/>
        <v/>
      </c>
      <c r="BD1445" s="36" t="str">
        <f t="shared" si="969"/>
        <v/>
      </c>
      <c r="BE1445" s="36" t="str">
        <f t="shared" si="970"/>
        <v/>
      </c>
      <c r="BF1445" s="36" t="str">
        <f t="shared" si="971"/>
        <v/>
      </c>
      <c r="BG1445" s="36" t="str">
        <f t="shared" si="972"/>
        <v/>
      </c>
      <c r="BH1445" s="36" t="str">
        <f t="shared" si="973"/>
        <v/>
      </c>
      <c r="BI1445" s="36" t="str">
        <f t="shared" si="974"/>
        <v/>
      </c>
      <c r="BJ1445" s="36" t="str">
        <f t="shared" si="975"/>
        <v/>
      </c>
      <c r="BK1445" s="36" t="str">
        <f t="shared" si="976"/>
        <v/>
      </c>
      <c r="BL1445" s="36" t="str">
        <f t="shared" si="977"/>
        <v/>
      </c>
      <c r="BM1445" s="36" t="str">
        <f t="shared" si="978"/>
        <v/>
      </c>
      <c r="BN1445" s="38" t="e">
        <f t="shared" si="937"/>
        <v>#DIV/0!</v>
      </c>
      <c r="BO1445" s="38" t="e">
        <f t="shared" si="938"/>
        <v>#DIV/0!</v>
      </c>
      <c r="BP1445" s="39" t="str">
        <f t="shared" si="939"/>
        <v/>
      </c>
      <c r="BQ1445" s="39" t="str">
        <f t="shared" si="940"/>
        <v/>
      </c>
      <c r="BR1445" s="39" t="str">
        <f t="shared" si="941"/>
        <v/>
      </c>
      <c r="BS1445" s="39" t="str">
        <f t="shared" si="942"/>
        <v/>
      </c>
      <c r="BT1445" s="39" t="str">
        <f t="shared" si="943"/>
        <v/>
      </c>
      <c r="BU1445" s="39" t="str">
        <f t="shared" si="944"/>
        <v/>
      </c>
      <c r="BV1445" s="39" t="str">
        <f t="shared" si="945"/>
        <v/>
      </c>
      <c r="BW1445" s="39" t="str">
        <f t="shared" si="946"/>
        <v/>
      </c>
      <c r="BX1445" s="39" t="str">
        <f t="shared" si="947"/>
        <v/>
      </c>
      <c r="BY1445" s="39" t="str">
        <f t="shared" si="948"/>
        <v/>
      </c>
      <c r="BZ1445" s="39" t="str">
        <f t="shared" si="949"/>
        <v/>
      </c>
      <c r="CA1445" s="39" t="str">
        <f t="shared" si="950"/>
        <v/>
      </c>
      <c r="CB1445" s="39" t="str">
        <f t="shared" si="951"/>
        <v/>
      </c>
      <c r="CC1445" s="39" t="str">
        <f t="shared" si="952"/>
        <v/>
      </c>
      <c r="CD1445" s="39" t="str">
        <f t="shared" si="953"/>
        <v/>
      </c>
      <c r="CE1445" s="39" t="str">
        <f t="shared" si="954"/>
        <v/>
      </c>
      <c r="CF1445" s="39" t="str">
        <f t="shared" si="955"/>
        <v/>
      </c>
      <c r="CG1445" s="39" t="str">
        <f t="shared" si="956"/>
        <v/>
      </c>
      <c r="CH1445" s="39" t="str">
        <f t="shared" si="957"/>
        <v/>
      </c>
      <c r="CI1445" s="39" t="str">
        <f t="shared" si="958"/>
        <v/>
      </c>
    </row>
    <row r="1446" spans="1:87">
      <c r="A1446" s="18"/>
      <c r="B1446" s="15" t="str">
        <f>'Gene Table'!E1445</f>
        <v>hsa-miR-4441</v>
      </c>
      <c r="C1446" s="15" t="str">
        <f>'Gene Table'!B1445</f>
        <v>M03</v>
      </c>
      <c r="D1446" s="16" t="str">
        <f>IF(SUM('Test Sample Data'!D$3:D$98)&gt;10,IF(AND(ISNUMBER('Test Sample Data'!D1445),'Test Sample Data'!D1445&lt;$B$1,'Test Sample Data'!D1445&gt;0),'Test Sample Data'!D1445,$B$1),"")</f>
        <v/>
      </c>
      <c r="E1446" s="17" t="str">
        <f>IF(SUM('Test Sample Data'!E$3:E$98)&gt;10,IF(AND(ISNUMBER('Test Sample Data'!E1445),'Test Sample Data'!E1445&lt;$B$1,'Test Sample Data'!E1445&gt;0),'Test Sample Data'!E1445,$B$1),"")</f>
        <v/>
      </c>
      <c r="F1446" s="17" t="str">
        <f>IF(SUM('Test Sample Data'!F$3:F$98)&gt;10,IF(AND(ISNUMBER('Test Sample Data'!F1445),'Test Sample Data'!F1445&lt;$B$1,'Test Sample Data'!F1445&gt;0),'Test Sample Data'!F1445,$B$1),"")</f>
        <v/>
      </c>
      <c r="G1446" s="17" t="str">
        <f>IF(SUM('Test Sample Data'!G$3:G$98)&gt;10,IF(AND(ISNUMBER('Test Sample Data'!G1445),'Test Sample Data'!G1445&lt;$B$1,'Test Sample Data'!G1445&gt;0),'Test Sample Data'!G1445,$B$1),"")</f>
        <v/>
      </c>
      <c r="H1446" s="17" t="str">
        <f>IF(SUM('Test Sample Data'!H$3:H$98)&gt;10,IF(AND(ISNUMBER('Test Sample Data'!H1445),'Test Sample Data'!H1445&lt;$B$1,'Test Sample Data'!H1445&gt;0),'Test Sample Data'!H1445,$B$1),"")</f>
        <v/>
      </c>
      <c r="I1446" s="17" t="str">
        <f>IF(SUM('Test Sample Data'!I$3:I$98)&gt;10,IF(AND(ISNUMBER('Test Sample Data'!I1445),'Test Sample Data'!I1445&lt;$B$1,'Test Sample Data'!I1445&gt;0),'Test Sample Data'!I1445,$B$1),"")</f>
        <v/>
      </c>
      <c r="J1446" s="17" t="str">
        <f>IF(SUM('Test Sample Data'!J$3:J$98)&gt;10,IF(AND(ISNUMBER('Test Sample Data'!J1445),'Test Sample Data'!J1445&lt;$B$1,'Test Sample Data'!J1445&gt;0),'Test Sample Data'!J1445,$B$1),"")</f>
        <v/>
      </c>
      <c r="K1446" s="17" t="str">
        <f>IF(SUM('Test Sample Data'!K$3:K$98)&gt;10,IF(AND(ISNUMBER('Test Sample Data'!K1445),'Test Sample Data'!K1445&lt;$B$1,'Test Sample Data'!K1445&gt;0),'Test Sample Data'!K1445,$B$1),"")</f>
        <v/>
      </c>
      <c r="L1446" s="17" t="str">
        <f>IF(SUM('Test Sample Data'!L$3:L$98)&gt;10,IF(AND(ISNUMBER('Test Sample Data'!L1445),'Test Sample Data'!L1445&lt;$B$1,'Test Sample Data'!L1445&gt;0),'Test Sample Data'!L1445,$B$1),"")</f>
        <v/>
      </c>
      <c r="M1446" s="17" t="str">
        <f>IF(SUM('Test Sample Data'!M$3:M$98)&gt;10,IF(AND(ISNUMBER('Test Sample Data'!M1445),'Test Sample Data'!M1445&lt;$B$1,'Test Sample Data'!M1445&gt;0),'Test Sample Data'!M1445,$B$1),"")</f>
        <v/>
      </c>
      <c r="N1446" s="17" t="str">
        <f>'Gene Table'!E1445</f>
        <v>hsa-miR-4441</v>
      </c>
      <c r="O1446" s="17" t="str">
        <f>'Gene Table'!B1445</f>
        <v>M03</v>
      </c>
      <c r="P1446" s="17" t="str">
        <f>IF(SUM('Control Sample Data'!D$3:D$98)&gt;10,IF(AND(ISNUMBER('Control Sample Data'!D1445),'Control Sample Data'!D1445&lt;$B$1,'Control Sample Data'!D1445&gt;0),'Control Sample Data'!D1445,$B$1),"")</f>
        <v/>
      </c>
      <c r="Q1446" s="17" t="str">
        <f>IF(SUM('Control Sample Data'!E$3:E$98)&gt;10,IF(AND(ISNUMBER('Control Sample Data'!E1445),'Control Sample Data'!E1445&lt;$B$1,'Control Sample Data'!E1445&gt;0),'Control Sample Data'!E1445,$B$1),"")</f>
        <v/>
      </c>
      <c r="R1446" s="17" t="str">
        <f>IF(SUM('Control Sample Data'!F$3:F$98)&gt;10,IF(AND(ISNUMBER('Control Sample Data'!F1445),'Control Sample Data'!F1445&lt;$B$1,'Control Sample Data'!F1445&gt;0),'Control Sample Data'!F1445,$B$1),"")</f>
        <v/>
      </c>
      <c r="S1446" s="17" t="str">
        <f>IF(SUM('Control Sample Data'!G$3:G$98)&gt;10,IF(AND(ISNUMBER('Control Sample Data'!G1445),'Control Sample Data'!G1445&lt;$B$1,'Control Sample Data'!G1445&gt;0),'Control Sample Data'!G1445,$B$1),"")</f>
        <v/>
      </c>
      <c r="T1446" s="17" t="str">
        <f>IF(SUM('Control Sample Data'!H$3:H$98)&gt;10,IF(AND(ISNUMBER('Control Sample Data'!H1445),'Control Sample Data'!H1445&lt;$B$1,'Control Sample Data'!H1445&gt;0),'Control Sample Data'!H1445,$B$1),"")</f>
        <v/>
      </c>
      <c r="U1446" s="17" t="str">
        <f>IF(SUM('Control Sample Data'!I$3:I$98)&gt;10,IF(AND(ISNUMBER('Control Sample Data'!I1445),'Control Sample Data'!I1445&lt;$B$1,'Control Sample Data'!I1445&gt;0),'Control Sample Data'!I1445,$B$1),"")</f>
        <v/>
      </c>
      <c r="V1446" s="17" t="str">
        <f>IF(SUM('Control Sample Data'!J$3:J$98)&gt;10,IF(AND(ISNUMBER('Control Sample Data'!J1445),'Control Sample Data'!J1445&lt;$B$1,'Control Sample Data'!J1445&gt;0),'Control Sample Data'!J1445,$B$1),"")</f>
        <v/>
      </c>
      <c r="W1446" s="17" t="str">
        <f>IF(SUM('Control Sample Data'!K$3:K$98)&gt;10,IF(AND(ISNUMBER('Control Sample Data'!K1445),'Control Sample Data'!K1445&lt;$B$1,'Control Sample Data'!K1445&gt;0),'Control Sample Data'!K1445,$B$1),"")</f>
        <v/>
      </c>
      <c r="X1446" s="17" t="str">
        <f>IF(SUM('Control Sample Data'!L$3:L$98)&gt;10,IF(AND(ISNUMBER('Control Sample Data'!L1445),'Control Sample Data'!L1445&lt;$B$1,'Control Sample Data'!L1445&gt;0),'Control Sample Data'!L1445,$B$1),"")</f>
        <v/>
      </c>
      <c r="Y1446" s="17" t="str">
        <f>IF(SUM('Control Sample Data'!M$3:M$98)&gt;10,IF(AND(ISNUMBER('Control Sample Data'!M1445),'Control Sample Data'!M1445&lt;$B$1,'Control Sample Data'!M1445&gt;0),'Control Sample Data'!M1445,$B$1),"")</f>
        <v/>
      </c>
      <c r="AT1446" s="36" t="str">
        <f t="shared" si="959"/>
        <v/>
      </c>
      <c r="AU1446" s="36" t="str">
        <f t="shared" si="960"/>
        <v/>
      </c>
      <c r="AV1446" s="36" t="str">
        <f t="shared" si="961"/>
        <v/>
      </c>
      <c r="AW1446" s="36" t="str">
        <f t="shared" si="962"/>
        <v/>
      </c>
      <c r="AX1446" s="36" t="str">
        <f t="shared" si="963"/>
        <v/>
      </c>
      <c r="AY1446" s="36" t="str">
        <f t="shared" si="964"/>
        <v/>
      </c>
      <c r="AZ1446" s="36" t="str">
        <f t="shared" si="965"/>
        <v/>
      </c>
      <c r="BA1446" s="36" t="str">
        <f t="shared" si="966"/>
        <v/>
      </c>
      <c r="BB1446" s="36" t="str">
        <f t="shared" si="967"/>
        <v/>
      </c>
      <c r="BC1446" s="36" t="str">
        <f t="shared" si="968"/>
        <v/>
      </c>
      <c r="BD1446" s="36" t="str">
        <f t="shared" si="969"/>
        <v/>
      </c>
      <c r="BE1446" s="36" t="str">
        <f t="shared" si="970"/>
        <v/>
      </c>
      <c r="BF1446" s="36" t="str">
        <f t="shared" si="971"/>
        <v/>
      </c>
      <c r="BG1446" s="36" t="str">
        <f t="shared" si="972"/>
        <v/>
      </c>
      <c r="BH1446" s="36" t="str">
        <f t="shared" si="973"/>
        <v/>
      </c>
      <c r="BI1446" s="36" t="str">
        <f t="shared" si="974"/>
        <v/>
      </c>
      <c r="BJ1446" s="36" t="str">
        <f t="shared" si="975"/>
        <v/>
      </c>
      <c r="BK1446" s="36" t="str">
        <f t="shared" si="976"/>
        <v/>
      </c>
      <c r="BL1446" s="36" t="str">
        <f t="shared" si="977"/>
        <v/>
      </c>
      <c r="BM1446" s="36" t="str">
        <f t="shared" si="978"/>
        <v/>
      </c>
      <c r="BN1446" s="38" t="e">
        <f t="shared" si="937"/>
        <v>#DIV/0!</v>
      </c>
      <c r="BO1446" s="38" t="e">
        <f t="shared" si="938"/>
        <v>#DIV/0!</v>
      </c>
      <c r="BP1446" s="39" t="str">
        <f t="shared" si="939"/>
        <v/>
      </c>
      <c r="BQ1446" s="39" t="str">
        <f t="shared" si="940"/>
        <v/>
      </c>
      <c r="BR1446" s="39" t="str">
        <f t="shared" si="941"/>
        <v/>
      </c>
      <c r="BS1446" s="39" t="str">
        <f t="shared" si="942"/>
        <v/>
      </c>
      <c r="BT1446" s="39" t="str">
        <f t="shared" si="943"/>
        <v/>
      </c>
      <c r="BU1446" s="39" t="str">
        <f t="shared" si="944"/>
        <v/>
      </c>
      <c r="BV1446" s="39" t="str">
        <f t="shared" si="945"/>
        <v/>
      </c>
      <c r="BW1446" s="39" t="str">
        <f t="shared" si="946"/>
        <v/>
      </c>
      <c r="BX1446" s="39" t="str">
        <f t="shared" si="947"/>
        <v/>
      </c>
      <c r="BY1446" s="39" t="str">
        <f t="shared" si="948"/>
        <v/>
      </c>
      <c r="BZ1446" s="39" t="str">
        <f t="shared" si="949"/>
        <v/>
      </c>
      <c r="CA1446" s="39" t="str">
        <f t="shared" si="950"/>
        <v/>
      </c>
      <c r="CB1446" s="39" t="str">
        <f t="shared" si="951"/>
        <v/>
      </c>
      <c r="CC1446" s="39" t="str">
        <f t="shared" si="952"/>
        <v/>
      </c>
      <c r="CD1446" s="39" t="str">
        <f t="shared" si="953"/>
        <v/>
      </c>
      <c r="CE1446" s="39" t="str">
        <f t="shared" si="954"/>
        <v/>
      </c>
      <c r="CF1446" s="39" t="str">
        <f t="shared" si="955"/>
        <v/>
      </c>
      <c r="CG1446" s="39" t="str">
        <f t="shared" si="956"/>
        <v/>
      </c>
      <c r="CH1446" s="39" t="str">
        <f t="shared" si="957"/>
        <v/>
      </c>
      <c r="CI1446" s="39" t="str">
        <f t="shared" si="958"/>
        <v/>
      </c>
    </row>
    <row r="1447" spans="1:87">
      <c r="A1447" s="18"/>
      <c r="B1447" s="15" t="str">
        <f>'Gene Table'!E1446</f>
        <v>hsa-miR-4524a-3p</v>
      </c>
      <c r="C1447" s="15" t="str">
        <f>'Gene Table'!B1446</f>
        <v>M04</v>
      </c>
      <c r="D1447" s="16" t="str">
        <f>IF(SUM('Test Sample Data'!D$3:D$98)&gt;10,IF(AND(ISNUMBER('Test Sample Data'!D1446),'Test Sample Data'!D1446&lt;$B$1,'Test Sample Data'!D1446&gt;0),'Test Sample Data'!D1446,$B$1),"")</f>
        <v/>
      </c>
      <c r="E1447" s="17" t="str">
        <f>IF(SUM('Test Sample Data'!E$3:E$98)&gt;10,IF(AND(ISNUMBER('Test Sample Data'!E1446),'Test Sample Data'!E1446&lt;$B$1,'Test Sample Data'!E1446&gt;0),'Test Sample Data'!E1446,$B$1),"")</f>
        <v/>
      </c>
      <c r="F1447" s="17" t="str">
        <f>IF(SUM('Test Sample Data'!F$3:F$98)&gt;10,IF(AND(ISNUMBER('Test Sample Data'!F1446),'Test Sample Data'!F1446&lt;$B$1,'Test Sample Data'!F1446&gt;0),'Test Sample Data'!F1446,$B$1),"")</f>
        <v/>
      </c>
      <c r="G1447" s="17" t="str">
        <f>IF(SUM('Test Sample Data'!G$3:G$98)&gt;10,IF(AND(ISNUMBER('Test Sample Data'!G1446),'Test Sample Data'!G1446&lt;$B$1,'Test Sample Data'!G1446&gt;0),'Test Sample Data'!G1446,$B$1),"")</f>
        <v/>
      </c>
      <c r="H1447" s="17" t="str">
        <f>IF(SUM('Test Sample Data'!H$3:H$98)&gt;10,IF(AND(ISNUMBER('Test Sample Data'!H1446),'Test Sample Data'!H1446&lt;$B$1,'Test Sample Data'!H1446&gt;0),'Test Sample Data'!H1446,$B$1),"")</f>
        <v/>
      </c>
      <c r="I1447" s="17" t="str">
        <f>IF(SUM('Test Sample Data'!I$3:I$98)&gt;10,IF(AND(ISNUMBER('Test Sample Data'!I1446),'Test Sample Data'!I1446&lt;$B$1,'Test Sample Data'!I1446&gt;0),'Test Sample Data'!I1446,$B$1),"")</f>
        <v/>
      </c>
      <c r="J1447" s="17" t="str">
        <f>IF(SUM('Test Sample Data'!J$3:J$98)&gt;10,IF(AND(ISNUMBER('Test Sample Data'!J1446),'Test Sample Data'!J1446&lt;$B$1,'Test Sample Data'!J1446&gt;0),'Test Sample Data'!J1446,$B$1),"")</f>
        <v/>
      </c>
      <c r="K1447" s="17" t="str">
        <f>IF(SUM('Test Sample Data'!K$3:K$98)&gt;10,IF(AND(ISNUMBER('Test Sample Data'!K1446),'Test Sample Data'!K1446&lt;$B$1,'Test Sample Data'!K1446&gt;0),'Test Sample Data'!K1446,$B$1),"")</f>
        <v/>
      </c>
      <c r="L1447" s="17" t="str">
        <f>IF(SUM('Test Sample Data'!L$3:L$98)&gt;10,IF(AND(ISNUMBER('Test Sample Data'!L1446),'Test Sample Data'!L1446&lt;$B$1,'Test Sample Data'!L1446&gt;0),'Test Sample Data'!L1446,$B$1),"")</f>
        <v/>
      </c>
      <c r="M1447" s="17" t="str">
        <f>IF(SUM('Test Sample Data'!M$3:M$98)&gt;10,IF(AND(ISNUMBER('Test Sample Data'!M1446),'Test Sample Data'!M1446&lt;$B$1,'Test Sample Data'!M1446&gt;0),'Test Sample Data'!M1446,$B$1),"")</f>
        <v/>
      </c>
      <c r="N1447" s="17" t="str">
        <f>'Gene Table'!E1446</f>
        <v>hsa-miR-4524a-3p</v>
      </c>
      <c r="O1447" s="17" t="str">
        <f>'Gene Table'!B1446</f>
        <v>M04</v>
      </c>
      <c r="P1447" s="17" t="str">
        <f>IF(SUM('Control Sample Data'!D$3:D$98)&gt;10,IF(AND(ISNUMBER('Control Sample Data'!D1446),'Control Sample Data'!D1446&lt;$B$1,'Control Sample Data'!D1446&gt;0),'Control Sample Data'!D1446,$B$1),"")</f>
        <v/>
      </c>
      <c r="Q1447" s="17" t="str">
        <f>IF(SUM('Control Sample Data'!E$3:E$98)&gt;10,IF(AND(ISNUMBER('Control Sample Data'!E1446),'Control Sample Data'!E1446&lt;$B$1,'Control Sample Data'!E1446&gt;0),'Control Sample Data'!E1446,$B$1),"")</f>
        <v/>
      </c>
      <c r="R1447" s="17" t="str">
        <f>IF(SUM('Control Sample Data'!F$3:F$98)&gt;10,IF(AND(ISNUMBER('Control Sample Data'!F1446),'Control Sample Data'!F1446&lt;$B$1,'Control Sample Data'!F1446&gt;0),'Control Sample Data'!F1446,$B$1),"")</f>
        <v/>
      </c>
      <c r="S1447" s="17" t="str">
        <f>IF(SUM('Control Sample Data'!G$3:G$98)&gt;10,IF(AND(ISNUMBER('Control Sample Data'!G1446),'Control Sample Data'!G1446&lt;$B$1,'Control Sample Data'!G1446&gt;0),'Control Sample Data'!G1446,$B$1),"")</f>
        <v/>
      </c>
      <c r="T1447" s="17" t="str">
        <f>IF(SUM('Control Sample Data'!H$3:H$98)&gt;10,IF(AND(ISNUMBER('Control Sample Data'!H1446),'Control Sample Data'!H1446&lt;$B$1,'Control Sample Data'!H1446&gt;0),'Control Sample Data'!H1446,$B$1),"")</f>
        <v/>
      </c>
      <c r="U1447" s="17" t="str">
        <f>IF(SUM('Control Sample Data'!I$3:I$98)&gt;10,IF(AND(ISNUMBER('Control Sample Data'!I1446),'Control Sample Data'!I1446&lt;$B$1,'Control Sample Data'!I1446&gt;0),'Control Sample Data'!I1446,$B$1),"")</f>
        <v/>
      </c>
      <c r="V1447" s="17" t="str">
        <f>IF(SUM('Control Sample Data'!J$3:J$98)&gt;10,IF(AND(ISNUMBER('Control Sample Data'!J1446),'Control Sample Data'!J1446&lt;$B$1,'Control Sample Data'!J1446&gt;0),'Control Sample Data'!J1446,$B$1),"")</f>
        <v/>
      </c>
      <c r="W1447" s="17" t="str">
        <f>IF(SUM('Control Sample Data'!K$3:K$98)&gt;10,IF(AND(ISNUMBER('Control Sample Data'!K1446),'Control Sample Data'!K1446&lt;$B$1,'Control Sample Data'!K1446&gt;0),'Control Sample Data'!K1446,$B$1),"")</f>
        <v/>
      </c>
      <c r="X1447" s="17" t="str">
        <f>IF(SUM('Control Sample Data'!L$3:L$98)&gt;10,IF(AND(ISNUMBER('Control Sample Data'!L1446),'Control Sample Data'!L1446&lt;$B$1,'Control Sample Data'!L1446&gt;0),'Control Sample Data'!L1446,$B$1),"")</f>
        <v/>
      </c>
      <c r="Y1447" s="17" t="str">
        <f>IF(SUM('Control Sample Data'!M$3:M$98)&gt;10,IF(AND(ISNUMBER('Control Sample Data'!M1446),'Control Sample Data'!M1446&lt;$B$1,'Control Sample Data'!M1446&gt;0),'Control Sample Data'!M1446,$B$1),"")</f>
        <v/>
      </c>
      <c r="AT1447" s="36" t="str">
        <f t="shared" si="959"/>
        <v/>
      </c>
      <c r="AU1447" s="36" t="str">
        <f t="shared" si="960"/>
        <v/>
      </c>
      <c r="AV1447" s="36" t="str">
        <f t="shared" si="961"/>
        <v/>
      </c>
      <c r="AW1447" s="36" t="str">
        <f t="shared" si="962"/>
        <v/>
      </c>
      <c r="AX1447" s="36" t="str">
        <f t="shared" si="963"/>
        <v/>
      </c>
      <c r="AY1447" s="36" t="str">
        <f t="shared" si="964"/>
        <v/>
      </c>
      <c r="AZ1447" s="36" t="str">
        <f t="shared" si="965"/>
        <v/>
      </c>
      <c r="BA1447" s="36" t="str">
        <f t="shared" si="966"/>
        <v/>
      </c>
      <c r="BB1447" s="36" t="str">
        <f t="shared" si="967"/>
        <v/>
      </c>
      <c r="BC1447" s="36" t="str">
        <f t="shared" si="968"/>
        <v/>
      </c>
      <c r="BD1447" s="36" t="str">
        <f t="shared" si="969"/>
        <v/>
      </c>
      <c r="BE1447" s="36" t="str">
        <f t="shared" si="970"/>
        <v/>
      </c>
      <c r="BF1447" s="36" t="str">
        <f t="shared" si="971"/>
        <v/>
      </c>
      <c r="BG1447" s="36" t="str">
        <f t="shared" si="972"/>
        <v/>
      </c>
      <c r="BH1447" s="36" t="str">
        <f t="shared" si="973"/>
        <v/>
      </c>
      <c r="BI1447" s="36" t="str">
        <f t="shared" si="974"/>
        <v/>
      </c>
      <c r="BJ1447" s="36" t="str">
        <f t="shared" si="975"/>
        <v/>
      </c>
      <c r="BK1447" s="36" t="str">
        <f t="shared" si="976"/>
        <v/>
      </c>
      <c r="BL1447" s="36" t="str">
        <f t="shared" si="977"/>
        <v/>
      </c>
      <c r="BM1447" s="36" t="str">
        <f t="shared" si="978"/>
        <v/>
      </c>
      <c r="BN1447" s="38" t="e">
        <f t="shared" si="937"/>
        <v>#DIV/0!</v>
      </c>
      <c r="BO1447" s="38" t="e">
        <f t="shared" si="938"/>
        <v>#DIV/0!</v>
      </c>
      <c r="BP1447" s="39" t="str">
        <f t="shared" si="939"/>
        <v/>
      </c>
      <c r="BQ1447" s="39" t="str">
        <f t="shared" si="940"/>
        <v/>
      </c>
      <c r="BR1447" s="39" t="str">
        <f t="shared" si="941"/>
        <v/>
      </c>
      <c r="BS1447" s="39" t="str">
        <f t="shared" si="942"/>
        <v/>
      </c>
      <c r="BT1447" s="39" t="str">
        <f t="shared" si="943"/>
        <v/>
      </c>
      <c r="BU1447" s="39" t="str">
        <f t="shared" si="944"/>
        <v/>
      </c>
      <c r="BV1447" s="39" t="str">
        <f t="shared" si="945"/>
        <v/>
      </c>
      <c r="BW1447" s="39" t="str">
        <f t="shared" si="946"/>
        <v/>
      </c>
      <c r="BX1447" s="39" t="str">
        <f t="shared" si="947"/>
        <v/>
      </c>
      <c r="BY1447" s="39" t="str">
        <f t="shared" si="948"/>
        <v/>
      </c>
      <c r="BZ1447" s="39" t="str">
        <f t="shared" si="949"/>
        <v/>
      </c>
      <c r="CA1447" s="39" t="str">
        <f t="shared" si="950"/>
        <v/>
      </c>
      <c r="CB1447" s="39" t="str">
        <f t="shared" si="951"/>
        <v/>
      </c>
      <c r="CC1447" s="39" t="str">
        <f t="shared" si="952"/>
        <v/>
      </c>
      <c r="CD1447" s="39" t="str">
        <f t="shared" si="953"/>
        <v/>
      </c>
      <c r="CE1447" s="39" t="str">
        <f t="shared" si="954"/>
        <v/>
      </c>
      <c r="CF1447" s="39" t="str">
        <f t="shared" si="955"/>
        <v/>
      </c>
      <c r="CG1447" s="39" t="str">
        <f t="shared" si="956"/>
        <v/>
      </c>
      <c r="CH1447" s="39" t="str">
        <f t="shared" si="957"/>
        <v/>
      </c>
      <c r="CI1447" s="39" t="str">
        <f t="shared" si="958"/>
        <v/>
      </c>
    </row>
    <row r="1448" spans="1:87">
      <c r="A1448" s="18"/>
      <c r="B1448" s="15" t="str">
        <f>'Gene Table'!E1447</f>
        <v>hsa-miR-4442</v>
      </c>
      <c r="C1448" s="15" t="str">
        <f>'Gene Table'!B1447</f>
        <v>M05</v>
      </c>
      <c r="D1448" s="16" t="str">
        <f>IF(SUM('Test Sample Data'!D$3:D$98)&gt;10,IF(AND(ISNUMBER('Test Sample Data'!D1447),'Test Sample Data'!D1447&lt;$B$1,'Test Sample Data'!D1447&gt;0),'Test Sample Data'!D1447,$B$1),"")</f>
        <v/>
      </c>
      <c r="E1448" s="17" t="str">
        <f>IF(SUM('Test Sample Data'!E$3:E$98)&gt;10,IF(AND(ISNUMBER('Test Sample Data'!E1447),'Test Sample Data'!E1447&lt;$B$1,'Test Sample Data'!E1447&gt;0),'Test Sample Data'!E1447,$B$1),"")</f>
        <v/>
      </c>
      <c r="F1448" s="17" t="str">
        <f>IF(SUM('Test Sample Data'!F$3:F$98)&gt;10,IF(AND(ISNUMBER('Test Sample Data'!F1447),'Test Sample Data'!F1447&lt;$B$1,'Test Sample Data'!F1447&gt;0),'Test Sample Data'!F1447,$B$1),"")</f>
        <v/>
      </c>
      <c r="G1448" s="17" t="str">
        <f>IF(SUM('Test Sample Data'!G$3:G$98)&gt;10,IF(AND(ISNUMBER('Test Sample Data'!G1447),'Test Sample Data'!G1447&lt;$B$1,'Test Sample Data'!G1447&gt;0),'Test Sample Data'!G1447,$B$1),"")</f>
        <v/>
      </c>
      <c r="H1448" s="17" t="str">
        <f>IF(SUM('Test Sample Data'!H$3:H$98)&gt;10,IF(AND(ISNUMBER('Test Sample Data'!H1447),'Test Sample Data'!H1447&lt;$B$1,'Test Sample Data'!H1447&gt;0),'Test Sample Data'!H1447,$B$1),"")</f>
        <v/>
      </c>
      <c r="I1448" s="17" t="str">
        <f>IF(SUM('Test Sample Data'!I$3:I$98)&gt;10,IF(AND(ISNUMBER('Test Sample Data'!I1447),'Test Sample Data'!I1447&lt;$B$1,'Test Sample Data'!I1447&gt;0),'Test Sample Data'!I1447,$B$1),"")</f>
        <v/>
      </c>
      <c r="J1448" s="17" t="str">
        <f>IF(SUM('Test Sample Data'!J$3:J$98)&gt;10,IF(AND(ISNUMBER('Test Sample Data'!J1447),'Test Sample Data'!J1447&lt;$B$1,'Test Sample Data'!J1447&gt;0),'Test Sample Data'!J1447,$B$1),"")</f>
        <v/>
      </c>
      <c r="K1448" s="17" t="str">
        <f>IF(SUM('Test Sample Data'!K$3:K$98)&gt;10,IF(AND(ISNUMBER('Test Sample Data'!K1447),'Test Sample Data'!K1447&lt;$B$1,'Test Sample Data'!K1447&gt;0),'Test Sample Data'!K1447,$B$1),"")</f>
        <v/>
      </c>
      <c r="L1448" s="17" t="str">
        <f>IF(SUM('Test Sample Data'!L$3:L$98)&gt;10,IF(AND(ISNUMBER('Test Sample Data'!L1447),'Test Sample Data'!L1447&lt;$B$1,'Test Sample Data'!L1447&gt;0),'Test Sample Data'!L1447,$B$1),"")</f>
        <v/>
      </c>
      <c r="M1448" s="17" t="str">
        <f>IF(SUM('Test Sample Data'!M$3:M$98)&gt;10,IF(AND(ISNUMBER('Test Sample Data'!M1447),'Test Sample Data'!M1447&lt;$B$1,'Test Sample Data'!M1447&gt;0),'Test Sample Data'!M1447,$B$1),"")</f>
        <v/>
      </c>
      <c r="N1448" s="17" t="str">
        <f>'Gene Table'!E1447</f>
        <v>hsa-miR-4442</v>
      </c>
      <c r="O1448" s="17" t="str">
        <f>'Gene Table'!B1447</f>
        <v>M05</v>
      </c>
      <c r="P1448" s="17" t="str">
        <f>IF(SUM('Control Sample Data'!D$3:D$98)&gt;10,IF(AND(ISNUMBER('Control Sample Data'!D1447),'Control Sample Data'!D1447&lt;$B$1,'Control Sample Data'!D1447&gt;0),'Control Sample Data'!D1447,$B$1),"")</f>
        <v/>
      </c>
      <c r="Q1448" s="17" t="str">
        <f>IF(SUM('Control Sample Data'!E$3:E$98)&gt;10,IF(AND(ISNUMBER('Control Sample Data'!E1447),'Control Sample Data'!E1447&lt;$B$1,'Control Sample Data'!E1447&gt;0),'Control Sample Data'!E1447,$B$1),"")</f>
        <v/>
      </c>
      <c r="R1448" s="17" t="str">
        <f>IF(SUM('Control Sample Data'!F$3:F$98)&gt;10,IF(AND(ISNUMBER('Control Sample Data'!F1447),'Control Sample Data'!F1447&lt;$B$1,'Control Sample Data'!F1447&gt;0),'Control Sample Data'!F1447,$B$1),"")</f>
        <v/>
      </c>
      <c r="S1448" s="17" t="str">
        <f>IF(SUM('Control Sample Data'!G$3:G$98)&gt;10,IF(AND(ISNUMBER('Control Sample Data'!G1447),'Control Sample Data'!G1447&lt;$B$1,'Control Sample Data'!G1447&gt;0),'Control Sample Data'!G1447,$B$1),"")</f>
        <v/>
      </c>
      <c r="T1448" s="17" t="str">
        <f>IF(SUM('Control Sample Data'!H$3:H$98)&gt;10,IF(AND(ISNUMBER('Control Sample Data'!H1447),'Control Sample Data'!H1447&lt;$B$1,'Control Sample Data'!H1447&gt;0),'Control Sample Data'!H1447,$B$1),"")</f>
        <v/>
      </c>
      <c r="U1448" s="17" t="str">
        <f>IF(SUM('Control Sample Data'!I$3:I$98)&gt;10,IF(AND(ISNUMBER('Control Sample Data'!I1447),'Control Sample Data'!I1447&lt;$B$1,'Control Sample Data'!I1447&gt;0),'Control Sample Data'!I1447,$B$1),"")</f>
        <v/>
      </c>
      <c r="V1448" s="17" t="str">
        <f>IF(SUM('Control Sample Data'!J$3:J$98)&gt;10,IF(AND(ISNUMBER('Control Sample Data'!J1447),'Control Sample Data'!J1447&lt;$B$1,'Control Sample Data'!J1447&gt;0),'Control Sample Data'!J1447,$B$1),"")</f>
        <v/>
      </c>
      <c r="W1448" s="17" t="str">
        <f>IF(SUM('Control Sample Data'!K$3:K$98)&gt;10,IF(AND(ISNUMBER('Control Sample Data'!K1447),'Control Sample Data'!K1447&lt;$B$1,'Control Sample Data'!K1447&gt;0),'Control Sample Data'!K1447,$B$1),"")</f>
        <v/>
      </c>
      <c r="X1448" s="17" t="str">
        <f>IF(SUM('Control Sample Data'!L$3:L$98)&gt;10,IF(AND(ISNUMBER('Control Sample Data'!L1447),'Control Sample Data'!L1447&lt;$B$1,'Control Sample Data'!L1447&gt;0),'Control Sample Data'!L1447,$B$1),"")</f>
        <v/>
      </c>
      <c r="Y1448" s="17" t="str">
        <f>IF(SUM('Control Sample Data'!M$3:M$98)&gt;10,IF(AND(ISNUMBER('Control Sample Data'!M1447),'Control Sample Data'!M1447&lt;$B$1,'Control Sample Data'!M1447&gt;0),'Control Sample Data'!M1447,$B$1),"")</f>
        <v/>
      </c>
      <c r="AT1448" s="36" t="str">
        <f t="shared" si="959"/>
        <v/>
      </c>
      <c r="AU1448" s="36" t="str">
        <f t="shared" si="960"/>
        <v/>
      </c>
      <c r="AV1448" s="36" t="str">
        <f t="shared" si="961"/>
        <v/>
      </c>
      <c r="AW1448" s="36" t="str">
        <f t="shared" si="962"/>
        <v/>
      </c>
      <c r="AX1448" s="36" t="str">
        <f t="shared" si="963"/>
        <v/>
      </c>
      <c r="AY1448" s="36" t="str">
        <f t="shared" si="964"/>
        <v/>
      </c>
      <c r="AZ1448" s="36" t="str">
        <f t="shared" si="965"/>
        <v/>
      </c>
      <c r="BA1448" s="36" t="str">
        <f t="shared" si="966"/>
        <v/>
      </c>
      <c r="BB1448" s="36" t="str">
        <f t="shared" si="967"/>
        <v/>
      </c>
      <c r="BC1448" s="36" t="str">
        <f t="shared" si="968"/>
        <v/>
      </c>
      <c r="BD1448" s="36" t="str">
        <f t="shared" si="969"/>
        <v/>
      </c>
      <c r="BE1448" s="36" t="str">
        <f t="shared" si="970"/>
        <v/>
      </c>
      <c r="BF1448" s="36" t="str">
        <f t="shared" si="971"/>
        <v/>
      </c>
      <c r="BG1448" s="36" t="str">
        <f t="shared" si="972"/>
        <v/>
      </c>
      <c r="BH1448" s="36" t="str">
        <f t="shared" si="973"/>
        <v/>
      </c>
      <c r="BI1448" s="36" t="str">
        <f t="shared" si="974"/>
        <v/>
      </c>
      <c r="BJ1448" s="36" t="str">
        <f t="shared" si="975"/>
        <v/>
      </c>
      <c r="BK1448" s="36" t="str">
        <f t="shared" si="976"/>
        <v/>
      </c>
      <c r="BL1448" s="36" t="str">
        <f t="shared" si="977"/>
        <v/>
      </c>
      <c r="BM1448" s="36" t="str">
        <f t="shared" si="978"/>
        <v/>
      </c>
      <c r="BN1448" s="38" t="e">
        <f t="shared" si="937"/>
        <v>#DIV/0!</v>
      </c>
      <c r="BO1448" s="38" t="e">
        <f t="shared" si="938"/>
        <v>#DIV/0!</v>
      </c>
      <c r="BP1448" s="39" t="str">
        <f t="shared" si="939"/>
        <v/>
      </c>
      <c r="BQ1448" s="39" t="str">
        <f t="shared" si="940"/>
        <v/>
      </c>
      <c r="BR1448" s="39" t="str">
        <f t="shared" si="941"/>
        <v/>
      </c>
      <c r="BS1448" s="39" t="str">
        <f t="shared" si="942"/>
        <v/>
      </c>
      <c r="BT1448" s="39" t="str">
        <f t="shared" si="943"/>
        <v/>
      </c>
      <c r="BU1448" s="39" t="str">
        <f t="shared" si="944"/>
        <v/>
      </c>
      <c r="BV1448" s="39" t="str">
        <f t="shared" si="945"/>
        <v/>
      </c>
      <c r="BW1448" s="39" t="str">
        <f t="shared" si="946"/>
        <v/>
      </c>
      <c r="BX1448" s="39" t="str">
        <f t="shared" si="947"/>
        <v/>
      </c>
      <c r="BY1448" s="39" t="str">
        <f t="shared" si="948"/>
        <v/>
      </c>
      <c r="BZ1448" s="39" t="str">
        <f t="shared" si="949"/>
        <v/>
      </c>
      <c r="CA1448" s="39" t="str">
        <f t="shared" si="950"/>
        <v/>
      </c>
      <c r="CB1448" s="39" t="str">
        <f t="shared" si="951"/>
        <v/>
      </c>
      <c r="CC1448" s="39" t="str">
        <f t="shared" si="952"/>
        <v/>
      </c>
      <c r="CD1448" s="39" t="str">
        <f t="shared" si="953"/>
        <v/>
      </c>
      <c r="CE1448" s="39" t="str">
        <f t="shared" si="954"/>
        <v/>
      </c>
      <c r="CF1448" s="39" t="str">
        <f t="shared" si="955"/>
        <v/>
      </c>
      <c r="CG1448" s="39" t="str">
        <f t="shared" si="956"/>
        <v/>
      </c>
      <c r="CH1448" s="39" t="str">
        <f t="shared" si="957"/>
        <v/>
      </c>
      <c r="CI1448" s="39" t="str">
        <f t="shared" si="958"/>
        <v/>
      </c>
    </row>
    <row r="1449" spans="1:87">
      <c r="A1449" s="18"/>
      <c r="B1449" s="15" t="str">
        <f>'Gene Table'!E1448</f>
        <v>hsa-miR-4525</v>
      </c>
      <c r="C1449" s="15" t="str">
        <f>'Gene Table'!B1448</f>
        <v>M06</v>
      </c>
      <c r="D1449" s="16" t="str">
        <f>IF(SUM('Test Sample Data'!D$3:D$98)&gt;10,IF(AND(ISNUMBER('Test Sample Data'!D1448),'Test Sample Data'!D1448&lt;$B$1,'Test Sample Data'!D1448&gt;0),'Test Sample Data'!D1448,$B$1),"")</f>
        <v/>
      </c>
      <c r="E1449" s="17" t="str">
        <f>IF(SUM('Test Sample Data'!E$3:E$98)&gt;10,IF(AND(ISNUMBER('Test Sample Data'!E1448),'Test Sample Data'!E1448&lt;$B$1,'Test Sample Data'!E1448&gt;0),'Test Sample Data'!E1448,$B$1),"")</f>
        <v/>
      </c>
      <c r="F1449" s="17" t="str">
        <f>IF(SUM('Test Sample Data'!F$3:F$98)&gt;10,IF(AND(ISNUMBER('Test Sample Data'!F1448),'Test Sample Data'!F1448&lt;$B$1,'Test Sample Data'!F1448&gt;0),'Test Sample Data'!F1448,$B$1),"")</f>
        <v/>
      </c>
      <c r="G1449" s="17" t="str">
        <f>IF(SUM('Test Sample Data'!G$3:G$98)&gt;10,IF(AND(ISNUMBER('Test Sample Data'!G1448),'Test Sample Data'!G1448&lt;$B$1,'Test Sample Data'!G1448&gt;0),'Test Sample Data'!G1448,$B$1),"")</f>
        <v/>
      </c>
      <c r="H1449" s="17" t="str">
        <f>IF(SUM('Test Sample Data'!H$3:H$98)&gt;10,IF(AND(ISNUMBER('Test Sample Data'!H1448),'Test Sample Data'!H1448&lt;$B$1,'Test Sample Data'!H1448&gt;0),'Test Sample Data'!H1448,$B$1),"")</f>
        <v/>
      </c>
      <c r="I1449" s="17" t="str">
        <f>IF(SUM('Test Sample Data'!I$3:I$98)&gt;10,IF(AND(ISNUMBER('Test Sample Data'!I1448),'Test Sample Data'!I1448&lt;$B$1,'Test Sample Data'!I1448&gt;0),'Test Sample Data'!I1448,$B$1),"")</f>
        <v/>
      </c>
      <c r="J1449" s="17" t="str">
        <f>IF(SUM('Test Sample Data'!J$3:J$98)&gt;10,IF(AND(ISNUMBER('Test Sample Data'!J1448),'Test Sample Data'!J1448&lt;$B$1,'Test Sample Data'!J1448&gt;0),'Test Sample Data'!J1448,$B$1),"")</f>
        <v/>
      </c>
      <c r="K1449" s="17" t="str">
        <f>IF(SUM('Test Sample Data'!K$3:K$98)&gt;10,IF(AND(ISNUMBER('Test Sample Data'!K1448),'Test Sample Data'!K1448&lt;$B$1,'Test Sample Data'!K1448&gt;0),'Test Sample Data'!K1448,$B$1),"")</f>
        <v/>
      </c>
      <c r="L1449" s="17" t="str">
        <f>IF(SUM('Test Sample Data'!L$3:L$98)&gt;10,IF(AND(ISNUMBER('Test Sample Data'!L1448),'Test Sample Data'!L1448&lt;$B$1,'Test Sample Data'!L1448&gt;0),'Test Sample Data'!L1448,$B$1),"")</f>
        <v/>
      </c>
      <c r="M1449" s="17" t="str">
        <f>IF(SUM('Test Sample Data'!M$3:M$98)&gt;10,IF(AND(ISNUMBER('Test Sample Data'!M1448),'Test Sample Data'!M1448&lt;$B$1,'Test Sample Data'!M1448&gt;0),'Test Sample Data'!M1448,$B$1),"")</f>
        <v/>
      </c>
      <c r="N1449" s="17" t="str">
        <f>'Gene Table'!E1448</f>
        <v>hsa-miR-4525</v>
      </c>
      <c r="O1449" s="17" t="str">
        <f>'Gene Table'!B1448</f>
        <v>M06</v>
      </c>
      <c r="P1449" s="17" t="str">
        <f>IF(SUM('Control Sample Data'!D$3:D$98)&gt;10,IF(AND(ISNUMBER('Control Sample Data'!D1448),'Control Sample Data'!D1448&lt;$B$1,'Control Sample Data'!D1448&gt;0),'Control Sample Data'!D1448,$B$1),"")</f>
        <v/>
      </c>
      <c r="Q1449" s="17" t="str">
        <f>IF(SUM('Control Sample Data'!E$3:E$98)&gt;10,IF(AND(ISNUMBER('Control Sample Data'!E1448),'Control Sample Data'!E1448&lt;$B$1,'Control Sample Data'!E1448&gt;0),'Control Sample Data'!E1448,$B$1),"")</f>
        <v/>
      </c>
      <c r="R1449" s="17" t="str">
        <f>IF(SUM('Control Sample Data'!F$3:F$98)&gt;10,IF(AND(ISNUMBER('Control Sample Data'!F1448),'Control Sample Data'!F1448&lt;$B$1,'Control Sample Data'!F1448&gt;0),'Control Sample Data'!F1448,$B$1),"")</f>
        <v/>
      </c>
      <c r="S1449" s="17" t="str">
        <f>IF(SUM('Control Sample Data'!G$3:G$98)&gt;10,IF(AND(ISNUMBER('Control Sample Data'!G1448),'Control Sample Data'!G1448&lt;$B$1,'Control Sample Data'!G1448&gt;0),'Control Sample Data'!G1448,$B$1),"")</f>
        <v/>
      </c>
      <c r="T1449" s="17" t="str">
        <f>IF(SUM('Control Sample Data'!H$3:H$98)&gt;10,IF(AND(ISNUMBER('Control Sample Data'!H1448),'Control Sample Data'!H1448&lt;$B$1,'Control Sample Data'!H1448&gt;0),'Control Sample Data'!H1448,$B$1),"")</f>
        <v/>
      </c>
      <c r="U1449" s="17" t="str">
        <f>IF(SUM('Control Sample Data'!I$3:I$98)&gt;10,IF(AND(ISNUMBER('Control Sample Data'!I1448),'Control Sample Data'!I1448&lt;$B$1,'Control Sample Data'!I1448&gt;0),'Control Sample Data'!I1448,$B$1),"")</f>
        <v/>
      </c>
      <c r="V1449" s="17" t="str">
        <f>IF(SUM('Control Sample Data'!J$3:J$98)&gt;10,IF(AND(ISNUMBER('Control Sample Data'!J1448),'Control Sample Data'!J1448&lt;$B$1,'Control Sample Data'!J1448&gt;0),'Control Sample Data'!J1448,$B$1),"")</f>
        <v/>
      </c>
      <c r="W1449" s="17" t="str">
        <f>IF(SUM('Control Sample Data'!K$3:K$98)&gt;10,IF(AND(ISNUMBER('Control Sample Data'!K1448),'Control Sample Data'!K1448&lt;$B$1,'Control Sample Data'!K1448&gt;0),'Control Sample Data'!K1448,$B$1),"")</f>
        <v/>
      </c>
      <c r="X1449" s="17" t="str">
        <f>IF(SUM('Control Sample Data'!L$3:L$98)&gt;10,IF(AND(ISNUMBER('Control Sample Data'!L1448),'Control Sample Data'!L1448&lt;$B$1,'Control Sample Data'!L1448&gt;0),'Control Sample Data'!L1448,$B$1),"")</f>
        <v/>
      </c>
      <c r="Y1449" s="17" t="str">
        <f>IF(SUM('Control Sample Data'!M$3:M$98)&gt;10,IF(AND(ISNUMBER('Control Sample Data'!M1448),'Control Sample Data'!M1448&lt;$B$1,'Control Sample Data'!M1448&gt;0),'Control Sample Data'!M1448,$B$1),"")</f>
        <v/>
      </c>
      <c r="AT1449" s="36" t="str">
        <f t="shared" si="959"/>
        <v/>
      </c>
      <c r="AU1449" s="36" t="str">
        <f t="shared" si="960"/>
        <v/>
      </c>
      <c r="AV1449" s="36" t="str">
        <f t="shared" si="961"/>
        <v/>
      </c>
      <c r="AW1449" s="36" t="str">
        <f t="shared" si="962"/>
        <v/>
      </c>
      <c r="AX1449" s="36" t="str">
        <f t="shared" si="963"/>
        <v/>
      </c>
      <c r="AY1449" s="36" t="str">
        <f t="shared" si="964"/>
        <v/>
      </c>
      <c r="AZ1449" s="36" t="str">
        <f t="shared" si="965"/>
        <v/>
      </c>
      <c r="BA1449" s="36" t="str">
        <f t="shared" si="966"/>
        <v/>
      </c>
      <c r="BB1449" s="36" t="str">
        <f t="shared" si="967"/>
        <v/>
      </c>
      <c r="BC1449" s="36" t="str">
        <f t="shared" si="968"/>
        <v/>
      </c>
      <c r="BD1449" s="36" t="str">
        <f t="shared" si="969"/>
        <v/>
      </c>
      <c r="BE1449" s="36" t="str">
        <f t="shared" si="970"/>
        <v/>
      </c>
      <c r="BF1449" s="36" t="str">
        <f t="shared" si="971"/>
        <v/>
      </c>
      <c r="BG1449" s="36" t="str">
        <f t="shared" si="972"/>
        <v/>
      </c>
      <c r="BH1449" s="36" t="str">
        <f t="shared" si="973"/>
        <v/>
      </c>
      <c r="BI1449" s="36" t="str">
        <f t="shared" si="974"/>
        <v/>
      </c>
      <c r="BJ1449" s="36" t="str">
        <f t="shared" si="975"/>
        <v/>
      </c>
      <c r="BK1449" s="36" t="str">
        <f t="shared" si="976"/>
        <v/>
      </c>
      <c r="BL1449" s="36" t="str">
        <f t="shared" si="977"/>
        <v/>
      </c>
      <c r="BM1449" s="36" t="str">
        <f t="shared" si="978"/>
        <v/>
      </c>
      <c r="BN1449" s="38" t="e">
        <f t="shared" si="937"/>
        <v>#DIV/0!</v>
      </c>
      <c r="BO1449" s="38" t="e">
        <f t="shared" si="938"/>
        <v>#DIV/0!</v>
      </c>
      <c r="BP1449" s="39" t="str">
        <f t="shared" si="939"/>
        <v/>
      </c>
      <c r="BQ1449" s="39" t="str">
        <f t="shared" si="940"/>
        <v/>
      </c>
      <c r="BR1449" s="39" t="str">
        <f t="shared" si="941"/>
        <v/>
      </c>
      <c r="BS1449" s="39" t="str">
        <f t="shared" si="942"/>
        <v/>
      </c>
      <c r="BT1449" s="39" t="str">
        <f t="shared" si="943"/>
        <v/>
      </c>
      <c r="BU1449" s="39" t="str">
        <f t="shared" si="944"/>
        <v/>
      </c>
      <c r="BV1449" s="39" t="str">
        <f t="shared" si="945"/>
        <v/>
      </c>
      <c r="BW1449" s="39" t="str">
        <f t="shared" si="946"/>
        <v/>
      </c>
      <c r="BX1449" s="39" t="str">
        <f t="shared" si="947"/>
        <v/>
      </c>
      <c r="BY1449" s="39" t="str">
        <f t="shared" si="948"/>
        <v/>
      </c>
      <c r="BZ1449" s="39" t="str">
        <f t="shared" si="949"/>
        <v/>
      </c>
      <c r="CA1449" s="39" t="str">
        <f t="shared" si="950"/>
        <v/>
      </c>
      <c r="CB1449" s="39" t="str">
        <f t="shared" si="951"/>
        <v/>
      </c>
      <c r="CC1449" s="39" t="str">
        <f t="shared" si="952"/>
        <v/>
      </c>
      <c r="CD1449" s="39" t="str">
        <f t="shared" si="953"/>
        <v/>
      </c>
      <c r="CE1449" s="39" t="str">
        <f t="shared" si="954"/>
        <v/>
      </c>
      <c r="CF1449" s="39" t="str">
        <f t="shared" si="955"/>
        <v/>
      </c>
      <c r="CG1449" s="39" t="str">
        <f t="shared" si="956"/>
        <v/>
      </c>
      <c r="CH1449" s="39" t="str">
        <f t="shared" si="957"/>
        <v/>
      </c>
      <c r="CI1449" s="39" t="str">
        <f t="shared" si="958"/>
        <v/>
      </c>
    </row>
    <row r="1450" spans="1:87">
      <c r="A1450" s="18"/>
      <c r="B1450" s="15" t="str">
        <f>'Gene Table'!E1449</f>
        <v>hsa-miR-4443</v>
      </c>
      <c r="C1450" s="15" t="str">
        <f>'Gene Table'!B1449</f>
        <v>M07</v>
      </c>
      <c r="D1450" s="16" t="str">
        <f>IF(SUM('Test Sample Data'!D$3:D$98)&gt;10,IF(AND(ISNUMBER('Test Sample Data'!D1449),'Test Sample Data'!D1449&lt;$B$1,'Test Sample Data'!D1449&gt;0),'Test Sample Data'!D1449,$B$1),"")</f>
        <v/>
      </c>
      <c r="E1450" s="17" t="str">
        <f>IF(SUM('Test Sample Data'!E$3:E$98)&gt;10,IF(AND(ISNUMBER('Test Sample Data'!E1449),'Test Sample Data'!E1449&lt;$B$1,'Test Sample Data'!E1449&gt;0),'Test Sample Data'!E1449,$B$1),"")</f>
        <v/>
      </c>
      <c r="F1450" s="17" t="str">
        <f>IF(SUM('Test Sample Data'!F$3:F$98)&gt;10,IF(AND(ISNUMBER('Test Sample Data'!F1449),'Test Sample Data'!F1449&lt;$B$1,'Test Sample Data'!F1449&gt;0),'Test Sample Data'!F1449,$B$1),"")</f>
        <v/>
      </c>
      <c r="G1450" s="17" t="str">
        <f>IF(SUM('Test Sample Data'!G$3:G$98)&gt;10,IF(AND(ISNUMBER('Test Sample Data'!G1449),'Test Sample Data'!G1449&lt;$B$1,'Test Sample Data'!G1449&gt;0),'Test Sample Data'!G1449,$B$1),"")</f>
        <v/>
      </c>
      <c r="H1450" s="17" t="str">
        <f>IF(SUM('Test Sample Data'!H$3:H$98)&gt;10,IF(AND(ISNUMBER('Test Sample Data'!H1449),'Test Sample Data'!H1449&lt;$B$1,'Test Sample Data'!H1449&gt;0),'Test Sample Data'!H1449,$B$1),"")</f>
        <v/>
      </c>
      <c r="I1450" s="17" t="str">
        <f>IF(SUM('Test Sample Data'!I$3:I$98)&gt;10,IF(AND(ISNUMBER('Test Sample Data'!I1449),'Test Sample Data'!I1449&lt;$B$1,'Test Sample Data'!I1449&gt;0),'Test Sample Data'!I1449,$B$1),"")</f>
        <v/>
      </c>
      <c r="J1450" s="17" t="str">
        <f>IF(SUM('Test Sample Data'!J$3:J$98)&gt;10,IF(AND(ISNUMBER('Test Sample Data'!J1449),'Test Sample Data'!J1449&lt;$B$1,'Test Sample Data'!J1449&gt;0),'Test Sample Data'!J1449,$B$1),"")</f>
        <v/>
      </c>
      <c r="K1450" s="17" t="str">
        <f>IF(SUM('Test Sample Data'!K$3:K$98)&gt;10,IF(AND(ISNUMBER('Test Sample Data'!K1449),'Test Sample Data'!K1449&lt;$B$1,'Test Sample Data'!K1449&gt;0),'Test Sample Data'!K1449,$B$1),"")</f>
        <v/>
      </c>
      <c r="L1450" s="17" t="str">
        <f>IF(SUM('Test Sample Data'!L$3:L$98)&gt;10,IF(AND(ISNUMBER('Test Sample Data'!L1449),'Test Sample Data'!L1449&lt;$B$1,'Test Sample Data'!L1449&gt;0),'Test Sample Data'!L1449,$B$1),"")</f>
        <v/>
      </c>
      <c r="M1450" s="17" t="str">
        <f>IF(SUM('Test Sample Data'!M$3:M$98)&gt;10,IF(AND(ISNUMBER('Test Sample Data'!M1449),'Test Sample Data'!M1449&lt;$B$1,'Test Sample Data'!M1449&gt;0),'Test Sample Data'!M1449,$B$1),"")</f>
        <v/>
      </c>
      <c r="N1450" s="17" t="str">
        <f>'Gene Table'!E1449</f>
        <v>hsa-miR-4443</v>
      </c>
      <c r="O1450" s="17" t="str">
        <f>'Gene Table'!B1449</f>
        <v>M07</v>
      </c>
      <c r="P1450" s="17" t="str">
        <f>IF(SUM('Control Sample Data'!D$3:D$98)&gt;10,IF(AND(ISNUMBER('Control Sample Data'!D1449),'Control Sample Data'!D1449&lt;$B$1,'Control Sample Data'!D1449&gt;0),'Control Sample Data'!D1449,$B$1),"")</f>
        <v/>
      </c>
      <c r="Q1450" s="17" t="str">
        <f>IF(SUM('Control Sample Data'!E$3:E$98)&gt;10,IF(AND(ISNUMBER('Control Sample Data'!E1449),'Control Sample Data'!E1449&lt;$B$1,'Control Sample Data'!E1449&gt;0),'Control Sample Data'!E1449,$B$1),"")</f>
        <v/>
      </c>
      <c r="R1450" s="17" t="str">
        <f>IF(SUM('Control Sample Data'!F$3:F$98)&gt;10,IF(AND(ISNUMBER('Control Sample Data'!F1449),'Control Sample Data'!F1449&lt;$B$1,'Control Sample Data'!F1449&gt;0),'Control Sample Data'!F1449,$B$1),"")</f>
        <v/>
      </c>
      <c r="S1450" s="17" t="str">
        <f>IF(SUM('Control Sample Data'!G$3:G$98)&gt;10,IF(AND(ISNUMBER('Control Sample Data'!G1449),'Control Sample Data'!G1449&lt;$B$1,'Control Sample Data'!G1449&gt;0),'Control Sample Data'!G1449,$B$1),"")</f>
        <v/>
      </c>
      <c r="T1450" s="17" t="str">
        <f>IF(SUM('Control Sample Data'!H$3:H$98)&gt;10,IF(AND(ISNUMBER('Control Sample Data'!H1449),'Control Sample Data'!H1449&lt;$B$1,'Control Sample Data'!H1449&gt;0),'Control Sample Data'!H1449,$B$1),"")</f>
        <v/>
      </c>
      <c r="U1450" s="17" t="str">
        <f>IF(SUM('Control Sample Data'!I$3:I$98)&gt;10,IF(AND(ISNUMBER('Control Sample Data'!I1449),'Control Sample Data'!I1449&lt;$B$1,'Control Sample Data'!I1449&gt;0),'Control Sample Data'!I1449,$B$1),"")</f>
        <v/>
      </c>
      <c r="V1450" s="17" t="str">
        <f>IF(SUM('Control Sample Data'!J$3:J$98)&gt;10,IF(AND(ISNUMBER('Control Sample Data'!J1449),'Control Sample Data'!J1449&lt;$B$1,'Control Sample Data'!J1449&gt;0),'Control Sample Data'!J1449,$B$1),"")</f>
        <v/>
      </c>
      <c r="W1450" s="17" t="str">
        <f>IF(SUM('Control Sample Data'!K$3:K$98)&gt;10,IF(AND(ISNUMBER('Control Sample Data'!K1449),'Control Sample Data'!K1449&lt;$B$1,'Control Sample Data'!K1449&gt;0),'Control Sample Data'!K1449,$B$1),"")</f>
        <v/>
      </c>
      <c r="X1450" s="17" t="str">
        <f>IF(SUM('Control Sample Data'!L$3:L$98)&gt;10,IF(AND(ISNUMBER('Control Sample Data'!L1449),'Control Sample Data'!L1449&lt;$B$1,'Control Sample Data'!L1449&gt;0),'Control Sample Data'!L1449,$B$1),"")</f>
        <v/>
      </c>
      <c r="Y1450" s="17" t="str">
        <f>IF(SUM('Control Sample Data'!M$3:M$98)&gt;10,IF(AND(ISNUMBER('Control Sample Data'!M1449),'Control Sample Data'!M1449&lt;$B$1,'Control Sample Data'!M1449&gt;0),'Control Sample Data'!M1449,$B$1),"")</f>
        <v/>
      </c>
      <c r="AT1450" s="36" t="str">
        <f t="shared" si="959"/>
        <v/>
      </c>
      <c r="AU1450" s="36" t="str">
        <f t="shared" si="960"/>
        <v/>
      </c>
      <c r="AV1450" s="36" t="str">
        <f t="shared" si="961"/>
        <v/>
      </c>
      <c r="AW1450" s="36" t="str">
        <f t="shared" si="962"/>
        <v/>
      </c>
      <c r="AX1450" s="36" t="str">
        <f t="shared" si="963"/>
        <v/>
      </c>
      <c r="AY1450" s="36" t="str">
        <f t="shared" si="964"/>
        <v/>
      </c>
      <c r="AZ1450" s="36" t="str">
        <f t="shared" si="965"/>
        <v/>
      </c>
      <c r="BA1450" s="36" t="str">
        <f t="shared" si="966"/>
        <v/>
      </c>
      <c r="BB1450" s="36" t="str">
        <f t="shared" si="967"/>
        <v/>
      </c>
      <c r="BC1450" s="36" t="str">
        <f t="shared" si="968"/>
        <v/>
      </c>
      <c r="BD1450" s="36" t="str">
        <f t="shared" si="969"/>
        <v/>
      </c>
      <c r="BE1450" s="36" t="str">
        <f t="shared" si="970"/>
        <v/>
      </c>
      <c r="BF1450" s="36" t="str">
        <f t="shared" si="971"/>
        <v/>
      </c>
      <c r="BG1450" s="36" t="str">
        <f t="shared" si="972"/>
        <v/>
      </c>
      <c r="BH1450" s="36" t="str">
        <f t="shared" si="973"/>
        <v/>
      </c>
      <c r="BI1450" s="36" t="str">
        <f t="shared" si="974"/>
        <v/>
      </c>
      <c r="BJ1450" s="36" t="str">
        <f t="shared" si="975"/>
        <v/>
      </c>
      <c r="BK1450" s="36" t="str">
        <f t="shared" si="976"/>
        <v/>
      </c>
      <c r="BL1450" s="36" t="str">
        <f t="shared" si="977"/>
        <v/>
      </c>
      <c r="BM1450" s="36" t="str">
        <f t="shared" si="978"/>
        <v/>
      </c>
      <c r="BN1450" s="38" t="e">
        <f t="shared" si="937"/>
        <v>#DIV/0!</v>
      </c>
      <c r="BO1450" s="38" t="e">
        <f t="shared" si="938"/>
        <v>#DIV/0!</v>
      </c>
      <c r="BP1450" s="39" t="str">
        <f t="shared" si="939"/>
        <v/>
      </c>
      <c r="BQ1450" s="39" t="str">
        <f t="shared" si="940"/>
        <v/>
      </c>
      <c r="BR1450" s="39" t="str">
        <f t="shared" si="941"/>
        <v/>
      </c>
      <c r="BS1450" s="39" t="str">
        <f t="shared" si="942"/>
        <v/>
      </c>
      <c r="BT1450" s="39" t="str">
        <f t="shared" si="943"/>
        <v/>
      </c>
      <c r="BU1450" s="39" t="str">
        <f t="shared" si="944"/>
        <v/>
      </c>
      <c r="BV1450" s="39" t="str">
        <f t="shared" si="945"/>
        <v/>
      </c>
      <c r="BW1450" s="39" t="str">
        <f t="shared" si="946"/>
        <v/>
      </c>
      <c r="BX1450" s="39" t="str">
        <f t="shared" si="947"/>
        <v/>
      </c>
      <c r="BY1450" s="39" t="str">
        <f t="shared" si="948"/>
        <v/>
      </c>
      <c r="BZ1450" s="39" t="str">
        <f t="shared" si="949"/>
        <v/>
      </c>
      <c r="CA1450" s="39" t="str">
        <f t="shared" si="950"/>
        <v/>
      </c>
      <c r="CB1450" s="39" t="str">
        <f t="shared" si="951"/>
        <v/>
      </c>
      <c r="CC1450" s="39" t="str">
        <f t="shared" si="952"/>
        <v/>
      </c>
      <c r="CD1450" s="39" t="str">
        <f t="shared" si="953"/>
        <v/>
      </c>
      <c r="CE1450" s="39" t="str">
        <f t="shared" si="954"/>
        <v/>
      </c>
      <c r="CF1450" s="39" t="str">
        <f t="shared" si="955"/>
        <v/>
      </c>
      <c r="CG1450" s="39" t="str">
        <f t="shared" si="956"/>
        <v/>
      </c>
      <c r="CH1450" s="39" t="str">
        <f t="shared" si="957"/>
        <v/>
      </c>
      <c r="CI1450" s="39" t="str">
        <f t="shared" si="958"/>
        <v/>
      </c>
    </row>
    <row r="1451" spans="1:87">
      <c r="A1451" s="18"/>
      <c r="B1451" s="15" t="str">
        <f>'Gene Table'!E1450</f>
        <v>hsa-miR-4526</v>
      </c>
      <c r="C1451" s="15" t="str">
        <f>'Gene Table'!B1450</f>
        <v>M08</v>
      </c>
      <c r="D1451" s="16" t="str">
        <f>IF(SUM('Test Sample Data'!D$3:D$98)&gt;10,IF(AND(ISNUMBER('Test Sample Data'!D1450),'Test Sample Data'!D1450&lt;$B$1,'Test Sample Data'!D1450&gt;0),'Test Sample Data'!D1450,$B$1),"")</f>
        <v/>
      </c>
      <c r="E1451" s="17" t="str">
        <f>IF(SUM('Test Sample Data'!E$3:E$98)&gt;10,IF(AND(ISNUMBER('Test Sample Data'!E1450),'Test Sample Data'!E1450&lt;$B$1,'Test Sample Data'!E1450&gt;0),'Test Sample Data'!E1450,$B$1),"")</f>
        <v/>
      </c>
      <c r="F1451" s="17" t="str">
        <f>IF(SUM('Test Sample Data'!F$3:F$98)&gt;10,IF(AND(ISNUMBER('Test Sample Data'!F1450),'Test Sample Data'!F1450&lt;$B$1,'Test Sample Data'!F1450&gt;0),'Test Sample Data'!F1450,$B$1),"")</f>
        <v/>
      </c>
      <c r="G1451" s="17" t="str">
        <f>IF(SUM('Test Sample Data'!G$3:G$98)&gt;10,IF(AND(ISNUMBER('Test Sample Data'!G1450),'Test Sample Data'!G1450&lt;$B$1,'Test Sample Data'!G1450&gt;0),'Test Sample Data'!G1450,$B$1),"")</f>
        <v/>
      </c>
      <c r="H1451" s="17" t="str">
        <f>IF(SUM('Test Sample Data'!H$3:H$98)&gt;10,IF(AND(ISNUMBER('Test Sample Data'!H1450),'Test Sample Data'!H1450&lt;$B$1,'Test Sample Data'!H1450&gt;0),'Test Sample Data'!H1450,$B$1),"")</f>
        <v/>
      </c>
      <c r="I1451" s="17" t="str">
        <f>IF(SUM('Test Sample Data'!I$3:I$98)&gt;10,IF(AND(ISNUMBER('Test Sample Data'!I1450),'Test Sample Data'!I1450&lt;$B$1,'Test Sample Data'!I1450&gt;0),'Test Sample Data'!I1450,$B$1),"")</f>
        <v/>
      </c>
      <c r="J1451" s="17" t="str">
        <f>IF(SUM('Test Sample Data'!J$3:J$98)&gt;10,IF(AND(ISNUMBER('Test Sample Data'!J1450),'Test Sample Data'!J1450&lt;$B$1,'Test Sample Data'!J1450&gt;0),'Test Sample Data'!J1450,$B$1),"")</f>
        <v/>
      </c>
      <c r="K1451" s="17" t="str">
        <f>IF(SUM('Test Sample Data'!K$3:K$98)&gt;10,IF(AND(ISNUMBER('Test Sample Data'!K1450),'Test Sample Data'!K1450&lt;$B$1,'Test Sample Data'!K1450&gt;0),'Test Sample Data'!K1450,$B$1),"")</f>
        <v/>
      </c>
      <c r="L1451" s="17" t="str">
        <f>IF(SUM('Test Sample Data'!L$3:L$98)&gt;10,IF(AND(ISNUMBER('Test Sample Data'!L1450),'Test Sample Data'!L1450&lt;$B$1,'Test Sample Data'!L1450&gt;0),'Test Sample Data'!L1450,$B$1),"")</f>
        <v/>
      </c>
      <c r="M1451" s="17" t="str">
        <f>IF(SUM('Test Sample Data'!M$3:M$98)&gt;10,IF(AND(ISNUMBER('Test Sample Data'!M1450),'Test Sample Data'!M1450&lt;$B$1,'Test Sample Data'!M1450&gt;0),'Test Sample Data'!M1450,$B$1),"")</f>
        <v/>
      </c>
      <c r="N1451" s="17" t="str">
        <f>'Gene Table'!E1450</f>
        <v>hsa-miR-4526</v>
      </c>
      <c r="O1451" s="17" t="str">
        <f>'Gene Table'!B1450</f>
        <v>M08</v>
      </c>
      <c r="P1451" s="17" t="str">
        <f>IF(SUM('Control Sample Data'!D$3:D$98)&gt;10,IF(AND(ISNUMBER('Control Sample Data'!D1450),'Control Sample Data'!D1450&lt;$B$1,'Control Sample Data'!D1450&gt;0),'Control Sample Data'!D1450,$B$1),"")</f>
        <v/>
      </c>
      <c r="Q1451" s="17" t="str">
        <f>IF(SUM('Control Sample Data'!E$3:E$98)&gt;10,IF(AND(ISNUMBER('Control Sample Data'!E1450),'Control Sample Data'!E1450&lt;$B$1,'Control Sample Data'!E1450&gt;0),'Control Sample Data'!E1450,$B$1),"")</f>
        <v/>
      </c>
      <c r="R1451" s="17" t="str">
        <f>IF(SUM('Control Sample Data'!F$3:F$98)&gt;10,IF(AND(ISNUMBER('Control Sample Data'!F1450),'Control Sample Data'!F1450&lt;$B$1,'Control Sample Data'!F1450&gt;0),'Control Sample Data'!F1450,$B$1),"")</f>
        <v/>
      </c>
      <c r="S1451" s="17" t="str">
        <f>IF(SUM('Control Sample Data'!G$3:G$98)&gt;10,IF(AND(ISNUMBER('Control Sample Data'!G1450),'Control Sample Data'!G1450&lt;$B$1,'Control Sample Data'!G1450&gt;0),'Control Sample Data'!G1450,$B$1),"")</f>
        <v/>
      </c>
      <c r="T1451" s="17" t="str">
        <f>IF(SUM('Control Sample Data'!H$3:H$98)&gt;10,IF(AND(ISNUMBER('Control Sample Data'!H1450),'Control Sample Data'!H1450&lt;$B$1,'Control Sample Data'!H1450&gt;0),'Control Sample Data'!H1450,$B$1),"")</f>
        <v/>
      </c>
      <c r="U1451" s="17" t="str">
        <f>IF(SUM('Control Sample Data'!I$3:I$98)&gt;10,IF(AND(ISNUMBER('Control Sample Data'!I1450),'Control Sample Data'!I1450&lt;$B$1,'Control Sample Data'!I1450&gt;0),'Control Sample Data'!I1450,$B$1),"")</f>
        <v/>
      </c>
      <c r="V1451" s="17" t="str">
        <f>IF(SUM('Control Sample Data'!J$3:J$98)&gt;10,IF(AND(ISNUMBER('Control Sample Data'!J1450),'Control Sample Data'!J1450&lt;$B$1,'Control Sample Data'!J1450&gt;0),'Control Sample Data'!J1450,$B$1),"")</f>
        <v/>
      </c>
      <c r="W1451" s="17" t="str">
        <f>IF(SUM('Control Sample Data'!K$3:K$98)&gt;10,IF(AND(ISNUMBER('Control Sample Data'!K1450),'Control Sample Data'!K1450&lt;$B$1,'Control Sample Data'!K1450&gt;0),'Control Sample Data'!K1450,$B$1),"")</f>
        <v/>
      </c>
      <c r="X1451" s="17" t="str">
        <f>IF(SUM('Control Sample Data'!L$3:L$98)&gt;10,IF(AND(ISNUMBER('Control Sample Data'!L1450),'Control Sample Data'!L1450&lt;$B$1,'Control Sample Data'!L1450&gt;0),'Control Sample Data'!L1450,$B$1),"")</f>
        <v/>
      </c>
      <c r="Y1451" s="17" t="str">
        <f>IF(SUM('Control Sample Data'!M$3:M$98)&gt;10,IF(AND(ISNUMBER('Control Sample Data'!M1450),'Control Sample Data'!M1450&lt;$B$1,'Control Sample Data'!M1450&gt;0),'Control Sample Data'!M1450,$B$1),"")</f>
        <v/>
      </c>
      <c r="AT1451" s="36" t="str">
        <f t="shared" si="959"/>
        <v/>
      </c>
      <c r="AU1451" s="36" t="str">
        <f t="shared" si="960"/>
        <v/>
      </c>
      <c r="AV1451" s="36" t="str">
        <f t="shared" si="961"/>
        <v/>
      </c>
      <c r="AW1451" s="36" t="str">
        <f t="shared" si="962"/>
        <v/>
      </c>
      <c r="AX1451" s="36" t="str">
        <f t="shared" si="963"/>
        <v/>
      </c>
      <c r="AY1451" s="36" t="str">
        <f t="shared" si="964"/>
        <v/>
      </c>
      <c r="AZ1451" s="36" t="str">
        <f t="shared" si="965"/>
        <v/>
      </c>
      <c r="BA1451" s="36" t="str">
        <f t="shared" si="966"/>
        <v/>
      </c>
      <c r="BB1451" s="36" t="str">
        <f t="shared" si="967"/>
        <v/>
      </c>
      <c r="BC1451" s="36" t="str">
        <f t="shared" si="968"/>
        <v/>
      </c>
      <c r="BD1451" s="36" t="str">
        <f t="shared" si="969"/>
        <v/>
      </c>
      <c r="BE1451" s="36" t="str">
        <f t="shared" si="970"/>
        <v/>
      </c>
      <c r="BF1451" s="36" t="str">
        <f t="shared" si="971"/>
        <v/>
      </c>
      <c r="BG1451" s="36" t="str">
        <f t="shared" si="972"/>
        <v/>
      </c>
      <c r="BH1451" s="36" t="str">
        <f t="shared" si="973"/>
        <v/>
      </c>
      <c r="BI1451" s="36" t="str">
        <f t="shared" si="974"/>
        <v/>
      </c>
      <c r="BJ1451" s="36" t="str">
        <f t="shared" si="975"/>
        <v/>
      </c>
      <c r="BK1451" s="36" t="str">
        <f t="shared" si="976"/>
        <v/>
      </c>
      <c r="BL1451" s="36" t="str">
        <f t="shared" si="977"/>
        <v/>
      </c>
      <c r="BM1451" s="36" t="str">
        <f t="shared" si="978"/>
        <v/>
      </c>
      <c r="BN1451" s="38" t="e">
        <f t="shared" si="937"/>
        <v>#DIV/0!</v>
      </c>
      <c r="BO1451" s="38" t="e">
        <f t="shared" si="938"/>
        <v>#DIV/0!</v>
      </c>
      <c r="BP1451" s="39" t="str">
        <f t="shared" si="939"/>
        <v/>
      </c>
      <c r="BQ1451" s="39" t="str">
        <f t="shared" si="940"/>
        <v/>
      </c>
      <c r="BR1451" s="39" t="str">
        <f t="shared" si="941"/>
        <v/>
      </c>
      <c r="BS1451" s="39" t="str">
        <f t="shared" si="942"/>
        <v/>
      </c>
      <c r="BT1451" s="39" t="str">
        <f t="shared" si="943"/>
        <v/>
      </c>
      <c r="BU1451" s="39" t="str">
        <f t="shared" si="944"/>
        <v/>
      </c>
      <c r="BV1451" s="39" t="str">
        <f t="shared" si="945"/>
        <v/>
      </c>
      <c r="BW1451" s="39" t="str">
        <f t="shared" si="946"/>
        <v/>
      </c>
      <c r="BX1451" s="39" t="str">
        <f t="shared" si="947"/>
        <v/>
      </c>
      <c r="BY1451" s="39" t="str">
        <f t="shared" si="948"/>
        <v/>
      </c>
      <c r="BZ1451" s="39" t="str">
        <f t="shared" si="949"/>
        <v/>
      </c>
      <c r="CA1451" s="39" t="str">
        <f t="shared" si="950"/>
        <v/>
      </c>
      <c r="CB1451" s="39" t="str">
        <f t="shared" si="951"/>
        <v/>
      </c>
      <c r="CC1451" s="39" t="str">
        <f t="shared" si="952"/>
        <v/>
      </c>
      <c r="CD1451" s="39" t="str">
        <f t="shared" si="953"/>
        <v/>
      </c>
      <c r="CE1451" s="39" t="str">
        <f t="shared" si="954"/>
        <v/>
      </c>
      <c r="CF1451" s="39" t="str">
        <f t="shared" si="955"/>
        <v/>
      </c>
      <c r="CG1451" s="39" t="str">
        <f t="shared" si="956"/>
        <v/>
      </c>
      <c r="CH1451" s="39" t="str">
        <f t="shared" si="957"/>
        <v/>
      </c>
      <c r="CI1451" s="39" t="str">
        <f t="shared" si="958"/>
        <v/>
      </c>
    </row>
    <row r="1452" spans="1:87">
      <c r="A1452" s="18"/>
      <c r="B1452" s="15" t="str">
        <f>'Gene Table'!E1451</f>
        <v>hsa-miR-4444</v>
      </c>
      <c r="C1452" s="15" t="str">
        <f>'Gene Table'!B1451</f>
        <v>M09</v>
      </c>
      <c r="D1452" s="16" t="str">
        <f>IF(SUM('Test Sample Data'!D$3:D$98)&gt;10,IF(AND(ISNUMBER('Test Sample Data'!D1451),'Test Sample Data'!D1451&lt;$B$1,'Test Sample Data'!D1451&gt;0),'Test Sample Data'!D1451,$B$1),"")</f>
        <v/>
      </c>
      <c r="E1452" s="17" t="str">
        <f>IF(SUM('Test Sample Data'!E$3:E$98)&gt;10,IF(AND(ISNUMBER('Test Sample Data'!E1451),'Test Sample Data'!E1451&lt;$B$1,'Test Sample Data'!E1451&gt;0),'Test Sample Data'!E1451,$B$1),"")</f>
        <v/>
      </c>
      <c r="F1452" s="17" t="str">
        <f>IF(SUM('Test Sample Data'!F$3:F$98)&gt;10,IF(AND(ISNUMBER('Test Sample Data'!F1451),'Test Sample Data'!F1451&lt;$B$1,'Test Sample Data'!F1451&gt;0),'Test Sample Data'!F1451,$B$1),"")</f>
        <v/>
      </c>
      <c r="G1452" s="17" t="str">
        <f>IF(SUM('Test Sample Data'!G$3:G$98)&gt;10,IF(AND(ISNUMBER('Test Sample Data'!G1451),'Test Sample Data'!G1451&lt;$B$1,'Test Sample Data'!G1451&gt;0),'Test Sample Data'!G1451,$B$1),"")</f>
        <v/>
      </c>
      <c r="H1452" s="17" t="str">
        <f>IF(SUM('Test Sample Data'!H$3:H$98)&gt;10,IF(AND(ISNUMBER('Test Sample Data'!H1451),'Test Sample Data'!H1451&lt;$B$1,'Test Sample Data'!H1451&gt;0),'Test Sample Data'!H1451,$B$1),"")</f>
        <v/>
      </c>
      <c r="I1452" s="17" t="str">
        <f>IF(SUM('Test Sample Data'!I$3:I$98)&gt;10,IF(AND(ISNUMBER('Test Sample Data'!I1451),'Test Sample Data'!I1451&lt;$B$1,'Test Sample Data'!I1451&gt;0),'Test Sample Data'!I1451,$B$1),"")</f>
        <v/>
      </c>
      <c r="J1452" s="17" t="str">
        <f>IF(SUM('Test Sample Data'!J$3:J$98)&gt;10,IF(AND(ISNUMBER('Test Sample Data'!J1451),'Test Sample Data'!J1451&lt;$B$1,'Test Sample Data'!J1451&gt;0),'Test Sample Data'!J1451,$B$1),"")</f>
        <v/>
      </c>
      <c r="K1452" s="17" t="str">
        <f>IF(SUM('Test Sample Data'!K$3:K$98)&gt;10,IF(AND(ISNUMBER('Test Sample Data'!K1451),'Test Sample Data'!K1451&lt;$B$1,'Test Sample Data'!K1451&gt;0),'Test Sample Data'!K1451,$B$1),"")</f>
        <v/>
      </c>
      <c r="L1452" s="17" t="str">
        <f>IF(SUM('Test Sample Data'!L$3:L$98)&gt;10,IF(AND(ISNUMBER('Test Sample Data'!L1451),'Test Sample Data'!L1451&lt;$B$1,'Test Sample Data'!L1451&gt;0),'Test Sample Data'!L1451,$B$1),"")</f>
        <v/>
      </c>
      <c r="M1452" s="17" t="str">
        <f>IF(SUM('Test Sample Data'!M$3:M$98)&gt;10,IF(AND(ISNUMBER('Test Sample Data'!M1451),'Test Sample Data'!M1451&lt;$B$1,'Test Sample Data'!M1451&gt;0),'Test Sample Data'!M1451,$B$1),"")</f>
        <v/>
      </c>
      <c r="N1452" s="17" t="str">
        <f>'Gene Table'!E1451</f>
        <v>hsa-miR-4444</v>
      </c>
      <c r="O1452" s="17" t="str">
        <f>'Gene Table'!B1451</f>
        <v>M09</v>
      </c>
      <c r="P1452" s="17" t="str">
        <f>IF(SUM('Control Sample Data'!D$3:D$98)&gt;10,IF(AND(ISNUMBER('Control Sample Data'!D1451),'Control Sample Data'!D1451&lt;$B$1,'Control Sample Data'!D1451&gt;0),'Control Sample Data'!D1451,$B$1),"")</f>
        <v/>
      </c>
      <c r="Q1452" s="17" t="str">
        <f>IF(SUM('Control Sample Data'!E$3:E$98)&gt;10,IF(AND(ISNUMBER('Control Sample Data'!E1451),'Control Sample Data'!E1451&lt;$B$1,'Control Sample Data'!E1451&gt;0),'Control Sample Data'!E1451,$B$1),"")</f>
        <v/>
      </c>
      <c r="R1452" s="17" t="str">
        <f>IF(SUM('Control Sample Data'!F$3:F$98)&gt;10,IF(AND(ISNUMBER('Control Sample Data'!F1451),'Control Sample Data'!F1451&lt;$B$1,'Control Sample Data'!F1451&gt;0),'Control Sample Data'!F1451,$B$1),"")</f>
        <v/>
      </c>
      <c r="S1452" s="17" t="str">
        <f>IF(SUM('Control Sample Data'!G$3:G$98)&gt;10,IF(AND(ISNUMBER('Control Sample Data'!G1451),'Control Sample Data'!G1451&lt;$B$1,'Control Sample Data'!G1451&gt;0),'Control Sample Data'!G1451,$B$1),"")</f>
        <v/>
      </c>
      <c r="T1452" s="17" t="str">
        <f>IF(SUM('Control Sample Data'!H$3:H$98)&gt;10,IF(AND(ISNUMBER('Control Sample Data'!H1451),'Control Sample Data'!H1451&lt;$B$1,'Control Sample Data'!H1451&gt;0),'Control Sample Data'!H1451,$B$1),"")</f>
        <v/>
      </c>
      <c r="U1452" s="17" t="str">
        <f>IF(SUM('Control Sample Data'!I$3:I$98)&gt;10,IF(AND(ISNUMBER('Control Sample Data'!I1451),'Control Sample Data'!I1451&lt;$B$1,'Control Sample Data'!I1451&gt;0),'Control Sample Data'!I1451,$B$1),"")</f>
        <v/>
      </c>
      <c r="V1452" s="17" t="str">
        <f>IF(SUM('Control Sample Data'!J$3:J$98)&gt;10,IF(AND(ISNUMBER('Control Sample Data'!J1451),'Control Sample Data'!J1451&lt;$B$1,'Control Sample Data'!J1451&gt;0),'Control Sample Data'!J1451,$B$1),"")</f>
        <v/>
      </c>
      <c r="W1452" s="17" t="str">
        <f>IF(SUM('Control Sample Data'!K$3:K$98)&gt;10,IF(AND(ISNUMBER('Control Sample Data'!K1451),'Control Sample Data'!K1451&lt;$B$1,'Control Sample Data'!K1451&gt;0),'Control Sample Data'!K1451,$B$1),"")</f>
        <v/>
      </c>
      <c r="X1452" s="17" t="str">
        <f>IF(SUM('Control Sample Data'!L$3:L$98)&gt;10,IF(AND(ISNUMBER('Control Sample Data'!L1451),'Control Sample Data'!L1451&lt;$B$1,'Control Sample Data'!L1451&gt;0),'Control Sample Data'!L1451,$B$1),"")</f>
        <v/>
      </c>
      <c r="Y1452" s="17" t="str">
        <f>IF(SUM('Control Sample Data'!M$3:M$98)&gt;10,IF(AND(ISNUMBER('Control Sample Data'!M1451),'Control Sample Data'!M1451&lt;$B$1,'Control Sample Data'!M1451&gt;0),'Control Sample Data'!M1451,$B$1),"")</f>
        <v/>
      </c>
      <c r="AT1452" s="36" t="str">
        <f t="shared" si="959"/>
        <v/>
      </c>
      <c r="AU1452" s="36" t="str">
        <f t="shared" si="960"/>
        <v/>
      </c>
      <c r="AV1452" s="36" t="str">
        <f t="shared" si="961"/>
        <v/>
      </c>
      <c r="AW1452" s="36" t="str">
        <f t="shared" si="962"/>
        <v/>
      </c>
      <c r="AX1452" s="36" t="str">
        <f t="shared" si="963"/>
        <v/>
      </c>
      <c r="AY1452" s="36" t="str">
        <f t="shared" si="964"/>
        <v/>
      </c>
      <c r="AZ1452" s="36" t="str">
        <f t="shared" si="965"/>
        <v/>
      </c>
      <c r="BA1452" s="36" t="str">
        <f t="shared" si="966"/>
        <v/>
      </c>
      <c r="BB1452" s="36" t="str">
        <f t="shared" si="967"/>
        <v/>
      </c>
      <c r="BC1452" s="36" t="str">
        <f t="shared" si="968"/>
        <v/>
      </c>
      <c r="BD1452" s="36" t="str">
        <f t="shared" si="969"/>
        <v/>
      </c>
      <c r="BE1452" s="36" t="str">
        <f t="shared" si="970"/>
        <v/>
      </c>
      <c r="BF1452" s="36" t="str">
        <f t="shared" si="971"/>
        <v/>
      </c>
      <c r="BG1452" s="36" t="str">
        <f t="shared" si="972"/>
        <v/>
      </c>
      <c r="BH1452" s="36" t="str">
        <f t="shared" si="973"/>
        <v/>
      </c>
      <c r="BI1452" s="36" t="str">
        <f t="shared" si="974"/>
        <v/>
      </c>
      <c r="BJ1452" s="36" t="str">
        <f t="shared" si="975"/>
        <v/>
      </c>
      <c r="BK1452" s="36" t="str">
        <f t="shared" si="976"/>
        <v/>
      </c>
      <c r="BL1452" s="36" t="str">
        <f t="shared" si="977"/>
        <v/>
      </c>
      <c r="BM1452" s="36" t="str">
        <f t="shared" si="978"/>
        <v/>
      </c>
      <c r="BN1452" s="38" t="e">
        <f t="shared" si="937"/>
        <v>#DIV/0!</v>
      </c>
      <c r="BO1452" s="38" t="e">
        <f t="shared" si="938"/>
        <v>#DIV/0!</v>
      </c>
      <c r="BP1452" s="39" t="str">
        <f t="shared" si="939"/>
        <v/>
      </c>
      <c r="BQ1452" s="39" t="str">
        <f t="shared" si="940"/>
        <v/>
      </c>
      <c r="BR1452" s="39" t="str">
        <f t="shared" si="941"/>
        <v/>
      </c>
      <c r="BS1452" s="39" t="str">
        <f t="shared" si="942"/>
        <v/>
      </c>
      <c r="BT1452" s="39" t="str">
        <f t="shared" si="943"/>
        <v/>
      </c>
      <c r="BU1452" s="39" t="str">
        <f t="shared" si="944"/>
        <v/>
      </c>
      <c r="BV1452" s="39" t="str">
        <f t="shared" si="945"/>
        <v/>
      </c>
      <c r="BW1452" s="39" t="str">
        <f t="shared" si="946"/>
        <v/>
      </c>
      <c r="BX1452" s="39" t="str">
        <f t="shared" si="947"/>
        <v/>
      </c>
      <c r="BY1452" s="39" t="str">
        <f t="shared" si="948"/>
        <v/>
      </c>
      <c r="BZ1452" s="39" t="str">
        <f t="shared" si="949"/>
        <v/>
      </c>
      <c r="CA1452" s="39" t="str">
        <f t="shared" si="950"/>
        <v/>
      </c>
      <c r="CB1452" s="39" t="str">
        <f t="shared" si="951"/>
        <v/>
      </c>
      <c r="CC1452" s="39" t="str">
        <f t="shared" si="952"/>
        <v/>
      </c>
      <c r="CD1452" s="39" t="str">
        <f t="shared" si="953"/>
        <v/>
      </c>
      <c r="CE1452" s="39" t="str">
        <f t="shared" si="954"/>
        <v/>
      </c>
      <c r="CF1452" s="39" t="str">
        <f t="shared" si="955"/>
        <v/>
      </c>
      <c r="CG1452" s="39" t="str">
        <f t="shared" si="956"/>
        <v/>
      </c>
      <c r="CH1452" s="39" t="str">
        <f t="shared" si="957"/>
        <v/>
      </c>
      <c r="CI1452" s="39" t="str">
        <f t="shared" si="958"/>
        <v/>
      </c>
    </row>
    <row r="1453" spans="1:87">
      <c r="A1453" s="18"/>
      <c r="B1453" s="15" t="str">
        <f>'Gene Table'!E1452</f>
        <v>hsa-miR-4527</v>
      </c>
      <c r="C1453" s="15" t="str">
        <f>'Gene Table'!B1452</f>
        <v>M10</v>
      </c>
      <c r="D1453" s="16" t="str">
        <f>IF(SUM('Test Sample Data'!D$3:D$98)&gt;10,IF(AND(ISNUMBER('Test Sample Data'!D1452),'Test Sample Data'!D1452&lt;$B$1,'Test Sample Data'!D1452&gt;0),'Test Sample Data'!D1452,$B$1),"")</f>
        <v/>
      </c>
      <c r="E1453" s="17" t="str">
        <f>IF(SUM('Test Sample Data'!E$3:E$98)&gt;10,IF(AND(ISNUMBER('Test Sample Data'!E1452),'Test Sample Data'!E1452&lt;$B$1,'Test Sample Data'!E1452&gt;0),'Test Sample Data'!E1452,$B$1),"")</f>
        <v/>
      </c>
      <c r="F1453" s="17" t="str">
        <f>IF(SUM('Test Sample Data'!F$3:F$98)&gt;10,IF(AND(ISNUMBER('Test Sample Data'!F1452),'Test Sample Data'!F1452&lt;$B$1,'Test Sample Data'!F1452&gt;0),'Test Sample Data'!F1452,$B$1),"")</f>
        <v/>
      </c>
      <c r="G1453" s="17" t="str">
        <f>IF(SUM('Test Sample Data'!G$3:G$98)&gt;10,IF(AND(ISNUMBER('Test Sample Data'!G1452),'Test Sample Data'!G1452&lt;$B$1,'Test Sample Data'!G1452&gt;0),'Test Sample Data'!G1452,$B$1),"")</f>
        <v/>
      </c>
      <c r="H1453" s="17" t="str">
        <f>IF(SUM('Test Sample Data'!H$3:H$98)&gt;10,IF(AND(ISNUMBER('Test Sample Data'!H1452),'Test Sample Data'!H1452&lt;$B$1,'Test Sample Data'!H1452&gt;0),'Test Sample Data'!H1452,$B$1),"")</f>
        <v/>
      </c>
      <c r="I1453" s="17" t="str">
        <f>IF(SUM('Test Sample Data'!I$3:I$98)&gt;10,IF(AND(ISNUMBER('Test Sample Data'!I1452),'Test Sample Data'!I1452&lt;$B$1,'Test Sample Data'!I1452&gt;0),'Test Sample Data'!I1452,$B$1),"")</f>
        <v/>
      </c>
      <c r="J1453" s="17" t="str">
        <f>IF(SUM('Test Sample Data'!J$3:J$98)&gt;10,IF(AND(ISNUMBER('Test Sample Data'!J1452),'Test Sample Data'!J1452&lt;$B$1,'Test Sample Data'!J1452&gt;0),'Test Sample Data'!J1452,$B$1),"")</f>
        <v/>
      </c>
      <c r="K1453" s="17" t="str">
        <f>IF(SUM('Test Sample Data'!K$3:K$98)&gt;10,IF(AND(ISNUMBER('Test Sample Data'!K1452),'Test Sample Data'!K1452&lt;$B$1,'Test Sample Data'!K1452&gt;0),'Test Sample Data'!K1452,$B$1),"")</f>
        <v/>
      </c>
      <c r="L1453" s="17" t="str">
        <f>IF(SUM('Test Sample Data'!L$3:L$98)&gt;10,IF(AND(ISNUMBER('Test Sample Data'!L1452),'Test Sample Data'!L1452&lt;$B$1,'Test Sample Data'!L1452&gt;0),'Test Sample Data'!L1452,$B$1),"")</f>
        <v/>
      </c>
      <c r="M1453" s="17" t="str">
        <f>IF(SUM('Test Sample Data'!M$3:M$98)&gt;10,IF(AND(ISNUMBER('Test Sample Data'!M1452),'Test Sample Data'!M1452&lt;$B$1,'Test Sample Data'!M1452&gt;0),'Test Sample Data'!M1452,$B$1),"")</f>
        <v/>
      </c>
      <c r="N1453" s="17" t="str">
        <f>'Gene Table'!E1452</f>
        <v>hsa-miR-4527</v>
      </c>
      <c r="O1453" s="17" t="str">
        <f>'Gene Table'!B1452</f>
        <v>M10</v>
      </c>
      <c r="P1453" s="17" t="str">
        <f>IF(SUM('Control Sample Data'!D$3:D$98)&gt;10,IF(AND(ISNUMBER('Control Sample Data'!D1452),'Control Sample Data'!D1452&lt;$B$1,'Control Sample Data'!D1452&gt;0),'Control Sample Data'!D1452,$B$1),"")</f>
        <v/>
      </c>
      <c r="Q1453" s="17" t="str">
        <f>IF(SUM('Control Sample Data'!E$3:E$98)&gt;10,IF(AND(ISNUMBER('Control Sample Data'!E1452),'Control Sample Data'!E1452&lt;$B$1,'Control Sample Data'!E1452&gt;0),'Control Sample Data'!E1452,$B$1),"")</f>
        <v/>
      </c>
      <c r="R1453" s="17" t="str">
        <f>IF(SUM('Control Sample Data'!F$3:F$98)&gt;10,IF(AND(ISNUMBER('Control Sample Data'!F1452),'Control Sample Data'!F1452&lt;$B$1,'Control Sample Data'!F1452&gt;0),'Control Sample Data'!F1452,$B$1),"")</f>
        <v/>
      </c>
      <c r="S1453" s="17" t="str">
        <f>IF(SUM('Control Sample Data'!G$3:G$98)&gt;10,IF(AND(ISNUMBER('Control Sample Data'!G1452),'Control Sample Data'!G1452&lt;$B$1,'Control Sample Data'!G1452&gt;0),'Control Sample Data'!G1452,$B$1),"")</f>
        <v/>
      </c>
      <c r="T1453" s="17" t="str">
        <f>IF(SUM('Control Sample Data'!H$3:H$98)&gt;10,IF(AND(ISNUMBER('Control Sample Data'!H1452),'Control Sample Data'!H1452&lt;$B$1,'Control Sample Data'!H1452&gt;0),'Control Sample Data'!H1452,$B$1),"")</f>
        <v/>
      </c>
      <c r="U1453" s="17" t="str">
        <f>IF(SUM('Control Sample Data'!I$3:I$98)&gt;10,IF(AND(ISNUMBER('Control Sample Data'!I1452),'Control Sample Data'!I1452&lt;$B$1,'Control Sample Data'!I1452&gt;0),'Control Sample Data'!I1452,$B$1),"")</f>
        <v/>
      </c>
      <c r="V1453" s="17" t="str">
        <f>IF(SUM('Control Sample Data'!J$3:J$98)&gt;10,IF(AND(ISNUMBER('Control Sample Data'!J1452),'Control Sample Data'!J1452&lt;$B$1,'Control Sample Data'!J1452&gt;0),'Control Sample Data'!J1452,$B$1),"")</f>
        <v/>
      </c>
      <c r="W1453" s="17" t="str">
        <f>IF(SUM('Control Sample Data'!K$3:K$98)&gt;10,IF(AND(ISNUMBER('Control Sample Data'!K1452),'Control Sample Data'!K1452&lt;$B$1,'Control Sample Data'!K1452&gt;0),'Control Sample Data'!K1452,$B$1),"")</f>
        <v/>
      </c>
      <c r="X1453" s="17" t="str">
        <f>IF(SUM('Control Sample Data'!L$3:L$98)&gt;10,IF(AND(ISNUMBER('Control Sample Data'!L1452),'Control Sample Data'!L1452&lt;$B$1,'Control Sample Data'!L1452&gt;0),'Control Sample Data'!L1452,$B$1),"")</f>
        <v/>
      </c>
      <c r="Y1453" s="17" t="str">
        <f>IF(SUM('Control Sample Data'!M$3:M$98)&gt;10,IF(AND(ISNUMBER('Control Sample Data'!M1452),'Control Sample Data'!M1452&lt;$B$1,'Control Sample Data'!M1452&gt;0),'Control Sample Data'!M1452,$B$1),"")</f>
        <v/>
      </c>
      <c r="AT1453" s="36" t="str">
        <f t="shared" si="959"/>
        <v/>
      </c>
      <c r="AU1453" s="36" t="str">
        <f t="shared" si="960"/>
        <v/>
      </c>
      <c r="AV1453" s="36" t="str">
        <f t="shared" si="961"/>
        <v/>
      </c>
      <c r="AW1453" s="36" t="str">
        <f t="shared" si="962"/>
        <v/>
      </c>
      <c r="AX1453" s="36" t="str">
        <f t="shared" si="963"/>
        <v/>
      </c>
      <c r="AY1453" s="36" t="str">
        <f t="shared" si="964"/>
        <v/>
      </c>
      <c r="AZ1453" s="36" t="str">
        <f t="shared" si="965"/>
        <v/>
      </c>
      <c r="BA1453" s="36" t="str">
        <f t="shared" si="966"/>
        <v/>
      </c>
      <c r="BB1453" s="36" t="str">
        <f t="shared" si="967"/>
        <v/>
      </c>
      <c r="BC1453" s="36" t="str">
        <f t="shared" si="968"/>
        <v/>
      </c>
      <c r="BD1453" s="36" t="str">
        <f t="shared" si="969"/>
        <v/>
      </c>
      <c r="BE1453" s="36" t="str">
        <f t="shared" si="970"/>
        <v/>
      </c>
      <c r="BF1453" s="36" t="str">
        <f t="shared" si="971"/>
        <v/>
      </c>
      <c r="BG1453" s="36" t="str">
        <f t="shared" si="972"/>
        <v/>
      </c>
      <c r="BH1453" s="36" t="str">
        <f t="shared" si="973"/>
        <v/>
      </c>
      <c r="BI1453" s="36" t="str">
        <f t="shared" si="974"/>
        <v/>
      </c>
      <c r="BJ1453" s="36" t="str">
        <f t="shared" si="975"/>
        <v/>
      </c>
      <c r="BK1453" s="36" t="str">
        <f t="shared" si="976"/>
        <v/>
      </c>
      <c r="BL1453" s="36" t="str">
        <f t="shared" si="977"/>
        <v/>
      </c>
      <c r="BM1453" s="36" t="str">
        <f t="shared" si="978"/>
        <v/>
      </c>
      <c r="BN1453" s="38" t="e">
        <f t="shared" si="937"/>
        <v>#DIV/0!</v>
      </c>
      <c r="BO1453" s="38" t="e">
        <f t="shared" si="938"/>
        <v>#DIV/0!</v>
      </c>
      <c r="BP1453" s="39" t="str">
        <f t="shared" si="939"/>
        <v/>
      </c>
      <c r="BQ1453" s="39" t="str">
        <f t="shared" si="940"/>
        <v/>
      </c>
      <c r="BR1453" s="39" t="str">
        <f t="shared" si="941"/>
        <v/>
      </c>
      <c r="BS1453" s="39" t="str">
        <f t="shared" si="942"/>
        <v/>
      </c>
      <c r="BT1453" s="39" t="str">
        <f t="shared" si="943"/>
        <v/>
      </c>
      <c r="BU1453" s="39" t="str">
        <f t="shared" si="944"/>
        <v/>
      </c>
      <c r="BV1453" s="39" t="str">
        <f t="shared" si="945"/>
        <v/>
      </c>
      <c r="BW1453" s="39" t="str">
        <f t="shared" si="946"/>
        <v/>
      </c>
      <c r="BX1453" s="39" t="str">
        <f t="shared" si="947"/>
        <v/>
      </c>
      <c r="BY1453" s="39" t="str">
        <f t="shared" si="948"/>
        <v/>
      </c>
      <c r="BZ1453" s="39" t="str">
        <f t="shared" si="949"/>
        <v/>
      </c>
      <c r="CA1453" s="39" t="str">
        <f t="shared" si="950"/>
        <v/>
      </c>
      <c r="CB1453" s="39" t="str">
        <f t="shared" si="951"/>
        <v/>
      </c>
      <c r="CC1453" s="39" t="str">
        <f t="shared" si="952"/>
        <v/>
      </c>
      <c r="CD1453" s="39" t="str">
        <f t="shared" si="953"/>
        <v/>
      </c>
      <c r="CE1453" s="39" t="str">
        <f t="shared" si="954"/>
        <v/>
      </c>
      <c r="CF1453" s="39" t="str">
        <f t="shared" si="955"/>
        <v/>
      </c>
      <c r="CG1453" s="39" t="str">
        <f t="shared" si="956"/>
        <v/>
      </c>
      <c r="CH1453" s="39" t="str">
        <f t="shared" si="957"/>
        <v/>
      </c>
      <c r="CI1453" s="39" t="str">
        <f t="shared" si="958"/>
        <v/>
      </c>
    </row>
    <row r="1454" spans="1:87">
      <c r="A1454" s="18"/>
      <c r="B1454" s="15" t="str">
        <f>'Gene Table'!E1453</f>
        <v>hsa-miR-4445-5p</v>
      </c>
      <c r="C1454" s="15" t="str">
        <f>'Gene Table'!B1453</f>
        <v>M11</v>
      </c>
      <c r="D1454" s="16" t="str">
        <f>IF(SUM('Test Sample Data'!D$3:D$98)&gt;10,IF(AND(ISNUMBER('Test Sample Data'!D1453),'Test Sample Data'!D1453&lt;$B$1,'Test Sample Data'!D1453&gt;0),'Test Sample Data'!D1453,$B$1),"")</f>
        <v/>
      </c>
      <c r="E1454" s="17" t="str">
        <f>IF(SUM('Test Sample Data'!E$3:E$98)&gt;10,IF(AND(ISNUMBER('Test Sample Data'!E1453),'Test Sample Data'!E1453&lt;$B$1,'Test Sample Data'!E1453&gt;0),'Test Sample Data'!E1453,$B$1),"")</f>
        <v/>
      </c>
      <c r="F1454" s="17" t="str">
        <f>IF(SUM('Test Sample Data'!F$3:F$98)&gt;10,IF(AND(ISNUMBER('Test Sample Data'!F1453),'Test Sample Data'!F1453&lt;$B$1,'Test Sample Data'!F1453&gt;0),'Test Sample Data'!F1453,$B$1),"")</f>
        <v/>
      </c>
      <c r="G1454" s="17" t="str">
        <f>IF(SUM('Test Sample Data'!G$3:G$98)&gt;10,IF(AND(ISNUMBER('Test Sample Data'!G1453),'Test Sample Data'!G1453&lt;$B$1,'Test Sample Data'!G1453&gt;0),'Test Sample Data'!G1453,$B$1),"")</f>
        <v/>
      </c>
      <c r="H1454" s="17" t="str">
        <f>IF(SUM('Test Sample Data'!H$3:H$98)&gt;10,IF(AND(ISNUMBER('Test Sample Data'!H1453),'Test Sample Data'!H1453&lt;$B$1,'Test Sample Data'!H1453&gt;0),'Test Sample Data'!H1453,$B$1),"")</f>
        <v/>
      </c>
      <c r="I1454" s="17" t="str">
        <f>IF(SUM('Test Sample Data'!I$3:I$98)&gt;10,IF(AND(ISNUMBER('Test Sample Data'!I1453),'Test Sample Data'!I1453&lt;$B$1,'Test Sample Data'!I1453&gt;0),'Test Sample Data'!I1453,$B$1),"")</f>
        <v/>
      </c>
      <c r="J1454" s="17" t="str">
        <f>IF(SUM('Test Sample Data'!J$3:J$98)&gt;10,IF(AND(ISNUMBER('Test Sample Data'!J1453),'Test Sample Data'!J1453&lt;$B$1,'Test Sample Data'!J1453&gt;0),'Test Sample Data'!J1453,$B$1),"")</f>
        <v/>
      </c>
      <c r="K1454" s="17" t="str">
        <f>IF(SUM('Test Sample Data'!K$3:K$98)&gt;10,IF(AND(ISNUMBER('Test Sample Data'!K1453),'Test Sample Data'!K1453&lt;$B$1,'Test Sample Data'!K1453&gt;0),'Test Sample Data'!K1453,$B$1),"")</f>
        <v/>
      </c>
      <c r="L1454" s="17" t="str">
        <f>IF(SUM('Test Sample Data'!L$3:L$98)&gt;10,IF(AND(ISNUMBER('Test Sample Data'!L1453),'Test Sample Data'!L1453&lt;$B$1,'Test Sample Data'!L1453&gt;0),'Test Sample Data'!L1453,$B$1),"")</f>
        <v/>
      </c>
      <c r="M1454" s="17" t="str">
        <f>IF(SUM('Test Sample Data'!M$3:M$98)&gt;10,IF(AND(ISNUMBER('Test Sample Data'!M1453),'Test Sample Data'!M1453&lt;$B$1,'Test Sample Data'!M1453&gt;0),'Test Sample Data'!M1453,$B$1),"")</f>
        <v/>
      </c>
      <c r="N1454" s="17" t="str">
        <f>'Gene Table'!E1453</f>
        <v>hsa-miR-4445-5p</v>
      </c>
      <c r="O1454" s="17" t="str">
        <f>'Gene Table'!B1453</f>
        <v>M11</v>
      </c>
      <c r="P1454" s="17" t="str">
        <f>IF(SUM('Control Sample Data'!D$3:D$98)&gt;10,IF(AND(ISNUMBER('Control Sample Data'!D1453),'Control Sample Data'!D1453&lt;$B$1,'Control Sample Data'!D1453&gt;0),'Control Sample Data'!D1453,$B$1),"")</f>
        <v/>
      </c>
      <c r="Q1454" s="17" t="str">
        <f>IF(SUM('Control Sample Data'!E$3:E$98)&gt;10,IF(AND(ISNUMBER('Control Sample Data'!E1453),'Control Sample Data'!E1453&lt;$B$1,'Control Sample Data'!E1453&gt;0),'Control Sample Data'!E1453,$B$1),"")</f>
        <v/>
      </c>
      <c r="R1454" s="17" t="str">
        <f>IF(SUM('Control Sample Data'!F$3:F$98)&gt;10,IF(AND(ISNUMBER('Control Sample Data'!F1453),'Control Sample Data'!F1453&lt;$B$1,'Control Sample Data'!F1453&gt;0),'Control Sample Data'!F1453,$B$1),"")</f>
        <v/>
      </c>
      <c r="S1454" s="17" t="str">
        <f>IF(SUM('Control Sample Data'!G$3:G$98)&gt;10,IF(AND(ISNUMBER('Control Sample Data'!G1453),'Control Sample Data'!G1453&lt;$B$1,'Control Sample Data'!G1453&gt;0),'Control Sample Data'!G1453,$B$1),"")</f>
        <v/>
      </c>
      <c r="T1454" s="17" t="str">
        <f>IF(SUM('Control Sample Data'!H$3:H$98)&gt;10,IF(AND(ISNUMBER('Control Sample Data'!H1453),'Control Sample Data'!H1453&lt;$B$1,'Control Sample Data'!H1453&gt;0),'Control Sample Data'!H1453,$B$1),"")</f>
        <v/>
      </c>
      <c r="U1454" s="17" t="str">
        <f>IF(SUM('Control Sample Data'!I$3:I$98)&gt;10,IF(AND(ISNUMBER('Control Sample Data'!I1453),'Control Sample Data'!I1453&lt;$B$1,'Control Sample Data'!I1453&gt;0),'Control Sample Data'!I1453,$B$1),"")</f>
        <v/>
      </c>
      <c r="V1454" s="17" t="str">
        <f>IF(SUM('Control Sample Data'!J$3:J$98)&gt;10,IF(AND(ISNUMBER('Control Sample Data'!J1453),'Control Sample Data'!J1453&lt;$B$1,'Control Sample Data'!J1453&gt;0),'Control Sample Data'!J1453,$B$1),"")</f>
        <v/>
      </c>
      <c r="W1454" s="17" t="str">
        <f>IF(SUM('Control Sample Data'!K$3:K$98)&gt;10,IF(AND(ISNUMBER('Control Sample Data'!K1453),'Control Sample Data'!K1453&lt;$B$1,'Control Sample Data'!K1453&gt;0),'Control Sample Data'!K1453,$B$1),"")</f>
        <v/>
      </c>
      <c r="X1454" s="17" t="str">
        <f>IF(SUM('Control Sample Data'!L$3:L$98)&gt;10,IF(AND(ISNUMBER('Control Sample Data'!L1453),'Control Sample Data'!L1453&lt;$B$1,'Control Sample Data'!L1453&gt;0),'Control Sample Data'!L1453,$B$1),"")</f>
        <v/>
      </c>
      <c r="Y1454" s="17" t="str">
        <f>IF(SUM('Control Sample Data'!M$3:M$98)&gt;10,IF(AND(ISNUMBER('Control Sample Data'!M1453),'Control Sample Data'!M1453&lt;$B$1,'Control Sample Data'!M1453&gt;0),'Control Sample Data'!M1453,$B$1),"")</f>
        <v/>
      </c>
      <c r="AT1454" s="36" t="str">
        <f t="shared" si="959"/>
        <v/>
      </c>
      <c r="AU1454" s="36" t="str">
        <f t="shared" si="960"/>
        <v/>
      </c>
      <c r="AV1454" s="36" t="str">
        <f t="shared" si="961"/>
        <v/>
      </c>
      <c r="AW1454" s="36" t="str">
        <f t="shared" si="962"/>
        <v/>
      </c>
      <c r="AX1454" s="36" t="str">
        <f t="shared" si="963"/>
        <v/>
      </c>
      <c r="AY1454" s="36" t="str">
        <f t="shared" si="964"/>
        <v/>
      </c>
      <c r="AZ1454" s="36" t="str">
        <f t="shared" si="965"/>
        <v/>
      </c>
      <c r="BA1454" s="36" t="str">
        <f t="shared" si="966"/>
        <v/>
      </c>
      <c r="BB1454" s="36" t="str">
        <f t="shared" si="967"/>
        <v/>
      </c>
      <c r="BC1454" s="36" t="str">
        <f t="shared" si="968"/>
        <v/>
      </c>
      <c r="BD1454" s="36" t="str">
        <f t="shared" si="969"/>
        <v/>
      </c>
      <c r="BE1454" s="36" t="str">
        <f t="shared" si="970"/>
        <v/>
      </c>
      <c r="BF1454" s="36" t="str">
        <f t="shared" si="971"/>
        <v/>
      </c>
      <c r="BG1454" s="36" t="str">
        <f t="shared" si="972"/>
        <v/>
      </c>
      <c r="BH1454" s="36" t="str">
        <f t="shared" si="973"/>
        <v/>
      </c>
      <c r="BI1454" s="36" t="str">
        <f t="shared" si="974"/>
        <v/>
      </c>
      <c r="BJ1454" s="36" t="str">
        <f t="shared" si="975"/>
        <v/>
      </c>
      <c r="BK1454" s="36" t="str">
        <f t="shared" si="976"/>
        <v/>
      </c>
      <c r="BL1454" s="36" t="str">
        <f t="shared" si="977"/>
        <v/>
      </c>
      <c r="BM1454" s="36" t="str">
        <f t="shared" si="978"/>
        <v/>
      </c>
      <c r="BN1454" s="38" t="e">
        <f t="shared" si="937"/>
        <v>#DIV/0!</v>
      </c>
      <c r="BO1454" s="38" t="e">
        <f t="shared" si="938"/>
        <v>#DIV/0!</v>
      </c>
      <c r="BP1454" s="39" t="str">
        <f t="shared" si="939"/>
        <v/>
      </c>
      <c r="BQ1454" s="39" t="str">
        <f t="shared" si="940"/>
        <v/>
      </c>
      <c r="BR1454" s="39" t="str">
        <f t="shared" si="941"/>
        <v/>
      </c>
      <c r="BS1454" s="39" t="str">
        <f t="shared" si="942"/>
        <v/>
      </c>
      <c r="BT1454" s="39" t="str">
        <f t="shared" si="943"/>
        <v/>
      </c>
      <c r="BU1454" s="39" t="str">
        <f t="shared" si="944"/>
        <v/>
      </c>
      <c r="BV1454" s="39" t="str">
        <f t="shared" si="945"/>
        <v/>
      </c>
      <c r="BW1454" s="39" t="str">
        <f t="shared" si="946"/>
        <v/>
      </c>
      <c r="BX1454" s="39" t="str">
        <f t="shared" si="947"/>
        <v/>
      </c>
      <c r="BY1454" s="39" t="str">
        <f t="shared" si="948"/>
        <v/>
      </c>
      <c r="BZ1454" s="39" t="str">
        <f t="shared" si="949"/>
        <v/>
      </c>
      <c r="CA1454" s="39" t="str">
        <f t="shared" si="950"/>
        <v/>
      </c>
      <c r="CB1454" s="39" t="str">
        <f t="shared" si="951"/>
        <v/>
      </c>
      <c r="CC1454" s="39" t="str">
        <f t="shared" si="952"/>
        <v/>
      </c>
      <c r="CD1454" s="39" t="str">
        <f t="shared" si="953"/>
        <v/>
      </c>
      <c r="CE1454" s="39" t="str">
        <f t="shared" si="954"/>
        <v/>
      </c>
      <c r="CF1454" s="39" t="str">
        <f t="shared" si="955"/>
        <v/>
      </c>
      <c r="CG1454" s="39" t="str">
        <f t="shared" si="956"/>
        <v/>
      </c>
      <c r="CH1454" s="39" t="str">
        <f t="shared" si="957"/>
        <v/>
      </c>
      <c r="CI1454" s="39" t="str">
        <f t="shared" si="958"/>
        <v/>
      </c>
    </row>
    <row r="1455" spans="1:87">
      <c r="A1455" s="18"/>
      <c r="B1455" s="15" t="str">
        <f>'Gene Table'!E1454</f>
        <v>hsa-miR-4528</v>
      </c>
      <c r="C1455" s="15" t="str">
        <f>'Gene Table'!B1454</f>
        <v>M12</v>
      </c>
      <c r="D1455" s="16" t="str">
        <f>IF(SUM('Test Sample Data'!D$3:D$98)&gt;10,IF(AND(ISNUMBER('Test Sample Data'!D1454),'Test Sample Data'!D1454&lt;$B$1,'Test Sample Data'!D1454&gt;0),'Test Sample Data'!D1454,$B$1),"")</f>
        <v/>
      </c>
      <c r="E1455" s="17" t="str">
        <f>IF(SUM('Test Sample Data'!E$3:E$98)&gt;10,IF(AND(ISNUMBER('Test Sample Data'!E1454),'Test Sample Data'!E1454&lt;$B$1,'Test Sample Data'!E1454&gt;0),'Test Sample Data'!E1454,$B$1),"")</f>
        <v/>
      </c>
      <c r="F1455" s="17" t="str">
        <f>IF(SUM('Test Sample Data'!F$3:F$98)&gt;10,IF(AND(ISNUMBER('Test Sample Data'!F1454),'Test Sample Data'!F1454&lt;$B$1,'Test Sample Data'!F1454&gt;0),'Test Sample Data'!F1454,$B$1),"")</f>
        <v/>
      </c>
      <c r="G1455" s="17" t="str">
        <f>IF(SUM('Test Sample Data'!G$3:G$98)&gt;10,IF(AND(ISNUMBER('Test Sample Data'!G1454),'Test Sample Data'!G1454&lt;$B$1,'Test Sample Data'!G1454&gt;0),'Test Sample Data'!G1454,$B$1),"")</f>
        <v/>
      </c>
      <c r="H1455" s="17" t="str">
        <f>IF(SUM('Test Sample Data'!H$3:H$98)&gt;10,IF(AND(ISNUMBER('Test Sample Data'!H1454),'Test Sample Data'!H1454&lt;$B$1,'Test Sample Data'!H1454&gt;0),'Test Sample Data'!H1454,$B$1),"")</f>
        <v/>
      </c>
      <c r="I1455" s="17" t="str">
        <f>IF(SUM('Test Sample Data'!I$3:I$98)&gt;10,IF(AND(ISNUMBER('Test Sample Data'!I1454),'Test Sample Data'!I1454&lt;$B$1,'Test Sample Data'!I1454&gt;0),'Test Sample Data'!I1454,$B$1),"")</f>
        <v/>
      </c>
      <c r="J1455" s="17" t="str">
        <f>IF(SUM('Test Sample Data'!J$3:J$98)&gt;10,IF(AND(ISNUMBER('Test Sample Data'!J1454),'Test Sample Data'!J1454&lt;$B$1,'Test Sample Data'!J1454&gt;0),'Test Sample Data'!J1454,$B$1),"")</f>
        <v/>
      </c>
      <c r="K1455" s="17" t="str">
        <f>IF(SUM('Test Sample Data'!K$3:K$98)&gt;10,IF(AND(ISNUMBER('Test Sample Data'!K1454),'Test Sample Data'!K1454&lt;$B$1,'Test Sample Data'!K1454&gt;0),'Test Sample Data'!K1454,$B$1),"")</f>
        <v/>
      </c>
      <c r="L1455" s="17" t="str">
        <f>IF(SUM('Test Sample Data'!L$3:L$98)&gt;10,IF(AND(ISNUMBER('Test Sample Data'!L1454),'Test Sample Data'!L1454&lt;$B$1,'Test Sample Data'!L1454&gt;0),'Test Sample Data'!L1454,$B$1),"")</f>
        <v/>
      </c>
      <c r="M1455" s="17" t="str">
        <f>IF(SUM('Test Sample Data'!M$3:M$98)&gt;10,IF(AND(ISNUMBER('Test Sample Data'!M1454),'Test Sample Data'!M1454&lt;$B$1,'Test Sample Data'!M1454&gt;0),'Test Sample Data'!M1454,$B$1),"")</f>
        <v/>
      </c>
      <c r="N1455" s="17" t="str">
        <f>'Gene Table'!E1454</f>
        <v>hsa-miR-4528</v>
      </c>
      <c r="O1455" s="17" t="str">
        <f>'Gene Table'!B1454</f>
        <v>M12</v>
      </c>
      <c r="P1455" s="17" t="str">
        <f>IF(SUM('Control Sample Data'!D$3:D$98)&gt;10,IF(AND(ISNUMBER('Control Sample Data'!D1454),'Control Sample Data'!D1454&lt;$B$1,'Control Sample Data'!D1454&gt;0),'Control Sample Data'!D1454,$B$1),"")</f>
        <v/>
      </c>
      <c r="Q1455" s="17" t="str">
        <f>IF(SUM('Control Sample Data'!E$3:E$98)&gt;10,IF(AND(ISNUMBER('Control Sample Data'!E1454),'Control Sample Data'!E1454&lt;$B$1,'Control Sample Data'!E1454&gt;0),'Control Sample Data'!E1454,$B$1),"")</f>
        <v/>
      </c>
      <c r="R1455" s="17" t="str">
        <f>IF(SUM('Control Sample Data'!F$3:F$98)&gt;10,IF(AND(ISNUMBER('Control Sample Data'!F1454),'Control Sample Data'!F1454&lt;$B$1,'Control Sample Data'!F1454&gt;0),'Control Sample Data'!F1454,$B$1),"")</f>
        <v/>
      </c>
      <c r="S1455" s="17" t="str">
        <f>IF(SUM('Control Sample Data'!G$3:G$98)&gt;10,IF(AND(ISNUMBER('Control Sample Data'!G1454),'Control Sample Data'!G1454&lt;$B$1,'Control Sample Data'!G1454&gt;0),'Control Sample Data'!G1454,$B$1),"")</f>
        <v/>
      </c>
      <c r="T1455" s="17" t="str">
        <f>IF(SUM('Control Sample Data'!H$3:H$98)&gt;10,IF(AND(ISNUMBER('Control Sample Data'!H1454),'Control Sample Data'!H1454&lt;$B$1,'Control Sample Data'!H1454&gt;0),'Control Sample Data'!H1454,$B$1),"")</f>
        <v/>
      </c>
      <c r="U1455" s="17" t="str">
        <f>IF(SUM('Control Sample Data'!I$3:I$98)&gt;10,IF(AND(ISNUMBER('Control Sample Data'!I1454),'Control Sample Data'!I1454&lt;$B$1,'Control Sample Data'!I1454&gt;0),'Control Sample Data'!I1454,$B$1),"")</f>
        <v/>
      </c>
      <c r="V1455" s="17" t="str">
        <f>IF(SUM('Control Sample Data'!J$3:J$98)&gt;10,IF(AND(ISNUMBER('Control Sample Data'!J1454),'Control Sample Data'!J1454&lt;$B$1,'Control Sample Data'!J1454&gt;0),'Control Sample Data'!J1454,$B$1),"")</f>
        <v/>
      </c>
      <c r="W1455" s="17" t="str">
        <f>IF(SUM('Control Sample Data'!K$3:K$98)&gt;10,IF(AND(ISNUMBER('Control Sample Data'!K1454),'Control Sample Data'!K1454&lt;$B$1,'Control Sample Data'!K1454&gt;0),'Control Sample Data'!K1454,$B$1),"")</f>
        <v/>
      </c>
      <c r="X1455" s="17" t="str">
        <f>IF(SUM('Control Sample Data'!L$3:L$98)&gt;10,IF(AND(ISNUMBER('Control Sample Data'!L1454),'Control Sample Data'!L1454&lt;$B$1,'Control Sample Data'!L1454&gt;0),'Control Sample Data'!L1454,$B$1),"")</f>
        <v/>
      </c>
      <c r="Y1455" s="17" t="str">
        <f>IF(SUM('Control Sample Data'!M$3:M$98)&gt;10,IF(AND(ISNUMBER('Control Sample Data'!M1454),'Control Sample Data'!M1454&lt;$B$1,'Control Sample Data'!M1454&gt;0),'Control Sample Data'!M1454,$B$1),"")</f>
        <v/>
      </c>
      <c r="AT1455" s="36" t="str">
        <f t="shared" si="959"/>
        <v/>
      </c>
      <c r="AU1455" s="36" t="str">
        <f t="shared" si="960"/>
        <v/>
      </c>
      <c r="AV1455" s="36" t="str">
        <f t="shared" si="961"/>
        <v/>
      </c>
      <c r="AW1455" s="36" t="str">
        <f t="shared" si="962"/>
        <v/>
      </c>
      <c r="AX1455" s="36" t="str">
        <f t="shared" si="963"/>
        <v/>
      </c>
      <c r="AY1455" s="36" t="str">
        <f t="shared" si="964"/>
        <v/>
      </c>
      <c r="AZ1455" s="36" t="str">
        <f t="shared" si="965"/>
        <v/>
      </c>
      <c r="BA1455" s="36" t="str">
        <f t="shared" si="966"/>
        <v/>
      </c>
      <c r="BB1455" s="36" t="str">
        <f t="shared" si="967"/>
        <v/>
      </c>
      <c r="BC1455" s="36" t="str">
        <f t="shared" si="968"/>
        <v/>
      </c>
      <c r="BD1455" s="36" t="str">
        <f t="shared" si="969"/>
        <v/>
      </c>
      <c r="BE1455" s="36" t="str">
        <f t="shared" si="970"/>
        <v/>
      </c>
      <c r="BF1455" s="36" t="str">
        <f t="shared" si="971"/>
        <v/>
      </c>
      <c r="BG1455" s="36" t="str">
        <f t="shared" si="972"/>
        <v/>
      </c>
      <c r="BH1455" s="36" t="str">
        <f t="shared" si="973"/>
        <v/>
      </c>
      <c r="BI1455" s="36" t="str">
        <f t="shared" si="974"/>
        <v/>
      </c>
      <c r="BJ1455" s="36" t="str">
        <f t="shared" si="975"/>
        <v/>
      </c>
      <c r="BK1455" s="36" t="str">
        <f t="shared" si="976"/>
        <v/>
      </c>
      <c r="BL1455" s="36" t="str">
        <f t="shared" si="977"/>
        <v/>
      </c>
      <c r="BM1455" s="36" t="str">
        <f t="shared" si="978"/>
        <v/>
      </c>
      <c r="BN1455" s="38" t="e">
        <f t="shared" si="937"/>
        <v>#DIV/0!</v>
      </c>
      <c r="BO1455" s="38" t="e">
        <f t="shared" si="938"/>
        <v>#DIV/0!</v>
      </c>
      <c r="BP1455" s="39" t="str">
        <f t="shared" si="939"/>
        <v/>
      </c>
      <c r="BQ1455" s="39" t="str">
        <f t="shared" si="940"/>
        <v/>
      </c>
      <c r="BR1455" s="39" t="str">
        <f t="shared" si="941"/>
        <v/>
      </c>
      <c r="BS1455" s="39" t="str">
        <f t="shared" si="942"/>
        <v/>
      </c>
      <c r="BT1455" s="39" t="str">
        <f t="shared" si="943"/>
        <v/>
      </c>
      <c r="BU1455" s="39" t="str">
        <f t="shared" si="944"/>
        <v/>
      </c>
      <c r="BV1455" s="39" t="str">
        <f t="shared" si="945"/>
        <v/>
      </c>
      <c r="BW1455" s="39" t="str">
        <f t="shared" si="946"/>
        <v/>
      </c>
      <c r="BX1455" s="39" t="str">
        <f t="shared" si="947"/>
        <v/>
      </c>
      <c r="BY1455" s="39" t="str">
        <f t="shared" si="948"/>
        <v/>
      </c>
      <c r="BZ1455" s="39" t="str">
        <f t="shared" si="949"/>
        <v/>
      </c>
      <c r="CA1455" s="39" t="str">
        <f t="shared" si="950"/>
        <v/>
      </c>
      <c r="CB1455" s="39" t="str">
        <f t="shared" si="951"/>
        <v/>
      </c>
      <c r="CC1455" s="39" t="str">
        <f t="shared" si="952"/>
        <v/>
      </c>
      <c r="CD1455" s="39" t="str">
        <f t="shared" si="953"/>
        <v/>
      </c>
      <c r="CE1455" s="39" t="str">
        <f t="shared" si="954"/>
        <v/>
      </c>
      <c r="CF1455" s="39" t="str">
        <f t="shared" si="955"/>
        <v/>
      </c>
      <c r="CG1455" s="39" t="str">
        <f t="shared" si="956"/>
        <v/>
      </c>
      <c r="CH1455" s="39" t="str">
        <f t="shared" si="957"/>
        <v/>
      </c>
      <c r="CI1455" s="39" t="str">
        <f t="shared" si="958"/>
        <v/>
      </c>
    </row>
    <row r="1456" spans="1:87">
      <c r="A1456" s="18"/>
      <c r="B1456" s="15" t="str">
        <f>'Gene Table'!E1455</f>
        <v>hsa-miR-4445-3p</v>
      </c>
      <c r="C1456" s="15" t="str">
        <f>'Gene Table'!B1455</f>
        <v>M13</v>
      </c>
      <c r="D1456" s="16" t="str">
        <f>IF(SUM('Test Sample Data'!D$3:D$98)&gt;10,IF(AND(ISNUMBER('Test Sample Data'!D1455),'Test Sample Data'!D1455&lt;$B$1,'Test Sample Data'!D1455&gt;0),'Test Sample Data'!D1455,$B$1),"")</f>
        <v/>
      </c>
      <c r="E1456" s="17" t="str">
        <f>IF(SUM('Test Sample Data'!E$3:E$98)&gt;10,IF(AND(ISNUMBER('Test Sample Data'!E1455),'Test Sample Data'!E1455&lt;$B$1,'Test Sample Data'!E1455&gt;0),'Test Sample Data'!E1455,$B$1),"")</f>
        <v/>
      </c>
      <c r="F1456" s="17" t="str">
        <f>IF(SUM('Test Sample Data'!F$3:F$98)&gt;10,IF(AND(ISNUMBER('Test Sample Data'!F1455),'Test Sample Data'!F1455&lt;$B$1,'Test Sample Data'!F1455&gt;0),'Test Sample Data'!F1455,$B$1),"")</f>
        <v/>
      </c>
      <c r="G1456" s="17" t="str">
        <f>IF(SUM('Test Sample Data'!G$3:G$98)&gt;10,IF(AND(ISNUMBER('Test Sample Data'!G1455),'Test Sample Data'!G1455&lt;$B$1,'Test Sample Data'!G1455&gt;0),'Test Sample Data'!G1455,$B$1),"")</f>
        <v/>
      </c>
      <c r="H1456" s="17" t="str">
        <f>IF(SUM('Test Sample Data'!H$3:H$98)&gt;10,IF(AND(ISNUMBER('Test Sample Data'!H1455),'Test Sample Data'!H1455&lt;$B$1,'Test Sample Data'!H1455&gt;0),'Test Sample Data'!H1455,$B$1),"")</f>
        <v/>
      </c>
      <c r="I1456" s="17" t="str">
        <f>IF(SUM('Test Sample Data'!I$3:I$98)&gt;10,IF(AND(ISNUMBER('Test Sample Data'!I1455),'Test Sample Data'!I1455&lt;$B$1,'Test Sample Data'!I1455&gt;0),'Test Sample Data'!I1455,$B$1),"")</f>
        <v/>
      </c>
      <c r="J1456" s="17" t="str">
        <f>IF(SUM('Test Sample Data'!J$3:J$98)&gt;10,IF(AND(ISNUMBER('Test Sample Data'!J1455),'Test Sample Data'!J1455&lt;$B$1,'Test Sample Data'!J1455&gt;0),'Test Sample Data'!J1455,$B$1),"")</f>
        <v/>
      </c>
      <c r="K1456" s="17" t="str">
        <f>IF(SUM('Test Sample Data'!K$3:K$98)&gt;10,IF(AND(ISNUMBER('Test Sample Data'!K1455),'Test Sample Data'!K1455&lt;$B$1,'Test Sample Data'!K1455&gt;0),'Test Sample Data'!K1455,$B$1),"")</f>
        <v/>
      </c>
      <c r="L1456" s="17" t="str">
        <f>IF(SUM('Test Sample Data'!L$3:L$98)&gt;10,IF(AND(ISNUMBER('Test Sample Data'!L1455),'Test Sample Data'!L1455&lt;$B$1,'Test Sample Data'!L1455&gt;0),'Test Sample Data'!L1455,$B$1),"")</f>
        <v/>
      </c>
      <c r="M1456" s="17" t="str">
        <f>IF(SUM('Test Sample Data'!M$3:M$98)&gt;10,IF(AND(ISNUMBER('Test Sample Data'!M1455),'Test Sample Data'!M1455&lt;$B$1,'Test Sample Data'!M1455&gt;0),'Test Sample Data'!M1455,$B$1),"")</f>
        <v/>
      </c>
      <c r="N1456" s="17" t="str">
        <f>'Gene Table'!E1455</f>
        <v>hsa-miR-4445-3p</v>
      </c>
      <c r="O1456" s="17" t="str">
        <f>'Gene Table'!B1455</f>
        <v>M13</v>
      </c>
      <c r="P1456" s="17" t="str">
        <f>IF(SUM('Control Sample Data'!D$3:D$98)&gt;10,IF(AND(ISNUMBER('Control Sample Data'!D1455),'Control Sample Data'!D1455&lt;$B$1,'Control Sample Data'!D1455&gt;0),'Control Sample Data'!D1455,$B$1),"")</f>
        <v/>
      </c>
      <c r="Q1456" s="17" t="str">
        <f>IF(SUM('Control Sample Data'!E$3:E$98)&gt;10,IF(AND(ISNUMBER('Control Sample Data'!E1455),'Control Sample Data'!E1455&lt;$B$1,'Control Sample Data'!E1455&gt;0),'Control Sample Data'!E1455,$B$1),"")</f>
        <v/>
      </c>
      <c r="R1456" s="17" t="str">
        <f>IF(SUM('Control Sample Data'!F$3:F$98)&gt;10,IF(AND(ISNUMBER('Control Sample Data'!F1455),'Control Sample Data'!F1455&lt;$B$1,'Control Sample Data'!F1455&gt;0),'Control Sample Data'!F1455,$B$1),"")</f>
        <v/>
      </c>
      <c r="S1456" s="17" t="str">
        <f>IF(SUM('Control Sample Data'!G$3:G$98)&gt;10,IF(AND(ISNUMBER('Control Sample Data'!G1455),'Control Sample Data'!G1455&lt;$B$1,'Control Sample Data'!G1455&gt;0),'Control Sample Data'!G1455,$B$1),"")</f>
        <v/>
      </c>
      <c r="T1456" s="17" t="str">
        <f>IF(SUM('Control Sample Data'!H$3:H$98)&gt;10,IF(AND(ISNUMBER('Control Sample Data'!H1455),'Control Sample Data'!H1455&lt;$B$1,'Control Sample Data'!H1455&gt;0),'Control Sample Data'!H1455,$B$1),"")</f>
        <v/>
      </c>
      <c r="U1456" s="17" t="str">
        <f>IF(SUM('Control Sample Data'!I$3:I$98)&gt;10,IF(AND(ISNUMBER('Control Sample Data'!I1455),'Control Sample Data'!I1455&lt;$B$1,'Control Sample Data'!I1455&gt;0),'Control Sample Data'!I1455,$B$1),"")</f>
        <v/>
      </c>
      <c r="V1456" s="17" t="str">
        <f>IF(SUM('Control Sample Data'!J$3:J$98)&gt;10,IF(AND(ISNUMBER('Control Sample Data'!J1455),'Control Sample Data'!J1455&lt;$B$1,'Control Sample Data'!J1455&gt;0),'Control Sample Data'!J1455,$B$1),"")</f>
        <v/>
      </c>
      <c r="W1456" s="17" t="str">
        <f>IF(SUM('Control Sample Data'!K$3:K$98)&gt;10,IF(AND(ISNUMBER('Control Sample Data'!K1455),'Control Sample Data'!K1455&lt;$B$1,'Control Sample Data'!K1455&gt;0),'Control Sample Data'!K1455,$B$1),"")</f>
        <v/>
      </c>
      <c r="X1456" s="17" t="str">
        <f>IF(SUM('Control Sample Data'!L$3:L$98)&gt;10,IF(AND(ISNUMBER('Control Sample Data'!L1455),'Control Sample Data'!L1455&lt;$B$1,'Control Sample Data'!L1455&gt;0),'Control Sample Data'!L1455,$B$1),"")</f>
        <v/>
      </c>
      <c r="Y1456" s="17" t="str">
        <f>IF(SUM('Control Sample Data'!M$3:M$98)&gt;10,IF(AND(ISNUMBER('Control Sample Data'!M1455),'Control Sample Data'!M1455&lt;$B$1,'Control Sample Data'!M1455&gt;0),'Control Sample Data'!M1455,$B$1),"")</f>
        <v/>
      </c>
      <c r="AT1456" s="36" t="str">
        <f t="shared" si="959"/>
        <v/>
      </c>
      <c r="AU1456" s="36" t="str">
        <f t="shared" si="960"/>
        <v/>
      </c>
      <c r="AV1456" s="36" t="str">
        <f t="shared" si="961"/>
        <v/>
      </c>
      <c r="AW1456" s="36" t="str">
        <f t="shared" si="962"/>
        <v/>
      </c>
      <c r="AX1456" s="36" t="str">
        <f t="shared" si="963"/>
        <v/>
      </c>
      <c r="AY1456" s="36" t="str">
        <f t="shared" si="964"/>
        <v/>
      </c>
      <c r="AZ1456" s="36" t="str">
        <f t="shared" si="965"/>
        <v/>
      </c>
      <c r="BA1456" s="36" t="str">
        <f t="shared" si="966"/>
        <v/>
      </c>
      <c r="BB1456" s="36" t="str">
        <f t="shared" si="967"/>
        <v/>
      </c>
      <c r="BC1456" s="36" t="str">
        <f t="shared" si="968"/>
        <v/>
      </c>
      <c r="BD1456" s="36" t="str">
        <f t="shared" si="969"/>
        <v/>
      </c>
      <c r="BE1456" s="36" t="str">
        <f t="shared" si="970"/>
        <v/>
      </c>
      <c r="BF1456" s="36" t="str">
        <f t="shared" si="971"/>
        <v/>
      </c>
      <c r="BG1456" s="36" t="str">
        <f t="shared" si="972"/>
        <v/>
      </c>
      <c r="BH1456" s="36" t="str">
        <f t="shared" si="973"/>
        <v/>
      </c>
      <c r="BI1456" s="36" t="str">
        <f t="shared" si="974"/>
        <v/>
      </c>
      <c r="BJ1456" s="36" t="str">
        <f t="shared" si="975"/>
        <v/>
      </c>
      <c r="BK1456" s="36" t="str">
        <f t="shared" si="976"/>
        <v/>
      </c>
      <c r="BL1456" s="36" t="str">
        <f t="shared" si="977"/>
        <v/>
      </c>
      <c r="BM1456" s="36" t="str">
        <f t="shared" si="978"/>
        <v/>
      </c>
      <c r="BN1456" s="38" t="e">
        <f t="shared" si="937"/>
        <v>#DIV/0!</v>
      </c>
      <c r="BO1456" s="38" t="e">
        <f t="shared" si="938"/>
        <v>#DIV/0!</v>
      </c>
      <c r="BP1456" s="39" t="str">
        <f t="shared" si="939"/>
        <v/>
      </c>
      <c r="BQ1456" s="39" t="str">
        <f t="shared" si="940"/>
        <v/>
      </c>
      <c r="BR1456" s="39" t="str">
        <f t="shared" si="941"/>
        <v/>
      </c>
      <c r="BS1456" s="39" t="str">
        <f t="shared" si="942"/>
        <v/>
      </c>
      <c r="BT1456" s="39" t="str">
        <f t="shared" si="943"/>
        <v/>
      </c>
      <c r="BU1456" s="39" t="str">
        <f t="shared" si="944"/>
        <v/>
      </c>
      <c r="BV1456" s="39" t="str">
        <f t="shared" si="945"/>
        <v/>
      </c>
      <c r="BW1456" s="39" t="str">
        <f t="shared" si="946"/>
        <v/>
      </c>
      <c r="BX1456" s="39" t="str">
        <f t="shared" si="947"/>
        <v/>
      </c>
      <c r="BY1456" s="39" t="str">
        <f t="shared" si="948"/>
        <v/>
      </c>
      <c r="BZ1456" s="39" t="str">
        <f t="shared" si="949"/>
        <v/>
      </c>
      <c r="CA1456" s="39" t="str">
        <f t="shared" si="950"/>
        <v/>
      </c>
      <c r="CB1456" s="39" t="str">
        <f t="shared" si="951"/>
        <v/>
      </c>
      <c r="CC1456" s="39" t="str">
        <f t="shared" si="952"/>
        <v/>
      </c>
      <c r="CD1456" s="39" t="str">
        <f t="shared" si="953"/>
        <v/>
      </c>
      <c r="CE1456" s="39" t="str">
        <f t="shared" si="954"/>
        <v/>
      </c>
      <c r="CF1456" s="39" t="str">
        <f t="shared" si="955"/>
        <v/>
      </c>
      <c r="CG1456" s="39" t="str">
        <f t="shared" si="956"/>
        <v/>
      </c>
      <c r="CH1456" s="39" t="str">
        <f t="shared" si="957"/>
        <v/>
      </c>
      <c r="CI1456" s="39" t="str">
        <f t="shared" si="958"/>
        <v/>
      </c>
    </row>
    <row r="1457" spans="1:87">
      <c r="A1457" s="18"/>
      <c r="B1457" s="15" t="str">
        <f>'Gene Table'!E1456</f>
        <v>hsa-miR-4529-5p</v>
      </c>
      <c r="C1457" s="15" t="str">
        <f>'Gene Table'!B1456</f>
        <v>M14</v>
      </c>
      <c r="D1457" s="16" t="str">
        <f>IF(SUM('Test Sample Data'!D$3:D$98)&gt;10,IF(AND(ISNUMBER('Test Sample Data'!D1456),'Test Sample Data'!D1456&lt;$B$1,'Test Sample Data'!D1456&gt;0),'Test Sample Data'!D1456,$B$1),"")</f>
        <v/>
      </c>
      <c r="E1457" s="17" t="str">
        <f>IF(SUM('Test Sample Data'!E$3:E$98)&gt;10,IF(AND(ISNUMBER('Test Sample Data'!E1456),'Test Sample Data'!E1456&lt;$B$1,'Test Sample Data'!E1456&gt;0),'Test Sample Data'!E1456,$B$1),"")</f>
        <v/>
      </c>
      <c r="F1457" s="17" t="str">
        <f>IF(SUM('Test Sample Data'!F$3:F$98)&gt;10,IF(AND(ISNUMBER('Test Sample Data'!F1456),'Test Sample Data'!F1456&lt;$B$1,'Test Sample Data'!F1456&gt;0),'Test Sample Data'!F1456,$B$1),"")</f>
        <v/>
      </c>
      <c r="G1457" s="17" t="str">
        <f>IF(SUM('Test Sample Data'!G$3:G$98)&gt;10,IF(AND(ISNUMBER('Test Sample Data'!G1456),'Test Sample Data'!G1456&lt;$B$1,'Test Sample Data'!G1456&gt;0),'Test Sample Data'!G1456,$B$1),"")</f>
        <v/>
      </c>
      <c r="H1457" s="17" t="str">
        <f>IF(SUM('Test Sample Data'!H$3:H$98)&gt;10,IF(AND(ISNUMBER('Test Sample Data'!H1456),'Test Sample Data'!H1456&lt;$B$1,'Test Sample Data'!H1456&gt;0),'Test Sample Data'!H1456,$B$1),"")</f>
        <v/>
      </c>
      <c r="I1457" s="17" t="str">
        <f>IF(SUM('Test Sample Data'!I$3:I$98)&gt;10,IF(AND(ISNUMBER('Test Sample Data'!I1456),'Test Sample Data'!I1456&lt;$B$1,'Test Sample Data'!I1456&gt;0),'Test Sample Data'!I1456,$B$1),"")</f>
        <v/>
      </c>
      <c r="J1457" s="17" t="str">
        <f>IF(SUM('Test Sample Data'!J$3:J$98)&gt;10,IF(AND(ISNUMBER('Test Sample Data'!J1456),'Test Sample Data'!J1456&lt;$B$1,'Test Sample Data'!J1456&gt;0),'Test Sample Data'!J1456,$B$1),"")</f>
        <v/>
      </c>
      <c r="K1457" s="17" t="str">
        <f>IF(SUM('Test Sample Data'!K$3:K$98)&gt;10,IF(AND(ISNUMBER('Test Sample Data'!K1456),'Test Sample Data'!K1456&lt;$B$1,'Test Sample Data'!K1456&gt;0),'Test Sample Data'!K1456,$B$1),"")</f>
        <v/>
      </c>
      <c r="L1457" s="17" t="str">
        <f>IF(SUM('Test Sample Data'!L$3:L$98)&gt;10,IF(AND(ISNUMBER('Test Sample Data'!L1456),'Test Sample Data'!L1456&lt;$B$1,'Test Sample Data'!L1456&gt;0),'Test Sample Data'!L1456,$B$1),"")</f>
        <v/>
      </c>
      <c r="M1457" s="17" t="str">
        <f>IF(SUM('Test Sample Data'!M$3:M$98)&gt;10,IF(AND(ISNUMBER('Test Sample Data'!M1456),'Test Sample Data'!M1456&lt;$B$1,'Test Sample Data'!M1456&gt;0),'Test Sample Data'!M1456,$B$1),"")</f>
        <v/>
      </c>
      <c r="N1457" s="17" t="str">
        <f>'Gene Table'!E1456</f>
        <v>hsa-miR-4529-5p</v>
      </c>
      <c r="O1457" s="17" t="str">
        <f>'Gene Table'!B1456</f>
        <v>M14</v>
      </c>
      <c r="P1457" s="17" t="str">
        <f>IF(SUM('Control Sample Data'!D$3:D$98)&gt;10,IF(AND(ISNUMBER('Control Sample Data'!D1456),'Control Sample Data'!D1456&lt;$B$1,'Control Sample Data'!D1456&gt;0),'Control Sample Data'!D1456,$B$1),"")</f>
        <v/>
      </c>
      <c r="Q1457" s="17" t="str">
        <f>IF(SUM('Control Sample Data'!E$3:E$98)&gt;10,IF(AND(ISNUMBER('Control Sample Data'!E1456),'Control Sample Data'!E1456&lt;$B$1,'Control Sample Data'!E1456&gt;0),'Control Sample Data'!E1456,$B$1),"")</f>
        <v/>
      </c>
      <c r="R1457" s="17" t="str">
        <f>IF(SUM('Control Sample Data'!F$3:F$98)&gt;10,IF(AND(ISNUMBER('Control Sample Data'!F1456),'Control Sample Data'!F1456&lt;$B$1,'Control Sample Data'!F1456&gt;0),'Control Sample Data'!F1456,$B$1),"")</f>
        <v/>
      </c>
      <c r="S1457" s="17" t="str">
        <f>IF(SUM('Control Sample Data'!G$3:G$98)&gt;10,IF(AND(ISNUMBER('Control Sample Data'!G1456),'Control Sample Data'!G1456&lt;$B$1,'Control Sample Data'!G1456&gt;0),'Control Sample Data'!G1456,$B$1),"")</f>
        <v/>
      </c>
      <c r="T1457" s="17" t="str">
        <f>IF(SUM('Control Sample Data'!H$3:H$98)&gt;10,IF(AND(ISNUMBER('Control Sample Data'!H1456),'Control Sample Data'!H1456&lt;$B$1,'Control Sample Data'!H1456&gt;0),'Control Sample Data'!H1456,$B$1),"")</f>
        <v/>
      </c>
      <c r="U1457" s="17" t="str">
        <f>IF(SUM('Control Sample Data'!I$3:I$98)&gt;10,IF(AND(ISNUMBER('Control Sample Data'!I1456),'Control Sample Data'!I1456&lt;$B$1,'Control Sample Data'!I1456&gt;0),'Control Sample Data'!I1456,$B$1),"")</f>
        <v/>
      </c>
      <c r="V1457" s="17" t="str">
        <f>IF(SUM('Control Sample Data'!J$3:J$98)&gt;10,IF(AND(ISNUMBER('Control Sample Data'!J1456),'Control Sample Data'!J1456&lt;$B$1,'Control Sample Data'!J1456&gt;0),'Control Sample Data'!J1456,$B$1),"")</f>
        <v/>
      </c>
      <c r="W1457" s="17" t="str">
        <f>IF(SUM('Control Sample Data'!K$3:K$98)&gt;10,IF(AND(ISNUMBER('Control Sample Data'!K1456),'Control Sample Data'!K1456&lt;$B$1,'Control Sample Data'!K1456&gt;0),'Control Sample Data'!K1456,$B$1),"")</f>
        <v/>
      </c>
      <c r="X1457" s="17" t="str">
        <f>IF(SUM('Control Sample Data'!L$3:L$98)&gt;10,IF(AND(ISNUMBER('Control Sample Data'!L1456),'Control Sample Data'!L1456&lt;$B$1,'Control Sample Data'!L1456&gt;0),'Control Sample Data'!L1456,$B$1),"")</f>
        <v/>
      </c>
      <c r="Y1457" s="17" t="str">
        <f>IF(SUM('Control Sample Data'!M$3:M$98)&gt;10,IF(AND(ISNUMBER('Control Sample Data'!M1456),'Control Sample Data'!M1456&lt;$B$1,'Control Sample Data'!M1456&gt;0),'Control Sample Data'!M1456,$B$1),"")</f>
        <v/>
      </c>
      <c r="AT1457" s="36" t="str">
        <f t="shared" si="959"/>
        <v/>
      </c>
      <c r="AU1457" s="36" t="str">
        <f t="shared" si="960"/>
        <v/>
      </c>
      <c r="AV1457" s="36" t="str">
        <f t="shared" si="961"/>
        <v/>
      </c>
      <c r="AW1457" s="36" t="str">
        <f t="shared" si="962"/>
        <v/>
      </c>
      <c r="AX1457" s="36" t="str">
        <f t="shared" si="963"/>
        <v/>
      </c>
      <c r="AY1457" s="36" t="str">
        <f t="shared" si="964"/>
        <v/>
      </c>
      <c r="AZ1457" s="36" t="str">
        <f t="shared" si="965"/>
        <v/>
      </c>
      <c r="BA1457" s="36" t="str">
        <f t="shared" si="966"/>
        <v/>
      </c>
      <c r="BB1457" s="36" t="str">
        <f t="shared" si="967"/>
        <v/>
      </c>
      <c r="BC1457" s="36" t="str">
        <f t="shared" si="968"/>
        <v/>
      </c>
      <c r="BD1457" s="36" t="str">
        <f t="shared" si="969"/>
        <v/>
      </c>
      <c r="BE1457" s="36" t="str">
        <f t="shared" si="970"/>
        <v/>
      </c>
      <c r="BF1457" s="36" t="str">
        <f t="shared" si="971"/>
        <v/>
      </c>
      <c r="BG1457" s="36" t="str">
        <f t="shared" si="972"/>
        <v/>
      </c>
      <c r="BH1457" s="36" t="str">
        <f t="shared" si="973"/>
        <v/>
      </c>
      <c r="BI1457" s="36" t="str">
        <f t="shared" si="974"/>
        <v/>
      </c>
      <c r="BJ1457" s="36" t="str">
        <f t="shared" si="975"/>
        <v/>
      </c>
      <c r="BK1457" s="36" t="str">
        <f t="shared" si="976"/>
        <v/>
      </c>
      <c r="BL1457" s="36" t="str">
        <f t="shared" si="977"/>
        <v/>
      </c>
      <c r="BM1457" s="36" t="str">
        <f t="shared" si="978"/>
        <v/>
      </c>
      <c r="BN1457" s="38" t="e">
        <f t="shared" si="937"/>
        <v>#DIV/0!</v>
      </c>
      <c r="BO1457" s="38" t="e">
        <f t="shared" si="938"/>
        <v>#DIV/0!</v>
      </c>
      <c r="BP1457" s="39" t="str">
        <f t="shared" si="939"/>
        <v/>
      </c>
      <c r="BQ1457" s="39" t="str">
        <f t="shared" si="940"/>
        <v/>
      </c>
      <c r="BR1457" s="39" t="str">
        <f t="shared" si="941"/>
        <v/>
      </c>
      <c r="BS1457" s="39" t="str">
        <f t="shared" si="942"/>
        <v/>
      </c>
      <c r="BT1457" s="39" t="str">
        <f t="shared" si="943"/>
        <v/>
      </c>
      <c r="BU1457" s="39" t="str">
        <f t="shared" si="944"/>
        <v/>
      </c>
      <c r="BV1457" s="39" t="str">
        <f t="shared" si="945"/>
        <v/>
      </c>
      <c r="BW1457" s="39" t="str">
        <f t="shared" si="946"/>
        <v/>
      </c>
      <c r="BX1457" s="39" t="str">
        <f t="shared" si="947"/>
        <v/>
      </c>
      <c r="BY1457" s="39" t="str">
        <f t="shared" si="948"/>
        <v/>
      </c>
      <c r="BZ1457" s="39" t="str">
        <f t="shared" si="949"/>
        <v/>
      </c>
      <c r="CA1457" s="39" t="str">
        <f t="shared" si="950"/>
        <v/>
      </c>
      <c r="CB1457" s="39" t="str">
        <f t="shared" si="951"/>
        <v/>
      </c>
      <c r="CC1457" s="39" t="str">
        <f t="shared" si="952"/>
        <v/>
      </c>
      <c r="CD1457" s="39" t="str">
        <f t="shared" si="953"/>
        <v/>
      </c>
      <c r="CE1457" s="39" t="str">
        <f t="shared" si="954"/>
        <v/>
      </c>
      <c r="CF1457" s="39" t="str">
        <f t="shared" si="955"/>
        <v/>
      </c>
      <c r="CG1457" s="39" t="str">
        <f t="shared" si="956"/>
        <v/>
      </c>
      <c r="CH1457" s="39" t="str">
        <f t="shared" si="957"/>
        <v/>
      </c>
      <c r="CI1457" s="39" t="str">
        <f t="shared" si="958"/>
        <v/>
      </c>
    </row>
    <row r="1458" spans="1:87">
      <c r="A1458" s="18"/>
      <c r="B1458" s="15" t="str">
        <f>'Gene Table'!E1457</f>
        <v>hsa-miR-4446-3p</v>
      </c>
      <c r="C1458" s="15" t="str">
        <f>'Gene Table'!B1457</f>
        <v>M15</v>
      </c>
      <c r="D1458" s="16" t="str">
        <f>IF(SUM('Test Sample Data'!D$3:D$98)&gt;10,IF(AND(ISNUMBER('Test Sample Data'!D1457),'Test Sample Data'!D1457&lt;$B$1,'Test Sample Data'!D1457&gt;0),'Test Sample Data'!D1457,$B$1),"")</f>
        <v/>
      </c>
      <c r="E1458" s="17" t="str">
        <f>IF(SUM('Test Sample Data'!E$3:E$98)&gt;10,IF(AND(ISNUMBER('Test Sample Data'!E1457),'Test Sample Data'!E1457&lt;$B$1,'Test Sample Data'!E1457&gt;0),'Test Sample Data'!E1457,$B$1),"")</f>
        <v/>
      </c>
      <c r="F1458" s="17" t="str">
        <f>IF(SUM('Test Sample Data'!F$3:F$98)&gt;10,IF(AND(ISNUMBER('Test Sample Data'!F1457),'Test Sample Data'!F1457&lt;$B$1,'Test Sample Data'!F1457&gt;0),'Test Sample Data'!F1457,$B$1),"")</f>
        <v/>
      </c>
      <c r="G1458" s="17" t="str">
        <f>IF(SUM('Test Sample Data'!G$3:G$98)&gt;10,IF(AND(ISNUMBER('Test Sample Data'!G1457),'Test Sample Data'!G1457&lt;$B$1,'Test Sample Data'!G1457&gt;0),'Test Sample Data'!G1457,$B$1),"")</f>
        <v/>
      </c>
      <c r="H1458" s="17" t="str">
        <f>IF(SUM('Test Sample Data'!H$3:H$98)&gt;10,IF(AND(ISNUMBER('Test Sample Data'!H1457),'Test Sample Data'!H1457&lt;$B$1,'Test Sample Data'!H1457&gt;0),'Test Sample Data'!H1457,$B$1),"")</f>
        <v/>
      </c>
      <c r="I1458" s="17" t="str">
        <f>IF(SUM('Test Sample Data'!I$3:I$98)&gt;10,IF(AND(ISNUMBER('Test Sample Data'!I1457),'Test Sample Data'!I1457&lt;$B$1,'Test Sample Data'!I1457&gt;0),'Test Sample Data'!I1457,$B$1),"")</f>
        <v/>
      </c>
      <c r="J1458" s="17" t="str">
        <f>IF(SUM('Test Sample Data'!J$3:J$98)&gt;10,IF(AND(ISNUMBER('Test Sample Data'!J1457),'Test Sample Data'!J1457&lt;$B$1,'Test Sample Data'!J1457&gt;0),'Test Sample Data'!J1457,$B$1),"")</f>
        <v/>
      </c>
      <c r="K1458" s="17" t="str">
        <f>IF(SUM('Test Sample Data'!K$3:K$98)&gt;10,IF(AND(ISNUMBER('Test Sample Data'!K1457),'Test Sample Data'!K1457&lt;$B$1,'Test Sample Data'!K1457&gt;0),'Test Sample Data'!K1457,$B$1),"")</f>
        <v/>
      </c>
      <c r="L1458" s="17" t="str">
        <f>IF(SUM('Test Sample Data'!L$3:L$98)&gt;10,IF(AND(ISNUMBER('Test Sample Data'!L1457),'Test Sample Data'!L1457&lt;$B$1,'Test Sample Data'!L1457&gt;0),'Test Sample Data'!L1457,$B$1),"")</f>
        <v/>
      </c>
      <c r="M1458" s="17" t="str">
        <f>IF(SUM('Test Sample Data'!M$3:M$98)&gt;10,IF(AND(ISNUMBER('Test Sample Data'!M1457),'Test Sample Data'!M1457&lt;$B$1,'Test Sample Data'!M1457&gt;0),'Test Sample Data'!M1457,$B$1),"")</f>
        <v/>
      </c>
      <c r="N1458" s="17" t="str">
        <f>'Gene Table'!E1457</f>
        <v>hsa-miR-4446-3p</v>
      </c>
      <c r="O1458" s="17" t="str">
        <f>'Gene Table'!B1457</f>
        <v>M15</v>
      </c>
      <c r="P1458" s="17" t="str">
        <f>IF(SUM('Control Sample Data'!D$3:D$98)&gt;10,IF(AND(ISNUMBER('Control Sample Data'!D1457),'Control Sample Data'!D1457&lt;$B$1,'Control Sample Data'!D1457&gt;0),'Control Sample Data'!D1457,$B$1),"")</f>
        <v/>
      </c>
      <c r="Q1458" s="17" t="str">
        <f>IF(SUM('Control Sample Data'!E$3:E$98)&gt;10,IF(AND(ISNUMBER('Control Sample Data'!E1457),'Control Sample Data'!E1457&lt;$B$1,'Control Sample Data'!E1457&gt;0),'Control Sample Data'!E1457,$B$1),"")</f>
        <v/>
      </c>
      <c r="R1458" s="17" t="str">
        <f>IF(SUM('Control Sample Data'!F$3:F$98)&gt;10,IF(AND(ISNUMBER('Control Sample Data'!F1457),'Control Sample Data'!F1457&lt;$B$1,'Control Sample Data'!F1457&gt;0),'Control Sample Data'!F1457,$B$1),"")</f>
        <v/>
      </c>
      <c r="S1458" s="17" t="str">
        <f>IF(SUM('Control Sample Data'!G$3:G$98)&gt;10,IF(AND(ISNUMBER('Control Sample Data'!G1457),'Control Sample Data'!G1457&lt;$B$1,'Control Sample Data'!G1457&gt;0),'Control Sample Data'!G1457,$B$1),"")</f>
        <v/>
      </c>
      <c r="T1458" s="17" t="str">
        <f>IF(SUM('Control Sample Data'!H$3:H$98)&gt;10,IF(AND(ISNUMBER('Control Sample Data'!H1457),'Control Sample Data'!H1457&lt;$B$1,'Control Sample Data'!H1457&gt;0),'Control Sample Data'!H1457,$B$1),"")</f>
        <v/>
      </c>
      <c r="U1458" s="17" t="str">
        <f>IF(SUM('Control Sample Data'!I$3:I$98)&gt;10,IF(AND(ISNUMBER('Control Sample Data'!I1457),'Control Sample Data'!I1457&lt;$B$1,'Control Sample Data'!I1457&gt;0),'Control Sample Data'!I1457,$B$1),"")</f>
        <v/>
      </c>
      <c r="V1458" s="17" t="str">
        <f>IF(SUM('Control Sample Data'!J$3:J$98)&gt;10,IF(AND(ISNUMBER('Control Sample Data'!J1457),'Control Sample Data'!J1457&lt;$B$1,'Control Sample Data'!J1457&gt;0),'Control Sample Data'!J1457,$B$1),"")</f>
        <v/>
      </c>
      <c r="W1458" s="17" t="str">
        <f>IF(SUM('Control Sample Data'!K$3:K$98)&gt;10,IF(AND(ISNUMBER('Control Sample Data'!K1457),'Control Sample Data'!K1457&lt;$B$1,'Control Sample Data'!K1457&gt;0),'Control Sample Data'!K1457,$B$1),"")</f>
        <v/>
      </c>
      <c r="X1458" s="17" t="str">
        <f>IF(SUM('Control Sample Data'!L$3:L$98)&gt;10,IF(AND(ISNUMBER('Control Sample Data'!L1457),'Control Sample Data'!L1457&lt;$B$1,'Control Sample Data'!L1457&gt;0),'Control Sample Data'!L1457,$B$1),"")</f>
        <v/>
      </c>
      <c r="Y1458" s="17" t="str">
        <f>IF(SUM('Control Sample Data'!M$3:M$98)&gt;10,IF(AND(ISNUMBER('Control Sample Data'!M1457),'Control Sample Data'!M1457&lt;$B$1,'Control Sample Data'!M1457&gt;0),'Control Sample Data'!M1457,$B$1),"")</f>
        <v/>
      </c>
      <c r="AT1458" s="36" t="str">
        <f t="shared" si="959"/>
        <v/>
      </c>
      <c r="AU1458" s="36" t="str">
        <f t="shared" si="960"/>
        <v/>
      </c>
      <c r="AV1458" s="36" t="str">
        <f t="shared" si="961"/>
        <v/>
      </c>
      <c r="AW1458" s="36" t="str">
        <f t="shared" si="962"/>
        <v/>
      </c>
      <c r="AX1458" s="36" t="str">
        <f t="shared" si="963"/>
        <v/>
      </c>
      <c r="AY1458" s="36" t="str">
        <f t="shared" si="964"/>
        <v/>
      </c>
      <c r="AZ1458" s="36" t="str">
        <f t="shared" si="965"/>
        <v/>
      </c>
      <c r="BA1458" s="36" t="str">
        <f t="shared" si="966"/>
        <v/>
      </c>
      <c r="BB1458" s="36" t="str">
        <f t="shared" si="967"/>
        <v/>
      </c>
      <c r="BC1458" s="36" t="str">
        <f t="shared" si="968"/>
        <v/>
      </c>
      <c r="BD1458" s="36" t="str">
        <f t="shared" si="969"/>
        <v/>
      </c>
      <c r="BE1458" s="36" t="str">
        <f t="shared" si="970"/>
        <v/>
      </c>
      <c r="BF1458" s="36" t="str">
        <f t="shared" si="971"/>
        <v/>
      </c>
      <c r="BG1458" s="36" t="str">
        <f t="shared" si="972"/>
        <v/>
      </c>
      <c r="BH1458" s="36" t="str">
        <f t="shared" si="973"/>
        <v/>
      </c>
      <c r="BI1458" s="36" t="str">
        <f t="shared" si="974"/>
        <v/>
      </c>
      <c r="BJ1458" s="36" t="str">
        <f t="shared" si="975"/>
        <v/>
      </c>
      <c r="BK1458" s="36" t="str">
        <f t="shared" si="976"/>
        <v/>
      </c>
      <c r="BL1458" s="36" t="str">
        <f t="shared" si="977"/>
        <v/>
      </c>
      <c r="BM1458" s="36" t="str">
        <f t="shared" si="978"/>
        <v/>
      </c>
      <c r="BN1458" s="38" t="e">
        <f t="shared" si="937"/>
        <v>#DIV/0!</v>
      </c>
      <c r="BO1458" s="38" t="e">
        <f t="shared" si="938"/>
        <v>#DIV/0!</v>
      </c>
      <c r="BP1458" s="39" t="str">
        <f t="shared" si="939"/>
        <v/>
      </c>
      <c r="BQ1458" s="39" t="str">
        <f t="shared" si="940"/>
        <v/>
      </c>
      <c r="BR1458" s="39" t="str">
        <f t="shared" si="941"/>
        <v/>
      </c>
      <c r="BS1458" s="39" t="str">
        <f t="shared" si="942"/>
        <v/>
      </c>
      <c r="BT1458" s="39" t="str">
        <f t="shared" si="943"/>
        <v/>
      </c>
      <c r="BU1458" s="39" t="str">
        <f t="shared" si="944"/>
        <v/>
      </c>
      <c r="BV1458" s="39" t="str">
        <f t="shared" si="945"/>
        <v/>
      </c>
      <c r="BW1458" s="39" t="str">
        <f t="shared" si="946"/>
        <v/>
      </c>
      <c r="BX1458" s="39" t="str">
        <f t="shared" si="947"/>
        <v/>
      </c>
      <c r="BY1458" s="39" t="str">
        <f t="shared" si="948"/>
        <v/>
      </c>
      <c r="BZ1458" s="39" t="str">
        <f t="shared" si="949"/>
        <v/>
      </c>
      <c r="CA1458" s="39" t="str">
        <f t="shared" si="950"/>
        <v/>
      </c>
      <c r="CB1458" s="39" t="str">
        <f t="shared" si="951"/>
        <v/>
      </c>
      <c r="CC1458" s="39" t="str">
        <f t="shared" si="952"/>
        <v/>
      </c>
      <c r="CD1458" s="39" t="str">
        <f t="shared" si="953"/>
        <v/>
      </c>
      <c r="CE1458" s="39" t="str">
        <f t="shared" si="954"/>
        <v/>
      </c>
      <c r="CF1458" s="39" t="str">
        <f t="shared" si="955"/>
        <v/>
      </c>
      <c r="CG1458" s="39" t="str">
        <f t="shared" si="956"/>
        <v/>
      </c>
      <c r="CH1458" s="39" t="str">
        <f t="shared" si="957"/>
        <v/>
      </c>
      <c r="CI1458" s="39" t="str">
        <f t="shared" si="958"/>
        <v/>
      </c>
    </row>
    <row r="1459" spans="1:87">
      <c r="A1459" s="18"/>
      <c r="B1459" s="15" t="str">
        <f>'Gene Table'!E1458</f>
        <v>hsa-miR-4530</v>
      </c>
      <c r="C1459" s="15" t="str">
        <f>'Gene Table'!B1458</f>
        <v>M16</v>
      </c>
      <c r="D1459" s="16" t="str">
        <f>IF(SUM('Test Sample Data'!D$3:D$98)&gt;10,IF(AND(ISNUMBER('Test Sample Data'!D1458),'Test Sample Data'!D1458&lt;$B$1,'Test Sample Data'!D1458&gt;0),'Test Sample Data'!D1458,$B$1),"")</f>
        <v/>
      </c>
      <c r="E1459" s="17" t="str">
        <f>IF(SUM('Test Sample Data'!E$3:E$98)&gt;10,IF(AND(ISNUMBER('Test Sample Data'!E1458),'Test Sample Data'!E1458&lt;$B$1,'Test Sample Data'!E1458&gt;0),'Test Sample Data'!E1458,$B$1),"")</f>
        <v/>
      </c>
      <c r="F1459" s="17" t="str">
        <f>IF(SUM('Test Sample Data'!F$3:F$98)&gt;10,IF(AND(ISNUMBER('Test Sample Data'!F1458),'Test Sample Data'!F1458&lt;$B$1,'Test Sample Data'!F1458&gt;0),'Test Sample Data'!F1458,$B$1),"")</f>
        <v/>
      </c>
      <c r="G1459" s="17" t="str">
        <f>IF(SUM('Test Sample Data'!G$3:G$98)&gt;10,IF(AND(ISNUMBER('Test Sample Data'!G1458),'Test Sample Data'!G1458&lt;$B$1,'Test Sample Data'!G1458&gt;0),'Test Sample Data'!G1458,$B$1),"")</f>
        <v/>
      </c>
      <c r="H1459" s="17" t="str">
        <f>IF(SUM('Test Sample Data'!H$3:H$98)&gt;10,IF(AND(ISNUMBER('Test Sample Data'!H1458),'Test Sample Data'!H1458&lt;$B$1,'Test Sample Data'!H1458&gt;0),'Test Sample Data'!H1458,$B$1),"")</f>
        <v/>
      </c>
      <c r="I1459" s="17" t="str">
        <f>IF(SUM('Test Sample Data'!I$3:I$98)&gt;10,IF(AND(ISNUMBER('Test Sample Data'!I1458),'Test Sample Data'!I1458&lt;$B$1,'Test Sample Data'!I1458&gt;0),'Test Sample Data'!I1458,$B$1),"")</f>
        <v/>
      </c>
      <c r="J1459" s="17" t="str">
        <f>IF(SUM('Test Sample Data'!J$3:J$98)&gt;10,IF(AND(ISNUMBER('Test Sample Data'!J1458),'Test Sample Data'!J1458&lt;$B$1,'Test Sample Data'!J1458&gt;0),'Test Sample Data'!J1458,$B$1),"")</f>
        <v/>
      </c>
      <c r="K1459" s="17" t="str">
        <f>IF(SUM('Test Sample Data'!K$3:K$98)&gt;10,IF(AND(ISNUMBER('Test Sample Data'!K1458),'Test Sample Data'!K1458&lt;$B$1,'Test Sample Data'!K1458&gt;0),'Test Sample Data'!K1458,$B$1),"")</f>
        <v/>
      </c>
      <c r="L1459" s="17" t="str">
        <f>IF(SUM('Test Sample Data'!L$3:L$98)&gt;10,IF(AND(ISNUMBER('Test Sample Data'!L1458),'Test Sample Data'!L1458&lt;$B$1,'Test Sample Data'!L1458&gt;0),'Test Sample Data'!L1458,$B$1),"")</f>
        <v/>
      </c>
      <c r="M1459" s="17" t="str">
        <f>IF(SUM('Test Sample Data'!M$3:M$98)&gt;10,IF(AND(ISNUMBER('Test Sample Data'!M1458),'Test Sample Data'!M1458&lt;$B$1,'Test Sample Data'!M1458&gt;0),'Test Sample Data'!M1458,$B$1),"")</f>
        <v/>
      </c>
      <c r="N1459" s="17" t="str">
        <f>'Gene Table'!E1458</f>
        <v>hsa-miR-4530</v>
      </c>
      <c r="O1459" s="17" t="str">
        <f>'Gene Table'!B1458</f>
        <v>M16</v>
      </c>
      <c r="P1459" s="17" t="str">
        <f>IF(SUM('Control Sample Data'!D$3:D$98)&gt;10,IF(AND(ISNUMBER('Control Sample Data'!D1458),'Control Sample Data'!D1458&lt;$B$1,'Control Sample Data'!D1458&gt;0),'Control Sample Data'!D1458,$B$1),"")</f>
        <v/>
      </c>
      <c r="Q1459" s="17" t="str">
        <f>IF(SUM('Control Sample Data'!E$3:E$98)&gt;10,IF(AND(ISNUMBER('Control Sample Data'!E1458),'Control Sample Data'!E1458&lt;$B$1,'Control Sample Data'!E1458&gt;0),'Control Sample Data'!E1458,$B$1),"")</f>
        <v/>
      </c>
      <c r="R1459" s="17" t="str">
        <f>IF(SUM('Control Sample Data'!F$3:F$98)&gt;10,IF(AND(ISNUMBER('Control Sample Data'!F1458),'Control Sample Data'!F1458&lt;$B$1,'Control Sample Data'!F1458&gt;0),'Control Sample Data'!F1458,$B$1),"")</f>
        <v/>
      </c>
      <c r="S1459" s="17" t="str">
        <f>IF(SUM('Control Sample Data'!G$3:G$98)&gt;10,IF(AND(ISNUMBER('Control Sample Data'!G1458),'Control Sample Data'!G1458&lt;$B$1,'Control Sample Data'!G1458&gt;0),'Control Sample Data'!G1458,$B$1),"")</f>
        <v/>
      </c>
      <c r="T1459" s="17" t="str">
        <f>IF(SUM('Control Sample Data'!H$3:H$98)&gt;10,IF(AND(ISNUMBER('Control Sample Data'!H1458),'Control Sample Data'!H1458&lt;$B$1,'Control Sample Data'!H1458&gt;0),'Control Sample Data'!H1458,$B$1),"")</f>
        <v/>
      </c>
      <c r="U1459" s="17" t="str">
        <f>IF(SUM('Control Sample Data'!I$3:I$98)&gt;10,IF(AND(ISNUMBER('Control Sample Data'!I1458),'Control Sample Data'!I1458&lt;$B$1,'Control Sample Data'!I1458&gt;0),'Control Sample Data'!I1458,$B$1),"")</f>
        <v/>
      </c>
      <c r="V1459" s="17" t="str">
        <f>IF(SUM('Control Sample Data'!J$3:J$98)&gt;10,IF(AND(ISNUMBER('Control Sample Data'!J1458),'Control Sample Data'!J1458&lt;$B$1,'Control Sample Data'!J1458&gt;0),'Control Sample Data'!J1458,$B$1),"")</f>
        <v/>
      </c>
      <c r="W1459" s="17" t="str">
        <f>IF(SUM('Control Sample Data'!K$3:K$98)&gt;10,IF(AND(ISNUMBER('Control Sample Data'!K1458),'Control Sample Data'!K1458&lt;$B$1,'Control Sample Data'!K1458&gt;0),'Control Sample Data'!K1458,$B$1),"")</f>
        <v/>
      </c>
      <c r="X1459" s="17" t="str">
        <f>IF(SUM('Control Sample Data'!L$3:L$98)&gt;10,IF(AND(ISNUMBER('Control Sample Data'!L1458),'Control Sample Data'!L1458&lt;$B$1,'Control Sample Data'!L1458&gt;0),'Control Sample Data'!L1458,$B$1),"")</f>
        <v/>
      </c>
      <c r="Y1459" s="17" t="str">
        <f>IF(SUM('Control Sample Data'!M$3:M$98)&gt;10,IF(AND(ISNUMBER('Control Sample Data'!M1458),'Control Sample Data'!M1458&lt;$B$1,'Control Sample Data'!M1458&gt;0),'Control Sample Data'!M1458,$B$1),"")</f>
        <v/>
      </c>
      <c r="AT1459" s="36" t="str">
        <f t="shared" si="959"/>
        <v/>
      </c>
      <c r="AU1459" s="36" t="str">
        <f t="shared" si="960"/>
        <v/>
      </c>
      <c r="AV1459" s="36" t="str">
        <f t="shared" si="961"/>
        <v/>
      </c>
      <c r="AW1459" s="36" t="str">
        <f t="shared" si="962"/>
        <v/>
      </c>
      <c r="AX1459" s="36" t="str">
        <f t="shared" si="963"/>
        <v/>
      </c>
      <c r="AY1459" s="36" t="str">
        <f t="shared" si="964"/>
        <v/>
      </c>
      <c r="AZ1459" s="36" t="str">
        <f t="shared" si="965"/>
        <v/>
      </c>
      <c r="BA1459" s="36" t="str">
        <f t="shared" si="966"/>
        <v/>
      </c>
      <c r="BB1459" s="36" t="str">
        <f t="shared" si="967"/>
        <v/>
      </c>
      <c r="BC1459" s="36" t="str">
        <f t="shared" si="968"/>
        <v/>
      </c>
      <c r="BD1459" s="36" t="str">
        <f t="shared" si="969"/>
        <v/>
      </c>
      <c r="BE1459" s="36" t="str">
        <f t="shared" si="970"/>
        <v/>
      </c>
      <c r="BF1459" s="36" t="str">
        <f t="shared" si="971"/>
        <v/>
      </c>
      <c r="BG1459" s="36" t="str">
        <f t="shared" si="972"/>
        <v/>
      </c>
      <c r="BH1459" s="36" t="str">
        <f t="shared" si="973"/>
        <v/>
      </c>
      <c r="BI1459" s="36" t="str">
        <f t="shared" si="974"/>
        <v/>
      </c>
      <c r="BJ1459" s="36" t="str">
        <f t="shared" si="975"/>
        <v/>
      </c>
      <c r="BK1459" s="36" t="str">
        <f t="shared" si="976"/>
        <v/>
      </c>
      <c r="BL1459" s="36" t="str">
        <f t="shared" si="977"/>
        <v/>
      </c>
      <c r="BM1459" s="36" t="str">
        <f t="shared" si="978"/>
        <v/>
      </c>
      <c r="BN1459" s="38" t="e">
        <f t="shared" si="937"/>
        <v>#DIV/0!</v>
      </c>
      <c r="BO1459" s="38" t="e">
        <f t="shared" si="938"/>
        <v>#DIV/0!</v>
      </c>
      <c r="BP1459" s="39" t="str">
        <f t="shared" si="939"/>
        <v/>
      </c>
      <c r="BQ1459" s="39" t="str">
        <f t="shared" si="940"/>
        <v/>
      </c>
      <c r="BR1459" s="39" t="str">
        <f t="shared" si="941"/>
        <v/>
      </c>
      <c r="BS1459" s="39" t="str">
        <f t="shared" si="942"/>
        <v/>
      </c>
      <c r="BT1459" s="39" t="str">
        <f t="shared" si="943"/>
        <v/>
      </c>
      <c r="BU1459" s="39" t="str">
        <f t="shared" si="944"/>
        <v/>
      </c>
      <c r="BV1459" s="39" t="str">
        <f t="shared" si="945"/>
        <v/>
      </c>
      <c r="BW1459" s="39" t="str">
        <f t="shared" si="946"/>
        <v/>
      </c>
      <c r="BX1459" s="39" t="str">
        <f t="shared" si="947"/>
        <v/>
      </c>
      <c r="BY1459" s="39" t="str">
        <f t="shared" si="948"/>
        <v/>
      </c>
      <c r="BZ1459" s="39" t="str">
        <f t="shared" si="949"/>
        <v/>
      </c>
      <c r="CA1459" s="39" t="str">
        <f t="shared" si="950"/>
        <v/>
      </c>
      <c r="CB1459" s="39" t="str">
        <f t="shared" si="951"/>
        <v/>
      </c>
      <c r="CC1459" s="39" t="str">
        <f t="shared" si="952"/>
        <v/>
      </c>
      <c r="CD1459" s="39" t="str">
        <f t="shared" si="953"/>
        <v/>
      </c>
      <c r="CE1459" s="39" t="str">
        <f t="shared" si="954"/>
        <v/>
      </c>
      <c r="CF1459" s="39" t="str">
        <f t="shared" si="955"/>
        <v/>
      </c>
      <c r="CG1459" s="39" t="str">
        <f t="shared" si="956"/>
        <v/>
      </c>
      <c r="CH1459" s="39" t="str">
        <f t="shared" si="957"/>
        <v/>
      </c>
      <c r="CI1459" s="39" t="str">
        <f t="shared" si="958"/>
        <v/>
      </c>
    </row>
    <row r="1460" spans="1:87">
      <c r="A1460" s="18"/>
      <c r="B1460" s="15" t="str">
        <f>'Gene Table'!E1459</f>
        <v>hsa-miR-4447</v>
      </c>
      <c r="C1460" s="15" t="str">
        <f>'Gene Table'!B1459</f>
        <v>M17</v>
      </c>
      <c r="D1460" s="16" t="str">
        <f>IF(SUM('Test Sample Data'!D$3:D$98)&gt;10,IF(AND(ISNUMBER('Test Sample Data'!D1459),'Test Sample Data'!D1459&lt;$B$1,'Test Sample Data'!D1459&gt;0),'Test Sample Data'!D1459,$B$1),"")</f>
        <v/>
      </c>
      <c r="E1460" s="17" t="str">
        <f>IF(SUM('Test Sample Data'!E$3:E$98)&gt;10,IF(AND(ISNUMBER('Test Sample Data'!E1459),'Test Sample Data'!E1459&lt;$B$1,'Test Sample Data'!E1459&gt;0),'Test Sample Data'!E1459,$B$1),"")</f>
        <v/>
      </c>
      <c r="F1460" s="17" t="str">
        <f>IF(SUM('Test Sample Data'!F$3:F$98)&gt;10,IF(AND(ISNUMBER('Test Sample Data'!F1459),'Test Sample Data'!F1459&lt;$B$1,'Test Sample Data'!F1459&gt;0),'Test Sample Data'!F1459,$B$1),"")</f>
        <v/>
      </c>
      <c r="G1460" s="17" t="str">
        <f>IF(SUM('Test Sample Data'!G$3:G$98)&gt;10,IF(AND(ISNUMBER('Test Sample Data'!G1459),'Test Sample Data'!G1459&lt;$B$1,'Test Sample Data'!G1459&gt;0),'Test Sample Data'!G1459,$B$1),"")</f>
        <v/>
      </c>
      <c r="H1460" s="17" t="str">
        <f>IF(SUM('Test Sample Data'!H$3:H$98)&gt;10,IF(AND(ISNUMBER('Test Sample Data'!H1459),'Test Sample Data'!H1459&lt;$B$1,'Test Sample Data'!H1459&gt;0),'Test Sample Data'!H1459,$B$1),"")</f>
        <v/>
      </c>
      <c r="I1460" s="17" t="str">
        <f>IF(SUM('Test Sample Data'!I$3:I$98)&gt;10,IF(AND(ISNUMBER('Test Sample Data'!I1459),'Test Sample Data'!I1459&lt;$B$1,'Test Sample Data'!I1459&gt;0),'Test Sample Data'!I1459,$B$1),"")</f>
        <v/>
      </c>
      <c r="J1460" s="17" t="str">
        <f>IF(SUM('Test Sample Data'!J$3:J$98)&gt;10,IF(AND(ISNUMBER('Test Sample Data'!J1459),'Test Sample Data'!J1459&lt;$B$1,'Test Sample Data'!J1459&gt;0),'Test Sample Data'!J1459,$B$1),"")</f>
        <v/>
      </c>
      <c r="K1460" s="17" t="str">
        <f>IF(SUM('Test Sample Data'!K$3:K$98)&gt;10,IF(AND(ISNUMBER('Test Sample Data'!K1459),'Test Sample Data'!K1459&lt;$B$1,'Test Sample Data'!K1459&gt;0),'Test Sample Data'!K1459,$B$1),"")</f>
        <v/>
      </c>
      <c r="L1460" s="17" t="str">
        <f>IF(SUM('Test Sample Data'!L$3:L$98)&gt;10,IF(AND(ISNUMBER('Test Sample Data'!L1459),'Test Sample Data'!L1459&lt;$B$1,'Test Sample Data'!L1459&gt;0),'Test Sample Data'!L1459,$B$1),"")</f>
        <v/>
      </c>
      <c r="M1460" s="17" t="str">
        <f>IF(SUM('Test Sample Data'!M$3:M$98)&gt;10,IF(AND(ISNUMBER('Test Sample Data'!M1459),'Test Sample Data'!M1459&lt;$B$1,'Test Sample Data'!M1459&gt;0),'Test Sample Data'!M1459,$B$1),"")</f>
        <v/>
      </c>
      <c r="N1460" s="17" t="str">
        <f>'Gene Table'!E1459</f>
        <v>hsa-miR-4447</v>
      </c>
      <c r="O1460" s="17" t="str">
        <f>'Gene Table'!B1459</f>
        <v>M17</v>
      </c>
      <c r="P1460" s="17" t="str">
        <f>IF(SUM('Control Sample Data'!D$3:D$98)&gt;10,IF(AND(ISNUMBER('Control Sample Data'!D1459),'Control Sample Data'!D1459&lt;$B$1,'Control Sample Data'!D1459&gt;0),'Control Sample Data'!D1459,$B$1),"")</f>
        <v/>
      </c>
      <c r="Q1460" s="17" t="str">
        <f>IF(SUM('Control Sample Data'!E$3:E$98)&gt;10,IF(AND(ISNUMBER('Control Sample Data'!E1459),'Control Sample Data'!E1459&lt;$B$1,'Control Sample Data'!E1459&gt;0),'Control Sample Data'!E1459,$B$1),"")</f>
        <v/>
      </c>
      <c r="R1460" s="17" t="str">
        <f>IF(SUM('Control Sample Data'!F$3:F$98)&gt;10,IF(AND(ISNUMBER('Control Sample Data'!F1459),'Control Sample Data'!F1459&lt;$B$1,'Control Sample Data'!F1459&gt;0),'Control Sample Data'!F1459,$B$1),"")</f>
        <v/>
      </c>
      <c r="S1460" s="17" t="str">
        <f>IF(SUM('Control Sample Data'!G$3:G$98)&gt;10,IF(AND(ISNUMBER('Control Sample Data'!G1459),'Control Sample Data'!G1459&lt;$B$1,'Control Sample Data'!G1459&gt;0),'Control Sample Data'!G1459,$B$1),"")</f>
        <v/>
      </c>
      <c r="T1460" s="17" t="str">
        <f>IF(SUM('Control Sample Data'!H$3:H$98)&gt;10,IF(AND(ISNUMBER('Control Sample Data'!H1459),'Control Sample Data'!H1459&lt;$B$1,'Control Sample Data'!H1459&gt;0),'Control Sample Data'!H1459,$B$1),"")</f>
        <v/>
      </c>
      <c r="U1460" s="17" t="str">
        <f>IF(SUM('Control Sample Data'!I$3:I$98)&gt;10,IF(AND(ISNUMBER('Control Sample Data'!I1459),'Control Sample Data'!I1459&lt;$B$1,'Control Sample Data'!I1459&gt;0),'Control Sample Data'!I1459,$B$1),"")</f>
        <v/>
      </c>
      <c r="V1460" s="17" t="str">
        <f>IF(SUM('Control Sample Data'!J$3:J$98)&gt;10,IF(AND(ISNUMBER('Control Sample Data'!J1459),'Control Sample Data'!J1459&lt;$B$1,'Control Sample Data'!J1459&gt;0),'Control Sample Data'!J1459,$B$1),"")</f>
        <v/>
      </c>
      <c r="W1460" s="17" t="str">
        <f>IF(SUM('Control Sample Data'!K$3:K$98)&gt;10,IF(AND(ISNUMBER('Control Sample Data'!K1459),'Control Sample Data'!K1459&lt;$B$1,'Control Sample Data'!K1459&gt;0),'Control Sample Data'!K1459,$B$1),"")</f>
        <v/>
      </c>
      <c r="X1460" s="17" t="str">
        <f>IF(SUM('Control Sample Data'!L$3:L$98)&gt;10,IF(AND(ISNUMBER('Control Sample Data'!L1459),'Control Sample Data'!L1459&lt;$B$1,'Control Sample Data'!L1459&gt;0),'Control Sample Data'!L1459,$B$1),"")</f>
        <v/>
      </c>
      <c r="Y1460" s="17" t="str">
        <f>IF(SUM('Control Sample Data'!M$3:M$98)&gt;10,IF(AND(ISNUMBER('Control Sample Data'!M1459),'Control Sample Data'!M1459&lt;$B$1,'Control Sample Data'!M1459&gt;0),'Control Sample Data'!M1459,$B$1),"")</f>
        <v/>
      </c>
      <c r="AT1460" s="36" t="str">
        <f t="shared" si="959"/>
        <v/>
      </c>
      <c r="AU1460" s="36" t="str">
        <f t="shared" si="960"/>
        <v/>
      </c>
      <c r="AV1460" s="36" t="str">
        <f t="shared" si="961"/>
        <v/>
      </c>
      <c r="AW1460" s="36" t="str">
        <f t="shared" si="962"/>
        <v/>
      </c>
      <c r="AX1460" s="36" t="str">
        <f t="shared" si="963"/>
        <v/>
      </c>
      <c r="AY1460" s="36" t="str">
        <f t="shared" si="964"/>
        <v/>
      </c>
      <c r="AZ1460" s="36" t="str">
        <f t="shared" si="965"/>
        <v/>
      </c>
      <c r="BA1460" s="36" t="str">
        <f t="shared" si="966"/>
        <v/>
      </c>
      <c r="BB1460" s="36" t="str">
        <f t="shared" si="967"/>
        <v/>
      </c>
      <c r="BC1460" s="36" t="str">
        <f t="shared" si="968"/>
        <v/>
      </c>
      <c r="BD1460" s="36" t="str">
        <f t="shared" si="969"/>
        <v/>
      </c>
      <c r="BE1460" s="36" t="str">
        <f t="shared" si="970"/>
        <v/>
      </c>
      <c r="BF1460" s="36" t="str">
        <f t="shared" si="971"/>
        <v/>
      </c>
      <c r="BG1460" s="36" t="str">
        <f t="shared" si="972"/>
        <v/>
      </c>
      <c r="BH1460" s="36" t="str">
        <f t="shared" si="973"/>
        <v/>
      </c>
      <c r="BI1460" s="36" t="str">
        <f t="shared" si="974"/>
        <v/>
      </c>
      <c r="BJ1460" s="36" t="str">
        <f t="shared" si="975"/>
        <v/>
      </c>
      <c r="BK1460" s="36" t="str">
        <f t="shared" si="976"/>
        <v/>
      </c>
      <c r="BL1460" s="36" t="str">
        <f t="shared" si="977"/>
        <v/>
      </c>
      <c r="BM1460" s="36" t="str">
        <f t="shared" si="978"/>
        <v/>
      </c>
      <c r="BN1460" s="38" t="e">
        <f t="shared" si="937"/>
        <v>#DIV/0!</v>
      </c>
      <c r="BO1460" s="38" t="e">
        <f t="shared" si="938"/>
        <v>#DIV/0!</v>
      </c>
      <c r="BP1460" s="39" t="str">
        <f t="shared" si="939"/>
        <v/>
      </c>
      <c r="BQ1460" s="39" t="str">
        <f t="shared" si="940"/>
        <v/>
      </c>
      <c r="BR1460" s="39" t="str">
        <f t="shared" si="941"/>
        <v/>
      </c>
      <c r="BS1460" s="39" t="str">
        <f t="shared" si="942"/>
        <v/>
      </c>
      <c r="BT1460" s="39" t="str">
        <f t="shared" si="943"/>
        <v/>
      </c>
      <c r="BU1460" s="39" t="str">
        <f t="shared" si="944"/>
        <v/>
      </c>
      <c r="BV1460" s="39" t="str">
        <f t="shared" si="945"/>
        <v/>
      </c>
      <c r="BW1460" s="39" t="str">
        <f t="shared" si="946"/>
        <v/>
      </c>
      <c r="BX1460" s="39" t="str">
        <f t="shared" si="947"/>
        <v/>
      </c>
      <c r="BY1460" s="39" t="str">
        <f t="shared" si="948"/>
        <v/>
      </c>
      <c r="BZ1460" s="39" t="str">
        <f t="shared" si="949"/>
        <v/>
      </c>
      <c r="CA1460" s="39" t="str">
        <f t="shared" si="950"/>
        <v/>
      </c>
      <c r="CB1460" s="39" t="str">
        <f t="shared" si="951"/>
        <v/>
      </c>
      <c r="CC1460" s="39" t="str">
        <f t="shared" si="952"/>
        <v/>
      </c>
      <c r="CD1460" s="39" t="str">
        <f t="shared" si="953"/>
        <v/>
      </c>
      <c r="CE1460" s="39" t="str">
        <f t="shared" si="954"/>
        <v/>
      </c>
      <c r="CF1460" s="39" t="str">
        <f t="shared" si="955"/>
        <v/>
      </c>
      <c r="CG1460" s="39" t="str">
        <f t="shared" si="956"/>
        <v/>
      </c>
      <c r="CH1460" s="39" t="str">
        <f t="shared" si="957"/>
        <v/>
      </c>
      <c r="CI1460" s="39" t="str">
        <f t="shared" si="958"/>
        <v/>
      </c>
    </row>
    <row r="1461" spans="1:87">
      <c r="A1461" s="18"/>
      <c r="B1461" s="15" t="str">
        <f>'Gene Table'!E1460</f>
        <v>hsa-miR-4531</v>
      </c>
      <c r="C1461" s="15" t="str">
        <f>'Gene Table'!B1460</f>
        <v>M18</v>
      </c>
      <c r="D1461" s="16" t="str">
        <f>IF(SUM('Test Sample Data'!D$3:D$98)&gt;10,IF(AND(ISNUMBER('Test Sample Data'!D1460),'Test Sample Data'!D1460&lt;$B$1,'Test Sample Data'!D1460&gt;0),'Test Sample Data'!D1460,$B$1),"")</f>
        <v/>
      </c>
      <c r="E1461" s="17" t="str">
        <f>IF(SUM('Test Sample Data'!E$3:E$98)&gt;10,IF(AND(ISNUMBER('Test Sample Data'!E1460),'Test Sample Data'!E1460&lt;$B$1,'Test Sample Data'!E1460&gt;0),'Test Sample Data'!E1460,$B$1),"")</f>
        <v/>
      </c>
      <c r="F1461" s="17" t="str">
        <f>IF(SUM('Test Sample Data'!F$3:F$98)&gt;10,IF(AND(ISNUMBER('Test Sample Data'!F1460),'Test Sample Data'!F1460&lt;$B$1,'Test Sample Data'!F1460&gt;0),'Test Sample Data'!F1460,$B$1),"")</f>
        <v/>
      </c>
      <c r="G1461" s="17" t="str">
        <f>IF(SUM('Test Sample Data'!G$3:G$98)&gt;10,IF(AND(ISNUMBER('Test Sample Data'!G1460),'Test Sample Data'!G1460&lt;$B$1,'Test Sample Data'!G1460&gt;0),'Test Sample Data'!G1460,$B$1),"")</f>
        <v/>
      </c>
      <c r="H1461" s="17" t="str">
        <f>IF(SUM('Test Sample Data'!H$3:H$98)&gt;10,IF(AND(ISNUMBER('Test Sample Data'!H1460),'Test Sample Data'!H1460&lt;$B$1,'Test Sample Data'!H1460&gt;0),'Test Sample Data'!H1460,$B$1),"")</f>
        <v/>
      </c>
      <c r="I1461" s="17" t="str">
        <f>IF(SUM('Test Sample Data'!I$3:I$98)&gt;10,IF(AND(ISNUMBER('Test Sample Data'!I1460),'Test Sample Data'!I1460&lt;$B$1,'Test Sample Data'!I1460&gt;0),'Test Sample Data'!I1460,$B$1),"")</f>
        <v/>
      </c>
      <c r="J1461" s="17" t="str">
        <f>IF(SUM('Test Sample Data'!J$3:J$98)&gt;10,IF(AND(ISNUMBER('Test Sample Data'!J1460),'Test Sample Data'!J1460&lt;$B$1,'Test Sample Data'!J1460&gt;0),'Test Sample Data'!J1460,$B$1),"")</f>
        <v/>
      </c>
      <c r="K1461" s="17" t="str">
        <f>IF(SUM('Test Sample Data'!K$3:K$98)&gt;10,IF(AND(ISNUMBER('Test Sample Data'!K1460),'Test Sample Data'!K1460&lt;$B$1,'Test Sample Data'!K1460&gt;0),'Test Sample Data'!K1460,$B$1),"")</f>
        <v/>
      </c>
      <c r="L1461" s="17" t="str">
        <f>IF(SUM('Test Sample Data'!L$3:L$98)&gt;10,IF(AND(ISNUMBER('Test Sample Data'!L1460),'Test Sample Data'!L1460&lt;$B$1,'Test Sample Data'!L1460&gt;0),'Test Sample Data'!L1460,$B$1),"")</f>
        <v/>
      </c>
      <c r="M1461" s="17" t="str">
        <f>IF(SUM('Test Sample Data'!M$3:M$98)&gt;10,IF(AND(ISNUMBER('Test Sample Data'!M1460),'Test Sample Data'!M1460&lt;$B$1,'Test Sample Data'!M1460&gt;0),'Test Sample Data'!M1460,$B$1),"")</f>
        <v/>
      </c>
      <c r="N1461" s="17" t="str">
        <f>'Gene Table'!E1460</f>
        <v>hsa-miR-4531</v>
      </c>
      <c r="O1461" s="17" t="str">
        <f>'Gene Table'!B1460</f>
        <v>M18</v>
      </c>
      <c r="P1461" s="17" t="str">
        <f>IF(SUM('Control Sample Data'!D$3:D$98)&gt;10,IF(AND(ISNUMBER('Control Sample Data'!D1460),'Control Sample Data'!D1460&lt;$B$1,'Control Sample Data'!D1460&gt;0),'Control Sample Data'!D1460,$B$1),"")</f>
        <v/>
      </c>
      <c r="Q1461" s="17" t="str">
        <f>IF(SUM('Control Sample Data'!E$3:E$98)&gt;10,IF(AND(ISNUMBER('Control Sample Data'!E1460),'Control Sample Data'!E1460&lt;$B$1,'Control Sample Data'!E1460&gt;0),'Control Sample Data'!E1460,$B$1),"")</f>
        <v/>
      </c>
      <c r="R1461" s="17" t="str">
        <f>IF(SUM('Control Sample Data'!F$3:F$98)&gt;10,IF(AND(ISNUMBER('Control Sample Data'!F1460),'Control Sample Data'!F1460&lt;$B$1,'Control Sample Data'!F1460&gt;0),'Control Sample Data'!F1460,$B$1),"")</f>
        <v/>
      </c>
      <c r="S1461" s="17" t="str">
        <f>IF(SUM('Control Sample Data'!G$3:G$98)&gt;10,IF(AND(ISNUMBER('Control Sample Data'!G1460),'Control Sample Data'!G1460&lt;$B$1,'Control Sample Data'!G1460&gt;0),'Control Sample Data'!G1460,$B$1),"")</f>
        <v/>
      </c>
      <c r="T1461" s="17" t="str">
        <f>IF(SUM('Control Sample Data'!H$3:H$98)&gt;10,IF(AND(ISNUMBER('Control Sample Data'!H1460),'Control Sample Data'!H1460&lt;$B$1,'Control Sample Data'!H1460&gt;0),'Control Sample Data'!H1460,$B$1),"")</f>
        <v/>
      </c>
      <c r="U1461" s="17" t="str">
        <f>IF(SUM('Control Sample Data'!I$3:I$98)&gt;10,IF(AND(ISNUMBER('Control Sample Data'!I1460),'Control Sample Data'!I1460&lt;$B$1,'Control Sample Data'!I1460&gt;0),'Control Sample Data'!I1460,$B$1),"")</f>
        <v/>
      </c>
      <c r="V1461" s="17" t="str">
        <f>IF(SUM('Control Sample Data'!J$3:J$98)&gt;10,IF(AND(ISNUMBER('Control Sample Data'!J1460),'Control Sample Data'!J1460&lt;$B$1,'Control Sample Data'!J1460&gt;0),'Control Sample Data'!J1460,$B$1),"")</f>
        <v/>
      </c>
      <c r="W1461" s="17" t="str">
        <f>IF(SUM('Control Sample Data'!K$3:K$98)&gt;10,IF(AND(ISNUMBER('Control Sample Data'!K1460),'Control Sample Data'!K1460&lt;$B$1,'Control Sample Data'!K1460&gt;0),'Control Sample Data'!K1460,$B$1),"")</f>
        <v/>
      </c>
      <c r="X1461" s="17" t="str">
        <f>IF(SUM('Control Sample Data'!L$3:L$98)&gt;10,IF(AND(ISNUMBER('Control Sample Data'!L1460),'Control Sample Data'!L1460&lt;$B$1,'Control Sample Data'!L1460&gt;0),'Control Sample Data'!L1460,$B$1),"")</f>
        <v/>
      </c>
      <c r="Y1461" s="17" t="str">
        <f>IF(SUM('Control Sample Data'!M$3:M$98)&gt;10,IF(AND(ISNUMBER('Control Sample Data'!M1460),'Control Sample Data'!M1460&lt;$B$1,'Control Sample Data'!M1460&gt;0),'Control Sample Data'!M1460,$B$1),"")</f>
        <v/>
      </c>
      <c r="AT1461" s="36" t="str">
        <f t="shared" si="959"/>
        <v/>
      </c>
      <c r="AU1461" s="36" t="str">
        <f t="shared" si="960"/>
        <v/>
      </c>
      <c r="AV1461" s="36" t="str">
        <f t="shared" si="961"/>
        <v/>
      </c>
      <c r="AW1461" s="36" t="str">
        <f t="shared" si="962"/>
        <v/>
      </c>
      <c r="AX1461" s="36" t="str">
        <f t="shared" si="963"/>
        <v/>
      </c>
      <c r="AY1461" s="36" t="str">
        <f t="shared" si="964"/>
        <v/>
      </c>
      <c r="AZ1461" s="36" t="str">
        <f t="shared" si="965"/>
        <v/>
      </c>
      <c r="BA1461" s="36" t="str">
        <f t="shared" si="966"/>
        <v/>
      </c>
      <c r="BB1461" s="36" t="str">
        <f t="shared" si="967"/>
        <v/>
      </c>
      <c r="BC1461" s="36" t="str">
        <f t="shared" si="968"/>
        <v/>
      </c>
      <c r="BD1461" s="36" t="str">
        <f t="shared" si="969"/>
        <v/>
      </c>
      <c r="BE1461" s="36" t="str">
        <f t="shared" si="970"/>
        <v/>
      </c>
      <c r="BF1461" s="36" t="str">
        <f t="shared" si="971"/>
        <v/>
      </c>
      <c r="BG1461" s="36" t="str">
        <f t="shared" si="972"/>
        <v/>
      </c>
      <c r="BH1461" s="36" t="str">
        <f t="shared" si="973"/>
        <v/>
      </c>
      <c r="BI1461" s="36" t="str">
        <f t="shared" si="974"/>
        <v/>
      </c>
      <c r="BJ1461" s="36" t="str">
        <f t="shared" si="975"/>
        <v/>
      </c>
      <c r="BK1461" s="36" t="str">
        <f t="shared" si="976"/>
        <v/>
      </c>
      <c r="BL1461" s="36" t="str">
        <f t="shared" si="977"/>
        <v/>
      </c>
      <c r="BM1461" s="36" t="str">
        <f t="shared" si="978"/>
        <v/>
      </c>
      <c r="BN1461" s="38" t="e">
        <f t="shared" si="937"/>
        <v>#DIV/0!</v>
      </c>
      <c r="BO1461" s="38" t="e">
        <f t="shared" si="938"/>
        <v>#DIV/0!</v>
      </c>
      <c r="BP1461" s="39" t="str">
        <f t="shared" si="939"/>
        <v/>
      </c>
      <c r="BQ1461" s="39" t="str">
        <f t="shared" si="940"/>
        <v/>
      </c>
      <c r="BR1461" s="39" t="str">
        <f t="shared" si="941"/>
        <v/>
      </c>
      <c r="BS1461" s="39" t="str">
        <f t="shared" si="942"/>
        <v/>
      </c>
      <c r="BT1461" s="39" t="str">
        <f t="shared" si="943"/>
        <v/>
      </c>
      <c r="BU1461" s="39" t="str">
        <f t="shared" si="944"/>
        <v/>
      </c>
      <c r="BV1461" s="39" t="str">
        <f t="shared" si="945"/>
        <v/>
      </c>
      <c r="BW1461" s="39" t="str">
        <f t="shared" si="946"/>
        <v/>
      </c>
      <c r="BX1461" s="39" t="str">
        <f t="shared" si="947"/>
        <v/>
      </c>
      <c r="BY1461" s="39" t="str">
        <f t="shared" si="948"/>
        <v/>
      </c>
      <c r="BZ1461" s="39" t="str">
        <f t="shared" si="949"/>
        <v/>
      </c>
      <c r="CA1461" s="39" t="str">
        <f t="shared" si="950"/>
        <v/>
      </c>
      <c r="CB1461" s="39" t="str">
        <f t="shared" si="951"/>
        <v/>
      </c>
      <c r="CC1461" s="39" t="str">
        <f t="shared" si="952"/>
        <v/>
      </c>
      <c r="CD1461" s="39" t="str">
        <f t="shared" si="953"/>
        <v/>
      </c>
      <c r="CE1461" s="39" t="str">
        <f t="shared" si="954"/>
        <v/>
      </c>
      <c r="CF1461" s="39" t="str">
        <f t="shared" si="955"/>
        <v/>
      </c>
      <c r="CG1461" s="39" t="str">
        <f t="shared" si="956"/>
        <v/>
      </c>
      <c r="CH1461" s="39" t="str">
        <f t="shared" si="957"/>
        <v/>
      </c>
      <c r="CI1461" s="39" t="str">
        <f t="shared" si="958"/>
        <v/>
      </c>
    </row>
    <row r="1462" spans="1:87">
      <c r="A1462" s="18"/>
      <c r="B1462" s="15" t="str">
        <f>'Gene Table'!E1461</f>
        <v>hsa-miR-4448</v>
      </c>
      <c r="C1462" s="15" t="str">
        <f>'Gene Table'!B1461</f>
        <v>M19</v>
      </c>
      <c r="D1462" s="16" t="str">
        <f>IF(SUM('Test Sample Data'!D$3:D$98)&gt;10,IF(AND(ISNUMBER('Test Sample Data'!D1461),'Test Sample Data'!D1461&lt;$B$1,'Test Sample Data'!D1461&gt;0),'Test Sample Data'!D1461,$B$1),"")</f>
        <v/>
      </c>
      <c r="E1462" s="17" t="str">
        <f>IF(SUM('Test Sample Data'!E$3:E$98)&gt;10,IF(AND(ISNUMBER('Test Sample Data'!E1461),'Test Sample Data'!E1461&lt;$B$1,'Test Sample Data'!E1461&gt;0),'Test Sample Data'!E1461,$B$1),"")</f>
        <v/>
      </c>
      <c r="F1462" s="17" t="str">
        <f>IF(SUM('Test Sample Data'!F$3:F$98)&gt;10,IF(AND(ISNUMBER('Test Sample Data'!F1461),'Test Sample Data'!F1461&lt;$B$1,'Test Sample Data'!F1461&gt;0),'Test Sample Data'!F1461,$B$1),"")</f>
        <v/>
      </c>
      <c r="G1462" s="17" t="str">
        <f>IF(SUM('Test Sample Data'!G$3:G$98)&gt;10,IF(AND(ISNUMBER('Test Sample Data'!G1461),'Test Sample Data'!G1461&lt;$B$1,'Test Sample Data'!G1461&gt;0),'Test Sample Data'!G1461,$B$1),"")</f>
        <v/>
      </c>
      <c r="H1462" s="17" t="str">
        <f>IF(SUM('Test Sample Data'!H$3:H$98)&gt;10,IF(AND(ISNUMBER('Test Sample Data'!H1461),'Test Sample Data'!H1461&lt;$B$1,'Test Sample Data'!H1461&gt;0),'Test Sample Data'!H1461,$B$1),"")</f>
        <v/>
      </c>
      <c r="I1462" s="17" t="str">
        <f>IF(SUM('Test Sample Data'!I$3:I$98)&gt;10,IF(AND(ISNUMBER('Test Sample Data'!I1461),'Test Sample Data'!I1461&lt;$B$1,'Test Sample Data'!I1461&gt;0),'Test Sample Data'!I1461,$B$1),"")</f>
        <v/>
      </c>
      <c r="J1462" s="17" t="str">
        <f>IF(SUM('Test Sample Data'!J$3:J$98)&gt;10,IF(AND(ISNUMBER('Test Sample Data'!J1461),'Test Sample Data'!J1461&lt;$B$1,'Test Sample Data'!J1461&gt;0),'Test Sample Data'!J1461,$B$1),"")</f>
        <v/>
      </c>
      <c r="K1462" s="17" t="str">
        <f>IF(SUM('Test Sample Data'!K$3:K$98)&gt;10,IF(AND(ISNUMBER('Test Sample Data'!K1461),'Test Sample Data'!K1461&lt;$B$1,'Test Sample Data'!K1461&gt;0),'Test Sample Data'!K1461,$B$1),"")</f>
        <v/>
      </c>
      <c r="L1462" s="17" t="str">
        <f>IF(SUM('Test Sample Data'!L$3:L$98)&gt;10,IF(AND(ISNUMBER('Test Sample Data'!L1461),'Test Sample Data'!L1461&lt;$B$1,'Test Sample Data'!L1461&gt;0),'Test Sample Data'!L1461,$B$1),"")</f>
        <v/>
      </c>
      <c r="M1462" s="17" t="str">
        <f>IF(SUM('Test Sample Data'!M$3:M$98)&gt;10,IF(AND(ISNUMBER('Test Sample Data'!M1461),'Test Sample Data'!M1461&lt;$B$1,'Test Sample Data'!M1461&gt;0),'Test Sample Data'!M1461,$B$1),"")</f>
        <v/>
      </c>
      <c r="N1462" s="17" t="str">
        <f>'Gene Table'!E1461</f>
        <v>hsa-miR-4448</v>
      </c>
      <c r="O1462" s="17" t="str">
        <f>'Gene Table'!B1461</f>
        <v>M19</v>
      </c>
      <c r="P1462" s="17" t="str">
        <f>IF(SUM('Control Sample Data'!D$3:D$98)&gt;10,IF(AND(ISNUMBER('Control Sample Data'!D1461),'Control Sample Data'!D1461&lt;$B$1,'Control Sample Data'!D1461&gt;0),'Control Sample Data'!D1461,$B$1),"")</f>
        <v/>
      </c>
      <c r="Q1462" s="17" t="str">
        <f>IF(SUM('Control Sample Data'!E$3:E$98)&gt;10,IF(AND(ISNUMBER('Control Sample Data'!E1461),'Control Sample Data'!E1461&lt;$B$1,'Control Sample Data'!E1461&gt;0),'Control Sample Data'!E1461,$B$1),"")</f>
        <v/>
      </c>
      <c r="R1462" s="17" t="str">
        <f>IF(SUM('Control Sample Data'!F$3:F$98)&gt;10,IF(AND(ISNUMBER('Control Sample Data'!F1461),'Control Sample Data'!F1461&lt;$B$1,'Control Sample Data'!F1461&gt;0),'Control Sample Data'!F1461,$B$1),"")</f>
        <v/>
      </c>
      <c r="S1462" s="17" t="str">
        <f>IF(SUM('Control Sample Data'!G$3:G$98)&gt;10,IF(AND(ISNUMBER('Control Sample Data'!G1461),'Control Sample Data'!G1461&lt;$B$1,'Control Sample Data'!G1461&gt;0),'Control Sample Data'!G1461,$B$1),"")</f>
        <v/>
      </c>
      <c r="T1462" s="17" t="str">
        <f>IF(SUM('Control Sample Data'!H$3:H$98)&gt;10,IF(AND(ISNUMBER('Control Sample Data'!H1461),'Control Sample Data'!H1461&lt;$B$1,'Control Sample Data'!H1461&gt;0),'Control Sample Data'!H1461,$B$1),"")</f>
        <v/>
      </c>
      <c r="U1462" s="17" t="str">
        <f>IF(SUM('Control Sample Data'!I$3:I$98)&gt;10,IF(AND(ISNUMBER('Control Sample Data'!I1461),'Control Sample Data'!I1461&lt;$B$1,'Control Sample Data'!I1461&gt;0),'Control Sample Data'!I1461,$B$1),"")</f>
        <v/>
      </c>
      <c r="V1462" s="17" t="str">
        <f>IF(SUM('Control Sample Data'!J$3:J$98)&gt;10,IF(AND(ISNUMBER('Control Sample Data'!J1461),'Control Sample Data'!J1461&lt;$B$1,'Control Sample Data'!J1461&gt;0),'Control Sample Data'!J1461,$B$1),"")</f>
        <v/>
      </c>
      <c r="W1462" s="17" t="str">
        <f>IF(SUM('Control Sample Data'!K$3:K$98)&gt;10,IF(AND(ISNUMBER('Control Sample Data'!K1461),'Control Sample Data'!K1461&lt;$B$1,'Control Sample Data'!K1461&gt;0),'Control Sample Data'!K1461,$B$1),"")</f>
        <v/>
      </c>
      <c r="X1462" s="17" t="str">
        <f>IF(SUM('Control Sample Data'!L$3:L$98)&gt;10,IF(AND(ISNUMBER('Control Sample Data'!L1461),'Control Sample Data'!L1461&lt;$B$1,'Control Sample Data'!L1461&gt;0),'Control Sample Data'!L1461,$B$1),"")</f>
        <v/>
      </c>
      <c r="Y1462" s="17" t="str">
        <f>IF(SUM('Control Sample Data'!M$3:M$98)&gt;10,IF(AND(ISNUMBER('Control Sample Data'!M1461),'Control Sample Data'!M1461&lt;$B$1,'Control Sample Data'!M1461&gt;0),'Control Sample Data'!M1461,$B$1),"")</f>
        <v/>
      </c>
      <c r="AT1462" s="36" t="str">
        <f t="shared" si="959"/>
        <v/>
      </c>
      <c r="AU1462" s="36" t="str">
        <f t="shared" si="960"/>
        <v/>
      </c>
      <c r="AV1462" s="36" t="str">
        <f t="shared" si="961"/>
        <v/>
      </c>
      <c r="AW1462" s="36" t="str">
        <f t="shared" si="962"/>
        <v/>
      </c>
      <c r="AX1462" s="36" t="str">
        <f t="shared" si="963"/>
        <v/>
      </c>
      <c r="AY1462" s="36" t="str">
        <f t="shared" si="964"/>
        <v/>
      </c>
      <c r="AZ1462" s="36" t="str">
        <f t="shared" si="965"/>
        <v/>
      </c>
      <c r="BA1462" s="36" t="str">
        <f t="shared" si="966"/>
        <v/>
      </c>
      <c r="BB1462" s="36" t="str">
        <f t="shared" si="967"/>
        <v/>
      </c>
      <c r="BC1462" s="36" t="str">
        <f t="shared" si="968"/>
        <v/>
      </c>
      <c r="BD1462" s="36" t="str">
        <f t="shared" si="969"/>
        <v/>
      </c>
      <c r="BE1462" s="36" t="str">
        <f t="shared" si="970"/>
        <v/>
      </c>
      <c r="BF1462" s="36" t="str">
        <f t="shared" si="971"/>
        <v/>
      </c>
      <c r="BG1462" s="36" t="str">
        <f t="shared" si="972"/>
        <v/>
      </c>
      <c r="BH1462" s="36" t="str">
        <f t="shared" si="973"/>
        <v/>
      </c>
      <c r="BI1462" s="36" t="str">
        <f t="shared" si="974"/>
        <v/>
      </c>
      <c r="BJ1462" s="36" t="str">
        <f t="shared" si="975"/>
        <v/>
      </c>
      <c r="BK1462" s="36" t="str">
        <f t="shared" si="976"/>
        <v/>
      </c>
      <c r="BL1462" s="36" t="str">
        <f t="shared" si="977"/>
        <v/>
      </c>
      <c r="BM1462" s="36" t="str">
        <f t="shared" si="978"/>
        <v/>
      </c>
      <c r="BN1462" s="38" t="e">
        <f t="shared" si="937"/>
        <v>#DIV/0!</v>
      </c>
      <c r="BO1462" s="38" t="e">
        <f t="shared" si="938"/>
        <v>#DIV/0!</v>
      </c>
      <c r="BP1462" s="39" t="str">
        <f t="shared" si="939"/>
        <v/>
      </c>
      <c r="BQ1462" s="39" t="str">
        <f t="shared" si="940"/>
        <v/>
      </c>
      <c r="BR1462" s="39" t="str">
        <f t="shared" si="941"/>
        <v/>
      </c>
      <c r="BS1462" s="39" t="str">
        <f t="shared" si="942"/>
        <v/>
      </c>
      <c r="BT1462" s="39" t="str">
        <f t="shared" si="943"/>
        <v/>
      </c>
      <c r="BU1462" s="39" t="str">
        <f t="shared" si="944"/>
        <v/>
      </c>
      <c r="BV1462" s="39" t="str">
        <f t="shared" si="945"/>
        <v/>
      </c>
      <c r="BW1462" s="39" t="str">
        <f t="shared" si="946"/>
        <v/>
      </c>
      <c r="BX1462" s="39" t="str">
        <f t="shared" si="947"/>
        <v/>
      </c>
      <c r="BY1462" s="39" t="str">
        <f t="shared" si="948"/>
        <v/>
      </c>
      <c r="BZ1462" s="39" t="str">
        <f t="shared" si="949"/>
        <v/>
      </c>
      <c r="CA1462" s="39" t="str">
        <f t="shared" si="950"/>
        <v/>
      </c>
      <c r="CB1462" s="39" t="str">
        <f t="shared" si="951"/>
        <v/>
      </c>
      <c r="CC1462" s="39" t="str">
        <f t="shared" si="952"/>
        <v/>
      </c>
      <c r="CD1462" s="39" t="str">
        <f t="shared" si="953"/>
        <v/>
      </c>
      <c r="CE1462" s="39" t="str">
        <f t="shared" si="954"/>
        <v/>
      </c>
      <c r="CF1462" s="39" t="str">
        <f t="shared" si="955"/>
        <v/>
      </c>
      <c r="CG1462" s="39" t="str">
        <f t="shared" si="956"/>
        <v/>
      </c>
      <c r="CH1462" s="39" t="str">
        <f t="shared" si="957"/>
        <v/>
      </c>
      <c r="CI1462" s="39" t="str">
        <f t="shared" si="958"/>
        <v/>
      </c>
    </row>
    <row r="1463" spans="1:87">
      <c r="A1463" s="18"/>
      <c r="B1463" s="15" t="str">
        <f>'Gene Table'!E1462</f>
        <v>hsa-miR-4532</v>
      </c>
      <c r="C1463" s="15" t="str">
        <f>'Gene Table'!B1462</f>
        <v>M20</v>
      </c>
      <c r="D1463" s="16" t="str">
        <f>IF(SUM('Test Sample Data'!D$3:D$98)&gt;10,IF(AND(ISNUMBER('Test Sample Data'!D1462),'Test Sample Data'!D1462&lt;$B$1,'Test Sample Data'!D1462&gt;0),'Test Sample Data'!D1462,$B$1),"")</f>
        <v/>
      </c>
      <c r="E1463" s="17" t="str">
        <f>IF(SUM('Test Sample Data'!E$3:E$98)&gt;10,IF(AND(ISNUMBER('Test Sample Data'!E1462),'Test Sample Data'!E1462&lt;$B$1,'Test Sample Data'!E1462&gt;0),'Test Sample Data'!E1462,$B$1),"")</f>
        <v/>
      </c>
      <c r="F1463" s="17" t="str">
        <f>IF(SUM('Test Sample Data'!F$3:F$98)&gt;10,IF(AND(ISNUMBER('Test Sample Data'!F1462),'Test Sample Data'!F1462&lt;$B$1,'Test Sample Data'!F1462&gt;0),'Test Sample Data'!F1462,$B$1),"")</f>
        <v/>
      </c>
      <c r="G1463" s="17" t="str">
        <f>IF(SUM('Test Sample Data'!G$3:G$98)&gt;10,IF(AND(ISNUMBER('Test Sample Data'!G1462),'Test Sample Data'!G1462&lt;$B$1,'Test Sample Data'!G1462&gt;0),'Test Sample Data'!G1462,$B$1),"")</f>
        <v/>
      </c>
      <c r="H1463" s="17" t="str">
        <f>IF(SUM('Test Sample Data'!H$3:H$98)&gt;10,IF(AND(ISNUMBER('Test Sample Data'!H1462),'Test Sample Data'!H1462&lt;$B$1,'Test Sample Data'!H1462&gt;0),'Test Sample Data'!H1462,$B$1),"")</f>
        <v/>
      </c>
      <c r="I1463" s="17" t="str">
        <f>IF(SUM('Test Sample Data'!I$3:I$98)&gt;10,IF(AND(ISNUMBER('Test Sample Data'!I1462),'Test Sample Data'!I1462&lt;$B$1,'Test Sample Data'!I1462&gt;0),'Test Sample Data'!I1462,$B$1),"")</f>
        <v/>
      </c>
      <c r="J1463" s="17" t="str">
        <f>IF(SUM('Test Sample Data'!J$3:J$98)&gt;10,IF(AND(ISNUMBER('Test Sample Data'!J1462),'Test Sample Data'!J1462&lt;$B$1,'Test Sample Data'!J1462&gt;0),'Test Sample Data'!J1462,$B$1),"")</f>
        <v/>
      </c>
      <c r="K1463" s="17" t="str">
        <f>IF(SUM('Test Sample Data'!K$3:K$98)&gt;10,IF(AND(ISNUMBER('Test Sample Data'!K1462),'Test Sample Data'!K1462&lt;$B$1,'Test Sample Data'!K1462&gt;0),'Test Sample Data'!K1462,$B$1),"")</f>
        <v/>
      </c>
      <c r="L1463" s="17" t="str">
        <f>IF(SUM('Test Sample Data'!L$3:L$98)&gt;10,IF(AND(ISNUMBER('Test Sample Data'!L1462),'Test Sample Data'!L1462&lt;$B$1,'Test Sample Data'!L1462&gt;0),'Test Sample Data'!L1462,$B$1),"")</f>
        <v/>
      </c>
      <c r="M1463" s="17" t="str">
        <f>IF(SUM('Test Sample Data'!M$3:M$98)&gt;10,IF(AND(ISNUMBER('Test Sample Data'!M1462),'Test Sample Data'!M1462&lt;$B$1,'Test Sample Data'!M1462&gt;0),'Test Sample Data'!M1462,$B$1),"")</f>
        <v/>
      </c>
      <c r="N1463" s="17" t="str">
        <f>'Gene Table'!E1462</f>
        <v>hsa-miR-4532</v>
      </c>
      <c r="O1463" s="17" t="str">
        <f>'Gene Table'!B1462</f>
        <v>M20</v>
      </c>
      <c r="P1463" s="17" t="str">
        <f>IF(SUM('Control Sample Data'!D$3:D$98)&gt;10,IF(AND(ISNUMBER('Control Sample Data'!D1462),'Control Sample Data'!D1462&lt;$B$1,'Control Sample Data'!D1462&gt;0),'Control Sample Data'!D1462,$B$1),"")</f>
        <v/>
      </c>
      <c r="Q1463" s="17" t="str">
        <f>IF(SUM('Control Sample Data'!E$3:E$98)&gt;10,IF(AND(ISNUMBER('Control Sample Data'!E1462),'Control Sample Data'!E1462&lt;$B$1,'Control Sample Data'!E1462&gt;0),'Control Sample Data'!E1462,$B$1),"")</f>
        <v/>
      </c>
      <c r="R1463" s="17" t="str">
        <f>IF(SUM('Control Sample Data'!F$3:F$98)&gt;10,IF(AND(ISNUMBER('Control Sample Data'!F1462),'Control Sample Data'!F1462&lt;$B$1,'Control Sample Data'!F1462&gt;0),'Control Sample Data'!F1462,$B$1),"")</f>
        <v/>
      </c>
      <c r="S1463" s="17" t="str">
        <f>IF(SUM('Control Sample Data'!G$3:G$98)&gt;10,IF(AND(ISNUMBER('Control Sample Data'!G1462),'Control Sample Data'!G1462&lt;$B$1,'Control Sample Data'!G1462&gt;0),'Control Sample Data'!G1462,$B$1),"")</f>
        <v/>
      </c>
      <c r="T1463" s="17" t="str">
        <f>IF(SUM('Control Sample Data'!H$3:H$98)&gt;10,IF(AND(ISNUMBER('Control Sample Data'!H1462),'Control Sample Data'!H1462&lt;$B$1,'Control Sample Data'!H1462&gt;0),'Control Sample Data'!H1462,$B$1),"")</f>
        <v/>
      </c>
      <c r="U1463" s="17" t="str">
        <f>IF(SUM('Control Sample Data'!I$3:I$98)&gt;10,IF(AND(ISNUMBER('Control Sample Data'!I1462),'Control Sample Data'!I1462&lt;$B$1,'Control Sample Data'!I1462&gt;0),'Control Sample Data'!I1462,$B$1),"")</f>
        <v/>
      </c>
      <c r="V1463" s="17" t="str">
        <f>IF(SUM('Control Sample Data'!J$3:J$98)&gt;10,IF(AND(ISNUMBER('Control Sample Data'!J1462),'Control Sample Data'!J1462&lt;$B$1,'Control Sample Data'!J1462&gt;0),'Control Sample Data'!J1462,$B$1),"")</f>
        <v/>
      </c>
      <c r="W1463" s="17" t="str">
        <f>IF(SUM('Control Sample Data'!K$3:K$98)&gt;10,IF(AND(ISNUMBER('Control Sample Data'!K1462),'Control Sample Data'!K1462&lt;$B$1,'Control Sample Data'!K1462&gt;0),'Control Sample Data'!K1462,$B$1),"")</f>
        <v/>
      </c>
      <c r="X1463" s="17" t="str">
        <f>IF(SUM('Control Sample Data'!L$3:L$98)&gt;10,IF(AND(ISNUMBER('Control Sample Data'!L1462),'Control Sample Data'!L1462&lt;$B$1,'Control Sample Data'!L1462&gt;0),'Control Sample Data'!L1462,$B$1),"")</f>
        <v/>
      </c>
      <c r="Y1463" s="17" t="str">
        <f>IF(SUM('Control Sample Data'!M$3:M$98)&gt;10,IF(AND(ISNUMBER('Control Sample Data'!M1462),'Control Sample Data'!M1462&lt;$B$1,'Control Sample Data'!M1462&gt;0),'Control Sample Data'!M1462,$B$1),"")</f>
        <v/>
      </c>
      <c r="AT1463" s="36" t="str">
        <f t="shared" si="959"/>
        <v/>
      </c>
      <c r="AU1463" s="36" t="str">
        <f t="shared" si="960"/>
        <v/>
      </c>
      <c r="AV1463" s="36" t="str">
        <f t="shared" si="961"/>
        <v/>
      </c>
      <c r="AW1463" s="36" t="str">
        <f t="shared" si="962"/>
        <v/>
      </c>
      <c r="AX1463" s="36" t="str">
        <f t="shared" si="963"/>
        <v/>
      </c>
      <c r="AY1463" s="36" t="str">
        <f t="shared" si="964"/>
        <v/>
      </c>
      <c r="AZ1463" s="36" t="str">
        <f t="shared" si="965"/>
        <v/>
      </c>
      <c r="BA1463" s="36" t="str">
        <f t="shared" si="966"/>
        <v/>
      </c>
      <c r="BB1463" s="36" t="str">
        <f t="shared" si="967"/>
        <v/>
      </c>
      <c r="BC1463" s="36" t="str">
        <f t="shared" si="968"/>
        <v/>
      </c>
      <c r="BD1463" s="36" t="str">
        <f t="shared" si="969"/>
        <v/>
      </c>
      <c r="BE1463" s="36" t="str">
        <f t="shared" si="970"/>
        <v/>
      </c>
      <c r="BF1463" s="36" t="str">
        <f t="shared" si="971"/>
        <v/>
      </c>
      <c r="BG1463" s="36" t="str">
        <f t="shared" si="972"/>
        <v/>
      </c>
      <c r="BH1463" s="36" t="str">
        <f t="shared" si="973"/>
        <v/>
      </c>
      <c r="BI1463" s="36" t="str">
        <f t="shared" si="974"/>
        <v/>
      </c>
      <c r="BJ1463" s="36" t="str">
        <f t="shared" si="975"/>
        <v/>
      </c>
      <c r="BK1463" s="36" t="str">
        <f t="shared" si="976"/>
        <v/>
      </c>
      <c r="BL1463" s="36" t="str">
        <f t="shared" si="977"/>
        <v/>
      </c>
      <c r="BM1463" s="36" t="str">
        <f t="shared" si="978"/>
        <v/>
      </c>
      <c r="BN1463" s="38" t="e">
        <f t="shared" si="937"/>
        <v>#DIV/0!</v>
      </c>
      <c r="BO1463" s="38" t="e">
        <f t="shared" si="938"/>
        <v>#DIV/0!</v>
      </c>
      <c r="BP1463" s="39" t="str">
        <f t="shared" si="939"/>
        <v/>
      </c>
      <c r="BQ1463" s="39" t="str">
        <f t="shared" si="940"/>
        <v/>
      </c>
      <c r="BR1463" s="39" t="str">
        <f t="shared" si="941"/>
        <v/>
      </c>
      <c r="BS1463" s="39" t="str">
        <f t="shared" si="942"/>
        <v/>
      </c>
      <c r="BT1463" s="39" t="str">
        <f t="shared" si="943"/>
        <v/>
      </c>
      <c r="BU1463" s="39" t="str">
        <f t="shared" si="944"/>
        <v/>
      </c>
      <c r="BV1463" s="39" t="str">
        <f t="shared" si="945"/>
        <v/>
      </c>
      <c r="BW1463" s="39" t="str">
        <f t="shared" si="946"/>
        <v/>
      </c>
      <c r="BX1463" s="39" t="str">
        <f t="shared" si="947"/>
        <v/>
      </c>
      <c r="BY1463" s="39" t="str">
        <f t="shared" si="948"/>
        <v/>
      </c>
      <c r="BZ1463" s="39" t="str">
        <f t="shared" si="949"/>
        <v/>
      </c>
      <c r="CA1463" s="39" t="str">
        <f t="shared" si="950"/>
        <v/>
      </c>
      <c r="CB1463" s="39" t="str">
        <f t="shared" si="951"/>
        <v/>
      </c>
      <c r="CC1463" s="39" t="str">
        <f t="shared" si="952"/>
        <v/>
      </c>
      <c r="CD1463" s="39" t="str">
        <f t="shared" si="953"/>
        <v/>
      </c>
      <c r="CE1463" s="39" t="str">
        <f t="shared" si="954"/>
        <v/>
      </c>
      <c r="CF1463" s="39" t="str">
        <f t="shared" si="955"/>
        <v/>
      </c>
      <c r="CG1463" s="39" t="str">
        <f t="shared" si="956"/>
        <v/>
      </c>
      <c r="CH1463" s="39" t="str">
        <f t="shared" si="957"/>
        <v/>
      </c>
      <c r="CI1463" s="39" t="str">
        <f t="shared" si="958"/>
        <v/>
      </c>
    </row>
    <row r="1464" spans="1:87">
      <c r="A1464" s="18"/>
      <c r="B1464" s="15" t="str">
        <f>'Gene Table'!E1463</f>
        <v>hsa-miR-4449</v>
      </c>
      <c r="C1464" s="15" t="str">
        <f>'Gene Table'!B1463</f>
        <v>M21</v>
      </c>
      <c r="D1464" s="16" t="str">
        <f>IF(SUM('Test Sample Data'!D$3:D$98)&gt;10,IF(AND(ISNUMBER('Test Sample Data'!D1463),'Test Sample Data'!D1463&lt;$B$1,'Test Sample Data'!D1463&gt;0),'Test Sample Data'!D1463,$B$1),"")</f>
        <v/>
      </c>
      <c r="E1464" s="17" t="str">
        <f>IF(SUM('Test Sample Data'!E$3:E$98)&gt;10,IF(AND(ISNUMBER('Test Sample Data'!E1463),'Test Sample Data'!E1463&lt;$B$1,'Test Sample Data'!E1463&gt;0),'Test Sample Data'!E1463,$B$1),"")</f>
        <v/>
      </c>
      <c r="F1464" s="17" t="str">
        <f>IF(SUM('Test Sample Data'!F$3:F$98)&gt;10,IF(AND(ISNUMBER('Test Sample Data'!F1463),'Test Sample Data'!F1463&lt;$B$1,'Test Sample Data'!F1463&gt;0),'Test Sample Data'!F1463,$B$1),"")</f>
        <v/>
      </c>
      <c r="G1464" s="17" t="str">
        <f>IF(SUM('Test Sample Data'!G$3:G$98)&gt;10,IF(AND(ISNUMBER('Test Sample Data'!G1463),'Test Sample Data'!G1463&lt;$B$1,'Test Sample Data'!G1463&gt;0),'Test Sample Data'!G1463,$B$1),"")</f>
        <v/>
      </c>
      <c r="H1464" s="17" t="str">
        <f>IF(SUM('Test Sample Data'!H$3:H$98)&gt;10,IF(AND(ISNUMBER('Test Sample Data'!H1463),'Test Sample Data'!H1463&lt;$B$1,'Test Sample Data'!H1463&gt;0),'Test Sample Data'!H1463,$B$1),"")</f>
        <v/>
      </c>
      <c r="I1464" s="17" t="str">
        <f>IF(SUM('Test Sample Data'!I$3:I$98)&gt;10,IF(AND(ISNUMBER('Test Sample Data'!I1463),'Test Sample Data'!I1463&lt;$B$1,'Test Sample Data'!I1463&gt;0),'Test Sample Data'!I1463,$B$1),"")</f>
        <v/>
      </c>
      <c r="J1464" s="17" t="str">
        <f>IF(SUM('Test Sample Data'!J$3:J$98)&gt;10,IF(AND(ISNUMBER('Test Sample Data'!J1463),'Test Sample Data'!J1463&lt;$B$1,'Test Sample Data'!J1463&gt;0),'Test Sample Data'!J1463,$B$1),"")</f>
        <v/>
      </c>
      <c r="K1464" s="17" t="str">
        <f>IF(SUM('Test Sample Data'!K$3:K$98)&gt;10,IF(AND(ISNUMBER('Test Sample Data'!K1463),'Test Sample Data'!K1463&lt;$B$1,'Test Sample Data'!K1463&gt;0),'Test Sample Data'!K1463,$B$1),"")</f>
        <v/>
      </c>
      <c r="L1464" s="17" t="str">
        <f>IF(SUM('Test Sample Data'!L$3:L$98)&gt;10,IF(AND(ISNUMBER('Test Sample Data'!L1463),'Test Sample Data'!L1463&lt;$B$1,'Test Sample Data'!L1463&gt;0),'Test Sample Data'!L1463,$B$1),"")</f>
        <v/>
      </c>
      <c r="M1464" s="17" t="str">
        <f>IF(SUM('Test Sample Data'!M$3:M$98)&gt;10,IF(AND(ISNUMBER('Test Sample Data'!M1463),'Test Sample Data'!M1463&lt;$B$1,'Test Sample Data'!M1463&gt;0),'Test Sample Data'!M1463,$B$1),"")</f>
        <v/>
      </c>
      <c r="N1464" s="17" t="str">
        <f>'Gene Table'!E1463</f>
        <v>hsa-miR-4449</v>
      </c>
      <c r="O1464" s="17" t="str">
        <f>'Gene Table'!B1463</f>
        <v>M21</v>
      </c>
      <c r="P1464" s="17" t="str">
        <f>IF(SUM('Control Sample Data'!D$3:D$98)&gt;10,IF(AND(ISNUMBER('Control Sample Data'!D1463),'Control Sample Data'!D1463&lt;$B$1,'Control Sample Data'!D1463&gt;0),'Control Sample Data'!D1463,$B$1),"")</f>
        <v/>
      </c>
      <c r="Q1464" s="17" t="str">
        <f>IF(SUM('Control Sample Data'!E$3:E$98)&gt;10,IF(AND(ISNUMBER('Control Sample Data'!E1463),'Control Sample Data'!E1463&lt;$B$1,'Control Sample Data'!E1463&gt;0),'Control Sample Data'!E1463,$B$1),"")</f>
        <v/>
      </c>
      <c r="R1464" s="17" t="str">
        <f>IF(SUM('Control Sample Data'!F$3:F$98)&gt;10,IF(AND(ISNUMBER('Control Sample Data'!F1463),'Control Sample Data'!F1463&lt;$B$1,'Control Sample Data'!F1463&gt;0),'Control Sample Data'!F1463,$B$1),"")</f>
        <v/>
      </c>
      <c r="S1464" s="17" t="str">
        <f>IF(SUM('Control Sample Data'!G$3:G$98)&gt;10,IF(AND(ISNUMBER('Control Sample Data'!G1463),'Control Sample Data'!G1463&lt;$B$1,'Control Sample Data'!G1463&gt;0),'Control Sample Data'!G1463,$B$1),"")</f>
        <v/>
      </c>
      <c r="T1464" s="17" t="str">
        <f>IF(SUM('Control Sample Data'!H$3:H$98)&gt;10,IF(AND(ISNUMBER('Control Sample Data'!H1463),'Control Sample Data'!H1463&lt;$B$1,'Control Sample Data'!H1463&gt;0),'Control Sample Data'!H1463,$B$1),"")</f>
        <v/>
      </c>
      <c r="U1464" s="17" t="str">
        <f>IF(SUM('Control Sample Data'!I$3:I$98)&gt;10,IF(AND(ISNUMBER('Control Sample Data'!I1463),'Control Sample Data'!I1463&lt;$B$1,'Control Sample Data'!I1463&gt;0),'Control Sample Data'!I1463,$B$1),"")</f>
        <v/>
      </c>
      <c r="V1464" s="17" t="str">
        <f>IF(SUM('Control Sample Data'!J$3:J$98)&gt;10,IF(AND(ISNUMBER('Control Sample Data'!J1463),'Control Sample Data'!J1463&lt;$B$1,'Control Sample Data'!J1463&gt;0),'Control Sample Data'!J1463,$B$1),"")</f>
        <v/>
      </c>
      <c r="W1464" s="17" t="str">
        <f>IF(SUM('Control Sample Data'!K$3:K$98)&gt;10,IF(AND(ISNUMBER('Control Sample Data'!K1463),'Control Sample Data'!K1463&lt;$B$1,'Control Sample Data'!K1463&gt;0),'Control Sample Data'!K1463,$B$1),"")</f>
        <v/>
      </c>
      <c r="X1464" s="17" t="str">
        <f>IF(SUM('Control Sample Data'!L$3:L$98)&gt;10,IF(AND(ISNUMBER('Control Sample Data'!L1463),'Control Sample Data'!L1463&lt;$B$1,'Control Sample Data'!L1463&gt;0),'Control Sample Data'!L1463,$B$1),"")</f>
        <v/>
      </c>
      <c r="Y1464" s="17" t="str">
        <f>IF(SUM('Control Sample Data'!M$3:M$98)&gt;10,IF(AND(ISNUMBER('Control Sample Data'!M1463),'Control Sample Data'!M1463&lt;$B$1,'Control Sample Data'!M1463&gt;0),'Control Sample Data'!M1463,$B$1),"")</f>
        <v/>
      </c>
      <c r="AT1464" s="36" t="str">
        <f t="shared" si="959"/>
        <v/>
      </c>
      <c r="AU1464" s="36" t="str">
        <f t="shared" si="960"/>
        <v/>
      </c>
      <c r="AV1464" s="36" t="str">
        <f t="shared" si="961"/>
        <v/>
      </c>
      <c r="AW1464" s="36" t="str">
        <f t="shared" si="962"/>
        <v/>
      </c>
      <c r="AX1464" s="36" t="str">
        <f t="shared" si="963"/>
        <v/>
      </c>
      <c r="AY1464" s="36" t="str">
        <f t="shared" si="964"/>
        <v/>
      </c>
      <c r="AZ1464" s="36" t="str">
        <f t="shared" si="965"/>
        <v/>
      </c>
      <c r="BA1464" s="36" t="str">
        <f t="shared" si="966"/>
        <v/>
      </c>
      <c r="BB1464" s="36" t="str">
        <f t="shared" si="967"/>
        <v/>
      </c>
      <c r="BC1464" s="36" t="str">
        <f t="shared" si="968"/>
        <v/>
      </c>
      <c r="BD1464" s="36" t="str">
        <f t="shared" si="969"/>
        <v/>
      </c>
      <c r="BE1464" s="36" t="str">
        <f t="shared" si="970"/>
        <v/>
      </c>
      <c r="BF1464" s="36" t="str">
        <f t="shared" si="971"/>
        <v/>
      </c>
      <c r="BG1464" s="36" t="str">
        <f t="shared" si="972"/>
        <v/>
      </c>
      <c r="BH1464" s="36" t="str">
        <f t="shared" si="973"/>
        <v/>
      </c>
      <c r="BI1464" s="36" t="str">
        <f t="shared" si="974"/>
        <v/>
      </c>
      <c r="BJ1464" s="36" t="str">
        <f t="shared" si="975"/>
        <v/>
      </c>
      <c r="BK1464" s="36" t="str">
        <f t="shared" si="976"/>
        <v/>
      </c>
      <c r="BL1464" s="36" t="str">
        <f t="shared" si="977"/>
        <v/>
      </c>
      <c r="BM1464" s="36" t="str">
        <f t="shared" si="978"/>
        <v/>
      </c>
      <c r="BN1464" s="38" t="e">
        <f t="shared" si="937"/>
        <v>#DIV/0!</v>
      </c>
      <c r="BO1464" s="38" t="e">
        <f t="shared" si="938"/>
        <v>#DIV/0!</v>
      </c>
      <c r="BP1464" s="39" t="str">
        <f t="shared" si="939"/>
        <v/>
      </c>
      <c r="BQ1464" s="39" t="str">
        <f t="shared" si="940"/>
        <v/>
      </c>
      <c r="BR1464" s="39" t="str">
        <f t="shared" si="941"/>
        <v/>
      </c>
      <c r="BS1464" s="39" t="str">
        <f t="shared" si="942"/>
        <v/>
      </c>
      <c r="BT1464" s="39" t="str">
        <f t="shared" si="943"/>
        <v/>
      </c>
      <c r="BU1464" s="39" t="str">
        <f t="shared" si="944"/>
        <v/>
      </c>
      <c r="BV1464" s="39" t="str">
        <f t="shared" si="945"/>
        <v/>
      </c>
      <c r="BW1464" s="39" t="str">
        <f t="shared" si="946"/>
        <v/>
      </c>
      <c r="BX1464" s="39" t="str">
        <f t="shared" si="947"/>
        <v/>
      </c>
      <c r="BY1464" s="39" t="str">
        <f t="shared" si="948"/>
        <v/>
      </c>
      <c r="BZ1464" s="39" t="str">
        <f t="shared" si="949"/>
        <v/>
      </c>
      <c r="CA1464" s="39" t="str">
        <f t="shared" si="950"/>
        <v/>
      </c>
      <c r="CB1464" s="39" t="str">
        <f t="shared" si="951"/>
        <v/>
      </c>
      <c r="CC1464" s="39" t="str">
        <f t="shared" si="952"/>
        <v/>
      </c>
      <c r="CD1464" s="39" t="str">
        <f t="shared" si="953"/>
        <v/>
      </c>
      <c r="CE1464" s="39" t="str">
        <f t="shared" si="954"/>
        <v/>
      </c>
      <c r="CF1464" s="39" t="str">
        <f t="shared" si="955"/>
        <v/>
      </c>
      <c r="CG1464" s="39" t="str">
        <f t="shared" si="956"/>
        <v/>
      </c>
      <c r="CH1464" s="39" t="str">
        <f t="shared" si="957"/>
        <v/>
      </c>
      <c r="CI1464" s="39" t="str">
        <f t="shared" si="958"/>
        <v/>
      </c>
    </row>
    <row r="1465" spans="1:87">
      <c r="A1465" s="18"/>
      <c r="B1465" s="15" t="str">
        <f>'Gene Table'!E1464</f>
        <v>hsa-miR-4533</v>
      </c>
      <c r="C1465" s="15" t="str">
        <f>'Gene Table'!B1464</f>
        <v>M22</v>
      </c>
      <c r="D1465" s="16" t="str">
        <f>IF(SUM('Test Sample Data'!D$3:D$98)&gt;10,IF(AND(ISNUMBER('Test Sample Data'!D1464),'Test Sample Data'!D1464&lt;$B$1,'Test Sample Data'!D1464&gt;0),'Test Sample Data'!D1464,$B$1),"")</f>
        <v/>
      </c>
      <c r="E1465" s="17" t="str">
        <f>IF(SUM('Test Sample Data'!E$3:E$98)&gt;10,IF(AND(ISNUMBER('Test Sample Data'!E1464),'Test Sample Data'!E1464&lt;$B$1,'Test Sample Data'!E1464&gt;0),'Test Sample Data'!E1464,$B$1),"")</f>
        <v/>
      </c>
      <c r="F1465" s="17" t="str">
        <f>IF(SUM('Test Sample Data'!F$3:F$98)&gt;10,IF(AND(ISNUMBER('Test Sample Data'!F1464),'Test Sample Data'!F1464&lt;$B$1,'Test Sample Data'!F1464&gt;0),'Test Sample Data'!F1464,$B$1),"")</f>
        <v/>
      </c>
      <c r="G1465" s="17" t="str">
        <f>IF(SUM('Test Sample Data'!G$3:G$98)&gt;10,IF(AND(ISNUMBER('Test Sample Data'!G1464),'Test Sample Data'!G1464&lt;$B$1,'Test Sample Data'!G1464&gt;0),'Test Sample Data'!G1464,$B$1),"")</f>
        <v/>
      </c>
      <c r="H1465" s="17" t="str">
        <f>IF(SUM('Test Sample Data'!H$3:H$98)&gt;10,IF(AND(ISNUMBER('Test Sample Data'!H1464),'Test Sample Data'!H1464&lt;$B$1,'Test Sample Data'!H1464&gt;0),'Test Sample Data'!H1464,$B$1),"")</f>
        <v/>
      </c>
      <c r="I1465" s="17" t="str">
        <f>IF(SUM('Test Sample Data'!I$3:I$98)&gt;10,IF(AND(ISNUMBER('Test Sample Data'!I1464),'Test Sample Data'!I1464&lt;$B$1,'Test Sample Data'!I1464&gt;0),'Test Sample Data'!I1464,$B$1),"")</f>
        <v/>
      </c>
      <c r="J1465" s="17" t="str">
        <f>IF(SUM('Test Sample Data'!J$3:J$98)&gt;10,IF(AND(ISNUMBER('Test Sample Data'!J1464),'Test Sample Data'!J1464&lt;$B$1,'Test Sample Data'!J1464&gt;0),'Test Sample Data'!J1464,$B$1),"")</f>
        <v/>
      </c>
      <c r="K1465" s="17" t="str">
        <f>IF(SUM('Test Sample Data'!K$3:K$98)&gt;10,IF(AND(ISNUMBER('Test Sample Data'!K1464),'Test Sample Data'!K1464&lt;$B$1,'Test Sample Data'!K1464&gt;0),'Test Sample Data'!K1464,$B$1),"")</f>
        <v/>
      </c>
      <c r="L1465" s="17" t="str">
        <f>IF(SUM('Test Sample Data'!L$3:L$98)&gt;10,IF(AND(ISNUMBER('Test Sample Data'!L1464),'Test Sample Data'!L1464&lt;$B$1,'Test Sample Data'!L1464&gt;0),'Test Sample Data'!L1464,$B$1),"")</f>
        <v/>
      </c>
      <c r="M1465" s="17" t="str">
        <f>IF(SUM('Test Sample Data'!M$3:M$98)&gt;10,IF(AND(ISNUMBER('Test Sample Data'!M1464),'Test Sample Data'!M1464&lt;$B$1,'Test Sample Data'!M1464&gt;0),'Test Sample Data'!M1464,$B$1),"")</f>
        <v/>
      </c>
      <c r="N1465" s="17" t="str">
        <f>'Gene Table'!E1464</f>
        <v>hsa-miR-4533</v>
      </c>
      <c r="O1465" s="17" t="str">
        <f>'Gene Table'!B1464</f>
        <v>M22</v>
      </c>
      <c r="P1465" s="17" t="str">
        <f>IF(SUM('Control Sample Data'!D$3:D$98)&gt;10,IF(AND(ISNUMBER('Control Sample Data'!D1464),'Control Sample Data'!D1464&lt;$B$1,'Control Sample Data'!D1464&gt;0),'Control Sample Data'!D1464,$B$1),"")</f>
        <v/>
      </c>
      <c r="Q1465" s="17" t="str">
        <f>IF(SUM('Control Sample Data'!E$3:E$98)&gt;10,IF(AND(ISNUMBER('Control Sample Data'!E1464),'Control Sample Data'!E1464&lt;$B$1,'Control Sample Data'!E1464&gt;0),'Control Sample Data'!E1464,$B$1),"")</f>
        <v/>
      </c>
      <c r="R1465" s="17" t="str">
        <f>IF(SUM('Control Sample Data'!F$3:F$98)&gt;10,IF(AND(ISNUMBER('Control Sample Data'!F1464),'Control Sample Data'!F1464&lt;$B$1,'Control Sample Data'!F1464&gt;0),'Control Sample Data'!F1464,$B$1),"")</f>
        <v/>
      </c>
      <c r="S1465" s="17" t="str">
        <f>IF(SUM('Control Sample Data'!G$3:G$98)&gt;10,IF(AND(ISNUMBER('Control Sample Data'!G1464),'Control Sample Data'!G1464&lt;$B$1,'Control Sample Data'!G1464&gt;0),'Control Sample Data'!G1464,$B$1),"")</f>
        <v/>
      </c>
      <c r="T1465" s="17" t="str">
        <f>IF(SUM('Control Sample Data'!H$3:H$98)&gt;10,IF(AND(ISNUMBER('Control Sample Data'!H1464),'Control Sample Data'!H1464&lt;$B$1,'Control Sample Data'!H1464&gt;0),'Control Sample Data'!H1464,$B$1),"")</f>
        <v/>
      </c>
      <c r="U1465" s="17" t="str">
        <f>IF(SUM('Control Sample Data'!I$3:I$98)&gt;10,IF(AND(ISNUMBER('Control Sample Data'!I1464),'Control Sample Data'!I1464&lt;$B$1,'Control Sample Data'!I1464&gt;0),'Control Sample Data'!I1464,$B$1),"")</f>
        <v/>
      </c>
      <c r="V1465" s="17" t="str">
        <f>IF(SUM('Control Sample Data'!J$3:J$98)&gt;10,IF(AND(ISNUMBER('Control Sample Data'!J1464),'Control Sample Data'!J1464&lt;$B$1,'Control Sample Data'!J1464&gt;0),'Control Sample Data'!J1464,$B$1),"")</f>
        <v/>
      </c>
      <c r="W1465" s="17" t="str">
        <f>IF(SUM('Control Sample Data'!K$3:K$98)&gt;10,IF(AND(ISNUMBER('Control Sample Data'!K1464),'Control Sample Data'!K1464&lt;$B$1,'Control Sample Data'!K1464&gt;0),'Control Sample Data'!K1464,$B$1),"")</f>
        <v/>
      </c>
      <c r="X1465" s="17" t="str">
        <f>IF(SUM('Control Sample Data'!L$3:L$98)&gt;10,IF(AND(ISNUMBER('Control Sample Data'!L1464),'Control Sample Data'!L1464&lt;$B$1,'Control Sample Data'!L1464&gt;0),'Control Sample Data'!L1464,$B$1),"")</f>
        <v/>
      </c>
      <c r="Y1465" s="17" t="str">
        <f>IF(SUM('Control Sample Data'!M$3:M$98)&gt;10,IF(AND(ISNUMBER('Control Sample Data'!M1464),'Control Sample Data'!M1464&lt;$B$1,'Control Sample Data'!M1464&gt;0),'Control Sample Data'!M1464,$B$1),"")</f>
        <v/>
      </c>
      <c r="AT1465" s="36" t="str">
        <f t="shared" si="959"/>
        <v/>
      </c>
      <c r="AU1465" s="36" t="str">
        <f t="shared" si="960"/>
        <v/>
      </c>
      <c r="AV1465" s="36" t="str">
        <f t="shared" si="961"/>
        <v/>
      </c>
      <c r="AW1465" s="36" t="str">
        <f t="shared" si="962"/>
        <v/>
      </c>
      <c r="AX1465" s="36" t="str">
        <f t="shared" si="963"/>
        <v/>
      </c>
      <c r="AY1465" s="36" t="str">
        <f t="shared" si="964"/>
        <v/>
      </c>
      <c r="AZ1465" s="36" t="str">
        <f t="shared" si="965"/>
        <v/>
      </c>
      <c r="BA1465" s="36" t="str">
        <f t="shared" si="966"/>
        <v/>
      </c>
      <c r="BB1465" s="36" t="str">
        <f t="shared" si="967"/>
        <v/>
      </c>
      <c r="BC1465" s="36" t="str">
        <f t="shared" si="968"/>
        <v/>
      </c>
      <c r="BD1465" s="36" t="str">
        <f t="shared" si="969"/>
        <v/>
      </c>
      <c r="BE1465" s="36" t="str">
        <f t="shared" si="970"/>
        <v/>
      </c>
      <c r="BF1465" s="36" t="str">
        <f t="shared" si="971"/>
        <v/>
      </c>
      <c r="BG1465" s="36" t="str">
        <f t="shared" si="972"/>
        <v/>
      </c>
      <c r="BH1465" s="36" t="str">
        <f t="shared" si="973"/>
        <v/>
      </c>
      <c r="BI1465" s="36" t="str">
        <f t="shared" si="974"/>
        <v/>
      </c>
      <c r="BJ1465" s="36" t="str">
        <f t="shared" si="975"/>
        <v/>
      </c>
      <c r="BK1465" s="36" t="str">
        <f t="shared" si="976"/>
        <v/>
      </c>
      <c r="BL1465" s="36" t="str">
        <f t="shared" si="977"/>
        <v/>
      </c>
      <c r="BM1465" s="36" t="str">
        <f t="shared" si="978"/>
        <v/>
      </c>
      <c r="BN1465" s="38" t="e">
        <f t="shared" si="937"/>
        <v>#DIV/0!</v>
      </c>
      <c r="BO1465" s="38" t="e">
        <f t="shared" si="938"/>
        <v>#DIV/0!</v>
      </c>
      <c r="BP1465" s="39" t="str">
        <f t="shared" si="939"/>
        <v/>
      </c>
      <c r="BQ1465" s="39" t="str">
        <f t="shared" si="940"/>
        <v/>
      </c>
      <c r="BR1465" s="39" t="str">
        <f t="shared" si="941"/>
        <v/>
      </c>
      <c r="BS1465" s="39" t="str">
        <f t="shared" si="942"/>
        <v/>
      </c>
      <c r="BT1465" s="39" t="str">
        <f t="shared" si="943"/>
        <v/>
      </c>
      <c r="BU1465" s="39" t="str">
        <f t="shared" si="944"/>
        <v/>
      </c>
      <c r="BV1465" s="39" t="str">
        <f t="shared" si="945"/>
        <v/>
      </c>
      <c r="BW1465" s="39" t="str">
        <f t="shared" si="946"/>
        <v/>
      </c>
      <c r="BX1465" s="39" t="str">
        <f t="shared" si="947"/>
        <v/>
      </c>
      <c r="BY1465" s="39" t="str">
        <f t="shared" si="948"/>
        <v/>
      </c>
      <c r="BZ1465" s="39" t="str">
        <f t="shared" si="949"/>
        <v/>
      </c>
      <c r="CA1465" s="39" t="str">
        <f t="shared" si="950"/>
        <v/>
      </c>
      <c r="CB1465" s="39" t="str">
        <f t="shared" si="951"/>
        <v/>
      </c>
      <c r="CC1465" s="39" t="str">
        <f t="shared" si="952"/>
        <v/>
      </c>
      <c r="CD1465" s="39" t="str">
        <f t="shared" si="953"/>
        <v/>
      </c>
      <c r="CE1465" s="39" t="str">
        <f t="shared" si="954"/>
        <v/>
      </c>
      <c r="CF1465" s="39" t="str">
        <f t="shared" si="955"/>
        <v/>
      </c>
      <c r="CG1465" s="39" t="str">
        <f t="shared" si="956"/>
        <v/>
      </c>
      <c r="CH1465" s="39" t="str">
        <f t="shared" si="957"/>
        <v/>
      </c>
      <c r="CI1465" s="39" t="str">
        <f t="shared" si="958"/>
        <v/>
      </c>
    </row>
    <row r="1466" spans="1:87">
      <c r="A1466" s="18"/>
      <c r="B1466" s="15" t="str">
        <f>'Gene Table'!E1465</f>
        <v>hsa-miR-548ag</v>
      </c>
      <c r="C1466" s="15" t="str">
        <f>'Gene Table'!B1465</f>
        <v>M23</v>
      </c>
      <c r="D1466" s="16" t="str">
        <f>IF(SUM('Test Sample Data'!D$3:D$98)&gt;10,IF(AND(ISNUMBER('Test Sample Data'!D1465),'Test Sample Data'!D1465&lt;$B$1,'Test Sample Data'!D1465&gt;0),'Test Sample Data'!D1465,$B$1),"")</f>
        <v/>
      </c>
      <c r="E1466" s="17" t="str">
        <f>IF(SUM('Test Sample Data'!E$3:E$98)&gt;10,IF(AND(ISNUMBER('Test Sample Data'!E1465),'Test Sample Data'!E1465&lt;$B$1,'Test Sample Data'!E1465&gt;0),'Test Sample Data'!E1465,$B$1),"")</f>
        <v/>
      </c>
      <c r="F1466" s="17" t="str">
        <f>IF(SUM('Test Sample Data'!F$3:F$98)&gt;10,IF(AND(ISNUMBER('Test Sample Data'!F1465),'Test Sample Data'!F1465&lt;$B$1,'Test Sample Data'!F1465&gt;0),'Test Sample Data'!F1465,$B$1),"")</f>
        <v/>
      </c>
      <c r="G1466" s="17" t="str">
        <f>IF(SUM('Test Sample Data'!G$3:G$98)&gt;10,IF(AND(ISNUMBER('Test Sample Data'!G1465),'Test Sample Data'!G1465&lt;$B$1,'Test Sample Data'!G1465&gt;0),'Test Sample Data'!G1465,$B$1),"")</f>
        <v/>
      </c>
      <c r="H1466" s="17" t="str">
        <f>IF(SUM('Test Sample Data'!H$3:H$98)&gt;10,IF(AND(ISNUMBER('Test Sample Data'!H1465),'Test Sample Data'!H1465&lt;$B$1,'Test Sample Data'!H1465&gt;0),'Test Sample Data'!H1465,$B$1),"")</f>
        <v/>
      </c>
      <c r="I1466" s="17" t="str">
        <f>IF(SUM('Test Sample Data'!I$3:I$98)&gt;10,IF(AND(ISNUMBER('Test Sample Data'!I1465),'Test Sample Data'!I1465&lt;$B$1,'Test Sample Data'!I1465&gt;0),'Test Sample Data'!I1465,$B$1),"")</f>
        <v/>
      </c>
      <c r="J1466" s="17" t="str">
        <f>IF(SUM('Test Sample Data'!J$3:J$98)&gt;10,IF(AND(ISNUMBER('Test Sample Data'!J1465),'Test Sample Data'!J1465&lt;$B$1,'Test Sample Data'!J1465&gt;0),'Test Sample Data'!J1465,$B$1),"")</f>
        <v/>
      </c>
      <c r="K1466" s="17" t="str">
        <f>IF(SUM('Test Sample Data'!K$3:K$98)&gt;10,IF(AND(ISNUMBER('Test Sample Data'!K1465),'Test Sample Data'!K1465&lt;$B$1,'Test Sample Data'!K1465&gt;0),'Test Sample Data'!K1465,$B$1),"")</f>
        <v/>
      </c>
      <c r="L1466" s="17" t="str">
        <f>IF(SUM('Test Sample Data'!L$3:L$98)&gt;10,IF(AND(ISNUMBER('Test Sample Data'!L1465),'Test Sample Data'!L1465&lt;$B$1,'Test Sample Data'!L1465&gt;0),'Test Sample Data'!L1465,$B$1),"")</f>
        <v/>
      </c>
      <c r="M1466" s="17" t="str">
        <f>IF(SUM('Test Sample Data'!M$3:M$98)&gt;10,IF(AND(ISNUMBER('Test Sample Data'!M1465),'Test Sample Data'!M1465&lt;$B$1,'Test Sample Data'!M1465&gt;0),'Test Sample Data'!M1465,$B$1),"")</f>
        <v/>
      </c>
      <c r="N1466" s="17" t="str">
        <f>'Gene Table'!E1465</f>
        <v>hsa-miR-548ag</v>
      </c>
      <c r="O1466" s="17" t="str">
        <f>'Gene Table'!B1465</f>
        <v>M23</v>
      </c>
      <c r="P1466" s="17" t="str">
        <f>IF(SUM('Control Sample Data'!D$3:D$98)&gt;10,IF(AND(ISNUMBER('Control Sample Data'!D1465),'Control Sample Data'!D1465&lt;$B$1,'Control Sample Data'!D1465&gt;0),'Control Sample Data'!D1465,$B$1),"")</f>
        <v/>
      </c>
      <c r="Q1466" s="17" t="str">
        <f>IF(SUM('Control Sample Data'!E$3:E$98)&gt;10,IF(AND(ISNUMBER('Control Sample Data'!E1465),'Control Sample Data'!E1465&lt;$B$1,'Control Sample Data'!E1465&gt;0),'Control Sample Data'!E1465,$B$1),"")</f>
        <v/>
      </c>
      <c r="R1466" s="17" t="str">
        <f>IF(SUM('Control Sample Data'!F$3:F$98)&gt;10,IF(AND(ISNUMBER('Control Sample Data'!F1465),'Control Sample Data'!F1465&lt;$B$1,'Control Sample Data'!F1465&gt;0),'Control Sample Data'!F1465,$B$1),"")</f>
        <v/>
      </c>
      <c r="S1466" s="17" t="str">
        <f>IF(SUM('Control Sample Data'!G$3:G$98)&gt;10,IF(AND(ISNUMBER('Control Sample Data'!G1465),'Control Sample Data'!G1465&lt;$B$1,'Control Sample Data'!G1465&gt;0),'Control Sample Data'!G1465,$B$1),"")</f>
        <v/>
      </c>
      <c r="T1466" s="17" t="str">
        <f>IF(SUM('Control Sample Data'!H$3:H$98)&gt;10,IF(AND(ISNUMBER('Control Sample Data'!H1465),'Control Sample Data'!H1465&lt;$B$1,'Control Sample Data'!H1465&gt;0),'Control Sample Data'!H1465,$B$1),"")</f>
        <v/>
      </c>
      <c r="U1466" s="17" t="str">
        <f>IF(SUM('Control Sample Data'!I$3:I$98)&gt;10,IF(AND(ISNUMBER('Control Sample Data'!I1465),'Control Sample Data'!I1465&lt;$B$1,'Control Sample Data'!I1465&gt;0),'Control Sample Data'!I1465,$B$1),"")</f>
        <v/>
      </c>
      <c r="V1466" s="17" t="str">
        <f>IF(SUM('Control Sample Data'!J$3:J$98)&gt;10,IF(AND(ISNUMBER('Control Sample Data'!J1465),'Control Sample Data'!J1465&lt;$B$1,'Control Sample Data'!J1465&gt;0),'Control Sample Data'!J1465,$B$1),"")</f>
        <v/>
      </c>
      <c r="W1466" s="17" t="str">
        <f>IF(SUM('Control Sample Data'!K$3:K$98)&gt;10,IF(AND(ISNUMBER('Control Sample Data'!K1465),'Control Sample Data'!K1465&lt;$B$1,'Control Sample Data'!K1465&gt;0),'Control Sample Data'!K1465,$B$1),"")</f>
        <v/>
      </c>
      <c r="X1466" s="17" t="str">
        <f>IF(SUM('Control Sample Data'!L$3:L$98)&gt;10,IF(AND(ISNUMBER('Control Sample Data'!L1465),'Control Sample Data'!L1465&lt;$B$1,'Control Sample Data'!L1465&gt;0),'Control Sample Data'!L1465,$B$1),"")</f>
        <v/>
      </c>
      <c r="Y1466" s="17" t="str">
        <f>IF(SUM('Control Sample Data'!M$3:M$98)&gt;10,IF(AND(ISNUMBER('Control Sample Data'!M1465),'Control Sample Data'!M1465&lt;$B$1,'Control Sample Data'!M1465&gt;0),'Control Sample Data'!M1465,$B$1),"")</f>
        <v/>
      </c>
      <c r="AT1466" s="36" t="str">
        <f t="shared" si="959"/>
        <v/>
      </c>
      <c r="AU1466" s="36" t="str">
        <f t="shared" si="960"/>
        <v/>
      </c>
      <c r="AV1466" s="36" t="str">
        <f t="shared" si="961"/>
        <v/>
      </c>
      <c r="AW1466" s="36" t="str">
        <f t="shared" si="962"/>
        <v/>
      </c>
      <c r="AX1466" s="36" t="str">
        <f t="shared" si="963"/>
        <v/>
      </c>
      <c r="AY1466" s="36" t="str">
        <f t="shared" si="964"/>
        <v/>
      </c>
      <c r="AZ1466" s="36" t="str">
        <f t="shared" si="965"/>
        <v/>
      </c>
      <c r="BA1466" s="36" t="str">
        <f t="shared" si="966"/>
        <v/>
      </c>
      <c r="BB1466" s="36" t="str">
        <f t="shared" si="967"/>
        <v/>
      </c>
      <c r="BC1466" s="36" t="str">
        <f t="shared" si="968"/>
        <v/>
      </c>
      <c r="BD1466" s="36" t="str">
        <f t="shared" si="969"/>
        <v/>
      </c>
      <c r="BE1466" s="36" t="str">
        <f t="shared" si="970"/>
        <v/>
      </c>
      <c r="BF1466" s="36" t="str">
        <f t="shared" si="971"/>
        <v/>
      </c>
      <c r="BG1466" s="36" t="str">
        <f t="shared" si="972"/>
        <v/>
      </c>
      <c r="BH1466" s="36" t="str">
        <f t="shared" si="973"/>
        <v/>
      </c>
      <c r="BI1466" s="36" t="str">
        <f t="shared" si="974"/>
        <v/>
      </c>
      <c r="BJ1466" s="36" t="str">
        <f t="shared" si="975"/>
        <v/>
      </c>
      <c r="BK1466" s="36" t="str">
        <f t="shared" si="976"/>
        <v/>
      </c>
      <c r="BL1466" s="36" t="str">
        <f t="shared" si="977"/>
        <v/>
      </c>
      <c r="BM1466" s="36" t="str">
        <f t="shared" si="978"/>
        <v/>
      </c>
      <c r="BN1466" s="38" t="e">
        <f t="shared" si="937"/>
        <v>#DIV/0!</v>
      </c>
      <c r="BO1466" s="38" t="e">
        <f t="shared" si="938"/>
        <v>#DIV/0!</v>
      </c>
      <c r="BP1466" s="39" t="str">
        <f t="shared" si="939"/>
        <v/>
      </c>
      <c r="BQ1466" s="39" t="str">
        <f t="shared" si="940"/>
        <v/>
      </c>
      <c r="BR1466" s="39" t="str">
        <f t="shared" si="941"/>
        <v/>
      </c>
      <c r="BS1466" s="39" t="str">
        <f t="shared" si="942"/>
        <v/>
      </c>
      <c r="BT1466" s="39" t="str">
        <f t="shared" si="943"/>
        <v/>
      </c>
      <c r="BU1466" s="39" t="str">
        <f t="shared" si="944"/>
        <v/>
      </c>
      <c r="BV1466" s="39" t="str">
        <f t="shared" si="945"/>
        <v/>
      </c>
      <c r="BW1466" s="39" t="str">
        <f t="shared" si="946"/>
        <v/>
      </c>
      <c r="BX1466" s="39" t="str">
        <f t="shared" si="947"/>
        <v/>
      </c>
      <c r="BY1466" s="39" t="str">
        <f t="shared" si="948"/>
        <v/>
      </c>
      <c r="BZ1466" s="39" t="str">
        <f t="shared" si="949"/>
        <v/>
      </c>
      <c r="CA1466" s="39" t="str">
        <f t="shared" si="950"/>
        <v/>
      </c>
      <c r="CB1466" s="39" t="str">
        <f t="shared" si="951"/>
        <v/>
      </c>
      <c r="CC1466" s="39" t="str">
        <f t="shared" si="952"/>
        <v/>
      </c>
      <c r="CD1466" s="39" t="str">
        <f t="shared" si="953"/>
        <v/>
      </c>
      <c r="CE1466" s="39" t="str">
        <f t="shared" si="954"/>
        <v/>
      </c>
      <c r="CF1466" s="39" t="str">
        <f t="shared" si="955"/>
        <v/>
      </c>
      <c r="CG1466" s="39" t="str">
        <f t="shared" si="956"/>
        <v/>
      </c>
      <c r="CH1466" s="39" t="str">
        <f t="shared" si="957"/>
        <v/>
      </c>
      <c r="CI1466" s="39" t="str">
        <f t="shared" si="958"/>
        <v/>
      </c>
    </row>
    <row r="1467" spans="1:87">
      <c r="A1467" s="18"/>
      <c r="B1467" s="15" t="str">
        <f>'Gene Table'!E1466</f>
        <v>hsa-miR-4534</v>
      </c>
      <c r="C1467" s="15" t="str">
        <f>'Gene Table'!B1466</f>
        <v>M24</v>
      </c>
      <c r="D1467" s="16" t="str">
        <f>IF(SUM('Test Sample Data'!D$3:D$98)&gt;10,IF(AND(ISNUMBER('Test Sample Data'!D1466),'Test Sample Data'!D1466&lt;$B$1,'Test Sample Data'!D1466&gt;0),'Test Sample Data'!D1466,$B$1),"")</f>
        <v/>
      </c>
      <c r="E1467" s="17" t="str">
        <f>IF(SUM('Test Sample Data'!E$3:E$98)&gt;10,IF(AND(ISNUMBER('Test Sample Data'!E1466),'Test Sample Data'!E1466&lt;$B$1,'Test Sample Data'!E1466&gt;0),'Test Sample Data'!E1466,$B$1),"")</f>
        <v/>
      </c>
      <c r="F1467" s="17" t="str">
        <f>IF(SUM('Test Sample Data'!F$3:F$98)&gt;10,IF(AND(ISNUMBER('Test Sample Data'!F1466),'Test Sample Data'!F1466&lt;$B$1,'Test Sample Data'!F1466&gt;0),'Test Sample Data'!F1466,$B$1),"")</f>
        <v/>
      </c>
      <c r="G1467" s="17" t="str">
        <f>IF(SUM('Test Sample Data'!G$3:G$98)&gt;10,IF(AND(ISNUMBER('Test Sample Data'!G1466),'Test Sample Data'!G1466&lt;$B$1,'Test Sample Data'!G1466&gt;0),'Test Sample Data'!G1466,$B$1),"")</f>
        <v/>
      </c>
      <c r="H1467" s="17" t="str">
        <f>IF(SUM('Test Sample Data'!H$3:H$98)&gt;10,IF(AND(ISNUMBER('Test Sample Data'!H1466),'Test Sample Data'!H1466&lt;$B$1,'Test Sample Data'!H1466&gt;0),'Test Sample Data'!H1466,$B$1),"")</f>
        <v/>
      </c>
      <c r="I1467" s="17" t="str">
        <f>IF(SUM('Test Sample Data'!I$3:I$98)&gt;10,IF(AND(ISNUMBER('Test Sample Data'!I1466),'Test Sample Data'!I1466&lt;$B$1,'Test Sample Data'!I1466&gt;0),'Test Sample Data'!I1466,$B$1),"")</f>
        <v/>
      </c>
      <c r="J1467" s="17" t="str">
        <f>IF(SUM('Test Sample Data'!J$3:J$98)&gt;10,IF(AND(ISNUMBER('Test Sample Data'!J1466),'Test Sample Data'!J1466&lt;$B$1,'Test Sample Data'!J1466&gt;0),'Test Sample Data'!J1466,$B$1),"")</f>
        <v/>
      </c>
      <c r="K1467" s="17" t="str">
        <f>IF(SUM('Test Sample Data'!K$3:K$98)&gt;10,IF(AND(ISNUMBER('Test Sample Data'!K1466),'Test Sample Data'!K1466&lt;$B$1,'Test Sample Data'!K1466&gt;0),'Test Sample Data'!K1466,$B$1),"")</f>
        <v/>
      </c>
      <c r="L1467" s="17" t="str">
        <f>IF(SUM('Test Sample Data'!L$3:L$98)&gt;10,IF(AND(ISNUMBER('Test Sample Data'!L1466),'Test Sample Data'!L1466&lt;$B$1,'Test Sample Data'!L1466&gt;0),'Test Sample Data'!L1466,$B$1),"")</f>
        <v/>
      </c>
      <c r="M1467" s="17" t="str">
        <f>IF(SUM('Test Sample Data'!M$3:M$98)&gt;10,IF(AND(ISNUMBER('Test Sample Data'!M1466),'Test Sample Data'!M1466&lt;$B$1,'Test Sample Data'!M1466&gt;0),'Test Sample Data'!M1466,$B$1),"")</f>
        <v/>
      </c>
      <c r="N1467" s="17" t="str">
        <f>'Gene Table'!E1466</f>
        <v>hsa-miR-4534</v>
      </c>
      <c r="O1467" s="17" t="str">
        <f>'Gene Table'!B1466</f>
        <v>M24</v>
      </c>
      <c r="P1467" s="17" t="str">
        <f>IF(SUM('Control Sample Data'!D$3:D$98)&gt;10,IF(AND(ISNUMBER('Control Sample Data'!D1466),'Control Sample Data'!D1466&lt;$B$1,'Control Sample Data'!D1466&gt;0),'Control Sample Data'!D1466,$B$1),"")</f>
        <v/>
      </c>
      <c r="Q1467" s="17" t="str">
        <f>IF(SUM('Control Sample Data'!E$3:E$98)&gt;10,IF(AND(ISNUMBER('Control Sample Data'!E1466),'Control Sample Data'!E1466&lt;$B$1,'Control Sample Data'!E1466&gt;0),'Control Sample Data'!E1466,$B$1),"")</f>
        <v/>
      </c>
      <c r="R1467" s="17" t="str">
        <f>IF(SUM('Control Sample Data'!F$3:F$98)&gt;10,IF(AND(ISNUMBER('Control Sample Data'!F1466),'Control Sample Data'!F1466&lt;$B$1,'Control Sample Data'!F1466&gt;0),'Control Sample Data'!F1466,$B$1),"")</f>
        <v/>
      </c>
      <c r="S1467" s="17" t="str">
        <f>IF(SUM('Control Sample Data'!G$3:G$98)&gt;10,IF(AND(ISNUMBER('Control Sample Data'!G1466),'Control Sample Data'!G1466&lt;$B$1,'Control Sample Data'!G1466&gt;0),'Control Sample Data'!G1466,$B$1),"")</f>
        <v/>
      </c>
      <c r="T1467" s="17" t="str">
        <f>IF(SUM('Control Sample Data'!H$3:H$98)&gt;10,IF(AND(ISNUMBER('Control Sample Data'!H1466),'Control Sample Data'!H1466&lt;$B$1,'Control Sample Data'!H1466&gt;0),'Control Sample Data'!H1466,$B$1),"")</f>
        <v/>
      </c>
      <c r="U1467" s="17" t="str">
        <f>IF(SUM('Control Sample Data'!I$3:I$98)&gt;10,IF(AND(ISNUMBER('Control Sample Data'!I1466),'Control Sample Data'!I1466&lt;$B$1,'Control Sample Data'!I1466&gt;0),'Control Sample Data'!I1466,$B$1),"")</f>
        <v/>
      </c>
      <c r="V1467" s="17" t="str">
        <f>IF(SUM('Control Sample Data'!J$3:J$98)&gt;10,IF(AND(ISNUMBER('Control Sample Data'!J1466),'Control Sample Data'!J1466&lt;$B$1,'Control Sample Data'!J1466&gt;0),'Control Sample Data'!J1466,$B$1),"")</f>
        <v/>
      </c>
      <c r="W1467" s="17" t="str">
        <f>IF(SUM('Control Sample Data'!K$3:K$98)&gt;10,IF(AND(ISNUMBER('Control Sample Data'!K1466),'Control Sample Data'!K1466&lt;$B$1,'Control Sample Data'!K1466&gt;0),'Control Sample Data'!K1466,$B$1),"")</f>
        <v/>
      </c>
      <c r="X1467" s="17" t="str">
        <f>IF(SUM('Control Sample Data'!L$3:L$98)&gt;10,IF(AND(ISNUMBER('Control Sample Data'!L1466),'Control Sample Data'!L1466&lt;$B$1,'Control Sample Data'!L1466&gt;0),'Control Sample Data'!L1466,$B$1),"")</f>
        <v/>
      </c>
      <c r="Y1467" s="17" t="str">
        <f>IF(SUM('Control Sample Data'!M$3:M$98)&gt;10,IF(AND(ISNUMBER('Control Sample Data'!M1466),'Control Sample Data'!M1466&lt;$B$1,'Control Sample Data'!M1466&gt;0),'Control Sample Data'!M1466,$B$1),"")</f>
        <v/>
      </c>
      <c r="AT1467" s="36" t="str">
        <f t="shared" si="959"/>
        <v/>
      </c>
      <c r="AU1467" s="36" t="str">
        <f t="shared" si="960"/>
        <v/>
      </c>
      <c r="AV1467" s="36" t="str">
        <f t="shared" si="961"/>
        <v/>
      </c>
      <c r="AW1467" s="36" t="str">
        <f t="shared" si="962"/>
        <v/>
      </c>
      <c r="AX1467" s="36" t="str">
        <f t="shared" si="963"/>
        <v/>
      </c>
      <c r="AY1467" s="36" t="str">
        <f t="shared" si="964"/>
        <v/>
      </c>
      <c r="AZ1467" s="36" t="str">
        <f t="shared" si="965"/>
        <v/>
      </c>
      <c r="BA1467" s="36" t="str">
        <f t="shared" si="966"/>
        <v/>
      </c>
      <c r="BB1467" s="36" t="str">
        <f t="shared" si="967"/>
        <v/>
      </c>
      <c r="BC1467" s="36" t="str">
        <f t="shared" si="968"/>
        <v/>
      </c>
      <c r="BD1467" s="36" t="str">
        <f t="shared" si="969"/>
        <v/>
      </c>
      <c r="BE1467" s="36" t="str">
        <f t="shared" si="970"/>
        <v/>
      </c>
      <c r="BF1467" s="36" t="str">
        <f t="shared" si="971"/>
        <v/>
      </c>
      <c r="BG1467" s="36" t="str">
        <f t="shared" si="972"/>
        <v/>
      </c>
      <c r="BH1467" s="36" t="str">
        <f t="shared" si="973"/>
        <v/>
      </c>
      <c r="BI1467" s="36" t="str">
        <f t="shared" si="974"/>
        <v/>
      </c>
      <c r="BJ1467" s="36" t="str">
        <f t="shared" si="975"/>
        <v/>
      </c>
      <c r="BK1467" s="36" t="str">
        <f t="shared" si="976"/>
        <v/>
      </c>
      <c r="BL1467" s="36" t="str">
        <f t="shared" si="977"/>
        <v/>
      </c>
      <c r="BM1467" s="36" t="str">
        <f t="shared" si="978"/>
        <v/>
      </c>
      <c r="BN1467" s="38" t="e">
        <f t="shared" si="937"/>
        <v>#DIV/0!</v>
      </c>
      <c r="BO1467" s="38" t="e">
        <f t="shared" si="938"/>
        <v>#DIV/0!</v>
      </c>
      <c r="BP1467" s="39" t="str">
        <f t="shared" si="939"/>
        <v/>
      </c>
      <c r="BQ1467" s="39" t="str">
        <f t="shared" si="940"/>
        <v/>
      </c>
      <c r="BR1467" s="39" t="str">
        <f t="shared" si="941"/>
        <v/>
      </c>
      <c r="BS1467" s="39" t="str">
        <f t="shared" si="942"/>
        <v/>
      </c>
      <c r="BT1467" s="39" t="str">
        <f t="shared" si="943"/>
        <v/>
      </c>
      <c r="BU1467" s="39" t="str">
        <f t="shared" si="944"/>
        <v/>
      </c>
      <c r="BV1467" s="39" t="str">
        <f t="shared" si="945"/>
        <v/>
      </c>
      <c r="BW1467" s="39" t="str">
        <f t="shared" si="946"/>
        <v/>
      </c>
      <c r="BX1467" s="39" t="str">
        <f t="shared" si="947"/>
        <v/>
      </c>
      <c r="BY1467" s="39" t="str">
        <f t="shared" si="948"/>
        <v/>
      </c>
      <c r="BZ1467" s="39" t="str">
        <f t="shared" si="949"/>
        <v/>
      </c>
      <c r="CA1467" s="39" t="str">
        <f t="shared" si="950"/>
        <v/>
      </c>
      <c r="CB1467" s="39" t="str">
        <f t="shared" si="951"/>
        <v/>
      </c>
      <c r="CC1467" s="39" t="str">
        <f t="shared" si="952"/>
        <v/>
      </c>
      <c r="CD1467" s="39" t="str">
        <f t="shared" si="953"/>
        <v/>
      </c>
      <c r="CE1467" s="39" t="str">
        <f t="shared" si="954"/>
        <v/>
      </c>
      <c r="CF1467" s="39" t="str">
        <f t="shared" si="955"/>
        <v/>
      </c>
      <c r="CG1467" s="39" t="str">
        <f t="shared" si="956"/>
        <v/>
      </c>
      <c r="CH1467" s="39" t="str">
        <f t="shared" si="957"/>
        <v/>
      </c>
      <c r="CI1467" s="39" t="str">
        <f t="shared" si="958"/>
        <v/>
      </c>
    </row>
    <row r="1468" spans="1:87">
      <c r="A1468" s="18"/>
      <c r="B1468" s="15" t="str">
        <f>'Gene Table'!E1467</f>
        <v>hsa-miR-4677-3p</v>
      </c>
      <c r="C1468" s="15" t="str">
        <f>'Gene Table'!B1467</f>
        <v>N01</v>
      </c>
      <c r="D1468" s="16" t="str">
        <f>IF(SUM('Test Sample Data'!D$3:D$98)&gt;10,IF(AND(ISNUMBER('Test Sample Data'!D1467),'Test Sample Data'!D1467&lt;$B$1,'Test Sample Data'!D1467&gt;0),'Test Sample Data'!D1467,$B$1),"")</f>
        <v/>
      </c>
      <c r="E1468" s="17" t="str">
        <f>IF(SUM('Test Sample Data'!E$3:E$98)&gt;10,IF(AND(ISNUMBER('Test Sample Data'!E1467),'Test Sample Data'!E1467&lt;$B$1,'Test Sample Data'!E1467&gt;0),'Test Sample Data'!E1467,$B$1),"")</f>
        <v/>
      </c>
      <c r="F1468" s="17" t="str">
        <f>IF(SUM('Test Sample Data'!F$3:F$98)&gt;10,IF(AND(ISNUMBER('Test Sample Data'!F1467),'Test Sample Data'!F1467&lt;$B$1,'Test Sample Data'!F1467&gt;0),'Test Sample Data'!F1467,$B$1),"")</f>
        <v/>
      </c>
      <c r="G1468" s="17" t="str">
        <f>IF(SUM('Test Sample Data'!G$3:G$98)&gt;10,IF(AND(ISNUMBER('Test Sample Data'!G1467),'Test Sample Data'!G1467&lt;$B$1,'Test Sample Data'!G1467&gt;0),'Test Sample Data'!G1467,$B$1),"")</f>
        <v/>
      </c>
      <c r="H1468" s="17" t="str">
        <f>IF(SUM('Test Sample Data'!H$3:H$98)&gt;10,IF(AND(ISNUMBER('Test Sample Data'!H1467),'Test Sample Data'!H1467&lt;$B$1,'Test Sample Data'!H1467&gt;0),'Test Sample Data'!H1467,$B$1),"")</f>
        <v/>
      </c>
      <c r="I1468" s="17" t="str">
        <f>IF(SUM('Test Sample Data'!I$3:I$98)&gt;10,IF(AND(ISNUMBER('Test Sample Data'!I1467),'Test Sample Data'!I1467&lt;$B$1,'Test Sample Data'!I1467&gt;0),'Test Sample Data'!I1467,$B$1),"")</f>
        <v/>
      </c>
      <c r="J1468" s="17" t="str">
        <f>IF(SUM('Test Sample Data'!J$3:J$98)&gt;10,IF(AND(ISNUMBER('Test Sample Data'!J1467),'Test Sample Data'!J1467&lt;$B$1,'Test Sample Data'!J1467&gt;0),'Test Sample Data'!J1467,$B$1),"")</f>
        <v/>
      </c>
      <c r="K1468" s="17" t="str">
        <f>IF(SUM('Test Sample Data'!K$3:K$98)&gt;10,IF(AND(ISNUMBER('Test Sample Data'!K1467),'Test Sample Data'!K1467&lt;$B$1,'Test Sample Data'!K1467&gt;0),'Test Sample Data'!K1467,$B$1),"")</f>
        <v/>
      </c>
      <c r="L1468" s="17" t="str">
        <f>IF(SUM('Test Sample Data'!L$3:L$98)&gt;10,IF(AND(ISNUMBER('Test Sample Data'!L1467),'Test Sample Data'!L1467&lt;$B$1,'Test Sample Data'!L1467&gt;0),'Test Sample Data'!L1467,$B$1),"")</f>
        <v/>
      </c>
      <c r="M1468" s="17" t="str">
        <f>IF(SUM('Test Sample Data'!M$3:M$98)&gt;10,IF(AND(ISNUMBER('Test Sample Data'!M1467),'Test Sample Data'!M1467&lt;$B$1,'Test Sample Data'!M1467&gt;0),'Test Sample Data'!M1467,$B$1),"")</f>
        <v/>
      </c>
      <c r="N1468" s="17" t="str">
        <f>'Gene Table'!E1467</f>
        <v>hsa-miR-4677-3p</v>
      </c>
      <c r="O1468" s="17" t="str">
        <f>'Gene Table'!B1467</f>
        <v>N01</v>
      </c>
      <c r="P1468" s="17" t="str">
        <f>IF(SUM('Control Sample Data'!D$3:D$98)&gt;10,IF(AND(ISNUMBER('Control Sample Data'!D1467),'Control Sample Data'!D1467&lt;$B$1,'Control Sample Data'!D1467&gt;0),'Control Sample Data'!D1467,$B$1),"")</f>
        <v/>
      </c>
      <c r="Q1468" s="17" t="str">
        <f>IF(SUM('Control Sample Data'!E$3:E$98)&gt;10,IF(AND(ISNUMBER('Control Sample Data'!E1467),'Control Sample Data'!E1467&lt;$B$1,'Control Sample Data'!E1467&gt;0),'Control Sample Data'!E1467,$B$1),"")</f>
        <v/>
      </c>
      <c r="R1468" s="17" t="str">
        <f>IF(SUM('Control Sample Data'!F$3:F$98)&gt;10,IF(AND(ISNUMBER('Control Sample Data'!F1467),'Control Sample Data'!F1467&lt;$B$1,'Control Sample Data'!F1467&gt;0),'Control Sample Data'!F1467,$B$1),"")</f>
        <v/>
      </c>
      <c r="S1468" s="17" t="str">
        <f>IF(SUM('Control Sample Data'!G$3:G$98)&gt;10,IF(AND(ISNUMBER('Control Sample Data'!G1467),'Control Sample Data'!G1467&lt;$B$1,'Control Sample Data'!G1467&gt;0),'Control Sample Data'!G1467,$B$1),"")</f>
        <v/>
      </c>
      <c r="T1468" s="17" t="str">
        <f>IF(SUM('Control Sample Data'!H$3:H$98)&gt;10,IF(AND(ISNUMBER('Control Sample Data'!H1467),'Control Sample Data'!H1467&lt;$B$1,'Control Sample Data'!H1467&gt;0),'Control Sample Data'!H1467,$B$1),"")</f>
        <v/>
      </c>
      <c r="U1468" s="17" t="str">
        <f>IF(SUM('Control Sample Data'!I$3:I$98)&gt;10,IF(AND(ISNUMBER('Control Sample Data'!I1467),'Control Sample Data'!I1467&lt;$B$1,'Control Sample Data'!I1467&gt;0),'Control Sample Data'!I1467,$B$1),"")</f>
        <v/>
      </c>
      <c r="V1468" s="17" t="str">
        <f>IF(SUM('Control Sample Data'!J$3:J$98)&gt;10,IF(AND(ISNUMBER('Control Sample Data'!J1467),'Control Sample Data'!J1467&lt;$B$1,'Control Sample Data'!J1467&gt;0),'Control Sample Data'!J1467,$B$1),"")</f>
        <v/>
      </c>
      <c r="W1468" s="17" t="str">
        <f>IF(SUM('Control Sample Data'!K$3:K$98)&gt;10,IF(AND(ISNUMBER('Control Sample Data'!K1467),'Control Sample Data'!K1467&lt;$B$1,'Control Sample Data'!K1467&gt;0),'Control Sample Data'!K1467,$B$1),"")</f>
        <v/>
      </c>
      <c r="X1468" s="17" t="str">
        <f>IF(SUM('Control Sample Data'!L$3:L$98)&gt;10,IF(AND(ISNUMBER('Control Sample Data'!L1467),'Control Sample Data'!L1467&lt;$B$1,'Control Sample Data'!L1467&gt;0),'Control Sample Data'!L1467,$B$1),"")</f>
        <v/>
      </c>
      <c r="Y1468" s="17" t="str">
        <f>IF(SUM('Control Sample Data'!M$3:M$98)&gt;10,IF(AND(ISNUMBER('Control Sample Data'!M1467),'Control Sample Data'!M1467&lt;$B$1,'Control Sample Data'!M1467&gt;0),'Control Sample Data'!M1467,$B$1),"")</f>
        <v/>
      </c>
      <c r="AT1468" s="36" t="str">
        <f t="shared" si="959"/>
        <v/>
      </c>
      <c r="AU1468" s="36" t="str">
        <f t="shared" si="960"/>
        <v/>
      </c>
      <c r="AV1468" s="36" t="str">
        <f t="shared" si="961"/>
        <v/>
      </c>
      <c r="AW1468" s="36" t="str">
        <f t="shared" si="962"/>
        <v/>
      </c>
      <c r="AX1468" s="36" t="str">
        <f t="shared" si="963"/>
        <v/>
      </c>
      <c r="AY1468" s="36" t="str">
        <f t="shared" si="964"/>
        <v/>
      </c>
      <c r="AZ1468" s="36" t="str">
        <f t="shared" si="965"/>
        <v/>
      </c>
      <c r="BA1468" s="36" t="str">
        <f t="shared" si="966"/>
        <v/>
      </c>
      <c r="BB1468" s="36" t="str">
        <f t="shared" si="967"/>
        <v/>
      </c>
      <c r="BC1468" s="36" t="str">
        <f t="shared" si="968"/>
        <v/>
      </c>
      <c r="BD1468" s="36" t="str">
        <f t="shared" si="969"/>
        <v/>
      </c>
      <c r="BE1468" s="36" t="str">
        <f t="shared" si="970"/>
        <v/>
      </c>
      <c r="BF1468" s="36" t="str">
        <f t="shared" si="971"/>
        <v/>
      </c>
      <c r="BG1468" s="36" t="str">
        <f t="shared" si="972"/>
        <v/>
      </c>
      <c r="BH1468" s="36" t="str">
        <f t="shared" si="973"/>
        <v/>
      </c>
      <c r="BI1468" s="36" t="str">
        <f t="shared" si="974"/>
        <v/>
      </c>
      <c r="BJ1468" s="36" t="str">
        <f t="shared" si="975"/>
        <v/>
      </c>
      <c r="BK1468" s="36" t="str">
        <f t="shared" si="976"/>
        <v/>
      </c>
      <c r="BL1468" s="36" t="str">
        <f t="shared" si="977"/>
        <v/>
      </c>
      <c r="BM1468" s="36" t="str">
        <f t="shared" si="978"/>
        <v/>
      </c>
      <c r="BN1468" s="38" t="e">
        <f t="shared" si="937"/>
        <v>#DIV/0!</v>
      </c>
      <c r="BO1468" s="38" t="e">
        <f t="shared" si="938"/>
        <v>#DIV/0!</v>
      </c>
      <c r="BP1468" s="39" t="str">
        <f t="shared" si="939"/>
        <v/>
      </c>
      <c r="BQ1468" s="39" t="str">
        <f t="shared" si="940"/>
        <v/>
      </c>
      <c r="BR1468" s="39" t="str">
        <f t="shared" si="941"/>
        <v/>
      </c>
      <c r="BS1468" s="39" t="str">
        <f t="shared" si="942"/>
        <v/>
      </c>
      <c r="BT1468" s="39" t="str">
        <f t="shared" si="943"/>
        <v/>
      </c>
      <c r="BU1468" s="39" t="str">
        <f t="shared" si="944"/>
        <v/>
      </c>
      <c r="BV1468" s="39" t="str">
        <f t="shared" si="945"/>
        <v/>
      </c>
      <c r="BW1468" s="39" t="str">
        <f t="shared" si="946"/>
        <v/>
      </c>
      <c r="BX1468" s="39" t="str">
        <f t="shared" si="947"/>
        <v/>
      </c>
      <c r="BY1468" s="39" t="str">
        <f t="shared" si="948"/>
        <v/>
      </c>
      <c r="BZ1468" s="39" t="str">
        <f t="shared" si="949"/>
        <v/>
      </c>
      <c r="CA1468" s="39" t="str">
        <f t="shared" si="950"/>
        <v/>
      </c>
      <c r="CB1468" s="39" t="str">
        <f t="shared" si="951"/>
        <v/>
      </c>
      <c r="CC1468" s="39" t="str">
        <f t="shared" si="952"/>
        <v/>
      </c>
      <c r="CD1468" s="39" t="str">
        <f t="shared" si="953"/>
        <v/>
      </c>
      <c r="CE1468" s="39" t="str">
        <f t="shared" si="954"/>
        <v/>
      </c>
      <c r="CF1468" s="39" t="str">
        <f t="shared" si="955"/>
        <v/>
      </c>
      <c r="CG1468" s="39" t="str">
        <f t="shared" si="956"/>
        <v/>
      </c>
      <c r="CH1468" s="39" t="str">
        <f t="shared" si="957"/>
        <v/>
      </c>
      <c r="CI1468" s="39" t="str">
        <f t="shared" si="958"/>
        <v/>
      </c>
    </row>
    <row r="1469" spans="1:87">
      <c r="A1469" s="18"/>
      <c r="B1469" s="15" t="str">
        <f>'Gene Table'!E1468</f>
        <v>hsa-miR-4727-3p</v>
      </c>
      <c r="C1469" s="15" t="str">
        <f>'Gene Table'!B1468</f>
        <v>N02</v>
      </c>
      <c r="D1469" s="16" t="str">
        <f>IF(SUM('Test Sample Data'!D$3:D$98)&gt;10,IF(AND(ISNUMBER('Test Sample Data'!D1468),'Test Sample Data'!D1468&lt;$B$1,'Test Sample Data'!D1468&gt;0),'Test Sample Data'!D1468,$B$1),"")</f>
        <v/>
      </c>
      <c r="E1469" s="17" t="str">
        <f>IF(SUM('Test Sample Data'!E$3:E$98)&gt;10,IF(AND(ISNUMBER('Test Sample Data'!E1468),'Test Sample Data'!E1468&lt;$B$1,'Test Sample Data'!E1468&gt;0),'Test Sample Data'!E1468,$B$1),"")</f>
        <v/>
      </c>
      <c r="F1469" s="17" t="str">
        <f>IF(SUM('Test Sample Data'!F$3:F$98)&gt;10,IF(AND(ISNUMBER('Test Sample Data'!F1468),'Test Sample Data'!F1468&lt;$B$1,'Test Sample Data'!F1468&gt;0),'Test Sample Data'!F1468,$B$1),"")</f>
        <v/>
      </c>
      <c r="G1469" s="17" t="str">
        <f>IF(SUM('Test Sample Data'!G$3:G$98)&gt;10,IF(AND(ISNUMBER('Test Sample Data'!G1468),'Test Sample Data'!G1468&lt;$B$1,'Test Sample Data'!G1468&gt;0),'Test Sample Data'!G1468,$B$1),"")</f>
        <v/>
      </c>
      <c r="H1469" s="17" t="str">
        <f>IF(SUM('Test Sample Data'!H$3:H$98)&gt;10,IF(AND(ISNUMBER('Test Sample Data'!H1468),'Test Sample Data'!H1468&lt;$B$1,'Test Sample Data'!H1468&gt;0),'Test Sample Data'!H1468,$B$1),"")</f>
        <v/>
      </c>
      <c r="I1469" s="17" t="str">
        <f>IF(SUM('Test Sample Data'!I$3:I$98)&gt;10,IF(AND(ISNUMBER('Test Sample Data'!I1468),'Test Sample Data'!I1468&lt;$B$1,'Test Sample Data'!I1468&gt;0),'Test Sample Data'!I1468,$B$1),"")</f>
        <v/>
      </c>
      <c r="J1469" s="17" t="str">
        <f>IF(SUM('Test Sample Data'!J$3:J$98)&gt;10,IF(AND(ISNUMBER('Test Sample Data'!J1468),'Test Sample Data'!J1468&lt;$B$1,'Test Sample Data'!J1468&gt;0),'Test Sample Data'!J1468,$B$1),"")</f>
        <v/>
      </c>
      <c r="K1469" s="17" t="str">
        <f>IF(SUM('Test Sample Data'!K$3:K$98)&gt;10,IF(AND(ISNUMBER('Test Sample Data'!K1468),'Test Sample Data'!K1468&lt;$B$1,'Test Sample Data'!K1468&gt;0),'Test Sample Data'!K1468,$B$1),"")</f>
        <v/>
      </c>
      <c r="L1469" s="17" t="str">
        <f>IF(SUM('Test Sample Data'!L$3:L$98)&gt;10,IF(AND(ISNUMBER('Test Sample Data'!L1468),'Test Sample Data'!L1468&lt;$B$1,'Test Sample Data'!L1468&gt;0),'Test Sample Data'!L1468,$B$1),"")</f>
        <v/>
      </c>
      <c r="M1469" s="17" t="str">
        <f>IF(SUM('Test Sample Data'!M$3:M$98)&gt;10,IF(AND(ISNUMBER('Test Sample Data'!M1468),'Test Sample Data'!M1468&lt;$B$1,'Test Sample Data'!M1468&gt;0),'Test Sample Data'!M1468,$B$1),"")</f>
        <v/>
      </c>
      <c r="N1469" s="17" t="str">
        <f>'Gene Table'!E1468</f>
        <v>hsa-miR-4727-3p</v>
      </c>
      <c r="O1469" s="17" t="str">
        <f>'Gene Table'!B1468</f>
        <v>N02</v>
      </c>
      <c r="P1469" s="17" t="str">
        <f>IF(SUM('Control Sample Data'!D$3:D$98)&gt;10,IF(AND(ISNUMBER('Control Sample Data'!D1468),'Control Sample Data'!D1468&lt;$B$1,'Control Sample Data'!D1468&gt;0),'Control Sample Data'!D1468,$B$1),"")</f>
        <v/>
      </c>
      <c r="Q1469" s="17" t="str">
        <f>IF(SUM('Control Sample Data'!E$3:E$98)&gt;10,IF(AND(ISNUMBER('Control Sample Data'!E1468),'Control Sample Data'!E1468&lt;$B$1,'Control Sample Data'!E1468&gt;0),'Control Sample Data'!E1468,$B$1),"")</f>
        <v/>
      </c>
      <c r="R1469" s="17" t="str">
        <f>IF(SUM('Control Sample Data'!F$3:F$98)&gt;10,IF(AND(ISNUMBER('Control Sample Data'!F1468),'Control Sample Data'!F1468&lt;$B$1,'Control Sample Data'!F1468&gt;0),'Control Sample Data'!F1468,$B$1),"")</f>
        <v/>
      </c>
      <c r="S1469" s="17" t="str">
        <f>IF(SUM('Control Sample Data'!G$3:G$98)&gt;10,IF(AND(ISNUMBER('Control Sample Data'!G1468),'Control Sample Data'!G1468&lt;$B$1,'Control Sample Data'!G1468&gt;0),'Control Sample Data'!G1468,$B$1),"")</f>
        <v/>
      </c>
      <c r="T1469" s="17" t="str">
        <f>IF(SUM('Control Sample Data'!H$3:H$98)&gt;10,IF(AND(ISNUMBER('Control Sample Data'!H1468),'Control Sample Data'!H1468&lt;$B$1,'Control Sample Data'!H1468&gt;0),'Control Sample Data'!H1468,$B$1),"")</f>
        <v/>
      </c>
      <c r="U1469" s="17" t="str">
        <f>IF(SUM('Control Sample Data'!I$3:I$98)&gt;10,IF(AND(ISNUMBER('Control Sample Data'!I1468),'Control Sample Data'!I1468&lt;$B$1,'Control Sample Data'!I1468&gt;0),'Control Sample Data'!I1468,$B$1),"")</f>
        <v/>
      </c>
      <c r="V1469" s="17" t="str">
        <f>IF(SUM('Control Sample Data'!J$3:J$98)&gt;10,IF(AND(ISNUMBER('Control Sample Data'!J1468),'Control Sample Data'!J1468&lt;$B$1,'Control Sample Data'!J1468&gt;0),'Control Sample Data'!J1468,$B$1),"")</f>
        <v/>
      </c>
      <c r="W1469" s="17" t="str">
        <f>IF(SUM('Control Sample Data'!K$3:K$98)&gt;10,IF(AND(ISNUMBER('Control Sample Data'!K1468),'Control Sample Data'!K1468&lt;$B$1,'Control Sample Data'!K1468&gt;0),'Control Sample Data'!K1468,$B$1),"")</f>
        <v/>
      </c>
      <c r="X1469" s="17" t="str">
        <f>IF(SUM('Control Sample Data'!L$3:L$98)&gt;10,IF(AND(ISNUMBER('Control Sample Data'!L1468),'Control Sample Data'!L1468&lt;$B$1,'Control Sample Data'!L1468&gt;0),'Control Sample Data'!L1468,$B$1),"")</f>
        <v/>
      </c>
      <c r="Y1469" s="17" t="str">
        <f>IF(SUM('Control Sample Data'!M$3:M$98)&gt;10,IF(AND(ISNUMBER('Control Sample Data'!M1468),'Control Sample Data'!M1468&lt;$B$1,'Control Sample Data'!M1468&gt;0),'Control Sample Data'!M1468,$B$1),"")</f>
        <v/>
      </c>
      <c r="AT1469" s="36" t="str">
        <f t="shared" si="959"/>
        <v/>
      </c>
      <c r="AU1469" s="36" t="str">
        <f t="shared" si="960"/>
        <v/>
      </c>
      <c r="AV1469" s="36" t="str">
        <f t="shared" si="961"/>
        <v/>
      </c>
      <c r="AW1469" s="36" t="str">
        <f t="shared" si="962"/>
        <v/>
      </c>
      <c r="AX1469" s="36" t="str">
        <f t="shared" si="963"/>
        <v/>
      </c>
      <c r="AY1469" s="36" t="str">
        <f t="shared" si="964"/>
        <v/>
      </c>
      <c r="AZ1469" s="36" t="str">
        <f t="shared" si="965"/>
        <v/>
      </c>
      <c r="BA1469" s="36" t="str">
        <f t="shared" si="966"/>
        <v/>
      </c>
      <c r="BB1469" s="36" t="str">
        <f t="shared" si="967"/>
        <v/>
      </c>
      <c r="BC1469" s="36" t="str">
        <f t="shared" si="968"/>
        <v/>
      </c>
      <c r="BD1469" s="36" t="str">
        <f t="shared" si="969"/>
        <v/>
      </c>
      <c r="BE1469" s="36" t="str">
        <f t="shared" si="970"/>
        <v/>
      </c>
      <c r="BF1469" s="36" t="str">
        <f t="shared" si="971"/>
        <v/>
      </c>
      <c r="BG1469" s="36" t="str">
        <f t="shared" si="972"/>
        <v/>
      </c>
      <c r="BH1469" s="36" t="str">
        <f t="shared" si="973"/>
        <v/>
      </c>
      <c r="BI1469" s="36" t="str">
        <f t="shared" si="974"/>
        <v/>
      </c>
      <c r="BJ1469" s="36" t="str">
        <f t="shared" si="975"/>
        <v/>
      </c>
      <c r="BK1469" s="36" t="str">
        <f t="shared" si="976"/>
        <v/>
      </c>
      <c r="BL1469" s="36" t="str">
        <f t="shared" si="977"/>
        <v/>
      </c>
      <c r="BM1469" s="36" t="str">
        <f t="shared" si="978"/>
        <v/>
      </c>
      <c r="BN1469" s="38" t="e">
        <f t="shared" si="937"/>
        <v>#DIV/0!</v>
      </c>
      <c r="BO1469" s="38" t="e">
        <f t="shared" si="938"/>
        <v>#DIV/0!</v>
      </c>
      <c r="BP1469" s="39" t="str">
        <f t="shared" si="939"/>
        <v/>
      </c>
      <c r="BQ1469" s="39" t="str">
        <f t="shared" si="940"/>
        <v/>
      </c>
      <c r="BR1469" s="39" t="str">
        <f t="shared" si="941"/>
        <v/>
      </c>
      <c r="BS1469" s="39" t="str">
        <f t="shared" si="942"/>
        <v/>
      </c>
      <c r="BT1469" s="39" t="str">
        <f t="shared" si="943"/>
        <v/>
      </c>
      <c r="BU1469" s="39" t="str">
        <f t="shared" si="944"/>
        <v/>
      </c>
      <c r="BV1469" s="39" t="str">
        <f t="shared" si="945"/>
        <v/>
      </c>
      <c r="BW1469" s="39" t="str">
        <f t="shared" si="946"/>
        <v/>
      </c>
      <c r="BX1469" s="39" t="str">
        <f t="shared" si="947"/>
        <v/>
      </c>
      <c r="BY1469" s="39" t="str">
        <f t="shared" si="948"/>
        <v/>
      </c>
      <c r="BZ1469" s="39" t="str">
        <f t="shared" si="949"/>
        <v/>
      </c>
      <c r="CA1469" s="39" t="str">
        <f t="shared" si="950"/>
        <v/>
      </c>
      <c r="CB1469" s="39" t="str">
        <f t="shared" si="951"/>
        <v/>
      </c>
      <c r="CC1469" s="39" t="str">
        <f t="shared" si="952"/>
        <v/>
      </c>
      <c r="CD1469" s="39" t="str">
        <f t="shared" si="953"/>
        <v/>
      </c>
      <c r="CE1469" s="39" t="str">
        <f t="shared" si="954"/>
        <v/>
      </c>
      <c r="CF1469" s="39" t="str">
        <f t="shared" si="955"/>
        <v/>
      </c>
      <c r="CG1469" s="39" t="str">
        <f t="shared" si="956"/>
        <v/>
      </c>
      <c r="CH1469" s="39" t="str">
        <f t="shared" si="957"/>
        <v/>
      </c>
      <c r="CI1469" s="39" t="str">
        <f t="shared" si="958"/>
        <v/>
      </c>
    </row>
    <row r="1470" spans="1:87">
      <c r="A1470" s="18"/>
      <c r="B1470" s="15" t="str">
        <f>'Gene Table'!E1469</f>
        <v>hsa-miR-4678</v>
      </c>
      <c r="C1470" s="15" t="str">
        <f>'Gene Table'!B1469</f>
        <v>N03</v>
      </c>
      <c r="D1470" s="16" t="str">
        <f>IF(SUM('Test Sample Data'!D$3:D$98)&gt;10,IF(AND(ISNUMBER('Test Sample Data'!D1469),'Test Sample Data'!D1469&lt;$B$1,'Test Sample Data'!D1469&gt;0),'Test Sample Data'!D1469,$B$1),"")</f>
        <v/>
      </c>
      <c r="E1470" s="17" t="str">
        <f>IF(SUM('Test Sample Data'!E$3:E$98)&gt;10,IF(AND(ISNUMBER('Test Sample Data'!E1469),'Test Sample Data'!E1469&lt;$B$1,'Test Sample Data'!E1469&gt;0),'Test Sample Data'!E1469,$B$1),"")</f>
        <v/>
      </c>
      <c r="F1470" s="17" t="str">
        <f>IF(SUM('Test Sample Data'!F$3:F$98)&gt;10,IF(AND(ISNUMBER('Test Sample Data'!F1469),'Test Sample Data'!F1469&lt;$B$1,'Test Sample Data'!F1469&gt;0),'Test Sample Data'!F1469,$B$1),"")</f>
        <v/>
      </c>
      <c r="G1470" s="17" t="str">
        <f>IF(SUM('Test Sample Data'!G$3:G$98)&gt;10,IF(AND(ISNUMBER('Test Sample Data'!G1469),'Test Sample Data'!G1469&lt;$B$1,'Test Sample Data'!G1469&gt;0),'Test Sample Data'!G1469,$B$1),"")</f>
        <v/>
      </c>
      <c r="H1470" s="17" t="str">
        <f>IF(SUM('Test Sample Data'!H$3:H$98)&gt;10,IF(AND(ISNUMBER('Test Sample Data'!H1469),'Test Sample Data'!H1469&lt;$B$1,'Test Sample Data'!H1469&gt;0),'Test Sample Data'!H1469,$B$1),"")</f>
        <v/>
      </c>
      <c r="I1470" s="17" t="str">
        <f>IF(SUM('Test Sample Data'!I$3:I$98)&gt;10,IF(AND(ISNUMBER('Test Sample Data'!I1469),'Test Sample Data'!I1469&lt;$B$1,'Test Sample Data'!I1469&gt;0),'Test Sample Data'!I1469,$B$1),"")</f>
        <v/>
      </c>
      <c r="J1470" s="17" t="str">
        <f>IF(SUM('Test Sample Data'!J$3:J$98)&gt;10,IF(AND(ISNUMBER('Test Sample Data'!J1469),'Test Sample Data'!J1469&lt;$B$1,'Test Sample Data'!J1469&gt;0),'Test Sample Data'!J1469,$B$1),"")</f>
        <v/>
      </c>
      <c r="K1470" s="17" t="str">
        <f>IF(SUM('Test Sample Data'!K$3:K$98)&gt;10,IF(AND(ISNUMBER('Test Sample Data'!K1469),'Test Sample Data'!K1469&lt;$B$1,'Test Sample Data'!K1469&gt;0),'Test Sample Data'!K1469,$B$1),"")</f>
        <v/>
      </c>
      <c r="L1470" s="17" t="str">
        <f>IF(SUM('Test Sample Data'!L$3:L$98)&gt;10,IF(AND(ISNUMBER('Test Sample Data'!L1469),'Test Sample Data'!L1469&lt;$B$1,'Test Sample Data'!L1469&gt;0),'Test Sample Data'!L1469,$B$1),"")</f>
        <v/>
      </c>
      <c r="M1470" s="17" t="str">
        <f>IF(SUM('Test Sample Data'!M$3:M$98)&gt;10,IF(AND(ISNUMBER('Test Sample Data'!M1469),'Test Sample Data'!M1469&lt;$B$1,'Test Sample Data'!M1469&gt;0),'Test Sample Data'!M1469,$B$1),"")</f>
        <v/>
      </c>
      <c r="N1470" s="17" t="str">
        <f>'Gene Table'!E1469</f>
        <v>hsa-miR-4678</v>
      </c>
      <c r="O1470" s="17" t="str">
        <f>'Gene Table'!B1469</f>
        <v>N03</v>
      </c>
      <c r="P1470" s="17" t="str">
        <f>IF(SUM('Control Sample Data'!D$3:D$98)&gt;10,IF(AND(ISNUMBER('Control Sample Data'!D1469),'Control Sample Data'!D1469&lt;$B$1,'Control Sample Data'!D1469&gt;0),'Control Sample Data'!D1469,$B$1),"")</f>
        <v/>
      </c>
      <c r="Q1470" s="17" t="str">
        <f>IF(SUM('Control Sample Data'!E$3:E$98)&gt;10,IF(AND(ISNUMBER('Control Sample Data'!E1469),'Control Sample Data'!E1469&lt;$B$1,'Control Sample Data'!E1469&gt;0),'Control Sample Data'!E1469,$B$1),"")</f>
        <v/>
      </c>
      <c r="R1470" s="17" t="str">
        <f>IF(SUM('Control Sample Data'!F$3:F$98)&gt;10,IF(AND(ISNUMBER('Control Sample Data'!F1469),'Control Sample Data'!F1469&lt;$B$1,'Control Sample Data'!F1469&gt;0),'Control Sample Data'!F1469,$B$1),"")</f>
        <v/>
      </c>
      <c r="S1470" s="17" t="str">
        <f>IF(SUM('Control Sample Data'!G$3:G$98)&gt;10,IF(AND(ISNUMBER('Control Sample Data'!G1469),'Control Sample Data'!G1469&lt;$B$1,'Control Sample Data'!G1469&gt;0),'Control Sample Data'!G1469,$B$1),"")</f>
        <v/>
      </c>
      <c r="T1470" s="17" t="str">
        <f>IF(SUM('Control Sample Data'!H$3:H$98)&gt;10,IF(AND(ISNUMBER('Control Sample Data'!H1469),'Control Sample Data'!H1469&lt;$B$1,'Control Sample Data'!H1469&gt;0),'Control Sample Data'!H1469,$B$1),"")</f>
        <v/>
      </c>
      <c r="U1470" s="17" t="str">
        <f>IF(SUM('Control Sample Data'!I$3:I$98)&gt;10,IF(AND(ISNUMBER('Control Sample Data'!I1469),'Control Sample Data'!I1469&lt;$B$1,'Control Sample Data'!I1469&gt;0),'Control Sample Data'!I1469,$B$1),"")</f>
        <v/>
      </c>
      <c r="V1470" s="17" t="str">
        <f>IF(SUM('Control Sample Data'!J$3:J$98)&gt;10,IF(AND(ISNUMBER('Control Sample Data'!J1469),'Control Sample Data'!J1469&lt;$B$1,'Control Sample Data'!J1469&gt;0),'Control Sample Data'!J1469,$B$1),"")</f>
        <v/>
      </c>
      <c r="W1470" s="17" t="str">
        <f>IF(SUM('Control Sample Data'!K$3:K$98)&gt;10,IF(AND(ISNUMBER('Control Sample Data'!K1469),'Control Sample Data'!K1469&lt;$B$1,'Control Sample Data'!K1469&gt;0),'Control Sample Data'!K1469,$B$1),"")</f>
        <v/>
      </c>
      <c r="X1470" s="17" t="str">
        <f>IF(SUM('Control Sample Data'!L$3:L$98)&gt;10,IF(AND(ISNUMBER('Control Sample Data'!L1469),'Control Sample Data'!L1469&lt;$B$1,'Control Sample Data'!L1469&gt;0),'Control Sample Data'!L1469,$B$1),"")</f>
        <v/>
      </c>
      <c r="Y1470" s="17" t="str">
        <f>IF(SUM('Control Sample Data'!M$3:M$98)&gt;10,IF(AND(ISNUMBER('Control Sample Data'!M1469),'Control Sample Data'!M1469&lt;$B$1,'Control Sample Data'!M1469&gt;0),'Control Sample Data'!M1469,$B$1),"")</f>
        <v/>
      </c>
      <c r="AT1470" s="36" t="str">
        <f t="shared" si="959"/>
        <v/>
      </c>
      <c r="AU1470" s="36" t="str">
        <f t="shared" si="960"/>
        <v/>
      </c>
      <c r="AV1470" s="36" t="str">
        <f t="shared" si="961"/>
        <v/>
      </c>
      <c r="AW1470" s="36" t="str">
        <f t="shared" si="962"/>
        <v/>
      </c>
      <c r="AX1470" s="36" t="str">
        <f t="shared" si="963"/>
        <v/>
      </c>
      <c r="AY1470" s="36" t="str">
        <f t="shared" si="964"/>
        <v/>
      </c>
      <c r="AZ1470" s="36" t="str">
        <f t="shared" si="965"/>
        <v/>
      </c>
      <c r="BA1470" s="36" t="str">
        <f t="shared" si="966"/>
        <v/>
      </c>
      <c r="BB1470" s="36" t="str">
        <f t="shared" si="967"/>
        <v/>
      </c>
      <c r="BC1470" s="36" t="str">
        <f t="shared" si="968"/>
        <v/>
      </c>
      <c r="BD1470" s="36" t="str">
        <f t="shared" si="969"/>
        <v/>
      </c>
      <c r="BE1470" s="36" t="str">
        <f t="shared" si="970"/>
        <v/>
      </c>
      <c r="BF1470" s="36" t="str">
        <f t="shared" si="971"/>
        <v/>
      </c>
      <c r="BG1470" s="36" t="str">
        <f t="shared" si="972"/>
        <v/>
      </c>
      <c r="BH1470" s="36" t="str">
        <f t="shared" si="973"/>
        <v/>
      </c>
      <c r="BI1470" s="36" t="str">
        <f t="shared" si="974"/>
        <v/>
      </c>
      <c r="BJ1470" s="36" t="str">
        <f t="shared" si="975"/>
        <v/>
      </c>
      <c r="BK1470" s="36" t="str">
        <f t="shared" si="976"/>
        <v/>
      </c>
      <c r="BL1470" s="36" t="str">
        <f t="shared" si="977"/>
        <v/>
      </c>
      <c r="BM1470" s="36" t="str">
        <f t="shared" si="978"/>
        <v/>
      </c>
      <c r="BN1470" s="38" t="e">
        <f t="shared" si="937"/>
        <v>#DIV/0!</v>
      </c>
      <c r="BO1470" s="38" t="e">
        <f t="shared" si="938"/>
        <v>#DIV/0!</v>
      </c>
      <c r="BP1470" s="39" t="str">
        <f t="shared" si="939"/>
        <v/>
      </c>
      <c r="BQ1470" s="39" t="str">
        <f t="shared" si="940"/>
        <v/>
      </c>
      <c r="BR1470" s="39" t="str">
        <f t="shared" si="941"/>
        <v/>
      </c>
      <c r="BS1470" s="39" t="str">
        <f t="shared" si="942"/>
        <v/>
      </c>
      <c r="BT1470" s="39" t="str">
        <f t="shared" si="943"/>
        <v/>
      </c>
      <c r="BU1470" s="39" t="str">
        <f t="shared" si="944"/>
        <v/>
      </c>
      <c r="BV1470" s="39" t="str">
        <f t="shared" si="945"/>
        <v/>
      </c>
      <c r="BW1470" s="39" t="str">
        <f t="shared" si="946"/>
        <v/>
      </c>
      <c r="BX1470" s="39" t="str">
        <f t="shared" si="947"/>
        <v/>
      </c>
      <c r="BY1470" s="39" t="str">
        <f t="shared" si="948"/>
        <v/>
      </c>
      <c r="BZ1470" s="39" t="str">
        <f t="shared" si="949"/>
        <v/>
      </c>
      <c r="CA1470" s="39" t="str">
        <f t="shared" si="950"/>
        <v/>
      </c>
      <c r="CB1470" s="39" t="str">
        <f t="shared" si="951"/>
        <v/>
      </c>
      <c r="CC1470" s="39" t="str">
        <f t="shared" si="952"/>
        <v/>
      </c>
      <c r="CD1470" s="39" t="str">
        <f t="shared" si="953"/>
        <v/>
      </c>
      <c r="CE1470" s="39" t="str">
        <f t="shared" si="954"/>
        <v/>
      </c>
      <c r="CF1470" s="39" t="str">
        <f t="shared" si="955"/>
        <v/>
      </c>
      <c r="CG1470" s="39" t="str">
        <f t="shared" si="956"/>
        <v/>
      </c>
      <c r="CH1470" s="39" t="str">
        <f t="shared" si="957"/>
        <v/>
      </c>
      <c r="CI1470" s="39" t="str">
        <f t="shared" si="958"/>
        <v/>
      </c>
    </row>
    <row r="1471" spans="1:87">
      <c r="A1471" s="18"/>
      <c r="B1471" s="15" t="str">
        <f>'Gene Table'!E1470</f>
        <v>hsa-miR-4728-5p</v>
      </c>
      <c r="C1471" s="15" t="str">
        <f>'Gene Table'!B1470</f>
        <v>N04</v>
      </c>
      <c r="D1471" s="16" t="str">
        <f>IF(SUM('Test Sample Data'!D$3:D$98)&gt;10,IF(AND(ISNUMBER('Test Sample Data'!D1470),'Test Sample Data'!D1470&lt;$B$1,'Test Sample Data'!D1470&gt;0),'Test Sample Data'!D1470,$B$1),"")</f>
        <v/>
      </c>
      <c r="E1471" s="17" t="str">
        <f>IF(SUM('Test Sample Data'!E$3:E$98)&gt;10,IF(AND(ISNUMBER('Test Sample Data'!E1470),'Test Sample Data'!E1470&lt;$B$1,'Test Sample Data'!E1470&gt;0),'Test Sample Data'!E1470,$B$1),"")</f>
        <v/>
      </c>
      <c r="F1471" s="17" t="str">
        <f>IF(SUM('Test Sample Data'!F$3:F$98)&gt;10,IF(AND(ISNUMBER('Test Sample Data'!F1470),'Test Sample Data'!F1470&lt;$B$1,'Test Sample Data'!F1470&gt;0),'Test Sample Data'!F1470,$B$1),"")</f>
        <v/>
      </c>
      <c r="G1471" s="17" t="str">
        <f>IF(SUM('Test Sample Data'!G$3:G$98)&gt;10,IF(AND(ISNUMBER('Test Sample Data'!G1470),'Test Sample Data'!G1470&lt;$B$1,'Test Sample Data'!G1470&gt;0),'Test Sample Data'!G1470,$B$1),"")</f>
        <v/>
      </c>
      <c r="H1471" s="17" t="str">
        <f>IF(SUM('Test Sample Data'!H$3:H$98)&gt;10,IF(AND(ISNUMBER('Test Sample Data'!H1470),'Test Sample Data'!H1470&lt;$B$1,'Test Sample Data'!H1470&gt;0),'Test Sample Data'!H1470,$B$1),"")</f>
        <v/>
      </c>
      <c r="I1471" s="17" t="str">
        <f>IF(SUM('Test Sample Data'!I$3:I$98)&gt;10,IF(AND(ISNUMBER('Test Sample Data'!I1470),'Test Sample Data'!I1470&lt;$B$1,'Test Sample Data'!I1470&gt;0),'Test Sample Data'!I1470,$B$1),"")</f>
        <v/>
      </c>
      <c r="J1471" s="17" t="str">
        <f>IF(SUM('Test Sample Data'!J$3:J$98)&gt;10,IF(AND(ISNUMBER('Test Sample Data'!J1470),'Test Sample Data'!J1470&lt;$B$1,'Test Sample Data'!J1470&gt;0),'Test Sample Data'!J1470,$B$1),"")</f>
        <v/>
      </c>
      <c r="K1471" s="17" t="str">
        <f>IF(SUM('Test Sample Data'!K$3:K$98)&gt;10,IF(AND(ISNUMBER('Test Sample Data'!K1470),'Test Sample Data'!K1470&lt;$B$1,'Test Sample Data'!K1470&gt;0),'Test Sample Data'!K1470,$B$1),"")</f>
        <v/>
      </c>
      <c r="L1471" s="17" t="str">
        <f>IF(SUM('Test Sample Data'!L$3:L$98)&gt;10,IF(AND(ISNUMBER('Test Sample Data'!L1470),'Test Sample Data'!L1470&lt;$B$1,'Test Sample Data'!L1470&gt;0),'Test Sample Data'!L1470,$B$1),"")</f>
        <v/>
      </c>
      <c r="M1471" s="17" t="str">
        <f>IF(SUM('Test Sample Data'!M$3:M$98)&gt;10,IF(AND(ISNUMBER('Test Sample Data'!M1470),'Test Sample Data'!M1470&lt;$B$1,'Test Sample Data'!M1470&gt;0),'Test Sample Data'!M1470,$B$1),"")</f>
        <v/>
      </c>
      <c r="N1471" s="17" t="str">
        <f>'Gene Table'!E1470</f>
        <v>hsa-miR-4728-5p</v>
      </c>
      <c r="O1471" s="17" t="str">
        <f>'Gene Table'!B1470</f>
        <v>N04</v>
      </c>
      <c r="P1471" s="17" t="str">
        <f>IF(SUM('Control Sample Data'!D$3:D$98)&gt;10,IF(AND(ISNUMBER('Control Sample Data'!D1470),'Control Sample Data'!D1470&lt;$B$1,'Control Sample Data'!D1470&gt;0),'Control Sample Data'!D1470,$B$1),"")</f>
        <v/>
      </c>
      <c r="Q1471" s="17" t="str">
        <f>IF(SUM('Control Sample Data'!E$3:E$98)&gt;10,IF(AND(ISNUMBER('Control Sample Data'!E1470),'Control Sample Data'!E1470&lt;$B$1,'Control Sample Data'!E1470&gt;0),'Control Sample Data'!E1470,$B$1),"")</f>
        <v/>
      </c>
      <c r="R1471" s="17" t="str">
        <f>IF(SUM('Control Sample Data'!F$3:F$98)&gt;10,IF(AND(ISNUMBER('Control Sample Data'!F1470),'Control Sample Data'!F1470&lt;$B$1,'Control Sample Data'!F1470&gt;0),'Control Sample Data'!F1470,$B$1),"")</f>
        <v/>
      </c>
      <c r="S1471" s="17" t="str">
        <f>IF(SUM('Control Sample Data'!G$3:G$98)&gt;10,IF(AND(ISNUMBER('Control Sample Data'!G1470),'Control Sample Data'!G1470&lt;$B$1,'Control Sample Data'!G1470&gt;0),'Control Sample Data'!G1470,$B$1),"")</f>
        <v/>
      </c>
      <c r="T1471" s="17" t="str">
        <f>IF(SUM('Control Sample Data'!H$3:H$98)&gt;10,IF(AND(ISNUMBER('Control Sample Data'!H1470),'Control Sample Data'!H1470&lt;$B$1,'Control Sample Data'!H1470&gt;0),'Control Sample Data'!H1470,$B$1),"")</f>
        <v/>
      </c>
      <c r="U1471" s="17" t="str">
        <f>IF(SUM('Control Sample Data'!I$3:I$98)&gt;10,IF(AND(ISNUMBER('Control Sample Data'!I1470),'Control Sample Data'!I1470&lt;$B$1,'Control Sample Data'!I1470&gt;0),'Control Sample Data'!I1470,$B$1),"")</f>
        <v/>
      </c>
      <c r="V1471" s="17" t="str">
        <f>IF(SUM('Control Sample Data'!J$3:J$98)&gt;10,IF(AND(ISNUMBER('Control Sample Data'!J1470),'Control Sample Data'!J1470&lt;$B$1,'Control Sample Data'!J1470&gt;0),'Control Sample Data'!J1470,$B$1),"")</f>
        <v/>
      </c>
      <c r="W1471" s="17" t="str">
        <f>IF(SUM('Control Sample Data'!K$3:K$98)&gt;10,IF(AND(ISNUMBER('Control Sample Data'!K1470),'Control Sample Data'!K1470&lt;$B$1,'Control Sample Data'!K1470&gt;0),'Control Sample Data'!K1470,$B$1),"")</f>
        <v/>
      </c>
      <c r="X1471" s="17" t="str">
        <f>IF(SUM('Control Sample Data'!L$3:L$98)&gt;10,IF(AND(ISNUMBER('Control Sample Data'!L1470),'Control Sample Data'!L1470&lt;$B$1,'Control Sample Data'!L1470&gt;0),'Control Sample Data'!L1470,$B$1),"")</f>
        <v/>
      </c>
      <c r="Y1471" s="17" t="str">
        <f>IF(SUM('Control Sample Data'!M$3:M$98)&gt;10,IF(AND(ISNUMBER('Control Sample Data'!M1470),'Control Sample Data'!M1470&lt;$B$1,'Control Sample Data'!M1470&gt;0),'Control Sample Data'!M1470,$B$1),"")</f>
        <v/>
      </c>
      <c r="AT1471" s="36" t="str">
        <f t="shared" si="959"/>
        <v/>
      </c>
      <c r="AU1471" s="36" t="str">
        <f t="shared" si="960"/>
        <v/>
      </c>
      <c r="AV1471" s="36" t="str">
        <f t="shared" si="961"/>
        <v/>
      </c>
      <c r="AW1471" s="36" t="str">
        <f t="shared" si="962"/>
        <v/>
      </c>
      <c r="AX1471" s="36" t="str">
        <f t="shared" si="963"/>
        <v/>
      </c>
      <c r="AY1471" s="36" t="str">
        <f t="shared" si="964"/>
        <v/>
      </c>
      <c r="AZ1471" s="36" t="str">
        <f t="shared" si="965"/>
        <v/>
      </c>
      <c r="BA1471" s="36" t="str">
        <f t="shared" si="966"/>
        <v/>
      </c>
      <c r="BB1471" s="36" t="str">
        <f t="shared" si="967"/>
        <v/>
      </c>
      <c r="BC1471" s="36" t="str">
        <f t="shared" si="968"/>
        <v/>
      </c>
      <c r="BD1471" s="36" t="str">
        <f t="shared" si="969"/>
        <v/>
      </c>
      <c r="BE1471" s="36" t="str">
        <f t="shared" si="970"/>
        <v/>
      </c>
      <c r="BF1471" s="36" t="str">
        <f t="shared" si="971"/>
        <v/>
      </c>
      <c r="BG1471" s="36" t="str">
        <f t="shared" si="972"/>
        <v/>
      </c>
      <c r="BH1471" s="36" t="str">
        <f t="shared" si="973"/>
        <v/>
      </c>
      <c r="BI1471" s="36" t="str">
        <f t="shared" si="974"/>
        <v/>
      </c>
      <c r="BJ1471" s="36" t="str">
        <f t="shared" si="975"/>
        <v/>
      </c>
      <c r="BK1471" s="36" t="str">
        <f t="shared" si="976"/>
        <v/>
      </c>
      <c r="BL1471" s="36" t="str">
        <f t="shared" si="977"/>
        <v/>
      </c>
      <c r="BM1471" s="36" t="str">
        <f t="shared" si="978"/>
        <v/>
      </c>
      <c r="BN1471" s="38" t="e">
        <f t="shared" si="937"/>
        <v>#DIV/0!</v>
      </c>
      <c r="BO1471" s="38" t="e">
        <f t="shared" si="938"/>
        <v>#DIV/0!</v>
      </c>
      <c r="BP1471" s="39" t="str">
        <f t="shared" si="939"/>
        <v/>
      </c>
      <c r="BQ1471" s="39" t="str">
        <f t="shared" si="940"/>
        <v/>
      </c>
      <c r="BR1471" s="39" t="str">
        <f t="shared" si="941"/>
        <v/>
      </c>
      <c r="BS1471" s="39" t="str">
        <f t="shared" si="942"/>
        <v/>
      </c>
      <c r="BT1471" s="39" t="str">
        <f t="shared" si="943"/>
        <v/>
      </c>
      <c r="BU1471" s="39" t="str">
        <f t="shared" si="944"/>
        <v/>
      </c>
      <c r="BV1471" s="39" t="str">
        <f t="shared" si="945"/>
        <v/>
      </c>
      <c r="BW1471" s="39" t="str">
        <f t="shared" si="946"/>
        <v/>
      </c>
      <c r="BX1471" s="39" t="str">
        <f t="shared" si="947"/>
        <v/>
      </c>
      <c r="BY1471" s="39" t="str">
        <f t="shared" si="948"/>
        <v/>
      </c>
      <c r="BZ1471" s="39" t="str">
        <f t="shared" si="949"/>
        <v/>
      </c>
      <c r="CA1471" s="39" t="str">
        <f t="shared" si="950"/>
        <v/>
      </c>
      <c r="CB1471" s="39" t="str">
        <f t="shared" si="951"/>
        <v/>
      </c>
      <c r="CC1471" s="39" t="str">
        <f t="shared" si="952"/>
        <v/>
      </c>
      <c r="CD1471" s="39" t="str">
        <f t="shared" si="953"/>
        <v/>
      </c>
      <c r="CE1471" s="39" t="str">
        <f t="shared" si="954"/>
        <v/>
      </c>
      <c r="CF1471" s="39" t="str">
        <f t="shared" si="955"/>
        <v/>
      </c>
      <c r="CG1471" s="39" t="str">
        <f t="shared" si="956"/>
        <v/>
      </c>
      <c r="CH1471" s="39" t="str">
        <f t="shared" si="957"/>
        <v/>
      </c>
      <c r="CI1471" s="39" t="str">
        <f t="shared" si="958"/>
        <v/>
      </c>
    </row>
    <row r="1472" spans="1:87">
      <c r="A1472" s="18"/>
      <c r="B1472" s="15" t="str">
        <f>'Gene Table'!E1471</f>
        <v>hsa-miR-4679</v>
      </c>
      <c r="C1472" s="15" t="str">
        <f>'Gene Table'!B1471</f>
        <v>N05</v>
      </c>
      <c r="D1472" s="16" t="str">
        <f>IF(SUM('Test Sample Data'!D$3:D$98)&gt;10,IF(AND(ISNUMBER('Test Sample Data'!D1471),'Test Sample Data'!D1471&lt;$B$1,'Test Sample Data'!D1471&gt;0),'Test Sample Data'!D1471,$B$1),"")</f>
        <v/>
      </c>
      <c r="E1472" s="17" t="str">
        <f>IF(SUM('Test Sample Data'!E$3:E$98)&gt;10,IF(AND(ISNUMBER('Test Sample Data'!E1471),'Test Sample Data'!E1471&lt;$B$1,'Test Sample Data'!E1471&gt;0),'Test Sample Data'!E1471,$B$1),"")</f>
        <v/>
      </c>
      <c r="F1472" s="17" t="str">
        <f>IF(SUM('Test Sample Data'!F$3:F$98)&gt;10,IF(AND(ISNUMBER('Test Sample Data'!F1471),'Test Sample Data'!F1471&lt;$B$1,'Test Sample Data'!F1471&gt;0),'Test Sample Data'!F1471,$B$1),"")</f>
        <v/>
      </c>
      <c r="G1472" s="17" t="str">
        <f>IF(SUM('Test Sample Data'!G$3:G$98)&gt;10,IF(AND(ISNUMBER('Test Sample Data'!G1471),'Test Sample Data'!G1471&lt;$B$1,'Test Sample Data'!G1471&gt;0),'Test Sample Data'!G1471,$B$1),"")</f>
        <v/>
      </c>
      <c r="H1472" s="17" t="str">
        <f>IF(SUM('Test Sample Data'!H$3:H$98)&gt;10,IF(AND(ISNUMBER('Test Sample Data'!H1471),'Test Sample Data'!H1471&lt;$B$1,'Test Sample Data'!H1471&gt;0),'Test Sample Data'!H1471,$B$1),"")</f>
        <v/>
      </c>
      <c r="I1472" s="17" t="str">
        <f>IF(SUM('Test Sample Data'!I$3:I$98)&gt;10,IF(AND(ISNUMBER('Test Sample Data'!I1471),'Test Sample Data'!I1471&lt;$B$1,'Test Sample Data'!I1471&gt;0),'Test Sample Data'!I1471,$B$1),"")</f>
        <v/>
      </c>
      <c r="J1472" s="17" t="str">
        <f>IF(SUM('Test Sample Data'!J$3:J$98)&gt;10,IF(AND(ISNUMBER('Test Sample Data'!J1471),'Test Sample Data'!J1471&lt;$B$1,'Test Sample Data'!J1471&gt;0),'Test Sample Data'!J1471,$B$1),"")</f>
        <v/>
      </c>
      <c r="K1472" s="17" t="str">
        <f>IF(SUM('Test Sample Data'!K$3:K$98)&gt;10,IF(AND(ISNUMBER('Test Sample Data'!K1471),'Test Sample Data'!K1471&lt;$B$1,'Test Sample Data'!K1471&gt;0),'Test Sample Data'!K1471,$B$1),"")</f>
        <v/>
      </c>
      <c r="L1472" s="17" t="str">
        <f>IF(SUM('Test Sample Data'!L$3:L$98)&gt;10,IF(AND(ISNUMBER('Test Sample Data'!L1471),'Test Sample Data'!L1471&lt;$B$1,'Test Sample Data'!L1471&gt;0),'Test Sample Data'!L1471,$B$1),"")</f>
        <v/>
      </c>
      <c r="M1472" s="17" t="str">
        <f>IF(SUM('Test Sample Data'!M$3:M$98)&gt;10,IF(AND(ISNUMBER('Test Sample Data'!M1471),'Test Sample Data'!M1471&lt;$B$1,'Test Sample Data'!M1471&gt;0),'Test Sample Data'!M1471,$B$1),"")</f>
        <v/>
      </c>
      <c r="N1472" s="17" t="str">
        <f>'Gene Table'!E1471</f>
        <v>hsa-miR-4679</v>
      </c>
      <c r="O1472" s="17" t="str">
        <f>'Gene Table'!B1471</f>
        <v>N05</v>
      </c>
      <c r="P1472" s="17" t="str">
        <f>IF(SUM('Control Sample Data'!D$3:D$98)&gt;10,IF(AND(ISNUMBER('Control Sample Data'!D1471),'Control Sample Data'!D1471&lt;$B$1,'Control Sample Data'!D1471&gt;0),'Control Sample Data'!D1471,$B$1),"")</f>
        <v/>
      </c>
      <c r="Q1472" s="17" t="str">
        <f>IF(SUM('Control Sample Data'!E$3:E$98)&gt;10,IF(AND(ISNUMBER('Control Sample Data'!E1471),'Control Sample Data'!E1471&lt;$B$1,'Control Sample Data'!E1471&gt;0),'Control Sample Data'!E1471,$B$1),"")</f>
        <v/>
      </c>
      <c r="R1472" s="17" t="str">
        <f>IF(SUM('Control Sample Data'!F$3:F$98)&gt;10,IF(AND(ISNUMBER('Control Sample Data'!F1471),'Control Sample Data'!F1471&lt;$B$1,'Control Sample Data'!F1471&gt;0),'Control Sample Data'!F1471,$B$1),"")</f>
        <v/>
      </c>
      <c r="S1472" s="17" t="str">
        <f>IF(SUM('Control Sample Data'!G$3:G$98)&gt;10,IF(AND(ISNUMBER('Control Sample Data'!G1471),'Control Sample Data'!G1471&lt;$B$1,'Control Sample Data'!G1471&gt;0),'Control Sample Data'!G1471,$B$1),"")</f>
        <v/>
      </c>
      <c r="T1472" s="17" t="str">
        <f>IF(SUM('Control Sample Data'!H$3:H$98)&gt;10,IF(AND(ISNUMBER('Control Sample Data'!H1471),'Control Sample Data'!H1471&lt;$B$1,'Control Sample Data'!H1471&gt;0),'Control Sample Data'!H1471,$B$1),"")</f>
        <v/>
      </c>
      <c r="U1472" s="17" t="str">
        <f>IF(SUM('Control Sample Data'!I$3:I$98)&gt;10,IF(AND(ISNUMBER('Control Sample Data'!I1471),'Control Sample Data'!I1471&lt;$B$1,'Control Sample Data'!I1471&gt;0),'Control Sample Data'!I1471,$B$1),"")</f>
        <v/>
      </c>
      <c r="V1472" s="17" t="str">
        <f>IF(SUM('Control Sample Data'!J$3:J$98)&gt;10,IF(AND(ISNUMBER('Control Sample Data'!J1471),'Control Sample Data'!J1471&lt;$B$1,'Control Sample Data'!J1471&gt;0),'Control Sample Data'!J1471,$B$1),"")</f>
        <v/>
      </c>
      <c r="W1472" s="17" t="str">
        <f>IF(SUM('Control Sample Data'!K$3:K$98)&gt;10,IF(AND(ISNUMBER('Control Sample Data'!K1471),'Control Sample Data'!K1471&lt;$B$1,'Control Sample Data'!K1471&gt;0),'Control Sample Data'!K1471,$B$1),"")</f>
        <v/>
      </c>
      <c r="X1472" s="17" t="str">
        <f>IF(SUM('Control Sample Data'!L$3:L$98)&gt;10,IF(AND(ISNUMBER('Control Sample Data'!L1471),'Control Sample Data'!L1471&lt;$B$1,'Control Sample Data'!L1471&gt;0),'Control Sample Data'!L1471,$B$1),"")</f>
        <v/>
      </c>
      <c r="Y1472" s="17" t="str">
        <f>IF(SUM('Control Sample Data'!M$3:M$98)&gt;10,IF(AND(ISNUMBER('Control Sample Data'!M1471),'Control Sample Data'!M1471&lt;$B$1,'Control Sample Data'!M1471&gt;0),'Control Sample Data'!M1471,$B$1),"")</f>
        <v/>
      </c>
      <c r="AT1472" s="36" t="str">
        <f t="shared" si="959"/>
        <v/>
      </c>
      <c r="AU1472" s="36" t="str">
        <f t="shared" si="960"/>
        <v/>
      </c>
      <c r="AV1472" s="36" t="str">
        <f t="shared" si="961"/>
        <v/>
      </c>
      <c r="AW1472" s="36" t="str">
        <f t="shared" si="962"/>
        <v/>
      </c>
      <c r="AX1472" s="36" t="str">
        <f t="shared" si="963"/>
        <v/>
      </c>
      <c r="AY1472" s="36" t="str">
        <f t="shared" si="964"/>
        <v/>
      </c>
      <c r="AZ1472" s="36" t="str">
        <f t="shared" si="965"/>
        <v/>
      </c>
      <c r="BA1472" s="36" t="str">
        <f t="shared" si="966"/>
        <v/>
      </c>
      <c r="BB1472" s="36" t="str">
        <f t="shared" si="967"/>
        <v/>
      </c>
      <c r="BC1472" s="36" t="str">
        <f t="shared" si="968"/>
        <v/>
      </c>
      <c r="BD1472" s="36" t="str">
        <f t="shared" si="969"/>
        <v/>
      </c>
      <c r="BE1472" s="36" t="str">
        <f t="shared" si="970"/>
        <v/>
      </c>
      <c r="BF1472" s="36" t="str">
        <f t="shared" si="971"/>
        <v/>
      </c>
      <c r="BG1472" s="36" t="str">
        <f t="shared" si="972"/>
        <v/>
      </c>
      <c r="BH1472" s="36" t="str">
        <f t="shared" si="973"/>
        <v/>
      </c>
      <c r="BI1472" s="36" t="str">
        <f t="shared" si="974"/>
        <v/>
      </c>
      <c r="BJ1472" s="36" t="str">
        <f t="shared" si="975"/>
        <v/>
      </c>
      <c r="BK1472" s="36" t="str">
        <f t="shared" si="976"/>
        <v/>
      </c>
      <c r="BL1472" s="36" t="str">
        <f t="shared" si="977"/>
        <v/>
      </c>
      <c r="BM1472" s="36" t="str">
        <f t="shared" si="978"/>
        <v/>
      </c>
      <c r="BN1472" s="38" t="e">
        <f t="shared" si="937"/>
        <v>#DIV/0!</v>
      </c>
      <c r="BO1472" s="38" t="e">
        <f t="shared" si="938"/>
        <v>#DIV/0!</v>
      </c>
      <c r="BP1472" s="39" t="str">
        <f t="shared" si="939"/>
        <v/>
      </c>
      <c r="BQ1472" s="39" t="str">
        <f t="shared" si="940"/>
        <v/>
      </c>
      <c r="BR1472" s="39" t="str">
        <f t="shared" si="941"/>
        <v/>
      </c>
      <c r="BS1472" s="39" t="str">
        <f t="shared" si="942"/>
        <v/>
      </c>
      <c r="BT1472" s="39" t="str">
        <f t="shared" si="943"/>
        <v/>
      </c>
      <c r="BU1472" s="39" t="str">
        <f t="shared" si="944"/>
        <v/>
      </c>
      <c r="BV1472" s="39" t="str">
        <f t="shared" si="945"/>
        <v/>
      </c>
      <c r="BW1472" s="39" t="str">
        <f t="shared" si="946"/>
        <v/>
      </c>
      <c r="BX1472" s="39" t="str">
        <f t="shared" si="947"/>
        <v/>
      </c>
      <c r="BY1472" s="39" t="str">
        <f t="shared" si="948"/>
        <v/>
      </c>
      <c r="BZ1472" s="39" t="str">
        <f t="shared" si="949"/>
        <v/>
      </c>
      <c r="CA1472" s="39" t="str">
        <f t="shared" si="950"/>
        <v/>
      </c>
      <c r="CB1472" s="39" t="str">
        <f t="shared" si="951"/>
        <v/>
      </c>
      <c r="CC1472" s="39" t="str">
        <f t="shared" si="952"/>
        <v/>
      </c>
      <c r="CD1472" s="39" t="str">
        <f t="shared" si="953"/>
        <v/>
      </c>
      <c r="CE1472" s="39" t="str">
        <f t="shared" si="954"/>
        <v/>
      </c>
      <c r="CF1472" s="39" t="str">
        <f t="shared" si="955"/>
        <v/>
      </c>
      <c r="CG1472" s="39" t="str">
        <f t="shared" si="956"/>
        <v/>
      </c>
      <c r="CH1472" s="39" t="str">
        <f t="shared" si="957"/>
        <v/>
      </c>
      <c r="CI1472" s="39" t="str">
        <f t="shared" si="958"/>
        <v/>
      </c>
    </row>
    <row r="1473" spans="1:87">
      <c r="A1473" s="18"/>
      <c r="B1473" s="15" t="str">
        <f>'Gene Table'!E1472</f>
        <v>hsa-miR-4728-3p</v>
      </c>
      <c r="C1473" s="15" t="str">
        <f>'Gene Table'!B1472</f>
        <v>N06</v>
      </c>
      <c r="D1473" s="16" t="str">
        <f>IF(SUM('Test Sample Data'!D$3:D$98)&gt;10,IF(AND(ISNUMBER('Test Sample Data'!D1472),'Test Sample Data'!D1472&lt;$B$1,'Test Sample Data'!D1472&gt;0),'Test Sample Data'!D1472,$B$1),"")</f>
        <v/>
      </c>
      <c r="E1473" s="17" t="str">
        <f>IF(SUM('Test Sample Data'!E$3:E$98)&gt;10,IF(AND(ISNUMBER('Test Sample Data'!E1472),'Test Sample Data'!E1472&lt;$B$1,'Test Sample Data'!E1472&gt;0),'Test Sample Data'!E1472,$B$1),"")</f>
        <v/>
      </c>
      <c r="F1473" s="17" t="str">
        <f>IF(SUM('Test Sample Data'!F$3:F$98)&gt;10,IF(AND(ISNUMBER('Test Sample Data'!F1472),'Test Sample Data'!F1472&lt;$B$1,'Test Sample Data'!F1472&gt;0),'Test Sample Data'!F1472,$B$1),"")</f>
        <v/>
      </c>
      <c r="G1473" s="17" t="str">
        <f>IF(SUM('Test Sample Data'!G$3:G$98)&gt;10,IF(AND(ISNUMBER('Test Sample Data'!G1472),'Test Sample Data'!G1472&lt;$B$1,'Test Sample Data'!G1472&gt;0),'Test Sample Data'!G1472,$B$1),"")</f>
        <v/>
      </c>
      <c r="H1473" s="17" t="str">
        <f>IF(SUM('Test Sample Data'!H$3:H$98)&gt;10,IF(AND(ISNUMBER('Test Sample Data'!H1472),'Test Sample Data'!H1472&lt;$B$1,'Test Sample Data'!H1472&gt;0),'Test Sample Data'!H1472,$B$1),"")</f>
        <v/>
      </c>
      <c r="I1473" s="17" t="str">
        <f>IF(SUM('Test Sample Data'!I$3:I$98)&gt;10,IF(AND(ISNUMBER('Test Sample Data'!I1472),'Test Sample Data'!I1472&lt;$B$1,'Test Sample Data'!I1472&gt;0),'Test Sample Data'!I1472,$B$1),"")</f>
        <v/>
      </c>
      <c r="J1473" s="17" t="str">
        <f>IF(SUM('Test Sample Data'!J$3:J$98)&gt;10,IF(AND(ISNUMBER('Test Sample Data'!J1472),'Test Sample Data'!J1472&lt;$B$1,'Test Sample Data'!J1472&gt;0),'Test Sample Data'!J1472,$B$1),"")</f>
        <v/>
      </c>
      <c r="K1473" s="17" t="str">
        <f>IF(SUM('Test Sample Data'!K$3:K$98)&gt;10,IF(AND(ISNUMBER('Test Sample Data'!K1472),'Test Sample Data'!K1472&lt;$B$1,'Test Sample Data'!K1472&gt;0),'Test Sample Data'!K1472,$B$1),"")</f>
        <v/>
      </c>
      <c r="L1473" s="17" t="str">
        <f>IF(SUM('Test Sample Data'!L$3:L$98)&gt;10,IF(AND(ISNUMBER('Test Sample Data'!L1472),'Test Sample Data'!L1472&lt;$B$1,'Test Sample Data'!L1472&gt;0),'Test Sample Data'!L1472,$B$1),"")</f>
        <v/>
      </c>
      <c r="M1473" s="17" t="str">
        <f>IF(SUM('Test Sample Data'!M$3:M$98)&gt;10,IF(AND(ISNUMBER('Test Sample Data'!M1472),'Test Sample Data'!M1472&lt;$B$1,'Test Sample Data'!M1472&gt;0),'Test Sample Data'!M1472,$B$1),"")</f>
        <v/>
      </c>
      <c r="N1473" s="17" t="str">
        <f>'Gene Table'!E1472</f>
        <v>hsa-miR-4728-3p</v>
      </c>
      <c r="O1473" s="17" t="str">
        <f>'Gene Table'!B1472</f>
        <v>N06</v>
      </c>
      <c r="P1473" s="17" t="str">
        <f>IF(SUM('Control Sample Data'!D$3:D$98)&gt;10,IF(AND(ISNUMBER('Control Sample Data'!D1472),'Control Sample Data'!D1472&lt;$B$1,'Control Sample Data'!D1472&gt;0),'Control Sample Data'!D1472,$B$1),"")</f>
        <v/>
      </c>
      <c r="Q1473" s="17" t="str">
        <f>IF(SUM('Control Sample Data'!E$3:E$98)&gt;10,IF(AND(ISNUMBER('Control Sample Data'!E1472),'Control Sample Data'!E1472&lt;$B$1,'Control Sample Data'!E1472&gt;0),'Control Sample Data'!E1472,$B$1),"")</f>
        <v/>
      </c>
      <c r="R1473" s="17" t="str">
        <f>IF(SUM('Control Sample Data'!F$3:F$98)&gt;10,IF(AND(ISNUMBER('Control Sample Data'!F1472),'Control Sample Data'!F1472&lt;$B$1,'Control Sample Data'!F1472&gt;0),'Control Sample Data'!F1472,$B$1),"")</f>
        <v/>
      </c>
      <c r="S1473" s="17" t="str">
        <f>IF(SUM('Control Sample Data'!G$3:G$98)&gt;10,IF(AND(ISNUMBER('Control Sample Data'!G1472),'Control Sample Data'!G1472&lt;$B$1,'Control Sample Data'!G1472&gt;0),'Control Sample Data'!G1472,$B$1),"")</f>
        <v/>
      </c>
      <c r="T1473" s="17" t="str">
        <f>IF(SUM('Control Sample Data'!H$3:H$98)&gt;10,IF(AND(ISNUMBER('Control Sample Data'!H1472),'Control Sample Data'!H1472&lt;$B$1,'Control Sample Data'!H1472&gt;0),'Control Sample Data'!H1472,$B$1),"")</f>
        <v/>
      </c>
      <c r="U1473" s="17" t="str">
        <f>IF(SUM('Control Sample Data'!I$3:I$98)&gt;10,IF(AND(ISNUMBER('Control Sample Data'!I1472),'Control Sample Data'!I1472&lt;$B$1,'Control Sample Data'!I1472&gt;0),'Control Sample Data'!I1472,$B$1),"")</f>
        <v/>
      </c>
      <c r="V1473" s="17" t="str">
        <f>IF(SUM('Control Sample Data'!J$3:J$98)&gt;10,IF(AND(ISNUMBER('Control Sample Data'!J1472),'Control Sample Data'!J1472&lt;$B$1,'Control Sample Data'!J1472&gt;0),'Control Sample Data'!J1472,$B$1),"")</f>
        <v/>
      </c>
      <c r="W1473" s="17" t="str">
        <f>IF(SUM('Control Sample Data'!K$3:K$98)&gt;10,IF(AND(ISNUMBER('Control Sample Data'!K1472),'Control Sample Data'!K1472&lt;$B$1,'Control Sample Data'!K1472&gt;0),'Control Sample Data'!K1472,$B$1),"")</f>
        <v/>
      </c>
      <c r="X1473" s="17" t="str">
        <f>IF(SUM('Control Sample Data'!L$3:L$98)&gt;10,IF(AND(ISNUMBER('Control Sample Data'!L1472),'Control Sample Data'!L1472&lt;$B$1,'Control Sample Data'!L1472&gt;0),'Control Sample Data'!L1472,$B$1),"")</f>
        <v/>
      </c>
      <c r="Y1473" s="17" t="str">
        <f>IF(SUM('Control Sample Data'!M$3:M$98)&gt;10,IF(AND(ISNUMBER('Control Sample Data'!M1472),'Control Sample Data'!M1472&lt;$B$1,'Control Sample Data'!M1472&gt;0),'Control Sample Data'!M1472,$B$1),"")</f>
        <v/>
      </c>
      <c r="AT1473" s="36" t="str">
        <f t="shared" si="959"/>
        <v/>
      </c>
      <c r="AU1473" s="36" t="str">
        <f t="shared" si="960"/>
        <v/>
      </c>
      <c r="AV1473" s="36" t="str">
        <f t="shared" si="961"/>
        <v/>
      </c>
      <c r="AW1473" s="36" t="str">
        <f t="shared" si="962"/>
        <v/>
      </c>
      <c r="AX1473" s="36" t="str">
        <f t="shared" si="963"/>
        <v/>
      </c>
      <c r="AY1473" s="36" t="str">
        <f t="shared" si="964"/>
        <v/>
      </c>
      <c r="AZ1473" s="36" t="str">
        <f t="shared" si="965"/>
        <v/>
      </c>
      <c r="BA1473" s="36" t="str">
        <f t="shared" si="966"/>
        <v/>
      </c>
      <c r="BB1473" s="36" t="str">
        <f t="shared" si="967"/>
        <v/>
      </c>
      <c r="BC1473" s="36" t="str">
        <f t="shared" si="968"/>
        <v/>
      </c>
      <c r="BD1473" s="36" t="str">
        <f t="shared" si="969"/>
        <v/>
      </c>
      <c r="BE1473" s="36" t="str">
        <f t="shared" si="970"/>
        <v/>
      </c>
      <c r="BF1473" s="36" t="str">
        <f t="shared" si="971"/>
        <v/>
      </c>
      <c r="BG1473" s="36" t="str">
        <f t="shared" si="972"/>
        <v/>
      </c>
      <c r="BH1473" s="36" t="str">
        <f t="shared" si="973"/>
        <v/>
      </c>
      <c r="BI1473" s="36" t="str">
        <f t="shared" si="974"/>
        <v/>
      </c>
      <c r="BJ1473" s="36" t="str">
        <f t="shared" si="975"/>
        <v/>
      </c>
      <c r="BK1473" s="36" t="str">
        <f t="shared" si="976"/>
        <v/>
      </c>
      <c r="BL1473" s="36" t="str">
        <f t="shared" si="977"/>
        <v/>
      </c>
      <c r="BM1473" s="36" t="str">
        <f t="shared" si="978"/>
        <v/>
      </c>
      <c r="BN1473" s="38" t="e">
        <f t="shared" si="937"/>
        <v>#DIV/0!</v>
      </c>
      <c r="BO1473" s="38" t="e">
        <f t="shared" si="938"/>
        <v>#DIV/0!</v>
      </c>
      <c r="BP1473" s="39" t="str">
        <f t="shared" si="939"/>
        <v/>
      </c>
      <c r="BQ1473" s="39" t="str">
        <f t="shared" si="940"/>
        <v/>
      </c>
      <c r="BR1473" s="39" t="str">
        <f t="shared" si="941"/>
        <v/>
      </c>
      <c r="BS1473" s="39" t="str">
        <f t="shared" si="942"/>
        <v/>
      </c>
      <c r="BT1473" s="39" t="str">
        <f t="shared" si="943"/>
        <v/>
      </c>
      <c r="BU1473" s="39" t="str">
        <f t="shared" si="944"/>
        <v/>
      </c>
      <c r="BV1473" s="39" t="str">
        <f t="shared" si="945"/>
        <v/>
      </c>
      <c r="BW1473" s="39" t="str">
        <f t="shared" si="946"/>
        <v/>
      </c>
      <c r="BX1473" s="39" t="str">
        <f t="shared" si="947"/>
        <v/>
      </c>
      <c r="BY1473" s="39" t="str">
        <f t="shared" si="948"/>
        <v/>
      </c>
      <c r="BZ1473" s="39" t="str">
        <f t="shared" si="949"/>
        <v/>
      </c>
      <c r="CA1473" s="39" t="str">
        <f t="shared" si="950"/>
        <v/>
      </c>
      <c r="CB1473" s="39" t="str">
        <f t="shared" si="951"/>
        <v/>
      </c>
      <c r="CC1473" s="39" t="str">
        <f t="shared" si="952"/>
        <v/>
      </c>
      <c r="CD1473" s="39" t="str">
        <f t="shared" si="953"/>
        <v/>
      </c>
      <c r="CE1473" s="39" t="str">
        <f t="shared" si="954"/>
        <v/>
      </c>
      <c r="CF1473" s="39" t="str">
        <f t="shared" si="955"/>
        <v/>
      </c>
      <c r="CG1473" s="39" t="str">
        <f t="shared" si="956"/>
        <v/>
      </c>
      <c r="CH1473" s="39" t="str">
        <f t="shared" si="957"/>
        <v/>
      </c>
      <c r="CI1473" s="39" t="str">
        <f t="shared" si="958"/>
        <v/>
      </c>
    </row>
    <row r="1474" spans="1:87">
      <c r="A1474" s="18"/>
      <c r="B1474" s="15" t="str">
        <f>'Gene Table'!E1473</f>
        <v>hsa-miR-4680-5p</v>
      </c>
      <c r="C1474" s="15" t="str">
        <f>'Gene Table'!B1473</f>
        <v>N07</v>
      </c>
      <c r="D1474" s="16" t="str">
        <f>IF(SUM('Test Sample Data'!D$3:D$98)&gt;10,IF(AND(ISNUMBER('Test Sample Data'!D1473),'Test Sample Data'!D1473&lt;$B$1,'Test Sample Data'!D1473&gt;0),'Test Sample Data'!D1473,$B$1),"")</f>
        <v/>
      </c>
      <c r="E1474" s="17" t="str">
        <f>IF(SUM('Test Sample Data'!E$3:E$98)&gt;10,IF(AND(ISNUMBER('Test Sample Data'!E1473),'Test Sample Data'!E1473&lt;$B$1,'Test Sample Data'!E1473&gt;0),'Test Sample Data'!E1473,$B$1),"")</f>
        <v/>
      </c>
      <c r="F1474" s="17" t="str">
        <f>IF(SUM('Test Sample Data'!F$3:F$98)&gt;10,IF(AND(ISNUMBER('Test Sample Data'!F1473),'Test Sample Data'!F1473&lt;$B$1,'Test Sample Data'!F1473&gt;0),'Test Sample Data'!F1473,$B$1),"")</f>
        <v/>
      </c>
      <c r="G1474" s="17" t="str">
        <f>IF(SUM('Test Sample Data'!G$3:G$98)&gt;10,IF(AND(ISNUMBER('Test Sample Data'!G1473),'Test Sample Data'!G1473&lt;$B$1,'Test Sample Data'!G1473&gt;0),'Test Sample Data'!G1473,$B$1),"")</f>
        <v/>
      </c>
      <c r="H1474" s="17" t="str">
        <f>IF(SUM('Test Sample Data'!H$3:H$98)&gt;10,IF(AND(ISNUMBER('Test Sample Data'!H1473),'Test Sample Data'!H1473&lt;$B$1,'Test Sample Data'!H1473&gt;0),'Test Sample Data'!H1473,$B$1),"")</f>
        <v/>
      </c>
      <c r="I1474" s="17" t="str">
        <f>IF(SUM('Test Sample Data'!I$3:I$98)&gt;10,IF(AND(ISNUMBER('Test Sample Data'!I1473),'Test Sample Data'!I1473&lt;$B$1,'Test Sample Data'!I1473&gt;0),'Test Sample Data'!I1473,$B$1),"")</f>
        <v/>
      </c>
      <c r="J1474" s="17" t="str">
        <f>IF(SUM('Test Sample Data'!J$3:J$98)&gt;10,IF(AND(ISNUMBER('Test Sample Data'!J1473),'Test Sample Data'!J1473&lt;$B$1,'Test Sample Data'!J1473&gt;0),'Test Sample Data'!J1473,$B$1),"")</f>
        <v/>
      </c>
      <c r="K1474" s="17" t="str">
        <f>IF(SUM('Test Sample Data'!K$3:K$98)&gt;10,IF(AND(ISNUMBER('Test Sample Data'!K1473),'Test Sample Data'!K1473&lt;$B$1,'Test Sample Data'!K1473&gt;0),'Test Sample Data'!K1473,$B$1),"")</f>
        <v/>
      </c>
      <c r="L1474" s="17" t="str">
        <f>IF(SUM('Test Sample Data'!L$3:L$98)&gt;10,IF(AND(ISNUMBER('Test Sample Data'!L1473),'Test Sample Data'!L1473&lt;$B$1,'Test Sample Data'!L1473&gt;0),'Test Sample Data'!L1473,$B$1),"")</f>
        <v/>
      </c>
      <c r="M1474" s="17" t="str">
        <f>IF(SUM('Test Sample Data'!M$3:M$98)&gt;10,IF(AND(ISNUMBER('Test Sample Data'!M1473),'Test Sample Data'!M1473&lt;$B$1,'Test Sample Data'!M1473&gt;0),'Test Sample Data'!M1473,$B$1),"")</f>
        <v/>
      </c>
      <c r="N1474" s="17" t="str">
        <f>'Gene Table'!E1473</f>
        <v>hsa-miR-4680-5p</v>
      </c>
      <c r="O1474" s="17" t="str">
        <f>'Gene Table'!B1473</f>
        <v>N07</v>
      </c>
      <c r="P1474" s="17" t="str">
        <f>IF(SUM('Control Sample Data'!D$3:D$98)&gt;10,IF(AND(ISNUMBER('Control Sample Data'!D1473),'Control Sample Data'!D1473&lt;$B$1,'Control Sample Data'!D1473&gt;0),'Control Sample Data'!D1473,$B$1),"")</f>
        <v/>
      </c>
      <c r="Q1474" s="17" t="str">
        <f>IF(SUM('Control Sample Data'!E$3:E$98)&gt;10,IF(AND(ISNUMBER('Control Sample Data'!E1473),'Control Sample Data'!E1473&lt;$B$1,'Control Sample Data'!E1473&gt;0),'Control Sample Data'!E1473,$B$1),"")</f>
        <v/>
      </c>
      <c r="R1474" s="17" t="str">
        <f>IF(SUM('Control Sample Data'!F$3:F$98)&gt;10,IF(AND(ISNUMBER('Control Sample Data'!F1473),'Control Sample Data'!F1473&lt;$B$1,'Control Sample Data'!F1473&gt;0),'Control Sample Data'!F1473,$B$1),"")</f>
        <v/>
      </c>
      <c r="S1474" s="17" t="str">
        <f>IF(SUM('Control Sample Data'!G$3:G$98)&gt;10,IF(AND(ISNUMBER('Control Sample Data'!G1473),'Control Sample Data'!G1473&lt;$B$1,'Control Sample Data'!G1473&gt;0),'Control Sample Data'!G1473,$B$1),"")</f>
        <v/>
      </c>
      <c r="T1474" s="17" t="str">
        <f>IF(SUM('Control Sample Data'!H$3:H$98)&gt;10,IF(AND(ISNUMBER('Control Sample Data'!H1473),'Control Sample Data'!H1473&lt;$B$1,'Control Sample Data'!H1473&gt;0),'Control Sample Data'!H1473,$B$1),"")</f>
        <v/>
      </c>
      <c r="U1474" s="17" t="str">
        <f>IF(SUM('Control Sample Data'!I$3:I$98)&gt;10,IF(AND(ISNUMBER('Control Sample Data'!I1473),'Control Sample Data'!I1473&lt;$B$1,'Control Sample Data'!I1473&gt;0),'Control Sample Data'!I1473,$B$1),"")</f>
        <v/>
      </c>
      <c r="V1474" s="17" t="str">
        <f>IF(SUM('Control Sample Data'!J$3:J$98)&gt;10,IF(AND(ISNUMBER('Control Sample Data'!J1473),'Control Sample Data'!J1473&lt;$B$1,'Control Sample Data'!J1473&gt;0),'Control Sample Data'!J1473,$B$1),"")</f>
        <v/>
      </c>
      <c r="W1474" s="17" t="str">
        <f>IF(SUM('Control Sample Data'!K$3:K$98)&gt;10,IF(AND(ISNUMBER('Control Sample Data'!K1473),'Control Sample Data'!K1473&lt;$B$1,'Control Sample Data'!K1473&gt;0),'Control Sample Data'!K1473,$B$1),"")</f>
        <v/>
      </c>
      <c r="X1474" s="17" t="str">
        <f>IF(SUM('Control Sample Data'!L$3:L$98)&gt;10,IF(AND(ISNUMBER('Control Sample Data'!L1473),'Control Sample Data'!L1473&lt;$B$1,'Control Sample Data'!L1473&gt;0),'Control Sample Data'!L1473,$B$1),"")</f>
        <v/>
      </c>
      <c r="Y1474" s="17" t="str">
        <f>IF(SUM('Control Sample Data'!M$3:M$98)&gt;10,IF(AND(ISNUMBER('Control Sample Data'!M1473),'Control Sample Data'!M1473&lt;$B$1,'Control Sample Data'!M1473&gt;0),'Control Sample Data'!M1473,$B$1),"")</f>
        <v/>
      </c>
      <c r="AT1474" s="36" t="str">
        <f t="shared" si="959"/>
        <v/>
      </c>
      <c r="AU1474" s="36" t="str">
        <f t="shared" si="960"/>
        <v/>
      </c>
      <c r="AV1474" s="36" t="str">
        <f t="shared" si="961"/>
        <v/>
      </c>
      <c r="AW1474" s="36" t="str">
        <f t="shared" si="962"/>
        <v/>
      </c>
      <c r="AX1474" s="36" t="str">
        <f t="shared" si="963"/>
        <v/>
      </c>
      <c r="AY1474" s="36" t="str">
        <f t="shared" si="964"/>
        <v/>
      </c>
      <c r="AZ1474" s="36" t="str">
        <f t="shared" si="965"/>
        <v/>
      </c>
      <c r="BA1474" s="36" t="str">
        <f t="shared" si="966"/>
        <v/>
      </c>
      <c r="BB1474" s="36" t="str">
        <f t="shared" si="967"/>
        <v/>
      </c>
      <c r="BC1474" s="36" t="str">
        <f t="shared" si="968"/>
        <v/>
      </c>
      <c r="BD1474" s="36" t="str">
        <f t="shared" si="969"/>
        <v/>
      </c>
      <c r="BE1474" s="36" t="str">
        <f t="shared" si="970"/>
        <v/>
      </c>
      <c r="BF1474" s="36" t="str">
        <f t="shared" si="971"/>
        <v/>
      </c>
      <c r="BG1474" s="36" t="str">
        <f t="shared" si="972"/>
        <v/>
      </c>
      <c r="BH1474" s="36" t="str">
        <f t="shared" si="973"/>
        <v/>
      </c>
      <c r="BI1474" s="36" t="str">
        <f t="shared" si="974"/>
        <v/>
      </c>
      <c r="BJ1474" s="36" t="str">
        <f t="shared" si="975"/>
        <v/>
      </c>
      <c r="BK1474" s="36" t="str">
        <f t="shared" si="976"/>
        <v/>
      </c>
      <c r="BL1474" s="36" t="str">
        <f t="shared" si="977"/>
        <v/>
      </c>
      <c r="BM1474" s="36" t="str">
        <f t="shared" si="978"/>
        <v/>
      </c>
      <c r="BN1474" s="38" t="e">
        <f t="shared" si="937"/>
        <v>#DIV/0!</v>
      </c>
      <c r="BO1474" s="38" t="e">
        <f t="shared" si="938"/>
        <v>#DIV/0!</v>
      </c>
      <c r="BP1474" s="39" t="str">
        <f t="shared" si="939"/>
        <v/>
      </c>
      <c r="BQ1474" s="39" t="str">
        <f t="shared" si="940"/>
        <v/>
      </c>
      <c r="BR1474" s="39" t="str">
        <f t="shared" si="941"/>
        <v/>
      </c>
      <c r="BS1474" s="39" t="str">
        <f t="shared" si="942"/>
        <v/>
      </c>
      <c r="BT1474" s="39" t="str">
        <f t="shared" si="943"/>
        <v/>
      </c>
      <c r="BU1474" s="39" t="str">
        <f t="shared" si="944"/>
        <v/>
      </c>
      <c r="BV1474" s="39" t="str">
        <f t="shared" si="945"/>
        <v/>
      </c>
      <c r="BW1474" s="39" t="str">
        <f t="shared" si="946"/>
        <v/>
      </c>
      <c r="BX1474" s="39" t="str">
        <f t="shared" si="947"/>
        <v/>
      </c>
      <c r="BY1474" s="39" t="str">
        <f t="shared" si="948"/>
        <v/>
      </c>
      <c r="BZ1474" s="39" t="str">
        <f t="shared" si="949"/>
        <v/>
      </c>
      <c r="CA1474" s="39" t="str">
        <f t="shared" si="950"/>
        <v/>
      </c>
      <c r="CB1474" s="39" t="str">
        <f t="shared" si="951"/>
        <v/>
      </c>
      <c r="CC1474" s="39" t="str">
        <f t="shared" si="952"/>
        <v/>
      </c>
      <c r="CD1474" s="39" t="str">
        <f t="shared" si="953"/>
        <v/>
      </c>
      <c r="CE1474" s="39" t="str">
        <f t="shared" si="954"/>
        <v/>
      </c>
      <c r="CF1474" s="39" t="str">
        <f t="shared" si="955"/>
        <v/>
      </c>
      <c r="CG1474" s="39" t="str">
        <f t="shared" si="956"/>
        <v/>
      </c>
      <c r="CH1474" s="39" t="str">
        <f t="shared" si="957"/>
        <v/>
      </c>
      <c r="CI1474" s="39" t="str">
        <f t="shared" si="958"/>
        <v/>
      </c>
    </row>
    <row r="1475" spans="1:87">
      <c r="A1475" s="18"/>
      <c r="B1475" s="15" t="str">
        <f>'Gene Table'!E1474</f>
        <v>hsa-miR-4729</v>
      </c>
      <c r="C1475" s="15" t="str">
        <f>'Gene Table'!B1474</f>
        <v>N08</v>
      </c>
      <c r="D1475" s="16" t="str">
        <f>IF(SUM('Test Sample Data'!D$3:D$98)&gt;10,IF(AND(ISNUMBER('Test Sample Data'!D1474),'Test Sample Data'!D1474&lt;$B$1,'Test Sample Data'!D1474&gt;0),'Test Sample Data'!D1474,$B$1),"")</f>
        <v/>
      </c>
      <c r="E1475" s="17" t="str">
        <f>IF(SUM('Test Sample Data'!E$3:E$98)&gt;10,IF(AND(ISNUMBER('Test Sample Data'!E1474),'Test Sample Data'!E1474&lt;$B$1,'Test Sample Data'!E1474&gt;0),'Test Sample Data'!E1474,$B$1),"")</f>
        <v/>
      </c>
      <c r="F1475" s="17" t="str">
        <f>IF(SUM('Test Sample Data'!F$3:F$98)&gt;10,IF(AND(ISNUMBER('Test Sample Data'!F1474),'Test Sample Data'!F1474&lt;$B$1,'Test Sample Data'!F1474&gt;0),'Test Sample Data'!F1474,$B$1),"")</f>
        <v/>
      </c>
      <c r="G1475" s="17" t="str">
        <f>IF(SUM('Test Sample Data'!G$3:G$98)&gt;10,IF(AND(ISNUMBER('Test Sample Data'!G1474),'Test Sample Data'!G1474&lt;$B$1,'Test Sample Data'!G1474&gt;0),'Test Sample Data'!G1474,$B$1),"")</f>
        <v/>
      </c>
      <c r="H1475" s="17" t="str">
        <f>IF(SUM('Test Sample Data'!H$3:H$98)&gt;10,IF(AND(ISNUMBER('Test Sample Data'!H1474),'Test Sample Data'!H1474&lt;$B$1,'Test Sample Data'!H1474&gt;0),'Test Sample Data'!H1474,$B$1),"")</f>
        <v/>
      </c>
      <c r="I1475" s="17" t="str">
        <f>IF(SUM('Test Sample Data'!I$3:I$98)&gt;10,IF(AND(ISNUMBER('Test Sample Data'!I1474),'Test Sample Data'!I1474&lt;$B$1,'Test Sample Data'!I1474&gt;0),'Test Sample Data'!I1474,$B$1),"")</f>
        <v/>
      </c>
      <c r="J1475" s="17" t="str">
        <f>IF(SUM('Test Sample Data'!J$3:J$98)&gt;10,IF(AND(ISNUMBER('Test Sample Data'!J1474),'Test Sample Data'!J1474&lt;$B$1,'Test Sample Data'!J1474&gt;0),'Test Sample Data'!J1474,$B$1),"")</f>
        <v/>
      </c>
      <c r="K1475" s="17" t="str">
        <f>IF(SUM('Test Sample Data'!K$3:K$98)&gt;10,IF(AND(ISNUMBER('Test Sample Data'!K1474),'Test Sample Data'!K1474&lt;$B$1,'Test Sample Data'!K1474&gt;0),'Test Sample Data'!K1474,$B$1),"")</f>
        <v/>
      </c>
      <c r="L1475" s="17" t="str">
        <f>IF(SUM('Test Sample Data'!L$3:L$98)&gt;10,IF(AND(ISNUMBER('Test Sample Data'!L1474),'Test Sample Data'!L1474&lt;$B$1,'Test Sample Data'!L1474&gt;0),'Test Sample Data'!L1474,$B$1),"")</f>
        <v/>
      </c>
      <c r="M1475" s="17" t="str">
        <f>IF(SUM('Test Sample Data'!M$3:M$98)&gt;10,IF(AND(ISNUMBER('Test Sample Data'!M1474),'Test Sample Data'!M1474&lt;$B$1,'Test Sample Data'!M1474&gt;0),'Test Sample Data'!M1474,$B$1),"")</f>
        <v/>
      </c>
      <c r="N1475" s="17" t="str">
        <f>'Gene Table'!E1474</f>
        <v>hsa-miR-4729</v>
      </c>
      <c r="O1475" s="17" t="str">
        <f>'Gene Table'!B1474</f>
        <v>N08</v>
      </c>
      <c r="P1475" s="17" t="str">
        <f>IF(SUM('Control Sample Data'!D$3:D$98)&gt;10,IF(AND(ISNUMBER('Control Sample Data'!D1474),'Control Sample Data'!D1474&lt;$B$1,'Control Sample Data'!D1474&gt;0),'Control Sample Data'!D1474,$B$1),"")</f>
        <v/>
      </c>
      <c r="Q1475" s="17" t="str">
        <f>IF(SUM('Control Sample Data'!E$3:E$98)&gt;10,IF(AND(ISNUMBER('Control Sample Data'!E1474),'Control Sample Data'!E1474&lt;$B$1,'Control Sample Data'!E1474&gt;0),'Control Sample Data'!E1474,$B$1),"")</f>
        <v/>
      </c>
      <c r="R1475" s="17" t="str">
        <f>IF(SUM('Control Sample Data'!F$3:F$98)&gt;10,IF(AND(ISNUMBER('Control Sample Data'!F1474),'Control Sample Data'!F1474&lt;$B$1,'Control Sample Data'!F1474&gt;0),'Control Sample Data'!F1474,$B$1),"")</f>
        <v/>
      </c>
      <c r="S1475" s="17" t="str">
        <f>IF(SUM('Control Sample Data'!G$3:G$98)&gt;10,IF(AND(ISNUMBER('Control Sample Data'!G1474),'Control Sample Data'!G1474&lt;$B$1,'Control Sample Data'!G1474&gt;0),'Control Sample Data'!G1474,$B$1),"")</f>
        <v/>
      </c>
      <c r="T1475" s="17" t="str">
        <f>IF(SUM('Control Sample Data'!H$3:H$98)&gt;10,IF(AND(ISNUMBER('Control Sample Data'!H1474),'Control Sample Data'!H1474&lt;$B$1,'Control Sample Data'!H1474&gt;0),'Control Sample Data'!H1474,$B$1),"")</f>
        <v/>
      </c>
      <c r="U1475" s="17" t="str">
        <f>IF(SUM('Control Sample Data'!I$3:I$98)&gt;10,IF(AND(ISNUMBER('Control Sample Data'!I1474),'Control Sample Data'!I1474&lt;$B$1,'Control Sample Data'!I1474&gt;0),'Control Sample Data'!I1474,$B$1),"")</f>
        <v/>
      </c>
      <c r="V1475" s="17" t="str">
        <f>IF(SUM('Control Sample Data'!J$3:J$98)&gt;10,IF(AND(ISNUMBER('Control Sample Data'!J1474),'Control Sample Data'!J1474&lt;$B$1,'Control Sample Data'!J1474&gt;0),'Control Sample Data'!J1474,$B$1),"")</f>
        <v/>
      </c>
      <c r="W1475" s="17" t="str">
        <f>IF(SUM('Control Sample Data'!K$3:K$98)&gt;10,IF(AND(ISNUMBER('Control Sample Data'!K1474),'Control Sample Data'!K1474&lt;$B$1,'Control Sample Data'!K1474&gt;0),'Control Sample Data'!K1474,$B$1),"")</f>
        <v/>
      </c>
      <c r="X1475" s="17" t="str">
        <f>IF(SUM('Control Sample Data'!L$3:L$98)&gt;10,IF(AND(ISNUMBER('Control Sample Data'!L1474),'Control Sample Data'!L1474&lt;$B$1,'Control Sample Data'!L1474&gt;0),'Control Sample Data'!L1474,$B$1),"")</f>
        <v/>
      </c>
      <c r="Y1475" s="17" t="str">
        <f>IF(SUM('Control Sample Data'!M$3:M$98)&gt;10,IF(AND(ISNUMBER('Control Sample Data'!M1474),'Control Sample Data'!M1474&lt;$B$1,'Control Sample Data'!M1474&gt;0),'Control Sample Data'!M1474,$B$1),"")</f>
        <v/>
      </c>
      <c r="AT1475" s="36" t="str">
        <f t="shared" si="959"/>
        <v/>
      </c>
      <c r="AU1475" s="36" t="str">
        <f t="shared" si="960"/>
        <v/>
      </c>
      <c r="AV1475" s="36" t="str">
        <f t="shared" si="961"/>
        <v/>
      </c>
      <c r="AW1475" s="36" t="str">
        <f t="shared" si="962"/>
        <v/>
      </c>
      <c r="AX1475" s="36" t="str">
        <f t="shared" si="963"/>
        <v/>
      </c>
      <c r="AY1475" s="36" t="str">
        <f t="shared" si="964"/>
        <v/>
      </c>
      <c r="AZ1475" s="36" t="str">
        <f t="shared" si="965"/>
        <v/>
      </c>
      <c r="BA1475" s="36" t="str">
        <f t="shared" si="966"/>
        <v/>
      </c>
      <c r="BB1475" s="36" t="str">
        <f t="shared" si="967"/>
        <v/>
      </c>
      <c r="BC1475" s="36" t="str">
        <f t="shared" si="968"/>
        <v/>
      </c>
      <c r="BD1475" s="36" t="str">
        <f t="shared" si="969"/>
        <v/>
      </c>
      <c r="BE1475" s="36" t="str">
        <f t="shared" si="970"/>
        <v/>
      </c>
      <c r="BF1475" s="36" t="str">
        <f t="shared" si="971"/>
        <v/>
      </c>
      <c r="BG1475" s="36" t="str">
        <f t="shared" si="972"/>
        <v/>
      </c>
      <c r="BH1475" s="36" t="str">
        <f t="shared" si="973"/>
        <v/>
      </c>
      <c r="BI1475" s="36" t="str">
        <f t="shared" si="974"/>
        <v/>
      </c>
      <c r="BJ1475" s="36" t="str">
        <f t="shared" si="975"/>
        <v/>
      </c>
      <c r="BK1475" s="36" t="str">
        <f t="shared" si="976"/>
        <v/>
      </c>
      <c r="BL1475" s="36" t="str">
        <f t="shared" si="977"/>
        <v/>
      </c>
      <c r="BM1475" s="36" t="str">
        <f t="shared" si="978"/>
        <v/>
      </c>
      <c r="BN1475" s="38" t="e">
        <f t="shared" si="937"/>
        <v>#DIV/0!</v>
      </c>
      <c r="BO1475" s="38" t="e">
        <f t="shared" si="938"/>
        <v>#DIV/0!</v>
      </c>
      <c r="BP1475" s="39" t="str">
        <f t="shared" si="939"/>
        <v/>
      </c>
      <c r="BQ1475" s="39" t="str">
        <f t="shared" si="940"/>
        <v/>
      </c>
      <c r="BR1475" s="39" t="str">
        <f t="shared" si="941"/>
        <v/>
      </c>
      <c r="BS1475" s="39" t="str">
        <f t="shared" si="942"/>
        <v/>
      </c>
      <c r="BT1475" s="39" t="str">
        <f t="shared" si="943"/>
        <v/>
      </c>
      <c r="BU1475" s="39" t="str">
        <f t="shared" si="944"/>
        <v/>
      </c>
      <c r="BV1475" s="39" t="str">
        <f t="shared" si="945"/>
        <v/>
      </c>
      <c r="BW1475" s="39" t="str">
        <f t="shared" si="946"/>
        <v/>
      </c>
      <c r="BX1475" s="39" t="str">
        <f t="shared" si="947"/>
        <v/>
      </c>
      <c r="BY1475" s="39" t="str">
        <f t="shared" si="948"/>
        <v/>
      </c>
      <c r="BZ1475" s="39" t="str">
        <f t="shared" si="949"/>
        <v/>
      </c>
      <c r="CA1475" s="39" t="str">
        <f t="shared" si="950"/>
        <v/>
      </c>
      <c r="CB1475" s="39" t="str">
        <f t="shared" si="951"/>
        <v/>
      </c>
      <c r="CC1475" s="39" t="str">
        <f t="shared" si="952"/>
        <v/>
      </c>
      <c r="CD1475" s="39" t="str">
        <f t="shared" si="953"/>
        <v/>
      </c>
      <c r="CE1475" s="39" t="str">
        <f t="shared" si="954"/>
        <v/>
      </c>
      <c r="CF1475" s="39" t="str">
        <f t="shared" si="955"/>
        <v/>
      </c>
      <c r="CG1475" s="39" t="str">
        <f t="shared" si="956"/>
        <v/>
      </c>
      <c r="CH1475" s="39" t="str">
        <f t="shared" si="957"/>
        <v/>
      </c>
      <c r="CI1475" s="39" t="str">
        <f t="shared" si="958"/>
        <v/>
      </c>
    </row>
    <row r="1476" spans="1:87">
      <c r="A1476" s="18"/>
      <c r="B1476" s="15" t="str">
        <f>'Gene Table'!E1475</f>
        <v>hsa-miR-4680-3p</v>
      </c>
      <c r="C1476" s="15" t="str">
        <f>'Gene Table'!B1475</f>
        <v>N09</v>
      </c>
      <c r="D1476" s="16" t="str">
        <f>IF(SUM('Test Sample Data'!D$3:D$98)&gt;10,IF(AND(ISNUMBER('Test Sample Data'!D1475),'Test Sample Data'!D1475&lt;$B$1,'Test Sample Data'!D1475&gt;0),'Test Sample Data'!D1475,$B$1),"")</f>
        <v/>
      </c>
      <c r="E1476" s="17" t="str">
        <f>IF(SUM('Test Sample Data'!E$3:E$98)&gt;10,IF(AND(ISNUMBER('Test Sample Data'!E1475),'Test Sample Data'!E1475&lt;$B$1,'Test Sample Data'!E1475&gt;0),'Test Sample Data'!E1475,$B$1),"")</f>
        <v/>
      </c>
      <c r="F1476" s="17" t="str">
        <f>IF(SUM('Test Sample Data'!F$3:F$98)&gt;10,IF(AND(ISNUMBER('Test Sample Data'!F1475),'Test Sample Data'!F1475&lt;$B$1,'Test Sample Data'!F1475&gt;0),'Test Sample Data'!F1475,$B$1),"")</f>
        <v/>
      </c>
      <c r="G1476" s="17" t="str">
        <f>IF(SUM('Test Sample Data'!G$3:G$98)&gt;10,IF(AND(ISNUMBER('Test Sample Data'!G1475),'Test Sample Data'!G1475&lt;$B$1,'Test Sample Data'!G1475&gt;0),'Test Sample Data'!G1475,$B$1),"")</f>
        <v/>
      </c>
      <c r="H1476" s="17" t="str">
        <f>IF(SUM('Test Sample Data'!H$3:H$98)&gt;10,IF(AND(ISNUMBER('Test Sample Data'!H1475),'Test Sample Data'!H1475&lt;$B$1,'Test Sample Data'!H1475&gt;0),'Test Sample Data'!H1475,$B$1),"")</f>
        <v/>
      </c>
      <c r="I1476" s="17" t="str">
        <f>IF(SUM('Test Sample Data'!I$3:I$98)&gt;10,IF(AND(ISNUMBER('Test Sample Data'!I1475),'Test Sample Data'!I1475&lt;$B$1,'Test Sample Data'!I1475&gt;0),'Test Sample Data'!I1475,$B$1),"")</f>
        <v/>
      </c>
      <c r="J1476" s="17" t="str">
        <f>IF(SUM('Test Sample Data'!J$3:J$98)&gt;10,IF(AND(ISNUMBER('Test Sample Data'!J1475),'Test Sample Data'!J1475&lt;$B$1,'Test Sample Data'!J1475&gt;0),'Test Sample Data'!J1475,$B$1),"")</f>
        <v/>
      </c>
      <c r="K1476" s="17" t="str">
        <f>IF(SUM('Test Sample Data'!K$3:K$98)&gt;10,IF(AND(ISNUMBER('Test Sample Data'!K1475),'Test Sample Data'!K1475&lt;$B$1,'Test Sample Data'!K1475&gt;0),'Test Sample Data'!K1475,$B$1),"")</f>
        <v/>
      </c>
      <c r="L1476" s="17" t="str">
        <f>IF(SUM('Test Sample Data'!L$3:L$98)&gt;10,IF(AND(ISNUMBER('Test Sample Data'!L1475),'Test Sample Data'!L1475&lt;$B$1,'Test Sample Data'!L1475&gt;0),'Test Sample Data'!L1475,$B$1),"")</f>
        <v/>
      </c>
      <c r="M1476" s="17" t="str">
        <f>IF(SUM('Test Sample Data'!M$3:M$98)&gt;10,IF(AND(ISNUMBER('Test Sample Data'!M1475),'Test Sample Data'!M1475&lt;$B$1,'Test Sample Data'!M1475&gt;0),'Test Sample Data'!M1475,$B$1),"")</f>
        <v/>
      </c>
      <c r="N1476" s="17" t="str">
        <f>'Gene Table'!E1475</f>
        <v>hsa-miR-4680-3p</v>
      </c>
      <c r="O1476" s="17" t="str">
        <f>'Gene Table'!B1475</f>
        <v>N09</v>
      </c>
      <c r="P1476" s="17" t="str">
        <f>IF(SUM('Control Sample Data'!D$3:D$98)&gt;10,IF(AND(ISNUMBER('Control Sample Data'!D1475),'Control Sample Data'!D1475&lt;$B$1,'Control Sample Data'!D1475&gt;0),'Control Sample Data'!D1475,$B$1),"")</f>
        <v/>
      </c>
      <c r="Q1476" s="17" t="str">
        <f>IF(SUM('Control Sample Data'!E$3:E$98)&gt;10,IF(AND(ISNUMBER('Control Sample Data'!E1475),'Control Sample Data'!E1475&lt;$B$1,'Control Sample Data'!E1475&gt;0),'Control Sample Data'!E1475,$B$1),"")</f>
        <v/>
      </c>
      <c r="R1476" s="17" t="str">
        <f>IF(SUM('Control Sample Data'!F$3:F$98)&gt;10,IF(AND(ISNUMBER('Control Sample Data'!F1475),'Control Sample Data'!F1475&lt;$B$1,'Control Sample Data'!F1475&gt;0),'Control Sample Data'!F1475,$B$1),"")</f>
        <v/>
      </c>
      <c r="S1476" s="17" t="str">
        <f>IF(SUM('Control Sample Data'!G$3:G$98)&gt;10,IF(AND(ISNUMBER('Control Sample Data'!G1475),'Control Sample Data'!G1475&lt;$B$1,'Control Sample Data'!G1475&gt;0),'Control Sample Data'!G1475,$B$1),"")</f>
        <v/>
      </c>
      <c r="T1476" s="17" t="str">
        <f>IF(SUM('Control Sample Data'!H$3:H$98)&gt;10,IF(AND(ISNUMBER('Control Sample Data'!H1475),'Control Sample Data'!H1475&lt;$B$1,'Control Sample Data'!H1475&gt;0),'Control Sample Data'!H1475,$B$1),"")</f>
        <v/>
      </c>
      <c r="U1476" s="17" t="str">
        <f>IF(SUM('Control Sample Data'!I$3:I$98)&gt;10,IF(AND(ISNUMBER('Control Sample Data'!I1475),'Control Sample Data'!I1475&lt;$B$1,'Control Sample Data'!I1475&gt;0),'Control Sample Data'!I1475,$B$1),"")</f>
        <v/>
      </c>
      <c r="V1476" s="17" t="str">
        <f>IF(SUM('Control Sample Data'!J$3:J$98)&gt;10,IF(AND(ISNUMBER('Control Sample Data'!J1475),'Control Sample Data'!J1475&lt;$B$1,'Control Sample Data'!J1475&gt;0),'Control Sample Data'!J1475,$B$1),"")</f>
        <v/>
      </c>
      <c r="W1476" s="17" t="str">
        <f>IF(SUM('Control Sample Data'!K$3:K$98)&gt;10,IF(AND(ISNUMBER('Control Sample Data'!K1475),'Control Sample Data'!K1475&lt;$B$1,'Control Sample Data'!K1475&gt;0),'Control Sample Data'!K1475,$B$1),"")</f>
        <v/>
      </c>
      <c r="X1476" s="17" t="str">
        <f>IF(SUM('Control Sample Data'!L$3:L$98)&gt;10,IF(AND(ISNUMBER('Control Sample Data'!L1475),'Control Sample Data'!L1475&lt;$B$1,'Control Sample Data'!L1475&gt;0),'Control Sample Data'!L1475,$B$1),"")</f>
        <v/>
      </c>
      <c r="Y1476" s="17" t="str">
        <f>IF(SUM('Control Sample Data'!M$3:M$98)&gt;10,IF(AND(ISNUMBER('Control Sample Data'!M1475),'Control Sample Data'!M1475&lt;$B$1,'Control Sample Data'!M1475&gt;0),'Control Sample Data'!M1475,$B$1),"")</f>
        <v/>
      </c>
      <c r="AT1476" s="36" t="str">
        <f t="shared" si="959"/>
        <v/>
      </c>
      <c r="AU1476" s="36" t="str">
        <f t="shared" si="960"/>
        <v/>
      </c>
      <c r="AV1476" s="36" t="str">
        <f t="shared" si="961"/>
        <v/>
      </c>
      <c r="AW1476" s="36" t="str">
        <f t="shared" si="962"/>
        <v/>
      </c>
      <c r="AX1476" s="36" t="str">
        <f t="shared" si="963"/>
        <v/>
      </c>
      <c r="AY1476" s="36" t="str">
        <f t="shared" si="964"/>
        <v/>
      </c>
      <c r="AZ1476" s="36" t="str">
        <f t="shared" si="965"/>
        <v/>
      </c>
      <c r="BA1476" s="36" t="str">
        <f t="shared" si="966"/>
        <v/>
      </c>
      <c r="BB1476" s="36" t="str">
        <f t="shared" si="967"/>
        <v/>
      </c>
      <c r="BC1476" s="36" t="str">
        <f t="shared" si="968"/>
        <v/>
      </c>
      <c r="BD1476" s="36" t="str">
        <f t="shared" si="969"/>
        <v/>
      </c>
      <c r="BE1476" s="36" t="str">
        <f t="shared" si="970"/>
        <v/>
      </c>
      <c r="BF1476" s="36" t="str">
        <f t="shared" si="971"/>
        <v/>
      </c>
      <c r="BG1476" s="36" t="str">
        <f t="shared" si="972"/>
        <v/>
      </c>
      <c r="BH1476" s="36" t="str">
        <f t="shared" si="973"/>
        <v/>
      </c>
      <c r="BI1476" s="36" t="str">
        <f t="shared" si="974"/>
        <v/>
      </c>
      <c r="BJ1476" s="36" t="str">
        <f t="shared" si="975"/>
        <v/>
      </c>
      <c r="BK1476" s="36" t="str">
        <f t="shared" si="976"/>
        <v/>
      </c>
      <c r="BL1476" s="36" t="str">
        <f t="shared" si="977"/>
        <v/>
      </c>
      <c r="BM1476" s="36" t="str">
        <f t="shared" si="978"/>
        <v/>
      </c>
      <c r="BN1476" s="38" t="e">
        <f t="shared" ref="BN1476:BN1539" si="979">AVERAGE(AT1476:BC1476)</f>
        <v>#DIV/0!</v>
      </c>
      <c r="BO1476" s="38" t="e">
        <f t="shared" ref="BO1476:BO1539" si="980">AVERAGE(BD1476:BM1476)</f>
        <v>#DIV/0!</v>
      </c>
      <c r="BP1476" s="39" t="str">
        <f t="shared" ref="BP1476:BP1539" si="981">IF(ISNUMBER(AT1476),POWER(2,-AT1476),"")</f>
        <v/>
      </c>
      <c r="BQ1476" s="39" t="str">
        <f t="shared" ref="BQ1476:BQ1539" si="982">IF(ISNUMBER(AU1476),POWER(2,-AU1476),"")</f>
        <v/>
      </c>
      <c r="BR1476" s="39" t="str">
        <f t="shared" ref="BR1476:BR1539" si="983">IF(ISNUMBER(AV1476),POWER(2,-AV1476),"")</f>
        <v/>
      </c>
      <c r="BS1476" s="39" t="str">
        <f t="shared" ref="BS1476:BS1539" si="984">IF(ISNUMBER(AW1476),POWER(2,-AW1476),"")</f>
        <v/>
      </c>
      <c r="BT1476" s="39" t="str">
        <f t="shared" ref="BT1476:BT1539" si="985">IF(ISNUMBER(AX1476),POWER(2,-AX1476),"")</f>
        <v/>
      </c>
      <c r="BU1476" s="39" t="str">
        <f t="shared" ref="BU1476:BU1539" si="986">IF(ISNUMBER(AY1476),POWER(2,-AY1476),"")</f>
        <v/>
      </c>
      <c r="BV1476" s="39" t="str">
        <f t="shared" ref="BV1476:BV1539" si="987">IF(ISNUMBER(AZ1476),POWER(2,-AZ1476),"")</f>
        <v/>
      </c>
      <c r="BW1476" s="39" t="str">
        <f t="shared" ref="BW1476:BW1539" si="988">IF(ISNUMBER(BA1476),POWER(2,-BA1476),"")</f>
        <v/>
      </c>
      <c r="BX1476" s="39" t="str">
        <f t="shared" ref="BX1476:BX1539" si="989">IF(ISNUMBER(BB1476),POWER(2,-BB1476),"")</f>
        <v/>
      </c>
      <c r="BY1476" s="39" t="str">
        <f t="shared" ref="BY1476:BY1539" si="990">IF(ISNUMBER(BC1476),POWER(2,-BC1476),"")</f>
        <v/>
      </c>
      <c r="BZ1476" s="39" t="str">
        <f t="shared" ref="BZ1476:BZ1539" si="991">IF(ISNUMBER(BD1476),POWER(2,-BD1476),"")</f>
        <v/>
      </c>
      <c r="CA1476" s="39" t="str">
        <f t="shared" ref="CA1476:CA1539" si="992">IF(ISNUMBER(BE1476),POWER(2,-BE1476),"")</f>
        <v/>
      </c>
      <c r="CB1476" s="39" t="str">
        <f t="shared" ref="CB1476:CB1539" si="993">IF(ISNUMBER(BF1476),POWER(2,-BF1476),"")</f>
        <v/>
      </c>
      <c r="CC1476" s="39" t="str">
        <f t="shared" ref="CC1476:CC1539" si="994">IF(ISNUMBER(BG1476),POWER(2,-BG1476),"")</f>
        <v/>
      </c>
      <c r="CD1476" s="39" t="str">
        <f t="shared" ref="CD1476:CD1539" si="995">IF(ISNUMBER(BH1476),POWER(2,-BH1476),"")</f>
        <v/>
      </c>
      <c r="CE1476" s="39" t="str">
        <f t="shared" ref="CE1476:CE1539" si="996">IF(ISNUMBER(BI1476),POWER(2,-BI1476),"")</f>
        <v/>
      </c>
      <c r="CF1476" s="39" t="str">
        <f t="shared" ref="CF1476:CF1539" si="997">IF(ISNUMBER(BJ1476),POWER(2,-BJ1476),"")</f>
        <v/>
      </c>
      <c r="CG1476" s="39" t="str">
        <f t="shared" ref="CG1476:CG1539" si="998">IF(ISNUMBER(BK1476),POWER(2,-BK1476),"")</f>
        <v/>
      </c>
      <c r="CH1476" s="39" t="str">
        <f t="shared" ref="CH1476:CH1539" si="999">IF(ISNUMBER(BL1476),POWER(2,-BL1476),"")</f>
        <v/>
      </c>
      <c r="CI1476" s="39" t="str">
        <f t="shared" ref="CI1476:CI1539" si="1000">IF(ISNUMBER(BM1476),POWER(2,-BM1476),"")</f>
        <v/>
      </c>
    </row>
    <row r="1477" spans="1:87">
      <c r="A1477" s="18"/>
      <c r="B1477" s="15" t="str">
        <f>'Gene Table'!E1476</f>
        <v>hsa-miR-4730</v>
      </c>
      <c r="C1477" s="15" t="str">
        <f>'Gene Table'!B1476</f>
        <v>N10</v>
      </c>
      <c r="D1477" s="16" t="str">
        <f>IF(SUM('Test Sample Data'!D$3:D$98)&gt;10,IF(AND(ISNUMBER('Test Sample Data'!D1476),'Test Sample Data'!D1476&lt;$B$1,'Test Sample Data'!D1476&gt;0),'Test Sample Data'!D1476,$B$1),"")</f>
        <v/>
      </c>
      <c r="E1477" s="17" t="str">
        <f>IF(SUM('Test Sample Data'!E$3:E$98)&gt;10,IF(AND(ISNUMBER('Test Sample Data'!E1476),'Test Sample Data'!E1476&lt;$B$1,'Test Sample Data'!E1476&gt;0),'Test Sample Data'!E1476,$B$1),"")</f>
        <v/>
      </c>
      <c r="F1477" s="17" t="str">
        <f>IF(SUM('Test Sample Data'!F$3:F$98)&gt;10,IF(AND(ISNUMBER('Test Sample Data'!F1476),'Test Sample Data'!F1476&lt;$B$1,'Test Sample Data'!F1476&gt;0),'Test Sample Data'!F1476,$B$1),"")</f>
        <v/>
      </c>
      <c r="G1477" s="17" t="str">
        <f>IF(SUM('Test Sample Data'!G$3:G$98)&gt;10,IF(AND(ISNUMBER('Test Sample Data'!G1476),'Test Sample Data'!G1476&lt;$B$1,'Test Sample Data'!G1476&gt;0),'Test Sample Data'!G1476,$B$1),"")</f>
        <v/>
      </c>
      <c r="H1477" s="17" t="str">
        <f>IF(SUM('Test Sample Data'!H$3:H$98)&gt;10,IF(AND(ISNUMBER('Test Sample Data'!H1476),'Test Sample Data'!H1476&lt;$B$1,'Test Sample Data'!H1476&gt;0),'Test Sample Data'!H1476,$B$1),"")</f>
        <v/>
      </c>
      <c r="I1477" s="17" t="str">
        <f>IF(SUM('Test Sample Data'!I$3:I$98)&gt;10,IF(AND(ISNUMBER('Test Sample Data'!I1476),'Test Sample Data'!I1476&lt;$B$1,'Test Sample Data'!I1476&gt;0),'Test Sample Data'!I1476,$B$1),"")</f>
        <v/>
      </c>
      <c r="J1477" s="17" t="str">
        <f>IF(SUM('Test Sample Data'!J$3:J$98)&gt;10,IF(AND(ISNUMBER('Test Sample Data'!J1476),'Test Sample Data'!J1476&lt;$B$1,'Test Sample Data'!J1476&gt;0),'Test Sample Data'!J1476,$B$1),"")</f>
        <v/>
      </c>
      <c r="K1477" s="17" t="str">
        <f>IF(SUM('Test Sample Data'!K$3:K$98)&gt;10,IF(AND(ISNUMBER('Test Sample Data'!K1476),'Test Sample Data'!K1476&lt;$B$1,'Test Sample Data'!K1476&gt;0),'Test Sample Data'!K1476,$B$1),"")</f>
        <v/>
      </c>
      <c r="L1477" s="17" t="str">
        <f>IF(SUM('Test Sample Data'!L$3:L$98)&gt;10,IF(AND(ISNUMBER('Test Sample Data'!L1476),'Test Sample Data'!L1476&lt;$B$1,'Test Sample Data'!L1476&gt;0),'Test Sample Data'!L1476,$B$1),"")</f>
        <v/>
      </c>
      <c r="M1477" s="17" t="str">
        <f>IF(SUM('Test Sample Data'!M$3:M$98)&gt;10,IF(AND(ISNUMBER('Test Sample Data'!M1476),'Test Sample Data'!M1476&lt;$B$1,'Test Sample Data'!M1476&gt;0),'Test Sample Data'!M1476,$B$1),"")</f>
        <v/>
      </c>
      <c r="N1477" s="17" t="str">
        <f>'Gene Table'!E1476</f>
        <v>hsa-miR-4730</v>
      </c>
      <c r="O1477" s="17" t="str">
        <f>'Gene Table'!B1476</f>
        <v>N10</v>
      </c>
      <c r="P1477" s="17" t="str">
        <f>IF(SUM('Control Sample Data'!D$3:D$98)&gt;10,IF(AND(ISNUMBER('Control Sample Data'!D1476),'Control Sample Data'!D1476&lt;$B$1,'Control Sample Data'!D1476&gt;0),'Control Sample Data'!D1476,$B$1),"")</f>
        <v/>
      </c>
      <c r="Q1477" s="17" t="str">
        <f>IF(SUM('Control Sample Data'!E$3:E$98)&gt;10,IF(AND(ISNUMBER('Control Sample Data'!E1476),'Control Sample Data'!E1476&lt;$B$1,'Control Sample Data'!E1476&gt;0),'Control Sample Data'!E1476,$B$1),"")</f>
        <v/>
      </c>
      <c r="R1477" s="17" t="str">
        <f>IF(SUM('Control Sample Data'!F$3:F$98)&gt;10,IF(AND(ISNUMBER('Control Sample Data'!F1476),'Control Sample Data'!F1476&lt;$B$1,'Control Sample Data'!F1476&gt;0),'Control Sample Data'!F1476,$B$1),"")</f>
        <v/>
      </c>
      <c r="S1477" s="17" t="str">
        <f>IF(SUM('Control Sample Data'!G$3:G$98)&gt;10,IF(AND(ISNUMBER('Control Sample Data'!G1476),'Control Sample Data'!G1476&lt;$B$1,'Control Sample Data'!G1476&gt;0),'Control Sample Data'!G1476,$B$1),"")</f>
        <v/>
      </c>
      <c r="T1477" s="17" t="str">
        <f>IF(SUM('Control Sample Data'!H$3:H$98)&gt;10,IF(AND(ISNUMBER('Control Sample Data'!H1476),'Control Sample Data'!H1476&lt;$B$1,'Control Sample Data'!H1476&gt;0),'Control Sample Data'!H1476,$B$1),"")</f>
        <v/>
      </c>
      <c r="U1477" s="17" t="str">
        <f>IF(SUM('Control Sample Data'!I$3:I$98)&gt;10,IF(AND(ISNUMBER('Control Sample Data'!I1476),'Control Sample Data'!I1476&lt;$B$1,'Control Sample Data'!I1476&gt;0),'Control Sample Data'!I1476,$B$1),"")</f>
        <v/>
      </c>
      <c r="V1477" s="17" t="str">
        <f>IF(SUM('Control Sample Data'!J$3:J$98)&gt;10,IF(AND(ISNUMBER('Control Sample Data'!J1476),'Control Sample Data'!J1476&lt;$B$1,'Control Sample Data'!J1476&gt;0),'Control Sample Data'!J1476,$B$1),"")</f>
        <v/>
      </c>
      <c r="W1477" s="17" t="str">
        <f>IF(SUM('Control Sample Data'!K$3:K$98)&gt;10,IF(AND(ISNUMBER('Control Sample Data'!K1476),'Control Sample Data'!K1476&lt;$B$1,'Control Sample Data'!K1476&gt;0),'Control Sample Data'!K1476,$B$1),"")</f>
        <v/>
      </c>
      <c r="X1477" s="17" t="str">
        <f>IF(SUM('Control Sample Data'!L$3:L$98)&gt;10,IF(AND(ISNUMBER('Control Sample Data'!L1476),'Control Sample Data'!L1476&lt;$B$1,'Control Sample Data'!L1476&gt;0),'Control Sample Data'!L1476,$B$1),"")</f>
        <v/>
      </c>
      <c r="Y1477" s="17" t="str">
        <f>IF(SUM('Control Sample Data'!M$3:M$98)&gt;10,IF(AND(ISNUMBER('Control Sample Data'!M1476),'Control Sample Data'!M1476&lt;$B$1,'Control Sample Data'!M1476&gt;0),'Control Sample Data'!M1476,$B$1),"")</f>
        <v/>
      </c>
      <c r="AT1477" s="36" t="str">
        <f t="shared" ref="AT1477:AT1540" si="1001">IF(ISERROR(D1477-Z$794),"",D1477-Z$794)</f>
        <v/>
      </c>
      <c r="AU1477" s="36" t="str">
        <f t="shared" ref="AU1477:AU1540" si="1002">IF(ISERROR(E1477-AA$794),"",E1477-AA$794)</f>
        <v/>
      </c>
      <c r="AV1477" s="36" t="str">
        <f t="shared" ref="AV1477:AV1540" si="1003">IF(ISERROR(F1477-AB$794),"",F1477-AB$794)</f>
        <v/>
      </c>
      <c r="AW1477" s="36" t="str">
        <f t="shared" ref="AW1477:AW1540" si="1004">IF(ISERROR(G1477-AC$794),"",G1477-AC$794)</f>
        <v/>
      </c>
      <c r="AX1477" s="36" t="str">
        <f t="shared" ref="AX1477:AX1540" si="1005">IF(ISERROR(H1477-AD$794),"",H1477-AD$794)</f>
        <v/>
      </c>
      <c r="AY1477" s="36" t="str">
        <f t="shared" ref="AY1477:AY1540" si="1006">IF(ISERROR(I1477-AE$794),"",I1477-AE$794)</f>
        <v/>
      </c>
      <c r="AZ1477" s="36" t="str">
        <f t="shared" ref="AZ1477:AZ1540" si="1007">IF(ISERROR(J1477-AF$794),"",J1477-AF$794)</f>
        <v/>
      </c>
      <c r="BA1477" s="36" t="str">
        <f t="shared" ref="BA1477:BA1540" si="1008">IF(ISERROR(K1477-AG$794),"",K1477-AG$794)</f>
        <v/>
      </c>
      <c r="BB1477" s="36" t="str">
        <f t="shared" ref="BB1477:BB1540" si="1009">IF(ISERROR(L1477-AH$794),"",L1477-AH$794)</f>
        <v/>
      </c>
      <c r="BC1477" s="36" t="str">
        <f t="shared" ref="BC1477:BC1540" si="1010">IF(ISERROR(M1477-AI$794),"",M1477-AI$794)</f>
        <v/>
      </c>
      <c r="BD1477" s="36" t="str">
        <f t="shared" ref="BD1477:BD1540" si="1011">IF(ISERROR(P1477-AJ$794),"",P1477-AJ$794)</f>
        <v/>
      </c>
      <c r="BE1477" s="36" t="str">
        <f t="shared" ref="BE1477:BE1540" si="1012">IF(ISERROR(Q1477-AK$794),"",Q1477-AK$794)</f>
        <v/>
      </c>
      <c r="BF1477" s="36" t="str">
        <f t="shared" ref="BF1477:BF1540" si="1013">IF(ISERROR(R1477-AL$794),"",R1477-AL$794)</f>
        <v/>
      </c>
      <c r="BG1477" s="36" t="str">
        <f t="shared" ref="BG1477:BG1540" si="1014">IF(ISERROR(S1477-AM$794),"",S1477-AM$794)</f>
        <v/>
      </c>
      <c r="BH1477" s="36" t="str">
        <f t="shared" ref="BH1477:BH1540" si="1015">IF(ISERROR(T1477-AN$794),"",T1477-AN$794)</f>
        <v/>
      </c>
      <c r="BI1477" s="36" t="str">
        <f t="shared" ref="BI1477:BI1540" si="1016">IF(ISERROR(U1477-AO$794),"",U1477-AO$794)</f>
        <v/>
      </c>
      <c r="BJ1477" s="36" t="str">
        <f t="shared" ref="BJ1477:BJ1540" si="1017">IF(ISERROR(V1477-AP$794),"",V1477-AP$794)</f>
        <v/>
      </c>
      <c r="BK1477" s="36" t="str">
        <f t="shared" ref="BK1477:BK1540" si="1018">IF(ISERROR(W1477-AQ$794),"",W1477-AQ$794)</f>
        <v/>
      </c>
      <c r="BL1477" s="36" t="str">
        <f t="shared" ref="BL1477:BL1540" si="1019">IF(ISERROR(X1477-AR$794),"",X1477-AR$794)</f>
        <v/>
      </c>
      <c r="BM1477" s="36" t="str">
        <f t="shared" ref="BM1477:BM1540" si="1020">IF(ISERROR(Y1477-AS$794),"",Y1477-AS$794)</f>
        <v/>
      </c>
      <c r="BN1477" s="38" t="e">
        <f t="shared" si="979"/>
        <v>#DIV/0!</v>
      </c>
      <c r="BO1477" s="38" t="e">
        <f t="shared" si="980"/>
        <v>#DIV/0!</v>
      </c>
      <c r="BP1477" s="39" t="str">
        <f t="shared" si="981"/>
        <v/>
      </c>
      <c r="BQ1477" s="39" t="str">
        <f t="shared" si="982"/>
        <v/>
      </c>
      <c r="BR1477" s="39" t="str">
        <f t="shared" si="983"/>
        <v/>
      </c>
      <c r="BS1477" s="39" t="str">
        <f t="shared" si="984"/>
        <v/>
      </c>
      <c r="BT1477" s="39" t="str">
        <f t="shared" si="985"/>
        <v/>
      </c>
      <c r="BU1477" s="39" t="str">
        <f t="shared" si="986"/>
        <v/>
      </c>
      <c r="BV1477" s="39" t="str">
        <f t="shared" si="987"/>
        <v/>
      </c>
      <c r="BW1477" s="39" t="str">
        <f t="shared" si="988"/>
        <v/>
      </c>
      <c r="BX1477" s="39" t="str">
        <f t="shared" si="989"/>
        <v/>
      </c>
      <c r="BY1477" s="39" t="str">
        <f t="shared" si="990"/>
        <v/>
      </c>
      <c r="BZ1477" s="39" t="str">
        <f t="shared" si="991"/>
        <v/>
      </c>
      <c r="CA1477" s="39" t="str">
        <f t="shared" si="992"/>
        <v/>
      </c>
      <c r="CB1477" s="39" t="str">
        <f t="shared" si="993"/>
        <v/>
      </c>
      <c r="CC1477" s="39" t="str">
        <f t="shared" si="994"/>
        <v/>
      </c>
      <c r="CD1477" s="39" t="str">
        <f t="shared" si="995"/>
        <v/>
      </c>
      <c r="CE1477" s="39" t="str">
        <f t="shared" si="996"/>
        <v/>
      </c>
      <c r="CF1477" s="39" t="str">
        <f t="shared" si="997"/>
        <v/>
      </c>
      <c r="CG1477" s="39" t="str">
        <f t="shared" si="998"/>
        <v/>
      </c>
      <c r="CH1477" s="39" t="str">
        <f t="shared" si="999"/>
        <v/>
      </c>
      <c r="CI1477" s="39" t="str">
        <f t="shared" si="1000"/>
        <v/>
      </c>
    </row>
    <row r="1478" spans="1:87">
      <c r="A1478" s="18"/>
      <c r="B1478" s="15" t="str">
        <f>'Gene Table'!E1477</f>
        <v>hsa-miR-4681</v>
      </c>
      <c r="C1478" s="15" t="str">
        <f>'Gene Table'!B1477</f>
        <v>N11</v>
      </c>
      <c r="D1478" s="16" t="str">
        <f>IF(SUM('Test Sample Data'!D$3:D$98)&gt;10,IF(AND(ISNUMBER('Test Sample Data'!D1477),'Test Sample Data'!D1477&lt;$B$1,'Test Sample Data'!D1477&gt;0),'Test Sample Data'!D1477,$B$1),"")</f>
        <v/>
      </c>
      <c r="E1478" s="17" t="str">
        <f>IF(SUM('Test Sample Data'!E$3:E$98)&gt;10,IF(AND(ISNUMBER('Test Sample Data'!E1477),'Test Sample Data'!E1477&lt;$B$1,'Test Sample Data'!E1477&gt;0),'Test Sample Data'!E1477,$B$1),"")</f>
        <v/>
      </c>
      <c r="F1478" s="17" t="str">
        <f>IF(SUM('Test Sample Data'!F$3:F$98)&gt;10,IF(AND(ISNUMBER('Test Sample Data'!F1477),'Test Sample Data'!F1477&lt;$B$1,'Test Sample Data'!F1477&gt;0),'Test Sample Data'!F1477,$B$1),"")</f>
        <v/>
      </c>
      <c r="G1478" s="17" t="str">
        <f>IF(SUM('Test Sample Data'!G$3:G$98)&gt;10,IF(AND(ISNUMBER('Test Sample Data'!G1477),'Test Sample Data'!G1477&lt;$B$1,'Test Sample Data'!G1477&gt;0),'Test Sample Data'!G1477,$B$1),"")</f>
        <v/>
      </c>
      <c r="H1478" s="17" t="str">
        <f>IF(SUM('Test Sample Data'!H$3:H$98)&gt;10,IF(AND(ISNUMBER('Test Sample Data'!H1477),'Test Sample Data'!H1477&lt;$B$1,'Test Sample Data'!H1477&gt;0),'Test Sample Data'!H1477,$B$1),"")</f>
        <v/>
      </c>
      <c r="I1478" s="17" t="str">
        <f>IF(SUM('Test Sample Data'!I$3:I$98)&gt;10,IF(AND(ISNUMBER('Test Sample Data'!I1477),'Test Sample Data'!I1477&lt;$B$1,'Test Sample Data'!I1477&gt;0),'Test Sample Data'!I1477,$B$1),"")</f>
        <v/>
      </c>
      <c r="J1478" s="17" t="str">
        <f>IF(SUM('Test Sample Data'!J$3:J$98)&gt;10,IF(AND(ISNUMBER('Test Sample Data'!J1477),'Test Sample Data'!J1477&lt;$B$1,'Test Sample Data'!J1477&gt;0),'Test Sample Data'!J1477,$B$1),"")</f>
        <v/>
      </c>
      <c r="K1478" s="17" t="str">
        <f>IF(SUM('Test Sample Data'!K$3:K$98)&gt;10,IF(AND(ISNUMBER('Test Sample Data'!K1477),'Test Sample Data'!K1477&lt;$B$1,'Test Sample Data'!K1477&gt;0),'Test Sample Data'!K1477,$B$1),"")</f>
        <v/>
      </c>
      <c r="L1478" s="17" t="str">
        <f>IF(SUM('Test Sample Data'!L$3:L$98)&gt;10,IF(AND(ISNUMBER('Test Sample Data'!L1477),'Test Sample Data'!L1477&lt;$B$1,'Test Sample Data'!L1477&gt;0),'Test Sample Data'!L1477,$B$1),"")</f>
        <v/>
      </c>
      <c r="M1478" s="17" t="str">
        <f>IF(SUM('Test Sample Data'!M$3:M$98)&gt;10,IF(AND(ISNUMBER('Test Sample Data'!M1477),'Test Sample Data'!M1477&lt;$B$1,'Test Sample Data'!M1477&gt;0),'Test Sample Data'!M1477,$B$1),"")</f>
        <v/>
      </c>
      <c r="N1478" s="17" t="str">
        <f>'Gene Table'!E1477</f>
        <v>hsa-miR-4681</v>
      </c>
      <c r="O1478" s="17" t="str">
        <f>'Gene Table'!B1477</f>
        <v>N11</v>
      </c>
      <c r="P1478" s="17" t="str">
        <f>IF(SUM('Control Sample Data'!D$3:D$98)&gt;10,IF(AND(ISNUMBER('Control Sample Data'!D1477),'Control Sample Data'!D1477&lt;$B$1,'Control Sample Data'!D1477&gt;0),'Control Sample Data'!D1477,$B$1),"")</f>
        <v/>
      </c>
      <c r="Q1478" s="17" t="str">
        <f>IF(SUM('Control Sample Data'!E$3:E$98)&gt;10,IF(AND(ISNUMBER('Control Sample Data'!E1477),'Control Sample Data'!E1477&lt;$B$1,'Control Sample Data'!E1477&gt;0),'Control Sample Data'!E1477,$B$1),"")</f>
        <v/>
      </c>
      <c r="R1478" s="17" t="str">
        <f>IF(SUM('Control Sample Data'!F$3:F$98)&gt;10,IF(AND(ISNUMBER('Control Sample Data'!F1477),'Control Sample Data'!F1477&lt;$B$1,'Control Sample Data'!F1477&gt;0),'Control Sample Data'!F1477,$B$1),"")</f>
        <v/>
      </c>
      <c r="S1478" s="17" t="str">
        <f>IF(SUM('Control Sample Data'!G$3:G$98)&gt;10,IF(AND(ISNUMBER('Control Sample Data'!G1477),'Control Sample Data'!G1477&lt;$B$1,'Control Sample Data'!G1477&gt;0),'Control Sample Data'!G1477,$B$1),"")</f>
        <v/>
      </c>
      <c r="T1478" s="17" t="str">
        <f>IF(SUM('Control Sample Data'!H$3:H$98)&gt;10,IF(AND(ISNUMBER('Control Sample Data'!H1477),'Control Sample Data'!H1477&lt;$B$1,'Control Sample Data'!H1477&gt;0),'Control Sample Data'!H1477,$B$1),"")</f>
        <v/>
      </c>
      <c r="U1478" s="17" t="str">
        <f>IF(SUM('Control Sample Data'!I$3:I$98)&gt;10,IF(AND(ISNUMBER('Control Sample Data'!I1477),'Control Sample Data'!I1477&lt;$B$1,'Control Sample Data'!I1477&gt;0),'Control Sample Data'!I1477,$B$1),"")</f>
        <v/>
      </c>
      <c r="V1478" s="17" t="str">
        <f>IF(SUM('Control Sample Data'!J$3:J$98)&gt;10,IF(AND(ISNUMBER('Control Sample Data'!J1477),'Control Sample Data'!J1477&lt;$B$1,'Control Sample Data'!J1477&gt;0),'Control Sample Data'!J1477,$B$1),"")</f>
        <v/>
      </c>
      <c r="W1478" s="17" t="str">
        <f>IF(SUM('Control Sample Data'!K$3:K$98)&gt;10,IF(AND(ISNUMBER('Control Sample Data'!K1477),'Control Sample Data'!K1477&lt;$B$1,'Control Sample Data'!K1477&gt;0),'Control Sample Data'!K1477,$B$1),"")</f>
        <v/>
      </c>
      <c r="X1478" s="17" t="str">
        <f>IF(SUM('Control Sample Data'!L$3:L$98)&gt;10,IF(AND(ISNUMBER('Control Sample Data'!L1477),'Control Sample Data'!L1477&lt;$B$1,'Control Sample Data'!L1477&gt;0),'Control Sample Data'!L1477,$B$1),"")</f>
        <v/>
      </c>
      <c r="Y1478" s="17" t="str">
        <f>IF(SUM('Control Sample Data'!M$3:M$98)&gt;10,IF(AND(ISNUMBER('Control Sample Data'!M1477),'Control Sample Data'!M1477&lt;$B$1,'Control Sample Data'!M1477&gt;0),'Control Sample Data'!M1477,$B$1),"")</f>
        <v/>
      </c>
      <c r="AT1478" s="36" t="str">
        <f t="shared" si="1001"/>
        <v/>
      </c>
      <c r="AU1478" s="36" t="str">
        <f t="shared" si="1002"/>
        <v/>
      </c>
      <c r="AV1478" s="36" t="str">
        <f t="shared" si="1003"/>
        <v/>
      </c>
      <c r="AW1478" s="36" t="str">
        <f t="shared" si="1004"/>
        <v/>
      </c>
      <c r="AX1478" s="36" t="str">
        <f t="shared" si="1005"/>
        <v/>
      </c>
      <c r="AY1478" s="36" t="str">
        <f t="shared" si="1006"/>
        <v/>
      </c>
      <c r="AZ1478" s="36" t="str">
        <f t="shared" si="1007"/>
        <v/>
      </c>
      <c r="BA1478" s="36" t="str">
        <f t="shared" si="1008"/>
        <v/>
      </c>
      <c r="BB1478" s="36" t="str">
        <f t="shared" si="1009"/>
        <v/>
      </c>
      <c r="BC1478" s="36" t="str">
        <f t="shared" si="1010"/>
        <v/>
      </c>
      <c r="BD1478" s="36" t="str">
        <f t="shared" si="1011"/>
        <v/>
      </c>
      <c r="BE1478" s="36" t="str">
        <f t="shared" si="1012"/>
        <v/>
      </c>
      <c r="BF1478" s="36" t="str">
        <f t="shared" si="1013"/>
        <v/>
      </c>
      <c r="BG1478" s="36" t="str">
        <f t="shared" si="1014"/>
        <v/>
      </c>
      <c r="BH1478" s="36" t="str">
        <f t="shared" si="1015"/>
        <v/>
      </c>
      <c r="BI1478" s="36" t="str">
        <f t="shared" si="1016"/>
        <v/>
      </c>
      <c r="BJ1478" s="36" t="str">
        <f t="shared" si="1017"/>
        <v/>
      </c>
      <c r="BK1478" s="36" t="str">
        <f t="shared" si="1018"/>
        <v/>
      </c>
      <c r="BL1478" s="36" t="str">
        <f t="shared" si="1019"/>
        <v/>
      </c>
      <c r="BM1478" s="36" t="str">
        <f t="shared" si="1020"/>
        <v/>
      </c>
      <c r="BN1478" s="38" t="e">
        <f t="shared" si="979"/>
        <v>#DIV/0!</v>
      </c>
      <c r="BO1478" s="38" t="e">
        <f t="shared" si="980"/>
        <v>#DIV/0!</v>
      </c>
      <c r="BP1478" s="39" t="str">
        <f t="shared" si="981"/>
        <v/>
      </c>
      <c r="BQ1478" s="39" t="str">
        <f t="shared" si="982"/>
        <v/>
      </c>
      <c r="BR1478" s="39" t="str">
        <f t="shared" si="983"/>
        <v/>
      </c>
      <c r="BS1478" s="39" t="str">
        <f t="shared" si="984"/>
        <v/>
      </c>
      <c r="BT1478" s="39" t="str">
        <f t="shared" si="985"/>
        <v/>
      </c>
      <c r="BU1478" s="39" t="str">
        <f t="shared" si="986"/>
        <v/>
      </c>
      <c r="BV1478" s="39" t="str">
        <f t="shared" si="987"/>
        <v/>
      </c>
      <c r="BW1478" s="39" t="str">
        <f t="shared" si="988"/>
        <v/>
      </c>
      <c r="BX1478" s="39" t="str">
        <f t="shared" si="989"/>
        <v/>
      </c>
      <c r="BY1478" s="39" t="str">
        <f t="shared" si="990"/>
        <v/>
      </c>
      <c r="BZ1478" s="39" t="str">
        <f t="shared" si="991"/>
        <v/>
      </c>
      <c r="CA1478" s="39" t="str">
        <f t="shared" si="992"/>
        <v/>
      </c>
      <c r="CB1478" s="39" t="str">
        <f t="shared" si="993"/>
        <v/>
      </c>
      <c r="CC1478" s="39" t="str">
        <f t="shared" si="994"/>
        <v/>
      </c>
      <c r="CD1478" s="39" t="str">
        <f t="shared" si="995"/>
        <v/>
      </c>
      <c r="CE1478" s="39" t="str">
        <f t="shared" si="996"/>
        <v/>
      </c>
      <c r="CF1478" s="39" t="str">
        <f t="shared" si="997"/>
        <v/>
      </c>
      <c r="CG1478" s="39" t="str">
        <f t="shared" si="998"/>
        <v/>
      </c>
      <c r="CH1478" s="39" t="str">
        <f t="shared" si="999"/>
        <v/>
      </c>
      <c r="CI1478" s="39" t="str">
        <f t="shared" si="1000"/>
        <v/>
      </c>
    </row>
    <row r="1479" spans="1:87">
      <c r="A1479" s="18"/>
      <c r="B1479" s="15" t="str">
        <f>'Gene Table'!E1478</f>
        <v>hsa-miR-4731-3p</v>
      </c>
      <c r="C1479" s="15" t="str">
        <f>'Gene Table'!B1478</f>
        <v>N12</v>
      </c>
      <c r="D1479" s="16" t="str">
        <f>IF(SUM('Test Sample Data'!D$3:D$98)&gt;10,IF(AND(ISNUMBER('Test Sample Data'!D1478),'Test Sample Data'!D1478&lt;$B$1,'Test Sample Data'!D1478&gt;0),'Test Sample Data'!D1478,$B$1),"")</f>
        <v/>
      </c>
      <c r="E1479" s="17" t="str">
        <f>IF(SUM('Test Sample Data'!E$3:E$98)&gt;10,IF(AND(ISNUMBER('Test Sample Data'!E1478),'Test Sample Data'!E1478&lt;$B$1,'Test Sample Data'!E1478&gt;0),'Test Sample Data'!E1478,$B$1),"")</f>
        <v/>
      </c>
      <c r="F1479" s="17" t="str">
        <f>IF(SUM('Test Sample Data'!F$3:F$98)&gt;10,IF(AND(ISNUMBER('Test Sample Data'!F1478),'Test Sample Data'!F1478&lt;$B$1,'Test Sample Data'!F1478&gt;0),'Test Sample Data'!F1478,$B$1),"")</f>
        <v/>
      </c>
      <c r="G1479" s="17" t="str">
        <f>IF(SUM('Test Sample Data'!G$3:G$98)&gt;10,IF(AND(ISNUMBER('Test Sample Data'!G1478),'Test Sample Data'!G1478&lt;$B$1,'Test Sample Data'!G1478&gt;0),'Test Sample Data'!G1478,$B$1),"")</f>
        <v/>
      </c>
      <c r="H1479" s="17" t="str">
        <f>IF(SUM('Test Sample Data'!H$3:H$98)&gt;10,IF(AND(ISNUMBER('Test Sample Data'!H1478),'Test Sample Data'!H1478&lt;$B$1,'Test Sample Data'!H1478&gt;0),'Test Sample Data'!H1478,$B$1),"")</f>
        <v/>
      </c>
      <c r="I1479" s="17" t="str">
        <f>IF(SUM('Test Sample Data'!I$3:I$98)&gt;10,IF(AND(ISNUMBER('Test Sample Data'!I1478),'Test Sample Data'!I1478&lt;$B$1,'Test Sample Data'!I1478&gt;0),'Test Sample Data'!I1478,$B$1),"")</f>
        <v/>
      </c>
      <c r="J1479" s="17" t="str">
        <f>IF(SUM('Test Sample Data'!J$3:J$98)&gt;10,IF(AND(ISNUMBER('Test Sample Data'!J1478),'Test Sample Data'!J1478&lt;$B$1,'Test Sample Data'!J1478&gt;0),'Test Sample Data'!J1478,$B$1),"")</f>
        <v/>
      </c>
      <c r="K1479" s="17" t="str">
        <f>IF(SUM('Test Sample Data'!K$3:K$98)&gt;10,IF(AND(ISNUMBER('Test Sample Data'!K1478),'Test Sample Data'!K1478&lt;$B$1,'Test Sample Data'!K1478&gt;0),'Test Sample Data'!K1478,$B$1),"")</f>
        <v/>
      </c>
      <c r="L1479" s="17" t="str">
        <f>IF(SUM('Test Sample Data'!L$3:L$98)&gt;10,IF(AND(ISNUMBER('Test Sample Data'!L1478),'Test Sample Data'!L1478&lt;$B$1,'Test Sample Data'!L1478&gt;0),'Test Sample Data'!L1478,$B$1),"")</f>
        <v/>
      </c>
      <c r="M1479" s="17" t="str">
        <f>IF(SUM('Test Sample Data'!M$3:M$98)&gt;10,IF(AND(ISNUMBER('Test Sample Data'!M1478),'Test Sample Data'!M1478&lt;$B$1,'Test Sample Data'!M1478&gt;0),'Test Sample Data'!M1478,$B$1),"")</f>
        <v/>
      </c>
      <c r="N1479" s="17" t="str">
        <f>'Gene Table'!E1478</f>
        <v>hsa-miR-4731-3p</v>
      </c>
      <c r="O1479" s="17" t="str">
        <f>'Gene Table'!B1478</f>
        <v>N12</v>
      </c>
      <c r="P1479" s="17" t="str">
        <f>IF(SUM('Control Sample Data'!D$3:D$98)&gt;10,IF(AND(ISNUMBER('Control Sample Data'!D1478),'Control Sample Data'!D1478&lt;$B$1,'Control Sample Data'!D1478&gt;0),'Control Sample Data'!D1478,$B$1),"")</f>
        <v/>
      </c>
      <c r="Q1479" s="17" t="str">
        <f>IF(SUM('Control Sample Data'!E$3:E$98)&gt;10,IF(AND(ISNUMBER('Control Sample Data'!E1478),'Control Sample Data'!E1478&lt;$B$1,'Control Sample Data'!E1478&gt;0),'Control Sample Data'!E1478,$B$1),"")</f>
        <v/>
      </c>
      <c r="R1479" s="17" t="str">
        <f>IF(SUM('Control Sample Data'!F$3:F$98)&gt;10,IF(AND(ISNUMBER('Control Sample Data'!F1478),'Control Sample Data'!F1478&lt;$B$1,'Control Sample Data'!F1478&gt;0),'Control Sample Data'!F1478,$B$1),"")</f>
        <v/>
      </c>
      <c r="S1479" s="17" t="str">
        <f>IF(SUM('Control Sample Data'!G$3:G$98)&gt;10,IF(AND(ISNUMBER('Control Sample Data'!G1478),'Control Sample Data'!G1478&lt;$B$1,'Control Sample Data'!G1478&gt;0),'Control Sample Data'!G1478,$B$1),"")</f>
        <v/>
      </c>
      <c r="T1479" s="17" t="str">
        <f>IF(SUM('Control Sample Data'!H$3:H$98)&gt;10,IF(AND(ISNUMBER('Control Sample Data'!H1478),'Control Sample Data'!H1478&lt;$B$1,'Control Sample Data'!H1478&gt;0),'Control Sample Data'!H1478,$B$1),"")</f>
        <v/>
      </c>
      <c r="U1479" s="17" t="str">
        <f>IF(SUM('Control Sample Data'!I$3:I$98)&gt;10,IF(AND(ISNUMBER('Control Sample Data'!I1478),'Control Sample Data'!I1478&lt;$B$1,'Control Sample Data'!I1478&gt;0),'Control Sample Data'!I1478,$B$1),"")</f>
        <v/>
      </c>
      <c r="V1479" s="17" t="str">
        <f>IF(SUM('Control Sample Data'!J$3:J$98)&gt;10,IF(AND(ISNUMBER('Control Sample Data'!J1478),'Control Sample Data'!J1478&lt;$B$1,'Control Sample Data'!J1478&gt;0),'Control Sample Data'!J1478,$B$1),"")</f>
        <v/>
      </c>
      <c r="W1479" s="17" t="str">
        <f>IF(SUM('Control Sample Data'!K$3:K$98)&gt;10,IF(AND(ISNUMBER('Control Sample Data'!K1478),'Control Sample Data'!K1478&lt;$B$1,'Control Sample Data'!K1478&gt;0),'Control Sample Data'!K1478,$B$1),"")</f>
        <v/>
      </c>
      <c r="X1479" s="17" t="str">
        <f>IF(SUM('Control Sample Data'!L$3:L$98)&gt;10,IF(AND(ISNUMBER('Control Sample Data'!L1478),'Control Sample Data'!L1478&lt;$B$1,'Control Sample Data'!L1478&gt;0),'Control Sample Data'!L1478,$B$1),"")</f>
        <v/>
      </c>
      <c r="Y1479" s="17" t="str">
        <f>IF(SUM('Control Sample Data'!M$3:M$98)&gt;10,IF(AND(ISNUMBER('Control Sample Data'!M1478),'Control Sample Data'!M1478&lt;$B$1,'Control Sample Data'!M1478&gt;0),'Control Sample Data'!M1478,$B$1),"")</f>
        <v/>
      </c>
      <c r="AT1479" s="36" t="str">
        <f t="shared" si="1001"/>
        <v/>
      </c>
      <c r="AU1479" s="36" t="str">
        <f t="shared" si="1002"/>
        <v/>
      </c>
      <c r="AV1479" s="36" t="str">
        <f t="shared" si="1003"/>
        <v/>
      </c>
      <c r="AW1479" s="36" t="str">
        <f t="shared" si="1004"/>
        <v/>
      </c>
      <c r="AX1479" s="36" t="str">
        <f t="shared" si="1005"/>
        <v/>
      </c>
      <c r="AY1479" s="36" t="str">
        <f t="shared" si="1006"/>
        <v/>
      </c>
      <c r="AZ1479" s="36" t="str">
        <f t="shared" si="1007"/>
        <v/>
      </c>
      <c r="BA1479" s="36" t="str">
        <f t="shared" si="1008"/>
        <v/>
      </c>
      <c r="BB1479" s="36" t="str">
        <f t="shared" si="1009"/>
        <v/>
      </c>
      <c r="BC1479" s="36" t="str">
        <f t="shared" si="1010"/>
        <v/>
      </c>
      <c r="BD1479" s="36" t="str">
        <f t="shared" si="1011"/>
        <v/>
      </c>
      <c r="BE1479" s="36" t="str">
        <f t="shared" si="1012"/>
        <v/>
      </c>
      <c r="BF1479" s="36" t="str">
        <f t="shared" si="1013"/>
        <v/>
      </c>
      <c r="BG1479" s="36" t="str">
        <f t="shared" si="1014"/>
        <v/>
      </c>
      <c r="BH1479" s="36" t="str">
        <f t="shared" si="1015"/>
        <v/>
      </c>
      <c r="BI1479" s="36" t="str">
        <f t="shared" si="1016"/>
        <v/>
      </c>
      <c r="BJ1479" s="36" t="str">
        <f t="shared" si="1017"/>
        <v/>
      </c>
      <c r="BK1479" s="36" t="str">
        <f t="shared" si="1018"/>
        <v/>
      </c>
      <c r="BL1479" s="36" t="str">
        <f t="shared" si="1019"/>
        <v/>
      </c>
      <c r="BM1479" s="36" t="str">
        <f t="shared" si="1020"/>
        <v/>
      </c>
      <c r="BN1479" s="38" t="e">
        <f t="shared" si="979"/>
        <v>#DIV/0!</v>
      </c>
      <c r="BO1479" s="38" t="e">
        <f t="shared" si="980"/>
        <v>#DIV/0!</v>
      </c>
      <c r="BP1479" s="39" t="str">
        <f t="shared" si="981"/>
        <v/>
      </c>
      <c r="BQ1479" s="39" t="str">
        <f t="shared" si="982"/>
        <v/>
      </c>
      <c r="BR1479" s="39" t="str">
        <f t="shared" si="983"/>
        <v/>
      </c>
      <c r="BS1479" s="39" t="str">
        <f t="shared" si="984"/>
        <v/>
      </c>
      <c r="BT1479" s="39" t="str">
        <f t="shared" si="985"/>
        <v/>
      </c>
      <c r="BU1479" s="39" t="str">
        <f t="shared" si="986"/>
        <v/>
      </c>
      <c r="BV1479" s="39" t="str">
        <f t="shared" si="987"/>
        <v/>
      </c>
      <c r="BW1479" s="39" t="str">
        <f t="shared" si="988"/>
        <v/>
      </c>
      <c r="BX1479" s="39" t="str">
        <f t="shared" si="989"/>
        <v/>
      </c>
      <c r="BY1479" s="39" t="str">
        <f t="shared" si="990"/>
        <v/>
      </c>
      <c r="BZ1479" s="39" t="str">
        <f t="shared" si="991"/>
        <v/>
      </c>
      <c r="CA1479" s="39" t="str">
        <f t="shared" si="992"/>
        <v/>
      </c>
      <c r="CB1479" s="39" t="str">
        <f t="shared" si="993"/>
        <v/>
      </c>
      <c r="CC1479" s="39" t="str">
        <f t="shared" si="994"/>
        <v/>
      </c>
      <c r="CD1479" s="39" t="str">
        <f t="shared" si="995"/>
        <v/>
      </c>
      <c r="CE1479" s="39" t="str">
        <f t="shared" si="996"/>
        <v/>
      </c>
      <c r="CF1479" s="39" t="str">
        <f t="shared" si="997"/>
        <v/>
      </c>
      <c r="CG1479" s="39" t="str">
        <f t="shared" si="998"/>
        <v/>
      </c>
      <c r="CH1479" s="39" t="str">
        <f t="shared" si="999"/>
        <v/>
      </c>
      <c r="CI1479" s="39" t="str">
        <f t="shared" si="1000"/>
        <v/>
      </c>
    </row>
    <row r="1480" spans="1:87">
      <c r="A1480" s="18"/>
      <c r="B1480" s="15" t="str">
        <f>'Gene Table'!E1479</f>
        <v>hsa-miR-4682</v>
      </c>
      <c r="C1480" s="15" t="str">
        <f>'Gene Table'!B1479</f>
        <v>N13</v>
      </c>
      <c r="D1480" s="16" t="str">
        <f>IF(SUM('Test Sample Data'!D$3:D$98)&gt;10,IF(AND(ISNUMBER('Test Sample Data'!D1479),'Test Sample Data'!D1479&lt;$B$1,'Test Sample Data'!D1479&gt;0),'Test Sample Data'!D1479,$B$1),"")</f>
        <v/>
      </c>
      <c r="E1480" s="17" t="str">
        <f>IF(SUM('Test Sample Data'!E$3:E$98)&gt;10,IF(AND(ISNUMBER('Test Sample Data'!E1479),'Test Sample Data'!E1479&lt;$B$1,'Test Sample Data'!E1479&gt;0),'Test Sample Data'!E1479,$B$1),"")</f>
        <v/>
      </c>
      <c r="F1480" s="17" t="str">
        <f>IF(SUM('Test Sample Data'!F$3:F$98)&gt;10,IF(AND(ISNUMBER('Test Sample Data'!F1479),'Test Sample Data'!F1479&lt;$B$1,'Test Sample Data'!F1479&gt;0),'Test Sample Data'!F1479,$B$1),"")</f>
        <v/>
      </c>
      <c r="G1480" s="17" t="str">
        <f>IF(SUM('Test Sample Data'!G$3:G$98)&gt;10,IF(AND(ISNUMBER('Test Sample Data'!G1479),'Test Sample Data'!G1479&lt;$B$1,'Test Sample Data'!G1479&gt;0),'Test Sample Data'!G1479,$B$1),"")</f>
        <v/>
      </c>
      <c r="H1480" s="17" t="str">
        <f>IF(SUM('Test Sample Data'!H$3:H$98)&gt;10,IF(AND(ISNUMBER('Test Sample Data'!H1479),'Test Sample Data'!H1479&lt;$B$1,'Test Sample Data'!H1479&gt;0),'Test Sample Data'!H1479,$B$1),"")</f>
        <v/>
      </c>
      <c r="I1480" s="17" t="str">
        <f>IF(SUM('Test Sample Data'!I$3:I$98)&gt;10,IF(AND(ISNUMBER('Test Sample Data'!I1479),'Test Sample Data'!I1479&lt;$B$1,'Test Sample Data'!I1479&gt;0),'Test Sample Data'!I1479,$B$1),"")</f>
        <v/>
      </c>
      <c r="J1480" s="17" t="str">
        <f>IF(SUM('Test Sample Data'!J$3:J$98)&gt;10,IF(AND(ISNUMBER('Test Sample Data'!J1479),'Test Sample Data'!J1479&lt;$B$1,'Test Sample Data'!J1479&gt;0),'Test Sample Data'!J1479,$B$1),"")</f>
        <v/>
      </c>
      <c r="K1480" s="17" t="str">
        <f>IF(SUM('Test Sample Data'!K$3:K$98)&gt;10,IF(AND(ISNUMBER('Test Sample Data'!K1479),'Test Sample Data'!K1479&lt;$B$1,'Test Sample Data'!K1479&gt;0),'Test Sample Data'!K1479,$B$1),"")</f>
        <v/>
      </c>
      <c r="L1480" s="17" t="str">
        <f>IF(SUM('Test Sample Data'!L$3:L$98)&gt;10,IF(AND(ISNUMBER('Test Sample Data'!L1479),'Test Sample Data'!L1479&lt;$B$1,'Test Sample Data'!L1479&gt;0),'Test Sample Data'!L1479,$B$1),"")</f>
        <v/>
      </c>
      <c r="M1480" s="17" t="str">
        <f>IF(SUM('Test Sample Data'!M$3:M$98)&gt;10,IF(AND(ISNUMBER('Test Sample Data'!M1479),'Test Sample Data'!M1479&lt;$B$1,'Test Sample Data'!M1479&gt;0),'Test Sample Data'!M1479,$B$1),"")</f>
        <v/>
      </c>
      <c r="N1480" s="17" t="str">
        <f>'Gene Table'!E1479</f>
        <v>hsa-miR-4682</v>
      </c>
      <c r="O1480" s="17" t="str">
        <f>'Gene Table'!B1479</f>
        <v>N13</v>
      </c>
      <c r="P1480" s="17" t="str">
        <f>IF(SUM('Control Sample Data'!D$3:D$98)&gt;10,IF(AND(ISNUMBER('Control Sample Data'!D1479),'Control Sample Data'!D1479&lt;$B$1,'Control Sample Data'!D1479&gt;0),'Control Sample Data'!D1479,$B$1),"")</f>
        <v/>
      </c>
      <c r="Q1480" s="17" t="str">
        <f>IF(SUM('Control Sample Data'!E$3:E$98)&gt;10,IF(AND(ISNUMBER('Control Sample Data'!E1479),'Control Sample Data'!E1479&lt;$B$1,'Control Sample Data'!E1479&gt;0),'Control Sample Data'!E1479,$B$1),"")</f>
        <v/>
      </c>
      <c r="R1480" s="17" t="str">
        <f>IF(SUM('Control Sample Data'!F$3:F$98)&gt;10,IF(AND(ISNUMBER('Control Sample Data'!F1479),'Control Sample Data'!F1479&lt;$B$1,'Control Sample Data'!F1479&gt;0),'Control Sample Data'!F1479,$B$1),"")</f>
        <v/>
      </c>
      <c r="S1480" s="17" t="str">
        <f>IF(SUM('Control Sample Data'!G$3:G$98)&gt;10,IF(AND(ISNUMBER('Control Sample Data'!G1479),'Control Sample Data'!G1479&lt;$B$1,'Control Sample Data'!G1479&gt;0),'Control Sample Data'!G1479,$B$1),"")</f>
        <v/>
      </c>
      <c r="T1480" s="17" t="str">
        <f>IF(SUM('Control Sample Data'!H$3:H$98)&gt;10,IF(AND(ISNUMBER('Control Sample Data'!H1479),'Control Sample Data'!H1479&lt;$B$1,'Control Sample Data'!H1479&gt;0),'Control Sample Data'!H1479,$B$1),"")</f>
        <v/>
      </c>
      <c r="U1480" s="17" t="str">
        <f>IF(SUM('Control Sample Data'!I$3:I$98)&gt;10,IF(AND(ISNUMBER('Control Sample Data'!I1479),'Control Sample Data'!I1479&lt;$B$1,'Control Sample Data'!I1479&gt;0),'Control Sample Data'!I1479,$B$1),"")</f>
        <v/>
      </c>
      <c r="V1480" s="17" t="str">
        <f>IF(SUM('Control Sample Data'!J$3:J$98)&gt;10,IF(AND(ISNUMBER('Control Sample Data'!J1479),'Control Sample Data'!J1479&lt;$B$1,'Control Sample Data'!J1479&gt;0),'Control Sample Data'!J1479,$B$1),"")</f>
        <v/>
      </c>
      <c r="W1480" s="17" t="str">
        <f>IF(SUM('Control Sample Data'!K$3:K$98)&gt;10,IF(AND(ISNUMBER('Control Sample Data'!K1479),'Control Sample Data'!K1479&lt;$B$1,'Control Sample Data'!K1479&gt;0),'Control Sample Data'!K1479,$B$1),"")</f>
        <v/>
      </c>
      <c r="X1480" s="17" t="str">
        <f>IF(SUM('Control Sample Data'!L$3:L$98)&gt;10,IF(AND(ISNUMBER('Control Sample Data'!L1479),'Control Sample Data'!L1479&lt;$B$1,'Control Sample Data'!L1479&gt;0),'Control Sample Data'!L1479,$B$1),"")</f>
        <v/>
      </c>
      <c r="Y1480" s="17" t="str">
        <f>IF(SUM('Control Sample Data'!M$3:M$98)&gt;10,IF(AND(ISNUMBER('Control Sample Data'!M1479),'Control Sample Data'!M1479&lt;$B$1,'Control Sample Data'!M1479&gt;0),'Control Sample Data'!M1479,$B$1),"")</f>
        <v/>
      </c>
      <c r="AT1480" s="36" t="str">
        <f t="shared" si="1001"/>
        <v/>
      </c>
      <c r="AU1480" s="36" t="str">
        <f t="shared" si="1002"/>
        <v/>
      </c>
      <c r="AV1480" s="36" t="str">
        <f t="shared" si="1003"/>
        <v/>
      </c>
      <c r="AW1480" s="36" t="str">
        <f t="shared" si="1004"/>
        <v/>
      </c>
      <c r="AX1480" s="36" t="str">
        <f t="shared" si="1005"/>
        <v/>
      </c>
      <c r="AY1480" s="36" t="str">
        <f t="shared" si="1006"/>
        <v/>
      </c>
      <c r="AZ1480" s="36" t="str">
        <f t="shared" si="1007"/>
        <v/>
      </c>
      <c r="BA1480" s="36" t="str">
        <f t="shared" si="1008"/>
        <v/>
      </c>
      <c r="BB1480" s="36" t="str">
        <f t="shared" si="1009"/>
        <v/>
      </c>
      <c r="BC1480" s="36" t="str">
        <f t="shared" si="1010"/>
        <v/>
      </c>
      <c r="BD1480" s="36" t="str">
        <f t="shared" si="1011"/>
        <v/>
      </c>
      <c r="BE1480" s="36" t="str">
        <f t="shared" si="1012"/>
        <v/>
      </c>
      <c r="BF1480" s="36" t="str">
        <f t="shared" si="1013"/>
        <v/>
      </c>
      <c r="BG1480" s="36" t="str">
        <f t="shared" si="1014"/>
        <v/>
      </c>
      <c r="BH1480" s="36" t="str">
        <f t="shared" si="1015"/>
        <v/>
      </c>
      <c r="BI1480" s="36" t="str">
        <f t="shared" si="1016"/>
        <v/>
      </c>
      <c r="BJ1480" s="36" t="str">
        <f t="shared" si="1017"/>
        <v/>
      </c>
      <c r="BK1480" s="36" t="str">
        <f t="shared" si="1018"/>
        <v/>
      </c>
      <c r="BL1480" s="36" t="str">
        <f t="shared" si="1019"/>
        <v/>
      </c>
      <c r="BM1480" s="36" t="str">
        <f t="shared" si="1020"/>
        <v/>
      </c>
      <c r="BN1480" s="38" t="e">
        <f t="shared" si="979"/>
        <v>#DIV/0!</v>
      </c>
      <c r="BO1480" s="38" t="e">
        <f t="shared" si="980"/>
        <v>#DIV/0!</v>
      </c>
      <c r="BP1480" s="39" t="str">
        <f t="shared" si="981"/>
        <v/>
      </c>
      <c r="BQ1480" s="39" t="str">
        <f t="shared" si="982"/>
        <v/>
      </c>
      <c r="BR1480" s="39" t="str">
        <f t="shared" si="983"/>
        <v/>
      </c>
      <c r="BS1480" s="39" t="str">
        <f t="shared" si="984"/>
        <v/>
      </c>
      <c r="BT1480" s="39" t="str">
        <f t="shared" si="985"/>
        <v/>
      </c>
      <c r="BU1480" s="39" t="str">
        <f t="shared" si="986"/>
        <v/>
      </c>
      <c r="BV1480" s="39" t="str">
        <f t="shared" si="987"/>
        <v/>
      </c>
      <c r="BW1480" s="39" t="str">
        <f t="shared" si="988"/>
        <v/>
      </c>
      <c r="BX1480" s="39" t="str">
        <f t="shared" si="989"/>
        <v/>
      </c>
      <c r="BY1480" s="39" t="str">
        <f t="shared" si="990"/>
        <v/>
      </c>
      <c r="BZ1480" s="39" t="str">
        <f t="shared" si="991"/>
        <v/>
      </c>
      <c r="CA1480" s="39" t="str">
        <f t="shared" si="992"/>
        <v/>
      </c>
      <c r="CB1480" s="39" t="str">
        <f t="shared" si="993"/>
        <v/>
      </c>
      <c r="CC1480" s="39" t="str">
        <f t="shared" si="994"/>
        <v/>
      </c>
      <c r="CD1480" s="39" t="str">
        <f t="shared" si="995"/>
        <v/>
      </c>
      <c r="CE1480" s="39" t="str">
        <f t="shared" si="996"/>
        <v/>
      </c>
      <c r="CF1480" s="39" t="str">
        <f t="shared" si="997"/>
        <v/>
      </c>
      <c r="CG1480" s="39" t="str">
        <f t="shared" si="998"/>
        <v/>
      </c>
      <c r="CH1480" s="39" t="str">
        <f t="shared" si="999"/>
        <v/>
      </c>
      <c r="CI1480" s="39" t="str">
        <f t="shared" si="1000"/>
        <v/>
      </c>
    </row>
    <row r="1481" spans="1:87">
      <c r="A1481" s="18"/>
      <c r="B1481" s="15" t="str">
        <f>'Gene Table'!E1480</f>
        <v>hsa-miR-4732-5p</v>
      </c>
      <c r="C1481" s="15" t="str">
        <f>'Gene Table'!B1480</f>
        <v>N14</v>
      </c>
      <c r="D1481" s="16" t="str">
        <f>IF(SUM('Test Sample Data'!D$3:D$98)&gt;10,IF(AND(ISNUMBER('Test Sample Data'!D1480),'Test Sample Data'!D1480&lt;$B$1,'Test Sample Data'!D1480&gt;0),'Test Sample Data'!D1480,$B$1),"")</f>
        <v/>
      </c>
      <c r="E1481" s="17" t="str">
        <f>IF(SUM('Test Sample Data'!E$3:E$98)&gt;10,IF(AND(ISNUMBER('Test Sample Data'!E1480),'Test Sample Data'!E1480&lt;$B$1,'Test Sample Data'!E1480&gt;0),'Test Sample Data'!E1480,$B$1),"")</f>
        <v/>
      </c>
      <c r="F1481" s="17" t="str">
        <f>IF(SUM('Test Sample Data'!F$3:F$98)&gt;10,IF(AND(ISNUMBER('Test Sample Data'!F1480),'Test Sample Data'!F1480&lt;$B$1,'Test Sample Data'!F1480&gt;0),'Test Sample Data'!F1480,$B$1),"")</f>
        <v/>
      </c>
      <c r="G1481" s="17" t="str">
        <f>IF(SUM('Test Sample Data'!G$3:G$98)&gt;10,IF(AND(ISNUMBER('Test Sample Data'!G1480),'Test Sample Data'!G1480&lt;$B$1,'Test Sample Data'!G1480&gt;0),'Test Sample Data'!G1480,$B$1),"")</f>
        <v/>
      </c>
      <c r="H1481" s="17" t="str">
        <f>IF(SUM('Test Sample Data'!H$3:H$98)&gt;10,IF(AND(ISNUMBER('Test Sample Data'!H1480),'Test Sample Data'!H1480&lt;$B$1,'Test Sample Data'!H1480&gt;0),'Test Sample Data'!H1480,$B$1),"")</f>
        <v/>
      </c>
      <c r="I1481" s="17" t="str">
        <f>IF(SUM('Test Sample Data'!I$3:I$98)&gt;10,IF(AND(ISNUMBER('Test Sample Data'!I1480),'Test Sample Data'!I1480&lt;$B$1,'Test Sample Data'!I1480&gt;0),'Test Sample Data'!I1480,$B$1),"")</f>
        <v/>
      </c>
      <c r="J1481" s="17" t="str">
        <f>IF(SUM('Test Sample Data'!J$3:J$98)&gt;10,IF(AND(ISNUMBER('Test Sample Data'!J1480),'Test Sample Data'!J1480&lt;$B$1,'Test Sample Data'!J1480&gt;0),'Test Sample Data'!J1480,$B$1),"")</f>
        <v/>
      </c>
      <c r="K1481" s="17" t="str">
        <f>IF(SUM('Test Sample Data'!K$3:K$98)&gt;10,IF(AND(ISNUMBER('Test Sample Data'!K1480),'Test Sample Data'!K1480&lt;$B$1,'Test Sample Data'!K1480&gt;0),'Test Sample Data'!K1480,$B$1),"")</f>
        <v/>
      </c>
      <c r="L1481" s="17" t="str">
        <f>IF(SUM('Test Sample Data'!L$3:L$98)&gt;10,IF(AND(ISNUMBER('Test Sample Data'!L1480),'Test Sample Data'!L1480&lt;$B$1,'Test Sample Data'!L1480&gt;0),'Test Sample Data'!L1480,$B$1),"")</f>
        <v/>
      </c>
      <c r="M1481" s="17" t="str">
        <f>IF(SUM('Test Sample Data'!M$3:M$98)&gt;10,IF(AND(ISNUMBER('Test Sample Data'!M1480),'Test Sample Data'!M1480&lt;$B$1,'Test Sample Data'!M1480&gt;0),'Test Sample Data'!M1480,$B$1),"")</f>
        <v/>
      </c>
      <c r="N1481" s="17" t="str">
        <f>'Gene Table'!E1480</f>
        <v>hsa-miR-4732-5p</v>
      </c>
      <c r="O1481" s="17" t="str">
        <f>'Gene Table'!B1480</f>
        <v>N14</v>
      </c>
      <c r="P1481" s="17" t="str">
        <f>IF(SUM('Control Sample Data'!D$3:D$98)&gt;10,IF(AND(ISNUMBER('Control Sample Data'!D1480),'Control Sample Data'!D1480&lt;$B$1,'Control Sample Data'!D1480&gt;0),'Control Sample Data'!D1480,$B$1),"")</f>
        <v/>
      </c>
      <c r="Q1481" s="17" t="str">
        <f>IF(SUM('Control Sample Data'!E$3:E$98)&gt;10,IF(AND(ISNUMBER('Control Sample Data'!E1480),'Control Sample Data'!E1480&lt;$B$1,'Control Sample Data'!E1480&gt;0),'Control Sample Data'!E1480,$B$1),"")</f>
        <v/>
      </c>
      <c r="R1481" s="17" t="str">
        <f>IF(SUM('Control Sample Data'!F$3:F$98)&gt;10,IF(AND(ISNUMBER('Control Sample Data'!F1480),'Control Sample Data'!F1480&lt;$B$1,'Control Sample Data'!F1480&gt;0),'Control Sample Data'!F1480,$B$1),"")</f>
        <v/>
      </c>
      <c r="S1481" s="17" t="str">
        <f>IF(SUM('Control Sample Data'!G$3:G$98)&gt;10,IF(AND(ISNUMBER('Control Sample Data'!G1480),'Control Sample Data'!G1480&lt;$B$1,'Control Sample Data'!G1480&gt;0),'Control Sample Data'!G1480,$B$1),"")</f>
        <v/>
      </c>
      <c r="T1481" s="17" t="str">
        <f>IF(SUM('Control Sample Data'!H$3:H$98)&gt;10,IF(AND(ISNUMBER('Control Sample Data'!H1480),'Control Sample Data'!H1480&lt;$B$1,'Control Sample Data'!H1480&gt;0),'Control Sample Data'!H1480,$B$1),"")</f>
        <v/>
      </c>
      <c r="U1481" s="17" t="str">
        <f>IF(SUM('Control Sample Data'!I$3:I$98)&gt;10,IF(AND(ISNUMBER('Control Sample Data'!I1480),'Control Sample Data'!I1480&lt;$B$1,'Control Sample Data'!I1480&gt;0),'Control Sample Data'!I1480,$B$1),"")</f>
        <v/>
      </c>
      <c r="V1481" s="17" t="str">
        <f>IF(SUM('Control Sample Data'!J$3:J$98)&gt;10,IF(AND(ISNUMBER('Control Sample Data'!J1480),'Control Sample Data'!J1480&lt;$B$1,'Control Sample Data'!J1480&gt;0),'Control Sample Data'!J1480,$B$1),"")</f>
        <v/>
      </c>
      <c r="W1481" s="17" t="str">
        <f>IF(SUM('Control Sample Data'!K$3:K$98)&gt;10,IF(AND(ISNUMBER('Control Sample Data'!K1480),'Control Sample Data'!K1480&lt;$B$1,'Control Sample Data'!K1480&gt;0),'Control Sample Data'!K1480,$B$1),"")</f>
        <v/>
      </c>
      <c r="X1481" s="17" t="str">
        <f>IF(SUM('Control Sample Data'!L$3:L$98)&gt;10,IF(AND(ISNUMBER('Control Sample Data'!L1480),'Control Sample Data'!L1480&lt;$B$1,'Control Sample Data'!L1480&gt;0),'Control Sample Data'!L1480,$B$1),"")</f>
        <v/>
      </c>
      <c r="Y1481" s="17" t="str">
        <f>IF(SUM('Control Sample Data'!M$3:M$98)&gt;10,IF(AND(ISNUMBER('Control Sample Data'!M1480),'Control Sample Data'!M1480&lt;$B$1,'Control Sample Data'!M1480&gt;0),'Control Sample Data'!M1480,$B$1),"")</f>
        <v/>
      </c>
      <c r="AT1481" s="36" t="str">
        <f t="shared" si="1001"/>
        <v/>
      </c>
      <c r="AU1481" s="36" t="str">
        <f t="shared" si="1002"/>
        <v/>
      </c>
      <c r="AV1481" s="36" t="str">
        <f t="shared" si="1003"/>
        <v/>
      </c>
      <c r="AW1481" s="36" t="str">
        <f t="shared" si="1004"/>
        <v/>
      </c>
      <c r="AX1481" s="36" t="str">
        <f t="shared" si="1005"/>
        <v/>
      </c>
      <c r="AY1481" s="36" t="str">
        <f t="shared" si="1006"/>
        <v/>
      </c>
      <c r="AZ1481" s="36" t="str">
        <f t="shared" si="1007"/>
        <v/>
      </c>
      <c r="BA1481" s="36" t="str">
        <f t="shared" si="1008"/>
        <v/>
      </c>
      <c r="BB1481" s="36" t="str">
        <f t="shared" si="1009"/>
        <v/>
      </c>
      <c r="BC1481" s="36" t="str">
        <f t="shared" si="1010"/>
        <v/>
      </c>
      <c r="BD1481" s="36" t="str">
        <f t="shared" si="1011"/>
        <v/>
      </c>
      <c r="BE1481" s="36" t="str">
        <f t="shared" si="1012"/>
        <v/>
      </c>
      <c r="BF1481" s="36" t="str">
        <f t="shared" si="1013"/>
        <v/>
      </c>
      <c r="BG1481" s="36" t="str">
        <f t="shared" si="1014"/>
        <v/>
      </c>
      <c r="BH1481" s="36" t="str">
        <f t="shared" si="1015"/>
        <v/>
      </c>
      <c r="BI1481" s="36" t="str">
        <f t="shared" si="1016"/>
        <v/>
      </c>
      <c r="BJ1481" s="36" t="str">
        <f t="shared" si="1017"/>
        <v/>
      </c>
      <c r="BK1481" s="36" t="str">
        <f t="shared" si="1018"/>
        <v/>
      </c>
      <c r="BL1481" s="36" t="str">
        <f t="shared" si="1019"/>
        <v/>
      </c>
      <c r="BM1481" s="36" t="str">
        <f t="shared" si="1020"/>
        <v/>
      </c>
      <c r="BN1481" s="38" t="e">
        <f t="shared" si="979"/>
        <v>#DIV/0!</v>
      </c>
      <c r="BO1481" s="38" t="e">
        <f t="shared" si="980"/>
        <v>#DIV/0!</v>
      </c>
      <c r="BP1481" s="39" t="str">
        <f t="shared" si="981"/>
        <v/>
      </c>
      <c r="BQ1481" s="39" t="str">
        <f t="shared" si="982"/>
        <v/>
      </c>
      <c r="BR1481" s="39" t="str">
        <f t="shared" si="983"/>
        <v/>
      </c>
      <c r="BS1481" s="39" t="str">
        <f t="shared" si="984"/>
        <v/>
      </c>
      <c r="BT1481" s="39" t="str">
        <f t="shared" si="985"/>
        <v/>
      </c>
      <c r="BU1481" s="39" t="str">
        <f t="shared" si="986"/>
        <v/>
      </c>
      <c r="BV1481" s="39" t="str">
        <f t="shared" si="987"/>
        <v/>
      </c>
      <c r="BW1481" s="39" t="str">
        <f t="shared" si="988"/>
        <v/>
      </c>
      <c r="BX1481" s="39" t="str">
        <f t="shared" si="989"/>
        <v/>
      </c>
      <c r="BY1481" s="39" t="str">
        <f t="shared" si="990"/>
        <v/>
      </c>
      <c r="BZ1481" s="39" t="str">
        <f t="shared" si="991"/>
        <v/>
      </c>
      <c r="CA1481" s="39" t="str">
        <f t="shared" si="992"/>
        <v/>
      </c>
      <c r="CB1481" s="39" t="str">
        <f t="shared" si="993"/>
        <v/>
      </c>
      <c r="CC1481" s="39" t="str">
        <f t="shared" si="994"/>
        <v/>
      </c>
      <c r="CD1481" s="39" t="str">
        <f t="shared" si="995"/>
        <v/>
      </c>
      <c r="CE1481" s="39" t="str">
        <f t="shared" si="996"/>
        <v/>
      </c>
      <c r="CF1481" s="39" t="str">
        <f t="shared" si="997"/>
        <v/>
      </c>
      <c r="CG1481" s="39" t="str">
        <f t="shared" si="998"/>
        <v/>
      </c>
      <c r="CH1481" s="39" t="str">
        <f t="shared" si="999"/>
        <v/>
      </c>
      <c r="CI1481" s="39" t="str">
        <f t="shared" si="1000"/>
        <v/>
      </c>
    </row>
    <row r="1482" spans="1:87">
      <c r="A1482" s="18"/>
      <c r="B1482" s="15" t="str">
        <f>'Gene Table'!E1481</f>
        <v>hsa-miR-4683</v>
      </c>
      <c r="C1482" s="15" t="str">
        <f>'Gene Table'!B1481</f>
        <v>N15</v>
      </c>
      <c r="D1482" s="16" t="str">
        <f>IF(SUM('Test Sample Data'!D$3:D$98)&gt;10,IF(AND(ISNUMBER('Test Sample Data'!D1481),'Test Sample Data'!D1481&lt;$B$1,'Test Sample Data'!D1481&gt;0),'Test Sample Data'!D1481,$B$1),"")</f>
        <v/>
      </c>
      <c r="E1482" s="17" t="str">
        <f>IF(SUM('Test Sample Data'!E$3:E$98)&gt;10,IF(AND(ISNUMBER('Test Sample Data'!E1481),'Test Sample Data'!E1481&lt;$B$1,'Test Sample Data'!E1481&gt;0),'Test Sample Data'!E1481,$B$1),"")</f>
        <v/>
      </c>
      <c r="F1482" s="17" t="str">
        <f>IF(SUM('Test Sample Data'!F$3:F$98)&gt;10,IF(AND(ISNUMBER('Test Sample Data'!F1481),'Test Sample Data'!F1481&lt;$B$1,'Test Sample Data'!F1481&gt;0),'Test Sample Data'!F1481,$B$1),"")</f>
        <v/>
      </c>
      <c r="G1482" s="17" t="str">
        <f>IF(SUM('Test Sample Data'!G$3:G$98)&gt;10,IF(AND(ISNUMBER('Test Sample Data'!G1481),'Test Sample Data'!G1481&lt;$B$1,'Test Sample Data'!G1481&gt;0),'Test Sample Data'!G1481,$B$1),"")</f>
        <v/>
      </c>
      <c r="H1482" s="17" t="str">
        <f>IF(SUM('Test Sample Data'!H$3:H$98)&gt;10,IF(AND(ISNUMBER('Test Sample Data'!H1481),'Test Sample Data'!H1481&lt;$B$1,'Test Sample Data'!H1481&gt;0),'Test Sample Data'!H1481,$B$1),"")</f>
        <v/>
      </c>
      <c r="I1482" s="17" t="str">
        <f>IF(SUM('Test Sample Data'!I$3:I$98)&gt;10,IF(AND(ISNUMBER('Test Sample Data'!I1481),'Test Sample Data'!I1481&lt;$B$1,'Test Sample Data'!I1481&gt;0),'Test Sample Data'!I1481,$B$1),"")</f>
        <v/>
      </c>
      <c r="J1482" s="17" t="str">
        <f>IF(SUM('Test Sample Data'!J$3:J$98)&gt;10,IF(AND(ISNUMBER('Test Sample Data'!J1481),'Test Sample Data'!J1481&lt;$B$1,'Test Sample Data'!J1481&gt;0),'Test Sample Data'!J1481,$B$1),"")</f>
        <v/>
      </c>
      <c r="K1482" s="17" t="str">
        <f>IF(SUM('Test Sample Data'!K$3:K$98)&gt;10,IF(AND(ISNUMBER('Test Sample Data'!K1481),'Test Sample Data'!K1481&lt;$B$1,'Test Sample Data'!K1481&gt;0),'Test Sample Data'!K1481,$B$1),"")</f>
        <v/>
      </c>
      <c r="L1482" s="17" t="str">
        <f>IF(SUM('Test Sample Data'!L$3:L$98)&gt;10,IF(AND(ISNUMBER('Test Sample Data'!L1481),'Test Sample Data'!L1481&lt;$B$1,'Test Sample Data'!L1481&gt;0),'Test Sample Data'!L1481,$B$1),"")</f>
        <v/>
      </c>
      <c r="M1482" s="17" t="str">
        <f>IF(SUM('Test Sample Data'!M$3:M$98)&gt;10,IF(AND(ISNUMBER('Test Sample Data'!M1481),'Test Sample Data'!M1481&lt;$B$1,'Test Sample Data'!M1481&gt;0),'Test Sample Data'!M1481,$B$1),"")</f>
        <v/>
      </c>
      <c r="N1482" s="17" t="str">
        <f>'Gene Table'!E1481</f>
        <v>hsa-miR-4683</v>
      </c>
      <c r="O1482" s="17" t="str">
        <f>'Gene Table'!B1481</f>
        <v>N15</v>
      </c>
      <c r="P1482" s="17" t="str">
        <f>IF(SUM('Control Sample Data'!D$3:D$98)&gt;10,IF(AND(ISNUMBER('Control Sample Data'!D1481),'Control Sample Data'!D1481&lt;$B$1,'Control Sample Data'!D1481&gt;0),'Control Sample Data'!D1481,$B$1),"")</f>
        <v/>
      </c>
      <c r="Q1482" s="17" t="str">
        <f>IF(SUM('Control Sample Data'!E$3:E$98)&gt;10,IF(AND(ISNUMBER('Control Sample Data'!E1481),'Control Sample Data'!E1481&lt;$B$1,'Control Sample Data'!E1481&gt;0),'Control Sample Data'!E1481,$B$1),"")</f>
        <v/>
      </c>
      <c r="R1482" s="17" t="str">
        <f>IF(SUM('Control Sample Data'!F$3:F$98)&gt;10,IF(AND(ISNUMBER('Control Sample Data'!F1481),'Control Sample Data'!F1481&lt;$B$1,'Control Sample Data'!F1481&gt;0),'Control Sample Data'!F1481,$B$1),"")</f>
        <v/>
      </c>
      <c r="S1482" s="17" t="str">
        <f>IF(SUM('Control Sample Data'!G$3:G$98)&gt;10,IF(AND(ISNUMBER('Control Sample Data'!G1481),'Control Sample Data'!G1481&lt;$B$1,'Control Sample Data'!G1481&gt;0),'Control Sample Data'!G1481,$B$1),"")</f>
        <v/>
      </c>
      <c r="T1482" s="17" t="str">
        <f>IF(SUM('Control Sample Data'!H$3:H$98)&gt;10,IF(AND(ISNUMBER('Control Sample Data'!H1481),'Control Sample Data'!H1481&lt;$B$1,'Control Sample Data'!H1481&gt;0),'Control Sample Data'!H1481,$B$1),"")</f>
        <v/>
      </c>
      <c r="U1482" s="17" t="str">
        <f>IF(SUM('Control Sample Data'!I$3:I$98)&gt;10,IF(AND(ISNUMBER('Control Sample Data'!I1481),'Control Sample Data'!I1481&lt;$B$1,'Control Sample Data'!I1481&gt;0),'Control Sample Data'!I1481,$B$1),"")</f>
        <v/>
      </c>
      <c r="V1482" s="17" t="str">
        <f>IF(SUM('Control Sample Data'!J$3:J$98)&gt;10,IF(AND(ISNUMBER('Control Sample Data'!J1481),'Control Sample Data'!J1481&lt;$B$1,'Control Sample Data'!J1481&gt;0),'Control Sample Data'!J1481,$B$1),"")</f>
        <v/>
      </c>
      <c r="W1482" s="17" t="str">
        <f>IF(SUM('Control Sample Data'!K$3:K$98)&gt;10,IF(AND(ISNUMBER('Control Sample Data'!K1481),'Control Sample Data'!K1481&lt;$B$1,'Control Sample Data'!K1481&gt;0),'Control Sample Data'!K1481,$B$1),"")</f>
        <v/>
      </c>
      <c r="X1482" s="17" t="str">
        <f>IF(SUM('Control Sample Data'!L$3:L$98)&gt;10,IF(AND(ISNUMBER('Control Sample Data'!L1481),'Control Sample Data'!L1481&lt;$B$1,'Control Sample Data'!L1481&gt;0),'Control Sample Data'!L1481,$B$1),"")</f>
        <v/>
      </c>
      <c r="Y1482" s="17" t="str">
        <f>IF(SUM('Control Sample Data'!M$3:M$98)&gt;10,IF(AND(ISNUMBER('Control Sample Data'!M1481),'Control Sample Data'!M1481&lt;$B$1,'Control Sample Data'!M1481&gt;0),'Control Sample Data'!M1481,$B$1),"")</f>
        <v/>
      </c>
      <c r="AT1482" s="36" t="str">
        <f t="shared" si="1001"/>
        <v/>
      </c>
      <c r="AU1482" s="36" t="str">
        <f t="shared" si="1002"/>
        <v/>
      </c>
      <c r="AV1482" s="36" t="str">
        <f t="shared" si="1003"/>
        <v/>
      </c>
      <c r="AW1482" s="36" t="str">
        <f t="shared" si="1004"/>
        <v/>
      </c>
      <c r="AX1482" s="36" t="str">
        <f t="shared" si="1005"/>
        <v/>
      </c>
      <c r="AY1482" s="36" t="str">
        <f t="shared" si="1006"/>
        <v/>
      </c>
      <c r="AZ1482" s="36" t="str">
        <f t="shared" si="1007"/>
        <v/>
      </c>
      <c r="BA1482" s="36" t="str">
        <f t="shared" si="1008"/>
        <v/>
      </c>
      <c r="BB1482" s="36" t="str">
        <f t="shared" si="1009"/>
        <v/>
      </c>
      <c r="BC1482" s="36" t="str">
        <f t="shared" si="1010"/>
        <v/>
      </c>
      <c r="BD1482" s="36" t="str">
        <f t="shared" si="1011"/>
        <v/>
      </c>
      <c r="BE1482" s="36" t="str">
        <f t="shared" si="1012"/>
        <v/>
      </c>
      <c r="BF1482" s="36" t="str">
        <f t="shared" si="1013"/>
        <v/>
      </c>
      <c r="BG1482" s="36" t="str">
        <f t="shared" si="1014"/>
        <v/>
      </c>
      <c r="BH1482" s="36" t="str">
        <f t="shared" si="1015"/>
        <v/>
      </c>
      <c r="BI1482" s="36" t="str">
        <f t="shared" si="1016"/>
        <v/>
      </c>
      <c r="BJ1482" s="36" t="str">
        <f t="shared" si="1017"/>
        <v/>
      </c>
      <c r="BK1482" s="36" t="str">
        <f t="shared" si="1018"/>
        <v/>
      </c>
      <c r="BL1482" s="36" t="str">
        <f t="shared" si="1019"/>
        <v/>
      </c>
      <c r="BM1482" s="36" t="str">
        <f t="shared" si="1020"/>
        <v/>
      </c>
      <c r="BN1482" s="38" t="e">
        <f t="shared" si="979"/>
        <v>#DIV/0!</v>
      </c>
      <c r="BO1482" s="38" t="e">
        <f t="shared" si="980"/>
        <v>#DIV/0!</v>
      </c>
      <c r="BP1482" s="39" t="str">
        <f t="shared" si="981"/>
        <v/>
      </c>
      <c r="BQ1482" s="39" t="str">
        <f t="shared" si="982"/>
        <v/>
      </c>
      <c r="BR1482" s="39" t="str">
        <f t="shared" si="983"/>
        <v/>
      </c>
      <c r="BS1482" s="39" t="str">
        <f t="shared" si="984"/>
        <v/>
      </c>
      <c r="BT1482" s="39" t="str">
        <f t="shared" si="985"/>
        <v/>
      </c>
      <c r="BU1482" s="39" t="str">
        <f t="shared" si="986"/>
        <v/>
      </c>
      <c r="BV1482" s="39" t="str">
        <f t="shared" si="987"/>
        <v/>
      </c>
      <c r="BW1482" s="39" t="str">
        <f t="shared" si="988"/>
        <v/>
      </c>
      <c r="BX1482" s="39" t="str">
        <f t="shared" si="989"/>
        <v/>
      </c>
      <c r="BY1482" s="39" t="str">
        <f t="shared" si="990"/>
        <v/>
      </c>
      <c r="BZ1482" s="39" t="str">
        <f t="shared" si="991"/>
        <v/>
      </c>
      <c r="CA1482" s="39" t="str">
        <f t="shared" si="992"/>
        <v/>
      </c>
      <c r="CB1482" s="39" t="str">
        <f t="shared" si="993"/>
        <v/>
      </c>
      <c r="CC1482" s="39" t="str">
        <f t="shared" si="994"/>
        <v/>
      </c>
      <c r="CD1482" s="39" t="str">
        <f t="shared" si="995"/>
        <v/>
      </c>
      <c r="CE1482" s="39" t="str">
        <f t="shared" si="996"/>
        <v/>
      </c>
      <c r="CF1482" s="39" t="str">
        <f t="shared" si="997"/>
        <v/>
      </c>
      <c r="CG1482" s="39" t="str">
        <f t="shared" si="998"/>
        <v/>
      </c>
      <c r="CH1482" s="39" t="str">
        <f t="shared" si="999"/>
        <v/>
      </c>
      <c r="CI1482" s="39" t="str">
        <f t="shared" si="1000"/>
        <v/>
      </c>
    </row>
    <row r="1483" spans="1:87">
      <c r="A1483" s="18"/>
      <c r="B1483" s="15" t="str">
        <f>'Gene Table'!E1482</f>
        <v>hsa-miR-4732-3p</v>
      </c>
      <c r="C1483" s="15" t="str">
        <f>'Gene Table'!B1482</f>
        <v>N16</v>
      </c>
      <c r="D1483" s="16" t="str">
        <f>IF(SUM('Test Sample Data'!D$3:D$98)&gt;10,IF(AND(ISNUMBER('Test Sample Data'!D1482),'Test Sample Data'!D1482&lt;$B$1,'Test Sample Data'!D1482&gt;0),'Test Sample Data'!D1482,$B$1),"")</f>
        <v/>
      </c>
      <c r="E1483" s="17" t="str">
        <f>IF(SUM('Test Sample Data'!E$3:E$98)&gt;10,IF(AND(ISNUMBER('Test Sample Data'!E1482),'Test Sample Data'!E1482&lt;$B$1,'Test Sample Data'!E1482&gt;0),'Test Sample Data'!E1482,$B$1),"")</f>
        <v/>
      </c>
      <c r="F1483" s="17" t="str">
        <f>IF(SUM('Test Sample Data'!F$3:F$98)&gt;10,IF(AND(ISNUMBER('Test Sample Data'!F1482),'Test Sample Data'!F1482&lt;$B$1,'Test Sample Data'!F1482&gt;0),'Test Sample Data'!F1482,$B$1),"")</f>
        <v/>
      </c>
      <c r="G1483" s="17" t="str">
        <f>IF(SUM('Test Sample Data'!G$3:G$98)&gt;10,IF(AND(ISNUMBER('Test Sample Data'!G1482),'Test Sample Data'!G1482&lt;$B$1,'Test Sample Data'!G1482&gt;0),'Test Sample Data'!G1482,$B$1),"")</f>
        <v/>
      </c>
      <c r="H1483" s="17" t="str">
        <f>IF(SUM('Test Sample Data'!H$3:H$98)&gt;10,IF(AND(ISNUMBER('Test Sample Data'!H1482),'Test Sample Data'!H1482&lt;$B$1,'Test Sample Data'!H1482&gt;0),'Test Sample Data'!H1482,$B$1),"")</f>
        <v/>
      </c>
      <c r="I1483" s="17" t="str">
        <f>IF(SUM('Test Sample Data'!I$3:I$98)&gt;10,IF(AND(ISNUMBER('Test Sample Data'!I1482),'Test Sample Data'!I1482&lt;$B$1,'Test Sample Data'!I1482&gt;0),'Test Sample Data'!I1482,$B$1),"")</f>
        <v/>
      </c>
      <c r="J1483" s="17" t="str">
        <f>IF(SUM('Test Sample Data'!J$3:J$98)&gt;10,IF(AND(ISNUMBER('Test Sample Data'!J1482),'Test Sample Data'!J1482&lt;$B$1,'Test Sample Data'!J1482&gt;0),'Test Sample Data'!J1482,$B$1),"")</f>
        <v/>
      </c>
      <c r="K1483" s="17" t="str">
        <f>IF(SUM('Test Sample Data'!K$3:K$98)&gt;10,IF(AND(ISNUMBER('Test Sample Data'!K1482),'Test Sample Data'!K1482&lt;$B$1,'Test Sample Data'!K1482&gt;0),'Test Sample Data'!K1482,$B$1),"")</f>
        <v/>
      </c>
      <c r="L1483" s="17" t="str">
        <f>IF(SUM('Test Sample Data'!L$3:L$98)&gt;10,IF(AND(ISNUMBER('Test Sample Data'!L1482),'Test Sample Data'!L1482&lt;$B$1,'Test Sample Data'!L1482&gt;0),'Test Sample Data'!L1482,$B$1),"")</f>
        <v/>
      </c>
      <c r="M1483" s="17" t="str">
        <f>IF(SUM('Test Sample Data'!M$3:M$98)&gt;10,IF(AND(ISNUMBER('Test Sample Data'!M1482),'Test Sample Data'!M1482&lt;$B$1,'Test Sample Data'!M1482&gt;0),'Test Sample Data'!M1482,$B$1),"")</f>
        <v/>
      </c>
      <c r="N1483" s="17" t="str">
        <f>'Gene Table'!E1482</f>
        <v>hsa-miR-4732-3p</v>
      </c>
      <c r="O1483" s="17" t="str">
        <f>'Gene Table'!B1482</f>
        <v>N16</v>
      </c>
      <c r="P1483" s="17" t="str">
        <f>IF(SUM('Control Sample Data'!D$3:D$98)&gt;10,IF(AND(ISNUMBER('Control Sample Data'!D1482),'Control Sample Data'!D1482&lt;$B$1,'Control Sample Data'!D1482&gt;0),'Control Sample Data'!D1482,$B$1),"")</f>
        <v/>
      </c>
      <c r="Q1483" s="17" t="str">
        <f>IF(SUM('Control Sample Data'!E$3:E$98)&gt;10,IF(AND(ISNUMBER('Control Sample Data'!E1482),'Control Sample Data'!E1482&lt;$B$1,'Control Sample Data'!E1482&gt;0),'Control Sample Data'!E1482,$B$1),"")</f>
        <v/>
      </c>
      <c r="R1483" s="17" t="str">
        <f>IF(SUM('Control Sample Data'!F$3:F$98)&gt;10,IF(AND(ISNUMBER('Control Sample Data'!F1482),'Control Sample Data'!F1482&lt;$B$1,'Control Sample Data'!F1482&gt;0),'Control Sample Data'!F1482,$B$1),"")</f>
        <v/>
      </c>
      <c r="S1483" s="17" t="str">
        <f>IF(SUM('Control Sample Data'!G$3:G$98)&gt;10,IF(AND(ISNUMBER('Control Sample Data'!G1482),'Control Sample Data'!G1482&lt;$B$1,'Control Sample Data'!G1482&gt;0),'Control Sample Data'!G1482,$B$1),"")</f>
        <v/>
      </c>
      <c r="T1483" s="17" t="str">
        <f>IF(SUM('Control Sample Data'!H$3:H$98)&gt;10,IF(AND(ISNUMBER('Control Sample Data'!H1482),'Control Sample Data'!H1482&lt;$B$1,'Control Sample Data'!H1482&gt;0),'Control Sample Data'!H1482,$B$1),"")</f>
        <v/>
      </c>
      <c r="U1483" s="17" t="str">
        <f>IF(SUM('Control Sample Data'!I$3:I$98)&gt;10,IF(AND(ISNUMBER('Control Sample Data'!I1482),'Control Sample Data'!I1482&lt;$B$1,'Control Sample Data'!I1482&gt;0),'Control Sample Data'!I1482,$B$1),"")</f>
        <v/>
      </c>
      <c r="V1483" s="17" t="str">
        <f>IF(SUM('Control Sample Data'!J$3:J$98)&gt;10,IF(AND(ISNUMBER('Control Sample Data'!J1482),'Control Sample Data'!J1482&lt;$B$1,'Control Sample Data'!J1482&gt;0),'Control Sample Data'!J1482,$B$1),"")</f>
        <v/>
      </c>
      <c r="W1483" s="17" t="str">
        <f>IF(SUM('Control Sample Data'!K$3:K$98)&gt;10,IF(AND(ISNUMBER('Control Sample Data'!K1482),'Control Sample Data'!K1482&lt;$B$1,'Control Sample Data'!K1482&gt;0),'Control Sample Data'!K1482,$B$1),"")</f>
        <v/>
      </c>
      <c r="X1483" s="17" t="str">
        <f>IF(SUM('Control Sample Data'!L$3:L$98)&gt;10,IF(AND(ISNUMBER('Control Sample Data'!L1482),'Control Sample Data'!L1482&lt;$B$1,'Control Sample Data'!L1482&gt;0),'Control Sample Data'!L1482,$B$1),"")</f>
        <v/>
      </c>
      <c r="Y1483" s="17" t="str">
        <f>IF(SUM('Control Sample Data'!M$3:M$98)&gt;10,IF(AND(ISNUMBER('Control Sample Data'!M1482),'Control Sample Data'!M1482&lt;$B$1,'Control Sample Data'!M1482&gt;0),'Control Sample Data'!M1482,$B$1),"")</f>
        <v/>
      </c>
      <c r="AT1483" s="36" t="str">
        <f t="shared" si="1001"/>
        <v/>
      </c>
      <c r="AU1483" s="36" t="str">
        <f t="shared" si="1002"/>
        <v/>
      </c>
      <c r="AV1483" s="36" t="str">
        <f t="shared" si="1003"/>
        <v/>
      </c>
      <c r="AW1483" s="36" t="str">
        <f t="shared" si="1004"/>
        <v/>
      </c>
      <c r="AX1483" s="36" t="str">
        <f t="shared" si="1005"/>
        <v/>
      </c>
      <c r="AY1483" s="36" t="str">
        <f t="shared" si="1006"/>
        <v/>
      </c>
      <c r="AZ1483" s="36" t="str">
        <f t="shared" si="1007"/>
        <v/>
      </c>
      <c r="BA1483" s="36" t="str">
        <f t="shared" si="1008"/>
        <v/>
      </c>
      <c r="BB1483" s="36" t="str">
        <f t="shared" si="1009"/>
        <v/>
      </c>
      <c r="BC1483" s="36" t="str">
        <f t="shared" si="1010"/>
        <v/>
      </c>
      <c r="BD1483" s="36" t="str">
        <f t="shared" si="1011"/>
        <v/>
      </c>
      <c r="BE1483" s="36" t="str">
        <f t="shared" si="1012"/>
        <v/>
      </c>
      <c r="BF1483" s="36" t="str">
        <f t="shared" si="1013"/>
        <v/>
      </c>
      <c r="BG1483" s="36" t="str">
        <f t="shared" si="1014"/>
        <v/>
      </c>
      <c r="BH1483" s="36" t="str">
        <f t="shared" si="1015"/>
        <v/>
      </c>
      <c r="BI1483" s="36" t="str">
        <f t="shared" si="1016"/>
        <v/>
      </c>
      <c r="BJ1483" s="36" t="str">
        <f t="shared" si="1017"/>
        <v/>
      </c>
      <c r="BK1483" s="36" t="str">
        <f t="shared" si="1018"/>
        <v/>
      </c>
      <c r="BL1483" s="36" t="str">
        <f t="shared" si="1019"/>
        <v/>
      </c>
      <c r="BM1483" s="36" t="str">
        <f t="shared" si="1020"/>
        <v/>
      </c>
      <c r="BN1483" s="38" t="e">
        <f t="shared" si="979"/>
        <v>#DIV/0!</v>
      </c>
      <c r="BO1483" s="38" t="e">
        <f t="shared" si="980"/>
        <v>#DIV/0!</v>
      </c>
      <c r="BP1483" s="39" t="str">
        <f t="shared" si="981"/>
        <v/>
      </c>
      <c r="BQ1483" s="39" t="str">
        <f t="shared" si="982"/>
        <v/>
      </c>
      <c r="BR1483" s="39" t="str">
        <f t="shared" si="983"/>
        <v/>
      </c>
      <c r="BS1483" s="39" t="str">
        <f t="shared" si="984"/>
        <v/>
      </c>
      <c r="BT1483" s="39" t="str">
        <f t="shared" si="985"/>
        <v/>
      </c>
      <c r="BU1483" s="39" t="str">
        <f t="shared" si="986"/>
        <v/>
      </c>
      <c r="BV1483" s="39" t="str">
        <f t="shared" si="987"/>
        <v/>
      </c>
      <c r="BW1483" s="39" t="str">
        <f t="shared" si="988"/>
        <v/>
      </c>
      <c r="BX1483" s="39" t="str">
        <f t="shared" si="989"/>
        <v/>
      </c>
      <c r="BY1483" s="39" t="str">
        <f t="shared" si="990"/>
        <v/>
      </c>
      <c r="BZ1483" s="39" t="str">
        <f t="shared" si="991"/>
        <v/>
      </c>
      <c r="CA1483" s="39" t="str">
        <f t="shared" si="992"/>
        <v/>
      </c>
      <c r="CB1483" s="39" t="str">
        <f t="shared" si="993"/>
        <v/>
      </c>
      <c r="CC1483" s="39" t="str">
        <f t="shared" si="994"/>
        <v/>
      </c>
      <c r="CD1483" s="39" t="str">
        <f t="shared" si="995"/>
        <v/>
      </c>
      <c r="CE1483" s="39" t="str">
        <f t="shared" si="996"/>
        <v/>
      </c>
      <c r="CF1483" s="39" t="str">
        <f t="shared" si="997"/>
        <v/>
      </c>
      <c r="CG1483" s="39" t="str">
        <f t="shared" si="998"/>
        <v/>
      </c>
      <c r="CH1483" s="39" t="str">
        <f t="shared" si="999"/>
        <v/>
      </c>
      <c r="CI1483" s="39" t="str">
        <f t="shared" si="1000"/>
        <v/>
      </c>
    </row>
    <row r="1484" spans="1:87">
      <c r="A1484" s="18"/>
      <c r="B1484" s="15" t="str">
        <f>'Gene Table'!E1483</f>
        <v>hsa-miR-4684-5p</v>
      </c>
      <c r="C1484" s="15" t="str">
        <f>'Gene Table'!B1483</f>
        <v>N17</v>
      </c>
      <c r="D1484" s="16" t="str">
        <f>IF(SUM('Test Sample Data'!D$3:D$98)&gt;10,IF(AND(ISNUMBER('Test Sample Data'!D1483),'Test Sample Data'!D1483&lt;$B$1,'Test Sample Data'!D1483&gt;0),'Test Sample Data'!D1483,$B$1),"")</f>
        <v/>
      </c>
      <c r="E1484" s="17" t="str">
        <f>IF(SUM('Test Sample Data'!E$3:E$98)&gt;10,IF(AND(ISNUMBER('Test Sample Data'!E1483),'Test Sample Data'!E1483&lt;$B$1,'Test Sample Data'!E1483&gt;0),'Test Sample Data'!E1483,$B$1),"")</f>
        <v/>
      </c>
      <c r="F1484" s="17" t="str">
        <f>IF(SUM('Test Sample Data'!F$3:F$98)&gt;10,IF(AND(ISNUMBER('Test Sample Data'!F1483),'Test Sample Data'!F1483&lt;$B$1,'Test Sample Data'!F1483&gt;0),'Test Sample Data'!F1483,$B$1),"")</f>
        <v/>
      </c>
      <c r="G1484" s="17" t="str">
        <f>IF(SUM('Test Sample Data'!G$3:G$98)&gt;10,IF(AND(ISNUMBER('Test Sample Data'!G1483),'Test Sample Data'!G1483&lt;$B$1,'Test Sample Data'!G1483&gt;0),'Test Sample Data'!G1483,$B$1),"")</f>
        <v/>
      </c>
      <c r="H1484" s="17" t="str">
        <f>IF(SUM('Test Sample Data'!H$3:H$98)&gt;10,IF(AND(ISNUMBER('Test Sample Data'!H1483),'Test Sample Data'!H1483&lt;$B$1,'Test Sample Data'!H1483&gt;0),'Test Sample Data'!H1483,$B$1),"")</f>
        <v/>
      </c>
      <c r="I1484" s="17" t="str">
        <f>IF(SUM('Test Sample Data'!I$3:I$98)&gt;10,IF(AND(ISNUMBER('Test Sample Data'!I1483),'Test Sample Data'!I1483&lt;$B$1,'Test Sample Data'!I1483&gt;0),'Test Sample Data'!I1483,$B$1),"")</f>
        <v/>
      </c>
      <c r="J1484" s="17" t="str">
        <f>IF(SUM('Test Sample Data'!J$3:J$98)&gt;10,IF(AND(ISNUMBER('Test Sample Data'!J1483),'Test Sample Data'!J1483&lt;$B$1,'Test Sample Data'!J1483&gt;0),'Test Sample Data'!J1483,$B$1),"")</f>
        <v/>
      </c>
      <c r="K1484" s="17" t="str">
        <f>IF(SUM('Test Sample Data'!K$3:K$98)&gt;10,IF(AND(ISNUMBER('Test Sample Data'!K1483),'Test Sample Data'!K1483&lt;$B$1,'Test Sample Data'!K1483&gt;0),'Test Sample Data'!K1483,$B$1),"")</f>
        <v/>
      </c>
      <c r="L1484" s="17" t="str">
        <f>IF(SUM('Test Sample Data'!L$3:L$98)&gt;10,IF(AND(ISNUMBER('Test Sample Data'!L1483),'Test Sample Data'!L1483&lt;$B$1,'Test Sample Data'!L1483&gt;0),'Test Sample Data'!L1483,$B$1),"")</f>
        <v/>
      </c>
      <c r="M1484" s="17" t="str">
        <f>IF(SUM('Test Sample Data'!M$3:M$98)&gt;10,IF(AND(ISNUMBER('Test Sample Data'!M1483),'Test Sample Data'!M1483&lt;$B$1,'Test Sample Data'!M1483&gt;0),'Test Sample Data'!M1483,$B$1),"")</f>
        <v/>
      </c>
      <c r="N1484" s="17" t="str">
        <f>'Gene Table'!E1483</f>
        <v>hsa-miR-4684-5p</v>
      </c>
      <c r="O1484" s="17" t="str">
        <f>'Gene Table'!B1483</f>
        <v>N17</v>
      </c>
      <c r="P1484" s="17" t="str">
        <f>IF(SUM('Control Sample Data'!D$3:D$98)&gt;10,IF(AND(ISNUMBER('Control Sample Data'!D1483),'Control Sample Data'!D1483&lt;$B$1,'Control Sample Data'!D1483&gt;0),'Control Sample Data'!D1483,$B$1),"")</f>
        <v/>
      </c>
      <c r="Q1484" s="17" t="str">
        <f>IF(SUM('Control Sample Data'!E$3:E$98)&gt;10,IF(AND(ISNUMBER('Control Sample Data'!E1483),'Control Sample Data'!E1483&lt;$B$1,'Control Sample Data'!E1483&gt;0),'Control Sample Data'!E1483,$B$1),"")</f>
        <v/>
      </c>
      <c r="R1484" s="17" t="str">
        <f>IF(SUM('Control Sample Data'!F$3:F$98)&gt;10,IF(AND(ISNUMBER('Control Sample Data'!F1483),'Control Sample Data'!F1483&lt;$B$1,'Control Sample Data'!F1483&gt;0),'Control Sample Data'!F1483,$B$1),"")</f>
        <v/>
      </c>
      <c r="S1484" s="17" t="str">
        <f>IF(SUM('Control Sample Data'!G$3:G$98)&gt;10,IF(AND(ISNUMBER('Control Sample Data'!G1483),'Control Sample Data'!G1483&lt;$B$1,'Control Sample Data'!G1483&gt;0),'Control Sample Data'!G1483,$B$1),"")</f>
        <v/>
      </c>
      <c r="T1484" s="17" t="str">
        <f>IF(SUM('Control Sample Data'!H$3:H$98)&gt;10,IF(AND(ISNUMBER('Control Sample Data'!H1483),'Control Sample Data'!H1483&lt;$B$1,'Control Sample Data'!H1483&gt;0),'Control Sample Data'!H1483,$B$1),"")</f>
        <v/>
      </c>
      <c r="U1484" s="17" t="str">
        <f>IF(SUM('Control Sample Data'!I$3:I$98)&gt;10,IF(AND(ISNUMBER('Control Sample Data'!I1483),'Control Sample Data'!I1483&lt;$B$1,'Control Sample Data'!I1483&gt;0),'Control Sample Data'!I1483,$B$1),"")</f>
        <v/>
      </c>
      <c r="V1484" s="17" t="str">
        <f>IF(SUM('Control Sample Data'!J$3:J$98)&gt;10,IF(AND(ISNUMBER('Control Sample Data'!J1483),'Control Sample Data'!J1483&lt;$B$1,'Control Sample Data'!J1483&gt;0),'Control Sample Data'!J1483,$B$1),"")</f>
        <v/>
      </c>
      <c r="W1484" s="17" t="str">
        <f>IF(SUM('Control Sample Data'!K$3:K$98)&gt;10,IF(AND(ISNUMBER('Control Sample Data'!K1483),'Control Sample Data'!K1483&lt;$B$1,'Control Sample Data'!K1483&gt;0),'Control Sample Data'!K1483,$B$1),"")</f>
        <v/>
      </c>
      <c r="X1484" s="17" t="str">
        <f>IF(SUM('Control Sample Data'!L$3:L$98)&gt;10,IF(AND(ISNUMBER('Control Sample Data'!L1483),'Control Sample Data'!L1483&lt;$B$1,'Control Sample Data'!L1483&gt;0),'Control Sample Data'!L1483,$B$1),"")</f>
        <v/>
      </c>
      <c r="Y1484" s="17" t="str">
        <f>IF(SUM('Control Sample Data'!M$3:M$98)&gt;10,IF(AND(ISNUMBER('Control Sample Data'!M1483),'Control Sample Data'!M1483&lt;$B$1,'Control Sample Data'!M1483&gt;0),'Control Sample Data'!M1483,$B$1),"")</f>
        <v/>
      </c>
      <c r="AT1484" s="36" t="str">
        <f t="shared" si="1001"/>
        <v/>
      </c>
      <c r="AU1484" s="36" t="str">
        <f t="shared" si="1002"/>
        <v/>
      </c>
      <c r="AV1484" s="36" t="str">
        <f t="shared" si="1003"/>
        <v/>
      </c>
      <c r="AW1484" s="36" t="str">
        <f t="shared" si="1004"/>
        <v/>
      </c>
      <c r="AX1484" s="36" t="str">
        <f t="shared" si="1005"/>
        <v/>
      </c>
      <c r="AY1484" s="36" t="str">
        <f t="shared" si="1006"/>
        <v/>
      </c>
      <c r="AZ1484" s="36" t="str">
        <f t="shared" si="1007"/>
        <v/>
      </c>
      <c r="BA1484" s="36" t="str">
        <f t="shared" si="1008"/>
        <v/>
      </c>
      <c r="BB1484" s="36" t="str">
        <f t="shared" si="1009"/>
        <v/>
      </c>
      <c r="BC1484" s="36" t="str">
        <f t="shared" si="1010"/>
        <v/>
      </c>
      <c r="BD1484" s="36" t="str">
        <f t="shared" si="1011"/>
        <v/>
      </c>
      <c r="BE1484" s="36" t="str">
        <f t="shared" si="1012"/>
        <v/>
      </c>
      <c r="BF1484" s="36" t="str">
        <f t="shared" si="1013"/>
        <v/>
      </c>
      <c r="BG1484" s="36" t="str">
        <f t="shared" si="1014"/>
        <v/>
      </c>
      <c r="BH1484" s="36" t="str">
        <f t="shared" si="1015"/>
        <v/>
      </c>
      <c r="BI1484" s="36" t="str">
        <f t="shared" si="1016"/>
        <v/>
      </c>
      <c r="BJ1484" s="36" t="str">
        <f t="shared" si="1017"/>
        <v/>
      </c>
      <c r="BK1484" s="36" t="str">
        <f t="shared" si="1018"/>
        <v/>
      </c>
      <c r="BL1484" s="36" t="str">
        <f t="shared" si="1019"/>
        <v/>
      </c>
      <c r="BM1484" s="36" t="str">
        <f t="shared" si="1020"/>
        <v/>
      </c>
      <c r="BN1484" s="38" t="e">
        <f t="shared" si="979"/>
        <v>#DIV/0!</v>
      </c>
      <c r="BO1484" s="38" t="e">
        <f t="shared" si="980"/>
        <v>#DIV/0!</v>
      </c>
      <c r="BP1484" s="39" t="str">
        <f t="shared" si="981"/>
        <v/>
      </c>
      <c r="BQ1484" s="39" t="str">
        <f t="shared" si="982"/>
        <v/>
      </c>
      <c r="BR1484" s="39" t="str">
        <f t="shared" si="983"/>
        <v/>
      </c>
      <c r="BS1484" s="39" t="str">
        <f t="shared" si="984"/>
        <v/>
      </c>
      <c r="BT1484" s="39" t="str">
        <f t="shared" si="985"/>
        <v/>
      </c>
      <c r="BU1484" s="39" t="str">
        <f t="shared" si="986"/>
        <v/>
      </c>
      <c r="BV1484" s="39" t="str">
        <f t="shared" si="987"/>
        <v/>
      </c>
      <c r="BW1484" s="39" t="str">
        <f t="shared" si="988"/>
        <v/>
      </c>
      <c r="BX1484" s="39" t="str">
        <f t="shared" si="989"/>
        <v/>
      </c>
      <c r="BY1484" s="39" t="str">
        <f t="shared" si="990"/>
        <v/>
      </c>
      <c r="BZ1484" s="39" t="str">
        <f t="shared" si="991"/>
        <v/>
      </c>
      <c r="CA1484" s="39" t="str">
        <f t="shared" si="992"/>
        <v/>
      </c>
      <c r="CB1484" s="39" t="str">
        <f t="shared" si="993"/>
        <v/>
      </c>
      <c r="CC1484" s="39" t="str">
        <f t="shared" si="994"/>
        <v/>
      </c>
      <c r="CD1484" s="39" t="str">
        <f t="shared" si="995"/>
        <v/>
      </c>
      <c r="CE1484" s="39" t="str">
        <f t="shared" si="996"/>
        <v/>
      </c>
      <c r="CF1484" s="39" t="str">
        <f t="shared" si="997"/>
        <v/>
      </c>
      <c r="CG1484" s="39" t="str">
        <f t="shared" si="998"/>
        <v/>
      </c>
      <c r="CH1484" s="39" t="str">
        <f t="shared" si="999"/>
        <v/>
      </c>
      <c r="CI1484" s="39" t="str">
        <f t="shared" si="1000"/>
        <v/>
      </c>
    </row>
    <row r="1485" spans="1:87">
      <c r="A1485" s="18"/>
      <c r="B1485" s="15" t="str">
        <f>'Gene Table'!E1484</f>
        <v>hsa-miR-4733-5p</v>
      </c>
      <c r="C1485" s="15" t="str">
        <f>'Gene Table'!B1484</f>
        <v>N18</v>
      </c>
      <c r="D1485" s="16" t="str">
        <f>IF(SUM('Test Sample Data'!D$3:D$98)&gt;10,IF(AND(ISNUMBER('Test Sample Data'!D1484),'Test Sample Data'!D1484&lt;$B$1,'Test Sample Data'!D1484&gt;0),'Test Sample Data'!D1484,$B$1),"")</f>
        <v/>
      </c>
      <c r="E1485" s="17" t="str">
        <f>IF(SUM('Test Sample Data'!E$3:E$98)&gt;10,IF(AND(ISNUMBER('Test Sample Data'!E1484),'Test Sample Data'!E1484&lt;$B$1,'Test Sample Data'!E1484&gt;0),'Test Sample Data'!E1484,$B$1),"")</f>
        <v/>
      </c>
      <c r="F1485" s="17" t="str">
        <f>IF(SUM('Test Sample Data'!F$3:F$98)&gt;10,IF(AND(ISNUMBER('Test Sample Data'!F1484),'Test Sample Data'!F1484&lt;$B$1,'Test Sample Data'!F1484&gt;0),'Test Sample Data'!F1484,$B$1),"")</f>
        <v/>
      </c>
      <c r="G1485" s="17" t="str">
        <f>IF(SUM('Test Sample Data'!G$3:G$98)&gt;10,IF(AND(ISNUMBER('Test Sample Data'!G1484),'Test Sample Data'!G1484&lt;$B$1,'Test Sample Data'!G1484&gt;0),'Test Sample Data'!G1484,$B$1),"")</f>
        <v/>
      </c>
      <c r="H1485" s="17" t="str">
        <f>IF(SUM('Test Sample Data'!H$3:H$98)&gt;10,IF(AND(ISNUMBER('Test Sample Data'!H1484),'Test Sample Data'!H1484&lt;$B$1,'Test Sample Data'!H1484&gt;0),'Test Sample Data'!H1484,$B$1),"")</f>
        <v/>
      </c>
      <c r="I1485" s="17" t="str">
        <f>IF(SUM('Test Sample Data'!I$3:I$98)&gt;10,IF(AND(ISNUMBER('Test Sample Data'!I1484),'Test Sample Data'!I1484&lt;$B$1,'Test Sample Data'!I1484&gt;0),'Test Sample Data'!I1484,$B$1),"")</f>
        <v/>
      </c>
      <c r="J1485" s="17" t="str">
        <f>IF(SUM('Test Sample Data'!J$3:J$98)&gt;10,IF(AND(ISNUMBER('Test Sample Data'!J1484),'Test Sample Data'!J1484&lt;$B$1,'Test Sample Data'!J1484&gt;0),'Test Sample Data'!J1484,$B$1),"")</f>
        <v/>
      </c>
      <c r="K1485" s="17" t="str">
        <f>IF(SUM('Test Sample Data'!K$3:K$98)&gt;10,IF(AND(ISNUMBER('Test Sample Data'!K1484),'Test Sample Data'!K1484&lt;$B$1,'Test Sample Data'!K1484&gt;0),'Test Sample Data'!K1484,$B$1),"")</f>
        <v/>
      </c>
      <c r="L1485" s="17" t="str">
        <f>IF(SUM('Test Sample Data'!L$3:L$98)&gt;10,IF(AND(ISNUMBER('Test Sample Data'!L1484),'Test Sample Data'!L1484&lt;$B$1,'Test Sample Data'!L1484&gt;0),'Test Sample Data'!L1484,$B$1),"")</f>
        <v/>
      </c>
      <c r="M1485" s="17" t="str">
        <f>IF(SUM('Test Sample Data'!M$3:M$98)&gt;10,IF(AND(ISNUMBER('Test Sample Data'!M1484),'Test Sample Data'!M1484&lt;$B$1,'Test Sample Data'!M1484&gt;0),'Test Sample Data'!M1484,$B$1),"")</f>
        <v/>
      </c>
      <c r="N1485" s="17" t="str">
        <f>'Gene Table'!E1484</f>
        <v>hsa-miR-4733-5p</v>
      </c>
      <c r="O1485" s="17" t="str">
        <f>'Gene Table'!B1484</f>
        <v>N18</v>
      </c>
      <c r="P1485" s="17" t="str">
        <f>IF(SUM('Control Sample Data'!D$3:D$98)&gt;10,IF(AND(ISNUMBER('Control Sample Data'!D1484),'Control Sample Data'!D1484&lt;$B$1,'Control Sample Data'!D1484&gt;0),'Control Sample Data'!D1484,$B$1),"")</f>
        <v/>
      </c>
      <c r="Q1485" s="17" t="str">
        <f>IF(SUM('Control Sample Data'!E$3:E$98)&gt;10,IF(AND(ISNUMBER('Control Sample Data'!E1484),'Control Sample Data'!E1484&lt;$B$1,'Control Sample Data'!E1484&gt;0),'Control Sample Data'!E1484,$B$1),"")</f>
        <v/>
      </c>
      <c r="R1485" s="17" t="str">
        <f>IF(SUM('Control Sample Data'!F$3:F$98)&gt;10,IF(AND(ISNUMBER('Control Sample Data'!F1484),'Control Sample Data'!F1484&lt;$B$1,'Control Sample Data'!F1484&gt;0),'Control Sample Data'!F1484,$B$1),"")</f>
        <v/>
      </c>
      <c r="S1485" s="17" t="str">
        <f>IF(SUM('Control Sample Data'!G$3:G$98)&gt;10,IF(AND(ISNUMBER('Control Sample Data'!G1484),'Control Sample Data'!G1484&lt;$B$1,'Control Sample Data'!G1484&gt;0),'Control Sample Data'!G1484,$B$1),"")</f>
        <v/>
      </c>
      <c r="T1485" s="17" t="str">
        <f>IF(SUM('Control Sample Data'!H$3:H$98)&gt;10,IF(AND(ISNUMBER('Control Sample Data'!H1484),'Control Sample Data'!H1484&lt;$B$1,'Control Sample Data'!H1484&gt;0),'Control Sample Data'!H1484,$B$1),"")</f>
        <v/>
      </c>
      <c r="U1485" s="17" t="str">
        <f>IF(SUM('Control Sample Data'!I$3:I$98)&gt;10,IF(AND(ISNUMBER('Control Sample Data'!I1484),'Control Sample Data'!I1484&lt;$B$1,'Control Sample Data'!I1484&gt;0),'Control Sample Data'!I1484,$B$1),"")</f>
        <v/>
      </c>
      <c r="V1485" s="17" t="str">
        <f>IF(SUM('Control Sample Data'!J$3:J$98)&gt;10,IF(AND(ISNUMBER('Control Sample Data'!J1484),'Control Sample Data'!J1484&lt;$B$1,'Control Sample Data'!J1484&gt;0),'Control Sample Data'!J1484,$B$1),"")</f>
        <v/>
      </c>
      <c r="W1485" s="17" t="str">
        <f>IF(SUM('Control Sample Data'!K$3:K$98)&gt;10,IF(AND(ISNUMBER('Control Sample Data'!K1484),'Control Sample Data'!K1484&lt;$B$1,'Control Sample Data'!K1484&gt;0),'Control Sample Data'!K1484,$B$1),"")</f>
        <v/>
      </c>
      <c r="X1485" s="17" t="str">
        <f>IF(SUM('Control Sample Data'!L$3:L$98)&gt;10,IF(AND(ISNUMBER('Control Sample Data'!L1484),'Control Sample Data'!L1484&lt;$B$1,'Control Sample Data'!L1484&gt;0),'Control Sample Data'!L1484,$B$1),"")</f>
        <v/>
      </c>
      <c r="Y1485" s="17" t="str">
        <f>IF(SUM('Control Sample Data'!M$3:M$98)&gt;10,IF(AND(ISNUMBER('Control Sample Data'!M1484),'Control Sample Data'!M1484&lt;$B$1,'Control Sample Data'!M1484&gt;0),'Control Sample Data'!M1484,$B$1),"")</f>
        <v/>
      </c>
      <c r="AT1485" s="36" t="str">
        <f t="shared" si="1001"/>
        <v/>
      </c>
      <c r="AU1485" s="36" t="str">
        <f t="shared" si="1002"/>
        <v/>
      </c>
      <c r="AV1485" s="36" t="str">
        <f t="shared" si="1003"/>
        <v/>
      </c>
      <c r="AW1485" s="36" t="str">
        <f t="shared" si="1004"/>
        <v/>
      </c>
      <c r="AX1485" s="36" t="str">
        <f t="shared" si="1005"/>
        <v/>
      </c>
      <c r="AY1485" s="36" t="str">
        <f t="shared" si="1006"/>
        <v/>
      </c>
      <c r="AZ1485" s="36" t="str">
        <f t="shared" si="1007"/>
        <v/>
      </c>
      <c r="BA1485" s="36" t="str">
        <f t="shared" si="1008"/>
        <v/>
      </c>
      <c r="BB1485" s="36" t="str">
        <f t="shared" si="1009"/>
        <v/>
      </c>
      <c r="BC1485" s="36" t="str">
        <f t="shared" si="1010"/>
        <v/>
      </c>
      <c r="BD1485" s="36" t="str">
        <f t="shared" si="1011"/>
        <v/>
      </c>
      <c r="BE1485" s="36" t="str">
        <f t="shared" si="1012"/>
        <v/>
      </c>
      <c r="BF1485" s="36" t="str">
        <f t="shared" si="1013"/>
        <v/>
      </c>
      <c r="BG1485" s="36" t="str">
        <f t="shared" si="1014"/>
        <v/>
      </c>
      <c r="BH1485" s="36" t="str">
        <f t="shared" si="1015"/>
        <v/>
      </c>
      <c r="BI1485" s="36" t="str">
        <f t="shared" si="1016"/>
        <v/>
      </c>
      <c r="BJ1485" s="36" t="str">
        <f t="shared" si="1017"/>
        <v/>
      </c>
      <c r="BK1485" s="36" t="str">
        <f t="shared" si="1018"/>
        <v/>
      </c>
      <c r="BL1485" s="36" t="str">
        <f t="shared" si="1019"/>
        <v/>
      </c>
      <c r="BM1485" s="36" t="str">
        <f t="shared" si="1020"/>
        <v/>
      </c>
      <c r="BN1485" s="38" t="e">
        <f t="shared" si="979"/>
        <v>#DIV/0!</v>
      </c>
      <c r="BO1485" s="38" t="e">
        <f t="shared" si="980"/>
        <v>#DIV/0!</v>
      </c>
      <c r="BP1485" s="39" t="str">
        <f t="shared" si="981"/>
        <v/>
      </c>
      <c r="BQ1485" s="39" t="str">
        <f t="shared" si="982"/>
        <v/>
      </c>
      <c r="BR1485" s="39" t="str">
        <f t="shared" si="983"/>
        <v/>
      </c>
      <c r="BS1485" s="39" t="str">
        <f t="shared" si="984"/>
        <v/>
      </c>
      <c r="BT1485" s="39" t="str">
        <f t="shared" si="985"/>
        <v/>
      </c>
      <c r="BU1485" s="39" t="str">
        <f t="shared" si="986"/>
        <v/>
      </c>
      <c r="BV1485" s="39" t="str">
        <f t="shared" si="987"/>
        <v/>
      </c>
      <c r="BW1485" s="39" t="str">
        <f t="shared" si="988"/>
        <v/>
      </c>
      <c r="BX1485" s="39" t="str">
        <f t="shared" si="989"/>
        <v/>
      </c>
      <c r="BY1485" s="39" t="str">
        <f t="shared" si="990"/>
        <v/>
      </c>
      <c r="BZ1485" s="39" t="str">
        <f t="shared" si="991"/>
        <v/>
      </c>
      <c r="CA1485" s="39" t="str">
        <f t="shared" si="992"/>
        <v/>
      </c>
      <c r="CB1485" s="39" t="str">
        <f t="shared" si="993"/>
        <v/>
      </c>
      <c r="CC1485" s="39" t="str">
        <f t="shared" si="994"/>
        <v/>
      </c>
      <c r="CD1485" s="39" t="str">
        <f t="shared" si="995"/>
        <v/>
      </c>
      <c r="CE1485" s="39" t="str">
        <f t="shared" si="996"/>
        <v/>
      </c>
      <c r="CF1485" s="39" t="str">
        <f t="shared" si="997"/>
        <v/>
      </c>
      <c r="CG1485" s="39" t="str">
        <f t="shared" si="998"/>
        <v/>
      </c>
      <c r="CH1485" s="39" t="str">
        <f t="shared" si="999"/>
        <v/>
      </c>
      <c r="CI1485" s="39" t="str">
        <f t="shared" si="1000"/>
        <v/>
      </c>
    </row>
    <row r="1486" spans="1:87">
      <c r="A1486" s="18"/>
      <c r="B1486" s="15" t="str">
        <f>'Gene Table'!E1485</f>
        <v>hsa-miR-4684-3p</v>
      </c>
      <c r="C1486" s="15" t="str">
        <f>'Gene Table'!B1485</f>
        <v>N19</v>
      </c>
      <c r="D1486" s="16" t="str">
        <f>IF(SUM('Test Sample Data'!D$3:D$98)&gt;10,IF(AND(ISNUMBER('Test Sample Data'!D1485),'Test Sample Data'!D1485&lt;$B$1,'Test Sample Data'!D1485&gt;0),'Test Sample Data'!D1485,$B$1),"")</f>
        <v/>
      </c>
      <c r="E1486" s="17" t="str">
        <f>IF(SUM('Test Sample Data'!E$3:E$98)&gt;10,IF(AND(ISNUMBER('Test Sample Data'!E1485),'Test Sample Data'!E1485&lt;$B$1,'Test Sample Data'!E1485&gt;0),'Test Sample Data'!E1485,$B$1),"")</f>
        <v/>
      </c>
      <c r="F1486" s="17" t="str">
        <f>IF(SUM('Test Sample Data'!F$3:F$98)&gt;10,IF(AND(ISNUMBER('Test Sample Data'!F1485),'Test Sample Data'!F1485&lt;$B$1,'Test Sample Data'!F1485&gt;0),'Test Sample Data'!F1485,$B$1),"")</f>
        <v/>
      </c>
      <c r="G1486" s="17" t="str">
        <f>IF(SUM('Test Sample Data'!G$3:G$98)&gt;10,IF(AND(ISNUMBER('Test Sample Data'!G1485),'Test Sample Data'!G1485&lt;$B$1,'Test Sample Data'!G1485&gt;0),'Test Sample Data'!G1485,$B$1),"")</f>
        <v/>
      </c>
      <c r="H1486" s="17" t="str">
        <f>IF(SUM('Test Sample Data'!H$3:H$98)&gt;10,IF(AND(ISNUMBER('Test Sample Data'!H1485),'Test Sample Data'!H1485&lt;$B$1,'Test Sample Data'!H1485&gt;0),'Test Sample Data'!H1485,$B$1),"")</f>
        <v/>
      </c>
      <c r="I1486" s="17" t="str">
        <f>IF(SUM('Test Sample Data'!I$3:I$98)&gt;10,IF(AND(ISNUMBER('Test Sample Data'!I1485),'Test Sample Data'!I1485&lt;$B$1,'Test Sample Data'!I1485&gt;0),'Test Sample Data'!I1485,$B$1),"")</f>
        <v/>
      </c>
      <c r="J1486" s="17" t="str">
        <f>IF(SUM('Test Sample Data'!J$3:J$98)&gt;10,IF(AND(ISNUMBER('Test Sample Data'!J1485),'Test Sample Data'!J1485&lt;$B$1,'Test Sample Data'!J1485&gt;0),'Test Sample Data'!J1485,$B$1),"")</f>
        <v/>
      </c>
      <c r="K1486" s="17" t="str">
        <f>IF(SUM('Test Sample Data'!K$3:K$98)&gt;10,IF(AND(ISNUMBER('Test Sample Data'!K1485),'Test Sample Data'!K1485&lt;$B$1,'Test Sample Data'!K1485&gt;0),'Test Sample Data'!K1485,$B$1),"")</f>
        <v/>
      </c>
      <c r="L1486" s="17" t="str">
        <f>IF(SUM('Test Sample Data'!L$3:L$98)&gt;10,IF(AND(ISNUMBER('Test Sample Data'!L1485),'Test Sample Data'!L1485&lt;$B$1,'Test Sample Data'!L1485&gt;0),'Test Sample Data'!L1485,$B$1),"")</f>
        <v/>
      </c>
      <c r="M1486" s="17" t="str">
        <f>IF(SUM('Test Sample Data'!M$3:M$98)&gt;10,IF(AND(ISNUMBER('Test Sample Data'!M1485),'Test Sample Data'!M1485&lt;$B$1,'Test Sample Data'!M1485&gt;0),'Test Sample Data'!M1485,$B$1),"")</f>
        <v/>
      </c>
      <c r="N1486" s="17" t="str">
        <f>'Gene Table'!E1485</f>
        <v>hsa-miR-4684-3p</v>
      </c>
      <c r="O1486" s="17" t="str">
        <f>'Gene Table'!B1485</f>
        <v>N19</v>
      </c>
      <c r="P1486" s="17" t="str">
        <f>IF(SUM('Control Sample Data'!D$3:D$98)&gt;10,IF(AND(ISNUMBER('Control Sample Data'!D1485),'Control Sample Data'!D1485&lt;$B$1,'Control Sample Data'!D1485&gt;0),'Control Sample Data'!D1485,$B$1),"")</f>
        <v/>
      </c>
      <c r="Q1486" s="17" t="str">
        <f>IF(SUM('Control Sample Data'!E$3:E$98)&gt;10,IF(AND(ISNUMBER('Control Sample Data'!E1485),'Control Sample Data'!E1485&lt;$B$1,'Control Sample Data'!E1485&gt;0),'Control Sample Data'!E1485,$B$1),"")</f>
        <v/>
      </c>
      <c r="R1486" s="17" t="str">
        <f>IF(SUM('Control Sample Data'!F$3:F$98)&gt;10,IF(AND(ISNUMBER('Control Sample Data'!F1485),'Control Sample Data'!F1485&lt;$B$1,'Control Sample Data'!F1485&gt;0),'Control Sample Data'!F1485,$B$1),"")</f>
        <v/>
      </c>
      <c r="S1486" s="17" t="str">
        <f>IF(SUM('Control Sample Data'!G$3:G$98)&gt;10,IF(AND(ISNUMBER('Control Sample Data'!G1485),'Control Sample Data'!G1485&lt;$B$1,'Control Sample Data'!G1485&gt;0),'Control Sample Data'!G1485,$B$1),"")</f>
        <v/>
      </c>
      <c r="T1486" s="17" t="str">
        <f>IF(SUM('Control Sample Data'!H$3:H$98)&gt;10,IF(AND(ISNUMBER('Control Sample Data'!H1485),'Control Sample Data'!H1485&lt;$B$1,'Control Sample Data'!H1485&gt;0),'Control Sample Data'!H1485,$B$1),"")</f>
        <v/>
      </c>
      <c r="U1486" s="17" t="str">
        <f>IF(SUM('Control Sample Data'!I$3:I$98)&gt;10,IF(AND(ISNUMBER('Control Sample Data'!I1485),'Control Sample Data'!I1485&lt;$B$1,'Control Sample Data'!I1485&gt;0),'Control Sample Data'!I1485,$B$1),"")</f>
        <v/>
      </c>
      <c r="V1486" s="17" t="str">
        <f>IF(SUM('Control Sample Data'!J$3:J$98)&gt;10,IF(AND(ISNUMBER('Control Sample Data'!J1485),'Control Sample Data'!J1485&lt;$B$1,'Control Sample Data'!J1485&gt;0),'Control Sample Data'!J1485,$B$1),"")</f>
        <v/>
      </c>
      <c r="W1486" s="17" t="str">
        <f>IF(SUM('Control Sample Data'!K$3:K$98)&gt;10,IF(AND(ISNUMBER('Control Sample Data'!K1485),'Control Sample Data'!K1485&lt;$B$1,'Control Sample Data'!K1485&gt;0),'Control Sample Data'!K1485,$B$1),"")</f>
        <v/>
      </c>
      <c r="X1486" s="17" t="str">
        <f>IF(SUM('Control Sample Data'!L$3:L$98)&gt;10,IF(AND(ISNUMBER('Control Sample Data'!L1485),'Control Sample Data'!L1485&lt;$B$1,'Control Sample Data'!L1485&gt;0),'Control Sample Data'!L1485,$B$1),"")</f>
        <v/>
      </c>
      <c r="Y1486" s="17" t="str">
        <f>IF(SUM('Control Sample Data'!M$3:M$98)&gt;10,IF(AND(ISNUMBER('Control Sample Data'!M1485),'Control Sample Data'!M1485&lt;$B$1,'Control Sample Data'!M1485&gt;0),'Control Sample Data'!M1485,$B$1),"")</f>
        <v/>
      </c>
      <c r="AT1486" s="36" t="str">
        <f t="shared" si="1001"/>
        <v/>
      </c>
      <c r="AU1486" s="36" t="str">
        <f t="shared" si="1002"/>
        <v/>
      </c>
      <c r="AV1486" s="36" t="str">
        <f t="shared" si="1003"/>
        <v/>
      </c>
      <c r="AW1486" s="36" t="str">
        <f t="shared" si="1004"/>
        <v/>
      </c>
      <c r="AX1486" s="36" t="str">
        <f t="shared" si="1005"/>
        <v/>
      </c>
      <c r="AY1486" s="36" t="str">
        <f t="shared" si="1006"/>
        <v/>
      </c>
      <c r="AZ1486" s="36" t="str">
        <f t="shared" si="1007"/>
        <v/>
      </c>
      <c r="BA1486" s="36" t="str">
        <f t="shared" si="1008"/>
        <v/>
      </c>
      <c r="BB1486" s="36" t="str">
        <f t="shared" si="1009"/>
        <v/>
      </c>
      <c r="BC1486" s="36" t="str">
        <f t="shared" si="1010"/>
        <v/>
      </c>
      <c r="BD1486" s="36" t="str">
        <f t="shared" si="1011"/>
        <v/>
      </c>
      <c r="BE1486" s="36" t="str">
        <f t="shared" si="1012"/>
        <v/>
      </c>
      <c r="BF1486" s="36" t="str">
        <f t="shared" si="1013"/>
        <v/>
      </c>
      <c r="BG1486" s="36" t="str">
        <f t="shared" si="1014"/>
        <v/>
      </c>
      <c r="BH1486" s="36" t="str">
        <f t="shared" si="1015"/>
        <v/>
      </c>
      <c r="BI1486" s="36" t="str">
        <f t="shared" si="1016"/>
        <v/>
      </c>
      <c r="BJ1486" s="36" t="str">
        <f t="shared" si="1017"/>
        <v/>
      </c>
      <c r="BK1486" s="36" t="str">
        <f t="shared" si="1018"/>
        <v/>
      </c>
      <c r="BL1486" s="36" t="str">
        <f t="shared" si="1019"/>
        <v/>
      </c>
      <c r="BM1486" s="36" t="str">
        <f t="shared" si="1020"/>
        <v/>
      </c>
      <c r="BN1486" s="38" t="e">
        <f t="shared" si="979"/>
        <v>#DIV/0!</v>
      </c>
      <c r="BO1486" s="38" t="e">
        <f t="shared" si="980"/>
        <v>#DIV/0!</v>
      </c>
      <c r="BP1486" s="39" t="str">
        <f t="shared" si="981"/>
        <v/>
      </c>
      <c r="BQ1486" s="39" t="str">
        <f t="shared" si="982"/>
        <v/>
      </c>
      <c r="BR1486" s="39" t="str">
        <f t="shared" si="983"/>
        <v/>
      </c>
      <c r="BS1486" s="39" t="str">
        <f t="shared" si="984"/>
        <v/>
      </c>
      <c r="BT1486" s="39" t="str">
        <f t="shared" si="985"/>
        <v/>
      </c>
      <c r="BU1486" s="39" t="str">
        <f t="shared" si="986"/>
        <v/>
      </c>
      <c r="BV1486" s="39" t="str">
        <f t="shared" si="987"/>
        <v/>
      </c>
      <c r="BW1486" s="39" t="str">
        <f t="shared" si="988"/>
        <v/>
      </c>
      <c r="BX1486" s="39" t="str">
        <f t="shared" si="989"/>
        <v/>
      </c>
      <c r="BY1486" s="39" t="str">
        <f t="shared" si="990"/>
        <v/>
      </c>
      <c r="BZ1486" s="39" t="str">
        <f t="shared" si="991"/>
        <v/>
      </c>
      <c r="CA1486" s="39" t="str">
        <f t="shared" si="992"/>
        <v/>
      </c>
      <c r="CB1486" s="39" t="str">
        <f t="shared" si="993"/>
        <v/>
      </c>
      <c r="CC1486" s="39" t="str">
        <f t="shared" si="994"/>
        <v/>
      </c>
      <c r="CD1486" s="39" t="str">
        <f t="shared" si="995"/>
        <v/>
      </c>
      <c r="CE1486" s="39" t="str">
        <f t="shared" si="996"/>
        <v/>
      </c>
      <c r="CF1486" s="39" t="str">
        <f t="shared" si="997"/>
        <v/>
      </c>
      <c r="CG1486" s="39" t="str">
        <f t="shared" si="998"/>
        <v/>
      </c>
      <c r="CH1486" s="39" t="str">
        <f t="shared" si="999"/>
        <v/>
      </c>
      <c r="CI1486" s="39" t="str">
        <f t="shared" si="1000"/>
        <v/>
      </c>
    </row>
    <row r="1487" spans="1:87">
      <c r="A1487" s="18"/>
      <c r="B1487" s="15" t="str">
        <f>'Gene Table'!E1486</f>
        <v>hsa-miR-4733-3p</v>
      </c>
      <c r="C1487" s="15" t="str">
        <f>'Gene Table'!B1486</f>
        <v>N20</v>
      </c>
      <c r="D1487" s="16" t="str">
        <f>IF(SUM('Test Sample Data'!D$3:D$98)&gt;10,IF(AND(ISNUMBER('Test Sample Data'!D1486),'Test Sample Data'!D1486&lt;$B$1,'Test Sample Data'!D1486&gt;0),'Test Sample Data'!D1486,$B$1),"")</f>
        <v/>
      </c>
      <c r="E1487" s="17" t="str">
        <f>IF(SUM('Test Sample Data'!E$3:E$98)&gt;10,IF(AND(ISNUMBER('Test Sample Data'!E1486),'Test Sample Data'!E1486&lt;$B$1,'Test Sample Data'!E1486&gt;0),'Test Sample Data'!E1486,$B$1),"")</f>
        <v/>
      </c>
      <c r="F1487" s="17" t="str">
        <f>IF(SUM('Test Sample Data'!F$3:F$98)&gt;10,IF(AND(ISNUMBER('Test Sample Data'!F1486),'Test Sample Data'!F1486&lt;$B$1,'Test Sample Data'!F1486&gt;0),'Test Sample Data'!F1486,$B$1),"")</f>
        <v/>
      </c>
      <c r="G1487" s="17" t="str">
        <f>IF(SUM('Test Sample Data'!G$3:G$98)&gt;10,IF(AND(ISNUMBER('Test Sample Data'!G1486),'Test Sample Data'!G1486&lt;$B$1,'Test Sample Data'!G1486&gt;0),'Test Sample Data'!G1486,$B$1),"")</f>
        <v/>
      </c>
      <c r="H1487" s="17" t="str">
        <f>IF(SUM('Test Sample Data'!H$3:H$98)&gt;10,IF(AND(ISNUMBER('Test Sample Data'!H1486),'Test Sample Data'!H1486&lt;$B$1,'Test Sample Data'!H1486&gt;0),'Test Sample Data'!H1486,$B$1),"")</f>
        <v/>
      </c>
      <c r="I1487" s="17" t="str">
        <f>IF(SUM('Test Sample Data'!I$3:I$98)&gt;10,IF(AND(ISNUMBER('Test Sample Data'!I1486),'Test Sample Data'!I1486&lt;$B$1,'Test Sample Data'!I1486&gt;0),'Test Sample Data'!I1486,$B$1),"")</f>
        <v/>
      </c>
      <c r="J1487" s="17" t="str">
        <f>IF(SUM('Test Sample Data'!J$3:J$98)&gt;10,IF(AND(ISNUMBER('Test Sample Data'!J1486),'Test Sample Data'!J1486&lt;$B$1,'Test Sample Data'!J1486&gt;0),'Test Sample Data'!J1486,$B$1),"")</f>
        <v/>
      </c>
      <c r="K1487" s="17" t="str">
        <f>IF(SUM('Test Sample Data'!K$3:K$98)&gt;10,IF(AND(ISNUMBER('Test Sample Data'!K1486),'Test Sample Data'!K1486&lt;$B$1,'Test Sample Data'!K1486&gt;0),'Test Sample Data'!K1486,$B$1),"")</f>
        <v/>
      </c>
      <c r="L1487" s="17" t="str">
        <f>IF(SUM('Test Sample Data'!L$3:L$98)&gt;10,IF(AND(ISNUMBER('Test Sample Data'!L1486),'Test Sample Data'!L1486&lt;$B$1,'Test Sample Data'!L1486&gt;0),'Test Sample Data'!L1486,$B$1),"")</f>
        <v/>
      </c>
      <c r="M1487" s="17" t="str">
        <f>IF(SUM('Test Sample Data'!M$3:M$98)&gt;10,IF(AND(ISNUMBER('Test Sample Data'!M1486),'Test Sample Data'!M1486&lt;$B$1,'Test Sample Data'!M1486&gt;0),'Test Sample Data'!M1486,$B$1),"")</f>
        <v/>
      </c>
      <c r="N1487" s="17" t="str">
        <f>'Gene Table'!E1486</f>
        <v>hsa-miR-4733-3p</v>
      </c>
      <c r="O1487" s="17" t="str">
        <f>'Gene Table'!B1486</f>
        <v>N20</v>
      </c>
      <c r="P1487" s="17" t="str">
        <f>IF(SUM('Control Sample Data'!D$3:D$98)&gt;10,IF(AND(ISNUMBER('Control Sample Data'!D1486),'Control Sample Data'!D1486&lt;$B$1,'Control Sample Data'!D1486&gt;0),'Control Sample Data'!D1486,$B$1),"")</f>
        <v/>
      </c>
      <c r="Q1487" s="17" t="str">
        <f>IF(SUM('Control Sample Data'!E$3:E$98)&gt;10,IF(AND(ISNUMBER('Control Sample Data'!E1486),'Control Sample Data'!E1486&lt;$B$1,'Control Sample Data'!E1486&gt;0),'Control Sample Data'!E1486,$B$1),"")</f>
        <v/>
      </c>
      <c r="R1487" s="17" t="str">
        <f>IF(SUM('Control Sample Data'!F$3:F$98)&gt;10,IF(AND(ISNUMBER('Control Sample Data'!F1486),'Control Sample Data'!F1486&lt;$B$1,'Control Sample Data'!F1486&gt;0),'Control Sample Data'!F1486,$B$1),"")</f>
        <v/>
      </c>
      <c r="S1487" s="17" t="str">
        <f>IF(SUM('Control Sample Data'!G$3:G$98)&gt;10,IF(AND(ISNUMBER('Control Sample Data'!G1486),'Control Sample Data'!G1486&lt;$B$1,'Control Sample Data'!G1486&gt;0),'Control Sample Data'!G1486,$B$1),"")</f>
        <v/>
      </c>
      <c r="T1487" s="17" t="str">
        <f>IF(SUM('Control Sample Data'!H$3:H$98)&gt;10,IF(AND(ISNUMBER('Control Sample Data'!H1486),'Control Sample Data'!H1486&lt;$B$1,'Control Sample Data'!H1486&gt;0),'Control Sample Data'!H1486,$B$1),"")</f>
        <v/>
      </c>
      <c r="U1487" s="17" t="str">
        <f>IF(SUM('Control Sample Data'!I$3:I$98)&gt;10,IF(AND(ISNUMBER('Control Sample Data'!I1486),'Control Sample Data'!I1486&lt;$B$1,'Control Sample Data'!I1486&gt;0),'Control Sample Data'!I1486,$B$1),"")</f>
        <v/>
      </c>
      <c r="V1487" s="17" t="str">
        <f>IF(SUM('Control Sample Data'!J$3:J$98)&gt;10,IF(AND(ISNUMBER('Control Sample Data'!J1486),'Control Sample Data'!J1486&lt;$B$1,'Control Sample Data'!J1486&gt;0),'Control Sample Data'!J1486,$B$1),"")</f>
        <v/>
      </c>
      <c r="W1487" s="17" t="str">
        <f>IF(SUM('Control Sample Data'!K$3:K$98)&gt;10,IF(AND(ISNUMBER('Control Sample Data'!K1486),'Control Sample Data'!K1486&lt;$B$1,'Control Sample Data'!K1486&gt;0),'Control Sample Data'!K1486,$B$1),"")</f>
        <v/>
      </c>
      <c r="X1487" s="17" t="str">
        <f>IF(SUM('Control Sample Data'!L$3:L$98)&gt;10,IF(AND(ISNUMBER('Control Sample Data'!L1486),'Control Sample Data'!L1486&lt;$B$1,'Control Sample Data'!L1486&gt;0),'Control Sample Data'!L1486,$B$1),"")</f>
        <v/>
      </c>
      <c r="Y1487" s="17" t="str">
        <f>IF(SUM('Control Sample Data'!M$3:M$98)&gt;10,IF(AND(ISNUMBER('Control Sample Data'!M1486),'Control Sample Data'!M1486&lt;$B$1,'Control Sample Data'!M1486&gt;0),'Control Sample Data'!M1486,$B$1),"")</f>
        <v/>
      </c>
      <c r="AT1487" s="36" t="str">
        <f t="shared" si="1001"/>
        <v/>
      </c>
      <c r="AU1487" s="36" t="str">
        <f t="shared" si="1002"/>
        <v/>
      </c>
      <c r="AV1487" s="36" t="str">
        <f t="shared" si="1003"/>
        <v/>
      </c>
      <c r="AW1487" s="36" t="str">
        <f t="shared" si="1004"/>
        <v/>
      </c>
      <c r="AX1487" s="36" t="str">
        <f t="shared" si="1005"/>
        <v/>
      </c>
      <c r="AY1487" s="36" t="str">
        <f t="shared" si="1006"/>
        <v/>
      </c>
      <c r="AZ1487" s="36" t="str">
        <f t="shared" si="1007"/>
        <v/>
      </c>
      <c r="BA1487" s="36" t="str">
        <f t="shared" si="1008"/>
        <v/>
      </c>
      <c r="BB1487" s="36" t="str">
        <f t="shared" si="1009"/>
        <v/>
      </c>
      <c r="BC1487" s="36" t="str">
        <f t="shared" si="1010"/>
        <v/>
      </c>
      <c r="BD1487" s="36" t="str">
        <f t="shared" si="1011"/>
        <v/>
      </c>
      <c r="BE1487" s="36" t="str">
        <f t="shared" si="1012"/>
        <v/>
      </c>
      <c r="BF1487" s="36" t="str">
        <f t="shared" si="1013"/>
        <v/>
      </c>
      <c r="BG1487" s="36" t="str">
        <f t="shared" si="1014"/>
        <v/>
      </c>
      <c r="BH1487" s="36" t="str">
        <f t="shared" si="1015"/>
        <v/>
      </c>
      <c r="BI1487" s="36" t="str">
        <f t="shared" si="1016"/>
        <v/>
      </c>
      <c r="BJ1487" s="36" t="str">
        <f t="shared" si="1017"/>
        <v/>
      </c>
      <c r="BK1487" s="36" t="str">
        <f t="shared" si="1018"/>
        <v/>
      </c>
      <c r="BL1487" s="36" t="str">
        <f t="shared" si="1019"/>
        <v/>
      </c>
      <c r="BM1487" s="36" t="str">
        <f t="shared" si="1020"/>
        <v/>
      </c>
      <c r="BN1487" s="38" t="e">
        <f t="shared" si="979"/>
        <v>#DIV/0!</v>
      </c>
      <c r="BO1487" s="38" t="e">
        <f t="shared" si="980"/>
        <v>#DIV/0!</v>
      </c>
      <c r="BP1487" s="39" t="str">
        <f t="shared" si="981"/>
        <v/>
      </c>
      <c r="BQ1487" s="39" t="str">
        <f t="shared" si="982"/>
        <v/>
      </c>
      <c r="BR1487" s="39" t="str">
        <f t="shared" si="983"/>
        <v/>
      </c>
      <c r="BS1487" s="39" t="str">
        <f t="shared" si="984"/>
        <v/>
      </c>
      <c r="BT1487" s="39" t="str">
        <f t="shared" si="985"/>
        <v/>
      </c>
      <c r="BU1487" s="39" t="str">
        <f t="shared" si="986"/>
        <v/>
      </c>
      <c r="BV1487" s="39" t="str">
        <f t="shared" si="987"/>
        <v/>
      </c>
      <c r="BW1487" s="39" t="str">
        <f t="shared" si="988"/>
        <v/>
      </c>
      <c r="BX1487" s="39" t="str">
        <f t="shared" si="989"/>
        <v/>
      </c>
      <c r="BY1487" s="39" t="str">
        <f t="shared" si="990"/>
        <v/>
      </c>
      <c r="BZ1487" s="39" t="str">
        <f t="shared" si="991"/>
        <v/>
      </c>
      <c r="CA1487" s="39" t="str">
        <f t="shared" si="992"/>
        <v/>
      </c>
      <c r="CB1487" s="39" t="str">
        <f t="shared" si="993"/>
        <v/>
      </c>
      <c r="CC1487" s="39" t="str">
        <f t="shared" si="994"/>
        <v/>
      </c>
      <c r="CD1487" s="39" t="str">
        <f t="shared" si="995"/>
        <v/>
      </c>
      <c r="CE1487" s="39" t="str">
        <f t="shared" si="996"/>
        <v/>
      </c>
      <c r="CF1487" s="39" t="str">
        <f t="shared" si="997"/>
        <v/>
      </c>
      <c r="CG1487" s="39" t="str">
        <f t="shared" si="998"/>
        <v/>
      </c>
      <c r="CH1487" s="39" t="str">
        <f t="shared" si="999"/>
        <v/>
      </c>
      <c r="CI1487" s="39" t="str">
        <f t="shared" si="1000"/>
        <v/>
      </c>
    </row>
    <row r="1488" spans="1:87">
      <c r="A1488" s="18"/>
      <c r="B1488" s="15" t="str">
        <f>'Gene Table'!E1487</f>
        <v>hsa-miR-4685-5p</v>
      </c>
      <c r="C1488" s="15" t="str">
        <f>'Gene Table'!B1487</f>
        <v>N21</v>
      </c>
      <c r="D1488" s="16" t="str">
        <f>IF(SUM('Test Sample Data'!D$3:D$98)&gt;10,IF(AND(ISNUMBER('Test Sample Data'!D1487),'Test Sample Data'!D1487&lt;$B$1,'Test Sample Data'!D1487&gt;0),'Test Sample Data'!D1487,$B$1),"")</f>
        <v/>
      </c>
      <c r="E1488" s="17" t="str">
        <f>IF(SUM('Test Sample Data'!E$3:E$98)&gt;10,IF(AND(ISNUMBER('Test Sample Data'!E1487),'Test Sample Data'!E1487&lt;$B$1,'Test Sample Data'!E1487&gt;0),'Test Sample Data'!E1487,$B$1),"")</f>
        <v/>
      </c>
      <c r="F1488" s="17" t="str">
        <f>IF(SUM('Test Sample Data'!F$3:F$98)&gt;10,IF(AND(ISNUMBER('Test Sample Data'!F1487),'Test Sample Data'!F1487&lt;$B$1,'Test Sample Data'!F1487&gt;0),'Test Sample Data'!F1487,$B$1),"")</f>
        <v/>
      </c>
      <c r="G1488" s="17" t="str">
        <f>IF(SUM('Test Sample Data'!G$3:G$98)&gt;10,IF(AND(ISNUMBER('Test Sample Data'!G1487),'Test Sample Data'!G1487&lt;$B$1,'Test Sample Data'!G1487&gt;0),'Test Sample Data'!G1487,$B$1),"")</f>
        <v/>
      </c>
      <c r="H1488" s="17" t="str">
        <f>IF(SUM('Test Sample Data'!H$3:H$98)&gt;10,IF(AND(ISNUMBER('Test Sample Data'!H1487),'Test Sample Data'!H1487&lt;$B$1,'Test Sample Data'!H1487&gt;0),'Test Sample Data'!H1487,$B$1),"")</f>
        <v/>
      </c>
      <c r="I1488" s="17" t="str">
        <f>IF(SUM('Test Sample Data'!I$3:I$98)&gt;10,IF(AND(ISNUMBER('Test Sample Data'!I1487),'Test Sample Data'!I1487&lt;$B$1,'Test Sample Data'!I1487&gt;0),'Test Sample Data'!I1487,$B$1),"")</f>
        <v/>
      </c>
      <c r="J1488" s="17" t="str">
        <f>IF(SUM('Test Sample Data'!J$3:J$98)&gt;10,IF(AND(ISNUMBER('Test Sample Data'!J1487),'Test Sample Data'!J1487&lt;$B$1,'Test Sample Data'!J1487&gt;0),'Test Sample Data'!J1487,$B$1),"")</f>
        <v/>
      </c>
      <c r="K1488" s="17" t="str">
        <f>IF(SUM('Test Sample Data'!K$3:K$98)&gt;10,IF(AND(ISNUMBER('Test Sample Data'!K1487),'Test Sample Data'!K1487&lt;$B$1,'Test Sample Data'!K1487&gt;0),'Test Sample Data'!K1487,$B$1),"")</f>
        <v/>
      </c>
      <c r="L1488" s="17" t="str">
        <f>IF(SUM('Test Sample Data'!L$3:L$98)&gt;10,IF(AND(ISNUMBER('Test Sample Data'!L1487),'Test Sample Data'!L1487&lt;$B$1,'Test Sample Data'!L1487&gt;0),'Test Sample Data'!L1487,$B$1),"")</f>
        <v/>
      </c>
      <c r="M1488" s="17" t="str">
        <f>IF(SUM('Test Sample Data'!M$3:M$98)&gt;10,IF(AND(ISNUMBER('Test Sample Data'!M1487),'Test Sample Data'!M1487&lt;$B$1,'Test Sample Data'!M1487&gt;0),'Test Sample Data'!M1487,$B$1),"")</f>
        <v/>
      </c>
      <c r="N1488" s="17" t="str">
        <f>'Gene Table'!E1487</f>
        <v>hsa-miR-4685-5p</v>
      </c>
      <c r="O1488" s="17" t="str">
        <f>'Gene Table'!B1487</f>
        <v>N21</v>
      </c>
      <c r="P1488" s="17" t="str">
        <f>IF(SUM('Control Sample Data'!D$3:D$98)&gt;10,IF(AND(ISNUMBER('Control Sample Data'!D1487),'Control Sample Data'!D1487&lt;$B$1,'Control Sample Data'!D1487&gt;0),'Control Sample Data'!D1487,$B$1),"")</f>
        <v/>
      </c>
      <c r="Q1488" s="17" t="str">
        <f>IF(SUM('Control Sample Data'!E$3:E$98)&gt;10,IF(AND(ISNUMBER('Control Sample Data'!E1487),'Control Sample Data'!E1487&lt;$B$1,'Control Sample Data'!E1487&gt;0),'Control Sample Data'!E1487,$B$1),"")</f>
        <v/>
      </c>
      <c r="R1488" s="17" t="str">
        <f>IF(SUM('Control Sample Data'!F$3:F$98)&gt;10,IF(AND(ISNUMBER('Control Sample Data'!F1487),'Control Sample Data'!F1487&lt;$B$1,'Control Sample Data'!F1487&gt;0),'Control Sample Data'!F1487,$B$1),"")</f>
        <v/>
      </c>
      <c r="S1488" s="17" t="str">
        <f>IF(SUM('Control Sample Data'!G$3:G$98)&gt;10,IF(AND(ISNUMBER('Control Sample Data'!G1487),'Control Sample Data'!G1487&lt;$B$1,'Control Sample Data'!G1487&gt;0),'Control Sample Data'!G1487,$B$1),"")</f>
        <v/>
      </c>
      <c r="T1488" s="17" t="str">
        <f>IF(SUM('Control Sample Data'!H$3:H$98)&gt;10,IF(AND(ISNUMBER('Control Sample Data'!H1487),'Control Sample Data'!H1487&lt;$B$1,'Control Sample Data'!H1487&gt;0),'Control Sample Data'!H1487,$B$1),"")</f>
        <v/>
      </c>
      <c r="U1488" s="17" t="str">
        <f>IF(SUM('Control Sample Data'!I$3:I$98)&gt;10,IF(AND(ISNUMBER('Control Sample Data'!I1487),'Control Sample Data'!I1487&lt;$B$1,'Control Sample Data'!I1487&gt;0),'Control Sample Data'!I1487,$B$1),"")</f>
        <v/>
      </c>
      <c r="V1488" s="17" t="str">
        <f>IF(SUM('Control Sample Data'!J$3:J$98)&gt;10,IF(AND(ISNUMBER('Control Sample Data'!J1487),'Control Sample Data'!J1487&lt;$B$1,'Control Sample Data'!J1487&gt;0),'Control Sample Data'!J1487,$B$1),"")</f>
        <v/>
      </c>
      <c r="W1488" s="17" t="str">
        <f>IF(SUM('Control Sample Data'!K$3:K$98)&gt;10,IF(AND(ISNUMBER('Control Sample Data'!K1487),'Control Sample Data'!K1487&lt;$B$1,'Control Sample Data'!K1487&gt;0),'Control Sample Data'!K1487,$B$1),"")</f>
        <v/>
      </c>
      <c r="X1488" s="17" t="str">
        <f>IF(SUM('Control Sample Data'!L$3:L$98)&gt;10,IF(AND(ISNUMBER('Control Sample Data'!L1487),'Control Sample Data'!L1487&lt;$B$1,'Control Sample Data'!L1487&gt;0),'Control Sample Data'!L1487,$B$1),"")</f>
        <v/>
      </c>
      <c r="Y1488" s="17" t="str">
        <f>IF(SUM('Control Sample Data'!M$3:M$98)&gt;10,IF(AND(ISNUMBER('Control Sample Data'!M1487),'Control Sample Data'!M1487&lt;$B$1,'Control Sample Data'!M1487&gt;0),'Control Sample Data'!M1487,$B$1),"")</f>
        <v/>
      </c>
      <c r="AT1488" s="36" t="str">
        <f t="shared" si="1001"/>
        <v/>
      </c>
      <c r="AU1488" s="36" t="str">
        <f t="shared" si="1002"/>
        <v/>
      </c>
      <c r="AV1488" s="36" t="str">
        <f t="shared" si="1003"/>
        <v/>
      </c>
      <c r="AW1488" s="36" t="str">
        <f t="shared" si="1004"/>
        <v/>
      </c>
      <c r="AX1488" s="36" t="str">
        <f t="shared" si="1005"/>
        <v/>
      </c>
      <c r="AY1488" s="36" t="str">
        <f t="shared" si="1006"/>
        <v/>
      </c>
      <c r="AZ1488" s="36" t="str">
        <f t="shared" si="1007"/>
        <v/>
      </c>
      <c r="BA1488" s="36" t="str">
        <f t="shared" si="1008"/>
        <v/>
      </c>
      <c r="BB1488" s="36" t="str">
        <f t="shared" si="1009"/>
        <v/>
      </c>
      <c r="BC1488" s="36" t="str">
        <f t="shared" si="1010"/>
        <v/>
      </c>
      <c r="BD1488" s="36" t="str">
        <f t="shared" si="1011"/>
        <v/>
      </c>
      <c r="BE1488" s="36" t="str">
        <f t="shared" si="1012"/>
        <v/>
      </c>
      <c r="BF1488" s="36" t="str">
        <f t="shared" si="1013"/>
        <v/>
      </c>
      <c r="BG1488" s="36" t="str">
        <f t="shared" si="1014"/>
        <v/>
      </c>
      <c r="BH1488" s="36" t="str">
        <f t="shared" si="1015"/>
        <v/>
      </c>
      <c r="BI1488" s="36" t="str">
        <f t="shared" si="1016"/>
        <v/>
      </c>
      <c r="BJ1488" s="36" t="str">
        <f t="shared" si="1017"/>
        <v/>
      </c>
      <c r="BK1488" s="36" t="str">
        <f t="shared" si="1018"/>
        <v/>
      </c>
      <c r="BL1488" s="36" t="str">
        <f t="shared" si="1019"/>
        <v/>
      </c>
      <c r="BM1488" s="36" t="str">
        <f t="shared" si="1020"/>
        <v/>
      </c>
      <c r="BN1488" s="38" t="e">
        <f t="shared" si="979"/>
        <v>#DIV/0!</v>
      </c>
      <c r="BO1488" s="38" t="e">
        <f t="shared" si="980"/>
        <v>#DIV/0!</v>
      </c>
      <c r="BP1488" s="39" t="str">
        <f t="shared" si="981"/>
        <v/>
      </c>
      <c r="BQ1488" s="39" t="str">
        <f t="shared" si="982"/>
        <v/>
      </c>
      <c r="BR1488" s="39" t="str">
        <f t="shared" si="983"/>
        <v/>
      </c>
      <c r="BS1488" s="39" t="str">
        <f t="shared" si="984"/>
        <v/>
      </c>
      <c r="BT1488" s="39" t="str">
        <f t="shared" si="985"/>
        <v/>
      </c>
      <c r="BU1488" s="39" t="str">
        <f t="shared" si="986"/>
        <v/>
      </c>
      <c r="BV1488" s="39" t="str">
        <f t="shared" si="987"/>
        <v/>
      </c>
      <c r="BW1488" s="39" t="str">
        <f t="shared" si="988"/>
        <v/>
      </c>
      <c r="BX1488" s="39" t="str">
        <f t="shared" si="989"/>
        <v/>
      </c>
      <c r="BY1488" s="39" t="str">
        <f t="shared" si="990"/>
        <v/>
      </c>
      <c r="BZ1488" s="39" t="str">
        <f t="shared" si="991"/>
        <v/>
      </c>
      <c r="CA1488" s="39" t="str">
        <f t="shared" si="992"/>
        <v/>
      </c>
      <c r="CB1488" s="39" t="str">
        <f t="shared" si="993"/>
        <v/>
      </c>
      <c r="CC1488" s="39" t="str">
        <f t="shared" si="994"/>
        <v/>
      </c>
      <c r="CD1488" s="39" t="str">
        <f t="shared" si="995"/>
        <v/>
      </c>
      <c r="CE1488" s="39" t="str">
        <f t="shared" si="996"/>
        <v/>
      </c>
      <c r="CF1488" s="39" t="str">
        <f t="shared" si="997"/>
        <v/>
      </c>
      <c r="CG1488" s="39" t="str">
        <f t="shared" si="998"/>
        <v/>
      </c>
      <c r="CH1488" s="39" t="str">
        <f t="shared" si="999"/>
        <v/>
      </c>
      <c r="CI1488" s="39" t="str">
        <f t="shared" si="1000"/>
        <v/>
      </c>
    </row>
    <row r="1489" spans="1:87">
      <c r="A1489" s="18"/>
      <c r="B1489" s="15" t="str">
        <f>'Gene Table'!E1488</f>
        <v>hsa-miR-4734</v>
      </c>
      <c r="C1489" s="15" t="str">
        <f>'Gene Table'!B1488</f>
        <v>N22</v>
      </c>
      <c r="D1489" s="16" t="str">
        <f>IF(SUM('Test Sample Data'!D$3:D$98)&gt;10,IF(AND(ISNUMBER('Test Sample Data'!D1488),'Test Sample Data'!D1488&lt;$B$1,'Test Sample Data'!D1488&gt;0),'Test Sample Data'!D1488,$B$1),"")</f>
        <v/>
      </c>
      <c r="E1489" s="17" t="str">
        <f>IF(SUM('Test Sample Data'!E$3:E$98)&gt;10,IF(AND(ISNUMBER('Test Sample Data'!E1488),'Test Sample Data'!E1488&lt;$B$1,'Test Sample Data'!E1488&gt;0),'Test Sample Data'!E1488,$B$1),"")</f>
        <v/>
      </c>
      <c r="F1489" s="17" t="str">
        <f>IF(SUM('Test Sample Data'!F$3:F$98)&gt;10,IF(AND(ISNUMBER('Test Sample Data'!F1488),'Test Sample Data'!F1488&lt;$B$1,'Test Sample Data'!F1488&gt;0),'Test Sample Data'!F1488,$B$1),"")</f>
        <v/>
      </c>
      <c r="G1489" s="17" t="str">
        <f>IF(SUM('Test Sample Data'!G$3:G$98)&gt;10,IF(AND(ISNUMBER('Test Sample Data'!G1488),'Test Sample Data'!G1488&lt;$B$1,'Test Sample Data'!G1488&gt;0),'Test Sample Data'!G1488,$B$1),"")</f>
        <v/>
      </c>
      <c r="H1489" s="17" t="str">
        <f>IF(SUM('Test Sample Data'!H$3:H$98)&gt;10,IF(AND(ISNUMBER('Test Sample Data'!H1488),'Test Sample Data'!H1488&lt;$B$1,'Test Sample Data'!H1488&gt;0),'Test Sample Data'!H1488,$B$1),"")</f>
        <v/>
      </c>
      <c r="I1489" s="17" t="str">
        <f>IF(SUM('Test Sample Data'!I$3:I$98)&gt;10,IF(AND(ISNUMBER('Test Sample Data'!I1488),'Test Sample Data'!I1488&lt;$B$1,'Test Sample Data'!I1488&gt;0),'Test Sample Data'!I1488,$B$1),"")</f>
        <v/>
      </c>
      <c r="J1489" s="17" t="str">
        <f>IF(SUM('Test Sample Data'!J$3:J$98)&gt;10,IF(AND(ISNUMBER('Test Sample Data'!J1488),'Test Sample Data'!J1488&lt;$B$1,'Test Sample Data'!J1488&gt;0),'Test Sample Data'!J1488,$B$1),"")</f>
        <v/>
      </c>
      <c r="K1489" s="17" t="str">
        <f>IF(SUM('Test Sample Data'!K$3:K$98)&gt;10,IF(AND(ISNUMBER('Test Sample Data'!K1488),'Test Sample Data'!K1488&lt;$B$1,'Test Sample Data'!K1488&gt;0),'Test Sample Data'!K1488,$B$1),"")</f>
        <v/>
      </c>
      <c r="L1489" s="17" t="str">
        <f>IF(SUM('Test Sample Data'!L$3:L$98)&gt;10,IF(AND(ISNUMBER('Test Sample Data'!L1488),'Test Sample Data'!L1488&lt;$B$1,'Test Sample Data'!L1488&gt;0),'Test Sample Data'!L1488,$B$1),"")</f>
        <v/>
      </c>
      <c r="M1489" s="17" t="str">
        <f>IF(SUM('Test Sample Data'!M$3:M$98)&gt;10,IF(AND(ISNUMBER('Test Sample Data'!M1488),'Test Sample Data'!M1488&lt;$B$1,'Test Sample Data'!M1488&gt;0),'Test Sample Data'!M1488,$B$1),"")</f>
        <v/>
      </c>
      <c r="N1489" s="17" t="str">
        <f>'Gene Table'!E1488</f>
        <v>hsa-miR-4734</v>
      </c>
      <c r="O1489" s="17" t="str">
        <f>'Gene Table'!B1488</f>
        <v>N22</v>
      </c>
      <c r="P1489" s="17" t="str">
        <f>IF(SUM('Control Sample Data'!D$3:D$98)&gt;10,IF(AND(ISNUMBER('Control Sample Data'!D1488),'Control Sample Data'!D1488&lt;$B$1,'Control Sample Data'!D1488&gt;0),'Control Sample Data'!D1488,$B$1),"")</f>
        <v/>
      </c>
      <c r="Q1489" s="17" t="str">
        <f>IF(SUM('Control Sample Data'!E$3:E$98)&gt;10,IF(AND(ISNUMBER('Control Sample Data'!E1488),'Control Sample Data'!E1488&lt;$B$1,'Control Sample Data'!E1488&gt;0),'Control Sample Data'!E1488,$B$1),"")</f>
        <v/>
      </c>
      <c r="R1489" s="17" t="str">
        <f>IF(SUM('Control Sample Data'!F$3:F$98)&gt;10,IF(AND(ISNUMBER('Control Sample Data'!F1488),'Control Sample Data'!F1488&lt;$B$1,'Control Sample Data'!F1488&gt;0),'Control Sample Data'!F1488,$B$1),"")</f>
        <v/>
      </c>
      <c r="S1489" s="17" t="str">
        <f>IF(SUM('Control Sample Data'!G$3:G$98)&gt;10,IF(AND(ISNUMBER('Control Sample Data'!G1488),'Control Sample Data'!G1488&lt;$B$1,'Control Sample Data'!G1488&gt;0),'Control Sample Data'!G1488,$B$1),"")</f>
        <v/>
      </c>
      <c r="T1489" s="17" t="str">
        <f>IF(SUM('Control Sample Data'!H$3:H$98)&gt;10,IF(AND(ISNUMBER('Control Sample Data'!H1488),'Control Sample Data'!H1488&lt;$B$1,'Control Sample Data'!H1488&gt;0),'Control Sample Data'!H1488,$B$1),"")</f>
        <v/>
      </c>
      <c r="U1489" s="17" t="str">
        <f>IF(SUM('Control Sample Data'!I$3:I$98)&gt;10,IF(AND(ISNUMBER('Control Sample Data'!I1488),'Control Sample Data'!I1488&lt;$B$1,'Control Sample Data'!I1488&gt;0),'Control Sample Data'!I1488,$B$1),"")</f>
        <v/>
      </c>
      <c r="V1489" s="17" t="str">
        <f>IF(SUM('Control Sample Data'!J$3:J$98)&gt;10,IF(AND(ISNUMBER('Control Sample Data'!J1488),'Control Sample Data'!J1488&lt;$B$1,'Control Sample Data'!J1488&gt;0),'Control Sample Data'!J1488,$B$1),"")</f>
        <v/>
      </c>
      <c r="W1489" s="17" t="str">
        <f>IF(SUM('Control Sample Data'!K$3:K$98)&gt;10,IF(AND(ISNUMBER('Control Sample Data'!K1488),'Control Sample Data'!K1488&lt;$B$1,'Control Sample Data'!K1488&gt;0),'Control Sample Data'!K1488,$B$1),"")</f>
        <v/>
      </c>
      <c r="X1489" s="17" t="str">
        <f>IF(SUM('Control Sample Data'!L$3:L$98)&gt;10,IF(AND(ISNUMBER('Control Sample Data'!L1488),'Control Sample Data'!L1488&lt;$B$1,'Control Sample Data'!L1488&gt;0),'Control Sample Data'!L1488,$B$1),"")</f>
        <v/>
      </c>
      <c r="Y1489" s="17" t="str">
        <f>IF(SUM('Control Sample Data'!M$3:M$98)&gt;10,IF(AND(ISNUMBER('Control Sample Data'!M1488),'Control Sample Data'!M1488&lt;$B$1,'Control Sample Data'!M1488&gt;0),'Control Sample Data'!M1488,$B$1),"")</f>
        <v/>
      </c>
      <c r="AT1489" s="36" t="str">
        <f t="shared" si="1001"/>
        <v/>
      </c>
      <c r="AU1489" s="36" t="str">
        <f t="shared" si="1002"/>
        <v/>
      </c>
      <c r="AV1489" s="36" t="str">
        <f t="shared" si="1003"/>
        <v/>
      </c>
      <c r="AW1489" s="36" t="str">
        <f t="shared" si="1004"/>
        <v/>
      </c>
      <c r="AX1489" s="36" t="str">
        <f t="shared" si="1005"/>
        <v/>
      </c>
      <c r="AY1489" s="36" t="str">
        <f t="shared" si="1006"/>
        <v/>
      </c>
      <c r="AZ1489" s="36" t="str">
        <f t="shared" si="1007"/>
        <v/>
      </c>
      <c r="BA1489" s="36" t="str">
        <f t="shared" si="1008"/>
        <v/>
      </c>
      <c r="BB1489" s="36" t="str">
        <f t="shared" si="1009"/>
        <v/>
      </c>
      <c r="BC1489" s="36" t="str">
        <f t="shared" si="1010"/>
        <v/>
      </c>
      <c r="BD1489" s="36" t="str">
        <f t="shared" si="1011"/>
        <v/>
      </c>
      <c r="BE1489" s="36" t="str">
        <f t="shared" si="1012"/>
        <v/>
      </c>
      <c r="BF1489" s="36" t="str">
        <f t="shared" si="1013"/>
        <v/>
      </c>
      <c r="BG1489" s="36" t="str">
        <f t="shared" si="1014"/>
        <v/>
      </c>
      <c r="BH1489" s="36" t="str">
        <f t="shared" si="1015"/>
        <v/>
      </c>
      <c r="BI1489" s="36" t="str">
        <f t="shared" si="1016"/>
        <v/>
      </c>
      <c r="BJ1489" s="36" t="str">
        <f t="shared" si="1017"/>
        <v/>
      </c>
      <c r="BK1489" s="36" t="str">
        <f t="shared" si="1018"/>
        <v/>
      </c>
      <c r="BL1489" s="36" t="str">
        <f t="shared" si="1019"/>
        <v/>
      </c>
      <c r="BM1489" s="36" t="str">
        <f t="shared" si="1020"/>
        <v/>
      </c>
      <c r="BN1489" s="38" t="e">
        <f t="shared" si="979"/>
        <v>#DIV/0!</v>
      </c>
      <c r="BO1489" s="38" t="e">
        <f t="shared" si="980"/>
        <v>#DIV/0!</v>
      </c>
      <c r="BP1489" s="39" t="str">
        <f t="shared" si="981"/>
        <v/>
      </c>
      <c r="BQ1489" s="39" t="str">
        <f t="shared" si="982"/>
        <v/>
      </c>
      <c r="BR1489" s="39" t="str">
        <f t="shared" si="983"/>
        <v/>
      </c>
      <c r="BS1489" s="39" t="str">
        <f t="shared" si="984"/>
        <v/>
      </c>
      <c r="BT1489" s="39" t="str">
        <f t="shared" si="985"/>
        <v/>
      </c>
      <c r="BU1489" s="39" t="str">
        <f t="shared" si="986"/>
        <v/>
      </c>
      <c r="BV1489" s="39" t="str">
        <f t="shared" si="987"/>
        <v/>
      </c>
      <c r="BW1489" s="39" t="str">
        <f t="shared" si="988"/>
        <v/>
      </c>
      <c r="BX1489" s="39" t="str">
        <f t="shared" si="989"/>
        <v/>
      </c>
      <c r="BY1489" s="39" t="str">
        <f t="shared" si="990"/>
        <v/>
      </c>
      <c r="BZ1489" s="39" t="str">
        <f t="shared" si="991"/>
        <v/>
      </c>
      <c r="CA1489" s="39" t="str">
        <f t="shared" si="992"/>
        <v/>
      </c>
      <c r="CB1489" s="39" t="str">
        <f t="shared" si="993"/>
        <v/>
      </c>
      <c r="CC1489" s="39" t="str">
        <f t="shared" si="994"/>
        <v/>
      </c>
      <c r="CD1489" s="39" t="str">
        <f t="shared" si="995"/>
        <v/>
      </c>
      <c r="CE1489" s="39" t="str">
        <f t="shared" si="996"/>
        <v/>
      </c>
      <c r="CF1489" s="39" t="str">
        <f t="shared" si="997"/>
        <v/>
      </c>
      <c r="CG1489" s="39" t="str">
        <f t="shared" si="998"/>
        <v/>
      </c>
      <c r="CH1489" s="39" t="str">
        <f t="shared" si="999"/>
        <v/>
      </c>
      <c r="CI1489" s="39" t="str">
        <f t="shared" si="1000"/>
        <v/>
      </c>
    </row>
    <row r="1490" spans="1:87">
      <c r="A1490" s="18"/>
      <c r="B1490" s="15" t="str">
        <f>'Gene Table'!E1489</f>
        <v>hsa-miR-4685-3p</v>
      </c>
      <c r="C1490" s="15" t="str">
        <f>'Gene Table'!B1489</f>
        <v>N23</v>
      </c>
      <c r="D1490" s="16" t="str">
        <f>IF(SUM('Test Sample Data'!D$3:D$98)&gt;10,IF(AND(ISNUMBER('Test Sample Data'!D1489),'Test Sample Data'!D1489&lt;$B$1,'Test Sample Data'!D1489&gt;0),'Test Sample Data'!D1489,$B$1),"")</f>
        <v/>
      </c>
      <c r="E1490" s="17" t="str">
        <f>IF(SUM('Test Sample Data'!E$3:E$98)&gt;10,IF(AND(ISNUMBER('Test Sample Data'!E1489),'Test Sample Data'!E1489&lt;$B$1,'Test Sample Data'!E1489&gt;0),'Test Sample Data'!E1489,$B$1),"")</f>
        <v/>
      </c>
      <c r="F1490" s="17" t="str">
        <f>IF(SUM('Test Sample Data'!F$3:F$98)&gt;10,IF(AND(ISNUMBER('Test Sample Data'!F1489),'Test Sample Data'!F1489&lt;$B$1,'Test Sample Data'!F1489&gt;0),'Test Sample Data'!F1489,$B$1),"")</f>
        <v/>
      </c>
      <c r="G1490" s="17" t="str">
        <f>IF(SUM('Test Sample Data'!G$3:G$98)&gt;10,IF(AND(ISNUMBER('Test Sample Data'!G1489),'Test Sample Data'!G1489&lt;$B$1,'Test Sample Data'!G1489&gt;0),'Test Sample Data'!G1489,$B$1),"")</f>
        <v/>
      </c>
      <c r="H1490" s="17" t="str">
        <f>IF(SUM('Test Sample Data'!H$3:H$98)&gt;10,IF(AND(ISNUMBER('Test Sample Data'!H1489),'Test Sample Data'!H1489&lt;$B$1,'Test Sample Data'!H1489&gt;0),'Test Sample Data'!H1489,$B$1),"")</f>
        <v/>
      </c>
      <c r="I1490" s="17" t="str">
        <f>IF(SUM('Test Sample Data'!I$3:I$98)&gt;10,IF(AND(ISNUMBER('Test Sample Data'!I1489),'Test Sample Data'!I1489&lt;$B$1,'Test Sample Data'!I1489&gt;0),'Test Sample Data'!I1489,$B$1),"")</f>
        <v/>
      </c>
      <c r="J1490" s="17" t="str">
        <f>IF(SUM('Test Sample Data'!J$3:J$98)&gt;10,IF(AND(ISNUMBER('Test Sample Data'!J1489),'Test Sample Data'!J1489&lt;$B$1,'Test Sample Data'!J1489&gt;0),'Test Sample Data'!J1489,$B$1),"")</f>
        <v/>
      </c>
      <c r="K1490" s="17" t="str">
        <f>IF(SUM('Test Sample Data'!K$3:K$98)&gt;10,IF(AND(ISNUMBER('Test Sample Data'!K1489),'Test Sample Data'!K1489&lt;$B$1,'Test Sample Data'!K1489&gt;0),'Test Sample Data'!K1489,$B$1),"")</f>
        <v/>
      </c>
      <c r="L1490" s="17" t="str">
        <f>IF(SUM('Test Sample Data'!L$3:L$98)&gt;10,IF(AND(ISNUMBER('Test Sample Data'!L1489),'Test Sample Data'!L1489&lt;$B$1,'Test Sample Data'!L1489&gt;0),'Test Sample Data'!L1489,$B$1),"")</f>
        <v/>
      </c>
      <c r="M1490" s="17" t="str">
        <f>IF(SUM('Test Sample Data'!M$3:M$98)&gt;10,IF(AND(ISNUMBER('Test Sample Data'!M1489),'Test Sample Data'!M1489&lt;$B$1,'Test Sample Data'!M1489&gt;0),'Test Sample Data'!M1489,$B$1),"")</f>
        <v/>
      </c>
      <c r="N1490" s="17" t="str">
        <f>'Gene Table'!E1489</f>
        <v>hsa-miR-4685-3p</v>
      </c>
      <c r="O1490" s="17" t="str">
        <f>'Gene Table'!B1489</f>
        <v>N23</v>
      </c>
      <c r="P1490" s="17" t="str">
        <f>IF(SUM('Control Sample Data'!D$3:D$98)&gt;10,IF(AND(ISNUMBER('Control Sample Data'!D1489),'Control Sample Data'!D1489&lt;$B$1,'Control Sample Data'!D1489&gt;0),'Control Sample Data'!D1489,$B$1),"")</f>
        <v/>
      </c>
      <c r="Q1490" s="17" t="str">
        <f>IF(SUM('Control Sample Data'!E$3:E$98)&gt;10,IF(AND(ISNUMBER('Control Sample Data'!E1489),'Control Sample Data'!E1489&lt;$B$1,'Control Sample Data'!E1489&gt;0),'Control Sample Data'!E1489,$B$1),"")</f>
        <v/>
      </c>
      <c r="R1490" s="17" t="str">
        <f>IF(SUM('Control Sample Data'!F$3:F$98)&gt;10,IF(AND(ISNUMBER('Control Sample Data'!F1489),'Control Sample Data'!F1489&lt;$B$1,'Control Sample Data'!F1489&gt;0),'Control Sample Data'!F1489,$B$1),"")</f>
        <v/>
      </c>
      <c r="S1490" s="17" t="str">
        <f>IF(SUM('Control Sample Data'!G$3:G$98)&gt;10,IF(AND(ISNUMBER('Control Sample Data'!G1489),'Control Sample Data'!G1489&lt;$B$1,'Control Sample Data'!G1489&gt;0),'Control Sample Data'!G1489,$B$1),"")</f>
        <v/>
      </c>
      <c r="T1490" s="17" t="str">
        <f>IF(SUM('Control Sample Data'!H$3:H$98)&gt;10,IF(AND(ISNUMBER('Control Sample Data'!H1489),'Control Sample Data'!H1489&lt;$B$1,'Control Sample Data'!H1489&gt;0),'Control Sample Data'!H1489,$B$1),"")</f>
        <v/>
      </c>
      <c r="U1490" s="17" t="str">
        <f>IF(SUM('Control Sample Data'!I$3:I$98)&gt;10,IF(AND(ISNUMBER('Control Sample Data'!I1489),'Control Sample Data'!I1489&lt;$B$1,'Control Sample Data'!I1489&gt;0),'Control Sample Data'!I1489,$B$1),"")</f>
        <v/>
      </c>
      <c r="V1490" s="17" t="str">
        <f>IF(SUM('Control Sample Data'!J$3:J$98)&gt;10,IF(AND(ISNUMBER('Control Sample Data'!J1489),'Control Sample Data'!J1489&lt;$B$1,'Control Sample Data'!J1489&gt;0),'Control Sample Data'!J1489,$B$1),"")</f>
        <v/>
      </c>
      <c r="W1490" s="17" t="str">
        <f>IF(SUM('Control Sample Data'!K$3:K$98)&gt;10,IF(AND(ISNUMBER('Control Sample Data'!K1489),'Control Sample Data'!K1489&lt;$B$1,'Control Sample Data'!K1489&gt;0),'Control Sample Data'!K1489,$B$1),"")</f>
        <v/>
      </c>
      <c r="X1490" s="17" t="str">
        <f>IF(SUM('Control Sample Data'!L$3:L$98)&gt;10,IF(AND(ISNUMBER('Control Sample Data'!L1489),'Control Sample Data'!L1489&lt;$B$1,'Control Sample Data'!L1489&gt;0),'Control Sample Data'!L1489,$B$1),"")</f>
        <v/>
      </c>
      <c r="Y1490" s="17" t="str">
        <f>IF(SUM('Control Sample Data'!M$3:M$98)&gt;10,IF(AND(ISNUMBER('Control Sample Data'!M1489),'Control Sample Data'!M1489&lt;$B$1,'Control Sample Data'!M1489&gt;0),'Control Sample Data'!M1489,$B$1),"")</f>
        <v/>
      </c>
      <c r="AT1490" s="36" t="str">
        <f t="shared" si="1001"/>
        <v/>
      </c>
      <c r="AU1490" s="36" t="str">
        <f t="shared" si="1002"/>
        <v/>
      </c>
      <c r="AV1490" s="36" t="str">
        <f t="shared" si="1003"/>
        <v/>
      </c>
      <c r="AW1490" s="36" t="str">
        <f t="shared" si="1004"/>
        <v/>
      </c>
      <c r="AX1490" s="36" t="str">
        <f t="shared" si="1005"/>
        <v/>
      </c>
      <c r="AY1490" s="36" t="str">
        <f t="shared" si="1006"/>
        <v/>
      </c>
      <c r="AZ1490" s="36" t="str">
        <f t="shared" si="1007"/>
        <v/>
      </c>
      <c r="BA1490" s="36" t="str">
        <f t="shared" si="1008"/>
        <v/>
      </c>
      <c r="BB1490" s="36" t="str">
        <f t="shared" si="1009"/>
        <v/>
      </c>
      <c r="BC1490" s="36" t="str">
        <f t="shared" si="1010"/>
        <v/>
      </c>
      <c r="BD1490" s="36" t="str">
        <f t="shared" si="1011"/>
        <v/>
      </c>
      <c r="BE1490" s="36" t="str">
        <f t="shared" si="1012"/>
        <v/>
      </c>
      <c r="BF1490" s="36" t="str">
        <f t="shared" si="1013"/>
        <v/>
      </c>
      <c r="BG1490" s="36" t="str">
        <f t="shared" si="1014"/>
        <v/>
      </c>
      <c r="BH1490" s="36" t="str">
        <f t="shared" si="1015"/>
        <v/>
      </c>
      <c r="BI1490" s="36" t="str">
        <f t="shared" si="1016"/>
        <v/>
      </c>
      <c r="BJ1490" s="36" t="str">
        <f t="shared" si="1017"/>
        <v/>
      </c>
      <c r="BK1490" s="36" t="str">
        <f t="shared" si="1018"/>
        <v/>
      </c>
      <c r="BL1490" s="36" t="str">
        <f t="shared" si="1019"/>
        <v/>
      </c>
      <c r="BM1490" s="36" t="str">
        <f t="shared" si="1020"/>
        <v/>
      </c>
      <c r="BN1490" s="38" t="e">
        <f t="shared" si="979"/>
        <v>#DIV/0!</v>
      </c>
      <c r="BO1490" s="38" t="e">
        <f t="shared" si="980"/>
        <v>#DIV/0!</v>
      </c>
      <c r="BP1490" s="39" t="str">
        <f t="shared" si="981"/>
        <v/>
      </c>
      <c r="BQ1490" s="39" t="str">
        <f t="shared" si="982"/>
        <v/>
      </c>
      <c r="BR1490" s="39" t="str">
        <f t="shared" si="983"/>
        <v/>
      </c>
      <c r="BS1490" s="39" t="str">
        <f t="shared" si="984"/>
        <v/>
      </c>
      <c r="BT1490" s="39" t="str">
        <f t="shared" si="985"/>
        <v/>
      </c>
      <c r="BU1490" s="39" t="str">
        <f t="shared" si="986"/>
        <v/>
      </c>
      <c r="BV1490" s="39" t="str">
        <f t="shared" si="987"/>
        <v/>
      </c>
      <c r="BW1490" s="39" t="str">
        <f t="shared" si="988"/>
        <v/>
      </c>
      <c r="BX1490" s="39" t="str">
        <f t="shared" si="989"/>
        <v/>
      </c>
      <c r="BY1490" s="39" t="str">
        <f t="shared" si="990"/>
        <v/>
      </c>
      <c r="BZ1490" s="39" t="str">
        <f t="shared" si="991"/>
        <v/>
      </c>
      <c r="CA1490" s="39" t="str">
        <f t="shared" si="992"/>
        <v/>
      </c>
      <c r="CB1490" s="39" t="str">
        <f t="shared" si="993"/>
        <v/>
      </c>
      <c r="CC1490" s="39" t="str">
        <f t="shared" si="994"/>
        <v/>
      </c>
      <c r="CD1490" s="39" t="str">
        <f t="shared" si="995"/>
        <v/>
      </c>
      <c r="CE1490" s="39" t="str">
        <f t="shared" si="996"/>
        <v/>
      </c>
      <c r="CF1490" s="39" t="str">
        <f t="shared" si="997"/>
        <v/>
      </c>
      <c r="CG1490" s="39" t="str">
        <f t="shared" si="998"/>
        <v/>
      </c>
      <c r="CH1490" s="39" t="str">
        <f t="shared" si="999"/>
        <v/>
      </c>
      <c r="CI1490" s="39" t="str">
        <f t="shared" si="1000"/>
        <v/>
      </c>
    </row>
    <row r="1491" spans="1:87">
      <c r="A1491" s="18"/>
      <c r="B1491" s="15" t="str">
        <f>'Gene Table'!E1490</f>
        <v>hsa-miR-4735-5p</v>
      </c>
      <c r="C1491" s="15" t="str">
        <f>'Gene Table'!B1490</f>
        <v>N24</v>
      </c>
      <c r="D1491" s="16" t="str">
        <f>IF(SUM('Test Sample Data'!D$3:D$98)&gt;10,IF(AND(ISNUMBER('Test Sample Data'!D1490),'Test Sample Data'!D1490&lt;$B$1,'Test Sample Data'!D1490&gt;0),'Test Sample Data'!D1490,$B$1),"")</f>
        <v/>
      </c>
      <c r="E1491" s="17" t="str">
        <f>IF(SUM('Test Sample Data'!E$3:E$98)&gt;10,IF(AND(ISNUMBER('Test Sample Data'!E1490),'Test Sample Data'!E1490&lt;$B$1,'Test Sample Data'!E1490&gt;0),'Test Sample Data'!E1490,$B$1),"")</f>
        <v/>
      </c>
      <c r="F1491" s="17" t="str">
        <f>IF(SUM('Test Sample Data'!F$3:F$98)&gt;10,IF(AND(ISNUMBER('Test Sample Data'!F1490),'Test Sample Data'!F1490&lt;$B$1,'Test Sample Data'!F1490&gt;0),'Test Sample Data'!F1490,$B$1),"")</f>
        <v/>
      </c>
      <c r="G1491" s="17" t="str">
        <f>IF(SUM('Test Sample Data'!G$3:G$98)&gt;10,IF(AND(ISNUMBER('Test Sample Data'!G1490),'Test Sample Data'!G1490&lt;$B$1,'Test Sample Data'!G1490&gt;0),'Test Sample Data'!G1490,$B$1),"")</f>
        <v/>
      </c>
      <c r="H1491" s="17" t="str">
        <f>IF(SUM('Test Sample Data'!H$3:H$98)&gt;10,IF(AND(ISNUMBER('Test Sample Data'!H1490),'Test Sample Data'!H1490&lt;$B$1,'Test Sample Data'!H1490&gt;0),'Test Sample Data'!H1490,$B$1),"")</f>
        <v/>
      </c>
      <c r="I1491" s="17" t="str">
        <f>IF(SUM('Test Sample Data'!I$3:I$98)&gt;10,IF(AND(ISNUMBER('Test Sample Data'!I1490),'Test Sample Data'!I1490&lt;$B$1,'Test Sample Data'!I1490&gt;0),'Test Sample Data'!I1490,$B$1),"")</f>
        <v/>
      </c>
      <c r="J1491" s="17" t="str">
        <f>IF(SUM('Test Sample Data'!J$3:J$98)&gt;10,IF(AND(ISNUMBER('Test Sample Data'!J1490),'Test Sample Data'!J1490&lt;$B$1,'Test Sample Data'!J1490&gt;0),'Test Sample Data'!J1490,$B$1),"")</f>
        <v/>
      </c>
      <c r="K1491" s="17" t="str">
        <f>IF(SUM('Test Sample Data'!K$3:K$98)&gt;10,IF(AND(ISNUMBER('Test Sample Data'!K1490),'Test Sample Data'!K1490&lt;$B$1,'Test Sample Data'!K1490&gt;0),'Test Sample Data'!K1490,$B$1),"")</f>
        <v/>
      </c>
      <c r="L1491" s="17" t="str">
        <f>IF(SUM('Test Sample Data'!L$3:L$98)&gt;10,IF(AND(ISNUMBER('Test Sample Data'!L1490),'Test Sample Data'!L1490&lt;$B$1,'Test Sample Data'!L1490&gt;0),'Test Sample Data'!L1490,$B$1),"")</f>
        <v/>
      </c>
      <c r="M1491" s="17" t="str">
        <f>IF(SUM('Test Sample Data'!M$3:M$98)&gt;10,IF(AND(ISNUMBER('Test Sample Data'!M1490),'Test Sample Data'!M1490&lt;$B$1,'Test Sample Data'!M1490&gt;0),'Test Sample Data'!M1490,$B$1),"")</f>
        <v/>
      </c>
      <c r="N1491" s="17" t="str">
        <f>'Gene Table'!E1490</f>
        <v>hsa-miR-4735-5p</v>
      </c>
      <c r="O1491" s="17" t="str">
        <f>'Gene Table'!B1490</f>
        <v>N24</v>
      </c>
      <c r="P1491" s="17" t="str">
        <f>IF(SUM('Control Sample Data'!D$3:D$98)&gt;10,IF(AND(ISNUMBER('Control Sample Data'!D1490),'Control Sample Data'!D1490&lt;$B$1,'Control Sample Data'!D1490&gt;0),'Control Sample Data'!D1490,$B$1),"")</f>
        <v/>
      </c>
      <c r="Q1491" s="17" t="str">
        <f>IF(SUM('Control Sample Data'!E$3:E$98)&gt;10,IF(AND(ISNUMBER('Control Sample Data'!E1490),'Control Sample Data'!E1490&lt;$B$1,'Control Sample Data'!E1490&gt;0),'Control Sample Data'!E1490,$B$1),"")</f>
        <v/>
      </c>
      <c r="R1491" s="17" t="str">
        <f>IF(SUM('Control Sample Data'!F$3:F$98)&gt;10,IF(AND(ISNUMBER('Control Sample Data'!F1490),'Control Sample Data'!F1490&lt;$B$1,'Control Sample Data'!F1490&gt;0),'Control Sample Data'!F1490,$B$1),"")</f>
        <v/>
      </c>
      <c r="S1491" s="17" t="str">
        <f>IF(SUM('Control Sample Data'!G$3:G$98)&gt;10,IF(AND(ISNUMBER('Control Sample Data'!G1490),'Control Sample Data'!G1490&lt;$B$1,'Control Sample Data'!G1490&gt;0),'Control Sample Data'!G1490,$B$1),"")</f>
        <v/>
      </c>
      <c r="T1491" s="17" t="str">
        <f>IF(SUM('Control Sample Data'!H$3:H$98)&gt;10,IF(AND(ISNUMBER('Control Sample Data'!H1490),'Control Sample Data'!H1490&lt;$B$1,'Control Sample Data'!H1490&gt;0),'Control Sample Data'!H1490,$B$1),"")</f>
        <v/>
      </c>
      <c r="U1491" s="17" t="str">
        <f>IF(SUM('Control Sample Data'!I$3:I$98)&gt;10,IF(AND(ISNUMBER('Control Sample Data'!I1490),'Control Sample Data'!I1490&lt;$B$1,'Control Sample Data'!I1490&gt;0),'Control Sample Data'!I1490,$B$1),"")</f>
        <v/>
      </c>
      <c r="V1491" s="17" t="str">
        <f>IF(SUM('Control Sample Data'!J$3:J$98)&gt;10,IF(AND(ISNUMBER('Control Sample Data'!J1490),'Control Sample Data'!J1490&lt;$B$1,'Control Sample Data'!J1490&gt;0),'Control Sample Data'!J1490,$B$1),"")</f>
        <v/>
      </c>
      <c r="W1491" s="17" t="str">
        <f>IF(SUM('Control Sample Data'!K$3:K$98)&gt;10,IF(AND(ISNUMBER('Control Sample Data'!K1490),'Control Sample Data'!K1490&lt;$B$1,'Control Sample Data'!K1490&gt;0),'Control Sample Data'!K1490,$B$1),"")</f>
        <v/>
      </c>
      <c r="X1491" s="17" t="str">
        <f>IF(SUM('Control Sample Data'!L$3:L$98)&gt;10,IF(AND(ISNUMBER('Control Sample Data'!L1490),'Control Sample Data'!L1490&lt;$B$1,'Control Sample Data'!L1490&gt;0),'Control Sample Data'!L1490,$B$1),"")</f>
        <v/>
      </c>
      <c r="Y1491" s="17" t="str">
        <f>IF(SUM('Control Sample Data'!M$3:M$98)&gt;10,IF(AND(ISNUMBER('Control Sample Data'!M1490),'Control Sample Data'!M1490&lt;$B$1,'Control Sample Data'!M1490&gt;0),'Control Sample Data'!M1490,$B$1),"")</f>
        <v/>
      </c>
      <c r="AT1491" s="36" t="str">
        <f t="shared" si="1001"/>
        <v/>
      </c>
      <c r="AU1491" s="36" t="str">
        <f t="shared" si="1002"/>
        <v/>
      </c>
      <c r="AV1491" s="36" t="str">
        <f t="shared" si="1003"/>
        <v/>
      </c>
      <c r="AW1491" s="36" t="str">
        <f t="shared" si="1004"/>
        <v/>
      </c>
      <c r="AX1491" s="36" t="str">
        <f t="shared" si="1005"/>
        <v/>
      </c>
      <c r="AY1491" s="36" t="str">
        <f t="shared" si="1006"/>
        <v/>
      </c>
      <c r="AZ1491" s="36" t="str">
        <f t="shared" si="1007"/>
        <v/>
      </c>
      <c r="BA1491" s="36" t="str">
        <f t="shared" si="1008"/>
        <v/>
      </c>
      <c r="BB1491" s="36" t="str">
        <f t="shared" si="1009"/>
        <v/>
      </c>
      <c r="BC1491" s="36" t="str">
        <f t="shared" si="1010"/>
        <v/>
      </c>
      <c r="BD1491" s="36" t="str">
        <f t="shared" si="1011"/>
        <v/>
      </c>
      <c r="BE1491" s="36" t="str">
        <f t="shared" si="1012"/>
        <v/>
      </c>
      <c r="BF1491" s="36" t="str">
        <f t="shared" si="1013"/>
        <v/>
      </c>
      <c r="BG1491" s="36" t="str">
        <f t="shared" si="1014"/>
        <v/>
      </c>
      <c r="BH1491" s="36" t="str">
        <f t="shared" si="1015"/>
        <v/>
      </c>
      <c r="BI1491" s="36" t="str">
        <f t="shared" si="1016"/>
        <v/>
      </c>
      <c r="BJ1491" s="36" t="str">
        <f t="shared" si="1017"/>
        <v/>
      </c>
      <c r="BK1491" s="36" t="str">
        <f t="shared" si="1018"/>
        <v/>
      </c>
      <c r="BL1491" s="36" t="str">
        <f t="shared" si="1019"/>
        <v/>
      </c>
      <c r="BM1491" s="36" t="str">
        <f t="shared" si="1020"/>
        <v/>
      </c>
      <c r="BN1491" s="38" t="e">
        <f t="shared" si="979"/>
        <v>#DIV/0!</v>
      </c>
      <c r="BO1491" s="38" t="e">
        <f t="shared" si="980"/>
        <v>#DIV/0!</v>
      </c>
      <c r="BP1491" s="39" t="str">
        <f t="shared" si="981"/>
        <v/>
      </c>
      <c r="BQ1491" s="39" t="str">
        <f t="shared" si="982"/>
        <v/>
      </c>
      <c r="BR1491" s="39" t="str">
        <f t="shared" si="983"/>
        <v/>
      </c>
      <c r="BS1491" s="39" t="str">
        <f t="shared" si="984"/>
        <v/>
      </c>
      <c r="BT1491" s="39" t="str">
        <f t="shared" si="985"/>
        <v/>
      </c>
      <c r="BU1491" s="39" t="str">
        <f t="shared" si="986"/>
        <v/>
      </c>
      <c r="BV1491" s="39" t="str">
        <f t="shared" si="987"/>
        <v/>
      </c>
      <c r="BW1491" s="39" t="str">
        <f t="shared" si="988"/>
        <v/>
      </c>
      <c r="BX1491" s="39" t="str">
        <f t="shared" si="989"/>
        <v/>
      </c>
      <c r="BY1491" s="39" t="str">
        <f t="shared" si="990"/>
        <v/>
      </c>
      <c r="BZ1491" s="39" t="str">
        <f t="shared" si="991"/>
        <v/>
      </c>
      <c r="CA1491" s="39" t="str">
        <f t="shared" si="992"/>
        <v/>
      </c>
      <c r="CB1491" s="39" t="str">
        <f t="shared" si="993"/>
        <v/>
      </c>
      <c r="CC1491" s="39" t="str">
        <f t="shared" si="994"/>
        <v/>
      </c>
      <c r="CD1491" s="39" t="str">
        <f t="shared" si="995"/>
        <v/>
      </c>
      <c r="CE1491" s="39" t="str">
        <f t="shared" si="996"/>
        <v/>
      </c>
      <c r="CF1491" s="39" t="str">
        <f t="shared" si="997"/>
        <v/>
      </c>
      <c r="CG1491" s="39" t="str">
        <f t="shared" si="998"/>
        <v/>
      </c>
      <c r="CH1491" s="39" t="str">
        <f t="shared" si="999"/>
        <v/>
      </c>
      <c r="CI1491" s="39" t="str">
        <f t="shared" si="1000"/>
        <v/>
      </c>
    </row>
    <row r="1492" spans="1:87">
      <c r="A1492" s="18"/>
      <c r="B1492" s="15" t="str">
        <f>'Gene Table'!E1491</f>
        <v>hsa-miR-548ah-5p</v>
      </c>
      <c r="C1492" s="15" t="str">
        <f>'Gene Table'!B1491</f>
        <v>O01</v>
      </c>
      <c r="D1492" s="16" t="str">
        <f>IF(SUM('Test Sample Data'!D$3:D$98)&gt;10,IF(AND(ISNUMBER('Test Sample Data'!D1491),'Test Sample Data'!D1491&lt;$B$1,'Test Sample Data'!D1491&gt;0),'Test Sample Data'!D1491,$B$1),"")</f>
        <v/>
      </c>
      <c r="E1492" s="17" t="str">
        <f>IF(SUM('Test Sample Data'!E$3:E$98)&gt;10,IF(AND(ISNUMBER('Test Sample Data'!E1491),'Test Sample Data'!E1491&lt;$B$1,'Test Sample Data'!E1491&gt;0),'Test Sample Data'!E1491,$B$1),"")</f>
        <v/>
      </c>
      <c r="F1492" s="17" t="str">
        <f>IF(SUM('Test Sample Data'!F$3:F$98)&gt;10,IF(AND(ISNUMBER('Test Sample Data'!F1491),'Test Sample Data'!F1491&lt;$B$1,'Test Sample Data'!F1491&gt;0),'Test Sample Data'!F1491,$B$1),"")</f>
        <v/>
      </c>
      <c r="G1492" s="17" t="str">
        <f>IF(SUM('Test Sample Data'!G$3:G$98)&gt;10,IF(AND(ISNUMBER('Test Sample Data'!G1491),'Test Sample Data'!G1491&lt;$B$1,'Test Sample Data'!G1491&gt;0),'Test Sample Data'!G1491,$B$1),"")</f>
        <v/>
      </c>
      <c r="H1492" s="17" t="str">
        <f>IF(SUM('Test Sample Data'!H$3:H$98)&gt;10,IF(AND(ISNUMBER('Test Sample Data'!H1491),'Test Sample Data'!H1491&lt;$B$1,'Test Sample Data'!H1491&gt;0),'Test Sample Data'!H1491,$B$1),"")</f>
        <v/>
      </c>
      <c r="I1492" s="17" t="str">
        <f>IF(SUM('Test Sample Data'!I$3:I$98)&gt;10,IF(AND(ISNUMBER('Test Sample Data'!I1491),'Test Sample Data'!I1491&lt;$B$1,'Test Sample Data'!I1491&gt;0),'Test Sample Data'!I1491,$B$1),"")</f>
        <v/>
      </c>
      <c r="J1492" s="17" t="str">
        <f>IF(SUM('Test Sample Data'!J$3:J$98)&gt;10,IF(AND(ISNUMBER('Test Sample Data'!J1491),'Test Sample Data'!J1491&lt;$B$1,'Test Sample Data'!J1491&gt;0),'Test Sample Data'!J1491,$B$1),"")</f>
        <v/>
      </c>
      <c r="K1492" s="17" t="str">
        <f>IF(SUM('Test Sample Data'!K$3:K$98)&gt;10,IF(AND(ISNUMBER('Test Sample Data'!K1491),'Test Sample Data'!K1491&lt;$B$1,'Test Sample Data'!K1491&gt;0),'Test Sample Data'!K1491,$B$1),"")</f>
        <v/>
      </c>
      <c r="L1492" s="17" t="str">
        <f>IF(SUM('Test Sample Data'!L$3:L$98)&gt;10,IF(AND(ISNUMBER('Test Sample Data'!L1491),'Test Sample Data'!L1491&lt;$B$1,'Test Sample Data'!L1491&gt;0),'Test Sample Data'!L1491,$B$1),"")</f>
        <v/>
      </c>
      <c r="M1492" s="17" t="str">
        <f>IF(SUM('Test Sample Data'!M$3:M$98)&gt;10,IF(AND(ISNUMBER('Test Sample Data'!M1491),'Test Sample Data'!M1491&lt;$B$1,'Test Sample Data'!M1491&gt;0),'Test Sample Data'!M1491,$B$1),"")</f>
        <v/>
      </c>
      <c r="N1492" s="17" t="str">
        <f>'Gene Table'!E1491</f>
        <v>hsa-miR-548ah-5p</v>
      </c>
      <c r="O1492" s="17" t="str">
        <f>'Gene Table'!B1491</f>
        <v>O01</v>
      </c>
      <c r="P1492" s="17" t="str">
        <f>IF(SUM('Control Sample Data'!D$3:D$98)&gt;10,IF(AND(ISNUMBER('Control Sample Data'!D1491),'Control Sample Data'!D1491&lt;$B$1,'Control Sample Data'!D1491&gt;0),'Control Sample Data'!D1491,$B$1),"")</f>
        <v/>
      </c>
      <c r="Q1492" s="17" t="str">
        <f>IF(SUM('Control Sample Data'!E$3:E$98)&gt;10,IF(AND(ISNUMBER('Control Sample Data'!E1491),'Control Sample Data'!E1491&lt;$B$1,'Control Sample Data'!E1491&gt;0),'Control Sample Data'!E1491,$B$1),"")</f>
        <v/>
      </c>
      <c r="R1492" s="17" t="str">
        <f>IF(SUM('Control Sample Data'!F$3:F$98)&gt;10,IF(AND(ISNUMBER('Control Sample Data'!F1491),'Control Sample Data'!F1491&lt;$B$1,'Control Sample Data'!F1491&gt;0),'Control Sample Data'!F1491,$B$1),"")</f>
        <v/>
      </c>
      <c r="S1492" s="17" t="str">
        <f>IF(SUM('Control Sample Data'!G$3:G$98)&gt;10,IF(AND(ISNUMBER('Control Sample Data'!G1491),'Control Sample Data'!G1491&lt;$B$1,'Control Sample Data'!G1491&gt;0),'Control Sample Data'!G1491,$B$1),"")</f>
        <v/>
      </c>
      <c r="T1492" s="17" t="str">
        <f>IF(SUM('Control Sample Data'!H$3:H$98)&gt;10,IF(AND(ISNUMBER('Control Sample Data'!H1491),'Control Sample Data'!H1491&lt;$B$1,'Control Sample Data'!H1491&gt;0),'Control Sample Data'!H1491,$B$1),"")</f>
        <v/>
      </c>
      <c r="U1492" s="17" t="str">
        <f>IF(SUM('Control Sample Data'!I$3:I$98)&gt;10,IF(AND(ISNUMBER('Control Sample Data'!I1491),'Control Sample Data'!I1491&lt;$B$1,'Control Sample Data'!I1491&gt;0),'Control Sample Data'!I1491,$B$1),"")</f>
        <v/>
      </c>
      <c r="V1492" s="17" t="str">
        <f>IF(SUM('Control Sample Data'!J$3:J$98)&gt;10,IF(AND(ISNUMBER('Control Sample Data'!J1491),'Control Sample Data'!J1491&lt;$B$1,'Control Sample Data'!J1491&gt;0),'Control Sample Data'!J1491,$B$1),"")</f>
        <v/>
      </c>
      <c r="W1492" s="17" t="str">
        <f>IF(SUM('Control Sample Data'!K$3:K$98)&gt;10,IF(AND(ISNUMBER('Control Sample Data'!K1491),'Control Sample Data'!K1491&lt;$B$1,'Control Sample Data'!K1491&gt;0),'Control Sample Data'!K1491,$B$1),"")</f>
        <v/>
      </c>
      <c r="X1492" s="17" t="str">
        <f>IF(SUM('Control Sample Data'!L$3:L$98)&gt;10,IF(AND(ISNUMBER('Control Sample Data'!L1491),'Control Sample Data'!L1491&lt;$B$1,'Control Sample Data'!L1491&gt;0),'Control Sample Data'!L1491,$B$1),"")</f>
        <v/>
      </c>
      <c r="Y1492" s="17" t="str">
        <f>IF(SUM('Control Sample Data'!M$3:M$98)&gt;10,IF(AND(ISNUMBER('Control Sample Data'!M1491),'Control Sample Data'!M1491&lt;$B$1,'Control Sample Data'!M1491&gt;0),'Control Sample Data'!M1491,$B$1),"")</f>
        <v/>
      </c>
      <c r="AT1492" s="36" t="str">
        <f t="shared" si="1001"/>
        <v/>
      </c>
      <c r="AU1492" s="36" t="str">
        <f t="shared" si="1002"/>
        <v/>
      </c>
      <c r="AV1492" s="36" t="str">
        <f t="shared" si="1003"/>
        <v/>
      </c>
      <c r="AW1492" s="36" t="str">
        <f t="shared" si="1004"/>
        <v/>
      </c>
      <c r="AX1492" s="36" t="str">
        <f t="shared" si="1005"/>
        <v/>
      </c>
      <c r="AY1492" s="36" t="str">
        <f t="shared" si="1006"/>
        <v/>
      </c>
      <c r="AZ1492" s="36" t="str">
        <f t="shared" si="1007"/>
        <v/>
      </c>
      <c r="BA1492" s="36" t="str">
        <f t="shared" si="1008"/>
        <v/>
      </c>
      <c r="BB1492" s="36" t="str">
        <f t="shared" si="1009"/>
        <v/>
      </c>
      <c r="BC1492" s="36" t="str">
        <f t="shared" si="1010"/>
        <v/>
      </c>
      <c r="BD1492" s="36" t="str">
        <f t="shared" si="1011"/>
        <v/>
      </c>
      <c r="BE1492" s="36" t="str">
        <f t="shared" si="1012"/>
        <v/>
      </c>
      <c r="BF1492" s="36" t="str">
        <f t="shared" si="1013"/>
        <v/>
      </c>
      <c r="BG1492" s="36" t="str">
        <f t="shared" si="1014"/>
        <v/>
      </c>
      <c r="BH1492" s="36" t="str">
        <f t="shared" si="1015"/>
        <v/>
      </c>
      <c r="BI1492" s="36" t="str">
        <f t="shared" si="1016"/>
        <v/>
      </c>
      <c r="BJ1492" s="36" t="str">
        <f t="shared" si="1017"/>
        <v/>
      </c>
      <c r="BK1492" s="36" t="str">
        <f t="shared" si="1018"/>
        <v/>
      </c>
      <c r="BL1492" s="36" t="str">
        <f t="shared" si="1019"/>
        <v/>
      </c>
      <c r="BM1492" s="36" t="str">
        <f t="shared" si="1020"/>
        <v/>
      </c>
      <c r="BN1492" s="38" t="e">
        <f t="shared" si="979"/>
        <v>#DIV/0!</v>
      </c>
      <c r="BO1492" s="38" t="e">
        <f t="shared" si="980"/>
        <v>#DIV/0!</v>
      </c>
      <c r="BP1492" s="39" t="str">
        <f t="shared" si="981"/>
        <v/>
      </c>
      <c r="BQ1492" s="39" t="str">
        <f t="shared" si="982"/>
        <v/>
      </c>
      <c r="BR1492" s="39" t="str">
        <f t="shared" si="983"/>
        <v/>
      </c>
      <c r="BS1492" s="39" t="str">
        <f t="shared" si="984"/>
        <v/>
      </c>
      <c r="BT1492" s="39" t="str">
        <f t="shared" si="985"/>
        <v/>
      </c>
      <c r="BU1492" s="39" t="str">
        <f t="shared" si="986"/>
        <v/>
      </c>
      <c r="BV1492" s="39" t="str">
        <f t="shared" si="987"/>
        <v/>
      </c>
      <c r="BW1492" s="39" t="str">
        <f t="shared" si="988"/>
        <v/>
      </c>
      <c r="BX1492" s="39" t="str">
        <f t="shared" si="989"/>
        <v/>
      </c>
      <c r="BY1492" s="39" t="str">
        <f t="shared" si="990"/>
        <v/>
      </c>
      <c r="BZ1492" s="39" t="str">
        <f t="shared" si="991"/>
        <v/>
      </c>
      <c r="CA1492" s="39" t="str">
        <f t="shared" si="992"/>
        <v/>
      </c>
      <c r="CB1492" s="39" t="str">
        <f t="shared" si="993"/>
        <v/>
      </c>
      <c r="CC1492" s="39" t="str">
        <f t="shared" si="994"/>
        <v/>
      </c>
      <c r="CD1492" s="39" t="str">
        <f t="shared" si="995"/>
        <v/>
      </c>
      <c r="CE1492" s="39" t="str">
        <f t="shared" si="996"/>
        <v/>
      </c>
      <c r="CF1492" s="39" t="str">
        <f t="shared" si="997"/>
        <v/>
      </c>
      <c r="CG1492" s="39" t="str">
        <f t="shared" si="998"/>
        <v/>
      </c>
      <c r="CH1492" s="39" t="str">
        <f t="shared" si="999"/>
        <v/>
      </c>
      <c r="CI1492" s="39" t="str">
        <f t="shared" si="1000"/>
        <v/>
      </c>
    </row>
    <row r="1493" spans="1:87">
      <c r="A1493" s="18"/>
      <c r="B1493" s="15" t="str">
        <f>'Gene Table'!E1492</f>
        <v>hsa-miR-378i</v>
      </c>
      <c r="C1493" s="15" t="str">
        <f>'Gene Table'!B1492</f>
        <v>O02</v>
      </c>
      <c r="D1493" s="16" t="str">
        <f>IF(SUM('Test Sample Data'!D$3:D$98)&gt;10,IF(AND(ISNUMBER('Test Sample Data'!D1492),'Test Sample Data'!D1492&lt;$B$1,'Test Sample Data'!D1492&gt;0),'Test Sample Data'!D1492,$B$1),"")</f>
        <v/>
      </c>
      <c r="E1493" s="17" t="str">
        <f>IF(SUM('Test Sample Data'!E$3:E$98)&gt;10,IF(AND(ISNUMBER('Test Sample Data'!E1492),'Test Sample Data'!E1492&lt;$B$1,'Test Sample Data'!E1492&gt;0),'Test Sample Data'!E1492,$B$1),"")</f>
        <v/>
      </c>
      <c r="F1493" s="17" t="str">
        <f>IF(SUM('Test Sample Data'!F$3:F$98)&gt;10,IF(AND(ISNUMBER('Test Sample Data'!F1492),'Test Sample Data'!F1492&lt;$B$1,'Test Sample Data'!F1492&gt;0),'Test Sample Data'!F1492,$B$1),"")</f>
        <v/>
      </c>
      <c r="G1493" s="17" t="str">
        <f>IF(SUM('Test Sample Data'!G$3:G$98)&gt;10,IF(AND(ISNUMBER('Test Sample Data'!G1492),'Test Sample Data'!G1492&lt;$B$1,'Test Sample Data'!G1492&gt;0),'Test Sample Data'!G1492,$B$1),"")</f>
        <v/>
      </c>
      <c r="H1493" s="17" t="str">
        <f>IF(SUM('Test Sample Data'!H$3:H$98)&gt;10,IF(AND(ISNUMBER('Test Sample Data'!H1492),'Test Sample Data'!H1492&lt;$B$1,'Test Sample Data'!H1492&gt;0),'Test Sample Data'!H1492,$B$1),"")</f>
        <v/>
      </c>
      <c r="I1493" s="17" t="str">
        <f>IF(SUM('Test Sample Data'!I$3:I$98)&gt;10,IF(AND(ISNUMBER('Test Sample Data'!I1492),'Test Sample Data'!I1492&lt;$B$1,'Test Sample Data'!I1492&gt;0),'Test Sample Data'!I1492,$B$1),"")</f>
        <v/>
      </c>
      <c r="J1493" s="17" t="str">
        <f>IF(SUM('Test Sample Data'!J$3:J$98)&gt;10,IF(AND(ISNUMBER('Test Sample Data'!J1492),'Test Sample Data'!J1492&lt;$B$1,'Test Sample Data'!J1492&gt;0),'Test Sample Data'!J1492,$B$1),"")</f>
        <v/>
      </c>
      <c r="K1493" s="17" t="str">
        <f>IF(SUM('Test Sample Data'!K$3:K$98)&gt;10,IF(AND(ISNUMBER('Test Sample Data'!K1492),'Test Sample Data'!K1492&lt;$B$1,'Test Sample Data'!K1492&gt;0),'Test Sample Data'!K1492,$B$1),"")</f>
        <v/>
      </c>
      <c r="L1493" s="17" t="str">
        <f>IF(SUM('Test Sample Data'!L$3:L$98)&gt;10,IF(AND(ISNUMBER('Test Sample Data'!L1492),'Test Sample Data'!L1492&lt;$B$1,'Test Sample Data'!L1492&gt;0),'Test Sample Data'!L1492,$B$1),"")</f>
        <v/>
      </c>
      <c r="M1493" s="17" t="str">
        <f>IF(SUM('Test Sample Data'!M$3:M$98)&gt;10,IF(AND(ISNUMBER('Test Sample Data'!M1492),'Test Sample Data'!M1492&lt;$B$1,'Test Sample Data'!M1492&gt;0),'Test Sample Data'!M1492,$B$1),"")</f>
        <v/>
      </c>
      <c r="N1493" s="17" t="str">
        <f>'Gene Table'!E1492</f>
        <v>hsa-miR-378i</v>
      </c>
      <c r="O1493" s="17" t="str">
        <f>'Gene Table'!B1492</f>
        <v>O02</v>
      </c>
      <c r="P1493" s="17" t="str">
        <f>IF(SUM('Control Sample Data'!D$3:D$98)&gt;10,IF(AND(ISNUMBER('Control Sample Data'!D1492),'Control Sample Data'!D1492&lt;$B$1,'Control Sample Data'!D1492&gt;0),'Control Sample Data'!D1492,$B$1),"")</f>
        <v/>
      </c>
      <c r="Q1493" s="17" t="str">
        <f>IF(SUM('Control Sample Data'!E$3:E$98)&gt;10,IF(AND(ISNUMBER('Control Sample Data'!E1492),'Control Sample Data'!E1492&lt;$B$1,'Control Sample Data'!E1492&gt;0),'Control Sample Data'!E1492,$B$1),"")</f>
        <v/>
      </c>
      <c r="R1493" s="17" t="str">
        <f>IF(SUM('Control Sample Data'!F$3:F$98)&gt;10,IF(AND(ISNUMBER('Control Sample Data'!F1492),'Control Sample Data'!F1492&lt;$B$1,'Control Sample Data'!F1492&gt;0),'Control Sample Data'!F1492,$B$1),"")</f>
        <v/>
      </c>
      <c r="S1493" s="17" t="str">
        <f>IF(SUM('Control Sample Data'!G$3:G$98)&gt;10,IF(AND(ISNUMBER('Control Sample Data'!G1492),'Control Sample Data'!G1492&lt;$B$1,'Control Sample Data'!G1492&gt;0),'Control Sample Data'!G1492,$B$1),"")</f>
        <v/>
      </c>
      <c r="T1493" s="17" t="str">
        <f>IF(SUM('Control Sample Data'!H$3:H$98)&gt;10,IF(AND(ISNUMBER('Control Sample Data'!H1492),'Control Sample Data'!H1492&lt;$B$1,'Control Sample Data'!H1492&gt;0),'Control Sample Data'!H1492,$B$1),"")</f>
        <v/>
      </c>
      <c r="U1493" s="17" t="str">
        <f>IF(SUM('Control Sample Data'!I$3:I$98)&gt;10,IF(AND(ISNUMBER('Control Sample Data'!I1492),'Control Sample Data'!I1492&lt;$B$1,'Control Sample Data'!I1492&gt;0),'Control Sample Data'!I1492,$B$1),"")</f>
        <v/>
      </c>
      <c r="V1493" s="17" t="str">
        <f>IF(SUM('Control Sample Data'!J$3:J$98)&gt;10,IF(AND(ISNUMBER('Control Sample Data'!J1492),'Control Sample Data'!J1492&lt;$B$1,'Control Sample Data'!J1492&gt;0),'Control Sample Data'!J1492,$B$1),"")</f>
        <v/>
      </c>
      <c r="W1493" s="17" t="str">
        <f>IF(SUM('Control Sample Data'!K$3:K$98)&gt;10,IF(AND(ISNUMBER('Control Sample Data'!K1492),'Control Sample Data'!K1492&lt;$B$1,'Control Sample Data'!K1492&gt;0),'Control Sample Data'!K1492,$B$1),"")</f>
        <v/>
      </c>
      <c r="X1493" s="17" t="str">
        <f>IF(SUM('Control Sample Data'!L$3:L$98)&gt;10,IF(AND(ISNUMBER('Control Sample Data'!L1492),'Control Sample Data'!L1492&lt;$B$1,'Control Sample Data'!L1492&gt;0),'Control Sample Data'!L1492,$B$1),"")</f>
        <v/>
      </c>
      <c r="Y1493" s="17" t="str">
        <f>IF(SUM('Control Sample Data'!M$3:M$98)&gt;10,IF(AND(ISNUMBER('Control Sample Data'!M1492),'Control Sample Data'!M1492&lt;$B$1,'Control Sample Data'!M1492&gt;0),'Control Sample Data'!M1492,$B$1),"")</f>
        <v/>
      </c>
      <c r="AT1493" s="36" t="str">
        <f t="shared" si="1001"/>
        <v/>
      </c>
      <c r="AU1493" s="36" t="str">
        <f t="shared" si="1002"/>
        <v/>
      </c>
      <c r="AV1493" s="36" t="str">
        <f t="shared" si="1003"/>
        <v/>
      </c>
      <c r="AW1493" s="36" t="str">
        <f t="shared" si="1004"/>
        <v/>
      </c>
      <c r="AX1493" s="36" t="str">
        <f t="shared" si="1005"/>
        <v/>
      </c>
      <c r="AY1493" s="36" t="str">
        <f t="shared" si="1006"/>
        <v/>
      </c>
      <c r="AZ1493" s="36" t="str">
        <f t="shared" si="1007"/>
        <v/>
      </c>
      <c r="BA1493" s="36" t="str">
        <f t="shared" si="1008"/>
        <v/>
      </c>
      <c r="BB1493" s="36" t="str">
        <f t="shared" si="1009"/>
        <v/>
      </c>
      <c r="BC1493" s="36" t="str">
        <f t="shared" si="1010"/>
        <v/>
      </c>
      <c r="BD1493" s="36" t="str">
        <f t="shared" si="1011"/>
        <v/>
      </c>
      <c r="BE1493" s="36" t="str">
        <f t="shared" si="1012"/>
        <v/>
      </c>
      <c r="BF1493" s="36" t="str">
        <f t="shared" si="1013"/>
        <v/>
      </c>
      <c r="BG1493" s="36" t="str">
        <f t="shared" si="1014"/>
        <v/>
      </c>
      <c r="BH1493" s="36" t="str">
        <f t="shared" si="1015"/>
        <v/>
      </c>
      <c r="BI1493" s="36" t="str">
        <f t="shared" si="1016"/>
        <v/>
      </c>
      <c r="BJ1493" s="36" t="str">
        <f t="shared" si="1017"/>
        <v/>
      </c>
      <c r="BK1493" s="36" t="str">
        <f t="shared" si="1018"/>
        <v/>
      </c>
      <c r="BL1493" s="36" t="str">
        <f t="shared" si="1019"/>
        <v/>
      </c>
      <c r="BM1493" s="36" t="str">
        <f t="shared" si="1020"/>
        <v/>
      </c>
      <c r="BN1493" s="38" t="e">
        <f t="shared" si="979"/>
        <v>#DIV/0!</v>
      </c>
      <c r="BO1493" s="38" t="e">
        <f t="shared" si="980"/>
        <v>#DIV/0!</v>
      </c>
      <c r="BP1493" s="39" t="str">
        <f t="shared" si="981"/>
        <v/>
      </c>
      <c r="BQ1493" s="39" t="str">
        <f t="shared" si="982"/>
        <v/>
      </c>
      <c r="BR1493" s="39" t="str">
        <f t="shared" si="983"/>
        <v/>
      </c>
      <c r="BS1493" s="39" t="str">
        <f t="shared" si="984"/>
        <v/>
      </c>
      <c r="BT1493" s="39" t="str">
        <f t="shared" si="985"/>
        <v/>
      </c>
      <c r="BU1493" s="39" t="str">
        <f t="shared" si="986"/>
        <v/>
      </c>
      <c r="BV1493" s="39" t="str">
        <f t="shared" si="987"/>
        <v/>
      </c>
      <c r="BW1493" s="39" t="str">
        <f t="shared" si="988"/>
        <v/>
      </c>
      <c r="BX1493" s="39" t="str">
        <f t="shared" si="989"/>
        <v/>
      </c>
      <c r="BY1493" s="39" t="str">
        <f t="shared" si="990"/>
        <v/>
      </c>
      <c r="BZ1493" s="39" t="str">
        <f t="shared" si="991"/>
        <v/>
      </c>
      <c r="CA1493" s="39" t="str">
        <f t="shared" si="992"/>
        <v/>
      </c>
      <c r="CB1493" s="39" t="str">
        <f t="shared" si="993"/>
        <v/>
      </c>
      <c r="CC1493" s="39" t="str">
        <f t="shared" si="994"/>
        <v/>
      </c>
      <c r="CD1493" s="39" t="str">
        <f t="shared" si="995"/>
        <v/>
      </c>
      <c r="CE1493" s="39" t="str">
        <f t="shared" si="996"/>
        <v/>
      </c>
      <c r="CF1493" s="39" t="str">
        <f t="shared" si="997"/>
        <v/>
      </c>
      <c r="CG1493" s="39" t="str">
        <f t="shared" si="998"/>
        <v/>
      </c>
      <c r="CH1493" s="39" t="str">
        <f t="shared" si="999"/>
        <v/>
      </c>
      <c r="CI1493" s="39" t="str">
        <f t="shared" si="1000"/>
        <v/>
      </c>
    </row>
    <row r="1494" spans="1:87">
      <c r="A1494" s="18"/>
      <c r="B1494" s="15" t="str">
        <f>'Gene Table'!E1493</f>
        <v>hsa-miR-4451</v>
      </c>
      <c r="C1494" s="15" t="str">
        <f>'Gene Table'!B1493</f>
        <v>O03</v>
      </c>
      <c r="D1494" s="16" t="str">
        <f>IF(SUM('Test Sample Data'!D$3:D$98)&gt;10,IF(AND(ISNUMBER('Test Sample Data'!D1493),'Test Sample Data'!D1493&lt;$B$1,'Test Sample Data'!D1493&gt;0),'Test Sample Data'!D1493,$B$1),"")</f>
        <v/>
      </c>
      <c r="E1494" s="17" t="str">
        <f>IF(SUM('Test Sample Data'!E$3:E$98)&gt;10,IF(AND(ISNUMBER('Test Sample Data'!E1493),'Test Sample Data'!E1493&lt;$B$1,'Test Sample Data'!E1493&gt;0),'Test Sample Data'!E1493,$B$1),"")</f>
        <v/>
      </c>
      <c r="F1494" s="17" t="str">
        <f>IF(SUM('Test Sample Data'!F$3:F$98)&gt;10,IF(AND(ISNUMBER('Test Sample Data'!F1493),'Test Sample Data'!F1493&lt;$B$1,'Test Sample Data'!F1493&gt;0),'Test Sample Data'!F1493,$B$1),"")</f>
        <v/>
      </c>
      <c r="G1494" s="17" t="str">
        <f>IF(SUM('Test Sample Data'!G$3:G$98)&gt;10,IF(AND(ISNUMBER('Test Sample Data'!G1493),'Test Sample Data'!G1493&lt;$B$1,'Test Sample Data'!G1493&gt;0),'Test Sample Data'!G1493,$B$1),"")</f>
        <v/>
      </c>
      <c r="H1494" s="17" t="str">
        <f>IF(SUM('Test Sample Data'!H$3:H$98)&gt;10,IF(AND(ISNUMBER('Test Sample Data'!H1493),'Test Sample Data'!H1493&lt;$B$1,'Test Sample Data'!H1493&gt;0),'Test Sample Data'!H1493,$B$1),"")</f>
        <v/>
      </c>
      <c r="I1494" s="17" t="str">
        <f>IF(SUM('Test Sample Data'!I$3:I$98)&gt;10,IF(AND(ISNUMBER('Test Sample Data'!I1493),'Test Sample Data'!I1493&lt;$B$1,'Test Sample Data'!I1493&gt;0),'Test Sample Data'!I1493,$B$1),"")</f>
        <v/>
      </c>
      <c r="J1494" s="17" t="str">
        <f>IF(SUM('Test Sample Data'!J$3:J$98)&gt;10,IF(AND(ISNUMBER('Test Sample Data'!J1493),'Test Sample Data'!J1493&lt;$B$1,'Test Sample Data'!J1493&gt;0),'Test Sample Data'!J1493,$B$1),"")</f>
        <v/>
      </c>
      <c r="K1494" s="17" t="str">
        <f>IF(SUM('Test Sample Data'!K$3:K$98)&gt;10,IF(AND(ISNUMBER('Test Sample Data'!K1493),'Test Sample Data'!K1493&lt;$B$1,'Test Sample Data'!K1493&gt;0),'Test Sample Data'!K1493,$B$1),"")</f>
        <v/>
      </c>
      <c r="L1494" s="17" t="str">
        <f>IF(SUM('Test Sample Data'!L$3:L$98)&gt;10,IF(AND(ISNUMBER('Test Sample Data'!L1493),'Test Sample Data'!L1493&lt;$B$1,'Test Sample Data'!L1493&gt;0),'Test Sample Data'!L1493,$B$1),"")</f>
        <v/>
      </c>
      <c r="M1494" s="17" t="str">
        <f>IF(SUM('Test Sample Data'!M$3:M$98)&gt;10,IF(AND(ISNUMBER('Test Sample Data'!M1493),'Test Sample Data'!M1493&lt;$B$1,'Test Sample Data'!M1493&gt;0),'Test Sample Data'!M1493,$B$1),"")</f>
        <v/>
      </c>
      <c r="N1494" s="17" t="str">
        <f>'Gene Table'!E1493</f>
        <v>hsa-miR-4451</v>
      </c>
      <c r="O1494" s="17" t="str">
        <f>'Gene Table'!B1493</f>
        <v>O03</v>
      </c>
      <c r="P1494" s="17" t="str">
        <f>IF(SUM('Control Sample Data'!D$3:D$98)&gt;10,IF(AND(ISNUMBER('Control Sample Data'!D1493),'Control Sample Data'!D1493&lt;$B$1,'Control Sample Data'!D1493&gt;0),'Control Sample Data'!D1493,$B$1),"")</f>
        <v/>
      </c>
      <c r="Q1494" s="17" t="str">
        <f>IF(SUM('Control Sample Data'!E$3:E$98)&gt;10,IF(AND(ISNUMBER('Control Sample Data'!E1493),'Control Sample Data'!E1493&lt;$B$1,'Control Sample Data'!E1493&gt;0),'Control Sample Data'!E1493,$B$1),"")</f>
        <v/>
      </c>
      <c r="R1494" s="17" t="str">
        <f>IF(SUM('Control Sample Data'!F$3:F$98)&gt;10,IF(AND(ISNUMBER('Control Sample Data'!F1493),'Control Sample Data'!F1493&lt;$B$1,'Control Sample Data'!F1493&gt;0),'Control Sample Data'!F1493,$B$1),"")</f>
        <v/>
      </c>
      <c r="S1494" s="17" t="str">
        <f>IF(SUM('Control Sample Data'!G$3:G$98)&gt;10,IF(AND(ISNUMBER('Control Sample Data'!G1493),'Control Sample Data'!G1493&lt;$B$1,'Control Sample Data'!G1493&gt;0),'Control Sample Data'!G1493,$B$1),"")</f>
        <v/>
      </c>
      <c r="T1494" s="17" t="str">
        <f>IF(SUM('Control Sample Data'!H$3:H$98)&gt;10,IF(AND(ISNUMBER('Control Sample Data'!H1493),'Control Sample Data'!H1493&lt;$B$1,'Control Sample Data'!H1493&gt;0),'Control Sample Data'!H1493,$B$1),"")</f>
        <v/>
      </c>
      <c r="U1494" s="17" t="str">
        <f>IF(SUM('Control Sample Data'!I$3:I$98)&gt;10,IF(AND(ISNUMBER('Control Sample Data'!I1493),'Control Sample Data'!I1493&lt;$B$1,'Control Sample Data'!I1493&gt;0),'Control Sample Data'!I1493,$B$1),"")</f>
        <v/>
      </c>
      <c r="V1494" s="17" t="str">
        <f>IF(SUM('Control Sample Data'!J$3:J$98)&gt;10,IF(AND(ISNUMBER('Control Sample Data'!J1493),'Control Sample Data'!J1493&lt;$B$1,'Control Sample Data'!J1493&gt;0),'Control Sample Data'!J1493,$B$1),"")</f>
        <v/>
      </c>
      <c r="W1494" s="17" t="str">
        <f>IF(SUM('Control Sample Data'!K$3:K$98)&gt;10,IF(AND(ISNUMBER('Control Sample Data'!K1493),'Control Sample Data'!K1493&lt;$B$1,'Control Sample Data'!K1493&gt;0),'Control Sample Data'!K1493,$B$1),"")</f>
        <v/>
      </c>
      <c r="X1494" s="17" t="str">
        <f>IF(SUM('Control Sample Data'!L$3:L$98)&gt;10,IF(AND(ISNUMBER('Control Sample Data'!L1493),'Control Sample Data'!L1493&lt;$B$1,'Control Sample Data'!L1493&gt;0),'Control Sample Data'!L1493,$B$1),"")</f>
        <v/>
      </c>
      <c r="Y1494" s="17" t="str">
        <f>IF(SUM('Control Sample Data'!M$3:M$98)&gt;10,IF(AND(ISNUMBER('Control Sample Data'!M1493),'Control Sample Data'!M1493&lt;$B$1,'Control Sample Data'!M1493&gt;0),'Control Sample Data'!M1493,$B$1),"")</f>
        <v/>
      </c>
      <c r="AT1494" s="36" t="str">
        <f t="shared" si="1001"/>
        <v/>
      </c>
      <c r="AU1494" s="36" t="str">
        <f t="shared" si="1002"/>
        <v/>
      </c>
      <c r="AV1494" s="36" t="str">
        <f t="shared" si="1003"/>
        <v/>
      </c>
      <c r="AW1494" s="36" t="str">
        <f t="shared" si="1004"/>
        <v/>
      </c>
      <c r="AX1494" s="36" t="str">
        <f t="shared" si="1005"/>
        <v/>
      </c>
      <c r="AY1494" s="36" t="str">
        <f t="shared" si="1006"/>
        <v/>
      </c>
      <c r="AZ1494" s="36" t="str">
        <f t="shared" si="1007"/>
        <v/>
      </c>
      <c r="BA1494" s="36" t="str">
        <f t="shared" si="1008"/>
        <v/>
      </c>
      <c r="BB1494" s="36" t="str">
        <f t="shared" si="1009"/>
        <v/>
      </c>
      <c r="BC1494" s="36" t="str">
        <f t="shared" si="1010"/>
        <v/>
      </c>
      <c r="BD1494" s="36" t="str">
        <f t="shared" si="1011"/>
        <v/>
      </c>
      <c r="BE1494" s="36" t="str">
        <f t="shared" si="1012"/>
        <v/>
      </c>
      <c r="BF1494" s="36" t="str">
        <f t="shared" si="1013"/>
        <v/>
      </c>
      <c r="BG1494" s="36" t="str">
        <f t="shared" si="1014"/>
        <v/>
      </c>
      <c r="BH1494" s="36" t="str">
        <f t="shared" si="1015"/>
        <v/>
      </c>
      <c r="BI1494" s="36" t="str">
        <f t="shared" si="1016"/>
        <v/>
      </c>
      <c r="BJ1494" s="36" t="str">
        <f t="shared" si="1017"/>
        <v/>
      </c>
      <c r="BK1494" s="36" t="str">
        <f t="shared" si="1018"/>
        <v/>
      </c>
      <c r="BL1494" s="36" t="str">
        <f t="shared" si="1019"/>
        <v/>
      </c>
      <c r="BM1494" s="36" t="str">
        <f t="shared" si="1020"/>
        <v/>
      </c>
      <c r="BN1494" s="38" t="e">
        <f t="shared" si="979"/>
        <v>#DIV/0!</v>
      </c>
      <c r="BO1494" s="38" t="e">
        <f t="shared" si="980"/>
        <v>#DIV/0!</v>
      </c>
      <c r="BP1494" s="39" t="str">
        <f t="shared" si="981"/>
        <v/>
      </c>
      <c r="BQ1494" s="39" t="str">
        <f t="shared" si="982"/>
        <v/>
      </c>
      <c r="BR1494" s="39" t="str">
        <f t="shared" si="983"/>
        <v/>
      </c>
      <c r="BS1494" s="39" t="str">
        <f t="shared" si="984"/>
        <v/>
      </c>
      <c r="BT1494" s="39" t="str">
        <f t="shared" si="985"/>
        <v/>
      </c>
      <c r="BU1494" s="39" t="str">
        <f t="shared" si="986"/>
        <v/>
      </c>
      <c r="BV1494" s="39" t="str">
        <f t="shared" si="987"/>
        <v/>
      </c>
      <c r="BW1494" s="39" t="str">
        <f t="shared" si="988"/>
        <v/>
      </c>
      <c r="BX1494" s="39" t="str">
        <f t="shared" si="989"/>
        <v/>
      </c>
      <c r="BY1494" s="39" t="str">
        <f t="shared" si="990"/>
        <v/>
      </c>
      <c r="BZ1494" s="39" t="str">
        <f t="shared" si="991"/>
        <v/>
      </c>
      <c r="CA1494" s="39" t="str">
        <f t="shared" si="992"/>
        <v/>
      </c>
      <c r="CB1494" s="39" t="str">
        <f t="shared" si="993"/>
        <v/>
      </c>
      <c r="CC1494" s="39" t="str">
        <f t="shared" si="994"/>
        <v/>
      </c>
      <c r="CD1494" s="39" t="str">
        <f t="shared" si="995"/>
        <v/>
      </c>
      <c r="CE1494" s="39" t="str">
        <f t="shared" si="996"/>
        <v/>
      </c>
      <c r="CF1494" s="39" t="str">
        <f t="shared" si="997"/>
        <v/>
      </c>
      <c r="CG1494" s="39" t="str">
        <f t="shared" si="998"/>
        <v/>
      </c>
      <c r="CH1494" s="39" t="str">
        <f t="shared" si="999"/>
        <v/>
      </c>
      <c r="CI1494" s="39" t="str">
        <f t="shared" si="1000"/>
        <v/>
      </c>
    </row>
    <row r="1495" spans="1:87">
      <c r="A1495" s="18"/>
      <c r="B1495" s="15" t="str">
        <f>'Gene Table'!E1494</f>
        <v>hsa-miR-4535</v>
      </c>
      <c r="C1495" s="15" t="str">
        <f>'Gene Table'!B1494</f>
        <v>O04</v>
      </c>
      <c r="D1495" s="16" t="str">
        <f>IF(SUM('Test Sample Data'!D$3:D$98)&gt;10,IF(AND(ISNUMBER('Test Sample Data'!D1494),'Test Sample Data'!D1494&lt;$B$1,'Test Sample Data'!D1494&gt;0),'Test Sample Data'!D1494,$B$1),"")</f>
        <v/>
      </c>
      <c r="E1495" s="17" t="str">
        <f>IF(SUM('Test Sample Data'!E$3:E$98)&gt;10,IF(AND(ISNUMBER('Test Sample Data'!E1494),'Test Sample Data'!E1494&lt;$B$1,'Test Sample Data'!E1494&gt;0),'Test Sample Data'!E1494,$B$1),"")</f>
        <v/>
      </c>
      <c r="F1495" s="17" t="str">
        <f>IF(SUM('Test Sample Data'!F$3:F$98)&gt;10,IF(AND(ISNUMBER('Test Sample Data'!F1494),'Test Sample Data'!F1494&lt;$B$1,'Test Sample Data'!F1494&gt;0),'Test Sample Data'!F1494,$B$1),"")</f>
        <v/>
      </c>
      <c r="G1495" s="17" t="str">
        <f>IF(SUM('Test Sample Data'!G$3:G$98)&gt;10,IF(AND(ISNUMBER('Test Sample Data'!G1494),'Test Sample Data'!G1494&lt;$B$1,'Test Sample Data'!G1494&gt;0),'Test Sample Data'!G1494,$B$1),"")</f>
        <v/>
      </c>
      <c r="H1495" s="17" t="str">
        <f>IF(SUM('Test Sample Data'!H$3:H$98)&gt;10,IF(AND(ISNUMBER('Test Sample Data'!H1494),'Test Sample Data'!H1494&lt;$B$1,'Test Sample Data'!H1494&gt;0),'Test Sample Data'!H1494,$B$1),"")</f>
        <v/>
      </c>
      <c r="I1495" s="17" t="str">
        <f>IF(SUM('Test Sample Data'!I$3:I$98)&gt;10,IF(AND(ISNUMBER('Test Sample Data'!I1494),'Test Sample Data'!I1494&lt;$B$1,'Test Sample Data'!I1494&gt;0),'Test Sample Data'!I1494,$B$1),"")</f>
        <v/>
      </c>
      <c r="J1495" s="17" t="str">
        <f>IF(SUM('Test Sample Data'!J$3:J$98)&gt;10,IF(AND(ISNUMBER('Test Sample Data'!J1494),'Test Sample Data'!J1494&lt;$B$1,'Test Sample Data'!J1494&gt;0),'Test Sample Data'!J1494,$B$1),"")</f>
        <v/>
      </c>
      <c r="K1495" s="17" t="str">
        <f>IF(SUM('Test Sample Data'!K$3:K$98)&gt;10,IF(AND(ISNUMBER('Test Sample Data'!K1494),'Test Sample Data'!K1494&lt;$B$1,'Test Sample Data'!K1494&gt;0),'Test Sample Data'!K1494,$B$1),"")</f>
        <v/>
      </c>
      <c r="L1495" s="17" t="str">
        <f>IF(SUM('Test Sample Data'!L$3:L$98)&gt;10,IF(AND(ISNUMBER('Test Sample Data'!L1494),'Test Sample Data'!L1494&lt;$B$1,'Test Sample Data'!L1494&gt;0),'Test Sample Data'!L1494,$B$1),"")</f>
        <v/>
      </c>
      <c r="M1495" s="17" t="str">
        <f>IF(SUM('Test Sample Data'!M$3:M$98)&gt;10,IF(AND(ISNUMBER('Test Sample Data'!M1494),'Test Sample Data'!M1494&lt;$B$1,'Test Sample Data'!M1494&gt;0),'Test Sample Data'!M1494,$B$1),"")</f>
        <v/>
      </c>
      <c r="N1495" s="17" t="str">
        <f>'Gene Table'!E1494</f>
        <v>hsa-miR-4535</v>
      </c>
      <c r="O1495" s="17" t="str">
        <f>'Gene Table'!B1494</f>
        <v>O04</v>
      </c>
      <c r="P1495" s="17" t="str">
        <f>IF(SUM('Control Sample Data'!D$3:D$98)&gt;10,IF(AND(ISNUMBER('Control Sample Data'!D1494),'Control Sample Data'!D1494&lt;$B$1,'Control Sample Data'!D1494&gt;0),'Control Sample Data'!D1494,$B$1),"")</f>
        <v/>
      </c>
      <c r="Q1495" s="17" t="str">
        <f>IF(SUM('Control Sample Data'!E$3:E$98)&gt;10,IF(AND(ISNUMBER('Control Sample Data'!E1494),'Control Sample Data'!E1494&lt;$B$1,'Control Sample Data'!E1494&gt;0),'Control Sample Data'!E1494,$B$1),"")</f>
        <v/>
      </c>
      <c r="R1495" s="17" t="str">
        <f>IF(SUM('Control Sample Data'!F$3:F$98)&gt;10,IF(AND(ISNUMBER('Control Sample Data'!F1494),'Control Sample Data'!F1494&lt;$B$1,'Control Sample Data'!F1494&gt;0),'Control Sample Data'!F1494,$B$1),"")</f>
        <v/>
      </c>
      <c r="S1495" s="17" t="str">
        <f>IF(SUM('Control Sample Data'!G$3:G$98)&gt;10,IF(AND(ISNUMBER('Control Sample Data'!G1494),'Control Sample Data'!G1494&lt;$B$1,'Control Sample Data'!G1494&gt;0),'Control Sample Data'!G1494,$B$1),"")</f>
        <v/>
      </c>
      <c r="T1495" s="17" t="str">
        <f>IF(SUM('Control Sample Data'!H$3:H$98)&gt;10,IF(AND(ISNUMBER('Control Sample Data'!H1494),'Control Sample Data'!H1494&lt;$B$1,'Control Sample Data'!H1494&gt;0),'Control Sample Data'!H1494,$B$1),"")</f>
        <v/>
      </c>
      <c r="U1495" s="17" t="str">
        <f>IF(SUM('Control Sample Data'!I$3:I$98)&gt;10,IF(AND(ISNUMBER('Control Sample Data'!I1494),'Control Sample Data'!I1494&lt;$B$1,'Control Sample Data'!I1494&gt;0),'Control Sample Data'!I1494,$B$1),"")</f>
        <v/>
      </c>
      <c r="V1495" s="17" t="str">
        <f>IF(SUM('Control Sample Data'!J$3:J$98)&gt;10,IF(AND(ISNUMBER('Control Sample Data'!J1494),'Control Sample Data'!J1494&lt;$B$1,'Control Sample Data'!J1494&gt;0),'Control Sample Data'!J1494,$B$1),"")</f>
        <v/>
      </c>
      <c r="W1495" s="17" t="str">
        <f>IF(SUM('Control Sample Data'!K$3:K$98)&gt;10,IF(AND(ISNUMBER('Control Sample Data'!K1494),'Control Sample Data'!K1494&lt;$B$1,'Control Sample Data'!K1494&gt;0),'Control Sample Data'!K1494,$B$1),"")</f>
        <v/>
      </c>
      <c r="X1495" s="17" t="str">
        <f>IF(SUM('Control Sample Data'!L$3:L$98)&gt;10,IF(AND(ISNUMBER('Control Sample Data'!L1494),'Control Sample Data'!L1494&lt;$B$1,'Control Sample Data'!L1494&gt;0),'Control Sample Data'!L1494,$B$1),"")</f>
        <v/>
      </c>
      <c r="Y1495" s="17" t="str">
        <f>IF(SUM('Control Sample Data'!M$3:M$98)&gt;10,IF(AND(ISNUMBER('Control Sample Data'!M1494),'Control Sample Data'!M1494&lt;$B$1,'Control Sample Data'!M1494&gt;0),'Control Sample Data'!M1494,$B$1),"")</f>
        <v/>
      </c>
      <c r="AT1495" s="36" t="str">
        <f t="shared" si="1001"/>
        <v/>
      </c>
      <c r="AU1495" s="36" t="str">
        <f t="shared" si="1002"/>
        <v/>
      </c>
      <c r="AV1495" s="36" t="str">
        <f t="shared" si="1003"/>
        <v/>
      </c>
      <c r="AW1495" s="36" t="str">
        <f t="shared" si="1004"/>
        <v/>
      </c>
      <c r="AX1495" s="36" t="str">
        <f t="shared" si="1005"/>
        <v/>
      </c>
      <c r="AY1495" s="36" t="str">
        <f t="shared" si="1006"/>
        <v/>
      </c>
      <c r="AZ1495" s="36" t="str">
        <f t="shared" si="1007"/>
        <v/>
      </c>
      <c r="BA1495" s="36" t="str">
        <f t="shared" si="1008"/>
        <v/>
      </c>
      <c r="BB1495" s="36" t="str">
        <f t="shared" si="1009"/>
        <v/>
      </c>
      <c r="BC1495" s="36" t="str">
        <f t="shared" si="1010"/>
        <v/>
      </c>
      <c r="BD1495" s="36" t="str">
        <f t="shared" si="1011"/>
        <v/>
      </c>
      <c r="BE1495" s="36" t="str">
        <f t="shared" si="1012"/>
        <v/>
      </c>
      <c r="BF1495" s="36" t="str">
        <f t="shared" si="1013"/>
        <v/>
      </c>
      <c r="BG1495" s="36" t="str">
        <f t="shared" si="1014"/>
        <v/>
      </c>
      <c r="BH1495" s="36" t="str">
        <f t="shared" si="1015"/>
        <v/>
      </c>
      <c r="BI1495" s="36" t="str">
        <f t="shared" si="1016"/>
        <v/>
      </c>
      <c r="BJ1495" s="36" t="str">
        <f t="shared" si="1017"/>
        <v/>
      </c>
      <c r="BK1495" s="36" t="str">
        <f t="shared" si="1018"/>
        <v/>
      </c>
      <c r="BL1495" s="36" t="str">
        <f t="shared" si="1019"/>
        <v/>
      </c>
      <c r="BM1495" s="36" t="str">
        <f t="shared" si="1020"/>
        <v/>
      </c>
      <c r="BN1495" s="38" t="e">
        <f t="shared" si="979"/>
        <v>#DIV/0!</v>
      </c>
      <c r="BO1495" s="38" t="e">
        <f t="shared" si="980"/>
        <v>#DIV/0!</v>
      </c>
      <c r="BP1495" s="39" t="str">
        <f t="shared" si="981"/>
        <v/>
      </c>
      <c r="BQ1495" s="39" t="str">
        <f t="shared" si="982"/>
        <v/>
      </c>
      <c r="BR1495" s="39" t="str">
        <f t="shared" si="983"/>
        <v/>
      </c>
      <c r="BS1495" s="39" t="str">
        <f t="shared" si="984"/>
        <v/>
      </c>
      <c r="BT1495" s="39" t="str">
        <f t="shared" si="985"/>
        <v/>
      </c>
      <c r="BU1495" s="39" t="str">
        <f t="shared" si="986"/>
        <v/>
      </c>
      <c r="BV1495" s="39" t="str">
        <f t="shared" si="987"/>
        <v/>
      </c>
      <c r="BW1495" s="39" t="str">
        <f t="shared" si="988"/>
        <v/>
      </c>
      <c r="BX1495" s="39" t="str">
        <f t="shared" si="989"/>
        <v/>
      </c>
      <c r="BY1495" s="39" t="str">
        <f t="shared" si="990"/>
        <v/>
      </c>
      <c r="BZ1495" s="39" t="str">
        <f t="shared" si="991"/>
        <v/>
      </c>
      <c r="CA1495" s="39" t="str">
        <f t="shared" si="992"/>
        <v/>
      </c>
      <c r="CB1495" s="39" t="str">
        <f t="shared" si="993"/>
        <v/>
      </c>
      <c r="CC1495" s="39" t="str">
        <f t="shared" si="994"/>
        <v/>
      </c>
      <c r="CD1495" s="39" t="str">
        <f t="shared" si="995"/>
        <v/>
      </c>
      <c r="CE1495" s="39" t="str">
        <f t="shared" si="996"/>
        <v/>
      </c>
      <c r="CF1495" s="39" t="str">
        <f t="shared" si="997"/>
        <v/>
      </c>
      <c r="CG1495" s="39" t="str">
        <f t="shared" si="998"/>
        <v/>
      </c>
      <c r="CH1495" s="39" t="str">
        <f t="shared" si="999"/>
        <v/>
      </c>
      <c r="CI1495" s="39" t="str">
        <f t="shared" si="1000"/>
        <v/>
      </c>
    </row>
    <row r="1496" spans="1:87">
      <c r="A1496" s="18"/>
      <c r="B1496" s="15" t="str">
        <f>'Gene Table'!E1495</f>
        <v>hsa-miR-4453</v>
      </c>
      <c r="C1496" s="15" t="str">
        <f>'Gene Table'!B1495</f>
        <v>O05</v>
      </c>
      <c r="D1496" s="16" t="str">
        <f>IF(SUM('Test Sample Data'!D$3:D$98)&gt;10,IF(AND(ISNUMBER('Test Sample Data'!D1495),'Test Sample Data'!D1495&lt;$B$1,'Test Sample Data'!D1495&gt;0),'Test Sample Data'!D1495,$B$1),"")</f>
        <v/>
      </c>
      <c r="E1496" s="17" t="str">
        <f>IF(SUM('Test Sample Data'!E$3:E$98)&gt;10,IF(AND(ISNUMBER('Test Sample Data'!E1495),'Test Sample Data'!E1495&lt;$B$1,'Test Sample Data'!E1495&gt;0),'Test Sample Data'!E1495,$B$1),"")</f>
        <v/>
      </c>
      <c r="F1496" s="17" t="str">
        <f>IF(SUM('Test Sample Data'!F$3:F$98)&gt;10,IF(AND(ISNUMBER('Test Sample Data'!F1495),'Test Sample Data'!F1495&lt;$B$1,'Test Sample Data'!F1495&gt;0),'Test Sample Data'!F1495,$B$1),"")</f>
        <v/>
      </c>
      <c r="G1496" s="17" t="str">
        <f>IF(SUM('Test Sample Data'!G$3:G$98)&gt;10,IF(AND(ISNUMBER('Test Sample Data'!G1495),'Test Sample Data'!G1495&lt;$B$1,'Test Sample Data'!G1495&gt;0),'Test Sample Data'!G1495,$B$1),"")</f>
        <v/>
      </c>
      <c r="H1496" s="17" t="str">
        <f>IF(SUM('Test Sample Data'!H$3:H$98)&gt;10,IF(AND(ISNUMBER('Test Sample Data'!H1495),'Test Sample Data'!H1495&lt;$B$1,'Test Sample Data'!H1495&gt;0),'Test Sample Data'!H1495,$B$1),"")</f>
        <v/>
      </c>
      <c r="I1496" s="17" t="str">
        <f>IF(SUM('Test Sample Data'!I$3:I$98)&gt;10,IF(AND(ISNUMBER('Test Sample Data'!I1495),'Test Sample Data'!I1495&lt;$B$1,'Test Sample Data'!I1495&gt;0),'Test Sample Data'!I1495,$B$1),"")</f>
        <v/>
      </c>
      <c r="J1496" s="17" t="str">
        <f>IF(SUM('Test Sample Data'!J$3:J$98)&gt;10,IF(AND(ISNUMBER('Test Sample Data'!J1495),'Test Sample Data'!J1495&lt;$B$1,'Test Sample Data'!J1495&gt;0),'Test Sample Data'!J1495,$B$1),"")</f>
        <v/>
      </c>
      <c r="K1496" s="17" t="str">
        <f>IF(SUM('Test Sample Data'!K$3:K$98)&gt;10,IF(AND(ISNUMBER('Test Sample Data'!K1495),'Test Sample Data'!K1495&lt;$B$1,'Test Sample Data'!K1495&gt;0),'Test Sample Data'!K1495,$B$1),"")</f>
        <v/>
      </c>
      <c r="L1496" s="17" t="str">
        <f>IF(SUM('Test Sample Data'!L$3:L$98)&gt;10,IF(AND(ISNUMBER('Test Sample Data'!L1495),'Test Sample Data'!L1495&lt;$B$1,'Test Sample Data'!L1495&gt;0),'Test Sample Data'!L1495,$B$1),"")</f>
        <v/>
      </c>
      <c r="M1496" s="17" t="str">
        <f>IF(SUM('Test Sample Data'!M$3:M$98)&gt;10,IF(AND(ISNUMBER('Test Sample Data'!M1495),'Test Sample Data'!M1495&lt;$B$1,'Test Sample Data'!M1495&gt;0),'Test Sample Data'!M1495,$B$1),"")</f>
        <v/>
      </c>
      <c r="N1496" s="17" t="str">
        <f>'Gene Table'!E1495</f>
        <v>hsa-miR-4453</v>
      </c>
      <c r="O1496" s="17" t="str">
        <f>'Gene Table'!B1495</f>
        <v>O05</v>
      </c>
      <c r="P1496" s="17" t="str">
        <f>IF(SUM('Control Sample Data'!D$3:D$98)&gt;10,IF(AND(ISNUMBER('Control Sample Data'!D1495),'Control Sample Data'!D1495&lt;$B$1,'Control Sample Data'!D1495&gt;0),'Control Sample Data'!D1495,$B$1),"")</f>
        <v/>
      </c>
      <c r="Q1496" s="17" t="str">
        <f>IF(SUM('Control Sample Data'!E$3:E$98)&gt;10,IF(AND(ISNUMBER('Control Sample Data'!E1495),'Control Sample Data'!E1495&lt;$B$1,'Control Sample Data'!E1495&gt;0),'Control Sample Data'!E1495,$B$1),"")</f>
        <v/>
      </c>
      <c r="R1496" s="17" t="str">
        <f>IF(SUM('Control Sample Data'!F$3:F$98)&gt;10,IF(AND(ISNUMBER('Control Sample Data'!F1495),'Control Sample Data'!F1495&lt;$B$1,'Control Sample Data'!F1495&gt;0),'Control Sample Data'!F1495,$B$1),"")</f>
        <v/>
      </c>
      <c r="S1496" s="17" t="str">
        <f>IF(SUM('Control Sample Data'!G$3:G$98)&gt;10,IF(AND(ISNUMBER('Control Sample Data'!G1495),'Control Sample Data'!G1495&lt;$B$1,'Control Sample Data'!G1495&gt;0),'Control Sample Data'!G1495,$B$1),"")</f>
        <v/>
      </c>
      <c r="T1496" s="17" t="str">
        <f>IF(SUM('Control Sample Data'!H$3:H$98)&gt;10,IF(AND(ISNUMBER('Control Sample Data'!H1495),'Control Sample Data'!H1495&lt;$B$1,'Control Sample Data'!H1495&gt;0),'Control Sample Data'!H1495,$B$1),"")</f>
        <v/>
      </c>
      <c r="U1496" s="17" t="str">
        <f>IF(SUM('Control Sample Data'!I$3:I$98)&gt;10,IF(AND(ISNUMBER('Control Sample Data'!I1495),'Control Sample Data'!I1495&lt;$B$1,'Control Sample Data'!I1495&gt;0),'Control Sample Data'!I1495,$B$1),"")</f>
        <v/>
      </c>
      <c r="V1496" s="17" t="str">
        <f>IF(SUM('Control Sample Data'!J$3:J$98)&gt;10,IF(AND(ISNUMBER('Control Sample Data'!J1495),'Control Sample Data'!J1495&lt;$B$1,'Control Sample Data'!J1495&gt;0),'Control Sample Data'!J1495,$B$1),"")</f>
        <v/>
      </c>
      <c r="W1496" s="17" t="str">
        <f>IF(SUM('Control Sample Data'!K$3:K$98)&gt;10,IF(AND(ISNUMBER('Control Sample Data'!K1495),'Control Sample Data'!K1495&lt;$B$1,'Control Sample Data'!K1495&gt;0),'Control Sample Data'!K1495,$B$1),"")</f>
        <v/>
      </c>
      <c r="X1496" s="17" t="str">
        <f>IF(SUM('Control Sample Data'!L$3:L$98)&gt;10,IF(AND(ISNUMBER('Control Sample Data'!L1495),'Control Sample Data'!L1495&lt;$B$1,'Control Sample Data'!L1495&gt;0),'Control Sample Data'!L1495,$B$1),"")</f>
        <v/>
      </c>
      <c r="Y1496" s="17" t="str">
        <f>IF(SUM('Control Sample Data'!M$3:M$98)&gt;10,IF(AND(ISNUMBER('Control Sample Data'!M1495),'Control Sample Data'!M1495&lt;$B$1,'Control Sample Data'!M1495&gt;0),'Control Sample Data'!M1495,$B$1),"")</f>
        <v/>
      </c>
      <c r="AT1496" s="36" t="str">
        <f t="shared" si="1001"/>
        <v/>
      </c>
      <c r="AU1496" s="36" t="str">
        <f t="shared" si="1002"/>
        <v/>
      </c>
      <c r="AV1496" s="36" t="str">
        <f t="shared" si="1003"/>
        <v/>
      </c>
      <c r="AW1496" s="36" t="str">
        <f t="shared" si="1004"/>
        <v/>
      </c>
      <c r="AX1496" s="36" t="str">
        <f t="shared" si="1005"/>
        <v/>
      </c>
      <c r="AY1496" s="36" t="str">
        <f t="shared" si="1006"/>
        <v/>
      </c>
      <c r="AZ1496" s="36" t="str">
        <f t="shared" si="1007"/>
        <v/>
      </c>
      <c r="BA1496" s="36" t="str">
        <f t="shared" si="1008"/>
        <v/>
      </c>
      <c r="BB1496" s="36" t="str">
        <f t="shared" si="1009"/>
        <v/>
      </c>
      <c r="BC1496" s="36" t="str">
        <f t="shared" si="1010"/>
        <v/>
      </c>
      <c r="BD1496" s="36" t="str">
        <f t="shared" si="1011"/>
        <v/>
      </c>
      <c r="BE1496" s="36" t="str">
        <f t="shared" si="1012"/>
        <v/>
      </c>
      <c r="BF1496" s="36" t="str">
        <f t="shared" si="1013"/>
        <v/>
      </c>
      <c r="BG1496" s="36" t="str">
        <f t="shared" si="1014"/>
        <v/>
      </c>
      <c r="BH1496" s="36" t="str">
        <f t="shared" si="1015"/>
        <v/>
      </c>
      <c r="BI1496" s="36" t="str">
        <f t="shared" si="1016"/>
        <v/>
      </c>
      <c r="BJ1496" s="36" t="str">
        <f t="shared" si="1017"/>
        <v/>
      </c>
      <c r="BK1496" s="36" t="str">
        <f t="shared" si="1018"/>
        <v/>
      </c>
      <c r="BL1496" s="36" t="str">
        <f t="shared" si="1019"/>
        <v/>
      </c>
      <c r="BM1496" s="36" t="str">
        <f t="shared" si="1020"/>
        <v/>
      </c>
      <c r="BN1496" s="38" t="e">
        <f t="shared" si="979"/>
        <v>#DIV/0!</v>
      </c>
      <c r="BO1496" s="38" t="e">
        <f t="shared" si="980"/>
        <v>#DIV/0!</v>
      </c>
      <c r="BP1496" s="39" t="str">
        <f t="shared" si="981"/>
        <v/>
      </c>
      <c r="BQ1496" s="39" t="str">
        <f t="shared" si="982"/>
        <v/>
      </c>
      <c r="BR1496" s="39" t="str">
        <f t="shared" si="983"/>
        <v/>
      </c>
      <c r="BS1496" s="39" t="str">
        <f t="shared" si="984"/>
        <v/>
      </c>
      <c r="BT1496" s="39" t="str">
        <f t="shared" si="985"/>
        <v/>
      </c>
      <c r="BU1496" s="39" t="str">
        <f t="shared" si="986"/>
        <v/>
      </c>
      <c r="BV1496" s="39" t="str">
        <f t="shared" si="987"/>
        <v/>
      </c>
      <c r="BW1496" s="39" t="str">
        <f t="shared" si="988"/>
        <v/>
      </c>
      <c r="BX1496" s="39" t="str">
        <f t="shared" si="989"/>
        <v/>
      </c>
      <c r="BY1496" s="39" t="str">
        <f t="shared" si="990"/>
        <v/>
      </c>
      <c r="BZ1496" s="39" t="str">
        <f t="shared" si="991"/>
        <v/>
      </c>
      <c r="CA1496" s="39" t="str">
        <f t="shared" si="992"/>
        <v/>
      </c>
      <c r="CB1496" s="39" t="str">
        <f t="shared" si="993"/>
        <v/>
      </c>
      <c r="CC1496" s="39" t="str">
        <f t="shared" si="994"/>
        <v/>
      </c>
      <c r="CD1496" s="39" t="str">
        <f t="shared" si="995"/>
        <v/>
      </c>
      <c r="CE1496" s="39" t="str">
        <f t="shared" si="996"/>
        <v/>
      </c>
      <c r="CF1496" s="39" t="str">
        <f t="shared" si="997"/>
        <v/>
      </c>
      <c r="CG1496" s="39" t="str">
        <f t="shared" si="998"/>
        <v/>
      </c>
      <c r="CH1496" s="39" t="str">
        <f t="shared" si="999"/>
        <v/>
      </c>
      <c r="CI1496" s="39" t="str">
        <f t="shared" si="1000"/>
        <v/>
      </c>
    </row>
    <row r="1497" spans="1:87">
      <c r="A1497" s="18"/>
      <c r="B1497" s="15" t="str">
        <f>'Gene Table'!E1496</f>
        <v>hsa-miR-548am-3p</v>
      </c>
      <c r="C1497" s="15" t="str">
        <f>'Gene Table'!B1496</f>
        <v>O06</v>
      </c>
      <c r="D1497" s="16" t="str">
        <f>IF(SUM('Test Sample Data'!D$3:D$98)&gt;10,IF(AND(ISNUMBER('Test Sample Data'!D1496),'Test Sample Data'!D1496&lt;$B$1,'Test Sample Data'!D1496&gt;0),'Test Sample Data'!D1496,$B$1),"")</f>
        <v/>
      </c>
      <c r="E1497" s="17" t="str">
        <f>IF(SUM('Test Sample Data'!E$3:E$98)&gt;10,IF(AND(ISNUMBER('Test Sample Data'!E1496),'Test Sample Data'!E1496&lt;$B$1,'Test Sample Data'!E1496&gt;0),'Test Sample Data'!E1496,$B$1),"")</f>
        <v/>
      </c>
      <c r="F1497" s="17" t="str">
        <f>IF(SUM('Test Sample Data'!F$3:F$98)&gt;10,IF(AND(ISNUMBER('Test Sample Data'!F1496),'Test Sample Data'!F1496&lt;$B$1,'Test Sample Data'!F1496&gt;0),'Test Sample Data'!F1496,$B$1),"")</f>
        <v/>
      </c>
      <c r="G1497" s="17" t="str">
        <f>IF(SUM('Test Sample Data'!G$3:G$98)&gt;10,IF(AND(ISNUMBER('Test Sample Data'!G1496),'Test Sample Data'!G1496&lt;$B$1,'Test Sample Data'!G1496&gt;0),'Test Sample Data'!G1496,$B$1),"")</f>
        <v/>
      </c>
      <c r="H1497" s="17" t="str">
        <f>IF(SUM('Test Sample Data'!H$3:H$98)&gt;10,IF(AND(ISNUMBER('Test Sample Data'!H1496),'Test Sample Data'!H1496&lt;$B$1,'Test Sample Data'!H1496&gt;0),'Test Sample Data'!H1496,$B$1),"")</f>
        <v/>
      </c>
      <c r="I1497" s="17" t="str">
        <f>IF(SUM('Test Sample Data'!I$3:I$98)&gt;10,IF(AND(ISNUMBER('Test Sample Data'!I1496),'Test Sample Data'!I1496&lt;$B$1,'Test Sample Data'!I1496&gt;0),'Test Sample Data'!I1496,$B$1),"")</f>
        <v/>
      </c>
      <c r="J1497" s="17" t="str">
        <f>IF(SUM('Test Sample Data'!J$3:J$98)&gt;10,IF(AND(ISNUMBER('Test Sample Data'!J1496),'Test Sample Data'!J1496&lt;$B$1,'Test Sample Data'!J1496&gt;0),'Test Sample Data'!J1496,$B$1),"")</f>
        <v/>
      </c>
      <c r="K1497" s="17" t="str">
        <f>IF(SUM('Test Sample Data'!K$3:K$98)&gt;10,IF(AND(ISNUMBER('Test Sample Data'!K1496),'Test Sample Data'!K1496&lt;$B$1,'Test Sample Data'!K1496&gt;0),'Test Sample Data'!K1496,$B$1),"")</f>
        <v/>
      </c>
      <c r="L1497" s="17" t="str">
        <f>IF(SUM('Test Sample Data'!L$3:L$98)&gt;10,IF(AND(ISNUMBER('Test Sample Data'!L1496),'Test Sample Data'!L1496&lt;$B$1,'Test Sample Data'!L1496&gt;0),'Test Sample Data'!L1496,$B$1),"")</f>
        <v/>
      </c>
      <c r="M1497" s="17" t="str">
        <f>IF(SUM('Test Sample Data'!M$3:M$98)&gt;10,IF(AND(ISNUMBER('Test Sample Data'!M1496),'Test Sample Data'!M1496&lt;$B$1,'Test Sample Data'!M1496&gt;0),'Test Sample Data'!M1496,$B$1),"")</f>
        <v/>
      </c>
      <c r="N1497" s="17" t="str">
        <f>'Gene Table'!E1496</f>
        <v>hsa-miR-548am-3p</v>
      </c>
      <c r="O1497" s="17" t="str">
        <f>'Gene Table'!B1496</f>
        <v>O06</v>
      </c>
      <c r="P1497" s="17" t="str">
        <f>IF(SUM('Control Sample Data'!D$3:D$98)&gt;10,IF(AND(ISNUMBER('Control Sample Data'!D1496),'Control Sample Data'!D1496&lt;$B$1,'Control Sample Data'!D1496&gt;0),'Control Sample Data'!D1496,$B$1),"")</f>
        <v/>
      </c>
      <c r="Q1497" s="17" t="str">
        <f>IF(SUM('Control Sample Data'!E$3:E$98)&gt;10,IF(AND(ISNUMBER('Control Sample Data'!E1496),'Control Sample Data'!E1496&lt;$B$1,'Control Sample Data'!E1496&gt;0),'Control Sample Data'!E1496,$B$1),"")</f>
        <v/>
      </c>
      <c r="R1497" s="17" t="str">
        <f>IF(SUM('Control Sample Data'!F$3:F$98)&gt;10,IF(AND(ISNUMBER('Control Sample Data'!F1496),'Control Sample Data'!F1496&lt;$B$1,'Control Sample Data'!F1496&gt;0),'Control Sample Data'!F1496,$B$1),"")</f>
        <v/>
      </c>
      <c r="S1497" s="17" t="str">
        <f>IF(SUM('Control Sample Data'!G$3:G$98)&gt;10,IF(AND(ISNUMBER('Control Sample Data'!G1496),'Control Sample Data'!G1496&lt;$B$1,'Control Sample Data'!G1496&gt;0),'Control Sample Data'!G1496,$B$1),"")</f>
        <v/>
      </c>
      <c r="T1497" s="17" t="str">
        <f>IF(SUM('Control Sample Data'!H$3:H$98)&gt;10,IF(AND(ISNUMBER('Control Sample Data'!H1496),'Control Sample Data'!H1496&lt;$B$1,'Control Sample Data'!H1496&gt;0),'Control Sample Data'!H1496,$B$1),"")</f>
        <v/>
      </c>
      <c r="U1497" s="17" t="str">
        <f>IF(SUM('Control Sample Data'!I$3:I$98)&gt;10,IF(AND(ISNUMBER('Control Sample Data'!I1496),'Control Sample Data'!I1496&lt;$B$1,'Control Sample Data'!I1496&gt;0),'Control Sample Data'!I1496,$B$1),"")</f>
        <v/>
      </c>
      <c r="V1497" s="17" t="str">
        <f>IF(SUM('Control Sample Data'!J$3:J$98)&gt;10,IF(AND(ISNUMBER('Control Sample Data'!J1496),'Control Sample Data'!J1496&lt;$B$1,'Control Sample Data'!J1496&gt;0),'Control Sample Data'!J1496,$B$1),"")</f>
        <v/>
      </c>
      <c r="W1497" s="17" t="str">
        <f>IF(SUM('Control Sample Data'!K$3:K$98)&gt;10,IF(AND(ISNUMBER('Control Sample Data'!K1496),'Control Sample Data'!K1496&lt;$B$1,'Control Sample Data'!K1496&gt;0),'Control Sample Data'!K1496,$B$1),"")</f>
        <v/>
      </c>
      <c r="X1497" s="17" t="str">
        <f>IF(SUM('Control Sample Data'!L$3:L$98)&gt;10,IF(AND(ISNUMBER('Control Sample Data'!L1496),'Control Sample Data'!L1496&lt;$B$1,'Control Sample Data'!L1496&gt;0),'Control Sample Data'!L1496,$B$1),"")</f>
        <v/>
      </c>
      <c r="Y1497" s="17" t="str">
        <f>IF(SUM('Control Sample Data'!M$3:M$98)&gt;10,IF(AND(ISNUMBER('Control Sample Data'!M1496),'Control Sample Data'!M1496&lt;$B$1,'Control Sample Data'!M1496&gt;0),'Control Sample Data'!M1496,$B$1),"")</f>
        <v/>
      </c>
      <c r="AT1497" s="36" t="str">
        <f t="shared" si="1001"/>
        <v/>
      </c>
      <c r="AU1497" s="36" t="str">
        <f t="shared" si="1002"/>
        <v/>
      </c>
      <c r="AV1497" s="36" t="str">
        <f t="shared" si="1003"/>
        <v/>
      </c>
      <c r="AW1497" s="36" t="str">
        <f t="shared" si="1004"/>
        <v/>
      </c>
      <c r="AX1497" s="36" t="str">
        <f t="shared" si="1005"/>
        <v/>
      </c>
      <c r="AY1497" s="36" t="str">
        <f t="shared" si="1006"/>
        <v/>
      </c>
      <c r="AZ1497" s="36" t="str">
        <f t="shared" si="1007"/>
        <v/>
      </c>
      <c r="BA1497" s="36" t="str">
        <f t="shared" si="1008"/>
        <v/>
      </c>
      <c r="BB1497" s="36" t="str">
        <f t="shared" si="1009"/>
        <v/>
      </c>
      <c r="BC1497" s="36" t="str">
        <f t="shared" si="1010"/>
        <v/>
      </c>
      <c r="BD1497" s="36" t="str">
        <f t="shared" si="1011"/>
        <v/>
      </c>
      <c r="BE1497" s="36" t="str">
        <f t="shared" si="1012"/>
        <v/>
      </c>
      <c r="BF1497" s="36" t="str">
        <f t="shared" si="1013"/>
        <v/>
      </c>
      <c r="BG1497" s="36" t="str">
        <f t="shared" si="1014"/>
        <v/>
      </c>
      <c r="BH1497" s="36" t="str">
        <f t="shared" si="1015"/>
        <v/>
      </c>
      <c r="BI1497" s="36" t="str">
        <f t="shared" si="1016"/>
        <v/>
      </c>
      <c r="BJ1497" s="36" t="str">
        <f t="shared" si="1017"/>
        <v/>
      </c>
      <c r="BK1497" s="36" t="str">
        <f t="shared" si="1018"/>
        <v/>
      </c>
      <c r="BL1497" s="36" t="str">
        <f t="shared" si="1019"/>
        <v/>
      </c>
      <c r="BM1497" s="36" t="str">
        <f t="shared" si="1020"/>
        <v/>
      </c>
      <c r="BN1497" s="38" t="e">
        <f t="shared" si="979"/>
        <v>#DIV/0!</v>
      </c>
      <c r="BO1497" s="38" t="e">
        <f t="shared" si="980"/>
        <v>#DIV/0!</v>
      </c>
      <c r="BP1497" s="39" t="str">
        <f t="shared" si="981"/>
        <v/>
      </c>
      <c r="BQ1497" s="39" t="str">
        <f t="shared" si="982"/>
        <v/>
      </c>
      <c r="BR1497" s="39" t="str">
        <f t="shared" si="983"/>
        <v/>
      </c>
      <c r="BS1497" s="39" t="str">
        <f t="shared" si="984"/>
        <v/>
      </c>
      <c r="BT1497" s="39" t="str">
        <f t="shared" si="985"/>
        <v/>
      </c>
      <c r="BU1497" s="39" t="str">
        <f t="shared" si="986"/>
        <v/>
      </c>
      <c r="BV1497" s="39" t="str">
        <f t="shared" si="987"/>
        <v/>
      </c>
      <c r="BW1497" s="39" t="str">
        <f t="shared" si="988"/>
        <v/>
      </c>
      <c r="BX1497" s="39" t="str">
        <f t="shared" si="989"/>
        <v/>
      </c>
      <c r="BY1497" s="39" t="str">
        <f t="shared" si="990"/>
        <v/>
      </c>
      <c r="BZ1497" s="39" t="str">
        <f t="shared" si="991"/>
        <v/>
      </c>
      <c r="CA1497" s="39" t="str">
        <f t="shared" si="992"/>
        <v/>
      </c>
      <c r="CB1497" s="39" t="str">
        <f t="shared" si="993"/>
        <v/>
      </c>
      <c r="CC1497" s="39" t="str">
        <f t="shared" si="994"/>
        <v/>
      </c>
      <c r="CD1497" s="39" t="str">
        <f t="shared" si="995"/>
        <v/>
      </c>
      <c r="CE1497" s="39" t="str">
        <f t="shared" si="996"/>
        <v/>
      </c>
      <c r="CF1497" s="39" t="str">
        <f t="shared" si="997"/>
        <v/>
      </c>
      <c r="CG1497" s="39" t="str">
        <f t="shared" si="998"/>
        <v/>
      </c>
      <c r="CH1497" s="39" t="str">
        <f t="shared" si="999"/>
        <v/>
      </c>
      <c r="CI1497" s="39" t="str">
        <f t="shared" si="1000"/>
        <v/>
      </c>
    </row>
    <row r="1498" spans="1:87">
      <c r="A1498" s="18"/>
      <c r="B1498" s="15" t="str">
        <f>'Gene Table'!E1497</f>
        <v>hsa-miR-4454</v>
      </c>
      <c r="C1498" s="15" t="str">
        <f>'Gene Table'!B1497</f>
        <v>O07</v>
      </c>
      <c r="D1498" s="16" t="str">
        <f>IF(SUM('Test Sample Data'!D$3:D$98)&gt;10,IF(AND(ISNUMBER('Test Sample Data'!D1497),'Test Sample Data'!D1497&lt;$B$1,'Test Sample Data'!D1497&gt;0),'Test Sample Data'!D1497,$B$1),"")</f>
        <v/>
      </c>
      <c r="E1498" s="17" t="str">
        <f>IF(SUM('Test Sample Data'!E$3:E$98)&gt;10,IF(AND(ISNUMBER('Test Sample Data'!E1497),'Test Sample Data'!E1497&lt;$B$1,'Test Sample Data'!E1497&gt;0),'Test Sample Data'!E1497,$B$1),"")</f>
        <v/>
      </c>
      <c r="F1498" s="17" t="str">
        <f>IF(SUM('Test Sample Data'!F$3:F$98)&gt;10,IF(AND(ISNUMBER('Test Sample Data'!F1497),'Test Sample Data'!F1497&lt;$B$1,'Test Sample Data'!F1497&gt;0),'Test Sample Data'!F1497,$B$1),"")</f>
        <v/>
      </c>
      <c r="G1498" s="17" t="str">
        <f>IF(SUM('Test Sample Data'!G$3:G$98)&gt;10,IF(AND(ISNUMBER('Test Sample Data'!G1497),'Test Sample Data'!G1497&lt;$B$1,'Test Sample Data'!G1497&gt;0),'Test Sample Data'!G1497,$B$1),"")</f>
        <v/>
      </c>
      <c r="H1498" s="17" t="str">
        <f>IF(SUM('Test Sample Data'!H$3:H$98)&gt;10,IF(AND(ISNUMBER('Test Sample Data'!H1497),'Test Sample Data'!H1497&lt;$B$1,'Test Sample Data'!H1497&gt;0),'Test Sample Data'!H1497,$B$1),"")</f>
        <v/>
      </c>
      <c r="I1498" s="17" t="str">
        <f>IF(SUM('Test Sample Data'!I$3:I$98)&gt;10,IF(AND(ISNUMBER('Test Sample Data'!I1497),'Test Sample Data'!I1497&lt;$B$1,'Test Sample Data'!I1497&gt;0),'Test Sample Data'!I1497,$B$1),"")</f>
        <v/>
      </c>
      <c r="J1498" s="17" t="str">
        <f>IF(SUM('Test Sample Data'!J$3:J$98)&gt;10,IF(AND(ISNUMBER('Test Sample Data'!J1497),'Test Sample Data'!J1497&lt;$B$1,'Test Sample Data'!J1497&gt;0),'Test Sample Data'!J1497,$B$1),"")</f>
        <v/>
      </c>
      <c r="K1498" s="17" t="str">
        <f>IF(SUM('Test Sample Data'!K$3:K$98)&gt;10,IF(AND(ISNUMBER('Test Sample Data'!K1497),'Test Sample Data'!K1497&lt;$B$1,'Test Sample Data'!K1497&gt;0),'Test Sample Data'!K1497,$B$1),"")</f>
        <v/>
      </c>
      <c r="L1498" s="17" t="str">
        <f>IF(SUM('Test Sample Data'!L$3:L$98)&gt;10,IF(AND(ISNUMBER('Test Sample Data'!L1497),'Test Sample Data'!L1497&lt;$B$1,'Test Sample Data'!L1497&gt;0),'Test Sample Data'!L1497,$B$1),"")</f>
        <v/>
      </c>
      <c r="M1498" s="17" t="str">
        <f>IF(SUM('Test Sample Data'!M$3:M$98)&gt;10,IF(AND(ISNUMBER('Test Sample Data'!M1497),'Test Sample Data'!M1497&lt;$B$1,'Test Sample Data'!M1497&gt;0),'Test Sample Data'!M1497,$B$1),"")</f>
        <v/>
      </c>
      <c r="N1498" s="17" t="str">
        <f>'Gene Table'!E1497</f>
        <v>hsa-miR-4454</v>
      </c>
      <c r="O1498" s="17" t="str">
        <f>'Gene Table'!B1497</f>
        <v>O07</v>
      </c>
      <c r="P1498" s="17" t="str">
        <f>IF(SUM('Control Sample Data'!D$3:D$98)&gt;10,IF(AND(ISNUMBER('Control Sample Data'!D1497),'Control Sample Data'!D1497&lt;$B$1,'Control Sample Data'!D1497&gt;0),'Control Sample Data'!D1497,$B$1),"")</f>
        <v/>
      </c>
      <c r="Q1498" s="17" t="str">
        <f>IF(SUM('Control Sample Data'!E$3:E$98)&gt;10,IF(AND(ISNUMBER('Control Sample Data'!E1497),'Control Sample Data'!E1497&lt;$B$1,'Control Sample Data'!E1497&gt;0),'Control Sample Data'!E1497,$B$1),"")</f>
        <v/>
      </c>
      <c r="R1498" s="17" t="str">
        <f>IF(SUM('Control Sample Data'!F$3:F$98)&gt;10,IF(AND(ISNUMBER('Control Sample Data'!F1497),'Control Sample Data'!F1497&lt;$B$1,'Control Sample Data'!F1497&gt;0),'Control Sample Data'!F1497,$B$1),"")</f>
        <v/>
      </c>
      <c r="S1498" s="17" t="str">
        <f>IF(SUM('Control Sample Data'!G$3:G$98)&gt;10,IF(AND(ISNUMBER('Control Sample Data'!G1497),'Control Sample Data'!G1497&lt;$B$1,'Control Sample Data'!G1497&gt;0),'Control Sample Data'!G1497,$B$1),"")</f>
        <v/>
      </c>
      <c r="T1498" s="17" t="str">
        <f>IF(SUM('Control Sample Data'!H$3:H$98)&gt;10,IF(AND(ISNUMBER('Control Sample Data'!H1497),'Control Sample Data'!H1497&lt;$B$1,'Control Sample Data'!H1497&gt;0),'Control Sample Data'!H1497,$B$1),"")</f>
        <v/>
      </c>
      <c r="U1498" s="17" t="str">
        <f>IF(SUM('Control Sample Data'!I$3:I$98)&gt;10,IF(AND(ISNUMBER('Control Sample Data'!I1497),'Control Sample Data'!I1497&lt;$B$1,'Control Sample Data'!I1497&gt;0),'Control Sample Data'!I1497,$B$1),"")</f>
        <v/>
      </c>
      <c r="V1498" s="17" t="str">
        <f>IF(SUM('Control Sample Data'!J$3:J$98)&gt;10,IF(AND(ISNUMBER('Control Sample Data'!J1497),'Control Sample Data'!J1497&lt;$B$1,'Control Sample Data'!J1497&gt;0),'Control Sample Data'!J1497,$B$1),"")</f>
        <v/>
      </c>
      <c r="W1498" s="17" t="str">
        <f>IF(SUM('Control Sample Data'!K$3:K$98)&gt;10,IF(AND(ISNUMBER('Control Sample Data'!K1497),'Control Sample Data'!K1497&lt;$B$1,'Control Sample Data'!K1497&gt;0),'Control Sample Data'!K1497,$B$1),"")</f>
        <v/>
      </c>
      <c r="X1498" s="17" t="str">
        <f>IF(SUM('Control Sample Data'!L$3:L$98)&gt;10,IF(AND(ISNUMBER('Control Sample Data'!L1497),'Control Sample Data'!L1497&lt;$B$1,'Control Sample Data'!L1497&gt;0),'Control Sample Data'!L1497,$B$1),"")</f>
        <v/>
      </c>
      <c r="Y1498" s="17" t="str">
        <f>IF(SUM('Control Sample Data'!M$3:M$98)&gt;10,IF(AND(ISNUMBER('Control Sample Data'!M1497),'Control Sample Data'!M1497&lt;$B$1,'Control Sample Data'!M1497&gt;0),'Control Sample Data'!M1497,$B$1),"")</f>
        <v/>
      </c>
      <c r="AT1498" s="36" t="str">
        <f t="shared" si="1001"/>
        <v/>
      </c>
      <c r="AU1498" s="36" t="str">
        <f t="shared" si="1002"/>
        <v/>
      </c>
      <c r="AV1498" s="36" t="str">
        <f t="shared" si="1003"/>
        <v/>
      </c>
      <c r="AW1498" s="36" t="str">
        <f t="shared" si="1004"/>
        <v/>
      </c>
      <c r="AX1498" s="36" t="str">
        <f t="shared" si="1005"/>
        <v/>
      </c>
      <c r="AY1498" s="36" t="str">
        <f t="shared" si="1006"/>
        <v/>
      </c>
      <c r="AZ1498" s="36" t="str">
        <f t="shared" si="1007"/>
        <v/>
      </c>
      <c r="BA1498" s="36" t="str">
        <f t="shared" si="1008"/>
        <v/>
      </c>
      <c r="BB1498" s="36" t="str">
        <f t="shared" si="1009"/>
        <v/>
      </c>
      <c r="BC1498" s="36" t="str">
        <f t="shared" si="1010"/>
        <v/>
      </c>
      <c r="BD1498" s="36" t="str">
        <f t="shared" si="1011"/>
        <v/>
      </c>
      <c r="BE1498" s="36" t="str">
        <f t="shared" si="1012"/>
        <v/>
      </c>
      <c r="BF1498" s="36" t="str">
        <f t="shared" si="1013"/>
        <v/>
      </c>
      <c r="BG1498" s="36" t="str">
        <f t="shared" si="1014"/>
        <v/>
      </c>
      <c r="BH1498" s="36" t="str">
        <f t="shared" si="1015"/>
        <v/>
      </c>
      <c r="BI1498" s="36" t="str">
        <f t="shared" si="1016"/>
        <v/>
      </c>
      <c r="BJ1498" s="36" t="str">
        <f t="shared" si="1017"/>
        <v/>
      </c>
      <c r="BK1498" s="36" t="str">
        <f t="shared" si="1018"/>
        <v/>
      </c>
      <c r="BL1498" s="36" t="str">
        <f t="shared" si="1019"/>
        <v/>
      </c>
      <c r="BM1498" s="36" t="str">
        <f t="shared" si="1020"/>
        <v/>
      </c>
      <c r="BN1498" s="38" t="e">
        <f t="shared" si="979"/>
        <v>#DIV/0!</v>
      </c>
      <c r="BO1498" s="38" t="e">
        <f t="shared" si="980"/>
        <v>#DIV/0!</v>
      </c>
      <c r="BP1498" s="39" t="str">
        <f t="shared" si="981"/>
        <v/>
      </c>
      <c r="BQ1498" s="39" t="str">
        <f t="shared" si="982"/>
        <v/>
      </c>
      <c r="BR1498" s="39" t="str">
        <f t="shared" si="983"/>
        <v/>
      </c>
      <c r="BS1498" s="39" t="str">
        <f t="shared" si="984"/>
        <v/>
      </c>
      <c r="BT1498" s="39" t="str">
        <f t="shared" si="985"/>
        <v/>
      </c>
      <c r="BU1498" s="39" t="str">
        <f t="shared" si="986"/>
        <v/>
      </c>
      <c r="BV1498" s="39" t="str">
        <f t="shared" si="987"/>
        <v/>
      </c>
      <c r="BW1498" s="39" t="str">
        <f t="shared" si="988"/>
        <v/>
      </c>
      <c r="BX1498" s="39" t="str">
        <f t="shared" si="989"/>
        <v/>
      </c>
      <c r="BY1498" s="39" t="str">
        <f t="shared" si="990"/>
        <v/>
      </c>
      <c r="BZ1498" s="39" t="str">
        <f t="shared" si="991"/>
        <v/>
      </c>
      <c r="CA1498" s="39" t="str">
        <f t="shared" si="992"/>
        <v/>
      </c>
      <c r="CB1498" s="39" t="str">
        <f t="shared" si="993"/>
        <v/>
      </c>
      <c r="CC1498" s="39" t="str">
        <f t="shared" si="994"/>
        <v/>
      </c>
      <c r="CD1498" s="39" t="str">
        <f t="shared" si="995"/>
        <v/>
      </c>
      <c r="CE1498" s="39" t="str">
        <f t="shared" si="996"/>
        <v/>
      </c>
      <c r="CF1498" s="39" t="str">
        <f t="shared" si="997"/>
        <v/>
      </c>
      <c r="CG1498" s="39" t="str">
        <f t="shared" si="998"/>
        <v/>
      </c>
      <c r="CH1498" s="39" t="str">
        <f t="shared" si="999"/>
        <v/>
      </c>
      <c r="CI1498" s="39" t="str">
        <f t="shared" si="1000"/>
        <v/>
      </c>
    </row>
    <row r="1499" spans="1:87">
      <c r="A1499" s="18"/>
      <c r="B1499" s="15" t="str">
        <f>'Gene Table'!E1498</f>
        <v>hsa-miR-1587</v>
      </c>
      <c r="C1499" s="15" t="str">
        <f>'Gene Table'!B1498</f>
        <v>O08</v>
      </c>
      <c r="D1499" s="16" t="str">
        <f>IF(SUM('Test Sample Data'!D$3:D$98)&gt;10,IF(AND(ISNUMBER('Test Sample Data'!D1498),'Test Sample Data'!D1498&lt;$B$1,'Test Sample Data'!D1498&gt;0),'Test Sample Data'!D1498,$B$1),"")</f>
        <v/>
      </c>
      <c r="E1499" s="17" t="str">
        <f>IF(SUM('Test Sample Data'!E$3:E$98)&gt;10,IF(AND(ISNUMBER('Test Sample Data'!E1498),'Test Sample Data'!E1498&lt;$B$1,'Test Sample Data'!E1498&gt;0),'Test Sample Data'!E1498,$B$1),"")</f>
        <v/>
      </c>
      <c r="F1499" s="17" t="str">
        <f>IF(SUM('Test Sample Data'!F$3:F$98)&gt;10,IF(AND(ISNUMBER('Test Sample Data'!F1498),'Test Sample Data'!F1498&lt;$B$1,'Test Sample Data'!F1498&gt;0),'Test Sample Data'!F1498,$B$1),"")</f>
        <v/>
      </c>
      <c r="G1499" s="17" t="str">
        <f>IF(SUM('Test Sample Data'!G$3:G$98)&gt;10,IF(AND(ISNUMBER('Test Sample Data'!G1498),'Test Sample Data'!G1498&lt;$B$1,'Test Sample Data'!G1498&gt;0),'Test Sample Data'!G1498,$B$1),"")</f>
        <v/>
      </c>
      <c r="H1499" s="17" t="str">
        <f>IF(SUM('Test Sample Data'!H$3:H$98)&gt;10,IF(AND(ISNUMBER('Test Sample Data'!H1498),'Test Sample Data'!H1498&lt;$B$1,'Test Sample Data'!H1498&gt;0),'Test Sample Data'!H1498,$B$1),"")</f>
        <v/>
      </c>
      <c r="I1499" s="17" t="str">
        <f>IF(SUM('Test Sample Data'!I$3:I$98)&gt;10,IF(AND(ISNUMBER('Test Sample Data'!I1498),'Test Sample Data'!I1498&lt;$B$1,'Test Sample Data'!I1498&gt;0),'Test Sample Data'!I1498,$B$1),"")</f>
        <v/>
      </c>
      <c r="J1499" s="17" t="str">
        <f>IF(SUM('Test Sample Data'!J$3:J$98)&gt;10,IF(AND(ISNUMBER('Test Sample Data'!J1498),'Test Sample Data'!J1498&lt;$B$1,'Test Sample Data'!J1498&gt;0),'Test Sample Data'!J1498,$B$1),"")</f>
        <v/>
      </c>
      <c r="K1499" s="17" t="str">
        <f>IF(SUM('Test Sample Data'!K$3:K$98)&gt;10,IF(AND(ISNUMBER('Test Sample Data'!K1498),'Test Sample Data'!K1498&lt;$B$1,'Test Sample Data'!K1498&gt;0),'Test Sample Data'!K1498,$B$1),"")</f>
        <v/>
      </c>
      <c r="L1499" s="17" t="str">
        <f>IF(SUM('Test Sample Data'!L$3:L$98)&gt;10,IF(AND(ISNUMBER('Test Sample Data'!L1498),'Test Sample Data'!L1498&lt;$B$1,'Test Sample Data'!L1498&gt;0),'Test Sample Data'!L1498,$B$1),"")</f>
        <v/>
      </c>
      <c r="M1499" s="17" t="str">
        <f>IF(SUM('Test Sample Data'!M$3:M$98)&gt;10,IF(AND(ISNUMBER('Test Sample Data'!M1498),'Test Sample Data'!M1498&lt;$B$1,'Test Sample Data'!M1498&gt;0),'Test Sample Data'!M1498,$B$1),"")</f>
        <v/>
      </c>
      <c r="N1499" s="17" t="str">
        <f>'Gene Table'!E1498</f>
        <v>hsa-miR-1587</v>
      </c>
      <c r="O1499" s="17" t="str">
        <f>'Gene Table'!B1498</f>
        <v>O08</v>
      </c>
      <c r="P1499" s="17" t="str">
        <f>IF(SUM('Control Sample Data'!D$3:D$98)&gt;10,IF(AND(ISNUMBER('Control Sample Data'!D1498),'Control Sample Data'!D1498&lt;$B$1,'Control Sample Data'!D1498&gt;0),'Control Sample Data'!D1498,$B$1),"")</f>
        <v/>
      </c>
      <c r="Q1499" s="17" t="str">
        <f>IF(SUM('Control Sample Data'!E$3:E$98)&gt;10,IF(AND(ISNUMBER('Control Sample Data'!E1498),'Control Sample Data'!E1498&lt;$B$1,'Control Sample Data'!E1498&gt;0),'Control Sample Data'!E1498,$B$1),"")</f>
        <v/>
      </c>
      <c r="R1499" s="17" t="str">
        <f>IF(SUM('Control Sample Data'!F$3:F$98)&gt;10,IF(AND(ISNUMBER('Control Sample Data'!F1498),'Control Sample Data'!F1498&lt;$B$1,'Control Sample Data'!F1498&gt;0),'Control Sample Data'!F1498,$B$1),"")</f>
        <v/>
      </c>
      <c r="S1499" s="17" t="str">
        <f>IF(SUM('Control Sample Data'!G$3:G$98)&gt;10,IF(AND(ISNUMBER('Control Sample Data'!G1498),'Control Sample Data'!G1498&lt;$B$1,'Control Sample Data'!G1498&gt;0),'Control Sample Data'!G1498,$B$1),"")</f>
        <v/>
      </c>
      <c r="T1499" s="17" t="str">
        <f>IF(SUM('Control Sample Data'!H$3:H$98)&gt;10,IF(AND(ISNUMBER('Control Sample Data'!H1498),'Control Sample Data'!H1498&lt;$B$1,'Control Sample Data'!H1498&gt;0),'Control Sample Data'!H1498,$B$1),"")</f>
        <v/>
      </c>
      <c r="U1499" s="17" t="str">
        <f>IF(SUM('Control Sample Data'!I$3:I$98)&gt;10,IF(AND(ISNUMBER('Control Sample Data'!I1498),'Control Sample Data'!I1498&lt;$B$1,'Control Sample Data'!I1498&gt;0),'Control Sample Data'!I1498,$B$1),"")</f>
        <v/>
      </c>
      <c r="V1499" s="17" t="str">
        <f>IF(SUM('Control Sample Data'!J$3:J$98)&gt;10,IF(AND(ISNUMBER('Control Sample Data'!J1498),'Control Sample Data'!J1498&lt;$B$1,'Control Sample Data'!J1498&gt;0),'Control Sample Data'!J1498,$B$1),"")</f>
        <v/>
      </c>
      <c r="W1499" s="17" t="str">
        <f>IF(SUM('Control Sample Data'!K$3:K$98)&gt;10,IF(AND(ISNUMBER('Control Sample Data'!K1498),'Control Sample Data'!K1498&lt;$B$1,'Control Sample Data'!K1498&gt;0),'Control Sample Data'!K1498,$B$1),"")</f>
        <v/>
      </c>
      <c r="X1499" s="17" t="str">
        <f>IF(SUM('Control Sample Data'!L$3:L$98)&gt;10,IF(AND(ISNUMBER('Control Sample Data'!L1498),'Control Sample Data'!L1498&lt;$B$1,'Control Sample Data'!L1498&gt;0),'Control Sample Data'!L1498,$B$1),"")</f>
        <v/>
      </c>
      <c r="Y1499" s="17" t="str">
        <f>IF(SUM('Control Sample Data'!M$3:M$98)&gt;10,IF(AND(ISNUMBER('Control Sample Data'!M1498),'Control Sample Data'!M1498&lt;$B$1,'Control Sample Data'!M1498&gt;0),'Control Sample Data'!M1498,$B$1),"")</f>
        <v/>
      </c>
      <c r="AT1499" s="36" t="str">
        <f t="shared" si="1001"/>
        <v/>
      </c>
      <c r="AU1499" s="36" t="str">
        <f t="shared" si="1002"/>
        <v/>
      </c>
      <c r="AV1499" s="36" t="str">
        <f t="shared" si="1003"/>
        <v/>
      </c>
      <c r="AW1499" s="36" t="str">
        <f t="shared" si="1004"/>
        <v/>
      </c>
      <c r="AX1499" s="36" t="str">
        <f t="shared" si="1005"/>
        <v/>
      </c>
      <c r="AY1499" s="36" t="str">
        <f t="shared" si="1006"/>
        <v/>
      </c>
      <c r="AZ1499" s="36" t="str">
        <f t="shared" si="1007"/>
        <v/>
      </c>
      <c r="BA1499" s="36" t="str">
        <f t="shared" si="1008"/>
        <v/>
      </c>
      <c r="BB1499" s="36" t="str">
        <f t="shared" si="1009"/>
        <v/>
      </c>
      <c r="BC1499" s="36" t="str">
        <f t="shared" si="1010"/>
        <v/>
      </c>
      <c r="BD1499" s="36" t="str">
        <f t="shared" si="1011"/>
        <v/>
      </c>
      <c r="BE1499" s="36" t="str">
        <f t="shared" si="1012"/>
        <v/>
      </c>
      <c r="BF1499" s="36" t="str">
        <f t="shared" si="1013"/>
        <v/>
      </c>
      <c r="BG1499" s="36" t="str">
        <f t="shared" si="1014"/>
        <v/>
      </c>
      <c r="BH1499" s="36" t="str">
        <f t="shared" si="1015"/>
        <v/>
      </c>
      <c r="BI1499" s="36" t="str">
        <f t="shared" si="1016"/>
        <v/>
      </c>
      <c r="BJ1499" s="36" t="str">
        <f t="shared" si="1017"/>
        <v/>
      </c>
      <c r="BK1499" s="36" t="str">
        <f t="shared" si="1018"/>
        <v/>
      </c>
      <c r="BL1499" s="36" t="str">
        <f t="shared" si="1019"/>
        <v/>
      </c>
      <c r="BM1499" s="36" t="str">
        <f t="shared" si="1020"/>
        <v/>
      </c>
      <c r="BN1499" s="38" t="e">
        <f t="shared" si="979"/>
        <v>#DIV/0!</v>
      </c>
      <c r="BO1499" s="38" t="e">
        <f t="shared" si="980"/>
        <v>#DIV/0!</v>
      </c>
      <c r="BP1499" s="39" t="str">
        <f t="shared" si="981"/>
        <v/>
      </c>
      <c r="BQ1499" s="39" t="str">
        <f t="shared" si="982"/>
        <v/>
      </c>
      <c r="BR1499" s="39" t="str">
        <f t="shared" si="983"/>
        <v/>
      </c>
      <c r="BS1499" s="39" t="str">
        <f t="shared" si="984"/>
        <v/>
      </c>
      <c r="BT1499" s="39" t="str">
        <f t="shared" si="985"/>
        <v/>
      </c>
      <c r="BU1499" s="39" t="str">
        <f t="shared" si="986"/>
        <v/>
      </c>
      <c r="BV1499" s="39" t="str">
        <f t="shared" si="987"/>
        <v/>
      </c>
      <c r="BW1499" s="39" t="str">
        <f t="shared" si="988"/>
        <v/>
      </c>
      <c r="BX1499" s="39" t="str">
        <f t="shared" si="989"/>
        <v/>
      </c>
      <c r="BY1499" s="39" t="str">
        <f t="shared" si="990"/>
        <v/>
      </c>
      <c r="BZ1499" s="39" t="str">
        <f t="shared" si="991"/>
        <v/>
      </c>
      <c r="CA1499" s="39" t="str">
        <f t="shared" si="992"/>
        <v/>
      </c>
      <c r="CB1499" s="39" t="str">
        <f t="shared" si="993"/>
        <v/>
      </c>
      <c r="CC1499" s="39" t="str">
        <f t="shared" si="994"/>
        <v/>
      </c>
      <c r="CD1499" s="39" t="str">
        <f t="shared" si="995"/>
        <v/>
      </c>
      <c r="CE1499" s="39" t="str">
        <f t="shared" si="996"/>
        <v/>
      </c>
      <c r="CF1499" s="39" t="str">
        <f t="shared" si="997"/>
        <v/>
      </c>
      <c r="CG1499" s="39" t="str">
        <f t="shared" si="998"/>
        <v/>
      </c>
      <c r="CH1499" s="39" t="str">
        <f t="shared" si="999"/>
        <v/>
      </c>
      <c r="CI1499" s="39" t="str">
        <f t="shared" si="1000"/>
        <v/>
      </c>
    </row>
    <row r="1500" spans="1:87">
      <c r="A1500" s="18"/>
      <c r="B1500" s="15" t="str">
        <f>'Gene Table'!E1499</f>
        <v>hsa-miR-4455</v>
      </c>
      <c r="C1500" s="15" t="str">
        <f>'Gene Table'!B1499</f>
        <v>O09</v>
      </c>
      <c r="D1500" s="16" t="str">
        <f>IF(SUM('Test Sample Data'!D$3:D$98)&gt;10,IF(AND(ISNUMBER('Test Sample Data'!D1499),'Test Sample Data'!D1499&lt;$B$1,'Test Sample Data'!D1499&gt;0),'Test Sample Data'!D1499,$B$1),"")</f>
        <v/>
      </c>
      <c r="E1500" s="17" t="str">
        <f>IF(SUM('Test Sample Data'!E$3:E$98)&gt;10,IF(AND(ISNUMBER('Test Sample Data'!E1499),'Test Sample Data'!E1499&lt;$B$1,'Test Sample Data'!E1499&gt;0),'Test Sample Data'!E1499,$B$1),"")</f>
        <v/>
      </c>
      <c r="F1500" s="17" t="str">
        <f>IF(SUM('Test Sample Data'!F$3:F$98)&gt;10,IF(AND(ISNUMBER('Test Sample Data'!F1499),'Test Sample Data'!F1499&lt;$B$1,'Test Sample Data'!F1499&gt;0),'Test Sample Data'!F1499,$B$1),"")</f>
        <v/>
      </c>
      <c r="G1500" s="17" t="str">
        <f>IF(SUM('Test Sample Data'!G$3:G$98)&gt;10,IF(AND(ISNUMBER('Test Sample Data'!G1499),'Test Sample Data'!G1499&lt;$B$1,'Test Sample Data'!G1499&gt;0),'Test Sample Data'!G1499,$B$1),"")</f>
        <v/>
      </c>
      <c r="H1500" s="17" t="str">
        <f>IF(SUM('Test Sample Data'!H$3:H$98)&gt;10,IF(AND(ISNUMBER('Test Sample Data'!H1499),'Test Sample Data'!H1499&lt;$B$1,'Test Sample Data'!H1499&gt;0),'Test Sample Data'!H1499,$B$1),"")</f>
        <v/>
      </c>
      <c r="I1500" s="17" t="str">
        <f>IF(SUM('Test Sample Data'!I$3:I$98)&gt;10,IF(AND(ISNUMBER('Test Sample Data'!I1499),'Test Sample Data'!I1499&lt;$B$1,'Test Sample Data'!I1499&gt;0),'Test Sample Data'!I1499,$B$1),"")</f>
        <v/>
      </c>
      <c r="J1500" s="17" t="str">
        <f>IF(SUM('Test Sample Data'!J$3:J$98)&gt;10,IF(AND(ISNUMBER('Test Sample Data'!J1499),'Test Sample Data'!J1499&lt;$B$1,'Test Sample Data'!J1499&gt;0),'Test Sample Data'!J1499,$B$1),"")</f>
        <v/>
      </c>
      <c r="K1500" s="17" t="str">
        <f>IF(SUM('Test Sample Data'!K$3:K$98)&gt;10,IF(AND(ISNUMBER('Test Sample Data'!K1499),'Test Sample Data'!K1499&lt;$B$1,'Test Sample Data'!K1499&gt;0),'Test Sample Data'!K1499,$B$1),"")</f>
        <v/>
      </c>
      <c r="L1500" s="17" t="str">
        <f>IF(SUM('Test Sample Data'!L$3:L$98)&gt;10,IF(AND(ISNUMBER('Test Sample Data'!L1499),'Test Sample Data'!L1499&lt;$B$1,'Test Sample Data'!L1499&gt;0),'Test Sample Data'!L1499,$B$1),"")</f>
        <v/>
      </c>
      <c r="M1500" s="17" t="str">
        <f>IF(SUM('Test Sample Data'!M$3:M$98)&gt;10,IF(AND(ISNUMBER('Test Sample Data'!M1499),'Test Sample Data'!M1499&lt;$B$1,'Test Sample Data'!M1499&gt;0),'Test Sample Data'!M1499,$B$1),"")</f>
        <v/>
      </c>
      <c r="N1500" s="17" t="str">
        <f>'Gene Table'!E1499</f>
        <v>hsa-miR-4455</v>
      </c>
      <c r="O1500" s="17" t="str">
        <f>'Gene Table'!B1499</f>
        <v>O09</v>
      </c>
      <c r="P1500" s="17" t="str">
        <f>IF(SUM('Control Sample Data'!D$3:D$98)&gt;10,IF(AND(ISNUMBER('Control Sample Data'!D1499),'Control Sample Data'!D1499&lt;$B$1,'Control Sample Data'!D1499&gt;0),'Control Sample Data'!D1499,$B$1),"")</f>
        <v/>
      </c>
      <c r="Q1500" s="17" t="str">
        <f>IF(SUM('Control Sample Data'!E$3:E$98)&gt;10,IF(AND(ISNUMBER('Control Sample Data'!E1499),'Control Sample Data'!E1499&lt;$B$1,'Control Sample Data'!E1499&gt;0),'Control Sample Data'!E1499,$B$1),"")</f>
        <v/>
      </c>
      <c r="R1500" s="17" t="str">
        <f>IF(SUM('Control Sample Data'!F$3:F$98)&gt;10,IF(AND(ISNUMBER('Control Sample Data'!F1499),'Control Sample Data'!F1499&lt;$B$1,'Control Sample Data'!F1499&gt;0),'Control Sample Data'!F1499,$B$1),"")</f>
        <v/>
      </c>
      <c r="S1500" s="17" t="str">
        <f>IF(SUM('Control Sample Data'!G$3:G$98)&gt;10,IF(AND(ISNUMBER('Control Sample Data'!G1499),'Control Sample Data'!G1499&lt;$B$1,'Control Sample Data'!G1499&gt;0),'Control Sample Data'!G1499,$B$1),"")</f>
        <v/>
      </c>
      <c r="T1500" s="17" t="str">
        <f>IF(SUM('Control Sample Data'!H$3:H$98)&gt;10,IF(AND(ISNUMBER('Control Sample Data'!H1499),'Control Sample Data'!H1499&lt;$B$1,'Control Sample Data'!H1499&gt;0),'Control Sample Data'!H1499,$B$1),"")</f>
        <v/>
      </c>
      <c r="U1500" s="17" t="str">
        <f>IF(SUM('Control Sample Data'!I$3:I$98)&gt;10,IF(AND(ISNUMBER('Control Sample Data'!I1499),'Control Sample Data'!I1499&lt;$B$1,'Control Sample Data'!I1499&gt;0),'Control Sample Data'!I1499,$B$1),"")</f>
        <v/>
      </c>
      <c r="V1500" s="17" t="str">
        <f>IF(SUM('Control Sample Data'!J$3:J$98)&gt;10,IF(AND(ISNUMBER('Control Sample Data'!J1499),'Control Sample Data'!J1499&lt;$B$1,'Control Sample Data'!J1499&gt;0),'Control Sample Data'!J1499,$B$1),"")</f>
        <v/>
      </c>
      <c r="W1500" s="17" t="str">
        <f>IF(SUM('Control Sample Data'!K$3:K$98)&gt;10,IF(AND(ISNUMBER('Control Sample Data'!K1499),'Control Sample Data'!K1499&lt;$B$1,'Control Sample Data'!K1499&gt;0),'Control Sample Data'!K1499,$B$1),"")</f>
        <v/>
      </c>
      <c r="X1500" s="17" t="str">
        <f>IF(SUM('Control Sample Data'!L$3:L$98)&gt;10,IF(AND(ISNUMBER('Control Sample Data'!L1499),'Control Sample Data'!L1499&lt;$B$1,'Control Sample Data'!L1499&gt;0),'Control Sample Data'!L1499,$B$1),"")</f>
        <v/>
      </c>
      <c r="Y1500" s="17" t="str">
        <f>IF(SUM('Control Sample Data'!M$3:M$98)&gt;10,IF(AND(ISNUMBER('Control Sample Data'!M1499),'Control Sample Data'!M1499&lt;$B$1,'Control Sample Data'!M1499&gt;0),'Control Sample Data'!M1499,$B$1),"")</f>
        <v/>
      </c>
      <c r="AT1500" s="36" t="str">
        <f t="shared" si="1001"/>
        <v/>
      </c>
      <c r="AU1500" s="36" t="str">
        <f t="shared" si="1002"/>
        <v/>
      </c>
      <c r="AV1500" s="36" t="str">
        <f t="shared" si="1003"/>
        <v/>
      </c>
      <c r="AW1500" s="36" t="str">
        <f t="shared" si="1004"/>
        <v/>
      </c>
      <c r="AX1500" s="36" t="str">
        <f t="shared" si="1005"/>
        <v/>
      </c>
      <c r="AY1500" s="36" t="str">
        <f t="shared" si="1006"/>
        <v/>
      </c>
      <c r="AZ1500" s="36" t="str">
        <f t="shared" si="1007"/>
        <v/>
      </c>
      <c r="BA1500" s="36" t="str">
        <f t="shared" si="1008"/>
        <v/>
      </c>
      <c r="BB1500" s="36" t="str">
        <f t="shared" si="1009"/>
        <v/>
      </c>
      <c r="BC1500" s="36" t="str">
        <f t="shared" si="1010"/>
        <v/>
      </c>
      <c r="BD1500" s="36" t="str">
        <f t="shared" si="1011"/>
        <v/>
      </c>
      <c r="BE1500" s="36" t="str">
        <f t="shared" si="1012"/>
        <v/>
      </c>
      <c r="BF1500" s="36" t="str">
        <f t="shared" si="1013"/>
        <v/>
      </c>
      <c r="BG1500" s="36" t="str">
        <f t="shared" si="1014"/>
        <v/>
      </c>
      <c r="BH1500" s="36" t="str">
        <f t="shared" si="1015"/>
        <v/>
      </c>
      <c r="BI1500" s="36" t="str">
        <f t="shared" si="1016"/>
        <v/>
      </c>
      <c r="BJ1500" s="36" t="str">
        <f t="shared" si="1017"/>
        <v/>
      </c>
      <c r="BK1500" s="36" t="str">
        <f t="shared" si="1018"/>
        <v/>
      </c>
      <c r="BL1500" s="36" t="str">
        <f t="shared" si="1019"/>
        <v/>
      </c>
      <c r="BM1500" s="36" t="str">
        <f t="shared" si="1020"/>
        <v/>
      </c>
      <c r="BN1500" s="38" t="e">
        <f t="shared" si="979"/>
        <v>#DIV/0!</v>
      </c>
      <c r="BO1500" s="38" t="e">
        <f t="shared" si="980"/>
        <v>#DIV/0!</v>
      </c>
      <c r="BP1500" s="39" t="str">
        <f t="shared" si="981"/>
        <v/>
      </c>
      <c r="BQ1500" s="39" t="str">
        <f t="shared" si="982"/>
        <v/>
      </c>
      <c r="BR1500" s="39" t="str">
        <f t="shared" si="983"/>
        <v/>
      </c>
      <c r="BS1500" s="39" t="str">
        <f t="shared" si="984"/>
        <v/>
      </c>
      <c r="BT1500" s="39" t="str">
        <f t="shared" si="985"/>
        <v/>
      </c>
      <c r="BU1500" s="39" t="str">
        <f t="shared" si="986"/>
        <v/>
      </c>
      <c r="BV1500" s="39" t="str">
        <f t="shared" si="987"/>
        <v/>
      </c>
      <c r="BW1500" s="39" t="str">
        <f t="shared" si="988"/>
        <v/>
      </c>
      <c r="BX1500" s="39" t="str">
        <f t="shared" si="989"/>
        <v/>
      </c>
      <c r="BY1500" s="39" t="str">
        <f t="shared" si="990"/>
        <v/>
      </c>
      <c r="BZ1500" s="39" t="str">
        <f t="shared" si="991"/>
        <v/>
      </c>
      <c r="CA1500" s="39" t="str">
        <f t="shared" si="992"/>
        <v/>
      </c>
      <c r="CB1500" s="39" t="str">
        <f t="shared" si="993"/>
        <v/>
      </c>
      <c r="CC1500" s="39" t="str">
        <f t="shared" si="994"/>
        <v/>
      </c>
      <c r="CD1500" s="39" t="str">
        <f t="shared" si="995"/>
        <v/>
      </c>
      <c r="CE1500" s="39" t="str">
        <f t="shared" si="996"/>
        <v/>
      </c>
      <c r="CF1500" s="39" t="str">
        <f t="shared" si="997"/>
        <v/>
      </c>
      <c r="CG1500" s="39" t="str">
        <f t="shared" si="998"/>
        <v/>
      </c>
      <c r="CH1500" s="39" t="str">
        <f t="shared" si="999"/>
        <v/>
      </c>
      <c r="CI1500" s="39" t="str">
        <f t="shared" si="1000"/>
        <v/>
      </c>
    </row>
    <row r="1501" spans="1:87">
      <c r="A1501" s="18"/>
      <c r="B1501" s="15" t="str">
        <f>'Gene Table'!E1500</f>
        <v>hsa-miR-4536-5p</v>
      </c>
      <c r="C1501" s="15" t="str">
        <f>'Gene Table'!B1500</f>
        <v>O10</v>
      </c>
      <c r="D1501" s="16" t="str">
        <f>IF(SUM('Test Sample Data'!D$3:D$98)&gt;10,IF(AND(ISNUMBER('Test Sample Data'!D1500),'Test Sample Data'!D1500&lt;$B$1,'Test Sample Data'!D1500&gt;0),'Test Sample Data'!D1500,$B$1),"")</f>
        <v/>
      </c>
      <c r="E1501" s="17" t="str">
        <f>IF(SUM('Test Sample Data'!E$3:E$98)&gt;10,IF(AND(ISNUMBER('Test Sample Data'!E1500),'Test Sample Data'!E1500&lt;$B$1,'Test Sample Data'!E1500&gt;0),'Test Sample Data'!E1500,$B$1),"")</f>
        <v/>
      </c>
      <c r="F1501" s="17" t="str">
        <f>IF(SUM('Test Sample Data'!F$3:F$98)&gt;10,IF(AND(ISNUMBER('Test Sample Data'!F1500),'Test Sample Data'!F1500&lt;$B$1,'Test Sample Data'!F1500&gt;0),'Test Sample Data'!F1500,$B$1),"")</f>
        <v/>
      </c>
      <c r="G1501" s="17" t="str">
        <f>IF(SUM('Test Sample Data'!G$3:G$98)&gt;10,IF(AND(ISNUMBER('Test Sample Data'!G1500),'Test Sample Data'!G1500&lt;$B$1,'Test Sample Data'!G1500&gt;0),'Test Sample Data'!G1500,$B$1),"")</f>
        <v/>
      </c>
      <c r="H1501" s="17" t="str">
        <f>IF(SUM('Test Sample Data'!H$3:H$98)&gt;10,IF(AND(ISNUMBER('Test Sample Data'!H1500),'Test Sample Data'!H1500&lt;$B$1,'Test Sample Data'!H1500&gt;0),'Test Sample Data'!H1500,$B$1),"")</f>
        <v/>
      </c>
      <c r="I1501" s="17" t="str">
        <f>IF(SUM('Test Sample Data'!I$3:I$98)&gt;10,IF(AND(ISNUMBER('Test Sample Data'!I1500),'Test Sample Data'!I1500&lt;$B$1,'Test Sample Data'!I1500&gt;0),'Test Sample Data'!I1500,$B$1),"")</f>
        <v/>
      </c>
      <c r="J1501" s="17" t="str">
        <f>IF(SUM('Test Sample Data'!J$3:J$98)&gt;10,IF(AND(ISNUMBER('Test Sample Data'!J1500),'Test Sample Data'!J1500&lt;$B$1,'Test Sample Data'!J1500&gt;0),'Test Sample Data'!J1500,$B$1),"")</f>
        <v/>
      </c>
      <c r="K1501" s="17" t="str">
        <f>IF(SUM('Test Sample Data'!K$3:K$98)&gt;10,IF(AND(ISNUMBER('Test Sample Data'!K1500),'Test Sample Data'!K1500&lt;$B$1,'Test Sample Data'!K1500&gt;0),'Test Sample Data'!K1500,$B$1),"")</f>
        <v/>
      </c>
      <c r="L1501" s="17" t="str">
        <f>IF(SUM('Test Sample Data'!L$3:L$98)&gt;10,IF(AND(ISNUMBER('Test Sample Data'!L1500),'Test Sample Data'!L1500&lt;$B$1,'Test Sample Data'!L1500&gt;0),'Test Sample Data'!L1500,$B$1),"")</f>
        <v/>
      </c>
      <c r="M1501" s="17" t="str">
        <f>IF(SUM('Test Sample Data'!M$3:M$98)&gt;10,IF(AND(ISNUMBER('Test Sample Data'!M1500),'Test Sample Data'!M1500&lt;$B$1,'Test Sample Data'!M1500&gt;0),'Test Sample Data'!M1500,$B$1),"")</f>
        <v/>
      </c>
      <c r="N1501" s="17" t="str">
        <f>'Gene Table'!E1500</f>
        <v>hsa-miR-4536-5p</v>
      </c>
      <c r="O1501" s="17" t="str">
        <f>'Gene Table'!B1500</f>
        <v>O10</v>
      </c>
      <c r="P1501" s="17" t="str">
        <f>IF(SUM('Control Sample Data'!D$3:D$98)&gt;10,IF(AND(ISNUMBER('Control Sample Data'!D1500),'Control Sample Data'!D1500&lt;$B$1,'Control Sample Data'!D1500&gt;0),'Control Sample Data'!D1500,$B$1),"")</f>
        <v/>
      </c>
      <c r="Q1501" s="17" t="str">
        <f>IF(SUM('Control Sample Data'!E$3:E$98)&gt;10,IF(AND(ISNUMBER('Control Sample Data'!E1500),'Control Sample Data'!E1500&lt;$B$1,'Control Sample Data'!E1500&gt;0),'Control Sample Data'!E1500,$B$1),"")</f>
        <v/>
      </c>
      <c r="R1501" s="17" t="str">
        <f>IF(SUM('Control Sample Data'!F$3:F$98)&gt;10,IF(AND(ISNUMBER('Control Sample Data'!F1500),'Control Sample Data'!F1500&lt;$B$1,'Control Sample Data'!F1500&gt;0),'Control Sample Data'!F1500,$B$1),"")</f>
        <v/>
      </c>
      <c r="S1501" s="17" t="str">
        <f>IF(SUM('Control Sample Data'!G$3:G$98)&gt;10,IF(AND(ISNUMBER('Control Sample Data'!G1500),'Control Sample Data'!G1500&lt;$B$1,'Control Sample Data'!G1500&gt;0),'Control Sample Data'!G1500,$B$1),"")</f>
        <v/>
      </c>
      <c r="T1501" s="17" t="str">
        <f>IF(SUM('Control Sample Data'!H$3:H$98)&gt;10,IF(AND(ISNUMBER('Control Sample Data'!H1500),'Control Sample Data'!H1500&lt;$B$1,'Control Sample Data'!H1500&gt;0),'Control Sample Data'!H1500,$B$1),"")</f>
        <v/>
      </c>
      <c r="U1501" s="17" t="str">
        <f>IF(SUM('Control Sample Data'!I$3:I$98)&gt;10,IF(AND(ISNUMBER('Control Sample Data'!I1500),'Control Sample Data'!I1500&lt;$B$1,'Control Sample Data'!I1500&gt;0),'Control Sample Data'!I1500,$B$1),"")</f>
        <v/>
      </c>
      <c r="V1501" s="17" t="str">
        <f>IF(SUM('Control Sample Data'!J$3:J$98)&gt;10,IF(AND(ISNUMBER('Control Sample Data'!J1500),'Control Sample Data'!J1500&lt;$B$1,'Control Sample Data'!J1500&gt;0),'Control Sample Data'!J1500,$B$1),"")</f>
        <v/>
      </c>
      <c r="W1501" s="17" t="str">
        <f>IF(SUM('Control Sample Data'!K$3:K$98)&gt;10,IF(AND(ISNUMBER('Control Sample Data'!K1500),'Control Sample Data'!K1500&lt;$B$1,'Control Sample Data'!K1500&gt;0),'Control Sample Data'!K1500,$B$1),"")</f>
        <v/>
      </c>
      <c r="X1501" s="17" t="str">
        <f>IF(SUM('Control Sample Data'!L$3:L$98)&gt;10,IF(AND(ISNUMBER('Control Sample Data'!L1500),'Control Sample Data'!L1500&lt;$B$1,'Control Sample Data'!L1500&gt;0),'Control Sample Data'!L1500,$B$1),"")</f>
        <v/>
      </c>
      <c r="Y1501" s="17" t="str">
        <f>IF(SUM('Control Sample Data'!M$3:M$98)&gt;10,IF(AND(ISNUMBER('Control Sample Data'!M1500),'Control Sample Data'!M1500&lt;$B$1,'Control Sample Data'!M1500&gt;0),'Control Sample Data'!M1500,$B$1),"")</f>
        <v/>
      </c>
      <c r="AT1501" s="36" t="str">
        <f t="shared" si="1001"/>
        <v/>
      </c>
      <c r="AU1501" s="36" t="str">
        <f t="shared" si="1002"/>
        <v/>
      </c>
      <c r="AV1501" s="36" t="str">
        <f t="shared" si="1003"/>
        <v/>
      </c>
      <c r="AW1501" s="36" t="str">
        <f t="shared" si="1004"/>
        <v/>
      </c>
      <c r="AX1501" s="36" t="str">
        <f t="shared" si="1005"/>
        <v/>
      </c>
      <c r="AY1501" s="36" t="str">
        <f t="shared" si="1006"/>
        <v/>
      </c>
      <c r="AZ1501" s="36" t="str">
        <f t="shared" si="1007"/>
        <v/>
      </c>
      <c r="BA1501" s="36" t="str">
        <f t="shared" si="1008"/>
        <v/>
      </c>
      <c r="BB1501" s="36" t="str">
        <f t="shared" si="1009"/>
        <v/>
      </c>
      <c r="BC1501" s="36" t="str">
        <f t="shared" si="1010"/>
        <v/>
      </c>
      <c r="BD1501" s="36" t="str">
        <f t="shared" si="1011"/>
        <v/>
      </c>
      <c r="BE1501" s="36" t="str">
        <f t="shared" si="1012"/>
        <v/>
      </c>
      <c r="BF1501" s="36" t="str">
        <f t="shared" si="1013"/>
        <v/>
      </c>
      <c r="BG1501" s="36" t="str">
        <f t="shared" si="1014"/>
        <v/>
      </c>
      <c r="BH1501" s="36" t="str">
        <f t="shared" si="1015"/>
        <v/>
      </c>
      <c r="BI1501" s="36" t="str">
        <f t="shared" si="1016"/>
        <v/>
      </c>
      <c r="BJ1501" s="36" t="str">
        <f t="shared" si="1017"/>
        <v/>
      </c>
      <c r="BK1501" s="36" t="str">
        <f t="shared" si="1018"/>
        <v/>
      </c>
      <c r="BL1501" s="36" t="str">
        <f t="shared" si="1019"/>
        <v/>
      </c>
      <c r="BM1501" s="36" t="str">
        <f t="shared" si="1020"/>
        <v/>
      </c>
      <c r="BN1501" s="38" t="e">
        <f t="shared" si="979"/>
        <v>#DIV/0!</v>
      </c>
      <c r="BO1501" s="38" t="e">
        <f t="shared" si="980"/>
        <v>#DIV/0!</v>
      </c>
      <c r="BP1501" s="39" t="str">
        <f t="shared" si="981"/>
        <v/>
      </c>
      <c r="BQ1501" s="39" t="str">
        <f t="shared" si="982"/>
        <v/>
      </c>
      <c r="BR1501" s="39" t="str">
        <f t="shared" si="983"/>
        <v/>
      </c>
      <c r="BS1501" s="39" t="str">
        <f t="shared" si="984"/>
        <v/>
      </c>
      <c r="BT1501" s="39" t="str">
        <f t="shared" si="985"/>
        <v/>
      </c>
      <c r="BU1501" s="39" t="str">
        <f t="shared" si="986"/>
        <v/>
      </c>
      <c r="BV1501" s="39" t="str">
        <f t="shared" si="987"/>
        <v/>
      </c>
      <c r="BW1501" s="39" t="str">
        <f t="shared" si="988"/>
        <v/>
      </c>
      <c r="BX1501" s="39" t="str">
        <f t="shared" si="989"/>
        <v/>
      </c>
      <c r="BY1501" s="39" t="str">
        <f t="shared" si="990"/>
        <v/>
      </c>
      <c r="BZ1501" s="39" t="str">
        <f t="shared" si="991"/>
        <v/>
      </c>
      <c r="CA1501" s="39" t="str">
        <f t="shared" si="992"/>
        <v/>
      </c>
      <c r="CB1501" s="39" t="str">
        <f t="shared" si="993"/>
        <v/>
      </c>
      <c r="CC1501" s="39" t="str">
        <f t="shared" si="994"/>
        <v/>
      </c>
      <c r="CD1501" s="39" t="str">
        <f t="shared" si="995"/>
        <v/>
      </c>
      <c r="CE1501" s="39" t="str">
        <f t="shared" si="996"/>
        <v/>
      </c>
      <c r="CF1501" s="39" t="str">
        <f t="shared" si="997"/>
        <v/>
      </c>
      <c r="CG1501" s="39" t="str">
        <f t="shared" si="998"/>
        <v/>
      </c>
      <c r="CH1501" s="39" t="str">
        <f t="shared" si="999"/>
        <v/>
      </c>
      <c r="CI1501" s="39" t="str">
        <f t="shared" si="1000"/>
        <v/>
      </c>
    </row>
    <row r="1502" spans="1:87">
      <c r="A1502" s="18"/>
      <c r="B1502" s="15" t="str">
        <f>'Gene Table'!E1501</f>
        <v>hsa-miR-4456</v>
      </c>
      <c r="C1502" s="15" t="str">
        <f>'Gene Table'!B1501</f>
        <v>O11</v>
      </c>
      <c r="D1502" s="16" t="str">
        <f>IF(SUM('Test Sample Data'!D$3:D$98)&gt;10,IF(AND(ISNUMBER('Test Sample Data'!D1501),'Test Sample Data'!D1501&lt;$B$1,'Test Sample Data'!D1501&gt;0),'Test Sample Data'!D1501,$B$1),"")</f>
        <v/>
      </c>
      <c r="E1502" s="17" t="str">
        <f>IF(SUM('Test Sample Data'!E$3:E$98)&gt;10,IF(AND(ISNUMBER('Test Sample Data'!E1501),'Test Sample Data'!E1501&lt;$B$1,'Test Sample Data'!E1501&gt;0),'Test Sample Data'!E1501,$B$1),"")</f>
        <v/>
      </c>
      <c r="F1502" s="17" t="str">
        <f>IF(SUM('Test Sample Data'!F$3:F$98)&gt;10,IF(AND(ISNUMBER('Test Sample Data'!F1501),'Test Sample Data'!F1501&lt;$B$1,'Test Sample Data'!F1501&gt;0),'Test Sample Data'!F1501,$B$1),"")</f>
        <v/>
      </c>
      <c r="G1502" s="17" t="str">
        <f>IF(SUM('Test Sample Data'!G$3:G$98)&gt;10,IF(AND(ISNUMBER('Test Sample Data'!G1501),'Test Sample Data'!G1501&lt;$B$1,'Test Sample Data'!G1501&gt;0),'Test Sample Data'!G1501,$B$1),"")</f>
        <v/>
      </c>
      <c r="H1502" s="17" t="str">
        <f>IF(SUM('Test Sample Data'!H$3:H$98)&gt;10,IF(AND(ISNUMBER('Test Sample Data'!H1501),'Test Sample Data'!H1501&lt;$B$1,'Test Sample Data'!H1501&gt;0),'Test Sample Data'!H1501,$B$1),"")</f>
        <v/>
      </c>
      <c r="I1502" s="17" t="str">
        <f>IF(SUM('Test Sample Data'!I$3:I$98)&gt;10,IF(AND(ISNUMBER('Test Sample Data'!I1501),'Test Sample Data'!I1501&lt;$B$1,'Test Sample Data'!I1501&gt;0),'Test Sample Data'!I1501,$B$1),"")</f>
        <v/>
      </c>
      <c r="J1502" s="17" t="str">
        <f>IF(SUM('Test Sample Data'!J$3:J$98)&gt;10,IF(AND(ISNUMBER('Test Sample Data'!J1501),'Test Sample Data'!J1501&lt;$B$1,'Test Sample Data'!J1501&gt;0),'Test Sample Data'!J1501,$B$1),"")</f>
        <v/>
      </c>
      <c r="K1502" s="17" t="str">
        <f>IF(SUM('Test Sample Data'!K$3:K$98)&gt;10,IF(AND(ISNUMBER('Test Sample Data'!K1501),'Test Sample Data'!K1501&lt;$B$1,'Test Sample Data'!K1501&gt;0),'Test Sample Data'!K1501,$B$1),"")</f>
        <v/>
      </c>
      <c r="L1502" s="17" t="str">
        <f>IF(SUM('Test Sample Data'!L$3:L$98)&gt;10,IF(AND(ISNUMBER('Test Sample Data'!L1501),'Test Sample Data'!L1501&lt;$B$1,'Test Sample Data'!L1501&gt;0),'Test Sample Data'!L1501,$B$1),"")</f>
        <v/>
      </c>
      <c r="M1502" s="17" t="str">
        <f>IF(SUM('Test Sample Data'!M$3:M$98)&gt;10,IF(AND(ISNUMBER('Test Sample Data'!M1501),'Test Sample Data'!M1501&lt;$B$1,'Test Sample Data'!M1501&gt;0),'Test Sample Data'!M1501,$B$1),"")</f>
        <v/>
      </c>
      <c r="N1502" s="17" t="str">
        <f>'Gene Table'!E1501</f>
        <v>hsa-miR-4456</v>
      </c>
      <c r="O1502" s="17" t="str">
        <f>'Gene Table'!B1501</f>
        <v>O11</v>
      </c>
      <c r="P1502" s="17" t="str">
        <f>IF(SUM('Control Sample Data'!D$3:D$98)&gt;10,IF(AND(ISNUMBER('Control Sample Data'!D1501),'Control Sample Data'!D1501&lt;$B$1,'Control Sample Data'!D1501&gt;0),'Control Sample Data'!D1501,$B$1),"")</f>
        <v/>
      </c>
      <c r="Q1502" s="17" t="str">
        <f>IF(SUM('Control Sample Data'!E$3:E$98)&gt;10,IF(AND(ISNUMBER('Control Sample Data'!E1501),'Control Sample Data'!E1501&lt;$B$1,'Control Sample Data'!E1501&gt;0),'Control Sample Data'!E1501,$B$1),"")</f>
        <v/>
      </c>
      <c r="R1502" s="17" t="str">
        <f>IF(SUM('Control Sample Data'!F$3:F$98)&gt;10,IF(AND(ISNUMBER('Control Sample Data'!F1501),'Control Sample Data'!F1501&lt;$B$1,'Control Sample Data'!F1501&gt;0),'Control Sample Data'!F1501,$B$1),"")</f>
        <v/>
      </c>
      <c r="S1502" s="17" t="str">
        <f>IF(SUM('Control Sample Data'!G$3:G$98)&gt;10,IF(AND(ISNUMBER('Control Sample Data'!G1501),'Control Sample Data'!G1501&lt;$B$1,'Control Sample Data'!G1501&gt;0),'Control Sample Data'!G1501,$B$1),"")</f>
        <v/>
      </c>
      <c r="T1502" s="17" t="str">
        <f>IF(SUM('Control Sample Data'!H$3:H$98)&gt;10,IF(AND(ISNUMBER('Control Sample Data'!H1501),'Control Sample Data'!H1501&lt;$B$1,'Control Sample Data'!H1501&gt;0),'Control Sample Data'!H1501,$B$1),"")</f>
        <v/>
      </c>
      <c r="U1502" s="17" t="str">
        <f>IF(SUM('Control Sample Data'!I$3:I$98)&gt;10,IF(AND(ISNUMBER('Control Sample Data'!I1501),'Control Sample Data'!I1501&lt;$B$1,'Control Sample Data'!I1501&gt;0),'Control Sample Data'!I1501,$B$1),"")</f>
        <v/>
      </c>
      <c r="V1502" s="17" t="str">
        <f>IF(SUM('Control Sample Data'!J$3:J$98)&gt;10,IF(AND(ISNUMBER('Control Sample Data'!J1501),'Control Sample Data'!J1501&lt;$B$1,'Control Sample Data'!J1501&gt;0),'Control Sample Data'!J1501,$B$1),"")</f>
        <v/>
      </c>
      <c r="W1502" s="17" t="str">
        <f>IF(SUM('Control Sample Data'!K$3:K$98)&gt;10,IF(AND(ISNUMBER('Control Sample Data'!K1501),'Control Sample Data'!K1501&lt;$B$1,'Control Sample Data'!K1501&gt;0),'Control Sample Data'!K1501,$B$1),"")</f>
        <v/>
      </c>
      <c r="X1502" s="17" t="str">
        <f>IF(SUM('Control Sample Data'!L$3:L$98)&gt;10,IF(AND(ISNUMBER('Control Sample Data'!L1501),'Control Sample Data'!L1501&lt;$B$1,'Control Sample Data'!L1501&gt;0),'Control Sample Data'!L1501,$B$1),"")</f>
        <v/>
      </c>
      <c r="Y1502" s="17" t="str">
        <f>IF(SUM('Control Sample Data'!M$3:M$98)&gt;10,IF(AND(ISNUMBER('Control Sample Data'!M1501),'Control Sample Data'!M1501&lt;$B$1,'Control Sample Data'!M1501&gt;0),'Control Sample Data'!M1501,$B$1),"")</f>
        <v/>
      </c>
      <c r="AT1502" s="36" t="str">
        <f t="shared" si="1001"/>
        <v/>
      </c>
      <c r="AU1502" s="36" t="str">
        <f t="shared" si="1002"/>
        <v/>
      </c>
      <c r="AV1502" s="36" t="str">
        <f t="shared" si="1003"/>
        <v/>
      </c>
      <c r="AW1502" s="36" t="str">
        <f t="shared" si="1004"/>
        <v/>
      </c>
      <c r="AX1502" s="36" t="str">
        <f t="shared" si="1005"/>
        <v/>
      </c>
      <c r="AY1502" s="36" t="str">
        <f t="shared" si="1006"/>
        <v/>
      </c>
      <c r="AZ1502" s="36" t="str">
        <f t="shared" si="1007"/>
        <v/>
      </c>
      <c r="BA1502" s="36" t="str">
        <f t="shared" si="1008"/>
        <v/>
      </c>
      <c r="BB1502" s="36" t="str">
        <f t="shared" si="1009"/>
        <v/>
      </c>
      <c r="BC1502" s="36" t="str">
        <f t="shared" si="1010"/>
        <v/>
      </c>
      <c r="BD1502" s="36" t="str">
        <f t="shared" si="1011"/>
        <v/>
      </c>
      <c r="BE1502" s="36" t="str">
        <f t="shared" si="1012"/>
        <v/>
      </c>
      <c r="BF1502" s="36" t="str">
        <f t="shared" si="1013"/>
        <v/>
      </c>
      <c r="BG1502" s="36" t="str">
        <f t="shared" si="1014"/>
        <v/>
      </c>
      <c r="BH1502" s="36" t="str">
        <f t="shared" si="1015"/>
        <v/>
      </c>
      <c r="BI1502" s="36" t="str">
        <f t="shared" si="1016"/>
        <v/>
      </c>
      <c r="BJ1502" s="36" t="str">
        <f t="shared" si="1017"/>
        <v/>
      </c>
      <c r="BK1502" s="36" t="str">
        <f t="shared" si="1018"/>
        <v/>
      </c>
      <c r="BL1502" s="36" t="str">
        <f t="shared" si="1019"/>
        <v/>
      </c>
      <c r="BM1502" s="36" t="str">
        <f t="shared" si="1020"/>
        <v/>
      </c>
      <c r="BN1502" s="38" t="e">
        <f t="shared" si="979"/>
        <v>#DIV/0!</v>
      </c>
      <c r="BO1502" s="38" t="e">
        <f t="shared" si="980"/>
        <v>#DIV/0!</v>
      </c>
      <c r="BP1502" s="39" t="str">
        <f t="shared" si="981"/>
        <v/>
      </c>
      <c r="BQ1502" s="39" t="str">
        <f t="shared" si="982"/>
        <v/>
      </c>
      <c r="BR1502" s="39" t="str">
        <f t="shared" si="983"/>
        <v/>
      </c>
      <c r="BS1502" s="39" t="str">
        <f t="shared" si="984"/>
        <v/>
      </c>
      <c r="BT1502" s="39" t="str">
        <f t="shared" si="985"/>
        <v/>
      </c>
      <c r="BU1502" s="39" t="str">
        <f t="shared" si="986"/>
        <v/>
      </c>
      <c r="BV1502" s="39" t="str">
        <f t="shared" si="987"/>
        <v/>
      </c>
      <c r="BW1502" s="39" t="str">
        <f t="shared" si="988"/>
        <v/>
      </c>
      <c r="BX1502" s="39" t="str">
        <f t="shared" si="989"/>
        <v/>
      </c>
      <c r="BY1502" s="39" t="str">
        <f t="shared" si="990"/>
        <v/>
      </c>
      <c r="BZ1502" s="39" t="str">
        <f t="shared" si="991"/>
        <v/>
      </c>
      <c r="CA1502" s="39" t="str">
        <f t="shared" si="992"/>
        <v/>
      </c>
      <c r="CB1502" s="39" t="str">
        <f t="shared" si="993"/>
        <v/>
      </c>
      <c r="CC1502" s="39" t="str">
        <f t="shared" si="994"/>
        <v/>
      </c>
      <c r="CD1502" s="39" t="str">
        <f t="shared" si="995"/>
        <v/>
      </c>
      <c r="CE1502" s="39" t="str">
        <f t="shared" si="996"/>
        <v/>
      </c>
      <c r="CF1502" s="39" t="str">
        <f t="shared" si="997"/>
        <v/>
      </c>
      <c r="CG1502" s="39" t="str">
        <f t="shared" si="998"/>
        <v/>
      </c>
      <c r="CH1502" s="39" t="str">
        <f t="shared" si="999"/>
        <v/>
      </c>
      <c r="CI1502" s="39" t="str">
        <f t="shared" si="1000"/>
        <v/>
      </c>
    </row>
    <row r="1503" spans="1:87">
      <c r="A1503" s="18"/>
      <c r="B1503" s="15" t="str">
        <f>'Gene Table'!E1502</f>
        <v>hsa-miR-548an</v>
      </c>
      <c r="C1503" s="15" t="str">
        <f>'Gene Table'!B1502</f>
        <v>O12</v>
      </c>
      <c r="D1503" s="16" t="str">
        <f>IF(SUM('Test Sample Data'!D$3:D$98)&gt;10,IF(AND(ISNUMBER('Test Sample Data'!D1502),'Test Sample Data'!D1502&lt;$B$1,'Test Sample Data'!D1502&gt;0),'Test Sample Data'!D1502,$B$1),"")</f>
        <v/>
      </c>
      <c r="E1503" s="17" t="str">
        <f>IF(SUM('Test Sample Data'!E$3:E$98)&gt;10,IF(AND(ISNUMBER('Test Sample Data'!E1502),'Test Sample Data'!E1502&lt;$B$1,'Test Sample Data'!E1502&gt;0),'Test Sample Data'!E1502,$B$1),"")</f>
        <v/>
      </c>
      <c r="F1503" s="17" t="str">
        <f>IF(SUM('Test Sample Data'!F$3:F$98)&gt;10,IF(AND(ISNUMBER('Test Sample Data'!F1502),'Test Sample Data'!F1502&lt;$B$1,'Test Sample Data'!F1502&gt;0),'Test Sample Data'!F1502,$B$1),"")</f>
        <v/>
      </c>
      <c r="G1503" s="17" t="str">
        <f>IF(SUM('Test Sample Data'!G$3:G$98)&gt;10,IF(AND(ISNUMBER('Test Sample Data'!G1502),'Test Sample Data'!G1502&lt;$B$1,'Test Sample Data'!G1502&gt;0),'Test Sample Data'!G1502,$B$1),"")</f>
        <v/>
      </c>
      <c r="H1503" s="17" t="str">
        <f>IF(SUM('Test Sample Data'!H$3:H$98)&gt;10,IF(AND(ISNUMBER('Test Sample Data'!H1502),'Test Sample Data'!H1502&lt;$B$1,'Test Sample Data'!H1502&gt;0),'Test Sample Data'!H1502,$B$1),"")</f>
        <v/>
      </c>
      <c r="I1503" s="17" t="str">
        <f>IF(SUM('Test Sample Data'!I$3:I$98)&gt;10,IF(AND(ISNUMBER('Test Sample Data'!I1502),'Test Sample Data'!I1502&lt;$B$1,'Test Sample Data'!I1502&gt;0),'Test Sample Data'!I1502,$B$1),"")</f>
        <v/>
      </c>
      <c r="J1503" s="17" t="str">
        <f>IF(SUM('Test Sample Data'!J$3:J$98)&gt;10,IF(AND(ISNUMBER('Test Sample Data'!J1502),'Test Sample Data'!J1502&lt;$B$1,'Test Sample Data'!J1502&gt;0),'Test Sample Data'!J1502,$B$1),"")</f>
        <v/>
      </c>
      <c r="K1503" s="17" t="str">
        <f>IF(SUM('Test Sample Data'!K$3:K$98)&gt;10,IF(AND(ISNUMBER('Test Sample Data'!K1502),'Test Sample Data'!K1502&lt;$B$1,'Test Sample Data'!K1502&gt;0),'Test Sample Data'!K1502,$B$1),"")</f>
        <v/>
      </c>
      <c r="L1503" s="17" t="str">
        <f>IF(SUM('Test Sample Data'!L$3:L$98)&gt;10,IF(AND(ISNUMBER('Test Sample Data'!L1502),'Test Sample Data'!L1502&lt;$B$1,'Test Sample Data'!L1502&gt;0),'Test Sample Data'!L1502,$B$1),"")</f>
        <v/>
      </c>
      <c r="M1503" s="17" t="str">
        <f>IF(SUM('Test Sample Data'!M$3:M$98)&gt;10,IF(AND(ISNUMBER('Test Sample Data'!M1502),'Test Sample Data'!M1502&lt;$B$1,'Test Sample Data'!M1502&gt;0),'Test Sample Data'!M1502,$B$1),"")</f>
        <v/>
      </c>
      <c r="N1503" s="17" t="str">
        <f>'Gene Table'!E1502</f>
        <v>hsa-miR-548an</v>
      </c>
      <c r="O1503" s="17" t="str">
        <f>'Gene Table'!B1502</f>
        <v>O12</v>
      </c>
      <c r="P1503" s="17" t="str">
        <f>IF(SUM('Control Sample Data'!D$3:D$98)&gt;10,IF(AND(ISNUMBER('Control Sample Data'!D1502),'Control Sample Data'!D1502&lt;$B$1,'Control Sample Data'!D1502&gt;0),'Control Sample Data'!D1502,$B$1),"")</f>
        <v/>
      </c>
      <c r="Q1503" s="17" t="str">
        <f>IF(SUM('Control Sample Data'!E$3:E$98)&gt;10,IF(AND(ISNUMBER('Control Sample Data'!E1502),'Control Sample Data'!E1502&lt;$B$1,'Control Sample Data'!E1502&gt;0),'Control Sample Data'!E1502,$B$1),"")</f>
        <v/>
      </c>
      <c r="R1503" s="17" t="str">
        <f>IF(SUM('Control Sample Data'!F$3:F$98)&gt;10,IF(AND(ISNUMBER('Control Sample Data'!F1502),'Control Sample Data'!F1502&lt;$B$1,'Control Sample Data'!F1502&gt;0),'Control Sample Data'!F1502,$B$1),"")</f>
        <v/>
      </c>
      <c r="S1503" s="17" t="str">
        <f>IF(SUM('Control Sample Data'!G$3:G$98)&gt;10,IF(AND(ISNUMBER('Control Sample Data'!G1502),'Control Sample Data'!G1502&lt;$B$1,'Control Sample Data'!G1502&gt;0),'Control Sample Data'!G1502,$B$1),"")</f>
        <v/>
      </c>
      <c r="T1503" s="17" t="str">
        <f>IF(SUM('Control Sample Data'!H$3:H$98)&gt;10,IF(AND(ISNUMBER('Control Sample Data'!H1502),'Control Sample Data'!H1502&lt;$B$1,'Control Sample Data'!H1502&gt;0),'Control Sample Data'!H1502,$B$1),"")</f>
        <v/>
      </c>
      <c r="U1503" s="17" t="str">
        <f>IF(SUM('Control Sample Data'!I$3:I$98)&gt;10,IF(AND(ISNUMBER('Control Sample Data'!I1502),'Control Sample Data'!I1502&lt;$B$1,'Control Sample Data'!I1502&gt;0),'Control Sample Data'!I1502,$B$1),"")</f>
        <v/>
      </c>
      <c r="V1503" s="17" t="str">
        <f>IF(SUM('Control Sample Data'!J$3:J$98)&gt;10,IF(AND(ISNUMBER('Control Sample Data'!J1502),'Control Sample Data'!J1502&lt;$B$1,'Control Sample Data'!J1502&gt;0),'Control Sample Data'!J1502,$B$1),"")</f>
        <v/>
      </c>
      <c r="W1503" s="17" t="str">
        <f>IF(SUM('Control Sample Data'!K$3:K$98)&gt;10,IF(AND(ISNUMBER('Control Sample Data'!K1502),'Control Sample Data'!K1502&lt;$B$1,'Control Sample Data'!K1502&gt;0),'Control Sample Data'!K1502,$B$1),"")</f>
        <v/>
      </c>
      <c r="X1503" s="17" t="str">
        <f>IF(SUM('Control Sample Data'!L$3:L$98)&gt;10,IF(AND(ISNUMBER('Control Sample Data'!L1502),'Control Sample Data'!L1502&lt;$B$1,'Control Sample Data'!L1502&gt;0),'Control Sample Data'!L1502,$B$1),"")</f>
        <v/>
      </c>
      <c r="Y1503" s="17" t="str">
        <f>IF(SUM('Control Sample Data'!M$3:M$98)&gt;10,IF(AND(ISNUMBER('Control Sample Data'!M1502),'Control Sample Data'!M1502&lt;$B$1,'Control Sample Data'!M1502&gt;0),'Control Sample Data'!M1502,$B$1),"")</f>
        <v/>
      </c>
      <c r="AT1503" s="36" t="str">
        <f t="shared" si="1001"/>
        <v/>
      </c>
      <c r="AU1503" s="36" t="str">
        <f t="shared" si="1002"/>
        <v/>
      </c>
      <c r="AV1503" s="36" t="str">
        <f t="shared" si="1003"/>
        <v/>
      </c>
      <c r="AW1503" s="36" t="str">
        <f t="shared" si="1004"/>
        <v/>
      </c>
      <c r="AX1503" s="36" t="str">
        <f t="shared" si="1005"/>
        <v/>
      </c>
      <c r="AY1503" s="36" t="str">
        <f t="shared" si="1006"/>
        <v/>
      </c>
      <c r="AZ1503" s="36" t="str">
        <f t="shared" si="1007"/>
        <v/>
      </c>
      <c r="BA1503" s="36" t="str">
        <f t="shared" si="1008"/>
        <v/>
      </c>
      <c r="BB1503" s="36" t="str">
        <f t="shared" si="1009"/>
        <v/>
      </c>
      <c r="BC1503" s="36" t="str">
        <f t="shared" si="1010"/>
        <v/>
      </c>
      <c r="BD1503" s="36" t="str">
        <f t="shared" si="1011"/>
        <v/>
      </c>
      <c r="BE1503" s="36" t="str">
        <f t="shared" si="1012"/>
        <v/>
      </c>
      <c r="BF1503" s="36" t="str">
        <f t="shared" si="1013"/>
        <v/>
      </c>
      <c r="BG1503" s="36" t="str">
        <f t="shared" si="1014"/>
        <v/>
      </c>
      <c r="BH1503" s="36" t="str">
        <f t="shared" si="1015"/>
        <v/>
      </c>
      <c r="BI1503" s="36" t="str">
        <f t="shared" si="1016"/>
        <v/>
      </c>
      <c r="BJ1503" s="36" t="str">
        <f t="shared" si="1017"/>
        <v/>
      </c>
      <c r="BK1503" s="36" t="str">
        <f t="shared" si="1018"/>
        <v/>
      </c>
      <c r="BL1503" s="36" t="str">
        <f t="shared" si="1019"/>
        <v/>
      </c>
      <c r="BM1503" s="36" t="str">
        <f t="shared" si="1020"/>
        <v/>
      </c>
      <c r="BN1503" s="38" t="e">
        <f t="shared" si="979"/>
        <v>#DIV/0!</v>
      </c>
      <c r="BO1503" s="38" t="e">
        <f t="shared" si="980"/>
        <v>#DIV/0!</v>
      </c>
      <c r="BP1503" s="39" t="str">
        <f t="shared" si="981"/>
        <v/>
      </c>
      <c r="BQ1503" s="39" t="str">
        <f t="shared" si="982"/>
        <v/>
      </c>
      <c r="BR1503" s="39" t="str">
        <f t="shared" si="983"/>
        <v/>
      </c>
      <c r="BS1503" s="39" t="str">
        <f t="shared" si="984"/>
        <v/>
      </c>
      <c r="BT1503" s="39" t="str">
        <f t="shared" si="985"/>
        <v/>
      </c>
      <c r="BU1503" s="39" t="str">
        <f t="shared" si="986"/>
        <v/>
      </c>
      <c r="BV1503" s="39" t="str">
        <f t="shared" si="987"/>
        <v/>
      </c>
      <c r="BW1503" s="39" t="str">
        <f t="shared" si="988"/>
        <v/>
      </c>
      <c r="BX1503" s="39" t="str">
        <f t="shared" si="989"/>
        <v/>
      </c>
      <c r="BY1503" s="39" t="str">
        <f t="shared" si="990"/>
        <v/>
      </c>
      <c r="BZ1503" s="39" t="str">
        <f t="shared" si="991"/>
        <v/>
      </c>
      <c r="CA1503" s="39" t="str">
        <f t="shared" si="992"/>
        <v/>
      </c>
      <c r="CB1503" s="39" t="str">
        <f t="shared" si="993"/>
        <v/>
      </c>
      <c r="CC1503" s="39" t="str">
        <f t="shared" si="994"/>
        <v/>
      </c>
      <c r="CD1503" s="39" t="str">
        <f t="shared" si="995"/>
        <v/>
      </c>
      <c r="CE1503" s="39" t="str">
        <f t="shared" si="996"/>
        <v/>
      </c>
      <c r="CF1503" s="39" t="str">
        <f t="shared" si="997"/>
        <v/>
      </c>
      <c r="CG1503" s="39" t="str">
        <f t="shared" si="998"/>
        <v/>
      </c>
      <c r="CH1503" s="39" t="str">
        <f t="shared" si="999"/>
        <v/>
      </c>
      <c r="CI1503" s="39" t="str">
        <f t="shared" si="1000"/>
        <v/>
      </c>
    </row>
    <row r="1504" spans="1:87">
      <c r="A1504" s="18"/>
      <c r="B1504" s="15" t="str">
        <f>'Gene Table'!E1503</f>
        <v>hsa-miR-4457</v>
      </c>
      <c r="C1504" s="15" t="str">
        <f>'Gene Table'!B1503</f>
        <v>O13</v>
      </c>
      <c r="D1504" s="16" t="str">
        <f>IF(SUM('Test Sample Data'!D$3:D$98)&gt;10,IF(AND(ISNUMBER('Test Sample Data'!D1503),'Test Sample Data'!D1503&lt;$B$1,'Test Sample Data'!D1503&gt;0),'Test Sample Data'!D1503,$B$1),"")</f>
        <v/>
      </c>
      <c r="E1504" s="17" t="str">
        <f>IF(SUM('Test Sample Data'!E$3:E$98)&gt;10,IF(AND(ISNUMBER('Test Sample Data'!E1503),'Test Sample Data'!E1503&lt;$B$1,'Test Sample Data'!E1503&gt;0),'Test Sample Data'!E1503,$B$1),"")</f>
        <v/>
      </c>
      <c r="F1504" s="17" t="str">
        <f>IF(SUM('Test Sample Data'!F$3:F$98)&gt;10,IF(AND(ISNUMBER('Test Sample Data'!F1503),'Test Sample Data'!F1503&lt;$B$1,'Test Sample Data'!F1503&gt;0),'Test Sample Data'!F1503,$B$1),"")</f>
        <v/>
      </c>
      <c r="G1504" s="17" t="str">
        <f>IF(SUM('Test Sample Data'!G$3:G$98)&gt;10,IF(AND(ISNUMBER('Test Sample Data'!G1503),'Test Sample Data'!G1503&lt;$B$1,'Test Sample Data'!G1503&gt;0),'Test Sample Data'!G1503,$B$1),"")</f>
        <v/>
      </c>
      <c r="H1504" s="17" t="str">
        <f>IF(SUM('Test Sample Data'!H$3:H$98)&gt;10,IF(AND(ISNUMBER('Test Sample Data'!H1503),'Test Sample Data'!H1503&lt;$B$1,'Test Sample Data'!H1503&gt;0),'Test Sample Data'!H1503,$B$1),"")</f>
        <v/>
      </c>
      <c r="I1504" s="17" t="str">
        <f>IF(SUM('Test Sample Data'!I$3:I$98)&gt;10,IF(AND(ISNUMBER('Test Sample Data'!I1503),'Test Sample Data'!I1503&lt;$B$1,'Test Sample Data'!I1503&gt;0),'Test Sample Data'!I1503,$B$1),"")</f>
        <v/>
      </c>
      <c r="J1504" s="17" t="str">
        <f>IF(SUM('Test Sample Data'!J$3:J$98)&gt;10,IF(AND(ISNUMBER('Test Sample Data'!J1503),'Test Sample Data'!J1503&lt;$B$1,'Test Sample Data'!J1503&gt;0),'Test Sample Data'!J1503,$B$1),"")</f>
        <v/>
      </c>
      <c r="K1504" s="17" t="str">
        <f>IF(SUM('Test Sample Data'!K$3:K$98)&gt;10,IF(AND(ISNUMBER('Test Sample Data'!K1503),'Test Sample Data'!K1503&lt;$B$1,'Test Sample Data'!K1503&gt;0),'Test Sample Data'!K1503,$B$1),"")</f>
        <v/>
      </c>
      <c r="L1504" s="17" t="str">
        <f>IF(SUM('Test Sample Data'!L$3:L$98)&gt;10,IF(AND(ISNUMBER('Test Sample Data'!L1503),'Test Sample Data'!L1503&lt;$B$1,'Test Sample Data'!L1503&gt;0),'Test Sample Data'!L1503,$B$1),"")</f>
        <v/>
      </c>
      <c r="M1504" s="17" t="str">
        <f>IF(SUM('Test Sample Data'!M$3:M$98)&gt;10,IF(AND(ISNUMBER('Test Sample Data'!M1503),'Test Sample Data'!M1503&lt;$B$1,'Test Sample Data'!M1503&gt;0),'Test Sample Data'!M1503,$B$1),"")</f>
        <v/>
      </c>
      <c r="N1504" s="17" t="str">
        <f>'Gene Table'!E1503</f>
        <v>hsa-miR-4457</v>
      </c>
      <c r="O1504" s="17" t="str">
        <f>'Gene Table'!B1503</f>
        <v>O13</v>
      </c>
      <c r="P1504" s="17" t="str">
        <f>IF(SUM('Control Sample Data'!D$3:D$98)&gt;10,IF(AND(ISNUMBER('Control Sample Data'!D1503),'Control Sample Data'!D1503&lt;$B$1,'Control Sample Data'!D1503&gt;0),'Control Sample Data'!D1503,$B$1),"")</f>
        <v/>
      </c>
      <c r="Q1504" s="17" t="str">
        <f>IF(SUM('Control Sample Data'!E$3:E$98)&gt;10,IF(AND(ISNUMBER('Control Sample Data'!E1503),'Control Sample Data'!E1503&lt;$B$1,'Control Sample Data'!E1503&gt;0),'Control Sample Data'!E1503,$B$1),"")</f>
        <v/>
      </c>
      <c r="R1504" s="17" t="str">
        <f>IF(SUM('Control Sample Data'!F$3:F$98)&gt;10,IF(AND(ISNUMBER('Control Sample Data'!F1503),'Control Sample Data'!F1503&lt;$B$1,'Control Sample Data'!F1503&gt;0),'Control Sample Data'!F1503,$B$1),"")</f>
        <v/>
      </c>
      <c r="S1504" s="17" t="str">
        <f>IF(SUM('Control Sample Data'!G$3:G$98)&gt;10,IF(AND(ISNUMBER('Control Sample Data'!G1503),'Control Sample Data'!G1503&lt;$B$1,'Control Sample Data'!G1503&gt;0),'Control Sample Data'!G1503,$B$1),"")</f>
        <v/>
      </c>
      <c r="T1504" s="17" t="str">
        <f>IF(SUM('Control Sample Data'!H$3:H$98)&gt;10,IF(AND(ISNUMBER('Control Sample Data'!H1503),'Control Sample Data'!H1503&lt;$B$1,'Control Sample Data'!H1503&gt;0),'Control Sample Data'!H1503,$B$1),"")</f>
        <v/>
      </c>
      <c r="U1504" s="17" t="str">
        <f>IF(SUM('Control Sample Data'!I$3:I$98)&gt;10,IF(AND(ISNUMBER('Control Sample Data'!I1503),'Control Sample Data'!I1503&lt;$B$1,'Control Sample Data'!I1503&gt;0),'Control Sample Data'!I1503,$B$1),"")</f>
        <v/>
      </c>
      <c r="V1504" s="17" t="str">
        <f>IF(SUM('Control Sample Data'!J$3:J$98)&gt;10,IF(AND(ISNUMBER('Control Sample Data'!J1503),'Control Sample Data'!J1503&lt;$B$1,'Control Sample Data'!J1503&gt;0),'Control Sample Data'!J1503,$B$1),"")</f>
        <v/>
      </c>
      <c r="W1504" s="17" t="str">
        <f>IF(SUM('Control Sample Data'!K$3:K$98)&gt;10,IF(AND(ISNUMBER('Control Sample Data'!K1503),'Control Sample Data'!K1503&lt;$B$1,'Control Sample Data'!K1503&gt;0),'Control Sample Data'!K1503,$B$1),"")</f>
        <v/>
      </c>
      <c r="X1504" s="17" t="str">
        <f>IF(SUM('Control Sample Data'!L$3:L$98)&gt;10,IF(AND(ISNUMBER('Control Sample Data'!L1503),'Control Sample Data'!L1503&lt;$B$1,'Control Sample Data'!L1503&gt;0),'Control Sample Data'!L1503,$B$1),"")</f>
        <v/>
      </c>
      <c r="Y1504" s="17" t="str">
        <f>IF(SUM('Control Sample Data'!M$3:M$98)&gt;10,IF(AND(ISNUMBER('Control Sample Data'!M1503),'Control Sample Data'!M1503&lt;$B$1,'Control Sample Data'!M1503&gt;0),'Control Sample Data'!M1503,$B$1),"")</f>
        <v/>
      </c>
      <c r="AT1504" s="36" t="str">
        <f t="shared" si="1001"/>
        <v/>
      </c>
      <c r="AU1504" s="36" t="str">
        <f t="shared" si="1002"/>
        <v/>
      </c>
      <c r="AV1504" s="36" t="str">
        <f t="shared" si="1003"/>
        <v/>
      </c>
      <c r="AW1504" s="36" t="str">
        <f t="shared" si="1004"/>
        <v/>
      </c>
      <c r="AX1504" s="36" t="str">
        <f t="shared" si="1005"/>
        <v/>
      </c>
      <c r="AY1504" s="36" t="str">
        <f t="shared" si="1006"/>
        <v/>
      </c>
      <c r="AZ1504" s="36" t="str">
        <f t="shared" si="1007"/>
        <v/>
      </c>
      <c r="BA1504" s="36" t="str">
        <f t="shared" si="1008"/>
        <v/>
      </c>
      <c r="BB1504" s="36" t="str">
        <f t="shared" si="1009"/>
        <v/>
      </c>
      <c r="BC1504" s="36" t="str">
        <f t="shared" si="1010"/>
        <v/>
      </c>
      <c r="BD1504" s="36" t="str">
        <f t="shared" si="1011"/>
        <v/>
      </c>
      <c r="BE1504" s="36" t="str">
        <f t="shared" si="1012"/>
        <v/>
      </c>
      <c r="BF1504" s="36" t="str">
        <f t="shared" si="1013"/>
        <v/>
      </c>
      <c r="BG1504" s="36" t="str">
        <f t="shared" si="1014"/>
        <v/>
      </c>
      <c r="BH1504" s="36" t="str">
        <f t="shared" si="1015"/>
        <v/>
      </c>
      <c r="BI1504" s="36" t="str">
        <f t="shared" si="1016"/>
        <v/>
      </c>
      <c r="BJ1504" s="36" t="str">
        <f t="shared" si="1017"/>
        <v/>
      </c>
      <c r="BK1504" s="36" t="str">
        <f t="shared" si="1018"/>
        <v/>
      </c>
      <c r="BL1504" s="36" t="str">
        <f t="shared" si="1019"/>
        <v/>
      </c>
      <c r="BM1504" s="36" t="str">
        <f t="shared" si="1020"/>
        <v/>
      </c>
      <c r="BN1504" s="38" t="e">
        <f t="shared" si="979"/>
        <v>#DIV/0!</v>
      </c>
      <c r="BO1504" s="38" t="e">
        <f t="shared" si="980"/>
        <v>#DIV/0!</v>
      </c>
      <c r="BP1504" s="39" t="str">
        <f t="shared" si="981"/>
        <v/>
      </c>
      <c r="BQ1504" s="39" t="str">
        <f t="shared" si="982"/>
        <v/>
      </c>
      <c r="BR1504" s="39" t="str">
        <f t="shared" si="983"/>
        <v/>
      </c>
      <c r="BS1504" s="39" t="str">
        <f t="shared" si="984"/>
        <v/>
      </c>
      <c r="BT1504" s="39" t="str">
        <f t="shared" si="985"/>
        <v/>
      </c>
      <c r="BU1504" s="39" t="str">
        <f t="shared" si="986"/>
        <v/>
      </c>
      <c r="BV1504" s="39" t="str">
        <f t="shared" si="987"/>
        <v/>
      </c>
      <c r="BW1504" s="39" t="str">
        <f t="shared" si="988"/>
        <v/>
      </c>
      <c r="BX1504" s="39" t="str">
        <f t="shared" si="989"/>
        <v/>
      </c>
      <c r="BY1504" s="39" t="str">
        <f t="shared" si="990"/>
        <v/>
      </c>
      <c r="BZ1504" s="39" t="str">
        <f t="shared" si="991"/>
        <v/>
      </c>
      <c r="CA1504" s="39" t="str">
        <f t="shared" si="992"/>
        <v/>
      </c>
      <c r="CB1504" s="39" t="str">
        <f t="shared" si="993"/>
        <v/>
      </c>
      <c r="CC1504" s="39" t="str">
        <f t="shared" si="994"/>
        <v/>
      </c>
      <c r="CD1504" s="39" t="str">
        <f t="shared" si="995"/>
        <v/>
      </c>
      <c r="CE1504" s="39" t="str">
        <f t="shared" si="996"/>
        <v/>
      </c>
      <c r="CF1504" s="39" t="str">
        <f t="shared" si="997"/>
        <v/>
      </c>
      <c r="CG1504" s="39" t="str">
        <f t="shared" si="998"/>
        <v/>
      </c>
      <c r="CH1504" s="39" t="str">
        <f t="shared" si="999"/>
        <v/>
      </c>
      <c r="CI1504" s="39" t="str">
        <f t="shared" si="1000"/>
        <v/>
      </c>
    </row>
    <row r="1505" spans="1:87">
      <c r="A1505" s="18"/>
      <c r="B1505" s="15" t="str">
        <f>'Gene Table'!E1504</f>
        <v>hsa-miR-4537</v>
      </c>
      <c r="C1505" s="15" t="str">
        <f>'Gene Table'!B1504</f>
        <v>O14</v>
      </c>
      <c r="D1505" s="16" t="str">
        <f>IF(SUM('Test Sample Data'!D$3:D$98)&gt;10,IF(AND(ISNUMBER('Test Sample Data'!D1504),'Test Sample Data'!D1504&lt;$B$1,'Test Sample Data'!D1504&gt;0),'Test Sample Data'!D1504,$B$1),"")</f>
        <v/>
      </c>
      <c r="E1505" s="17" t="str">
        <f>IF(SUM('Test Sample Data'!E$3:E$98)&gt;10,IF(AND(ISNUMBER('Test Sample Data'!E1504),'Test Sample Data'!E1504&lt;$B$1,'Test Sample Data'!E1504&gt;0),'Test Sample Data'!E1504,$B$1),"")</f>
        <v/>
      </c>
      <c r="F1505" s="17" t="str">
        <f>IF(SUM('Test Sample Data'!F$3:F$98)&gt;10,IF(AND(ISNUMBER('Test Sample Data'!F1504),'Test Sample Data'!F1504&lt;$B$1,'Test Sample Data'!F1504&gt;0),'Test Sample Data'!F1504,$B$1),"")</f>
        <v/>
      </c>
      <c r="G1505" s="17" t="str">
        <f>IF(SUM('Test Sample Data'!G$3:G$98)&gt;10,IF(AND(ISNUMBER('Test Sample Data'!G1504),'Test Sample Data'!G1504&lt;$B$1,'Test Sample Data'!G1504&gt;0),'Test Sample Data'!G1504,$B$1),"")</f>
        <v/>
      </c>
      <c r="H1505" s="17" t="str">
        <f>IF(SUM('Test Sample Data'!H$3:H$98)&gt;10,IF(AND(ISNUMBER('Test Sample Data'!H1504),'Test Sample Data'!H1504&lt;$B$1,'Test Sample Data'!H1504&gt;0),'Test Sample Data'!H1504,$B$1),"")</f>
        <v/>
      </c>
      <c r="I1505" s="17" t="str">
        <f>IF(SUM('Test Sample Data'!I$3:I$98)&gt;10,IF(AND(ISNUMBER('Test Sample Data'!I1504),'Test Sample Data'!I1504&lt;$B$1,'Test Sample Data'!I1504&gt;0),'Test Sample Data'!I1504,$B$1),"")</f>
        <v/>
      </c>
      <c r="J1505" s="17" t="str">
        <f>IF(SUM('Test Sample Data'!J$3:J$98)&gt;10,IF(AND(ISNUMBER('Test Sample Data'!J1504),'Test Sample Data'!J1504&lt;$B$1,'Test Sample Data'!J1504&gt;0),'Test Sample Data'!J1504,$B$1),"")</f>
        <v/>
      </c>
      <c r="K1505" s="17" t="str">
        <f>IF(SUM('Test Sample Data'!K$3:K$98)&gt;10,IF(AND(ISNUMBER('Test Sample Data'!K1504),'Test Sample Data'!K1504&lt;$B$1,'Test Sample Data'!K1504&gt;0),'Test Sample Data'!K1504,$B$1),"")</f>
        <v/>
      </c>
      <c r="L1505" s="17" t="str">
        <f>IF(SUM('Test Sample Data'!L$3:L$98)&gt;10,IF(AND(ISNUMBER('Test Sample Data'!L1504),'Test Sample Data'!L1504&lt;$B$1,'Test Sample Data'!L1504&gt;0),'Test Sample Data'!L1504,$B$1),"")</f>
        <v/>
      </c>
      <c r="M1505" s="17" t="str">
        <f>IF(SUM('Test Sample Data'!M$3:M$98)&gt;10,IF(AND(ISNUMBER('Test Sample Data'!M1504),'Test Sample Data'!M1504&lt;$B$1,'Test Sample Data'!M1504&gt;0),'Test Sample Data'!M1504,$B$1),"")</f>
        <v/>
      </c>
      <c r="N1505" s="17" t="str">
        <f>'Gene Table'!E1504</f>
        <v>hsa-miR-4537</v>
      </c>
      <c r="O1505" s="17" t="str">
        <f>'Gene Table'!B1504</f>
        <v>O14</v>
      </c>
      <c r="P1505" s="17" t="str">
        <f>IF(SUM('Control Sample Data'!D$3:D$98)&gt;10,IF(AND(ISNUMBER('Control Sample Data'!D1504),'Control Sample Data'!D1504&lt;$B$1,'Control Sample Data'!D1504&gt;0),'Control Sample Data'!D1504,$B$1),"")</f>
        <v/>
      </c>
      <c r="Q1505" s="17" t="str">
        <f>IF(SUM('Control Sample Data'!E$3:E$98)&gt;10,IF(AND(ISNUMBER('Control Sample Data'!E1504),'Control Sample Data'!E1504&lt;$B$1,'Control Sample Data'!E1504&gt;0),'Control Sample Data'!E1504,$B$1),"")</f>
        <v/>
      </c>
      <c r="R1505" s="17" t="str">
        <f>IF(SUM('Control Sample Data'!F$3:F$98)&gt;10,IF(AND(ISNUMBER('Control Sample Data'!F1504),'Control Sample Data'!F1504&lt;$B$1,'Control Sample Data'!F1504&gt;0),'Control Sample Data'!F1504,$B$1),"")</f>
        <v/>
      </c>
      <c r="S1505" s="17" t="str">
        <f>IF(SUM('Control Sample Data'!G$3:G$98)&gt;10,IF(AND(ISNUMBER('Control Sample Data'!G1504),'Control Sample Data'!G1504&lt;$B$1,'Control Sample Data'!G1504&gt;0),'Control Sample Data'!G1504,$B$1),"")</f>
        <v/>
      </c>
      <c r="T1505" s="17" t="str">
        <f>IF(SUM('Control Sample Data'!H$3:H$98)&gt;10,IF(AND(ISNUMBER('Control Sample Data'!H1504),'Control Sample Data'!H1504&lt;$B$1,'Control Sample Data'!H1504&gt;0),'Control Sample Data'!H1504,$B$1),"")</f>
        <v/>
      </c>
      <c r="U1505" s="17" t="str">
        <f>IF(SUM('Control Sample Data'!I$3:I$98)&gt;10,IF(AND(ISNUMBER('Control Sample Data'!I1504),'Control Sample Data'!I1504&lt;$B$1,'Control Sample Data'!I1504&gt;0),'Control Sample Data'!I1504,$B$1),"")</f>
        <v/>
      </c>
      <c r="V1505" s="17" t="str">
        <f>IF(SUM('Control Sample Data'!J$3:J$98)&gt;10,IF(AND(ISNUMBER('Control Sample Data'!J1504),'Control Sample Data'!J1504&lt;$B$1,'Control Sample Data'!J1504&gt;0),'Control Sample Data'!J1504,$B$1),"")</f>
        <v/>
      </c>
      <c r="W1505" s="17" t="str">
        <f>IF(SUM('Control Sample Data'!K$3:K$98)&gt;10,IF(AND(ISNUMBER('Control Sample Data'!K1504),'Control Sample Data'!K1504&lt;$B$1,'Control Sample Data'!K1504&gt;0),'Control Sample Data'!K1504,$B$1),"")</f>
        <v/>
      </c>
      <c r="X1505" s="17" t="str">
        <f>IF(SUM('Control Sample Data'!L$3:L$98)&gt;10,IF(AND(ISNUMBER('Control Sample Data'!L1504),'Control Sample Data'!L1504&lt;$B$1,'Control Sample Data'!L1504&gt;0),'Control Sample Data'!L1504,$B$1),"")</f>
        <v/>
      </c>
      <c r="Y1505" s="17" t="str">
        <f>IF(SUM('Control Sample Data'!M$3:M$98)&gt;10,IF(AND(ISNUMBER('Control Sample Data'!M1504),'Control Sample Data'!M1504&lt;$B$1,'Control Sample Data'!M1504&gt;0),'Control Sample Data'!M1504,$B$1),"")</f>
        <v/>
      </c>
      <c r="AT1505" s="36" t="str">
        <f t="shared" si="1001"/>
        <v/>
      </c>
      <c r="AU1505" s="36" t="str">
        <f t="shared" si="1002"/>
        <v/>
      </c>
      <c r="AV1505" s="36" t="str">
        <f t="shared" si="1003"/>
        <v/>
      </c>
      <c r="AW1505" s="36" t="str">
        <f t="shared" si="1004"/>
        <v/>
      </c>
      <c r="AX1505" s="36" t="str">
        <f t="shared" si="1005"/>
        <v/>
      </c>
      <c r="AY1505" s="36" t="str">
        <f t="shared" si="1006"/>
        <v/>
      </c>
      <c r="AZ1505" s="36" t="str">
        <f t="shared" si="1007"/>
        <v/>
      </c>
      <c r="BA1505" s="36" t="str">
        <f t="shared" si="1008"/>
        <v/>
      </c>
      <c r="BB1505" s="36" t="str">
        <f t="shared" si="1009"/>
        <v/>
      </c>
      <c r="BC1505" s="36" t="str">
        <f t="shared" si="1010"/>
        <v/>
      </c>
      <c r="BD1505" s="36" t="str">
        <f t="shared" si="1011"/>
        <v/>
      </c>
      <c r="BE1505" s="36" t="str">
        <f t="shared" si="1012"/>
        <v/>
      </c>
      <c r="BF1505" s="36" t="str">
        <f t="shared" si="1013"/>
        <v/>
      </c>
      <c r="BG1505" s="36" t="str">
        <f t="shared" si="1014"/>
        <v/>
      </c>
      <c r="BH1505" s="36" t="str">
        <f t="shared" si="1015"/>
        <v/>
      </c>
      <c r="BI1505" s="36" t="str">
        <f t="shared" si="1016"/>
        <v/>
      </c>
      <c r="BJ1505" s="36" t="str">
        <f t="shared" si="1017"/>
        <v/>
      </c>
      <c r="BK1505" s="36" t="str">
        <f t="shared" si="1018"/>
        <v/>
      </c>
      <c r="BL1505" s="36" t="str">
        <f t="shared" si="1019"/>
        <v/>
      </c>
      <c r="BM1505" s="36" t="str">
        <f t="shared" si="1020"/>
        <v/>
      </c>
      <c r="BN1505" s="38" t="e">
        <f t="shared" si="979"/>
        <v>#DIV/0!</v>
      </c>
      <c r="BO1505" s="38" t="e">
        <f t="shared" si="980"/>
        <v>#DIV/0!</v>
      </c>
      <c r="BP1505" s="39" t="str">
        <f t="shared" si="981"/>
        <v/>
      </c>
      <c r="BQ1505" s="39" t="str">
        <f t="shared" si="982"/>
        <v/>
      </c>
      <c r="BR1505" s="39" t="str">
        <f t="shared" si="983"/>
        <v/>
      </c>
      <c r="BS1505" s="39" t="str">
        <f t="shared" si="984"/>
        <v/>
      </c>
      <c r="BT1505" s="39" t="str">
        <f t="shared" si="985"/>
        <v/>
      </c>
      <c r="BU1505" s="39" t="str">
        <f t="shared" si="986"/>
        <v/>
      </c>
      <c r="BV1505" s="39" t="str">
        <f t="shared" si="987"/>
        <v/>
      </c>
      <c r="BW1505" s="39" t="str">
        <f t="shared" si="988"/>
        <v/>
      </c>
      <c r="BX1505" s="39" t="str">
        <f t="shared" si="989"/>
        <v/>
      </c>
      <c r="BY1505" s="39" t="str">
        <f t="shared" si="990"/>
        <v/>
      </c>
      <c r="BZ1505" s="39" t="str">
        <f t="shared" si="991"/>
        <v/>
      </c>
      <c r="CA1505" s="39" t="str">
        <f t="shared" si="992"/>
        <v/>
      </c>
      <c r="CB1505" s="39" t="str">
        <f t="shared" si="993"/>
        <v/>
      </c>
      <c r="CC1505" s="39" t="str">
        <f t="shared" si="994"/>
        <v/>
      </c>
      <c r="CD1505" s="39" t="str">
        <f t="shared" si="995"/>
        <v/>
      </c>
      <c r="CE1505" s="39" t="str">
        <f t="shared" si="996"/>
        <v/>
      </c>
      <c r="CF1505" s="39" t="str">
        <f t="shared" si="997"/>
        <v/>
      </c>
      <c r="CG1505" s="39" t="str">
        <f t="shared" si="998"/>
        <v/>
      </c>
      <c r="CH1505" s="39" t="str">
        <f t="shared" si="999"/>
        <v/>
      </c>
      <c r="CI1505" s="39" t="str">
        <f t="shared" si="1000"/>
        <v/>
      </c>
    </row>
    <row r="1506" spans="1:87">
      <c r="A1506" s="18"/>
      <c r="B1506" s="15" t="str">
        <f>'Gene Table'!E1505</f>
        <v>hsa-miR-4458</v>
      </c>
      <c r="C1506" s="15" t="str">
        <f>'Gene Table'!B1505</f>
        <v>O15</v>
      </c>
      <c r="D1506" s="16" t="str">
        <f>IF(SUM('Test Sample Data'!D$3:D$98)&gt;10,IF(AND(ISNUMBER('Test Sample Data'!D1505),'Test Sample Data'!D1505&lt;$B$1,'Test Sample Data'!D1505&gt;0),'Test Sample Data'!D1505,$B$1),"")</f>
        <v/>
      </c>
      <c r="E1506" s="17" t="str">
        <f>IF(SUM('Test Sample Data'!E$3:E$98)&gt;10,IF(AND(ISNUMBER('Test Sample Data'!E1505),'Test Sample Data'!E1505&lt;$B$1,'Test Sample Data'!E1505&gt;0),'Test Sample Data'!E1505,$B$1),"")</f>
        <v/>
      </c>
      <c r="F1506" s="17" t="str">
        <f>IF(SUM('Test Sample Data'!F$3:F$98)&gt;10,IF(AND(ISNUMBER('Test Sample Data'!F1505),'Test Sample Data'!F1505&lt;$B$1,'Test Sample Data'!F1505&gt;0),'Test Sample Data'!F1505,$B$1),"")</f>
        <v/>
      </c>
      <c r="G1506" s="17" t="str">
        <f>IF(SUM('Test Sample Data'!G$3:G$98)&gt;10,IF(AND(ISNUMBER('Test Sample Data'!G1505),'Test Sample Data'!G1505&lt;$B$1,'Test Sample Data'!G1505&gt;0),'Test Sample Data'!G1505,$B$1),"")</f>
        <v/>
      </c>
      <c r="H1506" s="17" t="str">
        <f>IF(SUM('Test Sample Data'!H$3:H$98)&gt;10,IF(AND(ISNUMBER('Test Sample Data'!H1505),'Test Sample Data'!H1505&lt;$B$1,'Test Sample Data'!H1505&gt;0),'Test Sample Data'!H1505,$B$1),"")</f>
        <v/>
      </c>
      <c r="I1506" s="17" t="str">
        <f>IF(SUM('Test Sample Data'!I$3:I$98)&gt;10,IF(AND(ISNUMBER('Test Sample Data'!I1505),'Test Sample Data'!I1505&lt;$B$1,'Test Sample Data'!I1505&gt;0),'Test Sample Data'!I1505,$B$1),"")</f>
        <v/>
      </c>
      <c r="J1506" s="17" t="str">
        <f>IF(SUM('Test Sample Data'!J$3:J$98)&gt;10,IF(AND(ISNUMBER('Test Sample Data'!J1505),'Test Sample Data'!J1505&lt;$B$1,'Test Sample Data'!J1505&gt;0),'Test Sample Data'!J1505,$B$1),"")</f>
        <v/>
      </c>
      <c r="K1506" s="17" t="str">
        <f>IF(SUM('Test Sample Data'!K$3:K$98)&gt;10,IF(AND(ISNUMBER('Test Sample Data'!K1505),'Test Sample Data'!K1505&lt;$B$1,'Test Sample Data'!K1505&gt;0),'Test Sample Data'!K1505,$B$1),"")</f>
        <v/>
      </c>
      <c r="L1506" s="17" t="str">
        <f>IF(SUM('Test Sample Data'!L$3:L$98)&gt;10,IF(AND(ISNUMBER('Test Sample Data'!L1505),'Test Sample Data'!L1505&lt;$B$1,'Test Sample Data'!L1505&gt;0),'Test Sample Data'!L1505,$B$1),"")</f>
        <v/>
      </c>
      <c r="M1506" s="17" t="str">
        <f>IF(SUM('Test Sample Data'!M$3:M$98)&gt;10,IF(AND(ISNUMBER('Test Sample Data'!M1505),'Test Sample Data'!M1505&lt;$B$1,'Test Sample Data'!M1505&gt;0),'Test Sample Data'!M1505,$B$1),"")</f>
        <v/>
      </c>
      <c r="N1506" s="17" t="str">
        <f>'Gene Table'!E1505</f>
        <v>hsa-miR-4458</v>
      </c>
      <c r="O1506" s="17" t="str">
        <f>'Gene Table'!B1505</f>
        <v>O15</v>
      </c>
      <c r="P1506" s="17" t="str">
        <f>IF(SUM('Control Sample Data'!D$3:D$98)&gt;10,IF(AND(ISNUMBER('Control Sample Data'!D1505),'Control Sample Data'!D1505&lt;$B$1,'Control Sample Data'!D1505&gt;0),'Control Sample Data'!D1505,$B$1),"")</f>
        <v/>
      </c>
      <c r="Q1506" s="17" t="str">
        <f>IF(SUM('Control Sample Data'!E$3:E$98)&gt;10,IF(AND(ISNUMBER('Control Sample Data'!E1505),'Control Sample Data'!E1505&lt;$B$1,'Control Sample Data'!E1505&gt;0),'Control Sample Data'!E1505,$B$1),"")</f>
        <v/>
      </c>
      <c r="R1506" s="17" t="str">
        <f>IF(SUM('Control Sample Data'!F$3:F$98)&gt;10,IF(AND(ISNUMBER('Control Sample Data'!F1505),'Control Sample Data'!F1505&lt;$B$1,'Control Sample Data'!F1505&gt;0),'Control Sample Data'!F1505,$B$1),"")</f>
        <v/>
      </c>
      <c r="S1506" s="17" t="str">
        <f>IF(SUM('Control Sample Data'!G$3:G$98)&gt;10,IF(AND(ISNUMBER('Control Sample Data'!G1505),'Control Sample Data'!G1505&lt;$B$1,'Control Sample Data'!G1505&gt;0),'Control Sample Data'!G1505,$B$1),"")</f>
        <v/>
      </c>
      <c r="T1506" s="17" t="str">
        <f>IF(SUM('Control Sample Data'!H$3:H$98)&gt;10,IF(AND(ISNUMBER('Control Sample Data'!H1505),'Control Sample Data'!H1505&lt;$B$1,'Control Sample Data'!H1505&gt;0),'Control Sample Data'!H1505,$B$1),"")</f>
        <v/>
      </c>
      <c r="U1506" s="17" t="str">
        <f>IF(SUM('Control Sample Data'!I$3:I$98)&gt;10,IF(AND(ISNUMBER('Control Sample Data'!I1505),'Control Sample Data'!I1505&lt;$B$1,'Control Sample Data'!I1505&gt;0),'Control Sample Data'!I1505,$B$1),"")</f>
        <v/>
      </c>
      <c r="V1506" s="17" t="str">
        <f>IF(SUM('Control Sample Data'!J$3:J$98)&gt;10,IF(AND(ISNUMBER('Control Sample Data'!J1505),'Control Sample Data'!J1505&lt;$B$1,'Control Sample Data'!J1505&gt;0),'Control Sample Data'!J1505,$B$1),"")</f>
        <v/>
      </c>
      <c r="W1506" s="17" t="str">
        <f>IF(SUM('Control Sample Data'!K$3:K$98)&gt;10,IF(AND(ISNUMBER('Control Sample Data'!K1505),'Control Sample Data'!K1505&lt;$B$1,'Control Sample Data'!K1505&gt;0),'Control Sample Data'!K1505,$B$1),"")</f>
        <v/>
      </c>
      <c r="X1506" s="17" t="str">
        <f>IF(SUM('Control Sample Data'!L$3:L$98)&gt;10,IF(AND(ISNUMBER('Control Sample Data'!L1505),'Control Sample Data'!L1505&lt;$B$1,'Control Sample Data'!L1505&gt;0),'Control Sample Data'!L1505,$B$1),"")</f>
        <v/>
      </c>
      <c r="Y1506" s="17" t="str">
        <f>IF(SUM('Control Sample Data'!M$3:M$98)&gt;10,IF(AND(ISNUMBER('Control Sample Data'!M1505),'Control Sample Data'!M1505&lt;$B$1,'Control Sample Data'!M1505&gt;0),'Control Sample Data'!M1505,$B$1),"")</f>
        <v/>
      </c>
      <c r="AT1506" s="36" t="str">
        <f t="shared" si="1001"/>
        <v/>
      </c>
      <c r="AU1506" s="36" t="str">
        <f t="shared" si="1002"/>
        <v/>
      </c>
      <c r="AV1506" s="36" t="str">
        <f t="shared" si="1003"/>
        <v/>
      </c>
      <c r="AW1506" s="36" t="str">
        <f t="shared" si="1004"/>
        <v/>
      </c>
      <c r="AX1506" s="36" t="str">
        <f t="shared" si="1005"/>
        <v/>
      </c>
      <c r="AY1506" s="36" t="str">
        <f t="shared" si="1006"/>
        <v/>
      </c>
      <c r="AZ1506" s="36" t="str">
        <f t="shared" si="1007"/>
        <v/>
      </c>
      <c r="BA1506" s="36" t="str">
        <f t="shared" si="1008"/>
        <v/>
      </c>
      <c r="BB1506" s="36" t="str">
        <f t="shared" si="1009"/>
        <v/>
      </c>
      <c r="BC1506" s="36" t="str">
        <f t="shared" si="1010"/>
        <v/>
      </c>
      <c r="BD1506" s="36" t="str">
        <f t="shared" si="1011"/>
        <v/>
      </c>
      <c r="BE1506" s="36" t="str">
        <f t="shared" si="1012"/>
        <v/>
      </c>
      <c r="BF1506" s="36" t="str">
        <f t="shared" si="1013"/>
        <v/>
      </c>
      <c r="BG1506" s="36" t="str">
        <f t="shared" si="1014"/>
        <v/>
      </c>
      <c r="BH1506" s="36" t="str">
        <f t="shared" si="1015"/>
        <v/>
      </c>
      <c r="BI1506" s="36" t="str">
        <f t="shared" si="1016"/>
        <v/>
      </c>
      <c r="BJ1506" s="36" t="str">
        <f t="shared" si="1017"/>
        <v/>
      </c>
      <c r="BK1506" s="36" t="str">
        <f t="shared" si="1018"/>
        <v/>
      </c>
      <c r="BL1506" s="36" t="str">
        <f t="shared" si="1019"/>
        <v/>
      </c>
      <c r="BM1506" s="36" t="str">
        <f t="shared" si="1020"/>
        <v/>
      </c>
      <c r="BN1506" s="38" t="e">
        <f t="shared" si="979"/>
        <v>#DIV/0!</v>
      </c>
      <c r="BO1506" s="38" t="e">
        <f t="shared" si="980"/>
        <v>#DIV/0!</v>
      </c>
      <c r="BP1506" s="39" t="str">
        <f t="shared" si="981"/>
        <v/>
      </c>
      <c r="BQ1506" s="39" t="str">
        <f t="shared" si="982"/>
        <v/>
      </c>
      <c r="BR1506" s="39" t="str">
        <f t="shared" si="983"/>
        <v/>
      </c>
      <c r="BS1506" s="39" t="str">
        <f t="shared" si="984"/>
        <v/>
      </c>
      <c r="BT1506" s="39" t="str">
        <f t="shared" si="985"/>
        <v/>
      </c>
      <c r="BU1506" s="39" t="str">
        <f t="shared" si="986"/>
        <v/>
      </c>
      <c r="BV1506" s="39" t="str">
        <f t="shared" si="987"/>
        <v/>
      </c>
      <c r="BW1506" s="39" t="str">
        <f t="shared" si="988"/>
        <v/>
      </c>
      <c r="BX1506" s="39" t="str">
        <f t="shared" si="989"/>
        <v/>
      </c>
      <c r="BY1506" s="39" t="str">
        <f t="shared" si="990"/>
        <v/>
      </c>
      <c r="BZ1506" s="39" t="str">
        <f t="shared" si="991"/>
        <v/>
      </c>
      <c r="CA1506" s="39" t="str">
        <f t="shared" si="992"/>
        <v/>
      </c>
      <c r="CB1506" s="39" t="str">
        <f t="shared" si="993"/>
        <v/>
      </c>
      <c r="CC1506" s="39" t="str">
        <f t="shared" si="994"/>
        <v/>
      </c>
      <c r="CD1506" s="39" t="str">
        <f t="shared" si="995"/>
        <v/>
      </c>
      <c r="CE1506" s="39" t="str">
        <f t="shared" si="996"/>
        <v/>
      </c>
      <c r="CF1506" s="39" t="str">
        <f t="shared" si="997"/>
        <v/>
      </c>
      <c r="CG1506" s="39" t="str">
        <f t="shared" si="998"/>
        <v/>
      </c>
      <c r="CH1506" s="39" t="str">
        <f t="shared" si="999"/>
        <v/>
      </c>
      <c r="CI1506" s="39" t="str">
        <f t="shared" si="1000"/>
        <v/>
      </c>
    </row>
    <row r="1507" spans="1:87">
      <c r="A1507" s="18"/>
      <c r="B1507" s="15" t="str">
        <f>'Gene Table'!E1506</f>
        <v>hsa-miR-4538</v>
      </c>
      <c r="C1507" s="15" t="str">
        <f>'Gene Table'!B1506</f>
        <v>O16</v>
      </c>
      <c r="D1507" s="16" t="str">
        <f>IF(SUM('Test Sample Data'!D$3:D$98)&gt;10,IF(AND(ISNUMBER('Test Sample Data'!D1506),'Test Sample Data'!D1506&lt;$B$1,'Test Sample Data'!D1506&gt;0),'Test Sample Data'!D1506,$B$1),"")</f>
        <v/>
      </c>
      <c r="E1507" s="17" t="str">
        <f>IF(SUM('Test Sample Data'!E$3:E$98)&gt;10,IF(AND(ISNUMBER('Test Sample Data'!E1506),'Test Sample Data'!E1506&lt;$B$1,'Test Sample Data'!E1506&gt;0),'Test Sample Data'!E1506,$B$1),"")</f>
        <v/>
      </c>
      <c r="F1507" s="17" t="str">
        <f>IF(SUM('Test Sample Data'!F$3:F$98)&gt;10,IF(AND(ISNUMBER('Test Sample Data'!F1506),'Test Sample Data'!F1506&lt;$B$1,'Test Sample Data'!F1506&gt;0),'Test Sample Data'!F1506,$B$1),"")</f>
        <v/>
      </c>
      <c r="G1507" s="17" t="str">
        <f>IF(SUM('Test Sample Data'!G$3:G$98)&gt;10,IF(AND(ISNUMBER('Test Sample Data'!G1506),'Test Sample Data'!G1506&lt;$B$1,'Test Sample Data'!G1506&gt;0),'Test Sample Data'!G1506,$B$1),"")</f>
        <v/>
      </c>
      <c r="H1507" s="17" t="str">
        <f>IF(SUM('Test Sample Data'!H$3:H$98)&gt;10,IF(AND(ISNUMBER('Test Sample Data'!H1506),'Test Sample Data'!H1506&lt;$B$1,'Test Sample Data'!H1506&gt;0),'Test Sample Data'!H1506,$B$1),"")</f>
        <v/>
      </c>
      <c r="I1507" s="17" t="str">
        <f>IF(SUM('Test Sample Data'!I$3:I$98)&gt;10,IF(AND(ISNUMBER('Test Sample Data'!I1506),'Test Sample Data'!I1506&lt;$B$1,'Test Sample Data'!I1506&gt;0),'Test Sample Data'!I1506,$B$1),"")</f>
        <v/>
      </c>
      <c r="J1507" s="17" t="str">
        <f>IF(SUM('Test Sample Data'!J$3:J$98)&gt;10,IF(AND(ISNUMBER('Test Sample Data'!J1506),'Test Sample Data'!J1506&lt;$B$1,'Test Sample Data'!J1506&gt;0),'Test Sample Data'!J1506,$B$1),"")</f>
        <v/>
      </c>
      <c r="K1507" s="17" t="str">
        <f>IF(SUM('Test Sample Data'!K$3:K$98)&gt;10,IF(AND(ISNUMBER('Test Sample Data'!K1506),'Test Sample Data'!K1506&lt;$B$1,'Test Sample Data'!K1506&gt;0),'Test Sample Data'!K1506,$B$1),"")</f>
        <v/>
      </c>
      <c r="L1507" s="17" t="str">
        <f>IF(SUM('Test Sample Data'!L$3:L$98)&gt;10,IF(AND(ISNUMBER('Test Sample Data'!L1506),'Test Sample Data'!L1506&lt;$B$1,'Test Sample Data'!L1506&gt;0),'Test Sample Data'!L1506,$B$1),"")</f>
        <v/>
      </c>
      <c r="M1507" s="17" t="str">
        <f>IF(SUM('Test Sample Data'!M$3:M$98)&gt;10,IF(AND(ISNUMBER('Test Sample Data'!M1506),'Test Sample Data'!M1506&lt;$B$1,'Test Sample Data'!M1506&gt;0),'Test Sample Data'!M1506,$B$1),"")</f>
        <v/>
      </c>
      <c r="N1507" s="17" t="str">
        <f>'Gene Table'!E1506</f>
        <v>hsa-miR-4538</v>
      </c>
      <c r="O1507" s="17" t="str">
        <f>'Gene Table'!B1506</f>
        <v>O16</v>
      </c>
      <c r="P1507" s="17" t="str">
        <f>IF(SUM('Control Sample Data'!D$3:D$98)&gt;10,IF(AND(ISNUMBER('Control Sample Data'!D1506),'Control Sample Data'!D1506&lt;$B$1,'Control Sample Data'!D1506&gt;0),'Control Sample Data'!D1506,$B$1),"")</f>
        <v/>
      </c>
      <c r="Q1507" s="17" t="str">
        <f>IF(SUM('Control Sample Data'!E$3:E$98)&gt;10,IF(AND(ISNUMBER('Control Sample Data'!E1506),'Control Sample Data'!E1506&lt;$B$1,'Control Sample Data'!E1506&gt;0),'Control Sample Data'!E1506,$B$1),"")</f>
        <v/>
      </c>
      <c r="R1507" s="17" t="str">
        <f>IF(SUM('Control Sample Data'!F$3:F$98)&gt;10,IF(AND(ISNUMBER('Control Sample Data'!F1506),'Control Sample Data'!F1506&lt;$B$1,'Control Sample Data'!F1506&gt;0),'Control Sample Data'!F1506,$B$1),"")</f>
        <v/>
      </c>
      <c r="S1507" s="17" t="str">
        <f>IF(SUM('Control Sample Data'!G$3:G$98)&gt;10,IF(AND(ISNUMBER('Control Sample Data'!G1506),'Control Sample Data'!G1506&lt;$B$1,'Control Sample Data'!G1506&gt;0),'Control Sample Data'!G1506,$B$1),"")</f>
        <v/>
      </c>
      <c r="T1507" s="17" t="str">
        <f>IF(SUM('Control Sample Data'!H$3:H$98)&gt;10,IF(AND(ISNUMBER('Control Sample Data'!H1506),'Control Sample Data'!H1506&lt;$B$1,'Control Sample Data'!H1506&gt;0),'Control Sample Data'!H1506,$B$1),"")</f>
        <v/>
      </c>
      <c r="U1507" s="17" t="str">
        <f>IF(SUM('Control Sample Data'!I$3:I$98)&gt;10,IF(AND(ISNUMBER('Control Sample Data'!I1506),'Control Sample Data'!I1506&lt;$B$1,'Control Sample Data'!I1506&gt;0),'Control Sample Data'!I1506,$B$1),"")</f>
        <v/>
      </c>
      <c r="V1507" s="17" t="str">
        <f>IF(SUM('Control Sample Data'!J$3:J$98)&gt;10,IF(AND(ISNUMBER('Control Sample Data'!J1506),'Control Sample Data'!J1506&lt;$B$1,'Control Sample Data'!J1506&gt;0),'Control Sample Data'!J1506,$B$1),"")</f>
        <v/>
      </c>
      <c r="W1507" s="17" t="str">
        <f>IF(SUM('Control Sample Data'!K$3:K$98)&gt;10,IF(AND(ISNUMBER('Control Sample Data'!K1506),'Control Sample Data'!K1506&lt;$B$1,'Control Sample Data'!K1506&gt;0),'Control Sample Data'!K1506,$B$1),"")</f>
        <v/>
      </c>
      <c r="X1507" s="17" t="str">
        <f>IF(SUM('Control Sample Data'!L$3:L$98)&gt;10,IF(AND(ISNUMBER('Control Sample Data'!L1506),'Control Sample Data'!L1506&lt;$B$1,'Control Sample Data'!L1506&gt;0),'Control Sample Data'!L1506,$B$1),"")</f>
        <v/>
      </c>
      <c r="Y1507" s="17" t="str">
        <f>IF(SUM('Control Sample Data'!M$3:M$98)&gt;10,IF(AND(ISNUMBER('Control Sample Data'!M1506),'Control Sample Data'!M1506&lt;$B$1,'Control Sample Data'!M1506&gt;0),'Control Sample Data'!M1506,$B$1),"")</f>
        <v/>
      </c>
      <c r="AT1507" s="36" t="str">
        <f t="shared" si="1001"/>
        <v/>
      </c>
      <c r="AU1507" s="36" t="str">
        <f t="shared" si="1002"/>
        <v/>
      </c>
      <c r="AV1507" s="36" t="str">
        <f t="shared" si="1003"/>
        <v/>
      </c>
      <c r="AW1507" s="36" t="str">
        <f t="shared" si="1004"/>
        <v/>
      </c>
      <c r="AX1507" s="36" t="str">
        <f t="shared" si="1005"/>
        <v/>
      </c>
      <c r="AY1507" s="36" t="str">
        <f t="shared" si="1006"/>
        <v/>
      </c>
      <c r="AZ1507" s="36" t="str">
        <f t="shared" si="1007"/>
        <v/>
      </c>
      <c r="BA1507" s="36" t="str">
        <f t="shared" si="1008"/>
        <v/>
      </c>
      <c r="BB1507" s="36" t="str">
        <f t="shared" si="1009"/>
        <v/>
      </c>
      <c r="BC1507" s="36" t="str">
        <f t="shared" si="1010"/>
        <v/>
      </c>
      <c r="BD1507" s="36" t="str">
        <f t="shared" si="1011"/>
        <v/>
      </c>
      <c r="BE1507" s="36" t="str">
        <f t="shared" si="1012"/>
        <v/>
      </c>
      <c r="BF1507" s="36" t="str">
        <f t="shared" si="1013"/>
        <v/>
      </c>
      <c r="BG1507" s="36" t="str">
        <f t="shared" si="1014"/>
        <v/>
      </c>
      <c r="BH1507" s="36" t="str">
        <f t="shared" si="1015"/>
        <v/>
      </c>
      <c r="BI1507" s="36" t="str">
        <f t="shared" si="1016"/>
        <v/>
      </c>
      <c r="BJ1507" s="36" t="str">
        <f t="shared" si="1017"/>
        <v/>
      </c>
      <c r="BK1507" s="36" t="str">
        <f t="shared" si="1018"/>
        <v/>
      </c>
      <c r="BL1507" s="36" t="str">
        <f t="shared" si="1019"/>
        <v/>
      </c>
      <c r="BM1507" s="36" t="str">
        <f t="shared" si="1020"/>
        <v/>
      </c>
      <c r="BN1507" s="38" t="e">
        <f t="shared" si="979"/>
        <v>#DIV/0!</v>
      </c>
      <c r="BO1507" s="38" t="e">
        <f t="shared" si="980"/>
        <v>#DIV/0!</v>
      </c>
      <c r="BP1507" s="39" t="str">
        <f t="shared" si="981"/>
        <v/>
      </c>
      <c r="BQ1507" s="39" t="str">
        <f t="shared" si="982"/>
        <v/>
      </c>
      <c r="BR1507" s="39" t="str">
        <f t="shared" si="983"/>
        <v/>
      </c>
      <c r="BS1507" s="39" t="str">
        <f t="shared" si="984"/>
        <v/>
      </c>
      <c r="BT1507" s="39" t="str">
        <f t="shared" si="985"/>
        <v/>
      </c>
      <c r="BU1507" s="39" t="str">
        <f t="shared" si="986"/>
        <v/>
      </c>
      <c r="BV1507" s="39" t="str">
        <f t="shared" si="987"/>
        <v/>
      </c>
      <c r="BW1507" s="39" t="str">
        <f t="shared" si="988"/>
        <v/>
      </c>
      <c r="BX1507" s="39" t="str">
        <f t="shared" si="989"/>
        <v/>
      </c>
      <c r="BY1507" s="39" t="str">
        <f t="shared" si="990"/>
        <v/>
      </c>
      <c r="BZ1507" s="39" t="str">
        <f t="shared" si="991"/>
        <v/>
      </c>
      <c r="CA1507" s="39" t="str">
        <f t="shared" si="992"/>
        <v/>
      </c>
      <c r="CB1507" s="39" t="str">
        <f t="shared" si="993"/>
        <v/>
      </c>
      <c r="CC1507" s="39" t="str">
        <f t="shared" si="994"/>
        <v/>
      </c>
      <c r="CD1507" s="39" t="str">
        <f t="shared" si="995"/>
        <v/>
      </c>
      <c r="CE1507" s="39" t="str">
        <f t="shared" si="996"/>
        <v/>
      </c>
      <c r="CF1507" s="39" t="str">
        <f t="shared" si="997"/>
        <v/>
      </c>
      <c r="CG1507" s="39" t="str">
        <f t="shared" si="998"/>
        <v/>
      </c>
      <c r="CH1507" s="39" t="str">
        <f t="shared" si="999"/>
        <v/>
      </c>
      <c r="CI1507" s="39" t="str">
        <f t="shared" si="1000"/>
        <v/>
      </c>
    </row>
    <row r="1508" spans="1:87">
      <c r="A1508" s="18"/>
      <c r="B1508" s="15" t="str">
        <f>'Gene Table'!E1507</f>
        <v>hsa-miR-4459</v>
      </c>
      <c r="C1508" s="15" t="str">
        <f>'Gene Table'!B1507</f>
        <v>O17</v>
      </c>
      <c r="D1508" s="16" t="str">
        <f>IF(SUM('Test Sample Data'!D$3:D$98)&gt;10,IF(AND(ISNUMBER('Test Sample Data'!D1507),'Test Sample Data'!D1507&lt;$B$1,'Test Sample Data'!D1507&gt;0),'Test Sample Data'!D1507,$B$1),"")</f>
        <v/>
      </c>
      <c r="E1508" s="17" t="str">
        <f>IF(SUM('Test Sample Data'!E$3:E$98)&gt;10,IF(AND(ISNUMBER('Test Sample Data'!E1507),'Test Sample Data'!E1507&lt;$B$1,'Test Sample Data'!E1507&gt;0),'Test Sample Data'!E1507,$B$1),"")</f>
        <v/>
      </c>
      <c r="F1508" s="17" t="str">
        <f>IF(SUM('Test Sample Data'!F$3:F$98)&gt;10,IF(AND(ISNUMBER('Test Sample Data'!F1507),'Test Sample Data'!F1507&lt;$B$1,'Test Sample Data'!F1507&gt;0),'Test Sample Data'!F1507,$B$1),"")</f>
        <v/>
      </c>
      <c r="G1508" s="17" t="str">
        <f>IF(SUM('Test Sample Data'!G$3:G$98)&gt;10,IF(AND(ISNUMBER('Test Sample Data'!G1507),'Test Sample Data'!G1507&lt;$B$1,'Test Sample Data'!G1507&gt;0),'Test Sample Data'!G1507,$B$1),"")</f>
        <v/>
      </c>
      <c r="H1508" s="17" t="str">
        <f>IF(SUM('Test Sample Data'!H$3:H$98)&gt;10,IF(AND(ISNUMBER('Test Sample Data'!H1507),'Test Sample Data'!H1507&lt;$B$1,'Test Sample Data'!H1507&gt;0),'Test Sample Data'!H1507,$B$1),"")</f>
        <v/>
      </c>
      <c r="I1508" s="17" t="str">
        <f>IF(SUM('Test Sample Data'!I$3:I$98)&gt;10,IF(AND(ISNUMBER('Test Sample Data'!I1507),'Test Sample Data'!I1507&lt;$B$1,'Test Sample Data'!I1507&gt;0),'Test Sample Data'!I1507,$B$1),"")</f>
        <v/>
      </c>
      <c r="J1508" s="17" t="str">
        <f>IF(SUM('Test Sample Data'!J$3:J$98)&gt;10,IF(AND(ISNUMBER('Test Sample Data'!J1507),'Test Sample Data'!J1507&lt;$B$1,'Test Sample Data'!J1507&gt;0),'Test Sample Data'!J1507,$B$1),"")</f>
        <v/>
      </c>
      <c r="K1508" s="17" t="str">
        <f>IF(SUM('Test Sample Data'!K$3:K$98)&gt;10,IF(AND(ISNUMBER('Test Sample Data'!K1507),'Test Sample Data'!K1507&lt;$B$1,'Test Sample Data'!K1507&gt;0),'Test Sample Data'!K1507,$B$1),"")</f>
        <v/>
      </c>
      <c r="L1508" s="17" t="str">
        <f>IF(SUM('Test Sample Data'!L$3:L$98)&gt;10,IF(AND(ISNUMBER('Test Sample Data'!L1507),'Test Sample Data'!L1507&lt;$B$1,'Test Sample Data'!L1507&gt;0),'Test Sample Data'!L1507,$B$1),"")</f>
        <v/>
      </c>
      <c r="M1508" s="17" t="str">
        <f>IF(SUM('Test Sample Data'!M$3:M$98)&gt;10,IF(AND(ISNUMBER('Test Sample Data'!M1507),'Test Sample Data'!M1507&lt;$B$1,'Test Sample Data'!M1507&gt;0),'Test Sample Data'!M1507,$B$1),"")</f>
        <v/>
      </c>
      <c r="N1508" s="17" t="str">
        <f>'Gene Table'!E1507</f>
        <v>hsa-miR-4459</v>
      </c>
      <c r="O1508" s="17" t="str">
        <f>'Gene Table'!B1507</f>
        <v>O17</v>
      </c>
      <c r="P1508" s="17" t="str">
        <f>IF(SUM('Control Sample Data'!D$3:D$98)&gt;10,IF(AND(ISNUMBER('Control Sample Data'!D1507),'Control Sample Data'!D1507&lt;$B$1,'Control Sample Data'!D1507&gt;0),'Control Sample Data'!D1507,$B$1),"")</f>
        <v/>
      </c>
      <c r="Q1508" s="17" t="str">
        <f>IF(SUM('Control Sample Data'!E$3:E$98)&gt;10,IF(AND(ISNUMBER('Control Sample Data'!E1507),'Control Sample Data'!E1507&lt;$B$1,'Control Sample Data'!E1507&gt;0),'Control Sample Data'!E1507,$B$1),"")</f>
        <v/>
      </c>
      <c r="R1508" s="17" t="str">
        <f>IF(SUM('Control Sample Data'!F$3:F$98)&gt;10,IF(AND(ISNUMBER('Control Sample Data'!F1507),'Control Sample Data'!F1507&lt;$B$1,'Control Sample Data'!F1507&gt;0),'Control Sample Data'!F1507,$B$1),"")</f>
        <v/>
      </c>
      <c r="S1508" s="17" t="str">
        <f>IF(SUM('Control Sample Data'!G$3:G$98)&gt;10,IF(AND(ISNUMBER('Control Sample Data'!G1507),'Control Sample Data'!G1507&lt;$B$1,'Control Sample Data'!G1507&gt;0),'Control Sample Data'!G1507,$B$1),"")</f>
        <v/>
      </c>
      <c r="T1508" s="17" t="str">
        <f>IF(SUM('Control Sample Data'!H$3:H$98)&gt;10,IF(AND(ISNUMBER('Control Sample Data'!H1507),'Control Sample Data'!H1507&lt;$B$1,'Control Sample Data'!H1507&gt;0),'Control Sample Data'!H1507,$B$1),"")</f>
        <v/>
      </c>
      <c r="U1508" s="17" t="str">
        <f>IF(SUM('Control Sample Data'!I$3:I$98)&gt;10,IF(AND(ISNUMBER('Control Sample Data'!I1507),'Control Sample Data'!I1507&lt;$B$1,'Control Sample Data'!I1507&gt;0),'Control Sample Data'!I1507,$B$1),"")</f>
        <v/>
      </c>
      <c r="V1508" s="17" t="str">
        <f>IF(SUM('Control Sample Data'!J$3:J$98)&gt;10,IF(AND(ISNUMBER('Control Sample Data'!J1507),'Control Sample Data'!J1507&lt;$B$1,'Control Sample Data'!J1507&gt;0),'Control Sample Data'!J1507,$B$1),"")</f>
        <v/>
      </c>
      <c r="W1508" s="17" t="str">
        <f>IF(SUM('Control Sample Data'!K$3:K$98)&gt;10,IF(AND(ISNUMBER('Control Sample Data'!K1507),'Control Sample Data'!K1507&lt;$B$1,'Control Sample Data'!K1507&gt;0),'Control Sample Data'!K1507,$B$1),"")</f>
        <v/>
      </c>
      <c r="X1508" s="17" t="str">
        <f>IF(SUM('Control Sample Data'!L$3:L$98)&gt;10,IF(AND(ISNUMBER('Control Sample Data'!L1507),'Control Sample Data'!L1507&lt;$B$1,'Control Sample Data'!L1507&gt;0),'Control Sample Data'!L1507,$B$1),"")</f>
        <v/>
      </c>
      <c r="Y1508" s="17" t="str">
        <f>IF(SUM('Control Sample Data'!M$3:M$98)&gt;10,IF(AND(ISNUMBER('Control Sample Data'!M1507),'Control Sample Data'!M1507&lt;$B$1,'Control Sample Data'!M1507&gt;0),'Control Sample Data'!M1507,$B$1),"")</f>
        <v/>
      </c>
      <c r="AT1508" s="36" t="str">
        <f t="shared" si="1001"/>
        <v/>
      </c>
      <c r="AU1508" s="36" t="str">
        <f t="shared" si="1002"/>
        <v/>
      </c>
      <c r="AV1508" s="36" t="str">
        <f t="shared" si="1003"/>
        <v/>
      </c>
      <c r="AW1508" s="36" t="str">
        <f t="shared" si="1004"/>
        <v/>
      </c>
      <c r="AX1508" s="36" t="str">
        <f t="shared" si="1005"/>
        <v/>
      </c>
      <c r="AY1508" s="36" t="str">
        <f t="shared" si="1006"/>
        <v/>
      </c>
      <c r="AZ1508" s="36" t="str">
        <f t="shared" si="1007"/>
        <v/>
      </c>
      <c r="BA1508" s="36" t="str">
        <f t="shared" si="1008"/>
        <v/>
      </c>
      <c r="BB1508" s="36" t="str">
        <f t="shared" si="1009"/>
        <v/>
      </c>
      <c r="BC1508" s="36" t="str">
        <f t="shared" si="1010"/>
        <v/>
      </c>
      <c r="BD1508" s="36" t="str">
        <f t="shared" si="1011"/>
        <v/>
      </c>
      <c r="BE1508" s="36" t="str">
        <f t="shared" si="1012"/>
        <v/>
      </c>
      <c r="BF1508" s="36" t="str">
        <f t="shared" si="1013"/>
        <v/>
      </c>
      <c r="BG1508" s="36" t="str">
        <f t="shared" si="1014"/>
        <v/>
      </c>
      <c r="BH1508" s="36" t="str">
        <f t="shared" si="1015"/>
        <v/>
      </c>
      <c r="BI1508" s="36" t="str">
        <f t="shared" si="1016"/>
        <v/>
      </c>
      <c r="BJ1508" s="36" t="str">
        <f t="shared" si="1017"/>
        <v/>
      </c>
      <c r="BK1508" s="36" t="str">
        <f t="shared" si="1018"/>
        <v/>
      </c>
      <c r="BL1508" s="36" t="str">
        <f t="shared" si="1019"/>
        <v/>
      </c>
      <c r="BM1508" s="36" t="str">
        <f t="shared" si="1020"/>
        <v/>
      </c>
      <c r="BN1508" s="38" t="e">
        <f t="shared" si="979"/>
        <v>#DIV/0!</v>
      </c>
      <c r="BO1508" s="38" t="e">
        <f t="shared" si="980"/>
        <v>#DIV/0!</v>
      </c>
      <c r="BP1508" s="39" t="str">
        <f t="shared" si="981"/>
        <v/>
      </c>
      <c r="BQ1508" s="39" t="str">
        <f t="shared" si="982"/>
        <v/>
      </c>
      <c r="BR1508" s="39" t="str">
        <f t="shared" si="983"/>
        <v/>
      </c>
      <c r="BS1508" s="39" t="str">
        <f t="shared" si="984"/>
        <v/>
      </c>
      <c r="BT1508" s="39" t="str">
        <f t="shared" si="985"/>
        <v/>
      </c>
      <c r="BU1508" s="39" t="str">
        <f t="shared" si="986"/>
        <v/>
      </c>
      <c r="BV1508" s="39" t="str">
        <f t="shared" si="987"/>
        <v/>
      </c>
      <c r="BW1508" s="39" t="str">
        <f t="shared" si="988"/>
        <v/>
      </c>
      <c r="BX1508" s="39" t="str">
        <f t="shared" si="989"/>
        <v/>
      </c>
      <c r="BY1508" s="39" t="str">
        <f t="shared" si="990"/>
        <v/>
      </c>
      <c r="BZ1508" s="39" t="str">
        <f t="shared" si="991"/>
        <v/>
      </c>
      <c r="CA1508" s="39" t="str">
        <f t="shared" si="992"/>
        <v/>
      </c>
      <c r="CB1508" s="39" t="str">
        <f t="shared" si="993"/>
        <v/>
      </c>
      <c r="CC1508" s="39" t="str">
        <f t="shared" si="994"/>
        <v/>
      </c>
      <c r="CD1508" s="39" t="str">
        <f t="shared" si="995"/>
        <v/>
      </c>
      <c r="CE1508" s="39" t="str">
        <f t="shared" si="996"/>
        <v/>
      </c>
      <c r="CF1508" s="39" t="str">
        <f t="shared" si="997"/>
        <v/>
      </c>
      <c r="CG1508" s="39" t="str">
        <f t="shared" si="998"/>
        <v/>
      </c>
      <c r="CH1508" s="39" t="str">
        <f t="shared" si="999"/>
        <v/>
      </c>
      <c r="CI1508" s="39" t="str">
        <f t="shared" si="1000"/>
        <v/>
      </c>
    </row>
    <row r="1509" spans="1:87">
      <c r="A1509" s="18"/>
      <c r="B1509" s="15" t="str">
        <f>'Gene Table'!E1508</f>
        <v>hsa-miR-4539</v>
      </c>
      <c r="C1509" s="15" t="str">
        <f>'Gene Table'!B1508</f>
        <v>O18</v>
      </c>
      <c r="D1509" s="16" t="str">
        <f>IF(SUM('Test Sample Data'!D$3:D$98)&gt;10,IF(AND(ISNUMBER('Test Sample Data'!D1508),'Test Sample Data'!D1508&lt;$B$1,'Test Sample Data'!D1508&gt;0),'Test Sample Data'!D1508,$B$1),"")</f>
        <v/>
      </c>
      <c r="E1509" s="17" t="str">
        <f>IF(SUM('Test Sample Data'!E$3:E$98)&gt;10,IF(AND(ISNUMBER('Test Sample Data'!E1508),'Test Sample Data'!E1508&lt;$B$1,'Test Sample Data'!E1508&gt;0),'Test Sample Data'!E1508,$B$1),"")</f>
        <v/>
      </c>
      <c r="F1509" s="17" t="str">
        <f>IF(SUM('Test Sample Data'!F$3:F$98)&gt;10,IF(AND(ISNUMBER('Test Sample Data'!F1508),'Test Sample Data'!F1508&lt;$B$1,'Test Sample Data'!F1508&gt;0),'Test Sample Data'!F1508,$B$1),"")</f>
        <v/>
      </c>
      <c r="G1509" s="17" t="str">
        <f>IF(SUM('Test Sample Data'!G$3:G$98)&gt;10,IF(AND(ISNUMBER('Test Sample Data'!G1508),'Test Sample Data'!G1508&lt;$B$1,'Test Sample Data'!G1508&gt;0),'Test Sample Data'!G1508,$B$1),"")</f>
        <v/>
      </c>
      <c r="H1509" s="17" t="str">
        <f>IF(SUM('Test Sample Data'!H$3:H$98)&gt;10,IF(AND(ISNUMBER('Test Sample Data'!H1508),'Test Sample Data'!H1508&lt;$B$1,'Test Sample Data'!H1508&gt;0),'Test Sample Data'!H1508,$B$1),"")</f>
        <v/>
      </c>
      <c r="I1509" s="17" t="str">
        <f>IF(SUM('Test Sample Data'!I$3:I$98)&gt;10,IF(AND(ISNUMBER('Test Sample Data'!I1508),'Test Sample Data'!I1508&lt;$B$1,'Test Sample Data'!I1508&gt;0),'Test Sample Data'!I1508,$B$1),"")</f>
        <v/>
      </c>
      <c r="J1509" s="17" t="str">
        <f>IF(SUM('Test Sample Data'!J$3:J$98)&gt;10,IF(AND(ISNUMBER('Test Sample Data'!J1508),'Test Sample Data'!J1508&lt;$B$1,'Test Sample Data'!J1508&gt;0),'Test Sample Data'!J1508,$B$1),"")</f>
        <v/>
      </c>
      <c r="K1509" s="17" t="str">
        <f>IF(SUM('Test Sample Data'!K$3:K$98)&gt;10,IF(AND(ISNUMBER('Test Sample Data'!K1508),'Test Sample Data'!K1508&lt;$B$1,'Test Sample Data'!K1508&gt;0),'Test Sample Data'!K1508,$B$1),"")</f>
        <v/>
      </c>
      <c r="L1509" s="17" t="str">
        <f>IF(SUM('Test Sample Data'!L$3:L$98)&gt;10,IF(AND(ISNUMBER('Test Sample Data'!L1508),'Test Sample Data'!L1508&lt;$B$1,'Test Sample Data'!L1508&gt;0),'Test Sample Data'!L1508,$B$1),"")</f>
        <v/>
      </c>
      <c r="M1509" s="17" t="str">
        <f>IF(SUM('Test Sample Data'!M$3:M$98)&gt;10,IF(AND(ISNUMBER('Test Sample Data'!M1508),'Test Sample Data'!M1508&lt;$B$1,'Test Sample Data'!M1508&gt;0),'Test Sample Data'!M1508,$B$1),"")</f>
        <v/>
      </c>
      <c r="N1509" s="17" t="str">
        <f>'Gene Table'!E1508</f>
        <v>hsa-miR-4539</v>
      </c>
      <c r="O1509" s="17" t="str">
        <f>'Gene Table'!B1508</f>
        <v>O18</v>
      </c>
      <c r="P1509" s="17" t="str">
        <f>IF(SUM('Control Sample Data'!D$3:D$98)&gt;10,IF(AND(ISNUMBER('Control Sample Data'!D1508),'Control Sample Data'!D1508&lt;$B$1,'Control Sample Data'!D1508&gt;0),'Control Sample Data'!D1508,$B$1),"")</f>
        <v/>
      </c>
      <c r="Q1509" s="17" t="str">
        <f>IF(SUM('Control Sample Data'!E$3:E$98)&gt;10,IF(AND(ISNUMBER('Control Sample Data'!E1508),'Control Sample Data'!E1508&lt;$B$1,'Control Sample Data'!E1508&gt;0),'Control Sample Data'!E1508,$B$1),"")</f>
        <v/>
      </c>
      <c r="R1509" s="17" t="str">
        <f>IF(SUM('Control Sample Data'!F$3:F$98)&gt;10,IF(AND(ISNUMBER('Control Sample Data'!F1508),'Control Sample Data'!F1508&lt;$B$1,'Control Sample Data'!F1508&gt;0),'Control Sample Data'!F1508,$B$1),"")</f>
        <v/>
      </c>
      <c r="S1509" s="17" t="str">
        <f>IF(SUM('Control Sample Data'!G$3:G$98)&gt;10,IF(AND(ISNUMBER('Control Sample Data'!G1508),'Control Sample Data'!G1508&lt;$B$1,'Control Sample Data'!G1508&gt;0),'Control Sample Data'!G1508,$B$1),"")</f>
        <v/>
      </c>
      <c r="T1509" s="17" t="str">
        <f>IF(SUM('Control Sample Data'!H$3:H$98)&gt;10,IF(AND(ISNUMBER('Control Sample Data'!H1508),'Control Sample Data'!H1508&lt;$B$1,'Control Sample Data'!H1508&gt;0),'Control Sample Data'!H1508,$B$1),"")</f>
        <v/>
      </c>
      <c r="U1509" s="17" t="str">
        <f>IF(SUM('Control Sample Data'!I$3:I$98)&gt;10,IF(AND(ISNUMBER('Control Sample Data'!I1508),'Control Sample Data'!I1508&lt;$B$1,'Control Sample Data'!I1508&gt;0),'Control Sample Data'!I1508,$B$1),"")</f>
        <v/>
      </c>
      <c r="V1509" s="17" t="str">
        <f>IF(SUM('Control Sample Data'!J$3:J$98)&gt;10,IF(AND(ISNUMBER('Control Sample Data'!J1508),'Control Sample Data'!J1508&lt;$B$1,'Control Sample Data'!J1508&gt;0),'Control Sample Data'!J1508,$B$1),"")</f>
        <v/>
      </c>
      <c r="W1509" s="17" t="str">
        <f>IF(SUM('Control Sample Data'!K$3:K$98)&gt;10,IF(AND(ISNUMBER('Control Sample Data'!K1508),'Control Sample Data'!K1508&lt;$B$1,'Control Sample Data'!K1508&gt;0),'Control Sample Data'!K1508,$B$1),"")</f>
        <v/>
      </c>
      <c r="X1509" s="17" t="str">
        <f>IF(SUM('Control Sample Data'!L$3:L$98)&gt;10,IF(AND(ISNUMBER('Control Sample Data'!L1508),'Control Sample Data'!L1508&lt;$B$1,'Control Sample Data'!L1508&gt;0),'Control Sample Data'!L1508,$B$1),"")</f>
        <v/>
      </c>
      <c r="Y1509" s="17" t="str">
        <f>IF(SUM('Control Sample Data'!M$3:M$98)&gt;10,IF(AND(ISNUMBER('Control Sample Data'!M1508),'Control Sample Data'!M1508&lt;$B$1,'Control Sample Data'!M1508&gt;0),'Control Sample Data'!M1508,$B$1),"")</f>
        <v/>
      </c>
      <c r="AT1509" s="36" t="str">
        <f t="shared" si="1001"/>
        <v/>
      </c>
      <c r="AU1509" s="36" t="str">
        <f t="shared" si="1002"/>
        <v/>
      </c>
      <c r="AV1509" s="36" t="str">
        <f t="shared" si="1003"/>
        <v/>
      </c>
      <c r="AW1509" s="36" t="str">
        <f t="shared" si="1004"/>
        <v/>
      </c>
      <c r="AX1509" s="36" t="str">
        <f t="shared" si="1005"/>
        <v/>
      </c>
      <c r="AY1509" s="36" t="str">
        <f t="shared" si="1006"/>
        <v/>
      </c>
      <c r="AZ1509" s="36" t="str">
        <f t="shared" si="1007"/>
        <v/>
      </c>
      <c r="BA1509" s="36" t="str">
        <f t="shared" si="1008"/>
        <v/>
      </c>
      <c r="BB1509" s="36" t="str">
        <f t="shared" si="1009"/>
        <v/>
      </c>
      <c r="BC1509" s="36" t="str">
        <f t="shared" si="1010"/>
        <v/>
      </c>
      <c r="BD1509" s="36" t="str">
        <f t="shared" si="1011"/>
        <v/>
      </c>
      <c r="BE1509" s="36" t="str">
        <f t="shared" si="1012"/>
        <v/>
      </c>
      <c r="BF1509" s="36" t="str">
        <f t="shared" si="1013"/>
        <v/>
      </c>
      <c r="BG1509" s="36" t="str">
        <f t="shared" si="1014"/>
        <v/>
      </c>
      <c r="BH1509" s="36" t="str">
        <f t="shared" si="1015"/>
        <v/>
      </c>
      <c r="BI1509" s="36" t="str">
        <f t="shared" si="1016"/>
        <v/>
      </c>
      <c r="BJ1509" s="36" t="str">
        <f t="shared" si="1017"/>
        <v/>
      </c>
      <c r="BK1509" s="36" t="str">
        <f t="shared" si="1018"/>
        <v/>
      </c>
      <c r="BL1509" s="36" t="str">
        <f t="shared" si="1019"/>
        <v/>
      </c>
      <c r="BM1509" s="36" t="str">
        <f t="shared" si="1020"/>
        <v/>
      </c>
      <c r="BN1509" s="38" t="e">
        <f t="shared" si="979"/>
        <v>#DIV/0!</v>
      </c>
      <c r="BO1509" s="38" t="e">
        <f t="shared" si="980"/>
        <v>#DIV/0!</v>
      </c>
      <c r="BP1509" s="39" t="str">
        <f t="shared" si="981"/>
        <v/>
      </c>
      <c r="BQ1509" s="39" t="str">
        <f t="shared" si="982"/>
        <v/>
      </c>
      <c r="BR1509" s="39" t="str">
        <f t="shared" si="983"/>
        <v/>
      </c>
      <c r="BS1509" s="39" t="str">
        <f t="shared" si="984"/>
        <v/>
      </c>
      <c r="BT1509" s="39" t="str">
        <f t="shared" si="985"/>
        <v/>
      </c>
      <c r="BU1509" s="39" t="str">
        <f t="shared" si="986"/>
        <v/>
      </c>
      <c r="BV1509" s="39" t="str">
        <f t="shared" si="987"/>
        <v/>
      </c>
      <c r="BW1509" s="39" t="str">
        <f t="shared" si="988"/>
        <v/>
      </c>
      <c r="BX1509" s="39" t="str">
        <f t="shared" si="989"/>
        <v/>
      </c>
      <c r="BY1509" s="39" t="str">
        <f t="shared" si="990"/>
        <v/>
      </c>
      <c r="BZ1509" s="39" t="str">
        <f t="shared" si="991"/>
        <v/>
      </c>
      <c r="CA1509" s="39" t="str">
        <f t="shared" si="992"/>
        <v/>
      </c>
      <c r="CB1509" s="39" t="str">
        <f t="shared" si="993"/>
        <v/>
      </c>
      <c r="CC1509" s="39" t="str">
        <f t="shared" si="994"/>
        <v/>
      </c>
      <c r="CD1509" s="39" t="str">
        <f t="shared" si="995"/>
        <v/>
      </c>
      <c r="CE1509" s="39" t="str">
        <f t="shared" si="996"/>
        <v/>
      </c>
      <c r="CF1509" s="39" t="str">
        <f t="shared" si="997"/>
        <v/>
      </c>
      <c r="CG1509" s="39" t="str">
        <f t="shared" si="998"/>
        <v/>
      </c>
      <c r="CH1509" s="39" t="str">
        <f t="shared" si="999"/>
        <v/>
      </c>
      <c r="CI1509" s="39" t="str">
        <f t="shared" si="1000"/>
        <v/>
      </c>
    </row>
    <row r="1510" spans="1:87">
      <c r="A1510" s="18"/>
      <c r="B1510" s="15" t="str">
        <f>'Gene Table'!E1509</f>
        <v>hsa-miR-4460</v>
      </c>
      <c r="C1510" s="15" t="str">
        <f>'Gene Table'!B1509</f>
        <v>O19</v>
      </c>
      <c r="D1510" s="16" t="str">
        <f>IF(SUM('Test Sample Data'!D$3:D$98)&gt;10,IF(AND(ISNUMBER('Test Sample Data'!D1509),'Test Sample Data'!D1509&lt;$B$1,'Test Sample Data'!D1509&gt;0),'Test Sample Data'!D1509,$B$1),"")</f>
        <v/>
      </c>
      <c r="E1510" s="17" t="str">
        <f>IF(SUM('Test Sample Data'!E$3:E$98)&gt;10,IF(AND(ISNUMBER('Test Sample Data'!E1509),'Test Sample Data'!E1509&lt;$B$1,'Test Sample Data'!E1509&gt;0),'Test Sample Data'!E1509,$B$1),"")</f>
        <v/>
      </c>
      <c r="F1510" s="17" t="str">
        <f>IF(SUM('Test Sample Data'!F$3:F$98)&gt;10,IF(AND(ISNUMBER('Test Sample Data'!F1509),'Test Sample Data'!F1509&lt;$B$1,'Test Sample Data'!F1509&gt;0),'Test Sample Data'!F1509,$B$1),"")</f>
        <v/>
      </c>
      <c r="G1510" s="17" t="str">
        <f>IF(SUM('Test Sample Data'!G$3:G$98)&gt;10,IF(AND(ISNUMBER('Test Sample Data'!G1509),'Test Sample Data'!G1509&lt;$B$1,'Test Sample Data'!G1509&gt;0),'Test Sample Data'!G1509,$B$1),"")</f>
        <v/>
      </c>
      <c r="H1510" s="17" t="str">
        <f>IF(SUM('Test Sample Data'!H$3:H$98)&gt;10,IF(AND(ISNUMBER('Test Sample Data'!H1509),'Test Sample Data'!H1509&lt;$B$1,'Test Sample Data'!H1509&gt;0),'Test Sample Data'!H1509,$B$1),"")</f>
        <v/>
      </c>
      <c r="I1510" s="17" t="str">
        <f>IF(SUM('Test Sample Data'!I$3:I$98)&gt;10,IF(AND(ISNUMBER('Test Sample Data'!I1509),'Test Sample Data'!I1509&lt;$B$1,'Test Sample Data'!I1509&gt;0),'Test Sample Data'!I1509,$B$1),"")</f>
        <v/>
      </c>
      <c r="J1510" s="17" t="str">
        <f>IF(SUM('Test Sample Data'!J$3:J$98)&gt;10,IF(AND(ISNUMBER('Test Sample Data'!J1509),'Test Sample Data'!J1509&lt;$B$1,'Test Sample Data'!J1509&gt;0),'Test Sample Data'!J1509,$B$1),"")</f>
        <v/>
      </c>
      <c r="K1510" s="17" t="str">
        <f>IF(SUM('Test Sample Data'!K$3:K$98)&gt;10,IF(AND(ISNUMBER('Test Sample Data'!K1509),'Test Sample Data'!K1509&lt;$B$1,'Test Sample Data'!K1509&gt;0),'Test Sample Data'!K1509,$B$1),"")</f>
        <v/>
      </c>
      <c r="L1510" s="17" t="str">
        <f>IF(SUM('Test Sample Data'!L$3:L$98)&gt;10,IF(AND(ISNUMBER('Test Sample Data'!L1509),'Test Sample Data'!L1509&lt;$B$1,'Test Sample Data'!L1509&gt;0),'Test Sample Data'!L1509,$B$1),"")</f>
        <v/>
      </c>
      <c r="M1510" s="17" t="str">
        <f>IF(SUM('Test Sample Data'!M$3:M$98)&gt;10,IF(AND(ISNUMBER('Test Sample Data'!M1509),'Test Sample Data'!M1509&lt;$B$1,'Test Sample Data'!M1509&gt;0),'Test Sample Data'!M1509,$B$1),"")</f>
        <v/>
      </c>
      <c r="N1510" s="17" t="str">
        <f>'Gene Table'!E1509</f>
        <v>hsa-miR-4460</v>
      </c>
      <c r="O1510" s="17" t="str">
        <f>'Gene Table'!B1509</f>
        <v>O19</v>
      </c>
      <c r="P1510" s="17" t="str">
        <f>IF(SUM('Control Sample Data'!D$3:D$98)&gt;10,IF(AND(ISNUMBER('Control Sample Data'!D1509),'Control Sample Data'!D1509&lt;$B$1,'Control Sample Data'!D1509&gt;0),'Control Sample Data'!D1509,$B$1),"")</f>
        <v/>
      </c>
      <c r="Q1510" s="17" t="str">
        <f>IF(SUM('Control Sample Data'!E$3:E$98)&gt;10,IF(AND(ISNUMBER('Control Sample Data'!E1509),'Control Sample Data'!E1509&lt;$B$1,'Control Sample Data'!E1509&gt;0),'Control Sample Data'!E1509,$B$1),"")</f>
        <v/>
      </c>
      <c r="R1510" s="17" t="str">
        <f>IF(SUM('Control Sample Data'!F$3:F$98)&gt;10,IF(AND(ISNUMBER('Control Sample Data'!F1509),'Control Sample Data'!F1509&lt;$B$1,'Control Sample Data'!F1509&gt;0),'Control Sample Data'!F1509,$B$1),"")</f>
        <v/>
      </c>
      <c r="S1510" s="17" t="str">
        <f>IF(SUM('Control Sample Data'!G$3:G$98)&gt;10,IF(AND(ISNUMBER('Control Sample Data'!G1509),'Control Sample Data'!G1509&lt;$B$1,'Control Sample Data'!G1509&gt;0),'Control Sample Data'!G1509,$B$1),"")</f>
        <v/>
      </c>
      <c r="T1510" s="17" t="str">
        <f>IF(SUM('Control Sample Data'!H$3:H$98)&gt;10,IF(AND(ISNUMBER('Control Sample Data'!H1509),'Control Sample Data'!H1509&lt;$B$1,'Control Sample Data'!H1509&gt;0),'Control Sample Data'!H1509,$B$1),"")</f>
        <v/>
      </c>
      <c r="U1510" s="17" t="str">
        <f>IF(SUM('Control Sample Data'!I$3:I$98)&gt;10,IF(AND(ISNUMBER('Control Sample Data'!I1509),'Control Sample Data'!I1509&lt;$B$1,'Control Sample Data'!I1509&gt;0),'Control Sample Data'!I1509,$B$1),"")</f>
        <v/>
      </c>
      <c r="V1510" s="17" t="str">
        <f>IF(SUM('Control Sample Data'!J$3:J$98)&gt;10,IF(AND(ISNUMBER('Control Sample Data'!J1509),'Control Sample Data'!J1509&lt;$B$1,'Control Sample Data'!J1509&gt;0),'Control Sample Data'!J1509,$B$1),"")</f>
        <v/>
      </c>
      <c r="W1510" s="17" t="str">
        <f>IF(SUM('Control Sample Data'!K$3:K$98)&gt;10,IF(AND(ISNUMBER('Control Sample Data'!K1509),'Control Sample Data'!K1509&lt;$B$1,'Control Sample Data'!K1509&gt;0),'Control Sample Data'!K1509,$B$1),"")</f>
        <v/>
      </c>
      <c r="X1510" s="17" t="str">
        <f>IF(SUM('Control Sample Data'!L$3:L$98)&gt;10,IF(AND(ISNUMBER('Control Sample Data'!L1509),'Control Sample Data'!L1509&lt;$B$1,'Control Sample Data'!L1509&gt;0),'Control Sample Data'!L1509,$B$1),"")</f>
        <v/>
      </c>
      <c r="Y1510" s="17" t="str">
        <f>IF(SUM('Control Sample Data'!M$3:M$98)&gt;10,IF(AND(ISNUMBER('Control Sample Data'!M1509),'Control Sample Data'!M1509&lt;$B$1,'Control Sample Data'!M1509&gt;0),'Control Sample Data'!M1509,$B$1),"")</f>
        <v/>
      </c>
      <c r="AT1510" s="36" t="str">
        <f t="shared" si="1001"/>
        <v/>
      </c>
      <c r="AU1510" s="36" t="str">
        <f t="shared" si="1002"/>
        <v/>
      </c>
      <c r="AV1510" s="36" t="str">
        <f t="shared" si="1003"/>
        <v/>
      </c>
      <c r="AW1510" s="36" t="str">
        <f t="shared" si="1004"/>
        <v/>
      </c>
      <c r="AX1510" s="36" t="str">
        <f t="shared" si="1005"/>
        <v/>
      </c>
      <c r="AY1510" s="36" t="str">
        <f t="shared" si="1006"/>
        <v/>
      </c>
      <c r="AZ1510" s="36" t="str">
        <f t="shared" si="1007"/>
        <v/>
      </c>
      <c r="BA1510" s="36" t="str">
        <f t="shared" si="1008"/>
        <v/>
      </c>
      <c r="BB1510" s="36" t="str">
        <f t="shared" si="1009"/>
        <v/>
      </c>
      <c r="BC1510" s="36" t="str">
        <f t="shared" si="1010"/>
        <v/>
      </c>
      <c r="BD1510" s="36" t="str">
        <f t="shared" si="1011"/>
        <v/>
      </c>
      <c r="BE1510" s="36" t="str">
        <f t="shared" si="1012"/>
        <v/>
      </c>
      <c r="BF1510" s="36" t="str">
        <f t="shared" si="1013"/>
        <v/>
      </c>
      <c r="BG1510" s="36" t="str">
        <f t="shared" si="1014"/>
        <v/>
      </c>
      <c r="BH1510" s="36" t="str">
        <f t="shared" si="1015"/>
        <v/>
      </c>
      <c r="BI1510" s="36" t="str">
        <f t="shared" si="1016"/>
        <v/>
      </c>
      <c r="BJ1510" s="36" t="str">
        <f t="shared" si="1017"/>
        <v/>
      </c>
      <c r="BK1510" s="36" t="str">
        <f t="shared" si="1018"/>
        <v/>
      </c>
      <c r="BL1510" s="36" t="str">
        <f t="shared" si="1019"/>
        <v/>
      </c>
      <c r="BM1510" s="36" t="str">
        <f t="shared" si="1020"/>
        <v/>
      </c>
      <c r="BN1510" s="38" t="e">
        <f t="shared" si="979"/>
        <v>#DIV/0!</v>
      </c>
      <c r="BO1510" s="38" t="e">
        <f t="shared" si="980"/>
        <v>#DIV/0!</v>
      </c>
      <c r="BP1510" s="39" t="str">
        <f t="shared" si="981"/>
        <v/>
      </c>
      <c r="BQ1510" s="39" t="str">
        <f t="shared" si="982"/>
        <v/>
      </c>
      <c r="BR1510" s="39" t="str">
        <f t="shared" si="983"/>
        <v/>
      </c>
      <c r="BS1510" s="39" t="str">
        <f t="shared" si="984"/>
        <v/>
      </c>
      <c r="BT1510" s="39" t="str">
        <f t="shared" si="985"/>
        <v/>
      </c>
      <c r="BU1510" s="39" t="str">
        <f t="shared" si="986"/>
        <v/>
      </c>
      <c r="BV1510" s="39" t="str">
        <f t="shared" si="987"/>
        <v/>
      </c>
      <c r="BW1510" s="39" t="str">
        <f t="shared" si="988"/>
        <v/>
      </c>
      <c r="BX1510" s="39" t="str">
        <f t="shared" si="989"/>
        <v/>
      </c>
      <c r="BY1510" s="39" t="str">
        <f t="shared" si="990"/>
        <v/>
      </c>
      <c r="BZ1510" s="39" t="str">
        <f t="shared" si="991"/>
        <v/>
      </c>
      <c r="CA1510" s="39" t="str">
        <f t="shared" si="992"/>
        <v/>
      </c>
      <c r="CB1510" s="39" t="str">
        <f t="shared" si="993"/>
        <v/>
      </c>
      <c r="CC1510" s="39" t="str">
        <f t="shared" si="994"/>
        <v/>
      </c>
      <c r="CD1510" s="39" t="str">
        <f t="shared" si="995"/>
        <v/>
      </c>
      <c r="CE1510" s="39" t="str">
        <f t="shared" si="996"/>
        <v/>
      </c>
      <c r="CF1510" s="39" t="str">
        <f t="shared" si="997"/>
        <v/>
      </c>
      <c r="CG1510" s="39" t="str">
        <f t="shared" si="998"/>
        <v/>
      </c>
      <c r="CH1510" s="39" t="str">
        <f t="shared" si="999"/>
        <v/>
      </c>
      <c r="CI1510" s="39" t="str">
        <f t="shared" si="1000"/>
        <v/>
      </c>
    </row>
    <row r="1511" spans="1:87">
      <c r="A1511" s="18"/>
      <c r="B1511" s="15" t="str">
        <f>'Gene Table'!E1510</f>
        <v>hsa-miR-4540</v>
      </c>
      <c r="C1511" s="15" t="str">
        <f>'Gene Table'!B1510</f>
        <v>O20</v>
      </c>
      <c r="D1511" s="16" t="str">
        <f>IF(SUM('Test Sample Data'!D$3:D$98)&gt;10,IF(AND(ISNUMBER('Test Sample Data'!D1510),'Test Sample Data'!D1510&lt;$B$1,'Test Sample Data'!D1510&gt;0),'Test Sample Data'!D1510,$B$1),"")</f>
        <v/>
      </c>
      <c r="E1511" s="17" t="str">
        <f>IF(SUM('Test Sample Data'!E$3:E$98)&gt;10,IF(AND(ISNUMBER('Test Sample Data'!E1510),'Test Sample Data'!E1510&lt;$B$1,'Test Sample Data'!E1510&gt;0),'Test Sample Data'!E1510,$B$1),"")</f>
        <v/>
      </c>
      <c r="F1511" s="17" t="str">
        <f>IF(SUM('Test Sample Data'!F$3:F$98)&gt;10,IF(AND(ISNUMBER('Test Sample Data'!F1510),'Test Sample Data'!F1510&lt;$B$1,'Test Sample Data'!F1510&gt;0),'Test Sample Data'!F1510,$B$1),"")</f>
        <v/>
      </c>
      <c r="G1511" s="17" t="str">
        <f>IF(SUM('Test Sample Data'!G$3:G$98)&gt;10,IF(AND(ISNUMBER('Test Sample Data'!G1510),'Test Sample Data'!G1510&lt;$B$1,'Test Sample Data'!G1510&gt;0),'Test Sample Data'!G1510,$B$1),"")</f>
        <v/>
      </c>
      <c r="H1511" s="17" t="str">
        <f>IF(SUM('Test Sample Data'!H$3:H$98)&gt;10,IF(AND(ISNUMBER('Test Sample Data'!H1510),'Test Sample Data'!H1510&lt;$B$1,'Test Sample Data'!H1510&gt;0),'Test Sample Data'!H1510,$B$1),"")</f>
        <v/>
      </c>
      <c r="I1511" s="17" t="str">
        <f>IF(SUM('Test Sample Data'!I$3:I$98)&gt;10,IF(AND(ISNUMBER('Test Sample Data'!I1510),'Test Sample Data'!I1510&lt;$B$1,'Test Sample Data'!I1510&gt;0),'Test Sample Data'!I1510,$B$1),"")</f>
        <v/>
      </c>
      <c r="J1511" s="17" t="str">
        <f>IF(SUM('Test Sample Data'!J$3:J$98)&gt;10,IF(AND(ISNUMBER('Test Sample Data'!J1510),'Test Sample Data'!J1510&lt;$B$1,'Test Sample Data'!J1510&gt;0),'Test Sample Data'!J1510,$B$1),"")</f>
        <v/>
      </c>
      <c r="K1511" s="17" t="str">
        <f>IF(SUM('Test Sample Data'!K$3:K$98)&gt;10,IF(AND(ISNUMBER('Test Sample Data'!K1510),'Test Sample Data'!K1510&lt;$B$1,'Test Sample Data'!K1510&gt;0),'Test Sample Data'!K1510,$B$1),"")</f>
        <v/>
      </c>
      <c r="L1511" s="17" t="str">
        <f>IF(SUM('Test Sample Data'!L$3:L$98)&gt;10,IF(AND(ISNUMBER('Test Sample Data'!L1510),'Test Sample Data'!L1510&lt;$B$1,'Test Sample Data'!L1510&gt;0),'Test Sample Data'!L1510,$B$1),"")</f>
        <v/>
      </c>
      <c r="M1511" s="17" t="str">
        <f>IF(SUM('Test Sample Data'!M$3:M$98)&gt;10,IF(AND(ISNUMBER('Test Sample Data'!M1510),'Test Sample Data'!M1510&lt;$B$1,'Test Sample Data'!M1510&gt;0),'Test Sample Data'!M1510,$B$1),"")</f>
        <v/>
      </c>
      <c r="N1511" s="17" t="str">
        <f>'Gene Table'!E1510</f>
        <v>hsa-miR-4540</v>
      </c>
      <c r="O1511" s="17" t="str">
        <f>'Gene Table'!B1510</f>
        <v>O20</v>
      </c>
      <c r="P1511" s="17" t="str">
        <f>IF(SUM('Control Sample Data'!D$3:D$98)&gt;10,IF(AND(ISNUMBER('Control Sample Data'!D1510),'Control Sample Data'!D1510&lt;$B$1,'Control Sample Data'!D1510&gt;0),'Control Sample Data'!D1510,$B$1),"")</f>
        <v/>
      </c>
      <c r="Q1511" s="17" t="str">
        <f>IF(SUM('Control Sample Data'!E$3:E$98)&gt;10,IF(AND(ISNUMBER('Control Sample Data'!E1510),'Control Sample Data'!E1510&lt;$B$1,'Control Sample Data'!E1510&gt;0),'Control Sample Data'!E1510,$B$1),"")</f>
        <v/>
      </c>
      <c r="R1511" s="17" t="str">
        <f>IF(SUM('Control Sample Data'!F$3:F$98)&gt;10,IF(AND(ISNUMBER('Control Sample Data'!F1510),'Control Sample Data'!F1510&lt;$B$1,'Control Sample Data'!F1510&gt;0),'Control Sample Data'!F1510,$B$1),"")</f>
        <v/>
      </c>
      <c r="S1511" s="17" t="str">
        <f>IF(SUM('Control Sample Data'!G$3:G$98)&gt;10,IF(AND(ISNUMBER('Control Sample Data'!G1510),'Control Sample Data'!G1510&lt;$B$1,'Control Sample Data'!G1510&gt;0),'Control Sample Data'!G1510,$B$1),"")</f>
        <v/>
      </c>
      <c r="T1511" s="17" t="str">
        <f>IF(SUM('Control Sample Data'!H$3:H$98)&gt;10,IF(AND(ISNUMBER('Control Sample Data'!H1510),'Control Sample Data'!H1510&lt;$B$1,'Control Sample Data'!H1510&gt;0),'Control Sample Data'!H1510,$B$1),"")</f>
        <v/>
      </c>
      <c r="U1511" s="17" t="str">
        <f>IF(SUM('Control Sample Data'!I$3:I$98)&gt;10,IF(AND(ISNUMBER('Control Sample Data'!I1510),'Control Sample Data'!I1510&lt;$B$1,'Control Sample Data'!I1510&gt;0),'Control Sample Data'!I1510,$B$1),"")</f>
        <v/>
      </c>
      <c r="V1511" s="17" t="str">
        <f>IF(SUM('Control Sample Data'!J$3:J$98)&gt;10,IF(AND(ISNUMBER('Control Sample Data'!J1510),'Control Sample Data'!J1510&lt;$B$1,'Control Sample Data'!J1510&gt;0),'Control Sample Data'!J1510,$B$1),"")</f>
        <v/>
      </c>
      <c r="W1511" s="17" t="str">
        <f>IF(SUM('Control Sample Data'!K$3:K$98)&gt;10,IF(AND(ISNUMBER('Control Sample Data'!K1510),'Control Sample Data'!K1510&lt;$B$1,'Control Sample Data'!K1510&gt;0),'Control Sample Data'!K1510,$B$1),"")</f>
        <v/>
      </c>
      <c r="X1511" s="17" t="str">
        <f>IF(SUM('Control Sample Data'!L$3:L$98)&gt;10,IF(AND(ISNUMBER('Control Sample Data'!L1510),'Control Sample Data'!L1510&lt;$B$1,'Control Sample Data'!L1510&gt;0),'Control Sample Data'!L1510,$B$1),"")</f>
        <v/>
      </c>
      <c r="Y1511" s="17" t="str">
        <f>IF(SUM('Control Sample Data'!M$3:M$98)&gt;10,IF(AND(ISNUMBER('Control Sample Data'!M1510),'Control Sample Data'!M1510&lt;$B$1,'Control Sample Data'!M1510&gt;0),'Control Sample Data'!M1510,$B$1),"")</f>
        <v/>
      </c>
      <c r="AT1511" s="36" t="str">
        <f t="shared" si="1001"/>
        <v/>
      </c>
      <c r="AU1511" s="36" t="str">
        <f t="shared" si="1002"/>
        <v/>
      </c>
      <c r="AV1511" s="36" t="str">
        <f t="shared" si="1003"/>
        <v/>
      </c>
      <c r="AW1511" s="36" t="str">
        <f t="shared" si="1004"/>
        <v/>
      </c>
      <c r="AX1511" s="36" t="str">
        <f t="shared" si="1005"/>
        <v/>
      </c>
      <c r="AY1511" s="36" t="str">
        <f t="shared" si="1006"/>
        <v/>
      </c>
      <c r="AZ1511" s="36" t="str">
        <f t="shared" si="1007"/>
        <v/>
      </c>
      <c r="BA1511" s="36" t="str">
        <f t="shared" si="1008"/>
        <v/>
      </c>
      <c r="BB1511" s="36" t="str">
        <f t="shared" si="1009"/>
        <v/>
      </c>
      <c r="BC1511" s="36" t="str">
        <f t="shared" si="1010"/>
        <v/>
      </c>
      <c r="BD1511" s="36" t="str">
        <f t="shared" si="1011"/>
        <v/>
      </c>
      <c r="BE1511" s="36" t="str">
        <f t="shared" si="1012"/>
        <v/>
      </c>
      <c r="BF1511" s="36" t="str">
        <f t="shared" si="1013"/>
        <v/>
      </c>
      <c r="BG1511" s="36" t="str">
        <f t="shared" si="1014"/>
        <v/>
      </c>
      <c r="BH1511" s="36" t="str">
        <f t="shared" si="1015"/>
        <v/>
      </c>
      <c r="BI1511" s="36" t="str">
        <f t="shared" si="1016"/>
        <v/>
      </c>
      <c r="BJ1511" s="36" t="str">
        <f t="shared" si="1017"/>
        <v/>
      </c>
      <c r="BK1511" s="36" t="str">
        <f t="shared" si="1018"/>
        <v/>
      </c>
      <c r="BL1511" s="36" t="str">
        <f t="shared" si="1019"/>
        <v/>
      </c>
      <c r="BM1511" s="36" t="str">
        <f t="shared" si="1020"/>
        <v/>
      </c>
      <c r="BN1511" s="38" t="e">
        <f t="shared" si="979"/>
        <v>#DIV/0!</v>
      </c>
      <c r="BO1511" s="38" t="e">
        <f t="shared" si="980"/>
        <v>#DIV/0!</v>
      </c>
      <c r="BP1511" s="39" t="str">
        <f t="shared" si="981"/>
        <v/>
      </c>
      <c r="BQ1511" s="39" t="str">
        <f t="shared" si="982"/>
        <v/>
      </c>
      <c r="BR1511" s="39" t="str">
        <f t="shared" si="983"/>
        <v/>
      </c>
      <c r="BS1511" s="39" t="str">
        <f t="shared" si="984"/>
        <v/>
      </c>
      <c r="BT1511" s="39" t="str">
        <f t="shared" si="985"/>
        <v/>
      </c>
      <c r="BU1511" s="39" t="str">
        <f t="shared" si="986"/>
        <v/>
      </c>
      <c r="BV1511" s="39" t="str">
        <f t="shared" si="987"/>
        <v/>
      </c>
      <c r="BW1511" s="39" t="str">
        <f t="shared" si="988"/>
        <v/>
      </c>
      <c r="BX1511" s="39" t="str">
        <f t="shared" si="989"/>
        <v/>
      </c>
      <c r="BY1511" s="39" t="str">
        <f t="shared" si="990"/>
        <v/>
      </c>
      <c r="BZ1511" s="39" t="str">
        <f t="shared" si="991"/>
        <v/>
      </c>
      <c r="CA1511" s="39" t="str">
        <f t="shared" si="992"/>
        <v/>
      </c>
      <c r="CB1511" s="39" t="str">
        <f t="shared" si="993"/>
        <v/>
      </c>
      <c r="CC1511" s="39" t="str">
        <f t="shared" si="994"/>
        <v/>
      </c>
      <c r="CD1511" s="39" t="str">
        <f t="shared" si="995"/>
        <v/>
      </c>
      <c r="CE1511" s="39" t="str">
        <f t="shared" si="996"/>
        <v/>
      </c>
      <c r="CF1511" s="39" t="str">
        <f t="shared" si="997"/>
        <v/>
      </c>
      <c r="CG1511" s="39" t="str">
        <f t="shared" si="998"/>
        <v/>
      </c>
      <c r="CH1511" s="39" t="str">
        <f t="shared" si="999"/>
        <v/>
      </c>
      <c r="CI1511" s="39" t="str">
        <f t="shared" si="1000"/>
        <v/>
      </c>
    </row>
    <row r="1512" spans="1:87">
      <c r="A1512" s="18"/>
      <c r="B1512" s="15" t="str">
        <f>'Gene Table'!E1511</f>
        <v>hsa-miR-4461</v>
      </c>
      <c r="C1512" s="15" t="str">
        <f>'Gene Table'!B1511</f>
        <v>O21</v>
      </c>
      <c r="D1512" s="16" t="str">
        <f>IF(SUM('Test Sample Data'!D$3:D$98)&gt;10,IF(AND(ISNUMBER('Test Sample Data'!D1511),'Test Sample Data'!D1511&lt;$B$1,'Test Sample Data'!D1511&gt;0),'Test Sample Data'!D1511,$B$1),"")</f>
        <v/>
      </c>
      <c r="E1512" s="17" t="str">
        <f>IF(SUM('Test Sample Data'!E$3:E$98)&gt;10,IF(AND(ISNUMBER('Test Sample Data'!E1511),'Test Sample Data'!E1511&lt;$B$1,'Test Sample Data'!E1511&gt;0),'Test Sample Data'!E1511,$B$1),"")</f>
        <v/>
      </c>
      <c r="F1512" s="17" t="str">
        <f>IF(SUM('Test Sample Data'!F$3:F$98)&gt;10,IF(AND(ISNUMBER('Test Sample Data'!F1511),'Test Sample Data'!F1511&lt;$B$1,'Test Sample Data'!F1511&gt;0),'Test Sample Data'!F1511,$B$1),"")</f>
        <v/>
      </c>
      <c r="G1512" s="17" t="str">
        <f>IF(SUM('Test Sample Data'!G$3:G$98)&gt;10,IF(AND(ISNUMBER('Test Sample Data'!G1511),'Test Sample Data'!G1511&lt;$B$1,'Test Sample Data'!G1511&gt;0),'Test Sample Data'!G1511,$B$1),"")</f>
        <v/>
      </c>
      <c r="H1512" s="17" t="str">
        <f>IF(SUM('Test Sample Data'!H$3:H$98)&gt;10,IF(AND(ISNUMBER('Test Sample Data'!H1511),'Test Sample Data'!H1511&lt;$B$1,'Test Sample Data'!H1511&gt;0),'Test Sample Data'!H1511,$B$1),"")</f>
        <v/>
      </c>
      <c r="I1512" s="17" t="str">
        <f>IF(SUM('Test Sample Data'!I$3:I$98)&gt;10,IF(AND(ISNUMBER('Test Sample Data'!I1511),'Test Sample Data'!I1511&lt;$B$1,'Test Sample Data'!I1511&gt;0),'Test Sample Data'!I1511,$B$1),"")</f>
        <v/>
      </c>
      <c r="J1512" s="17" t="str">
        <f>IF(SUM('Test Sample Data'!J$3:J$98)&gt;10,IF(AND(ISNUMBER('Test Sample Data'!J1511),'Test Sample Data'!J1511&lt;$B$1,'Test Sample Data'!J1511&gt;0),'Test Sample Data'!J1511,$B$1),"")</f>
        <v/>
      </c>
      <c r="K1512" s="17" t="str">
        <f>IF(SUM('Test Sample Data'!K$3:K$98)&gt;10,IF(AND(ISNUMBER('Test Sample Data'!K1511),'Test Sample Data'!K1511&lt;$B$1,'Test Sample Data'!K1511&gt;0),'Test Sample Data'!K1511,$B$1),"")</f>
        <v/>
      </c>
      <c r="L1512" s="17" t="str">
        <f>IF(SUM('Test Sample Data'!L$3:L$98)&gt;10,IF(AND(ISNUMBER('Test Sample Data'!L1511),'Test Sample Data'!L1511&lt;$B$1,'Test Sample Data'!L1511&gt;0),'Test Sample Data'!L1511,$B$1),"")</f>
        <v/>
      </c>
      <c r="M1512" s="17" t="str">
        <f>IF(SUM('Test Sample Data'!M$3:M$98)&gt;10,IF(AND(ISNUMBER('Test Sample Data'!M1511),'Test Sample Data'!M1511&lt;$B$1,'Test Sample Data'!M1511&gt;0),'Test Sample Data'!M1511,$B$1),"")</f>
        <v/>
      </c>
      <c r="N1512" s="17" t="str">
        <f>'Gene Table'!E1511</f>
        <v>hsa-miR-4461</v>
      </c>
      <c r="O1512" s="17" t="str">
        <f>'Gene Table'!B1511</f>
        <v>O21</v>
      </c>
      <c r="P1512" s="17" t="str">
        <f>IF(SUM('Control Sample Data'!D$3:D$98)&gt;10,IF(AND(ISNUMBER('Control Sample Data'!D1511),'Control Sample Data'!D1511&lt;$B$1,'Control Sample Data'!D1511&gt;0),'Control Sample Data'!D1511,$B$1),"")</f>
        <v/>
      </c>
      <c r="Q1512" s="17" t="str">
        <f>IF(SUM('Control Sample Data'!E$3:E$98)&gt;10,IF(AND(ISNUMBER('Control Sample Data'!E1511),'Control Sample Data'!E1511&lt;$B$1,'Control Sample Data'!E1511&gt;0),'Control Sample Data'!E1511,$B$1),"")</f>
        <v/>
      </c>
      <c r="R1512" s="17" t="str">
        <f>IF(SUM('Control Sample Data'!F$3:F$98)&gt;10,IF(AND(ISNUMBER('Control Sample Data'!F1511),'Control Sample Data'!F1511&lt;$B$1,'Control Sample Data'!F1511&gt;0),'Control Sample Data'!F1511,$B$1),"")</f>
        <v/>
      </c>
      <c r="S1512" s="17" t="str">
        <f>IF(SUM('Control Sample Data'!G$3:G$98)&gt;10,IF(AND(ISNUMBER('Control Sample Data'!G1511),'Control Sample Data'!G1511&lt;$B$1,'Control Sample Data'!G1511&gt;0),'Control Sample Data'!G1511,$B$1),"")</f>
        <v/>
      </c>
      <c r="T1512" s="17" t="str">
        <f>IF(SUM('Control Sample Data'!H$3:H$98)&gt;10,IF(AND(ISNUMBER('Control Sample Data'!H1511),'Control Sample Data'!H1511&lt;$B$1,'Control Sample Data'!H1511&gt;0),'Control Sample Data'!H1511,$B$1),"")</f>
        <v/>
      </c>
      <c r="U1512" s="17" t="str">
        <f>IF(SUM('Control Sample Data'!I$3:I$98)&gt;10,IF(AND(ISNUMBER('Control Sample Data'!I1511),'Control Sample Data'!I1511&lt;$B$1,'Control Sample Data'!I1511&gt;0),'Control Sample Data'!I1511,$B$1),"")</f>
        <v/>
      </c>
      <c r="V1512" s="17" t="str">
        <f>IF(SUM('Control Sample Data'!J$3:J$98)&gt;10,IF(AND(ISNUMBER('Control Sample Data'!J1511),'Control Sample Data'!J1511&lt;$B$1,'Control Sample Data'!J1511&gt;0),'Control Sample Data'!J1511,$B$1),"")</f>
        <v/>
      </c>
      <c r="W1512" s="17" t="str">
        <f>IF(SUM('Control Sample Data'!K$3:K$98)&gt;10,IF(AND(ISNUMBER('Control Sample Data'!K1511),'Control Sample Data'!K1511&lt;$B$1,'Control Sample Data'!K1511&gt;0),'Control Sample Data'!K1511,$B$1),"")</f>
        <v/>
      </c>
      <c r="X1512" s="17" t="str">
        <f>IF(SUM('Control Sample Data'!L$3:L$98)&gt;10,IF(AND(ISNUMBER('Control Sample Data'!L1511),'Control Sample Data'!L1511&lt;$B$1,'Control Sample Data'!L1511&gt;0),'Control Sample Data'!L1511,$B$1),"")</f>
        <v/>
      </c>
      <c r="Y1512" s="17" t="str">
        <f>IF(SUM('Control Sample Data'!M$3:M$98)&gt;10,IF(AND(ISNUMBER('Control Sample Data'!M1511),'Control Sample Data'!M1511&lt;$B$1,'Control Sample Data'!M1511&gt;0),'Control Sample Data'!M1511,$B$1),"")</f>
        <v/>
      </c>
      <c r="AT1512" s="36" t="str">
        <f t="shared" si="1001"/>
        <v/>
      </c>
      <c r="AU1512" s="36" t="str">
        <f t="shared" si="1002"/>
        <v/>
      </c>
      <c r="AV1512" s="36" t="str">
        <f t="shared" si="1003"/>
        <v/>
      </c>
      <c r="AW1512" s="36" t="str">
        <f t="shared" si="1004"/>
        <v/>
      </c>
      <c r="AX1512" s="36" t="str">
        <f t="shared" si="1005"/>
        <v/>
      </c>
      <c r="AY1512" s="36" t="str">
        <f t="shared" si="1006"/>
        <v/>
      </c>
      <c r="AZ1512" s="36" t="str">
        <f t="shared" si="1007"/>
        <v/>
      </c>
      <c r="BA1512" s="36" t="str">
        <f t="shared" si="1008"/>
        <v/>
      </c>
      <c r="BB1512" s="36" t="str">
        <f t="shared" si="1009"/>
        <v/>
      </c>
      <c r="BC1512" s="36" t="str">
        <f t="shared" si="1010"/>
        <v/>
      </c>
      <c r="BD1512" s="36" t="str">
        <f t="shared" si="1011"/>
        <v/>
      </c>
      <c r="BE1512" s="36" t="str">
        <f t="shared" si="1012"/>
        <v/>
      </c>
      <c r="BF1512" s="36" t="str">
        <f t="shared" si="1013"/>
        <v/>
      </c>
      <c r="BG1512" s="36" t="str">
        <f t="shared" si="1014"/>
        <v/>
      </c>
      <c r="BH1512" s="36" t="str">
        <f t="shared" si="1015"/>
        <v/>
      </c>
      <c r="BI1512" s="36" t="str">
        <f t="shared" si="1016"/>
        <v/>
      </c>
      <c r="BJ1512" s="36" t="str">
        <f t="shared" si="1017"/>
        <v/>
      </c>
      <c r="BK1512" s="36" t="str">
        <f t="shared" si="1018"/>
        <v/>
      </c>
      <c r="BL1512" s="36" t="str">
        <f t="shared" si="1019"/>
        <v/>
      </c>
      <c r="BM1512" s="36" t="str">
        <f t="shared" si="1020"/>
        <v/>
      </c>
      <c r="BN1512" s="38" t="e">
        <f t="shared" si="979"/>
        <v>#DIV/0!</v>
      </c>
      <c r="BO1512" s="38" t="e">
        <f t="shared" si="980"/>
        <v>#DIV/0!</v>
      </c>
      <c r="BP1512" s="39" t="str">
        <f t="shared" si="981"/>
        <v/>
      </c>
      <c r="BQ1512" s="39" t="str">
        <f t="shared" si="982"/>
        <v/>
      </c>
      <c r="BR1512" s="39" t="str">
        <f t="shared" si="983"/>
        <v/>
      </c>
      <c r="BS1512" s="39" t="str">
        <f t="shared" si="984"/>
        <v/>
      </c>
      <c r="BT1512" s="39" t="str">
        <f t="shared" si="985"/>
        <v/>
      </c>
      <c r="BU1512" s="39" t="str">
        <f t="shared" si="986"/>
        <v/>
      </c>
      <c r="BV1512" s="39" t="str">
        <f t="shared" si="987"/>
        <v/>
      </c>
      <c r="BW1512" s="39" t="str">
        <f t="shared" si="988"/>
        <v/>
      </c>
      <c r="BX1512" s="39" t="str">
        <f t="shared" si="989"/>
        <v/>
      </c>
      <c r="BY1512" s="39" t="str">
        <f t="shared" si="990"/>
        <v/>
      </c>
      <c r="BZ1512" s="39" t="str">
        <f t="shared" si="991"/>
        <v/>
      </c>
      <c r="CA1512" s="39" t="str">
        <f t="shared" si="992"/>
        <v/>
      </c>
      <c r="CB1512" s="39" t="str">
        <f t="shared" si="993"/>
        <v/>
      </c>
      <c r="CC1512" s="39" t="str">
        <f t="shared" si="994"/>
        <v/>
      </c>
      <c r="CD1512" s="39" t="str">
        <f t="shared" si="995"/>
        <v/>
      </c>
      <c r="CE1512" s="39" t="str">
        <f t="shared" si="996"/>
        <v/>
      </c>
      <c r="CF1512" s="39" t="str">
        <f t="shared" si="997"/>
        <v/>
      </c>
      <c r="CG1512" s="39" t="str">
        <f t="shared" si="998"/>
        <v/>
      </c>
      <c r="CH1512" s="39" t="str">
        <f t="shared" si="999"/>
        <v/>
      </c>
      <c r="CI1512" s="39" t="str">
        <f t="shared" si="1000"/>
        <v/>
      </c>
    </row>
    <row r="1513" spans="1:87">
      <c r="A1513" s="18"/>
      <c r="B1513" s="15" t="str">
        <f>'Gene Table'!E1512</f>
        <v>hsa-miR-3972</v>
      </c>
      <c r="C1513" s="15" t="str">
        <f>'Gene Table'!B1512</f>
        <v>O22</v>
      </c>
      <c r="D1513" s="16" t="str">
        <f>IF(SUM('Test Sample Data'!D$3:D$98)&gt;10,IF(AND(ISNUMBER('Test Sample Data'!D1512),'Test Sample Data'!D1512&lt;$B$1,'Test Sample Data'!D1512&gt;0),'Test Sample Data'!D1512,$B$1),"")</f>
        <v/>
      </c>
      <c r="E1513" s="17" t="str">
        <f>IF(SUM('Test Sample Data'!E$3:E$98)&gt;10,IF(AND(ISNUMBER('Test Sample Data'!E1512),'Test Sample Data'!E1512&lt;$B$1,'Test Sample Data'!E1512&gt;0),'Test Sample Data'!E1512,$B$1),"")</f>
        <v/>
      </c>
      <c r="F1513" s="17" t="str">
        <f>IF(SUM('Test Sample Data'!F$3:F$98)&gt;10,IF(AND(ISNUMBER('Test Sample Data'!F1512),'Test Sample Data'!F1512&lt;$B$1,'Test Sample Data'!F1512&gt;0),'Test Sample Data'!F1512,$B$1),"")</f>
        <v/>
      </c>
      <c r="G1513" s="17" t="str">
        <f>IF(SUM('Test Sample Data'!G$3:G$98)&gt;10,IF(AND(ISNUMBER('Test Sample Data'!G1512),'Test Sample Data'!G1512&lt;$B$1,'Test Sample Data'!G1512&gt;0),'Test Sample Data'!G1512,$B$1),"")</f>
        <v/>
      </c>
      <c r="H1513" s="17" t="str">
        <f>IF(SUM('Test Sample Data'!H$3:H$98)&gt;10,IF(AND(ISNUMBER('Test Sample Data'!H1512),'Test Sample Data'!H1512&lt;$B$1,'Test Sample Data'!H1512&gt;0),'Test Sample Data'!H1512,$B$1),"")</f>
        <v/>
      </c>
      <c r="I1513" s="17" t="str">
        <f>IF(SUM('Test Sample Data'!I$3:I$98)&gt;10,IF(AND(ISNUMBER('Test Sample Data'!I1512),'Test Sample Data'!I1512&lt;$B$1,'Test Sample Data'!I1512&gt;0),'Test Sample Data'!I1512,$B$1),"")</f>
        <v/>
      </c>
      <c r="J1513" s="17" t="str">
        <f>IF(SUM('Test Sample Data'!J$3:J$98)&gt;10,IF(AND(ISNUMBER('Test Sample Data'!J1512),'Test Sample Data'!J1512&lt;$B$1,'Test Sample Data'!J1512&gt;0),'Test Sample Data'!J1512,$B$1),"")</f>
        <v/>
      </c>
      <c r="K1513" s="17" t="str">
        <f>IF(SUM('Test Sample Data'!K$3:K$98)&gt;10,IF(AND(ISNUMBER('Test Sample Data'!K1512),'Test Sample Data'!K1512&lt;$B$1,'Test Sample Data'!K1512&gt;0),'Test Sample Data'!K1512,$B$1),"")</f>
        <v/>
      </c>
      <c r="L1513" s="17" t="str">
        <f>IF(SUM('Test Sample Data'!L$3:L$98)&gt;10,IF(AND(ISNUMBER('Test Sample Data'!L1512),'Test Sample Data'!L1512&lt;$B$1,'Test Sample Data'!L1512&gt;0),'Test Sample Data'!L1512,$B$1),"")</f>
        <v/>
      </c>
      <c r="M1513" s="17" t="str">
        <f>IF(SUM('Test Sample Data'!M$3:M$98)&gt;10,IF(AND(ISNUMBER('Test Sample Data'!M1512),'Test Sample Data'!M1512&lt;$B$1,'Test Sample Data'!M1512&gt;0),'Test Sample Data'!M1512,$B$1),"")</f>
        <v/>
      </c>
      <c r="N1513" s="17" t="str">
        <f>'Gene Table'!E1512</f>
        <v>hsa-miR-3972</v>
      </c>
      <c r="O1513" s="17" t="str">
        <f>'Gene Table'!B1512</f>
        <v>O22</v>
      </c>
      <c r="P1513" s="17" t="str">
        <f>IF(SUM('Control Sample Data'!D$3:D$98)&gt;10,IF(AND(ISNUMBER('Control Sample Data'!D1512),'Control Sample Data'!D1512&lt;$B$1,'Control Sample Data'!D1512&gt;0),'Control Sample Data'!D1512,$B$1),"")</f>
        <v/>
      </c>
      <c r="Q1513" s="17" t="str">
        <f>IF(SUM('Control Sample Data'!E$3:E$98)&gt;10,IF(AND(ISNUMBER('Control Sample Data'!E1512),'Control Sample Data'!E1512&lt;$B$1,'Control Sample Data'!E1512&gt;0),'Control Sample Data'!E1512,$B$1),"")</f>
        <v/>
      </c>
      <c r="R1513" s="17" t="str">
        <f>IF(SUM('Control Sample Data'!F$3:F$98)&gt;10,IF(AND(ISNUMBER('Control Sample Data'!F1512),'Control Sample Data'!F1512&lt;$B$1,'Control Sample Data'!F1512&gt;0),'Control Sample Data'!F1512,$B$1),"")</f>
        <v/>
      </c>
      <c r="S1513" s="17" t="str">
        <f>IF(SUM('Control Sample Data'!G$3:G$98)&gt;10,IF(AND(ISNUMBER('Control Sample Data'!G1512),'Control Sample Data'!G1512&lt;$B$1,'Control Sample Data'!G1512&gt;0),'Control Sample Data'!G1512,$B$1),"")</f>
        <v/>
      </c>
      <c r="T1513" s="17" t="str">
        <f>IF(SUM('Control Sample Data'!H$3:H$98)&gt;10,IF(AND(ISNUMBER('Control Sample Data'!H1512),'Control Sample Data'!H1512&lt;$B$1,'Control Sample Data'!H1512&gt;0),'Control Sample Data'!H1512,$B$1),"")</f>
        <v/>
      </c>
      <c r="U1513" s="17" t="str">
        <f>IF(SUM('Control Sample Data'!I$3:I$98)&gt;10,IF(AND(ISNUMBER('Control Sample Data'!I1512),'Control Sample Data'!I1512&lt;$B$1,'Control Sample Data'!I1512&gt;0),'Control Sample Data'!I1512,$B$1),"")</f>
        <v/>
      </c>
      <c r="V1513" s="17" t="str">
        <f>IF(SUM('Control Sample Data'!J$3:J$98)&gt;10,IF(AND(ISNUMBER('Control Sample Data'!J1512),'Control Sample Data'!J1512&lt;$B$1,'Control Sample Data'!J1512&gt;0),'Control Sample Data'!J1512,$B$1),"")</f>
        <v/>
      </c>
      <c r="W1513" s="17" t="str">
        <f>IF(SUM('Control Sample Data'!K$3:K$98)&gt;10,IF(AND(ISNUMBER('Control Sample Data'!K1512),'Control Sample Data'!K1512&lt;$B$1,'Control Sample Data'!K1512&gt;0),'Control Sample Data'!K1512,$B$1),"")</f>
        <v/>
      </c>
      <c r="X1513" s="17" t="str">
        <f>IF(SUM('Control Sample Data'!L$3:L$98)&gt;10,IF(AND(ISNUMBER('Control Sample Data'!L1512),'Control Sample Data'!L1512&lt;$B$1,'Control Sample Data'!L1512&gt;0),'Control Sample Data'!L1512,$B$1),"")</f>
        <v/>
      </c>
      <c r="Y1513" s="17" t="str">
        <f>IF(SUM('Control Sample Data'!M$3:M$98)&gt;10,IF(AND(ISNUMBER('Control Sample Data'!M1512),'Control Sample Data'!M1512&lt;$B$1,'Control Sample Data'!M1512&gt;0),'Control Sample Data'!M1512,$B$1),"")</f>
        <v/>
      </c>
      <c r="AT1513" s="36" t="str">
        <f t="shared" si="1001"/>
        <v/>
      </c>
      <c r="AU1513" s="36" t="str">
        <f t="shared" si="1002"/>
        <v/>
      </c>
      <c r="AV1513" s="36" t="str">
        <f t="shared" si="1003"/>
        <v/>
      </c>
      <c r="AW1513" s="36" t="str">
        <f t="shared" si="1004"/>
        <v/>
      </c>
      <c r="AX1513" s="36" t="str">
        <f t="shared" si="1005"/>
        <v/>
      </c>
      <c r="AY1513" s="36" t="str">
        <f t="shared" si="1006"/>
        <v/>
      </c>
      <c r="AZ1513" s="36" t="str">
        <f t="shared" si="1007"/>
        <v/>
      </c>
      <c r="BA1513" s="36" t="str">
        <f t="shared" si="1008"/>
        <v/>
      </c>
      <c r="BB1513" s="36" t="str">
        <f t="shared" si="1009"/>
        <v/>
      </c>
      <c r="BC1513" s="36" t="str">
        <f t="shared" si="1010"/>
        <v/>
      </c>
      <c r="BD1513" s="36" t="str">
        <f t="shared" si="1011"/>
        <v/>
      </c>
      <c r="BE1513" s="36" t="str">
        <f t="shared" si="1012"/>
        <v/>
      </c>
      <c r="BF1513" s="36" t="str">
        <f t="shared" si="1013"/>
        <v/>
      </c>
      <c r="BG1513" s="36" t="str">
        <f t="shared" si="1014"/>
        <v/>
      </c>
      <c r="BH1513" s="36" t="str">
        <f t="shared" si="1015"/>
        <v/>
      </c>
      <c r="BI1513" s="36" t="str">
        <f t="shared" si="1016"/>
        <v/>
      </c>
      <c r="BJ1513" s="36" t="str">
        <f t="shared" si="1017"/>
        <v/>
      </c>
      <c r="BK1513" s="36" t="str">
        <f t="shared" si="1018"/>
        <v/>
      </c>
      <c r="BL1513" s="36" t="str">
        <f t="shared" si="1019"/>
        <v/>
      </c>
      <c r="BM1513" s="36" t="str">
        <f t="shared" si="1020"/>
        <v/>
      </c>
      <c r="BN1513" s="38" t="e">
        <f t="shared" si="979"/>
        <v>#DIV/0!</v>
      </c>
      <c r="BO1513" s="38" t="e">
        <f t="shared" si="980"/>
        <v>#DIV/0!</v>
      </c>
      <c r="BP1513" s="39" t="str">
        <f t="shared" si="981"/>
        <v/>
      </c>
      <c r="BQ1513" s="39" t="str">
        <f t="shared" si="982"/>
        <v/>
      </c>
      <c r="BR1513" s="39" t="str">
        <f t="shared" si="983"/>
        <v/>
      </c>
      <c r="BS1513" s="39" t="str">
        <f t="shared" si="984"/>
        <v/>
      </c>
      <c r="BT1513" s="39" t="str">
        <f t="shared" si="985"/>
        <v/>
      </c>
      <c r="BU1513" s="39" t="str">
        <f t="shared" si="986"/>
        <v/>
      </c>
      <c r="BV1513" s="39" t="str">
        <f t="shared" si="987"/>
        <v/>
      </c>
      <c r="BW1513" s="39" t="str">
        <f t="shared" si="988"/>
        <v/>
      </c>
      <c r="BX1513" s="39" t="str">
        <f t="shared" si="989"/>
        <v/>
      </c>
      <c r="BY1513" s="39" t="str">
        <f t="shared" si="990"/>
        <v/>
      </c>
      <c r="BZ1513" s="39" t="str">
        <f t="shared" si="991"/>
        <v/>
      </c>
      <c r="CA1513" s="39" t="str">
        <f t="shared" si="992"/>
        <v/>
      </c>
      <c r="CB1513" s="39" t="str">
        <f t="shared" si="993"/>
        <v/>
      </c>
      <c r="CC1513" s="39" t="str">
        <f t="shared" si="994"/>
        <v/>
      </c>
      <c r="CD1513" s="39" t="str">
        <f t="shared" si="995"/>
        <v/>
      </c>
      <c r="CE1513" s="39" t="str">
        <f t="shared" si="996"/>
        <v/>
      </c>
      <c r="CF1513" s="39" t="str">
        <f t="shared" si="997"/>
        <v/>
      </c>
      <c r="CG1513" s="39" t="str">
        <f t="shared" si="998"/>
        <v/>
      </c>
      <c r="CH1513" s="39" t="str">
        <f t="shared" si="999"/>
        <v/>
      </c>
      <c r="CI1513" s="39" t="str">
        <f t="shared" si="1000"/>
        <v/>
      </c>
    </row>
    <row r="1514" spans="1:87">
      <c r="A1514" s="18"/>
      <c r="B1514" s="15" t="str">
        <f>'Gene Table'!E1513</f>
        <v>hsa-miR-378h</v>
      </c>
      <c r="C1514" s="15" t="str">
        <f>'Gene Table'!B1513</f>
        <v>O23</v>
      </c>
      <c r="D1514" s="16" t="str">
        <f>IF(SUM('Test Sample Data'!D$3:D$98)&gt;10,IF(AND(ISNUMBER('Test Sample Data'!D1513),'Test Sample Data'!D1513&lt;$B$1,'Test Sample Data'!D1513&gt;0),'Test Sample Data'!D1513,$B$1),"")</f>
        <v/>
      </c>
      <c r="E1514" s="17" t="str">
        <f>IF(SUM('Test Sample Data'!E$3:E$98)&gt;10,IF(AND(ISNUMBER('Test Sample Data'!E1513),'Test Sample Data'!E1513&lt;$B$1,'Test Sample Data'!E1513&gt;0),'Test Sample Data'!E1513,$B$1),"")</f>
        <v/>
      </c>
      <c r="F1514" s="17" t="str">
        <f>IF(SUM('Test Sample Data'!F$3:F$98)&gt;10,IF(AND(ISNUMBER('Test Sample Data'!F1513),'Test Sample Data'!F1513&lt;$B$1,'Test Sample Data'!F1513&gt;0),'Test Sample Data'!F1513,$B$1),"")</f>
        <v/>
      </c>
      <c r="G1514" s="17" t="str">
        <f>IF(SUM('Test Sample Data'!G$3:G$98)&gt;10,IF(AND(ISNUMBER('Test Sample Data'!G1513),'Test Sample Data'!G1513&lt;$B$1,'Test Sample Data'!G1513&gt;0),'Test Sample Data'!G1513,$B$1),"")</f>
        <v/>
      </c>
      <c r="H1514" s="17" t="str">
        <f>IF(SUM('Test Sample Data'!H$3:H$98)&gt;10,IF(AND(ISNUMBER('Test Sample Data'!H1513),'Test Sample Data'!H1513&lt;$B$1,'Test Sample Data'!H1513&gt;0),'Test Sample Data'!H1513,$B$1),"")</f>
        <v/>
      </c>
      <c r="I1514" s="17" t="str">
        <f>IF(SUM('Test Sample Data'!I$3:I$98)&gt;10,IF(AND(ISNUMBER('Test Sample Data'!I1513),'Test Sample Data'!I1513&lt;$B$1,'Test Sample Data'!I1513&gt;0),'Test Sample Data'!I1513,$B$1),"")</f>
        <v/>
      </c>
      <c r="J1514" s="17" t="str">
        <f>IF(SUM('Test Sample Data'!J$3:J$98)&gt;10,IF(AND(ISNUMBER('Test Sample Data'!J1513),'Test Sample Data'!J1513&lt;$B$1,'Test Sample Data'!J1513&gt;0),'Test Sample Data'!J1513,$B$1),"")</f>
        <v/>
      </c>
      <c r="K1514" s="17" t="str">
        <f>IF(SUM('Test Sample Data'!K$3:K$98)&gt;10,IF(AND(ISNUMBER('Test Sample Data'!K1513),'Test Sample Data'!K1513&lt;$B$1,'Test Sample Data'!K1513&gt;0),'Test Sample Data'!K1513,$B$1),"")</f>
        <v/>
      </c>
      <c r="L1514" s="17" t="str">
        <f>IF(SUM('Test Sample Data'!L$3:L$98)&gt;10,IF(AND(ISNUMBER('Test Sample Data'!L1513),'Test Sample Data'!L1513&lt;$B$1,'Test Sample Data'!L1513&gt;0),'Test Sample Data'!L1513,$B$1),"")</f>
        <v/>
      </c>
      <c r="M1514" s="17" t="str">
        <f>IF(SUM('Test Sample Data'!M$3:M$98)&gt;10,IF(AND(ISNUMBER('Test Sample Data'!M1513),'Test Sample Data'!M1513&lt;$B$1,'Test Sample Data'!M1513&gt;0),'Test Sample Data'!M1513,$B$1),"")</f>
        <v/>
      </c>
      <c r="N1514" s="17" t="str">
        <f>'Gene Table'!E1513</f>
        <v>hsa-miR-378h</v>
      </c>
      <c r="O1514" s="17" t="str">
        <f>'Gene Table'!B1513</f>
        <v>O23</v>
      </c>
      <c r="P1514" s="17" t="str">
        <f>IF(SUM('Control Sample Data'!D$3:D$98)&gt;10,IF(AND(ISNUMBER('Control Sample Data'!D1513),'Control Sample Data'!D1513&lt;$B$1,'Control Sample Data'!D1513&gt;0),'Control Sample Data'!D1513,$B$1),"")</f>
        <v/>
      </c>
      <c r="Q1514" s="17" t="str">
        <f>IF(SUM('Control Sample Data'!E$3:E$98)&gt;10,IF(AND(ISNUMBER('Control Sample Data'!E1513),'Control Sample Data'!E1513&lt;$B$1,'Control Sample Data'!E1513&gt;0),'Control Sample Data'!E1513,$B$1),"")</f>
        <v/>
      </c>
      <c r="R1514" s="17" t="str">
        <f>IF(SUM('Control Sample Data'!F$3:F$98)&gt;10,IF(AND(ISNUMBER('Control Sample Data'!F1513),'Control Sample Data'!F1513&lt;$B$1,'Control Sample Data'!F1513&gt;0),'Control Sample Data'!F1513,$B$1),"")</f>
        <v/>
      </c>
      <c r="S1514" s="17" t="str">
        <f>IF(SUM('Control Sample Data'!G$3:G$98)&gt;10,IF(AND(ISNUMBER('Control Sample Data'!G1513),'Control Sample Data'!G1513&lt;$B$1,'Control Sample Data'!G1513&gt;0),'Control Sample Data'!G1513,$B$1),"")</f>
        <v/>
      </c>
      <c r="T1514" s="17" t="str">
        <f>IF(SUM('Control Sample Data'!H$3:H$98)&gt;10,IF(AND(ISNUMBER('Control Sample Data'!H1513),'Control Sample Data'!H1513&lt;$B$1,'Control Sample Data'!H1513&gt;0),'Control Sample Data'!H1513,$B$1),"")</f>
        <v/>
      </c>
      <c r="U1514" s="17" t="str">
        <f>IF(SUM('Control Sample Data'!I$3:I$98)&gt;10,IF(AND(ISNUMBER('Control Sample Data'!I1513),'Control Sample Data'!I1513&lt;$B$1,'Control Sample Data'!I1513&gt;0),'Control Sample Data'!I1513,$B$1),"")</f>
        <v/>
      </c>
      <c r="V1514" s="17" t="str">
        <f>IF(SUM('Control Sample Data'!J$3:J$98)&gt;10,IF(AND(ISNUMBER('Control Sample Data'!J1513),'Control Sample Data'!J1513&lt;$B$1,'Control Sample Data'!J1513&gt;0),'Control Sample Data'!J1513,$B$1),"")</f>
        <v/>
      </c>
      <c r="W1514" s="17" t="str">
        <f>IF(SUM('Control Sample Data'!K$3:K$98)&gt;10,IF(AND(ISNUMBER('Control Sample Data'!K1513),'Control Sample Data'!K1513&lt;$B$1,'Control Sample Data'!K1513&gt;0),'Control Sample Data'!K1513,$B$1),"")</f>
        <v/>
      </c>
      <c r="X1514" s="17" t="str">
        <f>IF(SUM('Control Sample Data'!L$3:L$98)&gt;10,IF(AND(ISNUMBER('Control Sample Data'!L1513),'Control Sample Data'!L1513&lt;$B$1,'Control Sample Data'!L1513&gt;0),'Control Sample Data'!L1513,$B$1),"")</f>
        <v/>
      </c>
      <c r="Y1514" s="17" t="str">
        <f>IF(SUM('Control Sample Data'!M$3:M$98)&gt;10,IF(AND(ISNUMBER('Control Sample Data'!M1513),'Control Sample Data'!M1513&lt;$B$1,'Control Sample Data'!M1513&gt;0),'Control Sample Data'!M1513,$B$1),"")</f>
        <v/>
      </c>
      <c r="AT1514" s="36" t="str">
        <f t="shared" si="1001"/>
        <v/>
      </c>
      <c r="AU1514" s="36" t="str">
        <f t="shared" si="1002"/>
        <v/>
      </c>
      <c r="AV1514" s="36" t="str">
        <f t="shared" si="1003"/>
        <v/>
      </c>
      <c r="AW1514" s="36" t="str">
        <f t="shared" si="1004"/>
        <v/>
      </c>
      <c r="AX1514" s="36" t="str">
        <f t="shared" si="1005"/>
        <v/>
      </c>
      <c r="AY1514" s="36" t="str">
        <f t="shared" si="1006"/>
        <v/>
      </c>
      <c r="AZ1514" s="36" t="str">
        <f t="shared" si="1007"/>
        <v/>
      </c>
      <c r="BA1514" s="36" t="str">
        <f t="shared" si="1008"/>
        <v/>
      </c>
      <c r="BB1514" s="36" t="str">
        <f t="shared" si="1009"/>
        <v/>
      </c>
      <c r="BC1514" s="36" t="str">
        <f t="shared" si="1010"/>
        <v/>
      </c>
      <c r="BD1514" s="36" t="str">
        <f t="shared" si="1011"/>
        <v/>
      </c>
      <c r="BE1514" s="36" t="str">
        <f t="shared" si="1012"/>
        <v/>
      </c>
      <c r="BF1514" s="36" t="str">
        <f t="shared" si="1013"/>
        <v/>
      </c>
      <c r="BG1514" s="36" t="str">
        <f t="shared" si="1014"/>
        <v/>
      </c>
      <c r="BH1514" s="36" t="str">
        <f t="shared" si="1015"/>
        <v/>
      </c>
      <c r="BI1514" s="36" t="str">
        <f t="shared" si="1016"/>
        <v/>
      </c>
      <c r="BJ1514" s="36" t="str">
        <f t="shared" si="1017"/>
        <v/>
      </c>
      <c r="BK1514" s="36" t="str">
        <f t="shared" si="1018"/>
        <v/>
      </c>
      <c r="BL1514" s="36" t="str">
        <f t="shared" si="1019"/>
        <v/>
      </c>
      <c r="BM1514" s="36" t="str">
        <f t="shared" si="1020"/>
        <v/>
      </c>
      <c r="BN1514" s="38" t="e">
        <f t="shared" si="979"/>
        <v>#DIV/0!</v>
      </c>
      <c r="BO1514" s="38" t="e">
        <f t="shared" si="980"/>
        <v>#DIV/0!</v>
      </c>
      <c r="BP1514" s="39" t="str">
        <f t="shared" si="981"/>
        <v/>
      </c>
      <c r="BQ1514" s="39" t="str">
        <f t="shared" si="982"/>
        <v/>
      </c>
      <c r="BR1514" s="39" t="str">
        <f t="shared" si="983"/>
        <v/>
      </c>
      <c r="BS1514" s="39" t="str">
        <f t="shared" si="984"/>
        <v/>
      </c>
      <c r="BT1514" s="39" t="str">
        <f t="shared" si="985"/>
        <v/>
      </c>
      <c r="BU1514" s="39" t="str">
        <f t="shared" si="986"/>
        <v/>
      </c>
      <c r="BV1514" s="39" t="str">
        <f t="shared" si="987"/>
        <v/>
      </c>
      <c r="BW1514" s="39" t="str">
        <f t="shared" si="988"/>
        <v/>
      </c>
      <c r="BX1514" s="39" t="str">
        <f t="shared" si="989"/>
        <v/>
      </c>
      <c r="BY1514" s="39" t="str">
        <f t="shared" si="990"/>
        <v/>
      </c>
      <c r="BZ1514" s="39" t="str">
        <f t="shared" si="991"/>
        <v/>
      </c>
      <c r="CA1514" s="39" t="str">
        <f t="shared" si="992"/>
        <v/>
      </c>
      <c r="CB1514" s="39" t="str">
        <f t="shared" si="993"/>
        <v/>
      </c>
      <c r="CC1514" s="39" t="str">
        <f t="shared" si="994"/>
        <v/>
      </c>
      <c r="CD1514" s="39" t="str">
        <f t="shared" si="995"/>
        <v/>
      </c>
      <c r="CE1514" s="39" t="str">
        <f t="shared" si="996"/>
        <v/>
      </c>
      <c r="CF1514" s="39" t="str">
        <f t="shared" si="997"/>
        <v/>
      </c>
      <c r="CG1514" s="39" t="str">
        <f t="shared" si="998"/>
        <v/>
      </c>
      <c r="CH1514" s="39" t="str">
        <f t="shared" si="999"/>
        <v/>
      </c>
      <c r="CI1514" s="39" t="str">
        <f t="shared" si="1000"/>
        <v/>
      </c>
    </row>
    <row r="1515" spans="1:87">
      <c r="A1515" s="18"/>
      <c r="B1515" s="15" t="str">
        <f>'Gene Table'!E1514</f>
        <v>hsa-miR-3973</v>
      </c>
      <c r="C1515" s="15" t="str">
        <f>'Gene Table'!B1514</f>
        <v>O24</v>
      </c>
      <c r="D1515" s="16" t="str">
        <f>IF(SUM('Test Sample Data'!D$3:D$98)&gt;10,IF(AND(ISNUMBER('Test Sample Data'!D1514),'Test Sample Data'!D1514&lt;$B$1,'Test Sample Data'!D1514&gt;0),'Test Sample Data'!D1514,$B$1),"")</f>
        <v/>
      </c>
      <c r="E1515" s="17" t="str">
        <f>IF(SUM('Test Sample Data'!E$3:E$98)&gt;10,IF(AND(ISNUMBER('Test Sample Data'!E1514),'Test Sample Data'!E1514&lt;$B$1,'Test Sample Data'!E1514&gt;0),'Test Sample Data'!E1514,$B$1),"")</f>
        <v/>
      </c>
      <c r="F1515" s="17" t="str">
        <f>IF(SUM('Test Sample Data'!F$3:F$98)&gt;10,IF(AND(ISNUMBER('Test Sample Data'!F1514),'Test Sample Data'!F1514&lt;$B$1,'Test Sample Data'!F1514&gt;0),'Test Sample Data'!F1514,$B$1),"")</f>
        <v/>
      </c>
      <c r="G1515" s="17" t="str">
        <f>IF(SUM('Test Sample Data'!G$3:G$98)&gt;10,IF(AND(ISNUMBER('Test Sample Data'!G1514),'Test Sample Data'!G1514&lt;$B$1,'Test Sample Data'!G1514&gt;0),'Test Sample Data'!G1514,$B$1),"")</f>
        <v/>
      </c>
      <c r="H1515" s="17" t="str">
        <f>IF(SUM('Test Sample Data'!H$3:H$98)&gt;10,IF(AND(ISNUMBER('Test Sample Data'!H1514),'Test Sample Data'!H1514&lt;$B$1,'Test Sample Data'!H1514&gt;0),'Test Sample Data'!H1514,$B$1),"")</f>
        <v/>
      </c>
      <c r="I1515" s="17" t="str">
        <f>IF(SUM('Test Sample Data'!I$3:I$98)&gt;10,IF(AND(ISNUMBER('Test Sample Data'!I1514),'Test Sample Data'!I1514&lt;$B$1,'Test Sample Data'!I1514&gt;0),'Test Sample Data'!I1514,$B$1),"")</f>
        <v/>
      </c>
      <c r="J1515" s="17" t="str">
        <f>IF(SUM('Test Sample Data'!J$3:J$98)&gt;10,IF(AND(ISNUMBER('Test Sample Data'!J1514),'Test Sample Data'!J1514&lt;$B$1,'Test Sample Data'!J1514&gt;0),'Test Sample Data'!J1514,$B$1),"")</f>
        <v/>
      </c>
      <c r="K1515" s="17" t="str">
        <f>IF(SUM('Test Sample Data'!K$3:K$98)&gt;10,IF(AND(ISNUMBER('Test Sample Data'!K1514),'Test Sample Data'!K1514&lt;$B$1,'Test Sample Data'!K1514&gt;0),'Test Sample Data'!K1514,$B$1),"")</f>
        <v/>
      </c>
      <c r="L1515" s="17" t="str">
        <f>IF(SUM('Test Sample Data'!L$3:L$98)&gt;10,IF(AND(ISNUMBER('Test Sample Data'!L1514),'Test Sample Data'!L1514&lt;$B$1,'Test Sample Data'!L1514&gt;0),'Test Sample Data'!L1514,$B$1),"")</f>
        <v/>
      </c>
      <c r="M1515" s="17" t="str">
        <f>IF(SUM('Test Sample Data'!M$3:M$98)&gt;10,IF(AND(ISNUMBER('Test Sample Data'!M1514),'Test Sample Data'!M1514&lt;$B$1,'Test Sample Data'!M1514&gt;0),'Test Sample Data'!M1514,$B$1),"")</f>
        <v/>
      </c>
      <c r="N1515" s="17" t="str">
        <f>'Gene Table'!E1514</f>
        <v>hsa-miR-3973</v>
      </c>
      <c r="O1515" s="17" t="str">
        <f>'Gene Table'!B1514</f>
        <v>O24</v>
      </c>
      <c r="P1515" s="17" t="str">
        <f>IF(SUM('Control Sample Data'!D$3:D$98)&gt;10,IF(AND(ISNUMBER('Control Sample Data'!D1514),'Control Sample Data'!D1514&lt;$B$1,'Control Sample Data'!D1514&gt;0),'Control Sample Data'!D1514,$B$1),"")</f>
        <v/>
      </c>
      <c r="Q1515" s="17" t="str">
        <f>IF(SUM('Control Sample Data'!E$3:E$98)&gt;10,IF(AND(ISNUMBER('Control Sample Data'!E1514),'Control Sample Data'!E1514&lt;$B$1,'Control Sample Data'!E1514&gt;0),'Control Sample Data'!E1514,$B$1),"")</f>
        <v/>
      </c>
      <c r="R1515" s="17" t="str">
        <f>IF(SUM('Control Sample Data'!F$3:F$98)&gt;10,IF(AND(ISNUMBER('Control Sample Data'!F1514),'Control Sample Data'!F1514&lt;$B$1,'Control Sample Data'!F1514&gt;0),'Control Sample Data'!F1514,$B$1),"")</f>
        <v/>
      </c>
      <c r="S1515" s="17" t="str">
        <f>IF(SUM('Control Sample Data'!G$3:G$98)&gt;10,IF(AND(ISNUMBER('Control Sample Data'!G1514),'Control Sample Data'!G1514&lt;$B$1,'Control Sample Data'!G1514&gt;0),'Control Sample Data'!G1514,$B$1),"")</f>
        <v/>
      </c>
      <c r="T1515" s="17" t="str">
        <f>IF(SUM('Control Sample Data'!H$3:H$98)&gt;10,IF(AND(ISNUMBER('Control Sample Data'!H1514),'Control Sample Data'!H1514&lt;$B$1,'Control Sample Data'!H1514&gt;0),'Control Sample Data'!H1514,$B$1),"")</f>
        <v/>
      </c>
      <c r="U1515" s="17" t="str">
        <f>IF(SUM('Control Sample Data'!I$3:I$98)&gt;10,IF(AND(ISNUMBER('Control Sample Data'!I1514),'Control Sample Data'!I1514&lt;$B$1,'Control Sample Data'!I1514&gt;0),'Control Sample Data'!I1514,$B$1),"")</f>
        <v/>
      </c>
      <c r="V1515" s="17" t="str">
        <f>IF(SUM('Control Sample Data'!J$3:J$98)&gt;10,IF(AND(ISNUMBER('Control Sample Data'!J1514),'Control Sample Data'!J1514&lt;$B$1,'Control Sample Data'!J1514&gt;0),'Control Sample Data'!J1514,$B$1),"")</f>
        <v/>
      </c>
      <c r="W1515" s="17" t="str">
        <f>IF(SUM('Control Sample Data'!K$3:K$98)&gt;10,IF(AND(ISNUMBER('Control Sample Data'!K1514),'Control Sample Data'!K1514&lt;$B$1,'Control Sample Data'!K1514&gt;0),'Control Sample Data'!K1514,$B$1),"")</f>
        <v/>
      </c>
      <c r="X1515" s="17" t="str">
        <f>IF(SUM('Control Sample Data'!L$3:L$98)&gt;10,IF(AND(ISNUMBER('Control Sample Data'!L1514),'Control Sample Data'!L1514&lt;$B$1,'Control Sample Data'!L1514&gt;0),'Control Sample Data'!L1514,$B$1),"")</f>
        <v/>
      </c>
      <c r="Y1515" s="17" t="str">
        <f>IF(SUM('Control Sample Data'!M$3:M$98)&gt;10,IF(AND(ISNUMBER('Control Sample Data'!M1514),'Control Sample Data'!M1514&lt;$B$1,'Control Sample Data'!M1514&gt;0),'Control Sample Data'!M1514,$B$1),"")</f>
        <v/>
      </c>
      <c r="AT1515" s="36" t="str">
        <f t="shared" si="1001"/>
        <v/>
      </c>
      <c r="AU1515" s="36" t="str">
        <f t="shared" si="1002"/>
        <v/>
      </c>
      <c r="AV1515" s="36" t="str">
        <f t="shared" si="1003"/>
        <v/>
      </c>
      <c r="AW1515" s="36" t="str">
        <f t="shared" si="1004"/>
        <v/>
      </c>
      <c r="AX1515" s="36" t="str">
        <f t="shared" si="1005"/>
        <v/>
      </c>
      <c r="AY1515" s="36" t="str">
        <f t="shared" si="1006"/>
        <v/>
      </c>
      <c r="AZ1515" s="36" t="str">
        <f t="shared" si="1007"/>
        <v/>
      </c>
      <c r="BA1515" s="36" t="str">
        <f t="shared" si="1008"/>
        <v/>
      </c>
      <c r="BB1515" s="36" t="str">
        <f t="shared" si="1009"/>
        <v/>
      </c>
      <c r="BC1515" s="36" t="str">
        <f t="shared" si="1010"/>
        <v/>
      </c>
      <c r="BD1515" s="36" t="str">
        <f t="shared" si="1011"/>
        <v/>
      </c>
      <c r="BE1515" s="36" t="str">
        <f t="shared" si="1012"/>
        <v/>
      </c>
      <c r="BF1515" s="36" t="str">
        <f t="shared" si="1013"/>
        <v/>
      </c>
      <c r="BG1515" s="36" t="str">
        <f t="shared" si="1014"/>
        <v/>
      </c>
      <c r="BH1515" s="36" t="str">
        <f t="shared" si="1015"/>
        <v/>
      </c>
      <c r="BI1515" s="36" t="str">
        <f t="shared" si="1016"/>
        <v/>
      </c>
      <c r="BJ1515" s="36" t="str">
        <f t="shared" si="1017"/>
        <v/>
      </c>
      <c r="BK1515" s="36" t="str">
        <f t="shared" si="1018"/>
        <v/>
      </c>
      <c r="BL1515" s="36" t="str">
        <f t="shared" si="1019"/>
        <v/>
      </c>
      <c r="BM1515" s="36" t="str">
        <f t="shared" si="1020"/>
        <v/>
      </c>
      <c r="BN1515" s="38" t="e">
        <f t="shared" si="979"/>
        <v>#DIV/0!</v>
      </c>
      <c r="BO1515" s="38" t="e">
        <f t="shared" si="980"/>
        <v>#DIV/0!</v>
      </c>
      <c r="BP1515" s="39" t="str">
        <f t="shared" si="981"/>
        <v/>
      </c>
      <c r="BQ1515" s="39" t="str">
        <f t="shared" si="982"/>
        <v/>
      </c>
      <c r="BR1515" s="39" t="str">
        <f t="shared" si="983"/>
        <v/>
      </c>
      <c r="BS1515" s="39" t="str">
        <f t="shared" si="984"/>
        <v/>
      </c>
      <c r="BT1515" s="39" t="str">
        <f t="shared" si="985"/>
        <v/>
      </c>
      <c r="BU1515" s="39" t="str">
        <f t="shared" si="986"/>
        <v/>
      </c>
      <c r="BV1515" s="39" t="str">
        <f t="shared" si="987"/>
        <v/>
      </c>
      <c r="BW1515" s="39" t="str">
        <f t="shared" si="988"/>
        <v/>
      </c>
      <c r="BX1515" s="39" t="str">
        <f t="shared" si="989"/>
        <v/>
      </c>
      <c r="BY1515" s="39" t="str">
        <f t="shared" si="990"/>
        <v/>
      </c>
      <c r="BZ1515" s="39" t="str">
        <f t="shared" si="991"/>
        <v/>
      </c>
      <c r="CA1515" s="39" t="str">
        <f t="shared" si="992"/>
        <v/>
      </c>
      <c r="CB1515" s="39" t="str">
        <f t="shared" si="993"/>
        <v/>
      </c>
      <c r="CC1515" s="39" t="str">
        <f t="shared" si="994"/>
        <v/>
      </c>
      <c r="CD1515" s="39" t="str">
        <f t="shared" si="995"/>
        <v/>
      </c>
      <c r="CE1515" s="39" t="str">
        <f t="shared" si="996"/>
        <v/>
      </c>
      <c r="CF1515" s="39" t="str">
        <f t="shared" si="997"/>
        <v/>
      </c>
      <c r="CG1515" s="39" t="str">
        <f t="shared" si="998"/>
        <v/>
      </c>
      <c r="CH1515" s="39" t="str">
        <f t="shared" si="999"/>
        <v/>
      </c>
      <c r="CI1515" s="39" t="str">
        <f t="shared" si="1000"/>
        <v/>
      </c>
    </row>
    <row r="1516" spans="1:87">
      <c r="A1516" s="18"/>
      <c r="B1516" s="15" t="str">
        <f>'Gene Table'!E1515</f>
        <v>NC</v>
      </c>
      <c r="C1516" s="15" t="str">
        <f>'Gene Table'!B1515</f>
        <v>P01</v>
      </c>
      <c r="D1516" s="16" t="str">
        <f>IF(SUM('Test Sample Data'!D$3:D$98)&gt;10,IF(AND(ISNUMBER('Test Sample Data'!D1515),'Test Sample Data'!D1515&lt;$B$1,'Test Sample Data'!D1515&gt;0),'Test Sample Data'!D1515,$B$1),"")</f>
        <v/>
      </c>
      <c r="E1516" s="17" t="str">
        <f>IF(SUM('Test Sample Data'!E$3:E$98)&gt;10,IF(AND(ISNUMBER('Test Sample Data'!E1515),'Test Sample Data'!E1515&lt;$B$1,'Test Sample Data'!E1515&gt;0),'Test Sample Data'!E1515,$B$1),"")</f>
        <v/>
      </c>
      <c r="F1516" s="17" t="str">
        <f>IF(SUM('Test Sample Data'!F$3:F$98)&gt;10,IF(AND(ISNUMBER('Test Sample Data'!F1515),'Test Sample Data'!F1515&lt;$B$1,'Test Sample Data'!F1515&gt;0),'Test Sample Data'!F1515,$B$1),"")</f>
        <v/>
      </c>
      <c r="G1516" s="17" t="str">
        <f>IF(SUM('Test Sample Data'!G$3:G$98)&gt;10,IF(AND(ISNUMBER('Test Sample Data'!G1515),'Test Sample Data'!G1515&lt;$B$1,'Test Sample Data'!G1515&gt;0),'Test Sample Data'!G1515,$B$1),"")</f>
        <v/>
      </c>
      <c r="H1516" s="17" t="str">
        <f>IF(SUM('Test Sample Data'!H$3:H$98)&gt;10,IF(AND(ISNUMBER('Test Sample Data'!H1515),'Test Sample Data'!H1515&lt;$B$1,'Test Sample Data'!H1515&gt;0),'Test Sample Data'!H1515,$B$1),"")</f>
        <v/>
      </c>
      <c r="I1516" s="17" t="str">
        <f>IF(SUM('Test Sample Data'!I$3:I$98)&gt;10,IF(AND(ISNUMBER('Test Sample Data'!I1515),'Test Sample Data'!I1515&lt;$B$1,'Test Sample Data'!I1515&gt;0),'Test Sample Data'!I1515,$B$1),"")</f>
        <v/>
      </c>
      <c r="J1516" s="17" t="str">
        <f>IF(SUM('Test Sample Data'!J$3:J$98)&gt;10,IF(AND(ISNUMBER('Test Sample Data'!J1515),'Test Sample Data'!J1515&lt;$B$1,'Test Sample Data'!J1515&gt;0),'Test Sample Data'!J1515,$B$1),"")</f>
        <v/>
      </c>
      <c r="K1516" s="17" t="str">
        <f>IF(SUM('Test Sample Data'!K$3:K$98)&gt;10,IF(AND(ISNUMBER('Test Sample Data'!K1515),'Test Sample Data'!K1515&lt;$B$1,'Test Sample Data'!K1515&gt;0),'Test Sample Data'!K1515,$B$1),"")</f>
        <v/>
      </c>
      <c r="L1516" s="17" t="str">
        <f>IF(SUM('Test Sample Data'!L$3:L$98)&gt;10,IF(AND(ISNUMBER('Test Sample Data'!L1515),'Test Sample Data'!L1515&lt;$B$1,'Test Sample Data'!L1515&gt;0),'Test Sample Data'!L1515,$B$1),"")</f>
        <v/>
      </c>
      <c r="M1516" s="17" t="str">
        <f>IF(SUM('Test Sample Data'!M$3:M$98)&gt;10,IF(AND(ISNUMBER('Test Sample Data'!M1515),'Test Sample Data'!M1515&lt;$B$1,'Test Sample Data'!M1515&gt;0),'Test Sample Data'!M1515,$B$1),"")</f>
        <v/>
      </c>
      <c r="N1516" s="17" t="str">
        <f>'Gene Table'!E1515</f>
        <v>NC</v>
      </c>
      <c r="O1516" s="17" t="str">
        <f>'Gene Table'!B1515</f>
        <v>P01</v>
      </c>
      <c r="P1516" s="17" t="str">
        <f>IF(SUM('Control Sample Data'!D$3:D$98)&gt;10,IF(AND(ISNUMBER('Control Sample Data'!D1515),'Control Sample Data'!D1515&lt;$B$1,'Control Sample Data'!D1515&gt;0),'Control Sample Data'!D1515,$B$1),"")</f>
        <v/>
      </c>
      <c r="Q1516" s="17" t="str">
        <f>IF(SUM('Control Sample Data'!E$3:E$98)&gt;10,IF(AND(ISNUMBER('Control Sample Data'!E1515),'Control Sample Data'!E1515&lt;$B$1,'Control Sample Data'!E1515&gt;0),'Control Sample Data'!E1515,$B$1),"")</f>
        <v/>
      </c>
      <c r="R1516" s="17" t="str">
        <f>IF(SUM('Control Sample Data'!F$3:F$98)&gt;10,IF(AND(ISNUMBER('Control Sample Data'!F1515),'Control Sample Data'!F1515&lt;$B$1,'Control Sample Data'!F1515&gt;0),'Control Sample Data'!F1515,$B$1),"")</f>
        <v/>
      </c>
      <c r="S1516" s="17" t="str">
        <f>IF(SUM('Control Sample Data'!G$3:G$98)&gt;10,IF(AND(ISNUMBER('Control Sample Data'!G1515),'Control Sample Data'!G1515&lt;$B$1,'Control Sample Data'!G1515&gt;0),'Control Sample Data'!G1515,$B$1),"")</f>
        <v/>
      </c>
      <c r="T1516" s="17" t="str">
        <f>IF(SUM('Control Sample Data'!H$3:H$98)&gt;10,IF(AND(ISNUMBER('Control Sample Data'!H1515),'Control Sample Data'!H1515&lt;$B$1,'Control Sample Data'!H1515&gt;0),'Control Sample Data'!H1515,$B$1),"")</f>
        <v/>
      </c>
      <c r="U1516" s="17" t="str">
        <f>IF(SUM('Control Sample Data'!I$3:I$98)&gt;10,IF(AND(ISNUMBER('Control Sample Data'!I1515),'Control Sample Data'!I1515&lt;$B$1,'Control Sample Data'!I1515&gt;0),'Control Sample Data'!I1515,$B$1),"")</f>
        <v/>
      </c>
      <c r="V1516" s="17" t="str">
        <f>IF(SUM('Control Sample Data'!J$3:J$98)&gt;10,IF(AND(ISNUMBER('Control Sample Data'!J1515),'Control Sample Data'!J1515&lt;$B$1,'Control Sample Data'!J1515&gt;0),'Control Sample Data'!J1515,$B$1),"")</f>
        <v/>
      </c>
      <c r="W1516" s="17" t="str">
        <f>IF(SUM('Control Sample Data'!K$3:K$98)&gt;10,IF(AND(ISNUMBER('Control Sample Data'!K1515),'Control Sample Data'!K1515&lt;$B$1,'Control Sample Data'!K1515&gt;0),'Control Sample Data'!K1515,$B$1),"")</f>
        <v/>
      </c>
      <c r="X1516" s="17" t="str">
        <f>IF(SUM('Control Sample Data'!L$3:L$98)&gt;10,IF(AND(ISNUMBER('Control Sample Data'!L1515),'Control Sample Data'!L1515&lt;$B$1,'Control Sample Data'!L1515&gt;0),'Control Sample Data'!L1515,$B$1),"")</f>
        <v/>
      </c>
      <c r="Y1516" s="17" t="str">
        <f>IF(SUM('Control Sample Data'!M$3:M$98)&gt;10,IF(AND(ISNUMBER('Control Sample Data'!M1515),'Control Sample Data'!M1515&lt;$B$1,'Control Sample Data'!M1515&gt;0),'Control Sample Data'!M1515,$B$1),"")</f>
        <v/>
      </c>
      <c r="AT1516" s="36" t="str">
        <f t="shared" si="1001"/>
        <v/>
      </c>
      <c r="AU1516" s="36" t="str">
        <f t="shared" si="1002"/>
        <v/>
      </c>
      <c r="AV1516" s="36" t="str">
        <f t="shared" si="1003"/>
        <v/>
      </c>
      <c r="AW1516" s="36" t="str">
        <f t="shared" si="1004"/>
        <v/>
      </c>
      <c r="AX1516" s="36" t="str">
        <f t="shared" si="1005"/>
        <v/>
      </c>
      <c r="AY1516" s="36" t="str">
        <f t="shared" si="1006"/>
        <v/>
      </c>
      <c r="AZ1516" s="36" t="str">
        <f t="shared" si="1007"/>
        <v/>
      </c>
      <c r="BA1516" s="36" t="str">
        <f t="shared" si="1008"/>
        <v/>
      </c>
      <c r="BB1516" s="36" t="str">
        <f t="shared" si="1009"/>
        <v/>
      </c>
      <c r="BC1516" s="36" t="str">
        <f t="shared" si="1010"/>
        <v/>
      </c>
      <c r="BD1516" s="36" t="str">
        <f t="shared" si="1011"/>
        <v/>
      </c>
      <c r="BE1516" s="36" t="str">
        <f t="shared" si="1012"/>
        <v/>
      </c>
      <c r="BF1516" s="36" t="str">
        <f t="shared" si="1013"/>
        <v/>
      </c>
      <c r="BG1516" s="36" t="str">
        <f t="shared" si="1014"/>
        <v/>
      </c>
      <c r="BH1516" s="36" t="str">
        <f t="shared" si="1015"/>
        <v/>
      </c>
      <c r="BI1516" s="36" t="str">
        <f t="shared" si="1016"/>
        <v/>
      </c>
      <c r="BJ1516" s="36" t="str">
        <f t="shared" si="1017"/>
        <v/>
      </c>
      <c r="BK1516" s="36" t="str">
        <f t="shared" si="1018"/>
        <v/>
      </c>
      <c r="BL1516" s="36" t="str">
        <f t="shared" si="1019"/>
        <v/>
      </c>
      <c r="BM1516" s="36" t="str">
        <f t="shared" si="1020"/>
        <v/>
      </c>
      <c r="BN1516" s="38" t="e">
        <f t="shared" si="979"/>
        <v>#DIV/0!</v>
      </c>
      <c r="BO1516" s="38" t="e">
        <f t="shared" si="980"/>
        <v>#DIV/0!</v>
      </c>
      <c r="BP1516" s="39" t="str">
        <f t="shared" si="981"/>
        <v/>
      </c>
      <c r="BQ1516" s="39" t="str">
        <f t="shared" si="982"/>
        <v/>
      </c>
      <c r="BR1516" s="39" t="str">
        <f t="shared" si="983"/>
        <v/>
      </c>
      <c r="BS1516" s="39" t="str">
        <f t="shared" si="984"/>
        <v/>
      </c>
      <c r="BT1516" s="39" t="str">
        <f t="shared" si="985"/>
        <v/>
      </c>
      <c r="BU1516" s="39" t="str">
        <f t="shared" si="986"/>
        <v/>
      </c>
      <c r="BV1516" s="39" t="str">
        <f t="shared" si="987"/>
        <v/>
      </c>
      <c r="BW1516" s="39" t="str">
        <f t="shared" si="988"/>
        <v/>
      </c>
      <c r="BX1516" s="39" t="str">
        <f t="shared" si="989"/>
        <v/>
      </c>
      <c r="BY1516" s="39" t="str">
        <f t="shared" si="990"/>
        <v/>
      </c>
      <c r="BZ1516" s="39" t="str">
        <f t="shared" si="991"/>
        <v/>
      </c>
      <c r="CA1516" s="39" t="str">
        <f t="shared" si="992"/>
        <v/>
      </c>
      <c r="CB1516" s="39" t="str">
        <f t="shared" si="993"/>
        <v/>
      </c>
      <c r="CC1516" s="39" t="str">
        <f t="shared" si="994"/>
        <v/>
      </c>
      <c r="CD1516" s="39" t="str">
        <f t="shared" si="995"/>
        <v/>
      </c>
      <c r="CE1516" s="39" t="str">
        <f t="shared" si="996"/>
        <v/>
      </c>
      <c r="CF1516" s="39" t="str">
        <f t="shared" si="997"/>
        <v/>
      </c>
      <c r="CG1516" s="39" t="str">
        <f t="shared" si="998"/>
        <v/>
      </c>
      <c r="CH1516" s="39" t="str">
        <f t="shared" si="999"/>
        <v/>
      </c>
      <c r="CI1516" s="39" t="str">
        <f t="shared" si="1000"/>
        <v/>
      </c>
    </row>
    <row r="1517" spans="1:87">
      <c r="A1517" s="18"/>
      <c r="B1517" s="15" t="str">
        <f>'Gene Table'!E1516</f>
        <v>NC</v>
      </c>
      <c r="C1517" s="15" t="str">
        <f>'Gene Table'!B1516</f>
        <v>P02</v>
      </c>
      <c r="D1517" s="16" t="str">
        <f>IF(SUM('Test Sample Data'!D$3:D$98)&gt;10,IF(AND(ISNUMBER('Test Sample Data'!D1516),'Test Sample Data'!D1516&lt;$B$1,'Test Sample Data'!D1516&gt;0),'Test Sample Data'!D1516,$B$1),"")</f>
        <v/>
      </c>
      <c r="E1517" s="17" t="str">
        <f>IF(SUM('Test Sample Data'!E$3:E$98)&gt;10,IF(AND(ISNUMBER('Test Sample Data'!E1516),'Test Sample Data'!E1516&lt;$B$1,'Test Sample Data'!E1516&gt;0),'Test Sample Data'!E1516,$B$1),"")</f>
        <v/>
      </c>
      <c r="F1517" s="17" t="str">
        <f>IF(SUM('Test Sample Data'!F$3:F$98)&gt;10,IF(AND(ISNUMBER('Test Sample Data'!F1516),'Test Sample Data'!F1516&lt;$B$1,'Test Sample Data'!F1516&gt;0),'Test Sample Data'!F1516,$B$1),"")</f>
        <v/>
      </c>
      <c r="G1517" s="17" t="str">
        <f>IF(SUM('Test Sample Data'!G$3:G$98)&gt;10,IF(AND(ISNUMBER('Test Sample Data'!G1516),'Test Sample Data'!G1516&lt;$B$1,'Test Sample Data'!G1516&gt;0),'Test Sample Data'!G1516,$B$1),"")</f>
        <v/>
      </c>
      <c r="H1517" s="17" t="str">
        <f>IF(SUM('Test Sample Data'!H$3:H$98)&gt;10,IF(AND(ISNUMBER('Test Sample Data'!H1516),'Test Sample Data'!H1516&lt;$B$1,'Test Sample Data'!H1516&gt;0),'Test Sample Data'!H1516,$B$1),"")</f>
        <v/>
      </c>
      <c r="I1517" s="17" t="str">
        <f>IF(SUM('Test Sample Data'!I$3:I$98)&gt;10,IF(AND(ISNUMBER('Test Sample Data'!I1516),'Test Sample Data'!I1516&lt;$B$1,'Test Sample Data'!I1516&gt;0),'Test Sample Data'!I1516,$B$1),"")</f>
        <v/>
      </c>
      <c r="J1517" s="17" t="str">
        <f>IF(SUM('Test Sample Data'!J$3:J$98)&gt;10,IF(AND(ISNUMBER('Test Sample Data'!J1516),'Test Sample Data'!J1516&lt;$B$1,'Test Sample Data'!J1516&gt;0),'Test Sample Data'!J1516,$B$1),"")</f>
        <v/>
      </c>
      <c r="K1517" s="17" t="str">
        <f>IF(SUM('Test Sample Data'!K$3:K$98)&gt;10,IF(AND(ISNUMBER('Test Sample Data'!K1516),'Test Sample Data'!K1516&lt;$B$1,'Test Sample Data'!K1516&gt;0),'Test Sample Data'!K1516,$B$1),"")</f>
        <v/>
      </c>
      <c r="L1517" s="17" t="str">
        <f>IF(SUM('Test Sample Data'!L$3:L$98)&gt;10,IF(AND(ISNUMBER('Test Sample Data'!L1516),'Test Sample Data'!L1516&lt;$B$1,'Test Sample Data'!L1516&gt;0),'Test Sample Data'!L1516,$B$1),"")</f>
        <v/>
      </c>
      <c r="M1517" s="17" t="str">
        <f>IF(SUM('Test Sample Data'!M$3:M$98)&gt;10,IF(AND(ISNUMBER('Test Sample Data'!M1516),'Test Sample Data'!M1516&lt;$B$1,'Test Sample Data'!M1516&gt;0),'Test Sample Data'!M1516,$B$1),"")</f>
        <v/>
      </c>
      <c r="N1517" s="17" t="str">
        <f>'Gene Table'!E1516</f>
        <v>NC</v>
      </c>
      <c r="O1517" s="17" t="str">
        <f>'Gene Table'!B1516</f>
        <v>P02</v>
      </c>
      <c r="P1517" s="17" t="str">
        <f>IF(SUM('Control Sample Data'!D$3:D$98)&gt;10,IF(AND(ISNUMBER('Control Sample Data'!D1516),'Control Sample Data'!D1516&lt;$B$1,'Control Sample Data'!D1516&gt;0),'Control Sample Data'!D1516,$B$1),"")</f>
        <v/>
      </c>
      <c r="Q1517" s="17" t="str">
        <f>IF(SUM('Control Sample Data'!E$3:E$98)&gt;10,IF(AND(ISNUMBER('Control Sample Data'!E1516),'Control Sample Data'!E1516&lt;$B$1,'Control Sample Data'!E1516&gt;0),'Control Sample Data'!E1516,$B$1),"")</f>
        <v/>
      </c>
      <c r="R1517" s="17" t="str">
        <f>IF(SUM('Control Sample Data'!F$3:F$98)&gt;10,IF(AND(ISNUMBER('Control Sample Data'!F1516),'Control Sample Data'!F1516&lt;$B$1,'Control Sample Data'!F1516&gt;0),'Control Sample Data'!F1516,$B$1),"")</f>
        <v/>
      </c>
      <c r="S1517" s="17" t="str">
        <f>IF(SUM('Control Sample Data'!G$3:G$98)&gt;10,IF(AND(ISNUMBER('Control Sample Data'!G1516),'Control Sample Data'!G1516&lt;$B$1,'Control Sample Data'!G1516&gt;0),'Control Sample Data'!G1516,$B$1),"")</f>
        <v/>
      </c>
      <c r="T1517" s="17" t="str">
        <f>IF(SUM('Control Sample Data'!H$3:H$98)&gt;10,IF(AND(ISNUMBER('Control Sample Data'!H1516),'Control Sample Data'!H1516&lt;$B$1,'Control Sample Data'!H1516&gt;0),'Control Sample Data'!H1516,$B$1),"")</f>
        <v/>
      </c>
      <c r="U1517" s="17" t="str">
        <f>IF(SUM('Control Sample Data'!I$3:I$98)&gt;10,IF(AND(ISNUMBER('Control Sample Data'!I1516),'Control Sample Data'!I1516&lt;$B$1,'Control Sample Data'!I1516&gt;0),'Control Sample Data'!I1516,$B$1),"")</f>
        <v/>
      </c>
      <c r="V1517" s="17" t="str">
        <f>IF(SUM('Control Sample Data'!J$3:J$98)&gt;10,IF(AND(ISNUMBER('Control Sample Data'!J1516),'Control Sample Data'!J1516&lt;$B$1,'Control Sample Data'!J1516&gt;0),'Control Sample Data'!J1516,$B$1),"")</f>
        <v/>
      </c>
      <c r="W1517" s="17" t="str">
        <f>IF(SUM('Control Sample Data'!K$3:K$98)&gt;10,IF(AND(ISNUMBER('Control Sample Data'!K1516),'Control Sample Data'!K1516&lt;$B$1,'Control Sample Data'!K1516&gt;0),'Control Sample Data'!K1516,$B$1),"")</f>
        <v/>
      </c>
      <c r="X1517" s="17" t="str">
        <f>IF(SUM('Control Sample Data'!L$3:L$98)&gt;10,IF(AND(ISNUMBER('Control Sample Data'!L1516),'Control Sample Data'!L1516&lt;$B$1,'Control Sample Data'!L1516&gt;0),'Control Sample Data'!L1516,$B$1),"")</f>
        <v/>
      </c>
      <c r="Y1517" s="17" t="str">
        <f>IF(SUM('Control Sample Data'!M$3:M$98)&gt;10,IF(AND(ISNUMBER('Control Sample Data'!M1516),'Control Sample Data'!M1516&lt;$B$1,'Control Sample Data'!M1516&gt;0),'Control Sample Data'!M1516,$B$1),"")</f>
        <v/>
      </c>
      <c r="AT1517" s="36" t="str">
        <f t="shared" si="1001"/>
        <v/>
      </c>
      <c r="AU1517" s="36" t="str">
        <f t="shared" si="1002"/>
        <v/>
      </c>
      <c r="AV1517" s="36" t="str">
        <f t="shared" si="1003"/>
        <v/>
      </c>
      <c r="AW1517" s="36" t="str">
        <f t="shared" si="1004"/>
        <v/>
      </c>
      <c r="AX1517" s="36" t="str">
        <f t="shared" si="1005"/>
        <v/>
      </c>
      <c r="AY1517" s="36" t="str">
        <f t="shared" si="1006"/>
        <v/>
      </c>
      <c r="AZ1517" s="36" t="str">
        <f t="shared" si="1007"/>
        <v/>
      </c>
      <c r="BA1517" s="36" t="str">
        <f t="shared" si="1008"/>
        <v/>
      </c>
      <c r="BB1517" s="36" t="str">
        <f t="shared" si="1009"/>
        <v/>
      </c>
      <c r="BC1517" s="36" t="str">
        <f t="shared" si="1010"/>
        <v/>
      </c>
      <c r="BD1517" s="36" t="str">
        <f t="shared" si="1011"/>
        <v/>
      </c>
      <c r="BE1517" s="36" t="str">
        <f t="shared" si="1012"/>
        <v/>
      </c>
      <c r="BF1517" s="36" t="str">
        <f t="shared" si="1013"/>
        <v/>
      </c>
      <c r="BG1517" s="36" t="str">
        <f t="shared" si="1014"/>
        <v/>
      </c>
      <c r="BH1517" s="36" t="str">
        <f t="shared" si="1015"/>
        <v/>
      </c>
      <c r="BI1517" s="36" t="str">
        <f t="shared" si="1016"/>
        <v/>
      </c>
      <c r="BJ1517" s="36" t="str">
        <f t="shared" si="1017"/>
        <v/>
      </c>
      <c r="BK1517" s="36" t="str">
        <f t="shared" si="1018"/>
        <v/>
      </c>
      <c r="BL1517" s="36" t="str">
        <f t="shared" si="1019"/>
        <v/>
      </c>
      <c r="BM1517" s="36" t="str">
        <f t="shared" si="1020"/>
        <v/>
      </c>
      <c r="BN1517" s="38" t="e">
        <f t="shared" si="979"/>
        <v>#DIV/0!</v>
      </c>
      <c r="BO1517" s="38" t="e">
        <f t="shared" si="980"/>
        <v>#DIV/0!</v>
      </c>
      <c r="BP1517" s="39" t="str">
        <f t="shared" si="981"/>
        <v/>
      </c>
      <c r="BQ1517" s="39" t="str">
        <f t="shared" si="982"/>
        <v/>
      </c>
      <c r="BR1517" s="39" t="str">
        <f t="shared" si="983"/>
        <v/>
      </c>
      <c r="BS1517" s="39" t="str">
        <f t="shared" si="984"/>
        <v/>
      </c>
      <c r="BT1517" s="39" t="str">
        <f t="shared" si="985"/>
        <v/>
      </c>
      <c r="BU1517" s="39" t="str">
        <f t="shared" si="986"/>
        <v/>
      </c>
      <c r="BV1517" s="39" t="str">
        <f t="shared" si="987"/>
        <v/>
      </c>
      <c r="BW1517" s="39" t="str">
        <f t="shared" si="988"/>
        <v/>
      </c>
      <c r="BX1517" s="39" t="str">
        <f t="shared" si="989"/>
        <v/>
      </c>
      <c r="BY1517" s="39" t="str">
        <f t="shared" si="990"/>
        <v/>
      </c>
      <c r="BZ1517" s="39" t="str">
        <f t="shared" si="991"/>
        <v/>
      </c>
      <c r="CA1517" s="39" t="str">
        <f t="shared" si="992"/>
        <v/>
      </c>
      <c r="CB1517" s="39" t="str">
        <f t="shared" si="993"/>
        <v/>
      </c>
      <c r="CC1517" s="39" t="str">
        <f t="shared" si="994"/>
        <v/>
      </c>
      <c r="CD1517" s="39" t="str">
        <f t="shared" si="995"/>
        <v/>
      </c>
      <c r="CE1517" s="39" t="str">
        <f t="shared" si="996"/>
        <v/>
      </c>
      <c r="CF1517" s="39" t="str">
        <f t="shared" si="997"/>
        <v/>
      </c>
      <c r="CG1517" s="39" t="str">
        <f t="shared" si="998"/>
        <v/>
      </c>
      <c r="CH1517" s="39" t="str">
        <f t="shared" si="999"/>
        <v/>
      </c>
      <c r="CI1517" s="39" t="str">
        <f t="shared" si="1000"/>
        <v/>
      </c>
    </row>
    <row r="1518" spans="1:87">
      <c r="A1518" s="18"/>
      <c r="B1518" s="15" t="str">
        <f>'Gene Table'!E1517</f>
        <v>NC</v>
      </c>
      <c r="C1518" s="15" t="str">
        <f>'Gene Table'!B1517</f>
        <v>P03</v>
      </c>
      <c r="D1518" s="16" t="str">
        <f>IF(SUM('Test Sample Data'!D$3:D$98)&gt;10,IF(AND(ISNUMBER('Test Sample Data'!D1517),'Test Sample Data'!D1517&lt;$B$1,'Test Sample Data'!D1517&gt;0),'Test Sample Data'!D1517,$B$1),"")</f>
        <v/>
      </c>
      <c r="E1518" s="17" t="str">
        <f>IF(SUM('Test Sample Data'!E$3:E$98)&gt;10,IF(AND(ISNUMBER('Test Sample Data'!E1517),'Test Sample Data'!E1517&lt;$B$1,'Test Sample Data'!E1517&gt;0),'Test Sample Data'!E1517,$B$1),"")</f>
        <v/>
      </c>
      <c r="F1518" s="17" t="str">
        <f>IF(SUM('Test Sample Data'!F$3:F$98)&gt;10,IF(AND(ISNUMBER('Test Sample Data'!F1517),'Test Sample Data'!F1517&lt;$B$1,'Test Sample Data'!F1517&gt;0),'Test Sample Data'!F1517,$B$1),"")</f>
        <v/>
      </c>
      <c r="G1518" s="17" t="str">
        <f>IF(SUM('Test Sample Data'!G$3:G$98)&gt;10,IF(AND(ISNUMBER('Test Sample Data'!G1517),'Test Sample Data'!G1517&lt;$B$1,'Test Sample Data'!G1517&gt;0),'Test Sample Data'!G1517,$B$1),"")</f>
        <v/>
      </c>
      <c r="H1518" s="17" t="str">
        <f>IF(SUM('Test Sample Data'!H$3:H$98)&gt;10,IF(AND(ISNUMBER('Test Sample Data'!H1517),'Test Sample Data'!H1517&lt;$B$1,'Test Sample Data'!H1517&gt;0),'Test Sample Data'!H1517,$B$1),"")</f>
        <v/>
      </c>
      <c r="I1518" s="17" t="str">
        <f>IF(SUM('Test Sample Data'!I$3:I$98)&gt;10,IF(AND(ISNUMBER('Test Sample Data'!I1517),'Test Sample Data'!I1517&lt;$B$1,'Test Sample Data'!I1517&gt;0),'Test Sample Data'!I1517,$B$1),"")</f>
        <v/>
      </c>
      <c r="J1518" s="17" t="str">
        <f>IF(SUM('Test Sample Data'!J$3:J$98)&gt;10,IF(AND(ISNUMBER('Test Sample Data'!J1517),'Test Sample Data'!J1517&lt;$B$1,'Test Sample Data'!J1517&gt;0),'Test Sample Data'!J1517,$B$1),"")</f>
        <v/>
      </c>
      <c r="K1518" s="17" t="str">
        <f>IF(SUM('Test Sample Data'!K$3:K$98)&gt;10,IF(AND(ISNUMBER('Test Sample Data'!K1517),'Test Sample Data'!K1517&lt;$B$1,'Test Sample Data'!K1517&gt;0),'Test Sample Data'!K1517,$B$1),"")</f>
        <v/>
      </c>
      <c r="L1518" s="17" t="str">
        <f>IF(SUM('Test Sample Data'!L$3:L$98)&gt;10,IF(AND(ISNUMBER('Test Sample Data'!L1517),'Test Sample Data'!L1517&lt;$B$1,'Test Sample Data'!L1517&gt;0),'Test Sample Data'!L1517,$B$1),"")</f>
        <v/>
      </c>
      <c r="M1518" s="17" t="str">
        <f>IF(SUM('Test Sample Data'!M$3:M$98)&gt;10,IF(AND(ISNUMBER('Test Sample Data'!M1517),'Test Sample Data'!M1517&lt;$B$1,'Test Sample Data'!M1517&gt;0),'Test Sample Data'!M1517,$B$1),"")</f>
        <v/>
      </c>
      <c r="N1518" s="17" t="str">
        <f>'Gene Table'!E1517</f>
        <v>NC</v>
      </c>
      <c r="O1518" s="17" t="str">
        <f>'Gene Table'!B1517</f>
        <v>P03</v>
      </c>
      <c r="P1518" s="17" t="str">
        <f>IF(SUM('Control Sample Data'!D$3:D$98)&gt;10,IF(AND(ISNUMBER('Control Sample Data'!D1517),'Control Sample Data'!D1517&lt;$B$1,'Control Sample Data'!D1517&gt;0),'Control Sample Data'!D1517,$B$1),"")</f>
        <v/>
      </c>
      <c r="Q1518" s="17" t="str">
        <f>IF(SUM('Control Sample Data'!E$3:E$98)&gt;10,IF(AND(ISNUMBER('Control Sample Data'!E1517),'Control Sample Data'!E1517&lt;$B$1,'Control Sample Data'!E1517&gt;0),'Control Sample Data'!E1517,$B$1),"")</f>
        <v/>
      </c>
      <c r="R1518" s="17" t="str">
        <f>IF(SUM('Control Sample Data'!F$3:F$98)&gt;10,IF(AND(ISNUMBER('Control Sample Data'!F1517),'Control Sample Data'!F1517&lt;$B$1,'Control Sample Data'!F1517&gt;0),'Control Sample Data'!F1517,$B$1),"")</f>
        <v/>
      </c>
      <c r="S1518" s="17" t="str">
        <f>IF(SUM('Control Sample Data'!G$3:G$98)&gt;10,IF(AND(ISNUMBER('Control Sample Data'!G1517),'Control Sample Data'!G1517&lt;$B$1,'Control Sample Data'!G1517&gt;0),'Control Sample Data'!G1517,$B$1),"")</f>
        <v/>
      </c>
      <c r="T1518" s="17" t="str">
        <f>IF(SUM('Control Sample Data'!H$3:H$98)&gt;10,IF(AND(ISNUMBER('Control Sample Data'!H1517),'Control Sample Data'!H1517&lt;$B$1,'Control Sample Data'!H1517&gt;0),'Control Sample Data'!H1517,$B$1),"")</f>
        <v/>
      </c>
      <c r="U1518" s="17" t="str">
        <f>IF(SUM('Control Sample Data'!I$3:I$98)&gt;10,IF(AND(ISNUMBER('Control Sample Data'!I1517),'Control Sample Data'!I1517&lt;$B$1,'Control Sample Data'!I1517&gt;0),'Control Sample Data'!I1517,$B$1),"")</f>
        <v/>
      </c>
      <c r="V1518" s="17" t="str">
        <f>IF(SUM('Control Sample Data'!J$3:J$98)&gt;10,IF(AND(ISNUMBER('Control Sample Data'!J1517),'Control Sample Data'!J1517&lt;$B$1,'Control Sample Data'!J1517&gt;0),'Control Sample Data'!J1517,$B$1),"")</f>
        <v/>
      </c>
      <c r="W1518" s="17" t="str">
        <f>IF(SUM('Control Sample Data'!K$3:K$98)&gt;10,IF(AND(ISNUMBER('Control Sample Data'!K1517),'Control Sample Data'!K1517&lt;$B$1,'Control Sample Data'!K1517&gt;0),'Control Sample Data'!K1517,$B$1),"")</f>
        <v/>
      </c>
      <c r="X1518" s="17" t="str">
        <f>IF(SUM('Control Sample Data'!L$3:L$98)&gt;10,IF(AND(ISNUMBER('Control Sample Data'!L1517),'Control Sample Data'!L1517&lt;$B$1,'Control Sample Data'!L1517&gt;0),'Control Sample Data'!L1517,$B$1),"")</f>
        <v/>
      </c>
      <c r="Y1518" s="17" t="str">
        <f>IF(SUM('Control Sample Data'!M$3:M$98)&gt;10,IF(AND(ISNUMBER('Control Sample Data'!M1517),'Control Sample Data'!M1517&lt;$B$1,'Control Sample Data'!M1517&gt;0),'Control Sample Data'!M1517,$B$1),"")</f>
        <v/>
      </c>
      <c r="AT1518" s="36" t="str">
        <f t="shared" si="1001"/>
        <v/>
      </c>
      <c r="AU1518" s="36" t="str">
        <f t="shared" si="1002"/>
        <v/>
      </c>
      <c r="AV1518" s="36" t="str">
        <f t="shared" si="1003"/>
        <v/>
      </c>
      <c r="AW1518" s="36" t="str">
        <f t="shared" si="1004"/>
        <v/>
      </c>
      <c r="AX1518" s="36" t="str">
        <f t="shared" si="1005"/>
        <v/>
      </c>
      <c r="AY1518" s="36" t="str">
        <f t="shared" si="1006"/>
        <v/>
      </c>
      <c r="AZ1518" s="36" t="str">
        <f t="shared" si="1007"/>
        <v/>
      </c>
      <c r="BA1518" s="36" t="str">
        <f t="shared" si="1008"/>
        <v/>
      </c>
      <c r="BB1518" s="36" t="str">
        <f t="shared" si="1009"/>
        <v/>
      </c>
      <c r="BC1518" s="36" t="str">
        <f t="shared" si="1010"/>
        <v/>
      </c>
      <c r="BD1518" s="36" t="str">
        <f t="shared" si="1011"/>
        <v/>
      </c>
      <c r="BE1518" s="36" t="str">
        <f t="shared" si="1012"/>
        <v/>
      </c>
      <c r="BF1518" s="36" t="str">
        <f t="shared" si="1013"/>
        <v/>
      </c>
      <c r="BG1518" s="36" t="str">
        <f t="shared" si="1014"/>
        <v/>
      </c>
      <c r="BH1518" s="36" t="str">
        <f t="shared" si="1015"/>
        <v/>
      </c>
      <c r="BI1518" s="36" t="str">
        <f t="shared" si="1016"/>
        <v/>
      </c>
      <c r="BJ1518" s="36" t="str">
        <f t="shared" si="1017"/>
        <v/>
      </c>
      <c r="BK1518" s="36" t="str">
        <f t="shared" si="1018"/>
        <v/>
      </c>
      <c r="BL1518" s="36" t="str">
        <f t="shared" si="1019"/>
        <v/>
      </c>
      <c r="BM1518" s="36" t="str">
        <f t="shared" si="1020"/>
        <v/>
      </c>
      <c r="BN1518" s="38" t="e">
        <f t="shared" si="979"/>
        <v>#DIV/0!</v>
      </c>
      <c r="BO1518" s="38" t="e">
        <f t="shared" si="980"/>
        <v>#DIV/0!</v>
      </c>
      <c r="BP1518" s="39" t="str">
        <f t="shared" si="981"/>
        <v/>
      </c>
      <c r="BQ1518" s="39" t="str">
        <f t="shared" si="982"/>
        <v/>
      </c>
      <c r="BR1518" s="39" t="str">
        <f t="shared" si="983"/>
        <v/>
      </c>
      <c r="BS1518" s="39" t="str">
        <f t="shared" si="984"/>
        <v/>
      </c>
      <c r="BT1518" s="39" t="str">
        <f t="shared" si="985"/>
        <v/>
      </c>
      <c r="BU1518" s="39" t="str">
        <f t="shared" si="986"/>
        <v/>
      </c>
      <c r="BV1518" s="39" t="str">
        <f t="shared" si="987"/>
        <v/>
      </c>
      <c r="BW1518" s="39" t="str">
        <f t="shared" si="988"/>
        <v/>
      </c>
      <c r="BX1518" s="39" t="str">
        <f t="shared" si="989"/>
        <v/>
      </c>
      <c r="BY1518" s="39" t="str">
        <f t="shared" si="990"/>
        <v/>
      </c>
      <c r="BZ1518" s="39" t="str">
        <f t="shared" si="991"/>
        <v/>
      </c>
      <c r="CA1518" s="39" t="str">
        <f t="shared" si="992"/>
        <v/>
      </c>
      <c r="CB1518" s="39" t="str">
        <f t="shared" si="993"/>
        <v/>
      </c>
      <c r="CC1518" s="39" t="str">
        <f t="shared" si="994"/>
        <v/>
      </c>
      <c r="CD1518" s="39" t="str">
        <f t="shared" si="995"/>
        <v/>
      </c>
      <c r="CE1518" s="39" t="str">
        <f t="shared" si="996"/>
        <v/>
      </c>
      <c r="CF1518" s="39" t="str">
        <f t="shared" si="997"/>
        <v/>
      </c>
      <c r="CG1518" s="39" t="str">
        <f t="shared" si="998"/>
        <v/>
      </c>
      <c r="CH1518" s="39" t="str">
        <f t="shared" si="999"/>
        <v/>
      </c>
      <c r="CI1518" s="39" t="str">
        <f t="shared" si="1000"/>
        <v/>
      </c>
    </row>
    <row r="1519" spans="1:87">
      <c r="A1519" s="18"/>
      <c r="B1519" s="15" t="str">
        <f>'Gene Table'!E1518</f>
        <v>NC</v>
      </c>
      <c r="C1519" s="15" t="str">
        <f>'Gene Table'!B1518</f>
        <v>P04</v>
      </c>
      <c r="D1519" s="16" t="str">
        <f>IF(SUM('Test Sample Data'!D$3:D$98)&gt;10,IF(AND(ISNUMBER('Test Sample Data'!D1518),'Test Sample Data'!D1518&lt;$B$1,'Test Sample Data'!D1518&gt;0),'Test Sample Data'!D1518,$B$1),"")</f>
        <v/>
      </c>
      <c r="E1519" s="17" t="str">
        <f>IF(SUM('Test Sample Data'!E$3:E$98)&gt;10,IF(AND(ISNUMBER('Test Sample Data'!E1518),'Test Sample Data'!E1518&lt;$B$1,'Test Sample Data'!E1518&gt;0),'Test Sample Data'!E1518,$B$1),"")</f>
        <v/>
      </c>
      <c r="F1519" s="17" t="str">
        <f>IF(SUM('Test Sample Data'!F$3:F$98)&gt;10,IF(AND(ISNUMBER('Test Sample Data'!F1518),'Test Sample Data'!F1518&lt;$B$1,'Test Sample Data'!F1518&gt;0),'Test Sample Data'!F1518,$B$1),"")</f>
        <v/>
      </c>
      <c r="G1519" s="17" t="str">
        <f>IF(SUM('Test Sample Data'!G$3:G$98)&gt;10,IF(AND(ISNUMBER('Test Sample Data'!G1518),'Test Sample Data'!G1518&lt;$B$1,'Test Sample Data'!G1518&gt;0),'Test Sample Data'!G1518,$B$1),"")</f>
        <v/>
      </c>
      <c r="H1519" s="17" t="str">
        <f>IF(SUM('Test Sample Data'!H$3:H$98)&gt;10,IF(AND(ISNUMBER('Test Sample Data'!H1518),'Test Sample Data'!H1518&lt;$B$1,'Test Sample Data'!H1518&gt;0),'Test Sample Data'!H1518,$B$1),"")</f>
        <v/>
      </c>
      <c r="I1519" s="17" t="str">
        <f>IF(SUM('Test Sample Data'!I$3:I$98)&gt;10,IF(AND(ISNUMBER('Test Sample Data'!I1518),'Test Sample Data'!I1518&lt;$B$1,'Test Sample Data'!I1518&gt;0),'Test Sample Data'!I1518,$B$1),"")</f>
        <v/>
      </c>
      <c r="J1519" s="17" t="str">
        <f>IF(SUM('Test Sample Data'!J$3:J$98)&gt;10,IF(AND(ISNUMBER('Test Sample Data'!J1518),'Test Sample Data'!J1518&lt;$B$1,'Test Sample Data'!J1518&gt;0),'Test Sample Data'!J1518,$B$1),"")</f>
        <v/>
      </c>
      <c r="K1519" s="17" t="str">
        <f>IF(SUM('Test Sample Data'!K$3:K$98)&gt;10,IF(AND(ISNUMBER('Test Sample Data'!K1518),'Test Sample Data'!K1518&lt;$B$1,'Test Sample Data'!K1518&gt;0),'Test Sample Data'!K1518,$B$1),"")</f>
        <v/>
      </c>
      <c r="L1519" s="17" t="str">
        <f>IF(SUM('Test Sample Data'!L$3:L$98)&gt;10,IF(AND(ISNUMBER('Test Sample Data'!L1518),'Test Sample Data'!L1518&lt;$B$1,'Test Sample Data'!L1518&gt;0),'Test Sample Data'!L1518,$B$1),"")</f>
        <v/>
      </c>
      <c r="M1519" s="17" t="str">
        <f>IF(SUM('Test Sample Data'!M$3:M$98)&gt;10,IF(AND(ISNUMBER('Test Sample Data'!M1518),'Test Sample Data'!M1518&lt;$B$1,'Test Sample Data'!M1518&gt;0),'Test Sample Data'!M1518,$B$1),"")</f>
        <v/>
      </c>
      <c r="N1519" s="17" t="str">
        <f>'Gene Table'!E1518</f>
        <v>NC</v>
      </c>
      <c r="O1519" s="17" t="str">
        <f>'Gene Table'!B1518</f>
        <v>P04</v>
      </c>
      <c r="P1519" s="17" t="str">
        <f>IF(SUM('Control Sample Data'!D$3:D$98)&gt;10,IF(AND(ISNUMBER('Control Sample Data'!D1518),'Control Sample Data'!D1518&lt;$B$1,'Control Sample Data'!D1518&gt;0),'Control Sample Data'!D1518,$B$1),"")</f>
        <v/>
      </c>
      <c r="Q1519" s="17" t="str">
        <f>IF(SUM('Control Sample Data'!E$3:E$98)&gt;10,IF(AND(ISNUMBER('Control Sample Data'!E1518),'Control Sample Data'!E1518&lt;$B$1,'Control Sample Data'!E1518&gt;0),'Control Sample Data'!E1518,$B$1),"")</f>
        <v/>
      </c>
      <c r="R1519" s="17" t="str">
        <f>IF(SUM('Control Sample Data'!F$3:F$98)&gt;10,IF(AND(ISNUMBER('Control Sample Data'!F1518),'Control Sample Data'!F1518&lt;$B$1,'Control Sample Data'!F1518&gt;0),'Control Sample Data'!F1518,$B$1),"")</f>
        <v/>
      </c>
      <c r="S1519" s="17" t="str">
        <f>IF(SUM('Control Sample Data'!G$3:G$98)&gt;10,IF(AND(ISNUMBER('Control Sample Data'!G1518),'Control Sample Data'!G1518&lt;$B$1,'Control Sample Data'!G1518&gt;0),'Control Sample Data'!G1518,$B$1),"")</f>
        <v/>
      </c>
      <c r="T1519" s="17" t="str">
        <f>IF(SUM('Control Sample Data'!H$3:H$98)&gt;10,IF(AND(ISNUMBER('Control Sample Data'!H1518),'Control Sample Data'!H1518&lt;$B$1,'Control Sample Data'!H1518&gt;0),'Control Sample Data'!H1518,$B$1),"")</f>
        <v/>
      </c>
      <c r="U1519" s="17" t="str">
        <f>IF(SUM('Control Sample Data'!I$3:I$98)&gt;10,IF(AND(ISNUMBER('Control Sample Data'!I1518),'Control Sample Data'!I1518&lt;$B$1,'Control Sample Data'!I1518&gt;0),'Control Sample Data'!I1518,$B$1),"")</f>
        <v/>
      </c>
      <c r="V1519" s="17" t="str">
        <f>IF(SUM('Control Sample Data'!J$3:J$98)&gt;10,IF(AND(ISNUMBER('Control Sample Data'!J1518),'Control Sample Data'!J1518&lt;$B$1,'Control Sample Data'!J1518&gt;0),'Control Sample Data'!J1518,$B$1),"")</f>
        <v/>
      </c>
      <c r="W1519" s="17" t="str">
        <f>IF(SUM('Control Sample Data'!K$3:K$98)&gt;10,IF(AND(ISNUMBER('Control Sample Data'!K1518),'Control Sample Data'!K1518&lt;$B$1,'Control Sample Data'!K1518&gt;0),'Control Sample Data'!K1518,$B$1),"")</f>
        <v/>
      </c>
      <c r="X1519" s="17" t="str">
        <f>IF(SUM('Control Sample Data'!L$3:L$98)&gt;10,IF(AND(ISNUMBER('Control Sample Data'!L1518),'Control Sample Data'!L1518&lt;$B$1,'Control Sample Data'!L1518&gt;0),'Control Sample Data'!L1518,$B$1),"")</f>
        <v/>
      </c>
      <c r="Y1519" s="17" t="str">
        <f>IF(SUM('Control Sample Data'!M$3:M$98)&gt;10,IF(AND(ISNUMBER('Control Sample Data'!M1518),'Control Sample Data'!M1518&lt;$B$1,'Control Sample Data'!M1518&gt;0),'Control Sample Data'!M1518,$B$1),"")</f>
        <v/>
      </c>
      <c r="AT1519" s="36" t="str">
        <f t="shared" si="1001"/>
        <v/>
      </c>
      <c r="AU1519" s="36" t="str">
        <f t="shared" si="1002"/>
        <v/>
      </c>
      <c r="AV1519" s="36" t="str">
        <f t="shared" si="1003"/>
        <v/>
      </c>
      <c r="AW1519" s="36" t="str">
        <f t="shared" si="1004"/>
        <v/>
      </c>
      <c r="AX1519" s="36" t="str">
        <f t="shared" si="1005"/>
        <v/>
      </c>
      <c r="AY1519" s="36" t="str">
        <f t="shared" si="1006"/>
        <v/>
      </c>
      <c r="AZ1519" s="36" t="str">
        <f t="shared" si="1007"/>
        <v/>
      </c>
      <c r="BA1519" s="36" t="str">
        <f t="shared" si="1008"/>
        <v/>
      </c>
      <c r="BB1519" s="36" t="str">
        <f t="shared" si="1009"/>
        <v/>
      </c>
      <c r="BC1519" s="36" t="str">
        <f t="shared" si="1010"/>
        <v/>
      </c>
      <c r="BD1519" s="36" t="str">
        <f t="shared" si="1011"/>
        <v/>
      </c>
      <c r="BE1519" s="36" t="str">
        <f t="shared" si="1012"/>
        <v/>
      </c>
      <c r="BF1519" s="36" t="str">
        <f t="shared" si="1013"/>
        <v/>
      </c>
      <c r="BG1519" s="36" t="str">
        <f t="shared" si="1014"/>
        <v/>
      </c>
      <c r="BH1519" s="36" t="str">
        <f t="shared" si="1015"/>
        <v/>
      </c>
      <c r="BI1519" s="36" t="str">
        <f t="shared" si="1016"/>
        <v/>
      </c>
      <c r="BJ1519" s="36" t="str">
        <f t="shared" si="1017"/>
        <v/>
      </c>
      <c r="BK1519" s="36" t="str">
        <f t="shared" si="1018"/>
        <v/>
      </c>
      <c r="BL1519" s="36" t="str">
        <f t="shared" si="1019"/>
        <v/>
      </c>
      <c r="BM1519" s="36" t="str">
        <f t="shared" si="1020"/>
        <v/>
      </c>
      <c r="BN1519" s="38" t="e">
        <f t="shared" si="979"/>
        <v>#DIV/0!</v>
      </c>
      <c r="BO1519" s="38" t="e">
        <f t="shared" si="980"/>
        <v>#DIV/0!</v>
      </c>
      <c r="BP1519" s="39" t="str">
        <f t="shared" si="981"/>
        <v/>
      </c>
      <c r="BQ1519" s="39" t="str">
        <f t="shared" si="982"/>
        <v/>
      </c>
      <c r="BR1519" s="39" t="str">
        <f t="shared" si="983"/>
        <v/>
      </c>
      <c r="BS1519" s="39" t="str">
        <f t="shared" si="984"/>
        <v/>
      </c>
      <c r="BT1519" s="39" t="str">
        <f t="shared" si="985"/>
        <v/>
      </c>
      <c r="BU1519" s="39" t="str">
        <f t="shared" si="986"/>
        <v/>
      </c>
      <c r="BV1519" s="39" t="str">
        <f t="shared" si="987"/>
        <v/>
      </c>
      <c r="BW1519" s="39" t="str">
        <f t="shared" si="988"/>
        <v/>
      </c>
      <c r="BX1519" s="39" t="str">
        <f t="shared" si="989"/>
        <v/>
      </c>
      <c r="BY1519" s="39" t="str">
        <f t="shared" si="990"/>
        <v/>
      </c>
      <c r="BZ1519" s="39" t="str">
        <f t="shared" si="991"/>
        <v/>
      </c>
      <c r="CA1519" s="39" t="str">
        <f t="shared" si="992"/>
        <v/>
      </c>
      <c r="CB1519" s="39" t="str">
        <f t="shared" si="993"/>
        <v/>
      </c>
      <c r="CC1519" s="39" t="str">
        <f t="shared" si="994"/>
        <v/>
      </c>
      <c r="CD1519" s="39" t="str">
        <f t="shared" si="995"/>
        <v/>
      </c>
      <c r="CE1519" s="39" t="str">
        <f t="shared" si="996"/>
        <v/>
      </c>
      <c r="CF1519" s="39" t="str">
        <f t="shared" si="997"/>
        <v/>
      </c>
      <c r="CG1519" s="39" t="str">
        <f t="shared" si="998"/>
        <v/>
      </c>
      <c r="CH1519" s="39" t="str">
        <f t="shared" si="999"/>
        <v/>
      </c>
      <c r="CI1519" s="39" t="str">
        <f t="shared" si="1000"/>
        <v/>
      </c>
    </row>
    <row r="1520" spans="1:87">
      <c r="A1520" s="18"/>
      <c r="B1520" s="15" t="str">
        <f>'Gene Table'!E1519</f>
        <v>HK1</v>
      </c>
      <c r="C1520" s="15" t="str">
        <f>'Gene Table'!B1519</f>
        <v>P05</v>
      </c>
      <c r="D1520" s="16" t="str">
        <f>IF(SUM('Test Sample Data'!D$3:D$98)&gt;10,IF(AND(ISNUMBER('Test Sample Data'!D1519),'Test Sample Data'!D1519&lt;$B$1,'Test Sample Data'!D1519&gt;0),'Test Sample Data'!D1519,$B$1),"")</f>
        <v/>
      </c>
      <c r="E1520" s="17" t="str">
        <f>IF(SUM('Test Sample Data'!E$3:E$98)&gt;10,IF(AND(ISNUMBER('Test Sample Data'!E1519),'Test Sample Data'!E1519&lt;$B$1,'Test Sample Data'!E1519&gt;0),'Test Sample Data'!E1519,$B$1),"")</f>
        <v/>
      </c>
      <c r="F1520" s="17" t="str">
        <f>IF(SUM('Test Sample Data'!F$3:F$98)&gt;10,IF(AND(ISNUMBER('Test Sample Data'!F1519),'Test Sample Data'!F1519&lt;$B$1,'Test Sample Data'!F1519&gt;0),'Test Sample Data'!F1519,$B$1),"")</f>
        <v/>
      </c>
      <c r="G1520" s="17" t="str">
        <f>IF(SUM('Test Sample Data'!G$3:G$98)&gt;10,IF(AND(ISNUMBER('Test Sample Data'!G1519),'Test Sample Data'!G1519&lt;$B$1,'Test Sample Data'!G1519&gt;0),'Test Sample Data'!G1519,$B$1),"")</f>
        <v/>
      </c>
      <c r="H1520" s="17" t="str">
        <f>IF(SUM('Test Sample Data'!H$3:H$98)&gt;10,IF(AND(ISNUMBER('Test Sample Data'!H1519),'Test Sample Data'!H1519&lt;$B$1,'Test Sample Data'!H1519&gt;0),'Test Sample Data'!H1519,$B$1),"")</f>
        <v/>
      </c>
      <c r="I1520" s="17" t="str">
        <f>IF(SUM('Test Sample Data'!I$3:I$98)&gt;10,IF(AND(ISNUMBER('Test Sample Data'!I1519),'Test Sample Data'!I1519&lt;$B$1,'Test Sample Data'!I1519&gt;0),'Test Sample Data'!I1519,$B$1),"")</f>
        <v/>
      </c>
      <c r="J1520" s="17" t="str">
        <f>IF(SUM('Test Sample Data'!J$3:J$98)&gt;10,IF(AND(ISNUMBER('Test Sample Data'!J1519),'Test Sample Data'!J1519&lt;$B$1,'Test Sample Data'!J1519&gt;0),'Test Sample Data'!J1519,$B$1),"")</f>
        <v/>
      </c>
      <c r="K1520" s="17" t="str">
        <f>IF(SUM('Test Sample Data'!K$3:K$98)&gt;10,IF(AND(ISNUMBER('Test Sample Data'!K1519),'Test Sample Data'!K1519&lt;$B$1,'Test Sample Data'!K1519&gt;0),'Test Sample Data'!K1519,$B$1),"")</f>
        <v/>
      </c>
      <c r="L1520" s="17" t="str">
        <f>IF(SUM('Test Sample Data'!L$3:L$98)&gt;10,IF(AND(ISNUMBER('Test Sample Data'!L1519),'Test Sample Data'!L1519&lt;$B$1,'Test Sample Data'!L1519&gt;0),'Test Sample Data'!L1519,$B$1),"")</f>
        <v/>
      </c>
      <c r="M1520" s="17" t="str">
        <f>IF(SUM('Test Sample Data'!M$3:M$98)&gt;10,IF(AND(ISNUMBER('Test Sample Data'!M1519),'Test Sample Data'!M1519&lt;$B$1,'Test Sample Data'!M1519&gt;0),'Test Sample Data'!M1519,$B$1),"")</f>
        <v/>
      </c>
      <c r="N1520" s="17" t="str">
        <f>'Gene Table'!E1519</f>
        <v>HK1</v>
      </c>
      <c r="O1520" s="17" t="str">
        <f>'Gene Table'!B1519</f>
        <v>P05</v>
      </c>
      <c r="P1520" s="17" t="str">
        <f>IF(SUM('Control Sample Data'!D$3:D$98)&gt;10,IF(AND(ISNUMBER('Control Sample Data'!D1519),'Control Sample Data'!D1519&lt;$B$1,'Control Sample Data'!D1519&gt;0),'Control Sample Data'!D1519,$B$1),"")</f>
        <v/>
      </c>
      <c r="Q1520" s="17" t="str">
        <f>IF(SUM('Control Sample Data'!E$3:E$98)&gt;10,IF(AND(ISNUMBER('Control Sample Data'!E1519),'Control Sample Data'!E1519&lt;$B$1,'Control Sample Data'!E1519&gt;0),'Control Sample Data'!E1519,$B$1),"")</f>
        <v/>
      </c>
      <c r="R1520" s="17" t="str">
        <f>IF(SUM('Control Sample Data'!F$3:F$98)&gt;10,IF(AND(ISNUMBER('Control Sample Data'!F1519),'Control Sample Data'!F1519&lt;$B$1,'Control Sample Data'!F1519&gt;0),'Control Sample Data'!F1519,$B$1),"")</f>
        <v/>
      </c>
      <c r="S1520" s="17" t="str">
        <f>IF(SUM('Control Sample Data'!G$3:G$98)&gt;10,IF(AND(ISNUMBER('Control Sample Data'!G1519),'Control Sample Data'!G1519&lt;$B$1,'Control Sample Data'!G1519&gt;0),'Control Sample Data'!G1519,$B$1),"")</f>
        <v/>
      </c>
      <c r="T1520" s="17" t="str">
        <f>IF(SUM('Control Sample Data'!H$3:H$98)&gt;10,IF(AND(ISNUMBER('Control Sample Data'!H1519),'Control Sample Data'!H1519&lt;$B$1,'Control Sample Data'!H1519&gt;0),'Control Sample Data'!H1519,$B$1),"")</f>
        <v/>
      </c>
      <c r="U1520" s="17" t="str">
        <f>IF(SUM('Control Sample Data'!I$3:I$98)&gt;10,IF(AND(ISNUMBER('Control Sample Data'!I1519),'Control Sample Data'!I1519&lt;$B$1,'Control Sample Data'!I1519&gt;0),'Control Sample Data'!I1519,$B$1),"")</f>
        <v/>
      </c>
      <c r="V1520" s="17" t="str">
        <f>IF(SUM('Control Sample Data'!J$3:J$98)&gt;10,IF(AND(ISNUMBER('Control Sample Data'!J1519),'Control Sample Data'!J1519&lt;$B$1,'Control Sample Data'!J1519&gt;0),'Control Sample Data'!J1519,$B$1),"")</f>
        <v/>
      </c>
      <c r="W1520" s="17" t="str">
        <f>IF(SUM('Control Sample Data'!K$3:K$98)&gt;10,IF(AND(ISNUMBER('Control Sample Data'!K1519),'Control Sample Data'!K1519&lt;$B$1,'Control Sample Data'!K1519&gt;0),'Control Sample Data'!K1519,$B$1),"")</f>
        <v/>
      </c>
      <c r="X1520" s="17" t="str">
        <f>IF(SUM('Control Sample Data'!L$3:L$98)&gt;10,IF(AND(ISNUMBER('Control Sample Data'!L1519),'Control Sample Data'!L1519&lt;$B$1,'Control Sample Data'!L1519&gt;0),'Control Sample Data'!L1519,$B$1),"")</f>
        <v/>
      </c>
      <c r="Y1520" s="17" t="str">
        <f>IF(SUM('Control Sample Data'!M$3:M$98)&gt;10,IF(AND(ISNUMBER('Control Sample Data'!M1519),'Control Sample Data'!M1519&lt;$B$1,'Control Sample Data'!M1519&gt;0),'Control Sample Data'!M1519,$B$1),"")</f>
        <v/>
      </c>
      <c r="AT1520" s="36" t="str">
        <f t="shared" si="1001"/>
        <v/>
      </c>
      <c r="AU1520" s="36" t="str">
        <f t="shared" si="1002"/>
        <v/>
      </c>
      <c r="AV1520" s="36" t="str">
        <f t="shared" si="1003"/>
        <v/>
      </c>
      <c r="AW1520" s="36" t="str">
        <f t="shared" si="1004"/>
        <v/>
      </c>
      <c r="AX1520" s="36" t="str">
        <f t="shared" si="1005"/>
        <v/>
      </c>
      <c r="AY1520" s="36" t="str">
        <f t="shared" si="1006"/>
        <v/>
      </c>
      <c r="AZ1520" s="36" t="str">
        <f t="shared" si="1007"/>
        <v/>
      </c>
      <c r="BA1520" s="36" t="str">
        <f t="shared" si="1008"/>
        <v/>
      </c>
      <c r="BB1520" s="36" t="str">
        <f t="shared" si="1009"/>
        <v/>
      </c>
      <c r="BC1520" s="36" t="str">
        <f t="shared" si="1010"/>
        <v/>
      </c>
      <c r="BD1520" s="36" t="str">
        <f t="shared" si="1011"/>
        <v/>
      </c>
      <c r="BE1520" s="36" t="str">
        <f t="shared" si="1012"/>
        <v/>
      </c>
      <c r="BF1520" s="36" t="str">
        <f t="shared" si="1013"/>
        <v/>
      </c>
      <c r="BG1520" s="36" t="str">
        <f t="shared" si="1014"/>
        <v/>
      </c>
      <c r="BH1520" s="36" t="str">
        <f t="shared" si="1015"/>
        <v/>
      </c>
      <c r="BI1520" s="36" t="str">
        <f t="shared" si="1016"/>
        <v/>
      </c>
      <c r="BJ1520" s="36" t="str">
        <f t="shared" si="1017"/>
        <v/>
      </c>
      <c r="BK1520" s="36" t="str">
        <f t="shared" si="1018"/>
        <v/>
      </c>
      <c r="BL1520" s="36" t="str">
        <f t="shared" si="1019"/>
        <v/>
      </c>
      <c r="BM1520" s="36" t="str">
        <f t="shared" si="1020"/>
        <v/>
      </c>
      <c r="BN1520" s="38" t="e">
        <f t="shared" si="979"/>
        <v>#DIV/0!</v>
      </c>
      <c r="BO1520" s="38" t="e">
        <f t="shared" si="980"/>
        <v>#DIV/0!</v>
      </c>
      <c r="BP1520" s="39" t="str">
        <f t="shared" si="981"/>
        <v/>
      </c>
      <c r="BQ1520" s="39" t="str">
        <f t="shared" si="982"/>
        <v/>
      </c>
      <c r="BR1520" s="39" t="str">
        <f t="shared" si="983"/>
        <v/>
      </c>
      <c r="BS1520" s="39" t="str">
        <f t="shared" si="984"/>
        <v/>
      </c>
      <c r="BT1520" s="39" t="str">
        <f t="shared" si="985"/>
        <v/>
      </c>
      <c r="BU1520" s="39" t="str">
        <f t="shared" si="986"/>
        <v/>
      </c>
      <c r="BV1520" s="39" t="str">
        <f t="shared" si="987"/>
        <v/>
      </c>
      <c r="BW1520" s="39" t="str">
        <f t="shared" si="988"/>
        <v/>
      </c>
      <c r="BX1520" s="39" t="str">
        <f t="shared" si="989"/>
        <v/>
      </c>
      <c r="BY1520" s="39" t="str">
        <f t="shared" si="990"/>
        <v/>
      </c>
      <c r="BZ1520" s="39" t="str">
        <f t="shared" si="991"/>
        <v/>
      </c>
      <c r="CA1520" s="39" t="str">
        <f t="shared" si="992"/>
        <v/>
      </c>
      <c r="CB1520" s="39" t="str">
        <f t="shared" si="993"/>
        <v/>
      </c>
      <c r="CC1520" s="39" t="str">
        <f t="shared" si="994"/>
        <v/>
      </c>
      <c r="CD1520" s="39" t="str">
        <f t="shared" si="995"/>
        <v/>
      </c>
      <c r="CE1520" s="39" t="str">
        <f t="shared" si="996"/>
        <v/>
      </c>
      <c r="CF1520" s="39" t="str">
        <f t="shared" si="997"/>
        <v/>
      </c>
      <c r="CG1520" s="39" t="str">
        <f t="shared" si="998"/>
        <v/>
      </c>
      <c r="CH1520" s="39" t="str">
        <f t="shared" si="999"/>
        <v/>
      </c>
      <c r="CI1520" s="39" t="str">
        <f t="shared" si="1000"/>
        <v/>
      </c>
    </row>
    <row r="1521" spans="1:87">
      <c r="A1521" s="18"/>
      <c r="B1521" s="15" t="str">
        <f>'Gene Table'!E1520</f>
        <v>HK1</v>
      </c>
      <c r="C1521" s="15" t="str">
        <f>'Gene Table'!B1520</f>
        <v>P06</v>
      </c>
      <c r="D1521" s="16" t="str">
        <f>IF(SUM('Test Sample Data'!D$3:D$98)&gt;10,IF(AND(ISNUMBER('Test Sample Data'!D1520),'Test Sample Data'!D1520&lt;$B$1,'Test Sample Data'!D1520&gt;0),'Test Sample Data'!D1520,$B$1),"")</f>
        <v/>
      </c>
      <c r="E1521" s="17" t="str">
        <f>IF(SUM('Test Sample Data'!E$3:E$98)&gt;10,IF(AND(ISNUMBER('Test Sample Data'!E1520),'Test Sample Data'!E1520&lt;$B$1,'Test Sample Data'!E1520&gt;0),'Test Sample Data'!E1520,$B$1),"")</f>
        <v/>
      </c>
      <c r="F1521" s="17" t="str">
        <f>IF(SUM('Test Sample Data'!F$3:F$98)&gt;10,IF(AND(ISNUMBER('Test Sample Data'!F1520),'Test Sample Data'!F1520&lt;$B$1,'Test Sample Data'!F1520&gt;0),'Test Sample Data'!F1520,$B$1),"")</f>
        <v/>
      </c>
      <c r="G1521" s="17" t="str">
        <f>IF(SUM('Test Sample Data'!G$3:G$98)&gt;10,IF(AND(ISNUMBER('Test Sample Data'!G1520),'Test Sample Data'!G1520&lt;$B$1,'Test Sample Data'!G1520&gt;0),'Test Sample Data'!G1520,$B$1),"")</f>
        <v/>
      </c>
      <c r="H1521" s="17" t="str">
        <f>IF(SUM('Test Sample Data'!H$3:H$98)&gt;10,IF(AND(ISNUMBER('Test Sample Data'!H1520),'Test Sample Data'!H1520&lt;$B$1,'Test Sample Data'!H1520&gt;0),'Test Sample Data'!H1520,$B$1),"")</f>
        <v/>
      </c>
      <c r="I1521" s="17" t="str">
        <f>IF(SUM('Test Sample Data'!I$3:I$98)&gt;10,IF(AND(ISNUMBER('Test Sample Data'!I1520),'Test Sample Data'!I1520&lt;$B$1,'Test Sample Data'!I1520&gt;0),'Test Sample Data'!I1520,$B$1),"")</f>
        <v/>
      </c>
      <c r="J1521" s="17" t="str">
        <f>IF(SUM('Test Sample Data'!J$3:J$98)&gt;10,IF(AND(ISNUMBER('Test Sample Data'!J1520),'Test Sample Data'!J1520&lt;$B$1,'Test Sample Data'!J1520&gt;0),'Test Sample Data'!J1520,$B$1),"")</f>
        <v/>
      </c>
      <c r="K1521" s="17" t="str">
        <f>IF(SUM('Test Sample Data'!K$3:K$98)&gt;10,IF(AND(ISNUMBER('Test Sample Data'!K1520),'Test Sample Data'!K1520&lt;$B$1,'Test Sample Data'!K1520&gt;0),'Test Sample Data'!K1520,$B$1),"")</f>
        <v/>
      </c>
      <c r="L1521" s="17" t="str">
        <f>IF(SUM('Test Sample Data'!L$3:L$98)&gt;10,IF(AND(ISNUMBER('Test Sample Data'!L1520),'Test Sample Data'!L1520&lt;$B$1,'Test Sample Data'!L1520&gt;0),'Test Sample Data'!L1520,$B$1),"")</f>
        <v/>
      </c>
      <c r="M1521" s="17" t="str">
        <f>IF(SUM('Test Sample Data'!M$3:M$98)&gt;10,IF(AND(ISNUMBER('Test Sample Data'!M1520),'Test Sample Data'!M1520&lt;$B$1,'Test Sample Data'!M1520&gt;0),'Test Sample Data'!M1520,$B$1),"")</f>
        <v/>
      </c>
      <c r="N1521" s="17" t="str">
        <f>'Gene Table'!E1520</f>
        <v>HK1</v>
      </c>
      <c r="O1521" s="17" t="str">
        <f>'Gene Table'!B1520</f>
        <v>P06</v>
      </c>
      <c r="P1521" s="17" t="str">
        <f>IF(SUM('Control Sample Data'!D$3:D$98)&gt;10,IF(AND(ISNUMBER('Control Sample Data'!D1520),'Control Sample Data'!D1520&lt;$B$1,'Control Sample Data'!D1520&gt;0),'Control Sample Data'!D1520,$B$1),"")</f>
        <v/>
      </c>
      <c r="Q1521" s="17" t="str">
        <f>IF(SUM('Control Sample Data'!E$3:E$98)&gt;10,IF(AND(ISNUMBER('Control Sample Data'!E1520),'Control Sample Data'!E1520&lt;$B$1,'Control Sample Data'!E1520&gt;0),'Control Sample Data'!E1520,$B$1),"")</f>
        <v/>
      </c>
      <c r="R1521" s="17" t="str">
        <f>IF(SUM('Control Sample Data'!F$3:F$98)&gt;10,IF(AND(ISNUMBER('Control Sample Data'!F1520),'Control Sample Data'!F1520&lt;$B$1,'Control Sample Data'!F1520&gt;0),'Control Sample Data'!F1520,$B$1),"")</f>
        <v/>
      </c>
      <c r="S1521" s="17" t="str">
        <f>IF(SUM('Control Sample Data'!G$3:G$98)&gt;10,IF(AND(ISNUMBER('Control Sample Data'!G1520),'Control Sample Data'!G1520&lt;$B$1,'Control Sample Data'!G1520&gt;0),'Control Sample Data'!G1520,$B$1),"")</f>
        <v/>
      </c>
      <c r="T1521" s="17" t="str">
        <f>IF(SUM('Control Sample Data'!H$3:H$98)&gt;10,IF(AND(ISNUMBER('Control Sample Data'!H1520),'Control Sample Data'!H1520&lt;$B$1,'Control Sample Data'!H1520&gt;0),'Control Sample Data'!H1520,$B$1),"")</f>
        <v/>
      </c>
      <c r="U1521" s="17" t="str">
        <f>IF(SUM('Control Sample Data'!I$3:I$98)&gt;10,IF(AND(ISNUMBER('Control Sample Data'!I1520),'Control Sample Data'!I1520&lt;$B$1,'Control Sample Data'!I1520&gt;0),'Control Sample Data'!I1520,$B$1),"")</f>
        <v/>
      </c>
      <c r="V1521" s="17" t="str">
        <f>IF(SUM('Control Sample Data'!J$3:J$98)&gt;10,IF(AND(ISNUMBER('Control Sample Data'!J1520),'Control Sample Data'!J1520&lt;$B$1,'Control Sample Data'!J1520&gt;0),'Control Sample Data'!J1520,$B$1),"")</f>
        <v/>
      </c>
      <c r="W1521" s="17" t="str">
        <f>IF(SUM('Control Sample Data'!K$3:K$98)&gt;10,IF(AND(ISNUMBER('Control Sample Data'!K1520),'Control Sample Data'!K1520&lt;$B$1,'Control Sample Data'!K1520&gt;0),'Control Sample Data'!K1520,$B$1),"")</f>
        <v/>
      </c>
      <c r="X1521" s="17" t="str">
        <f>IF(SUM('Control Sample Data'!L$3:L$98)&gt;10,IF(AND(ISNUMBER('Control Sample Data'!L1520),'Control Sample Data'!L1520&lt;$B$1,'Control Sample Data'!L1520&gt;0),'Control Sample Data'!L1520,$B$1),"")</f>
        <v/>
      </c>
      <c r="Y1521" s="17" t="str">
        <f>IF(SUM('Control Sample Data'!M$3:M$98)&gt;10,IF(AND(ISNUMBER('Control Sample Data'!M1520),'Control Sample Data'!M1520&lt;$B$1,'Control Sample Data'!M1520&gt;0),'Control Sample Data'!M1520,$B$1),"")</f>
        <v/>
      </c>
      <c r="AT1521" s="36" t="str">
        <f t="shared" si="1001"/>
        <v/>
      </c>
      <c r="AU1521" s="36" t="str">
        <f t="shared" si="1002"/>
        <v/>
      </c>
      <c r="AV1521" s="36" t="str">
        <f t="shared" si="1003"/>
        <v/>
      </c>
      <c r="AW1521" s="36" t="str">
        <f t="shared" si="1004"/>
        <v/>
      </c>
      <c r="AX1521" s="36" t="str">
        <f t="shared" si="1005"/>
        <v/>
      </c>
      <c r="AY1521" s="36" t="str">
        <f t="shared" si="1006"/>
        <v/>
      </c>
      <c r="AZ1521" s="36" t="str">
        <f t="shared" si="1007"/>
        <v/>
      </c>
      <c r="BA1521" s="36" t="str">
        <f t="shared" si="1008"/>
        <v/>
      </c>
      <c r="BB1521" s="36" t="str">
        <f t="shared" si="1009"/>
        <v/>
      </c>
      <c r="BC1521" s="36" t="str">
        <f t="shared" si="1010"/>
        <v/>
      </c>
      <c r="BD1521" s="36" t="str">
        <f t="shared" si="1011"/>
        <v/>
      </c>
      <c r="BE1521" s="36" t="str">
        <f t="shared" si="1012"/>
        <v/>
      </c>
      <c r="BF1521" s="36" t="str">
        <f t="shared" si="1013"/>
        <v/>
      </c>
      <c r="BG1521" s="36" t="str">
        <f t="shared" si="1014"/>
        <v/>
      </c>
      <c r="BH1521" s="36" t="str">
        <f t="shared" si="1015"/>
        <v/>
      </c>
      <c r="BI1521" s="36" t="str">
        <f t="shared" si="1016"/>
        <v/>
      </c>
      <c r="BJ1521" s="36" t="str">
        <f t="shared" si="1017"/>
        <v/>
      </c>
      <c r="BK1521" s="36" t="str">
        <f t="shared" si="1018"/>
        <v/>
      </c>
      <c r="BL1521" s="36" t="str">
        <f t="shared" si="1019"/>
        <v/>
      </c>
      <c r="BM1521" s="36" t="str">
        <f t="shared" si="1020"/>
        <v/>
      </c>
      <c r="BN1521" s="38" t="e">
        <f t="shared" si="979"/>
        <v>#DIV/0!</v>
      </c>
      <c r="BO1521" s="38" t="e">
        <f t="shared" si="980"/>
        <v>#DIV/0!</v>
      </c>
      <c r="BP1521" s="39" t="str">
        <f t="shared" si="981"/>
        <v/>
      </c>
      <c r="BQ1521" s="39" t="str">
        <f t="shared" si="982"/>
        <v/>
      </c>
      <c r="BR1521" s="39" t="str">
        <f t="shared" si="983"/>
        <v/>
      </c>
      <c r="BS1521" s="39" t="str">
        <f t="shared" si="984"/>
        <v/>
      </c>
      <c r="BT1521" s="39" t="str">
        <f t="shared" si="985"/>
        <v/>
      </c>
      <c r="BU1521" s="39" t="str">
        <f t="shared" si="986"/>
        <v/>
      </c>
      <c r="BV1521" s="39" t="str">
        <f t="shared" si="987"/>
        <v/>
      </c>
      <c r="BW1521" s="39" t="str">
        <f t="shared" si="988"/>
        <v/>
      </c>
      <c r="BX1521" s="39" t="str">
        <f t="shared" si="989"/>
        <v/>
      </c>
      <c r="BY1521" s="39" t="str">
        <f t="shared" si="990"/>
        <v/>
      </c>
      <c r="BZ1521" s="39" t="str">
        <f t="shared" si="991"/>
        <v/>
      </c>
      <c r="CA1521" s="39" t="str">
        <f t="shared" si="992"/>
        <v/>
      </c>
      <c r="CB1521" s="39" t="str">
        <f t="shared" si="993"/>
        <v/>
      </c>
      <c r="CC1521" s="39" t="str">
        <f t="shared" si="994"/>
        <v/>
      </c>
      <c r="CD1521" s="39" t="str">
        <f t="shared" si="995"/>
        <v/>
      </c>
      <c r="CE1521" s="39" t="str">
        <f t="shared" si="996"/>
        <v/>
      </c>
      <c r="CF1521" s="39" t="str">
        <f t="shared" si="997"/>
        <v/>
      </c>
      <c r="CG1521" s="39" t="str">
        <f t="shared" si="998"/>
        <v/>
      </c>
      <c r="CH1521" s="39" t="str">
        <f t="shared" si="999"/>
        <v/>
      </c>
      <c r="CI1521" s="39" t="str">
        <f t="shared" si="1000"/>
        <v/>
      </c>
    </row>
    <row r="1522" spans="1:87">
      <c r="A1522" s="18"/>
      <c r="B1522" s="15" t="str">
        <f>'Gene Table'!E1521</f>
        <v>HK2</v>
      </c>
      <c r="C1522" s="15" t="str">
        <f>'Gene Table'!B1521</f>
        <v>P07</v>
      </c>
      <c r="D1522" s="16" t="str">
        <f>IF(SUM('Test Sample Data'!D$3:D$98)&gt;10,IF(AND(ISNUMBER('Test Sample Data'!D1521),'Test Sample Data'!D1521&lt;$B$1,'Test Sample Data'!D1521&gt;0),'Test Sample Data'!D1521,$B$1),"")</f>
        <v/>
      </c>
      <c r="E1522" s="17" t="str">
        <f>IF(SUM('Test Sample Data'!E$3:E$98)&gt;10,IF(AND(ISNUMBER('Test Sample Data'!E1521),'Test Sample Data'!E1521&lt;$B$1,'Test Sample Data'!E1521&gt;0),'Test Sample Data'!E1521,$B$1),"")</f>
        <v/>
      </c>
      <c r="F1522" s="17" t="str">
        <f>IF(SUM('Test Sample Data'!F$3:F$98)&gt;10,IF(AND(ISNUMBER('Test Sample Data'!F1521),'Test Sample Data'!F1521&lt;$B$1,'Test Sample Data'!F1521&gt;0),'Test Sample Data'!F1521,$B$1),"")</f>
        <v/>
      </c>
      <c r="G1522" s="17" t="str">
        <f>IF(SUM('Test Sample Data'!G$3:G$98)&gt;10,IF(AND(ISNUMBER('Test Sample Data'!G1521),'Test Sample Data'!G1521&lt;$B$1,'Test Sample Data'!G1521&gt;0),'Test Sample Data'!G1521,$B$1),"")</f>
        <v/>
      </c>
      <c r="H1522" s="17" t="str">
        <f>IF(SUM('Test Sample Data'!H$3:H$98)&gt;10,IF(AND(ISNUMBER('Test Sample Data'!H1521),'Test Sample Data'!H1521&lt;$B$1,'Test Sample Data'!H1521&gt;0),'Test Sample Data'!H1521,$B$1),"")</f>
        <v/>
      </c>
      <c r="I1522" s="17" t="str">
        <f>IF(SUM('Test Sample Data'!I$3:I$98)&gt;10,IF(AND(ISNUMBER('Test Sample Data'!I1521),'Test Sample Data'!I1521&lt;$B$1,'Test Sample Data'!I1521&gt;0),'Test Sample Data'!I1521,$B$1),"")</f>
        <v/>
      </c>
      <c r="J1522" s="17" t="str">
        <f>IF(SUM('Test Sample Data'!J$3:J$98)&gt;10,IF(AND(ISNUMBER('Test Sample Data'!J1521),'Test Sample Data'!J1521&lt;$B$1,'Test Sample Data'!J1521&gt;0),'Test Sample Data'!J1521,$B$1),"")</f>
        <v/>
      </c>
      <c r="K1522" s="17" t="str">
        <f>IF(SUM('Test Sample Data'!K$3:K$98)&gt;10,IF(AND(ISNUMBER('Test Sample Data'!K1521),'Test Sample Data'!K1521&lt;$B$1,'Test Sample Data'!K1521&gt;0),'Test Sample Data'!K1521,$B$1),"")</f>
        <v/>
      </c>
      <c r="L1522" s="17" t="str">
        <f>IF(SUM('Test Sample Data'!L$3:L$98)&gt;10,IF(AND(ISNUMBER('Test Sample Data'!L1521),'Test Sample Data'!L1521&lt;$B$1,'Test Sample Data'!L1521&gt;0),'Test Sample Data'!L1521,$B$1),"")</f>
        <v/>
      </c>
      <c r="M1522" s="17" t="str">
        <f>IF(SUM('Test Sample Data'!M$3:M$98)&gt;10,IF(AND(ISNUMBER('Test Sample Data'!M1521),'Test Sample Data'!M1521&lt;$B$1,'Test Sample Data'!M1521&gt;0),'Test Sample Data'!M1521,$B$1),"")</f>
        <v/>
      </c>
      <c r="N1522" s="17" t="str">
        <f>'Gene Table'!E1521</f>
        <v>HK2</v>
      </c>
      <c r="O1522" s="17" t="str">
        <f>'Gene Table'!B1521</f>
        <v>P07</v>
      </c>
      <c r="P1522" s="17" t="str">
        <f>IF(SUM('Control Sample Data'!D$3:D$98)&gt;10,IF(AND(ISNUMBER('Control Sample Data'!D1521),'Control Sample Data'!D1521&lt;$B$1,'Control Sample Data'!D1521&gt;0),'Control Sample Data'!D1521,$B$1),"")</f>
        <v/>
      </c>
      <c r="Q1522" s="17" t="str">
        <f>IF(SUM('Control Sample Data'!E$3:E$98)&gt;10,IF(AND(ISNUMBER('Control Sample Data'!E1521),'Control Sample Data'!E1521&lt;$B$1,'Control Sample Data'!E1521&gt;0),'Control Sample Data'!E1521,$B$1),"")</f>
        <v/>
      </c>
      <c r="R1522" s="17" t="str">
        <f>IF(SUM('Control Sample Data'!F$3:F$98)&gt;10,IF(AND(ISNUMBER('Control Sample Data'!F1521),'Control Sample Data'!F1521&lt;$B$1,'Control Sample Data'!F1521&gt;0),'Control Sample Data'!F1521,$B$1),"")</f>
        <v/>
      </c>
      <c r="S1522" s="17" t="str">
        <f>IF(SUM('Control Sample Data'!G$3:G$98)&gt;10,IF(AND(ISNUMBER('Control Sample Data'!G1521),'Control Sample Data'!G1521&lt;$B$1,'Control Sample Data'!G1521&gt;0),'Control Sample Data'!G1521,$B$1),"")</f>
        <v/>
      </c>
      <c r="T1522" s="17" t="str">
        <f>IF(SUM('Control Sample Data'!H$3:H$98)&gt;10,IF(AND(ISNUMBER('Control Sample Data'!H1521),'Control Sample Data'!H1521&lt;$B$1,'Control Sample Data'!H1521&gt;0),'Control Sample Data'!H1521,$B$1),"")</f>
        <v/>
      </c>
      <c r="U1522" s="17" t="str">
        <f>IF(SUM('Control Sample Data'!I$3:I$98)&gt;10,IF(AND(ISNUMBER('Control Sample Data'!I1521),'Control Sample Data'!I1521&lt;$B$1,'Control Sample Data'!I1521&gt;0),'Control Sample Data'!I1521,$B$1),"")</f>
        <v/>
      </c>
      <c r="V1522" s="17" t="str">
        <f>IF(SUM('Control Sample Data'!J$3:J$98)&gt;10,IF(AND(ISNUMBER('Control Sample Data'!J1521),'Control Sample Data'!J1521&lt;$B$1,'Control Sample Data'!J1521&gt;0),'Control Sample Data'!J1521,$B$1),"")</f>
        <v/>
      </c>
      <c r="W1522" s="17" t="str">
        <f>IF(SUM('Control Sample Data'!K$3:K$98)&gt;10,IF(AND(ISNUMBER('Control Sample Data'!K1521),'Control Sample Data'!K1521&lt;$B$1,'Control Sample Data'!K1521&gt;0),'Control Sample Data'!K1521,$B$1),"")</f>
        <v/>
      </c>
      <c r="X1522" s="17" t="str">
        <f>IF(SUM('Control Sample Data'!L$3:L$98)&gt;10,IF(AND(ISNUMBER('Control Sample Data'!L1521),'Control Sample Data'!L1521&lt;$B$1,'Control Sample Data'!L1521&gt;0),'Control Sample Data'!L1521,$B$1),"")</f>
        <v/>
      </c>
      <c r="Y1522" s="17" t="str">
        <f>IF(SUM('Control Sample Data'!M$3:M$98)&gt;10,IF(AND(ISNUMBER('Control Sample Data'!M1521),'Control Sample Data'!M1521&lt;$B$1,'Control Sample Data'!M1521&gt;0),'Control Sample Data'!M1521,$B$1),"")</f>
        <v/>
      </c>
      <c r="AT1522" s="36" t="str">
        <f t="shared" si="1001"/>
        <v/>
      </c>
      <c r="AU1522" s="36" t="str">
        <f t="shared" si="1002"/>
        <v/>
      </c>
      <c r="AV1522" s="36" t="str">
        <f t="shared" si="1003"/>
        <v/>
      </c>
      <c r="AW1522" s="36" t="str">
        <f t="shared" si="1004"/>
        <v/>
      </c>
      <c r="AX1522" s="36" t="str">
        <f t="shared" si="1005"/>
        <v/>
      </c>
      <c r="AY1522" s="36" t="str">
        <f t="shared" si="1006"/>
        <v/>
      </c>
      <c r="AZ1522" s="36" t="str">
        <f t="shared" si="1007"/>
        <v/>
      </c>
      <c r="BA1522" s="36" t="str">
        <f t="shared" si="1008"/>
        <v/>
      </c>
      <c r="BB1522" s="36" t="str">
        <f t="shared" si="1009"/>
        <v/>
      </c>
      <c r="BC1522" s="36" t="str">
        <f t="shared" si="1010"/>
        <v/>
      </c>
      <c r="BD1522" s="36" t="str">
        <f t="shared" si="1011"/>
        <v/>
      </c>
      <c r="BE1522" s="36" t="str">
        <f t="shared" si="1012"/>
        <v/>
      </c>
      <c r="BF1522" s="36" t="str">
        <f t="shared" si="1013"/>
        <v/>
      </c>
      <c r="BG1522" s="36" t="str">
        <f t="shared" si="1014"/>
        <v/>
      </c>
      <c r="BH1522" s="36" t="str">
        <f t="shared" si="1015"/>
        <v/>
      </c>
      <c r="BI1522" s="36" t="str">
        <f t="shared" si="1016"/>
        <v/>
      </c>
      <c r="BJ1522" s="36" t="str">
        <f t="shared" si="1017"/>
        <v/>
      </c>
      <c r="BK1522" s="36" t="str">
        <f t="shared" si="1018"/>
        <v/>
      </c>
      <c r="BL1522" s="36" t="str">
        <f t="shared" si="1019"/>
        <v/>
      </c>
      <c r="BM1522" s="36" t="str">
        <f t="shared" si="1020"/>
        <v/>
      </c>
      <c r="BN1522" s="38" t="e">
        <f t="shared" si="979"/>
        <v>#DIV/0!</v>
      </c>
      <c r="BO1522" s="38" t="e">
        <f t="shared" si="980"/>
        <v>#DIV/0!</v>
      </c>
      <c r="BP1522" s="39" t="str">
        <f t="shared" si="981"/>
        <v/>
      </c>
      <c r="BQ1522" s="39" t="str">
        <f t="shared" si="982"/>
        <v/>
      </c>
      <c r="BR1522" s="39" t="str">
        <f t="shared" si="983"/>
        <v/>
      </c>
      <c r="BS1522" s="39" t="str">
        <f t="shared" si="984"/>
        <v/>
      </c>
      <c r="BT1522" s="39" t="str">
        <f t="shared" si="985"/>
        <v/>
      </c>
      <c r="BU1522" s="39" t="str">
        <f t="shared" si="986"/>
        <v/>
      </c>
      <c r="BV1522" s="39" t="str">
        <f t="shared" si="987"/>
        <v/>
      </c>
      <c r="BW1522" s="39" t="str">
        <f t="shared" si="988"/>
        <v/>
      </c>
      <c r="BX1522" s="39" t="str">
        <f t="shared" si="989"/>
        <v/>
      </c>
      <c r="BY1522" s="39" t="str">
        <f t="shared" si="990"/>
        <v/>
      </c>
      <c r="BZ1522" s="39" t="str">
        <f t="shared" si="991"/>
        <v/>
      </c>
      <c r="CA1522" s="39" t="str">
        <f t="shared" si="992"/>
        <v/>
      </c>
      <c r="CB1522" s="39" t="str">
        <f t="shared" si="993"/>
        <v/>
      </c>
      <c r="CC1522" s="39" t="str">
        <f t="shared" si="994"/>
        <v/>
      </c>
      <c r="CD1522" s="39" t="str">
        <f t="shared" si="995"/>
        <v/>
      </c>
      <c r="CE1522" s="39" t="str">
        <f t="shared" si="996"/>
        <v/>
      </c>
      <c r="CF1522" s="39" t="str">
        <f t="shared" si="997"/>
        <v/>
      </c>
      <c r="CG1522" s="39" t="str">
        <f t="shared" si="998"/>
        <v/>
      </c>
      <c r="CH1522" s="39" t="str">
        <f t="shared" si="999"/>
        <v/>
      </c>
      <c r="CI1522" s="39" t="str">
        <f t="shared" si="1000"/>
        <v/>
      </c>
    </row>
    <row r="1523" spans="1:87">
      <c r="A1523" s="18"/>
      <c r="B1523" s="15" t="str">
        <f>'Gene Table'!E1522</f>
        <v>HK2</v>
      </c>
      <c r="C1523" s="15" t="str">
        <f>'Gene Table'!B1522</f>
        <v>P08</v>
      </c>
      <c r="D1523" s="16" t="str">
        <f>IF(SUM('Test Sample Data'!D$3:D$98)&gt;10,IF(AND(ISNUMBER('Test Sample Data'!D1522),'Test Sample Data'!D1522&lt;$B$1,'Test Sample Data'!D1522&gt;0),'Test Sample Data'!D1522,$B$1),"")</f>
        <v/>
      </c>
      <c r="E1523" s="17" t="str">
        <f>IF(SUM('Test Sample Data'!E$3:E$98)&gt;10,IF(AND(ISNUMBER('Test Sample Data'!E1522),'Test Sample Data'!E1522&lt;$B$1,'Test Sample Data'!E1522&gt;0),'Test Sample Data'!E1522,$B$1),"")</f>
        <v/>
      </c>
      <c r="F1523" s="17" t="str">
        <f>IF(SUM('Test Sample Data'!F$3:F$98)&gt;10,IF(AND(ISNUMBER('Test Sample Data'!F1522),'Test Sample Data'!F1522&lt;$B$1,'Test Sample Data'!F1522&gt;0),'Test Sample Data'!F1522,$B$1),"")</f>
        <v/>
      </c>
      <c r="G1523" s="17" t="str">
        <f>IF(SUM('Test Sample Data'!G$3:G$98)&gt;10,IF(AND(ISNUMBER('Test Sample Data'!G1522),'Test Sample Data'!G1522&lt;$B$1,'Test Sample Data'!G1522&gt;0),'Test Sample Data'!G1522,$B$1),"")</f>
        <v/>
      </c>
      <c r="H1523" s="17" t="str">
        <f>IF(SUM('Test Sample Data'!H$3:H$98)&gt;10,IF(AND(ISNUMBER('Test Sample Data'!H1522),'Test Sample Data'!H1522&lt;$B$1,'Test Sample Data'!H1522&gt;0),'Test Sample Data'!H1522,$B$1),"")</f>
        <v/>
      </c>
      <c r="I1523" s="17" t="str">
        <f>IF(SUM('Test Sample Data'!I$3:I$98)&gt;10,IF(AND(ISNUMBER('Test Sample Data'!I1522),'Test Sample Data'!I1522&lt;$B$1,'Test Sample Data'!I1522&gt;0),'Test Sample Data'!I1522,$B$1),"")</f>
        <v/>
      </c>
      <c r="J1523" s="17" t="str">
        <f>IF(SUM('Test Sample Data'!J$3:J$98)&gt;10,IF(AND(ISNUMBER('Test Sample Data'!J1522),'Test Sample Data'!J1522&lt;$B$1,'Test Sample Data'!J1522&gt;0),'Test Sample Data'!J1522,$B$1),"")</f>
        <v/>
      </c>
      <c r="K1523" s="17" t="str">
        <f>IF(SUM('Test Sample Data'!K$3:K$98)&gt;10,IF(AND(ISNUMBER('Test Sample Data'!K1522),'Test Sample Data'!K1522&lt;$B$1,'Test Sample Data'!K1522&gt;0),'Test Sample Data'!K1522,$B$1),"")</f>
        <v/>
      </c>
      <c r="L1523" s="17" t="str">
        <f>IF(SUM('Test Sample Data'!L$3:L$98)&gt;10,IF(AND(ISNUMBER('Test Sample Data'!L1522),'Test Sample Data'!L1522&lt;$B$1,'Test Sample Data'!L1522&gt;0),'Test Sample Data'!L1522,$B$1),"")</f>
        <v/>
      </c>
      <c r="M1523" s="17" t="str">
        <f>IF(SUM('Test Sample Data'!M$3:M$98)&gt;10,IF(AND(ISNUMBER('Test Sample Data'!M1522),'Test Sample Data'!M1522&lt;$B$1,'Test Sample Data'!M1522&gt;0),'Test Sample Data'!M1522,$B$1),"")</f>
        <v/>
      </c>
      <c r="N1523" s="17" t="str">
        <f>'Gene Table'!E1522</f>
        <v>HK2</v>
      </c>
      <c r="O1523" s="17" t="str">
        <f>'Gene Table'!B1522</f>
        <v>P08</v>
      </c>
      <c r="P1523" s="17" t="str">
        <f>IF(SUM('Control Sample Data'!D$3:D$98)&gt;10,IF(AND(ISNUMBER('Control Sample Data'!D1522),'Control Sample Data'!D1522&lt;$B$1,'Control Sample Data'!D1522&gt;0),'Control Sample Data'!D1522,$B$1),"")</f>
        <v/>
      </c>
      <c r="Q1523" s="17" t="str">
        <f>IF(SUM('Control Sample Data'!E$3:E$98)&gt;10,IF(AND(ISNUMBER('Control Sample Data'!E1522),'Control Sample Data'!E1522&lt;$B$1,'Control Sample Data'!E1522&gt;0),'Control Sample Data'!E1522,$B$1),"")</f>
        <v/>
      </c>
      <c r="R1523" s="17" t="str">
        <f>IF(SUM('Control Sample Data'!F$3:F$98)&gt;10,IF(AND(ISNUMBER('Control Sample Data'!F1522),'Control Sample Data'!F1522&lt;$B$1,'Control Sample Data'!F1522&gt;0),'Control Sample Data'!F1522,$B$1),"")</f>
        <v/>
      </c>
      <c r="S1523" s="17" t="str">
        <f>IF(SUM('Control Sample Data'!G$3:G$98)&gt;10,IF(AND(ISNUMBER('Control Sample Data'!G1522),'Control Sample Data'!G1522&lt;$B$1,'Control Sample Data'!G1522&gt;0),'Control Sample Data'!G1522,$B$1),"")</f>
        <v/>
      </c>
      <c r="T1523" s="17" t="str">
        <f>IF(SUM('Control Sample Data'!H$3:H$98)&gt;10,IF(AND(ISNUMBER('Control Sample Data'!H1522),'Control Sample Data'!H1522&lt;$B$1,'Control Sample Data'!H1522&gt;0),'Control Sample Data'!H1522,$B$1),"")</f>
        <v/>
      </c>
      <c r="U1523" s="17" t="str">
        <f>IF(SUM('Control Sample Data'!I$3:I$98)&gt;10,IF(AND(ISNUMBER('Control Sample Data'!I1522),'Control Sample Data'!I1522&lt;$B$1,'Control Sample Data'!I1522&gt;0),'Control Sample Data'!I1522,$B$1),"")</f>
        <v/>
      </c>
      <c r="V1523" s="17" t="str">
        <f>IF(SUM('Control Sample Data'!J$3:J$98)&gt;10,IF(AND(ISNUMBER('Control Sample Data'!J1522),'Control Sample Data'!J1522&lt;$B$1,'Control Sample Data'!J1522&gt;0),'Control Sample Data'!J1522,$B$1),"")</f>
        <v/>
      </c>
      <c r="W1523" s="17" t="str">
        <f>IF(SUM('Control Sample Data'!K$3:K$98)&gt;10,IF(AND(ISNUMBER('Control Sample Data'!K1522),'Control Sample Data'!K1522&lt;$B$1,'Control Sample Data'!K1522&gt;0),'Control Sample Data'!K1522,$B$1),"")</f>
        <v/>
      </c>
      <c r="X1523" s="17" t="str">
        <f>IF(SUM('Control Sample Data'!L$3:L$98)&gt;10,IF(AND(ISNUMBER('Control Sample Data'!L1522),'Control Sample Data'!L1522&lt;$B$1,'Control Sample Data'!L1522&gt;0),'Control Sample Data'!L1522,$B$1),"")</f>
        <v/>
      </c>
      <c r="Y1523" s="17" t="str">
        <f>IF(SUM('Control Sample Data'!M$3:M$98)&gt;10,IF(AND(ISNUMBER('Control Sample Data'!M1522),'Control Sample Data'!M1522&lt;$B$1,'Control Sample Data'!M1522&gt;0),'Control Sample Data'!M1522,$B$1),"")</f>
        <v/>
      </c>
      <c r="AT1523" s="36" t="str">
        <f t="shared" si="1001"/>
        <v/>
      </c>
      <c r="AU1523" s="36" t="str">
        <f t="shared" si="1002"/>
        <v/>
      </c>
      <c r="AV1523" s="36" t="str">
        <f t="shared" si="1003"/>
        <v/>
      </c>
      <c r="AW1523" s="36" t="str">
        <f t="shared" si="1004"/>
        <v/>
      </c>
      <c r="AX1523" s="36" t="str">
        <f t="shared" si="1005"/>
        <v/>
      </c>
      <c r="AY1523" s="36" t="str">
        <f t="shared" si="1006"/>
        <v/>
      </c>
      <c r="AZ1523" s="36" t="str">
        <f t="shared" si="1007"/>
        <v/>
      </c>
      <c r="BA1523" s="36" t="str">
        <f t="shared" si="1008"/>
        <v/>
      </c>
      <c r="BB1523" s="36" t="str">
        <f t="shared" si="1009"/>
        <v/>
      </c>
      <c r="BC1523" s="36" t="str">
        <f t="shared" si="1010"/>
        <v/>
      </c>
      <c r="BD1523" s="36" t="str">
        <f t="shared" si="1011"/>
        <v/>
      </c>
      <c r="BE1523" s="36" t="str">
        <f t="shared" si="1012"/>
        <v/>
      </c>
      <c r="BF1523" s="36" t="str">
        <f t="shared" si="1013"/>
        <v/>
      </c>
      <c r="BG1523" s="36" t="str">
        <f t="shared" si="1014"/>
        <v/>
      </c>
      <c r="BH1523" s="36" t="str">
        <f t="shared" si="1015"/>
        <v/>
      </c>
      <c r="BI1523" s="36" t="str">
        <f t="shared" si="1016"/>
        <v/>
      </c>
      <c r="BJ1523" s="36" t="str">
        <f t="shared" si="1017"/>
        <v/>
      </c>
      <c r="BK1523" s="36" t="str">
        <f t="shared" si="1018"/>
        <v/>
      </c>
      <c r="BL1523" s="36" t="str">
        <f t="shared" si="1019"/>
        <v/>
      </c>
      <c r="BM1523" s="36" t="str">
        <f t="shared" si="1020"/>
        <v/>
      </c>
      <c r="BN1523" s="38" t="e">
        <f t="shared" si="979"/>
        <v>#DIV/0!</v>
      </c>
      <c r="BO1523" s="38" t="e">
        <f t="shared" si="980"/>
        <v>#DIV/0!</v>
      </c>
      <c r="BP1523" s="39" t="str">
        <f t="shared" si="981"/>
        <v/>
      </c>
      <c r="BQ1523" s="39" t="str">
        <f t="shared" si="982"/>
        <v/>
      </c>
      <c r="BR1523" s="39" t="str">
        <f t="shared" si="983"/>
        <v/>
      </c>
      <c r="BS1523" s="39" t="str">
        <f t="shared" si="984"/>
        <v/>
      </c>
      <c r="BT1523" s="39" t="str">
        <f t="shared" si="985"/>
        <v/>
      </c>
      <c r="BU1523" s="39" t="str">
        <f t="shared" si="986"/>
        <v/>
      </c>
      <c r="BV1523" s="39" t="str">
        <f t="shared" si="987"/>
        <v/>
      </c>
      <c r="BW1523" s="39" t="str">
        <f t="shared" si="988"/>
        <v/>
      </c>
      <c r="BX1523" s="39" t="str">
        <f t="shared" si="989"/>
        <v/>
      </c>
      <c r="BY1523" s="39" t="str">
        <f t="shared" si="990"/>
        <v/>
      </c>
      <c r="BZ1523" s="39" t="str">
        <f t="shared" si="991"/>
        <v/>
      </c>
      <c r="CA1523" s="39" t="str">
        <f t="shared" si="992"/>
        <v/>
      </c>
      <c r="CB1523" s="39" t="str">
        <f t="shared" si="993"/>
        <v/>
      </c>
      <c r="CC1523" s="39" t="str">
        <f t="shared" si="994"/>
        <v/>
      </c>
      <c r="CD1523" s="39" t="str">
        <f t="shared" si="995"/>
        <v/>
      </c>
      <c r="CE1523" s="39" t="str">
        <f t="shared" si="996"/>
        <v/>
      </c>
      <c r="CF1523" s="39" t="str">
        <f t="shared" si="997"/>
        <v/>
      </c>
      <c r="CG1523" s="39" t="str">
        <f t="shared" si="998"/>
        <v/>
      </c>
      <c r="CH1523" s="39" t="str">
        <f t="shared" si="999"/>
        <v/>
      </c>
      <c r="CI1523" s="39" t="str">
        <f t="shared" si="1000"/>
        <v/>
      </c>
    </row>
    <row r="1524" spans="1:87">
      <c r="A1524" s="18"/>
      <c r="B1524" s="15" t="str">
        <f>'Gene Table'!E1523</f>
        <v>HK3</v>
      </c>
      <c r="C1524" s="15" t="str">
        <f>'Gene Table'!B1523</f>
        <v>P09</v>
      </c>
      <c r="D1524" s="16" t="str">
        <f>IF(SUM('Test Sample Data'!D$3:D$98)&gt;10,IF(AND(ISNUMBER('Test Sample Data'!D1523),'Test Sample Data'!D1523&lt;$B$1,'Test Sample Data'!D1523&gt;0),'Test Sample Data'!D1523,$B$1),"")</f>
        <v/>
      </c>
      <c r="E1524" s="17" t="str">
        <f>IF(SUM('Test Sample Data'!E$3:E$98)&gt;10,IF(AND(ISNUMBER('Test Sample Data'!E1523),'Test Sample Data'!E1523&lt;$B$1,'Test Sample Data'!E1523&gt;0),'Test Sample Data'!E1523,$B$1),"")</f>
        <v/>
      </c>
      <c r="F1524" s="17" t="str">
        <f>IF(SUM('Test Sample Data'!F$3:F$98)&gt;10,IF(AND(ISNUMBER('Test Sample Data'!F1523),'Test Sample Data'!F1523&lt;$B$1,'Test Sample Data'!F1523&gt;0),'Test Sample Data'!F1523,$B$1),"")</f>
        <v/>
      </c>
      <c r="G1524" s="17" t="str">
        <f>IF(SUM('Test Sample Data'!G$3:G$98)&gt;10,IF(AND(ISNUMBER('Test Sample Data'!G1523),'Test Sample Data'!G1523&lt;$B$1,'Test Sample Data'!G1523&gt;0),'Test Sample Data'!G1523,$B$1),"")</f>
        <v/>
      </c>
      <c r="H1524" s="17" t="str">
        <f>IF(SUM('Test Sample Data'!H$3:H$98)&gt;10,IF(AND(ISNUMBER('Test Sample Data'!H1523),'Test Sample Data'!H1523&lt;$B$1,'Test Sample Data'!H1523&gt;0),'Test Sample Data'!H1523,$B$1),"")</f>
        <v/>
      </c>
      <c r="I1524" s="17" t="str">
        <f>IF(SUM('Test Sample Data'!I$3:I$98)&gt;10,IF(AND(ISNUMBER('Test Sample Data'!I1523),'Test Sample Data'!I1523&lt;$B$1,'Test Sample Data'!I1523&gt;0),'Test Sample Data'!I1523,$B$1),"")</f>
        <v/>
      </c>
      <c r="J1524" s="17" t="str">
        <f>IF(SUM('Test Sample Data'!J$3:J$98)&gt;10,IF(AND(ISNUMBER('Test Sample Data'!J1523),'Test Sample Data'!J1523&lt;$B$1,'Test Sample Data'!J1523&gt;0),'Test Sample Data'!J1523,$B$1),"")</f>
        <v/>
      </c>
      <c r="K1524" s="17" t="str">
        <f>IF(SUM('Test Sample Data'!K$3:K$98)&gt;10,IF(AND(ISNUMBER('Test Sample Data'!K1523),'Test Sample Data'!K1523&lt;$B$1,'Test Sample Data'!K1523&gt;0),'Test Sample Data'!K1523,$B$1),"")</f>
        <v/>
      </c>
      <c r="L1524" s="17" t="str">
        <f>IF(SUM('Test Sample Data'!L$3:L$98)&gt;10,IF(AND(ISNUMBER('Test Sample Data'!L1523),'Test Sample Data'!L1523&lt;$B$1,'Test Sample Data'!L1523&gt;0),'Test Sample Data'!L1523,$B$1),"")</f>
        <v/>
      </c>
      <c r="M1524" s="17" t="str">
        <f>IF(SUM('Test Sample Data'!M$3:M$98)&gt;10,IF(AND(ISNUMBER('Test Sample Data'!M1523),'Test Sample Data'!M1523&lt;$B$1,'Test Sample Data'!M1523&gt;0),'Test Sample Data'!M1523,$B$1),"")</f>
        <v/>
      </c>
      <c r="N1524" s="17" t="str">
        <f>'Gene Table'!E1523</f>
        <v>HK3</v>
      </c>
      <c r="O1524" s="17" t="str">
        <f>'Gene Table'!B1523</f>
        <v>P09</v>
      </c>
      <c r="P1524" s="17" t="str">
        <f>IF(SUM('Control Sample Data'!D$3:D$98)&gt;10,IF(AND(ISNUMBER('Control Sample Data'!D1523),'Control Sample Data'!D1523&lt;$B$1,'Control Sample Data'!D1523&gt;0),'Control Sample Data'!D1523,$B$1),"")</f>
        <v/>
      </c>
      <c r="Q1524" s="17" t="str">
        <f>IF(SUM('Control Sample Data'!E$3:E$98)&gt;10,IF(AND(ISNUMBER('Control Sample Data'!E1523),'Control Sample Data'!E1523&lt;$B$1,'Control Sample Data'!E1523&gt;0),'Control Sample Data'!E1523,$B$1),"")</f>
        <v/>
      </c>
      <c r="R1524" s="17" t="str">
        <f>IF(SUM('Control Sample Data'!F$3:F$98)&gt;10,IF(AND(ISNUMBER('Control Sample Data'!F1523),'Control Sample Data'!F1523&lt;$B$1,'Control Sample Data'!F1523&gt;0),'Control Sample Data'!F1523,$B$1),"")</f>
        <v/>
      </c>
      <c r="S1524" s="17" t="str">
        <f>IF(SUM('Control Sample Data'!G$3:G$98)&gt;10,IF(AND(ISNUMBER('Control Sample Data'!G1523),'Control Sample Data'!G1523&lt;$B$1,'Control Sample Data'!G1523&gt;0),'Control Sample Data'!G1523,$B$1),"")</f>
        <v/>
      </c>
      <c r="T1524" s="17" t="str">
        <f>IF(SUM('Control Sample Data'!H$3:H$98)&gt;10,IF(AND(ISNUMBER('Control Sample Data'!H1523),'Control Sample Data'!H1523&lt;$B$1,'Control Sample Data'!H1523&gt;0),'Control Sample Data'!H1523,$B$1),"")</f>
        <v/>
      </c>
      <c r="U1524" s="17" t="str">
        <f>IF(SUM('Control Sample Data'!I$3:I$98)&gt;10,IF(AND(ISNUMBER('Control Sample Data'!I1523),'Control Sample Data'!I1523&lt;$B$1,'Control Sample Data'!I1523&gt;0),'Control Sample Data'!I1523,$B$1),"")</f>
        <v/>
      </c>
      <c r="V1524" s="17" t="str">
        <f>IF(SUM('Control Sample Data'!J$3:J$98)&gt;10,IF(AND(ISNUMBER('Control Sample Data'!J1523),'Control Sample Data'!J1523&lt;$B$1,'Control Sample Data'!J1523&gt;0),'Control Sample Data'!J1523,$B$1),"")</f>
        <v/>
      </c>
      <c r="W1524" s="17" t="str">
        <f>IF(SUM('Control Sample Data'!K$3:K$98)&gt;10,IF(AND(ISNUMBER('Control Sample Data'!K1523),'Control Sample Data'!K1523&lt;$B$1,'Control Sample Data'!K1523&gt;0),'Control Sample Data'!K1523,$B$1),"")</f>
        <v/>
      </c>
      <c r="X1524" s="17" t="str">
        <f>IF(SUM('Control Sample Data'!L$3:L$98)&gt;10,IF(AND(ISNUMBER('Control Sample Data'!L1523),'Control Sample Data'!L1523&lt;$B$1,'Control Sample Data'!L1523&gt;0),'Control Sample Data'!L1523,$B$1),"")</f>
        <v/>
      </c>
      <c r="Y1524" s="17" t="str">
        <f>IF(SUM('Control Sample Data'!M$3:M$98)&gt;10,IF(AND(ISNUMBER('Control Sample Data'!M1523),'Control Sample Data'!M1523&lt;$B$1,'Control Sample Data'!M1523&gt;0),'Control Sample Data'!M1523,$B$1),"")</f>
        <v/>
      </c>
      <c r="AT1524" s="36" t="str">
        <f t="shared" si="1001"/>
        <v/>
      </c>
      <c r="AU1524" s="36" t="str">
        <f t="shared" si="1002"/>
        <v/>
      </c>
      <c r="AV1524" s="36" t="str">
        <f t="shared" si="1003"/>
        <v/>
      </c>
      <c r="AW1524" s="36" t="str">
        <f t="shared" si="1004"/>
        <v/>
      </c>
      <c r="AX1524" s="36" t="str">
        <f t="shared" si="1005"/>
        <v/>
      </c>
      <c r="AY1524" s="36" t="str">
        <f t="shared" si="1006"/>
        <v/>
      </c>
      <c r="AZ1524" s="36" t="str">
        <f t="shared" si="1007"/>
        <v/>
      </c>
      <c r="BA1524" s="36" t="str">
        <f t="shared" si="1008"/>
        <v/>
      </c>
      <c r="BB1524" s="36" t="str">
        <f t="shared" si="1009"/>
        <v/>
      </c>
      <c r="BC1524" s="36" t="str">
        <f t="shared" si="1010"/>
        <v/>
      </c>
      <c r="BD1524" s="36" t="str">
        <f t="shared" si="1011"/>
        <v/>
      </c>
      <c r="BE1524" s="36" t="str">
        <f t="shared" si="1012"/>
        <v/>
      </c>
      <c r="BF1524" s="36" t="str">
        <f t="shared" si="1013"/>
        <v/>
      </c>
      <c r="BG1524" s="36" t="str">
        <f t="shared" si="1014"/>
        <v/>
      </c>
      <c r="BH1524" s="36" t="str">
        <f t="shared" si="1015"/>
        <v/>
      </c>
      <c r="BI1524" s="36" t="str">
        <f t="shared" si="1016"/>
        <v/>
      </c>
      <c r="BJ1524" s="36" t="str">
        <f t="shared" si="1017"/>
        <v/>
      </c>
      <c r="BK1524" s="36" t="str">
        <f t="shared" si="1018"/>
        <v/>
      </c>
      <c r="BL1524" s="36" t="str">
        <f t="shared" si="1019"/>
        <v/>
      </c>
      <c r="BM1524" s="36" t="str">
        <f t="shared" si="1020"/>
        <v/>
      </c>
      <c r="BN1524" s="38" t="e">
        <f t="shared" si="979"/>
        <v>#DIV/0!</v>
      </c>
      <c r="BO1524" s="38" t="e">
        <f t="shared" si="980"/>
        <v>#DIV/0!</v>
      </c>
      <c r="BP1524" s="39" t="str">
        <f t="shared" si="981"/>
        <v/>
      </c>
      <c r="BQ1524" s="39" t="str">
        <f t="shared" si="982"/>
        <v/>
      </c>
      <c r="BR1524" s="39" t="str">
        <f t="shared" si="983"/>
        <v/>
      </c>
      <c r="BS1524" s="39" t="str">
        <f t="shared" si="984"/>
        <v/>
      </c>
      <c r="BT1524" s="39" t="str">
        <f t="shared" si="985"/>
        <v/>
      </c>
      <c r="BU1524" s="39" t="str">
        <f t="shared" si="986"/>
        <v/>
      </c>
      <c r="BV1524" s="39" t="str">
        <f t="shared" si="987"/>
        <v/>
      </c>
      <c r="BW1524" s="39" t="str">
        <f t="shared" si="988"/>
        <v/>
      </c>
      <c r="BX1524" s="39" t="str">
        <f t="shared" si="989"/>
        <v/>
      </c>
      <c r="BY1524" s="39" t="str">
        <f t="shared" si="990"/>
        <v/>
      </c>
      <c r="BZ1524" s="39" t="str">
        <f t="shared" si="991"/>
        <v/>
      </c>
      <c r="CA1524" s="39" t="str">
        <f t="shared" si="992"/>
        <v/>
      </c>
      <c r="CB1524" s="39" t="str">
        <f t="shared" si="993"/>
        <v/>
      </c>
      <c r="CC1524" s="39" t="str">
        <f t="shared" si="994"/>
        <v/>
      </c>
      <c r="CD1524" s="39" t="str">
        <f t="shared" si="995"/>
        <v/>
      </c>
      <c r="CE1524" s="39" t="str">
        <f t="shared" si="996"/>
        <v/>
      </c>
      <c r="CF1524" s="39" t="str">
        <f t="shared" si="997"/>
        <v/>
      </c>
      <c r="CG1524" s="39" t="str">
        <f t="shared" si="998"/>
        <v/>
      </c>
      <c r="CH1524" s="39" t="str">
        <f t="shared" si="999"/>
        <v/>
      </c>
      <c r="CI1524" s="39" t="str">
        <f t="shared" si="1000"/>
        <v/>
      </c>
    </row>
    <row r="1525" spans="1:87">
      <c r="A1525" s="18"/>
      <c r="B1525" s="15" t="str">
        <f>'Gene Table'!E1524</f>
        <v>HK3</v>
      </c>
      <c r="C1525" s="15" t="str">
        <f>'Gene Table'!B1524</f>
        <v>P10</v>
      </c>
      <c r="D1525" s="16" t="str">
        <f>IF(SUM('Test Sample Data'!D$3:D$98)&gt;10,IF(AND(ISNUMBER('Test Sample Data'!D1524),'Test Sample Data'!D1524&lt;$B$1,'Test Sample Data'!D1524&gt;0),'Test Sample Data'!D1524,$B$1),"")</f>
        <v/>
      </c>
      <c r="E1525" s="17" t="str">
        <f>IF(SUM('Test Sample Data'!E$3:E$98)&gt;10,IF(AND(ISNUMBER('Test Sample Data'!E1524),'Test Sample Data'!E1524&lt;$B$1,'Test Sample Data'!E1524&gt;0),'Test Sample Data'!E1524,$B$1),"")</f>
        <v/>
      </c>
      <c r="F1525" s="17" t="str">
        <f>IF(SUM('Test Sample Data'!F$3:F$98)&gt;10,IF(AND(ISNUMBER('Test Sample Data'!F1524),'Test Sample Data'!F1524&lt;$B$1,'Test Sample Data'!F1524&gt;0),'Test Sample Data'!F1524,$B$1),"")</f>
        <v/>
      </c>
      <c r="G1525" s="17" t="str">
        <f>IF(SUM('Test Sample Data'!G$3:G$98)&gt;10,IF(AND(ISNUMBER('Test Sample Data'!G1524),'Test Sample Data'!G1524&lt;$B$1,'Test Sample Data'!G1524&gt;0),'Test Sample Data'!G1524,$B$1),"")</f>
        <v/>
      </c>
      <c r="H1525" s="17" t="str">
        <f>IF(SUM('Test Sample Data'!H$3:H$98)&gt;10,IF(AND(ISNUMBER('Test Sample Data'!H1524),'Test Sample Data'!H1524&lt;$B$1,'Test Sample Data'!H1524&gt;0),'Test Sample Data'!H1524,$B$1),"")</f>
        <v/>
      </c>
      <c r="I1525" s="17" t="str">
        <f>IF(SUM('Test Sample Data'!I$3:I$98)&gt;10,IF(AND(ISNUMBER('Test Sample Data'!I1524),'Test Sample Data'!I1524&lt;$B$1,'Test Sample Data'!I1524&gt;0),'Test Sample Data'!I1524,$B$1),"")</f>
        <v/>
      </c>
      <c r="J1525" s="17" t="str">
        <f>IF(SUM('Test Sample Data'!J$3:J$98)&gt;10,IF(AND(ISNUMBER('Test Sample Data'!J1524),'Test Sample Data'!J1524&lt;$B$1,'Test Sample Data'!J1524&gt;0),'Test Sample Data'!J1524,$B$1),"")</f>
        <v/>
      </c>
      <c r="K1525" s="17" t="str">
        <f>IF(SUM('Test Sample Data'!K$3:K$98)&gt;10,IF(AND(ISNUMBER('Test Sample Data'!K1524),'Test Sample Data'!K1524&lt;$B$1,'Test Sample Data'!K1524&gt;0),'Test Sample Data'!K1524,$B$1),"")</f>
        <v/>
      </c>
      <c r="L1525" s="17" t="str">
        <f>IF(SUM('Test Sample Data'!L$3:L$98)&gt;10,IF(AND(ISNUMBER('Test Sample Data'!L1524),'Test Sample Data'!L1524&lt;$B$1,'Test Sample Data'!L1524&gt;0),'Test Sample Data'!L1524,$B$1),"")</f>
        <v/>
      </c>
      <c r="M1525" s="17" t="str">
        <f>IF(SUM('Test Sample Data'!M$3:M$98)&gt;10,IF(AND(ISNUMBER('Test Sample Data'!M1524),'Test Sample Data'!M1524&lt;$B$1,'Test Sample Data'!M1524&gt;0),'Test Sample Data'!M1524,$B$1),"")</f>
        <v/>
      </c>
      <c r="N1525" s="17" t="str">
        <f>'Gene Table'!E1524</f>
        <v>HK3</v>
      </c>
      <c r="O1525" s="17" t="str">
        <f>'Gene Table'!B1524</f>
        <v>P10</v>
      </c>
      <c r="P1525" s="17" t="str">
        <f>IF(SUM('Control Sample Data'!D$3:D$98)&gt;10,IF(AND(ISNUMBER('Control Sample Data'!D1524),'Control Sample Data'!D1524&lt;$B$1,'Control Sample Data'!D1524&gt;0),'Control Sample Data'!D1524,$B$1),"")</f>
        <v/>
      </c>
      <c r="Q1525" s="17" t="str">
        <f>IF(SUM('Control Sample Data'!E$3:E$98)&gt;10,IF(AND(ISNUMBER('Control Sample Data'!E1524),'Control Sample Data'!E1524&lt;$B$1,'Control Sample Data'!E1524&gt;0),'Control Sample Data'!E1524,$B$1),"")</f>
        <v/>
      </c>
      <c r="R1525" s="17" t="str">
        <f>IF(SUM('Control Sample Data'!F$3:F$98)&gt;10,IF(AND(ISNUMBER('Control Sample Data'!F1524),'Control Sample Data'!F1524&lt;$B$1,'Control Sample Data'!F1524&gt;0),'Control Sample Data'!F1524,$B$1),"")</f>
        <v/>
      </c>
      <c r="S1525" s="17" t="str">
        <f>IF(SUM('Control Sample Data'!G$3:G$98)&gt;10,IF(AND(ISNUMBER('Control Sample Data'!G1524),'Control Sample Data'!G1524&lt;$B$1,'Control Sample Data'!G1524&gt;0),'Control Sample Data'!G1524,$B$1),"")</f>
        <v/>
      </c>
      <c r="T1525" s="17" t="str">
        <f>IF(SUM('Control Sample Data'!H$3:H$98)&gt;10,IF(AND(ISNUMBER('Control Sample Data'!H1524),'Control Sample Data'!H1524&lt;$B$1,'Control Sample Data'!H1524&gt;0),'Control Sample Data'!H1524,$B$1),"")</f>
        <v/>
      </c>
      <c r="U1525" s="17" t="str">
        <f>IF(SUM('Control Sample Data'!I$3:I$98)&gt;10,IF(AND(ISNUMBER('Control Sample Data'!I1524),'Control Sample Data'!I1524&lt;$B$1,'Control Sample Data'!I1524&gt;0),'Control Sample Data'!I1524,$B$1),"")</f>
        <v/>
      </c>
      <c r="V1525" s="17" t="str">
        <f>IF(SUM('Control Sample Data'!J$3:J$98)&gt;10,IF(AND(ISNUMBER('Control Sample Data'!J1524),'Control Sample Data'!J1524&lt;$B$1,'Control Sample Data'!J1524&gt;0),'Control Sample Data'!J1524,$B$1),"")</f>
        <v/>
      </c>
      <c r="W1525" s="17" t="str">
        <f>IF(SUM('Control Sample Data'!K$3:K$98)&gt;10,IF(AND(ISNUMBER('Control Sample Data'!K1524),'Control Sample Data'!K1524&lt;$B$1,'Control Sample Data'!K1524&gt;0),'Control Sample Data'!K1524,$B$1),"")</f>
        <v/>
      </c>
      <c r="X1525" s="17" t="str">
        <f>IF(SUM('Control Sample Data'!L$3:L$98)&gt;10,IF(AND(ISNUMBER('Control Sample Data'!L1524),'Control Sample Data'!L1524&lt;$B$1,'Control Sample Data'!L1524&gt;0),'Control Sample Data'!L1524,$B$1),"")</f>
        <v/>
      </c>
      <c r="Y1525" s="17" t="str">
        <f>IF(SUM('Control Sample Data'!M$3:M$98)&gt;10,IF(AND(ISNUMBER('Control Sample Data'!M1524),'Control Sample Data'!M1524&lt;$B$1,'Control Sample Data'!M1524&gt;0),'Control Sample Data'!M1524,$B$1),"")</f>
        <v/>
      </c>
      <c r="AT1525" s="36" t="str">
        <f t="shared" si="1001"/>
        <v/>
      </c>
      <c r="AU1525" s="36" t="str">
        <f t="shared" si="1002"/>
        <v/>
      </c>
      <c r="AV1525" s="36" t="str">
        <f t="shared" si="1003"/>
        <v/>
      </c>
      <c r="AW1525" s="36" t="str">
        <f t="shared" si="1004"/>
        <v/>
      </c>
      <c r="AX1525" s="36" t="str">
        <f t="shared" si="1005"/>
        <v/>
      </c>
      <c r="AY1525" s="36" t="str">
        <f t="shared" si="1006"/>
        <v/>
      </c>
      <c r="AZ1525" s="36" t="str">
        <f t="shared" si="1007"/>
        <v/>
      </c>
      <c r="BA1525" s="36" t="str">
        <f t="shared" si="1008"/>
        <v/>
      </c>
      <c r="BB1525" s="36" t="str">
        <f t="shared" si="1009"/>
        <v/>
      </c>
      <c r="BC1525" s="36" t="str">
        <f t="shared" si="1010"/>
        <v/>
      </c>
      <c r="BD1525" s="36" t="str">
        <f t="shared" si="1011"/>
        <v/>
      </c>
      <c r="BE1525" s="36" t="str">
        <f t="shared" si="1012"/>
        <v/>
      </c>
      <c r="BF1525" s="36" t="str">
        <f t="shared" si="1013"/>
        <v/>
      </c>
      <c r="BG1525" s="36" t="str">
        <f t="shared" si="1014"/>
        <v/>
      </c>
      <c r="BH1525" s="36" t="str">
        <f t="shared" si="1015"/>
        <v/>
      </c>
      <c r="BI1525" s="36" t="str">
        <f t="shared" si="1016"/>
        <v/>
      </c>
      <c r="BJ1525" s="36" t="str">
        <f t="shared" si="1017"/>
        <v/>
      </c>
      <c r="BK1525" s="36" t="str">
        <f t="shared" si="1018"/>
        <v/>
      </c>
      <c r="BL1525" s="36" t="str">
        <f t="shared" si="1019"/>
        <v/>
      </c>
      <c r="BM1525" s="36" t="str">
        <f t="shared" si="1020"/>
        <v/>
      </c>
      <c r="BN1525" s="38" t="e">
        <f t="shared" si="979"/>
        <v>#DIV/0!</v>
      </c>
      <c r="BO1525" s="38" t="e">
        <f t="shared" si="980"/>
        <v>#DIV/0!</v>
      </c>
      <c r="BP1525" s="39" t="str">
        <f t="shared" si="981"/>
        <v/>
      </c>
      <c r="BQ1525" s="39" t="str">
        <f t="shared" si="982"/>
        <v/>
      </c>
      <c r="BR1525" s="39" t="str">
        <f t="shared" si="983"/>
        <v/>
      </c>
      <c r="BS1525" s="39" t="str">
        <f t="shared" si="984"/>
        <v/>
      </c>
      <c r="BT1525" s="39" t="str">
        <f t="shared" si="985"/>
        <v/>
      </c>
      <c r="BU1525" s="39" t="str">
        <f t="shared" si="986"/>
        <v/>
      </c>
      <c r="BV1525" s="39" t="str">
        <f t="shared" si="987"/>
        <v/>
      </c>
      <c r="BW1525" s="39" t="str">
        <f t="shared" si="988"/>
        <v/>
      </c>
      <c r="BX1525" s="39" t="str">
        <f t="shared" si="989"/>
        <v/>
      </c>
      <c r="BY1525" s="39" t="str">
        <f t="shared" si="990"/>
        <v/>
      </c>
      <c r="BZ1525" s="39" t="str">
        <f t="shared" si="991"/>
        <v/>
      </c>
      <c r="CA1525" s="39" t="str">
        <f t="shared" si="992"/>
        <v/>
      </c>
      <c r="CB1525" s="39" t="str">
        <f t="shared" si="993"/>
        <v/>
      </c>
      <c r="CC1525" s="39" t="str">
        <f t="shared" si="994"/>
        <v/>
      </c>
      <c r="CD1525" s="39" t="str">
        <f t="shared" si="995"/>
        <v/>
      </c>
      <c r="CE1525" s="39" t="str">
        <f t="shared" si="996"/>
        <v/>
      </c>
      <c r="CF1525" s="39" t="str">
        <f t="shared" si="997"/>
        <v/>
      </c>
      <c r="CG1525" s="39" t="str">
        <f t="shared" si="998"/>
        <v/>
      </c>
      <c r="CH1525" s="39" t="str">
        <f t="shared" si="999"/>
        <v/>
      </c>
      <c r="CI1525" s="39" t="str">
        <f t="shared" si="1000"/>
        <v/>
      </c>
    </row>
    <row r="1526" spans="1:87">
      <c r="A1526" s="18"/>
      <c r="B1526" s="15" t="str">
        <f>'Gene Table'!E1525</f>
        <v>HK4</v>
      </c>
      <c r="C1526" s="15" t="str">
        <f>'Gene Table'!B1525</f>
        <v>P11</v>
      </c>
      <c r="D1526" s="16" t="str">
        <f>IF(SUM('Test Sample Data'!D$3:D$98)&gt;10,IF(AND(ISNUMBER('Test Sample Data'!D1525),'Test Sample Data'!D1525&lt;$B$1,'Test Sample Data'!D1525&gt;0),'Test Sample Data'!D1525,$B$1),"")</f>
        <v/>
      </c>
      <c r="E1526" s="17" t="str">
        <f>IF(SUM('Test Sample Data'!E$3:E$98)&gt;10,IF(AND(ISNUMBER('Test Sample Data'!E1525),'Test Sample Data'!E1525&lt;$B$1,'Test Sample Data'!E1525&gt;0),'Test Sample Data'!E1525,$B$1),"")</f>
        <v/>
      </c>
      <c r="F1526" s="17" t="str">
        <f>IF(SUM('Test Sample Data'!F$3:F$98)&gt;10,IF(AND(ISNUMBER('Test Sample Data'!F1525),'Test Sample Data'!F1525&lt;$B$1,'Test Sample Data'!F1525&gt;0),'Test Sample Data'!F1525,$B$1),"")</f>
        <v/>
      </c>
      <c r="G1526" s="17" t="str">
        <f>IF(SUM('Test Sample Data'!G$3:G$98)&gt;10,IF(AND(ISNUMBER('Test Sample Data'!G1525),'Test Sample Data'!G1525&lt;$B$1,'Test Sample Data'!G1525&gt;0),'Test Sample Data'!G1525,$B$1),"")</f>
        <v/>
      </c>
      <c r="H1526" s="17" t="str">
        <f>IF(SUM('Test Sample Data'!H$3:H$98)&gt;10,IF(AND(ISNUMBER('Test Sample Data'!H1525),'Test Sample Data'!H1525&lt;$B$1,'Test Sample Data'!H1525&gt;0),'Test Sample Data'!H1525,$B$1),"")</f>
        <v/>
      </c>
      <c r="I1526" s="17" t="str">
        <f>IF(SUM('Test Sample Data'!I$3:I$98)&gt;10,IF(AND(ISNUMBER('Test Sample Data'!I1525),'Test Sample Data'!I1525&lt;$B$1,'Test Sample Data'!I1525&gt;0),'Test Sample Data'!I1525,$B$1),"")</f>
        <v/>
      </c>
      <c r="J1526" s="17" t="str">
        <f>IF(SUM('Test Sample Data'!J$3:J$98)&gt;10,IF(AND(ISNUMBER('Test Sample Data'!J1525),'Test Sample Data'!J1525&lt;$B$1,'Test Sample Data'!J1525&gt;0),'Test Sample Data'!J1525,$B$1),"")</f>
        <v/>
      </c>
      <c r="K1526" s="17" t="str">
        <f>IF(SUM('Test Sample Data'!K$3:K$98)&gt;10,IF(AND(ISNUMBER('Test Sample Data'!K1525),'Test Sample Data'!K1525&lt;$B$1,'Test Sample Data'!K1525&gt;0),'Test Sample Data'!K1525,$B$1),"")</f>
        <v/>
      </c>
      <c r="L1526" s="17" t="str">
        <f>IF(SUM('Test Sample Data'!L$3:L$98)&gt;10,IF(AND(ISNUMBER('Test Sample Data'!L1525),'Test Sample Data'!L1525&lt;$B$1,'Test Sample Data'!L1525&gt;0),'Test Sample Data'!L1525,$B$1),"")</f>
        <v/>
      </c>
      <c r="M1526" s="17" t="str">
        <f>IF(SUM('Test Sample Data'!M$3:M$98)&gt;10,IF(AND(ISNUMBER('Test Sample Data'!M1525),'Test Sample Data'!M1525&lt;$B$1,'Test Sample Data'!M1525&gt;0),'Test Sample Data'!M1525,$B$1),"")</f>
        <v/>
      </c>
      <c r="N1526" s="17" t="str">
        <f>'Gene Table'!E1525</f>
        <v>HK4</v>
      </c>
      <c r="O1526" s="17" t="str">
        <f>'Gene Table'!B1525</f>
        <v>P11</v>
      </c>
      <c r="P1526" s="17" t="str">
        <f>IF(SUM('Control Sample Data'!D$3:D$98)&gt;10,IF(AND(ISNUMBER('Control Sample Data'!D1525),'Control Sample Data'!D1525&lt;$B$1,'Control Sample Data'!D1525&gt;0),'Control Sample Data'!D1525,$B$1),"")</f>
        <v/>
      </c>
      <c r="Q1526" s="17" t="str">
        <f>IF(SUM('Control Sample Data'!E$3:E$98)&gt;10,IF(AND(ISNUMBER('Control Sample Data'!E1525),'Control Sample Data'!E1525&lt;$B$1,'Control Sample Data'!E1525&gt;0),'Control Sample Data'!E1525,$B$1),"")</f>
        <v/>
      </c>
      <c r="R1526" s="17" t="str">
        <f>IF(SUM('Control Sample Data'!F$3:F$98)&gt;10,IF(AND(ISNUMBER('Control Sample Data'!F1525),'Control Sample Data'!F1525&lt;$B$1,'Control Sample Data'!F1525&gt;0),'Control Sample Data'!F1525,$B$1),"")</f>
        <v/>
      </c>
      <c r="S1526" s="17" t="str">
        <f>IF(SUM('Control Sample Data'!G$3:G$98)&gt;10,IF(AND(ISNUMBER('Control Sample Data'!G1525),'Control Sample Data'!G1525&lt;$B$1,'Control Sample Data'!G1525&gt;0),'Control Sample Data'!G1525,$B$1),"")</f>
        <v/>
      </c>
      <c r="T1526" s="17" t="str">
        <f>IF(SUM('Control Sample Data'!H$3:H$98)&gt;10,IF(AND(ISNUMBER('Control Sample Data'!H1525),'Control Sample Data'!H1525&lt;$B$1,'Control Sample Data'!H1525&gt;0),'Control Sample Data'!H1525,$B$1),"")</f>
        <v/>
      </c>
      <c r="U1526" s="17" t="str">
        <f>IF(SUM('Control Sample Data'!I$3:I$98)&gt;10,IF(AND(ISNUMBER('Control Sample Data'!I1525),'Control Sample Data'!I1525&lt;$B$1,'Control Sample Data'!I1525&gt;0),'Control Sample Data'!I1525,$B$1),"")</f>
        <v/>
      </c>
      <c r="V1526" s="17" t="str">
        <f>IF(SUM('Control Sample Data'!J$3:J$98)&gt;10,IF(AND(ISNUMBER('Control Sample Data'!J1525),'Control Sample Data'!J1525&lt;$B$1,'Control Sample Data'!J1525&gt;0),'Control Sample Data'!J1525,$B$1),"")</f>
        <v/>
      </c>
      <c r="W1526" s="17" t="str">
        <f>IF(SUM('Control Sample Data'!K$3:K$98)&gt;10,IF(AND(ISNUMBER('Control Sample Data'!K1525),'Control Sample Data'!K1525&lt;$B$1,'Control Sample Data'!K1525&gt;0),'Control Sample Data'!K1525,$B$1),"")</f>
        <v/>
      </c>
      <c r="X1526" s="17" t="str">
        <f>IF(SUM('Control Sample Data'!L$3:L$98)&gt;10,IF(AND(ISNUMBER('Control Sample Data'!L1525),'Control Sample Data'!L1525&lt;$B$1,'Control Sample Data'!L1525&gt;0),'Control Sample Data'!L1525,$B$1),"")</f>
        <v/>
      </c>
      <c r="Y1526" s="17" t="str">
        <f>IF(SUM('Control Sample Data'!M$3:M$98)&gt;10,IF(AND(ISNUMBER('Control Sample Data'!M1525),'Control Sample Data'!M1525&lt;$B$1,'Control Sample Data'!M1525&gt;0),'Control Sample Data'!M1525,$B$1),"")</f>
        <v/>
      </c>
      <c r="AT1526" s="36" t="str">
        <f t="shared" si="1001"/>
        <v/>
      </c>
      <c r="AU1526" s="36" t="str">
        <f t="shared" si="1002"/>
        <v/>
      </c>
      <c r="AV1526" s="36" t="str">
        <f t="shared" si="1003"/>
        <v/>
      </c>
      <c r="AW1526" s="36" t="str">
        <f t="shared" si="1004"/>
        <v/>
      </c>
      <c r="AX1526" s="36" t="str">
        <f t="shared" si="1005"/>
        <v/>
      </c>
      <c r="AY1526" s="36" t="str">
        <f t="shared" si="1006"/>
        <v/>
      </c>
      <c r="AZ1526" s="36" t="str">
        <f t="shared" si="1007"/>
        <v/>
      </c>
      <c r="BA1526" s="36" t="str">
        <f t="shared" si="1008"/>
        <v/>
      </c>
      <c r="BB1526" s="36" t="str">
        <f t="shared" si="1009"/>
        <v/>
      </c>
      <c r="BC1526" s="36" t="str">
        <f t="shared" si="1010"/>
        <v/>
      </c>
      <c r="BD1526" s="36" t="str">
        <f t="shared" si="1011"/>
        <v/>
      </c>
      <c r="BE1526" s="36" t="str">
        <f t="shared" si="1012"/>
        <v/>
      </c>
      <c r="BF1526" s="36" t="str">
        <f t="shared" si="1013"/>
        <v/>
      </c>
      <c r="BG1526" s="36" t="str">
        <f t="shared" si="1014"/>
        <v/>
      </c>
      <c r="BH1526" s="36" t="str">
        <f t="shared" si="1015"/>
        <v/>
      </c>
      <c r="BI1526" s="36" t="str">
        <f t="shared" si="1016"/>
        <v/>
      </c>
      <c r="BJ1526" s="36" t="str">
        <f t="shared" si="1017"/>
        <v/>
      </c>
      <c r="BK1526" s="36" t="str">
        <f t="shared" si="1018"/>
        <v/>
      </c>
      <c r="BL1526" s="36" t="str">
        <f t="shared" si="1019"/>
        <v/>
      </c>
      <c r="BM1526" s="36" t="str">
        <f t="shared" si="1020"/>
        <v/>
      </c>
      <c r="BN1526" s="38" t="e">
        <f t="shared" si="979"/>
        <v>#DIV/0!</v>
      </c>
      <c r="BO1526" s="38" t="e">
        <f t="shared" si="980"/>
        <v>#DIV/0!</v>
      </c>
      <c r="BP1526" s="39" t="str">
        <f t="shared" si="981"/>
        <v/>
      </c>
      <c r="BQ1526" s="39" t="str">
        <f t="shared" si="982"/>
        <v/>
      </c>
      <c r="BR1526" s="39" t="str">
        <f t="shared" si="983"/>
        <v/>
      </c>
      <c r="BS1526" s="39" t="str">
        <f t="shared" si="984"/>
        <v/>
      </c>
      <c r="BT1526" s="39" t="str">
        <f t="shared" si="985"/>
        <v/>
      </c>
      <c r="BU1526" s="39" t="str">
        <f t="shared" si="986"/>
        <v/>
      </c>
      <c r="BV1526" s="39" t="str">
        <f t="shared" si="987"/>
        <v/>
      </c>
      <c r="BW1526" s="39" t="str">
        <f t="shared" si="988"/>
        <v/>
      </c>
      <c r="BX1526" s="39" t="str">
        <f t="shared" si="989"/>
        <v/>
      </c>
      <c r="BY1526" s="39" t="str">
        <f t="shared" si="990"/>
        <v/>
      </c>
      <c r="BZ1526" s="39" t="str">
        <f t="shared" si="991"/>
        <v/>
      </c>
      <c r="CA1526" s="39" t="str">
        <f t="shared" si="992"/>
        <v/>
      </c>
      <c r="CB1526" s="39" t="str">
        <f t="shared" si="993"/>
        <v/>
      </c>
      <c r="CC1526" s="39" t="str">
        <f t="shared" si="994"/>
        <v/>
      </c>
      <c r="CD1526" s="39" t="str">
        <f t="shared" si="995"/>
        <v/>
      </c>
      <c r="CE1526" s="39" t="str">
        <f t="shared" si="996"/>
        <v/>
      </c>
      <c r="CF1526" s="39" t="str">
        <f t="shared" si="997"/>
        <v/>
      </c>
      <c r="CG1526" s="39" t="str">
        <f t="shared" si="998"/>
        <v/>
      </c>
      <c r="CH1526" s="39" t="str">
        <f t="shared" si="999"/>
        <v/>
      </c>
      <c r="CI1526" s="39" t="str">
        <f t="shared" si="1000"/>
        <v/>
      </c>
    </row>
    <row r="1527" spans="1:87">
      <c r="A1527" s="18"/>
      <c r="B1527" s="15" t="str">
        <f>'Gene Table'!E1526</f>
        <v>HK4</v>
      </c>
      <c r="C1527" s="15" t="str">
        <f>'Gene Table'!B1526</f>
        <v>P12</v>
      </c>
      <c r="D1527" s="16" t="str">
        <f>IF(SUM('Test Sample Data'!D$3:D$98)&gt;10,IF(AND(ISNUMBER('Test Sample Data'!D1526),'Test Sample Data'!D1526&lt;$B$1,'Test Sample Data'!D1526&gt;0),'Test Sample Data'!D1526,$B$1),"")</f>
        <v/>
      </c>
      <c r="E1527" s="17" t="str">
        <f>IF(SUM('Test Sample Data'!E$3:E$98)&gt;10,IF(AND(ISNUMBER('Test Sample Data'!E1526),'Test Sample Data'!E1526&lt;$B$1,'Test Sample Data'!E1526&gt;0),'Test Sample Data'!E1526,$B$1),"")</f>
        <v/>
      </c>
      <c r="F1527" s="17" t="str">
        <f>IF(SUM('Test Sample Data'!F$3:F$98)&gt;10,IF(AND(ISNUMBER('Test Sample Data'!F1526),'Test Sample Data'!F1526&lt;$B$1,'Test Sample Data'!F1526&gt;0),'Test Sample Data'!F1526,$B$1),"")</f>
        <v/>
      </c>
      <c r="G1527" s="17" t="str">
        <f>IF(SUM('Test Sample Data'!G$3:G$98)&gt;10,IF(AND(ISNUMBER('Test Sample Data'!G1526),'Test Sample Data'!G1526&lt;$B$1,'Test Sample Data'!G1526&gt;0),'Test Sample Data'!G1526,$B$1),"")</f>
        <v/>
      </c>
      <c r="H1527" s="17" t="str">
        <f>IF(SUM('Test Sample Data'!H$3:H$98)&gt;10,IF(AND(ISNUMBER('Test Sample Data'!H1526),'Test Sample Data'!H1526&lt;$B$1,'Test Sample Data'!H1526&gt;0),'Test Sample Data'!H1526,$B$1),"")</f>
        <v/>
      </c>
      <c r="I1527" s="17" t="str">
        <f>IF(SUM('Test Sample Data'!I$3:I$98)&gt;10,IF(AND(ISNUMBER('Test Sample Data'!I1526),'Test Sample Data'!I1526&lt;$B$1,'Test Sample Data'!I1526&gt;0),'Test Sample Data'!I1526,$B$1),"")</f>
        <v/>
      </c>
      <c r="J1527" s="17" t="str">
        <f>IF(SUM('Test Sample Data'!J$3:J$98)&gt;10,IF(AND(ISNUMBER('Test Sample Data'!J1526),'Test Sample Data'!J1526&lt;$B$1,'Test Sample Data'!J1526&gt;0),'Test Sample Data'!J1526,$B$1),"")</f>
        <v/>
      </c>
      <c r="K1527" s="17" t="str">
        <f>IF(SUM('Test Sample Data'!K$3:K$98)&gt;10,IF(AND(ISNUMBER('Test Sample Data'!K1526),'Test Sample Data'!K1526&lt;$B$1,'Test Sample Data'!K1526&gt;0),'Test Sample Data'!K1526,$B$1),"")</f>
        <v/>
      </c>
      <c r="L1527" s="17" t="str">
        <f>IF(SUM('Test Sample Data'!L$3:L$98)&gt;10,IF(AND(ISNUMBER('Test Sample Data'!L1526),'Test Sample Data'!L1526&lt;$B$1,'Test Sample Data'!L1526&gt;0),'Test Sample Data'!L1526,$B$1),"")</f>
        <v/>
      </c>
      <c r="M1527" s="17" t="str">
        <f>IF(SUM('Test Sample Data'!M$3:M$98)&gt;10,IF(AND(ISNUMBER('Test Sample Data'!M1526),'Test Sample Data'!M1526&lt;$B$1,'Test Sample Data'!M1526&gt;0),'Test Sample Data'!M1526,$B$1),"")</f>
        <v/>
      </c>
      <c r="N1527" s="17" t="str">
        <f>'Gene Table'!E1526</f>
        <v>HK4</v>
      </c>
      <c r="O1527" s="17" t="str">
        <f>'Gene Table'!B1526</f>
        <v>P12</v>
      </c>
      <c r="P1527" s="17" t="str">
        <f>IF(SUM('Control Sample Data'!D$3:D$98)&gt;10,IF(AND(ISNUMBER('Control Sample Data'!D1526),'Control Sample Data'!D1526&lt;$B$1,'Control Sample Data'!D1526&gt;0),'Control Sample Data'!D1526,$B$1),"")</f>
        <v/>
      </c>
      <c r="Q1527" s="17" t="str">
        <f>IF(SUM('Control Sample Data'!E$3:E$98)&gt;10,IF(AND(ISNUMBER('Control Sample Data'!E1526),'Control Sample Data'!E1526&lt;$B$1,'Control Sample Data'!E1526&gt;0),'Control Sample Data'!E1526,$B$1),"")</f>
        <v/>
      </c>
      <c r="R1527" s="17" t="str">
        <f>IF(SUM('Control Sample Data'!F$3:F$98)&gt;10,IF(AND(ISNUMBER('Control Sample Data'!F1526),'Control Sample Data'!F1526&lt;$B$1,'Control Sample Data'!F1526&gt;0),'Control Sample Data'!F1526,$B$1),"")</f>
        <v/>
      </c>
      <c r="S1527" s="17" t="str">
        <f>IF(SUM('Control Sample Data'!G$3:G$98)&gt;10,IF(AND(ISNUMBER('Control Sample Data'!G1526),'Control Sample Data'!G1526&lt;$B$1,'Control Sample Data'!G1526&gt;0),'Control Sample Data'!G1526,$B$1),"")</f>
        <v/>
      </c>
      <c r="T1527" s="17" t="str">
        <f>IF(SUM('Control Sample Data'!H$3:H$98)&gt;10,IF(AND(ISNUMBER('Control Sample Data'!H1526),'Control Sample Data'!H1526&lt;$B$1,'Control Sample Data'!H1526&gt;0),'Control Sample Data'!H1526,$B$1),"")</f>
        <v/>
      </c>
      <c r="U1527" s="17" t="str">
        <f>IF(SUM('Control Sample Data'!I$3:I$98)&gt;10,IF(AND(ISNUMBER('Control Sample Data'!I1526),'Control Sample Data'!I1526&lt;$B$1,'Control Sample Data'!I1526&gt;0),'Control Sample Data'!I1526,$B$1),"")</f>
        <v/>
      </c>
      <c r="V1527" s="17" t="str">
        <f>IF(SUM('Control Sample Data'!J$3:J$98)&gt;10,IF(AND(ISNUMBER('Control Sample Data'!J1526),'Control Sample Data'!J1526&lt;$B$1,'Control Sample Data'!J1526&gt;0),'Control Sample Data'!J1526,$B$1),"")</f>
        <v/>
      </c>
      <c r="W1527" s="17" t="str">
        <f>IF(SUM('Control Sample Data'!K$3:K$98)&gt;10,IF(AND(ISNUMBER('Control Sample Data'!K1526),'Control Sample Data'!K1526&lt;$B$1,'Control Sample Data'!K1526&gt;0),'Control Sample Data'!K1526,$B$1),"")</f>
        <v/>
      </c>
      <c r="X1527" s="17" t="str">
        <f>IF(SUM('Control Sample Data'!L$3:L$98)&gt;10,IF(AND(ISNUMBER('Control Sample Data'!L1526),'Control Sample Data'!L1526&lt;$B$1,'Control Sample Data'!L1526&gt;0),'Control Sample Data'!L1526,$B$1),"")</f>
        <v/>
      </c>
      <c r="Y1527" s="17" t="str">
        <f>IF(SUM('Control Sample Data'!M$3:M$98)&gt;10,IF(AND(ISNUMBER('Control Sample Data'!M1526),'Control Sample Data'!M1526&lt;$B$1,'Control Sample Data'!M1526&gt;0),'Control Sample Data'!M1526,$B$1),"")</f>
        <v/>
      </c>
      <c r="AT1527" s="36" t="str">
        <f t="shared" si="1001"/>
        <v/>
      </c>
      <c r="AU1527" s="36" t="str">
        <f t="shared" si="1002"/>
        <v/>
      </c>
      <c r="AV1527" s="36" t="str">
        <f t="shared" si="1003"/>
        <v/>
      </c>
      <c r="AW1527" s="36" t="str">
        <f t="shared" si="1004"/>
        <v/>
      </c>
      <c r="AX1527" s="36" t="str">
        <f t="shared" si="1005"/>
        <v/>
      </c>
      <c r="AY1527" s="36" t="str">
        <f t="shared" si="1006"/>
        <v/>
      </c>
      <c r="AZ1527" s="36" t="str">
        <f t="shared" si="1007"/>
        <v/>
      </c>
      <c r="BA1527" s="36" t="str">
        <f t="shared" si="1008"/>
        <v/>
      </c>
      <c r="BB1527" s="36" t="str">
        <f t="shared" si="1009"/>
        <v/>
      </c>
      <c r="BC1527" s="36" t="str">
        <f t="shared" si="1010"/>
        <v/>
      </c>
      <c r="BD1527" s="36" t="str">
        <f t="shared" si="1011"/>
        <v/>
      </c>
      <c r="BE1527" s="36" t="str">
        <f t="shared" si="1012"/>
        <v/>
      </c>
      <c r="BF1527" s="36" t="str">
        <f t="shared" si="1013"/>
        <v/>
      </c>
      <c r="BG1527" s="36" t="str">
        <f t="shared" si="1014"/>
        <v/>
      </c>
      <c r="BH1527" s="36" t="str">
        <f t="shared" si="1015"/>
        <v/>
      </c>
      <c r="BI1527" s="36" t="str">
        <f t="shared" si="1016"/>
        <v/>
      </c>
      <c r="BJ1527" s="36" t="str">
        <f t="shared" si="1017"/>
        <v/>
      </c>
      <c r="BK1527" s="36" t="str">
        <f t="shared" si="1018"/>
        <v/>
      </c>
      <c r="BL1527" s="36" t="str">
        <f t="shared" si="1019"/>
        <v/>
      </c>
      <c r="BM1527" s="36" t="str">
        <f t="shared" si="1020"/>
        <v/>
      </c>
      <c r="BN1527" s="38" t="e">
        <f t="shared" si="979"/>
        <v>#DIV/0!</v>
      </c>
      <c r="BO1527" s="38" t="e">
        <f t="shared" si="980"/>
        <v>#DIV/0!</v>
      </c>
      <c r="BP1527" s="39" t="str">
        <f t="shared" si="981"/>
        <v/>
      </c>
      <c r="BQ1527" s="39" t="str">
        <f t="shared" si="982"/>
        <v/>
      </c>
      <c r="BR1527" s="39" t="str">
        <f t="shared" si="983"/>
        <v/>
      </c>
      <c r="BS1527" s="39" t="str">
        <f t="shared" si="984"/>
        <v/>
      </c>
      <c r="BT1527" s="39" t="str">
        <f t="shared" si="985"/>
        <v/>
      </c>
      <c r="BU1527" s="39" t="str">
        <f t="shared" si="986"/>
        <v/>
      </c>
      <c r="BV1527" s="39" t="str">
        <f t="shared" si="987"/>
        <v/>
      </c>
      <c r="BW1527" s="39" t="str">
        <f t="shared" si="988"/>
        <v/>
      </c>
      <c r="BX1527" s="39" t="str">
        <f t="shared" si="989"/>
        <v/>
      </c>
      <c r="BY1527" s="39" t="str">
        <f t="shared" si="990"/>
        <v/>
      </c>
      <c r="BZ1527" s="39" t="str">
        <f t="shared" si="991"/>
        <v/>
      </c>
      <c r="CA1527" s="39" t="str">
        <f t="shared" si="992"/>
        <v/>
      </c>
      <c r="CB1527" s="39" t="str">
        <f t="shared" si="993"/>
        <v/>
      </c>
      <c r="CC1527" s="39" t="str">
        <f t="shared" si="994"/>
        <v/>
      </c>
      <c r="CD1527" s="39" t="str">
        <f t="shared" si="995"/>
        <v/>
      </c>
      <c r="CE1527" s="39" t="str">
        <f t="shared" si="996"/>
        <v/>
      </c>
      <c r="CF1527" s="39" t="str">
        <f t="shared" si="997"/>
        <v/>
      </c>
      <c r="CG1527" s="39" t="str">
        <f t="shared" si="998"/>
        <v/>
      </c>
      <c r="CH1527" s="39" t="str">
        <f t="shared" si="999"/>
        <v/>
      </c>
      <c r="CI1527" s="39" t="str">
        <f t="shared" si="1000"/>
        <v/>
      </c>
    </row>
    <row r="1528" spans="1:87">
      <c r="A1528" s="18"/>
      <c r="B1528" s="15" t="str">
        <f>'Gene Table'!E1527</f>
        <v>HK5</v>
      </c>
      <c r="C1528" s="15" t="str">
        <f>'Gene Table'!B1527</f>
        <v>P13</v>
      </c>
      <c r="D1528" s="16" t="str">
        <f>IF(SUM('Test Sample Data'!D$3:D$98)&gt;10,IF(AND(ISNUMBER('Test Sample Data'!D1527),'Test Sample Data'!D1527&lt;$B$1,'Test Sample Data'!D1527&gt;0),'Test Sample Data'!D1527,$B$1),"")</f>
        <v/>
      </c>
      <c r="E1528" s="17" t="str">
        <f>IF(SUM('Test Sample Data'!E$3:E$98)&gt;10,IF(AND(ISNUMBER('Test Sample Data'!E1527),'Test Sample Data'!E1527&lt;$B$1,'Test Sample Data'!E1527&gt;0),'Test Sample Data'!E1527,$B$1),"")</f>
        <v/>
      </c>
      <c r="F1528" s="17" t="str">
        <f>IF(SUM('Test Sample Data'!F$3:F$98)&gt;10,IF(AND(ISNUMBER('Test Sample Data'!F1527),'Test Sample Data'!F1527&lt;$B$1,'Test Sample Data'!F1527&gt;0),'Test Sample Data'!F1527,$B$1),"")</f>
        <v/>
      </c>
      <c r="G1528" s="17" t="str">
        <f>IF(SUM('Test Sample Data'!G$3:G$98)&gt;10,IF(AND(ISNUMBER('Test Sample Data'!G1527),'Test Sample Data'!G1527&lt;$B$1,'Test Sample Data'!G1527&gt;0),'Test Sample Data'!G1527,$B$1),"")</f>
        <v/>
      </c>
      <c r="H1528" s="17" t="str">
        <f>IF(SUM('Test Sample Data'!H$3:H$98)&gt;10,IF(AND(ISNUMBER('Test Sample Data'!H1527),'Test Sample Data'!H1527&lt;$B$1,'Test Sample Data'!H1527&gt;0),'Test Sample Data'!H1527,$B$1),"")</f>
        <v/>
      </c>
      <c r="I1528" s="17" t="str">
        <f>IF(SUM('Test Sample Data'!I$3:I$98)&gt;10,IF(AND(ISNUMBER('Test Sample Data'!I1527),'Test Sample Data'!I1527&lt;$B$1,'Test Sample Data'!I1527&gt;0),'Test Sample Data'!I1527,$B$1),"")</f>
        <v/>
      </c>
      <c r="J1528" s="17" t="str">
        <f>IF(SUM('Test Sample Data'!J$3:J$98)&gt;10,IF(AND(ISNUMBER('Test Sample Data'!J1527),'Test Sample Data'!J1527&lt;$B$1,'Test Sample Data'!J1527&gt;0),'Test Sample Data'!J1527,$B$1),"")</f>
        <v/>
      </c>
      <c r="K1528" s="17" t="str">
        <f>IF(SUM('Test Sample Data'!K$3:K$98)&gt;10,IF(AND(ISNUMBER('Test Sample Data'!K1527),'Test Sample Data'!K1527&lt;$B$1,'Test Sample Data'!K1527&gt;0),'Test Sample Data'!K1527,$B$1),"")</f>
        <v/>
      </c>
      <c r="L1528" s="17" t="str">
        <f>IF(SUM('Test Sample Data'!L$3:L$98)&gt;10,IF(AND(ISNUMBER('Test Sample Data'!L1527),'Test Sample Data'!L1527&lt;$B$1,'Test Sample Data'!L1527&gt;0),'Test Sample Data'!L1527,$B$1),"")</f>
        <v/>
      </c>
      <c r="M1528" s="17" t="str">
        <f>IF(SUM('Test Sample Data'!M$3:M$98)&gt;10,IF(AND(ISNUMBER('Test Sample Data'!M1527),'Test Sample Data'!M1527&lt;$B$1,'Test Sample Data'!M1527&gt;0),'Test Sample Data'!M1527,$B$1),"")</f>
        <v/>
      </c>
      <c r="N1528" s="17" t="str">
        <f>'Gene Table'!E1527</f>
        <v>HK5</v>
      </c>
      <c r="O1528" s="17" t="str">
        <f>'Gene Table'!B1527</f>
        <v>P13</v>
      </c>
      <c r="P1528" s="17" t="str">
        <f>IF(SUM('Control Sample Data'!D$3:D$98)&gt;10,IF(AND(ISNUMBER('Control Sample Data'!D1527),'Control Sample Data'!D1527&lt;$B$1,'Control Sample Data'!D1527&gt;0),'Control Sample Data'!D1527,$B$1),"")</f>
        <v/>
      </c>
      <c r="Q1528" s="17" t="str">
        <f>IF(SUM('Control Sample Data'!E$3:E$98)&gt;10,IF(AND(ISNUMBER('Control Sample Data'!E1527),'Control Sample Data'!E1527&lt;$B$1,'Control Sample Data'!E1527&gt;0),'Control Sample Data'!E1527,$B$1),"")</f>
        <v/>
      </c>
      <c r="R1528" s="17" t="str">
        <f>IF(SUM('Control Sample Data'!F$3:F$98)&gt;10,IF(AND(ISNUMBER('Control Sample Data'!F1527),'Control Sample Data'!F1527&lt;$B$1,'Control Sample Data'!F1527&gt;0),'Control Sample Data'!F1527,$B$1),"")</f>
        <v/>
      </c>
      <c r="S1528" s="17" t="str">
        <f>IF(SUM('Control Sample Data'!G$3:G$98)&gt;10,IF(AND(ISNUMBER('Control Sample Data'!G1527),'Control Sample Data'!G1527&lt;$B$1,'Control Sample Data'!G1527&gt;0),'Control Sample Data'!G1527,$B$1),"")</f>
        <v/>
      </c>
      <c r="T1528" s="17" t="str">
        <f>IF(SUM('Control Sample Data'!H$3:H$98)&gt;10,IF(AND(ISNUMBER('Control Sample Data'!H1527),'Control Sample Data'!H1527&lt;$B$1,'Control Sample Data'!H1527&gt;0),'Control Sample Data'!H1527,$B$1),"")</f>
        <v/>
      </c>
      <c r="U1528" s="17" t="str">
        <f>IF(SUM('Control Sample Data'!I$3:I$98)&gt;10,IF(AND(ISNUMBER('Control Sample Data'!I1527),'Control Sample Data'!I1527&lt;$B$1,'Control Sample Data'!I1527&gt;0),'Control Sample Data'!I1527,$B$1),"")</f>
        <v/>
      </c>
      <c r="V1528" s="17" t="str">
        <f>IF(SUM('Control Sample Data'!J$3:J$98)&gt;10,IF(AND(ISNUMBER('Control Sample Data'!J1527),'Control Sample Data'!J1527&lt;$B$1,'Control Sample Data'!J1527&gt;0),'Control Sample Data'!J1527,$B$1),"")</f>
        <v/>
      </c>
      <c r="W1528" s="17" t="str">
        <f>IF(SUM('Control Sample Data'!K$3:K$98)&gt;10,IF(AND(ISNUMBER('Control Sample Data'!K1527),'Control Sample Data'!K1527&lt;$B$1,'Control Sample Data'!K1527&gt;0),'Control Sample Data'!K1527,$B$1),"")</f>
        <v/>
      </c>
      <c r="X1528" s="17" t="str">
        <f>IF(SUM('Control Sample Data'!L$3:L$98)&gt;10,IF(AND(ISNUMBER('Control Sample Data'!L1527),'Control Sample Data'!L1527&lt;$B$1,'Control Sample Data'!L1527&gt;0),'Control Sample Data'!L1527,$B$1),"")</f>
        <v/>
      </c>
      <c r="Y1528" s="17" t="str">
        <f>IF(SUM('Control Sample Data'!M$3:M$98)&gt;10,IF(AND(ISNUMBER('Control Sample Data'!M1527),'Control Sample Data'!M1527&lt;$B$1,'Control Sample Data'!M1527&gt;0),'Control Sample Data'!M1527,$B$1),"")</f>
        <v/>
      </c>
      <c r="AT1528" s="36" t="str">
        <f t="shared" si="1001"/>
        <v/>
      </c>
      <c r="AU1528" s="36" t="str">
        <f t="shared" si="1002"/>
        <v/>
      </c>
      <c r="AV1528" s="36" t="str">
        <f t="shared" si="1003"/>
        <v/>
      </c>
      <c r="AW1528" s="36" t="str">
        <f t="shared" si="1004"/>
        <v/>
      </c>
      <c r="AX1528" s="36" t="str">
        <f t="shared" si="1005"/>
        <v/>
      </c>
      <c r="AY1528" s="36" t="str">
        <f t="shared" si="1006"/>
        <v/>
      </c>
      <c r="AZ1528" s="36" t="str">
        <f t="shared" si="1007"/>
        <v/>
      </c>
      <c r="BA1528" s="36" t="str">
        <f t="shared" si="1008"/>
        <v/>
      </c>
      <c r="BB1528" s="36" t="str">
        <f t="shared" si="1009"/>
        <v/>
      </c>
      <c r="BC1528" s="36" t="str">
        <f t="shared" si="1010"/>
        <v/>
      </c>
      <c r="BD1528" s="36" t="str">
        <f t="shared" si="1011"/>
        <v/>
      </c>
      <c r="BE1528" s="36" t="str">
        <f t="shared" si="1012"/>
        <v/>
      </c>
      <c r="BF1528" s="36" t="str">
        <f t="shared" si="1013"/>
        <v/>
      </c>
      <c r="BG1528" s="36" t="str">
        <f t="shared" si="1014"/>
        <v/>
      </c>
      <c r="BH1528" s="36" t="str">
        <f t="shared" si="1015"/>
        <v/>
      </c>
      <c r="BI1528" s="36" t="str">
        <f t="shared" si="1016"/>
        <v/>
      </c>
      <c r="BJ1528" s="36" t="str">
        <f t="shared" si="1017"/>
        <v/>
      </c>
      <c r="BK1528" s="36" t="str">
        <f t="shared" si="1018"/>
        <v/>
      </c>
      <c r="BL1528" s="36" t="str">
        <f t="shared" si="1019"/>
        <v/>
      </c>
      <c r="BM1528" s="36" t="str">
        <f t="shared" si="1020"/>
        <v/>
      </c>
      <c r="BN1528" s="38" t="e">
        <f t="shared" si="979"/>
        <v>#DIV/0!</v>
      </c>
      <c r="BO1528" s="38" t="e">
        <f t="shared" si="980"/>
        <v>#DIV/0!</v>
      </c>
      <c r="BP1528" s="39" t="str">
        <f t="shared" si="981"/>
        <v/>
      </c>
      <c r="BQ1528" s="39" t="str">
        <f t="shared" si="982"/>
        <v/>
      </c>
      <c r="BR1528" s="39" t="str">
        <f t="shared" si="983"/>
        <v/>
      </c>
      <c r="BS1528" s="39" t="str">
        <f t="shared" si="984"/>
        <v/>
      </c>
      <c r="BT1528" s="39" t="str">
        <f t="shared" si="985"/>
        <v/>
      </c>
      <c r="BU1528" s="39" t="str">
        <f t="shared" si="986"/>
        <v/>
      </c>
      <c r="BV1528" s="39" t="str">
        <f t="shared" si="987"/>
        <v/>
      </c>
      <c r="BW1528" s="39" t="str">
        <f t="shared" si="988"/>
        <v/>
      </c>
      <c r="BX1528" s="39" t="str">
        <f t="shared" si="989"/>
        <v/>
      </c>
      <c r="BY1528" s="39" t="str">
        <f t="shared" si="990"/>
        <v/>
      </c>
      <c r="BZ1528" s="39" t="str">
        <f t="shared" si="991"/>
        <v/>
      </c>
      <c r="CA1528" s="39" t="str">
        <f t="shared" si="992"/>
        <v/>
      </c>
      <c r="CB1528" s="39" t="str">
        <f t="shared" si="993"/>
        <v/>
      </c>
      <c r="CC1528" s="39" t="str">
        <f t="shared" si="994"/>
        <v/>
      </c>
      <c r="CD1528" s="39" t="str">
        <f t="shared" si="995"/>
        <v/>
      </c>
      <c r="CE1528" s="39" t="str">
        <f t="shared" si="996"/>
        <v/>
      </c>
      <c r="CF1528" s="39" t="str">
        <f t="shared" si="997"/>
        <v/>
      </c>
      <c r="CG1528" s="39" t="str">
        <f t="shared" si="998"/>
        <v/>
      </c>
      <c r="CH1528" s="39" t="str">
        <f t="shared" si="999"/>
        <v/>
      </c>
      <c r="CI1528" s="39" t="str">
        <f t="shared" si="1000"/>
        <v/>
      </c>
    </row>
    <row r="1529" spans="1:87">
      <c r="A1529" s="18"/>
      <c r="B1529" s="15" t="str">
        <f>'Gene Table'!E1528</f>
        <v>HK5</v>
      </c>
      <c r="C1529" s="15" t="str">
        <f>'Gene Table'!B1528</f>
        <v>P14</v>
      </c>
      <c r="D1529" s="16" t="str">
        <f>IF(SUM('Test Sample Data'!D$3:D$98)&gt;10,IF(AND(ISNUMBER('Test Sample Data'!D1528),'Test Sample Data'!D1528&lt;$B$1,'Test Sample Data'!D1528&gt;0),'Test Sample Data'!D1528,$B$1),"")</f>
        <v/>
      </c>
      <c r="E1529" s="17" t="str">
        <f>IF(SUM('Test Sample Data'!E$3:E$98)&gt;10,IF(AND(ISNUMBER('Test Sample Data'!E1528),'Test Sample Data'!E1528&lt;$B$1,'Test Sample Data'!E1528&gt;0),'Test Sample Data'!E1528,$B$1),"")</f>
        <v/>
      </c>
      <c r="F1529" s="17" t="str">
        <f>IF(SUM('Test Sample Data'!F$3:F$98)&gt;10,IF(AND(ISNUMBER('Test Sample Data'!F1528),'Test Sample Data'!F1528&lt;$B$1,'Test Sample Data'!F1528&gt;0),'Test Sample Data'!F1528,$B$1),"")</f>
        <v/>
      </c>
      <c r="G1529" s="17" t="str">
        <f>IF(SUM('Test Sample Data'!G$3:G$98)&gt;10,IF(AND(ISNUMBER('Test Sample Data'!G1528),'Test Sample Data'!G1528&lt;$B$1,'Test Sample Data'!G1528&gt;0),'Test Sample Data'!G1528,$B$1),"")</f>
        <v/>
      </c>
      <c r="H1529" s="17" t="str">
        <f>IF(SUM('Test Sample Data'!H$3:H$98)&gt;10,IF(AND(ISNUMBER('Test Sample Data'!H1528),'Test Sample Data'!H1528&lt;$B$1,'Test Sample Data'!H1528&gt;0),'Test Sample Data'!H1528,$B$1),"")</f>
        <v/>
      </c>
      <c r="I1529" s="17" t="str">
        <f>IF(SUM('Test Sample Data'!I$3:I$98)&gt;10,IF(AND(ISNUMBER('Test Sample Data'!I1528),'Test Sample Data'!I1528&lt;$B$1,'Test Sample Data'!I1528&gt;0),'Test Sample Data'!I1528,$B$1),"")</f>
        <v/>
      </c>
      <c r="J1529" s="17" t="str">
        <f>IF(SUM('Test Sample Data'!J$3:J$98)&gt;10,IF(AND(ISNUMBER('Test Sample Data'!J1528),'Test Sample Data'!J1528&lt;$B$1,'Test Sample Data'!J1528&gt;0),'Test Sample Data'!J1528,$B$1),"")</f>
        <v/>
      </c>
      <c r="K1529" s="17" t="str">
        <f>IF(SUM('Test Sample Data'!K$3:K$98)&gt;10,IF(AND(ISNUMBER('Test Sample Data'!K1528),'Test Sample Data'!K1528&lt;$B$1,'Test Sample Data'!K1528&gt;0),'Test Sample Data'!K1528,$B$1),"")</f>
        <v/>
      </c>
      <c r="L1529" s="17" t="str">
        <f>IF(SUM('Test Sample Data'!L$3:L$98)&gt;10,IF(AND(ISNUMBER('Test Sample Data'!L1528),'Test Sample Data'!L1528&lt;$B$1,'Test Sample Data'!L1528&gt;0),'Test Sample Data'!L1528,$B$1),"")</f>
        <v/>
      </c>
      <c r="M1529" s="17" t="str">
        <f>IF(SUM('Test Sample Data'!M$3:M$98)&gt;10,IF(AND(ISNUMBER('Test Sample Data'!M1528),'Test Sample Data'!M1528&lt;$B$1,'Test Sample Data'!M1528&gt;0),'Test Sample Data'!M1528,$B$1),"")</f>
        <v/>
      </c>
      <c r="N1529" s="17" t="str">
        <f>'Gene Table'!E1528</f>
        <v>HK5</v>
      </c>
      <c r="O1529" s="17" t="str">
        <f>'Gene Table'!B1528</f>
        <v>P14</v>
      </c>
      <c r="P1529" s="17" t="str">
        <f>IF(SUM('Control Sample Data'!D$3:D$98)&gt;10,IF(AND(ISNUMBER('Control Sample Data'!D1528),'Control Sample Data'!D1528&lt;$B$1,'Control Sample Data'!D1528&gt;0),'Control Sample Data'!D1528,$B$1),"")</f>
        <v/>
      </c>
      <c r="Q1529" s="17" t="str">
        <f>IF(SUM('Control Sample Data'!E$3:E$98)&gt;10,IF(AND(ISNUMBER('Control Sample Data'!E1528),'Control Sample Data'!E1528&lt;$B$1,'Control Sample Data'!E1528&gt;0),'Control Sample Data'!E1528,$B$1),"")</f>
        <v/>
      </c>
      <c r="R1529" s="17" t="str">
        <f>IF(SUM('Control Sample Data'!F$3:F$98)&gt;10,IF(AND(ISNUMBER('Control Sample Data'!F1528),'Control Sample Data'!F1528&lt;$B$1,'Control Sample Data'!F1528&gt;0),'Control Sample Data'!F1528,$B$1),"")</f>
        <v/>
      </c>
      <c r="S1529" s="17" t="str">
        <f>IF(SUM('Control Sample Data'!G$3:G$98)&gt;10,IF(AND(ISNUMBER('Control Sample Data'!G1528),'Control Sample Data'!G1528&lt;$B$1,'Control Sample Data'!G1528&gt;0),'Control Sample Data'!G1528,$B$1),"")</f>
        <v/>
      </c>
      <c r="T1529" s="17" t="str">
        <f>IF(SUM('Control Sample Data'!H$3:H$98)&gt;10,IF(AND(ISNUMBER('Control Sample Data'!H1528),'Control Sample Data'!H1528&lt;$B$1,'Control Sample Data'!H1528&gt;0),'Control Sample Data'!H1528,$B$1),"")</f>
        <v/>
      </c>
      <c r="U1529" s="17" t="str">
        <f>IF(SUM('Control Sample Data'!I$3:I$98)&gt;10,IF(AND(ISNUMBER('Control Sample Data'!I1528),'Control Sample Data'!I1528&lt;$B$1,'Control Sample Data'!I1528&gt;0),'Control Sample Data'!I1528,$B$1),"")</f>
        <v/>
      </c>
      <c r="V1529" s="17" t="str">
        <f>IF(SUM('Control Sample Data'!J$3:J$98)&gt;10,IF(AND(ISNUMBER('Control Sample Data'!J1528),'Control Sample Data'!J1528&lt;$B$1,'Control Sample Data'!J1528&gt;0),'Control Sample Data'!J1528,$B$1),"")</f>
        <v/>
      </c>
      <c r="W1529" s="17" t="str">
        <f>IF(SUM('Control Sample Data'!K$3:K$98)&gt;10,IF(AND(ISNUMBER('Control Sample Data'!K1528),'Control Sample Data'!K1528&lt;$B$1,'Control Sample Data'!K1528&gt;0),'Control Sample Data'!K1528,$B$1),"")</f>
        <v/>
      </c>
      <c r="X1529" s="17" t="str">
        <f>IF(SUM('Control Sample Data'!L$3:L$98)&gt;10,IF(AND(ISNUMBER('Control Sample Data'!L1528),'Control Sample Data'!L1528&lt;$B$1,'Control Sample Data'!L1528&gt;0),'Control Sample Data'!L1528,$B$1),"")</f>
        <v/>
      </c>
      <c r="Y1529" s="17" t="str">
        <f>IF(SUM('Control Sample Data'!M$3:M$98)&gt;10,IF(AND(ISNUMBER('Control Sample Data'!M1528),'Control Sample Data'!M1528&lt;$B$1,'Control Sample Data'!M1528&gt;0),'Control Sample Data'!M1528,$B$1),"")</f>
        <v/>
      </c>
      <c r="AT1529" s="36" t="str">
        <f t="shared" si="1001"/>
        <v/>
      </c>
      <c r="AU1529" s="36" t="str">
        <f t="shared" si="1002"/>
        <v/>
      </c>
      <c r="AV1529" s="36" t="str">
        <f t="shared" si="1003"/>
        <v/>
      </c>
      <c r="AW1529" s="36" t="str">
        <f t="shared" si="1004"/>
        <v/>
      </c>
      <c r="AX1529" s="36" t="str">
        <f t="shared" si="1005"/>
        <v/>
      </c>
      <c r="AY1529" s="36" t="str">
        <f t="shared" si="1006"/>
        <v/>
      </c>
      <c r="AZ1529" s="36" t="str">
        <f t="shared" si="1007"/>
        <v/>
      </c>
      <c r="BA1529" s="36" t="str">
        <f t="shared" si="1008"/>
        <v/>
      </c>
      <c r="BB1529" s="36" t="str">
        <f t="shared" si="1009"/>
        <v/>
      </c>
      <c r="BC1529" s="36" t="str">
        <f t="shared" si="1010"/>
        <v/>
      </c>
      <c r="BD1529" s="36" t="str">
        <f t="shared" si="1011"/>
        <v/>
      </c>
      <c r="BE1529" s="36" t="str">
        <f t="shared" si="1012"/>
        <v/>
      </c>
      <c r="BF1529" s="36" t="str">
        <f t="shared" si="1013"/>
        <v/>
      </c>
      <c r="BG1529" s="36" t="str">
        <f t="shared" si="1014"/>
        <v/>
      </c>
      <c r="BH1529" s="36" t="str">
        <f t="shared" si="1015"/>
        <v/>
      </c>
      <c r="BI1529" s="36" t="str">
        <f t="shared" si="1016"/>
        <v/>
      </c>
      <c r="BJ1529" s="36" t="str">
        <f t="shared" si="1017"/>
        <v/>
      </c>
      <c r="BK1529" s="36" t="str">
        <f t="shared" si="1018"/>
        <v/>
      </c>
      <c r="BL1529" s="36" t="str">
        <f t="shared" si="1019"/>
        <v/>
      </c>
      <c r="BM1529" s="36" t="str">
        <f t="shared" si="1020"/>
        <v/>
      </c>
      <c r="BN1529" s="38" t="e">
        <f t="shared" si="979"/>
        <v>#DIV/0!</v>
      </c>
      <c r="BO1529" s="38" t="e">
        <f t="shared" si="980"/>
        <v>#DIV/0!</v>
      </c>
      <c r="BP1529" s="39" t="str">
        <f t="shared" si="981"/>
        <v/>
      </c>
      <c r="BQ1529" s="39" t="str">
        <f t="shared" si="982"/>
        <v/>
      </c>
      <c r="BR1529" s="39" t="str">
        <f t="shared" si="983"/>
        <v/>
      </c>
      <c r="BS1529" s="39" t="str">
        <f t="shared" si="984"/>
        <v/>
      </c>
      <c r="BT1529" s="39" t="str">
        <f t="shared" si="985"/>
        <v/>
      </c>
      <c r="BU1529" s="39" t="str">
        <f t="shared" si="986"/>
        <v/>
      </c>
      <c r="BV1529" s="39" t="str">
        <f t="shared" si="987"/>
        <v/>
      </c>
      <c r="BW1529" s="39" t="str">
        <f t="shared" si="988"/>
        <v/>
      </c>
      <c r="BX1529" s="39" t="str">
        <f t="shared" si="989"/>
        <v/>
      </c>
      <c r="BY1529" s="39" t="str">
        <f t="shared" si="990"/>
        <v/>
      </c>
      <c r="BZ1529" s="39" t="str">
        <f t="shared" si="991"/>
        <v/>
      </c>
      <c r="CA1529" s="39" t="str">
        <f t="shared" si="992"/>
        <v/>
      </c>
      <c r="CB1529" s="39" t="str">
        <f t="shared" si="993"/>
        <v/>
      </c>
      <c r="CC1529" s="39" t="str">
        <f t="shared" si="994"/>
        <v/>
      </c>
      <c r="CD1529" s="39" t="str">
        <f t="shared" si="995"/>
        <v/>
      </c>
      <c r="CE1529" s="39" t="str">
        <f t="shared" si="996"/>
        <v/>
      </c>
      <c r="CF1529" s="39" t="str">
        <f t="shared" si="997"/>
        <v/>
      </c>
      <c r="CG1529" s="39" t="str">
        <f t="shared" si="998"/>
        <v/>
      </c>
      <c r="CH1529" s="39" t="str">
        <f t="shared" si="999"/>
        <v/>
      </c>
      <c r="CI1529" s="39" t="str">
        <f t="shared" si="1000"/>
        <v/>
      </c>
    </row>
    <row r="1530" spans="1:87">
      <c r="A1530" s="18"/>
      <c r="B1530" s="15" t="str">
        <f>'Gene Table'!E1529</f>
        <v>HK6</v>
      </c>
      <c r="C1530" s="15" t="str">
        <f>'Gene Table'!B1529</f>
        <v>P15</v>
      </c>
      <c r="D1530" s="16" t="str">
        <f>IF(SUM('Test Sample Data'!D$3:D$98)&gt;10,IF(AND(ISNUMBER('Test Sample Data'!D1529),'Test Sample Data'!D1529&lt;$B$1,'Test Sample Data'!D1529&gt;0),'Test Sample Data'!D1529,$B$1),"")</f>
        <v/>
      </c>
      <c r="E1530" s="17" t="str">
        <f>IF(SUM('Test Sample Data'!E$3:E$98)&gt;10,IF(AND(ISNUMBER('Test Sample Data'!E1529),'Test Sample Data'!E1529&lt;$B$1,'Test Sample Data'!E1529&gt;0),'Test Sample Data'!E1529,$B$1),"")</f>
        <v/>
      </c>
      <c r="F1530" s="17" t="str">
        <f>IF(SUM('Test Sample Data'!F$3:F$98)&gt;10,IF(AND(ISNUMBER('Test Sample Data'!F1529),'Test Sample Data'!F1529&lt;$B$1,'Test Sample Data'!F1529&gt;0),'Test Sample Data'!F1529,$B$1),"")</f>
        <v/>
      </c>
      <c r="G1530" s="17" t="str">
        <f>IF(SUM('Test Sample Data'!G$3:G$98)&gt;10,IF(AND(ISNUMBER('Test Sample Data'!G1529),'Test Sample Data'!G1529&lt;$B$1,'Test Sample Data'!G1529&gt;0),'Test Sample Data'!G1529,$B$1),"")</f>
        <v/>
      </c>
      <c r="H1530" s="17" t="str">
        <f>IF(SUM('Test Sample Data'!H$3:H$98)&gt;10,IF(AND(ISNUMBER('Test Sample Data'!H1529),'Test Sample Data'!H1529&lt;$B$1,'Test Sample Data'!H1529&gt;0),'Test Sample Data'!H1529,$B$1),"")</f>
        <v/>
      </c>
      <c r="I1530" s="17" t="str">
        <f>IF(SUM('Test Sample Data'!I$3:I$98)&gt;10,IF(AND(ISNUMBER('Test Sample Data'!I1529),'Test Sample Data'!I1529&lt;$B$1,'Test Sample Data'!I1529&gt;0),'Test Sample Data'!I1529,$B$1),"")</f>
        <v/>
      </c>
      <c r="J1530" s="17" t="str">
        <f>IF(SUM('Test Sample Data'!J$3:J$98)&gt;10,IF(AND(ISNUMBER('Test Sample Data'!J1529),'Test Sample Data'!J1529&lt;$B$1,'Test Sample Data'!J1529&gt;0),'Test Sample Data'!J1529,$B$1),"")</f>
        <v/>
      </c>
      <c r="K1530" s="17" t="str">
        <f>IF(SUM('Test Sample Data'!K$3:K$98)&gt;10,IF(AND(ISNUMBER('Test Sample Data'!K1529),'Test Sample Data'!K1529&lt;$B$1,'Test Sample Data'!K1529&gt;0),'Test Sample Data'!K1529,$B$1),"")</f>
        <v/>
      </c>
      <c r="L1530" s="17" t="str">
        <f>IF(SUM('Test Sample Data'!L$3:L$98)&gt;10,IF(AND(ISNUMBER('Test Sample Data'!L1529),'Test Sample Data'!L1529&lt;$B$1,'Test Sample Data'!L1529&gt;0),'Test Sample Data'!L1529,$B$1),"")</f>
        <v/>
      </c>
      <c r="M1530" s="17" t="str">
        <f>IF(SUM('Test Sample Data'!M$3:M$98)&gt;10,IF(AND(ISNUMBER('Test Sample Data'!M1529),'Test Sample Data'!M1529&lt;$B$1,'Test Sample Data'!M1529&gt;0),'Test Sample Data'!M1529,$B$1),"")</f>
        <v/>
      </c>
      <c r="N1530" s="17" t="str">
        <f>'Gene Table'!E1529</f>
        <v>HK6</v>
      </c>
      <c r="O1530" s="17" t="str">
        <f>'Gene Table'!B1529</f>
        <v>P15</v>
      </c>
      <c r="P1530" s="17" t="str">
        <f>IF(SUM('Control Sample Data'!D$3:D$98)&gt;10,IF(AND(ISNUMBER('Control Sample Data'!D1529),'Control Sample Data'!D1529&lt;$B$1,'Control Sample Data'!D1529&gt;0),'Control Sample Data'!D1529,$B$1),"")</f>
        <v/>
      </c>
      <c r="Q1530" s="17" t="str">
        <f>IF(SUM('Control Sample Data'!E$3:E$98)&gt;10,IF(AND(ISNUMBER('Control Sample Data'!E1529),'Control Sample Data'!E1529&lt;$B$1,'Control Sample Data'!E1529&gt;0),'Control Sample Data'!E1529,$B$1),"")</f>
        <v/>
      </c>
      <c r="R1530" s="17" t="str">
        <f>IF(SUM('Control Sample Data'!F$3:F$98)&gt;10,IF(AND(ISNUMBER('Control Sample Data'!F1529),'Control Sample Data'!F1529&lt;$B$1,'Control Sample Data'!F1529&gt;0),'Control Sample Data'!F1529,$B$1),"")</f>
        <v/>
      </c>
      <c r="S1530" s="17" t="str">
        <f>IF(SUM('Control Sample Data'!G$3:G$98)&gt;10,IF(AND(ISNUMBER('Control Sample Data'!G1529),'Control Sample Data'!G1529&lt;$B$1,'Control Sample Data'!G1529&gt;0),'Control Sample Data'!G1529,$B$1),"")</f>
        <v/>
      </c>
      <c r="T1530" s="17" t="str">
        <f>IF(SUM('Control Sample Data'!H$3:H$98)&gt;10,IF(AND(ISNUMBER('Control Sample Data'!H1529),'Control Sample Data'!H1529&lt;$B$1,'Control Sample Data'!H1529&gt;0),'Control Sample Data'!H1529,$B$1),"")</f>
        <v/>
      </c>
      <c r="U1530" s="17" t="str">
        <f>IF(SUM('Control Sample Data'!I$3:I$98)&gt;10,IF(AND(ISNUMBER('Control Sample Data'!I1529),'Control Sample Data'!I1529&lt;$B$1,'Control Sample Data'!I1529&gt;0),'Control Sample Data'!I1529,$B$1),"")</f>
        <v/>
      </c>
      <c r="V1530" s="17" t="str">
        <f>IF(SUM('Control Sample Data'!J$3:J$98)&gt;10,IF(AND(ISNUMBER('Control Sample Data'!J1529),'Control Sample Data'!J1529&lt;$B$1,'Control Sample Data'!J1529&gt;0),'Control Sample Data'!J1529,$B$1),"")</f>
        <v/>
      </c>
      <c r="W1530" s="17" t="str">
        <f>IF(SUM('Control Sample Data'!K$3:K$98)&gt;10,IF(AND(ISNUMBER('Control Sample Data'!K1529),'Control Sample Data'!K1529&lt;$B$1,'Control Sample Data'!K1529&gt;0),'Control Sample Data'!K1529,$B$1),"")</f>
        <v/>
      </c>
      <c r="X1530" s="17" t="str">
        <f>IF(SUM('Control Sample Data'!L$3:L$98)&gt;10,IF(AND(ISNUMBER('Control Sample Data'!L1529),'Control Sample Data'!L1529&lt;$B$1,'Control Sample Data'!L1529&gt;0),'Control Sample Data'!L1529,$B$1),"")</f>
        <v/>
      </c>
      <c r="Y1530" s="17" t="str">
        <f>IF(SUM('Control Sample Data'!M$3:M$98)&gt;10,IF(AND(ISNUMBER('Control Sample Data'!M1529),'Control Sample Data'!M1529&lt;$B$1,'Control Sample Data'!M1529&gt;0),'Control Sample Data'!M1529,$B$1),"")</f>
        <v/>
      </c>
      <c r="AT1530" s="36" t="str">
        <f t="shared" si="1001"/>
        <v/>
      </c>
      <c r="AU1530" s="36" t="str">
        <f t="shared" si="1002"/>
        <v/>
      </c>
      <c r="AV1530" s="36" t="str">
        <f t="shared" si="1003"/>
        <v/>
      </c>
      <c r="AW1530" s="36" t="str">
        <f t="shared" si="1004"/>
        <v/>
      </c>
      <c r="AX1530" s="36" t="str">
        <f t="shared" si="1005"/>
        <v/>
      </c>
      <c r="AY1530" s="36" t="str">
        <f t="shared" si="1006"/>
        <v/>
      </c>
      <c r="AZ1530" s="36" t="str">
        <f t="shared" si="1007"/>
        <v/>
      </c>
      <c r="BA1530" s="36" t="str">
        <f t="shared" si="1008"/>
        <v/>
      </c>
      <c r="BB1530" s="36" t="str">
        <f t="shared" si="1009"/>
        <v/>
      </c>
      <c r="BC1530" s="36" t="str">
        <f t="shared" si="1010"/>
        <v/>
      </c>
      <c r="BD1530" s="36" t="str">
        <f t="shared" si="1011"/>
        <v/>
      </c>
      <c r="BE1530" s="36" t="str">
        <f t="shared" si="1012"/>
        <v/>
      </c>
      <c r="BF1530" s="36" t="str">
        <f t="shared" si="1013"/>
        <v/>
      </c>
      <c r="BG1530" s="36" t="str">
        <f t="shared" si="1014"/>
        <v/>
      </c>
      <c r="BH1530" s="36" t="str">
        <f t="shared" si="1015"/>
        <v/>
      </c>
      <c r="BI1530" s="36" t="str">
        <f t="shared" si="1016"/>
        <v/>
      </c>
      <c r="BJ1530" s="36" t="str">
        <f t="shared" si="1017"/>
        <v/>
      </c>
      <c r="BK1530" s="36" t="str">
        <f t="shared" si="1018"/>
        <v/>
      </c>
      <c r="BL1530" s="36" t="str">
        <f t="shared" si="1019"/>
        <v/>
      </c>
      <c r="BM1530" s="36" t="str">
        <f t="shared" si="1020"/>
        <v/>
      </c>
      <c r="BN1530" s="38" t="e">
        <f t="shared" si="979"/>
        <v>#DIV/0!</v>
      </c>
      <c r="BO1530" s="38" t="e">
        <f t="shared" si="980"/>
        <v>#DIV/0!</v>
      </c>
      <c r="BP1530" s="39" t="str">
        <f t="shared" si="981"/>
        <v/>
      </c>
      <c r="BQ1530" s="39" t="str">
        <f t="shared" si="982"/>
        <v/>
      </c>
      <c r="BR1530" s="39" t="str">
        <f t="shared" si="983"/>
        <v/>
      </c>
      <c r="BS1530" s="39" t="str">
        <f t="shared" si="984"/>
        <v/>
      </c>
      <c r="BT1530" s="39" t="str">
        <f t="shared" si="985"/>
        <v/>
      </c>
      <c r="BU1530" s="39" t="str">
        <f t="shared" si="986"/>
        <v/>
      </c>
      <c r="BV1530" s="39" t="str">
        <f t="shared" si="987"/>
        <v/>
      </c>
      <c r="BW1530" s="39" t="str">
        <f t="shared" si="988"/>
        <v/>
      </c>
      <c r="BX1530" s="39" t="str">
        <f t="shared" si="989"/>
        <v/>
      </c>
      <c r="BY1530" s="39" t="str">
        <f t="shared" si="990"/>
        <v/>
      </c>
      <c r="BZ1530" s="39" t="str">
        <f t="shared" si="991"/>
        <v/>
      </c>
      <c r="CA1530" s="39" t="str">
        <f t="shared" si="992"/>
        <v/>
      </c>
      <c r="CB1530" s="39" t="str">
        <f t="shared" si="993"/>
        <v/>
      </c>
      <c r="CC1530" s="39" t="str">
        <f t="shared" si="994"/>
        <v/>
      </c>
      <c r="CD1530" s="39" t="str">
        <f t="shared" si="995"/>
        <v/>
      </c>
      <c r="CE1530" s="39" t="str">
        <f t="shared" si="996"/>
        <v/>
      </c>
      <c r="CF1530" s="39" t="str">
        <f t="shared" si="997"/>
        <v/>
      </c>
      <c r="CG1530" s="39" t="str">
        <f t="shared" si="998"/>
        <v/>
      </c>
      <c r="CH1530" s="39" t="str">
        <f t="shared" si="999"/>
        <v/>
      </c>
      <c r="CI1530" s="39" t="str">
        <f t="shared" si="1000"/>
        <v/>
      </c>
    </row>
    <row r="1531" spans="1:87">
      <c r="A1531" s="18"/>
      <c r="B1531" s="15" t="str">
        <f>'Gene Table'!E1530</f>
        <v>HK6</v>
      </c>
      <c r="C1531" s="15" t="str">
        <f>'Gene Table'!B1530</f>
        <v>P16</v>
      </c>
      <c r="D1531" s="16" t="str">
        <f>IF(SUM('Test Sample Data'!D$3:D$98)&gt;10,IF(AND(ISNUMBER('Test Sample Data'!D1530),'Test Sample Data'!D1530&lt;$B$1,'Test Sample Data'!D1530&gt;0),'Test Sample Data'!D1530,$B$1),"")</f>
        <v/>
      </c>
      <c r="E1531" s="17" t="str">
        <f>IF(SUM('Test Sample Data'!E$3:E$98)&gt;10,IF(AND(ISNUMBER('Test Sample Data'!E1530),'Test Sample Data'!E1530&lt;$B$1,'Test Sample Data'!E1530&gt;0),'Test Sample Data'!E1530,$B$1),"")</f>
        <v/>
      </c>
      <c r="F1531" s="17" t="str">
        <f>IF(SUM('Test Sample Data'!F$3:F$98)&gt;10,IF(AND(ISNUMBER('Test Sample Data'!F1530),'Test Sample Data'!F1530&lt;$B$1,'Test Sample Data'!F1530&gt;0),'Test Sample Data'!F1530,$B$1),"")</f>
        <v/>
      </c>
      <c r="G1531" s="17" t="str">
        <f>IF(SUM('Test Sample Data'!G$3:G$98)&gt;10,IF(AND(ISNUMBER('Test Sample Data'!G1530),'Test Sample Data'!G1530&lt;$B$1,'Test Sample Data'!G1530&gt;0),'Test Sample Data'!G1530,$B$1),"")</f>
        <v/>
      </c>
      <c r="H1531" s="17" t="str">
        <f>IF(SUM('Test Sample Data'!H$3:H$98)&gt;10,IF(AND(ISNUMBER('Test Sample Data'!H1530),'Test Sample Data'!H1530&lt;$B$1,'Test Sample Data'!H1530&gt;0),'Test Sample Data'!H1530,$B$1),"")</f>
        <v/>
      </c>
      <c r="I1531" s="17" t="str">
        <f>IF(SUM('Test Sample Data'!I$3:I$98)&gt;10,IF(AND(ISNUMBER('Test Sample Data'!I1530),'Test Sample Data'!I1530&lt;$B$1,'Test Sample Data'!I1530&gt;0),'Test Sample Data'!I1530,$B$1),"")</f>
        <v/>
      </c>
      <c r="J1531" s="17" t="str">
        <f>IF(SUM('Test Sample Data'!J$3:J$98)&gt;10,IF(AND(ISNUMBER('Test Sample Data'!J1530),'Test Sample Data'!J1530&lt;$B$1,'Test Sample Data'!J1530&gt;0),'Test Sample Data'!J1530,$B$1),"")</f>
        <v/>
      </c>
      <c r="K1531" s="17" t="str">
        <f>IF(SUM('Test Sample Data'!K$3:K$98)&gt;10,IF(AND(ISNUMBER('Test Sample Data'!K1530),'Test Sample Data'!K1530&lt;$B$1,'Test Sample Data'!K1530&gt;0),'Test Sample Data'!K1530,$B$1),"")</f>
        <v/>
      </c>
      <c r="L1531" s="17" t="str">
        <f>IF(SUM('Test Sample Data'!L$3:L$98)&gt;10,IF(AND(ISNUMBER('Test Sample Data'!L1530),'Test Sample Data'!L1530&lt;$B$1,'Test Sample Data'!L1530&gt;0),'Test Sample Data'!L1530,$B$1),"")</f>
        <v/>
      </c>
      <c r="M1531" s="17" t="str">
        <f>IF(SUM('Test Sample Data'!M$3:M$98)&gt;10,IF(AND(ISNUMBER('Test Sample Data'!M1530),'Test Sample Data'!M1530&lt;$B$1,'Test Sample Data'!M1530&gt;0),'Test Sample Data'!M1530,$B$1),"")</f>
        <v/>
      </c>
      <c r="N1531" s="17" t="str">
        <f>'Gene Table'!E1530</f>
        <v>HK6</v>
      </c>
      <c r="O1531" s="17" t="str">
        <f>'Gene Table'!B1530</f>
        <v>P16</v>
      </c>
      <c r="P1531" s="17" t="str">
        <f>IF(SUM('Control Sample Data'!D$3:D$98)&gt;10,IF(AND(ISNUMBER('Control Sample Data'!D1530),'Control Sample Data'!D1530&lt;$B$1,'Control Sample Data'!D1530&gt;0),'Control Sample Data'!D1530,$B$1),"")</f>
        <v/>
      </c>
      <c r="Q1531" s="17" t="str">
        <f>IF(SUM('Control Sample Data'!E$3:E$98)&gt;10,IF(AND(ISNUMBER('Control Sample Data'!E1530),'Control Sample Data'!E1530&lt;$B$1,'Control Sample Data'!E1530&gt;0),'Control Sample Data'!E1530,$B$1),"")</f>
        <v/>
      </c>
      <c r="R1531" s="17" t="str">
        <f>IF(SUM('Control Sample Data'!F$3:F$98)&gt;10,IF(AND(ISNUMBER('Control Sample Data'!F1530),'Control Sample Data'!F1530&lt;$B$1,'Control Sample Data'!F1530&gt;0),'Control Sample Data'!F1530,$B$1),"")</f>
        <v/>
      </c>
      <c r="S1531" s="17" t="str">
        <f>IF(SUM('Control Sample Data'!G$3:G$98)&gt;10,IF(AND(ISNUMBER('Control Sample Data'!G1530),'Control Sample Data'!G1530&lt;$B$1,'Control Sample Data'!G1530&gt;0),'Control Sample Data'!G1530,$B$1),"")</f>
        <v/>
      </c>
      <c r="T1531" s="17" t="str">
        <f>IF(SUM('Control Sample Data'!H$3:H$98)&gt;10,IF(AND(ISNUMBER('Control Sample Data'!H1530),'Control Sample Data'!H1530&lt;$B$1,'Control Sample Data'!H1530&gt;0),'Control Sample Data'!H1530,$B$1),"")</f>
        <v/>
      </c>
      <c r="U1531" s="17" t="str">
        <f>IF(SUM('Control Sample Data'!I$3:I$98)&gt;10,IF(AND(ISNUMBER('Control Sample Data'!I1530),'Control Sample Data'!I1530&lt;$B$1,'Control Sample Data'!I1530&gt;0),'Control Sample Data'!I1530,$B$1),"")</f>
        <v/>
      </c>
      <c r="V1531" s="17" t="str">
        <f>IF(SUM('Control Sample Data'!J$3:J$98)&gt;10,IF(AND(ISNUMBER('Control Sample Data'!J1530),'Control Sample Data'!J1530&lt;$B$1,'Control Sample Data'!J1530&gt;0),'Control Sample Data'!J1530,$B$1),"")</f>
        <v/>
      </c>
      <c r="W1531" s="17" t="str">
        <f>IF(SUM('Control Sample Data'!K$3:K$98)&gt;10,IF(AND(ISNUMBER('Control Sample Data'!K1530),'Control Sample Data'!K1530&lt;$B$1,'Control Sample Data'!K1530&gt;0),'Control Sample Data'!K1530,$B$1),"")</f>
        <v/>
      </c>
      <c r="X1531" s="17" t="str">
        <f>IF(SUM('Control Sample Data'!L$3:L$98)&gt;10,IF(AND(ISNUMBER('Control Sample Data'!L1530),'Control Sample Data'!L1530&lt;$B$1,'Control Sample Data'!L1530&gt;0),'Control Sample Data'!L1530,$B$1),"")</f>
        <v/>
      </c>
      <c r="Y1531" s="17" t="str">
        <f>IF(SUM('Control Sample Data'!M$3:M$98)&gt;10,IF(AND(ISNUMBER('Control Sample Data'!M1530),'Control Sample Data'!M1530&lt;$B$1,'Control Sample Data'!M1530&gt;0),'Control Sample Data'!M1530,$B$1),"")</f>
        <v/>
      </c>
      <c r="AT1531" s="36" t="str">
        <f t="shared" si="1001"/>
        <v/>
      </c>
      <c r="AU1531" s="36" t="str">
        <f t="shared" si="1002"/>
        <v/>
      </c>
      <c r="AV1531" s="36" t="str">
        <f t="shared" si="1003"/>
        <v/>
      </c>
      <c r="AW1531" s="36" t="str">
        <f t="shared" si="1004"/>
        <v/>
      </c>
      <c r="AX1531" s="36" t="str">
        <f t="shared" si="1005"/>
        <v/>
      </c>
      <c r="AY1531" s="36" t="str">
        <f t="shared" si="1006"/>
        <v/>
      </c>
      <c r="AZ1531" s="36" t="str">
        <f t="shared" si="1007"/>
        <v/>
      </c>
      <c r="BA1531" s="36" t="str">
        <f t="shared" si="1008"/>
        <v/>
      </c>
      <c r="BB1531" s="36" t="str">
        <f t="shared" si="1009"/>
        <v/>
      </c>
      <c r="BC1531" s="36" t="str">
        <f t="shared" si="1010"/>
        <v/>
      </c>
      <c r="BD1531" s="36" t="str">
        <f t="shared" si="1011"/>
        <v/>
      </c>
      <c r="BE1531" s="36" t="str">
        <f t="shared" si="1012"/>
        <v/>
      </c>
      <c r="BF1531" s="36" t="str">
        <f t="shared" si="1013"/>
        <v/>
      </c>
      <c r="BG1531" s="36" t="str">
        <f t="shared" si="1014"/>
        <v/>
      </c>
      <c r="BH1531" s="36" t="str">
        <f t="shared" si="1015"/>
        <v/>
      </c>
      <c r="BI1531" s="36" t="str">
        <f t="shared" si="1016"/>
        <v/>
      </c>
      <c r="BJ1531" s="36" t="str">
        <f t="shared" si="1017"/>
        <v/>
      </c>
      <c r="BK1531" s="36" t="str">
        <f t="shared" si="1018"/>
        <v/>
      </c>
      <c r="BL1531" s="36" t="str">
        <f t="shared" si="1019"/>
        <v/>
      </c>
      <c r="BM1531" s="36" t="str">
        <f t="shared" si="1020"/>
        <v/>
      </c>
      <c r="BN1531" s="38" t="e">
        <f t="shared" si="979"/>
        <v>#DIV/0!</v>
      </c>
      <c r="BO1531" s="38" t="e">
        <f t="shared" si="980"/>
        <v>#DIV/0!</v>
      </c>
      <c r="BP1531" s="39" t="str">
        <f t="shared" si="981"/>
        <v/>
      </c>
      <c r="BQ1531" s="39" t="str">
        <f t="shared" si="982"/>
        <v/>
      </c>
      <c r="BR1531" s="39" t="str">
        <f t="shared" si="983"/>
        <v/>
      </c>
      <c r="BS1531" s="39" t="str">
        <f t="shared" si="984"/>
        <v/>
      </c>
      <c r="BT1531" s="39" t="str">
        <f t="shared" si="985"/>
        <v/>
      </c>
      <c r="BU1531" s="39" t="str">
        <f t="shared" si="986"/>
        <v/>
      </c>
      <c r="BV1531" s="39" t="str">
        <f t="shared" si="987"/>
        <v/>
      </c>
      <c r="BW1531" s="39" t="str">
        <f t="shared" si="988"/>
        <v/>
      </c>
      <c r="BX1531" s="39" t="str">
        <f t="shared" si="989"/>
        <v/>
      </c>
      <c r="BY1531" s="39" t="str">
        <f t="shared" si="990"/>
        <v/>
      </c>
      <c r="BZ1531" s="39" t="str">
        <f t="shared" si="991"/>
        <v/>
      </c>
      <c r="CA1531" s="39" t="str">
        <f t="shared" si="992"/>
        <v/>
      </c>
      <c r="CB1531" s="39" t="str">
        <f t="shared" si="993"/>
        <v/>
      </c>
      <c r="CC1531" s="39" t="str">
        <f t="shared" si="994"/>
        <v/>
      </c>
      <c r="CD1531" s="39" t="str">
        <f t="shared" si="995"/>
        <v/>
      </c>
      <c r="CE1531" s="39" t="str">
        <f t="shared" si="996"/>
        <v/>
      </c>
      <c r="CF1531" s="39" t="str">
        <f t="shared" si="997"/>
        <v/>
      </c>
      <c r="CG1531" s="39" t="str">
        <f t="shared" si="998"/>
        <v/>
      </c>
      <c r="CH1531" s="39" t="str">
        <f t="shared" si="999"/>
        <v/>
      </c>
      <c r="CI1531" s="39" t="str">
        <f t="shared" si="1000"/>
        <v/>
      </c>
    </row>
    <row r="1532" spans="1:87">
      <c r="A1532" s="18"/>
      <c r="B1532" s="15" t="str">
        <f>'Gene Table'!E1531</f>
        <v>RT</v>
      </c>
      <c r="C1532" s="15" t="str">
        <f>'Gene Table'!B1531</f>
        <v>P17</v>
      </c>
      <c r="D1532" s="16" t="str">
        <f>IF(SUM('Test Sample Data'!D$3:D$98)&gt;10,IF(AND(ISNUMBER('Test Sample Data'!D1531),'Test Sample Data'!D1531&lt;$B$1,'Test Sample Data'!D1531&gt;0),'Test Sample Data'!D1531,$B$1),"")</f>
        <v/>
      </c>
      <c r="E1532" s="17" t="str">
        <f>IF(SUM('Test Sample Data'!E$3:E$98)&gt;10,IF(AND(ISNUMBER('Test Sample Data'!E1531),'Test Sample Data'!E1531&lt;$B$1,'Test Sample Data'!E1531&gt;0),'Test Sample Data'!E1531,$B$1),"")</f>
        <v/>
      </c>
      <c r="F1532" s="17" t="str">
        <f>IF(SUM('Test Sample Data'!F$3:F$98)&gt;10,IF(AND(ISNUMBER('Test Sample Data'!F1531),'Test Sample Data'!F1531&lt;$B$1,'Test Sample Data'!F1531&gt;0),'Test Sample Data'!F1531,$B$1),"")</f>
        <v/>
      </c>
      <c r="G1532" s="17" t="str">
        <f>IF(SUM('Test Sample Data'!G$3:G$98)&gt;10,IF(AND(ISNUMBER('Test Sample Data'!G1531),'Test Sample Data'!G1531&lt;$B$1,'Test Sample Data'!G1531&gt;0),'Test Sample Data'!G1531,$B$1),"")</f>
        <v/>
      </c>
      <c r="H1532" s="17" t="str">
        <f>IF(SUM('Test Sample Data'!H$3:H$98)&gt;10,IF(AND(ISNUMBER('Test Sample Data'!H1531),'Test Sample Data'!H1531&lt;$B$1,'Test Sample Data'!H1531&gt;0),'Test Sample Data'!H1531,$B$1),"")</f>
        <v/>
      </c>
      <c r="I1532" s="17" t="str">
        <f>IF(SUM('Test Sample Data'!I$3:I$98)&gt;10,IF(AND(ISNUMBER('Test Sample Data'!I1531),'Test Sample Data'!I1531&lt;$B$1,'Test Sample Data'!I1531&gt;0),'Test Sample Data'!I1531,$B$1),"")</f>
        <v/>
      </c>
      <c r="J1532" s="17" t="str">
        <f>IF(SUM('Test Sample Data'!J$3:J$98)&gt;10,IF(AND(ISNUMBER('Test Sample Data'!J1531),'Test Sample Data'!J1531&lt;$B$1,'Test Sample Data'!J1531&gt;0),'Test Sample Data'!J1531,$B$1),"")</f>
        <v/>
      </c>
      <c r="K1532" s="17" t="str">
        <f>IF(SUM('Test Sample Data'!K$3:K$98)&gt;10,IF(AND(ISNUMBER('Test Sample Data'!K1531),'Test Sample Data'!K1531&lt;$B$1,'Test Sample Data'!K1531&gt;0),'Test Sample Data'!K1531,$B$1),"")</f>
        <v/>
      </c>
      <c r="L1532" s="17" t="str">
        <f>IF(SUM('Test Sample Data'!L$3:L$98)&gt;10,IF(AND(ISNUMBER('Test Sample Data'!L1531),'Test Sample Data'!L1531&lt;$B$1,'Test Sample Data'!L1531&gt;0),'Test Sample Data'!L1531,$B$1),"")</f>
        <v/>
      </c>
      <c r="M1532" s="17" t="str">
        <f>IF(SUM('Test Sample Data'!M$3:M$98)&gt;10,IF(AND(ISNUMBER('Test Sample Data'!M1531),'Test Sample Data'!M1531&lt;$B$1,'Test Sample Data'!M1531&gt;0),'Test Sample Data'!M1531,$B$1),"")</f>
        <v/>
      </c>
      <c r="N1532" s="17" t="str">
        <f>'Gene Table'!E1531</f>
        <v>RT</v>
      </c>
      <c r="O1532" s="17" t="str">
        <f>'Gene Table'!B1531</f>
        <v>P17</v>
      </c>
      <c r="P1532" s="17" t="str">
        <f>IF(SUM('Control Sample Data'!D$3:D$98)&gt;10,IF(AND(ISNUMBER('Control Sample Data'!D1531),'Control Sample Data'!D1531&lt;$B$1,'Control Sample Data'!D1531&gt;0),'Control Sample Data'!D1531,$B$1),"")</f>
        <v/>
      </c>
      <c r="Q1532" s="17" t="str">
        <f>IF(SUM('Control Sample Data'!E$3:E$98)&gt;10,IF(AND(ISNUMBER('Control Sample Data'!E1531),'Control Sample Data'!E1531&lt;$B$1,'Control Sample Data'!E1531&gt;0),'Control Sample Data'!E1531,$B$1),"")</f>
        <v/>
      </c>
      <c r="R1532" s="17" t="str">
        <f>IF(SUM('Control Sample Data'!F$3:F$98)&gt;10,IF(AND(ISNUMBER('Control Sample Data'!F1531),'Control Sample Data'!F1531&lt;$B$1,'Control Sample Data'!F1531&gt;0),'Control Sample Data'!F1531,$B$1),"")</f>
        <v/>
      </c>
      <c r="S1532" s="17" t="str">
        <f>IF(SUM('Control Sample Data'!G$3:G$98)&gt;10,IF(AND(ISNUMBER('Control Sample Data'!G1531),'Control Sample Data'!G1531&lt;$B$1,'Control Sample Data'!G1531&gt;0),'Control Sample Data'!G1531,$B$1),"")</f>
        <v/>
      </c>
      <c r="T1532" s="17" t="str">
        <f>IF(SUM('Control Sample Data'!H$3:H$98)&gt;10,IF(AND(ISNUMBER('Control Sample Data'!H1531),'Control Sample Data'!H1531&lt;$B$1,'Control Sample Data'!H1531&gt;0),'Control Sample Data'!H1531,$B$1),"")</f>
        <v/>
      </c>
      <c r="U1532" s="17" t="str">
        <f>IF(SUM('Control Sample Data'!I$3:I$98)&gt;10,IF(AND(ISNUMBER('Control Sample Data'!I1531),'Control Sample Data'!I1531&lt;$B$1,'Control Sample Data'!I1531&gt;0),'Control Sample Data'!I1531,$B$1),"")</f>
        <v/>
      </c>
      <c r="V1532" s="17" t="str">
        <f>IF(SUM('Control Sample Data'!J$3:J$98)&gt;10,IF(AND(ISNUMBER('Control Sample Data'!J1531),'Control Sample Data'!J1531&lt;$B$1,'Control Sample Data'!J1531&gt;0),'Control Sample Data'!J1531,$B$1),"")</f>
        <v/>
      </c>
      <c r="W1532" s="17" t="str">
        <f>IF(SUM('Control Sample Data'!K$3:K$98)&gt;10,IF(AND(ISNUMBER('Control Sample Data'!K1531),'Control Sample Data'!K1531&lt;$B$1,'Control Sample Data'!K1531&gt;0),'Control Sample Data'!K1531,$B$1),"")</f>
        <v/>
      </c>
      <c r="X1532" s="17" t="str">
        <f>IF(SUM('Control Sample Data'!L$3:L$98)&gt;10,IF(AND(ISNUMBER('Control Sample Data'!L1531),'Control Sample Data'!L1531&lt;$B$1,'Control Sample Data'!L1531&gt;0),'Control Sample Data'!L1531,$B$1),"")</f>
        <v/>
      </c>
      <c r="Y1532" s="17" t="str">
        <f>IF(SUM('Control Sample Data'!M$3:M$98)&gt;10,IF(AND(ISNUMBER('Control Sample Data'!M1531),'Control Sample Data'!M1531&lt;$B$1,'Control Sample Data'!M1531&gt;0),'Control Sample Data'!M1531,$B$1),"")</f>
        <v/>
      </c>
      <c r="AT1532" s="36" t="str">
        <f t="shared" si="1001"/>
        <v/>
      </c>
      <c r="AU1532" s="36" t="str">
        <f t="shared" si="1002"/>
        <v/>
      </c>
      <c r="AV1532" s="36" t="str">
        <f t="shared" si="1003"/>
        <v/>
      </c>
      <c r="AW1532" s="36" t="str">
        <f t="shared" si="1004"/>
        <v/>
      </c>
      <c r="AX1532" s="36" t="str">
        <f t="shared" si="1005"/>
        <v/>
      </c>
      <c r="AY1532" s="36" t="str">
        <f t="shared" si="1006"/>
        <v/>
      </c>
      <c r="AZ1532" s="36" t="str">
        <f t="shared" si="1007"/>
        <v/>
      </c>
      <c r="BA1532" s="36" t="str">
        <f t="shared" si="1008"/>
        <v/>
      </c>
      <c r="BB1532" s="36" t="str">
        <f t="shared" si="1009"/>
        <v/>
      </c>
      <c r="BC1532" s="36" t="str">
        <f t="shared" si="1010"/>
        <v/>
      </c>
      <c r="BD1532" s="36" t="str">
        <f t="shared" si="1011"/>
        <v/>
      </c>
      <c r="BE1532" s="36" t="str">
        <f t="shared" si="1012"/>
        <v/>
      </c>
      <c r="BF1532" s="36" t="str">
        <f t="shared" si="1013"/>
        <v/>
      </c>
      <c r="BG1532" s="36" t="str">
        <f t="shared" si="1014"/>
        <v/>
      </c>
      <c r="BH1532" s="36" t="str">
        <f t="shared" si="1015"/>
        <v/>
      </c>
      <c r="BI1532" s="36" t="str">
        <f t="shared" si="1016"/>
        <v/>
      </c>
      <c r="BJ1532" s="36" t="str">
        <f t="shared" si="1017"/>
        <v/>
      </c>
      <c r="BK1532" s="36" t="str">
        <f t="shared" si="1018"/>
        <v/>
      </c>
      <c r="BL1532" s="36" t="str">
        <f t="shared" si="1019"/>
        <v/>
      </c>
      <c r="BM1532" s="36" t="str">
        <f t="shared" si="1020"/>
        <v/>
      </c>
      <c r="BN1532" s="38" t="e">
        <f t="shared" si="979"/>
        <v>#DIV/0!</v>
      </c>
      <c r="BO1532" s="38" t="e">
        <f t="shared" si="980"/>
        <v>#DIV/0!</v>
      </c>
      <c r="BP1532" s="39" t="str">
        <f t="shared" si="981"/>
        <v/>
      </c>
      <c r="BQ1532" s="39" t="str">
        <f t="shared" si="982"/>
        <v/>
      </c>
      <c r="BR1532" s="39" t="str">
        <f t="shared" si="983"/>
        <v/>
      </c>
      <c r="BS1532" s="39" t="str">
        <f t="shared" si="984"/>
        <v/>
      </c>
      <c r="BT1532" s="39" t="str">
        <f t="shared" si="985"/>
        <v/>
      </c>
      <c r="BU1532" s="39" t="str">
        <f t="shared" si="986"/>
        <v/>
      </c>
      <c r="BV1532" s="39" t="str">
        <f t="shared" si="987"/>
        <v/>
      </c>
      <c r="BW1532" s="39" t="str">
        <f t="shared" si="988"/>
        <v/>
      </c>
      <c r="BX1532" s="39" t="str">
        <f t="shared" si="989"/>
        <v/>
      </c>
      <c r="BY1532" s="39" t="str">
        <f t="shared" si="990"/>
        <v/>
      </c>
      <c r="BZ1532" s="39" t="str">
        <f t="shared" si="991"/>
        <v/>
      </c>
      <c r="CA1532" s="39" t="str">
        <f t="shared" si="992"/>
        <v/>
      </c>
      <c r="CB1532" s="39" t="str">
        <f t="shared" si="993"/>
        <v/>
      </c>
      <c r="CC1532" s="39" t="str">
        <f t="shared" si="994"/>
        <v/>
      </c>
      <c r="CD1532" s="39" t="str">
        <f t="shared" si="995"/>
        <v/>
      </c>
      <c r="CE1532" s="39" t="str">
        <f t="shared" si="996"/>
        <v/>
      </c>
      <c r="CF1532" s="39" t="str">
        <f t="shared" si="997"/>
        <v/>
      </c>
      <c r="CG1532" s="39" t="str">
        <f t="shared" si="998"/>
        <v/>
      </c>
      <c r="CH1532" s="39" t="str">
        <f t="shared" si="999"/>
        <v/>
      </c>
      <c r="CI1532" s="39" t="str">
        <f t="shared" si="1000"/>
        <v/>
      </c>
    </row>
    <row r="1533" spans="1:87">
      <c r="A1533" s="18"/>
      <c r="B1533" s="15" t="str">
        <f>'Gene Table'!E1532</f>
        <v>RT</v>
      </c>
      <c r="C1533" s="15" t="str">
        <f>'Gene Table'!B1532</f>
        <v>P18</v>
      </c>
      <c r="D1533" s="16" t="str">
        <f>IF(SUM('Test Sample Data'!D$3:D$98)&gt;10,IF(AND(ISNUMBER('Test Sample Data'!D1532),'Test Sample Data'!D1532&lt;$B$1,'Test Sample Data'!D1532&gt;0),'Test Sample Data'!D1532,$B$1),"")</f>
        <v/>
      </c>
      <c r="E1533" s="17" t="str">
        <f>IF(SUM('Test Sample Data'!E$3:E$98)&gt;10,IF(AND(ISNUMBER('Test Sample Data'!E1532),'Test Sample Data'!E1532&lt;$B$1,'Test Sample Data'!E1532&gt;0),'Test Sample Data'!E1532,$B$1),"")</f>
        <v/>
      </c>
      <c r="F1533" s="17" t="str">
        <f>IF(SUM('Test Sample Data'!F$3:F$98)&gt;10,IF(AND(ISNUMBER('Test Sample Data'!F1532),'Test Sample Data'!F1532&lt;$B$1,'Test Sample Data'!F1532&gt;0),'Test Sample Data'!F1532,$B$1),"")</f>
        <v/>
      </c>
      <c r="G1533" s="17" t="str">
        <f>IF(SUM('Test Sample Data'!G$3:G$98)&gt;10,IF(AND(ISNUMBER('Test Sample Data'!G1532),'Test Sample Data'!G1532&lt;$B$1,'Test Sample Data'!G1532&gt;0),'Test Sample Data'!G1532,$B$1),"")</f>
        <v/>
      </c>
      <c r="H1533" s="17" t="str">
        <f>IF(SUM('Test Sample Data'!H$3:H$98)&gt;10,IF(AND(ISNUMBER('Test Sample Data'!H1532),'Test Sample Data'!H1532&lt;$B$1,'Test Sample Data'!H1532&gt;0),'Test Sample Data'!H1532,$B$1),"")</f>
        <v/>
      </c>
      <c r="I1533" s="17" t="str">
        <f>IF(SUM('Test Sample Data'!I$3:I$98)&gt;10,IF(AND(ISNUMBER('Test Sample Data'!I1532),'Test Sample Data'!I1532&lt;$B$1,'Test Sample Data'!I1532&gt;0),'Test Sample Data'!I1532,$B$1),"")</f>
        <v/>
      </c>
      <c r="J1533" s="17" t="str">
        <f>IF(SUM('Test Sample Data'!J$3:J$98)&gt;10,IF(AND(ISNUMBER('Test Sample Data'!J1532),'Test Sample Data'!J1532&lt;$B$1,'Test Sample Data'!J1532&gt;0),'Test Sample Data'!J1532,$B$1),"")</f>
        <v/>
      </c>
      <c r="K1533" s="17" t="str">
        <f>IF(SUM('Test Sample Data'!K$3:K$98)&gt;10,IF(AND(ISNUMBER('Test Sample Data'!K1532),'Test Sample Data'!K1532&lt;$B$1,'Test Sample Data'!K1532&gt;0),'Test Sample Data'!K1532,$B$1),"")</f>
        <v/>
      </c>
      <c r="L1533" s="17" t="str">
        <f>IF(SUM('Test Sample Data'!L$3:L$98)&gt;10,IF(AND(ISNUMBER('Test Sample Data'!L1532),'Test Sample Data'!L1532&lt;$B$1,'Test Sample Data'!L1532&gt;0),'Test Sample Data'!L1532,$B$1),"")</f>
        <v/>
      </c>
      <c r="M1533" s="17" t="str">
        <f>IF(SUM('Test Sample Data'!M$3:M$98)&gt;10,IF(AND(ISNUMBER('Test Sample Data'!M1532),'Test Sample Data'!M1532&lt;$B$1,'Test Sample Data'!M1532&gt;0),'Test Sample Data'!M1532,$B$1),"")</f>
        <v/>
      </c>
      <c r="N1533" s="17" t="str">
        <f>'Gene Table'!E1532</f>
        <v>RT</v>
      </c>
      <c r="O1533" s="17" t="str">
        <f>'Gene Table'!B1532</f>
        <v>P18</v>
      </c>
      <c r="P1533" s="17" t="str">
        <f>IF(SUM('Control Sample Data'!D$3:D$98)&gt;10,IF(AND(ISNUMBER('Control Sample Data'!D1532),'Control Sample Data'!D1532&lt;$B$1,'Control Sample Data'!D1532&gt;0),'Control Sample Data'!D1532,$B$1),"")</f>
        <v/>
      </c>
      <c r="Q1533" s="17" t="str">
        <f>IF(SUM('Control Sample Data'!E$3:E$98)&gt;10,IF(AND(ISNUMBER('Control Sample Data'!E1532),'Control Sample Data'!E1532&lt;$B$1,'Control Sample Data'!E1532&gt;0),'Control Sample Data'!E1532,$B$1),"")</f>
        <v/>
      </c>
      <c r="R1533" s="17" t="str">
        <f>IF(SUM('Control Sample Data'!F$3:F$98)&gt;10,IF(AND(ISNUMBER('Control Sample Data'!F1532),'Control Sample Data'!F1532&lt;$B$1,'Control Sample Data'!F1532&gt;0),'Control Sample Data'!F1532,$B$1),"")</f>
        <v/>
      </c>
      <c r="S1533" s="17" t="str">
        <f>IF(SUM('Control Sample Data'!G$3:G$98)&gt;10,IF(AND(ISNUMBER('Control Sample Data'!G1532),'Control Sample Data'!G1532&lt;$B$1,'Control Sample Data'!G1532&gt;0),'Control Sample Data'!G1532,$B$1),"")</f>
        <v/>
      </c>
      <c r="T1533" s="17" t="str">
        <f>IF(SUM('Control Sample Data'!H$3:H$98)&gt;10,IF(AND(ISNUMBER('Control Sample Data'!H1532),'Control Sample Data'!H1532&lt;$B$1,'Control Sample Data'!H1532&gt;0),'Control Sample Data'!H1532,$B$1),"")</f>
        <v/>
      </c>
      <c r="U1533" s="17" t="str">
        <f>IF(SUM('Control Sample Data'!I$3:I$98)&gt;10,IF(AND(ISNUMBER('Control Sample Data'!I1532),'Control Sample Data'!I1532&lt;$B$1,'Control Sample Data'!I1532&gt;0),'Control Sample Data'!I1532,$B$1),"")</f>
        <v/>
      </c>
      <c r="V1533" s="17" t="str">
        <f>IF(SUM('Control Sample Data'!J$3:J$98)&gt;10,IF(AND(ISNUMBER('Control Sample Data'!J1532),'Control Sample Data'!J1532&lt;$B$1,'Control Sample Data'!J1532&gt;0),'Control Sample Data'!J1532,$B$1),"")</f>
        <v/>
      </c>
      <c r="W1533" s="17" t="str">
        <f>IF(SUM('Control Sample Data'!K$3:K$98)&gt;10,IF(AND(ISNUMBER('Control Sample Data'!K1532),'Control Sample Data'!K1532&lt;$B$1,'Control Sample Data'!K1532&gt;0),'Control Sample Data'!K1532,$B$1),"")</f>
        <v/>
      </c>
      <c r="X1533" s="17" t="str">
        <f>IF(SUM('Control Sample Data'!L$3:L$98)&gt;10,IF(AND(ISNUMBER('Control Sample Data'!L1532),'Control Sample Data'!L1532&lt;$B$1,'Control Sample Data'!L1532&gt;0),'Control Sample Data'!L1532,$B$1),"")</f>
        <v/>
      </c>
      <c r="Y1533" s="17" t="str">
        <f>IF(SUM('Control Sample Data'!M$3:M$98)&gt;10,IF(AND(ISNUMBER('Control Sample Data'!M1532),'Control Sample Data'!M1532&lt;$B$1,'Control Sample Data'!M1532&gt;0),'Control Sample Data'!M1532,$B$1),"")</f>
        <v/>
      </c>
      <c r="AT1533" s="36" t="str">
        <f t="shared" si="1001"/>
        <v/>
      </c>
      <c r="AU1533" s="36" t="str">
        <f t="shared" si="1002"/>
        <v/>
      </c>
      <c r="AV1533" s="36" t="str">
        <f t="shared" si="1003"/>
        <v/>
      </c>
      <c r="AW1533" s="36" t="str">
        <f t="shared" si="1004"/>
        <v/>
      </c>
      <c r="AX1533" s="36" t="str">
        <f t="shared" si="1005"/>
        <v/>
      </c>
      <c r="AY1533" s="36" t="str">
        <f t="shared" si="1006"/>
        <v/>
      </c>
      <c r="AZ1533" s="36" t="str">
        <f t="shared" si="1007"/>
        <v/>
      </c>
      <c r="BA1533" s="36" t="str">
        <f t="shared" si="1008"/>
        <v/>
      </c>
      <c r="BB1533" s="36" t="str">
        <f t="shared" si="1009"/>
        <v/>
      </c>
      <c r="BC1533" s="36" t="str">
        <f t="shared" si="1010"/>
        <v/>
      </c>
      <c r="BD1533" s="36" t="str">
        <f t="shared" si="1011"/>
        <v/>
      </c>
      <c r="BE1533" s="36" t="str">
        <f t="shared" si="1012"/>
        <v/>
      </c>
      <c r="BF1533" s="36" t="str">
        <f t="shared" si="1013"/>
        <v/>
      </c>
      <c r="BG1533" s="36" t="str">
        <f t="shared" si="1014"/>
        <v/>
      </c>
      <c r="BH1533" s="36" t="str">
        <f t="shared" si="1015"/>
        <v/>
      </c>
      <c r="BI1533" s="36" t="str">
        <f t="shared" si="1016"/>
        <v/>
      </c>
      <c r="BJ1533" s="36" t="str">
        <f t="shared" si="1017"/>
        <v/>
      </c>
      <c r="BK1533" s="36" t="str">
        <f t="shared" si="1018"/>
        <v/>
      </c>
      <c r="BL1533" s="36" t="str">
        <f t="shared" si="1019"/>
        <v/>
      </c>
      <c r="BM1533" s="36" t="str">
        <f t="shared" si="1020"/>
        <v/>
      </c>
      <c r="BN1533" s="38" t="e">
        <f t="shared" si="979"/>
        <v>#DIV/0!</v>
      </c>
      <c r="BO1533" s="38" t="e">
        <f t="shared" si="980"/>
        <v>#DIV/0!</v>
      </c>
      <c r="BP1533" s="39" t="str">
        <f t="shared" si="981"/>
        <v/>
      </c>
      <c r="BQ1533" s="39" t="str">
        <f t="shared" si="982"/>
        <v/>
      </c>
      <c r="BR1533" s="39" t="str">
        <f t="shared" si="983"/>
        <v/>
      </c>
      <c r="BS1533" s="39" t="str">
        <f t="shared" si="984"/>
        <v/>
      </c>
      <c r="BT1533" s="39" t="str">
        <f t="shared" si="985"/>
        <v/>
      </c>
      <c r="BU1533" s="39" t="str">
        <f t="shared" si="986"/>
        <v/>
      </c>
      <c r="BV1533" s="39" t="str">
        <f t="shared" si="987"/>
        <v/>
      </c>
      <c r="BW1533" s="39" t="str">
        <f t="shared" si="988"/>
        <v/>
      </c>
      <c r="BX1533" s="39" t="str">
        <f t="shared" si="989"/>
        <v/>
      </c>
      <c r="BY1533" s="39" t="str">
        <f t="shared" si="990"/>
        <v/>
      </c>
      <c r="BZ1533" s="39" t="str">
        <f t="shared" si="991"/>
        <v/>
      </c>
      <c r="CA1533" s="39" t="str">
        <f t="shared" si="992"/>
        <v/>
      </c>
      <c r="CB1533" s="39" t="str">
        <f t="shared" si="993"/>
        <v/>
      </c>
      <c r="CC1533" s="39" t="str">
        <f t="shared" si="994"/>
        <v/>
      </c>
      <c r="CD1533" s="39" t="str">
        <f t="shared" si="995"/>
        <v/>
      </c>
      <c r="CE1533" s="39" t="str">
        <f t="shared" si="996"/>
        <v/>
      </c>
      <c r="CF1533" s="39" t="str">
        <f t="shared" si="997"/>
        <v/>
      </c>
      <c r="CG1533" s="39" t="str">
        <f t="shared" si="998"/>
        <v/>
      </c>
      <c r="CH1533" s="39" t="str">
        <f t="shared" si="999"/>
        <v/>
      </c>
      <c r="CI1533" s="39" t="str">
        <f t="shared" si="1000"/>
        <v/>
      </c>
    </row>
    <row r="1534" spans="1:87">
      <c r="A1534" s="18"/>
      <c r="B1534" s="15" t="str">
        <f>'Gene Table'!E1533</f>
        <v>RT</v>
      </c>
      <c r="C1534" s="15" t="str">
        <f>'Gene Table'!B1533</f>
        <v>P19</v>
      </c>
      <c r="D1534" s="16" t="str">
        <f>IF(SUM('Test Sample Data'!D$3:D$98)&gt;10,IF(AND(ISNUMBER('Test Sample Data'!D1533),'Test Sample Data'!D1533&lt;$B$1,'Test Sample Data'!D1533&gt;0),'Test Sample Data'!D1533,$B$1),"")</f>
        <v/>
      </c>
      <c r="E1534" s="17" t="str">
        <f>IF(SUM('Test Sample Data'!E$3:E$98)&gt;10,IF(AND(ISNUMBER('Test Sample Data'!E1533),'Test Sample Data'!E1533&lt;$B$1,'Test Sample Data'!E1533&gt;0),'Test Sample Data'!E1533,$B$1),"")</f>
        <v/>
      </c>
      <c r="F1534" s="17" t="str">
        <f>IF(SUM('Test Sample Data'!F$3:F$98)&gt;10,IF(AND(ISNUMBER('Test Sample Data'!F1533),'Test Sample Data'!F1533&lt;$B$1,'Test Sample Data'!F1533&gt;0),'Test Sample Data'!F1533,$B$1),"")</f>
        <v/>
      </c>
      <c r="G1534" s="17" t="str">
        <f>IF(SUM('Test Sample Data'!G$3:G$98)&gt;10,IF(AND(ISNUMBER('Test Sample Data'!G1533),'Test Sample Data'!G1533&lt;$B$1,'Test Sample Data'!G1533&gt;0),'Test Sample Data'!G1533,$B$1),"")</f>
        <v/>
      </c>
      <c r="H1534" s="17" t="str">
        <f>IF(SUM('Test Sample Data'!H$3:H$98)&gt;10,IF(AND(ISNUMBER('Test Sample Data'!H1533),'Test Sample Data'!H1533&lt;$B$1,'Test Sample Data'!H1533&gt;0),'Test Sample Data'!H1533,$B$1),"")</f>
        <v/>
      </c>
      <c r="I1534" s="17" t="str">
        <f>IF(SUM('Test Sample Data'!I$3:I$98)&gt;10,IF(AND(ISNUMBER('Test Sample Data'!I1533),'Test Sample Data'!I1533&lt;$B$1,'Test Sample Data'!I1533&gt;0),'Test Sample Data'!I1533,$B$1),"")</f>
        <v/>
      </c>
      <c r="J1534" s="17" t="str">
        <f>IF(SUM('Test Sample Data'!J$3:J$98)&gt;10,IF(AND(ISNUMBER('Test Sample Data'!J1533),'Test Sample Data'!J1533&lt;$B$1,'Test Sample Data'!J1533&gt;0),'Test Sample Data'!J1533,$B$1),"")</f>
        <v/>
      </c>
      <c r="K1534" s="17" t="str">
        <f>IF(SUM('Test Sample Data'!K$3:K$98)&gt;10,IF(AND(ISNUMBER('Test Sample Data'!K1533),'Test Sample Data'!K1533&lt;$B$1,'Test Sample Data'!K1533&gt;0),'Test Sample Data'!K1533,$B$1),"")</f>
        <v/>
      </c>
      <c r="L1534" s="17" t="str">
        <f>IF(SUM('Test Sample Data'!L$3:L$98)&gt;10,IF(AND(ISNUMBER('Test Sample Data'!L1533),'Test Sample Data'!L1533&lt;$B$1,'Test Sample Data'!L1533&gt;0),'Test Sample Data'!L1533,$B$1),"")</f>
        <v/>
      </c>
      <c r="M1534" s="17" t="str">
        <f>IF(SUM('Test Sample Data'!M$3:M$98)&gt;10,IF(AND(ISNUMBER('Test Sample Data'!M1533),'Test Sample Data'!M1533&lt;$B$1,'Test Sample Data'!M1533&gt;0),'Test Sample Data'!M1533,$B$1),"")</f>
        <v/>
      </c>
      <c r="N1534" s="17" t="str">
        <f>'Gene Table'!E1533</f>
        <v>RT</v>
      </c>
      <c r="O1534" s="17" t="str">
        <f>'Gene Table'!B1533</f>
        <v>P19</v>
      </c>
      <c r="P1534" s="17" t="str">
        <f>IF(SUM('Control Sample Data'!D$3:D$98)&gt;10,IF(AND(ISNUMBER('Control Sample Data'!D1533),'Control Sample Data'!D1533&lt;$B$1,'Control Sample Data'!D1533&gt;0),'Control Sample Data'!D1533,$B$1),"")</f>
        <v/>
      </c>
      <c r="Q1534" s="17" t="str">
        <f>IF(SUM('Control Sample Data'!E$3:E$98)&gt;10,IF(AND(ISNUMBER('Control Sample Data'!E1533),'Control Sample Data'!E1533&lt;$B$1,'Control Sample Data'!E1533&gt;0),'Control Sample Data'!E1533,$B$1),"")</f>
        <v/>
      </c>
      <c r="R1534" s="17" t="str">
        <f>IF(SUM('Control Sample Data'!F$3:F$98)&gt;10,IF(AND(ISNUMBER('Control Sample Data'!F1533),'Control Sample Data'!F1533&lt;$B$1,'Control Sample Data'!F1533&gt;0),'Control Sample Data'!F1533,$B$1),"")</f>
        <v/>
      </c>
      <c r="S1534" s="17" t="str">
        <f>IF(SUM('Control Sample Data'!G$3:G$98)&gt;10,IF(AND(ISNUMBER('Control Sample Data'!G1533),'Control Sample Data'!G1533&lt;$B$1,'Control Sample Data'!G1533&gt;0),'Control Sample Data'!G1533,$B$1),"")</f>
        <v/>
      </c>
      <c r="T1534" s="17" t="str">
        <f>IF(SUM('Control Sample Data'!H$3:H$98)&gt;10,IF(AND(ISNUMBER('Control Sample Data'!H1533),'Control Sample Data'!H1533&lt;$B$1,'Control Sample Data'!H1533&gt;0),'Control Sample Data'!H1533,$B$1),"")</f>
        <v/>
      </c>
      <c r="U1534" s="17" t="str">
        <f>IF(SUM('Control Sample Data'!I$3:I$98)&gt;10,IF(AND(ISNUMBER('Control Sample Data'!I1533),'Control Sample Data'!I1533&lt;$B$1,'Control Sample Data'!I1533&gt;0),'Control Sample Data'!I1533,$B$1),"")</f>
        <v/>
      </c>
      <c r="V1534" s="17" t="str">
        <f>IF(SUM('Control Sample Data'!J$3:J$98)&gt;10,IF(AND(ISNUMBER('Control Sample Data'!J1533),'Control Sample Data'!J1533&lt;$B$1,'Control Sample Data'!J1533&gt;0),'Control Sample Data'!J1533,$B$1),"")</f>
        <v/>
      </c>
      <c r="W1534" s="17" t="str">
        <f>IF(SUM('Control Sample Data'!K$3:K$98)&gt;10,IF(AND(ISNUMBER('Control Sample Data'!K1533),'Control Sample Data'!K1533&lt;$B$1,'Control Sample Data'!K1533&gt;0),'Control Sample Data'!K1533,$B$1),"")</f>
        <v/>
      </c>
      <c r="X1534" s="17" t="str">
        <f>IF(SUM('Control Sample Data'!L$3:L$98)&gt;10,IF(AND(ISNUMBER('Control Sample Data'!L1533),'Control Sample Data'!L1533&lt;$B$1,'Control Sample Data'!L1533&gt;0),'Control Sample Data'!L1533,$B$1),"")</f>
        <v/>
      </c>
      <c r="Y1534" s="17" t="str">
        <f>IF(SUM('Control Sample Data'!M$3:M$98)&gt;10,IF(AND(ISNUMBER('Control Sample Data'!M1533),'Control Sample Data'!M1533&lt;$B$1,'Control Sample Data'!M1533&gt;0),'Control Sample Data'!M1533,$B$1),"")</f>
        <v/>
      </c>
      <c r="AT1534" s="36" t="str">
        <f t="shared" si="1001"/>
        <v/>
      </c>
      <c r="AU1534" s="36" t="str">
        <f t="shared" si="1002"/>
        <v/>
      </c>
      <c r="AV1534" s="36" t="str">
        <f t="shared" si="1003"/>
        <v/>
      </c>
      <c r="AW1534" s="36" t="str">
        <f t="shared" si="1004"/>
        <v/>
      </c>
      <c r="AX1534" s="36" t="str">
        <f t="shared" si="1005"/>
        <v/>
      </c>
      <c r="AY1534" s="36" t="str">
        <f t="shared" si="1006"/>
        <v/>
      </c>
      <c r="AZ1534" s="36" t="str">
        <f t="shared" si="1007"/>
        <v/>
      </c>
      <c r="BA1534" s="36" t="str">
        <f t="shared" si="1008"/>
        <v/>
      </c>
      <c r="BB1534" s="36" t="str">
        <f t="shared" si="1009"/>
        <v/>
      </c>
      <c r="BC1534" s="36" t="str">
        <f t="shared" si="1010"/>
        <v/>
      </c>
      <c r="BD1534" s="36" t="str">
        <f t="shared" si="1011"/>
        <v/>
      </c>
      <c r="BE1534" s="36" t="str">
        <f t="shared" si="1012"/>
        <v/>
      </c>
      <c r="BF1534" s="36" t="str">
        <f t="shared" si="1013"/>
        <v/>
      </c>
      <c r="BG1534" s="36" t="str">
        <f t="shared" si="1014"/>
        <v/>
      </c>
      <c r="BH1534" s="36" t="str">
        <f t="shared" si="1015"/>
        <v/>
      </c>
      <c r="BI1534" s="36" t="str">
        <f t="shared" si="1016"/>
        <v/>
      </c>
      <c r="BJ1534" s="36" t="str">
        <f t="shared" si="1017"/>
        <v/>
      </c>
      <c r="BK1534" s="36" t="str">
        <f t="shared" si="1018"/>
        <v/>
      </c>
      <c r="BL1534" s="36" t="str">
        <f t="shared" si="1019"/>
        <v/>
      </c>
      <c r="BM1534" s="36" t="str">
        <f t="shared" si="1020"/>
        <v/>
      </c>
      <c r="BN1534" s="38" t="e">
        <f t="shared" si="979"/>
        <v>#DIV/0!</v>
      </c>
      <c r="BO1534" s="38" t="e">
        <f t="shared" si="980"/>
        <v>#DIV/0!</v>
      </c>
      <c r="BP1534" s="39" t="str">
        <f t="shared" si="981"/>
        <v/>
      </c>
      <c r="BQ1534" s="39" t="str">
        <f t="shared" si="982"/>
        <v/>
      </c>
      <c r="BR1534" s="39" t="str">
        <f t="shared" si="983"/>
        <v/>
      </c>
      <c r="BS1534" s="39" t="str">
        <f t="shared" si="984"/>
        <v/>
      </c>
      <c r="BT1534" s="39" t="str">
        <f t="shared" si="985"/>
        <v/>
      </c>
      <c r="BU1534" s="39" t="str">
        <f t="shared" si="986"/>
        <v/>
      </c>
      <c r="BV1534" s="39" t="str">
        <f t="shared" si="987"/>
        <v/>
      </c>
      <c r="BW1534" s="39" t="str">
        <f t="shared" si="988"/>
        <v/>
      </c>
      <c r="BX1534" s="39" t="str">
        <f t="shared" si="989"/>
        <v/>
      </c>
      <c r="BY1534" s="39" t="str">
        <f t="shared" si="990"/>
        <v/>
      </c>
      <c r="BZ1534" s="39" t="str">
        <f t="shared" si="991"/>
        <v/>
      </c>
      <c r="CA1534" s="39" t="str">
        <f t="shared" si="992"/>
        <v/>
      </c>
      <c r="CB1534" s="39" t="str">
        <f t="shared" si="993"/>
        <v/>
      </c>
      <c r="CC1534" s="39" t="str">
        <f t="shared" si="994"/>
        <v/>
      </c>
      <c r="CD1534" s="39" t="str">
        <f t="shared" si="995"/>
        <v/>
      </c>
      <c r="CE1534" s="39" t="str">
        <f t="shared" si="996"/>
        <v/>
      </c>
      <c r="CF1534" s="39" t="str">
        <f t="shared" si="997"/>
        <v/>
      </c>
      <c r="CG1534" s="39" t="str">
        <f t="shared" si="998"/>
        <v/>
      </c>
      <c r="CH1534" s="39" t="str">
        <f t="shared" si="999"/>
        <v/>
      </c>
      <c r="CI1534" s="39" t="str">
        <f t="shared" si="1000"/>
        <v/>
      </c>
    </row>
    <row r="1535" spans="1:87">
      <c r="A1535" s="18"/>
      <c r="B1535" s="15" t="str">
        <f>'Gene Table'!E1534</f>
        <v>RT</v>
      </c>
      <c r="C1535" s="15" t="str">
        <f>'Gene Table'!B1534</f>
        <v>P20</v>
      </c>
      <c r="D1535" s="16" t="str">
        <f>IF(SUM('Test Sample Data'!D$3:D$98)&gt;10,IF(AND(ISNUMBER('Test Sample Data'!D1534),'Test Sample Data'!D1534&lt;$B$1,'Test Sample Data'!D1534&gt;0),'Test Sample Data'!D1534,$B$1),"")</f>
        <v/>
      </c>
      <c r="E1535" s="17" t="str">
        <f>IF(SUM('Test Sample Data'!E$3:E$98)&gt;10,IF(AND(ISNUMBER('Test Sample Data'!E1534),'Test Sample Data'!E1534&lt;$B$1,'Test Sample Data'!E1534&gt;0),'Test Sample Data'!E1534,$B$1),"")</f>
        <v/>
      </c>
      <c r="F1535" s="17" t="str">
        <f>IF(SUM('Test Sample Data'!F$3:F$98)&gt;10,IF(AND(ISNUMBER('Test Sample Data'!F1534),'Test Sample Data'!F1534&lt;$B$1,'Test Sample Data'!F1534&gt;0),'Test Sample Data'!F1534,$B$1),"")</f>
        <v/>
      </c>
      <c r="G1535" s="17" t="str">
        <f>IF(SUM('Test Sample Data'!G$3:G$98)&gt;10,IF(AND(ISNUMBER('Test Sample Data'!G1534),'Test Sample Data'!G1534&lt;$B$1,'Test Sample Data'!G1534&gt;0),'Test Sample Data'!G1534,$B$1),"")</f>
        <v/>
      </c>
      <c r="H1535" s="17" t="str">
        <f>IF(SUM('Test Sample Data'!H$3:H$98)&gt;10,IF(AND(ISNUMBER('Test Sample Data'!H1534),'Test Sample Data'!H1534&lt;$B$1,'Test Sample Data'!H1534&gt;0),'Test Sample Data'!H1534,$B$1),"")</f>
        <v/>
      </c>
      <c r="I1535" s="17" t="str">
        <f>IF(SUM('Test Sample Data'!I$3:I$98)&gt;10,IF(AND(ISNUMBER('Test Sample Data'!I1534),'Test Sample Data'!I1534&lt;$B$1,'Test Sample Data'!I1534&gt;0),'Test Sample Data'!I1534,$B$1),"")</f>
        <v/>
      </c>
      <c r="J1535" s="17" t="str">
        <f>IF(SUM('Test Sample Data'!J$3:J$98)&gt;10,IF(AND(ISNUMBER('Test Sample Data'!J1534),'Test Sample Data'!J1534&lt;$B$1,'Test Sample Data'!J1534&gt;0),'Test Sample Data'!J1534,$B$1),"")</f>
        <v/>
      </c>
      <c r="K1535" s="17" t="str">
        <f>IF(SUM('Test Sample Data'!K$3:K$98)&gt;10,IF(AND(ISNUMBER('Test Sample Data'!K1534),'Test Sample Data'!K1534&lt;$B$1,'Test Sample Data'!K1534&gt;0),'Test Sample Data'!K1534,$B$1),"")</f>
        <v/>
      </c>
      <c r="L1535" s="17" t="str">
        <f>IF(SUM('Test Sample Data'!L$3:L$98)&gt;10,IF(AND(ISNUMBER('Test Sample Data'!L1534),'Test Sample Data'!L1534&lt;$B$1,'Test Sample Data'!L1534&gt;0),'Test Sample Data'!L1534,$B$1),"")</f>
        <v/>
      </c>
      <c r="M1535" s="17" t="str">
        <f>IF(SUM('Test Sample Data'!M$3:M$98)&gt;10,IF(AND(ISNUMBER('Test Sample Data'!M1534),'Test Sample Data'!M1534&lt;$B$1,'Test Sample Data'!M1534&gt;0),'Test Sample Data'!M1534,$B$1),"")</f>
        <v/>
      </c>
      <c r="N1535" s="17" t="str">
        <f>'Gene Table'!E1534</f>
        <v>RT</v>
      </c>
      <c r="O1535" s="17" t="str">
        <f>'Gene Table'!B1534</f>
        <v>P20</v>
      </c>
      <c r="P1535" s="17" t="str">
        <f>IF(SUM('Control Sample Data'!D$3:D$98)&gt;10,IF(AND(ISNUMBER('Control Sample Data'!D1534),'Control Sample Data'!D1534&lt;$B$1,'Control Sample Data'!D1534&gt;0),'Control Sample Data'!D1534,$B$1),"")</f>
        <v/>
      </c>
      <c r="Q1535" s="17" t="str">
        <f>IF(SUM('Control Sample Data'!E$3:E$98)&gt;10,IF(AND(ISNUMBER('Control Sample Data'!E1534),'Control Sample Data'!E1534&lt;$B$1,'Control Sample Data'!E1534&gt;0),'Control Sample Data'!E1534,$B$1),"")</f>
        <v/>
      </c>
      <c r="R1535" s="17" t="str">
        <f>IF(SUM('Control Sample Data'!F$3:F$98)&gt;10,IF(AND(ISNUMBER('Control Sample Data'!F1534),'Control Sample Data'!F1534&lt;$B$1,'Control Sample Data'!F1534&gt;0),'Control Sample Data'!F1534,$B$1),"")</f>
        <v/>
      </c>
      <c r="S1535" s="17" t="str">
        <f>IF(SUM('Control Sample Data'!G$3:G$98)&gt;10,IF(AND(ISNUMBER('Control Sample Data'!G1534),'Control Sample Data'!G1534&lt;$B$1,'Control Sample Data'!G1534&gt;0),'Control Sample Data'!G1534,$B$1),"")</f>
        <v/>
      </c>
      <c r="T1535" s="17" t="str">
        <f>IF(SUM('Control Sample Data'!H$3:H$98)&gt;10,IF(AND(ISNUMBER('Control Sample Data'!H1534),'Control Sample Data'!H1534&lt;$B$1,'Control Sample Data'!H1534&gt;0),'Control Sample Data'!H1534,$B$1),"")</f>
        <v/>
      </c>
      <c r="U1535" s="17" t="str">
        <f>IF(SUM('Control Sample Data'!I$3:I$98)&gt;10,IF(AND(ISNUMBER('Control Sample Data'!I1534),'Control Sample Data'!I1534&lt;$B$1,'Control Sample Data'!I1534&gt;0),'Control Sample Data'!I1534,$B$1),"")</f>
        <v/>
      </c>
      <c r="V1535" s="17" t="str">
        <f>IF(SUM('Control Sample Data'!J$3:J$98)&gt;10,IF(AND(ISNUMBER('Control Sample Data'!J1534),'Control Sample Data'!J1534&lt;$B$1,'Control Sample Data'!J1534&gt;0),'Control Sample Data'!J1534,$B$1),"")</f>
        <v/>
      </c>
      <c r="W1535" s="17" t="str">
        <f>IF(SUM('Control Sample Data'!K$3:K$98)&gt;10,IF(AND(ISNUMBER('Control Sample Data'!K1534),'Control Sample Data'!K1534&lt;$B$1,'Control Sample Data'!K1534&gt;0),'Control Sample Data'!K1534,$B$1),"")</f>
        <v/>
      </c>
      <c r="X1535" s="17" t="str">
        <f>IF(SUM('Control Sample Data'!L$3:L$98)&gt;10,IF(AND(ISNUMBER('Control Sample Data'!L1534),'Control Sample Data'!L1534&lt;$B$1,'Control Sample Data'!L1534&gt;0),'Control Sample Data'!L1534,$B$1),"")</f>
        <v/>
      </c>
      <c r="Y1535" s="17" t="str">
        <f>IF(SUM('Control Sample Data'!M$3:M$98)&gt;10,IF(AND(ISNUMBER('Control Sample Data'!M1534),'Control Sample Data'!M1534&lt;$B$1,'Control Sample Data'!M1534&gt;0),'Control Sample Data'!M1534,$B$1),"")</f>
        <v/>
      </c>
      <c r="AT1535" s="36" t="str">
        <f t="shared" si="1001"/>
        <v/>
      </c>
      <c r="AU1535" s="36" t="str">
        <f t="shared" si="1002"/>
        <v/>
      </c>
      <c r="AV1535" s="36" t="str">
        <f t="shared" si="1003"/>
        <v/>
      </c>
      <c r="AW1535" s="36" t="str">
        <f t="shared" si="1004"/>
        <v/>
      </c>
      <c r="AX1535" s="36" t="str">
        <f t="shared" si="1005"/>
        <v/>
      </c>
      <c r="AY1535" s="36" t="str">
        <f t="shared" si="1006"/>
        <v/>
      </c>
      <c r="AZ1535" s="36" t="str">
        <f t="shared" si="1007"/>
        <v/>
      </c>
      <c r="BA1535" s="36" t="str">
        <f t="shared" si="1008"/>
        <v/>
      </c>
      <c r="BB1535" s="36" t="str">
        <f t="shared" si="1009"/>
        <v/>
      </c>
      <c r="BC1535" s="36" t="str">
        <f t="shared" si="1010"/>
        <v/>
      </c>
      <c r="BD1535" s="36" t="str">
        <f t="shared" si="1011"/>
        <v/>
      </c>
      <c r="BE1535" s="36" t="str">
        <f t="shared" si="1012"/>
        <v/>
      </c>
      <c r="BF1535" s="36" t="str">
        <f t="shared" si="1013"/>
        <v/>
      </c>
      <c r="BG1535" s="36" t="str">
        <f t="shared" si="1014"/>
        <v/>
      </c>
      <c r="BH1535" s="36" t="str">
        <f t="shared" si="1015"/>
        <v/>
      </c>
      <c r="BI1535" s="36" t="str">
        <f t="shared" si="1016"/>
        <v/>
      </c>
      <c r="BJ1535" s="36" t="str">
        <f t="shared" si="1017"/>
        <v/>
      </c>
      <c r="BK1535" s="36" t="str">
        <f t="shared" si="1018"/>
        <v/>
      </c>
      <c r="BL1535" s="36" t="str">
        <f t="shared" si="1019"/>
        <v/>
      </c>
      <c r="BM1535" s="36" t="str">
        <f t="shared" si="1020"/>
        <v/>
      </c>
      <c r="BN1535" s="38" t="e">
        <f t="shared" si="979"/>
        <v>#DIV/0!</v>
      </c>
      <c r="BO1535" s="38" t="e">
        <f t="shared" si="980"/>
        <v>#DIV/0!</v>
      </c>
      <c r="BP1535" s="39" t="str">
        <f t="shared" si="981"/>
        <v/>
      </c>
      <c r="BQ1535" s="39" t="str">
        <f t="shared" si="982"/>
        <v/>
      </c>
      <c r="BR1535" s="39" t="str">
        <f t="shared" si="983"/>
        <v/>
      </c>
      <c r="BS1535" s="39" t="str">
        <f t="shared" si="984"/>
        <v/>
      </c>
      <c r="BT1535" s="39" t="str">
        <f t="shared" si="985"/>
        <v/>
      </c>
      <c r="BU1535" s="39" t="str">
        <f t="shared" si="986"/>
        <v/>
      </c>
      <c r="BV1535" s="39" t="str">
        <f t="shared" si="987"/>
        <v/>
      </c>
      <c r="BW1535" s="39" t="str">
        <f t="shared" si="988"/>
        <v/>
      </c>
      <c r="BX1535" s="39" t="str">
        <f t="shared" si="989"/>
        <v/>
      </c>
      <c r="BY1535" s="39" t="str">
        <f t="shared" si="990"/>
        <v/>
      </c>
      <c r="BZ1535" s="39" t="str">
        <f t="shared" si="991"/>
        <v/>
      </c>
      <c r="CA1535" s="39" t="str">
        <f t="shared" si="992"/>
        <v/>
      </c>
      <c r="CB1535" s="39" t="str">
        <f t="shared" si="993"/>
        <v/>
      </c>
      <c r="CC1535" s="39" t="str">
        <f t="shared" si="994"/>
        <v/>
      </c>
      <c r="CD1535" s="39" t="str">
        <f t="shared" si="995"/>
        <v/>
      </c>
      <c r="CE1535" s="39" t="str">
        <f t="shared" si="996"/>
        <v/>
      </c>
      <c r="CF1535" s="39" t="str">
        <f t="shared" si="997"/>
        <v/>
      </c>
      <c r="CG1535" s="39" t="str">
        <f t="shared" si="998"/>
        <v/>
      </c>
      <c r="CH1535" s="39" t="str">
        <f t="shared" si="999"/>
        <v/>
      </c>
      <c r="CI1535" s="39" t="str">
        <f t="shared" si="1000"/>
        <v/>
      </c>
    </row>
    <row r="1536" spans="1:87">
      <c r="A1536" s="18"/>
      <c r="B1536" s="15" t="str">
        <f>'Gene Table'!E1535</f>
        <v>PCR</v>
      </c>
      <c r="C1536" s="15" t="str">
        <f>'Gene Table'!B1535</f>
        <v>P21</v>
      </c>
      <c r="D1536" s="16" t="str">
        <f>IF(SUM('Test Sample Data'!D$3:D$98)&gt;10,IF(AND(ISNUMBER('Test Sample Data'!D1535),'Test Sample Data'!D1535&lt;$B$1,'Test Sample Data'!D1535&gt;0),'Test Sample Data'!D1535,$B$1),"")</f>
        <v/>
      </c>
      <c r="E1536" s="17" t="str">
        <f>IF(SUM('Test Sample Data'!E$3:E$98)&gt;10,IF(AND(ISNUMBER('Test Sample Data'!E1535),'Test Sample Data'!E1535&lt;$B$1,'Test Sample Data'!E1535&gt;0),'Test Sample Data'!E1535,$B$1),"")</f>
        <v/>
      </c>
      <c r="F1536" s="17" t="str">
        <f>IF(SUM('Test Sample Data'!F$3:F$98)&gt;10,IF(AND(ISNUMBER('Test Sample Data'!F1535),'Test Sample Data'!F1535&lt;$B$1,'Test Sample Data'!F1535&gt;0),'Test Sample Data'!F1535,$B$1),"")</f>
        <v/>
      </c>
      <c r="G1536" s="17" t="str">
        <f>IF(SUM('Test Sample Data'!G$3:G$98)&gt;10,IF(AND(ISNUMBER('Test Sample Data'!G1535),'Test Sample Data'!G1535&lt;$B$1,'Test Sample Data'!G1535&gt;0),'Test Sample Data'!G1535,$B$1),"")</f>
        <v/>
      </c>
      <c r="H1536" s="17" t="str">
        <f>IF(SUM('Test Sample Data'!H$3:H$98)&gt;10,IF(AND(ISNUMBER('Test Sample Data'!H1535),'Test Sample Data'!H1535&lt;$B$1,'Test Sample Data'!H1535&gt;0),'Test Sample Data'!H1535,$B$1),"")</f>
        <v/>
      </c>
      <c r="I1536" s="17" t="str">
        <f>IF(SUM('Test Sample Data'!I$3:I$98)&gt;10,IF(AND(ISNUMBER('Test Sample Data'!I1535),'Test Sample Data'!I1535&lt;$B$1,'Test Sample Data'!I1535&gt;0),'Test Sample Data'!I1535,$B$1),"")</f>
        <v/>
      </c>
      <c r="J1536" s="17" t="str">
        <f>IF(SUM('Test Sample Data'!J$3:J$98)&gt;10,IF(AND(ISNUMBER('Test Sample Data'!J1535),'Test Sample Data'!J1535&lt;$B$1,'Test Sample Data'!J1535&gt;0),'Test Sample Data'!J1535,$B$1),"")</f>
        <v/>
      </c>
      <c r="K1536" s="17" t="str">
        <f>IF(SUM('Test Sample Data'!K$3:K$98)&gt;10,IF(AND(ISNUMBER('Test Sample Data'!K1535),'Test Sample Data'!K1535&lt;$B$1,'Test Sample Data'!K1535&gt;0),'Test Sample Data'!K1535,$B$1),"")</f>
        <v/>
      </c>
      <c r="L1536" s="17" t="str">
        <f>IF(SUM('Test Sample Data'!L$3:L$98)&gt;10,IF(AND(ISNUMBER('Test Sample Data'!L1535),'Test Sample Data'!L1535&lt;$B$1,'Test Sample Data'!L1535&gt;0),'Test Sample Data'!L1535,$B$1),"")</f>
        <v/>
      </c>
      <c r="M1536" s="17" t="str">
        <f>IF(SUM('Test Sample Data'!M$3:M$98)&gt;10,IF(AND(ISNUMBER('Test Sample Data'!M1535),'Test Sample Data'!M1535&lt;$B$1,'Test Sample Data'!M1535&gt;0),'Test Sample Data'!M1535,$B$1),"")</f>
        <v/>
      </c>
      <c r="N1536" s="17" t="str">
        <f>'Gene Table'!E1535</f>
        <v>PCR</v>
      </c>
      <c r="O1536" s="17" t="str">
        <f>'Gene Table'!B1535</f>
        <v>P21</v>
      </c>
      <c r="P1536" s="17" t="str">
        <f>IF(SUM('Control Sample Data'!D$3:D$98)&gt;10,IF(AND(ISNUMBER('Control Sample Data'!D1535),'Control Sample Data'!D1535&lt;$B$1,'Control Sample Data'!D1535&gt;0),'Control Sample Data'!D1535,$B$1),"")</f>
        <v/>
      </c>
      <c r="Q1536" s="17" t="str">
        <f>IF(SUM('Control Sample Data'!E$3:E$98)&gt;10,IF(AND(ISNUMBER('Control Sample Data'!E1535),'Control Sample Data'!E1535&lt;$B$1,'Control Sample Data'!E1535&gt;0),'Control Sample Data'!E1535,$B$1),"")</f>
        <v/>
      </c>
      <c r="R1536" s="17" t="str">
        <f>IF(SUM('Control Sample Data'!F$3:F$98)&gt;10,IF(AND(ISNUMBER('Control Sample Data'!F1535),'Control Sample Data'!F1535&lt;$B$1,'Control Sample Data'!F1535&gt;0),'Control Sample Data'!F1535,$B$1),"")</f>
        <v/>
      </c>
      <c r="S1536" s="17" t="str">
        <f>IF(SUM('Control Sample Data'!G$3:G$98)&gt;10,IF(AND(ISNUMBER('Control Sample Data'!G1535),'Control Sample Data'!G1535&lt;$B$1,'Control Sample Data'!G1535&gt;0),'Control Sample Data'!G1535,$B$1),"")</f>
        <v/>
      </c>
      <c r="T1536" s="17" t="str">
        <f>IF(SUM('Control Sample Data'!H$3:H$98)&gt;10,IF(AND(ISNUMBER('Control Sample Data'!H1535),'Control Sample Data'!H1535&lt;$B$1,'Control Sample Data'!H1535&gt;0),'Control Sample Data'!H1535,$B$1),"")</f>
        <v/>
      </c>
      <c r="U1536" s="17" t="str">
        <f>IF(SUM('Control Sample Data'!I$3:I$98)&gt;10,IF(AND(ISNUMBER('Control Sample Data'!I1535),'Control Sample Data'!I1535&lt;$B$1,'Control Sample Data'!I1535&gt;0),'Control Sample Data'!I1535,$B$1),"")</f>
        <v/>
      </c>
      <c r="V1536" s="17" t="str">
        <f>IF(SUM('Control Sample Data'!J$3:J$98)&gt;10,IF(AND(ISNUMBER('Control Sample Data'!J1535),'Control Sample Data'!J1535&lt;$B$1,'Control Sample Data'!J1535&gt;0),'Control Sample Data'!J1535,$B$1),"")</f>
        <v/>
      </c>
      <c r="W1536" s="17" t="str">
        <f>IF(SUM('Control Sample Data'!K$3:K$98)&gt;10,IF(AND(ISNUMBER('Control Sample Data'!K1535),'Control Sample Data'!K1535&lt;$B$1,'Control Sample Data'!K1535&gt;0),'Control Sample Data'!K1535,$B$1),"")</f>
        <v/>
      </c>
      <c r="X1536" s="17" t="str">
        <f>IF(SUM('Control Sample Data'!L$3:L$98)&gt;10,IF(AND(ISNUMBER('Control Sample Data'!L1535),'Control Sample Data'!L1535&lt;$B$1,'Control Sample Data'!L1535&gt;0),'Control Sample Data'!L1535,$B$1),"")</f>
        <v/>
      </c>
      <c r="Y1536" s="17" t="str">
        <f>IF(SUM('Control Sample Data'!M$3:M$98)&gt;10,IF(AND(ISNUMBER('Control Sample Data'!M1535),'Control Sample Data'!M1535&lt;$B$1,'Control Sample Data'!M1535&gt;0),'Control Sample Data'!M1535,$B$1),"")</f>
        <v/>
      </c>
      <c r="AT1536" s="36" t="str">
        <f t="shared" si="1001"/>
        <v/>
      </c>
      <c r="AU1536" s="36" t="str">
        <f t="shared" si="1002"/>
        <v/>
      </c>
      <c r="AV1536" s="36" t="str">
        <f t="shared" si="1003"/>
        <v/>
      </c>
      <c r="AW1536" s="36" t="str">
        <f t="shared" si="1004"/>
        <v/>
      </c>
      <c r="AX1536" s="36" t="str">
        <f t="shared" si="1005"/>
        <v/>
      </c>
      <c r="AY1536" s="36" t="str">
        <f t="shared" si="1006"/>
        <v/>
      </c>
      <c r="AZ1536" s="36" t="str">
        <f t="shared" si="1007"/>
        <v/>
      </c>
      <c r="BA1536" s="36" t="str">
        <f t="shared" si="1008"/>
        <v/>
      </c>
      <c r="BB1536" s="36" t="str">
        <f t="shared" si="1009"/>
        <v/>
      </c>
      <c r="BC1536" s="36" t="str">
        <f t="shared" si="1010"/>
        <v/>
      </c>
      <c r="BD1536" s="36" t="str">
        <f t="shared" si="1011"/>
        <v/>
      </c>
      <c r="BE1536" s="36" t="str">
        <f t="shared" si="1012"/>
        <v/>
      </c>
      <c r="BF1536" s="36" t="str">
        <f t="shared" si="1013"/>
        <v/>
      </c>
      <c r="BG1536" s="36" t="str">
        <f t="shared" si="1014"/>
        <v/>
      </c>
      <c r="BH1536" s="36" t="str">
        <f t="shared" si="1015"/>
        <v/>
      </c>
      <c r="BI1536" s="36" t="str">
        <f t="shared" si="1016"/>
        <v/>
      </c>
      <c r="BJ1536" s="36" t="str">
        <f t="shared" si="1017"/>
        <v/>
      </c>
      <c r="BK1536" s="36" t="str">
        <f t="shared" si="1018"/>
        <v/>
      </c>
      <c r="BL1536" s="36" t="str">
        <f t="shared" si="1019"/>
        <v/>
      </c>
      <c r="BM1536" s="36" t="str">
        <f t="shared" si="1020"/>
        <v/>
      </c>
      <c r="BN1536" s="38" t="e">
        <f t="shared" si="979"/>
        <v>#DIV/0!</v>
      </c>
      <c r="BO1536" s="38" t="e">
        <f t="shared" si="980"/>
        <v>#DIV/0!</v>
      </c>
      <c r="BP1536" s="39" t="str">
        <f t="shared" si="981"/>
        <v/>
      </c>
      <c r="BQ1536" s="39" t="str">
        <f t="shared" si="982"/>
        <v/>
      </c>
      <c r="BR1536" s="39" t="str">
        <f t="shared" si="983"/>
        <v/>
      </c>
      <c r="BS1536" s="39" t="str">
        <f t="shared" si="984"/>
        <v/>
      </c>
      <c r="BT1536" s="39" t="str">
        <f t="shared" si="985"/>
        <v/>
      </c>
      <c r="BU1536" s="39" t="str">
        <f t="shared" si="986"/>
        <v/>
      </c>
      <c r="BV1536" s="39" t="str">
        <f t="shared" si="987"/>
        <v/>
      </c>
      <c r="BW1536" s="39" t="str">
        <f t="shared" si="988"/>
        <v/>
      </c>
      <c r="BX1536" s="39" t="str">
        <f t="shared" si="989"/>
        <v/>
      </c>
      <c r="BY1536" s="39" t="str">
        <f t="shared" si="990"/>
        <v/>
      </c>
      <c r="BZ1536" s="39" t="str">
        <f t="shared" si="991"/>
        <v/>
      </c>
      <c r="CA1536" s="39" t="str">
        <f t="shared" si="992"/>
        <v/>
      </c>
      <c r="CB1536" s="39" t="str">
        <f t="shared" si="993"/>
        <v/>
      </c>
      <c r="CC1536" s="39" t="str">
        <f t="shared" si="994"/>
        <v/>
      </c>
      <c r="CD1536" s="39" t="str">
        <f t="shared" si="995"/>
        <v/>
      </c>
      <c r="CE1536" s="39" t="str">
        <f t="shared" si="996"/>
        <v/>
      </c>
      <c r="CF1536" s="39" t="str">
        <f t="shared" si="997"/>
        <v/>
      </c>
      <c r="CG1536" s="39" t="str">
        <f t="shared" si="998"/>
        <v/>
      </c>
      <c r="CH1536" s="39" t="str">
        <f t="shared" si="999"/>
        <v/>
      </c>
      <c r="CI1536" s="39" t="str">
        <f t="shared" si="1000"/>
        <v/>
      </c>
    </row>
    <row r="1537" spans="1:87">
      <c r="A1537" s="18"/>
      <c r="B1537" s="15" t="str">
        <f>'Gene Table'!E1536</f>
        <v>PCR</v>
      </c>
      <c r="C1537" s="15" t="str">
        <f>'Gene Table'!B1536</f>
        <v>P22</v>
      </c>
      <c r="D1537" s="16" t="str">
        <f>IF(SUM('Test Sample Data'!D$3:D$98)&gt;10,IF(AND(ISNUMBER('Test Sample Data'!D1536),'Test Sample Data'!D1536&lt;$B$1,'Test Sample Data'!D1536&gt;0),'Test Sample Data'!D1536,$B$1),"")</f>
        <v/>
      </c>
      <c r="E1537" s="17" t="str">
        <f>IF(SUM('Test Sample Data'!E$3:E$98)&gt;10,IF(AND(ISNUMBER('Test Sample Data'!E1536),'Test Sample Data'!E1536&lt;$B$1,'Test Sample Data'!E1536&gt;0),'Test Sample Data'!E1536,$B$1),"")</f>
        <v/>
      </c>
      <c r="F1537" s="17" t="str">
        <f>IF(SUM('Test Sample Data'!F$3:F$98)&gt;10,IF(AND(ISNUMBER('Test Sample Data'!F1536),'Test Sample Data'!F1536&lt;$B$1,'Test Sample Data'!F1536&gt;0),'Test Sample Data'!F1536,$B$1),"")</f>
        <v/>
      </c>
      <c r="G1537" s="17" t="str">
        <f>IF(SUM('Test Sample Data'!G$3:G$98)&gt;10,IF(AND(ISNUMBER('Test Sample Data'!G1536),'Test Sample Data'!G1536&lt;$B$1,'Test Sample Data'!G1536&gt;0),'Test Sample Data'!G1536,$B$1),"")</f>
        <v/>
      </c>
      <c r="H1537" s="17" t="str">
        <f>IF(SUM('Test Sample Data'!H$3:H$98)&gt;10,IF(AND(ISNUMBER('Test Sample Data'!H1536),'Test Sample Data'!H1536&lt;$B$1,'Test Sample Data'!H1536&gt;0),'Test Sample Data'!H1536,$B$1),"")</f>
        <v/>
      </c>
      <c r="I1537" s="17" t="str">
        <f>IF(SUM('Test Sample Data'!I$3:I$98)&gt;10,IF(AND(ISNUMBER('Test Sample Data'!I1536),'Test Sample Data'!I1536&lt;$B$1,'Test Sample Data'!I1536&gt;0),'Test Sample Data'!I1536,$B$1),"")</f>
        <v/>
      </c>
      <c r="J1537" s="17" t="str">
        <f>IF(SUM('Test Sample Data'!J$3:J$98)&gt;10,IF(AND(ISNUMBER('Test Sample Data'!J1536),'Test Sample Data'!J1536&lt;$B$1,'Test Sample Data'!J1536&gt;0),'Test Sample Data'!J1536,$B$1),"")</f>
        <v/>
      </c>
      <c r="K1537" s="17" t="str">
        <f>IF(SUM('Test Sample Data'!K$3:K$98)&gt;10,IF(AND(ISNUMBER('Test Sample Data'!K1536),'Test Sample Data'!K1536&lt;$B$1,'Test Sample Data'!K1536&gt;0),'Test Sample Data'!K1536,$B$1),"")</f>
        <v/>
      </c>
      <c r="L1537" s="17" t="str">
        <f>IF(SUM('Test Sample Data'!L$3:L$98)&gt;10,IF(AND(ISNUMBER('Test Sample Data'!L1536),'Test Sample Data'!L1536&lt;$B$1,'Test Sample Data'!L1536&gt;0),'Test Sample Data'!L1536,$B$1),"")</f>
        <v/>
      </c>
      <c r="M1537" s="17" t="str">
        <f>IF(SUM('Test Sample Data'!M$3:M$98)&gt;10,IF(AND(ISNUMBER('Test Sample Data'!M1536),'Test Sample Data'!M1536&lt;$B$1,'Test Sample Data'!M1536&gt;0),'Test Sample Data'!M1536,$B$1),"")</f>
        <v/>
      </c>
      <c r="N1537" s="17" t="str">
        <f>'Gene Table'!E1536</f>
        <v>PCR</v>
      </c>
      <c r="O1537" s="17" t="str">
        <f>'Gene Table'!B1536</f>
        <v>P22</v>
      </c>
      <c r="P1537" s="17" t="str">
        <f>IF(SUM('Control Sample Data'!D$3:D$98)&gt;10,IF(AND(ISNUMBER('Control Sample Data'!D1536),'Control Sample Data'!D1536&lt;$B$1,'Control Sample Data'!D1536&gt;0),'Control Sample Data'!D1536,$B$1),"")</f>
        <v/>
      </c>
      <c r="Q1537" s="17" t="str">
        <f>IF(SUM('Control Sample Data'!E$3:E$98)&gt;10,IF(AND(ISNUMBER('Control Sample Data'!E1536),'Control Sample Data'!E1536&lt;$B$1,'Control Sample Data'!E1536&gt;0),'Control Sample Data'!E1536,$B$1),"")</f>
        <v/>
      </c>
      <c r="R1537" s="17" t="str">
        <f>IF(SUM('Control Sample Data'!F$3:F$98)&gt;10,IF(AND(ISNUMBER('Control Sample Data'!F1536),'Control Sample Data'!F1536&lt;$B$1,'Control Sample Data'!F1536&gt;0),'Control Sample Data'!F1536,$B$1),"")</f>
        <v/>
      </c>
      <c r="S1537" s="17" t="str">
        <f>IF(SUM('Control Sample Data'!G$3:G$98)&gt;10,IF(AND(ISNUMBER('Control Sample Data'!G1536),'Control Sample Data'!G1536&lt;$B$1,'Control Sample Data'!G1536&gt;0),'Control Sample Data'!G1536,$B$1),"")</f>
        <v/>
      </c>
      <c r="T1537" s="17" t="str">
        <f>IF(SUM('Control Sample Data'!H$3:H$98)&gt;10,IF(AND(ISNUMBER('Control Sample Data'!H1536),'Control Sample Data'!H1536&lt;$B$1,'Control Sample Data'!H1536&gt;0),'Control Sample Data'!H1536,$B$1),"")</f>
        <v/>
      </c>
      <c r="U1537" s="17" t="str">
        <f>IF(SUM('Control Sample Data'!I$3:I$98)&gt;10,IF(AND(ISNUMBER('Control Sample Data'!I1536),'Control Sample Data'!I1536&lt;$B$1,'Control Sample Data'!I1536&gt;0),'Control Sample Data'!I1536,$B$1),"")</f>
        <v/>
      </c>
      <c r="V1537" s="17" t="str">
        <f>IF(SUM('Control Sample Data'!J$3:J$98)&gt;10,IF(AND(ISNUMBER('Control Sample Data'!J1536),'Control Sample Data'!J1536&lt;$B$1,'Control Sample Data'!J1536&gt;0),'Control Sample Data'!J1536,$B$1),"")</f>
        <v/>
      </c>
      <c r="W1537" s="17" t="str">
        <f>IF(SUM('Control Sample Data'!K$3:K$98)&gt;10,IF(AND(ISNUMBER('Control Sample Data'!K1536),'Control Sample Data'!K1536&lt;$B$1,'Control Sample Data'!K1536&gt;0),'Control Sample Data'!K1536,$B$1),"")</f>
        <v/>
      </c>
      <c r="X1537" s="17" t="str">
        <f>IF(SUM('Control Sample Data'!L$3:L$98)&gt;10,IF(AND(ISNUMBER('Control Sample Data'!L1536),'Control Sample Data'!L1536&lt;$B$1,'Control Sample Data'!L1536&gt;0),'Control Sample Data'!L1536,$B$1),"")</f>
        <v/>
      </c>
      <c r="Y1537" s="17" t="str">
        <f>IF(SUM('Control Sample Data'!M$3:M$98)&gt;10,IF(AND(ISNUMBER('Control Sample Data'!M1536),'Control Sample Data'!M1536&lt;$B$1,'Control Sample Data'!M1536&gt;0),'Control Sample Data'!M1536,$B$1),"")</f>
        <v/>
      </c>
      <c r="AT1537" s="36" t="str">
        <f t="shared" si="1001"/>
        <v/>
      </c>
      <c r="AU1537" s="36" t="str">
        <f t="shared" si="1002"/>
        <v/>
      </c>
      <c r="AV1537" s="36" t="str">
        <f t="shared" si="1003"/>
        <v/>
      </c>
      <c r="AW1537" s="36" t="str">
        <f t="shared" si="1004"/>
        <v/>
      </c>
      <c r="AX1537" s="36" t="str">
        <f t="shared" si="1005"/>
        <v/>
      </c>
      <c r="AY1537" s="36" t="str">
        <f t="shared" si="1006"/>
        <v/>
      </c>
      <c r="AZ1537" s="36" t="str">
        <f t="shared" si="1007"/>
        <v/>
      </c>
      <c r="BA1537" s="36" t="str">
        <f t="shared" si="1008"/>
        <v/>
      </c>
      <c r="BB1537" s="36" t="str">
        <f t="shared" si="1009"/>
        <v/>
      </c>
      <c r="BC1537" s="36" t="str">
        <f t="shared" si="1010"/>
        <v/>
      </c>
      <c r="BD1537" s="36" t="str">
        <f t="shared" si="1011"/>
        <v/>
      </c>
      <c r="BE1537" s="36" t="str">
        <f t="shared" si="1012"/>
        <v/>
      </c>
      <c r="BF1537" s="36" t="str">
        <f t="shared" si="1013"/>
        <v/>
      </c>
      <c r="BG1537" s="36" t="str">
        <f t="shared" si="1014"/>
        <v/>
      </c>
      <c r="BH1537" s="36" t="str">
        <f t="shared" si="1015"/>
        <v/>
      </c>
      <c r="BI1537" s="36" t="str">
        <f t="shared" si="1016"/>
        <v/>
      </c>
      <c r="BJ1537" s="36" t="str">
        <f t="shared" si="1017"/>
        <v/>
      </c>
      <c r="BK1537" s="36" t="str">
        <f t="shared" si="1018"/>
        <v/>
      </c>
      <c r="BL1537" s="36" t="str">
        <f t="shared" si="1019"/>
        <v/>
      </c>
      <c r="BM1537" s="36" t="str">
        <f t="shared" si="1020"/>
        <v/>
      </c>
      <c r="BN1537" s="38" t="e">
        <f t="shared" si="979"/>
        <v>#DIV/0!</v>
      </c>
      <c r="BO1537" s="38" t="e">
        <f t="shared" si="980"/>
        <v>#DIV/0!</v>
      </c>
      <c r="BP1537" s="39" t="str">
        <f t="shared" si="981"/>
        <v/>
      </c>
      <c r="BQ1537" s="39" t="str">
        <f t="shared" si="982"/>
        <v/>
      </c>
      <c r="BR1537" s="39" t="str">
        <f t="shared" si="983"/>
        <v/>
      </c>
      <c r="BS1537" s="39" t="str">
        <f t="shared" si="984"/>
        <v/>
      </c>
      <c r="BT1537" s="39" t="str">
        <f t="shared" si="985"/>
        <v/>
      </c>
      <c r="BU1537" s="39" t="str">
        <f t="shared" si="986"/>
        <v/>
      </c>
      <c r="BV1537" s="39" t="str">
        <f t="shared" si="987"/>
        <v/>
      </c>
      <c r="BW1537" s="39" t="str">
        <f t="shared" si="988"/>
        <v/>
      </c>
      <c r="BX1537" s="39" t="str">
        <f t="shared" si="989"/>
        <v/>
      </c>
      <c r="BY1537" s="39" t="str">
        <f t="shared" si="990"/>
        <v/>
      </c>
      <c r="BZ1537" s="39" t="str">
        <f t="shared" si="991"/>
        <v/>
      </c>
      <c r="CA1537" s="39" t="str">
        <f t="shared" si="992"/>
        <v/>
      </c>
      <c r="CB1537" s="39" t="str">
        <f t="shared" si="993"/>
        <v/>
      </c>
      <c r="CC1537" s="39" t="str">
        <f t="shared" si="994"/>
        <v/>
      </c>
      <c r="CD1537" s="39" t="str">
        <f t="shared" si="995"/>
        <v/>
      </c>
      <c r="CE1537" s="39" t="str">
        <f t="shared" si="996"/>
        <v/>
      </c>
      <c r="CF1537" s="39" t="str">
        <f t="shared" si="997"/>
        <v/>
      </c>
      <c r="CG1537" s="39" t="str">
        <f t="shared" si="998"/>
        <v/>
      </c>
      <c r="CH1537" s="39" t="str">
        <f t="shared" si="999"/>
        <v/>
      </c>
      <c r="CI1537" s="39" t="str">
        <f t="shared" si="1000"/>
        <v/>
      </c>
    </row>
    <row r="1538" spans="1:87">
      <c r="A1538" s="18"/>
      <c r="B1538" s="15" t="str">
        <f>'Gene Table'!E1537</f>
        <v>PCR</v>
      </c>
      <c r="C1538" s="15" t="str">
        <f>'Gene Table'!B1537</f>
        <v>P23</v>
      </c>
      <c r="D1538" s="16" t="str">
        <f>IF(SUM('Test Sample Data'!D$3:D$98)&gt;10,IF(AND(ISNUMBER('Test Sample Data'!D1537),'Test Sample Data'!D1537&lt;$B$1,'Test Sample Data'!D1537&gt;0),'Test Sample Data'!D1537,$B$1),"")</f>
        <v/>
      </c>
      <c r="E1538" s="17" t="str">
        <f>IF(SUM('Test Sample Data'!E$3:E$98)&gt;10,IF(AND(ISNUMBER('Test Sample Data'!E1537),'Test Sample Data'!E1537&lt;$B$1,'Test Sample Data'!E1537&gt;0),'Test Sample Data'!E1537,$B$1),"")</f>
        <v/>
      </c>
      <c r="F1538" s="17" t="str">
        <f>IF(SUM('Test Sample Data'!F$3:F$98)&gt;10,IF(AND(ISNUMBER('Test Sample Data'!F1537),'Test Sample Data'!F1537&lt;$B$1,'Test Sample Data'!F1537&gt;0),'Test Sample Data'!F1537,$B$1),"")</f>
        <v/>
      </c>
      <c r="G1538" s="17" t="str">
        <f>IF(SUM('Test Sample Data'!G$3:G$98)&gt;10,IF(AND(ISNUMBER('Test Sample Data'!G1537),'Test Sample Data'!G1537&lt;$B$1,'Test Sample Data'!G1537&gt;0),'Test Sample Data'!G1537,$B$1),"")</f>
        <v/>
      </c>
      <c r="H1538" s="17" t="str">
        <f>IF(SUM('Test Sample Data'!H$3:H$98)&gt;10,IF(AND(ISNUMBER('Test Sample Data'!H1537),'Test Sample Data'!H1537&lt;$B$1,'Test Sample Data'!H1537&gt;0),'Test Sample Data'!H1537,$B$1),"")</f>
        <v/>
      </c>
      <c r="I1538" s="17" t="str">
        <f>IF(SUM('Test Sample Data'!I$3:I$98)&gt;10,IF(AND(ISNUMBER('Test Sample Data'!I1537),'Test Sample Data'!I1537&lt;$B$1,'Test Sample Data'!I1537&gt;0),'Test Sample Data'!I1537,$B$1),"")</f>
        <v/>
      </c>
      <c r="J1538" s="17" t="str">
        <f>IF(SUM('Test Sample Data'!J$3:J$98)&gt;10,IF(AND(ISNUMBER('Test Sample Data'!J1537),'Test Sample Data'!J1537&lt;$B$1,'Test Sample Data'!J1537&gt;0),'Test Sample Data'!J1537,$B$1),"")</f>
        <v/>
      </c>
      <c r="K1538" s="17" t="str">
        <f>IF(SUM('Test Sample Data'!K$3:K$98)&gt;10,IF(AND(ISNUMBER('Test Sample Data'!K1537),'Test Sample Data'!K1537&lt;$B$1,'Test Sample Data'!K1537&gt;0),'Test Sample Data'!K1537,$B$1),"")</f>
        <v/>
      </c>
      <c r="L1538" s="17" t="str">
        <f>IF(SUM('Test Sample Data'!L$3:L$98)&gt;10,IF(AND(ISNUMBER('Test Sample Data'!L1537),'Test Sample Data'!L1537&lt;$B$1,'Test Sample Data'!L1537&gt;0),'Test Sample Data'!L1537,$B$1),"")</f>
        <v/>
      </c>
      <c r="M1538" s="17" t="str">
        <f>IF(SUM('Test Sample Data'!M$3:M$98)&gt;10,IF(AND(ISNUMBER('Test Sample Data'!M1537),'Test Sample Data'!M1537&lt;$B$1,'Test Sample Data'!M1537&gt;0),'Test Sample Data'!M1537,$B$1),"")</f>
        <v/>
      </c>
      <c r="N1538" s="17" t="str">
        <f>'Gene Table'!E1537</f>
        <v>PCR</v>
      </c>
      <c r="O1538" s="17" t="str">
        <f>'Gene Table'!B1537</f>
        <v>P23</v>
      </c>
      <c r="P1538" s="17" t="str">
        <f>IF(SUM('Control Sample Data'!D$3:D$98)&gt;10,IF(AND(ISNUMBER('Control Sample Data'!D1537),'Control Sample Data'!D1537&lt;$B$1,'Control Sample Data'!D1537&gt;0),'Control Sample Data'!D1537,$B$1),"")</f>
        <v/>
      </c>
      <c r="Q1538" s="17" t="str">
        <f>IF(SUM('Control Sample Data'!E$3:E$98)&gt;10,IF(AND(ISNUMBER('Control Sample Data'!E1537),'Control Sample Data'!E1537&lt;$B$1,'Control Sample Data'!E1537&gt;0),'Control Sample Data'!E1537,$B$1),"")</f>
        <v/>
      </c>
      <c r="R1538" s="17" t="str">
        <f>IF(SUM('Control Sample Data'!F$3:F$98)&gt;10,IF(AND(ISNUMBER('Control Sample Data'!F1537),'Control Sample Data'!F1537&lt;$B$1,'Control Sample Data'!F1537&gt;0),'Control Sample Data'!F1537,$B$1),"")</f>
        <v/>
      </c>
      <c r="S1538" s="17" t="str">
        <f>IF(SUM('Control Sample Data'!G$3:G$98)&gt;10,IF(AND(ISNUMBER('Control Sample Data'!G1537),'Control Sample Data'!G1537&lt;$B$1,'Control Sample Data'!G1537&gt;0),'Control Sample Data'!G1537,$B$1),"")</f>
        <v/>
      </c>
      <c r="T1538" s="17" t="str">
        <f>IF(SUM('Control Sample Data'!H$3:H$98)&gt;10,IF(AND(ISNUMBER('Control Sample Data'!H1537),'Control Sample Data'!H1537&lt;$B$1,'Control Sample Data'!H1537&gt;0),'Control Sample Data'!H1537,$B$1),"")</f>
        <v/>
      </c>
      <c r="U1538" s="17" t="str">
        <f>IF(SUM('Control Sample Data'!I$3:I$98)&gt;10,IF(AND(ISNUMBER('Control Sample Data'!I1537),'Control Sample Data'!I1537&lt;$B$1,'Control Sample Data'!I1537&gt;0),'Control Sample Data'!I1537,$B$1),"")</f>
        <v/>
      </c>
      <c r="V1538" s="17" t="str">
        <f>IF(SUM('Control Sample Data'!J$3:J$98)&gt;10,IF(AND(ISNUMBER('Control Sample Data'!J1537),'Control Sample Data'!J1537&lt;$B$1,'Control Sample Data'!J1537&gt;0),'Control Sample Data'!J1537,$B$1),"")</f>
        <v/>
      </c>
      <c r="W1538" s="17" t="str">
        <f>IF(SUM('Control Sample Data'!K$3:K$98)&gt;10,IF(AND(ISNUMBER('Control Sample Data'!K1537),'Control Sample Data'!K1537&lt;$B$1,'Control Sample Data'!K1537&gt;0),'Control Sample Data'!K1537,$B$1),"")</f>
        <v/>
      </c>
      <c r="X1538" s="17" t="str">
        <f>IF(SUM('Control Sample Data'!L$3:L$98)&gt;10,IF(AND(ISNUMBER('Control Sample Data'!L1537),'Control Sample Data'!L1537&lt;$B$1,'Control Sample Data'!L1537&gt;0),'Control Sample Data'!L1537,$B$1),"")</f>
        <v/>
      </c>
      <c r="Y1538" s="17" t="str">
        <f>IF(SUM('Control Sample Data'!M$3:M$98)&gt;10,IF(AND(ISNUMBER('Control Sample Data'!M1537),'Control Sample Data'!M1537&lt;$B$1,'Control Sample Data'!M1537&gt;0),'Control Sample Data'!M1537,$B$1),"")</f>
        <v/>
      </c>
      <c r="AT1538" s="36" t="str">
        <f t="shared" si="1001"/>
        <v/>
      </c>
      <c r="AU1538" s="36" t="str">
        <f t="shared" si="1002"/>
        <v/>
      </c>
      <c r="AV1538" s="36" t="str">
        <f t="shared" si="1003"/>
        <v/>
      </c>
      <c r="AW1538" s="36" t="str">
        <f t="shared" si="1004"/>
        <v/>
      </c>
      <c r="AX1538" s="36" t="str">
        <f t="shared" si="1005"/>
        <v/>
      </c>
      <c r="AY1538" s="36" t="str">
        <f t="shared" si="1006"/>
        <v/>
      </c>
      <c r="AZ1538" s="36" t="str">
        <f t="shared" si="1007"/>
        <v/>
      </c>
      <c r="BA1538" s="36" t="str">
        <f t="shared" si="1008"/>
        <v/>
      </c>
      <c r="BB1538" s="36" t="str">
        <f t="shared" si="1009"/>
        <v/>
      </c>
      <c r="BC1538" s="36" t="str">
        <f t="shared" si="1010"/>
        <v/>
      </c>
      <c r="BD1538" s="36" t="str">
        <f t="shared" si="1011"/>
        <v/>
      </c>
      <c r="BE1538" s="36" t="str">
        <f t="shared" si="1012"/>
        <v/>
      </c>
      <c r="BF1538" s="36" t="str">
        <f t="shared" si="1013"/>
        <v/>
      </c>
      <c r="BG1538" s="36" t="str">
        <f t="shared" si="1014"/>
        <v/>
      </c>
      <c r="BH1538" s="36" t="str">
        <f t="shared" si="1015"/>
        <v/>
      </c>
      <c r="BI1538" s="36" t="str">
        <f t="shared" si="1016"/>
        <v/>
      </c>
      <c r="BJ1538" s="36" t="str">
        <f t="shared" si="1017"/>
        <v/>
      </c>
      <c r="BK1538" s="36" t="str">
        <f t="shared" si="1018"/>
        <v/>
      </c>
      <c r="BL1538" s="36" t="str">
        <f t="shared" si="1019"/>
        <v/>
      </c>
      <c r="BM1538" s="36" t="str">
        <f t="shared" si="1020"/>
        <v/>
      </c>
      <c r="BN1538" s="38" t="e">
        <f t="shared" si="979"/>
        <v>#DIV/0!</v>
      </c>
      <c r="BO1538" s="38" t="e">
        <f t="shared" si="980"/>
        <v>#DIV/0!</v>
      </c>
      <c r="BP1538" s="39" t="str">
        <f t="shared" si="981"/>
        <v/>
      </c>
      <c r="BQ1538" s="39" t="str">
        <f t="shared" si="982"/>
        <v/>
      </c>
      <c r="BR1538" s="39" t="str">
        <f t="shared" si="983"/>
        <v/>
      </c>
      <c r="BS1538" s="39" t="str">
        <f t="shared" si="984"/>
        <v/>
      </c>
      <c r="BT1538" s="39" t="str">
        <f t="shared" si="985"/>
        <v/>
      </c>
      <c r="BU1538" s="39" t="str">
        <f t="shared" si="986"/>
        <v/>
      </c>
      <c r="BV1538" s="39" t="str">
        <f t="shared" si="987"/>
        <v/>
      </c>
      <c r="BW1538" s="39" t="str">
        <f t="shared" si="988"/>
        <v/>
      </c>
      <c r="BX1538" s="39" t="str">
        <f t="shared" si="989"/>
        <v/>
      </c>
      <c r="BY1538" s="39" t="str">
        <f t="shared" si="990"/>
        <v/>
      </c>
      <c r="BZ1538" s="39" t="str">
        <f t="shared" si="991"/>
        <v/>
      </c>
      <c r="CA1538" s="39" t="str">
        <f t="shared" si="992"/>
        <v/>
      </c>
      <c r="CB1538" s="39" t="str">
        <f t="shared" si="993"/>
        <v/>
      </c>
      <c r="CC1538" s="39" t="str">
        <f t="shared" si="994"/>
        <v/>
      </c>
      <c r="CD1538" s="39" t="str">
        <f t="shared" si="995"/>
        <v/>
      </c>
      <c r="CE1538" s="39" t="str">
        <f t="shared" si="996"/>
        <v/>
      </c>
      <c r="CF1538" s="39" t="str">
        <f t="shared" si="997"/>
        <v/>
      </c>
      <c r="CG1538" s="39" t="str">
        <f t="shared" si="998"/>
        <v/>
      </c>
      <c r="CH1538" s="39" t="str">
        <f t="shared" si="999"/>
        <v/>
      </c>
      <c r="CI1538" s="39" t="str">
        <f t="shared" si="1000"/>
        <v/>
      </c>
    </row>
    <row r="1539" spans="1:87">
      <c r="A1539" s="46"/>
      <c r="B1539" s="15" t="str">
        <f>'Gene Table'!E1538</f>
        <v>PCR</v>
      </c>
      <c r="C1539" s="15" t="str">
        <f>'Gene Table'!B1538</f>
        <v>P24</v>
      </c>
      <c r="D1539" s="16" t="str">
        <f>IF(SUM('Test Sample Data'!D$3:D$98)&gt;10,IF(AND(ISNUMBER('Test Sample Data'!D1538),'Test Sample Data'!D1538&lt;$B$1,'Test Sample Data'!D1538&gt;0),'Test Sample Data'!D1538,$B$1),"")</f>
        <v/>
      </c>
      <c r="E1539" s="17" t="str">
        <f>IF(SUM('Test Sample Data'!E$3:E$98)&gt;10,IF(AND(ISNUMBER('Test Sample Data'!E1538),'Test Sample Data'!E1538&lt;$B$1,'Test Sample Data'!E1538&gt;0),'Test Sample Data'!E1538,$B$1),"")</f>
        <v/>
      </c>
      <c r="F1539" s="17" t="str">
        <f>IF(SUM('Test Sample Data'!F$3:F$98)&gt;10,IF(AND(ISNUMBER('Test Sample Data'!F1538),'Test Sample Data'!F1538&lt;$B$1,'Test Sample Data'!F1538&gt;0),'Test Sample Data'!F1538,$B$1),"")</f>
        <v/>
      </c>
      <c r="G1539" s="17" t="str">
        <f>IF(SUM('Test Sample Data'!G$3:G$98)&gt;10,IF(AND(ISNUMBER('Test Sample Data'!G1538),'Test Sample Data'!G1538&lt;$B$1,'Test Sample Data'!G1538&gt;0),'Test Sample Data'!G1538,$B$1),"")</f>
        <v/>
      </c>
      <c r="H1539" s="17" t="str">
        <f>IF(SUM('Test Sample Data'!H$3:H$98)&gt;10,IF(AND(ISNUMBER('Test Sample Data'!H1538),'Test Sample Data'!H1538&lt;$B$1,'Test Sample Data'!H1538&gt;0),'Test Sample Data'!H1538,$B$1),"")</f>
        <v/>
      </c>
      <c r="I1539" s="17" t="str">
        <f>IF(SUM('Test Sample Data'!I$3:I$98)&gt;10,IF(AND(ISNUMBER('Test Sample Data'!I1538),'Test Sample Data'!I1538&lt;$B$1,'Test Sample Data'!I1538&gt;0),'Test Sample Data'!I1538,$B$1),"")</f>
        <v/>
      </c>
      <c r="J1539" s="17" t="str">
        <f>IF(SUM('Test Sample Data'!J$3:J$98)&gt;10,IF(AND(ISNUMBER('Test Sample Data'!J1538),'Test Sample Data'!J1538&lt;$B$1,'Test Sample Data'!J1538&gt;0),'Test Sample Data'!J1538,$B$1),"")</f>
        <v/>
      </c>
      <c r="K1539" s="17" t="str">
        <f>IF(SUM('Test Sample Data'!K$3:K$98)&gt;10,IF(AND(ISNUMBER('Test Sample Data'!K1538),'Test Sample Data'!K1538&lt;$B$1,'Test Sample Data'!K1538&gt;0),'Test Sample Data'!K1538,$B$1),"")</f>
        <v/>
      </c>
      <c r="L1539" s="17" t="str">
        <f>IF(SUM('Test Sample Data'!L$3:L$98)&gt;10,IF(AND(ISNUMBER('Test Sample Data'!L1538),'Test Sample Data'!L1538&lt;$B$1,'Test Sample Data'!L1538&gt;0),'Test Sample Data'!L1538,$B$1),"")</f>
        <v/>
      </c>
      <c r="M1539" s="17" t="str">
        <f>IF(SUM('Test Sample Data'!M$3:M$98)&gt;10,IF(AND(ISNUMBER('Test Sample Data'!M1538),'Test Sample Data'!M1538&lt;$B$1,'Test Sample Data'!M1538&gt;0),'Test Sample Data'!M1538,$B$1),"")</f>
        <v/>
      </c>
      <c r="N1539" s="17" t="str">
        <f>'Gene Table'!E1538</f>
        <v>PCR</v>
      </c>
      <c r="O1539" s="17" t="str">
        <f>'Gene Table'!B1538</f>
        <v>P24</v>
      </c>
      <c r="P1539" s="17" t="str">
        <f>IF(SUM('Control Sample Data'!D$3:D$98)&gt;10,IF(AND(ISNUMBER('Control Sample Data'!D1538),'Control Sample Data'!D1538&lt;$B$1,'Control Sample Data'!D1538&gt;0),'Control Sample Data'!D1538,$B$1),"")</f>
        <v/>
      </c>
      <c r="Q1539" s="17" t="str">
        <f>IF(SUM('Control Sample Data'!E$3:E$98)&gt;10,IF(AND(ISNUMBER('Control Sample Data'!E1538),'Control Sample Data'!E1538&lt;$B$1,'Control Sample Data'!E1538&gt;0),'Control Sample Data'!E1538,$B$1),"")</f>
        <v/>
      </c>
      <c r="R1539" s="17" t="str">
        <f>IF(SUM('Control Sample Data'!F$3:F$98)&gt;10,IF(AND(ISNUMBER('Control Sample Data'!F1538),'Control Sample Data'!F1538&lt;$B$1,'Control Sample Data'!F1538&gt;0),'Control Sample Data'!F1538,$B$1),"")</f>
        <v/>
      </c>
      <c r="S1539" s="17" t="str">
        <f>IF(SUM('Control Sample Data'!G$3:G$98)&gt;10,IF(AND(ISNUMBER('Control Sample Data'!G1538),'Control Sample Data'!G1538&lt;$B$1,'Control Sample Data'!G1538&gt;0),'Control Sample Data'!G1538,$B$1),"")</f>
        <v/>
      </c>
      <c r="T1539" s="17" t="str">
        <f>IF(SUM('Control Sample Data'!H$3:H$98)&gt;10,IF(AND(ISNUMBER('Control Sample Data'!H1538),'Control Sample Data'!H1538&lt;$B$1,'Control Sample Data'!H1538&gt;0),'Control Sample Data'!H1538,$B$1),"")</f>
        <v/>
      </c>
      <c r="U1539" s="17" t="str">
        <f>IF(SUM('Control Sample Data'!I$3:I$98)&gt;10,IF(AND(ISNUMBER('Control Sample Data'!I1538),'Control Sample Data'!I1538&lt;$B$1,'Control Sample Data'!I1538&gt;0),'Control Sample Data'!I1538,$B$1),"")</f>
        <v/>
      </c>
      <c r="V1539" s="17" t="str">
        <f>IF(SUM('Control Sample Data'!J$3:J$98)&gt;10,IF(AND(ISNUMBER('Control Sample Data'!J1538),'Control Sample Data'!J1538&lt;$B$1,'Control Sample Data'!J1538&gt;0),'Control Sample Data'!J1538,$B$1),"")</f>
        <v/>
      </c>
      <c r="W1539" s="17" t="str">
        <f>IF(SUM('Control Sample Data'!K$3:K$98)&gt;10,IF(AND(ISNUMBER('Control Sample Data'!K1538),'Control Sample Data'!K1538&lt;$B$1,'Control Sample Data'!K1538&gt;0),'Control Sample Data'!K1538,$B$1),"")</f>
        <v/>
      </c>
      <c r="X1539" s="17" t="str">
        <f>IF(SUM('Control Sample Data'!L$3:L$98)&gt;10,IF(AND(ISNUMBER('Control Sample Data'!L1538),'Control Sample Data'!L1538&lt;$B$1,'Control Sample Data'!L1538&gt;0),'Control Sample Data'!L1538,$B$1),"")</f>
        <v/>
      </c>
      <c r="Y1539" s="17" t="str">
        <f>IF(SUM('Control Sample Data'!M$3:M$98)&gt;10,IF(AND(ISNUMBER('Control Sample Data'!M1538),'Control Sample Data'!M1538&lt;$B$1,'Control Sample Data'!M1538&gt;0),'Control Sample Data'!M1538,$B$1),"")</f>
        <v/>
      </c>
      <c r="AT1539" s="36" t="str">
        <f t="shared" si="1001"/>
        <v/>
      </c>
      <c r="AU1539" s="36" t="str">
        <f t="shared" si="1002"/>
        <v/>
      </c>
      <c r="AV1539" s="36" t="str">
        <f t="shared" si="1003"/>
        <v/>
      </c>
      <c r="AW1539" s="36" t="str">
        <f t="shared" si="1004"/>
        <v/>
      </c>
      <c r="AX1539" s="36" t="str">
        <f t="shared" si="1005"/>
        <v/>
      </c>
      <c r="AY1539" s="36" t="str">
        <f t="shared" si="1006"/>
        <v/>
      </c>
      <c r="AZ1539" s="36" t="str">
        <f t="shared" si="1007"/>
        <v/>
      </c>
      <c r="BA1539" s="36" t="str">
        <f t="shared" si="1008"/>
        <v/>
      </c>
      <c r="BB1539" s="36" t="str">
        <f t="shared" si="1009"/>
        <v/>
      </c>
      <c r="BC1539" s="36" t="str">
        <f t="shared" si="1010"/>
        <v/>
      </c>
      <c r="BD1539" s="36" t="str">
        <f t="shared" si="1011"/>
        <v/>
      </c>
      <c r="BE1539" s="36" t="str">
        <f t="shared" si="1012"/>
        <v/>
      </c>
      <c r="BF1539" s="36" t="str">
        <f t="shared" si="1013"/>
        <v/>
      </c>
      <c r="BG1539" s="36" t="str">
        <f t="shared" si="1014"/>
        <v/>
      </c>
      <c r="BH1539" s="36" t="str">
        <f t="shared" si="1015"/>
        <v/>
      </c>
      <c r="BI1539" s="36" t="str">
        <f t="shared" si="1016"/>
        <v/>
      </c>
      <c r="BJ1539" s="36" t="str">
        <f t="shared" si="1017"/>
        <v/>
      </c>
      <c r="BK1539" s="36" t="str">
        <f t="shared" si="1018"/>
        <v/>
      </c>
      <c r="BL1539" s="36" t="str">
        <f t="shared" si="1019"/>
        <v/>
      </c>
      <c r="BM1539" s="36" t="str">
        <f t="shared" si="1020"/>
        <v/>
      </c>
      <c r="BN1539" s="38" t="e">
        <f t="shared" si="979"/>
        <v>#DIV/0!</v>
      </c>
      <c r="BO1539" s="38" t="e">
        <f t="shared" si="980"/>
        <v>#DIV/0!</v>
      </c>
      <c r="BP1539" s="39" t="str">
        <f t="shared" si="981"/>
        <v/>
      </c>
      <c r="BQ1539" s="39" t="str">
        <f t="shared" si="982"/>
        <v/>
      </c>
      <c r="BR1539" s="39" t="str">
        <f t="shared" si="983"/>
        <v/>
      </c>
      <c r="BS1539" s="39" t="str">
        <f t="shared" si="984"/>
        <v/>
      </c>
      <c r="BT1539" s="39" t="str">
        <f t="shared" si="985"/>
        <v/>
      </c>
      <c r="BU1539" s="39" t="str">
        <f t="shared" si="986"/>
        <v/>
      </c>
      <c r="BV1539" s="39" t="str">
        <f t="shared" si="987"/>
        <v/>
      </c>
      <c r="BW1539" s="39" t="str">
        <f t="shared" si="988"/>
        <v/>
      </c>
      <c r="BX1539" s="39" t="str">
        <f t="shared" si="989"/>
        <v/>
      </c>
      <c r="BY1539" s="39" t="str">
        <f t="shared" si="990"/>
        <v/>
      </c>
      <c r="BZ1539" s="39" t="str">
        <f t="shared" si="991"/>
        <v/>
      </c>
      <c r="CA1539" s="39" t="str">
        <f t="shared" si="992"/>
        <v/>
      </c>
      <c r="CB1539" s="39" t="str">
        <f t="shared" si="993"/>
        <v/>
      </c>
      <c r="CC1539" s="39" t="str">
        <f t="shared" si="994"/>
        <v/>
      </c>
      <c r="CD1539" s="39" t="str">
        <f t="shared" si="995"/>
        <v/>
      </c>
      <c r="CE1539" s="39" t="str">
        <f t="shared" si="996"/>
        <v/>
      </c>
      <c r="CF1539" s="39" t="str">
        <f t="shared" si="997"/>
        <v/>
      </c>
      <c r="CG1539" s="39" t="str">
        <f t="shared" si="998"/>
        <v/>
      </c>
      <c r="CH1539" s="39" t="str">
        <f t="shared" si="999"/>
        <v/>
      </c>
      <c r="CI1539" s="39" t="str">
        <f t="shared" si="1000"/>
        <v/>
      </c>
    </row>
    <row r="1540" spans="1:87">
      <c r="A1540" s="14" t="s">
        <v>4737</v>
      </c>
      <c r="B1540" s="15" t="str">
        <f>'Gene Table'!E1539</f>
        <v>hsa-miR-4735-3p</v>
      </c>
      <c r="C1540" s="15" t="str">
        <f>'Gene Table'!B1539</f>
        <v>A01</v>
      </c>
      <c r="D1540" s="16" t="str">
        <f>IF(SUM('Test Sample Data'!D$3:D$98)&gt;10,IF(AND(ISNUMBER('Test Sample Data'!D1539),'Test Sample Data'!D1539&lt;$B$1,'Test Sample Data'!D1539&gt;0),'Test Sample Data'!D1539,$B$1),"")</f>
        <v/>
      </c>
      <c r="E1540" s="17" t="str">
        <f>IF(SUM('Test Sample Data'!E$3:E$98)&gt;10,IF(AND(ISNUMBER('Test Sample Data'!E1539),'Test Sample Data'!E1539&lt;$B$1,'Test Sample Data'!E1539&gt;0),'Test Sample Data'!E1539,$B$1),"")</f>
        <v/>
      </c>
      <c r="F1540" s="17" t="str">
        <f>IF(SUM('Test Sample Data'!F$3:F$98)&gt;10,IF(AND(ISNUMBER('Test Sample Data'!F1539),'Test Sample Data'!F1539&lt;$B$1,'Test Sample Data'!F1539&gt;0),'Test Sample Data'!F1539,$B$1),"")</f>
        <v/>
      </c>
      <c r="G1540" s="17" t="str">
        <f>IF(SUM('Test Sample Data'!G$3:G$98)&gt;10,IF(AND(ISNUMBER('Test Sample Data'!G1539),'Test Sample Data'!G1539&lt;$B$1,'Test Sample Data'!G1539&gt;0),'Test Sample Data'!G1539,$B$1),"")</f>
        <v/>
      </c>
      <c r="H1540" s="17" t="str">
        <f>IF(SUM('Test Sample Data'!H$3:H$98)&gt;10,IF(AND(ISNUMBER('Test Sample Data'!H1539),'Test Sample Data'!H1539&lt;$B$1,'Test Sample Data'!H1539&gt;0),'Test Sample Data'!H1539,$B$1),"")</f>
        <v/>
      </c>
      <c r="I1540" s="17" t="str">
        <f>IF(SUM('Test Sample Data'!I$3:I$98)&gt;10,IF(AND(ISNUMBER('Test Sample Data'!I1539),'Test Sample Data'!I1539&lt;$B$1,'Test Sample Data'!I1539&gt;0),'Test Sample Data'!I1539,$B$1),"")</f>
        <v/>
      </c>
      <c r="J1540" s="17" t="str">
        <f>IF(SUM('Test Sample Data'!J$3:J$98)&gt;10,IF(AND(ISNUMBER('Test Sample Data'!J1539),'Test Sample Data'!J1539&lt;$B$1,'Test Sample Data'!J1539&gt;0),'Test Sample Data'!J1539,$B$1),"")</f>
        <v/>
      </c>
      <c r="K1540" s="17" t="str">
        <f>IF(SUM('Test Sample Data'!K$3:K$98)&gt;10,IF(AND(ISNUMBER('Test Sample Data'!K1539),'Test Sample Data'!K1539&lt;$B$1,'Test Sample Data'!K1539&gt;0),'Test Sample Data'!K1539,$B$1),"")</f>
        <v/>
      </c>
      <c r="L1540" s="17" t="str">
        <f>IF(SUM('Test Sample Data'!L$3:L$98)&gt;10,IF(AND(ISNUMBER('Test Sample Data'!L1539),'Test Sample Data'!L1539&lt;$B$1,'Test Sample Data'!L1539&gt;0),'Test Sample Data'!L1539,$B$1),"")</f>
        <v/>
      </c>
      <c r="M1540" s="17" t="str">
        <f>IF(SUM('Test Sample Data'!M$3:M$98)&gt;10,IF(AND(ISNUMBER('Test Sample Data'!M1539),'Test Sample Data'!M1539&lt;$B$1,'Test Sample Data'!M1539&gt;0),'Test Sample Data'!M1539,$B$1),"")</f>
        <v/>
      </c>
      <c r="N1540" s="17" t="str">
        <f>'Gene Table'!E1539</f>
        <v>hsa-miR-4735-3p</v>
      </c>
      <c r="O1540" s="17" t="str">
        <f>'Gene Table'!B1539</f>
        <v>A01</v>
      </c>
      <c r="P1540" s="17" t="str">
        <f>IF(SUM('Control Sample Data'!D$3:D$98)&gt;10,IF(AND(ISNUMBER('Control Sample Data'!D1539),'Control Sample Data'!D1539&lt;$B$1,'Control Sample Data'!D1539&gt;0),'Control Sample Data'!D1539,$B$1),"")</f>
        <v/>
      </c>
      <c r="Q1540" s="17" t="str">
        <f>IF(SUM('Control Sample Data'!E$3:E$98)&gt;10,IF(AND(ISNUMBER('Control Sample Data'!E1539),'Control Sample Data'!E1539&lt;$B$1,'Control Sample Data'!E1539&gt;0),'Control Sample Data'!E1539,$B$1),"")</f>
        <v/>
      </c>
      <c r="R1540" s="17" t="str">
        <f>IF(SUM('Control Sample Data'!F$3:F$98)&gt;10,IF(AND(ISNUMBER('Control Sample Data'!F1539),'Control Sample Data'!F1539&lt;$B$1,'Control Sample Data'!F1539&gt;0),'Control Sample Data'!F1539,$B$1),"")</f>
        <v/>
      </c>
      <c r="S1540" s="17" t="str">
        <f>IF(SUM('Control Sample Data'!G$3:G$98)&gt;10,IF(AND(ISNUMBER('Control Sample Data'!G1539),'Control Sample Data'!G1539&lt;$B$1,'Control Sample Data'!G1539&gt;0),'Control Sample Data'!G1539,$B$1),"")</f>
        <v/>
      </c>
      <c r="T1540" s="17" t="str">
        <f>IF(SUM('Control Sample Data'!H$3:H$98)&gt;10,IF(AND(ISNUMBER('Control Sample Data'!H1539),'Control Sample Data'!H1539&lt;$B$1,'Control Sample Data'!H1539&gt;0),'Control Sample Data'!H1539,$B$1),"")</f>
        <v/>
      </c>
      <c r="U1540" s="17" t="str">
        <f>IF(SUM('Control Sample Data'!I$3:I$98)&gt;10,IF(AND(ISNUMBER('Control Sample Data'!I1539),'Control Sample Data'!I1539&lt;$B$1,'Control Sample Data'!I1539&gt;0),'Control Sample Data'!I1539,$B$1),"")</f>
        <v/>
      </c>
      <c r="V1540" s="17" t="str">
        <f>IF(SUM('Control Sample Data'!J$3:J$98)&gt;10,IF(AND(ISNUMBER('Control Sample Data'!J1539),'Control Sample Data'!J1539&lt;$B$1,'Control Sample Data'!J1539&gt;0),'Control Sample Data'!J1539,$B$1),"")</f>
        <v/>
      </c>
      <c r="W1540" s="17" t="str">
        <f>IF(SUM('Control Sample Data'!K$3:K$98)&gt;10,IF(AND(ISNUMBER('Control Sample Data'!K1539),'Control Sample Data'!K1539&lt;$B$1,'Control Sample Data'!K1539&gt;0),'Control Sample Data'!K1539,$B$1),"")</f>
        <v/>
      </c>
      <c r="X1540" s="17" t="str">
        <f>IF(SUM('Control Sample Data'!L$3:L$98)&gt;10,IF(AND(ISNUMBER('Control Sample Data'!L1539),'Control Sample Data'!L1539&lt;$B$1,'Control Sample Data'!L1539&gt;0),'Control Sample Data'!L1539,$B$1),"")</f>
        <v/>
      </c>
      <c r="Y1540" s="17" t="str">
        <f>IF(SUM('Control Sample Data'!M$3:M$98)&gt;10,IF(AND(ISNUMBER('Control Sample Data'!M1539),'Control Sample Data'!M1539&lt;$B$1,'Control Sample Data'!M1539&gt;0),'Control Sample Data'!M1539,$B$1),"")</f>
        <v/>
      </c>
      <c r="Z1540" s="22" t="str">
        <f>IF(ISERROR(VLOOKUP('Choose Housekeeping Genes'!$C771,Calculations!$C$772:$M$1155,2,0)),"",VLOOKUP('Choose Housekeeping Genes'!$C771,Calculations!$C$772:$M$1155,2,0))</f>
        <v/>
      </c>
      <c r="AA1540" s="22" t="str">
        <f>IF(ISERROR(VLOOKUP('Choose Housekeeping Genes'!$C771,Calculations!$C$772:$M$1155,3,0)),"",VLOOKUP('Choose Housekeeping Genes'!$C771,Calculations!$C$772:$M$1155,3,0))</f>
        <v/>
      </c>
      <c r="AB1540" s="22" t="str">
        <f>IF(ISERROR(VLOOKUP('Choose Housekeeping Genes'!$C771,Calculations!$C$772:$M$1155,4,0)),"",VLOOKUP('Choose Housekeeping Genes'!$C771,Calculations!$C$772:$M$1155,4,0))</f>
        <v/>
      </c>
      <c r="AC1540" s="22" t="str">
        <f>IF(ISERROR(VLOOKUP('Choose Housekeeping Genes'!$C771,Calculations!$C$772:$M$1155,5,0)),"",VLOOKUP('Choose Housekeeping Genes'!$C771,Calculations!$C$772:$M$1155,5,0))</f>
        <v/>
      </c>
      <c r="AD1540" s="22" t="str">
        <f>IF(ISERROR(VLOOKUP('Choose Housekeeping Genes'!$C771,Calculations!$C$772:$M$1155,6,0)),"",VLOOKUP('Choose Housekeeping Genes'!$C771,Calculations!$C$772:$M$1155,6,0))</f>
        <v/>
      </c>
      <c r="AE1540" s="22" t="str">
        <f>IF(ISERROR(VLOOKUP('Choose Housekeeping Genes'!$C771,Calculations!$C$772:$M$1155,7,0)),"",VLOOKUP('Choose Housekeeping Genes'!$C771,Calculations!$C$772:$M$1155,7,0))</f>
        <v/>
      </c>
      <c r="AF1540" s="22" t="str">
        <f>IF(ISERROR(VLOOKUP('Choose Housekeeping Genes'!$C771,Calculations!$C$772:$M$1155,8,0)),"",VLOOKUP('Choose Housekeeping Genes'!$C771,Calculations!$C$772:$M$1155,8,0))</f>
        <v/>
      </c>
      <c r="AG1540" s="22" t="str">
        <f>IF(ISERROR(VLOOKUP('Choose Housekeeping Genes'!$C771,Calculations!$C$772:$M$1155,9,0)),"",VLOOKUP('Choose Housekeeping Genes'!$C771,Calculations!$C$772:$M$1155,9,0))</f>
        <v/>
      </c>
      <c r="AH1540" s="22" t="str">
        <f>IF(ISERROR(VLOOKUP('Choose Housekeeping Genes'!$C771,Calculations!$C$772:$M$1155,10,0)),"",VLOOKUP('Choose Housekeeping Genes'!$C771,Calculations!$C$772:$M$1155,10,0))</f>
        <v/>
      </c>
      <c r="AI1540" s="22" t="str">
        <f>IF(ISERROR(VLOOKUP('Choose Housekeeping Genes'!$C771,Calculations!$C$772:$M$1155,11,0)),"",VLOOKUP('Choose Housekeeping Genes'!$C771,Calculations!$C$772:$M$1155,11,0))</f>
        <v/>
      </c>
      <c r="AJ1540" s="22" t="str">
        <f>IF(ISERROR(VLOOKUP('Choose Housekeeping Genes'!$C771,Calculations!$C$772:$Y$1155,14,0)),"",VLOOKUP('Choose Housekeeping Genes'!$C771,Calculations!$C$772:$Y$1155,14,0))</f>
        <v/>
      </c>
      <c r="AK1540" s="22" t="str">
        <f>IF(ISERROR(VLOOKUP('Choose Housekeeping Genes'!$C771,Calculations!$C$772:$Y$1155,15,0)),"",VLOOKUP('Choose Housekeeping Genes'!$C771,Calculations!$C$772:$Y$1155,15,0))</f>
        <v/>
      </c>
      <c r="AL1540" s="22" t="str">
        <f>IF(ISERROR(VLOOKUP('Choose Housekeeping Genes'!$C771,Calculations!$C$772:$Y$1155,16,0)),"",VLOOKUP('Choose Housekeeping Genes'!$C771,Calculations!$C$772:$Y$1155,16,0))</f>
        <v/>
      </c>
      <c r="AM1540" s="22" t="str">
        <f>IF(ISERROR(VLOOKUP('Choose Housekeeping Genes'!$C771,Calculations!$C$772:$Y$1155,17,0)),"",VLOOKUP('Choose Housekeeping Genes'!$C771,Calculations!$C$772:$Y$1155,17,0))</f>
        <v/>
      </c>
      <c r="AN1540" s="22" t="str">
        <f>IF(ISERROR(VLOOKUP('Choose Housekeeping Genes'!$C771,Calculations!$C$772:$Y$1155,18,0)),"",VLOOKUP('Choose Housekeeping Genes'!$C771,Calculations!$C$772:$Y$1155,18,0))</f>
        <v/>
      </c>
      <c r="AO1540" s="22" t="str">
        <f>IF(ISERROR(VLOOKUP('Choose Housekeeping Genes'!$C771,Calculations!$C$772:$Y$1155,19,0)),"",VLOOKUP('Choose Housekeeping Genes'!$C771,Calculations!$C$772:$Y$1155,19,0))</f>
        <v/>
      </c>
      <c r="AP1540" s="22" t="str">
        <f>IF(ISERROR(VLOOKUP('Choose Housekeeping Genes'!$C771,Calculations!$C$772:$Y$1155,20,0)),"",VLOOKUP('Choose Housekeeping Genes'!$C771,Calculations!$C$772:$Y$1155,20,0))</f>
        <v/>
      </c>
      <c r="AQ1540" s="22" t="str">
        <f>IF(ISERROR(VLOOKUP('Choose Housekeeping Genes'!$C771,Calculations!$C$772:$Y$1155,21,0)),"",VLOOKUP('Choose Housekeeping Genes'!$C771,Calculations!$C$772:$Y$1155,21,0))</f>
        <v/>
      </c>
      <c r="AR1540" s="22" t="str">
        <f>IF(ISERROR(VLOOKUP('Choose Housekeeping Genes'!$C771,Calculations!$C$772:$Y$1155,22,0)),"",VLOOKUP('Choose Housekeeping Genes'!$C771,Calculations!$C$772:$Y$1155,22,0))</f>
        <v/>
      </c>
      <c r="AS1540" s="22" t="str">
        <f>IF(ISERROR(VLOOKUP('Choose Housekeeping Genes'!$C771,Calculations!$C$772:$Y$1155,23,0)),"",VLOOKUP('Choose Housekeeping Genes'!$C771,Calculations!$C$772:$Y$1155,23,0))</f>
        <v/>
      </c>
      <c r="AT1540" s="36" t="str">
        <f t="shared" si="1001"/>
        <v/>
      </c>
      <c r="AU1540" s="36" t="str">
        <f t="shared" si="1002"/>
        <v/>
      </c>
      <c r="AV1540" s="36" t="str">
        <f t="shared" si="1003"/>
        <v/>
      </c>
      <c r="AW1540" s="36" t="str">
        <f t="shared" si="1004"/>
        <v/>
      </c>
      <c r="AX1540" s="36" t="str">
        <f t="shared" si="1005"/>
        <v/>
      </c>
      <c r="AY1540" s="36" t="str">
        <f t="shared" si="1006"/>
        <v/>
      </c>
      <c r="AZ1540" s="36" t="str">
        <f t="shared" si="1007"/>
        <v/>
      </c>
      <c r="BA1540" s="36" t="str">
        <f t="shared" si="1008"/>
        <v/>
      </c>
      <c r="BB1540" s="36" t="str">
        <f t="shared" si="1009"/>
        <v/>
      </c>
      <c r="BC1540" s="36" t="str">
        <f t="shared" si="1010"/>
        <v/>
      </c>
      <c r="BD1540" s="36" t="str">
        <f t="shared" si="1011"/>
        <v/>
      </c>
      <c r="BE1540" s="36" t="str">
        <f t="shared" si="1012"/>
        <v/>
      </c>
      <c r="BF1540" s="36" t="str">
        <f t="shared" si="1013"/>
        <v/>
      </c>
      <c r="BG1540" s="36" t="str">
        <f t="shared" si="1014"/>
        <v/>
      </c>
      <c r="BH1540" s="36" t="str">
        <f t="shared" si="1015"/>
        <v/>
      </c>
      <c r="BI1540" s="36" t="str">
        <f t="shared" si="1016"/>
        <v/>
      </c>
      <c r="BJ1540" s="36" t="str">
        <f t="shared" si="1017"/>
        <v/>
      </c>
      <c r="BK1540" s="36" t="str">
        <f t="shared" si="1018"/>
        <v/>
      </c>
      <c r="BL1540" s="36" t="str">
        <f t="shared" si="1019"/>
        <v/>
      </c>
      <c r="BM1540" s="36" t="str">
        <f t="shared" si="1020"/>
        <v/>
      </c>
      <c r="BN1540" s="38" t="e">
        <f t="shared" ref="BN1540:BN1603" si="1021">AVERAGE(AT1540:BC1540)</f>
        <v>#DIV/0!</v>
      </c>
      <c r="BO1540" s="38" t="e">
        <f t="shared" ref="BO1540:BO1603" si="1022">AVERAGE(BD1540:BM1540)</f>
        <v>#DIV/0!</v>
      </c>
      <c r="BP1540" s="39" t="str">
        <f t="shared" ref="BP1540:BP1603" si="1023">IF(ISNUMBER(AT1540),POWER(2,-AT1540),"")</f>
        <v/>
      </c>
      <c r="BQ1540" s="39" t="str">
        <f t="shared" ref="BQ1540:BQ1603" si="1024">IF(ISNUMBER(AU1540),POWER(2,-AU1540),"")</f>
        <v/>
      </c>
      <c r="BR1540" s="39" t="str">
        <f t="shared" ref="BR1540:BR1603" si="1025">IF(ISNUMBER(AV1540),POWER(2,-AV1540),"")</f>
        <v/>
      </c>
      <c r="BS1540" s="39" t="str">
        <f t="shared" ref="BS1540:BS1603" si="1026">IF(ISNUMBER(AW1540),POWER(2,-AW1540),"")</f>
        <v/>
      </c>
      <c r="BT1540" s="39" t="str">
        <f t="shared" ref="BT1540:BT1603" si="1027">IF(ISNUMBER(AX1540),POWER(2,-AX1540),"")</f>
        <v/>
      </c>
      <c r="BU1540" s="39" t="str">
        <f t="shared" ref="BU1540:BU1603" si="1028">IF(ISNUMBER(AY1540),POWER(2,-AY1540),"")</f>
        <v/>
      </c>
      <c r="BV1540" s="39" t="str">
        <f t="shared" ref="BV1540:BV1603" si="1029">IF(ISNUMBER(AZ1540),POWER(2,-AZ1540),"")</f>
        <v/>
      </c>
      <c r="BW1540" s="39" t="str">
        <f t="shared" ref="BW1540:BW1603" si="1030">IF(ISNUMBER(BA1540),POWER(2,-BA1540),"")</f>
        <v/>
      </c>
      <c r="BX1540" s="39" t="str">
        <f t="shared" ref="BX1540:BX1603" si="1031">IF(ISNUMBER(BB1540),POWER(2,-BB1540),"")</f>
        <v/>
      </c>
      <c r="BY1540" s="39" t="str">
        <f t="shared" ref="BY1540:BY1603" si="1032">IF(ISNUMBER(BC1540),POWER(2,-BC1540),"")</f>
        <v/>
      </c>
      <c r="BZ1540" s="39" t="str">
        <f t="shared" ref="BZ1540:BZ1603" si="1033">IF(ISNUMBER(BD1540),POWER(2,-BD1540),"")</f>
        <v/>
      </c>
      <c r="CA1540" s="39" t="str">
        <f t="shared" ref="CA1540:CA1603" si="1034">IF(ISNUMBER(BE1540),POWER(2,-BE1540),"")</f>
        <v/>
      </c>
      <c r="CB1540" s="39" t="str">
        <f t="shared" ref="CB1540:CB1603" si="1035">IF(ISNUMBER(BF1540),POWER(2,-BF1540),"")</f>
        <v/>
      </c>
      <c r="CC1540" s="39" t="str">
        <f t="shared" ref="CC1540:CC1603" si="1036">IF(ISNUMBER(BG1540),POWER(2,-BG1540),"")</f>
        <v/>
      </c>
      <c r="CD1540" s="39" t="str">
        <f t="shared" ref="CD1540:CD1603" si="1037">IF(ISNUMBER(BH1540),POWER(2,-BH1540),"")</f>
        <v/>
      </c>
      <c r="CE1540" s="39" t="str">
        <f t="shared" ref="CE1540:CE1603" si="1038">IF(ISNUMBER(BI1540),POWER(2,-BI1540),"")</f>
        <v/>
      </c>
      <c r="CF1540" s="39" t="str">
        <f t="shared" ref="CF1540:CF1603" si="1039">IF(ISNUMBER(BJ1540),POWER(2,-BJ1540),"")</f>
        <v/>
      </c>
      <c r="CG1540" s="39" t="str">
        <f t="shared" ref="CG1540:CG1603" si="1040">IF(ISNUMBER(BK1540),POWER(2,-BK1540),"")</f>
        <v/>
      </c>
      <c r="CH1540" s="39" t="str">
        <f t="shared" ref="CH1540:CH1603" si="1041">IF(ISNUMBER(BL1540),POWER(2,-BL1540),"")</f>
        <v/>
      </c>
      <c r="CI1540" s="39" t="str">
        <f t="shared" ref="CI1540:CI1603" si="1042">IF(ISNUMBER(BM1540),POWER(2,-BM1540),"")</f>
        <v/>
      </c>
    </row>
    <row r="1541" spans="1:87">
      <c r="A1541" s="18"/>
      <c r="B1541" s="15" t="str">
        <f>'Gene Table'!E1540</f>
        <v>hsa-miR-4790-3p</v>
      </c>
      <c r="C1541" s="15" t="str">
        <f>'Gene Table'!B1540</f>
        <v>A02</v>
      </c>
      <c r="D1541" s="16" t="str">
        <f>IF(SUM('Test Sample Data'!D$3:D$98)&gt;10,IF(AND(ISNUMBER('Test Sample Data'!D1540),'Test Sample Data'!D1540&lt;$B$1,'Test Sample Data'!D1540&gt;0),'Test Sample Data'!D1540,$B$1),"")</f>
        <v/>
      </c>
      <c r="E1541" s="17" t="str">
        <f>IF(SUM('Test Sample Data'!E$3:E$98)&gt;10,IF(AND(ISNUMBER('Test Sample Data'!E1540),'Test Sample Data'!E1540&lt;$B$1,'Test Sample Data'!E1540&gt;0),'Test Sample Data'!E1540,$B$1),"")</f>
        <v/>
      </c>
      <c r="F1541" s="17" t="str">
        <f>IF(SUM('Test Sample Data'!F$3:F$98)&gt;10,IF(AND(ISNUMBER('Test Sample Data'!F1540),'Test Sample Data'!F1540&lt;$B$1,'Test Sample Data'!F1540&gt;0),'Test Sample Data'!F1540,$B$1),"")</f>
        <v/>
      </c>
      <c r="G1541" s="17" t="str">
        <f>IF(SUM('Test Sample Data'!G$3:G$98)&gt;10,IF(AND(ISNUMBER('Test Sample Data'!G1540),'Test Sample Data'!G1540&lt;$B$1,'Test Sample Data'!G1540&gt;0),'Test Sample Data'!G1540,$B$1),"")</f>
        <v/>
      </c>
      <c r="H1541" s="17" t="str">
        <f>IF(SUM('Test Sample Data'!H$3:H$98)&gt;10,IF(AND(ISNUMBER('Test Sample Data'!H1540),'Test Sample Data'!H1540&lt;$B$1,'Test Sample Data'!H1540&gt;0),'Test Sample Data'!H1540,$B$1),"")</f>
        <v/>
      </c>
      <c r="I1541" s="17" t="str">
        <f>IF(SUM('Test Sample Data'!I$3:I$98)&gt;10,IF(AND(ISNUMBER('Test Sample Data'!I1540),'Test Sample Data'!I1540&lt;$B$1,'Test Sample Data'!I1540&gt;0),'Test Sample Data'!I1540,$B$1),"")</f>
        <v/>
      </c>
      <c r="J1541" s="17" t="str">
        <f>IF(SUM('Test Sample Data'!J$3:J$98)&gt;10,IF(AND(ISNUMBER('Test Sample Data'!J1540),'Test Sample Data'!J1540&lt;$B$1,'Test Sample Data'!J1540&gt;0),'Test Sample Data'!J1540,$B$1),"")</f>
        <v/>
      </c>
      <c r="K1541" s="17" t="str">
        <f>IF(SUM('Test Sample Data'!K$3:K$98)&gt;10,IF(AND(ISNUMBER('Test Sample Data'!K1540),'Test Sample Data'!K1540&lt;$B$1,'Test Sample Data'!K1540&gt;0),'Test Sample Data'!K1540,$B$1),"")</f>
        <v/>
      </c>
      <c r="L1541" s="17" t="str">
        <f>IF(SUM('Test Sample Data'!L$3:L$98)&gt;10,IF(AND(ISNUMBER('Test Sample Data'!L1540),'Test Sample Data'!L1540&lt;$B$1,'Test Sample Data'!L1540&gt;0),'Test Sample Data'!L1540,$B$1),"")</f>
        <v/>
      </c>
      <c r="M1541" s="17" t="str">
        <f>IF(SUM('Test Sample Data'!M$3:M$98)&gt;10,IF(AND(ISNUMBER('Test Sample Data'!M1540),'Test Sample Data'!M1540&lt;$B$1,'Test Sample Data'!M1540&gt;0),'Test Sample Data'!M1540,$B$1),"")</f>
        <v/>
      </c>
      <c r="N1541" s="17" t="str">
        <f>'Gene Table'!E1540</f>
        <v>hsa-miR-4790-3p</v>
      </c>
      <c r="O1541" s="17" t="str">
        <f>'Gene Table'!B1540</f>
        <v>A02</v>
      </c>
      <c r="P1541" s="17" t="str">
        <f>IF(SUM('Control Sample Data'!D$3:D$98)&gt;10,IF(AND(ISNUMBER('Control Sample Data'!D1540),'Control Sample Data'!D1540&lt;$B$1,'Control Sample Data'!D1540&gt;0),'Control Sample Data'!D1540,$B$1),"")</f>
        <v/>
      </c>
      <c r="Q1541" s="17" t="str">
        <f>IF(SUM('Control Sample Data'!E$3:E$98)&gt;10,IF(AND(ISNUMBER('Control Sample Data'!E1540),'Control Sample Data'!E1540&lt;$B$1,'Control Sample Data'!E1540&gt;0),'Control Sample Data'!E1540,$B$1),"")</f>
        <v/>
      </c>
      <c r="R1541" s="17" t="str">
        <f>IF(SUM('Control Sample Data'!F$3:F$98)&gt;10,IF(AND(ISNUMBER('Control Sample Data'!F1540),'Control Sample Data'!F1540&lt;$B$1,'Control Sample Data'!F1540&gt;0),'Control Sample Data'!F1540,$B$1),"")</f>
        <v/>
      </c>
      <c r="S1541" s="17" t="str">
        <f>IF(SUM('Control Sample Data'!G$3:G$98)&gt;10,IF(AND(ISNUMBER('Control Sample Data'!G1540),'Control Sample Data'!G1540&lt;$B$1,'Control Sample Data'!G1540&gt;0),'Control Sample Data'!G1540,$B$1),"")</f>
        <v/>
      </c>
      <c r="T1541" s="17" t="str">
        <f>IF(SUM('Control Sample Data'!H$3:H$98)&gt;10,IF(AND(ISNUMBER('Control Sample Data'!H1540),'Control Sample Data'!H1540&lt;$B$1,'Control Sample Data'!H1540&gt;0),'Control Sample Data'!H1540,$B$1),"")</f>
        <v/>
      </c>
      <c r="U1541" s="17" t="str">
        <f>IF(SUM('Control Sample Data'!I$3:I$98)&gt;10,IF(AND(ISNUMBER('Control Sample Data'!I1540),'Control Sample Data'!I1540&lt;$B$1,'Control Sample Data'!I1540&gt;0),'Control Sample Data'!I1540,$B$1),"")</f>
        <v/>
      </c>
      <c r="V1541" s="17" t="str">
        <f>IF(SUM('Control Sample Data'!J$3:J$98)&gt;10,IF(AND(ISNUMBER('Control Sample Data'!J1540),'Control Sample Data'!J1540&lt;$B$1,'Control Sample Data'!J1540&gt;0),'Control Sample Data'!J1540,$B$1),"")</f>
        <v/>
      </c>
      <c r="W1541" s="17" t="str">
        <f>IF(SUM('Control Sample Data'!K$3:K$98)&gt;10,IF(AND(ISNUMBER('Control Sample Data'!K1540),'Control Sample Data'!K1540&lt;$B$1,'Control Sample Data'!K1540&gt;0),'Control Sample Data'!K1540,$B$1),"")</f>
        <v/>
      </c>
      <c r="X1541" s="17" t="str">
        <f>IF(SUM('Control Sample Data'!L$3:L$98)&gt;10,IF(AND(ISNUMBER('Control Sample Data'!L1540),'Control Sample Data'!L1540&lt;$B$1,'Control Sample Data'!L1540&gt;0),'Control Sample Data'!L1540,$B$1),"")</f>
        <v/>
      </c>
      <c r="Y1541" s="17" t="str">
        <f>IF(SUM('Control Sample Data'!M$3:M$98)&gt;10,IF(AND(ISNUMBER('Control Sample Data'!M1540),'Control Sample Data'!M1540&lt;$B$1,'Control Sample Data'!M1540&gt;0),'Control Sample Data'!M1540,$B$1),"")</f>
        <v/>
      </c>
      <c r="Z1541" s="22" t="str">
        <f>IF(ISERROR(VLOOKUP('Choose Housekeeping Genes'!$C772,Calculations!$C$772:$M$1155,2,0)),"",VLOOKUP('Choose Housekeeping Genes'!$C772,Calculations!$C$772:$M$1155,2,0))</f>
        <v/>
      </c>
      <c r="AA1541" s="22" t="str">
        <f>IF(ISERROR(VLOOKUP('Choose Housekeeping Genes'!$C772,Calculations!$C$772:$M$1155,3,0)),"",VLOOKUP('Choose Housekeeping Genes'!$C772,Calculations!$C$772:$M$1155,3,0))</f>
        <v/>
      </c>
      <c r="AB1541" s="22" t="str">
        <f>IF(ISERROR(VLOOKUP('Choose Housekeeping Genes'!$C772,Calculations!$C$772:$M$1155,4,0)),"",VLOOKUP('Choose Housekeeping Genes'!$C772,Calculations!$C$772:$M$1155,4,0))</f>
        <v/>
      </c>
      <c r="AC1541" s="22" t="str">
        <f>IF(ISERROR(VLOOKUP('Choose Housekeeping Genes'!$C772,Calculations!$C$772:$M$1155,5,0)),"",VLOOKUP('Choose Housekeeping Genes'!$C772,Calculations!$C$772:$M$1155,5,0))</f>
        <v/>
      </c>
      <c r="AD1541" s="22" t="str">
        <f>IF(ISERROR(VLOOKUP('Choose Housekeeping Genes'!$C772,Calculations!$C$772:$M$1155,6,0)),"",VLOOKUP('Choose Housekeeping Genes'!$C772,Calculations!$C$772:$M$1155,6,0))</f>
        <v/>
      </c>
      <c r="AE1541" s="22" t="str">
        <f>IF(ISERROR(VLOOKUP('Choose Housekeeping Genes'!$C772,Calculations!$C$772:$M$1155,7,0)),"",VLOOKUP('Choose Housekeeping Genes'!$C772,Calculations!$C$772:$M$1155,7,0))</f>
        <v/>
      </c>
      <c r="AF1541" s="22" t="str">
        <f>IF(ISERROR(VLOOKUP('Choose Housekeeping Genes'!$C772,Calculations!$C$772:$M$1155,8,0)),"",VLOOKUP('Choose Housekeeping Genes'!$C772,Calculations!$C$772:$M$1155,8,0))</f>
        <v/>
      </c>
      <c r="AG1541" s="22" t="str">
        <f>IF(ISERROR(VLOOKUP('Choose Housekeeping Genes'!$C772,Calculations!$C$772:$M$1155,9,0)),"",VLOOKUP('Choose Housekeeping Genes'!$C772,Calculations!$C$772:$M$1155,9,0))</f>
        <v/>
      </c>
      <c r="AH1541" s="22" t="str">
        <f>IF(ISERROR(VLOOKUP('Choose Housekeeping Genes'!$C772,Calculations!$C$772:$M$1155,10,0)),"",VLOOKUP('Choose Housekeeping Genes'!$C772,Calculations!$C$772:$M$1155,10,0))</f>
        <v/>
      </c>
      <c r="AI1541" s="22" t="str">
        <f>IF(ISERROR(VLOOKUP('Choose Housekeeping Genes'!$C772,Calculations!$C$772:$M$1155,11,0)),"",VLOOKUP('Choose Housekeeping Genes'!$C772,Calculations!$C$772:$M$1155,11,0))</f>
        <v/>
      </c>
      <c r="AJ1541" s="22" t="str">
        <f>IF(ISERROR(VLOOKUP('Choose Housekeeping Genes'!$C772,Calculations!$C$772:$Y$1155,14,0)),"",VLOOKUP('Choose Housekeeping Genes'!$C772,Calculations!$C$772:$Y$1155,14,0))</f>
        <v/>
      </c>
      <c r="AK1541" s="22" t="str">
        <f>IF(ISERROR(VLOOKUP('Choose Housekeeping Genes'!$C772,Calculations!$C$772:$Y$1155,15,0)),"",VLOOKUP('Choose Housekeeping Genes'!$C772,Calculations!$C$772:$Y$1155,15,0))</f>
        <v/>
      </c>
      <c r="AL1541" s="22" t="str">
        <f>IF(ISERROR(VLOOKUP('Choose Housekeeping Genes'!$C772,Calculations!$C$772:$Y$1155,16,0)),"",VLOOKUP('Choose Housekeeping Genes'!$C772,Calculations!$C$772:$Y$1155,16,0))</f>
        <v/>
      </c>
      <c r="AM1541" s="22" t="str">
        <f>IF(ISERROR(VLOOKUP('Choose Housekeeping Genes'!$C772,Calculations!$C$772:$Y$1155,17,0)),"",VLOOKUP('Choose Housekeeping Genes'!$C772,Calculations!$C$772:$Y$1155,17,0))</f>
        <v/>
      </c>
      <c r="AN1541" s="22" t="str">
        <f>IF(ISERROR(VLOOKUP('Choose Housekeeping Genes'!$C772,Calculations!$C$772:$Y$1155,18,0)),"",VLOOKUP('Choose Housekeeping Genes'!$C772,Calculations!$C$772:$Y$1155,18,0))</f>
        <v/>
      </c>
      <c r="AO1541" s="22" t="str">
        <f>IF(ISERROR(VLOOKUP('Choose Housekeeping Genes'!$C772,Calculations!$C$772:$Y$1155,19,0)),"",VLOOKUP('Choose Housekeeping Genes'!$C772,Calculations!$C$772:$Y$1155,19,0))</f>
        <v/>
      </c>
      <c r="AP1541" s="22" t="str">
        <f>IF(ISERROR(VLOOKUP('Choose Housekeeping Genes'!$C772,Calculations!$C$772:$Y$1155,20,0)),"",VLOOKUP('Choose Housekeeping Genes'!$C772,Calculations!$C$772:$Y$1155,20,0))</f>
        <v/>
      </c>
      <c r="AQ1541" s="22" t="str">
        <f>IF(ISERROR(VLOOKUP('Choose Housekeeping Genes'!$C772,Calculations!$C$772:$Y$1155,21,0)),"",VLOOKUP('Choose Housekeeping Genes'!$C772,Calculations!$C$772:$Y$1155,21,0))</f>
        <v/>
      </c>
      <c r="AR1541" s="22" t="str">
        <f>IF(ISERROR(VLOOKUP('Choose Housekeeping Genes'!$C772,Calculations!$C$772:$Y$1155,22,0)),"",VLOOKUP('Choose Housekeeping Genes'!$C772,Calculations!$C$772:$Y$1155,22,0))</f>
        <v/>
      </c>
      <c r="AS1541" s="22" t="str">
        <f>IF(ISERROR(VLOOKUP('Choose Housekeeping Genes'!$C772,Calculations!$C$772:$Y$1155,23,0)),"",VLOOKUP('Choose Housekeeping Genes'!$C772,Calculations!$C$772:$Y$1155,23,0))</f>
        <v/>
      </c>
      <c r="AT1541" s="36" t="str">
        <f t="shared" ref="AT1541:AT1604" si="1043">IF(ISERROR(D1541-Z$794),"",D1541-Z$794)</f>
        <v/>
      </c>
      <c r="AU1541" s="36" t="str">
        <f t="shared" ref="AU1541:AU1604" si="1044">IF(ISERROR(E1541-AA$794),"",E1541-AA$794)</f>
        <v/>
      </c>
      <c r="AV1541" s="36" t="str">
        <f t="shared" ref="AV1541:AV1604" si="1045">IF(ISERROR(F1541-AB$794),"",F1541-AB$794)</f>
        <v/>
      </c>
      <c r="AW1541" s="36" t="str">
        <f t="shared" ref="AW1541:AW1604" si="1046">IF(ISERROR(G1541-AC$794),"",G1541-AC$794)</f>
        <v/>
      </c>
      <c r="AX1541" s="36" t="str">
        <f t="shared" ref="AX1541:AX1604" si="1047">IF(ISERROR(H1541-AD$794),"",H1541-AD$794)</f>
        <v/>
      </c>
      <c r="AY1541" s="36" t="str">
        <f t="shared" ref="AY1541:AY1604" si="1048">IF(ISERROR(I1541-AE$794),"",I1541-AE$794)</f>
        <v/>
      </c>
      <c r="AZ1541" s="36" t="str">
        <f t="shared" ref="AZ1541:AZ1604" si="1049">IF(ISERROR(J1541-AF$794),"",J1541-AF$794)</f>
        <v/>
      </c>
      <c r="BA1541" s="36" t="str">
        <f t="shared" ref="BA1541:BA1604" si="1050">IF(ISERROR(K1541-AG$794),"",K1541-AG$794)</f>
        <v/>
      </c>
      <c r="BB1541" s="36" t="str">
        <f t="shared" ref="BB1541:BB1604" si="1051">IF(ISERROR(L1541-AH$794),"",L1541-AH$794)</f>
        <v/>
      </c>
      <c r="BC1541" s="36" t="str">
        <f t="shared" ref="BC1541:BC1604" si="1052">IF(ISERROR(M1541-AI$794),"",M1541-AI$794)</f>
        <v/>
      </c>
      <c r="BD1541" s="36" t="str">
        <f t="shared" ref="BD1541:BD1604" si="1053">IF(ISERROR(P1541-AJ$794),"",P1541-AJ$794)</f>
        <v/>
      </c>
      <c r="BE1541" s="36" t="str">
        <f t="shared" ref="BE1541:BE1604" si="1054">IF(ISERROR(Q1541-AK$794),"",Q1541-AK$794)</f>
        <v/>
      </c>
      <c r="BF1541" s="36" t="str">
        <f t="shared" ref="BF1541:BF1604" si="1055">IF(ISERROR(R1541-AL$794),"",R1541-AL$794)</f>
        <v/>
      </c>
      <c r="BG1541" s="36" t="str">
        <f t="shared" ref="BG1541:BG1604" si="1056">IF(ISERROR(S1541-AM$794),"",S1541-AM$794)</f>
        <v/>
      </c>
      <c r="BH1541" s="36" t="str">
        <f t="shared" ref="BH1541:BH1604" si="1057">IF(ISERROR(T1541-AN$794),"",T1541-AN$794)</f>
        <v/>
      </c>
      <c r="BI1541" s="36" t="str">
        <f t="shared" ref="BI1541:BI1604" si="1058">IF(ISERROR(U1541-AO$794),"",U1541-AO$794)</f>
        <v/>
      </c>
      <c r="BJ1541" s="36" t="str">
        <f t="shared" ref="BJ1541:BJ1604" si="1059">IF(ISERROR(V1541-AP$794),"",V1541-AP$794)</f>
        <v/>
      </c>
      <c r="BK1541" s="36" t="str">
        <f t="shared" ref="BK1541:BK1604" si="1060">IF(ISERROR(W1541-AQ$794),"",W1541-AQ$794)</f>
        <v/>
      </c>
      <c r="BL1541" s="36" t="str">
        <f t="shared" ref="BL1541:BL1604" si="1061">IF(ISERROR(X1541-AR$794),"",X1541-AR$794)</f>
        <v/>
      </c>
      <c r="BM1541" s="36" t="str">
        <f t="shared" ref="BM1541:BM1604" si="1062">IF(ISERROR(Y1541-AS$794),"",Y1541-AS$794)</f>
        <v/>
      </c>
      <c r="BN1541" s="38" t="e">
        <f t="shared" si="1021"/>
        <v>#DIV/0!</v>
      </c>
      <c r="BO1541" s="38" t="e">
        <f t="shared" si="1022"/>
        <v>#DIV/0!</v>
      </c>
      <c r="BP1541" s="39" t="str">
        <f t="shared" si="1023"/>
        <v/>
      </c>
      <c r="BQ1541" s="39" t="str">
        <f t="shared" si="1024"/>
        <v/>
      </c>
      <c r="BR1541" s="39" t="str">
        <f t="shared" si="1025"/>
        <v/>
      </c>
      <c r="BS1541" s="39" t="str">
        <f t="shared" si="1026"/>
        <v/>
      </c>
      <c r="BT1541" s="39" t="str">
        <f t="shared" si="1027"/>
        <v/>
      </c>
      <c r="BU1541" s="39" t="str">
        <f t="shared" si="1028"/>
        <v/>
      </c>
      <c r="BV1541" s="39" t="str">
        <f t="shared" si="1029"/>
        <v/>
      </c>
      <c r="BW1541" s="39" t="str">
        <f t="shared" si="1030"/>
        <v/>
      </c>
      <c r="BX1541" s="39" t="str">
        <f t="shared" si="1031"/>
        <v/>
      </c>
      <c r="BY1541" s="39" t="str">
        <f t="shared" si="1032"/>
        <v/>
      </c>
      <c r="BZ1541" s="39" t="str">
        <f t="shared" si="1033"/>
        <v/>
      </c>
      <c r="CA1541" s="39" t="str">
        <f t="shared" si="1034"/>
        <v/>
      </c>
      <c r="CB1541" s="39" t="str">
        <f t="shared" si="1035"/>
        <v/>
      </c>
      <c r="CC1541" s="39" t="str">
        <f t="shared" si="1036"/>
        <v/>
      </c>
      <c r="CD1541" s="39" t="str">
        <f t="shared" si="1037"/>
        <v/>
      </c>
      <c r="CE1541" s="39" t="str">
        <f t="shared" si="1038"/>
        <v/>
      </c>
      <c r="CF1541" s="39" t="str">
        <f t="shared" si="1039"/>
        <v/>
      </c>
      <c r="CG1541" s="39" t="str">
        <f t="shared" si="1040"/>
        <v/>
      </c>
      <c r="CH1541" s="39" t="str">
        <f t="shared" si="1041"/>
        <v/>
      </c>
      <c r="CI1541" s="39" t="str">
        <f t="shared" si="1042"/>
        <v/>
      </c>
    </row>
    <row r="1542" spans="1:87">
      <c r="A1542" s="18"/>
      <c r="B1542" s="15" t="str">
        <f>'Gene Table'!E1541</f>
        <v>hsa-miR-4736</v>
      </c>
      <c r="C1542" s="15" t="str">
        <f>'Gene Table'!B1541</f>
        <v>A03</v>
      </c>
      <c r="D1542" s="16" t="str">
        <f>IF(SUM('Test Sample Data'!D$3:D$98)&gt;10,IF(AND(ISNUMBER('Test Sample Data'!D1541),'Test Sample Data'!D1541&lt;$B$1,'Test Sample Data'!D1541&gt;0),'Test Sample Data'!D1541,$B$1),"")</f>
        <v/>
      </c>
      <c r="E1542" s="17" t="str">
        <f>IF(SUM('Test Sample Data'!E$3:E$98)&gt;10,IF(AND(ISNUMBER('Test Sample Data'!E1541),'Test Sample Data'!E1541&lt;$B$1,'Test Sample Data'!E1541&gt;0),'Test Sample Data'!E1541,$B$1),"")</f>
        <v/>
      </c>
      <c r="F1542" s="17" t="str">
        <f>IF(SUM('Test Sample Data'!F$3:F$98)&gt;10,IF(AND(ISNUMBER('Test Sample Data'!F1541),'Test Sample Data'!F1541&lt;$B$1,'Test Sample Data'!F1541&gt;0),'Test Sample Data'!F1541,$B$1),"")</f>
        <v/>
      </c>
      <c r="G1542" s="17" t="str">
        <f>IF(SUM('Test Sample Data'!G$3:G$98)&gt;10,IF(AND(ISNUMBER('Test Sample Data'!G1541),'Test Sample Data'!G1541&lt;$B$1,'Test Sample Data'!G1541&gt;0),'Test Sample Data'!G1541,$B$1),"")</f>
        <v/>
      </c>
      <c r="H1542" s="17" t="str">
        <f>IF(SUM('Test Sample Data'!H$3:H$98)&gt;10,IF(AND(ISNUMBER('Test Sample Data'!H1541),'Test Sample Data'!H1541&lt;$B$1,'Test Sample Data'!H1541&gt;0),'Test Sample Data'!H1541,$B$1),"")</f>
        <v/>
      </c>
      <c r="I1542" s="17" t="str">
        <f>IF(SUM('Test Sample Data'!I$3:I$98)&gt;10,IF(AND(ISNUMBER('Test Sample Data'!I1541),'Test Sample Data'!I1541&lt;$B$1,'Test Sample Data'!I1541&gt;0),'Test Sample Data'!I1541,$B$1),"")</f>
        <v/>
      </c>
      <c r="J1542" s="17" t="str">
        <f>IF(SUM('Test Sample Data'!J$3:J$98)&gt;10,IF(AND(ISNUMBER('Test Sample Data'!J1541),'Test Sample Data'!J1541&lt;$B$1,'Test Sample Data'!J1541&gt;0),'Test Sample Data'!J1541,$B$1),"")</f>
        <v/>
      </c>
      <c r="K1542" s="17" t="str">
        <f>IF(SUM('Test Sample Data'!K$3:K$98)&gt;10,IF(AND(ISNUMBER('Test Sample Data'!K1541),'Test Sample Data'!K1541&lt;$B$1,'Test Sample Data'!K1541&gt;0),'Test Sample Data'!K1541,$B$1),"")</f>
        <v/>
      </c>
      <c r="L1542" s="17" t="str">
        <f>IF(SUM('Test Sample Data'!L$3:L$98)&gt;10,IF(AND(ISNUMBER('Test Sample Data'!L1541),'Test Sample Data'!L1541&lt;$B$1,'Test Sample Data'!L1541&gt;0),'Test Sample Data'!L1541,$B$1),"")</f>
        <v/>
      </c>
      <c r="M1542" s="17" t="str">
        <f>IF(SUM('Test Sample Data'!M$3:M$98)&gt;10,IF(AND(ISNUMBER('Test Sample Data'!M1541),'Test Sample Data'!M1541&lt;$B$1,'Test Sample Data'!M1541&gt;0),'Test Sample Data'!M1541,$B$1),"")</f>
        <v/>
      </c>
      <c r="N1542" s="17" t="str">
        <f>'Gene Table'!E1541</f>
        <v>hsa-miR-4736</v>
      </c>
      <c r="O1542" s="17" t="str">
        <f>'Gene Table'!B1541</f>
        <v>A03</v>
      </c>
      <c r="P1542" s="17" t="str">
        <f>IF(SUM('Control Sample Data'!D$3:D$98)&gt;10,IF(AND(ISNUMBER('Control Sample Data'!D1541),'Control Sample Data'!D1541&lt;$B$1,'Control Sample Data'!D1541&gt;0),'Control Sample Data'!D1541,$B$1),"")</f>
        <v/>
      </c>
      <c r="Q1542" s="17" t="str">
        <f>IF(SUM('Control Sample Data'!E$3:E$98)&gt;10,IF(AND(ISNUMBER('Control Sample Data'!E1541),'Control Sample Data'!E1541&lt;$B$1,'Control Sample Data'!E1541&gt;0),'Control Sample Data'!E1541,$B$1),"")</f>
        <v/>
      </c>
      <c r="R1542" s="17" t="str">
        <f>IF(SUM('Control Sample Data'!F$3:F$98)&gt;10,IF(AND(ISNUMBER('Control Sample Data'!F1541),'Control Sample Data'!F1541&lt;$B$1,'Control Sample Data'!F1541&gt;0),'Control Sample Data'!F1541,$B$1),"")</f>
        <v/>
      </c>
      <c r="S1542" s="17" t="str">
        <f>IF(SUM('Control Sample Data'!G$3:G$98)&gt;10,IF(AND(ISNUMBER('Control Sample Data'!G1541),'Control Sample Data'!G1541&lt;$B$1,'Control Sample Data'!G1541&gt;0),'Control Sample Data'!G1541,$B$1),"")</f>
        <v/>
      </c>
      <c r="T1542" s="17" t="str">
        <f>IF(SUM('Control Sample Data'!H$3:H$98)&gt;10,IF(AND(ISNUMBER('Control Sample Data'!H1541),'Control Sample Data'!H1541&lt;$B$1,'Control Sample Data'!H1541&gt;0),'Control Sample Data'!H1541,$B$1),"")</f>
        <v/>
      </c>
      <c r="U1542" s="17" t="str">
        <f>IF(SUM('Control Sample Data'!I$3:I$98)&gt;10,IF(AND(ISNUMBER('Control Sample Data'!I1541),'Control Sample Data'!I1541&lt;$B$1,'Control Sample Data'!I1541&gt;0),'Control Sample Data'!I1541,$B$1),"")</f>
        <v/>
      </c>
      <c r="V1542" s="17" t="str">
        <f>IF(SUM('Control Sample Data'!J$3:J$98)&gt;10,IF(AND(ISNUMBER('Control Sample Data'!J1541),'Control Sample Data'!J1541&lt;$B$1,'Control Sample Data'!J1541&gt;0),'Control Sample Data'!J1541,$B$1),"")</f>
        <v/>
      </c>
      <c r="W1542" s="17" t="str">
        <f>IF(SUM('Control Sample Data'!K$3:K$98)&gt;10,IF(AND(ISNUMBER('Control Sample Data'!K1541),'Control Sample Data'!K1541&lt;$B$1,'Control Sample Data'!K1541&gt;0),'Control Sample Data'!K1541,$B$1),"")</f>
        <v/>
      </c>
      <c r="X1542" s="17" t="str">
        <f>IF(SUM('Control Sample Data'!L$3:L$98)&gt;10,IF(AND(ISNUMBER('Control Sample Data'!L1541),'Control Sample Data'!L1541&lt;$B$1,'Control Sample Data'!L1541&gt;0),'Control Sample Data'!L1541,$B$1),"")</f>
        <v/>
      </c>
      <c r="Y1542" s="17" t="str">
        <f>IF(SUM('Control Sample Data'!M$3:M$98)&gt;10,IF(AND(ISNUMBER('Control Sample Data'!M1541),'Control Sample Data'!M1541&lt;$B$1,'Control Sample Data'!M1541&gt;0),'Control Sample Data'!M1541,$B$1),"")</f>
        <v/>
      </c>
      <c r="Z1542" s="22" t="str">
        <f>IF(ISERROR(VLOOKUP('Choose Housekeeping Genes'!$C773,Calculations!$C$772:$M$1155,2,0)),"",VLOOKUP('Choose Housekeeping Genes'!$C773,Calculations!$C$772:$M$1155,2,0))</f>
        <v/>
      </c>
      <c r="AA1542" s="22" t="str">
        <f>IF(ISERROR(VLOOKUP('Choose Housekeeping Genes'!$C773,Calculations!$C$772:$M$1155,3,0)),"",VLOOKUP('Choose Housekeeping Genes'!$C773,Calculations!$C$772:$M$1155,3,0))</f>
        <v/>
      </c>
      <c r="AB1542" s="22" t="str">
        <f>IF(ISERROR(VLOOKUP('Choose Housekeeping Genes'!$C773,Calculations!$C$772:$M$1155,4,0)),"",VLOOKUP('Choose Housekeeping Genes'!$C773,Calculations!$C$772:$M$1155,4,0))</f>
        <v/>
      </c>
      <c r="AC1542" s="22" t="str">
        <f>IF(ISERROR(VLOOKUP('Choose Housekeeping Genes'!$C773,Calculations!$C$772:$M$1155,5,0)),"",VLOOKUP('Choose Housekeeping Genes'!$C773,Calculations!$C$772:$M$1155,5,0))</f>
        <v/>
      </c>
      <c r="AD1542" s="22" t="str">
        <f>IF(ISERROR(VLOOKUP('Choose Housekeeping Genes'!$C773,Calculations!$C$772:$M$1155,6,0)),"",VLOOKUP('Choose Housekeeping Genes'!$C773,Calculations!$C$772:$M$1155,6,0))</f>
        <v/>
      </c>
      <c r="AE1542" s="22" t="str">
        <f>IF(ISERROR(VLOOKUP('Choose Housekeeping Genes'!$C773,Calculations!$C$772:$M$1155,7,0)),"",VLOOKUP('Choose Housekeeping Genes'!$C773,Calculations!$C$772:$M$1155,7,0))</f>
        <v/>
      </c>
      <c r="AF1542" s="22" t="str">
        <f>IF(ISERROR(VLOOKUP('Choose Housekeeping Genes'!$C773,Calculations!$C$772:$M$1155,8,0)),"",VLOOKUP('Choose Housekeeping Genes'!$C773,Calculations!$C$772:$M$1155,8,0))</f>
        <v/>
      </c>
      <c r="AG1542" s="22" t="str">
        <f>IF(ISERROR(VLOOKUP('Choose Housekeeping Genes'!$C773,Calculations!$C$772:$M$1155,9,0)),"",VLOOKUP('Choose Housekeeping Genes'!$C773,Calculations!$C$772:$M$1155,9,0))</f>
        <v/>
      </c>
      <c r="AH1542" s="22" t="str">
        <f>IF(ISERROR(VLOOKUP('Choose Housekeeping Genes'!$C773,Calculations!$C$772:$M$1155,10,0)),"",VLOOKUP('Choose Housekeeping Genes'!$C773,Calculations!$C$772:$M$1155,10,0))</f>
        <v/>
      </c>
      <c r="AI1542" s="22" t="str">
        <f>IF(ISERROR(VLOOKUP('Choose Housekeeping Genes'!$C773,Calculations!$C$772:$M$1155,11,0)),"",VLOOKUP('Choose Housekeeping Genes'!$C773,Calculations!$C$772:$M$1155,11,0))</f>
        <v/>
      </c>
      <c r="AJ1542" s="22" t="str">
        <f>IF(ISERROR(VLOOKUP('Choose Housekeeping Genes'!$C773,Calculations!$C$772:$Y$1155,14,0)),"",VLOOKUP('Choose Housekeeping Genes'!$C773,Calculations!$C$772:$Y$1155,14,0))</f>
        <v/>
      </c>
      <c r="AK1542" s="22" t="str">
        <f>IF(ISERROR(VLOOKUP('Choose Housekeeping Genes'!$C773,Calculations!$C$772:$Y$1155,15,0)),"",VLOOKUP('Choose Housekeeping Genes'!$C773,Calculations!$C$772:$Y$1155,15,0))</f>
        <v/>
      </c>
      <c r="AL1542" s="22" t="str">
        <f>IF(ISERROR(VLOOKUP('Choose Housekeeping Genes'!$C773,Calculations!$C$772:$Y$1155,16,0)),"",VLOOKUP('Choose Housekeeping Genes'!$C773,Calculations!$C$772:$Y$1155,16,0))</f>
        <v/>
      </c>
      <c r="AM1542" s="22" t="str">
        <f>IF(ISERROR(VLOOKUP('Choose Housekeeping Genes'!$C773,Calculations!$C$772:$Y$1155,17,0)),"",VLOOKUP('Choose Housekeeping Genes'!$C773,Calculations!$C$772:$Y$1155,17,0))</f>
        <v/>
      </c>
      <c r="AN1542" s="22" t="str">
        <f>IF(ISERROR(VLOOKUP('Choose Housekeeping Genes'!$C773,Calculations!$C$772:$Y$1155,18,0)),"",VLOOKUP('Choose Housekeeping Genes'!$C773,Calculations!$C$772:$Y$1155,18,0))</f>
        <v/>
      </c>
      <c r="AO1542" s="22" t="str">
        <f>IF(ISERROR(VLOOKUP('Choose Housekeeping Genes'!$C773,Calculations!$C$772:$Y$1155,19,0)),"",VLOOKUP('Choose Housekeeping Genes'!$C773,Calculations!$C$772:$Y$1155,19,0))</f>
        <v/>
      </c>
      <c r="AP1542" s="22" t="str">
        <f>IF(ISERROR(VLOOKUP('Choose Housekeeping Genes'!$C773,Calculations!$C$772:$Y$1155,20,0)),"",VLOOKUP('Choose Housekeeping Genes'!$C773,Calculations!$C$772:$Y$1155,20,0))</f>
        <v/>
      </c>
      <c r="AQ1542" s="22" t="str">
        <f>IF(ISERROR(VLOOKUP('Choose Housekeeping Genes'!$C773,Calculations!$C$772:$Y$1155,21,0)),"",VLOOKUP('Choose Housekeeping Genes'!$C773,Calculations!$C$772:$Y$1155,21,0))</f>
        <v/>
      </c>
      <c r="AR1542" s="22" t="str">
        <f>IF(ISERROR(VLOOKUP('Choose Housekeeping Genes'!$C773,Calculations!$C$772:$Y$1155,22,0)),"",VLOOKUP('Choose Housekeeping Genes'!$C773,Calculations!$C$772:$Y$1155,22,0))</f>
        <v/>
      </c>
      <c r="AS1542" s="22" t="str">
        <f>IF(ISERROR(VLOOKUP('Choose Housekeeping Genes'!$C773,Calculations!$C$772:$Y$1155,23,0)),"",VLOOKUP('Choose Housekeeping Genes'!$C773,Calculations!$C$772:$Y$1155,23,0))</f>
        <v/>
      </c>
      <c r="AT1542" s="36" t="str">
        <f t="shared" si="1043"/>
        <v/>
      </c>
      <c r="AU1542" s="36" t="str">
        <f t="shared" si="1044"/>
        <v/>
      </c>
      <c r="AV1542" s="36" t="str">
        <f t="shared" si="1045"/>
        <v/>
      </c>
      <c r="AW1542" s="36" t="str">
        <f t="shared" si="1046"/>
        <v/>
      </c>
      <c r="AX1542" s="36" t="str">
        <f t="shared" si="1047"/>
        <v/>
      </c>
      <c r="AY1542" s="36" t="str">
        <f t="shared" si="1048"/>
        <v/>
      </c>
      <c r="AZ1542" s="36" t="str">
        <f t="shared" si="1049"/>
        <v/>
      </c>
      <c r="BA1542" s="36" t="str">
        <f t="shared" si="1050"/>
        <v/>
      </c>
      <c r="BB1542" s="36" t="str">
        <f t="shared" si="1051"/>
        <v/>
      </c>
      <c r="BC1542" s="36" t="str">
        <f t="shared" si="1052"/>
        <v/>
      </c>
      <c r="BD1542" s="36" t="str">
        <f t="shared" si="1053"/>
        <v/>
      </c>
      <c r="BE1542" s="36" t="str">
        <f t="shared" si="1054"/>
        <v/>
      </c>
      <c r="BF1542" s="36" t="str">
        <f t="shared" si="1055"/>
        <v/>
      </c>
      <c r="BG1542" s="36" t="str">
        <f t="shared" si="1056"/>
        <v/>
      </c>
      <c r="BH1542" s="36" t="str">
        <f t="shared" si="1057"/>
        <v/>
      </c>
      <c r="BI1542" s="36" t="str">
        <f t="shared" si="1058"/>
        <v/>
      </c>
      <c r="BJ1542" s="36" t="str">
        <f t="shared" si="1059"/>
        <v/>
      </c>
      <c r="BK1542" s="36" t="str">
        <f t="shared" si="1060"/>
        <v/>
      </c>
      <c r="BL1542" s="36" t="str">
        <f t="shared" si="1061"/>
        <v/>
      </c>
      <c r="BM1542" s="36" t="str">
        <f t="shared" si="1062"/>
        <v/>
      </c>
      <c r="BN1542" s="38" t="e">
        <f t="shared" si="1021"/>
        <v>#DIV/0!</v>
      </c>
      <c r="BO1542" s="38" t="e">
        <f t="shared" si="1022"/>
        <v>#DIV/0!</v>
      </c>
      <c r="BP1542" s="39" t="str">
        <f t="shared" si="1023"/>
        <v/>
      </c>
      <c r="BQ1542" s="39" t="str">
        <f t="shared" si="1024"/>
        <v/>
      </c>
      <c r="BR1542" s="39" t="str">
        <f t="shared" si="1025"/>
        <v/>
      </c>
      <c r="BS1542" s="39" t="str">
        <f t="shared" si="1026"/>
        <v/>
      </c>
      <c r="BT1542" s="39" t="str">
        <f t="shared" si="1027"/>
        <v/>
      </c>
      <c r="BU1542" s="39" t="str">
        <f t="shared" si="1028"/>
        <v/>
      </c>
      <c r="BV1542" s="39" t="str">
        <f t="shared" si="1029"/>
        <v/>
      </c>
      <c r="BW1542" s="39" t="str">
        <f t="shared" si="1030"/>
        <v/>
      </c>
      <c r="BX1542" s="39" t="str">
        <f t="shared" si="1031"/>
        <v/>
      </c>
      <c r="BY1542" s="39" t="str">
        <f t="shared" si="1032"/>
        <v/>
      </c>
      <c r="BZ1542" s="39" t="str">
        <f t="shared" si="1033"/>
        <v/>
      </c>
      <c r="CA1542" s="39" t="str">
        <f t="shared" si="1034"/>
        <v/>
      </c>
      <c r="CB1542" s="39" t="str">
        <f t="shared" si="1035"/>
        <v/>
      </c>
      <c r="CC1542" s="39" t="str">
        <f t="shared" si="1036"/>
        <v/>
      </c>
      <c r="CD1542" s="39" t="str">
        <f t="shared" si="1037"/>
        <v/>
      </c>
      <c r="CE1542" s="39" t="str">
        <f t="shared" si="1038"/>
        <v/>
      </c>
      <c r="CF1542" s="39" t="str">
        <f t="shared" si="1039"/>
        <v/>
      </c>
      <c r="CG1542" s="39" t="str">
        <f t="shared" si="1040"/>
        <v/>
      </c>
      <c r="CH1542" s="39" t="str">
        <f t="shared" si="1041"/>
        <v/>
      </c>
      <c r="CI1542" s="39" t="str">
        <f t="shared" si="1042"/>
        <v/>
      </c>
    </row>
    <row r="1543" spans="1:87">
      <c r="A1543" s="18"/>
      <c r="B1543" s="15" t="str">
        <f>'Gene Table'!E1542</f>
        <v>hsa-miR-4791</v>
      </c>
      <c r="C1543" s="15" t="str">
        <f>'Gene Table'!B1542</f>
        <v>A04</v>
      </c>
      <c r="D1543" s="16" t="str">
        <f>IF(SUM('Test Sample Data'!D$3:D$98)&gt;10,IF(AND(ISNUMBER('Test Sample Data'!D1542),'Test Sample Data'!D1542&lt;$B$1,'Test Sample Data'!D1542&gt;0),'Test Sample Data'!D1542,$B$1),"")</f>
        <v/>
      </c>
      <c r="E1543" s="17" t="str">
        <f>IF(SUM('Test Sample Data'!E$3:E$98)&gt;10,IF(AND(ISNUMBER('Test Sample Data'!E1542),'Test Sample Data'!E1542&lt;$B$1,'Test Sample Data'!E1542&gt;0),'Test Sample Data'!E1542,$B$1),"")</f>
        <v/>
      </c>
      <c r="F1543" s="17" t="str">
        <f>IF(SUM('Test Sample Data'!F$3:F$98)&gt;10,IF(AND(ISNUMBER('Test Sample Data'!F1542),'Test Sample Data'!F1542&lt;$B$1,'Test Sample Data'!F1542&gt;0),'Test Sample Data'!F1542,$B$1),"")</f>
        <v/>
      </c>
      <c r="G1543" s="17" t="str">
        <f>IF(SUM('Test Sample Data'!G$3:G$98)&gt;10,IF(AND(ISNUMBER('Test Sample Data'!G1542),'Test Sample Data'!G1542&lt;$B$1,'Test Sample Data'!G1542&gt;0),'Test Sample Data'!G1542,$B$1),"")</f>
        <v/>
      </c>
      <c r="H1543" s="17" t="str">
        <f>IF(SUM('Test Sample Data'!H$3:H$98)&gt;10,IF(AND(ISNUMBER('Test Sample Data'!H1542),'Test Sample Data'!H1542&lt;$B$1,'Test Sample Data'!H1542&gt;0),'Test Sample Data'!H1542,$B$1),"")</f>
        <v/>
      </c>
      <c r="I1543" s="17" t="str">
        <f>IF(SUM('Test Sample Data'!I$3:I$98)&gt;10,IF(AND(ISNUMBER('Test Sample Data'!I1542),'Test Sample Data'!I1542&lt;$B$1,'Test Sample Data'!I1542&gt;0),'Test Sample Data'!I1542,$B$1),"")</f>
        <v/>
      </c>
      <c r="J1543" s="17" t="str">
        <f>IF(SUM('Test Sample Data'!J$3:J$98)&gt;10,IF(AND(ISNUMBER('Test Sample Data'!J1542),'Test Sample Data'!J1542&lt;$B$1,'Test Sample Data'!J1542&gt;0),'Test Sample Data'!J1542,$B$1),"")</f>
        <v/>
      </c>
      <c r="K1543" s="17" t="str">
        <f>IF(SUM('Test Sample Data'!K$3:K$98)&gt;10,IF(AND(ISNUMBER('Test Sample Data'!K1542),'Test Sample Data'!K1542&lt;$B$1,'Test Sample Data'!K1542&gt;0),'Test Sample Data'!K1542,$B$1),"")</f>
        <v/>
      </c>
      <c r="L1543" s="17" t="str">
        <f>IF(SUM('Test Sample Data'!L$3:L$98)&gt;10,IF(AND(ISNUMBER('Test Sample Data'!L1542),'Test Sample Data'!L1542&lt;$B$1,'Test Sample Data'!L1542&gt;0),'Test Sample Data'!L1542,$B$1),"")</f>
        <v/>
      </c>
      <c r="M1543" s="17" t="str">
        <f>IF(SUM('Test Sample Data'!M$3:M$98)&gt;10,IF(AND(ISNUMBER('Test Sample Data'!M1542),'Test Sample Data'!M1542&lt;$B$1,'Test Sample Data'!M1542&gt;0),'Test Sample Data'!M1542,$B$1),"")</f>
        <v/>
      </c>
      <c r="N1543" s="17" t="str">
        <f>'Gene Table'!E1542</f>
        <v>hsa-miR-4791</v>
      </c>
      <c r="O1543" s="17" t="str">
        <f>'Gene Table'!B1542</f>
        <v>A04</v>
      </c>
      <c r="P1543" s="17" t="str">
        <f>IF(SUM('Control Sample Data'!D$3:D$98)&gt;10,IF(AND(ISNUMBER('Control Sample Data'!D1542),'Control Sample Data'!D1542&lt;$B$1,'Control Sample Data'!D1542&gt;0),'Control Sample Data'!D1542,$B$1),"")</f>
        <v/>
      </c>
      <c r="Q1543" s="17" t="str">
        <f>IF(SUM('Control Sample Data'!E$3:E$98)&gt;10,IF(AND(ISNUMBER('Control Sample Data'!E1542),'Control Sample Data'!E1542&lt;$B$1,'Control Sample Data'!E1542&gt;0),'Control Sample Data'!E1542,$B$1),"")</f>
        <v/>
      </c>
      <c r="R1543" s="17" t="str">
        <f>IF(SUM('Control Sample Data'!F$3:F$98)&gt;10,IF(AND(ISNUMBER('Control Sample Data'!F1542),'Control Sample Data'!F1542&lt;$B$1,'Control Sample Data'!F1542&gt;0),'Control Sample Data'!F1542,$B$1),"")</f>
        <v/>
      </c>
      <c r="S1543" s="17" t="str">
        <f>IF(SUM('Control Sample Data'!G$3:G$98)&gt;10,IF(AND(ISNUMBER('Control Sample Data'!G1542),'Control Sample Data'!G1542&lt;$B$1,'Control Sample Data'!G1542&gt;0),'Control Sample Data'!G1542,$B$1),"")</f>
        <v/>
      </c>
      <c r="T1543" s="17" t="str">
        <f>IF(SUM('Control Sample Data'!H$3:H$98)&gt;10,IF(AND(ISNUMBER('Control Sample Data'!H1542),'Control Sample Data'!H1542&lt;$B$1,'Control Sample Data'!H1542&gt;0),'Control Sample Data'!H1542,$B$1),"")</f>
        <v/>
      </c>
      <c r="U1543" s="17" t="str">
        <f>IF(SUM('Control Sample Data'!I$3:I$98)&gt;10,IF(AND(ISNUMBER('Control Sample Data'!I1542),'Control Sample Data'!I1542&lt;$B$1,'Control Sample Data'!I1542&gt;0),'Control Sample Data'!I1542,$B$1),"")</f>
        <v/>
      </c>
      <c r="V1543" s="17" t="str">
        <f>IF(SUM('Control Sample Data'!J$3:J$98)&gt;10,IF(AND(ISNUMBER('Control Sample Data'!J1542),'Control Sample Data'!J1542&lt;$B$1,'Control Sample Data'!J1542&gt;0),'Control Sample Data'!J1542,$B$1),"")</f>
        <v/>
      </c>
      <c r="W1543" s="17" t="str">
        <f>IF(SUM('Control Sample Data'!K$3:K$98)&gt;10,IF(AND(ISNUMBER('Control Sample Data'!K1542),'Control Sample Data'!K1542&lt;$B$1,'Control Sample Data'!K1542&gt;0),'Control Sample Data'!K1542,$B$1),"")</f>
        <v/>
      </c>
      <c r="X1543" s="17" t="str">
        <f>IF(SUM('Control Sample Data'!L$3:L$98)&gt;10,IF(AND(ISNUMBER('Control Sample Data'!L1542),'Control Sample Data'!L1542&lt;$B$1,'Control Sample Data'!L1542&gt;0),'Control Sample Data'!L1542,$B$1),"")</f>
        <v/>
      </c>
      <c r="Y1543" s="17" t="str">
        <f>IF(SUM('Control Sample Data'!M$3:M$98)&gt;10,IF(AND(ISNUMBER('Control Sample Data'!M1542),'Control Sample Data'!M1542&lt;$B$1,'Control Sample Data'!M1542&gt;0),'Control Sample Data'!M1542,$B$1),"")</f>
        <v/>
      </c>
      <c r="Z1543" s="22" t="str">
        <f>IF(ISERROR(VLOOKUP('Choose Housekeeping Genes'!$C774,Calculations!$C$772:$M$1155,2,0)),"",VLOOKUP('Choose Housekeeping Genes'!$C774,Calculations!$C$772:$M$1155,2,0))</f>
        <v/>
      </c>
      <c r="AA1543" s="22" t="str">
        <f>IF(ISERROR(VLOOKUP('Choose Housekeeping Genes'!$C774,Calculations!$C$772:$M$1155,3,0)),"",VLOOKUP('Choose Housekeeping Genes'!$C774,Calculations!$C$772:$M$1155,3,0))</f>
        <v/>
      </c>
      <c r="AB1543" s="22" t="str">
        <f>IF(ISERROR(VLOOKUP('Choose Housekeeping Genes'!$C774,Calculations!$C$772:$M$1155,4,0)),"",VLOOKUP('Choose Housekeeping Genes'!$C774,Calculations!$C$772:$M$1155,4,0))</f>
        <v/>
      </c>
      <c r="AC1543" s="22" t="str">
        <f>IF(ISERROR(VLOOKUP('Choose Housekeeping Genes'!$C774,Calculations!$C$772:$M$1155,5,0)),"",VLOOKUP('Choose Housekeeping Genes'!$C774,Calculations!$C$772:$M$1155,5,0))</f>
        <v/>
      </c>
      <c r="AD1543" s="22" t="str">
        <f>IF(ISERROR(VLOOKUP('Choose Housekeeping Genes'!$C774,Calculations!$C$772:$M$1155,6,0)),"",VLOOKUP('Choose Housekeeping Genes'!$C774,Calculations!$C$772:$M$1155,6,0))</f>
        <v/>
      </c>
      <c r="AE1543" s="22" t="str">
        <f>IF(ISERROR(VLOOKUP('Choose Housekeeping Genes'!$C774,Calculations!$C$772:$M$1155,7,0)),"",VLOOKUP('Choose Housekeeping Genes'!$C774,Calculations!$C$772:$M$1155,7,0))</f>
        <v/>
      </c>
      <c r="AF1543" s="22" t="str">
        <f>IF(ISERROR(VLOOKUP('Choose Housekeeping Genes'!$C774,Calculations!$C$772:$M$1155,8,0)),"",VLOOKUP('Choose Housekeeping Genes'!$C774,Calculations!$C$772:$M$1155,8,0))</f>
        <v/>
      </c>
      <c r="AG1543" s="22" t="str">
        <f>IF(ISERROR(VLOOKUP('Choose Housekeeping Genes'!$C774,Calculations!$C$772:$M$1155,9,0)),"",VLOOKUP('Choose Housekeeping Genes'!$C774,Calculations!$C$772:$M$1155,9,0))</f>
        <v/>
      </c>
      <c r="AH1543" s="22" t="str">
        <f>IF(ISERROR(VLOOKUP('Choose Housekeeping Genes'!$C774,Calculations!$C$772:$M$1155,10,0)),"",VLOOKUP('Choose Housekeeping Genes'!$C774,Calculations!$C$772:$M$1155,10,0))</f>
        <v/>
      </c>
      <c r="AI1543" s="22" t="str">
        <f>IF(ISERROR(VLOOKUP('Choose Housekeeping Genes'!$C774,Calculations!$C$772:$M$1155,11,0)),"",VLOOKUP('Choose Housekeeping Genes'!$C774,Calculations!$C$772:$M$1155,11,0))</f>
        <v/>
      </c>
      <c r="AJ1543" s="22" t="str">
        <f>IF(ISERROR(VLOOKUP('Choose Housekeeping Genes'!$C774,Calculations!$C$772:$Y$1155,14,0)),"",VLOOKUP('Choose Housekeeping Genes'!$C774,Calculations!$C$772:$Y$1155,14,0))</f>
        <v/>
      </c>
      <c r="AK1543" s="22" t="str">
        <f>IF(ISERROR(VLOOKUP('Choose Housekeeping Genes'!$C774,Calculations!$C$772:$Y$1155,15,0)),"",VLOOKUP('Choose Housekeeping Genes'!$C774,Calculations!$C$772:$Y$1155,15,0))</f>
        <v/>
      </c>
      <c r="AL1543" s="22" t="str">
        <f>IF(ISERROR(VLOOKUP('Choose Housekeeping Genes'!$C774,Calculations!$C$772:$Y$1155,16,0)),"",VLOOKUP('Choose Housekeeping Genes'!$C774,Calculations!$C$772:$Y$1155,16,0))</f>
        <v/>
      </c>
      <c r="AM1543" s="22" t="str">
        <f>IF(ISERROR(VLOOKUP('Choose Housekeeping Genes'!$C774,Calculations!$C$772:$Y$1155,17,0)),"",VLOOKUP('Choose Housekeeping Genes'!$C774,Calculations!$C$772:$Y$1155,17,0))</f>
        <v/>
      </c>
      <c r="AN1543" s="22" t="str">
        <f>IF(ISERROR(VLOOKUP('Choose Housekeeping Genes'!$C774,Calculations!$C$772:$Y$1155,18,0)),"",VLOOKUP('Choose Housekeeping Genes'!$C774,Calculations!$C$772:$Y$1155,18,0))</f>
        <v/>
      </c>
      <c r="AO1543" s="22" t="str">
        <f>IF(ISERROR(VLOOKUP('Choose Housekeeping Genes'!$C774,Calculations!$C$772:$Y$1155,19,0)),"",VLOOKUP('Choose Housekeeping Genes'!$C774,Calculations!$C$772:$Y$1155,19,0))</f>
        <v/>
      </c>
      <c r="AP1543" s="22" t="str">
        <f>IF(ISERROR(VLOOKUP('Choose Housekeeping Genes'!$C774,Calculations!$C$772:$Y$1155,20,0)),"",VLOOKUP('Choose Housekeeping Genes'!$C774,Calculations!$C$772:$Y$1155,20,0))</f>
        <v/>
      </c>
      <c r="AQ1543" s="22" t="str">
        <f>IF(ISERROR(VLOOKUP('Choose Housekeeping Genes'!$C774,Calculations!$C$772:$Y$1155,21,0)),"",VLOOKUP('Choose Housekeeping Genes'!$C774,Calculations!$C$772:$Y$1155,21,0))</f>
        <v/>
      </c>
      <c r="AR1543" s="22" t="str">
        <f>IF(ISERROR(VLOOKUP('Choose Housekeeping Genes'!$C774,Calculations!$C$772:$Y$1155,22,0)),"",VLOOKUP('Choose Housekeeping Genes'!$C774,Calculations!$C$772:$Y$1155,22,0))</f>
        <v/>
      </c>
      <c r="AS1543" s="22" t="str">
        <f>IF(ISERROR(VLOOKUP('Choose Housekeeping Genes'!$C774,Calculations!$C$772:$Y$1155,23,0)),"",VLOOKUP('Choose Housekeeping Genes'!$C774,Calculations!$C$772:$Y$1155,23,0))</f>
        <v/>
      </c>
      <c r="AT1543" s="36" t="str">
        <f t="shared" si="1043"/>
        <v/>
      </c>
      <c r="AU1543" s="36" t="str">
        <f t="shared" si="1044"/>
        <v/>
      </c>
      <c r="AV1543" s="36" t="str">
        <f t="shared" si="1045"/>
        <v/>
      </c>
      <c r="AW1543" s="36" t="str">
        <f t="shared" si="1046"/>
        <v/>
      </c>
      <c r="AX1543" s="36" t="str">
        <f t="shared" si="1047"/>
        <v/>
      </c>
      <c r="AY1543" s="36" t="str">
        <f t="shared" si="1048"/>
        <v/>
      </c>
      <c r="AZ1543" s="36" t="str">
        <f t="shared" si="1049"/>
        <v/>
      </c>
      <c r="BA1543" s="36" t="str">
        <f t="shared" si="1050"/>
        <v/>
      </c>
      <c r="BB1543" s="36" t="str">
        <f t="shared" si="1051"/>
        <v/>
      </c>
      <c r="BC1543" s="36" t="str">
        <f t="shared" si="1052"/>
        <v/>
      </c>
      <c r="BD1543" s="36" t="str">
        <f t="shared" si="1053"/>
        <v/>
      </c>
      <c r="BE1543" s="36" t="str">
        <f t="shared" si="1054"/>
        <v/>
      </c>
      <c r="BF1543" s="36" t="str">
        <f t="shared" si="1055"/>
        <v/>
      </c>
      <c r="BG1543" s="36" t="str">
        <f t="shared" si="1056"/>
        <v/>
      </c>
      <c r="BH1543" s="36" t="str">
        <f t="shared" si="1057"/>
        <v/>
      </c>
      <c r="BI1543" s="36" t="str">
        <f t="shared" si="1058"/>
        <v/>
      </c>
      <c r="BJ1543" s="36" t="str">
        <f t="shared" si="1059"/>
        <v/>
      </c>
      <c r="BK1543" s="36" t="str">
        <f t="shared" si="1060"/>
        <v/>
      </c>
      <c r="BL1543" s="36" t="str">
        <f t="shared" si="1061"/>
        <v/>
      </c>
      <c r="BM1543" s="36" t="str">
        <f t="shared" si="1062"/>
        <v/>
      </c>
      <c r="BN1543" s="38" t="e">
        <f t="shared" si="1021"/>
        <v>#DIV/0!</v>
      </c>
      <c r="BO1543" s="38" t="e">
        <f t="shared" si="1022"/>
        <v>#DIV/0!</v>
      </c>
      <c r="BP1543" s="39" t="str">
        <f t="shared" si="1023"/>
        <v/>
      </c>
      <c r="BQ1543" s="39" t="str">
        <f t="shared" si="1024"/>
        <v/>
      </c>
      <c r="BR1543" s="39" t="str">
        <f t="shared" si="1025"/>
        <v/>
      </c>
      <c r="BS1543" s="39" t="str">
        <f t="shared" si="1026"/>
        <v/>
      </c>
      <c r="BT1543" s="39" t="str">
        <f t="shared" si="1027"/>
        <v/>
      </c>
      <c r="BU1543" s="39" t="str">
        <f t="shared" si="1028"/>
        <v/>
      </c>
      <c r="BV1543" s="39" t="str">
        <f t="shared" si="1029"/>
        <v/>
      </c>
      <c r="BW1543" s="39" t="str">
        <f t="shared" si="1030"/>
        <v/>
      </c>
      <c r="BX1543" s="39" t="str">
        <f t="shared" si="1031"/>
        <v/>
      </c>
      <c r="BY1543" s="39" t="str">
        <f t="shared" si="1032"/>
        <v/>
      </c>
      <c r="BZ1543" s="39" t="str">
        <f t="shared" si="1033"/>
        <v/>
      </c>
      <c r="CA1543" s="39" t="str">
        <f t="shared" si="1034"/>
        <v/>
      </c>
      <c r="CB1543" s="39" t="str">
        <f t="shared" si="1035"/>
        <v/>
      </c>
      <c r="CC1543" s="39" t="str">
        <f t="shared" si="1036"/>
        <v/>
      </c>
      <c r="CD1543" s="39" t="str">
        <f t="shared" si="1037"/>
        <v/>
      </c>
      <c r="CE1543" s="39" t="str">
        <f t="shared" si="1038"/>
        <v/>
      </c>
      <c r="CF1543" s="39" t="str">
        <f t="shared" si="1039"/>
        <v/>
      </c>
      <c r="CG1543" s="39" t="str">
        <f t="shared" si="1040"/>
        <v/>
      </c>
      <c r="CH1543" s="39" t="str">
        <f t="shared" si="1041"/>
        <v/>
      </c>
      <c r="CI1543" s="39" t="str">
        <f t="shared" si="1042"/>
        <v/>
      </c>
    </row>
    <row r="1544" spans="1:87">
      <c r="A1544" s="18"/>
      <c r="B1544" s="15" t="str">
        <f>'Gene Table'!E1543</f>
        <v>hsa-miR-4737</v>
      </c>
      <c r="C1544" s="15" t="str">
        <f>'Gene Table'!B1543</f>
        <v>A05</v>
      </c>
      <c r="D1544" s="16" t="str">
        <f>IF(SUM('Test Sample Data'!D$3:D$98)&gt;10,IF(AND(ISNUMBER('Test Sample Data'!D1543),'Test Sample Data'!D1543&lt;$B$1,'Test Sample Data'!D1543&gt;0),'Test Sample Data'!D1543,$B$1),"")</f>
        <v/>
      </c>
      <c r="E1544" s="17" t="str">
        <f>IF(SUM('Test Sample Data'!E$3:E$98)&gt;10,IF(AND(ISNUMBER('Test Sample Data'!E1543),'Test Sample Data'!E1543&lt;$B$1,'Test Sample Data'!E1543&gt;0),'Test Sample Data'!E1543,$B$1),"")</f>
        <v/>
      </c>
      <c r="F1544" s="17" t="str">
        <f>IF(SUM('Test Sample Data'!F$3:F$98)&gt;10,IF(AND(ISNUMBER('Test Sample Data'!F1543),'Test Sample Data'!F1543&lt;$B$1,'Test Sample Data'!F1543&gt;0),'Test Sample Data'!F1543,$B$1),"")</f>
        <v/>
      </c>
      <c r="G1544" s="17" t="str">
        <f>IF(SUM('Test Sample Data'!G$3:G$98)&gt;10,IF(AND(ISNUMBER('Test Sample Data'!G1543),'Test Sample Data'!G1543&lt;$B$1,'Test Sample Data'!G1543&gt;0),'Test Sample Data'!G1543,$B$1),"")</f>
        <v/>
      </c>
      <c r="H1544" s="17" t="str">
        <f>IF(SUM('Test Sample Data'!H$3:H$98)&gt;10,IF(AND(ISNUMBER('Test Sample Data'!H1543),'Test Sample Data'!H1543&lt;$B$1,'Test Sample Data'!H1543&gt;0),'Test Sample Data'!H1543,$B$1),"")</f>
        <v/>
      </c>
      <c r="I1544" s="17" t="str">
        <f>IF(SUM('Test Sample Data'!I$3:I$98)&gt;10,IF(AND(ISNUMBER('Test Sample Data'!I1543),'Test Sample Data'!I1543&lt;$B$1,'Test Sample Data'!I1543&gt;0),'Test Sample Data'!I1543,$B$1),"")</f>
        <v/>
      </c>
      <c r="J1544" s="17" t="str">
        <f>IF(SUM('Test Sample Data'!J$3:J$98)&gt;10,IF(AND(ISNUMBER('Test Sample Data'!J1543),'Test Sample Data'!J1543&lt;$B$1,'Test Sample Data'!J1543&gt;0),'Test Sample Data'!J1543,$B$1),"")</f>
        <v/>
      </c>
      <c r="K1544" s="17" t="str">
        <f>IF(SUM('Test Sample Data'!K$3:K$98)&gt;10,IF(AND(ISNUMBER('Test Sample Data'!K1543),'Test Sample Data'!K1543&lt;$B$1,'Test Sample Data'!K1543&gt;0),'Test Sample Data'!K1543,$B$1),"")</f>
        <v/>
      </c>
      <c r="L1544" s="17" t="str">
        <f>IF(SUM('Test Sample Data'!L$3:L$98)&gt;10,IF(AND(ISNUMBER('Test Sample Data'!L1543),'Test Sample Data'!L1543&lt;$B$1,'Test Sample Data'!L1543&gt;0),'Test Sample Data'!L1543,$B$1),"")</f>
        <v/>
      </c>
      <c r="M1544" s="17" t="str">
        <f>IF(SUM('Test Sample Data'!M$3:M$98)&gt;10,IF(AND(ISNUMBER('Test Sample Data'!M1543),'Test Sample Data'!M1543&lt;$B$1,'Test Sample Data'!M1543&gt;0),'Test Sample Data'!M1543,$B$1),"")</f>
        <v/>
      </c>
      <c r="N1544" s="17" t="str">
        <f>'Gene Table'!E1543</f>
        <v>hsa-miR-4737</v>
      </c>
      <c r="O1544" s="17" t="str">
        <f>'Gene Table'!B1543</f>
        <v>A05</v>
      </c>
      <c r="P1544" s="17" t="str">
        <f>IF(SUM('Control Sample Data'!D$3:D$98)&gt;10,IF(AND(ISNUMBER('Control Sample Data'!D1543),'Control Sample Data'!D1543&lt;$B$1,'Control Sample Data'!D1543&gt;0),'Control Sample Data'!D1543,$B$1),"")</f>
        <v/>
      </c>
      <c r="Q1544" s="17" t="str">
        <f>IF(SUM('Control Sample Data'!E$3:E$98)&gt;10,IF(AND(ISNUMBER('Control Sample Data'!E1543),'Control Sample Data'!E1543&lt;$B$1,'Control Sample Data'!E1543&gt;0),'Control Sample Data'!E1543,$B$1),"")</f>
        <v/>
      </c>
      <c r="R1544" s="17" t="str">
        <f>IF(SUM('Control Sample Data'!F$3:F$98)&gt;10,IF(AND(ISNUMBER('Control Sample Data'!F1543),'Control Sample Data'!F1543&lt;$B$1,'Control Sample Data'!F1543&gt;0),'Control Sample Data'!F1543,$B$1),"")</f>
        <v/>
      </c>
      <c r="S1544" s="17" t="str">
        <f>IF(SUM('Control Sample Data'!G$3:G$98)&gt;10,IF(AND(ISNUMBER('Control Sample Data'!G1543),'Control Sample Data'!G1543&lt;$B$1,'Control Sample Data'!G1543&gt;0),'Control Sample Data'!G1543,$B$1),"")</f>
        <v/>
      </c>
      <c r="T1544" s="17" t="str">
        <f>IF(SUM('Control Sample Data'!H$3:H$98)&gt;10,IF(AND(ISNUMBER('Control Sample Data'!H1543),'Control Sample Data'!H1543&lt;$B$1,'Control Sample Data'!H1543&gt;0),'Control Sample Data'!H1543,$B$1),"")</f>
        <v/>
      </c>
      <c r="U1544" s="17" t="str">
        <f>IF(SUM('Control Sample Data'!I$3:I$98)&gt;10,IF(AND(ISNUMBER('Control Sample Data'!I1543),'Control Sample Data'!I1543&lt;$B$1,'Control Sample Data'!I1543&gt;0),'Control Sample Data'!I1543,$B$1),"")</f>
        <v/>
      </c>
      <c r="V1544" s="17" t="str">
        <f>IF(SUM('Control Sample Data'!J$3:J$98)&gt;10,IF(AND(ISNUMBER('Control Sample Data'!J1543),'Control Sample Data'!J1543&lt;$B$1,'Control Sample Data'!J1543&gt;0),'Control Sample Data'!J1543,$B$1),"")</f>
        <v/>
      </c>
      <c r="W1544" s="17" t="str">
        <f>IF(SUM('Control Sample Data'!K$3:K$98)&gt;10,IF(AND(ISNUMBER('Control Sample Data'!K1543),'Control Sample Data'!K1543&lt;$B$1,'Control Sample Data'!K1543&gt;0),'Control Sample Data'!K1543,$B$1),"")</f>
        <v/>
      </c>
      <c r="X1544" s="17" t="str">
        <f>IF(SUM('Control Sample Data'!L$3:L$98)&gt;10,IF(AND(ISNUMBER('Control Sample Data'!L1543),'Control Sample Data'!L1543&lt;$B$1,'Control Sample Data'!L1543&gt;0),'Control Sample Data'!L1543,$B$1),"")</f>
        <v/>
      </c>
      <c r="Y1544" s="17" t="str">
        <f>IF(SUM('Control Sample Data'!M$3:M$98)&gt;10,IF(AND(ISNUMBER('Control Sample Data'!M1543),'Control Sample Data'!M1543&lt;$B$1,'Control Sample Data'!M1543&gt;0),'Control Sample Data'!M1543,$B$1),"")</f>
        <v/>
      </c>
      <c r="Z1544" s="22" t="str">
        <f>IF(ISERROR(VLOOKUP('Choose Housekeeping Genes'!$C775,Calculations!$C$772:$M$1155,2,0)),"",VLOOKUP('Choose Housekeeping Genes'!$C775,Calculations!$C$772:$M$1155,2,0))</f>
        <v/>
      </c>
      <c r="AA1544" s="22" t="str">
        <f>IF(ISERROR(VLOOKUP('Choose Housekeeping Genes'!$C775,Calculations!$C$772:$M$1155,3,0)),"",VLOOKUP('Choose Housekeeping Genes'!$C775,Calculations!$C$772:$M$1155,3,0))</f>
        <v/>
      </c>
      <c r="AB1544" s="22" t="str">
        <f>IF(ISERROR(VLOOKUP('Choose Housekeeping Genes'!$C775,Calculations!$C$772:$M$1155,4,0)),"",VLOOKUP('Choose Housekeeping Genes'!$C775,Calculations!$C$772:$M$1155,4,0))</f>
        <v/>
      </c>
      <c r="AC1544" s="22" t="str">
        <f>IF(ISERROR(VLOOKUP('Choose Housekeeping Genes'!$C775,Calculations!$C$772:$M$1155,5,0)),"",VLOOKUP('Choose Housekeeping Genes'!$C775,Calculations!$C$772:$M$1155,5,0))</f>
        <v/>
      </c>
      <c r="AD1544" s="22" t="str">
        <f>IF(ISERROR(VLOOKUP('Choose Housekeeping Genes'!$C775,Calculations!$C$772:$M$1155,6,0)),"",VLOOKUP('Choose Housekeeping Genes'!$C775,Calculations!$C$772:$M$1155,6,0))</f>
        <v/>
      </c>
      <c r="AE1544" s="22" t="str">
        <f>IF(ISERROR(VLOOKUP('Choose Housekeeping Genes'!$C775,Calculations!$C$772:$M$1155,7,0)),"",VLOOKUP('Choose Housekeeping Genes'!$C775,Calculations!$C$772:$M$1155,7,0))</f>
        <v/>
      </c>
      <c r="AF1544" s="22" t="str">
        <f>IF(ISERROR(VLOOKUP('Choose Housekeeping Genes'!$C775,Calculations!$C$772:$M$1155,8,0)),"",VLOOKUP('Choose Housekeeping Genes'!$C775,Calculations!$C$772:$M$1155,8,0))</f>
        <v/>
      </c>
      <c r="AG1544" s="22" t="str">
        <f>IF(ISERROR(VLOOKUP('Choose Housekeeping Genes'!$C775,Calculations!$C$772:$M$1155,9,0)),"",VLOOKUP('Choose Housekeeping Genes'!$C775,Calculations!$C$772:$M$1155,9,0))</f>
        <v/>
      </c>
      <c r="AH1544" s="22" t="str">
        <f>IF(ISERROR(VLOOKUP('Choose Housekeeping Genes'!$C775,Calculations!$C$772:$M$1155,10,0)),"",VLOOKUP('Choose Housekeeping Genes'!$C775,Calculations!$C$772:$M$1155,10,0))</f>
        <v/>
      </c>
      <c r="AI1544" s="22" t="str">
        <f>IF(ISERROR(VLOOKUP('Choose Housekeeping Genes'!$C775,Calculations!$C$772:$M$1155,11,0)),"",VLOOKUP('Choose Housekeeping Genes'!$C775,Calculations!$C$772:$M$1155,11,0))</f>
        <v/>
      </c>
      <c r="AJ1544" s="22" t="str">
        <f>IF(ISERROR(VLOOKUP('Choose Housekeeping Genes'!$C775,Calculations!$C$772:$Y$1155,14,0)),"",VLOOKUP('Choose Housekeeping Genes'!$C775,Calculations!$C$772:$Y$1155,14,0))</f>
        <v/>
      </c>
      <c r="AK1544" s="22" t="str">
        <f>IF(ISERROR(VLOOKUP('Choose Housekeeping Genes'!$C775,Calculations!$C$772:$Y$1155,15,0)),"",VLOOKUP('Choose Housekeeping Genes'!$C775,Calculations!$C$772:$Y$1155,15,0))</f>
        <v/>
      </c>
      <c r="AL1544" s="22" t="str">
        <f>IF(ISERROR(VLOOKUP('Choose Housekeeping Genes'!$C775,Calculations!$C$772:$Y$1155,16,0)),"",VLOOKUP('Choose Housekeeping Genes'!$C775,Calculations!$C$772:$Y$1155,16,0))</f>
        <v/>
      </c>
      <c r="AM1544" s="22" t="str">
        <f>IF(ISERROR(VLOOKUP('Choose Housekeeping Genes'!$C775,Calculations!$C$772:$Y$1155,17,0)),"",VLOOKUP('Choose Housekeeping Genes'!$C775,Calculations!$C$772:$Y$1155,17,0))</f>
        <v/>
      </c>
      <c r="AN1544" s="22" t="str">
        <f>IF(ISERROR(VLOOKUP('Choose Housekeeping Genes'!$C775,Calculations!$C$772:$Y$1155,18,0)),"",VLOOKUP('Choose Housekeeping Genes'!$C775,Calculations!$C$772:$Y$1155,18,0))</f>
        <v/>
      </c>
      <c r="AO1544" s="22" t="str">
        <f>IF(ISERROR(VLOOKUP('Choose Housekeeping Genes'!$C775,Calculations!$C$772:$Y$1155,19,0)),"",VLOOKUP('Choose Housekeeping Genes'!$C775,Calculations!$C$772:$Y$1155,19,0))</f>
        <v/>
      </c>
      <c r="AP1544" s="22" t="str">
        <f>IF(ISERROR(VLOOKUP('Choose Housekeeping Genes'!$C775,Calculations!$C$772:$Y$1155,20,0)),"",VLOOKUP('Choose Housekeeping Genes'!$C775,Calculations!$C$772:$Y$1155,20,0))</f>
        <v/>
      </c>
      <c r="AQ1544" s="22" t="str">
        <f>IF(ISERROR(VLOOKUP('Choose Housekeeping Genes'!$C775,Calculations!$C$772:$Y$1155,21,0)),"",VLOOKUP('Choose Housekeeping Genes'!$C775,Calculations!$C$772:$Y$1155,21,0))</f>
        <v/>
      </c>
      <c r="AR1544" s="22" t="str">
        <f>IF(ISERROR(VLOOKUP('Choose Housekeeping Genes'!$C775,Calculations!$C$772:$Y$1155,22,0)),"",VLOOKUP('Choose Housekeeping Genes'!$C775,Calculations!$C$772:$Y$1155,22,0))</f>
        <v/>
      </c>
      <c r="AS1544" s="22" t="str">
        <f>IF(ISERROR(VLOOKUP('Choose Housekeeping Genes'!$C775,Calculations!$C$772:$Y$1155,23,0)),"",VLOOKUP('Choose Housekeeping Genes'!$C775,Calculations!$C$772:$Y$1155,23,0))</f>
        <v/>
      </c>
      <c r="AT1544" s="36" t="str">
        <f t="shared" si="1043"/>
        <v/>
      </c>
      <c r="AU1544" s="36" t="str">
        <f t="shared" si="1044"/>
        <v/>
      </c>
      <c r="AV1544" s="36" t="str">
        <f t="shared" si="1045"/>
        <v/>
      </c>
      <c r="AW1544" s="36" t="str">
        <f t="shared" si="1046"/>
        <v/>
      </c>
      <c r="AX1544" s="36" t="str">
        <f t="shared" si="1047"/>
        <v/>
      </c>
      <c r="AY1544" s="36" t="str">
        <f t="shared" si="1048"/>
        <v/>
      </c>
      <c r="AZ1544" s="36" t="str">
        <f t="shared" si="1049"/>
        <v/>
      </c>
      <c r="BA1544" s="36" t="str">
        <f t="shared" si="1050"/>
        <v/>
      </c>
      <c r="BB1544" s="36" t="str">
        <f t="shared" si="1051"/>
        <v/>
      </c>
      <c r="BC1544" s="36" t="str">
        <f t="shared" si="1052"/>
        <v/>
      </c>
      <c r="BD1544" s="36" t="str">
        <f t="shared" si="1053"/>
        <v/>
      </c>
      <c r="BE1544" s="36" t="str">
        <f t="shared" si="1054"/>
        <v/>
      </c>
      <c r="BF1544" s="36" t="str">
        <f t="shared" si="1055"/>
        <v/>
      </c>
      <c r="BG1544" s="36" t="str">
        <f t="shared" si="1056"/>
        <v/>
      </c>
      <c r="BH1544" s="36" t="str">
        <f t="shared" si="1057"/>
        <v/>
      </c>
      <c r="BI1544" s="36" t="str">
        <f t="shared" si="1058"/>
        <v/>
      </c>
      <c r="BJ1544" s="36" t="str">
        <f t="shared" si="1059"/>
        <v/>
      </c>
      <c r="BK1544" s="36" t="str">
        <f t="shared" si="1060"/>
        <v/>
      </c>
      <c r="BL1544" s="36" t="str">
        <f t="shared" si="1061"/>
        <v/>
      </c>
      <c r="BM1544" s="36" t="str">
        <f t="shared" si="1062"/>
        <v/>
      </c>
      <c r="BN1544" s="38" t="e">
        <f t="shared" si="1021"/>
        <v>#DIV/0!</v>
      </c>
      <c r="BO1544" s="38" t="e">
        <f t="shared" si="1022"/>
        <v>#DIV/0!</v>
      </c>
      <c r="BP1544" s="39" t="str">
        <f t="shared" si="1023"/>
        <v/>
      </c>
      <c r="BQ1544" s="39" t="str">
        <f t="shared" si="1024"/>
        <v/>
      </c>
      <c r="BR1544" s="39" t="str">
        <f t="shared" si="1025"/>
        <v/>
      </c>
      <c r="BS1544" s="39" t="str">
        <f t="shared" si="1026"/>
        <v/>
      </c>
      <c r="BT1544" s="39" t="str">
        <f t="shared" si="1027"/>
        <v/>
      </c>
      <c r="BU1544" s="39" t="str">
        <f t="shared" si="1028"/>
        <v/>
      </c>
      <c r="BV1544" s="39" t="str">
        <f t="shared" si="1029"/>
        <v/>
      </c>
      <c r="BW1544" s="39" t="str">
        <f t="shared" si="1030"/>
        <v/>
      </c>
      <c r="BX1544" s="39" t="str">
        <f t="shared" si="1031"/>
        <v/>
      </c>
      <c r="BY1544" s="39" t="str">
        <f t="shared" si="1032"/>
        <v/>
      </c>
      <c r="BZ1544" s="39" t="str">
        <f t="shared" si="1033"/>
        <v/>
      </c>
      <c r="CA1544" s="39" t="str">
        <f t="shared" si="1034"/>
        <v/>
      </c>
      <c r="CB1544" s="39" t="str">
        <f t="shared" si="1035"/>
        <v/>
      </c>
      <c r="CC1544" s="39" t="str">
        <f t="shared" si="1036"/>
        <v/>
      </c>
      <c r="CD1544" s="39" t="str">
        <f t="shared" si="1037"/>
        <v/>
      </c>
      <c r="CE1544" s="39" t="str">
        <f t="shared" si="1038"/>
        <v/>
      </c>
      <c r="CF1544" s="39" t="str">
        <f t="shared" si="1039"/>
        <v/>
      </c>
      <c r="CG1544" s="39" t="str">
        <f t="shared" si="1040"/>
        <v/>
      </c>
      <c r="CH1544" s="39" t="str">
        <f t="shared" si="1041"/>
        <v/>
      </c>
      <c r="CI1544" s="39" t="str">
        <f t="shared" si="1042"/>
        <v/>
      </c>
    </row>
    <row r="1545" spans="1:87">
      <c r="A1545" s="18"/>
      <c r="B1545" s="15" t="str">
        <f>'Gene Table'!E1544</f>
        <v>hsa-miR-4792</v>
      </c>
      <c r="C1545" s="15" t="str">
        <f>'Gene Table'!B1544</f>
        <v>A06</v>
      </c>
      <c r="D1545" s="16" t="str">
        <f>IF(SUM('Test Sample Data'!D$3:D$98)&gt;10,IF(AND(ISNUMBER('Test Sample Data'!D1544),'Test Sample Data'!D1544&lt;$B$1,'Test Sample Data'!D1544&gt;0),'Test Sample Data'!D1544,$B$1),"")</f>
        <v/>
      </c>
      <c r="E1545" s="17" t="str">
        <f>IF(SUM('Test Sample Data'!E$3:E$98)&gt;10,IF(AND(ISNUMBER('Test Sample Data'!E1544),'Test Sample Data'!E1544&lt;$B$1,'Test Sample Data'!E1544&gt;0),'Test Sample Data'!E1544,$B$1),"")</f>
        <v/>
      </c>
      <c r="F1545" s="17" t="str">
        <f>IF(SUM('Test Sample Data'!F$3:F$98)&gt;10,IF(AND(ISNUMBER('Test Sample Data'!F1544),'Test Sample Data'!F1544&lt;$B$1,'Test Sample Data'!F1544&gt;0),'Test Sample Data'!F1544,$B$1),"")</f>
        <v/>
      </c>
      <c r="G1545" s="17" t="str">
        <f>IF(SUM('Test Sample Data'!G$3:G$98)&gt;10,IF(AND(ISNUMBER('Test Sample Data'!G1544),'Test Sample Data'!G1544&lt;$B$1,'Test Sample Data'!G1544&gt;0),'Test Sample Data'!G1544,$B$1),"")</f>
        <v/>
      </c>
      <c r="H1545" s="17" t="str">
        <f>IF(SUM('Test Sample Data'!H$3:H$98)&gt;10,IF(AND(ISNUMBER('Test Sample Data'!H1544),'Test Sample Data'!H1544&lt;$B$1,'Test Sample Data'!H1544&gt;0),'Test Sample Data'!H1544,$B$1),"")</f>
        <v/>
      </c>
      <c r="I1545" s="17" t="str">
        <f>IF(SUM('Test Sample Data'!I$3:I$98)&gt;10,IF(AND(ISNUMBER('Test Sample Data'!I1544),'Test Sample Data'!I1544&lt;$B$1,'Test Sample Data'!I1544&gt;0),'Test Sample Data'!I1544,$B$1),"")</f>
        <v/>
      </c>
      <c r="J1545" s="17" t="str">
        <f>IF(SUM('Test Sample Data'!J$3:J$98)&gt;10,IF(AND(ISNUMBER('Test Sample Data'!J1544),'Test Sample Data'!J1544&lt;$B$1,'Test Sample Data'!J1544&gt;0),'Test Sample Data'!J1544,$B$1),"")</f>
        <v/>
      </c>
      <c r="K1545" s="17" t="str">
        <f>IF(SUM('Test Sample Data'!K$3:K$98)&gt;10,IF(AND(ISNUMBER('Test Sample Data'!K1544),'Test Sample Data'!K1544&lt;$B$1,'Test Sample Data'!K1544&gt;0),'Test Sample Data'!K1544,$B$1),"")</f>
        <v/>
      </c>
      <c r="L1545" s="17" t="str">
        <f>IF(SUM('Test Sample Data'!L$3:L$98)&gt;10,IF(AND(ISNUMBER('Test Sample Data'!L1544),'Test Sample Data'!L1544&lt;$B$1,'Test Sample Data'!L1544&gt;0),'Test Sample Data'!L1544,$B$1),"")</f>
        <v/>
      </c>
      <c r="M1545" s="17" t="str">
        <f>IF(SUM('Test Sample Data'!M$3:M$98)&gt;10,IF(AND(ISNUMBER('Test Sample Data'!M1544),'Test Sample Data'!M1544&lt;$B$1,'Test Sample Data'!M1544&gt;0),'Test Sample Data'!M1544,$B$1),"")</f>
        <v/>
      </c>
      <c r="N1545" s="17" t="str">
        <f>'Gene Table'!E1544</f>
        <v>hsa-miR-4792</v>
      </c>
      <c r="O1545" s="17" t="str">
        <f>'Gene Table'!B1544</f>
        <v>A06</v>
      </c>
      <c r="P1545" s="17" t="str">
        <f>IF(SUM('Control Sample Data'!D$3:D$98)&gt;10,IF(AND(ISNUMBER('Control Sample Data'!D1544),'Control Sample Data'!D1544&lt;$B$1,'Control Sample Data'!D1544&gt;0),'Control Sample Data'!D1544,$B$1),"")</f>
        <v/>
      </c>
      <c r="Q1545" s="17" t="str">
        <f>IF(SUM('Control Sample Data'!E$3:E$98)&gt;10,IF(AND(ISNUMBER('Control Sample Data'!E1544),'Control Sample Data'!E1544&lt;$B$1,'Control Sample Data'!E1544&gt;0),'Control Sample Data'!E1544,$B$1),"")</f>
        <v/>
      </c>
      <c r="R1545" s="17" t="str">
        <f>IF(SUM('Control Sample Data'!F$3:F$98)&gt;10,IF(AND(ISNUMBER('Control Sample Data'!F1544),'Control Sample Data'!F1544&lt;$B$1,'Control Sample Data'!F1544&gt;0),'Control Sample Data'!F1544,$B$1),"")</f>
        <v/>
      </c>
      <c r="S1545" s="17" t="str">
        <f>IF(SUM('Control Sample Data'!G$3:G$98)&gt;10,IF(AND(ISNUMBER('Control Sample Data'!G1544),'Control Sample Data'!G1544&lt;$B$1,'Control Sample Data'!G1544&gt;0),'Control Sample Data'!G1544,$B$1),"")</f>
        <v/>
      </c>
      <c r="T1545" s="17" t="str">
        <f>IF(SUM('Control Sample Data'!H$3:H$98)&gt;10,IF(AND(ISNUMBER('Control Sample Data'!H1544),'Control Sample Data'!H1544&lt;$B$1,'Control Sample Data'!H1544&gt;0),'Control Sample Data'!H1544,$B$1),"")</f>
        <v/>
      </c>
      <c r="U1545" s="17" t="str">
        <f>IF(SUM('Control Sample Data'!I$3:I$98)&gt;10,IF(AND(ISNUMBER('Control Sample Data'!I1544),'Control Sample Data'!I1544&lt;$B$1,'Control Sample Data'!I1544&gt;0),'Control Sample Data'!I1544,$B$1),"")</f>
        <v/>
      </c>
      <c r="V1545" s="17" t="str">
        <f>IF(SUM('Control Sample Data'!J$3:J$98)&gt;10,IF(AND(ISNUMBER('Control Sample Data'!J1544),'Control Sample Data'!J1544&lt;$B$1,'Control Sample Data'!J1544&gt;0),'Control Sample Data'!J1544,$B$1),"")</f>
        <v/>
      </c>
      <c r="W1545" s="17" t="str">
        <f>IF(SUM('Control Sample Data'!K$3:K$98)&gt;10,IF(AND(ISNUMBER('Control Sample Data'!K1544),'Control Sample Data'!K1544&lt;$B$1,'Control Sample Data'!K1544&gt;0),'Control Sample Data'!K1544,$B$1),"")</f>
        <v/>
      </c>
      <c r="X1545" s="17" t="str">
        <f>IF(SUM('Control Sample Data'!L$3:L$98)&gt;10,IF(AND(ISNUMBER('Control Sample Data'!L1544),'Control Sample Data'!L1544&lt;$B$1,'Control Sample Data'!L1544&gt;0),'Control Sample Data'!L1544,$B$1),"")</f>
        <v/>
      </c>
      <c r="Y1545" s="17" t="str">
        <f>IF(SUM('Control Sample Data'!M$3:M$98)&gt;10,IF(AND(ISNUMBER('Control Sample Data'!M1544),'Control Sample Data'!M1544&lt;$B$1,'Control Sample Data'!M1544&gt;0),'Control Sample Data'!M1544,$B$1),"")</f>
        <v/>
      </c>
      <c r="Z1545" s="22" t="str">
        <f>IF(ISERROR(VLOOKUP('Choose Housekeeping Genes'!$C776,Calculations!$C$772:$M$1155,2,0)),"",VLOOKUP('Choose Housekeeping Genes'!$C776,Calculations!$C$772:$M$1155,2,0))</f>
        <v/>
      </c>
      <c r="AA1545" s="22" t="str">
        <f>IF(ISERROR(VLOOKUP('Choose Housekeeping Genes'!$C776,Calculations!$C$772:$M$1155,3,0)),"",VLOOKUP('Choose Housekeeping Genes'!$C776,Calculations!$C$772:$M$1155,3,0))</f>
        <v/>
      </c>
      <c r="AB1545" s="22" t="str">
        <f>IF(ISERROR(VLOOKUP('Choose Housekeeping Genes'!$C776,Calculations!$C$772:$M$1155,4,0)),"",VLOOKUP('Choose Housekeeping Genes'!$C776,Calculations!$C$772:$M$1155,4,0))</f>
        <v/>
      </c>
      <c r="AC1545" s="22" t="str">
        <f>IF(ISERROR(VLOOKUP('Choose Housekeeping Genes'!$C776,Calculations!$C$772:$M$1155,5,0)),"",VLOOKUP('Choose Housekeeping Genes'!$C776,Calculations!$C$772:$M$1155,5,0))</f>
        <v/>
      </c>
      <c r="AD1545" s="22" t="str">
        <f>IF(ISERROR(VLOOKUP('Choose Housekeeping Genes'!$C776,Calculations!$C$772:$M$1155,6,0)),"",VLOOKUP('Choose Housekeeping Genes'!$C776,Calculations!$C$772:$M$1155,6,0))</f>
        <v/>
      </c>
      <c r="AE1545" s="22" t="str">
        <f>IF(ISERROR(VLOOKUP('Choose Housekeeping Genes'!$C776,Calculations!$C$772:$M$1155,7,0)),"",VLOOKUP('Choose Housekeeping Genes'!$C776,Calculations!$C$772:$M$1155,7,0))</f>
        <v/>
      </c>
      <c r="AF1545" s="22" t="str">
        <f>IF(ISERROR(VLOOKUP('Choose Housekeeping Genes'!$C776,Calculations!$C$772:$M$1155,8,0)),"",VLOOKUP('Choose Housekeeping Genes'!$C776,Calculations!$C$772:$M$1155,8,0))</f>
        <v/>
      </c>
      <c r="AG1545" s="22" t="str">
        <f>IF(ISERROR(VLOOKUP('Choose Housekeeping Genes'!$C776,Calculations!$C$772:$M$1155,9,0)),"",VLOOKUP('Choose Housekeeping Genes'!$C776,Calculations!$C$772:$M$1155,9,0))</f>
        <v/>
      </c>
      <c r="AH1545" s="22" t="str">
        <f>IF(ISERROR(VLOOKUP('Choose Housekeeping Genes'!$C776,Calculations!$C$772:$M$1155,10,0)),"",VLOOKUP('Choose Housekeeping Genes'!$C776,Calculations!$C$772:$M$1155,10,0))</f>
        <v/>
      </c>
      <c r="AI1545" s="22" t="str">
        <f>IF(ISERROR(VLOOKUP('Choose Housekeeping Genes'!$C776,Calculations!$C$772:$M$1155,11,0)),"",VLOOKUP('Choose Housekeeping Genes'!$C776,Calculations!$C$772:$M$1155,11,0))</f>
        <v/>
      </c>
      <c r="AJ1545" s="22" t="str">
        <f>IF(ISERROR(VLOOKUP('Choose Housekeeping Genes'!$C776,Calculations!$C$772:$Y$1155,14,0)),"",VLOOKUP('Choose Housekeeping Genes'!$C776,Calculations!$C$772:$Y$1155,14,0))</f>
        <v/>
      </c>
      <c r="AK1545" s="22" t="str">
        <f>IF(ISERROR(VLOOKUP('Choose Housekeeping Genes'!$C776,Calculations!$C$772:$Y$1155,15,0)),"",VLOOKUP('Choose Housekeeping Genes'!$C776,Calculations!$C$772:$Y$1155,15,0))</f>
        <v/>
      </c>
      <c r="AL1545" s="22" t="str">
        <f>IF(ISERROR(VLOOKUP('Choose Housekeeping Genes'!$C776,Calculations!$C$772:$Y$1155,16,0)),"",VLOOKUP('Choose Housekeeping Genes'!$C776,Calculations!$C$772:$Y$1155,16,0))</f>
        <v/>
      </c>
      <c r="AM1545" s="22" t="str">
        <f>IF(ISERROR(VLOOKUP('Choose Housekeeping Genes'!$C776,Calculations!$C$772:$Y$1155,17,0)),"",VLOOKUP('Choose Housekeeping Genes'!$C776,Calculations!$C$772:$Y$1155,17,0))</f>
        <v/>
      </c>
      <c r="AN1545" s="22" t="str">
        <f>IF(ISERROR(VLOOKUP('Choose Housekeeping Genes'!$C776,Calculations!$C$772:$Y$1155,18,0)),"",VLOOKUP('Choose Housekeeping Genes'!$C776,Calculations!$C$772:$Y$1155,18,0))</f>
        <v/>
      </c>
      <c r="AO1545" s="22" t="str">
        <f>IF(ISERROR(VLOOKUP('Choose Housekeeping Genes'!$C776,Calculations!$C$772:$Y$1155,19,0)),"",VLOOKUP('Choose Housekeeping Genes'!$C776,Calculations!$C$772:$Y$1155,19,0))</f>
        <v/>
      </c>
      <c r="AP1545" s="22" t="str">
        <f>IF(ISERROR(VLOOKUP('Choose Housekeeping Genes'!$C776,Calculations!$C$772:$Y$1155,20,0)),"",VLOOKUP('Choose Housekeeping Genes'!$C776,Calculations!$C$772:$Y$1155,20,0))</f>
        <v/>
      </c>
      <c r="AQ1545" s="22" t="str">
        <f>IF(ISERROR(VLOOKUP('Choose Housekeeping Genes'!$C776,Calculations!$C$772:$Y$1155,21,0)),"",VLOOKUP('Choose Housekeeping Genes'!$C776,Calculations!$C$772:$Y$1155,21,0))</f>
        <v/>
      </c>
      <c r="AR1545" s="22" t="str">
        <f>IF(ISERROR(VLOOKUP('Choose Housekeeping Genes'!$C776,Calculations!$C$772:$Y$1155,22,0)),"",VLOOKUP('Choose Housekeeping Genes'!$C776,Calculations!$C$772:$Y$1155,22,0))</f>
        <v/>
      </c>
      <c r="AS1545" s="22" t="str">
        <f>IF(ISERROR(VLOOKUP('Choose Housekeeping Genes'!$C776,Calculations!$C$772:$Y$1155,23,0)),"",VLOOKUP('Choose Housekeeping Genes'!$C776,Calculations!$C$772:$Y$1155,23,0))</f>
        <v/>
      </c>
      <c r="AT1545" s="36" t="str">
        <f t="shared" si="1043"/>
        <v/>
      </c>
      <c r="AU1545" s="36" t="str">
        <f t="shared" si="1044"/>
        <v/>
      </c>
      <c r="AV1545" s="36" t="str">
        <f t="shared" si="1045"/>
        <v/>
      </c>
      <c r="AW1545" s="36" t="str">
        <f t="shared" si="1046"/>
        <v/>
      </c>
      <c r="AX1545" s="36" t="str">
        <f t="shared" si="1047"/>
        <v/>
      </c>
      <c r="AY1545" s="36" t="str">
        <f t="shared" si="1048"/>
        <v/>
      </c>
      <c r="AZ1545" s="36" t="str">
        <f t="shared" si="1049"/>
        <v/>
      </c>
      <c r="BA1545" s="36" t="str">
        <f t="shared" si="1050"/>
        <v/>
      </c>
      <c r="BB1545" s="36" t="str">
        <f t="shared" si="1051"/>
        <v/>
      </c>
      <c r="BC1545" s="36" t="str">
        <f t="shared" si="1052"/>
        <v/>
      </c>
      <c r="BD1545" s="36" t="str">
        <f t="shared" si="1053"/>
        <v/>
      </c>
      <c r="BE1545" s="36" t="str">
        <f t="shared" si="1054"/>
        <v/>
      </c>
      <c r="BF1545" s="36" t="str">
        <f t="shared" si="1055"/>
        <v/>
      </c>
      <c r="BG1545" s="36" t="str">
        <f t="shared" si="1056"/>
        <v/>
      </c>
      <c r="BH1545" s="36" t="str">
        <f t="shared" si="1057"/>
        <v/>
      </c>
      <c r="BI1545" s="36" t="str">
        <f t="shared" si="1058"/>
        <v/>
      </c>
      <c r="BJ1545" s="36" t="str">
        <f t="shared" si="1059"/>
        <v/>
      </c>
      <c r="BK1545" s="36" t="str">
        <f t="shared" si="1060"/>
        <v/>
      </c>
      <c r="BL1545" s="36" t="str">
        <f t="shared" si="1061"/>
        <v/>
      </c>
      <c r="BM1545" s="36" t="str">
        <f t="shared" si="1062"/>
        <v/>
      </c>
      <c r="BN1545" s="38" t="e">
        <f t="shared" si="1021"/>
        <v>#DIV/0!</v>
      </c>
      <c r="BO1545" s="38" t="e">
        <f t="shared" si="1022"/>
        <v>#DIV/0!</v>
      </c>
      <c r="BP1545" s="39" t="str">
        <f t="shared" si="1023"/>
        <v/>
      </c>
      <c r="BQ1545" s="39" t="str">
        <f t="shared" si="1024"/>
        <v/>
      </c>
      <c r="BR1545" s="39" t="str">
        <f t="shared" si="1025"/>
        <v/>
      </c>
      <c r="BS1545" s="39" t="str">
        <f t="shared" si="1026"/>
        <v/>
      </c>
      <c r="BT1545" s="39" t="str">
        <f t="shared" si="1027"/>
        <v/>
      </c>
      <c r="BU1545" s="39" t="str">
        <f t="shared" si="1028"/>
        <v/>
      </c>
      <c r="BV1545" s="39" t="str">
        <f t="shared" si="1029"/>
        <v/>
      </c>
      <c r="BW1545" s="39" t="str">
        <f t="shared" si="1030"/>
        <v/>
      </c>
      <c r="BX1545" s="39" t="str">
        <f t="shared" si="1031"/>
        <v/>
      </c>
      <c r="BY1545" s="39" t="str">
        <f t="shared" si="1032"/>
        <v/>
      </c>
      <c r="BZ1545" s="39" t="str">
        <f t="shared" si="1033"/>
        <v/>
      </c>
      <c r="CA1545" s="39" t="str">
        <f t="shared" si="1034"/>
        <v/>
      </c>
      <c r="CB1545" s="39" t="str">
        <f t="shared" si="1035"/>
        <v/>
      </c>
      <c r="CC1545" s="39" t="str">
        <f t="shared" si="1036"/>
        <v/>
      </c>
      <c r="CD1545" s="39" t="str">
        <f t="shared" si="1037"/>
        <v/>
      </c>
      <c r="CE1545" s="39" t="str">
        <f t="shared" si="1038"/>
        <v/>
      </c>
      <c r="CF1545" s="39" t="str">
        <f t="shared" si="1039"/>
        <v/>
      </c>
      <c r="CG1545" s="39" t="str">
        <f t="shared" si="1040"/>
        <v/>
      </c>
      <c r="CH1545" s="39" t="str">
        <f t="shared" si="1041"/>
        <v/>
      </c>
      <c r="CI1545" s="39" t="str">
        <f t="shared" si="1042"/>
        <v/>
      </c>
    </row>
    <row r="1546" spans="1:87">
      <c r="A1546" s="18"/>
      <c r="B1546" s="15" t="str">
        <f>'Gene Table'!E1545</f>
        <v>hsa-miR-4738-5p</v>
      </c>
      <c r="C1546" s="15" t="str">
        <f>'Gene Table'!B1545</f>
        <v>A07</v>
      </c>
      <c r="D1546" s="16" t="str">
        <f>IF(SUM('Test Sample Data'!D$3:D$98)&gt;10,IF(AND(ISNUMBER('Test Sample Data'!D1545),'Test Sample Data'!D1545&lt;$B$1,'Test Sample Data'!D1545&gt;0),'Test Sample Data'!D1545,$B$1),"")</f>
        <v/>
      </c>
      <c r="E1546" s="17" t="str">
        <f>IF(SUM('Test Sample Data'!E$3:E$98)&gt;10,IF(AND(ISNUMBER('Test Sample Data'!E1545),'Test Sample Data'!E1545&lt;$B$1,'Test Sample Data'!E1545&gt;0),'Test Sample Data'!E1545,$B$1),"")</f>
        <v/>
      </c>
      <c r="F1546" s="17" t="str">
        <f>IF(SUM('Test Sample Data'!F$3:F$98)&gt;10,IF(AND(ISNUMBER('Test Sample Data'!F1545),'Test Sample Data'!F1545&lt;$B$1,'Test Sample Data'!F1545&gt;0),'Test Sample Data'!F1545,$B$1),"")</f>
        <v/>
      </c>
      <c r="G1546" s="17" t="str">
        <f>IF(SUM('Test Sample Data'!G$3:G$98)&gt;10,IF(AND(ISNUMBER('Test Sample Data'!G1545),'Test Sample Data'!G1545&lt;$B$1,'Test Sample Data'!G1545&gt;0),'Test Sample Data'!G1545,$B$1),"")</f>
        <v/>
      </c>
      <c r="H1546" s="17" t="str">
        <f>IF(SUM('Test Sample Data'!H$3:H$98)&gt;10,IF(AND(ISNUMBER('Test Sample Data'!H1545),'Test Sample Data'!H1545&lt;$B$1,'Test Sample Data'!H1545&gt;0),'Test Sample Data'!H1545,$B$1),"")</f>
        <v/>
      </c>
      <c r="I1546" s="17" t="str">
        <f>IF(SUM('Test Sample Data'!I$3:I$98)&gt;10,IF(AND(ISNUMBER('Test Sample Data'!I1545),'Test Sample Data'!I1545&lt;$B$1,'Test Sample Data'!I1545&gt;0),'Test Sample Data'!I1545,$B$1),"")</f>
        <v/>
      </c>
      <c r="J1546" s="17" t="str">
        <f>IF(SUM('Test Sample Data'!J$3:J$98)&gt;10,IF(AND(ISNUMBER('Test Sample Data'!J1545),'Test Sample Data'!J1545&lt;$B$1,'Test Sample Data'!J1545&gt;0),'Test Sample Data'!J1545,$B$1),"")</f>
        <v/>
      </c>
      <c r="K1546" s="17" t="str">
        <f>IF(SUM('Test Sample Data'!K$3:K$98)&gt;10,IF(AND(ISNUMBER('Test Sample Data'!K1545),'Test Sample Data'!K1545&lt;$B$1,'Test Sample Data'!K1545&gt;0),'Test Sample Data'!K1545,$B$1),"")</f>
        <v/>
      </c>
      <c r="L1546" s="17" t="str">
        <f>IF(SUM('Test Sample Data'!L$3:L$98)&gt;10,IF(AND(ISNUMBER('Test Sample Data'!L1545),'Test Sample Data'!L1545&lt;$B$1,'Test Sample Data'!L1545&gt;0),'Test Sample Data'!L1545,$B$1),"")</f>
        <v/>
      </c>
      <c r="M1546" s="17" t="str">
        <f>IF(SUM('Test Sample Data'!M$3:M$98)&gt;10,IF(AND(ISNUMBER('Test Sample Data'!M1545),'Test Sample Data'!M1545&lt;$B$1,'Test Sample Data'!M1545&gt;0),'Test Sample Data'!M1545,$B$1),"")</f>
        <v/>
      </c>
      <c r="N1546" s="17" t="str">
        <f>'Gene Table'!E1545</f>
        <v>hsa-miR-4738-5p</v>
      </c>
      <c r="O1546" s="17" t="str">
        <f>'Gene Table'!B1545</f>
        <v>A07</v>
      </c>
      <c r="P1546" s="17" t="str">
        <f>IF(SUM('Control Sample Data'!D$3:D$98)&gt;10,IF(AND(ISNUMBER('Control Sample Data'!D1545),'Control Sample Data'!D1545&lt;$B$1,'Control Sample Data'!D1545&gt;0),'Control Sample Data'!D1545,$B$1),"")</f>
        <v/>
      </c>
      <c r="Q1546" s="17" t="str">
        <f>IF(SUM('Control Sample Data'!E$3:E$98)&gt;10,IF(AND(ISNUMBER('Control Sample Data'!E1545),'Control Sample Data'!E1545&lt;$B$1,'Control Sample Data'!E1545&gt;0),'Control Sample Data'!E1545,$B$1),"")</f>
        <v/>
      </c>
      <c r="R1546" s="17" t="str">
        <f>IF(SUM('Control Sample Data'!F$3:F$98)&gt;10,IF(AND(ISNUMBER('Control Sample Data'!F1545),'Control Sample Data'!F1545&lt;$B$1,'Control Sample Data'!F1545&gt;0),'Control Sample Data'!F1545,$B$1),"")</f>
        <v/>
      </c>
      <c r="S1546" s="17" t="str">
        <f>IF(SUM('Control Sample Data'!G$3:G$98)&gt;10,IF(AND(ISNUMBER('Control Sample Data'!G1545),'Control Sample Data'!G1545&lt;$B$1,'Control Sample Data'!G1545&gt;0),'Control Sample Data'!G1545,$B$1),"")</f>
        <v/>
      </c>
      <c r="T1546" s="17" t="str">
        <f>IF(SUM('Control Sample Data'!H$3:H$98)&gt;10,IF(AND(ISNUMBER('Control Sample Data'!H1545),'Control Sample Data'!H1545&lt;$B$1,'Control Sample Data'!H1545&gt;0),'Control Sample Data'!H1545,$B$1),"")</f>
        <v/>
      </c>
      <c r="U1546" s="17" t="str">
        <f>IF(SUM('Control Sample Data'!I$3:I$98)&gt;10,IF(AND(ISNUMBER('Control Sample Data'!I1545),'Control Sample Data'!I1545&lt;$B$1,'Control Sample Data'!I1545&gt;0),'Control Sample Data'!I1545,$B$1),"")</f>
        <v/>
      </c>
      <c r="V1546" s="17" t="str">
        <f>IF(SUM('Control Sample Data'!J$3:J$98)&gt;10,IF(AND(ISNUMBER('Control Sample Data'!J1545),'Control Sample Data'!J1545&lt;$B$1,'Control Sample Data'!J1545&gt;0),'Control Sample Data'!J1545,$B$1),"")</f>
        <v/>
      </c>
      <c r="W1546" s="17" t="str">
        <f>IF(SUM('Control Sample Data'!K$3:K$98)&gt;10,IF(AND(ISNUMBER('Control Sample Data'!K1545),'Control Sample Data'!K1545&lt;$B$1,'Control Sample Data'!K1545&gt;0),'Control Sample Data'!K1545,$B$1),"")</f>
        <v/>
      </c>
      <c r="X1546" s="17" t="str">
        <f>IF(SUM('Control Sample Data'!L$3:L$98)&gt;10,IF(AND(ISNUMBER('Control Sample Data'!L1545),'Control Sample Data'!L1545&lt;$B$1,'Control Sample Data'!L1545&gt;0),'Control Sample Data'!L1545,$B$1),"")</f>
        <v/>
      </c>
      <c r="Y1546" s="17" t="str">
        <f>IF(SUM('Control Sample Data'!M$3:M$98)&gt;10,IF(AND(ISNUMBER('Control Sample Data'!M1545),'Control Sample Data'!M1545&lt;$B$1,'Control Sample Data'!M1545&gt;0),'Control Sample Data'!M1545,$B$1),"")</f>
        <v/>
      </c>
      <c r="Z1546" s="22" t="str">
        <f>IF(ISERROR(VLOOKUP('Choose Housekeeping Genes'!$C777,Calculations!$C$772:$M$1155,2,0)),"",VLOOKUP('Choose Housekeeping Genes'!$C777,Calculations!$C$772:$M$1155,2,0))</f>
        <v/>
      </c>
      <c r="AA1546" s="22" t="str">
        <f>IF(ISERROR(VLOOKUP('Choose Housekeeping Genes'!$C777,Calculations!$C$772:$M$1155,3,0)),"",VLOOKUP('Choose Housekeeping Genes'!$C777,Calculations!$C$772:$M$1155,3,0))</f>
        <v/>
      </c>
      <c r="AB1546" s="22" t="str">
        <f>IF(ISERROR(VLOOKUP('Choose Housekeeping Genes'!$C777,Calculations!$C$772:$M$1155,4,0)),"",VLOOKUP('Choose Housekeeping Genes'!$C777,Calculations!$C$772:$M$1155,4,0))</f>
        <v/>
      </c>
      <c r="AC1546" s="22" t="str">
        <f>IF(ISERROR(VLOOKUP('Choose Housekeeping Genes'!$C777,Calculations!$C$772:$M$1155,5,0)),"",VLOOKUP('Choose Housekeeping Genes'!$C777,Calculations!$C$772:$M$1155,5,0))</f>
        <v/>
      </c>
      <c r="AD1546" s="22" t="str">
        <f>IF(ISERROR(VLOOKUP('Choose Housekeeping Genes'!$C777,Calculations!$C$772:$M$1155,6,0)),"",VLOOKUP('Choose Housekeeping Genes'!$C777,Calculations!$C$772:$M$1155,6,0))</f>
        <v/>
      </c>
      <c r="AE1546" s="22" t="str">
        <f>IF(ISERROR(VLOOKUP('Choose Housekeeping Genes'!$C777,Calculations!$C$772:$M$1155,7,0)),"",VLOOKUP('Choose Housekeeping Genes'!$C777,Calculations!$C$772:$M$1155,7,0))</f>
        <v/>
      </c>
      <c r="AF1546" s="22" t="str">
        <f>IF(ISERROR(VLOOKUP('Choose Housekeeping Genes'!$C777,Calculations!$C$772:$M$1155,8,0)),"",VLOOKUP('Choose Housekeeping Genes'!$C777,Calculations!$C$772:$M$1155,8,0))</f>
        <v/>
      </c>
      <c r="AG1546" s="22" t="str">
        <f>IF(ISERROR(VLOOKUP('Choose Housekeeping Genes'!$C777,Calculations!$C$772:$M$1155,9,0)),"",VLOOKUP('Choose Housekeeping Genes'!$C777,Calculations!$C$772:$M$1155,9,0))</f>
        <v/>
      </c>
      <c r="AH1546" s="22" t="str">
        <f>IF(ISERROR(VLOOKUP('Choose Housekeeping Genes'!$C777,Calculations!$C$772:$M$1155,10,0)),"",VLOOKUP('Choose Housekeeping Genes'!$C777,Calculations!$C$772:$M$1155,10,0))</f>
        <v/>
      </c>
      <c r="AI1546" s="22" t="str">
        <f>IF(ISERROR(VLOOKUP('Choose Housekeeping Genes'!$C777,Calculations!$C$772:$M$1155,11,0)),"",VLOOKUP('Choose Housekeeping Genes'!$C777,Calculations!$C$772:$M$1155,11,0))</f>
        <v/>
      </c>
      <c r="AJ1546" s="22" t="str">
        <f>IF(ISERROR(VLOOKUP('Choose Housekeeping Genes'!$C777,Calculations!$C$772:$Y$1155,14,0)),"",VLOOKUP('Choose Housekeeping Genes'!$C777,Calculations!$C$772:$Y$1155,14,0))</f>
        <v/>
      </c>
      <c r="AK1546" s="22" t="str">
        <f>IF(ISERROR(VLOOKUP('Choose Housekeeping Genes'!$C777,Calculations!$C$772:$Y$1155,15,0)),"",VLOOKUP('Choose Housekeeping Genes'!$C777,Calculations!$C$772:$Y$1155,15,0))</f>
        <v/>
      </c>
      <c r="AL1546" s="22" t="str">
        <f>IF(ISERROR(VLOOKUP('Choose Housekeeping Genes'!$C777,Calculations!$C$772:$Y$1155,16,0)),"",VLOOKUP('Choose Housekeeping Genes'!$C777,Calculations!$C$772:$Y$1155,16,0))</f>
        <v/>
      </c>
      <c r="AM1546" s="22" t="str">
        <f>IF(ISERROR(VLOOKUP('Choose Housekeeping Genes'!$C777,Calculations!$C$772:$Y$1155,17,0)),"",VLOOKUP('Choose Housekeeping Genes'!$C777,Calculations!$C$772:$Y$1155,17,0))</f>
        <v/>
      </c>
      <c r="AN1546" s="22" t="str">
        <f>IF(ISERROR(VLOOKUP('Choose Housekeeping Genes'!$C777,Calculations!$C$772:$Y$1155,18,0)),"",VLOOKUP('Choose Housekeeping Genes'!$C777,Calculations!$C$772:$Y$1155,18,0))</f>
        <v/>
      </c>
      <c r="AO1546" s="22" t="str">
        <f>IF(ISERROR(VLOOKUP('Choose Housekeeping Genes'!$C777,Calculations!$C$772:$Y$1155,19,0)),"",VLOOKUP('Choose Housekeeping Genes'!$C777,Calculations!$C$772:$Y$1155,19,0))</f>
        <v/>
      </c>
      <c r="AP1546" s="22" t="str">
        <f>IF(ISERROR(VLOOKUP('Choose Housekeeping Genes'!$C777,Calculations!$C$772:$Y$1155,20,0)),"",VLOOKUP('Choose Housekeeping Genes'!$C777,Calculations!$C$772:$Y$1155,20,0))</f>
        <v/>
      </c>
      <c r="AQ1546" s="22" t="str">
        <f>IF(ISERROR(VLOOKUP('Choose Housekeeping Genes'!$C777,Calculations!$C$772:$Y$1155,21,0)),"",VLOOKUP('Choose Housekeeping Genes'!$C777,Calculations!$C$772:$Y$1155,21,0))</f>
        <v/>
      </c>
      <c r="AR1546" s="22" t="str">
        <f>IF(ISERROR(VLOOKUP('Choose Housekeeping Genes'!$C777,Calculations!$C$772:$Y$1155,22,0)),"",VLOOKUP('Choose Housekeeping Genes'!$C777,Calculations!$C$772:$Y$1155,22,0))</f>
        <v/>
      </c>
      <c r="AS1546" s="22" t="str">
        <f>IF(ISERROR(VLOOKUP('Choose Housekeeping Genes'!$C777,Calculations!$C$772:$Y$1155,23,0)),"",VLOOKUP('Choose Housekeeping Genes'!$C777,Calculations!$C$772:$Y$1155,23,0))</f>
        <v/>
      </c>
      <c r="AT1546" s="36" t="str">
        <f t="shared" si="1043"/>
        <v/>
      </c>
      <c r="AU1546" s="36" t="str">
        <f t="shared" si="1044"/>
        <v/>
      </c>
      <c r="AV1546" s="36" t="str">
        <f t="shared" si="1045"/>
        <v/>
      </c>
      <c r="AW1546" s="36" t="str">
        <f t="shared" si="1046"/>
        <v/>
      </c>
      <c r="AX1546" s="36" t="str">
        <f t="shared" si="1047"/>
        <v/>
      </c>
      <c r="AY1546" s="36" t="str">
        <f t="shared" si="1048"/>
        <v/>
      </c>
      <c r="AZ1546" s="36" t="str">
        <f t="shared" si="1049"/>
        <v/>
      </c>
      <c r="BA1546" s="36" t="str">
        <f t="shared" si="1050"/>
        <v/>
      </c>
      <c r="BB1546" s="36" t="str">
        <f t="shared" si="1051"/>
        <v/>
      </c>
      <c r="BC1546" s="36" t="str">
        <f t="shared" si="1052"/>
        <v/>
      </c>
      <c r="BD1546" s="36" t="str">
        <f t="shared" si="1053"/>
        <v/>
      </c>
      <c r="BE1546" s="36" t="str">
        <f t="shared" si="1054"/>
        <v/>
      </c>
      <c r="BF1546" s="36" t="str">
        <f t="shared" si="1055"/>
        <v/>
      </c>
      <c r="BG1546" s="36" t="str">
        <f t="shared" si="1056"/>
        <v/>
      </c>
      <c r="BH1546" s="36" t="str">
        <f t="shared" si="1057"/>
        <v/>
      </c>
      <c r="BI1546" s="36" t="str">
        <f t="shared" si="1058"/>
        <v/>
      </c>
      <c r="BJ1546" s="36" t="str">
        <f t="shared" si="1059"/>
        <v/>
      </c>
      <c r="BK1546" s="36" t="str">
        <f t="shared" si="1060"/>
        <v/>
      </c>
      <c r="BL1546" s="36" t="str">
        <f t="shared" si="1061"/>
        <v/>
      </c>
      <c r="BM1546" s="36" t="str">
        <f t="shared" si="1062"/>
        <v/>
      </c>
      <c r="BN1546" s="38" t="e">
        <f t="shared" si="1021"/>
        <v>#DIV/0!</v>
      </c>
      <c r="BO1546" s="38" t="e">
        <f t="shared" si="1022"/>
        <v>#DIV/0!</v>
      </c>
      <c r="BP1546" s="39" t="str">
        <f t="shared" si="1023"/>
        <v/>
      </c>
      <c r="BQ1546" s="39" t="str">
        <f t="shared" si="1024"/>
        <v/>
      </c>
      <c r="BR1546" s="39" t="str">
        <f t="shared" si="1025"/>
        <v/>
      </c>
      <c r="BS1546" s="39" t="str">
        <f t="shared" si="1026"/>
        <v/>
      </c>
      <c r="BT1546" s="39" t="str">
        <f t="shared" si="1027"/>
        <v/>
      </c>
      <c r="BU1546" s="39" t="str">
        <f t="shared" si="1028"/>
        <v/>
      </c>
      <c r="BV1546" s="39" t="str">
        <f t="shared" si="1029"/>
        <v/>
      </c>
      <c r="BW1546" s="39" t="str">
        <f t="shared" si="1030"/>
        <v/>
      </c>
      <c r="BX1546" s="39" t="str">
        <f t="shared" si="1031"/>
        <v/>
      </c>
      <c r="BY1546" s="39" t="str">
        <f t="shared" si="1032"/>
        <v/>
      </c>
      <c r="BZ1546" s="39" t="str">
        <f t="shared" si="1033"/>
        <v/>
      </c>
      <c r="CA1546" s="39" t="str">
        <f t="shared" si="1034"/>
        <v/>
      </c>
      <c r="CB1546" s="39" t="str">
        <f t="shared" si="1035"/>
        <v/>
      </c>
      <c r="CC1546" s="39" t="str">
        <f t="shared" si="1036"/>
        <v/>
      </c>
      <c r="CD1546" s="39" t="str">
        <f t="shared" si="1037"/>
        <v/>
      </c>
      <c r="CE1546" s="39" t="str">
        <f t="shared" si="1038"/>
        <v/>
      </c>
      <c r="CF1546" s="39" t="str">
        <f t="shared" si="1039"/>
        <v/>
      </c>
      <c r="CG1546" s="39" t="str">
        <f t="shared" si="1040"/>
        <v/>
      </c>
      <c r="CH1546" s="39" t="str">
        <f t="shared" si="1041"/>
        <v/>
      </c>
      <c r="CI1546" s="39" t="str">
        <f t="shared" si="1042"/>
        <v/>
      </c>
    </row>
    <row r="1547" spans="1:87">
      <c r="A1547" s="18"/>
      <c r="B1547" s="15" t="str">
        <f>'Gene Table'!E1546</f>
        <v>hsa-miR-4793-5p</v>
      </c>
      <c r="C1547" s="15" t="str">
        <f>'Gene Table'!B1546</f>
        <v>A08</v>
      </c>
      <c r="D1547" s="16" t="str">
        <f>IF(SUM('Test Sample Data'!D$3:D$98)&gt;10,IF(AND(ISNUMBER('Test Sample Data'!D1546),'Test Sample Data'!D1546&lt;$B$1,'Test Sample Data'!D1546&gt;0),'Test Sample Data'!D1546,$B$1),"")</f>
        <v/>
      </c>
      <c r="E1547" s="17" t="str">
        <f>IF(SUM('Test Sample Data'!E$3:E$98)&gt;10,IF(AND(ISNUMBER('Test Sample Data'!E1546),'Test Sample Data'!E1546&lt;$B$1,'Test Sample Data'!E1546&gt;0),'Test Sample Data'!E1546,$B$1),"")</f>
        <v/>
      </c>
      <c r="F1547" s="17" t="str">
        <f>IF(SUM('Test Sample Data'!F$3:F$98)&gt;10,IF(AND(ISNUMBER('Test Sample Data'!F1546),'Test Sample Data'!F1546&lt;$B$1,'Test Sample Data'!F1546&gt;0),'Test Sample Data'!F1546,$B$1),"")</f>
        <v/>
      </c>
      <c r="G1547" s="17" t="str">
        <f>IF(SUM('Test Sample Data'!G$3:G$98)&gt;10,IF(AND(ISNUMBER('Test Sample Data'!G1546),'Test Sample Data'!G1546&lt;$B$1,'Test Sample Data'!G1546&gt;0),'Test Sample Data'!G1546,$B$1),"")</f>
        <v/>
      </c>
      <c r="H1547" s="17" t="str">
        <f>IF(SUM('Test Sample Data'!H$3:H$98)&gt;10,IF(AND(ISNUMBER('Test Sample Data'!H1546),'Test Sample Data'!H1546&lt;$B$1,'Test Sample Data'!H1546&gt;0),'Test Sample Data'!H1546,$B$1),"")</f>
        <v/>
      </c>
      <c r="I1547" s="17" t="str">
        <f>IF(SUM('Test Sample Data'!I$3:I$98)&gt;10,IF(AND(ISNUMBER('Test Sample Data'!I1546),'Test Sample Data'!I1546&lt;$B$1,'Test Sample Data'!I1546&gt;0),'Test Sample Data'!I1546,$B$1),"")</f>
        <v/>
      </c>
      <c r="J1547" s="17" t="str">
        <f>IF(SUM('Test Sample Data'!J$3:J$98)&gt;10,IF(AND(ISNUMBER('Test Sample Data'!J1546),'Test Sample Data'!J1546&lt;$B$1,'Test Sample Data'!J1546&gt;0),'Test Sample Data'!J1546,$B$1),"")</f>
        <v/>
      </c>
      <c r="K1547" s="17" t="str">
        <f>IF(SUM('Test Sample Data'!K$3:K$98)&gt;10,IF(AND(ISNUMBER('Test Sample Data'!K1546),'Test Sample Data'!K1546&lt;$B$1,'Test Sample Data'!K1546&gt;0),'Test Sample Data'!K1546,$B$1),"")</f>
        <v/>
      </c>
      <c r="L1547" s="17" t="str">
        <f>IF(SUM('Test Sample Data'!L$3:L$98)&gt;10,IF(AND(ISNUMBER('Test Sample Data'!L1546),'Test Sample Data'!L1546&lt;$B$1,'Test Sample Data'!L1546&gt;0),'Test Sample Data'!L1546,$B$1),"")</f>
        <v/>
      </c>
      <c r="M1547" s="17" t="str">
        <f>IF(SUM('Test Sample Data'!M$3:M$98)&gt;10,IF(AND(ISNUMBER('Test Sample Data'!M1546),'Test Sample Data'!M1546&lt;$B$1,'Test Sample Data'!M1546&gt;0),'Test Sample Data'!M1546,$B$1),"")</f>
        <v/>
      </c>
      <c r="N1547" s="17" t="str">
        <f>'Gene Table'!E1546</f>
        <v>hsa-miR-4793-5p</v>
      </c>
      <c r="O1547" s="17" t="str">
        <f>'Gene Table'!B1546</f>
        <v>A08</v>
      </c>
      <c r="P1547" s="17" t="str">
        <f>IF(SUM('Control Sample Data'!D$3:D$98)&gt;10,IF(AND(ISNUMBER('Control Sample Data'!D1546),'Control Sample Data'!D1546&lt;$B$1,'Control Sample Data'!D1546&gt;0),'Control Sample Data'!D1546,$B$1),"")</f>
        <v/>
      </c>
      <c r="Q1547" s="17" t="str">
        <f>IF(SUM('Control Sample Data'!E$3:E$98)&gt;10,IF(AND(ISNUMBER('Control Sample Data'!E1546),'Control Sample Data'!E1546&lt;$B$1,'Control Sample Data'!E1546&gt;0),'Control Sample Data'!E1546,$B$1),"")</f>
        <v/>
      </c>
      <c r="R1547" s="17" t="str">
        <f>IF(SUM('Control Sample Data'!F$3:F$98)&gt;10,IF(AND(ISNUMBER('Control Sample Data'!F1546),'Control Sample Data'!F1546&lt;$B$1,'Control Sample Data'!F1546&gt;0),'Control Sample Data'!F1546,$B$1),"")</f>
        <v/>
      </c>
      <c r="S1547" s="17" t="str">
        <f>IF(SUM('Control Sample Data'!G$3:G$98)&gt;10,IF(AND(ISNUMBER('Control Sample Data'!G1546),'Control Sample Data'!G1546&lt;$B$1,'Control Sample Data'!G1546&gt;0),'Control Sample Data'!G1546,$B$1),"")</f>
        <v/>
      </c>
      <c r="T1547" s="17" t="str">
        <f>IF(SUM('Control Sample Data'!H$3:H$98)&gt;10,IF(AND(ISNUMBER('Control Sample Data'!H1546),'Control Sample Data'!H1546&lt;$B$1,'Control Sample Data'!H1546&gt;0),'Control Sample Data'!H1546,$B$1),"")</f>
        <v/>
      </c>
      <c r="U1547" s="17" t="str">
        <f>IF(SUM('Control Sample Data'!I$3:I$98)&gt;10,IF(AND(ISNUMBER('Control Sample Data'!I1546),'Control Sample Data'!I1546&lt;$B$1,'Control Sample Data'!I1546&gt;0),'Control Sample Data'!I1546,$B$1),"")</f>
        <v/>
      </c>
      <c r="V1547" s="17" t="str">
        <f>IF(SUM('Control Sample Data'!J$3:J$98)&gt;10,IF(AND(ISNUMBER('Control Sample Data'!J1546),'Control Sample Data'!J1546&lt;$B$1,'Control Sample Data'!J1546&gt;0),'Control Sample Data'!J1546,$B$1),"")</f>
        <v/>
      </c>
      <c r="W1547" s="17" t="str">
        <f>IF(SUM('Control Sample Data'!K$3:K$98)&gt;10,IF(AND(ISNUMBER('Control Sample Data'!K1546),'Control Sample Data'!K1546&lt;$B$1,'Control Sample Data'!K1546&gt;0),'Control Sample Data'!K1546,$B$1),"")</f>
        <v/>
      </c>
      <c r="X1547" s="17" t="str">
        <f>IF(SUM('Control Sample Data'!L$3:L$98)&gt;10,IF(AND(ISNUMBER('Control Sample Data'!L1546),'Control Sample Data'!L1546&lt;$B$1,'Control Sample Data'!L1546&gt;0),'Control Sample Data'!L1546,$B$1),"")</f>
        <v/>
      </c>
      <c r="Y1547" s="17" t="str">
        <f>IF(SUM('Control Sample Data'!M$3:M$98)&gt;10,IF(AND(ISNUMBER('Control Sample Data'!M1546),'Control Sample Data'!M1546&lt;$B$1,'Control Sample Data'!M1546&gt;0),'Control Sample Data'!M1546,$B$1),"")</f>
        <v/>
      </c>
      <c r="Z1547" s="22" t="str">
        <f>IF(ISERROR(VLOOKUP('Choose Housekeeping Genes'!$C778,Calculations!$C$772:$M$1155,2,0)),"",VLOOKUP('Choose Housekeeping Genes'!$C778,Calculations!$C$772:$M$1155,2,0))</f>
        <v/>
      </c>
      <c r="AA1547" s="22" t="str">
        <f>IF(ISERROR(VLOOKUP('Choose Housekeeping Genes'!$C778,Calculations!$C$772:$M$1155,3,0)),"",VLOOKUP('Choose Housekeeping Genes'!$C778,Calculations!$C$772:$M$1155,3,0))</f>
        <v/>
      </c>
      <c r="AB1547" s="22" t="str">
        <f>IF(ISERROR(VLOOKUP('Choose Housekeeping Genes'!$C778,Calculations!$C$772:$M$1155,4,0)),"",VLOOKUP('Choose Housekeeping Genes'!$C778,Calculations!$C$772:$M$1155,4,0))</f>
        <v/>
      </c>
      <c r="AC1547" s="22" t="str">
        <f>IF(ISERROR(VLOOKUP('Choose Housekeeping Genes'!$C778,Calculations!$C$772:$M$1155,5,0)),"",VLOOKUP('Choose Housekeeping Genes'!$C778,Calculations!$C$772:$M$1155,5,0))</f>
        <v/>
      </c>
      <c r="AD1547" s="22" t="str">
        <f>IF(ISERROR(VLOOKUP('Choose Housekeeping Genes'!$C778,Calculations!$C$772:$M$1155,6,0)),"",VLOOKUP('Choose Housekeeping Genes'!$C778,Calculations!$C$772:$M$1155,6,0))</f>
        <v/>
      </c>
      <c r="AE1547" s="22" t="str">
        <f>IF(ISERROR(VLOOKUP('Choose Housekeeping Genes'!$C778,Calculations!$C$772:$M$1155,7,0)),"",VLOOKUP('Choose Housekeeping Genes'!$C778,Calculations!$C$772:$M$1155,7,0))</f>
        <v/>
      </c>
      <c r="AF1547" s="22" t="str">
        <f>IF(ISERROR(VLOOKUP('Choose Housekeeping Genes'!$C778,Calculations!$C$772:$M$1155,8,0)),"",VLOOKUP('Choose Housekeeping Genes'!$C778,Calculations!$C$772:$M$1155,8,0))</f>
        <v/>
      </c>
      <c r="AG1547" s="22" t="str">
        <f>IF(ISERROR(VLOOKUP('Choose Housekeeping Genes'!$C778,Calculations!$C$772:$M$1155,9,0)),"",VLOOKUP('Choose Housekeeping Genes'!$C778,Calculations!$C$772:$M$1155,9,0))</f>
        <v/>
      </c>
      <c r="AH1547" s="22" t="str">
        <f>IF(ISERROR(VLOOKUP('Choose Housekeeping Genes'!$C778,Calculations!$C$772:$M$1155,10,0)),"",VLOOKUP('Choose Housekeeping Genes'!$C778,Calculations!$C$772:$M$1155,10,0))</f>
        <v/>
      </c>
      <c r="AI1547" s="22" t="str">
        <f>IF(ISERROR(VLOOKUP('Choose Housekeeping Genes'!$C778,Calculations!$C$772:$M$1155,11,0)),"",VLOOKUP('Choose Housekeeping Genes'!$C778,Calculations!$C$772:$M$1155,11,0))</f>
        <v/>
      </c>
      <c r="AJ1547" s="22" t="str">
        <f>IF(ISERROR(VLOOKUP('Choose Housekeeping Genes'!$C778,Calculations!$C$772:$Y$1155,14,0)),"",VLOOKUP('Choose Housekeeping Genes'!$C778,Calculations!$C$772:$Y$1155,14,0))</f>
        <v/>
      </c>
      <c r="AK1547" s="22" t="str">
        <f>IF(ISERROR(VLOOKUP('Choose Housekeeping Genes'!$C778,Calculations!$C$772:$Y$1155,15,0)),"",VLOOKUP('Choose Housekeeping Genes'!$C778,Calculations!$C$772:$Y$1155,15,0))</f>
        <v/>
      </c>
      <c r="AL1547" s="22" t="str">
        <f>IF(ISERROR(VLOOKUP('Choose Housekeeping Genes'!$C778,Calculations!$C$772:$Y$1155,16,0)),"",VLOOKUP('Choose Housekeeping Genes'!$C778,Calculations!$C$772:$Y$1155,16,0))</f>
        <v/>
      </c>
      <c r="AM1547" s="22" t="str">
        <f>IF(ISERROR(VLOOKUP('Choose Housekeeping Genes'!$C778,Calculations!$C$772:$Y$1155,17,0)),"",VLOOKUP('Choose Housekeeping Genes'!$C778,Calculations!$C$772:$Y$1155,17,0))</f>
        <v/>
      </c>
      <c r="AN1547" s="22" t="str">
        <f>IF(ISERROR(VLOOKUP('Choose Housekeeping Genes'!$C778,Calculations!$C$772:$Y$1155,18,0)),"",VLOOKUP('Choose Housekeeping Genes'!$C778,Calculations!$C$772:$Y$1155,18,0))</f>
        <v/>
      </c>
      <c r="AO1547" s="22" t="str">
        <f>IF(ISERROR(VLOOKUP('Choose Housekeeping Genes'!$C778,Calculations!$C$772:$Y$1155,19,0)),"",VLOOKUP('Choose Housekeeping Genes'!$C778,Calculations!$C$772:$Y$1155,19,0))</f>
        <v/>
      </c>
      <c r="AP1547" s="22" t="str">
        <f>IF(ISERROR(VLOOKUP('Choose Housekeeping Genes'!$C778,Calculations!$C$772:$Y$1155,20,0)),"",VLOOKUP('Choose Housekeeping Genes'!$C778,Calculations!$C$772:$Y$1155,20,0))</f>
        <v/>
      </c>
      <c r="AQ1547" s="22" t="str">
        <f>IF(ISERROR(VLOOKUP('Choose Housekeeping Genes'!$C778,Calculations!$C$772:$Y$1155,21,0)),"",VLOOKUP('Choose Housekeeping Genes'!$C778,Calculations!$C$772:$Y$1155,21,0))</f>
        <v/>
      </c>
      <c r="AR1547" s="22" t="str">
        <f>IF(ISERROR(VLOOKUP('Choose Housekeeping Genes'!$C778,Calculations!$C$772:$Y$1155,22,0)),"",VLOOKUP('Choose Housekeeping Genes'!$C778,Calculations!$C$772:$Y$1155,22,0))</f>
        <v/>
      </c>
      <c r="AS1547" s="22" t="str">
        <f>IF(ISERROR(VLOOKUP('Choose Housekeeping Genes'!$C778,Calculations!$C$772:$Y$1155,23,0)),"",VLOOKUP('Choose Housekeeping Genes'!$C778,Calculations!$C$772:$Y$1155,23,0))</f>
        <v/>
      </c>
      <c r="AT1547" s="36" t="str">
        <f t="shared" si="1043"/>
        <v/>
      </c>
      <c r="AU1547" s="36" t="str">
        <f t="shared" si="1044"/>
        <v/>
      </c>
      <c r="AV1547" s="36" t="str">
        <f t="shared" si="1045"/>
        <v/>
      </c>
      <c r="AW1547" s="36" t="str">
        <f t="shared" si="1046"/>
        <v/>
      </c>
      <c r="AX1547" s="36" t="str">
        <f t="shared" si="1047"/>
        <v/>
      </c>
      <c r="AY1547" s="36" t="str">
        <f t="shared" si="1048"/>
        <v/>
      </c>
      <c r="AZ1547" s="36" t="str">
        <f t="shared" si="1049"/>
        <v/>
      </c>
      <c r="BA1547" s="36" t="str">
        <f t="shared" si="1050"/>
        <v/>
      </c>
      <c r="BB1547" s="36" t="str">
        <f t="shared" si="1051"/>
        <v/>
      </c>
      <c r="BC1547" s="36" t="str">
        <f t="shared" si="1052"/>
        <v/>
      </c>
      <c r="BD1547" s="36" t="str">
        <f t="shared" si="1053"/>
        <v/>
      </c>
      <c r="BE1547" s="36" t="str">
        <f t="shared" si="1054"/>
        <v/>
      </c>
      <c r="BF1547" s="36" t="str">
        <f t="shared" si="1055"/>
        <v/>
      </c>
      <c r="BG1547" s="36" t="str">
        <f t="shared" si="1056"/>
        <v/>
      </c>
      <c r="BH1547" s="36" t="str">
        <f t="shared" si="1057"/>
        <v/>
      </c>
      <c r="BI1547" s="36" t="str">
        <f t="shared" si="1058"/>
        <v/>
      </c>
      <c r="BJ1547" s="36" t="str">
        <f t="shared" si="1059"/>
        <v/>
      </c>
      <c r="BK1547" s="36" t="str">
        <f t="shared" si="1060"/>
        <v/>
      </c>
      <c r="BL1547" s="36" t="str">
        <f t="shared" si="1061"/>
        <v/>
      </c>
      <c r="BM1547" s="36" t="str">
        <f t="shared" si="1062"/>
        <v/>
      </c>
      <c r="BN1547" s="38" t="e">
        <f t="shared" si="1021"/>
        <v>#DIV/0!</v>
      </c>
      <c r="BO1547" s="38" t="e">
        <f t="shared" si="1022"/>
        <v>#DIV/0!</v>
      </c>
      <c r="BP1547" s="39" t="str">
        <f t="shared" si="1023"/>
        <v/>
      </c>
      <c r="BQ1547" s="39" t="str">
        <f t="shared" si="1024"/>
        <v/>
      </c>
      <c r="BR1547" s="39" t="str">
        <f t="shared" si="1025"/>
        <v/>
      </c>
      <c r="BS1547" s="39" t="str">
        <f t="shared" si="1026"/>
        <v/>
      </c>
      <c r="BT1547" s="39" t="str">
        <f t="shared" si="1027"/>
        <v/>
      </c>
      <c r="BU1547" s="39" t="str">
        <f t="shared" si="1028"/>
        <v/>
      </c>
      <c r="BV1547" s="39" t="str">
        <f t="shared" si="1029"/>
        <v/>
      </c>
      <c r="BW1547" s="39" t="str">
        <f t="shared" si="1030"/>
        <v/>
      </c>
      <c r="BX1547" s="39" t="str">
        <f t="shared" si="1031"/>
        <v/>
      </c>
      <c r="BY1547" s="39" t="str">
        <f t="shared" si="1032"/>
        <v/>
      </c>
      <c r="BZ1547" s="39" t="str">
        <f t="shared" si="1033"/>
        <v/>
      </c>
      <c r="CA1547" s="39" t="str">
        <f t="shared" si="1034"/>
        <v/>
      </c>
      <c r="CB1547" s="39" t="str">
        <f t="shared" si="1035"/>
        <v/>
      </c>
      <c r="CC1547" s="39" t="str">
        <f t="shared" si="1036"/>
        <v/>
      </c>
      <c r="CD1547" s="39" t="str">
        <f t="shared" si="1037"/>
        <v/>
      </c>
      <c r="CE1547" s="39" t="str">
        <f t="shared" si="1038"/>
        <v/>
      </c>
      <c r="CF1547" s="39" t="str">
        <f t="shared" si="1039"/>
        <v/>
      </c>
      <c r="CG1547" s="39" t="str">
        <f t="shared" si="1040"/>
        <v/>
      </c>
      <c r="CH1547" s="39" t="str">
        <f t="shared" si="1041"/>
        <v/>
      </c>
      <c r="CI1547" s="39" t="str">
        <f t="shared" si="1042"/>
        <v/>
      </c>
    </row>
    <row r="1548" spans="1:87">
      <c r="A1548" s="18"/>
      <c r="B1548" s="15" t="str">
        <f>'Gene Table'!E1547</f>
        <v>hsa-miR-4738-3p</v>
      </c>
      <c r="C1548" s="15" t="str">
        <f>'Gene Table'!B1547</f>
        <v>A09</v>
      </c>
      <c r="D1548" s="16" t="str">
        <f>IF(SUM('Test Sample Data'!D$3:D$98)&gt;10,IF(AND(ISNUMBER('Test Sample Data'!D1547),'Test Sample Data'!D1547&lt;$B$1,'Test Sample Data'!D1547&gt;0),'Test Sample Data'!D1547,$B$1),"")</f>
        <v/>
      </c>
      <c r="E1548" s="17" t="str">
        <f>IF(SUM('Test Sample Data'!E$3:E$98)&gt;10,IF(AND(ISNUMBER('Test Sample Data'!E1547),'Test Sample Data'!E1547&lt;$B$1,'Test Sample Data'!E1547&gt;0),'Test Sample Data'!E1547,$B$1),"")</f>
        <v/>
      </c>
      <c r="F1548" s="17" t="str">
        <f>IF(SUM('Test Sample Data'!F$3:F$98)&gt;10,IF(AND(ISNUMBER('Test Sample Data'!F1547),'Test Sample Data'!F1547&lt;$B$1,'Test Sample Data'!F1547&gt;0),'Test Sample Data'!F1547,$B$1),"")</f>
        <v/>
      </c>
      <c r="G1548" s="17" t="str">
        <f>IF(SUM('Test Sample Data'!G$3:G$98)&gt;10,IF(AND(ISNUMBER('Test Sample Data'!G1547),'Test Sample Data'!G1547&lt;$B$1,'Test Sample Data'!G1547&gt;0),'Test Sample Data'!G1547,$B$1),"")</f>
        <v/>
      </c>
      <c r="H1548" s="17" t="str">
        <f>IF(SUM('Test Sample Data'!H$3:H$98)&gt;10,IF(AND(ISNUMBER('Test Sample Data'!H1547),'Test Sample Data'!H1547&lt;$B$1,'Test Sample Data'!H1547&gt;0),'Test Sample Data'!H1547,$B$1),"")</f>
        <v/>
      </c>
      <c r="I1548" s="17" t="str">
        <f>IF(SUM('Test Sample Data'!I$3:I$98)&gt;10,IF(AND(ISNUMBER('Test Sample Data'!I1547),'Test Sample Data'!I1547&lt;$B$1,'Test Sample Data'!I1547&gt;0),'Test Sample Data'!I1547,$B$1),"")</f>
        <v/>
      </c>
      <c r="J1548" s="17" t="str">
        <f>IF(SUM('Test Sample Data'!J$3:J$98)&gt;10,IF(AND(ISNUMBER('Test Sample Data'!J1547),'Test Sample Data'!J1547&lt;$B$1,'Test Sample Data'!J1547&gt;0),'Test Sample Data'!J1547,$B$1),"")</f>
        <v/>
      </c>
      <c r="K1548" s="17" t="str">
        <f>IF(SUM('Test Sample Data'!K$3:K$98)&gt;10,IF(AND(ISNUMBER('Test Sample Data'!K1547),'Test Sample Data'!K1547&lt;$B$1,'Test Sample Data'!K1547&gt;0),'Test Sample Data'!K1547,$B$1),"")</f>
        <v/>
      </c>
      <c r="L1548" s="17" t="str">
        <f>IF(SUM('Test Sample Data'!L$3:L$98)&gt;10,IF(AND(ISNUMBER('Test Sample Data'!L1547),'Test Sample Data'!L1547&lt;$B$1,'Test Sample Data'!L1547&gt;0),'Test Sample Data'!L1547,$B$1),"")</f>
        <v/>
      </c>
      <c r="M1548" s="17" t="str">
        <f>IF(SUM('Test Sample Data'!M$3:M$98)&gt;10,IF(AND(ISNUMBER('Test Sample Data'!M1547),'Test Sample Data'!M1547&lt;$B$1,'Test Sample Data'!M1547&gt;0),'Test Sample Data'!M1547,$B$1),"")</f>
        <v/>
      </c>
      <c r="N1548" s="17" t="str">
        <f>'Gene Table'!E1547</f>
        <v>hsa-miR-4738-3p</v>
      </c>
      <c r="O1548" s="17" t="str">
        <f>'Gene Table'!B1547</f>
        <v>A09</v>
      </c>
      <c r="P1548" s="17" t="str">
        <f>IF(SUM('Control Sample Data'!D$3:D$98)&gt;10,IF(AND(ISNUMBER('Control Sample Data'!D1547),'Control Sample Data'!D1547&lt;$B$1,'Control Sample Data'!D1547&gt;0),'Control Sample Data'!D1547,$B$1),"")</f>
        <v/>
      </c>
      <c r="Q1548" s="17" t="str">
        <f>IF(SUM('Control Sample Data'!E$3:E$98)&gt;10,IF(AND(ISNUMBER('Control Sample Data'!E1547),'Control Sample Data'!E1547&lt;$B$1,'Control Sample Data'!E1547&gt;0),'Control Sample Data'!E1547,$B$1),"")</f>
        <v/>
      </c>
      <c r="R1548" s="17" t="str">
        <f>IF(SUM('Control Sample Data'!F$3:F$98)&gt;10,IF(AND(ISNUMBER('Control Sample Data'!F1547),'Control Sample Data'!F1547&lt;$B$1,'Control Sample Data'!F1547&gt;0),'Control Sample Data'!F1547,$B$1),"")</f>
        <v/>
      </c>
      <c r="S1548" s="17" t="str">
        <f>IF(SUM('Control Sample Data'!G$3:G$98)&gt;10,IF(AND(ISNUMBER('Control Sample Data'!G1547),'Control Sample Data'!G1547&lt;$B$1,'Control Sample Data'!G1547&gt;0),'Control Sample Data'!G1547,$B$1),"")</f>
        <v/>
      </c>
      <c r="T1548" s="17" t="str">
        <f>IF(SUM('Control Sample Data'!H$3:H$98)&gt;10,IF(AND(ISNUMBER('Control Sample Data'!H1547),'Control Sample Data'!H1547&lt;$B$1,'Control Sample Data'!H1547&gt;0),'Control Sample Data'!H1547,$B$1),"")</f>
        <v/>
      </c>
      <c r="U1548" s="17" t="str">
        <f>IF(SUM('Control Sample Data'!I$3:I$98)&gt;10,IF(AND(ISNUMBER('Control Sample Data'!I1547),'Control Sample Data'!I1547&lt;$B$1,'Control Sample Data'!I1547&gt;0),'Control Sample Data'!I1547,$B$1),"")</f>
        <v/>
      </c>
      <c r="V1548" s="17" t="str">
        <f>IF(SUM('Control Sample Data'!J$3:J$98)&gt;10,IF(AND(ISNUMBER('Control Sample Data'!J1547),'Control Sample Data'!J1547&lt;$B$1,'Control Sample Data'!J1547&gt;0),'Control Sample Data'!J1547,$B$1),"")</f>
        <v/>
      </c>
      <c r="W1548" s="17" t="str">
        <f>IF(SUM('Control Sample Data'!K$3:K$98)&gt;10,IF(AND(ISNUMBER('Control Sample Data'!K1547),'Control Sample Data'!K1547&lt;$B$1,'Control Sample Data'!K1547&gt;0),'Control Sample Data'!K1547,$B$1),"")</f>
        <v/>
      </c>
      <c r="X1548" s="17" t="str">
        <f>IF(SUM('Control Sample Data'!L$3:L$98)&gt;10,IF(AND(ISNUMBER('Control Sample Data'!L1547),'Control Sample Data'!L1547&lt;$B$1,'Control Sample Data'!L1547&gt;0),'Control Sample Data'!L1547,$B$1),"")</f>
        <v/>
      </c>
      <c r="Y1548" s="17" t="str">
        <f>IF(SUM('Control Sample Data'!M$3:M$98)&gt;10,IF(AND(ISNUMBER('Control Sample Data'!M1547),'Control Sample Data'!M1547&lt;$B$1,'Control Sample Data'!M1547&gt;0),'Control Sample Data'!M1547,$B$1),"")</f>
        <v/>
      </c>
      <c r="Z1548" s="22" t="str">
        <f>IF(ISERROR(VLOOKUP('Choose Housekeeping Genes'!$C779,Calculations!$C$772:$M$1155,2,0)),"",VLOOKUP('Choose Housekeeping Genes'!$C779,Calculations!$C$772:$M$1155,2,0))</f>
        <v/>
      </c>
      <c r="AA1548" s="22" t="str">
        <f>IF(ISERROR(VLOOKUP('Choose Housekeeping Genes'!$C779,Calculations!$C$772:$M$1155,3,0)),"",VLOOKUP('Choose Housekeeping Genes'!$C779,Calculations!$C$772:$M$1155,3,0))</f>
        <v/>
      </c>
      <c r="AB1548" s="22" t="str">
        <f>IF(ISERROR(VLOOKUP('Choose Housekeeping Genes'!$C779,Calculations!$C$772:$M$1155,4,0)),"",VLOOKUP('Choose Housekeeping Genes'!$C779,Calculations!$C$772:$M$1155,4,0))</f>
        <v/>
      </c>
      <c r="AC1548" s="22" t="str">
        <f>IF(ISERROR(VLOOKUP('Choose Housekeeping Genes'!$C779,Calculations!$C$772:$M$1155,5,0)),"",VLOOKUP('Choose Housekeeping Genes'!$C779,Calculations!$C$772:$M$1155,5,0))</f>
        <v/>
      </c>
      <c r="AD1548" s="22" t="str">
        <f>IF(ISERROR(VLOOKUP('Choose Housekeeping Genes'!$C779,Calculations!$C$772:$M$1155,6,0)),"",VLOOKUP('Choose Housekeeping Genes'!$C779,Calculations!$C$772:$M$1155,6,0))</f>
        <v/>
      </c>
      <c r="AE1548" s="22" t="str">
        <f>IF(ISERROR(VLOOKUP('Choose Housekeeping Genes'!$C779,Calculations!$C$772:$M$1155,7,0)),"",VLOOKUP('Choose Housekeeping Genes'!$C779,Calculations!$C$772:$M$1155,7,0))</f>
        <v/>
      </c>
      <c r="AF1548" s="22" t="str">
        <f>IF(ISERROR(VLOOKUP('Choose Housekeeping Genes'!$C779,Calculations!$C$772:$M$1155,8,0)),"",VLOOKUP('Choose Housekeeping Genes'!$C779,Calculations!$C$772:$M$1155,8,0))</f>
        <v/>
      </c>
      <c r="AG1548" s="22" t="str">
        <f>IF(ISERROR(VLOOKUP('Choose Housekeeping Genes'!$C779,Calculations!$C$772:$M$1155,9,0)),"",VLOOKUP('Choose Housekeeping Genes'!$C779,Calculations!$C$772:$M$1155,9,0))</f>
        <v/>
      </c>
      <c r="AH1548" s="22" t="str">
        <f>IF(ISERROR(VLOOKUP('Choose Housekeeping Genes'!$C779,Calculations!$C$772:$M$1155,10,0)),"",VLOOKUP('Choose Housekeeping Genes'!$C779,Calculations!$C$772:$M$1155,10,0))</f>
        <v/>
      </c>
      <c r="AI1548" s="22" t="str">
        <f>IF(ISERROR(VLOOKUP('Choose Housekeeping Genes'!$C779,Calculations!$C$772:$M$1155,11,0)),"",VLOOKUP('Choose Housekeeping Genes'!$C779,Calculations!$C$772:$M$1155,11,0))</f>
        <v/>
      </c>
      <c r="AJ1548" s="22" t="str">
        <f>IF(ISERROR(VLOOKUP('Choose Housekeeping Genes'!$C779,Calculations!$C$772:$Y$1155,14,0)),"",VLOOKUP('Choose Housekeeping Genes'!$C779,Calculations!$C$772:$Y$1155,14,0))</f>
        <v/>
      </c>
      <c r="AK1548" s="22" t="str">
        <f>IF(ISERROR(VLOOKUP('Choose Housekeeping Genes'!$C779,Calculations!$C$772:$Y$1155,15,0)),"",VLOOKUP('Choose Housekeeping Genes'!$C779,Calculations!$C$772:$Y$1155,15,0))</f>
        <v/>
      </c>
      <c r="AL1548" s="22" t="str">
        <f>IF(ISERROR(VLOOKUP('Choose Housekeeping Genes'!$C779,Calculations!$C$772:$Y$1155,16,0)),"",VLOOKUP('Choose Housekeeping Genes'!$C779,Calculations!$C$772:$Y$1155,16,0))</f>
        <v/>
      </c>
      <c r="AM1548" s="22" t="str">
        <f>IF(ISERROR(VLOOKUP('Choose Housekeeping Genes'!$C779,Calculations!$C$772:$Y$1155,17,0)),"",VLOOKUP('Choose Housekeeping Genes'!$C779,Calculations!$C$772:$Y$1155,17,0))</f>
        <v/>
      </c>
      <c r="AN1548" s="22" t="str">
        <f>IF(ISERROR(VLOOKUP('Choose Housekeeping Genes'!$C779,Calculations!$C$772:$Y$1155,18,0)),"",VLOOKUP('Choose Housekeeping Genes'!$C779,Calculations!$C$772:$Y$1155,18,0))</f>
        <v/>
      </c>
      <c r="AO1548" s="22" t="str">
        <f>IF(ISERROR(VLOOKUP('Choose Housekeeping Genes'!$C779,Calculations!$C$772:$Y$1155,19,0)),"",VLOOKUP('Choose Housekeeping Genes'!$C779,Calculations!$C$772:$Y$1155,19,0))</f>
        <v/>
      </c>
      <c r="AP1548" s="22" t="str">
        <f>IF(ISERROR(VLOOKUP('Choose Housekeeping Genes'!$C779,Calculations!$C$772:$Y$1155,20,0)),"",VLOOKUP('Choose Housekeeping Genes'!$C779,Calculations!$C$772:$Y$1155,20,0))</f>
        <v/>
      </c>
      <c r="AQ1548" s="22" t="str">
        <f>IF(ISERROR(VLOOKUP('Choose Housekeeping Genes'!$C779,Calculations!$C$772:$Y$1155,21,0)),"",VLOOKUP('Choose Housekeeping Genes'!$C779,Calculations!$C$772:$Y$1155,21,0))</f>
        <v/>
      </c>
      <c r="AR1548" s="22" t="str">
        <f>IF(ISERROR(VLOOKUP('Choose Housekeeping Genes'!$C779,Calculations!$C$772:$Y$1155,22,0)),"",VLOOKUP('Choose Housekeeping Genes'!$C779,Calculations!$C$772:$Y$1155,22,0))</f>
        <v/>
      </c>
      <c r="AS1548" s="22" t="str">
        <f>IF(ISERROR(VLOOKUP('Choose Housekeeping Genes'!$C779,Calculations!$C$772:$Y$1155,23,0)),"",VLOOKUP('Choose Housekeeping Genes'!$C779,Calculations!$C$772:$Y$1155,23,0))</f>
        <v/>
      </c>
      <c r="AT1548" s="36" t="str">
        <f t="shared" si="1043"/>
        <v/>
      </c>
      <c r="AU1548" s="36" t="str">
        <f t="shared" si="1044"/>
        <v/>
      </c>
      <c r="AV1548" s="36" t="str">
        <f t="shared" si="1045"/>
        <v/>
      </c>
      <c r="AW1548" s="36" t="str">
        <f t="shared" si="1046"/>
        <v/>
      </c>
      <c r="AX1548" s="36" t="str">
        <f t="shared" si="1047"/>
        <v/>
      </c>
      <c r="AY1548" s="36" t="str">
        <f t="shared" si="1048"/>
        <v/>
      </c>
      <c r="AZ1548" s="36" t="str">
        <f t="shared" si="1049"/>
        <v/>
      </c>
      <c r="BA1548" s="36" t="str">
        <f t="shared" si="1050"/>
        <v/>
      </c>
      <c r="BB1548" s="36" t="str">
        <f t="shared" si="1051"/>
        <v/>
      </c>
      <c r="BC1548" s="36" t="str">
        <f t="shared" si="1052"/>
        <v/>
      </c>
      <c r="BD1548" s="36" t="str">
        <f t="shared" si="1053"/>
        <v/>
      </c>
      <c r="BE1548" s="36" t="str">
        <f t="shared" si="1054"/>
        <v/>
      </c>
      <c r="BF1548" s="36" t="str">
        <f t="shared" si="1055"/>
        <v/>
      </c>
      <c r="BG1548" s="36" t="str">
        <f t="shared" si="1056"/>
        <v/>
      </c>
      <c r="BH1548" s="36" t="str">
        <f t="shared" si="1057"/>
        <v/>
      </c>
      <c r="BI1548" s="36" t="str">
        <f t="shared" si="1058"/>
        <v/>
      </c>
      <c r="BJ1548" s="36" t="str">
        <f t="shared" si="1059"/>
        <v/>
      </c>
      <c r="BK1548" s="36" t="str">
        <f t="shared" si="1060"/>
        <v/>
      </c>
      <c r="BL1548" s="36" t="str">
        <f t="shared" si="1061"/>
        <v/>
      </c>
      <c r="BM1548" s="36" t="str">
        <f t="shared" si="1062"/>
        <v/>
      </c>
      <c r="BN1548" s="38" t="e">
        <f t="shared" si="1021"/>
        <v>#DIV/0!</v>
      </c>
      <c r="BO1548" s="38" t="e">
        <f t="shared" si="1022"/>
        <v>#DIV/0!</v>
      </c>
      <c r="BP1548" s="39" t="str">
        <f t="shared" si="1023"/>
        <v/>
      </c>
      <c r="BQ1548" s="39" t="str">
        <f t="shared" si="1024"/>
        <v/>
      </c>
      <c r="BR1548" s="39" t="str">
        <f t="shared" si="1025"/>
        <v/>
      </c>
      <c r="BS1548" s="39" t="str">
        <f t="shared" si="1026"/>
        <v/>
      </c>
      <c r="BT1548" s="39" t="str">
        <f t="shared" si="1027"/>
        <v/>
      </c>
      <c r="BU1548" s="39" t="str">
        <f t="shared" si="1028"/>
        <v/>
      </c>
      <c r="BV1548" s="39" t="str">
        <f t="shared" si="1029"/>
        <v/>
      </c>
      <c r="BW1548" s="39" t="str">
        <f t="shared" si="1030"/>
        <v/>
      </c>
      <c r="BX1548" s="39" t="str">
        <f t="shared" si="1031"/>
        <v/>
      </c>
      <c r="BY1548" s="39" t="str">
        <f t="shared" si="1032"/>
        <v/>
      </c>
      <c r="BZ1548" s="39" t="str">
        <f t="shared" si="1033"/>
        <v/>
      </c>
      <c r="CA1548" s="39" t="str">
        <f t="shared" si="1034"/>
        <v/>
      </c>
      <c r="CB1548" s="39" t="str">
        <f t="shared" si="1035"/>
        <v/>
      </c>
      <c r="CC1548" s="39" t="str">
        <f t="shared" si="1036"/>
        <v/>
      </c>
      <c r="CD1548" s="39" t="str">
        <f t="shared" si="1037"/>
        <v/>
      </c>
      <c r="CE1548" s="39" t="str">
        <f t="shared" si="1038"/>
        <v/>
      </c>
      <c r="CF1548" s="39" t="str">
        <f t="shared" si="1039"/>
        <v/>
      </c>
      <c r="CG1548" s="39" t="str">
        <f t="shared" si="1040"/>
        <v/>
      </c>
      <c r="CH1548" s="39" t="str">
        <f t="shared" si="1041"/>
        <v/>
      </c>
      <c r="CI1548" s="39" t="str">
        <f t="shared" si="1042"/>
        <v/>
      </c>
    </row>
    <row r="1549" spans="1:87">
      <c r="A1549" s="18"/>
      <c r="B1549" s="15" t="str">
        <f>'Gene Table'!E1548</f>
        <v>hsa-miR-4793-3p</v>
      </c>
      <c r="C1549" s="15" t="str">
        <f>'Gene Table'!B1548</f>
        <v>A10</v>
      </c>
      <c r="D1549" s="16" t="str">
        <f>IF(SUM('Test Sample Data'!D$3:D$98)&gt;10,IF(AND(ISNUMBER('Test Sample Data'!D1548),'Test Sample Data'!D1548&lt;$B$1,'Test Sample Data'!D1548&gt;0),'Test Sample Data'!D1548,$B$1),"")</f>
        <v/>
      </c>
      <c r="E1549" s="17" t="str">
        <f>IF(SUM('Test Sample Data'!E$3:E$98)&gt;10,IF(AND(ISNUMBER('Test Sample Data'!E1548),'Test Sample Data'!E1548&lt;$B$1,'Test Sample Data'!E1548&gt;0),'Test Sample Data'!E1548,$B$1),"")</f>
        <v/>
      </c>
      <c r="F1549" s="17" t="str">
        <f>IF(SUM('Test Sample Data'!F$3:F$98)&gt;10,IF(AND(ISNUMBER('Test Sample Data'!F1548),'Test Sample Data'!F1548&lt;$B$1,'Test Sample Data'!F1548&gt;0),'Test Sample Data'!F1548,$B$1),"")</f>
        <v/>
      </c>
      <c r="G1549" s="17" t="str">
        <f>IF(SUM('Test Sample Data'!G$3:G$98)&gt;10,IF(AND(ISNUMBER('Test Sample Data'!G1548),'Test Sample Data'!G1548&lt;$B$1,'Test Sample Data'!G1548&gt;0),'Test Sample Data'!G1548,$B$1),"")</f>
        <v/>
      </c>
      <c r="H1549" s="17" t="str">
        <f>IF(SUM('Test Sample Data'!H$3:H$98)&gt;10,IF(AND(ISNUMBER('Test Sample Data'!H1548),'Test Sample Data'!H1548&lt;$B$1,'Test Sample Data'!H1548&gt;0),'Test Sample Data'!H1548,$B$1),"")</f>
        <v/>
      </c>
      <c r="I1549" s="17" t="str">
        <f>IF(SUM('Test Sample Data'!I$3:I$98)&gt;10,IF(AND(ISNUMBER('Test Sample Data'!I1548),'Test Sample Data'!I1548&lt;$B$1,'Test Sample Data'!I1548&gt;0),'Test Sample Data'!I1548,$B$1),"")</f>
        <v/>
      </c>
      <c r="J1549" s="17" t="str">
        <f>IF(SUM('Test Sample Data'!J$3:J$98)&gt;10,IF(AND(ISNUMBER('Test Sample Data'!J1548),'Test Sample Data'!J1548&lt;$B$1,'Test Sample Data'!J1548&gt;0),'Test Sample Data'!J1548,$B$1),"")</f>
        <v/>
      </c>
      <c r="K1549" s="17" t="str">
        <f>IF(SUM('Test Sample Data'!K$3:K$98)&gt;10,IF(AND(ISNUMBER('Test Sample Data'!K1548),'Test Sample Data'!K1548&lt;$B$1,'Test Sample Data'!K1548&gt;0),'Test Sample Data'!K1548,$B$1),"")</f>
        <v/>
      </c>
      <c r="L1549" s="17" t="str">
        <f>IF(SUM('Test Sample Data'!L$3:L$98)&gt;10,IF(AND(ISNUMBER('Test Sample Data'!L1548),'Test Sample Data'!L1548&lt;$B$1,'Test Sample Data'!L1548&gt;0),'Test Sample Data'!L1548,$B$1),"")</f>
        <v/>
      </c>
      <c r="M1549" s="17" t="str">
        <f>IF(SUM('Test Sample Data'!M$3:M$98)&gt;10,IF(AND(ISNUMBER('Test Sample Data'!M1548),'Test Sample Data'!M1548&lt;$B$1,'Test Sample Data'!M1548&gt;0),'Test Sample Data'!M1548,$B$1),"")</f>
        <v/>
      </c>
      <c r="N1549" s="17" t="str">
        <f>'Gene Table'!E1548</f>
        <v>hsa-miR-4793-3p</v>
      </c>
      <c r="O1549" s="17" t="str">
        <f>'Gene Table'!B1548</f>
        <v>A10</v>
      </c>
      <c r="P1549" s="17" t="str">
        <f>IF(SUM('Control Sample Data'!D$3:D$98)&gt;10,IF(AND(ISNUMBER('Control Sample Data'!D1548),'Control Sample Data'!D1548&lt;$B$1,'Control Sample Data'!D1548&gt;0),'Control Sample Data'!D1548,$B$1),"")</f>
        <v/>
      </c>
      <c r="Q1549" s="17" t="str">
        <f>IF(SUM('Control Sample Data'!E$3:E$98)&gt;10,IF(AND(ISNUMBER('Control Sample Data'!E1548),'Control Sample Data'!E1548&lt;$B$1,'Control Sample Data'!E1548&gt;0),'Control Sample Data'!E1548,$B$1),"")</f>
        <v/>
      </c>
      <c r="R1549" s="17" t="str">
        <f>IF(SUM('Control Sample Data'!F$3:F$98)&gt;10,IF(AND(ISNUMBER('Control Sample Data'!F1548),'Control Sample Data'!F1548&lt;$B$1,'Control Sample Data'!F1548&gt;0),'Control Sample Data'!F1548,$B$1),"")</f>
        <v/>
      </c>
      <c r="S1549" s="17" t="str">
        <f>IF(SUM('Control Sample Data'!G$3:G$98)&gt;10,IF(AND(ISNUMBER('Control Sample Data'!G1548),'Control Sample Data'!G1548&lt;$B$1,'Control Sample Data'!G1548&gt;0),'Control Sample Data'!G1548,$B$1),"")</f>
        <v/>
      </c>
      <c r="T1549" s="17" t="str">
        <f>IF(SUM('Control Sample Data'!H$3:H$98)&gt;10,IF(AND(ISNUMBER('Control Sample Data'!H1548),'Control Sample Data'!H1548&lt;$B$1,'Control Sample Data'!H1548&gt;0),'Control Sample Data'!H1548,$B$1),"")</f>
        <v/>
      </c>
      <c r="U1549" s="17" t="str">
        <f>IF(SUM('Control Sample Data'!I$3:I$98)&gt;10,IF(AND(ISNUMBER('Control Sample Data'!I1548),'Control Sample Data'!I1548&lt;$B$1,'Control Sample Data'!I1548&gt;0),'Control Sample Data'!I1548,$B$1),"")</f>
        <v/>
      </c>
      <c r="V1549" s="17" t="str">
        <f>IF(SUM('Control Sample Data'!J$3:J$98)&gt;10,IF(AND(ISNUMBER('Control Sample Data'!J1548),'Control Sample Data'!J1548&lt;$B$1,'Control Sample Data'!J1548&gt;0),'Control Sample Data'!J1548,$B$1),"")</f>
        <v/>
      </c>
      <c r="W1549" s="17" t="str">
        <f>IF(SUM('Control Sample Data'!K$3:K$98)&gt;10,IF(AND(ISNUMBER('Control Sample Data'!K1548),'Control Sample Data'!K1548&lt;$B$1,'Control Sample Data'!K1548&gt;0),'Control Sample Data'!K1548,$B$1),"")</f>
        <v/>
      </c>
      <c r="X1549" s="17" t="str">
        <f>IF(SUM('Control Sample Data'!L$3:L$98)&gt;10,IF(AND(ISNUMBER('Control Sample Data'!L1548),'Control Sample Data'!L1548&lt;$B$1,'Control Sample Data'!L1548&gt;0),'Control Sample Data'!L1548,$B$1),"")</f>
        <v/>
      </c>
      <c r="Y1549" s="17" t="str">
        <f>IF(SUM('Control Sample Data'!M$3:M$98)&gt;10,IF(AND(ISNUMBER('Control Sample Data'!M1548),'Control Sample Data'!M1548&lt;$B$1,'Control Sample Data'!M1548&gt;0),'Control Sample Data'!M1548,$B$1),"")</f>
        <v/>
      </c>
      <c r="Z1549" s="22" t="str">
        <f>IF(ISERROR(VLOOKUP('Choose Housekeeping Genes'!$C780,Calculations!$C$772:$M$1155,2,0)),"",VLOOKUP('Choose Housekeeping Genes'!$C780,Calculations!$C$772:$M$1155,2,0))</f>
        <v/>
      </c>
      <c r="AA1549" s="22" t="str">
        <f>IF(ISERROR(VLOOKUP('Choose Housekeeping Genes'!$C780,Calculations!$C$772:$M$1155,3,0)),"",VLOOKUP('Choose Housekeeping Genes'!$C780,Calculations!$C$772:$M$1155,3,0))</f>
        <v/>
      </c>
      <c r="AB1549" s="22" t="str">
        <f>IF(ISERROR(VLOOKUP('Choose Housekeeping Genes'!$C780,Calculations!$C$772:$M$1155,4,0)),"",VLOOKUP('Choose Housekeeping Genes'!$C780,Calculations!$C$772:$M$1155,4,0))</f>
        <v/>
      </c>
      <c r="AC1549" s="22" t="str">
        <f>IF(ISERROR(VLOOKUP('Choose Housekeeping Genes'!$C780,Calculations!$C$772:$M$1155,5,0)),"",VLOOKUP('Choose Housekeeping Genes'!$C780,Calculations!$C$772:$M$1155,5,0))</f>
        <v/>
      </c>
      <c r="AD1549" s="22" t="str">
        <f>IF(ISERROR(VLOOKUP('Choose Housekeeping Genes'!$C780,Calculations!$C$772:$M$1155,6,0)),"",VLOOKUP('Choose Housekeeping Genes'!$C780,Calculations!$C$772:$M$1155,6,0))</f>
        <v/>
      </c>
      <c r="AE1549" s="22" t="str">
        <f>IF(ISERROR(VLOOKUP('Choose Housekeeping Genes'!$C780,Calculations!$C$772:$M$1155,7,0)),"",VLOOKUP('Choose Housekeeping Genes'!$C780,Calculations!$C$772:$M$1155,7,0))</f>
        <v/>
      </c>
      <c r="AF1549" s="22" t="str">
        <f>IF(ISERROR(VLOOKUP('Choose Housekeeping Genes'!$C780,Calculations!$C$772:$M$1155,8,0)),"",VLOOKUP('Choose Housekeeping Genes'!$C780,Calculations!$C$772:$M$1155,8,0))</f>
        <v/>
      </c>
      <c r="AG1549" s="22" t="str">
        <f>IF(ISERROR(VLOOKUP('Choose Housekeeping Genes'!$C780,Calculations!$C$772:$M$1155,9,0)),"",VLOOKUP('Choose Housekeeping Genes'!$C780,Calculations!$C$772:$M$1155,9,0))</f>
        <v/>
      </c>
      <c r="AH1549" s="22" t="str">
        <f>IF(ISERROR(VLOOKUP('Choose Housekeeping Genes'!$C780,Calculations!$C$772:$M$1155,10,0)),"",VLOOKUP('Choose Housekeeping Genes'!$C780,Calculations!$C$772:$M$1155,10,0))</f>
        <v/>
      </c>
      <c r="AI1549" s="22" t="str">
        <f>IF(ISERROR(VLOOKUP('Choose Housekeeping Genes'!$C780,Calculations!$C$772:$M$1155,11,0)),"",VLOOKUP('Choose Housekeeping Genes'!$C780,Calculations!$C$772:$M$1155,11,0))</f>
        <v/>
      </c>
      <c r="AJ1549" s="22" t="str">
        <f>IF(ISERROR(VLOOKUP('Choose Housekeeping Genes'!$C780,Calculations!$C$772:$Y$1155,14,0)),"",VLOOKUP('Choose Housekeeping Genes'!$C780,Calculations!$C$772:$Y$1155,14,0))</f>
        <v/>
      </c>
      <c r="AK1549" s="22" t="str">
        <f>IF(ISERROR(VLOOKUP('Choose Housekeeping Genes'!$C780,Calculations!$C$772:$Y$1155,15,0)),"",VLOOKUP('Choose Housekeeping Genes'!$C780,Calculations!$C$772:$Y$1155,15,0))</f>
        <v/>
      </c>
      <c r="AL1549" s="22" t="str">
        <f>IF(ISERROR(VLOOKUP('Choose Housekeeping Genes'!$C780,Calculations!$C$772:$Y$1155,16,0)),"",VLOOKUP('Choose Housekeeping Genes'!$C780,Calculations!$C$772:$Y$1155,16,0))</f>
        <v/>
      </c>
      <c r="AM1549" s="22" t="str">
        <f>IF(ISERROR(VLOOKUP('Choose Housekeeping Genes'!$C780,Calculations!$C$772:$Y$1155,17,0)),"",VLOOKUP('Choose Housekeeping Genes'!$C780,Calculations!$C$772:$Y$1155,17,0))</f>
        <v/>
      </c>
      <c r="AN1549" s="22" t="str">
        <f>IF(ISERROR(VLOOKUP('Choose Housekeeping Genes'!$C780,Calculations!$C$772:$Y$1155,18,0)),"",VLOOKUP('Choose Housekeeping Genes'!$C780,Calculations!$C$772:$Y$1155,18,0))</f>
        <v/>
      </c>
      <c r="AO1549" s="22" t="str">
        <f>IF(ISERROR(VLOOKUP('Choose Housekeeping Genes'!$C780,Calculations!$C$772:$Y$1155,19,0)),"",VLOOKUP('Choose Housekeeping Genes'!$C780,Calculations!$C$772:$Y$1155,19,0))</f>
        <v/>
      </c>
      <c r="AP1549" s="22" t="str">
        <f>IF(ISERROR(VLOOKUP('Choose Housekeeping Genes'!$C780,Calculations!$C$772:$Y$1155,20,0)),"",VLOOKUP('Choose Housekeeping Genes'!$C780,Calculations!$C$772:$Y$1155,20,0))</f>
        <v/>
      </c>
      <c r="AQ1549" s="22" t="str">
        <f>IF(ISERROR(VLOOKUP('Choose Housekeeping Genes'!$C780,Calculations!$C$772:$Y$1155,21,0)),"",VLOOKUP('Choose Housekeeping Genes'!$C780,Calculations!$C$772:$Y$1155,21,0))</f>
        <v/>
      </c>
      <c r="AR1549" s="22" t="str">
        <f>IF(ISERROR(VLOOKUP('Choose Housekeeping Genes'!$C780,Calculations!$C$772:$Y$1155,22,0)),"",VLOOKUP('Choose Housekeeping Genes'!$C780,Calculations!$C$772:$Y$1155,22,0))</f>
        <v/>
      </c>
      <c r="AS1549" s="22" t="str">
        <f>IF(ISERROR(VLOOKUP('Choose Housekeeping Genes'!$C780,Calculations!$C$772:$Y$1155,23,0)),"",VLOOKUP('Choose Housekeeping Genes'!$C780,Calculations!$C$772:$Y$1155,23,0))</f>
        <v/>
      </c>
      <c r="AT1549" s="36" t="str">
        <f t="shared" si="1043"/>
        <v/>
      </c>
      <c r="AU1549" s="36" t="str">
        <f t="shared" si="1044"/>
        <v/>
      </c>
      <c r="AV1549" s="36" t="str">
        <f t="shared" si="1045"/>
        <v/>
      </c>
      <c r="AW1549" s="36" t="str">
        <f t="shared" si="1046"/>
        <v/>
      </c>
      <c r="AX1549" s="36" t="str">
        <f t="shared" si="1047"/>
        <v/>
      </c>
      <c r="AY1549" s="36" t="str">
        <f t="shared" si="1048"/>
        <v/>
      </c>
      <c r="AZ1549" s="36" t="str">
        <f t="shared" si="1049"/>
        <v/>
      </c>
      <c r="BA1549" s="36" t="str">
        <f t="shared" si="1050"/>
        <v/>
      </c>
      <c r="BB1549" s="36" t="str">
        <f t="shared" si="1051"/>
        <v/>
      </c>
      <c r="BC1549" s="36" t="str">
        <f t="shared" si="1052"/>
        <v/>
      </c>
      <c r="BD1549" s="36" t="str">
        <f t="shared" si="1053"/>
        <v/>
      </c>
      <c r="BE1549" s="36" t="str">
        <f t="shared" si="1054"/>
        <v/>
      </c>
      <c r="BF1549" s="36" t="str">
        <f t="shared" si="1055"/>
        <v/>
      </c>
      <c r="BG1549" s="36" t="str">
        <f t="shared" si="1056"/>
        <v/>
      </c>
      <c r="BH1549" s="36" t="str">
        <f t="shared" si="1057"/>
        <v/>
      </c>
      <c r="BI1549" s="36" t="str">
        <f t="shared" si="1058"/>
        <v/>
      </c>
      <c r="BJ1549" s="36" t="str">
        <f t="shared" si="1059"/>
        <v/>
      </c>
      <c r="BK1549" s="36" t="str">
        <f t="shared" si="1060"/>
        <v/>
      </c>
      <c r="BL1549" s="36" t="str">
        <f t="shared" si="1061"/>
        <v/>
      </c>
      <c r="BM1549" s="36" t="str">
        <f t="shared" si="1062"/>
        <v/>
      </c>
      <c r="BN1549" s="38" t="e">
        <f t="shared" si="1021"/>
        <v>#DIV/0!</v>
      </c>
      <c r="BO1549" s="38" t="e">
        <f t="shared" si="1022"/>
        <v>#DIV/0!</v>
      </c>
      <c r="BP1549" s="39" t="str">
        <f t="shared" si="1023"/>
        <v/>
      </c>
      <c r="BQ1549" s="39" t="str">
        <f t="shared" si="1024"/>
        <v/>
      </c>
      <c r="BR1549" s="39" t="str">
        <f t="shared" si="1025"/>
        <v/>
      </c>
      <c r="BS1549" s="39" t="str">
        <f t="shared" si="1026"/>
        <v/>
      </c>
      <c r="BT1549" s="39" t="str">
        <f t="shared" si="1027"/>
        <v/>
      </c>
      <c r="BU1549" s="39" t="str">
        <f t="shared" si="1028"/>
        <v/>
      </c>
      <c r="BV1549" s="39" t="str">
        <f t="shared" si="1029"/>
        <v/>
      </c>
      <c r="BW1549" s="39" t="str">
        <f t="shared" si="1030"/>
        <v/>
      </c>
      <c r="BX1549" s="39" t="str">
        <f t="shared" si="1031"/>
        <v/>
      </c>
      <c r="BY1549" s="39" t="str">
        <f t="shared" si="1032"/>
        <v/>
      </c>
      <c r="BZ1549" s="39" t="str">
        <f t="shared" si="1033"/>
        <v/>
      </c>
      <c r="CA1549" s="39" t="str">
        <f t="shared" si="1034"/>
        <v/>
      </c>
      <c r="CB1549" s="39" t="str">
        <f t="shared" si="1035"/>
        <v/>
      </c>
      <c r="CC1549" s="39" t="str">
        <f t="shared" si="1036"/>
        <v/>
      </c>
      <c r="CD1549" s="39" t="str">
        <f t="shared" si="1037"/>
        <v/>
      </c>
      <c r="CE1549" s="39" t="str">
        <f t="shared" si="1038"/>
        <v/>
      </c>
      <c r="CF1549" s="39" t="str">
        <f t="shared" si="1039"/>
        <v/>
      </c>
      <c r="CG1549" s="39" t="str">
        <f t="shared" si="1040"/>
        <v/>
      </c>
      <c r="CH1549" s="39" t="str">
        <f t="shared" si="1041"/>
        <v/>
      </c>
      <c r="CI1549" s="39" t="str">
        <f t="shared" si="1042"/>
        <v/>
      </c>
    </row>
    <row r="1550" spans="1:87">
      <c r="A1550" s="18"/>
      <c r="B1550" s="15" t="str">
        <f>'Gene Table'!E1549</f>
        <v>hsa-miR-4739</v>
      </c>
      <c r="C1550" s="15" t="str">
        <f>'Gene Table'!B1549</f>
        <v>A11</v>
      </c>
      <c r="D1550" s="16" t="str">
        <f>IF(SUM('Test Sample Data'!D$3:D$98)&gt;10,IF(AND(ISNUMBER('Test Sample Data'!D1549),'Test Sample Data'!D1549&lt;$B$1,'Test Sample Data'!D1549&gt;0),'Test Sample Data'!D1549,$B$1),"")</f>
        <v/>
      </c>
      <c r="E1550" s="17" t="str">
        <f>IF(SUM('Test Sample Data'!E$3:E$98)&gt;10,IF(AND(ISNUMBER('Test Sample Data'!E1549),'Test Sample Data'!E1549&lt;$B$1,'Test Sample Data'!E1549&gt;0),'Test Sample Data'!E1549,$B$1),"")</f>
        <v/>
      </c>
      <c r="F1550" s="17" t="str">
        <f>IF(SUM('Test Sample Data'!F$3:F$98)&gt;10,IF(AND(ISNUMBER('Test Sample Data'!F1549),'Test Sample Data'!F1549&lt;$B$1,'Test Sample Data'!F1549&gt;0),'Test Sample Data'!F1549,$B$1),"")</f>
        <v/>
      </c>
      <c r="G1550" s="17" t="str">
        <f>IF(SUM('Test Sample Data'!G$3:G$98)&gt;10,IF(AND(ISNUMBER('Test Sample Data'!G1549),'Test Sample Data'!G1549&lt;$B$1,'Test Sample Data'!G1549&gt;0),'Test Sample Data'!G1549,$B$1),"")</f>
        <v/>
      </c>
      <c r="H1550" s="17" t="str">
        <f>IF(SUM('Test Sample Data'!H$3:H$98)&gt;10,IF(AND(ISNUMBER('Test Sample Data'!H1549),'Test Sample Data'!H1549&lt;$B$1,'Test Sample Data'!H1549&gt;0),'Test Sample Data'!H1549,$B$1),"")</f>
        <v/>
      </c>
      <c r="I1550" s="17" t="str">
        <f>IF(SUM('Test Sample Data'!I$3:I$98)&gt;10,IF(AND(ISNUMBER('Test Sample Data'!I1549),'Test Sample Data'!I1549&lt;$B$1,'Test Sample Data'!I1549&gt;0),'Test Sample Data'!I1549,$B$1),"")</f>
        <v/>
      </c>
      <c r="J1550" s="17" t="str">
        <f>IF(SUM('Test Sample Data'!J$3:J$98)&gt;10,IF(AND(ISNUMBER('Test Sample Data'!J1549),'Test Sample Data'!J1549&lt;$B$1,'Test Sample Data'!J1549&gt;0),'Test Sample Data'!J1549,$B$1),"")</f>
        <v/>
      </c>
      <c r="K1550" s="17" t="str">
        <f>IF(SUM('Test Sample Data'!K$3:K$98)&gt;10,IF(AND(ISNUMBER('Test Sample Data'!K1549),'Test Sample Data'!K1549&lt;$B$1,'Test Sample Data'!K1549&gt;0),'Test Sample Data'!K1549,$B$1),"")</f>
        <v/>
      </c>
      <c r="L1550" s="17" t="str">
        <f>IF(SUM('Test Sample Data'!L$3:L$98)&gt;10,IF(AND(ISNUMBER('Test Sample Data'!L1549),'Test Sample Data'!L1549&lt;$B$1,'Test Sample Data'!L1549&gt;0),'Test Sample Data'!L1549,$B$1),"")</f>
        <v/>
      </c>
      <c r="M1550" s="17" t="str">
        <f>IF(SUM('Test Sample Data'!M$3:M$98)&gt;10,IF(AND(ISNUMBER('Test Sample Data'!M1549),'Test Sample Data'!M1549&lt;$B$1,'Test Sample Data'!M1549&gt;0),'Test Sample Data'!M1549,$B$1),"")</f>
        <v/>
      </c>
      <c r="N1550" s="17" t="str">
        <f>'Gene Table'!E1549</f>
        <v>hsa-miR-4739</v>
      </c>
      <c r="O1550" s="17" t="str">
        <f>'Gene Table'!B1549</f>
        <v>A11</v>
      </c>
      <c r="P1550" s="17" t="str">
        <f>IF(SUM('Control Sample Data'!D$3:D$98)&gt;10,IF(AND(ISNUMBER('Control Sample Data'!D1549),'Control Sample Data'!D1549&lt;$B$1,'Control Sample Data'!D1549&gt;0),'Control Sample Data'!D1549,$B$1),"")</f>
        <v/>
      </c>
      <c r="Q1550" s="17" t="str">
        <f>IF(SUM('Control Sample Data'!E$3:E$98)&gt;10,IF(AND(ISNUMBER('Control Sample Data'!E1549),'Control Sample Data'!E1549&lt;$B$1,'Control Sample Data'!E1549&gt;0),'Control Sample Data'!E1549,$B$1),"")</f>
        <v/>
      </c>
      <c r="R1550" s="17" t="str">
        <f>IF(SUM('Control Sample Data'!F$3:F$98)&gt;10,IF(AND(ISNUMBER('Control Sample Data'!F1549),'Control Sample Data'!F1549&lt;$B$1,'Control Sample Data'!F1549&gt;0),'Control Sample Data'!F1549,$B$1),"")</f>
        <v/>
      </c>
      <c r="S1550" s="17" t="str">
        <f>IF(SUM('Control Sample Data'!G$3:G$98)&gt;10,IF(AND(ISNUMBER('Control Sample Data'!G1549),'Control Sample Data'!G1549&lt;$B$1,'Control Sample Data'!G1549&gt;0),'Control Sample Data'!G1549,$B$1),"")</f>
        <v/>
      </c>
      <c r="T1550" s="17" t="str">
        <f>IF(SUM('Control Sample Data'!H$3:H$98)&gt;10,IF(AND(ISNUMBER('Control Sample Data'!H1549),'Control Sample Data'!H1549&lt;$B$1,'Control Sample Data'!H1549&gt;0),'Control Sample Data'!H1549,$B$1),"")</f>
        <v/>
      </c>
      <c r="U1550" s="17" t="str">
        <f>IF(SUM('Control Sample Data'!I$3:I$98)&gt;10,IF(AND(ISNUMBER('Control Sample Data'!I1549),'Control Sample Data'!I1549&lt;$B$1,'Control Sample Data'!I1549&gt;0),'Control Sample Data'!I1549,$B$1),"")</f>
        <v/>
      </c>
      <c r="V1550" s="17" t="str">
        <f>IF(SUM('Control Sample Data'!J$3:J$98)&gt;10,IF(AND(ISNUMBER('Control Sample Data'!J1549),'Control Sample Data'!J1549&lt;$B$1,'Control Sample Data'!J1549&gt;0),'Control Sample Data'!J1549,$B$1),"")</f>
        <v/>
      </c>
      <c r="W1550" s="17" t="str">
        <f>IF(SUM('Control Sample Data'!K$3:K$98)&gt;10,IF(AND(ISNUMBER('Control Sample Data'!K1549),'Control Sample Data'!K1549&lt;$B$1,'Control Sample Data'!K1549&gt;0),'Control Sample Data'!K1549,$B$1),"")</f>
        <v/>
      </c>
      <c r="X1550" s="17" t="str">
        <f>IF(SUM('Control Sample Data'!L$3:L$98)&gt;10,IF(AND(ISNUMBER('Control Sample Data'!L1549),'Control Sample Data'!L1549&lt;$B$1,'Control Sample Data'!L1549&gt;0),'Control Sample Data'!L1549,$B$1),"")</f>
        <v/>
      </c>
      <c r="Y1550" s="17" t="str">
        <f>IF(SUM('Control Sample Data'!M$3:M$98)&gt;10,IF(AND(ISNUMBER('Control Sample Data'!M1549),'Control Sample Data'!M1549&lt;$B$1,'Control Sample Data'!M1549&gt;0),'Control Sample Data'!M1549,$B$1),"")</f>
        <v/>
      </c>
      <c r="Z1550" s="22" t="str">
        <f>IF(ISERROR(VLOOKUP('Choose Housekeeping Genes'!$C781,Calculations!$C$772:$M$1155,2,0)),"",VLOOKUP('Choose Housekeeping Genes'!$C781,Calculations!$C$772:$M$1155,2,0))</f>
        <v/>
      </c>
      <c r="AA1550" s="22" t="str">
        <f>IF(ISERROR(VLOOKUP('Choose Housekeeping Genes'!$C781,Calculations!$C$772:$M$1155,3,0)),"",VLOOKUP('Choose Housekeeping Genes'!$C781,Calculations!$C$772:$M$1155,3,0))</f>
        <v/>
      </c>
      <c r="AB1550" s="22" t="str">
        <f>IF(ISERROR(VLOOKUP('Choose Housekeeping Genes'!$C781,Calculations!$C$772:$M$1155,4,0)),"",VLOOKUP('Choose Housekeeping Genes'!$C781,Calculations!$C$772:$M$1155,4,0))</f>
        <v/>
      </c>
      <c r="AC1550" s="22" t="str">
        <f>IF(ISERROR(VLOOKUP('Choose Housekeeping Genes'!$C781,Calculations!$C$772:$M$1155,5,0)),"",VLOOKUP('Choose Housekeeping Genes'!$C781,Calculations!$C$772:$M$1155,5,0))</f>
        <v/>
      </c>
      <c r="AD1550" s="22" t="str">
        <f>IF(ISERROR(VLOOKUP('Choose Housekeeping Genes'!$C781,Calculations!$C$772:$M$1155,6,0)),"",VLOOKUP('Choose Housekeeping Genes'!$C781,Calculations!$C$772:$M$1155,6,0))</f>
        <v/>
      </c>
      <c r="AE1550" s="22" t="str">
        <f>IF(ISERROR(VLOOKUP('Choose Housekeeping Genes'!$C781,Calculations!$C$772:$M$1155,7,0)),"",VLOOKUP('Choose Housekeeping Genes'!$C781,Calculations!$C$772:$M$1155,7,0))</f>
        <v/>
      </c>
      <c r="AF1550" s="22" t="str">
        <f>IF(ISERROR(VLOOKUP('Choose Housekeeping Genes'!$C781,Calculations!$C$772:$M$1155,8,0)),"",VLOOKUP('Choose Housekeeping Genes'!$C781,Calculations!$C$772:$M$1155,8,0))</f>
        <v/>
      </c>
      <c r="AG1550" s="22" t="str">
        <f>IF(ISERROR(VLOOKUP('Choose Housekeeping Genes'!$C781,Calculations!$C$772:$M$1155,9,0)),"",VLOOKUP('Choose Housekeeping Genes'!$C781,Calculations!$C$772:$M$1155,9,0))</f>
        <v/>
      </c>
      <c r="AH1550" s="22" t="str">
        <f>IF(ISERROR(VLOOKUP('Choose Housekeeping Genes'!$C781,Calculations!$C$772:$M$1155,10,0)),"",VLOOKUP('Choose Housekeeping Genes'!$C781,Calculations!$C$772:$M$1155,10,0))</f>
        <v/>
      </c>
      <c r="AI1550" s="22" t="str">
        <f>IF(ISERROR(VLOOKUP('Choose Housekeeping Genes'!$C781,Calculations!$C$772:$M$1155,11,0)),"",VLOOKUP('Choose Housekeeping Genes'!$C781,Calculations!$C$772:$M$1155,11,0))</f>
        <v/>
      </c>
      <c r="AJ1550" s="22" t="str">
        <f>IF(ISERROR(VLOOKUP('Choose Housekeeping Genes'!$C781,Calculations!$C$772:$Y$1155,14,0)),"",VLOOKUP('Choose Housekeeping Genes'!$C781,Calculations!$C$772:$Y$1155,14,0))</f>
        <v/>
      </c>
      <c r="AK1550" s="22" t="str">
        <f>IF(ISERROR(VLOOKUP('Choose Housekeeping Genes'!$C781,Calculations!$C$772:$Y$1155,15,0)),"",VLOOKUP('Choose Housekeeping Genes'!$C781,Calculations!$C$772:$Y$1155,15,0))</f>
        <v/>
      </c>
      <c r="AL1550" s="22" t="str">
        <f>IF(ISERROR(VLOOKUP('Choose Housekeeping Genes'!$C781,Calculations!$C$772:$Y$1155,16,0)),"",VLOOKUP('Choose Housekeeping Genes'!$C781,Calculations!$C$772:$Y$1155,16,0))</f>
        <v/>
      </c>
      <c r="AM1550" s="22" t="str">
        <f>IF(ISERROR(VLOOKUP('Choose Housekeeping Genes'!$C781,Calculations!$C$772:$Y$1155,17,0)),"",VLOOKUP('Choose Housekeeping Genes'!$C781,Calculations!$C$772:$Y$1155,17,0))</f>
        <v/>
      </c>
      <c r="AN1550" s="22" t="str">
        <f>IF(ISERROR(VLOOKUP('Choose Housekeeping Genes'!$C781,Calculations!$C$772:$Y$1155,18,0)),"",VLOOKUP('Choose Housekeeping Genes'!$C781,Calculations!$C$772:$Y$1155,18,0))</f>
        <v/>
      </c>
      <c r="AO1550" s="22" t="str">
        <f>IF(ISERROR(VLOOKUP('Choose Housekeeping Genes'!$C781,Calculations!$C$772:$Y$1155,19,0)),"",VLOOKUP('Choose Housekeeping Genes'!$C781,Calculations!$C$772:$Y$1155,19,0))</f>
        <v/>
      </c>
      <c r="AP1550" s="22" t="str">
        <f>IF(ISERROR(VLOOKUP('Choose Housekeeping Genes'!$C781,Calculations!$C$772:$Y$1155,20,0)),"",VLOOKUP('Choose Housekeeping Genes'!$C781,Calculations!$C$772:$Y$1155,20,0))</f>
        <v/>
      </c>
      <c r="AQ1550" s="22" t="str">
        <f>IF(ISERROR(VLOOKUP('Choose Housekeeping Genes'!$C781,Calculations!$C$772:$Y$1155,21,0)),"",VLOOKUP('Choose Housekeeping Genes'!$C781,Calculations!$C$772:$Y$1155,21,0))</f>
        <v/>
      </c>
      <c r="AR1550" s="22" t="str">
        <f>IF(ISERROR(VLOOKUP('Choose Housekeeping Genes'!$C781,Calculations!$C$772:$Y$1155,22,0)),"",VLOOKUP('Choose Housekeeping Genes'!$C781,Calculations!$C$772:$Y$1155,22,0))</f>
        <v/>
      </c>
      <c r="AS1550" s="22" t="str">
        <f>IF(ISERROR(VLOOKUP('Choose Housekeeping Genes'!$C781,Calculations!$C$772:$Y$1155,23,0)),"",VLOOKUP('Choose Housekeeping Genes'!$C781,Calculations!$C$772:$Y$1155,23,0))</f>
        <v/>
      </c>
      <c r="AT1550" s="36" t="str">
        <f t="shared" si="1043"/>
        <v/>
      </c>
      <c r="AU1550" s="36" t="str">
        <f t="shared" si="1044"/>
        <v/>
      </c>
      <c r="AV1550" s="36" t="str">
        <f t="shared" si="1045"/>
        <v/>
      </c>
      <c r="AW1550" s="36" t="str">
        <f t="shared" si="1046"/>
        <v/>
      </c>
      <c r="AX1550" s="36" t="str">
        <f t="shared" si="1047"/>
        <v/>
      </c>
      <c r="AY1550" s="36" t="str">
        <f t="shared" si="1048"/>
        <v/>
      </c>
      <c r="AZ1550" s="36" t="str">
        <f t="shared" si="1049"/>
        <v/>
      </c>
      <c r="BA1550" s="36" t="str">
        <f t="shared" si="1050"/>
        <v/>
      </c>
      <c r="BB1550" s="36" t="str">
        <f t="shared" si="1051"/>
        <v/>
      </c>
      <c r="BC1550" s="36" t="str">
        <f t="shared" si="1052"/>
        <v/>
      </c>
      <c r="BD1550" s="36" t="str">
        <f t="shared" si="1053"/>
        <v/>
      </c>
      <c r="BE1550" s="36" t="str">
        <f t="shared" si="1054"/>
        <v/>
      </c>
      <c r="BF1550" s="36" t="str">
        <f t="shared" si="1055"/>
        <v/>
      </c>
      <c r="BG1550" s="36" t="str">
        <f t="shared" si="1056"/>
        <v/>
      </c>
      <c r="BH1550" s="36" t="str">
        <f t="shared" si="1057"/>
        <v/>
      </c>
      <c r="BI1550" s="36" t="str">
        <f t="shared" si="1058"/>
        <v/>
      </c>
      <c r="BJ1550" s="36" t="str">
        <f t="shared" si="1059"/>
        <v/>
      </c>
      <c r="BK1550" s="36" t="str">
        <f t="shared" si="1060"/>
        <v/>
      </c>
      <c r="BL1550" s="36" t="str">
        <f t="shared" si="1061"/>
        <v/>
      </c>
      <c r="BM1550" s="36" t="str">
        <f t="shared" si="1062"/>
        <v/>
      </c>
      <c r="BN1550" s="38" t="e">
        <f t="shared" si="1021"/>
        <v>#DIV/0!</v>
      </c>
      <c r="BO1550" s="38" t="e">
        <f t="shared" si="1022"/>
        <v>#DIV/0!</v>
      </c>
      <c r="BP1550" s="39" t="str">
        <f t="shared" si="1023"/>
        <v/>
      </c>
      <c r="BQ1550" s="39" t="str">
        <f t="shared" si="1024"/>
        <v/>
      </c>
      <c r="BR1550" s="39" t="str">
        <f t="shared" si="1025"/>
        <v/>
      </c>
      <c r="BS1550" s="39" t="str">
        <f t="shared" si="1026"/>
        <v/>
      </c>
      <c r="BT1550" s="39" t="str">
        <f t="shared" si="1027"/>
        <v/>
      </c>
      <c r="BU1550" s="39" t="str">
        <f t="shared" si="1028"/>
        <v/>
      </c>
      <c r="BV1550" s="39" t="str">
        <f t="shared" si="1029"/>
        <v/>
      </c>
      <c r="BW1550" s="39" t="str">
        <f t="shared" si="1030"/>
        <v/>
      </c>
      <c r="BX1550" s="39" t="str">
        <f t="shared" si="1031"/>
        <v/>
      </c>
      <c r="BY1550" s="39" t="str">
        <f t="shared" si="1032"/>
        <v/>
      </c>
      <c r="BZ1550" s="39" t="str">
        <f t="shared" si="1033"/>
        <v/>
      </c>
      <c r="CA1550" s="39" t="str">
        <f t="shared" si="1034"/>
        <v/>
      </c>
      <c r="CB1550" s="39" t="str">
        <f t="shared" si="1035"/>
        <v/>
      </c>
      <c r="CC1550" s="39" t="str">
        <f t="shared" si="1036"/>
        <v/>
      </c>
      <c r="CD1550" s="39" t="str">
        <f t="shared" si="1037"/>
        <v/>
      </c>
      <c r="CE1550" s="39" t="str">
        <f t="shared" si="1038"/>
        <v/>
      </c>
      <c r="CF1550" s="39" t="str">
        <f t="shared" si="1039"/>
        <v/>
      </c>
      <c r="CG1550" s="39" t="str">
        <f t="shared" si="1040"/>
        <v/>
      </c>
      <c r="CH1550" s="39" t="str">
        <f t="shared" si="1041"/>
        <v/>
      </c>
      <c r="CI1550" s="39" t="str">
        <f t="shared" si="1042"/>
        <v/>
      </c>
    </row>
    <row r="1551" spans="1:87">
      <c r="A1551" s="18"/>
      <c r="B1551" s="15" t="str">
        <f>'Gene Table'!E1550</f>
        <v>hsa-miR-4794</v>
      </c>
      <c r="C1551" s="15" t="str">
        <f>'Gene Table'!B1550</f>
        <v>A12</v>
      </c>
      <c r="D1551" s="16" t="str">
        <f>IF(SUM('Test Sample Data'!D$3:D$98)&gt;10,IF(AND(ISNUMBER('Test Sample Data'!D1550),'Test Sample Data'!D1550&lt;$B$1,'Test Sample Data'!D1550&gt;0),'Test Sample Data'!D1550,$B$1),"")</f>
        <v/>
      </c>
      <c r="E1551" s="17" t="str">
        <f>IF(SUM('Test Sample Data'!E$3:E$98)&gt;10,IF(AND(ISNUMBER('Test Sample Data'!E1550),'Test Sample Data'!E1550&lt;$B$1,'Test Sample Data'!E1550&gt;0),'Test Sample Data'!E1550,$B$1),"")</f>
        <v/>
      </c>
      <c r="F1551" s="17" t="str">
        <f>IF(SUM('Test Sample Data'!F$3:F$98)&gt;10,IF(AND(ISNUMBER('Test Sample Data'!F1550),'Test Sample Data'!F1550&lt;$B$1,'Test Sample Data'!F1550&gt;0),'Test Sample Data'!F1550,$B$1),"")</f>
        <v/>
      </c>
      <c r="G1551" s="17" t="str">
        <f>IF(SUM('Test Sample Data'!G$3:G$98)&gt;10,IF(AND(ISNUMBER('Test Sample Data'!G1550),'Test Sample Data'!G1550&lt;$B$1,'Test Sample Data'!G1550&gt;0),'Test Sample Data'!G1550,$B$1),"")</f>
        <v/>
      </c>
      <c r="H1551" s="17" t="str">
        <f>IF(SUM('Test Sample Data'!H$3:H$98)&gt;10,IF(AND(ISNUMBER('Test Sample Data'!H1550),'Test Sample Data'!H1550&lt;$B$1,'Test Sample Data'!H1550&gt;0),'Test Sample Data'!H1550,$B$1),"")</f>
        <v/>
      </c>
      <c r="I1551" s="17" t="str">
        <f>IF(SUM('Test Sample Data'!I$3:I$98)&gt;10,IF(AND(ISNUMBER('Test Sample Data'!I1550),'Test Sample Data'!I1550&lt;$B$1,'Test Sample Data'!I1550&gt;0),'Test Sample Data'!I1550,$B$1),"")</f>
        <v/>
      </c>
      <c r="J1551" s="17" t="str">
        <f>IF(SUM('Test Sample Data'!J$3:J$98)&gt;10,IF(AND(ISNUMBER('Test Sample Data'!J1550),'Test Sample Data'!J1550&lt;$B$1,'Test Sample Data'!J1550&gt;0),'Test Sample Data'!J1550,$B$1),"")</f>
        <v/>
      </c>
      <c r="K1551" s="17" t="str">
        <f>IF(SUM('Test Sample Data'!K$3:K$98)&gt;10,IF(AND(ISNUMBER('Test Sample Data'!K1550),'Test Sample Data'!K1550&lt;$B$1,'Test Sample Data'!K1550&gt;0),'Test Sample Data'!K1550,$B$1),"")</f>
        <v/>
      </c>
      <c r="L1551" s="17" t="str">
        <f>IF(SUM('Test Sample Data'!L$3:L$98)&gt;10,IF(AND(ISNUMBER('Test Sample Data'!L1550),'Test Sample Data'!L1550&lt;$B$1,'Test Sample Data'!L1550&gt;0),'Test Sample Data'!L1550,$B$1),"")</f>
        <v/>
      </c>
      <c r="M1551" s="17" t="str">
        <f>IF(SUM('Test Sample Data'!M$3:M$98)&gt;10,IF(AND(ISNUMBER('Test Sample Data'!M1550),'Test Sample Data'!M1550&lt;$B$1,'Test Sample Data'!M1550&gt;0),'Test Sample Data'!M1550,$B$1),"")</f>
        <v/>
      </c>
      <c r="N1551" s="17" t="str">
        <f>'Gene Table'!E1550</f>
        <v>hsa-miR-4794</v>
      </c>
      <c r="O1551" s="17" t="str">
        <f>'Gene Table'!B1550</f>
        <v>A12</v>
      </c>
      <c r="P1551" s="17" t="str">
        <f>IF(SUM('Control Sample Data'!D$3:D$98)&gt;10,IF(AND(ISNUMBER('Control Sample Data'!D1550),'Control Sample Data'!D1550&lt;$B$1,'Control Sample Data'!D1550&gt;0),'Control Sample Data'!D1550,$B$1),"")</f>
        <v/>
      </c>
      <c r="Q1551" s="17" t="str">
        <f>IF(SUM('Control Sample Data'!E$3:E$98)&gt;10,IF(AND(ISNUMBER('Control Sample Data'!E1550),'Control Sample Data'!E1550&lt;$B$1,'Control Sample Data'!E1550&gt;0),'Control Sample Data'!E1550,$B$1),"")</f>
        <v/>
      </c>
      <c r="R1551" s="17" t="str">
        <f>IF(SUM('Control Sample Data'!F$3:F$98)&gt;10,IF(AND(ISNUMBER('Control Sample Data'!F1550),'Control Sample Data'!F1550&lt;$B$1,'Control Sample Data'!F1550&gt;0),'Control Sample Data'!F1550,$B$1),"")</f>
        <v/>
      </c>
      <c r="S1551" s="17" t="str">
        <f>IF(SUM('Control Sample Data'!G$3:G$98)&gt;10,IF(AND(ISNUMBER('Control Sample Data'!G1550),'Control Sample Data'!G1550&lt;$B$1,'Control Sample Data'!G1550&gt;0),'Control Sample Data'!G1550,$B$1),"")</f>
        <v/>
      </c>
      <c r="T1551" s="17" t="str">
        <f>IF(SUM('Control Sample Data'!H$3:H$98)&gt;10,IF(AND(ISNUMBER('Control Sample Data'!H1550),'Control Sample Data'!H1550&lt;$B$1,'Control Sample Data'!H1550&gt;0),'Control Sample Data'!H1550,$B$1),"")</f>
        <v/>
      </c>
      <c r="U1551" s="17" t="str">
        <f>IF(SUM('Control Sample Data'!I$3:I$98)&gt;10,IF(AND(ISNUMBER('Control Sample Data'!I1550),'Control Sample Data'!I1550&lt;$B$1,'Control Sample Data'!I1550&gt;0),'Control Sample Data'!I1550,$B$1),"")</f>
        <v/>
      </c>
      <c r="V1551" s="17" t="str">
        <f>IF(SUM('Control Sample Data'!J$3:J$98)&gt;10,IF(AND(ISNUMBER('Control Sample Data'!J1550),'Control Sample Data'!J1550&lt;$B$1,'Control Sample Data'!J1550&gt;0),'Control Sample Data'!J1550,$B$1),"")</f>
        <v/>
      </c>
      <c r="W1551" s="17" t="str">
        <f>IF(SUM('Control Sample Data'!K$3:K$98)&gt;10,IF(AND(ISNUMBER('Control Sample Data'!K1550),'Control Sample Data'!K1550&lt;$B$1,'Control Sample Data'!K1550&gt;0),'Control Sample Data'!K1550,$B$1),"")</f>
        <v/>
      </c>
      <c r="X1551" s="17" t="str">
        <f>IF(SUM('Control Sample Data'!L$3:L$98)&gt;10,IF(AND(ISNUMBER('Control Sample Data'!L1550),'Control Sample Data'!L1550&lt;$B$1,'Control Sample Data'!L1550&gt;0),'Control Sample Data'!L1550,$B$1),"")</f>
        <v/>
      </c>
      <c r="Y1551" s="17" t="str">
        <f>IF(SUM('Control Sample Data'!M$3:M$98)&gt;10,IF(AND(ISNUMBER('Control Sample Data'!M1550),'Control Sample Data'!M1550&lt;$B$1,'Control Sample Data'!M1550&gt;0),'Control Sample Data'!M1550,$B$1),"")</f>
        <v/>
      </c>
      <c r="Z1551" s="22" t="str">
        <f>IF(ISERROR(VLOOKUP('Choose Housekeeping Genes'!$C782,Calculations!$C$772:$M$1155,2,0)),"",VLOOKUP('Choose Housekeeping Genes'!$C782,Calculations!$C$772:$M$1155,2,0))</f>
        <v/>
      </c>
      <c r="AA1551" s="22" t="str">
        <f>IF(ISERROR(VLOOKUP('Choose Housekeeping Genes'!$C782,Calculations!$C$772:$M$1155,3,0)),"",VLOOKUP('Choose Housekeeping Genes'!$C782,Calculations!$C$772:$M$1155,3,0))</f>
        <v/>
      </c>
      <c r="AB1551" s="22" t="str">
        <f>IF(ISERROR(VLOOKUP('Choose Housekeeping Genes'!$C782,Calculations!$C$772:$M$1155,4,0)),"",VLOOKUP('Choose Housekeeping Genes'!$C782,Calculations!$C$772:$M$1155,4,0))</f>
        <v/>
      </c>
      <c r="AC1551" s="22" t="str">
        <f>IF(ISERROR(VLOOKUP('Choose Housekeeping Genes'!$C782,Calculations!$C$772:$M$1155,5,0)),"",VLOOKUP('Choose Housekeeping Genes'!$C782,Calculations!$C$772:$M$1155,5,0))</f>
        <v/>
      </c>
      <c r="AD1551" s="22" t="str">
        <f>IF(ISERROR(VLOOKUP('Choose Housekeeping Genes'!$C782,Calculations!$C$772:$M$1155,6,0)),"",VLOOKUP('Choose Housekeeping Genes'!$C782,Calculations!$C$772:$M$1155,6,0))</f>
        <v/>
      </c>
      <c r="AE1551" s="22" t="str">
        <f>IF(ISERROR(VLOOKUP('Choose Housekeeping Genes'!$C782,Calculations!$C$772:$M$1155,7,0)),"",VLOOKUP('Choose Housekeeping Genes'!$C782,Calculations!$C$772:$M$1155,7,0))</f>
        <v/>
      </c>
      <c r="AF1551" s="22" t="str">
        <f>IF(ISERROR(VLOOKUP('Choose Housekeeping Genes'!$C782,Calculations!$C$772:$M$1155,8,0)),"",VLOOKUP('Choose Housekeeping Genes'!$C782,Calculations!$C$772:$M$1155,8,0))</f>
        <v/>
      </c>
      <c r="AG1551" s="22" t="str">
        <f>IF(ISERROR(VLOOKUP('Choose Housekeeping Genes'!$C782,Calculations!$C$772:$M$1155,9,0)),"",VLOOKUP('Choose Housekeeping Genes'!$C782,Calculations!$C$772:$M$1155,9,0))</f>
        <v/>
      </c>
      <c r="AH1551" s="22" t="str">
        <f>IF(ISERROR(VLOOKUP('Choose Housekeeping Genes'!$C782,Calculations!$C$772:$M$1155,10,0)),"",VLOOKUP('Choose Housekeeping Genes'!$C782,Calculations!$C$772:$M$1155,10,0))</f>
        <v/>
      </c>
      <c r="AI1551" s="22" t="str">
        <f>IF(ISERROR(VLOOKUP('Choose Housekeeping Genes'!$C782,Calculations!$C$772:$M$1155,11,0)),"",VLOOKUP('Choose Housekeeping Genes'!$C782,Calculations!$C$772:$M$1155,11,0))</f>
        <v/>
      </c>
      <c r="AJ1551" s="22" t="str">
        <f>IF(ISERROR(VLOOKUP('Choose Housekeeping Genes'!$C782,Calculations!$C$772:$Y$1155,14,0)),"",VLOOKUP('Choose Housekeeping Genes'!$C782,Calculations!$C$772:$Y$1155,14,0))</f>
        <v/>
      </c>
      <c r="AK1551" s="22" t="str">
        <f>IF(ISERROR(VLOOKUP('Choose Housekeeping Genes'!$C782,Calculations!$C$772:$Y$1155,15,0)),"",VLOOKUP('Choose Housekeeping Genes'!$C782,Calculations!$C$772:$Y$1155,15,0))</f>
        <v/>
      </c>
      <c r="AL1551" s="22" t="str">
        <f>IF(ISERROR(VLOOKUP('Choose Housekeeping Genes'!$C782,Calculations!$C$772:$Y$1155,16,0)),"",VLOOKUP('Choose Housekeeping Genes'!$C782,Calculations!$C$772:$Y$1155,16,0))</f>
        <v/>
      </c>
      <c r="AM1551" s="22" t="str">
        <f>IF(ISERROR(VLOOKUP('Choose Housekeeping Genes'!$C782,Calculations!$C$772:$Y$1155,17,0)),"",VLOOKUP('Choose Housekeeping Genes'!$C782,Calculations!$C$772:$Y$1155,17,0))</f>
        <v/>
      </c>
      <c r="AN1551" s="22" t="str">
        <f>IF(ISERROR(VLOOKUP('Choose Housekeeping Genes'!$C782,Calculations!$C$772:$Y$1155,18,0)),"",VLOOKUP('Choose Housekeeping Genes'!$C782,Calculations!$C$772:$Y$1155,18,0))</f>
        <v/>
      </c>
      <c r="AO1551" s="22" t="str">
        <f>IF(ISERROR(VLOOKUP('Choose Housekeeping Genes'!$C782,Calculations!$C$772:$Y$1155,19,0)),"",VLOOKUP('Choose Housekeeping Genes'!$C782,Calculations!$C$772:$Y$1155,19,0))</f>
        <v/>
      </c>
      <c r="AP1551" s="22" t="str">
        <f>IF(ISERROR(VLOOKUP('Choose Housekeeping Genes'!$C782,Calculations!$C$772:$Y$1155,20,0)),"",VLOOKUP('Choose Housekeeping Genes'!$C782,Calculations!$C$772:$Y$1155,20,0))</f>
        <v/>
      </c>
      <c r="AQ1551" s="22" t="str">
        <f>IF(ISERROR(VLOOKUP('Choose Housekeeping Genes'!$C782,Calculations!$C$772:$Y$1155,21,0)),"",VLOOKUP('Choose Housekeeping Genes'!$C782,Calculations!$C$772:$Y$1155,21,0))</f>
        <v/>
      </c>
      <c r="AR1551" s="22" t="str">
        <f>IF(ISERROR(VLOOKUP('Choose Housekeeping Genes'!$C782,Calculations!$C$772:$Y$1155,22,0)),"",VLOOKUP('Choose Housekeeping Genes'!$C782,Calculations!$C$772:$Y$1155,22,0))</f>
        <v/>
      </c>
      <c r="AS1551" s="22" t="str">
        <f>IF(ISERROR(VLOOKUP('Choose Housekeeping Genes'!$C782,Calculations!$C$772:$Y$1155,23,0)),"",VLOOKUP('Choose Housekeeping Genes'!$C782,Calculations!$C$772:$Y$1155,23,0))</f>
        <v/>
      </c>
      <c r="AT1551" s="36" t="str">
        <f t="shared" si="1043"/>
        <v/>
      </c>
      <c r="AU1551" s="36" t="str">
        <f t="shared" si="1044"/>
        <v/>
      </c>
      <c r="AV1551" s="36" t="str">
        <f t="shared" si="1045"/>
        <v/>
      </c>
      <c r="AW1551" s="36" t="str">
        <f t="shared" si="1046"/>
        <v/>
      </c>
      <c r="AX1551" s="36" t="str">
        <f t="shared" si="1047"/>
        <v/>
      </c>
      <c r="AY1551" s="36" t="str">
        <f t="shared" si="1048"/>
        <v/>
      </c>
      <c r="AZ1551" s="36" t="str">
        <f t="shared" si="1049"/>
        <v/>
      </c>
      <c r="BA1551" s="36" t="str">
        <f t="shared" si="1050"/>
        <v/>
      </c>
      <c r="BB1551" s="36" t="str">
        <f t="shared" si="1051"/>
        <v/>
      </c>
      <c r="BC1551" s="36" t="str">
        <f t="shared" si="1052"/>
        <v/>
      </c>
      <c r="BD1551" s="36" t="str">
        <f t="shared" si="1053"/>
        <v/>
      </c>
      <c r="BE1551" s="36" t="str">
        <f t="shared" si="1054"/>
        <v/>
      </c>
      <c r="BF1551" s="36" t="str">
        <f t="shared" si="1055"/>
        <v/>
      </c>
      <c r="BG1551" s="36" t="str">
        <f t="shared" si="1056"/>
        <v/>
      </c>
      <c r="BH1551" s="36" t="str">
        <f t="shared" si="1057"/>
        <v/>
      </c>
      <c r="BI1551" s="36" t="str">
        <f t="shared" si="1058"/>
        <v/>
      </c>
      <c r="BJ1551" s="36" t="str">
        <f t="shared" si="1059"/>
        <v/>
      </c>
      <c r="BK1551" s="36" t="str">
        <f t="shared" si="1060"/>
        <v/>
      </c>
      <c r="BL1551" s="36" t="str">
        <f t="shared" si="1061"/>
        <v/>
      </c>
      <c r="BM1551" s="36" t="str">
        <f t="shared" si="1062"/>
        <v/>
      </c>
      <c r="BN1551" s="38" t="e">
        <f t="shared" si="1021"/>
        <v>#DIV/0!</v>
      </c>
      <c r="BO1551" s="38" t="e">
        <f t="shared" si="1022"/>
        <v>#DIV/0!</v>
      </c>
      <c r="BP1551" s="39" t="str">
        <f t="shared" si="1023"/>
        <v/>
      </c>
      <c r="BQ1551" s="39" t="str">
        <f t="shared" si="1024"/>
        <v/>
      </c>
      <c r="BR1551" s="39" t="str">
        <f t="shared" si="1025"/>
        <v/>
      </c>
      <c r="BS1551" s="39" t="str">
        <f t="shared" si="1026"/>
        <v/>
      </c>
      <c r="BT1551" s="39" t="str">
        <f t="shared" si="1027"/>
        <v/>
      </c>
      <c r="BU1551" s="39" t="str">
        <f t="shared" si="1028"/>
        <v/>
      </c>
      <c r="BV1551" s="39" t="str">
        <f t="shared" si="1029"/>
        <v/>
      </c>
      <c r="BW1551" s="39" t="str">
        <f t="shared" si="1030"/>
        <v/>
      </c>
      <c r="BX1551" s="39" t="str">
        <f t="shared" si="1031"/>
        <v/>
      </c>
      <c r="BY1551" s="39" t="str">
        <f t="shared" si="1032"/>
        <v/>
      </c>
      <c r="BZ1551" s="39" t="str">
        <f t="shared" si="1033"/>
        <v/>
      </c>
      <c r="CA1551" s="39" t="str">
        <f t="shared" si="1034"/>
        <v/>
      </c>
      <c r="CB1551" s="39" t="str">
        <f t="shared" si="1035"/>
        <v/>
      </c>
      <c r="CC1551" s="39" t="str">
        <f t="shared" si="1036"/>
        <v/>
      </c>
      <c r="CD1551" s="39" t="str">
        <f t="shared" si="1037"/>
        <v/>
      </c>
      <c r="CE1551" s="39" t="str">
        <f t="shared" si="1038"/>
        <v/>
      </c>
      <c r="CF1551" s="39" t="str">
        <f t="shared" si="1039"/>
        <v/>
      </c>
      <c r="CG1551" s="39" t="str">
        <f t="shared" si="1040"/>
        <v/>
      </c>
      <c r="CH1551" s="39" t="str">
        <f t="shared" si="1041"/>
        <v/>
      </c>
      <c r="CI1551" s="39" t="str">
        <f t="shared" si="1042"/>
        <v/>
      </c>
    </row>
    <row r="1552" spans="1:87">
      <c r="A1552" s="18"/>
      <c r="B1552" s="15" t="str">
        <f>'Gene Table'!E1551</f>
        <v>hsa-miR-4740-5p</v>
      </c>
      <c r="C1552" s="15" t="str">
        <f>'Gene Table'!B1551</f>
        <v>A13</v>
      </c>
      <c r="D1552" s="16" t="str">
        <f>IF(SUM('Test Sample Data'!D$3:D$98)&gt;10,IF(AND(ISNUMBER('Test Sample Data'!D1551),'Test Sample Data'!D1551&lt;$B$1,'Test Sample Data'!D1551&gt;0),'Test Sample Data'!D1551,$B$1),"")</f>
        <v/>
      </c>
      <c r="E1552" s="17" t="str">
        <f>IF(SUM('Test Sample Data'!E$3:E$98)&gt;10,IF(AND(ISNUMBER('Test Sample Data'!E1551),'Test Sample Data'!E1551&lt;$B$1,'Test Sample Data'!E1551&gt;0),'Test Sample Data'!E1551,$B$1),"")</f>
        <v/>
      </c>
      <c r="F1552" s="17" t="str">
        <f>IF(SUM('Test Sample Data'!F$3:F$98)&gt;10,IF(AND(ISNUMBER('Test Sample Data'!F1551),'Test Sample Data'!F1551&lt;$B$1,'Test Sample Data'!F1551&gt;0),'Test Sample Data'!F1551,$B$1),"")</f>
        <v/>
      </c>
      <c r="G1552" s="17" t="str">
        <f>IF(SUM('Test Sample Data'!G$3:G$98)&gt;10,IF(AND(ISNUMBER('Test Sample Data'!G1551),'Test Sample Data'!G1551&lt;$B$1,'Test Sample Data'!G1551&gt;0),'Test Sample Data'!G1551,$B$1),"")</f>
        <v/>
      </c>
      <c r="H1552" s="17" t="str">
        <f>IF(SUM('Test Sample Data'!H$3:H$98)&gt;10,IF(AND(ISNUMBER('Test Sample Data'!H1551),'Test Sample Data'!H1551&lt;$B$1,'Test Sample Data'!H1551&gt;0),'Test Sample Data'!H1551,$B$1),"")</f>
        <v/>
      </c>
      <c r="I1552" s="17" t="str">
        <f>IF(SUM('Test Sample Data'!I$3:I$98)&gt;10,IF(AND(ISNUMBER('Test Sample Data'!I1551),'Test Sample Data'!I1551&lt;$B$1,'Test Sample Data'!I1551&gt;0),'Test Sample Data'!I1551,$B$1),"")</f>
        <v/>
      </c>
      <c r="J1552" s="17" t="str">
        <f>IF(SUM('Test Sample Data'!J$3:J$98)&gt;10,IF(AND(ISNUMBER('Test Sample Data'!J1551),'Test Sample Data'!J1551&lt;$B$1,'Test Sample Data'!J1551&gt;0),'Test Sample Data'!J1551,$B$1),"")</f>
        <v/>
      </c>
      <c r="K1552" s="17" t="str">
        <f>IF(SUM('Test Sample Data'!K$3:K$98)&gt;10,IF(AND(ISNUMBER('Test Sample Data'!K1551),'Test Sample Data'!K1551&lt;$B$1,'Test Sample Data'!K1551&gt;0),'Test Sample Data'!K1551,$B$1),"")</f>
        <v/>
      </c>
      <c r="L1552" s="17" t="str">
        <f>IF(SUM('Test Sample Data'!L$3:L$98)&gt;10,IF(AND(ISNUMBER('Test Sample Data'!L1551),'Test Sample Data'!L1551&lt;$B$1,'Test Sample Data'!L1551&gt;0),'Test Sample Data'!L1551,$B$1),"")</f>
        <v/>
      </c>
      <c r="M1552" s="17" t="str">
        <f>IF(SUM('Test Sample Data'!M$3:M$98)&gt;10,IF(AND(ISNUMBER('Test Sample Data'!M1551),'Test Sample Data'!M1551&lt;$B$1,'Test Sample Data'!M1551&gt;0),'Test Sample Data'!M1551,$B$1),"")</f>
        <v/>
      </c>
      <c r="N1552" s="17" t="str">
        <f>'Gene Table'!E1551</f>
        <v>hsa-miR-4740-5p</v>
      </c>
      <c r="O1552" s="17" t="str">
        <f>'Gene Table'!B1551</f>
        <v>A13</v>
      </c>
      <c r="P1552" s="17" t="str">
        <f>IF(SUM('Control Sample Data'!D$3:D$98)&gt;10,IF(AND(ISNUMBER('Control Sample Data'!D1551),'Control Sample Data'!D1551&lt;$B$1,'Control Sample Data'!D1551&gt;0),'Control Sample Data'!D1551,$B$1),"")</f>
        <v/>
      </c>
      <c r="Q1552" s="17" t="str">
        <f>IF(SUM('Control Sample Data'!E$3:E$98)&gt;10,IF(AND(ISNUMBER('Control Sample Data'!E1551),'Control Sample Data'!E1551&lt;$B$1,'Control Sample Data'!E1551&gt;0),'Control Sample Data'!E1551,$B$1),"")</f>
        <v/>
      </c>
      <c r="R1552" s="17" t="str">
        <f>IF(SUM('Control Sample Data'!F$3:F$98)&gt;10,IF(AND(ISNUMBER('Control Sample Data'!F1551),'Control Sample Data'!F1551&lt;$B$1,'Control Sample Data'!F1551&gt;0),'Control Sample Data'!F1551,$B$1),"")</f>
        <v/>
      </c>
      <c r="S1552" s="17" t="str">
        <f>IF(SUM('Control Sample Data'!G$3:G$98)&gt;10,IF(AND(ISNUMBER('Control Sample Data'!G1551),'Control Sample Data'!G1551&lt;$B$1,'Control Sample Data'!G1551&gt;0),'Control Sample Data'!G1551,$B$1),"")</f>
        <v/>
      </c>
      <c r="T1552" s="17" t="str">
        <f>IF(SUM('Control Sample Data'!H$3:H$98)&gt;10,IF(AND(ISNUMBER('Control Sample Data'!H1551),'Control Sample Data'!H1551&lt;$B$1,'Control Sample Data'!H1551&gt;0),'Control Sample Data'!H1551,$B$1),"")</f>
        <v/>
      </c>
      <c r="U1552" s="17" t="str">
        <f>IF(SUM('Control Sample Data'!I$3:I$98)&gt;10,IF(AND(ISNUMBER('Control Sample Data'!I1551),'Control Sample Data'!I1551&lt;$B$1,'Control Sample Data'!I1551&gt;0),'Control Sample Data'!I1551,$B$1),"")</f>
        <v/>
      </c>
      <c r="V1552" s="17" t="str">
        <f>IF(SUM('Control Sample Data'!J$3:J$98)&gt;10,IF(AND(ISNUMBER('Control Sample Data'!J1551),'Control Sample Data'!J1551&lt;$B$1,'Control Sample Data'!J1551&gt;0),'Control Sample Data'!J1551,$B$1),"")</f>
        <v/>
      </c>
      <c r="W1552" s="17" t="str">
        <f>IF(SUM('Control Sample Data'!K$3:K$98)&gt;10,IF(AND(ISNUMBER('Control Sample Data'!K1551),'Control Sample Data'!K1551&lt;$B$1,'Control Sample Data'!K1551&gt;0),'Control Sample Data'!K1551,$B$1),"")</f>
        <v/>
      </c>
      <c r="X1552" s="17" t="str">
        <f>IF(SUM('Control Sample Data'!L$3:L$98)&gt;10,IF(AND(ISNUMBER('Control Sample Data'!L1551),'Control Sample Data'!L1551&lt;$B$1,'Control Sample Data'!L1551&gt;0),'Control Sample Data'!L1551,$B$1),"")</f>
        <v/>
      </c>
      <c r="Y1552" s="17" t="str">
        <f>IF(SUM('Control Sample Data'!M$3:M$98)&gt;10,IF(AND(ISNUMBER('Control Sample Data'!M1551),'Control Sample Data'!M1551&lt;$B$1,'Control Sample Data'!M1551&gt;0),'Control Sample Data'!M1551,$B$1),"")</f>
        <v/>
      </c>
      <c r="Z1552" s="22" t="str">
        <f>IF(ISERROR(VLOOKUP('Choose Housekeeping Genes'!$C783,Calculations!$C$772:$M$1155,2,0)),"",VLOOKUP('Choose Housekeeping Genes'!$C783,Calculations!$C$772:$M$1155,2,0))</f>
        <v/>
      </c>
      <c r="AA1552" s="22" t="str">
        <f>IF(ISERROR(VLOOKUP('Choose Housekeeping Genes'!$C783,Calculations!$C$772:$M$1155,3,0)),"",VLOOKUP('Choose Housekeeping Genes'!$C783,Calculations!$C$772:$M$1155,3,0))</f>
        <v/>
      </c>
      <c r="AB1552" s="22" t="str">
        <f>IF(ISERROR(VLOOKUP('Choose Housekeeping Genes'!$C783,Calculations!$C$772:$M$1155,4,0)),"",VLOOKUP('Choose Housekeeping Genes'!$C783,Calculations!$C$772:$M$1155,4,0))</f>
        <v/>
      </c>
      <c r="AC1552" s="22" t="str">
        <f>IF(ISERROR(VLOOKUP('Choose Housekeeping Genes'!$C783,Calculations!$C$772:$M$1155,5,0)),"",VLOOKUP('Choose Housekeeping Genes'!$C783,Calculations!$C$772:$M$1155,5,0))</f>
        <v/>
      </c>
      <c r="AD1552" s="22" t="str">
        <f>IF(ISERROR(VLOOKUP('Choose Housekeeping Genes'!$C783,Calculations!$C$772:$M$1155,6,0)),"",VLOOKUP('Choose Housekeeping Genes'!$C783,Calculations!$C$772:$M$1155,6,0))</f>
        <v/>
      </c>
      <c r="AE1552" s="22" t="str">
        <f>IF(ISERROR(VLOOKUP('Choose Housekeeping Genes'!$C783,Calculations!$C$772:$M$1155,7,0)),"",VLOOKUP('Choose Housekeeping Genes'!$C783,Calculations!$C$772:$M$1155,7,0))</f>
        <v/>
      </c>
      <c r="AF1552" s="22" t="str">
        <f>IF(ISERROR(VLOOKUP('Choose Housekeeping Genes'!$C783,Calculations!$C$772:$M$1155,8,0)),"",VLOOKUP('Choose Housekeeping Genes'!$C783,Calculations!$C$772:$M$1155,8,0))</f>
        <v/>
      </c>
      <c r="AG1552" s="22" t="str">
        <f>IF(ISERROR(VLOOKUP('Choose Housekeeping Genes'!$C783,Calculations!$C$772:$M$1155,9,0)),"",VLOOKUP('Choose Housekeeping Genes'!$C783,Calculations!$C$772:$M$1155,9,0))</f>
        <v/>
      </c>
      <c r="AH1552" s="22" t="str">
        <f>IF(ISERROR(VLOOKUP('Choose Housekeeping Genes'!$C783,Calculations!$C$772:$M$1155,10,0)),"",VLOOKUP('Choose Housekeeping Genes'!$C783,Calculations!$C$772:$M$1155,10,0))</f>
        <v/>
      </c>
      <c r="AI1552" s="22" t="str">
        <f>IF(ISERROR(VLOOKUP('Choose Housekeeping Genes'!$C783,Calculations!$C$772:$M$1155,11,0)),"",VLOOKUP('Choose Housekeeping Genes'!$C783,Calculations!$C$772:$M$1155,11,0))</f>
        <v/>
      </c>
      <c r="AJ1552" s="22" t="str">
        <f>IF(ISERROR(VLOOKUP('Choose Housekeeping Genes'!$C783,Calculations!$C$772:$Y$1155,14,0)),"",VLOOKUP('Choose Housekeeping Genes'!$C783,Calculations!$C$772:$Y$1155,14,0))</f>
        <v/>
      </c>
      <c r="AK1552" s="22" t="str">
        <f>IF(ISERROR(VLOOKUP('Choose Housekeeping Genes'!$C783,Calculations!$C$772:$Y$1155,15,0)),"",VLOOKUP('Choose Housekeeping Genes'!$C783,Calculations!$C$772:$Y$1155,15,0))</f>
        <v/>
      </c>
      <c r="AL1552" s="22" t="str">
        <f>IF(ISERROR(VLOOKUP('Choose Housekeeping Genes'!$C783,Calculations!$C$772:$Y$1155,16,0)),"",VLOOKUP('Choose Housekeeping Genes'!$C783,Calculations!$C$772:$Y$1155,16,0))</f>
        <v/>
      </c>
      <c r="AM1552" s="22" t="str">
        <f>IF(ISERROR(VLOOKUP('Choose Housekeeping Genes'!$C783,Calculations!$C$772:$Y$1155,17,0)),"",VLOOKUP('Choose Housekeeping Genes'!$C783,Calculations!$C$772:$Y$1155,17,0))</f>
        <v/>
      </c>
      <c r="AN1552" s="22" t="str">
        <f>IF(ISERROR(VLOOKUP('Choose Housekeeping Genes'!$C783,Calculations!$C$772:$Y$1155,18,0)),"",VLOOKUP('Choose Housekeeping Genes'!$C783,Calculations!$C$772:$Y$1155,18,0))</f>
        <v/>
      </c>
      <c r="AO1552" s="22" t="str">
        <f>IF(ISERROR(VLOOKUP('Choose Housekeeping Genes'!$C783,Calculations!$C$772:$Y$1155,19,0)),"",VLOOKUP('Choose Housekeeping Genes'!$C783,Calculations!$C$772:$Y$1155,19,0))</f>
        <v/>
      </c>
      <c r="AP1552" s="22" t="str">
        <f>IF(ISERROR(VLOOKUP('Choose Housekeeping Genes'!$C783,Calculations!$C$772:$Y$1155,20,0)),"",VLOOKUP('Choose Housekeeping Genes'!$C783,Calculations!$C$772:$Y$1155,20,0))</f>
        <v/>
      </c>
      <c r="AQ1552" s="22" t="str">
        <f>IF(ISERROR(VLOOKUP('Choose Housekeeping Genes'!$C783,Calculations!$C$772:$Y$1155,21,0)),"",VLOOKUP('Choose Housekeeping Genes'!$C783,Calculations!$C$772:$Y$1155,21,0))</f>
        <v/>
      </c>
      <c r="AR1552" s="22" t="str">
        <f>IF(ISERROR(VLOOKUP('Choose Housekeeping Genes'!$C783,Calculations!$C$772:$Y$1155,22,0)),"",VLOOKUP('Choose Housekeeping Genes'!$C783,Calculations!$C$772:$Y$1155,22,0))</f>
        <v/>
      </c>
      <c r="AS1552" s="22" t="str">
        <f>IF(ISERROR(VLOOKUP('Choose Housekeeping Genes'!$C783,Calculations!$C$772:$Y$1155,23,0)),"",VLOOKUP('Choose Housekeeping Genes'!$C783,Calculations!$C$772:$Y$1155,23,0))</f>
        <v/>
      </c>
      <c r="AT1552" s="36" t="str">
        <f t="shared" si="1043"/>
        <v/>
      </c>
      <c r="AU1552" s="36" t="str">
        <f t="shared" si="1044"/>
        <v/>
      </c>
      <c r="AV1552" s="36" t="str">
        <f t="shared" si="1045"/>
        <v/>
      </c>
      <c r="AW1552" s="36" t="str">
        <f t="shared" si="1046"/>
        <v/>
      </c>
      <c r="AX1552" s="36" t="str">
        <f t="shared" si="1047"/>
        <v/>
      </c>
      <c r="AY1552" s="36" t="str">
        <f t="shared" si="1048"/>
        <v/>
      </c>
      <c r="AZ1552" s="36" t="str">
        <f t="shared" si="1049"/>
        <v/>
      </c>
      <c r="BA1552" s="36" t="str">
        <f t="shared" si="1050"/>
        <v/>
      </c>
      <c r="BB1552" s="36" t="str">
        <f t="shared" si="1051"/>
        <v/>
      </c>
      <c r="BC1552" s="36" t="str">
        <f t="shared" si="1052"/>
        <v/>
      </c>
      <c r="BD1552" s="36" t="str">
        <f t="shared" si="1053"/>
        <v/>
      </c>
      <c r="BE1552" s="36" t="str">
        <f t="shared" si="1054"/>
        <v/>
      </c>
      <c r="BF1552" s="36" t="str">
        <f t="shared" si="1055"/>
        <v/>
      </c>
      <c r="BG1552" s="36" t="str">
        <f t="shared" si="1056"/>
        <v/>
      </c>
      <c r="BH1552" s="36" t="str">
        <f t="shared" si="1057"/>
        <v/>
      </c>
      <c r="BI1552" s="36" t="str">
        <f t="shared" si="1058"/>
        <v/>
      </c>
      <c r="BJ1552" s="36" t="str">
        <f t="shared" si="1059"/>
        <v/>
      </c>
      <c r="BK1552" s="36" t="str">
        <f t="shared" si="1060"/>
        <v/>
      </c>
      <c r="BL1552" s="36" t="str">
        <f t="shared" si="1061"/>
        <v/>
      </c>
      <c r="BM1552" s="36" t="str">
        <f t="shared" si="1062"/>
        <v/>
      </c>
      <c r="BN1552" s="38" t="e">
        <f t="shared" si="1021"/>
        <v>#DIV/0!</v>
      </c>
      <c r="BO1552" s="38" t="e">
        <f t="shared" si="1022"/>
        <v>#DIV/0!</v>
      </c>
      <c r="BP1552" s="39" t="str">
        <f t="shared" si="1023"/>
        <v/>
      </c>
      <c r="BQ1552" s="39" t="str">
        <f t="shared" si="1024"/>
        <v/>
      </c>
      <c r="BR1552" s="39" t="str">
        <f t="shared" si="1025"/>
        <v/>
      </c>
      <c r="BS1552" s="39" t="str">
        <f t="shared" si="1026"/>
        <v/>
      </c>
      <c r="BT1552" s="39" t="str">
        <f t="shared" si="1027"/>
        <v/>
      </c>
      <c r="BU1552" s="39" t="str">
        <f t="shared" si="1028"/>
        <v/>
      </c>
      <c r="BV1552" s="39" t="str">
        <f t="shared" si="1029"/>
        <v/>
      </c>
      <c r="BW1552" s="39" t="str">
        <f t="shared" si="1030"/>
        <v/>
      </c>
      <c r="BX1552" s="39" t="str">
        <f t="shared" si="1031"/>
        <v/>
      </c>
      <c r="BY1552" s="39" t="str">
        <f t="shared" si="1032"/>
        <v/>
      </c>
      <c r="BZ1552" s="39" t="str">
        <f t="shared" si="1033"/>
        <v/>
      </c>
      <c r="CA1552" s="39" t="str">
        <f t="shared" si="1034"/>
        <v/>
      </c>
      <c r="CB1552" s="39" t="str">
        <f t="shared" si="1035"/>
        <v/>
      </c>
      <c r="CC1552" s="39" t="str">
        <f t="shared" si="1036"/>
        <v/>
      </c>
      <c r="CD1552" s="39" t="str">
        <f t="shared" si="1037"/>
        <v/>
      </c>
      <c r="CE1552" s="39" t="str">
        <f t="shared" si="1038"/>
        <v/>
      </c>
      <c r="CF1552" s="39" t="str">
        <f t="shared" si="1039"/>
        <v/>
      </c>
      <c r="CG1552" s="39" t="str">
        <f t="shared" si="1040"/>
        <v/>
      </c>
      <c r="CH1552" s="39" t="str">
        <f t="shared" si="1041"/>
        <v/>
      </c>
      <c r="CI1552" s="39" t="str">
        <f t="shared" si="1042"/>
        <v/>
      </c>
    </row>
    <row r="1553" spans="1:87">
      <c r="A1553" s="18"/>
      <c r="B1553" s="15" t="str">
        <f>'Gene Table'!E1552</f>
        <v>hsa-miR-4795-5p</v>
      </c>
      <c r="C1553" s="15" t="str">
        <f>'Gene Table'!B1552</f>
        <v>A14</v>
      </c>
      <c r="D1553" s="16" t="str">
        <f>IF(SUM('Test Sample Data'!D$3:D$98)&gt;10,IF(AND(ISNUMBER('Test Sample Data'!D1552),'Test Sample Data'!D1552&lt;$B$1,'Test Sample Data'!D1552&gt;0),'Test Sample Data'!D1552,$B$1),"")</f>
        <v/>
      </c>
      <c r="E1553" s="17" t="str">
        <f>IF(SUM('Test Sample Data'!E$3:E$98)&gt;10,IF(AND(ISNUMBER('Test Sample Data'!E1552),'Test Sample Data'!E1552&lt;$B$1,'Test Sample Data'!E1552&gt;0),'Test Sample Data'!E1552,$B$1),"")</f>
        <v/>
      </c>
      <c r="F1553" s="17" t="str">
        <f>IF(SUM('Test Sample Data'!F$3:F$98)&gt;10,IF(AND(ISNUMBER('Test Sample Data'!F1552),'Test Sample Data'!F1552&lt;$B$1,'Test Sample Data'!F1552&gt;0),'Test Sample Data'!F1552,$B$1),"")</f>
        <v/>
      </c>
      <c r="G1553" s="17" t="str">
        <f>IF(SUM('Test Sample Data'!G$3:G$98)&gt;10,IF(AND(ISNUMBER('Test Sample Data'!G1552),'Test Sample Data'!G1552&lt;$B$1,'Test Sample Data'!G1552&gt;0),'Test Sample Data'!G1552,$B$1),"")</f>
        <v/>
      </c>
      <c r="H1553" s="17" t="str">
        <f>IF(SUM('Test Sample Data'!H$3:H$98)&gt;10,IF(AND(ISNUMBER('Test Sample Data'!H1552),'Test Sample Data'!H1552&lt;$B$1,'Test Sample Data'!H1552&gt;0),'Test Sample Data'!H1552,$B$1),"")</f>
        <v/>
      </c>
      <c r="I1553" s="17" t="str">
        <f>IF(SUM('Test Sample Data'!I$3:I$98)&gt;10,IF(AND(ISNUMBER('Test Sample Data'!I1552),'Test Sample Data'!I1552&lt;$B$1,'Test Sample Data'!I1552&gt;0),'Test Sample Data'!I1552,$B$1),"")</f>
        <v/>
      </c>
      <c r="J1553" s="17" t="str">
        <f>IF(SUM('Test Sample Data'!J$3:J$98)&gt;10,IF(AND(ISNUMBER('Test Sample Data'!J1552),'Test Sample Data'!J1552&lt;$B$1,'Test Sample Data'!J1552&gt;0),'Test Sample Data'!J1552,$B$1),"")</f>
        <v/>
      </c>
      <c r="K1553" s="17" t="str">
        <f>IF(SUM('Test Sample Data'!K$3:K$98)&gt;10,IF(AND(ISNUMBER('Test Sample Data'!K1552),'Test Sample Data'!K1552&lt;$B$1,'Test Sample Data'!K1552&gt;0),'Test Sample Data'!K1552,$B$1),"")</f>
        <v/>
      </c>
      <c r="L1553" s="17" t="str">
        <f>IF(SUM('Test Sample Data'!L$3:L$98)&gt;10,IF(AND(ISNUMBER('Test Sample Data'!L1552),'Test Sample Data'!L1552&lt;$B$1,'Test Sample Data'!L1552&gt;0),'Test Sample Data'!L1552,$B$1),"")</f>
        <v/>
      </c>
      <c r="M1553" s="17" t="str">
        <f>IF(SUM('Test Sample Data'!M$3:M$98)&gt;10,IF(AND(ISNUMBER('Test Sample Data'!M1552),'Test Sample Data'!M1552&lt;$B$1,'Test Sample Data'!M1552&gt;0),'Test Sample Data'!M1552,$B$1),"")</f>
        <v/>
      </c>
      <c r="N1553" s="17" t="str">
        <f>'Gene Table'!E1552</f>
        <v>hsa-miR-4795-5p</v>
      </c>
      <c r="O1553" s="17" t="str">
        <f>'Gene Table'!B1552</f>
        <v>A14</v>
      </c>
      <c r="P1553" s="17" t="str">
        <f>IF(SUM('Control Sample Data'!D$3:D$98)&gt;10,IF(AND(ISNUMBER('Control Sample Data'!D1552),'Control Sample Data'!D1552&lt;$B$1,'Control Sample Data'!D1552&gt;0),'Control Sample Data'!D1552,$B$1),"")</f>
        <v/>
      </c>
      <c r="Q1553" s="17" t="str">
        <f>IF(SUM('Control Sample Data'!E$3:E$98)&gt;10,IF(AND(ISNUMBER('Control Sample Data'!E1552),'Control Sample Data'!E1552&lt;$B$1,'Control Sample Data'!E1552&gt;0),'Control Sample Data'!E1552,$B$1),"")</f>
        <v/>
      </c>
      <c r="R1553" s="17" t="str">
        <f>IF(SUM('Control Sample Data'!F$3:F$98)&gt;10,IF(AND(ISNUMBER('Control Sample Data'!F1552),'Control Sample Data'!F1552&lt;$B$1,'Control Sample Data'!F1552&gt;0),'Control Sample Data'!F1552,$B$1),"")</f>
        <v/>
      </c>
      <c r="S1553" s="17" t="str">
        <f>IF(SUM('Control Sample Data'!G$3:G$98)&gt;10,IF(AND(ISNUMBER('Control Sample Data'!G1552),'Control Sample Data'!G1552&lt;$B$1,'Control Sample Data'!G1552&gt;0),'Control Sample Data'!G1552,$B$1),"")</f>
        <v/>
      </c>
      <c r="T1553" s="17" t="str">
        <f>IF(SUM('Control Sample Data'!H$3:H$98)&gt;10,IF(AND(ISNUMBER('Control Sample Data'!H1552),'Control Sample Data'!H1552&lt;$B$1,'Control Sample Data'!H1552&gt;0),'Control Sample Data'!H1552,$B$1),"")</f>
        <v/>
      </c>
      <c r="U1553" s="17" t="str">
        <f>IF(SUM('Control Sample Data'!I$3:I$98)&gt;10,IF(AND(ISNUMBER('Control Sample Data'!I1552),'Control Sample Data'!I1552&lt;$B$1,'Control Sample Data'!I1552&gt;0),'Control Sample Data'!I1552,$B$1),"")</f>
        <v/>
      </c>
      <c r="V1553" s="17" t="str">
        <f>IF(SUM('Control Sample Data'!J$3:J$98)&gt;10,IF(AND(ISNUMBER('Control Sample Data'!J1552),'Control Sample Data'!J1552&lt;$B$1,'Control Sample Data'!J1552&gt;0),'Control Sample Data'!J1552,$B$1),"")</f>
        <v/>
      </c>
      <c r="W1553" s="17" t="str">
        <f>IF(SUM('Control Sample Data'!K$3:K$98)&gt;10,IF(AND(ISNUMBER('Control Sample Data'!K1552),'Control Sample Data'!K1552&lt;$B$1,'Control Sample Data'!K1552&gt;0),'Control Sample Data'!K1552,$B$1),"")</f>
        <v/>
      </c>
      <c r="X1553" s="17" t="str">
        <f>IF(SUM('Control Sample Data'!L$3:L$98)&gt;10,IF(AND(ISNUMBER('Control Sample Data'!L1552),'Control Sample Data'!L1552&lt;$B$1,'Control Sample Data'!L1552&gt;0),'Control Sample Data'!L1552,$B$1),"")</f>
        <v/>
      </c>
      <c r="Y1553" s="17" t="str">
        <f>IF(SUM('Control Sample Data'!M$3:M$98)&gt;10,IF(AND(ISNUMBER('Control Sample Data'!M1552),'Control Sample Data'!M1552&lt;$B$1,'Control Sample Data'!M1552&gt;0),'Control Sample Data'!M1552,$B$1),"")</f>
        <v/>
      </c>
      <c r="Z1553" s="22" t="str">
        <f>IF(ISERROR(VLOOKUP('Choose Housekeeping Genes'!$C784,Calculations!$C$772:$M$1155,2,0)),"",VLOOKUP('Choose Housekeeping Genes'!$C784,Calculations!$C$772:$M$1155,2,0))</f>
        <v/>
      </c>
      <c r="AA1553" s="22" t="str">
        <f>IF(ISERROR(VLOOKUP('Choose Housekeeping Genes'!$C784,Calculations!$C$772:$M$1155,3,0)),"",VLOOKUP('Choose Housekeeping Genes'!$C784,Calculations!$C$772:$M$1155,3,0))</f>
        <v/>
      </c>
      <c r="AB1553" s="22" t="str">
        <f>IF(ISERROR(VLOOKUP('Choose Housekeeping Genes'!$C784,Calculations!$C$772:$M$1155,4,0)),"",VLOOKUP('Choose Housekeeping Genes'!$C784,Calculations!$C$772:$M$1155,4,0))</f>
        <v/>
      </c>
      <c r="AC1553" s="22" t="str">
        <f>IF(ISERROR(VLOOKUP('Choose Housekeeping Genes'!$C784,Calculations!$C$772:$M$1155,5,0)),"",VLOOKUP('Choose Housekeeping Genes'!$C784,Calculations!$C$772:$M$1155,5,0))</f>
        <v/>
      </c>
      <c r="AD1553" s="22" t="str">
        <f>IF(ISERROR(VLOOKUP('Choose Housekeeping Genes'!$C784,Calculations!$C$772:$M$1155,6,0)),"",VLOOKUP('Choose Housekeeping Genes'!$C784,Calculations!$C$772:$M$1155,6,0))</f>
        <v/>
      </c>
      <c r="AE1553" s="22" t="str">
        <f>IF(ISERROR(VLOOKUP('Choose Housekeeping Genes'!$C784,Calculations!$C$772:$M$1155,7,0)),"",VLOOKUP('Choose Housekeeping Genes'!$C784,Calculations!$C$772:$M$1155,7,0))</f>
        <v/>
      </c>
      <c r="AF1553" s="22" t="str">
        <f>IF(ISERROR(VLOOKUP('Choose Housekeeping Genes'!$C784,Calculations!$C$772:$M$1155,8,0)),"",VLOOKUP('Choose Housekeeping Genes'!$C784,Calculations!$C$772:$M$1155,8,0))</f>
        <v/>
      </c>
      <c r="AG1553" s="22" t="str">
        <f>IF(ISERROR(VLOOKUP('Choose Housekeeping Genes'!$C784,Calculations!$C$772:$M$1155,9,0)),"",VLOOKUP('Choose Housekeeping Genes'!$C784,Calculations!$C$772:$M$1155,9,0))</f>
        <v/>
      </c>
      <c r="AH1553" s="22" t="str">
        <f>IF(ISERROR(VLOOKUP('Choose Housekeeping Genes'!$C784,Calculations!$C$772:$M$1155,10,0)),"",VLOOKUP('Choose Housekeeping Genes'!$C784,Calculations!$C$772:$M$1155,10,0))</f>
        <v/>
      </c>
      <c r="AI1553" s="22" t="str">
        <f>IF(ISERROR(VLOOKUP('Choose Housekeeping Genes'!$C784,Calculations!$C$772:$M$1155,11,0)),"",VLOOKUP('Choose Housekeeping Genes'!$C784,Calculations!$C$772:$M$1155,11,0))</f>
        <v/>
      </c>
      <c r="AJ1553" s="22" t="str">
        <f>IF(ISERROR(VLOOKUP('Choose Housekeeping Genes'!$C784,Calculations!$C$772:$Y$1155,14,0)),"",VLOOKUP('Choose Housekeeping Genes'!$C784,Calculations!$C$772:$Y$1155,14,0))</f>
        <v/>
      </c>
      <c r="AK1553" s="22" t="str">
        <f>IF(ISERROR(VLOOKUP('Choose Housekeeping Genes'!$C784,Calculations!$C$772:$Y$1155,15,0)),"",VLOOKUP('Choose Housekeeping Genes'!$C784,Calculations!$C$772:$Y$1155,15,0))</f>
        <v/>
      </c>
      <c r="AL1553" s="22" t="str">
        <f>IF(ISERROR(VLOOKUP('Choose Housekeeping Genes'!$C784,Calculations!$C$772:$Y$1155,16,0)),"",VLOOKUP('Choose Housekeeping Genes'!$C784,Calculations!$C$772:$Y$1155,16,0))</f>
        <v/>
      </c>
      <c r="AM1553" s="22" t="str">
        <f>IF(ISERROR(VLOOKUP('Choose Housekeeping Genes'!$C784,Calculations!$C$772:$Y$1155,17,0)),"",VLOOKUP('Choose Housekeeping Genes'!$C784,Calculations!$C$772:$Y$1155,17,0))</f>
        <v/>
      </c>
      <c r="AN1553" s="22" t="str">
        <f>IF(ISERROR(VLOOKUP('Choose Housekeeping Genes'!$C784,Calculations!$C$772:$Y$1155,18,0)),"",VLOOKUP('Choose Housekeeping Genes'!$C784,Calculations!$C$772:$Y$1155,18,0))</f>
        <v/>
      </c>
      <c r="AO1553" s="22" t="str">
        <f>IF(ISERROR(VLOOKUP('Choose Housekeeping Genes'!$C784,Calculations!$C$772:$Y$1155,19,0)),"",VLOOKUP('Choose Housekeeping Genes'!$C784,Calculations!$C$772:$Y$1155,19,0))</f>
        <v/>
      </c>
      <c r="AP1553" s="22" t="str">
        <f>IF(ISERROR(VLOOKUP('Choose Housekeeping Genes'!$C784,Calculations!$C$772:$Y$1155,20,0)),"",VLOOKUP('Choose Housekeeping Genes'!$C784,Calculations!$C$772:$Y$1155,20,0))</f>
        <v/>
      </c>
      <c r="AQ1553" s="22" t="str">
        <f>IF(ISERROR(VLOOKUP('Choose Housekeeping Genes'!$C784,Calculations!$C$772:$Y$1155,21,0)),"",VLOOKUP('Choose Housekeeping Genes'!$C784,Calculations!$C$772:$Y$1155,21,0))</f>
        <v/>
      </c>
      <c r="AR1553" s="22" t="str">
        <f>IF(ISERROR(VLOOKUP('Choose Housekeeping Genes'!$C784,Calculations!$C$772:$Y$1155,22,0)),"",VLOOKUP('Choose Housekeeping Genes'!$C784,Calculations!$C$772:$Y$1155,22,0))</f>
        <v/>
      </c>
      <c r="AS1553" s="22" t="str">
        <f>IF(ISERROR(VLOOKUP('Choose Housekeeping Genes'!$C784,Calculations!$C$772:$Y$1155,23,0)),"",VLOOKUP('Choose Housekeeping Genes'!$C784,Calculations!$C$772:$Y$1155,23,0))</f>
        <v/>
      </c>
      <c r="AT1553" s="36" t="str">
        <f t="shared" si="1043"/>
        <v/>
      </c>
      <c r="AU1553" s="36" t="str">
        <f t="shared" si="1044"/>
        <v/>
      </c>
      <c r="AV1553" s="36" t="str">
        <f t="shared" si="1045"/>
        <v/>
      </c>
      <c r="AW1553" s="36" t="str">
        <f t="shared" si="1046"/>
        <v/>
      </c>
      <c r="AX1553" s="36" t="str">
        <f t="shared" si="1047"/>
        <v/>
      </c>
      <c r="AY1553" s="36" t="str">
        <f t="shared" si="1048"/>
        <v/>
      </c>
      <c r="AZ1553" s="36" t="str">
        <f t="shared" si="1049"/>
        <v/>
      </c>
      <c r="BA1553" s="36" t="str">
        <f t="shared" si="1050"/>
        <v/>
      </c>
      <c r="BB1553" s="36" t="str">
        <f t="shared" si="1051"/>
        <v/>
      </c>
      <c r="BC1553" s="36" t="str">
        <f t="shared" si="1052"/>
        <v/>
      </c>
      <c r="BD1553" s="36" t="str">
        <f t="shared" si="1053"/>
        <v/>
      </c>
      <c r="BE1553" s="36" t="str">
        <f t="shared" si="1054"/>
        <v/>
      </c>
      <c r="BF1553" s="36" t="str">
        <f t="shared" si="1055"/>
        <v/>
      </c>
      <c r="BG1553" s="36" t="str">
        <f t="shared" si="1056"/>
        <v/>
      </c>
      <c r="BH1553" s="36" t="str">
        <f t="shared" si="1057"/>
        <v/>
      </c>
      <c r="BI1553" s="36" t="str">
        <f t="shared" si="1058"/>
        <v/>
      </c>
      <c r="BJ1553" s="36" t="str">
        <f t="shared" si="1059"/>
        <v/>
      </c>
      <c r="BK1553" s="36" t="str">
        <f t="shared" si="1060"/>
        <v/>
      </c>
      <c r="BL1553" s="36" t="str">
        <f t="shared" si="1061"/>
        <v/>
      </c>
      <c r="BM1553" s="36" t="str">
        <f t="shared" si="1062"/>
        <v/>
      </c>
      <c r="BN1553" s="38" t="e">
        <f t="shared" si="1021"/>
        <v>#DIV/0!</v>
      </c>
      <c r="BO1553" s="38" t="e">
        <f t="shared" si="1022"/>
        <v>#DIV/0!</v>
      </c>
      <c r="BP1553" s="39" t="str">
        <f t="shared" si="1023"/>
        <v/>
      </c>
      <c r="BQ1553" s="39" t="str">
        <f t="shared" si="1024"/>
        <v/>
      </c>
      <c r="BR1553" s="39" t="str">
        <f t="shared" si="1025"/>
        <v/>
      </c>
      <c r="BS1553" s="39" t="str">
        <f t="shared" si="1026"/>
        <v/>
      </c>
      <c r="BT1553" s="39" t="str">
        <f t="shared" si="1027"/>
        <v/>
      </c>
      <c r="BU1553" s="39" t="str">
        <f t="shared" si="1028"/>
        <v/>
      </c>
      <c r="BV1553" s="39" t="str">
        <f t="shared" si="1029"/>
        <v/>
      </c>
      <c r="BW1553" s="39" t="str">
        <f t="shared" si="1030"/>
        <v/>
      </c>
      <c r="BX1553" s="39" t="str">
        <f t="shared" si="1031"/>
        <v/>
      </c>
      <c r="BY1553" s="39" t="str">
        <f t="shared" si="1032"/>
        <v/>
      </c>
      <c r="BZ1553" s="39" t="str">
        <f t="shared" si="1033"/>
        <v/>
      </c>
      <c r="CA1553" s="39" t="str">
        <f t="shared" si="1034"/>
        <v/>
      </c>
      <c r="CB1553" s="39" t="str">
        <f t="shared" si="1035"/>
        <v/>
      </c>
      <c r="CC1553" s="39" t="str">
        <f t="shared" si="1036"/>
        <v/>
      </c>
      <c r="CD1553" s="39" t="str">
        <f t="shared" si="1037"/>
        <v/>
      </c>
      <c r="CE1553" s="39" t="str">
        <f t="shared" si="1038"/>
        <v/>
      </c>
      <c r="CF1553" s="39" t="str">
        <f t="shared" si="1039"/>
        <v/>
      </c>
      <c r="CG1553" s="39" t="str">
        <f t="shared" si="1040"/>
        <v/>
      </c>
      <c r="CH1553" s="39" t="str">
        <f t="shared" si="1041"/>
        <v/>
      </c>
      <c r="CI1553" s="39" t="str">
        <f t="shared" si="1042"/>
        <v/>
      </c>
    </row>
    <row r="1554" spans="1:87">
      <c r="A1554" s="18"/>
      <c r="B1554" s="15" t="str">
        <f>'Gene Table'!E1553</f>
        <v>hsa-miR-4740-3p</v>
      </c>
      <c r="C1554" s="15" t="str">
        <f>'Gene Table'!B1553</f>
        <v>A15</v>
      </c>
      <c r="D1554" s="16" t="str">
        <f>IF(SUM('Test Sample Data'!D$3:D$98)&gt;10,IF(AND(ISNUMBER('Test Sample Data'!D1553),'Test Sample Data'!D1553&lt;$B$1,'Test Sample Data'!D1553&gt;0),'Test Sample Data'!D1553,$B$1),"")</f>
        <v/>
      </c>
      <c r="E1554" s="17" t="str">
        <f>IF(SUM('Test Sample Data'!E$3:E$98)&gt;10,IF(AND(ISNUMBER('Test Sample Data'!E1553),'Test Sample Data'!E1553&lt;$B$1,'Test Sample Data'!E1553&gt;0),'Test Sample Data'!E1553,$B$1),"")</f>
        <v/>
      </c>
      <c r="F1554" s="17" t="str">
        <f>IF(SUM('Test Sample Data'!F$3:F$98)&gt;10,IF(AND(ISNUMBER('Test Sample Data'!F1553),'Test Sample Data'!F1553&lt;$B$1,'Test Sample Data'!F1553&gt;0),'Test Sample Data'!F1553,$B$1),"")</f>
        <v/>
      </c>
      <c r="G1554" s="17" t="str">
        <f>IF(SUM('Test Sample Data'!G$3:G$98)&gt;10,IF(AND(ISNUMBER('Test Sample Data'!G1553),'Test Sample Data'!G1553&lt;$B$1,'Test Sample Data'!G1553&gt;0),'Test Sample Data'!G1553,$B$1),"")</f>
        <v/>
      </c>
      <c r="H1554" s="17" t="str">
        <f>IF(SUM('Test Sample Data'!H$3:H$98)&gt;10,IF(AND(ISNUMBER('Test Sample Data'!H1553),'Test Sample Data'!H1553&lt;$B$1,'Test Sample Data'!H1553&gt;0),'Test Sample Data'!H1553,$B$1),"")</f>
        <v/>
      </c>
      <c r="I1554" s="17" t="str">
        <f>IF(SUM('Test Sample Data'!I$3:I$98)&gt;10,IF(AND(ISNUMBER('Test Sample Data'!I1553),'Test Sample Data'!I1553&lt;$B$1,'Test Sample Data'!I1553&gt;0),'Test Sample Data'!I1553,$B$1),"")</f>
        <v/>
      </c>
      <c r="J1554" s="17" t="str">
        <f>IF(SUM('Test Sample Data'!J$3:J$98)&gt;10,IF(AND(ISNUMBER('Test Sample Data'!J1553),'Test Sample Data'!J1553&lt;$B$1,'Test Sample Data'!J1553&gt;0),'Test Sample Data'!J1553,$B$1),"")</f>
        <v/>
      </c>
      <c r="K1554" s="17" t="str">
        <f>IF(SUM('Test Sample Data'!K$3:K$98)&gt;10,IF(AND(ISNUMBER('Test Sample Data'!K1553),'Test Sample Data'!K1553&lt;$B$1,'Test Sample Data'!K1553&gt;0),'Test Sample Data'!K1553,$B$1),"")</f>
        <v/>
      </c>
      <c r="L1554" s="17" t="str">
        <f>IF(SUM('Test Sample Data'!L$3:L$98)&gt;10,IF(AND(ISNUMBER('Test Sample Data'!L1553),'Test Sample Data'!L1553&lt;$B$1,'Test Sample Data'!L1553&gt;0),'Test Sample Data'!L1553,$B$1),"")</f>
        <v/>
      </c>
      <c r="M1554" s="17" t="str">
        <f>IF(SUM('Test Sample Data'!M$3:M$98)&gt;10,IF(AND(ISNUMBER('Test Sample Data'!M1553),'Test Sample Data'!M1553&lt;$B$1,'Test Sample Data'!M1553&gt;0),'Test Sample Data'!M1553,$B$1),"")</f>
        <v/>
      </c>
      <c r="N1554" s="17" t="str">
        <f>'Gene Table'!E1553</f>
        <v>hsa-miR-4740-3p</v>
      </c>
      <c r="O1554" s="17" t="str">
        <f>'Gene Table'!B1553</f>
        <v>A15</v>
      </c>
      <c r="P1554" s="17" t="str">
        <f>IF(SUM('Control Sample Data'!D$3:D$98)&gt;10,IF(AND(ISNUMBER('Control Sample Data'!D1553),'Control Sample Data'!D1553&lt;$B$1,'Control Sample Data'!D1553&gt;0),'Control Sample Data'!D1553,$B$1),"")</f>
        <v/>
      </c>
      <c r="Q1554" s="17" t="str">
        <f>IF(SUM('Control Sample Data'!E$3:E$98)&gt;10,IF(AND(ISNUMBER('Control Sample Data'!E1553),'Control Sample Data'!E1553&lt;$B$1,'Control Sample Data'!E1553&gt;0),'Control Sample Data'!E1553,$B$1),"")</f>
        <v/>
      </c>
      <c r="R1554" s="17" t="str">
        <f>IF(SUM('Control Sample Data'!F$3:F$98)&gt;10,IF(AND(ISNUMBER('Control Sample Data'!F1553),'Control Sample Data'!F1553&lt;$B$1,'Control Sample Data'!F1553&gt;0),'Control Sample Data'!F1553,$B$1),"")</f>
        <v/>
      </c>
      <c r="S1554" s="17" t="str">
        <f>IF(SUM('Control Sample Data'!G$3:G$98)&gt;10,IF(AND(ISNUMBER('Control Sample Data'!G1553),'Control Sample Data'!G1553&lt;$B$1,'Control Sample Data'!G1553&gt;0),'Control Sample Data'!G1553,$B$1),"")</f>
        <v/>
      </c>
      <c r="T1554" s="17" t="str">
        <f>IF(SUM('Control Sample Data'!H$3:H$98)&gt;10,IF(AND(ISNUMBER('Control Sample Data'!H1553),'Control Sample Data'!H1553&lt;$B$1,'Control Sample Data'!H1553&gt;0),'Control Sample Data'!H1553,$B$1),"")</f>
        <v/>
      </c>
      <c r="U1554" s="17" t="str">
        <f>IF(SUM('Control Sample Data'!I$3:I$98)&gt;10,IF(AND(ISNUMBER('Control Sample Data'!I1553),'Control Sample Data'!I1553&lt;$B$1,'Control Sample Data'!I1553&gt;0),'Control Sample Data'!I1553,$B$1),"")</f>
        <v/>
      </c>
      <c r="V1554" s="17" t="str">
        <f>IF(SUM('Control Sample Data'!J$3:J$98)&gt;10,IF(AND(ISNUMBER('Control Sample Data'!J1553),'Control Sample Data'!J1553&lt;$B$1,'Control Sample Data'!J1553&gt;0),'Control Sample Data'!J1553,$B$1),"")</f>
        <v/>
      </c>
      <c r="W1554" s="17" t="str">
        <f>IF(SUM('Control Sample Data'!K$3:K$98)&gt;10,IF(AND(ISNUMBER('Control Sample Data'!K1553),'Control Sample Data'!K1553&lt;$B$1,'Control Sample Data'!K1553&gt;0),'Control Sample Data'!K1553,$B$1),"")</f>
        <v/>
      </c>
      <c r="X1554" s="17" t="str">
        <f>IF(SUM('Control Sample Data'!L$3:L$98)&gt;10,IF(AND(ISNUMBER('Control Sample Data'!L1553),'Control Sample Data'!L1553&lt;$B$1,'Control Sample Data'!L1553&gt;0),'Control Sample Data'!L1553,$B$1),"")</f>
        <v/>
      </c>
      <c r="Y1554" s="17" t="str">
        <f>IF(SUM('Control Sample Data'!M$3:M$98)&gt;10,IF(AND(ISNUMBER('Control Sample Data'!M1553),'Control Sample Data'!M1553&lt;$B$1,'Control Sample Data'!M1553&gt;0),'Control Sample Data'!M1553,$B$1),"")</f>
        <v/>
      </c>
      <c r="Z1554" s="22" t="str">
        <f>IF(ISERROR(VLOOKUP('Choose Housekeeping Genes'!$C785,Calculations!$C$772:$M$1155,2,0)),"",VLOOKUP('Choose Housekeeping Genes'!$C785,Calculations!$C$772:$M$1155,2,0))</f>
        <v/>
      </c>
      <c r="AA1554" s="22" t="str">
        <f>IF(ISERROR(VLOOKUP('Choose Housekeeping Genes'!$C785,Calculations!$C$772:$M$1155,3,0)),"",VLOOKUP('Choose Housekeeping Genes'!$C785,Calculations!$C$772:$M$1155,3,0))</f>
        <v/>
      </c>
      <c r="AB1554" s="22" t="str">
        <f>IF(ISERROR(VLOOKUP('Choose Housekeeping Genes'!$C785,Calculations!$C$772:$M$1155,4,0)),"",VLOOKUP('Choose Housekeeping Genes'!$C785,Calculations!$C$772:$M$1155,4,0))</f>
        <v/>
      </c>
      <c r="AC1554" s="22" t="str">
        <f>IF(ISERROR(VLOOKUP('Choose Housekeeping Genes'!$C785,Calculations!$C$772:$M$1155,5,0)),"",VLOOKUP('Choose Housekeeping Genes'!$C785,Calculations!$C$772:$M$1155,5,0))</f>
        <v/>
      </c>
      <c r="AD1554" s="22" t="str">
        <f>IF(ISERROR(VLOOKUP('Choose Housekeeping Genes'!$C785,Calculations!$C$772:$M$1155,6,0)),"",VLOOKUP('Choose Housekeeping Genes'!$C785,Calculations!$C$772:$M$1155,6,0))</f>
        <v/>
      </c>
      <c r="AE1554" s="22" t="str">
        <f>IF(ISERROR(VLOOKUP('Choose Housekeeping Genes'!$C785,Calculations!$C$772:$M$1155,7,0)),"",VLOOKUP('Choose Housekeeping Genes'!$C785,Calculations!$C$772:$M$1155,7,0))</f>
        <v/>
      </c>
      <c r="AF1554" s="22" t="str">
        <f>IF(ISERROR(VLOOKUP('Choose Housekeeping Genes'!$C785,Calculations!$C$772:$M$1155,8,0)),"",VLOOKUP('Choose Housekeeping Genes'!$C785,Calculations!$C$772:$M$1155,8,0))</f>
        <v/>
      </c>
      <c r="AG1554" s="22" t="str">
        <f>IF(ISERROR(VLOOKUP('Choose Housekeeping Genes'!$C785,Calculations!$C$772:$M$1155,9,0)),"",VLOOKUP('Choose Housekeeping Genes'!$C785,Calculations!$C$772:$M$1155,9,0))</f>
        <v/>
      </c>
      <c r="AH1554" s="22" t="str">
        <f>IF(ISERROR(VLOOKUP('Choose Housekeeping Genes'!$C785,Calculations!$C$772:$M$1155,10,0)),"",VLOOKUP('Choose Housekeeping Genes'!$C785,Calculations!$C$772:$M$1155,10,0))</f>
        <v/>
      </c>
      <c r="AI1554" s="22" t="str">
        <f>IF(ISERROR(VLOOKUP('Choose Housekeeping Genes'!$C785,Calculations!$C$772:$M$1155,11,0)),"",VLOOKUP('Choose Housekeeping Genes'!$C785,Calculations!$C$772:$M$1155,11,0))</f>
        <v/>
      </c>
      <c r="AJ1554" s="22" t="str">
        <f>IF(ISERROR(VLOOKUP('Choose Housekeeping Genes'!$C785,Calculations!$C$772:$Y$1155,14,0)),"",VLOOKUP('Choose Housekeeping Genes'!$C785,Calculations!$C$772:$Y$1155,14,0))</f>
        <v/>
      </c>
      <c r="AK1554" s="22" t="str">
        <f>IF(ISERROR(VLOOKUP('Choose Housekeeping Genes'!$C785,Calculations!$C$772:$Y$1155,15,0)),"",VLOOKUP('Choose Housekeeping Genes'!$C785,Calculations!$C$772:$Y$1155,15,0))</f>
        <v/>
      </c>
      <c r="AL1554" s="22" t="str">
        <f>IF(ISERROR(VLOOKUP('Choose Housekeeping Genes'!$C785,Calculations!$C$772:$Y$1155,16,0)),"",VLOOKUP('Choose Housekeeping Genes'!$C785,Calculations!$C$772:$Y$1155,16,0))</f>
        <v/>
      </c>
      <c r="AM1554" s="22" t="str">
        <f>IF(ISERROR(VLOOKUP('Choose Housekeeping Genes'!$C785,Calculations!$C$772:$Y$1155,17,0)),"",VLOOKUP('Choose Housekeeping Genes'!$C785,Calculations!$C$772:$Y$1155,17,0))</f>
        <v/>
      </c>
      <c r="AN1554" s="22" t="str">
        <f>IF(ISERROR(VLOOKUP('Choose Housekeeping Genes'!$C785,Calculations!$C$772:$Y$1155,18,0)),"",VLOOKUP('Choose Housekeeping Genes'!$C785,Calculations!$C$772:$Y$1155,18,0))</f>
        <v/>
      </c>
      <c r="AO1554" s="22" t="str">
        <f>IF(ISERROR(VLOOKUP('Choose Housekeeping Genes'!$C785,Calculations!$C$772:$Y$1155,19,0)),"",VLOOKUP('Choose Housekeeping Genes'!$C785,Calculations!$C$772:$Y$1155,19,0))</f>
        <v/>
      </c>
      <c r="AP1554" s="22" t="str">
        <f>IF(ISERROR(VLOOKUP('Choose Housekeeping Genes'!$C785,Calculations!$C$772:$Y$1155,20,0)),"",VLOOKUP('Choose Housekeeping Genes'!$C785,Calculations!$C$772:$Y$1155,20,0))</f>
        <v/>
      </c>
      <c r="AQ1554" s="22" t="str">
        <f>IF(ISERROR(VLOOKUP('Choose Housekeeping Genes'!$C785,Calculations!$C$772:$Y$1155,21,0)),"",VLOOKUP('Choose Housekeeping Genes'!$C785,Calculations!$C$772:$Y$1155,21,0))</f>
        <v/>
      </c>
      <c r="AR1554" s="22" t="str">
        <f>IF(ISERROR(VLOOKUP('Choose Housekeeping Genes'!$C785,Calculations!$C$772:$Y$1155,22,0)),"",VLOOKUP('Choose Housekeeping Genes'!$C785,Calculations!$C$772:$Y$1155,22,0))</f>
        <v/>
      </c>
      <c r="AS1554" s="22" t="str">
        <f>IF(ISERROR(VLOOKUP('Choose Housekeeping Genes'!$C785,Calculations!$C$772:$Y$1155,23,0)),"",VLOOKUP('Choose Housekeeping Genes'!$C785,Calculations!$C$772:$Y$1155,23,0))</f>
        <v/>
      </c>
      <c r="AT1554" s="36" t="str">
        <f t="shared" si="1043"/>
        <v/>
      </c>
      <c r="AU1554" s="36" t="str">
        <f t="shared" si="1044"/>
        <v/>
      </c>
      <c r="AV1554" s="36" t="str">
        <f t="shared" si="1045"/>
        <v/>
      </c>
      <c r="AW1554" s="36" t="str">
        <f t="shared" si="1046"/>
        <v/>
      </c>
      <c r="AX1554" s="36" t="str">
        <f t="shared" si="1047"/>
        <v/>
      </c>
      <c r="AY1554" s="36" t="str">
        <f t="shared" si="1048"/>
        <v/>
      </c>
      <c r="AZ1554" s="36" t="str">
        <f t="shared" si="1049"/>
        <v/>
      </c>
      <c r="BA1554" s="36" t="str">
        <f t="shared" si="1050"/>
        <v/>
      </c>
      <c r="BB1554" s="36" t="str">
        <f t="shared" si="1051"/>
        <v/>
      </c>
      <c r="BC1554" s="36" t="str">
        <f t="shared" si="1052"/>
        <v/>
      </c>
      <c r="BD1554" s="36" t="str">
        <f t="shared" si="1053"/>
        <v/>
      </c>
      <c r="BE1554" s="36" t="str">
        <f t="shared" si="1054"/>
        <v/>
      </c>
      <c r="BF1554" s="36" t="str">
        <f t="shared" si="1055"/>
        <v/>
      </c>
      <c r="BG1554" s="36" t="str">
        <f t="shared" si="1056"/>
        <v/>
      </c>
      <c r="BH1554" s="36" t="str">
        <f t="shared" si="1057"/>
        <v/>
      </c>
      <c r="BI1554" s="36" t="str">
        <f t="shared" si="1058"/>
        <v/>
      </c>
      <c r="BJ1554" s="36" t="str">
        <f t="shared" si="1059"/>
        <v/>
      </c>
      <c r="BK1554" s="36" t="str">
        <f t="shared" si="1060"/>
        <v/>
      </c>
      <c r="BL1554" s="36" t="str">
        <f t="shared" si="1061"/>
        <v/>
      </c>
      <c r="BM1554" s="36" t="str">
        <f t="shared" si="1062"/>
        <v/>
      </c>
      <c r="BN1554" s="38" t="e">
        <f t="shared" si="1021"/>
        <v>#DIV/0!</v>
      </c>
      <c r="BO1554" s="38" t="e">
        <f t="shared" si="1022"/>
        <v>#DIV/0!</v>
      </c>
      <c r="BP1554" s="39" t="str">
        <f t="shared" si="1023"/>
        <v/>
      </c>
      <c r="BQ1554" s="39" t="str">
        <f t="shared" si="1024"/>
        <v/>
      </c>
      <c r="BR1554" s="39" t="str">
        <f t="shared" si="1025"/>
        <v/>
      </c>
      <c r="BS1554" s="39" t="str">
        <f t="shared" si="1026"/>
        <v/>
      </c>
      <c r="BT1554" s="39" t="str">
        <f t="shared" si="1027"/>
        <v/>
      </c>
      <c r="BU1554" s="39" t="str">
        <f t="shared" si="1028"/>
        <v/>
      </c>
      <c r="BV1554" s="39" t="str">
        <f t="shared" si="1029"/>
        <v/>
      </c>
      <c r="BW1554" s="39" t="str">
        <f t="shared" si="1030"/>
        <v/>
      </c>
      <c r="BX1554" s="39" t="str">
        <f t="shared" si="1031"/>
        <v/>
      </c>
      <c r="BY1554" s="39" t="str">
        <f t="shared" si="1032"/>
        <v/>
      </c>
      <c r="BZ1554" s="39" t="str">
        <f t="shared" si="1033"/>
        <v/>
      </c>
      <c r="CA1554" s="39" t="str">
        <f t="shared" si="1034"/>
        <v/>
      </c>
      <c r="CB1554" s="39" t="str">
        <f t="shared" si="1035"/>
        <v/>
      </c>
      <c r="CC1554" s="39" t="str">
        <f t="shared" si="1036"/>
        <v/>
      </c>
      <c r="CD1554" s="39" t="str">
        <f t="shared" si="1037"/>
        <v/>
      </c>
      <c r="CE1554" s="39" t="str">
        <f t="shared" si="1038"/>
        <v/>
      </c>
      <c r="CF1554" s="39" t="str">
        <f t="shared" si="1039"/>
        <v/>
      </c>
      <c r="CG1554" s="39" t="str">
        <f t="shared" si="1040"/>
        <v/>
      </c>
      <c r="CH1554" s="39" t="str">
        <f t="shared" si="1041"/>
        <v/>
      </c>
      <c r="CI1554" s="39" t="str">
        <f t="shared" si="1042"/>
        <v/>
      </c>
    </row>
    <row r="1555" spans="1:87">
      <c r="A1555" s="18"/>
      <c r="B1555" s="15" t="str">
        <f>'Gene Table'!E1554</f>
        <v>hsa-miR-4795-3p</v>
      </c>
      <c r="C1555" s="15" t="str">
        <f>'Gene Table'!B1554</f>
        <v>A16</v>
      </c>
      <c r="D1555" s="16" t="str">
        <f>IF(SUM('Test Sample Data'!D$3:D$98)&gt;10,IF(AND(ISNUMBER('Test Sample Data'!D1554),'Test Sample Data'!D1554&lt;$B$1,'Test Sample Data'!D1554&gt;0),'Test Sample Data'!D1554,$B$1),"")</f>
        <v/>
      </c>
      <c r="E1555" s="17" t="str">
        <f>IF(SUM('Test Sample Data'!E$3:E$98)&gt;10,IF(AND(ISNUMBER('Test Sample Data'!E1554),'Test Sample Data'!E1554&lt;$B$1,'Test Sample Data'!E1554&gt;0),'Test Sample Data'!E1554,$B$1),"")</f>
        <v/>
      </c>
      <c r="F1555" s="17" t="str">
        <f>IF(SUM('Test Sample Data'!F$3:F$98)&gt;10,IF(AND(ISNUMBER('Test Sample Data'!F1554),'Test Sample Data'!F1554&lt;$B$1,'Test Sample Data'!F1554&gt;0),'Test Sample Data'!F1554,$B$1),"")</f>
        <v/>
      </c>
      <c r="G1555" s="17" t="str">
        <f>IF(SUM('Test Sample Data'!G$3:G$98)&gt;10,IF(AND(ISNUMBER('Test Sample Data'!G1554),'Test Sample Data'!G1554&lt;$B$1,'Test Sample Data'!G1554&gt;0),'Test Sample Data'!G1554,$B$1),"")</f>
        <v/>
      </c>
      <c r="H1555" s="17" t="str">
        <f>IF(SUM('Test Sample Data'!H$3:H$98)&gt;10,IF(AND(ISNUMBER('Test Sample Data'!H1554),'Test Sample Data'!H1554&lt;$B$1,'Test Sample Data'!H1554&gt;0),'Test Sample Data'!H1554,$B$1),"")</f>
        <v/>
      </c>
      <c r="I1555" s="17" t="str">
        <f>IF(SUM('Test Sample Data'!I$3:I$98)&gt;10,IF(AND(ISNUMBER('Test Sample Data'!I1554),'Test Sample Data'!I1554&lt;$B$1,'Test Sample Data'!I1554&gt;0),'Test Sample Data'!I1554,$B$1),"")</f>
        <v/>
      </c>
      <c r="J1555" s="17" t="str">
        <f>IF(SUM('Test Sample Data'!J$3:J$98)&gt;10,IF(AND(ISNUMBER('Test Sample Data'!J1554),'Test Sample Data'!J1554&lt;$B$1,'Test Sample Data'!J1554&gt;0),'Test Sample Data'!J1554,$B$1),"")</f>
        <v/>
      </c>
      <c r="K1555" s="17" t="str">
        <f>IF(SUM('Test Sample Data'!K$3:K$98)&gt;10,IF(AND(ISNUMBER('Test Sample Data'!K1554),'Test Sample Data'!K1554&lt;$B$1,'Test Sample Data'!K1554&gt;0),'Test Sample Data'!K1554,$B$1),"")</f>
        <v/>
      </c>
      <c r="L1555" s="17" t="str">
        <f>IF(SUM('Test Sample Data'!L$3:L$98)&gt;10,IF(AND(ISNUMBER('Test Sample Data'!L1554),'Test Sample Data'!L1554&lt;$B$1,'Test Sample Data'!L1554&gt;0),'Test Sample Data'!L1554,$B$1),"")</f>
        <v/>
      </c>
      <c r="M1555" s="17" t="str">
        <f>IF(SUM('Test Sample Data'!M$3:M$98)&gt;10,IF(AND(ISNUMBER('Test Sample Data'!M1554),'Test Sample Data'!M1554&lt;$B$1,'Test Sample Data'!M1554&gt;0),'Test Sample Data'!M1554,$B$1),"")</f>
        <v/>
      </c>
      <c r="N1555" s="17" t="str">
        <f>'Gene Table'!E1554</f>
        <v>hsa-miR-4795-3p</v>
      </c>
      <c r="O1555" s="17" t="str">
        <f>'Gene Table'!B1554</f>
        <v>A16</v>
      </c>
      <c r="P1555" s="17" t="str">
        <f>IF(SUM('Control Sample Data'!D$3:D$98)&gt;10,IF(AND(ISNUMBER('Control Sample Data'!D1554),'Control Sample Data'!D1554&lt;$B$1,'Control Sample Data'!D1554&gt;0),'Control Sample Data'!D1554,$B$1),"")</f>
        <v/>
      </c>
      <c r="Q1555" s="17" t="str">
        <f>IF(SUM('Control Sample Data'!E$3:E$98)&gt;10,IF(AND(ISNUMBER('Control Sample Data'!E1554),'Control Sample Data'!E1554&lt;$B$1,'Control Sample Data'!E1554&gt;0),'Control Sample Data'!E1554,$B$1),"")</f>
        <v/>
      </c>
      <c r="R1555" s="17" t="str">
        <f>IF(SUM('Control Sample Data'!F$3:F$98)&gt;10,IF(AND(ISNUMBER('Control Sample Data'!F1554),'Control Sample Data'!F1554&lt;$B$1,'Control Sample Data'!F1554&gt;0),'Control Sample Data'!F1554,$B$1),"")</f>
        <v/>
      </c>
      <c r="S1555" s="17" t="str">
        <f>IF(SUM('Control Sample Data'!G$3:G$98)&gt;10,IF(AND(ISNUMBER('Control Sample Data'!G1554),'Control Sample Data'!G1554&lt;$B$1,'Control Sample Data'!G1554&gt;0),'Control Sample Data'!G1554,$B$1),"")</f>
        <v/>
      </c>
      <c r="T1555" s="17" t="str">
        <f>IF(SUM('Control Sample Data'!H$3:H$98)&gt;10,IF(AND(ISNUMBER('Control Sample Data'!H1554),'Control Sample Data'!H1554&lt;$B$1,'Control Sample Data'!H1554&gt;0),'Control Sample Data'!H1554,$B$1),"")</f>
        <v/>
      </c>
      <c r="U1555" s="17" t="str">
        <f>IF(SUM('Control Sample Data'!I$3:I$98)&gt;10,IF(AND(ISNUMBER('Control Sample Data'!I1554),'Control Sample Data'!I1554&lt;$B$1,'Control Sample Data'!I1554&gt;0),'Control Sample Data'!I1554,$B$1),"")</f>
        <v/>
      </c>
      <c r="V1555" s="17" t="str">
        <f>IF(SUM('Control Sample Data'!J$3:J$98)&gt;10,IF(AND(ISNUMBER('Control Sample Data'!J1554),'Control Sample Data'!J1554&lt;$B$1,'Control Sample Data'!J1554&gt;0),'Control Sample Data'!J1554,$B$1),"")</f>
        <v/>
      </c>
      <c r="W1555" s="17" t="str">
        <f>IF(SUM('Control Sample Data'!K$3:K$98)&gt;10,IF(AND(ISNUMBER('Control Sample Data'!K1554),'Control Sample Data'!K1554&lt;$B$1,'Control Sample Data'!K1554&gt;0),'Control Sample Data'!K1554,$B$1),"")</f>
        <v/>
      </c>
      <c r="X1555" s="17" t="str">
        <f>IF(SUM('Control Sample Data'!L$3:L$98)&gt;10,IF(AND(ISNUMBER('Control Sample Data'!L1554),'Control Sample Data'!L1554&lt;$B$1,'Control Sample Data'!L1554&gt;0),'Control Sample Data'!L1554,$B$1),"")</f>
        <v/>
      </c>
      <c r="Y1555" s="17" t="str">
        <f>IF(SUM('Control Sample Data'!M$3:M$98)&gt;10,IF(AND(ISNUMBER('Control Sample Data'!M1554),'Control Sample Data'!M1554&lt;$B$1,'Control Sample Data'!M1554&gt;0),'Control Sample Data'!M1554,$B$1),"")</f>
        <v/>
      </c>
      <c r="Z1555" s="22" t="str">
        <f>IF(ISERROR(VLOOKUP('Choose Housekeeping Genes'!$C786,Calculations!$C$772:$M$1155,2,0)),"",VLOOKUP('Choose Housekeeping Genes'!$C786,Calculations!$C$772:$M$1155,2,0))</f>
        <v/>
      </c>
      <c r="AA1555" s="22" t="str">
        <f>IF(ISERROR(VLOOKUP('Choose Housekeeping Genes'!$C786,Calculations!$C$772:$M$1155,3,0)),"",VLOOKUP('Choose Housekeeping Genes'!$C786,Calculations!$C$772:$M$1155,3,0))</f>
        <v/>
      </c>
      <c r="AB1555" s="22" t="str">
        <f>IF(ISERROR(VLOOKUP('Choose Housekeeping Genes'!$C786,Calculations!$C$772:$M$1155,4,0)),"",VLOOKUP('Choose Housekeeping Genes'!$C786,Calculations!$C$772:$M$1155,4,0))</f>
        <v/>
      </c>
      <c r="AC1555" s="22" t="str">
        <f>IF(ISERROR(VLOOKUP('Choose Housekeeping Genes'!$C786,Calculations!$C$772:$M$1155,5,0)),"",VLOOKUP('Choose Housekeeping Genes'!$C786,Calculations!$C$772:$M$1155,5,0))</f>
        <v/>
      </c>
      <c r="AD1555" s="22" t="str">
        <f>IF(ISERROR(VLOOKUP('Choose Housekeeping Genes'!$C786,Calculations!$C$772:$M$1155,6,0)),"",VLOOKUP('Choose Housekeeping Genes'!$C786,Calculations!$C$772:$M$1155,6,0))</f>
        <v/>
      </c>
      <c r="AE1555" s="22" t="str">
        <f>IF(ISERROR(VLOOKUP('Choose Housekeeping Genes'!$C786,Calculations!$C$772:$M$1155,7,0)),"",VLOOKUP('Choose Housekeeping Genes'!$C786,Calculations!$C$772:$M$1155,7,0))</f>
        <v/>
      </c>
      <c r="AF1555" s="22" t="str">
        <f>IF(ISERROR(VLOOKUP('Choose Housekeeping Genes'!$C786,Calculations!$C$772:$M$1155,8,0)),"",VLOOKUP('Choose Housekeeping Genes'!$C786,Calculations!$C$772:$M$1155,8,0))</f>
        <v/>
      </c>
      <c r="AG1555" s="22" t="str">
        <f>IF(ISERROR(VLOOKUP('Choose Housekeeping Genes'!$C786,Calculations!$C$772:$M$1155,9,0)),"",VLOOKUP('Choose Housekeeping Genes'!$C786,Calculations!$C$772:$M$1155,9,0))</f>
        <v/>
      </c>
      <c r="AH1555" s="22" t="str">
        <f>IF(ISERROR(VLOOKUP('Choose Housekeeping Genes'!$C786,Calculations!$C$772:$M$1155,10,0)),"",VLOOKUP('Choose Housekeeping Genes'!$C786,Calculations!$C$772:$M$1155,10,0))</f>
        <v/>
      </c>
      <c r="AI1555" s="22" t="str">
        <f>IF(ISERROR(VLOOKUP('Choose Housekeeping Genes'!$C786,Calculations!$C$772:$M$1155,11,0)),"",VLOOKUP('Choose Housekeeping Genes'!$C786,Calculations!$C$772:$M$1155,11,0))</f>
        <v/>
      </c>
      <c r="AJ1555" s="22" t="str">
        <f>IF(ISERROR(VLOOKUP('Choose Housekeeping Genes'!$C786,Calculations!$C$772:$Y$1155,14,0)),"",VLOOKUP('Choose Housekeeping Genes'!$C786,Calculations!$C$772:$Y$1155,14,0))</f>
        <v/>
      </c>
      <c r="AK1555" s="22" t="str">
        <f>IF(ISERROR(VLOOKUP('Choose Housekeeping Genes'!$C786,Calculations!$C$772:$Y$1155,15,0)),"",VLOOKUP('Choose Housekeeping Genes'!$C786,Calculations!$C$772:$Y$1155,15,0))</f>
        <v/>
      </c>
      <c r="AL1555" s="22" t="str">
        <f>IF(ISERROR(VLOOKUP('Choose Housekeeping Genes'!$C786,Calculations!$C$772:$Y$1155,16,0)),"",VLOOKUP('Choose Housekeeping Genes'!$C786,Calculations!$C$772:$Y$1155,16,0))</f>
        <v/>
      </c>
      <c r="AM1555" s="22" t="str">
        <f>IF(ISERROR(VLOOKUP('Choose Housekeeping Genes'!$C786,Calculations!$C$772:$Y$1155,17,0)),"",VLOOKUP('Choose Housekeeping Genes'!$C786,Calculations!$C$772:$Y$1155,17,0))</f>
        <v/>
      </c>
      <c r="AN1555" s="22" t="str">
        <f>IF(ISERROR(VLOOKUP('Choose Housekeeping Genes'!$C786,Calculations!$C$772:$Y$1155,18,0)),"",VLOOKUP('Choose Housekeeping Genes'!$C786,Calculations!$C$772:$Y$1155,18,0))</f>
        <v/>
      </c>
      <c r="AO1555" s="22" t="str">
        <f>IF(ISERROR(VLOOKUP('Choose Housekeeping Genes'!$C786,Calculations!$C$772:$Y$1155,19,0)),"",VLOOKUP('Choose Housekeeping Genes'!$C786,Calculations!$C$772:$Y$1155,19,0))</f>
        <v/>
      </c>
      <c r="AP1555" s="22" t="str">
        <f>IF(ISERROR(VLOOKUP('Choose Housekeeping Genes'!$C786,Calculations!$C$772:$Y$1155,20,0)),"",VLOOKUP('Choose Housekeeping Genes'!$C786,Calculations!$C$772:$Y$1155,20,0))</f>
        <v/>
      </c>
      <c r="AQ1555" s="22" t="str">
        <f>IF(ISERROR(VLOOKUP('Choose Housekeeping Genes'!$C786,Calculations!$C$772:$Y$1155,21,0)),"",VLOOKUP('Choose Housekeeping Genes'!$C786,Calculations!$C$772:$Y$1155,21,0))</f>
        <v/>
      </c>
      <c r="AR1555" s="22" t="str">
        <f>IF(ISERROR(VLOOKUP('Choose Housekeeping Genes'!$C786,Calculations!$C$772:$Y$1155,22,0)),"",VLOOKUP('Choose Housekeeping Genes'!$C786,Calculations!$C$772:$Y$1155,22,0))</f>
        <v/>
      </c>
      <c r="AS1555" s="22" t="str">
        <f>IF(ISERROR(VLOOKUP('Choose Housekeeping Genes'!$C786,Calculations!$C$772:$Y$1155,23,0)),"",VLOOKUP('Choose Housekeeping Genes'!$C786,Calculations!$C$772:$Y$1155,23,0))</f>
        <v/>
      </c>
      <c r="AT1555" s="36" t="str">
        <f t="shared" si="1043"/>
        <v/>
      </c>
      <c r="AU1555" s="36" t="str">
        <f t="shared" si="1044"/>
        <v/>
      </c>
      <c r="AV1555" s="36" t="str">
        <f t="shared" si="1045"/>
        <v/>
      </c>
      <c r="AW1555" s="36" t="str">
        <f t="shared" si="1046"/>
        <v/>
      </c>
      <c r="AX1555" s="36" t="str">
        <f t="shared" si="1047"/>
        <v/>
      </c>
      <c r="AY1555" s="36" t="str">
        <f t="shared" si="1048"/>
        <v/>
      </c>
      <c r="AZ1555" s="36" t="str">
        <f t="shared" si="1049"/>
        <v/>
      </c>
      <c r="BA1555" s="36" t="str">
        <f t="shared" si="1050"/>
        <v/>
      </c>
      <c r="BB1555" s="36" t="str">
        <f t="shared" si="1051"/>
        <v/>
      </c>
      <c r="BC1555" s="36" t="str">
        <f t="shared" si="1052"/>
        <v/>
      </c>
      <c r="BD1555" s="36" t="str">
        <f t="shared" si="1053"/>
        <v/>
      </c>
      <c r="BE1555" s="36" t="str">
        <f t="shared" si="1054"/>
        <v/>
      </c>
      <c r="BF1555" s="36" t="str">
        <f t="shared" si="1055"/>
        <v/>
      </c>
      <c r="BG1555" s="36" t="str">
        <f t="shared" si="1056"/>
        <v/>
      </c>
      <c r="BH1555" s="36" t="str">
        <f t="shared" si="1057"/>
        <v/>
      </c>
      <c r="BI1555" s="36" t="str">
        <f t="shared" si="1058"/>
        <v/>
      </c>
      <c r="BJ1555" s="36" t="str">
        <f t="shared" si="1059"/>
        <v/>
      </c>
      <c r="BK1555" s="36" t="str">
        <f t="shared" si="1060"/>
        <v/>
      </c>
      <c r="BL1555" s="36" t="str">
        <f t="shared" si="1061"/>
        <v/>
      </c>
      <c r="BM1555" s="36" t="str">
        <f t="shared" si="1062"/>
        <v/>
      </c>
      <c r="BN1555" s="38" t="e">
        <f t="shared" si="1021"/>
        <v>#DIV/0!</v>
      </c>
      <c r="BO1555" s="38" t="e">
        <f t="shared" si="1022"/>
        <v>#DIV/0!</v>
      </c>
      <c r="BP1555" s="39" t="str">
        <f t="shared" si="1023"/>
        <v/>
      </c>
      <c r="BQ1555" s="39" t="str">
        <f t="shared" si="1024"/>
        <v/>
      </c>
      <c r="BR1555" s="39" t="str">
        <f t="shared" si="1025"/>
        <v/>
      </c>
      <c r="BS1555" s="39" t="str">
        <f t="shared" si="1026"/>
        <v/>
      </c>
      <c r="BT1555" s="39" t="str">
        <f t="shared" si="1027"/>
        <v/>
      </c>
      <c r="BU1555" s="39" t="str">
        <f t="shared" si="1028"/>
        <v/>
      </c>
      <c r="BV1555" s="39" t="str">
        <f t="shared" si="1029"/>
        <v/>
      </c>
      <c r="BW1555" s="39" t="str">
        <f t="shared" si="1030"/>
        <v/>
      </c>
      <c r="BX1555" s="39" t="str">
        <f t="shared" si="1031"/>
        <v/>
      </c>
      <c r="BY1555" s="39" t="str">
        <f t="shared" si="1032"/>
        <v/>
      </c>
      <c r="BZ1555" s="39" t="str">
        <f t="shared" si="1033"/>
        <v/>
      </c>
      <c r="CA1555" s="39" t="str">
        <f t="shared" si="1034"/>
        <v/>
      </c>
      <c r="CB1555" s="39" t="str">
        <f t="shared" si="1035"/>
        <v/>
      </c>
      <c r="CC1555" s="39" t="str">
        <f t="shared" si="1036"/>
        <v/>
      </c>
      <c r="CD1555" s="39" t="str">
        <f t="shared" si="1037"/>
        <v/>
      </c>
      <c r="CE1555" s="39" t="str">
        <f t="shared" si="1038"/>
        <v/>
      </c>
      <c r="CF1555" s="39" t="str">
        <f t="shared" si="1039"/>
        <v/>
      </c>
      <c r="CG1555" s="39" t="str">
        <f t="shared" si="1040"/>
        <v/>
      </c>
      <c r="CH1555" s="39" t="str">
        <f t="shared" si="1041"/>
        <v/>
      </c>
      <c r="CI1555" s="39" t="str">
        <f t="shared" si="1042"/>
        <v/>
      </c>
    </row>
    <row r="1556" spans="1:87">
      <c r="A1556" s="18"/>
      <c r="B1556" s="15" t="str">
        <f>'Gene Table'!E1555</f>
        <v>hsa-miR-4741</v>
      </c>
      <c r="C1556" s="15" t="str">
        <f>'Gene Table'!B1555</f>
        <v>A17</v>
      </c>
      <c r="D1556" s="16" t="str">
        <f>IF(SUM('Test Sample Data'!D$3:D$98)&gt;10,IF(AND(ISNUMBER('Test Sample Data'!D1555),'Test Sample Data'!D1555&lt;$B$1,'Test Sample Data'!D1555&gt;0),'Test Sample Data'!D1555,$B$1),"")</f>
        <v/>
      </c>
      <c r="E1556" s="17" t="str">
        <f>IF(SUM('Test Sample Data'!E$3:E$98)&gt;10,IF(AND(ISNUMBER('Test Sample Data'!E1555),'Test Sample Data'!E1555&lt;$B$1,'Test Sample Data'!E1555&gt;0),'Test Sample Data'!E1555,$B$1),"")</f>
        <v/>
      </c>
      <c r="F1556" s="17" t="str">
        <f>IF(SUM('Test Sample Data'!F$3:F$98)&gt;10,IF(AND(ISNUMBER('Test Sample Data'!F1555),'Test Sample Data'!F1555&lt;$B$1,'Test Sample Data'!F1555&gt;0),'Test Sample Data'!F1555,$B$1),"")</f>
        <v/>
      </c>
      <c r="G1556" s="17" t="str">
        <f>IF(SUM('Test Sample Data'!G$3:G$98)&gt;10,IF(AND(ISNUMBER('Test Sample Data'!G1555),'Test Sample Data'!G1555&lt;$B$1,'Test Sample Data'!G1555&gt;0),'Test Sample Data'!G1555,$B$1),"")</f>
        <v/>
      </c>
      <c r="H1556" s="17" t="str">
        <f>IF(SUM('Test Sample Data'!H$3:H$98)&gt;10,IF(AND(ISNUMBER('Test Sample Data'!H1555),'Test Sample Data'!H1555&lt;$B$1,'Test Sample Data'!H1555&gt;0),'Test Sample Data'!H1555,$B$1),"")</f>
        <v/>
      </c>
      <c r="I1556" s="17" t="str">
        <f>IF(SUM('Test Sample Data'!I$3:I$98)&gt;10,IF(AND(ISNUMBER('Test Sample Data'!I1555),'Test Sample Data'!I1555&lt;$B$1,'Test Sample Data'!I1555&gt;0),'Test Sample Data'!I1555,$B$1),"")</f>
        <v/>
      </c>
      <c r="J1556" s="17" t="str">
        <f>IF(SUM('Test Sample Data'!J$3:J$98)&gt;10,IF(AND(ISNUMBER('Test Sample Data'!J1555),'Test Sample Data'!J1555&lt;$B$1,'Test Sample Data'!J1555&gt;0),'Test Sample Data'!J1555,$B$1),"")</f>
        <v/>
      </c>
      <c r="K1556" s="17" t="str">
        <f>IF(SUM('Test Sample Data'!K$3:K$98)&gt;10,IF(AND(ISNUMBER('Test Sample Data'!K1555),'Test Sample Data'!K1555&lt;$B$1,'Test Sample Data'!K1555&gt;0),'Test Sample Data'!K1555,$B$1),"")</f>
        <v/>
      </c>
      <c r="L1556" s="17" t="str">
        <f>IF(SUM('Test Sample Data'!L$3:L$98)&gt;10,IF(AND(ISNUMBER('Test Sample Data'!L1555),'Test Sample Data'!L1555&lt;$B$1,'Test Sample Data'!L1555&gt;0),'Test Sample Data'!L1555,$B$1),"")</f>
        <v/>
      </c>
      <c r="M1556" s="17" t="str">
        <f>IF(SUM('Test Sample Data'!M$3:M$98)&gt;10,IF(AND(ISNUMBER('Test Sample Data'!M1555),'Test Sample Data'!M1555&lt;$B$1,'Test Sample Data'!M1555&gt;0),'Test Sample Data'!M1555,$B$1),"")</f>
        <v/>
      </c>
      <c r="N1556" s="17" t="str">
        <f>'Gene Table'!E1555</f>
        <v>hsa-miR-4741</v>
      </c>
      <c r="O1556" s="17" t="str">
        <f>'Gene Table'!B1555</f>
        <v>A17</v>
      </c>
      <c r="P1556" s="17" t="str">
        <f>IF(SUM('Control Sample Data'!D$3:D$98)&gt;10,IF(AND(ISNUMBER('Control Sample Data'!D1555),'Control Sample Data'!D1555&lt;$B$1,'Control Sample Data'!D1555&gt;0),'Control Sample Data'!D1555,$B$1),"")</f>
        <v/>
      </c>
      <c r="Q1556" s="17" t="str">
        <f>IF(SUM('Control Sample Data'!E$3:E$98)&gt;10,IF(AND(ISNUMBER('Control Sample Data'!E1555),'Control Sample Data'!E1555&lt;$B$1,'Control Sample Data'!E1555&gt;0),'Control Sample Data'!E1555,$B$1),"")</f>
        <v/>
      </c>
      <c r="R1556" s="17" t="str">
        <f>IF(SUM('Control Sample Data'!F$3:F$98)&gt;10,IF(AND(ISNUMBER('Control Sample Data'!F1555),'Control Sample Data'!F1555&lt;$B$1,'Control Sample Data'!F1555&gt;0),'Control Sample Data'!F1555,$B$1),"")</f>
        <v/>
      </c>
      <c r="S1556" s="17" t="str">
        <f>IF(SUM('Control Sample Data'!G$3:G$98)&gt;10,IF(AND(ISNUMBER('Control Sample Data'!G1555),'Control Sample Data'!G1555&lt;$B$1,'Control Sample Data'!G1555&gt;0),'Control Sample Data'!G1555,$B$1),"")</f>
        <v/>
      </c>
      <c r="T1556" s="17" t="str">
        <f>IF(SUM('Control Sample Data'!H$3:H$98)&gt;10,IF(AND(ISNUMBER('Control Sample Data'!H1555),'Control Sample Data'!H1555&lt;$B$1,'Control Sample Data'!H1555&gt;0),'Control Sample Data'!H1555,$B$1),"")</f>
        <v/>
      </c>
      <c r="U1556" s="17" t="str">
        <f>IF(SUM('Control Sample Data'!I$3:I$98)&gt;10,IF(AND(ISNUMBER('Control Sample Data'!I1555),'Control Sample Data'!I1555&lt;$B$1,'Control Sample Data'!I1555&gt;0),'Control Sample Data'!I1555,$B$1),"")</f>
        <v/>
      </c>
      <c r="V1556" s="17" t="str">
        <f>IF(SUM('Control Sample Data'!J$3:J$98)&gt;10,IF(AND(ISNUMBER('Control Sample Data'!J1555),'Control Sample Data'!J1555&lt;$B$1,'Control Sample Data'!J1555&gt;0),'Control Sample Data'!J1555,$B$1),"")</f>
        <v/>
      </c>
      <c r="W1556" s="17" t="str">
        <f>IF(SUM('Control Sample Data'!K$3:K$98)&gt;10,IF(AND(ISNUMBER('Control Sample Data'!K1555),'Control Sample Data'!K1555&lt;$B$1,'Control Sample Data'!K1555&gt;0),'Control Sample Data'!K1555,$B$1),"")</f>
        <v/>
      </c>
      <c r="X1556" s="17" t="str">
        <f>IF(SUM('Control Sample Data'!L$3:L$98)&gt;10,IF(AND(ISNUMBER('Control Sample Data'!L1555),'Control Sample Data'!L1555&lt;$B$1,'Control Sample Data'!L1555&gt;0),'Control Sample Data'!L1555,$B$1),"")</f>
        <v/>
      </c>
      <c r="Y1556" s="17" t="str">
        <f>IF(SUM('Control Sample Data'!M$3:M$98)&gt;10,IF(AND(ISNUMBER('Control Sample Data'!M1555),'Control Sample Data'!M1555&lt;$B$1,'Control Sample Data'!M1555&gt;0),'Control Sample Data'!M1555,$B$1),"")</f>
        <v/>
      </c>
      <c r="Z1556" s="22" t="str">
        <f>IF(ISERROR(VLOOKUP('Choose Housekeeping Genes'!$C787,Calculations!$C$772:$M$1155,2,0)),"",VLOOKUP('Choose Housekeeping Genes'!$C787,Calculations!$C$772:$M$1155,2,0))</f>
        <v/>
      </c>
      <c r="AA1556" s="22" t="str">
        <f>IF(ISERROR(VLOOKUP('Choose Housekeeping Genes'!$C787,Calculations!$C$772:$M$1155,3,0)),"",VLOOKUP('Choose Housekeeping Genes'!$C787,Calculations!$C$772:$M$1155,3,0))</f>
        <v/>
      </c>
      <c r="AB1556" s="22" t="str">
        <f>IF(ISERROR(VLOOKUP('Choose Housekeeping Genes'!$C787,Calculations!$C$772:$M$1155,4,0)),"",VLOOKUP('Choose Housekeeping Genes'!$C787,Calculations!$C$772:$M$1155,4,0))</f>
        <v/>
      </c>
      <c r="AC1556" s="22" t="str">
        <f>IF(ISERROR(VLOOKUP('Choose Housekeeping Genes'!$C787,Calculations!$C$772:$M$1155,5,0)),"",VLOOKUP('Choose Housekeeping Genes'!$C787,Calculations!$C$772:$M$1155,5,0))</f>
        <v/>
      </c>
      <c r="AD1556" s="22" t="str">
        <f>IF(ISERROR(VLOOKUP('Choose Housekeeping Genes'!$C787,Calculations!$C$772:$M$1155,6,0)),"",VLOOKUP('Choose Housekeeping Genes'!$C787,Calculations!$C$772:$M$1155,6,0))</f>
        <v/>
      </c>
      <c r="AE1556" s="22" t="str">
        <f>IF(ISERROR(VLOOKUP('Choose Housekeeping Genes'!$C787,Calculations!$C$772:$M$1155,7,0)),"",VLOOKUP('Choose Housekeeping Genes'!$C787,Calculations!$C$772:$M$1155,7,0))</f>
        <v/>
      </c>
      <c r="AF1556" s="22" t="str">
        <f>IF(ISERROR(VLOOKUP('Choose Housekeeping Genes'!$C787,Calculations!$C$772:$M$1155,8,0)),"",VLOOKUP('Choose Housekeeping Genes'!$C787,Calculations!$C$772:$M$1155,8,0))</f>
        <v/>
      </c>
      <c r="AG1556" s="22" t="str">
        <f>IF(ISERROR(VLOOKUP('Choose Housekeeping Genes'!$C787,Calculations!$C$772:$M$1155,9,0)),"",VLOOKUP('Choose Housekeeping Genes'!$C787,Calculations!$C$772:$M$1155,9,0))</f>
        <v/>
      </c>
      <c r="AH1556" s="22" t="str">
        <f>IF(ISERROR(VLOOKUP('Choose Housekeeping Genes'!$C787,Calculations!$C$772:$M$1155,10,0)),"",VLOOKUP('Choose Housekeeping Genes'!$C787,Calculations!$C$772:$M$1155,10,0))</f>
        <v/>
      </c>
      <c r="AI1556" s="22" t="str">
        <f>IF(ISERROR(VLOOKUP('Choose Housekeeping Genes'!$C787,Calculations!$C$772:$M$1155,11,0)),"",VLOOKUP('Choose Housekeeping Genes'!$C787,Calculations!$C$772:$M$1155,11,0))</f>
        <v/>
      </c>
      <c r="AJ1556" s="22" t="str">
        <f>IF(ISERROR(VLOOKUP('Choose Housekeeping Genes'!$C787,Calculations!$C$772:$Y$1155,14,0)),"",VLOOKUP('Choose Housekeeping Genes'!$C787,Calculations!$C$772:$Y$1155,14,0))</f>
        <v/>
      </c>
      <c r="AK1556" s="22" t="str">
        <f>IF(ISERROR(VLOOKUP('Choose Housekeeping Genes'!$C787,Calculations!$C$772:$Y$1155,15,0)),"",VLOOKUP('Choose Housekeeping Genes'!$C787,Calculations!$C$772:$Y$1155,15,0))</f>
        <v/>
      </c>
      <c r="AL1556" s="22" t="str">
        <f>IF(ISERROR(VLOOKUP('Choose Housekeeping Genes'!$C787,Calculations!$C$772:$Y$1155,16,0)),"",VLOOKUP('Choose Housekeeping Genes'!$C787,Calculations!$C$772:$Y$1155,16,0))</f>
        <v/>
      </c>
      <c r="AM1556" s="22" t="str">
        <f>IF(ISERROR(VLOOKUP('Choose Housekeeping Genes'!$C787,Calculations!$C$772:$Y$1155,17,0)),"",VLOOKUP('Choose Housekeeping Genes'!$C787,Calculations!$C$772:$Y$1155,17,0))</f>
        <v/>
      </c>
      <c r="AN1556" s="22" t="str">
        <f>IF(ISERROR(VLOOKUP('Choose Housekeeping Genes'!$C787,Calculations!$C$772:$Y$1155,18,0)),"",VLOOKUP('Choose Housekeeping Genes'!$C787,Calculations!$C$772:$Y$1155,18,0))</f>
        <v/>
      </c>
      <c r="AO1556" s="22" t="str">
        <f>IF(ISERROR(VLOOKUP('Choose Housekeeping Genes'!$C787,Calculations!$C$772:$Y$1155,19,0)),"",VLOOKUP('Choose Housekeeping Genes'!$C787,Calculations!$C$772:$Y$1155,19,0))</f>
        <v/>
      </c>
      <c r="AP1556" s="22" t="str">
        <f>IF(ISERROR(VLOOKUP('Choose Housekeeping Genes'!$C787,Calculations!$C$772:$Y$1155,20,0)),"",VLOOKUP('Choose Housekeeping Genes'!$C787,Calculations!$C$772:$Y$1155,20,0))</f>
        <v/>
      </c>
      <c r="AQ1556" s="22" t="str">
        <f>IF(ISERROR(VLOOKUP('Choose Housekeeping Genes'!$C787,Calculations!$C$772:$Y$1155,21,0)),"",VLOOKUP('Choose Housekeeping Genes'!$C787,Calculations!$C$772:$Y$1155,21,0))</f>
        <v/>
      </c>
      <c r="AR1556" s="22" t="str">
        <f>IF(ISERROR(VLOOKUP('Choose Housekeeping Genes'!$C787,Calculations!$C$772:$Y$1155,22,0)),"",VLOOKUP('Choose Housekeeping Genes'!$C787,Calculations!$C$772:$Y$1155,22,0))</f>
        <v/>
      </c>
      <c r="AS1556" s="22" t="str">
        <f>IF(ISERROR(VLOOKUP('Choose Housekeeping Genes'!$C787,Calculations!$C$772:$Y$1155,23,0)),"",VLOOKUP('Choose Housekeeping Genes'!$C787,Calculations!$C$772:$Y$1155,23,0))</f>
        <v/>
      </c>
      <c r="AT1556" s="36" t="str">
        <f t="shared" si="1043"/>
        <v/>
      </c>
      <c r="AU1556" s="36" t="str">
        <f t="shared" si="1044"/>
        <v/>
      </c>
      <c r="AV1556" s="36" t="str">
        <f t="shared" si="1045"/>
        <v/>
      </c>
      <c r="AW1556" s="36" t="str">
        <f t="shared" si="1046"/>
        <v/>
      </c>
      <c r="AX1556" s="36" t="str">
        <f t="shared" si="1047"/>
        <v/>
      </c>
      <c r="AY1556" s="36" t="str">
        <f t="shared" si="1048"/>
        <v/>
      </c>
      <c r="AZ1556" s="36" t="str">
        <f t="shared" si="1049"/>
        <v/>
      </c>
      <c r="BA1556" s="36" t="str">
        <f t="shared" si="1050"/>
        <v/>
      </c>
      <c r="BB1556" s="36" t="str">
        <f t="shared" si="1051"/>
        <v/>
      </c>
      <c r="BC1556" s="36" t="str">
        <f t="shared" si="1052"/>
        <v/>
      </c>
      <c r="BD1556" s="36" t="str">
        <f t="shared" si="1053"/>
        <v/>
      </c>
      <c r="BE1556" s="36" t="str">
        <f t="shared" si="1054"/>
        <v/>
      </c>
      <c r="BF1556" s="36" t="str">
        <f t="shared" si="1055"/>
        <v/>
      </c>
      <c r="BG1556" s="36" t="str">
        <f t="shared" si="1056"/>
        <v/>
      </c>
      <c r="BH1556" s="36" t="str">
        <f t="shared" si="1057"/>
        <v/>
      </c>
      <c r="BI1556" s="36" t="str">
        <f t="shared" si="1058"/>
        <v/>
      </c>
      <c r="BJ1556" s="36" t="str">
        <f t="shared" si="1059"/>
        <v/>
      </c>
      <c r="BK1556" s="36" t="str">
        <f t="shared" si="1060"/>
        <v/>
      </c>
      <c r="BL1556" s="36" t="str">
        <f t="shared" si="1061"/>
        <v/>
      </c>
      <c r="BM1556" s="36" t="str">
        <f t="shared" si="1062"/>
        <v/>
      </c>
      <c r="BN1556" s="38" t="e">
        <f t="shared" si="1021"/>
        <v>#DIV/0!</v>
      </c>
      <c r="BO1556" s="38" t="e">
        <f t="shared" si="1022"/>
        <v>#DIV/0!</v>
      </c>
      <c r="BP1556" s="39" t="str">
        <f t="shared" si="1023"/>
        <v/>
      </c>
      <c r="BQ1556" s="39" t="str">
        <f t="shared" si="1024"/>
        <v/>
      </c>
      <c r="BR1556" s="39" t="str">
        <f t="shared" si="1025"/>
        <v/>
      </c>
      <c r="BS1556" s="39" t="str">
        <f t="shared" si="1026"/>
        <v/>
      </c>
      <c r="BT1556" s="39" t="str">
        <f t="shared" si="1027"/>
        <v/>
      </c>
      <c r="BU1556" s="39" t="str">
        <f t="shared" si="1028"/>
        <v/>
      </c>
      <c r="BV1556" s="39" t="str">
        <f t="shared" si="1029"/>
        <v/>
      </c>
      <c r="BW1556" s="39" t="str">
        <f t="shared" si="1030"/>
        <v/>
      </c>
      <c r="BX1556" s="39" t="str">
        <f t="shared" si="1031"/>
        <v/>
      </c>
      <c r="BY1556" s="39" t="str">
        <f t="shared" si="1032"/>
        <v/>
      </c>
      <c r="BZ1556" s="39" t="str">
        <f t="shared" si="1033"/>
        <v/>
      </c>
      <c r="CA1556" s="39" t="str">
        <f t="shared" si="1034"/>
        <v/>
      </c>
      <c r="CB1556" s="39" t="str">
        <f t="shared" si="1035"/>
        <v/>
      </c>
      <c r="CC1556" s="39" t="str">
        <f t="shared" si="1036"/>
        <v/>
      </c>
      <c r="CD1556" s="39" t="str">
        <f t="shared" si="1037"/>
        <v/>
      </c>
      <c r="CE1556" s="39" t="str">
        <f t="shared" si="1038"/>
        <v/>
      </c>
      <c r="CF1556" s="39" t="str">
        <f t="shared" si="1039"/>
        <v/>
      </c>
      <c r="CG1556" s="39" t="str">
        <f t="shared" si="1040"/>
        <v/>
      </c>
      <c r="CH1556" s="39" t="str">
        <f t="shared" si="1041"/>
        <v/>
      </c>
      <c r="CI1556" s="39" t="str">
        <f t="shared" si="1042"/>
        <v/>
      </c>
    </row>
    <row r="1557" spans="1:87">
      <c r="A1557" s="18"/>
      <c r="B1557" s="15" t="str">
        <f>'Gene Table'!E1556</f>
        <v>hsa-miR-4796-5p</v>
      </c>
      <c r="C1557" s="15" t="str">
        <f>'Gene Table'!B1556</f>
        <v>A18</v>
      </c>
      <c r="D1557" s="16" t="str">
        <f>IF(SUM('Test Sample Data'!D$3:D$98)&gt;10,IF(AND(ISNUMBER('Test Sample Data'!D1556),'Test Sample Data'!D1556&lt;$B$1,'Test Sample Data'!D1556&gt;0),'Test Sample Data'!D1556,$B$1),"")</f>
        <v/>
      </c>
      <c r="E1557" s="17" t="str">
        <f>IF(SUM('Test Sample Data'!E$3:E$98)&gt;10,IF(AND(ISNUMBER('Test Sample Data'!E1556),'Test Sample Data'!E1556&lt;$B$1,'Test Sample Data'!E1556&gt;0),'Test Sample Data'!E1556,$B$1),"")</f>
        <v/>
      </c>
      <c r="F1557" s="17" t="str">
        <f>IF(SUM('Test Sample Data'!F$3:F$98)&gt;10,IF(AND(ISNUMBER('Test Sample Data'!F1556),'Test Sample Data'!F1556&lt;$B$1,'Test Sample Data'!F1556&gt;0),'Test Sample Data'!F1556,$B$1),"")</f>
        <v/>
      </c>
      <c r="G1557" s="17" t="str">
        <f>IF(SUM('Test Sample Data'!G$3:G$98)&gt;10,IF(AND(ISNUMBER('Test Sample Data'!G1556),'Test Sample Data'!G1556&lt;$B$1,'Test Sample Data'!G1556&gt;0),'Test Sample Data'!G1556,$B$1),"")</f>
        <v/>
      </c>
      <c r="H1557" s="17" t="str">
        <f>IF(SUM('Test Sample Data'!H$3:H$98)&gt;10,IF(AND(ISNUMBER('Test Sample Data'!H1556),'Test Sample Data'!H1556&lt;$B$1,'Test Sample Data'!H1556&gt;0),'Test Sample Data'!H1556,$B$1),"")</f>
        <v/>
      </c>
      <c r="I1557" s="17" t="str">
        <f>IF(SUM('Test Sample Data'!I$3:I$98)&gt;10,IF(AND(ISNUMBER('Test Sample Data'!I1556),'Test Sample Data'!I1556&lt;$B$1,'Test Sample Data'!I1556&gt;0),'Test Sample Data'!I1556,$B$1),"")</f>
        <v/>
      </c>
      <c r="J1557" s="17" t="str">
        <f>IF(SUM('Test Sample Data'!J$3:J$98)&gt;10,IF(AND(ISNUMBER('Test Sample Data'!J1556),'Test Sample Data'!J1556&lt;$B$1,'Test Sample Data'!J1556&gt;0),'Test Sample Data'!J1556,$B$1),"")</f>
        <v/>
      </c>
      <c r="K1557" s="17" t="str">
        <f>IF(SUM('Test Sample Data'!K$3:K$98)&gt;10,IF(AND(ISNUMBER('Test Sample Data'!K1556),'Test Sample Data'!K1556&lt;$B$1,'Test Sample Data'!K1556&gt;0),'Test Sample Data'!K1556,$B$1),"")</f>
        <v/>
      </c>
      <c r="L1557" s="17" t="str">
        <f>IF(SUM('Test Sample Data'!L$3:L$98)&gt;10,IF(AND(ISNUMBER('Test Sample Data'!L1556),'Test Sample Data'!L1556&lt;$B$1,'Test Sample Data'!L1556&gt;0),'Test Sample Data'!L1556,$B$1),"")</f>
        <v/>
      </c>
      <c r="M1557" s="17" t="str">
        <f>IF(SUM('Test Sample Data'!M$3:M$98)&gt;10,IF(AND(ISNUMBER('Test Sample Data'!M1556),'Test Sample Data'!M1556&lt;$B$1,'Test Sample Data'!M1556&gt;0),'Test Sample Data'!M1556,$B$1),"")</f>
        <v/>
      </c>
      <c r="N1557" s="17" t="str">
        <f>'Gene Table'!E1556</f>
        <v>hsa-miR-4796-5p</v>
      </c>
      <c r="O1557" s="17" t="str">
        <f>'Gene Table'!B1556</f>
        <v>A18</v>
      </c>
      <c r="P1557" s="17" t="str">
        <f>IF(SUM('Control Sample Data'!D$3:D$98)&gt;10,IF(AND(ISNUMBER('Control Sample Data'!D1556),'Control Sample Data'!D1556&lt;$B$1,'Control Sample Data'!D1556&gt;0),'Control Sample Data'!D1556,$B$1),"")</f>
        <v/>
      </c>
      <c r="Q1557" s="17" t="str">
        <f>IF(SUM('Control Sample Data'!E$3:E$98)&gt;10,IF(AND(ISNUMBER('Control Sample Data'!E1556),'Control Sample Data'!E1556&lt;$B$1,'Control Sample Data'!E1556&gt;0),'Control Sample Data'!E1556,$B$1),"")</f>
        <v/>
      </c>
      <c r="R1557" s="17" t="str">
        <f>IF(SUM('Control Sample Data'!F$3:F$98)&gt;10,IF(AND(ISNUMBER('Control Sample Data'!F1556),'Control Sample Data'!F1556&lt;$B$1,'Control Sample Data'!F1556&gt;0),'Control Sample Data'!F1556,$B$1),"")</f>
        <v/>
      </c>
      <c r="S1557" s="17" t="str">
        <f>IF(SUM('Control Sample Data'!G$3:G$98)&gt;10,IF(AND(ISNUMBER('Control Sample Data'!G1556),'Control Sample Data'!G1556&lt;$B$1,'Control Sample Data'!G1556&gt;0),'Control Sample Data'!G1556,$B$1),"")</f>
        <v/>
      </c>
      <c r="T1557" s="17" t="str">
        <f>IF(SUM('Control Sample Data'!H$3:H$98)&gt;10,IF(AND(ISNUMBER('Control Sample Data'!H1556),'Control Sample Data'!H1556&lt;$B$1,'Control Sample Data'!H1556&gt;0),'Control Sample Data'!H1556,$B$1),"")</f>
        <v/>
      </c>
      <c r="U1557" s="17" t="str">
        <f>IF(SUM('Control Sample Data'!I$3:I$98)&gt;10,IF(AND(ISNUMBER('Control Sample Data'!I1556),'Control Sample Data'!I1556&lt;$B$1,'Control Sample Data'!I1556&gt;0),'Control Sample Data'!I1556,$B$1),"")</f>
        <v/>
      </c>
      <c r="V1557" s="17" t="str">
        <f>IF(SUM('Control Sample Data'!J$3:J$98)&gt;10,IF(AND(ISNUMBER('Control Sample Data'!J1556),'Control Sample Data'!J1556&lt;$B$1,'Control Sample Data'!J1556&gt;0),'Control Sample Data'!J1556,$B$1),"")</f>
        <v/>
      </c>
      <c r="W1557" s="17" t="str">
        <f>IF(SUM('Control Sample Data'!K$3:K$98)&gt;10,IF(AND(ISNUMBER('Control Sample Data'!K1556),'Control Sample Data'!K1556&lt;$B$1,'Control Sample Data'!K1556&gt;0),'Control Sample Data'!K1556,$B$1),"")</f>
        <v/>
      </c>
      <c r="X1557" s="17" t="str">
        <f>IF(SUM('Control Sample Data'!L$3:L$98)&gt;10,IF(AND(ISNUMBER('Control Sample Data'!L1556),'Control Sample Data'!L1556&lt;$B$1,'Control Sample Data'!L1556&gt;0),'Control Sample Data'!L1556,$B$1),"")</f>
        <v/>
      </c>
      <c r="Y1557" s="17" t="str">
        <f>IF(SUM('Control Sample Data'!M$3:M$98)&gt;10,IF(AND(ISNUMBER('Control Sample Data'!M1556),'Control Sample Data'!M1556&lt;$B$1,'Control Sample Data'!M1556&gt;0),'Control Sample Data'!M1556,$B$1),"")</f>
        <v/>
      </c>
      <c r="Z1557" s="22" t="str">
        <f>IF(ISERROR(VLOOKUP('Choose Housekeeping Genes'!$C788,Calculations!$C$772:$M$1155,2,0)),"",VLOOKUP('Choose Housekeeping Genes'!$C788,Calculations!$C$772:$M$1155,2,0))</f>
        <v/>
      </c>
      <c r="AA1557" s="22" t="str">
        <f>IF(ISERROR(VLOOKUP('Choose Housekeeping Genes'!$C788,Calculations!$C$772:$M$1155,3,0)),"",VLOOKUP('Choose Housekeeping Genes'!$C788,Calculations!$C$772:$M$1155,3,0))</f>
        <v/>
      </c>
      <c r="AB1557" s="22" t="str">
        <f>IF(ISERROR(VLOOKUP('Choose Housekeeping Genes'!$C788,Calculations!$C$772:$M$1155,4,0)),"",VLOOKUP('Choose Housekeeping Genes'!$C788,Calculations!$C$772:$M$1155,4,0))</f>
        <v/>
      </c>
      <c r="AC1557" s="22" t="str">
        <f>IF(ISERROR(VLOOKUP('Choose Housekeeping Genes'!$C788,Calculations!$C$772:$M$1155,5,0)),"",VLOOKUP('Choose Housekeeping Genes'!$C788,Calculations!$C$772:$M$1155,5,0))</f>
        <v/>
      </c>
      <c r="AD1557" s="22" t="str">
        <f>IF(ISERROR(VLOOKUP('Choose Housekeeping Genes'!$C788,Calculations!$C$772:$M$1155,6,0)),"",VLOOKUP('Choose Housekeeping Genes'!$C788,Calculations!$C$772:$M$1155,6,0))</f>
        <v/>
      </c>
      <c r="AE1557" s="22" t="str">
        <f>IF(ISERROR(VLOOKUP('Choose Housekeeping Genes'!$C788,Calculations!$C$772:$M$1155,7,0)),"",VLOOKUP('Choose Housekeeping Genes'!$C788,Calculations!$C$772:$M$1155,7,0))</f>
        <v/>
      </c>
      <c r="AF1557" s="22" t="str">
        <f>IF(ISERROR(VLOOKUP('Choose Housekeeping Genes'!$C788,Calculations!$C$772:$M$1155,8,0)),"",VLOOKUP('Choose Housekeeping Genes'!$C788,Calculations!$C$772:$M$1155,8,0))</f>
        <v/>
      </c>
      <c r="AG1557" s="22" t="str">
        <f>IF(ISERROR(VLOOKUP('Choose Housekeeping Genes'!$C788,Calculations!$C$772:$M$1155,9,0)),"",VLOOKUP('Choose Housekeeping Genes'!$C788,Calculations!$C$772:$M$1155,9,0))</f>
        <v/>
      </c>
      <c r="AH1557" s="22" t="str">
        <f>IF(ISERROR(VLOOKUP('Choose Housekeeping Genes'!$C788,Calculations!$C$772:$M$1155,10,0)),"",VLOOKUP('Choose Housekeeping Genes'!$C788,Calculations!$C$772:$M$1155,10,0))</f>
        <v/>
      </c>
      <c r="AI1557" s="22" t="str">
        <f>IF(ISERROR(VLOOKUP('Choose Housekeeping Genes'!$C788,Calculations!$C$772:$M$1155,11,0)),"",VLOOKUP('Choose Housekeeping Genes'!$C788,Calculations!$C$772:$M$1155,11,0))</f>
        <v/>
      </c>
      <c r="AJ1557" s="22" t="str">
        <f>IF(ISERROR(VLOOKUP('Choose Housekeeping Genes'!$C788,Calculations!$C$772:$Y$1155,14,0)),"",VLOOKUP('Choose Housekeeping Genes'!$C788,Calculations!$C$772:$Y$1155,14,0))</f>
        <v/>
      </c>
      <c r="AK1557" s="22" t="str">
        <f>IF(ISERROR(VLOOKUP('Choose Housekeeping Genes'!$C788,Calculations!$C$772:$Y$1155,15,0)),"",VLOOKUP('Choose Housekeeping Genes'!$C788,Calculations!$C$772:$Y$1155,15,0))</f>
        <v/>
      </c>
      <c r="AL1557" s="22" t="str">
        <f>IF(ISERROR(VLOOKUP('Choose Housekeeping Genes'!$C788,Calculations!$C$772:$Y$1155,16,0)),"",VLOOKUP('Choose Housekeeping Genes'!$C788,Calculations!$C$772:$Y$1155,16,0))</f>
        <v/>
      </c>
      <c r="AM1557" s="22" t="str">
        <f>IF(ISERROR(VLOOKUP('Choose Housekeeping Genes'!$C788,Calculations!$C$772:$Y$1155,17,0)),"",VLOOKUP('Choose Housekeeping Genes'!$C788,Calculations!$C$772:$Y$1155,17,0))</f>
        <v/>
      </c>
      <c r="AN1557" s="22" t="str">
        <f>IF(ISERROR(VLOOKUP('Choose Housekeeping Genes'!$C788,Calculations!$C$772:$Y$1155,18,0)),"",VLOOKUP('Choose Housekeeping Genes'!$C788,Calculations!$C$772:$Y$1155,18,0))</f>
        <v/>
      </c>
      <c r="AO1557" s="22" t="str">
        <f>IF(ISERROR(VLOOKUP('Choose Housekeeping Genes'!$C788,Calculations!$C$772:$Y$1155,19,0)),"",VLOOKUP('Choose Housekeeping Genes'!$C788,Calculations!$C$772:$Y$1155,19,0))</f>
        <v/>
      </c>
      <c r="AP1557" s="22" t="str">
        <f>IF(ISERROR(VLOOKUP('Choose Housekeeping Genes'!$C788,Calculations!$C$772:$Y$1155,20,0)),"",VLOOKUP('Choose Housekeeping Genes'!$C788,Calculations!$C$772:$Y$1155,20,0))</f>
        <v/>
      </c>
      <c r="AQ1557" s="22" t="str">
        <f>IF(ISERROR(VLOOKUP('Choose Housekeeping Genes'!$C788,Calculations!$C$772:$Y$1155,21,0)),"",VLOOKUP('Choose Housekeeping Genes'!$C788,Calculations!$C$772:$Y$1155,21,0))</f>
        <v/>
      </c>
      <c r="AR1557" s="22" t="str">
        <f>IF(ISERROR(VLOOKUP('Choose Housekeeping Genes'!$C788,Calculations!$C$772:$Y$1155,22,0)),"",VLOOKUP('Choose Housekeeping Genes'!$C788,Calculations!$C$772:$Y$1155,22,0))</f>
        <v/>
      </c>
      <c r="AS1557" s="22" t="str">
        <f>IF(ISERROR(VLOOKUP('Choose Housekeeping Genes'!$C788,Calculations!$C$772:$Y$1155,23,0)),"",VLOOKUP('Choose Housekeeping Genes'!$C788,Calculations!$C$772:$Y$1155,23,0))</f>
        <v/>
      </c>
      <c r="AT1557" s="36" t="str">
        <f t="shared" si="1043"/>
        <v/>
      </c>
      <c r="AU1557" s="36" t="str">
        <f t="shared" si="1044"/>
        <v/>
      </c>
      <c r="AV1557" s="36" t="str">
        <f t="shared" si="1045"/>
        <v/>
      </c>
      <c r="AW1557" s="36" t="str">
        <f t="shared" si="1046"/>
        <v/>
      </c>
      <c r="AX1557" s="36" t="str">
        <f t="shared" si="1047"/>
        <v/>
      </c>
      <c r="AY1557" s="36" t="str">
        <f t="shared" si="1048"/>
        <v/>
      </c>
      <c r="AZ1557" s="36" t="str">
        <f t="shared" si="1049"/>
        <v/>
      </c>
      <c r="BA1557" s="36" t="str">
        <f t="shared" si="1050"/>
        <v/>
      </c>
      <c r="BB1557" s="36" t="str">
        <f t="shared" si="1051"/>
        <v/>
      </c>
      <c r="BC1557" s="36" t="str">
        <f t="shared" si="1052"/>
        <v/>
      </c>
      <c r="BD1557" s="36" t="str">
        <f t="shared" si="1053"/>
        <v/>
      </c>
      <c r="BE1557" s="36" t="str">
        <f t="shared" si="1054"/>
        <v/>
      </c>
      <c r="BF1557" s="36" t="str">
        <f t="shared" si="1055"/>
        <v/>
      </c>
      <c r="BG1557" s="36" t="str">
        <f t="shared" si="1056"/>
        <v/>
      </c>
      <c r="BH1557" s="36" t="str">
        <f t="shared" si="1057"/>
        <v/>
      </c>
      <c r="BI1557" s="36" t="str">
        <f t="shared" si="1058"/>
        <v/>
      </c>
      <c r="BJ1557" s="36" t="str">
        <f t="shared" si="1059"/>
        <v/>
      </c>
      <c r="BK1557" s="36" t="str">
        <f t="shared" si="1060"/>
        <v/>
      </c>
      <c r="BL1557" s="36" t="str">
        <f t="shared" si="1061"/>
        <v/>
      </c>
      <c r="BM1557" s="36" t="str">
        <f t="shared" si="1062"/>
        <v/>
      </c>
      <c r="BN1557" s="38" t="e">
        <f t="shared" si="1021"/>
        <v>#DIV/0!</v>
      </c>
      <c r="BO1557" s="38" t="e">
        <f t="shared" si="1022"/>
        <v>#DIV/0!</v>
      </c>
      <c r="BP1557" s="39" t="str">
        <f t="shared" si="1023"/>
        <v/>
      </c>
      <c r="BQ1557" s="39" t="str">
        <f t="shared" si="1024"/>
        <v/>
      </c>
      <c r="BR1557" s="39" t="str">
        <f t="shared" si="1025"/>
        <v/>
      </c>
      <c r="BS1557" s="39" t="str">
        <f t="shared" si="1026"/>
        <v/>
      </c>
      <c r="BT1557" s="39" t="str">
        <f t="shared" si="1027"/>
        <v/>
      </c>
      <c r="BU1557" s="39" t="str">
        <f t="shared" si="1028"/>
        <v/>
      </c>
      <c r="BV1557" s="39" t="str">
        <f t="shared" si="1029"/>
        <v/>
      </c>
      <c r="BW1557" s="39" t="str">
        <f t="shared" si="1030"/>
        <v/>
      </c>
      <c r="BX1557" s="39" t="str">
        <f t="shared" si="1031"/>
        <v/>
      </c>
      <c r="BY1557" s="39" t="str">
        <f t="shared" si="1032"/>
        <v/>
      </c>
      <c r="BZ1557" s="39" t="str">
        <f t="shared" si="1033"/>
        <v/>
      </c>
      <c r="CA1557" s="39" t="str">
        <f t="shared" si="1034"/>
        <v/>
      </c>
      <c r="CB1557" s="39" t="str">
        <f t="shared" si="1035"/>
        <v/>
      </c>
      <c r="CC1557" s="39" t="str">
        <f t="shared" si="1036"/>
        <v/>
      </c>
      <c r="CD1557" s="39" t="str">
        <f t="shared" si="1037"/>
        <v/>
      </c>
      <c r="CE1557" s="39" t="str">
        <f t="shared" si="1038"/>
        <v/>
      </c>
      <c r="CF1557" s="39" t="str">
        <f t="shared" si="1039"/>
        <v/>
      </c>
      <c r="CG1557" s="39" t="str">
        <f t="shared" si="1040"/>
        <v/>
      </c>
      <c r="CH1557" s="39" t="str">
        <f t="shared" si="1041"/>
        <v/>
      </c>
      <c r="CI1557" s="39" t="str">
        <f t="shared" si="1042"/>
        <v/>
      </c>
    </row>
    <row r="1558" spans="1:87">
      <c r="A1558" s="18"/>
      <c r="B1558" s="15" t="str">
        <f>'Gene Table'!E1557</f>
        <v>hsa-miR-4742-5p</v>
      </c>
      <c r="C1558" s="15" t="str">
        <f>'Gene Table'!B1557</f>
        <v>A19</v>
      </c>
      <c r="D1558" s="16" t="str">
        <f>IF(SUM('Test Sample Data'!D$3:D$98)&gt;10,IF(AND(ISNUMBER('Test Sample Data'!D1557),'Test Sample Data'!D1557&lt;$B$1,'Test Sample Data'!D1557&gt;0),'Test Sample Data'!D1557,$B$1),"")</f>
        <v/>
      </c>
      <c r="E1558" s="17" t="str">
        <f>IF(SUM('Test Sample Data'!E$3:E$98)&gt;10,IF(AND(ISNUMBER('Test Sample Data'!E1557),'Test Sample Data'!E1557&lt;$B$1,'Test Sample Data'!E1557&gt;0),'Test Sample Data'!E1557,$B$1),"")</f>
        <v/>
      </c>
      <c r="F1558" s="17" t="str">
        <f>IF(SUM('Test Sample Data'!F$3:F$98)&gt;10,IF(AND(ISNUMBER('Test Sample Data'!F1557),'Test Sample Data'!F1557&lt;$B$1,'Test Sample Data'!F1557&gt;0),'Test Sample Data'!F1557,$B$1),"")</f>
        <v/>
      </c>
      <c r="G1558" s="17" t="str">
        <f>IF(SUM('Test Sample Data'!G$3:G$98)&gt;10,IF(AND(ISNUMBER('Test Sample Data'!G1557),'Test Sample Data'!G1557&lt;$B$1,'Test Sample Data'!G1557&gt;0),'Test Sample Data'!G1557,$B$1),"")</f>
        <v/>
      </c>
      <c r="H1558" s="17" t="str">
        <f>IF(SUM('Test Sample Data'!H$3:H$98)&gt;10,IF(AND(ISNUMBER('Test Sample Data'!H1557),'Test Sample Data'!H1557&lt;$B$1,'Test Sample Data'!H1557&gt;0),'Test Sample Data'!H1557,$B$1),"")</f>
        <v/>
      </c>
      <c r="I1558" s="17" t="str">
        <f>IF(SUM('Test Sample Data'!I$3:I$98)&gt;10,IF(AND(ISNUMBER('Test Sample Data'!I1557),'Test Sample Data'!I1557&lt;$B$1,'Test Sample Data'!I1557&gt;0),'Test Sample Data'!I1557,$B$1),"")</f>
        <v/>
      </c>
      <c r="J1558" s="17" t="str">
        <f>IF(SUM('Test Sample Data'!J$3:J$98)&gt;10,IF(AND(ISNUMBER('Test Sample Data'!J1557),'Test Sample Data'!J1557&lt;$B$1,'Test Sample Data'!J1557&gt;0),'Test Sample Data'!J1557,$B$1),"")</f>
        <v/>
      </c>
      <c r="K1558" s="17" t="str">
        <f>IF(SUM('Test Sample Data'!K$3:K$98)&gt;10,IF(AND(ISNUMBER('Test Sample Data'!K1557),'Test Sample Data'!K1557&lt;$B$1,'Test Sample Data'!K1557&gt;0),'Test Sample Data'!K1557,$B$1),"")</f>
        <v/>
      </c>
      <c r="L1558" s="17" t="str">
        <f>IF(SUM('Test Sample Data'!L$3:L$98)&gt;10,IF(AND(ISNUMBER('Test Sample Data'!L1557),'Test Sample Data'!L1557&lt;$B$1,'Test Sample Data'!L1557&gt;0),'Test Sample Data'!L1557,$B$1),"")</f>
        <v/>
      </c>
      <c r="M1558" s="17" t="str">
        <f>IF(SUM('Test Sample Data'!M$3:M$98)&gt;10,IF(AND(ISNUMBER('Test Sample Data'!M1557),'Test Sample Data'!M1557&lt;$B$1,'Test Sample Data'!M1557&gt;0),'Test Sample Data'!M1557,$B$1),"")</f>
        <v/>
      </c>
      <c r="N1558" s="17" t="str">
        <f>'Gene Table'!E1557</f>
        <v>hsa-miR-4742-5p</v>
      </c>
      <c r="O1558" s="17" t="str">
        <f>'Gene Table'!B1557</f>
        <v>A19</v>
      </c>
      <c r="P1558" s="17" t="str">
        <f>IF(SUM('Control Sample Data'!D$3:D$98)&gt;10,IF(AND(ISNUMBER('Control Sample Data'!D1557),'Control Sample Data'!D1557&lt;$B$1,'Control Sample Data'!D1557&gt;0),'Control Sample Data'!D1557,$B$1),"")</f>
        <v/>
      </c>
      <c r="Q1558" s="17" t="str">
        <f>IF(SUM('Control Sample Data'!E$3:E$98)&gt;10,IF(AND(ISNUMBER('Control Sample Data'!E1557),'Control Sample Data'!E1557&lt;$B$1,'Control Sample Data'!E1557&gt;0),'Control Sample Data'!E1557,$B$1),"")</f>
        <v/>
      </c>
      <c r="R1558" s="17" t="str">
        <f>IF(SUM('Control Sample Data'!F$3:F$98)&gt;10,IF(AND(ISNUMBER('Control Sample Data'!F1557),'Control Sample Data'!F1557&lt;$B$1,'Control Sample Data'!F1557&gt;0),'Control Sample Data'!F1557,$B$1),"")</f>
        <v/>
      </c>
      <c r="S1558" s="17" t="str">
        <f>IF(SUM('Control Sample Data'!G$3:G$98)&gt;10,IF(AND(ISNUMBER('Control Sample Data'!G1557),'Control Sample Data'!G1557&lt;$B$1,'Control Sample Data'!G1557&gt;0),'Control Sample Data'!G1557,$B$1),"")</f>
        <v/>
      </c>
      <c r="T1558" s="17" t="str">
        <f>IF(SUM('Control Sample Data'!H$3:H$98)&gt;10,IF(AND(ISNUMBER('Control Sample Data'!H1557),'Control Sample Data'!H1557&lt;$B$1,'Control Sample Data'!H1557&gt;0),'Control Sample Data'!H1557,$B$1),"")</f>
        <v/>
      </c>
      <c r="U1558" s="17" t="str">
        <f>IF(SUM('Control Sample Data'!I$3:I$98)&gt;10,IF(AND(ISNUMBER('Control Sample Data'!I1557),'Control Sample Data'!I1557&lt;$B$1,'Control Sample Data'!I1557&gt;0),'Control Sample Data'!I1557,$B$1),"")</f>
        <v/>
      </c>
      <c r="V1558" s="17" t="str">
        <f>IF(SUM('Control Sample Data'!J$3:J$98)&gt;10,IF(AND(ISNUMBER('Control Sample Data'!J1557),'Control Sample Data'!J1557&lt;$B$1,'Control Sample Data'!J1557&gt;0),'Control Sample Data'!J1557,$B$1),"")</f>
        <v/>
      </c>
      <c r="W1558" s="17" t="str">
        <f>IF(SUM('Control Sample Data'!K$3:K$98)&gt;10,IF(AND(ISNUMBER('Control Sample Data'!K1557),'Control Sample Data'!K1557&lt;$B$1,'Control Sample Data'!K1557&gt;0),'Control Sample Data'!K1557,$B$1),"")</f>
        <v/>
      </c>
      <c r="X1558" s="17" t="str">
        <f>IF(SUM('Control Sample Data'!L$3:L$98)&gt;10,IF(AND(ISNUMBER('Control Sample Data'!L1557),'Control Sample Data'!L1557&lt;$B$1,'Control Sample Data'!L1557&gt;0),'Control Sample Data'!L1557,$B$1),"")</f>
        <v/>
      </c>
      <c r="Y1558" s="17" t="str">
        <f>IF(SUM('Control Sample Data'!M$3:M$98)&gt;10,IF(AND(ISNUMBER('Control Sample Data'!M1557),'Control Sample Data'!M1557&lt;$B$1,'Control Sample Data'!M1557&gt;0),'Control Sample Data'!M1557,$B$1),"")</f>
        <v/>
      </c>
      <c r="Z1558" s="22" t="str">
        <f>IF(ISERROR(VLOOKUP('Choose Housekeeping Genes'!$C789,Calculations!$C$772:$M$1155,2,0)),"",VLOOKUP('Choose Housekeeping Genes'!$C789,Calculations!$C$772:$M$1155,2,0))</f>
        <v/>
      </c>
      <c r="AA1558" s="22" t="str">
        <f>IF(ISERROR(VLOOKUP('Choose Housekeeping Genes'!$C789,Calculations!$C$772:$M$1155,3,0)),"",VLOOKUP('Choose Housekeeping Genes'!$C789,Calculations!$C$772:$M$1155,3,0))</f>
        <v/>
      </c>
      <c r="AB1558" s="22" t="str">
        <f>IF(ISERROR(VLOOKUP('Choose Housekeeping Genes'!$C789,Calculations!$C$772:$M$1155,4,0)),"",VLOOKUP('Choose Housekeeping Genes'!$C789,Calculations!$C$772:$M$1155,4,0))</f>
        <v/>
      </c>
      <c r="AC1558" s="22" t="str">
        <f>IF(ISERROR(VLOOKUP('Choose Housekeeping Genes'!$C789,Calculations!$C$772:$M$1155,5,0)),"",VLOOKUP('Choose Housekeeping Genes'!$C789,Calculations!$C$772:$M$1155,5,0))</f>
        <v/>
      </c>
      <c r="AD1558" s="22" t="str">
        <f>IF(ISERROR(VLOOKUP('Choose Housekeeping Genes'!$C789,Calculations!$C$772:$M$1155,6,0)),"",VLOOKUP('Choose Housekeeping Genes'!$C789,Calculations!$C$772:$M$1155,6,0))</f>
        <v/>
      </c>
      <c r="AE1558" s="22" t="str">
        <f>IF(ISERROR(VLOOKUP('Choose Housekeeping Genes'!$C789,Calculations!$C$772:$M$1155,7,0)),"",VLOOKUP('Choose Housekeeping Genes'!$C789,Calculations!$C$772:$M$1155,7,0))</f>
        <v/>
      </c>
      <c r="AF1558" s="22" t="str">
        <f>IF(ISERROR(VLOOKUP('Choose Housekeeping Genes'!$C789,Calculations!$C$772:$M$1155,8,0)),"",VLOOKUP('Choose Housekeeping Genes'!$C789,Calculations!$C$772:$M$1155,8,0))</f>
        <v/>
      </c>
      <c r="AG1558" s="22" t="str">
        <f>IF(ISERROR(VLOOKUP('Choose Housekeeping Genes'!$C789,Calculations!$C$772:$M$1155,9,0)),"",VLOOKUP('Choose Housekeeping Genes'!$C789,Calculations!$C$772:$M$1155,9,0))</f>
        <v/>
      </c>
      <c r="AH1558" s="22" t="str">
        <f>IF(ISERROR(VLOOKUP('Choose Housekeeping Genes'!$C789,Calculations!$C$772:$M$1155,10,0)),"",VLOOKUP('Choose Housekeeping Genes'!$C789,Calculations!$C$772:$M$1155,10,0))</f>
        <v/>
      </c>
      <c r="AI1558" s="22" t="str">
        <f>IF(ISERROR(VLOOKUP('Choose Housekeeping Genes'!$C789,Calculations!$C$772:$M$1155,11,0)),"",VLOOKUP('Choose Housekeeping Genes'!$C789,Calculations!$C$772:$M$1155,11,0))</f>
        <v/>
      </c>
      <c r="AJ1558" s="22" t="str">
        <f>IF(ISERROR(VLOOKUP('Choose Housekeeping Genes'!$C789,Calculations!$C$772:$Y$1155,14,0)),"",VLOOKUP('Choose Housekeeping Genes'!$C789,Calculations!$C$772:$Y$1155,14,0))</f>
        <v/>
      </c>
      <c r="AK1558" s="22" t="str">
        <f>IF(ISERROR(VLOOKUP('Choose Housekeeping Genes'!$C789,Calculations!$C$772:$Y$1155,15,0)),"",VLOOKUP('Choose Housekeeping Genes'!$C789,Calculations!$C$772:$Y$1155,15,0))</f>
        <v/>
      </c>
      <c r="AL1558" s="22" t="str">
        <f>IF(ISERROR(VLOOKUP('Choose Housekeeping Genes'!$C789,Calculations!$C$772:$Y$1155,16,0)),"",VLOOKUP('Choose Housekeeping Genes'!$C789,Calculations!$C$772:$Y$1155,16,0))</f>
        <v/>
      </c>
      <c r="AM1558" s="22" t="str">
        <f>IF(ISERROR(VLOOKUP('Choose Housekeeping Genes'!$C789,Calculations!$C$772:$Y$1155,17,0)),"",VLOOKUP('Choose Housekeeping Genes'!$C789,Calculations!$C$772:$Y$1155,17,0))</f>
        <v/>
      </c>
      <c r="AN1558" s="22" t="str">
        <f>IF(ISERROR(VLOOKUP('Choose Housekeeping Genes'!$C789,Calculations!$C$772:$Y$1155,18,0)),"",VLOOKUP('Choose Housekeeping Genes'!$C789,Calculations!$C$772:$Y$1155,18,0))</f>
        <v/>
      </c>
      <c r="AO1558" s="22" t="str">
        <f>IF(ISERROR(VLOOKUP('Choose Housekeeping Genes'!$C789,Calculations!$C$772:$Y$1155,19,0)),"",VLOOKUP('Choose Housekeeping Genes'!$C789,Calculations!$C$772:$Y$1155,19,0))</f>
        <v/>
      </c>
      <c r="AP1558" s="22" t="str">
        <f>IF(ISERROR(VLOOKUP('Choose Housekeeping Genes'!$C789,Calculations!$C$772:$Y$1155,20,0)),"",VLOOKUP('Choose Housekeeping Genes'!$C789,Calculations!$C$772:$Y$1155,20,0))</f>
        <v/>
      </c>
      <c r="AQ1558" s="22" t="str">
        <f>IF(ISERROR(VLOOKUP('Choose Housekeeping Genes'!$C789,Calculations!$C$772:$Y$1155,21,0)),"",VLOOKUP('Choose Housekeeping Genes'!$C789,Calculations!$C$772:$Y$1155,21,0))</f>
        <v/>
      </c>
      <c r="AR1558" s="22" t="str">
        <f>IF(ISERROR(VLOOKUP('Choose Housekeeping Genes'!$C789,Calculations!$C$772:$Y$1155,22,0)),"",VLOOKUP('Choose Housekeeping Genes'!$C789,Calculations!$C$772:$Y$1155,22,0))</f>
        <v/>
      </c>
      <c r="AS1558" s="22" t="str">
        <f>IF(ISERROR(VLOOKUP('Choose Housekeeping Genes'!$C789,Calculations!$C$772:$Y$1155,23,0)),"",VLOOKUP('Choose Housekeeping Genes'!$C789,Calculations!$C$772:$Y$1155,23,0))</f>
        <v/>
      </c>
      <c r="AT1558" s="36" t="str">
        <f t="shared" si="1043"/>
        <v/>
      </c>
      <c r="AU1558" s="36" t="str">
        <f t="shared" si="1044"/>
        <v/>
      </c>
      <c r="AV1558" s="36" t="str">
        <f t="shared" si="1045"/>
        <v/>
      </c>
      <c r="AW1558" s="36" t="str">
        <f t="shared" si="1046"/>
        <v/>
      </c>
      <c r="AX1558" s="36" t="str">
        <f t="shared" si="1047"/>
        <v/>
      </c>
      <c r="AY1558" s="36" t="str">
        <f t="shared" si="1048"/>
        <v/>
      </c>
      <c r="AZ1558" s="36" t="str">
        <f t="shared" si="1049"/>
        <v/>
      </c>
      <c r="BA1558" s="36" t="str">
        <f t="shared" si="1050"/>
        <v/>
      </c>
      <c r="BB1558" s="36" t="str">
        <f t="shared" si="1051"/>
        <v/>
      </c>
      <c r="BC1558" s="36" t="str">
        <f t="shared" si="1052"/>
        <v/>
      </c>
      <c r="BD1558" s="36" t="str">
        <f t="shared" si="1053"/>
        <v/>
      </c>
      <c r="BE1558" s="36" t="str">
        <f t="shared" si="1054"/>
        <v/>
      </c>
      <c r="BF1558" s="36" t="str">
        <f t="shared" si="1055"/>
        <v/>
      </c>
      <c r="BG1558" s="36" t="str">
        <f t="shared" si="1056"/>
        <v/>
      </c>
      <c r="BH1558" s="36" t="str">
        <f t="shared" si="1057"/>
        <v/>
      </c>
      <c r="BI1558" s="36" t="str">
        <f t="shared" si="1058"/>
        <v/>
      </c>
      <c r="BJ1558" s="36" t="str">
        <f t="shared" si="1059"/>
        <v/>
      </c>
      <c r="BK1558" s="36" t="str">
        <f t="shared" si="1060"/>
        <v/>
      </c>
      <c r="BL1558" s="36" t="str">
        <f t="shared" si="1061"/>
        <v/>
      </c>
      <c r="BM1558" s="36" t="str">
        <f t="shared" si="1062"/>
        <v/>
      </c>
      <c r="BN1558" s="38" t="e">
        <f t="shared" si="1021"/>
        <v>#DIV/0!</v>
      </c>
      <c r="BO1558" s="38" t="e">
        <f t="shared" si="1022"/>
        <v>#DIV/0!</v>
      </c>
      <c r="BP1558" s="39" t="str">
        <f t="shared" si="1023"/>
        <v/>
      </c>
      <c r="BQ1558" s="39" t="str">
        <f t="shared" si="1024"/>
        <v/>
      </c>
      <c r="BR1558" s="39" t="str">
        <f t="shared" si="1025"/>
        <v/>
      </c>
      <c r="BS1558" s="39" t="str">
        <f t="shared" si="1026"/>
        <v/>
      </c>
      <c r="BT1558" s="39" t="str">
        <f t="shared" si="1027"/>
        <v/>
      </c>
      <c r="BU1558" s="39" t="str">
        <f t="shared" si="1028"/>
        <v/>
      </c>
      <c r="BV1558" s="39" t="str">
        <f t="shared" si="1029"/>
        <v/>
      </c>
      <c r="BW1558" s="39" t="str">
        <f t="shared" si="1030"/>
        <v/>
      </c>
      <c r="BX1558" s="39" t="str">
        <f t="shared" si="1031"/>
        <v/>
      </c>
      <c r="BY1558" s="39" t="str">
        <f t="shared" si="1032"/>
        <v/>
      </c>
      <c r="BZ1558" s="39" t="str">
        <f t="shared" si="1033"/>
        <v/>
      </c>
      <c r="CA1558" s="39" t="str">
        <f t="shared" si="1034"/>
        <v/>
      </c>
      <c r="CB1558" s="39" t="str">
        <f t="shared" si="1035"/>
        <v/>
      </c>
      <c r="CC1558" s="39" t="str">
        <f t="shared" si="1036"/>
        <v/>
      </c>
      <c r="CD1558" s="39" t="str">
        <f t="shared" si="1037"/>
        <v/>
      </c>
      <c r="CE1558" s="39" t="str">
        <f t="shared" si="1038"/>
        <v/>
      </c>
      <c r="CF1558" s="39" t="str">
        <f t="shared" si="1039"/>
        <v/>
      </c>
      <c r="CG1558" s="39" t="str">
        <f t="shared" si="1040"/>
        <v/>
      </c>
      <c r="CH1558" s="39" t="str">
        <f t="shared" si="1041"/>
        <v/>
      </c>
      <c r="CI1558" s="39" t="str">
        <f t="shared" si="1042"/>
        <v/>
      </c>
    </row>
    <row r="1559" spans="1:87">
      <c r="A1559" s="18"/>
      <c r="B1559" s="15" t="str">
        <f>'Gene Table'!E1558</f>
        <v>hsa-miR-4796-3p</v>
      </c>
      <c r="C1559" s="15" t="str">
        <f>'Gene Table'!B1558</f>
        <v>A20</v>
      </c>
      <c r="D1559" s="16" t="str">
        <f>IF(SUM('Test Sample Data'!D$3:D$98)&gt;10,IF(AND(ISNUMBER('Test Sample Data'!D1558),'Test Sample Data'!D1558&lt;$B$1,'Test Sample Data'!D1558&gt;0),'Test Sample Data'!D1558,$B$1),"")</f>
        <v/>
      </c>
      <c r="E1559" s="17" t="str">
        <f>IF(SUM('Test Sample Data'!E$3:E$98)&gt;10,IF(AND(ISNUMBER('Test Sample Data'!E1558),'Test Sample Data'!E1558&lt;$B$1,'Test Sample Data'!E1558&gt;0),'Test Sample Data'!E1558,$B$1),"")</f>
        <v/>
      </c>
      <c r="F1559" s="17" t="str">
        <f>IF(SUM('Test Sample Data'!F$3:F$98)&gt;10,IF(AND(ISNUMBER('Test Sample Data'!F1558),'Test Sample Data'!F1558&lt;$B$1,'Test Sample Data'!F1558&gt;0),'Test Sample Data'!F1558,$B$1),"")</f>
        <v/>
      </c>
      <c r="G1559" s="17" t="str">
        <f>IF(SUM('Test Sample Data'!G$3:G$98)&gt;10,IF(AND(ISNUMBER('Test Sample Data'!G1558),'Test Sample Data'!G1558&lt;$B$1,'Test Sample Data'!G1558&gt;0),'Test Sample Data'!G1558,$B$1),"")</f>
        <v/>
      </c>
      <c r="H1559" s="17" t="str">
        <f>IF(SUM('Test Sample Data'!H$3:H$98)&gt;10,IF(AND(ISNUMBER('Test Sample Data'!H1558),'Test Sample Data'!H1558&lt;$B$1,'Test Sample Data'!H1558&gt;0),'Test Sample Data'!H1558,$B$1),"")</f>
        <v/>
      </c>
      <c r="I1559" s="17" t="str">
        <f>IF(SUM('Test Sample Data'!I$3:I$98)&gt;10,IF(AND(ISNUMBER('Test Sample Data'!I1558),'Test Sample Data'!I1558&lt;$B$1,'Test Sample Data'!I1558&gt;0),'Test Sample Data'!I1558,$B$1),"")</f>
        <v/>
      </c>
      <c r="J1559" s="17" t="str">
        <f>IF(SUM('Test Sample Data'!J$3:J$98)&gt;10,IF(AND(ISNUMBER('Test Sample Data'!J1558),'Test Sample Data'!J1558&lt;$B$1,'Test Sample Data'!J1558&gt;0),'Test Sample Data'!J1558,$B$1),"")</f>
        <v/>
      </c>
      <c r="K1559" s="17" t="str">
        <f>IF(SUM('Test Sample Data'!K$3:K$98)&gt;10,IF(AND(ISNUMBER('Test Sample Data'!K1558),'Test Sample Data'!K1558&lt;$B$1,'Test Sample Data'!K1558&gt;0),'Test Sample Data'!K1558,$B$1),"")</f>
        <v/>
      </c>
      <c r="L1559" s="17" t="str">
        <f>IF(SUM('Test Sample Data'!L$3:L$98)&gt;10,IF(AND(ISNUMBER('Test Sample Data'!L1558),'Test Sample Data'!L1558&lt;$B$1,'Test Sample Data'!L1558&gt;0),'Test Sample Data'!L1558,$B$1),"")</f>
        <v/>
      </c>
      <c r="M1559" s="17" t="str">
        <f>IF(SUM('Test Sample Data'!M$3:M$98)&gt;10,IF(AND(ISNUMBER('Test Sample Data'!M1558),'Test Sample Data'!M1558&lt;$B$1,'Test Sample Data'!M1558&gt;0),'Test Sample Data'!M1558,$B$1),"")</f>
        <v/>
      </c>
      <c r="N1559" s="17" t="str">
        <f>'Gene Table'!E1558</f>
        <v>hsa-miR-4796-3p</v>
      </c>
      <c r="O1559" s="17" t="str">
        <f>'Gene Table'!B1558</f>
        <v>A20</v>
      </c>
      <c r="P1559" s="17" t="str">
        <f>IF(SUM('Control Sample Data'!D$3:D$98)&gt;10,IF(AND(ISNUMBER('Control Sample Data'!D1558),'Control Sample Data'!D1558&lt;$B$1,'Control Sample Data'!D1558&gt;0),'Control Sample Data'!D1558,$B$1),"")</f>
        <v/>
      </c>
      <c r="Q1559" s="17" t="str">
        <f>IF(SUM('Control Sample Data'!E$3:E$98)&gt;10,IF(AND(ISNUMBER('Control Sample Data'!E1558),'Control Sample Data'!E1558&lt;$B$1,'Control Sample Data'!E1558&gt;0),'Control Sample Data'!E1558,$B$1),"")</f>
        <v/>
      </c>
      <c r="R1559" s="17" t="str">
        <f>IF(SUM('Control Sample Data'!F$3:F$98)&gt;10,IF(AND(ISNUMBER('Control Sample Data'!F1558),'Control Sample Data'!F1558&lt;$B$1,'Control Sample Data'!F1558&gt;0),'Control Sample Data'!F1558,$B$1),"")</f>
        <v/>
      </c>
      <c r="S1559" s="17" t="str">
        <f>IF(SUM('Control Sample Data'!G$3:G$98)&gt;10,IF(AND(ISNUMBER('Control Sample Data'!G1558),'Control Sample Data'!G1558&lt;$B$1,'Control Sample Data'!G1558&gt;0),'Control Sample Data'!G1558,$B$1),"")</f>
        <v/>
      </c>
      <c r="T1559" s="17" t="str">
        <f>IF(SUM('Control Sample Data'!H$3:H$98)&gt;10,IF(AND(ISNUMBER('Control Sample Data'!H1558),'Control Sample Data'!H1558&lt;$B$1,'Control Sample Data'!H1558&gt;0),'Control Sample Data'!H1558,$B$1),"")</f>
        <v/>
      </c>
      <c r="U1559" s="17" t="str">
        <f>IF(SUM('Control Sample Data'!I$3:I$98)&gt;10,IF(AND(ISNUMBER('Control Sample Data'!I1558),'Control Sample Data'!I1558&lt;$B$1,'Control Sample Data'!I1558&gt;0),'Control Sample Data'!I1558,$B$1),"")</f>
        <v/>
      </c>
      <c r="V1559" s="17" t="str">
        <f>IF(SUM('Control Sample Data'!J$3:J$98)&gt;10,IF(AND(ISNUMBER('Control Sample Data'!J1558),'Control Sample Data'!J1558&lt;$B$1,'Control Sample Data'!J1558&gt;0),'Control Sample Data'!J1558,$B$1),"")</f>
        <v/>
      </c>
      <c r="W1559" s="17" t="str">
        <f>IF(SUM('Control Sample Data'!K$3:K$98)&gt;10,IF(AND(ISNUMBER('Control Sample Data'!K1558),'Control Sample Data'!K1558&lt;$B$1,'Control Sample Data'!K1558&gt;0),'Control Sample Data'!K1558,$B$1),"")</f>
        <v/>
      </c>
      <c r="X1559" s="17" t="str">
        <f>IF(SUM('Control Sample Data'!L$3:L$98)&gt;10,IF(AND(ISNUMBER('Control Sample Data'!L1558),'Control Sample Data'!L1558&lt;$B$1,'Control Sample Data'!L1558&gt;0),'Control Sample Data'!L1558,$B$1),"")</f>
        <v/>
      </c>
      <c r="Y1559" s="17" t="str">
        <f>IF(SUM('Control Sample Data'!M$3:M$98)&gt;10,IF(AND(ISNUMBER('Control Sample Data'!M1558),'Control Sample Data'!M1558&lt;$B$1,'Control Sample Data'!M1558&gt;0),'Control Sample Data'!M1558,$B$1),"")</f>
        <v/>
      </c>
      <c r="Z1559" s="22" t="str">
        <f>IF(ISERROR(VLOOKUP('Choose Housekeeping Genes'!$C790,Calculations!$C$772:$M$1155,2,0)),"",VLOOKUP('Choose Housekeeping Genes'!$C790,Calculations!$C$772:$M$1155,2,0))</f>
        <v/>
      </c>
      <c r="AA1559" s="22" t="str">
        <f>IF(ISERROR(VLOOKUP('Choose Housekeeping Genes'!$C790,Calculations!$C$772:$M$1155,3,0)),"",VLOOKUP('Choose Housekeeping Genes'!$C790,Calculations!$C$772:$M$1155,3,0))</f>
        <v/>
      </c>
      <c r="AB1559" s="22" t="str">
        <f>IF(ISERROR(VLOOKUP('Choose Housekeeping Genes'!$C790,Calculations!$C$772:$M$1155,4,0)),"",VLOOKUP('Choose Housekeeping Genes'!$C790,Calculations!$C$772:$M$1155,4,0))</f>
        <v/>
      </c>
      <c r="AC1559" s="22" t="str">
        <f>IF(ISERROR(VLOOKUP('Choose Housekeeping Genes'!$C790,Calculations!$C$772:$M$1155,5,0)),"",VLOOKUP('Choose Housekeeping Genes'!$C790,Calculations!$C$772:$M$1155,5,0))</f>
        <v/>
      </c>
      <c r="AD1559" s="22" t="str">
        <f>IF(ISERROR(VLOOKUP('Choose Housekeeping Genes'!$C790,Calculations!$C$772:$M$1155,6,0)),"",VLOOKUP('Choose Housekeeping Genes'!$C790,Calculations!$C$772:$M$1155,6,0))</f>
        <v/>
      </c>
      <c r="AE1559" s="22" t="str">
        <f>IF(ISERROR(VLOOKUP('Choose Housekeeping Genes'!$C790,Calculations!$C$772:$M$1155,7,0)),"",VLOOKUP('Choose Housekeeping Genes'!$C790,Calculations!$C$772:$M$1155,7,0))</f>
        <v/>
      </c>
      <c r="AF1559" s="22" t="str">
        <f>IF(ISERROR(VLOOKUP('Choose Housekeeping Genes'!$C790,Calculations!$C$772:$M$1155,8,0)),"",VLOOKUP('Choose Housekeeping Genes'!$C790,Calculations!$C$772:$M$1155,8,0))</f>
        <v/>
      </c>
      <c r="AG1559" s="22" t="str">
        <f>IF(ISERROR(VLOOKUP('Choose Housekeeping Genes'!$C790,Calculations!$C$772:$M$1155,9,0)),"",VLOOKUP('Choose Housekeeping Genes'!$C790,Calculations!$C$772:$M$1155,9,0))</f>
        <v/>
      </c>
      <c r="AH1559" s="22" t="str">
        <f>IF(ISERROR(VLOOKUP('Choose Housekeeping Genes'!$C790,Calculations!$C$772:$M$1155,10,0)),"",VLOOKUP('Choose Housekeeping Genes'!$C790,Calculations!$C$772:$M$1155,10,0))</f>
        <v/>
      </c>
      <c r="AI1559" s="22" t="str">
        <f>IF(ISERROR(VLOOKUP('Choose Housekeeping Genes'!$C790,Calculations!$C$772:$M$1155,11,0)),"",VLOOKUP('Choose Housekeeping Genes'!$C790,Calculations!$C$772:$M$1155,11,0))</f>
        <v/>
      </c>
      <c r="AJ1559" s="22" t="str">
        <f>IF(ISERROR(VLOOKUP('Choose Housekeeping Genes'!$C790,Calculations!$C$772:$Y$1155,14,0)),"",VLOOKUP('Choose Housekeeping Genes'!$C790,Calculations!$C$772:$Y$1155,14,0))</f>
        <v/>
      </c>
      <c r="AK1559" s="22" t="str">
        <f>IF(ISERROR(VLOOKUP('Choose Housekeeping Genes'!$C790,Calculations!$C$772:$Y$1155,15,0)),"",VLOOKUP('Choose Housekeeping Genes'!$C790,Calculations!$C$772:$Y$1155,15,0))</f>
        <v/>
      </c>
      <c r="AL1559" s="22" t="str">
        <f>IF(ISERROR(VLOOKUP('Choose Housekeeping Genes'!$C790,Calculations!$C$772:$Y$1155,16,0)),"",VLOOKUP('Choose Housekeeping Genes'!$C790,Calculations!$C$772:$Y$1155,16,0))</f>
        <v/>
      </c>
      <c r="AM1559" s="22" t="str">
        <f>IF(ISERROR(VLOOKUP('Choose Housekeeping Genes'!$C790,Calculations!$C$772:$Y$1155,17,0)),"",VLOOKUP('Choose Housekeeping Genes'!$C790,Calculations!$C$772:$Y$1155,17,0))</f>
        <v/>
      </c>
      <c r="AN1559" s="22" t="str">
        <f>IF(ISERROR(VLOOKUP('Choose Housekeeping Genes'!$C790,Calculations!$C$772:$Y$1155,18,0)),"",VLOOKUP('Choose Housekeeping Genes'!$C790,Calculations!$C$772:$Y$1155,18,0))</f>
        <v/>
      </c>
      <c r="AO1559" s="22" t="str">
        <f>IF(ISERROR(VLOOKUP('Choose Housekeeping Genes'!$C790,Calculations!$C$772:$Y$1155,19,0)),"",VLOOKUP('Choose Housekeeping Genes'!$C790,Calculations!$C$772:$Y$1155,19,0))</f>
        <v/>
      </c>
      <c r="AP1559" s="22" t="str">
        <f>IF(ISERROR(VLOOKUP('Choose Housekeeping Genes'!$C790,Calculations!$C$772:$Y$1155,20,0)),"",VLOOKUP('Choose Housekeeping Genes'!$C790,Calculations!$C$772:$Y$1155,20,0))</f>
        <v/>
      </c>
      <c r="AQ1559" s="22" t="str">
        <f>IF(ISERROR(VLOOKUP('Choose Housekeeping Genes'!$C790,Calculations!$C$772:$Y$1155,21,0)),"",VLOOKUP('Choose Housekeeping Genes'!$C790,Calculations!$C$772:$Y$1155,21,0))</f>
        <v/>
      </c>
      <c r="AR1559" s="22" t="str">
        <f>IF(ISERROR(VLOOKUP('Choose Housekeeping Genes'!$C790,Calculations!$C$772:$Y$1155,22,0)),"",VLOOKUP('Choose Housekeeping Genes'!$C790,Calculations!$C$772:$Y$1155,22,0))</f>
        <v/>
      </c>
      <c r="AS1559" s="22" t="str">
        <f>IF(ISERROR(VLOOKUP('Choose Housekeeping Genes'!$C790,Calculations!$C$772:$Y$1155,23,0)),"",VLOOKUP('Choose Housekeeping Genes'!$C790,Calculations!$C$772:$Y$1155,23,0))</f>
        <v/>
      </c>
      <c r="AT1559" s="36" t="str">
        <f t="shared" si="1043"/>
        <v/>
      </c>
      <c r="AU1559" s="36" t="str">
        <f t="shared" si="1044"/>
        <v/>
      </c>
      <c r="AV1559" s="36" t="str">
        <f t="shared" si="1045"/>
        <v/>
      </c>
      <c r="AW1559" s="36" t="str">
        <f t="shared" si="1046"/>
        <v/>
      </c>
      <c r="AX1559" s="36" t="str">
        <f t="shared" si="1047"/>
        <v/>
      </c>
      <c r="AY1559" s="36" t="str">
        <f t="shared" si="1048"/>
        <v/>
      </c>
      <c r="AZ1559" s="36" t="str">
        <f t="shared" si="1049"/>
        <v/>
      </c>
      <c r="BA1559" s="36" t="str">
        <f t="shared" si="1050"/>
        <v/>
      </c>
      <c r="BB1559" s="36" t="str">
        <f t="shared" si="1051"/>
        <v/>
      </c>
      <c r="BC1559" s="36" t="str">
        <f t="shared" si="1052"/>
        <v/>
      </c>
      <c r="BD1559" s="36" t="str">
        <f t="shared" si="1053"/>
        <v/>
      </c>
      <c r="BE1559" s="36" t="str">
        <f t="shared" si="1054"/>
        <v/>
      </c>
      <c r="BF1559" s="36" t="str">
        <f t="shared" si="1055"/>
        <v/>
      </c>
      <c r="BG1559" s="36" t="str">
        <f t="shared" si="1056"/>
        <v/>
      </c>
      <c r="BH1559" s="36" t="str">
        <f t="shared" si="1057"/>
        <v/>
      </c>
      <c r="BI1559" s="36" t="str">
        <f t="shared" si="1058"/>
        <v/>
      </c>
      <c r="BJ1559" s="36" t="str">
        <f t="shared" si="1059"/>
        <v/>
      </c>
      <c r="BK1559" s="36" t="str">
        <f t="shared" si="1060"/>
        <v/>
      </c>
      <c r="BL1559" s="36" t="str">
        <f t="shared" si="1061"/>
        <v/>
      </c>
      <c r="BM1559" s="36" t="str">
        <f t="shared" si="1062"/>
        <v/>
      </c>
      <c r="BN1559" s="38" t="e">
        <f t="shared" si="1021"/>
        <v>#DIV/0!</v>
      </c>
      <c r="BO1559" s="38" t="e">
        <f t="shared" si="1022"/>
        <v>#DIV/0!</v>
      </c>
      <c r="BP1559" s="39" t="str">
        <f t="shared" si="1023"/>
        <v/>
      </c>
      <c r="BQ1559" s="39" t="str">
        <f t="shared" si="1024"/>
        <v/>
      </c>
      <c r="BR1559" s="39" t="str">
        <f t="shared" si="1025"/>
        <v/>
      </c>
      <c r="BS1559" s="39" t="str">
        <f t="shared" si="1026"/>
        <v/>
      </c>
      <c r="BT1559" s="39" t="str">
        <f t="shared" si="1027"/>
        <v/>
      </c>
      <c r="BU1559" s="39" t="str">
        <f t="shared" si="1028"/>
        <v/>
      </c>
      <c r="BV1559" s="39" t="str">
        <f t="shared" si="1029"/>
        <v/>
      </c>
      <c r="BW1559" s="39" t="str">
        <f t="shared" si="1030"/>
        <v/>
      </c>
      <c r="BX1559" s="39" t="str">
        <f t="shared" si="1031"/>
        <v/>
      </c>
      <c r="BY1559" s="39" t="str">
        <f t="shared" si="1032"/>
        <v/>
      </c>
      <c r="BZ1559" s="39" t="str">
        <f t="shared" si="1033"/>
        <v/>
      </c>
      <c r="CA1559" s="39" t="str">
        <f t="shared" si="1034"/>
        <v/>
      </c>
      <c r="CB1559" s="39" t="str">
        <f t="shared" si="1035"/>
        <v/>
      </c>
      <c r="CC1559" s="39" t="str">
        <f t="shared" si="1036"/>
        <v/>
      </c>
      <c r="CD1559" s="39" t="str">
        <f t="shared" si="1037"/>
        <v/>
      </c>
      <c r="CE1559" s="39" t="str">
        <f t="shared" si="1038"/>
        <v/>
      </c>
      <c r="CF1559" s="39" t="str">
        <f t="shared" si="1039"/>
        <v/>
      </c>
      <c r="CG1559" s="39" t="str">
        <f t="shared" si="1040"/>
        <v/>
      </c>
      <c r="CH1559" s="39" t="str">
        <f t="shared" si="1041"/>
        <v/>
      </c>
      <c r="CI1559" s="39" t="str">
        <f t="shared" si="1042"/>
        <v/>
      </c>
    </row>
    <row r="1560" spans="1:87">
      <c r="A1560" s="18"/>
      <c r="B1560" s="15" t="str">
        <f>'Gene Table'!E1559</f>
        <v>hsa-miR-4742-3p</v>
      </c>
      <c r="C1560" s="15" t="str">
        <f>'Gene Table'!B1559</f>
        <v>A21</v>
      </c>
      <c r="D1560" s="16" t="str">
        <f>IF(SUM('Test Sample Data'!D$3:D$98)&gt;10,IF(AND(ISNUMBER('Test Sample Data'!D1559),'Test Sample Data'!D1559&lt;$B$1,'Test Sample Data'!D1559&gt;0),'Test Sample Data'!D1559,$B$1),"")</f>
        <v/>
      </c>
      <c r="E1560" s="17" t="str">
        <f>IF(SUM('Test Sample Data'!E$3:E$98)&gt;10,IF(AND(ISNUMBER('Test Sample Data'!E1559),'Test Sample Data'!E1559&lt;$B$1,'Test Sample Data'!E1559&gt;0),'Test Sample Data'!E1559,$B$1),"")</f>
        <v/>
      </c>
      <c r="F1560" s="17" t="str">
        <f>IF(SUM('Test Sample Data'!F$3:F$98)&gt;10,IF(AND(ISNUMBER('Test Sample Data'!F1559),'Test Sample Data'!F1559&lt;$B$1,'Test Sample Data'!F1559&gt;0),'Test Sample Data'!F1559,$B$1),"")</f>
        <v/>
      </c>
      <c r="G1560" s="17" t="str">
        <f>IF(SUM('Test Sample Data'!G$3:G$98)&gt;10,IF(AND(ISNUMBER('Test Sample Data'!G1559),'Test Sample Data'!G1559&lt;$B$1,'Test Sample Data'!G1559&gt;0),'Test Sample Data'!G1559,$B$1),"")</f>
        <v/>
      </c>
      <c r="H1560" s="17" t="str">
        <f>IF(SUM('Test Sample Data'!H$3:H$98)&gt;10,IF(AND(ISNUMBER('Test Sample Data'!H1559),'Test Sample Data'!H1559&lt;$B$1,'Test Sample Data'!H1559&gt;0),'Test Sample Data'!H1559,$B$1),"")</f>
        <v/>
      </c>
      <c r="I1560" s="17" t="str">
        <f>IF(SUM('Test Sample Data'!I$3:I$98)&gt;10,IF(AND(ISNUMBER('Test Sample Data'!I1559),'Test Sample Data'!I1559&lt;$B$1,'Test Sample Data'!I1559&gt;0),'Test Sample Data'!I1559,$B$1),"")</f>
        <v/>
      </c>
      <c r="J1560" s="17" t="str">
        <f>IF(SUM('Test Sample Data'!J$3:J$98)&gt;10,IF(AND(ISNUMBER('Test Sample Data'!J1559),'Test Sample Data'!J1559&lt;$B$1,'Test Sample Data'!J1559&gt;0),'Test Sample Data'!J1559,$B$1),"")</f>
        <v/>
      </c>
      <c r="K1560" s="17" t="str">
        <f>IF(SUM('Test Sample Data'!K$3:K$98)&gt;10,IF(AND(ISNUMBER('Test Sample Data'!K1559),'Test Sample Data'!K1559&lt;$B$1,'Test Sample Data'!K1559&gt;0),'Test Sample Data'!K1559,$B$1),"")</f>
        <v/>
      </c>
      <c r="L1560" s="17" t="str">
        <f>IF(SUM('Test Sample Data'!L$3:L$98)&gt;10,IF(AND(ISNUMBER('Test Sample Data'!L1559),'Test Sample Data'!L1559&lt;$B$1,'Test Sample Data'!L1559&gt;0),'Test Sample Data'!L1559,$B$1),"")</f>
        <v/>
      </c>
      <c r="M1560" s="17" t="str">
        <f>IF(SUM('Test Sample Data'!M$3:M$98)&gt;10,IF(AND(ISNUMBER('Test Sample Data'!M1559),'Test Sample Data'!M1559&lt;$B$1,'Test Sample Data'!M1559&gt;0),'Test Sample Data'!M1559,$B$1),"")</f>
        <v/>
      </c>
      <c r="N1560" s="17" t="str">
        <f>'Gene Table'!E1559</f>
        <v>hsa-miR-4742-3p</v>
      </c>
      <c r="O1560" s="17" t="str">
        <f>'Gene Table'!B1559</f>
        <v>A21</v>
      </c>
      <c r="P1560" s="17" t="str">
        <f>IF(SUM('Control Sample Data'!D$3:D$98)&gt;10,IF(AND(ISNUMBER('Control Sample Data'!D1559),'Control Sample Data'!D1559&lt;$B$1,'Control Sample Data'!D1559&gt;0),'Control Sample Data'!D1559,$B$1),"")</f>
        <v/>
      </c>
      <c r="Q1560" s="17" t="str">
        <f>IF(SUM('Control Sample Data'!E$3:E$98)&gt;10,IF(AND(ISNUMBER('Control Sample Data'!E1559),'Control Sample Data'!E1559&lt;$B$1,'Control Sample Data'!E1559&gt;0),'Control Sample Data'!E1559,$B$1),"")</f>
        <v/>
      </c>
      <c r="R1560" s="17" t="str">
        <f>IF(SUM('Control Sample Data'!F$3:F$98)&gt;10,IF(AND(ISNUMBER('Control Sample Data'!F1559),'Control Sample Data'!F1559&lt;$B$1,'Control Sample Data'!F1559&gt;0),'Control Sample Data'!F1559,$B$1),"")</f>
        <v/>
      </c>
      <c r="S1560" s="17" t="str">
        <f>IF(SUM('Control Sample Data'!G$3:G$98)&gt;10,IF(AND(ISNUMBER('Control Sample Data'!G1559),'Control Sample Data'!G1559&lt;$B$1,'Control Sample Data'!G1559&gt;0),'Control Sample Data'!G1559,$B$1),"")</f>
        <v/>
      </c>
      <c r="T1560" s="17" t="str">
        <f>IF(SUM('Control Sample Data'!H$3:H$98)&gt;10,IF(AND(ISNUMBER('Control Sample Data'!H1559),'Control Sample Data'!H1559&lt;$B$1,'Control Sample Data'!H1559&gt;0),'Control Sample Data'!H1559,$B$1),"")</f>
        <v/>
      </c>
      <c r="U1560" s="17" t="str">
        <f>IF(SUM('Control Sample Data'!I$3:I$98)&gt;10,IF(AND(ISNUMBER('Control Sample Data'!I1559),'Control Sample Data'!I1559&lt;$B$1,'Control Sample Data'!I1559&gt;0),'Control Sample Data'!I1559,$B$1),"")</f>
        <v/>
      </c>
      <c r="V1560" s="17" t="str">
        <f>IF(SUM('Control Sample Data'!J$3:J$98)&gt;10,IF(AND(ISNUMBER('Control Sample Data'!J1559),'Control Sample Data'!J1559&lt;$B$1,'Control Sample Data'!J1559&gt;0),'Control Sample Data'!J1559,$B$1),"")</f>
        <v/>
      </c>
      <c r="W1560" s="17" t="str">
        <f>IF(SUM('Control Sample Data'!K$3:K$98)&gt;10,IF(AND(ISNUMBER('Control Sample Data'!K1559),'Control Sample Data'!K1559&lt;$B$1,'Control Sample Data'!K1559&gt;0),'Control Sample Data'!K1559,$B$1),"")</f>
        <v/>
      </c>
      <c r="X1560" s="17" t="str">
        <f>IF(SUM('Control Sample Data'!L$3:L$98)&gt;10,IF(AND(ISNUMBER('Control Sample Data'!L1559),'Control Sample Data'!L1559&lt;$B$1,'Control Sample Data'!L1559&gt;0),'Control Sample Data'!L1559,$B$1),"")</f>
        <v/>
      </c>
      <c r="Y1560" s="17" t="str">
        <f>IF(SUM('Control Sample Data'!M$3:M$98)&gt;10,IF(AND(ISNUMBER('Control Sample Data'!M1559),'Control Sample Data'!M1559&lt;$B$1,'Control Sample Data'!M1559&gt;0),'Control Sample Data'!M1559,$B$1),"")</f>
        <v/>
      </c>
      <c r="Z1560" s="23" t="s">
        <v>5607</v>
      </c>
      <c r="AA1560" s="23"/>
      <c r="AB1560" s="23"/>
      <c r="AC1560" s="23"/>
      <c r="AD1560" s="23"/>
      <c r="AE1560" s="23"/>
      <c r="AF1560" s="23"/>
      <c r="AG1560" s="23"/>
      <c r="AH1560" s="23"/>
      <c r="AI1560" s="23"/>
      <c r="AJ1560" s="25"/>
      <c r="AK1560" s="25"/>
      <c r="AL1560" s="25"/>
      <c r="AM1560" s="25"/>
      <c r="AN1560" s="25"/>
      <c r="AO1560" s="25"/>
      <c r="AP1560" s="25"/>
      <c r="AQ1560" s="25"/>
      <c r="AR1560" s="25"/>
      <c r="AS1560" s="25"/>
      <c r="AT1560" s="36" t="str">
        <f t="shared" si="1043"/>
        <v/>
      </c>
      <c r="AU1560" s="36" t="str">
        <f t="shared" si="1044"/>
        <v/>
      </c>
      <c r="AV1560" s="36" t="str">
        <f t="shared" si="1045"/>
        <v/>
      </c>
      <c r="AW1560" s="36" t="str">
        <f t="shared" si="1046"/>
        <v/>
      </c>
      <c r="AX1560" s="36" t="str">
        <f t="shared" si="1047"/>
        <v/>
      </c>
      <c r="AY1560" s="36" t="str">
        <f t="shared" si="1048"/>
        <v/>
      </c>
      <c r="AZ1560" s="36" t="str">
        <f t="shared" si="1049"/>
        <v/>
      </c>
      <c r="BA1560" s="36" t="str">
        <f t="shared" si="1050"/>
        <v/>
      </c>
      <c r="BB1560" s="36" t="str">
        <f t="shared" si="1051"/>
        <v/>
      </c>
      <c r="BC1560" s="36" t="str">
        <f t="shared" si="1052"/>
        <v/>
      </c>
      <c r="BD1560" s="36" t="str">
        <f t="shared" si="1053"/>
        <v/>
      </c>
      <c r="BE1560" s="36" t="str">
        <f t="shared" si="1054"/>
        <v/>
      </c>
      <c r="BF1560" s="36" t="str">
        <f t="shared" si="1055"/>
        <v/>
      </c>
      <c r="BG1560" s="36" t="str">
        <f t="shared" si="1056"/>
        <v/>
      </c>
      <c r="BH1560" s="36" t="str">
        <f t="shared" si="1057"/>
        <v/>
      </c>
      <c r="BI1560" s="36" t="str">
        <f t="shared" si="1058"/>
        <v/>
      </c>
      <c r="BJ1560" s="36" t="str">
        <f t="shared" si="1059"/>
        <v/>
      </c>
      <c r="BK1560" s="36" t="str">
        <f t="shared" si="1060"/>
        <v/>
      </c>
      <c r="BL1560" s="36" t="str">
        <f t="shared" si="1061"/>
        <v/>
      </c>
      <c r="BM1560" s="36" t="str">
        <f t="shared" si="1062"/>
        <v/>
      </c>
      <c r="BN1560" s="38" t="e">
        <f t="shared" si="1021"/>
        <v>#DIV/0!</v>
      </c>
      <c r="BO1560" s="38" t="e">
        <f t="shared" si="1022"/>
        <v>#DIV/0!</v>
      </c>
      <c r="BP1560" s="39" t="str">
        <f t="shared" si="1023"/>
        <v/>
      </c>
      <c r="BQ1560" s="39" t="str">
        <f t="shared" si="1024"/>
        <v/>
      </c>
      <c r="BR1560" s="39" t="str">
        <f t="shared" si="1025"/>
        <v/>
      </c>
      <c r="BS1560" s="39" t="str">
        <f t="shared" si="1026"/>
        <v/>
      </c>
      <c r="BT1560" s="39" t="str">
        <f t="shared" si="1027"/>
        <v/>
      </c>
      <c r="BU1560" s="39" t="str">
        <f t="shared" si="1028"/>
        <v/>
      </c>
      <c r="BV1560" s="39" t="str">
        <f t="shared" si="1029"/>
        <v/>
      </c>
      <c r="BW1560" s="39" t="str">
        <f t="shared" si="1030"/>
        <v/>
      </c>
      <c r="BX1560" s="39" t="str">
        <f t="shared" si="1031"/>
        <v/>
      </c>
      <c r="BY1560" s="39" t="str">
        <f t="shared" si="1032"/>
        <v/>
      </c>
      <c r="BZ1560" s="39" t="str">
        <f t="shared" si="1033"/>
        <v/>
      </c>
      <c r="CA1560" s="39" t="str">
        <f t="shared" si="1034"/>
        <v/>
      </c>
      <c r="CB1560" s="39" t="str">
        <f t="shared" si="1035"/>
        <v/>
      </c>
      <c r="CC1560" s="39" t="str">
        <f t="shared" si="1036"/>
        <v/>
      </c>
      <c r="CD1560" s="39" t="str">
        <f t="shared" si="1037"/>
        <v/>
      </c>
      <c r="CE1560" s="39" t="str">
        <f t="shared" si="1038"/>
        <v/>
      </c>
      <c r="CF1560" s="39" t="str">
        <f t="shared" si="1039"/>
        <v/>
      </c>
      <c r="CG1560" s="39" t="str">
        <f t="shared" si="1040"/>
        <v/>
      </c>
      <c r="CH1560" s="39" t="str">
        <f t="shared" si="1041"/>
        <v/>
      </c>
      <c r="CI1560" s="39" t="str">
        <f t="shared" si="1042"/>
        <v/>
      </c>
    </row>
    <row r="1561" spans="1:87">
      <c r="A1561" s="18"/>
      <c r="B1561" s="15" t="str">
        <f>'Gene Table'!E1560</f>
        <v>hsa-miR-4797-5p</v>
      </c>
      <c r="C1561" s="15" t="str">
        <f>'Gene Table'!B1560</f>
        <v>A22</v>
      </c>
      <c r="D1561" s="16" t="str">
        <f>IF(SUM('Test Sample Data'!D$3:D$98)&gt;10,IF(AND(ISNUMBER('Test Sample Data'!D1560),'Test Sample Data'!D1560&lt;$B$1,'Test Sample Data'!D1560&gt;0),'Test Sample Data'!D1560,$B$1),"")</f>
        <v/>
      </c>
      <c r="E1561" s="17" t="str">
        <f>IF(SUM('Test Sample Data'!E$3:E$98)&gt;10,IF(AND(ISNUMBER('Test Sample Data'!E1560),'Test Sample Data'!E1560&lt;$B$1,'Test Sample Data'!E1560&gt;0),'Test Sample Data'!E1560,$B$1),"")</f>
        <v/>
      </c>
      <c r="F1561" s="17" t="str">
        <f>IF(SUM('Test Sample Data'!F$3:F$98)&gt;10,IF(AND(ISNUMBER('Test Sample Data'!F1560),'Test Sample Data'!F1560&lt;$B$1,'Test Sample Data'!F1560&gt;0),'Test Sample Data'!F1560,$B$1),"")</f>
        <v/>
      </c>
      <c r="G1561" s="17" t="str">
        <f>IF(SUM('Test Sample Data'!G$3:G$98)&gt;10,IF(AND(ISNUMBER('Test Sample Data'!G1560),'Test Sample Data'!G1560&lt;$B$1,'Test Sample Data'!G1560&gt;0),'Test Sample Data'!G1560,$B$1),"")</f>
        <v/>
      </c>
      <c r="H1561" s="17" t="str">
        <f>IF(SUM('Test Sample Data'!H$3:H$98)&gt;10,IF(AND(ISNUMBER('Test Sample Data'!H1560),'Test Sample Data'!H1560&lt;$B$1,'Test Sample Data'!H1560&gt;0),'Test Sample Data'!H1560,$B$1),"")</f>
        <v/>
      </c>
      <c r="I1561" s="17" t="str">
        <f>IF(SUM('Test Sample Data'!I$3:I$98)&gt;10,IF(AND(ISNUMBER('Test Sample Data'!I1560),'Test Sample Data'!I1560&lt;$B$1,'Test Sample Data'!I1560&gt;0),'Test Sample Data'!I1560,$B$1),"")</f>
        <v/>
      </c>
      <c r="J1561" s="17" t="str">
        <f>IF(SUM('Test Sample Data'!J$3:J$98)&gt;10,IF(AND(ISNUMBER('Test Sample Data'!J1560),'Test Sample Data'!J1560&lt;$B$1,'Test Sample Data'!J1560&gt;0),'Test Sample Data'!J1560,$B$1),"")</f>
        <v/>
      </c>
      <c r="K1561" s="17" t="str">
        <f>IF(SUM('Test Sample Data'!K$3:K$98)&gt;10,IF(AND(ISNUMBER('Test Sample Data'!K1560),'Test Sample Data'!K1560&lt;$B$1,'Test Sample Data'!K1560&gt;0),'Test Sample Data'!K1560,$B$1),"")</f>
        <v/>
      </c>
      <c r="L1561" s="17" t="str">
        <f>IF(SUM('Test Sample Data'!L$3:L$98)&gt;10,IF(AND(ISNUMBER('Test Sample Data'!L1560),'Test Sample Data'!L1560&lt;$B$1,'Test Sample Data'!L1560&gt;0),'Test Sample Data'!L1560,$B$1),"")</f>
        <v/>
      </c>
      <c r="M1561" s="17" t="str">
        <f>IF(SUM('Test Sample Data'!M$3:M$98)&gt;10,IF(AND(ISNUMBER('Test Sample Data'!M1560),'Test Sample Data'!M1560&lt;$B$1,'Test Sample Data'!M1560&gt;0),'Test Sample Data'!M1560,$B$1),"")</f>
        <v/>
      </c>
      <c r="N1561" s="17" t="str">
        <f>'Gene Table'!E1560</f>
        <v>hsa-miR-4797-5p</v>
      </c>
      <c r="O1561" s="17" t="str">
        <f>'Gene Table'!B1560</f>
        <v>A22</v>
      </c>
      <c r="P1561" s="17" t="str">
        <f>IF(SUM('Control Sample Data'!D$3:D$98)&gt;10,IF(AND(ISNUMBER('Control Sample Data'!D1560),'Control Sample Data'!D1560&lt;$B$1,'Control Sample Data'!D1560&gt;0),'Control Sample Data'!D1560,$B$1),"")</f>
        <v/>
      </c>
      <c r="Q1561" s="17" t="str">
        <f>IF(SUM('Control Sample Data'!E$3:E$98)&gt;10,IF(AND(ISNUMBER('Control Sample Data'!E1560),'Control Sample Data'!E1560&lt;$B$1,'Control Sample Data'!E1560&gt;0),'Control Sample Data'!E1560,$B$1),"")</f>
        <v/>
      </c>
      <c r="R1561" s="17" t="str">
        <f>IF(SUM('Control Sample Data'!F$3:F$98)&gt;10,IF(AND(ISNUMBER('Control Sample Data'!F1560),'Control Sample Data'!F1560&lt;$B$1,'Control Sample Data'!F1560&gt;0),'Control Sample Data'!F1560,$B$1),"")</f>
        <v/>
      </c>
      <c r="S1561" s="17" t="str">
        <f>IF(SUM('Control Sample Data'!G$3:G$98)&gt;10,IF(AND(ISNUMBER('Control Sample Data'!G1560),'Control Sample Data'!G1560&lt;$B$1,'Control Sample Data'!G1560&gt;0),'Control Sample Data'!G1560,$B$1),"")</f>
        <v/>
      </c>
      <c r="T1561" s="17" t="str">
        <f>IF(SUM('Control Sample Data'!H$3:H$98)&gt;10,IF(AND(ISNUMBER('Control Sample Data'!H1560),'Control Sample Data'!H1560&lt;$B$1,'Control Sample Data'!H1560&gt;0),'Control Sample Data'!H1560,$B$1),"")</f>
        <v/>
      </c>
      <c r="U1561" s="17" t="str">
        <f>IF(SUM('Control Sample Data'!I$3:I$98)&gt;10,IF(AND(ISNUMBER('Control Sample Data'!I1560),'Control Sample Data'!I1560&lt;$B$1,'Control Sample Data'!I1560&gt;0),'Control Sample Data'!I1560,$B$1),"")</f>
        <v/>
      </c>
      <c r="V1561" s="17" t="str">
        <f>IF(SUM('Control Sample Data'!J$3:J$98)&gt;10,IF(AND(ISNUMBER('Control Sample Data'!J1560),'Control Sample Data'!J1560&lt;$B$1,'Control Sample Data'!J1560&gt;0),'Control Sample Data'!J1560,$B$1),"")</f>
        <v/>
      </c>
      <c r="W1561" s="17" t="str">
        <f>IF(SUM('Control Sample Data'!K$3:K$98)&gt;10,IF(AND(ISNUMBER('Control Sample Data'!K1560),'Control Sample Data'!K1560&lt;$B$1,'Control Sample Data'!K1560&gt;0),'Control Sample Data'!K1560,$B$1),"")</f>
        <v/>
      </c>
      <c r="X1561" s="17" t="str">
        <f>IF(SUM('Control Sample Data'!L$3:L$98)&gt;10,IF(AND(ISNUMBER('Control Sample Data'!L1560),'Control Sample Data'!L1560&lt;$B$1,'Control Sample Data'!L1560&gt;0),'Control Sample Data'!L1560,$B$1),"")</f>
        <v/>
      </c>
      <c r="Y1561" s="17" t="str">
        <f>IF(SUM('Control Sample Data'!M$3:M$98)&gt;10,IF(AND(ISNUMBER('Control Sample Data'!M1560),'Control Sample Data'!M1560&lt;$B$1,'Control Sample Data'!M1560&gt;0),'Control Sample Data'!M1560,$B$1),"")</f>
        <v/>
      </c>
      <c r="Z1561" s="24" t="s">
        <v>5608</v>
      </c>
      <c r="AA1561" s="25"/>
      <c r="AB1561" s="25"/>
      <c r="AC1561" s="25"/>
      <c r="AD1561" s="25"/>
      <c r="AE1561" s="25"/>
      <c r="AF1561" s="25"/>
      <c r="AG1561" s="25"/>
      <c r="AH1561" s="25"/>
      <c r="AI1561" s="25"/>
      <c r="AJ1561" s="24" t="s">
        <v>5608</v>
      </c>
      <c r="AK1561" s="25"/>
      <c r="AL1561" s="25"/>
      <c r="AM1561" s="25"/>
      <c r="AN1561" s="25"/>
      <c r="AO1561" s="25"/>
      <c r="AP1561" s="25"/>
      <c r="AQ1561" s="25"/>
      <c r="AR1561" s="25"/>
      <c r="AS1561" s="25"/>
      <c r="AT1561" s="36" t="str">
        <f t="shared" si="1043"/>
        <v/>
      </c>
      <c r="AU1561" s="36" t="str">
        <f t="shared" si="1044"/>
        <v/>
      </c>
      <c r="AV1561" s="36" t="str">
        <f t="shared" si="1045"/>
        <v/>
      </c>
      <c r="AW1561" s="36" t="str">
        <f t="shared" si="1046"/>
        <v/>
      </c>
      <c r="AX1561" s="36" t="str">
        <f t="shared" si="1047"/>
        <v/>
      </c>
      <c r="AY1561" s="36" t="str">
        <f t="shared" si="1048"/>
        <v/>
      </c>
      <c r="AZ1561" s="36" t="str">
        <f t="shared" si="1049"/>
        <v/>
      </c>
      <c r="BA1561" s="36" t="str">
        <f t="shared" si="1050"/>
        <v/>
      </c>
      <c r="BB1561" s="36" t="str">
        <f t="shared" si="1051"/>
        <v/>
      </c>
      <c r="BC1561" s="36" t="str">
        <f t="shared" si="1052"/>
        <v/>
      </c>
      <c r="BD1561" s="36" t="str">
        <f t="shared" si="1053"/>
        <v/>
      </c>
      <c r="BE1561" s="36" t="str">
        <f t="shared" si="1054"/>
        <v/>
      </c>
      <c r="BF1561" s="36" t="str">
        <f t="shared" si="1055"/>
        <v/>
      </c>
      <c r="BG1561" s="36" t="str">
        <f t="shared" si="1056"/>
        <v/>
      </c>
      <c r="BH1561" s="36" t="str">
        <f t="shared" si="1057"/>
        <v/>
      </c>
      <c r="BI1561" s="36" t="str">
        <f t="shared" si="1058"/>
        <v/>
      </c>
      <c r="BJ1561" s="36" t="str">
        <f t="shared" si="1059"/>
        <v/>
      </c>
      <c r="BK1561" s="36" t="str">
        <f t="shared" si="1060"/>
        <v/>
      </c>
      <c r="BL1561" s="36" t="str">
        <f t="shared" si="1061"/>
        <v/>
      </c>
      <c r="BM1561" s="36" t="str">
        <f t="shared" si="1062"/>
        <v/>
      </c>
      <c r="BN1561" s="38" t="e">
        <f t="shared" si="1021"/>
        <v>#DIV/0!</v>
      </c>
      <c r="BO1561" s="38" t="e">
        <f t="shared" si="1022"/>
        <v>#DIV/0!</v>
      </c>
      <c r="BP1561" s="39" t="str">
        <f t="shared" si="1023"/>
        <v/>
      </c>
      <c r="BQ1561" s="39" t="str">
        <f t="shared" si="1024"/>
        <v/>
      </c>
      <c r="BR1561" s="39" t="str">
        <f t="shared" si="1025"/>
        <v/>
      </c>
      <c r="BS1561" s="39" t="str">
        <f t="shared" si="1026"/>
        <v/>
      </c>
      <c r="BT1561" s="39" t="str">
        <f t="shared" si="1027"/>
        <v/>
      </c>
      <c r="BU1561" s="39" t="str">
        <f t="shared" si="1028"/>
        <v/>
      </c>
      <c r="BV1561" s="39" t="str">
        <f t="shared" si="1029"/>
        <v/>
      </c>
      <c r="BW1561" s="39" t="str">
        <f t="shared" si="1030"/>
        <v/>
      </c>
      <c r="BX1561" s="39" t="str">
        <f t="shared" si="1031"/>
        <v/>
      </c>
      <c r="BY1561" s="39" t="str">
        <f t="shared" si="1032"/>
        <v/>
      </c>
      <c r="BZ1561" s="39" t="str">
        <f t="shared" si="1033"/>
        <v/>
      </c>
      <c r="CA1561" s="39" t="str">
        <f t="shared" si="1034"/>
        <v/>
      </c>
      <c r="CB1561" s="39" t="str">
        <f t="shared" si="1035"/>
        <v/>
      </c>
      <c r="CC1561" s="39" t="str">
        <f t="shared" si="1036"/>
        <v/>
      </c>
      <c r="CD1561" s="39" t="str">
        <f t="shared" si="1037"/>
        <v/>
      </c>
      <c r="CE1561" s="39" t="str">
        <f t="shared" si="1038"/>
        <v/>
      </c>
      <c r="CF1561" s="39" t="str">
        <f t="shared" si="1039"/>
        <v/>
      </c>
      <c r="CG1561" s="39" t="str">
        <f t="shared" si="1040"/>
        <v/>
      </c>
      <c r="CH1561" s="39" t="str">
        <f t="shared" si="1041"/>
        <v/>
      </c>
      <c r="CI1561" s="39" t="str">
        <f t="shared" si="1042"/>
        <v/>
      </c>
    </row>
    <row r="1562" spans="1:87">
      <c r="A1562" s="18"/>
      <c r="B1562" s="15" t="str">
        <f>'Gene Table'!E1561</f>
        <v>hsa-miR-4743</v>
      </c>
      <c r="C1562" s="15" t="str">
        <f>'Gene Table'!B1561</f>
        <v>A23</v>
      </c>
      <c r="D1562" s="16" t="str">
        <f>IF(SUM('Test Sample Data'!D$3:D$98)&gt;10,IF(AND(ISNUMBER('Test Sample Data'!D1561),'Test Sample Data'!D1561&lt;$B$1,'Test Sample Data'!D1561&gt;0),'Test Sample Data'!D1561,$B$1),"")</f>
        <v/>
      </c>
      <c r="E1562" s="17" t="str">
        <f>IF(SUM('Test Sample Data'!E$3:E$98)&gt;10,IF(AND(ISNUMBER('Test Sample Data'!E1561),'Test Sample Data'!E1561&lt;$B$1,'Test Sample Data'!E1561&gt;0),'Test Sample Data'!E1561,$B$1),"")</f>
        <v/>
      </c>
      <c r="F1562" s="17" t="str">
        <f>IF(SUM('Test Sample Data'!F$3:F$98)&gt;10,IF(AND(ISNUMBER('Test Sample Data'!F1561),'Test Sample Data'!F1561&lt;$B$1,'Test Sample Data'!F1561&gt;0),'Test Sample Data'!F1561,$B$1),"")</f>
        <v/>
      </c>
      <c r="G1562" s="17" t="str">
        <f>IF(SUM('Test Sample Data'!G$3:G$98)&gt;10,IF(AND(ISNUMBER('Test Sample Data'!G1561),'Test Sample Data'!G1561&lt;$B$1,'Test Sample Data'!G1561&gt;0),'Test Sample Data'!G1561,$B$1),"")</f>
        <v/>
      </c>
      <c r="H1562" s="17" t="str">
        <f>IF(SUM('Test Sample Data'!H$3:H$98)&gt;10,IF(AND(ISNUMBER('Test Sample Data'!H1561),'Test Sample Data'!H1561&lt;$B$1,'Test Sample Data'!H1561&gt;0),'Test Sample Data'!H1561,$B$1),"")</f>
        <v/>
      </c>
      <c r="I1562" s="17" t="str">
        <f>IF(SUM('Test Sample Data'!I$3:I$98)&gt;10,IF(AND(ISNUMBER('Test Sample Data'!I1561),'Test Sample Data'!I1561&lt;$B$1,'Test Sample Data'!I1561&gt;0),'Test Sample Data'!I1561,$B$1),"")</f>
        <v/>
      </c>
      <c r="J1562" s="17" t="str">
        <f>IF(SUM('Test Sample Data'!J$3:J$98)&gt;10,IF(AND(ISNUMBER('Test Sample Data'!J1561),'Test Sample Data'!J1561&lt;$B$1,'Test Sample Data'!J1561&gt;0),'Test Sample Data'!J1561,$B$1),"")</f>
        <v/>
      </c>
      <c r="K1562" s="17" t="str">
        <f>IF(SUM('Test Sample Data'!K$3:K$98)&gt;10,IF(AND(ISNUMBER('Test Sample Data'!K1561),'Test Sample Data'!K1561&lt;$B$1,'Test Sample Data'!K1561&gt;0),'Test Sample Data'!K1561,$B$1),"")</f>
        <v/>
      </c>
      <c r="L1562" s="17" t="str">
        <f>IF(SUM('Test Sample Data'!L$3:L$98)&gt;10,IF(AND(ISNUMBER('Test Sample Data'!L1561),'Test Sample Data'!L1561&lt;$B$1,'Test Sample Data'!L1561&gt;0),'Test Sample Data'!L1561,$B$1),"")</f>
        <v/>
      </c>
      <c r="M1562" s="17" t="str">
        <f>IF(SUM('Test Sample Data'!M$3:M$98)&gt;10,IF(AND(ISNUMBER('Test Sample Data'!M1561),'Test Sample Data'!M1561&lt;$B$1,'Test Sample Data'!M1561&gt;0),'Test Sample Data'!M1561,$B$1),"")</f>
        <v/>
      </c>
      <c r="N1562" s="17" t="str">
        <f>'Gene Table'!E1561</f>
        <v>hsa-miR-4743</v>
      </c>
      <c r="O1562" s="17" t="str">
        <f>'Gene Table'!B1561</f>
        <v>A23</v>
      </c>
      <c r="P1562" s="17" t="str">
        <f>IF(SUM('Control Sample Data'!D$3:D$98)&gt;10,IF(AND(ISNUMBER('Control Sample Data'!D1561),'Control Sample Data'!D1561&lt;$B$1,'Control Sample Data'!D1561&gt;0),'Control Sample Data'!D1561,$B$1),"")</f>
        <v/>
      </c>
      <c r="Q1562" s="17" t="str">
        <f>IF(SUM('Control Sample Data'!E$3:E$98)&gt;10,IF(AND(ISNUMBER('Control Sample Data'!E1561),'Control Sample Data'!E1561&lt;$B$1,'Control Sample Data'!E1561&gt;0),'Control Sample Data'!E1561,$B$1),"")</f>
        <v/>
      </c>
      <c r="R1562" s="17" t="str">
        <f>IF(SUM('Control Sample Data'!F$3:F$98)&gt;10,IF(AND(ISNUMBER('Control Sample Data'!F1561),'Control Sample Data'!F1561&lt;$B$1,'Control Sample Data'!F1561&gt;0),'Control Sample Data'!F1561,$B$1),"")</f>
        <v/>
      </c>
      <c r="S1562" s="17" t="str">
        <f>IF(SUM('Control Sample Data'!G$3:G$98)&gt;10,IF(AND(ISNUMBER('Control Sample Data'!G1561),'Control Sample Data'!G1561&lt;$B$1,'Control Sample Data'!G1561&gt;0),'Control Sample Data'!G1561,$B$1),"")</f>
        <v/>
      </c>
      <c r="T1562" s="17" t="str">
        <f>IF(SUM('Control Sample Data'!H$3:H$98)&gt;10,IF(AND(ISNUMBER('Control Sample Data'!H1561),'Control Sample Data'!H1561&lt;$B$1,'Control Sample Data'!H1561&gt;0),'Control Sample Data'!H1561,$B$1),"")</f>
        <v/>
      </c>
      <c r="U1562" s="17" t="str">
        <f>IF(SUM('Control Sample Data'!I$3:I$98)&gt;10,IF(AND(ISNUMBER('Control Sample Data'!I1561),'Control Sample Data'!I1561&lt;$B$1,'Control Sample Data'!I1561&gt;0),'Control Sample Data'!I1561,$B$1),"")</f>
        <v/>
      </c>
      <c r="V1562" s="17" t="str">
        <f>IF(SUM('Control Sample Data'!J$3:J$98)&gt;10,IF(AND(ISNUMBER('Control Sample Data'!J1561),'Control Sample Data'!J1561&lt;$B$1,'Control Sample Data'!J1561&gt;0),'Control Sample Data'!J1561,$B$1),"")</f>
        <v/>
      </c>
      <c r="W1562" s="17" t="str">
        <f>IF(SUM('Control Sample Data'!K$3:K$98)&gt;10,IF(AND(ISNUMBER('Control Sample Data'!K1561),'Control Sample Data'!K1561&lt;$B$1,'Control Sample Data'!K1561&gt;0),'Control Sample Data'!K1561,$B$1),"")</f>
        <v/>
      </c>
      <c r="X1562" s="17" t="str">
        <f>IF(SUM('Control Sample Data'!L$3:L$98)&gt;10,IF(AND(ISNUMBER('Control Sample Data'!L1561),'Control Sample Data'!L1561&lt;$B$1,'Control Sample Data'!L1561&gt;0),'Control Sample Data'!L1561,$B$1),"")</f>
        <v/>
      </c>
      <c r="Y1562" s="17" t="str">
        <f>IF(SUM('Control Sample Data'!M$3:M$98)&gt;10,IF(AND(ISNUMBER('Control Sample Data'!M1561),'Control Sample Data'!M1561&lt;$B$1,'Control Sample Data'!M1561&gt;0),'Control Sample Data'!M1561,$B$1),"")</f>
        <v/>
      </c>
      <c r="Z1562" s="26">
        <f t="shared" ref="Z1562:AS1562" si="1063">IF(ISERROR(AVERAGE(Z1540:Z1559)),0,AVERAGE(Z1540:Z1559))</f>
        <v>0</v>
      </c>
      <c r="AA1562" s="26">
        <f t="shared" si="1063"/>
        <v>0</v>
      </c>
      <c r="AB1562" s="26">
        <f t="shared" si="1063"/>
        <v>0</v>
      </c>
      <c r="AC1562" s="26">
        <f t="shared" si="1063"/>
        <v>0</v>
      </c>
      <c r="AD1562" s="26">
        <f t="shared" si="1063"/>
        <v>0</v>
      </c>
      <c r="AE1562" s="26">
        <f t="shared" si="1063"/>
        <v>0</v>
      </c>
      <c r="AF1562" s="26">
        <f t="shared" si="1063"/>
        <v>0</v>
      </c>
      <c r="AG1562" s="26">
        <f t="shared" si="1063"/>
        <v>0</v>
      </c>
      <c r="AH1562" s="26">
        <f t="shared" si="1063"/>
        <v>0</v>
      </c>
      <c r="AI1562" s="26">
        <f t="shared" si="1063"/>
        <v>0</v>
      </c>
      <c r="AJ1562" s="26">
        <f t="shared" si="1063"/>
        <v>0</v>
      </c>
      <c r="AK1562" s="26">
        <f t="shared" si="1063"/>
        <v>0</v>
      </c>
      <c r="AL1562" s="26">
        <f t="shared" si="1063"/>
        <v>0</v>
      </c>
      <c r="AM1562" s="26">
        <f t="shared" si="1063"/>
        <v>0</v>
      </c>
      <c r="AN1562" s="26">
        <f t="shared" si="1063"/>
        <v>0</v>
      </c>
      <c r="AO1562" s="26">
        <f t="shared" si="1063"/>
        <v>0</v>
      </c>
      <c r="AP1562" s="26">
        <f t="shared" si="1063"/>
        <v>0</v>
      </c>
      <c r="AQ1562" s="26">
        <f t="shared" si="1063"/>
        <v>0</v>
      </c>
      <c r="AR1562" s="26">
        <f t="shared" si="1063"/>
        <v>0</v>
      </c>
      <c r="AS1562" s="26">
        <f t="shared" si="1063"/>
        <v>0</v>
      </c>
      <c r="AT1562" s="36" t="str">
        <f t="shared" si="1043"/>
        <v/>
      </c>
      <c r="AU1562" s="36" t="str">
        <f t="shared" si="1044"/>
        <v/>
      </c>
      <c r="AV1562" s="36" t="str">
        <f t="shared" si="1045"/>
        <v/>
      </c>
      <c r="AW1562" s="36" t="str">
        <f t="shared" si="1046"/>
        <v/>
      </c>
      <c r="AX1562" s="36" t="str">
        <f t="shared" si="1047"/>
        <v/>
      </c>
      <c r="AY1562" s="36" t="str">
        <f t="shared" si="1048"/>
        <v/>
      </c>
      <c r="AZ1562" s="36" t="str">
        <f t="shared" si="1049"/>
        <v/>
      </c>
      <c r="BA1562" s="36" t="str">
        <f t="shared" si="1050"/>
        <v/>
      </c>
      <c r="BB1562" s="36" t="str">
        <f t="shared" si="1051"/>
        <v/>
      </c>
      <c r="BC1562" s="36" t="str">
        <f t="shared" si="1052"/>
        <v/>
      </c>
      <c r="BD1562" s="36" t="str">
        <f t="shared" si="1053"/>
        <v/>
      </c>
      <c r="BE1562" s="36" t="str">
        <f t="shared" si="1054"/>
        <v/>
      </c>
      <c r="BF1562" s="36" t="str">
        <f t="shared" si="1055"/>
        <v/>
      </c>
      <c r="BG1562" s="36" t="str">
        <f t="shared" si="1056"/>
        <v/>
      </c>
      <c r="BH1562" s="36" t="str">
        <f t="shared" si="1057"/>
        <v/>
      </c>
      <c r="BI1562" s="36" t="str">
        <f t="shared" si="1058"/>
        <v/>
      </c>
      <c r="BJ1562" s="36" t="str">
        <f t="shared" si="1059"/>
        <v/>
      </c>
      <c r="BK1562" s="36" t="str">
        <f t="shared" si="1060"/>
        <v/>
      </c>
      <c r="BL1562" s="36" t="str">
        <f t="shared" si="1061"/>
        <v/>
      </c>
      <c r="BM1562" s="36" t="str">
        <f t="shared" si="1062"/>
        <v/>
      </c>
      <c r="BN1562" s="38" t="e">
        <f t="shared" si="1021"/>
        <v>#DIV/0!</v>
      </c>
      <c r="BO1562" s="38" t="e">
        <f t="shared" si="1022"/>
        <v>#DIV/0!</v>
      </c>
      <c r="BP1562" s="39" t="str">
        <f t="shared" si="1023"/>
        <v/>
      </c>
      <c r="BQ1562" s="39" t="str">
        <f t="shared" si="1024"/>
        <v/>
      </c>
      <c r="BR1562" s="39" t="str">
        <f t="shared" si="1025"/>
        <v/>
      </c>
      <c r="BS1562" s="39" t="str">
        <f t="shared" si="1026"/>
        <v/>
      </c>
      <c r="BT1562" s="39" t="str">
        <f t="shared" si="1027"/>
        <v/>
      </c>
      <c r="BU1562" s="39" t="str">
        <f t="shared" si="1028"/>
        <v/>
      </c>
      <c r="BV1562" s="39" t="str">
        <f t="shared" si="1029"/>
        <v/>
      </c>
      <c r="BW1562" s="39" t="str">
        <f t="shared" si="1030"/>
        <v/>
      </c>
      <c r="BX1562" s="39" t="str">
        <f t="shared" si="1031"/>
        <v/>
      </c>
      <c r="BY1562" s="39" t="str">
        <f t="shared" si="1032"/>
        <v/>
      </c>
      <c r="BZ1562" s="39" t="str">
        <f t="shared" si="1033"/>
        <v/>
      </c>
      <c r="CA1562" s="39" t="str">
        <f t="shared" si="1034"/>
        <v/>
      </c>
      <c r="CB1562" s="39" t="str">
        <f t="shared" si="1035"/>
        <v/>
      </c>
      <c r="CC1562" s="39" t="str">
        <f t="shared" si="1036"/>
        <v/>
      </c>
      <c r="CD1562" s="39" t="str">
        <f t="shared" si="1037"/>
        <v/>
      </c>
      <c r="CE1562" s="39" t="str">
        <f t="shared" si="1038"/>
        <v/>
      </c>
      <c r="CF1562" s="39" t="str">
        <f t="shared" si="1039"/>
        <v/>
      </c>
      <c r="CG1562" s="39" t="str">
        <f t="shared" si="1040"/>
        <v/>
      </c>
      <c r="CH1562" s="39" t="str">
        <f t="shared" si="1041"/>
        <v/>
      </c>
      <c r="CI1562" s="39" t="str">
        <f t="shared" si="1042"/>
        <v/>
      </c>
    </row>
    <row r="1563" spans="1:87">
      <c r="A1563" s="18"/>
      <c r="B1563" s="15" t="str">
        <f>'Gene Table'!E1562</f>
        <v>hsa-miR-4797-3p</v>
      </c>
      <c r="C1563" s="15" t="str">
        <f>'Gene Table'!B1562</f>
        <v>A24</v>
      </c>
      <c r="D1563" s="16" t="str">
        <f>IF(SUM('Test Sample Data'!D$3:D$98)&gt;10,IF(AND(ISNUMBER('Test Sample Data'!D1562),'Test Sample Data'!D1562&lt;$B$1,'Test Sample Data'!D1562&gt;0),'Test Sample Data'!D1562,$B$1),"")</f>
        <v/>
      </c>
      <c r="E1563" s="17" t="str">
        <f>IF(SUM('Test Sample Data'!E$3:E$98)&gt;10,IF(AND(ISNUMBER('Test Sample Data'!E1562),'Test Sample Data'!E1562&lt;$B$1,'Test Sample Data'!E1562&gt;0),'Test Sample Data'!E1562,$B$1),"")</f>
        <v/>
      </c>
      <c r="F1563" s="17" t="str">
        <f>IF(SUM('Test Sample Data'!F$3:F$98)&gt;10,IF(AND(ISNUMBER('Test Sample Data'!F1562),'Test Sample Data'!F1562&lt;$B$1,'Test Sample Data'!F1562&gt;0),'Test Sample Data'!F1562,$B$1),"")</f>
        <v/>
      </c>
      <c r="G1563" s="17" t="str">
        <f>IF(SUM('Test Sample Data'!G$3:G$98)&gt;10,IF(AND(ISNUMBER('Test Sample Data'!G1562),'Test Sample Data'!G1562&lt;$B$1,'Test Sample Data'!G1562&gt;0),'Test Sample Data'!G1562,$B$1),"")</f>
        <v/>
      </c>
      <c r="H1563" s="17" t="str">
        <f>IF(SUM('Test Sample Data'!H$3:H$98)&gt;10,IF(AND(ISNUMBER('Test Sample Data'!H1562),'Test Sample Data'!H1562&lt;$B$1,'Test Sample Data'!H1562&gt;0),'Test Sample Data'!H1562,$B$1),"")</f>
        <v/>
      </c>
      <c r="I1563" s="17" t="str">
        <f>IF(SUM('Test Sample Data'!I$3:I$98)&gt;10,IF(AND(ISNUMBER('Test Sample Data'!I1562),'Test Sample Data'!I1562&lt;$B$1,'Test Sample Data'!I1562&gt;0),'Test Sample Data'!I1562,$B$1),"")</f>
        <v/>
      </c>
      <c r="J1563" s="17" t="str">
        <f>IF(SUM('Test Sample Data'!J$3:J$98)&gt;10,IF(AND(ISNUMBER('Test Sample Data'!J1562),'Test Sample Data'!J1562&lt;$B$1,'Test Sample Data'!J1562&gt;0),'Test Sample Data'!J1562,$B$1),"")</f>
        <v/>
      </c>
      <c r="K1563" s="17" t="str">
        <f>IF(SUM('Test Sample Data'!K$3:K$98)&gt;10,IF(AND(ISNUMBER('Test Sample Data'!K1562),'Test Sample Data'!K1562&lt;$B$1,'Test Sample Data'!K1562&gt;0),'Test Sample Data'!K1562,$B$1),"")</f>
        <v/>
      </c>
      <c r="L1563" s="17" t="str">
        <f>IF(SUM('Test Sample Data'!L$3:L$98)&gt;10,IF(AND(ISNUMBER('Test Sample Data'!L1562),'Test Sample Data'!L1562&lt;$B$1,'Test Sample Data'!L1562&gt;0),'Test Sample Data'!L1562,$B$1),"")</f>
        <v/>
      </c>
      <c r="M1563" s="17" t="str">
        <f>IF(SUM('Test Sample Data'!M$3:M$98)&gt;10,IF(AND(ISNUMBER('Test Sample Data'!M1562),'Test Sample Data'!M1562&lt;$B$1,'Test Sample Data'!M1562&gt;0),'Test Sample Data'!M1562,$B$1),"")</f>
        <v/>
      </c>
      <c r="N1563" s="17" t="str">
        <f>'Gene Table'!E1562</f>
        <v>hsa-miR-4797-3p</v>
      </c>
      <c r="O1563" s="17" t="str">
        <f>'Gene Table'!B1562</f>
        <v>A24</v>
      </c>
      <c r="P1563" s="17" t="str">
        <f>IF(SUM('Control Sample Data'!D$3:D$98)&gt;10,IF(AND(ISNUMBER('Control Sample Data'!D1562),'Control Sample Data'!D1562&lt;$B$1,'Control Sample Data'!D1562&gt;0),'Control Sample Data'!D1562,$B$1),"")</f>
        <v/>
      </c>
      <c r="Q1563" s="17" t="str">
        <f>IF(SUM('Control Sample Data'!E$3:E$98)&gt;10,IF(AND(ISNUMBER('Control Sample Data'!E1562),'Control Sample Data'!E1562&lt;$B$1,'Control Sample Data'!E1562&gt;0),'Control Sample Data'!E1562,$B$1),"")</f>
        <v/>
      </c>
      <c r="R1563" s="17" t="str">
        <f>IF(SUM('Control Sample Data'!F$3:F$98)&gt;10,IF(AND(ISNUMBER('Control Sample Data'!F1562),'Control Sample Data'!F1562&lt;$B$1,'Control Sample Data'!F1562&gt;0),'Control Sample Data'!F1562,$B$1),"")</f>
        <v/>
      </c>
      <c r="S1563" s="17" t="str">
        <f>IF(SUM('Control Sample Data'!G$3:G$98)&gt;10,IF(AND(ISNUMBER('Control Sample Data'!G1562),'Control Sample Data'!G1562&lt;$B$1,'Control Sample Data'!G1562&gt;0),'Control Sample Data'!G1562,$B$1),"")</f>
        <v/>
      </c>
      <c r="T1563" s="17" t="str">
        <f>IF(SUM('Control Sample Data'!H$3:H$98)&gt;10,IF(AND(ISNUMBER('Control Sample Data'!H1562),'Control Sample Data'!H1562&lt;$B$1,'Control Sample Data'!H1562&gt;0),'Control Sample Data'!H1562,$B$1),"")</f>
        <v/>
      </c>
      <c r="U1563" s="17" t="str">
        <f>IF(SUM('Control Sample Data'!I$3:I$98)&gt;10,IF(AND(ISNUMBER('Control Sample Data'!I1562),'Control Sample Data'!I1562&lt;$B$1,'Control Sample Data'!I1562&gt;0),'Control Sample Data'!I1562,$B$1),"")</f>
        <v/>
      </c>
      <c r="V1563" s="17" t="str">
        <f>IF(SUM('Control Sample Data'!J$3:J$98)&gt;10,IF(AND(ISNUMBER('Control Sample Data'!J1562),'Control Sample Data'!J1562&lt;$B$1,'Control Sample Data'!J1562&gt;0),'Control Sample Data'!J1562,$B$1),"")</f>
        <v/>
      </c>
      <c r="W1563" s="17" t="str">
        <f>IF(SUM('Control Sample Data'!K$3:K$98)&gt;10,IF(AND(ISNUMBER('Control Sample Data'!K1562),'Control Sample Data'!K1562&lt;$B$1,'Control Sample Data'!K1562&gt;0),'Control Sample Data'!K1562,$B$1),"")</f>
        <v/>
      </c>
      <c r="X1563" s="17" t="str">
        <f>IF(SUM('Control Sample Data'!L$3:L$98)&gt;10,IF(AND(ISNUMBER('Control Sample Data'!L1562),'Control Sample Data'!L1562&lt;$B$1,'Control Sample Data'!L1562&gt;0),'Control Sample Data'!L1562,$B$1),"")</f>
        <v/>
      </c>
      <c r="Y1563" s="17" t="str">
        <f>IF(SUM('Control Sample Data'!M$3:M$98)&gt;10,IF(AND(ISNUMBER('Control Sample Data'!M1562),'Control Sample Data'!M1562&lt;$B$1,'Control Sample Data'!M1562&gt;0),'Control Sample Data'!M1562,$B$1),"")</f>
        <v/>
      </c>
      <c r="AT1563" s="36" t="str">
        <f t="shared" si="1043"/>
        <v/>
      </c>
      <c r="AU1563" s="36" t="str">
        <f t="shared" si="1044"/>
        <v/>
      </c>
      <c r="AV1563" s="36" t="str">
        <f t="shared" si="1045"/>
        <v/>
      </c>
      <c r="AW1563" s="36" t="str">
        <f t="shared" si="1046"/>
        <v/>
      </c>
      <c r="AX1563" s="36" t="str">
        <f t="shared" si="1047"/>
        <v/>
      </c>
      <c r="AY1563" s="36" t="str">
        <f t="shared" si="1048"/>
        <v/>
      </c>
      <c r="AZ1563" s="36" t="str">
        <f t="shared" si="1049"/>
        <v/>
      </c>
      <c r="BA1563" s="36" t="str">
        <f t="shared" si="1050"/>
        <v/>
      </c>
      <c r="BB1563" s="36" t="str">
        <f t="shared" si="1051"/>
        <v/>
      </c>
      <c r="BC1563" s="36" t="str">
        <f t="shared" si="1052"/>
        <v/>
      </c>
      <c r="BD1563" s="36" t="str">
        <f t="shared" si="1053"/>
        <v/>
      </c>
      <c r="BE1563" s="36" t="str">
        <f t="shared" si="1054"/>
        <v/>
      </c>
      <c r="BF1563" s="36" t="str">
        <f t="shared" si="1055"/>
        <v/>
      </c>
      <c r="BG1563" s="36" t="str">
        <f t="shared" si="1056"/>
        <v/>
      </c>
      <c r="BH1563" s="36" t="str">
        <f t="shared" si="1057"/>
        <v/>
      </c>
      <c r="BI1563" s="36" t="str">
        <f t="shared" si="1058"/>
        <v/>
      </c>
      <c r="BJ1563" s="36" t="str">
        <f t="shared" si="1059"/>
        <v/>
      </c>
      <c r="BK1563" s="36" t="str">
        <f t="shared" si="1060"/>
        <v/>
      </c>
      <c r="BL1563" s="36" t="str">
        <f t="shared" si="1061"/>
        <v/>
      </c>
      <c r="BM1563" s="36" t="str">
        <f t="shared" si="1062"/>
        <v/>
      </c>
      <c r="BN1563" s="38" t="e">
        <f t="shared" si="1021"/>
        <v>#DIV/0!</v>
      </c>
      <c r="BO1563" s="38" t="e">
        <f t="shared" si="1022"/>
        <v>#DIV/0!</v>
      </c>
      <c r="BP1563" s="39" t="str">
        <f t="shared" si="1023"/>
        <v/>
      </c>
      <c r="BQ1563" s="39" t="str">
        <f t="shared" si="1024"/>
        <v/>
      </c>
      <c r="BR1563" s="39" t="str">
        <f t="shared" si="1025"/>
        <v/>
      </c>
      <c r="BS1563" s="39" t="str">
        <f t="shared" si="1026"/>
        <v/>
      </c>
      <c r="BT1563" s="39" t="str">
        <f t="shared" si="1027"/>
        <v/>
      </c>
      <c r="BU1563" s="39" t="str">
        <f t="shared" si="1028"/>
        <v/>
      </c>
      <c r="BV1563" s="39" t="str">
        <f t="shared" si="1029"/>
        <v/>
      </c>
      <c r="BW1563" s="39" t="str">
        <f t="shared" si="1030"/>
        <v/>
      </c>
      <c r="BX1563" s="39" t="str">
        <f t="shared" si="1031"/>
        <v/>
      </c>
      <c r="BY1563" s="39" t="str">
        <f t="shared" si="1032"/>
        <v/>
      </c>
      <c r="BZ1563" s="39" t="str">
        <f t="shared" si="1033"/>
        <v/>
      </c>
      <c r="CA1563" s="39" t="str">
        <f t="shared" si="1034"/>
        <v/>
      </c>
      <c r="CB1563" s="39" t="str">
        <f t="shared" si="1035"/>
        <v/>
      </c>
      <c r="CC1563" s="39" t="str">
        <f t="shared" si="1036"/>
        <v/>
      </c>
      <c r="CD1563" s="39" t="str">
        <f t="shared" si="1037"/>
        <v/>
      </c>
      <c r="CE1563" s="39" t="str">
        <f t="shared" si="1038"/>
        <v/>
      </c>
      <c r="CF1563" s="39" t="str">
        <f t="shared" si="1039"/>
        <v/>
      </c>
      <c r="CG1563" s="39" t="str">
        <f t="shared" si="1040"/>
        <v/>
      </c>
      <c r="CH1563" s="39" t="str">
        <f t="shared" si="1041"/>
        <v/>
      </c>
      <c r="CI1563" s="39" t="str">
        <f t="shared" si="1042"/>
        <v/>
      </c>
    </row>
    <row r="1564" spans="1:87">
      <c r="A1564" s="18"/>
      <c r="B1564" s="15" t="str">
        <f>'Gene Table'!E1563</f>
        <v>hsa-miR-548as-5p</v>
      </c>
      <c r="C1564" s="15" t="str">
        <f>'Gene Table'!B1563</f>
        <v>B01</v>
      </c>
      <c r="D1564" s="16" t="str">
        <f>IF(SUM('Test Sample Data'!D$3:D$98)&gt;10,IF(AND(ISNUMBER('Test Sample Data'!D1563),'Test Sample Data'!D1563&lt;$B$1,'Test Sample Data'!D1563&gt;0),'Test Sample Data'!D1563,$B$1),"")</f>
        <v/>
      </c>
      <c r="E1564" s="17" t="str">
        <f>IF(SUM('Test Sample Data'!E$3:E$98)&gt;10,IF(AND(ISNUMBER('Test Sample Data'!E1563),'Test Sample Data'!E1563&lt;$B$1,'Test Sample Data'!E1563&gt;0),'Test Sample Data'!E1563,$B$1),"")</f>
        <v/>
      </c>
      <c r="F1564" s="17" t="str">
        <f>IF(SUM('Test Sample Data'!F$3:F$98)&gt;10,IF(AND(ISNUMBER('Test Sample Data'!F1563),'Test Sample Data'!F1563&lt;$B$1,'Test Sample Data'!F1563&gt;0),'Test Sample Data'!F1563,$B$1),"")</f>
        <v/>
      </c>
      <c r="G1564" s="17" t="str">
        <f>IF(SUM('Test Sample Data'!G$3:G$98)&gt;10,IF(AND(ISNUMBER('Test Sample Data'!G1563),'Test Sample Data'!G1563&lt;$B$1,'Test Sample Data'!G1563&gt;0),'Test Sample Data'!G1563,$B$1),"")</f>
        <v/>
      </c>
      <c r="H1564" s="17" t="str">
        <f>IF(SUM('Test Sample Data'!H$3:H$98)&gt;10,IF(AND(ISNUMBER('Test Sample Data'!H1563),'Test Sample Data'!H1563&lt;$B$1,'Test Sample Data'!H1563&gt;0),'Test Sample Data'!H1563,$B$1),"")</f>
        <v/>
      </c>
      <c r="I1564" s="17" t="str">
        <f>IF(SUM('Test Sample Data'!I$3:I$98)&gt;10,IF(AND(ISNUMBER('Test Sample Data'!I1563),'Test Sample Data'!I1563&lt;$B$1,'Test Sample Data'!I1563&gt;0),'Test Sample Data'!I1563,$B$1),"")</f>
        <v/>
      </c>
      <c r="J1564" s="17" t="str">
        <f>IF(SUM('Test Sample Data'!J$3:J$98)&gt;10,IF(AND(ISNUMBER('Test Sample Data'!J1563),'Test Sample Data'!J1563&lt;$B$1,'Test Sample Data'!J1563&gt;0),'Test Sample Data'!J1563,$B$1),"")</f>
        <v/>
      </c>
      <c r="K1564" s="17" t="str">
        <f>IF(SUM('Test Sample Data'!K$3:K$98)&gt;10,IF(AND(ISNUMBER('Test Sample Data'!K1563),'Test Sample Data'!K1563&lt;$B$1,'Test Sample Data'!K1563&gt;0),'Test Sample Data'!K1563,$B$1),"")</f>
        <v/>
      </c>
      <c r="L1564" s="17" t="str">
        <f>IF(SUM('Test Sample Data'!L$3:L$98)&gt;10,IF(AND(ISNUMBER('Test Sample Data'!L1563),'Test Sample Data'!L1563&lt;$B$1,'Test Sample Data'!L1563&gt;0),'Test Sample Data'!L1563,$B$1),"")</f>
        <v/>
      </c>
      <c r="M1564" s="17" t="str">
        <f>IF(SUM('Test Sample Data'!M$3:M$98)&gt;10,IF(AND(ISNUMBER('Test Sample Data'!M1563),'Test Sample Data'!M1563&lt;$B$1,'Test Sample Data'!M1563&gt;0),'Test Sample Data'!M1563,$B$1),"")</f>
        <v/>
      </c>
      <c r="N1564" s="17" t="str">
        <f>'Gene Table'!E1563</f>
        <v>hsa-miR-548as-5p</v>
      </c>
      <c r="O1564" s="17" t="str">
        <f>'Gene Table'!B1563</f>
        <v>B01</v>
      </c>
      <c r="P1564" s="17" t="str">
        <f>IF(SUM('Control Sample Data'!D$3:D$98)&gt;10,IF(AND(ISNUMBER('Control Sample Data'!D1563),'Control Sample Data'!D1563&lt;$B$1,'Control Sample Data'!D1563&gt;0),'Control Sample Data'!D1563,$B$1),"")</f>
        <v/>
      </c>
      <c r="Q1564" s="17" t="str">
        <f>IF(SUM('Control Sample Data'!E$3:E$98)&gt;10,IF(AND(ISNUMBER('Control Sample Data'!E1563),'Control Sample Data'!E1563&lt;$B$1,'Control Sample Data'!E1563&gt;0),'Control Sample Data'!E1563,$B$1),"")</f>
        <v/>
      </c>
      <c r="R1564" s="17" t="str">
        <f>IF(SUM('Control Sample Data'!F$3:F$98)&gt;10,IF(AND(ISNUMBER('Control Sample Data'!F1563),'Control Sample Data'!F1563&lt;$B$1,'Control Sample Data'!F1563&gt;0),'Control Sample Data'!F1563,$B$1),"")</f>
        <v/>
      </c>
      <c r="S1564" s="17" t="str">
        <f>IF(SUM('Control Sample Data'!G$3:G$98)&gt;10,IF(AND(ISNUMBER('Control Sample Data'!G1563),'Control Sample Data'!G1563&lt;$B$1,'Control Sample Data'!G1563&gt;0),'Control Sample Data'!G1563,$B$1),"")</f>
        <v/>
      </c>
      <c r="T1564" s="17" t="str">
        <f>IF(SUM('Control Sample Data'!H$3:H$98)&gt;10,IF(AND(ISNUMBER('Control Sample Data'!H1563),'Control Sample Data'!H1563&lt;$B$1,'Control Sample Data'!H1563&gt;0),'Control Sample Data'!H1563,$B$1),"")</f>
        <v/>
      </c>
      <c r="U1564" s="17" t="str">
        <f>IF(SUM('Control Sample Data'!I$3:I$98)&gt;10,IF(AND(ISNUMBER('Control Sample Data'!I1563),'Control Sample Data'!I1563&lt;$B$1,'Control Sample Data'!I1563&gt;0),'Control Sample Data'!I1563,$B$1),"")</f>
        <v/>
      </c>
      <c r="V1564" s="17" t="str">
        <f>IF(SUM('Control Sample Data'!J$3:J$98)&gt;10,IF(AND(ISNUMBER('Control Sample Data'!J1563),'Control Sample Data'!J1563&lt;$B$1,'Control Sample Data'!J1563&gt;0),'Control Sample Data'!J1563,$B$1),"")</f>
        <v/>
      </c>
      <c r="W1564" s="17" t="str">
        <f>IF(SUM('Control Sample Data'!K$3:K$98)&gt;10,IF(AND(ISNUMBER('Control Sample Data'!K1563),'Control Sample Data'!K1563&lt;$B$1,'Control Sample Data'!K1563&gt;0),'Control Sample Data'!K1563,$B$1),"")</f>
        <v/>
      </c>
      <c r="X1564" s="17" t="str">
        <f>IF(SUM('Control Sample Data'!L$3:L$98)&gt;10,IF(AND(ISNUMBER('Control Sample Data'!L1563),'Control Sample Data'!L1563&lt;$B$1,'Control Sample Data'!L1563&gt;0),'Control Sample Data'!L1563,$B$1),"")</f>
        <v/>
      </c>
      <c r="Y1564" s="17" t="str">
        <f>IF(SUM('Control Sample Data'!M$3:M$98)&gt;10,IF(AND(ISNUMBER('Control Sample Data'!M1563),'Control Sample Data'!M1563&lt;$B$1,'Control Sample Data'!M1563&gt;0),'Control Sample Data'!M1563,$B$1),"")</f>
        <v/>
      </c>
      <c r="AT1564" s="36" t="str">
        <f t="shared" si="1043"/>
        <v/>
      </c>
      <c r="AU1564" s="36" t="str">
        <f t="shared" si="1044"/>
        <v/>
      </c>
      <c r="AV1564" s="36" t="str">
        <f t="shared" si="1045"/>
        <v/>
      </c>
      <c r="AW1564" s="36" t="str">
        <f t="shared" si="1046"/>
        <v/>
      </c>
      <c r="AX1564" s="36" t="str">
        <f t="shared" si="1047"/>
        <v/>
      </c>
      <c r="AY1564" s="36" t="str">
        <f t="shared" si="1048"/>
        <v/>
      </c>
      <c r="AZ1564" s="36" t="str">
        <f t="shared" si="1049"/>
        <v/>
      </c>
      <c r="BA1564" s="36" t="str">
        <f t="shared" si="1050"/>
        <v/>
      </c>
      <c r="BB1564" s="36" t="str">
        <f t="shared" si="1051"/>
        <v/>
      </c>
      <c r="BC1564" s="36" t="str">
        <f t="shared" si="1052"/>
        <v/>
      </c>
      <c r="BD1564" s="36" t="str">
        <f t="shared" si="1053"/>
        <v/>
      </c>
      <c r="BE1564" s="36" t="str">
        <f t="shared" si="1054"/>
        <v/>
      </c>
      <c r="BF1564" s="36" t="str">
        <f t="shared" si="1055"/>
        <v/>
      </c>
      <c r="BG1564" s="36" t="str">
        <f t="shared" si="1056"/>
        <v/>
      </c>
      <c r="BH1564" s="36" t="str">
        <f t="shared" si="1057"/>
        <v/>
      </c>
      <c r="BI1564" s="36" t="str">
        <f t="shared" si="1058"/>
        <v/>
      </c>
      <c r="BJ1564" s="36" t="str">
        <f t="shared" si="1059"/>
        <v/>
      </c>
      <c r="BK1564" s="36" t="str">
        <f t="shared" si="1060"/>
        <v/>
      </c>
      <c r="BL1564" s="36" t="str">
        <f t="shared" si="1061"/>
        <v/>
      </c>
      <c r="BM1564" s="36" t="str">
        <f t="shared" si="1062"/>
        <v/>
      </c>
      <c r="BN1564" s="38" t="e">
        <f t="shared" si="1021"/>
        <v>#DIV/0!</v>
      </c>
      <c r="BO1564" s="38" t="e">
        <f t="shared" si="1022"/>
        <v>#DIV/0!</v>
      </c>
      <c r="BP1564" s="39" t="str">
        <f t="shared" si="1023"/>
        <v/>
      </c>
      <c r="BQ1564" s="39" t="str">
        <f t="shared" si="1024"/>
        <v/>
      </c>
      <c r="BR1564" s="39" t="str">
        <f t="shared" si="1025"/>
        <v/>
      </c>
      <c r="BS1564" s="39" t="str">
        <f t="shared" si="1026"/>
        <v/>
      </c>
      <c r="BT1564" s="39" t="str">
        <f t="shared" si="1027"/>
        <v/>
      </c>
      <c r="BU1564" s="39" t="str">
        <f t="shared" si="1028"/>
        <v/>
      </c>
      <c r="BV1564" s="39" t="str">
        <f t="shared" si="1029"/>
        <v/>
      </c>
      <c r="BW1564" s="39" t="str">
        <f t="shared" si="1030"/>
        <v/>
      </c>
      <c r="BX1564" s="39" t="str">
        <f t="shared" si="1031"/>
        <v/>
      </c>
      <c r="BY1564" s="39" t="str">
        <f t="shared" si="1032"/>
        <v/>
      </c>
      <c r="BZ1564" s="39" t="str">
        <f t="shared" si="1033"/>
        <v/>
      </c>
      <c r="CA1564" s="39" t="str">
        <f t="shared" si="1034"/>
        <v/>
      </c>
      <c r="CB1564" s="39" t="str">
        <f t="shared" si="1035"/>
        <v/>
      </c>
      <c r="CC1564" s="39" t="str">
        <f t="shared" si="1036"/>
        <v/>
      </c>
      <c r="CD1564" s="39" t="str">
        <f t="shared" si="1037"/>
        <v/>
      </c>
      <c r="CE1564" s="39" t="str">
        <f t="shared" si="1038"/>
        <v/>
      </c>
      <c r="CF1564" s="39" t="str">
        <f t="shared" si="1039"/>
        <v/>
      </c>
      <c r="CG1564" s="39" t="str">
        <f t="shared" si="1040"/>
        <v/>
      </c>
      <c r="CH1564" s="39" t="str">
        <f t="shared" si="1041"/>
        <v/>
      </c>
      <c r="CI1564" s="39" t="str">
        <f t="shared" si="1042"/>
        <v/>
      </c>
    </row>
    <row r="1565" spans="1:87">
      <c r="A1565" s="18"/>
      <c r="B1565" s="15">
        <f>'Gene Table'!E1564</f>
        <v>0</v>
      </c>
      <c r="C1565" s="15" t="str">
        <f>'Gene Table'!B1564</f>
        <v>B02</v>
      </c>
      <c r="D1565" s="16" t="str">
        <f>IF(SUM('Test Sample Data'!D$3:D$98)&gt;10,IF(AND(ISNUMBER('Test Sample Data'!D1564),'Test Sample Data'!D1564&lt;$B$1,'Test Sample Data'!D1564&gt;0),'Test Sample Data'!D1564,$B$1),"")</f>
        <v/>
      </c>
      <c r="E1565" s="17" t="str">
        <f>IF(SUM('Test Sample Data'!E$3:E$98)&gt;10,IF(AND(ISNUMBER('Test Sample Data'!E1564),'Test Sample Data'!E1564&lt;$B$1,'Test Sample Data'!E1564&gt;0),'Test Sample Data'!E1564,$B$1),"")</f>
        <v/>
      </c>
      <c r="F1565" s="17" t="str">
        <f>IF(SUM('Test Sample Data'!F$3:F$98)&gt;10,IF(AND(ISNUMBER('Test Sample Data'!F1564),'Test Sample Data'!F1564&lt;$B$1,'Test Sample Data'!F1564&gt;0),'Test Sample Data'!F1564,$B$1),"")</f>
        <v/>
      </c>
      <c r="G1565" s="17" t="str">
        <f>IF(SUM('Test Sample Data'!G$3:G$98)&gt;10,IF(AND(ISNUMBER('Test Sample Data'!G1564),'Test Sample Data'!G1564&lt;$B$1,'Test Sample Data'!G1564&gt;0),'Test Sample Data'!G1564,$B$1),"")</f>
        <v/>
      </c>
      <c r="H1565" s="17" t="str">
        <f>IF(SUM('Test Sample Data'!H$3:H$98)&gt;10,IF(AND(ISNUMBER('Test Sample Data'!H1564),'Test Sample Data'!H1564&lt;$B$1,'Test Sample Data'!H1564&gt;0),'Test Sample Data'!H1564,$B$1),"")</f>
        <v/>
      </c>
      <c r="I1565" s="17" t="str">
        <f>IF(SUM('Test Sample Data'!I$3:I$98)&gt;10,IF(AND(ISNUMBER('Test Sample Data'!I1564),'Test Sample Data'!I1564&lt;$B$1,'Test Sample Data'!I1564&gt;0),'Test Sample Data'!I1564,$B$1),"")</f>
        <v/>
      </c>
      <c r="J1565" s="17" t="str">
        <f>IF(SUM('Test Sample Data'!J$3:J$98)&gt;10,IF(AND(ISNUMBER('Test Sample Data'!J1564),'Test Sample Data'!J1564&lt;$B$1,'Test Sample Data'!J1564&gt;0),'Test Sample Data'!J1564,$B$1),"")</f>
        <v/>
      </c>
      <c r="K1565" s="17" t="str">
        <f>IF(SUM('Test Sample Data'!K$3:K$98)&gt;10,IF(AND(ISNUMBER('Test Sample Data'!K1564),'Test Sample Data'!K1564&lt;$B$1,'Test Sample Data'!K1564&gt;0),'Test Sample Data'!K1564,$B$1),"")</f>
        <v/>
      </c>
      <c r="L1565" s="17" t="str">
        <f>IF(SUM('Test Sample Data'!L$3:L$98)&gt;10,IF(AND(ISNUMBER('Test Sample Data'!L1564),'Test Sample Data'!L1564&lt;$B$1,'Test Sample Data'!L1564&gt;0),'Test Sample Data'!L1564,$B$1),"")</f>
        <v/>
      </c>
      <c r="M1565" s="17" t="str">
        <f>IF(SUM('Test Sample Data'!M$3:M$98)&gt;10,IF(AND(ISNUMBER('Test Sample Data'!M1564),'Test Sample Data'!M1564&lt;$B$1,'Test Sample Data'!M1564&gt;0),'Test Sample Data'!M1564,$B$1),"")</f>
        <v/>
      </c>
      <c r="N1565" s="17">
        <f>'Gene Table'!E1564</f>
        <v>0</v>
      </c>
      <c r="O1565" s="17" t="str">
        <f>'Gene Table'!B1564</f>
        <v>B02</v>
      </c>
      <c r="P1565" s="17" t="str">
        <f>IF(SUM('Control Sample Data'!D$3:D$98)&gt;10,IF(AND(ISNUMBER('Control Sample Data'!D1564),'Control Sample Data'!D1564&lt;$B$1,'Control Sample Data'!D1564&gt;0),'Control Sample Data'!D1564,$B$1),"")</f>
        <v/>
      </c>
      <c r="Q1565" s="17" t="str">
        <f>IF(SUM('Control Sample Data'!E$3:E$98)&gt;10,IF(AND(ISNUMBER('Control Sample Data'!E1564),'Control Sample Data'!E1564&lt;$B$1,'Control Sample Data'!E1564&gt;0),'Control Sample Data'!E1564,$B$1),"")</f>
        <v/>
      </c>
      <c r="R1565" s="17" t="str">
        <f>IF(SUM('Control Sample Data'!F$3:F$98)&gt;10,IF(AND(ISNUMBER('Control Sample Data'!F1564),'Control Sample Data'!F1564&lt;$B$1,'Control Sample Data'!F1564&gt;0),'Control Sample Data'!F1564,$B$1),"")</f>
        <v/>
      </c>
      <c r="S1565" s="17" t="str">
        <f>IF(SUM('Control Sample Data'!G$3:G$98)&gt;10,IF(AND(ISNUMBER('Control Sample Data'!G1564),'Control Sample Data'!G1564&lt;$B$1,'Control Sample Data'!G1564&gt;0),'Control Sample Data'!G1564,$B$1),"")</f>
        <v/>
      </c>
      <c r="T1565" s="17" t="str">
        <f>IF(SUM('Control Sample Data'!H$3:H$98)&gt;10,IF(AND(ISNUMBER('Control Sample Data'!H1564),'Control Sample Data'!H1564&lt;$B$1,'Control Sample Data'!H1564&gt;0),'Control Sample Data'!H1564,$B$1),"")</f>
        <v/>
      </c>
      <c r="U1565" s="17" t="str">
        <f>IF(SUM('Control Sample Data'!I$3:I$98)&gt;10,IF(AND(ISNUMBER('Control Sample Data'!I1564),'Control Sample Data'!I1564&lt;$B$1,'Control Sample Data'!I1564&gt;0),'Control Sample Data'!I1564,$B$1),"")</f>
        <v/>
      </c>
      <c r="V1565" s="17" t="str">
        <f>IF(SUM('Control Sample Data'!J$3:J$98)&gt;10,IF(AND(ISNUMBER('Control Sample Data'!J1564),'Control Sample Data'!J1564&lt;$B$1,'Control Sample Data'!J1564&gt;0),'Control Sample Data'!J1564,$B$1),"")</f>
        <v/>
      </c>
      <c r="W1565" s="17" t="str">
        <f>IF(SUM('Control Sample Data'!K$3:K$98)&gt;10,IF(AND(ISNUMBER('Control Sample Data'!K1564),'Control Sample Data'!K1564&lt;$B$1,'Control Sample Data'!K1564&gt;0),'Control Sample Data'!K1564,$B$1),"")</f>
        <v/>
      </c>
      <c r="X1565" s="17" t="str">
        <f>IF(SUM('Control Sample Data'!L$3:L$98)&gt;10,IF(AND(ISNUMBER('Control Sample Data'!L1564),'Control Sample Data'!L1564&lt;$B$1,'Control Sample Data'!L1564&gt;0),'Control Sample Data'!L1564,$B$1),"")</f>
        <v/>
      </c>
      <c r="Y1565" s="17" t="str">
        <f>IF(SUM('Control Sample Data'!M$3:M$98)&gt;10,IF(AND(ISNUMBER('Control Sample Data'!M1564),'Control Sample Data'!M1564&lt;$B$1,'Control Sample Data'!M1564&gt;0),'Control Sample Data'!M1564,$B$1),"")</f>
        <v/>
      </c>
      <c r="AT1565" s="36" t="str">
        <f t="shared" si="1043"/>
        <v/>
      </c>
      <c r="AU1565" s="36" t="str">
        <f t="shared" si="1044"/>
        <v/>
      </c>
      <c r="AV1565" s="36" t="str">
        <f t="shared" si="1045"/>
        <v/>
      </c>
      <c r="AW1565" s="36" t="str">
        <f t="shared" si="1046"/>
        <v/>
      </c>
      <c r="AX1565" s="36" t="str">
        <f t="shared" si="1047"/>
        <v/>
      </c>
      <c r="AY1565" s="36" t="str">
        <f t="shared" si="1048"/>
        <v/>
      </c>
      <c r="AZ1565" s="36" t="str">
        <f t="shared" si="1049"/>
        <v/>
      </c>
      <c r="BA1565" s="36" t="str">
        <f t="shared" si="1050"/>
        <v/>
      </c>
      <c r="BB1565" s="36" t="str">
        <f t="shared" si="1051"/>
        <v/>
      </c>
      <c r="BC1565" s="36" t="str">
        <f t="shared" si="1052"/>
        <v/>
      </c>
      <c r="BD1565" s="36" t="str">
        <f t="shared" si="1053"/>
        <v/>
      </c>
      <c r="BE1565" s="36" t="str">
        <f t="shared" si="1054"/>
        <v/>
      </c>
      <c r="BF1565" s="36" t="str">
        <f t="shared" si="1055"/>
        <v/>
      </c>
      <c r="BG1565" s="36" t="str">
        <f t="shared" si="1056"/>
        <v/>
      </c>
      <c r="BH1565" s="36" t="str">
        <f t="shared" si="1057"/>
        <v/>
      </c>
      <c r="BI1565" s="36" t="str">
        <f t="shared" si="1058"/>
        <v/>
      </c>
      <c r="BJ1565" s="36" t="str">
        <f t="shared" si="1059"/>
        <v/>
      </c>
      <c r="BK1565" s="36" t="str">
        <f t="shared" si="1060"/>
        <v/>
      </c>
      <c r="BL1565" s="36" t="str">
        <f t="shared" si="1061"/>
        <v/>
      </c>
      <c r="BM1565" s="36" t="str">
        <f t="shared" si="1062"/>
        <v/>
      </c>
      <c r="BN1565" s="38" t="e">
        <f t="shared" si="1021"/>
        <v>#DIV/0!</v>
      </c>
      <c r="BO1565" s="38" t="e">
        <f t="shared" si="1022"/>
        <v>#DIV/0!</v>
      </c>
      <c r="BP1565" s="39" t="str">
        <f t="shared" si="1023"/>
        <v/>
      </c>
      <c r="BQ1565" s="39" t="str">
        <f t="shared" si="1024"/>
        <v/>
      </c>
      <c r="BR1565" s="39" t="str">
        <f t="shared" si="1025"/>
        <v/>
      </c>
      <c r="BS1565" s="39" t="str">
        <f t="shared" si="1026"/>
        <v/>
      </c>
      <c r="BT1565" s="39" t="str">
        <f t="shared" si="1027"/>
        <v/>
      </c>
      <c r="BU1565" s="39" t="str">
        <f t="shared" si="1028"/>
        <v/>
      </c>
      <c r="BV1565" s="39" t="str">
        <f t="shared" si="1029"/>
        <v/>
      </c>
      <c r="BW1565" s="39" t="str">
        <f t="shared" si="1030"/>
        <v/>
      </c>
      <c r="BX1565" s="39" t="str">
        <f t="shared" si="1031"/>
        <v/>
      </c>
      <c r="BY1565" s="39" t="str">
        <f t="shared" si="1032"/>
        <v/>
      </c>
      <c r="BZ1565" s="39" t="str">
        <f t="shared" si="1033"/>
        <v/>
      </c>
      <c r="CA1565" s="39" t="str">
        <f t="shared" si="1034"/>
        <v/>
      </c>
      <c r="CB1565" s="39" t="str">
        <f t="shared" si="1035"/>
        <v/>
      </c>
      <c r="CC1565" s="39" t="str">
        <f t="shared" si="1036"/>
        <v/>
      </c>
      <c r="CD1565" s="39" t="str">
        <f t="shared" si="1037"/>
        <v/>
      </c>
      <c r="CE1565" s="39" t="str">
        <f t="shared" si="1038"/>
        <v/>
      </c>
      <c r="CF1565" s="39" t="str">
        <f t="shared" si="1039"/>
        <v/>
      </c>
      <c r="CG1565" s="39" t="str">
        <f t="shared" si="1040"/>
        <v/>
      </c>
      <c r="CH1565" s="39" t="str">
        <f t="shared" si="1041"/>
        <v/>
      </c>
      <c r="CI1565" s="39" t="str">
        <f t="shared" si="1042"/>
        <v/>
      </c>
    </row>
    <row r="1566" spans="1:87">
      <c r="A1566" s="18"/>
      <c r="B1566" s="15" t="str">
        <f>'Gene Table'!E1565</f>
        <v>hsa-miR-548as-3p</v>
      </c>
      <c r="C1566" s="15" t="str">
        <f>'Gene Table'!B1565</f>
        <v>B03</v>
      </c>
      <c r="D1566" s="16" t="str">
        <f>IF(SUM('Test Sample Data'!D$3:D$98)&gt;10,IF(AND(ISNUMBER('Test Sample Data'!D1565),'Test Sample Data'!D1565&lt;$B$1,'Test Sample Data'!D1565&gt;0),'Test Sample Data'!D1565,$B$1),"")</f>
        <v/>
      </c>
      <c r="E1566" s="17" t="str">
        <f>IF(SUM('Test Sample Data'!E$3:E$98)&gt;10,IF(AND(ISNUMBER('Test Sample Data'!E1565),'Test Sample Data'!E1565&lt;$B$1,'Test Sample Data'!E1565&gt;0),'Test Sample Data'!E1565,$B$1),"")</f>
        <v/>
      </c>
      <c r="F1566" s="17" t="str">
        <f>IF(SUM('Test Sample Data'!F$3:F$98)&gt;10,IF(AND(ISNUMBER('Test Sample Data'!F1565),'Test Sample Data'!F1565&lt;$B$1,'Test Sample Data'!F1565&gt;0),'Test Sample Data'!F1565,$B$1),"")</f>
        <v/>
      </c>
      <c r="G1566" s="17" t="str">
        <f>IF(SUM('Test Sample Data'!G$3:G$98)&gt;10,IF(AND(ISNUMBER('Test Sample Data'!G1565),'Test Sample Data'!G1565&lt;$B$1,'Test Sample Data'!G1565&gt;0),'Test Sample Data'!G1565,$B$1),"")</f>
        <v/>
      </c>
      <c r="H1566" s="17" t="str">
        <f>IF(SUM('Test Sample Data'!H$3:H$98)&gt;10,IF(AND(ISNUMBER('Test Sample Data'!H1565),'Test Sample Data'!H1565&lt;$B$1,'Test Sample Data'!H1565&gt;0),'Test Sample Data'!H1565,$B$1),"")</f>
        <v/>
      </c>
      <c r="I1566" s="17" t="str">
        <f>IF(SUM('Test Sample Data'!I$3:I$98)&gt;10,IF(AND(ISNUMBER('Test Sample Data'!I1565),'Test Sample Data'!I1565&lt;$B$1,'Test Sample Data'!I1565&gt;0),'Test Sample Data'!I1565,$B$1),"")</f>
        <v/>
      </c>
      <c r="J1566" s="17" t="str">
        <f>IF(SUM('Test Sample Data'!J$3:J$98)&gt;10,IF(AND(ISNUMBER('Test Sample Data'!J1565),'Test Sample Data'!J1565&lt;$B$1,'Test Sample Data'!J1565&gt;0),'Test Sample Data'!J1565,$B$1),"")</f>
        <v/>
      </c>
      <c r="K1566" s="17" t="str">
        <f>IF(SUM('Test Sample Data'!K$3:K$98)&gt;10,IF(AND(ISNUMBER('Test Sample Data'!K1565),'Test Sample Data'!K1565&lt;$B$1,'Test Sample Data'!K1565&gt;0),'Test Sample Data'!K1565,$B$1),"")</f>
        <v/>
      </c>
      <c r="L1566" s="17" t="str">
        <f>IF(SUM('Test Sample Data'!L$3:L$98)&gt;10,IF(AND(ISNUMBER('Test Sample Data'!L1565),'Test Sample Data'!L1565&lt;$B$1,'Test Sample Data'!L1565&gt;0),'Test Sample Data'!L1565,$B$1),"")</f>
        <v/>
      </c>
      <c r="M1566" s="17" t="str">
        <f>IF(SUM('Test Sample Data'!M$3:M$98)&gt;10,IF(AND(ISNUMBER('Test Sample Data'!M1565),'Test Sample Data'!M1565&lt;$B$1,'Test Sample Data'!M1565&gt;0),'Test Sample Data'!M1565,$B$1),"")</f>
        <v/>
      </c>
      <c r="N1566" s="17" t="str">
        <f>'Gene Table'!E1565</f>
        <v>hsa-miR-548as-3p</v>
      </c>
      <c r="O1566" s="17" t="str">
        <f>'Gene Table'!B1565</f>
        <v>B03</v>
      </c>
      <c r="P1566" s="17" t="str">
        <f>IF(SUM('Control Sample Data'!D$3:D$98)&gt;10,IF(AND(ISNUMBER('Control Sample Data'!D1565),'Control Sample Data'!D1565&lt;$B$1,'Control Sample Data'!D1565&gt;0),'Control Sample Data'!D1565,$B$1),"")</f>
        <v/>
      </c>
      <c r="Q1566" s="17" t="str">
        <f>IF(SUM('Control Sample Data'!E$3:E$98)&gt;10,IF(AND(ISNUMBER('Control Sample Data'!E1565),'Control Sample Data'!E1565&lt;$B$1,'Control Sample Data'!E1565&gt;0),'Control Sample Data'!E1565,$B$1),"")</f>
        <v/>
      </c>
      <c r="R1566" s="17" t="str">
        <f>IF(SUM('Control Sample Data'!F$3:F$98)&gt;10,IF(AND(ISNUMBER('Control Sample Data'!F1565),'Control Sample Data'!F1565&lt;$B$1,'Control Sample Data'!F1565&gt;0),'Control Sample Data'!F1565,$B$1),"")</f>
        <v/>
      </c>
      <c r="S1566" s="17" t="str">
        <f>IF(SUM('Control Sample Data'!G$3:G$98)&gt;10,IF(AND(ISNUMBER('Control Sample Data'!G1565),'Control Sample Data'!G1565&lt;$B$1,'Control Sample Data'!G1565&gt;0),'Control Sample Data'!G1565,$B$1),"")</f>
        <v/>
      </c>
      <c r="T1566" s="17" t="str">
        <f>IF(SUM('Control Sample Data'!H$3:H$98)&gt;10,IF(AND(ISNUMBER('Control Sample Data'!H1565),'Control Sample Data'!H1565&lt;$B$1,'Control Sample Data'!H1565&gt;0),'Control Sample Data'!H1565,$B$1),"")</f>
        <v/>
      </c>
      <c r="U1566" s="17" t="str">
        <f>IF(SUM('Control Sample Data'!I$3:I$98)&gt;10,IF(AND(ISNUMBER('Control Sample Data'!I1565),'Control Sample Data'!I1565&lt;$B$1,'Control Sample Data'!I1565&gt;0),'Control Sample Data'!I1565,$B$1),"")</f>
        <v/>
      </c>
      <c r="V1566" s="17" t="str">
        <f>IF(SUM('Control Sample Data'!J$3:J$98)&gt;10,IF(AND(ISNUMBER('Control Sample Data'!J1565),'Control Sample Data'!J1565&lt;$B$1,'Control Sample Data'!J1565&gt;0),'Control Sample Data'!J1565,$B$1),"")</f>
        <v/>
      </c>
      <c r="W1566" s="17" t="str">
        <f>IF(SUM('Control Sample Data'!K$3:K$98)&gt;10,IF(AND(ISNUMBER('Control Sample Data'!K1565),'Control Sample Data'!K1565&lt;$B$1,'Control Sample Data'!K1565&gt;0),'Control Sample Data'!K1565,$B$1),"")</f>
        <v/>
      </c>
      <c r="X1566" s="17" t="str">
        <f>IF(SUM('Control Sample Data'!L$3:L$98)&gt;10,IF(AND(ISNUMBER('Control Sample Data'!L1565),'Control Sample Data'!L1565&lt;$B$1,'Control Sample Data'!L1565&gt;0),'Control Sample Data'!L1565,$B$1),"")</f>
        <v/>
      </c>
      <c r="Y1566" s="17" t="str">
        <f>IF(SUM('Control Sample Data'!M$3:M$98)&gt;10,IF(AND(ISNUMBER('Control Sample Data'!M1565),'Control Sample Data'!M1565&lt;$B$1,'Control Sample Data'!M1565&gt;0),'Control Sample Data'!M1565,$B$1),"")</f>
        <v/>
      </c>
      <c r="AT1566" s="36" t="str">
        <f t="shared" si="1043"/>
        <v/>
      </c>
      <c r="AU1566" s="36" t="str">
        <f t="shared" si="1044"/>
        <v/>
      </c>
      <c r="AV1566" s="36" t="str">
        <f t="shared" si="1045"/>
        <v/>
      </c>
      <c r="AW1566" s="36" t="str">
        <f t="shared" si="1046"/>
        <v/>
      </c>
      <c r="AX1566" s="36" t="str">
        <f t="shared" si="1047"/>
        <v/>
      </c>
      <c r="AY1566" s="36" t="str">
        <f t="shared" si="1048"/>
        <v/>
      </c>
      <c r="AZ1566" s="36" t="str">
        <f t="shared" si="1049"/>
        <v/>
      </c>
      <c r="BA1566" s="36" t="str">
        <f t="shared" si="1050"/>
        <v/>
      </c>
      <c r="BB1566" s="36" t="str">
        <f t="shared" si="1051"/>
        <v/>
      </c>
      <c r="BC1566" s="36" t="str">
        <f t="shared" si="1052"/>
        <v/>
      </c>
      <c r="BD1566" s="36" t="str">
        <f t="shared" si="1053"/>
        <v/>
      </c>
      <c r="BE1566" s="36" t="str">
        <f t="shared" si="1054"/>
        <v/>
      </c>
      <c r="BF1566" s="36" t="str">
        <f t="shared" si="1055"/>
        <v/>
      </c>
      <c r="BG1566" s="36" t="str">
        <f t="shared" si="1056"/>
        <v/>
      </c>
      <c r="BH1566" s="36" t="str">
        <f t="shared" si="1057"/>
        <v/>
      </c>
      <c r="BI1566" s="36" t="str">
        <f t="shared" si="1058"/>
        <v/>
      </c>
      <c r="BJ1566" s="36" t="str">
        <f t="shared" si="1059"/>
        <v/>
      </c>
      <c r="BK1566" s="36" t="str">
        <f t="shared" si="1060"/>
        <v/>
      </c>
      <c r="BL1566" s="36" t="str">
        <f t="shared" si="1061"/>
        <v/>
      </c>
      <c r="BM1566" s="36" t="str">
        <f t="shared" si="1062"/>
        <v/>
      </c>
      <c r="BN1566" s="38" t="e">
        <f t="shared" si="1021"/>
        <v>#DIV/0!</v>
      </c>
      <c r="BO1566" s="38" t="e">
        <f t="shared" si="1022"/>
        <v>#DIV/0!</v>
      </c>
      <c r="BP1566" s="39" t="str">
        <f t="shared" si="1023"/>
        <v/>
      </c>
      <c r="BQ1566" s="39" t="str">
        <f t="shared" si="1024"/>
        <v/>
      </c>
      <c r="BR1566" s="39" t="str">
        <f t="shared" si="1025"/>
        <v/>
      </c>
      <c r="BS1566" s="39" t="str">
        <f t="shared" si="1026"/>
        <v/>
      </c>
      <c r="BT1566" s="39" t="str">
        <f t="shared" si="1027"/>
        <v/>
      </c>
      <c r="BU1566" s="39" t="str">
        <f t="shared" si="1028"/>
        <v/>
      </c>
      <c r="BV1566" s="39" t="str">
        <f t="shared" si="1029"/>
        <v/>
      </c>
      <c r="BW1566" s="39" t="str">
        <f t="shared" si="1030"/>
        <v/>
      </c>
      <c r="BX1566" s="39" t="str">
        <f t="shared" si="1031"/>
        <v/>
      </c>
      <c r="BY1566" s="39" t="str">
        <f t="shared" si="1032"/>
        <v/>
      </c>
      <c r="BZ1566" s="39" t="str">
        <f t="shared" si="1033"/>
        <v/>
      </c>
      <c r="CA1566" s="39" t="str">
        <f t="shared" si="1034"/>
        <v/>
      </c>
      <c r="CB1566" s="39" t="str">
        <f t="shared" si="1035"/>
        <v/>
      </c>
      <c r="CC1566" s="39" t="str">
        <f t="shared" si="1036"/>
        <v/>
      </c>
      <c r="CD1566" s="39" t="str">
        <f t="shared" si="1037"/>
        <v/>
      </c>
      <c r="CE1566" s="39" t="str">
        <f t="shared" si="1038"/>
        <v/>
      </c>
      <c r="CF1566" s="39" t="str">
        <f t="shared" si="1039"/>
        <v/>
      </c>
      <c r="CG1566" s="39" t="str">
        <f t="shared" si="1040"/>
        <v/>
      </c>
      <c r="CH1566" s="39" t="str">
        <f t="shared" si="1041"/>
        <v/>
      </c>
      <c r="CI1566" s="39" t="str">
        <f t="shared" si="1042"/>
        <v/>
      </c>
    </row>
    <row r="1567" spans="1:87">
      <c r="A1567" s="18"/>
      <c r="B1567" s="15">
        <f>'Gene Table'!E1566</f>
        <v>0</v>
      </c>
      <c r="C1567" s="15" t="str">
        <f>'Gene Table'!B1566</f>
        <v>B04</v>
      </c>
      <c r="D1567" s="16" t="str">
        <f>IF(SUM('Test Sample Data'!D$3:D$98)&gt;10,IF(AND(ISNUMBER('Test Sample Data'!D1566),'Test Sample Data'!D1566&lt;$B$1,'Test Sample Data'!D1566&gt;0),'Test Sample Data'!D1566,$B$1),"")</f>
        <v/>
      </c>
      <c r="E1567" s="17" t="str">
        <f>IF(SUM('Test Sample Data'!E$3:E$98)&gt;10,IF(AND(ISNUMBER('Test Sample Data'!E1566),'Test Sample Data'!E1566&lt;$B$1,'Test Sample Data'!E1566&gt;0),'Test Sample Data'!E1566,$B$1),"")</f>
        <v/>
      </c>
      <c r="F1567" s="17" t="str">
        <f>IF(SUM('Test Sample Data'!F$3:F$98)&gt;10,IF(AND(ISNUMBER('Test Sample Data'!F1566),'Test Sample Data'!F1566&lt;$B$1,'Test Sample Data'!F1566&gt;0),'Test Sample Data'!F1566,$B$1),"")</f>
        <v/>
      </c>
      <c r="G1567" s="17" t="str">
        <f>IF(SUM('Test Sample Data'!G$3:G$98)&gt;10,IF(AND(ISNUMBER('Test Sample Data'!G1566),'Test Sample Data'!G1566&lt;$B$1,'Test Sample Data'!G1566&gt;0),'Test Sample Data'!G1566,$B$1),"")</f>
        <v/>
      </c>
      <c r="H1567" s="17" t="str">
        <f>IF(SUM('Test Sample Data'!H$3:H$98)&gt;10,IF(AND(ISNUMBER('Test Sample Data'!H1566),'Test Sample Data'!H1566&lt;$B$1,'Test Sample Data'!H1566&gt;0),'Test Sample Data'!H1566,$B$1),"")</f>
        <v/>
      </c>
      <c r="I1567" s="17" t="str">
        <f>IF(SUM('Test Sample Data'!I$3:I$98)&gt;10,IF(AND(ISNUMBER('Test Sample Data'!I1566),'Test Sample Data'!I1566&lt;$B$1,'Test Sample Data'!I1566&gt;0),'Test Sample Data'!I1566,$B$1),"")</f>
        <v/>
      </c>
      <c r="J1567" s="17" t="str">
        <f>IF(SUM('Test Sample Data'!J$3:J$98)&gt;10,IF(AND(ISNUMBER('Test Sample Data'!J1566),'Test Sample Data'!J1566&lt;$B$1,'Test Sample Data'!J1566&gt;0),'Test Sample Data'!J1566,$B$1),"")</f>
        <v/>
      </c>
      <c r="K1567" s="17" t="str">
        <f>IF(SUM('Test Sample Data'!K$3:K$98)&gt;10,IF(AND(ISNUMBER('Test Sample Data'!K1566),'Test Sample Data'!K1566&lt;$B$1,'Test Sample Data'!K1566&gt;0),'Test Sample Data'!K1566,$B$1),"")</f>
        <v/>
      </c>
      <c r="L1567" s="17" t="str">
        <f>IF(SUM('Test Sample Data'!L$3:L$98)&gt;10,IF(AND(ISNUMBER('Test Sample Data'!L1566),'Test Sample Data'!L1566&lt;$B$1,'Test Sample Data'!L1566&gt;0),'Test Sample Data'!L1566,$B$1),"")</f>
        <v/>
      </c>
      <c r="M1567" s="17" t="str">
        <f>IF(SUM('Test Sample Data'!M$3:M$98)&gt;10,IF(AND(ISNUMBER('Test Sample Data'!M1566),'Test Sample Data'!M1566&lt;$B$1,'Test Sample Data'!M1566&gt;0),'Test Sample Data'!M1566,$B$1),"")</f>
        <v/>
      </c>
      <c r="N1567" s="17">
        <f>'Gene Table'!E1566</f>
        <v>0</v>
      </c>
      <c r="O1567" s="17" t="str">
        <f>'Gene Table'!B1566</f>
        <v>B04</v>
      </c>
      <c r="P1567" s="17" t="str">
        <f>IF(SUM('Control Sample Data'!D$3:D$98)&gt;10,IF(AND(ISNUMBER('Control Sample Data'!D1566),'Control Sample Data'!D1566&lt;$B$1,'Control Sample Data'!D1566&gt;0),'Control Sample Data'!D1566,$B$1),"")</f>
        <v/>
      </c>
      <c r="Q1567" s="17" t="str">
        <f>IF(SUM('Control Sample Data'!E$3:E$98)&gt;10,IF(AND(ISNUMBER('Control Sample Data'!E1566),'Control Sample Data'!E1566&lt;$B$1,'Control Sample Data'!E1566&gt;0),'Control Sample Data'!E1566,$B$1),"")</f>
        <v/>
      </c>
      <c r="R1567" s="17" t="str">
        <f>IF(SUM('Control Sample Data'!F$3:F$98)&gt;10,IF(AND(ISNUMBER('Control Sample Data'!F1566),'Control Sample Data'!F1566&lt;$B$1,'Control Sample Data'!F1566&gt;0),'Control Sample Data'!F1566,$B$1),"")</f>
        <v/>
      </c>
      <c r="S1567" s="17" t="str">
        <f>IF(SUM('Control Sample Data'!G$3:G$98)&gt;10,IF(AND(ISNUMBER('Control Sample Data'!G1566),'Control Sample Data'!G1566&lt;$B$1,'Control Sample Data'!G1566&gt;0),'Control Sample Data'!G1566,$B$1),"")</f>
        <v/>
      </c>
      <c r="T1567" s="17" t="str">
        <f>IF(SUM('Control Sample Data'!H$3:H$98)&gt;10,IF(AND(ISNUMBER('Control Sample Data'!H1566),'Control Sample Data'!H1566&lt;$B$1,'Control Sample Data'!H1566&gt;0),'Control Sample Data'!H1566,$B$1),"")</f>
        <v/>
      </c>
      <c r="U1567" s="17" t="str">
        <f>IF(SUM('Control Sample Data'!I$3:I$98)&gt;10,IF(AND(ISNUMBER('Control Sample Data'!I1566),'Control Sample Data'!I1566&lt;$B$1,'Control Sample Data'!I1566&gt;0),'Control Sample Data'!I1566,$B$1),"")</f>
        <v/>
      </c>
      <c r="V1567" s="17" t="str">
        <f>IF(SUM('Control Sample Data'!J$3:J$98)&gt;10,IF(AND(ISNUMBER('Control Sample Data'!J1566),'Control Sample Data'!J1566&lt;$B$1,'Control Sample Data'!J1566&gt;0),'Control Sample Data'!J1566,$B$1),"")</f>
        <v/>
      </c>
      <c r="W1567" s="17" t="str">
        <f>IF(SUM('Control Sample Data'!K$3:K$98)&gt;10,IF(AND(ISNUMBER('Control Sample Data'!K1566),'Control Sample Data'!K1566&lt;$B$1,'Control Sample Data'!K1566&gt;0),'Control Sample Data'!K1566,$B$1),"")</f>
        <v/>
      </c>
      <c r="X1567" s="17" t="str">
        <f>IF(SUM('Control Sample Data'!L$3:L$98)&gt;10,IF(AND(ISNUMBER('Control Sample Data'!L1566),'Control Sample Data'!L1566&lt;$B$1,'Control Sample Data'!L1566&gt;0),'Control Sample Data'!L1566,$B$1),"")</f>
        <v/>
      </c>
      <c r="Y1567" s="17" t="str">
        <f>IF(SUM('Control Sample Data'!M$3:M$98)&gt;10,IF(AND(ISNUMBER('Control Sample Data'!M1566),'Control Sample Data'!M1566&lt;$B$1,'Control Sample Data'!M1566&gt;0),'Control Sample Data'!M1566,$B$1),"")</f>
        <v/>
      </c>
      <c r="AT1567" s="36" t="str">
        <f t="shared" si="1043"/>
        <v/>
      </c>
      <c r="AU1567" s="36" t="str">
        <f t="shared" si="1044"/>
        <v/>
      </c>
      <c r="AV1567" s="36" t="str">
        <f t="shared" si="1045"/>
        <v/>
      </c>
      <c r="AW1567" s="36" t="str">
        <f t="shared" si="1046"/>
        <v/>
      </c>
      <c r="AX1567" s="36" t="str">
        <f t="shared" si="1047"/>
        <v/>
      </c>
      <c r="AY1567" s="36" t="str">
        <f t="shared" si="1048"/>
        <v/>
      </c>
      <c r="AZ1567" s="36" t="str">
        <f t="shared" si="1049"/>
        <v/>
      </c>
      <c r="BA1567" s="36" t="str">
        <f t="shared" si="1050"/>
        <v/>
      </c>
      <c r="BB1567" s="36" t="str">
        <f t="shared" si="1051"/>
        <v/>
      </c>
      <c r="BC1567" s="36" t="str">
        <f t="shared" si="1052"/>
        <v/>
      </c>
      <c r="BD1567" s="36" t="str">
        <f t="shared" si="1053"/>
        <v/>
      </c>
      <c r="BE1567" s="36" t="str">
        <f t="shared" si="1054"/>
        <v/>
      </c>
      <c r="BF1567" s="36" t="str">
        <f t="shared" si="1055"/>
        <v/>
      </c>
      <c r="BG1567" s="36" t="str">
        <f t="shared" si="1056"/>
        <v/>
      </c>
      <c r="BH1567" s="36" t="str">
        <f t="shared" si="1057"/>
        <v/>
      </c>
      <c r="BI1567" s="36" t="str">
        <f t="shared" si="1058"/>
        <v/>
      </c>
      <c r="BJ1567" s="36" t="str">
        <f t="shared" si="1059"/>
        <v/>
      </c>
      <c r="BK1567" s="36" t="str">
        <f t="shared" si="1060"/>
        <v/>
      </c>
      <c r="BL1567" s="36" t="str">
        <f t="shared" si="1061"/>
        <v/>
      </c>
      <c r="BM1567" s="36" t="str">
        <f t="shared" si="1062"/>
        <v/>
      </c>
      <c r="BN1567" s="38" t="e">
        <f t="shared" si="1021"/>
        <v>#DIV/0!</v>
      </c>
      <c r="BO1567" s="38" t="e">
        <f t="shared" si="1022"/>
        <v>#DIV/0!</v>
      </c>
      <c r="BP1567" s="39" t="str">
        <f t="shared" si="1023"/>
        <v/>
      </c>
      <c r="BQ1567" s="39" t="str">
        <f t="shared" si="1024"/>
        <v/>
      </c>
      <c r="BR1567" s="39" t="str">
        <f t="shared" si="1025"/>
        <v/>
      </c>
      <c r="BS1567" s="39" t="str">
        <f t="shared" si="1026"/>
        <v/>
      </c>
      <c r="BT1567" s="39" t="str">
        <f t="shared" si="1027"/>
        <v/>
      </c>
      <c r="BU1567" s="39" t="str">
        <f t="shared" si="1028"/>
        <v/>
      </c>
      <c r="BV1567" s="39" t="str">
        <f t="shared" si="1029"/>
        <v/>
      </c>
      <c r="BW1567" s="39" t="str">
        <f t="shared" si="1030"/>
        <v/>
      </c>
      <c r="BX1567" s="39" t="str">
        <f t="shared" si="1031"/>
        <v/>
      </c>
      <c r="BY1567" s="39" t="str">
        <f t="shared" si="1032"/>
        <v/>
      </c>
      <c r="BZ1567" s="39" t="str">
        <f t="shared" si="1033"/>
        <v/>
      </c>
      <c r="CA1567" s="39" t="str">
        <f t="shared" si="1034"/>
        <v/>
      </c>
      <c r="CB1567" s="39" t="str">
        <f t="shared" si="1035"/>
        <v/>
      </c>
      <c r="CC1567" s="39" t="str">
        <f t="shared" si="1036"/>
        <v/>
      </c>
      <c r="CD1567" s="39" t="str">
        <f t="shared" si="1037"/>
        <v/>
      </c>
      <c r="CE1567" s="39" t="str">
        <f t="shared" si="1038"/>
        <v/>
      </c>
      <c r="CF1567" s="39" t="str">
        <f t="shared" si="1039"/>
        <v/>
      </c>
      <c r="CG1567" s="39" t="str">
        <f t="shared" si="1040"/>
        <v/>
      </c>
      <c r="CH1567" s="39" t="str">
        <f t="shared" si="1041"/>
        <v/>
      </c>
      <c r="CI1567" s="39" t="str">
        <f t="shared" si="1042"/>
        <v/>
      </c>
    </row>
    <row r="1568" spans="1:87">
      <c r="A1568" s="18"/>
      <c r="B1568" s="15" t="str">
        <f>'Gene Table'!E1567</f>
        <v>hsa-miR-5579-5p</v>
      </c>
      <c r="C1568" s="15" t="str">
        <f>'Gene Table'!B1567</f>
        <v>B05</v>
      </c>
      <c r="D1568" s="16" t="str">
        <f>IF(SUM('Test Sample Data'!D$3:D$98)&gt;10,IF(AND(ISNUMBER('Test Sample Data'!D1567),'Test Sample Data'!D1567&lt;$B$1,'Test Sample Data'!D1567&gt;0),'Test Sample Data'!D1567,$B$1),"")</f>
        <v/>
      </c>
      <c r="E1568" s="17" t="str">
        <f>IF(SUM('Test Sample Data'!E$3:E$98)&gt;10,IF(AND(ISNUMBER('Test Sample Data'!E1567),'Test Sample Data'!E1567&lt;$B$1,'Test Sample Data'!E1567&gt;0),'Test Sample Data'!E1567,$B$1),"")</f>
        <v/>
      </c>
      <c r="F1568" s="17" t="str">
        <f>IF(SUM('Test Sample Data'!F$3:F$98)&gt;10,IF(AND(ISNUMBER('Test Sample Data'!F1567),'Test Sample Data'!F1567&lt;$B$1,'Test Sample Data'!F1567&gt;0),'Test Sample Data'!F1567,$B$1),"")</f>
        <v/>
      </c>
      <c r="G1568" s="17" t="str">
        <f>IF(SUM('Test Sample Data'!G$3:G$98)&gt;10,IF(AND(ISNUMBER('Test Sample Data'!G1567),'Test Sample Data'!G1567&lt;$B$1,'Test Sample Data'!G1567&gt;0),'Test Sample Data'!G1567,$B$1),"")</f>
        <v/>
      </c>
      <c r="H1568" s="17" t="str">
        <f>IF(SUM('Test Sample Data'!H$3:H$98)&gt;10,IF(AND(ISNUMBER('Test Sample Data'!H1567),'Test Sample Data'!H1567&lt;$B$1,'Test Sample Data'!H1567&gt;0),'Test Sample Data'!H1567,$B$1),"")</f>
        <v/>
      </c>
      <c r="I1568" s="17" t="str">
        <f>IF(SUM('Test Sample Data'!I$3:I$98)&gt;10,IF(AND(ISNUMBER('Test Sample Data'!I1567),'Test Sample Data'!I1567&lt;$B$1,'Test Sample Data'!I1567&gt;0),'Test Sample Data'!I1567,$B$1),"")</f>
        <v/>
      </c>
      <c r="J1568" s="17" t="str">
        <f>IF(SUM('Test Sample Data'!J$3:J$98)&gt;10,IF(AND(ISNUMBER('Test Sample Data'!J1567),'Test Sample Data'!J1567&lt;$B$1,'Test Sample Data'!J1567&gt;0),'Test Sample Data'!J1567,$B$1),"")</f>
        <v/>
      </c>
      <c r="K1568" s="17" t="str">
        <f>IF(SUM('Test Sample Data'!K$3:K$98)&gt;10,IF(AND(ISNUMBER('Test Sample Data'!K1567),'Test Sample Data'!K1567&lt;$B$1,'Test Sample Data'!K1567&gt;0),'Test Sample Data'!K1567,$B$1),"")</f>
        <v/>
      </c>
      <c r="L1568" s="17" t="str">
        <f>IF(SUM('Test Sample Data'!L$3:L$98)&gt;10,IF(AND(ISNUMBER('Test Sample Data'!L1567),'Test Sample Data'!L1567&lt;$B$1,'Test Sample Data'!L1567&gt;0),'Test Sample Data'!L1567,$B$1),"")</f>
        <v/>
      </c>
      <c r="M1568" s="17" t="str">
        <f>IF(SUM('Test Sample Data'!M$3:M$98)&gt;10,IF(AND(ISNUMBER('Test Sample Data'!M1567),'Test Sample Data'!M1567&lt;$B$1,'Test Sample Data'!M1567&gt;0),'Test Sample Data'!M1567,$B$1),"")</f>
        <v/>
      </c>
      <c r="N1568" s="17" t="str">
        <f>'Gene Table'!E1567</f>
        <v>hsa-miR-5579-5p</v>
      </c>
      <c r="O1568" s="17" t="str">
        <f>'Gene Table'!B1567</f>
        <v>B05</v>
      </c>
      <c r="P1568" s="17" t="str">
        <f>IF(SUM('Control Sample Data'!D$3:D$98)&gt;10,IF(AND(ISNUMBER('Control Sample Data'!D1567),'Control Sample Data'!D1567&lt;$B$1,'Control Sample Data'!D1567&gt;0),'Control Sample Data'!D1567,$B$1),"")</f>
        <v/>
      </c>
      <c r="Q1568" s="17" t="str">
        <f>IF(SUM('Control Sample Data'!E$3:E$98)&gt;10,IF(AND(ISNUMBER('Control Sample Data'!E1567),'Control Sample Data'!E1567&lt;$B$1,'Control Sample Data'!E1567&gt;0),'Control Sample Data'!E1567,$B$1),"")</f>
        <v/>
      </c>
      <c r="R1568" s="17" t="str">
        <f>IF(SUM('Control Sample Data'!F$3:F$98)&gt;10,IF(AND(ISNUMBER('Control Sample Data'!F1567),'Control Sample Data'!F1567&lt;$B$1,'Control Sample Data'!F1567&gt;0),'Control Sample Data'!F1567,$B$1),"")</f>
        <v/>
      </c>
      <c r="S1568" s="17" t="str">
        <f>IF(SUM('Control Sample Data'!G$3:G$98)&gt;10,IF(AND(ISNUMBER('Control Sample Data'!G1567),'Control Sample Data'!G1567&lt;$B$1,'Control Sample Data'!G1567&gt;0),'Control Sample Data'!G1567,$B$1),"")</f>
        <v/>
      </c>
      <c r="T1568" s="17" t="str">
        <f>IF(SUM('Control Sample Data'!H$3:H$98)&gt;10,IF(AND(ISNUMBER('Control Sample Data'!H1567),'Control Sample Data'!H1567&lt;$B$1,'Control Sample Data'!H1567&gt;0),'Control Sample Data'!H1567,$B$1),"")</f>
        <v/>
      </c>
      <c r="U1568" s="17" t="str">
        <f>IF(SUM('Control Sample Data'!I$3:I$98)&gt;10,IF(AND(ISNUMBER('Control Sample Data'!I1567),'Control Sample Data'!I1567&lt;$B$1,'Control Sample Data'!I1567&gt;0),'Control Sample Data'!I1567,$B$1),"")</f>
        <v/>
      </c>
      <c r="V1568" s="17" t="str">
        <f>IF(SUM('Control Sample Data'!J$3:J$98)&gt;10,IF(AND(ISNUMBER('Control Sample Data'!J1567),'Control Sample Data'!J1567&lt;$B$1,'Control Sample Data'!J1567&gt;0),'Control Sample Data'!J1567,$B$1),"")</f>
        <v/>
      </c>
      <c r="W1568" s="17" t="str">
        <f>IF(SUM('Control Sample Data'!K$3:K$98)&gt;10,IF(AND(ISNUMBER('Control Sample Data'!K1567),'Control Sample Data'!K1567&lt;$B$1,'Control Sample Data'!K1567&gt;0),'Control Sample Data'!K1567,$B$1),"")</f>
        <v/>
      </c>
      <c r="X1568" s="17" t="str">
        <f>IF(SUM('Control Sample Data'!L$3:L$98)&gt;10,IF(AND(ISNUMBER('Control Sample Data'!L1567),'Control Sample Data'!L1567&lt;$B$1,'Control Sample Data'!L1567&gt;0),'Control Sample Data'!L1567,$B$1),"")</f>
        <v/>
      </c>
      <c r="Y1568" s="17" t="str">
        <f>IF(SUM('Control Sample Data'!M$3:M$98)&gt;10,IF(AND(ISNUMBER('Control Sample Data'!M1567),'Control Sample Data'!M1567&lt;$B$1,'Control Sample Data'!M1567&gt;0),'Control Sample Data'!M1567,$B$1),"")</f>
        <v/>
      </c>
      <c r="AT1568" s="36" t="str">
        <f t="shared" si="1043"/>
        <v/>
      </c>
      <c r="AU1568" s="36" t="str">
        <f t="shared" si="1044"/>
        <v/>
      </c>
      <c r="AV1568" s="36" t="str">
        <f t="shared" si="1045"/>
        <v/>
      </c>
      <c r="AW1568" s="36" t="str">
        <f t="shared" si="1046"/>
        <v/>
      </c>
      <c r="AX1568" s="36" t="str">
        <f t="shared" si="1047"/>
        <v/>
      </c>
      <c r="AY1568" s="36" t="str">
        <f t="shared" si="1048"/>
        <v/>
      </c>
      <c r="AZ1568" s="36" t="str">
        <f t="shared" si="1049"/>
        <v/>
      </c>
      <c r="BA1568" s="36" t="str">
        <f t="shared" si="1050"/>
        <v/>
      </c>
      <c r="BB1568" s="36" t="str">
        <f t="shared" si="1051"/>
        <v/>
      </c>
      <c r="BC1568" s="36" t="str">
        <f t="shared" si="1052"/>
        <v/>
      </c>
      <c r="BD1568" s="36" t="str">
        <f t="shared" si="1053"/>
        <v/>
      </c>
      <c r="BE1568" s="36" t="str">
        <f t="shared" si="1054"/>
        <v/>
      </c>
      <c r="BF1568" s="36" t="str">
        <f t="shared" si="1055"/>
        <v/>
      </c>
      <c r="BG1568" s="36" t="str">
        <f t="shared" si="1056"/>
        <v/>
      </c>
      <c r="BH1568" s="36" t="str">
        <f t="shared" si="1057"/>
        <v/>
      </c>
      <c r="BI1568" s="36" t="str">
        <f t="shared" si="1058"/>
        <v/>
      </c>
      <c r="BJ1568" s="36" t="str">
        <f t="shared" si="1059"/>
        <v/>
      </c>
      <c r="BK1568" s="36" t="str">
        <f t="shared" si="1060"/>
        <v/>
      </c>
      <c r="BL1568" s="36" t="str">
        <f t="shared" si="1061"/>
        <v/>
      </c>
      <c r="BM1568" s="36" t="str">
        <f t="shared" si="1062"/>
        <v/>
      </c>
      <c r="BN1568" s="38" t="e">
        <f t="shared" si="1021"/>
        <v>#DIV/0!</v>
      </c>
      <c r="BO1568" s="38" t="e">
        <f t="shared" si="1022"/>
        <v>#DIV/0!</v>
      </c>
      <c r="BP1568" s="39" t="str">
        <f t="shared" si="1023"/>
        <v/>
      </c>
      <c r="BQ1568" s="39" t="str">
        <f t="shared" si="1024"/>
        <v/>
      </c>
      <c r="BR1568" s="39" t="str">
        <f t="shared" si="1025"/>
        <v/>
      </c>
      <c r="BS1568" s="39" t="str">
        <f t="shared" si="1026"/>
        <v/>
      </c>
      <c r="BT1568" s="39" t="str">
        <f t="shared" si="1027"/>
        <v/>
      </c>
      <c r="BU1568" s="39" t="str">
        <f t="shared" si="1028"/>
        <v/>
      </c>
      <c r="BV1568" s="39" t="str">
        <f t="shared" si="1029"/>
        <v/>
      </c>
      <c r="BW1568" s="39" t="str">
        <f t="shared" si="1030"/>
        <v/>
      </c>
      <c r="BX1568" s="39" t="str">
        <f t="shared" si="1031"/>
        <v/>
      </c>
      <c r="BY1568" s="39" t="str">
        <f t="shared" si="1032"/>
        <v/>
      </c>
      <c r="BZ1568" s="39" t="str">
        <f t="shared" si="1033"/>
        <v/>
      </c>
      <c r="CA1568" s="39" t="str">
        <f t="shared" si="1034"/>
        <v/>
      </c>
      <c r="CB1568" s="39" t="str">
        <f t="shared" si="1035"/>
        <v/>
      </c>
      <c r="CC1568" s="39" t="str">
        <f t="shared" si="1036"/>
        <v/>
      </c>
      <c r="CD1568" s="39" t="str">
        <f t="shared" si="1037"/>
        <v/>
      </c>
      <c r="CE1568" s="39" t="str">
        <f t="shared" si="1038"/>
        <v/>
      </c>
      <c r="CF1568" s="39" t="str">
        <f t="shared" si="1039"/>
        <v/>
      </c>
      <c r="CG1568" s="39" t="str">
        <f t="shared" si="1040"/>
        <v/>
      </c>
      <c r="CH1568" s="39" t="str">
        <f t="shared" si="1041"/>
        <v/>
      </c>
      <c r="CI1568" s="39" t="str">
        <f t="shared" si="1042"/>
        <v/>
      </c>
    </row>
    <row r="1569" spans="1:87">
      <c r="A1569" s="18"/>
      <c r="B1569" s="15">
        <f>'Gene Table'!E1568</f>
        <v>0</v>
      </c>
      <c r="C1569" s="15" t="str">
        <f>'Gene Table'!B1568</f>
        <v>B06</v>
      </c>
      <c r="D1569" s="16" t="str">
        <f>IF(SUM('Test Sample Data'!D$3:D$98)&gt;10,IF(AND(ISNUMBER('Test Sample Data'!D1568),'Test Sample Data'!D1568&lt;$B$1,'Test Sample Data'!D1568&gt;0),'Test Sample Data'!D1568,$B$1),"")</f>
        <v/>
      </c>
      <c r="E1569" s="17" t="str">
        <f>IF(SUM('Test Sample Data'!E$3:E$98)&gt;10,IF(AND(ISNUMBER('Test Sample Data'!E1568),'Test Sample Data'!E1568&lt;$B$1,'Test Sample Data'!E1568&gt;0),'Test Sample Data'!E1568,$B$1),"")</f>
        <v/>
      </c>
      <c r="F1569" s="17" t="str">
        <f>IF(SUM('Test Sample Data'!F$3:F$98)&gt;10,IF(AND(ISNUMBER('Test Sample Data'!F1568),'Test Sample Data'!F1568&lt;$B$1,'Test Sample Data'!F1568&gt;0),'Test Sample Data'!F1568,$B$1),"")</f>
        <v/>
      </c>
      <c r="G1569" s="17" t="str">
        <f>IF(SUM('Test Sample Data'!G$3:G$98)&gt;10,IF(AND(ISNUMBER('Test Sample Data'!G1568),'Test Sample Data'!G1568&lt;$B$1,'Test Sample Data'!G1568&gt;0),'Test Sample Data'!G1568,$B$1),"")</f>
        <v/>
      </c>
      <c r="H1569" s="17" t="str">
        <f>IF(SUM('Test Sample Data'!H$3:H$98)&gt;10,IF(AND(ISNUMBER('Test Sample Data'!H1568),'Test Sample Data'!H1568&lt;$B$1,'Test Sample Data'!H1568&gt;0),'Test Sample Data'!H1568,$B$1),"")</f>
        <v/>
      </c>
      <c r="I1569" s="17" t="str">
        <f>IF(SUM('Test Sample Data'!I$3:I$98)&gt;10,IF(AND(ISNUMBER('Test Sample Data'!I1568),'Test Sample Data'!I1568&lt;$B$1,'Test Sample Data'!I1568&gt;0),'Test Sample Data'!I1568,$B$1),"")</f>
        <v/>
      </c>
      <c r="J1569" s="17" t="str">
        <f>IF(SUM('Test Sample Data'!J$3:J$98)&gt;10,IF(AND(ISNUMBER('Test Sample Data'!J1568),'Test Sample Data'!J1568&lt;$B$1,'Test Sample Data'!J1568&gt;0),'Test Sample Data'!J1568,$B$1),"")</f>
        <v/>
      </c>
      <c r="K1569" s="17" t="str">
        <f>IF(SUM('Test Sample Data'!K$3:K$98)&gt;10,IF(AND(ISNUMBER('Test Sample Data'!K1568),'Test Sample Data'!K1568&lt;$B$1,'Test Sample Data'!K1568&gt;0),'Test Sample Data'!K1568,$B$1),"")</f>
        <v/>
      </c>
      <c r="L1569" s="17" t="str">
        <f>IF(SUM('Test Sample Data'!L$3:L$98)&gt;10,IF(AND(ISNUMBER('Test Sample Data'!L1568),'Test Sample Data'!L1568&lt;$B$1,'Test Sample Data'!L1568&gt;0),'Test Sample Data'!L1568,$B$1),"")</f>
        <v/>
      </c>
      <c r="M1569" s="17" t="str">
        <f>IF(SUM('Test Sample Data'!M$3:M$98)&gt;10,IF(AND(ISNUMBER('Test Sample Data'!M1568),'Test Sample Data'!M1568&lt;$B$1,'Test Sample Data'!M1568&gt;0),'Test Sample Data'!M1568,$B$1),"")</f>
        <v/>
      </c>
      <c r="N1569" s="17">
        <f>'Gene Table'!E1568</f>
        <v>0</v>
      </c>
      <c r="O1569" s="17" t="str">
        <f>'Gene Table'!B1568</f>
        <v>B06</v>
      </c>
      <c r="P1569" s="17" t="str">
        <f>IF(SUM('Control Sample Data'!D$3:D$98)&gt;10,IF(AND(ISNUMBER('Control Sample Data'!D1568),'Control Sample Data'!D1568&lt;$B$1,'Control Sample Data'!D1568&gt;0),'Control Sample Data'!D1568,$B$1),"")</f>
        <v/>
      </c>
      <c r="Q1569" s="17" t="str">
        <f>IF(SUM('Control Sample Data'!E$3:E$98)&gt;10,IF(AND(ISNUMBER('Control Sample Data'!E1568),'Control Sample Data'!E1568&lt;$B$1,'Control Sample Data'!E1568&gt;0),'Control Sample Data'!E1568,$B$1),"")</f>
        <v/>
      </c>
      <c r="R1569" s="17" t="str">
        <f>IF(SUM('Control Sample Data'!F$3:F$98)&gt;10,IF(AND(ISNUMBER('Control Sample Data'!F1568),'Control Sample Data'!F1568&lt;$B$1,'Control Sample Data'!F1568&gt;0),'Control Sample Data'!F1568,$B$1),"")</f>
        <v/>
      </c>
      <c r="S1569" s="17" t="str">
        <f>IF(SUM('Control Sample Data'!G$3:G$98)&gt;10,IF(AND(ISNUMBER('Control Sample Data'!G1568),'Control Sample Data'!G1568&lt;$B$1,'Control Sample Data'!G1568&gt;0),'Control Sample Data'!G1568,$B$1),"")</f>
        <v/>
      </c>
      <c r="T1569" s="17" t="str">
        <f>IF(SUM('Control Sample Data'!H$3:H$98)&gt;10,IF(AND(ISNUMBER('Control Sample Data'!H1568),'Control Sample Data'!H1568&lt;$B$1,'Control Sample Data'!H1568&gt;0),'Control Sample Data'!H1568,$B$1),"")</f>
        <v/>
      </c>
      <c r="U1569" s="17" t="str">
        <f>IF(SUM('Control Sample Data'!I$3:I$98)&gt;10,IF(AND(ISNUMBER('Control Sample Data'!I1568),'Control Sample Data'!I1568&lt;$B$1,'Control Sample Data'!I1568&gt;0),'Control Sample Data'!I1568,$B$1),"")</f>
        <v/>
      </c>
      <c r="V1569" s="17" t="str">
        <f>IF(SUM('Control Sample Data'!J$3:J$98)&gt;10,IF(AND(ISNUMBER('Control Sample Data'!J1568),'Control Sample Data'!J1568&lt;$B$1,'Control Sample Data'!J1568&gt;0),'Control Sample Data'!J1568,$B$1),"")</f>
        <v/>
      </c>
      <c r="W1569" s="17" t="str">
        <f>IF(SUM('Control Sample Data'!K$3:K$98)&gt;10,IF(AND(ISNUMBER('Control Sample Data'!K1568),'Control Sample Data'!K1568&lt;$B$1,'Control Sample Data'!K1568&gt;0),'Control Sample Data'!K1568,$B$1),"")</f>
        <v/>
      </c>
      <c r="X1569" s="17" t="str">
        <f>IF(SUM('Control Sample Data'!L$3:L$98)&gt;10,IF(AND(ISNUMBER('Control Sample Data'!L1568),'Control Sample Data'!L1568&lt;$B$1,'Control Sample Data'!L1568&gt;0),'Control Sample Data'!L1568,$B$1),"")</f>
        <v/>
      </c>
      <c r="Y1569" s="17" t="str">
        <f>IF(SUM('Control Sample Data'!M$3:M$98)&gt;10,IF(AND(ISNUMBER('Control Sample Data'!M1568),'Control Sample Data'!M1568&lt;$B$1,'Control Sample Data'!M1568&gt;0),'Control Sample Data'!M1568,$B$1),"")</f>
        <v/>
      </c>
      <c r="AT1569" s="36" t="str">
        <f t="shared" si="1043"/>
        <v/>
      </c>
      <c r="AU1569" s="36" t="str">
        <f t="shared" si="1044"/>
        <v/>
      </c>
      <c r="AV1569" s="36" t="str">
        <f t="shared" si="1045"/>
        <v/>
      </c>
      <c r="AW1569" s="36" t="str">
        <f t="shared" si="1046"/>
        <v/>
      </c>
      <c r="AX1569" s="36" t="str">
        <f t="shared" si="1047"/>
        <v/>
      </c>
      <c r="AY1569" s="36" t="str">
        <f t="shared" si="1048"/>
        <v/>
      </c>
      <c r="AZ1569" s="36" t="str">
        <f t="shared" si="1049"/>
        <v/>
      </c>
      <c r="BA1569" s="36" t="str">
        <f t="shared" si="1050"/>
        <v/>
      </c>
      <c r="BB1569" s="36" t="str">
        <f t="shared" si="1051"/>
        <v/>
      </c>
      <c r="BC1569" s="36" t="str">
        <f t="shared" si="1052"/>
        <v/>
      </c>
      <c r="BD1569" s="36" t="str">
        <f t="shared" si="1053"/>
        <v/>
      </c>
      <c r="BE1569" s="36" t="str">
        <f t="shared" si="1054"/>
        <v/>
      </c>
      <c r="BF1569" s="36" t="str">
        <f t="shared" si="1055"/>
        <v/>
      </c>
      <c r="BG1569" s="36" t="str">
        <f t="shared" si="1056"/>
        <v/>
      </c>
      <c r="BH1569" s="36" t="str">
        <f t="shared" si="1057"/>
        <v/>
      </c>
      <c r="BI1569" s="36" t="str">
        <f t="shared" si="1058"/>
        <v/>
      </c>
      <c r="BJ1569" s="36" t="str">
        <f t="shared" si="1059"/>
        <v/>
      </c>
      <c r="BK1569" s="36" t="str">
        <f t="shared" si="1060"/>
        <v/>
      </c>
      <c r="BL1569" s="36" t="str">
        <f t="shared" si="1061"/>
        <v/>
      </c>
      <c r="BM1569" s="36" t="str">
        <f t="shared" si="1062"/>
        <v/>
      </c>
      <c r="BN1569" s="38" t="e">
        <f t="shared" si="1021"/>
        <v>#DIV/0!</v>
      </c>
      <c r="BO1569" s="38" t="e">
        <f t="shared" si="1022"/>
        <v>#DIV/0!</v>
      </c>
      <c r="BP1569" s="39" t="str">
        <f t="shared" si="1023"/>
        <v/>
      </c>
      <c r="BQ1569" s="39" t="str">
        <f t="shared" si="1024"/>
        <v/>
      </c>
      <c r="BR1569" s="39" t="str">
        <f t="shared" si="1025"/>
        <v/>
      </c>
      <c r="BS1569" s="39" t="str">
        <f t="shared" si="1026"/>
        <v/>
      </c>
      <c r="BT1569" s="39" t="str">
        <f t="shared" si="1027"/>
        <v/>
      </c>
      <c r="BU1569" s="39" t="str">
        <f t="shared" si="1028"/>
        <v/>
      </c>
      <c r="BV1569" s="39" t="str">
        <f t="shared" si="1029"/>
        <v/>
      </c>
      <c r="BW1569" s="39" t="str">
        <f t="shared" si="1030"/>
        <v/>
      </c>
      <c r="BX1569" s="39" t="str">
        <f t="shared" si="1031"/>
        <v/>
      </c>
      <c r="BY1569" s="39" t="str">
        <f t="shared" si="1032"/>
        <v/>
      </c>
      <c r="BZ1569" s="39" t="str">
        <f t="shared" si="1033"/>
        <v/>
      </c>
      <c r="CA1569" s="39" t="str">
        <f t="shared" si="1034"/>
        <v/>
      </c>
      <c r="CB1569" s="39" t="str">
        <f t="shared" si="1035"/>
        <v/>
      </c>
      <c r="CC1569" s="39" t="str">
        <f t="shared" si="1036"/>
        <v/>
      </c>
      <c r="CD1569" s="39" t="str">
        <f t="shared" si="1037"/>
        <v/>
      </c>
      <c r="CE1569" s="39" t="str">
        <f t="shared" si="1038"/>
        <v/>
      </c>
      <c r="CF1569" s="39" t="str">
        <f t="shared" si="1039"/>
        <v/>
      </c>
      <c r="CG1569" s="39" t="str">
        <f t="shared" si="1040"/>
        <v/>
      </c>
      <c r="CH1569" s="39" t="str">
        <f t="shared" si="1041"/>
        <v/>
      </c>
      <c r="CI1569" s="39" t="str">
        <f t="shared" si="1042"/>
        <v/>
      </c>
    </row>
    <row r="1570" spans="1:87">
      <c r="A1570" s="18"/>
      <c r="B1570" s="15" t="str">
        <f>'Gene Table'!E1569</f>
        <v>hsa-miR-5579-3p</v>
      </c>
      <c r="C1570" s="15" t="str">
        <f>'Gene Table'!B1569</f>
        <v>B07</v>
      </c>
      <c r="D1570" s="16" t="str">
        <f>IF(SUM('Test Sample Data'!D$3:D$98)&gt;10,IF(AND(ISNUMBER('Test Sample Data'!D1569),'Test Sample Data'!D1569&lt;$B$1,'Test Sample Data'!D1569&gt;0),'Test Sample Data'!D1569,$B$1),"")</f>
        <v/>
      </c>
      <c r="E1570" s="17" t="str">
        <f>IF(SUM('Test Sample Data'!E$3:E$98)&gt;10,IF(AND(ISNUMBER('Test Sample Data'!E1569),'Test Sample Data'!E1569&lt;$B$1,'Test Sample Data'!E1569&gt;0),'Test Sample Data'!E1569,$B$1),"")</f>
        <v/>
      </c>
      <c r="F1570" s="17" t="str">
        <f>IF(SUM('Test Sample Data'!F$3:F$98)&gt;10,IF(AND(ISNUMBER('Test Sample Data'!F1569),'Test Sample Data'!F1569&lt;$B$1,'Test Sample Data'!F1569&gt;0),'Test Sample Data'!F1569,$B$1),"")</f>
        <v/>
      </c>
      <c r="G1570" s="17" t="str">
        <f>IF(SUM('Test Sample Data'!G$3:G$98)&gt;10,IF(AND(ISNUMBER('Test Sample Data'!G1569),'Test Sample Data'!G1569&lt;$B$1,'Test Sample Data'!G1569&gt;0),'Test Sample Data'!G1569,$B$1),"")</f>
        <v/>
      </c>
      <c r="H1570" s="17" t="str">
        <f>IF(SUM('Test Sample Data'!H$3:H$98)&gt;10,IF(AND(ISNUMBER('Test Sample Data'!H1569),'Test Sample Data'!H1569&lt;$B$1,'Test Sample Data'!H1569&gt;0),'Test Sample Data'!H1569,$B$1),"")</f>
        <v/>
      </c>
      <c r="I1570" s="17" t="str">
        <f>IF(SUM('Test Sample Data'!I$3:I$98)&gt;10,IF(AND(ISNUMBER('Test Sample Data'!I1569),'Test Sample Data'!I1569&lt;$B$1,'Test Sample Data'!I1569&gt;0),'Test Sample Data'!I1569,$B$1),"")</f>
        <v/>
      </c>
      <c r="J1570" s="17" t="str">
        <f>IF(SUM('Test Sample Data'!J$3:J$98)&gt;10,IF(AND(ISNUMBER('Test Sample Data'!J1569),'Test Sample Data'!J1569&lt;$B$1,'Test Sample Data'!J1569&gt;0),'Test Sample Data'!J1569,$B$1),"")</f>
        <v/>
      </c>
      <c r="K1570" s="17" t="str">
        <f>IF(SUM('Test Sample Data'!K$3:K$98)&gt;10,IF(AND(ISNUMBER('Test Sample Data'!K1569),'Test Sample Data'!K1569&lt;$B$1,'Test Sample Data'!K1569&gt;0),'Test Sample Data'!K1569,$B$1),"")</f>
        <v/>
      </c>
      <c r="L1570" s="17" t="str">
        <f>IF(SUM('Test Sample Data'!L$3:L$98)&gt;10,IF(AND(ISNUMBER('Test Sample Data'!L1569),'Test Sample Data'!L1569&lt;$B$1,'Test Sample Data'!L1569&gt;0),'Test Sample Data'!L1569,$B$1),"")</f>
        <v/>
      </c>
      <c r="M1570" s="17" t="str">
        <f>IF(SUM('Test Sample Data'!M$3:M$98)&gt;10,IF(AND(ISNUMBER('Test Sample Data'!M1569),'Test Sample Data'!M1569&lt;$B$1,'Test Sample Data'!M1569&gt;0),'Test Sample Data'!M1569,$B$1),"")</f>
        <v/>
      </c>
      <c r="N1570" s="17" t="str">
        <f>'Gene Table'!E1569</f>
        <v>hsa-miR-5579-3p</v>
      </c>
      <c r="O1570" s="17" t="str">
        <f>'Gene Table'!B1569</f>
        <v>B07</v>
      </c>
      <c r="P1570" s="17" t="str">
        <f>IF(SUM('Control Sample Data'!D$3:D$98)&gt;10,IF(AND(ISNUMBER('Control Sample Data'!D1569),'Control Sample Data'!D1569&lt;$B$1,'Control Sample Data'!D1569&gt;0),'Control Sample Data'!D1569,$B$1),"")</f>
        <v/>
      </c>
      <c r="Q1570" s="17" t="str">
        <f>IF(SUM('Control Sample Data'!E$3:E$98)&gt;10,IF(AND(ISNUMBER('Control Sample Data'!E1569),'Control Sample Data'!E1569&lt;$B$1,'Control Sample Data'!E1569&gt;0),'Control Sample Data'!E1569,$B$1),"")</f>
        <v/>
      </c>
      <c r="R1570" s="17" t="str">
        <f>IF(SUM('Control Sample Data'!F$3:F$98)&gt;10,IF(AND(ISNUMBER('Control Sample Data'!F1569),'Control Sample Data'!F1569&lt;$B$1,'Control Sample Data'!F1569&gt;0),'Control Sample Data'!F1569,$B$1),"")</f>
        <v/>
      </c>
      <c r="S1570" s="17" t="str">
        <f>IF(SUM('Control Sample Data'!G$3:G$98)&gt;10,IF(AND(ISNUMBER('Control Sample Data'!G1569),'Control Sample Data'!G1569&lt;$B$1,'Control Sample Data'!G1569&gt;0),'Control Sample Data'!G1569,$B$1),"")</f>
        <v/>
      </c>
      <c r="T1570" s="17" t="str">
        <f>IF(SUM('Control Sample Data'!H$3:H$98)&gt;10,IF(AND(ISNUMBER('Control Sample Data'!H1569),'Control Sample Data'!H1569&lt;$B$1,'Control Sample Data'!H1569&gt;0),'Control Sample Data'!H1569,$B$1),"")</f>
        <v/>
      </c>
      <c r="U1570" s="17" t="str">
        <f>IF(SUM('Control Sample Data'!I$3:I$98)&gt;10,IF(AND(ISNUMBER('Control Sample Data'!I1569),'Control Sample Data'!I1569&lt;$B$1,'Control Sample Data'!I1569&gt;0),'Control Sample Data'!I1569,$B$1),"")</f>
        <v/>
      </c>
      <c r="V1570" s="17" t="str">
        <f>IF(SUM('Control Sample Data'!J$3:J$98)&gt;10,IF(AND(ISNUMBER('Control Sample Data'!J1569),'Control Sample Data'!J1569&lt;$B$1,'Control Sample Data'!J1569&gt;0),'Control Sample Data'!J1569,$B$1),"")</f>
        <v/>
      </c>
      <c r="W1570" s="17" t="str">
        <f>IF(SUM('Control Sample Data'!K$3:K$98)&gt;10,IF(AND(ISNUMBER('Control Sample Data'!K1569),'Control Sample Data'!K1569&lt;$B$1,'Control Sample Data'!K1569&gt;0),'Control Sample Data'!K1569,$B$1),"")</f>
        <v/>
      </c>
      <c r="X1570" s="17" t="str">
        <f>IF(SUM('Control Sample Data'!L$3:L$98)&gt;10,IF(AND(ISNUMBER('Control Sample Data'!L1569),'Control Sample Data'!L1569&lt;$B$1,'Control Sample Data'!L1569&gt;0),'Control Sample Data'!L1569,$B$1),"")</f>
        <v/>
      </c>
      <c r="Y1570" s="17" t="str">
        <f>IF(SUM('Control Sample Data'!M$3:M$98)&gt;10,IF(AND(ISNUMBER('Control Sample Data'!M1569),'Control Sample Data'!M1569&lt;$B$1,'Control Sample Data'!M1569&gt;0),'Control Sample Data'!M1569,$B$1),"")</f>
        <v/>
      </c>
      <c r="AT1570" s="36" t="str">
        <f t="shared" si="1043"/>
        <v/>
      </c>
      <c r="AU1570" s="36" t="str">
        <f t="shared" si="1044"/>
        <v/>
      </c>
      <c r="AV1570" s="36" t="str">
        <f t="shared" si="1045"/>
        <v/>
      </c>
      <c r="AW1570" s="36" t="str">
        <f t="shared" si="1046"/>
        <v/>
      </c>
      <c r="AX1570" s="36" t="str">
        <f t="shared" si="1047"/>
        <v/>
      </c>
      <c r="AY1570" s="36" t="str">
        <f t="shared" si="1048"/>
        <v/>
      </c>
      <c r="AZ1570" s="36" t="str">
        <f t="shared" si="1049"/>
        <v/>
      </c>
      <c r="BA1570" s="36" t="str">
        <f t="shared" si="1050"/>
        <v/>
      </c>
      <c r="BB1570" s="36" t="str">
        <f t="shared" si="1051"/>
        <v/>
      </c>
      <c r="BC1570" s="36" t="str">
        <f t="shared" si="1052"/>
        <v/>
      </c>
      <c r="BD1570" s="36" t="str">
        <f t="shared" si="1053"/>
        <v/>
      </c>
      <c r="BE1570" s="36" t="str">
        <f t="shared" si="1054"/>
        <v/>
      </c>
      <c r="BF1570" s="36" t="str">
        <f t="shared" si="1055"/>
        <v/>
      </c>
      <c r="BG1570" s="36" t="str">
        <f t="shared" si="1056"/>
        <v/>
      </c>
      <c r="BH1570" s="36" t="str">
        <f t="shared" si="1057"/>
        <v/>
      </c>
      <c r="BI1570" s="36" t="str">
        <f t="shared" si="1058"/>
        <v/>
      </c>
      <c r="BJ1570" s="36" t="str">
        <f t="shared" si="1059"/>
        <v/>
      </c>
      <c r="BK1570" s="36" t="str">
        <f t="shared" si="1060"/>
        <v/>
      </c>
      <c r="BL1570" s="36" t="str">
        <f t="shared" si="1061"/>
        <v/>
      </c>
      <c r="BM1570" s="36" t="str">
        <f t="shared" si="1062"/>
        <v/>
      </c>
      <c r="BN1570" s="38" t="e">
        <f t="shared" si="1021"/>
        <v>#DIV/0!</v>
      </c>
      <c r="BO1570" s="38" t="e">
        <f t="shared" si="1022"/>
        <v>#DIV/0!</v>
      </c>
      <c r="BP1570" s="39" t="str">
        <f t="shared" si="1023"/>
        <v/>
      </c>
      <c r="BQ1570" s="39" t="str">
        <f t="shared" si="1024"/>
        <v/>
      </c>
      <c r="BR1570" s="39" t="str">
        <f t="shared" si="1025"/>
        <v/>
      </c>
      <c r="BS1570" s="39" t="str">
        <f t="shared" si="1026"/>
        <v/>
      </c>
      <c r="BT1570" s="39" t="str">
        <f t="shared" si="1027"/>
        <v/>
      </c>
      <c r="BU1570" s="39" t="str">
        <f t="shared" si="1028"/>
        <v/>
      </c>
      <c r="BV1570" s="39" t="str">
        <f t="shared" si="1029"/>
        <v/>
      </c>
      <c r="BW1570" s="39" t="str">
        <f t="shared" si="1030"/>
        <v/>
      </c>
      <c r="BX1570" s="39" t="str">
        <f t="shared" si="1031"/>
        <v/>
      </c>
      <c r="BY1570" s="39" t="str">
        <f t="shared" si="1032"/>
        <v/>
      </c>
      <c r="BZ1570" s="39" t="str">
        <f t="shared" si="1033"/>
        <v/>
      </c>
      <c r="CA1570" s="39" t="str">
        <f t="shared" si="1034"/>
        <v/>
      </c>
      <c r="CB1570" s="39" t="str">
        <f t="shared" si="1035"/>
        <v/>
      </c>
      <c r="CC1570" s="39" t="str">
        <f t="shared" si="1036"/>
        <v/>
      </c>
      <c r="CD1570" s="39" t="str">
        <f t="shared" si="1037"/>
        <v/>
      </c>
      <c r="CE1570" s="39" t="str">
        <f t="shared" si="1038"/>
        <v/>
      </c>
      <c r="CF1570" s="39" t="str">
        <f t="shared" si="1039"/>
        <v/>
      </c>
      <c r="CG1570" s="39" t="str">
        <f t="shared" si="1040"/>
        <v/>
      </c>
      <c r="CH1570" s="39" t="str">
        <f t="shared" si="1041"/>
        <v/>
      </c>
      <c r="CI1570" s="39" t="str">
        <f t="shared" si="1042"/>
        <v/>
      </c>
    </row>
    <row r="1571" spans="1:87">
      <c r="A1571" s="18"/>
      <c r="B1571" s="15">
        <f>'Gene Table'!E1570</f>
        <v>0</v>
      </c>
      <c r="C1571" s="15" t="str">
        <f>'Gene Table'!B1570</f>
        <v>B08</v>
      </c>
      <c r="D1571" s="16" t="str">
        <f>IF(SUM('Test Sample Data'!D$3:D$98)&gt;10,IF(AND(ISNUMBER('Test Sample Data'!D1570),'Test Sample Data'!D1570&lt;$B$1,'Test Sample Data'!D1570&gt;0),'Test Sample Data'!D1570,$B$1),"")</f>
        <v/>
      </c>
      <c r="E1571" s="17" t="str">
        <f>IF(SUM('Test Sample Data'!E$3:E$98)&gt;10,IF(AND(ISNUMBER('Test Sample Data'!E1570),'Test Sample Data'!E1570&lt;$B$1,'Test Sample Data'!E1570&gt;0),'Test Sample Data'!E1570,$B$1),"")</f>
        <v/>
      </c>
      <c r="F1571" s="17" t="str">
        <f>IF(SUM('Test Sample Data'!F$3:F$98)&gt;10,IF(AND(ISNUMBER('Test Sample Data'!F1570),'Test Sample Data'!F1570&lt;$B$1,'Test Sample Data'!F1570&gt;0),'Test Sample Data'!F1570,$B$1),"")</f>
        <v/>
      </c>
      <c r="G1571" s="17" t="str">
        <f>IF(SUM('Test Sample Data'!G$3:G$98)&gt;10,IF(AND(ISNUMBER('Test Sample Data'!G1570),'Test Sample Data'!G1570&lt;$B$1,'Test Sample Data'!G1570&gt;0),'Test Sample Data'!G1570,$B$1),"")</f>
        <v/>
      </c>
      <c r="H1571" s="17" t="str">
        <f>IF(SUM('Test Sample Data'!H$3:H$98)&gt;10,IF(AND(ISNUMBER('Test Sample Data'!H1570),'Test Sample Data'!H1570&lt;$B$1,'Test Sample Data'!H1570&gt;0),'Test Sample Data'!H1570,$B$1),"")</f>
        <v/>
      </c>
      <c r="I1571" s="17" t="str">
        <f>IF(SUM('Test Sample Data'!I$3:I$98)&gt;10,IF(AND(ISNUMBER('Test Sample Data'!I1570),'Test Sample Data'!I1570&lt;$B$1,'Test Sample Data'!I1570&gt;0),'Test Sample Data'!I1570,$B$1),"")</f>
        <v/>
      </c>
      <c r="J1571" s="17" t="str">
        <f>IF(SUM('Test Sample Data'!J$3:J$98)&gt;10,IF(AND(ISNUMBER('Test Sample Data'!J1570),'Test Sample Data'!J1570&lt;$B$1,'Test Sample Data'!J1570&gt;0),'Test Sample Data'!J1570,$B$1),"")</f>
        <v/>
      </c>
      <c r="K1571" s="17" t="str">
        <f>IF(SUM('Test Sample Data'!K$3:K$98)&gt;10,IF(AND(ISNUMBER('Test Sample Data'!K1570),'Test Sample Data'!K1570&lt;$B$1,'Test Sample Data'!K1570&gt;0),'Test Sample Data'!K1570,$B$1),"")</f>
        <v/>
      </c>
      <c r="L1571" s="17" t="str">
        <f>IF(SUM('Test Sample Data'!L$3:L$98)&gt;10,IF(AND(ISNUMBER('Test Sample Data'!L1570),'Test Sample Data'!L1570&lt;$B$1,'Test Sample Data'!L1570&gt;0),'Test Sample Data'!L1570,$B$1),"")</f>
        <v/>
      </c>
      <c r="M1571" s="17" t="str">
        <f>IF(SUM('Test Sample Data'!M$3:M$98)&gt;10,IF(AND(ISNUMBER('Test Sample Data'!M1570),'Test Sample Data'!M1570&lt;$B$1,'Test Sample Data'!M1570&gt;0),'Test Sample Data'!M1570,$B$1),"")</f>
        <v/>
      </c>
      <c r="N1571" s="17">
        <f>'Gene Table'!E1570</f>
        <v>0</v>
      </c>
      <c r="O1571" s="17" t="str">
        <f>'Gene Table'!B1570</f>
        <v>B08</v>
      </c>
      <c r="P1571" s="17" t="str">
        <f>IF(SUM('Control Sample Data'!D$3:D$98)&gt;10,IF(AND(ISNUMBER('Control Sample Data'!D1570),'Control Sample Data'!D1570&lt;$B$1,'Control Sample Data'!D1570&gt;0),'Control Sample Data'!D1570,$B$1),"")</f>
        <v/>
      </c>
      <c r="Q1571" s="17" t="str">
        <f>IF(SUM('Control Sample Data'!E$3:E$98)&gt;10,IF(AND(ISNUMBER('Control Sample Data'!E1570),'Control Sample Data'!E1570&lt;$B$1,'Control Sample Data'!E1570&gt;0),'Control Sample Data'!E1570,$B$1),"")</f>
        <v/>
      </c>
      <c r="R1571" s="17" t="str">
        <f>IF(SUM('Control Sample Data'!F$3:F$98)&gt;10,IF(AND(ISNUMBER('Control Sample Data'!F1570),'Control Sample Data'!F1570&lt;$B$1,'Control Sample Data'!F1570&gt;0),'Control Sample Data'!F1570,$B$1),"")</f>
        <v/>
      </c>
      <c r="S1571" s="17" t="str">
        <f>IF(SUM('Control Sample Data'!G$3:G$98)&gt;10,IF(AND(ISNUMBER('Control Sample Data'!G1570),'Control Sample Data'!G1570&lt;$B$1,'Control Sample Data'!G1570&gt;0),'Control Sample Data'!G1570,$B$1),"")</f>
        <v/>
      </c>
      <c r="T1571" s="17" t="str">
        <f>IF(SUM('Control Sample Data'!H$3:H$98)&gt;10,IF(AND(ISNUMBER('Control Sample Data'!H1570),'Control Sample Data'!H1570&lt;$B$1,'Control Sample Data'!H1570&gt;0),'Control Sample Data'!H1570,$B$1),"")</f>
        <v/>
      </c>
      <c r="U1571" s="17" t="str">
        <f>IF(SUM('Control Sample Data'!I$3:I$98)&gt;10,IF(AND(ISNUMBER('Control Sample Data'!I1570),'Control Sample Data'!I1570&lt;$B$1,'Control Sample Data'!I1570&gt;0),'Control Sample Data'!I1570,$B$1),"")</f>
        <v/>
      </c>
      <c r="V1571" s="17" t="str">
        <f>IF(SUM('Control Sample Data'!J$3:J$98)&gt;10,IF(AND(ISNUMBER('Control Sample Data'!J1570),'Control Sample Data'!J1570&lt;$B$1,'Control Sample Data'!J1570&gt;0),'Control Sample Data'!J1570,$B$1),"")</f>
        <v/>
      </c>
      <c r="W1571" s="17" t="str">
        <f>IF(SUM('Control Sample Data'!K$3:K$98)&gt;10,IF(AND(ISNUMBER('Control Sample Data'!K1570),'Control Sample Data'!K1570&lt;$B$1,'Control Sample Data'!K1570&gt;0),'Control Sample Data'!K1570,$B$1),"")</f>
        <v/>
      </c>
      <c r="X1571" s="17" t="str">
        <f>IF(SUM('Control Sample Data'!L$3:L$98)&gt;10,IF(AND(ISNUMBER('Control Sample Data'!L1570),'Control Sample Data'!L1570&lt;$B$1,'Control Sample Data'!L1570&gt;0),'Control Sample Data'!L1570,$B$1),"")</f>
        <v/>
      </c>
      <c r="Y1571" s="17" t="str">
        <f>IF(SUM('Control Sample Data'!M$3:M$98)&gt;10,IF(AND(ISNUMBER('Control Sample Data'!M1570),'Control Sample Data'!M1570&lt;$B$1,'Control Sample Data'!M1570&gt;0),'Control Sample Data'!M1570,$B$1),"")</f>
        <v/>
      </c>
      <c r="AT1571" s="36" t="str">
        <f t="shared" si="1043"/>
        <v/>
      </c>
      <c r="AU1571" s="36" t="str">
        <f t="shared" si="1044"/>
        <v/>
      </c>
      <c r="AV1571" s="36" t="str">
        <f t="shared" si="1045"/>
        <v/>
      </c>
      <c r="AW1571" s="36" t="str">
        <f t="shared" si="1046"/>
        <v/>
      </c>
      <c r="AX1571" s="36" t="str">
        <f t="shared" si="1047"/>
        <v/>
      </c>
      <c r="AY1571" s="36" t="str">
        <f t="shared" si="1048"/>
        <v/>
      </c>
      <c r="AZ1571" s="36" t="str">
        <f t="shared" si="1049"/>
        <v/>
      </c>
      <c r="BA1571" s="36" t="str">
        <f t="shared" si="1050"/>
        <v/>
      </c>
      <c r="BB1571" s="36" t="str">
        <f t="shared" si="1051"/>
        <v/>
      </c>
      <c r="BC1571" s="36" t="str">
        <f t="shared" si="1052"/>
        <v/>
      </c>
      <c r="BD1571" s="36" t="str">
        <f t="shared" si="1053"/>
        <v/>
      </c>
      <c r="BE1571" s="36" t="str">
        <f t="shared" si="1054"/>
        <v/>
      </c>
      <c r="BF1571" s="36" t="str">
        <f t="shared" si="1055"/>
        <v/>
      </c>
      <c r="BG1571" s="36" t="str">
        <f t="shared" si="1056"/>
        <v/>
      </c>
      <c r="BH1571" s="36" t="str">
        <f t="shared" si="1057"/>
        <v/>
      </c>
      <c r="BI1571" s="36" t="str">
        <f t="shared" si="1058"/>
        <v/>
      </c>
      <c r="BJ1571" s="36" t="str">
        <f t="shared" si="1059"/>
        <v/>
      </c>
      <c r="BK1571" s="36" t="str">
        <f t="shared" si="1060"/>
        <v/>
      </c>
      <c r="BL1571" s="36" t="str">
        <f t="shared" si="1061"/>
        <v/>
      </c>
      <c r="BM1571" s="36" t="str">
        <f t="shared" si="1062"/>
        <v/>
      </c>
      <c r="BN1571" s="38" t="e">
        <f t="shared" si="1021"/>
        <v>#DIV/0!</v>
      </c>
      <c r="BO1571" s="38" t="e">
        <f t="shared" si="1022"/>
        <v>#DIV/0!</v>
      </c>
      <c r="BP1571" s="39" t="str">
        <f t="shared" si="1023"/>
        <v/>
      </c>
      <c r="BQ1571" s="39" t="str">
        <f t="shared" si="1024"/>
        <v/>
      </c>
      <c r="BR1571" s="39" t="str">
        <f t="shared" si="1025"/>
        <v/>
      </c>
      <c r="BS1571" s="39" t="str">
        <f t="shared" si="1026"/>
        <v/>
      </c>
      <c r="BT1571" s="39" t="str">
        <f t="shared" si="1027"/>
        <v/>
      </c>
      <c r="BU1571" s="39" t="str">
        <f t="shared" si="1028"/>
        <v/>
      </c>
      <c r="BV1571" s="39" t="str">
        <f t="shared" si="1029"/>
        <v/>
      </c>
      <c r="BW1571" s="39" t="str">
        <f t="shared" si="1030"/>
        <v/>
      </c>
      <c r="BX1571" s="39" t="str">
        <f t="shared" si="1031"/>
        <v/>
      </c>
      <c r="BY1571" s="39" t="str">
        <f t="shared" si="1032"/>
        <v/>
      </c>
      <c r="BZ1571" s="39" t="str">
        <f t="shared" si="1033"/>
        <v/>
      </c>
      <c r="CA1571" s="39" t="str">
        <f t="shared" si="1034"/>
        <v/>
      </c>
      <c r="CB1571" s="39" t="str">
        <f t="shared" si="1035"/>
        <v/>
      </c>
      <c r="CC1571" s="39" t="str">
        <f t="shared" si="1036"/>
        <v/>
      </c>
      <c r="CD1571" s="39" t="str">
        <f t="shared" si="1037"/>
        <v/>
      </c>
      <c r="CE1571" s="39" t="str">
        <f t="shared" si="1038"/>
        <v/>
      </c>
      <c r="CF1571" s="39" t="str">
        <f t="shared" si="1039"/>
        <v/>
      </c>
      <c r="CG1571" s="39" t="str">
        <f t="shared" si="1040"/>
        <v/>
      </c>
      <c r="CH1571" s="39" t="str">
        <f t="shared" si="1041"/>
        <v/>
      </c>
      <c r="CI1571" s="39" t="str">
        <f t="shared" si="1042"/>
        <v/>
      </c>
    </row>
    <row r="1572" spans="1:87">
      <c r="A1572" s="18"/>
      <c r="B1572" s="15" t="str">
        <f>'Gene Table'!E1571</f>
        <v>hsa-miR-644b-5p</v>
      </c>
      <c r="C1572" s="15" t="str">
        <f>'Gene Table'!B1571</f>
        <v>B09</v>
      </c>
      <c r="D1572" s="16" t="str">
        <f>IF(SUM('Test Sample Data'!D$3:D$98)&gt;10,IF(AND(ISNUMBER('Test Sample Data'!D1571),'Test Sample Data'!D1571&lt;$B$1,'Test Sample Data'!D1571&gt;0),'Test Sample Data'!D1571,$B$1),"")</f>
        <v/>
      </c>
      <c r="E1572" s="17" t="str">
        <f>IF(SUM('Test Sample Data'!E$3:E$98)&gt;10,IF(AND(ISNUMBER('Test Sample Data'!E1571),'Test Sample Data'!E1571&lt;$B$1,'Test Sample Data'!E1571&gt;0),'Test Sample Data'!E1571,$B$1),"")</f>
        <v/>
      </c>
      <c r="F1572" s="17" t="str">
        <f>IF(SUM('Test Sample Data'!F$3:F$98)&gt;10,IF(AND(ISNUMBER('Test Sample Data'!F1571),'Test Sample Data'!F1571&lt;$B$1,'Test Sample Data'!F1571&gt;0),'Test Sample Data'!F1571,$B$1),"")</f>
        <v/>
      </c>
      <c r="G1572" s="17" t="str">
        <f>IF(SUM('Test Sample Data'!G$3:G$98)&gt;10,IF(AND(ISNUMBER('Test Sample Data'!G1571),'Test Sample Data'!G1571&lt;$B$1,'Test Sample Data'!G1571&gt;0),'Test Sample Data'!G1571,$B$1),"")</f>
        <v/>
      </c>
      <c r="H1572" s="17" t="str">
        <f>IF(SUM('Test Sample Data'!H$3:H$98)&gt;10,IF(AND(ISNUMBER('Test Sample Data'!H1571),'Test Sample Data'!H1571&lt;$B$1,'Test Sample Data'!H1571&gt;0),'Test Sample Data'!H1571,$B$1),"")</f>
        <v/>
      </c>
      <c r="I1572" s="17" t="str">
        <f>IF(SUM('Test Sample Data'!I$3:I$98)&gt;10,IF(AND(ISNUMBER('Test Sample Data'!I1571),'Test Sample Data'!I1571&lt;$B$1,'Test Sample Data'!I1571&gt;0),'Test Sample Data'!I1571,$B$1),"")</f>
        <v/>
      </c>
      <c r="J1572" s="17" t="str">
        <f>IF(SUM('Test Sample Data'!J$3:J$98)&gt;10,IF(AND(ISNUMBER('Test Sample Data'!J1571),'Test Sample Data'!J1571&lt;$B$1,'Test Sample Data'!J1571&gt;0),'Test Sample Data'!J1571,$B$1),"")</f>
        <v/>
      </c>
      <c r="K1572" s="17" t="str">
        <f>IF(SUM('Test Sample Data'!K$3:K$98)&gt;10,IF(AND(ISNUMBER('Test Sample Data'!K1571),'Test Sample Data'!K1571&lt;$B$1,'Test Sample Data'!K1571&gt;0),'Test Sample Data'!K1571,$B$1),"")</f>
        <v/>
      </c>
      <c r="L1572" s="17" t="str">
        <f>IF(SUM('Test Sample Data'!L$3:L$98)&gt;10,IF(AND(ISNUMBER('Test Sample Data'!L1571),'Test Sample Data'!L1571&lt;$B$1,'Test Sample Data'!L1571&gt;0),'Test Sample Data'!L1571,$B$1),"")</f>
        <v/>
      </c>
      <c r="M1572" s="17" t="str">
        <f>IF(SUM('Test Sample Data'!M$3:M$98)&gt;10,IF(AND(ISNUMBER('Test Sample Data'!M1571),'Test Sample Data'!M1571&lt;$B$1,'Test Sample Data'!M1571&gt;0),'Test Sample Data'!M1571,$B$1),"")</f>
        <v/>
      </c>
      <c r="N1572" s="17" t="str">
        <f>'Gene Table'!E1571</f>
        <v>hsa-miR-644b-5p</v>
      </c>
      <c r="O1572" s="17" t="str">
        <f>'Gene Table'!B1571</f>
        <v>B09</v>
      </c>
      <c r="P1572" s="17" t="str">
        <f>IF(SUM('Control Sample Data'!D$3:D$98)&gt;10,IF(AND(ISNUMBER('Control Sample Data'!D1571),'Control Sample Data'!D1571&lt;$B$1,'Control Sample Data'!D1571&gt;0),'Control Sample Data'!D1571,$B$1),"")</f>
        <v/>
      </c>
      <c r="Q1572" s="17" t="str">
        <f>IF(SUM('Control Sample Data'!E$3:E$98)&gt;10,IF(AND(ISNUMBER('Control Sample Data'!E1571),'Control Sample Data'!E1571&lt;$B$1,'Control Sample Data'!E1571&gt;0),'Control Sample Data'!E1571,$B$1),"")</f>
        <v/>
      </c>
      <c r="R1572" s="17" t="str">
        <f>IF(SUM('Control Sample Data'!F$3:F$98)&gt;10,IF(AND(ISNUMBER('Control Sample Data'!F1571),'Control Sample Data'!F1571&lt;$B$1,'Control Sample Data'!F1571&gt;0),'Control Sample Data'!F1571,$B$1),"")</f>
        <v/>
      </c>
      <c r="S1572" s="17" t="str">
        <f>IF(SUM('Control Sample Data'!G$3:G$98)&gt;10,IF(AND(ISNUMBER('Control Sample Data'!G1571),'Control Sample Data'!G1571&lt;$B$1,'Control Sample Data'!G1571&gt;0),'Control Sample Data'!G1571,$B$1),"")</f>
        <v/>
      </c>
      <c r="T1572" s="17" t="str">
        <f>IF(SUM('Control Sample Data'!H$3:H$98)&gt;10,IF(AND(ISNUMBER('Control Sample Data'!H1571),'Control Sample Data'!H1571&lt;$B$1,'Control Sample Data'!H1571&gt;0),'Control Sample Data'!H1571,$B$1),"")</f>
        <v/>
      </c>
      <c r="U1572" s="17" t="str">
        <f>IF(SUM('Control Sample Data'!I$3:I$98)&gt;10,IF(AND(ISNUMBER('Control Sample Data'!I1571),'Control Sample Data'!I1571&lt;$B$1,'Control Sample Data'!I1571&gt;0),'Control Sample Data'!I1571,$B$1),"")</f>
        <v/>
      </c>
      <c r="V1572" s="17" t="str">
        <f>IF(SUM('Control Sample Data'!J$3:J$98)&gt;10,IF(AND(ISNUMBER('Control Sample Data'!J1571),'Control Sample Data'!J1571&lt;$B$1,'Control Sample Data'!J1571&gt;0),'Control Sample Data'!J1571,$B$1),"")</f>
        <v/>
      </c>
      <c r="W1572" s="17" t="str">
        <f>IF(SUM('Control Sample Data'!K$3:K$98)&gt;10,IF(AND(ISNUMBER('Control Sample Data'!K1571),'Control Sample Data'!K1571&lt;$B$1,'Control Sample Data'!K1571&gt;0),'Control Sample Data'!K1571,$B$1),"")</f>
        <v/>
      </c>
      <c r="X1572" s="17" t="str">
        <f>IF(SUM('Control Sample Data'!L$3:L$98)&gt;10,IF(AND(ISNUMBER('Control Sample Data'!L1571),'Control Sample Data'!L1571&lt;$B$1,'Control Sample Data'!L1571&gt;0),'Control Sample Data'!L1571,$B$1),"")</f>
        <v/>
      </c>
      <c r="Y1572" s="17" t="str">
        <f>IF(SUM('Control Sample Data'!M$3:M$98)&gt;10,IF(AND(ISNUMBER('Control Sample Data'!M1571),'Control Sample Data'!M1571&lt;$B$1,'Control Sample Data'!M1571&gt;0),'Control Sample Data'!M1571,$B$1),"")</f>
        <v/>
      </c>
      <c r="AT1572" s="36" t="str">
        <f t="shared" si="1043"/>
        <v/>
      </c>
      <c r="AU1572" s="36" t="str">
        <f t="shared" si="1044"/>
        <v/>
      </c>
      <c r="AV1572" s="36" t="str">
        <f t="shared" si="1045"/>
        <v/>
      </c>
      <c r="AW1572" s="36" t="str">
        <f t="shared" si="1046"/>
        <v/>
      </c>
      <c r="AX1572" s="36" t="str">
        <f t="shared" si="1047"/>
        <v/>
      </c>
      <c r="AY1572" s="36" t="str">
        <f t="shared" si="1048"/>
        <v/>
      </c>
      <c r="AZ1572" s="36" t="str">
        <f t="shared" si="1049"/>
        <v/>
      </c>
      <c r="BA1572" s="36" t="str">
        <f t="shared" si="1050"/>
        <v/>
      </c>
      <c r="BB1572" s="36" t="str">
        <f t="shared" si="1051"/>
        <v/>
      </c>
      <c r="BC1572" s="36" t="str">
        <f t="shared" si="1052"/>
        <v/>
      </c>
      <c r="BD1572" s="36" t="str">
        <f t="shared" si="1053"/>
        <v/>
      </c>
      <c r="BE1572" s="36" t="str">
        <f t="shared" si="1054"/>
        <v/>
      </c>
      <c r="BF1572" s="36" t="str">
        <f t="shared" si="1055"/>
        <v/>
      </c>
      <c r="BG1572" s="36" t="str">
        <f t="shared" si="1056"/>
        <v/>
      </c>
      <c r="BH1572" s="36" t="str">
        <f t="shared" si="1057"/>
        <v/>
      </c>
      <c r="BI1572" s="36" t="str">
        <f t="shared" si="1058"/>
        <v/>
      </c>
      <c r="BJ1572" s="36" t="str">
        <f t="shared" si="1059"/>
        <v/>
      </c>
      <c r="BK1572" s="36" t="str">
        <f t="shared" si="1060"/>
        <v/>
      </c>
      <c r="BL1572" s="36" t="str">
        <f t="shared" si="1061"/>
        <v/>
      </c>
      <c r="BM1572" s="36" t="str">
        <f t="shared" si="1062"/>
        <v/>
      </c>
      <c r="BN1572" s="38" t="e">
        <f t="shared" si="1021"/>
        <v>#DIV/0!</v>
      </c>
      <c r="BO1572" s="38" t="e">
        <f t="shared" si="1022"/>
        <v>#DIV/0!</v>
      </c>
      <c r="BP1572" s="39" t="str">
        <f t="shared" si="1023"/>
        <v/>
      </c>
      <c r="BQ1572" s="39" t="str">
        <f t="shared" si="1024"/>
        <v/>
      </c>
      <c r="BR1572" s="39" t="str">
        <f t="shared" si="1025"/>
        <v/>
      </c>
      <c r="BS1572" s="39" t="str">
        <f t="shared" si="1026"/>
        <v/>
      </c>
      <c r="BT1572" s="39" t="str">
        <f t="shared" si="1027"/>
        <v/>
      </c>
      <c r="BU1572" s="39" t="str">
        <f t="shared" si="1028"/>
        <v/>
      </c>
      <c r="BV1572" s="39" t="str">
        <f t="shared" si="1029"/>
        <v/>
      </c>
      <c r="BW1572" s="39" t="str">
        <f t="shared" si="1030"/>
        <v/>
      </c>
      <c r="BX1572" s="39" t="str">
        <f t="shared" si="1031"/>
        <v/>
      </c>
      <c r="BY1572" s="39" t="str">
        <f t="shared" si="1032"/>
        <v/>
      </c>
      <c r="BZ1572" s="39" t="str">
        <f t="shared" si="1033"/>
        <v/>
      </c>
      <c r="CA1572" s="39" t="str">
        <f t="shared" si="1034"/>
        <v/>
      </c>
      <c r="CB1572" s="39" t="str">
        <f t="shared" si="1035"/>
        <v/>
      </c>
      <c r="CC1572" s="39" t="str">
        <f t="shared" si="1036"/>
        <v/>
      </c>
      <c r="CD1572" s="39" t="str">
        <f t="shared" si="1037"/>
        <v/>
      </c>
      <c r="CE1572" s="39" t="str">
        <f t="shared" si="1038"/>
        <v/>
      </c>
      <c r="CF1572" s="39" t="str">
        <f t="shared" si="1039"/>
        <v/>
      </c>
      <c r="CG1572" s="39" t="str">
        <f t="shared" si="1040"/>
        <v/>
      </c>
      <c r="CH1572" s="39" t="str">
        <f t="shared" si="1041"/>
        <v/>
      </c>
      <c r="CI1572" s="39" t="str">
        <f t="shared" si="1042"/>
        <v/>
      </c>
    </row>
    <row r="1573" spans="1:87">
      <c r="A1573" s="18"/>
      <c r="B1573" s="15">
        <f>'Gene Table'!E1572</f>
        <v>0</v>
      </c>
      <c r="C1573" s="15" t="str">
        <f>'Gene Table'!B1572</f>
        <v>B10</v>
      </c>
      <c r="D1573" s="16" t="str">
        <f>IF(SUM('Test Sample Data'!D$3:D$98)&gt;10,IF(AND(ISNUMBER('Test Sample Data'!D1572),'Test Sample Data'!D1572&lt;$B$1,'Test Sample Data'!D1572&gt;0),'Test Sample Data'!D1572,$B$1),"")</f>
        <v/>
      </c>
      <c r="E1573" s="17" t="str">
        <f>IF(SUM('Test Sample Data'!E$3:E$98)&gt;10,IF(AND(ISNUMBER('Test Sample Data'!E1572),'Test Sample Data'!E1572&lt;$B$1,'Test Sample Data'!E1572&gt;0),'Test Sample Data'!E1572,$B$1),"")</f>
        <v/>
      </c>
      <c r="F1573" s="17" t="str">
        <f>IF(SUM('Test Sample Data'!F$3:F$98)&gt;10,IF(AND(ISNUMBER('Test Sample Data'!F1572),'Test Sample Data'!F1572&lt;$B$1,'Test Sample Data'!F1572&gt;0),'Test Sample Data'!F1572,$B$1),"")</f>
        <v/>
      </c>
      <c r="G1573" s="17" t="str">
        <f>IF(SUM('Test Sample Data'!G$3:G$98)&gt;10,IF(AND(ISNUMBER('Test Sample Data'!G1572),'Test Sample Data'!G1572&lt;$B$1,'Test Sample Data'!G1572&gt;0),'Test Sample Data'!G1572,$B$1),"")</f>
        <v/>
      </c>
      <c r="H1573" s="17" t="str">
        <f>IF(SUM('Test Sample Data'!H$3:H$98)&gt;10,IF(AND(ISNUMBER('Test Sample Data'!H1572),'Test Sample Data'!H1572&lt;$B$1,'Test Sample Data'!H1572&gt;0),'Test Sample Data'!H1572,$B$1),"")</f>
        <v/>
      </c>
      <c r="I1573" s="17" t="str">
        <f>IF(SUM('Test Sample Data'!I$3:I$98)&gt;10,IF(AND(ISNUMBER('Test Sample Data'!I1572),'Test Sample Data'!I1572&lt;$B$1,'Test Sample Data'!I1572&gt;0),'Test Sample Data'!I1572,$B$1),"")</f>
        <v/>
      </c>
      <c r="J1573" s="17" t="str">
        <f>IF(SUM('Test Sample Data'!J$3:J$98)&gt;10,IF(AND(ISNUMBER('Test Sample Data'!J1572),'Test Sample Data'!J1572&lt;$B$1,'Test Sample Data'!J1572&gt;0),'Test Sample Data'!J1572,$B$1),"")</f>
        <v/>
      </c>
      <c r="K1573" s="17" t="str">
        <f>IF(SUM('Test Sample Data'!K$3:K$98)&gt;10,IF(AND(ISNUMBER('Test Sample Data'!K1572),'Test Sample Data'!K1572&lt;$B$1,'Test Sample Data'!K1572&gt;0),'Test Sample Data'!K1572,$B$1),"")</f>
        <v/>
      </c>
      <c r="L1573" s="17" t="str">
        <f>IF(SUM('Test Sample Data'!L$3:L$98)&gt;10,IF(AND(ISNUMBER('Test Sample Data'!L1572),'Test Sample Data'!L1572&lt;$B$1,'Test Sample Data'!L1572&gt;0),'Test Sample Data'!L1572,$B$1),"")</f>
        <v/>
      </c>
      <c r="M1573" s="17" t="str">
        <f>IF(SUM('Test Sample Data'!M$3:M$98)&gt;10,IF(AND(ISNUMBER('Test Sample Data'!M1572),'Test Sample Data'!M1572&lt;$B$1,'Test Sample Data'!M1572&gt;0),'Test Sample Data'!M1572,$B$1),"")</f>
        <v/>
      </c>
      <c r="N1573" s="17">
        <f>'Gene Table'!E1572</f>
        <v>0</v>
      </c>
      <c r="O1573" s="17" t="str">
        <f>'Gene Table'!B1572</f>
        <v>B10</v>
      </c>
      <c r="P1573" s="17" t="str">
        <f>IF(SUM('Control Sample Data'!D$3:D$98)&gt;10,IF(AND(ISNUMBER('Control Sample Data'!D1572),'Control Sample Data'!D1572&lt;$B$1,'Control Sample Data'!D1572&gt;0),'Control Sample Data'!D1572,$B$1),"")</f>
        <v/>
      </c>
      <c r="Q1573" s="17" t="str">
        <f>IF(SUM('Control Sample Data'!E$3:E$98)&gt;10,IF(AND(ISNUMBER('Control Sample Data'!E1572),'Control Sample Data'!E1572&lt;$B$1,'Control Sample Data'!E1572&gt;0),'Control Sample Data'!E1572,$B$1),"")</f>
        <v/>
      </c>
      <c r="R1573" s="17" t="str">
        <f>IF(SUM('Control Sample Data'!F$3:F$98)&gt;10,IF(AND(ISNUMBER('Control Sample Data'!F1572),'Control Sample Data'!F1572&lt;$B$1,'Control Sample Data'!F1572&gt;0),'Control Sample Data'!F1572,$B$1),"")</f>
        <v/>
      </c>
      <c r="S1573" s="17" t="str">
        <f>IF(SUM('Control Sample Data'!G$3:G$98)&gt;10,IF(AND(ISNUMBER('Control Sample Data'!G1572),'Control Sample Data'!G1572&lt;$B$1,'Control Sample Data'!G1572&gt;0),'Control Sample Data'!G1572,$B$1),"")</f>
        <v/>
      </c>
      <c r="T1573" s="17" t="str">
        <f>IF(SUM('Control Sample Data'!H$3:H$98)&gt;10,IF(AND(ISNUMBER('Control Sample Data'!H1572),'Control Sample Data'!H1572&lt;$B$1,'Control Sample Data'!H1572&gt;0),'Control Sample Data'!H1572,$B$1),"")</f>
        <v/>
      </c>
      <c r="U1573" s="17" t="str">
        <f>IF(SUM('Control Sample Data'!I$3:I$98)&gt;10,IF(AND(ISNUMBER('Control Sample Data'!I1572),'Control Sample Data'!I1572&lt;$B$1,'Control Sample Data'!I1572&gt;0),'Control Sample Data'!I1572,$B$1),"")</f>
        <v/>
      </c>
      <c r="V1573" s="17" t="str">
        <f>IF(SUM('Control Sample Data'!J$3:J$98)&gt;10,IF(AND(ISNUMBER('Control Sample Data'!J1572),'Control Sample Data'!J1572&lt;$B$1,'Control Sample Data'!J1572&gt;0),'Control Sample Data'!J1572,$B$1),"")</f>
        <v/>
      </c>
      <c r="W1573" s="17" t="str">
        <f>IF(SUM('Control Sample Data'!K$3:K$98)&gt;10,IF(AND(ISNUMBER('Control Sample Data'!K1572),'Control Sample Data'!K1572&lt;$B$1,'Control Sample Data'!K1572&gt;0),'Control Sample Data'!K1572,$B$1),"")</f>
        <v/>
      </c>
      <c r="X1573" s="17" t="str">
        <f>IF(SUM('Control Sample Data'!L$3:L$98)&gt;10,IF(AND(ISNUMBER('Control Sample Data'!L1572),'Control Sample Data'!L1572&lt;$B$1,'Control Sample Data'!L1572&gt;0),'Control Sample Data'!L1572,$B$1),"")</f>
        <v/>
      </c>
      <c r="Y1573" s="17" t="str">
        <f>IF(SUM('Control Sample Data'!M$3:M$98)&gt;10,IF(AND(ISNUMBER('Control Sample Data'!M1572),'Control Sample Data'!M1572&lt;$B$1,'Control Sample Data'!M1572&gt;0),'Control Sample Data'!M1572,$B$1),"")</f>
        <v/>
      </c>
      <c r="AT1573" s="36" t="str">
        <f t="shared" si="1043"/>
        <v/>
      </c>
      <c r="AU1573" s="36" t="str">
        <f t="shared" si="1044"/>
        <v/>
      </c>
      <c r="AV1573" s="36" t="str">
        <f t="shared" si="1045"/>
        <v/>
      </c>
      <c r="AW1573" s="36" t="str">
        <f t="shared" si="1046"/>
        <v/>
      </c>
      <c r="AX1573" s="36" t="str">
        <f t="shared" si="1047"/>
        <v/>
      </c>
      <c r="AY1573" s="36" t="str">
        <f t="shared" si="1048"/>
        <v/>
      </c>
      <c r="AZ1573" s="36" t="str">
        <f t="shared" si="1049"/>
        <v/>
      </c>
      <c r="BA1573" s="36" t="str">
        <f t="shared" si="1050"/>
        <v/>
      </c>
      <c r="BB1573" s="36" t="str">
        <f t="shared" si="1051"/>
        <v/>
      </c>
      <c r="BC1573" s="36" t="str">
        <f t="shared" si="1052"/>
        <v/>
      </c>
      <c r="BD1573" s="36" t="str">
        <f t="shared" si="1053"/>
        <v/>
      </c>
      <c r="BE1573" s="36" t="str">
        <f t="shared" si="1054"/>
        <v/>
      </c>
      <c r="BF1573" s="36" t="str">
        <f t="shared" si="1055"/>
        <v/>
      </c>
      <c r="BG1573" s="36" t="str">
        <f t="shared" si="1056"/>
        <v/>
      </c>
      <c r="BH1573" s="36" t="str">
        <f t="shared" si="1057"/>
        <v/>
      </c>
      <c r="BI1573" s="36" t="str">
        <f t="shared" si="1058"/>
        <v/>
      </c>
      <c r="BJ1573" s="36" t="str">
        <f t="shared" si="1059"/>
        <v/>
      </c>
      <c r="BK1573" s="36" t="str">
        <f t="shared" si="1060"/>
        <v/>
      </c>
      <c r="BL1573" s="36" t="str">
        <f t="shared" si="1061"/>
        <v/>
      </c>
      <c r="BM1573" s="36" t="str">
        <f t="shared" si="1062"/>
        <v/>
      </c>
      <c r="BN1573" s="38" t="e">
        <f t="shared" si="1021"/>
        <v>#DIV/0!</v>
      </c>
      <c r="BO1573" s="38" t="e">
        <f t="shared" si="1022"/>
        <v>#DIV/0!</v>
      </c>
      <c r="BP1573" s="39" t="str">
        <f t="shared" si="1023"/>
        <v/>
      </c>
      <c r="BQ1573" s="39" t="str">
        <f t="shared" si="1024"/>
        <v/>
      </c>
      <c r="BR1573" s="39" t="str">
        <f t="shared" si="1025"/>
        <v/>
      </c>
      <c r="BS1573" s="39" t="str">
        <f t="shared" si="1026"/>
        <v/>
      </c>
      <c r="BT1573" s="39" t="str">
        <f t="shared" si="1027"/>
        <v/>
      </c>
      <c r="BU1573" s="39" t="str">
        <f t="shared" si="1028"/>
        <v/>
      </c>
      <c r="BV1573" s="39" t="str">
        <f t="shared" si="1029"/>
        <v/>
      </c>
      <c r="BW1573" s="39" t="str">
        <f t="shared" si="1030"/>
        <v/>
      </c>
      <c r="BX1573" s="39" t="str">
        <f t="shared" si="1031"/>
        <v/>
      </c>
      <c r="BY1573" s="39" t="str">
        <f t="shared" si="1032"/>
        <v/>
      </c>
      <c r="BZ1573" s="39" t="str">
        <f t="shared" si="1033"/>
        <v/>
      </c>
      <c r="CA1573" s="39" t="str">
        <f t="shared" si="1034"/>
        <v/>
      </c>
      <c r="CB1573" s="39" t="str">
        <f t="shared" si="1035"/>
        <v/>
      </c>
      <c r="CC1573" s="39" t="str">
        <f t="shared" si="1036"/>
        <v/>
      </c>
      <c r="CD1573" s="39" t="str">
        <f t="shared" si="1037"/>
        <v/>
      </c>
      <c r="CE1573" s="39" t="str">
        <f t="shared" si="1038"/>
        <v/>
      </c>
      <c r="CF1573" s="39" t="str">
        <f t="shared" si="1039"/>
        <v/>
      </c>
      <c r="CG1573" s="39" t="str">
        <f t="shared" si="1040"/>
        <v/>
      </c>
      <c r="CH1573" s="39" t="str">
        <f t="shared" si="1041"/>
        <v/>
      </c>
      <c r="CI1573" s="39" t="str">
        <f t="shared" si="1042"/>
        <v/>
      </c>
    </row>
    <row r="1574" spans="1:87">
      <c r="A1574" s="18"/>
      <c r="B1574" s="15" t="str">
        <f>'Gene Table'!E1573</f>
        <v>hsa-miR-644b-3p</v>
      </c>
      <c r="C1574" s="15" t="str">
        <f>'Gene Table'!B1573</f>
        <v>B11</v>
      </c>
      <c r="D1574" s="16" t="str">
        <f>IF(SUM('Test Sample Data'!D$3:D$98)&gt;10,IF(AND(ISNUMBER('Test Sample Data'!D1573),'Test Sample Data'!D1573&lt;$B$1,'Test Sample Data'!D1573&gt;0),'Test Sample Data'!D1573,$B$1),"")</f>
        <v/>
      </c>
      <c r="E1574" s="17" t="str">
        <f>IF(SUM('Test Sample Data'!E$3:E$98)&gt;10,IF(AND(ISNUMBER('Test Sample Data'!E1573),'Test Sample Data'!E1573&lt;$B$1,'Test Sample Data'!E1573&gt;0),'Test Sample Data'!E1573,$B$1),"")</f>
        <v/>
      </c>
      <c r="F1574" s="17" t="str">
        <f>IF(SUM('Test Sample Data'!F$3:F$98)&gt;10,IF(AND(ISNUMBER('Test Sample Data'!F1573),'Test Sample Data'!F1573&lt;$B$1,'Test Sample Data'!F1573&gt;0),'Test Sample Data'!F1573,$B$1),"")</f>
        <v/>
      </c>
      <c r="G1574" s="17" t="str">
        <f>IF(SUM('Test Sample Data'!G$3:G$98)&gt;10,IF(AND(ISNUMBER('Test Sample Data'!G1573),'Test Sample Data'!G1573&lt;$B$1,'Test Sample Data'!G1573&gt;0),'Test Sample Data'!G1573,$B$1),"")</f>
        <v/>
      </c>
      <c r="H1574" s="17" t="str">
        <f>IF(SUM('Test Sample Data'!H$3:H$98)&gt;10,IF(AND(ISNUMBER('Test Sample Data'!H1573),'Test Sample Data'!H1573&lt;$B$1,'Test Sample Data'!H1573&gt;0),'Test Sample Data'!H1573,$B$1),"")</f>
        <v/>
      </c>
      <c r="I1574" s="17" t="str">
        <f>IF(SUM('Test Sample Data'!I$3:I$98)&gt;10,IF(AND(ISNUMBER('Test Sample Data'!I1573),'Test Sample Data'!I1573&lt;$B$1,'Test Sample Data'!I1573&gt;0),'Test Sample Data'!I1573,$B$1),"")</f>
        <v/>
      </c>
      <c r="J1574" s="17" t="str">
        <f>IF(SUM('Test Sample Data'!J$3:J$98)&gt;10,IF(AND(ISNUMBER('Test Sample Data'!J1573),'Test Sample Data'!J1573&lt;$B$1,'Test Sample Data'!J1573&gt;0),'Test Sample Data'!J1573,$B$1),"")</f>
        <v/>
      </c>
      <c r="K1574" s="17" t="str">
        <f>IF(SUM('Test Sample Data'!K$3:K$98)&gt;10,IF(AND(ISNUMBER('Test Sample Data'!K1573),'Test Sample Data'!K1573&lt;$B$1,'Test Sample Data'!K1573&gt;0),'Test Sample Data'!K1573,$B$1),"")</f>
        <v/>
      </c>
      <c r="L1574" s="17" t="str">
        <f>IF(SUM('Test Sample Data'!L$3:L$98)&gt;10,IF(AND(ISNUMBER('Test Sample Data'!L1573),'Test Sample Data'!L1573&lt;$B$1,'Test Sample Data'!L1573&gt;0),'Test Sample Data'!L1573,$B$1),"")</f>
        <v/>
      </c>
      <c r="M1574" s="17" t="str">
        <f>IF(SUM('Test Sample Data'!M$3:M$98)&gt;10,IF(AND(ISNUMBER('Test Sample Data'!M1573),'Test Sample Data'!M1573&lt;$B$1,'Test Sample Data'!M1573&gt;0),'Test Sample Data'!M1573,$B$1),"")</f>
        <v/>
      </c>
      <c r="N1574" s="17" t="str">
        <f>'Gene Table'!E1573</f>
        <v>hsa-miR-644b-3p</v>
      </c>
      <c r="O1574" s="17" t="str">
        <f>'Gene Table'!B1573</f>
        <v>B11</v>
      </c>
      <c r="P1574" s="17" t="str">
        <f>IF(SUM('Control Sample Data'!D$3:D$98)&gt;10,IF(AND(ISNUMBER('Control Sample Data'!D1573),'Control Sample Data'!D1573&lt;$B$1,'Control Sample Data'!D1573&gt;0),'Control Sample Data'!D1573,$B$1),"")</f>
        <v/>
      </c>
      <c r="Q1574" s="17" t="str">
        <f>IF(SUM('Control Sample Data'!E$3:E$98)&gt;10,IF(AND(ISNUMBER('Control Sample Data'!E1573),'Control Sample Data'!E1573&lt;$B$1,'Control Sample Data'!E1573&gt;0),'Control Sample Data'!E1573,$B$1),"")</f>
        <v/>
      </c>
      <c r="R1574" s="17" t="str">
        <f>IF(SUM('Control Sample Data'!F$3:F$98)&gt;10,IF(AND(ISNUMBER('Control Sample Data'!F1573),'Control Sample Data'!F1573&lt;$B$1,'Control Sample Data'!F1573&gt;0),'Control Sample Data'!F1573,$B$1),"")</f>
        <v/>
      </c>
      <c r="S1574" s="17" t="str">
        <f>IF(SUM('Control Sample Data'!G$3:G$98)&gt;10,IF(AND(ISNUMBER('Control Sample Data'!G1573),'Control Sample Data'!G1573&lt;$B$1,'Control Sample Data'!G1573&gt;0),'Control Sample Data'!G1573,$B$1),"")</f>
        <v/>
      </c>
      <c r="T1574" s="17" t="str">
        <f>IF(SUM('Control Sample Data'!H$3:H$98)&gt;10,IF(AND(ISNUMBER('Control Sample Data'!H1573),'Control Sample Data'!H1573&lt;$B$1,'Control Sample Data'!H1573&gt;0),'Control Sample Data'!H1573,$B$1),"")</f>
        <v/>
      </c>
      <c r="U1574" s="17" t="str">
        <f>IF(SUM('Control Sample Data'!I$3:I$98)&gt;10,IF(AND(ISNUMBER('Control Sample Data'!I1573),'Control Sample Data'!I1573&lt;$B$1,'Control Sample Data'!I1573&gt;0),'Control Sample Data'!I1573,$B$1),"")</f>
        <v/>
      </c>
      <c r="V1574" s="17" t="str">
        <f>IF(SUM('Control Sample Data'!J$3:J$98)&gt;10,IF(AND(ISNUMBER('Control Sample Data'!J1573),'Control Sample Data'!J1573&lt;$B$1,'Control Sample Data'!J1573&gt;0),'Control Sample Data'!J1573,$B$1),"")</f>
        <v/>
      </c>
      <c r="W1574" s="17" t="str">
        <f>IF(SUM('Control Sample Data'!K$3:K$98)&gt;10,IF(AND(ISNUMBER('Control Sample Data'!K1573),'Control Sample Data'!K1573&lt;$B$1,'Control Sample Data'!K1573&gt;0),'Control Sample Data'!K1573,$B$1),"")</f>
        <v/>
      </c>
      <c r="X1574" s="17" t="str">
        <f>IF(SUM('Control Sample Data'!L$3:L$98)&gt;10,IF(AND(ISNUMBER('Control Sample Data'!L1573),'Control Sample Data'!L1573&lt;$B$1,'Control Sample Data'!L1573&gt;0),'Control Sample Data'!L1573,$B$1),"")</f>
        <v/>
      </c>
      <c r="Y1574" s="17" t="str">
        <f>IF(SUM('Control Sample Data'!M$3:M$98)&gt;10,IF(AND(ISNUMBER('Control Sample Data'!M1573),'Control Sample Data'!M1573&lt;$B$1,'Control Sample Data'!M1573&gt;0),'Control Sample Data'!M1573,$B$1),"")</f>
        <v/>
      </c>
      <c r="AT1574" s="36" t="str">
        <f t="shared" si="1043"/>
        <v/>
      </c>
      <c r="AU1574" s="36" t="str">
        <f t="shared" si="1044"/>
        <v/>
      </c>
      <c r="AV1574" s="36" t="str">
        <f t="shared" si="1045"/>
        <v/>
      </c>
      <c r="AW1574" s="36" t="str">
        <f t="shared" si="1046"/>
        <v/>
      </c>
      <c r="AX1574" s="36" t="str">
        <f t="shared" si="1047"/>
        <v/>
      </c>
      <c r="AY1574" s="36" t="str">
        <f t="shared" si="1048"/>
        <v/>
      </c>
      <c r="AZ1574" s="36" t="str">
        <f t="shared" si="1049"/>
        <v/>
      </c>
      <c r="BA1574" s="36" t="str">
        <f t="shared" si="1050"/>
        <v/>
      </c>
      <c r="BB1574" s="36" t="str">
        <f t="shared" si="1051"/>
        <v/>
      </c>
      <c r="BC1574" s="36" t="str">
        <f t="shared" si="1052"/>
        <v/>
      </c>
      <c r="BD1574" s="36" t="str">
        <f t="shared" si="1053"/>
        <v/>
      </c>
      <c r="BE1574" s="36" t="str">
        <f t="shared" si="1054"/>
        <v/>
      </c>
      <c r="BF1574" s="36" t="str">
        <f t="shared" si="1055"/>
        <v/>
      </c>
      <c r="BG1574" s="36" t="str">
        <f t="shared" si="1056"/>
        <v/>
      </c>
      <c r="BH1574" s="36" t="str">
        <f t="shared" si="1057"/>
        <v/>
      </c>
      <c r="BI1574" s="36" t="str">
        <f t="shared" si="1058"/>
        <v/>
      </c>
      <c r="BJ1574" s="36" t="str">
        <f t="shared" si="1059"/>
        <v/>
      </c>
      <c r="BK1574" s="36" t="str">
        <f t="shared" si="1060"/>
        <v/>
      </c>
      <c r="BL1574" s="36" t="str">
        <f t="shared" si="1061"/>
        <v/>
      </c>
      <c r="BM1574" s="36" t="str">
        <f t="shared" si="1062"/>
        <v/>
      </c>
      <c r="BN1574" s="38" t="e">
        <f t="shared" si="1021"/>
        <v>#DIV/0!</v>
      </c>
      <c r="BO1574" s="38" t="e">
        <f t="shared" si="1022"/>
        <v>#DIV/0!</v>
      </c>
      <c r="BP1574" s="39" t="str">
        <f t="shared" si="1023"/>
        <v/>
      </c>
      <c r="BQ1574" s="39" t="str">
        <f t="shared" si="1024"/>
        <v/>
      </c>
      <c r="BR1574" s="39" t="str">
        <f t="shared" si="1025"/>
        <v/>
      </c>
      <c r="BS1574" s="39" t="str">
        <f t="shared" si="1026"/>
        <v/>
      </c>
      <c r="BT1574" s="39" t="str">
        <f t="shared" si="1027"/>
        <v/>
      </c>
      <c r="BU1574" s="39" t="str">
        <f t="shared" si="1028"/>
        <v/>
      </c>
      <c r="BV1574" s="39" t="str">
        <f t="shared" si="1029"/>
        <v/>
      </c>
      <c r="BW1574" s="39" t="str">
        <f t="shared" si="1030"/>
        <v/>
      </c>
      <c r="BX1574" s="39" t="str">
        <f t="shared" si="1031"/>
        <v/>
      </c>
      <c r="BY1574" s="39" t="str">
        <f t="shared" si="1032"/>
        <v/>
      </c>
      <c r="BZ1574" s="39" t="str">
        <f t="shared" si="1033"/>
        <v/>
      </c>
      <c r="CA1574" s="39" t="str">
        <f t="shared" si="1034"/>
        <v/>
      </c>
      <c r="CB1574" s="39" t="str">
        <f t="shared" si="1035"/>
        <v/>
      </c>
      <c r="CC1574" s="39" t="str">
        <f t="shared" si="1036"/>
        <v/>
      </c>
      <c r="CD1574" s="39" t="str">
        <f t="shared" si="1037"/>
        <v/>
      </c>
      <c r="CE1574" s="39" t="str">
        <f t="shared" si="1038"/>
        <v/>
      </c>
      <c r="CF1574" s="39" t="str">
        <f t="shared" si="1039"/>
        <v/>
      </c>
      <c r="CG1574" s="39" t="str">
        <f t="shared" si="1040"/>
        <v/>
      </c>
      <c r="CH1574" s="39" t="str">
        <f t="shared" si="1041"/>
        <v/>
      </c>
      <c r="CI1574" s="39" t="str">
        <f t="shared" si="1042"/>
        <v/>
      </c>
    </row>
    <row r="1575" spans="1:87">
      <c r="A1575" s="18"/>
      <c r="B1575" s="15">
        <f>'Gene Table'!E1574</f>
        <v>0</v>
      </c>
      <c r="C1575" s="15" t="str">
        <f>'Gene Table'!B1574</f>
        <v>B12</v>
      </c>
      <c r="D1575" s="16" t="str">
        <f>IF(SUM('Test Sample Data'!D$3:D$98)&gt;10,IF(AND(ISNUMBER('Test Sample Data'!D1574),'Test Sample Data'!D1574&lt;$B$1,'Test Sample Data'!D1574&gt;0),'Test Sample Data'!D1574,$B$1),"")</f>
        <v/>
      </c>
      <c r="E1575" s="17" t="str">
        <f>IF(SUM('Test Sample Data'!E$3:E$98)&gt;10,IF(AND(ISNUMBER('Test Sample Data'!E1574),'Test Sample Data'!E1574&lt;$B$1,'Test Sample Data'!E1574&gt;0),'Test Sample Data'!E1574,$B$1),"")</f>
        <v/>
      </c>
      <c r="F1575" s="17" t="str">
        <f>IF(SUM('Test Sample Data'!F$3:F$98)&gt;10,IF(AND(ISNUMBER('Test Sample Data'!F1574),'Test Sample Data'!F1574&lt;$B$1,'Test Sample Data'!F1574&gt;0),'Test Sample Data'!F1574,$B$1),"")</f>
        <v/>
      </c>
      <c r="G1575" s="17" t="str">
        <f>IF(SUM('Test Sample Data'!G$3:G$98)&gt;10,IF(AND(ISNUMBER('Test Sample Data'!G1574),'Test Sample Data'!G1574&lt;$B$1,'Test Sample Data'!G1574&gt;0),'Test Sample Data'!G1574,$B$1),"")</f>
        <v/>
      </c>
      <c r="H1575" s="17" t="str">
        <f>IF(SUM('Test Sample Data'!H$3:H$98)&gt;10,IF(AND(ISNUMBER('Test Sample Data'!H1574),'Test Sample Data'!H1574&lt;$B$1,'Test Sample Data'!H1574&gt;0),'Test Sample Data'!H1574,$B$1),"")</f>
        <v/>
      </c>
      <c r="I1575" s="17" t="str">
        <f>IF(SUM('Test Sample Data'!I$3:I$98)&gt;10,IF(AND(ISNUMBER('Test Sample Data'!I1574),'Test Sample Data'!I1574&lt;$B$1,'Test Sample Data'!I1574&gt;0),'Test Sample Data'!I1574,$B$1),"")</f>
        <v/>
      </c>
      <c r="J1575" s="17" t="str">
        <f>IF(SUM('Test Sample Data'!J$3:J$98)&gt;10,IF(AND(ISNUMBER('Test Sample Data'!J1574),'Test Sample Data'!J1574&lt;$B$1,'Test Sample Data'!J1574&gt;0),'Test Sample Data'!J1574,$B$1),"")</f>
        <v/>
      </c>
      <c r="K1575" s="17" t="str">
        <f>IF(SUM('Test Sample Data'!K$3:K$98)&gt;10,IF(AND(ISNUMBER('Test Sample Data'!K1574),'Test Sample Data'!K1574&lt;$B$1,'Test Sample Data'!K1574&gt;0),'Test Sample Data'!K1574,$B$1),"")</f>
        <v/>
      </c>
      <c r="L1575" s="17" t="str">
        <f>IF(SUM('Test Sample Data'!L$3:L$98)&gt;10,IF(AND(ISNUMBER('Test Sample Data'!L1574),'Test Sample Data'!L1574&lt;$B$1,'Test Sample Data'!L1574&gt;0),'Test Sample Data'!L1574,$B$1),"")</f>
        <v/>
      </c>
      <c r="M1575" s="17" t="str">
        <f>IF(SUM('Test Sample Data'!M$3:M$98)&gt;10,IF(AND(ISNUMBER('Test Sample Data'!M1574),'Test Sample Data'!M1574&lt;$B$1,'Test Sample Data'!M1574&gt;0),'Test Sample Data'!M1574,$B$1),"")</f>
        <v/>
      </c>
      <c r="N1575" s="17">
        <f>'Gene Table'!E1574</f>
        <v>0</v>
      </c>
      <c r="O1575" s="17" t="str">
        <f>'Gene Table'!B1574</f>
        <v>B12</v>
      </c>
      <c r="P1575" s="17" t="str">
        <f>IF(SUM('Control Sample Data'!D$3:D$98)&gt;10,IF(AND(ISNUMBER('Control Sample Data'!D1574),'Control Sample Data'!D1574&lt;$B$1,'Control Sample Data'!D1574&gt;0),'Control Sample Data'!D1574,$B$1),"")</f>
        <v/>
      </c>
      <c r="Q1575" s="17" t="str">
        <f>IF(SUM('Control Sample Data'!E$3:E$98)&gt;10,IF(AND(ISNUMBER('Control Sample Data'!E1574),'Control Sample Data'!E1574&lt;$B$1,'Control Sample Data'!E1574&gt;0),'Control Sample Data'!E1574,$B$1),"")</f>
        <v/>
      </c>
      <c r="R1575" s="17" t="str">
        <f>IF(SUM('Control Sample Data'!F$3:F$98)&gt;10,IF(AND(ISNUMBER('Control Sample Data'!F1574),'Control Sample Data'!F1574&lt;$B$1,'Control Sample Data'!F1574&gt;0),'Control Sample Data'!F1574,$B$1),"")</f>
        <v/>
      </c>
      <c r="S1575" s="17" t="str">
        <f>IF(SUM('Control Sample Data'!G$3:G$98)&gt;10,IF(AND(ISNUMBER('Control Sample Data'!G1574),'Control Sample Data'!G1574&lt;$B$1,'Control Sample Data'!G1574&gt;0),'Control Sample Data'!G1574,$B$1),"")</f>
        <v/>
      </c>
      <c r="T1575" s="17" t="str">
        <f>IF(SUM('Control Sample Data'!H$3:H$98)&gt;10,IF(AND(ISNUMBER('Control Sample Data'!H1574),'Control Sample Data'!H1574&lt;$B$1,'Control Sample Data'!H1574&gt;0),'Control Sample Data'!H1574,$B$1),"")</f>
        <v/>
      </c>
      <c r="U1575" s="17" t="str">
        <f>IF(SUM('Control Sample Data'!I$3:I$98)&gt;10,IF(AND(ISNUMBER('Control Sample Data'!I1574),'Control Sample Data'!I1574&lt;$B$1,'Control Sample Data'!I1574&gt;0),'Control Sample Data'!I1574,$B$1),"")</f>
        <v/>
      </c>
      <c r="V1575" s="17" t="str">
        <f>IF(SUM('Control Sample Data'!J$3:J$98)&gt;10,IF(AND(ISNUMBER('Control Sample Data'!J1574),'Control Sample Data'!J1574&lt;$B$1,'Control Sample Data'!J1574&gt;0),'Control Sample Data'!J1574,$B$1),"")</f>
        <v/>
      </c>
      <c r="W1575" s="17" t="str">
        <f>IF(SUM('Control Sample Data'!K$3:K$98)&gt;10,IF(AND(ISNUMBER('Control Sample Data'!K1574),'Control Sample Data'!K1574&lt;$B$1,'Control Sample Data'!K1574&gt;0),'Control Sample Data'!K1574,$B$1),"")</f>
        <v/>
      </c>
      <c r="X1575" s="17" t="str">
        <f>IF(SUM('Control Sample Data'!L$3:L$98)&gt;10,IF(AND(ISNUMBER('Control Sample Data'!L1574),'Control Sample Data'!L1574&lt;$B$1,'Control Sample Data'!L1574&gt;0),'Control Sample Data'!L1574,$B$1),"")</f>
        <v/>
      </c>
      <c r="Y1575" s="17" t="str">
        <f>IF(SUM('Control Sample Data'!M$3:M$98)&gt;10,IF(AND(ISNUMBER('Control Sample Data'!M1574),'Control Sample Data'!M1574&lt;$B$1,'Control Sample Data'!M1574&gt;0),'Control Sample Data'!M1574,$B$1),"")</f>
        <v/>
      </c>
      <c r="AT1575" s="36" t="str">
        <f t="shared" si="1043"/>
        <v/>
      </c>
      <c r="AU1575" s="36" t="str">
        <f t="shared" si="1044"/>
        <v/>
      </c>
      <c r="AV1575" s="36" t="str">
        <f t="shared" si="1045"/>
        <v/>
      </c>
      <c r="AW1575" s="36" t="str">
        <f t="shared" si="1046"/>
        <v/>
      </c>
      <c r="AX1575" s="36" t="str">
        <f t="shared" si="1047"/>
        <v/>
      </c>
      <c r="AY1575" s="36" t="str">
        <f t="shared" si="1048"/>
        <v/>
      </c>
      <c r="AZ1575" s="36" t="str">
        <f t="shared" si="1049"/>
        <v/>
      </c>
      <c r="BA1575" s="36" t="str">
        <f t="shared" si="1050"/>
        <v/>
      </c>
      <c r="BB1575" s="36" t="str">
        <f t="shared" si="1051"/>
        <v/>
      </c>
      <c r="BC1575" s="36" t="str">
        <f t="shared" si="1052"/>
        <v/>
      </c>
      <c r="BD1575" s="36" t="str">
        <f t="shared" si="1053"/>
        <v/>
      </c>
      <c r="BE1575" s="36" t="str">
        <f t="shared" si="1054"/>
        <v/>
      </c>
      <c r="BF1575" s="36" t="str">
        <f t="shared" si="1055"/>
        <v/>
      </c>
      <c r="BG1575" s="36" t="str">
        <f t="shared" si="1056"/>
        <v/>
      </c>
      <c r="BH1575" s="36" t="str">
        <f t="shared" si="1057"/>
        <v/>
      </c>
      <c r="BI1575" s="36" t="str">
        <f t="shared" si="1058"/>
        <v/>
      </c>
      <c r="BJ1575" s="36" t="str">
        <f t="shared" si="1059"/>
        <v/>
      </c>
      <c r="BK1575" s="36" t="str">
        <f t="shared" si="1060"/>
        <v/>
      </c>
      <c r="BL1575" s="36" t="str">
        <f t="shared" si="1061"/>
        <v/>
      </c>
      <c r="BM1575" s="36" t="str">
        <f t="shared" si="1062"/>
        <v/>
      </c>
      <c r="BN1575" s="38" t="e">
        <f t="shared" si="1021"/>
        <v>#DIV/0!</v>
      </c>
      <c r="BO1575" s="38" t="e">
        <f t="shared" si="1022"/>
        <v>#DIV/0!</v>
      </c>
      <c r="BP1575" s="39" t="str">
        <f t="shared" si="1023"/>
        <v/>
      </c>
      <c r="BQ1575" s="39" t="str">
        <f t="shared" si="1024"/>
        <v/>
      </c>
      <c r="BR1575" s="39" t="str">
        <f t="shared" si="1025"/>
        <v/>
      </c>
      <c r="BS1575" s="39" t="str">
        <f t="shared" si="1026"/>
        <v/>
      </c>
      <c r="BT1575" s="39" t="str">
        <f t="shared" si="1027"/>
        <v/>
      </c>
      <c r="BU1575" s="39" t="str">
        <f t="shared" si="1028"/>
        <v/>
      </c>
      <c r="BV1575" s="39" t="str">
        <f t="shared" si="1029"/>
        <v/>
      </c>
      <c r="BW1575" s="39" t="str">
        <f t="shared" si="1030"/>
        <v/>
      </c>
      <c r="BX1575" s="39" t="str">
        <f t="shared" si="1031"/>
        <v/>
      </c>
      <c r="BY1575" s="39" t="str">
        <f t="shared" si="1032"/>
        <v/>
      </c>
      <c r="BZ1575" s="39" t="str">
        <f t="shared" si="1033"/>
        <v/>
      </c>
      <c r="CA1575" s="39" t="str">
        <f t="shared" si="1034"/>
        <v/>
      </c>
      <c r="CB1575" s="39" t="str">
        <f t="shared" si="1035"/>
        <v/>
      </c>
      <c r="CC1575" s="39" t="str">
        <f t="shared" si="1036"/>
        <v/>
      </c>
      <c r="CD1575" s="39" t="str">
        <f t="shared" si="1037"/>
        <v/>
      </c>
      <c r="CE1575" s="39" t="str">
        <f t="shared" si="1038"/>
        <v/>
      </c>
      <c r="CF1575" s="39" t="str">
        <f t="shared" si="1039"/>
        <v/>
      </c>
      <c r="CG1575" s="39" t="str">
        <f t="shared" si="1040"/>
        <v/>
      </c>
      <c r="CH1575" s="39" t="str">
        <f t="shared" si="1041"/>
        <v/>
      </c>
      <c r="CI1575" s="39" t="str">
        <f t="shared" si="1042"/>
        <v/>
      </c>
    </row>
    <row r="1576" spans="1:87">
      <c r="A1576" s="18"/>
      <c r="B1576" s="15" t="str">
        <f>'Gene Table'!E1575</f>
        <v>hsa-miR-5580-5p</v>
      </c>
      <c r="C1576" s="15" t="str">
        <f>'Gene Table'!B1575</f>
        <v>B13</v>
      </c>
      <c r="D1576" s="16" t="str">
        <f>IF(SUM('Test Sample Data'!D$3:D$98)&gt;10,IF(AND(ISNUMBER('Test Sample Data'!D1575),'Test Sample Data'!D1575&lt;$B$1,'Test Sample Data'!D1575&gt;0),'Test Sample Data'!D1575,$B$1),"")</f>
        <v/>
      </c>
      <c r="E1576" s="17" t="str">
        <f>IF(SUM('Test Sample Data'!E$3:E$98)&gt;10,IF(AND(ISNUMBER('Test Sample Data'!E1575),'Test Sample Data'!E1575&lt;$B$1,'Test Sample Data'!E1575&gt;0),'Test Sample Data'!E1575,$B$1),"")</f>
        <v/>
      </c>
      <c r="F1576" s="17" t="str">
        <f>IF(SUM('Test Sample Data'!F$3:F$98)&gt;10,IF(AND(ISNUMBER('Test Sample Data'!F1575),'Test Sample Data'!F1575&lt;$B$1,'Test Sample Data'!F1575&gt;0),'Test Sample Data'!F1575,$B$1),"")</f>
        <v/>
      </c>
      <c r="G1576" s="17" t="str">
        <f>IF(SUM('Test Sample Data'!G$3:G$98)&gt;10,IF(AND(ISNUMBER('Test Sample Data'!G1575),'Test Sample Data'!G1575&lt;$B$1,'Test Sample Data'!G1575&gt;0),'Test Sample Data'!G1575,$B$1),"")</f>
        <v/>
      </c>
      <c r="H1576" s="17" t="str">
        <f>IF(SUM('Test Sample Data'!H$3:H$98)&gt;10,IF(AND(ISNUMBER('Test Sample Data'!H1575),'Test Sample Data'!H1575&lt;$B$1,'Test Sample Data'!H1575&gt;0),'Test Sample Data'!H1575,$B$1),"")</f>
        <v/>
      </c>
      <c r="I1576" s="17" t="str">
        <f>IF(SUM('Test Sample Data'!I$3:I$98)&gt;10,IF(AND(ISNUMBER('Test Sample Data'!I1575),'Test Sample Data'!I1575&lt;$B$1,'Test Sample Data'!I1575&gt;0),'Test Sample Data'!I1575,$B$1),"")</f>
        <v/>
      </c>
      <c r="J1576" s="17" t="str">
        <f>IF(SUM('Test Sample Data'!J$3:J$98)&gt;10,IF(AND(ISNUMBER('Test Sample Data'!J1575),'Test Sample Data'!J1575&lt;$B$1,'Test Sample Data'!J1575&gt;0),'Test Sample Data'!J1575,$B$1),"")</f>
        <v/>
      </c>
      <c r="K1576" s="17" t="str">
        <f>IF(SUM('Test Sample Data'!K$3:K$98)&gt;10,IF(AND(ISNUMBER('Test Sample Data'!K1575),'Test Sample Data'!K1575&lt;$B$1,'Test Sample Data'!K1575&gt;0),'Test Sample Data'!K1575,$B$1),"")</f>
        <v/>
      </c>
      <c r="L1576" s="17" t="str">
        <f>IF(SUM('Test Sample Data'!L$3:L$98)&gt;10,IF(AND(ISNUMBER('Test Sample Data'!L1575),'Test Sample Data'!L1575&lt;$B$1,'Test Sample Data'!L1575&gt;0),'Test Sample Data'!L1575,$B$1),"")</f>
        <v/>
      </c>
      <c r="M1576" s="17" t="str">
        <f>IF(SUM('Test Sample Data'!M$3:M$98)&gt;10,IF(AND(ISNUMBER('Test Sample Data'!M1575),'Test Sample Data'!M1575&lt;$B$1,'Test Sample Data'!M1575&gt;0),'Test Sample Data'!M1575,$B$1),"")</f>
        <v/>
      </c>
      <c r="N1576" s="17" t="str">
        <f>'Gene Table'!E1575</f>
        <v>hsa-miR-5580-5p</v>
      </c>
      <c r="O1576" s="17" t="str">
        <f>'Gene Table'!B1575</f>
        <v>B13</v>
      </c>
      <c r="P1576" s="17" t="str">
        <f>IF(SUM('Control Sample Data'!D$3:D$98)&gt;10,IF(AND(ISNUMBER('Control Sample Data'!D1575),'Control Sample Data'!D1575&lt;$B$1,'Control Sample Data'!D1575&gt;0),'Control Sample Data'!D1575,$B$1),"")</f>
        <v/>
      </c>
      <c r="Q1576" s="17" t="str">
        <f>IF(SUM('Control Sample Data'!E$3:E$98)&gt;10,IF(AND(ISNUMBER('Control Sample Data'!E1575),'Control Sample Data'!E1575&lt;$B$1,'Control Sample Data'!E1575&gt;0),'Control Sample Data'!E1575,$B$1),"")</f>
        <v/>
      </c>
      <c r="R1576" s="17" t="str">
        <f>IF(SUM('Control Sample Data'!F$3:F$98)&gt;10,IF(AND(ISNUMBER('Control Sample Data'!F1575),'Control Sample Data'!F1575&lt;$B$1,'Control Sample Data'!F1575&gt;0),'Control Sample Data'!F1575,$B$1),"")</f>
        <v/>
      </c>
      <c r="S1576" s="17" t="str">
        <f>IF(SUM('Control Sample Data'!G$3:G$98)&gt;10,IF(AND(ISNUMBER('Control Sample Data'!G1575),'Control Sample Data'!G1575&lt;$B$1,'Control Sample Data'!G1575&gt;0),'Control Sample Data'!G1575,$B$1),"")</f>
        <v/>
      </c>
      <c r="T1576" s="17" t="str">
        <f>IF(SUM('Control Sample Data'!H$3:H$98)&gt;10,IF(AND(ISNUMBER('Control Sample Data'!H1575),'Control Sample Data'!H1575&lt;$B$1,'Control Sample Data'!H1575&gt;0),'Control Sample Data'!H1575,$B$1),"")</f>
        <v/>
      </c>
      <c r="U1576" s="17" t="str">
        <f>IF(SUM('Control Sample Data'!I$3:I$98)&gt;10,IF(AND(ISNUMBER('Control Sample Data'!I1575),'Control Sample Data'!I1575&lt;$B$1,'Control Sample Data'!I1575&gt;0),'Control Sample Data'!I1575,$B$1),"")</f>
        <v/>
      </c>
      <c r="V1576" s="17" t="str">
        <f>IF(SUM('Control Sample Data'!J$3:J$98)&gt;10,IF(AND(ISNUMBER('Control Sample Data'!J1575),'Control Sample Data'!J1575&lt;$B$1,'Control Sample Data'!J1575&gt;0),'Control Sample Data'!J1575,$B$1),"")</f>
        <v/>
      </c>
      <c r="W1576" s="17" t="str">
        <f>IF(SUM('Control Sample Data'!K$3:K$98)&gt;10,IF(AND(ISNUMBER('Control Sample Data'!K1575),'Control Sample Data'!K1575&lt;$B$1,'Control Sample Data'!K1575&gt;0),'Control Sample Data'!K1575,$B$1),"")</f>
        <v/>
      </c>
      <c r="X1576" s="17" t="str">
        <f>IF(SUM('Control Sample Data'!L$3:L$98)&gt;10,IF(AND(ISNUMBER('Control Sample Data'!L1575),'Control Sample Data'!L1575&lt;$B$1,'Control Sample Data'!L1575&gt;0),'Control Sample Data'!L1575,$B$1),"")</f>
        <v/>
      </c>
      <c r="Y1576" s="17" t="str">
        <f>IF(SUM('Control Sample Data'!M$3:M$98)&gt;10,IF(AND(ISNUMBER('Control Sample Data'!M1575),'Control Sample Data'!M1575&lt;$B$1,'Control Sample Data'!M1575&gt;0),'Control Sample Data'!M1575,$B$1),"")</f>
        <v/>
      </c>
      <c r="AT1576" s="36" t="str">
        <f t="shared" si="1043"/>
        <v/>
      </c>
      <c r="AU1576" s="36" t="str">
        <f t="shared" si="1044"/>
        <v/>
      </c>
      <c r="AV1576" s="36" t="str">
        <f t="shared" si="1045"/>
        <v/>
      </c>
      <c r="AW1576" s="36" t="str">
        <f t="shared" si="1046"/>
        <v/>
      </c>
      <c r="AX1576" s="36" t="str">
        <f t="shared" si="1047"/>
        <v/>
      </c>
      <c r="AY1576" s="36" t="str">
        <f t="shared" si="1048"/>
        <v/>
      </c>
      <c r="AZ1576" s="36" t="str">
        <f t="shared" si="1049"/>
        <v/>
      </c>
      <c r="BA1576" s="36" t="str">
        <f t="shared" si="1050"/>
        <v/>
      </c>
      <c r="BB1576" s="36" t="str">
        <f t="shared" si="1051"/>
        <v/>
      </c>
      <c r="BC1576" s="36" t="str">
        <f t="shared" si="1052"/>
        <v/>
      </c>
      <c r="BD1576" s="36" t="str">
        <f t="shared" si="1053"/>
        <v/>
      </c>
      <c r="BE1576" s="36" t="str">
        <f t="shared" si="1054"/>
        <v/>
      </c>
      <c r="BF1576" s="36" t="str">
        <f t="shared" si="1055"/>
        <v/>
      </c>
      <c r="BG1576" s="36" t="str">
        <f t="shared" si="1056"/>
        <v/>
      </c>
      <c r="BH1576" s="36" t="str">
        <f t="shared" si="1057"/>
        <v/>
      </c>
      <c r="BI1576" s="36" t="str">
        <f t="shared" si="1058"/>
        <v/>
      </c>
      <c r="BJ1576" s="36" t="str">
        <f t="shared" si="1059"/>
        <v/>
      </c>
      <c r="BK1576" s="36" t="str">
        <f t="shared" si="1060"/>
        <v/>
      </c>
      <c r="BL1576" s="36" t="str">
        <f t="shared" si="1061"/>
        <v/>
      </c>
      <c r="BM1576" s="36" t="str">
        <f t="shared" si="1062"/>
        <v/>
      </c>
      <c r="BN1576" s="38" t="e">
        <f t="shared" si="1021"/>
        <v>#DIV/0!</v>
      </c>
      <c r="BO1576" s="38" t="e">
        <f t="shared" si="1022"/>
        <v>#DIV/0!</v>
      </c>
      <c r="BP1576" s="39" t="str">
        <f t="shared" si="1023"/>
        <v/>
      </c>
      <c r="BQ1576" s="39" t="str">
        <f t="shared" si="1024"/>
        <v/>
      </c>
      <c r="BR1576" s="39" t="str">
        <f t="shared" si="1025"/>
        <v/>
      </c>
      <c r="BS1576" s="39" t="str">
        <f t="shared" si="1026"/>
        <v/>
      </c>
      <c r="BT1576" s="39" t="str">
        <f t="shared" si="1027"/>
        <v/>
      </c>
      <c r="BU1576" s="39" t="str">
        <f t="shared" si="1028"/>
        <v/>
      </c>
      <c r="BV1576" s="39" t="str">
        <f t="shared" si="1029"/>
        <v/>
      </c>
      <c r="BW1576" s="39" t="str">
        <f t="shared" si="1030"/>
        <v/>
      </c>
      <c r="BX1576" s="39" t="str">
        <f t="shared" si="1031"/>
        <v/>
      </c>
      <c r="BY1576" s="39" t="str">
        <f t="shared" si="1032"/>
        <v/>
      </c>
      <c r="BZ1576" s="39" t="str">
        <f t="shared" si="1033"/>
        <v/>
      </c>
      <c r="CA1576" s="39" t="str">
        <f t="shared" si="1034"/>
        <v/>
      </c>
      <c r="CB1576" s="39" t="str">
        <f t="shared" si="1035"/>
        <v/>
      </c>
      <c r="CC1576" s="39" t="str">
        <f t="shared" si="1036"/>
        <v/>
      </c>
      <c r="CD1576" s="39" t="str">
        <f t="shared" si="1037"/>
        <v/>
      </c>
      <c r="CE1576" s="39" t="str">
        <f t="shared" si="1038"/>
        <v/>
      </c>
      <c r="CF1576" s="39" t="str">
        <f t="shared" si="1039"/>
        <v/>
      </c>
      <c r="CG1576" s="39" t="str">
        <f t="shared" si="1040"/>
        <v/>
      </c>
      <c r="CH1576" s="39" t="str">
        <f t="shared" si="1041"/>
        <v/>
      </c>
      <c r="CI1576" s="39" t="str">
        <f t="shared" si="1042"/>
        <v/>
      </c>
    </row>
    <row r="1577" spans="1:87">
      <c r="A1577" s="18"/>
      <c r="B1577" s="15">
        <f>'Gene Table'!E1576</f>
        <v>0</v>
      </c>
      <c r="C1577" s="15" t="str">
        <f>'Gene Table'!B1576</f>
        <v>B14</v>
      </c>
      <c r="D1577" s="16" t="str">
        <f>IF(SUM('Test Sample Data'!D$3:D$98)&gt;10,IF(AND(ISNUMBER('Test Sample Data'!D1576),'Test Sample Data'!D1576&lt;$B$1,'Test Sample Data'!D1576&gt;0),'Test Sample Data'!D1576,$B$1),"")</f>
        <v/>
      </c>
      <c r="E1577" s="17" t="str">
        <f>IF(SUM('Test Sample Data'!E$3:E$98)&gt;10,IF(AND(ISNUMBER('Test Sample Data'!E1576),'Test Sample Data'!E1576&lt;$B$1,'Test Sample Data'!E1576&gt;0),'Test Sample Data'!E1576,$B$1),"")</f>
        <v/>
      </c>
      <c r="F1577" s="17" t="str">
        <f>IF(SUM('Test Sample Data'!F$3:F$98)&gt;10,IF(AND(ISNUMBER('Test Sample Data'!F1576),'Test Sample Data'!F1576&lt;$B$1,'Test Sample Data'!F1576&gt;0),'Test Sample Data'!F1576,$B$1),"")</f>
        <v/>
      </c>
      <c r="G1577" s="17" t="str">
        <f>IF(SUM('Test Sample Data'!G$3:G$98)&gt;10,IF(AND(ISNUMBER('Test Sample Data'!G1576),'Test Sample Data'!G1576&lt;$B$1,'Test Sample Data'!G1576&gt;0),'Test Sample Data'!G1576,$B$1),"")</f>
        <v/>
      </c>
      <c r="H1577" s="17" t="str">
        <f>IF(SUM('Test Sample Data'!H$3:H$98)&gt;10,IF(AND(ISNUMBER('Test Sample Data'!H1576),'Test Sample Data'!H1576&lt;$B$1,'Test Sample Data'!H1576&gt;0),'Test Sample Data'!H1576,$B$1),"")</f>
        <v/>
      </c>
      <c r="I1577" s="17" t="str">
        <f>IF(SUM('Test Sample Data'!I$3:I$98)&gt;10,IF(AND(ISNUMBER('Test Sample Data'!I1576),'Test Sample Data'!I1576&lt;$B$1,'Test Sample Data'!I1576&gt;0),'Test Sample Data'!I1576,$B$1),"")</f>
        <v/>
      </c>
      <c r="J1577" s="17" t="str">
        <f>IF(SUM('Test Sample Data'!J$3:J$98)&gt;10,IF(AND(ISNUMBER('Test Sample Data'!J1576),'Test Sample Data'!J1576&lt;$B$1,'Test Sample Data'!J1576&gt;0),'Test Sample Data'!J1576,$B$1),"")</f>
        <v/>
      </c>
      <c r="K1577" s="17" t="str">
        <f>IF(SUM('Test Sample Data'!K$3:K$98)&gt;10,IF(AND(ISNUMBER('Test Sample Data'!K1576),'Test Sample Data'!K1576&lt;$B$1,'Test Sample Data'!K1576&gt;0),'Test Sample Data'!K1576,$B$1),"")</f>
        <v/>
      </c>
      <c r="L1577" s="17" t="str">
        <f>IF(SUM('Test Sample Data'!L$3:L$98)&gt;10,IF(AND(ISNUMBER('Test Sample Data'!L1576),'Test Sample Data'!L1576&lt;$B$1,'Test Sample Data'!L1576&gt;0),'Test Sample Data'!L1576,$B$1),"")</f>
        <v/>
      </c>
      <c r="M1577" s="17" t="str">
        <f>IF(SUM('Test Sample Data'!M$3:M$98)&gt;10,IF(AND(ISNUMBER('Test Sample Data'!M1576),'Test Sample Data'!M1576&lt;$B$1,'Test Sample Data'!M1576&gt;0),'Test Sample Data'!M1576,$B$1),"")</f>
        <v/>
      </c>
      <c r="N1577" s="17">
        <f>'Gene Table'!E1576</f>
        <v>0</v>
      </c>
      <c r="O1577" s="17" t="str">
        <f>'Gene Table'!B1576</f>
        <v>B14</v>
      </c>
      <c r="P1577" s="17" t="str">
        <f>IF(SUM('Control Sample Data'!D$3:D$98)&gt;10,IF(AND(ISNUMBER('Control Sample Data'!D1576),'Control Sample Data'!D1576&lt;$B$1,'Control Sample Data'!D1576&gt;0),'Control Sample Data'!D1576,$B$1),"")</f>
        <v/>
      </c>
      <c r="Q1577" s="17" t="str">
        <f>IF(SUM('Control Sample Data'!E$3:E$98)&gt;10,IF(AND(ISNUMBER('Control Sample Data'!E1576),'Control Sample Data'!E1576&lt;$B$1,'Control Sample Data'!E1576&gt;0),'Control Sample Data'!E1576,$B$1),"")</f>
        <v/>
      </c>
      <c r="R1577" s="17" t="str">
        <f>IF(SUM('Control Sample Data'!F$3:F$98)&gt;10,IF(AND(ISNUMBER('Control Sample Data'!F1576),'Control Sample Data'!F1576&lt;$B$1,'Control Sample Data'!F1576&gt;0),'Control Sample Data'!F1576,$B$1),"")</f>
        <v/>
      </c>
      <c r="S1577" s="17" t="str">
        <f>IF(SUM('Control Sample Data'!G$3:G$98)&gt;10,IF(AND(ISNUMBER('Control Sample Data'!G1576),'Control Sample Data'!G1576&lt;$B$1,'Control Sample Data'!G1576&gt;0),'Control Sample Data'!G1576,$B$1),"")</f>
        <v/>
      </c>
      <c r="T1577" s="17" t="str">
        <f>IF(SUM('Control Sample Data'!H$3:H$98)&gt;10,IF(AND(ISNUMBER('Control Sample Data'!H1576),'Control Sample Data'!H1576&lt;$B$1,'Control Sample Data'!H1576&gt;0),'Control Sample Data'!H1576,$B$1),"")</f>
        <v/>
      </c>
      <c r="U1577" s="17" t="str">
        <f>IF(SUM('Control Sample Data'!I$3:I$98)&gt;10,IF(AND(ISNUMBER('Control Sample Data'!I1576),'Control Sample Data'!I1576&lt;$B$1,'Control Sample Data'!I1576&gt;0),'Control Sample Data'!I1576,$B$1),"")</f>
        <v/>
      </c>
      <c r="V1577" s="17" t="str">
        <f>IF(SUM('Control Sample Data'!J$3:J$98)&gt;10,IF(AND(ISNUMBER('Control Sample Data'!J1576),'Control Sample Data'!J1576&lt;$B$1,'Control Sample Data'!J1576&gt;0),'Control Sample Data'!J1576,$B$1),"")</f>
        <v/>
      </c>
      <c r="W1577" s="17" t="str">
        <f>IF(SUM('Control Sample Data'!K$3:K$98)&gt;10,IF(AND(ISNUMBER('Control Sample Data'!K1576),'Control Sample Data'!K1576&lt;$B$1,'Control Sample Data'!K1576&gt;0),'Control Sample Data'!K1576,$B$1),"")</f>
        <v/>
      </c>
      <c r="X1577" s="17" t="str">
        <f>IF(SUM('Control Sample Data'!L$3:L$98)&gt;10,IF(AND(ISNUMBER('Control Sample Data'!L1576),'Control Sample Data'!L1576&lt;$B$1,'Control Sample Data'!L1576&gt;0),'Control Sample Data'!L1576,$B$1),"")</f>
        <v/>
      </c>
      <c r="Y1577" s="17" t="str">
        <f>IF(SUM('Control Sample Data'!M$3:M$98)&gt;10,IF(AND(ISNUMBER('Control Sample Data'!M1576),'Control Sample Data'!M1576&lt;$B$1,'Control Sample Data'!M1576&gt;0),'Control Sample Data'!M1576,$B$1),"")</f>
        <v/>
      </c>
      <c r="AT1577" s="36" t="str">
        <f t="shared" si="1043"/>
        <v/>
      </c>
      <c r="AU1577" s="36" t="str">
        <f t="shared" si="1044"/>
        <v/>
      </c>
      <c r="AV1577" s="36" t="str">
        <f t="shared" si="1045"/>
        <v/>
      </c>
      <c r="AW1577" s="36" t="str">
        <f t="shared" si="1046"/>
        <v/>
      </c>
      <c r="AX1577" s="36" t="str">
        <f t="shared" si="1047"/>
        <v/>
      </c>
      <c r="AY1577" s="36" t="str">
        <f t="shared" si="1048"/>
        <v/>
      </c>
      <c r="AZ1577" s="36" t="str">
        <f t="shared" si="1049"/>
        <v/>
      </c>
      <c r="BA1577" s="36" t="str">
        <f t="shared" si="1050"/>
        <v/>
      </c>
      <c r="BB1577" s="36" t="str">
        <f t="shared" si="1051"/>
        <v/>
      </c>
      <c r="BC1577" s="36" t="str">
        <f t="shared" si="1052"/>
        <v/>
      </c>
      <c r="BD1577" s="36" t="str">
        <f t="shared" si="1053"/>
        <v/>
      </c>
      <c r="BE1577" s="36" t="str">
        <f t="shared" si="1054"/>
        <v/>
      </c>
      <c r="BF1577" s="36" t="str">
        <f t="shared" si="1055"/>
        <v/>
      </c>
      <c r="BG1577" s="36" t="str">
        <f t="shared" si="1056"/>
        <v/>
      </c>
      <c r="BH1577" s="36" t="str">
        <f t="shared" si="1057"/>
        <v/>
      </c>
      <c r="BI1577" s="36" t="str">
        <f t="shared" si="1058"/>
        <v/>
      </c>
      <c r="BJ1577" s="36" t="str">
        <f t="shared" si="1059"/>
        <v/>
      </c>
      <c r="BK1577" s="36" t="str">
        <f t="shared" si="1060"/>
        <v/>
      </c>
      <c r="BL1577" s="36" t="str">
        <f t="shared" si="1061"/>
        <v/>
      </c>
      <c r="BM1577" s="36" t="str">
        <f t="shared" si="1062"/>
        <v/>
      </c>
      <c r="BN1577" s="38" t="e">
        <f t="shared" si="1021"/>
        <v>#DIV/0!</v>
      </c>
      <c r="BO1577" s="38" t="e">
        <f t="shared" si="1022"/>
        <v>#DIV/0!</v>
      </c>
      <c r="BP1577" s="39" t="str">
        <f t="shared" si="1023"/>
        <v/>
      </c>
      <c r="BQ1577" s="39" t="str">
        <f t="shared" si="1024"/>
        <v/>
      </c>
      <c r="BR1577" s="39" t="str">
        <f t="shared" si="1025"/>
        <v/>
      </c>
      <c r="BS1577" s="39" t="str">
        <f t="shared" si="1026"/>
        <v/>
      </c>
      <c r="BT1577" s="39" t="str">
        <f t="shared" si="1027"/>
        <v/>
      </c>
      <c r="BU1577" s="39" t="str">
        <f t="shared" si="1028"/>
        <v/>
      </c>
      <c r="BV1577" s="39" t="str">
        <f t="shared" si="1029"/>
        <v/>
      </c>
      <c r="BW1577" s="39" t="str">
        <f t="shared" si="1030"/>
        <v/>
      </c>
      <c r="BX1577" s="39" t="str">
        <f t="shared" si="1031"/>
        <v/>
      </c>
      <c r="BY1577" s="39" t="str">
        <f t="shared" si="1032"/>
        <v/>
      </c>
      <c r="BZ1577" s="39" t="str">
        <f t="shared" si="1033"/>
        <v/>
      </c>
      <c r="CA1577" s="39" t="str">
        <f t="shared" si="1034"/>
        <v/>
      </c>
      <c r="CB1577" s="39" t="str">
        <f t="shared" si="1035"/>
        <v/>
      </c>
      <c r="CC1577" s="39" t="str">
        <f t="shared" si="1036"/>
        <v/>
      </c>
      <c r="CD1577" s="39" t="str">
        <f t="shared" si="1037"/>
        <v/>
      </c>
      <c r="CE1577" s="39" t="str">
        <f t="shared" si="1038"/>
        <v/>
      </c>
      <c r="CF1577" s="39" t="str">
        <f t="shared" si="1039"/>
        <v/>
      </c>
      <c r="CG1577" s="39" t="str">
        <f t="shared" si="1040"/>
        <v/>
      </c>
      <c r="CH1577" s="39" t="str">
        <f t="shared" si="1041"/>
        <v/>
      </c>
      <c r="CI1577" s="39" t="str">
        <f t="shared" si="1042"/>
        <v/>
      </c>
    </row>
    <row r="1578" spans="1:87">
      <c r="A1578" s="18"/>
      <c r="B1578" s="15" t="str">
        <f>'Gene Table'!E1577</f>
        <v>hsa-miR-5580-3p</v>
      </c>
      <c r="C1578" s="15" t="str">
        <f>'Gene Table'!B1577</f>
        <v>B15</v>
      </c>
      <c r="D1578" s="16" t="str">
        <f>IF(SUM('Test Sample Data'!D$3:D$98)&gt;10,IF(AND(ISNUMBER('Test Sample Data'!D1577),'Test Sample Data'!D1577&lt;$B$1,'Test Sample Data'!D1577&gt;0),'Test Sample Data'!D1577,$B$1),"")</f>
        <v/>
      </c>
      <c r="E1578" s="17" t="str">
        <f>IF(SUM('Test Sample Data'!E$3:E$98)&gt;10,IF(AND(ISNUMBER('Test Sample Data'!E1577),'Test Sample Data'!E1577&lt;$B$1,'Test Sample Data'!E1577&gt;0),'Test Sample Data'!E1577,$B$1),"")</f>
        <v/>
      </c>
      <c r="F1578" s="17" t="str">
        <f>IF(SUM('Test Sample Data'!F$3:F$98)&gt;10,IF(AND(ISNUMBER('Test Sample Data'!F1577),'Test Sample Data'!F1577&lt;$B$1,'Test Sample Data'!F1577&gt;0),'Test Sample Data'!F1577,$B$1),"")</f>
        <v/>
      </c>
      <c r="G1578" s="17" t="str">
        <f>IF(SUM('Test Sample Data'!G$3:G$98)&gt;10,IF(AND(ISNUMBER('Test Sample Data'!G1577),'Test Sample Data'!G1577&lt;$B$1,'Test Sample Data'!G1577&gt;0),'Test Sample Data'!G1577,$B$1),"")</f>
        <v/>
      </c>
      <c r="H1578" s="17" t="str">
        <f>IF(SUM('Test Sample Data'!H$3:H$98)&gt;10,IF(AND(ISNUMBER('Test Sample Data'!H1577),'Test Sample Data'!H1577&lt;$B$1,'Test Sample Data'!H1577&gt;0),'Test Sample Data'!H1577,$B$1),"")</f>
        <v/>
      </c>
      <c r="I1578" s="17" t="str">
        <f>IF(SUM('Test Sample Data'!I$3:I$98)&gt;10,IF(AND(ISNUMBER('Test Sample Data'!I1577),'Test Sample Data'!I1577&lt;$B$1,'Test Sample Data'!I1577&gt;0),'Test Sample Data'!I1577,$B$1),"")</f>
        <v/>
      </c>
      <c r="J1578" s="17" t="str">
        <f>IF(SUM('Test Sample Data'!J$3:J$98)&gt;10,IF(AND(ISNUMBER('Test Sample Data'!J1577),'Test Sample Data'!J1577&lt;$B$1,'Test Sample Data'!J1577&gt;0),'Test Sample Data'!J1577,$B$1),"")</f>
        <v/>
      </c>
      <c r="K1578" s="17" t="str">
        <f>IF(SUM('Test Sample Data'!K$3:K$98)&gt;10,IF(AND(ISNUMBER('Test Sample Data'!K1577),'Test Sample Data'!K1577&lt;$B$1,'Test Sample Data'!K1577&gt;0),'Test Sample Data'!K1577,$B$1),"")</f>
        <v/>
      </c>
      <c r="L1578" s="17" t="str">
        <f>IF(SUM('Test Sample Data'!L$3:L$98)&gt;10,IF(AND(ISNUMBER('Test Sample Data'!L1577),'Test Sample Data'!L1577&lt;$B$1,'Test Sample Data'!L1577&gt;0),'Test Sample Data'!L1577,$B$1),"")</f>
        <v/>
      </c>
      <c r="M1578" s="17" t="str">
        <f>IF(SUM('Test Sample Data'!M$3:M$98)&gt;10,IF(AND(ISNUMBER('Test Sample Data'!M1577),'Test Sample Data'!M1577&lt;$B$1,'Test Sample Data'!M1577&gt;0),'Test Sample Data'!M1577,$B$1),"")</f>
        <v/>
      </c>
      <c r="N1578" s="17" t="str">
        <f>'Gene Table'!E1577</f>
        <v>hsa-miR-5580-3p</v>
      </c>
      <c r="O1578" s="17" t="str">
        <f>'Gene Table'!B1577</f>
        <v>B15</v>
      </c>
      <c r="P1578" s="17" t="str">
        <f>IF(SUM('Control Sample Data'!D$3:D$98)&gt;10,IF(AND(ISNUMBER('Control Sample Data'!D1577),'Control Sample Data'!D1577&lt;$B$1,'Control Sample Data'!D1577&gt;0),'Control Sample Data'!D1577,$B$1),"")</f>
        <v/>
      </c>
      <c r="Q1578" s="17" t="str">
        <f>IF(SUM('Control Sample Data'!E$3:E$98)&gt;10,IF(AND(ISNUMBER('Control Sample Data'!E1577),'Control Sample Data'!E1577&lt;$B$1,'Control Sample Data'!E1577&gt;0),'Control Sample Data'!E1577,$B$1),"")</f>
        <v/>
      </c>
      <c r="R1578" s="17" t="str">
        <f>IF(SUM('Control Sample Data'!F$3:F$98)&gt;10,IF(AND(ISNUMBER('Control Sample Data'!F1577),'Control Sample Data'!F1577&lt;$B$1,'Control Sample Data'!F1577&gt;0),'Control Sample Data'!F1577,$B$1),"")</f>
        <v/>
      </c>
      <c r="S1578" s="17" t="str">
        <f>IF(SUM('Control Sample Data'!G$3:G$98)&gt;10,IF(AND(ISNUMBER('Control Sample Data'!G1577),'Control Sample Data'!G1577&lt;$B$1,'Control Sample Data'!G1577&gt;0),'Control Sample Data'!G1577,$B$1),"")</f>
        <v/>
      </c>
      <c r="T1578" s="17" t="str">
        <f>IF(SUM('Control Sample Data'!H$3:H$98)&gt;10,IF(AND(ISNUMBER('Control Sample Data'!H1577),'Control Sample Data'!H1577&lt;$B$1,'Control Sample Data'!H1577&gt;0),'Control Sample Data'!H1577,$B$1),"")</f>
        <v/>
      </c>
      <c r="U1578" s="17" t="str">
        <f>IF(SUM('Control Sample Data'!I$3:I$98)&gt;10,IF(AND(ISNUMBER('Control Sample Data'!I1577),'Control Sample Data'!I1577&lt;$B$1,'Control Sample Data'!I1577&gt;0),'Control Sample Data'!I1577,$B$1),"")</f>
        <v/>
      </c>
      <c r="V1578" s="17" t="str">
        <f>IF(SUM('Control Sample Data'!J$3:J$98)&gt;10,IF(AND(ISNUMBER('Control Sample Data'!J1577),'Control Sample Data'!J1577&lt;$B$1,'Control Sample Data'!J1577&gt;0),'Control Sample Data'!J1577,$B$1),"")</f>
        <v/>
      </c>
      <c r="W1578" s="17" t="str">
        <f>IF(SUM('Control Sample Data'!K$3:K$98)&gt;10,IF(AND(ISNUMBER('Control Sample Data'!K1577),'Control Sample Data'!K1577&lt;$B$1,'Control Sample Data'!K1577&gt;0),'Control Sample Data'!K1577,$B$1),"")</f>
        <v/>
      </c>
      <c r="X1578" s="17" t="str">
        <f>IF(SUM('Control Sample Data'!L$3:L$98)&gt;10,IF(AND(ISNUMBER('Control Sample Data'!L1577),'Control Sample Data'!L1577&lt;$B$1,'Control Sample Data'!L1577&gt;0),'Control Sample Data'!L1577,$B$1),"")</f>
        <v/>
      </c>
      <c r="Y1578" s="17" t="str">
        <f>IF(SUM('Control Sample Data'!M$3:M$98)&gt;10,IF(AND(ISNUMBER('Control Sample Data'!M1577),'Control Sample Data'!M1577&lt;$B$1,'Control Sample Data'!M1577&gt;0),'Control Sample Data'!M1577,$B$1),"")</f>
        <v/>
      </c>
      <c r="AT1578" s="36" t="str">
        <f t="shared" si="1043"/>
        <v/>
      </c>
      <c r="AU1578" s="36" t="str">
        <f t="shared" si="1044"/>
        <v/>
      </c>
      <c r="AV1578" s="36" t="str">
        <f t="shared" si="1045"/>
        <v/>
      </c>
      <c r="AW1578" s="36" t="str">
        <f t="shared" si="1046"/>
        <v/>
      </c>
      <c r="AX1578" s="36" t="str">
        <f t="shared" si="1047"/>
        <v/>
      </c>
      <c r="AY1578" s="36" t="str">
        <f t="shared" si="1048"/>
        <v/>
      </c>
      <c r="AZ1578" s="36" t="str">
        <f t="shared" si="1049"/>
        <v/>
      </c>
      <c r="BA1578" s="36" t="str">
        <f t="shared" si="1050"/>
        <v/>
      </c>
      <c r="BB1578" s="36" t="str">
        <f t="shared" si="1051"/>
        <v/>
      </c>
      <c r="BC1578" s="36" t="str">
        <f t="shared" si="1052"/>
        <v/>
      </c>
      <c r="BD1578" s="36" t="str">
        <f t="shared" si="1053"/>
        <v/>
      </c>
      <c r="BE1578" s="36" t="str">
        <f t="shared" si="1054"/>
        <v/>
      </c>
      <c r="BF1578" s="36" t="str">
        <f t="shared" si="1055"/>
        <v/>
      </c>
      <c r="BG1578" s="36" t="str">
        <f t="shared" si="1056"/>
        <v/>
      </c>
      <c r="BH1578" s="36" t="str">
        <f t="shared" si="1057"/>
        <v/>
      </c>
      <c r="BI1578" s="36" t="str">
        <f t="shared" si="1058"/>
        <v/>
      </c>
      <c r="BJ1578" s="36" t="str">
        <f t="shared" si="1059"/>
        <v/>
      </c>
      <c r="BK1578" s="36" t="str">
        <f t="shared" si="1060"/>
        <v/>
      </c>
      <c r="BL1578" s="36" t="str">
        <f t="shared" si="1061"/>
        <v/>
      </c>
      <c r="BM1578" s="36" t="str">
        <f t="shared" si="1062"/>
        <v/>
      </c>
      <c r="BN1578" s="38" t="e">
        <f t="shared" si="1021"/>
        <v>#DIV/0!</v>
      </c>
      <c r="BO1578" s="38" t="e">
        <f t="shared" si="1022"/>
        <v>#DIV/0!</v>
      </c>
      <c r="BP1578" s="39" t="str">
        <f t="shared" si="1023"/>
        <v/>
      </c>
      <c r="BQ1578" s="39" t="str">
        <f t="shared" si="1024"/>
        <v/>
      </c>
      <c r="BR1578" s="39" t="str">
        <f t="shared" si="1025"/>
        <v/>
      </c>
      <c r="BS1578" s="39" t="str">
        <f t="shared" si="1026"/>
        <v/>
      </c>
      <c r="BT1578" s="39" t="str">
        <f t="shared" si="1027"/>
        <v/>
      </c>
      <c r="BU1578" s="39" t="str">
        <f t="shared" si="1028"/>
        <v/>
      </c>
      <c r="BV1578" s="39" t="str">
        <f t="shared" si="1029"/>
        <v/>
      </c>
      <c r="BW1578" s="39" t="str">
        <f t="shared" si="1030"/>
        <v/>
      </c>
      <c r="BX1578" s="39" t="str">
        <f t="shared" si="1031"/>
        <v/>
      </c>
      <c r="BY1578" s="39" t="str">
        <f t="shared" si="1032"/>
        <v/>
      </c>
      <c r="BZ1578" s="39" t="str">
        <f t="shared" si="1033"/>
        <v/>
      </c>
      <c r="CA1578" s="39" t="str">
        <f t="shared" si="1034"/>
        <v/>
      </c>
      <c r="CB1578" s="39" t="str">
        <f t="shared" si="1035"/>
        <v/>
      </c>
      <c r="CC1578" s="39" t="str">
        <f t="shared" si="1036"/>
        <v/>
      </c>
      <c r="CD1578" s="39" t="str">
        <f t="shared" si="1037"/>
        <v/>
      </c>
      <c r="CE1578" s="39" t="str">
        <f t="shared" si="1038"/>
        <v/>
      </c>
      <c r="CF1578" s="39" t="str">
        <f t="shared" si="1039"/>
        <v/>
      </c>
      <c r="CG1578" s="39" t="str">
        <f t="shared" si="1040"/>
        <v/>
      </c>
      <c r="CH1578" s="39" t="str">
        <f t="shared" si="1041"/>
        <v/>
      </c>
      <c r="CI1578" s="39" t="str">
        <f t="shared" si="1042"/>
        <v/>
      </c>
    </row>
    <row r="1579" spans="1:87">
      <c r="A1579" s="18"/>
      <c r="B1579" s="15">
        <f>'Gene Table'!E1578</f>
        <v>0</v>
      </c>
      <c r="C1579" s="15" t="str">
        <f>'Gene Table'!B1578</f>
        <v>B16</v>
      </c>
      <c r="D1579" s="16" t="str">
        <f>IF(SUM('Test Sample Data'!D$3:D$98)&gt;10,IF(AND(ISNUMBER('Test Sample Data'!D1578),'Test Sample Data'!D1578&lt;$B$1,'Test Sample Data'!D1578&gt;0),'Test Sample Data'!D1578,$B$1),"")</f>
        <v/>
      </c>
      <c r="E1579" s="17" t="str">
        <f>IF(SUM('Test Sample Data'!E$3:E$98)&gt;10,IF(AND(ISNUMBER('Test Sample Data'!E1578),'Test Sample Data'!E1578&lt;$B$1,'Test Sample Data'!E1578&gt;0),'Test Sample Data'!E1578,$B$1),"")</f>
        <v/>
      </c>
      <c r="F1579" s="17" t="str">
        <f>IF(SUM('Test Sample Data'!F$3:F$98)&gt;10,IF(AND(ISNUMBER('Test Sample Data'!F1578),'Test Sample Data'!F1578&lt;$B$1,'Test Sample Data'!F1578&gt;0),'Test Sample Data'!F1578,$B$1),"")</f>
        <v/>
      </c>
      <c r="G1579" s="17" t="str">
        <f>IF(SUM('Test Sample Data'!G$3:G$98)&gt;10,IF(AND(ISNUMBER('Test Sample Data'!G1578),'Test Sample Data'!G1578&lt;$B$1,'Test Sample Data'!G1578&gt;0),'Test Sample Data'!G1578,$B$1),"")</f>
        <v/>
      </c>
      <c r="H1579" s="17" t="str">
        <f>IF(SUM('Test Sample Data'!H$3:H$98)&gt;10,IF(AND(ISNUMBER('Test Sample Data'!H1578),'Test Sample Data'!H1578&lt;$B$1,'Test Sample Data'!H1578&gt;0),'Test Sample Data'!H1578,$B$1),"")</f>
        <v/>
      </c>
      <c r="I1579" s="17" t="str">
        <f>IF(SUM('Test Sample Data'!I$3:I$98)&gt;10,IF(AND(ISNUMBER('Test Sample Data'!I1578),'Test Sample Data'!I1578&lt;$B$1,'Test Sample Data'!I1578&gt;0),'Test Sample Data'!I1578,$B$1),"")</f>
        <v/>
      </c>
      <c r="J1579" s="17" t="str">
        <f>IF(SUM('Test Sample Data'!J$3:J$98)&gt;10,IF(AND(ISNUMBER('Test Sample Data'!J1578),'Test Sample Data'!J1578&lt;$B$1,'Test Sample Data'!J1578&gt;0),'Test Sample Data'!J1578,$B$1),"")</f>
        <v/>
      </c>
      <c r="K1579" s="17" t="str">
        <f>IF(SUM('Test Sample Data'!K$3:K$98)&gt;10,IF(AND(ISNUMBER('Test Sample Data'!K1578),'Test Sample Data'!K1578&lt;$B$1,'Test Sample Data'!K1578&gt;0),'Test Sample Data'!K1578,$B$1),"")</f>
        <v/>
      </c>
      <c r="L1579" s="17" t="str">
        <f>IF(SUM('Test Sample Data'!L$3:L$98)&gt;10,IF(AND(ISNUMBER('Test Sample Data'!L1578),'Test Sample Data'!L1578&lt;$B$1,'Test Sample Data'!L1578&gt;0),'Test Sample Data'!L1578,$B$1),"")</f>
        <v/>
      </c>
      <c r="M1579" s="17" t="str">
        <f>IF(SUM('Test Sample Data'!M$3:M$98)&gt;10,IF(AND(ISNUMBER('Test Sample Data'!M1578),'Test Sample Data'!M1578&lt;$B$1,'Test Sample Data'!M1578&gt;0),'Test Sample Data'!M1578,$B$1),"")</f>
        <v/>
      </c>
      <c r="N1579" s="17">
        <f>'Gene Table'!E1578</f>
        <v>0</v>
      </c>
      <c r="O1579" s="17" t="str">
        <f>'Gene Table'!B1578</f>
        <v>B16</v>
      </c>
      <c r="P1579" s="17" t="str">
        <f>IF(SUM('Control Sample Data'!D$3:D$98)&gt;10,IF(AND(ISNUMBER('Control Sample Data'!D1578),'Control Sample Data'!D1578&lt;$B$1,'Control Sample Data'!D1578&gt;0),'Control Sample Data'!D1578,$B$1),"")</f>
        <v/>
      </c>
      <c r="Q1579" s="17" t="str">
        <f>IF(SUM('Control Sample Data'!E$3:E$98)&gt;10,IF(AND(ISNUMBER('Control Sample Data'!E1578),'Control Sample Data'!E1578&lt;$B$1,'Control Sample Data'!E1578&gt;0),'Control Sample Data'!E1578,$B$1),"")</f>
        <v/>
      </c>
      <c r="R1579" s="17" t="str">
        <f>IF(SUM('Control Sample Data'!F$3:F$98)&gt;10,IF(AND(ISNUMBER('Control Sample Data'!F1578),'Control Sample Data'!F1578&lt;$B$1,'Control Sample Data'!F1578&gt;0),'Control Sample Data'!F1578,$B$1),"")</f>
        <v/>
      </c>
      <c r="S1579" s="17" t="str">
        <f>IF(SUM('Control Sample Data'!G$3:G$98)&gt;10,IF(AND(ISNUMBER('Control Sample Data'!G1578),'Control Sample Data'!G1578&lt;$B$1,'Control Sample Data'!G1578&gt;0),'Control Sample Data'!G1578,$B$1),"")</f>
        <v/>
      </c>
      <c r="T1579" s="17" t="str">
        <f>IF(SUM('Control Sample Data'!H$3:H$98)&gt;10,IF(AND(ISNUMBER('Control Sample Data'!H1578),'Control Sample Data'!H1578&lt;$B$1,'Control Sample Data'!H1578&gt;0),'Control Sample Data'!H1578,$B$1),"")</f>
        <v/>
      </c>
      <c r="U1579" s="17" t="str">
        <f>IF(SUM('Control Sample Data'!I$3:I$98)&gt;10,IF(AND(ISNUMBER('Control Sample Data'!I1578),'Control Sample Data'!I1578&lt;$B$1,'Control Sample Data'!I1578&gt;0),'Control Sample Data'!I1578,$B$1),"")</f>
        <v/>
      </c>
      <c r="V1579" s="17" t="str">
        <f>IF(SUM('Control Sample Data'!J$3:J$98)&gt;10,IF(AND(ISNUMBER('Control Sample Data'!J1578),'Control Sample Data'!J1578&lt;$B$1,'Control Sample Data'!J1578&gt;0),'Control Sample Data'!J1578,$B$1),"")</f>
        <v/>
      </c>
      <c r="W1579" s="17" t="str">
        <f>IF(SUM('Control Sample Data'!K$3:K$98)&gt;10,IF(AND(ISNUMBER('Control Sample Data'!K1578),'Control Sample Data'!K1578&lt;$B$1,'Control Sample Data'!K1578&gt;0),'Control Sample Data'!K1578,$B$1),"")</f>
        <v/>
      </c>
      <c r="X1579" s="17" t="str">
        <f>IF(SUM('Control Sample Data'!L$3:L$98)&gt;10,IF(AND(ISNUMBER('Control Sample Data'!L1578),'Control Sample Data'!L1578&lt;$B$1,'Control Sample Data'!L1578&gt;0),'Control Sample Data'!L1578,$B$1),"")</f>
        <v/>
      </c>
      <c r="Y1579" s="17" t="str">
        <f>IF(SUM('Control Sample Data'!M$3:M$98)&gt;10,IF(AND(ISNUMBER('Control Sample Data'!M1578),'Control Sample Data'!M1578&lt;$B$1,'Control Sample Data'!M1578&gt;0),'Control Sample Data'!M1578,$B$1),"")</f>
        <v/>
      </c>
      <c r="AT1579" s="36" t="str">
        <f t="shared" si="1043"/>
        <v/>
      </c>
      <c r="AU1579" s="36" t="str">
        <f t="shared" si="1044"/>
        <v/>
      </c>
      <c r="AV1579" s="36" t="str">
        <f t="shared" si="1045"/>
        <v/>
      </c>
      <c r="AW1579" s="36" t="str">
        <f t="shared" si="1046"/>
        <v/>
      </c>
      <c r="AX1579" s="36" t="str">
        <f t="shared" si="1047"/>
        <v/>
      </c>
      <c r="AY1579" s="36" t="str">
        <f t="shared" si="1048"/>
        <v/>
      </c>
      <c r="AZ1579" s="36" t="str">
        <f t="shared" si="1049"/>
        <v/>
      </c>
      <c r="BA1579" s="36" t="str">
        <f t="shared" si="1050"/>
        <v/>
      </c>
      <c r="BB1579" s="36" t="str">
        <f t="shared" si="1051"/>
        <v/>
      </c>
      <c r="BC1579" s="36" t="str">
        <f t="shared" si="1052"/>
        <v/>
      </c>
      <c r="BD1579" s="36" t="str">
        <f t="shared" si="1053"/>
        <v/>
      </c>
      <c r="BE1579" s="36" t="str">
        <f t="shared" si="1054"/>
        <v/>
      </c>
      <c r="BF1579" s="36" t="str">
        <f t="shared" si="1055"/>
        <v/>
      </c>
      <c r="BG1579" s="36" t="str">
        <f t="shared" si="1056"/>
        <v/>
      </c>
      <c r="BH1579" s="36" t="str">
        <f t="shared" si="1057"/>
        <v/>
      </c>
      <c r="BI1579" s="36" t="str">
        <f t="shared" si="1058"/>
        <v/>
      </c>
      <c r="BJ1579" s="36" t="str">
        <f t="shared" si="1059"/>
        <v/>
      </c>
      <c r="BK1579" s="36" t="str">
        <f t="shared" si="1060"/>
        <v/>
      </c>
      <c r="BL1579" s="36" t="str">
        <f t="shared" si="1061"/>
        <v/>
      </c>
      <c r="BM1579" s="36" t="str">
        <f t="shared" si="1062"/>
        <v/>
      </c>
      <c r="BN1579" s="38" t="e">
        <f t="shared" si="1021"/>
        <v>#DIV/0!</v>
      </c>
      <c r="BO1579" s="38" t="e">
        <f t="shared" si="1022"/>
        <v>#DIV/0!</v>
      </c>
      <c r="BP1579" s="39" t="str">
        <f t="shared" si="1023"/>
        <v/>
      </c>
      <c r="BQ1579" s="39" t="str">
        <f t="shared" si="1024"/>
        <v/>
      </c>
      <c r="BR1579" s="39" t="str">
        <f t="shared" si="1025"/>
        <v/>
      </c>
      <c r="BS1579" s="39" t="str">
        <f t="shared" si="1026"/>
        <v/>
      </c>
      <c r="BT1579" s="39" t="str">
        <f t="shared" si="1027"/>
        <v/>
      </c>
      <c r="BU1579" s="39" t="str">
        <f t="shared" si="1028"/>
        <v/>
      </c>
      <c r="BV1579" s="39" t="str">
        <f t="shared" si="1029"/>
        <v/>
      </c>
      <c r="BW1579" s="39" t="str">
        <f t="shared" si="1030"/>
        <v/>
      </c>
      <c r="BX1579" s="39" t="str">
        <f t="shared" si="1031"/>
        <v/>
      </c>
      <c r="BY1579" s="39" t="str">
        <f t="shared" si="1032"/>
        <v/>
      </c>
      <c r="BZ1579" s="39" t="str">
        <f t="shared" si="1033"/>
        <v/>
      </c>
      <c r="CA1579" s="39" t="str">
        <f t="shared" si="1034"/>
        <v/>
      </c>
      <c r="CB1579" s="39" t="str">
        <f t="shared" si="1035"/>
        <v/>
      </c>
      <c r="CC1579" s="39" t="str">
        <f t="shared" si="1036"/>
        <v/>
      </c>
      <c r="CD1579" s="39" t="str">
        <f t="shared" si="1037"/>
        <v/>
      </c>
      <c r="CE1579" s="39" t="str">
        <f t="shared" si="1038"/>
        <v/>
      </c>
      <c r="CF1579" s="39" t="str">
        <f t="shared" si="1039"/>
        <v/>
      </c>
      <c r="CG1579" s="39" t="str">
        <f t="shared" si="1040"/>
        <v/>
      </c>
      <c r="CH1579" s="39" t="str">
        <f t="shared" si="1041"/>
        <v/>
      </c>
      <c r="CI1579" s="39" t="str">
        <f t="shared" si="1042"/>
        <v/>
      </c>
    </row>
    <row r="1580" spans="1:87">
      <c r="A1580" s="18"/>
      <c r="B1580" s="15" t="str">
        <f>'Gene Table'!E1579</f>
        <v>hsa-miR-5581-5p</v>
      </c>
      <c r="C1580" s="15" t="str">
        <f>'Gene Table'!B1579</f>
        <v>B17</v>
      </c>
      <c r="D1580" s="16" t="str">
        <f>IF(SUM('Test Sample Data'!D$3:D$98)&gt;10,IF(AND(ISNUMBER('Test Sample Data'!D1579),'Test Sample Data'!D1579&lt;$B$1,'Test Sample Data'!D1579&gt;0),'Test Sample Data'!D1579,$B$1),"")</f>
        <v/>
      </c>
      <c r="E1580" s="17" t="str">
        <f>IF(SUM('Test Sample Data'!E$3:E$98)&gt;10,IF(AND(ISNUMBER('Test Sample Data'!E1579),'Test Sample Data'!E1579&lt;$B$1,'Test Sample Data'!E1579&gt;0),'Test Sample Data'!E1579,$B$1),"")</f>
        <v/>
      </c>
      <c r="F1580" s="17" t="str">
        <f>IF(SUM('Test Sample Data'!F$3:F$98)&gt;10,IF(AND(ISNUMBER('Test Sample Data'!F1579),'Test Sample Data'!F1579&lt;$B$1,'Test Sample Data'!F1579&gt;0),'Test Sample Data'!F1579,$B$1),"")</f>
        <v/>
      </c>
      <c r="G1580" s="17" t="str">
        <f>IF(SUM('Test Sample Data'!G$3:G$98)&gt;10,IF(AND(ISNUMBER('Test Sample Data'!G1579),'Test Sample Data'!G1579&lt;$B$1,'Test Sample Data'!G1579&gt;0),'Test Sample Data'!G1579,$B$1),"")</f>
        <v/>
      </c>
      <c r="H1580" s="17" t="str">
        <f>IF(SUM('Test Sample Data'!H$3:H$98)&gt;10,IF(AND(ISNUMBER('Test Sample Data'!H1579),'Test Sample Data'!H1579&lt;$B$1,'Test Sample Data'!H1579&gt;0),'Test Sample Data'!H1579,$B$1),"")</f>
        <v/>
      </c>
      <c r="I1580" s="17" t="str">
        <f>IF(SUM('Test Sample Data'!I$3:I$98)&gt;10,IF(AND(ISNUMBER('Test Sample Data'!I1579),'Test Sample Data'!I1579&lt;$B$1,'Test Sample Data'!I1579&gt;0),'Test Sample Data'!I1579,$B$1),"")</f>
        <v/>
      </c>
      <c r="J1580" s="17" t="str">
        <f>IF(SUM('Test Sample Data'!J$3:J$98)&gt;10,IF(AND(ISNUMBER('Test Sample Data'!J1579),'Test Sample Data'!J1579&lt;$B$1,'Test Sample Data'!J1579&gt;0),'Test Sample Data'!J1579,$B$1),"")</f>
        <v/>
      </c>
      <c r="K1580" s="17" t="str">
        <f>IF(SUM('Test Sample Data'!K$3:K$98)&gt;10,IF(AND(ISNUMBER('Test Sample Data'!K1579),'Test Sample Data'!K1579&lt;$B$1,'Test Sample Data'!K1579&gt;0),'Test Sample Data'!K1579,$B$1),"")</f>
        <v/>
      </c>
      <c r="L1580" s="17" t="str">
        <f>IF(SUM('Test Sample Data'!L$3:L$98)&gt;10,IF(AND(ISNUMBER('Test Sample Data'!L1579),'Test Sample Data'!L1579&lt;$B$1,'Test Sample Data'!L1579&gt;0),'Test Sample Data'!L1579,$B$1),"")</f>
        <v/>
      </c>
      <c r="M1580" s="17" t="str">
        <f>IF(SUM('Test Sample Data'!M$3:M$98)&gt;10,IF(AND(ISNUMBER('Test Sample Data'!M1579),'Test Sample Data'!M1579&lt;$B$1,'Test Sample Data'!M1579&gt;0),'Test Sample Data'!M1579,$B$1),"")</f>
        <v/>
      </c>
      <c r="N1580" s="17" t="str">
        <f>'Gene Table'!E1579</f>
        <v>hsa-miR-5581-5p</v>
      </c>
      <c r="O1580" s="17" t="str">
        <f>'Gene Table'!B1579</f>
        <v>B17</v>
      </c>
      <c r="P1580" s="17" t="str">
        <f>IF(SUM('Control Sample Data'!D$3:D$98)&gt;10,IF(AND(ISNUMBER('Control Sample Data'!D1579),'Control Sample Data'!D1579&lt;$B$1,'Control Sample Data'!D1579&gt;0),'Control Sample Data'!D1579,$B$1),"")</f>
        <v/>
      </c>
      <c r="Q1580" s="17" t="str">
        <f>IF(SUM('Control Sample Data'!E$3:E$98)&gt;10,IF(AND(ISNUMBER('Control Sample Data'!E1579),'Control Sample Data'!E1579&lt;$B$1,'Control Sample Data'!E1579&gt;0),'Control Sample Data'!E1579,$B$1),"")</f>
        <v/>
      </c>
      <c r="R1580" s="17" t="str">
        <f>IF(SUM('Control Sample Data'!F$3:F$98)&gt;10,IF(AND(ISNUMBER('Control Sample Data'!F1579),'Control Sample Data'!F1579&lt;$B$1,'Control Sample Data'!F1579&gt;0),'Control Sample Data'!F1579,$B$1),"")</f>
        <v/>
      </c>
      <c r="S1580" s="17" t="str">
        <f>IF(SUM('Control Sample Data'!G$3:G$98)&gt;10,IF(AND(ISNUMBER('Control Sample Data'!G1579),'Control Sample Data'!G1579&lt;$B$1,'Control Sample Data'!G1579&gt;0),'Control Sample Data'!G1579,$B$1),"")</f>
        <v/>
      </c>
      <c r="T1580" s="17" t="str">
        <f>IF(SUM('Control Sample Data'!H$3:H$98)&gt;10,IF(AND(ISNUMBER('Control Sample Data'!H1579),'Control Sample Data'!H1579&lt;$B$1,'Control Sample Data'!H1579&gt;0),'Control Sample Data'!H1579,$B$1),"")</f>
        <v/>
      </c>
      <c r="U1580" s="17" t="str">
        <f>IF(SUM('Control Sample Data'!I$3:I$98)&gt;10,IF(AND(ISNUMBER('Control Sample Data'!I1579),'Control Sample Data'!I1579&lt;$B$1,'Control Sample Data'!I1579&gt;0),'Control Sample Data'!I1579,$B$1),"")</f>
        <v/>
      </c>
      <c r="V1580" s="17" t="str">
        <f>IF(SUM('Control Sample Data'!J$3:J$98)&gt;10,IF(AND(ISNUMBER('Control Sample Data'!J1579),'Control Sample Data'!J1579&lt;$B$1,'Control Sample Data'!J1579&gt;0),'Control Sample Data'!J1579,$B$1),"")</f>
        <v/>
      </c>
      <c r="W1580" s="17" t="str">
        <f>IF(SUM('Control Sample Data'!K$3:K$98)&gt;10,IF(AND(ISNUMBER('Control Sample Data'!K1579),'Control Sample Data'!K1579&lt;$B$1,'Control Sample Data'!K1579&gt;0),'Control Sample Data'!K1579,$B$1),"")</f>
        <v/>
      </c>
      <c r="X1580" s="17" t="str">
        <f>IF(SUM('Control Sample Data'!L$3:L$98)&gt;10,IF(AND(ISNUMBER('Control Sample Data'!L1579),'Control Sample Data'!L1579&lt;$B$1,'Control Sample Data'!L1579&gt;0),'Control Sample Data'!L1579,$B$1),"")</f>
        <v/>
      </c>
      <c r="Y1580" s="17" t="str">
        <f>IF(SUM('Control Sample Data'!M$3:M$98)&gt;10,IF(AND(ISNUMBER('Control Sample Data'!M1579),'Control Sample Data'!M1579&lt;$B$1,'Control Sample Data'!M1579&gt;0),'Control Sample Data'!M1579,$B$1),"")</f>
        <v/>
      </c>
      <c r="AT1580" s="36" t="str">
        <f t="shared" si="1043"/>
        <v/>
      </c>
      <c r="AU1580" s="36" t="str">
        <f t="shared" si="1044"/>
        <v/>
      </c>
      <c r="AV1580" s="36" t="str">
        <f t="shared" si="1045"/>
        <v/>
      </c>
      <c r="AW1580" s="36" t="str">
        <f t="shared" si="1046"/>
        <v/>
      </c>
      <c r="AX1580" s="36" t="str">
        <f t="shared" si="1047"/>
        <v/>
      </c>
      <c r="AY1580" s="36" t="str">
        <f t="shared" si="1048"/>
        <v/>
      </c>
      <c r="AZ1580" s="36" t="str">
        <f t="shared" si="1049"/>
        <v/>
      </c>
      <c r="BA1580" s="36" t="str">
        <f t="shared" si="1050"/>
        <v/>
      </c>
      <c r="BB1580" s="36" t="str">
        <f t="shared" si="1051"/>
        <v/>
      </c>
      <c r="BC1580" s="36" t="str">
        <f t="shared" si="1052"/>
        <v/>
      </c>
      <c r="BD1580" s="36" t="str">
        <f t="shared" si="1053"/>
        <v/>
      </c>
      <c r="BE1580" s="36" t="str">
        <f t="shared" si="1054"/>
        <v/>
      </c>
      <c r="BF1580" s="36" t="str">
        <f t="shared" si="1055"/>
        <v/>
      </c>
      <c r="BG1580" s="36" t="str">
        <f t="shared" si="1056"/>
        <v/>
      </c>
      <c r="BH1580" s="36" t="str">
        <f t="shared" si="1057"/>
        <v/>
      </c>
      <c r="BI1580" s="36" t="str">
        <f t="shared" si="1058"/>
        <v/>
      </c>
      <c r="BJ1580" s="36" t="str">
        <f t="shared" si="1059"/>
        <v/>
      </c>
      <c r="BK1580" s="36" t="str">
        <f t="shared" si="1060"/>
        <v/>
      </c>
      <c r="BL1580" s="36" t="str">
        <f t="shared" si="1061"/>
        <v/>
      </c>
      <c r="BM1580" s="36" t="str">
        <f t="shared" si="1062"/>
        <v/>
      </c>
      <c r="BN1580" s="38" t="e">
        <f t="shared" si="1021"/>
        <v>#DIV/0!</v>
      </c>
      <c r="BO1580" s="38" t="e">
        <f t="shared" si="1022"/>
        <v>#DIV/0!</v>
      </c>
      <c r="BP1580" s="39" t="str">
        <f t="shared" si="1023"/>
        <v/>
      </c>
      <c r="BQ1580" s="39" t="str">
        <f t="shared" si="1024"/>
        <v/>
      </c>
      <c r="BR1580" s="39" t="str">
        <f t="shared" si="1025"/>
        <v/>
      </c>
      <c r="BS1580" s="39" t="str">
        <f t="shared" si="1026"/>
        <v/>
      </c>
      <c r="BT1580" s="39" t="str">
        <f t="shared" si="1027"/>
        <v/>
      </c>
      <c r="BU1580" s="39" t="str">
        <f t="shared" si="1028"/>
        <v/>
      </c>
      <c r="BV1580" s="39" t="str">
        <f t="shared" si="1029"/>
        <v/>
      </c>
      <c r="BW1580" s="39" t="str">
        <f t="shared" si="1030"/>
        <v/>
      </c>
      <c r="BX1580" s="39" t="str">
        <f t="shared" si="1031"/>
        <v/>
      </c>
      <c r="BY1580" s="39" t="str">
        <f t="shared" si="1032"/>
        <v/>
      </c>
      <c r="BZ1580" s="39" t="str">
        <f t="shared" si="1033"/>
        <v/>
      </c>
      <c r="CA1580" s="39" t="str">
        <f t="shared" si="1034"/>
        <v/>
      </c>
      <c r="CB1580" s="39" t="str">
        <f t="shared" si="1035"/>
        <v/>
      </c>
      <c r="CC1580" s="39" t="str">
        <f t="shared" si="1036"/>
        <v/>
      </c>
      <c r="CD1580" s="39" t="str">
        <f t="shared" si="1037"/>
        <v/>
      </c>
      <c r="CE1580" s="39" t="str">
        <f t="shared" si="1038"/>
        <v/>
      </c>
      <c r="CF1580" s="39" t="str">
        <f t="shared" si="1039"/>
        <v/>
      </c>
      <c r="CG1580" s="39" t="str">
        <f t="shared" si="1040"/>
        <v/>
      </c>
      <c r="CH1580" s="39" t="str">
        <f t="shared" si="1041"/>
        <v/>
      </c>
      <c r="CI1580" s="39" t="str">
        <f t="shared" si="1042"/>
        <v/>
      </c>
    </row>
    <row r="1581" spans="1:87">
      <c r="A1581" s="18"/>
      <c r="B1581" s="15">
        <f>'Gene Table'!E1580</f>
        <v>0</v>
      </c>
      <c r="C1581" s="15" t="str">
        <f>'Gene Table'!B1580</f>
        <v>B18</v>
      </c>
      <c r="D1581" s="16" t="str">
        <f>IF(SUM('Test Sample Data'!D$3:D$98)&gt;10,IF(AND(ISNUMBER('Test Sample Data'!D1580),'Test Sample Data'!D1580&lt;$B$1,'Test Sample Data'!D1580&gt;0),'Test Sample Data'!D1580,$B$1),"")</f>
        <v/>
      </c>
      <c r="E1581" s="17" t="str">
        <f>IF(SUM('Test Sample Data'!E$3:E$98)&gt;10,IF(AND(ISNUMBER('Test Sample Data'!E1580),'Test Sample Data'!E1580&lt;$B$1,'Test Sample Data'!E1580&gt;0),'Test Sample Data'!E1580,$B$1),"")</f>
        <v/>
      </c>
      <c r="F1581" s="17" t="str">
        <f>IF(SUM('Test Sample Data'!F$3:F$98)&gt;10,IF(AND(ISNUMBER('Test Sample Data'!F1580),'Test Sample Data'!F1580&lt;$B$1,'Test Sample Data'!F1580&gt;0),'Test Sample Data'!F1580,$B$1),"")</f>
        <v/>
      </c>
      <c r="G1581" s="17" t="str">
        <f>IF(SUM('Test Sample Data'!G$3:G$98)&gt;10,IF(AND(ISNUMBER('Test Sample Data'!G1580),'Test Sample Data'!G1580&lt;$B$1,'Test Sample Data'!G1580&gt;0),'Test Sample Data'!G1580,$B$1),"")</f>
        <v/>
      </c>
      <c r="H1581" s="17" t="str">
        <f>IF(SUM('Test Sample Data'!H$3:H$98)&gt;10,IF(AND(ISNUMBER('Test Sample Data'!H1580),'Test Sample Data'!H1580&lt;$B$1,'Test Sample Data'!H1580&gt;0),'Test Sample Data'!H1580,$B$1),"")</f>
        <v/>
      </c>
      <c r="I1581" s="17" t="str">
        <f>IF(SUM('Test Sample Data'!I$3:I$98)&gt;10,IF(AND(ISNUMBER('Test Sample Data'!I1580),'Test Sample Data'!I1580&lt;$B$1,'Test Sample Data'!I1580&gt;0),'Test Sample Data'!I1580,$B$1),"")</f>
        <v/>
      </c>
      <c r="J1581" s="17" t="str">
        <f>IF(SUM('Test Sample Data'!J$3:J$98)&gt;10,IF(AND(ISNUMBER('Test Sample Data'!J1580),'Test Sample Data'!J1580&lt;$B$1,'Test Sample Data'!J1580&gt;0),'Test Sample Data'!J1580,$B$1),"")</f>
        <v/>
      </c>
      <c r="K1581" s="17" t="str">
        <f>IF(SUM('Test Sample Data'!K$3:K$98)&gt;10,IF(AND(ISNUMBER('Test Sample Data'!K1580),'Test Sample Data'!K1580&lt;$B$1,'Test Sample Data'!K1580&gt;0),'Test Sample Data'!K1580,$B$1),"")</f>
        <v/>
      </c>
      <c r="L1581" s="17" t="str">
        <f>IF(SUM('Test Sample Data'!L$3:L$98)&gt;10,IF(AND(ISNUMBER('Test Sample Data'!L1580),'Test Sample Data'!L1580&lt;$B$1,'Test Sample Data'!L1580&gt;0),'Test Sample Data'!L1580,$B$1),"")</f>
        <v/>
      </c>
      <c r="M1581" s="17" t="str">
        <f>IF(SUM('Test Sample Data'!M$3:M$98)&gt;10,IF(AND(ISNUMBER('Test Sample Data'!M1580),'Test Sample Data'!M1580&lt;$B$1,'Test Sample Data'!M1580&gt;0),'Test Sample Data'!M1580,$B$1),"")</f>
        <v/>
      </c>
      <c r="N1581" s="17">
        <f>'Gene Table'!E1580</f>
        <v>0</v>
      </c>
      <c r="O1581" s="17" t="str">
        <f>'Gene Table'!B1580</f>
        <v>B18</v>
      </c>
      <c r="P1581" s="17" t="str">
        <f>IF(SUM('Control Sample Data'!D$3:D$98)&gt;10,IF(AND(ISNUMBER('Control Sample Data'!D1580),'Control Sample Data'!D1580&lt;$B$1,'Control Sample Data'!D1580&gt;0),'Control Sample Data'!D1580,$B$1),"")</f>
        <v/>
      </c>
      <c r="Q1581" s="17" t="str">
        <f>IF(SUM('Control Sample Data'!E$3:E$98)&gt;10,IF(AND(ISNUMBER('Control Sample Data'!E1580),'Control Sample Data'!E1580&lt;$B$1,'Control Sample Data'!E1580&gt;0),'Control Sample Data'!E1580,$B$1),"")</f>
        <v/>
      </c>
      <c r="R1581" s="17" t="str">
        <f>IF(SUM('Control Sample Data'!F$3:F$98)&gt;10,IF(AND(ISNUMBER('Control Sample Data'!F1580),'Control Sample Data'!F1580&lt;$B$1,'Control Sample Data'!F1580&gt;0),'Control Sample Data'!F1580,$B$1),"")</f>
        <v/>
      </c>
      <c r="S1581" s="17" t="str">
        <f>IF(SUM('Control Sample Data'!G$3:G$98)&gt;10,IF(AND(ISNUMBER('Control Sample Data'!G1580),'Control Sample Data'!G1580&lt;$B$1,'Control Sample Data'!G1580&gt;0),'Control Sample Data'!G1580,$B$1),"")</f>
        <v/>
      </c>
      <c r="T1581" s="17" t="str">
        <f>IF(SUM('Control Sample Data'!H$3:H$98)&gt;10,IF(AND(ISNUMBER('Control Sample Data'!H1580),'Control Sample Data'!H1580&lt;$B$1,'Control Sample Data'!H1580&gt;0),'Control Sample Data'!H1580,$B$1),"")</f>
        <v/>
      </c>
      <c r="U1581" s="17" t="str">
        <f>IF(SUM('Control Sample Data'!I$3:I$98)&gt;10,IF(AND(ISNUMBER('Control Sample Data'!I1580),'Control Sample Data'!I1580&lt;$B$1,'Control Sample Data'!I1580&gt;0),'Control Sample Data'!I1580,$B$1),"")</f>
        <v/>
      </c>
      <c r="V1581" s="17" t="str">
        <f>IF(SUM('Control Sample Data'!J$3:J$98)&gt;10,IF(AND(ISNUMBER('Control Sample Data'!J1580),'Control Sample Data'!J1580&lt;$B$1,'Control Sample Data'!J1580&gt;0),'Control Sample Data'!J1580,$B$1),"")</f>
        <v/>
      </c>
      <c r="W1581" s="17" t="str">
        <f>IF(SUM('Control Sample Data'!K$3:K$98)&gt;10,IF(AND(ISNUMBER('Control Sample Data'!K1580),'Control Sample Data'!K1580&lt;$B$1,'Control Sample Data'!K1580&gt;0),'Control Sample Data'!K1580,$B$1),"")</f>
        <v/>
      </c>
      <c r="X1581" s="17" t="str">
        <f>IF(SUM('Control Sample Data'!L$3:L$98)&gt;10,IF(AND(ISNUMBER('Control Sample Data'!L1580),'Control Sample Data'!L1580&lt;$B$1,'Control Sample Data'!L1580&gt;0),'Control Sample Data'!L1580,$B$1),"")</f>
        <v/>
      </c>
      <c r="Y1581" s="17" t="str">
        <f>IF(SUM('Control Sample Data'!M$3:M$98)&gt;10,IF(AND(ISNUMBER('Control Sample Data'!M1580),'Control Sample Data'!M1580&lt;$B$1,'Control Sample Data'!M1580&gt;0),'Control Sample Data'!M1580,$B$1),"")</f>
        <v/>
      </c>
      <c r="AT1581" s="36" t="str">
        <f t="shared" si="1043"/>
        <v/>
      </c>
      <c r="AU1581" s="36" t="str">
        <f t="shared" si="1044"/>
        <v/>
      </c>
      <c r="AV1581" s="36" t="str">
        <f t="shared" si="1045"/>
        <v/>
      </c>
      <c r="AW1581" s="36" t="str">
        <f t="shared" si="1046"/>
        <v/>
      </c>
      <c r="AX1581" s="36" t="str">
        <f t="shared" si="1047"/>
        <v/>
      </c>
      <c r="AY1581" s="36" t="str">
        <f t="shared" si="1048"/>
        <v/>
      </c>
      <c r="AZ1581" s="36" t="str">
        <f t="shared" si="1049"/>
        <v/>
      </c>
      <c r="BA1581" s="36" t="str">
        <f t="shared" si="1050"/>
        <v/>
      </c>
      <c r="BB1581" s="36" t="str">
        <f t="shared" si="1051"/>
        <v/>
      </c>
      <c r="BC1581" s="36" t="str">
        <f t="shared" si="1052"/>
        <v/>
      </c>
      <c r="BD1581" s="36" t="str">
        <f t="shared" si="1053"/>
        <v/>
      </c>
      <c r="BE1581" s="36" t="str">
        <f t="shared" si="1054"/>
        <v/>
      </c>
      <c r="BF1581" s="36" t="str">
        <f t="shared" si="1055"/>
        <v/>
      </c>
      <c r="BG1581" s="36" t="str">
        <f t="shared" si="1056"/>
        <v/>
      </c>
      <c r="BH1581" s="36" t="str">
        <f t="shared" si="1057"/>
        <v/>
      </c>
      <c r="BI1581" s="36" t="str">
        <f t="shared" si="1058"/>
        <v/>
      </c>
      <c r="BJ1581" s="36" t="str">
        <f t="shared" si="1059"/>
        <v/>
      </c>
      <c r="BK1581" s="36" t="str">
        <f t="shared" si="1060"/>
        <v/>
      </c>
      <c r="BL1581" s="36" t="str">
        <f t="shared" si="1061"/>
        <v/>
      </c>
      <c r="BM1581" s="36" t="str">
        <f t="shared" si="1062"/>
        <v/>
      </c>
      <c r="BN1581" s="38" t="e">
        <f t="shared" si="1021"/>
        <v>#DIV/0!</v>
      </c>
      <c r="BO1581" s="38" t="e">
        <f t="shared" si="1022"/>
        <v>#DIV/0!</v>
      </c>
      <c r="BP1581" s="39" t="str">
        <f t="shared" si="1023"/>
        <v/>
      </c>
      <c r="BQ1581" s="39" t="str">
        <f t="shared" si="1024"/>
        <v/>
      </c>
      <c r="BR1581" s="39" t="str">
        <f t="shared" si="1025"/>
        <v/>
      </c>
      <c r="BS1581" s="39" t="str">
        <f t="shared" si="1026"/>
        <v/>
      </c>
      <c r="BT1581" s="39" t="str">
        <f t="shared" si="1027"/>
        <v/>
      </c>
      <c r="BU1581" s="39" t="str">
        <f t="shared" si="1028"/>
        <v/>
      </c>
      <c r="BV1581" s="39" t="str">
        <f t="shared" si="1029"/>
        <v/>
      </c>
      <c r="BW1581" s="39" t="str">
        <f t="shared" si="1030"/>
        <v/>
      </c>
      <c r="BX1581" s="39" t="str">
        <f t="shared" si="1031"/>
        <v/>
      </c>
      <c r="BY1581" s="39" t="str">
        <f t="shared" si="1032"/>
        <v/>
      </c>
      <c r="BZ1581" s="39" t="str">
        <f t="shared" si="1033"/>
        <v/>
      </c>
      <c r="CA1581" s="39" t="str">
        <f t="shared" si="1034"/>
        <v/>
      </c>
      <c r="CB1581" s="39" t="str">
        <f t="shared" si="1035"/>
        <v/>
      </c>
      <c r="CC1581" s="39" t="str">
        <f t="shared" si="1036"/>
        <v/>
      </c>
      <c r="CD1581" s="39" t="str">
        <f t="shared" si="1037"/>
        <v/>
      </c>
      <c r="CE1581" s="39" t="str">
        <f t="shared" si="1038"/>
        <v/>
      </c>
      <c r="CF1581" s="39" t="str">
        <f t="shared" si="1039"/>
        <v/>
      </c>
      <c r="CG1581" s="39" t="str">
        <f t="shared" si="1040"/>
        <v/>
      </c>
      <c r="CH1581" s="39" t="str">
        <f t="shared" si="1041"/>
        <v/>
      </c>
      <c r="CI1581" s="39" t="str">
        <f t="shared" si="1042"/>
        <v/>
      </c>
    </row>
    <row r="1582" spans="1:87">
      <c r="A1582" s="18"/>
      <c r="B1582" s="15" t="str">
        <f>'Gene Table'!E1581</f>
        <v>hsa-miR-5581-3p</v>
      </c>
      <c r="C1582" s="15" t="str">
        <f>'Gene Table'!B1581</f>
        <v>B19</v>
      </c>
      <c r="D1582" s="16" t="str">
        <f>IF(SUM('Test Sample Data'!D$3:D$98)&gt;10,IF(AND(ISNUMBER('Test Sample Data'!D1581),'Test Sample Data'!D1581&lt;$B$1,'Test Sample Data'!D1581&gt;0),'Test Sample Data'!D1581,$B$1),"")</f>
        <v/>
      </c>
      <c r="E1582" s="17" t="str">
        <f>IF(SUM('Test Sample Data'!E$3:E$98)&gt;10,IF(AND(ISNUMBER('Test Sample Data'!E1581),'Test Sample Data'!E1581&lt;$B$1,'Test Sample Data'!E1581&gt;0),'Test Sample Data'!E1581,$B$1),"")</f>
        <v/>
      </c>
      <c r="F1582" s="17" t="str">
        <f>IF(SUM('Test Sample Data'!F$3:F$98)&gt;10,IF(AND(ISNUMBER('Test Sample Data'!F1581),'Test Sample Data'!F1581&lt;$B$1,'Test Sample Data'!F1581&gt;0),'Test Sample Data'!F1581,$B$1),"")</f>
        <v/>
      </c>
      <c r="G1582" s="17" t="str">
        <f>IF(SUM('Test Sample Data'!G$3:G$98)&gt;10,IF(AND(ISNUMBER('Test Sample Data'!G1581),'Test Sample Data'!G1581&lt;$B$1,'Test Sample Data'!G1581&gt;0),'Test Sample Data'!G1581,$B$1),"")</f>
        <v/>
      </c>
      <c r="H1582" s="17" t="str">
        <f>IF(SUM('Test Sample Data'!H$3:H$98)&gt;10,IF(AND(ISNUMBER('Test Sample Data'!H1581),'Test Sample Data'!H1581&lt;$B$1,'Test Sample Data'!H1581&gt;0),'Test Sample Data'!H1581,$B$1),"")</f>
        <v/>
      </c>
      <c r="I1582" s="17" t="str">
        <f>IF(SUM('Test Sample Data'!I$3:I$98)&gt;10,IF(AND(ISNUMBER('Test Sample Data'!I1581),'Test Sample Data'!I1581&lt;$B$1,'Test Sample Data'!I1581&gt;0),'Test Sample Data'!I1581,$B$1),"")</f>
        <v/>
      </c>
      <c r="J1582" s="17" t="str">
        <f>IF(SUM('Test Sample Data'!J$3:J$98)&gt;10,IF(AND(ISNUMBER('Test Sample Data'!J1581),'Test Sample Data'!J1581&lt;$B$1,'Test Sample Data'!J1581&gt;0),'Test Sample Data'!J1581,$B$1),"")</f>
        <v/>
      </c>
      <c r="K1582" s="17" t="str">
        <f>IF(SUM('Test Sample Data'!K$3:K$98)&gt;10,IF(AND(ISNUMBER('Test Sample Data'!K1581),'Test Sample Data'!K1581&lt;$B$1,'Test Sample Data'!K1581&gt;0),'Test Sample Data'!K1581,$B$1),"")</f>
        <v/>
      </c>
      <c r="L1582" s="17" t="str">
        <f>IF(SUM('Test Sample Data'!L$3:L$98)&gt;10,IF(AND(ISNUMBER('Test Sample Data'!L1581),'Test Sample Data'!L1581&lt;$B$1,'Test Sample Data'!L1581&gt;0),'Test Sample Data'!L1581,$B$1),"")</f>
        <v/>
      </c>
      <c r="M1582" s="17" t="str">
        <f>IF(SUM('Test Sample Data'!M$3:M$98)&gt;10,IF(AND(ISNUMBER('Test Sample Data'!M1581),'Test Sample Data'!M1581&lt;$B$1,'Test Sample Data'!M1581&gt;0),'Test Sample Data'!M1581,$B$1),"")</f>
        <v/>
      </c>
      <c r="N1582" s="17" t="str">
        <f>'Gene Table'!E1581</f>
        <v>hsa-miR-5581-3p</v>
      </c>
      <c r="O1582" s="17" t="str">
        <f>'Gene Table'!B1581</f>
        <v>B19</v>
      </c>
      <c r="P1582" s="17" t="str">
        <f>IF(SUM('Control Sample Data'!D$3:D$98)&gt;10,IF(AND(ISNUMBER('Control Sample Data'!D1581),'Control Sample Data'!D1581&lt;$B$1,'Control Sample Data'!D1581&gt;0),'Control Sample Data'!D1581,$B$1),"")</f>
        <v/>
      </c>
      <c r="Q1582" s="17" t="str">
        <f>IF(SUM('Control Sample Data'!E$3:E$98)&gt;10,IF(AND(ISNUMBER('Control Sample Data'!E1581),'Control Sample Data'!E1581&lt;$B$1,'Control Sample Data'!E1581&gt;0),'Control Sample Data'!E1581,$B$1),"")</f>
        <v/>
      </c>
      <c r="R1582" s="17" t="str">
        <f>IF(SUM('Control Sample Data'!F$3:F$98)&gt;10,IF(AND(ISNUMBER('Control Sample Data'!F1581),'Control Sample Data'!F1581&lt;$B$1,'Control Sample Data'!F1581&gt;0),'Control Sample Data'!F1581,$B$1),"")</f>
        <v/>
      </c>
      <c r="S1582" s="17" t="str">
        <f>IF(SUM('Control Sample Data'!G$3:G$98)&gt;10,IF(AND(ISNUMBER('Control Sample Data'!G1581),'Control Sample Data'!G1581&lt;$B$1,'Control Sample Data'!G1581&gt;0),'Control Sample Data'!G1581,$B$1),"")</f>
        <v/>
      </c>
      <c r="T1582" s="17" t="str">
        <f>IF(SUM('Control Sample Data'!H$3:H$98)&gt;10,IF(AND(ISNUMBER('Control Sample Data'!H1581),'Control Sample Data'!H1581&lt;$B$1,'Control Sample Data'!H1581&gt;0),'Control Sample Data'!H1581,$B$1),"")</f>
        <v/>
      </c>
      <c r="U1582" s="17" t="str">
        <f>IF(SUM('Control Sample Data'!I$3:I$98)&gt;10,IF(AND(ISNUMBER('Control Sample Data'!I1581),'Control Sample Data'!I1581&lt;$B$1,'Control Sample Data'!I1581&gt;0),'Control Sample Data'!I1581,$B$1),"")</f>
        <v/>
      </c>
      <c r="V1582" s="17" t="str">
        <f>IF(SUM('Control Sample Data'!J$3:J$98)&gt;10,IF(AND(ISNUMBER('Control Sample Data'!J1581),'Control Sample Data'!J1581&lt;$B$1,'Control Sample Data'!J1581&gt;0),'Control Sample Data'!J1581,$B$1),"")</f>
        <v/>
      </c>
      <c r="W1582" s="17" t="str">
        <f>IF(SUM('Control Sample Data'!K$3:K$98)&gt;10,IF(AND(ISNUMBER('Control Sample Data'!K1581),'Control Sample Data'!K1581&lt;$B$1,'Control Sample Data'!K1581&gt;0),'Control Sample Data'!K1581,$B$1),"")</f>
        <v/>
      </c>
      <c r="X1582" s="17" t="str">
        <f>IF(SUM('Control Sample Data'!L$3:L$98)&gt;10,IF(AND(ISNUMBER('Control Sample Data'!L1581),'Control Sample Data'!L1581&lt;$B$1,'Control Sample Data'!L1581&gt;0),'Control Sample Data'!L1581,$B$1),"")</f>
        <v/>
      </c>
      <c r="Y1582" s="17" t="str">
        <f>IF(SUM('Control Sample Data'!M$3:M$98)&gt;10,IF(AND(ISNUMBER('Control Sample Data'!M1581),'Control Sample Data'!M1581&lt;$B$1,'Control Sample Data'!M1581&gt;0),'Control Sample Data'!M1581,$B$1),"")</f>
        <v/>
      </c>
      <c r="AT1582" s="36" t="str">
        <f t="shared" si="1043"/>
        <v/>
      </c>
      <c r="AU1582" s="36" t="str">
        <f t="shared" si="1044"/>
        <v/>
      </c>
      <c r="AV1582" s="36" t="str">
        <f t="shared" si="1045"/>
        <v/>
      </c>
      <c r="AW1582" s="36" t="str">
        <f t="shared" si="1046"/>
        <v/>
      </c>
      <c r="AX1582" s="36" t="str">
        <f t="shared" si="1047"/>
        <v/>
      </c>
      <c r="AY1582" s="36" t="str">
        <f t="shared" si="1048"/>
        <v/>
      </c>
      <c r="AZ1582" s="36" t="str">
        <f t="shared" si="1049"/>
        <v/>
      </c>
      <c r="BA1582" s="36" t="str">
        <f t="shared" si="1050"/>
        <v/>
      </c>
      <c r="BB1582" s="36" t="str">
        <f t="shared" si="1051"/>
        <v/>
      </c>
      <c r="BC1582" s="36" t="str">
        <f t="shared" si="1052"/>
        <v/>
      </c>
      <c r="BD1582" s="36" t="str">
        <f t="shared" si="1053"/>
        <v/>
      </c>
      <c r="BE1582" s="36" t="str">
        <f t="shared" si="1054"/>
        <v/>
      </c>
      <c r="BF1582" s="36" t="str">
        <f t="shared" si="1055"/>
        <v/>
      </c>
      <c r="BG1582" s="36" t="str">
        <f t="shared" si="1056"/>
        <v/>
      </c>
      <c r="BH1582" s="36" t="str">
        <f t="shared" si="1057"/>
        <v/>
      </c>
      <c r="BI1582" s="36" t="str">
        <f t="shared" si="1058"/>
        <v/>
      </c>
      <c r="BJ1582" s="36" t="str">
        <f t="shared" si="1059"/>
        <v/>
      </c>
      <c r="BK1582" s="36" t="str">
        <f t="shared" si="1060"/>
        <v/>
      </c>
      <c r="BL1582" s="36" t="str">
        <f t="shared" si="1061"/>
        <v/>
      </c>
      <c r="BM1582" s="36" t="str">
        <f t="shared" si="1062"/>
        <v/>
      </c>
      <c r="BN1582" s="38" t="e">
        <f t="shared" si="1021"/>
        <v>#DIV/0!</v>
      </c>
      <c r="BO1582" s="38" t="e">
        <f t="shared" si="1022"/>
        <v>#DIV/0!</v>
      </c>
      <c r="BP1582" s="39" t="str">
        <f t="shared" si="1023"/>
        <v/>
      </c>
      <c r="BQ1582" s="39" t="str">
        <f t="shared" si="1024"/>
        <v/>
      </c>
      <c r="BR1582" s="39" t="str">
        <f t="shared" si="1025"/>
        <v/>
      </c>
      <c r="BS1582" s="39" t="str">
        <f t="shared" si="1026"/>
        <v/>
      </c>
      <c r="BT1582" s="39" t="str">
        <f t="shared" si="1027"/>
        <v/>
      </c>
      <c r="BU1582" s="39" t="str">
        <f t="shared" si="1028"/>
        <v/>
      </c>
      <c r="BV1582" s="39" t="str">
        <f t="shared" si="1029"/>
        <v/>
      </c>
      <c r="BW1582" s="39" t="str">
        <f t="shared" si="1030"/>
        <v/>
      </c>
      <c r="BX1582" s="39" t="str">
        <f t="shared" si="1031"/>
        <v/>
      </c>
      <c r="BY1582" s="39" t="str">
        <f t="shared" si="1032"/>
        <v/>
      </c>
      <c r="BZ1582" s="39" t="str">
        <f t="shared" si="1033"/>
        <v/>
      </c>
      <c r="CA1582" s="39" t="str">
        <f t="shared" si="1034"/>
        <v/>
      </c>
      <c r="CB1582" s="39" t="str">
        <f t="shared" si="1035"/>
        <v/>
      </c>
      <c r="CC1582" s="39" t="str">
        <f t="shared" si="1036"/>
        <v/>
      </c>
      <c r="CD1582" s="39" t="str">
        <f t="shared" si="1037"/>
        <v/>
      </c>
      <c r="CE1582" s="39" t="str">
        <f t="shared" si="1038"/>
        <v/>
      </c>
      <c r="CF1582" s="39" t="str">
        <f t="shared" si="1039"/>
        <v/>
      </c>
      <c r="CG1582" s="39" t="str">
        <f t="shared" si="1040"/>
        <v/>
      </c>
      <c r="CH1582" s="39" t="str">
        <f t="shared" si="1041"/>
        <v/>
      </c>
      <c r="CI1582" s="39" t="str">
        <f t="shared" si="1042"/>
        <v/>
      </c>
    </row>
    <row r="1583" spans="1:87">
      <c r="A1583" s="18"/>
      <c r="B1583" s="15">
        <f>'Gene Table'!E1582</f>
        <v>0</v>
      </c>
      <c r="C1583" s="15" t="str">
        <f>'Gene Table'!B1582</f>
        <v>B20</v>
      </c>
      <c r="D1583" s="16" t="str">
        <f>IF(SUM('Test Sample Data'!D$3:D$98)&gt;10,IF(AND(ISNUMBER('Test Sample Data'!D1582),'Test Sample Data'!D1582&lt;$B$1,'Test Sample Data'!D1582&gt;0),'Test Sample Data'!D1582,$B$1),"")</f>
        <v/>
      </c>
      <c r="E1583" s="17" t="str">
        <f>IF(SUM('Test Sample Data'!E$3:E$98)&gt;10,IF(AND(ISNUMBER('Test Sample Data'!E1582),'Test Sample Data'!E1582&lt;$B$1,'Test Sample Data'!E1582&gt;0),'Test Sample Data'!E1582,$B$1),"")</f>
        <v/>
      </c>
      <c r="F1583" s="17" t="str">
        <f>IF(SUM('Test Sample Data'!F$3:F$98)&gt;10,IF(AND(ISNUMBER('Test Sample Data'!F1582),'Test Sample Data'!F1582&lt;$B$1,'Test Sample Data'!F1582&gt;0),'Test Sample Data'!F1582,$B$1),"")</f>
        <v/>
      </c>
      <c r="G1583" s="17" t="str">
        <f>IF(SUM('Test Sample Data'!G$3:G$98)&gt;10,IF(AND(ISNUMBER('Test Sample Data'!G1582),'Test Sample Data'!G1582&lt;$B$1,'Test Sample Data'!G1582&gt;0),'Test Sample Data'!G1582,$B$1),"")</f>
        <v/>
      </c>
      <c r="H1583" s="17" t="str">
        <f>IF(SUM('Test Sample Data'!H$3:H$98)&gt;10,IF(AND(ISNUMBER('Test Sample Data'!H1582),'Test Sample Data'!H1582&lt;$B$1,'Test Sample Data'!H1582&gt;0),'Test Sample Data'!H1582,$B$1),"")</f>
        <v/>
      </c>
      <c r="I1583" s="17" t="str">
        <f>IF(SUM('Test Sample Data'!I$3:I$98)&gt;10,IF(AND(ISNUMBER('Test Sample Data'!I1582),'Test Sample Data'!I1582&lt;$B$1,'Test Sample Data'!I1582&gt;0),'Test Sample Data'!I1582,$B$1),"")</f>
        <v/>
      </c>
      <c r="J1583" s="17" t="str">
        <f>IF(SUM('Test Sample Data'!J$3:J$98)&gt;10,IF(AND(ISNUMBER('Test Sample Data'!J1582),'Test Sample Data'!J1582&lt;$B$1,'Test Sample Data'!J1582&gt;0),'Test Sample Data'!J1582,$B$1),"")</f>
        <v/>
      </c>
      <c r="K1583" s="17" t="str">
        <f>IF(SUM('Test Sample Data'!K$3:K$98)&gt;10,IF(AND(ISNUMBER('Test Sample Data'!K1582),'Test Sample Data'!K1582&lt;$B$1,'Test Sample Data'!K1582&gt;0),'Test Sample Data'!K1582,$B$1),"")</f>
        <v/>
      </c>
      <c r="L1583" s="17" t="str">
        <f>IF(SUM('Test Sample Data'!L$3:L$98)&gt;10,IF(AND(ISNUMBER('Test Sample Data'!L1582),'Test Sample Data'!L1582&lt;$B$1,'Test Sample Data'!L1582&gt;0),'Test Sample Data'!L1582,$B$1),"")</f>
        <v/>
      </c>
      <c r="M1583" s="17" t="str">
        <f>IF(SUM('Test Sample Data'!M$3:M$98)&gt;10,IF(AND(ISNUMBER('Test Sample Data'!M1582),'Test Sample Data'!M1582&lt;$B$1,'Test Sample Data'!M1582&gt;0),'Test Sample Data'!M1582,$B$1),"")</f>
        <v/>
      </c>
      <c r="N1583" s="17">
        <f>'Gene Table'!E1582</f>
        <v>0</v>
      </c>
      <c r="O1583" s="17" t="str">
        <f>'Gene Table'!B1582</f>
        <v>B20</v>
      </c>
      <c r="P1583" s="17" t="str">
        <f>IF(SUM('Control Sample Data'!D$3:D$98)&gt;10,IF(AND(ISNUMBER('Control Sample Data'!D1582),'Control Sample Data'!D1582&lt;$B$1,'Control Sample Data'!D1582&gt;0),'Control Sample Data'!D1582,$B$1),"")</f>
        <v/>
      </c>
      <c r="Q1583" s="17" t="str">
        <f>IF(SUM('Control Sample Data'!E$3:E$98)&gt;10,IF(AND(ISNUMBER('Control Sample Data'!E1582),'Control Sample Data'!E1582&lt;$B$1,'Control Sample Data'!E1582&gt;0),'Control Sample Data'!E1582,$B$1),"")</f>
        <v/>
      </c>
      <c r="R1583" s="17" t="str">
        <f>IF(SUM('Control Sample Data'!F$3:F$98)&gt;10,IF(AND(ISNUMBER('Control Sample Data'!F1582),'Control Sample Data'!F1582&lt;$B$1,'Control Sample Data'!F1582&gt;0),'Control Sample Data'!F1582,$B$1),"")</f>
        <v/>
      </c>
      <c r="S1583" s="17" t="str">
        <f>IF(SUM('Control Sample Data'!G$3:G$98)&gt;10,IF(AND(ISNUMBER('Control Sample Data'!G1582),'Control Sample Data'!G1582&lt;$B$1,'Control Sample Data'!G1582&gt;0),'Control Sample Data'!G1582,$B$1),"")</f>
        <v/>
      </c>
      <c r="T1583" s="17" t="str">
        <f>IF(SUM('Control Sample Data'!H$3:H$98)&gt;10,IF(AND(ISNUMBER('Control Sample Data'!H1582),'Control Sample Data'!H1582&lt;$B$1,'Control Sample Data'!H1582&gt;0),'Control Sample Data'!H1582,$B$1),"")</f>
        <v/>
      </c>
      <c r="U1583" s="17" t="str">
        <f>IF(SUM('Control Sample Data'!I$3:I$98)&gt;10,IF(AND(ISNUMBER('Control Sample Data'!I1582),'Control Sample Data'!I1582&lt;$B$1,'Control Sample Data'!I1582&gt;0),'Control Sample Data'!I1582,$B$1),"")</f>
        <v/>
      </c>
      <c r="V1583" s="17" t="str">
        <f>IF(SUM('Control Sample Data'!J$3:J$98)&gt;10,IF(AND(ISNUMBER('Control Sample Data'!J1582),'Control Sample Data'!J1582&lt;$B$1,'Control Sample Data'!J1582&gt;0),'Control Sample Data'!J1582,$B$1),"")</f>
        <v/>
      </c>
      <c r="W1583" s="17" t="str">
        <f>IF(SUM('Control Sample Data'!K$3:K$98)&gt;10,IF(AND(ISNUMBER('Control Sample Data'!K1582),'Control Sample Data'!K1582&lt;$B$1,'Control Sample Data'!K1582&gt;0),'Control Sample Data'!K1582,$B$1),"")</f>
        <v/>
      </c>
      <c r="X1583" s="17" t="str">
        <f>IF(SUM('Control Sample Data'!L$3:L$98)&gt;10,IF(AND(ISNUMBER('Control Sample Data'!L1582),'Control Sample Data'!L1582&lt;$B$1,'Control Sample Data'!L1582&gt;0),'Control Sample Data'!L1582,$B$1),"")</f>
        <v/>
      </c>
      <c r="Y1583" s="17" t="str">
        <f>IF(SUM('Control Sample Data'!M$3:M$98)&gt;10,IF(AND(ISNUMBER('Control Sample Data'!M1582),'Control Sample Data'!M1582&lt;$B$1,'Control Sample Data'!M1582&gt;0),'Control Sample Data'!M1582,$B$1),"")</f>
        <v/>
      </c>
      <c r="AT1583" s="36" t="str">
        <f t="shared" si="1043"/>
        <v/>
      </c>
      <c r="AU1583" s="36" t="str">
        <f t="shared" si="1044"/>
        <v/>
      </c>
      <c r="AV1583" s="36" t="str">
        <f t="shared" si="1045"/>
        <v/>
      </c>
      <c r="AW1583" s="36" t="str">
        <f t="shared" si="1046"/>
        <v/>
      </c>
      <c r="AX1583" s="36" t="str">
        <f t="shared" si="1047"/>
        <v/>
      </c>
      <c r="AY1583" s="36" t="str">
        <f t="shared" si="1048"/>
        <v/>
      </c>
      <c r="AZ1583" s="36" t="str">
        <f t="shared" si="1049"/>
        <v/>
      </c>
      <c r="BA1583" s="36" t="str">
        <f t="shared" si="1050"/>
        <v/>
      </c>
      <c r="BB1583" s="36" t="str">
        <f t="shared" si="1051"/>
        <v/>
      </c>
      <c r="BC1583" s="36" t="str">
        <f t="shared" si="1052"/>
        <v/>
      </c>
      <c r="BD1583" s="36" t="str">
        <f t="shared" si="1053"/>
        <v/>
      </c>
      <c r="BE1583" s="36" t="str">
        <f t="shared" si="1054"/>
        <v/>
      </c>
      <c r="BF1583" s="36" t="str">
        <f t="shared" si="1055"/>
        <v/>
      </c>
      <c r="BG1583" s="36" t="str">
        <f t="shared" si="1056"/>
        <v/>
      </c>
      <c r="BH1583" s="36" t="str">
        <f t="shared" si="1057"/>
        <v/>
      </c>
      <c r="BI1583" s="36" t="str">
        <f t="shared" si="1058"/>
        <v/>
      </c>
      <c r="BJ1583" s="36" t="str">
        <f t="shared" si="1059"/>
        <v/>
      </c>
      <c r="BK1583" s="36" t="str">
        <f t="shared" si="1060"/>
        <v/>
      </c>
      <c r="BL1583" s="36" t="str">
        <f t="shared" si="1061"/>
        <v/>
      </c>
      <c r="BM1583" s="36" t="str">
        <f t="shared" si="1062"/>
        <v/>
      </c>
      <c r="BN1583" s="38" t="e">
        <f t="shared" si="1021"/>
        <v>#DIV/0!</v>
      </c>
      <c r="BO1583" s="38" t="e">
        <f t="shared" si="1022"/>
        <v>#DIV/0!</v>
      </c>
      <c r="BP1583" s="39" t="str">
        <f t="shared" si="1023"/>
        <v/>
      </c>
      <c r="BQ1583" s="39" t="str">
        <f t="shared" si="1024"/>
        <v/>
      </c>
      <c r="BR1583" s="39" t="str">
        <f t="shared" si="1025"/>
        <v/>
      </c>
      <c r="BS1583" s="39" t="str">
        <f t="shared" si="1026"/>
        <v/>
      </c>
      <c r="BT1583" s="39" t="str">
        <f t="shared" si="1027"/>
        <v/>
      </c>
      <c r="BU1583" s="39" t="str">
        <f t="shared" si="1028"/>
        <v/>
      </c>
      <c r="BV1583" s="39" t="str">
        <f t="shared" si="1029"/>
        <v/>
      </c>
      <c r="BW1583" s="39" t="str">
        <f t="shared" si="1030"/>
        <v/>
      </c>
      <c r="BX1583" s="39" t="str">
        <f t="shared" si="1031"/>
        <v/>
      </c>
      <c r="BY1583" s="39" t="str">
        <f t="shared" si="1032"/>
        <v/>
      </c>
      <c r="BZ1583" s="39" t="str">
        <f t="shared" si="1033"/>
        <v/>
      </c>
      <c r="CA1583" s="39" t="str">
        <f t="shared" si="1034"/>
        <v/>
      </c>
      <c r="CB1583" s="39" t="str">
        <f t="shared" si="1035"/>
        <v/>
      </c>
      <c r="CC1583" s="39" t="str">
        <f t="shared" si="1036"/>
        <v/>
      </c>
      <c r="CD1583" s="39" t="str">
        <f t="shared" si="1037"/>
        <v/>
      </c>
      <c r="CE1583" s="39" t="str">
        <f t="shared" si="1038"/>
        <v/>
      </c>
      <c r="CF1583" s="39" t="str">
        <f t="shared" si="1039"/>
        <v/>
      </c>
      <c r="CG1583" s="39" t="str">
        <f t="shared" si="1040"/>
        <v/>
      </c>
      <c r="CH1583" s="39" t="str">
        <f t="shared" si="1041"/>
        <v/>
      </c>
      <c r="CI1583" s="39" t="str">
        <f t="shared" si="1042"/>
        <v/>
      </c>
    </row>
    <row r="1584" spans="1:87">
      <c r="A1584" s="18"/>
      <c r="B1584" s="15" t="str">
        <f>'Gene Table'!E1583</f>
        <v>hsa-miR-548at-5p</v>
      </c>
      <c r="C1584" s="15" t="str">
        <f>'Gene Table'!B1583</f>
        <v>B21</v>
      </c>
      <c r="D1584" s="16" t="str">
        <f>IF(SUM('Test Sample Data'!D$3:D$98)&gt;10,IF(AND(ISNUMBER('Test Sample Data'!D1583),'Test Sample Data'!D1583&lt;$B$1,'Test Sample Data'!D1583&gt;0),'Test Sample Data'!D1583,$B$1),"")</f>
        <v/>
      </c>
      <c r="E1584" s="17" t="str">
        <f>IF(SUM('Test Sample Data'!E$3:E$98)&gt;10,IF(AND(ISNUMBER('Test Sample Data'!E1583),'Test Sample Data'!E1583&lt;$B$1,'Test Sample Data'!E1583&gt;0),'Test Sample Data'!E1583,$B$1),"")</f>
        <v/>
      </c>
      <c r="F1584" s="17" t="str">
        <f>IF(SUM('Test Sample Data'!F$3:F$98)&gt;10,IF(AND(ISNUMBER('Test Sample Data'!F1583),'Test Sample Data'!F1583&lt;$B$1,'Test Sample Data'!F1583&gt;0),'Test Sample Data'!F1583,$B$1),"")</f>
        <v/>
      </c>
      <c r="G1584" s="17" t="str">
        <f>IF(SUM('Test Sample Data'!G$3:G$98)&gt;10,IF(AND(ISNUMBER('Test Sample Data'!G1583),'Test Sample Data'!G1583&lt;$B$1,'Test Sample Data'!G1583&gt;0),'Test Sample Data'!G1583,$B$1),"")</f>
        <v/>
      </c>
      <c r="H1584" s="17" t="str">
        <f>IF(SUM('Test Sample Data'!H$3:H$98)&gt;10,IF(AND(ISNUMBER('Test Sample Data'!H1583),'Test Sample Data'!H1583&lt;$B$1,'Test Sample Data'!H1583&gt;0),'Test Sample Data'!H1583,$B$1),"")</f>
        <v/>
      </c>
      <c r="I1584" s="17" t="str">
        <f>IF(SUM('Test Sample Data'!I$3:I$98)&gt;10,IF(AND(ISNUMBER('Test Sample Data'!I1583),'Test Sample Data'!I1583&lt;$B$1,'Test Sample Data'!I1583&gt;0),'Test Sample Data'!I1583,$B$1),"")</f>
        <v/>
      </c>
      <c r="J1584" s="17" t="str">
        <f>IF(SUM('Test Sample Data'!J$3:J$98)&gt;10,IF(AND(ISNUMBER('Test Sample Data'!J1583),'Test Sample Data'!J1583&lt;$B$1,'Test Sample Data'!J1583&gt;0),'Test Sample Data'!J1583,$B$1),"")</f>
        <v/>
      </c>
      <c r="K1584" s="17" t="str">
        <f>IF(SUM('Test Sample Data'!K$3:K$98)&gt;10,IF(AND(ISNUMBER('Test Sample Data'!K1583),'Test Sample Data'!K1583&lt;$B$1,'Test Sample Data'!K1583&gt;0),'Test Sample Data'!K1583,$B$1),"")</f>
        <v/>
      </c>
      <c r="L1584" s="17" t="str">
        <f>IF(SUM('Test Sample Data'!L$3:L$98)&gt;10,IF(AND(ISNUMBER('Test Sample Data'!L1583),'Test Sample Data'!L1583&lt;$B$1,'Test Sample Data'!L1583&gt;0),'Test Sample Data'!L1583,$B$1),"")</f>
        <v/>
      </c>
      <c r="M1584" s="17" t="str">
        <f>IF(SUM('Test Sample Data'!M$3:M$98)&gt;10,IF(AND(ISNUMBER('Test Sample Data'!M1583),'Test Sample Data'!M1583&lt;$B$1,'Test Sample Data'!M1583&gt;0),'Test Sample Data'!M1583,$B$1),"")</f>
        <v/>
      </c>
      <c r="N1584" s="17" t="str">
        <f>'Gene Table'!E1583</f>
        <v>hsa-miR-548at-5p</v>
      </c>
      <c r="O1584" s="17" t="str">
        <f>'Gene Table'!B1583</f>
        <v>B21</v>
      </c>
      <c r="P1584" s="17" t="str">
        <f>IF(SUM('Control Sample Data'!D$3:D$98)&gt;10,IF(AND(ISNUMBER('Control Sample Data'!D1583),'Control Sample Data'!D1583&lt;$B$1,'Control Sample Data'!D1583&gt;0),'Control Sample Data'!D1583,$B$1),"")</f>
        <v/>
      </c>
      <c r="Q1584" s="17" t="str">
        <f>IF(SUM('Control Sample Data'!E$3:E$98)&gt;10,IF(AND(ISNUMBER('Control Sample Data'!E1583),'Control Sample Data'!E1583&lt;$B$1,'Control Sample Data'!E1583&gt;0),'Control Sample Data'!E1583,$B$1),"")</f>
        <v/>
      </c>
      <c r="R1584" s="17" t="str">
        <f>IF(SUM('Control Sample Data'!F$3:F$98)&gt;10,IF(AND(ISNUMBER('Control Sample Data'!F1583),'Control Sample Data'!F1583&lt;$B$1,'Control Sample Data'!F1583&gt;0),'Control Sample Data'!F1583,$B$1),"")</f>
        <v/>
      </c>
      <c r="S1584" s="17" t="str">
        <f>IF(SUM('Control Sample Data'!G$3:G$98)&gt;10,IF(AND(ISNUMBER('Control Sample Data'!G1583),'Control Sample Data'!G1583&lt;$B$1,'Control Sample Data'!G1583&gt;0),'Control Sample Data'!G1583,$B$1),"")</f>
        <v/>
      </c>
      <c r="T1584" s="17" t="str">
        <f>IF(SUM('Control Sample Data'!H$3:H$98)&gt;10,IF(AND(ISNUMBER('Control Sample Data'!H1583),'Control Sample Data'!H1583&lt;$B$1,'Control Sample Data'!H1583&gt;0),'Control Sample Data'!H1583,$B$1),"")</f>
        <v/>
      </c>
      <c r="U1584" s="17" t="str">
        <f>IF(SUM('Control Sample Data'!I$3:I$98)&gt;10,IF(AND(ISNUMBER('Control Sample Data'!I1583),'Control Sample Data'!I1583&lt;$B$1,'Control Sample Data'!I1583&gt;0),'Control Sample Data'!I1583,$B$1),"")</f>
        <v/>
      </c>
      <c r="V1584" s="17" t="str">
        <f>IF(SUM('Control Sample Data'!J$3:J$98)&gt;10,IF(AND(ISNUMBER('Control Sample Data'!J1583),'Control Sample Data'!J1583&lt;$B$1,'Control Sample Data'!J1583&gt;0),'Control Sample Data'!J1583,$B$1),"")</f>
        <v/>
      </c>
      <c r="W1584" s="17" t="str">
        <f>IF(SUM('Control Sample Data'!K$3:K$98)&gt;10,IF(AND(ISNUMBER('Control Sample Data'!K1583),'Control Sample Data'!K1583&lt;$B$1,'Control Sample Data'!K1583&gt;0),'Control Sample Data'!K1583,$B$1),"")</f>
        <v/>
      </c>
      <c r="X1584" s="17" t="str">
        <f>IF(SUM('Control Sample Data'!L$3:L$98)&gt;10,IF(AND(ISNUMBER('Control Sample Data'!L1583),'Control Sample Data'!L1583&lt;$B$1,'Control Sample Data'!L1583&gt;0),'Control Sample Data'!L1583,$B$1),"")</f>
        <v/>
      </c>
      <c r="Y1584" s="17" t="str">
        <f>IF(SUM('Control Sample Data'!M$3:M$98)&gt;10,IF(AND(ISNUMBER('Control Sample Data'!M1583),'Control Sample Data'!M1583&lt;$B$1,'Control Sample Data'!M1583&gt;0),'Control Sample Data'!M1583,$B$1),"")</f>
        <v/>
      </c>
      <c r="AT1584" s="36" t="str">
        <f t="shared" si="1043"/>
        <v/>
      </c>
      <c r="AU1584" s="36" t="str">
        <f t="shared" si="1044"/>
        <v/>
      </c>
      <c r="AV1584" s="36" t="str">
        <f t="shared" si="1045"/>
        <v/>
      </c>
      <c r="AW1584" s="36" t="str">
        <f t="shared" si="1046"/>
        <v/>
      </c>
      <c r="AX1584" s="36" t="str">
        <f t="shared" si="1047"/>
        <v/>
      </c>
      <c r="AY1584" s="36" t="str">
        <f t="shared" si="1048"/>
        <v/>
      </c>
      <c r="AZ1584" s="36" t="str">
        <f t="shared" si="1049"/>
        <v/>
      </c>
      <c r="BA1584" s="36" t="str">
        <f t="shared" si="1050"/>
        <v/>
      </c>
      <c r="BB1584" s="36" t="str">
        <f t="shared" si="1051"/>
        <v/>
      </c>
      <c r="BC1584" s="36" t="str">
        <f t="shared" si="1052"/>
        <v/>
      </c>
      <c r="BD1584" s="36" t="str">
        <f t="shared" si="1053"/>
        <v/>
      </c>
      <c r="BE1584" s="36" t="str">
        <f t="shared" si="1054"/>
        <v/>
      </c>
      <c r="BF1584" s="36" t="str">
        <f t="shared" si="1055"/>
        <v/>
      </c>
      <c r="BG1584" s="36" t="str">
        <f t="shared" si="1056"/>
        <v/>
      </c>
      <c r="BH1584" s="36" t="str">
        <f t="shared" si="1057"/>
        <v/>
      </c>
      <c r="BI1584" s="36" t="str">
        <f t="shared" si="1058"/>
        <v/>
      </c>
      <c r="BJ1584" s="36" t="str">
        <f t="shared" si="1059"/>
        <v/>
      </c>
      <c r="BK1584" s="36" t="str">
        <f t="shared" si="1060"/>
        <v/>
      </c>
      <c r="BL1584" s="36" t="str">
        <f t="shared" si="1061"/>
        <v/>
      </c>
      <c r="BM1584" s="36" t="str">
        <f t="shared" si="1062"/>
        <v/>
      </c>
      <c r="BN1584" s="38" t="e">
        <f t="shared" si="1021"/>
        <v>#DIV/0!</v>
      </c>
      <c r="BO1584" s="38" t="e">
        <f t="shared" si="1022"/>
        <v>#DIV/0!</v>
      </c>
      <c r="BP1584" s="39" t="str">
        <f t="shared" si="1023"/>
        <v/>
      </c>
      <c r="BQ1584" s="39" t="str">
        <f t="shared" si="1024"/>
        <v/>
      </c>
      <c r="BR1584" s="39" t="str">
        <f t="shared" si="1025"/>
        <v/>
      </c>
      <c r="BS1584" s="39" t="str">
        <f t="shared" si="1026"/>
        <v/>
      </c>
      <c r="BT1584" s="39" t="str">
        <f t="shared" si="1027"/>
        <v/>
      </c>
      <c r="BU1584" s="39" t="str">
        <f t="shared" si="1028"/>
        <v/>
      </c>
      <c r="BV1584" s="39" t="str">
        <f t="shared" si="1029"/>
        <v/>
      </c>
      <c r="BW1584" s="39" t="str">
        <f t="shared" si="1030"/>
        <v/>
      </c>
      <c r="BX1584" s="39" t="str">
        <f t="shared" si="1031"/>
        <v/>
      </c>
      <c r="BY1584" s="39" t="str">
        <f t="shared" si="1032"/>
        <v/>
      </c>
      <c r="BZ1584" s="39" t="str">
        <f t="shared" si="1033"/>
        <v/>
      </c>
      <c r="CA1584" s="39" t="str">
        <f t="shared" si="1034"/>
        <v/>
      </c>
      <c r="CB1584" s="39" t="str">
        <f t="shared" si="1035"/>
        <v/>
      </c>
      <c r="CC1584" s="39" t="str">
        <f t="shared" si="1036"/>
        <v/>
      </c>
      <c r="CD1584" s="39" t="str">
        <f t="shared" si="1037"/>
        <v/>
      </c>
      <c r="CE1584" s="39" t="str">
        <f t="shared" si="1038"/>
        <v/>
      </c>
      <c r="CF1584" s="39" t="str">
        <f t="shared" si="1039"/>
        <v/>
      </c>
      <c r="CG1584" s="39" t="str">
        <f t="shared" si="1040"/>
        <v/>
      </c>
      <c r="CH1584" s="39" t="str">
        <f t="shared" si="1041"/>
        <v/>
      </c>
      <c r="CI1584" s="39" t="str">
        <f t="shared" si="1042"/>
        <v/>
      </c>
    </row>
    <row r="1585" spans="1:87">
      <c r="A1585" s="18"/>
      <c r="B1585" s="15">
        <f>'Gene Table'!E1584</f>
        <v>0</v>
      </c>
      <c r="C1585" s="15" t="str">
        <f>'Gene Table'!B1584</f>
        <v>B22</v>
      </c>
      <c r="D1585" s="16" t="str">
        <f>IF(SUM('Test Sample Data'!D$3:D$98)&gt;10,IF(AND(ISNUMBER('Test Sample Data'!D1584),'Test Sample Data'!D1584&lt;$B$1,'Test Sample Data'!D1584&gt;0),'Test Sample Data'!D1584,$B$1),"")</f>
        <v/>
      </c>
      <c r="E1585" s="17" t="str">
        <f>IF(SUM('Test Sample Data'!E$3:E$98)&gt;10,IF(AND(ISNUMBER('Test Sample Data'!E1584),'Test Sample Data'!E1584&lt;$B$1,'Test Sample Data'!E1584&gt;0),'Test Sample Data'!E1584,$B$1),"")</f>
        <v/>
      </c>
      <c r="F1585" s="17" t="str">
        <f>IF(SUM('Test Sample Data'!F$3:F$98)&gt;10,IF(AND(ISNUMBER('Test Sample Data'!F1584),'Test Sample Data'!F1584&lt;$B$1,'Test Sample Data'!F1584&gt;0),'Test Sample Data'!F1584,$B$1),"")</f>
        <v/>
      </c>
      <c r="G1585" s="17" t="str">
        <f>IF(SUM('Test Sample Data'!G$3:G$98)&gt;10,IF(AND(ISNUMBER('Test Sample Data'!G1584),'Test Sample Data'!G1584&lt;$B$1,'Test Sample Data'!G1584&gt;0),'Test Sample Data'!G1584,$B$1),"")</f>
        <v/>
      </c>
      <c r="H1585" s="17" t="str">
        <f>IF(SUM('Test Sample Data'!H$3:H$98)&gt;10,IF(AND(ISNUMBER('Test Sample Data'!H1584),'Test Sample Data'!H1584&lt;$B$1,'Test Sample Data'!H1584&gt;0),'Test Sample Data'!H1584,$B$1),"")</f>
        <v/>
      </c>
      <c r="I1585" s="17" t="str">
        <f>IF(SUM('Test Sample Data'!I$3:I$98)&gt;10,IF(AND(ISNUMBER('Test Sample Data'!I1584),'Test Sample Data'!I1584&lt;$B$1,'Test Sample Data'!I1584&gt;0),'Test Sample Data'!I1584,$B$1),"")</f>
        <v/>
      </c>
      <c r="J1585" s="17" t="str">
        <f>IF(SUM('Test Sample Data'!J$3:J$98)&gt;10,IF(AND(ISNUMBER('Test Sample Data'!J1584),'Test Sample Data'!J1584&lt;$B$1,'Test Sample Data'!J1584&gt;0),'Test Sample Data'!J1584,$B$1),"")</f>
        <v/>
      </c>
      <c r="K1585" s="17" t="str">
        <f>IF(SUM('Test Sample Data'!K$3:K$98)&gt;10,IF(AND(ISNUMBER('Test Sample Data'!K1584),'Test Sample Data'!K1584&lt;$B$1,'Test Sample Data'!K1584&gt;0),'Test Sample Data'!K1584,$B$1),"")</f>
        <v/>
      </c>
      <c r="L1585" s="17" t="str">
        <f>IF(SUM('Test Sample Data'!L$3:L$98)&gt;10,IF(AND(ISNUMBER('Test Sample Data'!L1584),'Test Sample Data'!L1584&lt;$B$1,'Test Sample Data'!L1584&gt;0),'Test Sample Data'!L1584,$B$1),"")</f>
        <v/>
      </c>
      <c r="M1585" s="17" t="str">
        <f>IF(SUM('Test Sample Data'!M$3:M$98)&gt;10,IF(AND(ISNUMBER('Test Sample Data'!M1584),'Test Sample Data'!M1584&lt;$B$1,'Test Sample Data'!M1584&gt;0),'Test Sample Data'!M1584,$B$1),"")</f>
        <v/>
      </c>
      <c r="N1585" s="17">
        <f>'Gene Table'!E1584</f>
        <v>0</v>
      </c>
      <c r="O1585" s="17" t="str">
        <f>'Gene Table'!B1584</f>
        <v>B22</v>
      </c>
      <c r="P1585" s="17" t="str">
        <f>IF(SUM('Control Sample Data'!D$3:D$98)&gt;10,IF(AND(ISNUMBER('Control Sample Data'!D1584),'Control Sample Data'!D1584&lt;$B$1,'Control Sample Data'!D1584&gt;0),'Control Sample Data'!D1584,$B$1),"")</f>
        <v/>
      </c>
      <c r="Q1585" s="17" t="str">
        <f>IF(SUM('Control Sample Data'!E$3:E$98)&gt;10,IF(AND(ISNUMBER('Control Sample Data'!E1584),'Control Sample Data'!E1584&lt;$B$1,'Control Sample Data'!E1584&gt;0),'Control Sample Data'!E1584,$B$1),"")</f>
        <v/>
      </c>
      <c r="R1585" s="17" t="str">
        <f>IF(SUM('Control Sample Data'!F$3:F$98)&gt;10,IF(AND(ISNUMBER('Control Sample Data'!F1584),'Control Sample Data'!F1584&lt;$B$1,'Control Sample Data'!F1584&gt;0),'Control Sample Data'!F1584,$B$1),"")</f>
        <v/>
      </c>
      <c r="S1585" s="17" t="str">
        <f>IF(SUM('Control Sample Data'!G$3:G$98)&gt;10,IF(AND(ISNUMBER('Control Sample Data'!G1584),'Control Sample Data'!G1584&lt;$B$1,'Control Sample Data'!G1584&gt;0),'Control Sample Data'!G1584,$B$1),"")</f>
        <v/>
      </c>
      <c r="T1585" s="17" t="str">
        <f>IF(SUM('Control Sample Data'!H$3:H$98)&gt;10,IF(AND(ISNUMBER('Control Sample Data'!H1584),'Control Sample Data'!H1584&lt;$B$1,'Control Sample Data'!H1584&gt;0),'Control Sample Data'!H1584,$B$1),"")</f>
        <v/>
      </c>
      <c r="U1585" s="17" t="str">
        <f>IF(SUM('Control Sample Data'!I$3:I$98)&gt;10,IF(AND(ISNUMBER('Control Sample Data'!I1584),'Control Sample Data'!I1584&lt;$B$1,'Control Sample Data'!I1584&gt;0),'Control Sample Data'!I1584,$B$1),"")</f>
        <v/>
      </c>
      <c r="V1585" s="17" t="str">
        <f>IF(SUM('Control Sample Data'!J$3:J$98)&gt;10,IF(AND(ISNUMBER('Control Sample Data'!J1584),'Control Sample Data'!J1584&lt;$B$1,'Control Sample Data'!J1584&gt;0),'Control Sample Data'!J1584,$B$1),"")</f>
        <v/>
      </c>
      <c r="W1585" s="17" t="str">
        <f>IF(SUM('Control Sample Data'!K$3:K$98)&gt;10,IF(AND(ISNUMBER('Control Sample Data'!K1584),'Control Sample Data'!K1584&lt;$B$1,'Control Sample Data'!K1584&gt;0),'Control Sample Data'!K1584,$B$1),"")</f>
        <v/>
      </c>
      <c r="X1585" s="17" t="str">
        <f>IF(SUM('Control Sample Data'!L$3:L$98)&gt;10,IF(AND(ISNUMBER('Control Sample Data'!L1584),'Control Sample Data'!L1584&lt;$B$1,'Control Sample Data'!L1584&gt;0),'Control Sample Data'!L1584,$B$1),"")</f>
        <v/>
      </c>
      <c r="Y1585" s="17" t="str">
        <f>IF(SUM('Control Sample Data'!M$3:M$98)&gt;10,IF(AND(ISNUMBER('Control Sample Data'!M1584),'Control Sample Data'!M1584&lt;$B$1,'Control Sample Data'!M1584&gt;0),'Control Sample Data'!M1584,$B$1),"")</f>
        <v/>
      </c>
      <c r="AT1585" s="36" t="str">
        <f t="shared" si="1043"/>
        <v/>
      </c>
      <c r="AU1585" s="36" t="str">
        <f t="shared" si="1044"/>
        <v/>
      </c>
      <c r="AV1585" s="36" t="str">
        <f t="shared" si="1045"/>
        <v/>
      </c>
      <c r="AW1585" s="36" t="str">
        <f t="shared" si="1046"/>
        <v/>
      </c>
      <c r="AX1585" s="36" t="str">
        <f t="shared" si="1047"/>
        <v/>
      </c>
      <c r="AY1585" s="36" t="str">
        <f t="shared" si="1048"/>
        <v/>
      </c>
      <c r="AZ1585" s="36" t="str">
        <f t="shared" si="1049"/>
        <v/>
      </c>
      <c r="BA1585" s="36" t="str">
        <f t="shared" si="1050"/>
        <v/>
      </c>
      <c r="BB1585" s="36" t="str">
        <f t="shared" si="1051"/>
        <v/>
      </c>
      <c r="BC1585" s="36" t="str">
        <f t="shared" si="1052"/>
        <v/>
      </c>
      <c r="BD1585" s="36" t="str">
        <f t="shared" si="1053"/>
        <v/>
      </c>
      <c r="BE1585" s="36" t="str">
        <f t="shared" si="1054"/>
        <v/>
      </c>
      <c r="BF1585" s="36" t="str">
        <f t="shared" si="1055"/>
        <v/>
      </c>
      <c r="BG1585" s="36" t="str">
        <f t="shared" si="1056"/>
        <v/>
      </c>
      <c r="BH1585" s="36" t="str">
        <f t="shared" si="1057"/>
        <v/>
      </c>
      <c r="BI1585" s="36" t="str">
        <f t="shared" si="1058"/>
        <v/>
      </c>
      <c r="BJ1585" s="36" t="str">
        <f t="shared" si="1059"/>
        <v/>
      </c>
      <c r="BK1585" s="36" t="str">
        <f t="shared" si="1060"/>
        <v/>
      </c>
      <c r="BL1585" s="36" t="str">
        <f t="shared" si="1061"/>
        <v/>
      </c>
      <c r="BM1585" s="36" t="str">
        <f t="shared" si="1062"/>
        <v/>
      </c>
      <c r="BN1585" s="38" t="e">
        <f t="shared" si="1021"/>
        <v>#DIV/0!</v>
      </c>
      <c r="BO1585" s="38" t="e">
        <f t="shared" si="1022"/>
        <v>#DIV/0!</v>
      </c>
      <c r="BP1585" s="39" t="str">
        <f t="shared" si="1023"/>
        <v/>
      </c>
      <c r="BQ1585" s="39" t="str">
        <f t="shared" si="1024"/>
        <v/>
      </c>
      <c r="BR1585" s="39" t="str">
        <f t="shared" si="1025"/>
        <v/>
      </c>
      <c r="BS1585" s="39" t="str">
        <f t="shared" si="1026"/>
        <v/>
      </c>
      <c r="BT1585" s="39" t="str">
        <f t="shared" si="1027"/>
        <v/>
      </c>
      <c r="BU1585" s="39" t="str">
        <f t="shared" si="1028"/>
        <v/>
      </c>
      <c r="BV1585" s="39" t="str">
        <f t="shared" si="1029"/>
        <v/>
      </c>
      <c r="BW1585" s="39" t="str">
        <f t="shared" si="1030"/>
        <v/>
      </c>
      <c r="BX1585" s="39" t="str">
        <f t="shared" si="1031"/>
        <v/>
      </c>
      <c r="BY1585" s="39" t="str">
        <f t="shared" si="1032"/>
        <v/>
      </c>
      <c r="BZ1585" s="39" t="str">
        <f t="shared" si="1033"/>
        <v/>
      </c>
      <c r="CA1585" s="39" t="str">
        <f t="shared" si="1034"/>
        <v/>
      </c>
      <c r="CB1585" s="39" t="str">
        <f t="shared" si="1035"/>
        <v/>
      </c>
      <c r="CC1585" s="39" t="str">
        <f t="shared" si="1036"/>
        <v/>
      </c>
      <c r="CD1585" s="39" t="str">
        <f t="shared" si="1037"/>
        <v/>
      </c>
      <c r="CE1585" s="39" t="str">
        <f t="shared" si="1038"/>
        <v/>
      </c>
      <c r="CF1585" s="39" t="str">
        <f t="shared" si="1039"/>
        <v/>
      </c>
      <c r="CG1585" s="39" t="str">
        <f t="shared" si="1040"/>
        <v/>
      </c>
      <c r="CH1585" s="39" t="str">
        <f t="shared" si="1041"/>
        <v/>
      </c>
      <c r="CI1585" s="39" t="str">
        <f t="shared" si="1042"/>
        <v/>
      </c>
    </row>
    <row r="1586" spans="1:87">
      <c r="A1586" s="18"/>
      <c r="B1586" s="15" t="str">
        <f>'Gene Table'!E1585</f>
        <v>hsa-miR-548at-3p</v>
      </c>
      <c r="C1586" s="15" t="str">
        <f>'Gene Table'!B1585</f>
        <v>B23</v>
      </c>
      <c r="D1586" s="16" t="str">
        <f>IF(SUM('Test Sample Data'!D$3:D$98)&gt;10,IF(AND(ISNUMBER('Test Sample Data'!D1585),'Test Sample Data'!D1585&lt;$B$1,'Test Sample Data'!D1585&gt;0),'Test Sample Data'!D1585,$B$1),"")</f>
        <v/>
      </c>
      <c r="E1586" s="17" t="str">
        <f>IF(SUM('Test Sample Data'!E$3:E$98)&gt;10,IF(AND(ISNUMBER('Test Sample Data'!E1585),'Test Sample Data'!E1585&lt;$B$1,'Test Sample Data'!E1585&gt;0),'Test Sample Data'!E1585,$B$1),"")</f>
        <v/>
      </c>
      <c r="F1586" s="17" t="str">
        <f>IF(SUM('Test Sample Data'!F$3:F$98)&gt;10,IF(AND(ISNUMBER('Test Sample Data'!F1585),'Test Sample Data'!F1585&lt;$B$1,'Test Sample Data'!F1585&gt;0),'Test Sample Data'!F1585,$B$1),"")</f>
        <v/>
      </c>
      <c r="G1586" s="17" t="str">
        <f>IF(SUM('Test Sample Data'!G$3:G$98)&gt;10,IF(AND(ISNUMBER('Test Sample Data'!G1585),'Test Sample Data'!G1585&lt;$B$1,'Test Sample Data'!G1585&gt;0),'Test Sample Data'!G1585,$B$1),"")</f>
        <v/>
      </c>
      <c r="H1586" s="17" t="str">
        <f>IF(SUM('Test Sample Data'!H$3:H$98)&gt;10,IF(AND(ISNUMBER('Test Sample Data'!H1585),'Test Sample Data'!H1585&lt;$B$1,'Test Sample Data'!H1585&gt;0),'Test Sample Data'!H1585,$B$1),"")</f>
        <v/>
      </c>
      <c r="I1586" s="17" t="str">
        <f>IF(SUM('Test Sample Data'!I$3:I$98)&gt;10,IF(AND(ISNUMBER('Test Sample Data'!I1585),'Test Sample Data'!I1585&lt;$B$1,'Test Sample Data'!I1585&gt;0),'Test Sample Data'!I1585,$B$1),"")</f>
        <v/>
      </c>
      <c r="J1586" s="17" t="str">
        <f>IF(SUM('Test Sample Data'!J$3:J$98)&gt;10,IF(AND(ISNUMBER('Test Sample Data'!J1585),'Test Sample Data'!J1585&lt;$B$1,'Test Sample Data'!J1585&gt;0),'Test Sample Data'!J1585,$B$1),"")</f>
        <v/>
      </c>
      <c r="K1586" s="17" t="str">
        <f>IF(SUM('Test Sample Data'!K$3:K$98)&gt;10,IF(AND(ISNUMBER('Test Sample Data'!K1585),'Test Sample Data'!K1585&lt;$B$1,'Test Sample Data'!K1585&gt;0),'Test Sample Data'!K1585,$B$1),"")</f>
        <v/>
      </c>
      <c r="L1586" s="17" t="str">
        <f>IF(SUM('Test Sample Data'!L$3:L$98)&gt;10,IF(AND(ISNUMBER('Test Sample Data'!L1585),'Test Sample Data'!L1585&lt;$B$1,'Test Sample Data'!L1585&gt;0),'Test Sample Data'!L1585,$B$1),"")</f>
        <v/>
      </c>
      <c r="M1586" s="17" t="str">
        <f>IF(SUM('Test Sample Data'!M$3:M$98)&gt;10,IF(AND(ISNUMBER('Test Sample Data'!M1585),'Test Sample Data'!M1585&lt;$B$1,'Test Sample Data'!M1585&gt;0),'Test Sample Data'!M1585,$B$1),"")</f>
        <v/>
      </c>
      <c r="N1586" s="17" t="str">
        <f>'Gene Table'!E1585</f>
        <v>hsa-miR-548at-3p</v>
      </c>
      <c r="O1586" s="17" t="str">
        <f>'Gene Table'!B1585</f>
        <v>B23</v>
      </c>
      <c r="P1586" s="17" t="str">
        <f>IF(SUM('Control Sample Data'!D$3:D$98)&gt;10,IF(AND(ISNUMBER('Control Sample Data'!D1585),'Control Sample Data'!D1585&lt;$B$1,'Control Sample Data'!D1585&gt;0),'Control Sample Data'!D1585,$B$1),"")</f>
        <v/>
      </c>
      <c r="Q1586" s="17" t="str">
        <f>IF(SUM('Control Sample Data'!E$3:E$98)&gt;10,IF(AND(ISNUMBER('Control Sample Data'!E1585),'Control Sample Data'!E1585&lt;$B$1,'Control Sample Data'!E1585&gt;0),'Control Sample Data'!E1585,$B$1),"")</f>
        <v/>
      </c>
      <c r="R1586" s="17" t="str">
        <f>IF(SUM('Control Sample Data'!F$3:F$98)&gt;10,IF(AND(ISNUMBER('Control Sample Data'!F1585),'Control Sample Data'!F1585&lt;$B$1,'Control Sample Data'!F1585&gt;0),'Control Sample Data'!F1585,$B$1),"")</f>
        <v/>
      </c>
      <c r="S1586" s="17" t="str">
        <f>IF(SUM('Control Sample Data'!G$3:G$98)&gt;10,IF(AND(ISNUMBER('Control Sample Data'!G1585),'Control Sample Data'!G1585&lt;$B$1,'Control Sample Data'!G1585&gt;0),'Control Sample Data'!G1585,$B$1),"")</f>
        <v/>
      </c>
      <c r="T1586" s="17" t="str">
        <f>IF(SUM('Control Sample Data'!H$3:H$98)&gt;10,IF(AND(ISNUMBER('Control Sample Data'!H1585),'Control Sample Data'!H1585&lt;$B$1,'Control Sample Data'!H1585&gt;0),'Control Sample Data'!H1585,$B$1),"")</f>
        <v/>
      </c>
      <c r="U1586" s="17" t="str">
        <f>IF(SUM('Control Sample Data'!I$3:I$98)&gt;10,IF(AND(ISNUMBER('Control Sample Data'!I1585),'Control Sample Data'!I1585&lt;$B$1,'Control Sample Data'!I1585&gt;0),'Control Sample Data'!I1585,$B$1),"")</f>
        <v/>
      </c>
      <c r="V1586" s="17" t="str">
        <f>IF(SUM('Control Sample Data'!J$3:J$98)&gt;10,IF(AND(ISNUMBER('Control Sample Data'!J1585),'Control Sample Data'!J1585&lt;$B$1,'Control Sample Data'!J1585&gt;0),'Control Sample Data'!J1585,$B$1),"")</f>
        <v/>
      </c>
      <c r="W1586" s="17" t="str">
        <f>IF(SUM('Control Sample Data'!K$3:K$98)&gt;10,IF(AND(ISNUMBER('Control Sample Data'!K1585),'Control Sample Data'!K1585&lt;$B$1,'Control Sample Data'!K1585&gt;0),'Control Sample Data'!K1585,$B$1),"")</f>
        <v/>
      </c>
      <c r="X1586" s="17" t="str">
        <f>IF(SUM('Control Sample Data'!L$3:L$98)&gt;10,IF(AND(ISNUMBER('Control Sample Data'!L1585),'Control Sample Data'!L1585&lt;$B$1,'Control Sample Data'!L1585&gt;0),'Control Sample Data'!L1585,$B$1),"")</f>
        <v/>
      </c>
      <c r="Y1586" s="17" t="str">
        <f>IF(SUM('Control Sample Data'!M$3:M$98)&gt;10,IF(AND(ISNUMBER('Control Sample Data'!M1585),'Control Sample Data'!M1585&lt;$B$1,'Control Sample Data'!M1585&gt;0),'Control Sample Data'!M1585,$B$1),"")</f>
        <v/>
      </c>
      <c r="AT1586" s="36" t="str">
        <f t="shared" si="1043"/>
        <v/>
      </c>
      <c r="AU1586" s="36" t="str">
        <f t="shared" si="1044"/>
        <v/>
      </c>
      <c r="AV1586" s="36" t="str">
        <f t="shared" si="1045"/>
        <v/>
      </c>
      <c r="AW1586" s="36" t="str">
        <f t="shared" si="1046"/>
        <v/>
      </c>
      <c r="AX1586" s="36" t="str">
        <f t="shared" si="1047"/>
        <v/>
      </c>
      <c r="AY1586" s="36" t="str">
        <f t="shared" si="1048"/>
        <v/>
      </c>
      <c r="AZ1586" s="36" t="str">
        <f t="shared" si="1049"/>
        <v/>
      </c>
      <c r="BA1586" s="36" t="str">
        <f t="shared" si="1050"/>
        <v/>
      </c>
      <c r="BB1586" s="36" t="str">
        <f t="shared" si="1051"/>
        <v/>
      </c>
      <c r="BC1586" s="36" t="str">
        <f t="shared" si="1052"/>
        <v/>
      </c>
      <c r="BD1586" s="36" t="str">
        <f t="shared" si="1053"/>
        <v/>
      </c>
      <c r="BE1586" s="36" t="str">
        <f t="shared" si="1054"/>
        <v/>
      </c>
      <c r="BF1586" s="36" t="str">
        <f t="shared" si="1055"/>
        <v/>
      </c>
      <c r="BG1586" s="36" t="str">
        <f t="shared" si="1056"/>
        <v/>
      </c>
      <c r="BH1586" s="36" t="str">
        <f t="shared" si="1057"/>
        <v/>
      </c>
      <c r="BI1586" s="36" t="str">
        <f t="shared" si="1058"/>
        <v/>
      </c>
      <c r="BJ1586" s="36" t="str">
        <f t="shared" si="1059"/>
        <v/>
      </c>
      <c r="BK1586" s="36" t="str">
        <f t="shared" si="1060"/>
        <v/>
      </c>
      <c r="BL1586" s="36" t="str">
        <f t="shared" si="1061"/>
        <v/>
      </c>
      <c r="BM1586" s="36" t="str">
        <f t="shared" si="1062"/>
        <v/>
      </c>
      <c r="BN1586" s="38" t="e">
        <f t="shared" si="1021"/>
        <v>#DIV/0!</v>
      </c>
      <c r="BO1586" s="38" t="e">
        <f t="shared" si="1022"/>
        <v>#DIV/0!</v>
      </c>
      <c r="BP1586" s="39" t="str">
        <f t="shared" si="1023"/>
        <v/>
      </c>
      <c r="BQ1586" s="39" t="str">
        <f t="shared" si="1024"/>
        <v/>
      </c>
      <c r="BR1586" s="39" t="str">
        <f t="shared" si="1025"/>
        <v/>
      </c>
      <c r="BS1586" s="39" t="str">
        <f t="shared" si="1026"/>
        <v/>
      </c>
      <c r="BT1586" s="39" t="str">
        <f t="shared" si="1027"/>
        <v/>
      </c>
      <c r="BU1586" s="39" t="str">
        <f t="shared" si="1028"/>
        <v/>
      </c>
      <c r="BV1586" s="39" t="str">
        <f t="shared" si="1029"/>
        <v/>
      </c>
      <c r="BW1586" s="39" t="str">
        <f t="shared" si="1030"/>
        <v/>
      </c>
      <c r="BX1586" s="39" t="str">
        <f t="shared" si="1031"/>
        <v/>
      </c>
      <c r="BY1586" s="39" t="str">
        <f t="shared" si="1032"/>
        <v/>
      </c>
      <c r="BZ1586" s="39" t="str">
        <f t="shared" si="1033"/>
        <v/>
      </c>
      <c r="CA1586" s="39" t="str">
        <f t="shared" si="1034"/>
        <v/>
      </c>
      <c r="CB1586" s="39" t="str">
        <f t="shared" si="1035"/>
        <v/>
      </c>
      <c r="CC1586" s="39" t="str">
        <f t="shared" si="1036"/>
        <v/>
      </c>
      <c r="CD1586" s="39" t="str">
        <f t="shared" si="1037"/>
        <v/>
      </c>
      <c r="CE1586" s="39" t="str">
        <f t="shared" si="1038"/>
        <v/>
      </c>
      <c r="CF1586" s="39" t="str">
        <f t="shared" si="1039"/>
        <v/>
      </c>
      <c r="CG1586" s="39" t="str">
        <f t="shared" si="1040"/>
        <v/>
      </c>
      <c r="CH1586" s="39" t="str">
        <f t="shared" si="1041"/>
        <v/>
      </c>
      <c r="CI1586" s="39" t="str">
        <f t="shared" si="1042"/>
        <v/>
      </c>
    </row>
    <row r="1587" spans="1:87">
      <c r="A1587" s="18"/>
      <c r="B1587" s="15">
        <f>'Gene Table'!E1586</f>
        <v>0</v>
      </c>
      <c r="C1587" s="15" t="str">
        <f>'Gene Table'!B1586</f>
        <v>B24</v>
      </c>
      <c r="D1587" s="16" t="str">
        <f>IF(SUM('Test Sample Data'!D$3:D$98)&gt;10,IF(AND(ISNUMBER('Test Sample Data'!D1586),'Test Sample Data'!D1586&lt;$B$1,'Test Sample Data'!D1586&gt;0),'Test Sample Data'!D1586,$B$1),"")</f>
        <v/>
      </c>
      <c r="E1587" s="17" t="str">
        <f>IF(SUM('Test Sample Data'!E$3:E$98)&gt;10,IF(AND(ISNUMBER('Test Sample Data'!E1586),'Test Sample Data'!E1586&lt;$B$1,'Test Sample Data'!E1586&gt;0),'Test Sample Data'!E1586,$B$1),"")</f>
        <v/>
      </c>
      <c r="F1587" s="17" t="str">
        <f>IF(SUM('Test Sample Data'!F$3:F$98)&gt;10,IF(AND(ISNUMBER('Test Sample Data'!F1586),'Test Sample Data'!F1586&lt;$B$1,'Test Sample Data'!F1586&gt;0),'Test Sample Data'!F1586,$B$1),"")</f>
        <v/>
      </c>
      <c r="G1587" s="17" t="str">
        <f>IF(SUM('Test Sample Data'!G$3:G$98)&gt;10,IF(AND(ISNUMBER('Test Sample Data'!G1586),'Test Sample Data'!G1586&lt;$B$1,'Test Sample Data'!G1586&gt;0),'Test Sample Data'!G1586,$B$1),"")</f>
        <v/>
      </c>
      <c r="H1587" s="17" t="str">
        <f>IF(SUM('Test Sample Data'!H$3:H$98)&gt;10,IF(AND(ISNUMBER('Test Sample Data'!H1586),'Test Sample Data'!H1586&lt;$B$1,'Test Sample Data'!H1586&gt;0),'Test Sample Data'!H1586,$B$1),"")</f>
        <v/>
      </c>
      <c r="I1587" s="17" t="str">
        <f>IF(SUM('Test Sample Data'!I$3:I$98)&gt;10,IF(AND(ISNUMBER('Test Sample Data'!I1586),'Test Sample Data'!I1586&lt;$B$1,'Test Sample Data'!I1586&gt;0),'Test Sample Data'!I1586,$B$1),"")</f>
        <v/>
      </c>
      <c r="J1587" s="17" t="str">
        <f>IF(SUM('Test Sample Data'!J$3:J$98)&gt;10,IF(AND(ISNUMBER('Test Sample Data'!J1586),'Test Sample Data'!J1586&lt;$B$1,'Test Sample Data'!J1586&gt;0),'Test Sample Data'!J1586,$B$1),"")</f>
        <v/>
      </c>
      <c r="K1587" s="17" t="str">
        <f>IF(SUM('Test Sample Data'!K$3:K$98)&gt;10,IF(AND(ISNUMBER('Test Sample Data'!K1586),'Test Sample Data'!K1586&lt;$B$1,'Test Sample Data'!K1586&gt;0),'Test Sample Data'!K1586,$B$1),"")</f>
        <v/>
      </c>
      <c r="L1587" s="17" t="str">
        <f>IF(SUM('Test Sample Data'!L$3:L$98)&gt;10,IF(AND(ISNUMBER('Test Sample Data'!L1586),'Test Sample Data'!L1586&lt;$B$1,'Test Sample Data'!L1586&gt;0),'Test Sample Data'!L1586,$B$1),"")</f>
        <v/>
      </c>
      <c r="M1587" s="17" t="str">
        <f>IF(SUM('Test Sample Data'!M$3:M$98)&gt;10,IF(AND(ISNUMBER('Test Sample Data'!M1586),'Test Sample Data'!M1586&lt;$B$1,'Test Sample Data'!M1586&gt;0),'Test Sample Data'!M1586,$B$1),"")</f>
        <v/>
      </c>
      <c r="N1587" s="17">
        <f>'Gene Table'!E1586</f>
        <v>0</v>
      </c>
      <c r="O1587" s="17" t="str">
        <f>'Gene Table'!B1586</f>
        <v>B24</v>
      </c>
      <c r="P1587" s="17" t="str">
        <f>IF(SUM('Control Sample Data'!D$3:D$98)&gt;10,IF(AND(ISNUMBER('Control Sample Data'!D1586),'Control Sample Data'!D1586&lt;$B$1,'Control Sample Data'!D1586&gt;0),'Control Sample Data'!D1586,$B$1),"")</f>
        <v/>
      </c>
      <c r="Q1587" s="17" t="str">
        <f>IF(SUM('Control Sample Data'!E$3:E$98)&gt;10,IF(AND(ISNUMBER('Control Sample Data'!E1586),'Control Sample Data'!E1586&lt;$B$1,'Control Sample Data'!E1586&gt;0),'Control Sample Data'!E1586,$B$1),"")</f>
        <v/>
      </c>
      <c r="R1587" s="17" t="str">
        <f>IF(SUM('Control Sample Data'!F$3:F$98)&gt;10,IF(AND(ISNUMBER('Control Sample Data'!F1586),'Control Sample Data'!F1586&lt;$B$1,'Control Sample Data'!F1586&gt;0),'Control Sample Data'!F1586,$B$1),"")</f>
        <v/>
      </c>
      <c r="S1587" s="17" t="str">
        <f>IF(SUM('Control Sample Data'!G$3:G$98)&gt;10,IF(AND(ISNUMBER('Control Sample Data'!G1586),'Control Sample Data'!G1586&lt;$B$1,'Control Sample Data'!G1586&gt;0),'Control Sample Data'!G1586,$B$1),"")</f>
        <v/>
      </c>
      <c r="T1587" s="17" t="str">
        <f>IF(SUM('Control Sample Data'!H$3:H$98)&gt;10,IF(AND(ISNUMBER('Control Sample Data'!H1586),'Control Sample Data'!H1586&lt;$B$1,'Control Sample Data'!H1586&gt;0),'Control Sample Data'!H1586,$B$1),"")</f>
        <v/>
      </c>
      <c r="U1587" s="17" t="str">
        <f>IF(SUM('Control Sample Data'!I$3:I$98)&gt;10,IF(AND(ISNUMBER('Control Sample Data'!I1586),'Control Sample Data'!I1586&lt;$B$1,'Control Sample Data'!I1586&gt;0),'Control Sample Data'!I1586,$B$1),"")</f>
        <v/>
      </c>
      <c r="V1587" s="17" t="str">
        <f>IF(SUM('Control Sample Data'!J$3:J$98)&gt;10,IF(AND(ISNUMBER('Control Sample Data'!J1586),'Control Sample Data'!J1586&lt;$B$1,'Control Sample Data'!J1586&gt;0),'Control Sample Data'!J1586,$B$1),"")</f>
        <v/>
      </c>
      <c r="W1587" s="17" t="str">
        <f>IF(SUM('Control Sample Data'!K$3:K$98)&gt;10,IF(AND(ISNUMBER('Control Sample Data'!K1586),'Control Sample Data'!K1586&lt;$B$1,'Control Sample Data'!K1586&gt;0),'Control Sample Data'!K1586,$B$1),"")</f>
        <v/>
      </c>
      <c r="X1587" s="17" t="str">
        <f>IF(SUM('Control Sample Data'!L$3:L$98)&gt;10,IF(AND(ISNUMBER('Control Sample Data'!L1586),'Control Sample Data'!L1586&lt;$B$1,'Control Sample Data'!L1586&gt;0),'Control Sample Data'!L1586,$B$1),"")</f>
        <v/>
      </c>
      <c r="Y1587" s="17" t="str">
        <f>IF(SUM('Control Sample Data'!M$3:M$98)&gt;10,IF(AND(ISNUMBER('Control Sample Data'!M1586),'Control Sample Data'!M1586&lt;$B$1,'Control Sample Data'!M1586&gt;0),'Control Sample Data'!M1586,$B$1),"")</f>
        <v/>
      </c>
      <c r="AT1587" s="36" t="str">
        <f t="shared" si="1043"/>
        <v/>
      </c>
      <c r="AU1587" s="36" t="str">
        <f t="shared" si="1044"/>
        <v/>
      </c>
      <c r="AV1587" s="36" t="str">
        <f t="shared" si="1045"/>
        <v/>
      </c>
      <c r="AW1587" s="36" t="str">
        <f t="shared" si="1046"/>
        <v/>
      </c>
      <c r="AX1587" s="36" t="str">
        <f t="shared" si="1047"/>
        <v/>
      </c>
      <c r="AY1587" s="36" t="str">
        <f t="shared" si="1048"/>
        <v/>
      </c>
      <c r="AZ1587" s="36" t="str">
        <f t="shared" si="1049"/>
        <v/>
      </c>
      <c r="BA1587" s="36" t="str">
        <f t="shared" si="1050"/>
        <v/>
      </c>
      <c r="BB1587" s="36" t="str">
        <f t="shared" si="1051"/>
        <v/>
      </c>
      <c r="BC1587" s="36" t="str">
        <f t="shared" si="1052"/>
        <v/>
      </c>
      <c r="BD1587" s="36" t="str">
        <f t="shared" si="1053"/>
        <v/>
      </c>
      <c r="BE1587" s="36" t="str">
        <f t="shared" si="1054"/>
        <v/>
      </c>
      <c r="BF1587" s="36" t="str">
        <f t="shared" si="1055"/>
        <v/>
      </c>
      <c r="BG1587" s="36" t="str">
        <f t="shared" si="1056"/>
        <v/>
      </c>
      <c r="BH1587" s="36" t="str">
        <f t="shared" si="1057"/>
        <v/>
      </c>
      <c r="BI1587" s="36" t="str">
        <f t="shared" si="1058"/>
        <v/>
      </c>
      <c r="BJ1587" s="36" t="str">
        <f t="shared" si="1059"/>
        <v/>
      </c>
      <c r="BK1587" s="36" t="str">
        <f t="shared" si="1060"/>
        <v/>
      </c>
      <c r="BL1587" s="36" t="str">
        <f t="shared" si="1061"/>
        <v/>
      </c>
      <c r="BM1587" s="36" t="str">
        <f t="shared" si="1062"/>
        <v/>
      </c>
      <c r="BN1587" s="38" t="e">
        <f t="shared" si="1021"/>
        <v>#DIV/0!</v>
      </c>
      <c r="BO1587" s="38" t="e">
        <f t="shared" si="1022"/>
        <v>#DIV/0!</v>
      </c>
      <c r="BP1587" s="39" t="str">
        <f t="shared" si="1023"/>
        <v/>
      </c>
      <c r="BQ1587" s="39" t="str">
        <f t="shared" si="1024"/>
        <v/>
      </c>
      <c r="BR1587" s="39" t="str">
        <f t="shared" si="1025"/>
        <v/>
      </c>
      <c r="BS1587" s="39" t="str">
        <f t="shared" si="1026"/>
        <v/>
      </c>
      <c r="BT1587" s="39" t="str">
        <f t="shared" si="1027"/>
        <v/>
      </c>
      <c r="BU1587" s="39" t="str">
        <f t="shared" si="1028"/>
        <v/>
      </c>
      <c r="BV1587" s="39" t="str">
        <f t="shared" si="1029"/>
        <v/>
      </c>
      <c r="BW1587" s="39" t="str">
        <f t="shared" si="1030"/>
        <v/>
      </c>
      <c r="BX1587" s="39" t="str">
        <f t="shared" si="1031"/>
        <v/>
      </c>
      <c r="BY1587" s="39" t="str">
        <f t="shared" si="1032"/>
        <v/>
      </c>
      <c r="BZ1587" s="39" t="str">
        <f t="shared" si="1033"/>
        <v/>
      </c>
      <c r="CA1587" s="39" t="str">
        <f t="shared" si="1034"/>
        <v/>
      </c>
      <c r="CB1587" s="39" t="str">
        <f t="shared" si="1035"/>
        <v/>
      </c>
      <c r="CC1587" s="39" t="str">
        <f t="shared" si="1036"/>
        <v/>
      </c>
      <c r="CD1587" s="39" t="str">
        <f t="shared" si="1037"/>
        <v/>
      </c>
      <c r="CE1587" s="39" t="str">
        <f t="shared" si="1038"/>
        <v/>
      </c>
      <c r="CF1587" s="39" t="str">
        <f t="shared" si="1039"/>
        <v/>
      </c>
      <c r="CG1587" s="39" t="str">
        <f t="shared" si="1040"/>
        <v/>
      </c>
      <c r="CH1587" s="39" t="str">
        <f t="shared" si="1041"/>
        <v/>
      </c>
      <c r="CI1587" s="39" t="str">
        <f t="shared" si="1042"/>
        <v/>
      </c>
    </row>
    <row r="1588" spans="1:87">
      <c r="A1588" s="18"/>
      <c r="B1588" s="15" t="str">
        <f>'Gene Table'!E1587</f>
        <v>hsa-miR-4744</v>
      </c>
      <c r="C1588" s="15" t="str">
        <f>'Gene Table'!B1587</f>
        <v>C01</v>
      </c>
      <c r="D1588" s="16" t="str">
        <f>IF(SUM('Test Sample Data'!D$3:D$98)&gt;10,IF(AND(ISNUMBER('Test Sample Data'!D1587),'Test Sample Data'!D1587&lt;$B$1,'Test Sample Data'!D1587&gt;0),'Test Sample Data'!D1587,$B$1),"")</f>
        <v/>
      </c>
      <c r="E1588" s="17" t="str">
        <f>IF(SUM('Test Sample Data'!E$3:E$98)&gt;10,IF(AND(ISNUMBER('Test Sample Data'!E1587),'Test Sample Data'!E1587&lt;$B$1,'Test Sample Data'!E1587&gt;0),'Test Sample Data'!E1587,$B$1),"")</f>
        <v/>
      </c>
      <c r="F1588" s="17" t="str">
        <f>IF(SUM('Test Sample Data'!F$3:F$98)&gt;10,IF(AND(ISNUMBER('Test Sample Data'!F1587),'Test Sample Data'!F1587&lt;$B$1,'Test Sample Data'!F1587&gt;0),'Test Sample Data'!F1587,$B$1),"")</f>
        <v/>
      </c>
      <c r="G1588" s="17" t="str">
        <f>IF(SUM('Test Sample Data'!G$3:G$98)&gt;10,IF(AND(ISNUMBER('Test Sample Data'!G1587),'Test Sample Data'!G1587&lt;$B$1,'Test Sample Data'!G1587&gt;0),'Test Sample Data'!G1587,$B$1),"")</f>
        <v/>
      </c>
      <c r="H1588" s="17" t="str">
        <f>IF(SUM('Test Sample Data'!H$3:H$98)&gt;10,IF(AND(ISNUMBER('Test Sample Data'!H1587),'Test Sample Data'!H1587&lt;$B$1,'Test Sample Data'!H1587&gt;0),'Test Sample Data'!H1587,$B$1),"")</f>
        <v/>
      </c>
      <c r="I1588" s="17" t="str">
        <f>IF(SUM('Test Sample Data'!I$3:I$98)&gt;10,IF(AND(ISNUMBER('Test Sample Data'!I1587),'Test Sample Data'!I1587&lt;$B$1,'Test Sample Data'!I1587&gt;0),'Test Sample Data'!I1587,$B$1),"")</f>
        <v/>
      </c>
      <c r="J1588" s="17" t="str">
        <f>IF(SUM('Test Sample Data'!J$3:J$98)&gt;10,IF(AND(ISNUMBER('Test Sample Data'!J1587),'Test Sample Data'!J1587&lt;$B$1,'Test Sample Data'!J1587&gt;0),'Test Sample Data'!J1587,$B$1),"")</f>
        <v/>
      </c>
      <c r="K1588" s="17" t="str">
        <f>IF(SUM('Test Sample Data'!K$3:K$98)&gt;10,IF(AND(ISNUMBER('Test Sample Data'!K1587),'Test Sample Data'!K1587&lt;$B$1,'Test Sample Data'!K1587&gt;0),'Test Sample Data'!K1587,$B$1),"")</f>
        <v/>
      </c>
      <c r="L1588" s="17" t="str">
        <f>IF(SUM('Test Sample Data'!L$3:L$98)&gt;10,IF(AND(ISNUMBER('Test Sample Data'!L1587),'Test Sample Data'!L1587&lt;$B$1,'Test Sample Data'!L1587&gt;0),'Test Sample Data'!L1587,$B$1),"")</f>
        <v/>
      </c>
      <c r="M1588" s="17" t="str">
        <f>IF(SUM('Test Sample Data'!M$3:M$98)&gt;10,IF(AND(ISNUMBER('Test Sample Data'!M1587),'Test Sample Data'!M1587&lt;$B$1,'Test Sample Data'!M1587&gt;0),'Test Sample Data'!M1587,$B$1),"")</f>
        <v/>
      </c>
      <c r="N1588" s="17" t="str">
        <f>'Gene Table'!E1587</f>
        <v>hsa-miR-4744</v>
      </c>
      <c r="O1588" s="17" t="str">
        <f>'Gene Table'!B1587</f>
        <v>C01</v>
      </c>
      <c r="P1588" s="17" t="str">
        <f>IF(SUM('Control Sample Data'!D$3:D$98)&gt;10,IF(AND(ISNUMBER('Control Sample Data'!D1587),'Control Sample Data'!D1587&lt;$B$1,'Control Sample Data'!D1587&gt;0),'Control Sample Data'!D1587,$B$1),"")</f>
        <v/>
      </c>
      <c r="Q1588" s="17" t="str">
        <f>IF(SUM('Control Sample Data'!E$3:E$98)&gt;10,IF(AND(ISNUMBER('Control Sample Data'!E1587),'Control Sample Data'!E1587&lt;$B$1,'Control Sample Data'!E1587&gt;0),'Control Sample Data'!E1587,$B$1),"")</f>
        <v/>
      </c>
      <c r="R1588" s="17" t="str">
        <f>IF(SUM('Control Sample Data'!F$3:F$98)&gt;10,IF(AND(ISNUMBER('Control Sample Data'!F1587),'Control Sample Data'!F1587&lt;$B$1,'Control Sample Data'!F1587&gt;0),'Control Sample Data'!F1587,$B$1),"")</f>
        <v/>
      </c>
      <c r="S1588" s="17" t="str">
        <f>IF(SUM('Control Sample Data'!G$3:G$98)&gt;10,IF(AND(ISNUMBER('Control Sample Data'!G1587),'Control Sample Data'!G1587&lt;$B$1,'Control Sample Data'!G1587&gt;0),'Control Sample Data'!G1587,$B$1),"")</f>
        <v/>
      </c>
      <c r="T1588" s="17" t="str">
        <f>IF(SUM('Control Sample Data'!H$3:H$98)&gt;10,IF(AND(ISNUMBER('Control Sample Data'!H1587),'Control Sample Data'!H1587&lt;$B$1,'Control Sample Data'!H1587&gt;0),'Control Sample Data'!H1587,$B$1),"")</f>
        <v/>
      </c>
      <c r="U1588" s="17" t="str">
        <f>IF(SUM('Control Sample Data'!I$3:I$98)&gt;10,IF(AND(ISNUMBER('Control Sample Data'!I1587),'Control Sample Data'!I1587&lt;$B$1,'Control Sample Data'!I1587&gt;0),'Control Sample Data'!I1587,$B$1),"")</f>
        <v/>
      </c>
      <c r="V1588" s="17" t="str">
        <f>IF(SUM('Control Sample Data'!J$3:J$98)&gt;10,IF(AND(ISNUMBER('Control Sample Data'!J1587),'Control Sample Data'!J1587&lt;$B$1,'Control Sample Data'!J1587&gt;0),'Control Sample Data'!J1587,$B$1),"")</f>
        <v/>
      </c>
      <c r="W1588" s="17" t="str">
        <f>IF(SUM('Control Sample Data'!K$3:K$98)&gt;10,IF(AND(ISNUMBER('Control Sample Data'!K1587),'Control Sample Data'!K1587&lt;$B$1,'Control Sample Data'!K1587&gt;0),'Control Sample Data'!K1587,$B$1),"")</f>
        <v/>
      </c>
      <c r="X1588" s="17" t="str">
        <f>IF(SUM('Control Sample Data'!L$3:L$98)&gt;10,IF(AND(ISNUMBER('Control Sample Data'!L1587),'Control Sample Data'!L1587&lt;$B$1,'Control Sample Data'!L1587&gt;0),'Control Sample Data'!L1587,$B$1),"")</f>
        <v/>
      </c>
      <c r="Y1588" s="17" t="str">
        <f>IF(SUM('Control Sample Data'!M$3:M$98)&gt;10,IF(AND(ISNUMBER('Control Sample Data'!M1587),'Control Sample Data'!M1587&lt;$B$1,'Control Sample Data'!M1587&gt;0),'Control Sample Data'!M1587,$B$1),"")</f>
        <v/>
      </c>
      <c r="AT1588" s="36" t="str">
        <f t="shared" si="1043"/>
        <v/>
      </c>
      <c r="AU1588" s="36" t="str">
        <f t="shared" si="1044"/>
        <v/>
      </c>
      <c r="AV1588" s="36" t="str">
        <f t="shared" si="1045"/>
        <v/>
      </c>
      <c r="AW1588" s="36" t="str">
        <f t="shared" si="1046"/>
        <v/>
      </c>
      <c r="AX1588" s="36" t="str">
        <f t="shared" si="1047"/>
        <v/>
      </c>
      <c r="AY1588" s="36" t="str">
        <f t="shared" si="1048"/>
        <v/>
      </c>
      <c r="AZ1588" s="36" t="str">
        <f t="shared" si="1049"/>
        <v/>
      </c>
      <c r="BA1588" s="36" t="str">
        <f t="shared" si="1050"/>
        <v/>
      </c>
      <c r="BB1588" s="36" t="str">
        <f t="shared" si="1051"/>
        <v/>
      </c>
      <c r="BC1588" s="36" t="str">
        <f t="shared" si="1052"/>
        <v/>
      </c>
      <c r="BD1588" s="36" t="str">
        <f t="shared" si="1053"/>
        <v/>
      </c>
      <c r="BE1588" s="36" t="str">
        <f t="shared" si="1054"/>
        <v/>
      </c>
      <c r="BF1588" s="36" t="str">
        <f t="shared" si="1055"/>
        <v/>
      </c>
      <c r="BG1588" s="36" t="str">
        <f t="shared" si="1056"/>
        <v/>
      </c>
      <c r="BH1588" s="36" t="str">
        <f t="shared" si="1057"/>
        <v/>
      </c>
      <c r="BI1588" s="36" t="str">
        <f t="shared" si="1058"/>
        <v/>
      </c>
      <c r="BJ1588" s="36" t="str">
        <f t="shared" si="1059"/>
        <v/>
      </c>
      <c r="BK1588" s="36" t="str">
        <f t="shared" si="1060"/>
        <v/>
      </c>
      <c r="BL1588" s="36" t="str">
        <f t="shared" si="1061"/>
        <v/>
      </c>
      <c r="BM1588" s="36" t="str">
        <f t="shared" si="1062"/>
        <v/>
      </c>
      <c r="BN1588" s="38" t="e">
        <f t="shared" si="1021"/>
        <v>#DIV/0!</v>
      </c>
      <c r="BO1588" s="38" t="e">
        <f t="shared" si="1022"/>
        <v>#DIV/0!</v>
      </c>
      <c r="BP1588" s="39" t="str">
        <f t="shared" si="1023"/>
        <v/>
      </c>
      <c r="BQ1588" s="39" t="str">
        <f t="shared" si="1024"/>
        <v/>
      </c>
      <c r="BR1588" s="39" t="str">
        <f t="shared" si="1025"/>
        <v/>
      </c>
      <c r="BS1588" s="39" t="str">
        <f t="shared" si="1026"/>
        <v/>
      </c>
      <c r="BT1588" s="39" t="str">
        <f t="shared" si="1027"/>
        <v/>
      </c>
      <c r="BU1588" s="39" t="str">
        <f t="shared" si="1028"/>
        <v/>
      </c>
      <c r="BV1588" s="39" t="str">
        <f t="shared" si="1029"/>
        <v/>
      </c>
      <c r="BW1588" s="39" t="str">
        <f t="shared" si="1030"/>
        <v/>
      </c>
      <c r="BX1588" s="39" t="str">
        <f t="shared" si="1031"/>
        <v/>
      </c>
      <c r="BY1588" s="39" t="str">
        <f t="shared" si="1032"/>
        <v/>
      </c>
      <c r="BZ1588" s="39" t="str">
        <f t="shared" si="1033"/>
        <v/>
      </c>
      <c r="CA1588" s="39" t="str">
        <f t="shared" si="1034"/>
        <v/>
      </c>
      <c r="CB1588" s="39" t="str">
        <f t="shared" si="1035"/>
        <v/>
      </c>
      <c r="CC1588" s="39" t="str">
        <f t="shared" si="1036"/>
        <v/>
      </c>
      <c r="CD1588" s="39" t="str">
        <f t="shared" si="1037"/>
        <v/>
      </c>
      <c r="CE1588" s="39" t="str">
        <f t="shared" si="1038"/>
        <v/>
      </c>
      <c r="CF1588" s="39" t="str">
        <f t="shared" si="1039"/>
        <v/>
      </c>
      <c r="CG1588" s="39" t="str">
        <f t="shared" si="1040"/>
        <v/>
      </c>
      <c r="CH1588" s="39" t="str">
        <f t="shared" si="1041"/>
        <v/>
      </c>
      <c r="CI1588" s="39" t="str">
        <f t="shared" si="1042"/>
        <v/>
      </c>
    </row>
    <row r="1589" spans="1:87">
      <c r="A1589" s="18"/>
      <c r="B1589" s="15" t="str">
        <f>'Gene Table'!E1588</f>
        <v>hsa-miR-4798-5p</v>
      </c>
      <c r="C1589" s="15" t="str">
        <f>'Gene Table'!B1588</f>
        <v>C02</v>
      </c>
      <c r="D1589" s="16" t="str">
        <f>IF(SUM('Test Sample Data'!D$3:D$98)&gt;10,IF(AND(ISNUMBER('Test Sample Data'!D1588),'Test Sample Data'!D1588&lt;$B$1,'Test Sample Data'!D1588&gt;0),'Test Sample Data'!D1588,$B$1),"")</f>
        <v/>
      </c>
      <c r="E1589" s="17" t="str">
        <f>IF(SUM('Test Sample Data'!E$3:E$98)&gt;10,IF(AND(ISNUMBER('Test Sample Data'!E1588),'Test Sample Data'!E1588&lt;$B$1,'Test Sample Data'!E1588&gt;0),'Test Sample Data'!E1588,$B$1),"")</f>
        <v/>
      </c>
      <c r="F1589" s="17" t="str">
        <f>IF(SUM('Test Sample Data'!F$3:F$98)&gt;10,IF(AND(ISNUMBER('Test Sample Data'!F1588),'Test Sample Data'!F1588&lt;$B$1,'Test Sample Data'!F1588&gt;0),'Test Sample Data'!F1588,$B$1),"")</f>
        <v/>
      </c>
      <c r="G1589" s="17" t="str">
        <f>IF(SUM('Test Sample Data'!G$3:G$98)&gt;10,IF(AND(ISNUMBER('Test Sample Data'!G1588),'Test Sample Data'!G1588&lt;$B$1,'Test Sample Data'!G1588&gt;0),'Test Sample Data'!G1588,$B$1),"")</f>
        <v/>
      </c>
      <c r="H1589" s="17" t="str">
        <f>IF(SUM('Test Sample Data'!H$3:H$98)&gt;10,IF(AND(ISNUMBER('Test Sample Data'!H1588),'Test Sample Data'!H1588&lt;$B$1,'Test Sample Data'!H1588&gt;0),'Test Sample Data'!H1588,$B$1),"")</f>
        <v/>
      </c>
      <c r="I1589" s="17" t="str">
        <f>IF(SUM('Test Sample Data'!I$3:I$98)&gt;10,IF(AND(ISNUMBER('Test Sample Data'!I1588),'Test Sample Data'!I1588&lt;$B$1,'Test Sample Data'!I1588&gt;0),'Test Sample Data'!I1588,$B$1),"")</f>
        <v/>
      </c>
      <c r="J1589" s="17" t="str">
        <f>IF(SUM('Test Sample Data'!J$3:J$98)&gt;10,IF(AND(ISNUMBER('Test Sample Data'!J1588),'Test Sample Data'!J1588&lt;$B$1,'Test Sample Data'!J1588&gt;0),'Test Sample Data'!J1588,$B$1),"")</f>
        <v/>
      </c>
      <c r="K1589" s="17" t="str">
        <f>IF(SUM('Test Sample Data'!K$3:K$98)&gt;10,IF(AND(ISNUMBER('Test Sample Data'!K1588),'Test Sample Data'!K1588&lt;$B$1,'Test Sample Data'!K1588&gt;0),'Test Sample Data'!K1588,$B$1),"")</f>
        <v/>
      </c>
      <c r="L1589" s="17" t="str">
        <f>IF(SUM('Test Sample Data'!L$3:L$98)&gt;10,IF(AND(ISNUMBER('Test Sample Data'!L1588),'Test Sample Data'!L1588&lt;$B$1,'Test Sample Data'!L1588&gt;0),'Test Sample Data'!L1588,$B$1),"")</f>
        <v/>
      </c>
      <c r="M1589" s="17" t="str">
        <f>IF(SUM('Test Sample Data'!M$3:M$98)&gt;10,IF(AND(ISNUMBER('Test Sample Data'!M1588),'Test Sample Data'!M1588&lt;$B$1,'Test Sample Data'!M1588&gt;0),'Test Sample Data'!M1588,$B$1),"")</f>
        <v/>
      </c>
      <c r="N1589" s="17" t="str">
        <f>'Gene Table'!E1588</f>
        <v>hsa-miR-4798-5p</v>
      </c>
      <c r="O1589" s="17" t="str">
        <f>'Gene Table'!B1588</f>
        <v>C02</v>
      </c>
      <c r="P1589" s="17" t="str">
        <f>IF(SUM('Control Sample Data'!D$3:D$98)&gt;10,IF(AND(ISNUMBER('Control Sample Data'!D1588),'Control Sample Data'!D1588&lt;$B$1,'Control Sample Data'!D1588&gt;0),'Control Sample Data'!D1588,$B$1),"")</f>
        <v/>
      </c>
      <c r="Q1589" s="17" t="str">
        <f>IF(SUM('Control Sample Data'!E$3:E$98)&gt;10,IF(AND(ISNUMBER('Control Sample Data'!E1588),'Control Sample Data'!E1588&lt;$B$1,'Control Sample Data'!E1588&gt;0),'Control Sample Data'!E1588,$B$1),"")</f>
        <v/>
      </c>
      <c r="R1589" s="17" t="str">
        <f>IF(SUM('Control Sample Data'!F$3:F$98)&gt;10,IF(AND(ISNUMBER('Control Sample Data'!F1588),'Control Sample Data'!F1588&lt;$B$1,'Control Sample Data'!F1588&gt;0),'Control Sample Data'!F1588,$B$1),"")</f>
        <v/>
      </c>
      <c r="S1589" s="17" t="str">
        <f>IF(SUM('Control Sample Data'!G$3:G$98)&gt;10,IF(AND(ISNUMBER('Control Sample Data'!G1588),'Control Sample Data'!G1588&lt;$B$1,'Control Sample Data'!G1588&gt;0),'Control Sample Data'!G1588,$B$1),"")</f>
        <v/>
      </c>
      <c r="T1589" s="17" t="str">
        <f>IF(SUM('Control Sample Data'!H$3:H$98)&gt;10,IF(AND(ISNUMBER('Control Sample Data'!H1588),'Control Sample Data'!H1588&lt;$B$1,'Control Sample Data'!H1588&gt;0),'Control Sample Data'!H1588,$B$1),"")</f>
        <v/>
      </c>
      <c r="U1589" s="17" t="str">
        <f>IF(SUM('Control Sample Data'!I$3:I$98)&gt;10,IF(AND(ISNUMBER('Control Sample Data'!I1588),'Control Sample Data'!I1588&lt;$B$1,'Control Sample Data'!I1588&gt;0),'Control Sample Data'!I1588,$B$1),"")</f>
        <v/>
      </c>
      <c r="V1589" s="17" t="str">
        <f>IF(SUM('Control Sample Data'!J$3:J$98)&gt;10,IF(AND(ISNUMBER('Control Sample Data'!J1588),'Control Sample Data'!J1588&lt;$B$1,'Control Sample Data'!J1588&gt;0),'Control Sample Data'!J1588,$B$1),"")</f>
        <v/>
      </c>
      <c r="W1589" s="17" t="str">
        <f>IF(SUM('Control Sample Data'!K$3:K$98)&gt;10,IF(AND(ISNUMBER('Control Sample Data'!K1588),'Control Sample Data'!K1588&lt;$B$1,'Control Sample Data'!K1588&gt;0),'Control Sample Data'!K1588,$B$1),"")</f>
        <v/>
      </c>
      <c r="X1589" s="17" t="str">
        <f>IF(SUM('Control Sample Data'!L$3:L$98)&gt;10,IF(AND(ISNUMBER('Control Sample Data'!L1588),'Control Sample Data'!L1588&lt;$B$1,'Control Sample Data'!L1588&gt;0),'Control Sample Data'!L1588,$B$1),"")</f>
        <v/>
      </c>
      <c r="Y1589" s="17" t="str">
        <f>IF(SUM('Control Sample Data'!M$3:M$98)&gt;10,IF(AND(ISNUMBER('Control Sample Data'!M1588),'Control Sample Data'!M1588&lt;$B$1,'Control Sample Data'!M1588&gt;0),'Control Sample Data'!M1588,$B$1),"")</f>
        <v/>
      </c>
      <c r="AT1589" s="36" t="str">
        <f t="shared" si="1043"/>
        <v/>
      </c>
      <c r="AU1589" s="36" t="str">
        <f t="shared" si="1044"/>
        <v/>
      </c>
      <c r="AV1589" s="36" t="str">
        <f t="shared" si="1045"/>
        <v/>
      </c>
      <c r="AW1589" s="36" t="str">
        <f t="shared" si="1046"/>
        <v/>
      </c>
      <c r="AX1589" s="36" t="str">
        <f t="shared" si="1047"/>
        <v/>
      </c>
      <c r="AY1589" s="36" t="str">
        <f t="shared" si="1048"/>
        <v/>
      </c>
      <c r="AZ1589" s="36" t="str">
        <f t="shared" si="1049"/>
        <v/>
      </c>
      <c r="BA1589" s="36" t="str">
        <f t="shared" si="1050"/>
        <v/>
      </c>
      <c r="BB1589" s="36" t="str">
        <f t="shared" si="1051"/>
        <v/>
      </c>
      <c r="BC1589" s="36" t="str">
        <f t="shared" si="1052"/>
        <v/>
      </c>
      <c r="BD1589" s="36" t="str">
        <f t="shared" si="1053"/>
        <v/>
      </c>
      <c r="BE1589" s="36" t="str">
        <f t="shared" si="1054"/>
        <v/>
      </c>
      <c r="BF1589" s="36" t="str">
        <f t="shared" si="1055"/>
        <v/>
      </c>
      <c r="BG1589" s="36" t="str">
        <f t="shared" si="1056"/>
        <v/>
      </c>
      <c r="BH1589" s="36" t="str">
        <f t="shared" si="1057"/>
        <v/>
      </c>
      <c r="BI1589" s="36" t="str">
        <f t="shared" si="1058"/>
        <v/>
      </c>
      <c r="BJ1589" s="36" t="str">
        <f t="shared" si="1059"/>
        <v/>
      </c>
      <c r="BK1589" s="36" t="str">
        <f t="shared" si="1060"/>
        <v/>
      </c>
      <c r="BL1589" s="36" t="str">
        <f t="shared" si="1061"/>
        <v/>
      </c>
      <c r="BM1589" s="36" t="str">
        <f t="shared" si="1062"/>
        <v/>
      </c>
      <c r="BN1589" s="38" t="e">
        <f t="shared" si="1021"/>
        <v>#DIV/0!</v>
      </c>
      <c r="BO1589" s="38" t="e">
        <f t="shared" si="1022"/>
        <v>#DIV/0!</v>
      </c>
      <c r="BP1589" s="39" t="str">
        <f t="shared" si="1023"/>
        <v/>
      </c>
      <c r="BQ1589" s="39" t="str">
        <f t="shared" si="1024"/>
        <v/>
      </c>
      <c r="BR1589" s="39" t="str">
        <f t="shared" si="1025"/>
        <v/>
      </c>
      <c r="BS1589" s="39" t="str">
        <f t="shared" si="1026"/>
        <v/>
      </c>
      <c r="BT1589" s="39" t="str">
        <f t="shared" si="1027"/>
        <v/>
      </c>
      <c r="BU1589" s="39" t="str">
        <f t="shared" si="1028"/>
        <v/>
      </c>
      <c r="BV1589" s="39" t="str">
        <f t="shared" si="1029"/>
        <v/>
      </c>
      <c r="BW1589" s="39" t="str">
        <f t="shared" si="1030"/>
        <v/>
      </c>
      <c r="BX1589" s="39" t="str">
        <f t="shared" si="1031"/>
        <v/>
      </c>
      <c r="BY1589" s="39" t="str">
        <f t="shared" si="1032"/>
        <v/>
      </c>
      <c r="BZ1589" s="39" t="str">
        <f t="shared" si="1033"/>
        <v/>
      </c>
      <c r="CA1589" s="39" t="str">
        <f t="shared" si="1034"/>
        <v/>
      </c>
      <c r="CB1589" s="39" t="str">
        <f t="shared" si="1035"/>
        <v/>
      </c>
      <c r="CC1589" s="39" t="str">
        <f t="shared" si="1036"/>
        <v/>
      </c>
      <c r="CD1589" s="39" t="str">
        <f t="shared" si="1037"/>
        <v/>
      </c>
      <c r="CE1589" s="39" t="str">
        <f t="shared" si="1038"/>
        <v/>
      </c>
      <c r="CF1589" s="39" t="str">
        <f t="shared" si="1039"/>
        <v/>
      </c>
      <c r="CG1589" s="39" t="str">
        <f t="shared" si="1040"/>
        <v/>
      </c>
      <c r="CH1589" s="39" t="str">
        <f t="shared" si="1041"/>
        <v/>
      </c>
      <c r="CI1589" s="39" t="str">
        <f t="shared" si="1042"/>
        <v/>
      </c>
    </row>
    <row r="1590" spans="1:87">
      <c r="A1590" s="18"/>
      <c r="B1590" s="15" t="str">
        <f>'Gene Table'!E1589</f>
        <v>hsa-miR-3591-5p</v>
      </c>
      <c r="C1590" s="15" t="str">
        <f>'Gene Table'!B1589</f>
        <v>C03</v>
      </c>
      <c r="D1590" s="16" t="str">
        <f>IF(SUM('Test Sample Data'!D$3:D$98)&gt;10,IF(AND(ISNUMBER('Test Sample Data'!D1589),'Test Sample Data'!D1589&lt;$B$1,'Test Sample Data'!D1589&gt;0),'Test Sample Data'!D1589,$B$1),"")</f>
        <v/>
      </c>
      <c r="E1590" s="17" t="str">
        <f>IF(SUM('Test Sample Data'!E$3:E$98)&gt;10,IF(AND(ISNUMBER('Test Sample Data'!E1589),'Test Sample Data'!E1589&lt;$B$1,'Test Sample Data'!E1589&gt;0),'Test Sample Data'!E1589,$B$1),"")</f>
        <v/>
      </c>
      <c r="F1590" s="17" t="str">
        <f>IF(SUM('Test Sample Data'!F$3:F$98)&gt;10,IF(AND(ISNUMBER('Test Sample Data'!F1589),'Test Sample Data'!F1589&lt;$B$1,'Test Sample Data'!F1589&gt;0),'Test Sample Data'!F1589,$B$1),"")</f>
        <v/>
      </c>
      <c r="G1590" s="17" t="str">
        <f>IF(SUM('Test Sample Data'!G$3:G$98)&gt;10,IF(AND(ISNUMBER('Test Sample Data'!G1589),'Test Sample Data'!G1589&lt;$B$1,'Test Sample Data'!G1589&gt;0),'Test Sample Data'!G1589,$B$1),"")</f>
        <v/>
      </c>
      <c r="H1590" s="17" t="str">
        <f>IF(SUM('Test Sample Data'!H$3:H$98)&gt;10,IF(AND(ISNUMBER('Test Sample Data'!H1589),'Test Sample Data'!H1589&lt;$B$1,'Test Sample Data'!H1589&gt;0),'Test Sample Data'!H1589,$B$1),"")</f>
        <v/>
      </c>
      <c r="I1590" s="17" t="str">
        <f>IF(SUM('Test Sample Data'!I$3:I$98)&gt;10,IF(AND(ISNUMBER('Test Sample Data'!I1589),'Test Sample Data'!I1589&lt;$B$1,'Test Sample Data'!I1589&gt;0),'Test Sample Data'!I1589,$B$1),"")</f>
        <v/>
      </c>
      <c r="J1590" s="17" t="str">
        <f>IF(SUM('Test Sample Data'!J$3:J$98)&gt;10,IF(AND(ISNUMBER('Test Sample Data'!J1589),'Test Sample Data'!J1589&lt;$B$1,'Test Sample Data'!J1589&gt;0),'Test Sample Data'!J1589,$B$1),"")</f>
        <v/>
      </c>
      <c r="K1590" s="17" t="str">
        <f>IF(SUM('Test Sample Data'!K$3:K$98)&gt;10,IF(AND(ISNUMBER('Test Sample Data'!K1589),'Test Sample Data'!K1589&lt;$B$1,'Test Sample Data'!K1589&gt;0),'Test Sample Data'!K1589,$B$1),"")</f>
        <v/>
      </c>
      <c r="L1590" s="17" t="str">
        <f>IF(SUM('Test Sample Data'!L$3:L$98)&gt;10,IF(AND(ISNUMBER('Test Sample Data'!L1589),'Test Sample Data'!L1589&lt;$B$1,'Test Sample Data'!L1589&gt;0),'Test Sample Data'!L1589,$B$1),"")</f>
        <v/>
      </c>
      <c r="M1590" s="17" t="str">
        <f>IF(SUM('Test Sample Data'!M$3:M$98)&gt;10,IF(AND(ISNUMBER('Test Sample Data'!M1589),'Test Sample Data'!M1589&lt;$B$1,'Test Sample Data'!M1589&gt;0),'Test Sample Data'!M1589,$B$1),"")</f>
        <v/>
      </c>
      <c r="N1590" s="17" t="str">
        <f>'Gene Table'!E1589</f>
        <v>hsa-miR-3591-5p</v>
      </c>
      <c r="O1590" s="17" t="str">
        <f>'Gene Table'!B1589</f>
        <v>C03</v>
      </c>
      <c r="P1590" s="17" t="str">
        <f>IF(SUM('Control Sample Data'!D$3:D$98)&gt;10,IF(AND(ISNUMBER('Control Sample Data'!D1589),'Control Sample Data'!D1589&lt;$B$1,'Control Sample Data'!D1589&gt;0),'Control Sample Data'!D1589,$B$1),"")</f>
        <v/>
      </c>
      <c r="Q1590" s="17" t="str">
        <f>IF(SUM('Control Sample Data'!E$3:E$98)&gt;10,IF(AND(ISNUMBER('Control Sample Data'!E1589),'Control Sample Data'!E1589&lt;$B$1,'Control Sample Data'!E1589&gt;0),'Control Sample Data'!E1589,$B$1),"")</f>
        <v/>
      </c>
      <c r="R1590" s="17" t="str">
        <f>IF(SUM('Control Sample Data'!F$3:F$98)&gt;10,IF(AND(ISNUMBER('Control Sample Data'!F1589),'Control Sample Data'!F1589&lt;$B$1,'Control Sample Data'!F1589&gt;0),'Control Sample Data'!F1589,$B$1),"")</f>
        <v/>
      </c>
      <c r="S1590" s="17" t="str">
        <f>IF(SUM('Control Sample Data'!G$3:G$98)&gt;10,IF(AND(ISNUMBER('Control Sample Data'!G1589),'Control Sample Data'!G1589&lt;$B$1,'Control Sample Data'!G1589&gt;0),'Control Sample Data'!G1589,$B$1),"")</f>
        <v/>
      </c>
      <c r="T1590" s="17" t="str">
        <f>IF(SUM('Control Sample Data'!H$3:H$98)&gt;10,IF(AND(ISNUMBER('Control Sample Data'!H1589),'Control Sample Data'!H1589&lt;$B$1,'Control Sample Data'!H1589&gt;0),'Control Sample Data'!H1589,$B$1),"")</f>
        <v/>
      </c>
      <c r="U1590" s="17" t="str">
        <f>IF(SUM('Control Sample Data'!I$3:I$98)&gt;10,IF(AND(ISNUMBER('Control Sample Data'!I1589),'Control Sample Data'!I1589&lt;$B$1,'Control Sample Data'!I1589&gt;0),'Control Sample Data'!I1589,$B$1),"")</f>
        <v/>
      </c>
      <c r="V1590" s="17" t="str">
        <f>IF(SUM('Control Sample Data'!J$3:J$98)&gt;10,IF(AND(ISNUMBER('Control Sample Data'!J1589),'Control Sample Data'!J1589&lt;$B$1,'Control Sample Data'!J1589&gt;0),'Control Sample Data'!J1589,$B$1),"")</f>
        <v/>
      </c>
      <c r="W1590" s="17" t="str">
        <f>IF(SUM('Control Sample Data'!K$3:K$98)&gt;10,IF(AND(ISNUMBER('Control Sample Data'!K1589),'Control Sample Data'!K1589&lt;$B$1,'Control Sample Data'!K1589&gt;0),'Control Sample Data'!K1589,$B$1),"")</f>
        <v/>
      </c>
      <c r="X1590" s="17" t="str">
        <f>IF(SUM('Control Sample Data'!L$3:L$98)&gt;10,IF(AND(ISNUMBER('Control Sample Data'!L1589),'Control Sample Data'!L1589&lt;$B$1,'Control Sample Data'!L1589&gt;0),'Control Sample Data'!L1589,$B$1),"")</f>
        <v/>
      </c>
      <c r="Y1590" s="17" t="str">
        <f>IF(SUM('Control Sample Data'!M$3:M$98)&gt;10,IF(AND(ISNUMBER('Control Sample Data'!M1589),'Control Sample Data'!M1589&lt;$B$1,'Control Sample Data'!M1589&gt;0),'Control Sample Data'!M1589,$B$1),"")</f>
        <v/>
      </c>
      <c r="AT1590" s="36" t="str">
        <f t="shared" si="1043"/>
        <v/>
      </c>
      <c r="AU1590" s="36" t="str">
        <f t="shared" si="1044"/>
        <v/>
      </c>
      <c r="AV1590" s="36" t="str">
        <f t="shared" si="1045"/>
        <v/>
      </c>
      <c r="AW1590" s="36" t="str">
        <f t="shared" si="1046"/>
        <v/>
      </c>
      <c r="AX1590" s="36" t="str">
        <f t="shared" si="1047"/>
        <v/>
      </c>
      <c r="AY1590" s="36" t="str">
        <f t="shared" si="1048"/>
        <v/>
      </c>
      <c r="AZ1590" s="36" t="str">
        <f t="shared" si="1049"/>
        <v/>
      </c>
      <c r="BA1590" s="36" t="str">
        <f t="shared" si="1050"/>
        <v/>
      </c>
      <c r="BB1590" s="36" t="str">
        <f t="shared" si="1051"/>
        <v/>
      </c>
      <c r="BC1590" s="36" t="str">
        <f t="shared" si="1052"/>
        <v/>
      </c>
      <c r="BD1590" s="36" t="str">
        <f t="shared" si="1053"/>
        <v/>
      </c>
      <c r="BE1590" s="36" t="str">
        <f t="shared" si="1054"/>
        <v/>
      </c>
      <c r="BF1590" s="36" t="str">
        <f t="shared" si="1055"/>
        <v/>
      </c>
      <c r="BG1590" s="36" t="str">
        <f t="shared" si="1056"/>
        <v/>
      </c>
      <c r="BH1590" s="36" t="str">
        <f t="shared" si="1057"/>
        <v/>
      </c>
      <c r="BI1590" s="36" t="str">
        <f t="shared" si="1058"/>
        <v/>
      </c>
      <c r="BJ1590" s="36" t="str">
        <f t="shared" si="1059"/>
        <v/>
      </c>
      <c r="BK1590" s="36" t="str">
        <f t="shared" si="1060"/>
        <v/>
      </c>
      <c r="BL1590" s="36" t="str">
        <f t="shared" si="1061"/>
        <v/>
      </c>
      <c r="BM1590" s="36" t="str">
        <f t="shared" si="1062"/>
        <v/>
      </c>
      <c r="BN1590" s="38" t="e">
        <f t="shared" si="1021"/>
        <v>#DIV/0!</v>
      </c>
      <c r="BO1590" s="38" t="e">
        <f t="shared" si="1022"/>
        <v>#DIV/0!</v>
      </c>
      <c r="BP1590" s="39" t="str">
        <f t="shared" si="1023"/>
        <v/>
      </c>
      <c r="BQ1590" s="39" t="str">
        <f t="shared" si="1024"/>
        <v/>
      </c>
      <c r="BR1590" s="39" t="str">
        <f t="shared" si="1025"/>
        <v/>
      </c>
      <c r="BS1590" s="39" t="str">
        <f t="shared" si="1026"/>
        <v/>
      </c>
      <c r="BT1590" s="39" t="str">
        <f t="shared" si="1027"/>
        <v/>
      </c>
      <c r="BU1590" s="39" t="str">
        <f t="shared" si="1028"/>
        <v/>
      </c>
      <c r="BV1590" s="39" t="str">
        <f t="shared" si="1029"/>
        <v/>
      </c>
      <c r="BW1590" s="39" t="str">
        <f t="shared" si="1030"/>
        <v/>
      </c>
      <c r="BX1590" s="39" t="str">
        <f t="shared" si="1031"/>
        <v/>
      </c>
      <c r="BY1590" s="39" t="str">
        <f t="shared" si="1032"/>
        <v/>
      </c>
      <c r="BZ1590" s="39" t="str">
        <f t="shared" si="1033"/>
        <v/>
      </c>
      <c r="CA1590" s="39" t="str">
        <f t="shared" si="1034"/>
        <v/>
      </c>
      <c r="CB1590" s="39" t="str">
        <f t="shared" si="1035"/>
        <v/>
      </c>
      <c r="CC1590" s="39" t="str">
        <f t="shared" si="1036"/>
        <v/>
      </c>
      <c r="CD1590" s="39" t="str">
        <f t="shared" si="1037"/>
        <v/>
      </c>
      <c r="CE1590" s="39" t="str">
        <f t="shared" si="1038"/>
        <v/>
      </c>
      <c r="CF1590" s="39" t="str">
        <f t="shared" si="1039"/>
        <v/>
      </c>
      <c r="CG1590" s="39" t="str">
        <f t="shared" si="1040"/>
        <v/>
      </c>
      <c r="CH1590" s="39" t="str">
        <f t="shared" si="1041"/>
        <v/>
      </c>
      <c r="CI1590" s="39" t="str">
        <f t="shared" si="1042"/>
        <v/>
      </c>
    </row>
    <row r="1591" spans="1:87">
      <c r="A1591" s="18"/>
      <c r="B1591" s="15" t="str">
        <f>'Gene Table'!E1590</f>
        <v>hsa-miR-4798-3p</v>
      </c>
      <c r="C1591" s="15" t="str">
        <f>'Gene Table'!B1590</f>
        <v>C04</v>
      </c>
      <c r="D1591" s="16" t="str">
        <f>IF(SUM('Test Sample Data'!D$3:D$98)&gt;10,IF(AND(ISNUMBER('Test Sample Data'!D1590),'Test Sample Data'!D1590&lt;$B$1,'Test Sample Data'!D1590&gt;0),'Test Sample Data'!D1590,$B$1),"")</f>
        <v/>
      </c>
      <c r="E1591" s="17" t="str">
        <f>IF(SUM('Test Sample Data'!E$3:E$98)&gt;10,IF(AND(ISNUMBER('Test Sample Data'!E1590),'Test Sample Data'!E1590&lt;$B$1,'Test Sample Data'!E1590&gt;0),'Test Sample Data'!E1590,$B$1),"")</f>
        <v/>
      </c>
      <c r="F1591" s="17" t="str">
        <f>IF(SUM('Test Sample Data'!F$3:F$98)&gt;10,IF(AND(ISNUMBER('Test Sample Data'!F1590),'Test Sample Data'!F1590&lt;$B$1,'Test Sample Data'!F1590&gt;0),'Test Sample Data'!F1590,$B$1),"")</f>
        <v/>
      </c>
      <c r="G1591" s="17" t="str">
        <f>IF(SUM('Test Sample Data'!G$3:G$98)&gt;10,IF(AND(ISNUMBER('Test Sample Data'!G1590),'Test Sample Data'!G1590&lt;$B$1,'Test Sample Data'!G1590&gt;0),'Test Sample Data'!G1590,$B$1),"")</f>
        <v/>
      </c>
      <c r="H1591" s="17" t="str">
        <f>IF(SUM('Test Sample Data'!H$3:H$98)&gt;10,IF(AND(ISNUMBER('Test Sample Data'!H1590),'Test Sample Data'!H1590&lt;$B$1,'Test Sample Data'!H1590&gt;0),'Test Sample Data'!H1590,$B$1),"")</f>
        <v/>
      </c>
      <c r="I1591" s="17" t="str">
        <f>IF(SUM('Test Sample Data'!I$3:I$98)&gt;10,IF(AND(ISNUMBER('Test Sample Data'!I1590),'Test Sample Data'!I1590&lt;$B$1,'Test Sample Data'!I1590&gt;0),'Test Sample Data'!I1590,$B$1),"")</f>
        <v/>
      </c>
      <c r="J1591" s="17" t="str">
        <f>IF(SUM('Test Sample Data'!J$3:J$98)&gt;10,IF(AND(ISNUMBER('Test Sample Data'!J1590),'Test Sample Data'!J1590&lt;$B$1,'Test Sample Data'!J1590&gt;0),'Test Sample Data'!J1590,$B$1),"")</f>
        <v/>
      </c>
      <c r="K1591" s="17" t="str">
        <f>IF(SUM('Test Sample Data'!K$3:K$98)&gt;10,IF(AND(ISNUMBER('Test Sample Data'!K1590),'Test Sample Data'!K1590&lt;$B$1,'Test Sample Data'!K1590&gt;0),'Test Sample Data'!K1590,$B$1),"")</f>
        <v/>
      </c>
      <c r="L1591" s="17" t="str">
        <f>IF(SUM('Test Sample Data'!L$3:L$98)&gt;10,IF(AND(ISNUMBER('Test Sample Data'!L1590),'Test Sample Data'!L1590&lt;$B$1,'Test Sample Data'!L1590&gt;0),'Test Sample Data'!L1590,$B$1),"")</f>
        <v/>
      </c>
      <c r="M1591" s="17" t="str">
        <f>IF(SUM('Test Sample Data'!M$3:M$98)&gt;10,IF(AND(ISNUMBER('Test Sample Data'!M1590),'Test Sample Data'!M1590&lt;$B$1,'Test Sample Data'!M1590&gt;0),'Test Sample Data'!M1590,$B$1),"")</f>
        <v/>
      </c>
      <c r="N1591" s="17" t="str">
        <f>'Gene Table'!E1590</f>
        <v>hsa-miR-4798-3p</v>
      </c>
      <c r="O1591" s="17" t="str">
        <f>'Gene Table'!B1590</f>
        <v>C04</v>
      </c>
      <c r="P1591" s="17" t="str">
        <f>IF(SUM('Control Sample Data'!D$3:D$98)&gt;10,IF(AND(ISNUMBER('Control Sample Data'!D1590),'Control Sample Data'!D1590&lt;$B$1,'Control Sample Data'!D1590&gt;0),'Control Sample Data'!D1590,$B$1),"")</f>
        <v/>
      </c>
      <c r="Q1591" s="17" t="str">
        <f>IF(SUM('Control Sample Data'!E$3:E$98)&gt;10,IF(AND(ISNUMBER('Control Sample Data'!E1590),'Control Sample Data'!E1590&lt;$B$1,'Control Sample Data'!E1590&gt;0),'Control Sample Data'!E1590,$B$1),"")</f>
        <v/>
      </c>
      <c r="R1591" s="17" t="str">
        <f>IF(SUM('Control Sample Data'!F$3:F$98)&gt;10,IF(AND(ISNUMBER('Control Sample Data'!F1590),'Control Sample Data'!F1590&lt;$B$1,'Control Sample Data'!F1590&gt;0),'Control Sample Data'!F1590,$B$1),"")</f>
        <v/>
      </c>
      <c r="S1591" s="17" t="str">
        <f>IF(SUM('Control Sample Data'!G$3:G$98)&gt;10,IF(AND(ISNUMBER('Control Sample Data'!G1590),'Control Sample Data'!G1590&lt;$B$1,'Control Sample Data'!G1590&gt;0),'Control Sample Data'!G1590,$B$1),"")</f>
        <v/>
      </c>
      <c r="T1591" s="17" t="str">
        <f>IF(SUM('Control Sample Data'!H$3:H$98)&gt;10,IF(AND(ISNUMBER('Control Sample Data'!H1590),'Control Sample Data'!H1590&lt;$B$1,'Control Sample Data'!H1590&gt;0),'Control Sample Data'!H1590,$B$1),"")</f>
        <v/>
      </c>
      <c r="U1591" s="17" t="str">
        <f>IF(SUM('Control Sample Data'!I$3:I$98)&gt;10,IF(AND(ISNUMBER('Control Sample Data'!I1590),'Control Sample Data'!I1590&lt;$B$1,'Control Sample Data'!I1590&gt;0),'Control Sample Data'!I1590,$B$1),"")</f>
        <v/>
      </c>
      <c r="V1591" s="17" t="str">
        <f>IF(SUM('Control Sample Data'!J$3:J$98)&gt;10,IF(AND(ISNUMBER('Control Sample Data'!J1590),'Control Sample Data'!J1590&lt;$B$1,'Control Sample Data'!J1590&gt;0),'Control Sample Data'!J1590,$B$1),"")</f>
        <v/>
      </c>
      <c r="W1591" s="17" t="str">
        <f>IF(SUM('Control Sample Data'!K$3:K$98)&gt;10,IF(AND(ISNUMBER('Control Sample Data'!K1590),'Control Sample Data'!K1590&lt;$B$1,'Control Sample Data'!K1590&gt;0),'Control Sample Data'!K1590,$B$1),"")</f>
        <v/>
      </c>
      <c r="X1591" s="17" t="str">
        <f>IF(SUM('Control Sample Data'!L$3:L$98)&gt;10,IF(AND(ISNUMBER('Control Sample Data'!L1590),'Control Sample Data'!L1590&lt;$B$1,'Control Sample Data'!L1590&gt;0),'Control Sample Data'!L1590,$B$1),"")</f>
        <v/>
      </c>
      <c r="Y1591" s="17" t="str">
        <f>IF(SUM('Control Sample Data'!M$3:M$98)&gt;10,IF(AND(ISNUMBER('Control Sample Data'!M1590),'Control Sample Data'!M1590&lt;$B$1,'Control Sample Data'!M1590&gt;0),'Control Sample Data'!M1590,$B$1),"")</f>
        <v/>
      </c>
      <c r="AT1591" s="36" t="str">
        <f t="shared" si="1043"/>
        <v/>
      </c>
      <c r="AU1591" s="36" t="str">
        <f t="shared" si="1044"/>
        <v/>
      </c>
      <c r="AV1591" s="36" t="str">
        <f t="shared" si="1045"/>
        <v/>
      </c>
      <c r="AW1591" s="36" t="str">
        <f t="shared" si="1046"/>
        <v/>
      </c>
      <c r="AX1591" s="36" t="str">
        <f t="shared" si="1047"/>
        <v/>
      </c>
      <c r="AY1591" s="36" t="str">
        <f t="shared" si="1048"/>
        <v/>
      </c>
      <c r="AZ1591" s="36" t="str">
        <f t="shared" si="1049"/>
        <v/>
      </c>
      <c r="BA1591" s="36" t="str">
        <f t="shared" si="1050"/>
        <v/>
      </c>
      <c r="BB1591" s="36" t="str">
        <f t="shared" si="1051"/>
        <v/>
      </c>
      <c r="BC1591" s="36" t="str">
        <f t="shared" si="1052"/>
        <v/>
      </c>
      <c r="BD1591" s="36" t="str">
        <f t="shared" si="1053"/>
        <v/>
      </c>
      <c r="BE1591" s="36" t="str">
        <f t="shared" si="1054"/>
        <v/>
      </c>
      <c r="BF1591" s="36" t="str">
        <f t="shared" si="1055"/>
        <v/>
      </c>
      <c r="BG1591" s="36" t="str">
        <f t="shared" si="1056"/>
        <v/>
      </c>
      <c r="BH1591" s="36" t="str">
        <f t="shared" si="1057"/>
        <v/>
      </c>
      <c r="BI1591" s="36" t="str">
        <f t="shared" si="1058"/>
        <v/>
      </c>
      <c r="BJ1591" s="36" t="str">
        <f t="shared" si="1059"/>
        <v/>
      </c>
      <c r="BK1591" s="36" t="str">
        <f t="shared" si="1060"/>
        <v/>
      </c>
      <c r="BL1591" s="36" t="str">
        <f t="shared" si="1061"/>
        <v/>
      </c>
      <c r="BM1591" s="36" t="str">
        <f t="shared" si="1062"/>
        <v/>
      </c>
      <c r="BN1591" s="38" t="e">
        <f t="shared" si="1021"/>
        <v>#DIV/0!</v>
      </c>
      <c r="BO1591" s="38" t="e">
        <f t="shared" si="1022"/>
        <v>#DIV/0!</v>
      </c>
      <c r="BP1591" s="39" t="str">
        <f t="shared" si="1023"/>
        <v/>
      </c>
      <c r="BQ1591" s="39" t="str">
        <f t="shared" si="1024"/>
        <v/>
      </c>
      <c r="BR1591" s="39" t="str">
        <f t="shared" si="1025"/>
        <v/>
      </c>
      <c r="BS1591" s="39" t="str">
        <f t="shared" si="1026"/>
        <v/>
      </c>
      <c r="BT1591" s="39" t="str">
        <f t="shared" si="1027"/>
        <v/>
      </c>
      <c r="BU1591" s="39" t="str">
        <f t="shared" si="1028"/>
        <v/>
      </c>
      <c r="BV1591" s="39" t="str">
        <f t="shared" si="1029"/>
        <v/>
      </c>
      <c r="BW1591" s="39" t="str">
        <f t="shared" si="1030"/>
        <v/>
      </c>
      <c r="BX1591" s="39" t="str">
        <f t="shared" si="1031"/>
        <v/>
      </c>
      <c r="BY1591" s="39" t="str">
        <f t="shared" si="1032"/>
        <v/>
      </c>
      <c r="BZ1591" s="39" t="str">
        <f t="shared" si="1033"/>
        <v/>
      </c>
      <c r="CA1591" s="39" t="str">
        <f t="shared" si="1034"/>
        <v/>
      </c>
      <c r="CB1591" s="39" t="str">
        <f t="shared" si="1035"/>
        <v/>
      </c>
      <c r="CC1591" s="39" t="str">
        <f t="shared" si="1036"/>
        <v/>
      </c>
      <c r="CD1591" s="39" t="str">
        <f t="shared" si="1037"/>
        <v/>
      </c>
      <c r="CE1591" s="39" t="str">
        <f t="shared" si="1038"/>
        <v/>
      </c>
      <c r="CF1591" s="39" t="str">
        <f t="shared" si="1039"/>
        <v/>
      </c>
      <c r="CG1591" s="39" t="str">
        <f t="shared" si="1040"/>
        <v/>
      </c>
      <c r="CH1591" s="39" t="str">
        <f t="shared" si="1041"/>
        <v/>
      </c>
      <c r="CI1591" s="39" t="str">
        <f t="shared" si="1042"/>
        <v/>
      </c>
    </row>
    <row r="1592" spans="1:87">
      <c r="A1592" s="18"/>
      <c r="B1592" s="15" t="str">
        <f>'Gene Table'!E1591</f>
        <v>hsa-miR-3591-3p</v>
      </c>
      <c r="C1592" s="15" t="str">
        <f>'Gene Table'!B1591</f>
        <v>C05</v>
      </c>
      <c r="D1592" s="16" t="str">
        <f>IF(SUM('Test Sample Data'!D$3:D$98)&gt;10,IF(AND(ISNUMBER('Test Sample Data'!D1591),'Test Sample Data'!D1591&lt;$B$1,'Test Sample Data'!D1591&gt;0),'Test Sample Data'!D1591,$B$1),"")</f>
        <v/>
      </c>
      <c r="E1592" s="17" t="str">
        <f>IF(SUM('Test Sample Data'!E$3:E$98)&gt;10,IF(AND(ISNUMBER('Test Sample Data'!E1591),'Test Sample Data'!E1591&lt;$B$1,'Test Sample Data'!E1591&gt;0),'Test Sample Data'!E1591,$B$1),"")</f>
        <v/>
      </c>
      <c r="F1592" s="17" t="str">
        <f>IF(SUM('Test Sample Data'!F$3:F$98)&gt;10,IF(AND(ISNUMBER('Test Sample Data'!F1591),'Test Sample Data'!F1591&lt;$B$1,'Test Sample Data'!F1591&gt;0),'Test Sample Data'!F1591,$B$1),"")</f>
        <v/>
      </c>
      <c r="G1592" s="17" t="str">
        <f>IF(SUM('Test Sample Data'!G$3:G$98)&gt;10,IF(AND(ISNUMBER('Test Sample Data'!G1591),'Test Sample Data'!G1591&lt;$B$1,'Test Sample Data'!G1591&gt;0),'Test Sample Data'!G1591,$B$1),"")</f>
        <v/>
      </c>
      <c r="H1592" s="17" t="str">
        <f>IF(SUM('Test Sample Data'!H$3:H$98)&gt;10,IF(AND(ISNUMBER('Test Sample Data'!H1591),'Test Sample Data'!H1591&lt;$B$1,'Test Sample Data'!H1591&gt;0),'Test Sample Data'!H1591,$B$1),"")</f>
        <v/>
      </c>
      <c r="I1592" s="17" t="str">
        <f>IF(SUM('Test Sample Data'!I$3:I$98)&gt;10,IF(AND(ISNUMBER('Test Sample Data'!I1591),'Test Sample Data'!I1591&lt;$B$1,'Test Sample Data'!I1591&gt;0),'Test Sample Data'!I1591,$B$1),"")</f>
        <v/>
      </c>
      <c r="J1592" s="17" t="str">
        <f>IF(SUM('Test Sample Data'!J$3:J$98)&gt;10,IF(AND(ISNUMBER('Test Sample Data'!J1591),'Test Sample Data'!J1591&lt;$B$1,'Test Sample Data'!J1591&gt;0),'Test Sample Data'!J1591,$B$1),"")</f>
        <v/>
      </c>
      <c r="K1592" s="17" t="str">
        <f>IF(SUM('Test Sample Data'!K$3:K$98)&gt;10,IF(AND(ISNUMBER('Test Sample Data'!K1591),'Test Sample Data'!K1591&lt;$B$1,'Test Sample Data'!K1591&gt;0),'Test Sample Data'!K1591,$B$1),"")</f>
        <v/>
      </c>
      <c r="L1592" s="17" t="str">
        <f>IF(SUM('Test Sample Data'!L$3:L$98)&gt;10,IF(AND(ISNUMBER('Test Sample Data'!L1591),'Test Sample Data'!L1591&lt;$B$1,'Test Sample Data'!L1591&gt;0),'Test Sample Data'!L1591,$B$1),"")</f>
        <v/>
      </c>
      <c r="M1592" s="17" t="str">
        <f>IF(SUM('Test Sample Data'!M$3:M$98)&gt;10,IF(AND(ISNUMBER('Test Sample Data'!M1591),'Test Sample Data'!M1591&lt;$B$1,'Test Sample Data'!M1591&gt;0),'Test Sample Data'!M1591,$B$1),"")</f>
        <v/>
      </c>
      <c r="N1592" s="17" t="str">
        <f>'Gene Table'!E1591</f>
        <v>hsa-miR-3591-3p</v>
      </c>
      <c r="O1592" s="17" t="str">
        <f>'Gene Table'!B1591</f>
        <v>C05</v>
      </c>
      <c r="P1592" s="17" t="str">
        <f>IF(SUM('Control Sample Data'!D$3:D$98)&gt;10,IF(AND(ISNUMBER('Control Sample Data'!D1591),'Control Sample Data'!D1591&lt;$B$1,'Control Sample Data'!D1591&gt;0),'Control Sample Data'!D1591,$B$1),"")</f>
        <v/>
      </c>
      <c r="Q1592" s="17" t="str">
        <f>IF(SUM('Control Sample Data'!E$3:E$98)&gt;10,IF(AND(ISNUMBER('Control Sample Data'!E1591),'Control Sample Data'!E1591&lt;$B$1,'Control Sample Data'!E1591&gt;0),'Control Sample Data'!E1591,$B$1),"")</f>
        <v/>
      </c>
      <c r="R1592" s="17" t="str">
        <f>IF(SUM('Control Sample Data'!F$3:F$98)&gt;10,IF(AND(ISNUMBER('Control Sample Data'!F1591),'Control Sample Data'!F1591&lt;$B$1,'Control Sample Data'!F1591&gt;0),'Control Sample Data'!F1591,$B$1),"")</f>
        <v/>
      </c>
      <c r="S1592" s="17" t="str">
        <f>IF(SUM('Control Sample Data'!G$3:G$98)&gt;10,IF(AND(ISNUMBER('Control Sample Data'!G1591),'Control Sample Data'!G1591&lt;$B$1,'Control Sample Data'!G1591&gt;0),'Control Sample Data'!G1591,$B$1),"")</f>
        <v/>
      </c>
      <c r="T1592" s="17" t="str">
        <f>IF(SUM('Control Sample Data'!H$3:H$98)&gt;10,IF(AND(ISNUMBER('Control Sample Data'!H1591),'Control Sample Data'!H1591&lt;$B$1,'Control Sample Data'!H1591&gt;0),'Control Sample Data'!H1591,$B$1),"")</f>
        <v/>
      </c>
      <c r="U1592" s="17" t="str">
        <f>IF(SUM('Control Sample Data'!I$3:I$98)&gt;10,IF(AND(ISNUMBER('Control Sample Data'!I1591),'Control Sample Data'!I1591&lt;$B$1,'Control Sample Data'!I1591&gt;0),'Control Sample Data'!I1591,$B$1),"")</f>
        <v/>
      </c>
      <c r="V1592" s="17" t="str">
        <f>IF(SUM('Control Sample Data'!J$3:J$98)&gt;10,IF(AND(ISNUMBER('Control Sample Data'!J1591),'Control Sample Data'!J1591&lt;$B$1,'Control Sample Data'!J1591&gt;0),'Control Sample Data'!J1591,$B$1),"")</f>
        <v/>
      </c>
      <c r="W1592" s="17" t="str">
        <f>IF(SUM('Control Sample Data'!K$3:K$98)&gt;10,IF(AND(ISNUMBER('Control Sample Data'!K1591),'Control Sample Data'!K1591&lt;$B$1,'Control Sample Data'!K1591&gt;0),'Control Sample Data'!K1591,$B$1),"")</f>
        <v/>
      </c>
      <c r="X1592" s="17" t="str">
        <f>IF(SUM('Control Sample Data'!L$3:L$98)&gt;10,IF(AND(ISNUMBER('Control Sample Data'!L1591),'Control Sample Data'!L1591&lt;$B$1,'Control Sample Data'!L1591&gt;0),'Control Sample Data'!L1591,$B$1),"")</f>
        <v/>
      </c>
      <c r="Y1592" s="17" t="str">
        <f>IF(SUM('Control Sample Data'!M$3:M$98)&gt;10,IF(AND(ISNUMBER('Control Sample Data'!M1591),'Control Sample Data'!M1591&lt;$B$1,'Control Sample Data'!M1591&gt;0),'Control Sample Data'!M1591,$B$1),"")</f>
        <v/>
      </c>
      <c r="AT1592" s="36" t="str">
        <f t="shared" si="1043"/>
        <v/>
      </c>
      <c r="AU1592" s="36" t="str">
        <f t="shared" si="1044"/>
        <v/>
      </c>
      <c r="AV1592" s="36" t="str">
        <f t="shared" si="1045"/>
        <v/>
      </c>
      <c r="AW1592" s="36" t="str">
        <f t="shared" si="1046"/>
        <v/>
      </c>
      <c r="AX1592" s="36" t="str">
        <f t="shared" si="1047"/>
        <v/>
      </c>
      <c r="AY1592" s="36" t="str">
        <f t="shared" si="1048"/>
        <v/>
      </c>
      <c r="AZ1592" s="36" t="str">
        <f t="shared" si="1049"/>
        <v/>
      </c>
      <c r="BA1592" s="36" t="str">
        <f t="shared" si="1050"/>
        <v/>
      </c>
      <c r="BB1592" s="36" t="str">
        <f t="shared" si="1051"/>
        <v/>
      </c>
      <c r="BC1592" s="36" t="str">
        <f t="shared" si="1052"/>
        <v/>
      </c>
      <c r="BD1592" s="36" t="str">
        <f t="shared" si="1053"/>
        <v/>
      </c>
      <c r="BE1592" s="36" t="str">
        <f t="shared" si="1054"/>
        <v/>
      </c>
      <c r="BF1592" s="36" t="str">
        <f t="shared" si="1055"/>
        <v/>
      </c>
      <c r="BG1592" s="36" t="str">
        <f t="shared" si="1056"/>
        <v/>
      </c>
      <c r="BH1592" s="36" t="str">
        <f t="shared" si="1057"/>
        <v/>
      </c>
      <c r="BI1592" s="36" t="str">
        <f t="shared" si="1058"/>
        <v/>
      </c>
      <c r="BJ1592" s="36" t="str">
        <f t="shared" si="1059"/>
        <v/>
      </c>
      <c r="BK1592" s="36" t="str">
        <f t="shared" si="1060"/>
        <v/>
      </c>
      <c r="BL1592" s="36" t="str">
        <f t="shared" si="1061"/>
        <v/>
      </c>
      <c r="BM1592" s="36" t="str">
        <f t="shared" si="1062"/>
        <v/>
      </c>
      <c r="BN1592" s="38" t="e">
        <f t="shared" si="1021"/>
        <v>#DIV/0!</v>
      </c>
      <c r="BO1592" s="38" t="e">
        <f t="shared" si="1022"/>
        <v>#DIV/0!</v>
      </c>
      <c r="BP1592" s="39" t="str">
        <f t="shared" si="1023"/>
        <v/>
      </c>
      <c r="BQ1592" s="39" t="str">
        <f t="shared" si="1024"/>
        <v/>
      </c>
      <c r="BR1592" s="39" t="str">
        <f t="shared" si="1025"/>
        <v/>
      </c>
      <c r="BS1592" s="39" t="str">
        <f t="shared" si="1026"/>
        <v/>
      </c>
      <c r="BT1592" s="39" t="str">
        <f t="shared" si="1027"/>
        <v/>
      </c>
      <c r="BU1592" s="39" t="str">
        <f t="shared" si="1028"/>
        <v/>
      </c>
      <c r="BV1592" s="39" t="str">
        <f t="shared" si="1029"/>
        <v/>
      </c>
      <c r="BW1592" s="39" t="str">
        <f t="shared" si="1030"/>
        <v/>
      </c>
      <c r="BX1592" s="39" t="str">
        <f t="shared" si="1031"/>
        <v/>
      </c>
      <c r="BY1592" s="39" t="str">
        <f t="shared" si="1032"/>
        <v/>
      </c>
      <c r="BZ1592" s="39" t="str">
        <f t="shared" si="1033"/>
        <v/>
      </c>
      <c r="CA1592" s="39" t="str">
        <f t="shared" si="1034"/>
        <v/>
      </c>
      <c r="CB1592" s="39" t="str">
        <f t="shared" si="1035"/>
        <v/>
      </c>
      <c r="CC1592" s="39" t="str">
        <f t="shared" si="1036"/>
        <v/>
      </c>
      <c r="CD1592" s="39" t="str">
        <f t="shared" si="1037"/>
        <v/>
      </c>
      <c r="CE1592" s="39" t="str">
        <f t="shared" si="1038"/>
        <v/>
      </c>
      <c r="CF1592" s="39" t="str">
        <f t="shared" si="1039"/>
        <v/>
      </c>
      <c r="CG1592" s="39" t="str">
        <f t="shared" si="1040"/>
        <v/>
      </c>
      <c r="CH1592" s="39" t="str">
        <f t="shared" si="1041"/>
        <v/>
      </c>
      <c r="CI1592" s="39" t="str">
        <f t="shared" si="1042"/>
        <v/>
      </c>
    </row>
    <row r="1593" spans="1:87">
      <c r="A1593" s="18"/>
      <c r="B1593" s="15" t="str">
        <f>'Gene Table'!E1592</f>
        <v>hsa-miR-4799-5p</v>
      </c>
      <c r="C1593" s="15" t="str">
        <f>'Gene Table'!B1592</f>
        <v>C06</v>
      </c>
      <c r="D1593" s="16" t="str">
        <f>IF(SUM('Test Sample Data'!D$3:D$98)&gt;10,IF(AND(ISNUMBER('Test Sample Data'!D1592),'Test Sample Data'!D1592&lt;$B$1,'Test Sample Data'!D1592&gt;0),'Test Sample Data'!D1592,$B$1),"")</f>
        <v/>
      </c>
      <c r="E1593" s="17" t="str">
        <f>IF(SUM('Test Sample Data'!E$3:E$98)&gt;10,IF(AND(ISNUMBER('Test Sample Data'!E1592),'Test Sample Data'!E1592&lt;$B$1,'Test Sample Data'!E1592&gt;0),'Test Sample Data'!E1592,$B$1),"")</f>
        <v/>
      </c>
      <c r="F1593" s="17" t="str">
        <f>IF(SUM('Test Sample Data'!F$3:F$98)&gt;10,IF(AND(ISNUMBER('Test Sample Data'!F1592),'Test Sample Data'!F1592&lt;$B$1,'Test Sample Data'!F1592&gt;0),'Test Sample Data'!F1592,$B$1),"")</f>
        <v/>
      </c>
      <c r="G1593" s="17" t="str">
        <f>IF(SUM('Test Sample Data'!G$3:G$98)&gt;10,IF(AND(ISNUMBER('Test Sample Data'!G1592),'Test Sample Data'!G1592&lt;$B$1,'Test Sample Data'!G1592&gt;0),'Test Sample Data'!G1592,$B$1),"")</f>
        <v/>
      </c>
      <c r="H1593" s="17" t="str">
        <f>IF(SUM('Test Sample Data'!H$3:H$98)&gt;10,IF(AND(ISNUMBER('Test Sample Data'!H1592),'Test Sample Data'!H1592&lt;$B$1,'Test Sample Data'!H1592&gt;0),'Test Sample Data'!H1592,$B$1),"")</f>
        <v/>
      </c>
      <c r="I1593" s="17" t="str">
        <f>IF(SUM('Test Sample Data'!I$3:I$98)&gt;10,IF(AND(ISNUMBER('Test Sample Data'!I1592),'Test Sample Data'!I1592&lt;$B$1,'Test Sample Data'!I1592&gt;0),'Test Sample Data'!I1592,$B$1),"")</f>
        <v/>
      </c>
      <c r="J1593" s="17" t="str">
        <f>IF(SUM('Test Sample Data'!J$3:J$98)&gt;10,IF(AND(ISNUMBER('Test Sample Data'!J1592),'Test Sample Data'!J1592&lt;$B$1,'Test Sample Data'!J1592&gt;0),'Test Sample Data'!J1592,$B$1),"")</f>
        <v/>
      </c>
      <c r="K1593" s="17" t="str">
        <f>IF(SUM('Test Sample Data'!K$3:K$98)&gt;10,IF(AND(ISNUMBER('Test Sample Data'!K1592),'Test Sample Data'!K1592&lt;$B$1,'Test Sample Data'!K1592&gt;0),'Test Sample Data'!K1592,$B$1),"")</f>
        <v/>
      </c>
      <c r="L1593" s="17" t="str">
        <f>IF(SUM('Test Sample Data'!L$3:L$98)&gt;10,IF(AND(ISNUMBER('Test Sample Data'!L1592),'Test Sample Data'!L1592&lt;$B$1,'Test Sample Data'!L1592&gt;0),'Test Sample Data'!L1592,$B$1),"")</f>
        <v/>
      </c>
      <c r="M1593" s="17" t="str">
        <f>IF(SUM('Test Sample Data'!M$3:M$98)&gt;10,IF(AND(ISNUMBER('Test Sample Data'!M1592),'Test Sample Data'!M1592&lt;$B$1,'Test Sample Data'!M1592&gt;0),'Test Sample Data'!M1592,$B$1),"")</f>
        <v/>
      </c>
      <c r="N1593" s="17" t="str">
        <f>'Gene Table'!E1592</f>
        <v>hsa-miR-4799-5p</v>
      </c>
      <c r="O1593" s="17" t="str">
        <f>'Gene Table'!B1592</f>
        <v>C06</v>
      </c>
      <c r="P1593" s="17" t="str">
        <f>IF(SUM('Control Sample Data'!D$3:D$98)&gt;10,IF(AND(ISNUMBER('Control Sample Data'!D1592),'Control Sample Data'!D1592&lt;$B$1,'Control Sample Data'!D1592&gt;0),'Control Sample Data'!D1592,$B$1),"")</f>
        <v/>
      </c>
      <c r="Q1593" s="17" t="str">
        <f>IF(SUM('Control Sample Data'!E$3:E$98)&gt;10,IF(AND(ISNUMBER('Control Sample Data'!E1592),'Control Sample Data'!E1592&lt;$B$1,'Control Sample Data'!E1592&gt;0),'Control Sample Data'!E1592,$B$1),"")</f>
        <v/>
      </c>
      <c r="R1593" s="17" t="str">
        <f>IF(SUM('Control Sample Data'!F$3:F$98)&gt;10,IF(AND(ISNUMBER('Control Sample Data'!F1592),'Control Sample Data'!F1592&lt;$B$1,'Control Sample Data'!F1592&gt;0),'Control Sample Data'!F1592,$B$1),"")</f>
        <v/>
      </c>
      <c r="S1593" s="17" t="str">
        <f>IF(SUM('Control Sample Data'!G$3:G$98)&gt;10,IF(AND(ISNUMBER('Control Sample Data'!G1592),'Control Sample Data'!G1592&lt;$B$1,'Control Sample Data'!G1592&gt;0),'Control Sample Data'!G1592,$B$1),"")</f>
        <v/>
      </c>
      <c r="T1593" s="17" t="str">
        <f>IF(SUM('Control Sample Data'!H$3:H$98)&gt;10,IF(AND(ISNUMBER('Control Sample Data'!H1592),'Control Sample Data'!H1592&lt;$B$1,'Control Sample Data'!H1592&gt;0),'Control Sample Data'!H1592,$B$1),"")</f>
        <v/>
      </c>
      <c r="U1593" s="17" t="str">
        <f>IF(SUM('Control Sample Data'!I$3:I$98)&gt;10,IF(AND(ISNUMBER('Control Sample Data'!I1592),'Control Sample Data'!I1592&lt;$B$1,'Control Sample Data'!I1592&gt;0),'Control Sample Data'!I1592,$B$1),"")</f>
        <v/>
      </c>
      <c r="V1593" s="17" t="str">
        <f>IF(SUM('Control Sample Data'!J$3:J$98)&gt;10,IF(AND(ISNUMBER('Control Sample Data'!J1592),'Control Sample Data'!J1592&lt;$B$1,'Control Sample Data'!J1592&gt;0),'Control Sample Data'!J1592,$B$1),"")</f>
        <v/>
      </c>
      <c r="W1593" s="17" t="str">
        <f>IF(SUM('Control Sample Data'!K$3:K$98)&gt;10,IF(AND(ISNUMBER('Control Sample Data'!K1592),'Control Sample Data'!K1592&lt;$B$1,'Control Sample Data'!K1592&gt;0),'Control Sample Data'!K1592,$B$1),"")</f>
        <v/>
      </c>
      <c r="X1593" s="17" t="str">
        <f>IF(SUM('Control Sample Data'!L$3:L$98)&gt;10,IF(AND(ISNUMBER('Control Sample Data'!L1592),'Control Sample Data'!L1592&lt;$B$1,'Control Sample Data'!L1592&gt;0),'Control Sample Data'!L1592,$B$1),"")</f>
        <v/>
      </c>
      <c r="Y1593" s="17" t="str">
        <f>IF(SUM('Control Sample Data'!M$3:M$98)&gt;10,IF(AND(ISNUMBER('Control Sample Data'!M1592),'Control Sample Data'!M1592&lt;$B$1,'Control Sample Data'!M1592&gt;0),'Control Sample Data'!M1592,$B$1),"")</f>
        <v/>
      </c>
      <c r="AT1593" s="36" t="str">
        <f t="shared" si="1043"/>
        <v/>
      </c>
      <c r="AU1593" s="36" t="str">
        <f t="shared" si="1044"/>
        <v/>
      </c>
      <c r="AV1593" s="36" t="str">
        <f t="shared" si="1045"/>
        <v/>
      </c>
      <c r="AW1593" s="36" t="str">
        <f t="shared" si="1046"/>
        <v/>
      </c>
      <c r="AX1593" s="36" t="str">
        <f t="shared" si="1047"/>
        <v/>
      </c>
      <c r="AY1593" s="36" t="str">
        <f t="shared" si="1048"/>
        <v/>
      </c>
      <c r="AZ1593" s="36" t="str">
        <f t="shared" si="1049"/>
        <v/>
      </c>
      <c r="BA1593" s="36" t="str">
        <f t="shared" si="1050"/>
        <v/>
      </c>
      <c r="BB1593" s="36" t="str">
        <f t="shared" si="1051"/>
        <v/>
      </c>
      <c r="BC1593" s="36" t="str">
        <f t="shared" si="1052"/>
        <v/>
      </c>
      <c r="BD1593" s="36" t="str">
        <f t="shared" si="1053"/>
        <v/>
      </c>
      <c r="BE1593" s="36" t="str">
        <f t="shared" si="1054"/>
        <v/>
      </c>
      <c r="BF1593" s="36" t="str">
        <f t="shared" si="1055"/>
        <v/>
      </c>
      <c r="BG1593" s="36" t="str">
        <f t="shared" si="1056"/>
        <v/>
      </c>
      <c r="BH1593" s="36" t="str">
        <f t="shared" si="1057"/>
        <v/>
      </c>
      <c r="BI1593" s="36" t="str">
        <f t="shared" si="1058"/>
        <v/>
      </c>
      <c r="BJ1593" s="36" t="str">
        <f t="shared" si="1059"/>
        <v/>
      </c>
      <c r="BK1593" s="36" t="str">
        <f t="shared" si="1060"/>
        <v/>
      </c>
      <c r="BL1593" s="36" t="str">
        <f t="shared" si="1061"/>
        <v/>
      </c>
      <c r="BM1593" s="36" t="str">
        <f t="shared" si="1062"/>
        <v/>
      </c>
      <c r="BN1593" s="38" t="e">
        <f t="shared" si="1021"/>
        <v>#DIV/0!</v>
      </c>
      <c r="BO1593" s="38" t="e">
        <f t="shared" si="1022"/>
        <v>#DIV/0!</v>
      </c>
      <c r="BP1593" s="39" t="str">
        <f t="shared" si="1023"/>
        <v/>
      </c>
      <c r="BQ1593" s="39" t="str">
        <f t="shared" si="1024"/>
        <v/>
      </c>
      <c r="BR1593" s="39" t="str">
        <f t="shared" si="1025"/>
        <v/>
      </c>
      <c r="BS1593" s="39" t="str">
        <f t="shared" si="1026"/>
        <v/>
      </c>
      <c r="BT1593" s="39" t="str">
        <f t="shared" si="1027"/>
        <v/>
      </c>
      <c r="BU1593" s="39" t="str">
        <f t="shared" si="1028"/>
        <v/>
      </c>
      <c r="BV1593" s="39" t="str">
        <f t="shared" si="1029"/>
        <v/>
      </c>
      <c r="BW1593" s="39" t="str">
        <f t="shared" si="1030"/>
        <v/>
      </c>
      <c r="BX1593" s="39" t="str">
        <f t="shared" si="1031"/>
        <v/>
      </c>
      <c r="BY1593" s="39" t="str">
        <f t="shared" si="1032"/>
        <v/>
      </c>
      <c r="BZ1593" s="39" t="str">
        <f t="shared" si="1033"/>
        <v/>
      </c>
      <c r="CA1593" s="39" t="str">
        <f t="shared" si="1034"/>
        <v/>
      </c>
      <c r="CB1593" s="39" t="str">
        <f t="shared" si="1035"/>
        <v/>
      </c>
      <c r="CC1593" s="39" t="str">
        <f t="shared" si="1036"/>
        <v/>
      </c>
      <c r="CD1593" s="39" t="str">
        <f t="shared" si="1037"/>
        <v/>
      </c>
      <c r="CE1593" s="39" t="str">
        <f t="shared" si="1038"/>
        <v/>
      </c>
      <c r="CF1593" s="39" t="str">
        <f t="shared" si="1039"/>
        <v/>
      </c>
      <c r="CG1593" s="39" t="str">
        <f t="shared" si="1040"/>
        <v/>
      </c>
      <c r="CH1593" s="39" t="str">
        <f t="shared" si="1041"/>
        <v/>
      </c>
      <c r="CI1593" s="39" t="str">
        <f t="shared" si="1042"/>
        <v/>
      </c>
    </row>
    <row r="1594" spans="1:87">
      <c r="A1594" s="18"/>
      <c r="B1594" s="15" t="str">
        <f>'Gene Table'!E1593</f>
        <v>hsa-miR-4745-5p</v>
      </c>
      <c r="C1594" s="15" t="str">
        <f>'Gene Table'!B1593</f>
        <v>C07</v>
      </c>
      <c r="D1594" s="16" t="str">
        <f>IF(SUM('Test Sample Data'!D$3:D$98)&gt;10,IF(AND(ISNUMBER('Test Sample Data'!D1593),'Test Sample Data'!D1593&lt;$B$1,'Test Sample Data'!D1593&gt;0),'Test Sample Data'!D1593,$B$1),"")</f>
        <v/>
      </c>
      <c r="E1594" s="17" t="str">
        <f>IF(SUM('Test Sample Data'!E$3:E$98)&gt;10,IF(AND(ISNUMBER('Test Sample Data'!E1593),'Test Sample Data'!E1593&lt;$B$1,'Test Sample Data'!E1593&gt;0),'Test Sample Data'!E1593,$B$1),"")</f>
        <v/>
      </c>
      <c r="F1594" s="17" t="str">
        <f>IF(SUM('Test Sample Data'!F$3:F$98)&gt;10,IF(AND(ISNUMBER('Test Sample Data'!F1593),'Test Sample Data'!F1593&lt;$B$1,'Test Sample Data'!F1593&gt;0),'Test Sample Data'!F1593,$B$1),"")</f>
        <v/>
      </c>
      <c r="G1594" s="17" t="str">
        <f>IF(SUM('Test Sample Data'!G$3:G$98)&gt;10,IF(AND(ISNUMBER('Test Sample Data'!G1593),'Test Sample Data'!G1593&lt;$B$1,'Test Sample Data'!G1593&gt;0),'Test Sample Data'!G1593,$B$1),"")</f>
        <v/>
      </c>
      <c r="H1594" s="17" t="str">
        <f>IF(SUM('Test Sample Data'!H$3:H$98)&gt;10,IF(AND(ISNUMBER('Test Sample Data'!H1593),'Test Sample Data'!H1593&lt;$B$1,'Test Sample Data'!H1593&gt;0),'Test Sample Data'!H1593,$B$1),"")</f>
        <v/>
      </c>
      <c r="I1594" s="17" t="str">
        <f>IF(SUM('Test Sample Data'!I$3:I$98)&gt;10,IF(AND(ISNUMBER('Test Sample Data'!I1593),'Test Sample Data'!I1593&lt;$B$1,'Test Sample Data'!I1593&gt;0),'Test Sample Data'!I1593,$B$1),"")</f>
        <v/>
      </c>
      <c r="J1594" s="17" t="str">
        <f>IF(SUM('Test Sample Data'!J$3:J$98)&gt;10,IF(AND(ISNUMBER('Test Sample Data'!J1593),'Test Sample Data'!J1593&lt;$B$1,'Test Sample Data'!J1593&gt;0),'Test Sample Data'!J1593,$B$1),"")</f>
        <v/>
      </c>
      <c r="K1594" s="17" t="str">
        <f>IF(SUM('Test Sample Data'!K$3:K$98)&gt;10,IF(AND(ISNUMBER('Test Sample Data'!K1593),'Test Sample Data'!K1593&lt;$B$1,'Test Sample Data'!K1593&gt;0),'Test Sample Data'!K1593,$B$1),"")</f>
        <v/>
      </c>
      <c r="L1594" s="17" t="str">
        <f>IF(SUM('Test Sample Data'!L$3:L$98)&gt;10,IF(AND(ISNUMBER('Test Sample Data'!L1593),'Test Sample Data'!L1593&lt;$B$1,'Test Sample Data'!L1593&gt;0),'Test Sample Data'!L1593,$B$1),"")</f>
        <v/>
      </c>
      <c r="M1594" s="17" t="str">
        <f>IF(SUM('Test Sample Data'!M$3:M$98)&gt;10,IF(AND(ISNUMBER('Test Sample Data'!M1593),'Test Sample Data'!M1593&lt;$B$1,'Test Sample Data'!M1593&gt;0),'Test Sample Data'!M1593,$B$1),"")</f>
        <v/>
      </c>
      <c r="N1594" s="17" t="str">
        <f>'Gene Table'!E1593</f>
        <v>hsa-miR-4745-5p</v>
      </c>
      <c r="O1594" s="17" t="str">
        <f>'Gene Table'!B1593</f>
        <v>C07</v>
      </c>
      <c r="P1594" s="17" t="str">
        <f>IF(SUM('Control Sample Data'!D$3:D$98)&gt;10,IF(AND(ISNUMBER('Control Sample Data'!D1593),'Control Sample Data'!D1593&lt;$B$1,'Control Sample Data'!D1593&gt;0),'Control Sample Data'!D1593,$B$1),"")</f>
        <v/>
      </c>
      <c r="Q1594" s="17" t="str">
        <f>IF(SUM('Control Sample Data'!E$3:E$98)&gt;10,IF(AND(ISNUMBER('Control Sample Data'!E1593),'Control Sample Data'!E1593&lt;$B$1,'Control Sample Data'!E1593&gt;0),'Control Sample Data'!E1593,$B$1),"")</f>
        <v/>
      </c>
      <c r="R1594" s="17" t="str">
        <f>IF(SUM('Control Sample Data'!F$3:F$98)&gt;10,IF(AND(ISNUMBER('Control Sample Data'!F1593),'Control Sample Data'!F1593&lt;$B$1,'Control Sample Data'!F1593&gt;0),'Control Sample Data'!F1593,$B$1),"")</f>
        <v/>
      </c>
      <c r="S1594" s="17" t="str">
        <f>IF(SUM('Control Sample Data'!G$3:G$98)&gt;10,IF(AND(ISNUMBER('Control Sample Data'!G1593),'Control Sample Data'!G1593&lt;$B$1,'Control Sample Data'!G1593&gt;0),'Control Sample Data'!G1593,$B$1),"")</f>
        <v/>
      </c>
      <c r="T1594" s="17" t="str">
        <f>IF(SUM('Control Sample Data'!H$3:H$98)&gt;10,IF(AND(ISNUMBER('Control Sample Data'!H1593),'Control Sample Data'!H1593&lt;$B$1,'Control Sample Data'!H1593&gt;0),'Control Sample Data'!H1593,$B$1),"")</f>
        <v/>
      </c>
      <c r="U1594" s="17" t="str">
        <f>IF(SUM('Control Sample Data'!I$3:I$98)&gt;10,IF(AND(ISNUMBER('Control Sample Data'!I1593),'Control Sample Data'!I1593&lt;$B$1,'Control Sample Data'!I1593&gt;0),'Control Sample Data'!I1593,$B$1),"")</f>
        <v/>
      </c>
      <c r="V1594" s="17" t="str">
        <f>IF(SUM('Control Sample Data'!J$3:J$98)&gt;10,IF(AND(ISNUMBER('Control Sample Data'!J1593),'Control Sample Data'!J1593&lt;$B$1,'Control Sample Data'!J1593&gt;0),'Control Sample Data'!J1593,$B$1),"")</f>
        <v/>
      </c>
      <c r="W1594" s="17" t="str">
        <f>IF(SUM('Control Sample Data'!K$3:K$98)&gt;10,IF(AND(ISNUMBER('Control Sample Data'!K1593),'Control Sample Data'!K1593&lt;$B$1,'Control Sample Data'!K1593&gt;0),'Control Sample Data'!K1593,$B$1),"")</f>
        <v/>
      </c>
      <c r="X1594" s="17" t="str">
        <f>IF(SUM('Control Sample Data'!L$3:L$98)&gt;10,IF(AND(ISNUMBER('Control Sample Data'!L1593),'Control Sample Data'!L1593&lt;$B$1,'Control Sample Data'!L1593&gt;0),'Control Sample Data'!L1593,$B$1),"")</f>
        <v/>
      </c>
      <c r="Y1594" s="17" t="str">
        <f>IF(SUM('Control Sample Data'!M$3:M$98)&gt;10,IF(AND(ISNUMBER('Control Sample Data'!M1593),'Control Sample Data'!M1593&lt;$B$1,'Control Sample Data'!M1593&gt;0),'Control Sample Data'!M1593,$B$1),"")</f>
        <v/>
      </c>
      <c r="AT1594" s="36" t="str">
        <f t="shared" si="1043"/>
        <v/>
      </c>
      <c r="AU1594" s="36" t="str">
        <f t="shared" si="1044"/>
        <v/>
      </c>
      <c r="AV1594" s="36" t="str">
        <f t="shared" si="1045"/>
        <v/>
      </c>
      <c r="AW1594" s="36" t="str">
        <f t="shared" si="1046"/>
        <v/>
      </c>
      <c r="AX1594" s="36" t="str">
        <f t="shared" si="1047"/>
        <v/>
      </c>
      <c r="AY1594" s="36" t="str">
        <f t="shared" si="1048"/>
        <v/>
      </c>
      <c r="AZ1594" s="36" t="str">
        <f t="shared" si="1049"/>
        <v/>
      </c>
      <c r="BA1594" s="36" t="str">
        <f t="shared" si="1050"/>
        <v/>
      </c>
      <c r="BB1594" s="36" t="str">
        <f t="shared" si="1051"/>
        <v/>
      </c>
      <c r="BC1594" s="36" t="str">
        <f t="shared" si="1052"/>
        <v/>
      </c>
      <c r="BD1594" s="36" t="str">
        <f t="shared" si="1053"/>
        <v/>
      </c>
      <c r="BE1594" s="36" t="str">
        <f t="shared" si="1054"/>
        <v/>
      </c>
      <c r="BF1594" s="36" t="str">
        <f t="shared" si="1055"/>
        <v/>
      </c>
      <c r="BG1594" s="36" t="str">
        <f t="shared" si="1056"/>
        <v/>
      </c>
      <c r="BH1594" s="36" t="str">
        <f t="shared" si="1057"/>
        <v/>
      </c>
      <c r="BI1594" s="36" t="str">
        <f t="shared" si="1058"/>
        <v/>
      </c>
      <c r="BJ1594" s="36" t="str">
        <f t="shared" si="1059"/>
        <v/>
      </c>
      <c r="BK1594" s="36" t="str">
        <f t="shared" si="1060"/>
        <v/>
      </c>
      <c r="BL1594" s="36" t="str">
        <f t="shared" si="1061"/>
        <v/>
      </c>
      <c r="BM1594" s="36" t="str">
        <f t="shared" si="1062"/>
        <v/>
      </c>
      <c r="BN1594" s="38" t="e">
        <f t="shared" si="1021"/>
        <v>#DIV/0!</v>
      </c>
      <c r="BO1594" s="38" t="e">
        <f t="shared" si="1022"/>
        <v>#DIV/0!</v>
      </c>
      <c r="BP1594" s="39" t="str">
        <f t="shared" si="1023"/>
        <v/>
      </c>
      <c r="BQ1594" s="39" t="str">
        <f t="shared" si="1024"/>
        <v/>
      </c>
      <c r="BR1594" s="39" t="str">
        <f t="shared" si="1025"/>
        <v/>
      </c>
      <c r="BS1594" s="39" t="str">
        <f t="shared" si="1026"/>
        <v/>
      </c>
      <c r="BT1594" s="39" t="str">
        <f t="shared" si="1027"/>
        <v/>
      </c>
      <c r="BU1594" s="39" t="str">
        <f t="shared" si="1028"/>
        <v/>
      </c>
      <c r="BV1594" s="39" t="str">
        <f t="shared" si="1029"/>
        <v/>
      </c>
      <c r="BW1594" s="39" t="str">
        <f t="shared" si="1030"/>
        <v/>
      </c>
      <c r="BX1594" s="39" t="str">
        <f t="shared" si="1031"/>
        <v/>
      </c>
      <c r="BY1594" s="39" t="str">
        <f t="shared" si="1032"/>
        <v/>
      </c>
      <c r="BZ1594" s="39" t="str">
        <f t="shared" si="1033"/>
        <v/>
      </c>
      <c r="CA1594" s="39" t="str">
        <f t="shared" si="1034"/>
        <v/>
      </c>
      <c r="CB1594" s="39" t="str">
        <f t="shared" si="1035"/>
        <v/>
      </c>
      <c r="CC1594" s="39" t="str">
        <f t="shared" si="1036"/>
        <v/>
      </c>
      <c r="CD1594" s="39" t="str">
        <f t="shared" si="1037"/>
        <v/>
      </c>
      <c r="CE1594" s="39" t="str">
        <f t="shared" si="1038"/>
        <v/>
      </c>
      <c r="CF1594" s="39" t="str">
        <f t="shared" si="1039"/>
        <v/>
      </c>
      <c r="CG1594" s="39" t="str">
        <f t="shared" si="1040"/>
        <v/>
      </c>
      <c r="CH1594" s="39" t="str">
        <f t="shared" si="1041"/>
        <v/>
      </c>
      <c r="CI1594" s="39" t="str">
        <f t="shared" si="1042"/>
        <v/>
      </c>
    </row>
    <row r="1595" spans="1:87">
      <c r="A1595" s="18"/>
      <c r="B1595" s="15" t="str">
        <f>'Gene Table'!E1594</f>
        <v>hsa-miR-4799-3p</v>
      </c>
      <c r="C1595" s="15" t="str">
        <f>'Gene Table'!B1594</f>
        <v>C08</v>
      </c>
      <c r="D1595" s="16" t="str">
        <f>IF(SUM('Test Sample Data'!D$3:D$98)&gt;10,IF(AND(ISNUMBER('Test Sample Data'!D1594),'Test Sample Data'!D1594&lt;$B$1,'Test Sample Data'!D1594&gt;0),'Test Sample Data'!D1594,$B$1),"")</f>
        <v/>
      </c>
      <c r="E1595" s="17" t="str">
        <f>IF(SUM('Test Sample Data'!E$3:E$98)&gt;10,IF(AND(ISNUMBER('Test Sample Data'!E1594),'Test Sample Data'!E1594&lt;$B$1,'Test Sample Data'!E1594&gt;0),'Test Sample Data'!E1594,$B$1),"")</f>
        <v/>
      </c>
      <c r="F1595" s="17" t="str">
        <f>IF(SUM('Test Sample Data'!F$3:F$98)&gt;10,IF(AND(ISNUMBER('Test Sample Data'!F1594),'Test Sample Data'!F1594&lt;$B$1,'Test Sample Data'!F1594&gt;0),'Test Sample Data'!F1594,$B$1),"")</f>
        <v/>
      </c>
      <c r="G1595" s="17" t="str">
        <f>IF(SUM('Test Sample Data'!G$3:G$98)&gt;10,IF(AND(ISNUMBER('Test Sample Data'!G1594),'Test Sample Data'!G1594&lt;$B$1,'Test Sample Data'!G1594&gt;0),'Test Sample Data'!G1594,$B$1),"")</f>
        <v/>
      </c>
      <c r="H1595" s="17" t="str">
        <f>IF(SUM('Test Sample Data'!H$3:H$98)&gt;10,IF(AND(ISNUMBER('Test Sample Data'!H1594),'Test Sample Data'!H1594&lt;$B$1,'Test Sample Data'!H1594&gt;0),'Test Sample Data'!H1594,$B$1),"")</f>
        <v/>
      </c>
      <c r="I1595" s="17" t="str">
        <f>IF(SUM('Test Sample Data'!I$3:I$98)&gt;10,IF(AND(ISNUMBER('Test Sample Data'!I1594),'Test Sample Data'!I1594&lt;$B$1,'Test Sample Data'!I1594&gt;0),'Test Sample Data'!I1594,$B$1),"")</f>
        <v/>
      </c>
      <c r="J1595" s="17" t="str">
        <f>IF(SUM('Test Sample Data'!J$3:J$98)&gt;10,IF(AND(ISNUMBER('Test Sample Data'!J1594),'Test Sample Data'!J1594&lt;$B$1,'Test Sample Data'!J1594&gt;0),'Test Sample Data'!J1594,$B$1),"")</f>
        <v/>
      </c>
      <c r="K1595" s="17" t="str">
        <f>IF(SUM('Test Sample Data'!K$3:K$98)&gt;10,IF(AND(ISNUMBER('Test Sample Data'!K1594),'Test Sample Data'!K1594&lt;$B$1,'Test Sample Data'!K1594&gt;0),'Test Sample Data'!K1594,$B$1),"")</f>
        <v/>
      </c>
      <c r="L1595" s="17" t="str">
        <f>IF(SUM('Test Sample Data'!L$3:L$98)&gt;10,IF(AND(ISNUMBER('Test Sample Data'!L1594),'Test Sample Data'!L1594&lt;$B$1,'Test Sample Data'!L1594&gt;0),'Test Sample Data'!L1594,$B$1),"")</f>
        <v/>
      </c>
      <c r="M1595" s="17" t="str">
        <f>IF(SUM('Test Sample Data'!M$3:M$98)&gt;10,IF(AND(ISNUMBER('Test Sample Data'!M1594),'Test Sample Data'!M1594&lt;$B$1,'Test Sample Data'!M1594&gt;0),'Test Sample Data'!M1594,$B$1),"")</f>
        <v/>
      </c>
      <c r="N1595" s="17" t="str">
        <f>'Gene Table'!E1594</f>
        <v>hsa-miR-4799-3p</v>
      </c>
      <c r="O1595" s="17" t="str">
        <f>'Gene Table'!B1594</f>
        <v>C08</v>
      </c>
      <c r="P1595" s="17" t="str">
        <f>IF(SUM('Control Sample Data'!D$3:D$98)&gt;10,IF(AND(ISNUMBER('Control Sample Data'!D1594),'Control Sample Data'!D1594&lt;$B$1,'Control Sample Data'!D1594&gt;0),'Control Sample Data'!D1594,$B$1),"")</f>
        <v/>
      </c>
      <c r="Q1595" s="17" t="str">
        <f>IF(SUM('Control Sample Data'!E$3:E$98)&gt;10,IF(AND(ISNUMBER('Control Sample Data'!E1594),'Control Sample Data'!E1594&lt;$B$1,'Control Sample Data'!E1594&gt;0),'Control Sample Data'!E1594,$B$1),"")</f>
        <v/>
      </c>
      <c r="R1595" s="17" t="str">
        <f>IF(SUM('Control Sample Data'!F$3:F$98)&gt;10,IF(AND(ISNUMBER('Control Sample Data'!F1594),'Control Sample Data'!F1594&lt;$B$1,'Control Sample Data'!F1594&gt;0),'Control Sample Data'!F1594,$B$1),"")</f>
        <v/>
      </c>
      <c r="S1595" s="17" t="str">
        <f>IF(SUM('Control Sample Data'!G$3:G$98)&gt;10,IF(AND(ISNUMBER('Control Sample Data'!G1594),'Control Sample Data'!G1594&lt;$B$1,'Control Sample Data'!G1594&gt;0),'Control Sample Data'!G1594,$B$1),"")</f>
        <v/>
      </c>
      <c r="T1595" s="17" t="str">
        <f>IF(SUM('Control Sample Data'!H$3:H$98)&gt;10,IF(AND(ISNUMBER('Control Sample Data'!H1594),'Control Sample Data'!H1594&lt;$B$1,'Control Sample Data'!H1594&gt;0),'Control Sample Data'!H1594,$B$1),"")</f>
        <v/>
      </c>
      <c r="U1595" s="17" t="str">
        <f>IF(SUM('Control Sample Data'!I$3:I$98)&gt;10,IF(AND(ISNUMBER('Control Sample Data'!I1594),'Control Sample Data'!I1594&lt;$B$1,'Control Sample Data'!I1594&gt;0),'Control Sample Data'!I1594,$B$1),"")</f>
        <v/>
      </c>
      <c r="V1595" s="17" t="str">
        <f>IF(SUM('Control Sample Data'!J$3:J$98)&gt;10,IF(AND(ISNUMBER('Control Sample Data'!J1594),'Control Sample Data'!J1594&lt;$B$1,'Control Sample Data'!J1594&gt;0),'Control Sample Data'!J1594,$B$1),"")</f>
        <v/>
      </c>
      <c r="W1595" s="17" t="str">
        <f>IF(SUM('Control Sample Data'!K$3:K$98)&gt;10,IF(AND(ISNUMBER('Control Sample Data'!K1594),'Control Sample Data'!K1594&lt;$B$1,'Control Sample Data'!K1594&gt;0),'Control Sample Data'!K1594,$B$1),"")</f>
        <v/>
      </c>
      <c r="X1595" s="17" t="str">
        <f>IF(SUM('Control Sample Data'!L$3:L$98)&gt;10,IF(AND(ISNUMBER('Control Sample Data'!L1594),'Control Sample Data'!L1594&lt;$B$1,'Control Sample Data'!L1594&gt;0),'Control Sample Data'!L1594,$B$1),"")</f>
        <v/>
      </c>
      <c r="Y1595" s="17" t="str">
        <f>IF(SUM('Control Sample Data'!M$3:M$98)&gt;10,IF(AND(ISNUMBER('Control Sample Data'!M1594),'Control Sample Data'!M1594&lt;$B$1,'Control Sample Data'!M1594&gt;0),'Control Sample Data'!M1594,$B$1),"")</f>
        <v/>
      </c>
      <c r="AT1595" s="36" t="str">
        <f t="shared" si="1043"/>
        <v/>
      </c>
      <c r="AU1595" s="36" t="str">
        <f t="shared" si="1044"/>
        <v/>
      </c>
      <c r="AV1595" s="36" t="str">
        <f t="shared" si="1045"/>
        <v/>
      </c>
      <c r="AW1595" s="36" t="str">
        <f t="shared" si="1046"/>
        <v/>
      </c>
      <c r="AX1595" s="36" t="str">
        <f t="shared" si="1047"/>
        <v/>
      </c>
      <c r="AY1595" s="36" t="str">
        <f t="shared" si="1048"/>
        <v/>
      </c>
      <c r="AZ1595" s="36" t="str">
        <f t="shared" si="1049"/>
        <v/>
      </c>
      <c r="BA1595" s="36" t="str">
        <f t="shared" si="1050"/>
        <v/>
      </c>
      <c r="BB1595" s="36" t="str">
        <f t="shared" si="1051"/>
        <v/>
      </c>
      <c r="BC1595" s="36" t="str">
        <f t="shared" si="1052"/>
        <v/>
      </c>
      <c r="BD1595" s="36" t="str">
        <f t="shared" si="1053"/>
        <v/>
      </c>
      <c r="BE1595" s="36" t="str">
        <f t="shared" si="1054"/>
        <v/>
      </c>
      <c r="BF1595" s="36" t="str">
        <f t="shared" si="1055"/>
        <v/>
      </c>
      <c r="BG1595" s="36" t="str">
        <f t="shared" si="1056"/>
        <v/>
      </c>
      <c r="BH1595" s="36" t="str">
        <f t="shared" si="1057"/>
        <v/>
      </c>
      <c r="BI1595" s="36" t="str">
        <f t="shared" si="1058"/>
        <v/>
      </c>
      <c r="BJ1595" s="36" t="str">
        <f t="shared" si="1059"/>
        <v/>
      </c>
      <c r="BK1595" s="36" t="str">
        <f t="shared" si="1060"/>
        <v/>
      </c>
      <c r="BL1595" s="36" t="str">
        <f t="shared" si="1061"/>
        <v/>
      </c>
      <c r="BM1595" s="36" t="str">
        <f t="shared" si="1062"/>
        <v/>
      </c>
      <c r="BN1595" s="38" t="e">
        <f t="shared" si="1021"/>
        <v>#DIV/0!</v>
      </c>
      <c r="BO1595" s="38" t="e">
        <f t="shared" si="1022"/>
        <v>#DIV/0!</v>
      </c>
      <c r="BP1595" s="39" t="str">
        <f t="shared" si="1023"/>
        <v/>
      </c>
      <c r="BQ1595" s="39" t="str">
        <f t="shared" si="1024"/>
        <v/>
      </c>
      <c r="BR1595" s="39" t="str">
        <f t="shared" si="1025"/>
        <v/>
      </c>
      <c r="BS1595" s="39" t="str">
        <f t="shared" si="1026"/>
        <v/>
      </c>
      <c r="BT1595" s="39" t="str">
        <f t="shared" si="1027"/>
        <v/>
      </c>
      <c r="BU1595" s="39" t="str">
        <f t="shared" si="1028"/>
        <v/>
      </c>
      <c r="BV1595" s="39" t="str">
        <f t="shared" si="1029"/>
        <v/>
      </c>
      <c r="BW1595" s="39" t="str">
        <f t="shared" si="1030"/>
        <v/>
      </c>
      <c r="BX1595" s="39" t="str">
        <f t="shared" si="1031"/>
        <v/>
      </c>
      <c r="BY1595" s="39" t="str">
        <f t="shared" si="1032"/>
        <v/>
      </c>
      <c r="BZ1595" s="39" t="str">
        <f t="shared" si="1033"/>
        <v/>
      </c>
      <c r="CA1595" s="39" t="str">
        <f t="shared" si="1034"/>
        <v/>
      </c>
      <c r="CB1595" s="39" t="str">
        <f t="shared" si="1035"/>
        <v/>
      </c>
      <c r="CC1595" s="39" t="str">
        <f t="shared" si="1036"/>
        <v/>
      </c>
      <c r="CD1595" s="39" t="str">
        <f t="shared" si="1037"/>
        <v/>
      </c>
      <c r="CE1595" s="39" t="str">
        <f t="shared" si="1038"/>
        <v/>
      </c>
      <c r="CF1595" s="39" t="str">
        <f t="shared" si="1039"/>
        <v/>
      </c>
      <c r="CG1595" s="39" t="str">
        <f t="shared" si="1040"/>
        <v/>
      </c>
      <c r="CH1595" s="39" t="str">
        <f t="shared" si="1041"/>
        <v/>
      </c>
      <c r="CI1595" s="39" t="str">
        <f t="shared" si="1042"/>
        <v/>
      </c>
    </row>
    <row r="1596" spans="1:87">
      <c r="A1596" s="18"/>
      <c r="B1596" s="15" t="str">
        <f>'Gene Table'!E1595</f>
        <v>hsa-miR-4745-3p</v>
      </c>
      <c r="C1596" s="15" t="str">
        <f>'Gene Table'!B1595</f>
        <v>C09</v>
      </c>
      <c r="D1596" s="16" t="str">
        <f>IF(SUM('Test Sample Data'!D$3:D$98)&gt;10,IF(AND(ISNUMBER('Test Sample Data'!D1595),'Test Sample Data'!D1595&lt;$B$1,'Test Sample Data'!D1595&gt;0),'Test Sample Data'!D1595,$B$1),"")</f>
        <v/>
      </c>
      <c r="E1596" s="17" t="str">
        <f>IF(SUM('Test Sample Data'!E$3:E$98)&gt;10,IF(AND(ISNUMBER('Test Sample Data'!E1595),'Test Sample Data'!E1595&lt;$B$1,'Test Sample Data'!E1595&gt;0),'Test Sample Data'!E1595,$B$1),"")</f>
        <v/>
      </c>
      <c r="F1596" s="17" t="str">
        <f>IF(SUM('Test Sample Data'!F$3:F$98)&gt;10,IF(AND(ISNUMBER('Test Sample Data'!F1595),'Test Sample Data'!F1595&lt;$B$1,'Test Sample Data'!F1595&gt;0),'Test Sample Data'!F1595,$B$1),"")</f>
        <v/>
      </c>
      <c r="G1596" s="17" t="str">
        <f>IF(SUM('Test Sample Data'!G$3:G$98)&gt;10,IF(AND(ISNUMBER('Test Sample Data'!G1595),'Test Sample Data'!G1595&lt;$B$1,'Test Sample Data'!G1595&gt;0),'Test Sample Data'!G1595,$B$1),"")</f>
        <v/>
      </c>
      <c r="H1596" s="17" t="str">
        <f>IF(SUM('Test Sample Data'!H$3:H$98)&gt;10,IF(AND(ISNUMBER('Test Sample Data'!H1595),'Test Sample Data'!H1595&lt;$B$1,'Test Sample Data'!H1595&gt;0),'Test Sample Data'!H1595,$B$1),"")</f>
        <v/>
      </c>
      <c r="I1596" s="17" t="str">
        <f>IF(SUM('Test Sample Data'!I$3:I$98)&gt;10,IF(AND(ISNUMBER('Test Sample Data'!I1595),'Test Sample Data'!I1595&lt;$B$1,'Test Sample Data'!I1595&gt;0),'Test Sample Data'!I1595,$B$1),"")</f>
        <v/>
      </c>
      <c r="J1596" s="17" t="str">
        <f>IF(SUM('Test Sample Data'!J$3:J$98)&gt;10,IF(AND(ISNUMBER('Test Sample Data'!J1595),'Test Sample Data'!J1595&lt;$B$1,'Test Sample Data'!J1595&gt;0),'Test Sample Data'!J1595,$B$1),"")</f>
        <v/>
      </c>
      <c r="K1596" s="17" t="str">
        <f>IF(SUM('Test Sample Data'!K$3:K$98)&gt;10,IF(AND(ISNUMBER('Test Sample Data'!K1595),'Test Sample Data'!K1595&lt;$B$1,'Test Sample Data'!K1595&gt;0),'Test Sample Data'!K1595,$B$1),"")</f>
        <v/>
      </c>
      <c r="L1596" s="17" t="str">
        <f>IF(SUM('Test Sample Data'!L$3:L$98)&gt;10,IF(AND(ISNUMBER('Test Sample Data'!L1595),'Test Sample Data'!L1595&lt;$B$1,'Test Sample Data'!L1595&gt;0),'Test Sample Data'!L1595,$B$1),"")</f>
        <v/>
      </c>
      <c r="M1596" s="17" t="str">
        <f>IF(SUM('Test Sample Data'!M$3:M$98)&gt;10,IF(AND(ISNUMBER('Test Sample Data'!M1595),'Test Sample Data'!M1595&lt;$B$1,'Test Sample Data'!M1595&gt;0),'Test Sample Data'!M1595,$B$1),"")</f>
        <v/>
      </c>
      <c r="N1596" s="17" t="str">
        <f>'Gene Table'!E1595</f>
        <v>hsa-miR-4745-3p</v>
      </c>
      <c r="O1596" s="17" t="str">
        <f>'Gene Table'!B1595</f>
        <v>C09</v>
      </c>
      <c r="P1596" s="17" t="str">
        <f>IF(SUM('Control Sample Data'!D$3:D$98)&gt;10,IF(AND(ISNUMBER('Control Sample Data'!D1595),'Control Sample Data'!D1595&lt;$B$1,'Control Sample Data'!D1595&gt;0),'Control Sample Data'!D1595,$B$1),"")</f>
        <v/>
      </c>
      <c r="Q1596" s="17" t="str">
        <f>IF(SUM('Control Sample Data'!E$3:E$98)&gt;10,IF(AND(ISNUMBER('Control Sample Data'!E1595),'Control Sample Data'!E1595&lt;$B$1,'Control Sample Data'!E1595&gt;0),'Control Sample Data'!E1595,$B$1),"")</f>
        <v/>
      </c>
      <c r="R1596" s="17" t="str">
        <f>IF(SUM('Control Sample Data'!F$3:F$98)&gt;10,IF(AND(ISNUMBER('Control Sample Data'!F1595),'Control Sample Data'!F1595&lt;$B$1,'Control Sample Data'!F1595&gt;0),'Control Sample Data'!F1595,$B$1),"")</f>
        <v/>
      </c>
      <c r="S1596" s="17" t="str">
        <f>IF(SUM('Control Sample Data'!G$3:G$98)&gt;10,IF(AND(ISNUMBER('Control Sample Data'!G1595),'Control Sample Data'!G1595&lt;$B$1,'Control Sample Data'!G1595&gt;0),'Control Sample Data'!G1595,$B$1),"")</f>
        <v/>
      </c>
      <c r="T1596" s="17" t="str">
        <f>IF(SUM('Control Sample Data'!H$3:H$98)&gt;10,IF(AND(ISNUMBER('Control Sample Data'!H1595),'Control Sample Data'!H1595&lt;$B$1,'Control Sample Data'!H1595&gt;0),'Control Sample Data'!H1595,$B$1),"")</f>
        <v/>
      </c>
      <c r="U1596" s="17" t="str">
        <f>IF(SUM('Control Sample Data'!I$3:I$98)&gt;10,IF(AND(ISNUMBER('Control Sample Data'!I1595),'Control Sample Data'!I1595&lt;$B$1,'Control Sample Data'!I1595&gt;0),'Control Sample Data'!I1595,$B$1),"")</f>
        <v/>
      </c>
      <c r="V1596" s="17" t="str">
        <f>IF(SUM('Control Sample Data'!J$3:J$98)&gt;10,IF(AND(ISNUMBER('Control Sample Data'!J1595),'Control Sample Data'!J1595&lt;$B$1,'Control Sample Data'!J1595&gt;0),'Control Sample Data'!J1595,$B$1),"")</f>
        <v/>
      </c>
      <c r="W1596" s="17" t="str">
        <f>IF(SUM('Control Sample Data'!K$3:K$98)&gt;10,IF(AND(ISNUMBER('Control Sample Data'!K1595),'Control Sample Data'!K1595&lt;$B$1,'Control Sample Data'!K1595&gt;0),'Control Sample Data'!K1595,$B$1),"")</f>
        <v/>
      </c>
      <c r="X1596" s="17" t="str">
        <f>IF(SUM('Control Sample Data'!L$3:L$98)&gt;10,IF(AND(ISNUMBER('Control Sample Data'!L1595),'Control Sample Data'!L1595&lt;$B$1,'Control Sample Data'!L1595&gt;0),'Control Sample Data'!L1595,$B$1),"")</f>
        <v/>
      </c>
      <c r="Y1596" s="17" t="str">
        <f>IF(SUM('Control Sample Data'!M$3:M$98)&gt;10,IF(AND(ISNUMBER('Control Sample Data'!M1595),'Control Sample Data'!M1595&lt;$B$1,'Control Sample Data'!M1595&gt;0),'Control Sample Data'!M1595,$B$1),"")</f>
        <v/>
      </c>
      <c r="AT1596" s="36" t="str">
        <f t="shared" si="1043"/>
        <v/>
      </c>
      <c r="AU1596" s="36" t="str">
        <f t="shared" si="1044"/>
        <v/>
      </c>
      <c r="AV1596" s="36" t="str">
        <f t="shared" si="1045"/>
        <v/>
      </c>
      <c r="AW1596" s="36" t="str">
        <f t="shared" si="1046"/>
        <v/>
      </c>
      <c r="AX1596" s="36" t="str">
        <f t="shared" si="1047"/>
        <v/>
      </c>
      <c r="AY1596" s="36" t="str">
        <f t="shared" si="1048"/>
        <v/>
      </c>
      <c r="AZ1596" s="36" t="str">
        <f t="shared" si="1049"/>
        <v/>
      </c>
      <c r="BA1596" s="36" t="str">
        <f t="shared" si="1050"/>
        <v/>
      </c>
      <c r="BB1596" s="36" t="str">
        <f t="shared" si="1051"/>
        <v/>
      </c>
      <c r="BC1596" s="36" t="str">
        <f t="shared" si="1052"/>
        <v/>
      </c>
      <c r="BD1596" s="36" t="str">
        <f t="shared" si="1053"/>
        <v/>
      </c>
      <c r="BE1596" s="36" t="str">
        <f t="shared" si="1054"/>
        <v/>
      </c>
      <c r="BF1596" s="36" t="str">
        <f t="shared" si="1055"/>
        <v/>
      </c>
      <c r="BG1596" s="36" t="str">
        <f t="shared" si="1056"/>
        <v/>
      </c>
      <c r="BH1596" s="36" t="str">
        <f t="shared" si="1057"/>
        <v/>
      </c>
      <c r="BI1596" s="36" t="str">
        <f t="shared" si="1058"/>
        <v/>
      </c>
      <c r="BJ1596" s="36" t="str">
        <f t="shared" si="1059"/>
        <v/>
      </c>
      <c r="BK1596" s="36" t="str">
        <f t="shared" si="1060"/>
        <v/>
      </c>
      <c r="BL1596" s="36" t="str">
        <f t="shared" si="1061"/>
        <v/>
      </c>
      <c r="BM1596" s="36" t="str">
        <f t="shared" si="1062"/>
        <v/>
      </c>
      <c r="BN1596" s="38" t="e">
        <f t="shared" si="1021"/>
        <v>#DIV/0!</v>
      </c>
      <c r="BO1596" s="38" t="e">
        <f t="shared" si="1022"/>
        <v>#DIV/0!</v>
      </c>
      <c r="BP1596" s="39" t="str">
        <f t="shared" si="1023"/>
        <v/>
      </c>
      <c r="BQ1596" s="39" t="str">
        <f t="shared" si="1024"/>
        <v/>
      </c>
      <c r="BR1596" s="39" t="str">
        <f t="shared" si="1025"/>
        <v/>
      </c>
      <c r="BS1596" s="39" t="str">
        <f t="shared" si="1026"/>
        <v/>
      </c>
      <c r="BT1596" s="39" t="str">
        <f t="shared" si="1027"/>
        <v/>
      </c>
      <c r="BU1596" s="39" t="str">
        <f t="shared" si="1028"/>
        <v/>
      </c>
      <c r="BV1596" s="39" t="str">
        <f t="shared" si="1029"/>
        <v/>
      </c>
      <c r="BW1596" s="39" t="str">
        <f t="shared" si="1030"/>
        <v/>
      </c>
      <c r="BX1596" s="39" t="str">
        <f t="shared" si="1031"/>
        <v/>
      </c>
      <c r="BY1596" s="39" t="str">
        <f t="shared" si="1032"/>
        <v/>
      </c>
      <c r="BZ1596" s="39" t="str">
        <f t="shared" si="1033"/>
        <v/>
      </c>
      <c r="CA1596" s="39" t="str">
        <f t="shared" si="1034"/>
        <v/>
      </c>
      <c r="CB1596" s="39" t="str">
        <f t="shared" si="1035"/>
        <v/>
      </c>
      <c r="CC1596" s="39" t="str">
        <f t="shared" si="1036"/>
        <v/>
      </c>
      <c r="CD1596" s="39" t="str">
        <f t="shared" si="1037"/>
        <v/>
      </c>
      <c r="CE1596" s="39" t="str">
        <f t="shared" si="1038"/>
        <v/>
      </c>
      <c r="CF1596" s="39" t="str">
        <f t="shared" si="1039"/>
        <v/>
      </c>
      <c r="CG1596" s="39" t="str">
        <f t="shared" si="1040"/>
        <v/>
      </c>
      <c r="CH1596" s="39" t="str">
        <f t="shared" si="1041"/>
        <v/>
      </c>
      <c r="CI1596" s="39" t="str">
        <f t="shared" si="1042"/>
        <v/>
      </c>
    </row>
    <row r="1597" spans="1:87">
      <c r="A1597" s="18"/>
      <c r="B1597" s="15" t="str">
        <f>'Gene Table'!E1596</f>
        <v>hsa-miR-3688-5p</v>
      </c>
      <c r="C1597" s="15" t="str">
        <f>'Gene Table'!B1596</f>
        <v>C10</v>
      </c>
      <c r="D1597" s="16" t="str">
        <f>IF(SUM('Test Sample Data'!D$3:D$98)&gt;10,IF(AND(ISNUMBER('Test Sample Data'!D1596),'Test Sample Data'!D1596&lt;$B$1,'Test Sample Data'!D1596&gt;0),'Test Sample Data'!D1596,$B$1),"")</f>
        <v/>
      </c>
      <c r="E1597" s="17" t="str">
        <f>IF(SUM('Test Sample Data'!E$3:E$98)&gt;10,IF(AND(ISNUMBER('Test Sample Data'!E1596),'Test Sample Data'!E1596&lt;$B$1,'Test Sample Data'!E1596&gt;0),'Test Sample Data'!E1596,$B$1),"")</f>
        <v/>
      </c>
      <c r="F1597" s="17" t="str">
        <f>IF(SUM('Test Sample Data'!F$3:F$98)&gt;10,IF(AND(ISNUMBER('Test Sample Data'!F1596),'Test Sample Data'!F1596&lt;$B$1,'Test Sample Data'!F1596&gt;0),'Test Sample Data'!F1596,$B$1),"")</f>
        <v/>
      </c>
      <c r="G1597" s="17" t="str">
        <f>IF(SUM('Test Sample Data'!G$3:G$98)&gt;10,IF(AND(ISNUMBER('Test Sample Data'!G1596),'Test Sample Data'!G1596&lt;$B$1,'Test Sample Data'!G1596&gt;0),'Test Sample Data'!G1596,$B$1),"")</f>
        <v/>
      </c>
      <c r="H1597" s="17" t="str">
        <f>IF(SUM('Test Sample Data'!H$3:H$98)&gt;10,IF(AND(ISNUMBER('Test Sample Data'!H1596),'Test Sample Data'!H1596&lt;$B$1,'Test Sample Data'!H1596&gt;0),'Test Sample Data'!H1596,$B$1),"")</f>
        <v/>
      </c>
      <c r="I1597" s="17" t="str">
        <f>IF(SUM('Test Sample Data'!I$3:I$98)&gt;10,IF(AND(ISNUMBER('Test Sample Data'!I1596),'Test Sample Data'!I1596&lt;$B$1,'Test Sample Data'!I1596&gt;0),'Test Sample Data'!I1596,$B$1),"")</f>
        <v/>
      </c>
      <c r="J1597" s="17" t="str">
        <f>IF(SUM('Test Sample Data'!J$3:J$98)&gt;10,IF(AND(ISNUMBER('Test Sample Data'!J1596),'Test Sample Data'!J1596&lt;$B$1,'Test Sample Data'!J1596&gt;0),'Test Sample Data'!J1596,$B$1),"")</f>
        <v/>
      </c>
      <c r="K1597" s="17" t="str">
        <f>IF(SUM('Test Sample Data'!K$3:K$98)&gt;10,IF(AND(ISNUMBER('Test Sample Data'!K1596),'Test Sample Data'!K1596&lt;$B$1,'Test Sample Data'!K1596&gt;0),'Test Sample Data'!K1596,$B$1),"")</f>
        <v/>
      </c>
      <c r="L1597" s="17" t="str">
        <f>IF(SUM('Test Sample Data'!L$3:L$98)&gt;10,IF(AND(ISNUMBER('Test Sample Data'!L1596),'Test Sample Data'!L1596&lt;$B$1,'Test Sample Data'!L1596&gt;0),'Test Sample Data'!L1596,$B$1),"")</f>
        <v/>
      </c>
      <c r="M1597" s="17" t="str">
        <f>IF(SUM('Test Sample Data'!M$3:M$98)&gt;10,IF(AND(ISNUMBER('Test Sample Data'!M1596),'Test Sample Data'!M1596&lt;$B$1,'Test Sample Data'!M1596&gt;0),'Test Sample Data'!M1596,$B$1),"")</f>
        <v/>
      </c>
      <c r="N1597" s="17" t="str">
        <f>'Gene Table'!E1596</f>
        <v>hsa-miR-3688-5p</v>
      </c>
      <c r="O1597" s="17" t="str">
        <f>'Gene Table'!B1596</f>
        <v>C10</v>
      </c>
      <c r="P1597" s="17" t="str">
        <f>IF(SUM('Control Sample Data'!D$3:D$98)&gt;10,IF(AND(ISNUMBER('Control Sample Data'!D1596),'Control Sample Data'!D1596&lt;$B$1,'Control Sample Data'!D1596&gt;0),'Control Sample Data'!D1596,$B$1),"")</f>
        <v/>
      </c>
      <c r="Q1597" s="17" t="str">
        <f>IF(SUM('Control Sample Data'!E$3:E$98)&gt;10,IF(AND(ISNUMBER('Control Sample Data'!E1596),'Control Sample Data'!E1596&lt;$B$1,'Control Sample Data'!E1596&gt;0),'Control Sample Data'!E1596,$B$1),"")</f>
        <v/>
      </c>
      <c r="R1597" s="17" t="str">
        <f>IF(SUM('Control Sample Data'!F$3:F$98)&gt;10,IF(AND(ISNUMBER('Control Sample Data'!F1596),'Control Sample Data'!F1596&lt;$B$1,'Control Sample Data'!F1596&gt;0),'Control Sample Data'!F1596,$B$1),"")</f>
        <v/>
      </c>
      <c r="S1597" s="17" t="str">
        <f>IF(SUM('Control Sample Data'!G$3:G$98)&gt;10,IF(AND(ISNUMBER('Control Sample Data'!G1596),'Control Sample Data'!G1596&lt;$B$1,'Control Sample Data'!G1596&gt;0),'Control Sample Data'!G1596,$B$1),"")</f>
        <v/>
      </c>
      <c r="T1597" s="17" t="str">
        <f>IF(SUM('Control Sample Data'!H$3:H$98)&gt;10,IF(AND(ISNUMBER('Control Sample Data'!H1596),'Control Sample Data'!H1596&lt;$B$1,'Control Sample Data'!H1596&gt;0),'Control Sample Data'!H1596,$B$1),"")</f>
        <v/>
      </c>
      <c r="U1597" s="17" t="str">
        <f>IF(SUM('Control Sample Data'!I$3:I$98)&gt;10,IF(AND(ISNUMBER('Control Sample Data'!I1596),'Control Sample Data'!I1596&lt;$B$1,'Control Sample Data'!I1596&gt;0),'Control Sample Data'!I1596,$B$1),"")</f>
        <v/>
      </c>
      <c r="V1597" s="17" t="str">
        <f>IF(SUM('Control Sample Data'!J$3:J$98)&gt;10,IF(AND(ISNUMBER('Control Sample Data'!J1596),'Control Sample Data'!J1596&lt;$B$1,'Control Sample Data'!J1596&gt;0),'Control Sample Data'!J1596,$B$1),"")</f>
        <v/>
      </c>
      <c r="W1597" s="17" t="str">
        <f>IF(SUM('Control Sample Data'!K$3:K$98)&gt;10,IF(AND(ISNUMBER('Control Sample Data'!K1596),'Control Sample Data'!K1596&lt;$B$1,'Control Sample Data'!K1596&gt;0),'Control Sample Data'!K1596,$B$1),"")</f>
        <v/>
      </c>
      <c r="X1597" s="17" t="str">
        <f>IF(SUM('Control Sample Data'!L$3:L$98)&gt;10,IF(AND(ISNUMBER('Control Sample Data'!L1596),'Control Sample Data'!L1596&lt;$B$1,'Control Sample Data'!L1596&gt;0),'Control Sample Data'!L1596,$B$1),"")</f>
        <v/>
      </c>
      <c r="Y1597" s="17" t="str">
        <f>IF(SUM('Control Sample Data'!M$3:M$98)&gt;10,IF(AND(ISNUMBER('Control Sample Data'!M1596),'Control Sample Data'!M1596&lt;$B$1,'Control Sample Data'!M1596&gt;0),'Control Sample Data'!M1596,$B$1),"")</f>
        <v/>
      </c>
      <c r="AT1597" s="36" t="str">
        <f t="shared" si="1043"/>
        <v/>
      </c>
      <c r="AU1597" s="36" t="str">
        <f t="shared" si="1044"/>
        <v/>
      </c>
      <c r="AV1597" s="36" t="str">
        <f t="shared" si="1045"/>
        <v/>
      </c>
      <c r="AW1597" s="36" t="str">
        <f t="shared" si="1046"/>
        <v/>
      </c>
      <c r="AX1597" s="36" t="str">
        <f t="shared" si="1047"/>
        <v/>
      </c>
      <c r="AY1597" s="36" t="str">
        <f t="shared" si="1048"/>
        <v/>
      </c>
      <c r="AZ1597" s="36" t="str">
        <f t="shared" si="1049"/>
        <v/>
      </c>
      <c r="BA1597" s="36" t="str">
        <f t="shared" si="1050"/>
        <v/>
      </c>
      <c r="BB1597" s="36" t="str">
        <f t="shared" si="1051"/>
        <v/>
      </c>
      <c r="BC1597" s="36" t="str">
        <f t="shared" si="1052"/>
        <v/>
      </c>
      <c r="BD1597" s="36" t="str">
        <f t="shared" si="1053"/>
        <v/>
      </c>
      <c r="BE1597" s="36" t="str">
        <f t="shared" si="1054"/>
        <v/>
      </c>
      <c r="BF1597" s="36" t="str">
        <f t="shared" si="1055"/>
        <v/>
      </c>
      <c r="BG1597" s="36" t="str">
        <f t="shared" si="1056"/>
        <v/>
      </c>
      <c r="BH1597" s="36" t="str">
        <f t="shared" si="1057"/>
        <v/>
      </c>
      <c r="BI1597" s="36" t="str">
        <f t="shared" si="1058"/>
        <v/>
      </c>
      <c r="BJ1597" s="36" t="str">
        <f t="shared" si="1059"/>
        <v/>
      </c>
      <c r="BK1597" s="36" t="str">
        <f t="shared" si="1060"/>
        <v/>
      </c>
      <c r="BL1597" s="36" t="str">
        <f t="shared" si="1061"/>
        <v/>
      </c>
      <c r="BM1597" s="36" t="str">
        <f t="shared" si="1062"/>
        <v/>
      </c>
      <c r="BN1597" s="38" t="e">
        <f t="shared" si="1021"/>
        <v>#DIV/0!</v>
      </c>
      <c r="BO1597" s="38" t="e">
        <f t="shared" si="1022"/>
        <v>#DIV/0!</v>
      </c>
      <c r="BP1597" s="39" t="str">
        <f t="shared" si="1023"/>
        <v/>
      </c>
      <c r="BQ1597" s="39" t="str">
        <f t="shared" si="1024"/>
        <v/>
      </c>
      <c r="BR1597" s="39" t="str">
        <f t="shared" si="1025"/>
        <v/>
      </c>
      <c r="BS1597" s="39" t="str">
        <f t="shared" si="1026"/>
        <v/>
      </c>
      <c r="BT1597" s="39" t="str">
        <f t="shared" si="1027"/>
        <v/>
      </c>
      <c r="BU1597" s="39" t="str">
        <f t="shared" si="1028"/>
        <v/>
      </c>
      <c r="BV1597" s="39" t="str">
        <f t="shared" si="1029"/>
        <v/>
      </c>
      <c r="BW1597" s="39" t="str">
        <f t="shared" si="1030"/>
        <v/>
      </c>
      <c r="BX1597" s="39" t="str">
        <f t="shared" si="1031"/>
        <v/>
      </c>
      <c r="BY1597" s="39" t="str">
        <f t="shared" si="1032"/>
        <v/>
      </c>
      <c r="BZ1597" s="39" t="str">
        <f t="shared" si="1033"/>
        <v/>
      </c>
      <c r="CA1597" s="39" t="str">
        <f t="shared" si="1034"/>
        <v/>
      </c>
      <c r="CB1597" s="39" t="str">
        <f t="shared" si="1035"/>
        <v/>
      </c>
      <c r="CC1597" s="39" t="str">
        <f t="shared" si="1036"/>
        <v/>
      </c>
      <c r="CD1597" s="39" t="str">
        <f t="shared" si="1037"/>
        <v/>
      </c>
      <c r="CE1597" s="39" t="str">
        <f t="shared" si="1038"/>
        <v/>
      </c>
      <c r="CF1597" s="39" t="str">
        <f t="shared" si="1039"/>
        <v/>
      </c>
      <c r="CG1597" s="39" t="str">
        <f t="shared" si="1040"/>
        <v/>
      </c>
      <c r="CH1597" s="39" t="str">
        <f t="shared" si="1041"/>
        <v/>
      </c>
      <c r="CI1597" s="39" t="str">
        <f t="shared" si="1042"/>
        <v/>
      </c>
    </row>
    <row r="1598" spans="1:87">
      <c r="A1598" s="18"/>
      <c r="B1598" s="15" t="str">
        <f>'Gene Table'!E1597</f>
        <v>hsa-miR-4746-5p</v>
      </c>
      <c r="C1598" s="15" t="str">
        <f>'Gene Table'!B1597</f>
        <v>C11</v>
      </c>
      <c r="D1598" s="16" t="str">
        <f>IF(SUM('Test Sample Data'!D$3:D$98)&gt;10,IF(AND(ISNUMBER('Test Sample Data'!D1597),'Test Sample Data'!D1597&lt;$B$1,'Test Sample Data'!D1597&gt;0),'Test Sample Data'!D1597,$B$1),"")</f>
        <v/>
      </c>
      <c r="E1598" s="17" t="str">
        <f>IF(SUM('Test Sample Data'!E$3:E$98)&gt;10,IF(AND(ISNUMBER('Test Sample Data'!E1597),'Test Sample Data'!E1597&lt;$B$1,'Test Sample Data'!E1597&gt;0),'Test Sample Data'!E1597,$B$1),"")</f>
        <v/>
      </c>
      <c r="F1598" s="17" t="str">
        <f>IF(SUM('Test Sample Data'!F$3:F$98)&gt;10,IF(AND(ISNUMBER('Test Sample Data'!F1597),'Test Sample Data'!F1597&lt;$B$1,'Test Sample Data'!F1597&gt;0),'Test Sample Data'!F1597,$B$1),"")</f>
        <v/>
      </c>
      <c r="G1598" s="17" t="str">
        <f>IF(SUM('Test Sample Data'!G$3:G$98)&gt;10,IF(AND(ISNUMBER('Test Sample Data'!G1597),'Test Sample Data'!G1597&lt;$B$1,'Test Sample Data'!G1597&gt;0),'Test Sample Data'!G1597,$B$1),"")</f>
        <v/>
      </c>
      <c r="H1598" s="17" t="str">
        <f>IF(SUM('Test Sample Data'!H$3:H$98)&gt;10,IF(AND(ISNUMBER('Test Sample Data'!H1597),'Test Sample Data'!H1597&lt;$B$1,'Test Sample Data'!H1597&gt;0),'Test Sample Data'!H1597,$B$1),"")</f>
        <v/>
      </c>
      <c r="I1598" s="17" t="str">
        <f>IF(SUM('Test Sample Data'!I$3:I$98)&gt;10,IF(AND(ISNUMBER('Test Sample Data'!I1597),'Test Sample Data'!I1597&lt;$B$1,'Test Sample Data'!I1597&gt;0),'Test Sample Data'!I1597,$B$1),"")</f>
        <v/>
      </c>
      <c r="J1598" s="17" t="str">
        <f>IF(SUM('Test Sample Data'!J$3:J$98)&gt;10,IF(AND(ISNUMBER('Test Sample Data'!J1597),'Test Sample Data'!J1597&lt;$B$1,'Test Sample Data'!J1597&gt;0),'Test Sample Data'!J1597,$B$1),"")</f>
        <v/>
      </c>
      <c r="K1598" s="17" t="str">
        <f>IF(SUM('Test Sample Data'!K$3:K$98)&gt;10,IF(AND(ISNUMBER('Test Sample Data'!K1597),'Test Sample Data'!K1597&lt;$B$1,'Test Sample Data'!K1597&gt;0),'Test Sample Data'!K1597,$B$1),"")</f>
        <v/>
      </c>
      <c r="L1598" s="17" t="str">
        <f>IF(SUM('Test Sample Data'!L$3:L$98)&gt;10,IF(AND(ISNUMBER('Test Sample Data'!L1597),'Test Sample Data'!L1597&lt;$B$1,'Test Sample Data'!L1597&gt;0),'Test Sample Data'!L1597,$B$1),"")</f>
        <v/>
      </c>
      <c r="M1598" s="17" t="str">
        <f>IF(SUM('Test Sample Data'!M$3:M$98)&gt;10,IF(AND(ISNUMBER('Test Sample Data'!M1597),'Test Sample Data'!M1597&lt;$B$1,'Test Sample Data'!M1597&gt;0),'Test Sample Data'!M1597,$B$1),"")</f>
        <v/>
      </c>
      <c r="N1598" s="17" t="str">
        <f>'Gene Table'!E1597</f>
        <v>hsa-miR-4746-5p</v>
      </c>
      <c r="O1598" s="17" t="str">
        <f>'Gene Table'!B1597</f>
        <v>C11</v>
      </c>
      <c r="P1598" s="17" t="str">
        <f>IF(SUM('Control Sample Data'!D$3:D$98)&gt;10,IF(AND(ISNUMBER('Control Sample Data'!D1597),'Control Sample Data'!D1597&lt;$B$1,'Control Sample Data'!D1597&gt;0),'Control Sample Data'!D1597,$B$1),"")</f>
        <v/>
      </c>
      <c r="Q1598" s="17" t="str">
        <f>IF(SUM('Control Sample Data'!E$3:E$98)&gt;10,IF(AND(ISNUMBER('Control Sample Data'!E1597),'Control Sample Data'!E1597&lt;$B$1,'Control Sample Data'!E1597&gt;0),'Control Sample Data'!E1597,$B$1),"")</f>
        <v/>
      </c>
      <c r="R1598" s="17" t="str">
        <f>IF(SUM('Control Sample Data'!F$3:F$98)&gt;10,IF(AND(ISNUMBER('Control Sample Data'!F1597),'Control Sample Data'!F1597&lt;$B$1,'Control Sample Data'!F1597&gt;0),'Control Sample Data'!F1597,$B$1),"")</f>
        <v/>
      </c>
      <c r="S1598" s="17" t="str">
        <f>IF(SUM('Control Sample Data'!G$3:G$98)&gt;10,IF(AND(ISNUMBER('Control Sample Data'!G1597),'Control Sample Data'!G1597&lt;$B$1,'Control Sample Data'!G1597&gt;0),'Control Sample Data'!G1597,$B$1),"")</f>
        <v/>
      </c>
      <c r="T1598" s="17" t="str">
        <f>IF(SUM('Control Sample Data'!H$3:H$98)&gt;10,IF(AND(ISNUMBER('Control Sample Data'!H1597),'Control Sample Data'!H1597&lt;$B$1,'Control Sample Data'!H1597&gt;0),'Control Sample Data'!H1597,$B$1),"")</f>
        <v/>
      </c>
      <c r="U1598" s="17" t="str">
        <f>IF(SUM('Control Sample Data'!I$3:I$98)&gt;10,IF(AND(ISNUMBER('Control Sample Data'!I1597),'Control Sample Data'!I1597&lt;$B$1,'Control Sample Data'!I1597&gt;0),'Control Sample Data'!I1597,$B$1),"")</f>
        <v/>
      </c>
      <c r="V1598" s="17" t="str">
        <f>IF(SUM('Control Sample Data'!J$3:J$98)&gt;10,IF(AND(ISNUMBER('Control Sample Data'!J1597),'Control Sample Data'!J1597&lt;$B$1,'Control Sample Data'!J1597&gt;0),'Control Sample Data'!J1597,$B$1),"")</f>
        <v/>
      </c>
      <c r="W1598" s="17" t="str">
        <f>IF(SUM('Control Sample Data'!K$3:K$98)&gt;10,IF(AND(ISNUMBER('Control Sample Data'!K1597),'Control Sample Data'!K1597&lt;$B$1,'Control Sample Data'!K1597&gt;0),'Control Sample Data'!K1597,$B$1),"")</f>
        <v/>
      </c>
      <c r="X1598" s="17" t="str">
        <f>IF(SUM('Control Sample Data'!L$3:L$98)&gt;10,IF(AND(ISNUMBER('Control Sample Data'!L1597),'Control Sample Data'!L1597&lt;$B$1,'Control Sample Data'!L1597&gt;0),'Control Sample Data'!L1597,$B$1),"")</f>
        <v/>
      </c>
      <c r="Y1598" s="17" t="str">
        <f>IF(SUM('Control Sample Data'!M$3:M$98)&gt;10,IF(AND(ISNUMBER('Control Sample Data'!M1597),'Control Sample Data'!M1597&lt;$B$1,'Control Sample Data'!M1597&gt;0),'Control Sample Data'!M1597,$B$1),"")</f>
        <v/>
      </c>
      <c r="AT1598" s="36" t="str">
        <f t="shared" si="1043"/>
        <v/>
      </c>
      <c r="AU1598" s="36" t="str">
        <f t="shared" si="1044"/>
        <v/>
      </c>
      <c r="AV1598" s="36" t="str">
        <f t="shared" si="1045"/>
        <v/>
      </c>
      <c r="AW1598" s="36" t="str">
        <f t="shared" si="1046"/>
        <v/>
      </c>
      <c r="AX1598" s="36" t="str">
        <f t="shared" si="1047"/>
        <v/>
      </c>
      <c r="AY1598" s="36" t="str">
        <f t="shared" si="1048"/>
        <v/>
      </c>
      <c r="AZ1598" s="36" t="str">
        <f t="shared" si="1049"/>
        <v/>
      </c>
      <c r="BA1598" s="36" t="str">
        <f t="shared" si="1050"/>
        <v/>
      </c>
      <c r="BB1598" s="36" t="str">
        <f t="shared" si="1051"/>
        <v/>
      </c>
      <c r="BC1598" s="36" t="str">
        <f t="shared" si="1052"/>
        <v/>
      </c>
      <c r="BD1598" s="36" t="str">
        <f t="shared" si="1053"/>
        <v/>
      </c>
      <c r="BE1598" s="36" t="str">
        <f t="shared" si="1054"/>
        <v/>
      </c>
      <c r="BF1598" s="36" t="str">
        <f t="shared" si="1055"/>
        <v/>
      </c>
      <c r="BG1598" s="36" t="str">
        <f t="shared" si="1056"/>
        <v/>
      </c>
      <c r="BH1598" s="36" t="str">
        <f t="shared" si="1057"/>
        <v/>
      </c>
      <c r="BI1598" s="36" t="str">
        <f t="shared" si="1058"/>
        <v/>
      </c>
      <c r="BJ1598" s="36" t="str">
        <f t="shared" si="1059"/>
        <v/>
      </c>
      <c r="BK1598" s="36" t="str">
        <f t="shared" si="1060"/>
        <v/>
      </c>
      <c r="BL1598" s="36" t="str">
        <f t="shared" si="1061"/>
        <v/>
      </c>
      <c r="BM1598" s="36" t="str">
        <f t="shared" si="1062"/>
        <v/>
      </c>
      <c r="BN1598" s="38" t="e">
        <f t="shared" si="1021"/>
        <v>#DIV/0!</v>
      </c>
      <c r="BO1598" s="38" t="e">
        <f t="shared" si="1022"/>
        <v>#DIV/0!</v>
      </c>
      <c r="BP1598" s="39" t="str">
        <f t="shared" si="1023"/>
        <v/>
      </c>
      <c r="BQ1598" s="39" t="str">
        <f t="shared" si="1024"/>
        <v/>
      </c>
      <c r="BR1598" s="39" t="str">
        <f t="shared" si="1025"/>
        <v/>
      </c>
      <c r="BS1598" s="39" t="str">
        <f t="shared" si="1026"/>
        <v/>
      </c>
      <c r="BT1598" s="39" t="str">
        <f t="shared" si="1027"/>
        <v/>
      </c>
      <c r="BU1598" s="39" t="str">
        <f t="shared" si="1028"/>
        <v/>
      </c>
      <c r="BV1598" s="39" t="str">
        <f t="shared" si="1029"/>
        <v/>
      </c>
      <c r="BW1598" s="39" t="str">
        <f t="shared" si="1030"/>
        <v/>
      </c>
      <c r="BX1598" s="39" t="str">
        <f t="shared" si="1031"/>
        <v/>
      </c>
      <c r="BY1598" s="39" t="str">
        <f t="shared" si="1032"/>
        <v/>
      </c>
      <c r="BZ1598" s="39" t="str">
        <f t="shared" si="1033"/>
        <v/>
      </c>
      <c r="CA1598" s="39" t="str">
        <f t="shared" si="1034"/>
        <v/>
      </c>
      <c r="CB1598" s="39" t="str">
        <f t="shared" si="1035"/>
        <v/>
      </c>
      <c r="CC1598" s="39" t="str">
        <f t="shared" si="1036"/>
        <v/>
      </c>
      <c r="CD1598" s="39" t="str">
        <f t="shared" si="1037"/>
        <v/>
      </c>
      <c r="CE1598" s="39" t="str">
        <f t="shared" si="1038"/>
        <v/>
      </c>
      <c r="CF1598" s="39" t="str">
        <f t="shared" si="1039"/>
        <v/>
      </c>
      <c r="CG1598" s="39" t="str">
        <f t="shared" si="1040"/>
        <v/>
      </c>
      <c r="CH1598" s="39" t="str">
        <f t="shared" si="1041"/>
        <v/>
      </c>
      <c r="CI1598" s="39" t="str">
        <f t="shared" si="1042"/>
        <v/>
      </c>
    </row>
    <row r="1599" spans="1:87">
      <c r="A1599" s="18"/>
      <c r="B1599" s="15" t="str">
        <f>'Gene Table'!E1598</f>
        <v>hsa-miR-4800-5p</v>
      </c>
      <c r="C1599" s="15" t="str">
        <f>'Gene Table'!B1598</f>
        <v>C12</v>
      </c>
      <c r="D1599" s="16" t="str">
        <f>IF(SUM('Test Sample Data'!D$3:D$98)&gt;10,IF(AND(ISNUMBER('Test Sample Data'!D1598),'Test Sample Data'!D1598&lt;$B$1,'Test Sample Data'!D1598&gt;0),'Test Sample Data'!D1598,$B$1),"")</f>
        <v/>
      </c>
      <c r="E1599" s="17" t="str">
        <f>IF(SUM('Test Sample Data'!E$3:E$98)&gt;10,IF(AND(ISNUMBER('Test Sample Data'!E1598),'Test Sample Data'!E1598&lt;$B$1,'Test Sample Data'!E1598&gt;0),'Test Sample Data'!E1598,$B$1),"")</f>
        <v/>
      </c>
      <c r="F1599" s="17" t="str">
        <f>IF(SUM('Test Sample Data'!F$3:F$98)&gt;10,IF(AND(ISNUMBER('Test Sample Data'!F1598),'Test Sample Data'!F1598&lt;$B$1,'Test Sample Data'!F1598&gt;0),'Test Sample Data'!F1598,$B$1),"")</f>
        <v/>
      </c>
      <c r="G1599" s="17" t="str">
        <f>IF(SUM('Test Sample Data'!G$3:G$98)&gt;10,IF(AND(ISNUMBER('Test Sample Data'!G1598),'Test Sample Data'!G1598&lt;$B$1,'Test Sample Data'!G1598&gt;0),'Test Sample Data'!G1598,$B$1),"")</f>
        <v/>
      </c>
      <c r="H1599" s="17" t="str">
        <f>IF(SUM('Test Sample Data'!H$3:H$98)&gt;10,IF(AND(ISNUMBER('Test Sample Data'!H1598),'Test Sample Data'!H1598&lt;$B$1,'Test Sample Data'!H1598&gt;0),'Test Sample Data'!H1598,$B$1),"")</f>
        <v/>
      </c>
      <c r="I1599" s="17" t="str">
        <f>IF(SUM('Test Sample Data'!I$3:I$98)&gt;10,IF(AND(ISNUMBER('Test Sample Data'!I1598),'Test Sample Data'!I1598&lt;$B$1,'Test Sample Data'!I1598&gt;0),'Test Sample Data'!I1598,$B$1),"")</f>
        <v/>
      </c>
      <c r="J1599" s="17" t="str">
        <f>IF(SUM('Test Sample Data'!J$3:J$98)&gt;10,IF(AND(ISNUMBER('Test Sample Data'!J1598),'Test Sample Data'!J1598&lt;$B$1,'Test Sample Data'!J1598&gt;0),'Test Sample Data'!J1598,$B$1),"")</f>
        <v/>
      </c>
      <c r="K1599" s="17" t="str">
        <f>IF(SUM('Test Sample Data'!K$3:K$98)&gt;10,IF(AND(ISNUMBER('Test Sample Data'!K1598),'Test Sample Data'!K1598&lt;$B$1,'Test Sample Data'!K1598&gt;0),'Test Sample Data'!K1598,$B$1),"")</f>
        <v/>
      </c>
      <c r="L1599" s="17" t="str">
        <f>IF(SUM('Test Sample Data'!L$3:L$98)&gt;10,IF(AND(ISNUMBER('Test Sample Data'!L1598),'Test Sample Data'!L1598&lt;$B$1,'Test Sample Data'!L1598&gt;0),'Test Sample Data'!L1598,$B$1),"")</f>
        <v/>
      </c>
      <c r="M1599" s="17" t="str">
        <f>IF(SUM('Test Sample Data'!M$3:M$98)&gt;10,IF(AND(ISNUMBER('Test Sample Data'!M1598),'Test Sample Data'!M1598&lt;$B$1,'Test Sample Data'!M1598&gt;0),'Test Sample Data'!M1598,$B$1),"")</f>
        <v/>
      </c>
      <c r="N1599" s="17" t="str">
        <f>'Gene Table'!E1598</f>
        <v>hsa-miR-4800-5p</v>
      </c>
      <c r="O1599" s="17" t="str">
        <f>'Gene Table'!B1598</f>
        <v>C12</v>
      </c>
      <c r="P1599" s="17" t="str">
        <f>IF(SUM('Control Sample Data'!D$3:D$98)&gt;10,IF(AND(ISNUMBER('Control Sample Data'!D1598),'Control Sample Data'!D1598&lt;$B$1,'Control Sample Data'!D1598&gt;0),'Control Sample Data'!D1598,$B$1),"")</f>
        <v/>
      </c>
      <c r="Q1599" s="17" t="str">
        <f>IF(SUM('Control Sample Data'!E$3:E$98)&gt;10,IF(AND(ISNUMBER('Control Sample Data'!E1598),'Control Sample Data'!E1598&lt;$B$1,'Control Sample Data'!E1598&gt;0),'Control Sample Data'!E1598,$B$1),"")</f>
        <v/>
      </c>
      <c r="R1599" s="17" t="str">
        <f>IF(SUM('Control Sample Data'!F$3:F$98)&gt;10,IF(AND(ISNUMBER('Control Sample Data'!F1598),'Control Sample Data'!F1598&lt;$B$1,'Control Sample Data'!F1598&gt;0),'Control Sample Data'!F1598,$B$1),"")</f>
        <v/>
      </c>
      <c r="S1599" s="17" t="str">
        <f>IF(SUM('Control Sample Data'!G$3:G$98)&gt;10,IF(AND(ISNUMBER('Control Sample Data'!G1598),'Control Sample Data'!G1598&lt;$B$1,'Control Sample Data'!G1598&gt;0),'Control Sample Data'!G1598,$B$1),"")</f>
        <v/>
      </c>
      <c r="T1599" s="17" t="str">
        <f>IF(SUM('Control Sample Data'!H$3:H$98)&gt;10,IF(AND(ISNUMBER('Control Sample Data'!H1598),'Control Sample Data'!H1598&lt;$B$1,'Control Sample Data'!H1598&gt;0),'Control Sample Data'!H1598,$B$1),"")</f>
        <v/>
      </c>
      <c r="U1599" s="17" t="str">
        <f>IF(SUM('Control Sample Data'!I$3:I$98)&gt;10,IF(AND(ISNUMBER('Control Sample Data'!I1598),'Control Sample Data'!I1598&lt;$B$1,'Control Sample Data'!I1598&gt;0),'Control Sample Data'!I1598,$B$1),"")</f>
        <v/>
      </c>
      <c r="V1599" s="17" t="str">
        <f>IF(SUM('Control Sample Data'!J$3:J$98)&gt;10,IF(AND(ISNUMBER('Control Sample Data'!J1598),'Control Sample Data'!J1598&lt;$B$1,'Control Sample Data'!J1598&gt;0),'Control Sample Data'!J1598,$B$1),"")</f>
        <v/>
      </c>
      <c r="W1599" s="17" t="str">
        <f>IF(SUM('Control Sample Data'!K$3:K$98)&gt;10,IF(AND(ISNUMBER('Control Sample Data'!K1598),'Control Sample Data'!K1598&lt;$B$1,'Control Sample Data'!K1598&gt;0),'Control Sample Data'!K1598,$B$1),"")</f>
        <v/>
      </c>
      <c r="X1599" s="17" t="str">
        <f>IF(SUM('Control Sample Data'!L$3:L$98)&gt;10,IF(AND(ISNUMBER('Control Sample Data'!L1598),'Control Sample Data'!L1598&lt;$B$1,'Control Sample Data'!L1598&gt;0),'Control Sample Data'!L1598,$B$1),"")</f>
        <v/>
      </c>
      <c r="Y1599" s="17" t="str">
        <f>IF(SUM('Control Sample Data'!M$3:M$98)&gt;10,IF(AND(ISNUMBER('Control Sample Data'!M1598),'Control Sample Data'!M1598&lt;$B$1,'Control Sample Data'!M1598&gt;0),'Control Sample Data'!M1598,$B$1),"")</f>
        <v/>
      </c>
      <c r="AT1599" s="36" t="str">
        <f t="shared" si="1043"/>
        <v/>
      </c>
      <c r="AU1599" s="36" t="str">
        <f t="shared" si="1044"/>
        <v/>
      </c>
      <c r="AV1599" s="36" t="str">
        <f t="shared" si="1045"/>
        <v/>
      </c>
      <c r="AW1599" s="36" t="str">
        <f t="shared" si="1046"/>
        <v/>
      </c>
      <c r="AX1599" s="36" t="str">
        <f t="shared" si="1047"/>
        <v/>
      </c>
      <c r="AY1599" s="36" t="str">
        <f t="shared" si="1048"/>
        <v/>
      </c>
      <c r="AZ1599" s="36" t="str">
        <f t="shared" si="1049"/>
        <v/>
      </c>
      <c r="BA1599" s="36" t="str">
        <f t="shared" si="1050"/>
        <v/>
      </c>
      <c r="BB1599" s="36" t="str">
        <f t="shared" si="1051"/>
        <v/>
      </c>
      <c r="BC1599" s="36" t="str">
        <f t="shared" si="1052"/>
        <v/>
      </c>
      <c r="BD1599" s="36" t="str">
        <f t="shared" si="1053"/>
        <v/>
      </c>
      <c r="BE1599" s="36" t="str">
        <f t="shared" si="1054"/>
        <v/>
      </c>
      <c r="BF1599" s="36" t="str">
        <f t="shared" si="1055"/>
        <v/>
      </c>
      <c r="BG1599" s="36" t="str">
        <f t="shared" si="1056"/>
        <v/>
      </c>
      <c r="BH1599" s="36" t="str">
        <f t="shared" si="1057"/>
        <v/>
      </c>
      <c r="BI1599" s="36" t="str">
        <f t="shared" si="1058"/>
        <v/>
      </c>
      <c r="BJ1599" s="36" t="str">
        <f t="shared" si="1059"/>
        <v/>
      </c>
      <c r="BK1599" s="36" t="str">
        <f t="shared" si="1060"/>
        <v/>
      </c>
      <c r="BL1599" s="36" t="str">
        <f t="shared" si="1061"/>
        <v/>
      </c>
      <c r="BM1599" s="36" t="str">
        <f t="shared" si="1062"/>
        <v/>
      </c>
      <c r="BN1599" s="38" t="e">
        <f t="shared" si="1021"/>
        <v>#DIV/0!</v>
      </c>
      <c r="BO1599" s="38" t="e">
        <f t="shared" si="1022"/>
        <v>#DIV/0!</v>
      </c>
      <c r="BP1599" s="39" t="str">
        <f t="shared" si="1023"/>
        <v/>
      </c>
      <c r="BQ1599" s="39" t="str">
        <f t="shared" si="1024"/>
        <v/>
      </c>
      <c r="BR1599" s="39" t="str">
        <f t="shared" si="1025"/>
        <v/>
      </c>
      <c r="BS1599" s="39" t="str">
        <f t="shared" si="1026"/>
        <v/>
      </c>
      <c r="BT1599" s="39" t="str">
        <f t="shared" si="1027"/>
        <v/>
      </c>
      <c r="BU1599" s="39" t="str">
        <f t="shared" si="1028"/>
        <v/>
      </c>
      <c r="BV1599" s="39" t="str">
        <f t="shared" si="1029"/>
        <v/>
      </c>
      <c r="BW1599" s="39" t="str">
        <f t="shared" si="1030"/>
        <v/>
      </c>
      <c r="BX1599" s="39" t="str">
        <f t="shared" si="1031"/>
        <v/>
      </c>
      <c r="BY1599" s="39" t="str">
        <f t="shared" si="1032"/>
        <v/>
      </c>
      <c r="BZ1599" s="39" t="str">
        <f t="shared" si="1033"/>
        <v/>
      </c>
      <c r="CA1599" s="39" t="str">
        <f t="shared" si="1034"/>
        <v/>
      </c>
      <c r="CB1599" s="39" t="str">
        <f t="shared" si="1035"/>
        <v/>
      </c>
      <c r="CC1599" s="39" t="str">
        <f t="shared" si="1036"/>
        <v/>
      </c>
      <c r="CD1599" s="39" t="str">
        <f t="shared" si="1037"/>
        <v/>
      </c>
      <c r="CE1599" s="39" t="str">
        <f t="shared" si="1038"/>
        <v/>
      </c>
      <c r="CF1599" s="39" t="str">
        <f t="shared" si="1039"/>
        <v/>
      </c>
      <c r="CG1599" s="39" t="str">
        <f t="shared" si="1040"/>
        <v/>
      </c>
      <c r="CH1599" s="39" t="str">
        <f t="shared" si="1041"/>
        <v/>
      </c>
      <c r="CI1599" s="39" t="str">
        <f t="shared" si="1042"/>
        <v/>
      </c>
    </row>
    <row r="1600" spans="1:87">
      <c r="A1600" s="18"/>
      <c r="B1600" s="15" t="str">
        <f>'Gene Table'!E1599</f>
        <v>hsa-miR-4746-3p</v>
      </c>
      <c r="C1600" s="15" t="str">
        <f>'Gene Table'!B1599</f>
        <v>C13</v>
      </c>
      <c r="D1600" s="16" t="str">
        <f>IF(SUM('Test Sample Data'!D$3:D$98)&gt;10,IF(AND(ISNUMBER('Test Sample Data'!D1599),'Test Sample Data'!D1599&lt;$B$1,'Test Sample Data'!D1599&gt;0),'Test Sample Data'!D1599,$B$1),"")</f>
        <v/>
      </c>
      <c r="E1600" s="17" t="str">
        <f>IF(SUM('Test Sample Data'!E$3:E$98)&gt;10,IF(AND(ISNUMBER('Test Sample Data'!E1599),'Test Sample Data'!E1599&lt;$B$1,'Test Sample Data'!E1599&gt;0),'Test Sample Data'!E1599,$B$1),"")</f>
        <v/>
      </c>
      <c r="F1600" s="17" t="str">
        <f>IF(SUM('Test Sample Data'!F$3:F$98)&gt;10,IF(AND(ISNUMBER('Test Sample Data'!F1599),'Test Sample Data'!F1599&lt;$B$1,'Test Sample Data'!F1599&gt;0),'Test Sample Data'!F1599,$B$1),"")</f>
        <v/>
      </c>
      <c r="G1600" s="17" t="str">
        <f>IF(SUM('Test Sample Data'!G$3:G$98)&gt;10,IF(AND(ISNUMBER('Test Sample Data'!G1599),'Test Sample Data'!G1599&lt;$B$1,'Test Sample Data'!G1599&gt;0),'Test Sample Data'!G1599,$B$1),"")</f>
        <v/>
      </c>
      <c r="H1600" s="17" t="str">
        <f>IF(SUM('Test Sample Data'!H$3:H$98)&gt;10,IF(AND(ISNUMBER('Test Sample Data'!H1599),'Test Sample Data'!H1599&lt;$B$1,'Test Sample Data'!H1599&gt;0),'Test Sample Data'!H1599,$B$1),"")</f>
        <v/>
      </c>
      <c r="I1600" s="17" t="str">
        <f>IF(SUM('Test Sample Data'!I$3:I$98)&gt;10,IF(AND(ISNUMBER('Test Sample Data'!I1599),'Test Sample Data'!I1599&lt;$B$1,'Test Sample Data'!I1599&gt;0),'Test Sample Data'!I1599,$B$1),"")</f>
        <v/>
      </c>
      <c r="J1600" s="17" t="str">
        <f>IF(SUM('Test Sample Data'!J$3:J$98)&gt;10,IF(AND(ISNUMBER('Test Sample Data'!J1599),'Test Sample Data'!J1599&lt;$B$1,'Test Sample Data'!J1599&gt;0),'Test Sample Data'!J1599,$B$1),"")</f>
        <v/>
      </c>
      <c r="K1600" s="17" t="str">
        <f>IF(SUM('Test Sample Data'!K$3:K$98)&gt;10,IF(AND(ISNUMBER('Test Sample Data'!K1599),'Test Sample Data'!K1599&lt;$B$1,'Test Sample Data'!K1599&gt;0),'Test Sample Data'!K1599,$B$1),"")</f>
        <v/>
      </c>
      <c r="L1600" s="17" t="str">
        <f>IF(SUM('Test Sample Data'!L$3:L$98)&gt;10,IF(AND(ISNUMBER('Test Sample Data'!L1599),'Test Sample Data'!L1599&lt;$B$1,'Test Sample Data'!L1599&gt;0),'Test Sample Data'!L1599,$B$1),"")</f>
        <v/>
      </c>
      <c r="M1600" s="17" t="str">
        <f>IF(SUM('Test Sample Data'!M$3:M$98)&gt;10,IF(AND(ISNUMBER('Test Sample Data'!M1599),'Test Sample Data'!M1599&lt;$B$1,'Test Sample Data'!M1599&gt;0),'Test Sample Data'!M1599,$B$1),"")</f>
        <v/>
      </c>
      <c r="N1600" s="17" t="str">
        <f>'Gene Table'!E1599</f>
        <v>hsa-miR-4746-3p</v>
      </c>
      <c r="O1600" s="17" t="str">
        <f>'Gene Table'!B1599</f>
        <v>C13</v>
      </c>
      <c r="P1600" s="17" t="str">
        <f>IF(SUM('Control Sample Data'!D$3:D$98)&gt;10,IF(AND(ISNUMBER('Control Sample Data'!D1599),'Control Sample Data'!D1599&lt;$B$1,'Control Sample Data'!D1599&gt;0),'Control Sample Data'!D1599,$B$1),"")</f>
        <v/>
      </c>
      <c r="Q1600" s="17" t="str">
        <f>IF(SUM('Control Sample Data'!E$3:E$98)&gt;10,IF(AND(ISNUMBER('Control Sample Data'!E1599),'Control Sample Data'!E1599&lt;$B$1,'Control Sample Data'!E1599&gt;0),'Control Sample Data'!E1599,$B$1),"")</f>
        <v/>
      </c>
      <c r="R1600" s="17" t="str">
        <f>IF(SUM('Control Sample Data'!F$3:F$98)&gt;10,IF(AND(ISNUMBER('Control Sample Data'!F1599),'Control Sample Data'!F1599&lt;$B$1,'Control Sample Data'!F1599&gt;0),'Control Sample Data'!F1599,$B$1),"")</f>
        <v/>
      </c>
      <c r="S1600" s="17" t="str">
        <f>IF(SUM('Control Sample Data'!G$3:G$98)&gt;10,IF(AND(ISNUMBER('Control Sample Data'!G1599),'Control Sample Data'!G1599&lt;$B$1,'Control Sample Data'!G1599&gt;0),'Control Sample Data'!G1599,$B$1),"")</f>
        <v/>
      </c>
      <c r="T1600" s="17" t="str">
        <f>IF(SUM('Control Sample Data'!H$3:H$98)&gt;10,IF(AND(ISNUMBER('Control Sample Data'!H1599),'Control Sample Data'!H1599&lt;$B$1,'Control Sample Data'!H1599&gt;0),'Control Sample Data'!H1599,$B$1),"")</f>
        <v/>
      </c>
      <c r="U1600" s="17" t="str">
        <f>IF(SUM('Control Sample Data'!I$3:I$98)&gt;10,IF(AND(ISNUMBER('Control Sample Data'!I1599),'Control Sample Data'!I1599&lt;$B$1,'Control Sample Data'!I1599&gt;0),'Control Sample Data'!I1599,$B$1),"")</f>
        <v/>
      </c>
      <c r="V1600" s="17" t="str">
        <f>IF(SUM('Control Sample Data'!J$3:J$98)&gt;10,IF(AND(ISNUMBER('Control Sample Data'!J1599),'Control Sample Data'!J1599&lt;$B$1,'Control Sample Data'!J1599&gt;0),'Control Sample Data'!J1599,$B$1),"")</f>
        <v/>
      </c>
      <c r="W1600" s="17" t="str">
        <f>IF(SUM('Control Sample Data'!K$3:K$98)&gt;10,IF(AND(ISNUMBER('Control Sample Data'!K1599),'Control Sample Data'!K1599&lt;$B$1,'Control Sample Data'!K1599&gt;0),'Control Sample Data'!K1599,$B$1),"")</f>
        <v/>
      </c>
      <c r="X1600" s="17" t="str">
        <f>IF(SUM('Control Sample Data'!L$3:L$98)&gt;10,IF(AND(ISNUMBER('Control Sample Data'!L1599),'Control Sample Data'!L1599&lt;$B$1,'Control Sample Data'!L1599&gt;0),'Control Sample Data'!L1599,$B$1),"")</f>
        <v/>
      </c>
      <c r="Y1600" s="17" t="str">
        <f>IF(SUM('Control Sample Data'!M$3:M$98)&gt;10,IF(AND(ISNUMBER('Control Sample Data'!M1599),'Control Sample Data'!M1599&lt;$B$1,'Control Sample Data'!M1599&gt;0),'Control Sample Data'!M1599,$B$1),"")</f>
        <v/>
      </c>
      <c r="AT1600" s="36" t="str">
        <f t="shared" si="1043"/>
        <v/>
      </c>
      <c r="AU1600" s="36" t="str">
        <f t="shared" si="1044"/>
        <v/>
      </c>
      <c r="AV1600" s="36" t="str">
        <f t="shared" si="1045"/>
        <v/>
      </c>
      <c r="AW1600" s="36" t="str">
        <f t="shared" si="1046"/>
        <v/>
      </c>
      <c r="AX1600" s="36" t="str">
        <f t="shared" si="1047"/>
        <v/>
      </c>
      <c r="AY1600" s="36" t="str">
        <f t="shared" si="1048"/>
        <v/>
      </c>
      <c r="AZ1600" s="36" t="str">
        <f t="shared" si="1049"/>
        <v/>
      </c>
      <c r="BA1600" s="36" t="str">
        <f t="shared" si="1050"/>
        <v/>
      </c>
      <c r="BB1600" s="36" t="str">
        <f t="shared" si="1051"/>
        <v/>
      </c>
      <c r="BC1600" s="36" t="str">
        <f t="shared" si="1052"/>
        <v/>
      </c>
      <c r="BD1600" s="36" t="str">
        <f t="shared" si="1053"/>
        <v/>
      </c>
      <c r="BE1600" s="36" t="str">
        <f t="shared" si="1054"/>
        <v/>
      </c>
      <c r="BF1600" s="36" t="str">
        <f t="shared" si="1055"/>
        <v/>
      </c>
      <c r="BG1600" s="36" t="str">
        <f t="shared" si="1056"/>
        <v/>
      </c>
      <c r="BH1600" s="36" t="str">
        <f t="shared" si="1057"/>
        <v/>
      </c>
      <c r="BI1600" s="36" t="str">
        <f t="shared" si="1058"/>
        <v/>
      </c>
      <c r="BJ1600" s="36" t="str">
        <f t="shared" si="1059"/>
        <v/>
      </c>
      <c r="BK1600" s="36" t="str">
        <f t="shared" si="1060"/>
        <v/>
      </c>
      <c r="BL1600" s="36" t="str">
        <f t="shared" si="1061"/>
        <v/>
      </c>
      <c r="BM1600" s="36" t="str">
        <f t="shared" si="1062"/>
        <v/>
      </c>
      <c r="BN1600" s="38" t="e">
        <f t="shared" si="1021"/>
        <v>#DIV/0!</v>
      </c>
      <c r="BO1600" s="38" t="e">
        <f t="shared" si="1022"/>
        <v>#DIV/0!</v>
      </c>
      <c r="BP1600" s="39" t="str">
        <f t="shared" si="1023"/>
        <v/>
      </c>
      <c r="BQ1600" s="39" t="str">
        <f t="shared" si="1024"/>
        <v/>
      </c>
      <c r="BR1600" s="39" t="str">
        <f t="shared" si="1025"/>
        <v/>
      </c>
      <c r="BS1600" s="39" t="str">
        <f t="shared" si="1026"/>
        <v/>
      </c>
      <c r="BT1600" s="39" t="str">
        <f t="shared" si="1027"/>
        <v/>
      </c>
      <c r="BU1600" s="39" t="str">
        <f t="shared" si="1028"/>
        <v/>
      </c>
      <c r="BV1600" s="39" t="str">
        <f t="shared" si="1029"/>
        <v/>
      </c>
      <c r="BW1600" s="39" t="str">
        <f t="shared" si="1030"/>
        <v/>
      </c>
      <c r="BX1600" s="39" t="str">
        <f t="shared" si="1031"/>
        <v/>
      </c>
      <c r="BY1600" s="39" t="str">
        <f t="shared" si="1032"/>
        <v/>
      </c>
      <c r="BZ1600" s="39" t="str">
        <f t="shared" si="1033"/>
        <v/>
      </c>
      <c r="CA1600" s="39" t="str">
        <f t="shared" si="1034"/>
        <v/>
      </c>
      <c r="CB1600" s="39" t="str">
        <f t="shared" si="1035"/>
        <v/>
      </c>
      <c r="CC1600" s="39" t="str">
        <f t="shared" si="1036"/>
        <v/>
      </c>
      <c r="CD1600" s="39" t="str">
        <f t="shared" si="1037"/>
        <v/>
      </c>
      <c r="CE1600" s="39" t="str">
        <f t="shared" si="1038"/>
        <v/>
      </c>
      <c r="CF1600" s="39" t="str">
        <f t="shared" si="1039"/>
        <v/>
      </c>
      <c r="CG1600" s="39" t="str">
        <f t="shared" si="1040"/>
        <v/>
      </c>
      <c r="CH1600" s="39" t="str">
        <f t="shared" si="1041"/>
        <v/>
      </c>
      <c r="CI1600" s="39" t="str">
        <f t="shared" si="1042"/>
        <v/>
      </c>
    </row>
    <row r="1601" spans="1:87">
      <c r="A1601" s="18"/>
      <c r="B1601" s="15" t="str">
        <f>'Gene Table'!E1600</f>
        <v>hsa-miR-4800-3p</v>
      </c>
      <c r="C1601" s="15" t="str">
        <f>'Gene Table'!B1600</f>
        <v>C14</v>
      </c>
      <c r="D1601" s="16" t="str">
        <f>IF(SUM('Test Sample Data'!D$3:D$98)&gt;10,IF(AND(ISNUMBER('Test Sample Data'!D1600),'Test Sample Data'!D1600&lt;$B$1,'Test Sample Data'!D1600&gt;0),'Test Sample Data'!D1600,$B$1),"")</f>
        <v/>
      </c>
      <c r="E1601" s="17" t="str">
        <f>IF(SUM('Test Sample Data'!E$3:E$98)&gt;10,IF(AND(ISNUMBER('Test Sample Data'!E1600),'Test Sample Data'!E1600&lt;$B$1,'Test Sample Data'!E1600&gt;0),'Test Sample Data'!E1600,$B$1),"")</f>
        <v/>
      </c>
      <c r="F1601" s="17" t="str">
        <f>IF(SUM('Test Sample Data'!F$3:F$98)&gt;10,IF(AND(ISNUMBER('Test Sample Data'!F1600),'Test Sample Data'!F1600&lt;$B$1,'Test Sample Data'!F1600&gt;0),'Test Sample Data'!F1600,$B$1),"")</f>
        <v/>
      </c>
      <c r="G1601" s="17" t="str">
        <f>IF(SUM('Test Sample Data'!G$3:G$98)&gt;10,IF(AND(ISNUMBER('Test Sample Data'!G1600),'Test Sample Data'!G1600&lt;$B$1,'Test Sample Data'!G1600&gt;0),'Test Sample Data'!G1600,$B$1),"")</f>
        <v/>
      </c>
      <c r="H1601" s="17" t="str">
        <f>IF(SUM('Test Sample Data'!H$3:H$98)&gt;10,IF(AND(ISNUMBER('Test Sample Data'!H1600),'Test Sample Data'!H1600&lt;$B$1,'Test Sample Data'!H1600&gt;0),'Test Sample Data'!H1600,$B$1),"")</f>
        <v/>
      </c>
      <c r="I1601" s="17" t="str">
        <f>IF(SUM('Test Sample Data'!I$3:I$98)&gt;10,IF(AND(ISNUMBER('Test Sample Data'!I1600),'Test Sample Data'!I1600&lt;$B$1,'Test Sample Data'!I1600&gt;0),'Test Sample Data'!I1600,$B$1),"")</f>
        <v/>
      </c>
      <c r="J1601" s="17" t="str">
        <f>IF(SUM('Test Sample Data'!J$3:J$98)&gt;10,IF(AND(ISNUMBER('Test Sample Data'!J1600),'Test Sample Data'!J1600&lt;$B$1,'Test Sample Data'!J1600&gt;0),'Test Sample Data'!J1600,$B$1),"")</f>
        <v/>
      </c>
      <c r="K1601" s="17" t="str">
        <f>IF(SUM('Test Sample Data'!K$3:K$98)&gt;10,IF(AND(ISNUMBER('Test Sample Data'!K1600),'Test Sample Data'!K1600&lt;$B$1,'Test Sample Data'!K1600&gt;0),'Test Sample Data'!K1600,$B$1),"")</f>
        <v/>
      </c>
      <c r="L1601" s="17" t="str">
        <f>IF(SUM('Test Sample Data'!L$3:L$98)&gt;10,IF(AND(ISNUMBER('Test Sample Data'!L1600),'Test Sample Data'!L1600&lt;$B$1,'Test Sample Data'!L1600&gt;0),'Test Sample Data'!L1600,$B$1),"")</f>
        <v/>
      </c>
      <c r="M1601" s="17" t="str">
        <f>IF(SUM('Test Sample Data'!M$3:M$98)&gt;10,IF(AND(ISNUMBER('Test Sample Data'!M1600),'Test Sample Data'!M1600&lt;$B$1,'Test Sample Data'!M1600&gt;0),'Test Sample Data'!M1600,$B$1),"")</f>
        <v/>
      </c>
      <c r="N1601" s="17" t="str">
        <f>'Gene Table'!E1600</f>
        <v>hsa-miR-4800-3p</v>
      </c>
      <c r="O1601" s="17" t="str">
        <f>'Gene Table'!B1600</f>
        <v>C14</v>
      </c>
      <c r="P1601" s="17" t="str">
        <f>IF(SUM('Control Sample Data'!D$3:D$98)&gt;10,IF(AND(ISNUMBER('Control Sample Data'!D1600),'Control Sample Data'!D1600&lt;$B$1,'Control Sample Data'!D1600&gt;0),'Control Sample Data'!D1600,$B$1),"")</f>
        <v/>
      </c>
      <c r="Q1601" s="17" t="str">
        <f>IF(SUM('Control Sample Data'!E$3:E$98)&gt;10,IF(AND(ISNUMBER('Control Sample Data'!E1600),'Control Sample Data'!E1600&lt;$B$1,'Control Sample Data'!E1600&gt;0),'Control Sample Data'!E1600,$B$1),"")</f>
        <v/>
      </c>
      <c r="R1601" s="17" t="str">
        <f>IF(SUM('Control Sample Data'!F$3:F$98)&gt;10,IF(AND(ISNUMBER('Control Sample Data'!F1600),'Control Sample Data'!F1600&lt;$B$1,'Control Sample Data'!F1600&gt;0),'Control Sample Data'!F1600,$B$1),"")</f>
        <v/>
      </c>
      <c r="S1601" s="17" t="str">
        <f>IF(SUM('Control Sample Data'!G$3:G$98)&gt;10,IF(AND(ISNUMBER('Control Sample Data'!G1600),'Control Sample Data'!G1600&lt;$B$1,'Control Sample Data'!G1600&gt;0),'Control Sample Data'!G1600,$B$1),"")</f>
        <v/>
      </c>
      <c r="T1601" s="17" t="str">
        <f>IF(SUM('Control Sample Data'!H$3:H$98)&gt;10,IF(AND(ISNUMBER('Control Sample Data'!H1600),'Control Sample Data'!H1600&lt;$B$1,'Control Sample Data'!H1600&gt;0),'Control Sample Data'!H1600,$B$1),"")</f>
        <v/>
      </c>
      <c r="U1601" s="17" t="str">
        <f>IF(SUM('Control Sample Data'!I$3:I$98)&gt;10,IF(AND(ISNUMBER('Control Sample Data'!I1600),'Control Sample Data'!I1600&lt;$B$1,'Control Sample Data'!I1600&gt;0),'Control Sample Data'!I1600,$B$1),"")</f>
        <v/>
      </c>
      <c r="V1601" s="17" t="str">
        <f>IF(SUM('Control Sample Data'!J$3:J$98)&gt;10,IF(AND(ISNUMBER('Control Sample Data'!J1600),'Control Sample Data'!J1600&lt;$B$1,'Control Sample Data'!J1600&gt;0),'Control Sample Data'!J1600,$B$1),"")</f>
        <v/>
      </c>
      <c r="W1601" s="17" t="str">
        <f>IF(SUM('Control Sample Data'!K$3:K$98)&gt;10,IF(AND(ISNUMBER('Control Sample Data'!K1600),'Control Sample Data'!K1600&lt;$B$1,'Control Sample Data'!K1600&gt;0),'Control Sample Data'!K1600,$B$1),"")</f>
        <v/>
      </c>
      <c r="X1601" s="17" t="str">
        <f>IF(SUM('Control Sample Data'!L$3:L$98)&gt;10,IF(AND(ISNUMBER('Control Sample Data'!L1600),'Control Sample Data'!L1600&lt;$B$1,'Control Sample Data'!L1600&gt;0),'Control Sample Data'!L1600,$B$1),"")</f>
        <v/>
      </c>
      <c r="Y1601" s="17" t="str">
        <f>IF(SUM('Control Sample Data'!M$3:M$98)&gt;10,IF(AND(ISNUMBER('Control Sample Data'!M1600),'Control Sample Data'!M1600&lt;$B$1,'Control Sample Data'!M1600&gt;0),'Control Sample Data'!M1600,$B$1),"")</f>
        <v/>
      </c>
      <c r="AT1601" s="36" t="str">
        <f t="shared" si="1043"/>
        <v/>
      </c>
      <c r="AU1601" s="36" t="str">
        <f t="shared" si="1044"/>
        <v/>
      </c>
      <c r="AV1601" s="36" t="str">
        <f t="shared" si="1045"/>
        <v/>
      </c>
      <c r="AW1601" s="36" t="str">
        <f t="shared" si="1046"/>
        <v/>
      </c>
      <c r="AX1601" s="36" t="str">
        <f t="shared" si="1047"/>
        <v/>
      </c>
      <c r="AY1601" s="36" t="str">
        <f t="shared" si="1048"/>
        <v/>
      </c>
      <c r="AZ1601" s="36" t="str">
        <f t="shared" si="1049"/>
        <v/>
      </c>
      <c r="BA1601" s="36" t="str">
        <f t="shared" si="1050"/>
        <v/>
      </c>
      <c r="BB1601" s="36" t="str">
        <f t="shared" si="1051"/>
        <v/>
      </c>
      <c r="BC1601" s="36" t="str">
        <f t="shared" si="1052"/>
        <v/>
      </c>
      <c r="BD1601" s="36" t="str">
        <f t="shared" si="1053"/>
        <v/>
      </c>
      <c r="BE1601" s="36" t="str">
        <f t="shared" si="1054"/>
        <v/>
      </c>
      <c r="BF1601" s="36" t="str">
        <f t="shared" si="1055"/>
        <v/>
      </c>
      <c r="BG1601" s="36" t="str">
        <f t="shared" si="1056"/>
        <v/>
      </c>
      <c r="BH1601" s="36" t="str">
        <f t="shared" si="1057"/>
        <v/>
      </c>
      <c r="BI1601" s="36" t="str">
        <f t="shared" si="1058"/>
        <v/>
      </c>
      <c r="BJ1601" s="36" t="str">
        <f t="shared" si="1059"/>
        <v/>
      </c>
      <c r="BK1601" s="36" t="str">
        <f t="shared" si="1060"/>
        <v/>
      </c>
      <c r="BL1601" s="36" t="str">
        <f t="shared" si="1061"/>
        <v/>
      </c>
      <c r="BM1601" s="36" t="str">
        <f t="shared" si="1062"/>
        <v/>
      </c>
      <c r="BN1601" s="38" t="e">
        <f t="shared" si="1021"/>
        <v>#DIV/0!</v>
      </c>
      <c r="BO1601" s="38" t="e">
        <f t="shared" si="1022"/>
        <v>#DIV/0!</v>
      </c>
      <c r="BP1601" s="39" t="str">
        <f t="shared" si="1023"/>
        <v/>
      </c>
      <c r="BQ1601" s="39" t="str">
        <f t="shared" si="1024"/>
        <v/>
      </c>
      <c r="BR1601" s="39" t="str">
        <f t="shared" si="1025"/>
        <v/>
      </c>
      <c r="BS1601" s="39" t="str">
        <f t="shared" si="1026"/>
        <v/>
      </c>
      <c r="BT1601" s="39" t="str">
        <f t="shared" si="1027"/>
        <v/>
      </c>
      <c r="BU1601" s="39" t="str">
        <f t="shared" si="1028"/>
        <v/>
      </c>
      <c r="BV1601" s="39" t="str">
        <f t="shared" si="1029"/>
        <v/>
      </c>
      <c r="BW1601" s="39" t="str">
        <f t="shared" si="1030"/>
        <v/>
      </c>
      <c r="BX1601" s="39" t="str">
        <f t="shared" si="1031"/>
        <v/>
      </c>
      <c r="BY1601" s="39" t="str">
        <f t="shared" si="1032"/>
        <v/>
      </c>
      <c r="BZ1601" s="39" t="str">
        <f t="shared" si="1033"/>
        <v/>
      </c>
      <c r="CA1601" s="39" t="str">
        <f t="shared" si="1034"/>
        <v/>
      </c>
      <c r="CB1601" s="39" t="str">
        <f t="shared" si="1035"/>
        <v/>
      </c>
      <c r="CC1601" s="39" t="str">
        <f t="shared" si="1036"/>
        <v/>
      </c>
      <c r="CD1601" s="39" t="str">
        <f t="shared" si="1037"/>
        <v/>
      </c>
      <c r="CE1601" s="39" t="str">
        <f t="shared" si="1038"/>
        <v/>
      </c>
      <c r="CF1601" s="39" t="str">
        <f t="shared" si="1039"/>
        <v/>
      </c>
      <c r="CG1601" s="39" t="str">
        <f t="shared" si="1040"/>
        <v/>
      </c>
      <c r="CH1601" s="39" t="str">
        <f t="shared" si="1041"/>
        <v/>
      </c>
      <c r="CI1601" s="39" t="str">
        <f t="shared" si="1042"/>
        <v/>
      </c>
    </row>
    <row r="1602" spans="1:87">
      <c r="A1602" s="18"/>
      <c r="B1602" s="15" t="str">
        <f>'Gene Table'!E1601</f>
        <v>hsa-miR-4747-5p</v>
      </c>
      <c r="C1602" s="15" t="str">
        <f>'Gene Table'!B1601</f>
        <v>C15</v>
      </c>
      <c r="D1602" s="16" t="str">
        <f>IF(SUM('Test Sample Data'!D$3:D$98)&gt;10,IF(AND(ISNUMBER('Test Sample Data'!D1601),'Test Sample Data'!D1601&lt;$B$1,'Test Sample Data'!D1601&gt;0),'Test Sample Data'!D1601,$B$1),"")</f>
        <v/>
      </c>
      <c r="E1602" s="17" t="str">
        <f>IF(SUM('Test Sample Data'!E$3:E$98)&gt;10,IF(AND(ISNUMBER('Test Sample Data'!E1601),'Test Sample Data'!E1601&lt;$B$1,'Test Sample Data'!E1601&gt;0),'Test Sample Data'!E1601,$B$1),"")</f>
        <v/>
      </c>
      <c r="F1602" s="17" t="str">
        <f>IF(SUM('Test Sample Data'!F$3:F$98)&gt;10,IF(AND(ISNUMBER('Test Sample Data'!F1601),'Test Sample Data'!F1601&lt;$B$1,'Test Sample Data'!F1601&gt;0),'Test Sample Data'!F1601,$B$1),"")</f>
        <v/>
      </c>
      <c r="G1602" s="17" t="str">
        <f>IF(SUM('Test Sample Data'!G$3:G$98)&gt;10,IF(AND(ISNUMBER('Test Sample Data'!G1601),'Test Sample Data'!G1601&lt;$B$1,'Test Sample Data'!G1601&gt;0),'Test Sample Data'!G1601,$B$1),"")</f>
        <v/>
      </c>
      <c r="H1602" s="17" t="str">
        <f>IF(SUM('Test Sample Data'!H$3:H$98)&gt;10,IF(AND(ISNUMBER('Test Sample Data'!H1601),'Test Sample Data'!H1601&lt;$B$1,'Test Sample Data'!H1601&gt;0),'Test Sample Data'!H1601,$B$1),"")</f>
        <v/>
      </c>
      <c r="I1602" s="17" t="str">
        <f>IF(SUM('Test Sample Data'!I$3:I$98)&gt;10,IF(AND(ISNUMBER('Test Sample Data'!I1601),'Test Sample Data'!I1601&lt;$B$1,'Test Sample Data'!I1601&gt;0),'Test Sample Data'!I1601,$B$1),"")</f>
        <v/>
      </c>
      <c r="J1602" s="17" t="str">
        <f>IF(SUM('Test Sample Data'!J$3:J$98)&gt;10,IF(AND(ISNUMBER('Test Sample Data'!J1601),'Test Sample Data'!J1601&lt;$B$1,'Test Sample Data'!J1601&gt;0),'Test Sample Data'!J1601,$B$1),"")</f>
        <v/>
      </c>
      <c r="K1602" s="17" t="str">
        <f>IF(SUM('Test Sample Data'!K$3:K$98)&gt;10,IF(AND(ISNUMBER('Test Sample Data'!K1601),'Test Sample Data'!K1601&lt;$B$1,'Test Sample Data'!K1601&gt;0),'Test Sample Data'!K1601,$B$1),"")</f>
        <v/>
      </c>
      <c r="L1602" s="17" t="str">
        <f>IF(SUM('Test Sample Data'!L$3:L$98)&gt;10,IF(AND(ISNUMBER('Test Sample Data'!L1601),'Test Sample Data'!L1601&lt;$B$1,'Test Sample Data'!L1601&gt;0),'Test Sample Data'!L1601,$B$1),"")</f>
        <v/>
      </c>
      <c r="M1602" s="17" t="str">
        <f>IF(SUM('Test Sample Data'!M$3:M$98)&gt;10,IF(AND(ISNUMBER('Test Sample Data'!M1601),'Test Sample Data'!M1601&lt;$B$1,'Test Sample Data'!M1601&gt;0),'Test Sample Data'!M1601,$B$1),"")</f>
        <v/>
      </c>
      <c r="N1602" s="17" t="str">
        <f>'Gene Table'!E1601</f>
        <v>hsa-miR-4747-5p</v>
      </c>
      <c r="O1602" s="17" t="str">
        <f>'Gene Table'!B1601</f>
        <v>C15</v>
      </c>
      <c r="P1602" s="17" t="str">
        <f>IF(SUM('Control Sample Data'!D$3:D$98)&gt;10,IF(AND(ISNUMBER('Control Sample Data'!D1601),'Control Sample Data'!D1601&lt;$B$1,'Control Sample Data'!D1601&gt;0),'Control Sample Data'!D1601,$B$1),"")</f>
        <v/>
      </c>
      <c r="Q1602" s="17" t="str">
        <f>IF(SUM('Control Sample Data'!E$3:E$98)&gt;10,IF(AND(ISNUMBER('Control Sample Data'!E1601),'Control Sample Data'!E1601&lt;$B$1,'Control Sample Data'!E1601&gt;0),'Control Sample Data'!E1601,$B$1),"")</f>
        <v/>
      </c>
      <c r="R1602" s="17" t="str">
        <f>IF(SUM('Control Sample Data'!F$3:F$98)&gt;10,IF(AND(ISNUMBER('Control Sample Data'!F1601),'Control Sample Data'!F1601&lt;$B$1,'Control Sample Data'!F1601&gt;0),'Control Sample Data'!F1601,$B$1),"")</f>
        <v/>
      </c>
      <c r="S1602" s="17" t="str">
        <f>IF(SUM('Control Sample Data'!G$3:G$98)&gt;10,IF(AND(ISNUMBER('Control Sample Data'!G1601),'Control Sample Data'!G1601&lt;$B$1,'Control Sample Data'!G1601&gt;0),'Control Sample Data'!G1601,$B$1),"")</f>
        <v/>
      </c>
      <c r="T1602" s="17" t="str">
        <f>IF(SUM('Control Sample Data'!H$3:H$98)&gt;10,IF(AND(ISNUMBER('Control Sample Data'!H1601),'Control Sample Data'!H1601&lt;$B$1,'Control Sample Data'!H1601&gt;0),'Control Sample Data'!H1601,$B$1),"")</f>
        <v/>
      </c>
      <c r="U1602" s="17" t="str">
        <f>IF(SUM('Control Sample Data'!I$3:I$98)&gt;10,IF(AND(ISNUMBER('Control Sample Data'!I1601),'Control Sample Data'!I1601&lt;$B$1,'Control Sample Data'!I1601&gt;0),'Control Sample Data'!I1601,$B$1),"")</f>
        <v/>
      </c>
      <c r="V1602" s="17" t="str">
        <f>IF(SUM('Control Sample Data'!J$3:J$98)&gt;10,IF(AND(ISNUMBER('Control Sample Data'!J1601),'Control Sample Data'!J1601&lt;$B$1,'Control Sample Data'!J1601&gt;0),'Control Sample Data'!J1601,$B$1),"")</f>
        <v/>
      </c>
      <c r="W1602" s="17" t="str">
        <f>IF(SUM('Control Sample Data'!K$3:K$98)&gt;10,IF(AND(ISNUMBER('Control Sample Data'!K1601),'Control Sample Data'!K1601&lt;$B$1,'Control Sample Data'!K1601&gt;0),'Control Sample Data'!K1601,$B$1),"")</f>
        <v/>
      </c>
      <c r="X1602" s="17" t="str">
        <f>IF(SUM('Control Sample Data'!L$3:L$98)&gt;10,IF(AND(ISNUMBER('Control Sample Data'!L1601),'Control Sample Data'!L1601&lt;$B$1,'Control Sample Data'!L1601&gt;0),'Control Sample Data'!L1601,$B$1),"")</f>
        <v/>
      </c>
      <c r="Y1602" s="17" t="str">
        <f>IF(SUM('Control Sample Data'!M$3:M$98)&gt;10,IF(AND(ISNUMBER('Control Sample Data'!M1601),'Control Sample Data'!M1601&lt;$B$1,'Control Sample Data'!M1601&gt;0),'Control Sample Data'!M1601,$B$1),"")</f>
        <v/>
      </c>
      <c r="AT1602" s="36" t="str">
        <f t="shared" si="1043"/>
        <v/>
      </c>
      <c r="AU1602" s="36" t="str">
        <f t="shared" si="1044"/>
        <v/>
      </c>
      <c r="AV1602" s="36" t="str">
        <f t="shared" si="1045"/>
        <v/>
      </c>
      <c r="AW1602" s="36" t="str">
        <f t="shared" si="1046"/>
        <v/>
      </c>
      <c r="AX1602" s="36" t="str">
        <f t="shared" si="1047"/>
        <v/>
      </c>
      <c r="AY1602" s="36" t="str">
        <f t="shared" si="1048"/>
        <v/>
      </c>
      <c r="AZ1602" s="36" t="str">
        <f t="shared" si="1049"/>
        <v/>
      </c>
      <c r="BA1602" s="36" t="str">
        <f t="shared" si="1050"/>
        <v/>
      </c>
      <c r="BB1602" s="36" t="str">
        <f t="shared" si="1051"/>
        <v/>
      </c>
      <c r="BC1602" s="36" t="str">
        <f t="shared" si="1052"/>
        <v/>
      </c>
      <c r="BD1602" s="36" t="str">
        <f t="shared" si="1053"/>
        <v/>
      </c>
      <c r="BE1602" s="36" t="str">
        <f t="shared" si="1054"/>
        <v/>
      </c>
      <c r="BF1602" s="36" t="str">
        <f t="shared" si="1055"/>
        <v/>
      </c>
      <c r="BG1602" s="36" t="str">
        <f t="shared" si="1056"/>
        <v/>
      </c>
      <c r="BH1602" s="36" t="str">
        <f t="shared" si="1057"/>
        <v/>
      </c>
      <c r="BI1602" s="36" t="str">
        <f t="shared" si="1058"/>
        <v/>
      </c>
      <c r="BJ1602" s="36" t="str">
        <f t="shared" si="1059"/>
        <v/>
      </c>
      <c r="BK1602" s="36" t="str">
        <f t="shared" si="1060"/>
        <v/>
      </c>
      <c r="BL1602" s="36" t="str">
        <f t="shared" si="1061"/>
        <v/>
      </c>
      <c r="BM1602" s="36" t="str">
        <f t="shared" si="1062"/>
        <v/>
      </c>
      <c r="BN1602" s="38" t="e">
        <f t="shared" si="1021"/>
        <v>#DIV/0!</v>
      </c>
      <c r="BO1602" s="38" t="e">
        <f t="shared" si="1022"/>
        <v>#DIV/0!</v>
      </c>
      <c r="BP1602" s="39" t="str">
        <f t="shared" si="1023"/>
        <v/>
      </c>
      <c r="BQ1602" s="39" t="str">
        <f t="shared" si="1024"/>
        <v/>
      </c>
      <c r="BR1602" s="39" t="str">
        <f t="shared" si="1025"/>
        <v/>
      </c>
      <c r="BS1602" s="39" t="str">
        <f t="shared" si="1026"/>
        <v/>
      </c>
      <c r="BT1602" s="39" t="str">
        <f t="shared" si="1027"/>
        <v/>
      </c>
      <c r="BU1602" s="39" t="str">
        <f t="shared" si="1028"/>
        <v/>
      </c>
      <c r="BV1602" s="39" t="str">
        <f t="shared" si="1029"/>
        <v/>
      </c>
      <c r="BW1602" s="39" t="str">
        <f t="shared" si="1030"/>
        <v/>
      </c>
      <c r="BX1602" s="39" t="str">
        <f t="shared" si="1031"/>
        <v/>
      </c>
      <c r="BY1602" s="39" t="str">
        <f t="shared" si="1032"/>
        <v/>
      </c>
      <c r="BZ1602" s="39" t="str">
        <f t="shared" si="1033"/>
        <v/>
      </c>
      <c r="CA1602" s="39" t="str">
        <f t="shared" si="1034"/>
        <v/>
      </c>
      <c r="CB1602" s="39" t="str">
        <f t="shared" si="1035"/>
        <v/>
      </c>
      <c r="CC1602" s="39" t="str">
        <f t="shared" si="1036"/>
        <v/>
      </c>
      <c r="CD1602" s="39" t="str">
        <f t="shared" si="1037"/>
        <v/>
      </c>
      <c r="CE1602" s="39" t="str">
        <f t="shared" si="1038"/>
        <v/>
      </c>
      <c r="CF1602" s="39" t="str">
        <f t="shared" si="1039"/>
        <v/>
      </c>
      <c r="CG1602" s="39" t="str">
        <f t="shared" si="1040"/>
        <v/>
      </c>
      <c r="CH1602" s="39" t="str">
        <f t="shared" si="1041"/>
        <v/>
      </c>
      <c r="CI1602" s="39" t="str">
        <f t="shared" si="1042"/>
        <v/>
      </c>
    </row>
    <row r="1603" spans="1:87">
      <c r="A1603" s="18"/>
      <c r="B1603" s="15" t="str">
        <f>'Gene Table'!E1602</f>
        <v>hsa-miR-4801</v>
      </c>
      <c r="C1603" s="15" t="str">
        <f>'Gene Table'!B1602</f>
        <v>C16</v>
      </c>
      <c r="D1603" s="16" t="str">
        <f>IF(SUM('Test Sample Data'!D$3:D$98)&gt;10,IF(AND(ISNUMBER('Test Sample Data'!D1602),'Test Sample Data'!D1602&lt;$B$1,'Test Sample Data'!D1602&gt;0),'Test Sample Data'!D1602,$B$1),"")</f>
        <v/>
      </c>
      <c r="E1603" s="17" t="str">
        <f>IF(SUM('Test Sample Data'!E$3:E$98)&gt;10,IF(AND(ISNUMBER('Test Sample Data'!E1602),'Test Sample Data'!E1602&lt;$B$1,'Test Sample Data'!E1602&gt;0),'Test Sample Data'!E1602,$B$1),"")</f>
        <v/>
      </c>
      <c r="F1603" s="17" t="str">
        <f>IF(SUM('Test Sample Data'!F$3:F$98)&gt;10,IF(AND(ISNUMBER('Test Sample Data'!F1602),'Test Sample Data'!F1602&lt;$B$1,'Test Sample Data'!F1602&gt;0),'Test Sample Data'!F1602,$B$1),"")</f>
        <v/>
      </c>
      <c r="G1603" s="17" t="str">
        <f>IF(SUM('Test Sample Data'!G$3:G$98)&gt;10,IF(AND(ISNUMBER('Test Sample Data'!G1602),'Test Sample Data'!G1602&lt;$B$1,'Test Sample Data'!G1602&gt;0),'Test Sample Data'!G1602,$B$1),"")</f>
        <v/>
      </c>
      <c r="H1603" s="17" t="str">
        <f>IF(SUM('Test Sample Data'!H$3:H$98)&gt;10,IF(AND(ISNUMBER('Test Sample Data'!H1602),'Test Sample Data'!H1602&lt;$B$1,'Test Sample Data'!H1602&gt;0),'Test Sample Data'!H1602,$B$1),"")</f>
        <v/>
      </c>
      <c r="I1603" s="17" t="str">
        <f>IF(SUM('Test Sample Data'!I$3:I$98)&gt;10,IF(AND(ISNUMBER('Test Sample Data'!I1602),'Test Sample Data'!I1602&lt;$B$1,'Test Sample Data'!I1602&gt;0),'Test Sample Data'!I1602,$B$1),"")</f>
        <v/>
      </c>
      <c r="J1603" s="17" t="str">
        <f>IF(SUM('Test Sample Data'!J$3:J$98)&gt;10,IF(AND(ISNUMBER('Test Sample Data'!J1602),'Test Sample Data'!J1602&lt;$B$1,'Test Sample Data'!J1602&gt;0),'Test Sample Data'!J1602,$B$1),"")</f>
        <v/>
      </c>
      <c r="K1603" s="17" t="str">
        <f>IF(SUM('Test Sample Data'!K$3:K$98)&gt;10,IF(AND(ISNUMBER('Test Sample Data'!K1602),'Test Sample Data'!K1602&lt;$B$1,'Test Sample Data'!K1602&gt;0),'Test Sample Data'!K1602,$B$1),"")</f>
        <v/>
      </c>
      <c r="L1603" s="17" t="str">
        <f>IF(SUM('Test Sample Data'!L$3:L$98)&gt;10,IF(AND(ISNUMBER('Test Sample Data'!L1602),'Test Sample Data'!L1602&lt;$B$1,'Test Sample Data'!L1602&gt;0),'Test Sample Data'!L1602,$B$1),"")</f>
        <v/>
      </c>
      <c r="M1603" s="17" t="str">
        <f>IF(SUM('Test Sample Data'!M$3:M$98)&gt;10,IF(AND(ISNUMBER('Test Sample Data'!M1602),'Test Sample Data'!M1602&lt;$B$1,'Test Sample Data'!M1602&gt;0),'Test Sample Data'!M1602,$B$1),"")</f>
        <v/>
      </c>
      <c r="N1603" s="17" t="str">
        <f>'Gene Table'!E1602</f>
        <v>hsa-miR-4801</v>
      </c>
      <c r="O1603" s="17" t="str">
        <f>'Gene Table'!B1602</f>
        <v>C16</v>
      </c>
      <c r="P1603" s="17" t="str">
        <f>IF(SUM('Control Sample Data'!D$3:D$98)&gt;10,IF(AND(ISNUMBER('Control Sample Data'!D1602),'Control Sample Data'!D1602&lt;$B$1,'Control Sample Data'!D1602&gt;0),'Control Sample Data'!D1602,$B$1),"")</f>
        <v/>
      </c>
      <c r="Q1603" s="17" t="str">
        <f>IF(SUM('Control Sample Data'!E$3:E$98)&gt;10,IF(AND(ISNUMBER('Control Sample Data'!E1602),'Control Sample Data'!E1602&lt;$B$1,'Control Sample Data'!E1602&gt;0),'Control Sample Data'!E1602,$B$1),"")</f>
        <v/>
      </c>
      <c r="R1603" s="17" t="str">
        <f>IF(SUM('Control Sample Data'!F$3:F$98)&gt;10,IF(AND(ISNUMBER('Control Sample Data'!F1602),'Control Sample Data'!F1602&lt;$B$1,'Control Sample Data'!F1602&gt;0),'Control Sample Data'!F1602,$B$1),"")</f>
        <v/>
      </c>
      <c r="S1603" s="17" t="str">
        <f>IF(SUM('Control Sample Data'!G$3:G$98)&gt;10,IF(AND(ISNUMBER('Control Sample Data'!G1602),'Control Sample Data'!G1602&lt;$B$1,'Control Sample Data'!G1602&gt;0),'Control Sample Data'!G1602,$B$1),"")</f>
        <v/>
      </c>
      <c r="T1603" s="17" t="str">
        <f>IF(SUM('Control Sample Data'!H$3:H$98)&gt;10,IF(AND(ISNUMBER('Control Sample Data'!H1602),'Control Sample Data'!H1602&lt;$B$1,'Control Sample Data'!H1602&gt;0),'Control Sample Data'!H1602,$B$1),"")</f>
        <v/>
      </c>
      <c r="U1603" s="17" t="str">
        <f>IF(SUM('Control Sample Data'!I$3:I$98)&gt;10,IF(AND(ISNUMBER('Control Sample Data'!I1602),'Control Sample Data'!I1602&lt;$B$1,'Control Sample Data'!I1602&gt;0),'Control Sample Data'!I1602,$B$1),"")</f>
        <v/>
      </c>
      <c r="V1603" s="17" t="str">
        <f>IF(SUM('Control Sample Data'!J$3:J$98)&gt;10,IF(AND(ISNUMBER('Control Sample Data'!J1602),'Control Sample Data'!J1602&lt;$B$1,'Control Sample Data'!J1602&gt;0),'Control Sample Data'!J1602,$B$1),"")</f>
        <v/>
      </c>
      <c r="W1603" s="17" t="str">
        <f>IF(SUM('Control Sample Data'!K$3:K$98)&gt;10,IF(AND(ISNUMBER('Control Sample Data'!K1602),'Control Sample Data'!K1602&lt;$B$1,'Control Sample Data'!K1602&gt;0),'Control Sample Data'!K1602,$B$1),"")</f>
        <v/>
      </c>
      <c r="X1603" s="17" t="str">
        <f>IF(SUM('Control Sample Data'!L$3:L$98)&gt;10,IF(AND(ISNUMBER('Control Sample Data'!L1602),'Control Sample Data'!L1602&lt;$B$1,'Control Sample Data'!L1602&gt;0),'Control Sample Data'!L1602,$B$1),"")</f>
        <v/>
      </c>
      <c r="Y1603" s="17" t="str">
        <f>IF(SUM('Control Sample Data'!M$3:M$98)&gt;10,IF(AND(ISNUMBER('Control Sample Data'!M1602),'Control Sample Data'!M1602&lt;$B$1,'Control Sample Data'!M1602&gt;0),'Control Sample Data'!M1602,$B$1),"")</f>
        <v/>
      </c>
      <c r="AT1603" s="36" t="str">
        <f t="shared" si="1043"/>
        <v/>
      </c>
      <c r="AU1603" s="36" t="str">
        <f t="shared" si="1044"/>
        <v/>
      </c>
      <c r="AV1603" s="36" t="str">
        <f t="shared" si="1045"/>
        <v/>
      </c>
      <c r="AW1603" s="36" t="str">
        <f t="shared" si="1046"/>
        <v/>
      </c>
      <c r="AX1603" s="36" t="str">
        <f t="shared" si="1047"/>
        <v/>
      </c>
      <c r="AY1603" s="36" t="str">
        <f t="shared" si="1048"/>
        <v/>
      </c>
      <c r="AZ1603" s="36" t="str">
        <f t="shared" si="1049"/>
        <v/>
      </c>
      <c r="BA1603" s="36" t="str">
        <f t="shared" si="1050"/>
        <v/>
      </c>
      <c r="BB1603" s="36" t="str">
        <f t="shared" si="1051"/>
        <v/>
      </c>
      <c r="BC1603" s="36" t="str">
        <f t="shared" si="1052"/>
        <v/>
      </c>
      <c r="BD1603" s="36" t="str">
        <f t="shared" si="1053"/>
        <v/>
      </c>
      <c r="BE1603" s="36" t="str">
        <f t="shared" si="1054"/>
        <v/>
      </c>
      <c r="BF1603" s="36" t="str">
        <f t="shared" si="1055"/>
        <v/>
      </c>
      <c r="BG1603" s="36" t="str">
        <f t="shared" si="1056"/>
        <v/>
      </c>
      <c r="BH1603" s="36" t="str">
        <f t="shared" si="1057"/>
        <v/>
      </c>
      <c r="BI1603" s="36" t="str">
        <f t="shared" si="1058"/>
        <v/>
      </c>
      <c r="BJ1603" s="36" t="str">
        <f t="shared" si="1059"/>
        <v/>
      </c>
      <c r="BK1603" s="36" t="str">
        <f t="shared" si="1060"/>
        <v/>
      </c>
      <c r="BL1603" s="36" t="str">
        <f t="shared" si="1061"/>
        <v/>
      </c>
      <c r="BM1603" s="36" t="str">
        <f t="shared" si="1062"/>
        <v/>
      </c>
      <c r="BN1603" s="38" t="e">
        <f t="shared" si="1021"/>
        <v>#DIV/0!</v>
      </c>
      <c r="BO1603" s="38" t="e">
        <f t="shared" si="1022"/>
        <v>#DIV/0!</v>
      </c>
      <c r="BP1603" s="39" t="str">
        <f t="shared" si="1023"/>
        <v/>
      </c>
      <c r="BQ1603" s="39" t="str">
        <f t="shared" si="1024"/>
        <v/>
      </c>
      <c r="BR1603" s="39" t="str">
        <f t="shared" si="1025"/>
        <v/>
      </c>
      <c r="BS1603" s="39" t="str">
        <f t="shared" si="1026"/>
        <v/>
      </c>
      <c r="BT1603" s="39" t="str">
        <f t="shared" si="1027"/>
        <v/>
      </c>
      <c r="BU1603" s="39" t="str">
        <f t="shared" si="1028"/>
        <v/>
      </c>
      <c r="BV1603" s="39" t="str">
        <f t="shared" si="1029"/>
        <v/>
      </c>
      <c r="BW1603" s="39" t="str">
        <f t="shared" si="1030"/>
        <v/>
      </c>
      <c r="BX1603" s="39" t="str">
        <f t="shared" si="1031"/>
        <v/>
      </c>
      <c r="BY1603" s="39" t="str">
        <f t="shared" si="1032"/>
        <v/>
      </c>
      <c r="BZ1603" s="39" t="str">
        <f t="shared" si="1033"/>
        <v/>
      </c>
      <c r="CA1603" s="39" t="str">
        <f t="shared" si="1034"/>
        <v/>
      </c>
      <c r="CB1603" s="39" t="str">
        <f t="shared" si="1035"/>
        <v/>
      </c>
      <c r="CC1603" s="39" t="str">
        <f t="shared" si="1036"/>
        <v/>
      </c>
      <c r="CD1603" s="39" t="str">
        <f t="shared" si="1037"/>
        <v/>
      </c>
      <c r="CE1603" s="39" t="str">
        <f t="shared" si="1038"/>
        <v/>
      </c>
      <c r="CF1603" s="39" t="str">
        <f t="shared" si="1039"/>
        <v/>
      </c>
      <c r="CG1603" s="39" t="str">
        <f t="shared" si="1040"/>
        <v/>
      </c>
      <c r="CH1603" s="39" t="str">
        <f t="shared" si="1041"/>
        <v/>
      </c>
      <c r="CI1603" s="39" t="str">
        <f t="shared" si="1042"/>
        <v/>
      </c>
    </row>
    <row r="1604" spans="1:87">
      <c r="A1604" s="18"/>
      <c r="B1604" s="15" t="str">
        <f>'Gene Table'!E1603</f>
        <v>hsa-miR-4747-3p</v>
      </c>
      <c r="C1604" s="15" t="str">
        <f>'Gene Table'!B1603</f>
        <v>C17</v>
      </c>
      <c r="D1604" s="16" t="str">
        <f>IF(SUM('Test Sample Data'!D$3:D$98)&gt;10,IF(AND(ISNUMBER('Test Sample Data'!D1603),'Test Sample Data'!D1603&lt;$B$1,'Test Sample Data'!D1603&gt;0),'Test Sample Data'!D1603,$B$1),"")</f>
        <v/>
      </c>
      <c r="E1604" s="17" t="str">
        <f>IF(SUM('Test Sample Data'!E$3:E$98)&gt;10,IF(AND(ISNUMBER('Test Sample Data'!E1603),'Test Sample Data'!E1603&lt;$B$1,'Test Sample Data'!E1603&gt;0),'Test Sample Data'!E1603,$B$1),"")</f>
        <v/>
      </c>
      <c r="F1604" s="17" t="str">
        <f>IF(SUM('Test Sample Data'!F$3:F$98)&gt;10,IF(AND(ISNUMBER('Test Sample Data'!F1603),'Test Sample Data'!F1603&lt;$B$1,'Test Sample Data'!F1603&gt;0),'Test Sample Data'!F1603,$B$1),"")</f>
        <v/>
      </c>
      <c r="G1604" s="17" t="str">
        <f>IF(SUM('Test Sample Data'!G$3:G$98)&gt;10,IF(AND(ISNUMBER('Test Sample Data'!G1603),'Test Sample Data'!G1603&lt;$B$1,'Test Sample Data'!G1603&gt;0),'Test Sample Data'!G1603,$B$1),"")</f>
        <v/>
      </c>
      <c r="H1604" s="17" t="str">
        <f>IF(SUM('Test Sample Data'!H$3:H$98)&gt;10,IF(AND(ISNUMBER('Test Sample Data'!H1603),'Test Sample Data'!H1603&lt;$B$1,'Test Sample Data'!H1603&gt;0),'Test Sample Data'!H1603,$B$1),"")</f>
        <v/>
      </c>
      <c r="I1604" s="17" t="str">
        <f>IF(SUM('Test Sample Data'!I$3:I$98)&gt;10,IF(AND(ISNUMBER('Test Sample Data'!I1603),'Test Sample Data'!I1603&lt;$B$1,'Test Sample Data'!I1603&gt;0),'Test Sample Data'!I1603,$B$1),"")</f>
        <v/>
      </c>
      <c r="J1604" s="17" t="str">
        <f>IF(SUM('Test Sample Data'!J$3:J$98)&gt;10,IF(AND(ISNUMBER('Test Sample Data'!J1603),'Test Sample Data'!J1603&lt;$B$1,'Test Sample Data'!J1603&gt;0),'Test Sample Data'!J1603,$B$1),"")</f>
        <v/>
      </c>
      <c r="K1604" s="17" t="str">
        <f>IF(SUM('Test Sample Data'!K$3:K$98)&gt;10,IF(AND(ISNUMBER('Test Sample Data'!K1603),'Test Sample Data'!K1603&lt;$B$1,'Test Sample Data'!K1603&gt;0),'Test Sample Data'!K1603,$B$1),"")</f>
        <v/>
      </c>
      <c r="L1604" s="17" t="str">
        <f>IF(SUM('Test Sample Data'!L$3:L$98)&gt;10,IF(AND(ISNUMBER('Test Sample Data'!L1603),'Test Sample Data'!L1603&lt;$B$1,'Test Sample Data'!L1603&gt;0),'Test Sample Data'!L1603,$B$1),"")</f>
        <v/>
      </c>
      <c r="M1604" s="17" t="str">
        <f>IF(SUM('Test Sample Data'!M$3:M$98)&gt;10,IF(AND(ISNUMBER('Test Sample Data'!M1603),'Test Sample Data'!M1603&lt;$B$1,'Test Sample Data'!M1603&gt;0),'Test Sample Data'!M1603,$B$1),"")</f>
        <v/>
      </c>
      <c r="N1604" s="17" t="str">
        <f>'Gene Table'!E1603</f>
        <v>hsa-miR-4747-3p</v>
      </c>
      <c r="O1604" s="17" t="str">
        <f>'Gene Table'!B1603</f>
        <v>C17</v>
      </c>
      <c r="P1604" s="17" t="str">
        <f>IF(SUM('Control Sample Data'!D$3:D$98)&gt;10,IF(AND(ISNUMBER('Control Sample Data'!D1603),'Control Sample Data'!D1603&lt;$B$1,'Control Sample Data'!D1603&gt;0),'Control Sample Data'!D1603,$B$1),"")</f>
        <v/>
      </c>
      <c r="Q1604" s="17" t="str">
        <f>IF(SUM('Control Sample Data'!E$3:E$98)&gt;10,IF(AND(ISNUMBER('Control Sample Data'!E1603),'Control Sample Data'!E1603&lt;$B$1,'Control Sample Data'!E1603&gt;0),'Control Sample Data'!E1603,$B$1),"")</f>
        <v/>
      </c>
      <c r="R1604" s="17" t="str">
        <f>IF(SUM('Control Sample Data'!F$3:F$98)&gt;10,IF(AND(ISNUMBER('Control Sample Data'!F1603),'Control Sample Data'!F1603&lt;$B$1,'Control Sample Data'!F1603&gt;0),'Control Sample Data'!F1603,$B$1),"")</f>
        <v/>
      </c>
      <c r="S1604" s="17" t="str">
        <f>IF(SUM('Control Sample Data'!G$3:G$98)&gt;10,IF(AND(ISNUMBER('Control Sample Data'!G1603),'Control Sample Data'!G1603&lt;$B$1,'Control Sample Data'!G1603&gt;0),'Control Sample Data'!G1603,$B$1),"")</f>
        <v/>
      </c>
      <c r="T1604" s="17" t="str">
        <f>IF(SUM('Control Sample Data'!H$3:H$98)&gt;10,IF(AND(ISNUMBER('Control Sample Data'!H1603),'Control Sample Data'!H1603&lt;$B$1,'Control Sample Data'!H1603&gt;0),'Control Sample Data'!H1603,$B$1),"")</f>
        <v/>
      </c>
      <c r="U1604" s="17" t="str">
        <f>IF(SUM('Control Sample Data'!I$3:I$98)&gt;10,IF(AND(ISNUMBER('Control Sample Data'!I1603),'Control Sample Data'!I1603&lt;$B$1,'Control Sample Data'!I1603&gt;0),'Control Sample Data'!I1603,$B$1),"")</f>
        <v/>
      </c>
      <c r="V1604" s="17" t="str">
        <f>IF(SUM('Control Sample Data'!J$3:J$98)&gt;10,IF(AND(ISNUMBER('Control Sample Data'!J1603),'Control Sample Data'!J1603&lt;$B$1,'Control Sample Data'!J1603&gt;0),'Control Sample Data'!J1603,$B$1),"")</f>
        <v/>
      </c>
      <c r="W1604" s="17" t="str">
        <f>IF(SUM('Control Sample Data'!K$3:K$98)&gt;10,IF(AND(ISNUMBER('Control Sample Data'!K1603),'Control Sample Data'!K1603&lt;$B$1,'Control Sample Data'!K1603&gt;0),'Control Sample Data'!K1603,$B$1),"")</f>
        <v/>
      </c>
      <c r="X1604" s="17" t="str">
        <f>IF(SUM('Control Sample Data'!L$3:L$98)&gt;10,IF(AND(ISNUMBER('Control Sample Data'!L1603),'Control Sample Data'!L1603&lt;$B$1,'Control Sample Data'!L1603&gt;0),'Control Sample Data'!L1603,$B$1),"")</f>
        <v/>
      </c>
      <c r="Y1604" s="17" t="str">
        <f>IF(SUM('Control Sample Data'!M$3:M$98)&gt;10,IF(AND(ISNUMBER('Control Sample Data'!M1603),'Control Sample Data'!M1603&lt;$B$1,'Control Sample Data'!M1603&gt;0),'Control Sample Data'!M1603,$B$1),"")</f>
        <v/>
      </c>
      <c r="AT1604" s="36" t="str">
        <f t="shared" si="1043"/>
        <v/>
      </c>
      <c r="AU1604" s="36" t="str">
        <f t="shared" si="1044"/>
        <v/>
      </c>
      <c r="AV1604" s="36" t="str">
        <f t="shared" si="1045"/>
        <v/>
      </c>
      <c r="AW1604" s="36" t="str">
        <f t="shared" si="1046"/>
        <v/>
      </c>
      <c r="AX1604" s="36" t="str">
        <f t="shared" si="1047"/>
        <v/>
      </c>
      <c r="AY1604" s="36" t="str">
        <f t="shared" si="1048"/>
        <v/>
      </c>
      <c r="AZ1604" s="36" t="str">
        <f t="shared" si="1049"/>
        <v/>
      </c>
      <c r="BA1604" s="36" t="str">
        <f t="shared" si="1050"/>
        <v/>
      </c>
      <c r="BB1604" s="36" t="str">
        <f t="shared" si="1051"/>
        <v/>
      </c>
      <c r="BC1604" s="36" t="str">
        <f t="shared" si="1052"/>
        <v/>
      </c>
      <c r="BD1604" s="36" t="str">
        <f t="shared" si="1053"/>
        <v/>
      </c>
      <c r="BE1604" s="36" t="str">
        <f t="shared" si="1054"/>
        <v/>
      </c>
      <c r="BF1604" s="36" t="str">
        <f t="shared" si="1055"/>
        <v/>
      </c>
      <c r="BG1604" s="36" t="str">
        <f t="shared" si="1056"/>
        <v/>
      </c>
      <c r="BH1604" s="36" t="str">
        <f t="shared" si="1057"/>
        <v/>
      </c>
      <c r="BI1604" s="36" t="str">
        <f t="shared" si="1058"/>
        <v/>
      </c>
      <c r="BJ1604" s="36" t="str">
        <f t="shared" si="1059"/>
        <v/>
      </c>
      <c r="BK1604" s="36" t="str">
        <f t="shared" si="1060"/>
        <v/>
      </c>
      <c r="BL1604" s="36" t="str">
        <f t="shared" si="1061"/>
        <v/>
      </c>
      <c r="BM1604" s="36" t="str">
        <f t="shared" si="1062"/>
        <v/>
      </c>
      <c r="BN1604" s="38" t="e">
        <f t="shared" ref="BN1604:BN1667" si="1064">AVERAGE(AT1604:BC1604)</f>
        <v>#DIV/0!</v>
      </c>
      <c r="BO1604" s="38" t="e">
        <f t="shared" ref="BO1604:BO1667" si="1065">AVERAGE(BD1604:BM1604)</f>
        <v>#DIV/0!</v>
      </c>
      <c r="BP1604" s="39" t="str">
        <f t="shared" ref="BP1604:BP1667" si="1066">IF(ISNUMBER(AT1604),POWER(2,-AT1604),"")</f>
        <v/>
      </c>
      <c r="BQ1604" s="39" t="str">
        <f t="shared" ref="BQ1604:BQ1667" si="1067">IF(ISNUMBER(AU1604),POWER(2,-AU1604),"")</f>
        <v/>
      </c>
      <c r="BR1604" s="39" t="str">
        <f t="shared" ref="BR1604:BR1667" si="1068">IF(ISNUMBER(AV1604),POWER(2,-AV1604),"")</f>
        <v/>
      </c>
      <c r="BS1604" s="39" t="str">
        <f t="shared" ref="BS1604:BS1667" si="1069">IF(ISNUMBER(AW1604),POWER(2,-AW1604),"")</f>
        <v/>
      </c>
      <c r="BT1604" s="39" t="str">
        <f t="shared" ref="BT1604:BT1667" si="1070">IF(ISNUMBER(AX1604),POWER(2,-AX1604),"")</f>
        <v/>
      </c>
      <c r="BU1604" s="39" t="str">
        <f t="shared" ref="BU1604:BU1667" si="1071">IF(ISNUMBER(AY1604),POWER(2,-AY1604),"")</f>
        <v/>
      </c>
      <c r="BV1604" s="39" t="str">
        <f t="shared" ref="BV1604:BV1667" si="1072">IF(ISNUMBER(AZ1604),POWER(2,-AZ1604),"")</f>
        <v/>
      </c>
      <c r="BW1604" s="39" t="str">
        <f t="shared" ref="BW1604:BW1667" si="1073">IF(ISNUMBER(BA1604),POWER(2,-BA1604),"")</f>
        <v/>
      </c>
      <c r="BX1604" s="39" t="str">
        <f t="shared" ref="BX1604:BX1667" si="1074">IF(ISNUMBER(BB1604),POWER(2,-BB1604),"")</f>
        <v/>
      </c>
      <c r="BY1604" s="39" t="str">
        <f t="shared" ref="BY1604:BY1667" si="1075">IF(ISNUMBER(BC1604),POWER(2,-BC1604),"")</f>
        <v/>
      </c>
      <c r="BZ1604" s="39" t="str">
        <f t="shared" ref="BZ1604:BZ1667" si="1076">IF(ISNUMBER(BD1604),POWER(2,-BD1604),"")</f>
        <v/>
      </c>
      <c r="CA1604" s="39" t="str">
        <f t="shared" ref="CA1604:CA1667" si="1077">IF(ISNUMBER(BE1604),POWER(2,-BE1604),"")</f>
        <v/>
      </c>
      <c r="CB1604" s="39" t="str">
        <f t="shared" ref="CB1604:CB1667" si="1078">IF(ISNUMBER(BF1604),POWER(2,-BF1604),"")</f>
        <v/>
      </c>
      <c r="CC1604" s="39" t="str">
        <f t="shared" ref="CC1604:CC1667" si="1079">IF(ISNUMBER(BG1604),POWER(2,-BG1604),"")</f>
        <v/>
      </c>
      <c r="CD1604" s="39" t="str">
        <f t="shared" ref="CD1604:CD1667" si="1080">IF(ISNUMBER(BH1604),POWER(2,-BH1604),"")</f>
        <v/>
      </c>
      <c r="CE1604" s="39" t="str">
        <f t="shared" ref="CE1604:CE1667" si="1081">IF(ISNUMBER(BI1604),POWER(2,-BI1604),"")</f>
        <v/>
      </c>
      <c r="CF1604" s="39" t="str">
        <f t="shared" ref="CF1604:CF1667" si="1082">IF(ISNUMBER(BJ1604),POWER(2,-BJ1604),"")</f>
        <v/>
      </c>
      <c r="CG1604" s="39" t="str">
        <f t="shared" ref="CG1604:CG1667" si="1083">IF(ISNUMBER(BK1604),POWER(2,-BK1604),"")</f>
        <v/>
      </c>
      <c r="CH1604" s="39" t="str">
        <f t="shared" ref="CH1604:CH1667" si="1084">IF(ISNUMBER(BL1604),POWER(2,-BL1604),"")</f>
        <v/>
      </c>
      <c r="CI1604" s="39" t="str">
        <f t="shared" ref="CI1604:CI1667" si="1085">IF(ISNUMBER(BM1604),POWER(2,-BM1604),"")</f>
        <v/>
      </c>
    </row>
    <row r="1605" spans="1:87">
      <c r="A1605" s="18"/>
      <c r="B1605" s="15" t="str">
        <f>'Gene Table'!E1604</f>
        <v>hsa-miR-4802-5p</v>
      </c>
      <c r="C1605" s="15" t="str">
        <f>'Gene Table'!B1604</f>
        <v>C18</v>
      </c>
      <c r="D1605" s="16" t="str">
        <f>IF(SUM('Test Sample Data'!D$3:D$98)&gt;10,IF(AND(ISNUMBER('Test Sample Data'!D1604),'Test Sample Data'!D1604&lt;$B$1,'Test Sample Data'!D1604&gt;0),'Test Sample Data'!D1604,$B$1),"")</f>
        <v/>
      </c>
      <c r="E1605" s="17" t="str">
        <f>IF(SUM('Test Sample Data'!E$3:E$98)&gt;10,IF(AND(ISNUMBER('Test Sample Data'!E1604),'Test Sample Data'!E1604&lt;$B$1,'Test Sample Data'!E1604&gt;0),'Test Sample Data'!E1604,$B$1),"")</f>
        <v/>
      </c>
      <c r="F1605" s="17" t="str">
        <f>IF(SUM('Test Sample Data'!F$3:F$98)&gt;10,IF(AND(ISNUMBER('Test Sample Data'!F1604),'Test Sample Data'!F1604&lt;$B$1,'Test Sample Data'!F1604&gt;0),'Test Sample Data'!F1604,$B$1),"")</f>
        <v/>
      </c>
      <c r="G1605" s="17" t="str">
        <f>IF(SUM('Test Sample Data'!G$3:G$98)&gt;10,IF(AND(ISNUMBER('Test Sample Data'!G1604),'Test Sample Data'!G1604&lt;$B$1,'Test Sample Data'!G1604&gt;0),'Test Sample Data'!G1604,$B$1),"")</f>
        <v/>
      </c>
      <c r="H1605" s="17" t="str">
        <f>IF(SUM('Test Sample Data'!H$3:H$98)&gt;10,IF(AND(ISNUMBER('Test Sample Data'!H1604),'Test Sample Data'!H1604&lt;$B$1,'Test Sample Data'!H1604&gt;0),'Test Sample Data'!H1604,$B$1),"")</f>
        <v/>
      </c>
      <c r="I1605" s="17" t="str">
        <f>IF(SUM('Test Sample Data'!I$3:I$98)&gt;10,IF(AND(ISNUMBER('Test Sample Data'!I1604),'Test Sample Data'!I1604&lt;$B$1,'Test Sample Data'!I1604&gt;0),'Test Sample Data'!I1604,$B$1),"")</f>
        <v/>
      </c>
      <c r="J1605" s="17" t="str">
        <f>IF(SUM('Test Sample Data'!J$3:J$98)&gt;10,IF(AND(ISNUMBER('Test Sample Data'!J1604),'Test Sample Data'!J1604&lt;$B$1,'Test Sample Data'!J1604&gt;0),'Test Sample Data'!J1604,$B$1),"")</f>
        <v/>
      </c>
      <c r="K1605" s="17" t="str">
        <f>IF(SUM('Test Sample Data'!K$3:K$98)&gt;10,IF(AND(ISNUMBER('Test Sample Data'!K1604),'Test Sample Data'!K1604&lt;$B$1,'Test Sample Data'!K1604&gt;0),'Test Sample Data'!K1604,$B$1),"")</f>
        <v/>
      </c>
      <c r="L1605" s="17" t="str">
        <f>IF(SUM('Test Sample Data'!L$3:L$98)&gt;10,IF(AND(ISNUMBER('Test Sample Data'!L1604),'Test Sample Data'!L1604&lt;$B$1,'Test Sample Data'!L1604&gt;0),'Test Sample Data'!L1604,$B$1),"")</f>
        <v/>
      </c>
      <c r="M1605" s="17" t="str">
        <f>IF(SUM('Test Sample Data'!M$3:M$98)&gt;10,IF(AND(ISNUMBER('Test Sample Data'!M1604),'Test Sample Data'!M1604&lt;$B$1,'Test Sample Data'!M1604&gt;0),'Test Sample Data'!M1604,$B$1),"")</f>
        <v/>
      </c>
      <c r="N1605" s="17" t="str">
        <f>'Gene Table'!E1604</f>
        <v>hsa-miR-4802-5p</v>
      </c>
      <c r="O1605" s="17" t="str">
        <f>'Gene Table'!B1604</f>
        <v>C18</v>
      </c>
      <c r="P1605" s="17" t="str">
        <f>IF(SUM('Control Sample Data'!D$3:D$98)&gt;10,IF(AND(ISNUMBER('Control Sample Data'!D1604),'Control Sample Data'!D1604&lt;$B$1,'Control Sample Data'!D1604&gt;0),'Control Sample Data'!D1604,$B$1),"")</f>
        <v/>
      </c>
      <c r="Q1605" s="17" t="str">
        <f>IF(SUM('Control Sample Data'!E$3:E$98)&gt;10,IF(AND(ISNUMBER('Control Sample Data'!E1604),'Control Sample Data'!E1604&lt;$B$1,'Control Sample Data'!E1604&gt;0),'Control Sample Data'!E1604,$B$1),"")</f>
        <v/>
      </c>
      <c r="R1605" s="17" t="str">
        <f>IF(SUM('Control Sample Data'!F$3:F$98)&gt;10,IF(AND(ISNUMBER('Control Sample Data'!F1604),'Control Sample Data'!F1604&lt;$B$1,'Control Sample Data'!F1604&gt;0),'Control Sample Data'!F1604,$B$1),"")</f>
        <v/>
      </c>
      <c r="S1605" s="17" t="str">
        <f>IF(SUM('Control Sample Data'!G$3:G$98)&gt;10,IF(AND(ISNUMBER('Control Sample Data'!G1604),'Control Sample Data'!G1604&lt;$B$1,'Control Sample Data'!G1604&gt;0),'Control Sample Data'!G1604,$B$1),"")</f>
        <v/>
      </c>
      <c r="T1605" s="17" t="str">
        <f>IF(SUM('Control Sample Data'!H$3:H$98)&gt;10,IF(AND(ISNUMBER('Control Sample Data'!H1604),'Control Sample Data'!H1604&lt;$B$1,'Control Sample Data'!H1604&gt;0),'Control Sample Data'!H1604,$B$1),"")</f>
        <v/>
      </c>
      <c r="U1605" s="17" t="str">
        <f>IF(SUM('Control Sample Data'!I$3:I$98)&gt;10,IF(AND(ISNUMBER('Control Sample Data'!I1604),'Control Sample Data'!I1604&lt;$B$1,'Control Sample Data'!I1604&gt;0),'Control Sample Data'!I1604,$B$1),"")</f>
        <v/>
      </c>
      <c r="V1605" s="17" t="str">
        <f>IF(SUM('Control Sample Data'!J$3:J$98)&gt;10,IF(AND(ISNUMBER('Control Sample Data'!J1604),'Control Sample Data'!J1604&lt;$B$1,'Control Sample Data'!J1604&gt;0),'Control Sample Data'!J1604,$B$1),"")</f>
        <v/>
      </c>
      <c r="W1605" s="17" t="str">
        <f>IF(SUM('Control Sample Data'!K$3:K$98)&gt;10,IF(AND(ISNUMBER('Control Sample Data'!K1604),'Control Sample Data'!K1604&lt;$B$1,'Control Sample Data'!K1604&gt;0),'Control Sample Data'!K1604,$B$1),"")</f>
        <v/>
      </c>
      <c r="X1605" s="17" t="str">
        <f>IF(SUM('Control Sample Data'!L$3:L$98)&gt;10,IF(AND(ISNUMBER('Control Sample Data'!L1604),'Control Sample Data'!L1604&lt;$B$1,'Control Sample Data'!L1604&gt;0),'Control Sample Data'!L1604,$B$1),"")</f>
        <v/>
      </c>
      <c r="Y1605" s="17" t="str">
        <f>IF(SUM('Control Sample Data'!M$3:M$98)&gt;10,IF(AND(ISNUMBER('Control Sample Data'!M1604),'Control Sample Data'!M1604&lt;$B$1,'Control Sample Data'!M1604&gt;0),'Control Sample Data'!M1604,$B$1),"")</f>
        <v/>
      </c>
      <c r="AT1605" s="36" t="str">
        <f t="shared" ref="AT1605:AT1668" si="1086">IF(ISERROR(D1605-Z$794),"",D1605-Z$794)</f>
        <v/>
      </c>
      <c r="AU1605" s="36" t="str">
        <f t="shared" ref="AU1605:AU1668" si="1087">IF(ISERROR(E1605-AA$794),"",E1605-AA$794)</f>
        <v/>
      </c>
      <c r="AV1605" s="36" t="str">
        <f t="shared" ref="AV1605:AV1668" si="1088">IF(ISERROR(F1605-AB$794),"",F1605-AB$794)</f>
        <v/>
      </c>
      <c r="AW1605" s="36" t="str">
        <f t="shared" ref="AW1605:AW1668" si="1089">IF(ISERROR(G1605-AC$794),"",G1605-AC$794)</f>
        <v/>
      </c>
      <c r="AX1605" s="36" t="str">
        <f t="shared" ref="AX1605:AX1668" si="1090">IF(ISERROR(H1605-AD$794),"",H1605-AD$794)</f>
        <v/>
      </c>
      <c r="AY1605" s="36" t="str">
        <f t="shared" ref="AY1605:AY1668" si="1091">IF(ISERROR(I1605-AE$794),"",I1605-AE$794)</f>
        <v/>
      </c>
      <c r="AZ1605" s="36" t="str">
        <f t="shared" ref="AZ1605:AZ1668" si="1092">IF(ISERROR(J1605-AF$794),"",J1605-AF$794)</f>
        <v/>
      </c>
      <c r="BA1605" s="36" t="str">
        <f t="shared" ref="BA1605:BA1668" si="1093">IF(ISERROR(K1605-AG$794),"",K1605-AG$794)</f>
        <v/>
      </c>
      <c r="BB1605" s="36" t="str">
        <f t="shared" ref="BB1605:BB1668" si="1094">IF(ISERROR(L1605-AH$794),"",L1605-AH$794)</f>
        <v/>
      </c>
      <c r="BC1605" s="36" t="str">
        <f t="shared" ref="BC1605:BC1668" si="1095">IF(ISERROR(M1605-AI$794),"",M1605-AI$794)</f>
        <v/>
      </c>
      <c r="BD1605" s="36" t="str">
        <f t="shared" ref="BD1605:BD1668" si="1096">IF(ISERROR(P1605-AJ$794),"",P1605-AJ$794)</f>
        <v/>
      </c>
      <c r="BE1605" s="36" t="str">
        <f t="shared" ref="BE1605:BE1668" si="1097">IF(ISERROR(Q1605-AK$794),"",Q1605-AK$794)</f>
        <v/>
      </c>
      <c r="BF1605" s="36" t="str">
        <f t="shared" ref="BF1605:BF1668" si="1098">IF(ISERROR(R1605-AL$794),"",R1605-AL$794)</f>
        <v/>
      </c>
      <c r="BG1605" s="36" t="str">
        <f t="shared" ref="BG1605:BG1668" si="1099">IF(ISERROR(S1605-AM$794),"",S1605-AM$794)</f>
        <v/>
      </c>
      <c r="BH1605" s="36" t="str">
        <f t="shared" ref="BH1605:BH1668" si="1100">IF(ISERROR(T1605-AN$794),"",T1605-AN$794)</f>
        <v/>
      </c>
      <c r="BI1605" s="36" t="str">
        <f t="shared" ref="BI1605:BI1668" si="1101">IF(ISERROR(U1605-AO$794),"",U1605-AO$794)</f>
        <v/>
      </c>
      <c r="BJ1605" s="36" t="str">
        <f t="shared" ref="BJ1605:BJ1668" si="1102">IF(ISERROR(V1605-AP$794),"",V1605-AP$794)</f>
        <v/>
      </c>
      <c r="BK1605" s="36" t="str">
        <f t="shared" ref="BK1605:BK1668" si="1103">IF(ISERROR(W1605-AQ$794),"",W1605-AQ$794)</f>
        <v/>
      </c>
      <c r="BL1605" s="36" t="str">
        <f t="shared" ref="BL1605:BL1668" si="1104">IF(ISERROR(X1605-AR$794),"",X1605-AR$794)</f>
        <v/>
      </c>
      <c r="BM1605" s="36" t="str">
        <f t="shared" ref="BM1605:BM1668" si="1105">IF(ISERROR(Y1605-AS$794),"",Y1605-AS$794)</f>
        <v/>
      </c>
      <c r="BN1605" s="38" t="e">
        <f t="shared" si="1064"/>
        <v>#DIV/0!</v>
      </c>
      <c r="BO1605" s="38" t="e">
        <f t="shared" si="1065"/>
        <v>#DIV/0!</v>
      </c>
      <c r="BP1605" s="39" t="str">
        <f t="shared" si="1066"/>
        <v/>
      </c>
      <c r="BQ1605" s="39" t="str">
        <f t="shared" si="1067"/>
        <v/>
      </c>
      <c r="BR1605" s="39" t="str">
        <f t="shared" si="1068"/>
        <v/>
      </c>
      <c r="BS1605" s="39" t="str">
        <f t="shared" si="1069"/>
        <v/>
      </c>
      <c r="BT1605" s="39" t="str">
        <f t="shared" si="1070"/>
        <v/>
      </c>
      <c r="BU1605" s="39" t="str">
        <f t="shared" si="1071"/>
        <v/>
      </c>
      <c r="BV1605" s="39" t="str">
        <f t="shared" si="1072"/>
        <v/>
      </c>
      <c r="BW1605" s="39" t="str">
        <f t="shared" si="1073"/>
        <v/>
      </c>
      <c r="BX1605" s="39" t="str">
        <f t="shared" si="1074"/>
        <v/>
      </c>
      <c r="BY1605" s="39" t="str">
        <f t="shared" si="1075"/>
        <v/>
      </c>
      <c r="BZ1605" s="39" t="str">
        <f t="shared" si="1076"/>
        <v/>
      </c>
      <c r="CA1605" s="39" t="str">
        <f t="shared" si="1077"/>
        <v/>
      </c>
      <c r="CB1605" s="39" t="str">
        <f t="shared" si="1078"/>
        <v/>
      </c>
      <c r="CC1605" s="39" t="str">
        <f t="shared" si="1079"/>
        <v/>
      </c>
      <c r="CD1605" s="39" t="str">
        <f t="shared" si="1080"/>
        <v/>
      </c>
      <c r="CE1605" s="39" t="str">
        <f t="shared" si="1081"/>
        <v/>
      </c>
      <c r="CF1605" s="39" t="str">
        <f t="shared" si="1082"/>
        <v/>
      </c>
      <c r="CG1605" s="39" t="str">
        <f t="shared" si="1083"/>
        <v/>
      </c>
      <c r="CH1605" s="39" t="str">
        <f t="shared" si="1084"/>
        <v/>
      </c>
      <c r="CI1605" s="39" t="str">
        <f t="shared" si="1085"/>
        <v/>
      </c>
    </row>
    <row r="1606" spans="1:87">
      <c r="A1606" s="18"/>
      <c r="B1606" s="15" t="str">
        <f>'Gene Table'!E1605</f>
        <v>hsa-miR-4748</v>
      </c>
      <c r="C1606" s="15" t="str">
        <f>'Gene Table'!B1605</f>
        <v>C19</v>
      </c>
      <c r="D1606" s="16" t="str">
        <f>IF(SUM('Test Sample Data'!D$3:D$98)&gt;10,IF(AND(ISNUMBER('Test Sample Data'!D1605),'Test Sample Data'!D1605&lt;$B$1,'Test Sample Data'!D1605&gt;0),'Test Sample Data'!D1605,$B$1),"")</f>
        <v/>
      </c>
      <c r="E1606" s="17" t="str">
        <f>IF(SUM('Test Sample Data'!E$3:E$98)&gt;10,IF(AND(ISNUMBER('Test Sample Data'!E1605),'Test Sample Data'!E1605&lt;$B$1,'Test Sample Data'!E1605&gt;0),'Test Sample Data'!E1605,$B$1),"")</f>
        <v/>
      </c>
      <c r="F1606" s="17" t="str">
        <f>IF(SUM('Test Sample Data'!F$3:F$98)&gt;10,IF(AND(ISNUMBER('Test Sample Data'!F1605),'Test Sample Data'!F1605&lt;$B$1,'Test Sample Data'!F1605&gt;0),'Test Sample Data'!F1605,$B$1),"")</f>
        <v/>
      </c>
      <c r="G1606" s="17" t="str">
        <f>IF(SUM('Test Sample Data'!G$3:G$98)&gt;10,IF(AND(ISNUMBER('Test Sample Data'!G1605),'Test Sample Data'!G1605&lt;$B$1,'Test Sample Data'!G1605&gt;0),'Test Sample Data'!G1605,$B$1),"")</f>
        <v/>
      </c>
      <c r="H1606" s="17" t="str">
        <f>IF(SUM('Test Sample Data'!H$3:H$98)&gt;10,IF(AND(ISNUMBER('Test Sample Data'!H1605),'Test Sample Data'!H1605&lt;$B$1,'Test Sample Data'!H1605&gt;0),'Test Sample Data'!H1605,$B$1),"")</f>
        <v/>
      </c>
      <c r="I1606" s="17" t="str">
        <f>IF(SUM('Test Sample Data'!I$3:I$98)&gt;10,IF(AND(ISNUMBER('Test Sample Data'!I1605),'Test Sample Data'!I1605&lt;$B$1,'Test Sample Data'!I1605&gt;0),'Test Sample Data'!I1605,$B$1),"")</f>
        <v/>
      </c>
      <c r="J1606" s="17" t="str">
        <f>IF(SUM('Test Sample Data'!J$3:J$98)&gt;10,IF(AND(ISNUMBER('Test Sample Data'!J1605),'Test Sample Data'!J1605&lt;$B$1,'Test Sample Data'!J1605&gt;0),'Test Sample Data'!J1605,$B$1),"")</f>
        <v/>
      </c>
      <c r="K1606" s="17" t="str">
        <f>IF(SUM('Test Sample Data'!K$3:K$98)&gt;10,IF(AND(ISNUMBER('Test Sample Data'!K1605),'Test Sample Data'!K1605&lt;$B$1,'Test Sample Data'!K1605&gt;0),'Test Sample Data'!K1605,$B$1),"")</f>
        <v/>
      </c>
      <c r="L1606" s="17" t="str">
        <f>IF(SUM('Test Sample Data'!L$3:L$98)&gt;10,IF(AND(ISNUMBER('Test Sample Data'!L1605),'Test Sample Data'!L1605&lt;$B$1,'Test Sample Data'!L1605&gt;0),'Test Sample Data'!L1605,$B$1),"")</f>
        <v/>
      </c>
      <c r="M1606" s="17" t="str">
        <f>IF(SUM('Test Sample Data'!M$3:M$98)&gt;10,IF(AND(ISNUMBER('Test Sample Data'!M1605),'Test Sample Data'!M1605&lt;$B$1,'Test Sample Data'!M1605&gt;0),'Test Sample Data'!M1605,$B$1),"")</f>
        <v/>
      </c>
      <c r="N1606" s="17" t="str">
        <f>'Gene Table'!E1605</f>
        <v>hsa-miR-4748</v>
      </c>
      <c r="O1606" s="17" t="str">
        <f>'Gene Table'!B1605</f>
        <v>C19</v>
      </c>
      <c r="P1606" s="17" t="str">
        <f>IF(SUM('Control Sample Data'!D$3:D$98)&gt;10,IF(AND(ISNUMBER('Control Sample Data'!D1605),'Control Sample Data'!D1605&lt;$B$1,'Control Sample Data'!D1605&gt;0),'Control Sample Data'!D1605,$B$1),"")</f>
        <v/>
      </c>
      <c r="Q1606" s="17" t="str">
        <f>IF(SUM('Control Sample Data'!E$3:E$98)&gt;10,IF(AND(ISNUMBER('Control Sample Data'!E1605),'Control Sample Data'!E1605&lt;$B$1,'Control Sample Data'!E1605&gt;0),'Control Sample Data'!E1605,$B$1),"")</f>
        <v/>
      </c>
      <c r="R1606" s="17" t="str">
        <f>IF(SUM('Control Sample Data'!F$3:F$98)&gt;10,IF(AND(ISNUMBER('Control Sample Data'!F1605),'Control Sample Data'!F1605&lt;$B$1,'Control Sample Data'!F1605&gt;0),'Control Sample Data'!F1605,$B$1),"")</f>
        <v/>
      </c>
      <c r="S1606" s="17" t="str">
        <f>IF(SUM('Control Sample Data'!G$3:G$98)&gt;10,IF(AND(ISNUMBER('Control Sample Data'!G1605),'Control Sample Data'!G1605&lt;$B$1,'Control Sample Data'!G1605&gt;0),'Control Sample Data'!G1605,$B$1),"")</f>
        <v/>
      </c>
      <c r="T1606" s="17" t="str">
        <f>IF(SUM('Control Sample Data'!H$3:H$98)&gt;10,IF(AND(ISNUMBER('Control Sample Data'!H1605),'Control Sample Data'!H1605&lt;$B$1,'Control Sample Data'!H1605&gt;0),'Control Sample Data'!H1605,$B$1),"")</f>
        <v/>
      </c>
      <c r="U1606" s="17" t="str">
        <f>IF(SUM('Control Sample Data'!I$3:I$98)&gt;10,IF(AND(ISNUMBER('Control Sample Data'!I1605),'Control Sample Data'!I1605&lt;$B$1,'Control Sample Data'!I1605&gt;0),'Control Sample Data'!I1605,$B$1),"")</f>
        <v/>
      </c>
      <c r="V1606" s="17" t="str">
        <f>IF(SUM('Control Sample Data'!J$3:J$98)&gt;10,IF(AND(ISNUMBER('Control Sample Data'!J1605),'Control Sample Data'!J1605&lt;$B$1,'Control Sample Data'!J1605&gt;0),'Control Sample Data'!J1605,$B$1),"")</f>
        <v/>
      </c>
      <c r="W1606" s="17" t="str">
        <f>IF(SUM('Control Sample Data'!K$3:K$98)&gt;10,IF(AND(ISNUMBER('Control Sample Data'!K1605),'Control Sample Data'!K1605&lt;$B$1,'Control Sample Data'!K1605&gt;0),'Control Sample Data'!K1605,$B$1),"")</f>
        <v/>
      </c>
      <c r="X1606" s="17" t="str">
        <f>IF(SUM('Control Sample Data'!L$3:L$98)&gt;10,IF(AND(ISNUMBER('Control Sample Data'!L1605),'Control Sample Data'!L1605&lt;$B$1,'Control Sample Data'!L1605&gt;0),'Control Sample Data'!L1605,$B$1),"")</f>
        <v/>
      </c>
      <c r="Y1606" s="17" t="str">
        <f>IF(SUM('Control Sample Data'!M$3:M$98)&gt;10,IF(AND(ISNUMBER('Control Sample Data'!M1605),'Control Sample Data'!M1605&lt;$B$1,'Control Sample Data'!M1605&gt;0),'Control Sample Data'!M1605,$B$1),"")</f>
        <v/>
      </c>
      <c r="AT1606" s="36" t="str">
        <f t="shared" si="1086"/>
        <v/>
      </c>
      <c r="AU1606" s="36" t="str">
        <f t="shared" si="1087"/>
        <v/>
      </c>
      <c r="AV1606" s="36" t="str">
        <f t="shared" si="1088"/>
        <v/>
      </c>
      <c r="AW1606" s="36" t="str">
        <f t="shared" si="1089"/>
        <v/>
      </c>
      <c r="AX1606" s="36" t="str">
        <f t="shared" si="1090"/>
        <v/>
      </c>
      <c r="AY1606" s="36" t="str">
        <f t="shared" si="1091"/>
        <v/>
      </c>
      <c r="AZ1606" s="36" t="str">
        <f t="shared" si="1092"/>
        <v/>
      </c>
      <c r="BA1606" s="36" t="str">
        <f t="shared" si="1093"/>
        <v/>
      </c>
      <c r="BB1606" s="36" t="str">
        <f t="shared" si="1094"/>
        <v/>
      </c>
      <c r="BC1606" s="36" t="str">
        <f t="shared" si="1095"/>
        <v/>
      </c>
      <c r="BD1606" s="36" t="str">
        <f t="shared" si="1096"/>
        <v/>
      </c>
      <c r="BE1606" s="36" t="str">
        <f t="shared" si="1097"/>
        <v/>
      </c>
      <c r="BF1606" s="36" t="str">
        <f t="shared" si="1098"/>
        <v/>
      </c>
      <c r="BG1606" s="36" t="str">
        <f t="shared" si="1099"/>
        <v/>
      </c>
      <c r="BH1606" s="36" t="str">
        <f t="shared" si="1100"/>
        <v/>
      </c>
      <c r="BI1606" s="36" t="str">
        <f t="shared" si="1101"/>
        <v/>
      </c>
      <c r="BJ1606" s="36" t="str">
        <f t="shared" si="1102"/>
        <v/>
      </c>
      <c r="BK1606" s="36" t="str">
        <f t="shared" si="1103"/>
        <v/>
      </c>
      <c r="BL1606" s="36" t="str">
        <f t="shared" si="1104"/>
        <v/>
      </c>
      <c r="BM1606" s="36" t="str">
        <f t="shared" si="1105"/>
        <v/>
      </c>
      <c r="BN1606" s="38" t="e">
        <f t="shared" si="1064"/>
        <v>#DIV/0!</v>
      </c>
      <c r="BO1606" s="38" t="e">
        <f t="shared" si="1065"/>
        <v>#DIV/0!</v>
      </c>
      <c r="BP1606" s="39" t="str">
        <f t="shared" si="1066"/>
        <v/>
      </c>
      <c r="BQ1606" s="39" t="str">
        <f t="shared" si="1067"/>
        <v/>
      </c>
      <c r="BR1606" s="39" t="str">
        <f t="shared" si="1068"/>
        <v/>
      </c>
      <c r="BS1606" s="39" t="str">
        <f t="shared" si="1069"/>
        <v/>
      </c>
      <c r="BT1606" s="39" t="str">
        <f t="shared" si="1070"/>
        <v/>
      </c>
      <c r="BU1606" s="39" t="str">
        <f t="shared" si="1071"/>
        <v/>
      </c>
      <c r="BV1606" s="39" t="str">
        <f t="shared" si="1072"/>
        <v/>
      </c>
      <c r="BW1606" s="39" t="str">
        <f t="shared" si="1073"/>
        <v/>
      </c>
      <c r="BX1606" s="39" t="str">
        <f t="shared" si="1074"/>
        <v/>
      </c>
      <c r="BY1606" s="39" t="str">
        <f t="shared" si="1075"/>
        <v/>
      </c>
      <c r="BZ1606" s="39" t="str">
        <f t="shared" si="1076"/>
        <v/>
      </c>
      <c r="CA1606" s="39" t="str">
        <f t="shared" si="1077"/>
        <v/>
      </c>
      <c r="CB1606" s="39" t="str">
        <f t="shared" si="1078"/>
        <v/>
      </c>
      <c r="CC1606" s="39" t="str">
        <f t="shared" si="1079"/>
        <v/>
      </c>
      <c r="CD1606" s="39" t="str">
        <f t="shared" si="1080"/>
        <v/>
      </c>
      <c r="CE1606" s="39" t="str">
        <f t="shared" si="1081"/>
        <v/>
      </c>
      <c r="CF1606" s="39" t="str">
        <f t="shared" si="1082"/>
        <v/>
      </c>
      <c r="CG1606" s="39" t="str">
        <f t="shared" si="1083"/>
        <v/>
      </c>
      <c r="CH1606" s="39" t="str">
        <f t="shared" si="1084"/>
        <v/>
      </c>
      <c r="CI1606" s="39" t="str">
        <f t="shared" si="1085"/>
        <v/>
      </c>
    </row>
    <row r="1607" spans="1:87">
      <c r="A1607" s="18"/>
      <c r="B1607" s="15" t="str">
        <f>'Gene Table'!E1606</f>
        <v>hsa-miR-4802-3p</v>
      </c>
      <c r="C1607" s="15" t="str">
        <f>'Gene Table'!B1606</f>
        <v>C20</v>
      </c>
      <c r="D1607" s="16" t="str">
        <f>IF(SUM('Test Sample Data'!D$3:D$98)&gt;10,IF(AND(ISNUMBER('Test Sample Data'!D1606),'Test Sample Data'!D1606&lt;$B$1,'Test Sample Data'!D1606&gt;0),'Test Sample Data'!D1606,$B$1),"")</f>
        <v/>
      </c>
      <c r="E1607" s="17" t="str">
        <f>IF(SUM('Test Sample Data'!E$3:E$98)&gt;10,IF(AND(ISNUMBER('Test Sample Data'!E1606),'Test Sample Data'!E1606&lt;$B$1,'Test Sample Data'!E1606&gt;0),'Test Sample Data'!E1606,$B$1),"")</f>
        <v/>
      </c>
      <c r="F1607" s="17" t="str">
        <f>IF(SUM('Test Sample Data'!F$3:F$98)&gt;10,IF(AND(ISNUMBER('Test Sample Data'!F1606),'Test Sample Data'!F1606&lt;$B$1,'Test Sample Data'!F1606&gt;0),'Test Sample Data'!F1606,$B$1),"")</f>
        <v/>
      </c>
      <c r="G1607" s="17" t="str">
        <f>IF(SUM('Test Sample Data'!G$3:G$98)&gt;10,IF(AND(ISNUMBER('Test Sample Data'!G1606),'Test Sample Data'!G1606&lt;$B$1,'Test Sample Data'!G1606&gt;0),'Test Sample Data'!G1606,$B$1),"")</f>
        <v/>
      </c>
      <c r="H1607" s="17" t="str">
        <f>IF(SUM('Test Sample Data'!H$3:H$98)&gt;10,IF(AND(ISNUMBER('Test Sample Data'!H1606),'Test Sample Data'!H1606&lt;$B$1,'Test Sample Data'!H1606&gt;0),'Test Sample Data'!H1606,$B$1),"")</f>
        <v/>
      </c>
      <c r="I1607" s="17" t="str">
        <f>IF(SUM('Test Sample Data'!I$3:I$98)&gt;10,IF(AND(ISNUMBER('Test Sample Data'!I1606),'Test Sample Data'!I1606&lt;$B$1,'Test Sample Data'!I1606&gt;0),'Test Sample Data'!I1606,$B$1),"")</f>
        <v/>
      </c>
      <c r="J1607" s="17" t="str">
        <f>IF(SUM('Test Sample Data'!J$3:J$98)&gt;10,IF(AND(ISNUMBER('Test Sample Data'!J1606),'Test Sample Data'!J1606&lt;$B$1,'Test Sample Data'!J1606&gt;0),'Test Sample Data'!J1606,$B$1),"")</f>
        <v/>
      </c>
      <c r="K1607" s="17" t="str">
        <f>IF(SUM('Test Sample Data'!K$3:K$98)&gt;10,IF(AND(ISNUMBER('Test Sample Data'!K1606),'Test Sample Data'!K1606&lt;$B$1,'Test Sample Data'!K1606&gt;0),'Test Sample Data'!K1606,$B$1),"")</f>
        <v/>
      </c>
      <c r="L1607" s="17" t="str">
        <f>IF(SUM('Test Sample Data'!L$3:L$98)&gt;10,IF(AND(ISNUMBER('Test Sample Data'!L1606),'Test Sample Data'!L1606&lt;$B$1,'Test Sample Data'!L1606&gt;0),'Test Sample Data'!L1606,$B$1),"")</f>
        <v/>
      </c>
      <c r="M1607" s="17" t="str">
        <f>IF(SUM('Test Sample Data'!M$3:M$98)&gt;10,IF(AND(ISNUMBER('Test Sample Data'!M1606),'Test Sample Data'!M1606&lt;$B$1,'Test Sample Data'!M1606&gt;0),'Test Sample Data'!M1606,$B$1),"")</f>
        <v/>
      </c>
      <c r="N1607" s="17" t="str">
        <f>'Gene Table'!E1606</f>
        <v>hsa-miR-4802-3p</v>
      </c>
      <c r="O1607" s="17" t="str">
        <f>'Gene Table'!B1606</f>
        <v>C20</v>
      </c>
      <c r="P1607" s="17" t="str">
        <f>IF(SUM('Control Sample Data'!D$3:D$98)&gt;10,IF(AND(ISNUMBER('Control Sample Data'!D1606),'Control Sample Data'!D1606&lt;$B$1,'Control Sample Data'!D1606&gt;0),'Control Sample Data'!D1606,$B$1),"")</f>
        <v/>
      </c>
      <c r="Q1607" s="17" t="str">
        <f>IF(SUM('Control Sample Data'!E$3:E$98)&gt;10,IF(AND(ISNUMBER('Control Sample Data'!E1606),'Control Sample Data'!E1606&lt;$B$1,'Control Sample Data'!E1606&gt;0),'Control Sample Data'!E1606,$B$1),"")</f>
        <v/>
      </c>
      <c r="R1607" s="17" t="str">
        <f>IF(SUM('Control Sample Data'!F$3:F$98)&gt;10,IF(AND(ISNUMBER('Control Sample Data'!F1606),'Control Sample Data'!F1606&lt;$B$1,'Control Sample Data'!F1606&gt;0),'Control Sample Data'!F1606,$B$1),"")</f>
        <v/>
      </c>
      <c r="S1607" s="17" t="str">
        <f>IF(SUM('Control Sample Data'!G$3:G$98)&gt;10,IF(AND(ISNUMBER('Control Sample Data'!G1606),'Control Sample Data'!G1606&lt;$B$1,'Control Sample Data'!G1606&gt;0),'Control Sample Data'!G1606,$B$1),"")</f>
        <v/>
      </c>
      <c r="T1607" s="17" t="str">
        <f>IF(SUM('Control Sample Data'!H$3:H$98)&gt;10,IF(AND(ISNUMBER('Control Sample Data'!H1606),'Control Sample Data'!H1606&lt;$B$1,'Control Sample Data'!H1606&gt;0),'Control Sample Data'!H1606,$B$1),"")</f>
        <v/>
      </c>
      <c r="U1607" s="17" t="str">
        <f>IF(SUM('Control Sample Data'!I$3:I$98)&gt;10,IF(AND(ISNUMBER('Control Sample Data'!I1606),'Control Sample Data'!I1606&lt;$B$1,'Control Sample Data'!I1606&gt;0),'Control Sample Data'!I1606,$B$1),"")</f>
        <v/>
      </c>
      <c r="V1607" s="17" t="str">
        <f>IF(SUM('Control Sample Data'!J$3:J$98)&gt;10,IF(AND(ISNUMBER('Control Sample Data'!J1606),'Control Sample Data'!J1606&lt;$B$1,'Control Sample Data'!J1606&gt;0),'Control Sample Data'!J1606,$B$1),"")</f>
        <v/>
      </c>
      <c r="W1607" s="17" t="str">
        <f>IF(SUM('Control Sample Data'!K$3:K$98)&gt;10,IF(AND(ISNUMBER('Control Sample Data'!K1606),'Control Sample Data'!K1606&lt;$B$1,'Control Sample Data'!K1606&gt;0),'Control Sample Data'!K1606,$B$1),"")</f>
        <v/>
      </c>
      <c r="X1607" s="17" t="str">
        <f>IF(SUM('Control Sample Data'!L$3:L$98)&gt;10,IF(AND(ISNUMBER('Control Sample Data'!L1606),'Control Sample Data'!L1606&lt;$B$1,'Control Sample Data'!L1606&gt;0),'Control Sample Data'!L1606,$B$1),"")</f>
        <v/>
      </c>
      <c r="Y1607" s="17" t="str">
        <f>IF(SUM('Control Sample Data'!M$3:M$98)&gt;10,IF(AND(ISNUMBER('Control Sample Data'!M1606),'Control Sample Data'!M1606&lt;$B$1,'Control Sample Data'!M1606&gt;0),'Control Sample Data'!M1606,$B$1),"")</f>
        <v/>
      </c>
      <c r="AT1607" s="36" t="str">
        <f t="shared" si="1086"/>
        <v/>
      </c>
      <c r="AU1607" s="36" t="str">
        <f t="shared" si="1087"/>
        <v/>
      </c>
      <c r="AV1607" s="36" t="str">
        <f t="shared" si="1088"/>
        <v/>
      </c>
      <c r="AW1607" s="36" t="str">
        <f t="shared" si="1089"/>
        <v/>
      </c>
      <c r="AX1607" s="36" t="str">
        <f t="shared" si="1090"/>
        <v/>
      </c>
      <c r="AY1607" s="36" t="str">
        <f t="shared" si="1091"/>
        <v/>
      </c>
      <c r="AZ1607" s="36" t="str">
        <f t="shared" si="1092"/>
        <v/>
      </c>
      <c r="BA1607" s="36" t="str">
        <f t="shared" si="1093"/>
        <v/>
      </c>
      <c r="BB1607" s="36" t="str">
        <f t="shared" si="1094"/>
        <v/>
      </c>
      <c r="BC1607" s="36" t="str">
        <f t="shared" si="1095"/>
        <v/>
      </c>
      <c r="BD1607" s="36" t="str">
        <f t="shared" si="1096"/>
        <v/>
      </c>
      <c r="BE1607" s="36" t="str">
        <f t="shared" si="1097"/>
        <v/>
      </c>
      <c r="BF1607" s="36" t="str">
        <f t="shared" si="1098"/>
        <v/>
      </c>
      <c r="BG1607" s="36" t="str">
        <f t="shared" si="1099"/>
        <v/>
      </c>
      <c r="BH1607" s="36" t="str">
        <f t="shared" si="1100"/>
        <v/>
      </c>
      <c r="BI1607" s="36" t="str">
        <f t="shared" si="1101"/>
        <v/>
      </c>
      <c r="BJ1607" s="36" t="str">
        <f t="shared" si="1102"/>
        <v/>
      </c>
      <c r="BK1607" s="36" t="str">
        <f t="shared" si="1103"/>
        <v/>
      </c>
      <c r="BL1607" s="36" t="str">
        <f t="shared" si="1104"/>
        <v/>
      </c>
      <c r="BM1607" s="36" t="str">
        <f t="shared" si="1105"/>
        <v/>
      </c>
      <c r="BN1607" s="38" t="e">
        <f t="shared" si="1064"/>
        <v>#DIV/0!</v>
      </c>
      <c r="BO1607" s="38" t="e">
        <f t="shared" si="1065"/>
        <v>#DIV/0!</v>
      </c>
      <c r="BP1607" s="39" t="str">
        <f t="shared" si="1066"/>
        <v/>
      </c>
      <c r="BQ1607" s="39" t="str">
        <f t="shared" si="1067"/>
        <v/>
      </c>
      <c r="BR1607" s="39" t="str">
        <f t="shared" si="1068"/>
        <v/>
      </c>
      <c r="BS1607" s="39" t="str">
        <f t="shared" si="1069"/>
        <v/>
      </c>
      <c r="BT1607" s="39" t="str">
        <f t="shared" si="1070"/>
        <v/>
      </c>
      <c r="BU1607" s="39" t="str">
        <f t="shared" si="1071"/>
        <v/>
      </c>
      <c r="BV1607" s="39" t="str">
        <f t="shared" si="1072"/>
        <v/>
      </c>
      <c r="BW1607" s="39" t="str">
        <f t="shared" si="1073"/>
        <v/>
      </c>
      <c r="BX1607" s="39" t="str">
        <f t="shared" si="1074"/>
        <v/>
      </c>
      <c r="BY1607" s="39" t="str">
        <f t="shared" si="1075"/>
        <v/>
      </c>
      <c r="BZ1607" s="39" t="str">
        <f t="shared" si="1076"/>
        <v/>
      </c>
      <c r="CA1607" s="39" t="str">
        <f t="shared" si="1077"/>
        <v/>
      </c>
      <c r="CB1607" s="39" t="str">
        <f t="shared" si="1078"/>
        <v/>
      </c>
      <c r="CC1607" s="39" t="str">
        <f t="shared" si="1079"/>
        <v/>
      </c>
      <c r="CD1607" s="39" t="str">
        <f t="shared" si="1080"/>
        <v/>
      </c>
      <c r="CE1607" s="39" t="str">
        <f t="shared" si="1081"/>
        <v/>
      </c>
      <c r="CF1607" s="39" t="str">
        <f t="shared" si="1082"/>
        <v/>
      </c>
      <c r="CG1607" s="39" t="str">
        <f t="shared" si="1083"/>
        <v/>
      </c>
      <c r="CH1607" s="39" t="str">
        <f t="shared" si="1084"/>
        <v/>
      </c>
      <c r="CI1607" s="39" t="str">
        <f t="shared" si="1085"/>
        <v/>
      </c>
    </row>
    <row r="1608" spans="1:87">
      <c r="A1608" s="18"/>
      <c r="B1608" s="15" t="str">
        <f>'Gene Table'!E1607</f>
        <v>hsa-miR-4749-5p</v>
      </c>
      <c r="C1608" s="15" t="str">
        <f>'Gene Table'!B1607</f>
        <v>C21</v>
      </c>
      <c r="D1608" s="16" t="str">
        <f>IF(SUM('Test Sample Data'!D$3:D$98)&gt;10,IF(AND(ISNUMBER('Test Sample Data'!D1607),'Test Sample Data'!D1607&lt;$B$1,'Test Sample Data'!D1607&gt;0),'Test Sample Data'!D1607,$B$1),"")</f>
        <v/>
      </c>
      <c r="E1608" s="17" t="str">
        <f>IF(SUM('Test Sample Data'!E$3:E$98)&gt;10,IF(AND(ISNUMBER('Test Sample Data'!E1607),'Test Sample Data'!E1607&lt;$B$1,'Test Sample Data'!E1607&gt;0),'Test Sample Data'!E1607,$B$1),"")</f>
        <v/>
      </c>
      <c r="F1608" s="17" t="str">
        <f>IF(SUM('Test Sample Data'!F$3:F$98)&gt;10,IF(AND(ISNUMBER('Test Sample Data'!F1607),'Test Sample Data'!F1607&lt;$B$1,'Test Sample Data'!F1607&gt;0),'Test Sample Data'!F1607,$B$1),"")</f>
        <v/>
      </c>
      <c r="G1608" s="17" t="str">
        <f>IF(SUM('Test Sample Data'!G$3:G$98)&gt;10,IF(AND(ISNUMBER('Test Sample Data'!G1607),'Test Sample Data'!G1607&lt;$B$1,'Test Sample Data'!G1607&gt;0),'Test Sample Data'!G1607,$B$1),"")</f>
        <v/>
      </c>
      <c r="H1608" s="17" t="str">
        <f>IF(SUM('Test Sample Data'!H$3:H$98)&gt;10,IF(AND(ISNUMBER('Test Sample Data'!H1607),'Test Sample Data'!H1607&lt;$B$1,'Test Sample Data'!H1607&gt;0),'Test Sample Data'!H1607,$B$1),"")</f>
        <v/>
      </c>
      <c r="I1608" s="17" t="str">
        <f>IF(SUM('Test Sample Data'!I$3:I$98)&gt;10,IF(AND(ISNUMBER('Test Sample Data'!I1607),'Test Sample Data'!I1607&lt;$B$1,'Test Sample Data'!I1607&gt;0),'Test Sample Data'!I1607,$B$1),"")</f>
        <v/>
      </c>
      <c r="J1608" s="17" t="str">
        <f>IF(SUM('Test Sample Data'!J$3:J$98)&gt;10,IF(AND(ISNUMBER('Test Sample Data'!J1607),'Test Sample Data'!J1607&lt;$B$1,'Test Sample Data'!J1607&gt;0),'Test Sample Data'!J1607,$B$1),"")</f>
        <v/>
      </c>
      <c r="K1608" s="17" t="str">
        <f>IF(SUM('Test Sample Data'!K$3:K$98)&gt;10,IF(AND(ISNUMBER('Test Sample Data'!K1607),'Test Sample Data'!K1607&lt;$B$1,'Test Sample Data'!K1607&gt;0),'Test Sample Data'!K1607,$B$1),"")</f>
        <v/>
      </c>
      <c r="L1608" s="17" t="str">
        <f>IF(SUM('Test Sample Data'!L$3:L$98)&gt;10,IF(AND(ISNUMBER('Test Sample Data'!L1607),'Test Sample Data'!L1607&lt;$B$1,'Test Sample Data'!L1607&gt;0),'Test Sample Data'!L1607,$B$1),"")</f>
        <v/>
      </c>
      <c r="M1608" s="17" t="str">
        <f>IF(SUM('Test Sample Data'!M$3:M$98)&gt;10,IF(AND(ISNUMBER('Test Sample Data'!M1607),'Test Sample Data'!M1607&lt;$B$1,'Test Sample Data'!M1607&gt;0),'Test Sample Data'!M1607,$B$1),"")</f>
        <v/>
      </c>
      <c r="N1608" s="17" t="str">
        <f>'Gene Table'!E1607</f>
        <v>hsa-miR-4749-5p</v>
      </c>
      <c r="O1608" s="17" t="str">
        <f>'Gene Table'!B1607</f>
        <v>C21</v>
      </c>
      <c r="P1608" s="17" t="str">
        <f>IF(SUM('Control Sample Data'!D$3:D$98)&gt;10,IF(AND(ISNUMBER('Control Sample Data'!D1607),'Control Sample Data'!D1607&lt;$B$1,'Control Sample Data'!D1607&gt;0),'Control Sample Data'!D1607,$B$1),"")</f>
        <v/>
      </c>
      <c r="Q1608" s="17" t="str">
        <f>IF(SUM('Control Sample Data'!E$3:E$98)&gt;10,IF(AND(ISNUMBER('Control Sample Data'!E1607),'Control Sample Data'!E1607&lt;$B$1,'Control Sample Data'!E1607&gt;0),'Control Sample Data'!E1607,$B$1),"")</f>
        <v/>
      </c>
      <c r="R1608" s="17" t="str">
        <f>IF(SUM('Control Sample Data'!F$3:F$98)&gt;10,IF(AND(ISNUMBER('Control Sample Data'!F1607),'Control Sample Data'!F1607&lt;$B$1,'Control Sample Data'!F1607&gt;0),'Control Sample Data'!F1607,$B$1),"")</f>
        <v/>
      </c>
      <c r="S1608" s="17" t="str">
        <f>IF(SUM('Control Sample Data'!G$3:G$98)&gt;10,IF(AND(ISNUMBER('Control Sample Data'!G1607),'Control Sample Data'!G1607&lt;$B$1,'Control Sample Data'!G1607&gt;0),'Control Sample Data'!G1607,$B$1),"")</f>
        <v/>
      </c>
      <c r="T1608" s="17" t="str">
        <f>IF(SUM('Control Sample Data'!H$3:H$98)&gt;10,IF(AND(ISNUMBER('Control Sample Data'!H1607),'Control Sample Data'!H1607&lt;$B$1,'Control Sample Data'!H1607&gt;0),'Control Sample Data'!H1607,$B$1),"")</f>
        <v/>
      </c>
      <c r="U1608" s="17" t="str">
        <f>IF(SUM('Control Sample Data'!I$3:I$98)&gt;10,IF(AND(ISNUMBER('Control Sample Data'!I1607),'Control Sample Data'!I1607&lt;$B$1,'Control Sample Data'!I1607&gt;0),'Control Sample Data'!I1607,$B$1),"")</f>
        <v/>
      </c>
      <c r="V1608" s="17" t="str">
        <f>IF(SUM('Control Sample Data'!J$3:J$98)&gt;10,IF(AND(ISNUMBER('Control Sample Data'!J1607),'Control Sample Data'!J1607&lt;$B$1,'Control Sample Data'!J1607&gt;0),'Control Sample Data'!J1607,$B$1),"")</f>
        <v/>
      </c>
      <c r="W1608" s="17" t="str">
        <f>IF(SUM('Control Sample Data'!K$3:K$98)&gt;10,IF(AND(ISNUMBER('Control Sample Data'!K1607),'Control Sample Data'!K1607&lt;$B$1,'Control Sample Data'!K1607&gt;0),'Control Sample Data'!K1607,$B$1),"")</f>
        <v/>
      </c>
      <c r="X1608" s="17" t="str">
        <f>IF(SUM('Control Sample Data'!L$3:L$98)&gt;10,IF(AND(ISNUMBER('Control Sample Data'!L1607),'Control Sample Data'!L1607&lt;$B$1,'Control Sample Data'!L1607&gt;0),'Control Sample Data'!L1607,$B$1),"")</f>
        <v/>
      </c>
      <c r="Y1608" s="17" t="str">
        <f>IF(SUM('Control Sample Data'!M$3:M$98)&gt;10,IF(AND(ISNUMBER('Control Sample Data'!M1607),'Control Sample Data'!M1607&lt;$B$1,'Control Sample Data'!M1607&gt;0),'Control Sample Data'!M1607,$B$1),"")</f>
        <v/>
      </c>
      <c r="AT1608" s="36" t="str">
        <f t="shared" si="1086"/>
        <v/>
      </c>
      <c r="AU1608" s="36" t="str">
        <f t="shared" si="1087"/>
        <v/>
      </c>
      <c r="AV1608" s="36" t="str">
        <f t="shared" si="1088"/>
        <v/>
      </c>
      <c r="AW1608" s="36" t="str">
        <f t="shared" si="1089"/>
        <v/>
      </c>
      <c r="AX1608" s="36" t="str">
        <f t="shared" si="1090"/>
        <v/>
      </c>
      <c r="AY1608" s="36" t="str">
        <f t="shared" si="1091"/>
        <v/>
      </c>
      <c r="AZ1608" s="36" t="str">
        <f t="shared" si="1092"/>
        <v/>
      </c>
      <c r="BA1608" s="36" t="str">
        <f t="shared" si="1093"/>
        <v/>
      </c>
      <c r="BB1608" s="36" t="str">
        <f t="shared" si="1094"/>
        <v/>
      </c>
      <c r="BC1608" s="36" t="str">
        <f t="shared" si="1095"/>
        <v/>
      </c>
      <c r="BD1608" s="36" t="str">
        <f t="shared" si="1096"/>
        <v/>
      </c>
      <c r="BE1608" s="36" t="str">
        <f t="shared" si="1097"/>
        <v/>
      </c>
      <c r="BF1608" s="36" t="str">
        <f t="shared" si="1098"/>
        <v/>
      </c>
      <c r="BG1608" s="36" t="str">
        <f t="shared" si="1099"/>
        <v/>
      </c>
      <c r="BH1608" s="36" t="str">
        <f t="shared" si="1100"/>
        <v/>
      </c>
      <c r="BI1608" s="36" t="str">
        <f t="shared" si="1101"/>
        <v/>
      </c>
      <c r="BJ1608" s="36" t="str">
        <f t="shared" si="1102"/>
        <v/>
      </c>
      <c r="BK1608" s="36" t="str">
        <f t="shared" si="1103"/>
        <v/>
      </c>
      <c r="BL1608" s="36" t="str">
        <f t="shared" si="1104"/>
        <v/>
      </c>
      <c r="BM1608" s="36" t="str">
        <f t="shared" si="1105"/>
        <v/>
      </c>
      <c r="BN1608" s="38" t="e">
        <f t="shared" si="1064"/>
        <v>#DIV/0!</v>
      </c>
      <c r="BO1608" s="38" t="e">
        <f t="shared" si="1065"/>
        <v>#DIV/0!</v>
      </c>
      <c r="BP1608" s="39" t="str">
        <f t="shared" si="1066"/>
        <v/>
      </c>
      <c r="BQ1608" s="39" t="str">
        <f t="shared" si="1067"/>
        <v/>
      </c>
      <c r="BR1608" s="39" t="str">
        <f t="shared" si="1068"/>
        <v/>
      </c>
      <c r="BS1608" s="39" t="str">
        <f t="shared" si="1069"/>
        <v/>
      </c>
      <c r="BT1608" s="39" t="str">
        <f t="shared" si="1070"/>
        <v/>
      </c>
      <c r="BU1608" s="39" t="str">
        <f t="shared" si="1071"/>
        <v/>
      </c>
      <c r="BV1608" s="39" t="str">
        <f t="shared" si="1072"/>
        <v/>
      </c>
      <c r="BW1608" s="39" t="str">
        <f t="shared" si="1073"/>
        <v/>
      </c>
      <c r="BX1608" s="39" t="str">
        <f t="shared" si="1074"/>
        <v/>
      </c>
      <c r="BY1608" s="39" t="str">
        <f t="shared" si="1075"/>
        <v/>
      </c>
      <c r="BZ1608" s="39" t="str">
        <f t="shared" si="1076"/>
        <v/>
      </c>
      <c r="CA1608" s="39" t="str">
        <f t="shared" si="1077"/>
        <v/>
      </c>
      <c r="CB1608" s="39" t="str">
        <f t="shared" si="1078"/>
        <v/>
      </c>
      <c r="CC1608" s="39" t="str">
        <f t="shared" si="1079"/>
        <v/>
      </c>
      <c r="CD1608" s="39" t="str">
        <f t="shared" si="1080"/>
        <v/>
      </c>
      <c r="CE1608" s="39" t="str">
        <f t="shared" si="1081"/>
        <v/>
      </c>
      <c r="CF1608" s="39" t="str">
        <f t="shared" si="1082"/>
        <v/>
      </c>
      <c r="CG1608" s="39" t="str">
        <f t="shared" si="1083"/>
        <v/>
      </c>
      <c r="CH1608" s="39" t="str">
        <f t="shared" si="1084"/>
        <v/>
      </c>
      <c r="CI1608" s="39" t="str">
        <f t="shared" si="1085"/>
        <v/>
      </c>
    </row>
    <row r="1609" spans="1:87">
      <c r="A1609" s="18"/>
      <c r="B1609" s="15" t="str">
        <f>'Gene Table'!E1608</f>
        <v>hsa-miR-4803</v>
      </c>
      <c r="C1609" s="15" t="str">
        <f>'Gene Table'!B1608</f>
        <v>C22</v>
      </c>
      <c r="D1609" s="16" t="str">
        <f>IF(SUM('Test Sample Data'!D$3:D$98)&gt;10,IF(AND(ISNUMBER('Test Sample Data'!D1608),'Test Sample Data'!D1608&lt;$B$1,'Test Sample Data'!D1608&gt;0),'Test Sample Data'!D1608,$B$1),"")</f>
        <v/>
      </c>
      <c r="E1609" s="17" t="str">
        <f>IF(SUM('Test Sample Data'!E$3:E$98)&gt;10,IF(AND(ISNUMBER('Test Sample Data'!E1608),'Test Sample Data'!E1608&lt;$B$1,'Test Sample Data'!E1608&gt;0),'Test Sample Data'!E1608,$B$1),"")</f>
        <v/>
      </c>
      <c r="F1609" s="17" t="str">
        <f>IF(SUM('Test Sample Data'!F$3:F$98)&gt;10,IF(AND(ISNUMBER('Test Sample Data'!F1608),'Test Sample Data'!F1608&lt;$B$1,'Test Sample Data'!F1608&gt;0),'Test Sample Data'!F1608,$B$1),"")</f>
        <v/>
      </c>
      <c r="G1609" s="17" t="str">
        <f>IF(SUM('Test Sample Data'!G$3:G$98)&gt;10,IF(AND(ISNUMBER('Test Sample Data'!G1608),'Test Sample Data'!G1608&lt;$B$1,'Test Sample Data'!G1608&gt;0),'Test Sample Data'!G1608,$B$1),"")</f>
        <v/>
      </c>
      <c r="H1609" s="17" t="str">
        <f>IF(SUM('Test Sample Data'!H$3:H$98)&gt;10,IF(AND(ISNUMBER('Test Sample Data'!H1608),'Test Sample Data'!H1608&lt;$B$1,'Test Sample Data'!H1608&gt;0),'Test Sample Data'!H1608,$B$1),"")</f>
        <v/>
      </c>
      <c r="I1609" s="17" t="str">
        <f>IF(SUM('Test Sample Data'!I$3:I$98)&gt;10,IF(AND(ISNUMBER('Test Sample Data'!I1608),'Test Sample Data'!I1608&lt;$B$1,'Test Sample Data'!I1608&gt;0),'Test Sample Data'!I1608,$B$1),"")</f>
        <v/>
      </c>
      <c r="J1609" s="17" t="str">
        <f>IF(SUM('Test Sample Data'!J$3:J$98)&gt;10,IF(AND(ISNUMBER('Test Sample Data'!J1608),'Test Sample Data'!J1608&lt;$B$1,'Test Sample Data'!J1608&gt;0),'Test Sample Data'!J1608,$B$1),"")</f>
        <v/>
      </c>
      <c r="K1609" s="17" t="str">
        <f>IF(SUM('Test Sample Data'!K$3:K$98)&gt;10,IF(AND(ISNUMBER('Test Sample Data'!K1608),'Test Sample Data'!K1608&lt;$B$1,'Test Sample Data'!K1608&gt;0),'Test Sample Data'!K1608,$B$1),"")</f>
        <v/>
      </c>
      <c r="L1609" s="17" t="str">
        <f>IF(SUM('Test Sample Data'!L$3:L$98)&gt;10,IF(AND(ISNUMBER('Test Sample Data'!L1608),'Test Sample Data'!L1608&lt;$B$1,'Test Sample Data'!L1608&gt;0),'Test Sample Data'!L1608,$B$1),"")</f>
        <v/>
      </c>
      <c r="M1609" s="17" t="str">
        <f>IF(SUM('Test Sample Data'!M$3:M$98)&gt;10,IF(AND(ISNUMBER('Test Sample Data'!M1608),'Test Sample Data'!M1608&lt;$B$1,'Test Sample Data'!M1608&gt;0),'Test Sample Data'!M1608,$B$1),"")</f>
        <v/>
      </c>
      <c r="N1609" s="17" t="str">
        <f>'Gene Table'!E1608</f>
        <v>hsa-miR-4803</v>
      </c>
      <c r="O1609" s="17" t="str">
        <f>'Gene Table'!B1608</f>
        <v>C22</v>
      </c>
      <c r="P1609" s="17" t="str">
        <f>IF(SUM('Control Sample Data'!D$3:D$98)&gt;10,IF(AND(ISNUMBER('Control Sample Data'!D1608),'Control Sample Data'!D1608&lt;$B$1,'Control Sample Data'!D1608&gt;0),'Control Sample Data'!D1608,$B$1),"")</f>
        <v/>
      </c>
      <c r="Q1609" s="17" t="str">
        <f>IF(SUM('Control Sample Data'!E$3:E$98)&gt;10,IF(AND(ISNUMBER('Control Sample Data'!E1608),'Control Sample Data'!E1608&lt;$B$1,'Control Sample Data'!E1608&gt;0),'Control Sample Data'!E1608,$B$1),"")</f>
        <v/>
      </c>
      <c r="R1609" s="17" t="str">
        <f>IF(SUM('Control Sample Data'!F$3:F$98)&gt;10,IF(AND(ISNUMBER('Control Sample Data'!F1608),'Control Sample Data'!F1608&lt;$B$1,'Control Sample Data'!F1608&gt;0),'Control Sample Data'!F1608,$B$1),"")</f>
        <v/>
      </c>
      <c r="S1609" s="17" t="str">
        <f>IF(SUM('Control Sample Data'!G$3:G$98)&gt;10,IF(AND(ISNUMBER('Control Sample Data'!G1608),'Control Sample Data'!G1608&lt;$B$1,'Control Sample Data'!G1608&gt;0),'Control Sample Data'!G1608,$B$1),"")</f>
        <v/>
      </c>
      <c r="T1609" s="17" t="str">
        <f>IF(SUM('Control Sample Data'!H$3:H$98)&gt;10,IF(AND(ISNUMBER('Control Sample Data'!H1608),'Control Sample Data'!H1608&lt;$B$1,'Control Sample Data'!H1608&gt;0),'Control Sample Data'!H1608,$B$1),"")</f>
        <v/>
      </c>
      <c r="U1609" s="17" t="str">
        <f>IF(SUM('Control Sample Data'!I$3:I$98)&gt;10,IF(AND(ISNUMBER('Control Sample Data'!I1608),'Control Sample Data'!I1608&lt;$B$1,'Control Sample Data'!I1608&gt;0),'Control Sample Data'!I1608,$B$1),"")</f>
        <v/>
      </c>
      <c r="V1609" s="17" t="str">
        <f>IF(SUM('Control Sample Data'!J$3:J$98)&gt;10,IF(AND(ISNUMBER('Control Sample Data'!J1608),'Control Sample Data'!J1608&lt;$B$1,'Control Sample Data'!J1608&gt;0),'Control Sample Data'!J1608,$B$1),"")</f>
        <v/>
      </c>
      <c r="W1609" s="17" t="str">
        <f>IF(SUM('Control Sample Data'!K$3:K$98)&gt;10,IF(AND(ISNUMBER('Control Sample Data'!K1608),'Control Sample Data'!K1608&lt;$B$1,'Control Sample Data'!K1608&gt;0),'Control Sample Data'!K1608,$B$1),"")</f>
        <v/>
      </c>
      <c r="X1609" s="17" t="str">
        <f>IF(SUM('Control Sample Data'!L$3:L$98)&gt;10,IF(AND(ISNUMBER('Control Sample Data'!L1608),'Control Sample Data'!L1608&lt;$B$1,'Control Sample Data'!L1608&gt;0),'Control Sample Data'!L1608,$B$1),"")</f>
        <v/>
      </c>
      <c r="Y1609" s="17" t="str">
        <f>IF(SUM('Control Sample Data'!M$3:M$98)&gt;10,IF(AND(ISNUMBER('Control Sample Data'!M1608),'Control Sample Data'!M1608&lt;$B$1,'Control Sample Data'!M1608&gt;0),'Control Sample Data'!M1608,$B$1),"")</f>
        <v/>
      </c>
      <c r="AT1609" s="36" t="str">
        <f t="shared" si="1086"/>
        <v/>
      </c>
      <c r="AU1609" s="36" t="str">
        <f t="shared" si="1087"/>
        <v/>
      </c>
      <c r="AV1609" s="36" t="str">
        <f t="shared" si="1088"/>
        <v/>
      </c>
      <c r="AW1609" s="36" t="str">
        <f t="shared" si="1089"/>
        <v/>
      </c>
      <c r="AX1609" s="36" t="str">
        <f t="shared" si="1090"/>
        <v/>
      </c>
      <c r="AY1609" s="36" t="str">
        <f t="shared" si="1091"/>
        <v/>
      </c>
      <c r="AZ1609" s="36" t="str">
        <f t="shared" si="1092"/>
        <v/>
      </c>
      <c r="BA1609" s="36" t="str">
        <f t="shared" si="1093"/>
        <v/>
      </c>
      <c r="BB1609" s="36" t="str">
        <f t="shared" si="1094"/>
        <v/>
      </c>
      <c r="BC1609" s="36" t="str">
        <f t="shared" si="1095"/>
        <v/>
      </c>
      <c r="BD1609" s="36" t="str">
        <f t="shared" si="1096"/>
        <v/>
      </c>
      <c r="BE1609" s="36" t="str">
        <f t="shared" si="1097"/>
        <v/>
      </c>
      <c r="BF1609" s="36" t="str">
        <f t="shared" si="1098"/>
        <v/>
      </c>
      <c r="BG1609" s="36" t="str">
        <f t="shared" si="1099"/>
        <v/>
      </c>
      <c r="BH1609" s="36" t="str">
        <f t="shared" si="1100"/>
        <v/>
      </c>
      <c r="BI1609" s="36" t="str">
        <f t="shared" si="1101"/>
        <v/>
      </c>
      <c r="BJ1609" s="36" t="str">
        <f t="shared" si="1102"/>
        <v/>
      </c>
      <c r="BK1609" s="36" t="str">
        <f t="shared" si="1103"/>
        <v/>
      </c>
      <c r="BL1609" s="36" t="str">
        <f t="shared" si="1104"/>
        <v/>
      </c>
      <c r="BM1609" s="36" t="str">
        <f t="shared" si="1105"/>
        <v/>
      </c>
      <c r="BN1609" s="38" t="e">
        <f t="shared" si="1064"/>
        <v>#DIV/0!</v>
      </c>
      <c r="BO1609" s="38" t="e">
        <f t="shared" si="1065"/>
        <v>#DIV/0!</v>
      </c>
      <c r="BP1609" s="39" t="str">
        <f t="shared" si="1066"/>
        <v/>
      </c>
      <c r="BQ1609" s="39" t="str">
        <f t="shared" si="1067"/>
        <v/>
      </c>
      <c r="BR1609" s="39" t="str">
        <f t="shared" si="1068"/>
        <v/>
      </c>
      <c r="BS1609" s="39" t="str">
        <f t="shared" si="1069"/>
        <v/>
      </c>
      <c r="BT1609" s="39" t="str">
        <f t="shared" si="1070"/>
        <v/>
      </c>
      <c r="BU1609" s="39" t="str">
        <f t="shared" si="1071"/>
        <v/>
      </c>
      <c r="BV1609" s="39" t="str">
        <f t="shared" si="1072"/>
        <v/>
      </c>
      <c r="BW1609" s="39" t="str">
        <f t="shared" si="1073"/>
        <v/>
      </c>
      <c r="BX1609" s="39" t="str">
        <f t="shared" si="1074"/>
        <v/>
      </c>
      <c r="BY1609" s="39" t="str">
        <f t="shared" si="1075"/>
        <v/>
      </c>
      <c r="BZ1609" s="39" t="str">
        <f t="shared" si="1076"/>
        <v/>
      </c>
      <c r="CA1609" s="39" t="str">
        <f t="shared" si="1077"/>
        <v/>
      </c>
      <c r="CB1609" s="39" t="str">
        <f t="shared" si="1078"/>
        <v/>
      </c>
      <c r="CC1609" s="39" t="str">
        <f t="shared" si="1079"/>
        <v/>
      </c>
      <c r="CD1609" s="39" t="str">
        <f t="shared" si="1080"/>
        <v/>
      </c>
      <c r="CE1609" s="39" t="str">
        <f t="shared" si="1081"/>
        <v/>
      </c>
      <c r="CF1609" s="39" t="str">
        <f t="shared" si="1082"/>
        <v/>
      </c>
      <c r="CG1609" s="39" t="str">
        <f t="shared" si="1083"/>
        <v/>
      </c>
      <c r="CH1609" s="39" t="str">
        <f t="shared" si="1084"/>
        <v/>
      </c>
      <c r="CI1609" s="39" t="str">
        <f t="shared" si="1085"/>
        <v/>
      </c>
    </row>
    <row r="1610" spans="1:87">
      <c r="A1610" s="18"/>
      <c r="B1610" s="15" t="str">
        <f>'Gene Table'!E1609</f>
        <v>hsa-miR-4749-3p</v>
      </c>
      <c r="C1610" s="15" t="str">
        <f>'Gene Table'!B1609</f>
        <v>C23</v>
      </c>
      <c r="D1610" s="16" t="str">
        <f>IF(SUM('Test Sample Data'!D$3:D$98)&gt;10,IF(AND(ISNUMBER('Test Sample Data'!D1609),'Test Sample Data'!D1609&lt;$B$1,'Test Sample Data'!D1609&gt;0),'Test Sample Data'!D1609,$B$1),"")</f>
        <v/>
      </c>
      <c r="E1610" s="17" t="str">
        <f>IF(SUM('Test Sample Data'!E$3:E$98)&gt;10,IF(AND(ISNUMBER('Test Sample Data'!E1609),'Test Sample Data'!E1609&lt;$B$1,'Test Sample Data'!E1609&gt;0),'Test Sample Data'!E1609,$B$1),"")</f>
        <v/>
      </c>
      <c r="F1610" s="17" t="str">
        <f>IF(SUM('Test Sample Data'!F$3:F$98)&gt;10,IF(AND(ISNUMBER('Test Sample Data'!F1609),'Test Sample Data'!F1609&lt;$B$1,'Test Sample Data'!F1609&gt;0),'Test Sample Data'!F1609,$B$1),"")</f>
        <v/>
      </c>
      <c r="G1610" s="17" t="str">
        <f>IF(SUM('Test Sample Data'!G$3:G$98)&gt;10,IF(AND(ISNUMBER('Test Sample Data'!G1609),'Test Sample Data'!G1609&lt;$B$1,'Test Sample Data'!G1609&gt;0),'Test Sample Data'!G1609,$B$1),"")</f>
        <v/>
      </c>
      <c r="H1610" s="17" t="str">
        <f>IF(SUM('Test Sample Data'!H$3:H$98)&gt;10,IF(AND(ISNUMBER('Test Sample Data'!H1609),'Test Sample Data'!H1609&lt;$B$1,'Test Sample Data'!H1609&gt;0),'Test Sample Data'!H1609,$B$1),"")</f>
        <v/>
      </c>
      <c r="I1610" s="17" t="str">
        <f>IF(SUM('Test Sample Data'!I$3:I$98)&gt;10,IF(AND(ISNUMBER('Test Sample Data'!I1609),'Test Sample Data'!I1609&lt;$B$1,'Test Sample Data'!I1609&gt;0),'Test Sample Data'!I1609,$B$1),"")</f>
        <v/>
      </c>
      <c r="J1610" s="17" t="str">
        <f>IF(SUM('Test Sample Data'!J$3:J$98)&gt;10,IF(AND(ISNUMBER('Test Sample Data'!J1609),'Test Sample Data'!J1609&lt;$B$1,'Test Sample Data'!J1609&gt;0),'Test Sample Data'!J1609,$B$1),"")</f>
        <v/>
      </c>
      <c r="K1610" s="17" t="str">
        <f>IF(SUM('Test Sample Data'!K$3:K$98)&gt;10,IF(AND(ISNUMBER('Test Sample Data'!K1609),'Test Sample Data'!K1609&lt;$B$1,'Test Sample Data'!K1609&gt;0),'Test Sample Data'!K1609,$B$1),"")</f>
        <v/>
      </c>
      <c r="L1610" s="17" t="str">
        <f>IF(SUM('Test Sample Data'!L$3:L$98)&gt;10,IF(AND(ISNUMBER('Test Sample Data'!L1609),'Test Sample Data'!L1609&lt;$B$1,'Test Sample Data'!L1609&gt;0),'Test Sample Data'!L1609,$B$1),"")</f>
        <v/>
      </c>
      <c r="M1610" s="17" t="str">
        <f>IF(SUM('Test Sample Data'!M$3:M$98)&gt;10,IF(AND(ISNUMBER('Test Sample Data'!M1609),'Test Sample Data'!M1609&lt;$B$1,'Test Sample Data'!M1609&gt;0),'Test Sample Data'!M1609,$B$1),"")</f>
        <v/>
      </c>
      <c r="N1610" s="17" t="str">
        <f>'Gene Table'!E1609</f>
        <v>hsa-miR-4749-3p</v>
      </c>
      <c r="O1610" s="17" t="str">
        <f>'Gene Table'!B1609</f>
        <v>C23</v>
      </c>
      <c r="P1610" s="17" t="str">
        <f>IF(SUM('Control Sample Data'!D$3:D$98)&gt;10,IF(AND(ISNUMBER('Control Sample Data'!D1609),'Control Sample Data'!D1609&lt;$B$1,'Control Sample Data'!D1609&gt;0),'Control Sample Data'!D1609,$B$1),"")</f>
        <v/>
      </c>
      <c r="Q1610" s="17" t="str">
        <f>IF(SUM('Control Sample Data'!E$3:E$98)&gt;10,IF(AND(ISNUMBER('Control Sample Data'!E1609),'Control Sample Data'!E1609&lt;$B$1,'Control Sample Data'!E1609&gt;0),'Control Sample Data'!E1609,$B$1),"")</f>
        <v/>
      </c>
      <c r="R1610" s="17" t="str">
        <f>IF(SUM('Control Sample Data'!F$3:F$98)&gt;10,IF(AND(ISNUMBER('Control Sample Data'!F1609),'Control Sample Data'!F1609&lt;$B$1,'Control Sample Data'!F1609&gt;0),'Control Sample Data'!F1609,$B$1),"")</f>
        <v/>
      </c>
      <c r="S1610" s="17" t="str">
        <f>IF(SUM('Control Sample Data'!G$3:G$98)&gt;10,IF(AND(ISNUMBER('Control Sample Data'!G1609),'Control Sample Data'!G1609&lt;$B$1,'Control Sample Data'!G1609&gt;0),'Control Sample Data'!G1609,$B$1),"")</f>
        <v/>
      </c>
      <c r="T1610" s="17" t="str">
        <f>IF(SUM('Control Sample Data'!H$3:H$98)&gt;10,IF(AND(ISNUMBER('Control Sample Data'!H1609),'Control Sample Data'!H1609&lt;$B$1,'Control Sample Data'!H1609&gt;0),'Control Sample Data'!H1609,$B$1),"")</f>
        <v/>
      </c>
      <c r="U1610" s="17" t="str">
        <f>IF(SUM('Control Sample Data'!I$3:I$98)&gt;10,IF(AND(ISNUMBER('Control Sample Data'!I1609),'Control Sample Data'!I1609&lt;$B$1,'Control Sample Data'!I1609&gt;0),'Control Sample Data'!I1609,$B$1),"")</f>
        <v/>
      </c>
      <c r="V1610" s="17" t="str">
        <f>IF(SUM('Control Sample Data'!J$3:J$98)&gt;10,IF(AND(ISNUMBER('Control Sample Data'!J1609),'Control Sample Data'!J1609&lt;$B$1,'Control Sample Data'!J1609&gt;0),'Control Sample Data'!J1609,$B$1),"")</f>
        <v/>
      </c>
      <c r="W1610" s="17" t="str">
        <f>IF(SUM('Control Sample Data'!K$3:K$98)&gt;10,IF(AND(ISNUMBER('Control Sample Data'!K1609),'Control Sample Data'!K1609&lt;$B$1,'Control Sample Data'!K1609&gt;0),'Control Sample Data'!K1609,$B$1),"")</f>
        <v/>
      </c>
      <c r="X1610" s="17" t="str">
        <f>IF(SUM('Control Sample Data'!L$3:L$98)&gt;10,IF(AND(ISNUMBER('Control Sample Data'!L1609),'Control Sample Data'!L1609&lt;$B$1,'Control Sample Data'!L1609&gt;0),'Control Sample Data'!L1609,$B$1),"")</f>
        <v/>
      </c>
      <c r="Y1610" s="17" t="str">
        <f>IF(SUM('Control Sample Data'!M$3:M$98)&gt;10,IF(AND(ISNUMBER('Control Sample Data'!M1609),'Control Sample Data'!M1609&lt;$B$1,'Control Sample Data'!M1609&gt;0),'Control Sample Data'!M1609,$B$1),"")</f>
        <v/>
      </c>
      <c r="AT1610" s="36" t="str">
        <f t="shared" si="1086"/>
        <v/>
      </c>
      <c r="AU1610" s="36" t="str">
        <f t="shared" si="1087"/>
        <v/>
      </c>
      <c r="AV1610" s="36" t="str">
        <f t="shared" si="1088"/>
        <v/>
      </c>
      <c r="AW1610" s="36" t="str">
        <f t="shared" si="1089"/>
        <v/>
      </c>
      <c r="AX1610" s="36" t="str">
        <f t="shared" si="1090"/>
        <v/>
      </c>
      <c r="AY1610" s="36" t="str">
        <f t="shared" si="1091"/>
        <v/>
      </c>
      <c r="AZ1610" s="36" t="str">
        <f t="shared" si="1092"/>
        <v/>
      </c>
      <c r="BA1610" s="36" t="str">
        <f t="shared" si="1093"/>
        <v/>
      </c>
      <c r="BB1610" s="36" t="str">
        <f t="shared" si="1094"/>
        <v/>
      </c>
      <c r="BC1610" s="36" t="str">
        <f t="shared" si="1095"/>
        <v/>
      </c>
      <c r="BD1610" s="36" t="str">
        <f t="shared" si="1096"/>
        <v/>
      </c>
      <c r="BE1610" s="36" t="str">
        <f t="shared" si="1097"/>
        <v/>
      </c>
      <c r="BF1610" s="36" t="str">
        <f t="shared" si="1098"/>
        <v/>
      </c>
      <c r="BG1610" s="36" t="str">
        <f t="shared" si="1099"/>
        <v/>
      </c>
      <c r="BH1610" s="36" t="str">
        <f t="shared" si="1100"/>
        <v/>
      </c>
      <c r="BI1610" s="36" t="str">
        <f t="shared" si="1101"/>
        <v/>
      </c>
      <c r="BJ1610" s="36" t="str">
        <f t="shared" si="1102"/>
        <v/>
      </c>
      <c r="BK1610" s="36" t="str">
        <f t="shared" si="1103"/>
        <v/>
      </c>
      <c r="BL1610" s="36" t="str">
        <f t="shared" si="1104"/>
        <v/>
      </c>
      <c r="BM1610" s="36" t="str">
        <f t="shared" si="1105"/>
        <v/>
      </c>
      <c r="BN1610" s="38" t="e">
        <f t="shared" si="1064"/>
        <v>#DIV/0!</v>
      </c>
      <c r="BO1610" s="38" t="e">
        <f t="shared" si="1065"/>
        <v>#DIV/0!</v>
      </c>
      <c r="BP1610" s="39" t="str">
        <f t="shared" si="1066"/>
        <v/>
      </c>
      <c r="BQ1610" s="39" t="str">
        <f t="shared" si="1067"/>
        <v/>
      </c>
      <c r="BR1610" s="39" t="str">
        <f t="shared" si="1068"/>
        <v/>
      </c>
      <c r="BS1610" s="39" t="str">
        <f t="shared" si="1069"/>
        <v/>
      </c>
      <c r="BT1610" s="39" t="str">
        <f t="shared" si="1070"/>
        <v/>
      </c>
      <c r="BU1610" s="39" t="str">
        <f t="shared" si="1071"/>
        <v/>
      </c>
      <c r="BV1610" s="39" t="str">
        <f t="shared" si="1072"/>
        <v/>
      </c>
      <c r="BW1610" s="39" t="str">
        <f t="shared" si="1073"/>
        <v/>
      </c>
      <c r="BX1610" s="39" t="str">
        <f t="shared" si="1074"/>
        <v/>
      </c>
      <c r="BY1610" s="39" t="str">
        <f t="shared" si="1075"/>
        <v/>
      </c>
      <c r="BZ1610" s="39" t="str">
        <f t="shared" si="1076"/>
        <v/>
      </c>
      <c r="CA1610" s="39" t="str">
        <f t="shared" si="1077"/>
        <v/>
      </c>
      <c r="CB1610" s="39" t="str">
        <f t="shared" si="1078"/>
        <v/>
      </c>
      <c r="CC1610" s="39" t="str">
        <f t="shared" si="1079"/>
        <v/>
      </c>
      <c r="CD1610" s="39" t="str">
        <f t="shared" si="1080"/>
        <v/>
      </c>
      <c r="CE1610" s="39" t="str">
        <f t="shared" si="1081"/>
        <v/>
      </c>
      <c r="CF1610" s="39" t="str">
        <f t="shared" si="1082"/>
        <v/>
      </c>
      <c r="CG1610" s="39" t="str">
        <f t="shared" si="1083"/>
        <v/>
      </c>
      <c r="CH1610" s="39" t="str">
        <f t="shared" si="1084"/>
        <v/>
      </c>
      <c r="CI1610" s="39" t="str">
        <f t="shared" si="1085"/>
        <v/>
      </c>
    </row>
    <row r="1611" spans="1:87">
      <c r="A1611" s="18"/>
      <c r="B1611" s="15" t="str">
        <f>'Gene Table'!E1610</f>
        <v>hsa-miR-4804-5p</v>
      </c>
      <c r="C1611" s="15" t="str">
        <f>'Gene Table'!B1610</f>
        <v>C24</v>
      </c>
      <c r="D1611" s="16" t="str">
        <f>IF(SUM('Test Sample Data'!D$3:D$98)&gt;10,IF(AND(ISNUMBER('Test Sample Data'!D1610),'Test Sample Data'!D1610&lt;$B$1,'Test Sample Data'!D1610&gt;0),'Test Sample Data'!D1610,$B$1),"")</f>
        <v/>
      </c>
      <c r="E1611" s="17" t="str">
        <f>IF(SUM('Test Sample Data'!E$3:E$98)&gt;10,IF(AND(ISNUMBER('Test Sample Data'!E1610),'Test Sample Data'!E1610&lt;$B$1,'Test Sample Data'!E1610&gt;0),'Test Sample Data'!E1610,$B$1),"")</f>
        <v/>
      </c>
      <c r="F1611" s="17" t="str">
        <f>IF(SUM('Test Sample Data'!F$3:F$98)&gt;10,IF(AND(ISNUMBER('Test Sample Data'!F1610),'Test Sample Data'!F1610&lt;$B$1,'Test Sample Data'!F1610&gt;0),'Test Sample Data'!F1610,$B$1),"")</f>
        <v/>
      </c>
      <c r="G1611" s="17" t="str">
        <f>IF(SUM('Test Sample Data'!G$3:G$98)&gt;10,IF(AND(ISNUMBER('Test Sample Data'!G1610),'Test Sample Data'!G1610&lt;$B$1,'Test Sample Data'!G1610&gt;0),'Test Sample Data'!G1610,$B$1),"")</f>
        <v/>
      </c>
      <c r="H1611" s="17" t="str">
        <f>IF(SUM('Test Sample Data'!H$3:H$98)&gt;10,IF(AND(ISNUMBER('Test Sample Data'!H1610),'Test Sample Data'!H1610&lt;$B$1,'Test Sample Data'!H1610&gt;0),'Test Sample Data'!H1610,$B$1),"")</f>
        <v/>
      </c>
      <c r="I1611" s="17" t="str">
        <f>IF(SUM('Test Sample Data'!I$3:I$98)&gt;10,IF(AND(ISNUMBER('Test Sample Data'!I1610),'Test Sample Data'!I1610&lt;$B$1,'Test Sample Data'!I1610&gt;0),'Test Sample Data'!I1610,$B$1),"")</f>
        <v/>
      </c>
      <c r="J1611" s="17" t="str">
        <f>IF(SUM('Test Sample Data'!J$3:J$98)&gt;10,IF(AND(ISNUMBER('Test Sample Data'!J1610),'Test Sample Data'!J1610&lt;$B$1,'Test Sample Data'!J1610&gt;0),'Test Sample Data'!J1610,$B$1),"")</f>
        <v/>
      </c>
      <c r="K1611" s="17" t="str">
        <f>IF(SUM('Test Sample Data'!K$3:K$98)&gt;10,IF(AND(ISNUMBER('Test Sample Data'!K1610),'Test Sample Data'!K1610&lt;$B$1,'Test Sample Data'!K1610&gt;0),'Test Sample Data'!K1610,$B$1),"")</f>
        <v/>
      </c>
      <c r="L1611" s="17" t="str">
        <f>IF(SUM('Test Sample Data'!L$3:L$98)&gt;10,IF(AND(ISNUMBER('Test Sample Data'!L1610),'Test Sample Data'!L1610&lt;$B$1,'Test Sample Data'!L1610&gt;0),'Test Sample Data'!L1610,$B$1),"")</f>
        <v/>
      </c>
      <c r="M1611" s="17" t="str">
        <f>IF(SUM('Test Sample Data'!M$3:M$98)&gt;10,IF(AND(ISNUMBER('Test Sample Data'!M1610),'Test Sample Data'!M1610&lt;$B$1,'Test Sample Data'!M1610&gt;0),'Test Sample Data'!M1610,$B$1),"")</f>
        <v/>
      </c>
      <c r="N1611" s="17" t="str">
        <f>'Gene Table'!E1610</f>
        <v>hsa-miR-4804-5p</v>
      </c>
      <c r="O1611" s="17" t="str">
        <f>'Gene Table'!B1610</f>
        <v>C24</v>
      </c>
      <c r="P1611" s="17" t="str">
        <f>IF(SUM('Control Sample Data'!D$3:D$98)&gt;10,IF(AND(ISNUMBER('Control Sample Data'!D1610),'Control Sample Data'!D1610&lt;$B$1,'Control Sample Data'!D1610&gt;0),'Control Sample Data'!D1610,$B$1),"")</f>
        <v/>
      </c>
      <c r="Q1611" s="17" t="str">
        <f>IF(SUM('Control Sample Data'!E$3:E$98)&gt;10,IF(AND(ISNUMBER('Control Sample Data'!E1610),'Control Sample Data'!E1610&lt;$B$1,'Control Sample Data'!E1610&gt;0),'Control Sample Data'!E1610,$B$1),"")</f>
        <v/>
      </c>
      <c r="R1611" s="17" t="str">
        <f>IF(SUM('Control Sample Data'!F$3:F$98)&gt;10,IF(AND(ISNUMBER('Control Sample Data'!F1610),'Control Sample Data'!F1610&lt;$B$1,'Control Sample Data'!F1610&gt;0),'Control Sample Data'!F1610,$B$1),"")</f>
        <v/>
      </c>
      <c r="S1611" s="17" t="str">
        <f>IF(SUM('Control Sample Data'!G$3:G$98)&gt;10,IF(AND(ISNUMBER('Control Sample Data'!G1610),'Control Sample Data'!G1610&lt;$B$1,'Control Sample Data'!G1610&gt;0),'Control Sample Data'!G1610,$B$1),"")</f>
        <v/>
      </c>
      <c r="T1611" s="17" t="str">
        <f>IF(SUM('Control Sample Data'!H$3:H$98)&gt;10,IF(AND(ISNUMBER('Control Sample Data'!H1610),'Control Sample Data'!H1610&lt;$B$1,'Control Sample Data'!H1610&gt;0),'Control Sample Data'!H1610,$B$1),"")</f>
        <v/>
      </c>
      <c r="U1611" s="17" t="str">
        <f>IF(SUM('Control Sample Data'!I$3:I$98)&gt;10,IF(AND(ISNUMBER('Control Sample Data'!I1610),'Control Sample Data'!I1610&lt;$B$1,'Control Sample Data'!I1610&gt;0),'Control Sample Data'!I1610,$B$1),"")</f>
        <v/>
      </c>
      <c r="V1611" s="17" t="str">
        <f>IF(SUM('Control Sample Data'!J$3:J$98)&gt;10,IF(AND(ISNUMBER('Control Sample Data'!J1610),'Control Sample Data'!J1610&lt;$B$1,'Control Sample Data'!J1610&gt;0),'Control Sample Data'!J1610,$B$1),"")</f>
        <v/>
      </c>
      <c r="W1611" s="17" t="str">
        <f>IF(SUM('Control Sample Data'!K$3:K$98)&gt;10,IF(AND(ISNUMBER('Control Sample Data'!K1610),'Control Sample Data'!K1610&lt;$B$1,'Control Sample Data'!K1610&gt;0),'Control Sample Data'!K1610,$B$1),"")</f>
        <v/>
      </c>
      <c r="X1611" s="17" t="str">
        <f>IF(SUM('Control Sample Data'!L$3:L$98)&gt;10,IF(AND(ISNUMBER('Control Sample Data'!L1610),'Control Sample Data'!L1610&lt;$B$1,'Control Sample Data'!L1610&gt;0),'Control Sample Data'!L1610,$B$1),"")</f>
        <v/>
      </c>
      <c r="Y1611" s="17" t="str">
        <f>IF(SUM('Control Sample Data'!M$3:M$98)&gt;10,IF(AND(ISNUMBER('Control Sample Data'!M1610),'Control Sample Data'!M1610&lt;$B$1,'Control Sample Data'!M1610&gt;0),'Control Sample Data'!M1610,$B$1),"")</f>
        <v/>
      </c>
      <c r="AT1611" s="36" t="str">
        <f t="shared" si="1086"/>
        <v/>
      </c>
      <c r="AU1611" s="36" t="str">
        <f t="shared" si="1087"/>
        <v/>
      </c>
      <c r="AV1611" s="36" t="str">
        <f t="shared" si="1088"/>
        <v/>
      </c>
      <c r="AW1611" s="36" t="str">
        <f t="shared" si="1089"/>
        <v/>
      </c>
      <c r="AX1611" s="36" t="str">
        <f t="shared" si="1090"/>
        <v/>
      </c>
      <c r="AY1611" s="36" t="str">
        <f t="shared" si="1091"/>
        <v/>
      </c>
      <c r="AZ1611" s="36" t="str">
        <f t="shared" si="1092"/>
        <v/>
      </c>
      <c r="BA1611" s="36" t="str">
        <f t="shared" si="1093"/>
        <v/>
      </c>
      <c r="BB1611" s="36" t="str">
        <f t="shared" si="1094"/>
        <v/>
      </c>
      <c r="BC1611" s="36" t="str">
        <f t="shared" si="1095"/>
        <v/>
      </c>
      <c r="BD1611" s="36" t="str">
        <f t="shared" si="1096"/>
        <v/>
      </c>
      <c r="BE1611" s="36" t="str">
        <f t="shared" si="1097"/>
        <v/>
      </c>
      <c r="BF1611" s="36" t="str">
        <f t="shared" si="1098"/>
        <v/>
      </c>
      <c r="BG1611" s="36" t="str">
        <f t="shared" si="1099"/>
        <v/>
      </c>
      <c r="BH1611" s="36" t="str">
        <f t="shared" si="1100"/>
        <v/>
      </c>
      <c r="BI1611" s="36" t="str">
        <f t="shared" si="1101"/>
        <v/>
      </c>
      <c r="BJ1611" s="36" t="str">
        <f t="shared" si="1102"/>
        <v/>
      </c>
      <c r="BK1611" s="36" t="str">
        <f t="shared" si="1103"/>
        <v/>
      </c>
      <c r="BL1611" s="36" t="str">
        <f t="shared" si="1104"/>
        <v/>
      </c>
      <c r="BM1611" s="36" t="str">
        <f t="shared" si="1105"/>
        <v/>
      </c>
      <c r="BN1611" s="38" t="e">
        <f t="shared" si="1064"/>
        <v>#DIV/0!</v>
      </c>
      <c r="BO1611" s="38" t="e">
        <f t="shared" si="1065"/>
        <v>#DIV/0!</v>
      </c>
      <c r="BP1611" s="39" t="str">
        <f t="shared" si="1066"/>
        <v/>
      </c>
      <c r="BQ1611" s="39" t="str">
        <f t="shared" si="1067"/>
        <v/>
      </c>
      <c r="BR1611" s="39" t="str">
        <f t="shared" si="1068"/>
        <v/>
      </c>
      <c r="BS1611" s="39" t="str">
        <f t="shared" si="1069"/>
        <v/>
      </c>
      <c r="BT1611" s="39" t="str">
        <f t="shared" si="1070"/>
        <v/>
      </c>
      <c r="BU1611" s="39" t="str">
        <f t="shared" si="1071"/>
        <v/>
      </c>
      <c r="BV1611" s="39" t="str">
        <f t="shared" si="1072"/>
        <v/>
      </c>
      <c r="BW1611" s="39" t="str">
        <f t="shared" si="1073"/>
        <v/>
      </c>
      <c r="BX1611" s="39" t="str">
        <f t="shared" si="1074"/>
        <v/>
      </c>
      <c r="BY1611" s="39" t="str">
        <f t="shared" si="1075"/>
        <v/>
      </c>
      <c r="BZ1611" s="39" t="str">
        <f t="shared" si="1076"/>
        <v/>
      </c>
      <c r="CA1611" s="39" t="str">
        <f t="shared" si="1077"/>
        <v/>
      </c>
      <c r="CB1611" s="39" t="str">
        <f t="shared" si="1078"/>
        <v/>
      </c>
      <c r="CC1611" s="39" t="str">
        <f t="shared" si="1079"/>
        <v/>
      </c>
      <c r="CD1611" s="39" t="str">
        <f t="shared" si="1080"/>
        <v/>
      </c>
      <c r="CE1611" s="39" t="str">
        <f t="shared" si="1081"/>
        <v/>
      </c>
      <c r="CF1611" s="39" t="str">
        <f t="shared" si="1082"/>
        <v/>
      </c>
      <c r="CG1611" s="39" t="str">
        <f t="shared" si="1083"/>
        <v/>
      </c>
      <c r="CH1611" s="39" t="str">
        <f t="shared" si="1084"/>
        <v/>
      </c>
      <c r="CI1611" s="39" t="str">
        <f t="shared" si="1085"/>
        <v/>
      </c>
    </row>
    <row r="1612" spans="1:87">
      <c r="A1612" s="18"/>
      <c r="B1612" s="15" t="str">
        <f>'Gene Table'!E1611</f>
        <v>hsa-miR-5582-5p</v>
      </c>
      <c r="C1612" s="15" t="str">
        <f>'Gene Table'!B1611</f>
        <v>D01</v>
      </c>
      <c r="D1612" s="16" t="str">
        <f>IF(SUM('Test Sample Data'!D$3:D$98)&gt;10,IF(AND(ISNUMBER('Test Sample Data'!D1611),'Test Sample Data'!D1611&lt;$B$1,'Test Sample Data'!D1611&gt;0),'Test Sample Data'!D1611,$B$1),"")</f>
        <v/>
      </c>
      <c r="E1612" s="17" t="str">
        <f>IF(SUM('Test Sample Data'!E$3:E$98)&gt;10,IF(AND(ISNUMBER('Test Sample Data'!E1611),'Test Sample Data'!E1611&lt;$B$1,'Test Sample Data'!E1611&gt;0),'Test Sample Data'!E1611,$B$1),"")</f>
        <v/>
      </c>
      <c r="F1612" s="17" t="str">
        <f>IF(SUM('Test Sample Data'!F$3:F$98)&gt;10,IF(AND(ISNUMBER('Test Sample Data'!F1611),'Test Sample Data'!F1611&lt;$B$1,'Test Sample Data'!F1611&gt;0),'Test Sample Data'!F1611,$B$1),"")</f>
        <v/>
      </c>
      <c r="G1612" s="17" t="str">
        <f>IF(SUM('Test Sample Data'!G$3:G$98)&gt;10,IF(AND(ISNUMBER('Test Sample Data'!G1611),'Test Sample Data'!G1611&lt;$B$1,'Test Sample Data'!G1611&gt;0),'Test Sample Data'!G1611,$B$1),"")</f>
        <v/>
      </c>
      <c r="H1612" s="17" t="str">
        <f>IF(SUM('Test Sample Data'!H$3:H$98)&gt;10,IF(AND(ISNUMBER('Test Sample Data'!H1611),'Test Sample Data'!H1611&lt;$B$1,'Test Sample Data'!H1611&gt;0),'Test Sample Data'!H1611,$B$1),"")</f>
        <v/>
      </c>
      <c r="I1612" s="17" t="str">
        <f>IF(SUM('Test Sample Data'!I$3:I$98)&gt;10,IF(AND(ISNUMBER('Test Sample Data'!I1611),'Test Sample Data'!I1611&lt;$B$1,'Test Sample Data'!I1611&gt;0),'Test Sample Data'!I1611,$B$1),"")</f>
        <v/>
      </c>
      <c r="J1612" s="17" t="str">
        <f>IF(SUM('Test Sample Data'!J$3:J$98)&gt;10,IF(AND(ISNUMBER('Test Sample Data'!J1611),'Test Sample Data'!J1611&lt;$B$1,'Test Sample Data'!J1611&gt;0),'Test Sample Data'!J1611,$B$1),"")</f>
        <v/>
      </c>
      <c r="K1612" s="17" t="str">
        <f>IF(SUM('Test Sample Data'!K$3:K$98)&gt;10,IF(AND(ISNUMBER('Test Sample Data'!K1611),'Test Sample Data'!K1611&lt;$B$1,'Test Sample Data'!K1611&gt;0),'Test Sample Data'!K1611,$B$1),"")</f>
        <v/>
      </c>
      <c r="L1612" s="17" t="str">
        <f>IF(SUM('Test Sample Data'!L$3:L$98)&gt;10,IF(AND(ISNUMBER('Test Sample Data'!L1611),'Test Sample Data'!L1611&lt;$B$1,'Test Sample Data'!L1611&gt;0),'Test Sample Data'!L1611,$B$1),"")</f>
        <v/>
      </c>
      <c r="M1612" s="17" t="str">
        <f>IF(SUM('Test Sample Data'!M$3:M$98)&gt;10,IF(AND(ISNUMBER('Test Sample Data'!M1611),'Test Sample Data'!M1611&lt;$B$1,'Test Sample Data'!M1611&gt;0),'Test Sample Data'!M1611,$B$1),"")</f>
        <v/>
      </c>
      <c r="N1612" s="17" t="str">
        <f>'Gene Table'!E1611</f>
        <v>hsa-miR-5582-5p</v>
      </c>
      <c r="O1612" s="17" t="str">
        <f>'Gene Table'!B1611</f>
        <v>D01</v>
      </c>
      <c r="P1612" s="17" t="str">
        <f>IF(SUM('Control Sample Data'!D$3:D$98)&gt;10,IF(AND(ISNUMBER('Control Sample Data'!D1611),'Control Sample Data'!D1611&lt;$B$1,'Control Sample Data'!D1611&gt;0),'Control Sample Data'!D1611,$B$1),"")</f>
        <v/>
      </c>
      <c r="Q1612" s="17" t="str">
        <f>IF(SUM('Control Sample Data'!E$3:E$98)&gt;10,IF(AND(ISNUMBER('Control Sample Data'!E1611),'Control Sample Data'!E1611&lt;$B$1,'Control Sample Data'!E1611&gt;0),'Control Sample Data'!E1611,$B$1),"")</f>
        <v/>
      </c>
      <c r="R1612" s="17" t="str">
        <f>IF(SUM('Control Sample Data'!F$3:F$98)&gt;10,IF(AND(ISNUMBER('Control Sample Data'!F1611),'Control Sample Data'!F1611&lt;$B$1,'Control Sample Data'!F1611&gt;0),'Control Sample Data'!F1611,$B$1),"")</f>
        <v/>
      </c>
      <c r="S1612" s="17" t="str">
        <f>IF(SUM('Control Sample Data'!G$3:G$98)&gt;10,IF(AND(ISNUMBER('Control Sample Data'!G1611),'Control Sample Data'!G1611&lt;$B$1,'Control Sample Data'!G1611&gt;0),'Control Sample Data'!G1611,$B$1),"")</f>
        <v/>
      </c>
      <c r="T1612" s="17" t="str">
        <f>IF(SUM('Control Sample Data'!H$3:H$98)&gt;10,IF(AND(ISNUMBER('Control Sample Data'!H1611),'Control Sample Data'!H1611&lt;$B$1,'Control Sample Data'!H1611&gt;0),'Control Sample Data'!H1611,$B$1),"")</f>
        <v/>
      </c>
      <c r="U1612" s="17" t="str">
        <f>IF(SUM('Control Sample Data'!I$3:I$98)&gt;10,IF(AND(ISNUMBER('Control Sample Data'!I1611),'Control Sample Data'!I1611&lt;$B$1,'Control Sample Data'!I1611&gt;0),'Control Sample Data'!I1611,$B$1),"")</f>
        <v/>
      </c>
      <c r="V1612" s="17" t="str">
        <f>IF(SUM('Control Sample Data'!J$3:J$98)&gt;10,IF(AND(ISNUMBER('Control Sample Data'!J1611),'Control Sample Data'!J1611&lt;$B$1,'Control Sample Data'!J1611&gt;0),'Control Sample Data'!J1611,$B$1),"")</f>
        <v/>
      </c>
      <c r="W1612" s="17" t="str">
        <f>IF(SUM('Control Sample Data'!K$3:K$98)&gt;10,IF(AND(ISNUMBER('Control Sample Data'!K1611),'Control Sample Data'!K1611&lt;$B$1,'Control Sample Data'!K1611&gt;0),'Control Sample Data'!K1611,$B$1),"")</f>
        <v/>
      </c>
      <c r="X1612" s="17" t="str">
        <f>IF(SUM('Control Sample Data'!L$3:L$98)&gt;10,IF(AND(ISNUMBER('Control Sample Data'!L1611),'Control Sample Data'!L1611&lt;$B$1,'Control Sample Data'!L1611&gt;0),'Control Sample Data'!L1611,$B$1),"")</f>
        <v/>
      </c>
      <c r="Y1612" s="17" t="str">
        <f>IF(SUM('Control Sample Data'!M$3:M$98)&gt;10,IF(AND(ISNUMBER('Control Sample Data'!M1611),'Control Sample Data'!M1611&lt;$B$1,'Control Sample Data'!M1611&gt;0),'Control Sample Data'!M1611,$B$1),"")</f>
        <v/>
      </c>
      <c r="AT1612" s="36" t="str">
        <f t="shared" si="1086"/>
        <v/>
      </c>
      <c r="AU1612" s="36" t="str">
        <f t="shared" si="1087"/>
        <v/>
      </c>
      <c r="AV1612" s="36" t="str">
        <f t="shared" si="1088"/>
        <v/>
      </c>
      <c r="AW1612" s="36" t="str">
        <f t="shared" si="1089"/>
        <v/>
      </c>
      <c r="AX1612" s="36" t="str">
        <f t="shared" si="1090"/>
        <v/>
      </c>
      <c r="AY1612" s="36" t="str">
        <f t="shared" si="1091"/>
        <v/>
      </c>
      <c r="AZ1612" s="36" t="str">
        <f t="shared" si="1092"/>
        <v/>
      </c>
      <c r="BA1612" s="36" t="str">
        <f t="shared" si="1093"/>
        <v/>
      </c>
      <c r="BB1612" s="36" t="str">
        <f t="shared" si="1094"/>
        <v/>
      </c>
      <c r="BC1612" s="36" t="str">
        <f t="shared" si="1095"/>
        <v/>
      </c>
      <c r="BD1612" s="36" t="str">
        <f t="shared" si="1096"/>
        <v/>
      </c>
      <c r="BE1612" s="36" t="str">
        <f t="shared" si="1097"/>
        <v/>
      </c>
      <c r="BF1612" s="36" t="str">
        <f t="shared" si="1098"/>
        <v/>
      </c>
      <c r="BG1612" s="36" t="str">
        <f t="shared" si="1099"/>
        <v/>
      </c>
      <c r="BH1612" s="36" t="str">
        <f t="shared" si="1100"/>
        <v/>
      </c>
      <c r="BI1612" s="36" t="str">
        <f t="shared" si="1101"/>
        <v/>
      </c>
      <c r="BJ1612" s="36" t="str">
        <f t="shared" si="1102"/>
        <v/>
      </c>
      <c r="BK1612" s="36" t="str">
        <f t="shared" si="1103"/>
        <v/>
      </c>
      <c r="BL1612" s="36" t="str">
        <f t="shared" si="1104"/>
        <v/>
      </c>
      <c r="BM1612" s="36" t="str">
        <f t="shared" si="1105"/>
        <v/>
      </c>
      <c r="BN1612" s="38" t="e">
        <f t="shared" si="1064"/>
        <v>#DIV/0!</v>
      </c>
      <c r="BO1612" s="38" t="e">
        <f t="shared" si="1065"/>
        <v>#DIV/0!</v>
      </c>
      <c r="BP1612" s="39" t="str">
        <f t="shared" si="1066"/>
        <v/>
      </c>
      <c r="BQ1612" s="39" t="str">
        <f t="shared" si="1067"/>
        <v/>
      </c>
      <c r="BR1612" s="39" t="str">
        <f t="shared" si="1068"/>
        <v/>
      </c>
      <c r="BS1612" s="39" t="str">
        <f t="shared" si="1069"/>
        <v/>
      </c>
      <c r="BT1612" s="39" t="str">
        <f t="shared" si="1070"/>
        <v/>
      </c>
      <c r="BU1612" s="39" t="str">
        <f t="shared" si="1071"/>
        <v/>
      </c>
      <c r="BV1612" s="39" t="str">
        <f t="shared" si="1072"/>
        <v/>
      </c>
      <c r="BW1612" s="39" t="str">
        <f t="shared" si="1073"/>
        <v/>
      </c>
      <c r="BX1612" s="39" t="str">
        <f t="shared" si="1074"/>
        <v/>
      </c>
      <c r="BY1612" s="39" t="str">
        <f t="shared" si="1075"/>
        <v/>
      </c>
      <c r="BZ1612" s="39" t="str">
        <f t="shared" si="1076"/>
        <v/>
      </c>
      <c r="CA1612" s="39" t="str">
        <f t="shared" si="1077"/>
        <v/>
      </c>
      <c r="CB1612" s="39" t="str">
        <f t="shared" si="1078"/>
        <v/>
      </c>
      <c r="CC1612" s="39" t="str">
        <f t="shared" si="1079"/>
        <v/>
      </c>
      <c r="CD1612" s="39" t="str">
        <f t="shared" si="1080"/>
        <v/>
      </c>
      <c r="CE1612" s="39" t="str">
        <f t="shared" si="1081"/>
        <v/>
      </c>
      <c r="CF1612" s="39" t="str">
        <f t="shared" si="1082"/>
        <v/>
      </c>
      <c r="CG1612" s="39" t="str">
        <f t="shared" si="1083"/>
        <v/>
      </c>
      <c r="CH1612" s="39" t="str">
        <f t="shared" si="1084"/>
        <v/>
      </c>
      <c r="CI1612" s="39" t="str">
        <f t="shared" si="1085"/>
        <v/>
      </c>
    </row>
    <row r="1613" spans="1:87">
      <c r="A1613" s="18"/>
      <c r="B1613" s="15">
        <f>'Gene Table'!E1612</f>
        <v>0</v>
      </c>
      <c r="C1613" s="15" t="str">
        <f>'Gene Table'!B1612</f>
        <v>D02</v>
      </c>
      <c r="D1613" s="16" t="str">
        <f>IF(SUM('Test Sample Data'!D$3:D$98)&gt;10,IF(AND(ISNUMBER('Test Sample Data'!D1612),'Test Sample Data'!D1612&lt;$B$1,'Test Sample Data'!D1612&gt;0),'Test Sample Data'!D1612,$B$1),"")</f>
        <v/>
      </c>
      <c r="E1613" s="17" t="str">
        <f>IF(SUM('Test Sample Data'!E$3:E$98)&gt;10,IF(AND(ISNUMBER('Test Sample Data'!E1612),'Test Sample Data'!E1612&lt;$B$1,'Test Sample Data'!E1612&gt;0),'Test Sample Data'!E1612,$B$1),"")</f>
        <v/>
      </c>
      <c r="F1613" s="17" t="str">
        <f>IF(SUM('Test Sample Data'!F$3:F$98)&gt;10,IF(AND(ISNUMBER('Test Sample Data'!F1612),'Test Sample Data'!F1612&lt;$B$1,'Test Sample Data'!F1612&gt;0),'Test Sample Data'!F1612,$B$1),"")</f>
        <v/>
      </c>
      <c r="G1613" s="17" t="str">
        <f>IF(SUM('Test Sample Data'!G$3:G$98)&gt;10,IF(AND(ISNUMBER('Test Sample Data'!G1612),'Test Sample Data'!G1612&lt;$B$1,'Test Sample Data'!G1612&gt;0),'Test Sample Data'!G1612,$B$1),"")</f>
        <v/>
      </c>
      <c r="H1613" s="17" t="str">
        <f>IF(SUM('Test Sample Data'!H$3:H$98)&gt;10,IF(AND(ISNUMBER('Test Sample Data'!H1612),'Test Sample Data'!H1612&lt;$B$1,'Test Sample Data'!H1612&gt;0),'Test Sample Data'!H1612,$B$1),"")</f>
        <v/>
      </c>
      <c r="I1613" s="17" t="str">
        <f>IF(SUM('Test Sample Data'!I$3:I$98)&gt;10,IF(AND(ISNUMBER('Test Sample Data'!I1612),'Test Sample Data'!I1612&lt;$B$1,'Test Sample Data'!I1612&gt;0),'Test Sample Data'!I1612,$B$1),"")</f>
        <v/>
      </c>
      <c r="J1613" s="17" t="str">
        <f>IF(SUM('Test Sample Data'!J$3:J$98)&gt;10,IF(AND(ISNUMBER('Test Sample Data'!J1612),'Test Sample Data'!J1612&lt;$B$1,'Test Sample Data'!J1612&gt;0),'Test Sample Data'!J1612,$B$1),"")</f>
        <v/>
      </c>
      <c r="K1613" s="17" t="str">
        <f>IF(SUM('Test Sample Data'!K$3:K$98)&gt;10,IF(AND(ISNUMBER('Test Sample Data'!K1612),'Test Sample Data'!K1612&lt;$B$1,'Test Sample Data'!K1612&gt;0),'Test Sample Data'!K1612,$B$1),"")</f>
        <v/>
      </c>
      <c r="L1613" s="17" t="str">
        <f>IF(SUM('Test Sample Data'!L$3:L$98)&gt;10,IF(AND(ISNUMBER('Test Sample Data'!L1612),'Test Sample Data'!L1612&lt;$B$1,'Test Sample Data'!L1612&gt;0),'Test Sample Data'!L1612,$B$1),"")</f>
        <v/>
      </c>
      <c r="M1613" s="17" t="str">
        <f>IF(SUM('Test Sample Data'!M$3:M$98)&gt;10,IF(AND(ISNUMBER('Test Sample Data'!M1612),'Test Sample Data'!M1612&lt;$B$1,'Test Sample Data'!M1612&gt;0),'Test Sample Data'!M1612,$B$1),"")</f>
        <v/>
      </c>
      <c r="N1613" s="17">
        <f>'Gene Table'!E1612</f>
        <v>0</v>
      </c>
      <c r="O1613" s="17" t="str">
        <f>'Gene Table'!B1612</f>
        <v>D02</v>
      </c>
      <c r="P1613" s="17" t="str">
        <f>IF(SUM('Control Sample Data'!D$3:D$98)&gt;10,IF(AND(ISNUMBER('Control Sample Data'!D1612),'Control Sample Data'!D1612&lt;$B$1,'Control Sample Data'!D1612&gt;0),'Control Sample Data'!D1612,$B$1),"")</f>
        <v/>
      </c>
      <c r="Q1613" s="17" t="str">
        <f>IF(SUM('Control Sample Data'!E$3:E$98)&gt;10,IF(AND(ISNUMBER('Control Sample Data'!E1612),'Control Sample Data'!E1612&lt;$B$1,'Control Sample Data'!E1612&gt;0),'Control Sample Data'!E1612,$B$1),"")</f>
        <v/>
      </c>
      <c r="R1613" s="17" t="str">
        <f>IF(SUM('Control Sample Data'!F$3:F$98)&gt;10,IF(AND(ISNUMBER('Control Sample Data'!F1612),'Control Sample Data'!F1612&lt;$B$1,'Control Sample Data'!F1612&gt;0),'Control Sample Data'!F1612,$B$1),"")</f>
        <v/>
      </c>
      <c r="S1613" s="17" t="str">
        <f>IF(SUM('Control Sample Data'!G$3:G$98)&gt;10,IF(AND(ISNUMBER('Control Sample Data'!G1612),'Control Sample Data'!G1612&lt;$B$1,'Control Sample Data'!G1612&gt;0),'Control Sample Data'!G1612,$B$1),"")</f>
        <v/>
      </c>
      <c r="T1613" s="17" t="str">
        <f>IF(SUM('Control Sample Data'!H$3:H$98)&gt;10,IF(AND(ISNUMBER('Control Sample Data'!H1612),'Control Sample Data'!H1612&lt;$B$1,'Control Sample Data'!H1612&gt;0),'Control Sample Data'!H1612,$B$1),"")</f>
        <v/>
      </c>
      <c r="U1613" s="17" t="str">
        <f>IF(SUM('Control Sample Data'!I$3:I$98)&gt;10,IF(AND(ISNUMBER('Control Sample Data'!I1612),'Control Sample Data'!I1612&lt;$B$1,'Control Sample Data'!I1612&gt;0),'Control Sample Data'!I1612,$B$1),"")</f>
        <v/>
      </c>
      <c r="V1613" s="17" t="str">
        <f>IF(SUM('Control Sample Data'!J$3:J$98)&gt;10,IF(AND(ISNUMBER('Control Sample Data'!J1612),'Control Sample Data'!J1612&lt;$B$1,'Control Sample Data'!J1612&gt;0),'Control Sample Data'!J1612,$B$1),"")</f>
        <v/>
      </c>
      <c r="W1613" s="17" t="str">
        <f>IF(SUM('Control Sample Data'!K$3:K$98)&gt;10,IF(AND(ISNUMBER('Control Sample Data'!K1612),'Control Sample Data'!K1612&lt;$B$1,'Control Sample Data'!K1612&gt;0),'Control Sample Data'!K1612,$B$1),"")</f>
        <v/>
      </c>
      <c r="X1613" s="17" t="str">
        <f>IF(SUM('Control Sample Data'!L$3:L$98)&gt;10,IF(AND(ISNUMBER('Control Sample Data'!L1612),'Control Sample Data'!L1612&lt;$B$1,'Control Sample Data'!L1612&gt;0),'Control Sample Data'!L1612,$B$1),"")</f>
        <v/>
      </c>
      <c r="Y1613" s="17" t="str">
        <f>IF(SUM('Control Sample Data'!M$3:M$98)&gt;10,IF(AND(ISNUMBER('Control Sample Data'!M1612),'Control Sample Data'!M1612&lt;$B$1,'Control Sample Data'!M1612&gt;0),'Control Sample Data'!M1612,$B$1),"")</f>
        <v/>
      </c>
      <c r="AT1613" s="36" t="str">
        <f t="shared" si="1086"/>
        <v/>
      </c>
      <c r="AU1613" s="36" t="str">
        <f t="shared" si="1087"/>
        <v/>
      </c>
      <c r="AV1613" s="36" t="str">
        <f t="shared" si="1088"/>
        <v/>
      </c>
      <c r="AW1613" s="36" t="str">
        <f t="shared" si="1089"/>
        <v/>
      </c>
      <c r="AX1613" s="36" t="str">
        <f t="shared" si="1090"/>
        <v/>
      </c>
      <c r="AY1613" s="36" t="str">
        <f t="shared" si="1091"/>
        <v/>
      </c>
      <c r="AZ1613" s="36" t="str">
        <f t="shared" si="1092"/>
        <v/>
      </c>
      <c r="BA1613" s="36" t="str">
        <f t="shared" si="1093"/>
        <v/>
      </c>
      <c r="BB1613" s="36" t="str">
        <f t="shared" si="1094"/>
        <v/>
      </c>
      <c r="BC1613" s="36" t="str">
        <f t="shared" si="1095"/>
        <v/>
      </c>
      <c r="BD1613" s="36" t="str">
        <f t="shared" si="1096"/>
        <v/>
      </c>
      <c r="BE1613" s="36" t="str">
        <f t="shared" si="1097"/>
        <v/>
      </c>
      <c r="BF1613" s="36" t="str">
        <f t="shared" si="1098"/>
        <v/>
      </c>
      <c r="BG1613" s="36" t="str">
        <f t="shared" si="1099"/>
        <v/>
      </c>
      <c r="BH1613" s="36" t="str">
        <f t="shared" si="1100"/>
        <v/>
      </c>
      <c r="BI1613" s="36" t="str">
        <f t="shared" si="1101"/>
        <v/>
      </c>
      <c r="BJ1613" s="36" t="str">
        <f t="shared" si="1102"/>
        <v/>
      </c>
      <c r="BK1613" s="36" t="str">
        <f t="shared" si="1103"/>
        <v/>
      </c>
      <c r="BL1613" s="36" t="str">
        <f t="shared" si="1104"/>
        <v/>
      </c>
      <c r="BM1613" s="36" t="str">
        <f t="shared" si="1105"/>
        <v/>
      </c>
      <c r="BN1613" s="38" t="e">
        <f t="shared" si="1064"/>
        <v>#DIV/0!</v>
      </c>
      <c r="BO1613" s="38" t="e">
        <f t="shared" si="1065"/>
        <v>#DIV/0!</v>
      </c>
      <c r="BP1613" s="39" t="str">
        <f t="shared" si="1066"/>
        <v/>
      </c>
      <c r="BQ1613" s="39" t="str">
        <f t="shared" si="1067"/>
        <v/>
      </c>
      <c r="BR1613" s="39" t="str">
        <f t="shared" si="1068"/>
        <v/>
      </c>
      <c r="BS1613" s="39" t="str">
        <f t="shared" si="1069"/>
        <v/>
      </c>
      <c r="BT1613" s="39" t="str">
        <f t="shared" si="1070"/>
        <v/>
      </c>
      <c r="BU1613" s="39" t="str">
        <f t="shared" si="1071"/>
        <v/>
      </c>
      <c r="BV1613" s="39" t="str">
        <f t="shared" si="1072"/>
        <v/>
      </c>
      <c r="BW1613" s="39" t="str">
        <f t="shared" si="1073"/>
        <v/>
      </c>
      <c r="BX1613" s="39" t="str">
        <f t="shared" si="1074"/>
        <v/>
      </c>
      <c r="BY1613" s="39" t="str">
        <f t="shared" si="1075"/>
        <v/>
      </c>
      <c r="BZ1613" s="39" t="str">
        <f t="shared" si="1076"/>
        <v/>
      </c>
      <c r="CA1613" s="39" t="str">
        <f t="shared" si="1077"/>
        <v/>
      </c>
      <c r="CB1613" s="39" t="str">
        <f t="shared" si="1078"/>
        <v/>
      </c>
      <c r="CC1613" s="39" t="str">
        <f t="shared" si="1079"/>
        <v/>
      </c>
      <c r="CD1613" s="39" t="str">
        <f t="shared" si="1080"/>
        <v/>
      </c>
      <c r="CE1613" s="39" t="str">
        <f t="shared" si="1081"/>
        <v/>
      </c>
      <c r="CF1613" s="39" t="str">
        <f t="shared" si="1082"/>
        <v/>
      </c>
      <c r="CG1613" s="39" t="str">
        <f t="shared" si="1083"/>
        <v/>
      </c>
      <c r="CH1613" s="39" t="str">
        <f t="shared" si="1084"/>
        <v/>
      </c>
      <c r="CI1613" s="39" t="str">
        <f t="shared" si="1085"/>
        <v/>
      </c>
    </row>
    <row r="1614" spans="1:87">
      <c r="A1614" s="18"/>
      <c r="B1614" s="15" t="str">
        <f>'Gene Table'!E1613</f>
        <v>hsa-miR-5583-5p</v>
      </c>
      <c r="C1614" s="15" t="str">
        <f>'Gene Table'!B1613</f>
        <v>D03</v>
      </c>
      <c r="D1614" s="16" t="str">
        <f>IF(SUM('Test Sample Data'!D$3:D$98)&gt;10,IF(AND(ISNUMBER('Test Sample Data'!D1613),'Test Sample Data'!D1613&lt;$B$1,'Test Sample Data'!D1613&gt;0),'Test Sample Data'!D1613,$B$1),"")</f>
        <v/>
      </c>
      <c r="E1614" s="17" t="str">
        <f>IF(SUM('Test Sample Data'!E$3:E$98)&gt;10,IF(AND(ISNUMBER('Test Sample Data'!E1613),'Test Sample Data'!E1613&lt;$B$1,'Test Sample Data'!E1613&gt;0),'Test Sample Data'!E1613,$B$1),"")</f>
        <v/>
      </c>
      <c r="F1614" s="17" t="str">
        <f>IF(SUM('Test Sample Data'!F$3:F$98)&gt;10,IF(AND(ISNUMBER('Test Sample Data'!F1613),'Test Sample Data'!F1613&lt;$B$1,'Test Sample Data'!F1613&gt;0),'Test Sample Data'!F1613,$B$1),"")</f>
        <v/>
      </c>
      <c r="G1614" s="17" t="str">
        <f>IF(SUM('Test Sample Data'!G$3:G$98)&gt;10,IF(AND(ISNUMBER('Test Sample Data'!G1613),'Test Sample Data'!G1613&lt;$B$1,'Test Sample Data'!G1613&gt;0),'Test Sample Data'!G1613,$B$1),"")</f>
        <v/>
      </c>
      <c r="H1614" s="17" t="str">
        <f>IF(SUM('Test Sample Data'!H$3:H$98)&gt;10,IF(AND(ISNUMBER('Test Sample Data'!H1613),'Test Sample Data'!H1613&lt;$B$1,'Test Sample Data'!H1613&gt;0),'Test Sample Data'!H1613,$B$1),"")</f>
        <v/>
      </c>
      <c r="I1614" s="17" t="str">
        <f>IF(SUM('Test Sample Data'!I$3:I$98)&gt;10,IF(AND(ISNUMBER('Test Sample Data'!I1613),'Test Sample Data'!I1613&lt;$B$1,'Test Sample Data'!I1613&gt;0),'Test Sample Data'!I1613,$B$1),"")</f>
        <v/>
      </c>
      <c r="J1614" s="17" t="str">
        <f>IF(SUM('Test Sample Data'!J$3:J$98)&gt;10,IF(AND(ISNUMBER('Test Sample Data'!J1613),'Test Sample Data'!J1613&lt;$B$1,'Test Sample Data'!J1613&gt;0),'Test Sample Data'!J1613,$B$1),"")</f>
        <v/>
      </c>
      <c r="K1614" s="17" t="str">
        <f>IF(SUM('Test Sample Data'!K$3:K$98)&gt;10,IF(AND(ISNUMBER('Test Sample Data'!K1613),'Test Sample Data'!K1613&lt;$B$1,'Test Sample Data'!K1613&gt;0),'Test Sample Data'!K1613,$B$1),"")</f>
        <v/>
      </c>
      <c r="L1614" s="17" t="str">
        <f>IF(SUM('Test Sample Data'!L$3:L$98)&gt;10,IF(AND(ISNUMBER('Test Sample Data'!L1613),'Test Sample Data'!L1613&lt;$B$1,'Test Sample Data'!L1613&gt;0),'Test Sample Data'!L1613,$B$1),"")</f>
        <v/>
      </c>
      <c r="M1614" s="17" t="str">
        <f>IF(SUM('Test Sample Data'!M$3:M$98)&gt;10,IF(AND(ISNUMBER('Test Sample Data'!M1613),'Test Sample Data'!M1613&lt;$B$1,'Test Sample Data'!M1613&gt;0),'Test Sample Data'!M1613,$B$1),"")</f>
        <v/>
      </c>
      <c r="N1614" s="17" t="str">
        <f>'Gene Table'!E1613</f>
        <v>hsa-miR-5583-5p</v>
      </c>
      <c r="O1614" s="17" t="str">
        <f>'Gene Table'!B1613</f>
        <v>D03</v>
      </c>
      <c r="P1614" s="17" t="str">
        <f>IF(SUM('Control Sample Data'!D$3:D$98)&gt;10,IF(AND(ISNUMBER('Control Sample Data'!D1613),'Control Sample Data'!D1613&lt;$B$1,'Control Sample Data'!D1613&gt;0),'Control Sample Data'!D1613,$B$1),"")</f>
        <v/>
      </c>
      <c r="Q1614" s="17" t="str">
        <f>IF(SUM('Control Sample Data'!E$3:E$98)&gt;10,IF(AND(ISNUMBER('Control Sample Data'!E1613),'Control Sample Data'!E1613&lt;$B$1,'Control Sample Data'!E1613&gt;0),'Control Sample Data'!E1613,$B$1),"")</f>
        <v/>
      </c>
      <c r="R1614" s="17" t="str">
        <f>IF(SUM('Control Sample Data'!F$3:F$98)&gt;10,IF(AND(ISNUMBER('Control Sample Data'!F1613),'Control Sample Data'!F1613&lt;$B$1,'Control Sample Data'!F1613&gt;0),'Control Sample Data'!F1613,$B$1),"")</f>
        <v/>
      </c>
      <c r="S1614" s="17" t="str">
        <f>IF(SUM('Control Sample Data'!G$3:G$98)&gt;10,IF(AND(ISNUMBER('Control Sample Data'!G1613),'Control Sample Data'!G1613&lt;$B$1,'Control Sample Data'!G1613&gt;0),'Control Sample Data'!G1613,$B$1),"")</f>
        <v/>
      </c>
      <c r="T1614" s="17" t="str">
        <f>IF(SUM('Control Sample Data'!H$3:H$98)&gt;10,IF(AND(ISNUMBER('Control Sample Data'!H1613),'Control Sample Data'!H1613&lt;$B$1,'Control Sample Data'!H1613&gt;0),'Control Sample Data'!H1613,$B$1),"")</f>
        <v/>
      </c>
      <c r="U1614" s="17" t="str">
        <f>IF(SUM('Control Sample Data'!I$3:I$98)&gt;10,IF(AND(ISNUMBER('Control Sample Data'!I1613),'Control Sample Data'!I1613&lt;$B$1,'Control Sample Data'!I1613&gt;0),'Control Sample Data'!I1613,$B$1),"")</f>
        <v/>
      </c>
      <c r="V1614" s="17" t="str">
        <f>IF(SUM('Control Sample Data'!J$3:J$98)&gt;10,IF(AND(ISNUMBER('Control Sample Data'!J1613),'Control Sample Data'!J1613&lt;$B$1,'Control Sample Data'!J1613&gt;0),'Control Sample Data'!J1613,$B$1),"")</f>
        <v/>
      </c>
      <c r="W1614" s="17" t="str">
        <f>IF(SUM('Control Sample Data'!K$3:K$98)&gt;10,IF(AND(ISNUMBER('Control Sample Data'!K1613),'Control Sample Data'!K1613&lt;$B$1,'Control Sample Data'!K1613&gt;0),'Control Sample Data'!K1613,$B$1),"")</f>
        <v/>
      </c>
      <c r="X1614" s="17" t="str">
        <f>IF(SUM('Control Sample Data'!L$3:L$98)&gt;10,IF(AND(ISNUMBER('Control Sample Data'!L1613),'Control Sample Data'!L1613&lt;$B$1,'Control Sample Data'!L1613&gt;0),'Control Sample Data'!L1613,$B$1),"")</f>
        <v/>
      </c>
      <c r="Y1614" s="17" t="str">
        <f>IF(SUM('Control Sample Data'!M$3:M$98)&gt;10,IF(AND(ISNUMBER('Control Sample Data'!M1613),'Control Sample Data'!M1613&lt;$B$1,'Control Sample Data'!M1613&gt;0),'Control Sample Data'!M1613,$B$1),"")</f>
        <v/>
      </c>
      <c r="AT1614" s="36" t="str">
        <f t="shared" si="1086"/>
        <v/>
      </c>
      <c r="AU1614" s="36" t="str">
        <f t="shared" si="1087"/>
        <v/>
      </c>
      <c r="AV1614" s="36" t="str">
        <f t="shared" si="1088"/>
        <v/>
      </c>
      <c r="AW1614" s="36" t="str">
        <f t="shared" si="1089"/>
        <v/>
      </c>
      <c r="AX1614" s="36" t="str">
        <f t="shared" si="1090"/>
        <v/>
      </c>
      <c r="AY1614" s="36" t="str">
        <f t="shared" si="1091"/>
        <v/>
      </c>
      <c r="AZ1614" s="36" t="str">
        <f t="shared" si="1092"/>
        <v/>
      </c>
      <c r="BA1614" s="36" t="str">
        <f t="shared" si="1093"/>
        <v/>
      </c>
      <c r="BB1614" s="36" t="str">
        <f t="shared" si="1094"/>
        <v/>
      </c>
      <c r="BC1614" s="36" t="str">
        <f t="shared" si="1095"/>
        <v/>
      </c>
      <c r="BD1614" s="36" t="str">
        <f t="shared" si="1096"/>
        <v/>
      </c>
      <c r="BE1614" s="36" t="str">
        <f t="shared" si="1097"/>
        <v/>
      </c>
      <c r="BF1614" s="36" t="str">
        <f t="shared" si="1098"/>
        <v/>
      </c>
      <c r="BG1614" s="36" t="str">
        <f t="shared" si="1099"/>
        <v/>
      </c>
      <c r="BH1614" s="36" t="str">
        <f t="shared" si="1100"/>
        <v/>
      </c>
      <c r="BI1614" s="36" t="str">
        <f t="shared" si="1101"/>
        <v/>
      </c>
      <c r="BJ1614" s="36" t="str">
        <f t="shared" si="1102"/>
        <v/>
      </c>
      <c r="BK1614" s="36" t="str">
        <f t="shared" si="1103"/>
        <v/>
      </c>
      <c r="BL1614" s="36" t="str">
        <f t="shared" si="1104"/>
        <v/>
      </c>
      <c r="BM1614" s="36" t="str">
        <f t="shared" si="1105"/>
        <v/>
      </c>
      <c r="BN1614" s="38" t="e">
        <f t="shared" si="1064"/>
        <v>#DIV/0!</v>
      </c>
      <c r="BO1614" s="38" t="e">
        <f t="shared" si="1065"/>
        <v>#DIV/0!</v>
      </c>
      <c r="BP1614" s="39" t="str">
        <f t="shared" si="1066"/>
        <v/>
      </c>
      <c r="BQ1614" s="39" t="str">
        <f t="shared" si="1067"/>
        <v/>
      </c>
      <c r="BR1614" s="39" t="str">
        <f t="shared" si="1068"/>
        <v/>
      </c>
      <c r="BS1614" s="39" t="str">
        <f t="shared" si="1069"/>
        <v/>
      </c>
      <c r="BT1614" s="39" t="str">
        <f t="shared" si="1070"/>
        <v/>
      </c>
      <c r="BU1614" s="39" t="str">
        <f t="shared" si="1071"/>
        <v/>
      </c>
      <c r="BV1614" s="39" t="str">
        <f t="shared" si="1072"/>
        <v/>
      </c>
      <c r="BW1614" s="39" t="str">
        <f t="shared" si="1073"/>
        <v/>
      </c>
      <c r="BX1614" s="39" t="str">
        <f t="shared" si="1074"/>
        <v/>
      </c>
      <c r="BY1614" s="39" t="str">
        <f t="shared" si="1075"/>
        <v/>
      </c>
      <c r="BZ1614" s="39" t="str">
        <f t="shared" si="1076"/>
        <v/>
      </c>
      <c r="CA1614" s="39" t="str">
        <f t="shared" si="1077"/>
        <v/>
      </c>
      <c r="CB1614" s="39" t="str">
        <f t="shared" si="1078"/>
        <v/>
      </c>
      <c r="CC1614" s="39" t="str">
        <f t="shared" si="1079"/>
        <v/>
      </c>
      <c r="CD1614" s="39" t="str">
        <f t="shared" si="1080"/>
        <v/>
      </c>
      <c r="CE1614" s="39" t="str">
        <f t="shared" si="1081"/>
        <v/>
      </c>
      <c r="CF1614" s="39" t="str">
        <f t="shared" si="1082"/>
        <v/>
      </c>
      <c r="CG1614" s="39" t="str">
        <f t="shared" si="1083"/>
        <v/>
      </c>
      <c r="CH1614" s="39" t="str">
        <f t="shared" si="1084"/>
        <v/>
      </c>
      <c r="CI1614" s="39" t="str">
        <f t="shared" si="1085"/>
        <v/>
      </c>
    </row>
    <row r="1615" spans="1:87">
      <c r="A1615" s="18"/>
      <c r="B1615" s="15">
        <f>'Gene Table'!E1614</f>
        <v>0</v>
      </c>
      <c r="C1615" s="15" t="str">
        <f>'Gene Table'!B1614</f>
        <v>D04</v>
      </c>
      <c r="D1615" s="16" t="str">
        <f>IF(SUM('Test Sample Data'!D$3:D$98)&gt;10,IF(AND(ISNUMBER('Test Sample Data'!D1614),'Test Sample Data'!D1614&lt;$B$1,'Test Sample Data'!D1614&gt;0),'Test Sample Data'!D1614,$B$1),"")</f>
        <v/>
      </c>
      <c r="E1615" s="17" t="str">
        <f>IF(SUM('Test Sample Data'!E$3:E$98)&gt;10,IF(AND(ISNUMBER('Test Sample Data'!E1614),'Test Sample Data'!E1614&lt;$B$1,'Test Sample Data'!E1614&gt;0),'Test Sample Data'!E1614,$B$1),"")</f>
        <v/>
      </c>
      <c r="F1615" s="17" t="str">
        <f>IF(SUM('Test Sample Data'!F$3:F$98)&gt;10,IF(AND(ISNUMBER('Test Sample Data'!F1614),'Test Sample Data'!F1614&lt;$B$1,'Test Sample Data'!F1614&gt;0),'Test Sample Data'!F1614,$B$1),"")</f>
        <v/>
      </c>
      <c r="G1615" s="17" t="str">
        <f>IF(SUM('Test Sample Data'!G$3:G$98)&gt;10,IF(AND(ISNUMBER('Test Sample Data'!G1614),'Test Sample Data'!G1614&lt;$B$1,'Test Sample Data'!G1614&gt;0),'Test Sample Data'!G1614,$B$1),"")</f>
        <v/>
      </c>
      <c r="H1615" s="17" t="str">
        <f>IF(SUM('Test Sample Data'!H$3:H$98)&gt;10,IF(AND(ISNUMBER('Test Sample Data'!H1614),'Test Sample Data'!H1614&lt;$B$1,'Test Sample Data'!H1614&gt;0),'Test Sample Data'!H1614,$B$1),"")</f>
        <v/>
      </c>
      <c r="I1615" s="17" t="str">
        <f>IF(SUM('Test Sample Data'!I$3:I$98)&gt;10,IF(AND(ISNUMBER('Test Sample Data'!I1614),'Test Sample Data'!I1614&lt;$B$1,'Test Sample Data'!I1614&gt;0),'Test Sample Data'!I1614,$B$1),"")</f>
        <v/>
      </c>
      <c r="J1615" s="17" t="str">
        <f>IF(SUM('Test Sample Data'!J$3:J$98)&gt;10,IF(AND(ISNUMBER('Test Sample Data'!J1614),'Test Sample Data'!J1614&lt;$B$1,'Test Sample Data'!J1614&gt;0),'Test Sample Data'!J1614,$B$1),"")</f>
        <v/>
      </c>
      <c r="K1615" s="17" t="str">
        <f>IF(SUM('Test Sample Data'!K$3:K$98)&gt;10,IF(AND(ISNUMBER('Test Sample Data'!K1614),'Test Sample Data'!K1614&lt;$B$1,'Test Sample Data'!K1614&gt;0),'Test Sample Data'!K1614,$B$1),"")</f>
        <v/>
      </c>
      <c r="L1615" s="17" t="str">
        <f>IF(SUM('Test Sample Data'!L$3:L$98)&gt;10,IF(AND(ISNUMBER('Test Sample Data'!L1614),'Test Sample Data'!L1614&lt;$B$1,'Test Sample Data'!L1614&gt;0),'Test Sample Data'!L1614,$B$1),"")</f>
        <v/>
      </c>
      <c r="M1615" s="17" t="str">
        <f>IF(SUM('Test Sample Data'!M$3:M$98)&gt;10,IF(AND(ISNUMBER('Test Sample Data'!M1614),'Test Sample Data'!M1614&lt;$B$1,'Test Sample Data'!M1614&gt;0),'Test Sample Data'!M1614,$B$1),"")</f>
        <v/>
      </c>
      <c r="N1615" s="17">
        <f>'Gene Table'!E1614</f>
        <v>0</v>
      </c>
      <c r="O1615" s="17" t="str">
        <f>'Gene Table'!B1614</f>
        <v>D04</v>
      </c>
      <c r="P1615" s="17" t="str">
        <f>IF(SUM('Control Sample Data'!D$3:D$98)&gt;10,IF(AND(ISNUMBER('Control Sample Data'!D1614),'Control Sample Data'!D1614&lt;$B$1,'Control Sample Data'!D1614&gt;0),'Control Sample Data'!D1614,$B$1),"")</f>
        <v/>
      </c>
      <c r="Q1615" s="17" t="str">
        <f>IF(SUM('Control Sample Data'!E$3:E$98)&gt;10,IF(AND(ISNUMBER('Control Sample Data'!E1614),'Control Sample Data'!E1614&lt;$B$1,'Control Sample Data'!E1614&gt;0),'Control Sample Data'!E1614,$B$1),"")</f>
        <v/>
      </c>
      <c r="R1615" s="17" t="str">
        <f>IF(SUM('Control Sample Data'!F$3:F$98)&gt;10,IF(AND(ISNUMBER('Control Sample Data'!F1614),'Control Sample Data'!F1614&lt;$B$1,'Control Sample Data'!F1614&gt;0),'Control Sample Data'!F1614,$B$1),"")</f>
        <v/>
      </c>
      <c r="S1615" s="17" t="str">
        <f>IF(SUM('Control Sample Data'!G$3:G$98)&gt;10,IF(AND(ISNUMBER('Control Sample Data'!G1614),'Control Sample Data'!G1614&lt;$B$1,'Control Sample Data'!G1614&gt;0),'Control Sample Data'!G1614,$B$1),"")</f>
        <v/>
      </c>
      <c r="T1615" s="17" t="str">
        <f>IF(SUM('Control Sample Data'!H$3:H$98)&gt;10,IF(AND(ISNUMBER('Control Sample Data'!H1614),'Control Sample Data'!H1614&lt;$B$1,'Control Sample Data'!H1614&gt;0),'Control Sample Data'!H1614,$B$1),"")</f>
        <v/>
      </c>
      <c r="U1615" s="17" t="str">
        <f>IF(SUM('Control Sample Data'!I$3:I$98)&gt;10,IF(AND(ISNUMBER('Control Sample Data'!I1614),'Control Sample Data'!I1614&lt;$B$1,'Control Sample Data'!I1614&gt;0),'Control Sample Data'!I1614,$B$1),"")</f>
        <v/>
      </c>
      <c r="V1615" s="17" t="str">
        <f>IF(SUM('Control Sample Data'!J$3:J$98)&gt;10,IF(AND(ISNUMBER('Control Sample Data'!J1614),'Control Sample Data'!J1614&lt;$B$1,'Control Sample Data'!J1614&gt;0),'Control Sample Data'!J1614,$B$1),"")</f>
        <v/>
      </c>
      <c r="W1615" s="17" t="str">
        <f>IF(SUM('Control Sample Data'!K$3:K$98)&gt;10,IF(AND(ISNUMBER('Control Sample Data'!K1614),'Control Sample Data'!K1614&lt;$B$1,'Control Sample Data'!K1614&gt;0),'Control Sample Data'!K1614,$B$1),"")</f>
        <v/>
      </c>
      <c r="X1615" s="17" t="str">
        <f>IF(SUM('Control Sample Data'!L$3:L$98)&gt;10,IF(AND(ISNUMBER('Control Sample Data'!L1614),'Control Sample Data'!L1614&lt;$B$1,'Control Sample Data'!L1614&gt;0),'Control Sample Data'!L1614,$B$1),"")</f>
        <v/>
      </c>
      <c r="Y1615" s="17" t="str">
        <f>IF(SUM('Control Sample Data'!M$3:M$98)&gt;10,IF(AND(ISNUMBER('Control Sample Data'!M1614),'Control Sample Data'!M1614&lt;$B$1,'Control Sample Data'!M1614&gt;0),'Control Sample Data'!M1614,$B$1),"")</f>
        <v/>
      </c>
      <c r="AT1615" s="36" t="str">
        <f t="shared" si="1086"/>
        <v/>
      </c>
      <c r="AU1615" s="36" t="str">
        <f t="shared" si="1087"/>
        <v/>
      </c>
      <c r="AV1615" s="36" t="str">
        <f t="shared" si="1088"/>
        <v/>
      </c>
      <c r="AW1615" s="36" t="str">
        <f t="shared" si="1089"/>
        <v/>
      </c>
      <c r="AX1615" s="36" t="str">
        <f t="shared" si="1090"/>
        <v/>
      </c>
      <c r="AY1615" s="36" t="str">
        <f t="shared" si="1091"/>
        <v/>
      </c>
      <c r="AZ1615" s="36" t="str">
        <f t="shared" si="1092"/>
        <v/>
      </c>
      <c r="BA1615" s="36" t="str">
        <f t="shared" si="1093"/>
        <v/>
      </c>
      <c r="BB1615" s="36" t="str">
        <f t="shared" si="1094"/>
        <v/>
      </c>
      <c r="BC1615" s="36" t="str">
        <f t="shared" si="1095"/>
        <v/>
      </c>
      <c r="BD1615" s="36" t="str">
        <f t="shared" si="1096"/>
        <v/>
      </c>
      <c r="BE1615" s="36" t="str">
        <f t="shared" si="1097"/>
        <v/>
      </c>
      <c r="BF1615" s="36" t="str">
        <f t="shared" si="1098"/>
        <v/>
      </c>
      <c r="BG1615" s="36" t="str">
        <f t="shared" si="1099"/>
        <v/>
      </c>
      <c r="BH1615" s="36" t="str">
        <f t="shared" si="1100"/>
        <v/>
      </c>
      <c r="BI1615" s="36" t="str">
        <f t="shared" si="1101"/>
        <v/>
      </c>
      <c r="BJ1615" s="36" t="str">
        <f t="shared" si="1102"/>
        <v/>
      </c>
      <c r="BK1615" s="36" t="str">
        <f t="shared" si="1103"/>
        <v/>
      </c>
      <c r="BL1615" s="36" t="str">
        <f t="shared" si="1104"/>
        <v/>
      </c>
      <c r="BM1615" s="36" t="str">
        <f t="shared" si="1105"/>
        <v/>
      </c>
      <c r="BN1615" s="38" t="e">
        <f t="shared" si="1064"/>
        <v>#DIV/0!</v>
      </c>
      <c r="BO1615" s="38" t="e">
        <f t="shared" si="1065"/>
        <v>#DIV/0!</v>
      </c>
      <c r="BP1615" s="39" t="str">
        <f t="shared" si="1066"/>
        <v/>
      </c>
      <c r="BQ1615" s="39" t="str">
        <f t="shared" si="1067"/>
        <v/>
      </c>
      <c r="BR1615" s="39" t="str">
        <f t="shared" si="1068"/>
        <v/>
      </c>
      <c r="BS1615" s="39" t="str">
        <f t="shared" si="1069"/>
        <v/>
      </c>
      <c r="BT1615" s="39" t="str">
        <f t="shared" si="1070"/>
        <v/>
      </c>
      <c r="BU1615" s="39" t="str">
        <f t="shared" si="1071"/>
        <v/>
      </c>
      <c r="BV1615" s="39" t="str">
        <f t="shared" si="1072"/>
        <v/>
      </c>
      <c r="BW1615" s="39" t="str">
        <f t="shared" si="1073"/>
        <v/>
      </c>
      <c r="BX1615" s="39" t="str">
        <f t="shared" si="1074"/>
        <v/>
      </c>
      <c r="BY1615" s="39" t="str">
        <f t="shared" si="1075"/>
        <v/>
      </c>
      <c r="BZ1615" s="39" t="str">
        <f t="shared" si="1076"/>
        <v/>
      </c>
      <c r="CA1615" s="39" t="str">
        <f t="shared" si="1077"/>
        <v/>
      </c>
      <c r="CB1615" s="39" t="str">
        <f t="shared" si="1078"/>
        <v/>
      </c>
      <c r="CC1615" s="39" t="str">
        <f t="shared" si="1079"/>
        <v/>
      </c>
      <c r="CD1615" s="39" t="str">
        <f t="shared" si="1080"/>
        <v/>
      </c>
      <c r="CE1615" s="39" t="str">
        <f t="shared" si="1081"/>
        <v/>
      </c>
      <c r="CF1615" s="39" t="str">
        <f t="shared" si="1082"/>
        <v/>
      </c>
      <c r="CG1615" s="39" t="str">
        <f t="shared" si="1083"/>
        <v/>
      </c>
      <c r="CH1615" s="39" t="str">
        <f t="shared" si="1084"/>
        <v/>
      </c>
      <c r="CI1615" s="39" t="str">
        <f t="shared" si="1085"/>
        <v/>
      </c>
    </row>
    <row r="1616" spans="1:87">
      <c r="A1616" s="18"/>
      <c r="B1616" s="15" t="str">
        <f>'Gene Table'!E1615</f>
        <v>hsa-miR-5583-3p</v>
      </c>
      <c r="C1616" s="15" t="str">
        <f>'Gene Table'!B1615</f>
        <v>D05</v>
      </c>
      <c r="D1616" s="16" t="str">
        <f>IF(SUM('Test Sample Data'!D$3:D$98)&gt;10,IF(AND(ISNUMBER('Test Sample Data'!D1615),'Test Sample Data'!D1615&lt;$B$1,'Test Sample Data'!D1615&gt;0),'Test Sample Data'!D1615,$B$1),"")</f>
        <v/>
      </c>
      <c r="E1616" s="17" t="str">
        <f>IF(SUM('Test Sample Data'!E$3:E$98)&gt;10,IF(AND(ISNUMBER('Test Sample Data'!E1615),'Test Sample Data'!E1615&lt;$B$1,'Test Sample Data'!E1615&gt;0),'Test Sample Data'!E1615,$B$1),"")</f>
        <v/>
      </c>
      <c r="F1616" s="17" t="str">
        <f>IF(SUM('Test Sample Data'!F$3:F$98)&gt;10,IF(AND(ISNUMBER('Test Sample Data'!F1615),'Test Sample Data'!F1615&lt;$B$1,'Test Sample Data'!F1615&gt;0),'Test Sample Data'!F1615,$B$1),"")</f>
        <v/>
      </c>
      <c r="G1616" s="17" t="str">
        <f>IF(SUM('Test Sample Data'!G$3:G$98)&gt;10,IF(AND(ISNUMBER('Test Sample Data'!G1615),'Test Sample Data'!G1615&lt;$B$1,'Test Sample Data'!G1615&gt;0),'Test Sample Data'!G1615,$B$1),"")</f>
        <v/>
      </c>
      <c r="H1616" s="17" t="str">
        <f>IF(SUM('Test Sample Data'!H$3:H$98)&gt;10,IF(AND(ISNUMBER('Test Sample Data'!H1615),'Test Sample Data'!H1615&lt;$B$1,'Test Sample Data'!H1615&gt;0),'Test Sample Data'!H1615,$B$1),"")</f>
        <v/>
      </c>
      <c r="I1616" s="17" t="str">
        <f>IF(SUM('Test Sample Data'!I$3:I$98)&gt;10,IF(AND(ISNUMBER('Test Sample Data'!I1615),'Test Sample Data'!I1615&lt;$B$1,'Test Sample Data'!I1615&gt;0),'Test Sample Data'!I1615,$B$1),"")</f>
        <v/>
      </c>
      <c r="J1616" s="17" t="str">
        <f>IF(SUM('Test Sample Data'!J$3:J$98)&gt;10,IF(AND(ISNUMBER('Test Sample Data'!J1615),'Test Sample Data'!J1615&lt;$B$1,'Test Sample Data'!J1615&gt;0),'Test Sample Data'!J1615,$B$1),"")</f>
        <v/>
      </c>
      <c r="K1616" s="17" t="str">
        <f>IF(SUM('Test Sample Data'!K$3:K$98)&gt;10,IF(AND(ISNUMBER('Test Sample Data'!K1615),'Test Sample Data'!K1615&lt;$B$1,'Test Sample Data'!K1615&gt;0),'Test Sample Data'!K1615,$B$1),"")</f>
        <v/>
      </c>
      <c r="L1616" s="17" t="str">
        <f>IF(SUM('Test Sample Data'!L$3:L$98)&gt;10,IF(AND(ISNUMBER('Test Sample Data'!L1615),'Test Sample Data'!L1615&lt;$B$1,'Test Sample Data'!L1615&gt;0),'Test Sample Data'!L1615,$B$1),"")</f>
        <v/>
      </c>
      <c r="M1616" s="17" t="str">
        <f>IF(SUM('Test Sample Data'!M$3:M$98)&gt;10,IF(AND(ISNUMBER('Test Sample Data'!M1615),'Test Sample Data'!M1615&lt;$B$1,'Test Sample Data'!M1615&gt;0),'Test Sample Data'!M1615,$B$1),"")</f>
        <v/>
      </c>
      <c r="N1616" s="17" t="str">
        <f>'Gene Table'!E1615</f>
        <v>hsa-miR-5583-3p</v>
      </c>
      <c r="O1616" s="17" t="str">
        <f>'Gene Table'!B1615</f>
        <v>D05</v>
      </c>
      <c r="P1616" s="17" t="str">
        <f>IF(SUM('Control Sample Data'!D$3:D$98)&gt;10,IF(AND(ISNUMBER('Control Sample Data'!D1615),'Control Sample Data'!D1615&lt;$B$1,'Control Sample Data'!D1615&gt;0),'Control Sample Data'!D1615,$B$1),"")</f>
        <v/>
      </c>
      <c r="Q1616" s="17" t="str">
        <f>IF(SUM('Control Sample Data'!E$3:E$98)&gt;10,IF(AND(ISNUMBER('Control Sample Data'!E1615),'Control Sample Data'!E1615&lt;$B$1,'Control Sample Data'!E1615&gt;0),'Control Sample Data'!E1615,$B$1),"")</f>
        <v/>
      </c>
      <c r="R1616" s="17" t="str">
        <f>IF(SUM('Control Sample Data'!F$3:F$98)&gt;10,IF(AND(ISNUMBER('Control Sample Data'!F1615),'Control Sample Data'!F1615&lt;$B$1,'Control Sample Data'!F1615&gt;0),'Control Sample Data'!F1615,$B$1),"")</f>
        <v/>
      </c>
      <c r="S1616" s="17" t="str">
        <f>IF(SUM('Control Sample Data'!G$3:G$98)&gt;10,IF(AND(ISNUMBER('Control Sample Data'!G1615),'Control Sample Data'!G1615&lt;$B$1,'Control Sample Data'!G1615&gt;0),'Control Sample Data'!G1615,$B$1),"")</f>
        <v/>
      </c>
      <c r="T1616" s="17" t="str">
        <f>IF(SUM('Control Sample Data'!H$3:H$98)&gt;10,IF(AND(ISNUMBER('Control Sample Data'!H1615),'Control Sample Data'!H1615&lt;$B$1,'Control Sample Data'!H1615&gt;0),'Control Sample Data'!H1615,$B$1),"")</f>
        <v/>
      </c>
      <c r="U1616" s="17" t="str">
        <f>IF(SUM('Control Sample Data'!I$3:I$98)&gt;10,IF(AND(ISNUMBER('Control Sample Data'!I1615),'Control Sample Data'!I1615&lt;$B$1,'Control Sample Data'!I1615&gt;0),'Control Sample Data'!I1615,$B$1),"")</f>
        <v/>
      </c>
      <c r="V1616" s="17" t="str">
        <f>IF(SUM('Control Sample Data'!J$3:J$98)&gt;10,IF(AND(ISNUMBER('Control Sample Data'!J1615),'Control Sample Data'!J1615&lt;$B$1,'Control Sample Data'!J1615&gt;0),'Control Sample Data'!J1615,$B$1),"")</f>
        <v/>
      </c>
      <c r="W1616" s="17" t="str">
        <f>IF(SUM('Control Sample Data'!K$3:K$98)&gt;10,IF(AND(ISNUMBER('Control Sample Data'!K1615),'Control Sample Data'!K1615&lt;$B$1,'Control Sample Data'!K1615&gt;0),'Control Sample Data'!K1615,$B$1),"")</f>
        <v/>
      </c>
      <c r="X1616" s="17" t="str">
        <f>IF(SUM('Control Sample Data'!L$3:L$98)&gt;10,IF(AND(ISNUMBER('Control Sample Data'!L1615),'Control Sample Data'!L1615&lt;$B$1,'Control Sample Data'!L1615&gt;0),'Control Sample Data'!L1615,$B$1),"")</f>
        <v/>
      </c>
      <c r="Y1616" s="17" t="str">
        <f>IF(SUM('Control Sample Data'!M$3:M$98)&gt;10,IF(AND(ISNUMBER('Control Sample Data'!M1615),'Control Sample Data'!M1615&lt;$B$1,'Control Sample Data'!M1615&gt;0),'Control Sample Data'!M1615,$B$1),"")</f>
        <v/>
      </c>
      <c r="AT1616" s="36" t="str">
        <f t="shared" si="1086"/>
        <v/>
      </c>
      <c r="AU1616" s="36" t="str">
        <f t="shared" si="1087"/>
        <v/>
      </c>
      <c r="AV1616" s="36" t="str">
        <f t="shared" si="1088"/>
        <v/>
      </c>
      <c r="AW1616" s="36" t="str">
        <f t="shared" si="1089"/>
        <v/>
      </c>
      <c r="AX1616" s="36" t="str">
        <f t="shared" si="1090"/>
        <v/>
      </c>
      <c r="AY1616" s="36" t="str">
        <f t="shared" si="1091"/>
        <v/>
      </c>
      <c r="AZ1616" s="36" t="str">
        <f t="shared" si="1092"/>
        <v/>
      </c>
      <c r="BA1616" s="36" t="str">
        <f t="shared" si="1093"/>
        <v/>
      </c>
      <c r="BB1616" s="36" t="str">
        <f t="shared" si="1094"/>
        <v/>
      </c>
      <c r="BC1616" s="36" t="str">
        <f t="shared" si="1095"/>
        <v/>
      </c>
      <c r="BD1616" s="36" t="str">
        <f t="shared" si="1096"/>
        <v/>
      </c>
      <c r="BE1616" s="36" t="str">
        <f t="shared" si="1097"/>
        <v/>
      </c>
      <c r="BF1616" s="36" t="str">
        <f t="shared" si="1098"/>
        <v/>
      </c>
      <c r="BG1616" s="36" t="str">
        <f t="shared" si="1099"/>
        <v/>
      </c>
      <c r="BH1616" s="36" t="str">
        <f t="shared" si="1100"/>
        <v/>
      </c>
      <c r="BI1616" s="36" t="str">
        <f t="shared" si="1101"/>
        <v/>
      </c>
      <c r="BJ1616" s="36" t="str">
        <f t="shared" si="1102"/>
        <v/>
      </c>
      <c r="BK1616" s="36" t="str">
        <f t="shared" si="1103"/>
        <v/>
      </c>
      <c r="BL1616" s="36" t="str">
        <f t="shared" si="1104"/>
        <v/>
      </c>
      <c r="BM1616" s="36" t="str">
        <f t="shared" si="1105"/>
        <v/>
      </c>
      <c r="BN1616" s="38" t="e">
        <f t="shared" si="1064"/>
        <v>#DIV/0!</v>
      </c>
      <c r="BO1616" s="38" t="e">
        <f t="shared" si="1065"/>
        <v>#DIV/0!</v>
      </c>
      <c r="BP1616" s="39" t="str">
        <f t="shared" si="1066"/>
        <v/>
      </c>
      <c r="BQ1616" s="39" t="str">
        <f t="shared" si="1067"/>
        <v/>
      </c>
      <c r="BR1616" s="39" t="str">
        <f t="shared" si="1068"/>
        <v/>
      </c>
      <c r="BS1616" s="39" t="str">
        <f t="shared" si="1069"/>
        <v/>
      </c>
      <c r="BT1616" s="39" t="str">
        <f t="shared" si="1070"/>
        <v/>
      </c>
      <c r="BU1616" s="39" t="str">
        <f t="shared" si="1071"/>
        <v/>
      </c>
      <c r="BV1616" s="39" t="str">
        <f t="shared" si="1072"/>
        <v/>
      </c>
      <c r="BW1616" s="39" t="str">
        <f t="shared" si="1073"/>
        <v/>
      </c>
      <c r="BX1616" s="39" t="str">
        <f t="shared" si="1074"/>
        <v/>
      </c>
      <c r="BY1616" s="39" t="str">
        <f t="shared" si="1075"/>
        <v/>
      </c>
      <c r="BZ1616" s="39" t="str">
        <f t="shared" si="1076"/>
        <v/>
      </c>
      <c r="CA1616" s="39" t="str">
        <f t="shared" si="1077"/>
        <v/>
      </c>
      <c r="CB1616" s="39" t="str">
        <f t="shared" si="1078"/>
        <v/>
      </c>
      <c r="CC1616" s="39" t="str">
        <f t="shared" si="1079"/>
        <v/>
      </c>
      <c r="CD1616" s="39" t="str">
        <f t="shared" si="1080"/>
        <v/>
      </c>
      <c r="CE1616" s="39" t="str">
        <f t="shared" si="1081"/>
        <v/>
      </c>
      <c r="CF1616" s="39" t="str">
        <f t="shared" si="1082"/>
        <v/>
      </c>
      <c r="CG1616" s="39" t="str">
        <f t="shared" si="1083"/>
        <v/>
      </c>
      <c r="CH1616" s="39" t="str">
        <f t="shared" si="1084"/>
        <v/>
      </c>
      <c r="CI1616" s="39" t="str">
        <f t="shared" si="1085"/>
        <v/>
      </c>
    </row>
    <row r="1617" spans="1:87">
      <c r="A1617" s="18"/>
      <c r="B1617" s="15">
        <f>'Gene Table'!E1616</f>
        <v>0</v>
      </c>
      <c r="C1617" s="15" t="str">
        <f>'Gene Table'!B1616</f>
        <v>D06</v>
      </c>
      <c r="D1617" s="16" t="str">
        <f>IF(SUM('Test Sample Data'!D$3:D$98)&gt;10,IF(AND(ISNUMBER('Test Sample Data'!D1616),'Test Sample Data'!D1616&lt;$B$1,'Test Sample Data'!D1616&gt;0),'Test Sample Data'!D1616,$B$1),"")</f>
        <v/>
      </c>
      <c r="E1617" s="17" t="str">
        <f>IF(SUM('Test Sample Data'!E$3:E$98)&gt;10,IF(AND(ISNUMBER('Test Sample Data'!E1616),'Test Sample Data'!E1616&lt;$B$1,'Test Sample Data'!E1616&gt;0),'Test Sample Data'!E1616,$B$1),"")</f>
        <v/>
      </c>
      <c r="F1617" s="17" t="str">
        <f>IF(SUM('Test Sample Data'!F$3:F$98)&gt;10,IF(AND(ISNUMBER('Test Sample Data'!F1616),'Test Sample Data'!F1616&lt;$B$1,'Test Sample Data'!F1616&gt;0),'Test Sample Data'!F1616,$B$1),"")</f>
        <v/>
      </c>
      <c r="G1617" s="17" t="str">
        <f>IF(SUM('Test Sample Data'!G$3:G$98)&gt;10,IF(AND(ISNUMBER('Test Sample Data'!G1616),'Test Sample Data'!G1616&lt;$B$1,'Test Sample Data'!G1616&gt;0),'Test Sample Data'!G1616,$B$1),"")</f>
        <v/>
      </c>
      <c r="H1617" s="17" t="str">
        <f>IF(SUM('Test Sample Data'!H$3:H$98)&gt;10,IF(AND(ISNUMBER('Test Sample Data'!H1616),'Test Sample Data'!H1616&lt;$B$1,'Test Sample Data'!H1616&gt;0),'Test Sample Data'!H1616,$B$1),"")</f>
        <v/>
      </c>
      <c r="I1617" s="17" t="str">
        <f>IF(SUM('Test Sample Data'!I$3:I$98)&gt;10,IF(AND(ISNUMBER('Test Sample Data'!I1616),'Test Sample Data'!I1616&lt;$B$1,'Test Sample Data'!I1616&gt;0),'Test Sample Data'!I1616,$B$1),"")</f>
        <v/>
      </c>
      <c r="J1617" s="17" t="str">
        <f>IF(SUM('Test Sample Data'!J$3:J$98)&gt;10,IF(AND(ISNUMBER('Test Sample Data'!J1616),'Test Sample Data'!J1616&lt;$B$1,'Test Sample Data'!J1616&gt;0),'Test Sample Data'!J1616,$B$1),"")</f>
        <v/>
      </c>
      <c r="K1617" s="17" t="str">
        <f>IF(SUM('Test Sample Data'!K$3:K$98)&gt;10,IF(AND(ISNUMBER('Test Sample Data'!K1616),'Test Sample Data'!K1616&lt;$B$1,'Test Sample Data'!K1616&gt;0),'Test Sample Data'!K1616,$B$1),"")</f>
        <v/>
      </c>
      <c r="L1617" s="17" t="str">
        <f>IF(SUM('Test Sample Data'!L$3:L$98)&gt;10,IF(AND(ISNUMBER('Test Sample Data'!L1616),'Test Sample Data'!L1616&lt;$B$1,'Test Sample Data'!L1616&gt;0),'Test Sample Data'!L1616,$B$1),"")</f>
        <v/>
      </c>
      <c r="M1617" s="17" t="str">
        <f>IF(SUM('Test Sample Data'!M$3:M$98)&gt;10,IF(AND(ISNUMBER('Test Sample Data'!M1616),'Test Sample Data'!M1616&lt;$B$1,'Test Sample Data'!M1616&gt;0),'Test Sample Data'!M1616,$B$1),"")</f>
        <v/>
      </c>
      <c r="N1617" s="17">
        <f>'Gene Table'!E1616</f>
        <v>0</v>
      </c>
      <c r="O1617" s="17" t="str">
        <f>'Gene Table'!B1616</f>
        <v>D06</v>
      </c>
      <c r="P1617" s="17" t="str">
        <f>IF(SUM('Control Sample Data'!D$3:D$98)&gt;10,IF(AND(ISNUMBER('Control Sample Data'!D1616),'Control Sample Data'!D1616&lt;$B$1,'Control Sample Data'!D1616&gt;0),'Control Sample Data'!D1616,$B$1),"")</f>
        <v/>
      </c>
      <c r="Q1617" s="17" t="str">
        <f>IF(SUM('Control Sample Data'!E$3:E$98)&gt;10,IF(AND(ISNUMBER('Control Sample Data'!E1616),'Control Sample Data'!E1616&lt;$B$1,'Control Sample Data'!E1616&gt;0),'Control Sample Data'!E1616,$B$1),"")</f>
        <v/>
      </c>
      <c r="R1617" s="17" t="str">
        <f>IF(SUM('Control Sample Data'!F$3:F$98)&gt;10,IF(AND(ISNUMBER('Control Sample Data'!F1616),'Control Sample Data'!F1616&lt;$B$1,'Control Sample Data'!F1616&gt;0),'Control Sample Data'!F1616,$B$1),"")</f>
        <v/>
      </c>
      <c r="S1617" s="17" t="str">
        <f>IF(SUM('Control Sample Data'!G$3:G$98)&gt;10,IF(AND(ISNUMBER('Control Sample Data'!G1616),'Control Sample Data'!G1616&lt;$B$1,'Control Sample Data'!G1616&gt;0),'Control Sample Data'!G1616,$B$1),"")</f>
        <v/>
      </c>
      <c r="T1617" s="17" t="str">
        <f>IF(SUM('Control Sample Data'!H$3:H$98)&gt;10,IF(AND(ISNUMBER('Control Sample Data'!H1616),'Control Sample Data'!H1616&lt;$B$1,'Control Sample Data'!H1616&gt;0),'Control Sample Data'!H1616,$B$1),"")</f>
        <v/>
      </c>
      <c r="U1617" s="17" t="str">
        <f>IF(SUM('Control Sample Data'!I$3:I$98)&gt;10,IF(AND(ISNUMBER('Control Sample Data'!I1616),'Control Sample Data'!I1616&lt;$B$1,'Control Sample Data'!I1616&gt;0),'Control Sample Data'!I1616,$B$1),"")</f>
        <v/>
      </c>
      <c r="V1617" s="17" t="str">
        <f>IF(SUM('Control Sample Data'!J$3:J$98)&gt;10,IF(AND(ISNUMBER('Control Sample Data'!J1616),'Control Sample Data'!J1616&lt;$B$1,'Control Sample Data'!J1616&gt;0),'Control Sample Data'!J1616,$B$1),"")</f>
        <v/>
      </c>
      <c r="W1617" s="17" t="str">
        <f>IF(SUM('Control Sample Data'!K$3:K$98)&gt;10,IF(AND(ISNUMBER('Control Sample Data'!K1616),'Control Sample Data'!K1616&lt;$B$1,'Control Sample Data'!K1616&gt;0),'Control Sample Data'!K1616,$B$1),"")</f>
        <v/>
      </c>
      <c r="X1617" s="17" t="str">
        <f>IF(SUM('Control Sample Data'!L$3:L$98)&gt;10,IF(AND(ISNUMBER('Control Sample Data'!L1616),'Control Sample Data'!L1616&lt;$B$1,'Control Sample Data'!L1616&gt;0),'Control Sample Data'!L1616,$B$1),"")</f>
        <v/>
      </c>
      <c r="Y1617" s="17" t="str">
        <f>IF(SUM('Control Sample Data'!M$3:M$98)&gt;10,IF(AND(ISNUMBER('Control Sample Data'!M1616),'Control Sample Data'!M1616&lt;$B$1,'Control Sample Data'!M1616&gt;0),'Control Sample Data'!M1616,$B$1),"")</f>
        <v/>
      </c>
      <c r="AT1617" s="36" t="str">
        <f t="shared" si="1086"/>
        <v/>
      </c>
      <c r="AU1617" s="36" t="str">
        <f t="shared" si="1087"/>
        <v/>
      </c>
      <c r="AV1617" s="36" t="str">
        <f t="shared" si="1088"/>
        <v/>
      </c>
      <c r="AW1617" s="36" t="str">
        <f t="shared" si="1089"/>
        <v/>
      </c>
      <c r="AX1617" s="36" t="str">
        <f t="shared" si="1090"/>
        <v/>
      </c>
      <c r="AY1617" s="36" t="str">
        <f t="shared" si="1091"/>
        <v/>
      </c>
      <c r="AZ1617" s="36" t="str">
        <f t="shared" si="1092"/>
        <v/>
      </c>
      <c r="BA1617" s="36" t="str">
        <f t="shared" si="1093"/>
        <v/>
      </c>
      <c r="BB1617" s="36" t="str">
        <f t="shared" si="1094"/>
        <v/>
      </c>
      <c r="BC1617" s="36" t="str">
        <f t="shared" si="1095"/>
        <v/>
      </c>
      <c r="BD1617" s="36" t="str">
        <f t="shared" si="1096"/>
        <v/>
      </c>
      <c r="BE1617" s="36" t="str">
        <f t="shared" si="1097"/>
        <v/>
      </c>
      <c r="BF1617" s="36" t="str">
        <f t="shared" si="1098"/>
        <v/>
      </c>
      <c r="BG1617" s="36" t="str">
        <f t="shared" si="1099"/>
        <v/>
      </c>
      <c r="BH1617" s="36" t="str">
        <f t="shared" si="1100"/>
        <v/>
      </c>
      <c r="BI1617" s="36" t="str">
        <f t="shared" si="1101"/>
        <v/>
      </c>
      <c r="BJ1617" s="36" t="str">
        <f t="shared" si="1102"/>
        <v/>
      </c>
      <c r="BK1617" s="36" t="str">
        <f t="shared" si="1103"/>
        <v/>
      </c>
      <c r="BL1617" s="36" t="str">
        <f t="shared" si="1104"/>
        <v/>
      </c>
      <c r="BM1617" s="36" t="str">
        <f t="shared" si="1105"/>
        <v/>
      </c>
      <c r="BN1617" s="38" t="e">
        <f t="shared" si="1064"/>
        <v>#DIV/0!</v>
      </c>
      <c r="BO1617" s="38" t="e">
        <f t="shared" si="1065"/>
        <v>#DIV/0!</v>
      </c>
      <c r="BP1617" s="39" t="str">
        <f t="shared" si="1066"/>
        <v/>
      </c>
      <c r="BQ1617" s="39" t="str">
        <f t="shared" si="1067"/>
        <v/>
      </c>
      <c r="BR1617" s="39" t="str">
        <f t="shared" si="1068"/>
        <v/>
      </c>
      <c r="BS1617" s="39" t="str">
        <f t="shared" si="1069"/>
        <v/>
      </c>
      <c r="BT1617" s="39" t="str">
        <f t="shared" si="1070"/>
        <v/>
      </c>
      <c r="BU1617" s="39" t="str">
        <f t="shared" si="1071"/>
        <v/>
      </c>
      <c r="BV1617" s="39" t="str">
        <f t="shared" si="1072"/>
        <v/>
      </c>
      <c r="BW1617" s="39" t="str">
        <f t="shared" si="1073"/>
        <v/>
      </c>
      <c r="BX1617" s="39" t="str">
        <f t="shared" si="1074"/>
        <v/>
      </c>
      <c r="BY1617" s="39" t="str">
        <f t="shared" si="1075"/>
        <v/>
      </c>
      <c r="BZ1617" s="39" t="str">
        <f t="shared" si="1076"/>
        <v/>
      </c>
      <c r="CA1617" s="39" t="str">
        <f t="shared" si="1077"/>
        <v/>
      </c>
      <c r="CB1617" s="39" t="str">
        <f t="shared" si="1078"/>
        <v/>
      </c>
      <c r="CC1617" s="39" t="str">
        <f t="shared" si="1079"/>
        <v/>
      </c>
      <c r="CD1617" s="39" t="str">
        <f t="shared" si="1080"/>
        <v/>
      </c>
      <c r="CE1617" s="39" t="str">
        <f t="shared" si="1081"/>
        <v/>
      </c>
      <c r="CF1617" s="39" t="str">
        <f t="shared" si="1082"/>
        <v/>
      </c>
      <c r="CG1617" s="39" t="str">
        <f t="shared" si="1083"/>
        <v/>
      </c>
      <c r="CH1617" s="39" t="str">
        <f t="shared" si="1084"/>
        <v/>
      </c>
      <c r="CI1617" s="39" t="str">
        <f t="shared" si="1085"/>
        <v/>
      </c>
    </row>
    <row r="1618" spans="1:87">
      <c r="A1618" s="18"/>
      <c r="B1618" s="15" t="str">
        <f>'Gene Table'!E1617</f>
        <v>hsa-miR-5584-5p</v>
      </c>
      <c r="C1618" s="15" t="str">
        <f>'Gene Table'!B1617</f>
        <v>D07</v>
      </c>
      <c r="D1618" s="16" t="str">
        <f>IF(SUM('Test Sample Data'!D$3:D$98)&gt;10,IF(AND(ISNUMBER('Test Sample Data'!D1617),'Test Sample Data'!D1617&lt;$B$1,'Test Sample Data'!D1617&gt;0),'Test Sample Data'!D1617,$B$1),"")</f>
        <v/>
      </c>
      <c r="E1618" s="17" t="str">
        <f>IF(SUM('Test Sample Data'!E$3:E$98)&gt;10,IF(AND(ISNUMBER('Test Sample Data'!E1617),'Test Sample Data'!E1617&lt;$B$1,'Test Sample Data'!E1617&gt;0),'Test Sample Data'!E1617,$B$1),"")</f>
        <v/>
      </c>
      <c r="F1618" s="17" t="str">
        <f>IF(SUM('Test Sample Data'!F$3:F$98)&gt;10,IF(AND(ISNUMBER('Test Sample Data'!F1617),'Test Sample Data'!F1617&lt;$B$1,'Test Sample Data'!F1617&gt;0),'Test Sample Data'!F1617,$B$1),"")</f>
        <v/>
      </c>
      <c r="G1618" s="17" t="str">
        <f>IF(SUM('Test Sample Data'!G$3:G$98)&gt;10,IF(AND(ISNUMBER('Test Sample Data'!G1617),'Test Sample Data'!G1617&lt;$B$1,'Test Sample Data'!G1617&gt;0),'Test Sample Data'!G1617,$B$1),"")</f>
        <v/>
      </c>
      <c r="H1618" s="17" t="str">
        <f>IF(SUM('Test Sample Data'!H$3:H$98)&gt;10,IF(AND(ISNUMBER('Test Sample Data'!H1617),'Test Sample Data'!H1617&lt;$B$1,'Test Sample Data'!H1617&gt;0),'Test Sample Data'!H1617,$B$1),"")</f>
        <v/>
      </c>
      <c r="I1618" s="17" t="str">
        <f>IF(SUM('Test Sample Data'!I$3:I$98)&gt;10,IF(AND(ISNUMBER('Test Sample Data'!I1617),'Test Sample Data'!I1617&lt;$B$1,'Test Sample Data'!I1617&gt;0),'Test Sample Data'!I1617,$B$1),"")</f>
        <v/>
      </c>
      <c r="J1618" s="17" t="str">
        <f>IF(SUM('Test Sample Data'!J$3:J$98)&gt;10,IF(AND(ISNUMBER('Test Sample Data'!J1617),'Test Sample Data'!J1617&lt;$B$1,'Test Sample Data'!J1617&gt;0),'Test Sample Data'!J1617,$B$1),"")</f>
        <v/>
      </c>
      <c r="K1618" s="17" t="str">
        <f>IF(SUM('Test Sample Data'!K$3:K$98)&gt;10,IF(AND(ISNUMBER('Test Sample Data'!K1617),'Test Sample Data'!K1617&lt;$B$1,'Test Sample Data'!K1617&gt;0),'Test Sample Data'!K1617,$B$1),"")</f>
        <v/>
      </c>
      <c r="L1618" s="17" t="str">
        <f>IF(SUM('Test Sample Data'!L$3:L$98)&gt;10,IF(AND(ISNUMBER('Test Sample Data'!L1617),'Test Sample Data'!L1617&lt;$B$1,'Test Sample Data'!L1617&gt;0),'Test Sample Data'!L1617,$B$1),"")</f>
        <v/>
      </c>
      <c r="M1618" s="17" t="str">
        <f>IF(SUM('Test Sample Data'!M$3:M$98)&gt;10,IF(AND(ISNUMBER('Test Sample Data'!M1617),'Test Sample Data'!M1617&lt;$B$1,'Test Sample Data'!M1617&gt;0),'Test Sample Data'!M1617,$B$1),"")</f>
        <v/>
      </c>
      <c r="N1618" s="17" t="str">
        <f>'Gene Table'!E1617</f>
        <v>hsa-miR-5584-5p</v>
      </c>
      <c r="O1618" s="17" t="str">
        <f>'Gene Table'!B1617</f>
        <v>D07</v>
      </c>
      <c r="P1618" s="17" t="str">
        <f>IF(SUM('Control Sample Data'!D$3:D$98)&gt;10,IF(AND(ISNUMBER('Control Sample Data'!D1617),'Control Sample Data'!D1617&lt;$B$1,'Control Sample Data'!D1617&gt;0),'Control Sample Data'!D1617,$B$1),"")</f>
        <v/>
      </c>
      <c r="Q1618" s="17" t="str">
        <f>IF(SUM('Control Sample Data'!E$3:E$98)&gt;10,IF(AND(ISNUMBER('Control Sample Data'!E1617),'Control Sample Data'!E1617&lt;$B$1,'Control Sample Data'!E1617&gt;0),'Control Sample Data'!E1617,$B$1),"")</f>
        <v/>
      </c>
      <c r="R1618" s="17" t="str">
        <f>IF(SUM('Control Sample Data'!F$3:F$98)&gt;10,IF(AND(ISNUMBER('Control Sample Data'!F1617),'Control Sample Data'!F1617&lt;$B$1,'Control Sample Data'!F1617&gt;0),'Control Sample Data'!F1617,$B$1),"")</f>
        <v/>
      </c>
      <c r="S1618" s="17" t="str">
        <f>IF(SUM('Control Sample Data'!G$3:G$98)&gt;10,IF(AND(ISNUMBER('Control Sample Data'!G1617),'Control Sample Data'!G1617&lt;$B$1,'Control Sample Data'!G1617&gt;0),'Control Sample Data'!G1617,$B$1),"")</f>
        <v/>
      </c>
      <c r="T1618" s="17" t="str">
        <f>IF(SUM('Control Sample Data'!H$3:H$98)&gt;10,IF(AND(ISNUMBER('Control Sample Data'!H1617),'Control Sample Data'!H1617&lt;$B$1,'Control Sample Data'!H1617&gt;0),'Control Sample Data'!H1617,$B$1),"")</f>
        <v/>
      </c>
      <c r="U1618" s="17" t="str">
        <f>IF(SUM('Control Sample Data'!I$3:I$98)&gt;10,IF(AND(ISNUMBER('Control Sample Data'!I1617),'Control Sample Data'!I1617&lt;$B$1,'Control Sample Data'!I1617&gt;0),'Control Sample Data'!I1617,$B$1),"")</f>
        <v/>
      </c>
      <c r="V1618" s="17" t="str">
        <f>IF(SUM('Control Sample Data'!J$3:J$98)&gt;10,IF(AND(ISNUMBER('Control Sample Data'!J1617),'Control Sample Data'!J1617&lt;$B$1,'Control Sample Data'!J1617&gt;0),'Control Sample Data'!J1617,$B$1),"")</f>
        <v/>
      </c>
      <c r="W1618" s="17" t="str">
        <f>IF(SUM('Control Sample Data'!K$3:K$98)&gt;10,IF(AND(ISNUMBER('Control Sample Data'!K1617),'Control Sample Data'!K1617&lt;$B$1,'Control Sample Data'!K1617&gt;0),'Control Sample Data'!K1617,$B$1),"")</f>
        <v/>
      </c>
      <c r="X1618" s="17" t="str">
        <f>IF(SUM('Control Sample Data'!L$3:L$98)&gt;10,IF(AND(ISNUMBER('Control Sample Data'!L1617),'Control Sample Data'!L1617&lt;$B$1,'Control Sample Data'!L1617&gt;0),'Control Sample Data'!L1617,$B$1),"")</f>
        <v/>
      </c>
      <c r="Y1618" s="17" t="str">
        <f>IF(SUM('Control Sample Data'!M$3:M$98)&gt;10,IF(AND(ISNUMBER('Control Sample Data'!M1617),'Control Sample Data'!M1617&lt;$B$1,'Control Sample Data'!M1617&gt;0),'Control Sample Data'!M1617,$B$1),"")</f>
        <v/>
      </c>
      <c r="AT1618" s="36" t="str">
        <f t="shared" si="1086"/>
        <v/>
      </c>
      <c r="AU1618" s="36" t="str">
        <f t="shared" si="1087"/>
        <v/>
      </c>
      <c r="AV1618" s="36" t="str">
        <f t="shared" si="1088"/>
        <v/>
      </c>
      <c r="AW1618" s="36" t="str">
        <f t="shared" si="1089"/>
        <v/>
      </c>
      <c r="AX1618" s="36" t="str">
        <f t="shared" si="1090"/>
        <v/>
      </c>
      <c r="AY1618" s="36" t="str">
        <f t="shared" si="1091"/>
        <v/>
      </c>
      <c r="AZ1618" s="36" t="str">
        <f t="shared" si="1092"/>
        <v/>
      </c>
      <c r="BA1618" s="36" t="str">
        <f t="shared" si="1093"/>
        <v/>
      </c>
      <c r="BB1618" s="36" t="str">
        <f t="shared" si="1094"/>
        <v/>
      </c>
      <c r="BC1618" s="36" t="str">
        <f t="shared" si="1095"/>
        <v/>
      </c>
      <c r="BD1618" s="36" t="str">
        <f t="shared" si="1096"/>
        <v/>
      </c>
      <c r="BE1618" s="36" t="str">
        <f t="shared" si="1097"/>
        <v/>
      </c>
      <c r="BF1618" s="36" t="str">
        <f t="shared" si="1098"/>
        <v/>
      </c>
      <c r="BG1618" s="36" t="str">
        <f t="shared" si="1099"/>
        <v/>
      </c>
      <c r="BH1618" s="36" t="str">
        <f t="shared" si="1100"/>
        <v/>
      </c>
      <c r="BI1618" s="36" t="str">
        <f t="shared" si="1101"/>
        <v/>
      </c>
      <c r="BJ1618" s="36" t="str">
        <f t="shared" si="1102"/>
        <v/>
      </c>
      <c r="BK1618" s="36" t="str">
        <f t="shared" si="1103"/>
        <v/>
      </c>
      <c r="BL1618" s="36" t="str">
        <f t="shared" si="1104"/>
        <v/>
      </c>
      <c r="BM1618" s="36" t="str">
        <f t="shared" si="1105"/>
        <v/>
      </c>
      <c r="BN1618" s="38" t="e">
        <f t="shared" si="1064"/>
        <v>#DIV/0!</v>
      </c>
      <c r="BO1618" s="38" t="e">
        <f t="shared" si="1065"/>
        <v>#DIV/0!</v>
      </c>
      <c r="BP1618" s="39" t="str">
        <f t="shared" si="1066"/>
        <v/>
      </c>
      <c r="BQ1618" s="39" t="str">
        <f t="shared" si="1067"/>
        <v/>
      </c>
      <c r="BR1618" s="39" t="str">
        <f t="shared" si="1068"/>
        <v/>
      </c>
      <c r="BS1618" s="39" t="str">
        <f t="shared" si="1069"/>
        <v/>
      </c>
      <c r="BT1618" s="39" t="str">
        <f t="shared" si="1070"/>
        <v/>
      </c>
      <c r="BU1618" s="39" t="str">
        <f t="shared" si="1071"/>
        <v/>
      </c>
      <c r="BV1618" s="39" t="str">
        <f t="shared" si="1072"/>
        <v/>
      </c>
      <c r="BW1618" s="39" t="str">
        <f t="shared" si="1073"/>
        <v/>
      </c>
      <c r="BX1618" s="39" t="str">
        <f t="shared" si="1074"/>
        <v/>
      </c>
      <c r="BY1618" s="39" t="str">
        <f t="shared" si="1075"/>
        <v/>
      </c>
      <c r="BZ1618" s="39" t="str">
        <f t="shared" si="1076"/>
        <v/>
      </c>
      <c r="CA1618" s="39" t="str">
        <f t="shared" si="1077"/>
        <v/>
      </c>
      <c r="CB1618" s="39" t="str">
        <f t="shared" si="1078"/>
        <v/>
      </c>
      <c r="CC1618" s="39" t="str">
        <f t="shared" si="1079"/>
        <v/>
      </c>
      <c r="CD1618" s="39" t="str">
        <f t="shared" si="1080"/>
        <v/>
      </c>
      <c r="CE1618" s="39" t="str">
        <f t="shared" si="1081"/>
        <v/>
      </c>
      <c r="CF1618" s="39" t="str">
        <f t="shared" si="1082"/>
        <v/>
      </c>
      <c r="CG1618" s="39" t="str">
        <f t="shared" si="1083"/>
        <v/>
      </c>
      <c r="CH1618" s="39" t="str">
        <f t="shared" si="1084"/>
        <v/>
      </c>
      <c r="CI1618" s="39" t="str">
        <f t="shared" si="1085"/>
        <v/>
      </c>
    </row>
    <row r="1619" spans="1:87">
      <c r="A1619" s="18"/>
      <c r="B1619" s="15">
        <f>'Gene Table'!E1618</f>
        <v>0</v>
      </c>
      <c r="C1619" s="15" t="str">
        <f>'Gene Table'!B1618</f>
        <v>D08</v>
      </c>
      <c r="D1619" s="16" t="str">
        <f>IF(SUM('Test Sample Data'!D$3:D$98)&gt;10,IF(AND(ISNUMBER('Test Sample Data'!D1618),'Test Sample Data'!D1618&lt;$B$1,'Test Sample Data'!D1618&gt;0),'Test Sample Data'!D1618,$B$1),"")</f>
        <v/>
      </c>
      <c r="E1619" s="17" t="str">
        <f>IF(SUM('Test Sample Data'!E$3:E$98)&gt;10,IF(AND(ISNUMBER('Test Sample Data'!E1618),'Test Sample Data'!E1618&lt;$B$1,'Test Sample Data'!E1618&gt;0),'Test Sample Data'!E1618,$B$1),"")</f>
        <v/>
      </c>
      <c r="F1619" s="17" t="str">
        <f>IF(SUM('Test Sample Data'!F$3:F$98)&gt;10,IF(AND(ISNUMBER('Test Sample Data'!F1618),'Test Sample Data'!F1618&lt;$B$1,'Test Sample Data'!F1618&gt;0),'Test Sample Data'!F1618,$B$1),"")</f>
        <v/>
      </c>
      <c r="G1619" s="17" t="str">
        <f>IF(SUM('Test Sample Data'!G$3:G$98)&gt;10,IF(AND(ISNUMBER('Test Sample Data'!G1618),'Test Sample Data'!G1618&lt;$B$1,'Test Sample Data'!G1618&gt;0),'Test Sample Data'!G1618,$B$1),"")</f>
        <v/>
      </c>
      <c r="H1619" s="17" t="str">
        <f>IF(SUM('Test Sample Data'!H$3:H$98)&gt;10,IF(AND(ISNUMBER('Test Sample Data'!H1618),'Test Sample Data'!H1618&lt;$B$1,'Test Sample Data'!H1618&gt;0),'Test Sample Data'!H1618,$B$1),"")</f>
        <v/>
      </c>
      <c r="I1619" s="17" t="str">
        <f>IF(SUM('Test Sample Data'!I$3:I$98)&gt;10,IF(AND(ISNUMBER('Test Sample Data'!I1618),'Test Sample Data'!I1618&lt;$B$1,'Test Sample Data'!I1618&gt;0),'Test Sample Data'!I1618,$B$1),"")</f>
        <v/>
      </c>
      <c r="J1619" s="17" t="str">
        <f>IF(SUM('Test Sample Data'!J$3:J$98)&gt;10,IF(AND(ISNUMBER('Test Sample Data'!J1618),'Test Sample Data'!J1618&lt;$B$1,'Test Sample Data'!J1618&gt;0),'Test Sample Data'!J1618,$B$1),"")</f>
        <v/>
      </c>
      <c r="K1619" s="17" t="str">
        <f>IF(SUM('Test Sample Data'!K$3:K$98)&gt;10,IF(AND(ISNUMBER('Test Sample Data'!K1618),'Test Sample Data'!K1618&lt;$B$1,'Test Sample Data'!K1618&gt;0),'Test Sample Data'!K1618,$B$1),"")</f>
        <v/>
      </c>
      <c r="L1619" s="17" t="str">
        <f>IF(SUM('Test Sample Data'!L$3:L$98)&gt;10,IF(AND(ISNUMBER('Test Sample Data'!L1618),'Test Sample Data'!L1618&lt;$B$1,'Test Sample Data'!L1618&gt;0),'Test Sample Data'!L1618,$B$1),"")</f>
        <v/>
      </c>
      <c r="M1619" s="17" t="str">
        <f>IF(SUM('Test Sample Data'!M$3:M$98)&gt;10,IF(AND(ISNUMBER('Test Sample Data'!M1618),'Test Sample Data'!M1618&lt;$B$1,'Test Sample Data'!M1618&gt;0),'Test Sample Data'!M1618,$B$1),"")</f>
        <v/>
      </c>
      <c r="N1619" s="17">
        <f>'Gene Table'!E1618</f>
        <v>0</v>
      </c>
      <c r="O1619" s="17" t="str">
        <f>'Gene Table'!B1618</f>
        <v>D08</v>
      </c>
      <c r="P1619" s="17" t="str">
        <f>IF(SUM('Control Sample Data'!D$3:D$98)&gt;10,IF(AND(ISNUMBER('Control Sample Data'!D1618),'Control Sample Data'!D1618&lt;$B$1,'Control Sample Data'!D1618&gt;0),'Control Sample Data'!D1618,$B$1),"")</f>
        <v/>
      </c>
      <c r="Q1619" s="17" t="str">
        <f>IF(SUM('Control Sample Data'!E$3:E$98)&gt;10,IF(AND(ISNUMBER('Control Sample Data'!E1618),'Control Sample Data'!E1618&lt;$B$1,'Control Sample Data'!E1618&gt;0),'Control Sample Data'!E1618,$B$1),"")</f>
        <v/>
      </c>
      <c r="R1619" s="17" t="str">
        <f>IF(SUM('Control Sample Data'!F$3:F$98)&gt;10,IF(AND(ISNUMBER('Control Sample Data'!F1618),'Control Sample Data'!F1618&lt;$B$1,'Control Sample Data'!F1618&gt;0),'Control Sample Data'!F1618,$B$1),"")</f>
        <v/>
      </c>
      <c r="S1619" s="17" t="str">
        <f>IF(SUM('Control Sample Data'!G$3:G$98)&gt;10,IF(AND(ISNUMBER('Control Sample Data'!G1618),'Control Sample Data'!G1618&lt;$B$1,'Control Sample Data'!G1618&gt;0),'Control Sample Data'!G1618,$B$1),"")</f>
        <v/>
      </c>
      <c r="T1619" s="17" t="str">
        <f>IF(SUM('Control Sample Data'!H$3:H$98)&gt;10,IF(AND(ISNUMBER('Control Sample Data'!H1618),'Control Sample Data'!H1618&lt;$B$1,'Control Sample Data'!H1618&gt;0),'Control Sample Data'!H1618,$B$1),"")</f>
        <v/>
      </c>
      <c r="U1619" s="17" t="str">
        <f>IF(SUM('Control Sample Data'!I$3:I$98)&gt;10,IF(AND(ISNUMBER('Control Sample Data'!I1618),'Control Sample Data'!I1618&lt;$B$1,'Control Sample Data'!I1618&gt;0),'Control Sample Data'!I1618,$B$1),"")</f>
        <v/>
      </c>
      <c r="V1619" s="17" t="str">
        <f>IF(SUM('Control Sample Data'!J$3:J$98)&gt;10,IF(AND(ISNUMBER('Control Sample Data'!J1618),'Control Sample Data'!J1618&lt;$B$1,'Control Sample Data'!J1618&gt;0),'Control Sample Data'!J1618,$B$1),"")</f>
        <v/>
      </c>
      <c r="W1619" s="17" t="str">
        <f>IF(SUM('Control Sample Data'!K$3:K$98)&gt;10,IF(AND(ISNUMBER('Control Sample Data'!K1618),'Control Sample Data'!K1618&lt;$B$1,'Control Sample Data'!K1618&gt;0),'Control Sample Data'!K1618,$B$1),"")</f>
        <v/>
      </c>
      <c r="X1619" s="17" t="str">
        <f>IF(SUM('Control Sample Data'!L$3:L$98)&gt;10,IF(AND(ISNUMBER('Control Sample Data'!L1618),'Control Sample Data'!L1618&lt;$B$1,'Control Sample Data'!L1618&gt;0),'Control Sample Data'!L1618,$B$1),"")</f>
        <v/>
      </c>
      <c r="Y1619" s="17" t="str">
        <f>IF(SUM('Control Sample Data'!M$3:M$98)&gt;10,IF(AND(ISNUMBER('Control Sample Data'!M1618),'Control Sample Data'!M1618&lt;$B$1,'Control Sample Data'!M1618&gt;0),'Control Sample Data'!M1618,$B$1),"")</f>
        <v/>
      </c>
      <c r="AT1619" s="36" t="str">
        <f t="shared" si="1086"/>
        <v/>
      </c>
      <c r="AU1619" s="36" t="str">
        <f t="shared" si="1087"/>
        <v/>
      </c>
      <c r="AV1619" s="36" t="str">
        <f t="shared" si="1088"/>
        <v/>
      </c>
      <c r="AW1619" s="36" t="str">
        <f t="shared" si="1089"/>
        <v/>
      </c>
      <c r="AX1619" s="36" t="str">
        <f t="shared" si="1090"/>
        <v/>
      </c>
      <c r="AY1619" s="36" t="str">
        <f t="shared" si="1091"/>
        <v/>
      </c>
      <c r="AZ1619" s="36" t="str">
        <f t="shared" si="1092"/>
        <v/>
      </c>
      <c r="BA1619" s="36" t="str">
        <f t="shared" si="1093"/>
        <v/>
      </c>
      <c r="BB1619" s="36" t="str">
        <f t="shared" si="1094"/>
        <v/>
      </c>
      <c r="BC1619" s="36" t="str">
        <f t="shared" si="1095"/>
        <v/>
      </c>
      <c r="BD1619" s="36" t="str">
        <f t="shared" si="1096"/>
        <v/>
      </c>
      <c r="BE1619" s="36" t="str">
        <f t="shared" si="1097"/>
        <v/>
      </c>
      <c r="BF1619" s="36" t="str">
        <f t="shared" si="1098"/>
        <v/>
      </c>
      <c r="BG1619" s="36" t="str">
        <f t="shared" si="1099"/>
        <v/>
      </c>
      <c r="BH1619" s="36" t="str">
        <f t="shared" si="1100"/>
        <v/>
      </c>
      <c r="BI1619" s="36" t="str">
        <f t="shared" si="1101"/>
        <v/>
      </c>
      <c r="BJ1619" s="36" t="str">
        <f t="shared" si="1102"/>
        <v/>
      </c>
      <c r="BK1619" s="36" t="str">
        <f t="shared" si="1103"/>
        <v/>
      </c>
      <c r="BL1619" s="36" t="str">
        <f t="shared" si="1104"/>
        <v/>
      </c>
      <c r="BM1619" s="36" t="str">
        <f t="shared" si="1105"/>
        <v/>
      </c>
      <c r="BN1619" s="38" t="e">
        <f t="shared" si="1064"/>
        <v>#DIV/0!</v>
      </c>
      <c r="BO1619" s="38" t="e">
        <f t="shared" si="1065"/>
        <v>#DIV/0!</v>
      </c>
      <c r="BP1619" s="39" t="str">
        <f t="shared" si="1066"/>
        <v/>
      </c>
      <c r="BQ1619" s="39" t="str">
        <f t="shared" si="1067"/>
        <v/>
      </c>
      <c r="BR1619" s="39" t="str">
        <f t="shared" si="1068"/>
        <v/>
      </c>
      <c r="BS1619" s="39" t="str">
        <f t="shared" si="1069"/>
        <v/>
      </c>
      <c r="BT1619" s="39" t="str">
        <f t="shared" si="1070"/>
        <v/>
      </c>
      <c r="BU1619" s="39" t="str">
        <f t="shared" si="1071"/>
        <v/>
      </c>
      <c r="BV1619" s="39" t="str">
        <f t="shared" si="1072"/>
        <v/>
      </c>
      <c r="BW1619" s="39" t="str">
        <f t="shared" si="1073"/>
        <v/>
      </c>
      <c r="BX1619" s="39" t="str">
        <f t="shared" si="1074"/>
        <v/>
      </c>
      <c r="BY1619" s="39" t="str">
        <f t="shared" si="1075"/>
        <v/>
      </c>
      <c r="BZ1619" s="39" t="str">
        <f t="shared" si="1076"/>
        <v/>
      </c>
      <c r="CA1619" s="39" t="str">
        <f t="shared" si="1077"/>
        <v/>
      </c>
      <c r="CB1619" s="39" t="str">
        <f t="shared" si="1078"/>
        <v/>
      </c>
      <c r="CC1619" s="39" t="str">
        <f t="shared" si="1079"/>
        <v/>
      </c>
      <c r="CD1619" s="39" t="str">
        <f t="shared" si="1080"/>
        <v/>
      </c>
      <c r="CE1619" s="39" t="str">
        <f t="shared" si="1081"/>
        <v/>
      </c>
      <c r="CF1619" s="39" t="str">
        <f t="shared" si="1082"/>
        <v/>
      </c>
      <c r="CG1619" s="39" t="str">
        <f t="shared" si="1083"/>
        <v/>
      </c>
      <c r="CH1619" s="39" t="str">
        <f t="shared" si="1084"/>
        <v/>
      </c>
      <c r="CI1619" s="39" t="str">
        <f t="shared" si="1085"/>
        <v/>
      </c>
    </row>
    <row r="1620" spans="1:87">
      <c r="A1620" s="18"/>
      <c r="B1620" s="15" t="str">
        <f>'Gene Table'!E1619</f>
        <v>hsa-miR-5584-3p</v>
      </c>
      <c r="C1620" s="15" t="str">
        <f>'Gene Table'!B1619</f>
        <v>D09</v>
      </c>
      <c r="D1620" s="16" t="str">
        <f>IF(SUM('Test Sample Data'!D$3:D$98)&gt;10,IF(AND(ISNUMBER('Test Sample Data'!D1619),'Test Sample Data'!D1619&lt;$B$1,'Test Sample Data'!D1619&gt;0),'Test Sample Data'!D1619,$B$1),"")</f>
        <v/>
      </c>
      <c r="E1620" s="17" t="str">
        <f>IF(SUM('Test Sample Data'!E$3:E$98)&gt;10,IF(AND(ISNUMBER('Test Sample Data'!E1619),'Test Sample Data'!E1619&lt;$B$1,'Test Sample Data'!E1619&gt;0),'Test Sample Data'!E1619,$B$1),"")</f>
        <v/>
      </c>
      <c r="F1620" s="17" t="str">
        <f>IF(SUM('Test Sample Data'!F$3:F$98)&gt;10,IF(AND(ISNUMBER('Test Sample Data'!F1619),'Test Sample Data'!F1619&lt;$B$1,'Test Sample Data'!F1619&gt;0),'Test Sample Data'!F1619,$B$1),"")</f>
        <v/>
      </c>
      <c r="G1620" s="17" t="str">
        <f>IF(SUM('Test Sample Data'!G$3:G$98)&gt;10,IF(AND(ISNUMBER('Test Sample Data'!G1619),'Test Sample Data'!G1619&lt;$B$1,'Test Sample Data'!G1619&gt;0),'Test Sample Data'!G1619,$B$1),"")</f>
        <v/>
      </c>
      <c r="H1620" s="17" t="str">
        <f>IF(SUM('Test Sample Data'!H$3:H$98)&gt;10,IF(AND(ISNUMBER('Test Sample Data'!H1619),'Test Sample Data'!H1619&lt;$B$1,'Test Sample Data'!H1619&gt;0),'Test Sample Data'!H1619,$B$1),"")</f>
        <v/>
      </c>
      <c r="I1620" s="17" t="str">
        <f>IF(SUM('Test Sample Data'!I$3:I$98)&gt;10,IF(AND(ISNUMBER('Test Sample Data'!I1619),'Test Sample Data'!I1619&lt;$B$1,'Test Sample Data'!I1619&gt;0),'Test Sample Data'!I1619,$B$1),"")</f>
        <v/>
      </c>
      <c r="J1620" s="17" t="str">
        <f>IF(SUM('Test Sample Data'!J$3:J$98)&gt;10,IF(AND(ISNUMBER('Test Sample Data'!J1619),'Test Sample Data'!J1619&lt;$B$1,'Test Sample Data'!J1619&gt;0),'Test Sample Data'!J1619,$B$1),"")</f>
        <v/>
      </c>
      <c r="K1620" s="17" t="str">
        <f>IF(SUM('Test Sample Data'!K$3:K$98)&gt;10,IF(AND(ISNUMBER('Test Sample Data'!K1619),'Test Sample Data'!K1619&lt;$B$1,'Test Sample Data'!K1619&gt;0),'Test Sample Data'!K1619,$B$1),"")</f>
        <v/>
      </c>
      <c r="L1620" s="17" t="str">
        <f>IF(SUM('Test Sample Data'!L$3:L$98)&gt;10,IF(AND(ISNUMBER('Test Sample Data'!L1619),'Test Sample Data'!L1619&lt;$B$1,'Test Sample Data'!L1619&gt;0),'Test Sample Data'!L1619,$B$1),"")</f>
        <v/>
      </c>
      <c r="M1620" s="17" t="str">
        <f>IF(SUM('Test Sample Data'!M$3:M$98)&gt;10,IF(AND(ISNUMBER('Test Sample Data'!M1619),'Test Sample Data'!M1619&lt;$B$1,'Test Sample Data'!M1619&gt;0),'Test Sample Data'!M1619,$B$1),"")</f>
        <v/>
      </c>
      <c r="N1620" s="17" t="str">
        <f>'Gene Table'!E1619</f>
        <v>hsa-miR-5584-3p</v>
      </c>
      <c r="O1620" s="17" t="str">
        <f>'Gene Table'!B1619</f>
        <v>D09</v>
      </c>
      <c r="P1620" s="17" t="str">
        <f>IF(SUM('Control Sample Data'!D$3:D$98)&gt;10,IF(AND(ISNUMBER('Control Sample Data'!D1619),'Control Sample Data'!D1619&lt;$B$1,'Control Sample Data'!D1619&gt;0),'Control Sample Data'!D1619,$B$1),"")</f>
        <v/>
      </c>
      <c r="Q1620" s="17" t="str">
        <f>IF(SUM('Control Sample Data'!E$3:E$98)&gt;10,IF(AND(ISNUMBER('Control Sample Data'!E1619),'Control Sample Data'!E1619&lt;$B$1,'Control Sample Data'!E1619&gt;0),'Control Sample Data'!E1619,$B$1),"")</f>
        <v/>
      </c>
      <c r="R1620" s="17" t="str">
        <f>IF(SUM('Control Sample Data'!F$3:F$98)&gt;10,IF(AND(ISNUMBER('Control Sample Data'!F1619),'Control Sample Data'!F1619&lt;$B$1,'Control Sample Data'!F1619&gt;0),'Control Sample Data'!F1619,$B$1),"")</f>
        <v/>
      </c>
      <c r="S1620" s="17" t="str">
        <f>IF(SUM('Control Sample Data'!G$3:G$98)&gt;10,IF(AND(ISNUMBER('Control Sample Data'!G1619),'Control Sample Data'!G1619&lt;$B$1,'Control Sample Data'!G1619&gt;0),'Control Sample Data'!G1619,$B$1),"")</f>
        <v/>
      </c>
      <c r="T1620" s="17" t="str">
        <f>IF(SUM('Control Sample Data'!H$3:H$98)&gt;10,IF(AND(ISNUMBER('Control Sample Data'!H1619),'Control Sample Data'!H1619&lt;$B$1,'Control Sample Data'!H1619&gt;0),'Control Sample Data'!H1619,$B$1),"")</f>
        <v/>
      </c>
      <c r="U1620" s="17" t="str">
        <f>IF(SUM('Control Sample Data'!I$3:I$98)&gt;10,IF(AND(ISNUMBER('Control Sample Data'!I1619),'Control Sample Data'!I1619&lt;$B$1,'Control Sample Data'!I1619&gt;0),'Control Sample Data'!I1619,$B$1),"")</f>
        <v/>
      </c>
      <c r="V1620" s="17" t="str">
        <f>IF(SUM('Control Sample Data'!J$3:J$98)&gt;10,IF(AND(ISNUMBER('Control Sample Data'!J1619),'Control Sample Data'!J1619&lt;$B$1,'Control Sample Data'!J1619&gt;0),'Control Sample Data'!J1619,$B$1),"")</f>
        <v/>
      </c>
      <c r="W1620" s="17" t="str">
        <f>IF(SUM('Control Sample Data'!K$3:K$98)&gt;10,IF(AND(ISNUMBER('Control Sample Data'!K1619),'Control Sample Data'!K1619&lt;$B$1,'Control Sample Data'!K1619&gt;0),'Control Sample Data'!K1619,$B$1),"")</f>
        <v/>
      </c>
      <c r="X1620" s="17" t="str">
        <f>IF(SUM('Control Sample Data'!L$3:L$98)&gt;10,IF(AND(ISNUMBER('Control Sample Data'!L1619),'Control Sample Data'!L1619&lt;$B$1,'Control Sample Data'!L1619&gt;0),'Control Sample Data'!L1619,$B$1),"")</f>
        <v/>
      </c>
      <c r="Y1620" s="17" t="str">
        <f>IF(SUM('Control Sample Data'!M$3:M$98)&gt;10,IF(AND(ISNUMBER('Control Sample Data'!M1619),'Control Sample Data'!M1619&lt;$B$1,'Control Sample Data'!M1619&gt;0),'Control Sample Data'!M1619,$B$1),"")</f>
        <v/>
      </c>
      <c r="AT1620" s="36" t="str">
        <f t="shared" si="1086"/>
        <v/>
      </c>
      <c r="AU1620" s="36" t="str">
        <f t="shared" si="1087"/>
        <v/>
      </c>
      <c r="AV1620" s="36" t="str">
        <f t="shared" si="1088"/>
        <v/>
      </c>
      <c r="AW1620" s="36" t="str">
        <f t="shared" si="1089"/>
        <v/>
      </c>
      <c r="AX1620" s="36" t="str">
        <f t="shared" si="1090"/>
        <v/>
      </c>
      <c r="AY1620" s="36" t="str">
        <f t="shared" si="1091"/>
        <v/>
      </c>
      <c r="AZ1620" s="36" t="str">
        <f t="shared" si="1092"/>
        <v/>
      </c>
      <c r="BA1620" s="36" t="str">
        <f t="shared" si="1093"/>
        <v/>
      </c>
      <c r="BB1620" s="36" t="str">
        <f t="shared" si="1094"/>
        <v/>
      </c>
      <c r="BC1620" s="36" t="str">
        <f t="shared" si="1095"/>
        <v/>
      </c>
      <c r="BD1620" s="36" t="str">
        <f t="shared" si="1096"/>
        <v/>
      </c>
      <c r="BE1620" s="36" t="str">
        <f t="shared" si="1097"/>
        <v/>
      </c>
      <c r="BF1620" s="36" t="str">
        <f t="shared" si="1098"/>
        <v/>
      </c>
      <c r="BG1620" s="36" t="str">
        <f t="shared" si="1099"/>
        <v/>
      </c>
      <c r="BH1620" s="36" t="str">
        <f t="shared" si="1100"/>
        <v/>
      </c>
      <c r="BI1620" s="36" t="str">
        <f t="shared" si="1101"/>
        <v/>
      </c>
      <c r="BJ1620" s="36" t="str">
        <f t="shared" si="1102"/>
        <v/>
      </c>
      <c r="BK1620" s="36" t="str">
        <f t="shared" si="1103"/>
        <v/>
      </c>
      <c r="BL1620" s="36" t="str">
        <f t="shared" si="1104"/>
        <v/>
      </c>
      <c r="BM1620" s="36" t="str">
        <f t="shared" si="1105"/>
        <v/>
      </c>
      <c r="BN1620" s="38" t="e">
        <f t="shared" si="1064"/>
        <v>#DIV/0!</v>
      </c>
      <c r="BO1620" s="38" t="e">
        <f t="shared" si="1065"/>
        <v>#DIV/0!</v>
      </c>
      <c r="BP1620" s="39" t="str">
        <f t="shared" si="1066"/>
        <v/>
      </c>
      <c r="BQ1620" s="39" t="str">
        <f t="shared" si="1067"/>
        <v/>
      </c>
      <c r="BR1620" s="39" t="str">
        <f t="shared" si="1068"/>
        <v/>
      </c>
      <c r="BS1620" s="39" t="str">
        <f t="shared" si="1069"/>
        <v/>
      </c>
      <c r="BT1620" s="39" t="str">
        <f t="shared" si="1070"/>
        <v/>
      </c>
      <c r="BU1620" s="39" t="str">
        <f t="shared" si="1071"/>
        <v/>
      </c>
      <c r="BV1620" s="39" t="str">
        <f t="shared" si="1072"/>
        <v/>
      </c>
      <c r="BW1620" s="39" t="str">
        <f t="shared" si="1073"/>
        <v/>
      </c>
      <c r="BX1620" s="39" t="str">
        <f t="shared" si="1074"/>
        <v/>
      </c>
      <c r="BY1620" s="39" t="str">
        <f t="shared" si="1075"/>
        <v/>
      </c>
      <c r="BZ1620" s="39" t="str">
        <f t="shared" si="1076"/>
        <v/>
      </c>
      <c r="CA1620" s="39" t="str">
        <f t="shared" si="1077"/>
        <v/>
      </c>
      <c r="CB1620" s="39" t="str">
        <f t="shared" si="1078"/>
        <v/>
      </c>
      <c r="CC1620" s="39" t="str">
        <f t="shared" si="1079"/>
        <v/>
      </c>
      <c r="CD1620" s="39" t="str">
        <f t="shared" si="1080"/>
        <v/>
      </c>
      <c r="CE1620" s="39" t="str">
        <f t="shared" si="1081"/>
        <v/>
      </c>
      <c r="CF1620" s="39" t="str">
        <f t="shared" si="1082"/>
        <v/>
      </c>
      <c r="CG1620" s="39" t="str">
        <f t="shared" si="1083"/>
        <v/>
      </c>
      <c r="CH1620" s="39" t="str">
        <f t="shared" si="1084"/>
        <v/>
      </c>
      <c r="CI1620" s="39" t="str">
        <f t="shared" si="1085"/>
        <v/>
      </c>
    </row>
    <row r="1621" spans="1:87">
      <c r="A1621" s="18"/>
      <c r="B1621" s="15">
        <f>'Gene Table'!E1620</f>
        <v>0</v>
      </c>
      <c r="C1621" s="15" t="str">
        <f>'Gene Table'!B1620</f>
        <v>D10</v>
      </c>
      <c r="D1621" s="16" t="str">
        <f>IF(SUM('Test Sample Data'!D$3:D$98)&gt;10,IF(AND(ISNUMBER('Test Sample Data'!D1620),'Test Sample Data'!D1620&lt;$B$1,'Test Sample Data'!D1620&gt;0),'Test Sample Data'!D1620,$B$1),"")</f>
        <v/>
      </c>
      <c r="E1621" s="17" t="str">
        <f>IF(SUM('Test Sample Data'!E$3:E$98)&gt;10,IF(AND(ISNUMBER('Test Sample Data'!E1620),'Test Sample Data'!E1620&lt;$B$1,'Test Sample Data'!E1620&gt;0),'Test Sample Data'!E1620,$B$1),"")</f>
        <v/>
      </c>
      <c r="F1621" s="17" t="str">
        <f>IF(SUM('Test Sample Data'!F$3:F$98)&gt;10,IF(AND(ISNUMBER('Test Sample Data'!F1620),'Test Sample Data'!F1620&lt;$B$1,'Test Sample Data'!F1620&gt;0),'Test Sample Data'!F1620,$B$1),"")</f>
        <v/>
      </c>
      <c r="G1621" s="17" t="str">
        <f>IF(SUM('Test Sample Data'!G$3:G$98)&gt;10,IF(AND(ISNUMBER('Test Sample Data'!G1620),'Test Sample Data'!G1620&lt;$B$1,'Test Sample Data'!G1620&gt;0),'Test Sample Data'!G1620,$B$1),"")</f>
        <v/>
      </c>
      <c r="H1621" s="17" t="str">
        <f>IF(SUM('Test Sample Data'!H$3:H$98)&gt;10,IF(AND(ISNUMBER('Test Sample Data'!H1620),'Test Sample Data'!H1620&lt;$B$1,'Test Sample Data'!H1620&gt;0),'Test Sample Data'!H1620,$B$1),"")</f>
        <v/>
      </c>
      <c r="I1621" s="17" t="str">
        <f>IF(SUM('Test Sample Data'!I$3:I$98)&gt;10,IF(AND(ISNUMBER('Test Sample Data'!I1620),'Test Sample Data'!I1620&lt;$B$1,'Test Sample Data'!I1620&gt;0),'Test Sample Data'!I1620,$B$1),"")</f>
        <v/>
      </c>
      <c r="J1621" s="17" t="str">
        <f>IF(SUM('Test Sample Data'!J$3:J$98)&gt;10,IF(AND(ISNUMBER('Test Sample Data'!J1620),'Test Sample Data'!J1620&lt;$B$1,'Test Sample Data'!J1620&gt;0),'Test Sample Data'!J1620,$B$1),"")</f>
        <v/>
      </c>
      <c r="K1621" s="17" t="str">
        <f>IF(SUM('Test Sample Data'!K$3:K$98)&gt;10,IF(AND(ISNUMBER('Test Sample Data'!K1620),'Test Sample Data'!K1620&lt;$B$1,'Test Sample Data'!K1620&gt;0),'Test Sample Data'!K1620,$B$1),"")</f>
        <v/>
      </c>
      <c r="L1621" s="17" t="str">
        <f>IF(SUM('Test Sample Data'!L$3:L$98)&gt;10,IF(AND(ISNUMBER('Test Sample Data'!L1620),'Test Sample Data'!L1620&lt;$B$1,'Test Sample Data'!L1620&gt;0),'Test Sample Data'!L1620,$B$1),"")</f>
        <v/>
      </c>
      <c r="M1621" s="17" t="str">
        <f>IF(SUM('Test Sample Data'!M$3:M$98)&gt;10,IF(AND(ISNUMBER('Test Sample Data'!M1620),'Test Sample Data'!M1620&lt;$B$1,'Test Sample Data'!M1620&gt;0),'Test Sample Data'!M1620,$B$1),"")</f>
        <v/>
      </c>
      <c r="N1621" s="17">
        <f>'Gene Table'!E1620</f>
        <v>0</v>
      </c>
      <c r="O1621" s="17" t="str">
        <f>'Gene Table'!B1620</f>
        <v>D10</v>
      </c>
      <c r="P1621" s="17" t="str">
        <f>IF(SUM('Control Sample Data'!D$3:D$98)&gt;10,IF(AND(ISNUMBER('Control Sample Data'!D1620),'Control Sample Data'!D1620&lt;$B$1,'Control Sample Data'!D1620&gt;0),'Control Sample Data'!D1620,$B$1),"")</f>
        <v/>
      </c>
      <c r="Q1621" s="17" t="str">
        <f>IF(SUM('Control Sample Data'!E$3:E$98)&gt;10,IF(AND(ISNUMBER('Control Sample Data'!E1620),'Control Sample Data'!E1620&lt;$B$1,'Control Sample Data'!E1620&gt;0),'Control Sample Data'!E1620,$B$1),"")</f>
        <v/>
      </c>
      <c r="R1621" s="17" t="str">
        <f>IF(SUM('Control Sample Data'!F$3:F$98)&gt;10,IF(AND(ISNUMBER('Control Sample Data'!F1620),'Control Sample Data'!F1620&lt;$B$1,'Control Sample Data'!F1620&gt;0),'Control Sample Data'!F1620,$B$1),"")</f>
        <v/>
      </c>
      <c r="S1621" s="17" t="str">
        <f>IF(SUM('Control Sample Data'!G$3:G$98)&gt;10,IF(AND(ISNUMBER('Control Sample Data'!G1620),'Control Sample Data'!G1620&lt;$B$1,'Control Sample Data'!G1620&gt;0),'Control Sample Data'!G1620,$B$1),"")</f>
        <v/>
      </c>
      <c r="T1621" s="17" t="str">
        <f>IF(SUM('Control Sample Data'!H$3:H$98)&gt;10,IF(AND(ISNUMBER('Control Sample Data'!H1620),'Control Sample Data'!H1620&lt;$B$1,'Control Sample Data'!H1620&gt;0),'Control Sample Data'!H1620,$B$1),"")</f>
        <v/>
      </c>
      <c r="U1621" s="17" t="str">
        <f>IF(SUM('Control Sample Data'!I$3:I$98)&gt;10,IF(AND(ISNUMBER('Control Sample Data'!I1620),'Control Sample Data'!I1620&lt;$B$1,'Control Sample Data'!I1620&gt;0),'Control Sample Data'!I1620,$B$1),"")</f>
        <v/>
      </c>
      <c r="V1621" s="17" t="str">
        <f>IF(SUM('Control Sample Data'!J$3:J$98)&gt;10,IF(AND(ISNUMBER('Control Sample Data'!J1620),'Control Sample Data'!J1620&lt;$B$1,'Control Sample Data'!J1620&gt;0),'Control Sample Data'!J1620,$B$1),"")</f>
        <v/>
      </c>
      <c r="W1621" s="17" t="str">
        <f>IF(SUM('Control Sample Data'!K$3:K$98)&gt;10,IF(AND(ISNUMBER('Control Sample Data'!K1620),'Control Sample Data'!K1620&lt;$B$1,'Control Sample Data'!K1620&gt;0),'Control Sample Data'!K1620,$B$1),"")</f>
        <v/>
      </c>
      <c r="X1621" s="17" t="str">
        <f>IF(SUM('Control Sample Data'!L$3:L$98)&gt;10,IF(AND(ISNUMBER('Control Sample Data'!L1620),'Control Sample Data'!L1620&lt;$B$1,'Control Sample Data'!L1620&gt;0),'Control Sample Data'!L1620,$B$1),"")</f>
        <v/>
      </c>
      <c r="Y1621" s="17" t="str">
        <f>IF(SUM('Control Sample Data'!M$3:M$98)&gt;10,IF(AND(ISNUMBER('Control Sample Data'!M1620),'Control Sample Data'!M1620&lt;$B$1,'Control Sample Data'!M1620&gt;0),'Control Sample Data'!M1620,$B$1),"")</f>
        <v/>
      </c>
      <c r="AT1621" s="36" t="str">
        <f t="shared" si="1086"/>
        <v/>
      </c>
      <c r="AU1621" s="36" t="str">
        <f t="shared" si="1087"/>
        <v/>
      </c>
      <c r="AV1621" s="36" t="str">
        <f t="shared" si="1088"/>
        <v/>
      </c>
      <c r="AW1621" s="36" t="str">
        <f t="shared" si="1089"/>
        <v/>
      </c>
      <c r="AX1621" s="36" t="str">
        <f t="shared" si="1090"/>
        <v/>
      </c>
      <c r="AY1621" s="36" t="str">
        <f t="shared" si="1091"/>
        <v/>
      </c>
      <c r="AZ1621" s="36" t="str">
        <f t="shared" si="1092"/>
        <v/>
      </c>
      <c r="BA1621" s="36" t="str">
        <f t="shared" si="1093"/>
        <v/>
      </c>
      <c r="BB1621" s="36" t="str">
        <f t="shared" si="1094"/>
        <v/>
      </c>
      <c r="BC1621" s="36" t="str">
        <f t="shared" si="1095"/>
        <v/>
      </c>
      <c r="BD1621" s="36" t="str">
        <f t="shared" si="1096"/>
        <v/>
      </c>
      <c r="BE1621" s="36" t="str">
        <f t="shared" si="1097"/>
        <v/>
      </c>
      <c r="BF1621" s="36" t="str">
        <f t="shared" si="1098"/>
        <v/>
      </c>
      <c r="BG1621" s="36" t="str">
        <f t="shared" si="1099"/>
        <v/>
      </c>
      <c r="BH1621" s="36" t="str">
        <f t="shared" si="1100"/>
        <v/>
      </c>
      <c r="BI1621" s="36" t="str">
        <f t="shared" si="1101"/>
        <v/>
      </c>
      <c r="BJ1621" s="36" t="str">
        <f t="shared" si="1102"/>
        <v/>
      </c>
      <c r="BK1621" s="36" t="str">
        <f t="shared" si="1103"/>
        <v/>
      </c>
      <c r="BL1621" s="36" t="str">
        <f t="shared" si="1104"/>
        <v/>
      </c>
      <c r="BM1621" s="36" t="str">
        <f t="shared" si="1105"/>
        <v/>
      </c>
      <c r="BN1621" s="38" t="e">
        <f t="shared" si="1064"/>
        <v>#DIV/0!</v>
      </c>
      <c r="BO1621" s="38" t="e">
        <f t="shared" si="1065"/>
        <v>#DIV/0!</v>
      </c>
      <c r="BP1621" s="39" t="str">
        <f t="shared" si="1066"/>
        <v/>
      </c>
      <c r="BQ1621" s="39" t="str">
        <f t="shared" si="1067"/>
        <v/>
      </c>
      <c r="BR1621" s="39" t="str">
        <f t="shared" si="1068"/>
        <v/>
      </c>
      <c r="BS1621" s="39" t="str">
        <f t="shared" si="1069"/>
        <v/>
      </c>
      <c r="BT1621" s="39" t="str">
        <f t="shared" si="1070"/>
        <v/>
      </c>
      <c r="BU1621" s="39" t="str">
        <f t="shared" si="1071"/>
        <v/>
      </c>
      <c r="BV1621" s="39" t="str">
        <f t="shared" si="1072"/>
        <v/>
      </c>
      <c r="BW1621" s="39" t="str">
        <f t="shared" si="1073"/>
        <v/>
      </c>
      <c r="BX1621" s="39" t="str">
        <f t="shared" si="1074"/>
        <v/>
      </c>
      <c r="BY1621" s="39" t="str">
        <f t="shared" si="1075"/>
        <v/>
      </c>
      <c r="BZ1621" s="39" t="str">
        <f t="shared" si="1076"/>
        <v/>
      </c>
      <c r="CA1621" s="39" t="str">
        <f t="shared" si="1077"/>
        <v/>
      </c>
      <c r="CB1621" s="39" t="str">
        <f t="shared" si="1078"/>
        <v/>
      </c>
      <c r="CC1621" s="39" t="str">
        <f t="shared" si="1079"/>
        <v/>
      </c>
      <c r="CD1621" s="39" t="str">
        <f t="shared" si="1080"/>
        <v/>
      </c>
      <c r="CE1621" s="39" t="str">
        <f t="shared" si="1081"/>
        <v/>
      </c>
      <c r="CF1621" s="39" t="str">
        <f t="shared" si="1082"/>
        <v/>
      </c>
      <c r="CG1621" s="39" t="str">
        <f t="shared" si="1083"/>
        <v/>
      </c>
      <c r="CH1621" s="39" t="str">
        <f t="shared" si="1084"/>
        <v/>
      </c>
      <c r="CI1621" s="39" t="str">
        <f t="shared" si="1085"/>
        <v/>
      </c>
    </row>
    <row r="1622" spans="1:87">
      <c r="A1622" s="18"/>
      <c r="B1622" s="15" t="str">
        <f>'Gene Table'!E1621</f>
        <v>hsa-miR-5585-5p</v>
      </c>
      <c r="C1622" s="15" t="str">
        <f>'Gene Table'!B1621</f>
        <v>D11</v>
      </c>
      <c r="D1622" s="16" t="str">
        <f>IF(SUM('Test Sample Data'!D$3:D$98)&gt;10,IF(AND(ISNUMBER('Test Sample Data'!D1621),'Test Sample Data'!D1621&lt;$B$1,'Test Sample Data'!D1621&gt;0),'Test Sample Data'!D1621,$B$1),"")</f>
        <v/>
      </c>
      <c r="E1622" s="17" t="str">
        <f>IF(SUM('Test Sample Data'!E$3:E$98)&gt;10,IF(AND(ISNUMBER('Test Sample Data'!E1621),'Test Sample Data'!E1621&lt;$B$1,'Test Sample Data'!E1621&gt;0),'Test Sample Data'!E1621,$B$1),"")</f>
        <v/>
      </c>
      <c r="F1622" s="17" t="str">
        <f>IF(SUM('Test Sample Data'!F$3:F$98)&gt;10,IF(AND(ISNUMBER('Test Sample Data'!F1621),'Test Sample Data'!F1621&lt;$B$1,'Test Sample Data'!F1621&gt;0),'Test Sample Data'!F1621,$B$1),"")</f>
        <v/>
      </c>
      <c r="G1622" s="17" t="str">
        <f>IF(SUM('Test Sample Data'!G$3:G$98)&gt;10,IF(AND(ISNUMBER('Test Sample Data'!G1621),'Test Sample Data'!G1621&lt;$B$1,'Test Sample Data'!G1621&gt;0),'Test Sample Data'!G1621,$B$1),"")</f>
        <v/>
      </c>
      <c r="H1622" s="17" t="str">
        <f>IF(SUM('Test Sample Data'!H$3:H$98)&gt;10,IF(AND(ISNUMBER('Test Sample Data'!H1621),'Test Sample Data'!H1621&lt;$B$1,'Test Sample Data'!H1621&gt;0),'Test Sample Data'!H1621,$B$1),"")</f>
        <v/>
      </c>
      <c r="I1622" s="17" t="str">
        <f>IF(SUM('Test Sample Data'!I$3:I$98)&gt;10,IF(AND(ISNUMBER('Test Sample Data'!I1621),'Test Sample Data'!I1621&lt;$B$1,'Test Sample Data'!I1621&gt;0),'Test Sample Data'!I1621,$B$1),"")</f>
        <v/>
      </c>
      <c r="J1622" s="17" t="str">
        <f>IF(SUM('Test Sample Data'!J$3:J$98)&gt;10,IF(AND(ISNUMBER('Test Sample Data'!J1621),'Test Sample Data'!J1621&lt;$B$1,'Test Sample Data'!J1621&gt;0),'Test Sample Data'!J1621,$B$1),"")</f>
        <v/>
      </c>
      <c r="K1622" s="17" t="str">
        <f>IF(SUM('Test Sample Data'!K$3:K$98)&gt;10,IF(AND(ISNUMBER('Test Sample Data'!K1621),'Test Sample Data'!K1621&lt;$B$1,'Test Sample Data'!K1621&gt;0),'Test Sample Data'!K1621,$B$1),"")</f>
        <v/>
      </c>
      <c r="L1622" s="17" t="str">
        <f>IF(SUM('Test Sample Data'!L$3:L$98)&gt;10,IF(AND(ISNUMBER('Test Sample Data'!L1621),'Test Sample Data'!L1621&lt;$B$1,'Test Sample Data'!L1621&gt;0),'Test Sample Data'!L1621,$B$1),"")</f>
        <v/>
      </c>
      <c r="M1622" s="17" t="str">
        <f>IF(SUM('Test Sample Data'!M$3:M$98)&gt;10,IF(AND(ISNUMBER('Test Sample Data'!M1621),'Test Sample Data'!M1621&lt;$B$1,'Test Sample Data'!M1621&gt;0),'Test Sample Data'!M1621,$B$1),"")</f>
        <v/>
      </c>
      <c r="N1622" s="17" t="str">
        <f>'Gene Table'!E1621</f>
        <v>hsa-miR-5585-5p</v>
      </c>
      <c r="O1622" s="17" t="str">
        <f>'Gene Table'!B1621</f>
        <v>D11</v>
      </c>
      <c r="P1622" s="17" t="str">
        <f>IF(SUM('Control Sample Data'!D$3:D$98)&gt;10,IF(AND(ISNUMBER('Control Sample Data'!D1621),'Control Sample Data'!D1621&lt;$B$1,'Control Sample Data'!D1621&gt;0),'Control Sample Data'!D1621,$B$1),"")</f>
        <v/>
      </c>
      <c r="Q1622" s="17" t="str">
        <f>IF(SUM('Control Sample Data'!E$3:E$98)&gt;10,IF(AND(ISNUMBER('Control Sample Data'!E1621),'Control Sample Data'!E1621&lt;$B$1,'Control Sample Data'!E1621&gt;0),'Control Sample Data'!E1621,$B$1),"")</f>
        <v/>
      </c>
      <c r="R1622" s="17" t="str">
        <f>IF(SUM('Control Sample Data'!F$3:F$98)&gt;10,IF(AND(ISNUMBER('Control Sample Data'!F1621),'Control Sample Data'!F1621&lt;$B$1,'Control Sample Data'!F1621&gt;0),'Control Sample Data'!F1621,$B$1),"")</f>
        <v/>
      </c>
      <c r="S1622" s="17" t="str">
        <f>IF(SUM('Control Sample Data'!G$3:G$98)&gt;10,IF(AND(ISNUMBER('Control Sample Data'!G1621),'Control Sample Data'!G1621&lt;$B$1,'Control Sample Data'!G1621&gt;0),'Control Sample Data'!G1621,$B$1),"")</f>
        <v/>
      </c>
      <c r="T1622" s="17" t="str">
        <f>IF(SUM('Control Sample Data'!H$3:H$98)&gt;10,IF(AND(ISNUMBER('Control Sample Data'!H1621),'Control Sample Data'!H1621&lt;$B$1,'Control Sample Data'!H1621&gt;0),'Control Sample Data'!H1621,$B$1),"")</f>
        <v/>
      </c>
      <c r="U1622" s="17" t="str">
        <f>IF(SUM('Control Sample Data'!I$3:I$98)&gt;10,IF(AND(ISNUMBER('Control Sample Data'!I1621),'Control Sample Data'!I1621&lt;$B$1,'Control Sample Data'!I1621&gt;0),'Control Sample Data'!I1621,$B$1),"")</f>
        <v/>
      </c>
      <c r="V1622" s="17" t="str">
        <f>IF(SUM('Control Sample Data'!J$3:J$98)&gt;10,IF(AND(ISNUMBER('Control Sample Data'!J1621),'Control Sample Data'!J1621&lt;$B$1,'Control Sample Data'!J1621&gt;0),'Control Sample Data'!J1621,$B$1),"")</f>
        <v/>
      </c>
      <c r="W1622" s="17" t="str">
        <f>IF(SUM('Control Sample Data'!K$3:K$98)&gt;10,IF(AND(ISNUMBER('Control Sample Data'!K1621),'Control Sample Data'!K1621&lt;$B$1,'Control Sample Data'!K1621&gt;0),'Control Sample Data'!K1621,$B$1),"")</f>
        <v/>
      </c>
      <c r="X1622" s="17" t="str">
        <f>IF(SUM('Control Sample Data'!L$3:L$98)&gt;10,IF(AND(ISNUMBER('Control Sample Data'!L1621),'Control Sample Data'!L1621&lt;$B$1,'Control Sample Data'!L1621&gt;0),'Control Sample Data'!L1621,$B$1),"")</f>
        <v/>
      </c>
      <c r="Y1622" s="17" t="str">
        <f>IF(SUM('Control Sample Data'!M$3:M$98)&gt;10,IF(AND(ISNUMBER('Control Sample Data'!M1621),'Control Sample Data'!M1621&lt;$B$1,'Control Sample Data'!M1621&gt;0),'Control Sample Data'!M1621,$B$1),"")</f>
        <v/>
      </c>
      <c r="AT1622" s="36" t="str">
        <f t="shared" si="1086"/>
        <v/>
      </c>
      <c r="AU1622" s="36" t="str">
        <f t="shared" si="1087"/>
        <v/>
      </c>
      <c r="AV1622" s="36" t="str">
        <f t="shared" si="1088"/>
        <v/>
      </c>
      <c r="AW1622" s="36" t="str">
        <f t="shared" si="1089"/>
        <v/>
      </c>
      <c r="AX1622" s="36" t="str">
        <f t="shared" si="1090"/>
        <v/>
      </c>
      <c r="AY1622" s="36" t="str">
        <f t="shared" si="1091"/>
        <v/>
      </c>
      <c r="AZ1622" s="36" t="str">
        <f t="shared" si="1092"/>
        <v/>
      </c>
      <c r="BA1622" s="36" t="str">
        <f t="shared" si="1093"/>
        <v/>
      </c>
      <c r="BB1622" s="36" t="str">
        <f t="shared" si="1094"/>
        <v/>
      </c>
      <c r="BC1622" s="36" t="str">
        <f t="shared" si="1095"/>
        <v/>
      </c>
      <c r="BD1622" s="36" t="str">
        <f t="shared" si="1096"/>
        <v/>
      </c>
      <c r="BE1622" s="36" t="str">
        <f t="shared" si="1097"/>
        <v/>
      </c>
      <c r="BF1622" s="36" t="str">
        <f t="shared" si="1098"/>
        <v/>
      </c>
      <c r="BG1622" s="36" t="str">
        <f t="shared" si="1099"/>
        <v/>
      </c>
      <c r="BH1622" s="36" t="str">
        <f t="shared" si="1100"/>
        <v/>
      </c>
      <c r="BI1622" s="36" t="str">
        <f t="shared" si="1101"/>
        <v/>
      </c>
      <c r="BJ1622" s="36" t="str">
        <f t="shared" si="1102"/>
        <v/>
      </c>
      <c r="BK1622" s="36" t="str">
        <f t="shared" si="1103"/>
        <v/>
      </c>
      <c r="BL1622" s="36" t="str">
        <f t="shared" si="1104"/>
        <v/>
      </c>
      <c r="BM1622" s="36" t="str">
        <f t="shared" si="1105"/>
        <v/>
      </c>
      <c r="BN1622" s="38" t="e">
        <f t="shared" si="1064"/>
        <v>#DIV/0!</v>
      </c>
      <c r="BO1622" s="38" t="e">
        <f t="shared" si="1065"/>
        <v>#DIV/0!</v>
      </c>
      <c r="BP1622" s="39" t="str">
        <f t="shared" si="1066"/>
        <v/>
      </c>
      <c r="BQ1622" s="39" t="str">
        <f t="shared" si="1067"/>
        <v/>
      </c>
      <c r="BR1622" s="39" t="str">
        <f t="shared" si="1068"/>
        <v/>
      </c>
      <c r="BS1622" s="39" t="str">
        <f t="shared" si="1069"/>
        <v/>
      </c>
      <c r="BT1622" s="39" t="str">
        <f t="shared" si="1070"/>
        <v/>
      </c>
      <c r="BU1622" s="39" t="str">
        <f t="shared" si="1071"/>
        <v/>
      </c>
      <c r="BV1622" s="39" t="str">
        <f t="shared" si="1072"/>
        <v/>
      </c>
      <c r="BW1622" s="39" t="str">
        <f t="shared" si="1073"/>
        <v/>
      </c>
      <c r="BX1622" s="39" t="str">
        <f t="shared" si="1074"/>
        <v/>
      </c>
      <c r="BY1622" s="39" t="str">
        <f t="shared" si="1075"/>
        <v/>
      </c>
      <c r="BZ1622" s="39" t="str">
        <f t="shared" si="1076"/>
        <v/>
      </c>
      <c r="CA1622" s="39" t="str">
        <f t="shared" si="1077"/>
        <v/>
      </c>
      <c r="CB1622" s="39" t="str">
        <f t="shared" si="1078"/>
        <v/>
      </c>
      <c r="CC1622" s="39" t="str">
        <f t="shared" si="1079"/>
        <v/>
      </c>
      <c r="CD1622" s="39" t="str">
        <f t="shared" si="1080"/>
        <v/>
      </c>
      <c r="CE1622" s="39" t="str">
        <f t="shared" si="1081"/>
        <v/>
      </c>
      <c r="CF1622" s="39" t="str">
        <f t="shared" si="1082"/>
        <v/>
      </c>
      <c r="CG1622" s="39" t="str">
        <f t="shared" si="1083"/>
        <v/>
      </c>
      <c r="CH1622" s="39" t="str">
        <f t="shared" si="1084"/>
        <v/>
      </c>
      <c r="CI1622" s="39" t="str">
        <f t="shared" si="1085"/>
        <v/>
      </c>
    </row>
    <row r="1623" spans="1:87">
      <c r="A1623" s="18"/>
      <c r="B1623" s="15">
        <f>'Gene Table'!E1622</f>
        <v>0</v>
      </c>
      <c r="C1623" s="15" t="str">
        <f>'Gene Table'!B1622</f>
        <v>D12</v>
      </c>
      <c r="D1623" s="16" t="str">
        <f>IF(SUM('Test Sample Data'!D$3:D$98)&gt;10,IF(AND(ISNUMBER('Test Sample Data'!D1622),'Test Sample Data'!D1622&lt;$B$1,'Test Sample Data'!D1622&gt;0),'Test Sample Data'!D1622,$B$1),"")</f>
        <v/>
      </c>
      <c r="E1623" s="17" t="str">
        <f>IF(SUM('Test Sample Data'!E$3:E$98)&gt;10,IF(AND(ISNUMBER('Test Sample Data'!E1622),'Test Sample Data'!E1622&lt;$B$1,'Test Sample Data'!E1622&gt;0),'Test Sample Data'!E1622,$B$1),"")</f>
        <v/>
      </c>
      <c r="F1623" s="17" t="str">
        <f>IF(SUM('Test Sample Data'!F$3:F$98)&gt;10,IF(AND(ISNUMBER('Test Sample Data'!F1622),'Test Sample Data'!F1622&lt;$B$1,'Test Sample Data'!F1622&gt;0),'Test Sample Data'!F1622,$B$1),"")</f>
        <v/>
      </c>
      <c r="G1623" s="17" t="str">
        <f>IF(SUM('Test Sample Data'!G$3:G$98)&gt;10,IF(AND(ISNUMBER('Test Sample Data'!G1622),'Test Sample Data'!G1622&lt;$B$1,'Test Sample Data'!G1622&gt;0),'Test Sample Data'!G1622,$B$1),"")</f>
        <v/>
      </c>
      <c r="H1623" s="17" t="str">
        <f>IF(SUM('Test Sample Data'!H$3:H$98)&gt;10,IF(AND(ISNUMBER('Test Sample Data'!H1622),'Test Sample Data'!H1622&lt;$B$1,'Test Sample Data'!H1622&gt;0),'Test Sample Data'!H1622,$B$1),"")</f>
        <v/>
      </c>
      <c r="I1623" s="17" t="str">
        <f>IF(SUM('Test Sample Data'!I$3:I$98)&gt;10,IF(AND(ISNUMBER('Test Sample Data'!I1622),'Test Sample Data'!I1622&lt;$B$1,'Test Sample Data'!I1622&gt;0),'Test Sample Data'!I1622,$B$1),"")</f>
        <v/>
      </c>
      <c r="J1623" s="17" t="str">
        <f>IF(SUM('Test Sample Data'!J$3:J$98)&gt;10,IF(AND(ISNUMBER('Test Sample Data'!J1622),'Test Sample Data'!J1622&lt;$B$1,'Test Sample Data'!J1622&gt;0),'Test Sample Data'!J1622,$B$1),"")</f>
        <v/>
      </c>
      <c r="K1623" s="17" t="str">
        <f>IF(SUM('Test Sample Data'!K$3:K$98)&gt;10,IF(AND(ISNUMBER('Test Sample Data'!K1622),'Test Sample Data'!K1622&lt;$B$1,'Test Sample Data'!K1622&gt;0),'Test Sample Data'!K1622,$B$1),"")</f>
        <v/>
      </c>
      <c r="L1623" s="17" t="str">
        <f>IF(SUM('Test Sample Data'!L$3:L$98)&gt;10,IF(AND(ISNUMBER('Test Sample Data'!L1622),'Test Sample Data'!L1622&lt;$B$1,'Test Sample Data'!L1622&gt;0),'Test Sample Data'!L1622,$B$1),"")</f>
        <v/>
      </c>
      <c r="M1623" s="17" t="str">
        <f>IF(SUM('Test Sample Data'!M$3:M$98)&gt;10,IF(AND(ISNUMBER('Test Sample Data'!M1622),'Test Sample Data'!M1622&lt;$B$1,'Test Sample Data'!M1622&gt;0),'Test Sample Data'!M1622,$B$1),"")</f>
        <v/>
      </c>
      <c r="N1623" s="17">
        <f>'Gene Table'!E1622</f>
        <v>0</v>
      </c>
      <c r="O1623" s="17" t="str">
        <f>'Gene Table'!B1622</f>
        <v>D12</v>
      </c>
      <c r="P1623" s="17" t="str">
        <f>IF(SUM('Control Sample Data'!D$3:D$98)&gt;10,IF(AND(ISNUMBER('Control Sample Data'!D1622),'Control Sample Data'!D1622&lt;$B$1,'Control Sample Data'!D1622&gt;0),'Control Sample Data'!D1622,$B$1),"")</f>
        <v/>
      </c>
      <c r="Q1623" s="17" t="str">
        <f>IF(SUM('Control Sample Data'!E$3:E$98)&gt;10,IF(AND(ISNUMBER('Control Sample Data'!E1622),'Control Sample Data'!E1622&lt;$B$1,'Control Sample Data'!E1622&gt;0),'Control Sample Data'!E1622,$B$1),"")</f>
        <v/>
      </c>
      <c r="R1623" s="17" t="str">
        <f>IF(SUM('Control Sample Data'!F$3:F$98)&gt;10,IF(AND(ISNUMBER('Control Sample Data'!F1622),'Control Sample Data'!F1622&lt;$B$1,'Control Sample Data'!F1622&gt;0),'Control Sample Data'!F1622,$B$1),"")</f>
        <v/>
      </c>
      <c r="S1623" s="17" t="str">
        <f>IF(SUM('Control Sample Data'!G$3:G$98)&gt;10,IF(AND(ISNUMBER('Control Sample Data'!G1622),'Control Sample Data'!G1622&lt;$B$1,'Control Sample Data'!G1622&gt;0),'Control Sample Data'!G1622,$B$1),"")</f>
        <v/>
      </c>
      <c r="T1623" s="17" t="str">
        <f>IF(SUM('Control Sample Data'!H$3:H$98)&gt;10,IF(AND(ISNUMBER('Control Sample Data'!H1622),'Control Sample Data'!H1622&lt;$B$1,'Control Sample Data'!H1622&gt;0),'Control Sample Data'!H1622,$B$1),"")</f>
        <v/>
      </c>
      <c r="U1623" s="17" t="str">
        <f>IF(SUM('Control Sample Data'!I$3:I$98)&gt;10,IF(AND(ISNUMBER('Control Sample Data'!I1622),'Control Sample Data'!I1622&lt;$B$1,'Control Sample Data'!I1622&gt;0),'Control Sample Data'!I1622,$B$1),"")</f>
        <v/>
      </c>
      <c r="V1623" s="17" t="str">
        <f>IF(SUM('Control Sample Data'!J$3:J$98)&gt;10,IF(AND(ISNUMBER('Control Sample Data'!J1622),'Control Sample Data'!J1622&lt;$B$1,'Control Sample Data'!J1622&gt;0),'Control Sample Data'!J1622,$B$1),"")</f>
        <v/>
      </c>
      <c r="W1623" s="17" t="str">
        <f>IF(SUM('Control Sample Data'!K$3:K$98)&gt;10,IF(AND(ISNUMBER('Control Sample Data'!K1622),'Control Sample Data'!K1622&lt;$B$1,'Control Sample Data'!K1622&gt;0),'Control Sample Data'!K1622,$B$1),"")</f>
        <v/>
      </c>
      <c r="X1623" s="17" t="str">
        <f>IF(SUM('Control Sample Data'!L$3:L$98)&gt;10,IF(AND(ISNUMBER('Control Sample Data'!L1622),'Control Sample Data'!L1622&lt;$B$1,'Control Sample Data'!L1622&gt;0),'Control Sample Data'!L1622,$B$1),"")</f>
        <v/>
      </c>
      <c r="Y1623" s="17" t="str">
        <f>IF(SUM('Control Sample Data'!M$3:M$98)&gt;10,IF(AND(ISNUMBER('Control Sample Data'!M1622),'Control Sample Data'!M1622&lt;$B$1,'Control Sample Data'!M1622&gt;0),'Control Sample Data'!M1622,$B$1),"")</f>
        <v/>
      </c>
      <c r="AT1623" s="36" t="str">
        <f t="shared" si="1086"/>
        <v/>
      </c>
      <c r="AU1623" s="36" t="str">
        <f t="shared" si="1087"/>
        <v/>
      </c>
      <c r="AV1623" s="36" t="str">
        <f t="shared" si="1088"/>
        <v/>
      </c>
      <c r="AW1623" s="36" t="str">
        <f t="shared" si="1089"/>
        <v/>
      </c>
      <c r="AX1623" s="36" t="str">
        <f t="shared" si="1090"/>
        <v/>
      </c>
      <c r="AY1623" s="36" t="str">
        <f t="shared" si="1091"/>
        <v/>
      </c>
      <c r="AZ1623" s="36" t="str">
        <f t="shared" si="1092"/>
        <v/>
      </c>
      <c r="BA1623" s="36" t="str">
        <f t="shared" si="1093"/>
        <v/>
      </c>
      <c r="BB1623" s="36" t="str">
        <f t="shared" si="1094"/>
        <v/>
      </c>
      <c r="BC1623" s="36" t="str">
        <f t="shared" si="1095"/>
        <v/>
      </c>
      <c r="BD1623" s="36" t="str">
        <f t="shared" si="1096"/>
        <v/>
      </c>
      <c r="BE1623" s="36" t="str">
        <f t="shared" si="1097"/>
        <v/>
      </c>
      <c r="BF1623" s="36" t="str">
        <f t="shared" si="1098"/>
        <v/>
      </c>
      <c r="BG1623" s="36" t="str">
        <f t="shared" si="1099"/>
        <v/>
      </c>
      <c r="BH1623" s="36" t="str">
        <f t="shared" si="1100"/>
        <v/>
      </c>
      <c r="BI1623" s="36" t="str">
        <f t="shared" si="1101"/>
        <v/>
      </c>
      <c r="BJ1623" s="36" t="str">
        <f t="shared" si="1102"/>
        <v/>
      </c>
      <c r="BK1623" s="36" t="str">
        <f t="shared" si="1103"/>
        <v/>
      </c>
      <c r="BL1623" s="36" t="str">
        <f t="shared" si="1104"/>
        <v/>
      </c>
      <c r="BM1623" s="36" t="str">
        <f t="shared" si="1105"/>
        <v/>
      </c>
      <c r="BN1623" s="38" t="e">
        <f t="shared" si="1064"/>
        <v>#DIV/0!</v>
      </c>
      <c r="BO1623" s="38" t="e">
        <f t="shared" si="1065"/>
        <v>#DIV/0!</v>
      </c>
      <c r="BP1623" s="39" t="str">
        <f t="shared" si="1066"/>
        <v/>
      </c>
      <c r="BQ1623" s="39" t="str">
        <f t="shared" si="1067"/>
        <v/>
      </c>
      <c r="BR1623" s="39" t="str">
        <f t="shared" si="1068"/>
        <v/>
      </c>
      <c r="BS1623" s="39" t="str">
        <f t="shared" si="1069"/>
        <v/>
      </c>
      <c r="BT1623" s="39" t="str">
        <f t="shared" si="1070"/>
        <v/>
      </c>
      <c r="BU1623" s="39" t="str">
        <f t="shared" si="1071"/>
        <v/>
      </c>
      <c r="BV1623" s="39" t="str">
        <f t="shared" si="1072"/>
        <v/>
      </c>
      <c r="BW1623" s="39" t="str">
        <f t="shared" si="1073"/>
        <v/>
      </c>
      <c r="BX1623" s="39" t="str">
        <f t="shared" si="1074"/>
        <v/>
      </c>
      <c r="BY1623" s="39" t="str">
        <f t="shared" si="1075"/>
        <v/>
      </c>
      <c r="BZ1623" s="39" t="str">
        <f t="shared" si="1076"/>
        <v/>
      </c>
      <c r="CA1623" s="39" t="str">
        <f t="shared" si="1077"/>
        <v/>
      </c>
      <c r="CB1623" s="39" t="str">
        <f t="shared" si="1078"/>
        <v/>
      </c>
      <c r="CC1623" s="39" t="str">
        <f t="shared" si="1079"/>
        <v/>
      </c>
      <c r="CD1623" s="39" t="str">
        <f t="shared" si="1080"/>
        <v/>
      </c>
      <c r="CE1623" s="39" t="str">
        <f t="shared" si="1081"/>
        <v/>
      </c>
      <c r="CF1623" s="39" t="str">
        <f t="shared" si="1082"/>
        <v/>
      </c>
      <c r="CG1623" s="39" t="str">
        <f t="shared" si="1083"/>
        <v/>
      </c>
      <c r="CH1623" s="39" t="str">
        <f t="shared" si="1084"/>
        <v/>
      </c>
      <c r="CI1623" s="39" t="str">
        <f t="shared" si="1085"/>
        <v/>
      </c>
    </row>
    <row r="1624" spans="1:87">
      <c r="A1624" s="18"/>
      <c r="B1624" s="15" t="str">
        <f>'Gene Table'!E1623</f>
        <v>hsa-miR-5585-3p</v>
      </c>
      <c r="C1624" s="15" t="str">
        <f>'Gene Table'!B1623</f>
        <v>D13</v>
      </c>
      <c r="D1624" s="16" t="str">
        <f>IF(SUM('Test Sample Data'!D$3:D$98)&gt;10,IF(AND(ISNUMBER('Test Sample Data'!D1623),'Test Sample Data'!D1623&lt;$B$1,'Test Sample Data'!D1623&gt;0),'Test Sample Data'!D1623,$B$1),"")</f>
        <v/>
      </c>
      <c r="E1624" s="17" t="str">
        <f>IF(SUM('Test Sample Data'!E$3:E$98)&gt;10,IF(AND(ISNUMBER('Test Sample Data'!E1623),'Test Sample Data'!E1623&lt;$B$1,'Test Sample Data'!E1623&gt;0),'Test Sample Data'!E1623,$B$1),"")</f>
        <v/>
      </c>
      <c r="F1624" s="17" t="str">
        <f>IF(SUM('Test Sample Data'!F$3:F$98)&gt;10,IF(AND(ISNUMBER('Test Sample Data'!F1623),'Test Sample Data'!F1623&lt;$B$1,'Test Sample Data'!F1623&gt;0),'Test Sample Data'!F1623,$B$1),"")</f>
        <v/>
      </c>
      <c r="G1624" s="17" t="str">
        <f>IF(SUM('Test Sample Data'!G$3:G$98)&gt;10,IF(AND(ISNUMBER('Test Sample Data'!G1623),'Test Sample Data'!G1623&lt;$B$1,'Test Sample Data'!G1623&gt;0),'Test Sample Data'!G1623,$B$1),"")</f>
        <v/>
      </c>
      <c r="H1624" s="17" t="str">
        <f>IF(SUM('Test Sample Data'!H$3:H$98)&gt;10,IF(AND(ISNUMBER('Test Sample Data'!H1623),'Test Sample Data'!H1623&lt;$B$1,'Test Sample Data'!H1623&gt;0),'Test Sample Data'!H1623,$B$1),"")</f>
        <v/>
      </c>
      <c r="I1624" s="17" t="str">
        <f>IF(SUM('Test Sample Data'!I$3:I$98)&gt;10,IF(AND(ISNUMBER('Test Sample Data'!I1623),'Test Sample Data'!I1623&lt;$B$1,'Test Sample Data'!I1623&gt;0),'Test Sample Data'!I1623,$B$1),"")</f>
        <v/>
      </c>
      <c r="J1624" s="17" t="str">
        <f>IF(SUM('Test Sample Data'!J$3:J$98)&gt;10,IF(AND(ISNUMBER('Test Sample Data'!J1623),'Test Sample Data'!J1623&lt;$B$1,'Test Sample Data'!J1623&gt;0),'Test Sample Data'!J1623,$B$1),"")</f>
        <v/>
      </c>
      <c r="K1624" s="17" t="str">
        <f>IF(SUM('Test Sample Data'!K$3:K$98)&gt;10,IF(AND(ISNUMBER('Test Sample Data'!K1623),'Test Sample Data'!K1623&lt;$B$1,'Test Sample Data'!K1623&gt;0),'Test Sample Data'!K1623,$B$1),"")</f>
        <v/>
      </c>
      <c r="L1624" s="17" t="str">
        <f>IF(SUM('Test Sample Data'!L$3:L$98)&gt;10,IF(AND(ISNUMBER('Test Sample Data'!L1623),'Test Sample Data'!L1623&lt;$B$1,'Test Sample Data'!L1623&gt;0),'Test Sample Data'!L1623,$B$1),"")</f>
        <v/>
      </c>
      <c r="M1624" s="17" t="str">
        <f>IF(SUM('Test Sample Data'!M$3:M$98)&gt;10,IF(AND(ISNUMBER('Test Sample Data'!M1623),'Test Sample Data'!M1623&lt;$B$1,'Test Sample Data'!M1623&gt;0),'Test Sample Data'!M1623,$B$1),"")</f>
        <v/>
      </c>
      <c r="N1624" s="17" t="str">
        <f>'Gene Table'!E1623</f>
        <v>hsa-miR-5585-3p</v>
      </c>
      <c r="O1624" s="17" t="str">
        <f>'Gene Table'!B1623</f>
        <v>D13</v>
      </c>
      <c r="P1624" s="17" t="str">
        <f>IF(SUM('Control Sample Data'!D$3:D$98)&gt;10,IF(AND(ISNUMBER('Control Sample Data'!D1623),'Control Sample Data'!D1623&lt;$B$1,'Control Sample Data'!D1623&gt;0),'Control Sample Data'!D1623,$B$1),"")</f>
        <v/>
      </c>
      <c r="Q1624" s="17" t="str">
        <f>IF(SUM('Control Sample Data'!E$3:E$98)&gt;10,IF(AND(ISNUMBER('Control Sample Data'!E1623),'Control Sample Data'!E1623&lt;$B$1,'Control Sample Data'!E1623&gt;0),'Control Sample Data'!E1623,$B$1),"")</f>
        <v/>
      </c>
      <c r="R1624" s="17" t="str">
        <f>IF(SUM('Control Sample Data'!F$3:F$98)&gt;10,IF(AND(ISNUMBER('Control Sample Data'!F1623),'Control Sample Data'!F1623&lt;$B$1,'Control Sample Data'!F1623&gt;0),'Control Sample Data'!F1623,$B$1),"")</f>
        <v/>
      </c>
      <c r="S1624" s="17" t="str">
        <f>IF(SUM('Control Sample Data'!G$3:G$98)&gt;10,IF(AND(ISNUMBER('Control Sample Data'!G1623),'Control Sample Data'!G1623&lt;$B$1,'Control Sample Data'!G1623&gt;0),'Control Sample Data'!G1623,$B$1),"")</f>
        <v/>
      </c>
      <c r="T1624" s="17" t="str">
        <f>IF(SUM('Control Sample Data'!H$3:H$98)&gt;10,IF(AND(ISNUMBER('Control Sample Data'!H1623),'Control Sample Data'!H1623&lt;$B$1,'Control Sample Data'!H1623&gt;0),'Control Sample Data'!H1623,$B$1),"")</f>
        <v/>
      </c>
      <c r="U1624" s="17" t="str">
        <f>IF(SUM('Control Sample Data'!I$3:I$98)&gt;10,IF(AND(ISNUMBER('Control Sample Data'!I1623),'Control Sample Data'!I1623&lt;$B$1,'Control Sample Data'!I1623&gt;0),'Control Sample Data'!I1623,$B$1),"")</f>
        <v/>
      </c>
      <c r="V1624" s="17" t="str">
        <f>IF(SUM('Control Sample Data'!J$3:J$98)&gt;10,IF(AND(ISNUMBER('Control Sample Data'!J1623),'Control Sample Data'!J1623&lt;$B$1,'Control Sample Data'!J1623&gt;0),'Control Sample Data'!J1623,$B$1),"")</f>
        <v/>
      </c>
      <c r="W1624" s="17" t="str">
        <f>IF(SUM('Control Sample Data'!K$3:K$98)&gt;10,IF(AND(ISNUMBER('Control Sample Data'!K1623),'Control Sample Data'!K1623&lt;$B$1,'Control Sample Data'!K1623&gt;0),'Control Sample Data'!K1623,$B$1),"")</f>
        <v/>
      </c>
      <c r="X1624" s="17" t="str">
        <f>IF(SUM('Control Sample Data'!L$3:L$98)&gt;10,IF(AND(ISNUMBER('Control Sample Data'!L1623),'Control Sample Data'!L1623&lt;$B$1,'Control Sample Data'!L1623&gt;0),'Control Sample Data'!L1623,$B$1),"")</f>
        <v/>
      </c>
      <c r="Y1624" s="17" t="str">
        <f>IF(SUM('Control Sample Data'!M$3:M$98)&gt;10,IF(AND(ISNUMBER('Control Sample Data'!M1623),'Control Sample Data'!M1623&lt;$B$1,'Control Sample Data'!M1623&gt;0),'Control Sample Data'!M1623,$B$1),"")</f>
        <v/>
      </c>
      <c r="AT1624" s="36" t="str">
        <f t="shared" si="1086"/>
        <v/>
      </c>
      <c r="AU1624" s="36" t="str">
        <f t="shared" si="1087"/>
        <v/>
      </c>
      <c r="AV1624" s="36" t="str">
        <f t="shared" si="1088"/>
        <v/>
      </c>
      <c r="AW1624" s="36" t="str">
        <f t="shared" si="1089"/>
        <v/>
      </c>
      <c r="AX1624" s="36" t="str">
        <f t="shared" si="1090"/>
        <v/>
      </c>
      <c r="AY1624" s="36" t="str">
        <f t="shared" si="1091"/>
        <v/>
      </c>
      <c r="AZ1624" s="36" t="str">
        <f t="shared" si="1092"/>
        <v/>
      </c>
      <c r="BA1624" s="36" t="str">
        <f t="shared" si="1093"/>
        <v/>
      </c>
      <c r="BB1624" s="36" t="str">
        <f t="shared" si="1094"/>
        <v/>
      </c>
      <c r="BC1624" s="36" t="str">
        <f t="shared" si="1095"/>
        <v/>
      </c>
      <c r="BD1624" s="36" t="str">
        <f t="shared" si="1096"/>
        <v/>
      </c>
      <c r="BE1624" s="36" t="str">
        <f t="shared" si="1097"/>
        <v/>
      </c>
      <c r="BF1624" s="36" t="str">
        <f t="shared" si="1098"/>
        <v/>
      </c>
      <c r="BG1624" s="36" t="str">
        <f t="shared" si="1099"/>
        <v/>
      </c>
      <c r="BH1624" s="36" t="str">
        <f t="shared" si="1100"/>
        <v/>
      </c>
      <c r="BI1624" s="36" t="str">
        <f t="shared" si="1101"/>
        <v/>
      </c>
      <c r="BJ1624" s="36" t="str">
        <f t="shared" si="1102"/>
        <v/>
      </c>
      <c r="BK1624" s="36" t="str">
        <f t="shared" si="1103"/>
        <v/>
      </c>
      <c r="BL1624" s="36" t="str">
        <f t="shared" si="1104"/>
        <v/>
      </c>
      <c r="BM1624" s="36" t="str">
        <f t="shared" si="1105"/>
        <v/>
      </c>
      <c r="BN1624" s="38" t="e">
        <f t="shared" si="1064"/>
        <v>#DIV/0!</v>
      </c>
      <c r="BO1624" s="38" t="e">
        <f t="shared" si="1065"/>
        <v>#DIV/0!</v>
      </c>
      <c r="BP1624" s="39" t="str">
        <f t="shared" si="1066"/>
        <v/>
      </c>
      <c r="BQ1624" s="39" t="str">
        <f t="shared" si="1067"/>
        <v/>
      </c>
      <c r="BR1624" s="39" t="str">
        <f t="shared" si="1068"/>
        <v/>
      </c>
      <c r="BS1624" s="39" t="str">
        <f t="shared" si="1069"/>
        <v/>
      </c>
      <c r="BT1624" s="39" t="str">
        <f t="shared" si="1070"/>
        <v/>
      </c>
      <c r="BU1624" s="39" t="str">
        <f t="shared" si="1071"/>
        <v/>
      </c>
      <c r="BV1624" s="39" t="str">
        <f t="shared" si="1072"/>
        <v/>
      </c>
      <c r="BW1624" s="39" t="str">
        <f t="shared" si="1073"/>
        <v/>
      </c>
      <c r="BX1624" s="39" t="str">
        <f t="shared" si="1074"/>
        <v/>
      </c>
      <c r="BY1624" s="39" t="str">
        <f t="shared" si="1075"/>
        <v/>
      </c>
      <c r="BZ1624" s="39" t="str">
        <f t="shared" si="1076"/>
        <v/>
      </c>
      <c r="CA1624" s="39" t="str">
        <f t="shared" si="1077"/>
        <v/>
      </c>
      <c r="CB1624" s="39" t="str">
        <f t="shared" si="1078"/>
        <v/>
      </c>
      <c r="CC1624" s="39" t="str">
        <f t="shared" si="1079"/>
        <v/>
      </c>
      <c r="CD1624" s="39" t="str">
        <f t="shared" si="1080"/>
        <v/>
      </c>
      <c r="CE1624" s="39" t="str">
        <f t="shared" si="1081"/>
        <v/>
      </c>
      <c r="CF1624" s="39" t="str">
        <f t="shared" si="1082"/>
        <v/>
      </c>
      <c r="CG1624" s="39" t="str">
        <f t="shared" si="1083"/>
        <v/>
      </c>
      <c r="CH1624" s="39" t="str">
        <f t="shared" si="1084"/>
        <v/>
      </c>
      <c r="CI1624" s="39" t="str">
        <f t="shared" si="1085"/>
        <v/>
      </c>
    </row>
    <row r="1625" spans="1:87">
      <c r="A1625" s="18"/>
      <c r="B1625" s="15">
        <f>'Gene Table'!E1624</f>
        <v>0</v>
      </c>
      <c r="C1625" s="15" t="str">
        <f>'Gene Table'!B1624</f>
        <v>D14</v>
      </c>
      <c r="D1625" s="16" t="str">
        <f>IF(SUM('Test Sample Data'!D$3:D$98)&gt;10,IF(AND(ISNUMBER('Test Sample Data'!D1624),'Test Sample Data'!D1624&lt;$B$1,'Test Sample Data'!D1624&gt;0),'Test Sample Data'!D1624,$B$1),"")</f>
        <v/>
      </c>
      <c r="E1625" s="17" t="str">
        <f>IF(SUM('Test Sample Data'!E$3:E$98)&gt;10,IF(AND(ISNUMBER('Test Sample Data'!E1624),'Test Sample Data'!E1624&lt;$B$1,'Test Sample Data'!E1624&gt;0),'Test Sample Data'!E1624,$B$1),"")</f>
        <v/>
      </c>
      <c r="F1625" s="17" t="str">
        <f>IF(SUM('Test Sample Data'!F$3:F$98)&gt;10,IF(AND(ISNUMBER('Test Sample Data'!F1624),'Test Sample Data'!F1624&lt;$B$1,'Test Sample Data'!F1624&gt;0),'Test Sample Data'!F1624,$B$1),"")</f>
        <v/>
      </c>
      <c r="G1625" s="17" t="str">
        <f>IF(SUM('Test Sample Data'!G$3:G$98)&gt;10,IF(AND(ISNUMBER('Test Sample Data'!G1624),'Test Sample Data'!G1624&lt;$B$1,'Test Sample Data'!G1624&gt;0),'Test Sample Data'!G1624,$B$1),"")</f>
        <v/>
      </c>
      <c r="H1625" s="17" t="str">
        <f>IF(SUM('Test Sample Data'!H$3:H$98)&gt;10,IF(AND(ISNUMBER('Test Sample Data'!H1624),'Test Sample Data'!H1624&lt;$B$1,'Test Sample Data'!H1624&gt;0),'Test Sample Data'!H1624,$B$1),"")</f>
        <v/>
      </c>
      <c r="I1625" s="17" t="str">
        <f>IF(SUM('Test Sample Data'!I$3:I$98)&gt;10,IF(AND(ISNUMBER('Test Sample Data'!I1624),'Test Sample Data'!I1624&lt;$B$1,'Test Sample Data'!I1624&gt;0),'Test Sample Data'!I1624,$B$1),"")</f>
        <v/>
      </c>
      <c r="J1625" s="17" t="str">
        <f>IF(SUM('Test Sample Data'!J$3:J$98)&gt;10,IF(AND(ISNUMBER('Test Sample Data'!J1624),'Test Sample Data'!J1624&lt;$B$1,'Test Sample Data'!J1624&gt;0),'Test Sample Data'!J1624,$B$1),"")</f>
        <v/>
      </c>
      <c r="K1625" s="17" t="str">
        <f>IF(SUM('Test Sample Data'!K$3:K$98)&gt;10,IF(AND(ISNUMBER('Test Sample Data'!K1624),'Test Sample Data'!K1624&lt;$B$1,'Test Sample Data'!K1624&gt;0),'Test Sample Data'!K1624,$B$1),"")</f>
        <v/>
      </c>
      <c r="L1625" s="17" t="str">
        <f>IF(SUM('Test Sample Data'!L$3:L$98)&gt;10,IF(AND(ISNUMBER('Test Sample Data'!L1624),'Test Sample Data'!L1624&lt;$B$1,'Test Sample Data'!L1624&gt;0),'Test Sample Data'!L1624,$B$1),"")</f>
        <v/>
      </c>
      <c r="M1625" s="17" t="str">
        <f>IF(SUM('Test Sample Data'!M$3:M$98)&gt;10,IF(AND(ISNUMBER('Test Sample Data'!M1624),'Test Sample Data'!M1624&lt;$B$1,'Test Sample Data'!M1624&gt;0),'Test Sample Data'!M1624,$B$1),"")</f>
        <v/>
      </c>
      <c r="N1625" s="17">
        <f>'Gene Table'!E1624</f>
        <v>0</v>
      </c>
      <c r="O1625" s="17" t="str">
        <f>'Gene Table'!B1624</f>
        <v>D14</v>
      </c>
      <c r="P1625" s="17" t="str">
        <f>IF(SUM('Control Sample Data'!D$3:D$98)&gt;10,IF(AND(ISNUMBER('Control Sample Data'!D1624),'Control Sample Data'!D1624&lt;$B$1,'Control Sample Data'!D1624&gt;0),'Control Sample Data'!D1624,$B$1),"")</f>
        <v/>
      </c>
      <c r="Q1625" s="17" t="str">
        <f>IF(SUM('Control Sample Data'!E$3:E$98)&gt;10,IF(AND(ISNUMBER('Control Sample Data'!E1624),'Control Sample Data'!E1624&lt;$B$1,'Control Sample Data'!E1624&gt;0),'Control Sample Data'!E1624,$B$1),"")</f>
        <v/>
      </c>
      <c r="R1625" s="17" t="str">
        <f>IF(SUM('Control Sample Data'!F$3:F$98)&gt;10,IF(AND(ISNUMBER('Control Sample Data'!F1624),'Control Sample Data'!F1624&lt;$B$1,'Control Sample Data'!F1624&gt;0),'Control Sample Data'!F1624,$B$1),"")</f>
        <v/>
      </c>
      <c r="S1625" s="17" t="str">
        <f>IF(SUM('Control Sample Data'!G$3:G$98)&gt;10,IF(AND(ISNUMBER('Control Sample Data'!G1624),'Control Sample Data'!G1624&lt;$B$1,'Control Sample Data'!G1624&gt;0),'Control Sample Data'!G1624,$B$1),"")</f>
        <v/>
      </c>
      <c r="T1625" s="17" t="str">
        <f>IF(SUM('Control Sample Data'!H$3:H$98)&gt;10,IF(AND(ISNUMBER('Control Sample Data'!H1624),'Control Sample Data'!H1624&lt;$B$1,'Control Sample Data'!H1624&gt;0),'Control Sample Data'!H1624,$B$1),"")</f>
        <v/>
      </c>
      <c r="U1625" s="17" t="str">
        <f>IF(SUM('Control Sample Data'!I$3:I$98)&gt;10,IF(AND(ISNUMBER('Control Sample Data'!I1624),'Control Sample Data'!I1624&lt;$B$1,'Control Sample Data'!I1624&gt;0),'Control Sample Data'!I1624,$B$1),"")</f>
        <v/>
      </c>
      <c r="V1625" s="17" t="str">
        <f>IF(SUM('Control Sample Data'!J$3:J$98)&gt;10,IF(AND(ISNUMBER('Control Sample Data'!J1624),'Control Sample Data'!J1624&lt;$B$1,'Control Sample Data'!J1624&gt;0),'Control Sample Data'!J1624,$B$1),"")</f>
        <v/>
      </c>
      <c r="W1625" s="17" t="str">
        <f>IF(SUM('Control Sample Data'!K$3:K$98)&gt;10,IF(AND(ISNUMBER('Control Sample Data'!K1624),'Control Sample Data'!K1624&lt;$B$1,'Control Sample Data'!K1624&gt;0),'Control Sample Data'!K1624,$B$1),"")</f>
        <v/>
      </c>
      <c r="X1625" s="17" t="str">
        <f>IF(SUM('Control Sample Data'!L$3:L$98)&gt;10,IF(AND(ISNUMBER('Control Sample Data'!L1624),'Control Sample Data'!L1624&lt;$B$1,'Control Sample Data'!L1624&gt;0),'Control Sample Data'!L1624,$B$1),"")</f>
        <v/>
      </c>
      <c r="Y1625" s="17" t="str">
        <f>IF(SUM('Control Sample Data'!M$3:M$98)&gt;10,IF(AND(ISNUMBER('Control Sample Data'!M1624),'Control Sample Data'!M1624&lt;$B$1,'Control Sample Data'!M1624&gt;0),'Control Sample Data'!M1624,$B$1),"")</f>
        <v/>
      </c>
      <c r="AT1625" s="36" t="str">
        <f t="shared" si="1086"/>
        <v/>
      </c>
      <c r="AU1625" s="36" t="str">
        <f t="shared" si="1087"/>
        <v/>
      </c>
      <c r="AV1625" s="36" t="str">
        <f t="shared" si="1088"/>
        <v/>
      </c>
      <c r="AW1625" s="36" t="str">
        <f t="shared" si="1089"/>
        <v/>
      </c>
      <c r="AX1625" s="36" t="str">
        <f t="shared" si="1090"/>
        <v/>
      </c>
      <c r="AY1625" s="36" t="str">
        <f t="shared" si="1091"/>
        <v/>
      </c>
      <c r="AZ1625" s="36" t="str">
        <f t="shared" si="1092"/>
        <v/>
      </c>
      <c r="BA1625" s="36" t="str">
        <f t="shared" si="1093"/>
        <v/>
      </c>
      <c r="BB1625" s="36" t="str">
        <f t="shared" si="1094"/>
        <v/>
      </c>
      <c r="BC1625" s="36" t="str">
        <f t="shared" si="1095"/>
        <v/>
      </c>
      <c r="BD1625" s="36" t="str">
        <f t="shared" si="1096"/>
        <v/>
      </c>
      <c r="BE1625" s="36" t="str">
        <f t="shared" si="1097"/>
        <v/>
      </c>
      <c r="BF1625" s="36" t="str">
        <f t="shared" si="1098"/>
        <v/>
      </c>
      <c r="BG1625" s="36" t="str">
        <f t="shared" si="1099"/>
        <v/>
      </c>
      <c r="BH1625" s="36" t="str">
        <f t="shared" si="1100"/>
        <v/>
      </c>
      <c r="BI1625" s="36" t="str">
        <f t="shared" si="1101"/>
        <v/>
      </c>
      <c r="BJ1625" s="36" t="str">
        <f t="shared" si="1102"/>
        <v/>
      </c>
      <c r="BK1625" s="36" t="str">
        <f t="shared" si="1103"/>
        <v/>
      </c>
      <c r="BL1625" s="36" t="str">
        <f t="shared" si="1104"/>
        <v/>
      </c>
      <c r="BM1625" s="36" t="str">
        <f t="shared" si="1105"/>
        <v/>
      </c>
      <c r="BN1625" s="38" t="e">
        <f t="shared" si="1064"/>
        <v>#DIV/0!</v>
      </c>
      <c r="BO1625" s="38" t="e">
        <f t="shared" si="1065"/>
        <v>#DIV/0!</v>
      </c>
      <c r="BP1625" s="39" t="str">
        <f t="shared" si="1066"/>
        <v/>
      </c>
      <c r="BQ1625" s="39" t="str">
        <f t="shared" si="1067"/>
        <v/>
      </c>
      <c r="BR1625" s="39" t="str">
        <f t="shared" si="1068"/>
        <v/>
      </c>
      <c r="BS1625" s="39" t="str">
        <f t="shared" si="1069"/>
        <v/>
      </c>
      <c r="BT1625" s="39" t="str">
        <f t="shared" si="1070"/>
        <v/>
      </c>
      <c r="BU1625" s="39" t="str">
        <f t="shared" si="1071"/>
        <v/>
      </c>
      <c r="BV1625" s="39" t="str">
        <f t="shared" si="1072"/>
        <v/>
      </c>
      <c r="BW1625" s="39" t="str">
        <f t="shared" si="1073"/>
        <v/>
      </c>
      <c r="BX1625" s="39" t="str">
        <f t="shared" si="1074"/>
        <v/>
      </c>
      <c r="BY1625" s="39" t="str">
        <f t="shared" si="1075"/>
        <v/>
      </c>
      <c r="BZ1625" s="39" t="str">
        <f t="shared" si="1076"/>
        <v/>
      </c>
      <c r="CA1625" s="39" t="str">
        <f t="shared" si="1077"/>
        <v/>
      </c>
      <c r="CB1625" s="39" t="str">
        <f t="shared" si="1078"/>
        <v/>
      </c>
      <c r="CC1625" s="39" t="str">
        <f t="shared" si="1079"/>
        <v/>
      </c>
      <c r="CD1625" s="39" t="str">
        <f t="shared" si="1080"/>
        <v/>
      </c>
      <c r="CE1625" s="39" t="str">
        <f t="shared" si="1081"/>
        <v/>
      </c>
      <c r="CF1625" s="39" t="str">
        <f t="shared" si="1082"/>
        <v/>
      </c>
      <c r="CG1625" s="39" t="str">
        <f t="shared" si="1083"/>
        <v/>
      </c>
      <c r="CH1625" s="39" t="str">
        <f t="shared" si="1084"/>
        <v/>
      </c>
      <c r="CI1625" s="39" t="str">
        <f t="shared" si="1085"/>
        <v/>
      </c>
    </row>
    <row r="1626" spans="1:87">
      <c r="A1626" s="18"/>
      <c r="B1626" s="15" t="str">
        <f>'Gene Table'!E1625</f>
        <v>hsa-miR-5586-5p</v>
      </c>
      <c r="C1626" s="15" t="str">
        <f>'Gene Table'!B1625</f>
        <v>D15</v>
      </c>
      <c r="D1626" s="16" t="str">
        <f>IF(SUM('Test Sample Data'!D$3:D$98)&gt;10,IF(AND(ISNUMBER('Test Sample Data'!D1625),'Test Sample Data'!D1625&lt;$B$1,'Test Sample Data'!D1625&gt;0),'Test Sample Data'!D1625,$B$1),"")</f>
        <v/>
      </c>
      <c r="E1626" s="17" t="str">
        <f>IF(SUM('Test Sample Data'!E$3:E$98)&gt;10,IF(AND(ISNUMBER('Test Sample Data'!E1625),'Test Sample Data'!E1625&lt;$B$1,'Test Sample Data'!E1625&gt;0),'Test Sample Data'!E1625,$B$1),"")</f>
        <v/>
      </c>
      <c r="F1626" s="17" t="str">
        <f>IF(SUM('Test Sample Data'!F$3:F$98)&gt;10,IF(AND(ISNUMBER('Test Sample Data'!F1625),'Test Sample Data'!F1625&lt;$B$1,'Test Sample Data'!F1625&gt;0),'Test Sample Data'!F1625,$B$1),"")</f>
        <v/>
      </c>
      <c r="G1626" s="17" t="str">
        <f>IF(SUM('Test Sample Data'!G$3:G$98)&gt;10,IF(AND(ISNUMBER('Test Sample Data'!G1625),'Test Sample Data'!G1625&lt;$B$1,'Test Sample Data'!G1625&gt;0),'Test Sample Data'!G1625,$B$1),"")</f>
        <v/>
      </c>
      <c r="H1626" s="17" t="str">
        <f>IF(SUM('Test Sample Data'!H$3:H$98)&gt;10,IF(AND(ISNUMBER('Test Sample Data'!H1625),'Test Sample Data'!H1625&lt;$B$1,'Test Sample Data'!H1625&gt;0),'Test Sample Data'!H1625,$B$1),"")</f>
        <v/>
      </c>
      <c r="I1626" s="17" t="str">
        <f>IF(SUM('Test Sample Data'!I$3:I$98)&gt;10,IF(AND(ISNUMBER('Test Sample Data'!I1625),'Test Sample Data'!I1625&lt;$B$1,'Test Sample Data'!I1625&gt;0),'Test Sample Data'!I1625,$B$1),"")</f>
        <v/>
      </c>
      <c r="J1626" s="17" t="str">
        <f>IF(SUM('Test Sample Data'!J$3:J$98)&gt;10,IF(AND(ISNUMBER('Test Sample Data'!J1625),'Test Sample Data'!J1625&lt;$B$1,'Test Sample Data'!J1625&gt;0),'Test Sample Data'!J1625,$B$1),"")</f>
        <v/>
      </c>
      <c r="K1626" s="17" t="str">
        <f>IF(SUM('Test Sample Data'!K$3:K$98)&gt;10,IF(AND(ISNUMBER('Test Sample Data'!K1625),'Test Sample Data'!K1625&lt;$B$1,'Test Sample Data'!K1625&gt;0),'Test Sample Data'!K1625,$B$1),"")</f>
        <v/>
      </c>
      <c r="L1626" s="17" t="str">
        <f>IF(SUM('Test Sample Data'!L$3:L$98)&gt;10,IF(AND(ISNUMBER('Test Sample Data'!L1625),'Test Sample Data'!L1625&lt;$B$1,'Test Sample Data'!L1625&gt;0),'Test Sample Data'!L1625,$B$1),"")</f>
        <v/>
      </c>
      <c r="M1626" s="17" t="str">
        <f>IF(SUM('Test Sample Data'!M$3:M$98)&gt;10,IF(AND(ISNUMBER('Test Sample Data'!M1625),'Test Sample Data'!M1625&lt;$B$1,'Test Sample Data'!M1625&gt;0),'Test Sample Data'!M1625,$B$1),"")</f>
        <v/>
      </c>
      <c r="N1626" s="17" t="str">
        <f>'Gene Table'!E1625</f>
        <v>hsa-miR-5586-5p</v>
      </c>
      <c r="O1626" s="17" t="str">
        <f>'Gene Table'!B1625</f>
        <v>D15</v>
      </c>
      <c r="P1626" s="17" t="str">
        <f>IF(SUM('Control Sample Data'!D$3:D$98)&gt;10,IF(AND(ISNUMBER('Control Sample Data'!D1625),'Control Sample Data'!D1625&lt;$B$1,'Control Sample Data'!D1625&gt;0),'Control Sample Data'!D1625,$B$1),"")</f>
        <v/>
      </c>
      <c r="Q1626" s="17" t="str">
        <f>IF(SUM('Control Sample Data'!E$3:E$98)&gt;10,IF(AND(ISNUMBER('Control Sample Data'!E1625),'Control Sample Data'!E1625&lt;$B$1,'Control Sample Data'!E1625&gt;0),'Control Sample Data'!E1625,$B$1),"")</f>
        <v/>
      </c>
      <c r="R1626" s="17" t="str">
        <f>IF(SUM('Control Sample Data'!F$3:F$98)&gt;10,IF(AND(ISNUMBER('Control Sample Data'!F1625),'Control Sample Data'!F1625&lt;$B$1,'Control Sample Data'!F1625&gt;0),'Control Sample Data'!F1625,$B$1),"")</f>
        <v/>
      </c>
      <c r="S1626" s="17" t="str">
        <f>IF(SUM('Control Sample Data'!G$3:G$98)&gt;10,IF(AND(ISNUMBER('Control Sample Data'!G1625),'Control Sample Data'!G1625&lt;$B$1,'Control Sample Data'!G1625&gt;0),'Control Sample Data'!G1625,$B$1),"")</f>
        <v/>
      </c>
      <c r="T1626" s="17" t="str">
        <f>IF(SUM('Control Sample Data'!H$3:H$98)&gt;10,IF(AND(ISNUMBER('Control Sample Data'!H1625),'Control Sample Data'!H1625&lt;$B$1,'Control Sample Data'!H1625&gt;0),'Control Sample Data'!H1625,$B$1),"")</f>
        <v/>
      </c>
      <c r="U1626" s="17" t="str">
        <f>IF(SUM('Control Sample Data'!I$3:I$98)&gt;10,IF(AND(ISNUMBER('Control Sample Data'!I1625),'Control Sample Data'!I1625&lt;$B$1,'Control Sample Data'!I1625&gt;0),'Control Sample Data'!I1625,$B$1),"")</f>
        <v/>
      </c>
      <c r="V1626" s="17" t="str">
        <f>IF(SUM('Control Sample Data'!J$3:J$98)&gt;10,IF(AND(ISNUMBER('Control Sample Data'!J1625),'Control Sample Data'!J1625&lt;$B$1,'Control Sample Data'!J1625&gt;0),'Control Sample Data'!J1625,$B$1),"")</f>
        <v/>
      </c>
      <c r="W1626" s="17" t="str">
        <f>IF(SUM('Control Sample Data'!K$3:K$98)&gt;10,IF(AND(ISNUMBER('Control Sample Data'!K1625),'Control Sample Data'!K1625&lt;$B$1,'Control Sample Data'!K1625&gt;0),'Control Sample Data'!K1625,$B$1),"")</f>
        <v/>
      </c>
      <c r="X1626" s="17" t="str">
        <f>IF(SUM('Control Sample Data'!L$3:L$98)&gt;10,IF(AND(ISNUMBER('Control Sample Data'!L1625),'Control Sample Data'!L1625&lt;$B$1,'Control Sample Data'!L1625&gt;0),'Control Sample Data'!L1625,$B$1),"")</f>
        <v/>
      </c>
      <c r="Y1626" s="17" t="str">
        <f>IF(SUM('Control Sample Data'!M$3:M$98)&gt;10,IF(AND(ISNUMBER('Control Sample Data'!M1625),'Control Sample Data'!M1625&lt;$B$1,'Control Sample Data'!M1625&gt;0),'Control Sample Data'!M1625,$B$1),"")</f>
        <v/>
      </c>
      <c r="AT1626" s="36" t="str">
        <f t="shared" si="1086"/>
        <v/>
      </c>
      <c r="AU1626" s="36" t="str">
        <f t="shared" si="1087"/>
        <v/>
      </c>
      <c r="AV1626" s="36" t="str">
        <f t="shared" si="1088"/>
        <v/>
      </c>
      <c r="AW1626" s="36" t="str">
        <f t="shared" si="1089"/>
        <v/>
      </c>
      <c r="AX1626" s="36" t="str">
        <f t="shared" si="1090"/>
        <v/>
      </c>
      <c r="AY1626" s="36" t="str">
        <f t="shared" si="1091"/>
        <v/>
      </c>
      <c r="AZ1626" s="36" t="str">
        <f t="shared" si="1092"/>
        <v/>
      </c>
      <c r="BA1626" s="36" t="str">
        <f t="shared" si="1093"/>
        <v/>
      </c>
      <c r="BB1626" s="36" t="str">
        <f t="shared" si="1094"/>
        <v/>
      </c>
      <c r="BC1626" s="36" t="str">
        <f t="shared" si="1095"/>
        <v/>
      </c>
      <c r="BD1626" s="36" t="str">
        <f t="shared" si="1096"/>
        <v/>
      </c>
      <c r="BE1626" s="36" t="str">
        <f t="shared" si="1097"/>
        <v/>
      </c>
      <c r="BF1626" s="36" t="str">
        <f t="shared" si="1098"/>
        <v/>
      </c>
      <c r="BG1626" s="36" t="str">
        <f t="shared" si="1099"/>
        <v/>
      </c>
      <c r="BH1626" s="36" t="str">
        <f t="shared" si="1100"/>
        <v/>
      </c>
      <c r="BI1626" s="36" t="str">
        <f t="shared" si="1101"/>
        <v/>
      </c>
      <c r="BJ1626" s="36" t="str">
        <f t="shared" si="1102"/>
        <v/>
      </c>
      <c r="BK1626" s="36" t="str">
        <f t="shared" si="1103"/>
        <v/>
      </c>
      <c r="BL1626" s="36" t="str">
        <f t="shared" si="1104"/>
        <v/>
      </c>
      <c r="BM1626" s="36" t="str">
        <f t="shared" si="1105"/>
        <v/>
      </c>
      <c r="BN1626" s="38" t="e">
        <f t="shared" si="1064"/>
        <v>#DIV/0!</v>
      </c>
      <c r="BO1626" s="38" t="e">
        <f t="shared" si="1065"/>
        <v>#DIV/0!</v>
      </c>
      <c r="BP1626" s="39" t="str">
        <f t="shared" si="1066"/>
        <v/>
      </c>
      <c r="BQ1626" s="39" t="str">
        <f t="shared" si="1067"/>
        <v/>
      </c>
      <c r="BR1626" s="39" t="str">
        <f t="shared" si="1068"/>
        <v/>
      </c>
      <c r="BS1626" s="39" t="str">
        <f t="shared" si="1069"/>
        <v/>
      </c>
      <c r="BT1626" s="39" t="str">
        <f t="shared" si="1070"/>
        <v/>
      </c>
      <c r="BU1626" s="39" t="str">
        <f t="shared" si="1071"/>
        <v/>
      </c>
      <c r="BV1626" s="39" t="str">
        <f t="shared" si="1072"/>
        <v/>
      </c>
      <c r="BW1626" s="39" t="str">
        <f t="shared" si="1073"/>
        <v/>
      </c>
      <c r="BX1626" s="39" t="str">
        <f t="shared" si="1074"/>
        <v/>
      </c>
      <c r="BY1626" s="39" t="str">
        <f t="shared" si="1075"/>
        <v/>
      </c>
      <c r="BZ1626" s="39" t="str">
        <f t="shared" si="1076"/>
        <v/>
      </c>
      <c r="CA1626" s="39" t="str">
        <f t="shared" si="1077"/>
        <v/>
      </c>
      <c r="CB1626" s="39" t="str">
        <f t="shared" si="1078"/>
        <v/>
      </c>
      <c r="CC1626" s="39" t="str">
        <f t="shared" si="1079"/>
        <v/>
      </c>
      <c r="CD1626" s="39" t="str">
        <f t="shared" si="1080"/>
        <v/>
      </c>
      <c r="CE1626" s="39" t="str">
        <f t="shared" si="1081"/>
        <v/>
      </c>
      <c r="CF1626" s="39" t="str">
        <f t="shared" si="1082"/>
        <v/>
      </c>
      <c r="CG1626" s="39" t="str">
        <f t="shared" si="1083"/>
        <v/>
      </c>
      <c r="CH1626" s="39" t="str">
        <f t="shared" si="1084"/>
        <v/>
      </c>
      <c r="CI1626" s="39" t="str">
        <f t="shared" si="1085"/>
        <v/>
      </c>
    </row>
    <row r="1627" spans="1:87">
      <c r="A1627" s="18"/>
      <c r="B1627" s="15">
        <f>'Gene Table'!E1626</f>
        <v>0</v>
      </c>
      <c r="C1627" s="15" t="str">
        <f>'Gene Table'!B1626</f>
        <v>D16</v>
      </c>
      <c r="D1627" s="16" t="str">
        <f>IF(SUM('Test Sample Data'!D$3:D$98)&gt;10,IF(AND(ISNUMBER('Test Sample Data'!D1626),'Test Sample Data'!D1626&lt;$B$1,'Test Sample Data'!D1626&gt;0),'Test Sample Data'!D1626,$B$1),"")</f>
        <v/>
      </c>
      <c r="E1627" s="17" t="str">
        <f>IF(SUM('Test Sample Data'!E$3:E$98)&gt;10,IF(AND(ISNUMBER('Test Sample Data'!E1626),'Test Sample Data'!E1626&lt;$B$1,'Test Sample Data'!E1626&gt;0),'Test Sample Data'!E1626,$B$1),"")</f>
        <v/>
      </c>
      <c r="F1627" s="17" t="str">
        <f>IF(SUM('Test Sample Data'!F$3:F$98)&gt;10,IF(AND(ISNUMBER('Test Sample Data'!F1626),'Test Sample Data'!F1626&lt;$B$1,'Test Sample Data'!F1626&gt;0),'Test Sample Data'!F1626,$B$1),"")</f>
        <v/>
      </c>
      <c r="G1627" s="17" t="str">
        <f>IF(SUM('Test Sample Data'!G$3:G$98)&gt;10,IF(AND(ISNUMBER('Test Sample Data'!G1626),'Test Sample Data'!G1626&lt;$B$1,'Test Sample Data'!G1626&gt;0),'Test Sample Data'!G1626,$B$1),"")</f>
        <v/>
      </c>
      <c r="H1627" s="17" t="str">
        <f>IF(SUM('Test Sample Data'!H$3:H$98)&gt;10,IF(AND(ISNUMBER('Test Sample Data'!H1626),'Test Sample Data'!H1626&lt;$B$1,'Test Sample Data'!H1626&gt;0),'Test Sample Data'!H1626,$B$1),"")</f>
        <v/>
      </c>
      <c r="I1627" s="17" t="str">
        <f>IF(SUM('Test Sample Data'!I$3:I$98)&gt;10,IF(AND(ISNUMBER('Test Sample Data'!I1626),'Test Sample Data'!I1626&lt;$B$1,'Test Sample Data'!I1626&gt;0),'Test Sample Data'!I1626,$B$1),"")</f>
        <v/>
      </c>
      <c r="J1627" s="17" t="str">
        <f>IF(SUM('Test Sample Data'!J$3:J$98)&gt;10,IF(AND(ISNUMBER('Test Sample Data'!J1626),'Test Sample Data'!J1626&lt;$B$1,'Test Sample Data'!J1626&gt;0),'Test Sample Data'!J1626,$B$1),"")</f>
        <v/>
      </c>
      <c r="K1627" s="17" t="str">
        <f>IF(SUM('Test Sample Data'!K$3:K$98)&gt;10,IF(AND(ISNUMBER('Test Sample Data'!K1626),'Test Sample Data'!K1626&lt;$B$1,'Test Sample Data'!K1626&gt;0),'Test Sample Data'!K1626,$B$1),"")</f>
        <v/>
      </c>
      <c r="L1627" s="17" t="str">
        <f>IF(SUM('Test Sample Data'!L$3:L$98)&gt;10,IF(AND(ISNUMBER('Test Sample Data'!L1626),'Test Sample Data'!L1626&lt;$B$1,'Test Sample Data'!L1626&gt;0),'Test Sample Data'!L1626,$B$1),"")</f>
        <v/>
      </c>
      <c r="M1627" s="17" t="str">
        <f>IF(SUM('Test Sample Data'!M$3:M$98)&gt;10,IF(AND(ISNUMBER('Test Sample Data'!M1626),'Test Sample Data'!M1626&lt;$B$1,'Test Sample Data'!M1626&gt;0),'Test Sample Data'!M1626,$B$1),"")</f>
        <v/>
      </c>
      <c r="N1627" s="17">
        <f>'Gene Table'!E1626</f>
        <v>0</v>
      </c>
      <c r="O1627" s="17" t="str">
        <f>'Gene Table'!B1626</f>
        <v>D16</v>
      </c>
      <c r="P1627" s="17" t="str">
        <f>IF(SUM('Control Sample Data'!D$3:D$98)&gt;10,IF(AND(ISNUMBER('Control Sample Data'!D1626),'Control Sample Data'!D1626&lt;$B$1,'Control Sample Data'!D1626&gt;0),'Control Sample Data'!D1626,$B$1),"")</f>
        <v/>
      </c>
      <c r="Q1627" s="17" t="str">
        <f>IF(SUM('Control Sample Data'!E$3:E$98)&gt;10,IF(AND(ISNUMBER('Control Sample Data'!E1626),'Control Sample Data'!E1626&lt;$B$1,'Control Sample Data'!E1626&gt;0),'Control Sample Data'!E1626,$B$1),"")</f>
        <v/>
      </c>
      <c r="R1627" s="17" t="str">
        <f>IF(SUM('Control Sample Data'!F$3:F$98)&gt;10,IF(AND(ISNUMBER('Control Sample Data'!F1626),'Control Sample Data'!F1626&lt;$B$1,'Control Sample Data'!F1626&gt;0),'Control Sample Data'!F1626,$B$1),"")</f>
        <v/>
      </c>
      <c r="S1627" s="17" t="str">
        <f>IF(SUM('Control Sample Data'!G$3:G$98)&gt;10,IF(AND(ISNUMBER('Control Sample Data'!G1626),'Control Sample Data'!G1626&lt;$B$1,'Control Sample Data'!G1626&gt;0),'Control Sample Data'!G1626,$B$1),"")</f>
        <v/>
      </c>
      <c r="T1627" s="17" t="str">
        <f>IF(SUM('Control Sample Data'!H$3:H$98)&gt;10,IF(AND(ISNUMBER('Control Sample Data'!H1626),'Control Sample Data'!H1626&lt;$B$1,'Control Sample Data'!H1626&gt;0),'Control Sample Data'!H1626,$B$1),"")</f>
        <v/>
      </c>
      <c r="U1627" s="17" t="str">
        <f>IF(SUM('Control Sample Data'!I$3:I$98)&gt;10,IF(AND(ISNUMBER('Control Sample Data'!I1626),'Control Sample Data'!I1626&lt;$B$1,'Control Sample Data'!I1626&gt;0),'Control Sample Data'!I1626,$B$1),"")</f>
        <v/>
      </c>
      <c r="V1627" s="17" t="str">
        <f>IF(SUM('Control Sample Data'!J$3:J$98)&gt;10,IF(AND(ISNUMBER('Control Sample Data'!J1626),'Control Sample Data'!J1626&lt;$B$1,'Control Sample Data'!J1626&gt;0),'Control Sample Data'!J1626,$B$1),"")</f>
        <v/>
      </c>
      <c r="W1627" s="17" t="str">
        <f>IF(SUM('Control Sample Data'!K$3:K$98)&gt;10,IF(AND(ISNUMBER('Control Sample Data'!K1626),'Control Sample Data'!K1626&lt;$B$1,'Control Sample Data'!K1626&gt;0),'Control Sample Data'!K1626,$B$1),"")</f>
        <v/>
      </c>
      <c r="X1627" s="17" t="str">
        <f>IF(SUM('Control Sample Data'!L$3:L$98)&gt;10,IF(AND(ISNUMBER('Control Sample Data'!L1626),'Control Sample Data'!L1626&lt;$B$1,'Control Sample Data'!L1626&gt;0),'Control Sample Data'!L1626,$B$1),"")</f>
        <v/>
      </c>
      <c r="Y1627" s="17" t="str">
        <f>IF(SUM('Control Sample Data'!M$3:M$98)&gt;10,IF(AND(ISNUMBER('Control Sample Data'!M1626),'Control Sample Data'!M1626&lt;$B$1,'Control Sample Data'!M1626&gt;0),'Control Sample Data'!M1626,$B$1),"")</f>
        <v/>
      </c>
      <c r="AT1627" s="36" t="str">
        <f t="shared" si="1086"/>
        <v/>
      </c>
      <c r="AU1627" s="36" t="str">
        <f t="shared" si="1087"/>
        <v/>
      </c>
      <c r="AV1627" s="36" t="str">
        <f t="shared" si="1088"/>
        <v/>
      </c>
      <c r="AW1627" s="36" t="str">
        <f t="shared" si="1089"/>
        <v/>
      </c>
      <c r="AX1627" s="36" t="str">
        <f t="shared" si="1090"/>
        <v/>
      </c>
      <c r="AY1627" s="36" t="str">
        <f t="shared" si="1091"/>
        <v/>
      </c>
      <c r="AZ1627" s="36" t="str">
        <f t="shared" si="1092"/>
        <v/>
      </c>
      <c r="BA1627" s="36" t="str">
        <f t="shared" si="1093"/>
        <v/>
      </c>
      <c r="BB1627" s="36" t="str">
        <f t="shared" si="1094"/>
        <v/>
      </c>
      <c r="BC1627" s="36" t="str">
        <f t="shared" si="1095"/>
        <v/>
      </c>
      <c r="BD1627" s="36" t="str">
        <f t="shared" si="1096"/>
        <v/>
      </c>
      <c r="BE1627" s="36" t="str">
        <f t="shared" si="1097"/>
        <v/>
      </c>
      <c r="BF1627" s="36" t="str">
        <f t="shared" si="1098"/>
        <v/>
      </c>
      <c r="BG1627" s="36" t="str">
        <f t="shared" si="1099"/>
        <v/>
      </c>
      <c r="BH1627" s="36" t="str">
        <f t="shared" si="1100"/>
        <v/>
      </c>
      <c r="BI1627" s="36" t="str">
        <f t="shared" si="1101"/>
        <v/>
      </c>
      <c r="BJ1627" s="36" t="str">
        <f t="shared" si="1102"/>
        <v/>
      </c>
      <c r="BK1627" s="36" t="str">
        <f t="shared" si="1103"/>
        <v/>
      </c>
      <c r="BL1627" s="36" t="str">
        <f t="shared" si="1104"/>
        <v/>
      </c>
      <c r="BM1627" s="36" t="str">
        <f t="shared" si="1105"/>
        <v/>
      </c>
      <c r="BN1627" s="38" t="e">
        <f t="shared" si="1064"/>
        <v>#DIV/0!</v>
      </c>
      <c r="BO1627" s="38" t="e">
        <f t="shared" si="1065"/>
        <v>#DIV/0!</v>
      </c>
      <c r="BP1627" s="39" t="str">
        <f t="shared" si="1066"/>
        <v/>
      </c>
      <c r="BQ1627" s="39" t="str">
        <f t="shared" si="1067"/>
        <v/>
      </c>
      <c r="BR1627" s="39" t="str">
        <f t="shared" si="1068"/>
        <v/>
      </c>
      <c r="BS1627" s="39" t="str">
        <f t="shared" si="1069"/>
        <v/>
      </c>
      <c r="BT1627" s="39" t="str">
        <f t="shared" si="1070"/>
        <v/>
      </c>
      <c r="BU1627" s="39" t="str">
        <f t="shared" si="1071"/>
        <v/>
      </c>
      <c r="BV1627" s="39" t="str">
        <f t="shared" si="1072"/>
        <v/>
      </c>
      <c r="BW1627" s="39" t="str">
        <f t="shared" si="1073"/>
        <v/>
      </c>
      <c r="BX1627" s="39" t="str">
        <f t="shared" si="1074"/>
        <v/>
      </c>
      <c r="BY1627" s="39" t="str">
        <f t="shared" si="1075"/>
        <v/>
      </c>
      <c r="BZ1627" s="39" t="str">
        <f t="shared" si="1076"/>
        <v/>
      </c>
      <c r="CA1627" s="39" t="str">
        <f t="shared" si="1077"/>
        <v/>
      </c>
      <c r="CB1627" s="39" t="str">
        <f t="shared" si="1078"/>
        <v/>
      </c>
      <c r="CC1627" s="39" t="str">
        <f t="shared" si="1079"/>
        <v/>
      </c>
      <c r="CD1627" s="39" t="str">
        <f t="shared" si="1080"/>
        <v/>
      </c>
      <c r="CE1627" s="39" t="str">
        <f t="shared" si="1081"/>
        <v/>
      </c>
      <c r="CF1627" s="39" t="str">
        <f t="shared" si="1082"/>
        <v/>
      </c>
      <c r="CG1627" s="39" t="str">
        <f t="shared" si="1083"/>
        <v/>
      </c>
      <c r="CH1627" s="39" t="str">
        <f t="shared" si="1084"/>
        <v/>
      </c>
      <c r="CI1627" s="39" t="str">
        <f t="shared" si="1085"/>
        <v/>
      </c>
    </row>
    <row r="1628" spans="1:87">
      <c r="A1628" s="18"/>
      <c r="B1628" s="15" t="str">
        <f>'Gene Table'!E1627</f>
        <v>hsa-miR-5586-3p</v>
      </c>
      <c r="C1628" s="15" t="str">
        <f>'Gene Table'!B1627</f>
        <v>D17</v>
      </c>
      <c r="D1628" s="16" t="str">
        <f>IF(SUM('Test Sample Data'!D$3:D$98)&gt;10,IF(AND(ISNUMBER('Test Sample Data'!D1627),'Test Sample Data'!D1627&lt;$B$1,'Test Sample Data'!D1627&gt;0),'Test Sample Data'!D1627,$B$1),"")</f>
        <v/>
      </c>
      <c r="E1628" s="17" t="str">
        <f>IF(SUM('Test Sample Data'!E$3:E$98)&gt;10,IF(AND(ISNUMBER('Test Sample Data'!E1627),'Test Sample Data'!E1627&lt;$B$1,'Test Sample Data'!E1627&gt;0),'Test Sample Data'!E1627,$B$1),"")</f>
        <v/>
      </c>
      <c r="F1628" s="17" t="str">
        <f>IF(SUM('Test Sample Data'!F$3:F$98)&gt;10,IF(AND(ISNUMBER('Test Sample Data'!F1627),'Test Sample Data'!F1627&lt;$B$1,'Test Sample Data'!F1627&gt;0),'Test Sample Data'!F1627,$B$1),"")</f>
        <v/>
      </c>
      <c r="G1628" s="17" t="str">
        <f>IF(SUM('Test Sample Data'!G$3:G$98)&gt;10,IF(AND(ISNUMBER('Test Sample Data'!G1627),'Test Sample Data'!G1627&lt;$B$1,'Test Sample Data'!G1627&gt;0),'Test Sample Data'!G1627,$B$1),"")</f>
        <v/>
      </c>
      <c r="H1628" s="17" t="str">
        <f>IF(SUM('Test Sample Data'!H$3:H$98)&gt;10,IF(AND(ISNUMBER('Test Sample Data'!H1627),'Test Sample Data'!H1627&lt;$B$1,'Test Sample Data'!H1627&gt;0),'Test Sample Data'!H1627,$B$1),"")</f>
        <v/>
      </c>
      <c r="I1628" s="17" t="str">
        <f>IF(SUM('Test Sample Data'!I$3:I$98)&gt;10,IF(AND(ISNUMBER('Test Sample Data'!I1627),'Test Sample Data'!I1627&lt;$B$1,'Test Sample Data'!I1627&gt;0),'Test Sample Data'!I1627,$B$1),"")</f>
        <v/>
      </c>
      <c r="J1628" s="17" t="str">
        <f>IF(SUM('Test Sample Data'!J$3:J$98)&gt;10,IF(AND(ISNUMBER('Test Sample Data'!J1627),'Test Sample Data'!J1627&lt;$B$1,'Test Sample Data'!J1627&gt;0),'Test Sample Data'!J1627,$B$1),"")</f>
        <v/>
      </c>
      <c r="K1628" s="17" t="str">
        <f>IF(SUM('Test Sample Data'!K$3:K$98)&gt;10,IF(AND(ISNUMBER('Test Sample Data'!K1627),'Test Sample Data'!K1627&lt;$B$1,'Test Sample Data'!K1627&gt;0),'Test Sample Data'!K1627,$B$1),"")</f>
        <v/>
      </c>
      <c r="L1628" s="17" t="str">
        <f>IF(SUM('Test Sample Data'!L$3:L$98)&gt;10,IF(AND(ISNUMBER('Test Sample Data'!L1627),'Test Sample Data'!L1627&lt;$B$1,'Test Sample Data'!L1627&gt;0),'Test Sample Data'!L1627,$B$1),"")</f>
        <v/>
      </c>
      <c r="M1628" s="17" t="str">
        <f>IF(SUM('Test Sample Data'!M$3:M$98)&gt;10,IF(AND(ISNUMBER('Test Sample Data'!M1627),'Test Sample Data'!M1627&lt;$B$1,'Test Sample Data'!M1627&gt;0),'Test Sample Data'!M1627,$B$1),"")</f>
        <v/>
      </c>
      <c r="N1628" s="17" t="str">
        <f>'Gene Table'!E1627</f>
        <v>hsa-miR-5586-3p</v>
      </c>
      <c r="O1628" s="17" t="str">
        <f>'Gene Table'!B1627</f>
        <v>D17</v>
      </c>
      <c r="P1628" s="17" t="str">
        <f>IF(SUM('Control Sample Data'!D$3:D$98)&gt;10,IF(AND(ISNUMBER('Control Sample Data'!D1627),'Control Sample Data'!D1627&lt;$B$1,'Control Sample Data'!D1627&gt;0),'Control Sample Data'!D1627,$B$1),"")</f>
        <v/>
      </c>
      <c r="Q1628" s="17" t="str">
        <f>IF(SUM('Control Sample Data'!E$3:E$98)&gt;10,IF(AND(ISNUMBER('Control Sample Data'!E1627),'Control Sample Data'!E1627&lt;$B$1,'Control Sample Data'!E1627&gt;0),'Control Sample Data'!E1627,$B$1),"")</f>
        <v/>
      </c>
      <c r="R1628" s="17" t="str">
        <f>IF(SUM('Control Sample Data'!F$3:F$98)&gt;10,IF(AND(ISNUMBER('Control Sample Data'!F1627),'Control Sample Data'!F1627&lt;$B$1,'Control Sample Data'!F1627&gt;0),'Control Sample Data'!F1627,$B$1),"")</f>
        <v/>
      </c>
      <c r="S1628" s="17" t="str">
        <f>IF(SUM('Control Sample Data'!G$3:G$98)&gt;10,IF(AND(ISNUMBER('Control Sample Data'!G1627),'Control Sample Data'!G1627&lt;$B$1,'Control Sample Data'!G1627&gt;0),'Control Sample Data'!G1627,$B$1),"")</f>
        <v/>
      </c>
      <c r="T1628" s="17" t="str">
        <f>IF(SUM('Control Sample Data'!H$3:H$98)&gt;10,IF(AND(ISNUMBER('Control Sample Data'!H1627),'Control Sample Data'!H1627&lt;$B$1,'Control Sample Data'!H1627&gt;0),'Control Sample Data'!H1627,$B$1),"")</f>
        <v/>
      </c>
      <c r="U1628" s="17" t="str">
        <f>IF(SUM('Control Sample Data'!I$3:I$98)&gt;10,IF(AND(ISNUMBER('Control Sample Data'!I1627),'Control Sample Data'!I1627&lt;$B$1,'Control Sample Data'!I1627&gt;0),'Control Sample Data'!I1627,$B$1),"")</f>
        <v/>
      </c>
      <c r="V1628" s="17" t="str">
        <f>IF(SUM('Control Sample Data'!J$3:J$98)&gt;10,IF(AND(ISNUMBER('Control Sample Data'!J1627),'Control Sample Data'!J1627&lt;$B$1,'Control Sample Data'!J1627&gt;0),'Control Sample Data'!J1627,$B$1),"")</f>
        <v/>
      </c>
      <c r="W1628" s="17" t="str">
        <f>IF(SUM('Control Sample Data'!K$3:K$98)&gt;10,IF(AND(ISNUMBER('Control Sample Data'!K1627),'Control Sample Data'!K1627&lt;$B$1,'Control Sample Data'!K1627&gt;0),'Control Sample Data'!K1627,$B$1),"")</f>
        <v/>
      </c>
      <c r="X1628" s="17" t="str">
        <f>IF(SUM('Control Sample Data'!L$3:L$98)&gt;10,IF(AND(ISNUMBER('Control Sample Data'!L1627),'Control Sample Data'!L1627&lt;$B$1,'Control Sample Data'!L1627&gt;0),'Control Sample Data'!L1627,$B$1),"")</f>
        <v/>
      </c>
      <c r="Y1628" s="17" t="str">
        <f>IF(SUM('Control Sample Data'!M$3:M$98)&gt;10,IF(AND(ISNUMBER('Control Sample Data'!M1627),'Control Sample Data'!M1627&lt;$B$1,'Control Sample Data'!M1627&gt;0),'Control Sample Data'!M1627,$B$1),"")</f>
        <v/>
      </c>
      <c r="AT1628" s="36" t="str">
        <f t="shared" si="1086"/>
        <v/>
      </c>
      <c r="AU1628" s="36" t="str">
        <f t="shared" si="1087"/>
        <v/>
      </c>
      <c r="AV1628" s="36" t="str">
        <f t="shared" si="1088"/>
        <v/>
      </c>
      <c r="AW1628" s="36" t="str">
        <f t="shared" si="1089"/>
        <v/>
      </c>
      <c r="AX1628" s="36" t="str">
        <f t="shared" si="1090"/>
        <v/>
      </c>
      <c r="AY1628" s="36" t="str">
        <f t="shared" si="1091"/>
        <v/>
      </c>
      <c r="AZ1628" s="36" t="str">
        <f t="shared" si="1092"/>
        <v/>
      </c>
      <c r="BA1628" s="36" t="str">
        <f t="shared" si="1093"/>
        <v/>
      </c>
      <c r="BB1628" s="36" t="str">
        <f t="shared" si="1094"/>
        <v/>
      </c>
      <c r="BC1628" s="36" t="str">
        <f t="shared" si="1095"/>
        <v/>
      </c>
      <c r="BD1628" s="36" t="str">
        <f t="shared" si="1096"/>
        <v/>
      </c>
      <c r="BE1628" s="36" t="str">
        <f t="shared" si="1097"/>
        <v/>
      </c>
      <c r="BF1628" s="36" t="str">
        <f t="shared" si="1098"/>
        <v/>
      </c>
      <c r="BG1628" s="36" t="str">
        <f t="shared" si="1099"/>
        <v/>
      </c>
      <c r="BH1628" s="36" t="str">
        <f t="shared" si="1100"/>
        <v/>
      </c>
      <c r="BI1628" s="36" t="str">
        <f t="shared" si="1101"/>
        <v/>
      </c>
      <c r="BJ1628" s="36" t="str">
        <f t="shared" si="1102"/>
        <v/>
      </c>
      <c r="BK1628" s="36" t="str">
        <f t="shared" si="1103"/>
        <v/>
      </c>
      <c r="BL1628" s="36" t="str">
        <f t="shared" si="1104"/>
        <v/>
      </c>
      <c r="BM1628" s="36" t="str">
        <f t="shared" si="1105"/>
        <v/>
      </c>
      <c r="BN1628" s="38" t="e">
        <f t="shared" si="1064"/>
        <v>#DIV/0!</v>
      </c>
      <c r="BO1628" s="38" t="e">
        <f t="shared" si="1065"/>
        <v>#DIV/0!</v>
      </c>
      <c r="BP1628" s="39" t="str">
        <f t="shared" si="1066"/>
        <v/>
      </c>
      <c r="BQ1628" s="39" t="str">
        <f t="shared" si="1067"/>
        <v/>
      </c>
      <c r="BR1628" s="39" t="str">
        <f t="shared" si="1068"/>
        <v/>
      </c>
      <c r="BS1628" s="39" t="str">
        <f t="shared" si="1069"/>
        <v/>
      </c>
      <c r="BT1628" s="39" t="str">
        <f t="shared" si="1070"/>
        <v/>
      </c>
      <c r="BU1628" s="39" t="str">
        <f t="shared" si="1071"/>
        <v/>
      </c>
      <c r="BV1628" s="39" t="str">
        <f t="shared" si="1072"/>
        <v/>
      </c>
      <c r="BW1628" s="39" t="str">
        <f t="shared" si="1073"/>
        <v/>
      </c>
      <c r="BX1628" s="39" t="str">
        <f t="shared" si="1074"/>
        <v/>
      </c>
      <c r="BY1628" s="39" t="str">
        <f t="shared" si="1075"/>
        <v/>
      </c>
      <c r="BZ1628" s="39" t="str">
        <f t="shared" si="1076"/>
        <v/>
      </c>
      <c r="CA1628" s="39" t="str">
        <f t="shared" si="1077"/>
        <v/>
      </c>
      <c r="CB1628" s="39" t="str">
        <f t="shared" si="1078"/>
        <v/>
      </c>
      <c r="CC1628" s="39" t="str">
        <f t="shared" si="1079"/>
        <v/>
      </c>
      <c r="CD1628" s="39" t="str">
        <f t="shared" si="1080"/>
        <v/>
      </c>
      <c r="CE1628" s="39" t="str">
        <f t="shared" si="1081"/>
        <v/>
      </c>
      <c r="CF1628" s="39" t="str">
        <f t="shared" si="1082"/>
        <v/>
      </c>
      <c r="CG1628" s="39" t="str">
        <f t="shared" si="1083"/>
        <v/>
      </c>
      <c r="CH1628" s="39" t="str">
        <f t="shared" si="1084"/>
        <v/>
      </c>
      <c r="CI1628" s="39" t="str">
        <f t="shared" si="1085"/>
        <v/>
      </c>
    </row>
    <row r="1629" spans="1:87">
      <c r="A1629" s="18"/>
      <c r="B1629" s="15">
        <f>'Gene Table'!E1628</f>
        <v>0</v>
      </c>
      <c r="C1629" s="15" t="str">
        <f>'Gene Table'!B1628</f>
        <v>D18</v>
      </c>
      <c r="D1629" s="16" t="str">
        <f>IF(SUM('Test Sample Data'!D$3:D$98)&gt;10,IF(AND(ISNUMBER('Test Sample Data'!D1628),'Test Sample Data'!D1628&lt;$B$1,'Test Sample Data'!D1628&gt;0),'Test Sample Data'!D1628,$B$1),"")</f>
        <v/>
      </c>
      <c r="E1629" s="17" t="str">
        <f>IF(SUM('Test Sample Data'!E$3:E$98)&gt;10,IF(AND(ISNUMBER('Test Sample Data'!E1628),'Test Sample Data'!E1628&lt;$B$1,'Test Sample Data'!E1628&gt;0),'Test Sample Data'!E1628,$B$1),"")</f>
        <v/>
      </c>
      <c r="F1629" s="17" t="str">
        <f>IF(SUM('Test Sample Data'!F$3:F$98)&gt;10,IF(AND(ISNUMBER('Test Sample Data'!F1628),'Test Sample Data'!F1628&lt;$B$1,'Test Sample Data'!F1628&gt;0),'Test Sample Data'!F1628,$B$1),"")</f>
        <v/>
      </c>
      <c r="G1629" s="17" t="str">
        <f>IF(SUM('Test Sample Data'!G$3:G$98)&gt;10,IF(AND(ISNUMBER('Test Sample Data'!G1628),'Test Sample Data'!G1628&lt;$B$1,'Test Sample Data'!G1628&gt;0),'Test Sample Data'!G1628,$B$1),"")</f>
        <v/>
      </c>
      <c r="H1629" s="17" t="str">
        <f>IF(SUM('Test Sample Data'!H$3:H$98)&gt;10,IF(AND(ISNUMBER('Test Sample Data'!H1628),'Test Sample Data'!H1628&lt;$B$1,'Test Sample Data'!H1628&gt;0),'Test Sample Data'!H1628,$B$1),"")</f>
        <v/>
      </c>
      <c r="I1629" s="17" t="str">
        <f>IF(SUM('Test Sample Data'!I$3:I$98)&gt;10,IF(AND(ISNUMBER('Test Sample Data'!I1628),'Test Sample Data'!I1628&lt;$B$1,'Test Sample Data'!I1628&gt;0),'Test Sample Data'!I1628,$B$1),"")</f>
        <v/>
      </c>
      <c r="J1629" s="17" t="str">
        <f>IF(SUM('Test Sample Data'!J$3:J$98)&gt;10,IF(AND(ISNUMBER('Test Sample Data'!J1628),'Test Sample Data'!J1628&lt;$B$1,'Test Sample Data'!J1628&gt;0),'Test Sample Data'!J1628,$B$1),"")</f>
        <v/>
      </c>
      <c r="K1629" s="17" t="str">
        <f>IF(SUM('Test Sample Data'!K$3:K$98)&gt;10,IF(AND(ISNUMBER('Test Sample Data'!K1628),'Test Sample Data'!K1628&lt;$B$1,'Test Sample Data'!K1628&gt;0),'Test Sample Data'!K1628,$B$1),"")</f>
        <v/>
      </c>
      <c r="L1629" s="17" t="str">
        <f>IF(SUM('Test Sample Data'!L$3:L$98)&gt;10,IF(AND(ISNUMBER('Test Sample Data'!L1628),'Test Sample Data'!L1628&lt;$B$1,'Test Sample Data'!L1628&gt;0),'Test Sample Data'!L1628,$B$1),"")</f>
        <v/>
      </c>
      <c r="M1629" s="17" t="str">
        <f>IF(SUM('Test Sample Data'!M$3:M$98)&gt;10,IF(AND(ISNUMBER('Test Sample Data'!M1628),'Test Sample Data'!M1628&lt;$B$1,'Test Sample Data'!M1628&gt;0),'Test Sample Data'!M1628,$B$1),"")</f>
        <v/>
      </c>
      <c r="N1629" s="17">
        <f>'Gene Table'!E1628</f>
        <v>0</v>
      </c>
      <c r="O1629" s="17" t="str">
        <f>'Gene Table'!B1628</f>
        <v>D18</v>
      </c>
      <c r="P1629" s="17" t="str">
        <f>IF(SUM('Control Sample Data'!D$3:D$98)&gt;10,IF(AND(ISNUMBER('Control Sample Data'!D1628),'Control Sample Data'!D1628&lt;$B$1,'Control Sample Data'!D1628&gt;0),'Control Sample Data'!D1628,$B$1),"")</f>
        <v/>
      </c>
      <c r="Q1629" s="17" t="str">
        <f>IF(SUM('Control Sample Data'!E$3:E$98)&gt;10,IF(AND(ISNUMBER('Control Sample Data'!E1628),'Control Sample Data'!E1628&lt;$B$1,'Control Sample Data'!E1628&gt;0),'Control Sample Data'!E1628,$B$1),"")</f>
        <v/>
      </c>
      <c r="R1629" s="17" t="str">
        <f>IF(SUM('Control Sample Data'!F$3:F$98)&gt;10,IF(AND(ISNUMBER('Control Sample Data'!F1628),'Control Sample Data'!F1628&lt;$B$1,'Control Sample Data'!F1628&gt;0),'Control Sample Data'!F1628,$B$1),"")</f>
        <v/>
      </c>
      <c r="S1629" s="17" t="str">
        <f>IF(SUM('Control Sample Data'!G$3:G$98)&gt;10,IF(AND(ISNUMBER('Control Sample Data'!G1628),'Control Sample Data'!G1628&lt;$B$1,'Control Sample Data'!G1628&gt;0),'Control Sample Data'!G1628,$B$1),"")</f>
        <v/>
      </c>
      <c r="T1629" s="17" t="str">
        <f>IF(SUM('Control Sample Data'!H$3:H$98)&gt;10,IF(AND(ISNUMBER('Control Sample Data'!H1628),'Control Sample Data'!H1628&lt;$B$1,'Control Sample Data'!H1628&gt;0),'Control Sample Data'!H1628,$B$1),"")</f>
        <v/>
      </c>
      <c r="U1629" s="17" t="str">
        <f>IF(SUM('Control Sample Data'!I$3:I$98)&gt;10,IF(AND(ISNUMBER('Control Sample Data'!I1628),'Control Sample Data'!I1628&lt;$B$1,'Control Sample Data'!I1628&gt;0),'Control Sample Data'!I1628,$B$1),"")</f>
        <v/>
      </c>
      <c r="V1629" s="17" t="str">
        <f>IF(SUM('Control Sample Data'!J$3:J$98)&gt;10,IF(AND(ISNUMBER('Control Sample Data'!J1628),'Control Sample Data'!J1628&lt;$B$1,'Control Sample Data'!J1628&gt;0),'Control Sample Data'!J1628,$B$1),"")</f>
        <v/>
      </c>
      <c r="W1629" s="17" t="str">
        <f>IF(SUM('Control Sample Data'!K$3:K$98)&gt;10,IF(AND(ISNUMBER('Control Sample Data'!K1628),'Control Sample Data'!K1628&lt;$B$1,'Control Sample Data'!K1628&gt;0),'Control Sample Data'!K1628,$B$1),"")</f>
        <v/>
      </c>
      <c r="X1629" s="17" t="str">
        <f>IF(SUM('Control Sample Data'!L$3:L$98)&gt;10,IF(AND(ISNUMBER('Control Sample Data'!L1628),'Control Sample Data'!L1628&lt;$B$1,'Control Sample Data'!L1628&gt;0),'Control Sample Data'!L1628,$B$1),"")</f>
        <v/>
      </c>
      <c r="Y1629" s="17" t="str">
        <f>IF(SUM('Control Sample Data'!M$3:M$98)&gt;10,IF(AND(ISNUMBER('Control Sample Data'!M1628),'Control Sample Data'!M1628&lt;$B$1,'Control Sample Data'!M1628&gt;0),'Control Sample Data'!M1628,$B$1),"")</f>
        <v/>
      </c>
      <c r="AT1629" s="36" t="str">
        <f t="shared" si="1086"/>
        <v/>
      </c>
      <c r="AU1629" s="36" t="str">
        <f t="shared" si="1087"/>
        <v/>
      </c>
      <c r="AV1629" s="36" t="str">
        <f t="shared" si="1088"/>
        <v/>
      </c>
      <c r="AW1629" s="36" t="str">
        <f t="shared" si="1089"/>
        <v/>
      </c>
      <c r="AX1629" s="36" t="str">
        <f t="shared" si="1090"/>
        <v/>
      </c>
      <c r="AY1629" s="36" t="str">
        <f t="shared" si="1091"/>
        <v/>
      </c>
      <c r="AZ1629" s="36" t="str">
        <f t="shared" si="1092"/>
        <v/>
      </c>
      <c r="BA1629" s="36" t="str">
        <f t="shared" si="1093"/>
        <v/>
      </c>
      <c r="BB1629" s="36" t="str">
        <f t="shared" si="1094"/>
        <v/>
      </c>
      <c r="BC1629" s="36" t="str">
        <f t="shared" si="1095"/>
        <v/>
      </c>
      <c r="BD1629" s="36" t="str">
        <f t="shared" si="1096"/>
        <v/>
      </c>
      <c r="BE1629" s="36" t="str">
        <f t="shared" si="1097"/>
        <v/>
      </c>
      <c r="BF1629" s="36" t="str">
        <f t="shared" si="1098"/>
        <v/>
      </c>
      <c r="BG1629" s="36" t="str">
        <f t="shared" si="1099"/>
        <v/>
      </c>
      <c r="BH1629" s="36" t="str">
        <f t="shared" si="1100"/>
        <v/>
      </c>
      <c r="BI1629" s="36" t="str">
        <f t="shared" si="1101"/>
        <v/>
      </c>
      <c r="BJ1629" s="36" t="str">
        <f t="shared" si="1102"/>
        <v/>
      </c>
      <c r="BK1629" s="36" t="str">
        <f t="shared" si="1103"/>
        <v/>
      </c>
      <c r="BL1629" s="36" t="str">
        <f t="shared" si="1104"/>
        <v/>
      </c>
      <c r="BM1629" s="36" t="str">
        <f t="shared" si="1105"/>
        <v/>
      </c>
      <c r="BN1629" s="38" t="e">
        <f t="shared" si="1064"/>
        <v>#DIV/0!</v>
      </c>
      <c r="BO1629" s="38" t="e">
        <f t="shared" si="1065"/>
        <v>#DIV/0!</v>
      </c>
      <c r="BP1629" s="39" t="str">
        <f t="shared" si="1066"/>
        <v/>
      </c>
      <c r="BQ1629" s="39" t="str">
        <f t="shared" si="1067"/>
        <v/>
      </c>
      <c r="BR1629" s="39" t="str">
        <f t="shared" si="1068"/>
        <v/>
      </c>
      <c r="BS1629" s="39" t="str">
        <f t="shared" si="1069"/>
        <v/>
      </c>
      <c r="BT1629" s="39" t="str">
        <f t="shared" si="1070"/>
        <v/>
      </c>
      <c r="BU1629" s="39" t="str">
        <f t="shared" si="1071"/>
        <v/>
      </c>
      <c r="BV1629" s="39" t="str">
        <f t="shared" si="1072"/>
        <v/>
      </c>
      <c r="BW1629" s="39" t="str">
        <f t="shared" si="1073"/>
        <v/>
      </c>
      <c r="BX1629" s="39" t="str">
        <f t="shared" si="1074"/>
        <v/>
      </c>
      <c r="BY1629" s="39" t="str">
        <f t="shared" si="1075"/>
        <v/>
      </c>
      <c r="BZ1629" s="39" t="str">
        <f t="shared" si="1076"/>
        <v/>
      </c>
      <c r="CA1629" s="39" t="str">
        <f t="shared" si="1077"/>
        <v/>
      </c>
      <c r="CB1629" s="39" t="str">
        <f t="shared" si="1078"/>
        <v/>
      </c>
      <c r="CC1629" s="39" t="str">
        <f t="shared" si="1079"/>
        <v/>
      </c>
      <c r="CD1629" s="39" t="str">
        <f t="shared" si="1080"/>
        <v/>
      </c>
      <c r="CE1629" s="39" t="str">
        <f t="shared" si="1081"/>
        <v/>
      </c>
      <c r="CF1629" s="39" t="str">
        <f t="shared" si="1082"/>
        <v/>
      </c>
      <c r="CG1629" s="39" t="str">
        <f t="shared" si="1083"/>
        <v/>
      </c>
      <c r="CH1629" s="39" t="str">
        <f t="shared" si="1084"/>
        <v/>
      </c>
      <c r="CI1629" s="39" t="str">
        <f t="shared" si="1085"/>
        <v/>
      </c>
    </row>
    <row r="1630" spans="1:87">
      <c r="A1630" s="18"/>
      <c r="B1630" s="15" t="str">
        <f>'Gene Table'!E1629</f>
        <v>hsa-miR-5587-5p</v>
      </c>
      <c r="C1630" s="15" t="str">
        <f>'Gene Table'!B1629</f>
        <v>D19</v>
      </c>
      <c r="D1630" s="16" t="str">
        <f>IF(SUM('Test Sample Data'!D$3:D$98)&gt;10,IF(AND(ISNUMBER('Test Sample Data'!D1629),'Test Sample Data'!D1629&lt;$B$1,'Test Sample Data'!D1629&gt;0),'Test Sample Data'!D1629,$B$1),"")</f>
        <v/>
      </c>
      <c r="E1630" s="17" t="str">
        <f>IF(SUM('Test Sample Data'!E$3:E$98)&gt;10,IF(AND(ISNUMBER('Test Sample Data'!E1629),'Test Sample Data'!E1629&lt;$B$1,'Test Sample Data'!E1629&gt;0),'Test Sample Data'!E1629,$B$1),"")</f>
        <v/>
      </c>
      <c r="F1630" s="17" t="str">
        <f>IF(SUM('Test Sample Data'!F$3:F$98)&gt;10,IF(AND(ISNUMBER('Test Sample Data'!F1629),'Test Sample Data'!F1629&lt;$B$1,'Test Sample Data'!F1629&gt;0),'Test Sample Data'!F1629,$B$1),"")</f>
        <v/>
      </c>
      <c r="G1630" s="17" t="str">
        <f>IF(SUM('Test Sample Data'!G$3:G$98)&gt;10,IF(AND(ISNUMBER('Test Sample Data'!G1629),'Test Sample Data'!G1629&lt;$B$1,'Test Sample Data'!G1629&gt;0),'Test Sample Data'!G1629,$B$1),"")</f>
        <v/>
      </c>
      <c r="H1630" s="17" t="str">
        <f>IF(SUM('Test Sample Data'!H$3:H$98)&gt;10,IF(AND(ISNUMBER('Test Sample Data'!H1629),'Test Sample Data'!H1629&lt;$B$1,'Test Sample Data'!H1629&gt;0),'Test Sample Data'!H1629,$B$1),"")</f>
        <v/>
      </c>
      <c r="I1630" s="17" t="str">
        <f>IF(SUM('Test Sample Data'!I$3:I$98)&gt;10,IF(AND(ISNUMBER('Test Sample Data'!I1629),'Test Sample Data'!I1629&lt;$B$1,'Test Sample Data'!I1629&gt;0),'Test Sample Data'!I1629,$B$1),"")</f>
        <v/>
      </c>
      <c r="J1630" s="17" t="str">
        <f>IF(SUM('Test Sample Data'!J$3:J$98)&gt;10,IF(AND(ISNUMBER('Test Sample Data'!J1629),'Test Sample Data'!J1629&lt;$B$1,'Test Sample Data'!J1629&gt;0),'Test Sample Data'!J1629,$B$1),"")</f>
        <v/>
      </c>
      <c r="K1630" s="17" t="str">
        <f>IF(SUM('Test Sample Data'!K$3:K$98)&gt;10,IF(AND(ISNUMBER('Test Sample Data'!K1629),'Test Sample Data'!K1629&lt;$B$1,'Test Sample Data'!K1629&gt;0),'Test Sample Data'!K1629,$B$1),"")</f>
        <v/>
      </c>
      <c r="L1630" s="17" t="str">
        <f>IF(SUM('Test Sample Data'!L$3:L$98)&gt;10,IF(AND(ISNUMBER('Test Sample Data'!L1629),'Test Sample Data'!L1629&lt;$B$1,'Test Sample Data'!L1629&gt;0),'Test Sample Data'!L1629,$B$1),"")</f>
        <v/>
      </c>
      <c r="M1630" s="17" t="str">
        <f>IF(SUM('Test Sample Data'!M$3:M$98)&gt;10,IF(AND(ISNUMBER('Test Sample Data'!M1629),'Test Sample Data'!M1629&lt;$B$1,'Test Sample Data'!M1629&gt;0),'Test Sample Data'!M1629,$B$1),"")</f>
        <v/>
      </c>
      <c r="N1630" s="17" t="str">
        <f>'Gene Table'!E1629</f>
        <v>hsa-miR-5587-5p</v>
      </c>
      <c r="O1630" s="17" t="str">
        <f>'Gene Table'!B1629</f>
        <v>D19</v>
      </c>
      <c r="P1630" s="17" t="str">
        <f>IF(SUM('Control Sample Data'!D$3:D$98)&gt;10,IF(AND(ISNUMBER('Control Sample Data'!D1629),'Control Sample Data'!D1629&lt;$B$1,'Control Sample Data'!D1629&gt;0),'Control Sample Data'!D1629,$B$1),"")</f>
        <v/>
      </c>
      <c r="Q1630" s="17" t="str">
        <f>IF(SUM('Control Sample Data'!E$3:E$98)&gt;10,IF(AND(ISNUMBER('Control Sample Data'!E1629),'Control Sample Data'!E1629&lt;$B$1,'Control Sample Data'!E1629&gt;0),'Control Sample Data'!E1629,$B$1),"")</f>
        <v/>
      </c>
      <c r="R1630" s="17" t="str">
        <f>IF(SUM('Control Sample Data'!F$3:F$98)&gt;10,IF(AND(ISNUMBER('Control Sample Data'!F1629),'Control Sample Data'!F1629&lt;$B$1,'Control Sample Data'!F1629&gt;0),'Control Sample Data'!F1629,$B$1),"")</f>
        <v/>
      </c>
      <c r="S1630" s="17" t="str">
        <f>IF(SUM('Control Sample Data'!G$3:G$98)&gt;10,IF(AND(ISNUMBER('Control Sample Data'!G1629),'Control Sample Data'!G1629&lt;$B$1,'Control Sample Data'!G1629&gt;0),'Control Sample Data'!G1629,$B$1),"")</f>
        <v/>
      </c>
      <c r="T1630" s="17" t="str">
        <f>IF(SUM('Control Sample Data'!H$3:H$98)&gt;10,IF(AND(ISNUMBER('Control Sample Data'!H1629),'Control Sample Data'!H1629&lt;$B$1,'Control Sample Data'!H1629&gt;0),'Control Sample Data'!H1629,$B$1),"")</f>
        <v/>
      </c>
      <c r="U1630" s="17" t="str">
        <f>IF(SUM('Control Sample Data'!I$3:I$98)&gt;10,IF(AND(ISNUMBER('Control Sample Data'!I1629),'Control Sample Data'!I1629&lt;$B$1,'Control Sample Data'!I1629&gt;0),'Control Sample Data'!I1629,$B$1),"")</f>
        <v/>
      </c>
      <c r="V1630" s="17" t="str">
        <f>IF(SUM('Control Sample Data'!J$3:J$98)&gt;10,IF(AND(ISNUMBER('Control Sample Data'!J1629),'Control Sample Data'!J1629&lt;$B$1,'Control Sample Data'!J1629&gt;0),'Control Sample Data'!J1629,$B$1),"")</f>
        <v/>
      </c>
      <c r="W1630" s="17" t="str">
        <f>IF(SUM('Control Sample Data'!K$3:K$98)&gt;10,IF(AND(ISNUMBER('Control Sample Data'!K1629),'Control Sample Data'!K1629&lt;$B$1,'Control Sample Data'!K1629&gt;0),'Control Sample Data'!K1629,$B$1),"")</f>
        <v/>
      </c>
      <c r="X1630" s="17" t="str">
        <f>IF(SUM('Control Sample Data'!L$3:L$98)&gt;10,IF(AND(ISNUMBER('Control Sample Data'!L1629),'Control Sample Data'!L1629&lt;$B$1,'Control Sample Data'!L1629&gt;0),'Control Sample Data'!L1629,$B$1),"")</f>
        <v/>
      </c>
      <c r="Y1630" s="17" t="str">
        <f>IF(SUM('Control Sample Data'!M$3:M$98)&gt;10,IF(AND(ISNUMBER('Control Sample Data'!M1629),'Control Sample Data'!M1629&lt;$B$1,'Control Sample Data'!M1629&gt;0),'Control Sample Data'!M1629,$B$1),"")</f>
        <v/>
      </c>
      <c r="AT1630" s="36" t="str">
        <f t="shared" si="1086"/>
        <v/>
      </c>
      <c r="AU1630" s="36" t="str">
        <f t="shared" si="1087"/>
        <v/>
      </c>
      <c r="AV1630" s="36" t="str">
        <f t="shared" si="1088"/>
        <v/>
      </c>
      <c r="AW1630" s="36" t="str">
        <f t="shared" si="1089"/>
        <v/>
      </c>
      <c r="AX1630" s="36" t="str">
        <f t="shared" si="1090"/>
        <v/>
      </c>
      <c r="AY1630" s="36" t="str">
        <f t="shared" si="1091"/>
        <v/>
      </c>
      <c r="AZ1630" s="36" t="str">
        <f t="shared" si="1092"/>
        <v/>
      </c>
      <c r="BA1630" s="36" t="str">
        <f t="shared" si="1093"/>
        <v/>
      </c>
      <c r="BB1630" s="36" t="str">
        <f t="shared" si="1094"/>
        <v/>
      </c>
      <c r="BC1630" s="36" t="str">
        <f t="shared" si="1095"/>
        <v/>
      </c>
      <c r="BD1630" s="36" t="str">
        <f t="shared" si="1096"/>
        <v/>
      </c>
      <c r="BE1630" s="36" t="str">
        <f t="shared" si="1097"/>
        <v/>
      </c>
      <c r="BF1630" s="36" t="str">
        <f t="shared" si="1098"/>
        <v/>
      </c>
      <c r="BG1630" s="36" t="str">
        <f t="shared" si="1099"/>
        <v/>
      </c>
      <c r="BH1630" s="36" t="str">
        <f t="shared" si="1100"/>
        <v/>
      </c>
      <c r="BI1630" s="36" t="str">
        <f t="shared" si="1101"/>
        <v/>
      </c>
      <c r="BJ1630" s="36" t="str">
        <f t="shared" si="1102"/>
        <v/>
      </c>
      <c r="BK1630" s="36" t="str">
        <f t="shared" si="1103"/>
        <v/>
      </c>
      <c r="BL1630" s="36" t="str">
        <f t="shared" si="1104"/>
        <v/>
      </c>
      <c r="BM1630" s="36" t="str">
        <f t="shared" si="1105"/>
        <v/>
      </c>
      <c r="BN1630" s="38" t="e">
        <f t="shared" si="1064"/>
        <v>#DIV/0!</v>
      </c>
      <c r="BO1630" s="38" t="e">
        <f t="shared" si="1065"/>
        <v>#DIV/0!</v>
      </c>
      <c r="BP1630" s="39" t="str">
        <f t="shared" si="1066"/>
        <v/>
      </c>
      <c r="BQ1630" s="39" t="str">
        <f t="shared" si="1067"/>
        <v/>
      </c>
      <c r="BR1630" s="39" t="str">
        <f t="shared" si="1068"/>
        <v/>
      </c>
      <c r="BS1630" s="39" t="str">
        <f t="shared" si="1069"/>
        <v/>
      </c>
      <c r="BT1630" s="39" t="str">
        <f t="shared" si="1070"/>
        <v/>
      </c>
      <c r="BU1630" s="39" t="str">
        <f t="shared" si="1071"/>
        <v/>
      </c>
      <c r="BV1630" s="39" t="str">
        <f t="shared" si="1072"/>
        <v/>
      </c>
      <c r="BW1630" s="39" t="str">
        <f t="shared" si="1073"/>
        <v/>
      </c>
      <c r="BX1630" s="39" t="str">
        <f t="shared" si="1074"/>
        <v/>
      </c>
      <c r="BY1630" s="39" t="str">
        <f t="shared" si="1075"/>
        <v/>
      </c>
      <c r="BZ1630" s="39" t="str">
        <f t="shared" si="1076"/>
        <v/>
      </c>
      <c r="CA1630" s="39" t="str">
        <f t="shared" si="1077"/>
        <v/>
      </c>
      <c r="CB1630" s="39" t="str">
        <f t="shared" si="1078"/>
        <v/>
      </c>
      <c r="CC1630" s="39" t="str">
        <f t="shared" si="1079"/>
        <v/>
      </c>
      <c r="CD1630" s="39" t="str">
        <f t="shared" si="1080"/>
        <v/>
      </c>
      <c r="CE1630" s="39" t="str">
        <f t="shared" si="1081"/>
        <v/>
      </c>
      <c r="CF1630" s="39" t="str">
        <f t="shared" si="1082"/>
        <v/>
      </c>
      <c r="CG1630" s="39" t="str">
        <f t="shared" si="1083"/>
        <v/>
      </c>
      <c r="CH1630" s="39" t="str">
        <f t="shared" si="1084"/>
        <v/>
      </c>
      <c r="CI1630" s="39" t="str">
        <f t="shared" si="1085"/>
        <v/>
      </c>
    </row>
    <row r="1631" spans="1:87">
      <c r="A1631" s="18"/>
      <c r="B1631" s="15">
        <f>'Gene Table'!E1630</f>
        <v>0</v>
      </c>
      <c r="C1631" s="15" t="str">
        <f>'Gene Table'!B1630</f>
        <v>D20</v>
      </c>
      <c r="D1631" s="16" t="str">
        <f>IF(SUM('Test Sample Data'!D$3:D$98)&gt;10,IF(AND(ISNUMBER('Test Sample Data'!D1630),'Test Sample Data'!D1630&lt;$B$1,'Test Sample Data'!D1630&gt;0),'Test Sample Data'!D1630,$B$1),"")</f>
        <v/>
      </c>
      <c r="E1631" s="17" t="str">
        <f>IF(SUM('Test Sample Data'!E$3:E$98)&gt;10,IF(AND(ISNUMBER('Test Sample Data'!E1630),'Test Sample Data'!E1630&lt;$B$1,'Test Sample Data'!E1630&gt;0),'Test Sample Data'!E1630,$B$1),"")</f>
        <v/>
      </c>
      <c r="F1631" s="17" t="str">
        <f>IF(SUM('Test Sample Data'!F$3:F$98)&gt;10,IF(AND(ISNUMBER('Test Sample Data'!F1630),'Test Sample Data'!F1630&lt;$B$1,'Test Sample Data'!F1630&gt;0),'Test Sample Data'!F1630,$B$1),"")</f>
        <v/>
      </c>
      <c r="G1631" s="17" t="str">
        <f>IF(SUM('Test Sample Data'!G$3:G$98)&gt;10,IF(AND(ISNUMBER('Test Sample Data'!G1630),'Test Sample Data'!G1630&lt;$B$1,'Test Sample Data'!G1630&gt;0),'Test Sample Data'!G1630,$B$1),"")</f>
        <v/>
      </c>
      <c r="H1631" s="17" t="str">
        <f>IF(SUM('Test Sample Data'!H$3:H$98)&gt;10,IF(AND(ISNUMBER('Test Sample Data'!H1630),'Test Sample Data'!H1630&lt;$B$1,'Test Sample Data'!H1630&gt;0),'Test Sample Data'!H1630,$B$1),"")</f>
        <v/>
      </c>
      <c r="I1631" s="17" t="str">
        <f>IF(SUM('Test Sample Data'!I$3:I$98)&gt;10,IF(AND(ISNUMBER('Test Sample Data'!I1630),'Test Sample Data'!I1630&lt;$B$1,'Test Sample Data'!I1630&gt;0),'Test Sample Data'!I1630,$B$1),"")</f>
        <v/>
      </c>
      <c r="J1631" s="17" t="str">
        <f>IF(SUM('Test Sample Data'!J$3:J$98)&gt;10,IF(AND(ISNUMBER('Test Sample Data'!J1630),'Test Sample Data'!J1630&lt;$B$1,'Test Sample Data'!J1630&gt;0),'Test Sample Data'!J1630,$B$1),"")</f>
        <v/>
      </c>
      <c r="K1631" s="17" t="str">
        <f>IF(SUM('Test Sample Data'!K$3:K$98)&gt;10,IF(AND(ISNUMBER('Test Sample Data'!K1630),'Test Sample Data'!K1630&lt;$B$1,'Test Sample Data'!K1630&gt;0),'Test Sample Data'!K1630,$B$1),"")</f>
        <v/>
      </c>
      <c r="L1631" s="17" t="str">
        <f>IF(SUM('Test Sample Data'!L$3:L$98)&gt;10,IF(AND(ISNUMBER('Test Sample Data'!L1630),'Test Sample Data'!L1630&lt;$B$1,'Test Sample Data'!L1630&gt;0),'Test Sample Data'!L1630,$B$1),"")</f>
        <v/>
      </c>
      <c r="M1631" s="17" t="str">
        <f>IF(SUM('Test Sample Data'!M$3:M$98)&gt;10,IF(AND(ISNUMBER('Test Sample Data'!M1630),'Test Sample Data'!M1630&lt;$B$1,'Test Sample Data'!M1630&gt;0),'Test Sample Data'!M1630,$B$1),"")</f>
        <v/>
      </c>
      <c r="N1631" s="17">
        <f>'Gene Table'!E1630</f>
        <v>0</v>
      </c>
      <c r="O1631" s="17" t="str">
        <f>'Gene Table'!B1630</f>
        <v>D20</v>
      </c>
      <c r="P1631" s="17" t="str">
        <f>IF(SUM('Control Sample Data'!D$3:D$98)&gt;10,IF(AND(ISNUMBER('Control Sample Data'!D1630),'Control Sample Data'!D1630&lt;$B$1,'Control Sample Data'!D1630&gt;0),'Control Sample Data'!D1630,$B$1),"")</f>
        <v/>
      </c>
      <c r="Q1631" s="17" t="str">
        <f>IF(SUM('Control Sample Data'!E$3:E$98)&gt;10,IF(AND(ISNUMBER('Control Sample Data'!E1630),'Control Sample Data'!E1630&lt;$B$1,'Control Sample Data'!E1630&gt;0),'Control Sample Data'!E1630,$B$1),"")</f>
        <v/>
      </c>
      <c r="R1631" s="17" t="str">
        <f>IF(SUM('Control Sample Data'!F$3:F$98)&gt;10,IF(AND(ISNUMBER('Control Sample Data'!F1630),'Control Sample Data'!F1630&lt;$B$1,'Control Sample Data'!F1630&gt;0),'Control Sample Data'!F1630,$B$1),"")</f>
        <v/>
      </c>
      <c r="S1631" s="17" t="str">
        <f>IF(SUM('Control Sample Data'!G$3:G$98)&gt;10,IF(AND(ISNUMBER('Control Sample Data'!G1630),'Control Sample Data'!G1630&lt;$B$1,'Control Sample Data'!G1630&gt;0),'Control Sample Data'!G1630,$B$1),"")</f>
        <v/>
      </c>
      <c r="T1631" s="17" t="str">
        <f>IF(SUM('Control Sample Data'!H$3:H$98)&gt;10,IF(AND(ISNUMBER('Control Sample Data'!H1630),'Control Sample Data'!H1630&lt;$B$1,'Control Sample Data'!H1630&gt;0),'Control Sample Data'!H1630,$B$1),"")</f>
        <v/>
      </c>
      <c r="U1631" s="17" t="str">
        <f>IF(SUM('Control Sample Data'!I$3:I$98)&gt;10,IF(AND(ISNUMBER('Control Sample Data'!I1630),'Control Sample Data'!I1630&lt;$B$1,'Control Sample Data'!I1630&gt;0),'Control Sample Data'!I1630,$B$1),"")</f>
        <v/>
      </c>
      <c r="V1631" s="17" t="str">
        <f>IF(SUM('Control Sample Data'!J$3:J$98)&gt;10,IF(AND(ISNUMBER('Control Sample Data'!J1630),'Control Sample Data'!J1630&lt;$B$1,'Control Sample Data'!J1630&gt;0),'Control Sample Data'!J1630,$B$1),"")</f>
        <v/>
      </c>
      <c r="W1631" s="17" t="str">
        <f>IF(SUM('Control Sample Data'!K$3:K$98)&gt;10,IF(AND(ISNUMBER('Control Sample Data'!K1630),'Control Sample Data'!K1630&lt;$B$1,'Control Sample Data'!K1630&gt;0),'Control Sample Data'!K1630,$B$1),"")</f>
        <v/>
      </c>
      <c r="X1631" s="17" t="str">
        <f>IF(SUM('Control Sample Data'!L$3:L$98)&gt;10,IF(AND(ISNUMBER('Control Sample Data'!L1630),'Control Sample Data'!L1630&lt;$B$1,'Control Sample Data'!L1630&gt;0),'Control Sample Data'!L1630,$B$1),"")</f>
        <v/>
      </c>
      <c r="Y1631" s="17" t="str">
        <f>IF(SUM('Control Sample Data'!M$3:M$98)&gt;10,IF(AND(ISNUMBER('Control Sample Data'!M1630),'Control Sample Data'!M1630&lt;$B$1,'Control Sample Data'!M1630&gt;0),'Control Sample Data'!M1630,$B$1),"")</f>
        <v/>
      </c>
      <c r="AT1631" s="36" t="str">
        <f t="shared" si="1086"/>
        <v/>
      </c>
      <c r="AU1631" s="36" t="str">
        <f t="shared" si="1087"/>
        <v/>
      </c>
      <c r="AV1631" s="36" t="str">
        <f t="shared" si="1088"/>
        <v/>
      </c>
      <c r="AW1631" s="36" t="str">
        <f t="shared" si="1089"/>
        <v/>
      </c>
      <c r="AX1631" s="36" t="str">
        <f t="shared" si="1090"/>
        <v/>
      </c>
      <c r="AY1631" s="36" t="str">
        <f t="shared" si="1091"/>
        <v/>
      </c>
      <c r="AZ1631" s="36" t="str">
        <f t="shared" si="1092"/>
        <v/>
      </c>
      <c r="BA1631" s="36" t="str">
        <f t="shared" si="1093"/>
        <v/>
      </c>
      <c r="BB1631" s="36" t="str">
        <f t="shared" si="1094"/>
        <v/>
      </c>
      <c r="BC1631" s="36" t="str">
        <f t="shared" si="1095"/>
        <v/>
      </c>
      <c r="BD1631" s="36" t="str">
        <f t="shared" si="1096"/>
        <v/>
      </c>
      <c r="BE1631" s="36" t="str">
        <f t="shared" si="1097"/>
        <v/>
      </c>
      <c r="BF1631" s="36" t="str">
        <f t="shared" si="1098"/>
        <v/>
      </c>
      <c r="BG1631" s="36" t="str">
        <f t="shared" si="1099"/>
        <v/>
      </c>
      <c r="BH1631" s="36" t="str">
        <f t="shared" si="1100"/>
        <v/>
      </c>
      <c r="BI1631" s="36" t="str">
        <f t="shared" si="1101"/>
        <v/>
      </c>
      <c r="BJ1631" s="36" t="str">
        <f t="shared" si="1102"/>
        <v/>
      </c>
      <c r="BK1631" s="36" t="str">
        <f t="shared" si="1103"/>
        <v/>
      </c>
      <c r="BL1631" s="36" t="str">
        <f t="shared" si="1104"/>
        <v/>
      </c>
      <c r="BM1631" s="36" t="str">
        <f t="shared" si="1105"/>
        <v/>
      </c>
      <c r="BN1631" s="38" t="e">
        <f t="shared" si="1064"/>
        <v>#DIV/0!</v>
      </c>
      <c r="BO1631" s="38" t="e">
        <f t="shared" si="1065"/>
        <v>#DIV/0!</v>
      </c>
      <c r="BP1631" s="39" t="str">
        <f t="shared" si="1066"/>
        <v/>
      </c>
      <c r="BQ1631" s="39" t="str">
        <f t="shared" si="1067"/>
        <v/>
      </c>
      <c r="BR1631" s="39" t="str">
        <f t="shared" si="1068"/>
        <v/>
      </c>
      <c r="BS1631" s="39" t="str">
        <f t="shared" si="1069"/>
        <v/>
      </c>
      <c r="BT1631" s="39" t="str">
        <f t="shared" si="1070"/>
        <v/>
      </c>
      <c r="BU1631" s="39" t="str">
        <f t="shared" si="1071"/>
        <v/>
      </c>
      <c r="BV1631" s="39" t="str">
        <f t="shared" si="1072"/>
        <v/>
      </c>
      <c r="BW1631" s="39" t="str">
        <f t="shared" si="1073"/>
        <v/>
      </c>
      <c r="BX1631" s="39" t="str">
        <f t="shared" si="1074"/>
        <v/>
      </c>
      <c r="BY1631" s="39" t="str">
        <f t="shared" si="1075"/>
        <v/>
      </c>
      <c r="BZ1631" s="39" t="str">
        <f t="shared" si="1076"/>
        <v/>
      </c>
      <c r="CA1631" s="39" t="str">
        <f t="shared" si="1077"/>
        <v/>
      </c>
      <c r="CB1631" s="39" t="str">
        <f t="shared" si="1078"/>
        <v/>
      </c>
      <c r="CC1631" s="39" t="str">
        <f t="shared" si="1079"/>
        <v/>
      </c>
      <c r="CD1631" s="39" t="str">
        <f t="shared" si="1080"/>
        <v/>
      </c>
      <c r="CE1631" s="39" t="str">
        <f t="shared" si="1081"/>
        <v/>
      </c>
      <c r="CF1631" s="39" t="str">
        <f t="shared" si="1082"/>
        <v/>
      </c>
      <c r="CG1631" s="39" t="str">
        <f t="shared" si="1083"/>
        <v/>
      </c>
      <c r="CH1631" s="39" t="str">
        <f t="shared" si="1084"/>
        <v/>
      </c>
      <c r="CI1631" s="39" t="str">
        <f t="shared" si="1085"/>
        <v/>
      </c>
    </row>
    <row r="1632" spans="1:87">
      <c r="A1632" s="18"/>
      <c r="B1632" s="15" t="str">
        <f>'Gene Table'!E1631</f>
        <v>hsa-miR-5587-3p</v>
      </c>
      <c r="C1632" s="15" t="str">
        <f>'Gene Table'!B1631</f>
        <v>D21</v>
      </c>
      <c r="D1632" s="16" t="str">
        <f>IF(SUM('Test Sample Data'!D$3:D$98)&gt;10,IF(AND(ISNUMBER('Test Sample Data'!D1631),'Test Sample Data'!D1631&lt;$B$1,'Test Sample Data'!D1631&gt;0),'Test Sample Data'!D1631,$B$1),"")</f>
        <v/>
      </c>
      <c r="E1632" s="17" t="str">
        <f>IF(SUM('Test Sample Data'!E$3:E$98)&gt;10,IF(AND(ISNUMBER('Test Sample Data'!E1631),'Test Sample Data'!E1631&lt;$B$1,'Test Sample Data'!E1631&gt;0),'Test Sample Data'!E1631,$B$1),"")</f>
        <v/>
      </c>
      <c r="F1632" s="17" t="str">
        <f>IF(SUM('Test Sample Data'!F$3:F$98)&gt;10,IF(AND(ISNUMBER('Test Sample Data'!F1631),'Test Sample Data'!F1631&lt;$B$1,'Test Sample Data'!F1631&gt;0),'Test Sample Data'!F1631,$B$1),"")</f>
        <v/>
      </c>
      <c r="G1632" s="17" t="str">
        <f>IF(SUM('Test Sample Data'!G$3:G$98)&gt;10,IF(AND(ISNUMBER('Test Sample Data'!G1631),'Test Sample Data'!G1631&lt;$B$1,'Test Sample Data'!G1631&gt;0),'Test Sample Data'!G1631,$B$1),"")</f>
        <v/>
      </c>
      <c r="H1632" s="17" t="str">
        <f>IF(SUM('Test Sample Data'!H$3:H$98)&gt;10,IF(AND(ISNUMBER('Test Sample Data'!H1631),'Test Sample Data'!H1631&lt;$B$1,'Test Sample Data'!H1631&gt;0),'Test Sample Data'!H1631,$B$1),"")</f>
        <v/>
      </c>
      <c r="I1632" s="17" t="str">
        <f>IF(SUM('Test Sample Data'!I$3:I$98)&gt;10,IF(AND(ISNUMBER('Test Sample Data'!I1631),'Test Sample Data'!I1631&lt;$B$1,'Test Sample Data'!I1631&gt;0),'Test Sample Data'!I1631,$B$1),"")</f>
        <v/>
      </c>
      <c r="J1632" s="17" t="str">
        <f>IF(SUM('Test Sample Data'!J$3:J$98)&gt;10,IF(AND(ISNUMBER('Test Sample Data'!J1631),'Test Sample Data'!J1631&lt;$B$1,'Test Sample Data'!J1631&gt;0),'Test Sample Data'!J1631,$B$1),"")</f>
        <v/>
      </c>
      <c r="K1632" s="17" t="str">
        <f>IF(SUM('Test Sample Data'!K$3:K$98)&gt;10,IF(AND(ISNUMBER('Test Sample Data'!K1631),'Test Sample Data'!K1631&lt;$B$1,'Test Sample Data'!K1631&gt;0),'Test Sample Data'!K1631,$B$1),"")</f>
        <v/>
      </c>
      <c r="L1632" s="17" t="str">
        <f>IF(SUM('Test Sample Data'!L$3:L$98)&gt;10,IF(AND(ISNUMBER('Test Sample Data'!L1631),'Test Sample Data'!L1631&lt;$B$1,'Test Sample Data'!L1631&gt;0),'Test Sample Data'!L1631,$B$1),"")</f>
        <v/>
      </c>
      <c r="M1632" s="17" t="str">
        <f>IF(SUM('Test Sample Data'!M$3:M$98)&gt;10,IF(AND(ISNUMBER('Test Sample Data'!M1631),'Test Sample Data'!M1631&lt;$B$1,'Test Sample Data'!M1631&gt;0),'Test Sample Data'!M1631,$B$1),"")</f>
        <v/>
      </c>
      <c r="N1632" s="17" t="str">
        <f>'Gene Table'!E1631</f>
        <v>hsa-miR-5587-3p</v>
      </c>
      <c r="O1632" s="17" t="str">
        <f>'Gene Table'!B1631</f>
        <v>D21</v>
      </c>
      <c r="P1632" s="17" t="str">
        <f>IF(SUM('Control Sample Data'!D$3:D$98)&gt;10,IF(AND(ISNUMBER('Control Sample Data'!D1631),'Control Sample Data'!D1631&lt;$B$1,'Control Sample Data'!D1631&gt;0),'Control Sample Data'!D1631,$B$1),"")</f>
        <v/>
      </c>
      <c r="Q1632" s="17" t="str">
        <f>IF(SUM('Control Sample Data'!E$3:E$98)&gt;10,IF(AND(ISNUMBER('Control Sample Data'!E1631),'Control Sample Data'!E1631&lt;$B$1,'Control Sample Data'!E1631&gt;0),'Control Sample Data'!E1631,$B$1),"")</f>
        <v/>
      </c>
      <c r="R1632" s="17" t="str">
        <f>IF(SUM('Control Sample Data'!F$3:F$98)&gt;10,IF(AND(ISNUMBER('Control Sample Data'!F1631),'Control Sample Data'!F1631&lt;$B$1,'Control Sample Data'!F1631&gt;0),'Control Sample Data'!F1631,$B$1),"")</f>
        <v/>
      </c>
      <c r="S1632" s="17" t="str">
        <f>IF(SUM('Control Sample Data'!G$3:G$98)&gt;10,IF(AND(ISNUMBER('Control Sample Data'!G1631),'Control Sample Data'!G1631&lt;$B$1,'Control Sample Data'!G1631&gt;0),'Control Sample Data'!G1631,$B$1),"")</f>
        <v/>
      </c>
      <c r="T1632" s="17" t="str">
        <f>IF(SUM('Control Sample Data'!H$3:H$98)&gt;10,IF(AND(ISNUMBER('Control Sample Data'!H1631),'Control Sample Data'!H1631&lt;$B$1,'Control Sample Data'!H1631&gt;0),'Control Sample Data'!H1631,$B$1),"")</f>
        <v/>
      </c>
      <c r="U1632" s="17" t="str">
        <f>IF(SUM('Control Sample Data'!I$3:I$98)&gt;10,IF(AND(ISNUMBER('Control Sample Data'!I1631),'Control Sample Data'!I1631&lt;$B$1,'Control Sample Data'!I1631&gt;0),'Control Sample Data'!I1631,$B$1),"")</f>
        <v/>
      </c>
      <c r="V1632" s="17" t="str">
        <f>IF(SUM('Control Sample Data'!J$3:J$98)&gt;10,IF(AND(ISNUMBER('Control Sample Data'!J1631),'Control Sample Data'!J1631&lt;$B$1,'Control Sample Data'!J1631&gt;0),'Control Sample Data'!J1631,$B$1),"")</f>
        <v/>
      </c>
      <c r="W1632" s="17" t="str">
        <f>IF(SUM('Control Sample Data'!K$3:K$98)&gt;10,IF(AND(ISNUMBER('Control Sample Data'!K1631),'Control Sample Data'!K1631&lt;$B$1,'Control Sample Data'!K1631&gt;0),'Control Sample Data'!K1631,$B$1),"")</f>
        <v/>
      </c>
      <c r="X1632" s="17" t="str">
        <f>IF(SUM('Control Sample Data'!L$3:L$98)&gt;10,IF(AND(ISNUMBER('Control Sample Data'!L1631),'Control Sample Data'!L1631&lt;$B$1,'Control Sample Data'!L1631&gt;0),'Control Sample Data'!L1631,$B$1),"")</f>
        <v/>
      </c>
      <c r="Y1632" s="17" t="str">
        <f>IF(SUM('Control Sample Data'!M$3:M$98)&gt;10,IF(AND(ISNUMBER('Control Sample Data'!M1631),'Control Sample Data'!M1631&lt;$B$1,'Control Sample Data'!M1631&gt;0),'Control Sample Data'!M1631,$B$1),"")</f>
        <v/>
      </c>
      <c r="AT1632" s="36" t="str">
        <f t="shared" si="1086"/>
        <v/>
      </c>
      <c r="AU1632" s="36" t="str">
        <f t="shared" si="1087"/>
        <v/>
      </c>
      <c r="AV1632" s="36" t="str">
        <f t="shared" si="1088"/>
        <v/>
      </c>
      <c r="AW1632" s="36" t="str">
        <f t="shared" si="1089"/>
        <v/>
      </c>
      <c r="AX1632" s="36" t="str">
        <f t="shared" si="1090"/>
        <v/>
      </c>
      <c r="AY1632" s="36" t="str">
        <f t="shared" si="1091"/>
        <v/>
      </c>
      <c r="AZ1632" s="36" t="str">
        <f t="shared" si="1092"/>
        <v/>
      </c>
      <c r="BA1632" s="36" t="str">
        <f t="shared" si="1093"/>
        <v/>
      </c>
      <c r="BB1632" s="36" t="str">
        <f t="shared" si="1094"/>
        <v/>
      </c>
      <c r="BC1632" s="36" t="str">
        <f t="shared" si="1095"/>
        <v/>
      </c>
      <c r="BD1632" s="36" t="str">
        <f t="shared" si="1096"/>
        <v/>
      </c>
      <c r="BE1632" s="36" t="str">
        <f t="shared" si="1097"/>
        <v/>
      </c>
      <c r="BF1632" s="36" t="str">
        <f t="shared" si="1098"/>
        <v/>
      </c>
      <c r="BG1632" s="36" t="str">
        <f t="shared" si="1099"/>
        <v/>
      </c>
      <c r="BH1632" s="36" t="str">
        <f t="shared" si="1100"/>
        <v/>
      </c>
      <c r="BI1632" s="36" t="str">
        <f t="shared" si="1101"/>
        <v/>
      </c>
      <c r="BJ1632" s="36" t="str">
        <f t="shared" si="1102"/>
        <v/>
      </c>
      <c r="BK1632" s="36" t="str">
        <f t="shared" si="1103"/>
        <v/>
      </c>
      <c r="BL1632" s="36" t="str">
        <f t="shared" si="1104"/>
        <v/>
      </c>
      <c r="BM1632" s="36" t="str">
        <f t="shared" si="1105"/>
        <v/>
      </c>
      <c r="BN1632" s="38" t="e">
        <f t="shared" si="1064"/>
        <v>#DIV/0!</v>
      </c>
      <c r="BO1632" s="38" t="e">
        <f t="shared" si="1065"/>
        <v>#DIV/0!</v>
      </c>
      <c r="BP1632" s="39" t="str">
        <f t="shared" si="1066"/>
        <v/>
      </c>
      <c r="BQ1632" s="39" t="str">
        <f t="shared" si="1067"/>
        <v/>
      </c>
      <c r="BR1632" s="39" t="str">
        <f t="shared" si="1068"/>
        <v/>
      </c>
      <c r="BS1632" s="39" t="str">
        <f t="shared" si="1069"/>
        <v/>
      </c>
      <c r="BT1632" s="39" t="str">
        <f t="shared" si="1070"/>
        <v/>
      </c>
      <c r="BU1632" s="39" t="str">
        <f t="shared" si="1071"/>
        <v/>
      </c>
      <c r="BV1632" s="39" t="str">
        <f t="shared" si="1072"/>
        <v/>
      </c>
      <c r="BW1632" s="39" t="str">
        <f t="shared" si="1073"/>
        <v/>
      </c>
      <c r="BX1632" s="39" t="str">
        <f t="shared" si="1074"/>
        <v/>
      </c>
      <c r="BY1632" s="39" t="str">
        <f t="shared" si="1075"/>
        <v/>
      </c>
      <c r="BZ1632" s="39" t="str">
        <f t="shared" si="1076"/>
        <v/>
      </c>
      <c r="CA1632" s="39" t="str">
        <f t="shared" si="1077"/>
        <v/>
      </c>
      <c r="CB1632" s="39" t="str">
        <f t="shared" si="1078"/>
        <v/>
      </c>
      <c r="CC1632" s="39" t="str">
        <f t="shared" si="1079"/>
        <v/>
      </c>
      <c r="CD1632" s="39" t="str">
        <f t="shared" si="1080"/>
        <v/>
      </c>
      <c r="CE1632" s="39" t="str">
        <f t="shared" si="1081"/>
        <v/>
      </c>
      <c r="CF1632" s="39" t="str">
        <f t="shared" si="1082"/>
        <v/>
      </c>
      <c r="CG1632" s="39" t="str">
        <f t="shared" si="1083"/>
        <v/>
      </c>
      <c r="CH1632" s="39" t="str">
        <f t="shared" si="1084"/>
        <v/>
      </c>
      <c r="CI1632" s="39" t="str">
        <f t="shared" si="1085"/>
        <v/>
      </c>
    </row>
    <row r="1633" spans="1:87">
      <c r="A1633" s="18"/>
      <c r="B1633" s="15">
        <f>'Gene Table'!E1632</f>
        <v>0</v>
      </c>
      <c r="C1633" s="15" t="str">
        <f>'Gene Table'!B1632</f>
        <v>D22</v>
      </c>
      <c r="D1633" s="16" t="str">
        <f>IF(SUM('Test Sample Data'!D$3:D$98)&gt;10,IF(AND(ISNUMBER('Test Sample Data'!D1632),'Test Sample Data'!D1632&lt;$B$1,'Test Sample Data'!D1632&gt;0),'Test Sample Data'!D1632,$B$1),"")</f>
        <v/>
      </c>
      <c r="E1633" s="17" t="str">
        <f>IF(SUM('Test Sample Data'!E$3:E$98)&gt;10,IF(AND(ISNUMBER('Test Sample Data'!E1632),'Test Sample Data'!E1632&lt;$B$1,'Test Sample Data'!E1632&gt;0),'Test Sample Data'!E1632,$B$1),"")</f>
        <v/>
      </c>
      <c r="F1633" s="17" t="str">
        <f>IF(SUM('Test Sample Data'!F$3:F$98)&gt;10,IF(AND(ISNUMBER('Test Sample Data'!F1632),'Test Sample Data'!F1632&lt;$B$1,'Test Sample Data'!F1632&gt;0),'Test Sample Data'!F1632,$B$1),"")</f>
        <v/>
      </c>
      <c r="G1633" s="17" t="str">
        <f>IF(SUM('Test Sample Data'!G$3:G$98)&gt;10,IF(AND(ISNUMBER('Test Sample Data'!G1632),'Test Sample Data'!G1632&lt;$B$1,'Test Sample Data'!G1632&gt;0),'Test Sample Data'!G1632,$B$1),"")</f>
        <v/>
      </c>
      <c r="H1633" s="17" t="str">
        <f>IF(SUM('Test Sample Data'!H$3:H$98)&gt;10,IF(AND(ISNUMBER('Test Sample Data'!H1632),'Test Sample Data'!H1632&lt;$B$1,'Test Sample Data'!H1632&gt;0),'Test Sample Data'!H1632,$B$1),"")</f>
        <v/>
      </c>
      <c r="I1633" s="17" t="str">
        <f>IF(SUM('Test Sample Data'!I$3:I$98)&gt;10,IF(AND(ISNUMBER('Test Sample Data'!I1632),'Test Sample Data'!I1632&lt;$B$1,'Test Sample Data'!I1632&gt;0),'Test Sample Data'!I1632,$B$1),"")</f>
        <v/>
      </c>
      <c r="J1633" s="17" t="str">
        <f>IF(SUM('Test Sample Data'!J$3:J$98)&gt;10,IF(AND(ISNUMBER('Test Sample Data'!J1632),'Test Sample Data'!J1632&lt;$B$1,'Test Sample Data'!J1632&gt;0),'Test Sample Data'!J1632,$B$1),"")</f>
        <v/>
      </c>
      <c r="K1633" s="17" t="str">
        <f>IF(SUM('Test Sample Data'!K$3:K$98)&gt;10,IF(AND(ISNUMBER('Test Sample Data'!K1632),'Test Sample Data'!K1632&lt;$B$1,'Test Sample Data'!K1632&gt;0),'Test Sample Data'!K1632,$B$1),"")</f>
        <v/>
      </c>
      <c r="L1633" s="17" t="str">
        <f>IF(SUM('Test Sample Data'!L$3:L$98)&gt;10,IF(AND(ISNUMBER('Test Sample Data'!L1632),'Test Sample Data'!L1632&lt;$B$1,'Test Sample Data'!L1632&gt;0),'Test Sample Data'!L1632,$B$1),"")</f>
        <v/>
      </c>
      <c r="M1633" s="17" t="str">
        <f>IF(SUM('Test Sample Data'!M$3:M$98)&gt;10,IF(AND(ISNUMBER('Test Sample Data'!M1632),'Test Sample Data'!M1632&lt;$B$1,'Test Sample Data'!M1632&gt;0),'Test Sample Data'!M1632,$B$1),"")</f>
        <v/>
      </c>
      <c r="N1633" s="17">
        <f>'Gene Table'!E1632</f>
        <v>0</v>
      </c>
      <c r="O1633" s="17" t="str">
        <f>'Gene Table'!B1632</f>
        <v>D22</v>
      </c>
      <c r="P1633" s="17" t="str">
        <f>IF(SUM('Control Sample Data'!D$3:D$98)&gt;10,IF(AND(ISNUMBER('Control Sample Data'!D1632),'Control Sample Data'!D1632&lt;$B$1,'Control Sample Data'!D1632&gt;0),'Control Sample Data'!D1632,$B$1),"")</f>
        <v/>
      </c>
      <c r="Q1633" s="17" t="str">
        <f>IF(SUM('Control Sample Data'!E$3:E$98)&gt;10,IF(AND(ISNUMBER('Control Sample Data'!E1632),'Control Sample Data'!E1632&lt;$B$1,'Control Sample Data'!E1632&gt;0),'Control Sample Data'!E1632,$B$1),"")</f>
        <v/>
      </c>
      <c r="R1633" s="17" t="str">
        <f>IF(SUM('Control Sample Data'!F$3:F$98)&gt;10,IF(AND(ISNUMBER('Control Sample Data'!F1632),'Control Sample Data'!F1632&lt;$B$1,'Control Sample Data'!F1632&gt;0),'Control Sample Data'!F1632,$B$1),"")</f>
        <v/>
      </c>
      <c r="S1633" s="17" t="str">
        <f>IF(SUM('Control Sample Data'!G$3:G$98)&gt;10,IF(AND(ISNUMBER('Control Sample Data'!G1632),'Control Sample Data'!G1632&lt;$B$1,'Control Sample Data'!G1632&gt;0),'Control Sample Data'!G1632,$B$1),"")</f>
        <v/>
      </c>
      <c r="T1633" s="17" t="str">
        <f>IF(SUM('Control Sample Data'!H$3:H$98)&gt;10,IF(AND(ISNUMBER('Control Sample Data'!H1632),'Control Sample Data'!H1632&lt;$B$1,'Control Sample Data'!H1632&gt;0),'Control Sample Data'!H1632,$B$1),"")</f>
        <v/>
      </c>
      <c r="U1633" s="17" t="str">
        <f>IF(SUM('Control Sample Data'!I$3:I$98)&gt;10,IF(AND(ISNUMBER('Control Sample Data'!I1632),'Control Sample Data'!I1632&lt;$B$1,'Control Sample Data'!I1632&gt;0),'Control Sample Data'!I1632,$B$1),"")</f>
        <v/>
      </c>
      <c r="V1633" s="17" t="str">
        <f>IF(SUM('Control Sample Data'!J$3:J$98)&gt;10,IF(AND(ISNUMBER('Control Sample Data'!J1632),'Control Sample Data'!J1632&lt;$B$1,'Control Sample Data'!J1632&gt;0),'Control Sample Data'!J1632,$B$1),"")</f>
        <v/>
      </c>
      <c r="W1633" s="17" t="str">
        <f>IF(SUM('Control Sample Data'!K$3:K$98)&gt;10,IF(AND(ISNUMBER('Control Sample Data'!K1632),'Control Sample Data'!K1632&lt;$B$1,'Control Sample Data'!K1632&gt;0),'Control Sample Data'!K1632,$B$1),"")</f>
        <v/>
      </c>
      <c r="X1633" s="17" t="str">
        <f>IF(SUM('Control Sample Data'!L$3:L$98)&gt;10,IF(AND(ISNUMBER('Control Sample Data'!L1632),'Control Sample Data'!L1632&lt;$B$1,'Control Sample Data'!L1632&gt;0),'Control Sample Data'!L1632,$B$1),"")</f>
        <v/>
      </c>
      <c r="Y1633" s="17" t="str">
        <f>IF(SUM('Control Sample Data'!M$3:M$98)&gt;10,IF(AND(ISNUMBER('Control Sample Data'!M1632),'Control Sample Data'!M1632&lt;$B$1,'Control Sample Data'!M1632&gt;0),'Control Sample Data'!M1632,$B$1),"")</f>
        <v/>
      </c>
      <c r="AT1633" s="36" t="str">
        <f t="shared" si="1086"/>
        <v/>
      </c>
      <c r="AU1633" s="36" t="str">
        <f t="shared" si="1087"/>
        <v/>
      </c>
      <c r="AV1633" s="36" t="str">
        <f t="shared" si="1088"/>
        <v/>
      </c>
      <c r="AW1633" s="36" t="str">
        <f t="shared" si="1089"/>
        <v/>
      </c>
      <c r="AX1633" s="36" t="str">
        <f t="shared" si="1090"/>
        <v/>
      </c>
      <c r="AY1633" s="36" t="str">
        <f t="shared" si="1091"/>
        <v/>
      </c>
      <c r="AZ1633" s="36" t="str">
        <f t="shared" si="1092"/>
        <v/>
      </c>
      <c r="BA1633" s="36" t="str">
        <f t="shared" si="1093"/>
        <v/>
      </c>
      <c r="BB1633" s="36" t="str">
        <f t="shared" si="1094"/>
        <v/>
      </c>
      <c r="BC1633" s="36" t="str">
        <f t="shared" si="1095"/>
        <v/>
      </c>
      <c r="BD1633" s="36" t="str">
        <f t="shared" si="1096"/>
        <v/>
      </c>
      <c r="BE1633" s="36" t="str">
        <f t="shared" si="1097"/>
        <v/>
      </c>
      <c r="BF1633" s="36" t="str">
        <f t="shared" si="1098"/>
        <v/>
      </c>
      <c r="BG1633" s="36" t="str">
        <f t="shared" si="1099"/>
        <v/>
      </c>
      <c r="BH1633" s="36" t="str">
        <f t="shared" si="1100"/>
        <v/>
      </c>
      <c r="BI1633" s="36" t="str">
        <f t="shared" si="1101"/>
        <v/>
      </c>
      <c r="BJ1633" s="36" t="str">
        <f t="shared" si="1102"/>
        <v/>
      </c>
      <c r="BK1633" s="36" t="str">
        <f t="shared" si="1103"/>
        <v/>
      </c>
      <c r="BL1633" s="36" t="str">
        <f t="shared" si="1104"/>
        <v/>
      </c>
      <c r="BM1633" s="36" t="str">
        <f t="shared" si="1105"/>
        <v/>
      </c>
      <c r="BN1633" s="38" t="e">
        <f t="shared" si="1064"/>
        <v>#DIV/0!</v>
      </c>
      <c r="BO1633" s="38" t="e">
        <f t="shared" si="1065"/>
        <v>#DIV/0!</v>
      </c>
      <c r="BP1633" s="39" t="str">
        <f t="shared" si="1066"/>
        <v/>
      </c>
      <c r="BQ1633" s="39" t="str">
        <f t="shared" si="1067"/>
        <v/>
      </c>
      <c r="BR1633" s="39" t="str">
        <f t="shared" si="1068"/>
        <v/>
      </c>
      <c r="BS1633" s="39" t="str">
        <f t="shared" si="1069"/>
        <v/>
      </c>
      <c r="BT1633" s="39" t="str">
        <f t="shared" si="1070"/>
        <v/>
      </c>
      <c r="BU1633" s="39" t="str">
        <f t="shared" si="1071"/>
        <v/>
      </c>
      <c r="BV1633" s="39" t="str">
        <f t="shared" si="1072"/>
        <v/>
      </c>
      <c r="BW1633" s="39" t="str">
        <f t="shared" si="1073"/>
        <v/>
      </c>
      <c r="BX1633" s="39" t="str">
        <f t="shared" si="1074"/>
        <v/>
      </c>
      <c r="BY1633" s="39" t="str">
        <f t="shared" si="1075"/>
        <v/>
      </c>
      <c r="BZ1633" s="39" t="str">
        <f t="shared" si="1076"/>
        <v/>
      </c>
      <c r="CA1633" s="39" t="str">
        <f t="shared" si="1077"/>
        <v/>
      </c>
      <c r="CB1633" s="39" t="str">
        <f t="shared" si="1078"/>
        <v/>
      </c>
      <c r="CC1633" s="39" t="str">
        <f t="shared" si="1079"/>
        <v/>
      </c>
      <c r="CD1633" s="39" t="str">
        <f t="shared" si="1080"/>
        <v/>
      </c>
      <c r="CE1633" s="39" t="str">
        <f t="shared" si="1081"/>
        <v/>
      </c>
      <c r="CF1633" s="39" t="str">
        <f t="shared" si="1082"/>
        <v/>
      </c>
      <c r="CG1633" s="39" t="str">
        <f t="shared" si="1083"/>
        <v/>
      </c>
      <c r="CH1633" s="39" t="str">
        <f t="shared" si="1084"/>
        <v/>
      </c>
      <c r="CI1633" s="39" t="str">
        <f t="shared" si="1085"/>
        <v/>
      </c>
    </row>
    <row r="1634" spans="1:87">
      <c r="A1634" s="18"/>
      <c r="B1634" s="15" t="str">
        <f>'Gene Table'!E1633</f>
        <v>hsa-miR-548au-5p</v>
      </c>
      <c r="C1634" s="15" t="str">
        <f>'Gene Table'!B1633</f>
        <v>D23</v>
      </c>
      <c r="D1634" s="16" t="str">
        <f>IF(SUM('Test Sample Data'!D$3:D$98)&gt;10,IF(AND(ISNUMBER('Test Sample Data'!D1633),'Test Sample Data'!D1633&lt;$B$1,'Test Sample Data'!D1633&gt;0),'Test Sample Data'!D1633,$B$1),"")</f>
        <v/>
      </c>
      <c r="E1634" s="17" t="str">
        <f>IF(SUM('Test Sample Data'!E$3:E$98)&gt;10,IF(AND(ISNUMBER('Test Sample Data'!E1633),'Test Sample Data'!E1633&lt;$B$1,'Test Sample Data'!E1633&gt;0),'Test Sample Data'!E1633,$B$1),"")</f>
        <v/>
      </c>
      <c r="F1634" s="17" t="str">
        <f>IF(SUM('Test Sample Data'!F$3:F$98)&gt;10,IF(AND(ISNUMBER('Test Sample Data'!F1633),'Test Sample Data'!F1633&lt;$B$1,'Test Sample Data'!F1633&gt;0),'Test Sample Data'!F1633,$B$1),"")</f>
        <v/>
      </c>
      <c r="G1634" s="17" t="str">
        <f>IF(SUM('Test Sample Data'!G$3:G$98)&gt;10,IF(AND(ISNUMBER('Test Sample Data'!G1633),'Test Sample Data'!G1633&lt;$B$1,'Test Sample Data'!G1633&gt;0),'Test Sample Data'!G1633,$B$1),"")</f>
        <v/>
      </c>
      <c r="H1634" s="17" t="str">
        <f>IF(SUM('Test Sample Data'!H$3:H$98)&gt;10,IF(AND(ISNUMBER('Test Sample Data'!H1633),'Test Sample Data'!H1633&lt;$B$1,'Test Sample Data'!H1633&gt;0),'Test Sample Data'!H1633,$B$1),"")</f>
        <v/>
      </c>
      <c r="I1634" s="17" t="str">
        <f>IF(SUM('Test Sample Data'!I$3:I$98)&gt;10,IF(AND(ISNUMBER('Test Sample Data'!I1633),'Test Sample Data'!I1633&lt;$B$1,'Test Sample Data'!I1633&gt;0),'Test Sample Data'!I1633,$B$1),"")</f>
        <v/>
      </c>
      <c r="J1634" s="17" t="str">
        <f>IF(SUM('Test Sample Data'!J$3:J$98)&gt;10,IF(AND(ISNUMBER('Test Sample Data'!J1633),'Test Sample Data'!J1633&lt;$B$1,'Test Sample Data'!J1633&gt;0),'Test Sample Data'!J1633,$B$1),"")</f>
        <v/>
      </c>
      <c r="K1634" s="17" t="str">
        <f>IF(SUM('Test Sample Data'!K$3:K$98)&gt;10,IF(AND(ISNUMBER('Test Sample Data'!K1633),'Test Sample Data'!K1633&lt;$B$1,'Test Sample Data'!K1633&gt;0),'Test Sample Data'!K1633,$B$1),"")</f>
        <v/>
      </c>
      <c r="L1634" s="17" t="str">
        <f>IF(SUM('Test Sample Data'!L$3:L$98)&gt;10,IF(AND(ISNUMBER('Test Sample Data'!L1633),'Test Sample Data'!L1633&lt;$B$1,'Test Sample Data'!L1633&gt;0),'Test Sample Data'!L1633,$B$1),"")</f>
        <v/>
      </c>
      <c r="M1634" s="17" t="str">
        <f>IF(SUM('Test Sample Data'!M$3:M$98)&gt;10,IF(AND(ISNUMBER('Test Sample Data'!M1633),'Test Sample Data'!M1633&lt;$B$1,'Test Sample Data'!M1633&gt;0),'Test Sample Data'!M1633,$B$1),"")</f>
        <v/>
      </c>
      <c r="N1634" s="17" t="str">
        <f>'Gene Table'!E1633</f>
        <v>hsa-miR-548au-5p</v>
      </c>
      <c r="O1634" s="17" t="str">
        <f>'Gene Table'!B1633</f>
        <v>D23</v>
      </c>
      <c r="P1634" s="17" t="str">
        <f>IF(SUM('Control Sample Data'!D$3:D$98)&gt;10,IF(AND(ISNUMBER('Control Sample Data'!D1633),'Control Sample Data'!D1633&lt;$B$1,'Control Sample Data'!D1633&gt;0),'Control Sample Data'!D1633,$B$1),"")</f>
        <v/>
      </c>
      <c r="Q1634" s="17" t="str">
        <f>IF(SUM('Control Sample Data'!E$3:E$98)&gt;10,IF(AND(ISNUMBER('Control Sample Data'!E1633),'Control Sample Data'!E1633&lt;$B$1,'Control Sample Data'!E1633&gt;0),'Control Sample Data'!E1633,$B$1),"")</f>
        <v/>
      </c>
      <c r="R1634" s="17" t="str">
        <f>IF(SUM('Control Sample Data'!F$3:F$98)&gt;10,IF(AND(ISNUMBER('Control Sample Data'!F1633),'Control Sample Data'!F1633&lt;$B$1,'Control Sample Data'!F1633&gt;0),'Control Sample Data'!F1633,$B$1),"")</f>
        <v/>
      </c>
      <c r="S1634" s="17" t="str">
        <f>IF(SUM('Control Sample Data'!G$3:G$98)&gt;10,IF(AND(ISNUMBER('Control Sample Data'!G1633),'Control Sample Data'!G1633&lt;$B$1,'Control Sample Data'!G1633&gt;0),'Control Sample Data'!G1633,$B$1),"")</f>
        <v/>
      </c>
      <c r="T1634" s="17" t="str">
        <f>IF(SUM('Control Sample Data'!H$3:H$98)&gt;10,IF(AND(ISNUMBER('Control Sample Data'!H1633),'Control Sample Data'!H1633&lt;$B$1,'Control Sample Data'!H1633&gt;0),'Control Sample Data'!H1633,$B$1),"")</f>
        <v/>
      </c>
      <c r="U1634" s="17" t="str">
        <f>IF(SUM('Control Sample Data'!I$3:I$98)&gt;10,IF(AND(ISNUMBER('Control Sample Data'!I1633),'Control Sample Data'!I1633&lt;$B$1,'Control Sample Data'!I1633&gt;0),'Control Sample Data'!I1633,$B$1),"")</f>
        <v/>
      </c>
      <c r="V1634" s="17" t="str">
        <f>IF(SUM('Control Sample Data'!J$3:J$98)&gt;10,IF(AND(ISNUMBER('Control Sample Data'!J1633),'Control Sample Data'!J1633&lt;$B$1,'Control Sample Data'!J1633&gt;0),'Control Sample Data'!J1633,$B$1),"")</f>
        <v/>
      </c>
      <c r="W1634" s="17" t="str">
        <f>IF(SUM('Control Sample Data'!K$3:K$98)&gt;10,IF(AND(ISNUMBER('Control Sample Data'!K1633),'Control Sample Data'!K1633&lt;$B$1,'Control Sample Data'!K1633&gt;0),'Control Sample Data'!K1633,$B$1),"")</f>
        <v/>
      </c>
      <c r="X1634" s="17" t="str">
        <f>IF(SUM('Control Sample Data'!L$3:L$98)&gt;10,IF(AND(ISNUMBER('Control Sample Data'!L1633),'Control Sample Data'!L1633&lt;$B$1,'Control Sample Data'!L1633&gt;0),'Control Sample Data'!L1633,$B$1),"")</f>
        <v/>
      </c>
      <c r="Y1634" s="17" t="str">
        <f>IF(SUM('Control Sample Data'!M$3:M$98)&gt;10,IF(AND(ISNUMBER('Control Sample Data'!M1633),'Control Sample Data'!M1633&lt;$B$1,'Control Sample Data'!M1633&gt;0),'Control Sample Data'!M1633,$B$1),"")</f>
        <v/>
      </c>
      <c r="AT1634" s="36" t="str">
        <f t="shared" si="1086"/>
        <v/>
      </c>
      <c r="AU1634" s="36" t="str">
        <f t="shared" si="1087"/>
        <v/>
      </c>
      <c r="AV1634" s="36" t="str">
        <f t="shared" si="1088"/>
        <v/>
      </c>
      <c r="AW1634" s="36" t="str">
        <f t="shared" si="1089"/>
        <v/>
      </c>
      <c r="AX1634" s="36" t="str">
        <f t="shared" si="1090"/>
        <v/>
      </c>
      <c r="AY1634" s="36" t="str">
        <f t="shared" si="1091"/>
        <v/>
      </c>
      <c r="AZ1634" s="36" t="str">
        <f t="shared" si="1092"/>
        <v/>
      </c>
      <c r="BA1634" s="36" t="str">
        <f t="shared" si="1093"/>
        <v/>
      </c>
      <c r="BB1634" s="36" t="str">
        <f t="shared" si="1094"/>
        <v/>
      </c>
      <c r="BC1634" s="36" t="str">
        <f t="shared" si="1095"/>
        <v/>
      </c>
      <c r="BD1634" s="36" t="str">
        <f t="shared" si="1096"/>
        <v/>
      </c>
      <c r="BE1634" s="36" t="str">
        <f t="shared" si="1097"/>
        <v/>
      </c>
      <c r="BF1634" s="36" t="str">
        <f t="shared" si="1098"/>
        <v/>
      </c>
      <c r="BG1634" s="36" t="str">
        <f t="shared" si="1099"/>
        <v/>
      </c>
      <c r="BH1634" s="36" t="str">
        <f t="shared" si="1100"/>
        <v/>
      </c>
      <c r="BI1634" s="36" t="str">
        <f t="shared" si="1101"/>
        <v/>
      </c>
      <c r="BJ1634" s="36" t="str">
        <f t="shared" si="1102"/>
        <v/>
      </c>
      <c r="BK1634" s="36" t="str">
        <f t="shared" si="1103"/>
        <v/>
      </c>
      <c r="BL1634" s="36" t="str">
        <f t="shared" si="1104"/>
        <v/>
      </c>
      <c r="BM1634" s="36" t="str">
        <f t="shared" si="1105"/>
        <v/>
      </c>
      <c r="BN1634" s="38" t="e">
        <f t="shared" si="1064"/>
        <v>#DIV/0!</v>
      </c>
      <c r="BO1634" s="38" t="e">
        <f t="shared" si="1065"/>
        <v>#DIV/0!</v>
      </c>
      <c r="BP1634" s="39" t="str">
        <f t="shared" si="1066"/>
        <v/>
      </c>
      <c r="BQ1634" s="39" t="str">
        <f t="shared" si="1067"/>
        <v/>
      </c>
      <c r="BR1634" s="39" t="str">
        <f t="shared" si="1068"/>
        <v/>
      </c>
      <c r="BS1634" s="39" t="str">
        <f t="shared" si="1069"/>
        <v/>
      </c>
      <c r="BT1634" s="39" t="str">
        <f t="shared" si="1070"/>
        <v/>
      </c>
      <c r="BU1634" s="39" t="str">
        <f t="shared" si="1071"/>
        <v/>
      </c>
      <c r="BV1634" s="39" t="str">
        <f t="shared" si="1072"/>
        <v/>
      </c>
      <c r="BW1634" s="39" t="str">
        <f t="shared" si="1073"/>
        <v/>
      </c>
      <c r="BX1634" s="39" t="str">
        <f t="shared" si="1074"/>
        <v/>
      </c>
      <c r="BY1634" s="39" t="str">
        <f t="shared" si="1075"/>
        <v/>
      </c>
      <c r="BZ1634" s="39" t="str">
        <f t="shared" si="1076"/>
        <v/>
      </c>
      <c r="CA1634" s="39" t="str">
        <f t="shared" si="1077"/>
        <v/>
      </c>
      <c r="CB1634" s="39" t="str">
        <f t="shared" si="1078"/>
        <v/>
      </c>
      <c r="CC1634" s="39" t="str">
        <f t="shared" si="1079"/>
        <v/>
      </c>
      <c r="CD1634" s="39" t="str">
        <f t="shared" si="1080"/>
        <v/>
      </c>
      <c r="CE1634" s="39" t="str">
        <f t="shared" si="1081"/>
        <v/>
      </c>
      <c r="CF1634" s="39" t="str">
        <f t="shared" si="1082"/>
        <v/>
      </c>
      <c r="CG1634" s="39" t="str">
        <f t="shared" si="1083"/>
        <v/>
      </c>
      <c r="CH1634" s="39" t="str">
        <f t="shared" si="1084"/>
        <v/>
      </c>
      <c r="CI1634" s="39" t="str">
        <f t="shared" si="1085"/>
        <v/>
      </c>
    </row>
    <row r="1635" spans="1:87">
      <c r="A1635" s="18"/>
      <c r="B1635" s="15">
        <f>'Gene Table'!E1634</f>
        <v>0</v>
      </c>
      <c r="C1635" s="15" t="str">
        <f>'Gene Table'!B1634</f>
        <v>D24</v>
      </c>
      <c r="D1635" s="16" t="str">
        <f>IF(SUM('Test Sample Data'!D$3:D$98)&gt;10,IF(AND(ISNUMBER('Test Sample Data'!D1634),'Test Sample Data'!D1634&lt;$B$1,'Test Sample Data'!D1634&gt;0),'Test Sample Data'!D1634,$B$1),"")</f>
        <v/>
      </c>
      <c r="E1635" s="17" t="str">
        <f>IF(SUM('Test Sample Data'!E$3:E$98)&gt;10,IF(AND(ISNUMBER('Test Sample Data'!E1634),'Test Sample Data'!E1634&lt;$B$1,'Test Sample Data'!E1634&gt;0),'Test Sample Data'!E1634,$B$1),"")</f>
        <v/>
      </c>
      <c r="F1635" s="17" t="str">
        <f>IF(SUM('Test Sample Data'!F$3:F$98)&gt;10,IF(AND(ISNUMBER('Test Sample Data'!F1634),'Test Sample Data'!F1634&lt;$B$1,'Test Sample Data'!F1634&gt;0),'Test Sample Data'!F1634,$B$1),"")</f>
        <v/>
      </c>
      <c r="G1635" s="17" t="str">
        <f>IF(SUM('Test Sample Data'!G$3:G$98)&gt;10,IF(AND(ISNUMBER('Test Sample Data'!G1634),'Test Sample Data'!G1634&lt;$B$1,'Test Sample Data'!G1634&gt;0),'Test Sample Data'!G1634,$B$1),"")</f>
        <v/>
      </c>
      <c r="H1635" s="17" t="str">
        <f>IF(SUM('Test Sample Data'!H$3:H$98)&gt;10,IF(AND(ISNUMBER('Test Sample Data'!H1634),'Test Sample Data'!H1634&lt;$B$1,'Test Sample Data'!H1634&gt;0),'Test Sample Data'!H1634,$B$1),"")</f>
        <v/>
      </c>
      <c r="I1635" s="17" t="str">
        <f>IF(SUM('Test Sample Data'!I$3:I$98)&gt;10,IF(AND(ISNUMBER('Test Sample Data'!I1634),'Test Sample Data'!I1634&lt;$B$1,'Test Sample Data'!I1634&gt;0),'Test Sample Data'!I1634,$B$1),"")</f>
        <v/>
      </c>
      <c r="J1635" s="17" t="str">
        <f>IF(SUM('Test Sample Data'!J$3:J$98)&gt;10,IF(AND(ISNUMBER('Test Sample Data'!J1634),'Test Sample Data'!J1634&lt;$B$1,'Test Sample Data'!J1634&gt;0),'Test Sample Data'!J1634,$B$1),"")</f>
        <v/>
      </c>
      <c r="K1635" s="17" t="str">
        <f>IF(SUM('Test Sample Data'!K$3:K$98)&gt;10,IF(AND(ISNUMBER('Test Sample Data'!K1634),'Test Sample Data'!K1634&lt;$B$1,'Test Sample Data'!K1634&gt;0),'Test Sample Data'!K1634,$B$1),"")</f>
        <v/>
      </c>
      <c r="L1635" s="17" t="str">
        <f>IF(SUM('Test Sample Data'!L$3:L$98)&gt;10,IF(AND(ISNUMBER('Test Sample Data'!L1634),'Test Sample Data'!L1634&lt;$B$1,'Test Sample Data'!L1634&gt;0),'Test Sample Data'!L1634,$B$1),"")</f>
        <v/>
      </c>
      <c r="M1635" s="17" t="str">
        <f>IF(SUM('Test Sample Data'!M$3:M$98)&gt;10,IF(AND(ISNUMBER('Test Sample Data'!M1634),'Test Sample Data'!M1634&lt;$B$1,'Test Sample Data'!M1634&gt;0),'Test Sample Data'!M1634,$B$1),"")</f>
        <v/>
      </c>
      <c r="N1635" s="17">
        <f>'Gene Table'!E1634</f>
        <v>0</v>
      </c>
      <c r="O1635" s="17" t="str">
        <f>'Gene Table'!B1634</f>
        <v>D24</v>
      </c>
      <c r="P1635" s="17" t="str">
        <f>IF(SUM('Control Sample Data'!D$3:D$98)&gt;10,IF(AND(ISNUMBER('Control Sample Data'!D1634),'Control Sample Data'!D1634&lt;$B$1,'Control Sample Data'!D1634&gt;0),'Control Sample Data'!D1634,$B$1),"")</f>
        <v/>
      </c>
      <c r="Q1635" s="17" t="str">
        <f>IF(SUM('Control Sample Data'!E$3:E$98)&gt;10,IF(AND(ISNUMBER('Control Sample Data'!E1634),'Control Sample Data'!E1634&lt;$B$1,'Control Sample Data'!E1634&gt;0),'Control Sample Data'!E1634,$B$1),"")</f>
        <v/>
      </c>
      <c r="R1635" s="17" t="str">
        <f>IF(SUM('Control Sample Data'!F$3:F$98)&gt;10,IF(AND(ISNUMBER('Control Sample Data'!F1634),'Control Sample Data'!F1634&lt;$B$1,'Control Sample Data'!F1634&gt;0),'Control Sample Data'!F1634,$B$1),"")</f>
        <v/>
      </c>
      <c r="S1635" s="17" t="str">
        <f>IF(SUM('Control Sample Data'!G$3:G$98)&gt;10,IF(AND(ISNUMBER('Control Sample Data'!G1634),'Control Sample Data'!G1634&lt;$B$1,'Control Sample Data'!G1634&gt;0),'Control Sample Data'!G1634,$B$1),"")</f>
        <v/>
      </c>
      <c r="T1635" s="17" t="str">
        <f>IF(SUM('Control Sample Data'!H$3:H$98)&gt;10,IF(AND(ISNUMBER('Control Sample Data'!H1634),'Control Sample Data'!H1634&lt;$B$1,'Control Sample Data'!H1634&gt;0),'Control Sample Data'!H1634,$B$1),"")</f>
        <v/>
      </c>
      <c r="U1635" s="17" t="str">
        <f>IF(SUM('Control Sample Data'!I$3:I$98)&gt;10,IF(AND(ISNUMBER('Control Sample Data'!I1634),'Control Sample Data'!I1634&lt;$B$1,'Control Sample Data'!I1634&gt;0),'Control Sample Data'!I1634,$B$1),"")</f>
        <v/>
      </c>
      <c r="V1635" s="17" t="str">
        <f>IF(SUM('Control Sample Data'!J$3:J$98)&gt;10,IF(AND(ISNUMBER('Control Sample Data'!J1634),'Control Sample Data'!J1634&lt;$B$1,'Control Sample Data'!J1634&gt;0),'Control Sample Data'!J1634,$B$1),"")</f>
        <v/>
      </c>
      <c r="W1635" s="17" t="str">
        <f>IF(SUM('Control Sample Data'!K$3:K$98)&gt;10,IF(AND(ISNUMBER('Control Sample Data'!K1634),'Control Sample Data'!K1634&lt;$B$1,'Control Sample Data'!K1634&gt;0),'Control Sample Data'!K1634,$B$1),"")</f>
        <v/>
      </c>
      <c r="X1635" s="17" t="str">
        <f>IF(SUM('Control Sample Data'!L$3:L$98)&gt;10,IF(AND(ISNUMBER('Control Sample Data'!L1634),'Control Sample Data'!L1634&lt;$B$1,'Control Sample Data'!L1634&gt;0),'Control Sample Data'!L1634,$B$1),"")</f>
        <v/>
      </c>
      <c r="Y1635" s="17" t="str">
        <f>IF(SUM('Control Sample Data'!M$3:M$98)&gt;10,IF(AND(ISNUMBER('Control Sample Data'!M1634),'Control Sample Data'!M1634&lt;$B$1,'Control Sample Data'!M1634&gt;0),'Control Sample Data'!M1634,$B$1),"")</f>
        <v/>
      </c>
      <c r="AT1635" s="36" t="str">
        <f t="shared" si="1086"/>
        <v/>
      </c>
      <c r="AU1635" s="36" t="str">
        <f t="shared" si="1087"/>
        <v/>
      </c>
      <c r="AV1635" s="36" t="str">
        <f t="shared" si="1088"/>
        <v/>
      </c>
      <c r="AW1635" s="36" t="str">
        <f t="shared" si="1089"/>
        <v/>
      </c>
      <c r="AX1635" s="36" t="str">
        <f t="shared" si="1090"/>
        <v/>
      </c>
      <c r="AY1635" s="36" t="str">
        <f t="shared" si="1091"/>
        <v/>
      </c>
      <c r="AZ1635" s="36" t="str">
        <f t="shared" si="1092"/>
        <v/>
      </c>
      <c r="BA1635" s="36" t="str">
        <f t="shared" si="1093"/>
        <v/>
      </c>
      <c r="BB1635" s="36" t="str">
        <f t="shared" si="1094"/>
        <v/>
      </c>
      <c r="BC1635" s="36" t="str">
        <f t="shared" si="1095"/>
        <v/>
      </c>
      <c r="BD1635" s="36" t="str">
        <f t="shared" si="1096"/>
        <v/>
      </c>
      <c r="BE1635" s="36" t="str">
        <f t="shared" si="1097"/>
        <v/>
      </c>
      <c r="BF1635" s="36" t="str">
        <f t="shared" si="1098"/>
        <v/>
      </c>
      <c r="BG1635" s="36" t="str">
        <f t="shared" si="1099"/>
        <v/>
      </c>
      <c r="BH1635" s="36" t="str">
        <f t="shared" si="1100"/>
        <v/>
      </c>
      <c r="BI1635" s="36" t="str">
        <f t="shared" si="1101"/>
        <v/>
      </c>
      <c r="BJ1635" s="36" t="str">
        <f t="shared" si="1102"/>
        <v/>
      </c>
      <c r="BK1635" s="36" t="str">
        <f t="shared" si="1103"/>
        <v/>
      </c>
      <c r="BL1635" s="36" t="str">
        <f t="shared" si="1104"/>
        <v/>
      </c>
      <c r="BM1635" s="36" t="str">
        <f t="shared" si="1105"/>
        <v/>
      </c>
      <c r="BN1635" s="38" t="e">
        <f t="shared" si="1064"/>
        <v>#DIV/0!</v>
      </c>
      <c r="BO1635" s="38" t="e">
        <f t="shared" si="1065"/>
        <v>#DIV/0!</v>
      </c>
      <c r="BP1635" s="39" t="str">
        <f t="shared" si="1066"/>
        <v/>
      </c>
      <c r="BQ1635" s="39" t="str">
        <f t="shared" si="1067"/>
        <v/>
      </c>
      <c r="BR1635" s="39" t="str">
        <f t="shared" si="1068"/>
        <v/>
      </c>
      <c r="BS1635" s="39" t="str">
        <f t="shared" si="1069"/>
        <v/>
      </c>
      <c r="BT1635" s="39" t="str">
        <f t="shared" si="1070"/>
        <v/>
      </c>
      <c r="BU1635" s="39" t="str">
        <f t="shared" si="1071"/>
        <v/>
      </c>
      <c r="BV1635" s="39" t="str">
        <f t="shared" si="1072"/>
        <v/>
      </c>
      <c r="BW1635" s="39" t="str">
        <f t="shared" si="1073"/>
        <v/>
      </c>
      <c r="BX1635" s="39" t="str">
        <f t="shared" si="1074"/>
        <v/>
      </c>
      <c r="BY1635" s="39" t="str">
        <f t="shared" si="1075"/>
        <v/>
      </c>
      <c r="BZ1635" s="39" t="str">
        <f t="shared" si="1076"/>
        <v/>
      </c>
      <c r="CA1635" s="39" t="str">
        <f t="shared" si="1077"/>
        <v/>
      </c>
      <c r="CB1635" s="39" t="str">
        <f t="shared" si="1078"/>
        <v/>
      </c>
      <c r="CC1635" s="39" t="str">
        <f t="shared" si="1079"/>
        <v/>
      </c>
      <c r="CD1635" s="39" t="str">
        <f t="shared" si="1080"/>
        <v/>
      </c>
      <c r="CE1635" s="39" t="str">
        <f t="shared" si="1081"/>
        <v/>
      </c>
      <c r="CF1635" s="39" t="str">
        <f t="shared" si="1082"/>
        <v/>
      </c>
      <c r="CG1635" s="39" t="str">
        <f t="shared" si="1083"/>
        <v/>
      </c>
      <c r="CH1635" s="39" t="str">
        <f t="shared" si="1084"/>
        <v/>
      </c>
      <c r="CI1635" s="39" t="str">
        <f t="shared" si="1085"/>
        <v/>
      </c>
    </row>
    <row r="1636" spans="1:87">
      <c r="A1636" s="18"/>
      <c r="B1636" s="15" t="str">
        <f>'Gene Table'!E1635</f>
        <v>hsa-miR-4751</v>
      </c>
      <c r="C1636" s="15" t="str">
        <f>'Gene Table'!B1635</f>
        <v>E01</v>
      </c>
      <c r="D1636" s="16" t="str">
        <f>IF(SUM('Test Sample Data'!D$3:D$98)&gt;10,IF(AND(ISNUMBER('Test Sample Data'!D1635),'Test Sample Data'!D1635&lt;$B$1,'Test Sample Data'!D1635&gt;0),'Test Sample Data'!D1635,$B$1),"")</f>
        <v/>
      </c>
      <c r="E1636" s="17" t="str">
        <f>IF(SUM('Test Sample Data'!E$3:E$98)&gt;10,IF(AND(ISNUMBER('Test Sample Data'!E1635),'Test Sample Data'!E1635&lt;$B$1,'Test Sample Data'!E1635&gt;0),'Test Sample Data'!E1635,$B$1),"")</f>
        <v/>
      </c>
      <c r="F1636" s="17" t="str">
        <f>IF(SUM('Test Sample Data'!F$3:F$98)&gt;10,IF(AND(ISNUMBER('Test Sample Data'!F1635),'Test Sample Data'!F1635&lt;$B$1,'Test Sample Data'!F1635&gt;0),'Test Sample Data'!F1635,$B$1),"")</f>
        <v/>
      </c>
      <c r="G1636" s="17" t="str">
        <f>IF(SUM('Test Sample Data'!G$3:G$98)&gt;10,IF(AND(ISNUMBER('Test Sample Data'!G1635),'Test Sample Data'!G1635&lt;$B$1,'Test Sample Data'!G1635&gt;0),'Test Sample Data'!G1635,$B$1),"")</f>
        <v/>
      </c>
      <c r="H1636" s="17" t="str">
        <f>IF(SUM('Test Sample Data'!H$3:H$98)&gt;10,IF(AND(ISNUMBER('Test Sample Data'!H1635),'Test Sample Data'!H1635&lt;$B$1,'Test Sample Data'!H1635&gt;0),'Test Sample Data'!H1635,$B$1),"")</f>
        <v/>
      </c>
      <c r="I1636" s="17" t="str">
        <f>IF(SUM('Test Sample Data'!I$3:I$98)&gt;10,IF(AND(ISNUMBER('Test Sample Data'!I1635),'Test Sample Data'!I1635&lt;$B$1,'Test Sample Data'!I1635&gt;0),'Test Sample Data'!I1635,$B$1),"")</f>
        <v/>
      </c>
      <c r="J1636" s="17" t="str">
        <f>IF(SUM('Test Sample Data'!J$3:J$98)&gt;10,IF(AND(ISNUMBER('Test Sample Data'!J1635),'Test Sample Data'!J1635&lt;$B$1,'Test Sample Data'!J1635&gt;0),'Test Sample Data'!J1635,$B$1),"")</f>
        <v/>
      </c>
      <c r="K1636" s="17" t="str">
        <f>IF(SUM('Test Sample Data'!K$3:K$98)&gt;10,IF(AND(ISNUMBER('Test Sample Data'!K1635),'Test Sample Data'!K1635&lt;$B$1,'Test Sample Data'!K1635&gt;0),'Test Sample Data'!K1635,$B$1),"")</f>
        <v/>
      </c>
      <c r="L1636" s="17" t="str">
        <f>IF(SUM('Test Sample Data'!L$3:L$98)&gt;10,IF(AND(ISNUMBER('Test Sample Data'!L1635),'Test Sample Data'!L1635&lt;$B$1,'Test Sample Data'!L1635&gt;0),'Test Sample Data'!L1635,$B$1),"")</f>
        <v/>
      </c>
      <c r="M1636" s="17" t="str">
        <f>IF(SUM('Test Sample Data'!M$3:M$98)&gt;10,IF(AND(ISNUMBER('Test Sample Data'!M1635),'Test Sample Data'!M1635&lt;$B$1,'Test Sample Data'!M1635&gt;0),'Test Sample Data'!M1635,$B$1),"")</f>
        <v/>
      </c>
      <c r="N1636" s="17" t="str">
        <f>'Gene Table'!E1635</f>
        <v>hsa-miR-4751</v>
      </c>
      <c r="O1636" s="17" t="str">
        <f>'Gene Table'!B1635</f>
        <v>E01</v>
      </c>
      <c r="P1636" s="17" t="str">
        <f>IF(SUM('Control Sample Data'!D$3:D$98)&gt;10,IF(AND(ISNUMBER('Control Sample Data'!D1635),'Control Sample Data'!D1635&lt;$B$1,'Control Sample Data'!D1635&gt;0),'Control Sample Data'!D1635,$B$1),"")</f>
        <v/>
      </c>
      <c r="Q1636" s="17" t="str">
        <f>IF(SUM('Control Sample Data'!E$3:E$98)&gt;10,IF(AND(ISNUMBER('Control Sample Data'!E1635),'Control Sample Data'!E1635&lt;$B$1,'Control Sample Data'!E1635&gt;0),'Control Sample Data'!E1635,$B$1),"")</f>
        <v/>
      </c>
      <c r="R1636" s="17" t="str">
        <f>IF(SUM('Control Sample Data'!F$3:F$98)&gt;10,IF(AND(ISNUMBER('Control Sample Data'!F1635),'Control Sample Data'!F1635&lt;$B$1,'Control Sample Data'!F1635&gt;0),'Control Sample Data'!F1635,$B$1),"")</f>
        <v/>
      </c>
      <c r="S1636" s="17" t="str">
        <f>IF(SUM('Control Sample Data'!G$3:G$98)&gt;10,IF(AND(ISNUMBER('Control Sample Data'!G1635),'Control Sample Data'!G1635&lt;$B$1,'Control Sample Data'!G1635&gt;0),'Control Sample Data'!G1635,$B$1),"")</f>
        <v/>
      </c>
      <c r="T1636" s="17" t="str">
        <f>IF(SUM('Control Sample Data'!H$3:H$98)&gt;10,IF(AND(ISNUMBER('Control Sample Data'!H1635),'Control Sample Data'!H1635&lt;$B$1,'Control Sample Data'!H1635&gt;0),'Control Sample Data'!H1635,$B$1),"")</f>
        <v/>
      </c>
      <c r="U1636" s="17" t="str">
        <f>IF(SUM('Control Sample Data'!I$3:I$98)&gt;10,IF(AND(ISNUMBER('Control Sample Data'!I1635),'Control Sample Data'!I1635&lt;$B$1,'Control Sample Data'!I1635&gt;0),'Control Sample Data'!I1635,$B$1),"")</f>
        <v/>
      </c>
      <c r="V1636" s="17" t="str">
        <f>IF(SUM('Control Sample Data'!J$3:J$98)&gt;10,IF(AND(ISNUMBER('Control Sample Data'!J1635),'Control Sample Data'!J1635&lt;$B$1,'Control Sample Data'!J1635&gt;0),'Control Sample Data'!J1635,$B$1),"")</f>
        <v/>
      </c>
      <c r="W1636" s="17" t="str">
        <f>IF(SUM('Control Sample Data'!K$3:K$98)&gt;10,IF(AND(ISNUMBER('Control Sample Data'!K1635),'Control Sample Data'!K1635&lt;$B$1,'Control Sample Data'!K1635&gt;0),'Control Sample Data'!K1635,$B$1),"")</f>
        <v/>
      </c>
      <c r="X1636" s="17" t="str">
        <f>IF(SUM('Control Sample Data'!L$3:L$98)&gt;10,IF(AND(ISNUMBER('Control Sample Data'!L1635),'Control Sample Data'!L1635&lt;$B$1,'Control Sample Data'!L1635&gt;0),'Control Sample Data'!L1635,$B$1),"")</f>
        <v/>
      </c>
      <c r="Y1636" s="17" t="str">
        <f>IF(SUM('Control Sample Data'!M$3:M$98)&gt;10,IF(AND(ISNUMBER('Control Sample Data'!M1635),'Control Sample Data'!M1635&lt;$B$1,'Control Sample Data'!M1635&gt;0),'Control Sample Data'!M1635,$B$1),"")</f>
        <v/>
      </c>
      <c r="AT1636" s="36" t="str">
        <f t="shared" si="1086"/>
        <v/>
      </c>
      <c r="AU1636" s="36" t="str">
        <f t="shared" si="1087"/>
        <v/>
      </c>
      <c r="AV1636" s="36" t="str">
        <f t="shared" si="1088"/>
        <v/>
      </c>
      <c r="AW1636" s="36" t="str">
        <f t="shared" si="1089"/>
        <v/>
      </c>
      <c r="AX1636" s="36" t="str">
        <f t="shared" si="1090"/>
        <v/>
      </c>
      <c r="AY1636" s="36" t="str">
        <f t="shared" si="1091"/>
        <v/>
      </c>
      <c r="AZ1636" s="36" t="str">
        <f t="shared" si="1092"/>
        <v/>
      </c>
      <c r="BA1636" s="36" t="str">
        <f t="shared" si="1093"/>
        <v/>
      </c>
      <c r="BB1636" s="36" t="str">
        <f t="shared" si="1094"/>
        <v/>
      </c>
      <c r="BC1636" s="36" t="str">
        <f t="shared" si="1095"/>
        <v/>
      </c>
      <c r="BD1636" s="36" t="str">
        <f t="shared" si="1096"/>
        <v/>
      </c>
      <c r="BE1636" s="36" t="str">
        <f t="shared" si="1097"/>
        <v/>
      </c>
      <c r="BF1636" s="36" t="str">
        <f t="shared" si="1098"/>
        <v/>
      </c>
      <c r="BG1636" s="36" t="str">
        <f t="shared" si="1099"/>
        <v/>
      </c>
      <c r="BH1636" s="36" t="str">
        <f t="shared" si="1100"/>
        <v/>
      </c>
      <c r="BI1636" s="36" t="str">
        <f t="shared" si="1101"/>
        <v/>
      </c>
      <c r="BJ1636" s="36" t="str">
        <f t="shared" si="1102"/>
        <v/>
      </c>
      <c r="BK1636" s="36" t="str">
        <f t="shared" si="1103"/>
        <v/>
      </c>
      <c r="BL1636" s="36" t="str">
        <f t="shared" si="1104"/>
        <v/>
      </c>
      <c r="BM1636" s="36" t="str">
        <f t="shared" si="1105"/>
        <v/>
      </c>
      <c r="BN1636" s="38" t="e">
        <f t="shared" si="1064"/>
        <v>#DIV/0!</v>
      </c>
      <c r="BO1636" s="38" t="e">
        <f t="shared" si="1065"/>
        <v>#DIV/0!</v>
      </c>
      <c r="BP1636" s="39" t="str">
        <f t="shared" si="1066"/>
        <v/>
      </c>
      <c r="BQ1636" s="39" t="str">
        <f t="shared" si="1067"/>
        <v/>
      </c>
      <c r="BR1636" s="39" t="str">
        <f t="shared" si="1068"/>
        <v/>
      </c>
      <c r="BS1636" s="39" t="str">
        <f t="shared" si="1069"/>
        <v/>
      </c>
      <c r="BT1636" s="39" t="str">
        <f t="shared" si="1070"/>
        <v/>
      </c>
      <c r="BU1636" s="39" t="str">
        <f t="shared" si="1071"/>
        <v/>
      </c>
      <c r="BV1636" s="39" t="str">
        <f t="shared" si="1072"/>
        <v/>
      </c>
      <c r="BW1636" s="39" t="str">
        <f t="shared" si="1073"/>
        <v/>
      </c>
      <c r="BX1636" s="39" t="str">
        <f t="shared" si="1074"/>
        <v/>
      </c>
      <c r="BY1636" s="39" t="str">
        <f t="shared" si="1075"/>
        <v/>
      </c>
      <c r="BZ1636" s="39" t="str">
        <f t="shared" si="1076"/>
        <v/>
      </c>
      <c r="CA1636" s="39" t="str">
        <f t="shared" si="1077"/>
        <v/>
      </c>
      <c r="CB1636" s="39" t="str">
        <f t="shared" si="1078"/>
        <v/>
      </c>
      <c r="CC1636" s="39" t="str">
        <f t="shared" si="1079"/>
        <v/>
      </c>
      <c r="CD1636" s="39" t="str">
        <f t="shared" si="1080"/>
        <v/>
      </c>
      <c r="CE1636" s="39" t="str">
        <f t="shared" si="1081"/>
        <v/>
      </c>
      <c r="CF1636" s="39" t="str">
        <f t="shared" si="1082"/>
        <v/>
      </c>
      <c r="CG1636" s="39" t="str">
        <f t="shared" si="1083"/>
        <v/>
      </c>
      <c r="CH1636" s="39" t="str">
        <f t="shared" si="1084"/>
        <v/>
      </c>
      <c r="CI1636" s="39" t="str">
        <f t="shared" si="1085"/>
        <v/>
      </c>
    </row>
    <row r="1637" spans="1:87">
      <c r="A1637" s="18"/>
      <c r="B1637" s="15" t="str">
        <f>'Gene Table'!E1636</f>
        <v>hsa-miR-4804-3p</v>
      </c>
      <c r="C1637" s="15" t="str">
        <f>'Gene Table'!B1636</f>
        <v>E02</v>
      </c>
      <c r="D1637" s="16" t="str">
        <f>IF(SUM('Test Sample Data'!D$3:D$98)&gt;10,IF(AND(ISNUMBER('Test Sample Data'!D1636),'Test Sample Data'!D1636&lt;$B$1,'Test Sample Data'!D1636&gt;0),'Test Sample Data'!D1636,$B$1),"")</f>
        <v/>
      </c>
      <c r="E1637" s="17" t="str">
        <f>IF(SUM('Test Sample Data'!E$3:E$98)&gt;10,IF(AND(ISNUMBER('Test Sample Data'!E1636),'Test Sample Data'!E1636&lt;$B$1,'Test Sample Data'!E1636&gt;0),'Test Sample Data'!E1636,$B$1),"")</f>
        <v/>
      </c>
      <c r="F1637" s="17" t="str">
        <f>IF(SUM('Test Sample Data'!F$3:F$98)&gt;10,IF(AND(ISNUMBER('Test Sample Data'!F1636),'Test Sample Data'!F1636&lt;$B$1,'Test Sample Data'!F1636&gt;0),'Test Sample Data'!F1636,$B$1),"")</f>
        <v/>
      </c>
      <c r="G1637" s="17" t="str">
        <f>IF(SUM('Test Sample Data'!G$3:G$98)&gt;10,IF(AND(ISNUMBER('Test Sample Data'!G1636),'Test Sample Data'!G1636&lt;$B$1,'Test Sample Data'!G1636&gt;0),'Test Sample Data'!G1636,$B$1),"")</f>
        <v/>
      </c>
      <c r="H1637" s="17" t="str">
        <f>IF(SUM('Test Sample Data'!H$3:H$98)&gt;10,IF(AND(ISNUMBER('Test Sample Data'!H1636),'Test Sample Data'!H1636&lt;$B$1,'Test Sample Data'!H1636&gt;0),'Test Sample Data'!H1636,$B$1),"")</f>
        <v/>
      </c>
      <c r="I1637" s="17" t="str">
        <f>IF(SUM('Test Sample Data'!I$3:I$98)&gt;10,IF(AND(ISNUMBER('Test Sample Data'!I1636),'Test Sample Data'!I1636&lt;$B$1,'Test Sample Data'!I1636&gt;0),'Test Sample Data'!I1636,$B$1),"")</f>
        <v/>
      </c>
      <c r="J1637" s="17" t="str">
        <f>IF(SUM('Test Sample Data'!J$3:J$98)&gt;10,IF(AND(ISNUMBER('Test Sample Data'!J1636),'Test Sample Data'!J1636&lt;$B$1,'Test Sample Data'!J1636&gt;0),'Test Sample Data'!J1636,$B$1),"")</f>
        <v/>
      </c>
      <c r="K1637" s="17" t="str">
        <f>IF(SUM('Test Sample Data'!K$3:K$98)&gt;10,IF(AND(ISNUMBER('Test Sample Data'!K1636),'Test Sample Data'!K1636&lt;$B$1,'Test Sample Data'!K1636&gt;0),'Test Sample Data'!K1636,$B$1),"")</f>
        <v/>
      </c>
      <c r="L1637" s="17" t="str">
        <f>IF(SUM('Test Sample Data'!L$3:L$98)&gt;10,IF(AND(ISNUMBER('Test Sample Data'!L1636),'Test Sample Data'!L1636&lt;$B$1,'Test Sample Data'!L1636&gt;0),'Test Sample Data'!L1636,$B$1),"")</f>
        <v/>
      </c>
      <c r="M1637" s="17" t="str">
        <f>IF(SUM('Test Sample Data'!M$3:M$98)&gt;10,IF(AND(ISNUMBER('Test Sample Data'!M1636),'Test Sample Data'!M1636&lt;$B$1,'Test Sample Data'!M1636&gt;0),'Test Sample Data'!M1636,$B$1),"")</f>
        <v/>
      </c>
      <c r="N1637" s="17" t="str">
        <f>'Gene Table'!E1636</f>
        <v>hsa-miR-4804-3p</v>
      </c>
      <c r="O1637" s="17" t="str">
        <f>'Gene Table'!B1636</f>
        <v>E02</v>
      </c>
      <c r="P1637" s="17" t="str">
        <f>IF(SUM('Control Sample Data'!D$3:D$98)&gt;10,IF(AND(ISNUMBER('Control Sample Data'!D1636),'Control Sample Data'!D1636&lt;$B$1,'Control Sample Data'!D1636&gt;0),'Control Sample Data'!D1636,$B$1),"")</f>
        <v/>
      </c>
      <c r="Q1637" s="17" t="str">
        <f>IF(SUM('Control Sample Data'!E$3:E$98)&gt;10,IF(AND(ISNUMBER('Control Sample Data'!E1636),'Control Sample Data'!E1636&lt;$B$1,'Control Sample Data'!E1636&gt;0),'Control Sample Data'!E1636,$B$1),"")</f>
        <v/>
      </c>
      <c r="R1637" s="17" t="str">
        <f>IF(SUM('Control Sample Data'!F$3:F$98)&gt;10,IF(AND(ISNUMBER('Control Sample Data'!F1636),'Control Sample Data'!F1636&lt;$B$1,'Control Sample Data'!F1636&gt;0),'Control Sample Data'!F1636,$B$1),"")</f>
        <v/>
      </c>
      <c r="S1637" s="17" t="str">
        <f>IF(SUM('Control Sample Data'!G$3:G$98)&gt;10,IF(AND(ISNUMBER('Control Sample Data'!G1636),'Control Sample Data'!G1636&lt;$B$1,'Control Sample Data'!G1636&gt;0),'Control Sample Data'!G1636,$B$1),"")</f>
        <v/>
      </c>
      <c r="T1637" s="17" t="str">
        <f>IF(SUM('Control Sample Data'!H$3:H$98)&gt;10,IF(AND(ISNUMBER('Control Sample Data'!H1636),'Control Sample Data'!H1636&lt;$B$1,'Control Sample Data'!H1636&gt;0),'Control Sample Data'!H1636,$B$1),"")</f>
        <v/>
      </c>
      <c r="U1637" s="17" t="str">
        <f>IF(SUM('Control Sample Data'!I$3:I$98)&gt;10,IF(AND(ISNUMBER('Control Sample Data'!I1636),'Control Sample Data'!I1636&lt;$B$1,'Control Sample Data'!I1636&gt;0),'Control Sample Data'!I1636,$B$1),"")</f>
        <v/>
      </c>
      <c r="V1637" s="17" t="str">
        <f>IF(SUM('Control Sample Data'!J$3:J$98)&gt;10,IF(AND(ISNUMBER('Control Sample Data'!J1636),'Control Sample Data'!J1636&lt;$B$1,'Control Sample Data'!J1636&gt;0),'Control Sample Data'!J1636,$B$1),"")</f>
        <v/>
      </c>
      <c r="W1637" s="17" t="str">
        <f>IF(SUM('Control Sample Data'!K$3:K$98)&gt;10,IF(AND(ISNUMBER('Control Sample Data'!K1636),'Control Sample Data'!K1636&lt;$B$1,'Control Sample Data'!K1636&gt;0),'Control Sample Data'!K1636,$B$1),"")</f>
        <v/>
      </c>
      <c r="X1637" s="17" t="str">
        <f>IF(SUM('Control Sample Data'!L$3:L$98)&gt;10,IF(AND(ISNUMBER('Control Sample Data'!L1636),'Control Sample Data'!L1636&lt;$B$1,'Control Sample Data'!L1636&gt;0),'Control Sample Data'!L1636,$B$1),"")</f>
        <v/>
      </c>
      <c r="Y1637" s="17" t="str">
        <f>IF(SUM('Control Sample Data'!M$3:M$98)&gt;10,IF(AND(ISNUMBER('Control Sample Data'!M1636),'Control Sample Data'!M1636&lt;$B$1,'Control Sample Data'!M1636&gt;0),'Control Sample Data'!M1636,$B$1),"")</f>
        <v/>
      </c>
      <c r="AT1637" s="36" t="str">
        <f t="shared" si="1086"/>
        <v/>
      </c>
      <c r="AU1637" s="36" t="str">
        <f t="shared" si="1087"/>
        <v/>
      </c>
      <c r="AV1637" s="36" t="str">
        <f t="shared" si="1088"/>
        <v/>
      </c>
      <c r="AW1637" s="36" t="str">
        <f t="shared" si="1089"/>
        <v/>
      </c>
      <c r="AX1637" s="36" t="str">
        <f t="shared" si="1090"/>
        <v/>
      </c>
      <c r="AY1637" s="36" t="str">
        <f t="shared" si="1091"/>
        <v/>
      </c>
      <c r="AZ1637" s="36" t="str">
        <f t="shared" si="1092"/>
        <v/>
      </c>
      <c r="BA1637" s="36" t="str">
        <f t="shared" si="1093"/>
        <v/>
      </c>
      <c r="BB1637" s="36" t="str">
        <f t="shared" si="1094"/>
        <v/>
      </c>
      <c r="BC1637" s="36" t="str">
        <f t="shared" si="1095"/>
        <v/>
      </c>
      <c r="BD1637" s="36" t="str">
        <f t="shared" si="1096"/>
        <v/>
      </c>
      <c r="BE1637" s="36" t="str">
        <f t="shared" si="1097"/>
        <v/>
      </c>
      <c r="BF1637" s="36" t="str">
        <f t="shared" si="1098"/>
        <v/>
      </c>
      <c r="BG1637" s="36" t="str">
        <f t="shared" si="1099"/>
        <v/>
      </c>
      <c r="BH1637" s="36" t="str">
        <f t="shared" si="1100"/>
        <v/>
      </c>
      <c r="BI1637" s="36" t="str">
        <f t="shared" si="1101"/>
        <v/>
      </c>
      <c r="BJ1637" s="36" t="str">
        <f t="shared" si="1102"/>
        <v/>
      </c>
      <c r="BK1637" s="36" t="str">
        <f t="shared" si="1103"/>
        <v/>
      </c>
      <c r="BL1637" s="36" t="str">
        <f t="shared" si="1104"/>
        <v/>
      </c>
      <c r="BM1637" s="36" t="str">
        <f t="shared" si="1105"/>
        <v/>
      </c>
      <c r="BN1637" s="38" t="e">
        <f t="shared" si="1064"/>
        <v>#DIV/0!</v>
      </c>
      <c r="BO1637" s="38" t="e">
        <f t="shared" si="1065"/>
        <v>#DIV/0!</v>
      </c>
      <c r="BP1637" s="39" t="str">
        <f t="shared" si="1066"/>
        <v/>
      </c>
      <c r="BQ1637" s="39" t="str">
        <f t="shared" si="1067"/>
        <v/>
      </c>
      <c r="BR1637" s="39" t="str">
        <f t="shared" si="1068"/>
        <v/>
      </c>
      <c r="BS1637" s="39" t="str">
        <f t="shared" si="1069"/>
        <v/>
      </c>
      <c r="BT1637" s="39" t="str">
        <f t="shared" si="1070"/>
        <v/>
      </c>
      <c r="BU1637" s="39" t="str">
        <f t="shared" si="1071"/>
        <v/>
      </c>
      <c r="BV1637" s="39" t="str">
        <f t="shared" si="1072"/>
        <v/>
      </c>
      <c r="BW1637" s="39" t="str">
        <f t="shared" si="1073"/>
        <v/>
      </c>
      <c r="BX1637" s="39" t="str">
        <f t="shared" si="1074"/>
        <v/>
      </c>
      <c r="BY1637" s="39" t="str">
        <f t="shared" si="1075"/>
        <v/>
      </c>
      <c r="BZ1637" s="39" t="str">
        <f t="shared" si="1076"/>
        <v/>
      </c>
      <c r="CA1637" s="39" t="str">
        <f t="shared" si="1077"/>
        <v/>
      </c>
      <c r="CB1637" s="39" t="str">
        <f t="shared" si="1078"/>
        <v/>
      </c>
      <c r="CC1637" s="39" t="str">
        <f t="shared" si="1079"/>
        <v/>
      </c>
      <c r="CD1637" s="39" t="str">
        <f t="shared" si="1080"/>
        <v/>
      </c>
      <c r="CE1637" s="39" t="str">
        <f t="shared" si="1081"/>
        <v/>
      </c>
      <c r="CF1637" s="39" t="str">
        <f t="shared" si="1082"/>
        <v/>
      </c>
      <c r="CG1637" s="39" t="str">
        <f t="shared" si="1083"/>
        <v/>
      </c>
      <c r="CH1637" s="39" t="str">
        <f t="shared" si="1084"/>
        <v/>
      </c>
      <c r="CI1637" s="39" t="str">
        <f t="shared" si="1085"/>
        <v/>
      </c>
    </row>
    <row r="1638" spans="1:87">
      <c r="A1638" s="18"/>
      <c r="B1638" s="15" t="str">
        <f>'Gene Table'!E1637</f>
        <v>hsa-miR-4752</v>
      </c>
      <c r="C1638" s="15" t="str">
        <f>'Gene Table'!B1637</f>
        <v>E03</v>
      </c>
      <c r="D1638" s="16" t="str">
        <f>IF(SUM('Test Sample Data'!D$3:D$98)&gt;10,IF(AND(ISNUMBER('Test Sample Data'!D1637),'Test Sample Data'!D1637&lt;$B$1,'Test Sample Data'!D1637&gt;0),'Test Sample Data'!D1637,$B$1),"")</f>
        <v/>
      </c>
      <c r="E1638" s="17" t="str">
        <f>IF(SUM('Test Sample Data'!E$3:E$98)&gt;10,IF(AND(ISNUMBER('Test Sample Data'!E1637),'Test Sample Data'!E1637&lt;$B$1,'Test Sample Data'!E1637&gt;0),'Test Sample Data'!E1637,$B$1),"")</f>
        <v/>
      </c>
      <c r="F1638" s="17" t="str">
        <f>IF(SUM('Test Sample Data'!F$3:F$98)&gt;10,IF(AND(ISNUMBER('Test Sample Data'!F1637),'Test Sample Data'!F1637&lt;$B$1,'Test Sample Data'!F1637&gt;0),'Test Sample Data'!F1637,$B$1),"")</f>
        <v/>
      </c>
      <c r="G1638" s="17" t="str">
        <f>IF(SUM('Test Sample Data'!G$3:G$98)&gt;10,IF(AND(ISNUMBER('Test Sample Data'!G1637),'Test Sample Data'!G1637&lt;$B$1,'Test Sample Data'!G1637&gt;0),'Test Sample Data'!G1637,$B$1),"")</f>
        <v/>
      </c>
      <c r="H1638" s="17" t="str">
        <f>IF(SUM('Test Sample Data'!H$3:H$98)&gt;10,IF(AND(ISNUMBER('Test Sample Data'!H1637),'Test Sample Data'!H1637&lt;$B$1,'Test Sample Data'!H1637&gt;0),'Test Sample Data'!H1637,$B$1),"")</f>
        <v/>
      </c>
      <c r="I1638" s="17" t="str">
        <f>IF(SUM('Test Sample Data'!I$3:I$98)&gt;10,IF(AND(ISNUMBER('Test Sample Data'!I1637),'Test Sample Data'!I1637&lt;$B$1,'Test Sample Data'!I1637&gt;0),'Test Sample Data'!I1637,$B$1),"")</f>
        <v/>
      </c>
      <c r="J1638" s="17" t="str">
        <f>IF(SUM('Test Sample Data'!J$3:J$98)&gt;10,IF(AND(ISNUMBER('Test Sample Data'!J1637),'Test Sample Data'!J1637&lt;$B$1,'Test Sample Data'!J1637&gt;0),'Test Sample Data'!J1637,$B$1),"")</f>
        <v/>
      </c>
      <c r="K1638" s="17" t="str">
        <f>IF(SUM('Test Sample Data'!K$3:K$98)&gt;10,IF(AND(ISNUMBER('Test Sample Data'!K1637),'Test Sample Data'!K1637&lt;$B$1,'Test Sample Data'!K1637&gt;0),'Test Sample Data'!K1637,$B$1),"")</f>
        <v/>
      </c>
      <c r="L1638" s="17" t="str">
        <f>IF(SUM('Test Sample Data'!L$3:L$98)&gt;10,IF(AND(ISNUMBER('Test Sample Data'!L1637),'Test Sample Data'!L1637&lt;$B$1,'Test Sample Data'!L1637&gt;0),'Test Sample Data'!L1637,$B$1),"")</f>
        <v/>
      </c>
      <c r="M1638" s="17" t="str">
        <f>IF(SUM('Test Sample Data'!M$3:M$98)&gt;10,IF(AND(ISNUMBER('Test Sample Data'!M1637),'Test Sample Data'!M1637&lt;$B$1,'Test Sample Data'!M1637&gt;0),'Test Sample Data'!M1637,$B$1),"")</f>
        <v/>
      </c>
      <c r="N1638" s="17" t="str">
        <f>'Gene Table'!E1637</f>
        <v>hsa-miR-4752</v>
      </c>
      <c r="O1638" s="17" t="str">
        <f>'Gene Table'!B1637</f>
        <v>E03</v>
      </c>
      <c r="P1638" s="17" t="str">
        <f>IF(SUM('Control Sample Data'!D$3:D$98)&gt;10,IF(AND(ISNUMBER('Control Sample Data'!D1637),'Control Sample Data'!D1637&lt;$B$1,'Control Sample Data'!D1637&gt;0),'Control Sample Data'!D1637,$B$1),"")</f>
        <v/>
      </c>
      <c r="Q1638" s="17" t="str">
        <f>IF(SUM('Control Sample Data'!E$3:E$98)&gt;10,IF(AND(ISNUMBER('Control Sample Data'!E1637),'Control Sample Data'!E1637&lt;$B$1,'Control Sample Data'!E1637&gt;0),'Control Sample Data'!E1637,$B$1),"")</f>
        <v/>
      </c>
      <c r="R1638" s="17" t="str">
        <f>IF(SUM('Control Sample Data'!F$3:F$98)&gt;10,IF(AND(ISNUMBER('Control Sample Data'!F1637),'Control Sample Data'!F1637&lt;$B$1,'Control Sample Data'!F1637&gt;0),'Control Sample Data'!F1637,$B$1),"")</f>
        <v/>
      </c>
      <c r="S1638" s="17" t="str">
        <f>IF(SUM('Control Sample Data'!G$3:G$98)&gt;10,IF(AND(ISNUMBER('Control Sample Data'!G1637),'Control Sample Data'!G1637&lt;$B$1,'Control Sample Data'!G1637&gt;0),'Control Sample Data'!G1637,$B$1),"")</f>
        <v/>
      </c>
      <c r="T1638" s="17" t="str">
        <f>IF(SUM('Control Sample Data'!H$3:H$98)&gt;10,IF(AND(ISNUMBER('Control Sample Data'!H1637),'Control Sample Data'!H1637&lt;$B$1,'Control Sample Data'!H1637&gt;0),'Control Sample Data'!H1637,$B$1),"")</f>
        <v/>
      </c>
      <c r="U1638" s="17" t="str">
        <f>IF(SUM('Control Sample Data'!I$3:I$98)&gt;10,IF(AND(ISNUMBER('Control Sample Data'!I1637),'Control Sample Data'!I1637&lt;$B$1,'Control Sample Data'!I1637&gt;0),'Control Sample Data'!I1637,$B$1),"")</f>
        <v/>
      </c>
      <c r="V1638" s="17" t="str">
        <f>IF(SUM('Control Sample Data'!J$3:J$98)&gt;10,IF(AND(ISNUMBER('Control Sample Data'!J1637),'Control Sample Data'!J1637&lt;$B$1,'Control Sample Data'!J1637&gt;0),'Control Sample Data'!J1637,$B$1),"")</f>
        <v/>
      </c>
      <c r="W1638" s="17" t="str">
        <f>IF(SUM('Control Sample Data'!K$3:K$98)&gt;10,IF(AND(ISNUMBER('Control Sample Data'!K1637),'Control Sample Data'!K1637&lt;$B$1,'Control Sample Data'!K1637&gt;0),'Control Sample Data'!K1637,$B$1),"")</f>
        <v/>
      </c>
      <c r="X1638" s="17" t="str">
        <f>IF(SUM('Control Sample Data'!L$3:L$98)&gt;10,IF(AND(ISNUMBER('Control Sample Data'!L1637),'Control Sample Data'!L1637&lt;$B$1,'Control Sample Data'!L1637&gt;0),'Control Sample Data'!L1637,$B$1),"")</f>
        <v/>
      </c>
      <c r="Y1638" s="17" t="str">
        <f>IF(SUM('Control Sample Data'!M$3:M$98)&gt;10,IF(AND(ISNUMBER('Control Sample Data'!M1637),'Control Sample Data'!M1637&lt;$B$1,'Control Sample Data'!M1637&gt;0),'Control Sample Data'!M1637,$B$1),"")</f>
        <v/>
      </c>
      <c r="AT1638" s="36" t="str">
        <f t="shared" si="1086"/>
        <v/>
      </c>
      <c r="AU1638" s="36" t="str">
        <f t="shared" si="1087"/>
        <v/>
      </c>
      <c r="AV1638" s="36" t="str">
        <f t="shared" si="1088"/>
        <v/>
      </c>
      <c r="AW1638" s="36" t="str">
        <f t="shared" si="1089"/>
        <v/>
      </c>
      <c r="AX1638" s="36" t="str">
        <f t="shared" si="1090"/>
        <v/>
      </c>
      <c r="AY1638" s="36" t="str">
        <f t="shared" si="1091"/>
        <v/>
      </c>
      <c r="AZ1638" s="36" t="str">
        <f t="shared" si="1092"/>
        <v/>
      </c>
      <c r="BA1638" s="36" t="str">
        <f t="shared" si="1093"/>
        <v/>
      </c>
      <c r="BB1638" s="36" t="str">
        <f t="shared" si="1094"/>
        <v/>
      </c>
      <c r="BC1638" s="36" t="str">
        <f t="shared" si="1095"/>
        <v/>
      </c>
      <c r="BD1638" s="36" t="str">
        <f t="shared" si="1096"/>
        <v/>
      </c>
      <c r="BE1638" s="36" t="str">
        <f t="shared" si="1097"/>
        <v/>
      </c>
      <c r="BF1638" s="36" t="str">
        <f t="shared" si="1098"/>
        <v/>
      </c>
      <c r="BG1638" s="36" t="str">
        <f t="shared" si="1099"/>
        <v/>
      </c>
      <c r="BH1638" s="36" t="str">
        <f t="shared" si="1100"/>
        <v/>
      </c>
      <c r="BI1638" s="36" t="str">
        <f t="shared" si="1101"/>
        <v/>
      </c>
      <c r="BJ1638" s="36" t="str">
        <f t="shared" si="1102"/>
        <v/>
      </c>
      <c r="BK1638" s="36" t="str">
        <f t="shared" si="1103"/>
        <v/>
      </c>
      <c r="BL1638" s="36" t="str">
        <f t="shared" si="1104"/>
        <v/>
      </c>
      <c r="BM1638" s="36" t="str">
        <f t="shared" si="1105"/>
        <v/>
      </c>
      <c r="BN1638" s="38" t="e">
        <f t="shared" si="1064"/>
        <v>#DIV/0!</v>
      </c>
      <c r="BO1638" s="38" t="e">
        <f t="shared" si="1065"/>
        <v>#DIV/0!</v>
      </c>
      <c r="BP1638" s="39" t="str">
        <f t="shared" si="1066"/>
        <v/>
      </c>
      <c r="BQ1638" s="39" t="str">
        <f t="shared" si="1067"/>
        <v/>
      </c>
      <c r="BR1638" s="39" t="str">
        <f t="shared" si="1068"/>
        <v/>
      </c>
      <c r="BS1638" s="39" t="str">
        <f t="shared" si="1069"/>
        <v/>
      </c>
      <c r="BT1638" s="39" t="str">
        <f t="shared" si="1070"/>
        <v/>
      </c>
      <c r="BU1638" s="39" t="str">
        <f t="shared" si="1071"/>
        <v/>
      </c>
      <c r="BV1638" s="39" t="str">
        <f t="shared" si="1072"/>
        <v/>
      </c>
      <c r="BW1638" s="39" t="str">
        <f t="shared" si="1073"/>
        <v/>
      </c>
      <c r="BX1638" s="39" t="str">
        <f t="shared" si="1074"/>
        <v/>
      </c>
      <c r="BY1638" s="39" t="str">
        <f t="shared" si="1075"/>
        <v/>
      </c>
      <c r="BZ1638" s="39" t="str">
        <f t="shared" si="1076"/>
        <v/>
      </c>
      <c r="CA1638" s="39" t="str">
        <f t="shared" si="1077"/>
        <v/>
      </c>
      <c r="CB1638" s="39" t="str">
        <f t="shared" si="1078"/>
        <v/>
      </c>
      <c r="CC1638" s="39" t="str">
        <f t="shared" si="1079"/>
        <v/>
      </c>
      <c r="CD1638" s="39" t="str">
        <f t="shared" si="1080"/>
        <v/>
      </c>
      <c r="CE1638" s="39" t="str">
        <f t="shared" si="1081"/>
        <v/>
      </c>
      <c r="CF1638" s="39" t="str">
        <f t="shared" si="1082"/>
        <v/>
      </c>
      <c r="CG1638" s="39" t="str">
        <f t="shared" si="1083"/>
        <v/>
      </c>
      <c r="CH1638" s="39" t="str">
        <f t="shared" si="1084"/>
        <v/>
      </c>
      <c r="CI1638" s="39" t="str">
        <f t="shared" si="1085"/>
        <v/>
      </c>
    </row>
    <row r="1639" spans="1:87">
      <c r="A1639" s="18"/>
      <c r="B1639" s="15" t="str">
        <f>'Gene Table'!E1638</f>
        <v>hsa-miR-5095</v>
      </c>
      <c r="C1639" s="15" t="str">
        <f>'Gene Table'!B1638</f>
        <v>E04</v>
      </c>
      <c r="D1639" s="16" t="str">
        <f>IF(SUM('Test Sample Data'!D$3:D$98)&gt;10,IF(AND(ISNUMBER('Test Sample Data'!D1638),'Test Sample Data'!D1638&lt;$B$1,'Test Sample Data'!D1638&gt;0),'Test Sample Data'!D1638,$B$1),"")</f>
        <v/>
      </c>
      <c r="E1639" s="17" t="str">
        <f>IF(SUM('Test Sample Data'!E$3:E$98)&gt;10,IF(AND(ISNUMBER('Test Sample Data'!E1638),'Test Sample Data'!E1638&lt;$B$1,'Test Sample Data'!E1638&gt;0),'Test Sample Data'!E1638,$B$1),"")</f>
        <v/>
      </c>
      <c r="F1639" s="17" t="str">
        <f>IF(SUM('Test Sample Data'!F$3:F$98)&gt;10,IF(AND(ISNUMBER('Test Sample Data'!F1638),'Test Sample Data'!F1638&lt;$B$1,'Test Sample Data'!F1638&gt;0),'Test Sample Data'!F1638,$B$1),"")</f>
        <v/>
      </c>
      <c r="G1639" s="17" t="str">
        <f>IF(SUM('Test Sample Data'!G$3:G$98)&gt;10,IF(AND(ISNUMBER('Test Sample Data'!G1638),'Test Sample Data'!G1638&lt;$B$1,'Test Sample Data'!G1638&gt;0),'Test Sample Data'!G1638,$B$1),"")</f>
        <v/>
      </c>
      <c r="H1639" s="17" t="str">
        <f>IF(SUM('Test Sample Data'!H$3:H$98)&gt;10,IF(AND(ISNUMBER('Test Sample Data'!H1638),'Test Sample Data'!H1638&lt;$B$1,'Test Sample Data'!H1638&gt;0),'Test Sample Data'!H1638,$B$1),"")</f>
        <v/>
      </c>
      <c r="I1639" s="17" t="str">
        <f>IF(SUM('Test Sample Data'!I$3:I$98)&gt;10,IF(AND(ISNUMBER('Test Sample Data'!I1638),'Test Sample Data'!I1638&lt;$B$1,'Test Sample Data'!I1638&gt;0),'Test Sample Data'!I1638,$B$1),"")</f>
        <v/>
      </c>
      <c r="J1639" s="17" t="str">
        <f>IF(SUM('Test Sample Data'!J$3:J$98)&gt;10,IF(AND(ISNUMBER('Test Sample Data'!J1638),'Test Sample Data'!J1638&lt;$B$1,'Test Sample Data'!J1638&gt;0),'Test Sample Data'!J1638,$B$1),"")</f>
        <v/>
      </c>
      <c r="K1639" s="17" t="str">
        <f>IF(SUM('Test Sample Data'!K$3:K$98)&gt;10,IF(AND(ISNUMBER('Test Sample Data'!K1638),'Test Sample Data'!K1638&lt;$B$1,'Test Sample Data'!K1638&gt;0),'Test Sample Data'!K1638,$B$1),"")</f>
        <v/>
      </c>
      <c r="L1639" s="17" t="str">
        <f>IF(SUM('Test Sample Data'!L$3:L$98)&gt;10,IF(AND(ISNUMBER('Test Sample Data'!L1638),'Test Sample Data'!L1638&lt;$B$1,'Test Sample Data'!L1638&gt;0),'Test Sample Data'!L1638,$B$1),"")</f>
        <v/>
      </c>
      <c r="M1639" s="17" t="str">
        <f>IF(SUM('Test Sample Data'!M$3:M$98)&gt;10,IF(AND(ISNUMBER('Test Sample Data'!M1638),'Test Sample Data'!M1638&lt;$B$1,'Test Sample Data'!M1638&gt;0),'Test Sample Data'!M1638,$B$1),"")</f>
        <v/>
      </c>
      <c r="N1639" s="17" t="str">
        <f>'Gene Table'!E1638</f>
        <v>hsa-miR-5095</v>
      </c>
      <c r="O1639" s="17" t="str">
        <f>'Gene Table'!B1638</f>
        <v>E04</v>
      </c>
      <c r="P1639" s="17" t="str">
        <f>IF(SUM('Control Sample Data'!D$3:D$98)&gt;10,IF(AND(ISNUMBER('Control Sample Data'!D1638),'Control Sample Data'!D1638&lt;$B$1,'Control Sample Data'!D1638&gt;0),'Control Sample Data'!D1638,$B$1),"")</f>
        <v/>
      </c>
      <c r="Q1639" s="17" t="str">
        <f>IF(SUM('Control Sample Data'!E$3:E$98)&gt;10,IF(AND(ISNUMBER('Control Sample Data'!E1638),'Control Sample Data'!E1638&lt;$B$1,'Control Sample Data'!E1638&gt;0),'Control Sample Data'!E1638,$B$1),"")</f>
        <v/>
      </c>
      <c r="R1639" s="17" t="str">
        <f>IF(SUM('Control Sample Data'!F$3:F$98)&gt;10,IF(AND(ISNUMBER('Control Sample Data'!F1638),'Control Sample Data'!F1638&lt;$B$1,'Control Sample Data'!F1638&gt;0),'Control Sample Data'!F1638,$B$1),"")</f>
        <v/>
      </c>
      <c r="S1639" s="17" t="str">
        <f>IF(SUM('Control Sample Data'!G$3:G$98)&gt;10,IF(AND(ISNUMBER('Control Sample Data'!G1638),'Control Sample Data'!G1638&lt;$B$1,'Control Sample Data'!G1638&gt;0),'Control Sample Data'!G1638,$B$1),"")</f>
        <v/>
      </c>
      <c r="T1639" s="17" t="str">
        <f>IF(SUM('Control Sample Data'!H$3:H$98)&gt;10,IF(AND(ISNUMBER('Control Sample Data'!H1638),'Control Sample Data'!H1638&lt;$B$1,'Control Sample Data'!H1638&gt;0),'Control Sample Data'!H1638,$B$1),"")</f>
        <v/>
      </c>
      <c r="U1639" s="17" t="str">
        <f>IF(SUM('Control Sample Data'!I$3:I$98)&gt;10,IF(AND(ISNUMBER('Control Sample Data'!I1638),'Control Sample Data'!I1638&lt;$B$1,'Control Sample Data'!I1638&gt;0),'Control Sample Data'!I1638,$B$1),"")</f>
        <v/>
      </c>
      <c r="V1639" s="17" t="str">
        <f>IF(SUM('Control Sample Data'!J$3:J$98)&gt;10,IF(AND(ISNUMBER('Control Sample Data'!J1638),'Control Sample Data'!J1638&lt;$B$1,'Control Sample Data'!J1638&gt;0),'Control Sample Data'!J1638,$B$1),"")</f>
        <v/>
      </c>
      <c r="W1639" s="17" t="str">
        <f>IF(SUM('Control Sample Data'!K$3:K$98)&gt;10,IF(AND(ISNUMBER('Control Sample Data'!K1638),'Control Sample Data'!K1638&lt;$B$1,'Control Sample Data'!K1638&gt;0),'Control Sample Data'!K1638,$B$1),"")</f>
        <v/>
      </c>
      <c r="X1639" s="17" t="str">
        <f>IF(SUM('Control Sample Data'!L$3:L$98)&gt;10,IF(AND(ISNUMBER('Control Sample Data'!L1638),'Control Sample Data'!L1638&lt;$B$1,'Control Sample Data'!L1638&gt;0),'Control Sample Data'!L1638,$B$1),"")</f>
        <v/>
      </c>
      <c r="Y1639" s="17" t="str">
        <f>IF(SUM('Control Sample Data'!M$3:M$98)&gt;10,IF(AND(ISNUMBER('Control Sample Data'!M1638),'Control Sample Data'!M1638&lt;$B$1,'Control Sample Data'!M1638&gt;0),'Control Sample Data'!M1638,$B$1),"")</f>
        <v/>
      </c>
      <c r="AT1639" s="36" t="str">
        <f t="shared" si="1086"/>
        <v/>
      </c>
      <c r="AU1639" s="36" t="str">
        <f t="shared" si="1087"/>
        <v/>
      </c>
      <c r="AV1639" s="36" t="str">
        <f t="shared" si="1088"/>
        <v/>
      </c>
      <c r="AW1639" s="36" t="str">
        <f t="shared" si="1089"/>
        <v/>
      </c>
      <c r="AX1639" s="36" t="str">
        <f t="shared" si="1090"/>
        <v/>
      </c>
      <c r="AY1639" s="36" t="str">
        <f t="shared" si="1091"/>
        <v/>
      </c>
      <c r="AZ1639" s="36" t="str">
        <f t="shared" si="1092"/>
        <v/>
      </c>
      <c r="BA1639" s="36" t="str">
        <f t="shared" si="1093"/>
        <v/>
      </c>
      <c r="BB1639" s="36" t="str">
        <f t="shared" si="1094"/>
        <v/>
      </c>
      <c r="BC1639" s="36" t="str">
        <f t="shared" si="1095"/>
        <v/>
      </c>
      <c r="BD1639" s="36" t="str">
        <f t="shared" si="1096"/>
        <v/>
      </c>
      <c r="BE1639" s="36" t="str">
        <f t="shared" si="1097"/>
        <v/>
      </c>
      <c r="BF1639" s="36" t="str">
        <f t="shared" si="1098"/>
        <v/>
      </c>
      <c r="BG1639" s="36" t="str">
        <f t="shared" si="1099"/>
        <v/>
      </c>
      <c r="BH1639" s="36" t="str">
        <f t="shared" si="1100"/>
        <v/>
      </c>
      <c r="BI1639" s="36" t="str">
        <f t="shared" si="1101"/>
        <v/>
      </c>
      <c r="BJ1639" s="36" t="str">
        <f t="shared" si="1102"/>
        <v/>
      </c>
      <c r="BK1639" s="36" t="str">
        <f t="shared" si="1103"/>
        <v/>
      </c>
      <c r="BL1639" s="36" t="str">
        <f t="shared" si="1104"/>
        <v/>
      </c>
      <c r="BM1639" s="36" t="str">
        <f t="shared" si="1105"/>
        <v/>
      </c>
      <c r="BN1639" s="38" t="e">
        <f t="shared" si="1064"/>
        <v>#DIV/0!</v>
      </c>
      <c r="BO1639" s="38" t="e">
        <f t="shared" si="1065"/>
        <v>#DIV/0!</v>
      </c>
      <c r="BP1639" s="39" t="str">
        <f t="shared" si="1066"/>
        <v/>
      </c>
      <c r="BQ1639" s="39" t="str">
        <f t="shared" si="1067"/>
        <v/>
      </c>
      <c r="BR1639" s="39" t="str">
        <f t="shared" si="1068"/>
        <v/>
      </c>
      <c r="BS1639" s="39" t="str">
        <f t="shared" si="1069"/>
        <v/>
      </c>
      <c r="BT1639" s="39" t="str">
        <f t="shared" si="1070"/>
        <v/>
      </c>
      <c r="BU1639" s="39" t="str">
        <f t="shared" si="1071"/>
        <v/>
      </c>
      <c r="BV1639" s="39" t="str">
        <f t="shared" si="1072"/>
        <v/>
      </c>
      <c r="BW1639" s="39" t="str">
        <f t="shared" si="1073"/>
        <v/>
      </c>
      <c r="BX1639" s="39" t="str">
        <f t="shared" si="1074"/>
        <v/>
      </c>
      <c r="BY1639" s="39" t="str">
        <f t="shared" si="1075"/>
        <v/>
      </c>
      <c r="BZ1639" s="39" t="str">
        <f t="shared" si="1076"/>
        <v/>
      </c>
      <c r="CA1639" s="39" t="str">
        <f t="shared" si="1077"/>
        <v/>
      </c>
      <c r="CB1639" s="39" t="str">
        <f t="shared" si="1078"/>
        <v/>
      </c>
      <c r="CC1639" s="39" t="str">
        <f t="shared" si="1079"/>
        <v/>
      </c>
      <c r="CD1639" s="39" t="str">
        <f t="shared" si="1080"/>
        <v/>
      </c>
      <c r="CE1639" s="39" t="str">
        <f t="shared" si="1081"/>
        <v/>
      </c>
      <c r="CF1639" s="39" t="str">
        <f t="shared" si="1082"/>
        <v/>
      </c>
      <c r="CG1639" s="39" t="str">
        <f t="shared" si="1083"/>
        <v/>
      </c>
      <c r="CH1639" s="39" t="str">
        <f t="shared" si="1084"/>
        <v/>
      </c>
      <c r="CI1639" s="39" t="str">
        <f t="shared" si="1085"/>
        <v/>
      </c>
    </row>
    <row r="1640" spans="1:87">
      <c r="A1640" s="18"/>
      <c r="B1640" s="15" t="str">
        <f>'Gene Table'!E1639</f>
        <v>hsa-miR-4753-5p</v>
      </c>
      <c r="C1640" s="15" t="str">
        <f>'Gene Table'!B1639</f>
        <v>E05</v>
      </c>
      <c r="D1640" s="16" t="str">
        <f>IF(SUM('Test Sample Data'!D$3:D$98)&gt;10,IF(AND(ISNUMBER('Test Sample Data'!D1639),'Test Sample Data'!D1639&lt;$B$1,'Test Sample Data'!D1639&gt;0),'Test Sample Data'!D1639,$B$1),"")</f>
        <v/>
      </c>
      <c r="E1640" s="17" t="str">
        <f>IF(SUM('Test Sample Data'!E$3:E$98)&gt;10,IF(AND(ISNUMBER('Test Sample Data'!E1639),'Test Sample Data'!E1639&lt;$B$1,'Test Sample Data'!E1639&gt;0),'Test Sample Data'!E1639,$B$1),"")</f>
        <v/>
      </c>
      <c r="F1640" s="17" t="str">
        <f>IF(SUM('Test Sample Data'!F$3:F$98)&gt;10,IF(AND(ISNUMBER('Test Sample Data'!F1639),'Test Sample Data'!F1639&lt;$B$1,'Test Sample Data'!F1639&gt;0),'Test Sample Data'!F1639,$B$1),"")</f>
        <v/>
      </c>
      <c r="G1640" s="17" t="str">
        <f>IF(SUM('Test Sample Data'!G$3:G$98)&gt;10,IF(AND(ISNUMBER('Test Sample Data'!G1639),'Test Sample Data'!G1639&lt;$B$1,'Test Sample Data'!G1639&gt;0),'Test Sample Data'!G1639,$B$1),"")</f>
        <v/>
      </c>
      <c r="H1640" s="17" t="str">
        <f>IF(SUM('Test Sample Data'!H$3:H$98)&gt;10,IF(AND(ISNUMBER('Test Sample Data'!H1639),'Test Sample Data'!H1639&lt;$B$1,'Test Sample Data'!H1639&gt;0),'Test Sample Data'!H1639,$B$1),"")</f>
        <v/>
      </c>
      <c r="I1640" s="17" t="str">
        <f>IF(SUM('Test Sample Data'!I$3:I$98)&gt;10,IF(AND(ISNUMBER('Test Sample Data'!I1639),'Test Sample Data'!I1639&lt;$B$1,'Test Sample Data'!I1639&gt;0),'Test Sample Data'!I1639,$B$1),"")</f>
        <v/>
      </c>
      <c r="J1640" s="17" t="str">
        <f>IF(SUM('Test Sample Data'!J$3:J$98)&gt;10,IF(AND(ISNUMBER('Test Sample Data'!J1639),'Test Sample Data'!J1639&lt;$B$1,'Test Sample Data'!J1639&gt;0),'Test Sample Data'!J1639,$B$1),"")</f>
        <v/>
      </c>
      <c r="K1640" s="17" t="str">
        <f>IF(SUM('Test Sample Data'!K$3:K$98)&gt;10,IF(AND(ISNUMBER('Test Sample Data'!K1639),'Test Sample Data'!K1639&lt;$B$1,'Test Sample Data'!K1639&gt;0),'Test Sample Data'!K1639,$B$1),"")</f>
        <v/>
      </c>
      <c r="L1640" s="17" t="str">
        <f>IF(SUM('Test Sample Data'!L$3:L$98)&gt;10,IF(AND(ISNUMBER('Test Sample Data'!L1639),'Test Sample Data'!L1639&lt;$B$1,'Test Sample Data'!L1639&gt;0),'Test Sample Data'!L1639,$B$1),"")</f>
        <v/>
      </c>
      <c r="M1640" s="17" t="str">
        <f>IF(SUM('Test Sample Data'!M$3:M$98)&gt;10,IF(AND(ISNUMBER('Test Sample Data'!M1639),'Test Sample Data'!M1639&lt;$B$1,'Test Sample Data'!M1639&gt;0),'Test Sample Data'!M1639,$B$1),"")</f>
        <v/>
      </c>
      <c r="N1640" s="17" t="str">
        <f>'Gene Table'!E1639</f>
        <v>hsa-miR-4753-5p</v>
      </c>
      <c r="O1640" s="17" t="str">
        <f>'Gene Table'!B1639</f>
        <v>E05</v>
      </c>
      <c r="P1640" s="17" t="str">
        <f>IF(SUM('Control Sample Data'!D$3:D$98)&gt;10,IF(AND(ISNUMBER('Control Sample Data'!D1639),'Control Sample Data'!D1639&lt;$B$1,'Control Sample Data'!D1639&gt;0),'Control Sample Data'!D1639,$B$1),"")</f>
        <v/>
      </c>
      <c r="Q1640" s="17" t="str">
        <f>IF(SUM('Control Sample Data'!E$3:E$98)&gt;10,IF(AND(ISNUMBER('Control Sample Data'!E1639),'Control Sample Data'!E1639&lt;$B$1,'Control Sample Data'!E1639&gt;0),'Control Sample Data'!E1639,$B$1),"")</f>
        <v/>
      </c>
      <c r="R1640" s="17" t="str">
        <f>IF(SUM('Control Sample Data'!F$3:F$98)&gt;10,IF(AND(ISNUMBER('Control Sample Data'!F1639),'Control Sample Data'!F1639&lt;$B$1,'Control Sample Data'!F1639&gt;0),'Control Sample Data'!F1639,$B$1),"")</f>
        <v/>
      </c>
      <c r="S1640" s="17" t="str">
        <f>IF(SUM('Control Sample Data'!G$3:G$98)&gt;10,IF(AND(ISNUMBER('Control Sample Data'!G1639),'Control Sample Data'!G1639&lt;$B$1,'Control Sample Data'!G1639&gt;0),'Control Sample Data'!G1639,$B$1),"")</f>
        <v/>
      </c>
      <c r="T1640" s="17" t="str">
        <f>IF(SUM('Control Sample Data'!H$3:H$98)&gt;10,IF(AND(ISNUMBER('Control Sample Data'!H1639),'Control Sample Data'!H1639&lt;$B$1,'Control Sample Data'!H1639&gt;0),'Control Sample Data'!H1639,$B$1),"")</f>
        <v/>
      </c>
      <c r="U1640" s="17" t="str">
        <f>IF(SUM('Control Sample Data'!I$3:I$98)&gt;10,IF(AND(ISNUMBER('Control Sample Data'!I1639),'Control Sample Data'!I1639&lt;$B$1,'Control Sample Data'!I1639&gt;0),'Control Sample Data'!I1639,$B$1),"")</f>
        <v/>
      </c>
      <c r="V1640" s="17" t="str">
        <f>IF(SUM('Control Sample Data'!J$3:J$98)&gt;10,IF(AND(ISNUMBER('Control Sample Data'!J1639),'Control Sample Data'!J1639&lt;$B$1,'Control Sample Data'!J1639&gt;0),'Control Sample Data'!J1639,$B$1),"")</f>
        <v/>
      </c>
      <c r="W1640" s="17" t="str">
        <f>IF(SUM('Control Sample Data'!K$3:K$98)&gt;10,IF(AND(ISNUMBER('Control Sample Data'!K1639),'Control Sample Data'!K1639&lt;$B$1,'Control Sample Data'!K1639&gt;0),'Control Sample Data'!K1639,$B$1),"")</f>
        <v/>
      </c>
      <c r="X1640" s="17" t="str">
        <f>IF(SUM('Control Sample Data'!L$3:L$98)&gt;10,IF(AND(ISNUMBER('Control Sample Data'!L1639),'Control Sample Data'!L1639&lt;$B$1,'Control Sample Data'!L1639&gt;0),'Control Sample Data'!L1639,$B$1),"")</f>
        <v/>
      </c>
      <c r="Y1640" s="17" t="str">
        <f>IF(SUM('Control Sample Data'!M$3:M$98)&gt;10,IF(AND(ISNUMBER('Control Sample Data'!M1639),'Control Sample Data'!M1639&lt;$B$1,'Control Sample Data'!M1639&gt;0),'Control Sample Data'!M1639,$B$1),"")</f>
        <v/>
      </c>
      <c r="AT1640" s="36" t="str">
        <f t="shared" si="1086"/>
        <v/>
      </c>
      <c r="AU1640" s="36" t="str">
        <f t="shared" si="1087"/>
        <v/>
      </c>
      <c r="AV1640" s="36" t="str">
        <f t="shared" si="1088"/>
        <v/>
      </c>
      <c r="AW1640" s="36" t="str">
        <f t="shared" si="1089"/>
        <v/>
      </c>
      <c r="AX1640" s="36" t="str">
        <f t="shared" si="1090"/>
        <v/>
      </c>
      <c r="AY1640" s="36" t="str">
        <f t="shared" si="1091"/>
        <v/>
      </c>
      <c r="AZ1640" s="36" t="str">
        <f t="shared" si="1092"/>
        <v/>
      </c>
      <c r="BA1640" s="36" t="str">
        <f t="shared" si="1093"/>
        <v/>
      </c>
      <c r="BB1640" s="36" t="str">
        <f t="shared" si="1094"/>
        <v/>
      </c>
      <c r="BC1640" s="36" t="str">
        <f t="shared" si="1095"/>
        <v/>
      </c>
      <c r="BD1640" s="36" t="str">
        <f t="shared" si="1096"/>
        <v/>
      </c>
      <c r="BE1640" s="36" t="str">
        <f t="shared" si="1097"/>
        <v/>
      </c>
      <c r="BF1640" s="36" t="str">
        <f t="shared" si="1098"/>
        <v/>
      </c>
      <c r="BG1640" s="36" t="str">
        <f t="shared" si="1099"/>
        <v/>
      </c>
      <c r="BH1640" s="36" t="str">
        <f t="shared" si="1100"/>
        <v/>
      </c>
      <c r="BI1640" s="36" t="str">
        <f t="shared" si="1101"/>
        <v/>
      </c>
      <c r="BJ1640" s="36" t="str">
        <f t="shared" si="1102"/>
        <v/>
      </c>
      <c r="BK1640" s="36" t="str">
        <f t="shared" si="1103"/>
        <v/>
      </c>
      <c r="BL1640" s="36" t="str">
        <f t="shared" si="1104"/>
        <v/>
      </c>
      <c r="BM1640" s="36" t="str">
        <f t="shared" si="1105"/>
        <v/>
      </c>
      <c r="BN1640" s="38" t="e">
        <f t="shared" si="1064"/>
        <v>#DIV/0!</v>
      </c>
      <c r="BO1640" s="38" t="e">
        <f t="shared" si="1065"/>
        <v>#DIV/0!</v>
      </c>
      <c r="BP1640" s="39" t="str">
        <f t="shared" si="1066"/>
        <v/>
      </c>
      <c r="BQ1640" s="39" t="str">
        <f t="shared" si="1067"/>
        <v/>
      </c>
      <c r="BR1640" s="39" t="str">
        <f t="shared" si="1068"/>
        <v/>
      </c>
      <c r="BS1640" s="39" t="str">
        <f t="shared" si="1069"/>
        <v/>
      </c>
      <c r="BT1640" s="39" t="str">
        <f t="shared" si="1070"/>
        <v/>
      </c>
      <c r="BU1640" s="39" t="str">
        <f t="shared" si="1071"/>
        <v/>
      </c>
      <c r="BV1640" s="39" t="str">
        <f t="shared" si="1072"/>
        <v/>
      </c>
      <c r="BW1640" s="39" t="str">
        <f t="shared" si="1073"/>
        <v/>
      </c>
      <c r="BX1640" s="39" t="str">
        <f t="shared" si="1074"/>
        <v/>
      </c>
      <c r="BY1640" s="39" t="str">
        <f t="shared" si="1075"/>
        <v/>
      </c>
      <c r="BZ1640" s="39" t="str">
        <f t="shared" si="1076"/>
        <v/>
      </c>
      <c r="CA1640" s="39" t="str">
        <f t="shared" si="1077"/>
        <v/>
      </c>
      <c r="CB1640" s="39" t="str">
        <f t="shared" si="1078"/>
        <v/>
      </c>
      <c r="CC1640" s="39" t="str">
        <f t="shared" si="1079"/>
        <v/>
      </c>
      <c r="CD1640" s="39" t="str">
        <f t="shared" si="1080"/>
        <v/>
      </c>
      <c r="CE1640" s="39" t="str">
        <f t="shared" si="1081"/>
        <v/>
      </c>
      <c r="CF1640" s="39" t="str">
        <f t="shared" si="1082"/>
        <v/>
      </c>
      <c r="CG1640" s="39" t="str">
        <f t="shared" si="1083"/>
        <v/>
      </c>
      <c r="CH1640" s="39" t="str">
        <f t="shared" si="1084"/>
        <v/>
      </c>
      <c r="CI1640" s="39" t="str">
        <f t="shared" si="1085"/>
        <v/>
      </c>
    </row>
    <row r="1641" spans="1:87">
      <c r="A1641" s="18"/>
      <c r="B1641" s="15" t="str">
        <f>'Gene Table'!E1640</f>
        <v>hsa-miR-1273f</v>
      </c>
      <c r="C1641" s="15" t="str">
        <f>'Gene Table'!B1640</f>
        <v>E06</v>
      </c>
      <c r="D1641" s="16" t="str">
        <f>IF(SUM('Test Sample Data'!D$3:D$98)&gt;10,IF(AND(ISNUMBER('Test Sample Data'!D1640),'Test Sample Data'!D1640&lt;$B$1,'Test Sample Data'!D1640&gt;0),'Test Sample Data'!D1640,$B$1),"")</f>
        <v/>
      </c>
      <c r="E1641" s="17" t="str">
        <f>IF(SUM('Test Sample Data'!E$3:E$98)&gt;10,IF(AND(ISNUMBER('Test Sample Data'!E1640),'Test Sample Data'!E1640&lt;$B$1,'Test Sample Data'!E1640&gt;0),'Test Sample Data'!E1640,$B$1),"")</f>
        <v/>
      </c>
      <c r="F1641" s="17" t="str">
        <f>IF(SUM('Test Sample Data'!F$3:F$98)&gt;10,IF(AND(ISNUMBER('Test Sample Data'!F1640),'Test Sample Data'!F1640&lt;$B$1,'Test Sample Data'!F1640&gt;0),'Test Sample Data'!F1640,$B$1),"")</f>
        <v/>
      </c>
      <c r="G1641" s="17" t="str">
        <f>IF(SUM('Test Sample Data'!G$3:G$98)&gt;10,IF(AND(ISNUMBER('Test Sample Data'!G1640),'Test Sample Data'!G1640&lt;$B$1,'Test Sample Data'!G1640&gt;0),'Test Sample Data'!G1640,$B$1),"")</f>
        <v/>
      </c>
      <c r="H1641" s="17" t="str">
        <f>IF(SUM('Test Sample Data'!H$3:H$98)&gt;10,IF(AND(ISNUMBER('Test Sample Data'!H1640),'Test Sample Data'!H1640&lt;$B$1,'Test Sample Data'!H1640&gt;0),'Test Sample Data'!H1640,$B$1),"")</f>
        <v/>
      </c>
      <c r="I1641" s="17" t="str">
        <f>IF(SUM('Test Sample Data'!I$3:I$98)&gt;10,IF(AND(ISNUMBER('Test Sample Data'!I1640),'Test Sample Data'!I1640&lt;$B$1,'Test Sample Data'!I1640&gt;0),'Test Sample Data'!I1640,$B$1),"")</f>
        <v/>
      </c>
      <c r="J1641" s="17" t="str">
        <f>IF(SUM('Test Sample Data'!J$3:J$98)&gt;10,IF(AND(ISNUMBER('Test Sample Data'!J1640),'Test Sample Data'!J1640&lt;$B$1,'Test Sample Data'!J1640&gt;0),'Test Sample Data'!J1640,$B$1),"")</f>
        <v/>
      </c>
      <c r="K1641" s="17" t="str">
        <f>IF(SUM('Test Sample Data'!K$3:K$98)&gt;10,IF(AND(ISNUMBER('Test Sample Data'!K1640),'Test Sample Data'!K1640&lt;$B$1,'Test Sample Data'!K1640&gt;0),'Test Sample Data'!K1640,$B$1),"")</f>
        <v/>
      </c>
      <c r="L1641" s="17" t="str">
        <f>IF(SUM('Test Sample Data'!L$3:L$98)&gt;10,IF(AND(ISNUMBER('Test Sample Data'!L1640),'Test Sample Data'!L1640&lt;$B$1,'Test Sample Data'!L1640&gt;0),'Test Sample Data'!L1640,$B$1),"")</f>
        <v/>
      </c>
      <c r="M1641" s="17" t="str">
        <f>IF(SUM('Test Sample Data'!M$3:M$98)&gt;10,IF(AND(ISNUMBER('Test Sample Data'!M1640),'Test Sample Data'!M1640&lt;$B$1,'Test Sample Data'!M1640&gt;0),'Test Sample Data'!M1640,$B$1),"")</f>
        <v/>
      </c>
      <c r="N1641" s="17" t="str">
        <f>'Gene Table'!E1640</f>
        <v>hsa-miR-1273f</v>
      </c>
      <c r="O1641" s="17" t="str">
        <f>'Gene Table'!B1640</f>
        <v>E06</v>
      </c>
      <c r="P1641" s="17" t="str">
        <f>IF(SUM('Control Sample Data'!D$3:D$98)&gt;10,IF(AND(ISNUMBER('Control Sample Data'!D1640),'Control Sample Data'!D1640&lt;$B$1,'Control Sample Data'!D1640&gt;0),'Control Sample Data'!D1640,$B$1),"")</f>
        <v/>
      </c>
      <c r="Q1641" s="17" t="str">
        <f>IF(SUM('Control Sample Data'!E$3:E$98)&gt;10,IF(AND(ISNUMBER('Control Sample Data'!E1640),'Control Sample Data'!E1640&lt;$B$1,'Control Sample Data'!E1640&gt;0),'Control Sample Data'!E1640,$B$1),"")</f>
        <v/>
      </c>
      <c r="R1641" s="17" t="str">
        <f>IF(SUM('Control Sample Data'!F$3:F$98)&gt;10,IF(AND(ISNUMBER('Control Sample Data'!F1640),'Control Sample Data'!F1640&lt;$B$1,'Control Sample Data'!F1640&gt;0),'Control Sample Data'!F1640,$B$1),"")</f>
        <v/>
      </c>
      <c r="S1641" s="17" t="str">
        <f>IF(SUM('Control Sample Data'!G$3:G$98)&gt;10,IF(AND(ISNUMBER('Control Sample Data'!G1640),'Control Sample Data'!G1640&lt;$B$1,'Control Sample Data'!G1640&gt;0),'Control Sample Data'!G1640,$B$1),"")</f>
        <v/>
      </c>
      <c r="T1641" s="17" t="str">
        <f>IF(SUM('Control Sample Data'!H$3:H$98)&gt;10,IF(AND(ISNUMBER('Control Sample Data'!H1640),'Control Sample Data'!H1640&lt;$B$1,'Control Sample Data'!H1640&gt;0),'Control Sample Data'!H1640,$B$1),"")</f>
        <v/>
      </c>
      <c r="U1641" s="17" t="str">
        <f>IF(SUM('Control Sample Data'!I$3:I$98)&gt;10,IF(AND(ISNUMBER('Control Sample Data'!I1640),'Control Sample Data'!I1640&lt;$B$1,'Control Sample Data'!I1640&gt;0),'Control Sample Data'!I1640,$B$1),"")</f>
        <v/>
      </c>
      <c r="V1641" s="17" t="str">
        <f>IF(SUM('Control Sample Data'!J$3:J$98)&gt;10,IF(AND(ISNUMBER('Control Sample Data'!J1640),'Control Sample Data'!J1640&lt;$B$1,'Control Sample Data'!J1640&gt;0),'Control Sample Data'!J1640,$B$1),"")</f>
        <v/>
      </c>
      <c r="W1641" s="17" t="str">
        <f>IF(SUM('Control Sample Data'!K$3:K$98)&gt;10,IF(AND(ISNUMBER('Control Sample Data'!K1640),'Control Sample Data'!K1640&lt;$B$1,'Control Sample Data'!K1640&gt;0),'Control Sample Data'!K1640,$B$1),"")</f>
        <v/>
      </c>
      <c r="X1641" s="17" t="str">
        <f>IF(SUM('Control Sample Data'!L$3:L$98)&gt;10,IF(AND(ISNUMBER('Control Sample Data'!L1640),'Control Sample Data'!L1640&lt;$B$1,'Control Sample Data'!L1640&gt;0),'Control Sample Data'!L1640,$B$1),"")</f>
        <v/>
      </c>
      <c r="Y1641" s="17" t="str">
        <f>IF(SUM('Control Sample Data'!M$3:M$98)&gt;10,IF(AND(ISNUMBER('Control Sample Data'!M1640),'Control Sample Data'!M1640&lt;$B$1,'Control Sample Data'!M1640&gt;0),'Control Sample Data'!M1640,$B$1),"")</f>
        <v/>
      </c>
      <c r="AT1641" s="36" t="str">
        <f t="shared" si="1086"/>
        <v/>
      </c>
      <c r="AU1641" s="36" t="str">
        <f t="shared" si="1087"/>
        <v/>
      </c>
      <c r="AV1641" s="36" t="str">
        <f t="shared" si="1088"/>
        <v/>
      </c>
      <c r="AW1641" s="36" t="str">
        <f t="shared" si="1089"/>
        <v/>
      </c>
      <c r="AX1641" s="36" t="str">
        <f t="shared" si="1090"/>
        <v/>
      </c>
      <c r="AY1641" s="36" t="str">
        <f t="shared" si="1091"/>
        <v/>
      </c>
      <c r="AZ1641" s="36" t="str">
        <f t="shared" si="1092"/>
        <v/>
      </c>
      <c r="BA1641" s="36" t="str">
        <f t="shared" si="1093"/>
        <v/>
      </c>
      <c r="BB1641" s="36" t="str">
        <f t="shared" si="1094"/>
        <v/>
      </c>
      <c r="BC1641" s="36" t="str">
        <f t="shared" si="1095"/>
        <v/>
      </c>
      <c r="BD1641" s="36" t="str">
        <f t="shared" si="1096"/>
        <v/>
      </c>
      <c r="BE1641" s="36" t="str">
        <f t="shared" si="1097"/>
        <v/>
      </c>
      <c r="BF1641" s="36" t="str">
        <f t="shared" si="1098"/>
        <v/>
      </c>
      <c r="BG1641" s="36" t="str">
        <f t="shared" si="1099"/>
        <v/>
      </c>
      <c r="BH1641" s="36" t="str">
        <f t="shared" si="1100"/>
        <v/>
      </c>
      <c r="BI1641" s="36" t="str">
        <f t="shared" si="1101"/>
        <v/>
      </c>
      <c r="BJ1641" s="36" t="str">
        <f t="shared" si="1102"/>
        <v/>
      </c>
      <c r="BK1641" s="36" t="str">
        <f t="shared" si="1103"/>
        <v/>
      </c>
      <c r="BL1641" s="36" t="str">
        <f t="shared" si="1104"/>
        <v/>
      </c>
      <c r="BM1641" s="36" t="str">
        <f t="shared" si="1105"/>
        <v/>
      </c>
      <c r="BN1641" s="38" t="e">
        <f t="shared" si="1064"/>
        <v>#DIV/0!</v>
      </c>
      <c r="BO1641" s="38" t="e">
        <f t="shared" si="1065"/>
        <v>#DIV/0!</v>
      </c>
      <c r="BP1641" s="39" t="str">
        <f t="shared" si="1066"/>
        <v/>
      </c>
      <c r="BQ1641" s="39" t="str">
        <f t="shared" si="1067"/>
        <v/>
      </c>
      <c r="BR1641" s="39" t="str">
        <f t="shared" si="1068"/>
        <v/>
      </c>
      <c r="BS1641" s="39" t="str">
        <f t="shared" si="1069"/>
        <v/>
      </c>
      <c r="BT1641" s="39" t="str">
        <f t="shared" si="1070"/>
        <v/>
      </c>
      <c r="BU1641" s="39" t="str">
        <f t="shared" si="1071"/>
        <v/>
      </c>
      <c r="BV1641" s="39" t="str">
        <f t="shared" si="1072"/>
        <v/>
      </c>
      <c r="BW1641" s="39" t="str">
        <f t="shared" si="1073"/>
        <v/>
      </c>
      <c r="BX1641" s="39" t="str">
        <f t="shared" si="1074"/>
        <v/>
      </c>
      <c r="BY1641" s="39" t="str">
        <f t="shared" si="1075"/>
        <v/>
      </c>
      <c r="BZ1641" s="39" t="str">
        <f t="shared" si="1076"/>
        <v/>
      </c>
      <c r="CA1641" s="39" t="str">
        <f t="shared" si="1077"/>
        <v/>
      </c>
      <c r="CB1641" s="39" t="str">
        <f t="shared" si="1078"/>
        <v/>
      </c>
      <c r="CC1641" s="39" t="str">
        <f t="shared" si="1079"/>
        <v/>
      </c>
      <c r="CD1641" s="39" t="str">
        <f t="shared" si="1080"/>
        <v/>
      </c>
      <c r="CE1641" s="39" t="str">
        <f t="shared" si="1081"/>
        <v/>
      </c>
      <c r="CF1641" s="39" t="str">
        <f t="shared" si="1082"/>
        <v/>
      </c>
      <c r="CG1641" s="39" t="str">
        <f t="shared" si="1083"/>
        <v/>
      </c>
      <c r="CH1641" s="39" t="str">
        <f t="shared" si="1084"/>
        <v/>
      </c>
      <c r="CI1641" s="39" t="str">
        <f t="shared" si="1085"/>
        <v/>
      </c>
    </row>
    <row r="1642" spans="1:87">
      <c r="A1642" s="18"/>
      <c r="B1642" s="15" t="str">
        <f>'Gene Table'!E1641</f>
        <v>hsa-miR-4753-3p</v>
      </c>
      <c r="C1642" s="15" t="str">
        <f>'Gene Table'!B1641</f>
        <v>E07</v>
      </c>
      <c r="D1642" s="16" t="str">
        <f>IF(SUM('Test Sample Data'!D$3:D$98)&gt;10,IF(AND(ISNUMBER('Test Sample Data'!D1641),'Test Sample Data'!D1641&lt;$B$1,'Test Sample Data'!D1641&gt;0),'Test Sample Data'!D1641,$B$1),"")</f>
        <v/>
      </c>
      <c r="E1642" s="17" t="str">
        <f>IF(SUM('Test Sample Data'!E$3:E$98)&gt;10,IF(AND(ISNUMBER('Test Sample Data'!E1641),'Test Sample Data'!E1641&lt;$B$1,'Test Sample Data'!E1641&gt;0),'Test Sample Data'!E1641,$B$1),"")</f>
        <v/>
      </c>
      <c r="F1642" s="17" t="str">
        <f>IF(SUM('Test Sample Data'!F$3:F$98)&gt;10,IF(AND(ISNUMBER('Test Sample Data'!F1641),'Test Sample Data'!F1641&lt;$B$1,'Test Sample Data'!F1641&gt;0),'Test Sample Data'!F1641,$B$1),"")</f>
        <v/>
      </c>
      <c r="G1642" s="17" t="str">
        <f>IF(SUM('Test Sample Data'!G$3:G$98)&gt;10,IF(AND(ISNUMBER('Test Sample Data'!G1641),'Test Sample Data'!G1641&lt;$B$1,'Test Sample Data'!G1641&gt;0),'Test Sample Data'!G1641,$B$1),"")</f>
        <v/>
      </c>
      <c r="H1642" s="17" t="str">
        <f>IF(SUM('Test Sample Data'!H$3:H$98)&gt;10,IF(AND(ISNUMBER('Test Sample Data'!H1641),'Test Sample Data'!H1641&lt;$B$1,'Test Sample Data'!H1641&gt;0),'Test Sample Data'!H1641,$B$1),"")</f>
        <v/>
      </c>
      <c r="I1642" s="17" t="str">
        <f>IF(SUM('Test Sample Data'!I$3:I$98)&gt;10,IF(AND(ISNUMBER('Test Sample Data'!I1641),'Test Sample Data'!I1641&lt;$B$1,'Test Sample Data'!I1641&gt;0),'Test Sample Data'!I1641,$B$1),"")</f>
        <v/>
      </c>
      <c r="J1642" s="17" t="str">
        <f>IF(SUM('Test Sample Data'!J$3:J$98)&gt;10,IF(AND(ISNUMBER('Test Sample Data'!J1641),'Test Sample Data'!J1641&lt;$B$1,'Test Sample Data'!J1641&gt;0),'Test Sample Data'!J1641,$B$1),"")</f>
        <v/>
      </c>
      <c r="K1642" s="17" t="str">
        <f>IF(SUM('Test Sample Data'!K$3:K$98)&gt;10,IF(AND(ISNUMBER('Test Sample Data'!K1641),'Test Sample Data'!K1641&lt;$B$1,'Test Sample Data'!K1641&gt;0),'Test Sample Data'!K1641,$B$1),"")</f>
        <v/>
      </c>
      <c r="L1642" s="17" t="str">
        <f>IF(SUM('Test Sample Data'!L$3:L$98)&gt;10,IF(AND(ISNUMBER('Test Sample Data'!L1641),'Test Sample Data'!L1641&lt;$B$1,'Test Sample Data'!L1641&gt;0),'Test Sample Data'!L1641,$B$1),"")</f>
        <v/>
      </c>
      <c r="M1642" s="17" t="str">
        <f>IF(SUM('Test Sample Data'!M$3:M$98)&gt;10,IF(AND(ISNUMBER('Test Sample Data'!M1641),'Test Sample Data'!M1641&lt;$B$1,'Test Sample Data'!M1641&gt;0),'Test Sample Data'!M1641,$B$1),"")</f>
        <v/>
      </c>
      <c r="N1642" s="17" t="str">
        <f>'Gene Table'!E1641</f>
        <v>hsa-miR-4753-3p</v>
      </c>
      <c r="O1642" s="17" t="str">
        <f>'Gene Table'!B1641</f>
        <v>E07</v>
      </c>
      <c r="P1642" s="17" t="str">
        <f>IF(SUM('Control Sample Data'!D$3:D$98)&gt;10,IF(AND(ISNUMBER('Control Sample Data'!D1641),'Control Sample Data'!D1641&lt;$B$1,'Control Sample Data'!D1641&gt;0),'Control Sample Data'!D1641,$B$1),"")</f>
        <v/>
      </c>
      <c r="Q1642" s="17" t="str">
        <f>IF(SUM('Control Sample Data'!E$3:E$98)&gt;10,IF(AND(ISNUMBER('Control Sample Data'!E1641),'Control Sample Data'!E1641&lt;$B$1,'Control Sample Data'!E1641&gt;0),'Control Sample Data'!E1641,$B$1),"")</f>
        <v/>
      </c>
      <c r="R1642" s="17" t="str">
        <f>IF(SUM('Control Sample Data'!F$3:F$98)&gt;10,IF(AND(ISNUMBER('Control Sample Data'!F1641),'Control Sample Data'!F1641&lt;$B$1,'Control Sample Data'!F1641&gt;0),'Control Sample Data'!F1641,$B$1),"")</f>
        <v/>
      </c>
      <c r="S1642" s="17" t="str">
        <f>IF(SUM('Control Sample Data'!G$3:G$98)&gt;10,IF(AND(ISNUMBER('Control Sample Data'!G1641),'Control Sample Data'!G1641&lt;$B$1,'Control Sample Data'!G1641&gt;0),'Control Sample Data'!G1641,$B$1),"")</f>
        <v/>
      </c>
      <c r="T1642" s="17" t="str">
        <f>IF(SUM('Control Sample Data'!H$3:H$98)&gt;10,IF(AND(ISNUMBER('Control Sample Data'!H1641),'Control Sample Data'!H1641&lt;$B$1,'Control Sample Data'!H1641&gt;0),'Control Sample Data'!H1641,$B$1),"")</f>
        <v/>
      </c>
      <c r="U1642" s="17" t="str">
        <f>IF(SUM('Control Sample Data'!I$3:I$98)&gt;10,IF(AND(ISNUMBER('Control Sample Data'!I1641),'Control Sample Data'!I1641&lt;$B$1,'Control Sample Data'!I1641&gt;0),'Control Sample Data'!I1641,$B$1),"")</f>
        <v/>
      </c>
      <c r="V1642" s="17" t="str">
        <f>IF(SUM('Control Sample Data'!J$3:J$98)&gt;10,IF(AND(ISNUMBER('Control Sample Data'!J1641),'Control Sample Data'!J1641&lt;$B$1,'Control Sample Data'!J1641&gt;0),'Control Sample Data'!J1641,$B$1),"")</f>
        <v/>
      </c>
      <c r="W1642" s="17" t="str">
        <f>IF(SUM('Control Sample Data'!K$3:K$98)&gt;10,IF(AND(ISNUMBER('Control Sample Data'!K1641),'Control Sample Data'!K1641&lt;$B$1,'Control Sample Data'!K1641&gt;0),'Control Sample Data'!K1641,$B$1),"")</f>
        <v/>
      </c>
      <c r="X1642" s="17" t="str">
        <f>IF(SUM('Control Sample Data'!L$3:L$98)&gt;10,IF(AND(ISNUMBER('Control Sample Data'!L1641),'Control Sample Data'!L1641&lt;$B$1,'Control Sample Data'!L1641&gt;0),'Control Sample Data'!L1641,$B$1),"")</f>
        <v/>
      </c>
      <c r="Y1642" s="17" t="str">
        <f>IF(SUM('Control Sample Data'!M$3:M$98)&gt;10,IF(AND(ISNUMBER('Control Sample Data'!M1641),'Control Sample Data'!M1641&lt;$B$1,'Control Sample Data'!M1641&gt;0),'Control Sample Data'!M1641,$B$1),"")</f>
        <v/>
      </c>
      <c r="AT1642" s="36" t="str">
        <f t="shared" si="1086"/>
        <v/>
      </c>
      <c r="AU1642" s="36" t="str">
        <f t="shared" si="1087"/>
        <v/>
      </c>
      <c r="AV1642" s="36" t="str">
        <f t="shared" si="1088"/>
        <v/>
      </c>
      <c r="AW1642" s="36" t="str">
        <f t="shared" si="1089"/>
        <v/>
      </c>
      <c r="AX1642" s="36" t="str">
        <f t="shared" si="1090"/>
        <v/>
      </c>
      <c r="AY1642" s="36" t="str">
        <f t="shared" si="1091"/>
        <v/>
      </c>
      <c r="AZ1642" s="36" t="str">
        <f t="shared" si="1092"/>
        <v/>
      </c>
      <c r="BA1642" s="36" t="str">
        <f t="shared" si="1093"/>
        <v/>
      </c>
      <c r="BB1642" s="36" t="str">
        <f t="shared" si="1094"/>
        <v/>
      </c>
      <c r="BC1642" s="36" t="str">
        <f t="shared" si="1095"/>
        <v/>
      </c>
      <c r="BD1642" s="36" t="str">
        <f t="shared" si="1096"/>
        <v/>
      </c>
      <c r="BE1642" s="36" t="str">
        <f t="shared" si="1097"/>
        <v/>
      </c>
      <c r="BF1642" s="36" t="str">
        <f t="shared" si="1098"/>
        <v/>
      </c>
      <c r="BG1642" s="36" t="str">
        <f t="shared" si="1099"/>
        <v/>
      </c>
      <c r="BH1642" s="36" t="str">
        <f t="shared" si="1100"/>
        <v/>
      </c>
      <c r="BI1642" s="36" t="str">
        <f t="shared" si="1101"/>
        <v/>
      </c>
      <c r="BJ1642" s="36" t="str">
        <f t="shared" si="1102"/>
        <v/>
      </c>
      <c r="BK1642" s="36" t="str">
        <f t="shared" si="1103"/>
        <v/>
      </c>
      <c r="BL1642" s="36" t="str">
        <f t="shared" si="1104"/>
        <v/>
      </c>
      <c r="BM1642" s="36" t="str">
        <f t="shared" si="1105"/>
        <v/>
      </c>
      <c r="BN1642" s="38" t="e">
        <f t="shared" si="1064"/>
        <v>#DIV/0!</v>
      </c>
      <c r="BO1642" s="38" t="e">
        <f t="shared" si="1065"/>
        <v>#DIV/0!</v>
      </c>
      <c r="BP1642" s="39" t="str">
        <f t="shared" si="1066"/>
        <v/>
      </c>
      <c r="BQ1642" s="39" t="str">
        <f t="shared" si="1067"/>
        <v/>
      </c>
      <c r="BR1642" s="39" t="str">
        <f t="shared" si="1068"/>
        <v/>
      </c>
      <c r="BS1642" s="39" t="str">
        <f t="shared" si="1069"/>
        <v/>
      </c>
      <c r="BT1642" s="39" t="str">
        <f t="shared" si="1070"/>
        <v/>
      </c>
      <c r="BU1642" s="39" t="str">
        <f t="shared" si="1071"/>
        <v/>
      </c>
      <c r="BV1642" s="39" t="str">
        <f t="shared" si="1072"/>
        <v/>
      </c>
      <c r="BW1642" s="39" t="str">
        <f t="shared" si="1073"/>
        <v/>
      </c>
      <c r="BX1642" s="39" t="str">
        <f t="shared" si="1074"/>
        <v/>
      </c>
      <c r="BY1642" s="39" t="str">
        <f t="shared" si="1075"/>
        <v/>
      </c>
      <c r="BZ1642" s="39" t="str">
        <f t="shared" si="1076"/>
        <v/>
      </c>
      <c r="CA1642" s="39" t="str">
        <f t="shared" si="1077"/>
        <v/>
      </c>
      <c r="CB1642" s="39" t="str">
        <f t="shared" si="1078"/>
        <v/>
      </c>
      <c r="CC1642" s="39" t="str">
        <f t="shared" si="1079"/>
        <v/>
      </c>
      <c r="CD1642" s="39" t="str">
        <f t="shared" si="1080"/>
        <v/>
      </c>
      <c r="CE1642" s="39" t="str">
        <f t="shared" si="1081"/>
        <v/>
      </c>
      <c r="CF1642" s="39" t="str">
        <f t="shared" si="1082"/>
        <v/>
      </c>
      <c r="CG1642" s="39" t="str">
        <f t="shared" si="1083"/>
        <v/>
      </c>
      <c r="CH1642" s="39" t="str">
        <f t="shared" si="1084"/>
        <v/>
      </c>
      <c r="CI1642" s="39" t="str">
        <f t="shared" si="1085"/>
        <v/>
      </c>
    </row>
    <row r="1643" spans="1:87">
      <c r="A1643" s="18"/>
      <c r="B1643" s="15" t="str">
        <f>'Gene Table'!E1642</f>
        <v>hsa-miR-1273g-5p</v>
      </c>
      <c r="C1643" s="15" t="str">
        <f>'Gene Table'!B1642</f>
        <v>E08</v>
      </c>
      <c r="D1643" s="16" t="str">
        <f>IF(SUM('Test Sample Data'!D$3:D$98)&gt;10,IF(AND(ISNUMBER('Test Sample Data'!D1642),'Test Sample Data'!D1642&lt;$B$1,'Test Sample Data'!D1642&gt;0),'Test Sample Data'!D1642,$B$1),"")</f>
        <v/>
      </c>
      <c r="E1643" s="17" t="str">
        <f>IF(SUM('Test Sample Data'!E$3:E$98)&gt;10,IF(AND(ISNUMBER('Test Sample Data'!E1642),'Test Sample Data'!E1642&lt;$B$1,'Test Sample Data'!E1642&gt;0),'Test Sample Data'!E1642,$B$1),"")</f>
        <v/>
      </c>
      <c r="F1643" s="17" t="str">
        <f>IF(SUM('Test Sample Data'!F$3:F$98)&gt;10,IF(AND(ISNUMBER('Test Sample Data'!F1642),'Test Sample Data'!F1642&lt;$B$1,'Test Sample Data'!F1642&gt;0),'Test Sample Data'!F1642,$B$1),"")</f>
        <v/>
      </c>
      <c r="G1643" s="17" t="str">
        <f>IF(SUM('Test Sample Data'!G$3:G$98)&gt;10,IF(AND(ISNUMBER('Test Sample Data'!G1642),'Test Sample Data'!G1642&lt;$B$1,'Test Sample Data'!G1642&gt;0),'Test Sample Data'!G1642,$B$1),"")</f>
        <v/>
      </c>
      <c r="H1643" s="17" t="str">
        <f>IF(SUM('Test Sample Data'!H$3:H$98)&gt;10,IF(AND(ISNUMBER('Test Sample Data'!H1642),'Test Sample Data'!H1642&lt;$B$1,'Test Sample Data'!H1642&gt;0),'Test Sample Data'!H1642,$B$1),"")</f>
        <v/>
      </c>
      <c r="I1643" s="17" t="str">
        <f>IF(SUM('Test Sample Data'!I$3:I$98)&gt;10,IF(AND(ISNUMBER('Test Sample Data'!I1642),'Test Sample Data'!I1642&lt;$B$1,'Test Sample Data'!I1642&gt;0),'Test Sample Data'!I1642,$B$1),"")</f>
        <v/>
      </c>
      <c r="J1643" s="17" t="str">
        <f>IF(SUM('Test Sample Data'!J$3:J$98)&gt;10,IF(AND(ISNUMBER('Test Sample Data'!J1642),'Test Sample Data'!J1642&lt;$B$1,'Test Sample Data'!J1642&gt;0),'Test Sample Data'!J1642,$B$1),"")</f>
        <v/>
      </c>
      <c r="K1643" s="17" t="str">
        <f>IF(SUM('Test Sample Data'!K$3:K$98)&gt;10,IF(AND(ISNUMBER('Test Sample Data'!K1642),'Test Sample Data'!K1642&lt;$B$1,'Test Sample Data'!K1642&gt;0),'Test Sample Data'!K1642,$B$1),"")</f>
        <v/>
      </c>
      <c r="L1643" s="17" t="str">
        <f>IF(SUM('Test Sample Data'!L$3:L$98)&gt;10,IF(AND(ISNUMBER('Test Sample Data'!L1642),'Test Sample Data'!L1642&lt;$B$1,'Test Sample Data'!L1642&gt;0),'Test Sample Data'!L1642,$B$1),"")</f>
        <v/>
      </c>
      <c r="M1643" s="17" t="str">
        <f>IF(SUM('Test Sample Data'!M$3:M$98)&gt;10,IF(AND(ISNUMBER('Test Sample Data'!M1642),'Test Sample Data'!M1642&lt;$B$1,'Test Sample Data'!M1642&gt;0),'Test Sample Data'!M1642,$B$1),"")</f>
        <v/>
      </c>
      <c r="N1643" s="17" t="str">
        <f>'Gene Table'!E1642</f>
        <v>hsa-miR-1273g-5p</v>
      </c>
      <c r="O1643" s="17" t="str">
        <f>'Gene Table'!B1642</f>
        <v>E08</v>
      </c>
      <c r="P1643" s="17" t="str">
        <f>IF(SUM('Control Sample Data'!D$3:D$98)&gt;10,IF(AND(ISNUMBER('Control Sample Data'!D1642),'Control Sample Data'!D1642&lt;$B$1,'Control Sample Data'!D1642&gt;0),'Control Sample Data'!D1642,$B$1),"")</f>
        <v/>
      </c>
      <c r="Q1643" s="17" t="str">
        <f>IF(SUM('Control Sample Data'!E$3:E$98)&gt;10,IF(AND(ISNUMBER('Control Sample Data'!E1642),'Control Sample Data'!E1642&lt;$B$1,'Control Sample Data'!E1642&gt;0),'Control Sample Data'!E1642,$B$1),"")</f>
        <v/>
      </c>
      <c r="R1643" s="17" t="str">
        <f>IF(SUM('Control Sample Data'!F$3:F$98)&gt;10,IF(AND(ISNUMBER('Control Sample Data'!F1642),'Control Sample Data'!F1642&lt;$B$1,'Control Sample Data'!F1642&gt;0),'Control Sample Data'!F1642,$B$1),"")</f>
        <v/>
      </c>
      <c r="S1643" s="17" t="str">
        <f>IF(SUM('Control Sample Data'!G$3:G$98)&gt;10,IF(AND(ISNUMBER('Control Sample Data'!G1642),'Control Sample Data'!G1642&lt;$B$1,'Control Sample Data'!G1642&gt;0),'Control Sample Data'!G1642,$B$1),"")</f>
        <v/>
      </c>
      <c r="T1643" s="17" t="str">
        <f>IF(SUM('Control Sample Data'!H$3:H$98)&gt;10,IF(AND(ISNUMBER('Control Sample Data'!H1642),'Control Sample Data'!H1642&lt;$B$1,'Control Sample Data'!H1642&gt;0),'Control Sample Data'!H1642,$B$1),"")</f>
        <v/>
      </c>
      <c r="U1643" s="17" t="str">
        <f>IF(SUM('Control Sample Data'!I$3:I$98)&gt;10,IF(AND(ISNUMBER('Control Sample Data'!I1642),'Control Sample Data'!I1642&lt;$B$1,'Control Sample Data'!I1642&gt;0),'Control Sample Data'!I1642,$B$1),"")</f>
        <v/>
      </c>
      <c r="V1643" s="17" t="str">
        <f>IF(SUM('Control Sample Data'!J$3:J$98)&gt;10,IF(AND(ISNUMBER('Control Sample Data'!J1642),'Control Sample Data'!J1642&lt;$B$1,'Control Sample Data'!J1642&gt;0),'Control Sample Data'!J1642,$B$1),"")</f>
        <v/>
      </c>
      <c r="W1643" s="17" t="str">
        <f>IF(SUM('Control Sample Data'!K$3:K$98)&gt;10,IF(AND(ISNUMBER('Control Sample Data'!K1642),'Control Sample Data'!K1642&lt;$B$1,'Control Sample Data'!K1642&gt;0),'Control Sample Data'!K1642,$B$1),"")</f>
        <v/>
      </c>
      <c r="X1643" s="17" t="str">
        <f>IF(SUM('Control Sample Data'!L$3:L$98)&gt;10,IF(AND(ISNUMBER('Control Sample Data'!L1642),'Control Sample Data'!L1642&lt;$B$1,'Control Sample Data'!L1642&gt;0),'Control Sample Data'!L1642,$B$1),"")</f>
        <v/>
      </c>
      <c r="Y1643" s="17" t="str">
        <f>IF(SUM('Control Sample Data'!M$3:M$98)&gt;10,IF(AND(ISNUMBER('Control Sample Data'!M1642),'Control Sample Data'!M1642&lt;$B$1,'Control Sample Data'!M1642&gt;0),'Control Sample Data'!M1642,$B$1),"")</f>
        <v/>
      </c>
      <c r="AT1643" s="36" t="str">
        <f t="shared" si="1086"/>
        <v/>
      </c>
      <c r="AU1643" s="36" t="str">
        <f t="shared" si="1087"/>
        <v/>
      </c>
      <c r="AV1643" s="36" t="str">
        <f t="shared" si="1088"/>
        <v/>
      </c>
      <c r="AW1643" s="36" t="str">
        <f t="shared" si="1089"/>
        <v/>
      </c>
      <c r="AX1643" s="36" t="str">
        <f t="shared" si="1090"/>
        <v/>
      </c>
      <c r="AY1643" s="36" t="str">
        <f t="shared" si="1091"/>
        <v/>
      </c>
      <c r="AZ1643" s="36" t="str">
        <f t="shared" si="1092"/>
        <v/>
      </c>
      <c r="BA1643" s="36" t="str">
        <f t="shared" si="1093"/>
        <v/>
      </c>
      <c r="BB1643" s="36" t="str">
        <f t="shared" si="1094"/>
        <v/>
      </c>
      <c r="BC1643" s="36" t="str">
        <f t="shared" si="1095"/>
        <v/>
      </c>
      <c r="BD1643" s="36" t="str">
        <f t="shared" si="1096"/>
        <v/>
      </c>
      <c r="BE1643" s="36" t="str">
        <f t="shared" si="1097"/>
        <v/>
      </c>
      <c r="BF1643" s="36" t="str">
        <f t="shared" si="1098"/>
        <v/>
      </c>
      <c r="BG1643" s="36" t="str">
        <f t="shared" si="1099"/>
        <v/>
      </c>
      <c r="BH1643" s="36" t="str">
        <f t="shared" si="1100"/>
        <v/>
      </c>
      <c r="BI1643" s="36" t="str">
        <f t="shared" si="1101"/>
        <v/>
      </c>
      <c r="BJ1643" s="36" t="str">
        <f t="shared" si="1102"/>
        <v/>
      </c>
      <c r="BK1643" s="36" t="str">
        <f t="shared" si="1103"/>
        <v/>
      </c>
      <c r="BL1643" s="36" t="str">
        <f t="shared" si="1104"/>
        <v/>
      </c>
      <c r="BM1643" s="36" t="str">
        <f t="shared" si="1105"/>
        <v/>
      </c>
      <c r="BN1643" s="38" t="e">
        <f t="shared" si="1064"/>
        <v>#DIV/0!</v>
      </c>
      <c r="BO1643" s="38" t="e">
        <f t="shared" si="1065"/>
        <v>#DIV/0!</v>
      </c>
      <c r="BP1643" s="39" t="str">
        <f t="shared" si="1066"/>
        <v/>
      </c>
      <c r="BQ1643" s="39" t="str">
        <f t="shared" si="1067"/>
        <v/>
      </c>
      <c r="BR1643" s="39" t="str">
        <f t="shared" si="1068"/>
        <v/>
      </c>
      <c r="BS1643" s="39" t="str">
        <f t="shared" si="1069"/>
        <v/>
      </c>
      <c r="BT1643" s="39" t="str">
        <f t="shared" si="1070"/>
        <v/>
      </c>
      <c r="BU1643" s="39" t="str">
        <f t="shared" si="1071"/>
        <v/>
      </c>
      <c r="BV1643" s="39" t="str">
        <f t="shared" si="1072"/>
        <v/>
      </c>
      <c r="BW1643" s="39" t="str">
        <f t="shared" si="1073"/>
        <v/>
      </c>
      <c r="BX1643" s="39" t="str">
        <f t="shared" si="1074"/>
        <v/>
      </c>
      <c r="BY1643" s="39" t="str">
        <f t="shared" si="1075"/>
        <v/>
      </c>
      <c r="BZ1643" s="39" t="str">
        <f t="shared" si="1076"/>
        <v/>
      </c>
      <c r="CA1643" s="39" t="str">
        <f t="shared" si="1077"/>
        <v/>
      </c>
      <c r="CB1643" s="39" t="str">
        <f t="shared" si="1078"/>
        <v/>
      </c>
      <c r="CC1643" s="39" t="str">
        <f t="shared" si="1079"/>
        <v/>
      </c>
      <c r="CD1643" s="39" t="str">
        <f t="shared" si="1080"/>
        <v/>
      </c>
      <c r="CE1643" s="39" t="str">
        <f t="shared" si="1081"/>
        <v/>
      </c>
      <c r="CF1643" s="39" t="str">
        <f t="shared" si="1082"/>
        <v/>
      </c>
      <c r="CG1643" s="39" t="str">
        <f t="shared" si="1083"/>
        <v/>
      </c>
      <c r="CH1643" s="39" t="str">
        <f t="shared" si="1084"/>
        <v/>
      </c>
      <c r="CI1643" s="39" t="str">
        <f t="shared" si="1085"/>
        <v/>
      </c>
    </row>
    <row r="1644" spans="1:87">
      <c r="A1644" s="18"/>
      <c r="B1644" s="15" t="str">
        <f>'Gene Table'!E1643</f>
        <v>hsa-miR-371b-5p</v>
      </c>
      <c r="C1644" s="15" t="str">
        <f>'Gene Table'!B1643</f>
        <v>E09</v>
      </c>
      <c r="D1644" s="16" t="str">
        <f>IF(SUM('Test Sample Data'!D$3:D$98)&gt;10,IF(AND(ISNUMBER('Test Sample Data'!D1643),'Test Sample Data'!D1643&lt;$B$1,'Test Sample Data'!D1643&gt;0),'Test Sample Data'!D1643,$B$1),"")</f>
        <v/>
      </c>
      <c r="E1644" s="17" t="str">
        <f>IF(SUM('Test Sample Data'!E$3:E$98)&gt;10,IF(AND(ISNUMBER('Test Sample Data'!E1643),'Test Sample Data'!E1643&lt;$B$1,'Test Sample Data'!E1643&gt;0),'Test Sample Data'!E1643,$B$1),"")</f>
        <v/>
      </c>
      <c r="F1644" s="17" t="str">
        <f>IF(SUM('Test Sample Data'!F$3:F$98)&gt;10,IF(AND(ISNUMBER('Test Sample Data'!F1643),'Test Sample Data'!F1643&lt;$B$1,'Test Sample Data'!F1643&gt;0),'Test Sample Data'!F1643,$B$1),"")</f>
        <v/>
      </c>
      <c r="G1644" s="17" t="str">
        <f>IF(SUM('Test Sample Data'!G$3:G$98)&gt;10,IF(AND(ISNUMBER('Test Sample Data'!G1643),'Test Sample Data'!G1643&lt;$B$1,'Test Sample Data'!G1643&gt;0),'Test Sample Data'!G1643,$B$1),"")</f>
        <v/>
      </c>
      <c r="H1644" s="17" t="str">
        <f>IF(SUM('Test Sample Data'!H$3:H$98)&gt;10,IF(AND(ISNUMBER('Test Sample Data'!H1643),'Test Sample Data'!H1643&lt;$B$1,'Test Sample Data'!H1643&gt;0),'Test Sample Data'!H1643,$B$1),"")</f>
        <v/>
      </c>
      <c r="I1644" s="17" t="str">
        <f>IF(SUM('Test Sample Data'!I$3:I$98)&gt;10,IF(AND(ISNUMBER('Test Sample Data'!I1643),'Test Sample Data'!I1643&lt;$B$1,'Test Sample Data'!I1643&gt;0),'Test Sample Data'!I1643,$B$1),"")</f>
        <v/>
      </c>
      <c r="J1644" s="17" t="str">
        <f>IF(SUM('Test Sample Data'!J$3:J$98)&gt;10,IF(AND(ISNUMBER('Test Sample Data'!J1643),'Test Sample Data'!J1643&lt;$B$1,'Test Sample Data'!J1643&gt;0),'Test Sample Data'!J1643,$B$1),"")</f>
        <v/>
      </c>
      <c r="K1644" s="17" t="str">
        <f>IF(SUM('Test Sample Data'!K$3:K$98)&gt;10,IF(AND(ISNUMBER('Test Sample Data'!K1643),'Test Sample Data'!K1643&lt;$B$1,'Test Sample Data'!K1643&gt;0),'Test Sample Data'!K1643,$B$1),"")</f>
        <v/>
      </c>
      <c r="L1644" s="17" t="str">
        <f>IF(SUM('Test Sample Data'!L$3:L$98)&gt;10,IF(AND(ISNUMBER('Test Sample Data'!L1643),'Test Sample Data'!L1643&lt;$B$1,'Test Sample Data'!L1643&gt;0),'Test Sample Data'!L1643,$B$1),"")</f>
        <v/>
      </c>
      <c r="M1644" s="17" t="str">
        <f>IF(SUM('Test Sample Data'!M$3:M$98)&gt;10,IF(AND(ISNUMBER('Test Sample Data'!M1643),'Test Sample Data'!M1643&lt;$B$1,'Test Sample Data'!M1643&gt;0),'Test Sample Data'!M1643,$B$1),"")</f>
        <v/>
      </c>
      <c r="N1644" s="17" t="str">
        <f>'Gene Table'!E1643</f>
        <v>hsa-miR-371b-5p</v>
      </c>
      <c r="O1644" s="17" t="str">
        <f>'Gene Table'!B1643</f>
        <v>E09</v>
      </c>
      <c r="P1644" s="17" t="str">
        <f>IF(SUM('Control Sample Data'!D$3:D$98)&gt;10,IF(AND(ISNUMBER('Control Sample Data'!D1643),'Control Sample Data'!D1643&lt;$B$1,'Control Sample Data'!D1643&gt;0),'Control Sample Data'!D1643,$B$1),"")</f>
        <v/>
      </c>
      <c r="Q1644" s="17" t="str">
        <f>IF(SUM('Control Sample Data'!E$3:E$98)&gt;10,IF(AND(ISNUMBER('Control Sample Data'!E1643),'Control Sample Data'!E1643&lt;$B$1,'Control Sample Data'!E1643&gt;0),'Control Sample Data'!E1643,$B$1),"")</f>
        <v/>
      </c>
      <c r="R1644" s="17" t="str">
        <f>IF(SUM('Control Sample Data'!F$3:F$98)&gt;10,IF(AND(ISNUMBER('Control Sample Data'!F1643),'Control Sample Data'!F1643&lt;$B$1,'Control Sample Data'!F1643&gt;0),'Control Sample Data'!F1643,$B$1),"")</f>
        <v/>
      </c>
      <c r="S1644" s="17" t="str">
        <f>IF(SUM('Control Sample Data'!G$3:G$98)&gt;10,IF(AND(ISNUMBER('Control Sample Data'!G1643),'Control Sample Data'!G1643&lt;$B$1,'Control Sample Data'!G1643&gt;0),'Control Sample Data'!G1643,$B$1),"")</f>
        <v/>
      </c>
      <c r="T1644" s="17" t="str">
        <f>IF(SUM('Control Sample Data'!H$3:H$98)&gt;10,IF(AND(ISNUMBER('Control Sample Data'!H1643),'Control Sample Data'!H1643&lt;$B$1,'Control Sample Data'!H1643&gt;0),'Control Sample Data'!H1643,$B$1),"")</f>
        <v/>
      </c>
      <c r="U1644" s="17" t="str">
        <f>IF(SUM('Control Sample Data'!I$3:I$98)&gt;10,IF(AND(ISNUMBER('Control Sample Data'!I1643),'Control Sample Data'!I1643&lt;$B$1,'Control Sample Data'!I1643&gt;0),'Control Sample Data'!I1643,$B$1),"")</f>
        <v/>
      </c>
      <c r="V1644" s="17" t="str">
        <f>IF(SUM('Control Sample Data'!J$3:J$98)&gt;10,IF(AND(ISNUMBER('Control Sample Data'!J1643),'Control Sample Data'!J1643&lt;$B$1,'Control Sample Data'!J1643&gt;0),'Control Sample Data'!J1643,$B$1),"")</f>
        <v/>
      </c>
      <c r="W1644" s="17" t="str">
        <f>IF(SUM('Control Sample Data'!K$3:K$98)&gt;10,IF(AND(ISNUMBER('Control Sample Data'!K1643),'Control Sample Data'!K1643&lt;$B$1,'Control Sample Data'!K1643&gt;0),'Control Sample Data'!K1643,$B$1),"")</f>
        <v/>
      </c>
      <c r="X1644" s="17" t="str">
        <f>IF(SUM('Control Sample Data'!L$3:L$98)&gt;10,IF(AND(ISNUMBER('Control Sample Data'!L1643),'Control Sample Data'!L1643&lt;$B$1,'Control Sample Data'!L1643&gt;0),'Control Sample Data'!L1643,$B$1),"")</f>
        <v/>
      </c>
      <c r="Y1644" s="17" t="str">
        <f>IF(SUM('Control Sample Data'!M$3:M$98)&gt;10,IF(AND(ISNUMBER('Control Sample Data'!M1643),'Control Sample Data'!M1643&lt;$B$1,'Control Sample Data'!M1643&gt;0),'Control Sample Data'!M1643,$B$1),"")</f>
        <v/>
      </c>
      <c r="AT1644" s="36" t="str">
        <f t="shared" si="1086"/>
        <v/>
      </c>
      <c r="AU1644" s="36" t="str">
        <f t="shared" si="1087"/>
        <v/>
      </c>
      <c r="AV1644" s="36" t="str">
        <f t="shared" si="1088"/>
        <v/>
      </c>
      <c r="AW1644" s="36" t="str">
        <f t="shared" si="1089"/>
        <v/>
      </c>
      <c r="AX1644" s="36" t="str">
        <f t="shared" si="1090"/>
        <v/>
      </c>
      <c r="AY1644" s="36" t="str">
        <f t="shared" si="1091"/>
        <v/>
      </c>
      <c r="AZ1644" s="36" t="str">
        <f t="shared" si="1092"/>
        <v/>
      </c>
      <c r="BA1644" s="36" t="str">
        <f t="shared" si="1093"/>
        <v/>
      </c>
      <c r="BB1644" s="36" t="str">
        <f t="shared" si="1094"/>
        <v/>
      </c>
      <c r="BC1644" s="36" t="str">
        <f t="shared" si="1095"/>
        <v/>
      </c>
      <c r="BD1644" s="36" t="str">
        <f t="shared" si="1096"/>
        <v/>
      </c>
      <c r="BE1644" s="36" t="str">
        <f t="shared" si="1097"/>
        <v/>
      </c>
      <c r="BF1644" s="36" t="str">
        <f t="shared" si="1098"/>
        <v/>
      </c>
      <c r="BG1644" s="36" t="str">
        <f t="shared" si="1099"/>
        <v/>
      </c>
      <c r="BH1644" s="36" t="str">
        <f t="shared" si="1100"/>
        <v/>
      </c>
      <c r="BI1644" s="36" t="str">
        <f t="shared" si="1101"/>
        <v/>
      </c>
      <c r="BJ1644" s="36" t="str">
        <f t="shared" si="1102"/>
        <v/>
      </c>
      <c r="BK1644" s="36" t="str">
        <f t="shared" si="1103"/>
        <v/>
      </c>
      <c r="BL1644" s="36" t="str">
        <f t="shared" si="1104"/>
        <v/>
      </c>
      <c r="BM1644" s="36" t="str">
        <f t="shared" si="1105"/>
        <v/>
      </c>
      <c r="BN1644" s="38" t="e">
        <f t="shared" si="1064"/>
        <v>#DIV/0!</v>
      </c>
      <c r="BO1644" s="38" t="e">
        <f t="shared" si="1065"/>
        <v>#DIV/0!</v>
      </c>
      <c r="BP1644" s="39" t="str">
        <f t="shared" si="1066"/>
        <v/>
      </c>
      <c r="BQ1644" s="39" t="str">
        <f t="shared" si="1067"/>
        <v/>
      </c>
      <c r="BR1644" s="39" t="str">
        <f t="shared" si="1068"/>
        <v/>
      </c>
      <c r="BS1644" s="39" t="str">
        <f t="shared" si="1069"/>
        <v/>
      </c>
      <c r="BT1644" s="39" t="str">
        <f t="shared" si="1070"/>
        <v/>
      </c>
      <c r="BU1644" s="39" t="str">
        <f t="shared" si="1071"/>
        <v/>
      </c>
      <c r="BV1644" s="39" t="str">
        <f t="shared" si="1072"/>
        <v/>
      </c>
      <c r="BW1644" s="39" t="str">
        <f t="shared" si="1073"/>
        <v/>
      </c>
      <c r="BX1644" s="39" t="str">
        <f t="shared" si="1074"/>
        <v/>
      </c>
      <c r="BY1644" s="39" t="str">
        <f t="shared" si="1075"/>
        <v/>
      </c>
      <c r="BZ1644" s="39" t="str">
        <f t="shared" si="1076"/>
        <v/>
      </c>
      <c r="CA1644" s="39" t="str">
        <f t="shared" si="1077"/>
        <v/>
      </c>
      <c r="CB1644" s="39" t="str">
        <f t="shared" si="1078"/>
        <v/>
      </c>
      <c r="CC1644" s="39" t="str">
        <f t="shared" si="1079"/>
        <v/>
      </c>
      <c r="CD1644" s="39" t="str">
        <f t="shared" si="1080"/>
        <v/>
      </c>
      <c r="CE1644" s="39" t="str">
        <f t="shared" si="1081"/>
        <v/>
      </c>
      <c r="CF1644" s="39" t="str">
        <f t="shared" si="1082"/>
        <v/>
      </c>
      <c r="CG1644" s="39" t="str">
        <f t="shared" si="1083"/>
        <v/>
      </c>
      <c r="CH1644" s="39" t="str">
        <f t="shared" si="1084"/>
        <v/>
      </c>
      <c r="CI1644" s="39" t="str">
        <f t="shared" si="1085"/>
        <v/>
      </c>
    </row>
    <row r="1645" spans="1:87">
      <c r="A1645" s="18"/>
      <c r="B1645" s="15" t="str">
        <f>'Gene Table'!E1644</f>
        <v>hsa-miR-5096</v>
      </c>
      <c r="C1645" s="15" t="str">
        <f>'Gene Table'!B1644</f>
        <v>E10</v>
      </c>
      <c r="D1645" s="16" t="str">
        <f>IF(SUM('Test Sample Data'!D$3:D$98)&gt;10,IF(AND(ISNUMBER('Test Sample Data'!D1644),'Test Sample Data'!D1644&lt;$B$1,'Test Sample Data'!D1644&gt;0),'Test Sample Data'!D1644,$B$1),"")</f>
        <v/>
      </c>
      <c r="E1645" s="17" t="str">
        <f>IF(SUM('Test Sample Data'!E$3:E$98)&gt;10,IF(AND(ISNUMBER('Test Sample Data'!E1644),'Test Sample Data'!E1644&lt;$B$1,'Test Sample Data'!E1644&gt;0),'Test Sample Data'!E1644,$B$1),"")</f>
        <v/>
      </c>
      <c r="F1645" s="17" t="str">
        <f>IF(SUM('Test Sample Data'!F$3:F$98)&gt;10,IF(AND(ISNUMBER('Test Sample Data'!F1644),'Test Sample Data'!F1644&lt;$B$1,'Test Sample Data'!F1644&gt;0),'Test Sample Data'!F1644,$B$1),"")</f>
        <v/>
      </c>
      <c r="G1645" s="17" t="str">
        <f>IF(SUM('Test Sample Data'!G$3:G$98)&gt;10,IF(AND(ISNUMBER('Test Sample Data'!G1644),'Test Sample Data'!G1644&lt;$B$1,'Test Sample Data'!G1644&gt;0),'Test Sample Data'!G1644,$B$1),"")</f>
        <v/>
      </c>
      <c r="H1645" s="17" t="str">
        <f>IF(SUM('Test Sample Data'!H$3:H$98)&gt;10,IF(AND(ISNUMBER('Test Sample Data'!H1644),'Test Sample Data'!H1644&lt;$B$1,'Test Sample Data'!H1644&gt;0),'Test Sample Data'!H1644,$B$1),"")</f>
        <v/>
      </c>
      <c r="I1645" s="17" t="str">
        <f>IF(SUM('Test Sample Data'!I$3:I$98)&gt;10,IF(AND(ISNUMBER('Test Sample Data'!I1644),'Test Sample Data'!I1644&lt;$B$1,'Test Sample Data'!I1644&gt;0),'Test Sample Data'!I1644,$B$1),"")</f>
        <v/>
      </c>
      <c r="J1645" s="17" t="str">
        <f>IF(SUM('Test Sample Data'!J$3:J$98)&gt;10,IF(AND(ISNUMBER('Test Sample Data'!J1644),'Test Sample Data'!J1644&lt;$B$1,'Test Sample Data'!J1644&gt;0),'Test Sample Data'!J1644,$B$1),"")</f>
        <v/>
      </c>
      <c r="K1645" s="17" t="str">
        <f>IF(SUM('Test Sample Data'!K$3:K$98)&gt;10,IF(AND(ISNUMBER('Test Sample Data'!K1644),'Test Sample Data'!K1644&lt;$B$1,'Test Sample Data'!K1644&gt;0),'Test Sample Data'!K1644,$B$1),"")</f>
        <v/>
      </c>
      <c r="L1645" s="17" t="str">
        <f>IF(SUM('Test Sample Data'!L$3:L$98)&gt;10,IF(AND(ISNUMBER('Test Sample Data'!L1644),'Test Sample Data'!L1644&lt;$B$1,'Test Sample Data'!L1644&gt;0),'Test Sample Data'!L1644,$B$1),"")</f>
        <v/>
      </c>
      <c r="M1645" s="17" t="str">
        <f>IF(SUM('Test Sample Data'!M$3:M$98)&gt;10,IF(AND(ISNUMBER('Test Sample Data'!M1644),'Test Sample Data'!M1644&lt;$B$1,'Test Sample Data'!M1644&gt;0),'Test Sample Data'!M1644,$B$1),"")</f>
        <v/>
      </c>
      <c r="N1645" s="17" t="str">
        <f>'Gene Table'!E1644</f>
        <v>hsa-miR-5096</v>
      </c>
      <c r="O1645" s="17" t="str">
        <f>'Gene Table'!B1644</f>
        <v>E10</v>
      </c>
      <c r="P1645" s="17" t="str">
        <f>IF(SUM('Control Sample Data'!D$3:D$98)&gt;10,IF(AND(ISNUMBER('Control Sample Data'!D1644),'Control Sample Data'!D1644&lt;$B$1,'Control Sample Data'!D1644&gt;0),'Control Sample Data'!D1644,$B$1),"")</f>
        <v/>
      </c>
      <c r="Q1645" s="17" t="str">
        <f>IF(SUM('Control Sample Data'!E$3:E$98)&gt;10,IF(AND(ISNUMBER('Control Sample Data'!E1644),'Control Sample Data'!E1644&lt;$B$1,'Control Sample Data'!E1644&gt;0),'Control Sample Data'!E1644,$B$1),"")</f>
        <v/>
      </c>
      <c r="R1645" s="17" t="str">
        <f>IF(SUM('Control Sample Data'!F$3:F$98)&gt;10,IF(AND(ISNUMBER('Control Sample Data'!F1644),'Control Sample Data'!F1644&lt;$B$1,'Control Sample Data'!F1644&gt;0),'Control Sample Data'!F1644,$B$1),"")</f>
        <v/>
      </c>
      <c r="S1645" s="17" t="str">
        <f>IF(SUM('Control Sample Data'!G$3:G$98)&gt;10,IF(AND(ISNUMBER('Control Sample Data'!G1644),'Control Sample Data'!G1644&lt;$B$1,'Control Sample Data'!G1644&gt;0),'Control Sample Data'!G1644,$B$1),"")</f>
        <v/>
      </c>
      <c r="T1645" s="17" t="str">
        <f>IF(SUM('Control Sample Data'!H$3:H$98)&gt;10,IF(AND(ISNUMBER('Control Sample Data'!H1644),'Control Sample Data'!H1644&lt;$B$1,'Control Sample Data'!H1644&gt;0),'Control Sample Data'!H1644,$B$1),"")</f>
        <v/>
      </c>
      <c r="U1645" s="17" t="str">
        <f>IF(SUM('Control Sample Data'!I$3:I$98)&gt;10,IF(AND(ISNUMBER('Control Sample Data'!I1644),'Control Sample Data'!I1644&lt;$B$1,'Control Sample Data'!I1644&gt;0),'Control Sample Data'!I1644,$B$1),"")</f>
        <v/>
      </c>
      <c r="V1645" s="17" t="str">
        <f>IF(SUM('Control Sample Data'!J$3:J$98)&gt;10,IF(AND(ISNUMBER('Control Sample Data'!J1644),'Control Sample Data'!J1644&lt;$B$1,'Control Sample Data'!J1644&gt;0),'Control Sample Data'!J1644,$B$1),"")</f>
        <v/>
      </c>
      <c r="W1645" s="17" t="str">
        <f>IF(SUM('Control Sample Data'!K$3:K$98)&gt;10,IF(AND(ISNUMBER('Control Sample Data'!K1644),'Control Sample Data'!K1644&lt;$B$1,'Control Sample Data'!K1644&gt;0),'Control Sample Data'!K1644,$B$1),"")</f>
        <v/>
      </c>
      <c r="X1645" s="17" t="str">
        <f>IF(SUM('Control Sample Data'!L$3:L$98)&gt;10,IF(AND(ISNUMBER('Control Sample Data'!L1644),'Control Sample Data'!L1644&lt;$B$1,'Control Sample Data'!L1644&gt;0),'Control Sample Data'!L1644,$B$1),"")</f>
        <v/>
      </c>
      <c r="Y1645" s="17" t="str">
        <f>IF(SUM('Control Sample Data'!M$3:M$98)&gt;10,IF(AND(ISNUMBER('Control Sample Data'!M1644),'Control Sample Data'!M1644&lt;$B$1,'Control Sample Data'!M1644&gt;0),'Control Sample Data'!M1644,$B$1),"")</f>
        <v/>
      </c>
      <c r="AT1645" s="36" t="str">
        <f t="shared" si="1086"/>
        <v/>
      </c>
      <c r="AU1645" s="36" t="str">
        <f t="shared" si="1087"/>
        <v/>
      </c>
      <c r="AV1645" s="36" t="str">
        <f t="shared" si="1088"/>
        <v/>
      </c>
      <c r="AW1645" s="36" t="str">
        <f t="shared" si="1089"/>
        <v/>
      </c>
      <c r="AX1645" s="36" t="str">
        <f t="shared" si="1090"/>
        <v/>
      </c>
      <c r="AY1645" s="36" t="str">
        <f t="shared" si="1091"/>
        <v/>
      </c>
      <c r="AZ1645" s="36" t="str">
        <f t="shared" si="1092"/>
        <v/>
      </c>
      <c r="BA1645" s="36" t="str">
        <f t="shared" si="1093"/>
        <v/>
      </c>
      <c r="BB1645" s="36" t="str">
        <f t="shared" si="1094"/>
        <v/>
      </c>
      <c r="BC1645" s="36" t="str">
        <f t="shared" si="1095"/>
        <v/>
      </c>
      <c r="BD1645" s="36" t="str">
        <f t="shared" si="1096"/>
        <v/>
      </c>
      <c r="BE1645" s="36" t="str">
        <f t="shared" si="1097"/>
        <v/>
      </c>
      <c r="BF1645" s="36" t="str">
        <f t="shared" si="1098"/>
        <v/>
      </c>
      <c r="BG1645" s="36" t="str">
        <f t="shared" si="1099"/>
        <v/>
      </c>
      <c r="BH1645" s="36" t="str">
        <f t="shared" si="1100"/>
        <v/>
      </c>
      <c r="BI1645" s="36" t="str">
        <f t="shared" si="1101"/>
        <v/>
      </c>
      <c r="BJ1645" s="36" t="str">
        <f t="shared" si="1102"/>
        <v/>
      </c>
      <c r="BK1645" s="36" t="str">
        <f t="shared" si="1103"/>
        <v/>
      </c>
      <c r="BL1645" s="36" t="str">
        <f t="shared" si="1104"/>
        <v/>
      </c>
      <c r="BM1645" s="36" t="str">
        <f t="shared" si="1105"/>
        <v/>
      </c>
      <c r="BN1645" s="38" t="e">
        <f t="shared" si="1064"/>
        <v>#DIV/0!</v>
      </c>
      <c r="BO1645" s="38" t="e">
        <f t="shared" si="1065"/>
        <v>#DIV/0!</v>
      </c>
      <c r="BP1645" s="39" t="str">
        <f t="shared" si="1066"/>
        <v/>
      </c>
      <c r="BQ1645" s="39" t="str">
        <f t="shared" si="1067"/>
        <v/>
      </c>
      <c r="BR1645" s="39" t="str">
        <f t="shared" si="1068"/>
        <v/>
      </c>
      <c r="BS1645" s="39" t="str">
        <f t="shared" si="1069"/>
        <v/>
      </c>
      <c r="BT1645" s="39" t="str">
        <f t="shared" si="1070"/>
        <v/>
      </c>
      <c r="BU1645" s="39" t="str">
        <f t="shared" si="1071"/>
        <v/>
      </c>
      <c r="BV1645" s="39" t="str">
        <f t="shared" si="1072"/>
        <v/>
      </c>
      <c r="BW1645" s="39" t="str">
        <f t="shared" si="1073"/>
        <v/>
      </c>
      <c r="BX1645" s="39" t="str">
        <f t="shared" si="1074"/>
        <v/>
      </c>
      <c r="BY1645" s="39" t="str">
        <f t="shared" si="1075"/>
        <v/>
      </c>
      <c r="BZ1645" s="39" t="str">
        <f t="shared" si="1076"/>
        <v/>
      </c>
      <c r="CA1645" s="39" t="str">
        <f t="shared" si="1077"/>
        <v/>
      </c>
      <c r="CB1645" s="39" t="str">
        <f t="shared" si="1078"/>
        <v/>
      </c>
      <c r="CC1645" s="39" t="str">
        <f t="shared" si="1079"/>
        <v/>
      </c>
      <c r="CD1645" s="39" t="str">
        <f t="shared" si="1080"/>
        <v/>
      </c>
      <c r="CE1645" s="39" t="str">
        <f t="shared" si="1081"/>
        <v/>
      </c>
      <c r="CF1645" s="39" t="str">
        <f t="shared" si="1082"/>
        <v/>
      </c>
      <c r="CG1645" s="39" t="str">
        <f t="shared" si="1083"/>
        <v/>
      </c>
      <c r="CH1645" s="39" t="str">
        <f t="shared" si="1084"/>
        <v/>
      </c>
      <c r="CI1645" s="39" t="str">
        <f t="shared" si="1085"/>
        <v/>
      </c>
    </row>
    <row r="1646" spans="1:87">
      <c r="A1646" s="18"/>
      <c r="B1646" s="15" t="str">
        <f>'Gene Table'!E1645</f>
        <v>hsa-miR-371b-3p</v>
      </c>
      <c r="C1646" s="15" t="str">
        <f>'Gene Table'!B1645</f>
        <v>E11</v>
      </c>
      <c r="D1646" s="16" t="str">
        <f>IF(SUM('Test Sample Data'!D$3:D$98)&gt;10,IF(AND(ISNUMBER('Test Sample Data'!D1645),'Test Sample Data'!D1645&lt;$B$1,'Test Sample Data'!D1645&gt;0),'Test Sample Data'!D1645,$B$1),"")</f>
        <v/>
      </c>
      <c r="E1646" s="17" t="str">
        <f>IF(SUM('Test Sample Data'!E$3:E$98)&gt;10,IF(AND(ISNUMBER('Test Sample Data'!E1645),'Test Sample Data'!E1645&lt;$B$1,'Test Sample Data'!E1645&gt;0),'Test Sample Data'!E1645,$B$1),"")</f>
        <v/>
      </c>
      <c r="F1646" s="17" t="str">
        <f>IF(SUM('Test Sample Data'!F$3:F$98)&gt;10,IF(AND(ISNUMBER('Test Sample Data'!F1645),'Test Sample Data'!F1645&lt;$B$1,'Test Sample Data'!F1645&gt;0),'Test Sample Data'!F1645,$B$1),"")</f>
        <v/>
      </c>
      <c r="G1646" s="17" t="str">
        <f>IF(SUM('Test Sample Data'!G$3:G$98)&gt;10,IF(AND(ISNUMBER('Test Sample Data'!G1645),'Test Sample Data'!G1645&lt;$B$1,'Test Sample Data'!G1645&gt;0),'Test Sample Data'!G1645,$B$1),"")</f>
        <v/>
      </c>
      <c r="H1646" s="17" t="str">
        <f>IF(SUM('Test Sample Data'!H$3:H$98)&gt;10,IF(AND(ISNUMBER('Test Sample Data'!H1645),'Test Sample Data'!H1645&lt;$B$1,'Test Sample Data'!H1645&gt;0),'Test Sample Data'!H1645,$B$1),"")</f>
        <v/>
      </c>
      <c r="I1646" s="17" t="str">
        <f>IF(SUM('Test Sample Data'!I$3:I$98)&gt;10,IF(AND(ISNUMBER('Test Sample Data'!I1645),'Test Sample Data'!I1645&lt;$B$1,'Test Sample Data'!I1645&gt;0),'Test Sample Data'!I1645,$B$1),"")</f>
        <v/>
      </c>
      <c r="J1646" s="17" t="str">
        <f>IF(SUM('Test Sample Data'!J$3:J$98)&gt;10,IF(AND(ISNUMBER('Test Sample Data'!J1645),'Test Sample Data'!J1645&lt;$B$1,'Test Sample Data'!J1645&gt;0),'Test Sample Data'!J1645,$B$1),"")</f>
        <v/>
      </c>
      <c r="K1646" s="17" t="str">
        <f>IF(SUM('Test Sample Data'!K$3:K$98)&gt;10,IF(AND(ISNUMBER('Test Sample Data'!K1645),'Test Sample Data'!K1645&lt;$B$1,'Test Sample Data'!K1645&gt;0),'Test Sample Data'!K1645,$B$1),"")</f>
        <v/>
      </c>
      <c r="L1646" s="17" t="str">
        <f>IF(SUM('Test Sample Data'!L$3:L$98)&gt;10,IF(AND(ISNUMBER('Test Sample Data'!L1645),'Test Sample Data'!L1645&lt;$B$1,'Test Sample Data'!L1645&gt;0),'Test Sample Data'!L1645,$B$1),"")</f>
        <v/>
      </c>
      <c r="M1646" s="17" t="str">
        <f>IF(SUM('Test Sample Data'!M$3:M$98)&gt;10,IF(AND(ISNUMBER('Test Sample Data'!M1645),'Test Sample Data'!M1645&lt;$B$1,'Test Sample Data'!M1645&gt;0),'Test Sample Data'!M1645,$B$1),"")</f>
        <v/>
      </c>
      <c r="N1646" s="17" t="str">
        <f>'Gene Table'!E1645</f>
        <v>hsa-miR-371b-3p</v>
      </c>
      <c r="O1646" s="17" t="str">
        <f>'Gene Table'!B1645</f>
        <v>E11</v>
      </c>
      <c r="P1646" s="17" t="str">
        <f>IF(SUM('Control Sample Data'!D$3:D$98)&gt;10,IF(AND(ISNUMBER('Control Sample Data'!D1645),'Control Sample Data'!D1645&lt;$B$1,'Control Sample Data'!D1645&gt;0),'Control Sample Data'!D1645,$B$1),"")</f>
        <v/>
      </c>
      <c r="Q1646" s="17" t="str">
        <f>IF(SUM('Control Sample Data'!E$3:E$98)&gt;10,IF(AND(ISNUMBER('Control Sample Data'!E1645),'Control Sample Data'!E1645&lt;$B$1,'Control Sample Data'!E1645&gt;0),'Control Sample Data'!E1645,$B$1),"")</f>
        <v/>
      </c>
      <c r="R1646" s="17" t="str">
        <f>IF(SUM('Control Sample Data'!F$3:F$98)&gt;10,IF(AND(ISNUMBER('Control Sample Data'!F1645),'Control Sample Data'!F1645&lt;$B$1,'Control Sample Data'!F1645&gt;0),'Control Sample Data'!F1645,$B$1),"")</f>
        <v/>
      </c>
      <c r="S1646" s="17" t="str">
        <f>IF(SUM('Control Sample Data'!G$3:G$98)&gt;10,IF(AND(ISNUMBER('Control Sample Data'!G1645),'Control Sample Data'!G1645&lt;$B$1,'Control Sample Data'!G1645&gt;0),'Control Sample Data'!G1645,$B$1),"")</f>
        <v/>
      </c>
      <c r="T1646" s="17" t="str">
        <f>IF(SUM('Control Sample Data'!H$3:H$98)&gt;10,IF(AND(ISNUMBER('Control Sample Data'!H1645),'Control Sample Data'!H1645&lt;$B$1,'Control Sample Data'!H1645&gt;0),'Control Sample Data'!H1645,$B$1),"")</f>
        <v/>
      </c>
      <c r="U1646" s="17" t="str">
        <f>IF(SUM('Control Sample Data'!I$3:I$98)&gt;10,IF(AND(ISNUMBER('Control Sample Data'!I1645),'Control Sample Data'!I1645&lt;$B$1,'Control Sample Data'!I1645&gt;0),'Control Sample Data'!I1645,$B$1),"")</f>
        <v/>
      </c>
      <c r="V1646" s="17" t="str">
        <f>IF(SUM('Control Sample Data'!J$3:J$98)&gt;10,IF(AND(ISNUMBER('Control Sample Data'!J1645),'Control Sample Data'!J1645&lt;$B$1,'Control Sample Data'!J1645&gt;0),'Control Sample Data'!J1645,$B$1),"")</f>
        <v/>
      </c>
      <c r="W1646" s="17" t="str">
        <f>IF(SUM('Control Sample Data'!K$3:K$98)&gt;10,IF(AND(ISNUMBER('Control Sample Data'!K1645),'Control Sample Data'!K1645&lt;$B$1,'Control Sample Data'!K1645&gt;0),'Control Sample Data'!K1645,$B$1),"")</f>
        <v/>
      </c>
      <c r="X1646" s="17" t="str">
        <f>IF(SUM('Control Sample Data'!L$3:L$98)&gt;10,IF(AND(ISNUMBER('Control Sample Data'!L1645),'Control Sample Data'!L1645&lt;$B$1,'Control Sample Data'!L1645&gt;0),'Control Sample Data'!L1645,$B$1),"")</f>
        <v/>
      </c>
      <c r="Y1646" s="17" t="str">
        <f>IF(SUM('Control Sample Data'!M$3:M$98)&gt;10,IF(AND(ISNUMBER('Control Sample Data'!M1645),'Control Sample Data'!M1645&lt;$B$1,'Control Sample Data'!M1645&gt;0),'Control Sample Data'!M1645,$B$1),"")</f>
        <v/>
      </c>
      <c r="AT1646" s="36" t="str">
        <f t="shared" si="1086"/>
        <v/>
      </c>
      <c r="AU1646" s="36" t="str">
        <f t="shared" si="1087"/>
        <v/>
      </c>
      <c r="AV1646" s="36" t="str">
        <f t="shared" si="1088"/>
        <v/>
      </c>
      <c r="AW1646" s="36" t="str">
        <f t="shared" si="1089"/>
        <v/>
      </c>
      <c r="AX1646" s="36" t="str">
        <f t="shared" si="1090"/>
        <v/>
      </c>
      <c r="AY1646" s="36" t="str">
        <f t="shared" si="1091"/>
        <v/>
      </c>
      <c r="AZ1646" s="36" t="str">
        <f t="shared" si="1092"/>
        <v/>
      </c>
      <c r="BA1646" s="36" t="str">
        <f t="shared" si="1093"/>
        <v/>
      </c>
      <c r="BB1646" s="36" t="str">
        <f t="shared" si="1094"/>
        <v/>
      </c>
      <c r="BC1646" s="36" t="str">
        <f t="shared" si="1095"/>
        <v/>
      </c>
      <c r="BD1646" s="36" t="str">
        <f t="shared" si="1096"/>
        <v/>
      </c>
      <c r="BE1646" s="36" t="str">
        <f t="shared" si="1097"/>
        <v/>
      </c>
      <c r="BF1646" s="36" t="str">
        <f t="shared" si="1098"/>
        <v/>
      </c>
      <c r="BG1646" s="36" t="str">
        <f t="shared" si="1099"/>
        <v/>
      </c>
      <c r="BH1646" s="36" t="str">
        <f t="shared" si="1100"/>
        <v/>
      </c>
      <c r="BI1646" s="36" t="str">
        <f t="shared" si="1101"/>
        <v/>
      </c>
      <c r="BJ1646" s="36" t="str">
        <f t="shared" si="1102"/>
        <v/>
      </c>
      <c r="BK1646" s="36" t="str">
        <f t="shared" si="1103"/>
        <v/>
      </c>
      <c r="BL1646" s="36" t="str">
        <f t="shared" si="1104"/>
        <v/>
      </c>
      <c r="BM1646" s="36" t="str">
        <f t="shared" si="1105"/>
        <v/>
      </c>
      <c r="BN1646" s="38" t="e">
        <f t="shared" si="1064"/>
        <v>#DIV/0!</v>
      </c>
      <c r="BO1646" s="38" t="e">
        <f t="shared" si="1065"/>
        <v>#DIV/0!</v>
      </c>
      <c r="BP1646" s="39" t="str">
        <f t="shared" si="1066"/>
        <v/>
      </c>
      <c r="BQ1646" s="39" t="str">
        <f t="shared" si="1067"/>
        <v/>
      </c>
      <c r="BR1646" s="39" t="str">
        <f t="shared" si="1068"/>
        <v/>
      </c>
      <c r="BS1646" s="39" t="str">
        <f t="shared" si="1069"/>
        <v/>
      </c>
      <c r="BT1646" s="39" t="str">
        <f t="shared" si="1070"/>
        <v/>
      </c>
      <c r="BU1646" s="39" t="str">
        <f t="shared" si="1071"/>
        <v/>
      </c>
      <c r="BV1646" s="39" t="str">
        <f t="shared" si="1072"/>
        <v/>
      </c>
      <c r="BW1646" s="39" t="str">
        <f t="shared" si="1073"/>
        <v/>
      </c>
      <c r="BX1646" s="39" t="str">
        <f t="shared" si="1074"/>
        <v/>
      </c>
      <c r="BY1646" s="39" t="str">
        <f t="shared" si="1075"/>
        <v/>
      </c>
      <c r="BZ1646" s="39" t="str">
        <f t="shared" si="1076"/>
        <v/>
      </c>
      <c r="CA1646" s="39" t="str">
        <f t="shared" si="1077"/>
        <v/>
      </c>
      <c r="CB1646" s="39" t="str">
        <f t="shared" si="1078"/>
        <v/>
      </c>
      <c r="CC1646" s="39" t="str">
        <f t="shared" si="1079"/>
        <v/>
      </c>
      <c r="CD1646" s="39" t="str">
        <f t="shared" si="1080"/>
        <v/>
      </c>
      <c r="CE1646" s="39" t="str">
        <f t="shared" si="1081"/>
        <v/>
      </c>
      <c r="CF1646" s="39" t="str">
        <f t="shared" si="1082"/>
        <v/>
      </c>
      <c r="CG1646" s="39" t="str">
        <f t="shared" si="1083"/>
        <v/>
      </c>
      <c r="CH1646" s="39" t="str">
        <f t="shared" si="1084"/>
        <v/>
      </c>
      <c r="CI1646" s="39" t="str">
        <f t="shared" si="1085"/>
        <v/>
      </c>
    </row>
    <row r="1647" spans="1:87">
      <c r="A1647" s="18"/>
      <c r="B1647" s="15" t="str">
        <f>'Gene Table'!E1646</f>
        <v>hsa-miR-126-5p</v>
      </c>
      <c r="C1647" s="15" t="str">
        <f>'Gene Table'!B1646</f>
        <v>E12</v>
      </c>
      <c r="D1647" s="16" t="str">
        <f>IF(SUM('Test Sample Data'!D$3:D$98)&gt;10,IF(AND(ISNUMBER('Test Sample Data'!D1646),'Test Sample Data'!D1646&lt;$B$1,'Test Sample Data'!D1646&gt;0),'Test Sample Data'!D1646,$B$1),"")</f>
        <v/>
      </c>
      <c r="E1647" s="17" t="str">
        <f>IF(SUM('Test Sample Data'!E$3:E$98)&gt;10,IF(AND(ISNUMBER('Test Sample Data'!E1646),'Test Sample Data'!E1646&lt;$B$1,'Test Sample Data'!E1646&gt;0),'Test Sample Data'!E1646,$B$1),"")</f>
        <v/>
      </c>
      <c r="F1647" s="17" t="str">
        <f>IF(SUM('Test Sample Data'!F$3:F$98)&gt;10,IF(AND(ISNUMBER('Test Sample Data'!F1646),'Test Sample Data'!F1646&lt;$B$1,'Test Sample Data'!F1646&gt;0),'Test Sample Data'!F1646,$B$1),"")</f>
        <v/>
      </c>
      <c r="G1647" s="17" t="str">
        <f>IF(SUM('Test Sample Data'!G$3:G$98)&gt;10,IF(AND(ISNUMBER('Test Sample Data'!G1646),'Test Sample Data'!G1646&lt;$B$1,'Test Sample Data'!G1646&gt;0),'Test Sample Data'!G1646,$B$1),"")</f>
        <v/>
      </c>
      <c r="H1647" s="17" t="str">
        <f>IF(SUM('Test Sample Data'!H$3:H$98)&gt;10,IF(AND(ISNUMBER('Test Sample Data'!H1646),'Test Sample Data'!H1646&lt;$B$1,'Test Sample Data'!H1646&gt;0),'Test Sample Data'!H1646,$B$1),"")</f>
        <v/>
      </c>
      <c r="I1647" s="17" t="str">
        <f>IF(SUM('Test Sample Data'!I$3:I$98)&gt;10,IF(AND(ISNUMBER('Test Sample Data'!I1646),'Test Sample Data'!I1646&lt;$B$1,'Test Sample Data'!I1646&gt;0),'Test Sample Data'!I1646,$B$1),"")</f>
        <v/>
      </c>
      <c r="J1647" s="17" t="str">
        <f>IF(SUM('Test Sample Data'!J$3:J$98)&gt;10,IF(AND(ISNUMBER('Test Sample Data'!J1646),'Test Sample Data'!J1646&lt;$B$1,'Test Sample Data'!J1646&gt;0),'Test Sample Data'!J1646,$B$1),"")</f>
        <v/>
      </c>
      <c r="K1647" s="17" t="str">
        <f>IF(SUM('Test Sample Data'!K$3:K$98)&gt;10,IF(AND(ISNUMBER('Test Sample Data'!K1646),'Test Sample Data'!K1646&lt;$B$1,'Test Sample Data'!K1646&gt;0),'Test Sample Data'!K1646,$B$1),"")</f>
        <v/>
      </c>
      <c r="L1647" s="17" t="str">
        <f>IF(SUM('Test Sample Data'!L$3:L$98)&gt;10,IF(AND(ISNUMBER('Test Sample Data'!L1646),'Test Sample Data'!L1646&lt;$B$1,'Test Sample Data'!L1646&gt;0),'Test Sample Data'!L1646,$B$1),"")</f>
        <v/>
      </c>
      <c r="M1647" s="17" t="str">
        <f>IF(SUM('Test Sample Data'!M$3:M$98)&gt;10,IF(AND(ISNUMBER('Test Sample Data'!M1646),'Test Sample Data'!M1646&lt;$B$1,'Test Sample Data'!M1646&gt;0),'Test Sample Data'!M1646,$B$1),"")</f>
        <v/>
      </c>
      <c r="N1647" s="17" t="str">
        <f>'Gene Table'!E1646</f>
        <v>hsa-miR-126-5p</v>
      </c>
      <c r="O1647" s="17" t="str">
        <f>'Gene Table'!B1646</f>
        <v>E12</v>
      </c>
      <c r="P1647" s="17" t="str">
        <f>IF(SUM('Control Sample Data'!D$3:D$98)&gt;10,IF(AND(ISNUMBER('Control Sample Data'!D1646),'Control Sample Data'!D1646&lt;$B$1,'Control Sample Data'!D1646&gt;0),'Control Sample Data'!D1646,$B$1),"")</f>
        <v/>
      </c>
      <c r="Q1647" s="17" t="str">
        <f>IF(SUM('Control Sample Data'!E$3:E$98)&gt;10,IF(AND(ISNUMBER('Control Sample Data'!E1646),'Control Sample Data'!E1646&lt;$B$1,'Control Sample Data'!E1646&gt;0),'Control Sample Data'!E1646,$B$1),"")</f>
        <v/>
      </c>
      <c r="R1647" s="17" t="str">
        <f>IF(SUM('Control Sample Data'!F$3:F$98)&gt;10,IF(AND(ISNUMBER('Control Sample Data'!F1646),'Control Sample Data'!F1646&lt;$B$1,'Control Sample Data'!F1646&gt;0),'Control Sample Data'!F1646,$B$1),"")</f>
        <v/>
      </c>
      <c r="S1647" s="17" t="str">
        <f>IF(SUM('Control Sample Data'!G$3:G$98)&gt;10,IF(AND(ISNUMBER('Control Sample Data'!G1646),'Control Sample Data'!G1646&lt;$B$1,'Control Sample Data'!G1646&gt;0),'Control Sample Data'!G1646,$B$1),"")</f>
        <v/>
      </c>
      <c r="T1647" s="17" t="str">
        <f>IF(SUM('Control Sample Data'!H$3:H$98)&gt;10,IF(AND(ISNUMBER('Control Sample Data'!H1646),'Control Sample Data'!H1646&lt;$B$1,'Control Sample Data'!H1646&gt;0),'Control Sample Data'!H1646,$B$1),"")</f>
        <v/>
      </c>
      <c r="U1647" s="17" t="str">
        <f>IF(SUM('Control Sample Data'!I$3:I$98)&gt;10,IF(AND(ISNUMBER('Control Sample Data'!I1646),'Control Sample Data'!I1646&lt;$B$1,'Control Sample Data'!I1646&gt;0),'Control Sample Data'!I1646,$B$1),"")</f>
        <v/>
      </c>
      <c r="V1647" s="17" t="str">
        <f>IF(SUM('Control Sample Data'!J$3:J$98)&gt;10,IF(AND(ISNUMBER('Control Sample Data'!J1646),'Control Sample Data'!J1646&lt;$B$1,'Control Sample Data'!J1646&gt;0),'Control Sample Data'!J1646,$B$1),"")</f>
        <v/>
      </c>
      <c r="W1647" s="17" t="str">
        <f>IF(SUM('Control Sample Data'!K$3:K$98)&gt;10,IF(AND(ISNUMBER('Control Sample Data'!K1646),'Control Sample Data'!K1646&lt;$B$1,'Control Sample Data'!K1646&gt;0),'Control Sample Data'!K1646,$B$1),"")</f>
        <v/>
      </c>
      <c r="X1647" s="17" t="str">
        <f>IF(SUM('Control Sample Data'!L$3:L$98)&gt;10,IF(AND(ISNUMBER('Control Sample Data'!L1646),'Control Sample Data'!L1646&lt;$B$1,'Control Sample Data'!L1646&gt;0),'Control Sample Data'!L1646,$B$1),"")</f>
        <v/>
      </c>
      <c r="Y1647" s="17" t="str">
        <f>IF(SUM('Control Sample Data'!M$3:M$98)&gt;10,IF(AND(ISNUMBER('Control Sample Data'!M1646),'Control Sample Data'!M1646&lt;$B$1,'Control Sample Data'!M1646&gt;0),'Control Sample Data'!M1646,$B$1),"")</f>
        <v/>
      </c>
      <c r="AT1647" s="36" t="str">
        <f t="shared" si="1086"/>
        <v/>
      </c>
      <c r="AU1647" s="36" t="str">
        <f t="shared" si="1087"/>
        <v/>
      </c>
      <c r="AV1647" s="36" t="str">
        <f t="shared" si="1088"/>
        <v/>
      </c>
      <c r="AW1647" s="36" t="str">
        <f t="shared" si="1089"/>
        <v/>
      </c>
      <c r="AX1647" s="36" t="str">
        <f t="shared" si="1090"/>
        <v/>
      </c>
      <c r="AY1647" s="36" t="str">
        <f t="shared" si="1091"/>
        <v/>
      </c>
      <c r="AZ1647" s="36" t="str">
        <f t="shared" si="1092"/>
        <v/>
      </c>
      <c r="BA1647" s="36" t="str">
        <f t="shared" si="1093"/>
        <v/>
      </c>
      <c r="BB1647" s="36" t="str">
        <f t="shared" si="1094"/>
        <v/>
      </c>
      <c r="BC1647" s="36" t="str">
        <f t="shared" si="1095"/>
        <v/>
      </c>
      <c r="BD1647" s="36" t="str">
        <f t="shared" si="1096"/>
        <v/>
      </c>
      <c r="BE1647" s="36" t="str">
        <f t="shared" si="1097"/>
        <v/>
      </c>
      <c r="BF1647" s="36" t="str">
        <f t="shared" si="1098"/>
        <v/>
      </c>
      <c r="BG1647" s="36" t="str">
        <f t="shared" si="1099"/>
        <v/>
      </c>
      <c r="BH1647" s="36" t="str">
        <f t="shared" si="1100"/>
        <v/>
      </c>
      <c r="BI1647" s="36" t="str">
        <f t="shared" si="1101"/>
        <v/>
      </c>
      <c r="BJ1647" s="36" t="str">
        <f t="shared" si="1102"/>
        <v/>
      </c>
      <c r="BK1647" s="36" t="str">
        <f t="shared" si="1103"/>
        <v/>
      </c>
      <c r="BL1647" s="36" t="str">
        <f t="shared" si="1104"/>
        <v/>
      </c>
      <c r="BM1647" s="36" t="str">
        <f t="shared" si="1105"/>
        <v/>
      </c>
      <c r="BN1647" s="38" t="e">
        <f t="shared" si="1064"/>
        <v>#DIV/0!</v>
      </c>
      <c r="BO1647" s="38" t="e">
        <f t="shared" si="1065"/>
        <v>#DIV/0!</v>
      </c>
      <c r="BP1647" s="39" t="str">
        <f t="shared" si="1066"/>
        <v/>
      </c>
      <c r="BQ1647" s="39" t="str">
        <f t="shared" si="1067"/>
        <v/>
      </c>
      <c r="BR1647" s="39" t="str">
        <f t="shared" si="1068"/>
        <v/>
      </c>
      <c r="BS1647" s="39" t="str">
        <f t="shared" si="1069"/>
        <v/>
      </c>
      <c r="BT1647" s="39" t="str">
        <f t="shared" si="1070"/>
        <v/>
      </c>
      <c r="BU1647" s="39" t="str">
        <f t="shared" si="1071"/>
        <v/>
      </c>
      <c r="BV1647" s="39" t="str">
        <f t="shared" si="1072"/>
        <v/>
      </c>
      <c r="BW1647" s="39" t="str">
        <f t="shared" si="1073"/>
        <v/>
      </c>
      <c r="BX1647" s="39" t="str">
        <f t="shared" si="1074"/>
        <v/>
      </c>
      <c r="BY1647" s="39" t="str">
        <f t="shared" si="1075"/>
        <v/>
      </c>
      <c r="BZ1647" s="39" t="str">
        <f t="shared" si="1076"/>
        <v/>
      </c>
      <c r="CA1647" s="39" t="str">
        <f t="shared" si="1077"/>
        <v/>
      </c>
      <c r="CB1647" s="39" t="str">
        <f t="shared" si="1078"/>
        <v/>
      </c>
      <c r="CC1647" s="39" t="str">
        <f t="shared" si="1079"/>
        <v/>
      </c>
      <c r="CD1647" s="39" t="str">
        <f t="shared" si="1080"/>
        <v/>
      </c>
      <c r="CE1647" s="39" t="str">
        <f t="shared" si="1081"/>
        <v/>
      </c>
      <c r="CF1647" s="39" t="str">
        <f t="shared" si="1082"/>
        <v/>
      </c>
      <c r="CG1647" s="39" t="str">
        <f t="shared" si="1083"/>
        <v/>
      </c>
      <c r="CH1647" s="39" t="str">
        <f t="shared" si="1084"/>
        <v/>
      </c>
      <c r="CI1647" s="39" t="str">
        <f t="shared" si="1085"/>
        <v/>
      </c>
    </row>
    <row r="1648" spans="1:87">
      <c r="A1648" s="18"/>
      <c r="B1648" s="15" t="str">
        <f>'Gene Table'!E1647</f>
        <v>hsa-miR-4754</v>
      </c>
      <c r="C1648" s="15" t="str">
        <f>'Gene Table'!B1647</f>
        <v>E13</v>
      </c>
      <c r="D1648" s="16" t="str">
        <f>IF(SUM('Test Sample Data'!D$3:D$98)&gt;10,IF(AND(ISNUMBER('Test Sample Data'!D1647),'Test Sample Data'!D1647&lt;$B$1,'Test Sample Data'!D1647&gt;0),'Test Sample Data'!D1647,$B$1),"")</f>
        <v/>
      </c>
      <c r="E1648" s="17" t="str">
        <f>IF(SUM('Test Sample Data'!E$3:E$98)&gt;10,IF(AND(ISNUMBER('Test Sample Data'!E1647),'Test Sample Data'!E1647&lt;$B$1,'Test Sample Data'!E1647&gt;0),'Test Sample Data'!E1647,$B$1),"")</f>
        <v/>
      </c>
      <c r="F1648" s="17" t="str">
        <f>IF(SUM('Test Sample Data'!F$3:F$98)&gt;10,IF(AND(ISNUMBER('Test Sample Data'!F1647),'Test Sample Data'!F1647&lt;$B$1,'Test Sample Data'!F1647&gt;0),'Test Sample Data'!F1647,$B$1),"")</f>
        <v/>
      </c>
      <c r="G1648" s="17" t="str">
        <f>IF(SUM('Test Sample Data'!G$3:G$98)&gt;10,IF(AND(ISNUMBER('Test Sample Data'!G1647),'Test Sample Data'!G1647&lt;$B$1,'Test Sample Data'!G1647&gt;0),'Test Sample Data'!G1647,$B$1),"")</f>
        <v/>
      </c>
      <c r="H1648" s="17" t="str">
        <f>IF(SUM('Test Sample Data'!H$3:H$98)&gt;10,IF(AND(ISNUMBER('Test Sample Data'!H1647),'Test Sample Data'!H1647&lt;$B$1,'Test Sample Data'!H1647&gt;0),'Test Sample Data'!H1647,$B$1),"")</f>
        <v/>
      </c>
      <c r="I1648" s="17" t="str">
        <f>IF(SUM('Test Sample Data'!I$3:I$98)&gt;10,IF(AND(ISNUMBER('Test Sample Data'!I1647),'Test Sample Data'!I1647&lt;$B$1,'Test Sample Data'!I1647&gt;0),'Test Sample Data'!I1647,$B$1),"")</f>
        <v/>
      </c>
      <c r="J1648" s="17" t="str">
        <f>IF(SUM('Test Sample Data'!J$3:J$98)&gt;10,IF(AND(ISNUMBER('Test Sample Data'!J1647),'Test Sample Data'!J1647&lt;$B$1,'Test Sample Data'!J1647&gt;0),'Test Sample Data'!J1647,$B$1),"")</f>
        <v/>
      </c>
      <c r="K1648" s="17" t="str">
        <f>IF(SUM('Test Sample Data'!K$3:K$98)&gt;10,IF(AND(ISNUMBER('Test Sample Data'!K1647),'Test Sample Data'!K1647&lt;$B$1,'Test Sample Data'!K1647&gt;0),'Test Sample Data'!K1647,$B$1),"")</f>
        <v/>
      </c>
      <c r="L1648" s="17" t="str">
        <f>IF(SUM('Test Sample Data'!L$3:L$98)&gt;10,IF(AND(ISNUMBER('Test Sample Data'!L1647),'Test Sample Data'!L1647&lt;$B$1,'Test Sample Data'!L1647&gt;0),'Test Sample Data'!L1647,$B$1),"")</f>
        <v/>
      </c>
      <c r="M1648" s="17" t="str">
        <f>IF(SUM('Test Sample Data'!M$3:M$98)&gt;10,IF(AND(ISNUMBER('Test Sample Data'!M1647),'Test Sample Data'!M1647&lt;$B$1,'Test Sample Data'!M1647&gt;0),'Test Sample Data'!M1647,$B$1),"")</f>
        <v/>
      </c>
      <c r="N1648" s="17" t="str">
        <f>'Gene Table'!E1647</f>
        <v>hsa-miR-4754</v>
      </c>
      <c r="O1648" s="17" t="str">
        <f>'Gene Table'!B1647</f>
        <v>E13</v>
      </c>
      <c r="P1648" s="17" t="str">
        <f>IF(SUM('Control Sample Data'!D$3:D$98)&gt;10,IF(AND(ISNUMBER('Control Sample Data'!D1647),'Control Sample Data'!D1647&lt;$B$1,'Control Sample Data'!D1647&gt;0),'Control Sample Data'!D1647,$B$1),"")</f>
        <v/>
      </c>
      <c r="Q1648" s="17" t="str">
        <f>IF(SUM('Control Sample Data'!E$3:E$98)&gt;10,IF(AND(ISNUMBER('Control Sample Data'!E1647),'Control Sample Data'!E1647&lt;$B$1,'Control Sample Data'!E1647&gt;0),'Control Sample Data'!E1647,$B$1),"")</f>
        <v/>
      </c>
      <c r="R1648" s="17" t="str">
        <f>IF(SUM('Control Sample Data'!F$3:F$98)&gt;10,IF(AND(ISNUMBER('Control Sample Data'!F1647),'Control Sample Data'!F1647&lt;$B$1,'Control Sample Data'!F1647&gt;0),'Control Sample Data'!F1647,$B$1),"")</f>
        <v/>
      </c>
      <c r="S1648" s="17" t="str">
        <f>IF(SUM('Control Sample Data'!G$3:G$98)&gt;10,IF(AND(ISNUMBER('Control Sample Data'!G1647),'Control Sample Data'!G1647&lt;$B$1,'Control Sample Data'!G1647&gt;0),'Control Sample Data'!G1647,$B$1),"")</f>
        <v/>
      </c>
      <c r="T1648" s="17" t="str">
        <f>IF(SUM('Control Sample Data'!H$3:H$98)&gt;10,IF(AND(ISNUMBER('Control Sample Data'!H1647),'Control Sample Data'!H1647&lt;$B$1,'Control Sample Data'!H1647&gt;0),'Control Sample Data'!H1647,$B$1),"")</f>
        <v/>
      </c>
      <c r="U1648" s="17" t="str">
        <f>IF(SUM('Control Sample Data'!I$3:I$98)&gt;10,IF(AND(ISNUMBER('Control Sample Data'!I1647),'Control Sample Data'!I1647&lt;$B$1,'Control Sample Data'!I1647&gt;0),'Control Sample Data'!I1647,$B$1),"")</f>
        <v/>
      </c>
      <c r="V1648" s="17" t="str">
        <f>IF(SUM('Control Sample Data'!J$3:J$98)&gt;10,IF(AND(ISNUMBER('Control Sample Data'!J1647),'Control Sample Data'!J1647&lt;$B$1,'Control Sample Data'!J1647&gt;0),'Control Sample Data'!J1647,$B$1),"")</f>
        <v/>
      </c>
      <c r="W1648" s="17" t="str">
        <f>IF(SUM('Control Sample Data'!K$3:K$98)&gt;10,IF(AND(ISNUMBER('Control Sample Data'!K1647),'Control Sample Data'!K1647&lt;$B$1,'Control Sample Data'!K1647&gt;0),'Control Sample Data'!K1647,$B$1),"")</f>
        <v/>
      </c>
      <c r="X1648" s="17" t="str">
        <f>IF(SUM('Control Sample Data'!L$3:L$98)&gt;10,IF(AND(ISNUMBER('Control Sample Data'!L1647),'Control Sample Data'!L1647&lt;$B$1,'Control Sample Data'!L1647&gt;0),'Control Sample Data'!L1647,$B$1),"")</f>
        <v/>
      </c>
      <c r="Y1648" s="17" t="str">
        <f>IF(SUM('Control Sample Data'!M$3:M$98)&gt;10,IF(AND(ISNUMBER('Control Sample Data'!M1647),'Control Sample Data'!M1647&lt;$B$1,'Control Sample Data'!M1647&gt;0),'Control Sample Data'!M1647,$B$1),"")</f>
        <v/>
      </c>
      <c r="AT1648" s="36" t="str">
        <f t="shared" si="1086"/>
        <v/>
      </c>
      <c r="AU1648" s="36" t="str">
        <f t="shared" si="1087"/>
        <v/>
      </c>
      <c r="AV1648" s="36" t="str">
        <f t="shared" si="1088"/>
        <v/>
      </c>
      <c r="AW1648" s="36" t="str">
        <f t="shared" si="1089"/>
        <v/>
      </c>
      <c r="AX1648" s="36" t="str">
        <f t="shared" si="1090"/>
        <v/>
      </c>
      <c r="AY1648" s="36" t="str">
        <f t="shared" si="1091"/>
        <v/>
      </c>
      <c r="AZ1648" s="36" t="str">
        <f t="shared" si="1092"/>
        <v/>
      </c>
      <c r="BA1648" s="36" t="str">
        <f t="shared" si="1093"/>
        <v/>
      </c>
      <c r="BB1648" s="36" t="str">
        <f t="shared" si="1094"/>
        <v/>
      </c>
      <c r="BC1648" s="36" t="str">
        <f t="shared" si="1095"/>
        <v/>
      </c>
      <c r="BD1648" s="36" t="str">
        <f t="shared" si="1096"/>
        <v/>
      </c>
      <c r="BE1648" s="36" t="str">
        <f t="shared" si="1097"/>
        <v/>
      </c>
      <c r="BF1648" s="36" t="str">
        <f t="shared" si="1098"/>
        <v/>
      </c>
      <c r="BG1648" s="36" t="str">
        <f t="shared" si="1099"/>
        <v/>
      </c>
      <c r="BH1648" s="36" t="str">
        <f t="shared" si="1100"/>
        <v/>
      </c>
      <c r="BI1648" s="36" t="str">
        <f t="shared" si="1101"/>
        <v/>
      </c>
      <c r="BJ1648" s="36" t="str">
        <f t="shared" si="1102"/>
        <v/>
      </c>
      <c r="BK1648" s="36" t="str">
        <f t="shared" si="1103"/>
        <v/>
      </c>
      <c r="BL1648" s="36" t="str">
        <f t="shared" si="1104"/>
        <v/>
      </c>
      <c r="BM1648" s="36" t="str">
        <f t="shared" si="1105"/>
        <v/>
      </c>
      <c r="BN1648" s="38" t="e">
        <f t="shared" si="1064"/>
        <v>#DIV/0!</v>
      </c>
      <c r="BO1648" s="38" t="e">
        <f t="shared" si="1065"/>
        <v>#DIV/0!</v>
      </c>
      <c r="BP1648" s="39" t="str">
        <f t="shared" si="1066"/>
        <v/>
      </c>
      <c r="BQ1648" s="39" t="str">
        <f t="shared" si="1067"/>
        <v/>
      </c>
      <c r="BR1648" s="39" t="str">
        <f t="shared" si="1068"/>
        <v/>
      </c>
      <c r="BS1648" s="39" t="str">
        <f t="shared" si="1069"/>
        <v/>
      </c>
      <c r="BT1648" s="39" t="str">
        <f t="shared" si="1070"/>
        <v/>
      </c>
      <c r="BU1648" s="39" t="str">
        <f t="shared" si="1071"/>
        <v/>
      </c>
      <c r="BV1648" s="39" t="str">
        <f t="shared" si="1072"/>
        <v/>
      </c>
      <c r="BW1648" s="39" t="str">
        <f t="shared" si="1073"/>
        <v/>
      </c>
      <c r="BX1648" s="39" t="str">
        <f t="shared" si="1074"/>
        <v/>
      </c>
      <c r="BY1648" s="39" t="str">
        <f t="shared" si="1075"/>
        <v/>
      </c>
      <c r="BZ1648" s="39" t="str">
        <f t="shared" si="1076"/>
        <v/>
      </c>
      <c r="CA1648" s="39" t="str">
        <f t="shared" si="1077"/>
        <v/>
      </c>
      <c r="CB1648" s="39" t="str">
        <f t="shared" si="1078"/>
        <v/>
      </c>
      <c r="CC1648" s="39" t="str">
        <f t="shared" si="1079"/>
        <v/>
      </c>
      <c r="CD1648" s="39" t="str">
        <f t="shared" si="1080"/>
        <v/>
      </c>
      <c r="CE1648" s="39" t="str">
        <f t="shared" si="1081"/>
        <v/>
      </c>
      <c r="CF1648" s="39" t="str">
        <f t="shared" si="1082"/>
        <v/>
      </c>
      <c r="CG1648" s="39" t="str">
        <f t="shared" si="1083"/>
        <v/>
      </c>
      <c r="CH1648" s="39" t="str">
        <f t="shared" si="1084"/>
        <v/>
      </c>
      <c r="CI1648" s="39" t="str">
        <f t="shared" si="1085"/>
        <v/>
      </c>
    </row>
    <row r="1649" spans="1:87">
      <c r="A1649" s="18"/>
      <c r="B1649" s="15" t="str">
        <f>'Gene Table'!E1648</f>
        <v>hsa-miR-302b-5p</v>
      </c>
      <c r="C1649" s="15" t="str">
        <f>'Gene Table'!B1648</f>
        <v>E14</v>
      </c>
      <c r="D1649" s="16" t="str">
        <f>IF(SUM('Test Sample Data'!D$3:D$98)&gt;10,IF(AND(ISNUMBER('Test Sample Data'!D1648),'Test Sample Data'!D1648&lt;$B$1,'Test Sample Data'!D1648&gt;0),'Test Sample Data'!D1648,$B$1),"")</f>
        <v/>
      </c>
      <c r="E1649" s="17" t="str">
        <f>IF(SUM('Test Sample Data'!E$3:E$98)&gt;10,IF(AND(ISNUMBER('Test Sample Data'!E1648),'Test Sample Data'!E1648&lt;$B$1,'Test Sample Data'!E1648&gt;0),'Test Sample Data'!E1648,$B$1),"")</f>
        <v/>
      </c>
      <c r="F1649" s="17" t="str">
        <f>IF(SUM('Test Sample Data'!F$3:F$98)&gt;10,IF(AND(ISNUMBER('Test Sample Data'!F1648),'Test Sample Data'!F1648&lt;$B$1,'Test Sample Data'!F1648&gt;0),'Test Sample Data'!F1648,$B$1),"")</f>
        <v/>
      </c>
      <c r="G1649" s="17" t="str">
        <f>IF(SUM('Test Sample Data'!G$3:G$98)&gt;10,IF(AND(ISNUMBER('Test Sample Data'!G1648),'Test Sample Data'!G1648&lt;$B$1,'Test Sample Data'!G1648&gt;0),'Test Sample Data'!G1648,$B$1),"")</f>
        <v/>
      </c>
      <c r="H1649" s="17" t="str">
        <f>IF(SUM('Test Sample Data'!H$3:H$98)&gt;10,IF(AND(ISNUMBER('Test Sample Data'!H1648),'Test Sample Data'!H1648&lt;$B$1,'Test Sample Data'!H1648&gt;0),'Test Sample Data'!H1648,$B$1),"")</f>
        <v/>
      </c>
      <c r="I1649" s="17" t="str">
        <f>IF(SUM('Test Sample Data'!I$3:I$98)&gt;10,IF(AND(ISNUMBER('Test Sample Data'!I1648),'Test Sample Data'!I1648&lt;$B$1,'Test Sample Data'!I1648&gt;0),'Test Sample Data'!I1648,$B$1),"")</f>
        <v/>
      </c>
      <c r="J1649" s="17" t="str">
        <f>IF(SUM('Test Sample Data'!J$3:J$98)&gt;10,IF(AND(ISNUMBER('Test Sample Data'!J1648),'Test Sample Data'!J1648&lt;$B$1,'Test Sample Data'!J1648&gt;0),'Test Sample Data'!J1648,$B$1),"")</f>
        <v/>
      </c>
      <c r="K1649" s="17" t="str">
        <f>IF(SUM('Test Sample Data'!K$3:K$98)&gt;10,IF(AND(ISNUMBER('Test Sample Data'!K1648),'Test Sample Data'!K1648&lt;$B$1,'Test Sample Data'!K1648&gt;0),'Test Sample Data'!K1648,$B$1),"")</f>
        <v/>
      </c>
      <c r="L1649" s="17" t="str">
        <f>IF(SUM('Test Sample Data'!L$3:L$98)&gt;10,IF(AND(ISNUMBER('Test Sample Data'!L1648),'Test Sample Data'!L1648&lt;$B$1,'Test Sample Data'!L1648&gt;0),'Test Sample Data'!L1648,$B$1),"")</f>
        <v/>
      </c>
      <c r="M1649" s="17" t="str">
        <f>IF(SUM('Test Sample Data'!M$3:M$98)&gt;10,IF(AND(ISNUMBER('Test Sample Data'!M1648),'Test Sample Data'!M1648&lt;$B$1,'Test Sample Data'!M1648&gt;0),'Test Sample Data'!M1648,$B$1),"")</f>
        <v/>
      </c>
      <c r="N1649" s="17" t="str">
        <f>'Gene Table'!E1648</f>
        <v>hsa-miR-302b-5p</v>
      </c>
      <c r="O1649" s="17" t="str">
        <f>'Gene Table'!B1648</f>
        <v>E14</v>
      </c>
      <c r="P1649" s="17" t="str">
        <f>IF(SUM('Control Sample Data'!D$3:D$98)&gt;10,IF(AND(ISNUMBER('Control Sample Data'!D1648),'Control Sample Data'!D1648&lt;$B$1,'Control Sample Data'!D1648&gt;0),'Control Sample Data'!D1648,$B$1),"")</f>
        <v/>
      </c>
      <c r="Q1649" s="17" t="str">
        <f>IF(SUM('Control Sample Data'!E$3:E$98)&gt;10,IF(AND(ISNUMBER('Control Sample Data'!E1648),'Control Sample Data'!E1648&lt;$B$1,'Control Sample Data'!E1648&gt;0),'Control Sample Data'!E1648,$B$1),"")</f>
        <v/>
      </c>
      <c r="R1649" s="17" t="str">
        <f>IF(SUM('Control Sample Data'!F$3:F$98)&gt;10,IF(AND(ISNUMBER('Control Sample Data'!F1648),'Control Sample Data'!F1648&lt;$B$1,'Control Sample Data'!F1648&gt;0),'Control Sample Data'!F1648,$B$1),"")</f>
        <v/>
      </c>
      <c r="S1649" s="17" t="str">
        <f>IF(SUM('Control Sample Data'!G$3:G$98)&gt;10,IF(AND(ISNUMBER('Control Sample Data'!G1648),'Control Sample Data'!G1648&lt;$B$1,'Control Sample Data'!G1648&gt;0),'Control Sample Data'!G1648,$B$1),"")</f>
        <v/>
      </c>
      <c r="T1649" s="17" t="str">
        <f>IF(SUM('Control Sample Data'!H$3:H$98)&gt;10,IF(AND(ISNUMBER('Control Sample Data'!H1648),'Control Sample Data'!H1648&lt;$B$1,'Control Sample Data'!H1648&gt;0),'Control Sample Data'!H1648,$B$1),"")</f>
        <v/>
      </c>
      <c r="U1649" s="17" t="str">
        <f>IF(SUM('Control Sample Data'!I$3:I$98)&gt;10,IF(AND(ISNUMBER('Control Sample Data'!I1648),'Control Sample Data'!I1648&lt;$B$1,'Control Sample Data'!I1648&gt;0),'Control Sample Data'!I1648,$B$1),"")</f>
        <v/>
      </c>
      <c r="V1649" s="17" t="str">
        <f>IF(SUM('Control Sample Data'!J$3:J$98)&gt;10,IF(AND(ISNUMBER('Control Sample Data'!J1648),'Control Sample Data'!J1648&lt;$B$1,'Control Sample Data'!J1648&gt;0),'Control Sample Data'!J1648,$B$1),"")</f>
        <v/>
      </c>
      <c r="W1649" s="17" t="str">
        <f>IF(SUM('Control Sample Data'!K$3:K$98)&gt;10,IF(AND(ISNUMBER('Control Sample Data'!K1648),'Control Sample Data'!K1648&lt;$B$1,'Control Sample Data'!K1648&gt;0),'Control Sample Data'!K1648,$B$1),"")</f>
        <v/>
      </c>
      <c r="X1649" s="17" t="str">
        <f>IF(SUM('Control Sample Data'!L$3:L$98)&gt;10,IF(AND(ISNUMBER('Control Sample Data'!L1648),'Control Sample Data'!L1648&lt;$B$1,'Control Sample Data'!L1648&gt;0),'Control Sample Data'!L1648,$B$1),"")</f>
        <v/>
      </c>
      <c r="Y1649" s="17" t="str">
        <f>IF(SUM('Control Sample Data'!M$3:M$98)&gt;10,IF(AND(ISNUMBER('Control Sample Data'!M1648),'Control Sample Data'!M1648&lt;$B$1,'Control Sample Data'!M1648&gt;0),'Control Sample Data'!M1648,$B$1),"")</f>
        <v/>
      </c>
      <c r="AT1649" s="36" t="str">
        <f t="shared" si="1086"/>
        <v/>
      </c>
      <c r="AU1649" s="36" t="str">
        <f t="shared" si="1087"/>
        <v/>
      </c>
      <c r="AV1649" s="36" t="str">
        <f t="shared" si="1088"/>
        <v/>
      </c>
      <c r="AW1649" s="36" t="str">
        <f t="shared" si="1089"/>
        <v/>
      </c>
      <c r="AX1649" s="36" t="str">
        <f t="shared" si="1090"/>
        <v/>
      </c>
      <c r="AY1649" s="36" t="str">
        <f t="shared" si="1091"/>
        <v/>
      </c>
      <c r="AZ1649" s="36" t="str">
        <f t="shared" si="1092"/>
        <v/>
      </c>
      <c r="BA1649" s="36" t="str">
        <f t="shared" si="1093"/>
        <v/>
      </c>
      <c r="BB1649" s="36" t="str">
        <f t="shared" si="1094"/>
        <v/>
      </c>
      <c r="BC1649" s="36" t="str">
        <f t="shared" si="1095"/>
        <v/>
      </c>
      <c r="BD1649" s="36" t="str">
        <f t="shared" si="1096"/>
        <v/>
      </c>
      <c r="BE1649" s="36" t="str">
        <f t="shared" si="1097"/>
        <v/>
      </c>
      <c r="BF1649" s="36" t="str">
        <f t="shared" si="1098"/>
        <v/>
      </c>
      <c r="BG1649" s="36" t="str">
        <f t="shared" si="1099"/>
        <v/>
      </c>
      <c r="BH1649" s="36" t="str">
        <f t="shared" si="1100"/>
        <v/>
      </c>
      <c r="BI1649" s="36" t="str">
        <f t="shared" si="1101"/>
        <v/>
      </c>
      <c r="BJ1649" s="36" t="str">
        <f t="shared" si="1102"/>
        <v/>
      </c>
      <c r="BK1649" s="36" t="str">
        <f t="shared" si="1103"/>
        <v/>
      </c>
      <c r="BL1649" s="36" t="str">
        <f t="shared" si="1104"/>
        <v/>
      </c>
      <c r="BM1649" s="36" t="str">
        <f t="shared" si="1105"/>
        <v/>
      </c>
      <c r="BN1649" s="38" t="e">
        <f t="shared" si="1064"/>
        <v>#DIV/0!</v>
      </c>
      <c r="BO1649" s="38" t="e">
        <f t="shared" si="1065"/>
        <v>#DIV/0!</v>
      </c>
      <c r="BP1649" s="39" t="str">
        <f t="shared" si="1066"/>
        <v/>
      </c>
      <c r="BQ1649" s="39" t="str">
        <f t="shared" si="1067"/>
        <v/>
      </c>
      <c r="BR1649" s="39" t="str">
        <f t="shared" si="1068"/>
        <v/>
      </c>
      <c r="BS1649" s="39" t="str">
        <f t="shared" si="1069"/>
        <v/>
      </c>
      <c r="BT1649" s="39" t="str">
        <f t="shared" si="1070"/>
        <v/>
      </c>
      <c r="BU1649" s="39" t="str">
        <f t="shared" si="1071"/>
        <v/>
      </c>
      <c r="BV1649" s="39" t="str">
        <f t="shared" si="1072"/>
        <v/>
      </c>
      <c r="BW1649" s="39" t="str">
        <f t="shared" si="1073"/>
        <v/>
      </c>
      <c r="BX1649" s="39" t="str">
        <f t="shared" si="1074"/>
        <v/>
      </c>
      <c r="BY1649" s="39" t="str">
        <f t="shared" si="1075"/>
        <v/>
      </c>
      <c r="BZ1649" s="39" t="str">
        <f t="shared" si="1076"/>
        <v/>
      </c>
      <c r="CA1649" s="39" t="str">
        <f t="shared" si="1077"/>
        <v/>
      </c>
      <c r="CB1649" s="39" t="str">
        <f t="shared" si="1078"/>
        <v/>
      </c>
      <c r="CC1649" s="39" t="str">
        <f t="shared" si="1079"/>
        <v/>
      </c>
      <c r="CD1649" s="39" t="str">
        <f t="shared" si="1080"/>
        <v/>
      </c>
      <c r="CE1649" s="39" t="str">
        <f t="shared" si="1081"/>
        <v/>
      </c>
      <c r="CF1649" s="39" t="str">
        <f t="shared" si="1082"/>
        <v/>
      </c>
      <c r="CG1649" s="39" t="str">
        <f t="shared" si="1083"/>
        <v/>
      </c>
      <c r="CH1649" s="39" t="str">
        <f t="shared" si="1084"/>
        <v/>
      </c>
      <c r="CI1649" s="39" t="str">
        <f t="shared" si="1085"/>
        <v/>
      </c>
    </row>
    <row r="1650" spans="1:87">
      <c r="A1650" s="18"/>
      <c r="B1650" s="15" t="str">
        <f>'Gene Table'!E1649</f>
        <v>hsa-miR-4755-5p</v>
      </c>
      <c r="C1650" s="15" t="str">
        <f>'Gene Table'!B1649</f>
        <v>E15</v>
      </c>
      <c r="D1650" s="16" t="str">
        <f>IF(SUM('Test Sample Data'!D$3:D$98)&gt;10,IF(AND(ISNUMBER('Test Sample Data'!D1649),'Test Sample Data'!D1649&lt;$B$1,'Test Sample Data'!D1649&gt;0),'Test Sample Data'!D1649,$B$1),"")</f>
        <v/>
      </c>
      <c r="E1650" s="17" t="str">
        <f>IF(SUM('Test Sample Data'!E$3:E$98)&gt;10,IF(AND(ISNUMBER('Test Sample Data'!E1649),'Test Sample Data'!E1649&lt;$B$1,'Test Sample Data'!E1649&gt;0),'Test Sample Data'!E1649,$B$1),"")</f>
        <v/>
      </c>
      <c r="F1650" s="17" t="str">
        <f>IF(SUM('Test Sample Data'!F$3:F$98)&gt;10,IF(AND(ISNUMBER('Test Sample Data'!F1649),'Test Sample Data'!F1649&lt;$B$1,'Test Sample Data'!F1649&gt;0),'Test Sample Data'!F1649,$B$1),"")</f>
        <v/>
      </c>
      <c r="G1650" s="17" t="str">
        <f>IF(SUM('Test Sample Data'!G$3:G$98)&gt;10,IF(AND(ISNUMBER('Test Sample Data'!G1649),'Test Sample Data'!G1649&lt;$B$1,'Test Sample Data'!G1649&gt;0),'Test Sample Data'!G1649,$B$1),"")</f>
        <v/>
      </c>
      <c r="H1650" s="17" t="str">
        <f>IF(SUM('Test Sample Data'!H$3:H$98)&gt;10,IF(AND(ISNUMBER('Test Sample Data'!H1649),'Test Sample Data'!H1649&lt;$B$1,'Test Sample Data'!H1649&gt;0),'Test Sample Data'!H1649,$B$1),"")</f>
        <v/>
      </c>
      <c r="I1650" s="17" t="str">
        <f>IF(SUM('Test Sample Data'!I$3:I$98)&gt;10,IF(AND(ISNUMBER('Test Sample Data'!I1649),'Test Sample Data'!I1649&lt;$B$1,'Test Sample Data'!I1649&gt;0),'Test Sample Data'!I1649,$B$1),"")</f>
        <v/>
      </c>
      <c r="J1650" s="17" t="str">
        <f>IF(SUM('Test Sample Data'!J$3:J$98)&gt;10,IF(AND(ISNUMBER('Test Sample Data'!J1649),'Test Sample Data'!J1649&lt;$B$1,'Test Sample Data'!J1649&gt;0),'Test Sample Data'!J1649,$B$1),"")</f>
        <v/>
      </c>
      <c r="K1650" s="17" t="str">
        <f>IF(SUM('Test Sample Data'!K$3:K$98)&gt;10,IF(AND(ISNUMBER('Test Sample Data'!K1649),'Test Sample Data'!K1649&lt;$B$1,'Test Sample Data'!K1649&gt;0),'Test Sample Data'!K1649,$B$1),"")</f>
        <v/>
      </c>
      <c r="L1650" s="17" t="str">
        <f>IF(SUM('Test Sample Data'!L$3:L$98)&gt;10,IF(AND(ISNUMBER('Test Sample Data'!L1649),'Test Sample Data'!L1649&lt;$B$1,'Test Sample Data'!L1649&gt;0),'Test Sample Data'!L1649,$B$1),"")</f>
        <v/>
      </c>
      <c r="M1650" s="17" t="str">
        <f>IF(SUM('Test Sample Data'!M$3:M$98)&gt;10,IF(AND(ISNUMBER('Test Sample Data'!M1649),'Test Sample Data'!M1649&lt;$B$1,'Test Sample Data'!M1649&gt;0),'Test Sample Data'!M1649,$B$1),"")</f>
        <v/>
      </c>
      <c r="N1650" s="17" t="str">
        <f>'Gene Table'!E1649</f>
        <v>hsa-miR-4755-5p</v>
      </c>
      <c r="O1650" s="17" t="str">
        <f>'Gene Table'!B1649</f>
        <v>E15</v>
      </c>
      <c r="P1650" s="17" t="str">
        <f>IF(SUM('Control Sample Data'!D$3:D$98)&gt;10,IF(AND(ISNUMBER('Control Sample Data'!D1649),'Control Sample Data'!D1649&lt;$B$1,'Control Sample Data'!D1649&gt;0),'Control Sample Data'!D1649,$B$1),"")</f>
        <v/>
      </c>
      <c r="Q1650" s="17" t="str">
        <f>IF(SUM('Control Sample Data'!E$3:E$98)&gt;10,IF(AND(ISNUMBER('Control Sample Data'!E1649),'Control Sample Data'!E1649&lt;$B$1,'Control Sample Data'!E1649&gt;0),'Control Sample Data'!E1649,$B$1),"")</f>
        <v/>
      </c>
      <c r="R1650" s="17" t="str">
        <f>IF(SUM('Control Sample Data'!F$3:F$98)&gt;10,IF(AND(ISNUMBER('Control Sample Data'!F1649),'Control Sample Data'!F1649&lt;$B$1,'Control Sample Data'!F1649&gt;0),'Control Sample Data'!F1649,$B$1),"")</f>
        <v/>
      </c>
      <c r="S1650" s="17" t="str">
        <f>IF(SUM('Control Sample Data'!G$3:G$98)&gt;10,IF(AND(ISNUMBER('Control Sample Data'!G1649),'Control Sample Data'!G1649&lt;$B$1,'Control Sample Data'!G1649&gt;0),'Control Sample Data'!G1649,$B$1),"")</f>
        <v/>
      </c>
      <c r="T1650" s="17" t="str">
        <f>IF(SUM('Control Sample Data'!H$3:H$98)&gt;10,IF(AND(ISNUMBER('Control Sample Data'!H1649),'Control Sample Data'!H1649&lt;$B$1,'Control Sample Data'!H1649&gt;0),'Control Sample Data'!H1649,$B$1),"")</f>
        <v/>
      </c>
      <c r="U1650" s="17" t="str">
        <f>IF(SUM('Control Sample Data'!I$3:I$98)&gt;10,IF(AND(ISNUMBER('Control Sample Data'!I1649),'Control Sample Data'!I1649&lt;$B$1,'Control Sample Data'!I1649&gt;0),'Control Sample Data'!I1649,$B$1),"")</f>
        <v/>
      </c>
      <c r="V1650" s="17" t="str">
        <f>IF(SUM('Control Sample Data'!J$3:J$98)&gt;10,IF(AND(ISNUMBER('Control Sample Data'!J1649),'Control Sample Data'!J1649&lt;$B$1,'Control Sample Data'!J1649&gt;0),'Control Sample Data'!J1649,$B$1),"")</f>
        <v/>
      </c>
      <c r="W1650" s="17" t="str">
        <f>IF(SUM('Control Sample Data'!K$3:K$98)&gt;10,IF(AND(ISNUMBER('Control Sample Data'!K1649),'Control Sample Data'!K1649&lt;$B$1,'Control Sample Data'!K1649&gt;0),'Control Sample Data'!K1649,$B$1),"")</f>
        <v/>
      </c>
      <c r="X1650" s="17" t="str">
        <f>IF(SUM('Control Sample Data'!L$3:L$98)&gt;10,IF(AND(ISNUMBER('Control Sample Data'!L1649),'Control Sample Data'!L1649&lt;$B$1,'Control Sample Data'!L1649&gt;0),'Control Sample Data'!L1649,$B$1),"")</f>
        <v/>
      </c>
      <c r="Y1650" s="17" t="str">
        <f>IF(SUM('Control Sample Data'!M$3:M$98)&gt;10,IF(AND(ISNUMBER('Control Sample Data'!M1649),'Control Sample Data'!M1649&lt;$B$1,'Control Sample Data'!M1649&gt;0),'Control Sample Data'!M1649,$B$1),"")</f>
        <v/>
      </c>
      <c r="AT1650" s="36" t="str">
        <f t="shared" si="1086"/>
        <v/>
      </c>
      <c r="AU1650" s="36" t="str">
        <f t="shared" si="1087"/>
        <v/>
      </c>
      <c r="AV1650" s="36" t="str">
        <f t="shared" si="1088"/>
        <v/>
      </c>
      <c r="AW1650" s="36" t="str">
        <f t="shared" si="1089"/>
        <v/>
      </c>
      <c r="AX1650" s="36" t="str">
        <f t="shared" si="1090"/>
        <v/>
      </c>
      <c r="AY1650" s="36" t="str">
        <f t="shared" si="1091"/>
        <v/>
      </c>
      <c r="AZ1650" s="36" t="str">
        <f t="shared" si="1092"/>
        <v/>
      </c>
      <c r="BA1650" s="36" t="str">
        <f t="shared" si="1093"/>
        <v/>
      </c>
      <c r="BB1650" s="36" t="str">
        <f t="shared" si="1094"/>
        <v/>
      </c>
      <c r="BC1650" s="36" t="str">
        <f t="shared" si="1095"/>
        <v/>
      </c>
      <c r="BD1650" s="36" t="str">
        <f t="shared" si="1096"/>
        <v/>
      </c>
      <c r="BE1650" s="36" t="str">
        <f t="shared" si="1097"/>
        <v/>
      </c>
      <c r="BF1650" s="36" t="str">
        <f t="shared" si="1098"/>
        <v/>
      </c>
      <c r="BG1650" s="36" t="str">
        <f t="shared" si="1099"/>
        <v/>
      </c>
      <c r="BH1650" s="36" t="str">
        <f t="shared" si="1100"/>
        <v/>
      </c>
      <c r="BI1650" s="36" t="str">
        <f t="shared" si="1101"/>
        <v/>
      </c>
      <c r="BJ1650" s="36" t="str">
        <f t="shared" si="1102"/>
        <v/>
      </c>
      <c r="BK1650" s="36" t="str">
        <f t="shared" si="1103"/>
        <v/>
      </c>
      <c r="BL1650" s="36" t="str">
        <f t="shared" si="1104"/>
        <v/>
      </c>
      <c r="BM1650" s="36" t="str">
        <f t="shared" si="1105"/>
        <v/>
      </c>
      <c r="BN1650" s="38" t="e">
        <f t="shared" si="1064"/>
        <v>#DIV/0!</v>
      </c>
      <c r="BO1650" s="38" t="e">
        <f t="shared" si="1065"/>
        <v>#DIV/0!</v>
      </c>
      <c r="BP1650" s="39" t="str">
        <f t="shared" si="1066"/>
        <v/>
      </c>
      <c r="BQ1650" s="39" t="str">
        <f t="shared" si="1067"/>
        <v/>
      </c>
      <c r="BR1650" s="39" t="str">
        <f t="shared" si="1068"/>
        <v/>
      </c>
      <c r="BS1650" s="39" t="str">
        <f t="shared" si="1069"/>
        <v/>
      </c>
      <c r="BT1650" s="39" t="str">
        <f t="shared" si="1070"/>
        <v/>
      </c>
      <c r="BU1650" s="39" t="str">
        <f t="shared" si="1071"/>
        <v/>
      </c>
      <c r="BV1650" s="39" t="str">
        <f t="shared" si="1072"/>
        <v/>
      </c>
      <c r="BW1650" s="39" t="str">
        <f t="shared" si="1073"/>
        <v/>
      </c>
      <c r="BX1650" s="39" t="str">
        <f t="shared" si="1074"/>
        <v/>
      </c>
      <c r="BY1650" s="39" t="str">
        <f t="shared" si="1075"/>
        <v/>
      </c>
      <c r="BZ1650" s="39" t="str">
        <f t="shared" si="1076"/>
        <v/>
      </c>
      <c r="CA1650" s="39" t="str">
        <f t="shared" si="1077"/>
        <v/>
      </c>
      <c r="CB1650" s="39" t="str">
        <f t="shared" si="1078"/>
        <v/>
      </c>
      <c r="CC1650" s="39" t="str">
        <f t="shared" si="1079"/>
        <v/>
      </c>
      <c r="CD1650" s="39" t="str">
        <f t="shared" si="1080"/>
        <v/>
      </c>
      <c r="CE1650" s="39" t="str">
        <f t="shared" si="1081"/>
        <v/>
      </c>
      <c r="CF1650" s="39" t="str">
        <f t="shared" si="1082"/>
        <v/>
      </c>
      <c r="CG1650" s="39" t="str">
        <f t="shared" si="1083"/>
        <v/>
      </c>
      <c r="CH1650" s="39" t="str">
        <f t="shared" si="1084"/>
        <v/>
      </c>
      <c r="CI1650" s="39" t="str">
        <f t="shared" si="1085"/>
        <v/>
      </c>
    </row>
    <row r="1651" spans="1:87">
      <c r="A1651" s="18"/>
      <c r="B1651" s="15" t="str">
        <f>'Gene Table'!E1650</f>
        <v>hsa-miR-373-5p</v>
      </c>
      <c r="C1651" s="15" t="str">
        <f>'Gene Table'!B1650</f>
        <v>E16</v>
      </c>
      <c r="D1651" s="16" t="str">
        <f>IF(SUM('Test Sample Data'!D$3:D$98)&gt;10,IF(AND(ISNUMBER('Test Sample Data'!D1650),'Test Sample Data'!D1650&lt;$B$1,'Test Sample Data'!D1650&gt;0),'Test Sample Data'!D1650,$B$1),"")</f>
        <v/>
      </c>
      <c r="E1651" s="17" t="str">
        <f>IF(SUM('Test Sample Data'!E$3:E$98)&gt;10,IF(AND(ISNUMBER('Test Sample Data'!E1650),'Test Sample Data'!E1650&lt;$B$1,'Test Sample Data'!E1650&gt;0),'Test Sample Data'!E1650,$B$1),"")</f>
        <v/>
      </c>
      <c r="F1651" s="17" t="str">
        <f>IF(SUM('Test Sample Data'!F$3:F$98)&gt;10,IF(AND(ISNUMBER('Test Sample Data'!F1650),'Test Sample Data'!F1650&lt;$B$1,'Test Sample Data'!F1650&gt;0),'Test Sample Data'!F1650,$B$1),"")</f>
        <v/>
      </c>
      <c r="G1651" s="17" t="str">
        <f>IF(SUM('Test Sample Data'!G$3:G$98)&gt;10,IF(AND(ISNUMBER('Test Sample Data'!G1650),'Test Sample Data'!G1650&lt;$B$1,'Test Sample Data'!G1650&gt;0),'Test Sample Data'!G1650,$B$1),"")</f>
        <v/>
      </c>
      <c r="H1651" s="17" t="str">
        <f>IF(SUM('Test Sample Data'!H$3:H$98)&gt;10,IF(AND(ISNUMBER('Test Sample Data'!H1650),'Test Sample Data'!H1650&lt;$B$1,'Test Sample Data'!H1650&gt;0),'Test Sample Data'!H1650,$B$1),"")</f>
        <v/>
      </c>
      <c r="I1651" s="17" t="str">
        <f>IF(SUM('Test Sample Data'!I$3:I$98)&gt;10,IF(AND(ISNUMBER('Test Sample Data'!I1650),'Test Sample Data'!I1650&lt;$B$1,'Test Sample Data'!I1650&gt;0),'Test Sample Data'!I1650,$B$1),"")</f>
        <v/>
      </c>
      <c r="J1651" s="17" t="str">
        <f>IF(SUM('Test Sample Data'!J$3:J$98)&gt;10,IF(AND(ISNUMBER('Test Sample Data'!J1650),'Test Sample Data'!J1650&lt;$B$1,'Test Sample Data'!J1650&gt;0),'Test Sample Data'!J1650,$B$1),"")</f>
        <v/>
      </c>
      <c r="K1651" s="17" t="str">
        <f>IF(SUM('Test Sample Data'!K$3:K$98)&gt;10,IF(AND(ISNUMBER('Test Sample Data'!K1650),'Test Sample Data'!K1650&lt;$B$1,'Test Sample Data'!K1650&gt;0),'Test Sample Data'!K1650,$B$1),"")</f>
        <v/>
      </c>
      <c r="L1651" s="17" t="str">
        <f>IF(SUM('Test Sample Data'!L$3:L$98)&gt;10,IF(AND(ISNUMBER('Test Sample Data'!L1650),'Test Sample Data'!L1650&lt;$B$1,'Test Sample Data'!L1650&gt;0),'Test Sample Data'!L1650,$B$1),"")</f>
        <v/>
      </c>
      <c r="M1651" s="17" t="str">
        <f>IF(SUM('Test Sample Data'!M$3:M$98)&gt;10,IF(AND(ISNUMBER('Test Sample Data'!M1650),'Test Sample Data'!M1650&lt;$B$1,'Test Sample Data'!M1650&gt;0),'Test Sample Data'!M1650,$B$1),"")</f>
        <v/>
      </c>
      <c r="N1651" s="17" t="str">
        <f>'Gene Table'!E1650</f>
        <v>hsa-miR-373-5p</v>
      </c>
      <c r="O1651" s="17" t="str">
        <f>'Gene Table'!B1650</f>
        <v>E16</v>
      </c>
      <c r="P1651" s="17" t="str">
        <f>IF(SUM('Control Sample Data'!D$3:D$98)&gt;10,IF(AND(ISNUMBER('Control Sample Data'!D1650),'Control Sample Data'!D1650&lt;$B$1,'Control Sample Data'!D1650&gt;0),'Control Sample Data'!D1650,$B$1),"")</f>
        <v/>
      </c>
      <c r="Q1651" s="17" t="str">
        <f>IF(SUM('Control Sample Data'!E$3:E$98)&gt;10,IF(AND(ISNUMBER('Control Sample Data'!E1650),'Control Sample Data'!E1650&lt;$B$1,'Control Sample Data'!E1650&gt;0),'Control Sample Data'!E1650,$B$1),"")</f>
        <v/>
      </c>
      <c r="R1651" s="17" t="str">
        <f>IF(SUM('Control Sample Data'!F$3:F$98)&gt;10,IF(AND(ISNUMBER('Control Sample Data'!F1650),'Control Sample Data'!F1650&lt;$B$1,'Control Sample Data'!F1650&gt;0),'Control Sample Data'!F1650,$B$1),"")</f>
        <v/>
      </c>
      <c r="S1651" s="17" t="str">
        <f>IF(SUM('Control Sample Data'!G$3:G$98)&gt;10,IF(AND(ISNUMBER('Control Sample Data'!G1650),'Control Sample Data'!G1650&lt;$B$1,'Control Sample Data'!G1650&gt;0),'Control Sample Data'!G1650,$B$1),"")</f>
        <v/>
      </c>
      <c r="T1651" s="17" t="str">
        <f>IF(SUM('Control Sample Data'!H$3:H$98)&gt;10,IF(AND(ISNUMBER('Control Sample Data'!H1650),'Control Sample Data'!H1650&lt;$B$1,'Control Sample Data'!H1650&gt;0),'Control Sample Data'!H1650,$B$1),"")</f>
        <v/>
      </c>
      <c r="U1651" s="17" t="str">
        <f>IF(SUM('Control Sample Data'!I$3:I$98)&gt;10,IF(AND(ISNUMBER('Control Sample Data'!I1650),'Control Sample Data'!I1650&lt;$B$1,'Control Sample Data'!I1650&gt;0),'Control Sample Data'!I1650,$B$1),"")</f>
        <v/>
      </c>
      <c r="V1651" s="17" t="str">
        <f>IF(SUM('Control Sample Data'!J$3:J$98)&gt;10,IF(AND(ISNUMBER('Control Sample Data'!J1650),'Control Sample Data'!J1650&lt;$B$1,'Control Sample Data'!J1650&gt;0),'Control Sample Data'!J1650,$B$1),"")</f>
        <v/>
      </c>
      <c r="W1651" s="17" t="str">
        <f>IF(SUM('Control Sample Data'!K$3:K$98)&gt;10,IF(AND(ISNUMBER('Control Sample Data'!K1650),'Control Sample Data'!K1650&lt;$B$1,'Control Sample Data'!K1650&gt;0),'Control Sample Data'!K1650,$B$1),"")</f>
        <v/>
      </c>
      <c r="X1651" s="17" t="str">
        <f>IF(SUM('Control Sample Data'!L$3:L$98)&gt;10,IF(AND(ISNUMBER('Control Sample Data'!L1650),'Control Sample Data'!L1650&lt;$B$1,'Control Sample Data'!L1650&gt;0),'Control Sample Data'!L1650,$B$1),"")</f>
        <v/>
      </c>
      <c r="Y1651" s="17" t="str">
        <f>IF(SUM('Control Sample Data'!M$3:M$98)&gt;10,IF(AND(ISNUMBER('Control Sample Data'!M1650),'Control Sample Data'!M1650&lt;$B$1,'Control Sample Data'!M1650&gt;0),'Control Sample Data'!M1650,$B$1),"")</f>
        <v/>
      </c>
      <c r="AT1651" s="36" t="str">
        <f t="shared" si="1086"/>
        <v/>
      </c>
      <c r="AU1651" s="36" t="str">
        <f t="shared" si="1087"/>
        <v/>
      </c>
      <c r="AV1651" s="36" t="str">
        <f t="shared" si="1088"/>
        <v/>
      </c>
      <c r="AW1651" s="36" t="str">
        <f t="shared" si="1089"/>
        <v/>
      </c>
      <c r="AX1651" s="36" t="str">
        <f t="shared" si="1090"/>
        <v/>
      </c>
      <c r="AY1651" s="36" t="str">
        <f t="shared" si="1091"/>
        <v/>
      </c>
      <c r="AZ1651" s="36" t="str">
        <f t="shared" si="1092"/>
        <v/>
      </c>
      <c r="BA1651" s="36" t="str">
        <f t="shared" si="1093"/>
        <v/>
      </c>
      <c r="BB1651" s="36" t="str">
        <f t="shared" si="1094"/>
        <v/>
      </c>
      <c r="BC1651" s="36" t="str">
        <f t="shared" si="1095"/>
        <v/>
      </c>
      <c r="BD1651" s="36" t="str">
        <f t="shared" si="1096"/>
        <v/>
      </c>
      <c r="BE1651" s="36" t="str">
        <f t="shared" si="1097"/>
        <v/>
      </c>
      <c r="BF1651" s="36" t="str">
        <f t="shared" si="1098"/>
        <v/>
      </c>
      <c r="BG1651" s="36" t="str">
        <f t="shared" si="1099"/>
        <v/>
      </c>
      <c r="BH1651" s="36" t="str">
        <f t="shared" si="1100"/>
        <v/>
      </c>
      <c r="BI1651" s="36" t="str">
        <f t="shared" si="1101"/>
        <v/>
      </c>
      <c r="BJ1651" s="36" t="str">
        <f t="shared" si="1102"/>
        <v/>
      </c>
      <c r="BK1651" s="36" t="str">
        <f t="shared" si="1103"/>
        <v/>
      </c>
      <c r="BL1651" s="36" t="str">
        <f t="shared" si="1104"/>
        <v/>
      </c>
      <c r="BM1651" s="36" t="str">
        <f t="shared" si="1105"/>
        <v/>
      </c>
      <c r="BN1651" s="38" t="e">
        <f t="shared" si="1064"/>
        <v>#DIV/0!</v>
      </c>
      <c r="BO1651" s="38" t="e">
        <f t="shared" si="1065"/>
        <v>#DIV/0!</v>
      </c>
      <c r="BP1651" s="39" t="str">
        <f t="shared" si="1066"/>
        <v/>
      </c>
      <c r="BQ1651" s="39" t="str">
        <f t="shared" si="1067"/>
        <v/>
      </c>
      <c r="BR1651" s="39" t="str">
        <f t="shared" si="1068"/>
        <v/>
      </c>
      <c r="BS1651" s="39" t="str">
        <f t="shared" si="1069"/>
        <v/>
      </c>
      <c r="BT1651" s="39" t="str">
        <f t="shared" si="1070"/>
        <v/>
      </c>
      <c r="BU1651" s="39" t="str">
        <f t="shared" si="1071"/>
        <v/>
      </c>
      <c r="BV1651" s="39" t="str">
        <f t="shared" si="1072"/>
        <v/>
      </c>
      <c r="BW1651" s="39" t="str">
        <f t="shared" si="1073"/>
        <v/>
      </c>
      <c r="BX1651" s="39" t="str">
        <f t="shared" si="1074"/>
        <v/>
      </c>
      <c r="BY1651" s="39" t="str">
        <f t="shared" si="1075"/>
        <v/>
      </c>
      <c r="BZ1651" s="39" t="str">
        <f t="shared" si="1076"/>
        <v/>
      </c>
      <c r="CA1651" s="39" t="str">
        <f t="shared" si="1077"/>
        <v/>
      </c>
      <c r="CB1651" s="39" t="str">
        <f t="shared" si="1078"/>
        <v/>
      </c>
      <c r="CC1651" s="39" t="str">
        <f t="shared" si="1079"/>
        <v/>
      </c>
      <c r="CD1651" s="39" t="str">
        <f t="shared" si="1080"/>
        <v/>
      </c>
      <c r="CE1651" s="39" t="str">
        <f t="shared" si="1081"/>
        <v/>
      </c>
      <c r="CF1651" s="39" t="str">
        <f t="shared" si="1082"/>
        <v/>
      </c>
      <c r="CG1651" s="39" t="str">
        <f t="shared" si="1083"/>
        <v/>
      </c>
      <c r="CH1651" s="39" t="str">
        <f t="shared" si="1084"/>
        <v/>
      </c>
      <c r="CI1651" s="39" t="str">
        <f t="shared" si="1085"/>
        <v/>
      </c>
    </row>
    <row r="1652" spans="1:87">
      <c r="A1652" s="18"/>
      <c r="B1652" s="15" t="str">
        <f>'Gene Table'!E1651</f>
        <v>hsa-miR-4755-3p</v>
      </c>
      <c r="C1652" s="15" t="str">
        <f>'Gene Table'!B1651</f>
        <v>E17</v>
      </c>
      <c r="D1652" s="16" t="str">
        <f>IF(SUM('Test Sample Data'!D$3:D$98)&gt;10,IF(AND(ISNUMBER('Test Sample Data'!D1651),'Test Sample Data'!D1651&lt;$B$1,'Test Sample Data'!D1651&gt;0),'Test Sample Data'!D1651,$B$1),"")</f>
        <v/>
      </c>
      <c r="E1652" s="17" t="str">
        <f>IF(SUM('Test Sample Data'!E$3:E$98)&gt;10,IF(AND(ISNUMBER('Test Sample Data'!E1651),'Test Sample Data'!E1651&lt;$B$1,'Test Sample Data'!E1651&gt;0),'Test Sample Data'!E1651,$B$1),"")</f>
        <v/>
      </c>
      <c r="F1652" s="17" t="str">
        <f>IF(SUM('Test Sample Data'!F$3:F$98)&gt;10,IF(AND(ISNUMBER('Test Sample Data'!F1651),'Test Sample Data'!F1651&lt;$B$1,'Test Sample Data'!F1651&gt;0),'Test Sample Data'!F1651,$B$1),"")</f>
        <v/>
      </c>
      <c r="G1652" s="17" t="str">
        <f>IF(SUM('Test Sample Data'!G$3:G$98)&gt;10,IF(AND(ISNUMBER('Test Sample Data'!G1651),'Test Sample Data'!G1651&lt;$B$1,'Test Sample Data'!G1651&gt;0),'Test Sample Data'!G1651,$B$1),"")</f>
        <v/>
      </c>
      <c r="H1652" s="17" t="str">
        <f>IF(SUM('Test Sample Data'!H$3:H$98)&gt;10,IF(AND(ISNUMBER('Test Sample Data'!H1651),'Test Sample Data'!H1651&lt;$B$1,'Test Sample Data'!H1651&gt;0),'Test Sample Data'!H1651,$B$1),"")</f>
        <v/>
      </c>
      <c r="I1652" s="17" t="str">
        <f>IF(SUM('Test Sample Data'!I$3:I$98)&gt;10,IF(AND(ISNUMBER('Test Sample Data'!I1651),'Test Sample Data'!I1651&lt;$B$1,'Test Sample Data'!I1651&gt;0),'Test Sample Data'!I1651,$B$1),"")</f>
        <v/>
      </c>
      <c r="J1652" s="17" t="str">
        <f>IF(SUM('Test Sample Data'!J$3:J$98)&gt;10,IF(AND(ISNUMBER('Test Sample Data'!J1651),'Test Sample Data'!J1651&lt;$B$1,'Test Sample Data'!J1651&gt;0),'Test Sample Data'!J1651,$B$1),"")</f>
        <v/>
      </c>
      <c r="K1652" s="17" t="str">
        <f>IF(SUM('Test Sample Data'!K$3:K$98)&gt;10,IF(AND(ISNUMBER('Test Sample Data'!K1651),'Test Sample Data'!K1651&lt;$B$1,'Test Sample Data'!K1651&gt;0),'Test Sample Data'!K1651,$B$1),"")</f>
        <v/>
      </c>
      <c r="L1652" s="17" t="str">
        <f>IF(SUM('Test Sample Data'!L$3:L$98)&gt;10,IF(AND(ISNUMBER('Test Sample Data'!L1651),'Test Sample Data'!L1651&lt;$B$1,'Test Sample Data'!L1651&gt;0),'Test Sample Data'!L1651,$B$1),"")</f>
        <v/>
      </c>
      <c r="M1652" s="17" t="str">
        <f>IF(SUM('Test Sample Data'!M$3:M$98)&gt;10,IF(AND(ISNUMBER('Test Sample Data'!M1651),'Test Sample Data'!M1651&lt;$B$1,'Test Sample Data'!M1651&gt;0),'Test Sample Data'!M1651,$B$1),"")</f>
        <v/>
      </c>
      <c r="N1652" s="17" t="str">
        <f>'Gene Table'!E1651</f>
        <v>hsa-miR-4755-3p</v>
      </c>
      <c r="O1652" s="17" t="str">
        <f>'Gene Table'!B1651</f>
        <v>E17</v>
      </c>
      <c r="P1652" s="17" t="str">
        <f>IF(SUM('Control Sample Data'!D$3:D$98)&gt;10,IF(AND(ISNUMBER('Control Sample Data'!D1651),'Control Sample Data'!D1651&lt;$B$1,'Control Sample Data'!D1651&gt;0),'Control Sample Data'!D1651,$B$1),"")</f>
        <v/>
      </c>
      <c r="Q1652" s="17" t="str">
        <f>IF(SUM('Control Sample Data'!E$3:E$98)&gt;10,IF(AND(ISNUMBER('Control Sample Data'!E1651),'Control Sample Data'!E1651&lt;$B$1,'Control Sample Data'!E1651&gt;0),'Control Sample Data'!E1651,$B$1),"")</f>
        <v/>
      </c>
      <c r="R1652" s="17" t="str">
        <f>IF(SUM('Control Sample Data'!F$3:F$98)&gt;10,IF(AND(ISNUMBER('Control Sample Data'!F1651),'Control Sample Data'!F1651&lt;$B$1,'Control Sample Data'!F1651&gt;0),'Control Sample Data'!F1651,$B$1),"")</f>
        <v/>
      </c>
      <c r="S1652" s="17" t="str">
        <f>IF(SUM('Control Sample Data'!G$3:G$98)&gt;10,IF(AND(ISNUMBER('Control Sample Data'!G1651),'Control Sample Data'!G1651&lt;$B$1,'Control Sample Data'!G1651&gt;0),'Control Sample Data'!G1651,$B$1),"")</f>
        <v/>
      </c>
      <c r="T1652" s="17" t="str">
        <f>IF(SUM('Control Sample Data'!H$3:H$98)&gt;10,IF(AND(ISNUMBER('Control Sample Data'!H1651),'Control Sample Data'!H1651&lt;$B$1,'Control Sample Data'!H1651&gt;0),'Control Sample Data'!H1651,$B$1),"")</f>
        <v/>
      </c>
      <c r="U1652" s="17" t="str">
        <f>IF(SUM('Control Sample Data'!I$3:I$98)&gt;10,IF(AND(ISNUMBER('Control Sample Data'!I1651),'Control Sample Data'!I1651&lt;$B$1,'Control Sample Data'!I1651&gt;0),'Control Sample Data'!I1651,$B$1),"")</f>
        <v/>
      </c>
      <c r="V1652" s="17" t="str">
        <f>IF(SUM('Control Sample Data'!J$3:J$98)&gt;10,IF(AND(ISNUMBER('Control Sample Data'!J1651),'Control Sample Data'!J1651&lt;$B$1,'Control Sample Data'!J1651&gt;0),'Control Sample Data'!J1651,$B$1),"")</f>
        <v/>
      </c>
      <c r="W1652" s="17" t="str">
        <f>IF(SUM('Control Sample Data'!K$3:K$98)&gt;10,IF(AND(ISNUMBER('Control Sample Data'!K1651),'Control Sample Data'!K1651&lt;$B$1,'Control Sample Data'!K1651&gt;0),'Control Sample Data'!K1651,$B$1),"")</f>
        <v/>
      </c>
      <c r="X1652" s="17" t="str">
        <f>IF(SUM('Control Sample Data'!L$3:L$98)&gt;10,IF(AND(ISNUMBER('Control Sample Data'!L1651),'Control Sample Data'!L1651&lt;$B$1,'Control Sample Data'!L1651&gt;0),'Control Sample Data'!L1651,$B$1),"")</f>
        <v/>
      </c>
      <c r="Y1652" s="17" t="str">
        <f>IF(SUM('Control Sample Data'!M$3:M$98)&gt;10,IF(AND(ISNUMBER('Control Sample Data'!M1651),'Control Sample Data'!M1651&lt;$B$1,'Control Sample Data'!M1651&gt;0),'Control Sample Data'!M1651,$B$1),"")</f>
        <v/>
      </c>
      <c r="AT1652" s="36" t="str">
        <f t="shared" si="1086"/>
        <v/>
      </c>
      <c r="AU1652" s="36" t="str">
        <f t="shared" si="1087"/>
        <v/>
      </c>
      <c r="AV1652" s="36" t="str">
        <f t="shared" si="1088"/>
        <v/>
      </c>
      <c r="AW1652" s="36" t="str">
        <f t="shared" si="1089"/>
        <v/>
      </c>
      <c r="AX1652" s="36" t="str">
        <f t="shared" si="1090"/>
        <v/>
      </c>
      <c r="AY1652" s="36" t="str">
        <f t="shared" si="1091"/>
        <v/>
      </c>
      <c r="AZ1652" s="36" t="str">
        <f t="shared" si="1092"/>
        <v/>
      </c>
      <c r="BA1652" s="36" t="str">
        <f t="shared" si="1093"/>
        <v/>
      </c>
      <c r="BB1652" s="36" t="str">
        <f t="shared" si="1094"/>
        <v/>
      </c>
      <c r="BC1652" s="36" t="str">
        <f t="shared" si="1095"/>
        <v/>
      </c>
      <c r="BD1652" s="36" t="str">
        <f t="shared" si="1096"/>
        <v/>
      </c>
      <c r="BE1652" s="36" t="str">
        <f t="shared" si="1097"/>
        <v/>
      </c>
      <c r="BF1652" s="36" t="str">
        <f t="shared" si="1098"/>
        <v/>
      </c>
      <c r="BG1652" s="36" t="str">
        <f t="shared" si="1099"/>
        <v/>
      </c>
      <c r="BH1652" s="36" t="str">
        <f t="shared" si="1100"/>
        <v/>
      </c>
      <c r="BI1652" s="36" t="str">
        <f t="shared" si="1101"/>
        <v/>
      </c>
      <c r="BJ1652" s="36" t="str">
        <f t="shared" si="1102"/>
        <v/>
      </c>
      <c r="BK1652" s="36" t="str">
        <f t="shared" si="1103"/>
        <v/>
      </c>
      <c r="BL1652" s="36" t="str">
        <f t="shared" si="1104"/>
        <v/>
      </c>
      <c r="BM1652" s="36" t="str">
        <f t="shared" si="1105"/>
        <v/>
      </c>
      <c r="BN1652" s="38" t="e">
        <f t="shared" si="1064"/>
        <v>#DIV/0!</v>
      </c>
      <c r="BO1652" s="38" t="e">
        <f t="shared" si="1065"/>
        <v>#DIV/0!</v>
      </c>
      <c r="BP1652" s="39" t="str">
        <f t="shared" si="1066"/>
        <v/>
      </c>
      <c r="BQ1652" s="39" t="str">
        <f t="shared" si="1067"/>
        <v/>
      </c>
      <c r="BR1652" s="39" t="str">
        <f t="shared" si="1068"/>
        <v/>
      </c>
      <c r="BS1652" s="39" t="str">
        <f t="shared" si="1069"/>
        <v/>
      </c>
      <c r="BT1652" s="39" t="str">
        <f t="shared" si="1070"/>
        <v/>
      </c>
      <c r="BU1652" s="39" t="str">
        <f t="shared" si="1071"/>
        <v/>
      </c>
      <c r="BV1652" s="39" t="str">
        <f t="shared" si="1072"/>
        <v/>
      </c>
      <c r="BW1652" s="39" t="str">
        <f t="shared" si="1073"/>
        <v/>
      </c>
      <c r="BX1652" s="39" t="str">
        <f t="shared" si="1074"/>
        <v/>
      </c>
      <c r="BY1652" s="39" t="str">
        <f t="shared" si="1075"/>
        <v/>
      </c>
      <c r="BZ1652" s="39" t="str">
        <f t="shared" si="1076"/>
        <v/>
      </c>
      <c r="CA1652" s="39" t="str">
        <f t="shared" si="1077"/>
        <v/>
      </c>
      <c r="CB1652" s="39" t="str">
        <f t="shared" si="1078"/>
        <v/>
      </c>
      <c r="CC1652" s="39" t="str">
        <f t="shared" si="1079"/>
        <v/>
      </c>
      <c r="CD1652" s="39" t="str">
        <f t="shared" si="1080"/>
        <v/>
      </c>
      <c r="CE1652" s="39" t="str">
        <f t="shared" si="1081"/>
        <v/>
      </c>
      <c r="CF1652" s="39" t="str">
        <f t="shared" si="1082"/>
        <v/>
      </c>
      <c r="CG1652" s="39" t="str">
        <f t="shared" si="1083"/>
        <v/>
      </c>
      <c r="CH1652" s="39" t="str">
        <f t="shared" si="1084"/>
        <v/>
      </c>
      <c r="CI1652" s="39" t="str">
        <f t="shared" si="1085"/>
        <v/>
      </c>
    </row>
    <row r="1653" spans="1:87">
      <c r="A1653" s="18"/>
      <c r="B1653" s="15" t="str">
        <f>'Gene Table'!E1652</f>
        <v>hsa-miR-3142</v>
      </c>
      <c r="C1653" s="15" t="str">
        <f>'Gene Table'!B1652</f>
        <v>E18</v>
      </c>
      <c r="D1653" s="16" t="str">
        <f>IF(SUM('Test Sample Data'!D$3:D$98)&gt;10,IF(AND(ISNUMBER('Test Sample Data'!D1652),'Test Sample Data'!D1652&lt;$B$1,'Test Sample Data'!D1652&gt;0),'Test Sample Data'!D1652,$B$1),"")</f>
        <v/>
      </c>
      <c r="E1653" s="17" t="str">
        <f>IF(SUM('Test Sample Data'!E$3:E$98)&gt;10,IF(AND(ISNUMBER('Test Sample Data'!E1652),'Test Sample Data'!E1652&lt;$B$1,'Test Sample Data'!E1652&gt;0),'Test Sample Data'!E1652,$B$1),"")</f>
        <v/>
      </c>
      <c r="F1653" s="17" t="str">
        <f>IF(SUM('Test Sample Data'!F$3:F$98)&gt;10,IF(AND(ISNUMBER('Test Sample Data'!F1652),'Test Sample Data'!F1652&lt;$B$1,'Test Sample Data'!F1652&gt;0),'Test Sample Data'!F1652,$B$1),"")</f>
        <v/>
      </c>
      <c r="G1653" s="17" t="str">
        <f>IF(SUM('Test Sample Data'!G$3:G$98)&gt;10,IF(AND(ISNUMBER('Test Sample Data'!G1652),'Test Sample Data'!G1652&lt;$B$1,'Test Sample Data'!G1652&gt;0),'Test Sample Data'!G1652,$B$1),"")</f>
        <v/>
      </c>
      <c r="H1653" s="17" t="str">
        <f>IF(SUM('Test Sample Data'!H$3:H$98)&gt;10,IF(AND(ISNUMBER('Test Sample Data'!H1652),'Test Sample Data'!H1652&lt;$B$1,'Test Sample Data'!H1652&gt;0),'Test Sample Data'!H1652,$B$1),"")</f>
        <v/>
      </c>
      <c r="I1653" s="17" t="str">
        <f>IF(SUM('Test Sample Data'!I$3:I$98)&gt;10,IF(AND(ISNUMBER('Test Sample Data'!I1652),'Test Sample Data'!I1652&lt;$B$1,'Test Sample Data'!I1652&gt;0),'Test Sample Data'!I1652,$B$1),"")</f>
        <v/>
      </c>
      <c r="J1653" s="17" t="str">
        <f>IF(SUM('Test Sample Data'!J$3:J$98)&gt;10,IF(AND(ISNUMBER('Test Sample Data'!J1652),'Test Sample Data'!J1652&lt;$B$1,'Test Sample Data'!J1652&gt;0),'Test Sample Data'!J1652,$B$1),"")</f>
        <v/>
      </c>
      <c r="K1653" s="17" t="str">
        <f>IF(SUM('Test Sample Data'!K$3:K$98)&gt;10,IF(AND(ISNUMBER('Test Sample Data'!K1652),'Test Sample Data'!K1652&lt;$B$1,'Test Sample Data'!K1652&gt;0),'Test Sample Data'!K1652,$B$1),"")</f>
        <v/>
      </c>
      <c r="L1653" s="17" t="str">
        <f>IF(SUM('Test Sample Data'!L$3:L$98)&gt;10,IF(AND(ISNUMBER('Test Sample Data'!L1652),'Test Sample Data'!L1652&lt;$B$1,'Test Sample Data'!L1652&gt;0),'Test Sample Data'!L1652,$B$1),"")</f>
        <v/>
      </c>
      <c r="M1653" s="17" t="str">
        <f>IF(SUM('Test Sample Data'!M$3:M$98)&gt;10,IF(AND(ISNUMBER('Test Sample Data'!M1652),'Test Sample Data'!M1652&lt;$B$1,'Test Sample Data'!M1652&gt;0),'Test Sample Data'!M1652,$B$1),"")</f>
        <v/>
      </c>
      <c r="N1653" s="17" t="str">
        <f>'Gene Table'!E1652</f>
        <v>hsa-miR-3142</v>
      </c>
      <c r="O1653" s="17" t="str">
        <f>'Gene Table'!B1652</f>
        <v>E18</v>
      </c>
      <c r="P1653" s="17" t="str">
        <f>IF(SUM('Control Sample Data'!D$3:D$98)&gt;10,IF(AND(ISNUMBER('Control Sample Data'!D1652),'Control Sample Data'!D1652&lt;$B$1,'Control Sample Data'!D1652&gt;0),'Control Sample Data'!D1652,$B$1),"")</f>
        <v/>
      </c>
      <c r="Q1653" s="17" t="str">
        <f>IF(SUM('Control Sample Data'!E$3:E$98)&gt;10,IF(AND(ISNUMBER('Control Sample Data'!E1652),'Control Sample Data'!E1652&lt;$B$1,'Control Sample Data'!E1652&gt;0),'Control Sample Data'!E1652,$B$1),"")</f>
        <v/>
      </c>
      <c r="R1653" s="17" t="str">
        <f>IF(SUM('Control Sample Data'!F$3:F$98)&gt;10,IF(AND(ISNUMBER('Control Sample Data'!F1652),'Control Sample Data'!F1652&lt;$B$1,'Control Sample Data'!F1652&gt;0),'Control Sample Data'!F1652,$B$1),"")</f>
        <v/>
      </c>
      <c r="S1653" s="17" t="str">
        <f>IF(SUM('Control Sample Data'!G$3:G$98)&gt;10,IF(AND(ISNUMBER('Control Sample Data'!G1652),'Control Sample Data'!G1652&lt;$B$1,'Control Sample Data'!G1652&gt;0),'Control Sample Data'!G1652,$B$1),"")</f>
        <v/>
      </c>
      <c r="T1653" s="17" t="str">
        <f>IF(SUM('Control Sample Data'!H$3:H$98)&gt;10,IF(AND(ISNUMBER('Control Sample Data'!H1652),'Control Sample Data'!H1652&lt;$B$1,'Control Sample Data'!H1652&gt;0),'Control Sample Data'!H1652,$B$1),"")</f>
        <v/>
      </c>
      <c r="U1653" s="17" t="str">
        <f>IF(SUM('Control Sample Data'!I$3:I$98)&gt;10,IF(AND(ISNUMBER('Control Sample Data'!I1652),'Control Sample Data'!I1652&lt;$B$1,'Control Sample Data'!I1652&gt;0),'Control Sample Data'!I1652,$B$1),"")</f>
        <v/>
      </c>
      <c r="V1653" s="17" t="str">
        <f>IF(SUM('Control Sample Data'!J$3:J$98)&gt;10,IF(AND(ISNUMBER('Control Sample Data'!J1652),'Control Sample Data'!J1652&lt;$B$1,'Control Sample Data'!J1652&gt;0),'Control Sample Data'!J1652,$B$1),"")</f>
        <v/>
      </c>
      <c r="W1653" s="17" t="str">
        <f>IF(SUM('Control Sample Data'!K$3:K$98)&gt;10,IF(AND(ISNUMBER('Control Sample Data'!K1652),'Control Sample Data'!K1652&lt;$B$1,'Control Sample Data'!K1652&gt;0),'Control Sample Data'!K1652,$B$1),"")</f>
        <v/>
      </c>
      <c r="X1653" s="17" t="str">
        <f>IF(SUM('Control Sample Data'!L$3:L$98)&gt;10,IF(AND(ISNUMBER('Control Sample Data'!L1652),'Control Sample Data'!L1652&lt;$B$1,'Control Sample Data'!L1652&gt;0),'Control Sample Data'!L1652,$B$1),"")</f>
        <v/>
      </c>
      <c r="Y1653" s="17" t="str">
        <f>IF(SUM('Control Sample Data'!M$3:M$98)&gt;10,IF(AND(ISNUMBER('Control Sample Data'!M1652),'Control Sample Data'!M1652&lt;$B$1,'Control Sample Data'!M1652&gt;0),'Control Sample Data'!M1652,$B$1),"")</f>
        <v/>
      </c>
      <c r="AT1653" s="36" t="str">
        <f t="shared" si="1086"/>
        <v/>
      </c>
      <c r="AU1653" s="36" t="str">
        <f t="shared" si="1087"/>
        <v/>
      </c>
      <c r="AV1653" s="36" t="str">
        <f t="shared" si="1088"/>
        <v/>
      </c>
      <c r="AW1653" s="36" t="str">
        <f t="shared" si="1089"/>
        <v/>
      </c>
      <c r="AX1653" s="36" t="str">
        <f t="shared" si="1090"/>
        <v/>
      </c>
      <c r="AY1653" s="36" t="str">
        <f t="shared" si="1091"/>
        <v/>
      </c>
      <c r="AZ1653" s="36" t="str">
        <f t="shared" si="1092"/>
        <v/>
      </c>
      <c r="BA1653" s="36" t="str">
        <f t="shared" si="1093"/>
        <v/>
      </c>
      <c r="BB1653" s="36" t="str">
        <f t="shared" si="1094"/>
        <v/>
      </c>
      <c r="BC1653" s="36" t="str">
        <f t="shared" si="1095"/>
        <v/>
      </c>
      <c r="BD1653" s="36" t="str">
        <f t="shared" si="1096"/>
        <v/>
      </c>
      <c r="BE1653" s="36" t="str">
        <f t="shared" si="1097"/>
        <v/>
      </c>
      <c r="BF1653" s="36" t="str">
        <f t="shared" si="1098"/>
        <v/>
      </c>
      <c r="BG1653" s="36" t="str">
        <f t="shared" si="1099"/>
        <v/>
      </c>
      <c r="BH1653" s="36" t="str">
        <f t="shared" si="1100"/>
        <v/>
      </c>
      <c r="BI1653" s="36" t="str">
        <f t="shared" si="1101"/>
        <v/>
      </c>
      <c r="BJ1653" s="36" t="str">
        <f t="shared" si="1102"/>
        <v/>
      </c>
      <c r="BK1653" s="36" t="str">
        <f t="shared" si="1103"/>
        <v/>
      </c>
      <c r="BL1653" s="36" t="str">
        <f t="shared" si="1104"/>
        <v/>
      </c>
      <c r="BM1653" s="36" t="str">
        <f t="shared" si="1105"/>
        <v/>
      </c>
      <c r="BN1653" s="38" t="e">
        <f t="shared" si="1064"/>
        <v>#DIV/0!</v>
      </c>
      <c r="BO1653" s="38" t="e">
        <f t="shared" si="1065"/>
        <v>#DIV/0!</v>
      </c>
      <c r="BP1653" s="39" t="str">
        <f t="shared" si="1066"/>
        <v/>
      </c>
      <c r="BQ1653" s="39" t="str">
        <f t="shared" si="1067"/>
        <v/>
      </c>
      <c r="BR1653" s="39" t="str">
        <f t="shared" si="1068"/>
        <v/>
      </c>
      <c r="BS1653" s="39" t="str">
        <f t="shared" si="1069"/>
        <v/>
      </c>
      <c r="BT1653" s="39" t="str">
        <f t="shared" si="1070"/>
        <v/>
      </c>
      <c r="BU1653" s="39" t="str">
        <f t="shared" si="1071"/>
        <v/>
      </c>
      <c r="BV1653" s="39" t="str">
        <f t="shared" si="1072"/>
        <v/>
      </c>
      <c r="BW1653" s="39" t="str">
        <f t="shared" si="1073"/>
        <v/>
      </c>
      <c r="BX1653" s="39" t="str">
        <f t="shared" si="1074"/>
        <v/>
      </c>
      <c r="BY1653" s="39" t="str">
        <f t="shared" si="1075"/>
        <v/>
      </c>
      <c r="BZ1653" s="39" t="str">
        <f t="shared" si="1076"/>
        <v/>
      </c>
      <c r="CA1653" s="39" t="str">
        <f t="shared" si="1077"/>
        <v/>
      </c>
      <c r="CB1653" s="39" t="str">
        <f t="shared" si="1078"/>
        <v/>
      </c>
      <c r="CC1653" s="39" t="str">
        <f t="shared" si="1079"/>
        <v/>
      </c>
      <c r="CD1653" s="39" t="str">
        <f t="shared" si="1080"/>
        <v/>
      </c>
      <c r="CE1653" s="39" t="str">
        <f t="shared" si="1081"/>
        <v/>
      </c>
      <c r="CF1653" s="39" t="str">
        <f t="shared" si="1082"/>
        <v/>
      </c>
      <c r="CG1653" s="39" t="str">
        <f t="shared" si="1083"/>
        <v/>
      </c>
      <c r="CH1653" s="39" t="str">
        <f t="shared" si="1084"/>
        <v/>
      </c>
      <c r="CI1653" s="39" t="str">
        <f t="shared" si="1085"/>
        <v/>
      </c>
    </row>
    <row r="1654" spans="1:87">
      <c r="A1654" s="18"/>
      <c r="B1654" s="15" t="str">
        <f>'Gene Table'!E1653</f>
        <v>hsa-miR-499b-5p</v>
      </c>
      <c r="C1654" s="15" t="str">
        <f>'Gene Table'!B1653</f>
        <v>E19</v>
      </c>
      <c r="D1654" s="16" t="str">
        <f>IF(SUM('Test Sample Data'!D$3:D$98)&gt;10,IF(AND(ISNUMBER('Test Sample Data'!D1653),'Test Sample Data'!D1653&lt;$B$1,'Test Sample Data'!D1653&gt;0),'Test Sample Data'!D1653,$B$1),"")</f>
        <v/>
      </c>
      <c r="E1654" s="17" t="str">
        <f>IF(SUM('Test Sample Data'!E$3:E$98)&gt;10,IF(AND(ISNUMBER('Test Sample Data'!E1653),'Test Sample Data'!E1653&lt;$B$1,'Test Sample Data'!E1653&gt;0),'Test Sample Data'!E1653,$B$1),"")</f>
        <v/>
      </c>
      <c r="F1654" s="17" t="str">
        <f>IF(SUM('Test Sample Data'!F$3:F$98)&gt;10,IF(AND(ISNUMBER('Test Sample Data'!F1653),'Test Sample Data'!F1653&lt;$B$1,'Test Sample Data'!F1653&gt;0),'Test Sample Data'!F1653,$B$1),"")</f>
        <v/>
      </c>
      <c r="G1654" s="17" t="str">
        <f>IF(SUM('Test Sample Data'!G$3:G$98)&gt;10,IF(AND(ISNUMBER('Test Sample Data'!G1653),'Test Sample Data'!G1653&lt;$B$1,'Test Sample Data'!G1653&gt;0),'Test Sample Data'!G1653,$B$1),"")</f>
        <v/>
      </c>
      <c r="H1654" s="17" t="str">
        <f>IF(SUM('Test Sample Data'!H$3:H$98)&gt;10,IF(AND(ISNUMBER('Test Sample Data'!H1653),'Test Sample Data'!H1653&lt;$B$1,'Test Sample Data'!H1653&gt;0),'Test Sample Data'!H1653,$B$1),"")</f>
        <v/>
      </c>
      <c r="I1654" s="17" t="str">
        <f>IF(SUM('Test Sample Data'!I$3:I$98)&gt;10,IF(AND(ISNUMBER('Test Sample Data'!I1653),'Test Sample Data'!I1653&lt;$B$1,'Test Sample Data'!I1653&gt;0),'Test Sample Data'!I1653,$B$1),"")</f>
        <v/>
      </c>
      <c r="J1654" s="17" t="str">
        <f>IF(SUM('Test Sample Data'!J$3:J$98)&gt;10,IF(AND(ISNUMBER('Test Sample Data'!J1653),'Test Sample Data'!J1653&lt;$B$1,'Test Sample Data'!J1653&gt;0),'Test Sample Data'!J1653,$B$1),"")</f>
        <v/>
      </c>
      <c r="K1654" s="17" t="str">
        <f>IF(SUM('Test Sample Data'!K$3:K$98)&gt;10,IF(AND(ISNUMBER('Test Sample Data'!K1653),'Test Sample Data'!K1653&lt;$B$1,'Test Sample Data'!K1653&gt;0),'Test Sample Data'!K1653,$B$1),"")</f>
        <v/>
      </c>
      <c r="L1654" s="17" t="str">
        <f>IF(SUM('Test Sample Data'!L$3:L$98)&gt;10,IF(AND(ISNUMBER('Test Sample Data'!L1653),'Test Sample Data'!L1653&lt;$B$1,'Test Sample Data'!L1653&gt;0),'Test Sample Data'!L1653,$B$1),"")</f>
        <v/>
      </c>
      <c r="M1654" s="17" t="str">
        <f>IF(SUM('Test Sample Data'!M$3:M$98)&gt;10,IF(AND(ISNUMBER('Test Sample Data'!M1653),'Test Sample Data'!M1653&lt;$B$1,'Test Sample Data'!M1653&gt;0),'Test Sample Data'!M1653,$B$1),"")</f>
        <v/>
      </c>
      <c r="N1654" s="17" t="str">
        <f>'Gene Table'!E1653</f>
        <v>hsa-miR-499b-5p</v>
      </c>
      <c r="O1654" s="17" t="str">
        <f>'Gene Table'!B1653</f>
        <v>E19</v>
      </c>
      <c r="P1654" s="17" t="str">
        <f>IF(SUM('Control Sample Data'!D$3:D$98)&gt;10,IF(AND(ISNUMBER('Control Sample Data'!D1653),'Control Sample Data'!D1653&lt;$B$1,'Control Sample Data'!D1653&gt;0),'Control Sample Data'!D1653,$B$1),"")</f>
        <v/>
      </c>
      <c r="Q1654" s="17" t="str">
        <f>IF(SUM('Control Sample Data'!E$3:E$98)&gt;10,IF(AND(ISNUMBER('Control Sample Data'!E1653),'Control Sample Data'!E1653&lt;$B$1,'Control Sample Data'!E1653&gt;0),'Control Sample Data'!E1653,$B$1),"")</f>
        <v/>
      </c>
      <c r="R1654" s="17" t="str">
        <f>IF(SUM('Control Sample Data'!F$3:F$98)&gt;10,IF(AND(ISNUMBER('Control Sample Data'!F1653),'Control Sample Data'!F1653&lt;$B$1,'Control Sample Data'!F1653&gt;0),'Control Sample Data'!F1653,$B$1),"")</f>
        <v/>
      </c>
      <c r="S1654" s="17" t="str">
        <f>IF(SUM('Control Sample Data'!G$3:G$98)&gt;10,IF(AND(ISNUMBER('Control Sample Data'!G1653),'Control Sample Data'!G1653&lt;$B$1,'Control Sample Data'!G1653&gt;0),'Control Sample Data'!G1653,$B$1),"")</f>
        <v/>
      </c>
      <c r="T1654" s="17" t="str">
        <f>IF(SUM('Control Sample Data'!H$3:H$98)&gt;10,IF(AND(ISNUMBER('Control Sample Data'!H1653),'Control Sample Data'!H1653&lt;$B$1,'Control Sample Data'!H1653&gt;0),'Control Sample Data'!H1653,$B$1),"")</f>
        <v/>
      </c>
      <c r="U1654" s="17" t="str">
        <f>IF(SUM('Control Sample Data'!I$3:I$98)&gt;10,IF(AND(ISNUMBER('Control Sample Data'!I1653),'Control Sample Data'!I1653&lt;$B$1,'Control Sample Data'!I1653&gt;0),'Control Sample Data'!I1653,$B$1),"")</f>
        <v/>
      </c>
      <c r="V1654" s="17" t="str">
        <f>IF(SUM('Control Sample Data'!J$3:J$98)&gt;10,IF(AND(ISNUMBER('Control Sample Data'!J1653),'Control Sample Data'!J1653&lt;$B$1,'Control Sample Data'!J1653&gt;0),'Control Sample Data'!J1653,$B$1),"")</f>
        <v/>
      </c>
      <c r="W1654" s="17" t="str">
        <f>IF(SUM('Control Sample Data'!K$3:K$98)&gt;10,IF(AND(ISNUMBER('Control Sample Data'!K1653),'Control Sample Data'!K1653&lt;$B$1,'Control Sample Data'!K1653&gt;0),'Control Sample Data'!K1653,$B$1),"")</f>
        <v/>
      </c>
      <c r="X1654" s="17" t="str">
        <f>IF(SUM('Control Sample Data'!L$3:L$98)&gt;10,IF(AND(ISNUMBER('Control Sample Data'!L1653),'Control Sample Data'!L1653&lt;$B$1,'Control Sample Data'!L1653&gt;0),'Control Sample Data'!L1653,$B$1),"")</f>
        <v/>
      </c>
      <c r="Y1654" s="17" t="str">
        <f>IF(SUM('Control Sample Data'!M$3:M$98)&gt;10,IF(AND(ISNUMBER('Control Sample Data'!M1653),'Control Sample Data'!M1653&lt;$B$1,'Control Sample Data'!M1653&gt;0),'Control Sample Data'!M1653,$B$1),"")</f>
        <v/>
      </c>
      <c r="AT1654" s="36" t="str">
        <f t="shared" si="1086"/>
        <v/>
      </c>
      <c r="AU1654" s="36" t="str">
        <f t="shared" si="1087"/>
        <v/>
      </c>
      <c r="AV1654" s="36" t="str">
        <f t="shared" si="1088"/>
        <v/>
      </c>
      <c r="AW1654" s="36" t="str">
        <f t="shared" si="1089"/>
        <v/>
      </c>
      <c r="AX1654" s="36" t="str">
        <f t="shared" si="1090"/>
        <v/>
      </c>
      <c r="AY1654" s="36" t="str">
        <f t="shared" si="1091"/>
        <v/>
      </c>
      <c r="AZ1654" s="36" t="str">
        <f t="shared" si="1092"/>
        <v/>
      </c>
      <c r="BA1654" s="36" t="str">
        <f t="shared" si="1093"/>
        <v/>
      </c>
      <c r="BB1654" s="36" t="str">
        <f t="shared" si="1094"/>
        <v/>
      </c>
      <c r="BC1654" s="36" t="str">
        <f t="shared" si="1095"/>
        <v/>
      </c>
      <c r="BD1654" s="36" t="str">
        <f t="shared" si="1096"/>
        <v/>
      </c>
      <c r="BE1654" s="36" t="str">
        <f t="shared" si="1097"/>
        <v/>
      </c>
      <c r="BF1654" s="36" t="str">
        <f t="shared" si="1098"/>
        <v/>
      </c>
      <c r="BG1654" s="36" t="str">
        <f t="shared" si="1099"/>
        <v/>
      </c>
      <c r="BH1654" s="36" t="str">
        <f t="shared" si="1100"/>
        <v/>
      </c>
      <c r="BI1654" s="36" t="str">
        <f t="shared" si="1101"/>
        <v/>
      </c>
      <c r="BJ1654" s="36" t="str">
        <f t="shared" si="1102"/>
        <v/>
      </c>
      <c r="BK1654" s="36" t="str">
        <f t="shared" si="1103"/>
        <v/>
      </c>
      <c r="BL1654" s="36" t="str">
        <f t="shared" si="1104"/>
        <v/>
      </c>
      <c r="BM1654" s="36" t="str">
        <f t="shared" si="1105"/>
        <v/>
      </c>
      <c r="BN1654" s="38" t="e">
        <f t="shared" si="1064"/>
        <v>#DIV/0!</v>
      </c>
      <c r="BO1654" s="38" t="e">
        <f t="shared" si="1065"/>
        <v>#DIV/0!</v>
      </c>
      <c r="BP1654" s="39" t="str">
        <f t="shared" si="1066"/>
        <v/>
      </c>
      <c r="BQ1654" s="39" t="str">
        <f t="shared" si="1067"/>
        <v/>
      </c>
      <c r="BR1654" s="39" t="str">
        <f t="shared" si="1068"/>
        <v/>
      </c>
      <c r="BS1654" s="39" t="str">
        <f t="shared" si="1069"/>
        <v/>
      </c>
      <c r="BT1654" s="39" t="str">
        <f t="shared" si="1070"/>
        <v/>
      </c>
      <c r="BU1654" s="39" t="str">
        <f t="shared" si="1071"/>
        <v/>
      </c>
      <c r="BV1654" s="39" t="str">
        <f t="shared" si="1072"/>
        <v/>
      </c>
      <c r="BW1654" s="39" t="str">
        <f t="shared" si="1073"/>
        <v/>
      </c>
      <c r="BX1654" s="39" t="str">
        <f t="shared" si="1074"/>
        <v/>
      </c>
      <c r="BY1654" s="39" t="str">
        <f t="shared" si="1075"/>
        <v/>
      </c>
      <c r="BZ1654" s="39" t="str">
        <f t="shared" si="1076"/>
        <v/>
      </c>
      <c r="CA1654" s="39" t="str">
        <f t="shared" si="1077"/>
        <v/>
      </c>
      <c r="CB1654" s="39" t="str">
        <f t="shared" si="1078"/>
        <v/>
      </c>
      <c r="CC1654" s="39" t="str">
        <f t="shared" si="1079"/>
        <v/>
      </c>
      <c r="CD1654" s="39" t="str">
        <f t="shared" si="1080"/>
        <v/>
      </c>
      <c r="CE1654" s="39" t="str">
        <f t="shared" si="1081"/>
        <v/>
      </c>
      <c r="CF1654" s="39" t="str">
        <f t="shared" si="1082"/>
        <v/>
      </c>
      <c r="CG1654" s="39" t="str">
        <f t="shared" si="1083"/>
        <v/>
      </c>
      <c r="CH1654" s="39" t="str">
        <f t="shared" si="1084"/>
        <v/>
      </c>
      <c r="CI1654" s="39" t="str">
        <f t="shared" si="1085"/>
        <v/>
      </c>
    </row>
    <row r="1655" spans="1:87">
      <c r="A1655" s="18"/>
      <c r="B1655" s="15" t="str">
        <f>'Gene Table'!E1654</f>
        <v>hsa-miR-3185</v>
      </c>
      <c r="C1655" s="15" t="str">
        <f>'Gene Table'!B1654</f>
        <v>E20</v>
      </c>
      <c r="D1655" s="16" t="str">
        <f>IF(SUM('Test Sample Data'!D$3:D$98)&gt;10,IF(AND(ISNUMBER('Test Sample Data'!D1654),'Test Sample Data'!D1654&lt;$B$1,'Test Sample Data'!D1654&gt;0),'Test Sample Data'!D1654,$B$1),"")</f>
        <v/>
      </c>
      <c r="E1655" s="17" t="str">
        <f>IF(SUM('Test Sample Data'!E$3:E$98)&gt;10,IF(AND(ISNUMBER('Test Sample Data'!E1654),'Test Sample Data'!E1654&lt;$B$1,'Test Sample Data'!E1654&gt;0),'Test Sample Data'!E1654,$B$1),"")</f>
        <v/>
      </c>
      <c r="F1655" s="17" t="str">
        <f>IF(SUM('Test Sample Data'!F$3:F$98)&gt;10,IF(AND(ISNUMBER('Test Sample Data'!F1654),'Test Sample Data'!F1654&lt;$B$1,'Test Sample Data'!F1654&gt;0),'Test Sample Data'!F1654,$B$1),"")</f>
        <v/>
      </c>
      <c r="G1655" s="17" t="str">
        <f>IF(SUM('Test Sample Data'!G$3:G$98)&gt;10,IF(AND(ISNUMBER('Test Sample Data'!G1654),'Test Sample Data'!G1654&lt;$B$1,'Test Sample Data'!G1654&gt;0),'Test Sample Data'!G1654,$B$1),"")</f>
        <v/>
      </c>
      <c r="H1655" s="17" t="str">
        <f>IF(SUM('Test Sample Data'!H$3:H$98)&gt;10,IF(AND(ISNUMBER('Test Sample Data'!H1654),'Test Sample Data'!H1654&lt;$B$1,'Test Sample Data'!H1654&gt;0),'Test Sample Data'!H1654,$B$1),"")</f>
        <v/>
      </c>
      <c r="I1655" s="17" t="str">
        <f>IF(SUM('Test Sample Data'!I$3:I$98)&gt;10,IF(AND(ISNUMBER('Test Sample Data'!I1654),'Test Sample Data'!I1654&lt;$B$1,'Test Sample Data'!I1654&gt;0),'Test Sample Data'!I1654,$B$1),"")</f>
        <v/>
      </c>
      <c r="J1655" s="17" t="str">
        <f>IF(SUM('Test Sample Data'!J$3:J$98)&gt;10,IF(AND(ISNUMBER('Test Sample Data'!J1654),'Test Sample Data'!J1654&lt;$B$1,'Test Sample Data'!J1654&gt;0),'Test Sample Data'!J1654,$B$1),"")</f>
        <v/>
      </c>
      <c r="K1655" s="17" t="str">
        <f>IF(SUM('Test Sample Data'!K$3:K$98)&gt;10,IF(AND(ISNUMBER('Test Sample Data'!K1654),'Test Sample Data'!K1654&lt;$B$1,'Test Sample Data'!K1654&gt;0),'Test Sample Data'!K1654,$B$1),"")</f>
        <v/>
      </c>
      <c r="L1655" s="17" t="str">
        <f>IF(SUM('Test Sample Data'!L$3:L$98)&gt;10,IF(AND(ISNUMBER('Test Sample Data'!L1654),'Test Sample Data'!L1654&lt;$B$1,'Test Sample Data'!L1654&gt;0),'Test Sample Data'!L1654,$B$1),"")</f>
        <v/>
      </c>
      <c r="M1655" s="17" t="str">
        <f>IF(SUM('Test Sample Data'!M$3:M$98)&gt;10,IF(AND(ISNUMBER('Test Sample Data'!M1654),'Test Sample Data'!M1654&lt;$B$1,'Test Sample Data'!M1654&gt;0),'Test Sample Data'!M1654,$B$1),"")</f>
        <v/>
      </c>
      <c r="N1655" s="17" t="str">
        <f>'Gene Table'!E1654</f>
        <v>hsa-miR-3185</v>
      </c>
      <c r="O1655" s="17" t="str">
        <f>'Gene Table'!B1654</f>
        <v>E20</v>
      </c>
      <c r="P1655" s="17" t="str">
        <f>IF(SUM('Control Sample Data'!D$3:D$98)&gt;10,IF(AND(ISNUMBER('Control Sample Data'!D1654),'Control Sample Data'!D1654&lt;$B$1,'Control Sample Data'!D1654&gt;0),'Control Sample Data'!D1654,$B$1),"")</f>
        <v/>
      </c>
      <c r="Q1655" s="17" t="str">
        <f>IF(SUM('Control Sample Data'!E$3:E$98)&gt;10,IF(AND(ISNUMBER('Control Sample Data'!E1654),'Control Sample Data'!E1654&lt;$B$1,'Control Sample Data'!E1654&gt;0),'Control Sample Data'!E1654,$B$1),"")</f>
        <v/>
      </c>
      <c r="R1655" s="17" t="str">
        <f>IF(SUM('Control Sample Data'!F$3:F$98)&gt;10,IF(AND(ISNUMBER('Control Sample Data'!F1654),'Control Sample Data'!F1654&lt;$B$1,'Control Sample Data'!F1654&gt;0),'Control Sample Data'!F1654,$B$1),"")</f>
        <v/>
      </c>
      <c r="S1655" s="17" t="str">
        <f>IF(SUM('Control Sample Data'!G$3:G$98)&gt;10,IF(AND(ISNUMBER('Control Sample Data'!G1654),'Control Sample Data'!G1654&lt;$B$1,'Control Sample Data'!G1654&gt;0),'Control Sample Data'!G1654,$B$1),"")</f>
        <v/>
      </c>
      <c r="T1655" s="17" t="str">
        <f>IF(SUM('Control Sample Data'!H$3:H$98)&gt;10,IF(AND(ISNUMBER('Control Sample Data'!H1654),'Control Sample Data'!H1654&lt;$B$1,'Control Sample Data'!H1654&gt;0),'Control Sample Data'!H1654,$B$1),"")</f>
        <v/>
      </c>
      <c r="U1655" s="17" t="str">
        <f>IF(SUM('Control Sample Data'!I$3:I$98)&gt;10,IF(AND(ISNUMBER('Control Sample Data'!I1654),'Control Sample Data'!I1654&lt;$B$1,'Control Sample Data'!I1654&gt;0),'Control Sample Data'!I1654,$B$1),"")</f>
        <v/>
      </c>
      <c r="V1655" s="17" t="str">
        <f>IF(SUM('Control Sample Data'!J$3:J$98)&gt;10,IF(AND(ISNUMBER('Control Sample Data'!J1654),'Control Sample Data'!J1654&lt;$B$1,'Control Sample Data'!J1654&gt;0),'Control Sample Data'!J1654,$B$1),"")</f>
        <v/>
      </c>
      <c r="W1655" s="17" t="str">
        <f>IF(SUM('Control Sample Data'!K$3:K$98)&gt;10,IF(AND(ISNUMBER('Control Sample Data'!K1654),'Control Sample Data'!K1654&lt;$B$1,'Control Sample Data'!K1654&gt;0),'Control Sample Data'!K1654,$B$1),"")</f>
        <v/>
      </c>
      <c r="X1655" s="17" t="str">
        <f>IF(SUM('Control Sample Data'!L$3:L$98)&gt;10,IF(AND(ISNUMBER('Control Sample Data'!L1654),'Control Sample Data'!L1654&lt;$B$1,'Control Sample Data'!L1654&gt;0),'Control Sample Data'!L1654,$B$1),"")</f>
        <v/>
      </c>
      <c r="Y1655" s="17" t="str">
        <f>IF(SUM('Control Sample Data'!M$3:M$98)&gt;10,IF(AND(ISNUMBER('Control Sample Data'!M1654),'Control Sample Data'!M1654&lt;$B$1,'Control Sample Data'!M1654&gt;0),'Control Sample Data'!M1654,$B$1),"")</f>
        <v/>
      </c>
      <c r="AT1655" s="36" t="str">
        <f t="shared" si="1086"/>
        <v/>
      </c>
      <c r="AU1655" s="36" t="str">
        <f t="shared" si="1087"/>
        <v/>
      </c>
      <c r="AV1655" s="36" t="str">
        <f t="shared" si="1088"/>
        <v/>
      </c>
      <c r="AW1655" s="36" t="str">
        <f t="shared" si="1089"/>
        <v/>
      </c>
      <c r="AX1655" s="36" t="str">
        <f t="shared" si="1090"/>
        <v/>
      </c>
      <c r="AY1655" s="36" t="str">
        <f t="shared" si="1091"/>
        <v/>
      </c>
      <c r="AZ1655" s="36" t="str">
        <f t="shared" si="1092"/>
        <v/>
      </c>
      <c r="BA1655" s="36" t="str">
        <f t="shared" si="1093"/>
        <v/>
      </c>
      <c r="BB1655" s="36" t="str">
        <f t="shared" si="1094"/>
        <v/>
      </c>
      <c r="BC1655" s="36" t="str">
        <f t="shared" si="1095"/>
        <v/>
      </c>
      <c r="BD1655" s="36" t="str">
        <f t="shared" si="1096"/>
        <v/>
      </c>
      <c r="BE1655" s="36" t="str">
        <f t="shared" si="1097"/>
        <v/>
      </c>
      <c r="BF1655" s="36" t="str">
        <f t="shared" si="1098"/>
        <v/>
      </c>
      <c r="BG1655" s="36" t="str">
        <f t="shared" si="1099"/>
        <v/>
      </c>
      <c r="BH1655" s="36" t="str">
        <f t="shared" si="1100"/>
        <v/>
      </c>
      <c r="BI1655" s="36" t="str">
        <f t="shared" si="1101"/>
        <v/>
      </c>
      <c r="BJ1655" s="36" t="str">
        <f t="shared" si="1102"/>
        <v/>
      </c>
      <c r="BK1655" s="36" t="str">
        <f t="shared" si="1103"/>
        <v/>
      </c>
      <c r="BL1655" s="36" t="str">
        <f t="shared" si="1104"/>
        <v/>
      </c>
      <c r="BM1655" s="36" t="str">
        <f t="shared" si="1105"/>
        <v/>
      </c>
      <c r="BN1655" s="38" t="e">
        <f t="shared" si="1064"/>
        <v>#DIV/0!</v>
      </c>
      <c r="BO1655" s="38" t="e">
        <f t="shared" si="1065"/>
        <v>#DIV/0!</v>
      </c>
      <c r="BP1655" s="39" t="str">
        <f t="shared" si="1066"/>
        <v/>
      </c>
      <c r="BQ1655" s="39" t="str">
        <f t="shared" si="1067"/>
        <v/>
      </c>
      <c r="BR1655" s="39" t="str">
        <f t="shared" si="1068"/>
        <v/>
      </c>
      <c r="BS1655" s="39" t="str">
        <f t="shared" si="1069"/>
        <v/>
      </c>
      <c r="BT1655" s="39" t="str">
        <f t="shared" si="1070"/>
        <v/>
      </c>
      <c r="BU1655" s="39" t="str">
        <f t="shared" si="1071"/>
        <v/>
      </c>
      <c r="BV1655" s="39" t="str">
        <f t="shared" si="1072"/>
        <v/>
      </c>
      <c r="BW1655" s="39" t="str">
        <f t="shared" si="1073"/>
        <v/>
      </c>
      <c r="BX1655" s="39" t="str">
        <f t="shared" si="1074"/>
        <v/>
      </c>
      <c r="BY1655" s="39" t="str">
        <f t="shared" si="1075"/>
        <v/>
      </c>
      <c r="BZ1655" s="39" t="str">
        <f t="shared" si="1076"/>
        <v/>
      </c>
      <c r="CA1655" s="39" t="str">
        <f t="shared" si="1077"/>
        <v/>
      </c>
      <c r="CB1655" s="39" t="str">
        <f t="shared" si="1078"/>
        <v/>
      </c>
      <c r="CC1655" s="39" t="str">
        <f t="shared" si="1079"/>
        <v/>
      </c>
      <c r="CD1655" s="39" t="str">
        <f t="shared" si="1080"/>
        <v/>
      </c>
      <c r="CE1655" s="39" t="str">
        <f t="shared" si="1081"/>
        <v/>
      </c>
      <c r="CF1655" s="39" t="str">
        <f t="shared" si="1082"/>
        <v/>
      </c>
      <c r="CG1655" s="39" t="str">
        <f t="shared" si="1083"/>
        <v/>
      </c>
      <c r="CH1655" s="39" t="str">
        <f t="shared" si="1084"/>
        <v/>
      </c>
      <c r="CI1655" s="39" t="str">
        <f t="shared" si="1085"/>
        <v/>
      </c>
    </row>
    <row r="1656" spans="1:87">
      <c r="A1656" s="18"/>
      <c r="B1656" s="15" t="str">
        <f>'Gene Table'!E1655</f>
        <v>hsa-miR-499b-3p</v>
      </c>
      <c r="C1656" s="15" t="str">
        <f>'Gene Table'!B1655</f>
        <v>E21</v>
      </c>
      <c r="D1656" s="16" t="str">
        <f>IF(SUM('Test Sample Data'!D$3:D$98)&gt;10,IF(AND(ISNUMBER('Test Sample Data'!D1655),'Test Sample Data'!D1655&lt;$B$1,'Test Sample Data'!D1655&gt;0),'Test Sample Data'!D1655,$B$1),"")</f>
        <v/>
      </c>
      <c r="E1656" s="17" t="str">
        <f>IF(SUM('Test Sample Data'!E$3:E$98)&gt;10,IF(AND(ISNUMBER('Test Sample Data'!E1655),'Test Sample Data'!E1655&lt;$B$1,'Test Sample Data'!E1655&gt;0),'Test Sample Data'!E1655,$B$1),"")</f>
        <v/>
      </c>
      <c r="F1656" s="17" t="str">
        <f>IF(SUM('Test Sample Data'!F$3:F$98)&gt;10,IF(AND(ISNUMBER('Test Sample Data'!F1655),'Test Sample Data'!F1655&lt;$B$1,'Test Sample Data'!F1655&gt;0),'Test Sample Data'!F1655,$B$1),"")</f>
        <v/>
      </c>
      <c r="G1656" s="17" t="str">
        <f>IF(SUM('Test Sample Data'!G$3:G$98)&gt;10,IF(AND(ISNUMBER('Test Sample Data'!G1655),'Test Sample Data'!G1655&lt;$B$1,'Test Sample Data'!G1655&gt;0),'Test Sample Data'!G1655,$B$1),"")</f>
        <v/>
      </c>
      <c r="H1656" s="17" t="str">
        <f>IF(SUM('Test Sample Data'!H$3:H$98)&gt;10,IF(AND(ISNUMBER('Test Sample Data'!H1655),'Test Sample Data'!H1655&lt;$B$1,'Test Sample Data'!H1655&gt;0),'Test Sample Data'!H1655,$B$1),"")</f>
        <v/>
      </c>
      <c r="I1656" s="17" t="str">
        <f>IF(SUM('Test Sample Data'!I$3:I$98)&gt;10,IF(AND(ISNUMBER('Test Sample Data'!I1655),'Test Sample Data'!I1655&lt;$B$1,'Test Sample Data'!I1655&gt;0),'Test Sample Data'!I1655,$B$1),"")</f>
        <v/>
      </c>
      <c r="J1656" s="17" t="str">
        <f>IF(SUM('Test Sample Data'!J$3:J$98)&gt;10,IF(AND(ISNUMBER('Test Sample Data'!J1655),'Test Sample Data'!J1655&lt;$B$1,'Test Sample Data'!J1655&gt;0),'Test Sample Data'!J1655,$B$1),"")</f>
        <v/>
      </c>
      <c r="K1656" s="17" t="str">
        <f>IF(SUM('Test Sample Data'!K$3:K$98)&gt;10,IF(AND(ISNUMBER('Test Sample Data'!K1655),'Test Sample Data'!K1655&lt;$B$1,'Test Sample Data'!K1655&gt;0),'Test Sample Data'!K1655,$B$1),"")</f>
        <v/>
      </c>
      <c r="L1656" s="17" t="str">
        <f>IF(SUM('Test Sample Data'!L$3:L$98)&gt;10,IF(AND(ISNUMBER('Test Sample Data'!L1655),'Test Sample Data'!L1655&lt;$B$1,'Test Sample Data'!L1655&gt;0),'Test Sample Data'!L1655,$B$1),"")</f>
        <v/>
      </c>
      <c r="M1656" s="17" t="str">
        <f>IF(SUM('Test Sample Data'!M$3:M$98)&gt;10,IF(AND(ISNUMBER('Test Sample Data'!M1655),'Test Sample Data'!M1655&lt;$B$1,'Test Sample Data'!M1655&gt;0),'Test Sample Data'!M1655,$B$1),"")</f>
        <v/>
      </c>
      <c r="N1656" s="17" t="str">
        <f>'Gene Table'!E1655</f>
        <v>hsa-miR-499b-3p</v>
      </c>
      <c r="O1656" s="17" t="str">
        <f>'Gene Table'!B1655</f>
        <v>E21</v>
      </c>
      <c r="P1656" s="17" t="str">
        <f>IF(SUM('Control Sample Data'!D$3:D$98)&gt;10,IF(AND(ISNUMBER('Control Sample Data'!D1655),'Control Sample Data'!D1655&lt;$B$1,'Control Sample Data'!D1655&gt;0),'Control Sample Data'!D1655,$B$1),"")</f>
        <v/>
      </c>
      <c r="Q1656" s="17" t="str">
        <f>IF(SUM('Control Sample Data'!E$3:E$98)&gt;10,IF(AND(ISNUMBER('Control Sample Data'!E1655),'Control Sample Data'!E1655&lt;$B$1,'Control Sample Data'!E1655&gt;0),'Control Sample Data'!E1655,$B$1),"")</f>
        <v/>
      </c>
      <c r="R1656" s="17" t="str">
        <f>IF(SUM('Control Sample Data'!F$3:F$98)&gt;10,IF(AND(ISNUMBER('Control Sample Data'!F1655),'Control Sample Data'!F1655&lt;$B$1,'Control Sample Data'!F1655&gt;0),'Control Sample Data'!F1655,$B$1),"")</f>
        <v/>
      </c>
      <c r="S1656" s="17" t="str">
        <f>IF(SUM('Control Sample Data'!G$3:G$98)&gt;10,IF(AND(ISNUMBER('Control Sample Data'!G1655),'Control Sample Data'!G1655&lt;$B$1,'Control Sample Data'!G1655&gt;0),'Control Sample Data'!G1655,$B$1),"")</f>
        <v/>
      </c>
      <c r="T1656" s="17" t="str">
        <f>IF(SUM('Control Sample Data'!H$3:H$98)&gt;10,IF(AND(ISNUMBER('Control Sample Data'!H1655),'Control Sample Data'!H1655&lt;$B$1,'Control Sample Data'!H1655&gt;0),'Control Sample Data'!H1655,$B$1),"")</f>
        <v/>
      </c>
      <c r="U1656" s="17" t="str">
        <f>IF(SUM('Control Sample Data'!I$3:I$98)&gt;10,IF(AND(ISNUMBER('Control Sample Data'!I1655),'Control Sample Data'!I1655&lt;$B$1,'Control Sample Data'!I1655&gt;0),'Control Sample Data'!I1655,$B$1),"")</f>
        <v/>
      </c>
      <c r="V1656" s="17" t="str">
        <f>IF(SUM('Control Sample Data'!J$3:J$98)&gt;10,IF(AND(ISNUMBER('Control Sample Data'!J1655),'Control Sample Data'!J1655&lt;$B$1,'Control Sample Data'!J1655&gt;0),'Control Sample Data'!J1655,$B$1),"")</f>
        <v/>
      </c>
      <c r="W1656" s="17" t="str">
        <f>IF(SUM('Control Sample Data'!K$3:K$98)&gt;10,IF(AND(ISNUMBER('Control Sample Data'!K1655),'Control Sample Data'!K1655&lt;$B$1,'Control Sample Data'!K1655&gt;0),'Control Sample Data'!K1655,$B$1),"")</f>
        <v/>
      </c>
      <c r="X1656" s="17" t="str">
        <f>IF(SUM('Control Sample Data'!L$3:L$98)&gt;10,IF(AND(ISNUMBER('Control Sample Data'!L1655),'Control Sample Data'!L1655&lt;$B$1,'Control Sample Data'!L1655&gt;0),'Control Sample Data'!L1655,$B$1),"")</f>
        <v/>
      </c>
      <c r="Y1656" s="17" t="str">
        <f>IF(SUM('Control Sample Data'!M$3:M$98)&gt;10,IF(AND(ISNUMBER('Control Sample Data'!M1655),'Control Sample Data'!M1655&lt;$B$1,'Control Sample Data'!M1655&gt;0),'Control Sample Data'!M1655,$B$1),"")</f>
        <v/>
      </c>
      <c r="AT1656" s="36" t="str">
        <f t="shared" si="1086"/>
        <v/>
      </c>
      <c r="AU1656" s="36" t="str">
        <f t="shared" si="1087"/>
        <v/>
      </c>
      <c r="AV1656" s="36" t="str">
        <f t="shared" si="1088"/>
        <v/>
      </c>
      <c r="AW1656" s="36" t="str">
        <f t="shared" si="1089"/>
        <v/>
      </c>
      <c r="AX1656" s="36" t="str">
        <f t="shared" si="1090"/>
        <v/>
      </c>
      <c r="AY1656" s="36" t="str">
        <f t="shared" si="1091"/>
        <v/>
      </c>
      <c r="AZ1656" s="36" t="str">
        <f t="shared" si="1092"/>
        <v/>
      </c>
      <c r="BA1656" s="36" t="str">
        <f t="shared" si="1093"/>
        <v/>
      </c>
      <c r="BB1656" s="36" t="str">
        <f t="shared" si="1094"/>
        <v/>
      </c>
      <c r="BC1656" s="36" t="str">
        <f t="shared" si="1095"/>
        <v/>
      </c>
      <c r="BD1656" s="36" t="str">
        <f t="shared" si="1096"/>
        <v/>
      </c>
      <c r="BE1656" s="36" t="str">
        <f t="shared" si="1097"/>
        <v/>
      </c>
      <c r="BF1656" s="36" t="str">
        <f t="shared" si="1098"/>
        <v/>
      </c>
      <c r="BG1656" s="36" t="str">
        <f t="shared" si="1099"/>
        <v/>
      </c>
      <c r="BH1656" s="36" t="str">
        <f t="shared" si="1100"/>
        <v/>
      </c>
      <c r="BI1656" s="36" t="str">
        <f t="shared" si="1101"/>
        <v/>
      </c>
      <c r="BJ1656" s="36" t="str">
        <f t="shared" si="1102"/>
        <v/>
      </c>
      <c r="BK1656" s="36" t="str">
        <f t="shared" si="1103"/>
        <v/>
      </c>
      <c r="BL1656" s="36" t="str">
        <f t="shared" si="1104"/>
        <v/>
      </c>
      <c r="BM1656" s="36" t="str">
        <f t="shared" si="1105"/>
        <v/>
      </c>
      <c r="BN1656" s="38" t="e">
        <f t="shared" si="1064"/>
        <v>#DIV/0!</v>
      </c>
      <c r="BO1656" s="38" t="e">
        <f t="shared" si="1065"/>
        <v>#DIV/0!</v>
      </c>
      <c r="BP1656" s="39" t="str">
        <f t="shared" si="1066"/>
        <v/>
      </c>
      <c r="BQ1656" s="39" t="str">
        <f t="shared" si="1067"/>
        <v/>
      </c>
      <c r="BR1656" s="39" t="str">
        <f t="shared" si="1068"/>
        <v/>
      </c>
      <c r="BS1656" s="39" t="str">
        <f t="shared" si="1069"/>
        <v/>
      </c>
      <c r="BT1656" s="39" t="str">
        <f t="shared" si="1070"/>
        <v/>
      </c>
      <c r="BU1656" s="39" t="str">
        <f t="shared" si="1071"/>
        <v/>
      </c>
      <c r="BV1656" s="39" t="str">
        <f t="shared" si="1072"/>
        <v/>
      </c>
      <c r="BW1656" s="39" t="str">
        <f t="shared" si="1073"/>
        <v/>
      </c>
      <c r="BX1656" s="39" t="str">
        <f t="shared" si="1074"/>
        <v/>
      </c>
      <c r="BY1656" s="39" t="str">
        <f t="shared" si="1075"/>
        <v/>
      </c>
      <c r="BZ1656" s="39" t="str">
        <f t="shared" si="1076"/>
        <v/>
      </c>
      <c r="CA1656" s="39" t="str">
        <f t="shared" si="1077"/>
        <v/>
      </c>
      <c r="CB1656" s="39" t="str">
        <f t="shared" si="1078"/>
        <v/>
      </c>
      <c r="CC1656" s="39" t="str">
        <f t="shared" si="1079"/>
        <v/>
      </c>
      <c r="CD1656" s="39" t="str">
        <f t="shared" si="1080"/>
        <v/>
      </c>
      <c r="CE1656" s="39" t="str">
        <f t="shared" si="1081"/>
        <v/>
      </c>
      <c r="CF1656" s="39" t="str">
        <f t="shared" si="1082"/>
        <v/>
      </c>
      <c r="CG1656" s="39" t="str">
        <f t="shared" si="1083"/>
        <v/>
      </c>
      <c r="CH1656" s="39" t="str">
        <f t="shared" si="1084"/>
        <v/>
      </c>
      <c r="CI1656" s="39" t="str">
        <f t="shared" si="1085"/>
        <v/>
      </c>
    </row>
    <row r="1657" spans="1:87">
      <c r="A1657" s="18"/>
      <c r="B1657" s="15" t="str">
        <f>'Gene Table'!E1656</f>
        <v>hsa-miR-2964a-5p</v>
      </c>
      <c r="C1657" s="15" t="str">
        <f>'Gene Table'!B1656</f>
        <v>E22</v>
      </c>
      <c r="D1657" s="16" t="str">
        <f>IF(SUM('Test Sample Data'!D$3:D$98)&gt;10,IF(AND(ISNUMBER('Test Sample Data'!D1656),'Test Sample Data'!D1656&lt;$B$1,'Test Sample Data'!D1656&gt;0),'Test Sample Data'!D1656,$B$1),"")</f>
        <v/>
      </c>
      <c r="E1657" s="17" t="str">
        <f>IF(SUM('Test Sample Data'!E$3:E$98)&gt;10,IF(AND(ISNUMBER('Test Sample Data'!E1656),'Test Sample Data'!E1656&lt;$B$1,'Test Sample Data'!E1656&gt;0),'Test Sample Data'!E1656,$B$1),"")</f>
        <v/>
      </c>
      <c r="F1657" s="17" t="str">
        <f>IF(SUM('Test Sample Data'!F$3:F$98)&gt;10,IF(AND(ISNUMBER('Test Sample Data'!F1656),'Test Sample Data'!F1656&lt;$B$1,'Test Sample Data'!F1656&gt;0),'Test Sample Data'!F1656,$B$1),"")</f>
        <v/>
      </c>
      <c r="G1657" s="17" t="str">
        <f>IF(SUM('Test Sample Data'!G$3:G$98)&gt;10,IF(AND(ISNUMBER('Test Sample Data'!G1656),'Test Sample Data'!G1656&lt;$B$1,'Test Sample Data'!G1656&gt;0),'Test Sample Data'!G1656,$B$1),"")</f>
        <v/>
      </c>
      <c r="H1657" s="17" t="str">
        <f>IF(SUM('Test Sample Data'!H$3:H$98)&gt;10,IF(AND(ISNUMBER('Test Sample Data'!H1656),'Test Sample Data'!H1656&lt;$B$1,'Test Sample Data'!H1656&gt;0),'Test Sample Data'!H1656,$B$1),"")</f>
        <v/>
      </c>
      <c r="I1657" s="17" t="str">
        <f>IF(SUM('Test Sample Data'!I$3:I$98)&gt;10,IF(AND(ISNUMBER('Test Sample Data'!I1656),'Test Sample Data'!I1656&lt;$B$1,'Test Sample Data'!I1656&gt;0),'Test Sample Data'!I1656,$B$1),"")</f>
        <v/>
      </c>
      <c r="J1657" s="17" t="str">
        <f>IF(SUM('Test Sample Data'!J$3:J$98)&gt;10,IF(AND(ISNUMBER('Test Sample Data'!J1656),'Test Sample Data'!J1656&lt;$B$1,'Test Sample Data'!J1656&gt;0),'Test Sample Data'!J1656,$B$1),"")</f>
        <v/>
      </c>
      <c r="K1657" s="17" t="str">
        <f>IF(SUM('Test Sample Data'!K$3:K$98)&gt;10,IF(AND(ISNUMBER('Test Sample Data'!K1656),'Test Sample Data'!K1656&lt;$B$1,'Test Sample Data'!K1656&gt;0),'Test Sample Data'!K1656,$B$1),"")</f>
        <v/>
      </c>
      <c r="L1657" s="17" t="str">
        <f>IF(SUM('Test Sample Data'!L$3:L$98)&gt;10,IF(AND(ISNUMBER('Test Sample Data'!L1656),'Test Sample Data'!L1656&lt;$B$1,'Test Sample Data'!L1656&gt;0),'Test Sample Data'!L1656,$B$1),"")</f>
        <v/>
      </c>
      <c r="M1657" s="17" t="str">
        <f>IF(SUM('Test Sample Data'!M$3:M$98)&gt;10,IF(AND(ISNUMBER('Test Sample Data'!M1656),'Test Sample Data'!M1656&lt;$B$1,'Test Sample Data'!M1656&gt;0),'Test Sample Data'!M1656,$B$1),"")</f>
        <v/>
      </c>
      <c r="N1657" s="17" t="str">
        <f>'Gene Table'!E1656</f>
        <v>hsa-miR-2964a-5p</v>
      </c>
      <c r="O1657" s="17" t="str">
        <f>'Gene Table'!B1656</f>
        <v>E22</v>
      </c>
      <c r="P1657" s="17" t="str">
        <f>IF(SUM('Control Sample Data'!D$3:D$98)&gt;10,IF(AND(ISNUMBER('Control Sample Data'!D1656),'Control Sample Data'!D1656&lt;$B$1,'Control Sample Data'!D1656&gt;0),'Control Sample Data'!D1656,$B$1),"")</f>
        <v/>
      </c>
      <c r="Q1657" s="17" t="str">
        <f>IF(SUM('Control Sample Data'!E$3:E$98)&gt;10,IF(AND(ISNUMBER('Control Sample Data'!E1656),'Control Sample Data'!E1656&lt;$B$1,'Control Sample Data'!E1656&gt;0),'Control Sample Data'!E1656,$B$1),"")</f>
        <v/>
      </c>
      <c r="R1657" s="17" t="str">
        <f>IF(SUM('Control Sample Data'!F$3:F$98)&gt;10,IF(AND(ISNUMBER('Control Sample Data'!F1656),'Control Sample Data'!F1656&lt;$B$1,'Control Sample Data'!F1656&gt;0),'Control Sample Data'!F1656,$B$1),"")</f>
        <v/>
      </c>
      <c r="S1657" s="17" t="str">
        <f>IF(SUM('Control Sample Data'!G$3:G$98)&gt;10,IF(AND(ISNUMBER('Control Sample Data'!G1656),'Control Sample Data'!G1656&lt;$B$1,'Control Sample Data'!G1656&gt;0),'Control Sample Data'!G1656,$B$1),"")</f>
        <v/>
      </c>
      <c r="T1657" s="17" t="str">
        <f>IF(SUM('Control Sample Data'!H$3:H$98)&gt;10,IF(AND(ISNUMBER('Control Sample Data'!H1656),'Control Sample Data'!H1656&lt;$B$1,'Control Sample Data'!H1656&gt;0),'Control Sample Data'!H1656,$B$1),"")</f>
        <v/>
      </c>
      <c r="U1657" s="17" t="str">
        <f>IF(SUM('Control Sample Data'!I$3:I$98)&gt;10,IF(AND(ISNUMBER('Control Sample Data'!I1656),'Control Sample Data'!I1656&lt;$B$1,'Control Sample Data'!I1656&gt;0),'Control Sample Data'!I1656,$B$1),"")</f>
        <v/>
      </c>
      <c r="V1657" s="17" t="str">
        <f>IF(SUM('Control Sample Data'!J$3:J$98)&gt;10,IF(AND(ISNUMBER('Control Sample Data'!J1656),'Control Sample Data'!J1656&lt;$B$1,'Control Sample Data'!J1656&gt;0),'Control Sample Data'!J1656,$B$1),"")</f>
        <v/>
      </c>
      <c r="W1657" s="17" t="str">
        <f>IF(SUM('Control Sample Data'!K$3:K$98)&gt;10,IF(AND(ISNUMBER('Control Sample Data'!K1656),'Control Sample Data'!K1656&lt;$B$1,'Control Sample Data'!K1656&gt;0),'Control Sample Data'!K1656,$B$1),"")</f>
        <v/>
      </c>
      <c r="X1657" s="17" t="str">
        <f>IF(SUM('Control Sample Data'!L$3:L$98)&gt;10,IF(AND(ISNUMBER('Control Sample Data'!L1656),'Control Sample Data'!L1656&lt;$B$1,'Control Sample Data'!L1656&gt;0),'Control Sample Data'!L1656,$B$1),"")</f>
        <v/>
      </c>
      <c r="Y1657" s="17" t="str">
        <f>IF(SUM('Control Sample Data'!M$3:M$98)&gt;10,IF(AND(ISNUMBER('Control Sample Data'!M1656),'Control Sample Data'!M1656&lt;$B$1,'Control Sample Data'!M1656&gt;0),'Control Sample Data'!M1656,$B$1),"")</f>
        <v/>
      </c>
      <c r="AT1657" s="36" t="str">
        <f t="shared" si="1086"/>
        <v/>
      </c>
      <c r="AU1657" s="36" t="str">
        <f t="shared" si="1087"/>
        <v/>
      </c>
      <c r="AV1657" s="36" t="str">
        <f t="shared" si="1088"/>
        <v/>
      </c>
      <c r="AW1657" s="36" t="str">
        <f t="shared" si="1089"/>
        <v/>
      </c>
      <c r="AX1657" s="36" t="str">
        <f t="shared" si="1090"/>
        <v/>
      </c>
      <c r="AY1657" s="36" t="str">
        <f t="shared" si="1091"/>
        <v/>
      </c>
      <c r="AZ1657" s="36" t="str">
        <f t="shared" si="1092"/>
        <v/>
      </c>
      <c r="BA1657" s="36" t="str">
        <f t="shared" si="1093"/>
        <v/>
      </c>
      <c r="BB1657" s="36" t="str">
        <f t="shared" si="1094"/>
        <v/>
      </c>
      <c r="BC1657" s="36" t="str">
        <f t="shared" si="1095"/>
        <v/>
      </c>
      <c r="BD1657" s="36" t="str">
        <f t="shared" si="1096"/>
        <v/>
      </c>
      <c r="BE1657" s="36" t="str">
        <f t="shared" si="1097"/>
        <v/>
      </c>
      <c r="BF1657" s="36" t="str">
        <f t="shared" si="1098"/>
        <v/>
      </c>
      <c r="BG1657" s="36" t="str">
        <f t="shared" si="1099"/>
        <v/>
      </c>
      <c r="BH1657" s="36" t="str">
        <f t="shared" si="1100"/>
        <v/>
      </c>
      <c r="BI1657" s="36" t="str">
        <f t="shared" si="1101"/>
        <v/>
      </c>
      <c r="BJ1657" s="36" t="str">
        <f t="shared" si="1102"/>
        <v/>
      </c>
      <c r="BK1657" s="36" t="str">
        <f t="shared" si="1103"/>
        <v/>
      </c>
      <c r="BL1657" s="36" t="str">
        <f t="shared" si="1104"/>
        <v/>
      </c>
      <c r="BM1657" s="36" t="str">
        <f t="shared" si="1105"/>
        <v/>
      </c>
      <c r="BN1657" s="38" t="e">
        <f t="shared" si="1064"/>
        <v>#DIV/0!</v>
      </c>
      <c r="BO1657" s="38" t="e">
        <f t="shared" si="1065"/>
        <v>#DIV/0!</v>
      </c>
      <c r="BP1657" s="39" t="str">
        <f t="shared" si="1066"/>
        <v/>
      </c>
      <c r="BQ1657" s="39" t="str">
        <f t="shared" si="1067"/>
        <v/>
      </c>
      <c r="BR1657" s="39" t="str">
        <f t="shared" si="1068"/>
        <v/>
      </c>
      <c r="BS1657" s="39" t="str">
        <f t="shared" si="1069"/>
        <v/>
      </c>
      <c r="BT1657" s="39" t="str">
        <f t="shared" si="1070"/>
        <v/>
      </c>
      <c r="BU1657" s="39" t="str">
        <f t="shared" si="1071"/>
        <v/>
      </c>
      <c r="BV1657" s="39" t="str">
        <f t="shared" si="1072"/>
        <v/>
      </c>
      <c r="BW1657" s="39" t="str">
        <f t="shared" si="1073"/>
        <v/>
      </c>
      <c r="BX1657" s="39" t="str">
        <f t="shared" si="1074"/>
        <v/>
      </c>
      <c r="BY1657" s="39" t="str">
        <f t="shared" si="1075"/>
        <v/>
      </c>
      <c r="BZ1657" s="39" t="str">
        <f t="shared" si="1076"/>
        <v/>
      </c>
      <c r="CA1657" s="39" t="str">
        <f t="shared" si="1077"/>
        <v/>
      </c>
      <c r="CB1657" s="39" t="str">
        <f t="shared" si="1078"/>
        <v/>
      </c>
      <c r="CC1657" s="39" t="str">
        <f t="shared" si="1079"/>
        <v/>
      </c>
      <c r="CD1657" s="39" t="str">
        <f t="shared" si="1080"/>
        <v/>
      </c>
      <c r="CE1657" s="39" t="str">
        <f t="shared" si="1081"/>
        <v/>
      </c>
      <c r="CF1657" s="39" t="str">
        <f t="shared" si="1082"/>
        <v/>
      </c>
      <c r="CG1657" s="39" t="str">
        <f t="shared" si="1083"/>
        <v/>
      </c>
      <c r="CH1657" s="39" t="str">
        <f t="shared" si="1084"/>
        <v/>
      </c>
      <c r="CI1657" s="39" t="str">
        <f t="shared" si="1085"/>
        <v/>
      </c>
    </row>
    <row r="1658" spans="1:87">
      <c r="A1658" s="18"/>
      <c r="B1658" s="15" t="str">
        <f>'Gene Table'!E1657</f>
        <v>hsa-miR-4756-5p</v>
      </c>
      <c r="C1658" s="15" t="str">
        <f>'Gene Table'!B1657</f>
        <v>E23</v>
      </c>
      <c r="D1658" s="16" t="str">
        <f>IF(SUM('Test Sample Data'!D$3:D$98)&gt;10,IF(AND(ISNUMBER('Test Sample Data'!D1657),'Test Sample Data'!D1657&lt;$B$1,'Test Sample Data'!D1657&gt;0),'Test Sample Data'!D1657,$B$1),"")</f>
        <v/>
      </c>
      <c r="E1658" s="17" t="str">
        <f>IF(SUM('Test Sample Data'!E$3:E$98)&gt;10,IF(AND(ISNUMBER('Test Sample Data'!E1657),'Test Sample Data'!E1657&lt;$B$1,'Test Sample Data'!E1657&gt;0),'Test Sample Data'!E1657,$B$1),"")</f>
        <v/>
      </c>
      <c r="F1658" s="17" t="str">
        <f>IF(SUM('Test Sample Data'!F$3:F$98)&gt;10,IF(AND(ISNUMBER('Test Sample Data'!F1657),'Test Sample Data'!F1657&lt;$B$1,'Test Sample Data'!F1657&gt;0),'Test Sample Data'!F1657,$B$1),"")</f>
        <v/>
      </c>
      <c r="G1658" s="17" t="str">
        <f>IF(SUM('Test Sample Data'!G$3:G$98)&gt;10,IF(AND(ISNUMBER('Test Sample Data'!G1657),'Test Sample Data'!G1657&lt;$B$1,'Test Sample Data'!G1657&gt;0),'Test Sample Data'!G1657,$B$1),"")</f>
        <v/>
      </c>
      <c r="H1658" s="17" t="str">
        <f>IF(SUM('Test Sample Data'!H$3:H$98)&gt;10,IF(AND(ISNUMBER('Test Sample Data'!H1657),'Test Sample Data'!H1657&lt;$B$1,'Test Sample Data'!H1657&gt;0),'Test Sample Data'!H1657,$B$1),"")</f>
        <v/>
      </c>
      <c r="I1658" s="17" t="str">
        <f>IF(SUM('Test Sample Data'!I$3:I$98)&gt;10,IF(AND(ISNUMBER('Test Sample Data'!I1657),'Test Sample Data'!I1657&lt;$B$1,'Test Sample Data'!I1657&gt;0),'Test Sample Data'!I1657,$B$1),"")</f>
        <v/>
      </c>
      <c r="J1658" s="17" t="str">
        <f>IF(SUM('Test Sample Data'!J$3:J$98)&gt;10,IF(AND(ISNUMBER('Test Sample Data'!J1657),'Test Sample Data'!J1657&lt;$B$1,'Test Sample Data'!J1657&gt;0),'Test Sample Data'!J1657,$B$1),"")</f>
        <v/>
      </c>
      <c r="K1658" s="17" t="str">
        <f>IF(SUM('Test Sample Data'!K$3:K$98)&gt;10,IF(AND(ISNUMBER('Test Sample Data'!K1657),'Test Sample Data'!K1657&lt;$B$1,'Test Sample Data'!K1657&gt;0),'Test Sample Data'!K1657,$B$1),"")</f>
        <v/>
      </c>
      <c r="L1658" s="17" t="str">
        <f>IF(SUM('Test Sample Data'!L$3:L$98)&gt;10,IF(AND(ISNUMBER('Test Sample Data'!L1657),'Test Sample Data'!L1657&lt;$B$1,'Test Sample Data'!L1657&gt;0),'Test Sample Data'!L1657,$B$1),"")</f>
        <v/>
      </c>
      <c r="M1658" s="17" t="str">
        <f>IF(SUM('Test Sample Data'!M$3:M$98)&gt;10,IF(AND(ISNUMBER('Test Sample Data'!M1657),'Test Sample Data'!M1657&lt;$B$1,'Test Sample Data'!M1657&gt;0),'Test Sample Data'!M1657,$B$1),"")</f>
        <v/>
      </c>
      <c r="N1658" s="17" t="str">
        <f>'Gene Table'!E1657</f>
        <v>hsa-miR-4756-5p</v>
      </c>
      <c r="O1658" s="17" t="str">
        <f>'Gene Table'!B1657</f>
        <v>E23</v>
      </c>
      <c r="P1658" s="17" t="str">
        <f>IF(SUM('Control Sample Data'!D$3:D$98)&gt;10,IF(AND(ISNUMBER('Control Sample Data'!D1657),'Control Sample Data'!D1657&lt;$B$1,'Control Sample Data'!D1657&gt;0),'Control Sample Data'!D1657,$B$1),"")</f>
        <v/>
      </c>
      <c r="Q1658" s="17" t="str">
        <f>IF(SUM('Control Sample Data'!E$3:E$98)&gt;10,IF(AND(ISNUMBER('Control Sample Data'!E1657),'Control Sample Data'!E1657&lt;$B$1,'Control Sample Data'!E1657&gt;0),'Control Sample Data'!E1657,$B$1),"")</f>
        <v/>
      </c>
      <c r="R1658" s="17" t="str">
        <f>IF(SUM('Control Sample Data'!F$3:F$98)&gt;10,IF(AND(ISNUMBER('Control Sample Data'!F1657),'Control Sample Data'!F1657&lt;$B$1,'Control Sample Data'!F1657&gt;0),'Control Sample Data'!F1657,$B$1),"")</f>
        <v/>
      </c>
      <c r="S1658" s="17" t="str">
        <f>IF(SUM('Control Sample Data'!G$3:G$98)&gt;10,IF(AND(ISNUMBER('Control Sample Data'!G1657),'Control Sample Data'!G1657&lt;$B$1,'Control Sample Data'!G1657&gt;0),'Control Sample Data'!G1657,$B$1),"")</f>
        <v/>
      </c>
      <c r="T1658" s="17" t="str">
        <f>IF(SUM('Control Sample Data'!H$3:H$98)&gt;10,IF(AND(ISNUMBER('Control Sample Data'!H1657),'Control Sample Data'!H1657&lt;$B$1,'Control Sample Data'!H1657&gt;0),'Control Sample Data'!H1657,$B$1),"")</f>
        <v/>
      </c>
      <c r="U1658" s="17" t="str">
        <f>IF(SUM('Control Sample Data'!I$3:I$98)&gt;10,IF(AND(ISNUMBER('Control Sample Data'!I1657),'Control Sample Data'!I1657&lt;$B$1,'Control Sample Data'!I1657&gt;0),'Control Sample Data'!I1657,$B$1),"")</f>
        <v/>
      </c>
      <c r="V1658" s="17" t="str">
        <f>IF(SUM('Control Sample Data'!J$3:J$98)&gt;10,IF(AND(ISNUMBER('Control Sample Data'!J1657),'Control Sample Data'!J1657&lt;$B$1,'Control Sample Data'!J1657&gt;0),'Control Sample Data'!J1657,$B$1),"")</f>
        <v/>
      </c>
      <c r="W1658" s="17" t="str">
        <f>IF(SUM('Control Sample Data'!K$3:K$98)&gt;10,IF(AND(ISNUMBER('Control Sample Data'!K1657),'Control Sample Data'!K1657&lt;$B$1,'Control Sample Data'!K1657&gt;0),'Control Sample Data'!K1657,$B$1),"")</f>
        <v/>
      </c>
      <c r="X1658" s="17" t="str">
        <f>IF(SUM('Control Sample Data'!L$3:L$98)&gt;10,IF(AND(ISNUMBER('Control Sample Data'!L1657),'Control Sample Data'!L1657&lt;$B$1,'Control Sample Data'!L1657&gt;0),'Control Sample Data'!L1657,$B$1),"")</f>
        <v/>
      </c>
      <c r="Y1658" s="17" t="str">
        <f>IF(SUM('Control Sample Data'!M$3:M$98)&gt;10,IF(AND(ISNUMBER('Control Sample Data'!M1657),'Control Sample Data'!M1657&lt;$B$1,'Control Sample Data'!M1657&gt;0),'Control Sample Data'!M1657,$B$1),"")</f>
        <v/>
      </c>
      <c r="AT1658" s="36" t="str">
        <f t="shared" si="1086"/>
        <v/>
      </c>
      <c r="AU1658" s="36" t="str">
        <f t="shared" si="1087"/>
        <v/>
      </c>
      <c r="AV1658" s="36" t="str">
        <f t="shared" si="1088"/>
        <v/>
      </c>
      <c r="AW1658" s="36" t="str">
        <f t="shared" si="1089"/>
        <v/>
      </c>
      <c r="AX1658" s="36" t="str">
        <f t="shared" si="1090"/>
        <v/>
      </c>
      <c r="AY1658" s="36" t="str">
        <f t="shared" si="1091"/>
        <v/>
      </c>
      <c r="AZ1658" s="36" t="str">
        <f t="shared" si="1092"/>
        <v/>
      </c>
      <c r="BA1658" s="36" t="str">
        <f t="shared" si="1093"/>
        <v/>
      </c>
      <c r="BB1658" s="36" t="str">
        <f t="shared" si="1094"/>
        <v/>
      </c>
      <c r="BC1658" s="36" t="str">
        <f t="shared" si="1095"/>
        <v/>
      </c>
      <c r="BD1658" s="36" t="str">
        <f t="shared" si="1096"/>
        <v/>
      </c>
      <c r="BE1658" s="36" t="str">
        <f t="shared" si="1097"/>
        <v/>
      </c>
      <c r="BF1658" s="36" t="str">
        <f t="shared" si="1098"/>
        <v/>
      </c>
      <c r="BG1658" s="36" t="str">
        <f t="shared" si="1099"/>
        <v/>
      </c>
      <c r="BH1658" s="36" t="str">
        <f t="shared" si="1100"/>
        <v/>
      </c>
      <c r="BI1658" s="36" t="str">
        <f t="shared" si="1101"/>
        <v/>
      </c>
      <c r="BJ1658" s="36" t="str">
        <f t="shared" si="1102"/>
        <v/>
      </c>
      <c r="BK1658" s="36" t="str">
        <f t="shared" si="1103"/>
        <v/>
      </c>
      <c r="BL1658" s="36" t="str">
        <f t="shared" si="1104"/>
        <v/>
      </c>
      <c r="BM1658" s="36" t="str">
        <f t="shared" si="1105"/>
        <v/>
      </c>
      <c r="BN1658" s="38" t="e">
        <f t="shared" si="1064"/>
        <v>#DIV/0!</v>
      </c>
      <c r="BO1658" s="38" t="e">
        <f t="shared" si="1065"/>
        <v>#DIV/0!</v>
      </c>
      <c r="BP1658" s="39" t="str">
        <f t="shared" si="1066"/>
        <v/>
      </c>
      <c r="BQ1658" s="39" t="str">
        <f t="shared" si="1067"/>
        <v/>
      </c>
      <c r="BR1658" s="39" t="str">
        <f t="shared" si="1068"/>
        <v/>
      </c>
      <c r="BS1658" s="39" t="str">
        <f t="shared" si="1069"/>
        <v/>
      </c>
      <c r="BT1658" s="39" t="str">
        <f t="shared" si="1070"/>
        <v/>
      </c>
      <c r="BU1658" s="39" t="str">
        <f t="shared" si="1071"/>
        <v/>
      </c>
      <c r="BV1658" s="39" t="str">
        <f t="shared" si="1072"/>
        <v/>
      </c>
      <c r="BW1658" s="39" t="str">
        <f t="shared" si="1073"/>
        <v/>
      </c>
      <c r="BX1658" s="39" t="str">
        <f t="shared" si="1074"/>
        <v/>
      </c>
      <c r="BY1658" s="39" t="str">
        <f t="shared" si="1075"/>
        <v/>
      </c>
      <c r="BZ1658" s="39" t="str">
        <f t="shared" si="1076"/>
        <v/>
      </c>
      <c r="CA1658" s="39" t="str">
        <f t="shared" si="1077"/>
        <v/>
      </c>
      <c r="CB1658" s="39" t="str">
        <f t="shared" si="1078"/>
        <v/>
      </c>
      <c r="CC1658" s="39" t="str">
        <f t="shared" si="1079"/>
        <v/>
      </c>
      <c r="CD1658" s="39" t="str">
        <f t="shared" si="1080"/>
        <v/>
      </c>
      <c r="CE1658" s="39" t="str">
        <f t="shared" si="1081"/>
        <v/>
      </c>
      <c r="CF1658" s="39" t="str">
        <f t="shared" si="1082"/>
        <v/>
      </c>
      <c r="CG1658" s="39" t="str">
        <f t="shared" si="1083"/>
        <v/>
      </c>
      <c r="CH1658" s="39" t="str">
        <f t="shared" si="1084"/>
        <v/>
      </c>
      <c r="CI1658" s="39" t="str">
        <f t="shared" si="1085"/>
        <v/>
      </c>
    </row>
    <row r="1659" spans="1:87">
      <c r="A1659" s="18"/>
      <c r="B1659" s="15" t="str">
        <f>'Gene Table'!E1658</f>
        <v>hsa-miR-3960</v>
      </c>
      <c r="C1659" s="15" t="str">
        <f>'Gene Table'!B1658</f>
        <v>E24</v>
      </c>
      <c r="D1659" s="16" t="str">
        <f>IF(SUM('Test Sample Data'!D$3:D$98)&gt;10,IF(AND(ISNUMBER('Test Sample Data'!D1658),'Test Sample Data'!D1658&lt;$B$1,'Test Sample Data'!D1658&gt;0),'Test Sample Data'!D1658,$B$1),"")</f>
        <v/>
      </c>
      <c r="E1659" s="17" t="str">
        <f>IF(SUM('Test Sample Data'!E$3:E$98)&gt;10,IF(AND(ISNUMBER('Test Sample Data'!E1658),'Test Sample Data'!E1658&lt;$B$1,'Test Sample Data'!E1658&gt;0),'Test Sample Data'!E1658,$B$1),"")</f>
        <v/>
      </c>
      <c r="F1659" s="17" t="str">
        <f>IF(SUM('Test Sample Data'!F$3:F$98)&gt;10,IF(AND(ISNUMBER('Test Sample Data'!F1658),'Test Sample Data'!F1658&lt;$B$1,'Test Sample Data'!F1658&gt;0),'Test Sample Data'!F1658,$B$1),"")</f>
        <v/>
      </c>
      <c r="G1659" s="17" t="str">
        <f>IF(SUM('Test Sample Data'!G$3:G$98)&gt;10,IF(AND(ISNUMBER('Test Sample Data'!G1658),'Test Sample Data'!G1658&lt;$B$1,'Test Sample Data'!G1658&gt;0),'Test Sample Data'!G1658,$B$1),"")</f>
        <v/>
      </c>
      <c r="H1659" s="17" t="str">
        <f>IF(SUM('Test Sample Data'!H$3:H$98)&gt;10,IF(AND(ISNUMBER('Test Sample Data'!H1658),'Test Sample Data'!H1658&lt;$B$1,'Test Sample Data'!H1658&gt;0),'Test Sample Data'!H1658,$B$1),"")</f>
        <v/>
      </c>
      <c r="I1659" s="17" t="str">
        <f>IF(SUM('Test Sample Data'!I$3:I$98)&gt;10,IF(AND(ISNUMBER('Test Sample Data'!I1658),'Test Sample Data'!I1658&lt;$B$1,'Test Sample Data'!I1658&gt;0),'Test Sample Data'!I1658,$B$1),"")</f>
        <v/>
      </c>
      <c r="J1659" s="17" t="str">
        <f>IF(SUM('Test Sample Data'!J$3:J$98)&gt;10,IF(AND(ISNUMBER('Test Sample Data'!J1658),'Test Sample Data'!J1658&lt;$B$1,'Test Sample Data'!J1658&gt;0),'Test Sample Data'!J1658,$B$1),"")</f>
        <v/>
      </c>
      <c r="K1659" s="17" t="str">
        <f>IF(SUM('Test Sample Data'!K$3:K$98)&gt;10,IF(AND(ISNUMBER('Test Sample Data'!K1658),'Test Sample Data'!K1658&lt;$B$1,'Test Sample Data'!K1658&gt;0),'Test Sample Data'!K1658,$B$1),"")</f>
        <v/>
      </c>
      <c r="L1659" s="17" t="str">
        <f>IF(SUM('Test Sample Data'!L$3:L$98)&gt;10,IF(AND(ISNUMBER('Test Sample Data'!L1658),'Test Sample Data'!L1658&lt;$B$1,'Test Sample Data'!L1658&gt;0),'Test Sample Data'!L1658,$B$1),"")</f>
        <v/>
      </c>
      <c r="M1659" s="17" t="str">
        <f>IF(SUM('Test Sample Data'!M$3:M$98)&gt;10,IF(AND(ISNUMBER('Test Sample Data'!M1658),'Test Sample Data'!M1658&lt;$B$1,'Test Sample Data'!M1658&gt;0),'Test Sample Data'!M1658,$B$1),"")</f>
        <v/>
      </c>
      <c r="N1659" s="17" t="str">
        <f>'Gene Table'!E1658</f>
        <v>hsa-miR-3960</v>
      </c>
      <c r="O1659" s="17" t="str">
        <f>'Gene Table'!B1658</f>
        <v>E24</v>
      </c>
      <c r="P1659" s="17" t="str">
        <f>IF(SUM('Control Sample Data'!D$3:D$98)&gt;10,IF(AND(ISNUMBER('Control Sample Data'!D1658),'Control Sample Data'!D1658&lt;$B$1,'Control Sample Data'!D1658&gt;0),'Control Sample Data'!D1658,$B$1),"")</f>
        <v/>
      </c>
      <c r="Q1659" s="17" t="str">
        <f>IF(SUM('Control Sample Data'!E$3:E$98)&gt;10,IF(AND(ISNUMBER('Control Sample Data'!E1658),'Control Sample Data'!E1658&lt;$B$1,'Control Sample Data'!E1658&gt;0),'Control Sample Data'!E1658,$B$1),"")</f>
        <v/>
      </c>
      <c r="R1659" s="17" t="str">
        <f>IF(SUM('Control Sample Data'!F$3:F$98)&gt;10,IF(AND(ISNUMBER('Control Sample Data'!F1658),'Control Sample Data'!F1658&lt;$B$1,'Control Sample Data'!F1658&gt;0),'Control Sample Data'!F1658,$B$1),"")</f>
        <v/>
      </c>
      <c r="S1659" s="17" t="str">
        <f>IF(SUM('Control Sample Data'!G$3:G$98)&gt;10,IF(AND(ISNUMBER('Control Sample Data'!G1658),'Control Sample Data'!G1658&lt;$B$1,'Control Sample Data'!G1658&gt;0),'Control Sample Data'!G1658,$B$1),"")</f>
        <v/>
      </c>
      <c r="T1659" s="17" t="str">
        <f>IF(SUM('Control Sample Data'!H$3:H$98)&gt;10,IF(AND(ISNUMBER('Control Sample Data'!H1658),'Control Sample Data'!H1658&lt;$B$1,'Control Sample Data'!H1658&gt;0),'Control Sample Data'!H1658,$B$1),"")</f>
        <v/>
      </c>
      <c r="U1659" s="17" t="str">
        <f>IF(SUM('Control Sample Data'!I$3:I$98)&gt;10,IF(AND(ISNUMBER('Control Sample Data'!I1658),'Control Sample Data'!I1658&lt;$B$1,'Control Sample Data'!I1658&gt;0),'Control Sample Data'!I1658,$B$1),"")</f>
        <v/>
      </c>
      <c r="V1659" s="17" t="str">
        <f>IF(SUM('Control Sample Data'!J$3:J$98)&gt;10,IF(AND(ISNUMBER('Control Sample Data'!J1658),'Control Sample Data'!J1658&lt;$B$1,'Control Sample Data'!J1658&gt;0),'Control Sample Data'!J1658,$B$1),"")</f>
        <v/>
      </c>
      <c r="W1659" s="17" t="str">
        <f>IF(SUM('Control Sample Data'!K$3:K$98)&gt;10,IF(AND(ISNUMBER('Control Sample Data'!K1658),'Control Sample Data'!K1658&lt;$B$1,'Control Sample Data'!K1658&gt;0),'Control Sample Data'!K1658,$B$1),"")</f>
        <v/>
      </c>
      <c r="X1659" s="17" t="str">
        <f>IF(SUM('Control Sample Data'!L$3:L$98)&gt;10,IF(AND(ISNUMBER('Control Sample Data'!L1658),'Control Sample Data'!L1658&lt;$B$1,'Control Sample Data'!L1658&gt;0),'Control Sample Data'!L1658,$B$1),"")</f>
        <v/>
      </c>
      <c r="Y1659" s="17" t="str">
        <f>IF(SUM('Control Sample Data'!M$3:M$98)&gt;10,IF(AND(ISNUMBER('Control Sample Data'!M1658),'Control Sample Data'!M1658&lt;$B$1,'Control Sample Data'!M1658&gt;0),'Control Sample Data'!M1658,$B$1),"")</f>
        <v/>
      </c>
      <c r="AT1659" s="36" t="str">
        <f t="shared" si="1086"/>
        <v/>
      </c>
      <c r="AU1659" s="36" t="str">
        <f t="shared" si="1087"/>
        <v/>
      </c>
      <c r="AV1659" s="36" t="str">
        <f t="shared" si="1088"/>
        <v/>
      </c>
      <c r="AW1659" s="36" t="str">
        <f t="shared" si="1089"/>
        <v/>
      </c>
      <c r="AX1659" s="36" t="str">
        <f t="shared" si="1090"/>
        <v/>
      </c>
      <c r="AY1659" s="36" t="str">
        <f t="shared" si="1091"/>
        <v/>
      </c>
      <c r="AZ1659" s="36" t="str">
        <f t="shared" si="1092"/>
        <v/>
      </c>
      <c r="BA1659" s="36" t="str">
        <f t="shared" si="1093"/>
        <v/>
      </c>
      <c r="BB1659" s="36" t="str">
        <f t="shared" si="1094"/>
        <v/>
      </c>
      <c r="BC1659" s="36" t="str">
        <f t="shared" si="1095"/>
        <v/>
      </c>
      <c r="BD1659" s="36" t="str">
        <f t="shared" si="1096"/>
        <v/>
      </c>
      <c r="BE1659" s="36" t="str">
        <f t="shared" si="1097"/>
        <v/>
      </c>
      <c r="BF1659" s="36" t="str">
        <f t="shared" si="1098"/>
        <v/>
      </c>
      <c r="BG1659" s="36" t="str">
        <f t="shared" si="1099"/>
        <v/>
      </c>
      <c r="BH1659" s="36" t="str">
        <f t="shared" si="1100"/>
        <v/>
      </c>
      <c r="BI1659" s="36" t="str">
        <f t="shared" si="1101"/>
        <v/>
      </c>
      <c r="BJ1659" s="36" t="str">
        <f t="shared" si="1102"/>
        <v/>
      </c>
      <c r="BK1659" s="36" t="str">
        <f t="shared" si="1103"/>
        <v/>
      </c>
      <c r="BL1659" s="36" t="str">
        <f t="shared" si="1104"/>
        <v/>
      </c>
      <c r="BM1659" s="36" t="str">
        <f t="shared" si="1105"/>
        <v/>
      </c>
      <c r="BN1659" s="38" t="e">
        <f t="shared" si="1064"/>
        <v>#DIV/0!</v>
      </c>
      <c r="BO1659" s="38" t="e">
        <f t="shared" si="1065"/>
        <v>#DIV/0!</v>
      </c>
      <c r="BP1659" s="39" t="str">
        <f t="shared" si="1066"/>
        <v/>
      </c>
      <c r="BQ1659" s="39" t="str">
        <f t="shared" si="1067"/>
        <v/>
      </c>
      <c r="BR1659" s="39" t="str">
        <f t="shared" si="1068"/>
        <v/>
      </c>
      <c r="BS1659" s="39" t="str">
        <f t="shared" si="1069"/>
        <v/>
      </c>
      <c r="BT1659" s="39" t="str">
        <f t="shared" si="1070"/>
        <v/>
      </c>
      <c r="BU1659" s="39" t="str">
        <f t="shared" si="1071"/>
        <v/>
      </c>
      <c r="BV1659" s="39" t="str">
        <f t="shared" si="1072"/>
        <v/>
      </c>
      <c r="BW1659" s="39" t="str">
        <f t="shared" si="1073"/>
        <v/>
      </c>
      <c r="BX1659" s="39" t="str">
        <f t="shared" si="1074"/>
        <v/>
      </c>
      <c r="BY1659" s="39" t="str">
        <f t="shared" si="1075"/>
        <v/>
      </c>
      <c r="BZ1659" s="39" t="str">
        <f t="shared" si="1076"/>
        <v/>
      </c>
      <c r="CA1659" s="39" t="str">
        <f t="shared" si="1077"/>
        <v/>
      </c>
      <c r="CB1659" s="39" t="str">
        <f t="shared" si="1078"/>
        <v/>
      </c>
      <c r="CC1659" s="39" t="str">
        <f t="shared" si="1079"/>
        <v/>
      </c>
      <c r="CD1659" s="39" t="str">
        <f t="shared" si="1080"/>
        <v/>
      </c>
      <c r="CE1659" s="39" t="str">
        <f t="shared" si="1081"/>
        <v/>
      </c>
      <c r="CF1659" s="39" t="str">
        <f t="shared" si="1082"/>
        <v/>
      </c>
      <c r="CG1659" s="39" t="str">
        <f t="shared" si="1083"/>
        <v/>
      </c>
      <c r="CH1659" s="39" t="str">
        <f t="shared" si="1084"/>
        <v/>
      </c>
      <c r="CI1659" s="39" t="str">
        <f t="shared" si="1085"/>
        <v/>
      </c>
    </row>
    <row r="1660" spans="1:87">
      <c r="A1660" s="18"/>
      <c r="B1660" s="15" t="str">
        <f>'Gene Table'!E1659</f>
        <v>hsa-miR-1295b-5p</v>
      </c>
      <c r="C1660" s="15" t="str">
        <f>'Gene Table'!B1659</f>
        <v>F01</v>
      </c>
      <c r="D1660" s="16" t="str">
        <f>IF(SUM('Test Sample Data'!D$3:D$98)&gt;10,IF(AND(ISNUMBER('Test Sample Data'!D1659),'Test Sample Data'!D1659&lt;$B$1,'Test Sample Data'!D1659&gt;0),'Test Sample Data'!D1659,$B$1),"")</f>
        <v/>
      </c>
      <c r="E1660" s="17" t="str">
        <f>IF(SUM('Test Sample Data'!E$3:E$98)&gt;10,IF(AND(ISNUMBER('Test Sample Data'!E1659),'Test Sample Data'!E1659&lt;$B$1,'Test Sample Data'!E1659&gt;0),'Test Sample Data'!E1659,$B$1),"")</f>
        <v/>
      </c>
      <c r="F1660" s="17" t="str">
        <f>IF(SUM('Test Sample Data'!F$3:F$98)&gt;10,IF(AND(ISNUMBER('Test Sample Data'!F1659),'Test Sample Data'!F1659&lt;$B$1,'Test Sample Data'!F1659&gt;0),'Test Sample Data'!F1659,$B$1),"")</f>
        <v/>
      </c>
      <c r="G1660" s="17" t="str">
        <f>IF(SUM('Test Sample Data'!G$3:G$98)&gt;10,IF(AND(ISNUMBER('Test Sample Data'!G1659),'Test Sample Data'!G1659&lt;$B$1,'Test Sample Data'!G1659&gt;0),'Test Sample Data'!G1659,$B$1),"")</f>
        <v/>
      </c>
      <c r="H1660" s="17" t="str">
        <f>IF(SUM('Test Sample Data'!H$3:H$98)&gt;10,IF(AND(ISNUMBER('Test Sample Data'!H1659),'Test Sample Data'!H1659&lt;$B$1,'Test Sample Data'!H1659&gt;0),'Test Sample Data'!H1659,$B$1),"")</f>
        <v/>
      </c>
      <c r="I1660" s="17" t="str">
        <f>IF(SUM('Test Sample Data'!I$3:I$98)&gt;10,IF(AND(ISNUMBER('Test Sample Data'!I1659),'Test Sample Data'!I1659&lt;$B$1,'Test Sample Data'!I1659&gt;0),'Test Sample Data'!I1659,$B$1),"")</f>
        <v/>
      </c>
      <c r="J1660" s="17" t="str">
        <f>IF(SUM('Test Sample Data'!J$3:J$98)&gt;10,IF(AND(ISNUMBER('Test Sample Data'!J1659),'Test Sample Data'!J1659&lt;$B$1,'Test Sample Data'!J1659&gt;0),'Test Sample Data'!J1659,$B$1),"")</f>
        <v/>
      </c>
      <c r="K1660" s="17" t="str">
        <f>IF(SUM('Test Sample Data'!K$3:K$98)&gt;10,IF(AND(ISNUMBER('Test Sample Data'!K1659),'Test Sample Data'!K1659&lt;$B$1,'Test Sample Data'!K1659&gt;0),'Test Sample Data'!K1659,$B$1),"")</f>
        <v/>
      </c>
      <c r="L1660" s="17" t="str">
        <f>IF(SUM('Test Sample Data'!L$3:L$98)&gt;10,IF(AND(ISNUMBER('Test Sample Data'!L1659),'Test Sample Data'!L1659&lt;$B$1,'Test Sample Data'!L1659&gt;0),'Test Sample Data'!L1659,$B$1),"")</f>
        <v/>
      </c>
      <c r="M1660" s="17" t="str">
        <f>IF(SUM('Test Sample Data'!M$3:M$98)&gt;10,IF(AND(ISNUMBER('Test Sample Data'!M1659),'Test Sample Data'!M1659&lt;$B$1,'Test Sample Data'!M1659&gt;0),'Test Sample Data'!M1659,$B$1),"")</f>
        <v/>
      </c>
      <c r="N1660" s="17" t="str">
        <f>'Gene Table'!E1659</f>
        <v>hsa-miR-1295b-5p</v>
      </c>
      <c r="O1660" s="17" t="str">
        <f>'Gene Table'!B1659</f>
        <v>F01</v>
      </c>
      <c r="P1660" s="17" t="str">
        <f>IF(SUM('Control Sample Data'!D$3:D$98)&gt;10,IF(AND(ISNUMBER('Control Sample Data'!D1659),'Control Sample Data'!D1659&lt;$B$1,'Control Sample Data'!D1659&gt;0),'Control Sample Data'!D1659,$B$1),"")</f>
        <v/>
      </c>
      <c r="Q1660" s="17" t="str">
        <f>IF(SUM('Control Sample Data'!E$3:E$98)&gt;10,IF(AND(ISNUMBER('Control Sample Data'!E1659),'Control Sample Data'!E1659&lt;$B$1,'Control Sample Data'!E1659&gt;0),'Control Sample Data'!E1659,$B$1),"")</f>
        <v/>
      </c>
      <c r="R1660" s="17" t="str">
        <f>IF(SUM('Control Sample Data'!F$3:F$98)&gt;10,IF(AND(ISNUMBER('Control Sample Data'!F1659),'Control Sample Data'!F1659&lt;$B$1,'Control Sample Data'!F1659&gt;0),'Control Sample Data'!F1659,$B$1),"")</f>
        <v/>
      </c>
      <c r="S1660" s="17" t="str">
        <f>IF(SUM('Control Sample Data'!G$3:G$98)&gt;10,IF(AND(ISNUMBER('Control Sample Data'!G1659),'Control Sample Data'!G1659&lt;$B$1,'Control Sample Data'!G1659&gt;0),'Control Sample Data'!G1659,$B$1),"")</f>
        <v/>
      </c>
      <c r="T1660" s="17" t="str">
        <f>IF(SUM('Control Sample Data'!H$3:H$98)&gt;10,IF(AND(ISNUMBER('Control Sample Data'!H1659),'Control Sample Data'!H1659&lt;$B$1,'Control Sample Data'!H1659&gt;0),'Control Sample Data'!H1659,$B$1),"")</f>
        <v/>
      </c>
      <c r="U1660" s="17" t="str">
        <f>IF(SUM('Control Sample Data'!I$3:I$98)&gt;10,IF(AND(ISNUMBER('Control Sample Data'!I1659),'Control Sample Data'!I1659&lt;$B$1,'Control Sample Data'!I1659&gt;0),'Control Sample Data'!I1659,$B$1),"")</f>
        <v/>
      </c>
      <c r="V1660" s="17" t="str">
        <f>IF(SUM('Control Sample Data'!J$3:J$98)&gt;10,IF(AND(ISNUMBER('Control Sample Data'!J1659),'Control Sample Data'!J1659&lt;$B$1,'Control Sample Data'!J1659&gt;0),'Control Sample Data'!J1659,$B$1),"")</f>
        <v/>
      </c>
      <c r="W1660" s="17" t="str">
        <f>IF(SUM('Control Sample Data'!K$3:K$98)&gt;10,IF(AND(ISNUMBER('Control Sample Data'!K1659),'Control Sample Data'!K1659&lt;$B$1,'Control Sample Data'!K1659&gt;0),'Control Sample Data'!K1659,$B$1),"")</f>
        <v/>
      </c>
      <c r="X1660" s="17" t="str">
        <f>IF(SUM('Control Sample Data'!L$3:L$98)&gt;10,IF(AND(ISNUMBER('Control Sample Data'!L1659),'Control Sample Data'!L1659&lt;$B$1,'Control Sample Data'!L1659&gt;0),'Control Sample Data'!L1659,$B$1),"")</f>
        <v/>
      </c>
      <c r="Y1660" s="17" t="str">
        <f>IF(SUM('Control Sample Data'!M$3:M$98)&gt;10,IF(AND(ISNUMBER('Control Sample Data'!M1659),'Control Sample Data'!M1659&lt;$B$1,'Control Sample Data'!M1659&gt;0),'Control Sample Data'!M1659,$B$1),"")</f>
        <v/>
      </c>
      <c r="AT1660" s="36" t="str">
        <f t="shared" si="1086"/>
        <v/>
      </c>
      <c r="AU1660" s="36" t="str">
        <f t="shared" si="1087"/>
        <v/>
      </c>
      <c r="AV1660" s="36" t="str">
        <f t="shared" si="1088"/>
        <v/>
      </c>
      <c r="AW1660" s="36" t="str">
        <f t="shared" si="1089"/>
        <v/>
      </c>
      <c r="AX1660" s="36" t="str">
        <f t="shared" si="1090"/>
        <v/>
      </c>
      <c r="AY1660" s="36" t="str">
        <f t="shared" si="1091"/>
        <v/>
      </c>
      <c r="AZ1660" s="36" t="str">
        <f t="shared" si="1092"/>
        <v/>
      </c>
      <c r="BA1660" s="36" t="str">
        <f t="shared" si="1093"/>
        <v/>
      </c>
      <c r="BB1660" s="36" t="str">
        <f t="shared" si="1094"/>
        <v/>
      </c>
      <c r="BC1660" s="36" t="str">
        <f t="shared" si="1095"/>
        <v/>
      </c>
      <c r="BD1660" s="36" t="str">
        <f t="shared" si="1096"/>
        <v/>
      </c>
      <c r="BE1660" s="36" t="str">
        <f t="shared" si="1097"/>
        <v/>
      </c>
      <c r="BF1660" s="36" t="str">
        <f t="shared" si="1098"/>
        <v/>
      </c>
      <c r="BG1660" s="36" t="str">
        <f t="shared" si="1099"/>
        <v/>
      </c>
      <c r="BH1660" s="36" t="str">
        <f t="shared" si="1100"/>
        <v/>
      </c>
      <c r="BI1660" s="36" t="str">
        <f t="shared" si="1101"/>
        <v/>
      </c>
      <c r="BJ1660" s="36" t="str">
        <f t="shared" si="1102"/>
        <v/>
      </c>
      <c r="BK1660" s="36" t="str">
        <f t="shared" si="1103"/>
        <v/>
      </c>
      <c r="BL1660" s="36" t="str">
        <f t="shared" si="1104"/>
        <v/>
      </c>
      <c r="BM1660" s="36" t="str">
        <f t="shared" si="1105"/>
        <v/>
      </c>
      <c r="BN1660" s="38" t="e">
        <f t="shared" si="1064"/>
        <v>#DIV/0!</v>
      </c>
      <c r="BO1660" s="38" t="e">
        <f t="shared" si="1065"/>
        <v>#DIV/0!</v>
      </c>
      <c r="BP1660" s="39" t="str">
        <f t="shared" si="1066"/>
        <v/>
      </c>
      <c r="BQ1660" s="39" t="str">
        <f t="shared" si="1067"/>
        <v/>
      </c>
      <c r="BR1660" s="39" t="str">
        <f t="shared" si="1068"/>
        <v/>
      </c>
      <c r="BS1660" s="39" t="str">
        <f t="shared" si="1069"/>
        <v/>
      </c>
      <c r="BT1660" s="39" t="str">
        <f t="shared" si="1070"/>
        <v/>
      </c>
      <c r="BU1660" s="39" t="str">
        <f t="shared" si="1071"/>
        <v/>
      </c>
      <c r="BV1660" s="39" t="str">
        <f t="shared" si="1072"/>
        <v/>
      </c>
      <c r="BW1660" s="39" t="str">
        <f t="shared" si="1073"/>
        <v/>
      </c>
      <c r="BX1660" s="39" t="str">
        <f t="shared" si="1074"/>
        <v/>
      </c>
      <c r="BY1660" s="39" t="str">
        <f t="shared" si="1075"/>
        <v/>
      </c>
      <c r="BZ1660" s="39" t="str">
        <f t="shared" si="1076"/>
        <v/>
      </c>
      <c r="CA1660" s="39" t="str">
        <f t="shared" si="1077"/>
        <v/>
      </c>
      <c r="CB1660" s="39" t="str">
        <f t="shared" si="1078"/>
        <v/>
      </c>
      <c r="CC1660" s="39" t="str">
        <f t="shared" si="1079"/>
        <v/>
      </c>
      <c r="CD1660" s="39" t="str">
        <f t="shared" si="1080"/>
        <v/>
      </c>
      <c r="CE1660" s="39" t="str">
        <f t="shared" si="1081"/>
        <v/>
      </c>
      <c r="CF1660" s="39" t="str">
        <f t="shared" si="1082"/>
        <v/>
      </c>
      <c r="CG1660" s="39" t="str">
        <f t="shared" si="1083"/>
        <v/>
      </c>
      <c r="CH1660" s="39" t="str">
        <f t="shared" si="1084"/>
        <v/>
      </c>
      <c r="CI1660" s="39" t="str">
        <f t="shared" si="1085"/>
        <v/>
      </c>
    </row>
    <row r="1661" spans="1:87">
      <c r="A1661" s="18"/>
      <c r="B1661" s="15">
        <f>'Gene Table'!E1660</f>
        <v>0</v>
      </c>
      <c r="C1661" s="15" t="str">
        <f>'Gene Table'!B1660</f>
        <v>F02</v>
      </c>
      <c r="D1661" s="16" t="str">
        <f>IF(SUM('Test Sample Data'!D$3:D$98)&gt;10,IF(AND(ISNUMBER('Test Sample Data'!D1660),'Test Sample Data'!D1660&lt;$B$1,'Test Sample Data'!D1660&gt;0),'Test Sample Data'!D1660,$B$1),"")</f>
        <v/>
      </c>
      <c r="E1661" s="17" t="str">
        <f>IF(SUM('Test Sample Data'!E$3:E$98)&gt;10,IF(AND(ISNUMBER('Test Sample Data'!E1660),'Test Sample Data'!E1660&lt;$B$1,'Test Sample Data'!E1660&gt;0),'Test Sample Data'!E1660,$B$1),"")</f>
        <v/>
      </c>
      <c r="F1661" s="17" t="str">
        <f>IF(SUM('Test Sample Data'!F$3:F$98)&gt;10,IF(AND(ISNUMBER('Test Sample Data'!F1660),'Test Sample Data'!F1660&lt;$B$1,'Test Sample Data'!F1660&gt;0),'Test Sample Data'!F1660,$B$1),"")</f>
        <v/>
      </c>
      <c r="G1661" s="17" t="str">
        <f>IF(SUM('Test Sample Data'!G$3:G$98)&gt;10,IF(AND(ISNUMBER('Test Sample Data'!G1660),'Test Sample Data'!G1660&lt;$B$1,'Test Sample Data'!G1660&gt;0),'Test Sample Data'!G1660,$B$1),"")</f>
        <v/>
      </c>
      <c r="H1661" s="17" t="str">
        <f>IF(SUM('Test Sample Data'!H$3:H$98)&gt;10,IF(AND(ISNUMBER('Test Sample Data'!H1660),'Test Sample Data'!H1660&lt;$B$1,'Test Sample Data'!H1660&gt;0),'Test Sample Data'!H1660,$B$1),"")</f>
        <v/>
      </c>
      <c r="I1661" s="17" t="str">
        <f>IF(SUM('Test Sample Data'!I$3:I$98)&gt;10,IF(AND(ISNUMBER('Test Sample Data'!I1660),'Test Sample Data'!I1660&lt;$B$1,'Test Sample Data'!I1660&gt;0),'Test Sample Data'!I1660,$B$1),"")</f>
        <v/>
      </c>
      <c r="J1661" s="17" t="str">
        <f>IF(SUM('Test Sample Data'!J$3:J$98)&gt;10,IF(AND(ISNUMBER('Test Sample Data'!J1660),'Test Sample Data'!J1660&lt;$B$1,'Test Sample Data'!J1660&gt;0),'Test Sample Data'!J1660,$B$1),"")</f>
        <v/>
      </c>
      <c r="K1661" s="17" t="str">
        <f>IF(SUM('Test Sample Data'!K$3:K$98)&gt;10,IF(AND(ISNUMBER('Test Sample Data'!K1660),'Test Sample Data'!K1660&lt;$B$1,'Test Sample Data'!K1660&gt;0),'Test Sample Data'!K1660,$B$1),"")</f>
        <v/>
      </c>
      <c r="L1661" s="17" t="str">
        <f>IF(SUM('Test Sample Data'!L$3:L$98)&gt;10,IF(AND(ISNUMBER('Test Sample Data'!L1660),'Test Sample Data'!L1660&lt;$B$1,'Test Sample Data'!L1660&gt;0),'Test Sample Data'!L1660,$B$1),"")</f>
        <v/>
      </c>
      <c r="M1661" s="17" t="str">
        <f>IF(SUM('Test Sample Data'!M$3:M$98)&gt;10,IF(AND(ISNUMBER('Test Sample Data'!M1660),'Test Sample Data'!M1660&lt;$B$1,'Test Sample Data'!M1660&gt;0),'Test Sample Data'!M1660,$B$1),"")</f>
        <v/>
      </c>
      <c r="N1661" s="17">
        <f>'Gene Table'!E1660</f>
        <v>0</v>
      </c>
      <c r="O1661" s="17" t="str">
        <f>'Gene Table'!B1660</f>
        <v>F02</v>
      </c>
      <c r="P1661" s="17" t="str">
        <f>IF(SUM('Control Sample Data'!D$3:D$98)&gt;10,IF(AND(ISNUMBER('Control Sample Data'!D1660),'Control Sample Data'!D1660&lt;$B$1,'Control Sample Data'!D1660&gt;0),'Control Sample Data'!D1660,$B$1),"")</f>
        <v/>
      </c>
      <c r="Q1661" s="17" t="str">
        <f>IF(SUM('Control Sample Data'!E$3:E$98)&gt;10,IF(AND(ISNUMBER('Control Sample Data'!E1660),'Control Sample Data'!E1660&lt;$B$1,'Control Sample Data'!E1660&gt;0),'Control Sample Data'!E1660,$B$1),"")</f>
        <v/>
      </c>
      <c r="R1661" s="17" t="str">
        <f>IF(SUM('Control Sample Data'!F$3:F$98)&gt;10,IF(AND(ISNUMBER('Control Sample Data'!F1660),'Control Sample Data'!F1660&lt;$B$1,'Control Sample Data'!F1660&gt;0),'Control Sample Data'!F1660,$B$1),"")</f>
        <v/>
      </c>
      <c r="S1661" s="17" t="str">
        <f>IF(SUM('Control Sample Data'!G$3:G$98)&gt;10,IF(AND(ISNUMBER('Control Sample Data'!G1660),'Control Sample Data'!G1660&lt;$B$1,'Control Sample Data'!G1660&gt;0),'Control Sample Data'!G1660,$B$1),"")</f>
        <v/>
      </c>
      <c r="T1661" s="17" t="str">
        <f>IF(SUM('Control Sample Data'!H$3:H$98)&gt;10,IF(AND(ISNUMBER('Control Sample Data'!H1660),'Control Sample Data'!H1660&lt;$B$1,'Control Sample Data'!H1660&gt;0),'Control Sample Data'!H1660,$B$1),"")</f>
        <v/>
      </c>
      <c r="U1661" s="17" t="str">
        <f>IF(SUM('Control Sample Data'!I$3:I$98)&gt;10,IF(AND(ISNUMBER('Control Sample Data'!I1660),'Control Sample Data'!I1660&lt;$B$1,'Control Sample Data'!I1660&gt;0),'Control Sample Data'!I1660,$B$1),"")</f>
        <v/>
      </c>
      <c r="V1661" s="17" t="str">
        <f>IF(SUM('Control Sample Data'!J$3:J$98)&gt;10,IF(AND(ISNUMBER('Control Sample Data'!J1660),'Control Sample Data'!J1660&lt;$B$1,'Control Sample Data'!J1660&gt;0),'Control Sample Data'!J1660,$B$1),"")</f>
        <v/>
      </c>
      <c r="W1661" s="17" t="str">
        <f>IF(SUM('Control Sample Data'!K$3:K$98)&gt;10,IF(AND(ISNUMBER('Control Sample Data'!K1660),'Control Sample Data'!K1660&lt;$B$1,'Control Sample Data'!K1660&gt;0),'Control Sample Data'!K1660,$B$1),"")</f>
        <v/>
      </c>
      <c r="X1661" s="17" t="str">
        <f>IF(SUM('Control Sample Data'!L$3:L$98)&gt;10,IF(AND(ISNUMBER('Control Sample Data'!L1660),'Control Sample Data'!L1660&lt;$B$1,'Control Sample Data'!L1660&gt;0),'Control Sample Data'!L1660,$B$1),"")</f>
        <v/>
      </c>
      <c r="Y1661" s="17" t="str">
        <f>IF(SUM('Control Sample Data'!M$3:M$98)&gt;10,IF(AND(ISNUMBER('Control Sample Data'!M1660),'Control Sample Data'!M1660&lt;$B$1,'Control Sample Data'!M1660&gt;0),'Control Sample Data'!M1660,$B$1),"")</f>
        <v/>
      </c>
      <c r="AT1661" s="36" t="str">
        <f t="shared" si="1086"/>
        <v/>
      </c>
      <c r="AU1661" s="36" t="str">
        <f t="shared" si="1087"/>
        <v/>
      </c>
      <c r="AV1661" s="36" t="str">
        <f t="shared" si="1088"/>
        <v/>
      </c>
      <c r="AW1661" s="36" t="str">
        <f t="shared" si="1089"/>
        <v/>
      </c>
      <c r="AX1661" s="36" t="str">
        <f t="shared" si="1090"/>
        <v/>
      </c>
      <c r="AY1661" s="36" t="str">
        <f t="shared" si="1091"/>
        <v/>
      </c>
      <c r="AZ1661" s="36" t="str">
        <f t="shared" si="1092"/>
        <v/>
      </c>
      <c r="BA1661" s="36" t="str">
        <f t="shared" si="1093"/>
        <v/>
      </c>
      <c r="BB1661" s="36" t="str">
        <f t="shared" si="1094"/>
        <v/>
      </c>
      <c r="BC1661" s="36" t="str">
        <f t="shared" si="1095"/>
        <v/>
      </c>
      <c r="BD1661" s="36" t="str">
        <f t="shared" si="1096"/>
        <v/>
      </c>
      <c r="BE1661" s="36" t="str">
        <f t="shared" si="1097"/>
        <v/>
      </c>
      <c r="BF1661" s="36" t="str">
        <f t="shared" si="1098"/>
        <v/>
      </c>
      <c r="BG1661" s="36" t="str">
        <f t="shared" si="1099"/>
        <v/>
      </c>
      <c r="BH1661" s="36" t="str">
        <f t="shared" si="1100"/>
        <v/>
      </c>
      <c r="BI1661" s="36" t="str">
        <f t="shared" si="1101"/>
        <v/>
      </c>
      <c r="BJ1661" s="36" t="str">
        <f t="shared" si="1102"/>
        <v/>
      </c>
      <c r="BK1661" s="36" t="str">
        <f t="shared" si="1103"/>
        <v/>
      </c>
      <c r="BL1661" s="36" t="str">
        <f t="shared" si="1104"/>
        <v/>
      </c>
      <c r="BM1661" s="36" t="str">
        <f t="shared" si="1105"/>
        <v/>
      </c>
      <c r="BN1661" s="38" t="e">
        <f t="shared" si="1064"/>
        <v>#DIV/0!</v>
      </c>
      <c r="BO1661" s="38" t="e">
        <f t="shared" si="1065"/>
        <v>#DIV/0!</v>
      </c>
      <c r="BP1661" s="39" t="str">
        <f t="shared" si="1066"/>
        <v/>
      </c>
      <c r="BQ1661" s="39" t="str">
        <f t="shared" si="1067"/>
        <v/>
      </c>
      <c r="BR1661" s="39" t="str">
        <f t="shared" si="1068"/>
        <v/>
      </c>
      <c r="BS1661" s="39" t="str">
        <f t="shared" si="1069"/>
        <v/>
      </c>
      <c r="BT1661" s="39" t="str">
        <f t="shared" si="1070"/>
        <v/>
      </c>
      <c r="BU1661" s="39" t="str">
        <f t="shared" si="1071"/>
        <v/>
      </c>
      <c r="BV1661" s="39" t="str">
        <f t="shared" si="1072"/>
        <v/>
      </c>
      <c r="BW1661" s="39" t="str">
        <f t="shared" si="1073"/>
        <v/>
      </c>
      <c r="BX1661" s="39" t="str">
        <f t="shared" si="1074"/>
        <v/>
      </c>
      <c r="BY1661" s="39" t="str">
        <f t="shared" si="1075"/>
        <v/>
      </c>
      <c r="BZ1661" s="39" t="str">
        <f t="shared" si="1076"/>
        <v/>
      </c>
      <c r="CA1661" s="39" t="str">
        <f t="shared" si="1077"/>
        <v/>
      </c>
      <c r="CB1661" s="39" t="str">
        <f t="shared" si="1078"/>
        <v/>
      </c>
      <c r="CC1661" s="39" t="str">
        <f t="shared" si="1079"/>
        <v/>
      </c>
      <c r="CD1661" s="39" t="str">
        <f t="shared" si="1080"/>
        <v/>
      </c>
      <c r="CE1661" s="39" t="str">
        <f t="shared" si="1081"/>
        <v/>
      </c>
      <c r="CF1661" s="39" t="str">
        <f t="shared" si="1082"/>
        <v/>
      </c>
      <c r="CG1661" s="39" t="str">
        <f t="shared" si="1083"/>
        <v/>
      </c>
      <c r="CH1661" s="39" t="str">
        <f t="shared" si="1084"/>
        <v/>
      </c>
      <c r="CI1661" s="39" t="str">
        <f t="shared" si="1085"/>
        <v/>
      </c>
    </row>
    <row r="1662" spans="1:87">
      <c r="A1662" s="18"/>
      <c r="B1662" s="15" t="str">
        <f>'Gene Table'!E1661</f>
        <v>hsa-miR-1295b-3p</v>
      </c>
      <c r="C1662" s="15" t="str">
        <f>'Gene Table'!B1661</f>
        <v>F03</v>
      </c>
      <c r="D1662" s="16" t="str">
        <f>IF(SUM('Test Sample Data'!D$3:D$98)&gt;10,IF(AND(ISNUMBER('Test Sample Data'!D1661),'Test Sample Data'!D1661&lt;$B$1,'Test Sample Data'!D1661&gt;0),'Test Sample Data'!D1661,$B$1),"")</f>
        <v/>
      </c>
      <c r="E1662" s="17" t="str">
        <f>IF(SUM('Test Sample Data'!E$3:E$98)&gt;10,IF(AND(ISNUMBER('Test Sample Data'!E1661),'Test Sample Data'!E1661&lt;$B$1,'Test Sample Data'!E1661&gt;0),'Test Sample Data'!E1661,$B$1),"")</f>
        <v/>
      </c>
      <c r="F1662" s="17" t="str">
        <f>IF(SUM('Test Sample Data'!F$3:F$98)&gt;10,IF(AND(ISNUMBER('Test Sample Data'!F1661),'Test Sample Data'!F1661&lt;$B$1,'Test Sample Data'!F1661&gt;0),'Test Sample Data'!F1661,$B$1),"")</f>
        <v/>
      </c>
      <c r="G1662" s="17" t="str">
        <f>IF(SUM('Test Sample Data'!G$3:G$98)&gt;10,IF(AND(ISNUMBER('Test Sample Data'!G1661),'Test Sample Data'!G1661&lt;$B$1,'Test Sample Data'!G1661&gt;0),'Test Sample Data'!G1661,$B$1),"")</f>
        <v/>
      </c>
      <c r="H1662" s="17" t="str">
        <f>IF(SUM('Test Sample Data'!H$3:H$98)&gt;10,IF(AND(ISNUMBER('Test Sample Data'!H1661),'Test Sample Data'!H1661&lt;$B$1,'Test Sample Data'!H1661&gt;0),'Test Sample Data'!H1661,$B$1),"")</f>
        <v/>
      </c>
      <c r="I1662" s="17" t="str">
        <f>IF(SUM('Test Sample Data'!I$3:I$98)&gt;10,IF(AND(ISNUMBER('Test Sample Data'!I1661),'Test Sample Data'!I1661&lt;$B$1,'Test Sample Data'!I1661&gt;0),'Test Sample Data'!I1661,$B$1),"")</f>
        <v/>
      </c>
      <c r="J1662" s="17" t="str">
        <f>IF(SUM('Test Sample Data'!J$3:J$98)&gt;10,IF(AND(ISNUMBER('Test Sample Data'!J1661),'Test Sample Data'!J1661&lt;$B$1,'Test Sample Data'!J1661&gt;0),'Test Sample Data'!J1661,$B$1),"")</f>
        <v/>
      </c>
      <c r="K1662" s="17" t="str">
        <f>IF(SUM('Test Sample Data'!K$3:K$98)&gt;10,IF(AND(ISNUMBER('Test Sample Data'!K1661),'Test Sample Data'!K1661&lt;$B$1,'Test Sample Data'!K1661&gt;0),'Test Sample Data'!K1661,$B$1),"")</f>
        <v/>
      </c>
      <c r="L1662" s="17" t="str">
        <f>IF(SUM('Test Sample Data'!L$3:L$98)&gt;10,IF(AND(ISNUMBER('Test Sample Data'!L1661),'Test Sample Data'!L1661&lt;$B$1,'Test Sample Data'!L1661&gt;0),'Test Sample Data'!L1661,$B$1),"")</f>
        <v/>
      </c>
      <c r="M1662" s="17" t="str">
        <f>IF(SUM('Test Sample Data'!M$3:M$98)&gt;10,IF(AND(ISNUMBER('Test Sample Data'!M1661),'Test Sample Data'!M1661&lt;$B$1,'Test Sample Data'!M1661&gt;0),'Test Sample Data'!M1661,$B$1),"")</f>
        <v/>
      </c>
      <c r="N1662" s="17" t="str">
        <f>'Gene Table'!E1661</f>
        <v>hsa-miR-1295b-3p</v>
      </c>
      <c r="O1662" s="17" t="str">
        <f>'Gene Table'!B1661</f>
        <v>F03</v>
      </c>
      <c r="P1662" s="17" t="str">
        <f>IF(SUM('Control Sample Data'!D$3:D$98)&gt;10,IF(AND(ISNUMBER('Control Sample Data'!D1661),'Control Sample Data'!D1661&lt;$B$1,'Control Sample Data'!D1661&gt;0),'Control Sample Data'!D1661,$B$1),"")</f>
        <v/>
      </c>
      <c r="Q1662" s="17" t="str">
        <f>IF(SUM('Control Sample Data'!E$3:E$98)&gt;10,IF(AND(ISNUMBER('Control Sample Data'!E1661),'Control Sample Data'!E1661&lt;$B$1,'Control Sample Data'!E1661&gt;0),'Control Sample Data'!E1661,$B$1),"")</f>
        <v/>
      </c>
      <c r="R1662" s="17" t="str">
        <f>IF(SUM('Control Sample Data'!F$3:F$98)&gt;10,IF(AND(ISNUMBER('Control Sample Data'!F1661),'Control Sample Data'!F1661&lt;$B$1,'Control Sample Data'!F1661&gt;0),'Control Sample Data'!F1661,$B$1),"")</f>
        <v/>
      </c>
      <c r="S1662" s="17" t="str">
        <f>IF(SUM('Control Sample Data'!G$3:G$98)&gt;10,IF(AND(ISNUMBER('Control Sample Data'!G1661),'Control Sample Data'!G1661&lt;$B$1,'Control Sample Data'!G1661&gt;0),'Control Sample Data'!G1661,$B$1),"")</f>
        <v/>
      </c>
      <c r="T1662" s="17" t="str">
        <f>IF(SUM('Control Sample Data'!H$3:H$98)&gt;10,IF(AND(ISNUMBER('Control Sample Data'!H1661),'Control Sample Data'!H1661&lt;$B$1,'Control Sample Data'!H1661&gt;0),'Control Sample Data'!H1661,$B$1),"")</f>
        <v/>
      </c>
      <c r="U1662" s="17" t="str">
        <f>IF(SUM('Control Sample Data'!I$3:I$98)&gt;10,IF(AND(ISNUMBER('Control Sample Data'!I1661),'Control Sample Data'!I1661&lt;$B$1,'Control Sample Data'!I1661&gt;0),'Control Sample Data'!I1661,$B$1),"")</f>
        <v/>
      </c>
      <c r="V1662" s="17" t="str">
        <f>IF(SUM('Control Sample Data'!J$3:J$98)&gt;10,IF(AND(ISNUMBER('Control Sample Data'!J1661),'Control Sample Data'!J1661&lt;$B$1,'Control Sample Data'!J1661&gt;0),'Control Sample Data'!J1661,$B$1),"")</f>
        <v/>
      </c>
      <c r="W1662" s="17" t="str">
        <f>IF(SUM('Control Sample Data'!K$3:K$98)&gt;10,IF(AND(ISNUMBER('Control Sample Data'!K1661),'Control Sample Data'!K1661&lt;$B$1,'Control Sample Data'!K1661&gt;0),'Control Sample Data'!K1661,$B$1),"")</f>
        <v/>
      </c>
      <c r="X1662" s="17" t="str">
        <f>IF(SUM('Control Sample Data'!L$3:L$98)&gt;10,IF(AND(ISNUMBER('Control Sample Data'!L1661),'Control Sample Data'!L1661&lt;$B$1,'Control Sample Data'!L1661&gt;0),'Control Sample Data'!L1661,$B$1),"")</f>
        <v/>
      </c>
      <c r="Y1662" s="17" t="str">
        <f>IF(SUM('Control Sample Data'!M$3:M$98)&gt;10,IF(AND(ISNUMBER('Control Sample Data'!M1661),'Control Sample Data'!M1661&lt;$B$1,'Control Sample Data'!M1661&gt;0),'Control Sample Data'!M1661,$B$1),"")</f>
        <v/>
      </c>
      <c r="AT1662" s="36" t="str">
        <f t="shared" si="1086"/>
        <v/>
      </c>
      <c r="AU1662" s="36" t="str">
        <f t="shared" si="1087"/>
        <v/>
      </c>
      <c r="AV1662" s="36" t="str">
        <f t="shared" si="1088"/>
        <v/>
      </c>
      <c r="AW1662" s="36" t="str">
        <f t="shared" si="1089"/>
        <v/>
      </c>
      <c r="AX1662" s="36" t="str">
        <f t="shared" si="1090"/>
        <v/>
      </c>
      <c r="AY1662" s="36" t="str">
        <f t="shared" si="1091"/>
        <v/>
      </c>
      <c r="AZ1662" s="36" t="str">
        <f t="shared" si="1092"/>
        <v/>
      </c>
      <c r="BA1662" s="36" t="str">
        <f t="shared" si="1093"/>
        <v/>
      </c>
      <c r="BB1662" s="36" t="str">
        <f t="shared" si="1094"/>
        <v/>
      </c>
      <c r="BC1662" s="36" t="str">
        <f t="shared" si="1095"/>
        <v/>
      </c>
      <c r="BD1662" s="36" t="str">
        <f t="shared" si="1096"/>
        <v/>
      </c>
      <c r="BE1662" s="36" t="str">
        <f t="shared" si="1097"/>
        <v/>
      </c>
      <c r="BF1662" s="36" t="str">
        <f t="shared" si="1098"/>
        <v/>
      </c>
      <c r="BG1662" s="36" t="str">
        <f t="shared" si="1099"/>
        <v/>
      </c>
      <c r="BH1662" s="36" t="str">
        <f t="shared" si="1100"/>
        <v/>
      </c>
      <c r="BI1662" s="36" t="str">
        <f t="shared" si="1101"/>
        <v/>
      </c>
      <c r="BJ1662" s="36" t="str">
        <f t="shared" si="1102"/>
        <v/>
      </c>
      <c r="BK1662" s="36" t="str">
        <f t="shared" si="1103"/>
        <v/>
      </c>
      <c r="BL1662" s="36" t="str">
        <f t="shared" si="1104"/>
        <v/>
      </c>
      <c r="BM1662" s="36" t="str">
        <f t="shared" si="1105"/>
        <v/>
      </c>
      <c r="BN1662" s="38" t="e">
        <f t="shared" si="1064"/>
        <v>#DIV/0!</v>
      </c>
      <c r="BO1662" s="38" t="e">
        <f t="shared" si="1065"/>
        <v>#DIV/0!</v>
      </c>
      <c r="BP1662" s="39" t="str">
        <f t="shared" si="1066"/>
        <v/>
      </c>
      <c r="BQ1662" s="39" t="str">
        <f t="shared" si="1067"/>
        <v/>
      </c>
      <c r="BR1662" s="39" t="str">
        <f t="shared" si="1068"/>
        <v/>
      </c>
      <c r="BS1662" s="39" t="str">
        <f t="shared" si="1069"/>
        <v/>
      </c>
      <c r="BT1662" s="39" t="str">
        <f t="shared" si="1070"/>
        <v/>
      </c>
      <c r="BU1662" s="39" t="str">
        <f t="shared" si="1071"/>
        <v/>
      </c>
      <c r="BV1662" s="39" t="str">
        <f t="shared" si="1072"/>
        <v/>
      </c>
      <c r="BW1662" s="39" t="str">
        <f t="shared" si="1073"/>
        <v/>
      </c>
      <c r="BX1662" s="39" t="str">
        <f t="shared" si="1074"/>
        <v/>
      </c>
      <c r="BY1662" s="39" t="str">
        <f t="shared" si="1075"/>
        <v/>
      </c>
      <c r="BZ1662" s="39" t="str">
        <f t="shared" si="1076"/>
        <v/>
      </c>
      <c r="CA1662" s="39" t="str">
        <f t="shared" si="1077"/>
        <v/>
      </c>
      <c r="CB1662" s="39" t="str">
        <f t="shared" si="1078"/>
        <v/>
      </c>
      <c r="CC1662" s="39" t="str">
        <f t="shared" si="1079"/>
        <v/>
      </c>
      <c r="CD1662" s="39" t="str">
        <f t="shared" si="1080"/>
        <v/>
      </c>
      <c r="CE1662" s="39" t="str">
        <f t="shared" si="1081"/>
        <v/>
      </c>
      <c r="CF1662" s="39" t="str">
        <f t="shared" si="1082"/>
        <v/>
      </c>
      <c r="CG1662" s="39" t="str">
        <f t="shared" si="1083"/>
        <v/>
      </c>
      <c r="CH1662" s="39" t="str">
        <f t="shared" si="1084"/>
        <v/>
      </c>
      <c r="CI1662" s="39" t="str">
        <f t="shared" si="1085"/>
        <v/>
      </c>
    </row>
    <row r="1663" spans="1:87">
      <c r="A1663" s="18"/>
      <c r="B1663" s="15">
        <f>'Gene Table'!E1662</f>
        <v>0</v>
      </c>
      <c r="C1663" s="15" t="str">
        <f>'Gene Table'!B1662</f>
        <v>F04</v>
      </c>
      <c r="D1663" s="16" t="str">
        <f>IF(SUM('Test Sample Data'!D$3:D$98)&gt;10,IF(AND(ISNUMBER('Test Sample Data'!D1662),'Test Sample Data'!D1662&lt;$B$1,'Test Sample Data'!D1662&gt;0),'Test Sample Data'!D1662,$B$1),"")</f>
        <v/>
      </c>
      <c r="E1663" s="17" t="str">
        <f>IF(SUM('Test Sample Data'!E$3:E$98)&gt;10,IF(AND(ISNUMBER('Test Sample Data'!E1662),'Test Sample Data'!E1662&lt;$B$1,'Test Sample Data'!E1662&gt;0),'Test Sample Data'!E1662,$B$1),"")</f>
        <v/>
      </c>
      <c r="F1663" s="17" t="str">
        <f>IF(SUM('Test Sample Data'!F$3:F$98)&gt;10,IF(AND(ISNUMBER('Test Sample Data'!F1662),'Test Sample Data'!F1662&lt;$B$1,'Test Sample Data'!F1662&gt;0),'Test Sample Data'!F1662,$B$1),"")</f>
        <v/>
      </c>
      <c r="G1663" s="17" t="str">
        <f>IF(SUM('Test Sample Data'!G$3:G$98)&gt;10,IF(AND(ISNUMBER('Test Sample Data'!G1662),'Test Sample Data'!G1662&lt;$B$1,'Test Sample Data'!G1662&gt;0),'Test Sample Data'!G1662,$B$1),"")</f>
        <v/>
      </c>
      <c r="H1663" s="17" t="str">
        <f>IF(SUM('Test Sample Data'!H$3:H$98)&gt;10,IF(AND(ISNUMBER('Test Sample Data'!H1662),'Test Sample Data'!H1662&lt;$B$1,'Test Sample Data'!H1662&gt;0),'Test Sample Data'!H1662,$B$1),"")</f>
        <v/>
      </c>
      <c r="I1663" s="17" t="str">
        <f>IF(SUM('Test Sample Data'!I$3:I$98)&gt;10,IF(AND(ISNUMBER('Test Sample Data'!I1662),'Test Sample Data'!I1662&lt;$B$1,'Test Sample Data'!I1662&gt;0),'Test Sample Data'!I1662,$B$1),"")</f>
        <v/>
      </c>
      <c r="J1663" s="17" t="str">
        <f>IF(SUM('Test Sample Data'!J$3:J$98)&gt;10,IF(AND(ISNUMBER('Test Sample Data'!J1662),'Test Sample Data'!J1662&lt;$B$1,'Test Sample Data'!J1662&gt;0),'Test Sample Data'!J1662,$B$1),"")</f>
        <v/>
      </c>
      <c r="K1663" s="17" t="str">
        <f>IF(SUM('Test Sample Data'!K$3:K$98)&gt;10,IF(AND(ISNUMBER('Test Sample Data'!K1662),'Test Sample Data'!K1662&lt;$B$1,'Test Sample Data'!K1662&gt;0),'Test Sample Data'!K1662,$B$1),"")</f>
        <v/>
      </c>
      <c r="L1663" s="17" t="str">
        <f>IF(SUM('Test Sample Data'!L$3:L$98)&gt;10,IF(AND(ISNUMBER('Test Sample Data'!L1662),'Test Sample Data'!L1662&lt;$B$1,'Test Sample Data'!L1662&gt;0),'Test Sample Data'!L1662,$B$1),"")</f>
        <v/>
      </c>
      <c r="M1663" s="17" t="str">
        <f>IF(SUM('Test Sample Data'!M$3:M$98)&gt;10,IF(AND(ISNUMBER('Test Sample Data'!M1662),'Test Sample Data'!M1662&lt;$B$1,'Test Sample Data'!M1662&gt;0),'Test Sample Data'!M1662,$B$1),"")</f>
        <v/>
      </c>
      <c r="N1663" s="17">
        <f>'Gene Table'!E1662</f>
        <v>0</v>
      </c>
      <c r="O1663" s="17" t="str">
        <f>'Gene Table'!B1662</f>
        <v>F04</v>
      </c>
      <c r="P1663" s="17" t="str">
        <f>IF(SUM('Control Sample Data'!D$3:D$98)&gt;10,IF(AND(ISNUMBER('Control Sample Data'!D1662),'Control Sample Data'!D1662&lt;$B$1,'Control Sample Data'!D1662&gt;0),'Control Sample Data'!D1662,$B$1),"")</f>
        <v/>
      </c>
      <c r="Q1663" s="17" t="str">
        <f>IF(SUM('Control Sample Data'!E$3:E$98)&gt;10,IF(AND(ISNUMBER('Control Sample Data'!E1662),'Control Sample Data'!E1662&lt;$B$1,'Control Sample Data'!E1662&gt;0),'Control Sample Data'!E1662,$B$1),"")</f>
        <v/>
      </c>
      <c r="R1663" s="17" t="str">
        <f>IF(SUM('Control Sample Data'!F$3:F$98)&gt;10,IF(AND(ISNUMBER('Control Sample Data'!F1662),'Control Sample Data'!F1662&lt;$B$1,'Control Sample Data'!F1662&gt;0),'Control Sample Data'!F1662,$B$1),"")</f>
        <v/>
      </c>
      <c r="S1663" s="17" t="str">
        <f>IF(SUM('Control Sample Data'!G$3:G$98)&gt;10,IF(AND(ISNUMBER('Control Sample Data'!G1662),'Control Sample Data'!G1662&lt;$B$1,'Control Sample Data'!G1662&gt;0),'Control Sample Data'!G1662,$B$1),"")</f>
        <v/>
      </c>
      <c r="T1663" s="17" t="str">
        <f>IF(SUM('Control Sample Data'!H$3:H$98)&gt;10,IF(AND(ISNUMBER('Control Sample Data'!H1662),'Control Sample Data'!H1662&lt;$B$1,'Control Sample Data'!H1662&gt;0),'Control Sample Data'!H1662,$B$1),"")</f>
        <v/>
      </c>
      <c r="U1663" s="17" t="str">
        <f>IF(SUM('Control Sample Data'!I$3:I$98)&gt;10,IF(AND(ISNUMBER('Control Sample Data'!I1662),'Control Sample Data'!I1662&lt;$B$1,'Control Sample Data'!I1662&gt;0),'Control Sample Data'!I1662,$B$1),"")</f>
        <v/>
      </c>
      <c r="V1663" s="17" t="str">
        <f>IF(SUM('Control Sample Data'!J$3:J$98)&gt;10,IF(AND(ISNUMBER('Control Sample Data'!J1662),'Control Sample Data'!J1662&lt;$B$1,'Control Sample Data'!J1662&gt;0),'Control Sample Data'!J1662,$B$1),"")</f>
        <v/>
      </c>
      <c r="W1663" s="17" t="str">
        <f>IF(SUM('Control Sample Data'!K$3:K$98)&gt;10,IF(AND(ISNUMBER('Control Sample Data'!K1662),'Control Sample Data'!K1662&lt;$B$1,'Control Sample Data'!K1662&gt;0),'Control Sample Data'!K1662,$B$1),"")</f>
        <v/>
      </c>
      <c r="X1663" s="17" t="str">
        <f>IF(SUM('Control Sample Data'!L$3:L$98)&gt;10,IF(AND(ISNUMBER('Control Sample Data'!L1662),'Control Sample Data'!L1662&lt;$B$1,'Control Sample Data'!L1662&gt;0),'Control Sample Data'!L1662,$B$1),"")</f>
        <v/>
      </c>
      <c r="Y1663" s="17" t="str">
        <f>IF(SUM('Control Sample Data'!M$3:M$98)&gt;10,IF(AND(ISNUMBER('Control Sample Data'!M1662),'Control Sample Data'!M1662&lt;$B$1,'Control Sample Data'!M1662&gt;0),'Control Sample Data'!M1662,$B$1),"")</f>
        <v/>
      </c>
      <c r="AT1663" s="36" t="str">
        <f t="shared" si="1086"/>
        <v/>
      </c>
      <c r="AU1663" s="36" t="str">
        <f t="shared" si="1087"/>
        <v/>
      </c>
      <c r="AV1663" s="36" t="str">
        <f t="shared" si="1088"/>
        <v/>
      </c>
      <c r="AW1663" s="36" t="str">
        <f t="shared" si="1089"/>
        <v/>
      </c>
      <c r="AX1663" s="36" t="str">
        <f t="shared" si="1090"/>
        <v/>
      </c>
      <c r="AY1663" s="36" t="str">
        <f t="shared" si="1091"/>
        <v/>
      </c>
      <c r="AZ1663" s="36" t="str">
        <f t="shared" si="1092"/>
        <v/>
      </c>
      <c r="BA1663" s="36" t="str">
        <f t="shared" si="1093"/>
        <v/>
      </c>
      <c r="BB1663" s="36" t="str">
        <f t="shared" si="1094"/>
        <v/>
      </c>
      <c r="BC1663" s="36" t="str">
        <f t="shared" si="1095"/>
        <v/>
      </c>
      <c r="BD1663" s="36" t="str">
        <f t="shared" si="1096"/>
        <v/>
      </c>
      <c r="BE1663" s="36" t="str">
        <f t="shared" si="1097"/>
        <v/>
      </c>
      <c r="BF1663" s="36" t="str">
        <f t="shared" si="1098"/>
        <v/>
      </c>
      <c r="BG1663" s="36" t="str">
        <f t="shared" si="1099"/>
        <v/>
      </c>
      <c r="BH1663" s="36" t="str">
        <f t="shared" si="1100"/>
        <v/>
      </c>
      <c r="BI1663" s="36" t="str">
        <f t="shared" si="1101"/>
        <v/>
      </c>
      <c r="BJ1663" s="36" t="str">
        <f t="shared" si="1102"/>
        <v/>
      </c>
      <c r="BK1663" s="36" t="str">
        <f t="shared" si="1103"/>
        <v/>
      </c>
      <c r="BL1663" s="36" t="str">
        <f t="shared" si="1104"/>
        <v/>
      </c>
      <c r="BM1663" s="36" t="str">
        <f t="shared" si="1105"/>
        <v/>
      </c>
      <c r="BN1663" s="38" t="e">
        <f t="shared" si="1064"/>
        <v>#DIV/0!</v>
      </c>
      <c r="BO1663" s="38" t="e">
        <f t="shared" si="1065"/>
        <v>#DIV/0!</v>
      </c>
      <c r="BP1663" s="39" t="str">
        <f t="shared" si="1066"/>
        <v/>
      </c>
      <c r="BQ1663" s="39" t="str">
        <f t="shared" si="1067"/>
        <v/>
      </c>
      <c r="BR1663" s="39" t="str">
        <f t="shared" si="1068"/>
        <v/>
      </c>
      <c r="BS1663" s="39" t="str">
        <f t="shared" si="1069"/>
        <v/>
      </c>
      <c r="BT1663" s="39" t="str">
        <f t="shared" si="1070"/>
        <v/>
      </c>
      <c r="BU1663" s="39" t="str">
        <f t="shared" si="1071"/>
        <v/>
      </c>
      <c r="BV1663" s="39" t="str">
        <f t="shared" si="1072"/>
        <v/>
      </c>
      <c r="BW1663" s="39" t="str">
        <f t="shared" si="1073"/>
        <v/>
      </c>
      <c r="BX1663" s="39" t="str">
        <f t="shared" si="1074"/>
        <v/>
      </c>
      <c r="BY1663" s="39" t="str">
        <f t="shared" si="1075"/>
        <v/>
      </c>
      <c r="BZ1663" s="39" t="str">
        <f t="shared" si="1076"/>
        <v/>
      </c>
      <c r="CA1663" s="39" t="str">
        <f t="shared" si="1077"/>
        <v/>
      </c>
      <c r="CB1663" s="39" t="str">
        <f t="shared" si="1078"/>
        <v/>
      </c>
      <c r="CC1663" s="39" t="str">
        <f t="shared" si="1079"/>
        <v/>
      </c>
      <c r="CD1663" s="39" t="str">
        <f t="shared" si="1080"/>
        <v/>
      </c>
      <c r="CE1663" s="39" t="str">
        <f t="shared" si="1081"/>
        <v/>
      </c>
      <c r="CF1663" s="39" t="str">
        <f t="shared" si="1082"/>
        <v/>
      </c>
      <c r="CG1663" s="39" t="str">
        <f t="shared" si="1083"/>
        <v/>
      </c>
      <c r="CH1663" s="39" t="str">
        <f t="shared" si="1084"/>
        <v/>
      </c>
      <c r="CI1663" s="39" t="str">
        <f t="shared" si="1085"/>
        <v/>
      </c>
    </row>
    <row r="1664" spans="1:87">
      <c r="A1664" s="18"/>
      <c r="B1664" s="15" t="str">
        <f>'Gene Table'!E1663</f>
        <v>hsa-miR-5588-5p</v>
      </c>
      <c r="C1664" s="15" t="str">
        <f>'Gene Table'!B1663</f>
        <v>F05</v>
      </c>
      <c r="D1664" s="16" t="str">
        <f>IF(SUM('Test Sample Data'!D$3:D$98)&gt;10,IF(AND(ISNUMBER('Test Sample Data'!D1663),'Test Sample Data'!D1663&lt;$B$1,'Test Sample Data'!D1663&gt;0),'Test Sample Data'!D1663,$B$1),"")</f>
        <v/>
      </c>
      <c r="E1664" s="17" t="str">
        <f>IF(SUM('Test Sample Data'!E$3:E$98)&gt;10,IF(AND(ISNUMBER('Test Sample Data'!E1663),'Test Sample Data'!E1663&lt;$B$1,'Test Sample Data'!E1663&gt;0),'Test Sample Data'!E1663,$B$1),"")</f>
        <v/>
      </c>
      <c r="F1664" s="17" t="str">
        <f>IF(SUM('Test Sample Data'!F$3:F$98)&gt;10,IF(AND(ISNUMBER('Test Sample Data'!F1663),'Test Sample Data'!F1663&lt;$B$1,'Test Sample Data'!F1663&gt;0),'Test Sample Data'!F1663,$B$1),"")</f>
        <v/>
      </c>
      <c r="G1664" s="17" t="str">
        <f>IF(SUM('Test Sample Data'!G$3:G$98)&gt;10,IF(AND(ISNUMBER('Test Sample Data'!G1663),'Test Sample Data'!G1663&lt;$B$1,'Test Sample Data'!G1663&gt;0),'Test Sample Data'!G1663,$B$1),"")</f>
        <v/>
      </c>
      <c r="H1664" s="17" t="str">
        <f>IF(SUM('Test Sample Data'!H$3:H$98)&gt;10,IF(AND(ISNUMBER('Test Sample Data'!H1663),'Test Sample Data'!H1663&lt;$B$1,'Test Sample Data'!H1663&gt;0),'Test Sample Data'!H1663,$B$1),"")</f>
        <v/>
      </c>
      <c r="I1664" s="17" t="str">
        <f>IF(SUM('Test Sample Data'!I$3:I$98)&gt;10,IF(AND(ISNUMBER('Test Sample Data'!I1663),'Test Sample Data'!I1663&lt;$B$1,'Test Sample Data'!I1663&gt;0),'Test Sample Data'!I1663,$B$1),"")</f>
        <v/>
      </c>
      <c r="J1664" s="17" t="str">
        <f>IF(SUM('Test Sample Data'!J$3:J$98)&gt;10,IF(AND(ISNUMBER('Test Sample Data'!J1663),'Test Sample Data'!J1663&lt;$B$1,'Test Sample Data'!J1663&gt;0),'Test Sample Data'!J1663,$B$1),"")</f>
        <v/>
      </c>
      <c r="K1664" s="17" t="str">
        <f>IF(SUM('Test Sample Data'!K$3:K$98)&gt;10,IF(AND(ISNUMBER('Test Sample Data'!K1663),'Test Sample Data'!K1663&lt;$B$1,'Test Sample Data'!K1663&gt;0),'Test Sample Data'!K1663,$B$1),"")</f>
        <v/>
      </c>
      <c r="L1664" s="17" t="str">
        <f>IF(SUM('Test Sample Data'!L$3:L$98)&gt;10,IF(AND(ISNUMBER('Test Sample Data'!L1663),'Test Sample Data'!L1663&lt;$B$1,'Test Sample Data'!L1663&gt;0),'Test Sample Data'!L1663,$B$1),"")</f>
        <v/>
      </c>
      <c r="M1664" s="17" t="str">
        <f>IF(SUM('Test Sample Data'!M$3:M$98)&gt;10,IF(AND(ISNUMBER('Test Sample Data'!M1663),'Test Sample Data'!M1663&lt;$B$1,'Test Sample Data'!M1663&gt;0),'Test Sample Data'!M1663,$B$1),"")</f>
        <v/>
      </c>
      <c r="N1664" s="17" t="str">
        <f>'Gene Table'!E1663</f>
        <v>hsa-miR-5588-5p</v>
      </c>
      <c r="O1664" s="17" t="str">
        <f>'Gene Table'!B1663</f>
        <v>F05</v>
      </c>
      <c r="P1664" s="17" t="str">
        <f>IF(SUM('Control Sample Data'!D$3:D$98)&gt;10,IF(AND(ISNUMBER('Control Sample Data'!D1663),'Control Sample Data'!D1663&lt;$B$1,'Control Sample Data'!D1663&gt;0),'Control Sample Data'!D1663,$B$1),"")</f>
        <v/>
      </c>
      <c r="Q1664" s="17" t="str">
        <f>IF(SUM('Control Sample Data'!E$3:E$98)&gt;10,IF(AND(ISNUMBER('Control Sample Data'!E1663),'Control Sample Data'!E1663&lt;$B$1,'Control Sample Data'!E1663&gt;0),'Control Sample Data'!E1663,$B$1),"")</f>
        <v/>
      </c>
      <c r="R1664" s="17" t="str">
        <f>IF(SUM('Control Sample Data'!F$3:F$98)&gt;10,IF(AND(ISNUMBER('Control Sample Data'!F1663),'Control Sample Data'!F1663&lt;$B$1,'Control Sample Data'!F1663&gt;0),'Control Sample Data'!F1663,$B$1),"")</f>
        <v/>
      </c>
      <c r="S1664" s="17" t="str">
        <f>IF(SUM('Control Sample Data'!G$3:G$98)&gt;10,IF(AND(ISNUMBER('Control Sample Data'!G1663),'Control Sample Data'!G1663&lt;$B$1,'Control Sample Data'!G1663&gt;0),'Control Sample Data'!G1663,$B$1),"")</f>
        <v/>
      </c>
      <c r="T1664" s="17" t="str">
        <f>IF(SUM('Control Sample Data'!H$3:H$98)&gt;10,IF(AND(ISNUMBER('Control Sample Data'!H1663),'Control Sample Data'!H1663&lt;$B$1,'Control Sample Data'!H1663&gt;0),'Control Sample Data'!H1663,$B$1),"")</f>
        <v/>
      </c>
      <c r="U1664" s="17" t="str">
        <f>IF(SUM('Control Sample Data'!I$3:I$98)&gt;10,IF(AND(ISNUMBER('Control Sample Data'!I1663),'Control Sample Data'!I1663&lt;$B$1,'Control Sample Data'!I1663&gt;0),'Control Sample Data'!I1663,$B$1),"")</f>
        <v/>
      </c>
      <c r="V1664" s="17" t="str">
        <f>IF(SUM('Control Sample Data'!J$3:J$98)&gt;10,IF(AND(ISNUMBER('Control Sample Data'!J1663),'Control Sample Data'!J1663&lt;$B$1,'Control Sample Data'!J1663&gt;0),'Control Sample Data'!J1663,$B$1),"")</f>
        <v/>
      </c>
      <c r="W1664" s="17" t="str">
        <f>IF(SUM('Control Sample Data'!K$3:K$98)&gt;10,IF(AND(ISNUMBER('Control Sample Data'!K1663),'Control Sample Data'!K1663&lt;$B$1,'Control Sample Data'!K1663&gt;0),'Control Sample Data'!K1663,$B$1),"")</f>
        <v/>
      </c>
      <c r="X1664" s="17" t="str">
        <f>IF(SUM('Control Sample Data'!L$3:L$98)&gt;10,IF(AND(ISNUMBER('Control Sample Data'!L1663),'Control Sample Data'!L1663&lt;$B$1,'Control Sample Data'!L1663&gt;0),'Control Sample Data'!L1663,$B$1),"")</f>
        <v/>
      </c>
      <c r="Y1664" s="17" t="str">
        <f>IF(SUM('Control Sample Data'!M$3:M$98)&gt;10,IF(AND(ISNUMBER('Control Sample Data'!M1663),'Control Sample Data'!M1663&lt;$B$1,'Control Sample Data'!M1663&gt;0),'Control Sample Data'!M1663,$B$1),"")</f>
        <v/>
      </c>
      <c r="AT1664" s="36" t="str">
        <f t="shared" si="1086"/>
        <v/>
      </c>
      <c r="AU1664" s="36" t="str">
        <f t="shared" si="1087"/>
        <v/>
      </c>
      <c r="AV1664" s="36" t="str">
        <f t="shared" si="1088"/>
        <v/>
      </c>
      <c r="AW1664" s="36" t="str">
        <f t="shared" si="1089"/>
        <v/>
      </c>
      <c r="AX1664" s="36" t="str">
        <f t="shared" si="1090"/>
        <v/>
      </c>
      <c r="AY1664" s="36" t="str">
        <f t="shared" si="1091"/>
        <v/>
      </c>
      <c r="AZ1664" s="36" t="str">
        <f t="shared" si="1092"/>
        <v/>
      </c>
      <c r="BA1664" s="36" t="str">
        <f t="shared" si="1093"/>
        <v/>
      </c>
      <c r="BB1664" s="36" t="str">
        <f t="shared" si="1094"/>
        <v/>
      </c>
      <c r="BC1664" s="36" t="str">
        <f t="shared" si="1095"/>
        <v/>
      </c>
      <c r="BD1664" s="36" t="str">
        <f t="shared" si="1096"/>
        <v/>
      </c>
      <c r="BE1664" s="36" t="str">
        <f t="shared" si="1097"/>
        <v/>
      </c>
      <c r="BF1664" s="36" t="str">
        <f t="shared" si="1098"/>
        <v/>
      </c>
      <c r="BG1664" s="36" t="str">
        <f t="shared" si="1099"/>
        <v/>
      </c>
      <c r="BH1664" s="36" t="str">
        <f t="shared" si="1100"/>
        <v/>
      </c>
      <c r="BI1664" s="36" t="str">
        <f t="shared" si="1101"/>
        <v/>
      </c>
      <c r="BJ1664" s="36" t="str">
        <f t="shared" si="1102"/>
        <v/>
      </c>
      <c r="BK1664" s="36" t="str">
        <f t="shared" si="1103"/>
        <v/>
      </c>
      <c r="BL1664" s="36" t="str">
        <f t="shared" si="1104"/>
        <v/>
      </c>
      <c r="BM1664" s="36" t="str">
        <f t="shared" si="1105"/>
        <v/>
      </c>
      <c r="BN1664" s="38" t="e">
        <f t="shared" si="1064"/>
        <v>#DIV/0!</v>
      </c>
      <c r="BO1664" s="38" t="e">
        <f t="shared" si="1065"/>
        <v>#DIV/0!</v>
      </c>
      <c r="BP1664" s="39" t="str">
        <f t="shared" si="1066"/>
        <v/>
      </c>
      <c r="BQ1664" s="39" t="str">
        <f t="shared" si="1067"/>
        <v/>
      </c>
      <c r="BR1664" s="39" t="str">
        <f t="shared" si="1068"/>
        <v/>
      </c>
      <c r="BS1664" s="39" t="str">
        <f t="shared" si="1069"/>
        <v/>
      </c>
      <c r="BT1664" s="39" t="str">
        <f t="shared" si="1070"/>
        <v/>
      </c>
      <c r="BU1664" s="39" t="str">
        <f t="shared" si="1071"/>
        <v/>
      </c>
      <c r="BV1664" s="39" t="str">
        <f t="shared" si="1072"/>
        <v/>
      </c>
      <c r="BW1664" s="39" t="str">
        <f t="shared" si="1073"/>
        <v/>
      </c>
      <c r="BX1664" s="39" t="str">
        <f t="shared" si="1074"/>
        <v/>
      </c>
      <c r="BY1664" s="39" t="str">
        <f t="shared" si="1075"/>
        <v/>
      </c>
      <c r="BZ1664" s="39" t="str">
        <f t="shared" si="1076"/>
        <v/>
      </c>
      <c r="CA1664" s="39" t="str">
        <f t="shared" si="1077"/>
        <v/>
      </c>
      <c r="CB1664" s="39" t="str">
        <f t="shared" si="1078"/>
        <v/>
      </c>
      <c r="CC1664" s="39" t="str">
        <f t="shared" si="1079"/>
        <v/>
      </c>
      <c r="CD1664" s="39" t="str">
        <f t="shared" si="1080"/>
        <v/>
      </c>
      <c r="CE1664" s="39" t="str">
        <f t="shared" si="1081"/>
        <v/>
      </c>
      <c r="CF1664" s="39" t="str">
        <f t="shared" si="1082"/>
        <v/>
      </c>
      <c r="CG1664" s="39" t="str">
        <f t="shared" si="1083"/>
        <v/>
      </c>
      <c r="CH1664" s="39" t="str">
        <f t="shared" si="1084"/>
        <v/>
      </c>
      <c r="CI1664" s="39" t="str">
        <f t="shared" si="1085"/>
        <v/>
      </c>
    </row>
    <row r="1665" spans="1:87">
      <c r="A1665" s="18"/>
      <c r="B1665" s="15">
        <f>'Gene Table'!E1664</f>
        <v>0</v>
      </c>
      <c r="C1665" s="15" t="str">
        <f>'Gene Table'!B1664</f>
        <v>F06</v>
      </c>
      <c r="D1665" s="16" t="str">
        <f>IF(SUM('Test Sample Data'!D$3:D$98)&gt;10,IF(AND(ISNUMBER('Test Sample Data'!D1664),'Test Sample Data'!D1664&lt;$B$1,'Test Sample Data'!D1664&gt;0),'Test Sample Data'!D1664,$B$1),"")</f>
        <v/>
      </c>
      <c r="E1665" s="17" t="str">
        <f>IF(SUM('Test Sample Data'!E$3:E$98)&gt;10,IF(AND(ISNUMBER('Test Sample Data'!E1664),'Test Sample Data'!E1664&lt;$B$1,'Test Sample Data'!E1664&gt;0),'Test Sample Data'!E1664,$B$1),"")</f>
        <v/>
      </c>
      <c r="F1665" s="17" t="str">
        <f>IF(SUM('Test Sample Data'!F$3:F$98)&gt;10,IF(AND(ISNUMBER('Test Sample Data'!F1664),'Test Sample Data'!F1664&lt;$B$1,'Test Sample Data'!F1664&gt;0),'Test Sample Data'!F1664,$B$1),"")</f>
        <v/>
      </c>
      <c r="G1665" s="17" t="str">
        <f>IF(SUM('Test Sample Data'!G$3:G$98)&gt;10,IF(AND(ISNUMBER('Test Sample Data'!G1664),'Test Sample Data'!G1664&lt;$B$1,'Test Sample Data'!G1664&gt;0),'Test Sample Data'!G1664,$B$1),"")</f>
        <v/>
      </c>
      <c r="H1665" s="17" t="str">
        <f>IF(SUM('Test Sample Data'!H$3:H$98)&gt;10,IF(AND(ISNUMBER('Test Sample Data'!H1664),'Test Sample Data'!H1664&lt;$B$1,'Test Sample Data'!H1664&gt;0),'Test Sample Data'!H1664,$B$1),"")</f>
        <v/>
      </c>
      <c r="I1665" s="17" t="str">
        <f>IF(SUM('Test Sample Data'!I$3:I$98)&gt;10,IF(AND(ISNUMBER('Test Sample Data'!I1664),'Test Sample Data'!I1664&lt;$B$1,'Test Sample Data'!I1664&gt;0),'Test Sample Data'!I1664,$B$1),"")</f>
        <v/>
      </c>
      <c r="J1665" s="17" t="str">
        <f>IF(SUM('Test Sample Data'!J$3:J$98)&gt;10,IF(AND(ISNUMBER('Test Sample Data'!J1664),'Test Sample Data'!J1664&lt;$B$1,'Test Sample Data'!J1664&gt;0),'Test Sample Data'!J1664,$B$1),"")</f>
        <v/>
      </c>
      <c r="K1665" s="17" t="str">
        <f>IF(SUM('Test Sample Data'!K$3:K$98)&gt;10,IF(AND(ISNUMBER('Test Sample Data'!K1664),'Test Sample Data'!K1664&lt;$B$1,'Test Sample Data'!K1664&gt;0),'Test Sample Data'!K1664,$B$1),"")</f>
        <v/>
      </c>
      <c r="L1665" s="17" t="str">
        <f>IF(SUM('Test Sample Data'!L$3:L$98)&gt;10,IF(AND(ISNUMBER('Test Sample Data'!L1664),'Test Sample Data'!L1664&lt;$B$1,'Test Sample Data'!L1664&gt;0),'Test Sample Data'!L1664,$B$1),"")</f>
        <v/>
      </c>
      <c r="M1665" s="17" t="str">
        <f>IF(SUM('Test Sample Data'!M$3:M$98)&gt;10,IF(AND(ISNUMBER('Test Sample Data'!M1664),'Test Sample Data'!M1664&lt;$B$1,'Test Sample Data'!M1664&gt;0),'Test Sample Data'!M1664,$B$1),"")</f>
        <v/>
      </c>
      <c r="N1665" s="17">
        <f>'Gene Table'!E1664</f>
        <v>0</v>
      </c>
      <c r="O1665" s="17" t="str">
        <f>'Gene Table'!B1664</f>
        <v>F06</v>
      </c>
      <c r="P1665" s="17" t="str">
        <f>IF(SUM('Control Sample Data'!D$3:D$98)&gt;10,IF(AND(ISNUMBER('Control Sample Data'!D1664),'Control Sample Data'!D1664&lt;$B$1,'Control Sample Data'!D1664&gt;0),'Control Sample Data'!D1664,$B$1),"")</f>
        <v/>
      </c>
      <c r="Q1665" s="17" t="str">
        <f>IF(SUM('Control Sample Data'!E$3:E$98)&gt;10,IF(AND(ISNUMBER('Control Sample Data'!E1664),'Control Sample Data'!E1664&lt;$B$1,'Control Sample Data'!E1664&gt;0),'Control Sample Data'!E1664,$B$1),"")</f>
        <v/>
      </c>
      <c r="R1665" s="17" t="str">
        <f>IF(SUM('Control Sample Data'!F$3:F$98)&gt;10,IF(AND(ISNUMBER('Control Sample Data'!F1664),'Control Sample Data'!F1664&lt;$B$1,'Control Sample Data'!F1664&gt;0),'Control Sample Data'!F1664,$B$1),"")</f>
        <v/>
      </c>
      <c r="S1665" s="17" t="str">
        <f>IF(SUM('Control Sample Data'!G$3:G$98)&gt;10,IF(AND(ISNUMBER('Control Sample Data'!G1664),'Control Sample Data'!G1664&lt;$B$1,'Control Sample Data'!G1664&gt;0),'Control Sample Data'!G1664,$B$1),"")</f>
        <v/>
      </c>
      <c r="T1665" s="17" t="str">
        <f>IF(SUM('Control Sample Data'!H$3:H$98)&gt;10,IF(AND(ISNUMBER('Control Sample Data'!H1664),'Control Sample Data'!H1664&lt;$B$1,'Control Sample Data'!H1664&gt;0),'Control Sample Data'!H1664,$B$1),"")</f>
        <v/>
      </c>
      <c r="U1665" s="17" t="str">
        <f>IF(SUM('Control Sample Data'!I$3:I$98)&gt;10,IF(AND(ISNUMBER('Control Sample Data'!I1664),'Control Sample Data'!I1664&lt;$B$1,'Control Sample Data'!I1664&gt;0),'Control Sample Data'!I1664,$B$1),"")</f>
        <v/>
      </c>
      <c r="V1665" s="17" t="str">
        <f>IF(SUM('Control Sample Data'!J$3:J$98)&gt;10,IF(AND(ISNUMBER('Control Sample Data'!J1664),'Control Sample Data'!J1664&lt;$B$1,'Control Sample Data'!J1664&gt;0),'Control Sample Data'!J1664,$B$1),"")</f>
        <v/>
      </c>
      <c r="W1665" s="17" t="str">
        <f>IF(SUM('Control Sample Data'!K$3:K$98)&gt;10,IF(AND(ISNUMBER('Control Sample Data'!K1664),'Control Sample Data'!K1664&lt;$B$1,'Control Sample Data'!K1664&gt;0),'Control Sample Data'!K1664,$B$1),"")</f>
        <v/>
      </c>
      <c r="X1665" s="17" t="str">
        <f>IF(SUM('Control Sample Data'!L$3:L$98)&gt;10,IF(AND(ISNUMBER('Control Sample Data'!L1664),'Control Sample Data'!L1664&lt;$B$1,'Control Sample Data'!L1664&gt;0),'Control Sample Data'!L1664,$B$1),"")</f>
        <v/>
      </c>
      <c r="Y1665" s="17" t="str">
        <f>IF(SUM('Control Sample Data'!M$3:M$98)&gt;10,IF(AND(ISNUMBER('Control Sample Data'!M1664),'Control Sample Data'!M1664&lt;$B$1,'Control Sample Data'!M1664&gt;0),'Control Sample Data'!M1664,$B$1),"")</f>
        <v/>
      </c>
      <c r="AT1665" s="36" t="str">
        <f t="shared" si="1086"/>
        <v/>
      </c>
      <c r="AU1665" s="36" t="str">
        <f t="shared" si="1087"/>
        <v/>
      </c>
      <c r="AV1665" s="36" t="str">
        <f t="shared" si="1088"/>
        <v/>
      </c>
      <c r="AW1665" s="36" t="str">
        <f t="shared" si="1089"/>
        <v/>
      </c>
      <c r="AX1665" s="36" t="str">
        <f t="shared" si="1090"/>
        <v/>
      </c>
      <c r="AY1665" s="36" t="str">
        <f t="shared" si="1091"/>
        <v/>
      </c>
      <c r="AZ1665" s="36" t="str">
        <f t="shared" si="1092"/>
        <v/>
      </c>
      <c r="BA1665" s="36" t="str">
        <f t="shared" si="1093"/>
        <v/>
      </c>
      <c r="BB1665" s="36" t="str">
        <f t="shared" si="1094"/>
        <v/>
      </c>
      <c r="BC1665" s="36" t="str">
        <f t="shared" si="1095"/>
        <v/>
      </c>
      <c r="BD1665" s="36" t="str">
        <f t="shared" si="1096"/>
        <v/>
      </c>
      <c r="BE1665" s="36" t="str">
        <f t="shared" si="1097"/>
        <v/>
      </c>
      <c r="BF1665" s="36" t="str">
        <f t="shared" si="1098"/>
        <v/>
      </c>
      <c r="BG1665" s="36" t="str">
        <f t="shared" si="1099"/>
        <v/>
      </c>
      <c r="BH1665" s="36" t="str">
        <f t="shared" si="1100"/>
        <v/>
      </c>
      <c r="BI1665" s="36" t="str">
        <f t="shared" si="1101"/>
        <v/>
      </c>
      <c r="BJ1665" s="36" t="str">
        <f t="shared" si="1102"/>
        <v/>
      </c>
      <c r="BK1665" s="36" t="str">
        <f t="shared" si="1103"/>
        <v/>
      </c>
      <c r="BL1665" s="36" t="str">
        <f t="shared" si="1104"/>
        <v/>
      </c>
      <c r="BM1665" s="36" t="str">
        <f t="shared" si="1105"/>
        <v/>
      </c>
      <c r="BN1665" s="38" t="e">
        <f t="shared" si="1064"/>
        <v>#DIV/0!</v>
      </c>
      <c r="BO1665" s="38" t="e">
        <f t="shared" si="1065"/>
        <v>#DIV/0!</v>
      </c>
      <c r="BP1665" s="39" t="str">
        <f t="shared" si="1066"/>
        <v/>
      </c>
      <c r="BQ1665" s="39" t="str">
        <f t="shared" si="1067"/>
        <v/>
      </c>
      <c r="BR1665" s="39" t="str">
        <f t="shared" si="1068"/>
        <v/>
      </c>
      <c r="BS1665" s="39" t="str">
        <f t="shared" si="1069"/>
        <v/>
      </c>
      <c r="BT1665" s="39" t="str">
        <f t="shared" si="1070"/>
        <v/>
      </c>
      <c r="BU1665" s="39" t="str">
        <f t="shared" si="1071"/>
        <v/>
      </c>
      <c r="BV1665" s="39" t="str">
        <f t="shared" si="1072"/>
        <v/>
      </c>
      <c r="BW1665" s="39" t="str">
        <f t="shared" si="1073"/>
        <v/>
      </c>
      <c r="BX1665" s="39" t="str">
        <f t="shared" si="1074"/>
        <v/>
      </c>
      <c r="BY1665" s="39" t="str">
        <f t="shared" si="1075"/>
        <v/>
      </c>
      <c r="BZ1665" s="39" t="str">
        <f t="shared" si="1076"/>
        <v/>
      </c>
      <c r="CA1665" s="39" t="str">
        <f t="shared" si="1077"/>
        <v/>
      </c>
      <c r="CB1665" s="39" t="str">
        <f t="shared" si="1078"/>
        <v/>
      </c>
      <c r="CC1665" s="39" t="str">
        <f t="shared" si="1079"/>
        <v/>
      </c>
      <c r="CD1665" s="39" t="str">
        <f t="shared" si="1080"/>
        <v/>
      </c>
      <c r="CE1665" s="39" t="str">
        <f t="shared" si="1081"/>
        <v/>
      </c>
      <c r="CF1665" s="39" t="str">
        <f t="shared" si="1082"/>
        <v/>
      </c>
      <c r="CG1665" s="39" t="str">
        <f t="shared" si="1083"/>
        <v/>
      </c>
      <c r="CH1665" s="39" t="str">
        <f t="shared" si="1084"/>
        <v/>
      </c>
      <c r="CI1665" s="39" t="str">
        <f t="shared" si="1085"/>
        <v/>
      </c>
    </row>
    <row r="1666" spans="1:87">
      <c r="A1666" s="18"/>
      <c r="B1666" s="15" t="str">
        <f>'Gene Table'!E1665</f>
        <v>hsa-miR-5588-3p</v>
      </c>
      <c r="C1666" s="15" t="str">
        <f>'Gene Table'!B1665</f>
        <v>F07</v>
      </c>
      <c r="D1666" s="16" t="str">
        <f>IF(SUM('Test Sample Data'!D$3:D$98)&gt;10,IF(AND(ISNUMBER('Test Sample Data'!D1665),'Test Sample Data'!D1665&lt;$B$1,'Test Sample Data'!D1665&gt;0),'Test Sample Data'!D1665,$B$1),"")</f>
        <v/>
      </c>
      <c r="E1666" s="17" t="str">
        <f>IF(SUM('Test Sample Data'!E$3:E$98)&gt;10,IF(AND(ISNUMBER('Test Sample Data'!E1665),'Test Sample Data'!E1665&lt;$B$1,'Test Sample Data'!E1665&gt;0),'Test Sample Data'!E1665,$B$1),"")</f>
        <v/>
      </c>
      <c r="F1666" s="17" t="str">
        <f>IF(SUM('Test Sample Data'!F$3:F$98)&gt;10,IF(AND(ISNUMBER('Test Sample Data'!F1665),'Test Sample Data'!F1665&lt;$B$1,'Test Sample Data'!F1665&gt;0),'Test Sample Data'!F1665,$B$1),"")</f>
        <v/>
      </c>
      <c r="G1666" s="17" t="str">
        <f>IF(SUM('Test Sample Data'!G$3:G$98)&gt;10,IF(AND(ISNUMBER('Test Sample Data'!G1665),'Test Sample Data'!G1665&lt;$B$1,'Test Sample Data'!G1665&gt;0),'Test Sample Data'!G1665,$B$1),"")</f>
        <v/>
      </c>
      <c r="H1666" s="17" t="str">
        <f>IF(SUM('Test Sample Data'!H$3:H$98)&gt;10,IF(AND(ISNUMBER('Test Sample Data'!H1665),'Test Sample Data'!H1665&lt;$B$1,'Test Sample Data'!H1665&gt;0),'Test Sample Data'!H1665,$B$1),"")</f>
        <v/>
      </c>
      <c r="I1666" s="17" t="str">
        <f>IF(SUM('Test Sample Data'!I$3:I$98)&gt;10,IF(AND(ISNUMBER('Test Sample Data'!I1665),'Test Sample Data'!I1665&lt;$B$1,'Test Sample Data'!I1665&gt;0),'Test Sample Data'!I1665,$B$1),"")</f>
        <v/>
      </c>
      <c r="J1666" s="17" t="str">
        <f>IF(SUM('Test Sample Data'!J$3:J$98)&gt;10,IF(AND(ISNUMBER('Test Sample Data'!J1665),'Test Sample Data'!J1665&lt;$B$1,'Test Sample Data'!J1665&gt;0),'Test Sample Data'!J1665,$B$1),"")</f>
        <v/>
      </c>
      <c r="K1666" s="17" t="str">
        <f>IF(SUM('Test Sample Data'!K$3:K$98)&gt;10,IF(AND(ISNUMBER('Test Sample Data'!K1665),'Test Sample Data'!K1665&lt;$B$1,'Test Sample Data'!K1665&gt;0),'Test Sample Data'!K1665,$B$1),"")</f>
        <v/>
      </c>
      <c r="L1666" s="17" t="str">
        <f>IF(SUM('Test Sample Data'!L$3:L$98)&gt;10,IF(AND(ISNUMBER('Test Sample Data'!L1665),'Test Sample Data'!L1665&lt;$B$1,'Test Sample Data'!L1665&gt;0),'Test Sample Data'!L1665,$B$1),"")</f>
        <v/>
      </c>
      <c r="M1666" s="17" t="str">
        <f>IF(SUM('Test Sample Data'!M$3:M$98)&gt;10,IF(AND(ISNUMBER('Test Sample Data'!M1665),'Test Sample Data'!M1665&lt;$B$1,'Test Sample Data'!M1665&gt;0),'Test Sample Data'!M1665,$B$1),"")</f>
        <v/>
      </c>
      <c r="N1666" s="17" t="str">
        <f>'Gene Table'!E1665</f>
        <v>hsa-miR-5588-3p</v>
      </c>
      <c r="O1666" s="17" t="str">
        <f>'Gene Table'!B1665</f>
        <v>F07</v>
      </c>
      <c r="P1666" s="17" t="str">
        <f>IF(SUM('Control Sample Data'!D$3:D$98)&gt;10,IF(AND(ISNUMBER('Control Sample Data'!D1665),'Control Sample Data'!D1665&lt;$B$1,'Control Sample Data'!D1665&gt;0),'Control Sample Data'!D1665,$B$1),"")</f>
        <v/>
      </c>
      <c r="Q1666" s="17" t="str">
        <f>IF(SUM('Control Sample Data'!E$3:E$98)&gt;10,IF(AND(ISNUMBER('Control Sample Data'!E1665),'Control Sample Data'!E1665&lt;$B$1,'Control Sample Data'!E1665&gt;0),'Control Sample Data'!E1665,$B$1),"")</f>
        <v/>
      </c>
      <c r="R1666" s="17" t="str">
        <f>IF(SUM('Control Sample Data'!F$3:F$98)&gt;10,IF(AND(ISNUMBER('Control Sample Data'!F1665),'Control Sample Data'!F1665&lt;$B$1,'Control Sample Data'!F1665&gt;0),'Control Sample Data'!F1665,$B$1),"")</f>
        <v/>
      </c>
      <c r="S1666" s="17" t="str">
        <f>IF(SUM('Control Sample Data'!G$3:G$98)&gt;10,IF(AND(ISNUMBER('Control Sample Data'!G1665),'Control Sample Data'!G1665&lt;$B$1,'Control Sample Data'!G1665&gt;0),'Control Sample Data'!G1665,$B$1),"")</f>
        <v/>
      </c>
      <c r="T1666" s="17" t="str">
        <f>IF(SUM('Control Sample Data'!H$3:H$98)&gt;10,IF(AND(ISNUMBER('Control Sample Data'!H1665),'Control Sample Data'!H1665&lt;$B$1,'Control Sample Data'!H1665&gt;0),'Control Sample Data'!H1665,$B$1),"")</f>
        <v/>
      </c>
      <c r="U1666" s="17" t="str">
        <f>IF(SUM('Control Sample Data'!I$3:I$98)&gt;10,IF(AND(ISNUMBER('Control Sample Data'!I1665),'Control Sample Data'!I1665&lt;$B$1,'Control Sample Data'!I1665&gt;0),'Control Sample Data'!I1665,$B$1),"")</f>
        <v/>
      </c>
      <c r="V1666" s="17" t="str">
        <f>IF(SUM('Control Sample Data'!J$3:J$98)&gt;10,IF(AND(ISNUMBER('Control Sample Data'!J1665),'Control Sample Data'!J1665&lt;$B$1,'Control Sample Data'!J1665&gt;0),'Control Sample Data'!J1665,$B$1),"")</f>
        <v/>
      </c>
      <c r="W1666" s="17" t="str">
        <f>IF(SUM('Control Sample Data'!K$3:K$98)&gt;10,IF(AND(ISNUMBER('Control Sample Data'!K1665),'Control Sample Data'!K1665&lt;$B$1,'Control Sample Data'!K1665&gt;0),'Control Sample Data'!K1665,$B$1),"")</f>
        <v/>
      </c>
      <c r="X1666" s="17" t="str">
        <f>IF(SUM('Control Sample Data'!L$3:L$98)&gt;10,IF(AND(ISNUMBER('Control Sample Data'!L1665),'Control Sample Data'!L1665&lt;$B$1,'Control Sample Data'!L1665&gt;0),'Control Sample Data'!L1665,$B$1),"")</f>
        <v/>
      </c>
      <c r="Y1666" s="17" t="str">
        <f>IF(SUM('Control Sample Data'!M$3:M$98)&gt;10,IF(AND(ISNUMBER('Control Sample Data'!M1665),'Control Sample Data'!M1665&lt;$B$1,'Control Sample Data'!M1665&gt;0),'Control Sample Data'!M1665,$B$1),"")</f>
        <v/>
      </c>
      <c r="AT1666" s="36" t="str">
        <f t="shared" si="1086"/>
        <v/>
      </c>
      <c r="AU1666" s="36" t="str">
        <f t="shared" si="1087"/>
        <v/>
      </c>
      <c r="AV1666" s="36" t="str">
        <f t="shared" si="1088"/>
        <v/>
      </c>
      <c r="AW1666" s="36" t="str">
        <f t="shared" si="1089"/>
        <v/>
      </c>
      <c r="AX1666" s="36" t="str">
        <f t="shared" si="1090"/>
        <v/>
      </c>
      <c r="AY1666" s="36" t="str">
        <f t="shared" si="1091"/>
        <v/>
      </c>
      <c r="AZ1666" s="36" t="str">
        <f t="shared" si="1092"/>
        <v/>
      </c>
      <c r="BA1666" s="36" t="str">
        <f t="shared" si="1093"/>
        <v/>
      </c>
      <c r="BB1666" s="36" t="str">
        <f t="shared" si="1094"/>
        <v/>
      </c>
      <c r="BC1666" s="36" t="str">
        <f t="shared" si="1095"/>
        <v/>
      </c>
      <c r="BD1666" s="36" t="str">
        <f t="shared" si="1096"/>
        <v/>
      </c>
      <c r="BE1666" s="36" t="str">
        <f t="shared" si="1097"/>
        <v/>
      </c>
      <c r="BF1666" s="36" t="str">
        <f t="shared" si="1098"/>
        <v/>
      </c>
      <c r="BG1666" s="36" t="str">
        <f t="shared" si="1099"/>
        <v/>
      </c>
      <c r="BH1666" s="36" t="str">
        <f t="shared" si="1100"/>
        <v/>
      </c>
      <c r="BI1666" s="36" t="str">
        <f t="shared" si="1101"/>
        <v/>
      </c>
      <c r="BJ1666" s="36" t="str">
        <f t="shared" si="1102"/>
        <v/>
      </c>
      <c r="BK1666" s="36" t="str">
        <f t="shared" si="1103"/>
        <v/>
      </c>
      <c r="BL1666" s="36" t="str">
        <f t="shared" si="1104"/>
        <v/>
      </c>
      <c r="BM1666" s="36" t="str">
        <f t="shared" si="1105"/>
        <v/>
      </c>
      <c r="BN1666" s="38" t="e">
        <f t="shared" si="1064"/>
        <v>#DIV/0!</v>
      </c>
      <c r="BO1666" s="38" t="e">
        <f t="shared" si="1065"/>
        <v>#DIV/0!</v>
      </c>
      <c r="BP1666" s="39" t="str">
        <f t="shared" si="1066"/>
        <v/>
      </c>
      <c r="BQ1666" s="39" t="str">
        <f t="shared" si="1067"/>
        <v/>
      </c>
      <c r="BR1666" s="39" t="str">
        <f t="shared" si="1068"/>
        <v/>
      </c>
      <c r="BS1666" s="39" t="str">
        <f t="shared" si="1069"/>
        <v/>
      </c>
      <c r="BT1666" s="39" t="str">
        <f t="shared" si="1070"/>
        <v/>
      </c>
      <c r="BU1666" s="39" t="str">
        <f t="shared" si="1071"/>
        <v/>
      </c>
      <c r="BV1666" s="39" t="str">
        <f t="shared" si="1072"/>
        <v/>
      </c>
      <c r="BW1666" s="39" t="str">
        <f t="shared" si="1073"/>
        <v/>
      </c>
      <c r="BX1666" s="39" t="str">
        <f t="shared" si="1074"/>
        <v/>
      </c>
      <c r="BY1666" s="39" t="str">
        <f t="shared" si="1075"/>
        <v/>
      </c>
      <c r="BZ1666" s="39" t="str">
        <f t="shared" si="1076"/>
        <v/>
      </c>
      <c r="CA1666" s="39" t="str">
        <f t="shared" si="1077"/>
        <v/>
      </c>
      <c r="CB1666" s="39" t="str">
        <f t="shared" si="1078"/>
        <v/>
      </c>
      <c r="CC1666" s="39" t="str">
        <f t="shared" si="1079"/>
        <v/>
      </c>
      <c r="CD1666" s="39" t="str">
        <f t="shared" si="1080"/>
        <v/>
      </c>
      <c r="CE1666" s="39" t="str">
        <f t="shared" si="1081"/>
        <v/>
      </c>
      <c r="CF1666" s="39" t="str">
        <f t="shared" si="1082"/>
        <v/>
      </c>
      <c r="CG1666" s="39" t="str">
        <f t="shared" si="1083"/>
        <v/>
      </c>
      <c r="CH1666" s="39" t="str">
        <f t="shared" si="1084"/>
        <v/>
      </c>
      <c r="CI1666" s="39" t="str">
        <f t="shared" si="1085"/>
        <v/>
      </c>
    </row>
    <row r="1667" spans="1:87">
      <c r="A1667" s="18"/>
      <c r="B1667" s="15">
        <f>'Gene Table'!E1666</f>
        <v>0</v>
      </c>
      <c r="C1667" s="15" t="str">
        <f>'Gene Table'!B1666</f>
        <v>F08</v>
      </c>
      <c r="D1667" s="16" t="str">
        <f>IF(SUM('Test Sample Data'!D$3:D$98)&gt;10,IF(AND(ISNUMBER('Test Sample Data'!D1666),'Test Sample Data'!D1666&lt;$B$1,'Test Sample Data'!D1666&gt;0),'Test Sample Data'!D1666,$B$1),"")</f>
        <v/>
      </c>
      <c r="E1667" s="17" t="str">
        <f>IF(SUM('Test Sample Data'!E$3:E$98)&gt;10,IF(AND(ISNUMBER('Test Sample Data'!E1666),'Test Sample Data'!E1666&lt;$B$1,'Test Sample Data'!E1666&gt;0),'Test Sample Data'!E1666,$B$1),"")</f>
        <v/>
      </c>
      <c r="F1667" s="17" t="str">
        <f>IF(SUM('Test Sample Data'!F$3:F$98)&gt;10,IF(AND(ISNUMBER('Test Sample Data'!F1666),'Test Sample Data'!F1666&lt;$B$1,'Test Sample Data'!F1666&gt;0),'Test Sample Data'!F1666,$B$1),"")</f>
        <v/>
      </c>
      <c r="G1667" s="17" t="str">
        <f>IF(SUM('Test Sample Data'!G$3:G$98)&gt;10,IF(AND(ISNUMBER('Test Sample Data'!G1666),'Test Sample Data'!G1666&lt;$B$1,'Test Sample Data'!G1666&gt;0),'Test Sample Data'!G1666,$B$1),"")</f>
        <v/>
      </c>
      <c r="H1667" s="17" t="str">
        <f>IF(SUM('Test Sample Data'!H$3:H$98)&gt;10,IF(AND(ISNUMBER('Test Sample Data'!H1666),'Test Sample Data'!H1666&lt;$B$1,'Test Sample Data'!H1666&gt;0),'Test Sample Data'!H1666,$B$1),"")</f>
        <v/>
      </c>
      <c r="I1667" s="17" t="str">
        <f>IF(SUM('Test Sample Data'!I$3:I$98)&gt;10,IF(AND(ISNUMBER('Test Sample Data'!I1666),'Test Sample Data'!I1666&lt;$B$1,'Test Sample Data'!I1666&gt;0),'Test Sample Data'!I1666,$B$1),"")</f>
        <v/>
      </c>
      <c r="J1667" s="17" t="str">
        <f>IF(SUM('Test Sample Data'!J$3:J$98)&gt;10,IF(AND(ISNUMBER('Test Sample Data'!J1666),'Test Sample Data'!J1666&lt;$B$1,'Test Sample Data'!J1666&gt;0),'Test Sample Data'!J1666,$B$1),"")</f>
        <v/>
      </c>
      <c r="K1667" s="17" t="str">
        <f>IF(SUM('Test Sample Data'!K$3:K$98)&gt;10,IF(AND(ISNUMBER('Test Sample Data'!K1666),'Test Sample Data'!K1666&lt;$B$1,'Test Sample Data'!K1666&gt;0),'Test Sample Data'!K1666,$B$1),"")</f>
        <v/>
      </c>
      <c r="L1667" s="17" t="str">
        <f>IF(SUM('Test Sample Data'!L$3:L$98)&gt;10,IF(AND(ISNUMBER('Test Sample Data'!L1666),'Test Sample Data'!L1666&lt;$B$1,'Test Sample Data'!L1666&gt;0),'Test Sample Data'!L1666,$B$1),"")</f>
        <v/>
      </c>
      <c r="M1667" s="17" t="str">
        <f>IF(SUM('Test Sample Data'!M$3:M$98)&gt;10,IF(AND(ISNUMBER('Test Sample Data'!M1666),'Test Sample Data'!M1666&lt;$B$1,'Test Sample Data'!M1666&gt;0),'Test Sample Data'!M1666,$B$1),"")</f>
        <v/>
      </c>
      <c r="N1667" s="17">
        <f>'Gene Table'!E1666</f>
        <v>0</v>
      </c>
      <c r="O1667" s="17" t="str">
        <f>'Gene Table'!B1666</f>
        <v>F08</v>
      </c>
      <c r="P1667" s="17" t="str">
        <f>IF(SUM('Control Sample Data'!D$3:D$98)&gt;10,IF(AND(ISNUMBER('Control Sample Data'!D1666),'Control Sample Data'!D1666&lt;$B$1,'Control Sample Data'!D1666&gt;0),'Control Sample Data'!D1666,$B$1),"")</f>
        <v/>
      </c>
      <c r="Q1667" s="17" t="str">
        <f>IF(SUM('Control Sample Data'!E$3:E$98)&gt;10,IF(AND(ISNUMBER('Control Sample Data'!E1666),'Control Sample Data'!E1666&lt;$B$1,'Control Sample Data'!E1666&gt;0),'Control Sample Data'!E1666,$B$1),"")</f>
        <v/>
      </c>
      <c r="R1667" s="17" t="str">
        <f>IF(SUM('Control Sample Data'!F$3:F$98)&gt;10,IF(AND(ISNUMBER('Control Sample Data'!F1666),'Control Sample Data'!F1666&lt;$B$1,'Control Sample Data'!F1666&gt;0),'Control Sample Data'!F1666,$B$1),"")</f>
        <v/>
      </c>
      <c r="S1667" s="17" t="str">
        <f>IF(SUM('Control Sample Data'!G$3:G$98)&gt;10,IF(AND(ISNUMBER('Control Sample Data'!G1666),'Control Sample Data'!G1666&lt;$B$1,'Control Sample Data'!G1666&gt;0),'Control Sample Data'!G1666,$B$1),"")</f>
        <v/>
      </c>
      <c r="T1667" s="17" t="str">
        <f>IF(SUM('Control Sample Data'!H$3:H$98)&gt;10,IF(AND(ISNUMBER('Control Sample Data'!H1666),'Control Sample Data'!H1666&lt;$B$1,'Control Sample Data'!H1666&gt;0),'Control Sample Data'!H1666,$B$1),"")</f>
        <v/>
      </c>
      <c r="U1667" s="17" t="str">
        <f>IF(SUM('Control Sample Data'!I$3:I$98)&gt;10,IF(AND(ISNUMBER('Control Sample Data'!I1666),'Control Sample Data'!I1666&lt;$B$1,'Control Sample Data'!I1666&gt;0),'Control Sample Data'!I1666,$B$1),"")</f>
        <v/>
      </c>
      <c r="V1667" s="17" t="str">
        <f>IF(SUM('Control Sample Data'!J$3:J$98)&gt;10,IF(AND(ISNUMBER('Control Sample Data'!J1666),'Control Sample Data'!J1666&lt;$B$1,'Control Sample Data'!J1666&gt;0),'Control Sample Data'!J1666,$B$1),"")</f>
        <v/>
      </c>
      <c r="W1667" s="17" t="str">
        <f>IF(SUM('Control Sample Data'!K$3:K$98)&gt;10,IF(AND(ISNUMBER('Control Sample Data'!K1666),'Control Sample Data'!K1666&lt;$B$1,'Control Sample Data'!K1666&gt;0),'Control Sample Data'!K1666,$B$1),"")</f>
        <v/>
      </c>
      <c r="X1667" s="17" t="str">
        <f>IF(SUM('Control Sample Data'!L$3:L$98)&gt;10,IF(AND(ISNUMBER('Control Sample Data'!L1666),'Control Sample Data'!L1666&lt;$B$1,'Control Sample Data'!L1666&gt;0),'Control Sample Data'!L1666,$B$1),"")</f>
        <v/>
      </c>
      <c r="Y1667" s="17" t="str">
        <f>IF(SUM('Control Sample Data'!M$3:M$98)&gt;10,IF(AND(ISNUMBER('Control Sample Data'!M1666),'Control Sample Data'!M1666&lt;$B$1,'Control Sample Data'!M1666&gt;0),'Control Sample Data'!M1666,$B$1),"")</f>
        <v/>
      </c>
      <c r="AT1667" s="36" t="str">
        <f t="shared" si="1086"/>
        <v/>
      </c>
      <c r="AU1667" s="36" t="str">
        <f t="shared" si="1087"/>
        <v/>
      </c>
      <c r="AV1667" s="36" t="str">
        <f t="shared" si="1088"/>
        <v/>
      </c>
      <c r="AW1667" s="36" t="str">
        <f t="shared" si="1089"/>
        <v/>
      </c>
      <c r="AX1667" s="36" t="str">
        <f t="shared" si="1090"/>
        <v/>
      </c>
      <c r="AY1667" s="36" t="str">
        <f t="shared" si="1091"/>
        <v/>
      </c>
      <c r="AZ1667" s="36" t="str">
        <f t="shared" si="1092"/>
        <v/>
      </c>
      <c r="BA1667" s="36" t="str">
        <f t="shared" si="1093"/>
        <v/>
      </c>
      <c r="BB1667" s="36" t="str">
        <f t="shared" si="1094"/>
        <v/>
      </c>
      <c r="BC1667" s="36" t="str">
        <f t="shared" si="1095"/>
        <v/>
      </c>
      <c r="BD1667" s="36" t="str">
        <f t="shared" si="1096"/>
        <v/>
      </c>
      <c r="BE1667" s="36" t="str">
        <f t="shared" si="1097"/>
        <v/>
      </c>
      <c r="BF1667" s="36" t="str">
        <f t="shared" si="1098"/>
        <v/>
      </c>
      <c r="BG1667" s="36" t="str">
        <f t="shared" si="1099"/>
        <v/>
      </c>
      <c r="BH1667" s="36" t="str">
        <f t="shared" si="1100"/>
        <v/>
      </c>
      <c r="BI1667" s="36" t="str">
        <f t="shared" si="1101"/>
        <v/>
      </c>
      <c r="BJ1667" s="36" t="str">
        <f t="shared" si="1102"/>
        <v/>
      </c>
      <c r="BK1667" s="36" t="str">
        <f t="shared" si="1103"/>
        <v/>
      </c>
      <c r="BL1667" s="36" t="str">
        <f t="shared" si="1104"/>
        <v/>
      </c>
      <c r="BM1667" s="36" t="str">
        <f t="shared" si="1105"/>
        <v/>
      </c>
      <c r="BN1667" s="38" t="e">
        <f t="shared" si="1064"/>
        <v>#DIV/0!</v>
      </c>
      <c r="BO1667" s="38" t="e">
        <f t="shared" si="1065"/>
        <v>#DIV/0!</v>
      </c>
      <c r="BP1667" s="39" t="str">
        <f t="shared" si="1066"/>
        <v/>
      </c>
      <c r="BQ1667" s="39" t="str">
        <f t="shared" si="1067"/>
        <v/>
      </c>
      <c r="BR1667" s="39" t="str">
        <f t="shared" si="1068"/>
        <v/>
      </c>
      <c r="BS1667" s="39" t="str">
        <f t="shared" si="1069"/>
        <v/>
      </c>
      <c r="BT1667" s="39" t="str">
        <f t="shared" si="1070"/>
        <v/>
      </c>
      <c r="BU1667" s="39" t="str">
        <f t="shared" si="1071"/>
        <v/>
      </c>
      <c r="BV1667" s="39" t="str">
        <f t="shared" si="1072"/>
        <v/>
      </c>
      <c r="BW1667" s="39" t="str">
        <f t="shared" si="1073"/>
        <v/>
      </c>
      <c r="BX1667" s="39" t="str">
        <f t="shared" si="1074"/>
        <v/>
      </c>
      <c r="BY1667" s="39" t="str">
        <f t="shared" si="1075"/>
        <v/>
      </c>
      <c r="BZ1667" s="39" t="str">
        <f t="shared" si="1076"/>
        <v/>
      </c>
      <c r="CA1667" s="39" t="str">
        <f t="shared" si="1077"/>
        <v/>
      </c>
      <c r="CB1667" s="39" t="str">
        <f t="shared" si="1078"/>
        <v/>
      </c>
      <c r="CC1667" s="39" t="str">
        <f t="shared" si="1079"/>
        <v/>
      </c>
      <c r="CD1667" s="39" t="str">
        <f t="shared" si="1080"/>
        <v/>
      </c>
      <c r="CE1667" s="39" t="str">
        <f t="shared" si="1081"/>
        <v/>
      </c>
      <c r="CF1667" s="39" t="str">
        <f t="shared" si="1082"/>
        <v/>
      </c>
      <c r="CG1667" s="39" t="str">
        <f t="shared" si="1083"/>
        <v/>
      </c>
      <c r="CH1667" s="39" t="str">
        <f t="shared" si="1084"/>
        <v/>
      </c>
      <c r="CI1667" s="39" t="str">
        <f t="shared" si="1085"/>
        <v/>
      </c>
    </row>
    <row r="1668" spans="1:87">
      <c r="A1668" s="18"/>
      <c r="B1668" s="15" t="str">
        <f>'Gene Table'!E1667</f>
        <v>hsa-miR-5589-5p</v>
      </c>
      <c r="C1668" s="15" t="str">
        <f>'Gene Table'!B1667</f>
        <v>F09</v>
      </c>
      <c r="D1668" s="16" t="str">
        <f>IF(SUM('Test Sample Data'!D$3:D$98)&gt;10,IF(AND(ISNUMBER('Test Sample Data'!D1667),'Test Sample Data'!D1667&lt;$B$1,'Test Sample Data'!D1667&gt;0),'Test Sample Data'!D1667,$B$1),"")</f>
        <v/>
      </c>
      <c r="E1668" s="17" t="str">
        <f>IF(SUM('Test Sample Data'!E$3:E$98)&gt;10,IF(AND(ISNUMBER('Test Sample Data'!E1667),'Test Sample Data'!E1667&lt;$B$1,'Test Sample Data'!E1667&gt;0),'Test Sample Data'!E1667,$B$1),"")</f>
        <v/>
      </c>
      <c r="F1668" s="17" t="str">
        <f>IF(SUM('Test Sample Data'!F$3:F$98)&gt;10,IF(AND(ISNUMBER('Test Sample Data'!F1667),'Test Sample Data'!F1667&lt;$B$1,'Test Sample Data'!F1667&gt;0),'Test Sample Data'!F1667,$B$1),"")</f>
        <v/>
      </c>
      <c r="G1668" s="17" t="str">
        <f>IF(SUM('Test Sample Data'!G$3:G$98)&gt;10,IF(AND(ISNUMBER('Test Sample Data'!G1667),'Test Sample Data'!G1667&lt;$B$1,'Test Sample Data'!G1667&gt;0),'Test Sample Data'!G1667,$B$1),"")</f>
        <v/>
      </c>
      <c r="H1668" s="17" t="str">
        <f>IF(SUM('Test Sample Data'!H$3:H$98)&gt;10,IF(AND(ISNUMBER('Test Sample Data'!H1667),'Test Sample Data'!H1667&lt;$B$1,'Test Sample Data'!H1667&gt;0),'Test Sample Data'!H1667,$B$1),"")</f>
        <v/>
      </c>
      <c r="I1668" s="17" t="str">
        <f>IF(SUM('Test Sample Data'!I$3:I$98)&gt;10,IF(AND(ISNUMBER('Test Sample Data'!I1667),'Test Sample Data'!I1667&lt;$B$1,'Test Sample Data'!I1667&gt;0),'Test Sample Data'!I1667,$B$1),"")</f>
        <v/>
      </c>
      <c r="J1668" s="17" t="str">
        <f>IF(SUM('Test Sample Data'!J$3:J$98)&gt;10,IF(AND(ISNUMBER('Test Sample Data'!J1667),'Test Sample Data'!J1667&lt;$B$1,'Test Sample Data'!J1667&gt;0),'Test Sample Data'!J1667,$B$1),"")</f>
        <v/>
      </c>
      <c r="K1668" s="17" t="str">
        <f>IF(SUM('Test Sample Data'!K$3:K$98)&gt;10,IF(AND(ISNUMBER('Test Sample Data'!K1667),'Test Sample Data'!K1667&lt;$B$1,'Test Sample Data'!K1667&gt;0),'Test Sample Data'!K1667,$B$1),"")</f>
        <v/>
      </c>
      <c r="L1668" s="17" t="str">
        <f>IF(SUM('Test Sample Data'!L$3:L$98)&gt;10,IF(AND(ISNUMBER('Test Sample Data'!L1667),'Test Sample Data'!L1667&lt;$B$1,'Test Sample Data'!L1667&gt;0),'Test Sample Data'!L1667,$B$1),"")</f>
        <v/>
      </c>
      <c r="M1668" s="17" t="str">
        <f>IF(SUM('Test Sample Data'!M$3:M$98)&gt;10,IF(AND(ISNUMBER('Test Sample Data'!M1667),'Test Sample Data'!M1667&lt;$B$1,'Test Sample Data'!M1667&gt;0),'Test Sample Data'!M1667,$B$1),"")</f>
        <v/>
      </c>
      <c r="N1668" s="17" t="str">
        <f>'Gene Table'!E1667</f>
        <v>hsa-miR-5589-5p</v>
      </c>
      <c r="O1668" s="17" t="str">
        <f>'Gene Table'!B1667</f>
        <v>F09</v>
      </c>
      <c r="P1668" s="17" t="str">
        <f>IF(SUM('Control Sample Data'!D$3:D$98)&gt;10,IF(AND(ISNUMBER('Control Sample Data'!D1667),'Control Sample Data'!D1667&lt;$B$1,'Control Sample Data'!D1667&gt;0),'Control Sample Data'!D1667,$B$1),"")</f>
        <v/>
      </c>
      <c r="Q1668" s="17" t="str">
        <f>IF(SUM('Control Sample Data'!E$3:E$98)&gt;10,IF(AND(ISNUMBER('Control Sample Data'!E1667),'Control Sample Data'!E1667&lt;$B$1,'Control Sample Data'!E1667&gt;0),'Control Sample Data'!E1667,$B$1),"")</f>
        <v/>
      </c>
      <c r="R1668" s="17" t="str">
        <f>IF(SUM('Control Sample Data'!F$3:F$98)&gt;10,IF(AND(ISNUMBER('Control Sample Data'!F1667),'Control Sample Data'!F1667&lt;$B$1,'Control Sample Data'!F1667&gt;0),'Control Sample Data'!F1667,$B$1),"")</f>
        <v/>
      </c>
      <c r="S1668" s="17" t="str">
        <f>IF(SUM('Control Sample Data'!G$3:G$98)&gt;10,IF(AND(ISNUMBER('Control Sample Data'!G1667),'Control Sample Data'!G1667&lt;$B$1,'Control Sample Data'!G1667&gt;0),'Control Sample Data'!G1667,$B$1),"")</f>
        <v/>
      </c>
      <c r="T1668" s="17" t="str">
        <f>IF(SUM('Control Sample Data'!H$3:H$98)&gt;10,IF(AND(ISNUMBER('Control Sample Data'!H1667),'Control Sample Data'!H1667&lt;$B$1,'Control Sample Data'!H1667&gt;0),'Control Sample Data'!H1667,$B$1),"")</f>
        <v/>
      </c>
      <c r="U1668" s="17" t="str">
        <f>IF(SUM('Control Sample Data'!I$3:I$98)&gt;10,IF(AND(ISNUMBER('Control Sample Data'!I1667),'Control Sample Data'!I1667&lt;$B$1,'Control Sample Data'!I1667&gt;0),'Control Sample Data'!I1667,$B$1),"")</f>
        <v/>
      </c>
      <c r="V1668" s="17" t="str">
        <f>IF(SUM('Control Sample Data'!J$3:J$98)&gt;10,IF(AND(ISNUMBER('Control Sample Data'!J1667),'Control Sample Data'!J1667&lt;$B$1,'Control Sample Data'!J1667&gt;0),'Control Sample Data'!J1667,$B$1),"")</f>
        <v/>
      </c>
      <c r="W1668" s="17" t="str">
        <f>IF(SUM('Control Sample Data'!K$3:K$98)&gt;10,IF(AND(ISNUMBER('Control Sample Data'!K1667),'Control Sample Data'!K1667&lt;$B$1,'Control Sample Data'!K1667&gt;0),'Control Sample Data'!K1667,$B$1),"")</f>
        <v/>
      </c>
      <c r="X1668" s="17" t="str">
        <f>IF(SUM('Control Sample Data'!L$3:L$98)&gt;10,IF(AND(ISNUMBER('Control Sample Data'!L1667),'Control Sample Data'!L1667&lt;$B$1,'Control Sample Data'!L1667&gt;0),'Control Sample Data'!L1667,$B$1),"")</f>
        <v/>
      </c>
      <c r="Y1668" s="17" t="str">
        <f>IF(SUM('Control Sample Data'!M$3:M$98)&gt;10,IF(AND(ISNUMBER('Control Sample Data'!M1667),'Control Sample Data'!M1667&lt;$B$1,'Control Sample Data'!M1667&gt;0),'Control Sample Data'!M1667,$B$1),"")</f>
        <v/>
      </c>
      <c r="AT1668" s="36" t="str">
        <f t="shared" si="1086"/>
        <v/>
      </c>
      <c r="AU1668" s="36" t="str">
        <f t="shared" si="1087"/>
        <v/>
      </c>
      <c r="AV1668" s="36" t="str">
        <f t="shared" si="1088"/>
        <v/>
      </c>
      <c r="AW1668" s="36" t="str">
        <f t="shared" si="1089"/>
        <v/>
      </c>
      <c r="AX1668" s="36" t="str">
        <f t="shared" si="1090"/>
        <v/>
      </c>
      <c r="AY1668" s="36" t="str">
        <f t="shared" si="1091"/>
        <v/>
      </c>
      <c r="AZ1668" s="36" t="str">
        <f t="shared" si="1092"/>
        <v/>
      </c>
      <c r="BA1668" s="36" t="str">
        <f t="shared" si="1093"/>
        <v/>
      </c>
      <c r="BB1668" s="36" t="str">
        <f t="shared" si="1094"/>
        <v/>
      </c>
      <c r="BC1668" s="36" t="str">
        <f t="shared" si="1095"/>
        <v/>
      </c>
      <c r="BD1668" s="36" t="str">
        <f t="shared" si="1096"/>
        <v/>
      </c>
      <c r="BE1668" s="36" t="str">
        <f t="shared" si="1097"/>
        <v/>
      </c>
      <c r="BF1668" s="36" t="str">
        <f t="shared" si="1098"/>
        <v/>
      </c>
      <c r="BG1668" s="36" t="str">
        <f t="shared" si="1099"/>
        <v/>
      </c>
      <c r="BH1668" s="36" t="str">
        <f t="shared" si="1100"/>
        <v/>
      </c>
      <c r="BI1668" s="36" t="str">
        <f t="shared" si="1101"/>
        <v/>
      </c>
      <c r="BJ1668" s="36" t="str">
        <f t="shared" si="1102"/>
        <v/>
      </c>
      <c r="BK1668" s="36" t="str">
        <f t="shared" si="1103"/>
        <v/>
      </c>
      <c r="BL1668" s="36" t="str">
        <f t="shared" si="1104"/>
        <v/>
      </c>
      <c r="BM1668" s="36" t="str">
        <f t="shared" si="1105"/>
        <v/>
      </c>
      <c r="BN1668" s="38" t="e">
        <f t="shared" ref="BN1668:BN1731" si="1106">AVERAGE(AT1668:BC1668)</f>
        <v>#DIV/0!</v>
      </c>
      <c r="BO1668" s="38" t="e">
        <f t="shared" ref="BO1668:BO1731" si="1107">AVERAGE(BD1668:BM1668)</f>
        <v>#DIV/0!</v>
      </c>
      <c r="BP1668" s="39" t="str">
        <f t="shared" ref="BP1668:BP1731" si="1108">IF(ISNUMBER(AT1668),POWER(2,-AT1668),"")</f>
        <v/>
      </c>
      <c r="BQ1668" s="39" t="str">
        <f t="shared" ref="BQ1668:BQ1731" si="1109">IF(ISNUMBER(AU1668),POWER(2,-AU1668),"")</f>
        <v/>
      </c>
      <c r="BR1668" s="39" t="str">
        <f t="shared" ref="BR1668:BR1731" si="1110">IF(ISNUMBER(AV1668),POWER(2,-AV1668),"")</f>
        <v/>
      </c>
      <c r="BS1668" s="39" t="str">
        <f t="shared" ref="BS1668:BS1731" si="1111">IF(ISNUMBER(AW1668),POWER(2,-AW1668),"")</f>
        <v/>
      </c>
      <c r="BT1668" s="39" t="str">
        <f t="shared" ref="BT1668:BT1731" si="1112">IF(ISNUMBER(AX1668),POWER(2,-AX1668),"")</f>
        <v/>
      </c>
      <c r="BU1668" s="39" t="str">
        <f t="shared" ref="BU1668:BU1731" si="1113">IF(ISNUMBER(AY1668),POWER(2,-AY1668),"")</f>
        <v/>
      </c>
      <c r="BV1668" s="39" t="str">
        <f t="shared" ref="BV1668:BV1731" si="1114">IF(ISNUMBER(AZ1668),POWER(2,-AZ1668),"")</f>
        <v/>
      </c>
      <c r="BW1668" s="39" t="str">
        <f t="shared" ref="BW1668:BW1731" si="1115">IF(ISNUMBER(BA1668),POWER(2,-BA1668),"")</f>
        <v/>
      </c>
      <c r="BX1668" s="39" t="str">
        <f t="shared" ref="BX1668:BX1731" si="1116">IF(ISNUMBER(BB1668),POWER(2,-BB1668),"")</f>
        <v/>
      </c>
      <c r="BY1668" s="39" t="str">
        <f t="shared" ref="BY1668:BY1731" si="1117">IF(ISNUMBER(BC1668),POWER(2,-BC1668),"")</f>
        <v/>
      </c>
      <c r="BZ1668" s="39" t="str">
        <f t="shared" ref="BZ1668:BZ1731" si="1118">IF(ISNUMBER(BD1668),POWER(2,-BD1668),"")</f>
        <v/>
      </c>
      <c r="CA1668" s="39" t="str">
        <f t="shared" ref="CA1668:CA1731" si="1119">IF(ISNUMBER(BE1668),POWER(2,-BE1668),"")</f>
        <v/>
      </c>
      <c r="CB1668" s="39" t="str">
        <f t="shared" ref="CB1668:CB1731" si="1120">IF(ISNUMBER(BF1668),POWER(2,-BF1668),"")</f>
        <v/>
      </c>
      <c r="CC1668" s="39" t="str">
        <f t="shared" ref="CC1668:CC1731" si="1121">IF(ISNUMBER(BG1668),POWER(2,-BG1668),"")</f>
        <v/>
      </c>
      <c r="CD1668" s="39" t="str">
        <f t="shared" ref="CD1668:CD1731" si="1122">IF(ISNUMBER(BH1668),POWER(2,-BH1668),"")</f>
        <v/>
      </c>
      <c r="CE1668" s="39" t="str">
        <f t="shared" ref="CE1668:CE1731" si="1123">IF(ISNUMBER(BI1668),POWER(2,-BI1668),"")</f>
        <v/>
      </c>
      <c r="CF1668" s="39" t="str">
        <f t="shared" ref="CF1668:CF1731" si="1124">IF(ISNUMBER(BJ1668),POWER(2,-BJ1668),"")</f>
        <v/>
      </c>
      <c r="CG1668" s="39" t="str">
        <f t="shared" ref="CG1668:CG1731" si="1125">IF(ISNUMBER(BK1668),POWER(2,-BK1668),"")</f>
        <v/>
      </c>
      <c r="CH1668" s="39" t="str">
        <f t="shared" ref="CH1668:CH1731" si="1126">IF(ISNUMBER(BL1668),POWER(2,-BL1668),"")</f>
        <v/>
      </c>
      <c r="CI1668" s="39" t="str">
        <f t="shared" ref="CI1668:CI1731" si="1127">IF(ISNUMBER(BM1668),POWER(2,-BM1668),"")</f>
        <v/>
      </c>
    </row>
    <row r="1669" spans="1:87">
      <c r="A1669" s="18"/>
      <c r="B1669" s="15">
        <f>'Gene Table'!E1668</f>
        <v>0</v>
      </c>
      <c r="C1669" s="15" t="str">
        <f>'Gene Table'!B1668</f>
        <v>F10</v>
      </c>
      <c r="D1669" s="16" t="str">
        <f>IF(SUM('Test Sample Data'!D$3:D$98)&gt;10,IF(AND(ISNUMBER('Test Sample Data'!D1668),'Test Sample Data'!D1668&lt;$B$1,'Test Sample Data'!D1668&gt;0),'Test Sample Data'!D1668,$B$1),"")</f>
        <v/>
      </c>
      <c r="E1669" s="17" t="str">
        <f>IF(SUM('Test Sample Data'!E$3:E$98)&gt;10,IF(AND(ISNUMBER('Test Sample Data'!E1668),'Test Sample Data'!E1668&lt;$B$1,'Test Sample Data'!E1668&gt;0),'Test Sample Data'!E1668,$B$1),"")</f>
        <v/>
      </c>
      <c r="F1669" s="17" t="str">
        <f>IF(SUM('Test Sample Data'!F$3:F$98)&gt;10,IF(AND(ISNUMBER('Test Sample Data'!F1668),'Test Sample Data'!F1668&lt;$B$1,'Test Sample Data'!F1668&gt;0),'Test Sample Data'!F1668,$B$1),"")</f>
        <v/>
      </c>
      <c r="G1669" s="17" t="str">
        <f>IF(SUM('Test Sample Data'!G$3:G$98)&gt;10,IF(AND(ISNUMBER('Test Sample Data'!G1668),'Test Sample Data'!G1668&lt;$B$1,'Test Sample Data'!G1668&gt;0),'Test Sample Data'!G1668,$B$1),"")</f>
        <v/>
      </c>
      <c r="H1669" s="17" t="str">
        <f>IF(SUM('Test Sample Data'!H$3:H$98)&gt;10,IF(AND(ISNUMBER('Test Sample Data'!H1668),'Test Sample Data'!H1668&lt;$B$1,'Test Sample Data'!H1668&gt;0),'Test Sample Data'!H1668,$B$1),"")</f>
        <v/>
      </c>
      <c r="I1669" s="17" t="str">
        <f>IF(SUM('Test Sample Data'!I$3:I$98)&gt;10,IF(AND(ISNUMBER('Test Sample Data'!I1668),'Test Sample Data'!I1668&lt;$B$1,'Test Sample Data'!I1668&gt;0),'Test Sample Data'!I1668,$B$1),"")</f>
        <v/>
      </c>
      <c r="J1669" s="17" t="str">
        <f>IF(SUM('Test Sample Data'!J$3:J$98)&gt;10,IF(AND(ISNUMBER('Test Sample Data'!J1668),'Test Sample Data'!J1668&lt;$B$1,'Test Sample Data'!J1668&gt;0),'Test Sample Data'!J1668,$B$1),"")</f>
        <v/>
      </c>
      <c r="K1669" s="17" t="str">
        <f>IF(SUM('Test Sample Data'!K$3:K$98)&gt;10,IF(AND(ISNUMBER('Test Sample Data'!K1668),'Test Sample Data'!K1668&lt;$B$1,'Test Sample Data'!K1668&gt;0),'Test Sample Data'!K1668,$B$1),"")</f>
        <v/>
      </c>
      <c r="L1669" s="17" t="str">
        <f>IF(SUM('Test Sample Data'!L$3:L$98)&gt;10,IF(AND(ISNUMBER('Test Sample Data'!L1668),'Test Sample Data'!L1668&lt;$B$1,'Test Sample Data'!L1668&gt;0),'Test Sample Data'!L1668,$B$1),"")</f>
        <v/>
      </c>
      <c r="M1669" s="17" t="str">
        <f>IF(SUM('Test Sample Data'!M$3:M$98)&gt;10,IF(AND(ISNUMBER('Test Sample Data'!M1668),'Test Sample Data'!M1668&lt;$B$1,'Test Sample Data'!M1668&gt;0),'Test Sample Data'!M1668,$B$1),"")</f>
        <v/>
      </c>
      <c r="N1669" s="17">
        <f>'Gene Table'!E1668</f>
        <v>0</v>
      </c>
      <c r="O1669" s="17" t="str">
        <f>'Gene Table'!B1668</f>
        <v>F10</v>
      </c>
      <c r="P1669" s="17" t="str">
        <f>IF(SUM('Control Sample Data'!D$3:D$98)&gt;10,IF(AND(ISNUMBER('Control Sample Data'!D1668),'Control Sample Data'!D1668&lt;$B$1,'Control Sample Data'!D1668&gt;0),'Control Sample Data'!D1668,$B$1),"")</f>
        <v/>
      </c>
      <c r="Q1669" s="17" t="str">
        <f>IF(SUM('Control Sample Data'!E$3:E$98)&gt;10,IF(AND(ISNUMBER('Control Sample Data'!E1668),'Control Sample Data'!E1668&lt;$B$1,'Control Sample Data'!E1668&gt;0),'Control Sample Data'!E1668,$B$1),"")</f>
        <v/>
      </c>
      <c r="R1669" s="17" t="str">
        <f>IF(SUM('Control Sample Data'!F$3:F$98)&gt;10,IF(AND(ISNUMBER('Control Sample Data'!F1668),'Control Sample Data'!F1668&lt;$B$1,'Control Sample Data'!F1668&gt;0),'Control Sample Data'!F1668,$B$1),"")</f>
        <v/>
      </c>
      <c r="S1669" s="17" t="str">
        <f>IF(SUM('Control Sample Data'!G$3:G$98)&gt;10,IF(AND(ISNUMBER('Control Sample Data'!G1668),'Control Sample Data'!G1668&lt;$B$1,'Control Sample Data'!G1668&gt;0),'Control Sample Data'!G1668,$B$1),"")</f>
        <v/>
      </c>
      <c r="T1669" s="17" t="str">
        <f>IF(SUM('Control Sample Data'!H$3:H$98)&gt;10,IF(AND(ISNUMBER('Control Sample Data'!H1668),'Control Sample Data'!H1668&lt;$B$1,'Control Sample Data'!H1668&gt;0),'Control Sample Data'!H1668,$B$1),"")</f>
        <v/>
      </c>
      <c r="U1669" s="17" t="str">
        <f>IF(SUM('Control Sample Data'!I$3:I$98)&gt;10,IF(AND(ISNUMBER('Control Sample Data'!I1668),'Control Sample Data'!I1668&lt;$B$1,'Control Sample Data'!I1668&gt;0),'Control Sample Data'!I1668,$B$1),"")</f>
        <v/>
      </c>
      <c r="V1669" s="17" t="str">
        <f>IF(SUM('Control Sample Data'!J$3:J$98)&gt;10,IF(AND(ISNUMBER('Control Sample Data'!J1668),'Control Sample Data'!J1668&lt;$B$1,'Control Sample Data'!J1668&gt;0),'Control Sample Data'!J1668,$B$1),"")</f>
        <v/>
      </c>
      <c r="W1669" s="17" t="str">
        <f>IF(SUM('Control Sample Data'!K$3:K$98)&gt;10,IF(AND(ISNUMBER('Control Sample Data'!K1668),'Control Sample Data'!K1668&lt;$B$1,'Control Sample Data'!K1668&gt;0),'Control Sample Data'!K1668,$B$1),"")</f>
        <v/>
      </c>
      <c r="X1669" s="17" t="str">
        <f>IF(SUM('Control Sample Data'!L$3:L$98)&gt;10,IF(AND(ISNUMBER('Control Sample Data'!L1668),'Control Sample Data'!L1668&lt;$B$1,'Control Sample Data'!L1668&gt;0),'Control Sample Data'!L1668,$B$1),"")</f>
        <v/>
      </c>
      <c r="Y1669" s="17" t="str">
        <f>IF(SUM('Control Sample Data'!M$3:M$98)&gt;10,IF(AND(ISNUMBER('Control Sample Data'!M1668),'Control Sample Data'!M1668&lt;$B$1,'Control Sample Data'!M1668&gt;0),'Control Sample Data'!M1668,$B$1),"")</f>
        <v/>
      </c>
      <c r="AT1669" s="36" t="str">
        <f t="shared" ref="AT1669:AT1732" si="1128">IF(ISERROR(D1669-Z$794),"",D1669-Z$794)</f>
        <v/>
      </c>
      <c r="AU1669" s="36" t="str">
        <f t="shared" ref="AU1669:AU1732" si="1129">IF(ISERROR(E1669-AA$794),"",E1669-AA$794)</f>
        <v/>
      </c>
      <c r="AV1669" s="36" t="str">
        <f t="shared" ref="AV1669:AV1732" si="1130">IF(ISERROR(F1669-AB$794),"",F1669-AB$794)</f>
        <v/>
      </c>
      <c r="AW1669" s="36" t="str">
        <f t="shared" ref="AW1669:AW1732" si="1131">IF(ISERROR(G1669-AC$794),"",G1669-AC$794)</f>
        <v/>
      </c>
      <c r="AX1669" s="36" t="str">
        <f t="shared" ref="AX1669:AX1732" si="1132">IF(ISERROR(H1669-AD$794),"",H1669-AD$794)</f>
        <v/>
      </c>
      <c r="AY1669" s="36" t="str">
        <f t="shared" ref="AY1669:AY1732" si="1133">IF(ISERROR(I1669-AE$794),"",I1669-AE$794)</f>
        <v/>
      </c>
      <c r="AZ1669" s="36" t="str">
        <f t="shared" ref="AZ1669:AZ1732" si="1134">IF(ISERROR(J1669-AF$794),"",J1669-AF$794)</f>
        <v/>
      </c>
      <c r="BA1669" s="36" t="str">
        <f t="shared" ref="BA1669:BA1732" si="1135">IF(ISERROR(K1669-AG$794),"",K1669-AG$794)</f>
        <v/>
      </c>
      <c r="BB1669" s="36" t="str">
        <f t="shared" ref="BB1669:BB1732" si="1136">IF(ISERROR(L1669-AH$794),"",L1669-AH$794)</f>
        <v/>
      </c>
      <c r="BC1669" s="36" t="str">
        <f t="shared" ref="BC1669:BC1732" si="1137">IF(ISERROR(M1669-AI$794),"",M1669-AI$794)</f>
        <v/>
      </c>
      <c r="BD1669" s="36" t="str">
        <f t="shared" ref="BD1669:BD1732" si="1138">IF(ISERROR(P1669-AJ$794),"",P1669-AJ$794)</f>
        <v/>
      </c>
      <c r="BE1669" s="36" t="str">
        <f t="shared" ref="BE1669:BE1732" si="1139">IF(ISERROR(Q1669-AK$794),"",Q1669-AK$794)</f>
        <v/>
      </c>
      <c r="BF1669" s="36" t="str">
        <f t="shared" ref="BF1669:BF1732" si="1140">IF(ISERROR(R1669-AL$794),"",R1669-AL$794)</f>
        <v/>
      </c>
      <c r="BG1669" s="36" t="str">
        <f t="shared" ref="BG1669:BG1732" si="1141">IF(ISERROR(S1669-AM$794),"",S1669-AM$794)</f>
        <v/>
      </c>
      <c r="BH1669" s="36" t="str">
        <f t="shared" ref="BH1669:BH1732" si="1142">IF(ISERROR(T1669-AN$794),"",T1669-AN$794)</f>
        <v/>
      </c>
      <c r="BI1669" s="36" t="str">
        <f t="shared" ref="BI1669:BI1732" si="1143">IF(ISERROR(U1669-AO$794),"",U1669-AO$794)</f>
        <v/>
      </c>
      <c r="BJ1669" s="36" t="str">
        <f t="shared" ref="BJ1669:BJ1732" si="1144">IF(ISERROR(V1669-AP$794),"",V1669-AP$794)</f>
        <v/>
      </c>
      <c r="BK1669" s="36" t="str">
        <f t="shared" ref="BK1669:BK1732" si="1145">IF(ISERROR(W1669-AQ$794),"",W1669-AQ$794)</f>
        <v/>
      </c>
      <c r="BL1669" s="36" t="str">
        <f t="shared" ref="BL1669:BL1732" si="1146">IF(ISERROR(X1669-AR$794),"",X1669-AR$794)</f>
        <v/>
      </c>
      <c r="BM1669" s="36" t="str">
        <f t="shared" ref="BM1669:BM1732" si="1147">IF(ISERROR(Y1669-AS$794),"",Y1669-AS$794)</f>
        <v/>
      </c>
      <c r="BN1669" s="38" t="e">
        <f t="shared" si="1106"/>
        <v>#DIV/0!</v>
      </c>
      <c r="BO1669" s="38" t="e">
        <f t="shared" si="1107"/>
        <v>#DIV/0!</v>
      </c>
      <c r="BP1669" s="39" t="str">
        <f t="shared" si="1108"/>
        <v/>
      </c>
      <c r="BQ1669" s="39" t="str">
        <f t="shared" si="1109"/>
        <v/>
      </c>
      <c r="BR1669" s="39" t="str">
        <f t="shared" si="1110"/>
        <v/>
      </c>
      <c r="BS1669" s="39" t="str">
        <f t="shared" si="1111"/>
        <v/>
      </c>
      <c r="BT1669" s="39" t="str">
        <f t="shared" si="1112"/>
        <v/>
      </c>
      <c r="BU1669" s="39" t="str">
        <f t="shared" si="1113"/>
        <v/>
      </c>
      <c r="BV1669" s="39" t="str">
        <f t="shared" si="1114"/>
        <v/>
      </c>
      <c r="BW1669" s="39" t="str">
        <f t="shared" si="1115"/>
        <v/>
      </c>
      <c r="BX1669" s="39" t="str">
        <f t="shared" si="1116"/>
        <v/>
      </c>
      <c r="BY1669" s="39" t="str">
        <f t="shared" si="1117"/>
        <v/>
      </c>
      <c r="BZ1669" s="39" t="str">
        <f t="shared" si="1118"/>
        <v/>
      </c>
      <c r="CA1669" s="39" t="str">
        <f t="shared" si="1119"/>
        <v/>
      </c>
      <c r="CB1669" s="39" t="str">
        <f t="shared" si="1120"/>
        <v/>
      </c>
      <c r="CC1669" s="39" t="str">
        <f t="shared" si="1121"/>
        <v/>
      </c>
      <c r="CD1669" s="39" t="str">
        <f t="shared" si="1122"/>
        <v/>
      </c>
      <c r="CE1669" s="39" t="str">
        <f t="shared" si="1123"/>
        <v/>
      </c>
      <c r="CF1669" s="39" t="str">
        <f t="shared" si="1124"/>
        <v/>
      </c>
      <c r="CG1669" s="39" t="str">
        <f t="shared" si="1125"/>
        <v/>
      </c>
      <c r="CH1669" s="39" t="str">
        <f t="shared" si="1126"/>
        <v/>
      </c>
      <c r="CI1669" s="39" t="str">
        <f t="shared" si="1127"/>
        <v/>
      </c>
    </row>
    <row r="1670" spans="1:87">
      <c r="A1670" s="18"/>
      <c r="B1670" s="15" t="str">
        <f>'Gene Table'!E1669</f>
        <v>hsa-miR-5589-3p</v>
      </c>
      <c r="C1670" s="15" t="str">
        <f>'Gene Table'!B1669</f>
        <v>F11</v>
      </c>
      <c r="D1670" s="16" t="str">
        <f>IF(SUM('Test Sample Data'!D$3:D$98)&gt;10,IF(AND(ISNUMBER('Test Sample Data'!D1669),'Test Sample Data'!D1669&lt;$B$1,'Test Sample Data'!D1669&gt;0),'Test Sample Data'!D1669,$B$1),"")</f>
        <v/>
      </c>
      <c r="E1670" s="17" t="str">
        <f>IF(SUM('Test Sample Data'!E$3:E$98)&gt;10,IF(AND(ISNUMBER('Test Sample Data'!E1669),'Test Sample Data'!E1669&lt;$B$1,'Test Sample Data'!E1669&gt;0),'Test Sample Data'!E1669,$B$1),"")</f>
        <v/>
      </c>
      <c r="F1670" s="17" t="str">
        <f>IF(SUM('Test Sample Data'!F$3:F$98)&gt;10,IF(AND(ISNUMBER('Test Sample Data'!F1669),'Test Sample Data'!F1669&lt;$B$1,'Test Sample Data'!F1669&gt;0),'Test Sample Data'!F1669,$B$1),"")</f>
        <v/>
      </c>
      <c r="G1670" s="17" t="str">
        <f>IF(SUM('Test Sample Data'!G$3:G$98)&gt;10,IF(AND(ISNUMBER('Test Sample Data'!G1669),'Test Sample Data'!G1669&lt;$B$1,'Test Sample Data'!G1669&gt;0),'Test Sample Data'!G1669,$B$1),"")</f>
        <v/>
      </c>
      <c r="H1670" s="17" t="str">
        <f>IF(SUM('Test Sample Data'!H$3:H$98)&gt;10,IF(AND(ISNUMBER('Test Sample Data'!H1669),'Test Sample Data'!H1669&lt;$B$1,'Test Sample Data'!H1669&gt;0),'Test Sample Data'!H1669,$B$1),"")</f>
        <v/>
      </c>
      <c r="I1670" s="17" t="str">
        <f>IF(SUM('Test Sample Data'!I$3:I$98)&gt;10,IF(AND(ISNUMBER('Test Sample Data'!I1669),'Test Sample Data'!I1669&lt;$B$1,'Test Sample Data'!I1669&gt;0),'Test Sample Data'!I1669,$B$1),"")</f>
        <v/>
      </c>
      <c r="J1670" s="17" t="str">
        <f>IF(SUM('Test Sample Data'!J$3:J$98)&gt;10,IF(AND(ISNUMBER('Test Sample Data'!J1669),'Test Sample Data'!J1669&lt;$B$1,'Test Sample Data'!J1669&gt;0),'Test Sample Data'!J1669,$B$1),"")</f>
        <v/>
      </c>
      <c r="K1670" s="17" t="str">
        <f>IF(SUM('Test Sample Data'!K$3:K$98)&gt;10,IF(AND(ISNUMBER('Test Sample Data'!K1669),'Test Sample Data'!K1669&lt;$B$1,'Test Sample Data'!K1669&gt;0),'Test Sample Data'!K1669,$B$1),"")</f>
        <v/>
      </c>
      <c r="L1670" s="17" t="str">
        <f>IF(SUM('Test Sample Data'!L$3:L$98)&gt;10,IF(AND(ISNUMBER('Test Sample Data'!L1669),'Test Sample Data'!L1669&lt;$B$1,'Test Sample Data'!L1669&gt;0),'Test Sample Data'!L1669,$B$1),"")</f>
        <v/>
      </c>
      <c r="M1670" s="17" t="str">
        <f>IF(SUM('Test Sample Data'!M$3:M$98)&gt;10,IF(AND(ISNUMBER('Test Sample Data'!M1669),'Test Sample Data'!M1669&lt;$B$1,'Test Sample Data'!M1669&gt;0),'Test Sample Data'!M1669,$B$1),"")</f>
        <v/>
      </c>
      <c r="N1670" s="17" t="str">
        <f>'Gene Table'!E1669</f>
        <v>hsa-miR-5589-3p</v>
      </c>
      <c r="O1670" s="17" t="str">
        <f>'Gene Table'!B1669</f>
        <v>F11</v>
      </c>
      <c r="P1670" s="17" t="str">
        <f>IF(SUM('Control Sample Data'!D$3:D$98)&gt;10,IF(AND(ISNUMBER('Control Sample Data'!D1669),'Control Sample Data'!D1669&lt;$B$1,'Control Sample Data'!D1669&gt;0),'Control Sample Data'!D1669,$B$1),"")</f>
        <v/>
      </c>
      <c r="Q1670" s="17" t="str">
        <f>IF(SUM('Control Sample Data'!E$3:E$98)&gt;10,IF(AND(ISNUMBER('Control Sample Data'!E1669),'Control Sample Data'!E1669&lt;$B$1,'Control Sample Data'!E1669&gt;0),'Control Sample Data'!E1669,$B$1),"")</f>
        <v/>
      </c>
      <c r="R1670" s="17" t="str">
        <f>IF(SUM('Control Sample Data'!F$3:F$98)&gt;10,IF(AND(ISNUMBER('Control Sample Data'!F1669),'Control Sample Data'!F1669&lt;$B$1,'Control Sample Data'!F1669&gt;0),'Control Sample Data'!F1669,$B$1),"")</f>
        <v/>
      </c>
      <c r="S1670" s="17" t="str">
        <f>IF(SUM('Control Sample Data'!G$3:G$98)&gt;10,IF(AND(ISNUMBER('Control Sample Data'!G1669),'Control Sample Data'!G1669&lt;$B$1,'Control Sample Data'!G1669&gt;0),'Control Sample Data'!G1669,$B$1),"")</f>
        <v/>
      </c>
      <c r="T1670" s="17" t="str">
        <f>IF(SUM('Control Sample Data'!H$3:H$98)&gt;10,IF(AND(ISNUMBER('Control Sample Data'!H1669),'Control Sample Data'!H1669&lt;$B$1,'Control Sample Data'!H1669&gt;0),'Control Sample Data'!H1669,$B$1),"")</f>
        <v/>
      </c>
      <c r="U1670" s="17" t="str">
        <f>IF(SUM('Control Sample Data'!I$3:I$98)&gt;10,IF(AND(ISNUMBER('Control Sample Data'!I1669),'Control Sample Data'!I1669&lt;$B$1,'Control Sample Data'!I1669&gt;0),'Control Sample Data'!I1669,$B$1),"")</f>
        <v/>
      </c>
      <c r="V1670" s="17" t="str">
        <f>IF(SUM('Control Sample Data'!J$3:J$98)&gt;10,IF(AND(ISNUMBER('Control Sample Data'!J1669),'Control Sample Data'!J1669&lt;$B$1,'Control Sample Data'!J1669&gt;0),'Control Sample Data'!J1669,$B$1),"")</f>
        <v/>
      </c>
      <c r="W1670" s="17" t="str">
        <f>IF(SUM('Control Sample Data'!K$3:K$98)&gt;10,IF(AND(ISNUMBER('Control Sample Data'!K1669),'Control Sample Data'!K1669&lt;$B$1,'Control Sample Data'!K1669&gt;0),'Control Sample Data'!K1669,$B$1),"")</f>
        <v/>
      </c>
      <c r="X1670" s="17" t="str">
        <f>IF(SUM('Control Sample Data'!L$3:L$98)&gt;10,IF(AND(ISNUMBER('Control Sample Data'!L1669),'Control Sample Data'!L1669&lt;$B$1,'Control Sample Data'!L1669&gt;0),'Control Sample Data'!L1669,$B$1),"")</f>
        <v/>
      </c>
      <c r="Y1670" s="17" t="str">
        <f>IF(SUM('Control Sample Data'!M$3:M$98)&gt;10,IF(AND(ISNUMBER('Control Sample Data'!M1669),'Control Sample Data'!M1669&lt;$B$1,'Control Sample Data'!M1669&gt;0),'Control Sample Data'!M1669,$B$1),"")</f>
        <v/>
      </c>
      <c r="AT1670" s="36" t="str">
        <f t="shared" si="1128"/>
        <v/>
      </c>
      <c r="AU1670" s="36" t="str">
        <f t="shared" si="1129"/>
        <v/>
      </c>
      <c r="AV1670" s="36" t="str">
        <f t="shared" si="1130"/>
        <v/>
      </c>
      <c r="AW1670" s="36" t="str">
        <f t="shared" si="1131"/>
        <v/>
      </c>
      <c r="AX1670" s="36" t="str">
        <f t="shared" si="1132"/>
        <v/>
      </c>
      <c r="AY1670" s="36" t="str">
        <f t="shared" si="1133"/>
        <v/>
      </c>
      <c r="AZ1670" s="36" t="str">
        <f t="shared" si="1134"/>
        <v/>
      </c>
      <c r="BA1670" s="36" t="str">
        <f t="shared" si="1135"/>
        <v/>
      </c>
      <c r="BB1670" s="36" t="str">
        <f t="shared" si="1136"/>
        <v/>
      </c>
      <c r="BC1670" s="36" t="str">
        <f t="shared" si="1137"/>
        <v/>
      </c>
      <c r="BD1670" s="36" t="str">
        <f t="shared" si="1138"/>
        <v/>
      </c>
      <c r="BE1670" s="36" t="str">
        <f t="shared" si="1139"/>
        <v/>
      </c>
      <c r="BF1670" s="36" t="str">
        <f t="shared" si="1140"/>
        <v/>
      </c>
      <c r="BG1670" s="36" t="str">
        <f t="shared" si="1141"/>
        <v/>
      </c>
      <c r="BH1670" s="36" t="str">
        <f t="shared" si="1142"/>
        <v/>
      </c>
      <c r="BI1670" s="36" t="str">
        <f t="shared" si="1143"/>
        <v/>
      </c>
      <c r="BJ1670" s="36" t="str">
        <f t="shared" si="1144"/>
        <v/>
      </c>
      <c r="BK1670" s="36" t="str">
        <f t="shared" si="1145"/>
        <v/>
      </c>
      <c r="BL1670" s="36" t="str">
        <f t="shared" si="1146"/>
        <v/>
      </c>
      <c r="BM1670" s="36" t="str">
        <f t="shared" si="1147"/>
        <v/>
      </c>
      <c r="BN1670" s="38" t="e">
        <f t="shared" si="1106"/>
        <v>#DIV/0!</v>
      </c>
      <c r="BO1670" s="38" t="e">
        <f t="shared" si="1107"/>
        <v>#DIV/0!</v>
      </c>
      <c r="BP1670" s="39" t="str">
        <f t="shared" si="1108"/>
        <v/>
      </c>
      <c r="BQ1670" s="39" t="str">
        <f t="shared" si="1109"/>
        <v/>
      </c>
      <c r="BR1670" s="39" t="str">
        <f t="shared" si="1110"/>
        <v/>
      </c>
      <c r="BS1670" s="39" t="str">
        <f t="shared" si="1111"/>
        <v/>
      </c>
      <c r="BT1670" s="39" t="str">
        <f t="shared" si="1112"/>
        <v/>
      </c>
      <c r="BU1670" s="39" t="str">
        <f t="shared" si="1113"/>
        <v/>
      </c>
      <c r="BV1670" s="39" t="str">
        <f t="shared" si="1114"/>
        <v/>
      </c>
      <c r="BW1670" s="39" t="str">
        <f t="shared" si="1115"/>
        <v/>
      </c>
      <c r="BX1670" s="39" t="str">
        <f t="shared" si="1116"/>
        <v/>
      </c>
      <c r="BY1670" s="39" t="str">
        <f t="shared" si="1117"/>
        <v/>
      </c>
      <c r="BZ1670" s="39" t="str">
        <f t="shared" si="1118"/>
        <v/>
      </c>
      <c r="CA1670" s="39" t="str">
        <f t="shared" si="1119"/>
        <v/>
      </c>
      <c r="CB1670" s="39" t="str">
        <f t="shared" si="1120"/>
        <v/>
      </c>
      <c r="CC1670" s="39" t="str">
        <f t="shared" si="1121"/>
        <v/>
      </c>
      <c r="CD1670" s="39" t="str">
        <f t="shared" si="1122"/>
        <v/>
      </c>
      <c r="CE1670" s="39" t="str">
        <f t="shared" si="1123"/>
        <v/>
      </c>
      <c r="CF1670" s="39" t="str">
        <f t="shared" si="1124"/>
        <v/>
      </c>
      <c r="CG1670" s="39" t="str">
        <f t="shared" si="1125"/>
        <v/>
      </c>
      <c r="CH1670" s="39" t="str">
        <f t="shared" si="1126"/>
        <v/>
      </c>
      <c r="CI1670" s="39" t="str">
        <f t="shared" si="1127"/>
        <v/>
      </c>
    </row>
    <row r="1671" spans="1:87">
      <c r="A1671" s="18"/>
      <c r="B1671" s="15">
        <f>'Gene Table'!E1670</f>
        <v>0</v>
      </c>
      <c r="C1671" s="15" t="str">
        <f>'Gene Table'!B1670</f>
        <v>F12</v>
      </c>
      <c r="D1671" s="16" t="str">
        <f>IF(SUM('Test Sample Data'!D$3:D$98)&gt;10,IF(AND(ISNUMBER('Test Sample Data'!D1670),'Test Sample Data'!D1670&lt;$B$1,'Test Sample Data'!D1670&gt;0),'Test Sample Data'!D1670,$B$1),"")</f>
        <v/>
      </c>
      <c r="E1671" s="17" t="str">
        <f>IF(SUM('Test Sample Data'!E$3:E$98)&gt;10,IF(AND(ISNUMBER('Test Sample Data'!E1670),'Test Sample Data'!E1670&lt;$B$1,'Test Sample Data'!E1670&gt;0),'Test Sample Data'!E1670,$B$1),"")</f>
        <v/>
      </c>
      <c r="F1671" s="17" t="str">
        <f>IF(SUM('Test Sample Data'!F$3:F$98)&gt;10,IF(AND(ISNUMBER('Test Sample Data'!F1670),'Test Sample Data'!F1670&lt;$B$1,'Test Sample Data'!F1670&gt;0),'Test Sample Data'!F1670,$B$1),"")</f>
        <v/>
      </c>
      <c r="G1671" s="17" t="str">
        <f>IF(SUM('Test Sample Data'!G$3:G$98)&gt;10,IF(AND(ISNUMBER('Test Sample Data'!G1670),'Test Sample Data'!G1670&lt;$B$1,'Test Sample Data'!G1670&gt;0),'Test Sample Data'!G1670,$B$1),"")</f>
        <v/>
      </c>
      <c r="H1671" s="17" t="str">
        <f>IF(SUM('Test Sample Data'!H$3:H$98)&gt;10,IF(AND(ISNUMBER('Test Sample Data'!H1670),'Test Sample Data'!H1670&lt;$B$1,'Test Sample Data'!H1670&gt;0),'Test Sample Data'!H1670,$B$1),"")</f>
        <v/>
      </c>
      <c r="I1671" s="17" t="str">
        <f>IF(SUM('Test Sample Data'!I$3:I$98)&gt;10,IF(AND(ISNUMBER('Test Sample Data'!I1670),'Test Sample Data'!I1670&lt;$B$1,'Test Sample Data'!I1670&gt;0),'Test Sample Data'!I1670,$B$1),"")</f>
        <v/>
      </c>
      <c r="J1671" s="17" t="str">
        <f>IF(SUM('Test Sample Data'!J$3:J$98)&gt;10,IF(AND(ISNUMBER('Test Sample Data'!J1670),'Test Sample Data'!J1670&lt;$B$1,'Test Sample Data'!J1670&gt;0),'Test Sample Data'!J1670,$B$1),"")</f>
        <v/>
      </c>
      <c r="K1671" s="17" t="str">
        <f>IF(SUM('Test Sample Data'!K$3:K$98)&gt;10,IF(AND(ISNUMBER('Test Sample Data'!K1670),'Test Sample Data'!K1670&lt;$B$1,'Test Sample Data'!K1670&gt;0),'Test Sample Data'!K1670,$B$1),"")</f>
        <v/>
      </c>
      <c r="L1671" s="17" t="str">
        <f>IF(SUM('Test Sample Data'!L$3:L$98)&gt;10,IF(AND(ISNUMBER('Test Sample Data'!L1670),'Test Sample Data'!L1670&lt;$B$1,'Test Sample Data'!L1670&gt;0),'Test Sample Data'!L1670,$B$1),"")</f>
        <v/>
      </c>
      <c r="M1671" s="17" t="str">
        <f>IF(SUM('Test Sample Data'!M$3:M$98)&gt;10,IF(AND(ISNUMBER('Test Sample Data'!M1670),'Test Sample Data'!M1670&lt;$B$1,'Test Sample Data'!M1670&gt;0),'Test Sample Data'!M1670,$B$1),"")</f>
        <v/>
      </c>
      <c r="N1671" s="17">
        <f>'Gene Table'!E1670</f>
        <v>0</v>
      </c>
      <c r="O1671" s="17" t="str">
        <f>'Gene Table'!B1670</f>
        <v>F12</v>
      </c>
      <c r="P1671" s="17" t="str">
        <f>IF(SUM('Control Sample Data'!D$3:D$98)&gt;10,IF(AND(ISNUMBER('Control Sample Data'!D1670),'Control Sample Data'!D1670&lt;$B$1,'Control Sample Data'!D1670&gt;0),'Control Sample Data'!D1670,$B$1),"")</f>
        <v/>
      </c>
      <c r="Q1671" s="17" t="str">
        <f>IF(SUM('Control Sample Data'!E$3:E$98)&gt;10,IF(AND(ISNUMBER('Control Sample Data'!E1670),'Control Sample Data'!E1670&lt;$B$1,'Control Sample Data'!E1670&gt;0),'Control Sample Data'!E1670,$B$1),"")</f>
        <v/>
      </c>
      <c r="R1671" s="17" t="str">
        <f>IF(SUM('Control Sample Data'!F$3:F$98)&gt;10,IF(AND(ISNUMBER('Control Sample Data'!F1670),'Control Sample Data'!F1670&lt;$B$1,'Control Sample Data'!F1670&gt;0),'Control Sample Data'!F1670,$B$1),"")</f>
        <v/>
      </c>
      <c r="S1671" s="17" t="str">
        <f>IF(SUM('Control Sample Data'!G$3:G$98)&gt;10,IF(AND(ISNUMBER('Control Sample Data'!G1670),'Control Sample Data'!G1670&lt;$B$1,'Control Sample Data'!G1670&gt;0),'Control Sample Data'!G1670,$B$1),"")</f>
        <v/>
      </c>
      <c r="T1671" s="17" t="str">
        <f>IF(SUM('Control Sample Data'!H$3:H$98)&gt;10,IF(AND(ISNUMBER('Control Sample Data'!H1670),'Control Sample Data'!H1670&lt;$B$1,'Control Sample Data'!H1670&gt;0),'Control Sample Data'!H1670,$B$1),"")</f>
        <v/>
      </c>
      <c r="U1671" s="17" t="str">
        <f>IF(SUM('Control Sample Data'!I$3:I$98)&gt;10,IF(AND(ISNUMBER('Control Sample Data'!I1670),'Control Sample Data'!I1670&lt;$B$1,'Control Sample Data'!I1670&gt;0),'Control Sample Data'!I1670,$B$1),"")</f>
        <v/>
      </c>
      <c r="V1671" s="17" t="str">
        <f>IF(SUM('Control Sample Data'!J$3:J$98)&gt;10,IF(AND(ISNUMBER('Control Sample Data'!J1670),'Control Sample Data'!J1670&lt;$B$1,'Control Sample Data'!J1670&gt;0),'Control Sample Data'!J1670,$B$1),"")</f>
        <v/>
      </c>
      <c r="W1671" s="17" t="str">
        <f>IF(SUM('Control Sample Data'!K$3:K$98)&gt;10,IF(AND(ISNUMBER('Control Sample Data'!K1670),'Control Sample Data'!K1670&lt;$B$1,'Control Sample Data'!K1670&gt;0),'Control Sample Data'!K1670,$B$1),"")</f>
        <v/>
      </c>
      <c r="X1671" s="17" t="str">
        <f>IF(SUM('Control Sample Data'!L$3:L$98)&gt;10,IF(AND(ISNUMBER('Control Sample Data'!L1670),'Control Sample Data'!L1670&lt;$B$1,'Control Sample Data'!L1670&gt;0),'Control Sample Data'!L1670,$B$1),"")</f>
        <v/>
      </c>
      <c r="Y1671" s="17" t="str">
        <f>IF(SUM('Control Sample Data'!M$3:M$98)&gt;10,IF(AND(ISNUMBER('Control Sample Data'!M1670),'Control Sample Data'!M1670&lt;$B$1,'Control Sample Data'!M1670&gt;0),'Control Sample Data'!M1670,$B$1),"")</f>
        <v/>
      </c>
      <c r="AT1671" s="36" t="str">
        <f t="shared" si="1128"/>
        <v/>
      </c>
      <c r="AU1671" s="36" t="str">
        <f t="shared" si="1129"/>
        <v/>
      </c>
      <c r="AV1671" s="36" t="str">
        <f t="shared" si="1130"/>
        <v/>
      </c>
      <c r="AW1671" s="36" t="str">
        <f t="shared" si="1131"/>
        <v/>
      </c>
      <c r="AX1671" s="36" t="str">
        <f t="shared" si="1132"/>
        <v/>
      </c>
      <c r="AY1671" s="36" t="str">
        <f t="shared" si="1133"/>
        <v/>
      </c>
      <c r="AZ1671" s="36" t="str">
        <f t="shared" si="1134"/>
        <v/>
      </c>
      <c r="BA1671" s="36" t="str">
        <f t="shared" si="1135"/>
        <v/>
      </c>
      <c r="BB1671" s="36" t="str">
        <f t="shared" si="1136"/>
        <v/>
      </c>
      <c r="BC1671" s="36" t="str">
        <f t="shared" si="1137"/>
        <v/>
      </c>
      <c r="BD1671" s="36" t="str">
        <f t="shared" si="1138"/>
        <v/>
      </c>
      <c r="BE1671" s="36" t="str">
        <f t="shared" si="1139"/>
        <v/>
      </c>
      <c r="BF1671" s="36" t="str">
        <f t="shared" si="1140"/>
        <v/>
      </c>
      <c r="BG1671" s="36" t="str">
        <f t="shared" si="1141"/>
        <v/>
      </c>
      <c r="BH1671" s="36" t="str">
        <f t="shared" si="1142"/>
        <v/>
      </c>
      <c r="BI1671" s="36" t="str">
        <f t="shared" si="1143"/>
        <v/>
      </c>
      <c r="BJ1671" s="36" t="str">
        <f t="shared" si="1144"/>
        <v/>
      </c>
      <c r="BK1671" s="36" t="str">
        <f t="shared" si="1145"/>
        <v/>
      </c>
      <c r="BL1671" s="36" t="str">
        <f t="shared" si="1146"/>
        <v/>
      </c>
      <c r="BM1671" s="36" t="str">
        <f t="shared" si="1147"/>
        <v/>
      </c>
      <c r="BN1671" s="38" t="e">
        <f t="shared" si="1106"/>
        <v>#DIV/0!</v>
      </c>
      <c r="BO1671" s="38" t="e">
        <f t="shared" si="1107"/>
        <v>#DIV/0!</v>
      </c>
      <c r="BP1671" s="39" t="str">
        <f t="shared" si="1108"/>
        <v/>
      </c>
      <c r="BQ1671" s="39" t="str">
        <f t="shared" si="1109"/>
        <v/>
      </c>
      <c r="BR1671" s="39" t="str">
        <f t="shared" si="1110"/>
        <v/>
      </c>
      <c r="BS1671" s="39" t="str">
        <f t="shared" si="1111"/>
        <v/>
      </c>
      <c r="BT1671" s="39" t="str">
        <f t="shared" si="1112"/>
        <v/>
      </c>
      <c r="BU1671" s="39" t="str">
        <f t="shared" si="1113"/>
        <v/>
      </c>
      <c r="BV1671" s="39" t="str">
        <f t="shared" si="1114"/>
        <v/>
      </c>
      <c r="BW1671" s="39" t="str">
        <f t="shared" si="1115"/>
        <v/>
      </c>
      <c r="BX1671" s="39" t="str">
        <f t="shared" si="1116"/>
        <v/>
      </c>
      <c r="BY1671" s="39" t="str">
        <f t="shared" si="1117"/>
        <v/>
      </c>
      <c r="BZ1671" s="39" t="str">
        <f t="shared" si="1118"/>
        <v/>
      </c>
      <c r="CA1671" s="39" t="str">
        <f t="shared" si="1119"/>
        <v/>
      </c>
      <c r="CB1671" s="39" t="str">
        <f t="shared" si="1120"/>
        <v/>
      </c>
      <c r="CC1671" s="39" t="str">
        <f t="shared" si="1121"/>
        <v/>
      </c>
      <c r="CD1671" s="39" t="str">
        <f t="shared" si="1122"/>
        <v/>
      </c>
      <c r="CE1671" s="39" t="str">
        <f t="shared" si="1123"/>
        <v/>
      </c>
      <c r="CF1671" s="39" t="str">
        <f t="shared" si="1124"/>
        <v/>
      </c>
      <c r="CG1671" s="39" t="str">
        <f t="shared" si="1125"/>
        <v/>
      </c>
      <c r="CH1671" s="39" t="str">
        <f t="shared" si="1126"/>
        <v/>
      </c>
      <c r="CI1671" s="39" t="str">
        <f t="shared" si="1127"/>
        <v/>
      </c>
    </row>
    <row r="1672" spans="1:87">
      <c r="A1672" s="18"/>
      <c r="B1672" s="15" t="str">
        <f>'Gene Table'!E1671</f>
        <v>hsa-miR-4536-3p</v>
      </c>
      <c r="C1672" s="15" t="str">
        <f>'Gene Table'!B1671</f>
        <v>F13</v>
      </c>
      <c r="D1672" s="16" t="str">
        <f>IF(SUM('Test Sample Data'!D$3:D$98)&gt;10,IF(AND(ISNUMBER('Test Sample Data'!D1671),'Test Sample Data'!D1671&lt;$B$1,'Test Sample Data'!D1671&gt;0),'Test Sample Data'!D1671,$B$1),"")</f>
        <v/>
      </c>
      <c r="E1672" s="17" t="str">
        <f>IF(SUM('Test Sample Data'!E$3:E$98)&gt;10,IF(AND(ISNUMBER('Test Sample Data'!E1671),'Test Sample Data'!E1671&lt;$B$1,'Test Sample Data'!E1671&gt;0),'Test Sample Data'!E1671,$B$1),"")</f>
        <v/>
      </c>
      <c r="F1672" s="17" t="str">
        <f>IF(SUM('Test Sample Data'!F$3:F$98)&gt;10,IF(AND(ISNUMBER('Test Sample Data'!F1671),'Test Sample Data'!F1671&lt;$B$1,'Test Sample Data'!F1671&gt;0),'Test Sample Data'!F1671,$B$1),"")</f>
        <v/>
      </c>
      <c r="G1672" s="17" t="str">
        <f>IF(SUM('Test Sample Data'!G$3:G$98)&gt;10,IF(AND(ISNUMBER('Test Sample Data'!G1671),'Test Sample Data'!G1671&lt;$B$1,'Test Sample Data'!G1671&gt;0),'Test Sample Data'!G1671,$B$1),"")</f>
        <v/>
      </c>
      <c r="H1672" s="17" t="str">
        <f>IF(SUM('Test Sample Data'!H$3:H$98)&gt;10,IF(AND(ISNUMBER('Test Sample Data'!H1671),'Test Sample Data'!H1671&lt;$B$1,'Test Sample Data'!H1671&gt;0),'Test Sample Data'!H1671,$B$1),"")</f>
        <v/>
      </c>
      <c r="I1672" s="17" t="str">
        <f>IF(SUM('Test Sample Data'!I$3:I$98)&gt;10,IF(AND(ISNUMBER('Test Sample Data'!I1671),'Test Sample Data'!I1671&lt;$B$1,'Test Sample Data'!I1671&gt;0),'Test Sample Data'!I1671,$B$1),"")</f>
        <v/>
      </c>
      <c r="J1672" s="17" t="str">
        <f>IF(SUM('Test Sample Data'!J$3:J$98)&gt;10,IF(AND(ISNUMBER('Test Sample Data'!J1671),'Test Sample Data'!J1671&lt;$B$1,'Test Sample Data'!J1671&gt;0),'Test Sample Data'!J1671,$B$1),"")</f>
        <v/>
      </c>
      <c r="K1672" s="17" t="str">
        <f>IF(SUM('Test Sample Data'!K$3:K$98)&gt;10,IF(AND(ISNUMBER('Test Sample Data'!K1671),'Test Sample Data'!K1671&lt;$B$1,'Test Sample Data'!K1671&gt;0),'Test Sample Data'!K1671,$B$1),"")</f>
        <v/>
      </c>
      <c r="L1672" s="17" t="str">
        <f>IF(SUM('Test Sample Data'!L$3:L$98)&gt;10,IF(AND(ISNUMBER('Test Sample Data'!L1671),'Test Sample Data'!L1671&lt;$B$1,'Test Sample Data'!L1671&gt;0),'Test Sample Data'!L1671,$B$1),"")</f>
        <v/>
      </c>
      <c r="M1672" s="17" t="str">
        <f>IF(SUM('Test Sample Data'!M$3:M$98)&gt;10,IF(AND(ISNUMBER('Test Sample Data'!M1671),'Test Sample Data'!M1671&lt;$B$1,'Test Sample Data'!M1671&gt;0),'Test Sample Data'!M1671,$B$1),"")</f>
        <v/>
      </c>
      <c r="N1672" s="17" t="str">
        <f>'Gene Table'!E1671</f>
        <v>hsa-miR-4536-3p</v>
      </c>
      <c r="O1672" s="17" t="str">
        <f>'Gene Table'!B1671</f>
        <v>F13</v>
      </c>
      <c r="P1672" s="17" t="str">
        <f>IF(SUM('Control Sample Data'!D$3:D$98)&gt;10,IF(AND(ISNUMBER('Control Sample Data'!D1671),'Control Sample Data'!D1671&lt;$B$1,'Control Sample Data'!D1671&gt;0),'Control Sample Data'!D1671,$B$1),"")</f>
        <v/>
      </c>
      <c r="Q1672" s="17" t="str">
        <f>IF(SUM('Control Sample Data'!E$3:E$98)&gt;10,IF(AND(ISNUMBER('Control Sample Data'!E1671),'Control Sample Data'!E1671&lt;$B$1,'Control Sample Data'!E1671&gt;0),'Control Sample Data'!E1671,$B$1),"")</f>
        <v/>
      </c>
      <c r="R1672" s="17" t="str">
        <f>IF(SUM('Control Sample Data'!F$3:F$98)&gt;10,IF(AND(ISNUMBER('Control Sample Data'!F1671),'Control Sample Data'!F1671&lt;$B$1,'Control Sample Data'!F1671&gt;0),'Control Sample Data'!F1671,$B$1),"")</f>
        <v/>
      </c>
      <c r="S1672" s="17" t="str">
        <f>IF(SUM('Control Sample Data'!G$3:G$98)&gt;10,IF(AND(ISNUMBER('Control Sample Data'!G1671),'Control Sample Data'!G1671&lt;$B$1,'Control Sample Data'!G1671&gt;0),'Control Sample Data'!G1671,$B$1),"")</f>
        <v/>
      </c>
      <c r="T1672" s="17" t="str">
        <f>IF(SUM('Control Sample Data'!H$3:H$98)&gt;10,IF(AND(ISNUMBER('Control Sample Data'!H1671),'Control Sample Data'!H1671&lt;$B$1,'Control Sample Data'!H1671&gt;0),'Control Sample Data'!H1671,$B$1),"")</f>
        <v/>
      </c>
      <c r="U1672" s="17" t="str">
        <f>IF(SUM('Control Sample Data'!I$3:I$98)&gt;10,IF(AND(ISNUMBER('Control Sample Data'!I1671),'Control Sample Data'!I1671&lt;$B$1,'Control Sample Data'!I1671&gt;0),'Control Sample Data'!I1671,$B$1),"")</f>
        <v/>
      </c>
      <c r="V1672" s="17" t="str">
        <f>IF(SUM('Control Sample Data'!J$3:J$98)&gt;10,IF(AND(ISNUMBER('Control Sample Data'!J1671),'Control Sample Data'!J1671&lt;$B$1,'Control Sample Data'!J1671&gt;0),'Control Sample Data'!J1671,$B$1),"")</f>
        <v/>
      </c>
      <c r="W1672" s="17" t="str">
        <f>IF(SUM('Control Sample Data'!K$3:K$98)&gt;10,IF(AND(ISNUMBER('Control Sample Data'!K1671),'Control Sample Data'!K1671&lt;$B$1,'Control Sample Data'!K1671&gt;0),'Control Sample Data'!K1671,$B$1),"")</f>
        <v/>
      </c>
      <c r="X1672" s="17" t="str">
        <f>IF(SUM('Control Sample Data'!L$3:L$98)&gt;10,IF(AND(ISNUMBER('Control Sample Data'!L1671),'Control Sample Data'!L1671&lt;$B$1,'Control Sample Data'!L1671&gt;0),'Control Sample Data'!L1671,$B$1),"")</f>
        <v/>
      </c>
      <c r="Y1672" s="17" t="str">
        <f>IF(SUM('Control Sample Data'!M$3:M$98)&gt;10,IF(AND(ISNUMBER('Control Sample Data'!M1671),'Control Sample Data'!M1671&lt;$B$1,'Control Sample Data'!M1671&gt;0),'Control Sample Data'!M1671,$B$1),"")</f>
        <v/>
      </c>
      <c r="AT1672" s="36" t="str">
        <f t="shared" si="1128"/>
        <v/>
      </c>
      <c r="AU1672" s="36" t="str">
        <f t="shared" si="1129"/>
        <v/>
      </c>
      <c r="AV1672" s="36" t="str">
        <f t="shared" si="1130"/>
        <v/>
      </c>
      <c r="AW1672" s="36" t="str">
        <f t="shared" si="1131"/>
        <v/>
      </c>
      <c r="AX1672" s="36" t="str">
        <f t="shared" si="1132"/>
        <v/>
      </c>
      <c r="AY1672" s="36" t="str">
        <f t="shared" si="1133"/>
        <v/>
      </c>
      <c r="AZ1672" s="36" t="str">
        <f t="shared" si="1134"/>
        <v/>
      </c>
      <c r="BA1672" s="36" t="str">
        <f t="shared" si="1135"/>
        <v/>
      </c>
      <c r="BB1672" s="36" t="str">
        <f t="shared" si="1136"/>
        <v/>
      </c>
      <c r="BC1672" s="36" t="str">
        <f t="shared" si="1137"/>
        <v/>
      </c>
      <c r="BD1672" s="36" t="str">
        <f t="shared" si="1138"/>
        <v/>
      </c>
      <c r="BE1672" s="36" t="str">
        <f t="shared" si="1139"/>
        <v/>
      </c>
      <c r="BF1672" s="36" t="str">
        <f t="shared" si="1140"/>
        <v/>
      </c>
      <c r="BG1672" s="36" t="str">
        <f t="shared" si="1141"/>
        <v/>
      </c>
      <c r="BH1672" s="36" t="str">
        <f t="shared" si="1142"/>
        <v/>
      </c>
      <c r="BI1672" s="36" t="str">
        <f t="shared" si="1143"/>
        <v/>
      </c>
      <c r="BJ1672" s="36" t="str">
        <f t="shared" si="1144"/>
        <v/>
      </c>
      <c r="BK1672" s="36" t="str">
        <f t="shared" si="1145"/>
        <v/>
      </c>
      <c r="BL1672" s="36" t="str">
        <f t="shared" si="1146"/>
        <v/>
      </c>
      <c r="BM1672" s="36" t="str">
        <f t="shared" si="1147"/>
        <v/>
      </c>
      <c r="BN1672" s="38" t="e">
        <f t="shared" si="1106"/>
        <v>#DIV/0!</v>
      </c>
      <c r="BO1672" s="38" t="e">
        <f t="shared" si="1107"/>
        <v>#DIV/0!</v>
      </c>
      <c r="BP1672" s="39" t="str">
        <f t="shared" si="1108"/>
        <v/>
      </c>
      <c r="BQ1672" s="39" t="str">
        <f t="shared" si="1109"/>
        <v/>
      </c>
      <c r="BR1672" s="39" t="str">
        <f t="shared" si="1110"/>
        <v/>
      </c>
      <c r="BS1672" s="39" t="str">
        <f t="shared" si="1111"/>
        <v/>
      </c>
      <c r="BT1672" s="39" t="str">
        <f t="shared" si="1112"/>
        <v/>
      </c>
      <c r="BU1672" s="39" t="str">
        <f t="shared" si="1113"/>
        <v/>
      </c>
      <c r="BV1672" s="39" t="str">
        <f t="shared" si="1114"/>
        <v/>
      </c>
      <c r="BW1672" s="39" t="str">
        <f t="shared" si="1115"/>
        <v/>
      </c>
      <c r="BX1672" s="39" t="str">
        <f t="shared" si="1116"/>
        <v/>
      </c>
      <c r="BY1672" s="39" t="str">
        <f t="shared" si="1117"/>
        <v/>
      </c>
      <c r="BZ1672" s="39" t="str">
        <f t="shared" si="1118"/>
        <v/>
      </c>
      <c r="CA1672" s="39" t="str">
        <f t="shared" si="1119"/>
        <v/>
      </c>
      <c r="CB1672" s="39" t="str">
        <f t="shared" si="1120"/>
        <v/>
      </c>
      <c r="CC1672" s="39" t="str">
        <f t="shared" si="1121"/>
        <v/>
      </c>
      <c r="CD1672" s="39" t="str">
        <f t="shared" si="1122"/>
        <v/>
      </c>
      <c r="CE1672" s="39" t="str">
        <f t="shared" si="1123"/>
        <v/>
      </c>
      <c r="CF1672" s="39" t="str">
        <f t="shared" si="1124"/>
        <v/>
      </c>
      <c r="CG1672" s="39" t="str">
        <f t="shared" si="1125"/>
        <v/>
      </c>
      <c r="CH1672" s="39" t="str">
        <f t="shared" si="1126"/>
        <v/>
      </c>
      <c r="CI1672" s="39" t="str">
        <f t="shared" si="1127"/>
        <v/>
      </c>
    </row>
    <row r="1673" spans="1:87">
      <c r="A1673" s="18"/>
      <c r="B1673" s="15">
        <f>'Gene Table'!E1672</f>
        <v>0</v>
      </c>
      <c r="C1673" s="15" t="str">
        <f>'Gene Table'!B1672</f>
        <v>F14</v>
      </c>
      <c r="D1673" s="16" t="str">
        <f>IF(SUM('Test Sample Data'!D$3:D$98)&gt;10,IF(AND(ISNUMBER('Test Sample Data'!D1672),'Test Sample Data'!D1672&lt;$B$1,'Test Sample Data'!D1672&gt;0),'Test Sample Data'!D1672,$B$1),"")</f>
        <v/>
      </c>
      <c r="E1673" s="17" t="str">
        <f>IF(SUM('Test Sample Data'!E$3:E$98)&gt;10,IF(AND(ISNUMBER('Test Sample Data'!E1672),'Test Sample Data'!E1672&lt;$B$1,'Test Sample Data'!E1672&gt;0),'Test Sample Data'!E1672,$B$1),"")</f>
        <v/>
      </c>
      <c r="F1673" s="17" t="str">
        <f>IF(SUM('Test Sample Data'!F$3:F$98)&gt;10,IF(AND(ISNUMBER('Test Sample Data'!F1672),'Test Sample Data'!F1672&lt;$B$1,'Test Sample Data'!F1672&gt;0),'Test Sample Data'!F1672,$B$1),"")</f>
        <v/>
      </c>
      <c r="G1673" s="17" t="str">
        <f>IF(SUM('Test Sample Data'!G$3:G$98)&gt;10,IF(AND(ISNUMBER('Test Sample Data'!G1672),'Test Sample Data'!G1672&lt;$B$1,'Test Sample Data'!G1672&gt;0),'Test Sample Data'!G1672,$B$1),"")</f>
        <v/>
      </c>
      <c r="H1673" s="17" t="str">
        <f>IF(SUM('Test Sample Data'!H$3:H$98)&gt;10,IF(AND(ISNUMBER('Test Sample Data'!H1672),'Test Sample Data'!H1672&lt;$B$1,'Test Sample Data'!H1672&gt;0),'Test Sample Data'!H1672,$B$1),"")</f>
        <v/>
      </c>
      <c r="I1673" s="17" t="str">
        <f>IF(SUM('Test Sample Data'!I$3:I$98)&gt;10,IF(AND(ISNUMBER('Test Sample Data'!I1672),'Test Sample Data'!I1672&lt;$B$1,'Test Sample Data'!I1672&gt;0),'Test Sample Data'!I1672,$B$1),"")</f>
        <v/>
      </c>
      <c r="J1673" s="17" t="str">
        <f>IF(SUM('Test Sample Data'!J$3:J$98)&gt;10,IF(AND(ISNUMBER('Test Sample Data'!J1672),'Test Sample Data'!J1672&lt;$B$1,'Test Sample Data'!J1672&gt;0),'Test Sample Data'!J1672,$B$1),"")</f>
        <v/>
      </c>
      <c r="K1673" s="17" t="str">
        <f>IF(SUM('Test Sample Data'!K$3:K$98)&gt;10,IF(AND(ISNUMBER('Test Sample Data'!K1672),'Test Sample Data'!K1672&lt;$B$1,'Test Sample Data'!K1672&gt;0),'Test Sample Data'!K1672,$B$1),"")</f>
        <v/>
      </c>
      <c r="L1673" s="17" t="str">
        <f>IF(SUM('Test Sample Data'!L$3:L$98)&gt;10,IF(AND(ISNUMBER('Test Sample Data'!L1672),'Test Sample Data'!L1672&lt;$B$1,'Test Sample Data'!L1672&gt;0),'Test Sample Data'!L1672,$B$1),"")</f>
        <v/>
      </c>
      <c r="M1673" s="17" t="str">
        <f>IF(SUM('Test Sample Data'!M$3:M$98)&gt;10,IF(AND(ISNUMBER('Test Sample Data'!M1672),'Test Sample Data'!M1672&lt;$B$1,'Test Sample Data'!M1672&gt;0),'Test Sample Data'!M1672,$B$1),"")</f>
        <v/>
      </c>
      <c r="N1673" s="17">
        <f>'Gene Table'!E1672</f>
        <v>0</v>
      </c>
      <c r="O1673" s="17" t="str">
        <f>'Gene Table'!B1672</f>
        <v>F14</v>
      </c>
      <c r="P1673" s="17" t="str">
        <f>IF(SUM('Control Sample Data'!D$3:D$98)&gt;10,IF(AND(ISNUMBER('Control Sample Data'!D1672),'Control Sample Data'!D1672&lt;$B$1,'Control Sample Data'!D1672&gt;0),'Control Sample Data'!D1672,$B$1),"")</f>
        <v/>
      </c>
      <c r="Q1673" s="17" t="str">
        <f>IF(SUM('Control Sample Data'!E$3:E$98)&gt;10,IF(AND(ISNUMBER('Control Sample Data'!E1672),'Control Sample Data'!E1672&lt;$B$1,'Control Sample Data'!E1672&gt;0),'Control Sample Data'!E1672,$B$1),"")</f>
        <v/>
      </c>
      <c r="R1673" s="17" t="str">
        <f>IF(SUM('Control Sample Data'!F$3:F$98)&gt;10,IF(AND(ISNUMBER('Control Sample Data'!F1672),'Control Sample Data'!F1672&lt;$B$1,'Control Sample Data'!F1672&gt;0),'Control Sample Data'!F1672,$B$1),"")</f>
        <v/>
      </c>
      <c r="S1673" s="17" t="str">
        <f>IF(SUM('Control Sample Data'!G$3:G$98)&gt;10,IF(AND(ISNUMBER('Control Sample Data'!G1672),'Control Sample Data'!G1672&lt;$B$1,'Control Sample Data'!G1672&gt;0),'Control Sample Data'!G1672,$B$1),"")</f>
        <v/>
      </c>
      <c r="T1673" s="17" t="str">
        <f>IF(SUM('Control Sample Data'!H$3:H$98)&gt;10,IF(AND(ISNUMBER('Control Sample Data'!H1672),'Control Sample Data'!H1672&lt;$B$1,'Control Sample Data'!H1672&gt;0),'Control Sample Data'!H1672,$B$1),"")</f>
        <v/>
      </c>
      <c r="U1673" s="17" t="str">
        <f>IF(SUM('Control Sample Data'!I$3:I$98)&gt;10,IF(AND(ISNUMBER('Control Sample Data'!I1672),'Control Sample Data'!I1672&lt;$B$1,'Control Sample Data'!I1672&gt;0),'Control Sample Data'!I1672,$B$1),"")</f>
        <v/>
      </c>
      <c r="V1673" s="17" t="str">
        <f>IF(SUM('Control Sample Data'!J$3:J$98)&gt;10,IF(AND(ISNUMBER('Control Sample Data'!J1672),'Control Sample Data'!J1672&lt;$B$1,'Control Sample Data'!J1672&gt;0),'Control Sample Data'!J1672,$B$1),"")</f>
        <v/>
      </c>
      <c r="W1673" s="17" t="str">
        <f>IF(SUM('Control Sample Data'!K$3:K$98)&gt;10,IF(AND(ISNUMBER('Control Sample Data'!K1672),'Control Sample Data'!K1672&lt;$B$1,'Control Sample Data'!K1672&gt;0),'Control Sample Data'!K1672,$B$1),"")</f>
        <v/>
      </c>
      <c r="X1673" s="17" t="str">
        <f>IF(SUM('Control Sample Data'!L$3:L$98)&gt;10,IF(AND(ISNUMBER('Control Sample Data'!L1672),'Control Sample Data'!L1672&lt;$B$1,'Control Sample Data'!L1672&gt;0),'Control Sample Data'!L1672,$B$1),"")</f>
        <v/>
      </c>
      <c r="Y1673" s="17" t="str">
        <f>IF(SUM('Control Sample Data'!M$3:M$98)&gt;10,IF(AND(ISNUMBER('Control Sample Data'!M1672),'Control Sample Data'!M1672&lt;$B$1,'Control Sample Data'!M1672&gt;0),'Control Sample Data'!M1672,$B$1),"")</f>
        <v/>
      </c>
      <c r="AT1673" s="36" t="str">
        <f t="shared" si="1128"/>
        <v/>
      </c>
      <c r="AU1673" s="36" t="str">
        <f t="shared" si="1129"/>
        <v/>
      </c>
      <c r="AV1673" s="36" t="str">
        <f t="shared" si="1130"/>
        <v/>
      </c>
      <c r="AW1673" s="36" t="str">
        <f t="shared" si="1131"/>
        <v/>
      </c>
      <c r="AX1673" s="36" t="str">
        <f t="shared" si="1132"/>
        <v/>
      </c>
      <c r="AY1673" s="36" t="str">
        <f t="shared" si="1133"/>
        <v/>
      </c>
      <c r="AZ1673" s="36" t="str">
        <f t="shared" si="1134"/>
        <v/>
      </c>
      <c r="BA1673" s="36" t="str">
        <f t="shared" si="1135"/>
        <v/>
      </c>
      <c r="BB1673" s="36" t="str">
        <f t="shared" si="1136"/>
        <v/>
      </c>
      <c r="BC1673" s="36" t="str">
        <f t="shared" si="1137"/>
        <v/>
      </c>
      <c r="BD1673" s="36" t="str">
        <f t="shared" si="1138"/>
        <v/>
      </c>
      <c r="BE1673" s="36" t="str">
        <f t="shared" si="1139"/>
        <v/>
      </c>
      <c r="BF1673" s="36" t="str">
        <f t="shared" si="1140"/>
        <v/>
      </c>
      <c r="BG1673" s="36" t="str">
        <f t="shared" si="1141"/>
        <v/>
      </c>
      <c r="BH1673" s="36" t="str">
        <f t="shared" si="1142"/>
        <v/>
      </c>
      <c r="BI1673" s="36" t="str">
        <f t="shared" si="1143"/>
        <v/>
      </c>
      <c r="BJ1673" s="36" t="str">
        <f t="shared" si="1144"/>
        <v/>
      </c>
      <c r="BK1673" s="36" t="str">
        <f t="shared" si="1145"/>
        <v/>
      </c>
      <c r="BL1673" s="36" t="str">
        <f t="shared" si="1146"/>
        <v/>
      </c>
      <c r="BM1673" s="36" t="str">
        <f t="shared" si="1147"/>
        <v/>
      </c>
      <c r="BN1673" s="38" t="e">
        <f t="shared" si="1106"/>
        <v>#DIV/0!</v>
      </c>
      <c r="BO1673" s="38" t="e">
        <f t="shared" si="1107"/>
        <v>#DIV/0!</v>
      </c>
      <c r="BP1673" s="39" t="str">
        <f t="shared" si="1108"/>
        <v/>
      </c>
      <c r="BQ1673" s="39" t="str">
        <f t="shared" si="1109"/>
        <v/>
      </c>
      <c r="BR1673" s="39" t="str">
        <f t="shared" si="1110"/>
        <v/>
      </c>
      <c r="BS1673" s="39" t="str">
        <f t="shared" si="1111"/>
        <v/>
      </c>
      <c r="BT1673" s="39" t="str">
        <f t="shared" si="1112"/>
        <v/>
      </c>
      <c r="BU1673" s="39" t="str">
        <f t="shared" si="1113"/>
        <v/>
      </c>
      <c r="BV1673" s="39" t="str">
        <f t="shared" si="1114"/>
        <v/>
      </c>
      <c r="BW1673" s="39" t="str">
        <f t="shared" si="1115"/>
        <v/>
      </c>
      <c r="BX1673" s="39" t="str">
        <f t="shared" si="1116"/>
        <v/>
      </c>
      <c r="BY1673" s="39" t="str">
        <f t="shared" si="1117"/>
        <v/>
      </c>
      <c r="BZ1673" s="39" t="str">
        <f t="shared" si="1118"/>
        <v/>
      </c>
      <c r="CA1673" s="39" t="str">
        <f t="shared" si="1119"/>
        <v/>
      </c>
      <c r="CB1673" s="39" t="str">
        <f t="shared" si="1120"/>
        <v/>
      </c>
      <c r="CC1673" s="39" t="str">
        <f t="shared" si="1121"/>
        <v/>
      </c>
      <c r="CD1673" s="39" t="str">
        <f t="shared" si="1122"/>
        <v/>
      </c>
      <c r="CE1673" s="39" t="str">
        <f t="shared" si="1123"/>
        <v/>
      </c>
      <c r="CF1673" s="39" t="str">
        <f t="shared" si="1124"/>
        <v/>
      </c>
      <c r="CG1673" s="39" t="str">
        <f t="shared" si="1125"/>
        <v/>
      </c>
      <c r="CH1673" s="39" t="str">
        <f t="shared" si="1126"/>
        <v/>
      </c>
      <c r="CI1673" s="39" t="str">
        <f t="shared" si="1127"/>
        <v/>
      </c>
    </row>
    <row r="1674" spans="1:87">
      <c r="A1674" s="18"/>
      <c r="B1674" s="15" t="str">
        <f>'Gene Table'!E1673</f>
        <v>hsa-miR-5590-5p</v>
      </c>
      <c r="C1674" s="15" t="str">
        <f>'Gene Table'!B1673</f>
        <v>F15</v>
      </c>
      <c r="D1674" s="16" t="str">
        <f>IF(SUM('Test Sample Data'!D$3:D$98)&gt;10,IF(AND(ISNUMBER('Test Sample Data'!D1673),'Test Sample Data'!D1673&lt;$B$1,'Test Sample Data'!D1673&gt;0),'Test Sample Data'!D1673,$B$1),"")</f>
        <v/>
      </c>
      <c r="E1674" s="17" t="str">
        <f>IF(SUM('Test Sample Data'!E$3:E$98)&gt;10,IF(AND(ISNUMBER('Test Sample Data'!E1673),'Test Sample Data'!E1673&lt;$B$1,'Test Sample Data'!E1673&gt;0),'Test Sample Data'!E1673,$B$1),"")</f>
        <v/>
      </c>
      <c r="F1674" s="17" t="str">
        <f>IF(SUM('Test Sample Data'!F$3:F$98)&gt;10,IF(AND(ISNUMBER('Test Sample Data'!F1673),'Test Sample Data'!F1673&lt;$B$1,'Test Sample Data'!F1673&gt;0),'Test Sample Data'!F1673,$B$1),"")</f>
        <v/>
      </c>
      <c r="G1674" s="17" t="str">
        <f>IF(SUM('Test Sample Data'!G$3:G$98)&gt;10,IF(AND(ISNUMBER('Test Sample Data'!G1673),'Test Sample Data'!G1673&lt;$B$1,'Test Sample Data'!G1673&gt;0),'Test Sample Data'!G1673,$B$1),"")</f>
        <v/>
      </c>
      <c r="H1674" s="17" t="str">
        <f>IF(SUM('Test Sample Data'!H$3:H$98)&gt;10,IF(AND(ISNUMBER('Test Sample Data'!H1673),'Test Sample Data'!H1673&lt;$B$1,'Test Sample Data'!H1673&gt;0),'Test Sample Data'!H1673,$B$1),"")</f>
        <v/>
      </c>
      <c r="I1674" s="17" t="str">
        <f>IF(SUM('Test Sample Data'!I$3:I$98)&gt;10,IF(AND(ISNUMBER('Test Sample Data'!I1673),'Test Sample Data'!I1673&lt;$B$1,'Test Sample Data'!I1673&gt;0),'Test Sample Data'!I1673,$B$1),"")</f>
        <v/>
      </c>
      <c r="J1674" s="17" t="str">
        <f>IF(SUM('Test Sample Data'!J$3:J$98)&gt;10,IF(AND(ISNUMBER('Test Sample Data'!J1673),'Test Sample Data'!J1673&lt;$B$1,'Test Sample Data'!J1673&gt;0),'Test Sample Data'!J1673,$B$1),"")</f>
        <v/>
      </c>
      <c r="K1674" s="17" t="str">
        <f>IF(SUM('Test Sample Data'!K$3:K$98)&gt;10,IF(AND(ISNUMBER('Test Sample Data'!K1673),'Test Sample Data'!K1673&lt;$B$1,'Test Sample Data'!K1673&gt;0),'Test Sample Data'!K1673,$B$1),"")</f>
        <v/>
      </c>
      <c r="L1674" s="17" t="str">
        <f>IF(SUM('Test Sample Data'!L$3:L$98)&gt;10,IF(AND(ISNUMBER('Test Sample Data'!L1673),'Test Sample Data'!L1673&lt;$B$1,'Test Sample Data'!L1673&gt;0),'Test Sample Data'!L1673,$B$1),"")</f>
        <v/>
      </c>
      <c r="M1674" s="17" t="str">
        <f>IF(SUM('Test Sample Data'!M$3:M$98)&gt;10,IF(AND(ISNUMBER('Test Sample Data'!M1673),'Test Sample Data'!M1673&lt;$B$1,'Test Sample Data'!M1673&gt;0),'Test Sample Data'!M1673,$B$1),"")</f>
        <v/>
      </c>
      <c r="N1674" s="17" t="str">
        <f>'Gene Table'!E1673</f>
        <v>hsa-miR-5590-5p</v>
      </c>
      <c r="O1674" s="17" t="str">
        <f>'Gene Table'!B1673</f>
        <v>F15</v>
      </c>
      <c r="P1674" s="17" t="str">
        <f>IF(SUM('Control Sample Data'!D$3:D$98)&gt;10,IF(AND(ISNUMBER('Control Sample Data'!D1673),'Control Sample Data'!D1673&lt;$B$1,'Control Sample Data'!D1673&gt;0),'Control Sample Data'!D1673,$B$1),"")</f>
        <v/>
      </c>
      <c r="Q1674" s="17" t="str">
        <f>IF(SUM('Control Sample Data'!E$3:E$98)&gt;10,IF(AND(ISNUMBER('Control Sample Data'!E1673),'Control Sample Data'!E1673&lt;$B$1,'Control Sample Data'!E1673&gt;0),'Control Sample Data'!E1673,$B$1),"")</f>
        <v/>
      </c>
      <c r="R1674" s="17" t="str">
        <f>IF(SUM('Control Sample Data'!F$3:F$98)&gt;10,IF(AND(ISNUMBER('Control Sample Data'!F1673),'Control Sample Data'!F1673&lt;$B$1,'Control Sample Data'!F1673&gt;0),'Control Sample Data'!F1673,$B$1),"")</f>
        <v/>
      </c>
      <c r="S1674" s="17" t="str">
        <f>IF(SUM('Control Sample Data'!G$3:G$98)&gt;10,IF(AND(ISNUMBER('Control Sample Data'!G1673),'Control Sample Data'!G1673&lt;$B$1,'Control Sample Data'!G1673&gt;0),'Control Sample Data'!G1673,$B$1),"")</f>
        <v/>
      </c>
      <c r="T1674" s="17" t="str">
        <f>IF(SUM('Control Sample Data'!H$3:H$98)&gt;10,IF(AND(ISNUMBER('Control Sample Data'!H1673),'Control Sample Data'!H1673&lt;$B$1,'Control Sample Data'!H1673&gt;0),'Control Sample Data'!H1673,$B$1),"")</f>
        <v/>
      </c>
      <c r="U1674" s="17" t="str">
        <f>IF(SUM('Control Sample Data'!I$3:I$98)&gt;10,IF(AND(ISNUMBER('Control Sample Data'!I1673),'Control Sample Data'!I1673&lt;$B$1,'Control Sample Data'!I1673&gt;0),'Control Sample Data'!I1673,$B$1),"")</f>
        <v/>
      </c>
      <c r="V1674" s="17" t="str">
        <f>IF(SUM('Control Sample Data'!J$3:J$98)&gt;10,IF(AND(ISNUMBER('Control Sample Data'!J1673),'Control Sample Data'!J1673&lt;$B$1,'Control Sample Data'!J1673&gt;0),'Control Sample Data'!J1673,$B$1),"")</f>
        <v/>
      </c>
      <c r="W1674" s="17" t="str">
        <f>IF(SUM('Control Sample Data'!K$3:K$98)&gt;10,IF(AND(ISNUMBER('Control Sample Data'!K1673),'Control Sample Data'!K1673&lt;$B$1,'Control Sample Data'!K1673&gt;0),'Control Sample Data'!K1673,$B$1),"")</f>
        <v/>
      </c>
      <c r="X1674" s="17" t="str">
        <f>IF(SUM('Control Sample Data'!L$3:L$98)&gt;10,IF(AND(ISNUMBER('Control Sample Data'!L1673),'Control Sample Data'!L1673&lt;$B$1,'Control Sample Data'!L1673&gt;0),'Control Sample Data'!L1673,$B$1),"")</f>
        <v/>
      </c>
      <c r="Y1674" s="17" t="str">
        <f>IF(SUM('Control Sample Data'!M$3:M$98)&gt;10,IF(AND(ISNUMBER('Control Sample Data'!M1673),'Control Sample Data'!M1673&lt;$B$1,'Control Sample Data'!M1673&gt;0),'Control Sample Data'!M1673,$B$1),"")</f>
        <v/>
      </c>
      <c r="AT1674" s="36" t="str">
        <f t="shared" si="1128"/>
        <v/>
      </c>
      <c r="AU1674" s="36" t="str">
        <f t="shared" si="1129"/>
        <v/>
      </c>
      <c r="AV1674" s="36" t="str">
        <f t="shared" si="1130"/>
        <v/>
      </c>
      <c r="AW1674" s="36" t="str">
        <f t="shared" si="1131"/>
        <v/>
      </c>
      <c r="AX1674" s="36" t="str">
        <f t="shared" si="1132"/>
        <v/>
      </c>
      <c r="AY1674" s="36" t="str">
        <f t="shared" si="1133"/>
        <v/>
      </c>
      <c r="AZ1674" s="36" t="str">
        <f t="shared" si="1134"/>
        <v/>
      </c>
      <c r="BA1674" s="36" t="str">
        <f t="shared" si="1135"/>
        <v/>
      </c>
      <c r="BB1674" s="36" t="str">
        <f t="shared" si="1136"/>
        <v/>
      </c>
      <c r="BC1674" s="36" t="str">
        <f t="shared" si="1137"/>
        <v/>
      </c>
      <c r="BD1674" s="36" t="str">
        <f t="shared" si="1138"/>
        <v/>
      </c>
      <c r="BE1674" s="36" t="str">
        <f t="shared" si="1139"/>
        <v/>
      </c>
      <c r="BF1674" s="36" t="str">
        <f t="shared" si="1140"/>
        <v/>
      </c>
      <c r="BG1674" s="36" t="str">
        <f t="shared" si="1141"/>
        <v/>
      </c>
      <c r="BH1674" s="36" t="str">
        <f t="shared" si="1142"/>
        <v/>
      </c>
      <c r="BI1674" s="36" t="str">
        <f t="shared" si="1143"/>
        <v/>
      </c>
      <c r="BJ1674" s="36" t="str">
        <f t="shared" si="1144"/>
        <v/>
      </c>
      <c r="BK1674" s="36" t="str">
        <f t="shared" si="1145"/>
        <v/>
      </c>
      <c r="BL1674" s="36" t="str">
        <f t="shared" si="1146"/>
        <v/>
      </c>
      <c r="BM1674" s="36" t="str">
        <f t="shared" si="1147"/>
        <v/>
      </c>
      <c r="BN1674" s="38" t="e">
        <f t="shared" si="1106"/>
        <v>#DIV/0!</v>
      </c>
      <c r="BO1674" s="38" t="e">
        <f t="shared" si="1107"/>
        <v>#DIV/0!</v>
      </c>
      <c r="BP1674" s="39" t="str">
        <f t="shared" si="1108"/>
        <v/>
      </c>
      <c r="BQ1674" s="39" t="str">
        <f t="shared" si="1109"/>
        <v/>
      </c>
      <c r="BR1674" s="39" t="str">
        <f t="shared" si="1110"/>
        <v/>
      </c>
      <c r="BS1674" s="39" t="str">
        <f t="shared" si="1111"/>
        <v/>
      </c>
      <c r="BT1674" s="39" t="str">
        <f t="shared" si="1112"/>
        <v/>
      </c>
      <c r="BU1674" s="39" t="str">
        <f t="shared" si="1113"/>
        <v/>
      </c>
      <c r="BV1674" s="39" t="str">
        <f t="shared" si="1114"/>
        <v/>
      </c>
      <c r="BW1674" s="39" t="str">
        <f t="shared" si="1115"/>
        <v/>
      </c>
      <c r="BX1674" s="39" t="str">
        <f t="shared" si="1116"/>
        <v/>
      </c>
      <c r="BY1674" s="39" t="str">
        <f t="shared" si="1117"/>
        <v/>
      </c>
      <c r="BZ1674" s="39" t="str">
        <f t="shared" si="1118"/>
        <v/>
      </c>
      <c r="CA1674" s="39" t="str">
        <f t="shared" si="1119"/>
        <v/>
      </c>
      <c r="CB1674" s="39" t="str">
        <f t="shared" si="1120"/>
        <v/>
      </c>
      <c r="CC1674" s="39" t="str">
        <f t="shared" si="1121"/>
        <v/>
      </c>
      <c r="CD1674" s="39" t="str">
        <f t="shared" si="1122"/>
        <v/>
      </c>
      <c r="CE1674" s="39" t="str">
        <f t="shared" si="1123"/>
        <v/>
      </c>
      <c r="CF1674" s="39" t="str">
        <f t="shared" si="1124"/>
        <v/>
      </c>
      <c r="CG1674" s="39" t="str">
        <f t="shared" si="1125"/>
        <v/>
      </c>
      <c r="CH1674" s="39" t="str">
        <f t="shared" si="1126"/>
        <v/>
      </c>
      <c r="CI1674" s="39" t="str">
        <f t="shared" si="1127"/>
        <v/>
      </c>
    </row>
    <row r="1675" spans="1:87">
      <c r="A1675" s="18"/>
      <c r="B1675" s="15">
        <f>'Gene Table'!E1674</f>
        <v>0</v>
      </c>
      <c r="C1675" s="15" t="str">
        <f>'Gene Table'!B1674</f>
        <v>F16</v>
      </c>
      <c r="D1675" s="16" t="str">
        <f>IF(SUM('Test Sample Data'!D$3:D$98)&gt;10,IF(AND(ISNUMBER('Test Sample Data'!D1674),'Test Sample Data'!D1674&lt;$B$1,'Test Sample Data'!D1674&gt;0),'Test Sample Data'!D1674,$B$1),"")</f>
        <v/>
      </c>
      <c r="E1675" s="17" t="str">
        <f>IF(SUM('Test Sample Data'!E$3:E$98)&gt;10,IF(AND(ISNUMBER('Test Sample Data'!E1674),'Test Sample Data'!E1674&lt;$B$1,'Test Sample Data'!E1674&gt;0),'Test Sample Data'!E1674,$B$1),"")</f>
        <v/>
      </c>
      <c r="F1675" s="17" t="str">
        <f>IF(SUM('Test Sample Data'!F$3:F$98)&gt;10,IF(AND(ISNUMBER('Test Sample Data'!F1674),'Test Sample Data'!F1674&lt;$B$1,'Test Sample Data'!F1674&gt;0),'Test Sample Data'!F1674,$B$1),"")</f>
        <v/>
      </c>
      <c r="G1675" s="17" t="str">
        <f>IF(SUM('Test Sample Data'!G$3:G$98)&gt;10,IF(AND(ISNUMBER('Test Sample Data'!G1674),'Test Sample Data'!G1674&lt;$B$1,'Test Sample Data'!G1674&gt;0),'Test Sample Data'!G1674,$B$1),"")</f>
        <v/>
      </c>
      <c r="H1675" s="17" t="str">
        <f>IF(SUM('Test Sample Data'!H$3:H$98)&gt;10,IF(AND(ISNUMBER('Test Sample Data'!H1674),'Test Sample Data'!H1674&lt;$B$1,'Test Sample Data'!H1674&gt;0),'Test Sample Data'!H1674,$B$1),"")</f>
        <v/>
      </c>
      <c r="I1675" s="17" t="str">
        <f>IF(SUM('Test Sample Data'!I$3:I$98)&gt;10,IF(AND(ISNUMBER('Test Sample Data'!I1674),'Test Sample Data'!I1674&lt;$B$1,'Test Sample Data'!I1674&gt;0),'Test Sample Data'!I1674,$B$1),"")</f>
        <v/>
      </c>
      <c r="J1675" s="17" t="str">
        <f>IF(SUM('Test Sample Data'!J$3:J$98)&gt;10,IF(AND(ISNUMBER('Test Sample Data'!J1674),'Test Sample Data'!J1674&lt;$B$1,'Test Sample Data'!J1674&gt;0),'Test Sample Data'!J1674,$B$1),"")</f>
        <v/>
      </c>
      <c r="K1675" s="17" t="str">
        <f>IF(SUM('Test Sample Data'!K$3:K$98)&gt;10,IF(AND(ISNUMBER('Test Sample Data'!K1674),'Test Sample Data'!K1674&lt;$B$1,'Test Sample Data'!K1674&gt;0),'Test Sample Data'!K1674,$B$1),"")</f>
        <v/>
      </c>
      <c r="L1675" s="17" t="str">
        <f>IF(SUM('Test Sample Data'!L$3:L$98)&gt;10,IF(AND(ISNUMBER('Test Sample Data'!L1674),'Test Sample Data'!L1674&lt;$B$1,'Test Sample Data'!L1674&gt;0),'Test Sample Data'!L1674,$B$1),"")</f>
        <v/>
      </c>
      <c r="M1675" s="17" t="str">
        <f>IF(SUM('Test Sample Data'!M$3:M$98)&gt;10,IF(AND(ISNUMBER('Test Sample Data'!M1674),'Test Sample Data'!M1674&lt;$B$1,'Test Sample Data'!M1674&gt;0),'Test Sample Data'!M1674,$B$1),"")</f>
        <v/>
      </c>
      <c r="N1675" s="17">
        <f>'Gene Table'!E1674</f>
        <v>0</v>
      </c>
      <c r="O1675" s="17" t="str">
        <f>'Gene Table'!B1674</f>
        <v>F16</v>
      </c>
      <c r="P1675" s="17" t="str">
        <f>IF(SUM('Control Sample Data'!D$3:D$98)&gt;10,IF(AND(ISNUMBER('Control Sample Data'!D1674),'Control Sample Data'!D1674&lt;$B$1,'Control Sample Data'!D1674&gt;0),'Control Sample Data'!D1674,$B$1),"")</f>
        <v/>
      </c>
      <c r="Q1675" s="17" t="str">
        <f>IF(SUM('Control Sample Data'!E$3:E$98)&gt;10,IF(AND(ISNUMBER('Control Sample Data'!E1674),'Control Sample Data'!E1674&lt;$B$1,'Control Sample Data'!E1674&gt;0),'Control Sample Data'!E1674,$B$1),"")</f>
        <v/>
      </c>
      <c r="R1675" s="17" t="str">
        <f>IF(SUM('Control Sample Data'!F$3:F$98)&gt;10,IF(AND(ISNUMBER('Control Sample Data'!F1674),'Control Sample Data'!F1674&lt;$B$1,'Control Sample Data'!F1674&gt;0),'Control Sample Data'!F1674,$B$1),"")</f>
        <v/>
      </c>
      <c r="S1675" s="17" t="str">
        <f>IF(SUM('Control Sample Data'!G$3:G$98)&gt;10,IF(AND(ISNUMBER('Control Sample Data'!G1674),'Control Sample Data'!G1674&lt;$B$1,'Control Sample Data'!G1674&gt;0),'Control Sample Data'!G1674,$B$1),"")</f>
        <v/>
      </c>
      <c r="T1675" s="17" t="str">
        <f>IF(SUM('Control Sample Data'!H$3:H$98)&gt;10,IF(AND(ISNUMBER('Control Sample Data'!H1674),'Control Sample Data'!H1674&lt;$B$1,'Control Sample Data'!H1674&gt;0),'Control Sample Data'!H1674,$B$1),"")</f>
        <v/>
      </c>
      <c r="U1675" s="17" t="str">
        <f>IF(SUM('Control Sample Data'!I$3:I$98)&gt;10,IF(AND(ISNUMBER('Control Sample Data'!I1674),'Control Sample Data'!I1674&lt;$B$1,'Control Sample Data'!I1674&gt;0),'Control Sample Data'!I1674,$B$1),"")</f>
        <v/>
      </c>
      <c r="V1675" s="17" t="str">
        <f>IF(SUM('Control Sample Data'!J$3:J$98)&gt;10,IF(AND(ISNUMBER('Control Sample Data'!J1674),'Control Sample Data'!J1674&lt;$B$1,'Control Sample Data'!J1674&gt;0),'Control Sample Data'!J1674,$B$1),"")</f>
        <v/>
      </c>
      <c r="W1675" s="17" t="str">
        <f>IF(SUM('Control Sample Data'!K$3:K$98)&gt;10,IF(AND(ISNUMBER('Control Sample Data'!K1674),'Control Sample Data'!K1674&lt;$B$1,'Control Sample Data'!K1674&gt;0),'Control Sample Data'!K1674,$B$1),"")</f>
        <v/>
      </c>
      <c r="X1675" s="17" t="str">
        <f>IF(SUM('Control Sample Data'!L$3:L$98)&gt;10,IF(AND(ISNUMBER('Control Sample Data'!L1674),'Control Sample Data'!L1674&lt;$B$1,'Control Sample Data'!L1674&gt;0),'Control Sample Data'!L1674,$B$1),"")</f>
        <v/>
      </c>
      <c r="Y1675" s="17" t="str">
        <f>IF(SUM('Control Sample Data'!M$3:M$98)&gt;10,IF(AND(ISNUMBER('Control Sample Data'!M1674),'Control Sample Data'!M1674&lt;$B$1,'Control Sample Data'!M1674&gt;0),'Control Sample Data'!M1674,$B$1),"")</f>
        <v/>
      </c>
      <c r="AT1675" s="36" t="str">
        <f t="shared" si="1128"/>
        <v/>
      </c>
      <c r="AU1675" s="36" t="str">
        <f t="shared" si="1129"/>
        <v/>
      </c>
      <c r="AV1675" s="36" t="str">
        <f t="shared" si="1130"/>
        <v/>
      </c>
      <c r="AW1675" s="36" t="str">
        <f t="shared" si="1131"/>
        <v/>
      </c>
      <c r="AX1675" s="36" t="str">
        <f t="shared" si="1132"/>
        <v/>
      </c>
      <c r="AY1675" s="36" t="str">
        <f t="shared" si="1133"/>
        <v/>
      </c>
      <c r="AZ1675" s="36" t="str">
        <f t="shared" si="1134"/>
        <v/>
      </c>
      <c r="BA1675" s="36" t="str">
        <f t="shared" si="1135"/>
        <v/>
      </c>
      <c r="BB1675" s="36" t="str">
        <f t="shared" si="1136"/>
        <v/>
      </c>
      <c r="BC1675" s="36" t="str">
        <f t="shared" si="1137"/>
        <v/>
      </c>
      <c r="BD1675" s="36" t="str">
        <f t="shared" si="1138"/>
        <v/>
      </c>
      <c r="BE1675" s="36" t="str">
        <f t="shared" si="1139"/>
        <v/>
      </c>
      <c r="BF1675" s="36" t="str">
        <f t="shared" si="1140"/>
        <v/>
      </c>
      <c r="BG1675" s="36" t="str">
        <f t="shared" si="1141"/>
        <v/>
      </c>
      <c r="BH1675" s="36" t="str">
        <f t="shared" si="1142"/>
        <v/>
      </c>
      <c r="BI1675" s="36" t="str">
        <f t="shared" si="1143"/>
        <v/>
      </c>
      <c r="BJ1675" s="36" t="str">
        <f t="shared" si="1144"/>
        <v/>
      </c>
      <c r="BK1675" s="36" t="str">
        <f t="shared" si="1145"/>
        <v/>
      </c>
      <c r="BL1675" s="36" t="str">
        <f t="shared" si="1146"/>
        <v/>
      </c>
      <c r="BM1675" s="36" t="str">
        <f t="shared" si="1147"/>
        <v/>
      </c>
      <c r="BN1675" s="38" t="e">
        <f t="shared" si="1106"/>
        <v>#DIV/0!</v>
      </c>
      <c r="BO1675" s="38" t="e">
        <f t="shared" si="1107"/>
        <v>#DIV/0!</v>
      </c>
      <c r="BP1675" s="39" t="str">
        <f t="shared" si="1108"/>
        <v/>
      </c>
      <c r="BQ1675" s="39" t="str">
        <f t="shared" si="1109"/>
        <v/>
      </c>
      <c r="BR1675" s="39" t="str">
        <f t="shared" si="1110"/>
        <v/>
      </c>
      <c r="BS1675" s="39" t="str">
        <f t="shared" si="1111"/>
        <v/>
      </c>
      <c r="BT1675" s="39" t="str">
        <f t="shared" si="1112"/>
        <v/>
      </c>
      <c r="BU1675" s="39" t="str">
        <f t="shared" si="1113"/>
        <v/>
      </c>
      <c r="BV1675" s="39" t="str">
        <f t="shared" si="1114"/>
        <v/>
      </c>
      <c r="BW1675" s="39" t="str">
        <f t="shared" si="1115"/>
        <v/>
      </c>
      <c r="BX1675" s="39" t="str">
        <f t="shared" si="1116"/>
        <v/>
      </c>
      <c r="BY1675" s="39" t="str">
        <f t="shared" si="1117"/>
        <v/>
      </c>
      <c r="BZ1675" s="39" t="str">
        <f t="shared" si="1118"/>
        <v/>
      </c>
      <c r="CA1675" s="39" t="str">
        <f t="shared" si="1119"/>
        <v/>
      </c>
      <c r="CB1675" s="39" t="str">
        <f t="shared" si="1120"/>
        <v/>
      </c>
      <c r="CC1675" s="39" t="str">
        <f t="shared" si="1121"/>
        <v/>
      </c>
      <c r="CD1675" s="39" t="str">
        <f t="shared" si="1122"/>
        <v/>
      </c>
      <c r="CE1675" s="39" t="str">
        <f t="shared" si="1123"/>
        <v/>
      </c>
      <c r="CF1675" s="39" t="str">
        <f t="shared" si="1124"/>
        <v/>
      </c>
      <c r="CG1675" s="39" t="str">
        <f t="shared" si="1125"/>
        <v/>
      </c>
      <c r="CH1675" s="39" t="str">
        <f t="shared" si="1126"/>
        <v/>
      </c>
      <c r="CI1675" s="39" t="str">
        <f t="shared" si="1127"/>
        <v/>
      </c>
    </row>
    <row r="1676" spans="1:87">
      <c r="A1676" s="18"/>
      <c r="B1676" s="15" t="str">
        <f>'Gene Table'!E1675</f>
        <v>hsa-miR-5590-3p</v>
      </c>
      <c r="C1676" s="15" t="str">
        <f>'Gene Table'!B1675</f>
        <v>F17</v>
      </c>
      <c r="D1676" s="16" t="str">
        <f>IF(SUM('Test Sample Data'!D$3:D$98)&gt;10,IF(AND(ISNUMBER('Test Sample Data'!D1675),'Test Sample Data'!D1675&lt;$B$1,'Test Sample Data'!D1675&gt;0),'Test Sample Data'!D1675,$B$1),"")</f>
        <v/>
      </c>
      <c r="E1676" s="17" t="str">
        <f>IF(SUM('Test Sample Data'!E$3:E$98)&gt;10,IF(AND(ISNUMBER('Test Sample Data'!E1675),'Test Sample Data'!E1675&lt;$B$1,'Test Sample Data'!E1675&gt;0),'Test Sample Data'!E1675,$B$1),"")</f>
        <v/>
      </c>
      <c r="F1676" s="17" t="str">
        <f>IF(SUM('Test Sample Data'!F$3:F$98)&gt;10,IF(AND(ISNUMBER('Test Sample Data'!F1675),'Test Sample Data'!F1675&lt;$B$1,'Test Sample Data'!F1675&gt;0),'Test Sample Data'!F1675,$B$1),"")</f>
        <v/>
      </c>
      <c r="G1676" s="17" t="str">
        <f>IF(SUM('Test Sample Data'!G$3:G$98)&gt;10,IF(AND(ISNUMBER('Test Sample Data'!G1675),'Test Sample Data'!G1675&lt;$B$1,'Test Sample Data'!G1675&gt;0),'Test Sample Data'!G1675,$B$1),"")</f>
        <v/>
      </c>
      <c r="H1676" s="17" t="str">
        <f>IF(SUM('Test Sample Data'!H$3:H$98)&gt;10,IF(AND(ISNUMBER('Test Sample Data'!H1675),'Test Sample Data'!H1675&lt;$B$1,'Test Sample Data'!H1675&gt;0),'Test Sample Data'!H1675,$B$1),"")</f>
        <v/>
      </c>
      <c r="I1676" s="17" t="str">
        <f>IF(SUM('Test Sample Data'!I$3:I$98)&gt;10,IF(AND(ISNUMBER('Test Sample Data'!I1675),'Test Sample Data'!I1675&lt;$B$1,'Test Sample Data'!I1675&gt;0),'Test Sample Data'!I1675,$B$1),"")</f>
        <v/>
      </c>
      <c r="J1676" s="17" t="str">
        <f>IF(SUM('Test Sample Data'!J$3:J$98)&gt;10,IF(AND(ISNUMBER('Test Sample Data'!J1675),'Test Sample Data'!J1675&lt;$B$1,'Test Sample Data'!J1675&gt;0),'Test Sample Data'!J1675,$B$1),"")</f>
        <v/>
      </c>
      <c r="K1676" s="17" t="str">
        <f>IF(SUM('Test Sample Data'!K$3:K$98)&gt;10,IF(AND(ISNUMBER('Test Sample Data'!K1675),'Test Sample Data'!K1675&lt;$B$1,'Test Sample Data'!K1675&gt;0),'Test Sample Data'!K1675,$B$1),"")</f>
        <v/>
      </c>
      <c r="L1676" s="17" t="str">
        <f>IF(SUM('Test Sample Data'!L$3:L$98)&gt;10,IF(AND(ISNUMBER('Test Sample Data'!L1675),'Test Sample Data'!L1675&lt;$B$1,'Test Sample Data'!L1675&gt;0),'Test Sample Data'!L1675,$B$1),"")</f>
        <v/>
      </c>
      <c r="M1676" s="17" t="str">
        <f>IF(SUM('Test Sample Data'!M$3:M$98)&gt;10,IF(AND(ISNUMBER('Test Sample Data'!M1675),'Test Sample Data'!M1675&lt;$B$1,'Test Sample Data'!M1675&gt;0),'Test Sample Data'!M1675,$B$1),"")</f>
        <v/>
      </c>
      <c r="N1676" s="17" t="str">
        <f>'Gene Table'!E1675</f>
        <v>hsa-miR-5590-3p</v>
      </c>
      <c r="O1676" s="17" t="str">
        <f>'Gene Table'!B1675</f>
        <v>F17</v>
      </c>
      <c r="P1676" s="17" t="str">
        <f>IF(SUM('Control Sample Data'!D$3:D$98)&gt;10,IF(AND(ISNUMBER('Control Sample Data'!D1675),'Control Sample Data'!D1675&lt;$B$1,'Control Sample Data'!D1675&gt;0),'Control Sample Data'!D1675,$B$1),"")</f>
        <v/>
      </c>
      <c r="Q1676" s="17" t="str">
        <f>IF(SUM('Control Sample Data'!E$3:E$98)&gt;10,IF(AND(ISNUMBER('Control Sample Data'!E1675),'Control Sample Data'!E1675&lt;$B$1,'Control Sample Data'!E1675&gt;0),'Control Sample Data'!E1675,$B$1),"")</f>
        <v/>
      </c>
      <c r="R1676" s="17" t="str">
        <f>IF(SUM('Control Sample Data'!F$3:F$98)&gt;10,IF(AND(ISNUMBER('Control Sample Data'!F1675),'Control Sample Data'!F1675&lt;$B$1,'Control Sample Data'!F1675&gt;0),'Control Sample Data'!F1675,$B$1),"")</f>
        <v/>
      </c>
      <c r="S1676" s="17" t="str">
        <f>IF(SUM('Control Sample Data'!G$3:G$98)&gt;10,IF(AND(ISNUMBER('Control Sample Data'!G1675),'Control Sample Data'!G1675&lt;$B$1,'Control Sample Data'!G1675&gt;0),'Control Sample Data'!G1675,$B$1),"")</f>
        <v/>
      </c>
      <c r="T1676" s="17" t="str">
        <f>IF(SUM('Control Sample Data'!H$3:H$98)&gt;10,IF(AND(ISNUMBER('Control Sample Data'!H1675),'Control Sample Data'!H1675&lt;$B$1,'Control Sample Data'!H1675&gt;0),'Control Sample Data'!H1675,$B$1),"")</f>
        <v/>
      </c>
      <c r="U1676" s="17" t="str">
        <f>IF(SUM('Control Sample Data'!I$3:I$98)&gt;10,IF(AND(ISNUMBER('Control Sample Data'!I1675),'Control Sample Data'!I1675&lt;$B$1,'Control Sample Data'!I1675&gt;0),'Control Sample Data'!I1675,$B$1),"")</f>
        <v/>
      </c>
      <c r="V1676" s="17" t="str">
        <f>IF(SUM('Control Sample Data'!J$3:J$98)&gt;10,IF(AND(ISNUMBER('Control Sample Data'!J1675),'Control Sample Data'!J1675&lt;$B$1,'Control Sample Data'!J1675&gt;0),'Control Sample Data'!J1675,$B$1),"")</f>
        <v/>
      </c>
      <c r="W1676" s="17" t="str">
        <f>IF(SUM('Control Sample Data'!K$3:K$98)&gt;10,IF(AND(ISNUMBER('Control Sample Data'!K1675),'Control Sample Data'!K1675&lt;$B$1,'Control Sample Data'!K1675&gt;0),'Control Sample Data'!K1675,$B$1),"")</f>
        <v/>
      </c>
      <c r="X1676" s="17" t="str">
        <f>IF(SUM('Control Sample Data'!L$3:L$98)&gt;10,IF(AND(ISNUMBER('Control Sample Data'!L1675),'Control Sample Data'!L1675&lt;$B$1,'Control Sample Data'!L1675&gt;0),'Control Sample Data'!L1675,$B$1),"")</f>
        <v/>
      </c>
      <c r="Y1676" s="17" t="str">
        <f>IF(SUM('Control Sample Data'!M$3:M$98)&gt;10,IF(AND(ISNUMBER('Control Sample Data'!M1675),'Control Sample Data'!M1675&lt;$B$1,'Control Sample Data'!M1675&gt;0),'Control Sample Data'!M1675,$B$1),"")</f>
        <v/>
      </c>
      <c r="AT1676" s="36" t="str">
        <f t="shared" si="1128"/>
        <v/>
      </c>
      <c r="AU1676" s="36" t="str">
        <f t="shared" si="1129"/>
        <v/>
      </c>
      <c r="AV1676" s="36" t="str">
        <f t="shared" si="1130"/>
        <v/>
      </c>
      <c r="AW1676" s="36" t="str">
        <f t="shared" si="1131"/>
        <v/>
      </c>
      <c r="AX1676" s="36" t="str">
        <f t="shared" si="1132"/>
        <v/>
      </c>
      <c r="AY1676" s="36" t="str">
        <f t="shared" si="1133"/>
        <v/>
      </c>
      <c r="AZ1676" s="36" t="str">
        <f t="shared" si="1134"/>
        <v/>
      </c>
      <c r="BA1676" s="36" t="str">
        <f t="shared" si="1135"/>
        <v/>
      </c>
      <c r="BB1676" s="36" t="str">
        <f t="shared" si="1136"/>
        <v/>
      </c>
      <c r="BC1676" s="36" t="str">
        <f t="shared" si="1137"/>
        <v/>
      </c>
      <c r="BD1676" s="36" t="str">
        <f t="shared" si="1138"/>
        <v/>
      </c>
      <c r="BE1676" s="36" t="str">
        <f t="shared" si="1139"/>
        <v/>
      </c>
      <c r="BF1676" s="36" t="str">
        <f t="shared" si="1140"/>
        <v/>
      </c>
      <c r="BG1676" s="36" t="str">
        <f t="shared" si="1141"/>
        <v/>
      </c>
      <c r="BH1676" s="36" t="str">
        <f t="shared" si="1142"/>
        <v/>
      </c>
      <c r="BI1676" s="36" t="str">
        <f t="shared" si="1143"/>
        <v/>
      </c>
      <c r="BJ1676" s="36" t="str">
        <f t="shared" si="1144"/>
        <v/>
      </c>
      <c r="BK1676" s="36" t="str">
        <f t="shared" si="1145"/>
        <v/>
      </c>
      <c r="BL1676" s="36" t="str">
        <f t="shared" si="1146"/>
        <v/>
      </c>
      <c r="BM1676" s="36" t="str">
        <f t="shared" si="1147"/>
        <v/>
      </c>
      <c r="BN1676" s="38" t="e">
        <f t="shared" si="1106"/>
        <v>#DIV/0!</v>
      </c>
      <c r="BO1676" s="38" t="e">
        <f t="shared" si="1107"/>
        <v>#DIV/0!</v>
      </c>
      <c r="BP1676" s="39" t="str">
        <f t="shared" si="1108"/>
        <v/>
      </c>
      <c r="BQ1676" s="39" t="str">
        <f t="shared" si="1109"/>
        <v/>
      </c>
      <c r="BR1676" s="39" t="str">
        <f t="shared" si="1110"/>
        <v/>
      </c>
      <c r="BS1676" s="39" t="str">
        <f t="shared" si="1111"/>
        <v/>
      </c>
      <c r="BT1676" s="39" t="str">
        <f t="shared" si="1112"/>
        <v/>
      </c>
      <c r="BU1676" s="39" t="str">
        <f t="shared" si="1113"/>
        <v/>
      </c>
      <c r="BV1676" s="39" t="str">
        <f t="shared" si="1114"/>
        <v/>
      </c>
      <c r="BW1676" s="39" t="str">
        <f t="shared" si="1115"/>
        <v/>
      </c>
      <c r="BX1676" s="39" t="str">
        <f t="shared" si="1116"/>
        <v/>
      </c>
      <c r="BY1676" s="39" t="str">
        <f t="shared" si="1117"/>
        <v/>
      </c>
      <c r="BZ1676" s="39" t="str">
        <f t="shared" si="1118"/>
        <v/>
      </c>
      <c r="CA1676" s="39" t="str">
        <f t="shared" si="1119"/>
        <v/>
      </c>
      <c r="CB1676" s="39" t="str">
        <f t="shared" si="1120"/>
        <v/>
      </c>
      <c r="CC1676" s="39" t="str">
        <f t="shared" si="1121"/>
        <v/>
      </c>
      <c r="CD1676" s="39" t="str">
        <f t="shared" si="1122"/>
        <v/>
      </c>
      <c r="CE1676" s="39" t="str">
        <f t="shared" si="1123"/>
        <v/>
      </c>
      <c r="CF1676" s="39" t="str">
        <f t="shared" si="1124"/>
        <v/>
      </c>
      <c r="CG1676" s="39" t="str">
        <f t="shared" si="1125"/>
        <v/>
      </c>
      <c r="CH1676" s="39" t="str">
        <f t="shared" si="1126"/>
        <v/>
      </c>
      <c r="CI1676" s="39" t="str">
        <f t="shared" si="1127"/>
        <v/>
      </c>
    </row>
    <row r="1677" spans="1:87">
      <c r="A1677" s="18"/>
      <c r="B1677" s="15">
        <f>'Gene Table'!E1676</f>
        <v>0</v>
      </c>
      <c r="C1677" s="15" t="str">
        <f>'Gene Table'!B1676</f>
        <v>F18</v>
      </c>
      <c r="D1677" s="16" t="str">
        <f>IF(SUM('Test Sample Data'!D$3:D$98)&gt;10,IF(AND(ISNUMBER('Test Sample Data'!D1676),'Test Sample Data'!D1676&lt;$B$1,'Test Sample Data'!D1676&gt;0),'Test Sample Data'!D1676,$B$1),"")</f>
        <v/>
      </c>
      <c r="E1677" s="17" t="str">
        <f>IF(SUM('Test Sample Data'!E$3:E$98)&gt;10,IF(AND(ISNUMBER('Test Sample Data'!E1676),'Test Sample Data'!E1676&lt;$B$1,'Test Sample Data'!E1676&gt;0),'Test Sample Data'!E1676,$B$1),"")</f>
        <v/>
      </c>
      <c r="F1677" s="17" t="str">
        <f>IF(SUM('Test Sample Data'!F$3:F$98)&gt;10,IF(AND(ISNUMBER('Test Sample Data'!F1676),'Test Sample Data'!F1676&lt;$B$1,'Test Sample Data'!F1676&gt;0),'Test Sample Data'!F1676,$B$1),"")</f>
        <v/>
      </c>
      <c r="G1677" s="17" t="str">
        <f>IF(SUM('Test Sample Data'!G$3:G$98)&gt;10,IF(AND(ISNUMBER('Test Sample Data'!G1676),'Test Sample Data'!G1676&lt;$B$1,'Test Sample Data'!G1676&gt;0),'Test Sample Data'!G1676,$B$1),"")</f>
        <v/>
      </c>
      <c r="H1677" s="17" t="str">
        <f>IF(SUM('Test Sample Data'!H$3:H$98)&gt;10,IF(AND(ISNUMBER('Test Sample Data'!H1676),'Test Sample Data'!H1676&lt;$B$1,'Test Sample Data'!H1676&gt;0),'Test Sample Data'!H1676,$B$1),"")</f>
        <v/>
      </c>
      <c r="I1677" s="17" t="str">
        <f>IF(SUM('Test Sample Data'!I$3:I$98)&gt;10,IF(AND(ISNUMBER('Test Sample Data'!I1676),'Test Sample Data'!I1676&lt;$B$1,'Test Sample Data'!I1676&gt;0),'Test Sample Data'!I1676,$B$1),"")</f>
        <v/>
      </c>
      <c r="J1677" s="17" t="str">
        <f>IF(SUM('Test Sample Data'!J$3:J$98)&gt;10,IF(AND(ISNUMBER('Test Sample Data'!J1676),'Test Sample Data'!J1676&lt;$B$1,'Test Sample Data'!J1676&gt;0),'Test Sample Data'!J1676,$B$1),"")</f>
        <v/>
      </c>
      <c r="K1677" s="17" t="str">
        <f>IF(SUM('Test Sample Data'!K$3:K$98)&gt;10,IF(AND(ISNUMBER('Test Sample Data'!K1676),'Test Sample Data'!K1676&lt;$B$1,'Test Sample Data'!K1676&gt;0),'Test Sample Data'!K1676,$B$1),"")</f>
        <v/>
      </c>
      <c r="L1677" s="17" t="str">
        <f>IF(SUM('Test Sample Data'!L$3:L$98)&gt;10,IF(AND(ISNUMBER('Test Sample Data'!L1676),'Test Sample Data'!L1676&lt;$B$1,'Test Sample Data'!L1676&gt;0),'Test Sample Data'!L1676,$B$1),"")</f>
        <v/>
      </c>
      <c r="M1677" s="17" t="str">
        <f>IF(SUM('Test Sample Data'!M$3:M$98)&gt;10,IF(AND(ISNUMBER('Test Sample Data'!M1676),'Test Sample Data'!M1676&lt;$B$1,'Test Sample Data'!M1676&gt;0),'Test Sample Data'!M1676,$B$1),"")</f>
        <v/>
      </c>
      <c r="N1677" s="17">
        <f>'Gene Table'!E1676</f>
        <v>0</v>
      </c>
      <c r="O1677" s="17" t="str">
        <f>'Gene Table'!B1676</f>
        <v>F18</v>
      </c>
      <c r="P1677" s="17" t="str">
        <f>IF(SUM('Control Sample Data'!D$3:D$98)&gt;10,IF(AND(ISNUMBER('Control Sample Data'!D1676),'Control Sample Data'!D1676&lt;$B$1,'Control Sample Data'!D1676&gt;0),'Control Sample Data'!D1676,$B$1),"")</f>
        <v/>
      </c>
      <c r="Q1677" s="17" t="str">
        <f>IF(SUM('Control Sample Data'!E$3:E$98)&gt;10,IF(AND(ISNUMBER('Control Sample Data'!E1676),'Control Sample Data'!E1676&lt;$B$1,'Control Sample Data'!E1676&gt;0),'Control Sample Data'!E1676,$B$1),"")</f>
        <v/>
      </c>
      <c r="R1677" s="17" t="str">
        <f>IF(SUM('Control Sample Data'!F$3:F$98)&gt;10,IF(AND(ISNUMBER('Control Sample Data'!F1676),'Control Sample Data'!F1676&lt;$B$1,'Control Sample Data'!F1676&gt;0),'Control Sample Data'!F1676,$B$1),"")</f>
        <v/>
      </c>
      <c r="S1677" s="17" t="str">
        <f>IF(SUM('Control Sample Data'!G$3:G$98)&gt;10,IF(AND(ISNUMBER('Control Sample Data'!G1676),'Control Sample Data'!G1676&lt;$B$1,'Control Sample Data'!G1676&gt;0),'Control Sample Data'!G1676,$B$1),"")</f>
        <v/>
      </c>
      <c r="T1677" s="17" t="str">
        <f>IF(SUM('Control Sample Data'!H$3:H$98)&gt;10,IF(AND(ISNUMBER('Control Sample Data'!H1676),'Control Sample Data'!H1676&lt;$B$1,'Control Sample Data'!H1676&gt;0),'Control Sample Data'!H1676,$B$1),"")</f>
        <v/>
      </c>
      <c r="U1677" s="17" t="str">
        <f>IF(SUM('Control Sample Data'!I$3:I$98)&gt;10,IF(AND(ISNUMBER('Control Sample Data'!I1676),'Control Sample Data'!I1676&lt;$B$1,'Control Sample Data'!I1676&gt;0),'Control Sample Data'!I1676,$B$1),"")</f>
        <v/>
      </c>
      <c r="V1677" s="17" t="str">
        <f>IF(SUM('Control Sample Data'!J$3:J$98)&gt;10,IF(AND(ISNUMBER('Control Sample Data'!J1676),'Control Sample Data'!J1676&lt;$B$1,'Control Sample Data'!J1676&gt;0),'Control Sample Data'!J1676,$B$1),"")</f>
        <v/>
      </c>
      <c r="W1677" s="17" t="str">
        <f>IF(SUM('Control Sample Data'!K$3:K$98)&gt;10,IF(AND(ISNUMBER('Control Sample Data'!K1676),'Control Sample Data'!K1676&lt;$B$1,'Control Sample Data'!K1676&gt;0),'Control Sample Data'!K1676,$B$1),"")</f>
        <v/>
      </c>
      <c r="X1677" s="17" t="str">
        <f>IF(SUM('Control Sample Data'!L$3:L$98)&gt;10,IF(AND(ISNUMBER('Control Sample Data'!L1676),'Control Sample Data'!L1676&lt;$B$1,'Control Sample Data'!L1676&gt;0),'Control Sample Data'!L1676,$B$1),"")</f>
        <v/>
      </c>
      <c r="Y1677" s="17" t="str">
        <f>IF(SUM('Control Sample Data'!M$3:M$98)&gt;10,IF(AND(ISNUMBER('Control Sample Data'!M1676),'Control Sample Data'!M1676&lt;$B$1,'Control Sample Data'!M1676&gt;0),'Control Sample Data'!M1676,$B$1),"")</f>
        <v/>
      </c>
      <c r="AT1677" s="36" t="str">
        <f t="shared" si="1128"/>
        <v/>
      </c>
      <c r="AU1677" s="36" t="str">
        <f t="shared" si="1129"/>
        <v/>
      </c>
      <c r="AV1677" s="36" t="str">
        <f t="shared" si="1130"/>
        <v/>
      </c>
      <c r="AW1677" s="36" t="str">
        <f t="shared" si="1131"/>
        <v/>
      </c>
      <c r="AX1677" s="36" t="str">
        <f t="shared" si="1132"/>
        <v/>
      </c>
      <c r="AY1677" s="36" t="str">
        <f t="shared" si="1133"/>
        <v/>
      </c>
      <c r="AZ1677" s="36" t="str">
        <f t="shared" si="1134"/>
        <v/>
      </c>
      <c r="BA1677" s="36" t="str">
        <f t="shared" si="1135"/>
        <v/>
      </c>
      <c r="BB1677" s="36" t="str">
        <f t="shared" si="1136"/>
        <v/>
      </c>
      <c r="BC1677" s="36" t="str">
        <f t="shared" si="1137"/>
        <v/>
      </c>
      <c r="BD1677" s="36" t="str">
        <f t="shared" si="1138"/>
        <v/>
      </c>
      <c r="BE1677" s="36" t="str">
        <f t="shared" si="1139"/>
        <v/>
      </c>
      <c r="BF1677" s="36" t="str">
        <f t="shared" si="1140"/>
        <v/>
      </c>
      <c r="BG1677" s="36" t="str">
        <f t="shared" si="1141"/>
        <v/>
      </c>
      <c r="BH1677" s="36" t="str">
        <f t="shared" si="1142"/>
        <v/>
      </c>
      <c r="BI1677" s="36" t="str">
        <f t="shared" si="1143"/>
        <v/>
      </c>
      <c r="BJ1677" s="36" t="str">
        <f t="shared" si="1144"/>
        <v/>
      </c>
      <c r="BK1677" s="36" t="str">
        <f t="shared" si="1145"/>
        <v/>
      </c>
      <c r="BL1677" s="36" t="str">
        <f t="shared" si="1146"/>
        <v/>
      </c>
      <c r="BM1677" s="36" t="str">
        <f t="shared" si="1147"/>
        <v/>
      </c>
      <c r="BN1677" s="38" t="e">
        <f t="shared" si="1106"/>
        <v>#DIV/0!</v>
      </c>
      <c r="BO1677" s="38" t="e">
        <f t="shared" si="1107"/>
        <v>#DIV/0!</v>
      </c>
      <c r="BP1677" s="39" t="str">
        <f t="shared" si="1108"/>
        <v/>
      </c>
      <c r="BQ1677" s="39" t="str">
        <f t="shared" si="1109"/>
        <v/>
      </c>
      <c r="BR1677" s="39" t="str">
        <f t="shared" si="1110"/>
        <v/>
      </c>
      <c r="BS1677" s="39" t="str">
        <f t="shared" si="1111"/>
        <v/>
      </c>
      <c r="BT1677" s="39" t="str">
        <f t="shared" si="1112"/>
        <v/>
      </c>
      <c r="BU1677" s="39" t="str">
        <f t="shared" si="1113"/>
        <v/>
      </c>
      <c r="BV1677" s="39" t="str">
        <f t="shared" si="1114"/>
        <v/>
      </c>
      <c r="BW1677" s="39" t="str">
        <f t="shared" si="1115"/>
        <v/>
      </c>
      <c r="BX1677" s="39" t="str">
        <f t="shared" si="1116"/>
        <v/>
      </c>
      <c r="BY1677" s="39" t="str">
        <f t="shared" si="1117"/>
        <v/>
      </c>
      <c r="BZ1677" s="39" t="str">
        <f t="shared" si="1118"/>
        <v/>
      </c>
      <c r="CA1677" s="39" t="str">
        <f t="shared" si="1119"/>
        <v/>
      </c>
      <c r="CB1677" s="39" t="str">
        <f t="shared" si="1120"/>
        <v/>
      </c>
      <c r="CC1677" s="39" t="str">
        <f t="shared" si="1121"/>
        <v/>
      </c>
      <c r="CD1677" s="39" t="str">
        <f t="shared" si="1122"/>
        <v/>
      </c>
      <c r="CE1677" s="39" t="str">
        <f t="shared" si="1123"/>
        <v/>
      </c>
      <c r="CF1677" s="39" t="str">
        <f t="shared" si="1124"/>
        <v/>
      </c>
      <c r="CG1677" s="39" t="str">
        <f t="shared" si="1125"/>
        <v/>
      </c>
      <c r="CH1677" s="39" t="str">
        <f t="shared" si="1126"/>
        <v/>
      </c>
      <c r="CI1677" s="39" t="str">
        <f t="shared" si="1127"/>
        <v/>
      </c>
    </row>
    <row r="1678" spans="1:87">
      <c r="A1678" s="18"/>
      <c r="B1678" s="15" t="str">
        <f>'Gene Table'!E1677</f>
        <v>hsa-miR-5591-5p</v>
      </c>
      <c r="C1678" s="15" t="str">
        <f>'Gene Table'!B1677</f>
        <v>F19</v>
      </c>
      <c r="D1678" s="16" t="str">
        <f>IF(SUM('Test Sample Data'!D$3:D$98)&gt;10,IF(AND(ISNUMBER('Test Sample Data'!D1677),'Test Sample Data'!D1677&lt;$B$1,'Test Sample Data'!D1677&gt;0),'Test Sample Data'!D1677,$B$1),"")</f>
        <v/>
      </c>
      <c r="E1678" s="17" t="str">
        <f>IF(SUM('Test Sample Data'!E$3:E$98)&gt;10,IF(AND(ISNUMBER('Test Sample Data'!E1677),'Test Sample Data'!E1677&lt;$B$1,'Test Sample Data'!E1677&gt;0),'Test Sample Data'!E1677,$B$1),"")</f>
        <v/>
      </c>
      <c r="F1678" s="17" t="str">
        <f>IF(SUM('Test Sample Data'!F$3:F$98)&gt;10,IF(AND(ISNUMBER('Test Sample Data'!F1677),'Test Sample Data'!F1677&lt;$B$1,'Test Sample Data'!F1677&gt;0),'Test Sample Data'!F1677,$B$1),"")</f>
        <v/>
      </c>
      <c r="G1678" s="17" t="str">
        <f>IF(SUM('Test Sample Data'!G$3:G$98)&gt;10,IF(AND(ISNUMBER('Test Sample Data'!G1677),'Test Sample Data'!G1677&lt;$B$1,'Test Sample Data'!G1677&gt;0),'Test Sample Data'!G1677,$B$1),"")</f>
        <v/>
      </c>
      <c r="H1678" s="17" t="str">
        <f>IF(SUM('Test Sample Data'!H$3:H$98)&gt;10,IF(AND(ISNUMBER('Test Sample Data'!H1677),'Test Sample Data'!H1677&lt;$B$1,'Test Sample Data'!H1677&gt;0),'Test Sample Data'!H1677,$B$1),"")</f>
        <v/>
      </c>
      <c r="I1678" s="17" t="str">
        <f>IF(SUM('Test Sample Data'!I$3:I$98)&gt;10,IF(AND(ISNUMBER('Test Sample Data'!I1677),'Test Sample Data'!I1677&lt;$B$1,'Test Sample Data'!I1677&gt;0),'Test Sample Data'!I1677,$B$1),"")</f>
        <v/>
      </c>
      <c r="J1678" s="17" t="str">
        <f>IF(SUM('Test Sample Data'!J$3:J$98)&gt;10,IF(AND(ISNUMBER('Test Sample Data'!J1677),'Test Sample Data'!J1677&lt;$B$1,'Test Sample Data'!J1677&gt;0),'Test Sample Data'!J1677,$B$1),"")</f>
        <v/>
      </c>
      <c r="K1678" s="17" t="str">
        <f>IF(SUM('Test Sample Data'!K$3:K$98)&gt;10,IF(AND(ISNUMBER('Test Sample Data'!K1677),'Test Sample Data'!K1677&lt;$B$1,'Test Sample Data'!K1677&gt;0),'Test Sample Data'!K1677,$B$1),"")</f>
        <v/>
      </c>
      <c r="L1678" s="17" t="str">
        <f>IF(SUM('Test Sample Data'!L$3:L$98)&gt;10,IF(AND(ISNUMBER('Test Sample Data'!L1677),'Test Sample Data'!L1677&lt;$B$1,'Test Sample Data'!L1677&gt;0),'Test Sample Data'!L1677,$B$1),"")</f>
        <v/>
      </c>
      <c r="M1678" s="17" t="str">
        <f>IF(SUM('Test Sample Data'!M$3:M$98)&gt;10,IF(AND(ISNUMBER('Test Sample Data'!M1677),'Test Sample Data'!M1677&lt;$B$1,'Test Sample Data'!M1677&gt;0),'Test Sample Data'!M1677,$B$1),"")</f>
        <v/>
      </c>
      <c r="N1678" s="17" t="str">
        <f>'Gene Table'!E1677</f>
        <v>hsa-miR-5591-5p</v>
      </c>
      <c r="O1678" s="17" t="str">
        <f>'Gene Table'!B1677</f>
        <v>F19</v>
      </c>
      <c r="P1678" s="17" t="str">
        <f>IF(SUM('Control Sample Data'!D$3:D$98)&gt;10,IF(AND(ISNUMBER('Control Sample Data'!D1677),'Control Sample Data'!D1677&lt;$B$1,'Control Sample Data'!D1677&gt;0),'Control Sample Data'!D1677,$B$1),"")</f>
        <v/>
      </c>
      <c r="Q1678" s="17" t="str">
        <f>IF(SUM('Control Sample Data'!E$3:E$98)&gt;10,IF(AND(ISNUMBER('Control Sample Data'!E1677),'Control Sample Data'!E1677&lt;$B$1,'Control Sample Data'!E1677&gt;0),'Control Sample Data'!E1677,$B$1),"")</f>
        <v/>
      </c>
      <c r="R1678" s="17" t="str">
        <f>IF(SUM('Control Sample Data'!F$3:F$98)&gt;10,IF(AND(ISNUMBER('Control Sample Data'!F1677),'Control Sample Data'!F1677&lt;$B$1,'Control Sample Data'!F1677&gt;0),'Control Sample Data'!F1677,$B$1),"")</f>
        <v/>
      </c>
      <c r="S1678" s="17" t="str">
        <f>IF(SUM('Control Sample Data'!G$3:G$98)&gt;10,IF(AND(ISNUMBER('Control Sample Data'!G1677),'Control Sample Data'!G1677&lt;$B$1,'Control Sample Data'!G1677&gt;0),'Control Sample Data'!G1677,$B$1),"")</f>
        <v/>
      </c>
      <c r="T1678" s="17" t="str">
        <f>IF(SUM('Control Sample Data'!H$3:H$98)&gt;10,IF(AND(ISNUMBER('Control Sample Data'!H1677),'Control Sample Data'!H1677&lt;$B$1,'Control Sample Data'!H1677&gt;0),'Control Sample Data'!H1677,$B$1),"")</f>
        <v/>
      </c>
      <c r="U1678" s="17" t="str">
        <f>IF(SUM('Control Sample Data'!I$3:I$98)&gt;10,IF(AND(ISNUMBER('Control Sample Data'!I1677),'Control Sample Data'!I1677&lt;$B$1,'Control Sample Data'!I1677&gt;0),'Control Sample Data'!I1677,$B$1),"")</f>
        <v/>
      </c>
      <c r="V1678" s="17" t="str">
        <f>IF(SUM('Control Sample Data'!J$3:J$98)&gt;10,IF(AND(ISNUMBER('Control Sample Data'!J1677),'Control Sample Data'!J1677&lt;$B$1,'Control Sample Data'!J1677&gt;0),'Control Sample Data'!J1677,$B$1),"")</f>
        <v/>
      </c>
      <c r="W1678" s="17" t="str">
        <f>IF(SUM('Control Sample Data'!K$3:K$98)&gt;10,IF(AND(ISNUMBER('Control Sample Data'!K1677),'Control Sample Data'!K1677&lt;$B$1,'Control Sample Data'!K1677&gt;0),'Control Sample Data'!K1677,$B$1),"")</f>
        <v/>
      </c>
      <c r="X1678" s="17" t="str">
        <f>IF(SUM('Control Sample Data'!L$3:L$98)&gt;10,IF(AND(ISNUMBER('Control Sample Data'!L1677),'Control Sample Data'!L1677&lt;$B$1,'Control Sample Data'!L1677&gt;0),'Control Sample Data'!L1677,$B$1),"")</f>
        <v/>
      </c>
      <c r="Y1678" s="17" t="str">
        <f>IF(SUM('Control Sample Data'!M$3:M$98)&gt;10,IF(AND(ISNUMBER('Control Sample Data'!M1677),'Control Sample Data'!M1677&lt;$B$1,'Control Sample Data'!M1677&gt;0),'Control Sample Data'!M1677,$B$1),"")</f>
        <v/>
      </c>
      <c r="AT1678" s="36" t="str">
        <f t="shared" si="1128"/>
        <v/>
      </c>
      <c r="AU1678" s="36" t="str">
        <f t="shared" si="1129"/>
        <v/>
      </c>
      <c r="AV1678" s="36" t="str">
        <f t="shared" si="1130"/>
        <v/>
      </c>
      <c r="AW1678" s="36" t="str">
        <f t="shared" si="1131"/>
        <v/>
      </c>
      <c r="AX1678" s="36" t="str">
        <f t="shared" si="1132"/>
        <v/>
      </c>
      <c r="AY1678" s="36" t="str">
        <f t="shared" si="1133"/>
        <v/>
      </c>
      <c r="AZ1678" s="36" t="str">
        <f t="shared" si="1134"/>
        <v/>
      </c>
      <c r="BA1678" s="36" t="str">
        <f t="shared" si="1135"/>
        <v/>
      </c>
      <c r="BB1678" s="36" t="str">
        <f t="shared" si="1136"/>
        <v/>
      </c>
      <c r="BC1678" s="36" t="str">
        <f t="shared" si="1137"/>
        <v/>
      </c>
      <c r="BD1678" s="36" t="str">
        <f t="shared" si="1138"/>
        <v/>
      </c>
      <c r="BE1678" s="36" t="str">
        <f t="shared" si="1139"/>
        <v/>
      </c>
      <c r="BF1678" s="36" t="str">
        <f t="shared" si="1140"/>
        <v/>
      </c>
      <c r="BG1678" s="36" t="str">
        <f t="shared" si="1141"/>
        <v/>
      </c>
      <c r="BH1678" s="36" t="str">
        <f t="shared" si="1142"/>
        <v/>
      </c>
      <c r="BI1678" s="36" t="str">
        <f t="shared" si="1143"/>
        <v/>
      </c>
      <c r="BJ1678" s="36" t="str">
        <f t="shared" si="1144"/>
        <v/>
      </c>
      <c r="BK1678" s="36" t="str">
        <f t="shared" si="1145"/>
        <v/>
      </c>
      <c r="BL1678" s="36" t="str">
        <f t="shared" si="1146"/>
        <v/>
      </c>
      <c r="BM1678" s="36" t="str">
        <f t="shared" si="1147"/>
        <v/>
      </c>
      <c r="BN1678" s="38" t="e">
        <f t="shared" si="1106"/>
        <v>#DIV/0!</v>
      </c>
      <c r="BO1678" s="38" t="e">
        <f t="shared" si="1107"/>
        <v>#DIV/0!</v>
      </c>
      <c r="BP1678" s="39" t="str">
        <f t="shared" si="1108"/>
        <v/>
      </c>
      <c r="BQ1678" s="39" t="str">
        <f t="shared" si="1109"/>
        <v/>
      </c>
      <c r="BR1678" s="39" t="str">
        <f t="shared" si="1110"/>
        <v/>
      </c>
      <c r="BS1678" s="39" t="str">
        <f t="shared" si="1111"/>
        <v/>
      </c>
      <c r="BT1678" s="39" t="str">
        <f t="shared" si="1112"/>
        <v/>
      </c>
      <c r="BU1678" s="39" t="str">
        <f t="shared" si="1113"/>
        <v/>
      </c>
      <c r="BV1678" s="39" t="str">
        <f t="shared" si="1114"/>
        <v/>
      </c>
      <c r="BW1678" s="39" t="str">
        <f t="shared" si="1115"/>
        <v/>
      </c>
      <c r="BX1678" s="39" t="str">
        <f t="shared" si="1116"/>
        <v/>
      </c>
      <c r="BY1678" s="39" t="str">
        <f t="shared" si="1117"/>
        <v/>
      </c>
      <c r="BZ1678" s="39" t="str">
        <f t="shared" si="1118"/>
        <v/>
      </c>
      <c r="CA1678" s="39" t="str">
        <f t="shared" si="1119"/>
        <v/>
      </c>
      <c r="CB1678" s="39" t="str">
        <f t="shared" si="1120"/>
        <v/>
      </c>
      <c r="CC1678" s="39" t="str">
        <f t="shared" si="1121"/>
        <v/>
      </c>
      <c r="CD1678" s="39" t="str">
        <f t="shared" si="1122"/>
        <v/>
      </c>
      <c r="CE1678" s="39" t="str">
        <f t="shared" si="1123"/>
        <v/>
      </c>
      <c r="CF1678" s="39" t="str">
        <f t="shared" si="1124"/>
        <v/>
      </c>
      <c r="CG1678" s="39" t="str">
        <f t="shared" si="1125"/>
        <v/>
      </c>
      <c r="CH1678" s="39" t="str">
        <f t="shared" si="1126"/>
        <v/>
      </c>
      <c r="CI1678" s="39" t="str">
        <f t="shared" si="1127"/>
        <v/>
      </c>
    </row>
    <row r="1679" spans="1:87">
      <c r="A1679" s="18"/>
      <c r="B1679" s="15">
        <f>'Gene Table'!E1678</f>
        <v>0</v>
      </c>
      <c r="C1679" s="15" t="str">
        <f>'Gene Table'!B1678</f>
        <v>F20</v>
      </c>
      <c r="D1679" s="16" t="str">
        <f>IF(SUM('Test Sample Data'!D$3:D$98)&gt;10,IF(AND(ISNUMBER('Test Sample Data'!D1678),'Test Sample Data'!D1678&lt;$B$1,'Test Sample Data'!D1678&gt;0),'Test Sample Data'!D1678,$B$1),"")</f>
        <v/>
      </c>
      <c r="E1679" s="17" t="str">
        <f>IF(SUM('Test Sample Data'!E$3:E$98)&gt;10,IF(AND(ISNUMBER('Test Sample Data'!E1678),'Test Sample Data'!E1678&lt;$B$1,'Test Sample Data'!E1678&gt;0),'Test Sample Data'!E1678,$B$1),"")</f>
        <v/>
      </c>
      <c r="F1679" s="17" t="str">
        <f>IF(SUM('Test Sample Data'!F$3:F$98)&gt;10,IF(AND(ISNUMBER('Test Sample Data'!F1678),'Test Sample Data'!F1678&lt;$B$1,'Test Sample Data'!F1678&gt;0),'Test Sample Data'!F1678,$B$1),"")</f>
        <v/>
      </c>
      <c r="G1679" s="17" t="str">
        <f>IF(SUM('Test Sample Data'!G$3:G$98)&gt;10,IF(AND(ISNUMBER('Test Sample Data'!G1678),'Test Sample Data'!G1678&lt;$B$1,'Test Sample Data'!G1678&gt;0),'Test Sample Data'!G1678,$B$1),"")</f>
        <v/>
      </c>
      <c r="H1679" s="17" t="str">
        <f>IF(SUM('Test Sample Data'!H$3:H$98)&gt;10,IF(AND(ISNUMBER('Test Sample Data'!H1678),'Test Sample Data'!H1678&lt;$B$1,'Test Sample Data'!H1678&gt;0),'Test Sample Data'!H1678,$B$1),"")</f>
        <v/>
      </c>
      <c r="I1679" s="17" t="str">
        <f>IF(SUM('Test Sample Data'!I$3:I$98)&gt;10,IF(AND(ISNUMBER('Test Sample Data'!I1678),'Test Sample Data'!I1678&lt;$B$1,'Test Sample Data'!I1678&gt;0),'Test Sample Data'!I1678,$B$1),"")</f>
        <v/>
      </c>
      <c r="J1679" s="17" t="str">
        <f>IF(SUM('Test Sample Data'!J$3:J$98)&gt;10,IF(AND(ISNUMBER('Test Sample Data'!J1678),'Test Sample Data'!J1678&lt;$B$1,'Test Sample Data'!J1678&gt;0),'Test Sample Data'!J1678,$B$1),"")</f>
        <v/>
      </c>
      <c r="K1679" s="17" t="str">
        <f>IF(SUM('Test Sample Data'!K$3:K$98)&gt;10,IF(AND(ISNUMBER('Test Sample Data'!K1678),'Test Sample Data'!K1678&lt;$B$1,'Test Sample Data'!K1678&gt;0),'Test Sample Data'!K1678,$B$1),"")</f>
        <v/>
      </c>
      <c r="L1679" s="17" t="str">
        <f>IF(SUM('Test Sample Data'!L$3:L$98)&gt;10,IF(AND(ISNUMBER('Test Sample Data'!L1678),'Test Sample Data'!L1678&lt;$B$1,'Test Sample Data'!L1678&gt;0),'Test Sample Data'!L1678,$B$1),"")</f>
        <v/>
      </c>
      <c r="M1679" s="17" t="str">
        <f>IF(SUM('Test Sample Data'!M$3:M$98)&gt;10,IF(AND(ISNUMBER('Test Sample Data'!M1678),'Test Sample Data'!M1678&lt;$B$1,'Test Sample Data'!M1678&gt;0),'Test Sample Data'!M1678,$B$1),"")</f>
        <v/>
      </c>
      <c r="N1679" s="17">
        <f>'Gene Table'!E1678</f>
        <v>0</v>
      </c>
      <c r="O1679" s="17" t="str">
        <f>'Gene Table'!B1678</f>
        <v>F20</v>
      </c>
      <c r="P1679" s="17" t="str">
        <f>IF(SUM('Control Sample Data'!D$3:D$98)&gt;10,IF(AND(ISNUMBER('Control Sample Data'!D1678),'Control Sample Data'!D1678&lt;$B$1,'Control Sample Data'!D1678&gt;0),'Control Sample Data'!D1678,$B$1),"")</f>
        <v/>
      </c>
      <c r="Q1679" s="17" t="str">
        <f>IF(SUM('Control Sample Data'!E$3:E$98)&gt;10,IF(AND(ISNUMBER('Control Sample Data'!E1678),'Control Sample Data'!E1678&lt;$B$1,'Control Sample Data'!E1678&gt;0),'Control Sample Data'!E1678,$B$1),"")</f>
        <v/>
      </c>
      <c r="R1679" s="17" t="str">
        <f>IF(SUM('Control Sample Data'!F$3:F$98)&gt;10,IF(AND(ISNUMBER('Control Sample Data'!F1678),'Control Sample Data'!F1678&lt;$B$1,'Control Sample Data'!F1678&gt;0),'Control Sample Data'!F1678,$B$1),"")</f>
        <v/>
      </c>
      <c r="S1679" s="17" t="str">
        <f>IF(SUM('Control Sample Data'!G$3:G$98)&gt;10,IF(AND(ISNUMBER('Control Sample Data'!G1678),'Control Sample Data'!G1678&lt;$B$1,'Control Sample Data'!G1678&gt;0),'Control Sample Data'!G1678,$B$1),"")</f>
        <v/>
      </c>
      <c r="T1679" s="17" t="str">
        <f>IF(SUM('Control Sample Data'!H$3:H$98)&gt;10,IF(AND(ISNUMBER('Control Sample Data'!H1678),'Control Sample Data'!H1678&lt;$B$1,'Control Sample Data'!H1678&gt;0),'Control Sample Data'!H1678,$B$1),"")</f>
        <v/>
      </c>
      <c r="U1679" s="17" t="str">
        <f>IF(SUM('Control Sample Data'!I$3:I$98)&gt;10,IF(AND(ISNUMBER('Control Sample Data'!I1678),'Control Sample Data'!I1678&lt;$B$1,'Control Sample Data'!I1678&gt;0),'Control Sample Data'!I1678,$B$1),"")</f>
        <v/>
      </c>
      <c r="V1679" s="17" t="str">
        <f>IF(SUM('Control Sample Data'!J$3:J$98)&gt;10,IF(AND(ISNUMBER('Control Sample Data'!J1678),'Control Sample Data'!J1678&lt;$B$1,'Control Sample Data'!J1678&gt;0),'Control Sample Data'!J1678,$B$1),"")</f>
        <v/>
      </c>
      <c r="W1679" s="17" t="str">
        <f>IF(SUM('Control Sample Data'!K$3:K$98)&gt;10,IF(AND(ISNUMBER('Control Sample Data'!K1678),'Control Sample Data'!K1678&lt;$B$1,'Control Sample Data'!K1678&gt;0),'Control Sample Data'!K1678,$B$1),"")</f>
        <v/>
      </c>
      <c r="X1679" s="17" t="str">
        <f>IF(SUM('Control Sample Data'!L$3:L$98)&gt;10,IF(AND(ISNUMBER('Control Sample Data'!L1678),'Control Sample Data'!L1678&lt;$B$1,'Control Sample Data'!L1678&gt;0),'Control Sample Data'!L1678,$B$1),"")</f>
        <v/>
      </c>
      <c r="Y1679" s="17" t="str">
        <f>IF(SUM('Control Sample Data'!M$3:M$98)&gt;10,IF(AND(ISNUMBER('Control Sample Data'!M1678),'Control Sample Data'!M1678&lt;$B$1,'Control Sample Data'!M1678&gt;0),'Control Sample Data'!M1678,$B$1),"")</f>
        <v/>
      </c>
      <c r="AT1679" s="36" t="str">
        <f t="shared" si="1128"/>
        <v/>
      </c>
      <c r="AU1679" s="36" t="str">
        <f t="shared" si="1129"/>
        <v/>
      </c>
      <c r="AV1679" s="36" t="str">
        <f t="shared" si="1130"/>
        <v/>
      </c>
      <c r="AW1679" s="36" t="str">
        <f t="shared" si="1131"/>
        <v/>
      </c>
      <c r="AX1679" s="36" t="str">
        <f t="shared" si="1132"/>
        <v/>
      </c>
      <c r="AY1679" s="36" t="str">
        <f t="shared" si="1133"/>
        <v/>
      </c>
      <c r="AZ1679" s="36" t="str">
        <f t="shared" si="1134"/>
        <v/>
      </c>
      <c r="BA1679" s="36" t="str">
        <f t="shared" si="1135"/>
        <v/>
      </c>
      <c r="BB1679" s="36" t="str">
        <f t="shared" si="1136"/>
        <v/>
      </c>
      <c r="BC1679" s="36" t="str">
        <f t="shared" si="1137"/>
        <v/>
      </c>
      <c r="BD1679" s="36" t="str">
        <f t="shared" si="1138"/>
        <v/>
      </c>
      <c r="BE1679" s="36" t="str">
        <f t="shared" si="1139"/>
        <v/>
      </c>
      <c r="BF1679" s="36" t="str">
        <f t="shared" si="1140"/>
        <v/>
      </c>
      <c r="BG1679" s="36" t="str">
        <f t="shared" si="1141"/>
        <v/>
      </c>
      <c r="BH1679" s="36" t="str">
        <f t="shared" si="1142"/>
        <v/>
      </c>
      <c r="BI1679" s="36" t="str">
        <f t="shared" si="1143"/>
        <v/>
      </c>
      <c r="BJ1679" s="36" t="str">
        <f t="shared" si="1144"/>
        <v/>
      </c>
      <c r="BK1679" s="36" t="str">
        <f t="shared" si="1145"/>
        <v/>
      </c>
      <c r="BL1679" s="36" t="str">
        <f t="shared" si="1146"/>
        <v/>
      </c>
      <c r="BM1679" s="36" t="str">
        <f t="shared" si="1147"/>
        <v/>
      </c>
      <c r="BN1679" s="38" t="e">
        <f t="shared" si="1106"/>
        <v>#DIV/0!</v>
      </c>
      <c r="BO1679" s="38" t="e">
        <f t="shared" si="1107"/>
        <v>#DIV/0!</v>
      </c>
      <c r="BP1679" s="39" t="str">
        <f t="shared" si="1108"/>
        <v/>
      </c>
      <c r="BQ1679" s="39" t="str">
        <f t="shared" si="1109"/>
        <v/>
      </c>
      <c r="BR1679" s="39" t="str">
        <f t="shared" si="1110"/>
        <v/>
      </c>
      <c r="BS1679" s="39" t="str">
        <f t="shared" si="1111"/>
        <v/>
      </c>
      <c r="BT1679" s="39" t="str">
        <f t="shared" si="1112"/>
        <v/>
      </c>
      <c r="BU1679" s="39" t="str">
        <f t="shared" si="1113"/>
        <v/>
      </c>
      <c r="BV1679" s="39" t="str">
        <f t="shared" si="1114"/>
        <v/>
      </c>
      <c r="BW1679" s="39" t="str">
        <f t="shared" si="1115"/>
        <v/>
      </c>
      <c r="BX1679" s="39" t="str">
        <f t="shared" si="1116"/>
        <v/>
      </c>
      <c r="BY1679" s="39" t="str">
        <f t="shared" si="1117"/>
        <v/>
      </c>
      <c r="BZ1679" s="39" t="str">
        <f t="shared" si="1118"/>
        <v/>
      </c>
      <c r="CA1679" s="39" t="str">
        <f t="shared" si="1119"/>
        <v/>
      </c>
      <c r="CB1679" s="39" t="str">
        <f t="shared" si="1120"/>
        <v/>
      </c>
      <c r="CC1679" s="39" t="str">
        <f t="shared" si="1121"/>
        <v/>
      </c>
      <c r="CD1679" s="39" t="str">
        <f t="shared" si="1122"/>
        <v/>
      </c>
      <c r="CE1679" s="39" t="str">
        <f t="shared" si="1123"/>
        <v/>
      </c>
      <c r="CF1679" s="39" t="str">
        <f t="shared" si="1124"/>
        <v/>
      </c>
      <c r="CG1679" s="39" t="str">
        <f t="shared" si="1125"/>
        <v/>
      </c>
      <c r="CH1679" s="39" t="str">
        <f t="shared" si="1126"/>
        <v/>
      </c>
      <c r="CI1679" s="39" t="str">
        <f t="shared" si="1127"/>
        <v/>
      </c>
    </row>
    <row r="1680" spans="1:87">
      <c r="A1680" s="18"/>
      <c r="B1680" s="15" t="str">
        <f>'Gene Table'!E1679</f>
        <v>hsa-miR-5591-3p</v>
      </c>
      <c r="C1680" s="15" t="str">
        <f>'Gene Table'!B1679</f>
        <v>F21</v>
      </c>
      <c r="D1680" s="16" t="str">
        <f>IF(SUM('Test Sample Data'!D$3:D$98)&gt;10,IF(AND(ISNUMBER('Test Sample Data'!D1679),'Test Sample Data'!D1679&lt;$B$1,'Test Sample Data'!D1679&gt;0),'Test Sample Data'!D1679,$B$1),"")</f>
        <v/>
      </c>
      <c r="E1680" s="17" t="str">
        <f>IF(SUM('Test Sample Data'!E$3:E$98)&gt;10,IF(AND(ISNUMBER('Test Sample Data'!E1679),'Test Sample Data'!E1679&lt;$B$1,'Test Sample Data'!E1679&gt;0),'Test Sample Data'!E1679,$B$1),"")</f>
        <v/>
      </c>
      <c r="F1680" s="17" t="str">
        <f>IF(SUM('Test Sample Data'!F$3:F$98)&gt;10,IF(AND(ISNUMBER('Test Sample Data'!F1679),'Test Sample Data'!F1679&lt;$B$1,'Test Sample Data'!F1679&gt;0),'Test Sample Data'!F1679,$B$1),"")</f>
        <v/>
      </c>
      <c r="G1680" s="17" t="str">
        <f>IF(SUM('Test Sample Data'!G$3:G$98)&gt;10,IF(AND(ISNUMBER('Test Sample Data'!G1679),'Test Sample Data'!G1679&lt;$B$1,'Test Sample Data'!G1679&gt;0),'Test Sample Data'!G1679,$B$1),"")</f>
        <v/>
      </c>
      <c r="H1680" s="17" t="str">
        <f>IF(SUM('Test Sample Data'!H$3:H$98)&gt;10,IF(AND(ISNUMBER('Test Sample Data'!H1679),'Test Sample Data'!H1679&lt;$B$1,'Test Sample Data'!H1679&gt;0),'Test Sample Data'!H1679,$B$1),"")</f>
        <v/>
      </c>
      <c r="I1680" s="17" t="str">
        <f>IF(SUM('Test Sample Data'!I$3:I$98)&gt;10,IF(AND(ISNUMBER('Test Sample Data'!I1679),'Test Sample Data'!I1679&lt;$B$1,'Test Sample Data'!I1679&gt;0),'Test Sample Data'!I1679,$B$1),"")</f>
        <v/>
      </c>
      <c r="J1680" s="17" t="str">
        <f>IF(SUM('Test Sample Data'!J$3:J$98)&gt;10,IF(AND(ISNUMBER('Test Sample Data'!J1679),'Test Sample Data'!J1679&lt;$B$1,'Test Sample Data'!J1679&gt;0),'Test Sample Data'!J1679,$B$1),"")</f>
        <v/>
      </c>
      <c r="K1680" s="17" t="str">
        <f>IF(SUM('Test Sample Data'!K$3:K$98)&gt;10,IF(AND(ISNUMBER('Test Sample Data'!K1679),'Test Sample Data'!K1679&lt;$B$1,'Test Sample Data'!K1679&gt;0),'Test Sample Data'!K1679,$B$1),"")</f>
        <v/>
      </c>
      <c r="L1680" s="17" t="str">
        <f>IF(SUM('Test Sample Data'!L$3:L$98)&gt;10,IF(AND(ISNUMBER('Test Sample Data'!L1679),'Test Sample Data'!L1679&lt;$B$1,'Test Sample Data'!L1679&gt;0),'Test Sample Data'!L1679,$B$1),"")</f>
        <v/>
      </c>
      <c r="M1680" s="17" t="str">
        <f>IF(SUM('Test Sample Data'!M$3:M$98)&gt;10,IF(AND(ISNUMBER('Test Sample Data'!M1679),'Test Sample Data'!M1679&lt;$B$1,'Test Sample Data'!M1679&gt;0),'Test Sample Data'!M1679,$B$1),"")</f>
        <v/>
      </c>
      <c r="N1680" s="17" t="str">
        <f>'Gene Table'!E1679</f>
        <v>hsa-miR-5591-3p</v>
      </c>
      <c r="O1680" s="17" t="str">
        <f>'Gene Table'!B1679</f>
        <v>F21</v>
      </c>
      <c r="P1680" s="17" t="str">
        <f>IF(SUM('Control Sample Data'!D$3:D$98)&gt;10,IF(AND(ISNUMBER('Control Sample Data'!D1679),'Control Sample Data'!D1679&lt;$B$1,'Control Sample Data'!D1679&gt;0),'Control Sample Data'!D1679,$B$1),"")</f>
        <v/>
      </c>
      <c r="Q1680" s="17" t="str">
        <f>IF(SUM('Control Sample Data'!E$3:E$98)&gt;10,IF(AND(ISNUMBER('Control Sample Data'!E1679),'Control Sample Data'!E1679&lt;$B$1,'Control Sample Data'!E1679&gt;0),'Control Sample Data'!E1679,$B$1),"")</f>
        <v/>
      </c>
      <c r="R1680" s="17" t="str">
        <f>IF(SUM('Control Sample Data'!F$3:F$98)&gt;10,IF(AND(ISNUMBER('Control Sample Data'!F1679),'Control Sample Data'!F1679&lt;$B$1,'Control Sample Data'!F1679&gt;0),'Control Sample Data'!F1679,$B$1),"")</f>
        <v/>
      </c>
      <c r="S1680" s="17" t="str">
        <f>IF(SUM('Control Sample Data'!G$3:G$98)&gt;10,IF(AND(ISNUMBER('Control Sample Data'!G1679),'Control Sample Data'!G1679&lt;$B$1,'Control Sample Data'!G1679&gt;0),'Control Sample Data'!G1679,$B$1),"")</f>
        <v/>
      </c>
      <c r="T1680" s="17" t="str">
        <f>IF(SUM('Control Sample Data'!H$3:H$98)&gt;10,IF(AND(ISNUMBER('Control Sample Data'!H1679),'Control Sample Data'!H1679&lt;$B$1,'Control Sample Data'!H1679&gt;0),'Control Sample Data'!H1679,$B$1),"")</f>
        <v/>
      </c>
      <c r="U1680" s="17" t="str">
        <f>IF(SUM('Control Sample Data'!I$3:I$98)&gt;10,IF(AND(ISNUMBER('Control Sample Data'!I1679),'Control Sample Data'!I1679&lt;$B$1,'Control Sample Data'!I1679&gt;0),'Control Sample Data'!I1679,$B$1),"")</f>
        <v/>
      </c>
      <c r="V1680" s="17" t="str">
        <f>IF(SUM('Control Sample Data'!J$3:J$98)&gt;10,IF(AND(ISNUMBER('Control Sample Data'!J1679),'Control Sample Data'!J1679&lt;$B$1,'Control Sample Data'!J1679&gt;0),'Control Sample Data'!J1679,$B$1),"")</f>
        <v/>
      </c>
      <c r="W1680" s="17" t="str">
        <f>IF(SUM('Control Sample Data'!K$3:K$98)&gt;10,IF(AND(ISNUMBER('Control Sample Data'!K1679),'Control Sample Data'!K1679&lt;$B$1,'Control Sample Data'!K1679&gt;0),'Control Sample Data'!K1679,$B$1),"")</f>
        <v/>
      </c>
      <c r="X1680" s="17" t="str">
        <f>IF(SUM('Control Sample Data'!L$3:L$98)&gt;10,IF(AND(ISNUMBER('Control Sample Data'!L1679),'Control Sample Data'!L1679&lt;$B$1,'Control Sample Data'!L1679&gt;0),'Control Sample Data'!L1679,$B$1),"")</f>
        <v/>
      </c>
      <c r="Y1680" s="17" t="str">
        <f>IF(SUM('Control Sample Data'!M$3:M$98)&gt;10,IF(AND(ISNUMBER('Control Sample Data'!M1679),'Control Sample Data'!M1679&lt;$B$1,'Control Sample Data'!M1679&gt;0),'Control Sample Data'!M1679,$B$1),"")</f>
        <v/>
      </c>
      <c r="AT1680" s="36" t="str">
        <f t="shared" si="1128"/>
        <v/>
      </c>
      <c r="AU1680" s="36" t="str">
        <f t="shared" si="1129"/>
        <v/>
      </c>
      <c r="AV1680" s="36" t="str">
        <f t="shared" si="1130"/>
        <v/>
      </c>
      <c r="AW1680" s="36" t="str">
        <f t="shared" si="1131"/>
        <v/>
      </c>
      <c r="AX1680" s="36" t="str">
        <f t="shared" si="1132"/>
        <v/>
      </c>
      <c r="AY1680" s="36" t="str">
        <f t="shared" si="1133"/>
        <v/>
      </c>
      <c r="AZ1680" s="36" t="str">
        <f t="shared" si="1134"/>
        <v/>
      </c>
      <c r="BA1680" s="36" t="str">
        <f t="shared" si="1135"/>
        <v/>
      </c>
      <c r="BB1680" s="36" t="str">
        <f t="shared" si="1136"/>
        <v/>
      </c>
      <c r="BC1680" s="36" t="str">
        <f t="shared" si="1137"/>
        <v/>
      </c>
      <c r="BD1680" s="36" t="str">
        <f t="shared" si="1138"/>
        <v/>
      </c>
      <c r="BE1680" s="36" t="str">
        <f t="shared" si="1139"/>
        <v/>
      </c>
      <c r="BF1680" s="36" t="str">
        <f t="shared" si="1140"/>
        <v/>
      </c>
      <c r="BG1680" s="36" t="str">
        <f t="shared" si="1141"/>
        <v/>
      </c>
      <c r="BH1680" s="36" t="str">
        <f t="shared" si="1142"/>
        <v/>
      </c>
      <c r="BI1680" s="36" t="str">
        <f t="shared" si="1143"/>
        <v/>
      </c>
      <c r="BJ1680" s="36" t="str">
        <f t="shared" si="1144"/>
        <v/>
      </c>
      <c r="BK1680" s="36" t="str">
        <f t="shared" si="1145"/>
        <v/>
      </c>
      <c r="BL1680" s="36" t="str">
        <f t="shared" si="1146"/>
        <v/>
      </c>
      <c r="BM1680" s="36" t="str">
        <f t="shared" si="1147"/>
        <v/>
      </c>
      <c r="BN1680" s="38" t="e">
        <f t="shared" si="1106"/>
        <v>#DIV/0!</v>
      </c>
      <c r="BO1680" s="38" t="e">
        <f t="shared" si="1107"/>
        <v>#DIV/0!</v>
      </c>
      <c r="BP1680" s="39" t="str">
        <f t="shared" si="1108"/>
        <v/>
      </c>
      <c r="BQ1680" s="39" t="str">
        <f t="shared" si="1109"/>
        <v/>
      </c>
      <c r="BR1680" s="39" t="str">
        <f t="shared" si="1110"/>
        <v/>
      </c>
      <c r="BS1680" s="39" t="str">
        <f t="shared" si="1111"/>
        <v/>
      </c>
      <c r="BT1680" s="39" t="str">
        <f t="shared" si="1112"/>
        <v/>
      </c>
      <c r="BU1680" s="39" t="str">
        <f t="shared" si="1113"/>
        <v/>
      </c>
      <c r="BV1680" s="39" t="str">
        <f t="shared" si="1114"/>
        <v/>
      </c>
      <c r="BW1680" s="39" t="str">
        <f t="shared" si="1115"/>
        <v/>
      </c>
      <c r="BX1680" s="39" t="str">
        <f t="shared" si="1116"/>
        <v/>
      </c>
      <c r="BY1680" s="39" t="str">
        <f t="shared" si="1117"/>
        <v/>
      </c>
      <c r="BZ1680" s="39" t="str">
        <f t="shared" si="1118"/>
        <v/>
      </c>
      <c r="CA1680" s="39" t="str">
        <f t="shared" si="1119"/>
        <v/>
      </c>
      <c r="CB1680" s="39" t="str">
        <f t="shared" si="1120"/>
        <v/>
      </c>
      <c r="CC1680" s="39" t="str">
        <f t="shared" si="1121"/>
        <v/>
      </c>
      <c r="CD1680" s="39" t="str">
        <f t="shared" si="1122"/>
        <v/>
      </c>
      <c r="CE1680" s="39" t="str">
        <f t="shared" si="1123"/>
        <v/>
      </c>
      <c r="CF1680" s="39" t="str">
        <f t="shared" si="1124"/>
        <v/>
      </c>
      <c r="CG1680" s="39" t="str">
        <f t="shared" si="1125"/>
        <v/>
      </c>
      <c r="CH1680" s="39" t="str">
        <f t="shared" si="1126"/>
        <v/>
      </c>
      <c r="CI1680" s="39" t="str">
        <f t="shared" si="1127"/>
        <v/>
      </c>
    </row>
    <row r="1681" spans="1:87">
      <c r="A1681" s="18"/>
      <c r="B1681" s="15">
        <f>'Gene Table'!E1680</f>
        <v>0</v>
      </c>
      <c r="C1681" s="15" t="str">
        <f>'Gene Table'!B1680</f>
        <v>F22</v>
      </c>
      <c r="D1681" s="16" t="str">
        <f>IF(SUM('Test Sample Data'!D$3:D$98)&gt;10,IF(AND(ISNUMBER('Test Sample Data'!D1680),'Test Sample Data'!D1680&lt;$B$1,'Test Sample Data'!D1680&gt;0),'Test Sample Data'!D1680,$B$1),"")</f>
        <v/>
      </c>
      <c r="E1681" s="17" t="str">
        <f>IF(SUM('Test Sample Data'!E$3:E$98)&gt;10,IF(AND(ISNUMBER('Test Sample Data'!E1680),'Test Sample Data'!E1680&lt;$B$1,'Test Sample Data'!E1680&gt;0),'Test Sample Data'!E1680,$B$1),"")</f>
        <v/>
      </c>
      <c r="F1681" s="17" t="str">
        <f>IF(SUM('Test Sample Data'!F$3:F$98)&gt;10,IF(AND(ISNUMBER('Test Sample Data'!F1680),'Test Sample Data'!F1680&lt;$B$1,'Test Sample Data'!F1680&gt;0),'Test Sample Data'!F1680,$B$1),"")</f>
        <v/>
      </c>
      <c r="G1681" s="17" t="str">
        <f>IF(SUM('Test Sample Data'!G$3:G$98)&gt;10,IF(AND(ISNUMBER('Test Sample Data'!G1680),'Test Sample Data'!G1680&lt;$B$1,'Test Sample Data'!G1680&gt;0),'Test Sample Data'!G1680,$B$1),"")</f>
        <v/>
      </c>
      <c r="H1681" s="17" t="str">
        <f>IF(SUM('Test Sample Data'!H$3:H$98)&gt;10,IF(AND(ISNUMBER('Test Sample Data'!H1680),'Test Sample Data'!H1680&lt;$B$1,'Test Sample Data'!H1680&gt;0),'Test Sample Data'!H1680,$B$1),"")</f>
        <v/>
      </c>
      <c r="I1681" s="17" t="str">
        <f>IF(SUM('Test Sample Data'!I$3:I$98)&gt;10,IF(AND(ISNUMBER('Test Sample Data'!I1680),'Test Sample Data'!I1680&lt;$B$1,'Test Sample Data'!I1680&gt;0),'Test Sample Data'!I1680,$B$1),"")</f>
        <v/>
      </c>
      <c r="J1681" s="17" t="str">
        <f>IF(SUM('Test Sample Data'!J$3:J$98)&gt;10,IF(AND(ISNUMBER('Test Sample Data'!J1680),'Test Sample Data'!J1680&lt;$B$1,'Test Sample Data'!J1680&gt;0),'Test Sample Data'!J1680,$B$1),"")</f>
        <v/>
      </c>
      <c r="K1681" s="17" t="str">
        <f>IF(SUM('Test Sample Data'!K$3:K$98)&gt;10,IF(AND(ISNUMBER('Test Sample Data'!K1680),'Test Sample Data'!K1680&lt;$B$1,'Test Sample Data'!K1680&gt;0),'Test Sample Data'!K1680,$B$1),"")</f>
        <v/>
      </c>
      <c r="L1681" s="17" t="str">
        <f>IF(SUM('Test Sample Data'!L$3:L$98)&gt;10,IF(AND(ISNUMBER('Test Sample Data'!L1680),'Test Sample Data'!L1680&lt;$B$1,'Test Sample Data'!L1680&gt;0),'Test Sample Data'!L1680,$B$1),"")</f>
        <v/>
      </c>
      <c r="M1681" s="17" t="str">
        <f>IF(SUM('Test Sample Data'!M$3:M$98)&gt;10,IF(AND(ISNUMBER('Test Sample Data'!M1680),'Test Sample Data'!M1680&lt;$B$1,'Test Sample Data'!M1680&gt;0),'Test Sample Data'!M1680,$B$1),"")</f>
        <v/>
      </c>
      <c r="N1681" s="17">
        <f>'Gene Table'!E1680</f>
        <v>0</v>
      </c>
      <c r="O1681" s="17" t="str">
        <f>'Gene Table'!B1680</f>
        <v>F22</v>
      </c>
      <c r="P1681" s="17" t="str">
        <f>IF(SUM('Control Sample Data'!D$3:D$98)&gt;10,IF(AND(ISNUMBER('Control Sample Data'!D1680),'Control Sample Data'!D1680&lt;$B$1,'Control Sample Data'!D1680&gt;0),'Control Sample Data'!D1680,$B$1),"")</f>
        <v/>
      </c>
      <c r="Q1681" s="17" t="str">
        <f>IF(SUM('Control Sample Data'!E$3:E$98)&gt;10,IF(AND(ISNUMBER('Control Sample Data'!E1680),'Control Sample Data'!E1680&lt;$B$1,'Control Sample Data'!E1680&gt;0),'Control Sample Data'!E1680,$B$1),"")</f>
        <v/>
      </c>
      <c r="R1681" s="17" t="str">
        <f>IF(SUM('Control Sample Data'!F$3:F$98)&gt;10,IF(AND(ISNUMBER('Control Sample Data'!F1680),'Control Sample Data'!F1680&lt;$B$1,'Control Sample Data'!F1680&gt;0),'Control Sample Data'!F1680,$B$1),"")</f>
        <v/>
      </c>
      <c r="S1681" s="17" t="str">
        <f>IF(SUM('Control Sample Data'!G$3:G$98)&gt;10,IF(AND(ISNUMBER('Control Sample Data'!G1680),'Control Sample Data'!G1680&lt;$B$1,'Control Sample Data'!G1680&gt;0),'Control Sample Data'!G1680,$B$1),"")</f>
        <v/>
      </c>
      <c r="T1681" s="17" t="str">
        <f>IF(SUM('Control Sample Data'!H$3:H$98)&gt;10,IF(AND(ISNUMBER('Control Sample Data'!H1680),'Control Sample Data'!H1680&lt;$B$1,'Control Sample Data'!H1680&gt;0),'Control Sample Data'!H1680,$B$1),"")</f>
        <v/>
      </c>
      <c r="U1681" s="17" t="str">
        <f>IF(SUM('Control Sample Data'!I$3:I$98)&gt;10,IF(AND(ISNUMBER('Control Sample Data'!I1680),'Control Sample Data'!I1680&lt;$B$1,'Control Sample Data'!I1680&gt;0),'Control Sample Data'!I1680,$B$1),"")</f>
        <v/>
      </c>
      <c r="V1681" s="17" t="str">
        <f>IF(SUM('Control Sample Data'!J$3:J$98)&gt;10,IF(AND(ISNUMBER('Control Sample Data'!J1680),'Control Sample Data'!J1680&lt;$B$1,'Control Sample Data'!J1680&gt;0),'Control Sample Data'!J1680,$B$1),"")</f>
        <v/>
      </c>
      <c r="W1681" s="17" t="str">
        <f>IF(SUM('Control Sample Data'!K$3:K$98)&gt;10,IF(AND(ISNUMBER('Control Sample Data'!K1680),'Control Sample Data'!K1680&lt;$B$1,'Control Sample Data'!K1680&gt;0),'Control Sample Data'!K1680,$B$1),"")</f>
        <v/>
      </c>
      <c r="X1681" s="17" t="str">
        <f>IF(SUM('Control Sample Data'!L$3:L$98)&gt;10,IF(AND(ISNUMBER('Control Sample Data'!L1680),'Control Sample Data'!L1680&lt;$B$1,'Control Sample Data'!L1680&gt;0),'Control Sample Data'!L1680,$B$1),"")</f>
        <v/>
      </c>
      <c r="Y1681" s="17" t="str">
        <f>IF(SUM('Control Sample Data'!M$3:M$98)&gt;10,IF(AND(ISNUMBER('Control Sample Data'!M1680),'Control Sample Data'!M1680&lt;$B$1,'Control Sample Data'!M1680&gt;0),'Control Sample Data'!M1680,$B$1),"")</f>
        <v/>
      </c>
      <c r="AT1681" s="36" t="str">
        <f t="shared" si="1128"/>
        <v/>
      </c>
      <c r="AU1681" s="36" t="str">
        <f t="shared" si="1129"/>
        <v/>
      </c>
      <c r="AV1681" s="36" t="str">
        <f t="shared" si="1130"/>
        <v/>
      </c>
      <c r="AW1681" s="36" t="str">
        <f t="shared" si="1131"/>
        <v/>
      </c>
      <c r="AX1681" s="36" t="str">
        <f t="shared" si="1132"/>
        <v/>
      </c>
      <c r="AY1681" s="36" t="str">
        <f t="shared" si="1133"/>
        <v/>
      </c>
      <c r="AZ1681" s="36" t="str">
        <f t="shared" si="1134"/>
        <v/>
      </c>
      <c r="BA1681" s="36" t="str">
        <f t="shared" si="1135"/>
        <v/>
      </c>
      <c r="BB1681" s="36" t="str">
        <f t="shared" si="1136"/>
        <v/>
      </c>
      <c r="BC1681" s="36" t="str">
        <f t="shared" si="1137"/>
        <v/>
      </c>
      <c r="BD1681" s="36" t="str">
        <f t="shared" si="1138"/>
        <v/>
      </c>
      <c r="BE1681" s="36" t="str">
        <f t="shared" si="1139"/>
        <v/>
      </c>
      <c r="BF1681" s="36" t="str">
        <f t="shared" si="1140"/>
        <v/>
      </c>
      <c r="BG1681" s="36" t="str">
        <f t="shared" si="1141"/>
        <v/>
      </c>
      <c r="BH1681" s="36" t="str">
        <f t="shared" si="1142"/>
        <v/>
      </c>
      <c r="BI1681" s="36" t="str">
        <f t="shared" si="1143"/>
        <v/>
      </c>
      <c r="BJ1681" s="36" t="str">
        <f t="shared" si="1144"/>
        <v/>
      </c>
      <c r="BK1681" s="36" t="str">
        <f t="shared" si="1145"/>
        <v/>
      </c>
      <c r="BL1681" s="36" t="str">
        <f t="shared" si="1146"/>
        <v/>
      </c>
      <c r="BM1681" s="36" t="str">
        <f t="shared" si="1147"/>
        <v/>
      </c>
      <c r="BN1681" s="38" t="e">
        <f t="shared" si="1106"/>
        <v>#DIV/0!</v>
      </c>
      <c r="BO1681" s="38" t="e">
        <f t="shared" si="1107"/>
        <v>#DIV/0!</v>
      </c>
      <c r="BP1681" s="39" t="str">
        <f t="shared" si="1108"/>
        <v/>
      </c>
      <c r="BQ1681" s="39" t="str">
        <f t="shared" si="1109"/>
        <v/>
      </c>
      <c r="BR1681" s="39" t="str">
        <f t="shared" si="1110"/>
        <v/>
      </c>
      <c r="BS1681" s="39" t="str">
        <f t="shared" si="1111"/>
        <v/>
      </c>
      <c r="BT1681" s="39" t="str">
        <f t="shared" si="1112"/>
        <v/>
      </c>
      <c r="BU1681" s="39" t="str">
        <f t="shared" si="1113"/>
        <v/>
      </c>
      <c r="BV1681" s="39" t="str">
        <f t="shared" si="1114"/>
        <v/>
      </c>
      <c r="BW1681" s="39" t="str">
        <f t="shared" si="1115"/>
        <v/>
      </c>
      <c r="BX1681" s="39" t="str">
        <f t="shared" si="1116"/>
        <v/>
      </c>
      <c r="BY1681" s="39" t="str">
        <f t="shared" si="1117"/>
        <v/>
      </c>
      <c r="BZ1681" s="39" t="str">
        <f t="shared" si="1118"/>
        <v/>
      </c>
      <c r="CA1681" s="39" t="str">
        <f t="shared" si="1119"/>
        <v/>
      </c>
      <c r="CB1681" s="39" t="str">
        <f t="shared" si="1120"/>
        <v/>
      </c>
      <c r="CC1681" s="39" t="str">
        <f t="shared" si="1121"/>
        <v/>
      </c>
      <c r="CD1681" s="39" t="str">
        <f t="shared" si="1122"/>
        <v/>
      </c>
      <c r="CE1681" s="39" t="str">
        <f t="shared" si="1123"/>
        <v/>
      </c>
      <c r="CF1681" s="39" t="str">
        <f t="shared" si="1124"/>
        <v/>
      </c>
      <c r="CG1681" s="39" t="str">
        <f t="shared" si="1125"/>
        <v/>
      </c>
      <c r="CH1681" s="39" t="str">
        <f t="shared" si="1126"/>
        <v/>
      </c>
      <c r="CI1681" s="39" t="str">
        <f t="shared" si="1127"/>
        <v/>
      </c>
    </row>
    <row r="1682" spans="1:87">
      <c r="A1682" s="18"/>
      <c r="B1682" s="15" t="str">
        <f>'Gene Table'!E1681</f>
        <v>hsa-miR-548av-5p</v>
      </c>
      <c r="C1682" s="15" t="str">
        <f>'Gene Table'!B1681</f>
        <v>F23</v>
      </c>
      <c r="D1682" s="16" t="str">
        <f>IF(SUM('Test Sample Data'!D$3:D$98)&gt;10,IF(AND(ISNUMBER('Test Sample Data'!D1681),'Test Sample Data'!D1681&lt;$B$1,'Test Sample Data'!D1681&gt;0),'Test Sample Data'!D1681,$B$1),"")</f>
        <v/>
      </c>
      <c r="E1682" s="17" t="str">
        <f>IF(SUM('Test Sample Data'!E$3:E$98)&gt;10,IF(AND(ISNUMBER('Test Sample Data'!E1681),'Test Sample Data'!E1681&lt;$B$1,'Test Sample Data'!E1681&gt;0),'Test Sample Data'!E1681,$B$1),"")</f>
        <v/>
      </c>
      <c r="F1682" s="17" t="str">
        <f>IF(SUM('Test Sample Data'!F$3:F$98)&gt;10,IF(AND(ISNUMBER('Test Sample Data'!F1681),'Test Sample Data'!F1681&lt;$B$1,'Test Sample Data'!F1681&gt;0),'Test Sample Data'!F1681,$B$1),"")</f>
        <v/>
      </c>
      <c r="G1682" s="17" t="str">
        <f>IF(SUM('Test Sample Data'!G$3:G$98)&gt;10,IF(AND(ISNUMBER('Test Sample Data'!G1681),'Test Sample Data'!G1681&lt;$B$1,'Test Sample Data'!G1681&gt;0),'Test Sample Data'!G1681,$B$1),"")</f>
        <v/>
      </c>
      <c r="H1682" s="17" t="str">
        <f>IF(SUM('Test Sample Data'!H$3:H$98)&gt;10,IF(AND(ISNUMBER('Test Sample Data'!H1681),'Test Sample Data'!H1681&lt;$B$1,'Test Sample Data'!H1681&gt;0),'Test Sample Data'!H1681,$B$1),"")</f>
        <v/>
      </c>
      <c r="I1682" s="17" t="str">
        <f>IF(SUM('Test Sample Data'!I$3:I$98)&gt;10,IF(AND(ISNUMBER('Test Sample Data'!I1681),'Test Sample Data'!I1681&lt;$B$1,'Test Sample Data'!I1681&gt;0),'Test Sample Data'!I1681,$B$1),"")</f>
        <v/>
      </c>
      <c r="J1682" s="17" t="str">
        <f>IF(SUM('Test Sample Data'!J$3:J$98)&gt;10,IF(AND(ISNUMBER('Test Sample Data'!J1681),'Test Sample Data'!J1681&lt;$B$1,'Test Sample Data'!J1681&gt;0),'Test Sample Data'!J1681,$B$1),"")</f>
        <v/>
      </c>
      <c r="K1682" s="17" t="str">
        <f>IF(SUM('Test Sample Data'!K$3:K$98)&gt;10,IF(AND(ISNUMBER('Test Sample Data'!K1681),'Test Sample Data'!K1681&lt;$B$1,'Test Sample Data'!K1681&gt;0),'Test Sample Data'!K1681,$B$1),"")</f>
        <v/>
      </c>
      <c r="L1682" s="17" t="str">
        <f>IF(SUM('Test Sample Data'!L$3:L$98)&gt;10,IF(AND(ISNUMBER('Test Sample Data'!L1681),'Test Sample Data'!L1681&lt;$B$1,'Test Sample Data'!L1681&gt;0),'Test Sample Data'!L1681,$B$1),"")</f>
        <v/>
      </c>
      <c r="M1682" s="17" t="str">
        <f>IF(SUM('Test Sample Data'!M$3:M$98)&gt;10,IF(AND(ISNUMBER('Test Sample Data'!M1681),'Test Sample Data'!M1681&lt;$B$1,'Test Sample Data'!M1681&gt;0),'Test Sample Data'!M1681,$B$1),"")</f>
        <v/>
      </c>
      <c r="N1682" s="17" t="str">
        <f>'Gene Table'!E1681</f>
        <v>hsa-miR-548av-5p</v>
      </c>
      <c r="O1682" s="17" t="str">
        <f>'Gene Table'!B1681</f>
        <v>F23</v>
      </c>
      <c r="P1682" s="17" t="str">
        <f>IF(SUM('Control Sample Data'!D$3:D$98)&gt;10,IF(AND(ISNUMBER('Control Sample Data'!D1681),'Control Sample Data'!D1681&lt;$B$1,'Control Sample Data'!D1681&gt;0),'Control Sample Data'!D1681,$B$1),"")</f>
        <v/>
      </c>
      <c r="Q1682" s="17" t="str">
        <f>IF(SUM('Control Sample Data'!E$3:E$98)&gt;10,IF(AND(ISNUMBER('Control Sample Data'!E1681),'Control Sample Data'!E1681&lt;$B$1,'Control Sample Data'!E1681&gt;0),'Control Sample Data'!E1681,$B$1),"")</f>
        <v/>
      </c>
      <c r="R1682" s="17" t="str">
        <f>IF(SUM('Control Sample Data'!F$3:F$98)&gt;10,IF(AND(ISNUMBER('Control Sample Data'!F1681),'Control Sample Data'!F1681&lt;$B$1,'Control Sample Data'!F1681&gt;0),'Control Sample Data'!F1681,$B$1),"")</f>
        <v/>
      </c>
      <c r="S1682" s="17" t="str">
        <f>IF(SUM('Control Sample Data'!G$3:G$98)&gt;10,IF(AND(ISNUMBER('Control Sample Data'!G1681),'Control Sample Data'!G1681&lt;$B$1,'Control Sample Data'!G1681&gt;0),'Control Sample Data'!G1681,$B$1),"")</f>
        <v/>
      </c>
      <c r="T1682" s="17" t="str">
        <f>IF(SUM('Control Sample Data'!H$3:H$98)&gt;10,IF(AND(ISNUMBER('Control Sample Data'!H1681),'Control Sample Data'!H1681&lt;$B$1,'Control Sample Data'!H1681&gt;0),'Control Sample Data'!H1681,$B$1),"")</f>
        <v/>
      </c>
      <c r="U1682" s="17" t="str">
        <f>IF(SUM('Control Sample Data'!I$3:I$98)&gt;10,IF(AND(ISNUMBER('Control Sample Data'!I1681),'Control Sample Data'!I1681&lt;$B$1,'Control Sample Data'!I1681&gt;0),'Control Sample Data'!I1681,$B$1),"")</f>
        <v/>
      </c>
      <c r="V1682" s="17" t="str">
        <f>IF(SUM('Control Sample Data'!J$3:J$98)&gt;10,IF(AND(ISNUMBER('Control Sample Data'!J1681),'Control Sample Data'!J1681&lt;$B$1,'Control Sample Data'!J1681&gt;0),'Control Sample Data'!J1681,$B$1),"")</f>
        <v/>
      </c>
      <c r="W1682" s="17" t="str">
        <f>IF(SUM('Control Sample Data'!K$3:K$98)&gt;10,IF(AND(ISNUMBER('Control Sample Data'!K1681),'Control Sample Data'!K1681&lt;$B$1,'Control Sample Data'!K1681&gt;0),'Control Sample Data'!K1681,$B$1),"")</f>
        <v/>
      </c>
      <c r="X1682" s="17" t="str">
        <f>IF(SUM('Control Sample Data'!L$3:L$98)&gt;10,IF(AND(ISNUMBER('Control Sample Data'!L1681),'Control Sample Data'!L1681&lt;$B$1,'Control Sample Data'!L1681&gt;0),'Control Sample Data'!L1681,$B$1),"")</f>
        <v/>
      </c>
      <c r="Y1682" s="17" t="str">
        <f>IF(SUM('Control Sample Data'!M$3:M$98)&gt;10,IF(AND(ISNUMBER('Control Sample Data'!M1681),'Control Sample Data'!M1681&lt;$B$1,'Control Sample Data'!M1681&gt;0),'Control Sample Data'!M1681,$B$1),"")</f>
        <v/>
      </c>
      <c r="AT1682" s="36" t="str">
        <f t="shared" si="1128"/>
        <v/>
      </c>
      <c r="AU1682" s="36" t="str">
        <f t="shared" si="1129"/>
        <v/>
      </c>
      <c r="AV1682" s="36" t="str">
        <f t="shared" si="1130"/>
        <v/>
      </c>
      <c r="AW1682" s="36" t="str">
        <f t="shared" si="1131"/>
        <v/>
      </c>
      <c r="AX1682" s="36" t="str">
        <f t="shared" si="1132"/>
        <v/>
      </c>
      <c r="AY1682" s="36" t="str">
        <f t="shared" si="1133"/>
        <v/>
      </c>
      <c r="AZ1682" s="36" t="str">
        <f t="shared" si="1134"/>
        <v/>
      </c>
      <c r="BA1682" s="36" t="str">
        <f t="shared" si="1135"/>
        <v/>
      </c>
      <c r="BB1682" s="36" t="str">
        <f t="shared" si="1136"/>
        <v/>
      </c>
      <c r="BC1682" s="36" t="str">
        <f t="shared" si="1137"/>
        <v/>
      </c>
      <c r="BD1682" s="36" t="str">
        <f t="shared" si="1138"/>
        <v/>
      </c>
      <c r="BE1682" s="36" t="str">
        <f t="shared" si="1139"/>
        <v/>
      </c>
      <c r="BF1682" s="36" t="str">
        <f t="shared" si="1140"/>
        <v/>
      </c>
      <c r="BG1682" s="36" t="str">
        <f t="shared" si="1141"/>
        <v/>
      </c>
      <c r="BH1682" s="36" t="str">
        <f t="shared" si="1142"/>
        <v/>
      </c>
      <c r="BI1682" s="36" t="str">
        <f t="shared" si="1143"/>
        <v/>
      </c>
      <c r="BJ1682" s="36" t="str">
        <f t="shared" si="1144"/>
        <v/>
      </c>
      <c r="BK1682" s="36" t="str">
        <f t="shared" si="1145"/>
        <v/>
      </c>
      <c r="BL1682" s="36" t="str">
        <f t="shared" si="1146"/>
        <v/>
      </c>
      <c r="BM1682" s="36" t="str">
        <f t="shared" si="1147"/>
        <v/>
      </c>
      <c r="BN1682" s="38" t="e">
        <f t="shared" si="1106"/>
        <v>#DIV/0!</v>
      </c>
      <c r="BO1682" s="38" t="e">
        <f t="shared" si="1107"/>
        <v>#DIV/0!</v>
      </c>
      <c r="BP1682" s="39" t="str">
        <f t="shared" si="1108"/>
        <v/>
      </c>
      <c r="BQ1682" s="39" t="str">
        <f t="shared" si="1109"/>
        <v/>
      </c>
      <c r="BR1682" s="39" t="str">
        <f t="shared" si="1110"/>
        <v/>
      </c>
      <c r="BS1682" s="39" t="str">
        <f t="shared" si="1111"/>
        <v/>
      </c>
      <c r="BT1682" s="39" t="str">
        <f t="shared" si="1112"/>
        <v/>
      </c>
      <c r="BU1682" s="39" t="str">
        <f t="shared" si="1113"/>
        <v/>
      </c>
      <c r="BV1682" s="39" t="str">
        <f t="shared" si="1114"/>
        <v/>
      </c>
      <c r="BW1682" s="39" t="str">
        <f t="shared" si="1115"/>
        <v/>
      </c>
      <c r="BX1682" s="39" t="str">
        <f t="shared" si="1116"/>
        <v/>
      </c>
      <c r="BY1682" s="39" t="str">
        <f t="shared" si="1117"/>
        <v/>
      </c>
      <c r="BZ1682" s="39" t="str">
        <f t="shared" si="1118"/>
        <v/>
      </c>
      <c r="CA1682" s="39" t="str">
        <f t="shared" si="1119"/>
        <v/>
      </c>
      <c r="CB1682" s="39" t="str">
        <f t="shared" si="1120"/>
        <v/>
      </c>
      <c r="CC1682" s="39" t="str">
        <f t="shared" si="1121"/>
        <v/>
      </c>
      <c r="CD1682" s="39" t="str">
        <f t="shared" si="1122"/>
        <v/>
      </c>
      <c r="CE1682" s="39" t="str">
        <f t="shared" si="1123"/>
        <v/>
      </c>
      <c r="CF1682" s="39" t="str">
        <f t="shared" si="1124"/>
        <v/>
      </c>
      <c r="CG1682" s="39" t="str">
        <f t="shared" si="1125"/>
        <v/>
      </c>
      <c r="CH1682" s="39" t="str">
        <f t="shared" si="1126"/>
        <v/>
      </c>
      <c r="CI1682" s="39" t="str">
        <f t="shared" si="1127"/>
        <v/>
      </c>
    </row>
    <row r="1683" spans="1:87">
      <c r="A1683" s="18"/>
      <c r="B1683" s="15">
        <f>'Gene Table'!E1682</f>
        <v>0</v>
      </c>
      <c r="C1683" s="15" t="str">
        <f>'Gene Table'!B1682</f>
        <v>F24</v>
      </c>
      <c r="D1683" s="16" t="str">
        <f>IF(SUM('Test Sample Data'!D$3:D$98)&gt;10,IF(AND(ISNUMBER('Test Sample Data'!D1682),'Test Sample Data'!D1682&lt;$B$1,'Test Sample Data'!D1682&gt;0),'Test Sample Data'!D1682,$B$1),"")</f>
        <v/>
      </c>
      <c r="E1683" s="17" t="str">
        <f>IF(SUM('Test Sample Data'!E$3:E$98)&gt;10,IF(AND(ISNUMBER('Test Sample Data'!E1682),'Test Sample Data'!E1682&lt;$B$1,'Test Sample Data'!E1682&gt;0),'Test Sample Data'!E1682,$B$1),"")</f>
        <v/>
      </c>
      <c r="F1683" s="17" t="str">
        <f>IF(SUM('Test Sample Data'!F$3:F$98)&gt;10,IF(AND(ISNUMBER('Test Sample Data'!F1682),'Test Sample Data'!F1682&lt;$B$1,'Test Sample Data'!F1682&gt;0),'Test Sample Data'!F1682,$B$1),"")</f>
        <v/>
      </c>
      <c r="G1683" s="17" t="str">
        <f>IF(SUM('Test Sample Data'!G$3:G$98)&gt;10,IF(AND(ISNUMBER('Test Sample Data'!G1682),'Test Sample Data'!G1682&lt;$B$1,'Test Sample Data'!G1682&gt;0),'Test Sample Data'!G1682,$B$1),"")</f>
        <v/>
      </c>
      <c r="H1683" s="17" t="str">
        <f>IF(SUM('Test Sample Data'!H$3:H$98)&gt;10,IF(AND(ISNUMBER('Test Sample Data'!H1682),'Test Sample Data'!H1682&lt;$B$1,'Test Sample Data'!H1682&gt;0),'Test Sample Data'!H1682,$B$1),"")</f>
        <v/>
      </c>
      <c r="I1683" s="17" t="str">
        <f>IF(SUM('Test Sample Data'!I$3:I$98)&gt;10,IF(AND(ISNUMBER('Test Sample Data'!I1682),'Test Sample Data'!I1682&lt;$B$1,'Test Sample Data'!I1682&gt;0),'Test Sample Data'!I1682,$B$1),"")</f>
        <v/>
      </c>
      <c r="J1683" s="17" t="str">
        <f>IF(SUM('Test Sample Data'!J$3:J$98)&gt;10,IF(AND(ISNUMBER('Test Sample Data'!J1682),'Test Sample Data'!J1682&lt;$B$1,'Test Sample Data'!J1682&gt;0),'Test Sample Data'!J1682,$B$1),"")</f>
        <v/>
      </c>
      <c r="K1683" s="17" t="str">
        <f>IF(SUM('Test Sample Data'!K$3:K$98)&gt;10,IF(AND(ISNUMBER('Test Sample Data'!K1682),'Test Sample Data'!K1682&lt;$B$1,'Test Sample Data'!K1682&gt;0),'Test Sample Data'!K1682,$B$1),"")</f>
        <v/>
      </c>
      <c r="L1683" s="17" t="str">
        <f>IF(SUM('Test Sample Data'!L$3:L$98)&gt;10,IF(AND(ISNUMBER('Test Sample Data'!L1682),'Test Sample Data'!L1682&lt;$B$1,'Test Sample Data'!L1682&gt;0),'Test Sample Data'!L1682,$B$1),"")</f>
        <v/>
      </c>
      <c r="M1683" s="17" t="str">
        <f>IF(SUM('Test Sample Data'!M$3:M$98)&gt;10,IF(AND(ISNUMBER('Test Sample Data'!M1682),'Test Sample Data'!M1682&lt;$B$1,'Test Sample Data'!M1682&gt;0),'Test Sample Data'!M1682,$B$1),"")</f>
        <v/>
      </c>
      <c r="N1683" s="17">
        <f>'Gene Table'!E1682</f>
        <v>0</v>
      </c>
      <c r="O1683" s="17" t="str">
        <f>'Gene Table'!B1682</f>
        <v>F24</v>
      </c>
      <c r="P1683" s="17" t="str">
        <f>IF(SUM('Control Sample Data'!D$3:D$98)&gt;10,IF(AND(ISNUMBER('Control Sample Data'!D1682),'Control Sample Data'!D1682&lt;$B$1,'Control Sample Data'!D1682&gt;0),'Control Sample Data'!D1682,$B$1),"")</f>
        <v/>
      </c>
      <c r="Q1683" s="17" t="str">
        <f>IF(SUM('Control Sample Data'!E$3:E$98)&gt;10,IF(AND(ISNUMBER('Control Sample Data'!E1682),'Control Sample Data'!E1682&lt;$B$1,'Control Sample Data'!E1682&gt;0),'Control Sample Data'!E1682,$B$1),"")</f>
        <v/>
      </c>
      <c r="R1683" s="17" t="str">
        <f>IF(SUM('Control Sample Data'!F$3:F$98)&gt;10,IF(AND(ISNUMBER('Control Sample Data'!F1682),'Control Sample Data'!F1682&lt;$B$1,'Control Sample Data'!F1682&gt;0),'Control Sample Data'!F1682,$B$1),"")</f>
        <v/>
      </c>
      <c r="S1683" s="17" t="str">
        <f>IF(SUM('Control Sample Data'!G$3:G$98)&gt;10,IF(AND(ISNUMBER('Control Sample Data'!G1682),'Control Sample Data'!G1682&lt;$B$1,'Control Sample Data'!G1682&gt;0),'Control Sample Data'!G1682,$B$1),"")</f>
        <v/>
      </c>
      <c r="T1683" s="17" t="str">
        <f>IF(SUM('Control Sample Data'!H$3:H$98)&gt;10,IF(AND(ISNUMBER('Control Sample Data'!H1682),'Control Sample Data'!H1682&lt;$B$1,'Control Sample Data'!H1682&gt;0),'Control Sample Data'!H1682,$B$1),"")</f>
        <v/>
      </c>
      <c r="U1683" s="17" t="str">
        <f>IF(SUM('Control Sample Data'!I$3:I$98)&gt;10,IF(AND(ISNUMBER('Control Sample Data'!I1682),'Control Sample Data'!I1682&lt;$B$1,'Control Sample Data'!I1682&gt;0),'Control Sample Data'!I1682,$B$1),"")</f>
        <v/>
      </c>
      <c r="V1683" s="17" t="str">
        <f>IF(SUM('Control Sample Data'!J$3:J$98)&gt;10,IF(AND(ISNUMBER('Control Sample Data'!J1682),'Control Sample Data'!J1682&lt;$B$1,'Control Sample Data'!J1682&gt;0),'Control Sample Data'!J1682,$B$1),"")</f>
        <v/>
      </c>
      <c r="W1683" s="17" t="str">
        <f>IF(SUM('Control Sample Data'!K$3:K$98)&gt;10,IF(AND(ISNUMBER('Control Sample Data'!K1682),'Control Sample Data'!K1682&lt;$B$1,'Control Sample Data'!K1682&gt;0),'Control Sample Data'!K1682,$B$1),"")</f>
        <v/>
      </c>
      <c r="X1683" s="17" t="str">
        <f>IF(SUM('Control Sample Data'!L$3:L$98)&gt;10,IF(AND(ISNUMBER('Control Sample Data'!L1682),'Control Sample Data'!L1682&lt;$B$1,'Control Sample Data'!L1682&gt;0),'Control Sample Data'!L1682,$B$1),"")</f>
        <v/>
      </c>
      <c r="Y1683" s="17" t="str">
        <f>IF(SUM('Control Sample Data'!M$3:M$98)&gt;10,IF(AND(ISNUMBER('Control Sample Data'!M1682),'Control Sample Data'!M1682&lt;$B$1,'Control Sample Data'!M1682&gt;0),'Control Sample Data'!M1682,$B$1),"")</f>
        <v/>
      </c>
      <c r="AT1683" s="36" t="str">
        <f t="shared" si="1128"/>
        <v/>
      </c>
      <c r="AU1683" s="36" t="str">
        <f t="shared" si="1129"/>
        <v/>
      </c>
      <c r="AV1683" s="36" t="str">
        <f t="shared" si="1130"/>
        <v/>
      </c>
      <c r="AW1683" s="36" t="str">
        <f t="shared" si="1131"/>
        <v/>
      </c>
      <c r="AX1683" s="36" t="str">
        <f t="shared" si="1132"/>
        <v/>
      </c>
      <c r="AY1683" s="36" t="str">
        <f t="shared" si="1133"/>
        <v/>
      </c>
      <c r="AZ1683" s="36" t="str">
        <f t="shared" si="1134"/>
        <v/>
      </c>
      <c r="BA1683" s="36" t="str">
        <f t="shared" si="1135"/>
        <v/>
      </c>
      <c r="BB1683" s="36" t="str">
        <f t="shared" si="1136"/>
        <v/>
      </c>
      <c r="BC1683" s="36" t="str">
        <f t="shared" si="1137"/>
        <v/>
      </c>
      <c r="BD1683" s="36" t="str">
        <f t="shared" si="1138"/>
        <v/>
      </c>
      <c r="BE1683" s="36" t="str">
        <f t="shared" si="1139"/>
        <v/>
      </c>
      <c r="BF1683" s="36" t="str">
        <f t="shared" si="1140"/>
        <v/>
      </c>
      <c r="BG1683" s="36" t="str">
        <f t="shared" si="1141"/>
        <v/>
      </c>
      <c r="BH1683" s="36" t="str">
        <f t="shared" si="1142"/>
        <v/>
      </c>
      <c r="BI1683" s="36" t="str">
        <f t="shared" si="1143"/>
        <v/>
      </c>
      <c r="BJ1683" s="36" t="str">
        <f t="shared" si="1144"/>
        <v/>
      </c>
      <c r="BK1683" s="36" t="str">
        <f t="shared" si="1145"/>
        <v/>
      </c>
      <c r="BL1683" s="36" t="str">
        <f t="shared" si="1146"/>
        <v/>
      </c>
      <c r="BM1683" s="36" t="str">
        <f t="shared" si="1147"/>
        <v/>
      </c>
      <c r="BN1683" s="38" t="e">
        <f t="shared" si="1106"/>
        <v>#DIV/0!</v>
      </c>
      <c r="BO1683" s="38" t="e">
        <f t="shared" si="1107"/>
        <v>#DIV/0!</v>
      </c>
      <c r="BP1683" s="39" t="str">
        <f t="shared" si="1108"/>
        <v/>
      </c>
      <c r="BQ1683" s="39" t="str">
        <f t="shared" si="1109"/>
        <v/>
      </c>
      <c r="BR1683" s="39" t="str">
        <f t="shared" si="1110"/>
        <v/>
      </c>
      <c r="BS1683" s="39" t="str">
        <f t="shared" si="1111"/>
        <v/>
      </c>
      <c r="BT1683" s="39" t="str">
        <f t="shared" si="1112"/>
        <v/>
      </c>
      <c r="BU1683" s="39" t="str">
        <f t="shared" si="1113"/>
        <v/>
      </c>
      <c r="BV1683" s="39" t="str">
        <f t="shared" si="1114"/>
        <v/>
      </c>
      <c r="BW1683" s="39" t="str">
        <f t="shared" si="1115"/>
        <v/>
      </c>
      <c r="BX1683" s="39" t="str">
        <f t="shared" si="1116"/>
        <v/>
      </c>
      <c r="BY1683" s="39" t="str">
        <f t="shared" si="1117"/>
        <v/>
      </c>
      <c r="BZ1683" s="39" t="str">
        <f t="shared" si="1118"/>
        <v/>
      </c>
      <c r="CA1683" s="39" t="str">
        <f t="shared" si="1119"/>
        <v/>
      </c>
      <c r="CB1683" s="39" t="str">
        <f t="shared" si="1120"/>
        <v/>
      </c>
      <c r="CC1683" s="39" t="str">
        <f t="shared" si="1121"/>
        <v/>
      </c>
      <c r="CD1683" s="39" t="str">
        <f t="shared" si="1122"/>
        <v/>
      </c>
      <c r="CE1683" s="39" t="str">
        <f t="shared" si="1123"/>
        <v/>
      </c>
      <c r="CF1683" s="39" t="str">
        <f t="shared" si="1124"/>
        <v/>
      </c>
      <c r="CG1683" s="39" t="str">
        <f t="shared" si="1125"/>
        <v/>
      </c>
      <c r="CH1683" s="39" t="str">
        <f t="shared" si="1126"/>
        <v/>
      </c>
      <c r="CI1683" s="39" t="str">
        <f t="shared" si="1127"/>
        <v/>
      </c>
    </row>
    <row r="1684" spans="1:87">
      <c r="A1684" s="18"/>
      <c r="B1684" s="15" t="str">
        <f>'Gene Table'!E1683</f>
        <v>hsa-miR-4756-3p</v>
      </c>
      <c r="C1684" s="15" t="str">
        <f>'Gene Table'!B1683</f>
        <v>G01</v>
      </c>
      <c r="D1684" s="16" t="str">
        <f>IF(SUM('Test Sample Data'!D$3:D$98)&gt;10,IF(AND(ISNUMBER('Test Sample Data'!D1683),'Test Sample Data'!D1683&lt;$B$1,'Test Sample Data'!D1683&gt;0),'Test Sample Data'!D1683,$B$1),"")</f>
        <v/>
      </c>
      <c r="E1684" s="17" t="str">
        <f>IF(SUM('Test Sample Data'!E$3:E$98)&gt;10,IF(AND(ISNUMBER('Test Sample Data'!E1683),'Test Sample Data'!E1683&lt;$B$1,'Test Sample Data'!E1683&gt;0),'Test Sample Data'!E1683,$B$1),"")</f>
        <v/>
      </c>
      <c r="F1684" s="17" t="str">
        <f>IF(SUM('Test Sample Data'!F$3:F$98)&gt;10,IF(AND(ISNUMBER('Test Sample Data'!F1683),'Test Sample Data'!F1683&lt;$B$1,'Test Sample Data'!F1683&gt;0),'Test Sample Data'!F1683,$B$1),"")</f>
        <v/>
      </c>
      <c r="G1684" s="17" t="str">
        <f>IF(SUM('Test Sample Data'!G$3:G$98)&gt;10,IF(AND(ISNUMBER('Test Sample Data'!G1683),'Test Sample Data'!G1683&lt;$B$1,'Test Sample Data'!G1683&gt;0),'Test Sample Data'!G1683,$B$1),"")</f>
        <v/>
      </c>
      <c r="H1684" s="17" t="str">
        <f>IF(SUM('Test Sample Data'!H$3:H$98)&gt;10,IF(AND(ISNUMBER('Test Sample Data'!H1683),'Test Sample Data'!H1683&lt;$B$1,'Test Sample Data'!H1683&gt;0),'Test Sample Data'!H1683,$B$1),"")</f>
        <v/>
      </c>
      <c r="I1684" s="17" t="str">
        <f>IF(SUM('Test Sample Data'!I$3:I$98)&gt;10,IF(AND(ISNUMBER('Test Sample Data'!I1683),'Test Sample Data'!I1683&lt;$B$1,'Test Sample Data'!I1683&gt;0),'Test Sample Data'!I1683,$B$1),"")</f>
        <v/>
      </c>
      <c r="J1684" s="17" t="str">
        <f>IF(SUM('Test Sample Data'!J$3:J$98)&gt;10,IF(AND(ISNUMBER('Test Sample Data'!J1683),'Test Sample Data'!J1683&lt;$B$1,'Test Sample Data'!J1683&gt;0),'Test Sample Data'!J1683,$B$1),"")</f>
        <v/>
      </c>
      <c r="K1684" s="17" t="str">
        <f>IF(SUM('Test Sample Data'!K$3:K$98)&gt;10,IF(AND(ISNUMBER('Test Sample Data'!K1683),'Test Sample Data'!K1683&lt;$B$1,'Test Sample Data'!K1683&gt;0),'Test Sample Data'!K1683,$B$1),"")</f>
        <v/>
      </c>
      <c r="L1684" s="17" t="str">
        <f>IF(SUM('Test Sample Data'!L$3:L$98)&gt;10,IF(AND(ISNUMBER('Test Sample Data'!L1683),'Test Sample Data'!L1683&lt;$B$1,'Test Sample Data'!L1683&gt;0),'Test Sample Data'!L1683,$B$1),"")</f>
        <v/>
      </c>
      <c r="M1684" s="17" t="str">
        <f>IF(SUM('Test Sample Data'!M$3:M$98)&gt;10,IF(AND(ISNUMBER('Test Sample Data'!M1683),'Test Sample Data'!M1683&lt;$B$1,'Test Sample Data'!M1683&gt;0),'Test Sample Data'!M1683,$B$1),"")</f>
        <v/>
      </c>
      <c r="N1684" s="17" t="str">
        <f>'Gene Table'!E1683</f>
        <v>hsa-miR-4756-3p</v>
      </c>
      <c r="O1684" s="17" t="str">
        <f>'Gene Table'!B1683</f>
        <v>G01</v>
      </c>
      <c r="P1684" s="17" t="str">
        <f>IF(SUM('Control Sample Data'!D$3:D$98)&gt;10,IF(AND(ISNUMBER('Control Sample Data'!D1683),'Control Sample Data'!D1683&lt;$B$1,'Control Sample Data'!D1683&gt;0),'Control Sample Data'!D1683,$B$1),"")</f>
        <v/>
      </c>
      <c r="Q1684" s="17" t="str">
        <f>IF(SUM('Control Sample Data'!E$3:E$98)&gt;10,IF(AND(ISNUMBER('Control Sample Data'!E1683),'Control Sample Data'!E1683&lt;$B$1,'Control Sample Data'!E1683&gt;0),'Control Sample Data'!E1683,$B$1),"")</f>
        <v/>
      </c>
      <c r="R1684" s="17" t="str">
        <f>IF(SUM('Control Sample Data'!F$3:F$98)&gt;10,IF(AND(ISNUMBER('Control Sample Data'!F1683),'Control Sample Data'!F1683&lt;$B$1,'Control Sample Data'!F1683&gt;0),'Control Sample Data'!F1683,$B$1),"")</f>
        <v/>
      </c>
      <c r="S1684" s="17" t="str">
        <f>IF(SUM('Control Sample Data'!G$3:G$98)&gt;10,IF(AND(ISNUMBER('Control Sample Data'!G1683),'Control Sample Data'!G1683&lt;$B$1,'Control Sample Data'!G1683&gt;0),'Control Sample Data'!G1683,$B$1),"")</f>
        <v/>
      </c>
      <c r="T1684" s="17" t="str">
        <f>IF(SUM('Control Sample Data'!H$3:H$98)&gt;10,IF(AND(ISNUMBER('Control Sample Data'!H1683),'Control Sample Data'!H1683&lt;$B$1,'Control Sample Data'!H1683&gt;0),'Control Sample Data'!H1683,$B$1),"")</f>
        <v/>
      </c>
      <c r="U1684" s="17" t="str">
        <f>IF(SUM('Control Sample Data'!I$3:I$98)&gt;10,IF(AND(ISNUMBER('Control Sample Data'!I1683),'Control Sample Data'!I1683&lt;$B$1,'Control Sample Data'!I1683&gt;0),'Control Sample Data'!I1683,$B$1),"")</f>
        <v/>
      </c>
      <c r="V1684" s="17" t="str">
        <f>IF(SUM('Control Sample Data'!J$3:J$98)&gt;10,IF(AND(ISNUMBER('Control Sample Data'!J1683),'Control Sample Data'!J1683&lt;$B$1,'Control Sample Data'!J1683&gt;0),'Control Sample Data'!J1683,$B$1),"")</f>
        <v/>
      </c>
      <c r="W1684" s="17" t="str">
        <f>IF(SUM('Control Sample Data'!K$3:K$98)&gt;10,IF(AND(ISNUMBER('Control Sample Data'!K1683),'Control Sample Data'!K1683&lt;$B$1,'Control Sample Data'!K1683&gt;0),'Control Sample Data'!K1683,$B$1),"")</f>
        <v/>
      </c>
      <c r="X1684" s="17" t="str">
        <f>IF(SUM('Control Sample Data'!L$3:L$98)&gt;10,IF(AND(ISNUMBER('Control Sample Data'!L1683),'Control Sample Data'!L1683&lt;$B$1,'Control Sample Data'!L1683&gt;0),'Control Sample Data'!L1683,$B$1),"")</f>
        <v/>
      </c>
      <c r="Y1684" s="17" t="str">
        <f>IF(SUM('Control Sample Data'!M$3:M$98)&gt;10,IF(AND(ISNUMBER('Control Sample Data'!M1683),'Control Sample Data'!M1683&lt;$B$1,'Control Sample Data'!M1683&gt;0),'Control Sample Data'!M1683,$B$1),"")</f>
        <v/>
      </c>
      <c r="AT1684" s="36" t="str">
        <f t="shared" si="1128"/>
        <v/>
      </c>
      <c r="AU1684" s="36" t="str">
        <f t="shared" si="1129"/>
        <v/>
      </c>
      <c r="AV1684" s="36" t="str">
        <f t="shared" si="1130"/>
        <v/>
      </c>
      <c r="AW1684" s="36" t="str">
        <f t="shared" si="1131"/>
        <v/>
      </c>
      <c r="AX1684" s="36" t="str">
        <f t="shared" si="1132"/>
        <v/>
      </c>
      <c r="AY1684" s="36" t="str">
        <f t="shared" si="1133"/>
        <v/>
      </c>
      <c r="AZ1684" s="36" t="str">
        <f t="shared" si="1134"/>
        <v/>
      </c>
      <c r="BA1684" s="36" t="str">
        <f t="shared" si="1135"/>
        <v/>
      </c>
      <c r="BB1684" s="36" t="str">
        <f t="shared" si="1136"/>
        <v/>
      </c>
      <c r="BC1684" s="36" t="str">
        <f t="shared" si="1137"/>
        <v/>
      </c>
      <c r="BD1684" s="36" t="str">
        <f t="shared" si="1138"/>
        <v/>
      </c>
      <c r="BE1684" s="36" t="str">
        <f t="shared" si="1139"/>
        <v/>
      </c>
      <c r="BF1684" s="36" t="str">
        <f t="shared" si="1140"/>
        <v/>
      </c>
      <c r="BG1684" s="36" t="str">
        <f t="shared" si="1141"/>
        <v/>
      </c>
      <c r="BH1684" s="36" t="str">
        <f t="shared" si="1142"/>
        <v/>
      </c>
      <c r="BI1684" s="36" t="str">
        <f t="shared" si="1143"/>
        <v/>
      </c>
      <c r="BJ1684" s="36" t="str">
        <f t="shared" si="1144"/>
        <v/>
      </c>
      <c r="BK1684" s="36" t="str">
        <f t="shared" si="1145"/>
        <v/>
      </c>
      <c r="BL1684" s="36" t="str">
        <f t="shared" si="1146"/>
        <v/>
      </c>
      <c r="BM1684" s="36" t="str">
        <f t="shared" si="1147"/>
        <v/>
      </c>
      <c r="BN1684" s="38" t="e">
        <f t="shared" si="1106"/>
        <v>#DIV/0!</v>
      </c>
      <c r="BO1684" s="38" t="e">
        <f t="shared" si="1107"/>
        <v>#DIV/0!</v>
      </c>
      <c r="BP1684" s="39" t="str">
        <f t="shared" si="1108"/>
        <v/>
      </c>
      <c r="BQ1684" s="39" t="str">
        <f t="shared" si="1109"/>
        <v/>
      </c>
      <c r="BR1684" s="39" t="str">
        <f t="shared" si="1110"/>
        <v/>
      </c>
      <c r="BS1684" s="39" t="str">
        <f t="shared" si="1111"/>
        <v/>
      </c>
      <c r="BT1684" s="39" t="str">
        <f t="shared" si="1112"/>
        <v/>
      </c>
      <c r="BU1684" s="39" t="str">
        <f t="shared" si="1113"/>
        <v/>
      </c>
      <c r="BV1684" s="39" t="str">
        <f t="shared" si="1114"/>
        <v/>
      </c>
      <c r="BW1684" s="39" t="str">
        <f t="shared" si="1115"/>
        <v/>
      </c>
      <c r="BX1684" s="39" t="str">
        <f t="shared" si="1116"/>
        <v/>
      </c>
      <c r="BY1684" s="39" t="str">
        <f t="shared" si="1117"/>
        <v/>
      </c>
      <c r="BZ1684" s="39" t="str">
        <f t="shared" si="1118"/>
        <v/>
      </c>
      <c r="CA1684" s="39" t="str">
        <f t="shared" si="1119"/>
        <v/>
      </c>
      <c r="CB1684" s="39" t="str">
        <f t="shared" si="1120"/>
        <v/>
      </c>
      <c r="CC1684" s="39" t="str">
        <f t="shared" si="1121"/>
        <v/>
      </c>
      <c r="CD1684" s="39" t="str">
        <f t="shared" si="1122"/>
        <v/>
      </c>
      <c r="CE1684" s="39" t="str">
        <f t="shared" si="1123"/>
        <v/>
      </c>
      <c r="CF1684" s="39" t="str">
        <f t="shared" si="1124"/>
        <v/>
      </c>
      <c r="CG1684" s="39" t="str">
        <f t="shared" si="1125"/>
        <v/>
      </c>
      <c r="CH1684" s="39" t="str">
        <f t="shared" si="1126"/>
        <v/>
      </c>
      <c r="CI1684" s="39" t="str">
        <f t="shared" si="1127"/>
        <v/>
      </c>
    </row>
    <row r="1685" spans="1:87">
      <c r="A1685" s="18"/>
      <c r="B1685" s="15" t="str">
        <f>'Gene Table'!E1684</f>
        <v>hsa-miR-4999-5p</v>
      </c>
      <c r="C1685" s="15" t="str">
        <f>'Gene Table'!B1684</f>
        <v>G02</v>
      </c>
      <c r="D1685" s="16" t="str">
        <f>IF(SUM('Test Sample Data'!D$3:D$98)&gt;10,IF(AND(ISNUMBER('Test Sample Data'!D1684),'Test Sample Data'!D1684&lt;$B$1,'Test Sample Data'!D1684&gt;0),'Test Sample Data'!D1684,$B$1),"")</f>
        <v/>
      </c>
      <c r="E1685" s="17" t="str">
        <f>IF(SUM('Test Sample Data'!E$3:E$98)&gt;10,IF(AND(ISNUMBER('Test Sample Data'!E1684),'Test Sample Data'!E1684&lt;$B$1,'Test Sample Data'!E1684&gt;0),'Test Sample Data'!E1684,$B$1),"")</f>
        <v/>
      </c>
      <c r="F1685" s="17" t="str">
        <f>IF(SUM('Test Sample Data'!F$3:F$98)&gt;10,IF(AND(ISNUMBER('Test Sample Data'!F1684),'Test Sample Data'!F1684&lt;$B$1,'Test Sample Data'!F1684&gt;0),'Test Sample Data'!F1684,$B$1),"")</f>
        <v/>
      </c>
      <c r="G1685" s="17" t="str">
        <f>IF(SUM('Test Sample Data'!G$3:G$98)&gt;10,IF(AND(ISNUMBER('Test Sample Data'!G1684),'Test Sample Data'!G1684&lt;$B$1,'Test Sample Data'!G1684&gt;0),'Test Sample Data'!G1684,$B$1),"")</f>
        <v/>
      </c>
      <c r="H1685" s="17" t="str">
        <f>IF(SUM('Test Sample Data'!H$3:H$98)&gt;10,IF(AND(ISNUMBER('Test Sample Data'!H1684),'Test Sample Data'!H1684&lt;$B$1,'Test Sample Data'!H1684&gt;0),'Test Sample Data'!H1684,$B$1),"")</f>
        <v/>
      </c>
      <c r="I1685" s="17" t="str">
        <f>IF(SUM('Test Sample Data'!I$3:I$98)&gt;10,IF(AND(ISNUMBER('Test Sample Data'!I1684),'Test Sample Data'!I1684&lt;$B$1,'Test Sample Data'!I1684&gt;0),'Test Sample Data'!I1684,$B$1),"")</f>
        <v/>
      </c>
      <c r="J1685" s="17" t="str">
        <f>IF(SUM('Test Sample Data'!J$3:J$98)&gt;10,IF(AND(ISNUMBER('Test Sample Data'!J1684),'Test Sample Data'!J1684&lt;$B$1,'Test Sample Data'!J1684&gt;0),'Test Sample Data'!J1684,$B$1),"")</f>
        <v/>
      </c>
      <c r="K1685" s="17" t="str">
        <f>IF(SUM('Test Sample Data'!K$3:K$98)&gt;10,IF(AND(ISNUMBER('Test Sample Data'!K1684),'Test Sample Data'!K1684&lt;$B$1,'Test Sample Data'!K1684&gt;0),'Test Sample Data'!K1684,$B$1),"")</f>
        <v/>
      </c>
      <c r="L1685" s="17" t="str">
        <f>IF(SUM('Test Sample Data'!L$3:L$98)&gt;10,IF(AND(ISNUMBER('Test Sample Data'!L1684),'Test Sample Data'!L1684&lt;$B$1,'Test Sample Data'!L1684&gt;0),'Test Sample Data'!L1684,$B$1),"")</f>
        <v/>
      </c>
      <c r="M1685" s="17" t="str">
        <f>IF(SUM('Test Sample Data'!M$3:M$98)&gt;10,IF(AND(ISNUMBER('Test Sample Data'!M1684),'Test Sample Data'!M1684&lt;$B$1,'Test Sample Data'!M1684&gt;0),'Test Sample Data'!M1684,$B$1),"")</f>
        <v/>
      </c>
      <c r="N1685" s="17" t="str">
        <f>'Gene Table'!E1684</f>
        <v>hsa-miR-4999-5p</v>
      </c>
      <c r="O1685" s="17" t="str">
        <f>'Gene Table'!B1684</f>
        <v>G02</v>
      </c>
      <c r="P1685" s="17" t="str">
        <f>IF(SUM('Control Sample Data'!D$3:D$98)&gt;10,IF(AND(ISNUMBER('Control Sample Data'!D1684),'Control Sample Data'!D1684&lt;$B$1,'Control Sample Data'!D1684&gt;0),'Control Sample Data'!D1684,$B$1),"")</f>
        <v/>
      </c>
      <c r="Q1685" s="17" t="str">
        <f>IF(SUM('Control Sample Data'!E$3:E$98)&gt;10,IF(AND(ISNUMBER('Control Sample Data'!E1684),'Control Sample Data'!E1684&lt;$B$1,'Control Sample Data'!E1684&gt;0),'Control Sample Data'!E1684,$B$1),"")</f>
        <v/>
      </c>
      <c r="R1685" s="17" t="str">
        <f>IF(SUM('Control Sample Data'!F$3:F$98)&gt;10,IF(AND(ISNUMBER('Control Sample Data'!F1684),'Control Sample Data'!F1684&lt;$B$1,'Control Sample Data'!F1684&gt;0),'Control Sample Data'!F1684,$B$1),"")</f>
        <v/>
      </c>
      <c r="S1685" s="17" t="str">
        <f>IF(SUM('Control Sample Data'!G$3:G$98)&gt;10,IF(AND(ISNUMBER('Control Sample Data'!G1684),'Control Sample Data'!G1684&lt;$B$1,'Control Sample Data'!G1684&gt;0),'Control Sample Data'!G1684,$B$1),"")</f>
        <v/>
      </c>
      <c r="T1685" s="17" t="str">
        <f>IF(SUM('Control Sample Data'!H$3:H$98)&gt;10,IF(AND(ISNUMBER('Control Sample Data'!H1684),'Control Sample Data'!H1684&lt;$B$1,'Control Sample Data'!H1684&gt;0),'Control Sample Data'!H1684,$B$1),"")</f>
        <v/>
      </c>
      <c r="U1685" s="17" t="str">
        <f>IF(SUM('Control Sample Data'!I$3:I$98)&gt;10,IF(AND(ISNUMBER('Control Sample Data'!I1684),'Control Sample Data'!I1684&lt;$B$1,'Control Sample Data'!I1684&gt;0),'Control Sample Data'!I1684,$B$1),"")</f>
        <v/>
      </c>
      <c r="V1685" s="17" t="str">
        <f>IF(SUM('Control Sample Data'!J$3:J$98)&gt;10,IF(AND(ISNUMBER('Control Sample Data'!J1684),'Control Sample Data'!J1684&lt;$B$1,'Control Sample Data'!J1684&gt;0),'Control Sample Data'!J1684,$B$1),"")</f>
        <v/>
      </c>
      <c r="W1685" s="17" t="str">
        <f>IF(SUM('Control Sample Data'!K$3:K$98)&gt;10,IF(AND(ISNUMBER('Control Sample Data'!K1684),'Control Sample Data'!K1684&lt;$B$1,'Control Sample Data'!K1684&gt;0),'Control Sample Data'!K1684,$B$1),"")</f>
        <v/>
      </c>
      <c r="X1685" s="17" t="str">
        <f>IF(SUM('Control Sample Data'!L$3:L$98)&gt;10,IF(AND(ISNUMBER('Control Sample Data'!L1684),'Control Sample Data'!L1684&lt;$B$1,'Control Sample Data'!L1684&gt;0),'Control Sample Data'!L1684,$B$1),"")</f>
        <v/>
      </c>
      <c r="Y1685" s="17" t="str">
        <f>IF(SUM('Control Sample Data'!M$3:M$98)&gt;10,IF(AND(ISNUMBER('Control Sample Data'!M1684),'Control Sample Data'!M1684&lt;$B$1,'Control Sample Data'!M1684&gt;0),'Control Sample Data'!M1684,$B$1),"")</f>
        <v/>
      </c>
      <c r="AT1685" s="36" t="str">
        <f t="shared" si="1128"/>
        <v/>
      </c>
      <c r="AU1685" s="36" t="str">
        <f t="shared" si="1129"/>
        <v/>
      </c>
      <c r="AV1685" s="36" t="str">
        <f t="shared" si="1130"/>
        <v/>
      </c>
      <c r="AW1685" s="36" t="str">
        <f t="shared" si="1131"/>
        <v/>
      </c>
      <c r="AX1685" s="36" t="str">
        <f t="shared" si="1132"/>
        <v/>
      </c>
      <c r="AY1685" s="36" t="str">
        <f t="shared" si="1133"/>
        <v/>
      </c>
      <c r="AZ1685" s="36" t="str">
        <f t="shared" si="1134"/>
        <v/>
      </c>
      <c r="BA1685" s="36" t="str">
        <f t="shared" si="1135"/>
        <v/>
      </c>
      <c r="BB1685" s="36" t="str">
        <f t="shared" si="1136"/>
        <v/>
      </c>
      <c r="BC1685" s="36" t="str">
        <f t="shared" si="1137"/>
        <v/>
      </c>
      <c r="BD1685" s="36" t="str">
        <f t="shared" si="1138"/>
        <v/>
      </c>
      <c r="BE1685" s="36" t="str">
        <f t="shared" si="1139"/>
        <v/>
      </c>
      <c r="BF1685" s="36" t="str">
        <f t="shared" si="1140"/>
        <v/>
      </c>
      <c r="BG1685" s="36" t="str">
        <f t="shared" si="1141"/>
        <v/>
      </c>
      <c r="BH1685" s="36" t="str">
        <f t="shared" si="1142"/>
        <v/>
      </c>
      <c r="BI1685" s="36" t="str">
        <f t="shared" si="1143"/>
        <v/>
      </c>
      <c r="BJ1685" s="36" t="str">
        <f t="shared" si="1144"/>
        <v/>
      </c>
      <c r="BK1685" s="36" t="str">
        <f t="shared" si="1145"/>
        <v/>
      </c>
      <c r="BL1685" s="36" t="str">
        <f t="shared" si="1146"/>
        <v/>
      </c>
      <c r="BM1685" s="36" t="str">
        <f t="shared" si="1147"/>
        <v/>
      </c>
      <c r="BN1685" s="38" t="e">
        <f t="shared" si="1106"/>
        <v>#DIV/0!</v>
      </c>
      <c r="BO1685" s="38" t="e">
        <f t="shared" si="1107"/>
        <v>#DIV/0!</v>
      </c>
      <c r="BP1685" s="39" t="str">
        <f t="shared" si="1108"/>
        <v/>
      </c>
      <c r="BQ1685" s="39" t="str">
        <f t="shared" si="1109"/>
        <v/>
      </c>
      <c r="BR1685" s="39" t="str">
        <f t="shared" si="1110"/>
        <v/>
      </c>
      <c r="BS1685" s="39" t="str">
        <f t="shared" si="1111"/>
        <v/>
      </c>
      <c r="BT1685" s="39" t="str">
        <f t="shared" si="1112"/>
        <v/>
      </c>
      <c r="BU1685" s="39" t="str">
        <f t="shared" si="1113"/>
        <v/>
      </c>
      <c r="BV1685" s="39" t="str">
        <f t="shared" si="1114"/>
        <v/>
      </c>
      <c r="BW1685" s="39" t="str">
        <f t="shared" si="1115"/>
        <v/>
      </c>
      <c r="BX1685" s="39" t="str">
        <f t="shared" si="1116"/>
        <v/>
      </c>
      <c r="BY1685" s="39" t="str">
        <f t="shared" si="1117"/>
        <v/>
      </c>
      <c r="BZ1685" s="39" t="str">
        <f t="shared" si="1118"/>
        <v/>
      </c>
      <c r="CA1685" s="39" t="str">
        <f t="shared" si="1119"/>
        <v/>
      </c>
      <c r="CB1685" s="39" t="str">
        <f t="shared" si="1120"/>
        <v/>
      </c>
      <c r="CC1685" s="39" t="str">
        <f t="shared" si="1121"/>
        <v/>
      </c>
      <c r="CD1685" s="39" t="str">
        <f t="shared" si="1122"/>
        <v/>
      </c>
      <c r="CE1685" s="39" t="str">
        <f t="shared" si="1123"/>
        <v/>
      </c>
      <c r="CF1685" s="39" t="str">
        <f t="shared" si="1124"/>
        <v/>
      </c>
      <c r="CG1685" s="39" t="str">
        <f t="shared" si="1125"/>
        <v/>
      </c>
      <c r="CH1685" s="39" t="str">
        <f t="shared" si="1126"/>
        <v/>
      </c>
      <c r="CI1685" s="39" t="str">
        <f t="shared" si="1127"/>
        <v/>
      </c>
    </row>
    <row r="1686" spans="1:87">
      <c r="A1686" s="18"/>
      <c r="B1686" s="15" t="str">
        <f>'Gene Table'!E1685</f>
        <v>hsa-miR-4757-5p</v>
      </c>
      <c r="C1686" s="15" t="str">
        <f>'Gene Table'!B1685</f>
        <v>G03</v>
      </c>
      <c r="D1686" s="16" t="str">
        <f>IF(SUM('Test Sample Data'!D$3:D$98)&gt;10,IF(AND(ISNUMBER('Test Sample Data'!D1685),'Test Sample Data'!D1685&lt;$B$1,'Test Sample Data'!D1685&gt;0),'Test Sample Data'!D1685,$B$1),"")</f>
        <v/>
      </c>
      <c r="E1686" s="17" t="str">
        <f>IF(SUM('Test Sample Data'!E$3:E$98)&gt;10,IF(AND(ISNUMBER('Test Sample Data'!E1685),'Test Sample Data'!E1685&lt;$B$1,'Test Sample Data'!E1685&gt;0),'Test Sample Data'!E1685,$B$1),"")</f>
        <v/>
      </c>
      <c r="F1686" s="17" t="str">
        <f>IF(SUM('Test Sample Data'!F$3:F$98)&gt;10,IF(AND(ISNUMBER('Test Sample Data'!F1685),'Test Sample Data'!F1685&lt;$B$1,'Test Sample Data'!F1685&gt;0),'Test Sample Data'!F1685,$B$1),"")</f>
        <v/>
      </c>
      <c r="G1686" s="17" t="str">
        <f>IF(SUM('Test Sample Data'!G$3:G$98)&gt;10,IF(AND(ISNUMBER('Test Sample Data'!G1685),'Test Sample Data'!G1685&lt;$B$1,'Test Sample Data'!G1685&gt;0),'Test Sample Data'!G1685,$B$1),"")</f>
        <v/>
      </c>
      <c r="H1686" s="17" t="str">
        <f>IF(SUM('Test Sample Data'!H$3:H$98)&gt;10,IF(AND(ISNUMBER('Test Sample Data'!H1685),'Test Sample Data'!H1685&lt;$B$1,'Test Sample Data'!H1685&gt;0),'Test Sample Data'!H1685,$B$1),"")</f>
        <v/>
      </c>
      <c r="I1686" s="17" t="str">
        <f>IF(SUM('Test Sample Data'!I$3:I$98)&gt;10,IF(AND(ISNUMBER('Test Sample Data'!I1685),'Test Sample Data'!I1685&lt;$B$1,'Test Sample Data'!I1685&gt;0),'Test Sample Data'!I1685,$B$1),"")</f>
        <v/>
      </c>
      <c r="J1686" s="17" t="str">
        <f>IF(SUM('Test Sample Data'!J$3:J$98)&gt;10,IF(AND(ISNUMBER('Test Sample Data'!J1685),'Test Sample Data'!J1685&lt;$B$1,'Test Sample Data'!J1685&gt;0),'Test Sample Data'!J1685,$B$1),"")</f>
        <v/>
      </c>
      <c r="K1686" s="17" t="str">
        <f>IF(SUM('Test Sample Data'!K$3:K$98)&gt;10,IF(AND(ISNUMBER('Test Sample Data'!K1685),'Test Sample Data'!K1685&lt;$B$1,'Test Sample Data'!K1685&gt;0),'Test Sample Data'!K1685,$B$1),"")</f>
        <v/>
      </c>
      <c r="L1686" s="17" t="str">
        <f>IF(SUM('Test Sample Data'!L$3:L$98)&gt;10,IF(AND(ISNUMBER('Test Sample Data'!L1685),'Test Sample Data'!L1685&lt;$B$1,'Test Sample Data'!L1685&gt;0),'Test Sample Data'!L1685,$B$1),"")</f>
        <v/>
      </c>
      <c r="M1686" s="17" t="str">
        <f>IF(SUM('Test Sample Data'!M$3:M$98)&gt;10,IF(AND(ISNUMBER('Test Sample Data'!M1685),'Test Sample Data'!M1685&lt;$B$1,'Test Sample Data'!M1685&gt;0),'Test Sample Data'!M1685,$B$1),"")</f>
        <v/>
      </c>
      <c r="N1686" s="17" t="str">
        <f>'Gene Table'!E1685</f>
        <v>hsa-miR-4757-5p</v>
      </c>
      <c r="O1686" s="17" t="str">
        <f>'Gene Table'!B1685</f>
        <v>G03</v>
      </c>
      <c r="P1686" s="17" t="str">
        <f>IF(SUM('Control Sample Data'!D$3:D$98)&gt;10,IF(AND(ISNUMBER('Control Sample Data'!D1685),'Control Sample Data'!D1685&lt;$B$1,'Control Sample Data'!D1685&gt;0),'Control Sample Data'!D1685,$B$1),"")</f>
        <v/>
      </c>
      <c r="Q1686" s="17" t="str">
        <f>IF(SUM('Control Sample Data'!E$3:E$98)&gt;10,IF(AND(ISNUMBER('Control Sample Data'!E1685),'Control Sample Data'!E1685&lt;$B$1,'Control Sample Data'!E1685&gt;0),'Control Sample Data'!E1685,$B$1),"")</f>
        <v/>
      </c>
      <c r="R1686" s="17" t="str">
        <f>IF(SUM('Control Sample Data'!F$3:F$98)&gt;10,IF(AND(ISNUMBER('Control Sample Data'!F1685),'Control Sample Data'!F1685&lt;$B$1,'Control Sample Data'!F1685&gt;0),'Control Sample Data'!F1685,$B$1),"")</f>
        <v/>
      </c>
      <c r="S1686" s="17" t="str">
        <f>IF(SUM('Control Sample Data'!G$3:G$98)&gt;10,IF(AND(ISNUMBER('Control Sample Data'!G1685),'Control Sample Data'!G1685&lt;$B$1,'Control Sample Data'!G1685&gt;0),'Control Sample Data'!G1685,$B$1),"")</f>
        <v/>
      </c>
      <c r="T1686" s="17" t="str">
        <f>IF(SUM('Control Sample Data'!H$3:H$98)&gt;10,IF(AND(ISNUMBER('Control Sample Data'!H1685),'Control Sample Data'!H1685&lt;$B$1,'Control Sample Data'!H1685&gt;0),'Control Sample Data'!H1685,$B$1),"")</f>
        <v/>
      </c>
      <c r="U1686" s="17" t="str">
        <f>IF(SUM('Control Sample Data'!I$3:I$98)&gt;10,IF(AND(ISNUMBER('Control Sample Data'!I1685),'Control Sample Data'!I1685&lt;$B$1,'Control Sample Data'!I1685&gt;0),'Control Sample Data'!I1685,$B$1),"")</f>
        <v/>
      </c>
      <c r="V1686" s="17" t="str">
        <f>IF(SUM('Control Sample Data'!J$3:J$98)&gt;10,IF(AND(ISNUMBER('Control Sample Data'!J1685),'Control Sample Data'!J1685&lt;$B$1,'Control Sample Data'!J1685&gt;0),'Control Sample Data'!J1685,$B$1),"")</f>
        <v/>
      </c>
      <c r="W1686" s="17" t="str">
        <f>IF(SUM('Control Sample Data'!K$3:K$98)&gt;10,IF(AND(ISNUMBER('Control Sample Data'!K1685),'Control Sample Data'!K1685&lt;$B$1,'Control Sample Data'!K1685&gt;0),'Control Sample Data'!K1685,$B$1),"")</f>
        <v/>
      </c>
      <c r="X1686" s="17" t="str">
        <f>IF(SUM('Control Sample Data'!L$3:L$98)&gt;10,IF(AND(ISNUMBER('Control Sample Data'!L1685),'Control Sample Data'!L1685&lt;$B$1,'Control Sample Data'!L1685&gt;0),'Control Sample Data'!L1685,$B$1),"")</f>
        <v/>
      </c>
      <c r="Y1686" s="17" t="str">
        <f>IF(SUM('Control Sample Data'!M$3:M$98)&gt;10,IF(AND(ISNUMBER('Control Sample Data'!M1685),'Control Sample Data'!M1685&lt;$B$1,'Control Sample Data'!M1685&gt;0),'Control Sample Data'!M1685,$B$1),"")</f>
        <v/>
      </c>
      <c r="AT1686" s="36" t="str">
        <f t="shared" si="1128"/>
        <v/>
      </c>
      <c r="AU1686" s="36" t="str">
        <f t="shared" si="1129"/>
        <v/>
      </c>
      <c r="AV1686" s="36" t="str">
        <f t="shared" si="1130"/>
        <v/>
      </c>
      <c r="AW1686" s="36" t="str">
        <f t="shared" si="1131"/>
        <v/>
      </c>
      <c r="AX1686" s="36" t="str">
        <f t="shared" si="1132"/>
        <v/>
      </c>
      <c r="AY1686" s="36" t="str">
        <f t="shared" si="1133"/>
        <v/>
      </c>
      <c r="AZ1686" s="36" t="str">
        <f t="shared" si="1134"/>
        <v/>
      </c>
      <c r="BA1686" s="36" t="str">
        <f t="shared" si="1135"/>
        <v/>
      </c>
      <c r="BB1686" s="36" t="str">
        <f t="shared" si="1136"/>
        <v/>
      </c>
      <c r="BC1686" s="36" t="str">
        <f t="shared" si="1137"/>
        <v/>
      </c>
      <c r="BD1686" s="36" t="str">
        <f t="shared" si="1138"/>
        <v/>
      </c>
      <c r="BE1686" s="36" t="str">
        <f t="shared" si="1139"/>
        <v/>
      </c>
      <c r="BF1686" s="36" t="str">
        <f t="shared" si="1140"/>
        <v/>
      </c>
      <c r="BG1686" s="36" t="str">
        <f t="shared" si="1141"/>
        <v/>
      </c>
      <c r="BH1686" s="36" t="str">
        <f t="shared" si="1142"/>
        <v/>
      </c>
      <c r="BI1686" s="36" t="str">
        <f t="shared" si="1143"/>
        <v/>
      </c>
      <c r="BJ1686" s="36" t="str">
        <f t="shared" si="1144"/>
        <v/>
      </c>
      <c r="BK1686" s="36" t="str">
        <f t="shared" si="1145"/>
        <v/>
      </c>
      <c r="BL1686" s="36" t="str">
        <f t="shared" si="1146"/>
        <v/>
      </c>
      <c r="BM1686" s="36" t="str">
        <f t="shared" si="1147"/>
        <v/>
      </c>
      <c r="BN1686" s="38" t="e">
        <f t="shared" si="1106"/>
        <v>#DIV/0!</v>
      </c>
      <c r="BO1686" s="38" t="e">
        <f t="shared" si="1107"/>
        <v>#DIV/0!</v>
      </c>
      <c r="BP1686" s="39" t="str">
        <f t="shared" si="1108"/>
        <v/>
      </c>
      <c r="BQ1686" s="39" t="str">
        <f t="shared" si="1109"/>
        <v/>
      </c>
      <c r="BR1686" s="39" t="str">
        <f t="shared" si="1110"/>
        <v/>
      </c>
      <c r="BS1686" s="39" t="str">
        <f t="shared" si="1111"/>
        <v/>
      </c>
      <c r="BT1686" s="39" t="str">
        <f t="shared" si="1112"/>
        <v/>
      </c>
      <c r="BU1686" s="39" t="str">
        <f t="shared" si="1113"/>
        <v/>
      </c>
      <c r="BV1686" s="39" t="str">
        <f t="shared" si="1114"/>
        <v/>
      </c>
      <c r="BW1686" s="39" t="str">
        <f t="shared" si="1115"/>
        <v/>
      </c>
      <c r="BX1686" s="39" t="str">
        <f t="shared" si="1116"/>
        <v/>
      </c>
      <c r="BY1686" s="39" t="str">
        <f t="shared" si="1117"/>
        <v/>
      </c>
      <c r="BZ1686" s="39" t="str">
        <f t="shared" si="1118"/>
        <v/>
      </c>
      <c r="CA1686" s="39" t="str">
        <f t="shared" si="1119"/>
        <v/>
      </c>
      <c r="CB1686" s="39" t="str">
        <f t="shared" si="1120"/>
        <v/>
      </c>
      <c r="CC1686" s="39" t="str">
        <f t="shared" si="1121"/>
        <v/>
      </c>
      <c r="CD1686" s="39" t="str">
        <f t="shared" si="1122"/>
        <v/>
      </c>
      <c r="CE1686" s="39" t="str">
        <f t="shared" si="1123"/>
        <v/>
      </c>
      <c r="CF1686" s="39" t="str">
        <f t="shared" si="1124"/>
        <v/>
      </c>
      <c r="CG1686" s="39" t="str">
        <f t="shared" si="1125"/>
        <v/>
      </c>
      <c r="CH1686" s="39" t="str">
        <f t="shared" si="1126"/>
        <v/>
      </c>
      <c r="CI1686" s="39" t="str">
        <f t="shared" si="1127"/>
        <v/>
      </c>
    </row>
    <row r="1687" spans="1:87">
      <c r="A1687" s="18"/>
      <c r="B1687" s="15" t="str">
        <f>'Gene Table'!E1686</f>
        <v>hsa-miR-4999-3p</v>
      </c>
      <c r="C1687" s="15" t="str">
        <f>'Gene Table'!B1686</f>
        <v>G04</v>
      </c>
      <c r="D1687" s="16" t="str">
        <f>IF(SUM('Test Sample Data'!D$3:D$98)&gt;10,IF(AND(ISNUMBER('Test Sample Data'!D1686),'Test Sample Data'!D1686&lt;$B$1,'Test Sample Data'!D1686&gt;0),'Test Sample Data'!D1686,$B$1),"")</f>
        <v/>
      </c>
      <c r="E1687" s="17" t="str">
        <f>IF(SUM('Test Sample Data'!E$3:E$98)&gt;10,IF(AND(ISNUMBER('Test Sample Data'!E1686),'Test Sample Data'!E1686&lt;$B$1,'Test Sample Data'!E1686&gt;0),'Test Sample Data'!E1686,$B$1),"")</f>
        <v/>
      </c>
      <c r="F1687" s="17" t="str">
        <f>IF(SUM('Test Sample Data'!F$3:F$98)&gt;10,IF(AND(ISNUMBER('Test Sample Data'!F1686),'Test Sample Data'!F1686&lt;$B$1,'Test Sample Data'!F1686&gt;0),'Test Sample Data'!F1686,$B$1),"")</f>
        <v/>
      </c>
      <c r="G1687" s="17" t="str">
        <f>IF(SUM('Test Sample Data'!G$3:G$98)&gt;10,IF(AND(ISNUMBER('Test Sample Data'!G1686),'Test Sample Data'!G1686&lt;$B$1,'Test Sample Data'!G1686&gt;0),'Test Sample Data'!G1686,$B$1),"")</f>
        <v/>
      </c>
      <c r="H1687" s="17" t="str">
        <f>IF(SUM('Test Sample Data'!H$3:H$98)&gt;10,IF(AND(ISNUMBER('Test Sample Data'!H1686),'Test Sample Data'!H1686&lt;$B$1,'Test Sample Data'!H1686&gt;0),'Test Sample Data'!H1686,$B$1),"")</f>
        <v/>
      </c>
      <c r="I1687" s="17" t="str">
        <f>IF(SUM('Test Sample Data'!I$3:I$98)&gt;10,IF(AND(ISNUMBER('Test Sample Data'!I1686),'Test Sample Data'!I1686&lt;$B$1,'Test Sample Data'!I1686&gt;0),'Test Sample Data'!I1686,$B$1),"")</f>
        <v/>
      </c>
      <c r="J1687" s="17" t="str">
        <f>IF(SUM('Test Sample Data'!J$3:J$98)&gt;10,IF(AND(ISNUMBER('Test Sample Data'!J1686),'Test Sample Data'!J1686&lt;$B$1,'Test Sample Data'!J1686&gt;0),'Test Sample Data'!J1686,$B$1),"")</f>
        <v/>
      </c>
      <c r="K1687" s="17" t="str">
        <f>IF(SUM('Test Sample Data'!K$3:K$98)&gt;10,IF(AND(ISNUMBER('Test Sample Data'!K1686),'Test Sample Data'!K1686&lt;$B$1,'Test Sample Data'!K1686&gt;0),'Test Sample Data'!K1686,$B$1),"")</f>
        <v/>
      </c>
      <c r="L1687" s="17" t="str">
        <f>IF(SUM('Test Sample Data'!L$3:L$98)&gt;10,IF(AND(ISNUMBER('Test Sample Data'!L1686),'Test Sample Data'!L1686&lt;$B$1,'Test Sample Data'!L1686&gt;0),'Test Sample Data'!L1686,$B$1),"")</f>
        <v/>
      </c>
      <c r="M1687" s="17" t="str">
        <f>IF(SUM('Test Sample Data'!M$3:M$98)&gt;10,IF(AND(ISNUMBER('Test Sample Data'!M1686),'Test Sample Data'!M1686&lt;$B$1,'Test Sample Data'!M1686&gt;0),'Test Sample Data'!M1686,$B$1),"")</f>
        <v/>
      </c>
      <c r="N1687" s="17" t="str">
        <f>'Gene Table'!E1686</f>
        <v>hsa-miR-4999-3p</v>
      </c>
      <c r="O1687" s="17" t="str">
        <f>'Gene Table'!B1686</f>
        <v>G04</v>
      </c>
      <c r="P1687" s="17" t="str">
        <f>IF(SUM('Control Sample Data'!D$3:D$98)&gt;10,IF(AND(ISNUMBER('Control Sample Data'!D1686),'Control Sample Data'!D1686&lt;$B$1,'Control Sample Data'!D1686&gt;0),'Control Sample Data'!D1686,$B$1),"")</f>
        <v/>
      </c>
      <c r="Q1687" s="17" t="str">
        <f>IF(SUM('Control Sample Data'!E$3:E$98)&gt;10,IF(AND(ISNUMBER('Control Sample Data'!E1686),'Control Sample Data'!E1686&lt;$B$1,'Control Sample Data'!E1686&gt;0),'Control Sample Data'!E1686,$B$1),"")</f>
        <v/>
      </c>
      <c r="R1687" s="17" t="str">
        <f>IF(SUM('Control Sample Data'!F$3:F$98)&gt;10,IF(AND(ISNUMBER('Control Sample Data'!F1686),'Control Sample Data'!F1686&lt;$B$1,'Control Sample Data'!F1686&gt;0),'Control Sample Data'!F1686,$B$1),"")</f>
        <v/>
      </c>
      <c r="S1687" s="17" t="str">
        <f>IF(SUM('Control Sample Data'!G$3:G$98)&gt;10,IF(AND(ISNUMBER('Control Sample Data'!G1686),'Control Sample Data'!G1686&lt;$B$1,'Control Sample Data'!G1686&gt;0),'Control Sample Data'!G1686,$B$1),"")</f>
        <v/>
      </c>
      <c r="T1687" s="17" t="str">
        <f>IF(SUM('Control Sample Data'!H$3:H$98)&gt;10,IF(AND(ISNUMBER('Control Sample Data'!H1686),'Control Sample Data'!H1686&lt;$B$1,'Control Sample Data'!H1686&gt;0),'Control Sample Data'!H1686,$B$1),"")</f>
        <v/>
      </c>
      <c r="U1687" s="17" t="str">
        <f>IF(SUM('Control Sample Data'!I$3:I$98)&gt;10,IF(AND(ISNUMBER('Control Sample Data'!I1686),'Control Sample Data'!I1686&lt;$B$1,'Control Sample Data'!I1686&gt;0),'Control Sample Data'!I1686,$B$1),"")</f>
        <v/>
      </c>
      <c r="V1687" s="17" t="str">
        <f>IF(SUM('Control Sample Data'!J$3:J$98)&gt;10,IF(AND(ISNUMBER('Control Sample Data'!J1686),'Control Sample Data'!J1686&lt;$B$1,'Control Sample Data'!J1686&gt;0),'Control Sample Data'!J1686,$B$1),"")</f>
        <v/>
      </c>
      <c r="W1687" s="17" t="str">
        <f>IF(SUM('Control Sample Data'!K$3:K$98)&gt;10,IF(AND(ISNUMBER('Control Sample Data'!K1686),'Control Sample Data'!K1686&lt;$B$1,'Control Sample Data'!K1686&gt;0),'Control Sample Data'!K1686,$B$1),"")</f>
        <v/>
      </c>
      <c r="X1687" s="17" t="str">
        <f>IF(SUM('Control Sample Data'!L$3:L$98)&gt;10,IF(AND(ISNUMBER('Control Sample Data'!L1686),'Control Sample Data'!L1686&lt;$B$1,'Control Sample Data'!L1686&gt;0),'Control Sample Data'!L1686,$B$1),"")</f>
        <v/>
      </c>
      <c r="Y1687" s="17" t="str">
        <f>IF(SUM('Control Sample Data'!M$3:M$98)&gt;10,IF(AND(ISNUMBER('Control Sample Data'!M1686),'Control Sample Data'!M1686&lt;$B$1,'Control Sample Data'!M1686&gt;0),'Control Sample Data'!M1686,$B$1),"")</f>
        <v/>
      </c>
      <c r="AT1687" s="36" t="str">
        <f t="shared" si="1128"/>
        <v/>
      </c>
      <c r="AU1687" s="36" t="str">
        <f t="shared" si="1129"/>
        <v/>
      </c>
      <c r="AV1687" s="36" t="str">
        <f t="shared" si="1130"/>
        <v/>
      </c>
      <c r="AW1687" s="36" t="str">
        <f t="shared" si="1131"/>
        <v/>
      </c>
      <c r="AX1687" s="36" t="str">
        <f t="shared" si="1132"/>
        <v/>
      </c>
      <c r="AY1687" s="36" t="str">
        <f t="shared" si="1133"/>
        <v/>
      </c>
      <c r="AZ1687" s="36" t="str">
        <f t="shared" si="1134"/>
        <v/>
      </c>
      <c r="BA1687" s="36" t="str">
        <f t="shared" si="1135"/>
        <v/>
      </c>
      <c r="BB1687" s="36" t="str">
        <f t="shared" si="1136"/>
        <v/>
      </c>
      <c r="BC1687" s="36" t="str">
        <f t="shared" si="1137"/>
        <v/>
      </c>
      <c r="BD1687" s="36" t="str">
        <f t="shared" si="1138"/>
        <v/>
      </c>
      <c r="BE1687" s="36" t="str">
        <f t="shared" si="1139"/>
        <v/>
      </c>
      <c r="BF1687" s="36" t="str">
        <f t="shared" si="1140"/>
        <v/>
      </c>
      <c r="BG1687" s="36" t="str">
        <f t="shared" si="1141"/>
        <v/>
      </c>
      <c r="BH1687" s="36" t="str">
        <f t="shared" si="1142"/>
        <v/>
      </c>
      <c r="BI1687" s="36" t="str">
        <f t="shared" si="1143"/>
        <v/>
      </c>
      <c r="BJ1687" s="36" t="str">
        <f t="shared" si="1144"/>
        <v/>
      </c>
      <c r="BK1687" s="36" t="str">
        <f t="shared" si="1145"/>
        <v/>
      </c>
      <c r="BL1687" s="36" t="str">
        <f t="shared" si="1146"/>
        <v/>
      </c>
      <c r="BM1687" s="36" t="str">
        <f t="shared" si="1147"/>
        <v/>
      </c>
      <c r="BN1687" s="38" t="e">
        <f t="shared" si="1106"/>
        <v>#DIV/0!</v>
      </c>
      <c r="BO1687" s="38" t="e">
        <f t="shared" si="1107"/>
        <v>#DIV/0!</v>
      </c>
      <c r="BP1687" s="39" t="str">
        <f t="shared" si="1108"/>
        <v/>
      </c>
      <c r="BQ1687" s="39" t="str">
        <f t="shared" si="1109"/>
        <v/>
      </c>
      <c r="BR1687" s="39" t="str">
        <f t="shared" si="1110"/>
        <v/>
      </c>
      <c r="BS1687" s="39" t="str">
        <f t="shared" si="1111"/>
        <v/>
      </c>
      <c r="BT1687" s="39" t="str">
        <f t="shared" si="1112"/>
        <v/>
      </c>
      <c r="BU1687" s="39" t="str">
        <f t="shared" si="1113"/>
        <v/>
      </c>
      <c r="BV1687" s="39" t="str">
        <f t="shared" si="1114"/>
        <v/>
      </c>
      <c r="BW1687" s="39" t="str">
        <f t="shared" si="1115"/>
        <v/>
      </c>
      <c r="BX1687" s="39" t="str">
        <f t="shared" si="1116"/>
        <v/>
      </c>
      <c r="BY1687" s="39" t="str">
        <f t="shared" si="1117"/>
        <v/>
      </c>
      <c r="BZ1687" s="39" t="str">
        <f t="shared" si="1118"/>
        <v/>
      </c>
      <c r="CA1687" s="39" t="str">
        <f t="shared" si="1119"/>
        <v/>
      </c>
      <c r="CB1687" s="39" t="str">
        <f t="shared" si="1120"/>
        <v/>
      </c>
      <c r="CC1687" s="39" t="str">
        <f t="shared" si="1121"/>
        <v/>
      </c>
      <c r="CD1687" s="39" t="str">
        <f t="shared" si="1122"/>
        <v/>
      </c>
      <c r="CE1687" s="39" t="str">
        <f t="shared" si="1123"/>
        <v/>
      </c>
      <c r="CF1687" s="39" t="str">
        <f t="shared" si="1124"/>
        <v/>
      </c>
      <c r="CG1687" s="39" t="str">
        <f t="shared" si="1125"/>
        <v/>
      </c>
      <c r="CH1687" s="39" t="str">
        <f t="shared" si="1126"/>
        <v/>
      </c>
      <c r="CI1687" s="39" t="str">
        <f t="shared" si="1127"/>
        <v/>
      </c>
    </row>
    <row r="1688" spans="1:87">
      <c r="A1688" s="18"/>
      <c r="B1688" s="15" t="str">
        <f>'Gene Table'!E1687</f>
        <v>hsa-miR-4757-3p</v>
      </c>
      <c r="C1688" s="15" t="str">
        <f>'Gene Table'!B1687</f>
        <v>G05</v>
      </c>
      <c r="D1688" s="16" t="str">
        <f>IF(SUM('Test Sample Data'!D$3:D$98)&gt;10,IF(AND(ISNUMBER('Test Sample Data'!D1687),'Test Sample Data'!D1687&lt;$B$1,'Test Sample Data'!D1687&gt;0),'Test Sample Data'!D1687,$B$1),"")</f>
        <v/>
      </c>
      <c r="E1688" s="17" t="str">
        <f>IF(SUM('Test Sample Data'!E$3:E$98)&gt;10,IF(AND(ISNUMBER('Test Sample Data'!E1687),'Test Sample Data'!E1687&lt;$B$1,'Test Sample Data'!E1687&gt;0),'Test Sample Data'!E1687,$B$1),"")</f>
        <v/>
      </c>
      <c r="F1688" s="17" t="str">
        <f>IF(SUM('Test Sample Data'!F$3:F$98)&gt;10,IF(AND(ISNUMBER('Test Sample Data'!F1687),'Test Sample Data'!F1687&lt;$B$1,'Test Sample Data'!F1687&gt;0),'Test Sample Data'!F1687,$B$1),"")</f>
        <v/>
      </c>
      <c r="G1688" s="17" t="str">
        <f>IF(SUM('Test Sample Data'!G$3:G$98)&gt;10,IF(AND(ISNUMBER('Test Sample Data'!G1687),'Test Sample Data'!G1687&lt;$B$1,'Test Sample Data'!G1687&gt;0),'Test Sample Data'!G1687,$B$1),"")</f>
        <v/>
      </c>
      <c r="H1688" s="17" t="str">
        <f>IF(SUM('Test Sample Data'!H$3:H$98)&gt;10,IF(AND(ISNUMBER('Test Sample Data'!H1687),'Test Sample Data'!H1687&lt;$B$1,'Test Sample Data'!H1687&gt;0),'Test Sample Data'!H1687,$B$1),"")</f>
        <v/>
      </c>
      <c r="I1688" s="17" t="str">
        <f>IF(SUM('Test Sample Data'!I$3:I$98)&gt;10,IF(AND(ISNUMBER('Test Sample Data'!I1687),'Test Sample Data'!I1687&lt;$B$1,'Test Sample Data'!I1687&gt;0),'Test Sample Data'!I1687,$B$1),"")</f>
        <v/>
      </c>
      <c r="J1688" s="17" t="str">
        <f>IF(SUM('Test Sample Data'!J$3:J$98)&gt;10,IF(AND(ISNUMBER('Test Sample Data'!J1687),'Test Sample Data'!J1687&lt;$B$1,'Test Sample Data'!J1687&gt;0),'Test Sample Data'!J1687,$B$1),"")</f>
        <v/>
      </c>
      <c r="K1688" s="17" t="str">
        <f>IF(SUM('Test Sample Data'!K$3:K$98)&gt;10,IF(AND(ISNUMBER('Test Sample Data'!K1687),'Test Sample Data'!K1687&lt;$B$1,'Test Sample Data'!K1687&gt;0),'Test Sample Data'!K1687,$B$1),"")</f>
        <v/>
      </c>
      <c r="L1688" s="17" t="str">
        <f>IF(SUM('Test Sample Data'!L$3:L$98)&gt;10,IF(AND(ISNUMBER('Test Sample Data'!L1687),'Test Sample Data'!L1687&lt;$B$1,'Test Sample Data'!L1687&gt;0),'Test Sample Data'!L1687,$B$1),"")</f>
        <v/>
      </c>
      <c r="M1688" s="17" t="str">
        <f>IF(SUM('Test Sample Data'!M$3:M$98)&gt;10,IF(AND(ISNUMBER('Test Sample Data'!M1687),'Test Sample Data'!M1687&lt;$B$1,'Test Sample Data'!M1687&gt;0),'Test Sample Data'!M1687,$B$1),"")</f>
        <v/>
      </c>
      <c r="N1688" s="17" t="str">
        <f>'Gene Table'!E1687</f>
        <v>hsa-miR-4757-3p</v>
      </c>
      <c r="O1688" s="17" t="str">
        <f>'Gene Table'!B1687</f>
        <v>G05</v>
      </c>
      <c r="P1688" s="17" t="str">
        <f>IF(SUM('Control Sample Data'!D$3:D$98)&gt;10,IF(AND(ISNUMBER('Control Sample Data'!D1687),'Control Sample Data'!D1687&lt;$B$1,'Control Sample Data'!D1687&gt;0),'Control Sample Data'!D1687,$B$1),"")</f>
        <v/>
      </c>
      <c r="Q1688" s="17" t="str">
        <f>IF(SUM('Control Sample Data'!E$3:E$98)&gt;10,IF(AND(ISNUMBER('Control Sample Data'!E1687),'Control Sample Data'!E1687&lt;$B$1,'Control Sample Data'!E1687&gt;0),'Control Sample Data'!E1687,$B$1),"")</f>
        <v/>
      </c>
      <c r="R1688" s="17" t="str">
        <f>IF(SUM('Control Sample Data'!F$3:F$98)&gt;10,IF(AND(ISNUMBER('Control Sample Data'!F1687),'Control Sample Data'!F1687&lt;$B$1,'Control Sample Data'!F1687&gt;0),'Control Sample Data'!F1687,$B$1),"")</f>
        <v/>
      </c>
      <c r="S1688" s="17" t="str">
        <f>IF(SUM('Control Sample Data'!G$3:G$98)&gt;10,IF(AND(ISNUMBER('Control Sample Data'!G1687),'Control Sample Data'!G1687&lt;$B$1,'Control Sample Data'!G1687&gt;0),'Control Sample Data'!G1687,$B$1),"")</f>
        <v/>
      </c>
      <c r="T1688" s="17" t="str">
        <f>IF(SUM('Control Sample Data'!H$3:H$98)&gt;10,IF(AND(ISNUMBER('Control Sample Data'!H1687),'Control Sample Data'!H1687&lt;$B$1,'Control Sample Data'!H1687&gt;0),'Control Sample Data'!H1687,$B$1),"")</f>
        <v/>
      </c>
      <c r="U1688" s="17" t="str">
        <f>IF(SUM('Control Sample Data'!I$3:I$98)&gt;10,IF(AND(ISNUMBER('Control Sample Data'!I1687),'Control Sample Data'!I1687&lt;$B$1,'Control Sample Data'!I1687&gt;0),'Control Sample Data'!I1687,$B$1),"")</f>
        <v/>
      </c>
      <c r="V1688" s="17" t="str">
        <f>IF(SUM('Control Sample Data'!J$3:J$98)&gt;10,IF(AND(ISNUMBER('Control Sample Data'!J1687),'Control Sample Data'!J1687&lt;$B$1,'Control Sample Data'!J1687&gt;0),'Control Sample Data'!J1687,$B$1),"")</f>
        <v/>
      </c>
      <c r="W1688" s="17" t="str">
        <f>IF(SUM('Control Sample Data'!K$3:K$98)&gt;10,IF(AND(ISNUMBER('Control Sample Data'!K1687),'Control Sample Data'!K1687&lt;$B$1,'Control Sample Data'!K1687&gt;0),'Control Sample Data'!K1687,$B$1),"")</f>
        <v/>
      </c>
      <c r="X1688" s="17" t="str">
        <f>IF(SUM('Control Sample Data'!L$3:L$98)&gt;10,IF(AND(ISNUMBER('Control Sample Data'!L1687),'Control Sample Data'!L1687&lt;$B$1,'Control Sample Data'!L1687&gt;0),'Control Sample Data'!L1687,$B$1),"")</f>
        <v/>
      </c>
      <c r="Y1688" s="17" t="str">
        <f>IF(SUM('Control Sample Data'!M$3:M$98)&gt;10,IF(AND(ISNUMBER('Control Sample Data'!M1687),'Control Sample Data'!M1687&lt;$B$1,'Control Sample Data'!M1687&gt;0),'Control Sample Data'!M1687,$B$1),"")</f>
        <v/>
      </c>
      <c r="AT1688" s="36" t="str">
        <f t="shared" si="1128"/>
        <v/>
      </c>
      <c r="AU1688" s="36" t="str">
        <f t="shared" si="1129"/>
        <v/>
      </c>
      <c r="AV1688" s="36" t="str">
        <f t="shared" si="1130"/>
        <v/>
      </c>
      <c r="AW1688" s="36" t="str">
        <f t="shared" si="1131"/>
        <v/>
      </c>
      <c r="AX1688" s="36" t="str">
        <f t="shared" si="1132"/>
        <v/>
      </c>
      <c r="AY1688" s="36" t="str">
        <f t="shared" si="1133"/>
        <v/>
      </c>
      <c r="AZ1688" s="36" t="str">
        <f t="shared" si="1134"/>
        <v/>
      </c>
      <c r="BA1688" s="36" t="str">
        <f t="shared" si="1135"/>
        <v/>
      </c>
      <c r="BB1688" s="36" t="str">
        <f t="shared" si="1136"/>
        <v/>
      </c>
      <c r="BC1688" s="36" t="str">
        <f t="shared" si="1137"/>
        <v/>
      </c>
      <c r="BD1688" s="36" t="str">
        <f t="shared" si="1138"/>
        <v/>
      </c>
      <c r="BE1688" s="36" t="str">
        <f t="shared" si="1139"/>
        <v/>
      </c>
      <c r="BF1688" s="36" t="str">
        <f t="shared" si="1140"/>
        <v/>
      </c>
      <c r="BG1688" s="36" t="str">
        <f t="shared" si="1141"/>
        <v/>
      </c>
      <c r="BH1688" s="36" t="str">
        <f t="shared" si="1142"/>
        <v/>
      </c>
      <c r="BI1688" s="36" t="str">
        <f t="shared" si="1143"/>
        <v/>
      </c>
      <c r="BJ1688" s="36" t="str">
        <f t="shared" si="1144"/>
        <v/>
      </c>
      <c r="BK1688" s="36" t="str">
        <f t="shared" si="1145"/>
        <v/>
      </c>
      <c r="BL1688" s="36" t="str">
        <f t="shared" si="1146"/>
        <v/>
      </c>
      <c r="BM1688" s="36" t="str">
        <f t="shared" si="1147"/>
        <v/>
      </c>
      <c r="BN1688" s="38" t="e">
        <f t="shared" si="1106"/>
        <v>#DIV/0!</v>
      </c>
      <c r="BO1688" s="38" t="e">
        <f t="shared" si="1107"/>
        <v>#DIV/0!</v>
      </c>
      <c r="BP1688" s="39" t="str">
        <f t="shared" si="1108"/>
        <v/>
      </c>
      <c r="BQ1688" s="39" t="str">
        <f t="shared" si="1109"/>
        <v/>
      </c>
      <c r="BR1688" s="39" t="str">
        <f t="shared" si="1110"/>
        <v/>
      </c>
      <c r="BS1688" s="39" t="str">
        <f t="shared" si="1111"/>
        <v/>
      </c>
      <c r="BT1688" s="39" t="str">
        <f t="shared" si="1112"/>
        <v/>
      </c>
      <c r="BU1688" s="39" t="str">
        <f t="shared" si="1113"/>
        <v/>
      </c>
      <c r="BV1688" s="39" t="str">
        <f t="shared" si="1114"/>
        <v/>
      </c>
      <c r="BW1688" s="39" t="str">
        <f t="shared" si="1115"/>
        <v/>
      </c>
      <c r="BX1688" s="39" t="str">
        <f t="shared" si="1116"/>
        <v/>
      </c>
      <c r="BY1688" s="39" t="str">
        <f t="shared" si="1117"/>
        <v/>
      </c>
      <c r="BZ1688" s="39" t="str">
        <f t="shared" si="1118"/>
        <v/>
      </c>
      <c r="CA1688" s="39" t="str">
        <f t="shared" si="1119"/>
        <v/>
      </c>
      <c r="CB1688" s="39" t="str">
        <f t="shared" si="1120"/>
        <v/>
      </c>
      <c r="CC1688" s="39" t="str">
        <f t="shared" si="1121"/>
        <v/>
      </c>
      <c r="CD1688" s="39" t="str">
        <f t="shared" si="1122"/>
        <v/>
      </c>
      <c r="CE1688" s="39" t="str">
        <f t="shared" si="1123"/>
        <v/>
      </c>
      <c r="CF1688" s="39" t="str">
        <f t="shared" si="1124"/>
        <v/>
      </c>
      <c r="CG1688" s="39" t="str">
        <f t="shared" si="1125"/>
        <v/>
      </c>
      <c r="CH1688" s="39" t="str">
        <f t="shared" si="1126"/>
        <v/>
      </c>
      <c r="CI1688" s="39" t="str">
        <f t="shared" si="1127"/>
        <v/>
      </c>
    </row>
    <row r="1689" spans="1:87">
      <c r="A1689" s="18"/>
      <c r="B1689" s="15" t="str">
        <f>'Gene Table'!E1688</f>
        <v>hsa-miR-5000-5p</v>
      </c>
      <c r="C1689" s="15" t="str">
        <f>'Gene Table'!B1688</f>
        <v>G06</v>
      </c>
      <c r="D1689" s="16" t="str">
        <f>IF(SUM('Test Sample Data'!D$3:D$98)&gt;10,IF(AND(ISNUMBER('Test Sample Data'!D1688),'Test Sample Data'!D1688&lt;$B$1,'Test Sample Data'!D1688&gt;0),'Test Sample Data'!D1688,$B$1),"")</f>
        <v/>
      </c>
      <c r="E1689" s="17" t="str">
        <f>IF(SUM('Test Sample Data'!E$3:E$98)&gt;10,IF(AND(ISNUMBER('Test Sample Data'!E1688),'Test Sample Data'!E1688&lt;$B$1,'Test Sample Data'!E1688&gt;0),'Test Sample Data'!E1688,$B$1),"")</f>
        <v/>
      </c>
      <c r="F1689" s="17" t="str">
        <f>IF(SUM('Test Sample Data'!F$3:F$98)&gt;10,IF(AND(ISNUMBER('Test Sample Data'!F1688),'Test Sample Data'!F1688&lt;$B$1,'Test Sample Data'!F1688&gt;0),'Test Sample Data'!F1688,$B$1),"")</f>
        <v/>
      </c>
      <c r="G1689" s="17" t="str">
        <f>IF(SUM('Test Sample Data'!G$3:G$98)&gt;10,IF(AND(ISNUMBER('Test Sample Data'!G1688),'Test Sample Data'!G1688&lt;$B$1,'Test Sample Data'!G1688&gt;0),'Test Sample Data'!G1688,$B$1),"")</f>
        <v/>
      </c>
      <c r="H1689" s="17" t="str">
        <f>IF(SUM('Test Sample Data'!H$3:H$98)&gt;10,IF(AND(ISNUMBER('Test Sample Data'!H1688),'Test Sample Data'!H1688&lt;$B$1,'Test Sample Data'!H1688&gt;0),'Test Sample Data'!H1688,$B$1),"")</f>
        <v/>
      </c>
      <c r="I1689" s="17" t="str">
        <f>IF(SUM('Test Sample Data'!I$3:I$98)&gt;10,IF(AND(ISNUMBER('Test Sample Data'!I1688),'Test Sample Data'!I1688&lt;$B$1,'Test Sample Data'!I1688&gt;0),'Test Sample Data'!I1688,$B$1),"")</f>
        <v/>
      </c>
      <c r="J1689" s="17" t="str">
        <f>IF(SUM('Test Sample Data'!J$3:J$98)&gt;10,IF(AND(ISNUMBER('Test Sample Data'!J1688),'Test Sample Data'!J1688&lt;$B$1,'Test Sample Data'!J1688&gt;0),'Test Sample Data'!J1688,$B$1),"")</f>
        <v/>
      </c>
      <c r="K1689" s="17" t="str">
        <f>IF(SUM('Test Sample Data'!K$3:K$98)&gt;10,IF(AND(ISNUMBER('Test Sample Data'!K1688),'Test Sample Data'!K1688&lt;$B$1,'Test Sample Data'!K1688&gt;0),'Test Sample Data'!K1688,$B$1),"")</f>
        <v/>
      </c>
      <c r="L1689" s="17" t="str">
        <f>IF(SUM('Test Sample Data'!L$3:L$98)&gt;10,IF(AND(ISNUMBER('Test Sample Data'!L1688),'Test Sample Data'!L1688&lt;$B$1,'Test Sample Data'!L1688&gt;0),'Test Sample Data'!L1688,$B$1),"")</f>
        <v/>
      </c>
      <c r="M1689" s="17" t="str">
        <f>IF(SUM('Test Sample Data'!M$3:M$98)&gt;10,IF(AND(ISNUMBER('Test Sample Data'!M1688),'Test Sample Data'!M1688&lt;$B$1,'Test Sample Data'!M1688&gt;0),'Test Sample Data'!M1688,$B$1),"")</f>
        <v/>
      </c>
      <c r="N1689" s="17" t="str">
        <f>'Gene Table'!E1688</f>
        <v>hsa-miR-5000-5p</v>
      </c>
      <c r="O1689" s="17" t="str">
        <f>'Gene Table'!B1688</f>
        <v>G06</v>
      </c>
      <c r="P1689" s="17" t="str">
        <f>IF(SUM('Control Sample Data'!D$3:D$98)&gt;10,IF(AND(ISNUMBER('Control Sample Data'!D1688),'Control Sample Data'!D1688&lt;$B$1,'Control Sample Data'!D1688&gt;0),'Control Sample Data'!D1688,$B$1),"")</f>
        <v/>
      </c>
      <c r="Q1689" s="17" t="str">
        <f>IF(SUM('Control Sample Data'!E$3:E$98)&gt;10,IF(AND(ISNUMBER('Control Sample Data'!E1688),'Control Sample Data'!E1688&lt;$B$1,'Control Sample Data'!E1688&gt;0),'Control Sample Data'!E1688,$B$1),"")</f>
        <v/>
      </c>
      <c r="R1689" s="17" t="str">
        <f>IF(SUM('Control Sample Data'!F$3:F$98)&gt;10,IF(AND(ISNUMBER('Control Sample Data'!F1688),'Control Sample Data'!F1688&lt;$B$1,'Control Sample Data'!F1688&gt;0),'Control Sample Data'!F1688,$B$1),"")</f>
        <v/>
      </c>
      <c r="S1689" s="17" t="str">
        <f>IF(SUM('Control Sample Data'!G$3:G$98)&gt;10,IF(AND(ISNUMBER('Control Sample Data'!G1688),'Control Sample Data'!G1688&lt;$B$1,'Control Sample Data'!G1688&gt;0),'Control Sample Data'!G1688,$B$1),"")</f>
        <v/>
      </c>
      <c r="T1689" s="17" t="str">
        <f>IF(SUM('Control Sample Data'!H$3:H$98)&gt;10,IF(AND(ISNUMBER('Control Sample Data'!H1688),'Control Sample Data'!H1688&lt;$B$1,'Control Sample Data'!H1688&gt;0),'Control Sample Data'!H1688,$B$1),"")</f>
        <v/>
      </c>
      <c r="U1689" s="17" t="str">
        <f>IF(SUM('Control Sample Data'!I$3:I$98)&gt;10,IF(AND(ISNUMBER('Control Sample Data'!I1688),'Control Sample Data'!I1688&lt;$B$1,'Control Sample Data'!I1688&gt;0),'Control Sample Data'!I1688,$B$1),"")</f>
        <v/>
      </c>
      <c r="V1689" s="17" t="str">
        <f>IF(SUM('Control Sample Data'!J$3:J$98)&gt;10,IF(AND(ISNUMBER('Control Sample Data'!J1688),'Control Sample Data'!J1688&lt;$B$1,'Control Sample Data'!J1688&gt;0),'Control Sample Data'!J1688,$B$1),"")</f>
        <v/>
      </c>
      <c r="W1689" s="17" t="str">
        <f>IF(SUM('Control Sample Data'!K$3:K$98)&gt;10,IF(AND(ISNUMBER('Control Sample Data'!K1688),'Control Sample Data'!K1688&lt;$B$1,'Control Sample Data'!K1688&gt;0),'Control Sample Data'!K1688,$B$1),"")</f>
        <v/>
      </c>
      <c r="X1689" s="17" t="str">
        <f>IF(SUM('Control Sample Data'!L$3:L$98)&gt;10,IF(AND(ISNUMBER('Control Sample Data'!L1688),'Control Sample Data'!L1688&lt;$B$1,'Control Sample Data'!L1688&gt;0),'Control Sample Data'!L1688,$B$1),"")</f>
        <v/>
      </c>
      <c r="Y1689" s="17" t="str">
        <f>IF(SUM('Control Sample Data'!M$3:M$98)&gt;10,IF(AND(ISNUMBER('Control Sample Data'!M1688),'Control Sample Data'!M1688&lt;$B$1,'Control Sample Data'!M1688&gt;0),'Control Sample Data'!M1688,$B$1),"")</f>
        <v/>
      </c>
      <c r="AT1689" s="36" t="str">
        <f t="shared" si="1128"/>
        <v/>
      </c>
      <c r="AU1689" s="36" t="str">
        <f t="shared" si="1129"/>
        <v/>
      </c>
      <c r="AV1689" s="36" t="str">
        <f t="shared" si="1130"/>
        <v/>
      </c>
      <c r="AW1689" s="36" t="str">
        <f t="shared" si="1131"/>
        <v/>
      </c>
      <c r="AX1689" s="36" t="str">
        <f t="shared" si="1132"/>
        <v/>
      </c>
      <c r="AY1689" s="36" t="str">
        <f t="shared" si="1133"/>
        <v/>
      </c>
      <c r="AZ1689" s="36" t="str">
        <f t="shared" si="1134"/>
        <v/>
      </c>
      <c r="BA1689" s="36" t="str">
        <f t="shared" si="1135"/>
        <v/>
      </c>
      <c r="BB1689" s="36" t="str">
        <f t="shared" si="1136"/>
        <v/>
      </c>
      <c r="BC1689" s="36" t="str">
        <f t="shared" si="1137"/>
        <v/>
      </c>
      <c r="BD1689" s="36" t="str">
        <f t="shared" si="1138"/>
        <v/>
      </c>
      <c r="BE1689" s="36" t="str">
        <f t="shared" si="1139"/>
        <v/>
      </c>
      <c r="BF1689" s="36" t="str">
        <f t="shared" si="1140"/>
        <v/>
      </c>
      <c r="BG1689" s="36" t="str">
        <f t="shared" si="1141"/>
        <v/>
      </c>
      <c r="BH1689" s="36" t="str">
        <f t="shared" si="1142"/>
        <v/>
      </c>
      <c r="BI1689" s="36" t="str">
        <f t="shared" si="1143"/>
        <v/>
      </c>
      <c r="BJ1689" s="36" t="str">
        <f t="shared" si="1144"/>
        <v/>
      </c>
      <c r="BK1689" s="36" t="str">
        <f t="shared" si="1145"/>
        <v/>
      </c>
      <c r="BL1689" s="36" t="str">
        <f t="shared" si="1146"/>
        <v/>
      </c>
      <c r="BM1689" s="36" t="str">
        <f t="shared" si="1147"/>
        <v/>
      </c>
      <c r="BN1689" s="38" t="e">
        <f t="shared" si="1106"/>
        <v>#DIV/0!</v>
      </c>
      <c r="BO1689" s="38" t="e">
        <f t="shared" si="1107"/>
        <v>#DIV/0!</v>
      </c>
      <c r="BP1689" s="39" t="str">
        <f t="shared" si="1108"/>
        <v/>
      </c>
      <c r="BQ1689" s="39" t="str">
        <f t="shared" si="1109"/>
        <v/>
      </c>
      <c r="BR1689" s="39" t="str">
        <f t="shared" si="1110"/>
        <v/>
      </c>
      <c r="BS1689" s="39" t="str">
        <f t="shared" si="1111"/>
        <v/>
      </c>
      <c r="BT1689" s="39" t="str">
        <f t="shared" si="1112"/>
        <v/>
      </c>
      <c r="BU1689" s="39" t="str">
        <f t="shared" si="1113"/>
        <v/>
      </c>
      <c r="BV1689" s="39" t="str">
        <f t="shared" si="1114"/>
        <v/>
      </c>
      <c r="BW1689" s="39" t="str">
        <f t="shared" si="1115"/>
        <v/>
      </c>
      <c r="BX1689" s="39" t="str">
        <f t="shared" si="1116"/>
        <v/>
      </c>
      <c r="BY1689" s="39" t="str">
        <f t="shared" si="1117"/>
        <v/>
      </c>
      <c r="BZ1689" s="39" t="str">
        <f t="shared" si="1118"/>
        <v/>
      </c>
      <c r="CA1689" s="39" t="str">
        <f t="shared" si="1119"/>
        <v/>
      </c>
      <c r="CB1689" s="39" t="str">
        <f t="shared" si="1120"/>
        <v/>
      </c>
      <c r="CC1689" s="39" t="str">
        <f t="shared" si="1121"/>
        <v/>
      </c>
      <c r="CD1689" s="39" t="str">
        <f t="shared" si="1122"/>
        <v/>
      </c>
      <c r="CE1689" s="39" t="str">
        <f t="shared" si="1123"/>
        <v/>
      </c>
      <c r="CF1689" s="39" t="str">
        <f t="shared" si="1124"/>
        <v/>
      </c>
      <c r="CG1689" s="39" t="str">
        <f t="shared" si="1125"/>
        <v/>
      </c>
      <c r="CH1689" s="39" t="str">
        <f t="shared" si="1126"/>
        <v/>
      </c>
      <c r="CI1689" s="39" t="str">
        <f t="shared" si="1127"/>
        <v/>
      </c>
    </row>
    <row r="1690" spans="1:87">
      <c r="A1690" s="18"/>
      <c r="B1690" s="15" t="str">
        <f>'Gene Table'!E1689</f>
        <v>hsa-miR-4758-5p</v>
      </c>
      <c r="C1690" s="15" t="str">
        <f>'Gene Table'!B1689</f>
        <v>G07</v>
      </c>
      <c r="D1690" s="16" t="str">
        <f>IF(SUM('Test Sample Data'!D$3:D$98)&gt;10,IF(AND(ISNUMBER('Test Sample Data'!D1689),'Test Sample Data'!D1689&lt;$B$1,'Test Sample Data'!D1689&gt;0),'Test Sample Data'!D1689,$B$1),"")</f>
        <v/>
      </c>
      <c r="E1690" s="17" t="str">
        <f>IF(SUM('Test Sample Data'!E$3:E$98)&gt;10,IF(AND(ISNUMBER('Test Sample Data'!E1689),'Test Sample Data'!E1689&lt;$B$1,'Test Sample Data'!E1689&gt;0),'Test Sample Data'!E1689,$B$1),"")</f>
        <v/>
      </c>
      <c r="F1690" s="17" t="str">
        <f>IF(SUM('Test Sample Data'!F$3:F$98)&gt;10,IF(AND(ISNUMBER('Test Sample Data'!F1689),'Test Sample Data'!F1689&lt;$B$1,'Test Sample Data'!F1689&gt;0),'Test Sample Data'!F1689,$B$1),"")</f>
        <v/>
      </c>
      <c r="G1690" s="17" t="str">
        <f>IF(SUM('Test Sample Data'!G$3:G$98)&gt;10,IF(AND(ISNUMBER('Test Sample Data'!G1689),'Test Sample Data'!G1689&lt;$B$1,'Test Sample Data'!G1689&gt;0),'Test Sample Data'!G1689,$B$1),"")</f>
        <v/>
      </c>
      <c r="H1690" s="17" t="str">
        <f>IF(SUM('Test Sample Data'!H$3:H$98)&gt;10,IF(AND(ISNUMBER('Test Sample Data'!H1689),'Test Sample Data'!H1689&lt;$B$1,'Test Sample Data'!H1689&gt;0),'Test Sample Data'!H1689,$B$1),"")</f>
        <v/>
      </c>
      <c r="I1690" s="17" t="str">
        <f>IF(SUM('Test Sample Data'!I$3:I$98)&gt;10,IF(AND(ISNUMBER('Test Sample Data'!I1689),'Test Sample Data'!I1689&lt;$B$1,'Test Sample Data'!I1689&gt;0),'Test Sample Data'!I1689,$B$1),"")</f>
        <v/>
      </c>
      <c r="J1690" s="17" t="str">
        <f>IF(SUM('Test Sample Data'!J$3:J$98)&gt;10,IF(AND(ISNUMBER('Test Sample Data'!J1689),'Test Sample Data'!J1689&lt;$B$1,'Test Sample Data'!J1689&gt;0),'Test Sample Data'!J1689,$B$1),"")</f>
        <v/>
      </c>
      <c r="K1690" s="17" t="str">
        <f>IF(SUM('Test Sample Data'!K$3:K$98)&gt;10,IF(AND(ISNUMBER('Test Sample Data'!K1689),'Test Sample Data'!K1689&lt;$B$1,'Test Sample Data'!K1689&gt;0),'Test Sample Data'!K1689,$B$1),"")</f>
        <v/>
      </c>
      <c r="L1690" s="17" t="str">
        <f>IF(SUM('Test Sample Data'!L$3:L$98)&gt;10,IF(AND(ISNUMBER('Test Sample Data'!L1689),'Test Sample Data'!L1689&lt;$B$1,'Test Sample Data'!L1689&gt;0),'Test Sample Data'!L1689,$B$1),"")</f>
        <v/>
      </c>
      <c r="M1690" s="17" t="str">
        <f>IF(SUM('Test Sample Data'!M$3:M$98)&gt;10,IF(AND(ISNUMBER('Test Sample Data'!M1689),'Test Sample Data'!M1689&lt;$B$1,'Test Sample Data'!M1689&gt;0),'Test Sample Data'!M1689,$B$1),"")</f>
        <v/>
      </c>
      <c r="N1690" s="17" t="str">
        <f>'Gene Table'!E1689</f>
        <v>hsa-miR-4758-5p</v>
      </c>
      <c r="O1690" s="17" t="str">
        <f>'Gene Table'!B1689</f>
        <v>G07</v>
      </c>
      <c r="P1690" s="17" t="str">
        <f>IF(SUM('Control Sample Data'!D$3:D$98)&gt;10,IF(AND(ISNUMBER('Control Sample Data'!D1689),'Control Sample Data'!D1689&lt;$B$1,'Control Sample Data'!D1689&gt;0),'Control Sample Data'!D1689,$B$1),"")</f>
        <v/>
      </c>
      <c r="Q1690" s="17" t="str">
        <f>IF(SUM('Control Sample Data'!E$3:E$98)&gt;10,IF(AND(ISNUMBER('Control Sample Data'!E1689),'Control Sample Data'!E1689&lt;$B$1,'Control Sample Data'!E1689&gt;0),'Control Sample Data'!E1689,$B$1),"")</f>
        <v/>
      </c>
      <c r="R1690" s="17" t="str">
        <f>IF(SUM('Control Sample Data'!F$3:F$98)&gt;10,IF(AND(ISNUMBER('Control Sample Data'!F1689),'Control Sample Data'!F1689&lt;$B$1,'Control Sample Data'!F1689&gt;0),'Control Sample Data'!F1689,$B$1),"")</f>
        <v/>
      </c>
      <c r="S1690" s="17" t="str">
        <f>IF(SUM('Control Sample Data'!G$3:G$98)&gt;10,IF(AND(ISNUMBER('Control Sample Data'!G1689),'Control Sample Data'!G1689&lt;$B$1,'Control Sample Data'!G1689&gt;0),'Control Sample Data'!G1689,$B$1),"")</f>
        <v/>
      </c>
      <c r="T1690" s="17" t="str">
        <f>IF(SUM('Control Sample Data'!H$3:H$98)&gt;10,IF(AND(ISNUMBER('Control Sample Data'!H1689),'Control Sample Data'!H1689&lt;$B$1,'Control Sample Data'!H1689&gt;0),'Control Sample Data'!H1689,$B$1),"")</f>
        <v/>
      </c>
      <c r="U1690" s="17" t="str">
        <f>IF(SUM('Control Sample Data'!I$3:I$98)&gt;10,IF(AND(ISNUMBER('Control Sample Data'!I1689),'Control Sample Data'!I1689&lt;$B$1,'Control Sample Data'!I1689&gt;0),'Control Sample Data'!I1689,$B$1),"")</f>
        <v/>
      </c>
      <c r="V1690" s="17" t="str">
        <f>IF(SUM('Control Sample Data'!J$3:J$98)&gt;10,IF(AND(ISNUMBER('Control Sample Data'!J1689),'Control Sample Data'!J1689&lt;$B$1,'Control Sample Data'!J1689&gt;0),'Control Sample Data'!J1689,$B$1),"")</f>
        <v/>
      </c>
      <c r="W1690" s="17" t="str">
        <f>IF(SUM('Control Sample Data'!K$3:K$98)&gt;10,IF(AND(ISNUMBER('Control Sample Data'!K1689),'Control Sample Data'!K1689&lt;$B$1,'Control Sample Data'!K1689&gt;0),'Control Sample Data'!K1689,$B$1),"")</f>
        <v/>
      </c>
      <c r="X1690" s="17" t="str">
        <f>IF(SUM('Control Sample Data'!L$3:L$98)&gt;10,IF(AND(ISNUMBER('Control Sample Data'!L1689),'Control Sample Data'!L1689&lt;$B$1,'Control Sample Data'!L1689&gt;0),'Control Sample Data'!L1689,$B$1),"")</f>
        <v/>
      </c>
      <c r="Y1690" s="17" t="str">
        <f>IF(SUM('Control Sample Data'!M$3:M$98)&gt;10,IF(AND(ISNUMBER('Control Sample Data'!M1689),'Control Sample Data'!M1689&lt;$B$1,'Control Sample Data'!M1689&gt;0),'Control Sample Data'!M1689,$B$1),"")</f>
        <v/>
      </c>
      <c r="AT1690" s="36" t="str">
        <f t="shared" si="1128"/>
        <v/>
      </c>
      <c r="AU1690" s="36" t="str">
        <f t="shared" si="1129"/>
        <v/>
      </c>
      <c r="AV1690" s="36" t="str">
        <f t="shared" si="1130"/>
        <v/>
      </c>
      <c r="AW1690" s="36" t="str">
        <f t="shared" si="1131"/>
        <v/>
      </c>
      <c r="AX1690" s="36" t="str">
        <f t="shared" si="1132"/>
        <v/>
      </c>
      <c r="AY1690" s="36" t="str">
        <f t="shared" si="1133"/>
        <v/>
      </c>
      <c r="AZ1690" s="36" t="str">
        <f t="shared" si="1134"/>
        <v/>
      </c>
      <c r="BA1690" s="36" t="str">
        <f t="shared" si="1135"/>
        <v/>
      </c>
      <c r="BB1690" s="36" t="str">
        <f t="shared" si="1136"/>
        <v/>
      </c>
      <c r="BC1690" s="36" t="str">
        <f t="shared" si="1137"/>
        <v/>
      </c>
      <c r="BD1690" s="36" t="str">
        <f t="shared" si="1138"/>
        <v/>
      </c>
      <c r="BE1690" s="36" t="str">
        <f t="shared" si="1139"/>
        <v/>
      </c>
      <c r="BF1690" s="36" t="str">
        <f t="shared" si="1140"/>
        <v/>
      </c>
      <c r="BG1690" s="36" t="str">
        <f t="shared" si="1141"/>
        <v/>
      </c>
      <c r="BH1690" s="36" t="str">
        <f t="shared" si="1142"/>
        <v/>
      </c>
      <c r="BI1690" s="36" t="str">
        <f t="shared" si="1143"/>
        <v/>
      </c>
      <c r="BJ1690" s="36" t="str">
        <f t="shared" si="1144"/>
        <v/>
      </c>
      <c r="BK1690" s="36" t="str">
        <f t="shared" si="1145"/>
        <v/>
      </c>
      <c r="BL1690" s="36" t="str">
        <f t="shared" si="1146"/>
        <v/>
      </c>
      <c r="BM1690" s="36" t="str">
        <f t="shared" si="1147"/>
        <v/>
      </c>
      <c r="BN1690" s="38" t="e">
        <f t="shared" si="1106"/>
        <v>#DIV/0!</v>
      </c>
      <c r="BO1690" s="38" t="e">
        <f t="shared" si="1107"/>
        <v>#DIV/0!</v>
      </c>
      <c r="BP1690" s="39" t="str">
        <f t="shared" si="1108"/>
        <v/>
      </c>
      <c r="BQ1690" s="39" t="str">
        <f t="shared" si="1109"/>
        <v/>
      </c>
      <c r="BR1690" s="39" t="str">
        <f t="shared" si="1110"/>
        <v/>
      </c>
      <c r="BS1690" s="39" t="str">
        <f t="shared" si="1111"/>
        <v/>
      </c>
      <c r="BT1690" s="39" t="str">
        <f t="shared" si="1112"/>
        <v/>
      </c>
      <c r="BU1690" s="39" t="str">
        <f t="shared" si="1113"/>
        <v/>
      </c>
      <c r="BV1690" s="39" t="str">
        <f t="shared" si="1114"/>
        <v/>
      </c>
      <c r="BW1690" s="39" t="str">
        <f t="shared" si="1115"/>
        <v/>
      </c>
      <c r="BX1690" s="39" t="str">
        <f t="shared" si="1116"/>
        <v/>
      </c>
      <c r="BY1690" s="39" t="str">
        <f t="shared" si="1117"/>
        <v/>
      </c>
      <c r="BZ1690" s="39" t="str">
        <f t="shared" si="1118"/>
        <v/>
      </c>
      <c r="CA1690" s="39" t="str">
        <f t="shared" si="1119"/>
        <v/>
      </c>
      <c r="CB1690" s="39" t="str">
        <f t="shared" si="1120"/>
        <v/>
      </c>
      <c r="CC1690" s="39" t="str">
        <f t="shared" si="1121"/>
        <v/>
      </c>
      <c r="CD1690" s="39" t="str">
        <f t="shared" si="1122"/>
        <v/>
      </c>
      <c r="CE1690" s="39" t="str">
        <f t="shared" si="1123"/>
        <v/>
      </c>
      <c r="CF1690" s="39" t="str">
        <f t="shared" si="1124"/>
        <v/>
      </c>
      <c r="CG1690" s="39" t="str">
        <f t="shared" si="1125"/>
        <v/>
      </c>
      <c r="CH1690" s="39" t="str">
        <f t="shared" si="1126"/>
        <v/>
      </c>
      <c r="CI1690" s="39" t="str">
        <f t="shared" si="1127"/>
        <v/>
      </c>
    </row>
    <row r="1691" spans="1:87">
      <c r="A1691" s="18"/>
      <c r="B1691" s="15" t="str">
        <f>'Gene Table'!E1690</f>
        <v>hsa-miR-5000-3p</v>
      </c>
      <c r="C1691" s="15" t="str">
        <f>'Gene Table'!B1690</f>
        <v>G08</v>
      </c>
      <c r="D1691" s="16" t="str">
        <f>IF(SUM('Test Sample Data'!D$3:D$98)&gt;10,IF(AND(ISNUMBER('Test Sample Data'!D1690),'Test Sample Data'!D1690&lt;$B$1,'Test Sample Data'!D1690&gt;0),'Test Sample Data'!D1690,$B$1),"")</f>
        <v/>
      </c>
      <c r="E1691" s="17" t="str">
        <f>IF(SUM('Test Sample Data'!E$3:E$98)&gt;10,IF(AND(ISNUMBER('Test Sample Data'!E1690),'Test Sample Data'!E1690&lt;$B$1,'Test Sample Data'!E1690&gt;0),'Test Sample Data'!E1690,$B$1),"")</f>
        <v/>
      </c>
      <c r="F1691" s="17" t="str">
        <f>IF(SUM('Test Sample Data'!F$3:F$98)&gt;10,IF(AND(ISNUMBER('Test Sample Data'!F1690),'Test Sample Data'!F1690&lt;$B$1,'Test Sample Data'!F1690&gt;0),'Test Sample Data'!F1690,$B$1),"")</f>
        <v/>
      </c>
      <c r="G1691" s="17" t="str">
        <f>IF(SUM('Test Sample Data'!G$3:G$98)&gt;10,IF(AND(ISNUMBER('Test Sample Data'!G1690),'Test Sample Data'!G1690&lt;$B$1,'Test Sample Data'!G1690&gt;0),'Test Sample Data'!G1690,$B$1),"")</f>
        <v/>
      </c>
      <c r="H1691" s="17" t="str">
        <f>IF(SUM('Test Sample Data'!H$3:H$98)&gt;10,IF(AND(ISNUMBER('Test Sample Data'!H1690),'Test Sample Data'!H1690&lt;$B$1,'Test Sample Data'!H1690&gt;0),'Test Sample Data'!H1690,$B$1),"")</f>
        <v/>
      </c>
      <c r="I1691" s="17" t="str">
        <f>IF(SUM('Test Sample Data'!I$3:I$98)&gt;10,IF(AND(ISNUMBER('Test Sample Data'!I1690),'Test Sample Data'!I1690&lt;$B$1,'Test Sample Data'!I1690&gt;0),'Test Sample Data'!I1690,$B$1),"")</f>
        <v/>
      </c>
      <c r="J1691" s="17" t="str">
        <f>IF(SUM('Test Sample Data'!J$3:J$98)&gt;10,IF(AND(ISNUMBER('Test Sample Data'!J1690),'Test Sample Data'!J1690&lt;$B$1,'Test Sample Data'!J1690&gt;0),'Test Sample Data'!J1690,$B$1),"")</f>
        <v/>
      </c>
      <c r="K1691" s="17" t="str">
        <f>IF(SUM('Test Sample Data'!K$3:K$98)&gt;10,IF(AND(ISNUMBER('Test Sample Data'!K1690),'Test Sample Data'!K1690&lt;$B$1,'Test Sample Data'!K1690&gt;0),'Test Sample Data'!K1690,$B$1),"")</f>
        <v/>
      </c>
      <c r="L1691" s="17" t="str">
        <f>IF(SUM('Test Sample Data'!L$3:L$98)&gt;10,IF(AND(ISNUMBER('Test Sample Data'!L1690),'Test Sample Data'!L1690&lt;$B$1,'Test Sample Data'!L1690&gt;0),'Test Sample Data'!L1690,$B$1),"")</f>
        <v/>
      </c>
      <c r="M1691" s="17" t="str">
        <f>IF(SUM('Test Sample Data'!M$3:M$98)&gt;10,IF(AND(ISNUMBER('Test Sample Data'!M1690),'Test Sample Data'!M1690&lt;$B$1,'Test Sample Data'!M1690&gt;0),'Test Sample Data'!M1690,$B$1),"")</f>
        <v/>
      </c>
      <c r="N1691" s="17" t="str">
        <f>'Gene Table'!E1690</f>
        <v>hsa-miR-5000-3p</v>
      </c>
      <c r="O1691" s="17" t="str">
        <f>'Gene Table'!B1690</f>
        <v>G08</v>
      </c>
      <c r="P1691" s="17" t="str">
        <f>IF(SUM('Control Sample Data'!D$3:D$98)&gt;10,IF(AND(ISNUMBER('Control Sample Data'!D1690),'Control Sample Data'!D1690&lt;$B$1,'Control Sample Data'!D1690&gt;0),'Control Sample Data'!D1690,$B$1),"")</f>
        <v/>
      </c>
      <c r="Q1691" s="17" t="str">
        <f>IF(SUM('Control Sample Data'!E$3:E$98)&gt;10,IF(AND(ISNUMBER('Control Sample Data'!E1690),'Control Sample Data'!E1690&lt;$B$1,'Control Sample Data'!E1690&gt;0),'Control Sample Data'!E1690,$B$1),"")</f>
        <v/>
      </c>
      <c r="R1691" s="17" t="str">
        <f>IF(SUM('Control Sample Data'!F$3:F$98)&gt;10,IF(AND(ISNUMBER('Control Sample Data'!F1690),'Control Sample Data'!F1690&lt;$B$1,'Control Sample Data'!F1690&gt;0),'Control Sample Data'!F1690,$B$1),"")</f>
        <v/>
      </c>
      <c r="S1691" s="17" t="str">
        <f>IF(SUM('Control Sample Data'!G$3:G$98)&gt;10,IF(AND(ISNUMBER('Control Sample Data'!G1690),'Control Sample Data'!G1690&lt;$B$1,'Control Sample Data'!G1690&gt;0),'Control Sample Data'!G1690,$B$1),"")</f>
        <v/>
      </c>
      <c r="T1691" s="17" t="str">
        <f>IF(SUM('Control Sample Data'!H$3:H$98)&gt;10,IF(AND(ISNUMBER('Control Sample Data'!H1690),'Control Sample Data'!H1690&lt;$B$1,'Control Sample Data'!H1690&gt;0),'Control Sample Data'!H1690,$B$1),"")</f>
        <v/>
      </c>
      <c r="U1691" s="17" t="str">
        <f>IF(SUM('Control Sample Data'!I$3:I$98)&gt;10,IF(AND(ISNUMBER('Control Sample Data'!I1690),'Control Sample Data'!I1690&lt;$B$1,'Control Sample Data'!I1690&gt;0),'Control Sample Data'!I1690,$B$1),"")</f>
        <v/>
      </c>
      <c r="V1691" s="17" t="str">
        <f>IF(SUM('Control Sample Data'!J$3:J$98)&gt;10,IF(AND(ISNUMBER('Control Sample Data'!J1690),'Control Sample Data'!J1690&lt;$B$1,'Control Sample Data'!J1690&gt;0),'Control Sample Data'!J1690,$B$1),"")</f>
        <v/>
      </c>
      <c r="W1691" s="17" t="str">
        <f>IF(SUM('Control Sample Data'!K$3:K$98)&gt;10,IF(AND(ISNUMBER('Control Sample Data'!K1690),'Control Sample Data'!K1690&lt;$B$1,'Control Sample Data'!K1690&gt;0),'Control Sample Data'!K1690,$B$1),"")</f>
        <v/>
      </c>
      <c r="X1691" s="17" t="str">
        <f>IF(SUM('Control Sample Data'!L$3:L$98)&gt;10,IF(AND(ISNUMBER('Control Sample Data'!L1690),'Control Sample Data'!L1690&lt;$B$1,'Control Sample Data'!L1690&gt;0),'Control Sample Data'!L1690,$B$1),"")</f>
        <v/>
      </c>
      <c r="Y1691" s="17" t="str">
        <f>IF(SUM('Control Sample Data'!M$3:M$98)&gt;10,IF(AND(ISNUMBER('Control Sample Data'!M1690),'Control Sample Data'!M1690&lt;$B$1,'Control Sample Data'!M1690&gt;0),'Control Sample Data'!M1690,$B$1),"")</f>
        <v/>
      </c>
      <c r="AT1691" s="36" t="str">
        <f t="shared" si="1128"/>
        <v/>
      </c>
      <c r="AU1691" s="36" t="str">
        <f t="shared" si="1129"/>
        <v/>
      </c>
      <c r="AV1691" s="36" t="str">
        <f t="shared" si="1130"/>
        <v/>
      </c>
      <c r="AW1691" s="36" t="str">
        <f t="shared" si="1131"/>
        <v/>
      </c>
      <c r="AX1691" s="36" t="str">
        <f t="shared" si="1132"/>
        <v/>
      </c>
      <c r="AY1691" s="36" t="str">
        <f t="shared" si="1133"/>
        <v/>
      </c>
      <c r="AZ1691" s="36" t="str">
        <f t="shared" si="1134"/>
        <v/>
      </c>
      <c r="BA1691" s="36" t="str">
        <f t="shared" si="1135"/>
        <v/>
      </c>
      <c r="BB1691" s="36" t="str">
        <f t="shared" si="1136"/>
        <v/>
      </c>
      <c r="BC1691" s="36" t="str">
        <f t="shared" si="1137"/>
        <v/>
      </c>
      <c r="BD1691" s="36" t="str">
        <f t="shared" si="1138"/>
        <v/>
      </c>
      <c r="BE1691" s="36" t="str">
        <f t="shared" si="1139"/>
        <v/>
      </c>
      <c r="BF1691" s="36" t="str">
        <f t="shared" si="1140"/>
        <v/>
      </c>
      <c r="BG1691" s="36" t="str">
        <f t="shared" si="1141"/>
        <v/>
      </c>
      <c r="BH1691" s="36" t="str">
        <f t="shared" si="1142"/>
        <v/>
      </c>
      <c r="BI1691" s="36" t="str">
        <f t="shared" si="1143"/>
        <v/>
      </c>
      <c r="BJ1691" s="36" t="str">
        <f t="shared" si="1144"/>
        <v/>
      </c>
      <c r="BK1691" s="36" t="str">
        <f t="shared" si="1145"/>
        <v/>
      </c>
      <c r="BL1691" s="36" t="str">
        <f t="shared" si="1146"/>
        <v/>
      </c>
      <c r="BM1691" s="36" t="str">
        <f t="shared" si="1147"/>
        <v/>
      </c>
      <c r="BN1691" s="38" t="e">
        <f t="shared" si="1106"/>
        <v>#DIV/0!</v>
      </c>
      <c r="BO1691" s="38" t="e">
        <f t="shared" si="1107"/>
        <v>#DIV/0!</v>
      </c>
      <c r="BP1691" s="39" t="str">
        <f t="shared" si="1108"/>
        <v/>
      </c>
      <c r="BQ1691" s="39" t="str">
        <f t="shared" si="1109"/>
        <v/>
      </c>
      <c r="BR1691" s="39" t="str">
        <f t="shared" si="1110"/>
        <v/>
      </c>
      <c r="BS1691" s="39" t="str">
        <f t="shared" si="1111"/>
        <v/>
      </c>
      <c r="BT1691" s="39" t="str">
        <f t="shared" si="1112"/>
        <v/>
      </c>
      <c r="BU1691" s="39" t="str">
        <f t="shared" si="1113"/>
        <v/>
      </c>
      <c r="BV1691" s="39" t="str">
        <f t="shared" si="1114"/>
        <v/>
      </c>
      <c r="BW1691" s="39" t="str">
        <f t="shared" si="1115"/>
        <v/>
      </c>
      <c r="BX1691" s="39" t="str">
        <f t="shared" si="1116"/>
        <v/>
      </c>
      <c r="BY1691" s="39" t="str">
        <f t="shared" si="1117"/>
        <v/>
      </c>
      <c r="BZ1691" s="39" t="str">
        <f t="shared" si="1118"/>
        <v/>
      </c>
      <c r="CA1691" s="39" t="str">
        <f t="shared" si="1119"/>
        <v/>
      </c>
      <c r="CB1691" s="39" t="str">
        <f t="shared" si="1120"/>
        <v/>
      </c>
      <c r="CC1691" s="39" t="str">
        <f t="shared" si="1121"/>
        <v/>
      </c>
      <c r="CD1691" s="39" t="str">
        <f t="shared" si="1122"/>
        <v/>
      </c>
      <c r="CE1691" s="39" t="str">
        <f t="shared" si="1123"/>
        <v/>
      </c>
      <c r="CF1691" s="39" t="str">
        <f t="shared" si="1124"/>
        <v/>
      </c>
      <c r="CG1691" s="39" t="str">
        <f t="shared" si="1125"/>
        <v/>
      </c>
      <c r="CH1691" s="39" t="str">
        <f t="shared" si="1126"/>
        <v/>
      </c>
      <c r="CI1691" s="39" t="str">
        <f t="shared" si="1127"/>
        <v/>
      </c>
    </row>
    <row r="1692" spans="1:87">
      <c r="A1692" s="18"/>
      <c r="B1692" s="15" t="str">
        <f>'Gene Table'!E1691</f>
        <v>hsa-miR-4758-3p</v>
      </c>
      <c r="C1692" s="15" t="str">
        <f>'Gene Table'!B1691</f>
        <v>G09</v>
      </c>
      <c r="D1692" s="16" t="str">
        <f>IF(SUM('Test Sample Data'!D$3:D$98)&gt;10,IF(AND(ISNUMBER('Test Sample Data'!D1691),'Test Sample Data'!D1691&lt;$B$1,'Test Sample Data'!D1691&gt;0),'Test Sample Data'!D1691,$B$1),"")</f>
        <v/>
      </c>
      <c r="E1692" s="17" t="str">
        <f>IF(SUM('Test Sample Data'!E$3:E$98)&gt;10,IF(AND(ISNUMBER('Test Sample Data'!E1691),'Test Sample Data'!E1691&lt;$B$1,'Test Sample Data'!E1691&gt;0),'Test Sample Data'!E1691,$B$1),"")</f>
        <v/>
      </c>
      <c r="F1692" s="17" t="str">
        <f>IF(SUM('Test Sample Data'!F$3:F$98)&gt;10,IF(AND(ISNUMBER('Test Sample Data'!F1691),'Test Sample Data'!F1691&lt;$B$1,'Test Sample Data'!F1691&gt;0),'Test Sample Data'!F1691,$B$1),"")</f>
        <v/>
      </c>
      <c r="G1692" s="17" t="str">
        <f>IF(SUM('Test Sample Data'!G$3:G$98)&gt;10,IF(AND(ISNUMBER('Test Sample Data'!G1691),'Test Sample Data'!G1691&lt;$B$1,'Test Sample Data'!G1691&gt;0),'Test Sample Data'!G1691,$B$1),"")</f>
        <v/>
      </c>
      <c r="H1692" s="17" t="str">
        <f>IF(SUM('Test Sample Data'!H$3:H$98)&gt;10,IF(AND(ISNUMBER('Test Sample Data'!H1691),'Test Sample Data'!H1691&lt;$B$1,'Test Sample Data'!H1691&gt;0),'Test Sample Data'!H1691,$B$1),"")</f>
        <v/>
      </c>
      <c r="I1692" s="17" t="str">
        <f>IF(SUM('Test Sample Data'!I$3:I$98)&gt;10,IF(AND(ISNUMBER('Test Sample Data'!I1691),'Test Sample Data'!I1691&lt;$B$1,'Test Sample Data'!I1691&gt;0),'Test Sample Data'!I1691,$B$1),"")</f>
        <v/>
      </c>
      <c r="J1692" s="17" t="str">
        <f>IF(SUM('Test Sample Data'!J$3:J$98)&gt;10,IF(AND(ISNUMBER('Test Sample Data'!J1691),'Test Sample Data'!J1691&lt;$B$1,'Test Sample Data'!J1691&gt;0),'Test Sample Data'!J1691,$B$1),"")</f>
        <v/>
      </c>
      <c r="K1692" s="17" t="str">
        <f>IF(SUM('Test Sample Data'!K$3:K$98)&gt;10,IF(AND(ISNUMBER('Test Sample Data'!K1691),'Test Sample Data'!K1691&lt;$B$1,'Test Sample Data'!K1691&gt;0),'Test Sample Data'!K1691,$B$1),"")</f>
        <v/>
      </c>
      <c r="L1692" s="17" t="str">
        <f>IF(SUM('Test Sample Data'!L$3:L$98)&gt;10,IF(AND(ISNUMBER('Test Sample Data'!L1691),'Test Sample Data'!L1691&lt;$B$1,'Test Sample Data'!L1691&gt;0),'Test Sample Data'!L1691,$B$1),"")</f>
        <v/>
      </c>
      <c r="M1692" s="17" t="str">
        <f>IF(SUM('Test Sample Data'!M$3:M$98)&gt;10,IF(AND(ISNUMBER('Test Sample Data'!M1691),'Test Sample Data'!M1691&lt;$B$1,'Test Sample Data'!M1691&gt;0),'Test Sample Data'!M1691,$B$1),"")</f>
        <v/>
      </c>
      <c r="N1692" s="17" t="str">
        <f>'Gene Table'!E1691</f>
        <v>hsa-miR-4758-3p</v>
      </c>
      <c r="O1692" s="17" t="str">
        <f>'Gene Table'!B1691</f>
        <v>G09</v>
      </c>
      <c r="P1692" s="17" t="str">
        <f>IF(SUM('Control Sample Data'!D$3:D$98)&gt;10,IF(AND(ISNUMBER('Control Sample Data'!D1691),'Control Sample Data'!D1691&lt;$B$1,'Control Sample Data'!D1691&gt;0),'Control Sample Data'!D1691,$B$1),"")</f>
        <v/>
      </c>
      <c r="Q1692" s="17" t="str">
        <f>IF(SUM('Control Sample Data'!E$3:E$98)&gt;10,IF(AND(ISNUMBER('Control Sample Data'!E1691),'Control Sample Data'!E1691&lt;$B$1,'Control Sample Data'!E1691&gt;0),'Control Sample Data'!E1691,$B$1),"")</f>
        <v/>
      </c>
      <c r="R1692" s="17" t="str">
        <f>IF(SUM('Control Sample Data'!F$3:F$98)&gt;10,IF(AND(ISNUMBER('Control Sample Data'!F1691),'Control Sample Data'!F1691&lt;$B$1,'Control Sample Data'!F1691&gt;0),'Control Sample Data'!F1691,$B$1),"")</f>
        <v/>
      </c>
      <c r="S1692" s="17" t="str">
        <f>IF(SUM('Control Sample Data'!G$3:G$98)&gt;10,IF(AND(ISNUMBER('Control Sample Data'!G1691),'Control Sample Data'!G1691&lt;$B$1,'Control Sample Data'!G1691&gt;0),'Control Sample Data'!G1691,$B$1),"")</f>
        <v/>
      </c>
      <c r="T1692" s="17" t="str">
        <f>IF(SUM('Control Sample Data'!H$3:H$98)&gt;10,IF(AND(ISNUMBER('Control Sample Data'!H1691),'Control Sample Data'!H1691&lt;$B$1,'Control Sample Data'!H1691&gt;0),'Control Sample Data'!H1691,$B$1),"")</f>
        <v/>
      </c>
      <c r="U1692" s="17" t="str">
        <f>IF(SUM('Control Sample Data'!I$3:I$98)&gt;10,IF(AND(ISNUMBER('Control Sample Data'!I1691),'Control Sample Data'!I1691&lt;$B$1,'Control Sample Data'!I1691&gt;0),'Control Sample Data'!I1691,$B$1),"")</f>
        <v/>
      </c>
      <c r="V1692" s="17" t="str">
        <f>IF(SUM('Control Sample Data'!J$3:J$98)&gt;10,IF(AND(ISNUMBER('Control Sample Data'!J1691),'Control Sample Data'!J1691&lt;$B$1,'Control Sample Data'!J1691&gt;0),'Control Sample Data'!J1691,$B$1),"")</f>
        <v/>
      </c>
      <c r="W1692" s="17" t="str">
        <f>IF(SUM('Control Sample Data'!K$3:K$98)&gt;10,IF(AND(ISNUMBER('Control Sample Data'!K1691),'Control Sample Data'!K1691&lt;$B$1,'Control Sample Data'!K1691&gt;0),'Control Sample Data'!K1691,$B$1),"")</f>
        <v/>
      </c>
      <c r="X1692" s="17" t="str">
        <f>IF(SUM('Control Sample Data'!L$3:L$98)&gt;10,IF(AND(ISNUMBER('Control Sample Data'!L1691),'Control Sample Data'!L1691&lt;$B$1,'Control Sample Data'!L1691&gt;0),'Control Sample Data'!L1691,$B$1),"")</f>
        <v/>
      </c>
      <c r="Y1692" s="17" t="str">
        <f>IF(SUM('Control Sample Data'!M$3:M$98)&gt;10,IF(AND(ISNUMBER('Control Sample Data'!M1691),'Control Sample Data'!M1691&lt;$B$1,'Control Sample Data'!M1691&gt;0),'Control Sample Data'!M1691,$B$1),"")</f>
        <v/>
      </c>
      <c r="AT1692" s="36" t="str">
        <f t="shared" si="1128"/>
        <v/>
      </c>
      <c r="AU1692" s="36" t="str">
        <f t="shared" si="1129"/>
        <v/>
      </c>
      <c r="AV1692" s="36" t="str">
        <f t="shared" si="1130"/>
        <v/>
      </c>
      <c r="AW1692" s="36" t="str">
        <f t="shared" si="1131"/>
        <v/>
      </c>
      <c r="AX1692" s="36" t="str">
        <f t="shared" si="1132"/>
        <v/>
      </c>
      <c r="AY1692" s="36" t="str">
        <f t="shared" si="1133"/>
        <v/>
      </c>
      <c r="AZ1692" s="36" t="str">
        <f t="shared" si="1134"/>
        <v/>
      </c>
      <c r="BA1692" s="36" t="str">
        <f t="shared" si="1135"/>
        <v/>
      </c>
      <c r="BB1692" s="36" t="str">
        <f t="shared" si="1136"/>
        <v/>
      </c>
      <c r="BC1692" s="36" t="str">
        <f t="shared" si="1137"/>
        <v/>
      </c>
      <c r="BD1692" s="36" t="str">
        <f t="shared" si="1138"/>
        <v/>
      </c>
      <c r="BE1692" s="36" t="str">
        <f t="shared" si="1139"/>
        <v/>
      </c>
      <c r="BF1692" s="36" t="str">
        <f t="shared" si="1140"/>
        <v/>
      </c>
      <c r="BG1692" s="36" t="str">
        <f t="shared" si="1141"/>
        <v/>
      </c>
      <c r="BH1692" s="36" t="str">
        <f t="shared" si="1142"/>
        <v/>
      </c>
      <c r="BI1692" s="36" t="str">
        <f t="shared" si="1143"/>
        <v/>
      </c>
      <c r="BJ1692" s="36" t="str">
        <f t="shared" si="1144"/>
        <v/>
      </c>
      <c r="BK1692" s="36" t="str">
        <f t="shared" si="1145"/>
        <v/>
      </c>
      <c r="BL1692" s="36" t="str">
        <f t="shared" si="1146"/>
        <v/>
      </c>
      <c r="BM1692" s="36" t="str">
        <f t="shared" si="1147"/>
        <v/>
      </c>
      <c r="BN1692" s="38" t="e">
        <f t="shared" si="1106"/>
        <v>#DIV/0!</v>
      </c>
      <c r="BO1692" s="38" t="e">
        <f t="shared" si="1107"/>
        <v>#DIV/0!</v>
      </c>
      <c r="BP1692" s="39" t="str">
        <f t="shared" si="1108"/>
        <v/>
      </c>
      <c r="BQ1692" s="39" t="str">
        <f t="shared" si="1109"/>
        <v/>
      </c>
      <c r="BR1692" s="39" t="str">
        <f t="shared" si="1110"/>
        <v/>
      </c>
      <c r="BS1692" s="39" t="str">
        <f t="shared" si="1111"/>
        <v/>
      </c>
      <c r="BT1692" s="39" t="str">
        <f t="shared" si="1112"/>
        <v/>
      </c>
      <c r="BU1692" s="39" t="str">
        <f t="shared" si="1113"/>
        <v/>
      </c>
      <c r="BV1692" s="39" t="str">
        <f t="shared" si="1114"/>
        <v/>
      </c>
      <c r="BW1692" s="39" t="str">
        <f t="shared" si="1115"/>
        <v/>
      </c>
      <c r="BX1692" s="39" t="str">
        <f t="shared" si="1116"/>
        <v/>
      </c>
      <c r="BY1692" s="39" t="str">
        <f t="shared" si="1117"/>
        <v/>
      </c>
      <c r="BZ1692" s="39" t="str">
        <f t="shared" si="1118"/>
        <v/>
      </c>
      <c r="CA1692" s="39" t="str">
        <f t="shared" si="1119"/>
        <v/>
      </c>
      <c r="CB1692" s="39" t="str">
        <f t="shared" si="1120"/>
        <v/>
      </c>
      <c r="CC1692" s="39" t="str">
        <f t="shared" si="1121"/>
        <v/>
      </c>
      <c r="CD1692" s="39" t="str">
        <f t="shared" si="1122"/>
        <v/>
      </c>
      <c r="CE1692" s="39" t="str">
        <f t="shared" si="1123"/>
        <v/>
      </c>
      <c r="CF1692" s="39" t="str">
        <f t="shared" si="1124"/>
        <v/>
      </c>
      <c r="CG1692" s="39" t="str">
        <f t="shared" si="1125"/>
        <v/>
      </c>
      <c r="CH1692" s="39" t="str">
        <f t="shared" si="1126"/>
        <v/>
      </c>
      <c r="CI1692" s="39" t="str">
        <f t="shared" si="1127"/>
        <v/>
      </c>
    </row>
    <row r="1693" spans="1:87">
      <c r="A1693" s="18"/>
      <c r="B1693" s="15" t="str">
        <f>'Gene Table'!E1692</f>
        <v>hsa-miR-5001-5p</v>
      </c>
      <c r="C1693" s="15" t="str">
        <f>'Gene Table'!B1692</f>
        <v>G10</v>
      </c>
      <c r="D1693" s="16" t="str">
        <f>IF(SUM('Test Sample Data'!D$3:D$98)&gt;10,IF(AND(ISNUMBER('Test Sample Data'!D1692),'Test Sample Data'!D1692&lt;$B$1,'Test Sample Data'!D1692&gt;0),'Test Sample Data'!D1692,$B$1),"")</f>
        <v/>
      </c>
      <c r="E1693" s="17" t="str">
        <f>IF(SUM('Test Sample Data'!E$3:E$98)&gt;10,IF(AND(ISNUMBER('Test Sample Data'!E1692),'Test Sample Data'!E1692&lt;$B$1,'Test Sample Data'!E1692&gt;0),'Test Sample Data'!E1692,$B$1),"")</f>
        <v/>
      </c>
      <c r="F1693" s="17" t="str">
        <f>IF(SUM('Test Sample Data'!F$3:F$98)&gt;10,IF(AND(ISNUMBER('Test Sample Data'!F1692),'Test Sample Data'!F1692&lt;$B$1,'Test Sample Data'!F1692&gt;0),'Test Sample Data'!F1692,$B$1),"")</f>
        <v/>
      </c>
      <c r="G1693" s="17" t="str">
        <f>IF(SUM('Test Sample Data'!G$3:G$98)&gt;10,IF(AND(ISNUMBER('Test Sample Data'!G1692),'Test Sample Data'!G1692&lt;$B$1,'Test Sample Data'!G1692&gt;0),'Test Sample Data'!G1692,$B$1),"")</f>
        <v/>
      </c>
      <c r="H1693" s="17" t="str">
        <f>IF(SUM('Test Sample Data'!H$3:H$98)&gt;10,IF(AND(ISNUMBER('Test Sample Data'!H1692),'Test Sample Data'!H1692&lt;$B$1,'Test Sample Data'!H1692&gt;0),'Test Sample Data'!H1692,$B$1),"")</f>
        <v/>
      </c>
      <c r="I1693" s="17" t="str">
        <f>IF(SUM('Test Sample Data'!I$3:I$98)&gt;10,IF(AND(ISNUMBER('Test Sample Data'!I1692),'Test Sample Data'!I1692&lt;$B$1,'Test Sample Data'!I1692&gt;0),'Test Sample Data'!I1692,$B$1),"")</f>
        <v/>
      </c>
      <c r="J1693" s="17" t="str">
        <f>IF(SUM('Test Sample Data'!J$3:J$98)&gt;10,IF(AND(ISNUMBER('Test Sample Data'!J1692),'Test Sample Data'!J1692&lt;$B$1,'Test Sample Data'!J1692&gt;0),'Test Sample Data'!J1692,$B$1),"")</f>
        <v/>
      </c>
      <c r="K1693" s="17" t="str">
        <f>IF(SUM('Test Sample Data'!K$3:K$98)&gt;10,IF(AND(ISNUMBER('Test Sample Data'!K1692),'Test Sample Data'!K1692&lt;$B$1,'Test Sample Data'!K1692&gt;0),'Test Sample Data'!K1692,$B$1),"")</f>
        <v/>
      </c>
      <c r="L1693" s="17" t="str">
        <f>IF(SUM('Test Sample Data'!L$3:L$98)&gt;10,IF(AND(ISNUMBER('Test Sample Data'!L1692),'Test Sample Data'!L1692&lt;$B$1,'Test Sample Data'!L1692&gt;0),'Test Sample Data'!L1692,$B$1),"")</f>
        <v/>
      </c>
      <c r="M1693" s="17" t="str">
        <f>IF(SUM('Test Sample Data'!M$3:M$98)&gt;10,IF(AND(ISNUMBER('Test Sample Data'!M1692),'Test Sample Data'!M1692&lt;$B$1,'Test Sample Data'!M1692&gt;0),'Test Sample Data'!M1692,$B$1),"")</f>
        <v/>
      </c>
      <c r="N1693" s="17" t="str">
        <f>'Gene Table'!E1692</f>
        <v>hsa-miR-5001-5p</v>
      </c>
      <c r="O1693" s="17" t="str">
        <f>'Gene Table'!B1692</f>
        <v>G10</v>
      </c>
      <c r="P1693" s="17" t="str">
        <f>IF(SUM('Control Sample Data'!D$3:D$98)&gt;10,IF(AND(ISNUMBER('Control Sample Data'!D1692),'Control Sample Data'!D1692&lt;$B$1,'Control Sample Data'!D1692&gt;0),'Control Sample Data'!D1692,$B$1),"")</f>
        <v/>
      </c>
      <c r="Q1693" s="17" t="str">
        <f>IF(SUM('Control Sample Data'!E$3:E$98)&gt;10,IF(AND(ISNUMBER('Control Sample Data'!E1692),'Control Sample Data'!E1692&lt;$B$1,'Control Sample Data'!E1692&gt;0),'Control Sample Data'!E1692,$B$1),"")</f>
        <v/>
      </c>
      <c r="R1693" s="17" t="str">
        <f>IF(SUM('Control Sample Data'!F$3:F$98)&gt;10,IF(AND(ISNUMBER('Control Sample Data'!F1692),'Control Sample Data'!F1692&lt;$B$1,'Control Sample Data'!F1692&gt;0),'Control Sample Data'!F1692,$B$1),"")</f>
        <v/>
      </c>
      <c r="S1693" s="17" t="str">
        <f>IF(SUM('Control Sample Data'!G$3:G$98)&gt;10,IF(AND(ISNUMBER('Control Sample Data'!G1692),'Control Sample Data'!G1692&lt;$B$1,'Control Sample Data'!G1692&gt;0),'Control Sample Data'!G1692,$B$1),"")</f>
        <v/>
      </c>
      <c r="T1693" s="17" t="str">
        <f>IF(SUM('Control Sample Data'!H$3:H$98)&gt;10,IF(AND(ISNUMBER('Control Sample Data'!H1692),'Control Sample Data'!H1692&lt;$B$1,'Control Sample Data'!H1692&gt;0),'Control Sample Data'!H1692,$B$1),"")</f>
        <v/>
      </c>
      <c r="U1693" s="17" t="str">
        <f>IF(SUM('Control Sample Data'!I$3:I$98)&gt;10,IF(AND(ISNUMBER('Control Sample Data'!I1692),'Control Sample Data'!I1692&lt;$B$1,'Control Sample Data'!I1692&gt;0),'Control Sample Data'!I1692,$B$1),"")</f>
        <v/>
      </c>
      <c r="V1693" s="17" t="str">
        <f>IF(SUM('Control Sample Data'!J$3:J$98)&gt;10,IF(AND(ISNUMBER('Control Sample Data'!J1692),'Control Sample Data'!J1692&lt;$B$1,'Control Sample Data'!J1692&gt;0),'Control Sample Data'!J1692,$B$1),"")</f>
        <v/>
      </c>
      <c r="W1693" s="17" t="str">
        <f>IF(SUM('Control Sample Data'!K$3:K$98)&gt;10,IF(AND(ISNUMBER('Control Sample Data'!K1692),'Control Sample Data'!K1692&lt;$B$1,'Control Sample Data'!K1692&gt;0),'Control Sample Data'!K1692,$B$1),"")</f>
        <v/>
      </c>
      <c r="X1693" s="17" t="str">
        <f>IF(SUM('Control Sample Data'!L$3:L$98)&gt;10,IF(AND(ISNUMBER('Control Sample Data'!L1692),'Control Sample Data'!L1692&lt;$B$1,'Control Sample Data'!L1692&gt;0),'Control Sample Data'!L1692,$B$1),"")</f>
        <v/>
      </c>
      <c r="Y1693" s="17" t="str">
        <f>IF(SUM('Control Sample Data'!M$3:M$98)&gt;10,IF(AND(ISNUMBER('Control Sample Data'!M1692),'Control Sample Data'!M1692&lt;$B$1,'Control Sample Data'!M1692&gt;0),'Control Sample Data'!M1692,$B$1),"")</f>
        <v/>
      </c>
      <c r="AT1693" s="36" t="str">
        <f t="shared" si="1128"/>
        <v/>
      </c>
      <c r="AU1693" s="36" t="str">
        <f t="shared" si="1129"/>
        <v/>
      </c>
      <c r="AV1693" s="36" t="str">
        <f t="shared" si="1130"/>
        <v/>
      </c>
      <c r="AW1693" s="36" t="str">
        <f t="shared" si="1131"/>
        <v/>
      </c>
      <c r="AX1693" s="36" t="str">
        <f t="shared" si="1132"/>
        <v/>
      </c>
      <c r="AY1693" s="36" t="str">
        <f t="shared" si="1133"/>
        <v/>
      </c>
      <c r="AZ1693" s="36" t="str">
        <f t="shared" si="1134"/>
        <v/>
      </c>
      <c r="BA1693" s="36" t="str">
        <f t="shared" si="1135"/>
        <v/>
      </c>
      <c r="BB1693" s="36" t="str">
        <f t="shared" si="1136"/>
        <v/>
      </c>
      <c r="BC1693" s="36" t="str">
        <f t="shared" si="1137"/>
        <v/>
      </c>
      <c r="BD1693" s="36" t="str">
        <f t="shared" si="1138"/>
        <v/>
      </c>
      <c r="BE1693" s="36" t="str">
        <f t="shared" si="1139"/>
        <v/>
      </c>
      <c r="BF1693" s="36" t="str">
        <f t="shared" si="1140"/>
        <v/>
      </c>
      <c r="BG1693" s="36" t="str">
        <f t="shared" si="1141"/>
        <v/>
      </c>
      <c r="BH1693" s="36" t="str">
        <f t="shared" si="1142"/>
        <v/>
      </c>
      <c r="BI1693" s="36" t="str">
        <f t="shared" si="1143"/>
        <v/>
      </c>
      <c r="BJ1693" s="36" t="str">
        <f t="shared" si="1144"/>
        <v/>
      </c>
      <c r="BK1693" s="36" t="str">
        <f t="shared" si="1145"/>
        <v/>
      </c>
      <c r="BL1693" s="36" t="str">
        <f t="shared" si="1146"/>
        <v/>
      </c>
      <c r="BM1693" s="36" t="str">
        <f t="shared" si="1147"/>
        <v/>
      </c>
      <c r="BN1693" s="38" t="e">
        <f t="shared" si="1106"/>
        <v>#DIV/0!</v>
      </c>
      <c r="BO1693" s="38" t="e">
        <f t="shared" si="1107"/>
        <v>#DIV/0!</v>
      </c>
      <c r="BP1693" s="39" t="str">
        <f t="shared" si="1108"/>
        <v/>
      </c>
      <c r="BQ1693" s="39" t="str">
        <f t="shared" si="1109"/>
        <v/>
      </c>
      <c r="BR1693" s="39" t="str">
        <f t="shared" si="1110"/>
        <v/>
      </c>
      <c r="BS1693" s="39" t="str">
        <f t="shared" si="1111"/>
        <v/>
      </c>
      <c r="BT1693" s="39" t="str">
        <f t="shared" si="1112"/>
        <v/>
      </c>
      <c r="BU1693" s="39" t="str">
        <f t="shared" si="1113"/>
        <v/>
      </c>
      <c r="BV1693" s="39" t="str">
        <f t="shared" si="1114"/>
        <v/>
      </c>
      <c r="BW1693" s="39" t="str">
        <f t="shared" si="1115"/>
        <v/>
      </c>
      <c r="BX1693" s="39" t="str">
        <f t="shared" si="1116"/>
        <v/>
      </c>
      <c r="BY1693" s="39" t="str">
        <f t="shared" si="1117"/>
        <v/>
      </c>
      <c r="BZ1693" s="39" t="str">
        <f t="shared" si="1118"/>
        <v/>
      </c>
      <c r="CA1693" s="39" t="str">
        <f t="shared" si="1119"/>
        <v/>
      </c>
      <c r="CB1693" s="39" t="str">
        <f t="shared" si="1120"/>
        <v/>
      </c>
      <c r="CC1693" s="39" t="str">
        <f t="shared" si="1121"/>
        <v/>
      </c>
      <c r="CD1693" s="39" t="str">
        <f t="shared" si="1122"/>
        <v/>
      </c>
      <c r="CE1693" s="39" t="str">
        <f t="shared" si="1123"/>
        <v/>
      </c>
      <c r="CF1693" s="39" t="str">
        <f t="shared" si="1124"/>
        <v/>
      </c>
      <c r="CG1693" s="39" t="str">
        <f t="shared" si="1125"/>
        <v/>
      </c>
      <c r="CH1693" s="39" t="str">
        <f t="shared" si="1126"/>
        <v/>
      </c>
      <c r="CI1693" s="39" t="str">
        <f t="shared" si="1127"/>
        <v/>
      </c>
    </row>
    <row r="1694" spans="1:87">
      <c r="A1694" s="18"/>
      <c r="B1694" s="15" t="str">
        <f>'Gene Table'!E1693</f>
        <v>hsa-miR-4759</v>
      </c>
      <c r="C1694" s="15" t="str">
        <f>'Gene Table'!B1693</f>
        <v>G11</v>
      </c>
      <c r="D1694" s="16" t="str">
        <f>IF(SUM('Test Sample Data'!D$3:D$98)&gt;10,IF(AND(ISNUMBER('Test Sample Data'!D1693),'Test Sample Data'!D1693&lt;$B$1,'Test Sample Data'!D1693&gt;0),'Test Sample Data'!D1693,$B$1),"")</f>
        <v/>
      </c>
      <c r="E1694" s="17" t="str">
        <f>IF(SUM('Test Sample Data'!E$3:E$98)&gt;10,IF(AND(ISNUMBER('Test Sample Data'!E1693),'Test Sample Data'!E1693&lt;$B$1,'Test Sample Data'!E1693&gt;0),'Test Sample Data'!E1693,$B$1),"")</f>
        <v/>
      </c>
      <c r="F1694" s="17" t="str">
        <f>IF(SUM('Test Sample Data'!F$3:F$98)&gt;10,IF(AND(ISNUMBER('Test Sample Data'!F1693),'Test Sample Data'!F1693&lt;$B$1,'Test Sample Data'!F1693&gt;0),'Test Sample Data'!F1693,$B$1),"")</f>
        <v/>
      </c>
      <c r="G1694" s="17" t="str">
        <f>IF(SUM('Test Sample Data'!G$3:G$98)&gt;10,IF(AND(ISNUMBER('Test Sample Data'!G1693),'Test Sample Data'!G1693&lt;$B$1,'Test Sample Data'!G1693&gt;0),'Test Sample Data'!G1693,$B$1),"")</f>
        <v/>
      </c>
      <c r="H1694" s="17" t="str">
        <f>IF(SUM('Test Sample Data'!H$3:H$98)&gt;10,IF(AND(ISNUMBER('Test Sample Data'!H1693),'Test Sample Data'!H1693&lt;$B$1,'Test Sample Data'!H1693&gt;0),'Test Sample Data'!H1693,$B$1),"")</f>
        <v/>
      </c>
      <c r="I1694" s="17" t="str">
        <f>IF(SUM('Test Sample Data'!I$3:I$98)&gt;10,IF(AND(ISNUMBER('Test Sample Data'!I1693),'Test Sample Data'!I1693&lt;$B$1,'Test Sample Data'!I1693&gt;0),'Test Sample Data'!I1693,$B$1),"")</f>
        <v/>
      </c>
      <c r="J1694" s="17" t="str">
        <f>IF(SUM('Test Sample Data'!J$3:J$98)&gt;10,IF(AND(ISNUMBER('Test Sample Data'!J1693),'Test Sample Data'!J1693&lt;$B$1,'Test Sample Data'!J1693&gt;0),'Test Sample Data'!J1693,$B$1),"")</f>
        <v/>
      </c>
      <c r="K1694" s="17" t="str">
        <f>IF(SUM('Test Sample Data'!K$3:K$98)&gt;10,IF(AND(ISNUMBER('Test Sample Data'!K1693),'Test Sample Data'!K1693&lt;$B$1,'Test Sample Data'!K1693&gt;0),'Test Sample Data'!K1693,$B$1),"")</f>
        <v/>
      </c>
      <c r="L1694" s="17" t="str">
        <f>IF(SUM('Test Sample Data'!L$3:L$98)&gt;10,IF(AND(ISNUMBER('Test Sample Data'!L1693),'Test Sample Data'!L1693&lt;$B$1,'Test Sample Data'!L1693&gt;0),'Test Sample Data'!L1693,$B$1),"")</f>
        <v/>
      </c>
      <c r="M1694" s="17" t="str">
        <f>IF(SUM('Test Sample Data'!M$3:M$98)&gt;10,IF(AND(ISNUMBER('Test Sample Data'!M1693),'Test Sample Data'!M1693&lt;$B$1,'Test Sample Data'!M1693&gt;0),'Test Sample Data'!M1693,$B$1),"")</f>
        <v/>
      </c>
      <c r="N1694" s="17" t="str">
        <f>'Gene Table'!E1693</f>
        <v>hsa-miR-4759</v>
      </c>
      <c r="O1694" s="17" t="str">
        <f>'Gene Table'!B1693</f>
        <v>G11</v>
      </c>
      <c r="P1694" s="17" t="str">
        <f>IF(SUM('Control Sample Data'!D$3:D$98)&gt;10,IF(AND(ISNUMBER('Control Sample Data'!D1693),'Control Sample Data'!D1693&lt;$B$1,'Control Sample Data'!D1693&gt;0),'Control Sample Data'!D1693,$B$1),"")</f>
        <v/>
      </c>
      <c r="Q1694" s="17" t="str">
        <f>IF(SUM('Control Sample Data'!E$3:E$98)&gt;10,IF(AND(ISNUMBER('Control Sample Data'!E1693),'Control Sample Data'!E1693&lt;$B$1,'Control Sample Data'!E1693&gt;0),'Control Sample Data'!E1693,$B$1),"")</f>
        <v/>
      </c>
      <c r="R1694" s="17" t="str">
        <f>IF(SUM('Control Sample Data'!F$3:F$98)&gt;10,IF(AND(ISNUMBER('Control Sample Data'!F1693),'Control Sample Data'!F1693&lt;$B$1,'Control Sample Data'!F1693&gt;0),'Control Sample Data'!F1693,$B$1),"")</f>
        <v/>
      </c>
      <c r="S1694" s="17" t="str">
        <f>IF(SUM('Control Sample Data'!G$3:G$98)&gt;10,IF(AND(ISNUMBER('Control Sample Data'!G1693),'Control Sample Data'!G1693&lt;$B$1,'Control Sample Data'!G1693&gt;0),'Control Sample Data'!G1693,$B$1),"")</f>
        <v/>
      </c>
      <c r="T1694" s="17" t="str">
        <f>IF(SUM('Control Sample Data'!H$3:H$98)&gt;10,IF(AND(ISNUMBER('Control Sample Data'!H1693),'Control Sample Data'!H1693&lt;$B$1,'Control Sample Data'!H1693&gt;0),'Control Sample Data'!H1693,$B$1),"")</f>
        <v/>
      </c>
      <c r="U1694" s="17" t="str">
        <f>IF(SUM('Control Sample Data'!I$3:I$98)&gt;10,IF(AND(ISNUMBER('Control Sample Data'!I1693),'Control Sample Data'!I1693&lt;$B$1,'Control Sample Data'!I1693&gt;0),'Control Sample Data'!I1693,$B$1),"")</f>
        <v/>
      </c>
      <c r="V1694" s="17" t="str">
        <f>IF(SUM('Control Sample Data'!J$3:J$98)&gt;10,IF(AND(ISNUMBER('Control Sample Data'!J1693),'Control Sample Data'!J1693&lt;$B$1,'Control Sample Data'!J1693&gt;0),'Control Sample Data'!J1693,$B$1),"")</f>
        <v/>
      </c>
      <c r="W1694" s="17" t="str">
        <f>IF(SUM('Control Sample Data'!K$3:K$98)&gt;10,IF(AND(ISNUMBER('Control Sample Data'!K1693),'Control Sample Data'!K1693&lt;$B$1,'Control Sample Data'!K1693&gt;0),'Control Sample Data'!K1693,$B$1),"")</f>
        <v/>
      </c>
      <c r="X1694" s="17" t="str">
        <f>IF(SUM('Control Sample Data'!L$3:L$98)&gt;10,IF(AND(ISNUMBER('Control Sample Data'!L1693),'Control Sample Data'!L1693&lt;$B$1,'Control Sample Data'!L1693&gt;0),'Control Sample Data'!L1693,$B$1),"")</f>
        <v/>
      </c>
      <c r="Y1694" s="17" t="str">
        <f>IF(SUM('Control Sample Data'!M$3:M$98)&gt;10,IF(AND(ISNUMBER('Control Sample Data'!M1693),'Control Sample Data'!M1693&lt;$B$1,'Control Sample Data'!M1693&gt;0),'Control Sample Data'!M1693,$B$1),"")</f>
        <v/>
      </c>
      <c r="AT1694" s="36" t="str">
        <f t="shared" si="1128"/>
        <v/>
      </c>
      <c r="AU1694" s="36" t="str">
        <f t="shared" si="1129"/>
        <v/>
      </c>
      <c r="AV1694" s="36" t="str">
        <f t="shared" si="1130"/>
        <v/>
      </c>
      <c r="AW1694" s="36" t="str">
        <f t="shared" si="1131"/>
        <v/>
      </c>
      <c r="AX1694" s="36" t="str">
        <f t="shared" si="1132"/>
        <v/>
      </c>
      <c r="AY1694" s="36" t="str">
        <f t="shared" si="1133"/>
        <v/>
      </c>
      <c r="AZ1694" s="36" t="str">
        <f t="shared" si="1134"/>
        <v/>
      </c>
      <c r="BA1694" s="36" t="str">
        <f t="shared" si="1135"/>
        <v/>
      </c>
      <c r="BB1694" s="36" t="str">
        <f t="shared" si="1136"/>
        <v/>
      </c>
      <c r="BC1694" s="36" t="str">
        <f t="shared" si="1137"/>
        <v/>
      </c>
      <c r="BD1694" s="36" t="str">
        <f t="shared" si="1138"/>
        <v/>
      </c>
      <c r="BE1694" s="36" t="str">
        <f t="shared" si="1139"/>
        <v/>
      </c>
      <c r="BF1694" s="36" t="str">
        <f t="shared" si="1140"/>
        <v/>
      </c>
      <c r="BG1694" s="36" t="str">
        <f t="shared" si="1141"/>
        <v/>
      </c>
      <c r="BH1694" s="36" t="str">
        <f t="shared" si="1142"/>
        <v/>
      </c>
      <c r="BI1694" s="36" t="str">
        <f t="shared" si="1143"/>
        <v/>
      </c>
      <c r="BJ1694" s="36" t="str">
        <f t="shared" si="1144"/>
        <v/>
      </c>
      <c r="BK1694" s="36" t="str">
        <f t="shared" si="1145"/>
        <v/>
      </c>
      <c r="BL1694" s="36" t="str">
        <f t="shared" si="1146"/>
        <v/>
      </c>
      <c r="BM1694" s="36" t="str">
        <f t="shared" si="1147"/>
        <v/>
      </c>
      <c r="BN1694" s="38" t="e">
        <f t="shared" si="1106"/>
        <v>#DIV/0!</v>
      </c>
      <c r="BO1694" s="38" t="e">
        <f t="shared" si="1107"/>
        <v>#DIV/0!</v>
      </c>
      <c r="BP1694" s="39" t="str">
        <f t="shared" si="1108"/>
        <v/>
      </c>
      <c r="BQ1694" s="39" t="str">
        <f t="shared" si="1109"/>
        <v/>
      </c>
      <c r="BR1694" s="39" t="str">
        <f t="shared" si="1110"/>
        <v/>
      </c>
      <c r="BS1694" s="39" t="str">
        <f t="shared" si="1111"/>
        <v/>
      </c>
      <c r="BT1694" s="39" t="str">
        <f t="shared" si="1112"/>
        <v/>
      </c>
      <c r="BU1694" s="39" t="str">
        <f t="shared" si="1113"/>
        <v/>
      </c>
      <c r="BV1694" s="39" t="str">
        <f t="shared" si="1114"/>
        <v/>
      </c>
      <c r="BW1694" s="39" t="str">
        <f t="shared" si="1115"/>
        <v/>
      </c>
      <c r="BX1694" s="39" t="str">
        <f t="shared" si="1116"/>
        <v/>
      </c>
      <c r="BY1694" s="39" t="str">
        <f t="shared" si="1117"/>
        <v/>
      </c>
      <c r="BZ1694" s="39" t="str">
        <f t="shared" si="1118"/>
        <v/>
      </c>
      <c r="CA1694" s="39" t="str">
        <f t="shared" si="1119"/>
        <v/>
      </c>
      <c r="CB1694" s="39" t="str">
        <f t="shared" si="1120"/>
        <v/>
      </c>
      <c r="CC1694" s="39" t="str">
        <f t="shared" si="1121"/>
        <v/>
      </c>
      <c r="CD1694" s="39" t="str">
        <f t="shared" si="1122"/>
        <v/>
      </c>
      <c r="CE1694" s="39" t="str">
        <f t="shared" si="1123"/>
        <v/>
      </c>
      <c r="CF1694" s="39" t="str">
        <f t="shared" si="1124"/>
        <v/>
      </c>
      <c r="CG1694" s="39" t="str">
        <f t="shared" si="1125"/>
        <v/>
      </c>
      <c r="CH1694" s="39" t="str">
        <f t="shared" si="1126"/>
        <v/>
      </c>
      <c r="CI1694" s="39" t="str">
        <f t="shared" si="1127"/>
        <v/>
      </c>
    </row>
    <row r="1695" spans="1:87">
      <c r="A1695" s="18"/>
      <c r="B1695" s="15" t="str">
        <f>'Gene Table'!E1694</f>
        <v>hsa-miR-5001-3p</v>
      </c>
      <c r="C1695" s="15" t="str">
        <f>'Gene Table'!B1694</f>
        <v>G12</v>
      </c>
      <c r="D1695" s="16" t="str">
        <f>IF(SUM('Test Sample Data'!D$3:D$98)&gt;10,IF(AND(ISNUMBER('Test Sample Data'!D1694),'Test Sample Data'!D1694&lt;$B$1,'Test Sample Data'!D1694&gt;0),'Test Sample Data'!D1694,$B$1),"")</f>
        <v/>
      </c>
      <c r="E1695" s="17" t="str">
        <f>IF(SUM('Test Sample Data'!E$3:E$98)&gt;10,IF(AND(ISNUMBER('Test Sample Data'!E1694),'Test Sample Data'!E1694&lt;$B$1,'Test Sample Data'!E1694&gt;0),'Test Sample Data'!E1694,$B$1),"")</f>
        <v/>
      </c>
      <c r="F1695" s="17" t="str">
        <f>IF(SUM('Test Sample Data'!F$3:F$98)&gt;10,IF(AND(ISNUMBER('Test Sample Data'!F1694),'Test Sample Data'!F1694&lt;$B$1,'Test Sample Data'!F1694&gt;0),'Test Sample Data'!F1694,$B$1),"")</f>
        <v/>
      </c>
      <c r="G1695" s="17" t="str">
        <f>IF(SUM('Test Sample Data'!G$3:G$98)&gt;10,IF(AND(ISNUMBER('Test Sample Data'!G1694),'Test Sample Data'!G1694&lt;$B$1,'Test Sample Data'!G1694&gt;0),'Test Sample Data'!G1694,$B$1),"")</f>
        <v/>
      </c>
      <c r="H1695" s="17" t="str">
        <f>IF(SUM('Test Sample Data'!H$3:H$98)&gt;10,IF(AND(ISNUMBER('Test Sample Data'!H1694),'Test Sample Data'!H1694&lt;$B$1,'Test Sample Data'!H1694&gt;0),'Test Sample Data'!H1694,$B$1),"")</f>
        <v/>
      </c>
      <c r="I1695" s="17" t="str">
        <f>IF(SUM('Test Sample Data'!I$3:I$98)&gt;10,IF(AND(ISNUMBER('Test Sample Data'!I1694),'Test Sample Data'!I1694&lt;$B$1,'Test Sample Data'!I1694&gt;0),'Test Sample Data'!I1694,$B$1),"")</f>
        <v/>
      </c>
      <c r="J1695" s="17" t="str">
        <f>IF(SUM('Test Sample Data'!J$3:J$98)&gt;10,IF(AND(ISNUMBER('Test Sample Data'!J1694),'Test Sample Data'!J1694&lt;$B$1,'Test Sample Data'!J1694&gt;0),'Test Sample Data'!J1694,$B$1),"")</f>
        <v/>
      </c>
      <c r="K1695" s="17" t="str">
        <f>IF(SUM('Test Sample Data'!K$3:K$98)&gt;10,IF(AND(ISNUMBER('Test Sample Data'!K1694),'Test Sample Data'!K1694&lt;$B$1,'Test Sample Data'!K1694&gt;0),'Test Sample Data'!K1694,$B$1),"")</f>
        <v/>
      </c>
      <c r="L1695" s="17" t="str">
        <f>IF(SUM('Test Sample Data'!L$3:L$98)&gt;10,IF(AND(ISNUMBER('Test Sample Data'!L1694),'Test Sample Data'!L1694&lt;$B$1,'Test Sample Data'!L1694&gt;0),'Test Sample Data'!L1694,$B$1),"")</f>
        <v/>
      </c>
      <c r="M1695" s="17" t="str">
        <f>IF(SUM('Test Sample Data'!M$3:M$98)&gt;10,IF(AND(ISNUMBER('Test Sample Data'!M1694),'Test Sample Data'!M1694&lt;$B$1,'Test Sample Data'!M1694&gt;0),'Test Sample Data'!M1694,$B$1),"")</f>
        <v/>
      </c>
      <c r="N1695" s="17" t="str">
        <f>'Gene Table'!E1694</f>
        <v>hsa-miR-5001-3p</v>
      </c>
      <c r="O1695" s="17" t="str">
        <f>'Gene Table'!B1694</f>
        <v>G12</v>
      </c>
      <c r="P1695" s="17" t="str">
        <f>IF(SUM('Control Sample Data'!D$3:D$98)&gt;10,IF(AND(ISNUMBER('Control Sample Data'!D1694),'Control Sample Data'!D1694&lt;$B$1,'Control Sample Data'!D1694&gt;0),'Control Sample Data'!D1694,$B$1),"")</f>
        <v/>
      </c>
      <c r="Q1695" s="17" t="str">
        <f>IF(SUM('Control Sample Data'!E$3:E$98)&gt;10,IF(AND(ISNUMBER('Control Sample Data'!E1694),'Control Sample Data'!E1694&lt;$B$1,'Control Sample Data'!E1694&gt;0),'Control Sample Data'!E1694,$B$1),"")</f>
        <v/>
      </c>
      <c r="R1695" s="17" t="str">
        <f>IF(SUM('Control Sample Data'!F$3:F$98)&gt;10,IF(AND(ISNUMBER('Control Sample Data'!F1694),'Control Sample Data'!F1694&lt;$B$1,'Control Sample Data'!F1694&gt;0),'Control Sample Data'!F1694,$B$1),"")</f>
        <v/>
      </c>
      <c r="S1695" s="17" t="str">
        <f>IF(SUM('Control Sample Data'!G$3:G$98)&gt;10,IF(AND(ISNUMBER('Control Sample Data'!G1694),'Control Sample Data'!G1694&lt;$B$1,'Control Sample Data'!G1694&gt;0),'Control Sample Data'!G1694,$B$1),"")</f>
        <v/>
      </c>
      <c r="T1695" s="17" t="str">
        <f>IF(SUM('Control Sample Data'!H$3:H$98)&gt;10,IF(AND(ISNUMBER('Control Sample Data'!H1694),'Control Sample Data'!H1694&lt;$B$1,'Control Sample Data'!H1694&gt;0),'Control Sample Data'!H1694,$B$1),"")</f>
        <v/>
      </c>
      <c r="U1695" s="17" t="str">
        <f>IF(SUM('Control Sample Data'!I$3:I$98)&gt;10,IF(AND(ISNUMBER('Control Sample Data'!I1694),'Control Sample Data'!I1694&lt;$B$1,'Control Sample Data'!I1694&gt;0),'Control Sample Data'!I1694,$B$1),"")</f>
        <v/>
      </c>
      <c r="V1695" s="17" t="str">
        <f>IF(SUM('Control Sample Data'!J$3:J$98)&gt;10,IF(AND(ISNUMBER('Control Sample Data'!J1694),'Control Sample Data'!J1694&lt;$B$1,'Control Sample Data'!J1694&gt;0),'Control Sample Data'!J1694,$B$1),"")</f>
        <v/>
      </c>
      <c r="W1695" s="17" t="str">
        <f>IF(SUM('Control Sample Data'!K$3:K$98)&gt;10,IF(AND(ISNUMBER('Control Sample Data'!K1694),'Control Sample Data'!K1694&lt;$B$1,'Control Sample Data'!K1694&gt;0),'Control Sample Data'!K1694,$B$1),"")</f>
        <v/>
      </c>
      <c r="X1695" s="17" t="str">
        <f>IF(SUM('Control Sample Data'!L$3:L$98)&gt;10,IF(AND(ISNUMBER('Control Sample Data'!L1694),'Control Sample Data'!L1694&lt;$B$1,'Control Sample Data'!L1694&gt;0),'Control Sample Data'!L1694,$B$1),"")</f>
        <v/>
      </c>
      <c r="Y1695" s="17" t="str">
        <f>IF(SUM('Control Sample Data'!M$3:M$98)&gt;10,IF(AND(ISNUMBER('Control Sample Data'!M1694),'Control Sample Data'!M1694&lt;$B$1,'Control Sample Data'!M1694&gt;0),'Control Sample Data'!M1694,$B$1),"")</f>
        <v/>
      </c>
      <c r="AT1695" s="36" t="str">
        <f t="shared" si="1128"/>
        <v/>
      </c>
      <c r="AU1695" s="36" t="str">
        <f t="shared" si="1129"/>
        <v/>
      </c>
      <c r="AV1695" s="36" t="str">
        <f t="shared" si="1130"/>
        <v/>
      </c>
      <c r="AW1695" s="36" t="str">
        <f t="shared" si="1131"/>
        <v/>
      </c>
      <c r="AX1695" s="36" t="str">
        <f t="shared" si="1132"/>
        <v/>
      </c>
      <c r="AY1695" s="36" t="str">
        <f t="shared" si="1133"/>
        <v/>
      </c>
      <c r="AZ1695" s="36" t="str">
        <f t="shared" si="1134"/>
        <v/>
      </c>
      <c r="BA1695" s="36" t="str">
        <f t="shared" si="1135"/>
        <v/>
      </c>
      <c r="BB1695" s="36" t="str">
        <f t="shared" si="1136"/>
        <v/>
      </c>
      <c r="BC1695" s="36" t="str">
        <f t="shared" si="1137"/>
        <v/>
      </c>
      <c r="BD1695" s="36" t="str">
        <f t="shared" si="1138"/>
        <v/>
      </c>
      <c r="BE1695" s="36" t="str">
        <f t="shared" si="1139"/>
        <v/>
      </c>
      <c r="BF1695" s="36" t="str">
        <f t="shared" si="1140"/>
        <v/>
      </c>
      <c r="BG1695" s="36" t="str">
        <f t="shared" si="1141"/>
        <v/>
      </c>
      <c r="BH1695" s="36" t="str">
        <f t="shared" si="1142"/>
        <v/>
      </c>
      <c r="BI1695" s="36" t="str">
        <f t="shared" si="1143"/>
        <v/>
      </c>
      <c r="BJ1695" s="36" t="str">
        <f t="shared" si="1144"/>
        <v/>
      </c>
      <c r="BK1695" s="36" t="str">
        <f t="shared" si="1145"/>
        <v/>
      </c>
      <c r="BL1695" s="36" t="str">
        <f t="shared" si="1146"/>
        <v/>
      </c>
      <c r="BM1695" s="36" t="str">
        <f t="shared" si="1147"/>
        <v/>
      </c>
      <c r="BN1695" s="38" t="e">
        <f t="shared" si="1106"/>
        <v>#DIV/0!</v>
      </c>
      <c r="BO1695" s="38" t="e">
        <f t="shared" si="1107"/>
        <v>#DIV/0!</v>
      </c>
      <c r="BP1695" s="39" t="str">
        <f t="shared" si="1108"/>
        <v/>
      </c>
      <c r="BQ1695" s="39" t="str">
        <f t="shared" si="1109"/>
        <v/>
      </c>
      <c r="BR1695" s="39" t="str">
        <f t="shared" si="1110"/>
        <v/>
      </c>
      <c r="BS1695" s="39" t="str">
        <f t="shared" si="1111"/>
        <v/>
      </c>
      <c r="BT1695" s="39" t="str">
        <f t="shared" si="1112"/>
        <v/>
      </c>
      <c r="BU1695" s="39" t="str">
        <f t="shared" si="1113"/>
        <v/>
      </c>
      <c r="BV1695" s="39" t="str">
        <f t="shared" si="1114"/>
        <v/>
      </c>
      <c r="BW1695" s="39" t="str">
        <f t="shared" si="1115"/>
        <v/>
      </c>
      <c r="BX1695" s="39" t="str">
        <f t="shared" si="1116"/>
        <v/>
      </c>
      <c r="BY1695" s="39" t="str">
        <f t="shared" si="1117"/>
        <v/>
      </c>
      <c r="BZ1695" s="39" t="str">
        <f t="shared" si="1118"/>
        <v/>
      </c>
      <c r="CA1695" s="39" t="str">
        <f t="shared" si="1119"/>
        <v/>
      </c>
      <c r="CB1695" s="39" t="str">
        <f t="shared" si="1120"/>
        <v/>
      </c>
      <c r="CC1695" s="39" t="str">
        <f t="shared" si="1121"/>
        <v/>
      </c>
      <c r="CD1695" s="39" t="str">
        <f t="shared" si="1122"/>
        <v/>
      </c>
      <c r="CE1695" s="39" t="str">
        <f t="shared" si="1123"/>
        <v/>
      </c>
      <c r="CF1695" s="39" t="str">
        <f t="shared" si="1124"/>
        <v/>
      </c>
      <c r="CG1695" s="39" t="str">
        <f t="shared" si="1125"/>
        <v/>
      </c>
      <c r="CH1695" s="39" t="str">
        <f t="shared" si="1126"/>
        <v/>
      </c>
      <c r="CI1695" s="39" t="str">
        <f t="shared" si="1127"/>
        <v/>
      </c>
    </row>
    <row r="1696" spans="1:87">
      <c r="A1696" s="18"/>
      <c r="B1696" s="15" t="str">
        <f>'Gene Table'!E1695</f>
        <v>hsa-miR-4760-5p</v>
      </c>
      <c r="C1696" s="15" t="str">
        <f>'Gene Table'!B1695</f>
        <v>G13</v>
      </c>
      <c r="D1696" s="16" t="str">
        <f>IF(SUM('Test Sample Data'!D$3:D$98)&gt;10,IF(AND(ISNUMBER('Test Sample Data'!D1695),'Test Sample Data'!D1695&lt;$B$1,'Test Sample Data'!D1695&gt;0),'Test Sample Data'!D1695,$B$1),"")</f>
        <v/>
      </c>
      <c r="E1696" s="17" t="str">
        <f>IF(SUM('Test Sample Data'!E$3:E$98)&gt;10,IF(AND(ISNUMBER('Test Sample Data'!E1695),'Test Sample Data'!E1695&lt;$B$1,'Test Sample Data'!E1695&gt;0),'Test Sample Data'!E1695,$B$1),"")</f>
        <v/>
      </c>
      <c r="F1696" s="17" t="str">
        <f>IF(SUM('Test Sample Data'!F$3:F$98)&gt;10,IF(AND(ISNUMBER('Test Sample Data'!F1695),'Test Sample Data'!F1695&lt;$B$1,'Test Sample Data'!F1695&gt;0),'Test Sample Data'!F1695,$B$1),"")</f>
        <v/>
      </c>
      <c r="G1696" s="17" t="str">
        <f>IF(SUM('Test Sample Data'!G$3:G$98)&gt;10,IF(AND(ISNUMBER('Test Sample Data'!G1695),'Test Sample Data'!G1695&lt;$B$1,'Test Sample Data'!G1695&gt;0),'Test Sample Data'!G1695,$B$1),"")</f>
        <v/>
      </c>
      <c r="H1696" s="17" t="str">
        <f>IF(SUM('Test Sample Data'!H$3:H$98)&gt;10,IF(AND(ISNUMBER('Test Sample Data'!H1695),'Test Sample Data'!H1695&lt;$B$1,'Test Sample Data'!H1695&gt;0),'Test Sample Data'!H1695,$B$1),"")</f>
        <v/>
      </c>
      <c r="I1696" s="17" t="str">
        <f>IF(SUM('Test Sample Data'!I$3:I$98)&gt;10,IF(AND(ISNUMBER('Test Sample Data'!I1695),'Test Sample Data'!I1695&lt;$B$1,'Test Sample Data'!I1695&gt;0),'Test Sample Data'!I1695,$B$1),"")</f>
        <v/>
      </c>
      <c r="J1696" s="17" t="str">
        <f>IF(SUM('Test Sample Data'!J$3:J$98)&gt;10,IF(AND(ISNUMBER('Test Sample Data'!J1695),'Test Sample Data'!J1695&lt;$B$1,'Test Sample Data'!J1695&gt;0),'Test Sample Data'!J1695,$B$1),"")</f>
        <v/>
      </c>
      <c r="K1696" s="17" t="str">
        <f>IF(SUM('Test Sample Data'!K$3:K$98)&gt;10,IF(AND(ISNUMBER('Test Sample Data'!K1695),'Test Sample Data'!K1695&lt;$B$1,'Test Sample Data'!K1695&gt;0),'Test Sample Data'!K1695,$B$1),"")</f>
        <v/>
      </c>
      <c r="L1696" s="17" t="str">
        <f>IF(SUM('Test Sample Data'!L$3:L$98)&gt;10,IF(AND(ISNUMBER('Test Sample Data'!L1695),'Test Sample Data'!L1695&lt;$B$1,'Test Sample Data'!L1695&gt;0),'Test Sample Data'!L1695,$B$1),"")</f>
        <v/>
      </c>
      <c r="M1696" s="17" t="str">
        <f>IF(SUM('Test Sample Data'!M$3:M$98)&gt;10,IF(AND(ISNUMBER('Test Sample Data'!M1695),'Test Sample Data'!M1695&lt;$B$1,'Test Sample Data'!M1695&gt;0),'Test Sample Data'!M1695,$B$1),"")</f>
        <v/>
      </c>
      <c r="N1696" s="17" t="str">
        <f>'Gene Table'!E1695</f>
        <v>hsa-miR-4760-5p</v>
      </c>
      <c r="O1696" s="17" t="str">
        <f>'Gene Table'!B1695</f>
        <v>G13</v>
      </c>
      <c r="P1696" s="17" t="str">
        <f>IF(SUM('Control Sample Data'!D$3:D$98)&gt;10,IF(AND(ISNUMBER('Control Sample Data'!D1695),'Control Sample Data'!D1695&lt;$B$1,'Control Sample Data'!D1695&gt;0),'Control Sample Data'!D1695,$B$1),"")</f>
        <v/>
      </c>
      <c r="Q1696" s="17" t="str">
        <f>IF(SUM('Control Sample Data'!E$3:E$98)&gt;10,IF(AND(ISNUMBER('Control Sample Data'!E1695),'Control Sample Data'!E1695&lt;$B$1,'Control Sample Data'!E1695&gt;0),'Control Sample Data'!E1695,$B$1),"")</f>
        <v/>
      </c>
      <c r="R1696" s="17" t="str">
        <f>IF(SUM('Control Sample Data'!F$3:F$98)&gt;10,IF(AND(ISNUMBER('Control Sample Data'!F1695),'Control Sample Data'!F1695&lt;$B$1,'Control Sample Data'!F1695&gt;0),'Control Sample Data'!F1695,$B$1),"")</f>
        <v/>
      </c>
      <c r="S1696" s="17" t="str">
        <f>IF(SUM('Control Sample Data'!G$3:G$98)&gt;10,IF(AND(ISNUMBER('Control Sample Data'!G1695),'Control Sample Data'!G1695&lt;$B$1,'Control Sample Data'!G1695&gt;0),'Control Sample Data'!G1695,$B$1),"")</f>
        <v/>
      </c>
      <c r="T1696" s="17" t="str">
        <f>IF(SUM('Control Sample Data'!H$3:H$98)&gt;10,IF(AND(ISNUMBER('Control Sample Data'!H1695),'Control Sample Data'!H1695&lt;$B$1,'Control Sample Data'!H1695&gt;0),'Control Sample Data'!H1695,$B$1),"")</f>
        <v/>
      </c>
      <c r="U1696" s="17" t="str">
        <f>IF(SUM('Control Sample Data'!I$3:I$98)&gt;10,IF(AND(ISNUMBER('Control Sample Data'!I1695),'Control Sample Data'!I1695&lt;$B$1,'Control Sample Data'!I1695&gt;0),'Control Sample Data'!I1695,$B$1),"")</f>
        <v/>
      </c>
      <c r="V1696" s="17" t="str">
        <f>IF(SUM('Control Sample Data'!J$3:J$98)&gt;10,IF(AND(ISNUMBER('Control Sample Data'!J1695),'Control Sample Data'!J1695&lt;$B$1,'Control Sample Data'!J1695&gt;0),'Control Sample Data'!J1695,$B$1),"")</f>
        <v/>
      </c>
      <c r="W1696" s="17" t="str">
        <f>IF(SUM('Control Sample Data'!K$3:K$98)&gt;10,IF(AND(ISNUMBER('Control Sample Data'!K1695),'Control Sample Data'!K1695&lt;$B$1,'Control Sample Data'!K1695&gt;0),'Control Sample Data'!K1695,$B$1),"")</f>
        <v/>
      </c>
      <c r="X1696" s="17" t="str">
        <f>IF(SUM('Control Sample Data'!L$3:L$98)&gt;10,IF(AND(ISNUMBER('Control Sample Data'!L1695),'Control Sample Data'!L1695&lt;$B$1,'Control Sample Data'!L1695&gt;0),'Control Sample Data'!L1695,$B$1),"")</f>
        <v/>
      </c>
      <c r="Y1696" s="17" t="str">
        <f>IF(SUM('Control Sample Data'!M$3:M$98)&gt;10,IF(AND(ISNUMBER('Control Sample Data'!M1695),'Control Sample Data'!M1695&lt;$B$1,'Control Sample Data'!M1695&gt;0),'Control Sample Data'!M1695,$B$1),"")</f>
        <v/>
      </c>
      <c r="AT1696" s="36" t="str">
        <f t="shared" si="1128"/>
        <v/>
      </c>
      <c r="AU1696" s="36" t="str">
        <f t="shared" si="1129"/>
        <v/>
      </c>
      <c r="AV1696" s="36" t="str">
        <f t="shared" si="1130"/>
        <v/>
      </c>
      <c r="AW1696" s="36" t="str">
        <f t="shared" si="1131"/>
        <v/>
      </c>
      <c r="AX1696" s="36" t="str">
        <f t="shared" si="1132"/>
        <v/>
      </c>
      <c r="AY1696" s="36" t="str">
        <f t="shared" si="1133"/>
        <v/>
      </c>
      <c r="AZ1696" s="36" t="str">
        <f t="shared" si="1134"/>
        <v/>
      </c>
      <c r="BA1696" s="36" t="str">
        <f t="shared" si="1135"/>
        <v/>
      </c>
      <c r="BB1696" s="36" t="str">
        <f t="shared" si="1136"/>
        <v/>
      </c>
      <c r="BC1696" s="36" t="str">
        <f t="shared" si="1137"/>
        <v/>
      </c>
      <c r="BD1696" s="36" t="str">
        <f t="shared" si="1138"/>
        <v/>
      </c>
      <c r="BE1696" s="36" t="str">
        <f t="shared" si="1139"/>
        <v/>
      </c>
      <c r="BF1696" s="36" t="str">
        <f t="shared" si="1140"/>
        <v/>
      </c>
      <c r="BG1696" s="36" t="str">
        <f t="shared" si="1141"/>
        <v/>
      </c>
      <c r="BH1696" s="36" t="str">
        <f t="shared" si="1142"/>
        <v/>
      </c>
      <c r="BI1696" s="36" t="str">
        <f t="shared" si="1143"/>
        <v/>
      </c>
      <c r="BJ1696" s="36" t="str">
        <f t="shared" si="1144"/>
        <v/>
      </c>
      <c r="BK1696" s="36" t="str">
        <f t="shared" si="1145"/>
        <v/>
      </c>
      <c r="BL1696" s="36" t="str">
        <f t="shared" si="1146"/>
        <v/>
      </c>
      <c r="BM1696" s="36" t="str">
        <f t="shared" si="1147"/>
        <v/>
      </c>
      <c r="BN1696" s="38" t="e">
        <f t="shared" si="1106"/>
        <v>#DIV/0!</v>
      </c>
      <c r="BO1696" s="38" t="e">
        <f t="shared" si="1107"/>
        <v>#DIV/0!</v>
      </c>
      <c r="BP1696" s="39" t="str">
        <f t="shared" si="1108"/>
        <v/>
      </c>
      <c r="BQ1696" s="39" t="str">
        <f t="shared" si="1109"/>
        <v/>
      </c>
      <c r="BR1696" s="39" t="str">
        <f t="shared" si="1110"/>
        <v/>
      </c>
      <c r="BS1696" s="39" t="str">
        <f t="shared" si="1111"/>
        <v/>
      </c>
      <c r="BT1696" s="39" t="str">
        <f t="shared" si="1112"/>
        <v/>
      </c>
      <c r="BU1696" s="39" t="str">
        <f t="shared" si="1113"/>
        <v/>
      </c>
      <c r="BV1696" s="39" t="str">
        <f t="shared" si="1114"/>
        <v/>
      </c>
      <c r="BW1696" s="39" t="str">
        <f t="shared" si="1115"/>
        <v/>
      </c>
      <c r="BX1696" s="39" t="str">
        <f t="shared" si="1116"/>
        <v/>
      </c>
      <c r="BY1696" s="39" t="str">
        <f t="shared" si="1117"/>
        <v/>
      </c>
      <c r="BZ1696" s="39" t="str">
        <f t="shared" si="1118"/>
        <v/>
      </c>
      <c r="CA1696" s="39" t="str">
        <f t="shared" si="1119"/>
        <v/>
      </c>
      <c r="CB1696" s="39" t="str">
        <f t="shared" si="1120"/>
        <v/>
      </c>
      <c r="CC1696" s="39" t="str">
        <f t="shared" si="1121"/>
        <v/>
      </c>
      <c r="CD1696" s="39" t="str">
        <f t="shared" si="1122"/>
        <v/>
      </c>
      <c r="CE1696" s="39" t="str">
        <f t="shared" si="1123"/>
        <v/>
      </c>
      <c r="CF1696" s="39" t="str">
        <f t="shared" si="1124"/>
        <v/>
      </c>
      <c r="CG1696" s="39" t="str">
        <f t="shared" si="1125"/>
        <v/>
      </c>
      <c r="CH1696" s="39" t="str">
        <f t="shared" si="1126"/>
        <v/>
      </c>
      <c r="CI1696" s="39" t="str">
        <f t="shared" si="1127"/>
        <v/>
      </c>
    </row>
    <row r="1697" spans="1:87">
      <c r="A1697" s="18"/>
      <c r="B1697" s="15" t="str">
        <f>'Gene Table'!E1696</f>
        <v>hsa-miR-5002-5p</v>
      </c>
      <c r="C1697" s="15" t="str">
        <f>'Gene Table'!B1696</f>
        <v>G14</v>
      </c>
      <c r="D1697" s="16" t="str">
        <f>IF(SUM('Test Sample Data'!D$3:D$98)&gt;10,IF(AND(ISNUMBER('Test Sample Data'!D1696),'Test Sample Data'!D1696&lt;$B$1,'Test Sample Data'!D1696&gt;0),'Test Sample Data'!D1696,$B$1),"")</f>
        <v/>
      </c>
      <c r="E1697" s="17" t="str">
        <f>IF(SUM('Test Sample Data'!E$3:E$98)&gt;10,IF(AND(ISNUMBER('Test Sample Data'!E1696),'Test Sample Data'!E1696&lt;$B$1,'Test Sample Data'!E1696&gt;0),'Test Sample Data'!E1696,$B$1),"")</f>
        <v/>
      </c>
      <c r="F1697" s="17" t="str">
        <f>IF(SUM('Test Sample Data'!F$3:F$98)&gt;10,IF(AND(ISNUMBER('Test Sample Data'!F1696),'Test Sample Data'!F1696&lt;$B$1,'Test Sample Data'!F1696&gt;0),'Test Sample Data'!F1696,$B$1),"")</f>
        <v/>
      </c>
      <c r="G1697" s="17" t="str">
        <f>IF(SUM('Test Sample Data'!G$3:G$98)&gt;10,IF(AND(ISNUMBER('Test Sample Data'!G1696),'Test Sample Data'!G1696&lt;$B$1,'Test Sample Data'!G1696&gt;0),'Test Sample Data'!G1696,$B$1),"")</f>
        <v/>
      </c>
      <c r="H1697" s="17" t="str">
        <f>IF(SUM('Test Sample Data'!H$3:H$98)&gt;10,IF(AND(ISNUMBER('Test Sample Data'!H1696),'Test Sample Data'!H1696&lt;$B$1,'Test Sample Data'!H1696&gt;0),'Test Sample Data'!H1696,$B$1),"")</f>
        <v/>
      </c>
      <c r="I1697" s="17" t="str">
        <f>IF(SUM('Test Sample Data'!I$3:I$98)&gt;10,IF(AND(ISNUMBER('Test Sample Data'!I1696),'Test Sample Data'!I1696&lt;$B$1,'Test Sample Data'!I1696&gt;0),'Test Sample Data'!I1696,$B$1),"")</f>
        <v/>
      </c>
      <c r="J1697" s="17" t="str">
        <f>IF(SUM('Test Sample Data'!J$3:J$98)&gt;10,IF(AND(ISNUMBER('Test Sample Data'!J1696),'Test Sample Data'!J1696&lt;$B$1,'Test Sample Data'!J1696&gt;0),'Test Sample Data'!J1696,$B$1),"")</f>
        <v/>
      </c>
      <c r="K1697" s="17" t="str">
        <f>IF(SUM('Test Sample Data'!K$3:K$98)&gt;10,IF(AND(ISNUMBER('Test Sample Data'!K1696),'Test Sample Data'!K1696&lt;$B$1,'Test Sample Data'!K1696&gt;0),'Test Sample Data'!K1696,$B$1),"")</f>
        <v/>
      </c>
      <c r="L1697" s="17" t="str">
        <f>IF(SUM('Test Sample Data'!L$3:L$98)&gt;10,IF(AND(ISNUMBER('Test Sample Data'!L1696),'Test Sample Data'!L1696&lt;$B$1,'Test Sample Data'!L1696&gt;0),'Test Sample Data'!L1696,$B$1),"")</f>
        <v/>
      </c>
      <c r="M1697" s="17" t="str">
        <f>IF(SUM('Test Sample Data'!M$3:M$98)&gt;10,IF(AND(ISNUMBER('Test Sample Data'!M1696),'Test Sample Data'!M1696&lt;$B$1,'Test Sample Data'!M1696&gt;0),'Test Sample Data'!M1696,$B$1),"")</f>
        <v/>
      </c>
      <c r="N1697" s="17" t="str">
        <f>'Gene Table'!E1696</f>
        <v>hsa-miR-5002-5p</v>
      </c>
      <c r="O1697" s="17" t="str">
        <f>'Gene Table'!B1696</f>
        <v>G14</v>
      </c>
      <c r="P1697" s="17" t="str">
        <f>IF(SUM('Control Sample Data'!D$3:D$98)&gt;10,IF(AND(ISNUMBER('Control Sample Data'!D1696),'Control Sample Data'!D1696&lt;$B$1,'Control Sample Data'!D1696&gt;0),'Control Sample Data'!D1696,$B$1),"")</f>
        <v/>
      </c>
      <c r="Q1697" s="17" t="str">
        <f>IF(SUM('Control Sample Data'!E$3:E$98)&gt;10,IF(AND(ISNUMBER('Control Sample Data'!E1696),'Control Sample Data'!E1696&lt;$B$1,'Control Sample Data'!E1696&gt;0),'Control Sample Data'!E1696,$B$1),"")</f>
        <v/>
      </c>
      <c r="R1697" s="17" t="str">
        <f>IF(SUM('Control Sample Data'!F$3:F$98)&gt;10,IF(AND(ISNUMBER('Control Sample Data'!F1696),'Control Sample Data'!F1696&lt;$B$1,'Control Sample Data'!F1696&gt;0),'Control Sample Data'!F1696,$B$1),"")</f>
        <v/>
      </c>
      <c r="S1697" s="17" t="str">
        <f>IF(SUM('Control Sample Data'!G$3:G$98)&gt;10,IF(AND(ISNUMBER('Control Sample Data'!G1696),'Control Sample Data'!G1696&lt;$B$1,'Control Sample Data'!G1696&gt;0),'Control Sample Data'!G1696,$B$1),"")</f>
        <v/>
      </c>
      <c r="T1697" s="17" t="str">
        <f>IF(SUM('Control Sample Data'!H$3:H$98)&gt;10,IF(AND(ISNUMBER('Control Sample Data'!H1696),'Control Sample Data'!H1696&lt;$B$1,'Control Sample Data'!H1696&gt;0),'Control Sample Data'!H1696,$B$1),"")</f>
        <v/>
      </c>
      <c r="U1697" s="17" t="str">
        <f>IF(SUM('Control Sample Data'!I$3:I$98)&gt;10,IF(AND(ISNUMBER('Control Sample Data'!I1696),'Control Sample Data'!I1696&lt;$B$1,'Control Sample Data'!I1696&gt;0),'Control Sample Data'!I1696,$B$1),"")</f>
        <v/>
      </c>
      <c r="V1697" s="17" t="str">
        <f>IF(SUM('Control Sample Data'!J$3:J$98)&gt;10,IF(AND(ISNUMBER('Control Sample Data'!J1696),'Control Sample Data'!J1696&lt;$B$1,'Control Sample Data'!J1696&gt;0),'Control Sample Data'!J1696,$B$1),"")</f>
        <v/>
      </c>
      <c r="W1697" s="17" t="str">
        <f>IF(SUM('Control Sample Data'!K$3:K$98)&gt;10,IF(AND(ISNUMBER('Control Sample Data'!K1696),'Control Sample Data'!K1696&lt;$B$1,'Control Sample Data'!K1696&gt;0),'Control Sample Data'!K1696,$B$1),"")</f>
        <v/>
      </c>
      <c r="X1697" s="17" t="str">
        <f>IF(SUM('Control Sample Data'!L$3:L$98)&gt;10,IF(AND(ISNUMBER('Control Sample Data'!L1696),'Control Sample Data'!L1696&lt;$B$1,'Control Sample Data'!L1696&gt;0),'Control Sample Data'!L1696,$B$1),"")</f>
        <v/>
      </c>
      <c r="Y1697" s="17" t="str">
        <f>IF(SUM('Control Sample Data'!M$3:M$98)&gt;10,IF(AND(ISNUMBER('Control Sample Data'!M1696),'Control Sample Data'!M1696&lt;$B$1,'Control Sample Data'!M1696&gt;0),'Control Sample Data'!M1696,$B$1),"")</f>
        <v/>
      </c>
      <c r="AT1697" s="36" t="str">
        <f t="shared" si="1128"/>
        <v/>
      </c>
      <c r="AU1697" s="36" t="str">
        <f t="shared" si="1129"/>
        <v/>
      </c>
      <c r="AV1697" s="36" t="str">
        <f t="shared" si="1130"/>
        <v/>
      </c>
      <c r="AW1697" s="36" t="str">
        <f t="shared" si="1131"/>
        <v/>
      </c>
      <c r="AX1697" s="36" t="str">
        <f t="shared" si="1132"/>
        <v/>
      </c>
      <c r="AY1697" s="36" t="str">
        <f t="shared" si="1133"/>
        <v/>
      </c>
      <c r="AZ1697" s="36" t="str">
        <f t="shared" si="1134"/>
        <v/>
      </c>
      <c r="BA1697" s="36" t="str">
        <f t="shared" si="1135"/>
        <v/>
      </c>
      <c r="BB1697" s="36" t="str">
        <f t="shared" si="1136"/>
        <v/>
      </c>
      <c r="BC1697" s="36" t="str">
        <f t="shared" si="1137"/>
        <v/>
      </c>
      <c r="BD1697" s="36" t="str">
        <f t="shared" si="1138"/>
        <v/>
      </c>
      <c r="BE1697" s="36" t="str">
        <f t="shared" si="1139"/>
        <v/>
      </c>
      <c r="BF1697" s="36" t="str">
        <f t="shared" si="1140"/>
        <v/>
      </c>
      <c r="BG1697" s="36" t="str">
        <f t="shared" si="1141"/>
        <v/>
      </c>
      <c r="BH1697" s="36" t="str">
        <f t="shared" si="1142"/>
        <v/>
      </c>
      <c r="BI1697" s="36" t="str">
        <f t="shared" si="1143"/>
        <v/>
      </c>
      <c r="BJ1697" s="36" t="str">
        <f t="shared" si="1144"/>
        <v/>
      </c>
      <c r="BK1697" s="36" t="str">
        <f t="shared" si="1145"/>
        <v/>
      </c>
      <c r="BL1697" s="36" t="str">
        <f t="shared" si="1146"/>
        <v/>
      </c>
      <c r="BM1697" s="36" t="str">
        <f t="shared" si="1147"/>
        <v/>
      </c>
      <c r="BN1697" s="38" t="e">
        <f t="shared" si="1106"/>
        <v>#DIV/0!</v>
      </c>
      <c r="BO1697" s="38" t="e">
        <f t="shared" si="1107"/>
        <v>#DIV/0!</v>
      </c>
      <c r="BP1697" s="39" t="str">
        <f t="shared" si="1108"/>
        <v/>
      </c>
      <c r="BQ1697" s="39" t="str">
        <f t="shared" si="1109"/>
        <v/>
      </c>
      <c r="BR1697" s="39" t="str">
        <f t="shared" si="1110"/>
        <v/>
      </c>
      <c r="BS1697" s="39" t="str">
        <f t="shared" si="1111"/>
        <v/>
      </c>
      <c r="BT1697" s="39" t="str">
        <f t="shared" si="1112"/>
        <v/>
      </c>
      <c r="BU1697" s="39" t="str">
        <f t="shared" si="1113"/>
        <v/>
      </c>
      <c r="BV1697" s="39" t="str">
        <f t="shared" si="1114"/>
        <v/>
      </c>
      <c r="BW1697" s="39" t="str">
        <f t="shared" si="1115"/>
        <v/>
      </c>
      <c r="BX1697" s="39" t="str">
        <f t="shared" si="1116"/>
        <v/>
      </c>
      <c r="BY1697" s="39" t="str">
        <f t="shared" si="1117"/>
        <v/>
      </c>
      <c r="BZ1697" s="39" t="str">
        <f t="shared" si="1118"/>
        <v/>
      </c>
      <c r="CA1697" s="39" t="str">
        <f t="shared" si="1119"/>
        <v/>
      </c>
      <c r="CB1697" s="39" t="str">
        <f t="shared" si="1120"/>
        <v/>
      </c>
      <c r="CC1697" s="39" t="str">
        <f t="shared" si="1121"/>
        <v/>
      </c>
      <c r="CD1697" s="39" t="str">
        <f t="shared" si="1122"/>
        <v/>
      </c>
      <c r="CE1697" s="39" t="str">
        <f t="shared" si="1123"/>
        <v/>
      </c>
      <c r="CF1697" s="39" t="str">
        <f t="shared" si="1124"/>
        <v/>
      </c>
      <c r="CG1697" s="39" t="str">
        <f t="shared" si="1125"/>
        <v/>
      </c>
      <c r="CH1697" s="39" t="str">
        <f t="shared" si="1126"/>
        <v/>
      </c>
      <c r="CI1697" s="39" t="str">
        <f t="shared" si="1127"/>
        <v/>
      </c>
    </row>
    <row r="1698" spans="1:87">
      <c r="A1698" s="18"/>
      <c r="B1698" s="15" t="str">
        <f>'Gene Table'!E1697</f>
        <v>hsa-miR-4760-3p</v>
      </c>
      <c r="C1698" s="15" t="str">
        <f>'Gene Table'!B1697</f>
        <v>G15</v>
      </c>
      <c r="D1698" s="16" t="str">
        <f>IF(SUM('Test Sample Data'!D$3:D$98)&gt;10,IF(AND(ISNUMBER('Test Sample Data'!D1697),'Test Sample Data'!D1697&lt;$B$1,'Test Sample Data'!D1697&gt;0),'Test Sample Data'!D1697,$B$1),"")</f>
        <v/>
      </c>
      <c r="E1698" s="17" t="str">
        <f>IF(SUM('Test Sample Data'!E$3:E$98)&gt;10,IF(AND(ISNUMBER('Test Sample Data'!E1697),'Test Sample Data'!E1697&lt;$B$1,'Test Sample Data'!E1697&gt;0),'Test Sample Data'!E1697,$B$1),"")</f>
        <v/>
      </c>
      <c r="F1698" s="17" t="str">
        <f>IF(SUM('Test Sample Data'!F$3:F$98)&gt;10,IF(AND(ISNUMBER('Test Sample Data'!F1697),'Test Sample Data'!F1697&lt;$B$1,'Test Sample Data'!F1697&gt;0),'Test Sample Data'!F1697,$B$1),"")</f>
        <v/>
      </c>
      <c r="G1698" s="17" t="str">
        <f>IF(SUM('Test Sample Data'!G$3:G$98)&gt;10,IF(AND(ISNUMBER('Test Sample Data'!G1697),'Test Sample Data'!G1697&lt;$B$1,'Test Sample Data'!G1697&gt;0),'Test Sample Data'!G1697,$B$1),"")</f>
        <v/>
      </c>
      <c r="H1698" s="17" t="str">
        <f>IF(SUM('Test Sample Data'!H$3:H$98)&gt;10,IF(AND(ISNUMBER('Test Sample Data'!H1697),'Test Sample Data'!H1697&lt;$B$1,'Test Sample Data'!H1697&gt;0),'Test Sample Data'!H1697,$B$1),"")</f>
        <v/>
      </c>
      <c r="I1698" s="17" t="str">
        <f>IF(SUM('Test Sample Data'!I$3:I$98)&gt;10,IF(AND(ISNUMBER('Test Sample Data'!I1697),'Test Sample Data'!I1697&lt;$B$1,'Test Sample Data'!I1697&gt;0),'Test Sample Data'!I1697,$B$1),"")</f>
        <v/>
      </c>
      <c r="J1698" s="17" t="str">
        <f>IF(SUM('Test Sample Data'!J$3:J$98)&gt;10,IF(AND(ISNUMBER('Test Sample Data'!J1697),'Test Sample Data'!J1697&lt;$B$1,'Test Sample Data'!J1697&gt;0),'Test Sample Data'!J1697,$B$1),"")</f>
        <v/>
      </c>
      <c r="K1698" s="17" t="str">
        <f>IF(SUM('Test Sample Data'!K$3:K$98)&gt;10,IF(AND(ISNUMBER('Test Sample Data'!K1697),'Test Sample Data'!K1697&lt;$B$1,'Test Sample Data'!K1697&gt;0),'Test Sample Data'!K1697,$B$1),"")</f>
        <v/>
      </c>
      <c r="L1698" s="17" t="str">
        <f>IF(SUM('Test Sample Data'!L$3:L$98)&gt;10,IF(AND(ISNUMBER('Test Sample Data'!L1697),'Test Sample Data'!L1697&lt;$B$1,'Test Sample Data'!L1697&gt;0),'Test Sample Data'!L1697,$B$1),"")</f>
        <v/>
      </c>
      <c r="M1698" s="17" t="str">
        <f>IF(SUM('Test Sample Data'!M$3:M$98)&gt;10,IF(AND(ISNUMBER('Test Sample Data'!M1697),'Test Sample Data'!M1697&lt;$B$1,'Test Sample Data'!M1697&gt;0),'Test Sample Data'!M1697,$B$1),"")</f>
        <v/>
      </c>
      <c r="N1698" s="17" t="str">
        <f>'Gene Table'!E1697</f>
        <v>hsa-miR-4760-3p</v>
      </c>
      <c r="O1698" s="17" t="str">
        <f>'Gene Table'!B1697</f>
        <v>G15</v>
      </c>
      <c r="P1698" s="17" t="str">
        <f>IF(SUM('Control Sample Data'!D$3:D$98)&gt;10,IF(AND(ISNUMBER('Control Sample Data'!D1697),'Control Sample Data'!D1697&lt;$B$1,'Control Sample Data'!D1697&gt;0),'Control Sample Data'!D1697,$B$1),"")</f>
        <v/>
      </c>
      <c r="Q1698" s="17" t="str">
        <f>IF(SUM('Control Sample Data'!E$3:E$98)&gt;10,IF(AND(ISNUMBER('Control Sample Data'!E1697),'Control Sample Data'!E1697&lt;$B$1,'Control Sample Data'!E1697&gt;0),'Control Sample Data'!E1697,$B$1),"")</f>
        <v/>
      </c>
      <c r="R1698" s="17" t="str">
        <f>IF(SUM('Control Sample Data'!F$3:F$98)&gt;10,IF(AND(ISNUMBER('Control Sample Data'!F1697),'Control Sample Data'!F1697&lt;$B$1,'Control Sample Data'!F1697&gt;0),'Control Sample Data'!F1697,$B$1),"")</f>
        <v/>
      </c>
      <c r="S1698" s="17" t="str">
        <f>IF(SUM('Control Sample Data'!G$3:G$98)&gt;10,IF(AND(ISNUMBER('Control Sample Data'!G1697),'Control Sample Data'!G1697&lt;$B$1,'Control Sample Data'!G1697&gt;0),'Control Sample Data'!G1697,$B$1),"")</f>
        <v/>
      </c>
      <c r="T1698" s="17" t="str">
        <f>IF(SUM('Control Sample Data'!H$3:H$98)&gt;10,IF(AND(ISNUMBER('Control Sample Data'!H1697),'Control Sample Data'!H1697&lt;$B$1,'Control Sample Data'!H1697&gt;0),'Control Sample Data'!H1697,$B$1),"")</f>
        <v/>
      </c>
      <c r="U1698" s="17" t="str">
        <f>IF(SUM('Control Sample Data'!I$3:I$98)&gt;10,IF(AND(ISNUMBER('Control Sample Data'!I1697),'Control Sample Data'!I1697&lt;$B$1,'Control Sample Data'!I1697&gt;0),'Control Sample Data'!I1697,$B$1),"")</f>
        <v/>
      </c>
      <c r="V1698" s="17" t="str">
        <f>IF(SUM('Control Sample Data'!J$3:J$98)&gt;10,IF(AND(ISNUMBER('Control Sample Data'!J1697),'Control Sample Data'!J1697&lt;$B$1,'Control Sample Data'!J1697&gt;0),'Control Sample Data'!J1697,$B$1),"")</f>
        <v/>
      </c>
      <c r="W1698" s="17" t="str">
        <f>IF(SUM('Control Sample Data'!K$3:K$98)&gt;10,IF(AND(ISNUMBER('Control Sample Data'!K1697),'Control Sample Data'!K1697&lt;$B$1,'Control Sample Data'!K1697&gt;0),'Control Sample Data'!K1697,$B$1),"")</f>
        <v/>
      </c>
      <c r="X1698" s="17" t="str">
        <f>IF(SUM('Control Sample Data'!L$3:L$98)&gt;10,IF(AND(ISNUMBER('Control Sample Data'!L1697),'Control Sample Data'!L1697&lt;$B$1,'Control Sample Data'!L1697&gt;0),'Control Sample Data'!L1697,$B$1),"")</f>
        <v/>
      </c>
      <c r="Y1698" s="17" t="str">
        <f>IF(SUM('Control Sample Data'!M$3:M$98)&gt;10,IF(AND(ISNUMBER('Control Sample Data'!M1697),'Control Sample Data'!M1697&lt;$B$1,'Control Sample Data'!M1697&gt;0),'Control Sample Data'!M1697,$B$1),"")</f>
        <v/>
      </c>
      <c r="AT1698" s="36" t="str">
        <f t="shared" si="1128"/>
        <v/>
      </c>
      <c r="AU1698" s="36" t="str">
        <f t="shared" si="1129"/>
        <v/>
      </c>
      <c r="AV1698" s="36" t="str">
        <f t="shared" si="1130"/>
        <v/>
      </c>
      <c r="AW1698" s="36" t="str">
        <f t="shared" si="1131"/>
        <v/>
      </c>
      <c r="AX1698" s="36" t="str">
        <f t="shared" si="1132"/>
        <v/>
      </c>
      <c r="AY1698" s="36" t="str">
        <f t="shared" si="1133"/>
        <v/>
      </c>
      <c r="AZ1698" s="36" t="str">
        <f t="shared" si="1134"/>
        <v/>
      </c>
      <c r="BA1698" s="36" t="str">
        <f t="shared" si="1135"/>
        <v/>
      </c>
      <c r="BB1698" s="36" t="str">
        <f t="shared" si="1136"/>
        <v/>
      </c>
      <c r="BC1698" s="36" t="str">
        <f t="shared" si="1137"/>
        <v/>
      </c>
      <c r="BD1698" s="36" t="str">
        <f t="shared" si="1138"/>
        <v/>
      </c>
      <c r="BE1698" s="36" t="str">
        <f t="shared" si="1139"/>
        <v/>
      </c>
      <c r="BF1698" s="36" t="str">
        <f t="shared" si="1140"/>
        <v/>
      </c>
      <c r="BG1698" s="36" t="str">
        <f t="shared" si="1141"/>
        <v/>
      </c>
      <c r="BH1698" s="36" t="str">
        <f t="shared" si="1142"/>
        <v/>
      </c>
      <c r="BI1698" s="36" t="str">
        <f t="shared" si="1143"/>
        <v/>
      </c>
      <c r="BJ1698" s="36" t="str">
        <f t="shared" si="1144"/>
        <v/>
      </c>
      <c r="BK1698" s="36" t="str">
        <f t="shared" si="1145"/>
        <v/>
      </c>
      <c r="BL1698" s="36" t="str">
        <f t="shared" si="1146"/>
        <v/>
      </c>
      <c r="BM1698" s="36" t="str">
        <f t="shared" si="1147"/>
        <v/>
      </c>
      <c r="BN1698" s="38" t="e">
        <f t="shared" si="1106"/>
        <v>#DIV/0!</v>
      </c>
      <c r="BO1698" s="38" t="e">
        <f t="shared" si="1107"/>
        <v>#DIV/0!</v>
      </c>
      <c r="BP1698" s="39" t="str">
        <f t="shared" si="1108"/>
        <v/>
      </c>
      <c r="BQ1698" s="39" t="str">
        <f t="shared" si="1109"/>
        <v/>
      </c>
      <c r="BR1698" s="39" t="str">
        <f t="shared" si="1110"/>
        <v/>
      </c>
      <c r="BS1698" s="39" t="str">
        <f t="shared" si="1111"/>
        <v/>
      </c>
      <c r="BT1698" s="39" t="str">
        <f t="shared" si="1112"/>
        <v/>
      </c>
      <c r="BU1698" s="39" t="str">
        <f t="shared" si="1113"/>
        <v/>
      </c>
      <c r="BV1698" s="39" t="str">
        <f t="shared" si="1114"/>
        <v/>
      </c>
      <c r="BW1698" s="39" t="str">
        <f t="shared" si="1115"/>
        <v/>
      </c>
      <c r="BX1698" s="39" t="str">
        <f t="shared" si="1116"/>
        <v/>
      </c>
      <c r="BY1698" s="39" t="str">
        <f t="shared" si="1117"/>
        <v/>
      </c>
      <c r="BZ1698" s="39" t="str">
        <f t="shared" si="1118"/>
        <v/>
      </c>
      <c r="CA1698" s="39" t="str">
        <f t="shared" si="1119"/>
        <v/>
      </c>
      <c r="CB1698" s="39" t="str">
        <f t="shared" si="1120"/>
        <v/>
      </c>
      <c r="CC1698" s="39" t="str">
        <f t="shared" si="1121"/>
        <v/>
      </c>
      <c r="CD1698" s="39" t="str">
        <f t="shared" si="1122"/>
        <v/>
      </c>
      <c r="CE1698" s="39" t="str">
        <f t="shared" si="1123"/>
        <v/>
      </c>
      <c r="CF1698" s="39" t="str">
        <f t="shared" si="1124"/>
        <v/>
      </c>
      <c r="CG1698" s="39" t="str">
        <f t="shared" si="1125"/>
        <v/>
      </c>
      <c r="CH1698" s="39" t="str">
        <f t="shared" si="1126"/>
        <v/>
      </c>
      <c r="CI1698" s="39" t="str">
        <f t="shared" si="1127"/>
        <v/>
      </c>
    </row>
    <row r="1699" spans="1:87">
      <c r="A1699" s="18"/>
      <c r="B1699" s="15" t="str">
        <f>'Gene Table'!E1698</f>
        <v>hsa-miR-5002-3p</v>
      </c>
      <c r="C1699" s="15" t="str">
        <f>'Gene Table'!B1698</f>
        <v>G16</v>
      </c>
      <c r="D1699" s="16" t="str">
        <f>IF(SUM('Test Sample Data'!D$3:D$98)&gt;10,IF(AND(ISNUMBER('Test Sample Data'!D1698),'Test Sample Data'!D1698&lt;$B$1,'Test Sample Data'!D1698&gt;0),'Test Sample Data'!D1698,$B$1),"")</f>
        <v/>
      </c>
      <c r="E1699" s="17" t="str">
        <f>IF(SUM('Test Sample Data'!E$3:E$98)&gt;10,IF(AND(ISNUMBER('Test Sample Data'!E1698),'Test Sample Data'!E1698&lt;$B$1,'Test Sample Data'!E1698&gt;0),'Test Sample Data'!E1698,$B$1),"")</f>
        <v/>
      </c>
      <c r="F1699" s="17" t="str">
        <f>IF(SUM('Test Sample Data'!F$3:F$98)&gt;10,IF(AND(ISNUMBER('Test Sample Data'!F1698),'Test Sample Data'!F1698&lt;$B$1,'Test Sample Data'!F1698&gt;0),'Test Sample Data'!F1698,$B$1),"")</f>
        <v/>
      </c>
      <c r="G1699" s="17" t="str">
        <f>IF(SUM('Test Sample Data'!G$3:G$98)&gt;10,IF(AND(ISNUMBER('Test Sample Data'!G1698),'Test Sample Data'!G1698&lt;$B$1,'Test Sample Data'!G1698&gt;0),'Test Sample Data'!G1698,$B$1),"")</f>
        <v/>
      </c>
      <c r="H1699" s="17" t="str">
        <f>IF(SUM('Test Sample Data'!H$3:H$98)&gt;10,IF(AND(ISNUMBER('Test Sample Data'!H1698),'Test Sample Data'!H1698&lt;$B$1,'Test Sample Data'!H1698&gt;0),'Test Sample Data'!H1698,$B$1),"")</f>
        <v/>
      </c>
      <c r="I1699" s="17" t="str">
        <f>IF(SUM('Test Sample Data'!I$3:I$98)&gt;10,IF(AND(ISNUMBER('Test Sample Data'!I1698),'Test Sample Data'!I1698&lt;$B$1,'Test Sample Data'!I1698&gt;0),'Test Sample Data'!I1698,$B$1),"")</f>
        <v/>
      </c>
      <c r="J1699" s="17" t="str">
        <f>IF(SUM('Test Sample Data'!J$3:J$98)&gt;10,IF(AND(ISNUMBER('Test Sample Data'!J1698),'Test Sample Data'!J1698&lt;$B$1,'Test Sample Data'!J1698&gt;0),'Test Sample Data'!J1698,$B$1),"")</f>
        <v/>
      </c>
      <c r="K1699" s="17" t="str">
        <f>IF(SUM('Test Sample Data'!K$3:K$98)&gt;10,IF(AND(ISNUMBER('Test Sample Data'!K1698),'Test Sample Data'!K1698&lt;$B$1,'Test Sample Data'!K1698&gt;0),'Test Sample Data'!K1698,$B$1),"")</f>
        <v/>
      </c>
      <c r="L1699" s="17" t="str">
        <f>IF(SUM('Test Sample Data'!L$3:L$98)&gt;10,IF(AND(ISNUMBER('Test Sample Data'!L1698),'Test Sample Data'!L1698&lt;$B$1,'Test Sample Data'!L1698&gt;0),'Test Sample Data'!L1698,$B$1),"")</f>
        <v/>
      </c>
      <c r="M1699" s="17" t="str">
        <f>IF(SUM('Test Sample Data'!M$3:M$98)&gt;10,IF(AND(ISNUMBER('Test Sample Data'!M1698),'Test Sample Data'!M1698&lt;$B$1,'Test Sample Data'!M1698&gt;0),'Test Sample Data'!M1698,$B$1),"")</f>
        <v/>
      </c>
      <c r="N1699" s="17" t="str">
        <f>'Gene Table'!E1698</f>
        <v>hsa-miR-5002-3p</v>
      </c>
      <c r="O1699" s="17" t="str">
        <f>'Gene Table'!B1698</f>
        <v>G16</v>
      </c>
      <c r="P1699" s="17" t="str">
        <f>IF(SUM('Control Sample Data'!D$3:D$98)&gt;10,IF(AND(ISNUMBER('Control Sample Data'!D1698),'Control Sample Data'!D1698&lt;$B$1,'Control Sample Data'!D1698&gt;0),'Control Sample Data'!D1698,$B$1),"")</f>
        <v/>
      </c>
      <c r="Q1699" s="17" t="str">
        <f>IF(SUM('Control Sample Data'!E$3:E$98)&gt;10,IF(AND(ISNUMBER('Control Sample Data'!E1698),'Control Sample Data'!E1698&lt;$B$1,'Control Sample Data'!E1698&gt;0),'Control Sample Data'!E1698,$B$1),"")</f>
        <v/>
      </c>
      <c r="R1699" s="17" t="str">
        <f>IF(SUM('Control Sample Data'!F$3:F$98)&gt;10,IF(AND(ISNUMBER('Control Sample Data'!F1698),'Control Sample Data'!F1698&lt;$B$1,'Control Sample Data'!F1698&gt;0),'Control Sample Data'!F1698,$B$1),"")</f>
        <v/>
      </c>
      <c r="S1699" s="17" t="str">
        <f>IF(SUM('Control Sample Data'!G$3:G$98)&gt;10,IF(AND(ISNUMBER('Control Sample Data'!G1698),'Control Sample Data'!G1698&lt;$B$1,'Control Sample Data'!G1698&gt;0),'Control Sample Data'!G1698,$B$1),"")</f>
        <v/>
      </c>
      <c r="T1699" s="17" t="str">
        <f>IF(SUM('Control Sample Data'!H$3:H$98)&gt;10,IF(AND(ISNUMBER('Control Sample Data'!H1698),'Control Sample Data'!H1698&lt;$B$1,'Control Sample Data'!H1698&gt;0),'Control Sample Data'!H1698,$B$1),"")</f>
        <v/>
      </c>
      <c r="U1699" s="17" t="str">
        <f>IF(SUM('Control Sample Data'!I$3:I$98)&gt;10,IF(AND(ISNUMBER('Control Sample Data'!I1698),'Control Sample Data'!I1698&lt;$B$1,'Control Sample Data'!I1698&gt;0),'Control Sample Data'!I1698,$B$1),"")</f>
        <v/>
      </c>
      <c r="V1699" s="17" t="str">
        <f>IF(SUM('Control Sample Data'!J$3:J$98)&gt;10,IF(AND(ISNUMBER('Control Sample Data'!J1698),'Control Sample Data'!J1698&lt;$B$1,'Control Sample Data'!J1698&gt;0),'Control Sample Data'!J1698,$B$1),"")</f>
        <v/>
      </c>
      <c r="W1699" s="17" t="str">
        <f>IF(SUM('Control Sample Data'!K$3:K$98)&gt;10,IF(AND(ISNUMBER('Control Sample Data'!K1698),'Control Sample Data'!K1698&lt;$B$1,'Control Sample Data'!K1698&gt;0),'Control Sample Data'!K1698,$B$1),"")</f>
        <v/>
      </c>
      <c r="X1699" s="17" t="str">
        <f>IF(SUM('Control Sample Data'!L$3:L$98)&gt;10,IF(AND(ISNUMBER('Control Sample Data'!L1698),'Control Sample Data'!L1698&lt;$B$1,'Control Sample Data'!L1698&gt;0),'Control Sample Data'!L1698,$B$1),"")</f>
        <v/>
      </c>
      <c r="Y1699" s="17" t="str">
        <f>IF(SUM('Control Sample Data'!M$3:M$98)&gt;10,IF(AND(ISNUMBER('Control Sample Data'!M1698),'Control Sample Data'!M1698&lt;$B$1,'Control Sample Data'!M1698&gt;0),'Control Sample Data'!M1698,$B$1),"")</f>
        <v/>
      </c>
      <c r="AT1699" s="36" t="str">
        <f t="shared" si="1128"/>
        <v/>
      </c>
      <c r="AU1699" s="36" t="str">
        <f t="shared" si="1129"/>
        <v/>
      </c>
      <c r="AV1699" s="36" t="str">
        <f t="shared" si="1130"/>
        <v/>
      </c>
      <c r="AW1699" s="36" t="str">
        <f t="shared" si="1131"/>
        <v/>
      </c>
      <c r="AX1699" s="36" t="str">
        <f t="shared" si="1132"/>
        <v/>
      </c>
      <c r="AY1699" s="36" t="str">
        <f t="shared" si="1133"/>
        <v/>
      </c>
      <c r="AZ1699" s="36" t="str">
        <f t="shared" si="1134"/>
        <v/>
      </c>
      <c r="BA1699" s="36" t="str">
        <f t="shared" si="1135"/>
        <v/>
      </c>
      <c r="BB1699" s="36" t="str">
        <f t="shared" si="1136"/>
        <v/>
      </c>
      <c r="BC1699" s="36" t="str">
        <f t="shared" si="1137"/>
        <v/>
      </c>
      <c r="BD1699" s="36" t="str">
        <f t="shared" si="1138"/>
        <v/>
      </c>
      <c r="BE1699" s="36" t="str">
        <f t="shared" si="1139"/>
        <v/>
      </c>
      <c r="BF1699" s="36" t="str">
        <f t="shared" si="1140"/>
        <v/>
      </c>
      <c r="BG1699" s="36" t="str">
        <f t="shared" si="1141"/>
        <v/>
      </c>
      <c r="BH1699" s="36" t="str">
        <f t="shared" si="1142"/>
        <v/>
      </c>
      <c r="BI1699" s="36" t="str">
        <f t="shared" si="1143"/>
        <v/>
      </c>
      <c r="BJ1699" s="36" t="str">
        <f t="shared" si="1144"/>
        <v/>
      </c>
      <c r="BK1699" s="36" t="str">
        <f t="shared" si="1145"/>
        <v/>
      </c>
      <c r="BL1699" s="36" t="str">
        <f t="shared" si="1146"/>
        <v/>
      </c>
      <c r="BM1699" s="36" t="str">
        <f t="shared" si="1147"/>
        <v/>
      </c>
      <c r="BN1699" s="38" t="e">
        <f t="shared" si="1106"/>
        <v>#DIV/0!</v>
      </c>
      <c r="BO1699" s="38" t="e">
        <f t="shared" si="1107"/>
        <v>#DIV/0!</v>
      </c>
      <c r="BP1699" s="39" t="str">
        <f t="shared" si="1108"/>
        <v/>
      </c>
      <c r="BQ1699" s="39" t="str">
        <f t="shared" si="1109"/>
        <v/>
      </c>
      <c r="BR1699" s="39" t="str">
        <f t="shared" si="1110"/>
        <v/>
      </c>
      <c r="BS1699" s="39" t="str">
        <f t="shared" si="1111"/>
        <v/>
      </c>
      <c r="BT1699" s="39" t="str">
        <f t="shared" si="1112"/>
        <v/>
      </c>
      <c r="BU1699" s="39" t="str">
        <f t="shared" si="1113"/>
        <v/>
      </c>
      <c r="BV1699" s="39" t="str">
        <f t="shared" si="1114"/>
        <v/>
      </c>
      <c r="BW1699" s="39" t="str">
        <f t="shared" si="1115"/>
        <v/>
      </c>
      <c r="BX1699" s="39" t="str">
        <f t="shared" si="1116"/>
        <v/>
      </c>
      <c r="BY1699" s="39" t="str">
        <f t="shared" si="1117"/>
        <v/>
      </c>
      <c r="BZ1699" s="39" t="str">
        <f t="shared" si="1118"/>
        <v/>
      </c>
      <c r="CA1699" s="39" t="str">
        <f t="shared" si="1119"/>
        <v/>
      </c>
      <c r="CB1699" s="39" t="str">
        <f t="shared" si="1120"/>
        <v/>
      </c>
      <c r="CC1699" s="39" t="str">
        <f t="shared" si="1121"/>
        <v/>
      </c>
      <c r="CD1699" s="39" t="str">
        <f t="shared" si="1122"/>
        <v/>
      </c>
      <c r="CE1699" s="39" t="str">
        <f t="shared" si="1123"/>
        <v/>
      </c>
      <c r="CF1699" s="39" t="str">
        <f t="shared" si="1124"/>
        <v/>
      </c>
      <c r="CG1699" s="39" t="str">
        <f t="shared" si="1125"/>
        <v/>
      </c>
      <c r="CH1699" s="39" t="str">
        <f t="shared" si="1126"/>
        <v/>
      </c>
      <c r="CI1699" s="39" t="str">
        <f t="shared" si="1127"/>
        <v/>
      </c>
    </row>
    <row r="1700" spans="1:87">
      <c r="A1700" s="18"/>
      <c r="B1700" s="15" t="str">
        <f>'Gene Table'!E1699</f>
        <v>hsa-miR-4761-5p</v>
      </c>
      <c r="C1700" s="15" t="str">
        <f>'Gene Table'!B1699</f>
        <v>G17</v>
      </c>
      <c r="D1700" s="16" t="str">
        <f>IF(SUM('Test Sample Data'!D$3:D$98)&gt;10,IF(AND(ISNUMBER('Test Sample Data'!D1699),'Test Sample Data'!D1699&lt;$B$1,'Test Sample Data'!D1699&gt;0),'Test Sample Data'!D1699,$B$1),"")</f>
        <v/>
      </c>
      <c r="E1700" s="17" t="str">
        <f>IF(SUM('Test Sample Data'!E$3:E$98)&gt;10,IF(AND(ISNUMBER('Test Sample Data'!E1699),'Test Sample Data'!E1699&lt;$B$1,'Test Sample Data'!E1699&gt;0),'Test Sample Data'!E1699,$B$1),"")</f>
        <v/>
      </c>
      <c r="F1700" s="17" t="str">
        <f>IF(SUM('Test Sample Data'!F$3:F$98)&gt;10,IF(AND(ISNUMBER('Test Sample Data'!F1699),'Test Sample Data'!F1699&lt;$B$1,'Test Sample Data'!F1699&gt;0),'Test Sample Data'!F1699,$B$1),"")</f>
        <v/>
      </c>
      <c r="G1700" s="17" t="str">
        <f>IF(SUM('Test Sample Data'!G$3:G$98)&gt;10,IF(AND(ISNUMBER('Test Sample Data'!G1699),'Test Sample Data'!G1699&lt;$B$1,'Test Sample Data'!G1699&gt;0),'Test Sample Data'!G1699,$B$1),"")</f>
        <v/>
      </c>
      <c r="H1700" s="17" t="str">
        <f>IF(SUM('Test Sample Data'!H$3:H$98)&gt;10,IF(AND(ISNUMBER('Test Sample Data'!H1699),'Test Sample Data'!H1699&lt;$B$1,'Test Sample Data'!H1699&gt;0),'Test Sample Data'!H1699,$B$1),"")</f>
        <v/>
      </c>
      <c r="I1700" s="17" t="str">
        <f>IF(SUM('Test Sample Data'!I$3:I$98)&gt;10,IF(AND(ISNUMBER('Test Sample Data'!I1699),'Test Sample Data'!I1699&lt;$B$1,'Test Sample Data'!I1699&gt;0),'Test Sample Data'!I1699,$B$1),"")</f>
        <v/>
      </c>
      <c r="J1700" s="17" t="str">
        <f>IF(SUM('Test Sample Data'!J$3:J$98)&gt;10,IF(AND(ISNUMBER('Test Sample Data'!J1699),'Test Sample Data'!J1699&lt;$B$1,'Test Sample Data'!J1699&gt;0),'Test Sample Data'!J1699,$B$1),"")</f>
        <v/>
      </c>
      <c r="K1700" s="17" t="str">
        <f>IF(SUM('Test Sample Data'!K$3:K$98)&gt;10,IF(AND(ISNUMBER('Test Sample Data'!K1699),'Test Sample Data'!K1699&lt;$B$1,'Test Sample Data'!K1699&gt;0),'Test Sample Data'!K1699,$B$1),"")</f>
        <v/>
      </c>
      <c r="L1700" s="17" t="str">
        <f>IF(SUM('Test Sample Data'!L$3:L$98)&gt;10,IF(AND(ISNUMBER('Test Sample Data'!L1699),'Test Sample Data'!L1699&lt;$B$1,'Test Sample Data'!L1699&gt;0),'Test Sample Data'!L1699,$B$1),"")</f>
        <v/>
      </c>
      <c r="M1700" s="17" t="str">
        <f>IF(SUM('Test Sample Data'!M$3:M$98)&gt;10,IF(AND(ISNUMBER('Test Sample Data'!M1699),'Test Sample Data'!M1699&lt;$B$1,'Test Sample Data'!M1699&gt;0),'Test Sample Data'!M1699,$B$1),"")</f>
        <v/>
      </c>
      <c r="N1700" s="17" t="str">
        <f>'Gene Table'!E1699</f>
        <v>hsa-miR-4761-5p</v>
      </c>
      <c r="O1700" s="17" t="str">
        <f>'Gene Table'!B1699</f>
        <v>G17</v>
      </c>
      <c r="P1700" s="17" t="str">
        <f>IF(SUM('Control Sample Data'!D$3:D$98)&gt;10,IF(AND(ISNUMBER('Control Sample Data'!D1699),'Control Sample Data'!D1699&lt;$B$1,'Control Sample Data'!D1699&gt;0),'Control Sample Data'!D1699,$B$1),"")</f>
        <v/>
      </c>
      <c r="Q1700" s="17" t="str">
        <f>IF(SUM('Control Sample Data'!E$3:E$98)&gt;10,IF(AND(ISNUMBER('Control Sample Data'!E1699),'Control Sample Data'!E1699&lt;$B$1,'Control Sample Data'!E1699&gt;0),'Control Sample Data'!E1699,$B$1),"")</f>
        <v/>
      </c>
      <c r="R1700" s="17" t="str">
        <f>IF(SUM('Control Sample Data'!F$3:F$98)&gt;10,IF(AND(ISNUMBER('Control Sample Data'!F1699),'Control Sample Data'!F1699&lt;$B$1,'Control Sample Data'!F1699&gt;0),'Control Sample Data'!F1699,$B$1),"")</f>
        <v/>
      </c>
      <c r="S1700" s="17" t="str">
        <f>IF(SUM('Control Sample Data'!G$3:G$98)&gt;10,IF(AND(ISNUMBER('Control Sample Data'!G1699),'Control Sample Data'!G1699&lt;$B$1,'Control Sample Data'!G1699&gt;0),'Control Sample Data'!G1699,$B$1),"")</f>
        <v/>
      </c>
      <c r="T1700" s="17" t="str">
        <f>IF(SUM('Control Sample Data'!H$3:H$98)&gt;10,IF(AND(ISNUMBER('Control Sample Data'!H1699),'Control Sample Data'!H1699&lt;$B$1,'Control Sample Data'!H1699&gt;0),'Control Sample Data'!H1699,$B$1),"")</f>
        <v/>
      </c>
      <c r="U1700" s="17" t="str">
        <f>IF(SUM('Control Sample Data'!I$3:I$98)&gt;10,IF(AND(ISNUMBER('Control Sample Data'!I1699),'Control Sample Data'!I1699&lt;$B$1,'Control Sample Data'!I1699&gt;0),'Control Sample Data'!I1699,$B$1),"")</f>
        <v/>
      </c>
      <c r="V1700" s="17" t="str">
        <f>IF(SUM('Control Sample Data'!J$3:J$98)&gt;10,IF(AND(ISNUMBER('Control Sample Data'!J1699),'Control Sample Data'!J1699&lt;$B$1,'Control Sample Data'!J1699&gt;0),'Control Sample Data'!J1699,$B$1),"")</f>
        <v/>
      </c>
      <c r="W1700" s="17" t="str">
        <f>IF(SUM('Control Sample Data'!K$3:K$98)&gt;10,IF(AND(ISNUMBER('Control Sample Data'!K1699),'Control Sample Data'!K1699&lt;$B$1,'Control Sample Data'!K1699&gt;0),'Control Sample Data'!K1699,$B$1),"")</f>
        <v/>
      </c>
      <c r="X1700" s="17" t="str">
        <f>IF(SUM('Control Sample Data'!L$3:L$98)&gt;10,IF(AND(ISNUMBER('Control Sample Data'!L1699),'Control Sample Data'!L1699&lt;$B$1,'Control Sample Data'!L1699&gt;0),'Control Sample Data'!L1699,$B$1),"")</f>
        <v/>
      </c>
      <c r="Y1700" s="17" t="str">
        <f>IF(SUM('Control Sample Data'!M$3:M$98)&gt;10,IF(AND(ISNUMBER('Control Sample Data'!M1699),'Control Sample Data'!M1699&lt;$B$1,'Control Sample Data'!M1699&gt;0),'Control Sample Data'!M1699,$B$1),"")</f>
        <v/>
      </c>
      <c r="AT1700" s="36" t="str">
        <f t="shared" si="1128"/>
        <v/>
      </c>
      <c r="AU1700" s="36" t="str">
        <f t="shared" si="1129"/>
        <v/>
      </c>
      <c r="AV1700" s="36" t="str">
        <f t="shared" si="1130"/>
        <v/>
      </c>
      <c r="AW1700" s="36" t="str">
        <f t="shared" si="1131"/>
        <v/>
      </c>
      <c r="AX1700" s="36" t="str">
        <f t="shared" si="1132"/>
        <v/>
      </c>
      <c r="AY1700" s="36" t="str">
        <f t="shared" si="1133"/>
        <v/>
      </c>
      <c r="AZ1700" s="36" t="str">
        <f t="shared" si="1134"/>
        <v/>
      </c>
      <c r="BA1700" s="36" t="str">
        <f t="shared" si="1135"/>
        <v/>
      </c>
      <c r="BB1700" s="36" t="str">
        <f t="shared" si="1136"/>
        <v/>
      </c>
      <c r="BC1700" s="36" t="str">
        <f t="shared" si="1137"/>
        <v/>
      </c>
      <c r="BD1700" s="36" t="str">
        <f t="shared" si="1138"/>
        <v/>
      </c>
      <c r="BE1700" s="36" t="str">
        <f t="shared" si="1139"/>
        <v/>
      </c>
      <c r="BF1700" s="36" t="str">
        <f t="shared" si="1140"/>
        <v/>
      </c>
      <c r="BG1700" s="36" t="str">
        <f t="shared" si="1141"/>
        <v/>
      </c>
      <c r="BH1700" s="36" t="str">
        <f t="shared" si="1142"/>
        <v/>
      </c>
      <c r="BI1700" s="36" t="str">
        <f t="shared" si="1143"/>
        <v/>
      </c>
      <c r="BJ1700" s="36" t="str">
        <f t="shared" si="1144"/>
        <v/>
      </c>
      <c r="BK1700" s="36" t="str">
        <f t="shared" si="1145"/>
        <v/>
      </c>
      <c r="BL1700" s="36" t="str">
        <f t="shared" si="1146"/>
        <v/>
      </c>
      <c r="BM1700" s="36" t="str">
        <f t="shared" si="1147"/>
        <v/>
      </c>
      <c r="BN1700" s="38" t="e">
        <f t="shared" si="1106"/>
        <v>#DIV/0!</v>
      </c>
      <c r="BO1700" s="38" t="e">
        <f t="shared" si="1107"/>
        <v>#DIV/0!</v>
      </c>
      <c r="BP1700" s="39" t="str">
        <f t="shared" si="1108"/>
        <v/>
      </c>
      <c r="BQ1700" s="39" t="str">
        <f t="shared" si="1109"/>
        <v/>
      </c>
      <c r="BR1700" s="39" t="str">
        <f t="shared" si="1110"/>
        <v/>
      </c>
      <c r="BS1700" s="39" t="str">
        <f t="shared" si="1111"/>
        <v/>
      </c>
      <c r="BT1700" s="39" t="str">
        <f t="shared" si="1112"/>
        <v/>
      </c>
      <c r="BU1700" s="39" t="str">
        <f t="shared" si="1113"/>
        <v/>
      </c>
      <c r="BV1700" s="39" t="str">
        <f t="shared" si="1114"/>
        <v/>
      </c>
      <c r="BW1700" s="39" t="str">
        <f t="shared" si="1115"/>
        <v/>
      </c>
      <c r="BX1700" s="39" t="str">
        <f t="shared" si="1116"/>
        <v/>
      </c>
      <c r="BY1700" s="39" t="str">
        <f t="shared" si="1117"/>
        <v/>
      </c>
      <c r="BZ1700" s="39" t="str">
        <f t="shared" si="1118"/>
        <v/>
      </c>
      <c r="CA1700" s="39" t="str">
        <f t="shared" si="1119"/>
        <v/>
      </c>
      <c r="CB1700" s="39" t="str">
        <f t="shared" si="1120"/>
        <v/>
      </c>
      <c r="CC1700" s="39" t="str">
        <f t="shared" si="1121"/>
        <v/>
      </c>
      <c r="CD1700" s="39" t="str">
        <f t="shared" si="1122"/>
        <v/>
      </c>
      <c r="CE1700" s="39" t="str">
        <f t="shared" si="1123"/>
        <v/>
      </c>
      <c r="CF1700" s="39" t="str">
        <f t="shared" si="1124"/>
        <v/>
      </c>
      <c r="CG1700" s="39" t="str">
        <f t="shared" si="1125"/>
        <v/>
      </c>
      <c r="CH1700" s="39" t="str">
        <f t="shared" si="1126"/>
        <v/>
      </c>
      <c r="CI1700" s="39" t="str">
        <f t="shared" si="1127"/>
        <v/>
      </c>
    </row>
    <row r="1701" spans="1:87">
      <c r="A1701" s="18"/>
      <c r="B1701" s="15" t="str">
        <f>'Gene Table'!E1700</f>
        <v>hsa-miR-5003-5p</v>
      </c>
      <c r="C1701" s="15" t="str">
        <f>'Gene Table'!B1700</f>
        <v>G18</v>
      </c>
      <c r="D1701" s="16" t="str">
        <f>IF(SUM('Test Sample Data'!D$3:D$98)&gt;10,IF(AND(ISNUMBER('Test Sample Data'!D1700),'Test Sample Data'!D1700&lt;$B$1,'Test Sample Data'!D1700&gt;0),'Test Sample Data'!D1700,$B$1),"")</f>
        <v/>
      </c>
      <c r="E1701" s="17" t="str">
        <f>IF(SUM('Test Sample Data'!E$3:E$98)&gt;10,IF(AND(ISNUMBER('Test Sample Data'!E1700),'Test Sample Data'!E1700&lt;$B$1,'Test Sample Data'!E1700&gt;0),'Test Sample Data'!E1700,$B$1),"")</f>
        <v/>
      </c>
      <c r="F1701" s="17" t="str">
        <f>IF(SUM('Test Sample Data'!F$3:F$98)&gt;10,IF(AND(ISNUMBER('Test Sample Data'!F1700),'Test Sample Data'!F1700&lt;$B$1,'Test Sample Data'!F1700&gt;0),'Test Sample Data'!F1700,$B$1),"")</f>
        <v/>
      </c>
      <c r="G1701" s="17" t="str">
        <f>IF(SUM('Test Sample Data'!G$3:G$98)&gt;10,IF(AND(ISNUMBER('Test Sample Data'!G1700),'Test Sample Data'!G1700&lt;$B$1,'Test Sample Data'!G1700&gt;0),'Test Sample Data'!G1700,$B$1),"")</f>
        <v/>
      </c>
      <c r="H1701" s="17" t="str">
        <f>IF(SUM('Test Sample Data'!H$3:H$98)&gt;10,IF(AND(ISNUMBER('Test Sample Data'!H1700),'Test Sample Data'!H1700&lt;$B$1,'Test Sample Data'!H1700&gt;0),'Test Sample Data'!H1700,$B$1),"")</f>
        <v/>
      </c>
      <c r="I1701" s="17" t="str">
        <f>IF(SUM('Test Sample Data'!I$3:I$98)&gt;10,IF(AND(ISNUMBER('Test Sample Data'!I1700),'Test Sample Data'!I1700&lt;$B$1,'Test Sample Data'!I1700&gt;0),'Test Sample Data'!I1700,$B$1),"")</f>
        <v/>
      </c>
      <c r="J1701" s="17" t="str">
        <f>IF(SUM('Test Sample Data'!J$3:J$98)&gt;10,IF(AND(ISNUMBER('Test Sample Data'!J1700),'Test Sample Data'!J1700&lt;$B$1,'Test Sample Data'!J1700&gt;0),'Test Sample Data'!J1700,$B$1),"")</f>
        <v/>
      </c>
      <c r="K1701" s="17" t="str">
        <f>IF(SUM('Test Sample Data'!K$3:K$98)&gt;10,IF(AND(ISNUMBER('Test Sample Data'!K1700),'Test Sample Data'!K1700&lt;$B$1,'Test Sample Data'!K1700&gt;0),'Test Sample Data'!K1700,$B$1),"")</f>
        <v/>
      </c>
      <c r="L1701" s="17" t="str">
        <f>IF(SUM('Test Sample Data'!L$3:L$98)&gt;10,IF(AND(ISNUMBER('Test Sample Data'!L1700),'Test Sample Data'!L1700&lt;$B$1,'Test Sample Data'!L1700&gt;0),'Test Sample Data'!L1700,$B$1),"")</f>
        <v/>
      </c>
      <c r="M1701" s="17" t="str">
        <f>IF(SUM('Test Sample Data'!M$3:M$98)&gt;10,IF(AND(ISNUMBER('Test Sample Data'!M1700),'Test Sample Data'!M1700&lt;$B$1,'Test Sample Data'!M1700&gt;0),'Test Sample Data'!M1700,$B$1),"")</f>
        <v/>
      </c>
      <c r="N1701" s="17" t="str">
        <f>'Gene Table'!E1700</f>
        <v>hsa-miR-5003-5p</v>
      </c>
      <c r="O1701" s="17" t="str">
        <f>'Gene Table'!B1700</f>
        <v>G18</v>
      </c>
      <c r="P1701" s="17" t="str">
        <f>IF(SUM('Control Sample Data'!D$3:D$98)&gt;10,IF(AND(ISNUMBER('Control Sample Data'!D1700),'Control Sample Data'!D1700&lt;$B$1,'Control Sample Data'!D1700&gt;0),'Control Sample Data'!D1700,$B$1),"")</f>
        <v/>
      </c>
      <c r="Q1701" s="17" t="str">
        <f>IF(SUM('Control Sample Data'!E$3:E$98)&gt;10,IF(AND(ISNUMBER('Control Sample Data'!E1700),'Control Sample Data'!E1700&lt;$B$1,'Control Sample Data'!E1700&gt;0),'Control Sample Data'!E1700,$B$1),"")</f>
        <v/>
      </c>
      <c r="R1701" s="17" t="str">
        <f>IF(SUM('Control Sample Data'!F$3:F$98)&gt;10,IF(AND(ISNUMBER('Control Sample Data'!F1700),'Control Sample Data'!F1700&lt;$B$1,'Control Sample Data'!F1700&gt;0),'Control Sample Data'!F1700,$B$1),"")</f>
        <v/>
      </c>
      <c r="S1701" s="17" t="str">
        <f>IF(SUM('Control Sample Data'!G$3:G$98)&gt;10,IF(AND(ISNUMBER('Control Sample Data'!G1700),'Control Sample Data'!G1700&lt;$B$1,'Control Sample Data'!G1700&gt;0),'Control Sample Data'!G1700,$B$1),"")</f>
        <v/>
      </c>
      <c r="T1701" s="17" t="str">
        <f>IF(SUM('Control Sample Data'!H$3:H$98)&gt;10,IF(AND(ISNUMBER('Control Sample Data'!H1700),'Control Sample Data'!H1700&lt;$B$1,'Control Sample Data'!H1700&gt;0),'Control Sample Data'!H1700,$B$1),"")</f>
        <v/>
      </c>
      <c r="U1701" s="17" t="str">
        <f>IF(SUM('Control Sample Data'!I$3:I$98)&gt;10,IF(AND(ISNUMBER('Control Sample Data'!I1700),'Control Sample Data'!I1700&lt;$B$1,'Control Sample Data'!I1700&gt;0),'Control Sample Data'!I1700,$B$1),"")</f>
        <v/>
      </c>
      <c r="V1701" s="17" t="str">
        <f>IF(SUM('Control Sample Data'!J$3:J$98)&gt;10,IF(AND(ISNUMBER('Control Sample Data'!J1700),'Control Sample Data'!J1700&lt;$B$1,'Control Sample Data'!J1700&gt;0),'Control Sample Data'!J1700,$B$1),"")</f>
        <v/>
      </c>
      <c r="W1701" s="17" t="str">
        <f>IF(SUM('Control Sample Data'!K$3:K$98)&gt;10,IF(AND(ISNUMBER('Control Sample Data'!K1700),'Control Sample Data'!K1700&lt;$B$1,'Control Sample Data'!K1700&gt;0),'Control Sample Data'!K1700,$B$1),"")</f>
        <v/>
      </c>
      <c r="X1701" s="17" t="str">
        <f>IF(SUM('Control Sample Data'!L$3:L$98)&gt;10,IF(AND(ISNUMBER('Control Sample Data'!L1700),'Control Sample Data'!L1700&lt;$B$1,'Control Sample Data'!L1700&gt;0),'Control Sample Data'!L1700,$B$1),"")</f>
        <v/>
      </c>
      <c r="Y1701" s="17" t="str">
        <f>IF(SUM('Control Sample Data'!M$3:M$98)&gt;10,IF(AND(ISNUMBER('Control Sample Data'!M1700),'Control Sample Data'!M1700&lt;$B$1,'Control Sample Data'!M1700&gt;0),'Control Sample Data'!M1700,$B$1),"")</f>
        <v/>
      </c>
      <c r="AT1701" s="36" t="str">
        <f t="shared" si="1128"/>
        <v/>
      </c>
      <c r="AU1701" s="36" t="str">
        <f t="shared" si="1129"/>
        <v/>
      </c>
      <c r="AV1701" s="36" t="str">
        <f t="shared" si="1130"/>
        <v/>
      </c>
      <c r="AW1701" s="36" t="str">
        <f t="shared" si="1131"/>
        <v/>
      </c>
      <c r="AX1701" s="36" t="str">
        <f t="shared" si="1132"/>
        <v/>
      </c>
      <c r="AY1701" s="36" t="str">
        <f t="shared" si="1133"/>
        <v/>
      </c>
      <c r="AZ1701" s="36" t="str">
        <f t="shared" si="1134"/>
        <v/>
      </c>
      <c r="BA1701" s="36" t="str">
        <f t="shared" si="1135"/>
        <v/>
      </c>
      <c r="BB1701" s="36" t="str">
        <f t="shared" si="1136"/>
        <v/>
      </c>
      <c r="BC1701" s="36" t="str">
        <f t="shared" si="1137"/>
        <v/>
      </c>
      <c r="BD1701" s="36" t="str">
        <f t="shared" si="1138"/>
        <v/>
      </c>
      <c r="BE1701" s="36" t="str">
        <f t="shared" si="1139"/>
        <v/>
      </c>
      <c r="BF1701" s="36" t="str">
        <f t="shared" si="1140"/>
        <v/>
      </c>
      <c r="BG1701" s="36" t="str">
        <f t="shared" si="1141"/>
        <v/>
      </c>
      <c r="BH1701" s="36" t="str">
        <f t="shared" si="1142"/>
        <v/>
      </c>
      <c r="BI1701" s="36" t="str">
        <f t="shared" si="1143"/>
        <v/>
      </c>
      <c r="BJ1701" s="36" t="str">
        <f t="shared" si="1144"/>
        <v/>
      </c>
      <c r="BK1701" s="36" t="str">
        <f t="shared" si="1145"/>
        <v/>
      </c>
      <c r="BL1701" s="36" t="str">
        <f t="shared" si="1146"/>
        <v/>
      </c>
      <c r="BM1701" s="36" t="str">
        <f t="shared" si="1147"/>
        <v/>
      </c>
      <c r="BN1701" s="38" t="e">
        <f t="shared" si="1106"/>
        <v>#DIV/0!</v>
      </c>
      <c r="BO1701" s="38" t="e">
        <f t="shared" si="1107"/>
        <v>#DIV/0!</v>
      </c>
      <c r="BP1701" s="39" t="str">
        <f t="shared" si="1108"/>
        <v/>
      </c>
      <c r="BQ1701" s="39" t="str">
        <f t="shared" si="1109"/>
        <v/>
      </c>
      <c r="BR1701" s="39" t="str">
        <f t="shared" si="1110"/>
        <v/>
      </c>
      <c r="BS1701" s="39" t="str">
        <f t="shared" si="1111"/>
        <v/>
      </c>
      <c r="BT1701" s="39" t="str">
        <f t="shared" si="1112"/>
        <v/>
      </c>
      <c r="BU1701" s="39" t="str">
        <f t="shared" si="1113"/>
        <v/>
      </c>
      <c r="BV1701" s="39" t="str">
        <f t="shared" si="1114"/>
        <v/>
      </c>
      <c r="BW1701" s="39" t="str">
        <f t="shared" si="1115"/>
        <v/>
      </c>
      <c r="BX1701" s="39" t="str">
        <f t="shared" si="1116"/>
        <v/>
      </c>
      <c r="BY1701" s="39" t="str">
        <f t="shared" si="1117"/>
        <v/>
      </c>
      <c r="BZ1701" s="39" t="str">
        <f t="shared" si="1118"/>
        <v/>
      </c>
      <c r="CA1701" s="39" t="str">
        <f t="shared" si="1119"/>
        <v/>
      </c>
      <c r="CB1701" s="39" t="str">
        <f t="shared" si="1120"/>
        <v/>
      </c>
      <c r="CC1701" s="39" t="str">
        <f t="shared" si="1121"/>
        <v/>
      </c>
      <c r="CD1701" s="39" t="str">
        <f t="shared" si="1122"/>
        <v/>
      </c>
      <c r="CE1701" s="39" t="str">
        <f t="shared" si="1123"/>
        <v/>
      </c>
      <c r="CF1701" s="39" t="str">
        <f t="shared" si="1124"/>
        <v/>
      </c>
      <c r="CG1701" s="39" t="str">
        <f t="shared" si="1125"/>
        <v/>
      </c>
      <c r="CH1701" s="39" t="str">
        <f t="shared" si="1126"/>
        <v/>
      </c>
      <c r="CI1701" s="39" t="str">
        <f t="shared" si="1127"/>
        <v/>
      </c>
    </row>
    <row r="1702" spans="1:87">
      <c r="A1702" s="18"/>
      <c r="B1702" s="15" t="str">
        <f>'Gene Table'!E1701</f>
        <v>hsa-miR-4761-3p</v>
      </c>
      <c r="C1702" s="15" t="str">
        <f>'Gene Table'!B1701</f>
        <v>G19</v>
      </c>
      <c r="D1702" s="16" t="str">
        <f>IF(SUM('Test Sample Data'!D$3:D$98)&gt;10,IF(AND(ISNUMBER('Test Sample Data'!D1701),'Test Sample Data'!D1701&lt;$B$1,'Test Sample Data'!D1701&gt;0),'Test Sample Data'!D1701,$B$1),"")</f>
        <v/>
      </c>
      <c r="E1702" s="17" t="str">
        <f>IF(SUM('Test Sample Data'!E$3:E$98)&gt;10,IF(AND(ISNUMBER('Test Sample Data'!E1701),'Test Sample Data'!E1701&lt;$B$1,'Test Sample Data'!E1701&gt;0),'Test Sample Data'!E1701,$B$1),"")</f>
        <v/>
      </c>
      <c r="F1702" s="17" t="str">
        <f>IF(SUM('Test Sample Data'!F$3:F$98)&gt;10,IF(AND(ISNUMBER('Test Sample Data'!F1701),'Test Sample Data'!F1701&lt;$B$1,'Test Sample Data'!F1701&gt;0),'Test Sample Data'!F1701,$B$1),"")</f>
        <v/>
      </c>
      <c r="G1702" s="17" t="str">
        <f>IF(SUM('Test Sample Data'!G$3:G$98)&gt;10,IF(AND(ISNUMBER('Test Sample Data'!G1701),'Test Sample Data'!G1701&lt;$B$1,'Test Sample Data'!G1701&gt;0),'Test Sample Data'!G1701,$B$1),"")</f>
        <v/>
      </c>
      <c r="H1702" s="17" t="str">
        <f>IF(SUM('Test Sample Data'!H$3:H$98)&gt;10,IF(AND(ISNUMBER('Test Sample Data'!H1701),'Test Sample Data'!H1701&lt;$B$1,'Test Sample Data'!H1701&gt;0),'Test Sample Data'!H1701,$B$1),"")</f>
        <v/>
      </c>
      <c r="I1702" s="17" t="str">
        <f>IF(SUM('Test Sample Data'!I$3:I$98)&gt;10,IF(AND(ISNUMBER('Test Sample Data'!I1701),'Test Sample Data'!I1701&lt;$B$1,'Test Sample Data'!I1701&gt;0),'Test Sample Data'!I1701,$B$1),"")</f>
        <v/>
      </c>
      <c r="J1702" s="17" t="str">
        <f>IF(SUM('Test Sample Data'!J$3:J$98)&gt;10,IF(AND(ISNUMBER('Test Sample Data'!J1701),'Test Sample Data'!J1701&lt;$B$1,'Test Sample Data'!J1701&gt;0),'Test Sample Data'!J1701,$B$1),"")</f>
        <v/>
      </c>
      <c r="K1702" s="17" t="str">
        <f>IF(SUM('Test Sample Data'!K$3:K$98)&gt;10,IF(AND(ISNUMBER('Test Sample Data'!K1701),'Test Sample Data'!K1701&lt;$B$1,'Test Sample Data'!K1701&gt;0),'Test Sample Data'!K1701,$B$1),"")</f>
        <v/>
      </c>
      <c r="L1702" s="17" t="str">
        <f>IF(SUM('Test Sample Data'!L$3:L$98)&gt;10,IF(AND(ISNUMBER('Test Sample Data'!L1701),'Test Sample Data'!L1701&lt;$B$1,'Test Sample Data'!L1701&gt;0),'Test Sample Data'!L1701,$B$1),"")</f>
        <v/>
      </c>
      <c r="M1702" s="17" t="str">
        <f>IF(SUM('Test Sample Data'!M$3:M$98)&gt;10,IF(AND(ISNUMBER('Test Sample Data'!M1701),'Test Sample Data'!M1701&lt;$B$1,'Test Sample Data'!M1701&gt;0),'Test Sample Data'!M1701,$B$1),"")</f>
        <v/>
      </c>
      <c r="N1702" s="17" t="str">
        <f>'Gene Table'!E1701</f>
        <v>hsa-miR-4761-3p</v>
      </c>
      <c r="O1702" s="17" t="str">
        <f>'Gene Table'!B1701</f>
        <v>G19</v>
      </c>
      <c r="P1702" s="17" t="str">
        <f>IF(SUM('Control Sample Data'!D$3:D$98)&gt;10,IF(AND(ISNUMBER('Control Sample Data'!D1701),'Control Sample Data'!D1701&lt;$B$1,'Control Sample Data'!D1701&gt;0),'Control Sample Data'!D1701,$B$1),"")</f>
        <v/>
      </c>
      <c r="Q1702" s="17" t="str">
        <f>IF(SUM('Control Sample Data'!E$3:E$98)&gt;10,IF(AND(ISNUMBER('Control Sample Data'!E1701),'Control Sample Data'!E1701&lt;$B$1,'Control Sample Data'!E1701&gt;0),'Control Sample Data'!E1701,$B$1),"")</f>
        <v/>
      </c>
      <c r="R1702" s="17" t="str">
        <f>IF(SUM('Control Sample Data'!F$3:F$98)&gt;10,IF(AND(ISNUMBER('Control Sample Data'!F1701),'Control Sample Data'!F1701&lt;$B$1,'Control Sample Data'!F1701&gt;0),'Control Sample Data'!F1701,$B$1),"")</f>
        <v/>
      </c>
      <c r="S1702" s="17" t="str">
        <f>IF(SUM('Control Sample Data'!G$3:G$98)&gt;10,IF(AND(ISNUMBER('Control Sample Data'!G1701),'Control Sample Data'!G1701&lt;$B$1,'Control Sample Data'!G1701&gt;0),'Control Sample Data'!G1701,$B$1),"")</f>
        <v/>
      </c>
      <c r="T1702" s="17" t="str">
        <f>IF(SUM('Control Sample Data'!H$3:H$98)&gt;10,IF(AND(ISNUMBER('Control Sample Data'!H1701),'Control Sample Data'!H1701&lt;$B$1,'Control Sample Data'!H1701&gt;0),'Control Sample Data'!H1701,$B$1),"")</f>
        <v/>
      </c>
      <c r="U1702" s="17" t="str">
        <f>IF(SUM('Control Sample Data'!I$3:I$98)&gt;10,IF(AND(ISNUMBER('Control Sample Data'!I1701),'Control Sample Data'!I1701&lt;$B$1,'Control Sample Data'!I1701&gt;0),'Control Sample Data'!I1701,$B$1),"")</f>
        <v/>
      </c>
      <c r="V1702" s="17" t="str">
        <f>IF(SUM('Control Sample Data'!J$3:J$98)&gt;10,IF(AND(ISNUMBER('Control Sample Data'!J1701),'Control Sample Data'!J1701&lt;$B$1,'Control Sample Data'!J1701&gt;0),'Control Sample Data'!J1701,$B$1),"")</f>
        <v/>
      </c>
      <c r="W1702" s="17" t="str">
        <f>IF(SUM('Control Sample Data'!K$3:K$98)&gt;10,IF(AND(ISNUMBER('Control Sample Data'!K1701),'Control Sample Data'!K1701&lt;$B$1,'Control Sample Data'!K1701&gt;0),'Control Sample Data'!K1701,$B$1),"")</f>
        <v/>
      </c>
      <c r="X1702" s="17" t="str">
        <f>IF(SUM('Control Sample Data'!L$3:L$98)&gt;10,IF(AND(ISNUMBER('Control Sample Data'!L1701),'Control Sample Data'!L1701&lt;$B$1,'Control Sample Data'!L1701&gt;0),'Control Sample Data'!L1701,$B$1),"")</f>
        <v/>
      </c>
      <c r="Y1702" s="17" t="str">
        <f>IF(SUM('Control Sample Data'!M$3:M$98)&gt;10,IF(AND(ISNUMBER('Control Sample Data'!M1701),'Control Sample Data'!M1701&lt;$B$1,'Control Sample Data'!M1701&gt;0),'Control Sample Data'!M1701,$B$1),"")</f>
        <v/>
      </c>
      <c r="AT1702" s="36" t="str">
        <f t="shared" si="1128"/>
        <v/>
      </c>
      <c r="AU1702" s="36" t="str">
        <f t="shared" si="1129"/>
        <v/>
      </c>
      <c r="AV1702" s="36" t="str">
        <f t="shared" si="1130"/>
        <v/>
      </c>
      <c r="AW1702" s="36" t="str">
        <f t="shared" si="1131"/>
        <v/>
      </c>
      <c r="AX1702" s="36" t="str">
        <f t="shared" si="1132"/>
        <v/>
      </c>
      <c r="AY1702" s="36" t="str">
        <f t="shared" si="1133"/>
        <v/>
      </c>
      <c r="AZ1702" s="36" t="str">
        <f t="shared" si="1134"/>
        <v/>
      </c>
      <c r="BA1702" s="36" t="str">
        <f t="shared" si="1135"/>
        <v/>
      </c>
      <c r="BB1702" s="36" t="str">
        <f t="shared" si="1136"/>
        <v/>
      </c>
      <c r="BC1702" s="36" t="str">
        <f t="shared" si="1137"/>
        <v/>
      </c>
      <c r="BD1702" s="36" t="str">
        <f t="shared" si="1138"/>
        <v/>
      </c>
      <c r="BE1702" s="36" t="str">
        <f t="shared" si="1139"/>
        <v/>
      </c>
      <c r="BF1702" s="36" t="str">
        <f t="shared" si="1140"/>
        <v/>
      </c>
      <c r="BG1702" s="36" t="str">
        <f t="shared" si="1141"/>
        <v/>
      </c>
      <c r="BH1702" s="36" t="str">
        <f t="shared" si="1142"/>
        <v/>
      </c>
      <c r="BI1702" s="36" t="str">
        <f t="shared" si="1143"/>
        <v/>
      </c>
      <c r="BJ1702" s="36" t="str">
        <f t="shared" si="1144"/>
        <v/>
      </c>
      <c r="BK1702" s="36" t="str">
        <f t="shared" si="1145"/>
        <v/>
      </c>
      <c r="BL1702" s="36" t="str">
        <f t="shared" si="1146"/>
        <v/>
      </c>
      <c r="BM1702" s="36" t="str">
        <f t="shared" si="1147"/>
        <v/>
      </c>
      <c r="BN1702" s="38" t="e">
        <f t="shared" si="1106"/>
        <v>#DIV/0!</v>
      </c>
      <c r="BO1702" s="38" t="e">
        <f t="shared" si="1107"/>
        <v>#DIV/0!</v>
      </c>
      <c r="BP1702" s="39" t="str">
        <f t="shared" si="1108"/>
        <v/>
      </c>
      <c r="BQ1702" s="39" t="str">
        <f t="shared" si="1109"/>
        <v/>
      </c>
      <c r="BR1702" s="39" t="str">
        <f t="shared" si="1110"/>
        <v/>
      </c>
      <c r="BS1702" s="39" t="str">
        <f t="shared" si="1111"/>
        <v/>
      </c>
      <c r="BT1702" s="39" t="str">
        <f t="shared" si="1112"/>
        <v/>
      </c>
      <c r="BU1702" s="39" t="str">
        <f t="shared" si="1113"/>
        <v/>
      </c>
      <c r="BV1702" s="39" t="str">
        <f t="shared" si="1114"/>
        <v/>
      </c>
      <c r="BW1702" s="39" t="str">
        <f t="shared" si="1115"/>
        <v/>
      </c>
      <c r="BX1702" s="39" t="str">
        <f t="shared" si="1116"/>
        <v/>
      </c>
      <c r="BY1702" s="39" t="str">
        <f t="shared" si="1117"/>
        <v/>
      </c>
      <c r="BZ1702" s="39" t="str">
        <f t="shared" si="1118"/>
        <v/>
      </c>
      <c r="CA1702" s="39" t="str">
        <f t="shared" si="1119"/>
        <v/>
      </c>
      <c r="CB1702" s="39" t="str">
        <f t="shared" si="1120"/>
        <v/>
      </c>
      <c r="CC1702" s="39" t="str">
        <f t="shared" si="1121"/>
        <v/>
      </c>
      <c r="CD1702" s="39" t="str">
        <f t="shared" si="1122"/>
        <v/>
      </c>
      <c r="CE1702" s="39" t="str">
        <f t="shared" si="1123"/>
        <v/>
      </c>
      <c r="CF1702" s="39" t="str">
        <f t="shared" si="1124"/>
        <v/>
      </c>
      <c r="CG1702" s="39" t="str">
        <f t="shared" si="1125"/>
        <v/>
      </c>
      <c r="CH1702" s="39" t="str">
        <f t="shared" si="1126"/>
        <v/>
      </c>
      <c r="CI1702" s="39" t="str">
        <f t="shared" si="1127"/>
        <v/>
      </c>
    </row>
    <row r="1703" spans="1:87">
      <c r="A1703" s="18"/>
      <c r="B1703" s="15" t="str">
        <f>'Gene Table'!E1702</f>
        <v>hsa-miR-5003-3p</v>
      </c>
      <c r="C1703" s="15" t="str">
        <f>'Gene Table'!B1702</f>
        <v>G20</v>
      </c>
      <c r="D1703" s="16" t="str">
        <f>IF(SUM('Test Sample Data'!D$3:D$98)&gt;10,IF(AND(ISNUMBER('Test Sample Data'!D1702),'Test Sample Data'!D1702&lt;$B$1,'Test Sample Data'!D1702&gt;0),'Test Sample Data'!D1702,$B$1),"")</f>
        <v/>
      </c>
      <c r="E1703" s="17" t="str">
        <f>IF(SUM('Test Sample Data'!E$3:E$98)&gt;10,IF(AND(ISNUMBER('Test Sample Data'!E1702),'Test Sample Data'!E1702&lt;$B$1,'Test Sample Data'!E1702&gt;0),'Test Sample Data'!E1702,$B$1),"")</f>
        <v/>
      </c>
      <c r="F1703" s="17" t="str">
        <f>IF(SUM('Test Sample Data'!F$3:F$98)&gt;10,IF(AND(ISNUMBER('Test Sample Data'!F1702),'Test Sample Data'!F1702&lt;$B$1,'Test Sample Data'!F1702&gt;0),'Test Sample Data'!F1702,$B$1),"")</f>
        <v/>
      </c>
      <c r="G1703" s="17" t="str">
        <f>IF(SUM('Test Sample Data'!G$3:G$98)&gt;10,IF(AND(ISNUMBER('Test Sample Data'!G1702),'Test Sample Data'!G1702&lt;$B$1,'Test Sample Data'!G1702&gt;0),'Test Sample Data'!G1702,$B$1),"")</f>
        <v/>
      </c>
      <c r="H1703" s="17" t="str">
        <f>IF(SUM('Test Sample Data'!H$3:H$98)&gt;10,IF(AND(ISNUMBER('Test Sample Data'!H1702),'Test Sample Data'!H1702&lt;$B$1,'Test Sample Data'!H1702&gt;0),'Test Sample Data'!H1702,$B$1),"")</f>
        <v/>
      </c>
      <c r="I1703" s="17" t="str">
        <f>IF(SUM('Test Sample Data'!I$3:I$98)&gt;10,IF(AND(ISNUMBER('Test Sample Data'!I1702),'Test Sample Data'!I1702&lt;$B$1,'Test Sample Data'!I1702&gt;0),'Test Sample Data'!I1702,$B$1),"")</f>
        <v/>
      </c>
      <c r="J1703" s="17" t="str">
        <f>IF(SUM('Test Sample Data'!J$3:J$98)&gt;10,IF(AND(ISNUMBER('Test Sample Data'!J1702),'Test Sample Data'!J1702&lt;$B$1,'Test Sample Data'!J1702&gt;0),'Test Sample Data'!J1702,$B$1),"")</f>
        <v/>
      </c>
      <c r="K1703" s="17" t="str">
        <f>IF(SUM('Test Sample Data'!K$3:K$98)&gt;10,IF(AND(ISNUMBER('Test Sample Data'!K1702),'Test Sample Data'!K1702&lt;$B$1,'Test Sample Data'!K1702&gt;0),'Test Sample Data'!K1702,$B$1),"")</f>
        <v/>
      </c>
      <c r="L1703" s="17" t="str">
        <f>IF(SUM('Test Sample Data'!L$3:L$98)&gt;10,IF(AND(ISNUMBER('Test Sample Data'!L1702),'Test Sample Data'!L1702&lt;$B$1,'Test Sample Data'!L1702&gt;0),'Test Sample Data'!L1702,$B$1),"")</f>
        <v/>
      </c>
      <c r="M1703" s="17" t="str">
        <f>IF(SUM('Test Sample Data'!M$3:M$98)&gt;10,IF(AND(ISNUMBER('Test Sample Data'!M1702),'Test Sample Data'!M1702&lt;$B$1,'Test Sample Data'!M1702&gt;0),'Test Sample Data'!M1702,$B$1),"")</f>
        <v/>
      </c>
      <c r="N1703" s="17" t="str">
        <f>'Gene Table'!E1702</f>
        <v>hsa-miR-5003-3p</v>
      </c>
      <c r="O1703" s="17" t="str">
        <f>'Gene Table'!B1702</f>
        <v>G20</v>
      </c>
      <c r="P1703" s="17" t="str">
        <f>IF(SUM('Control Sample Data'!D$3:D$98)&gt;10,IF(AND(ISNUMBER('Control Sample Data'!D1702),'Control Sample Data'!D1702&lt;$B$1,'Control Sample Data'!D1702&gt;0),'Control Sample Data'!D1702,$B$1),"")</f>
        <v/>
      </c>
      <c r="Q1703" s="17" t="str">
        <f>IF(SUM('Control Sample Data'!E$3:E$98)&gt;10,IF(AND(ISNUMBER('Control Sample Data'!E1702),'Control Sample Data'!E1702&lt;$B$1,'Control Sample Data'!E1702&gt;0),'Control Sample Data'!E1702,$B$1),"")</f>
        <v/>
      </c>
      <c r="R1703" s="17" t="str">
        <f>IF(SUM('Control Sample Data'!F$3:F$98)&gt;10,IF(AND(ISNUMBER('Control Sample Data'!F1702),'Control Sample Data'!F1702&lt;$B$1,'Control Sample Data'!F1702&gt;0),'Control Sample Data'!F1702,$B$1),"")</f>
        <v/>
      </c>
      <c r="S1703" s="17" t="str">
        <f>IF(SUM('Control Sample Data'!G$3:G$98)&gt;10,IF(AND(ISNUMBER('Control Sample Data'!G1702),'Control Sample Data'!G1702&lt;$B$1,'Control Sample Data'!G1702&gt;0),'Control Sample Data'!G1702,$B$1),"")</f>
        <v/>
      </c>
      <c r="T1703" s="17" t="str">
        <f>IF(SUM('Control Sample Data'!H$3:H$98)&gt;10,IF(AND(ISNUMBER('Control Sample Data'!H1702),'Control Sample Data'!H1702&lt;$B$1,'Control Sample Data'!H1702&gt;0),'Control Sample Data'!H1702,$B$1),"")</f>
        <v/>
      </c>
      <c r="U1703" s="17" t="str">
        <f>IF(SUM('Control Sample Data'!I$3:I$98)&gt;10,IF(AND(ISNUMBER('Control Sample Data'!I1702),'Control Sample Data'!I1702&lt;$B$1,'Control Sample Data'!I1702&gt;0),'Control Sample Data'!I1702,$B$1),"")</f>
        <v/>
      </c>
      <c r="V1703" s="17" t="str">
        <f>IF(SUM('Control Sample Data'!J$3:J$98)&gt;10,IF(AND(ISNUMBER('Control Sample Data'!J1702),'Control Sample Data'!J1702&lt;$B$1,'Control Sample Data'!J1702&gt;0),'Control Sample Data'!J1702,$B$1),"")</f>
        <v/>
      </c>
      <c r="W1703" s="17" t="str">
        <f>IF(SUM('Control Sample Data'!K$3:K$98)&gt;10,IF(AND(ISNUMBER('Control Sample Data'!K1702),'Control Sample Data'!K1702&lt;$B$1,'Control Sample Data'!K1702&gt;0),'Control Sample Data'!K1702,$B$1),"")</f>
        <v/>
      </c>
      <c r="X1703" s="17" t="str">
        <f>IF(SUM('Control Sample Data'!L$3:L$98)&gt;10,IF(AND(ISNUMBER('Control Sample Data'!L1702),'Control Sample Data'!L1702&lt;$B$1,'Control Sample Data'!L1702&gt;0),'Control Sample Data'!L1702,$B$1),"")</f>
        <v/>
      </c>
      <c r="Y1703" s="17" t="str">
        <f>IF(SUM('Control Sample Data'!M$3:M$98)&gt;10,IF(AND(ISNUMBER('Control Sample Data'!M1702),'Control Sample Data'!M1702&lt;$B$1,'Control Sample Data'!M1702&gt;0),'Control Sample Data'!M1702,$B$1),"")</f>
        <v/>
      </c>
      <c r="AT1703" s="36" t="str">
        <f t="shared" si="1128"/>
        <v/>
      </c>
      <c r="AU1703" s="36" t="str">
        <f t="shared" si="1129"/>
        <v/>
      </c>
      <c r="AV1703" s="36" t="str">
        <f t="shared" si="1130"/>
        <v/>
      </c>
      <c r="AW1703" s="36" t="str">
        <f t="shared" si="1131"/>
        <v/>
      </c>
      <c r="AX1703" s="36" t="str">
        <f t="shared" si="1132"/>
        <v/>
      </c>
      <c r="AY1703" s="36" t="str">
        <f t="shared" si="1133"/>
        <v/>
      </c>
      <c r="AZ1703" s="36" t="str">
        <f t="shared" si="1134"/>
        <v/>
      </c>
      <c r="BA1703" s="36" t="str">
        <f t="shared" si="1135"/>
        <v/>
      </c>
      <c r="BB1703" s="36" t="str">
        <f t="shared" si="1136"/>
        <v/>
      </c>
      <c r="BC1703" s="36" t="str">
        <f t="shared" si="1137"/>
        <v/>
      </c>
      <c r="BD1703" s="36" t="str">
        <f t="shared" si="1138"/>
        <v/>
      </c>
      <c r="BE1703" s="36" t="str">
        <f t="shared" si="1139"/>
        <v/>
      </c>
      <c r="BF1703" s="36" t="str">
        <f t="shared" si="1140"/>
        <v/>
      </c>
      <c r="BG1703" s="36" t="str">
        <f t="shared" si="1141"/>
        <v/>
      </c>
      <c r="BH1703" s="36" t="str">
        <f t="shared" si="1142"/>
        <v/>
      </c>
      <c r="BI1703" s="36" t="str">
        <f t="shared" si="1143"/>
        <v/>
      </c>
      <c r="BJ1703" s="36" t="str">
        <f t="shared" si="1144"/>
        <v/>
      </c>
      <c r="BK1703" s="36" t="str">
        <f t="shared" si="1145"/>
        <v/>
      </c>
      <c r="BL1703" s="36" t="str">
        <f t="shared" si="1146"/>
        <v/>
      </c>
      <c r="BM1703" s="36" t="str">
        <f t="shared" si="1147"/>
        <v/>
      </c>
      <c r="BN1703" s="38" t="e">
        <f t="shared" si="1106"/>
        <v>#DIV/0!</v>
      </c>
      <c r="BO1703" s="38" t="e">
        <f t="shared" si="1107"/>
        <v>#DIV/0!</v>
      </c>
      <c r="BP1703" s="39" t="str">
        <f t="shared" si="1108"/>
        <v/>
      </c>
      <c r="BQ1703" s="39" t="str">
        <f t="shared" si="1109"/>
        <v/>
      </c>
      <c r="BR1703" s="39" t="str">
        <f t="shared" si="1110"/>
        <v/>
      </c>
      <c r="BS1703" s="39" t="str">
        <f t="shared" si="1111"/>
        <v/>
      </c>
      <c r="BT1703" s="39" t="str">
        <f t="shared" si="1112"/>
        <v/>
      </c>
      <c r="BU1703" s="39" t="str">
        <f t="shared" si="1113"/>
        <v/>
      </c>
      <c r="BV1703" s="39" t="str">
        <f t="shared" si="1114"/>
        <v/>
      </c>
      <c r="BW1703" s="39" t="str">
        <f t="shared" si="1115"/>
        <v/>
      </c>
      <c r="BX1703" s="39" t="str">
        <f t="shared" si="1116"/>
        <v/>
      </c>
      <c r="BY1703" s="39" t="str">
        <f t="shared" si="1117"/>
        <v/>
      </c>
      <c r="BZ1703" s="39" t="str">
        <f t="shared" si="1118"/>
        <v/>
      </c>
      <c r="CA1703" s="39" t="str">
        <f t="shared" si="1119"/>
        <v/>
      </c>
      <c r="CB1703" s="39" t="str">
        <f t="shared" si="1120"/>
        <v/>
      </c>
      <c r="CC1703" s="39" t="str">
        <f t="shared" si="1121"/>
        <v/>
      </c>
      <c r="CD1703" s="39" t="str">
        <f t="shared" si="1122"/>
        <v/>
      </c>
      <c r="CE1703" s="39" t="str">
        <f t="shared" si="1123"/>
        <v/>
      </c>
      <c r="CF1703" s="39" t="str">
        <f t="shared" si="1124"/>
        <v/>
      </c>
      <c r="CG1703" s="39" t="str">
        <f t="shared" si="1125"/>
        <v/>
      </c>
      <c r="CH1703" s="39" t="str">
        <f t="shared" si="1126"/>
        <v/>
      </c>
      <c r="CI1703" s="39" t="str">
        <f t="shared" si="1127"/>
        <v/>
      </c>
    </row>
    <row r="1704" spans="1:87">
      <c r="A1704" s="18"/>
      <c r="B1704" s="15" t="str">
        <f>'Gene Table'!E1703</f>
        <v>hsa-miR-4762-5p</v>
      </c>
      <c r="C1704" s="15" t="str">
        <f>'Gene Table'!B1703</f>
        <v>G21</v>
      </c>
      <c r="D1704" s="16" t="str">
        <f>IF(SUM('Test Sample Data'!D$3:D$98)&gt;10,IF(AND(ISNUMBER('Test Sample Data'!D1703),'Test Sample Data'!D1703&lt;$B$1,'Test Sample Data'!D1703&gt;0),'Test Sample Data'!D1703,$B$1),"")</f>
        <v/>
      </c>
      <c r="E1704" s="17" t="str">
        <f>IF(SUM('Test Sample Data'!E$3:E$98)&gt;10,IF(AND(ISNUMBER('Test Sample Data'!E1703),'Test Sample Data'!E1703&lt;$B$1,'Test Sample Data'!E1703&gt;0),'Test Sample Data'!E1703,$B$1),"")</f>
        <v/>
      </c>
      <c r="F1704" s="17" t="str">
        <f>IF(SUM('Test Sample Data'!F$3:F$98)&gt;10,IF(AND(ISNUMBER('Test Sample Data'!F1703),'Test Sample Data'!F1703&lt;$B$1,'Test Sample Data'!F1703&gt;0),'Test Sample Data'!F1703,$B$1),"")</f>
        <v/>
      </c>
      <c r="G1704" s="17" t="str">
        <f>IF(SUM('Test Sample Data'!G$3:G$98)&gt;10,IF(AND(ISNUMBER('Test Sample Data'!G1703),'Test Sample Data'!G1703&lt;$B$1,'Test Sample Data'!G1703&gt;0),'Test Sample Data'!G1703,$B$1),"")</f>
        <v/>
      </c>
      <c r="H1704" s="17" t="str">
        <f>IF(SUM('Test Sample Data'!H$3:H$98)&gt;10,IF(AND(ISNUMBER('Test Sample Data'!H1703),'Test Sample Data'!H1703&lt;$B$1,'Test Sample Data'!H1703&gt;0),'Test Sample Data'!H1703,$B$1),"")</f>
        <v/>
      </c>
      <c r="I1704" s="17" t="str">
        <f>IF(SUM('Test Sample Data'!I$3:I$98)&gt;10,IF(AND(ISNUMBER('Test Sample Data'!I1703),'Test Sample Data'!I1703&lt;$B$1,'Test Sample Data'!I1703&gt;0),'Test Sample Data'!I1703,$B$1),"")</f>
        <v/>
      </c>
      <c r="J1704" s="17" t="str">
        <f>IF(SUM('Test Sample Data'!J$3:J$98)&gt;10,IF(AND(ISNUMBER('Test Sample Data'!J1703),'Test Sample Data'!J1703&lt;$B$1,'Test Sample Data'!J1703&gt;0),'Test Sample Data'!J1703,$B$1),"")</f>
        <v/>
      </c>
      <c r="K1704" s="17" t="str">
        <f>IF(SUM('Test Sample Data'!K$3:K$98)&gt;10,IF(AND(ISNUMBER('Test Sample Data'!K1703),'Test Sample Data'!K1703&lt;$B$1,'Test Sample Data'!K1703&gt;0),'Test Sample Data'!K1703,$B$1),"")</f>
        <v/>
      </c>
      <c r="L1704" s="17" t="str">
        <f>IF(SUM('Test Sample Data'!L$3:L$98)&gt;10,IF(AND(ISNUMBER('Test Sample Data'!L1703),'Test Sample Data'!L1703&lt;$B$1,'Test Sample Data'!L1703&gt;0),'Test Sample Data'!L1703,$B$1),"")</f>
        <v/>
      </c>
      <c r="M1704" s="17" t="str">
        <f>IF(SUM('Test Sample Data'!M$3:M$98)&gt;10,IF(AND(ISNUMBER('Test Sample Data'!M1703),'Test Sample Data'!M1703&lt;$B$1,'Test Sample Data'!M1703&gt;0),'Test Sample Data'!M1703,$B$1),"")</f>
        <v/>
      </c>
      <c r="N1704" s="17" t="str">
        <f>'Gene Table'!E1703</f>
        <v>hsa-miR-4762-5p</v>
      </c>
      <c r="O1704" s="17" t="str">
        <f>'Gene Table'!B1703</f>
        <v>G21</v>
      </c>
      <c r="P1704" s="17" t="str">
        <f>IF(SUM('Control Sample Data'!D$3:D$98)&gt;10,IF(AND(ISNUMBER('Control Sample Data'!D1703),'Control Sample Data'!D1703&lt;$B$1,'Control Sample Data'!D1703&gt;0),'Control Sample Data'!D1703,$B$1),"")</f>
        <v/>
      </c>
      <c r="Q1704" s="17" t="str">
        <f>IF(SUM('Control Sample Data'!E$3:E$98)&gt;10,IF(AND(ISNUMBER('Control Sample Data'!E1703),'Control Sample Data'!E1703&lt;$B$1,'Control Sample Data'!E1703&gt;0),'Control Sample Data'!E1703,$B$1),"")</f>
        <v/>
      </c>
      <c r="R1704" s="17" t="str">
        <f>IF(SUM('Control Sample Data'!F$3:F$98)&gt;10,IF(AND(ISNUMBER('Control Sample Data'!F1703),'Control Sample Data'!F1703&lt;$B$1,'Control Sample Data'!F1703&gt;0),'Control Sample Data'!F1703,$B$1),"")</f>
        <v/>
      </c>
      <c r="S1704" s="17" t="str">
        <f>IF(SUM('Control Sample Data'!G$3:G$98)&gt;10,IF(AND(ISNUMBER('Control Sample Data'!G1703),'Control Sample Data'!G1703&lt;$B$1,'Control Sample Data'!G1703&gt;0),'Control Sample Data'!G1703,$B$1),"")</f>
        <v/>
      </c>
      <c r="T1704" s="17" t="str">
        <f>IF(SUM('Control Sample Data'!H$3:H$98)&gt;10,IF(AND(ISNUMBER('Control Sample Data'!H1703),'Control Sample Data'!H1703&lt;$B$1,'Control Sample Data'!H1703&gt;0),'Control Sample Data'!H1703,$B$1),"")</f>
        <v/>
      </c>
      <c r="U1704" s="17" t="str">
        <f>IF(SUM('Control Sample Data'!I$3:I$98)&gt;10,IF(AND(ISNUMBER('Control Sample Data'!I1703),'Control Sample Data'!I1703&lt;$B$1,'Control Sample Data'!I1703&gt;0),'Control Sample Data'!I1703,$B$1),"")</f>
        <v/>
      </c>
      <c r="V1704" s="17" t="str">
        <f>IF(SUM('Control Sample Data'!J$3:J$98)&gt;10,IF(AND(ISNUMBER('Control Sample Data'!J1703),'Control Sample Data'!J1703&lt;$B$1,'Control Sample Data'!J1703&gt;0),'Control Sample Data'!J1703,$B$1),"")</f>
        <v/>
      </c>
      <c r="W1704" s="17" t="str">
        <f>IF(SUM('Control Sample Data'!K$3:K$98)&gt;10,IF(AND(ISNUMBER('Control Sample Data'!K1703),'Control Sample Data'!K1703&lt;$B$1,'Control Sample Data'!K1703&gt;0),'Control Sample Data'!K1703,$B$1),"")</f>
        <v/>
      </c>
      <c r="X1704" s="17" t="str">
        <f>IF(SUM('Control Sample Data'!L$3:L$98)&gt;10,IF(AND(ISNUMBER('Control Sample Data'!L1703),'Control Sample Data'!L1703&lt;$B$1,'Control Sample Data'!L1703&gt;0),'Control Sample Data'!L1703,$B$1),"")</f>
        <v/>
      </c>
      <c r="Y1704" s="17" t="str">
        <f>IF(SUM('Control Sample Data'!M$3:M$98)&gt;10,IF(AND(ISNUMBER('Control Sample Data'!M1703),'Control Sample Data'!M1703&lt;$B$1,'Control Sample Data'!M1703&gt;0),'Control Sample Data'!M1703,$B$1),"")</f>
        <v/>
      </c>
      <c r="AT1704" s="36" t="str">
        <f t="shared" si="1128"/>
        <v/>
      </c>
      <c r="AU1704" s="36" t="str">
        <f t="shared" si="1129"/>
        <v/>
      </c>
      <c r="AV1704" s="36" t="str">
        <f t="shared" si="1130"/>
        <v/>
      </c>
      <c r="AW1704" s="36" t="str">
        <f t="shared" si="1131"/>
        <v/>
      </c>
      <c r="AX1704" s="36" t="str">
        <f t="shared" si="1132"/>
        <v/>
      </c>
      <c r="AY1704" s="36" t="str">
        <f t="shared" si="1133"/>
        <v/>
      </c>
      <c r="AZ1704" s="36" t="str">
        <f t="shared" si="1134"/>
        <v/>
      </c>
      <c r="BA1704" s="36" t="str">
        <f t="shared" si="1135"/>
        <v/>
      </c>
      <c r="BB1704" s="36" t="str">
        <f t="shared" si="1136"/>
        <v/>
      </c>
      <c r="BC1704" s="36" t="str">
        <f t="shared" si="1137"/>
        <v/>
      </c>
      <c r="BD1704" s="36" t="str">
        <f t="shared" si="1138"/>
        <v/>
      </c>
      <c r="BE1704" s="36" t="str">
        <f t="shared" si="1139"/>
        <v/>
      </c>
      <c r="BF1704" s="36" t="str">
        <f t="shared" si="1140"/>
        <v/>
      </c>
      <c r="BG1704" s="36" t="str">
        <f t="shared" si="1141"/>
        <v/>
      </c>
      <c r="BH1704" s="36" t="str">
        <f t="shared" si="1142"/>
        <v/>
      </c>
      <c r="BI1704" s="36" t="str">
        <f t="shared" si="1143"/>
        <v/>
      </c>
      <c r="BJ1704" s="36" t="str">
        <f t="shared" si="1144"/>
        <v/>
      </c>
      <c r="BK1704" s="36" t="str">
        <f t="shared" si="1145"/>
        <v/>
      </c>
      <c r="BL1704" s="36" t="str">
        <f t="shared" si="1146"/>
        <v/>
      </c>
      <c r="BM1704" s="36" t="str">
        <f t="shared" si="1147"/>
        <v/>
      </c>
      <c r="BN1704" s="38" t="e">
        <f t="shared" si="1106"/>
        <v>#DIV/0!</v>
      </c>
      <c r="BO1704" s="38" t="e">
        <f t="shared" si="1107"/>
        <v>#DIV/0!</v>
      </c>
      <c r="BP1704" s="39" t="str">
        <f t="shared" si="1108"/>
        <v/>
      </c>
      <c r="BQ1704" s="39" t="str">
        <f t="shared" si="1109"/>
        <v/>
      </c>
      <c r="BR1704" s="39" t="str">
        <f t="shared" si="1110"/>
        <v/>
      </c>
      <c r="BS1704" s="39" t="str">
        <f t="shared" si="1111"/>
        <v/>
      </c>
      <c r="BT1704" s="39" t="str">
        <f t="shared" si="1112"/>
        <v/>
      </c>
      <c r="BU1704" s="39" t="str">
        <f t="shared" si="1113"/>
        <v/>
      </c>
      <c r="BV1704" s="39" t="str">
        <f t="shared" si="1114"/>
        <v/>
      </c>
      <c r="BW1704" s="39" t="str">
        <f t="shared" si="1115"/>
        <v/>
      </c>
      <c r="BX1704" s="39" t="str">
        <f t="shared" si="1116"/>
        <v/>
      </c>
      <c r="BY1704" s="39" t="str">
        <f t="shared" si="1117"/>
        <v/>
      </c>
      <c r="BZ1704" s="39" t="str">
        <f t="shared" si="1118"/>
        <v/>
      </c>
      <c r="CA1704" s="39" t="str">
        <f t="shared" si="1119"/>
        <v/>
      </c>
      <c r="CB1704" s="39" t="str">
        <f t="shared" si="1120"/>
        <v/>
      </c>
      <c r="CC1704" s="39" t="str">
        <f t="shared" si="1121"/>
        <v/>
      </c>
      <c r="CD1704" s="39" t="str">
        <f t="shared" si="1122"/>
        <v/>
      </c>
      <c r="CE1704" s="39" t="str">
        <f t="shared" si="1123"/>
        <v/>
      </c>
      <c r="CF1704" s="39" t="str">
        <f t="shared" si="1124"/>
        <v/>
      </c>
      <c r="CG1704" s="39" t="str">
        <f t="shared" si="1125"/>
        <v/>
      </c>
      <c r="CH1704" s="39" t="str">
        <f t="shared" si="1126"/>
        <v/>
      </c>
      <c r="CI1704" s="39" t="str">
        <f t="shared" si="1127"/>
        <v/>
      </c>
    </row>
    <row r="1705" spans="1:87">
      <c r="A1705" s="18"/>
      <c r="B1705" s="15" t="str">
        <f>'Gene Table'!E1704</f>
        <v>hsa-miR-5004-5p</v>
      </c>
      <c r="C1705" s="15" t="str">
        <f>'Gene Table'!B1704</f>
        <v>G22</v>
      </c>
      <c r="D1705" s="16" t="str">
        <f>IF(SUM('Test Sample Data'!D$3:D$98)&gt;10,IF(AND(ISNUMBER('Test Sample Data'!D1704),'Test Sample Data'!D1704&lt;$B$1,'Test Sample Data'!D1704&gt;0),'Test Sample Data'!D1704,$B$1),"")</f>
        <v/>
      </c>
      <c r="E1705" s="17" t="str">
        <f>IF(SUM('Test Sample Data'!E$3:E$98)&gt;10,IF(AND(ISNUMBER('Test Sample Data'!E1704),'Test Sample Data'!E1704&lt;$B$1,'Test Sample Data'!E1704&gt;0),'Test Sample Data'!E1704,$B$1),"")</f>
        <v/>
      </c>
      <c r="F1705" s="17" t="str">
        <f>IF(SUM('Test Sample Data'!F$3:F$98)&gt;10,IF(AND(ISNUMBER('Test Sample Data'!F1704),'Test Sample Data'!F1704&lt;$B$1,'Test Sample Data'!F1704&gt;0),'Test Sample Data'!F1704,$B$1),"")</f>
        <v/>
      </c>
      <c r="G1705" s="17" t="str">
        <f>IF(SUM('Test Sample Data'!G$3:G$98)&gt;10,IF(AND(ISNUMBER('Test Sample Data'!G1704),'Test Sample Data'!G1704&lt;$B$1,'Test Sample Data'!G1704&gt;0),'Test Sample Data'!G1704,$B$1),"")</f>
        <v/>
      </c>
      <c r="H1705" s="17" t="str">
        <f>IF(SUM('Test Sample Data'!H$3:H$98)&gt;10,IF(AND(ISNUMBER('Test Sample Data'!H1704),'Test Sample Data'!H1704&lt;$B$1,'Test Sample Data'!H1704&gt;0),'Test Sample Data'!H1704,$B$1),"")</f>
        <v/>
      </c>
      <c r="I1705" s="17" t="str">
        <f>IF(SUM('Test Sample Data'!I$3:I$98)&gt;10,IF(AND(ISNUMBER('Test Sample Data'!I1704),'Test Sample Data'!I1704&lt;$B$1,'Test Sample Data'!I1704&gt;0),'Test Sample Data'!I1704,$B$1),"")</f>
        <v/>
      </c>
      <c r="J1705" s="17" t="str">
        <f>IF(SUM('Test Sample Data'!J$3:J$98)&gt;10,IF(AND(ISNUMBER('Test Sample Data'!J1704),'Test Sample Data'!J1704&lt;$B$1,'Test Sample Data'!J1704&gt;0),'Test Sample Data'!J1704,$B$1),"")</f>
        <v/>
      </c>
      <c r="K1705" s="17" t="str">
        <f>IF(SUM('Test Sample Data'!K$3:K$98)&gt;10,IF(AND(ISNUMBER('Test Sample Data'!K1704),'Test Sample Data'!K1704&lt;$B$1,'Test Sample Data'!K1704&gt;0),'Test Sample Data'!K1704,$B$1),"")</f>
        <v/>
      </c>
      <c r="L1705" s="17" t="str">
        <f>IF(SUM('Test Sample Data'!L$3:L$98)&gt;10,IF(AND(ISNUMBER('Test Sample Data'!L1704),'Test Sample Data'!L1704&lt;$B$1,'Test Sample Data'!L1704&gt;0),'Test Sample Data'!L1704,$B$1),"")</f>
        <v/>
      </c>
      <c r="M1705" s="17" t="str">
        <f>IF(SUM('Test Sample Data'!M$3:M$98)&gt;10,IF(AND(ISNUMBER('Test Sample Data'!M1704),'Test Sample Data'!M1704&lt;$B$1,'Test Sample Data'!M1704&gt;0),'Test Sample Data'!M1704,$B$1),"")</f>
        <v/>
      </c>
      <c r="N1705" s="17" t="str">
        <f>'Gene Table'!E1704</f>
        <v>hsa-miR-5004-5p</v>
      </c>
      <c r="O1705" s="17" t="str">
        <f>'Gene Table'!B1704</f>
        <v>G22</v>
      </c>
      <c r="P1705" s="17" t="str">
        <f>IF(SUM('Control Sample Data'!D$3:D$98)&gt;10,IF(AND(ISNUMBER('Control Sample Data'!D1704),'Control Sample Data'!D1704&lt;$B$1,'Control Sample Data'!D1704&gt;0),'Control Sample Data'!D1704,$B$1),"")</f>
        <v/>
      </c>
      <c r="Q1705" s="17" t="str">
        <f>IF(SUM('Control Sample Data'!E$3:E$98)&gt;10,IF(AND(ISNUMBER('Control Sample Data'!E1704),'Control Sample Data'!E1704&lt;$B$1,'Control Sample Data'!E1704&gt;0),'Control Sample Data'!E1704,$B$1),"")</f>
        <v/>
      </c>
      <c r="R1705" s="17" t="str">
        <f>IF(SUM('Control Sample Data'!F$3:F$98)&gt;10,IF(AND(ISNUMBER('Control Sample Data'!F1704),'Control Sample Data'!F1704&lt;$B$1,'Control Sample Data'!F1704&gt;0),'Control Sample Data'!F1704,$B$1),"")</f>
        <v/>
      </c>
      <c r="S1705" s="17" t="str">
        <f>IF(SUM('Control Sample Data'!G$3:G$98)&gt;10,IF(AND(ISNUMBER('Control Sample Data'!G1704),'Control Sample Data'!G1704&lt;$B$1,'Control Sample Data'!G1704&gt;0),'Control Sample Data'!G1704,$B$1),"")</f>
        <v/>
      </c>
      <c r="T1705" s="17" t="str">
        <f>IF(SUM('Control Sample Data'!H$3:H$98)&gt;10,IF(AND(ISNUMBER('Control Sample Data'!H1704),'Control Sample Data'!H1704&lt;$B$1,'Control Sample Data'!H1704&gt;0),'Control Sample Data'!H1704,$B$1),"")</f>
        <v/>
      </c>
      <c r="U1705" s="17" t="str">
        <f>IF(SUM('Control Sample Data'!I$3:I$98)&gt;10,IF(AND(ISNUMBER('Control Sample Data'!I1704),'Control Sample Data'!I1704&lt;$B$1,'Control Sample Data'!I1704&gt;0),'Control Sample Data'!I1704,$B$1),"")</f>
        <v/>
      </c>
      <c r="V1705" s="17" t="str">
        <f>IF(SUM('Control Sample Data'!J$3:J$98)&gt;10,IF(AND(ISNUMBER('Control Sample Data'!J1704),'Control Sample Data'!J1704&lt;$B$1,'Control Sample Data'!J1704&gt;0),'Control Sample Data'!J1704,$B$1),"")</f>
        <v/>
      </c>
      <c r="W1705" s="17" t="str">
        <f>IF(SUM('Control Sample Data'!K$3:K$98)&gt;10,IF(AND(ISNUMBER('Control Sample Data'!K1704),'Control Sample Data'!K1704&lt;$B$1,'Control Sample Data'!K1704&gt;0),'Control Sample Data'!K1704,$B$1),"")</f>
        <v/>
      </c>
      <c r="X1705" s="17" t="str">
        <f>IF(SUM('Control Sample Data'!L$3:L$98)&gt;10,IF(AND(ISNUMBER('Control Sample Data'!L1704),'Control Sample Data'!L1704&lt;$B$1,'Control Sample Data'!L1704&gt;0),'Control Sample Data'!L1704,$B$1),"")</f>
        <v/>
      </c>
      <c r="Y1705" s="17" t="str">
        <f>IF(SUM('Control Sample Data'!M$3:M$98)&gt;10,IF(AND(ISNUMBER('Control Sample Data'!M1704),'Control Sample Data'!M1704&lt;$B$1,'Control Sample Data'!M1704&gt;0),'Control Sample Data'!M1704,$B$1),"")</f>
        <v/>
      </c>
      <c r="AT1705" s="36" t="str">
        <f t="shared" si="1128"/>
        <v/>
      </c>
      <c r="AU1705" s="36" t="str">
        <f t="shared" si="1129"/>
        <v/>
      </c>
      <c r="AV1705" s="36" t="str">
        <f t="shared" si="1130"/>
        <v/>
      </c>
      <c r="AW1705" s="36" t="str">
        <f t="shared" si="1131"/>
        <v/>
      </c>
      <c r="AX1705" s="36" t="str">
        <f t="shared" si="1132"/>
        <v/>
      </c>
      <c r="AY1705" s="36" t="str">
        <f t="shared" si="1133"/>
        <v/>
      </c>
      <c r="AZ1705" s="36" t="str">
        <f t="shared" si="1134"/>
        <v/>
      </c>
      <c r="BA1705" s="36" t="str">
        <f t="shared" si="1135"/>
        <v/>
      </c>
      <c r="BB1705" s="36" t="str">
        <f t="shared" si="1136"/>
        <v/>
      </c>
      <c r="BC1705" s="36" t="str">
        <f t="shared" si="1137"/>
        <v/>
      </c>
      <c r="BD1705" s="36" t="str">
        <f t="shared" si="1138"/>
        <v/>
      </c>
      <c r="BE1705" s="36" t="str">
        <f t="shared" si="1139"/>
        <v/>
      </c>
      <c r="BF1705" s="36" t="str">
        <f t="shared" si="1140"/>
        <v/>
      </c>
      <c r="BG1705" s="36" t="str">
        <f t="shared" si="1141"/>
        <v/>
      </c>
      <c r="BH1705" s="36" t="str">
        <f t="shared" si="1142"/>
        <v/>
      </c>
      <c r="BI1705" s="36" t="str">
        <f t="shared" si="1143"/>
        <v/>
      </c>
      <c r="BJ1705" s="36" t="str">
        <f t="shared" si="1144"/>
        <v/>
      </c>
      <c r="BK1705" s="36" t="str">
        <f t="shared" si="1145"/>
        <v/>
      </c>
      <c r="BL1705" s="36" t="str">
        <f t="shared" si="1146"/>
        <v/>
      </c>
      <c r="BM1705" s="36" t="str">
        <f t="shared" si="1147"/>
        <v/>
      </c>
      <c r="BN1705" s="38" t="e">
        <f t="shared" si="1106"/>
        <v>#DIV/0!</v>
      </c>
      <c r="BO1705" s="38" t="e">
        <f t="shared" si="1107"/>
        <v>#DIV/0!</v>
      </c>
      <c r="BP1705" s="39" t="str">
        <f t="shared" si="1108"/>
        <v/>
      </c>
      <c r="BQ1705" s="39" t="str">
        <f t="shared" si="1109"/>
        <v/>
      </c>
      <c r="BR1705" s="39" t="str">
        <f t="shared" si="1110"/>
        <v/>
      </c>
      <c r="BS1705" s="39" t="str">
        <f t="shared" si="1111"/>
        <v/>
      </c>
      <c r="BT1705" s="39" t="str">
        <f t="shared" si="1112"/>
        <v/>
      </c>
      <c r="BU1705" s="39" t="str">
        <f t="shared" si="1113"/>
        <v/>
      </c>
      <c r="BV1705" s="39" t="str">
        <f t="shared" si="1114"/>
        <v/>
      </c>
      <c r="BW1705" s="39" t="str">
        <f t="shared" si="1115"/>
        <v/>
      </c>
      <c r="BX1705" s="39" t="str">
        <f t="shared" si="1116"/>
        <v/>
      </c>
      <c r="BY1705" s="39" t="str">
        <f t="shared" si="1117"/>
        <v/>
      </c>
      <c r="BZ1705" s="39" t="str">
        <f t="shared" si="1118"/>
        <v/>
      </c>
      <c r="CA1705" s="39" t="str">
        <f t="shared" si="1119"/>
        <v/>
      </c>
      <c r="CB1705" s="39" t="str">
        <f t="shared" si="1120"/>
        <v/>
      </c>
      <c r="CC1705" s="39" t="str">
        <f t="shared" si="1121"/>
        <v/>
      </c>
      <c r="CD1705" s="39" t="str">
        <f t="shared" si="1122"/>
        <v/>
      </c>
      <c r="CE1705" s="39" t="str">
        <f t="shared" si="1123"/>
        <v/>
      </c>
      <c r="CF1705" s="39" t="str">
        <f t="shared" si="1124"/>
        <v/>
      </c>
      <c r="CG1705" s="39" t="str">
        <f t="shared" si="1125"/>
        <v/>
      </c>
      <c r="CH1705" s="39" t="str">
        <f t="shared" si="1126"/>
        <v/>
      </c>
      <c r="CI1705" s="39" t="str">
        <f t="shared" si="1127"/>
        <v/>
      </c>
    </row>
    <row r="1706" spans="1:87">
      <c r="A1706" s="18"/>
      <c r="B1706" s="15" t="str">
        <f>'Gene Table'!E1705</f>
        <v>hsa-miR-4762-3p</v>
      </c>
      <c r="C1706" s="15" t="str">
        <f>'Gene Table'!B1705</f>
        <v>G23</v>
      </c>
      <c r="D1706" s="16" t="str">
        <f>IF(SUM('Test Sample Data'!D$3:D$98)&gt;10,IF(AND(ISNUMBER('Test Sample Data'!D1705),'Test Sample Data'!D1705&lt;$B$1,'Test Sample Data'!D1705&gt;0),'Test Sample Data'!D1705,$B$1),"")</f>
        <v/>
      </c>
      <c r="E1706" s="17" t="str">
        <f>IF(SUM('Test Sample Data'!E$3:E$98)&gt;10,IF(AND(ISNUMBER('Test Sample Data'!E1705),'Test Sample Data'!E1705&lt;$B$1,'Test Sample Data'!E1705&gt;0),'Test Sample Data'!E1705,$B$1),"")</f>
        <v/>
      </c>
      <c r="F1706" s="17" t="str">
        <f>IF(SUM('Test Sample Data'!F$3:F$98)&gt;10,IF(AND(ISNUMBER('Test Sample Data'!F1705),'Test Sample Data'!F1705&lt;$B$1,'Test Sample Data'!F1705&gt;0),'Test Sample Data'!F1705,$B$1),"")</f>
        <v/>
      </c>
      <c r="G1706" s="17" t="str">
        <f>IF(SUM('Test Sample Data'!G$3:G$98)&gt;10,IF(AND(ISNUMBER('Test Sample Data'!G1705),'Test Sample Data'!G1705&lt;$B$1,'Test Sample Data'!G1705&gt;0),'Test Sample Data'!G1705,$B$1),"")</f>
        <v/>
      </c>
      <c r="H1706" s="17" t="str">
        <f>IF(SUM('Test Sample Data'!H$3:H$98)&gt;10,IF(AND(ISNUMBER('Test Sample Data'!H1705),'Test Sample Data'!H1705&lt;$B$1,'Test Sample Data'!H1705&gt;0),'Test Sample Data'!H1705,$B$1),"")</f>
        <v/>
      </c>
      <c r="I1706" s="17" t="str">
        <f>IF(SUM('Test Sample Data'!I$3:I$98)&gt;10,IF(AND(ISNUMBER('Test Sample Data'!I1705),'Test Sample Data'!I1705&lt;$B$1,'Test Sample Data'!I1705&gt;0),'Test Sample Data'!I1705,$B$1),"")</f>
        <v/>
      </c>
      <c r="J1706" s="17" t="str">
        <f>IF(SUM('Test Sample Data'!J$3:J$98)&gt;10,IF(AND(ISNUMBER('Test Sample Data'!J1705),'Test Sample Data'!J1705&lt;$B$1,'Test Sample Data'!J1705&gt;0),'Test Sample Data'!J1705,$B$1),"")</f>
        <v/>
      </c>
      <c r="K1706" s="17" t="str">
        <f>IF(SUM('Test Sample Data'!K$3:K$98)&gt;10,IF(AND(ISNUMBER('Test Sample Data'!K1705),'Test Sample Data'!K1705&lt;$B$1,'Test Sample Data'!K1705&gt;0),'Test Sample Data'!K1705,$B$1),"")</f>
        <v/>
      </c>
      <c r="L1706" s="17" t="str">
        <f>IF(SUM('Test Sample Data'!L$3:L$98)&gt;10,IF(AND(ISNUMBER('Test Sample Data'!L1705),'Test Sample Data'!L1705&lt;$B$1,'Test Sample Data'!L1705&gt;0),'Test Sample Data'!L1705,$B$1),"")</f>
        <v/>
      </c>
      <c r="M1706" s="17" t="str">
        <f>IF(SUM('Test Sample Data'!M$3:M$98)&gt;10,IF(AND(ISNUMBER('Test Sample Data'!M1705),'Test Sample Data'!M1705&lt;$B$1,'Test Sample Data'!M1705&gt;0),'Test Sample Data'!M1705,$B$1),"")</f>
        <v/>
      </c>
      <c r="N1706" s="17" t="str">
        <f>'Gene Table'!E1705</f>
        <v>hsa-miR-4762-3p</v>
      </c>
      <c r="O1706" s="17" t="str">
        <f>'Gene Table'!B1705</f>
        <v>G23</v>
      </c>
      <c r="P1706" s="17" t="str">
        <f>IF(SUM('Control Sample Data'!D$3:D$98)&gt;10,IF(AND(ISNUMBER('Control Sample Data'!D1705),'Control Sample Data'!D1705&lt;$B$1,'Control Sample Data'!D1705&gt;0),'Control Sample Data'!D1705,$B$1),"")</f>
        <v/>
      </c>
      <c r="Q1706" s="17" t="str">
        <f>IF(SUM('Control Sample Data'!E$3:E$98)&gt;10,IF(AND(ISNUMBER('Control Sample Data'!E1705),'Control Sample Data'!E1705&lt;$B$1,'Control Sample Data'!E1705&gt;0),'Control Sample Data'!E1705,$B$1),"")</f>
        <v/>
      </c>
      <c r="R1706" s="17" t="str">
        <f>IF(SUM('Control Sample Data'!F$3:F$98)&gt;10,IF(AND(ISNUMBER('Control Sample Data'!F1705),'Control Sample Data'!F1705&lt;$B$1,'Control Sample Data'!F1705&gt;0),'Control Sample Data'!F1705,$B$1),"")</f>
        <v/>
      </c>
      <c r="S1706" s="17" t="str">
        <f>IF(SUM('Control Sample Data'!G$3:G$98)&gt;10,IF(AND(ISNUMBER('Control Sample Data'!G1705),'Control Sample Data'!G1705&lt;$B$1,'Control Sample Data'!G1705&gt;0),'Control Sample Data'!G1705,$B$1),"")</f>
        <v/>
      </c>
      <c r="T1706" s="17" t="str">
        <f>IF(SUM('Control Sample Data'!H$3:H$98)&gt;10,IF(AND(ISNUMBER('Control Sample Data'!H1705),'Control Sample Data'!H1705&lt;$B$1,'Control Sample Data'!H1705&gt;0),'Control Sample Data'!H1705,$B$1),"")</f>
        <v/>
      </c>
      <c r="U1706" s="17" t="str">
        <f>IF(SUM('Control Sample Data'!I$3:I$98)&gt;10,IF(AND(ISNUMBER('Control Sample Data'!I1705),'Control Sample Data'!I1705&lt;$B$1,'Control Sample Data'!I1705&gt;0),'Control Sample Data'!I1705,$B$1),"")</f>
        <v/>
      </c>
      <c r="V1706" s="17" t="str">
        <f>IF(SUM('Control Sample Data'!J$3:J$98)&gt;10,IF(AND(ISNUMBER('Control Sample Data'!J1705),'Control Sample Data'!J1705&lt;$B$1,'Control Sample Data'!J1705&gt;0),'Control Sample Data'!J1705,$B$1),"")</f>
        <v/>
      </c>
      <c r="W1706" s="17" t="str">
        <f>IF(SUM('Control Sample Data'!K$3:K$98)&gt;10,IF(AND(ISNUMBER('Control Sample Data'!K1705),'Control Sample Data'!K1705&lt;$B$1,'Control Sample Data'!K1705&gt;0),'Control Sample Data'!K1705,$B$1),"")</f>
        <v/>
      </c>
      <c r="X1706" s="17" t="str">
        <f>IF(SUM('Control Sample Data'!L$3:L$98)&gt;10,IF(AND(ISNUMBER('Control Sample Data'!L1705),'Control Sample Data'!L1705&lt;$B$1,'Control Sample Data'!L1705&gt;0),'Control Sample Data'!L1705,$B$1),"")</f>
        <v/>
      </c>
      <c r="Y1706" s="17" t="str">
        <f>IF(SUM('Control Sample Data'!M$3:M$98)&gt;10,IF(AND(ISNUMBER('Control Sample Data'!M1705),'Control Sample Data'!M1705&lt;$B$1,'Control Sample Data'!M1705&gt;0),'Control Sample Data'!M1705,$B$1),"")</f>
        <v/>
      </c>
      <c r="AT1706" s="36" t="str">
        <f t="shared" si="1128"/>
        <v/>
      </c>
      <c r="AU1706" s="36" t="str">
        <f t="shared" si="1129"/>
        <v/>
      </c>
      <c r="AV1706" s="36" t="str">
        <f t="shared" si="1130"/>
        <v/>
      </c>
      <c r="AW1706" s="36" t="str">
        <f t="shared" si="1131"/>
        <v/>
      </c>
      <c r="AX1706" s="36" t="str">
        <f t="shared" si="1132"/>
        <v/>
      </c>
      <c r="AY1706" s="36" t="str">
        <f t="shared" si="1133"/>
        <v/>
      </c>
      <c r="AZ1706" s="36" t="str">
        <f t="shared" si="1134"/>
        <v/>
      </c>
      <c r="BA1706" s="36" t="str">
        <f t="shared" si="1135"/>
        <v/>
      </c>
      <c r="BB1706" s="36" t="str">
        <f t="shared" si="1136"/>
        <v/>
      </c>
      <c r="BC1706" s="36" t="str">
        <f t="shared" si="1137"/>
        <v/>
      </c>
      <c r="BD1706" s="36" t="str">
        <f t="shared" si="1138"/>
        <v/>
      </c>
      <c r="BE1706" s="36" t="str">
        <f t="shared" si="1139"/>
        <v/>
      </c>
      <c r="BF1706" s="36" t="str">
        <f t="shared" si="1140"/>
        <v/>
      </c>
      <c r="BG1706" s="36" t="str">
        <f t="shared" si="1141"/>
        <v/>
      </c>
      <c r="BH1706" s="36" t="str">
        <f t="shared" si="1142"/>
        <v/>
      </c>
      <c r="BI1706" s="36" t="str">
        <f t="shared" si="1143"/>
        <v/>
      </c>
      <c r="BJ1706" s="36" t="str">
        <f t="shared" si="1144"/>
        <v/>
      </c>
      <c r="BK1706" s="36" t="str">
        <f t="shared" si="1145"/>
        <v/>
      </c>
      <c r="BL1706" s="36" t="str">
        <f t="shared" si="1146"/>
        <v/>
      </c>
      <c r="BM1706" s="36" t="str">
        <f t="shared" si="1147"/>
        <v/>
      </c>
      <c r="BN1706" s="38" t="e">
        <f t="shared" si="1106"/>
        <v>#DIV/0!</v>
      </c>
      <c r="BO1706" s="38" t="e">
        <f t="shared" si="1107"/>
        <v>#DIV/0!</v>
      </c>
      <c r="BP1706" s="39" t="str">
        <f t="shared" si="1108"/>
        <v/>
      </c>
      <c r="BQ1706" s="39" t="str">
        <f t="shared" si="1109"/>
        <v/>
      </c>
      <c r="BR1706" s="39" t="str">
        <f t="shared" si="1110"/>
        <v/>
      </c>
      <c r="BS1706" s="39" t="str">
        <f t="shared" si="1111"/>
        <v/>
      </c>
      <c r="BT1706" s="39" t="str">
        <f t="shared" si="1112"/>
        <v/>
      </c>
      <c r="BU1706" s="39" t="str">
        <f t="shared" si="1113"/>
        <v/>
      </c>
      <c r="BV1706" s="39" t="str">
        <f t="shared" si="1114"/>
        <v/>
      </c>
      <c r="BW1706" s="39" t="str">
        <f t="shared" si="1115"/>
        <v/>
      </c>
      <c r="BX1706" s="39" t="str">
        <f t="shared" si="1116"/>
        <v/>
      </c>
      <c r="BY1706" s="39" t="str">
        <f t="shared" si="1117"/>
        <v/>
      </c>
      <c r="BZ1706" s="39" t="str">
        <f t="shared" si="1118"/>
        <v/>
      </c>
      <c r="CA1706" s="39" t="str">
        <f t="shared" si="1119"/>
        <v/>
      </c>
      <c r="CB1706" s="39" t="str">
        <f t="shared" si="1120"/>
        <v/>
      </c>
      <c r="CC1706" s="39" t="str">
        <f t="shared" si="1121"/>
        <v/>
      </c>
      <c r="CD1706" s="39" t="str">
        <f t="shared" si="1122"/>
        <v/>
      </c>
      <c r="CE1706" s="39" t="str">
        <f t="shared" si="1123"/>
        <v/>
      </c>
      <c r="CF1706" s="39" t="str">
        <f t="shared" si="1124"/>
        <v/>
      </c>
      <c r="CG1706" s="39" t="str">
        <f t="shared" si="1125"/>
        <v/>
      </c>
      <c r="CH1706" s="39" t="str">
        <f t="shared" si="1126"/>
        <v/>
      </c>
      <c r="CI1706" s="39" t="str">
        <f t="shared" si="1127"/>
        <v/>
      </c>
    </row>
    <row r="1707" spans="1:87">
      <c r="A1707" s="18"/>
      <c r="B1707" s="15" t="str">
        <f>'Gene Table'!E1706</f>
        <v>hsa-miR-5004-3p</v>
      </c>
      <c r="C1707" s="15" t="str">
        <f>'Gene Table'!B1706</f>
        <v>G24</v>
      </c>
      <c r="D1707" s="16" t="str">
        <f>IF(SUM('Test Sample Data'!D$3:D$98)&gt;10,IF(AND(ISNUMBER('Test Sample Data'!D1706),'Test Sample Data'!D1706&lt;$B$1,'Test Sample Data'!D1706&gt;0),'Test Sample Data'!D1706,$B$1),"")</f>
        <v/>
      </c>
      <c r="E1707" s="17" t="str">
        <f>IF(SUM('Test Sample Data'!E$3:E$98)&gt;10,IF(AND(ISNUMBER('Test Sample Data'!E1706),'Test Sample Data'!E1706&lt;$B$1,'Test Sample Data'!E1706&gt;0),'Test Sample Data'!E1706,$B$1),"")</f>
        <v/>
      </c>
      <c r="F1707" s="17" t="str">
        <f>IF(SUM('Test Sample Data'!F$3:F$98)&gt;10,IF(AND(ISNUMBER('Test Sample Data'!F1706),'Test Sample Data'!F1706&lt;$B$1,'Test Sample Data'!F1706&gt;0),'Test Sample Data'!F1706,$B$1),"")</f>
        <v/>
      </c>
      <c r="G1707" s="17" t="str">
        <f>IF(SUM('Test Sample Data'!G$3:G$98)&gt;10,IF(AND(ISNUMBER('Test Sample Data'!G1706),'Test Sample Data'!G1706&lt;$B$1,'Test Sample Data'!G1706&gt;0),'Test Sample Data'!G1706,$B$1),"")</f>
        <v/>
      </c>
      <c r="H1707" s="17" t="str">
        <f>IF(SUM('Test Sample Data'!H$3:H$98)&gt;10,IF(AND(ISNUMBER('Test Sample Data'!H1706),'Test Sample Data'!H1706&lt;$B$1,'Test Sample Data'!H1706&gt;0),'Test Sample Data'!H1706,$B$1),"")</f>
        <v/>
      </c>
      <c r="I1707" s="17" t="str">
        <f>IF(SUM('Test Sample Data'!I$3:I$98)&gt;10,IF(AND(ISNUMBER('Test Sample Data'!I1706),'Test Sample Data'!I1706&lt;$B$1,'Test Sample Data'!I1706&gt;0),'Test Sample Data'!I1706,$B$1),"")</f>
        <v/>
      </c>
      <c r="J1707" s="17" t="str">
        <f>IF(SUM('Test Sample Data'!J$3:J$98)&gt;10,IF(AND(ISNUMBER('Test Sample Data'!J1706),'Test Sample Data'!J1706&lt;$B$1,'Test Sample Data'!J1706&gt;0),'Test Sample Data'!J1706,$B$1),"")</f>
        <v/>
      </c>
      <c r="K1707" s="17" t="str">
        <f>IF(SUM('Test Sample Data'!K$3:K$98)&gt;10,IF(AND(ISNUMBER('Test Sample Data'!K1706),'Test Sample Data'!K1706&lt;$B$1,'Test Sample Data'!K1706&gt;0),'Test Sample Data'!K1706,$B$1),"")</f>
        <v/>
      </c>
      <c r="L1707" s="17" t="str">
        <f>IF(SUM('Test Sample Data'!L$3:L$98)&gt;10,IF(AND(ISNUMBER('Test Sample Data'!L1706),'Test Sample Data'!L1706&lt;$B$1,'Test Sample Data'!L1706&gt;0),'Test Sample Data'!L1706,$B$1),"")</f>
        <v/>
      </c>
      <c r="M1707" s="17" t="str">
        <f>IF(SUM('Test Sample Data'!M$3:M$98)&gt;10,IF(AND(ISNUMBER('Test Sample Data'!M1706),'Test Sample Data'!M1706&lt;$B$1,'Test Sample Data'!M1706&gt;0),'Test Sample Data'!M1706,$B$1),"")</f>
        <v/>
      </c>
      <c r="N1707" s="17" t="str">
        <f>'Gene Table'!E1706</f>
        <v>hsa-miR-5004-3p</v>
      </c>
      <c r="O1707" s="17" t="str">
        <f>'Gene Table'!B1706</f>
        <v>G24</v>
      </c>
      <c r="P1707" s="17" t="str">
        <f>IF(SUM('Control Sample Data'!D$3:D$98)&gt;10,IF(AND(ISNUMBER('Control Sample Data'!D1706),'Control Sample Data'!D1706&lt;$B$1,'Control Sample Data'!D1706&gt;0),'Control Sample Data'!D1706,$B$1),"")</f>
        <v/>
      </c>
      <c r="Q1707" s="17" t="str">
        <f>IF(SUM('Control Sample Data'!E$3:E$98)&gt;10,IF(AND(ISNUMBER('Control Sample Data'!E1706),'Control Sample Data'!E1706&lt;$B$1,'Control Sample Data'!E1706&gt;0),'Control Sample Data'!E1706,$B$1),"")</f>
        <v/>
      </c>
      <c r="R1707" s="17" t="str">
        <f>IF(SUM('Control Sample Data'!F$3:F$98)&gt;10,IF(AND(ISNUMBER('Control Sample Data'!F1706),'Control Sample Data'!F1706&lt;$B$1,'Control Sample Data'!F1706&gt;0),'Control Sample Data'!F1706,$B$1),"")</f>
        <v/>
      </c>
      <c r="S1707" s="17" t="str">
        <f>IF(SUM('Control Sample Data'!G$3:G$98)&gt;10,IF(AND(ISNUMBER('Control Sample Data'!G1706),'Control Sample Data'!G1706&lt;$B$1,'Control Sample Data'!G1706&gt;0),'Control Sample Data'!G1706,$B$1),"")</f>
        <v/>
      </c>
      <c r="T1707" s="17" t="str">
        <f>IF(SUM('Control Sample Data'!H$3:H$98)&gt;10,IF(AND(ISNUMBER('Control Sample Data'!H1706),'Control Sample Data'!H1706&lt;$B$1,'Control Sample Data'!H1706&gt;0),'Control Sample Data'!H1706,$B$1),"")</f>
        <v/>
      </c>
      <c r="U1707" s="17" t="str">
        <f>IF(SUM('Control Sample Data'!I$3:I$98)&gt;10,IF(AND(ISNUMBER('Control Sample Data'!I1706),'Control Sample Data'!I1706&lt;$B$1,'Control Sample Data'!I1706&gt;0),'Control Sample Data'!I1706,$B$1),"")</f>
        <v/>
      </c>
      <c r="V1707" s="17" t="str">
        <f>IF(SUM('Control Sample Data'!J$3:J$98)&gt;10,IF(AND(ISNUMBER('Control Sample Data'!J1706),'Control Sample Data'!J1706&lt;$B$1,'Control Sample Data'!J1706&gt;0),'Control Sample Data'!J1706,$B$1),"")</f>
        <v/>
      </c>
      <c r="W1707" s="17" t="str">
        <f>IF(SUM('Control Sample Data'!K$3:K$98)&gt;10,IF(AND(ISNUMBER('Control Sample Data'!K1706),'Control Sample Data'!K1706&lt;$B$1,'Control Sample Data'!K1706&gt;0),'Control Sample Data'!K1706,$B$1),"")</f>
        <v/>
      </c>
      <c r="X1707" s="17" t="str">
        <f>IF(SUM('Control Sample Data'!L$3:L$98)&gt;10,IF(AND(ISNUMBER('Control Sample Data'!L1706),'Control Sample Data'!L1706&lt;$B$1,'Control Sample Data'!L1706&gt;0),'Control Sample Data'!L1706,$B$1),"")</f>
        <v/>
      </c>
      <c r="Y1707" s="17" t="str">
        <f>IF(SUM('Control Sample Data'!M$3:M$98)&gt;10,IF(AND(ISNUMBER('Control Sample Data'!M1706),'Control Sample Data'!M1706&lt;$B$1,'Control Sample Data'!M1706&gt;0),'Control Sample Data'!M1706,$B$1),"")</f>
        <v/>
      </c>
      <c r="AT1707" s="36" t="str">
        <f t="shared" si="1128"/>
        <v/>
      </c>
      <c r="AU1707" s="36" t="str">
        <f t="shared" si="1129"/>
        <v/>
      </c>
      <c r="AV1707" s="36" t="str">
        <f t="shared" si="1130"/>
        <v/>
      </c>
      <c r="AW1707" s="36" t="str">
        <f t="shared" si="1131"/>
        <v/>
      </c>
      <c r="AX1707" s="36" t="str">
        <f t="shared" si="1132"/>
        <v/>
      </c>
      <c r="AY1707" s="36" t="str">
        <f t="shared" si="1133"/>
        <v/>
      </c>
      <c r="AZ1707" s="36" t="str">
        <f t="shared" si="1134"/>
        <v/>
      </c>
      <c r="BA1707" s="36" t="str">
        <f t="shared" si="1135"/>
        <v/>
      </c>
      <c r="BB1707" s="36" t="str">
        <f t="shared" si="1136"/>
        <v/>
      </c>
      <c r="BC1707" s="36" t="str">
        <f t="shared" si="1137"/>
        <v/>
      </c>
      <c r="BD1707" s="36" t="str">
        <f t="shared" si="1138"/>
        <v/>
      </c>
      <c r="BE1707" s="36" t="str">
        <f t="shared" si="1139"/>
        <v/>
      </c>
      <c r="BF1707" s="36" t="str">
        <f t="shared" si="1140"/>
        <v/>
      </c>
      <c r="BG1707" s="36" t="str">
        <f t="shared" si="1141"/>
        <v/>
      </c>
      <c r="BH1707" s="36" t="str">
        <f t="shared" si="1142"/>
        <v/>
      </c>
      <c r="BI1707" s="36" t="str">
        <f t="shared" si="1143"/>
        <v/>
      </c>
      <c r="BJ1707" s="36" t="str">
        <f t="shared" si="1144"/>
        <v/>
      </c>
      <c r="BK1707" s="36" t="str">
        <f t="shared" si="1145"/>
        <v/>
      </c>
      <c r="BL1707" s="36" t="str">
        <f t="shared" si="1146"/>
        <v/>
      </c>
      <c r="BM1707" s="36" t="str">
        <f t="shared" si="1147"/>
        <v/>
      </c>
      <c r="BN1707" s="38" t="e">
        <f t="shared" si="1106"/>
        <v>#DIV/0!</v>
      </c>
      <c r="BO1707" s="38" t="e">
        <f t="shared" si="1107"/>
        <v>#DIV/0!</v>
      </c>
      <c r="BP1707" s="39" t="str">
        <f t="shared" si="1108"/>
        <v/>
      </c>
      <c r="BQ1707" s="39" t="str">
        <f t="shared" si="1109"/>
        <v/>
      </c>
      <c r="BR1707" s="39" t="str">
        <f t="shared" si="1110"/>
        <v/>
      </c>
      <c r="BS1707" s="39" t="str">
        <f t="shared" si="1111"/>
        <v/>
      </c>
      <c r="BT1707" s="39" t="str">
        <f t="shared" si="1112"/>
        <v/>
      </c>
      <c r="BU1707" s="39" t="str">
        <f t="shared" si="1113"/>
        <v/>
      </c>
      <c r="BV1707" s="39" t="str">
        <f t="shared" si="1114"/>
        <v/>
      </c>
      <c r="BW1707" s="39" t="str">
        <f t="shared" si="1115"/>
        <v/>
      </c>
      <c r="BX1707" s="39" t="str">
        <f t="shared" si="1116"/>
        <v/>
      </c>
      <c r="BY1707" s="39" t="str">
        <f t="shared" si="1117"/>
        <v/>
      </c>
      <c r="BZ1707" s="39" t="str">
        <f t="shared" si="1118"/>
        <v/>
      </c>
      <c r="CA1707" s="39" t="str">
        <f t="shared" si="1119"/>
        <v/>
      </c>
      <c r="CB1707" s="39" t="str">
        <f t="shared" si="1120"/>
        <v/>
      </c>
      <c r="CC1707" s="39" t="str">
        <f t="shared" si="1121"/>
        <v/>
      </c>
      <c r="CD1707" s="39" t="str">
        <f t="shared" si="1122"/>
        <v/>
      </c>
      <c r="CE1707" s="39" t="str">
        <f t="shared" si="1123"/>
        <v/>
      </c>
      <c r="CF1707" s="39" t="str">
        <f t="shared" si="1124"/>
        <v/>
      </c>
      <c r="CG1707" s="39" t="str">
        <f t="shared" si="1125"/>
        <v/>
      </c>
      <c r="CH1707" s="39" t="str">
        <f t="shared" si="1126"/>
        <v/>
      </c>
      <c r="CI1707" s="39" t="str">
        <f t="shared" si="1127"/>
        <v/>
      </c>
    </row>
    <row r="1708" spans="1:87">
      <c r="A1708" s="18"/>
      <c r="B1708" s="15" t="str">
        <f>'Gene Table'!E1707</f>
        <v>hsa-miR-548av-3p</v>
      </c>
      <c r="C1708" s="15" t="str">
        <f>'Gene Table'!B1707</f>
        <v>H01</v>
      </c>
      <c r="D1708" s="16" t="str">
        <f>IF(SUM('Test Sample Data'!D$3:D$98)&gt;10,IF(AND(ISNUMBER('Test Sample Data'!D1707),'Test Sample Data'!D1707&lt;$B$1,'Test Sample Data'!D1707&gt;0),'Test Sample Data'!D1707,$B$1),"")</f>
        <v/>
      </c>
      <c r="E1708" s="17" t="str">
        <f>IF(SUM('Test Sample Data'!E$3:E$98)&gt;10,IF(AND(ISNUMBER('Test Sample Data'!E1707),'Test Sample Data'!E1707&lt;$B$1,'Test Sample Data'!E1707&gt;0),'Test Sample Data'!E1707,$B$1),"")</f>
        <v/>
      </c>
      <c r="F1708" s="17" t="str">
        <f>IF(SUM('Test Sample Data'!F$3:F$98)&gt;10,IF(AND(ISNUMBER('Test Sample Data'!F1707),'Test Sample Data'!F1707&lt;$B$1,'Test Sample Data'!F1707&gt;0),'Test Sample Data'!F1707,$B$1),"")</f>
        <v/>
      </c>
      <c r="G1708" s="17" t="str">
        <f>IF(SUM('Test Sample Data'!G$3:G$98)&gt;10,IF(AND(ISNUMBER('Test Sample Data'!G1707),'Test Sample Data'!G1707&lt;$B$1,'Test Sample Data'!G1707&gt;0),'Test Sample Data'!G1707,$B$1),"")</f>
        <v/>
      </c>
      <c r="H1708" s="17" t="str">
        <f>IF(SUM('Test Sample Data'!H$3:H$98)&gt;10,IF(AND(ISNUMBER('Test Sample Data'!H1707),'Test Sample Data'!H1707&lt;$B$1,'Test Sample Data'!H1707&gt;0),'Test Sample Data'!H1707,$B$1),"")</f>
        <v/>
      </c>
      <c r="I1708" s="17" t="str">
        <f>IF(SUM('Test Sample Data'!I$3:I$98)&gt;10,IF(AND(ISNUMBER('Test Sample Data'!I1707),'Test Sample Data'!I1707&lt;$B$1,'Test Sample Data'!I1707&gt;0),'Test Sample Data'!I1707,$B$1),"")</f>
        <v/>
      </c>
      <c r="J1708" s="17" t="str">
        <f>IF(SUM('Test Sample Data'!J$3:J$98)&gt;10,IF(AND(ISNUMBER('Test Sample Data'!J1707),'Test Sample Data'!J1707&lt;$B$1,'Test Sample Data'!J1707&gt;0),'Test Sample Data'!J1707,$B$1),"")</f>
        <v/>
      </c>
      <c r="K1708" s="17" t="str">
        <f>IF(SUM('Test Sample Data'!K$3:K$98)&gt;10,IF(AND(ISNUMBER('Test Sample Data'!K1707),'Test Sample Data'!K1707&lt;$B$1,'Test Sample Data'!K1707&gt;0),'Test Sample Data'!K1707,$B$1),"")</f>
        <v/>
      </c>
      <c r="L1708" s="17" t="str">
        <f>IF(SUM('Test Sample Data'!L$3:L$98)&gt;10,IF(AND(ISNUMBER('Test Sample Data'!L1707),'Test Sample Data'!L1707&lt;$B$1,'Test Sample Data'!L1707&gt;0),'Test Sample Data'!L1707,$B$1),"")</f>
        <v/>
      </c>
      <c r="M1708" s="17" t="str">
        <f>IF(SUM('Test Sample Data'!M$3:M$98)&gt;10,IF(AND(ISNUMBER('Test Sample Data'!M1707),'Test Sample Data'!M1707&lt;$B$1,'Test Sample Data'!M1707&gt;0),'Test Sample Data'!M1707,$B$1),"")</f>
        <v/>
      </c>
      <c r="N1708" s="17" t="str">
        <f>'Gene Table'!E1707</f>
        <v>hsa-miR-548av-3p</v>
      </c>
      <c r="O1708" s="17" t="str">
        <f>'Gene Table'!B1707</f>
        <v>H01</v>
      </c>
      <c r="P1708" s="17" t="str">
        <f>IF(SUM('Control Sample Data'!D$3:D$98)&gt;10,IF(AND(ISNUMBER('Control Sample Data'!D1707),'Control Sample Data'!D1707&lt;$B$1,'Control Sample Data'!D1707&gt;0),'Control Sample Data'!D1707,$B$1),"")</f>
        <v/>
      </c>
      <c r="Q1708" s="17" t="str">
        <f>IF(SUM('Control Sample Data'!E$3:E$98)&gt;10,IF(AND(ISNUMBER('Control Sample Data'!E1707),'Control Sample Data'!E1707&lt;$B$1,'Control Sample Data'!E1707&gt;0),'Control Sample Data'!E1707,$B$1),"")</f>
        <v/>
      </c>
      <c r="R1708" s="17" t="str">
        <f>IF(SUM('Control Sample Data'!F$3:F$98)&gt;10,IF(AND(ISNUMBER('Control Sample Data'!F1707),'Control Sample Data'!F1707&lt;$B$1,'Control Sample Data'!F1707&gt;0),'Control Sample Data'!F1707,$B$1),"")</f>
        <v/>
      </c>
      <c r="S1708" s="17" t="str">
        <f>IF(SUM('Control Sample Data'!G$3:G$98)&gt;10,IF(AND(ISNUMBER('Control Sample Data'!G1707),'Control Sample Data'!G1707&lt;$B$1,'Control Sample Data'!G1707&gt;0),'Control Sample Data'!G1707,$B$1),"")</f>
        <v/>
      </c>
      <c r="T1708" s="17" t="str">
        <f>IF(SUM('Control Sample Data'!H$3:H$98)&gt;10,IF(AND(ISNUMBER('Control Sample Data'!H1707),'Control Sample Data'!H1707&lt;$B$1,'Control Sample Data'!H1707&gt;0),'Control Sample Data'!H1707,$B$1),"")</f>
        <v/>
      </c>
      <c r="U1708" s="17" t="str">
        <f>IF(SUM('Control Sample Data'!I$3:I$98)&gt;10,IF(AND(ISNUMBER('Control Sample Data'!I1707),'Control Sample Data'!I1707&lt;$B$1,'Control Sample Data'!I1707&gt;0),'Control Sample Data'!I1707,$B$1),"")</f>
        <v/>
      </c>
      <c r="V1708" s="17" t="str">
        <f>IF(SUM('Control Sample Data'!J$3:J$98)&gt;10,IF(AND(ISNUMBER('Control Sample Data'!J1707),'Control Sample Data'!J1707&lt;$B$1,'Control Sample Data'!J1707&gt;0),'Control Sample Data'!J1707,$B$1),"")</f>
        <v/>
      </c>
      <c r="W1708" s="17" t="str">
        <f>IF(SUM('Control Sample Data'!K$3:K$98)&gt;10,IF(AND(ISNUMBER('Control Sample Data'!K1707),'Control Sample Data'!K1707&lt;$B$1,'Control Sample Data'!K1707&gt;0),'Control Sample Data'!K1707,$B$1),"")</f>
        <v/>
      </c>
      <c r="X1708" s="17" t="str">
        <f>IF(SUM('Control Sample Data'!L$3:L$98)&gt;10,IF(AND(ISNUMBER('Control Sample Data'!L1707),'Control Sample Data'!L1707&lt;$B$1,'Control Sample Data'!L1707&gt;0),'Control Sample Data'!L1707,$B$1),"")</f>
        <v/>
      </c>
      <c r="Y1708" s="17" t="str">
        <f>IF(SUM('Control Sample Data'!M$3:M$98)&gt;10,IF(AND(ISNUMBER('Control Sample Data'!M1707),'Control Sample Data'!M1707&lt;$B$1,'Control Sample Data'!M1707&gt;0),'Control Sample Data'!M1707,$B$1),"")</f>
        <v/>
      </c>
      <c r="AT1708" s="36" t="str">
        <f t="shared" si="1128"/>
        <v/>
      </c>
      <c r="AU1708" s="36" t="str">
        <f t="shared" si="1129"/>
        <v/>
      </c>
      <c r="AV1708" s="36" t="str">
        <f t="shared" si="1130"/>
        <v/>
      </c>
      <c r="AW1708" s="36" t="str">
        <f t="shared" si="1131"/>
        <v/>
      </c>
      <c r="AX1708" s="36" t="str">
        <f t="shared" si="1132"/>
        <v/>
      </c>
      <c r="AY1708" s="36" t="str">
        <f t="shared" si="1133"/>
        <v/>
      </c>
      <c r="AZ1708" s="36" t="str">
        <f t="shared" si="1134"/>
        <v/>
      </c>
      <c r="BA1708" s="36" t="str">
        <f t="shared" si="1135"/>
        <v/>
      </c>
      <c r="BB1708" s="36" t="str">
        <f t="shared" si="1136"/>
        <v/>
      </c>
      <c r="BC1708" s="36" t="str">
        <f t="shared" si="1137"/>
        <v/>
      </c>
      <c r="BD1708" s="36" t="str">
        <f t="shared" si="1138"/>
        <v/>
      </c>
      <c r="BE1708" s="36" t="str">
        <f t="shared" si="1139"/>
        <v/>
      </c>
      <c r="BF1708" s="36" t="str">
        <f t="shared" si="1140"/>
        <v/>
      </c>
      <c r="BG1708" s="36" t="str">
        <f t="shared" si="1141"/>
        <v/>
      </c>
      <c r="BH1708" s="36" t="str">
        <f t="shared" si="1142"/>
        <v/>
      </c>
      <c r="BI1708" s="36" t="str">
        <f t="shared" si="1143"/>
        <v/>
      </c>
      <c r="BJ1708" s="36" t="str">
        <f t="shared" si="1144"/>
        <v/>
      </c>
      <c r="BK1708" s="36" t="str">
        <f t="shared" si="1145"/>
        <v/>
      </c>
      <c r="BL1708" s="36" t="str">
        <f t="shared" si="1146"/>
        <v/>
      </c>
      <c r="BM1708" s="36" t="str">
        <f t="shared" si="1147"/>
        <v/>
      </c>
      <c r="BN1708" s="38" t="e">
        <f t="shared" si="1106"/>
        <v>#DIV/0!</v>
      </c>
      <c r="BO1708" s="38" t="e">
        <f t="shared" si="1107"/>
        <v>#DIV/0!</v>
      </c>
      <c r="BP1708" s="39" t="str">
        <f t="shared" si="1108"/>
        <v/>
      </c>
      <c r="BQ1708" s="39" t="str">
        <f t="shared" si="1109"/>
        <v/>
      </c>
      <c r="BR1708" s="39" t="str">
        <f t="shared" si="1110"/>
        <v/>
      </c>
      <c r="BS1708" s="39" t="str">
        <f t="shared" si="1111"/>
        <v/>
      </c>
      <c r="BT1708" s="39" t="str">
        <f t="shared" si="1112"/>
        <v/>
      </c>
      <c r="BU1708" s="39" t="str">
        <f t="shared" si="1113"/>
        <v/>
      </c>
      <c r="BV1708" s="39" t="str">
        <f t="shared" si="1114"/>
        <v/>
      </c>
      <c r="BW1708" s="39" t="str">
        <f t="shared" si="1115"/>
        <v/>
      </c>
      <c r="BX1708" s="39" t="str">
        <f t="shared" si="1116"/>
        <v/>
      </c>
      <c r="BY1708" s="39" t="str">
        <f t="shared" si="1117"/>
        <v/>
      </c>
      <c r="BZ1708" s="39" t="str">
        <f t="shared" si="1118"/>
        <v/>
      </c>
      <c r="CA1708" s="39" t="str">
        <f t="shared" si="1119"/>
        <v/>
      </c>
      <c r="CB1708" s="39" t="str">
        <f t="shared" si="1120"/>
        <v/>
      </c>
      <c r="CC1708" s="39" t="str">
        <f t="shared" si="1121"/>
        <v/>
      </c>
      <c r="CD1708" s="39" t="str">
        <f t="shared" si="1122"/>
        <v/>
      </c>
      <c r="CE1708" s="39" t="str">
        <f t="shared" si="1123"/>
        <v/>
      </c>
      <c r="CF1708" s="39" t="str">
        <f t="shared" si="1124"/>
        <v/>
      </c>
      <c r="CG1708" s="39" t="str">
        <f t="shared" si="1125"/>
        <v/>
      </c>
      <c r="CH1708" s="39" t="str">
        <f t="shared" si="1126"/>
        <v/>
      </c>
      <c r="CI1708" s="39" t="str">
        <f t="shared" si="1127"/>
        <v/>
      </c>
    </row>
    <row r="1709" spans="1:87">
      <c r="A1709" s="18"/>
      <c r="B1709" s="15">
        <f>'Gene Table'!E1708</f>
        <v>0</v>
      </c>
      <c r="C1709" s="15" t="str">
        <f>'Gene Table'!B1708</f>
        <v>H02</v>
      </c>
      <c r="D1709" s="16" t="str">
        <f>IF(SUM('Test Sample Data'!D$3:D$98)&gt;10,IF(AND(ISNUMBER('Test Sample Data'!D1708),'Test Sample Data'!D1708&lt;$B$1,'Test Sample Data'!D1708&gt;0),'Test Sample Data'!D1708,$B$1),"")</f>
        <v/>
      </c>
      <c r="E1709" s="17" t="str">
        <f>IF(SUM('Test Sample Data'!E$3:E$98)&gt;10,IF(AND(ISNUMBER('Test Sample Data'!E1708),'Test Sample Data'!E1708&lt;$B$1,'Test Sample Data'!E1708&gt;0),'Test Sample Data'!E1708,$B$1),"")</f>
        <v/>
      </c>
      <c r="F1709" s="17" t="str">
        <f>IF(SUM('Test Sample Data'!F$3:F$98)&gt;10,IF(AND(ISNUMBER('Test Sample Data'!F1708),'Test Sample Data'!F1708&lt;$B$1,'Test Sample Data'!F1708&gt;0),'Test Sample Data'!F1708,$B$1),"")</f>
        <v/>
      </c>
      <c r="G1709" s="17" t="str">
        <f>IF(SUM('Test Sample Data'!G$3:G$98)&gt;10,IF(AND(ISNUMBER('Test Sample Data'!G1708),'Test Sample Data'!G1708&lt;$B$1,'Test Sample Data'!G1708&gt;0),'Test Sample Data'!G1708,$B$1),"")</f>
        <v/>
      </c>
      <c r="H1709" s="17" t="str">
        <f>IF(SUM('Test Sample Data'!H$3:H$98)&gt;10,IF(AND(ISNUMBER('Test Sample Data'!H1708),'Test Sample Data'!H1708&lt;$B$1,'Test Sample Data'!H1708&gt;0),'Test Sample Data'!H1708,$B$1),"")</f>
        <v/>
      </c>
      <c r="I1709" s="17" t="str">
        <f>IF(SUM('Test Sample Data'!I$3:I$98)&gt;10,IF(AND(ISNUMBER('Test Sample Data'!I1708),'Test Sample Data'!I1708&lt;$B$1,'Test Sample Data'!I1708&gt;0),'Test Sample Data'!I1708,$B$1),"")</f>
        <v/>
      </c>
      <c r="J1709" s="17" t="str">
        <f>IF(SUM('Test Sample Data'!J$3:J$98)&gt;10,IF(AND(ISNUMBER('Test Sample Data'!J1708),'Test Sample Data'!J1708&lt;$B$1,'Test Sample Data'!J1708&gt;0),'Test Sample Data'!J1708,$B$1),"")</f>
        <v/>
      </c>
      <c r="K1709" s="17" t="str">
        <f>IF(SUM('Test Sample Data'!K$3:K$98)&gt;10,IF(AND(ISNUMBER('Test Sample Data'!K1708),'Test Sample Data'!K1708&lt;$B$1,'Test Sample Data'!K1708&gt;0),'Test Sample Data'!K1708,$B$1),"")</f>
        <v/>
      </c>
      <c r="L1709" s="17" t="str">
        <f>IF(SUM('Test Sample Data'!L$3:L$98)&gt;10,IF(AND(ISNUMBER('Test Sample Data'!L1708),'Test Sample Data'!L1708&lt;$B$1,'Test Sample Data'!L1708&gt;0),'Test Sample Data'!L1708,$B$1),"")</f>
        <v/>
      </c>
      <c r="M1709" s="17" t="str">
        <f>IF(SUM('Test Sample Data'!M$3:M$98)&gt;10,IF(AND(ISNUMBER('Test Sample Data'!M1708),'Test Sample Data'!M1708&lt;$B$1,'Test Sample Data'!M1708&gt;0),'Test Sample Data'!M1708,$B$1),"")</f>
        <v/>
      </c>
      <c r="N1709" s="17">
        <f>'Gene Table'!E1708</f>
        <v>0</v>
      </c>
      <c r="O1709" s="17" t="str">
        <f>'Gene Table'!B1708</f>
        <v>H02</v>
      </c>
      <c r="P1709" s="17" t="str">
        <f>IF(SUM('Control Sample Data'!D$3:D$98)&gt;10,IF(AND(ISNUMBER('Control Sample Data'!D1708),'Control Sample Data'!D1708&lt;$B$1,'Control Sample Data'!D1708&gt;0),'Control Sample Data'!D1708,$B$1),"")</f>
        <v/>
      </c>
      <c r="Q1709" s="17" t="str">
        <f>IF(SUM('Control Sample Data'!E$3:E$98)&gt;10,IF(AND(ISNUMBER('Control Sample Data'!E1708),'Control Sample Data'!E1708&lt;$B$1,'Control Sample Data'!E1708&gt;0),'Control Sample Data'!E1708,$B$1),"")</f>
        <v/>
      </c>
      <c r="R1709" s="17" t="str">
        <f>IF(SUM('Control Sample Data'!F$3:F$98)&gt;10,IF(AND(ISNUMBER('Control Sample Data'!F1708),'Control Sample Data'!F1708&lt;$B$1,'Control Sample Data'!F1708&gt;0),'Control Sample Data'!F1708,$B$1),"")</f>
        <v/>
      </c>
      <c r="S1709" s="17" t="str">
        <f>IF(SUM('Control Sample Data'!G$3:G$98)&gt;10,IF(AND(ISNUMBER('Control Sample Data'!G1708),'Control Sample Data'!G1708&lt;$B$1,'Control Sample Data'!G1708&gt;0),'Control Sample Data'!G1708,$B$1),"")</f>
        <v/>
      </c>
      <c r="T1709" s="17" t="str">
        <f>IF(SUM('Control Sample Data'!H$3:H$98)&gt;10,IF(AND(ISNUMBER('Control Sample Data'!H1708),'Control Sample Data'!H1708&lt;$B$1,'Control Sample Data'!H1708&gt;0),'Control Sample Data'!H1708,$B$1),"")</f>
        <v/>
      </c>
      <c r="U1709" s="17" t="str">
        <f>IF(SUM('Control Sample Data'!I$3:I$98)&gt;10,IF(AND(ISNUMBER('Control Sample Data'!I1708),'Control Sample Data'!I1708&lt;$B$1,'Control Sample Data'!I1708&gt;0),'Control Sample Data'!I1708,$B$1),"")</f>
        <v/>
      </c>
      <c r="V1709" s="17" t="str">
        <f>IF(SUM('Control Sample Data'!J$3:J$98)&gt;10,IF(AND(ISNUMBER('Control Sample Data'!J1708),'Control Sample Data'!J1708&lt;$B$1,'Control Sample Data'!J1708&gt;0),'Control Sample Data'!J1708,$B$1),"")</f>
        <v/>
      </c>
      <c r="W1709" s="17" t="str">
        <f>IF(SUM('Control Sample Data'!K$3:K$98)&gt;10,IF(AND(ISNUMBER('Control Sample Data'!K1708),'Control Sample Data'!K1708&lt;$B$1,'Control Sample Data'!K1708&gt;0),'Control Sample Data'!K1708,$B$1),"")</f>
        <v/>
      </c>
      <c r="X1709" s="17" t="str">
        <f>IF(SUM('Control Sample Data'!L$3:L$98)&gt;10,IF(AND(ISNUMBER('Control Sample Data'!L1708),'Control Sample Data'!L1708&lt;$B$1,'Control Sample Data'!L1708&gt;0),'Control Sample Data'!L1708,$B$1),"")</f>
        <v/>
      </c>
      <c r="Y1709" s="17" t="str">
        <f>IF(SUM('Control Sample Data'!M$3:M$98)&gt;10,IF(AND(ISNUMBER('Control Sample Data'!M1708),'Control Sample Data'!M1708&lt;$B$1,'Control Sample Data'!M1708&gt;0),'Control Sample Data'!M1708,$B$1),"")</f>
        <v/>
      </c>
      <c r="AT1709" s="36" t="str">
        <f t="shared" si="1128"/>
        <v/>
      </c>
      <c r="AU1709" s="36" t="str">
        <f t="shared" si="1129"/>
        <v/>
      </c>
      <c r="AV1709" s="36" t="str">
        <f t="shared" si="1130"/>
        <v/>
      </c>
      <c r="AW1709" s="36" t="str">
        <f t="shared" si="1131"/>
        <v/>
      </c>
      <c r="AX1709" s="36" t="str">
        <f t="shared" si="1132"/>
        <v/>
      </c>
      <c r="AY1709" s="36" t="str">
        <f t="shared" si="1133"/>
        <v/>
      </c>
      <c r="AZ1709" s="36" t="str">
        <f t="shared" si="1134"/>
        <v/>
      </c>
      <c r="BA1709" s="36" t="str">
        <f t="shared" si="1135"/>
        <v/>
      </c>
      <c r="BB1709" s="36" t="str">
        <f t="shared" si="1136"/>
        <v/>
      </c>
      <c r="BC1709" s="36" t="str">
        <f t="shared" si="1137"/>
        <v/>
      </c>
      <c r="BD1709" s="36" t="str">
        <f t="shared" si="1138"/>
        <v/>
      </c>
      <c r="BE1709" s="36" t="str">
        <f t="shared" si="1139"/>
        <v/>
      </c>
      <c r="BF1709" s="36" t="str">
        <f t="shared" si="1140"/>
        <v/>
      </c>
      <c r="BG1709" s="36" t="str">
        <f t="shared" si="1141"/>
        <v/>
      </c>
      <c r="BH1709" s="36" t="str">
        <f t="shared" si="1142"/>
        <v/>
      </c>
      <c r="BI1709" s="36" t="str">
        <f t="shared" si="1143"/>
        <v/>
      </c>
      <c r="BJ1709" s="36" t="str">
        <f t="shared" si="1144"/>
        <v/>
      </c>
      <c r="BK1709" s="36" t="str">
        <f t="shared" si="1145"/>
        <v/>
      </c>
      <c r="BL1709" s="36" t="str">
        <f t="shared" si="1146"/>
        <v/>
      </c>
      <c r="BM1709" s="36" t="str">
        <f t="shared" si="1147"/>
        <v/>
      </c>
      <c r="BN1709" s="38" t="e">
        <f t="shared" si="1106"/>
        <v>#DIV/0!</v>
      </c>
      <c r="BO1709" s="38" t="e">
        <f t="shared" si="1107"/>
        <v>#DIV/0!</v>
      </c>
      <c r="BP1709" s="39" t="str">
        <f t="shared" si="1108"/>
        <v/>
      </c>
      <c r="BQ1709" s="39" t="str">
        <f t="shared" si="1109"/>
        <v/>
      </c>
      <c r="BR1709" s="39" t="str">
        <f t="shared" si="1110"/>
        <v/>
      </c>
      <c r="BS1709" s="39" t="str">
        <f t="shared" si="1111"/>
        <v/>
      </c>
      <c r="BT1709" s="39" t="str">
        <f t="shared" si="1112"/>
        <v/>
      </c>
      <c r="BU1709" s="39" t="str">
        <f t="shared" si="1113"/>
        <v/>
      </c>
      <c r="BV1709" s="39" t="str">
        <f t="shared" si="1114"/>
        <v/>
      </c>
      <c r="BW1709" s="39" t="str">
        <f t="shared" si="1115"/>
        <v/>
      </c>
      <c r="BX1709" s="39" t="str">
        <f t="shared" si="1116"/>
        <v/>
      </c>
      <c r="BY1709" s="39" t="str">
        <f t="shared" si="1117"/>
        <v/>
      </c>
      <c r="BZ1709" s="39" t="str">
        <f t="shared" si="1118"/>
        <v/>
      </c>
      <c r="CA1709" s="39" t="str">
        <f t="shared" si="1119"/>
        <v/>
      </c>
      <c r="CB1709" s="39" t="str">
        <f t="shared" si="1120"/>
        <v/>
      </c>
      <c r="CC1709" s="39" t="str">
        <f t="shared" si="1121"/>
        <v/>
      </c>
      <c r="CD1709" s="39" t="str">
        <f t="shared" si="1122"/>
        <v/>
      </c>
      <c r="CE1709" s="39" t="str">
        <f t="shared" si="1123"/>
        <v/>
      </c>
      <c r="CF1709" s="39" t="str">
        <f t="shared" si="1124"/>
        <v/>
      </c>
      <c r="CG1709" s="39" t="str">
        <f t="shared" si="1125"/>
        <v/>
      </c>
      <c r="CH1709" s="39" t="str">
        <f t="shared" si="1126"/>
        <v/>
      </c>
      <c r="CI1709" s="39" t="str">
        <f t="shared" si="1127"/>
        <v/>
      </c>
    </row>
    <row r="1710" spans="1:87">
      <c r="A1710" s="18"/>
      <c r="B1710" s="15" t="str">
        <f>'Gene Table'!E1709</f>
        <v>hsa-miR-5681a</v>
      </c>
      <c r="C1710" s="15" t="str">
        <f>'Gene Table'!B1709</f>
        <v>H03</v>
      </c>
      <c r="D1710" s="16" t="str">
        <f>IF(SUM('Test Sample Data'!D$3:D$98)&gt;10,IF(AND(ISNUMBER('Test Sample Data'!D1709),'Test Sample Data'!D1709&lt;$B$1,'Test Sample Data'!D1709&gt;0),'Test Sample Data'!D1709,$B$1),"")</f>
        <v/>
      </c>
      <c r="E1710" s="17" t="str">
        <f>IF(SUM('Test Sample Data'!E$3:E$98)&gt;10,IF(AND(ISNUMBER('Test Sample Data'!E1709),'Test Sample Data'!E1709&lt;$B$1,'Test Sample Data'!E1709&gt;0),'Test Sample Data'!E1709,$B$1),"")</f>
        <v/>
      </c>
      <c r="F1710" s="17" t="str">
        <f>IF(SUM('Test Sample Data'!F$3:F$98)&gt;10,IF(AND(ISNUMBER('Test Sample Data'!F1709),'Test Sample Data'!F1709&lt;$B$1,'Test Sample Data'!F1709&gt;0),'Test Sample Data'!F1709,$B$1),"")</f>
        <v/>
      </c>
      <c r="G1710" s="17" t="str">
        <f>IF(SUM('Test Sample Data'!G$3:G$98)&gt;10,IF(AND(ISNUMBER('Test Sample Data'!G1709),'Test Sample Data'!G1709&lt;$B$1,'Test Sample Data'!G1709&gt;0),'Test Sample Data'!G1709,$B$1),"")</f>
        <v/>
      </c>
      <c r="H1710" s="17" t="str">
        <f>IF(SUM('Test Sample Data'!H$3:H$98)&gt;10,IF(AND(ISNUMBER('Test Sample Data'!H1709),'Test Sample Data'!H1709&lt;$B$1,'Test Sample Data'!H1709&gt;0),'Test Sample Data'!H1709,$B$1),"")</f>
        <v/>
      </c>
      <c r="I1710" s="17" t="str">
        <f>IF(SUM('Test Sample Data'!I$3:I$98)&gt;10,IF(AND(ISNUMBER('Test Sample Data'!I1709),'Test Sample Data'!I1709&lt;$B$1,'Test Sample Data'!I1709&gt;0),'Test Sample Data'!I1709,$B$1),"")</f>
        <v/>
      </c>
      <c r="J1710" s="17" t="str">
        <f>IF(SUM('Test Sample Data'!J$3:J$98)&gt;10,IF(AND(ISNUMBER('Test Sample Data'!J1709),'Test Sample Data'!J1709&lt;$B$1,'Test Sample Data'!J1709&gt;0),'Test Sample Data'!J1709,$B$1),"")</f>
        <v/>
      </c>
      <c r="K1710" s="17" t="str">
        <f>IF(SUM('Test Sample Data'!K$3:K$98)&gt;10,IF(AND(ISNUMBER('Test Sample Data'!K1709),'Test Sample Data'!K1709&lt;$B$1,'Test Sample Data'!K1709&gt;0),'Test Sample Data'!K1709,$B$1),"")</f>
        <v/>
      </c>
      <c r="L1710" s="17" t="str">
        <f>IF(SUM('Test Sample Data'!L$3:L$98)&gt;10,IF(AND(ISNUMBER('Test Sample Data'!L1709),'Test Sample Data'!L1709&lt;$B$1,'Test Sample Data'!L1709&gt;0),'Test Sample Data'!L1709,$B$1),"")</f>
        <v/>
      </c>
      <c r="M1710" s="17" t="str">
        <f>IF(SUM('Test Sample Data'!M$3:M$98)&gt;10,IF(AND(ISNUMBER('Test Sample Data'!M1709),'Test Sample Data'!M1709&lt;$B$1,'Test Sample Data'!M1709&gt;0),'Test Sample Data'!M1709,$B$1),"")</f>
        <v/>
      </c>
      <c r="N1710" s="17" t="str">
        <f>'Gene Table'!E1709</f>
        <v>hsa-miR-5681a</v>
      </c>
      <c r="O1710" s="17" t="str">
        <f>'Gene Table'!B1709</f>
        <v>H03</v>
      </c>
      <c r="P1710" s="17" t="str">
        <f>IF(SUM('Control Sample Data'!D$3:D$98)&gt;10,IF(AND(ISNUMBER('Control Sample Data'!D1709),'Control Sample Data'!D1709&lt;$B$1,'Control Sample Data'!D1709&gt;0),'Control Sample Data'!D1709,$B$1),"")</f>
        <v/>
      </c>
      <c r="Q1710" s="17" t="str">
        <f>IF(SUM('Control Sample Data'!E$3:E$98)&gt;10,IF(AND(ISNUMBER('Control Sample Data'!E1709),'Control Sample Data'!E1709&lt;$B$1,'Control Sample Data'!E1709&gt;0),'Control Sample Data'!E1709,$B$1),"")</f>
        <v/>
      </c>
      <c r="R1710" s="17" t="str">
        <f>IF(SUM('Control Sample Data'!F$3:F$98)&gt;10,IF(AND(ISNUMBER('Control Sample Data'!F1709),'Control Sample Data'!F1709&lt;$B$1,'Control Sample Data'!F1709&gt;0),'Control Sample Data'!F1709,$B$1),"")</f>
        <v/>
      </c>
      <c r="S1710" s="17" t="str">
        <f>IF(SUM('Control Sample Data'!G$3:G$98)&gt;10,IF(AND(ISNUMBER('Control Sample Data'!G1709),'Control Sample Data'!G1709&lt;$B$1,'Control Sample Data'!G1709&gt;0),'Control Sample Data'!G1709,$B$1),"")</f>
        <v/>
      </c>
      <c r="T1710" s="17" t="str">
        <f>IF(SUM('Control Sample Data'!H$3:H$98)&gt;10,IF(AND(ISNUMBER('Control Sample Data'!H1709),'Control Sample Data'!H1709&lt;$B$1,'Control Sample Data'!H1709&gt;0),'Control Sample Data'!H1709,$B$1),"")</f>
        <v/>
      </c>
      <c r="U1710" s="17" t="str">
        <f>IF(SUM('Control Sample Data'!I$3:I$98)&gt;10,IF(AND(ISNUMBER('Control Sample Data'!I1709),'Control Sample Data'!I1709&lt;$B$1,'Control Sample Data'!I1709&gt;0),'Control Sample Data'!I1709,$B$1),"")</f>
        <v/>
      </c>
      <c r="V1710" s="17" t="str">
        <f>IF(SUM('Control Sample Data'!J$3:J$98)&gt;10,IF(AND(ISNUMBER('Control Sample Data'!J1709),'Control Sample Data'!J1709&lt;$B$1,'Control Sample Data'!J1709&gt;0),'Control Sample Data'!J1709,$B$1),"")</f>
        <v/>
      </c>
      <c r="W1710" s="17" t="str">
        <f>IF(SUM('Control Sample Data'!K$3:K$98)&gt;10,IF(AND(ISNUMBER('Control Sample Data'!K1709),'Control Sample Data'!K1709&lt;$B$1,'Control Sample Data'!K1709&gt;0),'Control Sample Data'!K1709,$B$1),"")</f>
        <v/>
      </c>
      <c r="X1710" s="17" t="str">
        <f>IF(SUM('Control Sample Data'!L$3:L$98)&gt;10,IF(AND(ISNUMBER('Control Sample Data'!L1709),'Control Sample Data'!L1709&lt;$B$1,'Control Sample Data'!L1709&gt;0),'Control Sample Data'!L1709,$B$1),"")</f>
        <v/>
      </c>
      <c r="Y1710" s="17" t="str">
        <f>IF(SUM('Control Sample Data'!M$3:M$98)&gt;10,IF(AND(ISNUMBER('Control Sample Data'!M1709),'Control Sample Data'!M1709&lt;$B$1,'Control Sample Data'!M1709&gt;0),'Control Sample Data'!M1709,$B$1),"")</f>
        <v/>
      </c>
      <c r="AT1710" s="36" t="str">
        <f t="shared" si="1128"/>
        <v/>
      </c>
      <c r="AU1710" s="36" t="str">
        <f t="shared" si="1129"/>
        <v/>
      </c>
      <c r="AV1710" s="36" t="str">
        <f t="shared" si="1130"/>
        <v/>
      </c>
      <c r="AW1710" s="36" t="str">
        <f t="shared" si="1131"/>
        <v/>
      </c>
      <c r="AX1710" s="36" t="str">
        <f t="shared" si="1132"/>
        <v/>
      </c>
      <c r="AY1710" s="36" t="str">
        <f t="shared" si="1133"/>
        <v/>
      </c>
      <c r="AZ1710" s="36" t="str">
        <f t="shared" si="1134"/>
        <v/>
      </c>
      <c r="BA1710" s="36" t="str">
        <f t="shared" si="1135"/>
        <v/>
      </c>
      <c r="BB1710" s="36" t="str">
        <f t="shared" si="1136"/>
        <v/>
      </c>
      <c r="BC1710" s="36" t="str">
        <f t="shared" si="1137"/>
        <v/>
      </c>
      <c r="BD1710" s="36" t="str">
        <f t="shared" si="1138"/>
        <v/>
      </c>
      <c r="BE1710" s="36" t="str">
        <f t="shared" si="1139"/>
        <v/>
      </c>
      <c r="BF1710" s="36" t="str">
        <f t="shared" si="1140"/>
        <v/>
      </c>
      <c r="BG1710" s="36" t="str">
        <f t="shared" si="1141"/>
        <v/>
      </c>
      <c r="BH1710" s="36" t="str">
        <f t="shared" si="1142"/>
        <v/>
      </c>
      <c r="BI1710" s="36" t="str">
        <f t="shared" si="1143"/>
        <v/>
      </c>
      <c r="BJ1710" s="36" t="str">
        <f t="shared" si="1144"/>
        <v/>
      </c>
      <c r="BK1710" s="36" t="str">
        <f t="shared" si="1145"/>
        <v/>
      </c>
      <c r="BL1710" s="36" t="str">
        <f t="shared" si="1146"/>
        <v/>
      </c>
      <c r="BM1710" s="36" t="str">
        <f t="shared" si="1147"/>
        <v/>
      </c>
      <c r="BN1710" s="38" t="e">
        <f t="shared" si="1106"/>
        <v>#DIV/0!</v>
      </c>
      <c r="BO1710" s="38" t="e">
        <f t="shared" si="1107"/>
        <v>#DIV/0!</v>
      </c>
      <c r="BP1710" s="39" t="str">
        <f t="shared" si="1108"/>
        <v/>
      </c>
      <c r="BQ1710" s="39" t="str">
        <f t="shared" si="1109"/>
        <v/>
      </c>
      <c r="BR1710" s="39" t="str">
        <f t="shared" si="1110"/>
        <v/>
      </c>
      <c r="BS1710" s="39" t="str">
        <f t="shared" si="1111"/>
        <v/>
      </c>
      <c r="BT1710" s="39" t="str">
        <f t="shared" si="1112"/>
        <v/>
      </c>
      <c r="BU1710" s="39" t="str">
        <f t="shared" si="1113"/>
        <v/>
      </c>
      <c r="BV1710" s="39" t="str">
        <f t="shared" si="1114"/>
        <v/>
      </c>
      <c r="BW1710" s="39" t="str">
        <f t="shared" si="1115"/>
        <v/>
      </c>
      <c r="BX1710" s="39" t="str">
        <f t="shared" si="1116"/>
        <v/>
      </c>
      <c r="BY1710" s="39" t="str">
        <f t="shared" si="1117"/>
        <v/>
      </c>
      <c r="BZ1710" s="39" t="str">
        <f t="shared" si="1118"/>
        <v/>
      </c>
      <c r="CA1710" s="39" t="str">
        <f t="shared" si="1119"/>
        <v/>
      </c>
      <c r="CB1710" s="39" t="str">
        <f t="shared" si="1120"/>
        <v/>
      </c>
      <c r="CC1710" s="39" t="str">
        <f t="shared" si="1121"/>
        <v/>
      </c>
      <c r="CD1710" s="39" t="str">
        <f t="shared" si="1122"/>
        <v/>
      </c>
      <c r="CE1710" s="39" t="str">
        <f t="shared" si="1123"/>
        <v/>
      </c>
      <c r="CF1710" s="39" t="str">
        <f t="shared" si="1124"/>
        <v/>
      </c>
      <c r="CG1710" s="39" t="str">
        <f t="shared" si="1125"/>
        <v/>
      </c>
      <c r="CH1710" s="39" t="str">
        <f t="shared" si="1126"/>
        <v/>
      </c>
      <c r="CI1710" s="39" t="str">
        <f t="shared" si="1127"/>
        <v/>
      </c>
    </row>
    <row r="1711" spans="1:87">
      <c r="A1711" s="18"/>
      <c r="B1711" s="15">
        <f>'Gene Table'!E1710</f>
        <v>0</v>
      </c>
      <c r="C1711" s="15" t="str">
        <f>'Gene Table'!B1710</f>
        <v>H04</v>
      </c>
      <c r="D1711" s="16" t="str">
        <f>IF(SUM('Test Sample Data'!D$3:D$98)&gt;10,IF(AND(ISNUMBER('Test Sample Data'!D1710),'Test Sample Data'!D1710&lt;$B$1,'Test Sample Data'!D1710&gt;0),'Test Sample Data'!D1710,$B$1),"")</f>
        <v/>
      </c>
      <c r="E1711" s="17" t="str">
        <f>IF(SUM('Test Sample Data'!E$3:E$98)&gt;10,IF(AND(ISNUMBER('Test Sample Data'!E1710),'Test Sample Data'!E1710&lt;$B$1,'Test Sample Data'!E1710&gt;0),'Test Sample Data'!E1710,$B$1),"")</f>
        <v/>
      </c>
      <c r="F1711" s="17" t="str">
        <f>IF(SUM('Test Sample Data'!F$3:F$98)&gt;10,IF(AND(ISNUMBER('Test Sample Data'!F1710),'Test Sample Data'!F1710&lt;$B$1,'Test Sample Data'!F1710&gt;0),'Test Sample Data'!F1710,$B$1),"")</f>
        <v/>
      </c>
      <c r="G1711" s="17" t="str">
        <f>IF(SUM('Test Sample Data'!G$3:G$98)&gt;10,IF(AND(ISNUMBER('Test Sample Data'!G1710),'Test Sample Data'!G1710&lt;$B$1,'Test Sample Data'!G1710&gt;0),'Test Sample Data'!G1710,$B$1),"")</f>
        <v/>
      </c>
      <c r="H1711" s="17" t="str">
        <f>IF(SUM('Test Sample Data'!H$3:H$98)&gt;10,IF(AND(ISNUMBER('Test Sample Data'!H1710),'Test Sample Data'!H1710&lt;$B$1,'Test Sample Data'!H1710&gt;0),'Test Sample Data'!H1710,$B$1),"")</f>
        <v/>
      </c>
      <c r="I1711" s="17" t="str">
        <f>IF(SUM('Test Sample Data'!I$3:I$98)&gt;10,IF(AND(ISNUMBER('Test Sample Data'!I1710),'Test Sample Data'!I1710&lt;$B$1,'Test Sample Data'!I1710&gt;0),'Test Sample Data'!I1710,$B$1),"")</f>
        <v/>
      </c>
      <c r="J1711" s="17" t="str">
        <f>IF(SUM('Test Sample Data'!J$3:J$98)&gt;10,IF(AND(ISNUMBER('Test Sample Data'!J1710),'Test Sample Data'!J1710&lt;$B$1,'Test Sample Data'!J1710&gt;0),'Test Sample Data'!J1710,$B$1),"")</f>
        <v/>
      </c>
      <c r="K1711" s="17" t="str">
        <f>IF(SUM('Test Sample Data'!K$3:K$98)&gt;10,IF(AND(ISNUMBER('Test Sample Data'!K1710),'Test Sample Data'!K1710&lt;$B$1,'Test Sample Data'!K1710&gt;0),'Test Sample Data'!K1710,$B$1),"")</f>
        <v/>
      </c>
      <c r="L1711" s="17" t="str">
        <f>IF(SUM('Test Sample Data'!L$3:L$98)&gt;10,IF(AND(ISNUMBER('Test Sample Data'!L1710),'Test Sample Data'!L1710&lt;$B$1,'Test Sample Data'!L1710&gt;0),'Test Sample Data'!L1710,$B$1),"")</f>
        <v/>
      </c>
      <c r="M1711" s="17" t="str">
        <f>IF(SUM('Test Sample Data'!M$3:M$98)&gt;10,IF(AND(ISNUMBER('Test Sample Data'!M1710),'Test Sample Data'!M1710&lt;$B$1,'Test Sample Data'!M1710&gt;0),'Test Sample Data'!M1710,$B$1),"")</f>
        <v/>
      </c>
      <c r="N1711" s="17">
        <f>'Gene Table'!E1710</f>
        <v>0</v>
      </c>
      <c r="O1711" s="17" t="str">
        <f>'Gene Table'!B1710</f>
        <v>H04</v>
      </c>
      <c r="P1711" s="17" t="str">
        <f>IF(SUM('Control Sample Data'!D$3:D$98)&gt;10,IF(AND(ISNUMBER('Control Sample Data'!D1710),'Control Sample Data'!D1710&lt;$B$1,'Control Sample Data'!D1710&gt;0),'Control Sample Data'!D1710,$B$1),"")</f>
        <v/>
      </c>
      <c r="Q1711" s="17" t="str">
        <f>IF(SUM('Control Sample Data'!E$3:E$98)&gt;10,IF(AND(ISNUMBER('Control Sample Data'!E1710),'Control Sample Data'!E1710&lt;$B$1,'Control Sample Data'!E1710&gt;0),'Control Sample Data'!E1710,$B$1),"")</f>
        <v/>
      </c>
      <c r="R1711" s="17" t="str">
        <f>IF(SUM('Control Sample Data'!F$3:F$98)&gt;10,IF(AND(ISNUMBER('Control Sample Data'!F1710),'Control Sample Data'!F1710&lt;$B$1,'Control Sample Data'!F1710&gt;0),'Control Sample Data'!F1710,$B$1),"")</f>
        <v/>
      </c>
      <c r="S1711" s="17" t="str">
        <f>IF(SUM('Control Sample Data'!G$3:G$98)&gt;10,IF(AND(ISNUMBER('Control Sample Data'!G1710),'Control Sample Data'!G1710&lt;$B$1,'Control Sample Data'!G1710&gt;0),'Control Sample Data'!G1710,$B$1),"")</f>
        <v/>
      </c>
      <c r="T1711" s="17" t="str">
        <f>IF(SUM('Control Sample Data'!H$3:H$98)&gt;10,IF(AND(ISNUMBER('Control Sample Data'!H1710),'Control Sample Data'!H1710&lt;$B$1,'Control Sample Data'!H1710&gt;0),'Control Sample Data'!H1710,$B$1),"")</f>
        <v/>
      </c>
      <c r="U1711" s="17" t="str">
        <f>IF(SUM('Control Sample Data'!I$3:I$98)&gt;10,IF(AND(ISNUMBER('Control Sample Data'!I1710),'Control Sample Data'!I1710&lt;$B$1,'Control Sample Data'!I1710&gt;0),'Control Sample Data'!I1710,$B$1),"")</f>
        <v/>
      </c>
      <c r="V1711" s="17" t="str">
        <f>IF(SUM('Control Sample Data'!J$3:J$98)&gt;10,IF(AND(ISNUMBER('Control Sample Data'!J1710),'Control Sample Data'!J1710&lt;$B$1,'Control Sample Data'!J1710&gt;0),'Control Sample Data'!J1710,$B$1),"")</f>
        <v/>
      </c>
      <c r="W1711" s="17" t="str">
        <f>IF(SUM('Control Sample Data'!K$3:K$98)&gt;10,IF(AND(ISNUMBER('Control Sample Data'!K1710),'Control Sample Data'!K1710&lt;$B$1,'Control Sample Data'!K1710&gt;0),'Control Sample Data'!K1710,$B$1),"")</f>
        <v/>
      </c>
      <c r="X1711" s="17" t="str">
        <f>IF(SUM('Control Sample Data'!L$3:L$98)&gt;10,IF(AND(ISNUMBER('Control Sample Data'!L1710),'Control Sample Data'!L1710&lt;$B$1,'Control Sample Data'!L1710&gt;0),'Control Sample Data'!L1710,$B$1),"")</f>
        <v/>
      </c>
      <c r="Y1711" s="17" t="str">
        <f>IF(SUM('Control Sample Data'!M$3:M$98)&gt;10,IF(AND(ISNUMBER('Control Sample Data'!M1710),'Control Sample Data'!M1710&lt;$B$1,'Control Sample Data'!M1710&gt;0),'Control Sample Data'!M1710,$B$1),"")</f>
        <v/>
      </c>
      <c r="AT1711" s="36" t="str">
        <f t="shared" si="1128"/>
        <v/>
      </c>
      <c r="AU1711" s="36" t="str">
        <f t="shared" si="1129"/>
        <v/>
      </c>
      <c r="AV1711" s="36" t="str">
        <f t="shared" si="1130"/>
        <v/>
      </c>
      <c r="AW1711" s="36" t="str">
        <f t="shared" si="1131"/>
        <v/>
      </c>
      <c r="AX1711" s="36" t="str">
        <f t="shared" si="1132"/>
        <v/>
      </c>
      <c r="AY1711" s="36" t="str">
        <f t="shared" si="1133"/>
        <v/>
      </c>
      <c r="AZ1711" s="36" t="str">
        <f t="shared" si="1134"/>
        <v/>
      </c>
      <c r="BA1711" s="36" t="str">
        <f t="shared" si="1135"/>
        <v/>
      </c>
      <c r="BB1711" s="36" t="str">
        <f t="shared" si="1136"/>
        <v/>
      </c>
      <c r="BC1711" s="36" t="str">
        <f t="shared" si="1137"/>
        <v/>
      </c>
      <c r="BD1711" s="36" t="str">
        <f t="shared" si="1138"/>
        <v/>
      </c>
      <c r="BE1711" s="36" t="str">
        <f t="shared" si="1139"/>
        <v/>
      </c>
      <c r="BF1711" s="36" t="str">
        <f t="shared" si="1140"/>
        <v/>
      </c>
      <c r="BG1711" s="36" t="str">
        <f t="shared" si="1141"/>
        <v/>
      </c>
      <c r="BH1711" s="36" t="str">
        <f t="shared" si="1142"/>
        <v/>
      </c>
      <c r="BI1711" s="36" t="str">
        <f t="shared" si="1143"/>
        <v/>
      </c>
      <c r="BJ1711" s="36" t="str">
        <f t="shared" si="1144"/>
        <v/>
      </c>
      <c r="BK1711" s="36" t="str">
        <f t="shared" si="1145"/>
        <v/>
      </c>
      <c r="BL1711" s="36" t="str">
        <f t="shared" si="1146"/>
        <v/>
      </c>
      <c r="BM1711" s="36" t="str">
        <f t="shared" si="1147"/>
        <v/>
      </c>
      <c r="BN1711" s="38" t="e">
        <f t="shared" si="1106"/>
        <v>#DIV/0!</v>
      </c>
      <c r="BO1711" s="38" t="e">
        <f t="shared" si="1107"/>
        <v>#DIV/0!</v>
      </c>
      <c r="BP1711" s="39" t="str">
        <f t="shared" si="1108"/>
        <v/>
      </c>
      <c r="BQ1711" s="39" t="str">
        <f t="shared" si="1109"/>
        <v/>
      </c>
      <c r="BR1711" s="39" t="str">
        <f t="shared" si="1110"/>
        <v/>
      </c>
      <c r="BS1711" s="39" t="str">
        <f t="shared" si="1111"/>
        <v/>
      </c>
      <c r="BT1711" s="39" t="str">
        <f t="shared" si="1112"/>
        <v/>
      </c>
      <c r="BU1711" s="39" t="str">
        <f t="shared" si="1113"/>
        <v/>
      </c>
      <c r="BV1711" s="39" t="str">
        <f t="shared" si="1114"/>
        <v/>
      </c>
      <c r="BW1711" s="39" t="str">
        <f t="shared" si="1115"/>
        <v/>
      </c>
      <c r="BX1711" s="39" t="str">
        <f t="shared" si="1116"/>
        <v/>
      </c>
      <c r="BY1711" s="39" t="str">
        <f t="shared" si="1117"/>
        <v/>
      </c>
      <c r="BZ1711" s="39" t="str">
        <f t="shared" si="1118"/>
        <v/>
      </c>
      <c r="CA1711" s="39" t="str">
        <f t="shared" si="1119"/>
        <v/>
      </c>
      <c r="CB1711" s="39" t="str">
        <f t="shared" si="1120"/>
        <v/>
      </c>
      <c r="CC1711" s="39" t="str">
        <f t="shared" si="1121"/>
        <v/>
      </c>
      <c r="CD1711" s="39" t="str">
        <f t="shared" si="1122"/>
        <v/>
      </c>
      <c r="CE1711" s="39" t="str">
        <f t="shared" si="1123"/>
        <v/>
      </c>
      <c r="CF1711" s="39" t="str">
        <f t="shared" si="1124"/>
        <v/>
      </c>
      <c r="CG1711" s="39" t="str">
        <f t="shared" si="1125"/>
        <v/>
      </c>
      <c r="CH1711" s="39" t="str">
        <f t="shared" si="1126"/>
        <v/>
      </c>
      <c r="CI1711" s="39" t="str">
        <f t="shared" si="1127"/>
        <v/>
      </c>
    </row>
    <row r="1712" spans="1:87">
      <c r="A1712" s="18"/>
      <c r="B1712" s="15" t="str">
        <f>'Gene Table'!E1711</f>
        <v>hsa-miR-5682</v>
      </c>
      <c r="C1712" s="15" t="str">
        <f>'Gene Table'!B1711</f>
        <v>H05</v>
      </c>
      <c r="D1712" s="16" t="str">
        <f>IF(SUM('Test Sample Data'!D$3:D$98)&gt;10,IF(AND(ISNUMBER('Test Sample Data'!D1711),'Test Sample Data'!D1711&lt;$B$1,'Test Sample Data'!D1711&gt;0),'Test Sample Data'!D1711,$B$1),"")</f>
        <v/>
      </c>
      <c r="E1712" s="17" t="str">
        <f>IF(SUM('Test Sample Data'!E$3:E$98)&gt;10,IF(AND(ISNUMBER('Test Sample Data'!E1711),'Test Sample Data'!E1711&lt;$B$1,'Test Sample Data'!E1711&gt;0),'Test Sample Data'!E1711,$B$1),"")</f>
        <v/>
      </c>
      <c r="F1712" s="17" t="str">
        <f>IF(SUM('Test Sample Data'!F$3:F$98)&gt;10,IF(AND(ISNUMBER('Test Sample Data'!F1711),'Test Sample Data'!F1711&lt;$B$1,'Test Sample Data'!F1711&gt;0),'Test Sample Data'!F1711,$B$1),"")</f>
        <v/>
      </c>
      <c r="G1712" s="17" t="str">
        <f>IF(SUM('Test Sample Data'!G$3:G$98)&gt;10,IF(AND(ISNUMBER('Test Sample Data'!G1711),'Test Sample Data'!G1711&lt;$B$1,'Test Sample Data'!G1711&gt;0),'Test Sample Data'!G1711,$B$1),"")</f>
        <v/>
      </c>
      <c r="H1712" s="17" t="str">
        <f>IF(SUM('Test Sample Data'!H$3:H$98)&gt;10,IF(AND(ISNUMBER('Test Sample Data'!H1711),'Test Sample Data'!H1711&lt;$B$1,'Test Sample Data'!H1711&gt;0),'Test Sample Data'!H1711,$B$1),"")</f>
        <v/>
      </c>
      <c r="I1712" s="17" t="str">
        <f>IF(SUM('Test Sample Data'!I$3:I$98)&gt;10,IF(AND(ISNUMBER('Test Sample Data'!I1711),'Test Sample Data'!I1711&lt;$B$1,'Test Sample Data'!I1711&gt;0),'Test Sample Data'!I1711,$B$1),"")</f>
        <v/>
      </c>
      <c r="J1712" s="17" t="str">
        <f>IF(SUM('Test Sample Data'!J$3:J$98)&gt;10,IF(AND(ISNUMBER('Test Sample Data'!J1711),'Test Sample Data'!J1711&lt;$B$1,'Test Sample Data'!J1711&gt;0),'Test Sample Data'!J1711,$B$1),"")</f>
        <v/>
      </c>
      <c r="K1712" s="17" t="str">
        <f>IF(SUM('Test Sample Data'!K$3:K$98)&gt;10,IF(AND(ISNUMBER('Test Sample Data'!K1711),'Test Sample Data'!K1711&lt;$B$1,'Test Sample Data'!K1711&gt;0),'Test Sample Data'!K1711,$B$1),"")</f>
        <v/>
      </c>
      <c r="L1712" s="17" t="str">
        <f>IF(SUM('Test Sample Data'!L$3:L$98)&gt;10,IF(AND(ISNUMBER('Test Sample Data'!L1711),'Test Sample Data'!L1711&lt;$B$1,'Test Sample Data'!L1711&gt;0),'Test Sample Data'!L1711,$B$1),"")</f>
        <v/>
      </c>
      <c r="M1712" s="17" t="str">
        <f>IF(SUM('Test Sample Data'!M$3:M$98)&gt;10,IF(AND(ISNUMBER('Test Sample Data'!M1711),'Test Sample Data'!M1711&lt;$B$1,'Test Sample Data'!M1711&gt;0),'Test Sample Data'!M1711,$B$1),"")</f>
        <v/>
      </c>
      <c r="N1712" s="17" t="str">
        <f>'Gene Table'!E1711</f>
        <v>hsa-miR-5682</v>
      </c>
      <c r="O1712" s="17" t="str">
        <f>'Gene Table'!B1711</f>
        <v>H05</v>
      </c>
      <c r="P1712" s="17" t="str">
        <f>IF(SUM('Control Sample Data'!D$3:D$98)&gt;10,IF(AND(ISNUMBER('Control Sample Data'!D1711),'Control Sample Data'!D1711&lt;$B$1,'Control Sample Data'!D1711&gt;0),'Control Sample Data'!D1711,$B$1),"")</f>
        <v/>
      </c>
      <c r="Q1712" s="17" t="str">
        <f>IF(SUM('Control Sample Data'!E$3:E$98)&gt;10,IF(AND(ISNUMBER('Control Sample Data'!E1711),'Control Sample Data'!E1711&lt;$B$1,'Control Sample Data'!E1711&gt;0),'Control Sample Data'!E1711,$B$1),"")</f>
        <v/>
      </c>
      <c r="R1712" s="17" t="str">
        <f>IF(SUM('Control Sample Data'!F$3:F$98)&gt;10,IF(AND(ISNUMBER('Control Sample Data'!F1711),'Control Sample Data'!F1711&lt;$B$1,'Control Sample Data'!F1711&gt;0),'Control Sample Data'!F1711,$B$1),"")</f>
        <v/>
      </c>
      <c r="S1712" s="17" t="str">
        <f>IF(SUM('Control Sample Data'!G$3:G$98)&gt;10,IF(AND(ISNUMBER('Control Sample Data'!G1711),'Control Sample Data'!G1711&lt;$B$1,'Control Sample Data'!G1711&gt;0),'Control Sample Data'!G1711,$B$1),"")</f>
        <v/>
      </c>
      <c r="T1712" s="17" t="str">
        <f>IF(SUM('Control Sample Data'!H$3:H$98)&gt;10,IF(AND(ISNUMBER('Control Sample Data'!H1711),'Control Sample Data'!H1711&lt;$B$1,'Control Sample Data'!H1711&gt;0),'Control Sample Data'!H1711,$B$1),"")</f>
        <v/>
      </c>
      <c r="U1712" s="17" t="str">
        <f>IF(SUM('Control Sample Data'!I$3:I$98)&gt;10,IF(AND(ISNUMBER('Control Sample Data'!I1711),'Control Sample Data'!I1711&lt;$B$1,'Control Sample Data'!I1711&gt;0),'Control Sample Data'!I1711,$B$1),"")</f>
        <v/>
      </c>
      <c r="V1712" s="17" t="str">
        <f>IF(SUM('Control Sample Data'!J$3:J$98)&gt;10,IF(AND(ISNUMBER('Control Sample Data'!J1711),'Control Sample Data'!J1711&lt;$B$1,'Control Sample Data'!J1711&gt;0),'Control Sample Data'!J1711,$B$1),"")</f>
        <v/>
      </c>
      <c r="W1712" s="17" t="str">
        <f>IF(SUM('Control Sample Data'!K$3:K$98)&gt;10,IF(AND(ISNUMBER('Control Sample Data'!K1711),'Control Sample Data'!K1711&lt;$B$1,'Control Sample Data'!K1711&gt;0),'Control Sample Data'!K1711,$B$1),"")</f>
        <v/>
      </c>
      <c r="X1712" s="17" t="str">
        <f>IF(SUM('Control Sample Data'!L$3:L$98)&gt;10,IF(AND(ISNUMBER('Control Sample Data'!L1711),'Control Sample Data'!L1711&lt;$B$1,'Control Sample Data'!L1711&gt;0),'Control Sample Data'!L1711,$B$1),"")</f>
        <v/>
      </c>
      <c r="Y1712" s="17" t="str">
        <f>IF(SUM('Control Sample Data'!M$3:M$98)&gt;10,IF(AND(ISNUMBER('Control Sample Data'!M1711),'Control Sample Data'!M1711&lt;$B$1,'Control Sample Data'!M1711&gt;0),'Control Sample Data'!M1711,$B$1),"")</f>
        <v/>
      </c>
      <c r="AT1712" s="36" t="str">
        <f t="shared" si="1128"/>
        <v/>
      </c>
      <c r="AU1712" s="36" t="str">
        <f t="shared" si="1129"/>
        <v/>
      </c>
      <c r="AV1712" s="36" t="str">
        <f t="shared" si="1130"/>
        <v/>
      </c>
      <c r="AW1712" s="36" t="str">
        <f t="shared" si="1131"/>
        <v/>
      </c>
      <c r="AX1712" s="36" t="str">
        <f t="shared" si="1132"/>
        <v/>
      </c>
      <c r="AY1712" s="36" t="str">
        <f t="shared" si="1133"/>
        <v/>
      </c>
      <c r="AZ1712" s="36" t="str">
        <f t="shared" si="1134"/>
        <v/>
      </c>
      <c r="BA1712" s="36" t="str">
        <f t="shared" si="1135"/>
        <v/>
      </c>
      <c r="BB1712" s="36" t="str">
        <f t="shared" si="1136"/>
        <v/>
      </c>
      <c r="BC1712" s="36" t="str">
        <f t="shared" si="1137"/>
        <v/>
      </c>
      <c r="BD1712" s="36" t="str">
        <f t="shared" si="1138"/>
        <v/>
      </c>
      <c r="BE1712" s="36" t="str">
        <f t="shared" si="1139"/>
        <v/>
      </c>
      <c r="BF1712" s="36" t="str">
        <f t="shared" si="1140"/>
        <v/>
      </c>
      <c r="BG1712" s="36" t="str">
        <f t="shared" si="1141"/>
        <v/>
      </c>
      <c r="BH1712" s="36" t="str">
        <f t="shared" si="1142"/>
        <v/>
      </c>
      <c r="BI1712" s="36" t="str">
        <f t="shared" si="1143"/>
        <v/>
      </c>
      <c r="BJ1712" s="36" t="str">
        <f t="shared" si="1144"/>
        <v/>
      </c>
      <c r="BK1712" s="36" t="str">
        <f t="shared" si="1145"/>
        <v/>
      </c>
      <c r="BL1712" s="36" t="str">
        <f t="shared" si="1146"/>
        <v/>
      </c>
      <c r="BM1712" s="36" t="str">
        <f t="shared" si="1147"/>
        <v/>
      </c>
      <c r="BN1712" s="38" t="e">
        <f t="shared" si="1106"/>
        <v>#DIV/0!</v>
      </c>
      <c r="BO1712" s="38" t="e">
        <f t="shared" si="1107"/>
        <v>#DIV/0!</v>
      </c>
      <c r="BP1712" s="39" t="str">
        <f t="shared" si="1108"/>
        <v/>
      </c>
      <c r="BQ1712" s="39" t="str">
        <f t="shared" si="1109"/>
        <v/>
      </c>
      <c r="BR1712" s="39" t="str">
        <f t="shared" si="1110"/>
        <v/>
      </c>
      <c r="BS1712" s="39" t="str">
        <f t="shared" si="1111"/>
        <v/>
      </c>
      <c r="BT1712" s="39" t="str">
        <f t="shared" si="1112"/>
        <v/>
      </c>
      <c r="BU1712" s="39" t="str">
        <f t="shared" si="1113"/>
        <v/>
      </c>
      <c r="BV1712" s="39" t="str">
        <f t="shared" si="1114"/>
        <v/>
      </c>
      <c r="BW1712" s="39" t="str">
        <f t="shared" si="1115"/>
        <v/>
      </c>
      <c r="BX1712" s="39" t="str">
        <f t="shared" si="1116"/>
        <v/>
      </c>
      <c r="BY1712" s="39" t="str">
        <f t="shared" si="1117"/>
        <v/>
      </c>
      <c r="BZ1712" s="39" t="str">
        <f t="shared" si="1118"/>
        <v/>
      </c>
      <c r="CA1712" s="39" t="str">
        <f t="shared" si="1119"/>
        <v/>
      </c>
      <c r="CB1712" s="39" t="str">
        <f t="shared" si="1120"/>
        <v/>
      </c>
      <c r="CC1712" s="39" t="str">
        <f t="shared" si="1121"/>
        <v/>
      </c>
      <c r="CD1712" s="39" t="str">
        <f t="shared" si="1122"/>
        <v/>
      </c>
      <c r="CE1712" s="39" t="str">
        <f t="shared" si="1123"/>
        <v/>
      </c>
      <c r="CF1712" s="39" t="str">
        <f t="shared" si="1124"/>
        <v/>
      </c>
      <c r="CG1712" s="39" t="str">
        <f t="shared" si="1125"/>
        <v/>
      </c>
      <c r="CH1712" s="39" t="str">
        <f t="shared" si="1126"/>
        <v/>
      </c>
      <c r="CI1712" s="39" t="str">
        <f t="shared" si="1127"/>
        <v/>
      </c>
    </row>
    <row r="1713" spans="1:87">
      <c r="A1713" s="18"/>
      <c r="B1713" s="15">
        <f>'Gene Table'!E1712</f>
        <v>0</v>
      </c>
      <c r="C1713" s="15" t="str">
        <f>'Gene Table'!B1712</f>
        <v>H06</v>
      </c>
      <c r="D1713" s="16" t="str">
        <f>IF(SUM('Test Sample Data'!D$3:D$98)&gt;10,IF(AND(ISNUMBER('Test Sample Data'!D1712),'Test Sample Data'!D1712&lt;$B$1,'Test Sample Data'!D1712&gt;0),'Test Sample Data'!D1712,$B$1),"")</f>
        <v/>
      </c>
      <c r="E1713" s="17" t="str">
        <f>IF(SUM('Test Sample Data'!E$3:E$98)&gt;10,IF(AND(ISNUMBER('Test Sample Data'!E1712),'Test Sample Data'!E1712&lt;$B$1,'Test Sample Data'!E1712&gt;0),'Test Sample Data'!E1712,$B$1),"")</f>
        <v/>
      </c>
      <c r="F1713" s="17" t="str">
        <f>IF(SUM('Test Sample Data'!F$3:F$98)&gt;10,IF(AND(ISNUMBER('Test Sample Data'!F1712),'Test Sample Data'!F1712&lt;$B$1,'Test Sample Data'!F1712&gt;0),'Test Sample Data'!F1712,$B$1),"")</f>
        <v/>
      </c>
      <c r="G1713" s="17" t="str">
        <f>IF(SUM('Test Sample Data'!G$3:G$98)&gt;10,IF(AND(ISNUMBER('Test Sample Data'!G1712),'Test Sample Data'!G1712&lt;$B$1,'Test Sample Data'!G1712&gt;0),'Test Sample Data'!G1712,$B$1),"")</f>
        <v/>
      </c>
      <c r="H1713" s="17" t="str">
        <f>IF(SUM('Test Sample Data'!H$3:H$98)&gt;10,IF(AND(ISNUMBER('Test Sample Data'!H1712),'Test Sample Data'!H1712&lt;$B$1,'Test Sample Data'!H1712&gt;0),'Test Sample Data'!H1712,$B$1),"")</f>
        <v/>
      </c>
      <c r="I1713" s="17" t="str">
        <f>IF(SUM('Test Sample Data'!I$3:I$98)&gt;10,IF(AND(ISNUMBER('Test Sample Data'!I1712),'Test Sample Data'!I1712&lt;$B$1,'Test Sample Data'!I1712&gt;0),'Test Sample Data'!I1712,$B$1),"")</f>
        <v/>
      </c>
      <c r="J1713" s="17" t="str">
        <f>IF(SUM('Test Sample Data'!J$3:J$98)&gt;10,IF(AND(ISNUMBER('Test Sample Data'!J1712),'Test Sample Data'!J1712&lt;$B$1,'Test Sample Data'!J1712&gt;0),'Test Sample Data'!J1712,$B$1),"")</f>
        <v/>
      </c>
      <c r="K1713" s="17" t="str">
        <f>IF(SUM('Test Sample Data'!K$3:K$98)&gt;10,IF(AND(ISNUMBER('Test Sample Data'!K1712),'Test Sample Data'!K1712&lt;$B$1,'Test Sample Data'!K1712&gt;0),'Test Sample Data'!K1712,$B$1),"")</f>
        <v/>
      </c>
      <c r="L1713" s="17" t="str">
        <f>IF(SUM('Test Sample Data'!L$3:L$98)&gt;10,IF(AND(ISNUMBER('Test Sample Data'!L1712),'Test Sample Data'!L1712&lt;$B$1,'Test Sample Data'!L1712&gt;0),'Test Sample Data'!L1712,$B$1),"")</f>
        <v/>
      </c>
      <c r="M1713" s="17" t="str">
        <f>IF(SUM('Test Sample Data'!M$3:M$98)&gt;10,IF(AND(ISNUMBER('Test Sample Data'!M1712),'Test Sample Data'!M1712&lt;$B$1,'Test Sample Data'!M1712&gt;0),'Test Sample Data'!M1712,$B$1),"")</f>
        <v/>
      </c>
      <c r="N1713" s="17">
        <f>'Gene Table'!E1712</f>
        <v>0</v>
      </c>
      <c r="O1713" s="17" t="str">
        <f>'Gene Table'!B1712</f>
        <v>H06</v>
      </c>
      <c r="P1713" s="17" t="str">
        <f>IF(SUM('Control Sample Data'!D$3:D$98)&gt;10,IF(AND(ISNUMBER('Control Sample Data'!D1712),'Control Sample Data'!D1712&lt;$B$1,'Control Sample Data'!D1712&gt;0),'Control Sample Data'!D1712,$B$1),"")</f>
        <v/>
      </c>
      <c r="Q1713" s="17" t="str">
        <f>IF(SUM('Control Sample Data'!E$3:E$98)&gt;10,IF(AND(ISNUMBER('Control Sample Data'!E1712),'Control Sample Data'!E1712&lt;$B$1,'Control Sample Data'!E1712&gt;0),'Control Sample Data'!E1712,$B$1),"")</f>
        <v/>
      </c>
      <c r="R1713" s="17" t="str">
        <f>IF(SUM('Control Sample Data'!F$3:F$98)&gt;10,IF(AND(ISNUMBER('Control Sample Data'!F1712),'Control Sample Data'!F1712&lt;$B$1,'Control Sample Data'!F1712&gt;0),'Control Sample Data'!F1712,$B$1),"")</f>
        <v/>
      </c>
      <c r="S1713" s="17" t="str">
        <f>IF(SUM('Control Sample Data'!G$3:G$98)&gt;10,IF(AND(ISNUMBER('Control Sample Data'!G1712),'Control Sample Data'!G1712&lt;$B$1,'Control Sample Data'!G1712&gt;0),'Control Sample Data'!G1712,$B$1),"")</f>
        <v/>
      </c>
      <c r="T1713" s="17" t="str">
        <f>IF(SUM('Control Sample Data'!H$3:H$98)&gt;10,IF(AND(ISNUMBER('Control Sample Data'!H1712),'Control Sample Data'!H1712&lt;$B$1,'Control Sample Data'!H1712&gt;0),'Control Sample Data'!H1712,$B$1),"")</f>
        <v/>
      </c>
      <c r="U1713" s="17" t="str">
        <f>IF(SUM('Control Sample Data'!I$3:I$98)&gt;10,IF(AND(ISNUMBER('Control Sample Data'!I1712),'Control Sample Data'!I1712&lt;$B$1,'Control Sample Data'!I1712&gt;0),'Control Sample Data'!I1712,$B$1),"")</f>
        <v/>
      </c>
      <c r="V1713" s="17" t="str">
        <f>IF(SUM('Control Sample Data'!J$3:J$98)&gt;10,IF(AND(ISNUMBER('Control Sample Data'!J1712),'Control Sample Data'!J1712&lt;$B$1,'Control Sample Data'!J1712&gt;0),'Control Sample Data'!J1712,$B$1),"")</f>
        <v/>
      </c>
      <c r="W1713" s="17" t="str">
        <f>IF(SUM('Control Sample Data'!K$3:K$98)&gt;10,IF(AND(ISNUMBER('Control Sample Data'!K1712),'Control Sample Data'!K1712&lt;$B$1,'Control Sample Data'!K1712&gt;0),'Control Sample Data'!K1712,$B$1),"")</f>
        <v/>
      </c>
      <c r="X1713" s="17" t="str">
        <f>IF(SUM('Control Sample Data'!L$3:L$98)&gt;10,IF(AND(ISNUMBER('Control Sample Data'!L1712),'Control Sample Data'!L1712&lt;$B$1,'Control Sample Data'!L1712&gt;0),'Control Sample Data'!L1712,$B$1),"")</f>
        <v/>
      </c>
      <c r="Y1713" s="17" t="str">
        <f>IF(SUM('Control Sample Data'!M$3:M$98)&gt;10,IF(AND(ISNUMBER('Control Sample Data'!M1712),'Control Sample Data'!M1712&lt;$B$1,'Control Sample Data'!M1712&gt;0),'Control Sample Data'!M1712,$B$1),"")</f>
        <v/>
      </c>
      <c r="AT1713" s="36" t="str">
        <f t="shared" si="1128"/>
        <v/>
      </c>
      <c r="AU1713" s="36" t="str">
        <f t="shared" si="1129"/>
        <v/>
      </c>
      <c r="AV1713" s="36" t="str">
        <f t="shared" si="1130"/>
        <v/>
      </c>
      <c r="AW1713" s="36" t="str">
        <f t="shared" si="1131"/>
        <v/>
      </c>
      <c r="AX1713" s="36" t="str">
        <f t="shared" si="1132"/>
        <v/>
      </c>
      <c r="AY1713" s="36" t="str">
        <f t="shared" si="1133"/>
        <v/>
      </c>
      <c r="AZ1713" s="36" t="str">
        <f t="shared" si="1134"/>
        <v/>
      </c>
      <c r="BA1713" s="36" t="str">
        <f t="shared" si="1135"/>
        <v/>
      </c>
      <c r="BB1713" s="36" t="str">
        <f t="shared" si="1136"/>
        <v/>
      </c>
      <c r="BC1713" s="36" t="str">
        <f t="shared" si="1137"/>
        <v/>
      </c>
      <c r="BD1713" s="36" t="str">
        <f t="shared" si="1138"/>
        <v/>
      </c>
      <c r="BE1713" s="36" t="str">
        <f t="shared" si="1139"/>
        <v/>
      </c>
      <c r="BF1713" s="36" t="str">
        <f t="shared" si="1140"/>
        <v/>
      </c>
      <c r="BG1713" s="36" t="str">
        <f t="shared" si="1141"/>
        <v/>
      </c>
      <c r="BH1713" s="36" t="str">
        <f t="shared" si="1142"/>
        <v/>
      </c>
      <c r="BI1713" s="36" t="str">
        <f t="shared" si="1143"/>
        <v/>
      </c>
      <c r="BJ1713" s="36" t="str">
        <f t="shared" si="1144"/>
        <v/>
      </c>
      <c r="BK1713" s="36" t="str">
        <f t="shared" si="1145"/>
        <v/>
      </c>
      <c r="BL1713" s="36" t="str">
        <f t="shared" si="1146"/>
        <v/>
      </c>
      <c r="BM1713" s="36" t="str">
        <f t="shared" si="1147"/>
        <v/>
      </c>
      <c r="BN1713" s="38" t="e">
        <f t="shared" si="1106"/>
        <v>#DIV/0!</v>
      </c>
      <c r="BO1713" s="38" t="e">
        <f t="shared" si="1107"/>
        <v>#DIV/0!</v>
      </c>
      <c r="BP1713" s="39" t="str">
        <f t="shared" si="1108"/>
        <v/>
      </c>
      <c r="BQ1713" s="39" t="str">
        <f t="shared" si="1109"/>
        <v/>
      </c>
      <c r="BR1713" s="39" t="str">
        <f t="shared" si="1110"/>
        <v/>
      </c>
      <c r="BS1713" s="39" t="str">
        <f t="shared" si="1111"/>
        <v/>
      </c>
      <c r="BT1713" s="39" t="str">
        <f t="shared" si="1112"/>
        <v/>
      </c>
      <c r="BU1713" s="39" t="str">
        <f t="shared" si="1113"/>
        <v/>
      </c>
      <c r="BV1713" s="39" t="str">
        <f t="shared" si="1114"/>
        <v/>
      </c>
      <c r="BW1713" s="39" t="str">
        <f t="shared" si="1115"/>
        <v/>
      </c>
      <c r="BX1713" s="39" t="str">
        <f t="shared" si="1116"/>
        <v/>
      </c>
      <c r="BY1713" s="39" t="str">
        <f t="shared" si="1117"/>
        <v/>
      </c>
      <c r="BZ1713" s="39" t="str">
        <f t="shared" si="1118"/>
        <v/>
      </c>
      <c r="CA1713" s="39" t="str">
        <f t="shared" si="1119"/>
        <v/>
      </c>
      <c r="CB1713" s="39" t="str">
        <f t="shared" si="1120"/>
        <v/>
      </c>
      <c r="CC1713" s="39" t="str">
        <f t="shared" si="1121"/>
        <v/>
      </c>
      <c r="CD1713" s="39" t="str">
        <f t="shared" si="1122"/>
        <v/>
      </c>
      <c r="CE1713" s="39" t="str">
        <f t="shared" si="1123"/>
        <v/>
      </c>
      <c r="CF1713" s="39" t="str">
        <f t="shared" si="1124"/>
        <v/>
      </c>
      <c r="CG1713" s="39" t="str">
        <f t="shared" si="1125"/>
        <v/>
      </c>
      <c r="CH1713" s="39" t="str">
        <f t="shared" si="1126"/>
        <v/>
      </c>
      <c r="CI1713" s="39" t="str">
        <f t="shared" si="1127"/>
        <v/>
      </c>
    </row>
    <row r="1714" spans="1:87">
      <c r="A1714" s="18"/>
      <c r="B1714" s="15" t="str">
        <f>'Gene Table'!E1713</f>
        <v>hsa-miR-548aw</v>
      </c>
      <c r="C1714" s="15" t="str">
        <f>'Gene Table'!B1713</f>
        <v>H07</v>
      </c>
      <c r="D1714" s="16" t="str">
        <f>IF(SUM('Test Sample Data'!D$3:D$98)&gt;10,IF(AND(ISNUMBER('Test Sample Data'!D1713),'Test Sample Data'!D1713&lt;$B$1,'Test Sample Data'!D1713&gt;0),'Test Sample Data'!D1713,$B$1),"")</f>
        <v/>
      </c>
      <c r="E1714" s="17" t="str">
        <f>IF(SUM('Test Sample Data'!E$3:E$98)&gt;10,IF(AND(ISNUMBER('Test Sample Data'!E1713),'Test Sample Data'!E1713&lt;$B$1,'Test Sample Data'!E1713&gt;0),'Test Sample Data'!E1713,$B$1),"")</f>
        <v/>
      </c>
      <c r="F1714" s="17" t="str">
        <f>IF(SUM('Test Sample Data'!F$3:F$98)&gt;10,IF(AND(ISNUMBER('Test Sample Data'!F1713),'Test Sample Data'!F1713&lt;$B$1,'Test Sample Data'!F1713&gt;0),'Test Sample Data'!F1713,$B$1),"")</f>
        <v/>
      </c>
      <c r="G1714" s="17" t="str">
        <f>IF(SUM('Test Sample Data'!G$3:G$98)&gt;10,IF(AND(ISNUMBER('Test Sample Data'!G1713),'Test Sample Data'!G1713&lt;$B$1,'Test Sample Data'!G1713&gt;0),'Test Sample Data'!G1713,$B$1),"")</f>
        <v/>
      </c>
      <c r="H1714" s="17" t="str">
        <f>IF(SUM('Test Sample Data'!H$3:H$98)&gt;10,IF(AND(ISNUMBER('Test Sample Data'!H1713),'Test Sample Data'!H1713&lt;$B$1,'Test Sample Data'!H1713&gt;0),'Test Sample Data'!H1713,$B$1),"")</f>
        <v/>
      </c>
      <c r="I1714" s="17" t="str">
        <f>IF(SUM('Test Sample Data'!I$3:I$98)&gt;10,IF(AND(ISNUMBER('Test Sample Data'!I1713),'Test Sample Data'!I1713&lt;$B$1,'Test Sample Data'!I1713&gt;0),'Test Sample Data'!I1713,$B$1),"")</f>
        <v/>
      </c>
      <c r="J1714" s="17" t="str">
        <f>IF(SUM('Test Sample Data'!J$3:J$98)&gt;10,IF(AND(ISNUMBER('Test Sample Data'!J1713),'Test Sample Data'!J1713&lt;$B$1,'Test Sample Data'!J1713&gt;0),'Test Sample Data'!J1713,$B$1),"")</f>
        <v/>
      </c>
      <c r="K1714" s="17" t="str">
        <f>IF(SUM('Test Sample Data'!K$3:K$98)&gt;10,IF(AND(ISNUMBER('Test Sample Data'!K1713),'Test Sample Data'!K1713&lt;$B$1,'Test Sample Data'!K1713&gt;0),'Test Sample Data'!K1713,$B$1),"")</f>
        <v/>
      </c>
      <c r="L1714" s="17" t="str">
        <f>IF(SUM('Test Sample Data'!L$3:L$98)&gt;10,IF(AND(ISNUMBER('Test Sample Data'!L1713),'Test Sample Data'!L1713&lt;$B$1,'Test Sample Data'!L1713&gt;0),'Test Sample Data'!L1713,$B$1),"")</f>
        <v/>
      </c>
      <c r="M1714" s="17" t="str">
        <f>IF(SUM('Test Sample Data'!M$3:M$98)&gt;10,IF(AND(ISNUMBER('Test Sample Data'!M1713),'Test Sample Data'!M1713&lt;$B$1,'Test Sample Data'!M1713&gt;0),'Test Sample Data'!M1713,$B$1),"")</f>
        <v/>
      </c>
      <c r="N1714" s="17" t="str">
        <f>'Gene Table'!E1713</f>
        <v>hsa-miR-548aw</v>
      </c>
      <c r="O1714" s="17" t="str">
        <f>'Gene Table'!B1713</f>
        <v>H07</v>
      </c>
      <c r="P1714" s="17" t="str">
        <f>IF(SUM('Control Sample Data'!D$3:D$98)&gt;10,IF(AND(ISNUMBER('Control Sample Data'!D1713),'Control Sample Data'!D1713&lt;$B$1,'Control Sample Data'!D1713&gt;0),'Control Sample Data'!D1713,$B$1),"")</f>
        <v/>
      </c>
      <c r="Q1714" s="17" t="str">
        <f>IF(SUM('Control Sample Data'!E$3:E$98)&gt;10,IF(AND(ISNUMBER('Control Sample Data'!E1713),'Control Sample Data'!E1713&lt;$B$1,'Control Sample Data'!E1713&gt;0),'Control Sample Data'!E1713,$B$1),"")</f>
        <v/>
      </c>
      <c r="R1714" s="17" t="str">
        <f>IF(SUM('Control Sample Data'!F$3:F$98)&gt;10,IF(AND(ISNUMBER('Control Sample Data'!F1713),'Control Sample Data'!F1713&lt;$B$1,'Control Sample Data'!F1713&gt;0),'Control Sample Data'!F1713,$B$1),"")</f>
        <v/>
      </c>
      <c r="S1714" s="17" t="str">
        <f>IF(SUM('Control Sample Data'!G$3:G$98)&gt;10,IF(AND(ISNUMBER('Control Sample Data'!G1713),'Control Sample Data'!G1713&lt;$B$1,'Control Sample Data'!G1713&gt;0),'Control Sample Data'!G1713,$B$1),"")</f>
        <v/>
      </c>
      <c r="T1714" s="17" t="str">
        <f>IF(SUM('Control Sample Data'!H$3:H$98)&gt;10,IF(AND(ISNUMBER('Control Sample Data'!H1713),'Control Sample Data'!H1713&lt;$B$1,'Control Sample Data'!H1713&gt;0),'Control Sample Data'!H1713,$B$1),"")</f>
        <v/>
      </c>
      <c r="U1714" s="17" t="str">
        <f>IF(SUM('Control Sample Data'!I$3:I$98)&gt;10,IF(AND(ISNUMBER('Control Sample Data'!I1713),'Control Sample Data'!I1713&lt;$B$1,'Control Sample Data'!I1713&gt;0),'Control Sample Data'!I1713,$B$1),"")</f>
        <v/>
      </c>
      <c r="V1714" s="17" t="str">
        <f>IF(SUM('Control Sample Data'!J$3:J$98)&gt;10,IF(AND(ISNUMBER('Control Sample Data'!J1713),'Control Sample Data'!J1713&lt;$B$1,'Control Sample Data'!J1713&gt;0),'Control Sample Data'!J1713,$B$1),"")</f>
        <v/>
      </c>
      <c r="W1714" s="17" t="str">
        <f>IF(SUM('Control Sample Data'!K$3:K$98)&gt;10,IF(AND(ISNUMBER('Control Sample Data'!K1713),'Control Sample Data'!K1713&lt;$B$1,'Control Sample Data'!K1713&gt;0),'Control Sample Data'!K1713,$B$1),"")</f>
        <v/>
      </c>
      <c r="X1714" s="17" t="str">
        <f>IF(SUM('Control Sample Data'!L$3:L$98)&gt;10,IF(AND(ISNUMBER('Control Sample Data'!L1713),'Control Sample Data'!L1713&lt;$B$1,'Control Sample Data'!L1713&gt;0),'Control Sample Data'!L1713,$B$1),"")</f>
        <v/>
      </c>
      <c r="Y1714" s="17" t="str">
        <f>IF(SUM('Control Sample Data'!M$3:M$98)&gt;10,IF(AND(ISNUMBER('Control Sample Data'!M1713),'Control Sample Data'!M1713&lt;$B$1,'Control Sample Data'!M1713&gt;0),'Control Sample Data'!M1713,$B$1),"")</f>
        <v/>
      </c>
      <c r="AT1714" s="36" t="str">
        <f t="shared" si="1128"/>
        <v/>
      </c>
      <c r="AU1714" s="36" t="str">
        <f t="shared" si="1129"/>
        <v/>
      </c>
      <c r="AV1714" s="36" t="str">
        <f t="shared" si="1130"/>
        <v/>
      </c>
      <c r="AW1714" s="36" t="str">
        <f t="shared" si="1131"/>
        <v/>
      </c>
      <c r="AX1714" s="36" t="str">
        <f t="shared" si="1132"/>
        <v/>
      </c>
      <c r="AY1714" s="36" t="str">
        <f t="shared" si="1133"/>
        <v/>
      </c>
      <c r="AZ1714" s="36" t="str">
        <f t="shared" si="1134"/>
        <v/>
      </c>
      <c r="BA1714" s="36" t="str">
        <f t="shared" si="1135"/>
        <v/>
      </c>
      <c r="BB1714" s="36" t="str">
        <f t="shared" si="1136"/>
        <v/>
      </c>
      <c r="BC1714" s="36" t="str">
        <f t="shared" si="1137"/>
        <v/>
      </c>
      <c r="BD1714" s="36" t="str">
        <f t="shared" si="1138"/>
        <v/>
      </c>
      <c r="BE1714" s="36" t="str">
        <f t="shared" si="1139"/>
        <v/>
      </c>
      <c r="BF1714" s="36" t="str">
        <f t="shared" si="1140"/>
        <v/>
      </c>
      <c r="BG1714" s="36" t="str">
        <f t="shared" si="1141"/>
        <v/>
      </c>
      <c r="BH1714" s="36" t="str">
        <f t="shared" si="1142"/>
        <v/>
      </c>
      <c r="BI1714" s="36" t="str">
        <f t="shared" si="1143"/>
        <v/>
      </c>
      <c r="BJ1714" s="36" t="str">
        <f t="shared" si="1144"/>
        <v/>
      </c>
      <c r="BK1714" s="36" t="str">
        <f t="shared" si="1145"/>
        <v/>
      </c>
      <c r="BL1714" s="36" t="str">
        <f t="shared" si="1146"/>
        <v/>
      </c>
      <c r="BM1714" s="36" t="str">
        <f t="shared" si="1147"/>
        <v/>
      </c>
      <c r="BN1714" s="38" t="e">
        <f t="shared" si="1106"/>
        <v>#DIV/0!</v>
      </c>
      <c r="BO1714" s="38" t="e">
        <f t="shared" si="1107"/>
        <v>#DIV/0!</v>
      </c>
      <c r="BP1714" s="39" t="str">
        <f t="shared" si="1108"/>
        <v/>
      </c>
      <c r="BQ1714" s="39" t="str">
        <f t="shared" si="1109"/>
        <v/>
      </c>
      <c r="BR1714" s="39" t="str">
        <f t="shared" si="1110"/>
        <v/>
      </c>
      <c r="BS1714" s="39" t="str">
        <f t="shared" si="1111"/>
        <v/>
      </c>
      <c r="BT1714" s="39" t="str">
        <f t="shared" si="1112"/>
        <v/>
      </c>
      <c r="BU1714" s="39" t="str">
        <f t="shared" si="1113"/>
        <v/>
      </c>
      <c r="BV1714" s="39" t="str">
        <f t="shared" si="1114"/>
        <v/>
      </c>
      <c r="BW1714" s="39" t="str">
        <f t="shared" si="1115"/>
        <v/>
      </c>
      <c r="BX1714" s="39" t="str">
        <f t="shared" si="1116"/>
        <v/>
      </c>
      <c r="BY1714" s="39" t="str">
        <f t="shared" si="1117"/>
        <v/>
      </c>
      <c r="BZ1714" s="39" t="str">
        <f t="shared" si="1118"/>
        <v/>
      </c>
      <c r="CA1714" s="39" t="str">
        <f t="shared" si="1119"/>
        <v/>
      </c>
      <c r="CB1714" s="39" t="str">
        <f t="shared" si="1120"/>
        <v/>
      </c>
      <c r="CC1714" s="39" t="str">
        <f t="shared" si="1121"/>
        <v/>
      </c>
      <c r="CD1714" s="39" t="str">
        <f t="shared" si="1122"/>
        <v/>
      </c>
      <c r="CE1714" s="39" t="str">
        <f t="shared" si="1123"/>
        <v/>
      </c>
      <c r="CF1714" s="39" t="str">
        <f t="shared" si="1124"/>
        <v/>
      </c>
      <c r="CG1714" s="39" t="str">
        <f t="shared" si="1125"/>
        <v/>
      </c>
      <c r="CH1714" s="39" t="str">
        <f t="shared" si="1126"/>
        <v/>
      </c>
      <c r="CI1714" s="39" t="str">
        <f t="shared" si="1127"/>
        <v/>
      </c>
    </row>
    <row r="1715" spans="1:87">
      <c r="A1715" s="18"/>
      <c r="B1715" s="15">
        <f>'Gene Table'!E1714</f>
        <v>0</v>
      </c>
      <c r="C1715" s="15" t="str">
        <f>'Gene Table'!B1714</f>
        <v>H08</v>
      </c>
      <c r="D1715" s="16" t="str">
        <f>IF(SUM('Test Sample Data'!D$3:D$98)&gt;10,IF(AND(ISNUMBER('Test Sample Data'!D1714),'Test Sample Data'!D1714&lt;$B$1,'Test Sample Data'!D1714&gt;0),'Test Sample Data'!D1714,$B$1),"")</f>
        <v/>
      </c>
      <c r="E1715" s="17" t="str">
        <f>IF(SUM('Test Sample Data'!E$3:E$98)&gt;10,IF(AND(ISNUMBER('Test Sample Data'!E1714),'Test Sample Data'!E1714&lt;$B$1,'Test Sample Data'!E1714&gt;0),'Test Sample Data'!E1714,$B$1),"")</f>
        <v/>
      </c>
      <c r="F1715" s="17" t="str">
        <f>IF(SUM('Test Sample Data'!F$3:F$98)&gt;10,IF(AND(ISNUMBER('Test Sample Data'!F1714),'Test Sample Data'!F1714&lt;$B$1,'Test Sample Data'!F1714&gt;0),'Test Sample Data'!F1714,$B$1),"")</f>
        <v/>
      </c>
      <c r="G1715" s="17" t="str">
        <f>IF(SUM('Test Sample Data'!G$3:G$98)&gt;10,IF(AND(ISNUMBER('Test Sample Data'!G1714),'Test Sample Data'!G1714&lt;$B$1,'Test Sample Data'!G1714&gt;0),'Test Sample Data'!G1714,$B$1),"")</f>
        <v/>
      </c>
      <c r="H1715" s="17" t="str">
        <f>IF(SUM('Test Sample Data'!H$3:H$98)&gt;10,IF(AND(ISNUMBER('Test Sample Data'!H1714),'Test Sample Data'!H1714&lt;$B$1,'Test Sample Data'!H1714&gt;0),'Test Sample Data'!H1714,$B$1),"")</f>
        <v/>
      </c>
      <c r="I1715" s="17" t="str">
        <f>IF(SUM('Test Sample Data'!I$3:I$98)&gt;10,IF(AND(ISNUMBER('Test Sample Data'!I1714),'Test Sample Data'!I1714&lt;$B$1,'Test Sample Data'!I1714&gt;0),'Test Sample Data'!I1714,$B$1),"")</f>
        <v/>
      </c>
      <c r="J1715" s="17" t="str">
        <f>IF(SUM('Test Sample Data'!J$3:J$98)&gt;10,IF(AND(ISNUMBER('Test Sample Data'!J1714),'Test Sample Data'!J1714&lt;$B$1,'Test Sample Data'!J1714&gt;0),'Test Sample Data'!J1714,$B$1),"")</f>
        <v/>
      </c>
      <c r="K1715" s="17" t="str">
        <f>IF(SUM('Test Sample Data'!K$3:K$98)&gt;10,IF(AND(ISNUMBER('Test Sample Data'!K1714),'Test Sample Data'!K1714&lt;$B$1,'Test Sample Data'!K1714&gt;0),'Test Sample Data'!K1714,$B$1),"")</f>
        <v/>
      </c>
      <c r="L1715" s="17" t="str">
        <f>IF(SUM('Test Sample Data'!L$3:L$98)&gt;10,IF(AND(ISNUMBER('Test Sample Data'!L1714),'Test Sample Data'!L1714&lt;$B$1,'Test Sample Data'!L1714&gt;0),'Test Sample Data'!L1714,$B$1),"")</f>
        <v/>
      </c>
      <c r="M1715" s="17" t="str">
        <f>IF(SUM('Test Sample Data'!M$3:M$98)&gt;10,IF(AND(ISNUMBER('Test Sample Data'!M1714),'Test Sample Data'!M1714&lt;$B$1,'Test Sample Data'!M1714&gt;0),'Test Sample Data'!M1714,$B$1),"")</f>
        <v/>
      </c>
      <c r="N1715" s="17">
        <f>'Gene Table'!E1714</f>
        <v>0</v>
      </c>
      <c r="O1715" s="17" t="str">
        <f>'Gene Table'!B1714</f>
        <v>H08</v>
      </c>
      <c r="P1715" s="17" t="str">
        <f>IF(SUM('Control Sample Data'!D$3:D$98)&gt;10,IF(AND(ISNUMBER('Control Sample Data'!D1714),'Control Sample Data'!D1714&lt;$B$1,'Control Sample Data'!D1714&gt;0),'Control Sample Data'!D1714,$B$1),"")</f>
        <v/>
      </c>
      <c r="Q1715" s="17" t="str">
        <f>IF(SUM('Control Sample Data'!E$3:E$98)&gt;10,IF(AND(ISNUMBER('Control Sample Data'!E1714),'Control Sample Data'!E1714&lt;$B$1,'Control Sample Data'!E1714&gt;0),'Control Sample Data'!E1714,$B$1),"")</f>
        <v/>
      </c>
      <c r="R1715" s="17" t="str">
        <f>IF(SUM('Control Sample Data'!F$3:F$98)&gt;10,IF(AND(ISNUMBER('Control Sample Data'!F1714),'Control Sample Data'!F1714&lt;$B$1,'Control Sample Data'!F1714&gt;0),'Control Sample Data'!F1714,$B$1),"")</f>
        <v/>
      </c>
      <c r="S1715" s="17" t="str">
        <f>IF(SUM('Control Sample Data'!G$3:G$98)&gt;10,IF(AND(ISNUMBER('Control Sample Data'!G1714),'Control Sample Data'!G1714&lt;$B$1,'Control Sample Data'!G1714&gt;0),'Control Sample Data'!G1714,$B$1),"")</f>
        <v/>
      </c>
      <c r="T1715" s="17" t="str">
        <f>IF(SUM('Control Sample Data'!H$3:H$98)&gt;10,IF(AND(ISNUMBER('Control Sample Data'!H1714),'Control Sample Data'!H1714&lt;$B$1,'Control Sample Data'!H1714&gt;0),'Control Sample Data'!H1714,$B$1),"")</f>
        <v/>
      </c>
      <c r="U1715" s="17" t="str">
        <f>IF(SUM('Control Sample Data'!I$3:I$98)&gt;10,IF(AND(ISNUMBER('Control Sample Data'!I1714),'Control Sample Data'!I1714&lt;$B$1,'Control Sample Data'!I1714&gt;0),'Control Sample Data'!I1714,$B$1),"")</f>
        <v/>
      </c>
      <c r="V1715" s="17" t="str">
        <f>IF(SUM('Control Sample Data'!J$3:J$98)&gt;10,IF(AND(ISNUMBER('Control Sample Data'!J1714),'Control Sample Data'!J1714&lt;$B$1,'Control Sample Data'!J1714&gt;0),'Control Sample Data'!J1714,$B$1),"")</f>
        <v/>
      </c>
      <c r="W1715" s="17" t="str">
        <f>IF(SUM('Control Sample Data'!K$3:K$98)&gt;10,IF(AND(ISNUMBER('Control Sample Data'!K1714),'Control Sample Data'!K1714&lt;$B$1,'Control Sample Data'!K1714&gt;0),'Control Sample Data'!K1714,$B$1),"")</f>
        <v/>
      </c>
      <c r="X1715" s="17" t="str">
        <f>IF(SUM('Control Sample Data'!L$3:L$98)&gt;10,IF(AND(ISNUMBER('Control Sample Data'!L1714),'Control Sample Data'!L1714&lt;$B$1,'Control Sample Data'!L1714&gt;0),'Control Sample Data'!L1714,$B$1),"")</f>
        <v/>
      </c>
      <c r="Y1715" s="17" t="str">
        <f>IF(SUM('Control Sample Data'!M$3:M$98)&gt;10,IF(AND(ISNUMBER('Control Sample Data'!M1714),'Control Sample Data'!M1714&lt;$B$1,'Control Sample Data'!M1714&gt;0),'Control Sample Data'!M1714,$B$1),"")</f>
        <v/>
      </c>
      <c r="AT1715" s="36" t="str">
        <f t="shared" si="1128"/>
        <v/>
      </c>
      <c r="AU1715" s="36" t="str">
        <f t="shared" si="1129"/>
        <v/>
      </c>
      <c r="AV1715" s="36" t="str">
        <f t="shared" si="1130"/>
        <v/>
      </c>
      <c r="AW1715" s="36" t="str">
        <f t="shared" si="1131"/>
        <v/>
      </c>
      <c r="AX1715" s="36" t="str">
        <f t="shared" si="1132"/>
        <v/>
      </c>
      <c r="AY1715" s="36" t="str">
        <f t="shared" si="1133"/>
        <v/>
      </c>
      <c r="AZ1715" s="36" t="str">
        <f t="shared" si="1134"/>
        <v/>
      </c>
      <c r="BA1715" s="36" t="str">
        <f t="shared" si="1135"/>
        <v/>
      </c>
      <c r="BB1715" s="36" t="str">
        <f t="shared" si="1136"/>
        <v/>
      </c>
      <c r="BC1715" s="36" t="str">
        <f t="shared" si="1137"/>
        <v/>
      </c>
      <c r="BD1715" s="36" t="str">
        <f t="shared" si="1138"/>
        <v/>
      </c>
      <c r="BE1715" s="36" t="str">
        <f t="shared" si="1139"/>
        <v/>
      </c>
      <c r="BF1715" s="36" t="str">
        <f t="shared" si="1140"/>
        <v/>
      </c>
      <c r="BG1715" s="36" t="str">
        <f t="shared" si="1141"/>
        <v/>
      </c>
      <c r="BH1715" s="36" t="str">
        <f t="shared" si="1142"/>
        <v/>
      </c>
      <c r="BI1715" s="36" t="str">
        <f t="shared" si="1143"/>
        <v/>
      </c>
      <c r="BJ1715" s="36" t="str">
        <f t="shared" si="1144"/>
        <v/>
      </c>
      <c r="BK1715" s="36" t="str">
        <f t="shared" si="1145"/>
        <v/>
      </c>
      <c r="BL1715" s="36" t="str">
        <f t="shared" si="1146"/>
        <v/>
      </c>
      <c r="BM1715" s="36" t="str">
        <f t="shared" si="1147"/>
        <v/>
      </c>
      <c r="BN1715" s="38" t="e">
        <f t="shared" si="1106"/>
        <v>#DIV/0!</v>
      </c>
      <c r="BO1715" s="38" t="e">
        <f t="shared" si="1107"/>
        <v>#DIV/0!</v>
      </c>
      <c r="BP1715" s="39" t="str">
        <f t="shared" si="1108"/>
        <v/>
      </c>
      <c r="BQ1715" s="39" t="str">
        <f t="shared" si="1109"/>
        <v/>
      </c>
      <c r="BR1715" s="39" t="str">
        <f t="shared" si="1110"/>
        <v/>
      </c>
      <c r="BS1715" s="39" t="str">
        <f t="shared" si="1111"/>
        <v/>
      </c>
      <c r="BT1715" s="39" t="str">
        <f t="shared" si="1112"/>
        <v/>
      </c>
      <c r="BU1715" s="39" t="str">
        <f t="shared" si="1113"/>
        <v/>
      </c>
      <c r="BV1715" s="39" t="str">
        <f t="shared" si="1114"/>
        <v/>
      </c>
      <c r="BW1715" s="39" t="str">
        <f t="shared" si="1115"/>
        <v/>
      </c>
      <c r="BX1715" s="39" t="str">
        <f t="shared" si="1116"/>
        <v/>
      </c>
      <c r="BY1715" s="39" t="str">
        <f t="shared" si="1117"/>
        <v/>
      </c>
      <c r="BZ1715" s="39" t="str">
        <f t="shared" si="1118"/>
        <v/>
      </c>
      <c r="CA1715" s="39" t="str">
        <f t="shared" si="1119"/>
        <v/>
      </c>
      <c r="CB1715" s="39" t="str">
        <f t="shared" si="1120"/>
        <v/>
      </c>
      <c r="CC1715" s="39" t="str">
        <f t="shared" si="1121"/>
        <v/>
      </c>
      <c r="CD1715" s="39" t="str">
        <f t="shared" si="1122"/>
        <v/>
      </c>
      <c r="CE1715" s="39" t="str">
        <f t="shared" si="1123"/>
        <v/>
      </c>
      <c r="CF1715" s="39" t="str">
        <f t="shared" si="1124"/>
        <v/>
      </c>
      <c r="CG1715" s="39" t="str">
        <f t="shared" si="1125"/>
        <v/>
      </c>
      <c r="CH1715" s="39" t="str">
        <f t="shared" si="1126"/>
        <v/>
      </c>
      <c r="CI1715" s="39" t="str">
        <f t="shared" si="1127"/>
        <v/>
      </c>
    </row>
    <row r="1716" spans="1:87">
      <c r="A1716" s="18"/>
      <c r="B1716" s="15" t="str">
        <f>'Gene Table'!E1715</f>
        <v>hsa-miR-5683</v>
      </c>
      <c r="C1716" s="15" t="str">
        <f>'Gene Table'!B1715</f>
        <v>H09</v>
      </c>
      <c r="D1716" s="16" t="str">
        <f>IF(SUM('Test Sample Data'!D$3:D$98)&gt;10,IF(AND(ISNUMBER('Test Sample Data'!D1715),'Test Sample Data'!D1715&lt;$B$1,'Test Sample Data'!D1715&gt;0),'Test Sample Data'!D1715,$B$1),"")</f>
        <v/>
      </c>
      <c r="E1716" s="17" t="str">
        <f>IF(SUM('Test Sample Data'!E$3:E$98)&gt;10,IF(AND(ISNUMBER('Test Sample Data'!E1715),'Test Sample Data'!E1715&lt;$B$1,'Test Sample Data'!E1715&gt;0),'Test Sample Data'!E1715,$B$1),"")</f>
        <v/>
      </c>
      <c r="F1716" s="17" t="str">
        <f>IF(SUM('Test Sample Data'!F$3:F$98)&gt;10,IF(AND(ISNUMBER('Test Sample Data'!F1715),'Test Sample Data'!F1715&lt;$B$1,'Test Sample Data'!F1715&gt;0),'Test Sample Data'!F1715,$B$1),"")</f>
        <v/>
      </c>
      <c r="G1716" s="17" t="str">
        <f>IF(SUM('Test Sample Data'!G$3:G$98)&gt;10,IF(AND(ISNUMBER('Test Sample Data'!G1715),'Test Sample Data'!G1715&lt;$B$1,'Test Sample Data'!G1715&gt;0),'Test Sample Data'!G1715,$B$1),"")</f>
        <v/>
      </c>
      <c r="H1716" s="17" t="str">
        <f>IF(SUM('Test Sample Data'!H$3:H$98)&gt;10,IF(AND(ISNUMBER('Test Sample Data'!H1715),'Test Sample Data'!H1715&lt;$B$1,'Test Sample Data'!H1715&gt;0),'Test Sample Data'!H1715,$B$1),"")</f>
        <v/>
      </c>
      <c r="I1716" s="17" t="str">
        <f>IF(SUM('Test Sample Data'!I$3:I$98)&gt;10,IF(AND(ISNUMBER('Test Sample Data'!I1715),'Test Sample Data'!I1715&lt;$B$1,'Test Sample Data'!I1715&gt;0),'Test Sample Data'!I1715,$B$1),"")</f>
        <v/>
      </c>
      <c r="J1716" s="17" t="str">
        <f>IF(SUM('Test Sample Data'!J$3:J$98)&gt;10,IF(AND(ISNUMBER('Test Sample Data'!J1715),'Test Sample Data'!J1715&lt;$B$1,'Test Sample Data'!J1715&gt;0),'Test Sample Data'!J1715,$B$1),"")</f>
        <v/>
      </c>
      <c r="K1716" s="17" t="str">
        <f>IF(SUM('Test Sample Data'!K$3:K$98)&gt;10,IF(AND(ISNUMBER('Test Sample Data'!K1715),'Test Sample Data'!K1715&lt;$B$1,'Test Sample Data'!K1715&gt;0),'Test Sample Data'!K1715,$B$1),"")</f>
        <v/>
      </c>
      <c r="L1716" s="17" t="str">
        <f>IF(SUM('Test Sample Data'!L$3:L$98)&gt;10,IF(AND(ISNUMBER('Test Sample Data'!L1715),'Test Sample Data'!L1715&lt;$B$1,'Test Sample Data'!L1715&gt;0),'Test Sample Data'!L1715,$B$1),"")</f>
        <v/>
      </c>
      <c r="M1716" s="17" t="str">
        <f>IF(SUM('Test Sample Data'!M$3:M$98)&gt;10,IF(AND(ISNUMBER('Test Sample Data'!M1715),'Test Sample Data'!M1715&lt;$B$1,'Test Sample Data'!M1715&gt;0),'Test Sample Data'!M1715,$B$1),"")</f>
        <v/>
      </c>
      <c r="N1716" s="17" t="str">
        <f>'Gene Table'!E1715</f>
        <v>hsa-miR-5683</v>
      </c>
      <c r="O1716" s="17" t="str">
        <f>'Gene Table'!B1715</f>
        <v>H09</v>
      </c>
      <c r="P1716" s="17" t="str">
        <f>IF(SUM('Control Sample Data'!D$3:D$98)&gt;10,IF(AND(ISNUMBER('Control Sample Data'!D1715),'Control Sample Data'!D1715&lt;$B$1,'Control Sample Data'!D1715&gt;0),'Control Sample Data'!D1715,$B$1),"")</f>
        <v/>
      </c>
      <c r="Q1716" s="17" t="str">
        <f>IF(SUM('Control Sample Data'!E$3:E$98)&gt;10,IF(AND(ISNUMBER('Control Sample Data'!E1715),'Control Sample Data'!E1715&lt;$B$1,'Control Sample Data'!E1715&gt;0),'Control Sample Data'!E1715,$B$1),"")</f>
        <v/>
      </c>
      <c r="R1716" s="17" t="str">
        <f>IF(SUM('Control Sample Data'!F$3:F$98)&gt;10,IF(AND(ISNUMBER('Control Sample Data'!F1715),'Control Sample Data'!F1715&lt;$B$1,'Control Sample Data'!F1715&gt;0),'Control Sample Data'!F1715,$B$1),"")</f>
        <v/>
      </c>
      <c r="S1716" s="17" t="str">
        <f>IF(SUM('Control Sample Data'!G$3:G$98)&gt;10,IF(AND(ISNUMBER('Control Sample Data'!G1715),'Control Sample Data'!G1715&lt;$B$1,'Control Sample Data'!G1715&gt;0),'Control Sample Data'!G1715,$B$1),"")</f>
        <v/>
      </c>
      <c r="T1716" s="17" t="str">
        <f>IF(SUM('Control Sample Data'!H$3:H$98)&gt;10,IF(AND(ISNUMBER('Control Sample Data'!H1715),'Control Sample Data'!H1715&lt;$B$1,'Control Sample Data'!H1715&gt;0),'Control Sample Data'!H1715,$B$1),"")</f>
        <v/>
      </c>
      <c r="U1716" s="17" t="str">
        <f>IF(SUM('Control Sample Data'!I$3:I$98)&gt;10,IF(AND(ISNUMBER('Control Sample Data'!I1715),'Control Sample Data'!I1715&lt;$B$1,'Control Sample Data'!I1715&gt;0),'Control Sample Data'!I1715,$B$1),"")</f>
        <v/>
      </c>
      <c r="V1716" s="17" t="str">
        <f>IF(SUM('Control Sample Data'!J$3:J$98)&gt;10,IF(AND(ISNUMBER('Control Sample Data'!J1715),'Control Sample Data'!J1715&lt;$B$1,'Control Sample Data'!J1715&gt;0),'Control Sample Data'!J1715,$B$1),"")</f>
        <v/>
      </c>
      <c r="W1716" s="17" t="str">
        <f>IF(SUM('Control Sample Data'!K$3:K$98)&gt;10,IF(AND(ISNUMBER('Control Sample Data'!K1715),'Control Sample Data'!K1715&lt;$B$1,'Control Sample Data'!K1715&gt;0),'Control Sample Data'!K1715,$B$1),"")</f>
        <v/>
      </c>
      <c r="X1716" s="17" t="str">
        <f>IF(SUM('Control Sample Data'!L$3:L$98)&gt;10,IF(AND(ISNUMBER('Control Sample Data'!L1715),'Control Sample Data'!L1715&lt;$B$1,'Control Sample Data'!L1715&gt;0),'Control Sample Data'!L1715,$B$1),"")</f>
        <v/>
      </c>
      <c r="Y1716" s="17" t="str">
        <f>IF(SUM('Control Sample Data'!M$3:M$98)&gt;10,IF(AND(ISNUMBER('Control Sample Data'!M1715),'Control Sample Data'!M1715&lt;$B$1,'Control Sample Data'!M1715&gt;0),'Control Sample Data'!M1715,$B$1),"")</f>
        <v/>
      </c>
      <c r="AT1716" s="36" t="str">
        <f t="shared" si="1128"/>
        <v/>
      </c>
      <c r="AU1716" s="36" t="str">
        <f t="shared" si="1129"/>
        <v/>
      </c>
      <c r="AV1716" s="36" t="str">
        <f t="shared" si="1130"/>
        <v/>
      </c>
      <c r="AW1716" s="36" t="str">
        <f t="shared" si="1131"/>
        <v/>
      </c>
      <c r="AX1716" s="36" t="str">
        <f t="shared" si="1132"/>
        <v/>
      </c>
      <c r="AY1716" s="36" t="str">
        <f t="shared" si="1133"/>
        <v/>
      </c>
      <c r="AZ1716" s="36" t="str">
        <f t="shared" si="1134"/>
        <v/>
      </c>
      <c r="BA1716" s="36" t="str">
        <f t="shared" si="1135"/>
        <v/>
      </c>
      <c r="BB1716" s="36" t="str">
        <f t="shared" si="1136"/>
        <v/>
      </c>
      <c r="BC1716" s="36" t="str">
        <f t="shared" si="1137"/>
        <v/>
      </c>
      <c r="BD1716" s="36" t="str">
        <f t="shared" si="1138"/>
        <v/>
      </c>
      <c r="BE1716" s="36" t="str">
        <f t="shared" si="1139"/>
        <v/>
      </c>
      <c r="BF1716" s="36" t="str">
        <f t="shared" si="1140"/>
        <v/>
      </c>
      <c r="BG1716" s="36" t="str">
        <f t="shared" si="1141"/>
        <v/>
      </c>
      <c r="BH1716" s="36" t="str">
        <f t="shared" si="1142"/>
        <v/>
      </c>
      <c r="BI1716" s="36" t="str">
        <f t="shared" si="1143"/>
        <v/>
      </c>
      <c r="BJ1716" s="36" t="str">
        <f t="shared" si="1144"/>
        <v/>
      </c>
      <c r="BK1716" s="36" t="str">
        <f t="shared" si="1145"/>
        <v/>
      </c>
      <c r="BL1716" s="36" t="str">
        <f t="shared" si="1146"/>
        <v/>
      </c>
      <c r="BM1716" s="36" t="str">
        <f t="shared" si="1147"/>
        <v/>
      </c>
      <c r="BN1716" s="38" t="e">
        <f t="shared" si="1106"/>
        <v>#DIV/0!</v>
      </c>
      <c r="BO1716" s="38" t="e">
        <f t="shared" si="1107"/>
        <v>#DIV/0!</v>
      </c>
      <c r="BP1716" s="39" t="str">
        <f t="shared" si="1108"/>
        <v/>
      </c>
      <c r="BQ1716" s="39" t="str">
        <f t="shared" si="1109"/>
        <v/>
      </c>
      <c r="BR1716" s="39" t="str">
        <f t="shared" si="1110"/>
        <v/>
      </c>
      <c r="BS1716" s="39" t="str">
        <f t="shared" si="1111"/>
        <v/>
      </c>
      <c r="BT1716" s="39" t="str">
        <f t="shared" si="1112"/>
        <v/>
      </c>
      <c r="BU1716" s="39" t="str">
        <f t="shared" si="1113"/>
        <v/>
      </c>
      <c r="BV1716" s="39" t="str">
        <f t="shared" si="1114"/>
        <v/>
      </c>
      <c r="BW1716" s="39" t="str">
        <f t="shared" si="1115"/>
        <v/>
      </c>
      <c r="BX1716" s="39" t="str">
        <f t="shared" si="1116"/>
        <v/>
      </c>
      <c r="BY1716" s="39" t="str">
        <f t="shared" si="1117"/>
        <v/>
      </c>
      <c r="BZ1716" s="39" t="str">
        <f t="shared" si="1118"/>
        <v/>
      </c>
      <c r="CA1716" s="39" t="str">
        <f t="shared" si="1119"/>
        <v/>
      </c>
      <c r="CB1716" s="39" t="str">
        <f t="shared" si="1120"/>
        <v/>
      </c>
      <c r="CC1716" s="39" t="str">
        <f t="shared" si="1121"/>
        <v/>
      </c>
      <c r="CD1716" s="39" t="str">
        <f t="shared" si="1122"/>
        <v/>
      </c>
      <c r="CE1716" s="39" t="str">
        <f t="shared" si="1123"/>
        <v/>
      </c>
      <c r="CF1716" s="39" t="str">
        <f t="shared" si="1124"/>
        <v/>
      </c>
      <c r="CG1716" s="39" t="str">
        <f t="shared" si="1125"/>
        <v/>
      </c>
      <c r="CH1716" s="39" t="str">
        <f t="shared" si="1126"/>
        <v/>
      </c>
      <c r="CI1716" s="39" t="str">
        <f t="shared" si="1127"/>
        <v/>
      </c>
    </row>
    <row r="1717" spans="1:87">
      <c r="A1717" s="18"/>
      <c r="B1717" s="15">
        <f>'Gene Table'!E1716</f>
        <v>0</v>
      </c>
      <c r="C1717" s="15" t="str">
        <f>'Gene Table'!B1716</f>
        <v>H10</v>
      </c>
      <c r="D1717" s="16" t="str">
        <f>IF(SUM('Test Sample Data'!D$3:D$98)&gt;10,IF(AND(ISNUMBER('Test Sample Data'!D1716),'Test Sample Data'!D1716&lt;$B$1,'Test Sample Data'!D1716&gt;0),'Test Sample Data'!D1716,$B$1),"")</f>
        <v/>
      </c>
      <c r="E1717" s="17" t="str">
        <f>IF(SUM('Test Sample Data'!E$3:E$98)&gt;10,IF(AND(ISNUMBER('Test Sample Data'!E1716),'Test Sample Data'!E1716&lt;$B$1,'Test Sample Data'!E1716&gt;0),'Test Sample Data'!E1716,$B$1),"")</f>
        <v/>
      </c>
      <c r="F1717" s="17" t="str">
        <f>IF(SUM('Test Sample Data'!F$3:F$98)&gt;10,IF(AND(ISNUMBER('Test Sample Data'!F1716),'Test Sample Data'!F1716&lt;$B$1,'Test Sample Data'!F1716&gt;0),'Test Sample Data'!F1716,$B$1),"")</f>
        <v/>
      </c>
      <c r="G1717" s="17" t="str">
        <f>IF(SUM('Test Sample Data'!G$3:G$98)&gt;10,IF(AND(ISNUMBER('Test Sample Data'!G1716),'Test Sample Data'!G1716&lt;$B$1,'Test Sample Data'!G1716&gt;0),'Test Sample Data'!G1716,$B$1),"")</f>
        <v/>
      </c>
      <c r="H1717" s="17" t="str">
        <f>IF(SUM('Test Sample Data'!H$3:H$98)&gt;10,IF(AND(ISNUMBER('Test Sample Data'!H1716),'Test Sample Data'!H1716&lt;$B$1,'Test Sample Data'!H1716&gt;0),'Test Sample Data'!H1716,$B$1),"")</f>
        <v/>
      </c>
      <c r="I1717" s="17" t="str">
        <f>IF(SUM('Test Sample Data'!I$3:I$98)&gt;10,IF(AND(ISNUMBER('Test Sample Data'!I1716),'Test Sample Data'!I1716&lt;$B$1,'Test Sample Data'!I1716&gt;0),'Test Sample Data'!I1716,$B$1),"")</f>
        <v/>
      </c>
      <c r="J1717" s="17" t="str">
        <f>IF(SUM('Test Sample Data'!J$3:J$98)&gt;10,IF(AND(ISNUMBER('Test Sample Data'!J1716),'Test Sample Data'!J1716&lt;$B$1,'Test Sample Data'!J1716&gt;0),'Test Sample Data'!J1716,$B$1),"")</f>
        <v/>
      </c>
      <c r="K1717" s="17" t="str">
        <f>IF(SUM('Test Sample Data'!K$3:K$98)&gt;10,IF(AND(ISNUMBER('Test Sample Data'!K1716),'Test Sample Data'!K1716&lt;$B$1,'Test Sample Data'!K1716&gt;0),'Test Sample Data'!K1716,$B$1),"")</f>
        <v/>
      </c>
      <c r="L1717" s="17" t="str">
        <f>IF(SUM('Test Sample Data'!L$3:L$98)&gt;10,IF(AND(ISNUMBER('Test Sample Data'!L1716),'Test Sample Data'!L1716&lt;$B$1,'Test Sample Data'!L1716&gt;0),'Test Sample Data'!L1716,$B$1),"")</f>
        <v/>
      </c>
      <c r="M1717" s="17" t="str">
        <f>IF(SUM('Test Sample Data'!M$3:M$98)&gt;10,IF(AND(ISNUMBER('Test Sample Data'!M1716),'Test Sample Data'!M1716&lt;$B$1,'Test Sample Data'!M1716&gt;0),'Test Sample Data'!M1716,$B$1),"")</f>
        <v/>
      </c>
      <c r="N1717" s="17">
        <f>'Gene Table'!E1716</f>
        <v>0</v>
      </c>
      <c r="O1717" s="17" t="str">
        <f>'Gene Table'!B1716</f>
        <v>H10</v>
      </c>
      <c r="P1717" s="17" t="str">
        <f>IF(SUM('Control Sample Data'!D$3:D$98)&gt;10,IF(AND(ISNUMBER('Control Sample Data'!D1716),'Control Sample Data'!D1716&lt;$B$1,'Control Sample Data'!D1716&gt;0),'Control Sample Data'!D1716,$B$1),"")</f>
        <v/>
      </c>
      <c r="Q1717" s="17" t="str">
        <f>IF(SUM('Control Sample Data'!E$3:E$98)&gt;10,IF(AND(ISNUMBER('Control Sample Data'!E1716),'Control Sample Data'!E1716&lt;$B$1,'Control Sample Data'!E1716&gt;0),'Control Sample Data'!E1716,$B$1),"")</f>
        <v/>
      </c>
      <c r="R1717" s="17" t="str">
        <f>IF(SUM('Control Sample Data'!F$3:F$98)&gt;10,IF(AND(ISNUMBER('Control Sample Data'!F1716),'Control Sample Data'!F1716&lt;$B$1,'Control Sample Data'!F1716&gt;0),'Control Sample Data'!F1716,$B$1),"")</f>
        <v/>
      </c>
      <c r="S1717" s="17" t="str">
        <f>IF(SUM('Control Sample Data'!G$3:G$98)&gt;10,IF(AND(ISNUMBER('Control Sample Data'!G1716),'Control Sample Data'!G1716&lt;$B$1,'Control Sample Data'!G1716&gt;0),'Control Sample Data'!G1716,$B$1),"")</f>
        <v/>
      </c>
      <c r="T1717" s="17" t="str">
        <f>IF(SUM('Control Sample Data'!H$3:H$98)&gt;10,IF(AND(ISNUMBER('Control Sample Data'!H1716),'Control Sample Data'!H1716&lt;$B$1,'Control Sample Data'!H1716&gt;0),'Control Sample Data'!H1716,$B$1),"")</f>
        <v/>
      </c>
      <c r="U1717" s="17" t="str">
        <f>IF(SUM('Control Sample Data'!I$3:I$98)&gt;10,IF(AND(ISNUMBER('Control Sample Data'!I1716),'Control Sample Data'!I1716&lt;$B$1,'Control Sample Data'!I1716&gt;0),'Control Sample Data'!I1716,$B$1),"")</f>
        <v/>
      </c>
      <c r="V1717" s="17" t="str">
        <f>IF(SUM('Control Sample Data'!J$3:J$98)&gt;10,IF(AND(ISNUMBER('Control Sample Data'!J1716),'Control Sample Data'!J1716&lt;$B$1,'Control Sample Data'!J1716&gt;0),'Control Sample Data'!J1716,$B$1),"")</f>
        <v/>
      </c>
      <c r="W1717" s="17" t="str">
        <f>IF(SUM('Control Sample Data'!K$3:K$98)&gt;10,IF(AND(ISNUMBER('Control Sample Data'!K1716),'Control Sample Data'!K1716&lt;$B$1,'Control Sample Data'!K1716&gt;0),'Control Sample Data'!K1716,$B$1),"")</f>
        <v/>
      </c>
      <c r="X1717" s="17" t="str">
        <f>IF(SUM('Control Sample Data'!L$3:L$98)&gt;10,IF(AND(ISNUMBER('Control Sample Data'!L1716),'Control Sample Data'!L1716&lt;$B$1,'Control Sample Data'!L1716&gt;0),'Control Sample Data'!L1716,$B$1),"")</f>
        <v/>
      </c>
      <c r="Y1717" s="17" t="str">
        <f>IF(SUM('Control Sample Data'!M$3:M$98)&gt;10,IF(AND(ISNUMBER('Control Sample Data'!M1716),'Control Sample Data'!M1716&lt;$B$1,'Control Sample Data'!M1716&gt;0),'Control Sample Data'!M1716,$B$1),"")</f>
        <v/>
      </c>
      <c r="AT1717" s="36" t="str">
        <f t="shared" si="1128"/>
        <v/>
      </c>
      <c r="AU1717" s="36" t="str">
        <f t="shared" si="1129"/>
        <v/>
      </c>
      <c r="AV1717" s="36" t="str">
        <f t="shared" si="1130"/>
        <v/>
      </c>
      <c r="AW1717" s="36" t="str">
        <f t="shared" si="1131"/>
        <v/>
      </c>
      <c r="AX1717" s="36" t="str">
        <f t="shared" si="1132"/>
        <v/>
      </c>
      <c r="AY1717" s="36" t="str">
        <f t="shared" si="1133"/>
        <v/>
      </c>
      <c r="AZ1717" s="36" t="str">
        <f t="shared" si="1134"/>
        <v/>
      </c>
      <c r="BA1717" s="36" t="str">
        <f t="shared" si="1135"/>
        <v/>
      </c>
      <c r="BB1717" s="36" t="str">
        <f t="shared" si="1136"/>
        <v/>
      </c>
      <c r="BC1717" s="36" t="str">
        <f t="shared" si="1137"/>
        <v/>
      </c>
      <c r="BD1717" s="36" t="str">
        <f t="shared" si="1138"/>
        <v/>
      </c>
      <c r="BE1717" s="36" t="str">
        <f t="shared" si="1139"/>
        <v/>
      </c>
      <c r="BF1717" s="36" t="str">
        <f t="shared" si="1140"/>
        <v/>
      </c>
      <c r="BG1717" s="36" t="str">
        <f t="shared" si="1141"/>
        <v/>
      </c>
      <c r="BH1717" s="36" t="str">
        <f t="shared" si="1142"/>
        <v/>
      </c>
      <c r="BI1717" s="36" t="str">
        <f t="shared" si="1143"/>
        <v/>
      </c>
      <c r="BJ1717" s="36" t="str">
        <f t="shared" si="1144"/>
        <v/>
      </c>
      <c r="BK1717" s="36" t="str">
        <f t="shared" si="1145"/>
        <v/>
      </c>
      <c r="BL1717" s="36" t="str">
        <f t="shared" si="1146"/>
        <v/>
      </c>
      <c r="BM1717" s="36" t="str">
        <f t="shared" si="1147"/>
        <v/>
      </c>
      <c r="BN1717" s="38" t="e">
        <f t="shared" si="1106"/>
        <v>#DIV/0!</v>
      </c>
      <c r="BO1717" s="38" t="e">
        <f t="shared" si="1107"/>
        <v>#DIV/0!</v>
      </c>
      <c r="BP1717" s="39" t="str">
        <f t="shared" si="1108"/>
        <v/>
      </c>
      <c r="BQ1717" s="39" t="str">
        <f t="shared" si="1109"/>
        <v/>
      </c>
      <c r="BR1717" s="39" t="str">
        <f t="shared" si="1110"/>
        <v/>
      </c>
      <c r="BS1717" s="39" t="str">
        <f t="shared" si="1111"/>
        <v/>
      </c>
      <c r="BT1717" s="39" t="str">
        <f t="shared" si="1112"/>
        <v/>
      </c>
      <c r="BU1717" s="39" t="str">
        <f t="shared" si="1113"/>
        <v/>
      </c>
      <c r="BV1717" s="39" t="str">
        <f t="shared" si="1114"/>
        <v/>
      </c>
      <c r="BW1717" s="39" t="str">
        <f t="shared" si="1115"/>
        <v/>
      </c>
      <c r="BX1717" s="39" t="str">
        <f t="shared" si="1116"/>
        <v/>
      </c>
      <c r="BY1717" s="39" t="str">
        <f t="shared" si="1117"/>
        <v/>
      </c>
      <c r="BZ1717" s="39" t="str">
        <f t="shared" si="1118"/>
        <v/>
      </c>
      <c r="CA1717" s="39" t="str">
        <f t="shared" si="1119"/>
        <v/>
      </c>
      <c r="CB1717" s="39" t="str">
        <f t="shared" si="1120"/>
        <v/>
      </c>
      <c r="CC1717" s="39" t="str">
        <f t="shared" si="1121"/>
        <v/>
      </c>
      <c r="CD1717" s="39" t="str">
        <f t="shared" si="1122"/>
        <v/>
      </c>
      <c r="CE1717" s="39" t="str">
        <f t="shared" si="1123"/>
        <v/>
      </c>
      <c r="CF1717" s="39" t="str">
        <f t="shared" si="1124"/>
        <v/>
      </c>
      <c r="CG1717" s="39" t="str">
        <f t="shared" si="1125"/>
        <v/>
      </c>
      <c r="CH1717" s="39" t="str">
        <f t="shared" si="1126"/>
        <v/>
      </c>
      <c r="CI1717" s="39" t="str">
        <f t="shared" si="1127"/>
        <v/>
      </c>
    </row>
    <row r="1718" spans="1:87">
      <c r="A1718" s="18"/>
      <c r="B1718" s="15" t="str">
        <f>'Gene Table'!E1717</f>
        <v>hsa-miR-5684</v>
      </c>
      <c r="C1718" s="15" t="str">
        <f>'Gene Table'!B1717</f>
        <v>H11</v>
      </c>
      <c r="D1718" s="16" t="str">
        <f>IF(SUM('Test Sample Data'!D$3:D$98)&gt;10,IF(AND(ISNUMBER('Test Sample Data'!D1717),'Test Sample Data'!D1717&lt;$B$1,'Test Sample Data'!D1717&gt;0),'Test Sample Data'!D1717,$B$1),"")</f>
        <v/>
      </c>
      <c r="E1718" s="17" t="str">
        <f>IF(SUM('Test Sample Data'!E$3:E$98)&gt;10,IF(AND(ISNUMBER('Test Sample Data'!E1717),'Test Sample Data'!E1717&lt;$B$1,'Test Sample Data'!E1717&gt;0),'Test Sample Data'!E1717,$B$1),"")</f>
        <v/>
      </c>
      <c r="F1718" s="17" t="str">
        <f>IF(SUM('Test Sample Data'!F$3:F$98)&gt;10,IF(AND(ISNUMBER('Test Sample Data'!F1717),'Test Sample Data'!F1717&lt;$B$1,'Test Sample Data'!F1717&gt;0),'Test Sample Data'!F1717,$B$1),"")</f>
        <v/>
      </c>
      <c r="G1718" s="17" t="str">
        <f>IF(SUM('Test Sample Data'!G$3:G$98)&gt;10,IF(AND(ISNUMBER('Test Sample Data'!G1717),'Test Sample Data'!G1717&lt;$B$1,'Test Sample Data'!G1717&gt;0),'Test Sample Data'!G1717,$B$1),"")</f>
        <v/>
      </c>
      <c r="H1718" s="17" t="str">
        <f>IF(SUM('Test Sample Data'!H$3:H$98)&gt;10,IF(AND(ISNUMBER('Test Sample Data'!H1717),'Test Sample Data'!H1717&lt;$B$1,'Test Sample Data'!H1717&gt;0),'Test Sample Data'!H1717,$B$1),"")</f>
        <v/>
      </c>
      <c r="I1718" s="17" t="str">
        <f>IF(SUM('Test Sample Data'!I$3:I$98)&gt;10,IF(AND(ISNUMBER('Test Sample Data'!I1717),'Test Sample Data'!I1717&lt;$B$1,'Test Sample Data'!I1717&gt;0),'Test Sample Data'!I1717,$B$1),"")</f>
        <v/>
      </c>
      <c r="J1718" s="17" t="str">
        <f>IF(SUM('Test Sample Data'!J$3:J$98)&gt;10,IF(AND(ISNUMBER('Test Sample Data'!J1717),'Test Sample Data'!J1717&lt;$B$1,'Test Sample Data'!J1717&gt;0),'Test Sample Data'!J1717,$B$1),"")</f>
        <v/>
      </c>
      <c r="K1718" s="17" t="str">
        <f>IF(SUM('Test Sample Data'!K$3:K$98)&gt;10,IF(AND(ISNUMBER('Test Sample Data'!K1717),'Test Sample Data'!K1717&lt;$B$1,'Test Sample Data'!K1717&gt;0),'Test Sample Data'!K1717,$B$1),"")</f>
        <v/>
      </c>
      <c r="L1718" s="17" t="str">
        <f>IF(SUM('Test Sample Data'!L$3:L$98)&gt;10,IF(AND(ISNUMBER('Test Sample Data'!L1717),'Test Sample Data'!L1717&lt;$B$1,'Test Sample Data'!L1717&gt;0),'Test Sample Data'!L1717,$B$1),"")</f>
        <v/>
      </c>
      <c r="M1718" s="17" t="str">
        <f>IF(SUM('Test Sample Data'!M$3:M$98)&gt;10,IF(AND(ISNUMBER('Test Sample Data'!M1717),'Test Sample Data'!M1717&lt;$B$1,'Test Sample Data'!M1717&gt;0),'Test Sample Data'!M1717,$B$1),"")</f>
        <v/>
      </c>
      <c r="N1718" s="17" t="str">
        <f>'Gene Table'!E1717</f>
        <v>hsa-miR-5684</v>
      </c>
      <c r="O1718" s="17" t="str">
        <f>'Gene Table'!B1717</f>
        <v>H11</v>
      </c>
      <c r="P1718" s="17" t="str">
        <f>IF(SUM('Control Sample Data'!D$3:D$98)&gt;10,IF(AND(ISNUMBER('Control Sample Data'!D1717),'Control Sample Data'!D1717&lt;$B$1,'Control Sample Data'!D1717&gt;0),'Control Sample Data'!D1717,$B$1),"")</f>
        <v/>
      </c>
      <c r="Q1718" s="17" t="str">
        <f>IF(SUM('Control Sample Data'!E$3:E$98)&gt;10,IF(AND(ISNUMBER('Control Sample Data'!E1717),'Control Sample Data'!E1717&lt;$B$1,'Control Sample Data'!E1717&gt;0),'Control Sample Data'!E1717,$B$1),"")</f>
        <v/>
      </c>
      <c r="R1718" s="17" t="str">
        <f>IF(SUM('Control Sample Data'!F$3:F$98)&gt;10,IF(AND(ISNUMBER('Control Sample Data'!F1717),'Control Sample Data'!F1717&lt;$B$1,'Control Sample Data'!F1717&gt;0),'Control Sample Data'!F1717,$B$1),"")</f>
        <v/>
      </c>
      <c r="S1718" s="17" t="str">
        <f>IF(SUM('Control Sample Data'!G$3:G$98)&gt;10,IF(AND(ISNUMBER('Control Sample Data'!G1717),'Control Sample Data'!G1717&lt;$B$1,'Control Sample Data'!G1717&gt;0),'Control Sample Data'!G1717,$B$1),"")</f>
        <v/>
      </c>
      <c r="T1718" s="17" t="str">
        <f>IF(SUM('Control Sample Data'!H$3:H$98)&gt;10,IF(AND(ISNUMBER('Control Sample Data'!H1717),'Control Sample Data'!H1717&lt;$B$1,'Control Sample Data'!H1717&gt;0),'Control Sample Data'!H1717,$B$1),"")</f>
        <v/>
      </c>
      <c r="U1718" s="17" t="str">
        <f>IF(SUM('Control Sample Data'!I$3:I$98)&gt;10,IF(AND(ISNUMBER('Control Sample Data'!I1717),'Control Sample Data'!I1717&lt;$B$1,'Control Sample Data'!I1717&gt;0),'Control Sample Data'!I1717,$B$1),"")</f>
        <v/>
      </c>
      <c r="V1718" s="17" t="str">
        <f>IF(SUM('Control Sample Data'!J$3:J$98)&gt;10,IF(AND(ISNUMBER('Control Sample Data'!J1717),'Control Sample Data'!J1717&lt;$B$1,'Control Sample Data'!J1717&gt;0),'Control Sample Data'!J1717,$B$1),"")</f>
        <v/>
      </c>
      <c r="W1718" s="17" t="str">
        <f>IF(SUM('Control Sample Data'!K$3:K$98)&gt;10,IF(AND(ISNUMBER('Control Sample Data'!K1717),'Control Sample Data'!K1717&lt;$B$1,'Control Sample Data'!K1717&gt;0),'Control Sample Data'!K1717,$B$1),"")</f>
        <v/>
      </c>
      <c r="X1718" s="17" t="str">
        <f>IF(SUM('Control Sample Data'!L$3:L$98)&gt;10,IF(AND(ISNUMBER('Control Sample Data'!L1717),'Control Sample Data'!L1717&lt;$B$1,'Control Sample Data'!L1717&gt;0),'Control Sample Data'!L1717,$B$1),"")</f>
        <v/>
      </c>
      <c r="Y1718" s="17" t="str">
        <f>IF(SUM('Control Sample Data'!M$3:M$98)&gt;10,IF(AND(ISNUMBER('Control Sample Data'!M1717),'Control Sample Data'!M1717&lt;$B$1,'Control Sample Data'!M1717&gt;0),'Control Sample Data'!M1717,$B$1),"")</f>
        <v/>
      </c>
      <c r="AT1718" s="36" t="str">
        <f t="shared" si="1128"/>
        <v/>
      </c>
      <c r="AU1718" s="36" t="str">
        <f t="shared" si="1129"/>
        <v/>
      </c>
      <c r="AV1718" s="36" t="str">
        <f t="shared" si="1130"/>
        <v/>
      </c>
      <c r="AW1718" s="36" t="str">
        <f t="shared" si="1131"/>
        <v/>
      </c>
      <c r="AX1718" s="36" t="str">
        <f t="shared" si="1132"/>
        <v/>
      </c>
      <c r="AY1718" s="36" t="str">
        <f t="shared" si="1133"/>
        <v/>
      </c>
      <c r="AZ1718" s="36" t="str">
        <f t="shared" si="1134"/>
        <v/>
      </c>
      <c r="BA1718" s="36" t="str">
        <f t="shared" si="1135"/>
        <v/>
      </c>
      <c r="BB1718" s="36" t="str">
        <f t="shared" si="1136"/>
        <v/>
      </c>
      <c r="BC1718" s="36" t="str">
        <f t="shared" si="1137"/>
        <v/>
      </c>
      <c r="BD1718" s="36" t="str">
        <f t="shared" si="1138"/>
        <v/>
      </c>
      <c r="BE1718" s="36" t="str">
        <f t="shared" si="1139"/>
        <v/>
      </c>
      <c r="BF1718" s="36" t="str">
        <f t="shared" si="1140"/>
        <v/>
      </c>
      <c r="BG1718" s="36" t="str">
        <f t="shared" si="1141"/>
        <v/>
      </c>
      <c r="BH1718" s="36" t="str">
        <f t="shared" si="1142"/>
        <v/>
      </c>
      <c r="BI1718" s="36" t="str">
        <f t="shared" si="1143"/>
        <v/>
      </c>
      <c r="BJ1718" s="36" t="str">
        <f t="shared" si="1144"/>
        <v/>
      </c>
      <c r="BK1718" s="36" t="str">
        <f t="shared" si="1145"/>
        <v/>
      </c>
      <c r="BL1718" s="36" t="str">
        <f t="shared" si="1146"/>
        <v/>
      </c>
      <c r="BM1718" s="36" t="str">
        <f t="shared" si="1147"/>
        <v/>
      </c>
      <c r="BN1718" s="38" t="e">
        <f t="shared" si="1106"/>
        <v>#DIV/0!</v>
      </c>
      <c r="BO1718" s="38" t="e">
        <f t="shared" si="1107"/>
        <v>#DIV/0!</v>
      </c>
      <c r="BP1718" s="39" t="str">
        <f t="shared" si="1108"/>
        <v/>
      </c>
      <c r="BQ1718" s="39" t="str">
        <f t="shared" si="1109"/>
        <v/>
      </c>
      <c r="BR1718" s="39" t="str">
        <f t="shared" si="1110"/>
        <v/>
      </c>
      <c r="BS1718" s="39" t="str">
        <f t="shared" si="1111"/>
        <v/>
      </c>
      <c r="BT1718" s="39" t="str">
        <f t="shared" si="1112"/>
        <v/>
      </c>
      <c r="BU1718" s="39" t="str">
        <f t="shared" si="1113"/>
        <v/>
      </c>
      <c r="BV1718" s="39" t="str">
        <f t="shared" si="1114"/>
        <v/>
      </c>
      <c r="BW1718" s="39" t="str">
        <f t="shared" si="1115"/>
        <v/>
      </c>
      <c r="BX1718" s="39" t="str">
        <f t="shared" si="1116"/>
        <v/>
      </c>
      <c r="BY1718" s="39" t="str">
        <f t="shared" si="1117"/>
        <v/>
      </c>
      <c r="BZ1718" s="39" t="str">
        <f t="shared" si="1118"/>
        <v/>
      </c>
      <c r="CA1718" s="39" t="str">
        <f t="shared" si="1119"/>
        <v/>
      </c>
      <c r="CB1718" s="39" t="str">
        <f t="shared" si="1120"/>
        <v/>
      </c>
      <c r="CC1718" s="39" t="str">
        <f t="shared" si="1121"/>
        <v/>
      </c>
      <c r="CD1718" s="39" t="str">
        <f t="shared" si="1122"/>
        <v/>
      </c>
      <c r="CE1718" s="39" t="str">
        <f t="shared" si="1123"/>
        <v/>
      </c>
      <c r="CF1718" s="39" t="str">
        <f t="shared" si="1124"/>
        <v/>
      </c>
      <c r="CG1718" s="39" t="str">
        <f t="shared" si="1125"/>
        <v/>
      </c>
      <c r="CH1718" s="39" t="str">
        <f t="shared" si="1126"/>
        <v/>
      </c>
      <c r="CI1718" s="39" t="str">
        <f t="shared" si="1127"/>
        <v/>
      </c>
    </row>
    <row r="1719" spans="1:87">
      <c r="A1719" s="18"/>
      <c r="B1719" s="15">
        <f>'Gene Table'!E1718</f>
        <v>0</v>
      </c>
      <c r="C1719" s="15" t="str">
        <f>'Gene Table'!B1718</f>
        <v>H12</v>
      </c>
      <c r="D1719" s="16" t="str">
        <f>IF(SUM('Test Sample Data'!D$3:D$98)&gt;10,IF(AND(ISNUMBER('Test Sample Data'!D1718),'Test Sample Data'!D1718&lt;$B$1,'Test Sample Data'!D1718&gt;0),'Test Sample Data'!D1718,$B$1),"")</f>
        <v/>
      </c>
      <c r="E1719" s="17" t="str">
        <f>IF(SUM('Test Sample Data'!E$3:E$98)&gt;10,IF(AND(ISNUMBER('Test Sample Data'!E1718),'Test Sample Data'!E1718&lt;$B$1,'Test Sample Data'!E1718&gt;0),'Test Sample Data'!E1718,$B$1),"")</f>
        <v/>
      </c>
      <c r="F1719" s="17" t="str">
        <f>IF(SUM('Test Sample Data'!F$3:F$98)&gt;10,IF(AND(ISNUMBER('Test Sample Data'!F1718),'Test Sample Data'!F1718&lt;$B$1,'Test Sample Data'!F1718&gt;0),'Test Sample Data'!F1718,$B$1),"")</f>
        <v/>
      </c>
      <c r="G1719" s="17" t="str">
        <f>IF(SUM('Test Sample Data'!G$3:G$98)&gt;10,IF(AND(ISNUMBER('Test Sample Data'!G1718),'Test Sample Data'!G1718&lt;$B$1,'Test Sample Data'!G1718&gt;0),'Test Sample Data'!G1718,$B$1),"")</f>
        <v/>
      </c>
      <c r="H1719" s="17" t="str">
        <f>IF(SUM('Test Sample Data'!H$3:H$98)&gt;10,IF(AND(ISNUMBER('Test Sample Data'!H1718),'Test Sample Data'!H1718&lt;$B$1,'Test Sample Data'!H1718&gt;0),'Test Sample Data'!H1718,$B$1),"")</f>
        <v/>
      </c>
      <c r="I1719" s="17" t="str">
        <f>IF(SUM('Test Sample Data'!I$3:I$98)&gt;10,IF(AND(ISNUMBER('Test Sample Data'!I1718),'Test Sample Data'!I1718&lt;$B$1,'Test Sample Data'!I1718&gt;0),'Test Sample Data'!I1718,$B$1),"")</f>
        <v/>
      </c>
      <c r="J1719" s="17" t="str">
        <f>IF(SUM('Test Sample Data'!J$3:J$98)&gt;10,IF(AND(ISNUMBER('Test Sample Data'!J1718),'Test Sample Data'!J1718&lt;$B$1,'Test Sample Data'!J1718&gt;0),'Test Sample Data'!J1718,$B$1),"")</f>
        <v/>
      </c>
      <c r="K1719" s="17" t="str">
        <f>IF(SUM('Test Sample Data'!K$3:K$98)&gt;10,IF(AND(ISNUMBER('Test Sample Data'!K1718),'Test Sample Data'!K1718&lt;$B$1,'Test Sample Data'!K1718&gt;0),'Test Sample Data'!K1718,$B$1),"")</f>
        <v/>
      </c>
      <c r="L1719" s="17" t="str">
        <f>IF(SUM('Test Sample Data'!L$3:L$98)&gt;10,IF(AND(ISNUMBER('Test Sample Data'!L1718),'Test Sample Data'!L1718&lt;$B$1,'Test Sample Data'!L1718&gt;0),'Test Sample Data'!L1718,$B$1),"")</f>
        <v/>
      </c>
      <c r="M1719" s="17" t="str">
        <f>IF(SUM('Test Sample Data'!M$3:M$98)&gt;10,IF(AND(ISNUMBER('Test Sample Data'!M1718),'Test Sample Data'!M1718&lt;$B$1,'Test Sample Data'!M1718&gt;0),'Test Sample Data'!M1718,$B$1),"")</f>
        <v/>
      </c>
      <c r="N1719" s="17">
        <f>'Gene Table'!E1718</f>
        <v>0</v>
      </c>
      <c r="O1719" s="17" t="str">
        <f>'Gene Table'!B1718</f>
        <v>H12</v>
      </c>
      <c r="P1719" s="17" t="str">
        <f>IF(SUM('Control Sample Data'!D$3:D$98)&gt;10,IF(AND(ISNUMBER('Control Sample Data'!D1718),'Control Sample Data'!D1718&lt;$B$1,'Control Sample Data'!D1718&gt;0),'Control Sample Data'!D1718,$B$1),"")</f>
        <v/>
      </c>
      <c r="Q1719" s="17" t="str">
        <f>IF(SUM('Control Sample Data'!E$3:E$98)&gt;10,IF(AND(ISNUMBER('Control Sample Data'!E1718),'Control Sample Data'!E1718&lt;$B$1,'Control Sample Data'!E1718&gt;0),'Control Sample Data'!E1718,$B$1),"")</f>
        <v/>
      </c>
      <c r="R1719" s="17" t="str">
        <f>IF(SUM('Control Sample Data'!F$3:F$98)&gt;10,IF(AND(ISNUMBER('Control Sample Data'!F1718),'Control Sample Data'!F1718&lt;$B$1,'Control Sample Data'!F1718&gt;0),'Control Sample Data'!F1718,$B$1),"")</f>
        <v/>
      </c>
      <c r="S1719" s="17" t="str">
        <f>IF(SUM('Control Sample Data'!G$3:G$98)&gt;10,IF(AND(ISNUMBER('Control Sample Data'!G1718),'Control Sample Data'!G1718&lt;$B$1,'Control Sample Data'!G1718&gt;0),'Control Sample Data'!G1718,$B$1),"")</f>
        <v/>
      </c>
      <c r="T1719" s="17" t="str">
        <f>IF(SUM('Control Sample Data'!H$3:H$98)&gt;10,IF(AND(ISNUMBER('Control Sample Data'!H1718),'Control Sample Data'!H1718&lt;$B$1,'Control Sample Data'!H1718&gt;0),'Control Sample Data'!H1718,$B$1),"")</f>
        <v/>
      </c>
      <c r="U1719" s="17" t="str">
        <f>IF(SUM('Control Sample Data'!I$3:I$98)&gt;10,IF(AND(ISNUMBER('Control Sample Data'!I1718),'Control Sample Data'!I1718&lt;$B$1,'Control Sample Data'!I1718&gt;0),'Control Sample Data'!I1718,$B$1),"")</f>
        <v/>
      </c>
      <c r="V1719" s="17" t="str">
        <f>IF(SUM('Control Sample Data'!J$3:J$98)&gt;10,IF(AND(ISNUMBER('Control Sample Data'!J1718),'Control Sample Data'!J1718&lt;$B$1,'Control Sample Data'!J1718&gt;0),'Control Sample Data'!J1718,$B$1),"")</f>
        <v/>
      </c>
      <c r="W1719" s="17" t="str">
        <f>IF(SUM('Control Sample Data'!K$3:K$98)&gt;10,IF(AND(ISNUMBER('Control Sample Data'!K1718),'Control Sample Data'!K1718&lt;$B$1,'Control Sample Data'!K1718&gt;0),'Control Sample Data'!K1718,$B$1),"")</f>
        <v/>
      </c>
      <c r="X1719" s="17" t="str">
        <f>IF(SUM('Control Sample Data'!L$3:L$98)&gt;10,IF(AND(ISNUMBER('Control Sample Data'!L1718),'Control Sample Data'!L1718&lt;$B$1,'Control Sample Data'!L1718&gt;0),'Control Sample Data'!L1718,$B$1),"")</f>
        <v/>
      </c>
      <c r="Y1719" s="17" t="str">
        <f>IF(SUM('Control Sample Data'!M$3:M$98)&gt;10,IF(AND(ISNUMBER('Control Sample Data'!M1718),'Control Sample Data'!M1718&lt;$B$1,'Control Sample Data'!M1718&gt;0),'Control Sample Data'!M1718,$B$1),"")</f>
        <v/>
      </c>
      <c r="AT1719" s="36" t="str">
        <f t="shared" si="1128"/>
        <v/>
      </c>
      <c r="AU1719" s="36" t="str">
        <f t="shared" si="1129"/>
        <v/>
      </c>
      <c r="AV1719" s="36" t="str">
        <f t="shared" si="1130"/>
        <v/>
      </c>
      <c r="AW1719" s="36" t="str">
        <f t="shared" si="1131"/>
        <v/>
      </c>
      <c r="AX1719" s="36" t="str">
        <f t="shared" si="1132"/>
        <v/>
      </c>
      <c r="AY1719" s="36" t="str">
        <f t="shared" si="1133"/>
        <v/>
      </c>
      <c r="AZ1719" s="36" t="str">
        <f t="shared" si="1134"/>
        <v/>
      </c>
      <c r="BA1719" s="36" t="str">
        <f t="shared" si="1135"/>
        <v/>
      </c>
      <c r="BB1719" s="36" t="str">
        <f t="shared" si="1136"/>
        <v/>
      </c>
      <c r="BC1719" s="36" t="str">
        <f t="shared" si="1137"/>
        <v/>
      </c>
      <c r="BD1719" s="36" t="str">
        <f t="shared" si="1138"/>
        <v/>
      </c>
      <c r="BE1719" s="36" t="str">
        <f t="shared" si="1139"/>
        <v/>
      </c>
      <c r="BF1719" s="36" t="str">
        <f t="shared" si="1140"/>
        <v/>
      </c>
      <c r="BG1719" s="36" t="str">
        <f t="shared" si="1141"/>
        <v/>
      </c>
      <c r="BH1719" s="36" t="str">
        <f t="shared" si="1142"/>
        <v/>
      </c>
      <c r="BI1719" s="36" t="str">
        <f t="shared" si="1143"/>
        <v/>
      </c>
      <c r="BJ1719" s="36" t="str">
        <f t="shared" si="1144"/>
        <v/>
      </c>
      <c r="BK1719" s="36" t="str">
        <f t="shared" si="1145"/>
        <v/>
      </c>
      <c r="BL1719" s="36" t="str">
        <f t="shared" si="1146"/>
        <v/>
      </c>
      <c r="BM1719" s="36" t="str">
        <f t="shared" si="1147"/>
        <v/>
      </c>
      <c r="BN1719" s="38" t="e">
        <f t="shared" si="1106"/>
        <v>#DIV/0!</v>
      </c>
      <c r="BO1719" s="38" t="e">
        <f t="shared" si="1107"/>
        <v>#DIV/0!</v>
      </c>
      <c r="BP1719" s="39" t="str">
        <f t="shared" si="1108"/>
        <v/>
      </c>
      <c r="BQ1719" s="39" t="str">
        <f t="shared" si="1109"/>
        <v/>
      </c>
      <c r="BR1719" s="39" t="str">
        <f t="shared" si="1110"/>
        <v/>
      </c>
      <c r="BS1719" s="39" t="str">
        <f t="shared" si="1111"/>
        <v/>
      </c>
      <c r="BT1719" s="39" t="str">
        <f t="shared" si="1112"/>
        <v/>
      </c>
      <c r="BU1719" s="39" t="str">
        <f t="shared" si="1113"/>
        <v/>
      </c>
      <c r="BV1719" s="39" t="str">
        <f t="shared" si="1114"/>
        <v/>
      </c>
      <c r="BW1719" s="39" t="str">
        <f t="shared" si="1115"/>
        <v/>
      </c>
      <c r="BX1719" s="39" t="str">
        <f t="shared" si="1116"/>
        <v/>
      </c>
      <c r="BY1719" s="39" t="str">
        <f t="shared" si="1117"/>
        <v/>
      </c>
      <c r="BZ1719" s="39" t="str">
        <f t="shared" si="1118"/>
        <v/>
      </c>
      <c r="CA1719" s="39" t="str">
        <f t="shared" si="1119"/>
        <v/>
      </c>
      <c r="CB1719" s="39" t="str">
        <f t="shared" si="1120"/>
        <v/>
      </c>
      <c r="CC1719" s="39" t="str">
        <f t="shared" si="1121"/>
        <v/>
      </c>
      <c r="CD1719" s="39" t="str">
        <f t="shared" si="1122"/>
        <v/>
      </c>
      <c r="CE1719" s="39" t="str">
        <f t="shared" si="1123"/>
        <v/>
      </c>
      <c r="CF1719" s="39" t="str">
        <f t="shared" si="1124"/>
        <v/>
      </c>
      <c r="CG1719" s="39" t="str">
        <f t="shared" si="1125"/>
        <v/>
      </c>
      <c r="CH1719" s="39" t="str">
        <f t="shared" si="1126"/>
        <v/>
      </c>
      <c r="CI1719" s="39" t="str">
        <f t="shared" si="1127"/>
        <v/>
      </c>
    </row>
    <row r="1720" spans="1:87">
      <c r="A1720" s="18"/>
      <c r="B1720" s="15" t="str">
        <f>'Gene Table'!E1719</f>
        <v>hsa-miR-548ax</v>
      </c>
      <c r="C1720" s="15" t="str">
        <f>'Gene Table'!B1719</f>
        <v>H13</v>
      </c>
      <c r="D1720" s="16" t="str">
        <f>IF(SUM('Test Sample Data'!D$3:D$98)&gt;10,IF(AND(ISNUMBER('Test Sample Data'!D1719),'Test Sample Data'!D1719&lt;$B$1,'Test Sample Data'!D1719&gt;0),'Test Sample Data'!D1719,$B$1),"")</f>
        <v/>
      </c>
      <c r="E1720" s="17" t="str">
        <f>IF(SUM('Test Sample Data'!E$3:E$98)&gt;10,IF(AND(ISNUMBER('Test Sample Data'!E1719),'Test Sample Data'!E1719&lt;$B$1,'Test Sample Data'!E1719&gt;0),'Test Sample Data'!E1719,$B$1),"")</f>
        <v/>
      </c>
      <c r="F1720" s="17" t="str">
        <f>IF(SUM('Test Sample Data'!F$3:F$98)&gt;10,IF(AND(ISNUMBER('Test Sample Data'!F1719),'Test Sample Data'!F1719&lt;$B$1,'Test Sample Data'!F1719&gt;0),'Test Sample Data'!F1719,$B$1),"")</f>
        <v/>
      </c>
      <c r="G1720" s="17" t="str">
        <f>IF(SUM('Test Sample Data'!G$3:G$98)&gt;10,IF(AND(ISNUMBER('Test Sample Data'!G1719),'Test Sample Data'!G1719&lt;$B$1,'Test Sample Data'!G1719&gt;0),'Test Sample Data'!G1719,$B$1),"")</f>
        <v/>
      </c>
      <c r="H1720" s="17" t="str">
        <f>IF(SUM('Test Sample Data'!H$3:H$98)&gt;10,IF(AND(ISNUMBER('Test Sample Data'!H1719),'Test Sample Data'!H1719&lt;$B$1,'Test Sample Data'!H1719&gt;0),'Test Sample Data'!H1719,$B$1),"")</f>
        <v/>
      </c>
      <c r="I1720" s="17" t="str">
        <f>IF(SUM('Test Sample Data'!I$3:I$98)&gt;10,IF(AND(ISNUMBER('Test Sample Data'!I1719),'Test Sample Data'!I1719&lt;$B$1,'Test Sample Data'!I1719&gt;0),'Test Sample Data'!I1719,$B$1),"")</f>
        <v/>
      </c>
      <c r="J1720" s="17" t="str">
        <f>IF(SUM('Test Sample Data'!J$3:J$98)&gt;10,IF(AND(ISNUMBER('Test Sample Data'!J1719),'Test Sample Data'!J1719&lt;$B$1,'Test Sample Data'!J1719&gt;0),'Test Sample Data'!J1719,$B$1),"")</f>
        <v/>
      </c>
      <c r="K1720" s="17" t="str">
        <f>IF(SUM('Test Sample Data'!K$3:K$98)&gt;10,IF(AND(ISNUMBER('Test Sample Data'!K1719),'Test Sample Data'!K1719&lt;$B$1,'Test Sample Data'!K1719&gt;0),'Test Sample Data'!K1719,$B$1),"")</f>
        <v/>
      </c>
      <c r="L1720" s="17" t="str">
        <f>IF(SUM('Test Sample Data'!L$3:L$98)&gt;10,IF(AND(ISNUMBER('Test Sample Data'!L1719),'Test Sample Data'!L1719&lt;$B$1,'Test Sample Data'!L1719&gt;0),'Test Sample Data'!L1719,$B$1),"")</f>
        <v/>
      </c>
      <c r="M1720" s="17" t="str">
        <f>IF(SUM('Test Sample Data'!M$3:M$98)&gt;10,IF(AND(ISNUMBER('Test Sample Data'!M1719),'Test Sample Data'!M1719&lt;$B$1,'Test Sample Data'!M1719&gt;0),'Test Sample Data'!M1719,$B$1),"")</f>
        <v/>
      </c>
      <c r="N1720" s="17" t="str">
        <f>'Gene Table'!E1719</f>
        <v>hsa-miR-548ax</v>
      </c>
      <c r="O1720" s="17" t="str">
        <f>'Gene Table'!B1719</f>
        <v>H13</v>
      </c>
      <c r="P1720" s="17" t="str">
        <f>IF(SUM('Control Sample Data'!D$3:D$98)&gt;10,IF(AND(ISNUMBER('Control Sample Data'!D1719),'Control Sample Data'!D1719&lt;$B$1,'Control Sample Data'!D1719&gt;0),'Control Sample Data'!D1719,$B$1),"")</f>
        <v/>
      </c>
      <c r="Q1720" s="17" t="str">
        <f>IF(SUM('Control Sample Data'!E$3:E$98)&gt;10,IF(AND(ISNUMBER('Control Sample Data'!E1719),'Control Sample Data'!E1719&lt;$B$1,'Control Sample Data'!E1719&gt;0),'Control Sample Data'!E1719,$B$1),"")</f>
        <v/>
      </c>
      <c r="R1720" s="17" t="str">
        <f>IF(SUM('Control Sample Data'!F$3:F$98)&gt;10,IF(AND(ISNUMBER('Control Sample Data'!F1719),'Control Sample Data'!F1719&lt;$B$1,'Control Sample Data'!F1719&gt;0),'Control Sample Data'!F1719,$B$1),"")</f>
        <v/>
      </c>
      <c r="S1720" s="17" t="str">
        <f>IF(SUM('Control Sample Data'!G$3:G$98)&gt;10,IF(AND(ISNUMBER('Control Sample Data'!G1719),'Control Sample Data'!G1719&lt;$B$1,'Control Sample Data'!G1719&gt;0),'Control Sample Data'!G1719,$B$1),"")</f>
        <v/>
      </c>
      <c r="T1720" s="17" t="str">
        <f>IF(SUM('Control Sample Data'!H$3:H$98)&gt;10,IF(AND(ISNUMBER('Control Sample Data'!H1719),'Control Sample Data'!H1719&lt;$B$1,'Control Sample Data'!H1719&gt;0),'Control Sample Data'!H1719,$B$1),"")</f>
        <v/>
      </c>
      <c r="U1720" s="17" t="str">
        <f>IF(SUM('Control Sample Data'!I$3:I$98)&gt;10,IF(AND(ISNUMBER('Control Sample Data'!I1719),'Control Sample Data'!I1719&lt;$B$1,'Control Sample Data'!I1719&gt;0),'Control Sample Data'!I1719,$B$1),"")</f>
        <v/>
      </c>
      <c r="V1720" s="17" t="str">
        <f>IF(SUM('Control Sample Data'!J$3:J$98)&gt;10,IF(AND(ISNUMBER('Control Sample Data'!J1719),'Control Sample Data'!J1719&lt;$B$1,'Control Sample Data'!J1719&gt;0),'Control Sample Data'!J1719,$B$1),"")</f>
        <v/>
      </c>
      <c r="W1720" s="17" t="str">
        <f>IF(SUM('Control Sample Data'!K$3:K$98)&gt;10,IF(AND(ISNUMBER('Control Sample Data'!K1719),'Control Sample Data'!K1719&lt;$B$1,'Control Sample Data'!K1719&gt;0),'Control Sample Data'!K1719,$B$1),"")</f>
        <v/>
      </c>
      <c r="X1720" s="17" t="str">
        <f>IF(SUM('Control Sample Data'!L$3:L$98)&gt;10,IF(AND(ISNUMBER('Control Sample Data'!L1719),'Control Sample Data'!L1719&lt;$B$1,'Control Sample Data'!L1719&gt;0),'Control Sample Data'!L1719,$B$1),"")</f>
        <v/>
      </c>
      <c r="Y1720" s="17" t="str">
        <f>IF(SUM('Control Sample Data'!M$3:M$98)&gt;10,IF(AND(ISNUMBER('Control Sample Data'!M1719),'Control Sample Data'!M1719&lt;$B$1,'Control Sample Data'!M1719&gt;0),'Control Sample Data'!M1719,$B$1),"")</f>
        <v/>
      </c>
      <c r="AT1720" s="36" t="str">
        <f t="shared" si="1128"/>
        <v/>
      </c>
      <c r="AU1720" s="36" t="str">
        <f t="shared" si="1129"/>
        <v/>
      </c>
      <c r="AV1720" s="36" t="str">
        <f t="shared" si="1130"/>
        <v/>
      </c>
      <c r="AW1720" s="36" t="str">
        <f t="shared" si="1131"/>
        <v/>
      </c>
      <c r="AX1720" s="36" t="str">
        <f t="shared" si="1132"/>
        <v/>
      </c>
      <c r="AY1720" s="36" t="str">
        <f t="shared" si="1133"/>
        <v/>
      </c>
      <c r="AZ1720" s="36" t="str">
        <f t="shared" si="1134"/>
        <v/>
      </c>
      <c r="BA1720" s="36" t="str">
        <f t="shared" si="1135"/>
        <v/>
      </c>
      <c r="BB1720" s="36" t="str">
        <f t="shared" si="1136"/>
        <v/>
      </c>
      <c r="BC1720" s="36" t="str">
        <f t="shared" si="1137"/>
        <v/>
      </c>
      <c r="BD1720" s="36" t="str">
        <f t="shared" si="1138"/>
        <v/>
      </c>
      <c r="BE1720" s="36" t="str">
        <f t="shared" si="1139"/>
        <v/>
      </c>
      <c r="BF1720" s="36" t="str">
        <f t="shared" si="1140"/>
        <v/>
      </c>
      <c r="BG1720" s="36" t="str">
        <f t="shared" si="1141"/>
        <v/>
      </c>
      <c r="BH1720" s="36" t="str">
        <f t="shared" si="1142"/>
        <v/>
      </c>
      <c r="BI1720" s="36" t="str">
        <f t="shared" si="1143"/>
        <v/>
      </c>
      <c r="BJ1720" s="36" t="str">
        <f t="shared" si="1144"/>
        <v/>
      </c>
      <c r="BK1720" s="36" t="str">
        <f t="shared" si="1145"/>
        <v/>
      </c>
      <c r="BL1720" s="36" t="str">
        <f t="shared" si="1146"/>
        <v/>
      </c>
      <c r="BM1720" s="36" t="str">
        <f t="shared" si="1147"/>
        <v/>
      </c>
      <c r="BN1720" s="38" t="e">
        <f t="shared" si="1106"/>
        <v>#DIV/0!</v>
      </c>
      <c r="BO1720" s="38" t="e">
        <f t="shared" si="1107"/>
        <v>#DIV/0!</v>
      </c>
      <c r="BP1720" s="39" t="str">
        <f t="shared" si="1108"/>
        <v/>
      </c>
      <c r="BQ1720" s="39" t="str">
        <f t="shared" si="1109"/>
        <v/>
      </c>
      <c r="BR1720" s="39" t="str">
        <f t="shared" si="1110"/>
        <v/>
      </c>
      <c r="BS1720" s="39" t="str">
        <f t="shared" si="1111"/>
        <v/>
      </c>
      <c r="BT1720" s="39" t="str">
        <f t="shared" si="1112"/>
        <v/>
      </c>
      <c r="BU1720" s="39" t="str">
        <f t="shared" si="1113"/>
        <v/>
      </c>
      <c r="BV1720" s="39" t="str">
        <f t="shared" si="1114"/>
        <v/>
      </c>
      <c r="BW1720" s="39" t="str">
        <f t="shared" si="1115"/>
        <v/>
      </c>
      <c r="BX1720" s="39" t="str">
        <f t="shared" si="1116"/>
        <v/>
      </c>
      <c r="BY1720" s="39" t="str">
        <f t="shared" si="1117"/>
        <v/>
      </c>
      <c r="BZ1720" s="39" t="str">
        <f t="shared" si="1118"/>
        <v/>
      </c>
      <c r="CA1720" s="39" t="str">
        <f t="shared" si="1119"/>
        <v/>
      </c>
      <c r="CB1720" s="39" t="str">
        <f t="shared" si="1120"/>
        <v/>
      </c>
      <c r="CC1720" s="39" t="str">
        <f t="shared" si="1121"/>
        <v/>
      </c>
      <c r="CD1720" s="39" t="str">
        <f t="shared" si="1122"/>
        <v/>
      </c>
      <c r="CE1720" s="39" t="str">
        <f t="shared" si="1123"/>
        <v/>
      </c>
      <c r="CF1720" s="39" t="str">
        <f t="shared" si="1124"/>
        <v/>
      </c>
      <c r="CG1720" s="39" t="str">
        <f t="shared" si="1125"/>
        <v/>
      </c>
      <c r="CH1720" s="39" t="str">
        <f t="shared" si="1126"/>
        <v/>
      </c>
      <c r="CI1720" s="39" t="str">
        <f t="shared" si="1127"/>
        <v/>
      </c>
    </row>
    <row r="1721" spans="1:87">
      <c r="A1721" s="18"/>
      <c r="B1721" s="15">
        <f>'Gene Table'!E1720</f>
        <v>0</v>
      </c>
      <c r="C1721" s="15" t="str">
        <f>'Gene Table'!B1720</f>
        <v>H14</v>
      </c>
      <c r="D1721" s="16" t="str">
        <f>IF(SUM('Test Sample Data'!D$3:D$98)&gt;10,IF(AND(ISNUMBER('Test Sample Data'!D1720),'Test Sample Data'!D1720&lt;$B$1,'Test Sample Data'!D1720&gt;0),'Test Sample Data'!D1720,$B$1),"")</f>
        <v/>
      </c>
      <c r="E1721" s="17" t="str">
        <f>IF(SUM('Test Sample Data'!E$3:E$98)&gt;10,IF(AND(ISNUMBER('Test Sample Data'!E1720),'Test Sample Data'!E1720&lt;$B$1,'Test Sample Data'!E1720&gt;0),'Test Sample Data'!E1720,$B$1),"")</f>
        <v/>
      </c>
      <c r="F1721" s="17" t="str">
        <f>IF(SUM('Test Sample Data'!F$3:F$98)&gt;10,IF(AND(ISNUMBER('Test Sample Data'!F1720),'Test Sample Data'!F1720&lt;$B$1,'Test Sample Data'!F1720&gt;0),'Test Sample Data'!F1720,$B$1),"")</f>
        <v/>
      </c>
      <c r="G1721" s="17" t="str">
        <f>IF(SUM('Test Sample Data'!G$3:G$98)&gt;10,IF(AND(ISNUMBER('Test Sample Data'!G1720),'Test Sample Data'!G1720&lt;$B$1,'Test Sample Data'!G1720&gt;0),'Test Sample Data'!G1720,$B$1),"")</f>
        <v/>
      </c>
      <c r="H1721" s="17" t="str">
        <f>IF(SUM('Test Sample Data'!H$3:H$98)&gt;10,IF(AND(ISNUMBER('Test Sample Data'!H1720),'Test Sample Data'!H1720&lt;$B$1,'Test Sample Data'!H1720&gt;0),'Test Sample Data'!H1720,$B$1),"")</f>
        <v/>
      </c>
      <c r="I1721" s="17" t="str">
        <f>IF(SUM('Test Sample Data'!I$3:I$98)&gt;10,IF(AND(ISNUMBER('Test Sample Data'!I1720),'Test Sample Data'!I1720&lt;$B$1,'Test Sample Data'!I1720&gt;0),'Test Sample Data'!I1720,$B$1),"")</f>
        <v/>
      </c>
      <c r="J1721" s="17" t="str">
        <f>IF(SUM('Test Sample Data'!J$3:J$98)&gt;10,IF(AND(ISNUMBER('Test Sample Data'!J1720),'Test Sample Data'!J1720&lt;$B$1,'Test Sample Data'!J1720&gt;0),'Test Sample Data'!J1720,$B$1),"")</f>
        <v/>
      </c>
      <c r="K1721" s="17" t="str">
        <f>IF(SUM('Test Sample Data'!K$3:K$98)&gt;10,IF(AND(ISNUMBER('Test Sample Data'!K1720),'Test Sample Data'!K1720&lt;$B$1,'Test Sample Data'!K1720&gt;0),'Test Sample Data'!K1720,$B$1),"")</f>
        <v/>
      </c>
      <c r="L1721" s="17" t="str">
        <f>IF(SUM('Test Sample Data'!L$3:L$98)&gt;10,IF(AND(ISNUMBER('Test Sample Data'!L1720),'Test Sample Data'!L1720&lt;$B$1,'Test Sample Data'!L1720&gt;0),'Test Sample Data'!L1720,$B$1),"")</f>
        <v/>
      </c>
      <c r="M1721" s="17" t="str">
        <f>IF(SUM('Test Sample Data'!M$3:M$98)&gt;10,IF(AND(ISNUMBER('Test Sample Data'!M1720),'Test Sample Data'!M1720&lt;$B$1,'Test Sample Data'!M1720&gt;0),'Test Sample Data'!M1720,$B$1),"")</f>
        <v/>
      </c>
      <c r="N1721" s="17">
        <f>'Gene Table'!E1720</f>
        <v>0</v>
      </c>
      <c r="O1721" s="17" t="str">
        <f>'Gene Table'!B1720</f>
        <v>H14</v>
      </c>
      <c r="P1721" s="17" t="str">
        <f>IF(SUM('Control Sample Data'!D$3:D$98)&gt;10,IF(AND(ISNUMBER('Control Sample Data'!D1720),'Control Sample Data'!D1720&lt;$B$1,'Control Sample Data'!D1720&gt;0),'Control Sample Data'!D1720,$B$1),"")</f>
        <v/>
      </c>
      <c r="Q1721" s="17" t="str">
        <f>IF(SUM('Control Sample Data'!E$3:E$98)&gt;10,IF(AND(ISNUMBER('Control Sample Data'!E1720),'Control Sample Data'!E1720&lt;$B$1,'Control Sample Data'!E1720&gt;0),'Control Sample Data'!E1720,$B$1),"")</f>
        <v/>
      </c>
      <c r="R1721" s="17" t="str">
        <f>IF(SUM('Control Sample Data'!F$3:F$98)&gt;10,IF(AND(ISNUMBER('Control Sample Data'!F1720),'Control Sample Data'!F1720&lt;$B$1,'Control Sample Data'!F1720&gt;0),'Control Sample Data'!F1720,$B$1),"")</f>
        <v/>
      </c>
      <c r="S1721" s="17" t="str">
        <f>IF(SUM('Control Sample Data'!G$3:G$98)&gt;10,IF(AND(ISNUMBER('Control Sample Data'!G1720),'Control Sample Data'!G1720&lt;$B$1,'Control Sample Data'!G1720&gt;0),'Control Sample Data'!G1720,$B$1),"")</f>
        <v/>
      </c>
      <c r="T1721" s="17" t="str">
        <f>IF(SUM('Control Sample Data'!H$3:H$98)&gt;10,IF(AND(ISNUMBER('Control Sample Data'!H1720),'Control Sample Data'!H1720&lt;$B$1,'Control Sample Data'!H1720&gt;0),'Control Sample Data'!H1720,$B$1),"")</f>
        <v/>
      </c>
      <c r="U1721" s="17" t="str">
        <f>IF(SUM('Control Sample Data'!I$3:I$98)&gt;10,IF(AND(ISNUMBER('Control Sample Data'!I1720),'Control Sample Data'!I1720&lt;$B$1,'Control Sample Data'!I1720&gt;0),'Control Sample Data'!I1720,$B$1),"")</f>
        <v/>
      </c>
      <c r="V1721" s="17" t="str">
        <f>IF(SUM('Control Sample Data'!J$3:J$98)&gt;10,IF(AND(ISNUMBER('Control Sample Data'!J1720),'Control Sample Data'!J1720&lt;$B$1,'Control Sample Data'!J1720&gt;0),'Control Sample Data'!J1720,$B$1),"")</f>
        <v/>
      </c>
      <c r="W1721" s="17" t="str">
        <f>IF(SUM('Control Sample Data'!K$3:K$98)&gt;10,IF(AND(ISNUMBER('Control Sample Data'!K1720),'Control Sample Data'!K1720&lt;$B$1,'Control Sample Data'!K1720&gt;0),'Control Sample Data'!K1720,$B$1),"")</f>
        <v/>
      </c>
      <c r="X1721" s="17" t="str">
        <f>IF(SUM('Control Sample Data'!L$3:L$98)&gt;10,IF(AND(ISNUMBER('Control Sample Data'!L1720),'Control Sample Data'!L1720&lt;$B$1,'Control Sample Data'!L1720&gt;0),'Control Sample Data'!L1720,$B$1),"")</f>
        <v/>
      </c>
      <c r="Y1721" s="17" t="str">
        <f>IF(SUM('Control Sample Data'!M$3:M$98)&gt;10,IF(AND(ISNUMBER('Control Sample Data'!M1720),'Control Sample Data'!M1720&lt;$B$1,'Control Sample Data'!M1720&gt;0),'Control Sample Data'!M1720,$B$1),"")</f>
        <v/>
      </c>
      <c r="AT1721" s="36" t="str">
        <f t="shared" si="1128"/>
        <v/>
      </c>
      <c r="AU1721" s="36" t="str">
        <f t="shared" si="1129"/>
        <v/>
      </c>
      <c r="AV1721" s="36" t="str">
        <f t="shared" si="1130"/>
        <v/>
      </c>
      <c r="AW1721" s="36" t="str">
        <f t="shared" si="1131"/>
        <v/>
      </c>
      <c r="AX1721" s="36" t="str">
        <f t="shared" si="1132"/>
        <v/>
      </c>
      <c r="AY1721" s="36" t="str">
        <f t="shared" si="1133"/>
        <v/>
      </c>
      <c r="AZ1721" s="36" t="str">
        <f t="shared" si="1134"/>
        <v/>
      </c>
      <c r="BA1721" s="36" t="str">
        <f t="shared" si="1135"/>
        <v/>
      </c>
      <c r="BB1721" s="36" t="str">
        <f t="shared" si="1136"/>
        <v/>
      </c>
      <c r="BC1721" s="36" t="str">
        <f t="shared" si="1137"/>
        <v/>
      </c>
      <c r="BD1721" s="36" t="str">
        <f t="shared" si="1138"/>
        <v/>
      </c>
      <c r="BE1721" s="36" t="str">
        <f t="shared" si="1139"/>
        <v/>
      </c>
      <c r="BF1721" s="36" t="str">
        <f t="shared" si="1140"/>
        <v/>
      </c>
      <c r="BG1721" s="36" t="str">
        <f t="shared" si="1141"/>
        <v/>
      </c>
      <c r="BH1721" s="36" t="str">
        <f t="shared" si="1142"/>
        <v/>
      </c>
      <c r="BI1721" s="36" t="str">
        <f t="shared" si="1143"/>
        <v/>
      </c>
      <c r="BJ1721" s="36" t="str">
        <f t="shared" si="1144"/>
        <v/>
      </c>
      <c r="BK1721" s="36" t="str">
        <f t="shared" si="1145"/>
        <v/>
      </c>
      <c r="BL1721" s="36" t="str">
        <f t="shared" si="1146"/>
        <v/>
      </c>
      <c r="BM1721" s="36" t="str">
        <f t="shared" si="1147"/>
        <v/>
      </c>
      <c r="BN1721" s="38" t="e">
        <f t="shared" si="1106"/>
        <v>#DIV/0!</v>
      </c>
      <c r="BO1721" s="38" t="e">
        <f t="shared" si="1107"/>
        <v>#DIV/0!</v>
      </c>
      <c r="BP1721" s="39" t="str">
        <f t="shared" si="1108"/>
        <v/>
      </c>
      <c r="BQ1721" s="39" t="str">
        <f t="shared" si="1109"/>
        <v/>
      </c>
      <c r="BR1721" s="39" t="str">
        <f t="shared" si="1110"/>
        <v/>
      </c>
      <c r="BS1721" s="39" t="str">
        <f t="shared" si="1111"/>
        <v/>
      </c>
      <c r="BT1721" s="39" t="str">
        <f t="shared" si="1112"/>
        <v/>
      </c>
      <c r="BU1721" s="39" t="str">
        <f t="shared" si="1113"/>
        <v/>
      </c>
      <c r="BV1721" s="39" t="str">
        <f t="shared" si="1114"/>
        <v/>
      </c>
      <c r="BW1721" s="39" t="str">
        <f t="shared" si="1115"/>
        <v/>
      </c>
      <c r="BX1721" s="39" t="str">
        <f t="shared" si="1116"/>
        <v/>
      </c>
      <c r="BY1721" s="39" t="str">
        <f t="shared" si="1117"/>
        <v/>
      </c>
      <c r="BZ1721" s="39" t="str">
        <f t="shared" si="1118"/>
        <v/>
      </c>
      <c r="CA1721" s="39" t="str">
        <f t="shared" si="1119"/>
        <v/>
      </c>
      <c r="CB1721" s="39" t="str">
        <f t="shared" si="1120"/>
        <v/>
      </c>
      <c r="CC1721" s="39" t="str">
        <f t="shared" si="1121"/>
        <v/>
      </c>
      <c r="CD1721" s="39" t="str">
        <f t="shared" si="1122"/>
        <v/>
      </c>
      <c r="CE1721" s="39" t="str">
        <f t="shared" si="1123"/>
        <v/>
      </c>
      <c r="CF1721" s="39" t="str">
        <f t="shared" si="1124"/>
        <v/>
      </c>
      <c r="CG1721" s="39" t="str">
        <f t="shared" si="1125"/>
        <v/>
      </c>
      <c r="CH1721" s="39" t="str">
        <f t="shared" si="1126"/>
        <v/>
      </c>
      <c r="CI1721" s="39" t="str">
        <f t="shared" si="1127"/>
        <v/>
      </c>
    </row>
    <row r="1722" spans="1:87">
      <c r="A1722" s="18"/>
      <c r="B1722" s="15" t="str">
        <f>'Gene Table'!E1721</f>
        <v>hsa-miR-5685</v>
      </c>
      <c r="C1722" s="15" t="str">
        <f>'Gene Table'!B1721</f>
        <v>H15</v>
      </c>
      <c r="D1722" s="16" t="str">
        <f>IF(SUM('Test Sample Data'!D$3:D$98)&gt;10,IF(AND(ISNUMBER('Test Sample Data'!D1721),'Test Sample Data'!D1721&lt;$B$1,'Test Sample Data'!D1721&gt;0),'Test Sample Data'!D1721,$B$1),"")</f>
        <v/>
      </c>
      <c r="E1722" s="17" t="str">
        <f>IF(SUM('Test Sample Data'!E$3:E$98)&gt;10,IF(AND(ISNUMBER('Test Sample Data'!E1721),'Test Sample Data'!E1721&lt;$B$1,'Test Sample Data'!E1721&gt;0),'Test Sample Data'!E1721,$B$1),"")</f>
        <v/>
      </c>
      <c r="F1722" s="17" t="str">
        <f>IF(SUM('Test Sample Data'!F$3:F$98)&gt;10,IF(AND(ISNUMBER('Test Sample Data'!F1721),'Test Sample Data'!F1721&lt;$B$1,'Test Sample Data'!F1721&gt;0),'Test Sample Data'!F1721,$B$1),"")</f>
        <v/>
      </c>
      <c r="G1722" s="17" t="str">
        <f>IF(SUM('Test Sample Data'!G$3:G$98)&gt;10,IF(AND(ISNUMBER('Test Sample Data'!G1721),'Test Sample Data'!G1721&lt;$B$1,'Test Sample Data'!G1721&gt;0),'Test Sample Data'!G1721,$B$1),"")</f>
        <v/>
      </c>
      <c r="H1722" s="17" t="str">
        <f>IF(SUM('Test Sample Data'!H$3:H$98)&gt;10,IF(AND(ISNUMBER('Test Sample Data'!H1721),'Test Sample Data'!H1721&lt;$B$1,'Test Sample Data'!H1721&gt;0),'Test Sample Data'!H1721,$B$1),"")</f>
        <v/>
      </c>
      <c r="I1722" s="17" t="str">
        <f>IF(SUM('Test Sample Data'!I$3:I$98)&gt;10,IF(AND(ISNUMBER('Test Sample Data'!I1721),'Test Sample Data'!I1721&lt;$B$1,'Test Sample Data'!I1721&gt;0),'Test Sample Data'!I1721,$B$1),"")</f>
        <v/>
      </c>
      <c r="J1722" s="17" t="str">
        <f>IF(SUM('Test Sample Data'!J$3:J$98)&gt;10,IF(AND(ISNUMBER('Test Sample Data'!J1721),'Test Sample Data'!J1721&lt;$B$1,'Test Sample Data'!J1721&gt;0),'Test Sample Data'!J1721,$B$1),"")</f>
        <v/>
      </c>
      <c r="K1722" s="17" t="str">
        <f>IF(SUM('Test Sample Data'!K$3:K$98)&gt;10,IF(AND(ISNUMBER('Test Sample Data'!K1721),'Test Sample Data'!K1721&lt;$B$1,'Test Sample Data'!K1721&gt;0),'Test Sample Data'!K1721,$B$1),"")</f>
        <v/>
      </c>
      <c r="L1722" s="17" t="str">
        <f>IF(SUM('Test Sample Data'!L$3:L$98)&gt;10,IF(AND(ISNUMBER('Test Sample Data'!L1721),'Test Sample Data'!L1721&lt;$B$1,'Test Sample Data'!L1721&gt;0),'Test Sample Data'!L1721,$B$1),"")</f>
        <v/>
      </c>
      <c r="M1722" s="17" t="str">
        <f>IF(SUM('Test Sample Data'!M$3:M$98)&gt;10,IF(AND(ISNUMBER('Test Sample Data'!M1721),'Test Sample Data'!M1721&lt;$B$1,'Test Sample Data'!M1721&gt;0),'Test Sample Data'!M1721,$B$1),"")</f>
        <v/>
      </c>
      <c r="N1722" s="17" t="str">
        <f>'Gene Table'!E1721</f>
        <v>hsa-miR-5685</v>
      </c>
      <c r="O1722" s="17" t="str">
        <f>'Gene Table'!B1721</f>
        <v>H15</v>
      </c>
      <c r="P1722" s="17" t="str">
        <f>IF(SUM('Control Sample Data'!D$3:D$98)&gt;10,IF(AND(ISNUMBER('Control Sample Data'!D1721),'Control Sample Data'!D1721&lt;$B$1,'Control Sample Data'!D1721&gt;0),'Control Sample Data'!D1721,$B$1),"")</f>
        <v/>
      </c>
      <c r="Q1722" s="17" t="str">
        <f>IF(SUM('Control Sample Data'!E$3:E$98)&gt;10,IF(AND(ISNUMBER('Control Sample Data'!E1721),'Control Sample Data'!E1721&lt;$B$1,'Control Sample Data'!E1721&gt;0),'Control Sample Data'!E1721,$B$1),"")</f>
        <v/>
      </c>
      <c r="R1722" s="17" t="str">
        <f>IF(SUM('Control Sample Data'!F$3:F$98)&gt;10,IF(AND(ISNUMBER('Control Sample Data'!F1721),'Control Sample Data'!F1721&lt;$B$1,'Control Sample Data'!F1721&gt;0),'Control Sample Data'!F1721,$B$1),"")</f>
        <v/>
      </c>
      <c r="S1722" s="17" t="str">
        <f>IF(SUM('Control Sample Data'!G$3:G$98)&gt;10,IF(AND(ISNUMBER('Control Sample Data'!G1721),'Control Sample Data'!G1721&lt;$B$1,'Control Sample Data'!G1721&gt;0),'Control Sample Data'!G1721,$B$1),"")</f>
        <v/>
      </c>
      <c r="T1722" s="17" t="str">
        <f>IF(SUM('Control Sample Data'!H$3:H$98)&gt;10,IF(AND(ISNUMBER('Control Sample Data'!H1721),'Control Sample Data'!H1721&lt;$B$1,'Control Sample Data'!H1721&gt;0),'Control Sample Data'!H1721,$B$1),"")</f>
        <v/>
      </c>
      <c r="U1722" s="17" t="str">
        <f>IF(SUM('Control Sample Data'!I$3:I$98)&gt;10,IF(AND(ISNUMBER('Control Sample Data'!I1721),'Control Sample Data'!I1721&lt;$B$1,'Control Sample Data'!I1721&gt;0),'Control Sample Data'!I1721,$B$1),"")</f>
        <v/>
      </c>
      <c r="V1722" s="17" t="str">
        <f>IF(SUM('Control Sample Data'!J$3:J$98)&gt;10,IF(AND(ISNUMBER('Control Sample Data'!J1721),'Control Sample Data'!J1721&lt;$B$1,'Control Sample Data'!J1721&gt;0),'Control Sample Data'!J1721,$B$1),"")</f>
        <v/>
      </c>
      <c r="W1722" s="17" t="str">
        <f>IF(SUM('Control Sample Data'!K$3:K$98)&gt;10,IF(AND(ISNUMBER('Control Sample Data'!K1721),'Control Sample Data'!K1721&lt;$B$1,'Control Sample Data'!K1721&gt;0),'Control Sample Data'!K1721,$B$1),"")</f>
        <v/>
      </c>
      <c r="X1722" s="17" t="str">
        <f>IF(SUM('Control Sample Data'!L$3:L$98)&gt;10,IF(AND(ISNUMBER('Control Sample Data'!L1721),'Control Sample Data'!L1721&lt;$B$1,'Control Sample Data'!L1721&gt;0),'Control Sample Data'!L1721,$B$1),"")</f>
        <v/>
      </c>
      <c r="Y1722" s="17" t="str">
        <f>IF(SUM('Control Sample Data'!M$3:M$98)&gt;10,IF(AND(ISNUMBER('Control Sample Data'!M1721),'Control Sample Data'!M1721&lt;$B$1,'Control Sample Data'!M1721&gt;0),'Control Sample Data'!M1721,$B$1),"")</f>
        <v/>
      </c>
      <c r="AT1722" s="36" t="str">
        <f t="shared" si="1128"/>
        <v/>
      </c>
      <c r="AU1722" s="36" t="str">
        <f t="shared" si="1129"/>
        <v/>
      </c>
      <c r="AV1722" s="36" t="str">
        <f t="shared" si="1130"/>
        <v/>
      </c>
      <c r="AW1722" s="36" t="str">
        <f t="shared" si="1131"/>
        <v/>
      </c>
      <c r="AX1722" s="36" t="str">
        <f t="shared" si="1132"/>
        <v/>
      </c>
      <c r="AY1722" s="36" t="str">
        <f t="shared" si="1133"/>
        <v/>
      </c>
      <c r="AZ1722" s="36" t="str">
        <f t="shared" si="1134"/>
        <v/>
      </c>
      <c r="BA1722" s="36" t="str">
        <f t="shared" si="1135"/>
        <v/>
      </c>
      <c r="BB1722" s="36" t="str">
        <f t="shared" si="1136"/>
        <v/>
      </c>
      <c r="BC1722" s="36" t="str">
        <f t="shared" si="1137"/>
        <v/>
      </c>
      <c r="BD1722" s="36" t="str">
        <f t="shared" si="1138"/>
        <v/>
      </c>
      <c r="BE1722" s="36" t="str">
        <f t="shared" si="1139"/>
        <v/>
      </c>
      <c r="BF1722" s="36" t="str">
        <f t="shared" si="1140"/>
        <v/>
      </c>
      <c r="BG1722" s="36" t="str">
        <f t="shared" si="1141"/>
        <v/>
      </c>
      <c r="BH1722" s="36" t="str">
        <f t="shared" si="1142"/>
        <v/>
      </c>
      <c r="BI1722" s="36" t="str">
        <f t="shared" si="1143"/>
        <v/>
      </c>
      <c r="BJ1722" s="36" t="str">
        <f t="shared" si="1144"/>
        <v/>
      </c>
      <c r="BK1722" s="36" t="str">
        <f t="shared" si="1145"/>
        <v/>
      </c>
      <c r="BL1722" s="36" t="str">
        <f t="shared" si="1146"/>
        <v/>
      </c>
      <c r="BM1722" s="36" t="str">
        <f t="shared" si="1147"/>
        <v/>
      </c>
      <c r="BN1722" s="38" t="e">
        <f t="shared" si="1106"/>
        <v>#DIV/0!</v>
      </c>
      <c r="BO1722" s="38" t="e">
        <f t="shared" si="1107"/>
        <v>#DIV/0!</v>
      </c>
      <c r="BP1722" s="39" t="str">
        <f t="shared" si="1108"/>
        <v/>
      </c>
      <c r="BQ1722" s="39" t="str">
        <f t="shared" si="1109"/>
        <v/>
      </c>
      <c r="BR1722" s="39" t="str">
        <f t="shared" si="1110"/>
        <v/>
      </c>
      <c r="BS1722" s="39" t="str">
        <f t="shared" si="1111"/>
        <v/>
      </c>
      <c r="BT1722" s="39" t="str">
        <f t="shared" si="1112"/>
        <v/>
      </c>
      <c r="BU1722" s="39" t="str">
        <f t="shared" si="1113"/>
        <v/>
      </c>
      <c r="BV1722" s="39" t="str">
        <f t="shared" si="1114"/>
        <v/>
      </c>
      <c r="BW1722" s="39" t="str">
        <f t="shared" si="1115"/>
        <v/>
      </c>
      <c r="BX1722" s="39" t="str">
        <f t="shared" si="1116"/>
        <v/>
      </c>
      <c r="BY1722" s="39" t="str">
        <f t="shared" si="1117"/>
        <v/>
      </c>
      <c r="BZ1722" s="39" t="str">
        <f t="shared" si="1118"/>
        <v/>
      </c>
      <c r="CA1722" s="39" t="str">
        <f t="shared" si="1119"/>
        <v/>
      </c>
      <c r="CB1722" s="39" t="str">
        <f t="shared" si="1120"/>
        <v/>
      </c>
      <c r="CC1722" s="39" t="str">
        <f t="shared" si="1121"/>
        <v/>
      </c>
      <c r="CD1722" s="39" t="str">
        <f t="shared" si="1122"/>
        <v/>
      </c>
      <c r="CE1722" s="39" t="str">
        <f t="shared" si="1123"/>
        <v/>
      </c>
      <c r="CF1722" s="39" t="str">
        <f t="shared" si="1124"/>
        <v/>
      </c>
      <c r="CG1722" s="39" t="str">
        <f t="shared" si="1125"/>
        <v/>
      </c>
      <c r="CH1722" s="39" t="str">
        <f t="shared" si="1126"/>
        <v/>
      </c>
      <c r="CI1722" s="39" t="str">
        <f t="shared" si="1127"/>
        <v/>
      </c>
    </row>
    <row r="1723" spans="1:87">
      <c r="A1723" s="18"/>
      <c r="B1723" s="15">
        <f>'Gene Table'!E1722</f>
        <v>0</v>
      </c>
      <c r="C1723" s="15" t="str">
        <f>'Gene Table'!B1722</f>
        <v>H16</v>
      </c>
      <c r="D1723" s="16" t="str">
        <f>IF(SUM('Test Sample Data'!D$3:D$98)&gt;10,IF(AND(ISNUMBER('Test Sample Data'!D1722),'Test Sample Data'!D1722&lt;$B$1,'Test Sample Data'!D1722&gt;0),'Test Sample Data'!D1722,$B$1),"")</f>
        <v/>
      </c>
      <c r="E1723" s="17" t="str">
        <f>IF(SUM('Test Sample Data'!E$3:E$98)&gt;10,IF(AND(ISNUMBER('Test Sample Data'!E1722),'Test Sample Data'!E1722&lt;$B$1,'Test Sample Data'!E1722&gt;0),'Test Sample Data'!E1722,$B$1),"")</f>
        <v/>
      </c>
      <c r="F1723" s="17" t="str">
        <f>IF(SUM('Test Sample Data'!F$3:F$98)&gt;10,IF(AND(ISNUMBER('Test Sample Data'!F1722),'Test Sample Data'!F1722&lt;$B$1,'Test Sample Data'!F1722&gt;0),'Test Sample Data'!F1722,$B$1),"")</f>
        <v/>
      </c>
      <c r="G1723" s="17" t="str">
        <f>IF(SUM('Test Sample Data'!G$3:G$98)&gt;10,IF(AND(ISNUMBER('Test Sample Data'!G1722),'Test Sample Data'!G1722&lt;$B$1,'Test Sample Data'!G1722&gt;0),'Test Sample Data'!G1722,$B$1),"")</f>
        <v/>
      </c>
      <c r="H1723" s="17" t="str">
        <f>IF(SUM('Test Sample Data'!H$3:H$98)&gt;10,IF(AND(ISNUMBER('Test Sample Data'!H1722),'Test Sample Data'!H1722&lt;$B$1,'Test Sample Data'!H1722&gt;0),'Test Sample Data'!H1722,$B$1),"")</f>
        <v/>
      </c>
      <c r="I1723" s="17" t="str">
        <f>IF(SUM('Test Sample Data'!I$3:I$98)&gt;10,IF(AND(ISNUMBER('Test Sample Data'!I1722),'Test Sample Data'!I1722&lt;$B$1,'Test Sample Data'!I1722&gt;0),'Test Sample Data'!I1722,$B$1),"")</f>
        <v/>
      </c>
      <c r="J1723" s="17" t="str">
        <f>IF(SUM('Test Sample Data'!J$3:J$98)&gt;10,IF(AND(ISNUMBER('Test Sample Data'!J1722),'Test Sample Data'!J1722&lt;$B$1,'Test Sample Data'!J1722&gt;0),'Test Sample Data'!J1722,$B$1),"")</f>
        <v/>
      </c>
      <c r="K1723" s="17" t="str">
        <f>IF(SUM('Test Sample Data'!K$3:K$98)&gt;10,IF(AND(ISNUMBER('Test Sample Data'!K1722),'Test Sample Data'!K1722&lt;$B$1,'Test Sample Data'!K1722&gt;0),'Test Sample Data'!K1722,$B$1),"")</f>
        <v/>
      </c>
      <c r="L1723" s="17" t="str">
        <f>IF(SUM('Test Sample Data'!L$3:L$98)&gt;10,IF(AND(ISNUMBER('Test Sample Data'!L1722),'Test Sample Data'!L1722&lt;$B$1,'Test Sample Data'!L1722&gt;0),'Test Sample Data'!L1722,$B$1),"")</f>
        <v/>
      </c>
      <c r="M1723" s="17" t="str">
        <f>IF(SUM('Test Sample Data'!M$3:M$98)&gt;10,IF(AND(ISNUMBER('Test Sample Data'!M1722),'Test Sample Data'!M1722&lt;$B$1,'Test Sample Data'!M1722&gt;0),'Test Sample Data'!M1722,$B$1),"")</f>
        <v/>
      </c>
      <c r="N1723" s="17">
        <f>'Gene Table'!E1722</f>
        <v>0</v>
      </c>
      <c r="O1723" s="17" t="str">
        <f>'Gene Table'!B1722</f>
        <v>H16</v>
      </c>
      <c r="P1723" s="17" t="str">
        <f>IF(SUM('Control Sample Data'!D$3:D$98)&gt;10,IF(AND(ISNUMBER('Control Sample Data'!D1722),'Control Sample Data'!D1722&lt;$B$1,'Control Sample Data'!D1722&gt;0),'Control Sample Data'!D1722,$B$1),"")</f>
        <v/>
      </c>
      <c r="Q1723" s="17" t="str">
        <f>IF(SUM('Control Sample Data'!E$3:E$98)&gt;10,IF(AND(ISNUMBER('Control Sample Data'!E1722),'Control Sample Data'!E1722&lt;$B$1,'Control Sample Data'!E1722&gt;0),'Control Sample Data'!E1722,$B$1),"")</f>
        <v/>
      </c>
      <c r="R1723" s="17" t="str">
        <f>IF(SUM('Control Sample Data'!F$3:F$98)&gt;10,IF(AND(ISNUMBER('Control Sample Data'!F1722),'Control Sample Data'!F1722&lt;$B$1,'Control Sample Data'!F1722&gt;0),'Control Sample Data'!F1722,$B$1),"")</f>
        <v/>
      </c>
      <c r="S1723" s="17" t="str">
        <f>IF(SUM('Control Sample Data'!G$3:G$98)&gt;10,IF(AND(ISNUMBER('Control Sample Data'!G1722),'Control Sample Data'!G1722&lt;$B$1,'Control Sample Data'!G1722&gt;0),'Control Sample Data'!G1722,$B$1),"")</f>
        <v/>
      </c>
      <c r="T1723" s="17" t="str">
        <f>IF(SUM('Control Sample Data'!H$3:H$98)&gt;10,IF(AND(ISNUMBER('Control Sample Data'!H1722),'Control Sample Data'!H1722&lt;$B$1,'Control Sample Data'!H1722&gt;0),'Control Sample Data'!H1722,$B$1),"")</f>
        <v/>
      </c>
      <c r="U1723" s="17" t="str">
        <f>IF(SUM('Control Sample Data'!I$3:I$98)&gt;10,IF(AND(ISNUMBER('Control Sample Data'!I1722),'Control Sample Data'!I1722&lt;$B$1,'Control Sample Data'!I1722&gt;0),'Control Sample Data'!I1722,$B$1),"")</f>
        <v/>
      </c>
      <c r="V1723" s="17" t="str">
        <f>IF(SUM('Control Sample Data'!J$3:J$98)&gt;10,IF(AND(ISNUMBER('Control Sample Data'!J1722),'Control Sample Data'!J1722&lt;$B$1,'Control Sample Data'!J1722&gt;0),'Control Sample Data'!J1722,$B$1),"")</f>
        <v/>
      </c>
      <c r="W1723" s="17" t="str">
        <f>IF(SUM('Control Sample Data'!K$3:K$98)&gt;10,IF(AND(ISNUMBER('Control Sample Data'!K1722),'Control Sample Data'!K1722&lt;$B$1,'Control Sample Data'!K1722&gt;0),'Control Sample Data'!K1722,$B$1),"")</f>
        <v/>
      </c>
      <c r="X1723" s="17" t="str">
        <f>IF(SUM('Control Sample Data'!L$3:L$98)&gt;10,IF(AND(ISNUMBER('Control Sample Data'!L1722),'Control Sample Data'!L1722&lt;$B$1,'Control Sample Data'!L1722&gt;0),'Control Sample Data'!L1722,$B$1),"")</f>
        <v/>
      </c>
      <c r="Y1723" s="17" t="str">
        <f>IF(SUM('Control Sample Data'!M$3:M$98)&gt;10,IF(AND(ISNUMBER('Control Sample Data'!M1722),'Control Sample Data'!M1722&lt;$B$1,'Control Sample Data'!M1722&gt;0),'Control Sample Data'!M1722,$B$1),"")</f>
        <v/>
      </c>
      <c r="AT1723" s="36" t="str">
        <f t="shared" si="1128"/>
        <v/>
      </c>
      <c r="AU1723" s="36" t="str">
        <f t="shared" si="1129"/>
        <v/>
      </c>
      <c r="AV1723" s="36" t="str">
        <f t="shared" si="1130"/>
        <v/>
      </c>
      <c r="AW1723" s="36" t="str">
        <f t="shared" si="1131"/>
        <v/>
      </c>
      <c r="AX1723" s="36" t="str">
        <f t="shared" si="1132"/>
        <v/>
      </c>
      <c r="AY1723" s="36" t="str">
        <f t="shared" si="1133"/>
        <v/>
      </c>
      <c r="AZ1723" s="36" t="str">
        <f t="shared" si="1134"/>
        <v/>
      </c>
      <c r="BA1723" s="36" t="str">
        <f t="shared" si="1135"/>
        <v/>
      </c>
      <c r="BB1723" s="36" t="str">
        <f t="shared" si="1136"/>
        <v/>
      </c>
      <c r="BC1723" s="36" t="str">
        <f t="shared" si="1137"/>
        <v/>
      </c>
      <c r="BD1723" s="36" t="str">
        <f t="shared" si="1138"/>
        <v/>
      </c>
      <c r="BE1723" s="36" t="str">
        <f t="shared" si="1139"/>
        <v/>
      </c>
      <c r="BF1723" s="36" t="str">
        <f t="shared" si="1140"/>
        <v/>
      </c>
      <c r="BG1723" s="36" t="str">
        <f t="shared" si="1141"/>
        <v/>
      </c>
      <c r="BH1723" s="36" t="str">
        <f t="shared" si="1142"/>
        <v/>
      </c>
      <c r="BI1723" s="36" t="str">
        <f t="shared" si="1143"/>
        <v/>
      </c>
      <c r="BJ1723" s="36" t="str">
        <f t="shared" si="1144"/>
        <v/>
      </c>
      <c r="BK1723" s="36" t="str">
        <f t="shared" si="1145"/>
        <v/>
      </c>
      <c r="BL1723" s="36" t="str">
        <f t="shared" si="1146"/>
        <v/>
      </c>
      <c r="BM1723" s="36" t="str">
        <f t="shared" si="1147"/>
        <v/>
      </c>
      <c r="BN1723" s="38" t="e">
        <f t="shared" si="1106"/>
        <v>#DIV/0!</v>
      </c>
      <c r="BO1723" s="38" t="e">
        <f t="shared" si="1107"/>
        <v>#DIV/0!</v>
      </c>
      <c r="BP1723" s="39" t="str">
        <f t="shared" si="1108"/>
        <v/>
      </c>
      <c r="BQ1723" s="39" t="str">
        <f t="shared" si="1109"/>
        <v/>
      </c>
      <c r="BR1723" s="39" t="str">
        <f t="shared" si="1110"/>
        <v/>
      </c>
      <c r="BS1723" s="39" t="str">
        <f t="shared" si="1111"/>
        <v/>
      </c>
      <c r="BT1723" s="39" t="str">
        <f t="shared" si="1112"/>
        <v/>
      </c>
      <c r="BU1723" s="39" t="str">
        <f t="shared" si="1113"/>
        <v/>
      </c>
      <c r="BV1723" s="39" t="str">
        <f t="shared" si="1114"/>
        <v/>
      </c>
      <c r="BW1723" s="39" t="str">
        <f t="shared" si="1115"/>
        <v/>
      </c>
      <c r="BX1723" s="39" t="str">
        <f t="shared" si="1116"/>
        <v/>
      </c>
      <c r="BY1723" s="39" t="str">
        <f t="shared" si="1117"/>
        <v/>
      </c>
      <c r="BZ1723" s="39" t="str">
        <f t="shared" si="1118"/>
        <v/>
      </c>
      <c r="CA1723" s="39" t="str">
        <f t="shared" si="1119"/>
        <v/>
      </c>
      <c r="CB1723" s="39" t="str">
        <f t="shared" si="1120"/>
        <v/>
      </c>
      <c r="CC1723" s="39" t="str">
        <f t="shared" si="1121"/>
        <v/>
      </c>
      <c r="CD1723" s="39" t="str">
        <f t="shared" si="1122"/>
        <v/>
      </c>
      <c r="CE1723" s="39" t="str">
        <f t="shared" si="1123"/>
        <v/>
      </c>
      <c r="CF1723" s="39" t="str">
        <f t="shared" si="1124"/>
        <v/>
      </c>
      <c r="CG1723" s="39" t="str">
        <f t="shared" si="1125"/>
        <v/>
      </c>
      <c r="CH1723" s="39" t="str">
        <f t="shared" si="1126"/>
        <v/>
      </c>
      <c r="CI1723" s="39" t="str">
        <f t="shared" si="1127"/>
        <v/>
      </c>
    </row>
    <row r="1724" spans="1:87">
      <c r="A1724" s="18"/>
      <c r="B1724" s="15" t="str">
        <f>'Gene Table'!E1723</f>
        <v>hsa-miR-5692c</v>
      </c>
      <c r="C1724" s="15" t="str">
        <f>'Gene Table'!B1723</f>
        <v>H17</v>
      </c>
      <c r="D1724" s="16" t="str">
        <f>IF(SUM('Test Sample Data'!D$3:D$98)&gt;10,IF(AND(ISNUMBER('Test Sample Data'!D1723),'Test Sample Data'!D1723&lt;$B$1,'Test Sample Data'!D1723&gt;0),'Test Sample Data'!D1723,$B$1),"")</f>
        <v/>
      </c>
      <c r="E1724" s="17" t="str">
        <f>IF(SUM('Test Sample Data'!E$3:E$98)&gt;10,IF(AND(ISNUMBER('Test Sample Data'!E1723),'Test Sample Data'!E1723&lt;$B$1,'Test Sample Data'!E1723&gt;0),'Test Sample Data'!E1723,$B$1),"")</f>
        <v/>
      </c>
      <c r="F1724" s="17" t="str">
        <f>IF(SUM('Test Sample Data'!F$3:F$98)&gt;10,IF(AND(ISNUMBER('Test Sample Data'!F1723),'Test Sample Data'!F1723&lt;$B$1,'Test Sample Data'!F1723&gt;0),'Test Sample Data'!F1723,$B$1),"")</f>
        <v/>
      </c>
      <c r="G1724" s="17" t="str">
        <f>IF(SUM('Test Sample Data'!G$3:G$98)&gt;10,IF(AND(ISNUMBER('Test Sample Data'!G1723),'Test Sample Data'!G1723&lt;$B$1,'Test Sample Data'!G1723&gt;0),'Test Sample Data'!G1723,$B$1),"")</f>
        <v/>
      </c>
      <c r="H1724" s="17" t="str">
        <f>IF(SUM('Test Sample Data'!H$3:H$98)&gt;10,IF(AND(ISNUMBER('Test Sample Data'!H1723),'Test Sample Data'!H1723&lt;$B$1,'Test Sample Data'!H1723&gt;0),'Test Sample Data'!H1723,$B$1),"")</f>
        <v/>
      </c>
      <c r="I1724" s="17" t="str">
        <f>IF(SUM('Test Sample Data'!I$3:I$98)&gt;10,IF(AND(ISNUMBER('Test Sample Data'!I1723),'Test Sample Data'!I1723&lt;$B$1,'Test Sample Data'!I1723&gt;0),'Test Sample Data'!I1723,$B$1),"")</f>
        <v/>
      </c>
      <c r="J1724" s="17" t="str">
        <f>IF(SUM('Test Sample Data'!J$3:J$98)&gt;10,IF(AND(ISNUMBER('Test Sample Data'!J1723),'Test Sample Data'!J1723&lt;$B$1,'Test Sample Data'!J1723&gt;0),'Test Sample Data'!J1723,$B$1),"")</f>
        <v/>
      </c>
      <c r="K1724" s="17" t="str">
        <f>IF(SUM('Test Sample Data'!K$3:K$98)&gt;10,IF(AND(ISNUMBER('Test Sample Data'!K1723),'Test Sample Data'!K1723&lt;$B$1,'Test Sample Data'!K1723&gt;0),'Test Sample Data'!K1723,$B$1),"")</f>
        <v/>
      </c>
      <c r="L1724" s="17" t="str">
        <f>IF(SUM('Test Sample Data'!L$3:L$98)&gt;10,IF(AND(ISNUMBER('Test Sample Data'!L1723),'Test Sample Data'!L1723&lt;$B$1,'Test Sample Data'!L1723&gt;0),'Test Sample Data'!L1723,$B$1),"")</f>
        <v/>
      </c>
      <c r="M1724" s="17" t="str">
        <f>IF(SUM('Test Sample Data'!M$3:M$98)&gt;10,IF(AND(ISNUMBER('Test Sample Data'!M1723),'Test Sample Data'!M1723&lt;$B$1,'Test Sample Data'!M1723&gt;0),'Test Sample Data'!M1723,$B$1),"")</f>
        <v/>
      </c>
      <c r="N1724" s="17" t="str">
        <f>'Gene Table'!E1723</f>
        <v>hsa-miR-5692c</v>
      </c>
      <c r="O1724" s="17" t="str">
        <f>'Gene Table'!B1723</f>
        <v>H17</v>
      </c>
      <c r="P1724" s="17" t="str">
        <f>IF(SUM('Control Sample Data'!D$3:D$98)&gt;10,IF(AND(ISNUMBER('Control Sample Data'!D1723),'Control Sample Data'!D1723&lt;$B$1,'Control Sample Data'!D1723&gt;0),'Control Sample Data'!D1723,$B$1),"")</f>
        <v/>
      </c>
      <c r="Q1724" s="17" t="str">
        <f>IF(SUM('Control Sample Data'!E$3:E$98)&gt;10,IF(AND(ISNUMBER('Control Sample Data'!E1723),'Control Sample Data'!E1723&lt;$B$1,'Control Sample Data'!E1723&gt;0),'Control Sample Data'!E1723,$B$1),"")</f>
        <v/>
      </c>
      <c r="R1724" s="17" t="str">
        <f>IF(SUM('Control Sample Data'!F$3:F$98)&gt;10,IF(AND(ISNUMBER('Control Sample Data'!F1723),'Control Sample Data'!F1723&lt;$B$1,'Control Sample Data'!F1723&gt;0),'Control Sample Data'!F1723,$B$1),"")</f>
        <v/>
      </c>
      <c r="S1724" s="17" t="str">
        <f>IF(SUM('Control Sample Data'!G$3:G$98)&gt;10,IF(AND(ISNUMBER('Control Sample Data'!G1723),'Control Sample Data'!G1723&lt;$B$1,'Control Sample Data'!G1723&gt;0),'Control Sample Data'!G1723,$B$1),"")</f>
        <v/>
      </c>
      <c r="T1724" s="17" t="str">
        <f>IF(SUM('Control Sample Data'!H$3:H$98)&gt;10,IF(AND(ISNUMBER('Control Sample Data'!H1723),'Control Sample Data'!H1723&lt;$B$1,'Control Sample Data'!H1723&gt;0),'Control Sample Data'!H1723,$B$1),"")</f>
        <v/>
      </c>
      <c r="U1724" s="17" t="str">
        <f>IF(SUM('Control Sample Data'!I$3:I$98)&gt;10,IF(AND(ISNUMBER('Control Sample Data'!I1723),'Control Sample Data'!I1723&lt;$B$1,'Control Sample Data'!I1723&gt;0),'Control Sample Data'!I1723,$B$1),"")</f>
        <v/>
      </c>
      <c r="V1724" s="17" t="str">
        <f>IF(SUM('Control Sample Data'!J$3:J$98)&gt;10,IF(AND(ISNUMBER('Control Sample Data'!J1723),'Control Sample Data'!J1723&lt;$B$1,'Control Sample Data'!J1723&gt;0),'Control Sample Data'!J1723,$B$1),"")</f>
        <v/>
      </c>
      <c r="W1724" s="17" t="str">
        <f>IF(SUM('Control Sample Data'!K$3:K$98)&gt;10,IF(AND(ISNUMBER('Control Sample Data'!K1723),'Control Sample Data'!K1723&lt;$B$1,'Control Sample Data'!K1723&gt;0),'Control Sample Data'!K1723,$B$1),"")</f>
        <v/>
      </c>
      <c r="X1724" s="17" t="str">
        <f>IF(SUM('Control Sample Data'!L$3:L$98)&gt;10,IF(AND(ISNUMBER('Control Sample Data'!L1723),'Control Sample Data'!L1723&lt;$B$1,'Control Sample Data'!L1723&gt;0),'Control Sample Data'!L1723,$B$1),"")</f>
        <v/>
      </c>
      <c r="Y1724" s="17" t="str">
        <f>IF(SUM('Control Sample Data'!M$3:M$98)&gt;10,IF(AND(ISNUMBER('Control Sample Data'!M1723),'Control Sample Data'!M1723&lt;$B$1,'Control Sample Data'!M1723&gt;0),'Control Sample Data'!M1723,$B$1),"")</f>
        <v/>
      </c>
      <c r="AT1724" s="36" t="str">
        <f t="shared" si="1128"/>
        <v/>
      </c>
      <c r="AU1724" s="36" t="str">
        <f t="shared" si="1129"/>
        <v/>
      </c>
      <c r="AV1724" s="36" t="str">
        <f t="shared" si="1130"/>
        <v/>
      </c>
      <c r="AW1724" s="36" t="str">
        <f t="shared" si="1131"/>
        <v/>
      </c>
      <c r="AX1724" s="36" t="str">
        <f t="shared" si="1132"/>
        <v/>
      </c>
      <c r="AY1724" s="36" t="str">
        <f t="shared" si="1133"/>
        <v/>
      </c>
      <c r="AZ1724" s="36" t="str">
        <f t="shared" si="1134"/>
        <v/>
      </c>
      <c r="BA1724" s="36" t="str">
        <f t="shared" si="1135"/>
        <v/>
      </c>
      <c r="BB1724" s="36" t="str">
        <f t="shared" si="1136"/>
        <v/>
      </c>
      <c r="BC1724" s="36" t="str">
        <f t="shared" si="1137"/>
        <v/>
      </c>
      <c r="BD1724" s="36" t="str">
        <f t="shared" si="1138"/>
        <v/>
      </c>
      <c r="BE1724" s="36" t="str">
        <f t="shared" si="1139"/>
        <v/>
      </c>
      <c r="BF1724" s="36" t="str">
        <f t="shared" si="1140"/>
        <v/>
      </c>
      <c r="BG1724" s="36" t="str">
        <f t="shared" si="1141"/>
        <v/>
      </c>
      <c r="BH1724" s="36" t="str">
        <f t="shared" si="1142"/>
        <v/>
      </c>
      <c r="BI1724" s="36" t="str">
        <f t="shared" si="1143"/>
        <v/>
      </c>
      <c r="BJ1724" s="36" t="str">
        <f t="shared" si="1144"/>
        <v/>
      </c>
      <c r="BK1724" s="36" t="str">
        <f t="shared" si="1145"/>
        <v/>
      </c>
      <c r="BL1724" s="36" t="str">
        <f t="shared" si="1146"/>
        <v/>
      </c>
      <c r="BM1724" s="36" t="str">
        <f t="shared" si="1147"/>
        <v/>
      </c>
      <c r="BN1724" s="38" t="e">
        <f t="shared" si="1106"/>
        <v>#DIV/0!</v>
      </c>
      <c r="BO1724" s="38" t="e">
        <f t="shared" si="1107"/>
        <v>#DIV/0!</v>
      </c>
      <c r="BP1724" s="39" t="str">
        <f t="shared" si="1108"/>
        <v/>
      </c>
      <c r="BQ1724" s="39" t="str">
        <f t="shared" si="1109"/>
        <v/>
      </c>
      <c r="BR1724" s="39" t="str">
        <f t="shared" si="1110"/>
        <v/>
      </c>
      <c r="BS1724" s="39" t="str">
        <f t="shared" si="1111"/>
        <v/>
      </c>
      <c r="BT1724" s="39" t="str">
        <f t="shared" si="1112"/>
        <v/>
      </c>
      <c r="BU1724" s="39" t="str">
        <f t="shared" si="1113"/>
        <v/>
      </c>
      <c r="BV1724" s="39" t="str">
        <f t="shared" si="1114"/>
        <v/>
      </c>
      <c r="BW1724" s="39" t="str">
        <f t="shared" si="1115"/>
        <v/>
      </c>
      <c r="BX1724" s="39" t="str">
        <f t="shared" si="1116"/>
        <v/>
      </c>
      <c r="BY1724" s="39" t="str">
        <f t="shared" si="1117"/>
        <v/>
      </c>
      <c r="BZ1724" s="39" t="str">
        <f t="shared" si="1118"/>
        <v/>
      </c>
      <c r="CA1724" s="39" t="str">
        <f t="shared" si="1119"/>
        <v/>
      </c>
      <c r="CB1724" s="39" t="str">
        <f t="shared" si="1120"/>
        <v/>
      </c>
      <c r="CC1724" s="39" t="str">
        <f t="shared" si="1121"/>
        <v/>
      </c>
      <c r="CD1724" s="39" t="str">
        <f t="shared" si="1122"/>
        <v/>
      </c>
      <c r="CE1724" s="39" t="str">
        <f t="shared" si="1123"/>
        <v/>
      </c>
      <c r="CF1724" s="39" t="str">
        <f t="shared" si="1124"/>
        <v/>
      </c>
      <c r="CG1724" s="39" t="str">
        <f t="shared" si="1125"/>
        <v/>
      </c>
      <c r="CH1724" s="39" t="str">
        <f t="shared" si="1126"/>
        <v/>
      </c>
      <c r="CI1724" s="39" t="str">
        <f t="shared" si="1127"/>
        <v/>
      </c>
    </row>
    <row r="1725" spans="1:87">
      <c r="A1725" s="18"/>
      <c r="B1725" s="15">
        <f>'Gene Table'!E1724</f>
        <v>0</v>
      </c>
      <c r="C1725" s="15" t="str">
        <f>'Gene Table'!B1724</f>
        <v>H18</v>
      </c>
      <c r="D1725" s="16" t="str">
        <f>IF(SUM('Test Sample Data'!D$3:D$98)&gt;10,IF(AND(ISNUMBER('Test Sample Data'!D1724),'Test Sample Data'!D1724&lt;$B$1,'Test Sample Data'!D1724&gt;0),'Test Sample Data'!D1724,$B$1),"")</f>
        <v/>
      </c>
      <c r="E1725" s="17" t="str">
        <f>IF(SUM('Test Sample Data'!E$3:E$98)&gt;10,IF(AND(ISNUMBER('Test Sample Data'!E1724),'Test Sample Data'!E1724&lt;$B$1,'Test Sample Data'!E1724&gt;0),'Test Sample Data'!E1724,$B$1),"")</f>
        <v/>
      </c>
      <c r="F1725" s="17" t="str">
        <f>IF(SUM('Test Sample Data'!F$3:F$98)&gt;10,IF(AND(ISNUMBER('Test Sample Data'!F1724),'Test Sample Data'!F1724&lt;$B$1,'Test Sample Data'!F1724&gt;0),'Test Sample Data'!F1724,$B$1),"")</f>
        <v/>
      </c>
      <c r="G1725" s="17" t="str">
        <f>IF(SUM('Test Sample Data'!G$3:G$98)&gt;10,IF(AND(ISNUMBER('Test Sample Data'!G1724),'Test Sample Data'!G1724&lt;$B$1,'Test Sample Data'!G1724&gt;0),'Test Sample Data'!G1724,$B$1),"")</f>
        <v/>
      </c>
      <c r="H1725" s="17" t="str">
        <f>IF(SUM('Test Sample Data'!H$3:H$98)&gt;10,IF(AND(ISNUMBER('Test Sample Data'!H1724),'Test Sample Data'!H1724&lt;$B$1,'Test Sample Data'!H1724&gt;0),'Test Sample Data'!H1724,$B$1),"")</f>
        <v/>
      </c>
      <c r="I1725" s="17" t="str">
        <f>IF(SUM('Test Sample Data'!I$3:I$98)&gt;10,IF(AND(ISNUMBER('Test Sample Data'!I1724),'Test Sample Data'!I1724&lt;$B$1,'Test Sample Data'!I1724&gt;0),'Test Sample Data'!I1724,$B$1),"")</f>
        <v/>
      </c>
      <c r="J1725" s="17" t="str">
        <f>IF(SUM('Test Sample Data'!J$3:J$98)&gt;10,IF(AND(ISNUMBER('Test Sample Data'!J1724),'Test Sample Data'!J1724&lt;$B$1,'Test Sample Data'!J1724&gt;0),'Test Sample Data'!J1724,$B$1),"")</f>
        <v/>
      </c>
      <c r="K1725" s="17" t="str">
        <f>IF(SUM('Test Sample Data'!K$3:K$98)&gt;10,IF(AND(ISNUMBER('Test Sample Data'!K1724),'Test Sample Data'!K1724&lt;$B$1,'Test Sample Data'!K1724&gt;0),'Test Sample Data'!K1724,$B$1),"")</f>
        <v/>
      </c>
      <c r="L1725" s="17" t="str">
        <f>IF(SUM('Test Sample Data'!L$3:L$98)&gt;10,IF(AND(ISNUMBER('Test Sample Data'!L1724),'Test Sample Data'!L1724&lt;$B$1,'Test Sample Data'!L1724&gt;0),'Test Sample Data'!L1724,$B$1),"")</f>
        <v/>
      </c>
      <c r="M1725" s="17" t="str">
        <f>IF(SUM('Test Sample Data'!M$3:M$98)&gt;10,IF(AND(ISNUMBER('Test Sample Data'!M1724),'Test Sample Data'!M1724&lt;$B$1,'Test Sample Data'!M1724&gt;0),'Test Sample Data'!M1724,$B$1),"")</f>
        <v/>
      </c>
      <c r="N1725" s="17">
        <f>'Gene Table'!E1724</f>
        <v>0</v>
      </c>
      <c r="O1725" s="17" t="str">
        <f>'Gene Table'!B1724</f>
        <v>H18</v>
      </c>
      <c r="P1725" s="17" t="str">
        <f>IF(SUM('Control Sample Data'!D$3:D$98)&gt;10,IF(AND(ISNUMBER('Control Sample Data'!D1724),'Control Sample Data'!D1724&lt;$B$1,'Control Sample Data'!D1724&gt;0),'Control Sample Data'!D1724,$B$1),"")</f>
        <v/>
      </c>
      <c r="Q1725" s="17" t="str">
        <f>IF(SUM('Control Sample Data'!E$3:E$98)&gt;10,IF(AND(ISNUMBER('Control Sample Data'!E1724),'Control Sample Data'!E1724&lt;$B$1,'Control Sample Data'!E1724&gt;0),'Control Sample Data'!E1724,$B$1),"")</f>
        <v/>
      </c>
      <c r="R1725" s="17" t="str">
        <f>IF(SUM('Control Sample Data'!F$3:F$98)&gt;10,IF(AND(ISNUMBER('Control Sample Data'!F1724),'Control Sample Data'!F1724&lt;$B$1,'Control Sample Data'!F1724&gt;0),'Control Sample Data'!F1724,$B$1),"")</f>
        <v/>
      </c>
      <c r="S1725" s="17" t="str">
        <f>IF(SUM('Control Sample Data'!G$3:G$98)&gt;10,IF(AND(ISNUMBER('Control Sample Data'!G1724),'Control Sample Data'!G1724&lt;$B$1,'Control Sample Data'!G1724&gt;0),'Control Sample Data'!G1724,$B$1),"")</f>
        <v/>
      </c>
      <c r="T1725" s="17" t="str">
        <f>IF(SUM('Control Sample Data'!H$3:H$98)&gt;10,IF(AND(ISNUMBER('Control Sample Data'!H1724),'Control Sample Data'!H1724&lt;$B$1,'Control Sample Data'!H1724&gt;0),'Control Sample Data'!H1724,$B$1),"")</f>
        <v/>
      </c>
      <c r="U1725" s="17" t="str">
        <f>IF(SUM('Control Sample Data'!I$3:I$98)&gt;10,IF(AND(ISNUMBER('Control Sample Data'!I1724),'Control Sample Data'!I1724&lt;$B$1,'Control Sample Data'!I1724&gt;0),'Control Sample Data'!I1724,$B$1),"")</f>
        <v/>
      </c>
      <c r="V1725" s="17" t="str">
        <f>IF(SUM('Control Sample Data'!J$3:J$98)&gt;10,IF(AND(ISNUMBER('Control Sample Data'!J1724),'Control Sample Data'!J1724&lt;$B$1,'Control Sample Data'!J1724&gt;0),'Control Sample Data'!J1724,$B$1),"")</f>
        <v/>
      </c>
      <c r="W1725" s="17" t="str">
        <f>IF(SUM('Control Sample Data'!K$3:K$98)&gt;10,IF(AND(ISNUMBER('Control Sample Data'!K1724),'Control Sample Data'!K1724&lt;$B$1,'Control Sample Data'!K1724&gt;0),'Control Sample Data'!K1724,$B$1),"")</f>
        <v/>
      </c>
      <c r="X1725" s="17" t="str">
        <f>IF(SUM('Control Sample Data'!L$3:L$98)&gt;10,IF(AND(ISNUMBER('Control Sample Data'!L1724),'Control Sample Data'!L1724&lt;$B$1,'Control Sample Data'!L1724&gt;0),'Control Sample Data'!L1724,$B$1),"")</f>
        <v/>
      </c>
      <c r="Y1725" s="17" t="str">
        <f>IF(SUM('Control Sample Data'!M$3:M$98)&gt;10,IF(AND(ISNUMBER('Control Sample Data'!M1724),'Control Sample Data'!M1724&lt;$B$1,'Control Sample Data'!M1724&gt;0),'Control Sample Data'!M1724,$B$1),"")</f>
        <v/>
      </c>
      <c r="AT1725" s="36" t="str">
        <f t="shared" si="1128"/>
        <v/>
      </c>
      <c r="AU1725" s="36" t="str">
        <f t="shared" si="1129"/>
        <v/>
      </c>
      <c r="AV1725" s="36" t="str">
        <f t="shared" si="1130"/>
        <v/>
      </c>
      <c r="AW1725" s="36" t="str">
        <f t="shared" si="1131"/>
        <v/>
      </c>
      <c r="AX1725" s="36" t="str">
        <f t="shared" si="1132"/>
        <v/>
      </c>
      <c r="AY1725" s="36" t="str">
        <f t="shared" si="1133"/>
        <v/>
      </c>
      <c r="AZ1725" s="36" t="str">
        <f t="shared" si="1134"/>
        <v/>
      </c>
      <c r="BA1725" s="36" t="str">
        <f t="shared" si="1135"/>
        <v/>
      </c>
      <c r="BB1725" s="36" t="str">
        <f t="shared" si="1136"/>
        <v/>
      </c>
      <c r="BC1725" s="36" t="str">
        <f t="shared" si="1137"/>
        <v/>
      </c>
      <c r="BD1725" s="36" t="str">
        <f t="shared" si="1138"/>
        <v/>
      </c>
      <c r="BE1725" s="36" t="str">
        <f t="shared" si="1139"/>
        <v/>
      </c>
      <c r="BF1725" s="36" t="str">
        <f t="shared" si="1140"/>
        <v/>
      </c>
      <c r="BG1725" s="36" t="str">
        <f t="shared" si="1141"/>
        <v/>
      </c>
      <c r="BH1725" s="36" t="str">
        <f t="shared" si="1142"/>
        <v/>
      </c>
      <c r="BI1725" s="36" t="str">
        <f t="shared" si="1143"/>
        <v/>
      </c>
      <c r="BJ1725" s="36" t="str">
        <f t="shared" si="1144"/>
        <v/>
      </c>
      <c r="BK1725" s="36" t="str">
        <f t="shared" si="1145"/>
        <v/>
      </c>
      <c r="BL1725" s="36" t="str">
        <f t="shared" si="1146"/>
        <v/>
      </c>
      <c r="BM1725" s="36" t="str">
        <f t="shared" si="1147"/>
        <v/>
      </c>
      <c r="BN1725" s="38" t="e">
        <f t="shared" si="1106"/>
        <v>#DIV/0!</v>
      </c>
      <c r="BO1725" s="38" t="e">
        <f t="shared" si="1107"/>
        <v>#DIV/0!</v>
      </c>
      <c r="BP1725" s="39" t="str">
        <f t="shared" si="1108"/>
        <v/>
      </c>
      <c r="BQ1725" s="39" t="str">
        <f t="shared" si="1109"/>
        <v/>
      </c>
      <c r="BR1725" s="39" t="str">
        <f t="shared" si="1110"/>
        <v/>
      </c>
      <c r="BS1725" s="39" t="str">
        <f t="shared" si="1111"/>
        <v/>
      </c>
      <c r="BT1725" s="39" t="str">
        <f t="shared" si="1112"/>
        <v/>
      </c>
      <c r="BU1725" s="39" t="str">
        <f t="shared" si="1113"/>
        <v/>
      </c>
      <c r="BV1725" s="39" t="str">
        <f t="shared" si="1114"/>
        <v/>
      </c>
      <c r="BW1725" s="39" t="str">
        <f t="shared" si="1115"/>
        <v/>
      </c>
      <c r="BX1725" s="39" t="str">
        <f t="shared" si="1116"/>
        <v/>
      </c>
      <c r="BY1725" s="39" t="str">
        <f t="shared" si="1117"/>
        <v/>
      </c>
      <c r="BZ1725" s="39" t="str">
        <f t="shared" si="1118"/>
        <v/>
      </c>
      <c r="CA1725" s="39" t="str">
        <f t="shared" si="1119"/>
        <v/>
      </c>
      <c r="CB1725" s="39" t="str">
        <f t="shared" si="1120"/>
        <v/>
      </c>
      <c r="CC1725" s="39" t="str">
        <f t="shared" si="1121"/>
        <v/>
      </c>
      <c r="CD1725" s="39" t="str">
        <f t="shared" si="1122"/>
        <v/>
      </c>
      <c r="CE1725" s="39" t="str">
        <f t="shared" si="1123"/>
        <v/>
      </c>
      <c r="CF1725" s="39" t="str">
        <f t="shared" si="1124"/>
        <v/>
      </c>
      <c r="CG1725" s="39" t="str">
        <f t="shared" si="1125"/>
        <v/>
      </c>
      <c r="CH1725" s="39" t="str">
        <f t="shared" si="1126"/>
        <v/>
      </c>
      <c r="CI1725" s="39" t="str">
        <f t="shared" si="1127"/>
        <v/>
      </c>
    </row>
    <row r="1726" spans="1:87">
      <c r="A1726" s="18"/>
      <c r="B1726" s="15" t="str">
        <f>'Gene Table'!E1725</f>
        <v>hsa-miR-5686</v>
      </c>
      <c r="C1726" s="15" t="str">
        <f>'Gene Table'!B1725</f>
        <v>H19</v>
      </c>
      <c r="D1726" s="16" t="str">
        <f>IF(SUM('Test Sample Data'!D$3:D$98)&gt;10,IF(AND(ISNUMBER('Test Sample Data'!D1725),'Test Sample Data'!D1725&lt;$B$1,'Test Sample Data'!D1725&gt;0),'Test Sample Data'!D1725,$B$1),"")</f>
        <v/>
      </c>
      <c r="E1726" s="17" t="str">
        <f>IF(SUM('Test Sample Data'!E$3:E$98)&gt;10,IF(AND(ISNUMBER('Test Sample Data'!E1725),'Test Sample Data'!E1725&lt;$B$1,'Test Sample Data'!E1725&gt;0),'Test Sample Data'!E1725,$B$1),"")</f>
        <v/>
      </c>
      <c r="F1726" s="17" t="str">
        <f>IF(SUM('Test Sample Data'!F$3:F$98)&gt;10,IF(AND(ISNUMBER('Test Sample Data'!F1725),'Test Sample Data'!F1725&lt;$B$1,'Test Sample Data'!F1725&gt;0),'Test Sample Data'!F1725,$B$1),"")</f>
        <v/>
      </c>
      <c r="G1726" s="17" t="str">
        <f>IF(SUM('Test Sample Data'!G$3:G$98)&gt;10,IF(AND(ISNUMBER('Test Sample Data'!G1725),'Test Sample Data'!G1725&lt;$B$1,'Test Sample Data'!G1725&gt;0),'Test Sample Data'!G1725,$B$1),"")</f>
        <v/>
      </c>
      <c r="H1726" s="17" t="str">
        <f>IF(SUM('Test Sample Data'!H$3:H$98)&gt;10,IF(AND(ISNUMBER('Test Sample Data'!H1725),'Test Sample Data'!H1725&lt;$B$1,'Test Sample Data'!H1725&gt;0),'Test Sample Data'!H1725,$B$1),"")</f>
        <v/>
      </c>
      <c r="I1726" s="17" t="str">
        <f>IF(SUM('Test Sample Data'!I$3:I$98)&gt;10,IF(AND(ISNUMBER('Test Sample Data'!I1725),'Test Sample Data'!I1725&lt;$B$1,'Test Sample Data'!I1725&gt;0),'Test Sample Data'!I1725,$B$1),"")</f>
        <v/>
      </c>
      <c r="J1726" s="17" t="str">
        <f>IF(SUM('Test Sample Data'!J$3:J$98)&gt;10,IF(AND(ISNUMBER('Test Sample Data'!J1725),'Test Sample Data'!J1725&lt;$B$1,'Test Sample Data'!J1725&gt;0),'Test Sample Data'!J1725,$B$1),"")</f>
        <v/>
      </c>
      <c r="K1726" s="17" t="str">
        <f>IF(SUM('Test Sample Data'!K$3:K$98)&gt;10,IF(AND(ISNUMBER('Test Sample Data'!K1725),'Test Sample Data'!K1725&lt;$B$1,'Test Sample Data'!K1725&gt;0),'Test Sample Data'!K1725,$B$1),"")</f>
        <v/>
      </c>
      <c r="L1726" s="17" t="str">
        <f>IF(SUM('Test Sample Data'!L$3:L$98)&gt;10,IF(AND(ISNUMBER('Test Sample Data'!L1725),'Test Sample Data'!L1725&lt;$B$1,'Test Sample Data'!L1725&gt;0),'Test Sample Data'!L1725,$B$1),"")</f>
        <v/>
      </c>
      <c r="M1726" s="17" t="str">
        <f>IF(SUM('Test Sample Data'!M$3:M$98)&gt;10,IF(AND(ISNUMBER('Test Sample Data'!M1725),'Test Sample Data'!M1725&lt;$B$1,'Test Sample Data'!M1725&gt;0),'Test Sample Data'!M1725,$B$1),"")</f>
        <v/>
      </c>
      <c r="N1726" s="17" t="str">
        <f>'Gene Table'!E1725</f>
        <v>hsa-miR-5686</v>
      </c>
      <c r="O1726" s="17" t="str">
        <f>'Gene Table'!B1725</f>
        <v>H19</v>
      </c>
      <c r="P1726" s="17" t="str">
        <f>IF(SUM('Control Sample Data'!D$3:D$98)&gt;10,IF(AND(ISNUMBER('Control Sample Data'!D1725),'Control Sample Data'!D1725&lt;$B$1,'Control Sample Data'!D1725&gt;0),'Control Sample Data'!D1725,$B$1),"")</f>
        <v/>
      </c>
      <c r="Q1726" s="17" t="str">
        <f>IF(SUM('Control Sample Data'!E$3:E$98)&gt;10,IF(AND(ISNUMBER('Control Sample Data'!E1725),'Control Sample Data'!E1725&lt;$B$1,'Control Sample Data'!E1725&gt;0),'Control Sample Data'!E1725,$B$1),"")</f>
        <v/>
      </c>
      <c r="R1726" s="17" t="str">
        <f>IF(SUM('Control Sample Data'!F$3:F$98)&gt;10,IF(AND(ISNUMBER('Control Sample Data'!F1725),'Control Sample Data'!F1725&lt;$B$1,'Control Sample Data'!F1725&gt;0),'Control Sample Data'!F1725,$B$1),"")</f>
        <v/>
      </c>
      <c r="S1726" s="17" t="str">
        <f>IF(SUM('Control Sample Data'!G$3:G$98)&gt;10,IF(AND(ISNUMBER('Control Sample Data'!G1725),'Control Sample Data'!G1725&lt;$B$1,'Control Sample Data'!G1725&gt;0),'Control Sample Data'!G1725,$B$1),"")</f>
        <v/>
      </c>
      <c r="T1726" s="17" t="str">
        <f>IF(SUM('Control Sample Data'!H$3:H$98)&gt;10,IF(AND(ISNUMBER('Control Sample Data'!H1725),'Control Sample Data'!H1725&lt;$B$1,'Control Sample Data'!H1725&gt;0),'Control Sample Data'!H1725,$B$1),"")</f>
        <v/>
      </c>
      <c r="U1726" s="17" t="str">
        <f>IF(SUM('Control Sample Data'!I$3:I$98)&gt;10,IF(AND(ISNUMBER('Control Sample Data'!I1725),'Control Sample Data'!I1725&lt;$B$1,'Control Sample Data'!I1725&gt;0),'Control Sample Data'!I1725,$B$1),"")</f>
        <v/>
      </c>
      <c r="V1726" s="17" t="str">
        <f>IF(SUM('Control Sample Data'!J$3:J$98)&gt;10,IF(AND(ISNUMBER('Control Sample Data'!J1725),'Control Sample Data'!J1725&lt;$B$1,'Control Sample Data'!J1725&gt;0),'Control Sample Data'!J1725,$B$1),"")</f>
        <v/>
      </c>
      <c r="W1726" s="17" t="str">
        <f>IF(SUM('Control Sample Data'!K$3:K$98)&gt;10,IF(AND(ISNUMBER('Control Sample Data'!K1725),'Control Sample Data'!K1725&lt;$B$1,'Control Sample Data'!K1725&gt;0),'Control Sample Data'!K1725,$B$1),"")</f>
        <v/>
      </c>
      <c r="X1726" s="17" t="str">
        <f>IF(SUM('Control Sample Data'!L$3:L$98)&gt;10,IF(AND(ISNUMBER('Control Sample Data'!L1725),'Control Sample Data'!L1725&lt;$B$1,'Control Sample Data'!L1725&gt;0),'Control Sample Data'!L1725,$B$1),"")</f>
        <v/>
      </c>
      <c r="Y1726" s="17" t="str">
        <f>IF(SUM('Control Sample Data'!M$3:M$98)&gt;10,IF(AND(ISNUMBER('Control Sample Data'!M1725),'Control Sample Data'!M1725&lt;$B$1,'Control Sample Data'!M1725&gt;0),'Control Sample Data'!M1725,$B$1),"")</f>
        <v/>
      </c>
      <c r="AT1726" s="36" t="str">
        <f t="shared" si="1128"/>
        <v/>
      </c>
      <c r="AU1726" s="36" t="str">
        <f t="shared" si="1129"/>
        <v/>
      </c>
      <c r="AV1726" s="36" t="str">
        <f t="shared" si="1130"/>
        <v/>
      </c>
      <c r="AW1726" s="36" t="str">
        <f t="shared" si="1131"/>
        <v/>
      </c>
      <c r="AX1726" s="36" t="str">
        <f t="shared" si="1132"/>
        <v/>
      </c>
      <c r="AY1726" s="36" t="str">
        <f t="shared" si="1133"/>
        <v/>
      </c>
      <c r="AZ1726" s="36" t="str">
        <f t="shared" si="1134"/>
        <v/>
      </c>
      <c r="BA1726" s="36" t="str">
        <f t="shared" si="1135"/>
        <v/>
      </c>
      <c r="BB1726" s="36" t="str">
        <f t="shared" si="1136"/>
        <v/>
      </c>
      <c r="BC1726" s="36" t="str">
        <f t="shared" si="1137"/>
        <v/>
      </c>
      <c r="BD1726" s="36" t="str">
        <f t="shared" si="1138"/>
        <v/>
      </c>
      <c r="BE1726" s="36" t="str">
        <f t="shared" si="1139"/>
        <v/>
      </c>
      <c r="BF1726" s="36" t="str">
        <f t="shared" si="1140"/>
        <v/>
      </c>
      <c r="BG1726" s="36" t="str">
        <f t="shared" si="1141"/>
        <v/>
      </c>
      <c r="BH1726" s="36" t="str">
        <f t="shared" si="1142"/>
        <v/>
      </c>
      <c r="BI1726" s="36" t="str">
        <f t="shared" si="1143"/>
        <v/>
      </c>
      <c r="BJ1726" s="36" t="str">
        <f t="shared" si="1144"/>
        <v/>
      </c>
      <c r="BK1726" s="36" t="str">
        <f t="shared" si="1145"/>
        <v/>
      </c>
      <c r="BL1726" s="36" t="str">
        <f t="shared" si="1146"/>
        <v/>
      </c>
      <c r="BM1726" s="36" t="str">
        <f t="shared" si="1147"/>
        <v/>
      </c>
      <c r="BN1726" s="38" t="e">
        <f t="shared" si="1106"/>
        <v>#DIV/0!</v>
      </c>
      <c r="BO1726" s="38" t="e">
        <f t="shared" si="1107"/>
        <v>#DIV/0!</v>
      </c>
      <c r="BP1726" s="39" t="str">
        <f t="shared" si="1108"/>
        <v/>
      </c>
      <c r="BQ1726" s="39" t="str">
        <f t="shared" si="1109"/>
        <v/>
      </c>
      <c r="BR1726" s="39" t="str">
        <f t="shared" si="1110"/>
        <v/>
      </c>
      <c r="BS1726" s="39" t="str">
        <f t="shared" si="1111"/>
        <v/>
      </c>
      <c r="BT1726" s="39" t="str">
        <f t="shared" si="1112"/>
        <v/>
      </c>
      <c r="BU1726" s="39" t="str">
        <f t="shared" si="1113"/>
        <v/>
      </c>
      <c r="BV1726" s="39" t="str">
        <f t="shared" si="1114"/>
        <v/>
      </c>
      <c r="BW1726" s="39" t="str">
        <f t="shared" si="1115"/>
        <v/>
      </c>
      <c r="BX1726" s="39" t="str">
        <f t="shared" si="1116"/>
        <v/>
      </c>
      <c r="BY1726" s="39" t="str">
        <f t="shared" si="1117"/>
        <v/>
      </c>
      <c r="BZ1726" s="39" t="str">
        <f t="shared" si="1118"/>
        <v/>
      </c>
      <c r="CA1726" s="39" t="str">
        <f t="shared" si="1119"/>
        <v/>
      </c>
      <c r="CB1726" s="39" t="str">
        <f t="shared" si="1120"/>
        <v/>
      </c>
      <c r="CC1726" s="39" t="str">
        <f t="shared" si="1121"/>
        <v/>
      </c>
      <c r="CD1726" s="39" t="str">
        <f t="shared" si="1122"/>
        <v/>
      </c>
      <c r="CE1726" s="39" t="str">
        <f t="shared" si="1123"/>
        <v/>
      </c>
      <c r="CF1726" s="39" t="str">
        <f t="shared" si="1124"/>
        <v/>
      </c>
      <c r="CG1726" s="39" t="str">
        <f t="shared" si="1125"/>
        <v/>
      </c>
      <c r="CH1726" s="39" t="str">
        <f t="shared" si="1126"/>
        <v/>
      </c>
      <c r="CI1726" s="39" t="str">
        <f t="shared" si="1127"/>
        <v/>
      </c>
    </row>
    <row r="1727" spans="1:87">
      <c r="A1727" s="18"/>
      <c r="B1727" s="15">
        <f>'Gene Table'!E1726</f>
        <v>0</v>
      </c>
      <c r="C1727" s="15" t="str">
        <f>'Gene Table'!B1726</f>
        <v>H20</v>
      </c>
      <c r="D1727" s="16" t="str">
        <f>IF(SUM('Test Sample Data'!D$3:D$98)&gt;10,IF(AND(ISNUMBER('Test Sample Data'!D1726),'Test Sample Data'!D1726&lt;$B$1,'Test Sample Data'!D1726&gt;0),'Test Sample Data'!D1726,$B$1),"")</f>
        <v/>
      </c>
      <c r="E1727" s="17" t="str">
        <f>IF(SUM('Test Sample Data'!E$3:E$98)&gt;10,IF(AND(ISNUMBER('Test Sample Data'!E1726),'Test Sample Data'!E1726&lt;$B$1,'Test Sample Data'!E1726&gt;0),'Test Sample Data'!E1726,$B$1),"")</f>
        <v/>
      </c>
      <c r="F1727" s="17" t="str">
        <f>IF(SUM('Test Sample Data'!F$3:F$98)&gt;10,IF(AND(ISNUMBER('Test Sample Data'!F1726),'Test Sample Data'!F1726&lt;$B$1,'Test Sample Data'!F1726&gt;0),'Test Sample Data'!F1726,$B$1),"")</f>
        <v/>
      </c>
      <c r="G1727" s="17" t="str">
        <f>IF(SUM('Test Sample Data'!G$3:G$98)&gt;10,IF(AND(ISNUMBER('Test Sample Data'!G1726),'Test Sample Data'!G1726&lt;$B$1,'Test Sample Data'!G1726&gt;0),'Test Sample Data'!G1726,$B$1),"")</f>
        <v/>
      </c>
      <c r="H1727" s="17" t="str">
        <f>IF(SUM('Test Sample Data'!H$3:H$98)&gt;10,IF(AND(ISNUMBER('Test Sample Data'!H1726),'Test Sample Data'!H1726&lt;$B$1,'Test Sample Data'!H1726&gt;0),'Test Sample Data'!H1726,$B$1),"")</f>
        <v/>
      </c>
      <c r="I1727" s="17" t="str">
        <f>IF(SUM('Test Sample Data'!I$3:I$98)&gt;10,IF(AND(ISNUMBER('Test Sample Data'!I1726),'Test Sample Data'!I1726&lt;$B$1,'Test Sample Data'!I1726&gt;0),'Test Sample Data'!I1726,$B$1),"")</f>
        <v/>
      </c>
      <c r="J1727" s="17" t="str">
        <f>IF(SUM('Test Sample Data'!J$3:J$98)&gt;10,IF(AND(ISNUMBER('Test Sample Data'!J1726),'Test Sample Data'!J1726&lt;$B$1,'Test Sample Data'!J1726&gt;0),'Test Sample Data'!J1726,$B$1),"")</f>
        <v/>
      </c>
      <c r="K1727" s="17" t="str">
        <f>IF(SUM('Test Sample Data'!K$3:K$98)&gt;10,IF(AND(ISNUMBER('Test Sample Data'!K1726),'Test Sample Data'!K1726&lt;$B$1,'Test Sample Data'!K1726&gt;0),'Test Sample Data'!K1726,$B$1),"")</f>
        <v/>
      </c>
      <c r="L1727" s="17" t="str">
        <f>IF(SUM('Test Sample Data'!L$3:L$98)&gt;10,IF(AND(ISNUMBER('Test Sample Data'!L1726),'Test Sample Data'!L1726&lt;$B$1,'Test Sample Data'!L1726&gt;0),'Test Sample Data'!L1726,$B$1),"")</f>
        <v/>
      </c>
      <c r="M1727" s="17" t="str">
        <f>IF(SUM('Test Sample Data'!M$3:M$98)&gt;10,IF(AND(ISNUMBER('Test Sample Data'!M1726),'Test Sample Data'!M1726&lt;$B$1,'Test Sample Data'!M1726&gt;0),'Test Sample Data'!M1726,$B$1),"")</f>
        <v/>
      </c>
      <c r="N1727" s="17">
        <f>'Gene Table'!E1726</f>
        <v>0</v>
      </c>
      <c r="O1727" s="17" t="str">
        <f>'Gene Table'!B1726</f>
        <v>H20</v>
      </c>
      <c r="P1727" s="17" t="str">
        <f>IF(SUM('Control Sample Data'!D$3:D$98)&gt;10,IF(AND(ISNUMBER('Control Sample Data'!D1726),'Control Sample Data'!D1726&lt;$B$1,'Control Sample Data'!D1726&gt;0),'Control Sample Data'!D1726,$B$1),"")</f>
        <v/>
      </c>
      <c r="Q1727" s="17" t="str">
        <f>IF(SUM('Control Sample Data'!E$3:E$98)&gt;10,IF(AND(ISNUMBER('Control Sample Data'!E1726),'Control Sample Data'!E1726&lt;$B$1,'Control Sample Data'!E1726&gt;0),'Control Sample Data'!E1726,$B$1),"")</f>
        <v/>
      </c>
      <c r="R1727" s="17" t="str">
        <f>IF(SUM('Control Sample Data'!F$3:F$98)&gt;10,IF(AND(ISNUMBER('Control Sample Data'!F1726),'Control Sample Data'!F1726&lt;$B$1,'Control Sample Data'!F1726&gt;0),'Control Sample Data'!F1726,$B$1),"")</f>
        <v/>
      </c>
      <c r="S1727" s="17" t="str">
        <f>IF(SUM('Control Sample Data'!G$3:G$98)&gt;10,IF(AND(ISNUMBER('Control Sample Data'!G1726),'Control Sample Data'!G1726&lt;$B$1,'Control Sample Data'!G1726&gt;0),'Control Sample Data'!G1726,$B$1),"")</f>
        <v/>
      </c>
      <c r="T1727" s="17" t="str">
        <f>IF(SUM('Control Sample Data'!H$3:H$98)&gt;10,IF(AND(ISNUMBER('Control Sample Data'!H1726),'Control Sample Data'!H1726&lt;$B$1,'Control Sample Data'!H1726&gt;0),'Control Sample Data'!H1726,$B$1),"")</f>
        <v/>
      </c>
      <c r="U1727" s="17" t="str">
        <f>IF(SUM('Control Sample Data'!I$3:I$98)&gt;10,IF(AND(ISNUMBER('Control Sample Data'!I1726),'Control Sample Data'!I1726&lt;$B$1,'Control Sample Data'!I1726&gt;0),'Control Sample Data'!I1726,$B$1),"")</f>
        <v/>
      </c>
      <c r="V1727" s="17" t="str">
        <f>IF(SUM('Control Sample Data'!J$3:J$98)&gt;10,IF(AND(ISNUMBER('Control Sample Data'!J1726),'Control Sample Data'!J1726&lt;$B$1,'Control Sample Data'!J1726&gt;0),'Control Sample Data'!J1726,$B$1),"")</f>
        <v/>
      </c>
      <c r="W1727" s="17" t="str">
        <f>IF(SUM('Control Sample Data'!K$3:K$98)&gt;10,IF(AND(ISNUMBER('Control Sample Data'!K1726),'Control Sample Data'!K1726&lt;$B$1,'Control Sample Data'!K1726&gt;0),'Control Sample Data'!K1726,$B$1),"")</f>
        <v/>
      </c>
      <c r="X1727" s="17" t="str">
        <f>IF(SUM('Control Sample Data'!L$3:L$98)&gt;10,IF(AND(ISNUMBER('Control Sample Data'!L1726),'Control Sample Data'!L1726&lt;$B$1,'Control Sample Data'!L1726&gt;0),'Control Sample Data'!L1726,$B$1),"")</f>
        <v/>
      </c>
      <c r="Y1727" s="17" t="str">
        <f>IF(SUM('Control Sample Data'!M$3:M$98)&gt;10,IF(AND(ISNUMBER('Control Sample Data'!M1726),'Control Sample Data'!M1726&lt;$B$1,'Control Sample Data'!M1726&gt;0),'Control Sample Data'!M1726,$B$1),"")</f>
        <v/>
      </c>
      <c r="AT1727" s="36" t="str">
        <f t="shared" si="1128"/>
        <v/>
      </c>
      <c r="AU1727" s="36" t="str">
        <f t="shared" si="1129"/>
        <v/>
      </c>
      <c r="AV1727" s="36" t="str">
        <f t="shared" si="1130"/>
        <v/>
      </c>
      <c r="AW1727" s="36" t="str">
        <f t="shared" si="1131"/>
        <v/>
      </c>
      <c r="AX1727" s="36" t="str">
        <f t="shared" si="1132"/>
        <v/>
      </c>
      <c r="AY1727" s="36" t="str">
        <f t="shared" si="1133"/>
        <v/>
      </c>
      <c r="AZ1727" s="36" t="str">
        <f t="shared" si="1134"/>
        <v/>
      </c>
      <c r="BA1727" s="36" t="str">
        <f t="shared" si="1135"/>
        <v/>
      </c>
      <c r="BB1727" s="36" t="str">
        <f t="shared" si="1136"/>
        <v/>
      </c>
      <c r="BC1727" s="36" t="str">
        <f t="shared" si="1137"/>
        <v/>
      </c>
      <c r="BD1727" s="36" t="str">
        <f t="shared" si="1138"/>
        <v/>
      </c>
      <c r="BE1727" s="36" t="str">
        <f t="shared" si="1139"/>
        <v/>
      </c>
      <c r="BF1727" s="36" t="str">
        <f t="shared" si="1140"/>
        <v/>
      </c>
      <c r="BG1727" s="36" t="str">
        <f t="shared" si="1141"/>
        <v/>
      </c>
      <c r="BH1727" s="36" t="str">
        <f t="shared" si="1142"/>
        <v/>
      </c>
      <c r="BI1727" s="36" t="str">
        <f t="shared" si="1143"/>
        <v/>
      </c>
      <c r="BJ1727" s="36" t="str">
        <f t="shared" si="1144"/>
        <v/>
      </c>
      <c r="BK1727" s="36" t="str">
        <f t="shared" si="1145"/>
        <v/>
      </c>
      <c r="BL1727" s="36" t="str">
        <f t="shared" si="1146"/>
        <v/>
      </c>
      <c r="BM1727" s="36" t="str">
        <f t="shared" si="1147"/>
        <v/>
      </c>
      <c r="BN1727" s="38" t="e">
        <f t="shared" si="1106"/>
        <v>#DIV/0!</v>
      </c>
      <c r="BO1727" s="38" t="e">
        <f t="shared" si="1107"/>
        <v>#DIV/0!</v>
      </c>
      <c r="BP1727" s="39" t="str">
        <f t="shared" si="1108"/>
        <v/>
      </c>
      <c r="BQ1727" s="39" t="str">
        <f t="shared" si="1109"/>
        <v/>
      </c>
      <c r="BR1727" s="39" t="str">
        <f t="shared" si="1110"/>
        <v/>
      </c>
      <c r="BS1727" s="39" t="str">
        <f t="shared" si="1111"/>
        <v/>
      </c>
      <c r="BT1727" s="39" t="str">
        <f t="shared" si="1112"/>
        <v/>
      </c>
      <c r="BU1727" s="39" t="str">
        <f t="shared" si="1113"/>
        <v/>
      </c>
      <c r="BV1727" s="39" t="str">
        <f t="shared" si="1114"/>
        <v/>
      </c>
      <c r="BW1727" s="39" t="str">
        <f t="shared" si="1115"/>
        <v/>
      </c>
      <c r="BX1727" s="39" t="str">
        <f t="shared" si="1116"/>
        <v/>
      </c>
      <c r="BY1727" s="39" t="str">
        <f t="shared" si="1117"/>
        <v/>
      </c>
      <c r="BZ1727" s="39" t="str">
        <f t="shared" si="1118"/>
        <v/>
      </c>
      <c r="CA1727" s="39" t="str">
        <f t="shared" si="1119"/>
        <v/>
      </c>
      <c r="CB1727" s="39" t="str">
        <f t="shared" si="1120"/>
        <v/>
      </c>
      <c r="CC1727" s="39" t="str">
        <f t="shared" si="1121"/>
        <v/>
      </c>
      <c r="CD1727" s="39" t="str">
        <f t="shared" si="1122"/>
        <v/>
      </c>
      <c r="CE1727" s="39" t="str">
        <f t="shared" si="1123"/>
        <v/>
      </c>
      <c r="CF1727" s="39" t="str">
        <f t="shared" si="1124"/>
        <v/>
      </c>
      <c r="CG1727" s="39" t="str">
        <f t="shared" si="1125"/>
        <v/>
      </c>
      <c r="CH1727" s="39" t="str">
        <f t="shared" si="1126"/>
        <v/>
      </c>
      <c r="CI1727" s="39" t="str">
        <f t="shared" si="1127"/>
        <v/>
      </c>
    </row>
    <row r="1728" spans="1:87">
      <c r="A1728" s="18"/>
      <c r="B1728" s="15" t="str">
        <f>'Gene Table'!E1727</f>
        <v>hsa-miR-5687</v>
      </c>
      <c r="C1728" s="15" t="str">
        <f>'Gene Table'!B1727</f>
        <v>H21</v>
      </c>
      <c r="D1728" s="16" t="str">
        <f>IF(SUM('Test Sample Data'!D$3:D$98)&gt;10,IF(AND(ISNUMBER('Test Sample Data'!D1727),'Test Sample Data'!D1727&lt;$B$1,'Test Sample Data'!D1727&gt;0),'Test Sample Data'!D1727,$B$1),"")</f>
        <v/>
      </c>
      <c r="E1728" s="17" t="str">
        <f>IF(SUM('Test Sample Data'!E$3:E$98)&gt;10,IF(AND(ISNUMBER('Test Sample Data'!E1727),'Test Sample Data'!E1727&lt;$B$1,'Test Sample Data'!E1727&gt;0),'Test Sample Data'!E1727,$B$1),"")</f>
        <v/>
      </c>
      <c r="F1728" s="17" t="str">
        <f>IF(SUM('Test Sample Data'!F$3:F$98)&gt;10,IF(AND(ISNUMBER('Test Sample Data'!F1727),'Test Sample Data'!F1727&lt;$B$1,'Test Sample Data'!F1727&gt;0),'Test Sample Data'!F1727,$B$1),"")</f>
        <v/>
      </c>
      <c r="G1728" s="17" t="str">
        <f>IF(SUM('Test Sample Data'!G$3:G$98)&gt;10,IF(AND(ISNUMBER('Test Sample Data'!G1727),'Test Sample Data'!G1727&lt;$B$1,'Test Sample Data'!G1727&gt;0),'Test Sample Data'!G1727,$B$1),"")</f>
        <v/>
      </c>
      <c r="H1728" s="17" t="str">
        <f>IF(SUM('Test Sample Data'!H$3:H$98)&gt;10,IF(AND(ISNUMBER('Test Sample Data'!H1727),'Test Sample Data'!H1727&lt;$B$1,'Test Sample Data'!H1727&gt;0),'Test Sample Data'!H1727,$B$1),"")</f>
        <v/>
      </c>
      <c r="I1728" s="17" t="str">
        <f>IF(SUM('Test Sample Data'!I$3:I$98)&gt;10,IF(AND(ISNUMBER('Test Sample Data'!I1727),'Test Sample Data'!I1727&lt;$B$1,'Test Sample Data'!I1727&gt;0),'Test Sample Data'!I1727,$B$1),"")</f>
        <v/>
      </c>
      <c r="J1728" s="17" t="str">
        <f>IF(SUM('Test Sample Data'!J$3:J$98)&gt;10,IF(AND(ISNUMBER('Test Sample Data'!J1727),'Test Sample Data'!J1727&lt;$B$1,'Test Sample Data'!J1727&gt;0),'Test Sample Data'!J1727,$B$1),"")</f>
        <v/>
      </c>
      <c r="K1728" s="17" t="str">
        <f>IF(SUM('Test Sample Data'!K$3:K$98)&gt;10,IF(AND(ISNUMBER('Test Sample Data'!K1727),'Test Sample Data'!K1727&lt;$B$1,'Test Sample Data'!K1727&gt;0),'Test Sample Data'!K1727,$B$1),"")</f>
        <v/>
      </c>
      <c r="L1728" s="17" t="str">
        <f>IF(SUM('Test Sample Data'!L$3:L$98)&gt;10,IF(AND(ISNUMBER('Test Sample Data'!L1727),'Test Sample Data'!L1727&lt;$B$1,'Test Sample Data'!L1727&gt;0),'Test Sample Data'!L1727,$B$1),"")</f>
        <v/>
      </c>
      <c r="M1728" s="17" t="str">
        <f>IF(SUM('Test Sample Data'!M$3:M$98)&gt;10,IF(AND(ISNUMBER('Test Sample Data'!M1727),'Test Sample Data'!M1727&lt;$B$1,'Test Sample Data'!M1727&gt;0),'Test Sample Data'!M1727,$B$1),"")</f>
        <v/>
      </c>
      <c r="N1728" s="17" t="str">
        <f>'Gene Table'!E1727</f>
        <v>hsa-miR-5687</v>
      </c>
      <c r="O1728" s="17" t="str">
        <f>'Gene Table'!B1727</f>
        <v>H21</v>
      </c>
      <c r="P1728" s="17" t="str">
        <f>IF(SUM('Control Sample Data'!D$3:D$98)&gt;10,IF(AND(ISNUMBER('Control Sample Data'!D1727),'Control Sample Data'!D1727&lt;$B$1,'Control Sample Data'!D1727&gt;0),'Control Sample Data'!D1727,$B$1),"")</f>
        <v/>
      </c>
      <c r="Q1728" s="17" t="str">
        <f>IF(SUM('Control Sample Data'!E$3:E$98)&gt;10,IF(AND(ISNUMBER('Control Sample Data'!E1727),'Control Sample Data'!E1727&lt;$B$1,'Control Sample Data'!E1727&gt;0),'Control Sample Data'!E1727,$B$1),"")</f>
        <v/>
      </c>
      <c r="R1728" s="17" t="str">
        <f>IF(SUM('Control Sample Data'!F$3:F$98)&gt;10,IF(AND(ISNUMBER('Control Sample Data'!F1727),'Control Sample Data'!F1727&lt;$B$1,'Control Sample Data'!F1727&gt;0),'Control Sample Data'!F1727,$B$1),"")</f>
        <v/>
      </c>
      <c r="S1728" s="17" t="str">
        <f>IF(SUM('Control Sample Data'!G$3:G$98)&gt;10,IF(AND(ISNUMBER('Control Sample Data'!G1727),'Control Sample Data'!G1727&lt;$B$1,'Control Sample Data'!G1727&gt;0),'Control Sample Data'!G1727,$B$1),"")</f>
        <v/>
      </c>
      <c r="T1728" s="17" t="str">
        <f>IF(SUM('Control Sample Data'!H$3:H$98)&gt;10,IF(AND(ISNUMBER('Control Sample Data'!H1727),'Control Sample Data'!H1727&lt;$B$1,'Control Sample Data'!H1727&gt;0),'Control Sample Data'!H1727,$B$1),"")</f>
        <v/>
      </c>
      <c r="U1728" s="17" t="str">
        <f>IF(SUM('Control Sample Data'!I$3:I$98)&gt;10,IF(AND(ISNUMBER('Control Sample Data'!I1727),'Control Sample Data'!I1727&lt;$B$1,'Control Sample Data'!I1727&gt;0),'Control Sample Data'!I1727,$B$1),"")</f>
        <v/>
      </c>
      <c r="V1728" s="17" t="str">
        <f>IF(SUM('Control Sample Data'!J$3:J$98)&gt;10,IF(AND(ISNUMBER('Control Sample Data'!J1727),'Control Sample Data'!J1727&lt;$B$1,'Control Sample Data'!J1727&gt;0),'Control Sample Data'!J1727,$B$1),"")</f>
        <v/>
      </c>
      <c r="W1728" s="17" t="str">
        <f>IF(SUM('Control Sample Data'!K$3:K$98)&gt;10,IF(AND(ISNUMBER('Control Sample Data'!K1727),'Control Sample Data'!K1727&lt;$B$1,'Control Sample Data'!K1727&gt;0),'Control Sample Data'!K1727,$B$1),"")</f>
        <v/>
      </c>
      <c r="X1728" s="17" t="str">
        <f>IF(SUM('Control Sample Data'!L$3:L$98)&gt;10,IF(AND(ISNUMBER('Control Sample Data'!L1727),'Control Sample Data'!L1727&lt;$B$1,'Control Sample Data'!L1727&gt;0),'Control Sample Data'!L1727,$B$1),"")</f>
        <v/>
      </c>
      <c r="Y1728" s="17" t="str">
        <f>IF(SUM('Control Sample Data'!M$3:M$98)&gt;10,IF(AND(ISNUMBER('Control Sample Data'!M1727),'Control Sample Data'!M1727&lt;$B$1,'Control Sample Data'!M1727&gt;0),'Control Sample Data'!M1727,$B$1),"")</f>
        <v/>
      </c>
      <c r="AT1728" s="36" t="str">
        <f t="shared" si="1128"/>
        <v/>
      </c>
      <c r="AU1728" s="36" t="str">
        <f t="shared" si="1129"/>
        <v/>
      </c>
      <c r="AV1728" s="36" t="str">
        <f t="shared" si="1130"/>
        <v/>
      </c>
      <c r="AW1728" s="36" t="str">
        <f t="shared" si="1131"/>
        <v/>
      </c>
      <c r="AX1728" s="36" t="str">
        <f t="shared" si="1132"/>
        <v/>
      </c>
      <c r="AY1728" s="36" t="str">
        <f t="shared" si="1133"/>
        <v/>
      </c>
      <c r="AZ1728" s="36" t="str">
        <f t="shared" si="1134"/>
        <v/>
      </c>
      <c r="BA1728" s="36" t="str">
        <f t="shared" si="1135"/>
        <v/>
      </c>
      <c r="BB1728" s="36" t="str">
        <f t="shared" si="1136"/>
        <v/>
      </c>
      <c r="BC1728" s="36" t="str">
        <f t="shared" si="1137"/>
        <v/>
      </c>
      <c r="BD1728" s="36" t="str">
        <f t="shared" si="1138"/>
        <v/>
      </c>
      <c r="BE1728" s="36" t="str">
        <f t="shared" si="1139"/>
        <v/>
      </c>
      <c r="BF1728" s="36" t="str">
        <f t="shared" si="1140"/>
        <v/>
      </c>
      <c r="BG1728" s="36" t="str">
        <f t="shared" si="1141"/>
        <v/>
      </c>
      <c r="BH1728" s="36" t="str">
        <f t="shared" si="1142"/>
        <v/>
      </c>
      <c r="BI1728" s="36" t="str">
        <f t="shared" si="1143"/>
        <v/>
      </c>
      <c r="BJ1728" s="36" t="str">
        <f t="shared" si="1144"/>
        <v/>
      </c>
      <c r="BK1728" s="36" t="str">
        <f t="shared" si="1145"/>
        <v/>
      </c>
      <c r="BL1728" s="36" t="str">
        <f t="shared" si="1146"/>
        <v/>
      </c>
      <c r="BM1728" s="36" t="str">
        <f t="shared" si="1147"/>
        <v/>
      </c>
      <c r="BN1728" s="38" t="e">
        <f t="shared" si="1106"/>
        <v>#DIV/0!</v>
      </c>
      <c r="BO1728" s="38" t="e">
        <f t="shared" si="1107"/>
        <v>#DIV/0!</v>
      </c>
      <c r="BP1728" s="39" t="str">
        <f t="shared" si="1108"/>
        <v/>
      </c>
      <c r="BQ1728" s="39" t="str">
        <f t="shared" si="1109"/>
        <v/>
      </c>
      <c r="BR1728" s="39" t="str">
        <f t="shared" si="1110"/>
        <v/>
      </c>
      <c r="BS1728" s="39" t="str">
        <f t="shared" si="1111"/>
        <v/>
      </c>
      <c r="BT1728" s="39" t="str">
        <f t="shared" si="1112"/>
        <v/>
      </c>
      <c r="BU1728" s="39" t="str">
        <f t="shared" si="1113"/>
        <v/>
      </c>
      <c r="BV1728" s="39" t="str">
        <f t="shared" si="1114"/>
        <v/>
      </c>
      <c r="BW1728" s="39" t="str">
        <f t="shared" si="1115"/>
        <v/>
      </c>
      <c r="BX1728" s="39" t="str">
        <f t="shared" si="1116"/>
        <v/>
      </c>
      <c r="BY1728" s="39" t="str">
        <f t="shared" si="1117"/>
        <v/>
      </c>
      <c r="BZ1728" s="39" t="str">
        <f t="shared" si="1118"/>
        <v/>
      </c>
      <c r="CA1728" s="39" t="str">
        <f t="shared" si="1119"/>
        <v/>
      </c>
      <c r="CB1728" s="39" t="str">
        <f t="shared" si="1120"/>
        <v/>
      </c>
      <c r="CC1728" s="39" t="str">
        <f t="shared" si="1121"/>
        <v/>
      </c>
      <c r="CD1728" s="39" t="str">
        <f t="shared" si="1122"/>
        <v/>
      </c>
      <c r="CE1728" s="39" t="str">
        <f t="shared" si="1123"/>
        <v/>
      </c>
      <c r="CF1728" s="39" t="str">
        <f t="shared" si="1124"/>
        <v/>
      </c>
      <c r="CG1728" s="39" t="str">
        <f t="shared" si="1125"/>
        <v/>
      </c>
      <c r="CH1728" s="39" t="str">
        <f t="shared" si="1126"/>
        <v/>
      </c>
      <c r="CI1728" s="39" t="str">
        <f t="shared" si="1127"/>
        <v/>
      </c>
    </row>
    <row r="1729" spans="1:87">
      <c r="A1729" s="18"/>
      <c r="B1729" s="15">
        <f>'Gene Table'!E1728</f>
        <v>0</v>
      </c>
      <c r="C1729" s="15" t="str">
        <f>'Gene Table'!B1728</f>
        <v>H22</v>
      </c>
      <c r="D1729" s="16" t="str">
        <f>IF(SUM('Test Sample Data'!D$3:D$98)&gt;10,IF(AND(ISNUMBER('Test Sample Data'!D1728),'Test Sample Data'!D1728&lt;$B$1,'Test Sample Data'!D1728&gt;0),'Test Sample Data'!D1728,$B$1),"")</f>
        <v/>
      </c>
      <c r="E1729" s="17" t="str">
        <f>IF(SUM('Test Sample Data'!E$3:E$98)&gt;10,IF(AND(ISNUMBER('Test Sample Data'!E1728),'Test Sample Data'!E1728&lt;$B$1,'Test Sample Data'!E1728&gt;0),'Test Sample Data'!E1728,$B$1),"")</f>
        <v/>
      </c>
      <c r="F1729" s="17" t="str">
        <f>IF(SUM('Test Sample Data'!F$3:F$98)&gt;10,IF(AND(ISNUMBER('Test Sample Data'!F1728),'Test Sample Data'!F1728&lt;$B$1,'Test Sample Data'!F1728&gt;0),'Test Sample Data'!F1728,$B$1),"")</f>
        <v/>
      </c>
      <c r="G1729" s="17" t="str">
        <f>IF(SUM('Test Sample Data'!G$3:G$98)&gt;10,IF(AND(ISNUMBER('Test Sample Data'!G1728),'Test Sample Data'!G1728&lt;$B$1,'Test Sample Data'!G1728&gt;0),'Test Sample Data'!G1728,$B$1),"")</f>
        <v/>
      </c>
      <c r="H1729" s="17" t="str">
        <f>IF(SUM('Test Sample Data'!H$3:H$98)&gt;10,IF(AND(ISNUMBER('Test Sample Data'!H1728),'Test Sample Data'!H1728&lt;$B$1,'Test Sample Data'!H1728&gt;0),'Test Sample Data'!H1728,$B$1),"")</f>
        <v/>
      </c>
      <c r="I1729" s="17" t="str">
        <f>IF(SUM('Test Sample Data'!I$3:I$98)&gt;10,IF(AND(ISNUMBER('Test Sample Data'!I1728),'Test Sample Data'!I1728&lt;$B$1,'Test Sample Data'!I1728&gt;0),'Test Sample Data'!I1728,$B$1),"")</f>
        <v/>
      </c>
      <c r="J1729" s="17" t="str">
        <f>IF(SUM('Test Sample Data'!J$3:J$98)&gt;10,IF(AND(ISNUMBER('Test Sample Data'!J1728),'Test Sample Data'!J1728&lt;$B$1,'Test Sample Data'!J1728&gt;0),'Test Sample Data'!J1728,$B$1),"")</f>
        <v/>
      </c>
      <c r="K1729" s="17" t="str">
        <f>IF(SUM('Test Sample Data'!K$3:K$98)&gt;10,IF(AND(ISNUMBER('Test Sample Data'!K1728),'Test Sample Data'!K1728&lt;$B$1,'Test Sample Data'!K1728&gt;0),'Test Sample Data'!K1728,$B$1),"")</f>
        <v/>
      </c>
      <c r="L1729" s="17" t="str">
        <f>IF(SUM('Test Sample Data'!L$3:L$98)&gt;10,IF(AND(ISNUMBER('Test Sample Data'!L1728),'Test Sample Data'!L1728&lt;$B$1,'Test Sample Data'!L1728&gt;0),'Test Sample Data'!L1728,$B$1),"")</f>
        <v/>
      </c>
      <c r="M1729" s="17" t="str">
        <f>IF(SUM('Test Sample Data'!M$3:M$98)&gt;10,IF(AND(ISNUMBER('Test Sample Data'!M1728),'Test Sample Data'!M1728&lt;$B$1,'Test Sample Data'!M1728&gt;0),'Test Sample Data'!M1728,$B$1),"")</f>
        <v/>
      </c>
      <c r="N1729" s="17">
        <f>'Gene Table'!E1728</f>
        <v>0</v>
      </c>
      <c r="O1729" s="17" t="str">
        <f>'Gene Table'!B1728</f>
        <v>H22</v>
      </c>
      <c r="P1729" s="17" t="str">
        <f>IF(SUM('Control Sample Data'!D$3:D$98)&gt;10,IF(AND(ISNUMBER('Control Sample Data'!D1728),'Control Sample Data'!D1728&lt;$B$1,'Control Sample Data'!D1728&gt;0),'Control Sample Data'!D1728,$B$1),"")</f>
        <v/>
      </c>
      <c r="Q1729" s="17" t="str">
        <f>IF(SUM('Control Sample Data'!E$3:E$98)&gt;10,IF(AND(ISNUMBER('Control Sample Data'!E1728),'Control Sample Data'!E1728&lt;$B$1,'Control Sample Data'!E1728&gt;0),'Control Sample Data'!E1728,$B$1),"")</f>
        <v/>
      </c>
      <c r="R1729" s="17" t="str">
        <f>IF(SUM('Control Sample Data'!F$3:F$98)&gt;10,IF(AND(ISNUMBER('Control Sample Data'!F1728),'Control Sample Data'!F1728&lt;$B$1,'Control Sample Data'!F1728&gt;0),'Control Sample Data'!F1728,$B$1),"")</f>
        <v/>
      </c>
      <c r="S1729" s="17" t="str">
        <f>IF(SUM('Control Sample Data'!G$3:G$98)&gt;10,IF(AND(ISNUMBER('Control Sample Data'!G1728),'Control Sample Data'!G1728&lt;$B$1,'Control Sample Data'!G1728&gt;0),'Control Sample Data'!G1728,$B$1),"")</f>
        <v/>
      </c>
      <c r="T1729" s="17" t="str">
        <f>IF(SUM('Control Sample Data'!H$3:H$98)&gt;10,IF(AND(ISNUMBER('Control Sample Data'!H1728),'Control Sample Data'!H1728&lt;$B$1,'Control Sample Data'!H1728&gt;0),'Control Sample Data'!H1728,$B$1),"")</f>
        <v/>
      </c>
      <c r="U1729" s="17" t="str">
        <f>IF(SUM('Control Sample Data'!I$3:I$98)&gt;10,IF(AND(ISNUMBER('Control Sample Data'!I1728),'Control Sample Data'!I1728&lt;$B$1,'Control Sample Data'!I1728&gt;0),'Control Sample Data'!I1728,$B$1),"")</f>
        <v/>
      </c>
      <c r="V1729" s="17" t="str">
        <f>IF(SUM('Control Sample Data'!J$3:J$98)&gt;10,IF(AND(ISNUMBER('Control Sample Data'!J1728),'Control Sample Data'!J1728&lt;$B$1,'Control Sample Data'!J1728&gt;0),'Control Sample Data'!J1728,$B$1),"")</f>
        <v/>
      </c>
      <c r="W1729" s="17" t="str">
        <f>IF(SUM('Control Sample Data'!K$3:K$98)&gt;10,IF(AND(ISNUMBER('Control Sample Data'!K1728),'Control Sample Data'!K1728&lt;$B$1,'Control Sample Data'!K1728&gt;0),'Control Sample Data'!K1728,$B$1),"")</f>
        <v/>
      </c>
      <c r="X1729" s="17" t="str">
        <f>IF(SUM('Control Sample Data'!L$3:L$98)&gt;10,IF(AND(ISNUMBER('Control Sample Data'!L1728),'Control Sample Data'!L1728&lt;$B$1,'Control Sample Data'!L1728&gt;0),'Control Sample Data'!L1728,$B$1),"")</f>
        <v/>
      </c>
      <c r="Y1729" s="17" t="str">
        <f>IF(SUM('Control Sample Data'!M$3:M$98)&gt;10,IF(AND(ISNUMBER('Control Sample Data'!M1728),'Control Sample Data'!M1728&lt;$B$1,'Control Sample Data'!M1728&gt;0),'Control Sample Data'!M1728,$B$1),"")</f>
        <v/>
      </c>
      <c r="AT1729" s="36" t="str">
        <f t="shared" si="1128"/>
        <v/>
      </c>
      <c r="AU1729" s="36" t="str">
        <f t="shared" si="1129"/>
        <v/>
      </c>
      <c r="AV1729" s="36" t="str">
        <f t="shared" si="1130"/>
        <v/>
      </c>
      <c r="AW1729" s="36" t="str">
        <f t="shared" si="1131"/>
        <v/>
      </c>
      <c r="AX1729" s="36" t="str">
        <f t="shared" si="1132"/>
        <v/>
      </c>
      <c r="AY1729" s="36" t="str">
        <f t="shared" si="1133"/>
        <v/>
      </c>
      <c r="AZ1729" s="36" t="str">
        <f t="shared" si="1134"/>
        <v/>
      </c>
      <c r="BA1729" s="36" t="str">
        <f t="shared" si="1135"/>
        <v/>
      </c>
      <c r="BB1729" s="36" t="str">
        <f t="shared" si="1136"/>
        <v/>
      </c>
      <c r="BC1729" s="36" t="str">
        <f t="shared" si="1137"/>
        <v/>
      </c>
      <c r="BD1729" s="36" t="str">
        <f t="shared" si="1138"/>
        <v/>
      </c>
      <c r="BE1729" s="36" t="str">
        <f t="shared" si="1139"/>
        <v/>
      </c>
      <c r="BF1729" s="36" t="str">
        <f t="shared" si="1140"/>
        <v/>
      </c>
      <c r="BG1729" s="36" t="str">
        <f t="shared" si="1141"/>
        <v/>
      </c>
      <c r="BH1729" s="36" t="str">
        <f t="shared" si="1142"/>
        <v/>
      </c>
      <c r="BI1729" s="36" t="str">
        <f t="shared" si="1143"/>
        <v/>
      </c>
      <c r="BJ1729" s="36" t="str">
        <f t="shared" si="1144"/>
        <v/>
      </c>
      <c r="BK1729" s="36" t="str">
        <f t="shared" si="1145"/>
        <v/>
      </c>
      <c r="BL1729" s="36" t="str">
        <f t="shared" si="1146"/>
        <v/>
      </c>
      <c r="BM1729" s="36" t="str">
        <f t="shared" si="1147"/>
        <v/>
      </c>
      <c r="BN1729" s="38" t="e">
        <f t="shared" si="1106"/>
        <v>#DIV/0!</v>
      </c>
      <c r="BO1729" s="38" t="e">
        <f t="shared" si="1107"/>
        <v>#DIV/0!</v>
      </c>
      <c r="BP1729" s="39" t="str">
        <f t="shared" si="1108"/>
        <v/>
      </c>
      <c r="BQ1729" s="39" t="str">
        <f t="shared" si="1109"/>
        <v/>
      </c>
      <c r="BR1729" s="39" t="str">
        <f t="shared" si="1110"/>
        <v/>
      </c>
      <c r="BS1729" s="39" t="str">
        <f t="shared" si="1111"/>
        <v/>
      </c>
      <c r="BT1729" s="39" t="str">
        <f t="shared" si="1112"/>
        <v/>
      </c>
      <c r="BU1729" s="39" t="str">
        <f t="shared" si="1113"/>
        <v/>
      </c>
      <c r="BV1729" s="39" t="str">
        <f t="shared" si="1114"/>
        <v/>
      </c>
      <c r="BW1729" s="39" t="str">
        <f t="shared" si="1115"/>
        <v/>
      </c>
      <c r="BX1729" s="39" t="str">
        <f t="shared" si="1116"/>
        <v/>
      </c>
      <c r="BY1729" s="39" t="str">
        <f t="shared" si="1117"/>
        <v/>
      </c>
      <c r="BZ1729" s="39" t="str">
        <f t="shared" si="1118"/>
        <v/>
      </c>
      <c r="CA1729" s="39" t="str">
        <f t="shared" si="1119"/>
        <v/>
      </c>
      <c r="CB1729" s="39" t="str">
        <f t="shared" si="1120"/>
        <v/>
      </c>
      <c r="CC1729" s="39" t="str">
        <f t="shared" si="1121"/>
        <v/>
      </c>
      <c r="CD1729" s="39" t="str">
        <f t="shared" si="1122"/>
        <v/>
      </c>
      <c r="CE1729" s="39" t="str">
        <f t="shared" si="1123"/>
        <v/>
      </c>
      <c r="CF1729" s="39" t="str">
        <f t="shared" si="1124"/>
        <v/>
      </c>
      <c r="CG1729" s="39" t="str">
        <f t="shared" si="1125"/>
        <v/>
      </c>
      <c r="CH1729" s="39" t="str">
        <f t="shared" si="1126"/>
        <v/>
      </c>
      <c r="CI1729" s="39" t="str">
        <f t="shared" si="1127"/>
        <v/>
      </c>
    </row>
    <row r="1730" spans="1:87">
      <c r="A1730" s="18"/>
      <c r="B1730" s="15" t="str">
        <f>'Gene Table'!E1729</f>
        <v>hsa-miR-5688</v>
      </c>
      <c r="C1730" s="15" t="str">
        <f>'Gene Table'!B1729</f>
        <v>H23</v>
      </c>
      <c r="D1730" s="16" t="str">
        <f>IF(SUM('Test Sample Data'!D$3:D$98)&gt;10,IF(AND(ISNUMBER('Test Sample Data'!D1729),'Test Sample Data'!D1729&lt;$B$1,'Test Sample Data'!D1729&gt;0),'Test Sample Data'!D1729,$B$1),"")</f>
        <v/>
      </c>
      <c r="E1730" s="17" t="str">
        <f>IF(SUM('Test Sample Data'!E$3:E$98)&gt;10,IF(AND(ISNUMBER('Test Sample Data'!E1729),'Test Sample Data'!E1729&lt;$B$1,'Test Sample Data'!E1729&gt;0),'Test Sample Data'!E1729,$B$1),"")</f>
        <v/>
      </c>
      <c r="F1730" s="17" t="str">
        <f>IF(SUM('Test Sample Data'!F$3:F$98)&gt;10,IF(AND(ISNUMBER('Test Sample Data'!F1729),'Test Sample Data'!F1729&lt;$B$1,'Test Sample Data'!F1729&gt;0),'Test Sample Data'!F1729,$B$1),"")</f>
        <v/>
      </c>
      <c r="G1730" s="17" t="str">
        <f>IF(SUM('Test Sample Data'!G$3:G$98)&gt;10,IF(AND(ISNUMBER('Test Sample Data'!G1729),'Test Sample Data'!G1729&lt;$B$1,'Test Sample Data'!G1729&gt;0),'Test Sample Data'!G1729,$B$1),"")</f>
        <v/>
      </c>
      <c r="H1730" s="17" t="str">
        <f>IF(SUM('Test Sample Data'!H$3:H$98)&gt;10,IF(AND(ISNUMBER('Test Sample Data'!H1729),'Test Sample Data'!H1729&lt;$B$1,'Test Sample Data'!H1729&gt;0),'Test Sample Data'!H1729,$B$1),"")</f>
        <v/>
      </c>
      <c r="I1730" s="17" t="str">
        <f>IF(SUM('Test Sample Data'!I$3:I$98)&gt;10,IF(AND(ISNUMBER('Test Sample Data'!I1729),'Test Sample Data'!I1729&lt;$B$1,'Test Sample Data'!I1729&gt;0),'Test Sample Data'!I1729,$B$1),"")</f>
        <v/>
      </c>
      <c r="J1730" s="17" t="str">
        <f>IF(SUM('Test Sample Data'!J$3:J$98)&gt;10,IF(AND(ISNUMBER('Test Sample Data'!J1729),'Test Sample Data'!J1729&lt;$B$1,'Test Sample Data'!J1729&gt;0),'Test Sample Data'!J1729,$B$1),"")</f>
        <v/>
      </c>
      <c r="K1730" s="17" t="str">
        <f>IF(SUM('Test Sample Data'!K$3:K$98)&gt;10,IF(AND(ISNUMBER('Test Sample Data'!K1729),'Test Sample Data'!K1729&lt;$B$1,'Test Sample Data'!K1729&gt;0),'Test Sample Data'!K1729,$B$1),"")</f>
        <v/>
      </c>
      <c r="L1730" s="17" t="str">
        <f>IF(SUM('Test Sample Data'!L$3:L$98)&gt;10,IF(AND(ISNUMBER('Test Sample Data'!L1729),'Test Sample Data'!L1729&lt;$B$1,'Test Sample Data'!L1729&gt;0),'Test Sample Data'!L1729,$B$1),"")</f>
        <v/>
      </c>
      <c r="M1730" s="17" t="str">
        <f>IF(SUM('Test Sample Data'!M$3:M$98)&gt;10,IF(AND(ISNUMBER('Test Sample Data'!M1729),'Test Sample Data'!M1729&lt;$B$1,'Test Sample Data'!M1729&gt;0),'Test Sample Data'!M1729,$B$1),"")</f>
        <v/>
      </c>
      <c r="N1730" s="17" t="str">
        <f>'Gene Table'!E1729</f>
        <v>hsa-miR-5688</v>
      </c>
      <c r="O1730" s="17" t="str">
        <f>'Gene Table'!B1729</f>
        <v>H23</v>
      </c>
      <c r="P1730" s="17" t="str">
        <f>IF(SUM('Control Sample Data'!D$3:D$98)&gt;10,IF(AND(ISNUMBER('Control Sample Data'!D1729),'Control Sample Data'!D1729&lt;$B$1,'Control Sample Data'!D1729&gt;0),'Control Sample Data'!D1729,$B$1),"")</f>
        <v/>
      </c>
      <c r="Q1730" s="17" t="str">
        <f>IF(SUM('Control Sample Data'!E$3:E$98)&gt;10,IF(AND(ISNUMBER('Control Sample Data'!E1729),'Control Sample Data'!E1729&lt;$B$1,'Control Sample Data'!E1729&gt;0),'Control Sample Data'!E1729,$B$1),"")</f>
        <v/>
      </c>
      <c r="R1730" s="17" t="str">
        <f>IF(SUM('Control Sample Data'!F$3:F$98)&gt;10,IF(AND(ISNUMBER('Control Sample Data'!F1729),'Control Sample Data'!F1729&lt;$B$1,'Control Sample Data'!F1729&gt;0),'Control Sample Data'!F1729,$B$1),"")</f>
        <v/>
      </c>
      <c r="S1730" s="17" t="str">
        <f>IF(SUM('Control Sample Data'!G$3:G$98)&gt;10,IF(AND(ISNUMBER('Control Sample Data'!G1729),'Control Sample Data'!G1729&lt;$B$1,'Control Sample Data'!G1729&gt;0),'Control Sample Data'!G1729,$B$1),"")</f>
        <v/>
      </c>
      <c r="T1730" s="17" t="str">
        <f>IF(SUM('Control Sample Data'!H$3:H$98)&gt;10,IF(AND(ISNUMBER('Control Sample Data'!H1729),'Control Sample Data'!H1729&lt;$B$1,'Control Sample Data'!H1729&gt;0),'Control Sample Data'!H1729,$B$1),"")</f>
        <v/>
      </c>
      <c r="U1730" s="17" t="str">
        <f>IF(SUM('Control Sample Data'!I$3:I$98)&gt;10,IF(AND(ISNUMBER('Control Sample Data'!I1729),'Control Sample Data'!I1729&lt;$B$1,'Control Sample Data'!I1729&gt;0),'Control Sample Data'!I1729,$B$1),"")</f>
        <v/>
      </c>
      <c r="V1730" s="17" t="str">
        <f>IF(SUM('Control Sample Data'!J$3:J$98)&gt;10,IF(AND(ISNUMBER('Control Sample Data'!J1729),'Control Sample Data'!J1729&lt;$B$1,'Control Sample Data'!J1729&gt;0),'Control Sample Data'!J1729,$B$1),"")</f>
        <v/>
      </c>
      <c r="W1730" s="17" t="str">
        <f>IF(SUM('Control Sample Data'!K$3:K$98)&gt;10,IF(AND(ISNUMBER('Control Sample Data'!K1729),'Control Sample Data'!K1729&lt;$B$1,'Control Sample Data'!K1729&gt;0),'Control Sample Data'!K1729,$B$1),"")</f>
        <v/>
      </c>
      <c r="X1730" s="17" t="str">
        <f>IF(SUM('Control Sample Data'!L$3:L$98)&gt;10,IF(AND(ISNUMBER('Control Sample Data'!L1729),'Control Sample Data'!L1729&lt;$B$1,'Control Sample Data'!L1729&gt;0),'Control Sample Data'!L1729,$B$1),"")</f>
        <v/>
      </c>
      <c r="Y1730" s="17" t="str">
        <f>IF(SUM('Control Sample Data'!M$3:M$98)&gt;10,IF(AND(ISNUMBER('Control Sample Data'!M1729),'Control Sample Data'!M1729&lt;$B$1,'Control Sample Data'!M1729&gt;0),'Control Sample Data'!M1729,$B$1),"")</f>
        <v/>
      </c>
      <c r="AT1730" s="36" t="str">
        <f t="shared" si="1128"/>
        <v/>
      </c>
      <c r="AU1730" s="36" t="str">
        <f t="shared" si="1129"/>
        <v/>
      </c>
      <c r="AV1730" s="36" t="str">
        <f t="shared" si="1130"/>
        <v/>
      </c>
      <c r="AW1730" s="36" t="str">
        <f t="shared" si="1131"/>
        <v/>
      </c>
      <c r="AX1730" s="36" t="str">
        <f t="shared" si="1132"/>
        <v/>
      </c>
      <c r="AY1730" s="36" t="str">
        <f t="shared" si="1133"/>
        <v/>
      </c>
      <c r="AZ1730" s="36" t="str">
        <f t="shared" si="1134"/>
        <v/>
      </c>
      <c r="BA1730" s="36" t="str">
        <f t="shared" si="1135"/>
        <v/>
      </c>
      <c r="BB1730" s="36" t="str">
        <f t="shared" si="1136"/>
        <v/>
      </c>
      <c r="BC1730" s="36" t="str">
        <f t="shared" si="1137"/>
        <v/>
      </c>
      <c r="BD1730" s="36" t="str">
        <f t="shared" si="1138"/>
        <v/>
      </c>
      <c r="BE1730" s="36" t="str">
        <f t="shared" si="1139"/>
        <v/>
      </c>
      <c r="BF1730" s="36" t="str">
        <f t="shared" si="1140"/>
        <v/>
      </c>
      <c r="BG1730" s="36" t="str">
        <f t="shared" si="1141"/>
        <v/>
      </c>
      <c r="BH1730" s="36" t="str">
        <f t="shared" si="1142"/>
        <v/>
      </c>
      <c r="BI1730" s="36" t="str">
        <f t="shared" si="1143"/>
        <v/>
      </c>
      <c r="BJ1730" s="36" t="str">
        <f t="shared" si="1144"/>
        <v/>
      </c>
      <c r="BK1730" s="36" t="str">
        <f t="shared" si="1145"/>
        <v/>
      </c>
      <c r="BL1730" s="36" t="str">
        <f t="shared" si="1146"/>
        <v/>
      </c>
      <c r="BM1730" s="36" t="str">
        <f t="shared" si="1147"/>
        <v/>
      </c>
      <c r="BN1730" s="38" t="e">
        <f t="shared" si="1106"/>
        <v>#DIV/0!</v>
      </c>
      <c r="BO1730" s="38" t="e">
        <f t="shared" si="1107"/>
        <v>#DIV/0!</v>
      </c>
      <c r="BP1730" s="39" t="str">
        <f t="shared" si="1108"/>
        <v/>
      </c>
      <c r="BQ1730" s="39" t="str">
        <f t="shared" si="1109"/>
        <v/>
      </c>
      <c r="BR1730" s="39" t="str">
        <f t="shared" si="1110"/>
        <v/>
      </c>
      <c r="BS1730" s="39" t="str">
        <f t="shared" si="1111"/>
        <v/>
      </c>
      <c r="BT1730" s="39" t="str">
        <f t="shared" si="1112"/>
        <v/>
      </c>
      <c r="BU1730" s="39" t="str">
        <f t="shared" si="1113"/>
        <v/>
      </c>
      <c r="BV1730" s="39" t="str">
        <f t="shared" si="1114"/>
        <v/>
      </c>
      <c r="BW1730" s="39" t="str">
        <f t="shared" si="1115"/>
        <v/>
      </c>
      <c r="BX1730" s="39" t="str">
        <f t="shared" si="1116"/>
        <v/>
      </c>
      <c r="BY1730" s="39" t="str">
        <f t="shared" si="1117"/>
        <v/>
      </c>
      <c r="BZ1730" s="39" t="str">
        <f t="shared" si="1118"/>
        <v/>
      </c>
      <c r="CA1730" s="39" t="str">
        <f t="shared" si="1119"/>
        <v/>
      </c>
      <c r="CB1730" s="39" t="str">
        <f t="shared" si="1120"/>
        <v/>
      </c>
      <c r="CC1730" s="39" t="str">
        <f t="shared" si="1121"/>
        <v/>
      </c>
      <c r="CD1730" s="39" t="str">
        <f t="shared" si="1122"/>
        <v/>
      </c>
      <c r="CE1730" s="39" t="str">
        <f t="shared" si="1123"/>
        <v/>
      </c>
      <c r="CF1730" s="39" t="str">
        <f t="shared" si="1124"/>
        <v/>
      </c>
      <c r="CG1730" s="39" t="str">
        <f t="shared" si="1125"/>
        <v/>
      </c>
      <c r="CH1730" s="39" t="str">
        <f t="shared" si="1126"/>
        <v/>
      </c>
      <c r="CI1730" s="39" t="str">
        <f t="shared" si="1127"/>
        <v/>
      </c>
    </row>
    <row r="1731" spans="1:87">
      <c r="A1731" s="18"/>
      <c r="B1731" s="15">
        <f>'Gene Table'!E1730</f>
        <v>0</v>
      </c>
      <c r="C1731" s="15" t="str">
        <f>'Gene Table'!B1730</f>
        <v>H24</v>
      </c>
      <c r="D1731" s="16" t="str">
        <f>IF(SUM('Test Sample Data'!D$3:D$98)&gt;10,IF(AND(ISNUMBER('Test Sample Data'!D1730),'Test Sample Data'!D1730&lt;$B$1,'Test Sample Data'!D1730&gt;0),'Test Sample Data'!D1730,$B$1),"")</f>
        <v/>
      </c>
      <c r="E1731" s="17" t="str">
        <f>IF(SUM('Test Sample Data'!E$3:E$98)&gt;10,IF(AND(ISNUMBER('Test Sample Data'!E1730),'Test Sample Data'!E1730&lt;$B$1,'Test Sample Data'!E1730&gt;0),'Test Sample Data'!E1730,$B$1),"")</f>
        <v/>
      </c>
      <c r="F1731" s="17" t="str">
        <f>IF(SUM('Test Sample Data'!F$3:F$98)&gt;10,IF(AND(ISNUMBER('Test Sample Data'!F1730),'Test Sample Data'!F1730&lt;$B$1,'Test Sample Data'!F1730&gt;0),'Test Sample Data'!F1730,$B$1),"")</f>
        <v/>
      </c>
      <c r="G1731" s="17" t="str">
        <f>IF(SUM('Test Sample Data'!G$3:G$98)&gt;10,IF(AND(ISNUMBER('Test Sample Data'!G1730),'Test Sample Data'!G1730&lt;$B$1,'Test Sample Data'!G1730&gt;0),'Test Sample Data'!G1730,$B$1),"")</f>
        <v/>
      </c>
      <c r="H1731" s="17" t="str">
        <f>IF(SUM('Test Sample Data'!H$3:H$98)&gt;10,IF(AND(ISNUMBER('Test Sample Data'!H1730),'Test Sample Data'!H1730&lt;$B$1,'Test Sample Data'!H1730&gt;0),'Test Sample Data'!H1730,$B$1),"")</f>
        <v/>
      </c>
      <c r="I1731" s="17" t="str">
        <f>IF(SUM('Test Sample Data'!I$3:I$98)&gt;10,IF(AND(ISNUMBER('Test Sample Data'!I1730),'Test Sample Data'!I1730&lt;$B$1,'Test Sample Data'!I1730&gt;0),'Test Sample Data'!I1730,$B$1),"")</f>
        <v/>
      </c>
      <c r="J1731" s="17" t="str">
        <f>IF(SUM('Test Sample Data'!J$3:J$98)&gt;10,IF(AND(ISNUMBER('Test Sample Data'!J1730),'Test Sample Data'!J1730&lt;$B$1,'Test Sample Data'!J1730&gt;0),'Test Sample Data'!J1730,$B$1),"")</f>
        <v/>
      </c>
      <c r="K1731" s="17" t="str">
        <f>IF(SUM('Test Sample Data'!K$3:K$98)&gt;10,IF(AND(ISNUMBER('Test Sample Data'!K1730),'Test Sample Data'!K1730&lt;$B$1,'Test Sample Data'!K1730&gt;0),'Test Sample Data'!K1730,$B$1),"")</f>
        <v/>
      </c>
      <c r="L1731" s="17" t="str">
        <f>IF(SUM('Test Sample Data'!L$3:L$98)&gt;10,IF(AND(ISNUMBER('Test Sample Data'!L1730),'Test Sample Data'!L1730&lt;$B$1,'Test Sample Data'!L1730&gt;0),'Test Sample Data'!L1730,$B$1),"")</f>
        <v/>
      </c>
      <c r="M1731" s="17" t="str">
        <f>IF(SUM('Test Sample Data'!M$3:M$98)&gt;10,IF(AND(ISNUMBER('Test Sample Data'!M1730),'Test Sample Data'!M1730&lt;$B$1,'Test Sample Data'!M1730&gt;0),'Test Sample Data'!M1730,$B$1),"")</f>
        <v/>
      </c>
      <c r="N1731" s="17">
        <f>'Gene Table'!E1730</f>
        <v>0</v>
      </c>
      <c r="O1731" s="17" t="str">
        <f>'Gene Table'!B1730</f>
        <v>H24</v>
      </c>
      <c r="P1731" s="17" t="str">
        <f>IF(SUM('Control Sample Data'!D$3:D$98)&gt;10,IF(AND(ISNUMBER('Control Sample Data'!D1730),'Control Sample Data'!D1730&lt;$B$1,'Control Sample Data'!D1730&gt;0),'Control Sample Data'!D1730,$B$1),"")</f>
        <v/>
      </c>
      <c r="Q1731" s="17" t="str">
        <f>IF(SUM('Control Sample Data'!E$3:E$98)&gt;10,IF(AND(ISNUMBER('Control Sample Data'!E1730),'Control Sample Data'!E1730&lt;$B$1,'Control Sample Data'!E1730&gt;0),'Control Sample Data'!E1730,$B$1),"")</f>
        <v/>
      </c>
      <c r="R1731" s="17" t="str">
        <f>IF(SUM('Control Sample Data'!F$3:F$98)&gt;10,IF(AND(ISNUMBER('Control Sample Data'!F1730),'Control Sample Data'!F1730&lt;$B$1,'Control Sample Data'!F1730&gt;0),'Control Sample Data'!F1730,$B$1),"")</f>
        <v/>
      </c>
      <c r="S1731" s="17" t="str">
        <f>IF(SUM('Control Sample Data'!G$3:G$98)&gt;10,IF(AND(ISNUMBER('Control Sample Data'!G1730),'Control Sample Data'!G1730&lt;$B$1,'Control Sample Data'!G1730&gt;0),'Control Sample Data'!G1730,$B$1),"")</f>
        <v/>
      </c>
      <c r="T1731" s="17" t="str">
        <f>IF(SUM('Control Sample Data'!H$3:H$98)&gt;10,IF(AND(ISNUMBER('Control Sample Data'!H1730),'Control Sample Data'!H1730&lt;$B$1,'Control Sample Data'!H1730&gt;0),'Control Sample Data'!H1730,$B$1),"")</f>
        <v/>
      </c>
      <c r="U1731" s="17" t="str">
        <f>IF(SUM('Control Sample Data'!I$3:I$98)&gt;10,IF(AND(ISNUMBER('Control Sample Data'!I1730),'Control Sample Data'!I1730&lt;$B$1,'Control Sample Data'!I1730&gt;0),'Control Sample Data'!I1730,$B$1),"")</f>
        <v/>
      </c>
      <c r="V1731" s="17" t="str">
        <f>IF(SUM('Control Sample Data'!J$3:J$98)&gt;10,IF(AND(ISNUMBER('Control Sample Data'!J1730),'Control Sample Data'!J1730&lt;$B$1,'Control Sample Data'!J1730&gt;0),'Control Sample Data'!J1730,$B$1),"")</f>
        <v/>
      </c>
      <c r="W1731" s="17" t="str">
        <f>IF(SUM('Control Sample Data'!K$3:K$98)&gt;10,IF(AND(ISNUMBER('Control Sample Data'!K1730),'Control Sample Data'!K1730&lt;$B$1,'Control Sample Data'!K1730&gt;0),'Control Sample Data'!K1730,$B$1),"")</f>
        <v/>
      </c>
      <c r="X1731" s="17" t="str">
        <f>IF(SUM('Control Sample Data'!L$3:L$98)&gt;10,IF(AND(ISNUMBER('Control Sample Data'!L1730),'Control Sample Data'!L1730&lt;$B$1,'Control Sample Data'!L1730&gt;0),'Control Sample Data'!L1730,$B$1),"")</f>
        <v/>
      </c>
      <c r="Y1731" s="17" t="str">
        <f>IF(SUM('Control Sample Data'!M$3:M$98)&gt;10,IF(AND(ISNUMBER('Control Sample Data'!M1730),'Control Sample Data'!M1730&lt;$B$1,'Control Sample Data'!M1730&gt;0),'Control Sample Data'!M1730,$B$1),"")</f>
        <v/>
      </c>
      <c r="AT1731" s="36" t="str">
        <f t="shared" si="1128"/>
        <v/>
      </c>
      <c r="AU1731" s="36" t="str">
        <f t="shared" si="1129"/>
        <v/>
      </c>
      <c r="AV1731" s="36" t="str">
        <f t="shared" si="1130"/>
        <v/>
      </c>
      <c r="AW1731" s="36" t="str">
        <f t="shared" si="1131"/>
        <v/>
      </c>
      <c r="AX1731" s="36" t="str">
        <f t="shared" si="1132"/>
        <v/>
      </c>
      <c r="AY1731" s="36" t="str">
        <f t="shared" si="1133"/>
        <v/>
      </c>
      <c r="AZ1731" s="36" t="str">
        <f t="shared" si="1134"/>
        <v/>
      </c>
      <c r="BA1731" s="36" t="str">
        <f t="shared" si="1135"/>
        <v/>
      </c>
      <c r="BB1731" s="36" t="str">
        <f t="shared" si="1136"/>
        <v/>
      </c>
      <c r="BC1731" s="36" t="str">
        <f t="shared" si="1137"/>
        <v/>
      </c>
      <c r="BD1731" s="36" t="str">
        <f t="shared" si="1138"/>
        <v/>
      </c>
      <c r="BE1731" s="36" t="str">
        <f t="shared" si="1139"/>
        <v/>
      </c>
      <c r="BF1731" s="36" t="str">
        <f t="shared" si="1140"/>
        <v/>
      </c>
      <c r="BG1731" s="36" t="str">
        <f t="shared" si="1141"/>
        <v/>
      </c>
      <c r="BH1731" s="36" t="str">
        <f t="shared" si="1142"/>
        <v/>
      </c>
      <c r="BI1731" s="36" t="str">
        <f t="shared" si="1143"/>
        <v/>
      </c>
      <c r="BJ1731" s="36" t="str">
        <f t="shared" si="1144"/>
        <v/>
      </c>
      <c r="BK1731" s="36" t="str">
        <f t="shared" si="1145"/>
        <v/>
      </c>
      <c r="BL1731" s="36" t="str">
        <f t="shared" si="1146"/>
        <v/>
      </c>
      <c r="BM1731" s="36" t="str">
        <f t="shared" si="1147"/>
        <v/>
      </c>
      <c r="BN1731" s="38" t="e">
        <f t="shared" si="1106"/>
        <v>#DIV/0!</v>
      </c>
      <c r="BO1731" s="38" t="e">
        <f t="shared" si="1107"/>
        <v>#DIV/0!</v>
      </c>
      <c r="BP1731" s="39" t="str">
        <f t="shared" si="1108"/>
        <v/>
      </c>
      <c r="BQ1731" s="39" t="str">
        <f t="shared" si="1109"/>
        <v/>
      </c>
      <c r="BR1731" s="39" t="str">
        <f t="shared" si="1110"/>
        <v/>
      </c>
      <c r="BS1731" s="39" t="str">
        <f t="shared" si="1111"/>
        <v/>
      </c>
      <c r="BT1731" s="39" t="str">
        <f t="shared" si="1112"/>
        <v/>
      </c>
      <c r="BU1731" s="39" t="str">
        <f t="shared" si="1113"/>
        <v/>
      </c>
      <c r="BV1731" s="39" t="str">
        <f t="shared" si="1114"/>
        <v/>
      </c>
      <c r="BW1731" s="39" t="str">
        <f t="shared" si="1115"/>
        <v/>
      </c>
      <c r="BX1731" s="39" t="str">
        <f t="shared" si="1116"/>
        <v/>
      </c>
      <c r="BY1731" s="39" t="str">
        <f t="shared" si="1117"/>
        <v/>
      </c>
      <c r="BZ1731" s="39" t="str">
        <f t="shared" si="1118"/>
        <v/>
      </c>
      <c r="CA1731" s="39" t="str">
        <f t="shared" si="1119"/>
        <v/>
      </c>
      <c r="CB1731" s="39" t="str">
        <f t="shared" si="1120"/>
        <v/>
      </c>
      <c r="CC1731" s="39" t="str">
        <f t="shared" si="1121"/>
        <v/>
      </c>
      <c r="CD1731" s="39" t="str">
        <f t="shared" si="1122"/>
        <v/>
      </c>
      <c r="CE1731" s="39" t="str">
        <f t="shared" si="1123"/>
        <v/>
      </c>
      <c r="CF1731" s="39" t="str">
        <f t="shared" si="1124"/>
        <v/>
      </c>
      <c r="CG1731" s="39" t="str">
        <f t="shared" si="1125"/>
        <v/>
      </c>
      <c r="CH1731" s="39" t="str">
        <f t="shared" si="1126"/>
        <v/>
      </c>
      <c r="CI1731" s="39" t="str">
        <f t="shared" si="1127"/>
        <v/>
      </c>
    </row>
    <row r="1732" spans="1:87">
      <c r="A1732" s="18"/>
      <c r="B1732" s="15" t="str">
        <f>'Gene Table'!E1731</f>
        <v>hsa-miR-4763-5p</v>
      </c>
      <c r="C1732" s="15" t="str">
        <f>'Gene Table'!B1731</f>
        <v>I01</v>
      </c>
      <c r="D1732" s="16" t="str">
        <f>IF(SUM('Test Sample Data'!D$3:D$98)&gt;10,IF(AND(ISNUMBER('Test Sample Data'!D1731),'Test Sample Data'!D1731&lt;$B$1,'Test Sample Data'!D1731&gt;0),'Test Sample Data'!D1731,$B$1),"")</f>
        <v/>
      </c>
      <c r="E1732" s="17" t="str">
        <f>IF(SUM('Test Sample Data'!E$3:E$98)&gt;10,IF(AND(ISNUMBER('Test Sample Data'!E1731),'Test Sample Data'!E1731&lt;$B$1,'Test Sample Data'!E1731&gt;0),'Test Sample Data'!E1731,$B$1),"")</f>
        <v/>
      </c>
      <c r="F1732" s="17" t="str">
        <f>IF(SUM('Test Sample Data'!F$3:F$98)&gt;10,IF(AND(ISNUMBER('Test Sample Data'!F1731),'Test Sample Data'!F1731&lt;$B$1,'Test Sample Data'!F1731&gt;0),'Test Sample Data'!F1731,$B$1),"")</f>
        <v/>
      </c>
      <c r="G1732" s="17" t="str">
        <f>IF(SUM('Test Sample Data'!G$3:G$98)&gt;10,IF(AND(ISNUMBER('Test Sample Data'!G1731),'Test Sample Data'!G1731&lt;$B$1,'Test Sample Data'!G1731&gt;0),'Test Sample Data'!G1731,$B$1),"")</f>
        <v/>
      </c>
      <c r="H1732" s="17" t="str">
        <f>IF(SUM('Test Sample Data'!H$3:H$98)&gt;10,IF(AND(ISNUMBER('Test Sample Data'!H1731),'Test Sample Data'!H1731&lt;$B$1,'Test Sample Data'!H1731&gt;0),'Test Sample Data'!H1731,$B$1),"")</f>
        <v/>
      </c>
      <c r="I1732" s="17" t="str">
        <f>IF(SUM('Test Sample Data'!I$3:I$98)&gt;10,IF(AND(ISNUMBER('Test Sample Data'!I1731),'Test Sample Data'!I1731&lt;$B$1,'Test Sample Data'!I1731&gt;0),'Test Sample Data'!I1731,$B$1),"")</f>
        <v/>
      </c>
      <c r="J1732" s="17" t="str">
        <f>IF(SUM('Test Sample Data'!J$3:J$98)&gt;10,IF(AND(ISNUMBER('Test Sample Data'!J1731),'Test Sample Data'!J1731&lt;$B$1,'Test Sample Data'!J1731&gt;0),'Test Sample Data'!J1731,$B$1),"")</f>
        <v/>
      </c>
      <c r="K1732" s="17" t="str">
        <f>IF(SUM('Test Sample Data'!K$3:K$98)&gt;10,IF(AND(ISNUMBER('Test Sample Data'!K1731),'Test Sample Data'!K1731&lt;$B$1,'Test Sample Data'!K1731&gt;0),'Test Sample Data'!K1731,$B$1),"")</f>
        <v/>
      </c>
      <c r="L1732" s="17" t="str">
        <f>IF(SUM('Test Sample Data'!L$3:L$98)&gt;10,IF(AND(ISNUMBER('Test Sample Data'!L1731),'Test Sample Data'!L1731&lt;$B$1,'Test Sample Data'!L1731&gt;0),'Test Sample Data'!L1731,$B$1),"")</f>
        <v/>
      </c>
      <c r="M1732" s="17" t="str">
        <f>IF(SUM('Test Sample Data'!M$3:M$98)&gt;10,IF(AND(ISNUMBER('Test Sample Data'!M1731),'Test Sample Data'!M1731&lt;$B$1,'Test Sample Data'!M1731&gt;0),'Test Sample Data'!M1731,$B$1),"")</f>
        <v/>
      </c>
      <c r="N1732" s="17" t="str">
        <f>'Gene Table'!E1731</f>
        <v>hsa-miR-4763-5p</v>
      </c>
      <c r="O1732" s="17" t="str">
        <f>'Gene Table'!B1731</f>
        <v>I01</v>
      </c>
      <c r="P1732" s="17" t="str">
        <f>IF(SUM('Control Sample Data'!D$3:D$98)&gt;10,IF(AND(ISNUMBER('Control Sample Data'!D1731),'Control Sample Data'!D1731&lt;$B$1,'Control Sample Data'!D1731&gt;0),'Control Sample Data'!D1731,$B$1),"")</f>
        <v/>
      </c>
      <c r="Q1732" s="17" t="str">
        <f>IF(SUM('Control Sample Data'!E$3:E$98)&gt;10,IF(AND(ISNUMBER('Control Sample Data'!E1731),'Control Sample Data'!E1731&lt;$B$1,'Control Sample Data'!E1731&gt;0),'Control Sample Data'!E1731,$B$1),"")</f>
        <v/>
      </c>
      <c r="R1732" s="17" t="str">
        <f>IF(SUM('Control Sample Data'!F$3:F$98)&gt;10,IF(AND(ISNUMBER('Control Sample Data'!F1731),'Control Sample Data'!F1731&lt;$B$1,'Control Sample Data'!F1731&gt;0),'Control Sample Data'!F1731,$B$1),"")</f>
        <v/>
      </c>
      <c r="S1732" s="17" t="str">
        <f>IF(SUM('Control Sample Data'!G$3:G$98)&gt;10,IF(AND(ISNUMBER('Control Sample Data'!G1731),'Control Sample Data'!G1731&lt;$B$1,'Control Sample Data'!G1731&gt;0),'Control Sample Data'!G1731,$B$1),"")</f>
        <v/>
      </c>
      <c r="T1732" s="17" t="str">
        <f>IF(SUM('Control Sample Data'!H$3:H$98)&gt;10,IF(AND(ISNUMBER('Control Sample Data'!H1731),'Control Sample Data'!H1731&lt;$B$1,'Control Sample Data'!H1731&gt;0),'Control Sample Data'!H1731,$B$1),"")</f>
        <v/>
      </c>
      <c r="U1732" s="17" t="str">
        <f>IF(SUM('Control Sample Data'!I$3:I$98)&gt;10,IF(AND(ISNUMBER('Control Sample Data'!I1731),'Control Sample Data'!I1731&lt;$B$1,'Control Sample Data'!I1731&gt;0),'Control Sample Data'!I1731,$B$1),"")</f>
        <v/>
      </c>
      <c r="V1732" s="17" t="str">
        <f>IF(SUM('Control Sample Data'!J$3:J$98)&gt;10,IF(AND(ISNUMBER('Control Sample Data'!J1731),'Control Sample Data'!J1731&lt;$B$1,'Control Sample Data'!J1731&gt;0),'Control Sample Data'!J1731,$B$1),"")</f>
        <v/>
      </c>
      <c r="W1732" s="17" t="str">
        <f>IF(SUM('Control Sample Data'!K$3:K$98)&gt;10,IF(AND(ISNUMBER('Control Sample Data'!K1731),'Control Sample Data'!K1731&lt;$B$1,'Control Sample Data'!K1731&gt;0),'Control Sample Data'!K1731,$B$1),"")</f>
        <v/>
      </c>
      <c r="X1732" s="17" t="str">
        <f>IF(SUM('Control Sample Data'!L$3:L$98)&gt;10,IF(AND(ISNUMBER('Control Sample Data'!L1731),'Control Sample Data'!L1731&lt;$B$1,'Control Sample Data'!L1731&gt;0),'Control Sample Data'!L1731,$B$1),"")</f>
        <v/>
      </c>
      <c r="Y1732" s="17" t="str">
        <f>IF(SUM('Control Sample Data'!M$3:M$98)&gt;10,IF(AND(ISNUMBER('Control Sample Data'!M1731),'Control Sample Data'!M1731&lt;$B$1,'Control Sample Data'!M1731&gt;0),'Control Sample Data'!M1731,$B$1),"")</f>
        <v/>
      </c>
      <c r="AT1732" s="36" t="str">
        <f t="shared" si="1128"/>
        <v/>
      </c>
      <c r="AU1732" s="36" t="str">
        <f t="shared" si="1129"/>
        <v/>
      </c>
      <c r="AV1732" s="36" t="str">
        <f t="shared" si="1130"/>
        <v/>
      </c>
      <c r="AW1732" s="36" t="str">
        <f t="shared" si="1131"/>
        <v/>
      </c>
      <c r="AX1732" s="36" t="str">
        <f t="shared" si="1132"/>
        <v/>
      </c>
      <c r="AY1732" s="36" t="str">
        <f t="shared" si="1133"/>
        <v/>
      </c>
      <c r="AZ1732" s="36" t="str">
        <f t="shared" si="1134"/>
        <v/>
      </c>
      <c r="BA1732" s="36" t="str">
        <f t="shared" si="1135"/>
        <v/>
      </c>
      <c r="BB1732" s="36" t="str">
        <f t="shared" si="1136"/>
        <v/>
      </c>
      <c r="BC1732" s="36" t="str">
        <f t="shared" si="1137"/>
        <v/>
      </c>
      <c r="BD1732" s="36" t="str">
        <f t="shared" si="1138"/>
        <v/>
      </c>
      <c r="BE1732" s="36" t="str">
        <f t="shared" si="1139"/>
        <v/>
      </c>
      <c r="BF1732" s="36" t="str">
        <f t="shared" si="1140"/>
        <v/>
      </c>
      <c r="BG1732" s="36" t="str">
        <f t="shared" si="1141"/>
        <v/>
      </c>
      <c r="BH1732" s="36" t="str">
        <f t="shared" si="1142"/>
        <v/>
      </c>
      <c r="BI1732" s="36" t="str">
        <f t="shared" si="1143"/>
        <v/>
      </c>
      <c r="BJ1732" s="36" t="str">
        <f t="shared" si="1144"/>
        <v/>
      </c>
      <c r="BK1732" s="36" t="str">
        <f t="shared" si="1145"/>
        <v/>
      </c>
      <c r="BL1732" s="36" t="str">
        <f t="shared" si="1146"/>
        <v/>
      </c>
      <c r="BM1732" s="36" t="str">
        <f t="shared" si="1147"/>
        <v/>
      </c>
      <c r="BN1732" s="38" t="e">
        <f t="shared" ref="BN1732:BN1795" si="1148">AVERAGE(AT1732:BC1732)</f>
        <v>#DIV/0!</v>
      </c>
      <c r="BO1732" s="38" t="e">
        <f t="shared" ref="BO1732:BO1795" si="1149">AVERAGE(BD1732:BM1732)</f>
        <v>#DIV/0!</v>
      </c>
      <c r="BP1732" s="39" t="str">
        <f t="shared" ref="BP1732:BP1795" si="1150">IF(ISNUMBER(AT1732),POWER(2,-AT1732),"")</f>
        <v/>
      </c>
      <c r="BQ1732" s="39" t="str">
        <f t="shared" ref="BQ1732:BQ1795" si="1151">IF(ISNUMBER(AU1732),POWER(2,-AU1732),"")</f>
        <v/>
      </c>
      <c r="BR1732" s="39" t="str">
        <f t="shared" ref="BR1732:BR1795" si="1152">IF(ISNUMBER(AV1732),POWER(2,-AV1732),"")</f>
        <v/>
      </c>
      <c r="BS1732" s="39" t="str">
        <f t="shared" ref="BS1732:BS1795" si="1153">IF(ISNUMBER(AW1732),POWER(2,-AW1732),"")</f>
        <v/>
      </c>
      <c r="BT1732" s="39" t="str">
        <f t="shared" ref="BT1732:BT1795" si="1154">IF(ISNUMBER(AX1732),POWER(2,-AX1732),"")</f>
        <v/>
      </c>
      <c r="BU1732" s="39" t="str">
        <f t="shared" ref="BU1732:BU1795" si="1155">IF(ISNUMBER(AY1732),POWER(2,-AY1732),"")</f>
        <v/>
      </c>
      <c r="BV1732" s="39" t="str">
        <f t="shared" ref="BV1732:BV1795" si="1156">IF(ISNUMBER(AZ1732),POWER(2,-AZ1732),"")</f>
        <v/>
      </c>
      <c r="BW1732" s="39" t="str">
        <f t="shared" ref="BW1732:BW1795" si="1157">IF(ISNUMBER(BA1732),POWER(2,-BA1732),"")</f>
        <v/>
      </c>
      <c r="BX1732" s="39" t="str">
        <f t="shared" ref="BX1732:BX1795" si="1158">IF(ISNUMBER(BB1732),POWER(2,-BB1732),"")</f>
        <v/>
      </c>
      <c r="BY1732" s="39" t="str">
        <f t="shared" ref="BY1732:BY1795" si="1159">IF(ISNUMBER(BC1732),POWER(2,-BC1732),"")</f>
        <v/>
      </c>
      <c r="BZ1732" s="39" t="str">
        <f t="shared" ref="BZ1732:BZ1795" si="1160">IF(ISNUMBER(BD1732),POWER(2,-BD1732),"")</f>
        <v/>
      </c>
      <c r="CA1732" s="39" t="str">
        <f t="shared" ref="CA1732:CA1795" si="1161">IF(ISNUMBER(BE1732),POWER(2,-BE1732),"")</f>
        <v/>
      </c>
      <c r="CB1732" s="39" t="str">
        <f t="shared" ref="CB1732:CB1795" si="1162">IF(ISNUMBER(BF1732),POWER(2,-BF1732),"")</f>
        <v/>
      </c>
      <c r="CC1732" s="39" t="str">
        <f t="shared" ref="CC1732:CC1795" si="1163">IF(ISNUMBER(BG1732),POWER(2,-BG1732),"")</f>
        <v/>
      </c>
      <c r="CD1732" s="39" t="str">
        <f t="shared" ref="CD1732:CD1795" si="1164">IF(ISNUMBER(BH1732),POWER(2,-BH1732),"")</f>
        <v/>
      </c>
      <c r="CE1732" s="39" t="str">
        <f t="shared" ref="CE1732:CE1795" si="1165">IF(ISNUMBER(BI1732),POWER(2,-BI1732),"")</f>
        <v/>
      </c>
      <c r="CF1732" s="39" t="str">
        <f t="shared" ref="CF1732:CF1795" si="1166">IF(ISNUMBER(BJ1732),POWER(2,-BJ1732),"")</f>
        <v/>
      </c>
      <c r="CG1732" s="39" t="str">
        <f t="shared" ref="CG1732:CG1795" si="1167">IF(ISNUMBER(BK1732),POWER(2,-BK1732),"")</f>
        <v/>
      </c>
      <c r="CH1732" s="39" t="str">
        <f t="shared" ref="CH1732:CH1795" si="1168">IF(ISNUMBER(BL1732),POWER(2,-BL1732),"")</f>
        <v/>
      </c>
      <c r="CI1732" s="39" t="str">
        <f t="shared" ref="CI1732:CI1795" si="1169">IF(ISNUMBER(BM1732),POWER(2,-BM1732),"")</f>
        <v/>
      </c>
    </row>
    <row r="1733" spans="1:87">
      <c r="A1733" s="18"/>
      <c r="B1733" s="15" t="str">
        <f>'Gene Table'!E1732</f>
        <v>hsa-miR-548ao-5p</v>
      </c>
      <c r="C1733" s="15" t="str">
        <f>'Gene Table'!B1732</f>
        <v>I02</v>
      </c>
      <c r="D1733" s="16" t="str">
        <f>IF(SUM('Test Sample Data'!D$3:D$98)&gt;10,IF(AND(ISNUMBER('Test Sample Data'!D1732),'Test Sample Data'!D1732&lt;$B$1,'Test Sample Data'!D1732&gt;0),'Test Sample Data'!D1732,$B$1),"")</f>
        <v/>
      </c>
      <c r="E1733" s="17" t="str">
        <f>IF(SUM('Test Sample Data'!E$3:E$98)&gt;10,IF(AND(ISNUMBER('Test Sample Data'!E1732),'Test Sample Data'!E1732&lt;$B$1,'Test Sample Data'!E1732&gt;0),'Test Sample Data'!E1732,$B$1),"")</f>
        <v/>
      </c>
      <c r="F1733" s="17" t="str">
        <f>IF(SUM('Test Sample Data'!F$3:F$98)&gt;10,IF(AND(ISNUMBER('Test Sample Data'!F1732),'Test Sample Data'!F1732&lt;$B$1,'Test Sample Data'!F1732&gt;0),'Test Sample Data'!F1732,$B$1),"")</f>
        <v/>
      </c>
      <c r="G1733" s="17" t="str">
        <f>IF(SUM('Test Sample Data'!G$3:G$98)&gt;10,IF(AND(ISNUMBER('Test Sample Data'!G1732),'Test Sample Data'!G1732&lt;$B$1,'Test Sample Data'!G1732&gt;0),'Test Sample Data'!G1732,$B$1),"")</f>
        <v/>
      </c>
      <c r="H1733" s="17" t="str">
        <f>IF(SUM('Test Sample Data'!H$3:H$98)&gt;10,IF(AND(ISNUMBER('Test Sample Data'!H1732),'Test Sample Data'!H1732&lt;$B$1,'Test Sample Data'!H1732&gt;0),'Test Sample Data'!H1732,$B$1),"")</f>
        <v/>
      </c>
      <c r="I1733" s="17" t="str">
        <f>IF(SUM('Test Sample Data'!I$3:I$98)&gt;10,IF(AND(ISNUMBER('Test Sample Data'!I1732),'Test Sample Data'!I1732&lt;$B$1,'Test Sample Data'!I1732&gt;0),'Test Sample Data'!I1732,$B$1),"")</f>
        <v/>
      </c>
      <c r="J1733" s="17" t="str">
        <f>IF(SUM('Test Sample Data'!J$3:J$98)&gt;10,IF(AND(ISNUMBER('Test Sample Data'!J1732),'Test Sample Data'!J1732&lt;$B$1,'Test Sample Data'!J1732&gt;0),'Test Sample Data'!J1732,$B$1),"")</f>
        <v/>
      </c>
      <c r="K1733" s="17" t="str">
        <f>IF(SUM('Test Sample Data'!K$3:K$98)&gt;10,IF(AND(ISNUMBER('Test Sample Data'!K1732),'Test Sample Data'!K1732&lt;$B$1,'Test Sample Data'!K1732&gt;0),'Test Sample Data'!K1732,$B$1),"")</f>
        <v/>
      </c>
      <c r="L1733" s="17" t="str">
        <f>IF(SUM('Test Sample Data'!L$3:L$98)&gt;10,IF(AND(ISNUMBER('Test Sample Data'!L1732),'Test Sample Data'!L1732&lt;$B$1,'Test Sample Data'!L1732&gt;0),'Test Sample Data'!L1732,$B$1),"")</f>
        <v/>
      </c>
      <c r="M1733" s="17" t="str">
        <f>IF(SUM('Test Sample Data'!M$3:M$98)&gt;10,IF(AND(ISNUMBER('Test Sample Data'!M1732),'Test Sample Data'!M1732&lt;$B$1,'Test Sample Data'!M1732&gt;0),'Test Sample Data'!M1732,$B$1),"")</f>
        <v/>
      </c>
      <c r="N1733" s="17" t="str">
        <f>'Gene Table'!E1732</f>
        <v>hsa-miR-548ao-5p</v>
      </c>
      <c r="O1733" s="17" t="str">
        <f>'Gene Table'!B1732</f>
        <v>I02</v>
      </c>
      <c r="P1733" s="17" t="str">
        <f>IF(SUM('Control Sample Data'!D$3:D$98)&gt;10,IF(AND(ISNUMBER('Control Sample Data'!D1732),'Control Sample Data'!D1732&lt;$B$1,'Control Sample Data'!D1732&gt;0),'Control Sample Data'!D1732,$B$1),"")</f>
        <v/>
      </c>
      <c r="Q1733" s="17" t="str">
        <f>IF(SUM('Control Sample Data'!E$3:E$98)&gt;10,IF(AND(ISNUMBER('Control Sample Data'!E1732),'Control Sample Data'!E1732&lt;$B$1,'Control Sample Data'!E1732&gt;0),'Control Sample Data'!E1732,$B$1),"")</f>
        <v/>
      </c>
      <c r="R1733" s="17" t="str">
        <f>IF(SUM('Control Sample Data'!F$3:F$98)&gt;10,IF(AND(ISNUMBER('Control Sample Data'!F1732),'Control Sample Data'!F1732&lt;$B$1,'Control Sample Data'!F1732&gt;0),'Control Sample Data'!F1732,$B$1),"")</f>
        <v/>
      </c>
      <c r="S1733" s="17" t="str">
        <f>IF(SUM('Control Sample Data'!G$3:G$98)&gt;10,IF(AND(ISNUMBER('Control Sample Data'!G1732),'Control Sample Data'!G1732&lt;$B$1,'Control Sample Data'!G1732&gt;0),'Control Sample Data'!G1732,$B$1),"")</f>
        <v/>
      </c>
      <c r="T1733" s="17" t="str">
        <f>IF(SUM('Control Sample Data'!H$3:H$98)&gt;10,IF(AND(ISNUMBER('Control Sample Data'!H1732),'Control Sample Data'!H1732&lt;$B$1,'Control Sample Data'!H1732&gt;0),'Control Sample Data'!H1732,$B$1),"")</f>
        <v/>
      </c>
      <c r="U1733" s="17" t="str">
        <f>IF(SUM('Control Sample Data'!I$3:I$98)&gt;10,IF(AND(ISNUMBER('Control Sample Data'!I1732),'Control Sample Data'!I1732&lt;$B$1,'Control Sample Data'!I1732&gt;0),'Control Sample Data'!I1732,$B$1),"")</f>
        <v/>
      </c>
      <c r="V1733" s="17" t="str">
        <f>IF(SUM('Control Sample Data'!J$3:J$98)&gt;10,IF(AND(ISNUMBER('Control Sample Data'!J1732),'Control Sample Data'!J1732&lt;$B$1,'Control Sample Data'!J1732&gt;0),'Control Sample Data'!J1732,$B$1),"")</f>
        <v/>
      </c>
      <c r="W1733" s="17" t="str">
        <f>IF(SUM('Control Sample Data'!K$3:K$98)&gt;10,IF(AND(ISNUMBER('Control Sample Data'!K1732),'Control Sample Data'!K1732&lt;$B$1,'Control Sample Data'!K1732&gt;0),'Control Sample Data'!K1732,$B$1),"")</f>
        <v/>
      </c>
      <c r="X1733" s="17" t="str">
        <f>IF(SUM('Control Sample Data'!L$3:L$98)&gt;10,IF(AND(ISNUMBER('Control Sample Data'!L1732),'Control Sample Data'!L1732&lt;$B$1,'Control Sample Data'!L1732&gt;0),'Control Sample Data'!L1732,$B$1),"")</f>
        <v/>
      </c>
      <c r="Y1733" s="17" t="str">
        <f>IF(SUM('Control Sample Data'!M$3:M$98)&gt;10,IF(AND(ISNUMBER('Control Sample Data'!M1732),'Control Sample Data'!M1732&lt;$B$1,'Control Sample Data'!M1732&gt;0),'Control Sample Data'!M1732,$B$1),"")</f>
        <v/>
      </c>
      <c r="AT1733" s="36" t="str">
        <f t="shared" ref="AT1733:AT1796" si="1170">IF(ISERROR(D1733-Z$794),"",D1733-Z$794)</f>
        <v/>
      </c>
      <c r="AU1733" s="36" t="str">
        <f t="shared" ref="AU1733:AU1796" si="1171">IF(ISERROR(E1733-AA$794),"",E1733-AA$794)</f>
        <v/>
      </c>
      <c r="AV1733" s="36" t="str">
        <f t="shared" ref="AV1733:AV1796" si="1172">IF(ISERROR(F1733-AB$794),"",F1733-AB$794)</f>
        <v/>
      </c>
      <c r="AW1733" s="36" t="str">
        <f t="shared" ref="AW1733:AW1796" si="1173">IF(ISERROR(G1733-AC$794),"",G1733-AC$794)</f>
        <v/>
      </c>
      <c r="AX1733" s="36" t="str">
        <f t="shared" ref="AX1733:AX1796" si="1174">IF(ISERROR(H1733-AD$794),"",H1733-AD$794)</f>
        <v/>
      </c>
      <c r="AY1733" s="36" t="str">
        <f t="shared" ref="AY1733:AY1796" si="1175">IF(ISERROR(I1733-AE$794),"",I1733-AE$794)</f>
        <v/>
      </c>
      <c r="AZ1733" s="36" t="str">
        <f t="shared" ref="AZ1733:AZ1796" si="1176">IF(ISERROR(J1733-AF$794),"",J1733-AF$794)</f>
        <v/>
      </c>
      <c r="BA1733" s="36" t="str">
        <f t="shared" ref="BA1733:BA1796" si="1177">IF(ISERROR(K1733-AG$794),"",K1733-AG$794)</f>
        <v/>
      </c>
      <c r="BB1733" s="36" t="str">
        <f t="shared" ref="BB1733:BB1796" si="1178">IF(ISERROR(L1733-AH$794),"",L1733-AH$794)</f>
        <v/>
      </c>
      <c r="BC1733" s="36" t="str">
        <f t="shared" ref="BC1733:BC1796" si="1179">IF(ISERROR(M1733-AI$794),"",M1733-AI$794)</f>
        <v/>
      </c>
      <c r="BD1733" s="36" t="str">
        <f t="shared" ref="BD1733:BD1796" si="1180">IF(ISERROR(P1733-AJ$794),"",P1733-AJ$794)</f>
        <v/>
      </c>
      <c r="BE1733" s="36" t="str">
        <f t="shared" ref="BE1733:BE1796" si="1181">IF(ISERROR(Q1733-AK$794),"",Q1733-AK$794)</f>
        <v/>
      </c>
      <c r="BF1733" s="36" t="str">
        <f t="shared" ref="BF1733:BF1796" si="1182">IF(ISERROR(R1733-AL$794),"",R1733-AL$794)</f>
        <v/>
      </c>
      <c r="BG1733" s="36" t="str">
        <f t="shared" ref="BG1733:BG1796" si="1183">IF(ISERROR(S1733-AM$794),"",S1733-AM$794)</f>
        <v/>
      </c>
      <c r="BH1733" s="36" t="str">
        <f t="shared" ref="BH1733:BH1796" si="1184">IF(ISERROR(T1733-AN$794),"",T1733-AN$794)</f>
        <v/>
      </c>
      <c r="BI1733" s="36" t="str">
        <f t="shared" ref="BI1733:BI1796" si="1185">IF(ISERROR(U1733-AO$794),"",U1733-AO$794)</f>
        <v/>
      </c>
      <c r="BJ1733" s="36" t="str">
        <f t="shared" ref="BJ1733:BJ1796" si="1186">IF(ISERROR(V1733-AP$794),"",V1733-AP$794)</f>
        <v/>
      </c>
      <c r="BK1733" s="36" t="str">
        <f t="shared" ref="BK1733:BK1796" si="1187">IF(ISERROR(W1733-AQ$794),"",W1733-AQ$794)</f>
        <v/>
      </c>
      <c r="BL1733" s="36" t="str">
        <f t="shared" ref="BL1733:BL1796" si="1188">IF(ISERROR(X1733-AR$794),"",X1733-AR$794)</f>
        <v/>
      </c>
      <c r="BM1733" s="36" t="str">
        <f t="shared" ref="BM1733:BM1796" si="1189">IF(ISERROR(Y1733-AS$794),"",Y1733-AS$794)</f>
        <v/>
      </c>
      <c r="BN1733" s="38" t="e">
        <f t="shared" si="1148"/>
        <v>#DIV/0!</v>
      </c>
      <c r="BO1733" s="38" t="e">
        <f t="shared" si="1149"/>
        <v>#DIV/0!</v>
      </c>
      <c r="BP1733" s="39" t="str">
        <f t="shared" si="1150"/>
        <v/>
      </c>
      <c r="BQ1733" s="39" t="str">
        <f t="shared" si="1151"/>
        <v/>
      </c>
      <c r="BR1733" s="39" t="str">
        <f t="shared" si="1152"/>
        <v/>
      </c>
      <c r="BS1733" s="39" t="str">
        <f t="shared" si="1153"/>
        <v/>
      </c>
      <c r="BT1733" s="39" t="str">
        <f t="shared" si="1154"/>
        <v/>
      </c>
      <c r="BU1733" s="39" t="str">
        <f t="shared" si="1155"/>
        <v/>
      </c>
      <c r="BV1733" s="39" t="str">
        <f t="shared" si="1156"/>
        <v/>
      </c>
      <c r="BW1733" s="39" t="str">
        <f t="shared" si="1157"/>
        <v/>
      </c>
      <c r="BX1733" s="39" t="str">
        <f t="shared" si="1158"/>
        <v/>
      </c>
      <c r="BY1733" s="39" t="str">
        <f t="shared" si="1159"/>
        <v/>
      </c>
      <c r="BZ1733" s="39" t="str">
        <f t="shared" si="1160"/>
        <v/>
      </c>
      <c r="CA1733" s="39" t="str">
        <f t="shared" si="1161"/>
        <v/>
      </c>
      <c r="CB1733" s="39" t="str">
        <f t="shared" si="1162"/>
        <v/>
      </c>
      <c r="CC1733" s="39" t="str">
        <f t="shared" si="1163"/>
        <v/>
      </c>
      <c r="CD1733" s="39" t="str">
        <f t="shared" si="1164"/>
        <v/>
      </c>
      <c r="CE1733" s="39" t="str">
        <f t="shared" si="1165"/>
        <v/>
      </c>
      <c r="CF1733" s="39" t="str">
        <f t="shared" si="1166"/>
        <v/>
      </c>
      <c r="CG1733" s="39" t="str">
        <f t="shared" si="1167"/>
        <v/>
      </c>
      <c r="CH1733" s="39" t="str">
        <f t="shared" si="1168"/>
        <v/>
      </c>
      <c r="CI1733" s="39" t="str">
        <f t="shared" si="1169"/>
        <v/>
      </c>
    </row>
    <row r="1734" spans="1:87">
      <c r="A1734" s="18"/>
      <c r="B1734" s="15" t="str">
        <f>'Gene Table'!E1733</f>
        <v>hsa-miR-4763-3p</v>
      </c>
      <c r="C1734" s="15" t="str">
        <f>'Gene Table'!B1733</f>
        <v>I03</v>
      </c>
      <c r="D1734" s="16" t="str">
        <f>IF(SUM('Test Sample Data'!D$3:D$98)&gt;10,IF(AND(ISNUMBER('Test Sample Data'!D1733),'Test Sample Data'!D1733&lt;$B$1,'Test Sample Data'!D1733&gt;0),'Test Sample Data'!D1733,$B$1),"")</f>
        <v/>
      </c>
      <c r="E1734" s="17" t="str">
        <f>IF(SUM('Test Sample Data'!E$3:E$98)&gt;10,IF(AND(ISNUMBER('Test Sample Data'!E1733),'Test Sample Data'!E1733&lt;$B$1,'Test Sample Data'!E1733&gt;0),'Test Sample Data'!E1733,$B$1),"")</f>
        <v/>
      </c>
      <c r="F1734" s="17" t="str">
        <f>IF(SUM('Test Sample Data'!F$3:F$98)&gt;10,IF(AND(ISNUMBER('Test Sample Data'!F1733),'Test Sample Data'!F1733&lt;$B$1,'Test Sample Data'!F1733&gt;0),'Test Sample Data'!F1733,$B$1),"")</f>
        <v/>
      </c>
      <c r="G1734" s="17" t="str">
        <f>IF(SUM('Test Sample Data'!G$3:G$98)&gt;10,IF(AND(ISNUMBER('Test Sample Data'!G1733),'Test Sample Data'!G1733&lt;$B$1,'Test Sample Data'!G1733&gt;0),'Test Sample Data'!G1733,$B$1),"")</f>
        <v/>
      </c>
      <c r="H1734" s="17" t="str">
        <f>IF(SUM('Test Sample Data'!H$3:H$98)&gt;10,IF(AND(ISNUMBER('Test Sample Data'!H1733),'Test Sample Data'!H1733&lt;$B$1,'Test Sample Data'!H1733&gt;0),'Test Sample Data'!H1733,$B$1),"")</f>
        <v/>
      </c>
      <c r="I1734" s="17" t="str">
        <f>IF(SUM('Test Sample Data'!I$3:I$98)&gt;10,IF(AND(ISNUMBER('Test Sample Data'!I1733),'Test Sample Data'!I1733&lt;$B$1,'Test Sample Data'!I1733&gt;0),'Test Sample Data'!I1733,$B$1),"")</f>
        <v/>
      </c>
      <c r="J1734" s="17" t="str">
        <f>IF(SUM('Test Sample Data'!J$3:J$98)&gt;10,IF(AND(ISNUMBER('Test Sample Data'!J1733),'Test Sample Data'!J1733&lt;$B$1,'Test Sample Data'!J1733&gt;0),'Test Sample Data'!J1733,$B$1),"")</f>
        <v/>
      </c>
      <c r="K1734" s="17" t="str">
        <f>IF(SUM('Test Sample Data'!K$3:K$98)&gt;10,IF(AND(ISNUMBER('Test Sample Data'!K1733),'Test Sample Data'!K1733&lt;$B$1,'Test Sample Data'!K1733&gt;0),'Test Sample Data'!K1733,$B$1),"")</f>
        <v/>
      </c>
      <c r="L1734" s="17" t="str">
        <f>IF(SUM('Test Sample Data'!L$3:L$98)&gt;10,IF(AND(ISNUMBER('Test Sample Data'!L1733),'Test Sample Data'!L1733&lt;$B$1,'Test Sample Data'!L1733&gt;0),'Test Sample Data'!L1733,$B$1),"")</f>
        <v/>
      </c>
      <c r="M1734" s="17" t="str">
        <f>IF(SUM('Test Sample Data'!M$3:M$98)&gt;10,IF(AND(ISNUMBER('Test Sample Data'!M1733),'Test Sample Data'!M1733&lt;$B$1,'Test Sample Data'!M1733&gt;0),'Test Sample Data'!M1733,$B$1),"")</f>
        <v/>
      </c>
      <c r="N1734" s="17" t="str">
        <f>'Gene Table'!E1733</f>
        <v>hsa-miR-4763-3p</v>
      </c>
      <c r="O1734" s="17" t="str">
        <f>'Gene Table'!B1733</f>
        <v>I03</v>
      </c>
      <c r="P1734" s="17" t="str">
        <f>IF(SUM('Control Sample Data'!D$3:D$98)&gt;10,IF(AND(ISNUMBER('Control Sample Data'!D1733),'Control Sample Data'!D1733&lt;$B$1,'Control Sample Data'!D1733&gt;0),'Control Sample Data'!D1733,$B$1),"")</f>
        <v/>
      </c>
      <c r="Q1734" s="17" t="str">
        <f>IF(SUM('Control Sample Data'!E$3:E$98)&gt;10,IF(AND(ISNUMBER('Control Sample Data'!E1733),'Control Sample Data'!E1733&lt;$B$1,'Control Sample Data'!E1733&gt;0),'Control Sample Data'!E1733,$B$1),"")</f>
        <v/>
      </c>
      <c r="R1734" s="17" t="str">
        <f>IF(SUM('Control Sample Data'!F$3:F$98)&gt;10,IF(AND(ISNUMBER('Control Sample Data'!F1733),'Control Sample Data'!F1733&lt;$B$1,'Control Sample Data'!F1733&gt;0),'Control Sample Data'!F1733,$B$1),"")</f>
        <v/>
      </c>
      <c r="S1734" s="17" t="str">
        <f>IF(SUM('Control Sample Data'!G$3:G$98)&gt;10,IF(AND(ISNUMBER('Control Sample Data'!G1733),'Control Sample Data'!G1733&lt;$B$1,'Control Sample Data'!G1733&gt;0),'Control Sample Data'!G1733,$B$1),"")</f>
        <v/>
      </c>
      <c r="T1734" s="17" t="str">
        <f>IF(SUM('Control Sample Data'!H$3:H$98)&gt;10,IF(AND(ISNUMBER('Control Sample Data'!H1733),'Control Sample Data'!H1733&lt;$B$1,'Control Sample Data'!H1733&gt;0),'Control Sample Data'!H1733,$B$1),"")</f>
        <v/>
      </c>
      <c r="U1734" s="17" t="str">
        <f>IF(SUM('Control Sample Data'!I$3:I$98)&gt;10,IF(AND(ISNUMBER('Control Sample Data'!I1733),'Control Sample Data'!I1733&lt;$B$1,'Control Sample Data'!I1733&gt;0),'Control Sample Data'!I1733,$B$1),"")</f>
        <v/>
      </c>
      <c r="V1734" s="17" t="str">
        <f>IF(SUM('Control Sample Data'!J$3:J$98)&gt;10,IF(AND(ISNUMBER('Control Sample Data'!J1733),'Control Sample Data'!J1733&lt;$B$1,'Control Sample Data'!J1733&gt;0),'Control Sample Data'!J1733,$B$1),"")</f>
        <v/>
      </c>
      <c r="W1734" s="17" t="str">
        <f>IF(SUM('Control Sample Data'!K$3:K$98)&gt;10,IF(AND(ISNUMBER('Control Sample Data'!K1733),'Control Sample Data'!K1733&lt;$B$1,'Control Sample Data'!K1733&gt;0),'Control Sample Data'!K1733,$B$1),"")</f>
        <v/>
      </c>
      <c r="X1734" s="17" t="str">
        <f>IF(SUM('Control Sample Data'!L$3:L$98)&gt;10,IF(AND(ISNUMBER('Control Sample Data'!L1733),'Control Sample Data'!L1733&lt;$B$1,'Control Sample Data'!L1733&gt;0),'Control Sample Data'!L1733,$B$1),"")</f>
        <v/>
      </c>
      <c r="Y1734" s="17" t="str">
        <f>IF(SUM('Control Sample Data'!M$3:M$98)&gt;10,IF(AND(ISNUMBER('Control Sample Data'!M1733),'Control Sample Data'!M1733&lt;$B$1,'Control Sample Data'!M1733&gt;0),'Control Sample Data'!M1733,$B$1),"")</f>
        <v/>
      </c>
      <c r="AT1734" s="36" t="str">
        <f t="shared" si="1170"/>
        <v/>
      </c>
      <c r="AU1734" s="36" t="str">
        <f t="shared" si="1171"/>
        <v/>
      </c>
      <c r="AV1734" s="36" t="str">
        <f t="shared" si="1172"/>
        <v/>
      </c>
      <c r="AW1734" s="36" t="str">
        <f t="shared" si="1173"/>
        <v/>
      </c>
      <c r="AX1734" s="36" t="str">
        <f t="shared" si="1174"/>
        <v/>
      </c>
      <c r="AY1734" s="36" t="str">
        <f t="shared" si="1175"/>
        <v/>
      </c>
      <c r="AZ1734" s="36" t="str">
        <f t="shared" si="1176"/>
        <v/>
      </c>
      <c r="BA1734" s="36" t="str">
        <f t="shared" si="1177"/>
        <v/>
      </c>
      <c r="BB1734" s="36" t="str">
        <f t="shared" si="1178"/>
        <v/>
      </c>
      <c r="BC1734" s="36" t="str">
        <f t="shared" si="1179"/>
        <v/>
      </c>
      <c r="BD1734" s="36" t="str">
        <f t="shared" si="1180"/>
        <v/>
      </c>
      <c r="BE1734" s="36" t="str">
        <f t="shared" si="1181"/>
        <v/>
      </c>
      <c r="BF1734" s="36" t="str">
        <f t="shared" si="1182"/>
        <v/>
      </c>
      <c r="BG1734" s="36" t="str">
        <f t="shared" si="1183"/>
        <v/>
      </c>
      <c r="BH1734" s="36" t="str">
        <f t="shared" si="1184"/>
        <v/>
      </c>
      <c r="BI1734" s="36" t="str">
        <f t="shared" si="1185"/>
        <v/>
      </c>
      <c r="BJ1734" s="36" t="str">
        <f t="shared" si="1186"/>
        <v/>
      </c>
      <c r="BK1734" s="36" t="str">
        <f t="shared" si="1187"/>
        <v/>
      </c>
      <c r="BL1734" s="36" t="str">
        <f t="shared" si="1188"/>
        <v/>
      </c>
      <c r="BM1734" s="36" t="str">
        <f t="shared" si="1189"/>
        <v/>
      </c>
      <c r="BN1734" s="38" t="e">
        <f t="shared" si="1148"/>
        <v>#DIV/0!</v>
      </c>
      <c r="BO1734" s="38" t="e">
        <f t="shared" si="1149"/>
        <v>#DIV/0!</v>
      </c>
      <c r="BP1734" s="39" t="str">
        <f t="shared" si="1150"/>
        <v/>
      </c>
      <c r="BQ1734" s="39" t="str">
        <f t="shared" si="1151"/>
        <v/>
      </c>
      <c r="BR1734" s="39" t="str">
        <f t="shared" si="1152"/>
        <v/>
      </c>
      <c r="BS1734" s="39" t="str">
        <f t="shared" si="1153"/>
        <v/>
      </c>
      <c r="BT1734" s="39" t="str">
        <f t="shared" si="1154"/>
        <v/>
      </c>
      <c r="BU1734" s="39" t="str">
        <f t="shared" si="1155"/>
        <v/>
      </c>
      <c r="BV1734" s="39" t="str">
        <f t="shared" si="1156"/>
        <v/>
      </c>
      <c r="BW1734" s="39" t="str">
        <f t="shared" si="1157"/>
        <v/>
      </c>
      <c r="BX1734" s="39" t="str">
        <f t="shared" si="1158"/>
        <v/>
      </c>
      <c r="BY1734" s="39" t="str">
        <f t="shared" si="1159"/>
        <v/>
      </c>
      <c r="BZ1734" s="39" t="str">
        <f t="shared" si="1160"/>
        <v/>
      </c>
      <c r="CA1734" s="39" t="str">
        <f t="shared" si="1161"/>
        <v/>
      </c>
      <c r="CB1734" s="39" t="str">
        <f t="shared" si="1162"/>
        <v/>
      </c>
      <c r="CC1734" s="39" t="str">
        <f t="shared" si="1163"/>
        <v/>
      </c>
      <c r="CD1734" s="39" t="str">
        <f t="shared" si="1164"/>
        <v/>
      </c>
      <c r="CE1734" s="39" t="str">
        <f t="shared" si="1165"/>
        <v/>
      </c>
      <c r="CF1734" s="39" t="str">
        <f t="shared" si="1166"/>
        <v/>
      </c>
      <c r="CG1734" s="39" t="str">
        <f t="shared" si="1167"/>
        <v/>
      </c>
      <c r="CH1734" s="39" t="str">
        <f t="shared" si="1168"/>
        <v/>
      </c>
      <c r="CI1734" s="39" t="str">
        <f t="shared" si="1169"/>
        <v/>
      </c>
    </row>
    <row r="1735" spans="1:87">
      <c r="A1735" s="18"/>
      <c r="B1735" s="15" t="str">
        <f>'Gene Table'!E1734</f>
        <v>hsa-miR-548ao-3p</v>
      </c>
      <c r="C1735" s="15" t="str">
        <f>'Gene Table'!B1734</f>
        <v>I04</v>
      </c>
      <c r="D1735" s="16" t="str">
        <f>IF(SUM('Test Sample Data'!D$3:D$98)&gt;10,IF(AND(ISNUMBER('Test Sample Data'!D1734),'Test Sample Data'!D1734&lt;$B$1,'Test Sample Data'!D1734&gt;0),'Test Sample Data'!D1734,$B$1),"")</f>
        <v/>
      </c>
      <c r="E1735" s="17" t="str">
        <f>IF(SUM('Test Sample Data'!E$3:E$98)&gt;10,IF(AND(ISNUMBER('Test Sample Data'!E1734),'Test Sample Data'!E1734&lt;$B$1,'Test Sample Data'!E1734&gt;0),'Test Sample Data'!E1734,$B$1),"")</f>
        <v/>
      </c>
      <c r="F1735" s="17" t="str">
        <f>IF(SUM('Test Sample Data'!F$3:F$98)&gt;10,IF(AND(ISNUMBER('Test Sample Data'!F1734),'Test Sample Data'!F1734&lt;$B$1,'Test Sample Data'!F1734&gt;0),'Test Sample Data'!F1734,$B$1),"")</f>
        <v/>
      </c>
      <c r="G1735" s="17" t="str">
        <f>IF(SUM('Test Sample Data'!G$3:G$98)&gt;10,IF(AND(ISNUMBER('Test Sample Data'!G1734),'Test Sample Data'!G1734&lt;$B$1,'Test Sample Data'!G1734&gt;0),'Test Sample Data'!G1734,$B$1),"")</f>
        <v/>
      </c>
      <c r="H1735" s="17" t="str">
        <f>IF(SUM('Test Sample Data'!H$3:H$98)&gt;10,IF(AND(ISNUMBER('Test Sample Data'!H1734),'Test Sample Data'!H1734&lt;$B$1,'Test Sample Data'!H1734&gt;0),'Test Sample Data'!H1734,$B$1),"")</f>
        <v/>
      </c>
      <c r="I1735" s="17" t="str">
        <f>IF(SUM('Test Sample Data'!I$3:I$98)&gt;10,IF(AND(ISNUMBER('Test Sample Data'!I1734),'Test Sample Data'!I1734&lt;$B$1,'Test Sample Data'!I1734&gt;0),'Test Sample Data'!I1734,$B$1),"")</f>
        <v/>
      </c>
      <c r="J1735" s="17" t="str">
        <f>IF(SUM('Test Sample Data'!J$3:J$98)&gt;10,IF(AND(ISNUMBER('Test Sample Data'!J1734),'Test Sample Data'!J1734&lt;$B$1,'Test Sample Data'!J1734&gt;0),'Test Sample Data'!J1734,$B$1),"")</f>
        <v/>
      </c>
      <c r="K1735" s="17" t="str">
        <f>IF(SUM('Test Sample Data'!K$3:K$98)&gt;10,IF(AND(ISNUMBER('Test Sample Data'!K1734),'Test Sample Data'!K1734&lt;$B$1,'Test Sample Data'!K1734&gt;0),'Test Sample Data'!K1734,$B$1),"")</f>
        <v/>
      </c>
      <c r="L1735" s="17" t="str">
        <f>IF(SUM('Test Sample Data'!L$3:L$98)&gt;10,IF(AND(ISNUMBER('Test Sample Data'!L1734),'Test Sample Data'!L1734&lt;$B$1,'Test Sample Data'!L1734&gt;0),'Test Sample Data'!L1734,$B$1),"")</f>
        <v/>
      </c>
      <c r="M1735" s="17" t="str">
        <f>IF(SUM('Test Sample Data'!M$3:M$98)&gt;10,IF(AND(ISNUMBER('Test Sample Data'!M1734),'Test Sample Data'!M1734&lt;$B$1,'Test Sample Data'!M1734&gt;0),'Test Sample Data'!M1734,$B$1),"")</f>
        <v/>
      </c>
      <c r="N1735" s="17" t="str">
        <f>'Gene Table'!E1734</f>
        <v>hsa-miR-548ao-3p</v>
      </c>
      <c r="O1735" s="17" t="str">
        <f>'Gene Table'!B1734</f>
        <v>I04</v>
      </c>
      <c r="P1735" s="17" t="str">
        <f>IF(SUM('Control Sample Data'!D$3:D$98)&gt;10,IF(AND(ISNUMBER('Control Sample Data'!D1734),'Control Sample Data'!D1734&lt;$B$1,'Control Sample Data'!D1734&gt;0),'Control Sample Data'!D1734,$B$1),"")</f>
        <v/>
      </c>
      <c r="Q1735" s="17" t="str">
        <f>IF(SUM('Control Sample Data'!E$3:E$98)&gt;10,IF(AND(ISNUMBER('Control Sample Data'!E1734),'Control Sample Data'!E1734&lt;$B$1,'Control Sample Data'!E1734&gt;0),'Control Sample Data'!E1734,$B$1),"")</f>
        <v/>
      </c>
      <c r="R1735" s="17" t="str">
        <f>IF(SUM('Control Sample Data'!F$3:F$98)&gt;10,IF(AND(ISNUMBER('Control Sample Data'!F1734),'Control Sample Data'!F1734&lt;$B$1,'Control Sample Data'!F1734&gt;0),'Control Sample Data'!F1734,$B$1),"")</f>
        <v/>
      </c>
      <c r="S1735" s="17" t="str">
        <f>IF(SUM('Control Sample Data'!G$3:G$98)&gt;10,IF(AND(ISNUMBER('Control Sample Data'!G1734),'Control Sample Data'!G1734&lt;$B$1,'Control Sample Data'!G1734&gt;0),'Control Sample Data'!G1734,$B$1),"")</f>
        <v/>
      </c>
      <c r="T1735" s="17" t="str">
        <f>IF(SUM('Control Sample Data'!H$3:H$98)&gt;10,IF(AND(ISNUMBER('Control Sample Data'!H1734),'Control Sample Data'!H1734&lt;$B$1,'Control Sample Data'!H1734&gt;0),'Control Sample Data'!H1734,$B$1),"")</f>
        <v/>
      </c>
      <c r="U1735" s="17" t="str">
        <f>IF(SUM('Control Sample Data'!I$3:I$98)&gt;10,IF(AND(ISNUMBER('Control Sample Data'!I1734),'Control Sample Data'!I1734&lt;$B$1,'Control Sample Data'!I1734&gt;0),'Control Sample Data'!I1734,$B$1),"")</f>
        <v/>
      </c>
      <c r="V1735" s="17" t="str">
        <f>IF(SUM('Control Sample Data'!J$3:J$98)&gt;10,IF(AND(ISNUMBER('Control Sample Data'!J1734),'Control Sample Data'!J1734&lt;$B$1,'Control Sample Data'!J1734&gt;0),'Control Sample Data'!J1734,$B$1),"")</f>
        <v/>
      </c>
      <c r="W1735" s="17" t="str">
        <f>IF(SUM('Control Sample Data'!K$3:K$98)&gt;10,IF(AND(ISNUMBER('Control Sample Data'!K1734),'Control Sample Data'!K1734&lt;$B$1,'Control Sample Data'!K1734&gt;0),'Control Sample Data'!K1734,$B$1),"")</f>
        <v/>
      </c>
      <c r="X1735" s="17" t="str">
        <f>IF(SUM('Control Sample Data'!L$3:L$98)&gt;10,IF(AND(ISNUMBER('Control Sample Data'!L1734),'Control Sample Data'!L1734&lt;$B$1,'Control Sample Data'!L1734&gt;0),'Control Sample Data'!L1734,$B$1),"")</f>
        <v/>
      </c>
      <c r="Y1735" s="17" t="str">
        <f>IF(SUM('Control Sample Data'!M$3:M$98)&gt;10,IF(AND(ISNUMBER('Control Sample Data'!M1734),'Control Sample Data'!M1734&lt;$B$1,'Control Sample Data'!M1734&gt;0),'Control Sample Data'!M1734,$B$1),"")</f>
        <v/>
      </c>
      <c r="AT1735" s="36" t="str">
        <f t="shared" si="1170"/>
        <v/>
      </c>
      <c r="AU1735" s="36" t="str">
        <f t="shared" si="1171"/>
        <v/>
      </c>
      <c r="AV1735" s="36" t="str">
        <f t="shared" si="1172"/>
        <v/>
      </c>
      <c r="AW1735" s="36" t="str">
        <f t="shared" si="1173"/>
        <v/>
      </c>
      <c r="AX1735" s="36" t="str">
        <f t="shared" si="1174"/>
        <v/>
      </c>
      <c r="AY1735" s="36" t="str">
        <f t="shared" si="1175"/>
        <v/>
      </c>
      <c r="AZ1735" s="36" t="str">
        <f t="shared" si="1176"/>
        <v/>
      </c>
      <c r="BA1735" s="36" t="str">
        <f t="shared" si="1177"/>
        <v/>
      </c>
      <c r="BB1735" s="36" t="str">
        <f t="shared" si="1178"/>
        <v/>
      </c>
      <c r="BC1735" s="36" t="str">
        <f t="shared" si="1179"/>
        <v/>
      </c>
      <c r="BD1735" s="36" t="str">
        <f t="shared" si="1180"/>
        <v/>
      </c>
      <c r="BE1735" s="36" t="str">
        <f t="shared" si="1181"/>
        <v/>
      </c>
      <c r="BF1735" s="36" t="str">
        <f t="shared" si="1182"/>
        <v/>
      </c>
      <c r="BG1735" s="36" t="str">
        <f t="shared" si="1183"/>
        <v/>
      </c>
      <c r="BH1735" s="36" t="str">
        <f t="shared" si="1184"/>
        <v/>
      </c>
      <c r="BI1735" s="36" t="str">
        <f t="shared" si="1185"/>
        <v/>
      </c>
      <c r="BJ1735" s="36" t="str">
        <f t="shared" si="1186"/>
        <v/>
      </c>
      <c r="BK1735" s="36" t="str">
        <f t="shared" si="1187"/>
        <v/>
      </c>
      <c r="BL1735" s="36" t="str">
        <f t="shared" si="1188"/>
        <v/>
      </c>
      <c r="BM1735" s="36" t="str">
        <f t="shared" si="1189"/>
        <v/>
      </c>
      <c r="BN1735" s="38" t="e">
        <f t="shared" si="1148"/>
        <v>#DIV/0!</v>
      </c>
      <c r="BO1735" s="38" t="e">
        <f t="shared" si="1149"/>
        <v>#DIV/0!</v>
      </c>
      <c r="BP1735" s="39" t="str">
        <f t="shared" si="1150"/>
        <v/>
      </c>
      <c r="BQ1735" s="39" t="str">
        <f t="shared" si="1151"/>
        <v/>
      </c>
      <c r="BR1735" s="39" t="str">
        <f t="shared" si="1152"/>
        <v/>
      </c>
      <c r="BS1735" s="39" t="str">
        <f t="shared" si="1153"/>
        <v/>
      </c>
      <c r="BT1735" s="39" t="str">
        <f t="shared" si="1154"/>
        <v/>
      </c>
      <c r="BU1735" s="39" t="str">
        <f t="shared" si="1155"/>
        <v/>
      </c>
      <c r="BV1735" s="39" t="str">
        <f t="shared" si="1156"/>
        <v/>
      </c>
      <c r="BW1735" s="39" t="str">
        <f t="shared" si="1157"/>
        <v/>
      </c>
      <c r="BX1735" s="39" t="str">
        <f t="shared" si="1158"/>
        <v/>
      </c>
      <c r="BY1735" s="39" t="str">
        <f t="shared" si="1159"/>
        <v/>
      </c>
      <c r="BZ1735" s="39" t="str">
        <f t="shared" si="1160"/>
        <v/>
      </c>
      <c r="CA1735" s="39" t="str">
        <f t="shared" si="1161"/>
        <v/>
      </c>
      <c r="CB1735" s="39" t="str">
        <f t="shared" si="1162"/>
        <v/>
      </c>
      <c r="CC1735" s="39" t="str">
        <f t="shared" si="1163"/>
        <v/>
      </c>
      <c r="CD1735" s="39" t="str">
        <f t="shared" si="1164"/>
        <v/>
      </c>
      <c r="CE1735" s="39" t="str">
        <f t="shared" si="1165"/>
        <v/>
      </c>
      <c r="CF1735" s="39" t="str">
        <f t="shared" si="1166"/>
        <v/>
      </c>
      <c r="CG1735" s="39" t="str">
        <f t="shared" si="1167"/>
        <v/>
      </c>
      <c r="CH1735" s="39" t="str">
        <f t="shared" si="1168"/>
        <v/>
      </c>
      <c r="CI1735" s="39" t="str">
        <f t="shared" si="1169"/>
        <v/>
      </c>
    </row>
    <row r="1736" spans="1:87">
      <c r="A1736" s="18"/>
      <c r="B1736" s="15" t="str">
        <f>'Gene Table'!E1735</f>
        <v>hsa-miR-4764-5p</v>
      </c>
      <c r="C1736" s="15" t="str">
        <f>'Gene Table'!B1735</f>
        <v>I05</v>
      </c>
      <c r="D1736" s="16" t="str">
        <f>IF(SUM('Test Sample Data'!D$3:D$98)&gt;10,IF(AND(ISNUMBER('Test Sample Data'!D1735),'Test Sample Data'!D1735&lt;$B$1,'Test Sample Data'!D1735&gt;0),'Test Sample Data'!D1735,$B$1),"")</f>
        <v/>
      </c>
      <c r="E1736" s="17" t="str">
        <f>IF(SUM('Test Sample Data'!E$3:E$98)&gt;10,IF(AND(ISNUMBER('Test Sample Data'!E1735),'Test Sample Data'!E1735&lt;$B$1,'Test Sample Data'!E1735&gt;0),'Test Sample Data'!E1735,$B$1),"")</f>
        <v/>
      </c>
      <c r="F1736" s="17" t="str">
        <f>IF(SUM('Test Sample Data'!F$3:F$98)&gt;10,IF(AND(ISNUMBER('Test Sample Data'!F1735),'Test Sample Data'!F1735&lt;$B$1,'Test Sample Data'!F1735&gt;0),'Test Sample Data'!F1735,$B$1),"")</f>
        <v/>
      </c>
      <c r="G1736" s="17" t="str">
        <f>IF(SUM('Test Sample Data'!G$3:G$98)&gt;10,IF(AND(ISNUMBER('Test Sample Data'!G1735),'Test Sample Data'!G1735&lt;$B$1,'Test Sample Data'!G1735&gt;0),'Test Sample Data'!G1735,$B$1),"")</f>
        <v/>
      </c>
      <c r="H1736" s="17" t="str">
        <f>IF(SUM('Test Sample Data'!H$3:H$98)&gt;10,IF(AND(ISNUMBER('Test Sample Data'!H1735),'Test Sample Data'!H1735&lt;$B$1,'Test Sample Data'!H1735&gt;0),'Test Sample Data'!H1735,$B$1),"")</f>
        <v/>
      </c>
      <c r="I1736" s="17" t="str">
        <f>IF(SUM('Test Sample Data'!I$3:I$98)&gt;10,IF(AND(ISNUMBER('Test Sample Data'!I1735),'Test Sample Data'!I1735&lt;$B$1,'Test Sample Data'!I1735&gt;0),'Test Sample Data'!I1735,$B$1),"")</f>
        <v/>
      </c>
      <c r="J1736" s="17" t="str">
        <f>IF(SUM('Test Sample Data'!J$3:J$98)&gt;10,IF(AND(ISNUMBER('Test Sample Data'!J1735),'Test Sample Data'!J1735&lt;$B$1,'Test Sample Data'!J1735&gt;0),'Test Sample Data'!J1735,$B$1),"")</f>
        <v/>
      </c>
      <c r="K1736" s="17" t="str">
        <f>IF(SUM('Test Sample Data'!K$3:K$98)&gt;10,IF(AND(ISNUMBER('Test Sample Data'!K1735),'Test Sample Data'!K1735&lt;$B$1,'Test Sample Data'!K1735&gt;0),'Test Sample Data'!K1735,$B$1),"")</f>
        <v/>
      </c>
      <c r="L1736" s="17" t="str">
        <f>IF(SUM('Test Sample Data'!L$3:L$98)&gt;10,IF(AND(ISNUMBER('Test Sample Data'!L1735),'Test Sample Data'!L1735&lt;$B$1,'Test Sample Data'!L1735&gt;0),'Test Sample Data'!L1735,$B$1),"")</f>
        <v/>
      </c>
      <c r="M1736" s="17" t="str">
        <f>IF(SUM('Test Sample Data'!M$3:M$98)&gt;10,IF(AND(ISNUMBER('Test Sample Data'!M1735),'Test Sample Data'!M1735&lt;$B$1,'Test Sample Data'!M1735&gt;0),'Test Sample Data'!M1735,$B$1),"")</f>
        <v/>
      </c>
      <c r="N1736" s="17" t="str">
        <f>'Gene Table'!E1735</f>
        <v>hsa-miR-4764-5p</v>
      </c>
      <c r="O1736" s="17" t="str">
        <f>'Gene Table'!B1735</f>
        <v>I05</v>
      </c>
      <c r="P1736" s="17" t="str">
        <f>IF(SUM('Control Sample Data'!D$3:D$98)&gt;10,IF(AND(ISNUMBER('Control Sample Data'!D1735),'Control Sample Data'!D1735&lt;$B$1,'Control Sample Data'!D1735&gt;0),'Control Sample Data'!D1735,$B$1),"")</f>
        <v/>
      </c>
      <c r="Q1736" s="17" t="str">
        <f>IF(SUM('Control Sample Data'!E$3:E$98)&gt;10,IF(AND(ISNUMBER('Control Sample Data'!E1735),'Control Sample Data'!E1735&lt;$B$1,'Control Sample Data'!E1735&gt;0),'Control Sample Data'!E1735,$B$1),"")</f>
        <v/>
      </c>
      <c r="R1736" s="17" t="str">
        <f>IF(SUM('Control Sample Data'!F$3:F$98)&gt;10,IF(AND(ISNUMBER('Control Sample Data'!F1735),'Control Sample Data'!F1735&lt;$B$1,'Control Sample Data'!F1735&gt;0),'Control Sample Data'!F1735,$B$1),"")</f>
        <v/>
      </c>
      <c r="S1736" s="17" t="str">
        <f>IF(SUM('Control Sample Data'!G$3:G$98)&gt;10,IF(AND(ISNUMBER('Control Sample Data'!G1735),'Control Sample Data'!G1735&lt;$B$1,'Control Sample Data'!G1735&gt;0),'Control Sample Data'!G1735,$B$1),"")</f>
        <v/>
      </c>
      <c r="T1736" s="17" t="str">
        <f>IF(SUM('Control Sample Data'!H$3:H$98)&gt;10,IF(AND(ISNUMBER('Control Sample Data'!H1735),'Control Sample Data'!H1735&lt;$B$1,'Control Sample Data'!H1735&gt;0),'Control Sample Data'!H1735,$B$1),"")</f>
        <v/>
      </c>
      <c r="U1736" s="17" t="str">
        <f>IF(SUM('Control Sample Data'!I$3:I$98)&gt;10,IF(AND(ISNUMBER('Control Sample Data'!I1735),'Control Sample Data'!I1735&lt;$B$1,'Control Sample Data'!I1735&gt;0),'Control Sample Data'!I1735,$B$1),"")</f>
        <v/>
      </c>
      <c r="V1736" s="17" t="str">
        <f>IF(SUM('Control Sample Data'!J$3:J$98)&gt;10,IF(AND(ISNUMBER('Control Sample Data'!J1735),'Control Sample Data'!J1735&lt;$B$1,'Control Sample Data'!J1735&gt;0),'Control Sample Data'!J1735,$B$1),"")</f>
        <v/>
      </c>
      <c r="W1736" s="17" t="str">
        <f>IF(SUM('Control Sample Data'!K$3:K$98)&gt;10,IF(AND(ISNUMBER('Control Sample Data'!K1735),'Control Sample Data'!K1735&lt;$B$1,'Control Sample Data'!K1735&gt;0),'Control Sample Data'!K1735,$B$1),"")</f>
        <v/>
      </c>
      <c r="X1736" s="17" t="str">
        <f>IF(SUM('Control Sample Data'!L$3:L$98)&gt;10,IF(AND(ISNUMBER('Control Sample Data'!L1735),'Control Sample Data'!L1735&lt;$B$1,'Control Sample Data'!L1735&gt;0),'Control Sample Data'!L1735,$B$1),"")</f>
        <v/>
      </c>
      <c r="Y1736" s="17" t="str">
        <f>IF(SUM('Control Sample Data'!M$3:M$98)&gt;10,IF(AND(ISNUMBER('Control Sample Data'!M1735),'Control Sample Data'!M1735&lt;$B$1,'Control Sample Data'!M1735&gt;0),'Control Sample Data'!M1735,$B$1),"")</f>
        <v/>
      </c>
      <c r="AT1736" s="36" t="str">
        <f t="shared" si="1170"/>
        <v/>
      </c>
      <c r="AU1736" s="36" t="str">
        <f t="shared" si="1171"/>
        <v/>
      </c>
      <c r="AV1736" s="36" t="str">
        <f t="shared" si="1172"/>
        <v/>
      </c>
      <c r="AW1736" s="36" t="str">
        <f t="shared" si="1173"/>
        <v/>
      </c>
      <c r="AX1736" s="36" t="str">
        <f t="shared" si="1174"/>
        <v/>
      </c>
      <c r="AY1736" s="36" t="str">
        <f t="shared" si="1175"/>
        <v/>
      </c>
      <c r="AZ1736" s="36" t="str">
        <f t="shared" si="1176"/>
        <v/>
      </c>
      <c r="BA1736" s="36" t="str">
        <f t="shared" si="1177"/>
        <v/>
      </c>
      <c r="BB1736" s="36" t="str">
        <f t="shared" si="1178"/>
        <v/>
      </c>
      <c r="BC1736" s="36" t="str">
        <f t="shared" si="1179"/>
        <v/>
      </c>
      <c r="BD1736" s="36" t="str">
        <f t="shared" si="1180"/>
        <v/>
      </c>
      <c r="BE1736" s="36" t="str">
        <f t="shared" si="1181"/>
        <v/>
      </c>
      <c r="BF1736" s="36" t="str">
        <f t="shared" si="1182"/>
        <v/>
      </c>
      <c r="BG1736" s="36" t="str">
        <f t="shared" si="1183"/>
        <v/>
      </c>
      <c r="BH1736" s="36" t="str">
        <f t="shared" si="1184"/>
        <v/>
      </c>
      <c r="BI1736" s="36" t="str">
        <f t="shared" si="1185"/>
        <v/>
      </c>
      <c r="BJ1736" s="36" t="str">
        <f t="shared" si="1186"/>
        <v/>
      </c>
      <c r="BK1736" s="36" t="str">
        <f t="shared" si="1187"/>
        <v/>
      </c>
      <c r="BL1736" s="36" t="str">
        <f t="shared" si="1188"/>
        <v/>
      </c>
      <c r="BM1736" s="36" t="str">
        <f t="shared" si="1189"/>
        <v/>
      </c>
      <c r="BN1736" s="38" t="e">
        <f t="shared" si="1148"/>
        <v>#DIV/0!</v>
      </c>
      <c r="BO1736" s="38" t="e">
        <f t="shared" si="1149"/>
        <v>#DIV/0!</v>
      </c>
      <c r="BP1736" s="39" t="str">
        <f t="shared" si="1150"/>
        <v/>
      </c>
      <c r="BQ1736" s="39" t="str">
        <f t="shared" si="1151"/>
        <v/>
      </c>
      <c r="BR1736" s="39" t="str">
        <f t="shared" si="1152"/>
        <v/>
      </c>
      <c r="BS1736" s="39" t="str">
        <f t="shared" si="1153"/>
        <v/>
      </c>
      <c r="BT1736" s="39" t="str">
        <f t="shared" si="1154"/>
        <v/>
      </c>
      <c r="BU1736" s="39" t="str">
        <f t="shared" si="1155"/>
        <v/>
      </c>
      <c r="BV1736" s="39" t="str">
        <f t="shared" si="1156"/>
        <v/>
      </c>
      <c r="BW1736" s="39" t="str">
        <f t="shared" si="1157"/>
        <v/>
      </c>
      <c r="BX1736" s="39" t="str">
        <f t="shared" si="1158"/>
        <v/>
      </c>
      <c r="BY1736" s="39" t="str">
        <f t="shared" si="1159"/>
        <v/>
      </c>
      <c r="BZ1736" s="39" t="str">
        <f t="shared" si="1160"/>
        <v/>
      </c>
      <c r="CA1736" s="39" t="str">
        <f t="shared" si="1161"/>
        <v/>
      </c>
      <c r="CB1736" s="39" t="str">
        <f t="shared" si="1162"/>
        <v/>
      </c>
      <c r="CC1736" s="39" t="str">
        <f t="shared" si="1163"/>
        <v/>
      </c>
      <c r="CD1736" s="39" t="str">
        <f t="shared" si="1164"/>
        <v/>
      </c>
      <c r="CE1736" s="39" t="str">
        <f t="shared" si="1165"/>
        <v/>
      </c>
      <c r="CF1736" s="39" t="str">
        <f t="shared" si="1166"/>
        <v/>
      </c>
      <c r="CG1736" s="39" t="str">
        <f t="shared" si="1167"/>
        <v/>
      </c>
      <c r="CH1736" s="39" t="str">
        <f t="shared" si="1168"/>
        <v/>
      </c>
      <c r="CI1736" s="39" t="str">
        <f t="shared" si="1169"/>
        <v/>
      </c>
    </row>
    <row r="1737" spans="1:87">
      <c r="A1737" s="18"/>
      <c r="B1737" s="15" t="str">
        <f>'Gene Table'!E1736</f>
        <v>hsa-miR-5006-5p</v>
      </c>
      <c r="C1737" s="15" t="str">
        <f>'Gene Table'!B1736</f>
        <v>I06</v>
      </c>
      <c r="D1737" s="16" t="str">
        <f>IF(SUM('Test Sample Data'!D$3:D$98)&gt;10,IF(AND(ISNUMBER('Test Sample Data'!D1736),'Test Sample Data'!D1736&lt;$B$1,'Test Sample Data'!D1736&gt;0),'Test Sample Data'!D1736,$B$1),"")</f>
        <v/>
      </c>
      <c r="E1737" s="17" t="str">
        <f>IF(SUM('Test Sample Data'!E$3:E$98)&gt;10,IF(AND(ISNUMBER('Test Sample Data'!E1736),'Test Sample Data'!E1736&lt;$B$1,'Test Sample Data'!E1736&gt;0),'Test Sample Data'!E1736,$B$1),"")</f>
        <v/>
      </c>
      <c r="F1737" s="17" t="str">
        <f>IF(SUM('Test Sample Data'!F$3:F$98)&gt;10,IF(AND(ISNUMBER('Test Sample Data'!F1736),'Test Sample Data'!F1736&lt;$B$1,'Test Sample Data'!F1736&gt;0),'Test Sample Data'!F1736,$B$1),"")</f>
        <v/>
      </c>
      <c r="G1737" s="17" t="str">
        <f>IF(SUM('Test Sample Data'!G$3:G$98)&gt;10,IF(AND(ISNUMBER('Test Sample Data'!G1736),'Test Sample Data'!G1736&lt;$B$1,'Test Sample Data'!G1736&gt;0),'Test Sample Data'!G1736,$B$1),"")</f>
        <v/>
      </c>
      <c r="H1737" s="17" t="str">
        <f>IF(SUM('Test Sample Data'!H$3:H$98)&gt;10,IF(AND(ISNUMBER('Test Sample Data'!H1736),'Test Sample Data'!H1736&lt;$B$1,'Test Sample Data'!H1736&gt;0),'Test Sample Data'!H1736,$B$1),"")</f>
        <v/>
      </c>
      <c r="I1737" s="17" t="str">
        <f>IF(SUM('Test Sample Data'!I$3:I$98)&gt;10,IF(AND(ISNUMBER('Test Sample Data'!I1736),'Test Sample Data'!I1736&lt;$B$1,'Test Sample Data'!I1736&gt;0),'Test Sample Data'!I1736,$B$1),"")</f>
        <v/>
      </c>
      <c r="J1737" s="17" t="str">
        <f>IF(SUM('Test Sample Data'!J$3:J$98)&gt;10,IF(AND(ISNUMBER('Test Sample Data'!J1736),'Test Sample Data'!J1736&lt;$B$1,'Test Sample Data'!J1736&gt;0),'Test Sample Data'!J1736,$B$1),"")</f>
        <v/>
      </c>
      <c r="K1737" s="17" t="str">
        <f>IF(SUM('Test Sample Data'!K$3:K$98)&gt;10,IF(AND(ISNUMBER('Test Sample Data'!K1736),'Test Sample Data'!K1736&lt;$B$1,'Test Sample Data'!K1736&gt;0),'Test Sample Data'!K1736,$B$1),"")</f>
        <v/>
      </c>
      <c r="L1737" s="17" t="str">
        <f>IF(SUM('Test Sample Data'!L$3:L$98)&gt;10,IF(AND(ISNUMBER('Test Sample Data'!L1736),'Test Sample Data'!L1736&lt;$B$1,'Test Sample Data'!L1736&gt;0),'Test Sample Data'!L1736,$B$1),"")</f>
        <v/>
      </c>
      <c r="M1737" s="17" t="str">
        <f>IF(SUM('Test Sample Data'!M$3:M$98)&gt;10,IF(AND(ISNUMBER('Test Sample Data'!M1736),'Test Sample Data'!M1736&lt;$B$1,'Test Sample Data'!M1736&gt;0),'Test Sample Data'!M1736,$B$1),"")</f>
        <v/>
      </c>
      <c r="N1737" s="17" t="str">
        <f>'Gene Table'!E1736</f>
        <v>hsa-miR-5006-5p</v>
      </c>
      <c r="O1737" s="17" t="str">
        <f>'Gene Table'!B1736</f>
        <v>I06</v>
      </c>
      <c r="P1737" s="17" t="str">
        <f>IF(SUM('Control Sample Data'!D$3:D$98)&gt;10,IF(AND(ISNUMBER('Control Sample Data'!D1736),'Control Sample Data'!D1736&lt;$B$1,'Control Sample Data'!D1736&gt;0),'Control Sample Data'!D1736,$B$1),"")</f>
        <v/>
      </c>
      <c r="Q1737" s="17" t="str">
        <f>IF(SUM('Control Sample Data'!E$3:E$98)&gt;10,IF(AND(ISNUMBER('Control Sample Data'!E1736),'Control Sample Data'!E1736&lt;$B$1,'Control Sample Data'!E1736&gt;0),'Control Sample Data'!E1736,$B$1),"")</f>
        <v/>
      </c>
      <c r="R1737" s="17" t="str">
        <f>IF(SUM('Control Sample Data'!F$3:F$98)&gt;10,IF(AND(ISNUMBER('Control Sample Data'!F1736),'Control Sample Data'!F1736&lt;$B$1,'Control Sample Data'!F1736&gt;0),'Control Sample Data'!F1736,$B$1),"")</f>
        <v/>
      </c>
      <c r="S1737" s="17" t="str">
        <f>IF(SUM('Control Sample Data'!G$3:G$98)&gt;10,IF(AND(ISNUMBER('Control Sample Data'!G1736),'Control Sample Data'!G1736&lt;$B$1,'Control Sample Data'!G1736&gt;0),'Control Sample Data'!G1736,$B$1),"")</f>
        <v/>
      </c>
      <c r="T1737" s="17" t="str">
        <f>IF(SUM('Control Sample Data'!H$3:H$98)&gt;10,IF(AND(ISNUMBER('Control Sample Data'!H1736),'Control Sample Data'!H1736&lt;$B$1,'Control Sample Data'!H1736&gt;0),'Control Sample Data'!H1736,$B$1),"")</f>
        <v/>
      </c>
      <c r="U1737" s="17" t="str">
        <f>IF(SUM('Control Sample Data'!I$3:I$98)&gt;10,IF(AND(ISNUMBER('Control Sample Data'!I1736),'Control Sample Data'!I1736&lt;$B$1,'Control Sample Data'!I1736&gt;0),'Control Sample Data'!I1736,$B$1),"")</f>
        <v/>
      </c>
      <c r="V1737" s="17" t="str">
        <f>IF(SUM('Control Sample Data'!J$3:J$98)&gt;10,IF(AND(ISNUMBER('Control Sample Data'!J1736),'Control Sample Data'!J1736&lt;$B$1,'Control Sample Data'!J1736&gt;0),'Control Sample Data'!J1736,$B$1),"")</f>
        <v/>
      </c>
      <c r="W1737" s="17" t="str">
        <f>IF(SUM('Control Sample Data'!K$3:K$98)&gt;10,IF(AND(ISNUMBER('Control Sample Data'!K1736),'Control Sample Data'!K1736&lt;$B$1,'Control Sample Data'!K1736&gt;0),'Control Sample Data'!K1736,$B$1),"")</f>
        <v/>
      </c>
      <c r="X1737" s="17" t="str">
        <f>IF(SUM('Control Sample Data'!L$3:L$98)&gt;10,IF(AND(ISNUMBER('Control Sample Data'!L1736),'Control Sample Data'!L1736&lt;$B$1,'Control Sample Data'!L1736&gt;0),'Control Sample Data'!L1736,$B$1),"")</f>
        <v/>
      </c>
      <c r="Y1737" s="17" t="str">
        <f>IF(SUM('Control Sample Data'!M$3:M$98)&gt;10,IF(AND(ISNUMBER('Control Sample Data'!M1736),'Control Sample Data'!M1736&lt;$B$1,'Control Sample Data'!M1736&gt;0),'Control Sample Data'!M1736,$B$1),"")</f>
        <v/>
      </c>
      <c r="AT1737" s="36" t="str">
        <f t="shared" si="1170"/>
        <v/>
      </c>
      <c r="AU1737" s="36" t="str">
        <f t="shared" si="1171"/>
        <v/>
      </c>
      <c r="AV1737" s="36" t="str">
        <f t="shared" si="1172"/>
        <v/>
      </c>
      <c r="AW1737" s="36" t="str">
        <f t="shared" si="1173"/>
        <v/>
      </c>
      <c r="AX1737" s="36" t="str">
        <f t="shared" si="1174"/>
        <v/>
      </c>
      <c r="AY1737" s="36" t="str">
        <f t="shared" si="1175"/>
        <v/>
      </c>
      <c r="AZ1737" s="36" t="str">
        <f t="shared" si="1176"/>
        <v/>
      </c>
      <c r="BA1737" s="36" t="str">
        <f t="shared" si="1177"/>
        <v/>
      </c>
      <c r="BB1737" s="36" t="str">
        <f t="shared" si="1178"/>
        <v/>
      </c>
      <c r="BC1737" s="36" t="str">
        <f t="shared" si="1179"/>
        <v/>
      </c>
      <c r="BD1737" s="36" t="str">
        <f t="shared" si="1180"/>
        <v/>
      </c>
      <c r="BE1737" s="36" t="str">
        <f t="shared" si="1181"/>
        <v/>
      </c>
      <c r="BF1737" s="36" t="str">
        <f t="shared" si="1182"/>
        <v/>
      </c>
      <c r="BG1737" s="36" t="str">
        <f t="shared" si="1183"/>
        <v/>
      </c>
      <c r="BH1737" s="36" t="str">
        <f t="shared" si="1184"/>
        <v/>
      </c>
      <c r="BI1737" s="36" t="str">
        <f t="shared" si="1185"/>
        <v/>
      </c>
      <c r="BJ1737" s="36" t="str">
        <f t="shared" si="1186"/>
        <v/>
      </c>
      <c r="BK1737" s="36" t="str">
        <f t="shared" si="1187"/>
        <v/>
      </c>
      <c r="BL1737" s="36" t="str">
        <f t="shared" si="1188"/>
        <v/>
      </c>
      <c r="BM1737" s="36" t="str">
        <f t="shared" si="1189"/>
        <v/>
      </c>
      <c r="BN1737" s="38" t="e">
        <f t="shared" si="1148"/>
        <v>#DIV/0!</v>
      </c>
      <c r="BO1737" s="38" t="e">
        <f t="shared" si="1149"/>
        <v>#DIV/0!</v>
      </c>
      <c r="BP1737" s="39" t="str">
        <f t="shared" si="1150"/>
        <v/>
      </c>
      <c r="BQ1737" s="39" t="str">
        <f t="shared" si="1151"/>
        <v/>
      </c>
      <c r="BR1737" s="39" t="str">
        <f t="shared" si="1152"/>
        <v/>
      </c>
      <c r="BS1737" s="39" t="str">
        <f t="shared" si="1153"/>
        <v/>
      </c>
      <c r="BT1737" s="39" t="str">
        <f t="shared" si="1154"/>
        <v/>
      </c>
      <c r="BU1737" s="39" t="str">
        <f t="shared" si="1155"/>
        <v/>
      </c>
      <c r="BV1737" s="39" t="str">
        <f t="shared" si="1156"/>
        <v/>
      </c>
      <c r="BW1737" s="39" t="str">
        <f t="shared" si="1157"/>
        <v/>
      </c>
      <c r="BX1737" s="39" t="str">
        <f t="shared" si="1158"/>
        <v/>
      </c>
      <c r="BY1737" s="39" t="str">
        <f t="shared" si="1159"/>
        <v/>
      </c>
      <c r="BZ1737" s="39" t="str">
        <f t="shared" si="1160"/>
        <v/>
      </c>
      <c r="CA1737" s="39" t="str">
        <f t="shared" si="1161"/>
        <v/>
      </c>
      <c r="CB1737" s="39" t="str">
        <f t="shared" si="1162"/>
        <v/>
      </c>
      <c r="CC1737" s="39" t="str">
        <f t="shared" si="1163"/>
        <v/>
      </c>
      <c r="CD1737" s="39" t="str">
        <f t="shared" si="1164"/>
        <v/>
      </c>
      <c r="CE1737" s="39" t="str">
        <f t="shared" si="1165"/>
        <v/>
      </c>
      <c r="CF1737" s="39" t="str">
        <f t="shared" si="1166"/>
        <v/>
      </c>
      <c r="CG1737" s="39" t="str">
        <f t="shared" si="1167"/>
        <v/>
      </c>
      <c r="CH1737" s="39" t="str">
        <f t="shared" si="1168"/>
        <v/>
      </c>
      <c r="CI1737" s="39" t="str">
        <f t="shared" si="1169"/>
        <v/>
      </c>
    </row>
    <row r="1738" spans="1:87">
      <c r="A1738" s="18"/>
      <c r="B1738" s="15" t="str">
        <f>'Gene Table'!E1737</f>
        <v>hsa-miR-4764-3p</v>
      </c>
      <c r="C1738" s="15" t="str">
        <f>'Gene Table'!B1737</f>
        <v>I07</v>
      </c>
      <c r="D1738" s="16" t="str">
        <f>IF(SUM('Test Sample Data'!D$3:D$98)&gt;10,IF(AND(ISNUMBER('Test Sample Data'!D1737),'Test Sample Data'!D1737&lt;$B$1,'Test Sample Data'!D1737&gt;0),'Test Sample Data'!D1737,$B$1),"")</f>
        <v/>
      </c>
      <c r="E1738" s="17" t="str">
        <f>IF(SUM('Test Sample Data'!E$3:E$98)&gt;10,IF(AND(ISNUMBER('Test Sample Data'!E1737),'Test Sample Data'!E1737&lt;$B$1,'Test Sample Data'!E1737&gt;0),'Test Sample Data'!E1737,$B$1),"")</f>
        <v/>
      </c>
      <c r="F1738" s="17" t="str">
        <f>IF(SUM('Test Sample Data'!F$3:F$98)&gt;10,IF(AND(ISNUMBER('Test Sample Data'!F1737),'Test Sample Data'!F1737&lt;$B$1,'Test Sample Data'!F1737&gt;0),'Test Sample Data'!F1737,$B$1),"")</f>
        <v/>
      </c>
      <c r="G1738" s="17" t="str">
        <f>IF(SUM('Test Sample Data'!G$3:G$98)&gt;10,IF(AND(ISNUMBER('Test Sample Data'!G1737),'Test Sample Data'!G1737&lt;$B$1,'Test Sample Data'!G1737&gt;0),'Test Sample Data'!G1737,$B$1),"")</f>
        <v/>
      </c>
      <c r="H1738" s="17" t="str">
        <f>IF(SUM('Test Sample Data'!H$3:H$98)&gt;10,IF(AND(ISNUMBER('Test Sample Data'!H1737),'Test Sample Data'!H1737&lt;$B$1,'Test Sample Data'!H1737&gt;0),'Test Sample Data'!H1737,$B$1),"")</f>
        <v/>
      </c>
      <c r="I1738" s="17" t="str">
        <f>IF(SUM('Test Sample Data'!I$3:I$98)&gt;10,IF(AND(ISNUMBER('Test Sample Data'!I1737),'Test Sample Data'!I1737&lt;$B$1,'Test Sample Data'!I1737&gt;0),'Test Sample Data'!I1737,$B$1),"")</f>
        <v/>
      </c>
      <c r="J1738" s="17" t="str">
        <f>IF(SUM('Test Sample Data'!J$3:J$98)&gt;10,IF(AND(ISNUMBER('Test Sample Data'!J1737),'Test Sample Data'!J1737&lt;$B$1,'Test Sample Data'!J1737&gt;0),'Test Sample Data'!J1737,$B$1),"")</f>
        <v/>
      </c>
      <c r="K1738" s="17" t="str">
        <f>IF(SUM('Test Sample Data'!K$3:K$98)&gt;10,IF(AND(ISNUMBER('Test Sample Data'!K1737),'Test Sample Data'!K1737&lt;$B$1,'Test Sample Data'!K1737&gt;0),'Test Sample Data'!K1737,$B$1),"")</f>
        <v/>
      </c>
      <c r="L1738" s="17" t="str">
        <f>IF(SUM('Test Sample Data'!L$3:L$98)&gt;10,IF(AND(ISNUMBER('Test Sample Data'!L1737),'Test Sample Data'!L1737&lt;$B$1,'Test Sample Data'!L1737&gt;0),'Test Sample Data'!L1737,$B$1),"")</f>
        <v/>
      </c>
      <c r="M1738" s="17" t="str">
        <f>IF(SUM('Test Sample Data'!M$3:M$98)&gt;10,IF(AND(ISNUMBER('Test Sample Data'!M1737),'Test Sample Data'!M1737&lt;$B$1,'Test Sample Data'!M1737&gt;0),'Test Sample Data'!M1737,$B$1),"")</f>
        <v/>
      </c>
      <c r="N1738" s="17" t="str">
        <f>'Gene Table'!E1737</f>
        <v>hsa-miR-4764-3p</v>
      </c>
      <c r="O1738" s="17" t="str">
        <f>'Gene Table'!B1737</f>
        <v>I07</v>
      </c>
      <c r="P1738" s="17" t="str">
        <f>IF(SUM('Control Sample Data'!D$3:D$98)&gt;10,IF(AND(ISNUMBER('Control Sample Data'!D1737),'Control Sample Data'!D1737&lt;$B$1,'Control Sample Data'!D1737&gt;0),'Control Sample Data'!D1737,$B$1),"")</f>
        <v/>
      </c>
      <c r="Q1738" s="17" t="str">
        <f>IF(SUM('Control Sample Data'!E$3:E$98)&gt;10,IF(AND(ISNUMBER('Control Sample Data'!E1737),'Control Sample Data'!E1737&lt;$B$1,'Control Sample Data'!E1737&gt;0),'Control Sample Data'!E1737,$B$1),"")</f>
        <v/>
      </c>
      <c r="R1738" s="17" t="str">
        <f>IF(SUM('Control Sample Data'!F$3:F$98)&gt;10,IF(AND(ISNUMBER('Control Sample Data'!F1737),'Control Sample Data'!F1737&lt;$B$1,'Control Sample Data'!F1737&gt;0),'Control Sample Data'!F1737,$B$1),"")</f>
        <v/>
      </c>
      <c r="S1738" s="17" t="str">
        <f>IF(SUM('Control Sample Data'!G$3:G$98)&gt;10,IF(AND(ISNUMBER('Control Sample Data'!G1737),'Control Sample Data'!G1737&lt;$B$1,'Control Sample Data'!G1737&gt;0),'Control Sample Data'!G1737,$B$1),"")</f>
        <v/>
      </c>
      <c r="T1738" s="17" t="str">
        <f>IF(SUM('Control Sample Data'!H$3:H$98)&gt;10,IF(AND(ISNUMBER('Control Sample Data'!H1737),'Control Sample Data'!H1737&lt;$B$1,'Control Sample Data'!H1737&gt;0),'Control Sample Data'!H1737,$B$1),"")</f>
        <v/>
      </c>
      <c r="U1738" s="17" t="str">
        <f>IF(SUM('Control Sample Data'!I$3:I$98)&gt;10,IF(AND(ISNUMBER('Control Sample Data'!I1737),'Control Sample Data'!I1737&lt;$B$1,'Control Sample Data'!I1737&gt;0),'Control Sample Data'!I1737,$B$1),"")</f>
        <v/>
      </c>
      <c r="V1738" s="17" t="str">
        <f>IF(SUM('Control Sample Data'!J$3:J$98)&gt;10,IF(AND(ISNUMBER('Control Sample Data'!J1737),'Control Sample Data'!J1737&lt;$B$1,'Control Sample Data'!J1737&gt;0),'Control Sample Data'!J1737,$B$1),"")</f>
        <v/>
      </c>
      <c r="W1738" s="17" t="str">
        <f>IF(SUM('Control Sample Data'!K$3:K$98)&gt;10,IF(AND(ISNUMBER('Control Sample Data'!K1737),'Control Sample Data'!K1737&lt;$B$1,'Control Sample Data'!K1737&gt;0),'Control Sample Data'!K1737,$B$1),"")</f>
        <v/>
      </c>
      <c r="X1738" s="17" t="str">
        <f>IF(SUM('Control Sample Data'!L$3:L$98)&gt;10,IF(AND(ISNUMBER('Control Sample Data'!L1737),'Control Sample Data'!L1737&lt;$B$1,'Control Sample Data'!L1737&gt;0),'Control Sample Data'!L1737,$B$1),"")</f>
        <v/>
      </c>
      <c r="Y1738" s="17" t="str">
        <f>IF(SUM('Control Sample Data'!M$3:M$98)&gt;10,IF(AND(ISNUMBER('Control Sample Data'!M1737),'Control Sample Data'!M1737&lt;$B$1,'Control Sample Data'!M1737&gt;0),'Control Sample Data'!M1737,$B$1),"")</f>
        <v/>
      </c>
      <c r="AT1738" s="36" t="str">
        <f t="shared" si="1170"/>
        <v/>
      </c>
      <c r="AU1738" s="36" t="str">
        <f t="shared" si="1171"/>
        <v/>
      </c>
      <c r="AV1738" s="36" t="str">
        <f t="shared" si="1172"/>
        <v/>
      </c>
      <c r="AW1738" s="36" t="str">
        <f t="shared" si="1173"/>
        <v/>
      </c>
      <c r="AX1738" s="36" t="str">
        <f t="shared" si="1174"/>
        <v/>
      </c>
      <c r="AY1738" s="36" t="str">
        <f t="shared" si="1175"/>
        <v/>
      </c>
      <c r="AZ1738" s="36" t="str">
        <f t="shared" si="1176"/>
        <v/>
      </c>
      <c r="BA1738" s="36" t="str">
        <f t="shared" si="1177"/>
        <v/>
      </c>
      <c r="BB1738" s="36" t="str">
        <f t="shared" si="1178"/>
        <v/>
      </c>
      <c r="BC1738" s="36" t="str">
        <f t="shared" si="1179"/>
        <v/>
      </c>
      <c r="BD1738" s="36" t="str">
        <f t="shared" si="1180"/>
        <v/>
      </c>
      <c r="BE1738" s="36" t="str">
        <f t="shared" si="1181"/>
        <v/>
      </c>
      <c r="BF1738" s="36" t="str">
        <f t="shared" si="1182"/>
        <v/>
      </c>
      <c r="BG1738" s="36" t="str">
        <f t="shared" si="1183"/>
        <v/>
      </c>
      <c r="BH1738" s="36" t="str">
        <f t="shared" si="1184"/>
        <v/>
      </c>
      <c r="BI1738" s="36" t="str">
        <f t="shared" si="1185"/>
        <v/>
      </c>
      <c r="BJ1738" s="36" t="str">
        <f t="shared" si="1186"/>
        <v/>
      </c>
      <c r="BK1738" s="36" t="str">
        <f t="shared" si="1187"/>
        <v/>
      </c>
      <c r="BL1738" s="36" t="str">
        <f t="shared" si="1188"/>
        <v/>
      </c>
      <c r="BM1738" s="36" t="str">
        <f t="shared" si="1189"/>
        <v/>
      </c>
      <c r="BN1738" s="38" t="e">
        <f t="shared" si="1148"/>
        <v>#DIV/0!</v>
      </c>
      <c r="BO1738" s="38" t="e">
        <f t="shared" si="1149"/>
        <v>#DIV/0!</v>
      </c>
      <c r="BP1738" s="39" t="str">
        <f t="shared" si="1150"/>
        <v/>
      </c>
      <c r="BQ1738" s="39" t="str">
        <f t="shared" si="1151"/>
        <v/>
      </c>
      <c r="BR1738" s="39" t="str">
        <f t="shared" si="1152"/>
        <v/>
      </c>
      <c r="BS1738" s="39" t="str">
        <f t="shared" si="1153"/>
        <v/>
      </c>
      <c r="BT1738" s="39" t="str">
        <f t="shared" si="1154"/>
        <v/>
      </c>
      <c r="BU1738" s="39" t="str">
        <f t="shared" si="1155"/>
        <v/>
      </c>
      <c r="BV1738" s="39" t="str">
        <f t="shared" si="1156"/>
        <v/>
      </c>
      <c r="BW1738" s="39" t="str">
        <f t="shared" si="1157"/>
        <v/>
      </c>
      <c r="BX1738" s="39" t="str">
        <f t="shared" si="1158"/>
        <v/>
      </c>
      <c r="BY1738" s="39" t="str">
        <f t="shared" si="1159"/>
        <v/>
      </c>
      <c r="BZ1738" s="39" t="str">
        <f t="shared" si="1160"/>
        <v/>
      </c>
      <c r="CA1738" s="39" t="str">
        <f t="shared" si="1161"/>
        <v/>
      </c>
      <c r="CB1738" s="39" t="str">
        <f t="shared" si="1162"/>
        <v/>
      </c>
      <c r="CC1738" s="39" t="str">
        <f t="shared" si="1163"/>
        <v/>
      </c>
      <c r="CD1738" s="39" t="str">
        <f t="shared" si="1164"/>
        <v/>
      </c>
      <c r="CE1738" s="39" t="str">
        <f t="shared" si="1165"/>
        <v/>
      </c>
      <c r="CF1738" s="39" t="str">
        <f t="shared" si="1166"/>
        <v/>
      </c>
      <c r="CG1738" s="39" t="str">
        <f t="shared" si="1167"/>
        <v/>
      </c>
      <c r="CH1738" s="39" t="str">
        <f t="shared" si="1168"/>
        <v/>
      </c>
      <c r="CI1738" s="39" t="str">
        <f t="shared" si="1169"/>
        <v/>
      </c>
    </row>
    <row r="1739" spans="1:87">
      <c r="A1739" s="18"/>
      <c r="B1739" s="15" t="str">
        <f>'Gene Table'!E1738</f>
        <v>hsa-miR-5006-3p</v>
      </c>
      <c r="C1739" s="15" t="str">
        <f>'Gene Table'!B1738</f>
        <v>I08</v>
      </c>
      <c r="D1739" s="16" t="str">
        <f>IF(SUM('Test Sample Data'!D$3:D$98)&gt;10,IF(AND(ISNUMBER('Test Sample Data'!D1738),'Test Sample Data'!D1738&lt;$B$1,'Test Sample Data'!D1738&gt;0),'Test Sample Data'!D1738,$B$1),"")</f>
        <v/>
      </c>
      <c r="E1739" s="17" t="str">
        <f>IF(SUM('Test Sample Data'!E$3:E$98)&gt;10,IF(AND(ISNUMBER('Test Sample Data'!E1738),'Test Sample Data'!E1738&lt;$B$1,'Test Sample Data'!E1738&gt;0),'Test Sample Data'!E1738,$B$1),"")</f>
        <v/>
      </c>
      <c r="F1739" s="17" t="str">
        <f>IF(SUM('Test Sample Data'!F$3:F$98)&gt;10,IF(AND(ISNUMBER('Test Sample Data'!F1738),'Test Sample Data'!F1738&lt;$B$1,'Test Sample Data'!F1738&gt;0),'Test Sample Data'!F1738,$B$1),"")</f>
        <v/>
      </c>
      <c r="G1739" s="17" t="str">
        <f>IF(SUM('Test Sample Data'!G$3:G$98)&gt;10,IF(AND(ISNUMBER('Test Sample Data'!G1738),'Test Sample Data'!G1738&lt;$B$1,'Test Sample Data'!G1738&gt;0),'Test Sample Data'!G1738,$B$1),"")</f>
        <v/>
      </c>
      <c r="H1739" s="17" t="str">
        <f>IF(SUM('Test Sample Data'!H$3:H$98)&gt;10,IF(AND(ISNUMBER('Test Sample Data'!H1738),'Test Sample Data'!H1738&lt;$B$1,'Test Sample Data'!H1738&gt;0),'Test Sample Data'!H1738,$B$1),"")</f>
        <v/>
      </c>
      <c r="I1739" s="17" t="str">
        <f>IF(SUM('Test Sample Data'!I$3:I$98)&gt;10,IF(AND(ISNUMBER('Test Sample Data'!I1738),'Test Sample Data'!I1738&lt;$B$1,'Test Sample Data'!I1738&gt;0),'Test Sample Data'!I1738,$B$1),"")</f>
        <v/>
      </c>
      <c r="J1739" s="17" t="str">
        <f>IF(SUM('Test Sample Data'!J$3:J$98)&gt;10,IF(AND(ISNUMBER('Test Sample Data'!J1738),'Test Sample Data'!J1738&lt;$B$1,'Test Sample Data'!J1738&gt;0),'Test Sample Data'!J1738,$B$1),"")</f>
        <v/>
      </c>
      <c r="K1739" s="17" t="str">
        <f>IF(SUM('Test Sample Data'!K$3:K$98)&gt;10,IF(AND(ISNUMBER('Test Sample Data'!K1738),'Test Sample Data'!K1738&lt;$B$1,'Test Sample Data'!K1738&gt;0),'Test Sample Data'!K1738,$B$1),"")</f>
        <v/>
      </c>
      <c r="L1739" s="17" t="str">
        <f>IF(SUM('Test Sample Data'!L$3:L$98)&gt;10,IF(AND(ISNUMBER('Test Sample Data'!L1738),'Test Sample Data'!L1738&lt;$B$1,'Test Sample Data'!L1738&gt;0),'Test Sample Data'!L1738,$B$1),"")</f>
        <v/>
      </c>
      <c r="M1739" s="17" t="str">
        <f>IF(SUM('Test Sample Data'!M$3:M$98)&gt;10,IF(AND(ISNUMBER('Test Sample Data'!M1738),'Test Sample Data'!M1738&lt;$B$1,'Test Sample Data'!M1738&gt;0),'Test Sample Data'!M1738,$B$1),"")</f>
        <v/>
      </c>
      <c r="N1739" s="17" t="str">
        <f>'Gene Table'!E1738</f>
        <v>hsa-miR-5006-3p</v>
      </c>
      <c r="O1739" s="17" t="str">
        <f>'Gene Table'!B1738</f>
        <v>I08</v>
      </c>
      <c r="P1739" s="17" t="str">
        <f>IF(SUM('Control Sample Data'!D$3:D$98)&gt;10,IF(AND(ISNUMBER('Control Sample Data'!D1738),'Control Sample Data'!D1738&lt;$B$1,'Control Sample Data'!D1738&gt;0),'Control Sample Data'!D1738,$B$1),"")</f>
        <v/>
      </c>
      <c r="Q1739" s="17" t="str">
        <f>IF(SUM('Control Sample Data'!E$3:E$98)&gt;10,IF(AND(ISNUMBER('Control Sample Data'!E1738),'Control Sample Data'!E1738&lt;$B$1,'Control Sample Data'!E1738&gt;0),'Control Sample Data'!E1738,$B$1),"")</f>
        <v/>
      </c>
      <c r="R1739" s="17" t="str">
        <f>IF(SUM('Control Sample Data'!F$3:F$98)&gt;10,IF(AND(ISNUMBER('Control Sample Data'!F1738),'Control Sample Data'!F1738&lt;$B$1,'Control Sample Data'!F1738&gt;0),'Control Sample Data'!F1738,$B$1),"")</f>
        <v/>
      </c>
      <c r="S1739" s="17" t="str">
        <f>IF(SUM('Control Sample Data'!G$3:G$98)&gt;10,IF(AND(ISNUMBER('Control Sample Data'!G1738),'Control Sample Data'!G1738&lt;$B$1,'Control Sample Data'!G1738&gt;0),'Control Sample Data'!G1738,$B$1),"")</f>
        <v/>
      </c>
      <c r="T1739" s="17" t="str">
        <f>IF(SUM('Control Sample Data'!H$3:H$98)&gt;10,IF(AND(ISNUMBER('Control Sample Data'!H1738),'Control Sample Data'!H1738&lt;$B$1,'Control Sample Data'!H1738&gt;0),'Control Sample Data'!H1738,$B$1),"")</f>
        <v/>
      </c>
      <c r="U1739" s="17" t="str">
        <f>IF(SUM('Control Sample Data'!I$3:I$98)&gt;10,IF(AND(ISNUMBER('Control Sample Data'!I1738),'Control Sample Data'!I1738&lt;$B$1,'Control Sample Data'!I1738&gt;0),'Control Sample Data'!I1738,$B$1),"")</f>
        <v/>
      </c>
      <c r="V1739" s="17" t="str">
        <f>IF(SUM('Control Sample Data'!J$3:J$98)&gt;10,IF(AND(ISNUMBER('Control Sample Data'!J1738),'Control Sample Data'!J1738&lt;$B$1,'Control Sample Data'!J1738&gt;0),'Control Sample Data'!J1738,$B$1),"")</f>
        <v/>
      </c>
      <c r="W1739" s="17" t="str">
        <f>IF(SUM('Control Sample Data'!K$3:K$98)&gt;10,IF(AND(ISNUMBER('Control Sample Data'!K1738),'Control Sample Data'!K1738&lt;$B$1,'Control Sample Data'!K1738&gt;0),'Control Sample Data'!K1738,$B$1),"")</f>
        <v/>
      </c>
      <c r="X1739" s="17" t="str">
        <f>IF(SUM('Control Sample Data'!L$3:L$98)&gt;10,IF(AND(ISNUMBER('Control Sample Data'!L1738),'Control Sample Data'!L1738&lt;$B$1,'Control Sample Data'!L1738&gt;0),'Control Sample Data'!L1738,$B$1),"")</f>
        <v/>
      </c>
      <c r="Y1739" s="17" t="str">
        <f>IF(SUM('Control Sample Data'!M$3:M$98)&gt;10,IF(AND(ISNUMBER('Control Sample Data'!M1738),'Control Sample Data'!M1738&lt;$B$1,'Control Sample Data'!M1738&gt;0),'Control Sample Data'!M1738,$B$1),"")</f>
        <v/>
      </c>
      <c r="AT1739" s="36" t="str">
        <f t="shared" si="1170"/>
        <v/>
      </c>
      <c r="AU1739" s="36" t="str">
        <f t="shared" si="1171"/>
        <v/>
      </c>
      <c r="AV1739" s="36" t="str">
        <f t="shared" si="1172"/>
        <v/>
      </c>
      <c r="AW1739" s="36" t="str">
        <f t="shared" si="1173"/>
        <v/>
      </c>
      <c r="AX1739" s="36" t="str">
        <f t="shared" si="1174"/>
        <v/>
      </c>
      <c r="AY1739" s="36" t="str">
        <f t="shared" si="1175"/>
        <v/>
      </c>
      <c r="AZ1739" s="36" t="str">
        <f t="shared" si="1176"/>
        <v/>
      </c>
      <c r="BA1739" s="36" t="str">
        <f t="shared" si="1177"/>
        <v/>
      </c>
      <c r="BB1739" s="36" t="str">
        <f t="shared" si="1178"/>
        <v/>
      </c>
      <c r="BC1739" s="36" t="str">
        <f t="shared" si="1179"/>
        <v/>
      </c>
      <c r="BD1739" s="36" t="str">
        <f t="shared" si="1180"/>
        <v/>
      </c>
      <c r="BE1739" s="36" t="str">
        <f t="shared" si="1181"/>
        <v/>
      </c>
      <c r="BF1739" s="36" t="str">
        <f t="shared" si="1182"/>
        <v/>
      </c>
      <c r="BG1739" s="36" t="str">
        <f t="shared" si="1183"/>
        <v/>
      </c>
      <c r="BH1739" s="36" t="str">
        <f t="shared" si="1184"/>
        <v/>
      </c>
      <c r="BI1739" s="36" t="str">
        <f t="shared" si="1185"/>
        <v/>
      </c>
      <c r="BJ1739" s="36" t="str">
        <f t="shared" si="1186"/>
        <v/>
      </c>
      <c r="BK1739" s="36" t="str">
        <f t="shared" si="1187"/>
        <v/>
      </c>
      <c r="BL1739" s="36" t="str">
        <f t="shared" si="1188"/>
        <v/>
      </c>
      <c r="BM1739" s="36" t="str">
        <f t="shared" si="1189"/>
        <v/>
      </c>
      <c r="BN1739" s="38" t="e">
        <f t="shared" si="1148"/>
        <v>#DIV/0!</v>
      </c>
      <c r="BO1739" s="38" t="e">
        <f t="shared" si="1149"/>
        <v>#DIV/0!</v>
      </c>
      <c r="BP1739" s="39" t="str">
        <f t="shared" si="1150"/>
        <v/>
      </c>
      <c r="BQ1739" s="39" t="str">
        <f t="shared" si="1151"/>
        <v/>
      </c>
      <c r="BR1739" s="39" t="str">
        <f t="shared" si="1152"/>
        <v/>
      </c>
      <c r="BS1739" s="39" t="str">
        <f t="shared" si="1153"/>
        <v/>
      </c>
      <c r="BT1739" s="39" t="str">
        <f t="shared" si="1154"/>
        <v/>
      </c>
      <c r="BU1739" s="39" t="str">
        <f t="shared" si="1155"/>
        <v/>
      </c>
      <c r="BV1739" s="39" t="str">
        <f t="shared" si="1156"/>
        <v/>
      </c>
      <c r="BW1739" s="39" t="str">
        <f t="shared" si="1157"/>
        <v/>
      </c>
      <c r="BX1739" s="39" t="str">
        <f t="shared" si="1158"/>
        <v/>
      </c>
      <c r="BY1739" s="39" t="str">
        <f t="shared" si="1159"/>
        <v/>
      </c>
      <c r="BZ1739" s="39" t="str">
        <f t="shared" si="1160"/>
        <v/>
      </c>
      <c r="CA1739" s="39" t="str">
        <f t="shared" si="1161"/>
        <v/>
      </c>
      <c r="CB1739" s="39" t="str">
        <f t="shared" si="1162"/>
        <v/>
      </c>
      <c r="CC1739" s="39" t="str">
        <f t="shared" si="1163"/>
        <v/>
      </c>
      <c r="CD1739" s="39" t="str">
        <f t="shared" si="1164"/>
        <v/>
      </c>
      <c r="CE1739" s="39" t="str">
        <f t="shared" si="1165"/>
        <v/>
      </c>
      <c r="CF1739" s="39" t="str">
        <f t="shared" si="1166"/>
        <v/>
      </c>
      <c r="CG1739" s="39" t="str">
        <f t="shared" si="1167"/>
        <v/>
      </c>
      <c r="CH1739" s="39" t="str">
        <f t="shared" si="1168"/>
        <v/>
      </c>
      <c r="CI1739" s="39" t="str">
        <f t="shared" si="1169"/>
        <v/>
      </c>
    </row>
    <row r="1740" spans="1:87">
      <c r="A1740" s="18"/>
      <c r="B1740" s="15" t="str">
        <f>'Gene Table'!E1739</f>
        <v>hsa-miR-4766-5p</v>
      </c>
      <c r="C1740" s="15" t="str">
        <f>'Gene Table'!B1739</f>
        <v>I09</v>
      </c>
      <c r="D1740" s="16" t="str">
        <f>IF(SUM('Test Sample Data'!D$3:D$98)&gt;10,IF(AND(ISNUMBER('Test Sample Data'!D1739),'Test Sample Data'!D1739&lt;$B$1,'Test Sample Data'!D1739&gt;0),'Test Sample Data'!D1739,$B$1),"")</f>
        <v/>
      </c>
      <c r="E1740" s="17" t="str">
        <f>IF(SUM('Test Sample Data'!E$3:E$98)&gt;10,IF(AND(ISNUMBER('Test Sample Data'!E1739),'Test Sample Data'!E1739&lt;$B$1,'Test Sample Data'!E1739&gt;0),'Test Sample Data'!E1739,$B$1),"")</f>
        <v/>
      </c>
      <c r="F1740" s="17" t="str">
        <f>IF(SUM('Test Sample Data'!F$3:F$98)&gt;10,IF(AND(ISNUMBER('Test Sample Data'!F1739),'Test Sample Data'!F1739&lt;$B$1,'Test Sample Data'!F1739&gt;0),'Test Sample Data'!F1739,$B$1),"")</f>
        <v/>
      </c>
      <c r="G1740" s="17" t="str">
        <f>IF(SUM('Test Sample Data'!G$3:G$98)&gt;10,IF(AND(ISNUMBER('Test Sample Data'!G1739),'Test Sample Data'!G1739&lt;$B$1,'Test Sample Data'!G1739&gt;0),'Test Sample Data'!G1739,$B$1),"")</f>
        <v/>
      </c>
      <c r="H1740" s="17" t="str">
        <f>IF(SUM('Test Sample Data'!H$3:H$98)&gt;10,IF(AND(ISNUMBER('Test Sample Data'!H1739),'Test Sample Data'!H1739&lt;$B$1,'Test Sample Data'!H1739&gt;0),'Test Sample Data'!H1739,$B$1),"")</f>
        <v/>
      </c>
      <c r="I1740" s="17" t="str">
        <f>IF(SUM('Test Sample Data'!I$3:I$98)&gt;10,IF(AND(ISNUMBER('Test Sample Data'!I1739),'Test Sample Data'!I1739&lt;$B$1,'Test Sample Data'!I1739&gt;0),'Test Sample Data'!I1739,$B$1),"")</f>
        <v/>
      </c>
      <c r="J1740" s="17" t="str">
        <f>IF(SUM('Test Sample Data'!J$3:J$98)&gt;10,IF(AND(ISNUMBER('Test Sample Data'!J1739),'Test Sample Data'!J1739&lt;$B$1,'Test Sample Data'!J1739&gt;0),'Test Sample Data'!J1739,$B$1),"")</f>
        <v/>
      </c>
      <c r="K1740" s="17" t="str">
        <f>IF(SUM('Test Sample Data'!K$3:K$98)&gt;10,IF(AND(ISNUMBER('Test Sample Data'!K1739),'Test Sample Data'!K1739&lt;$B$1,'Test Sample Data'!K1739&gt;0),'Test Sample Data'!K1739,$B$1),"")</f>
        <v/>
      </c>
      <c r="L1740" s="17" t="str">
        <f>IF(SUM('Test Sample Data'!L$3:L$98)&gt;10,IF(AND(ISNUMBER('Test Sample Data'!L1739),'Test Sample Data'!L1739&lt;$B$1,'Test Sample Data'!L1739&gt;0),'Test Sample Data'!L1739,$B$1),"")</f>
        <v/>
      </c>
      <c r="M1740" s="17" t="str">
        <f>IF(SUM('Test Sample Data'!M$3:M$98)&gt;10,IF(AND(ISNUMBER('Test Sample Data'!M1739),'Test Sample Data'!M1739&lt;$B$1,'Test Sample Data'!M1739&gt;0),'Test Sample Data'!M1739,$B$1),"")</f>
        <v/>
      </c>
      <c r="N1740" s="17" t="str">
        <f>'Gene Table'!E1739</f>
        <v>hsa-miR-4766-5p</v>
      </c>
      <c r="O1740" s="17" t="str">
        <f>'Gene Table'!B1739</f>
        <v>I09</v>
      </c>
      <c r="P1740" s="17" t="str">
        <f>IF(SUM('Control Sample Data'!D$3:D$98)&gt;10,IF(AND(ISNUMBER('Control Sample Data'!D1739),'Control Sample Data'!D1739&lt;$B$1,'Control Sample Data'!D1739&gt;0),'Control Sample Data'!D1739,$B$1),"")</f>
        <v/>
      </c>
      <c r="Q1740" s="17" t="str">
        <f>IF(SUM('Control Sample Data'!E$3:E$98)&gt;10,IF(AND(ISNUMBER('Control Sample Data'!E1739),'Control Sample Data'!E1739&lt;$B$1,'Control Sample Data'!E1739&gt;0),'Control Sample Data'!E1739,$B$1),"")</f>
        <v/>
      </c>
      <c r="R1740" s="17" t="str">
        <f>IF(SUM('Control Sample Data'!F$3:F$98)&gt;10,IF(AND(ISNUMBER('Control Sample Data'!F1739),'Control Sample Data'!F1739&lt;$B$1,'Control Sample Data'!F1739&gt;0),'Control Sample Data'!F1739,$B$1),"")</f>
        <v/>
      </c>
      <c r="S1740" s="17" t="str">
        <f>IF(SUM('Control Sample Data'!G$3:G$98)&gt;10,IF(AND(ISNUMBER('Control Sample Data'!G1739),'Control Sample Data'!G1739&lt;$B$1,'Control Sample Data'!G1739&gt;0),'Control Sample Data'!G1739,$B$1),"")</f>
        <v/>
      </c>
      <c r="T1740" s="17" t="str">
        <f>IF(SUM('Control Sample Data'!H$3:H$98)&gt;10,IF(AND(ISNUMBER('Control Sample Data'!H1739),'Control Sample Data'!H1739&lt;$B$1,'Control Sample Data'!H1739&gt;0),'Control Sample Data'!H1739,$B$1),"")</f>
        <v/>
      </c>
      <c r="U1740" s="17" t="str">
        <f>IF(SUM('Control Sample Data'!I$3:I$98)&gt;10,IF(AND(ISNUMBER('Control Sample Data'!I1739),'Control Sample Data'!I1739&lt;$B$1,'Control Sample Data'!I1739&gt;0),'Control Sample Data'!I1739,$B$1),"")</f>
        <v/>
      </c>
      <c r="V1740" s="17" t="str">
        <f>IF(SUM('Control Sample Data'!J$3:J$98)&gt;10,IF(AND(ISNUMBER('Control Sample Data'!J1739),'Control Sample Data'!J1739&lt;$B$1,'Control Sample Data'!J1739&gt;0),'Control Sample Data'!J1739,$B$1),"")</f>
        <v/>
      </c>
      <c r="W1740" s="17" t="str">
        <f>IF(SUM('Control Sample Data'!K$3:K$98)&gt;10,IF(AND(ISNUMBER('Control Sample Data'!K1739),'Control Sample Data'!K1739&lt;$B$1,'Control Sample Data'!K1739&gt;0),'Control Sample Data'!K1739,$B$1),"")</f>
        <v/>
      </c>
      <c r="X1740" s="17" t="str">
        <f>IF(SUM('Control Sample Data'!L$3:L$98)&gt;10,IF(AND(ISNUMBER('Control Sample Data'!L1739),'Control Sample Data'!L1739&lt;$B$1,'Control Sample Data'!L1739&gt;0),'Control Sample Data'!L1739,$B$1),"")</f>
        <v/>
      </c>
      <c r="Y1740" s="17" t="str">
        <f>IF(SUM('Control Sample Data'!M$3:M$98)&gt;10,IF(AND(ISNUMBER('Control Sample Data'!M1739),'Control Sample Data'!M1739&lt;$B$1,'Control Sample Data'!M1739&gt;0),'Control Sample Data'!M1739,$B$1),"")</f>
        <v/>
      </c>
      <c r="AT1740" s="36" t="str">
        <f t="shared" si="1170"/>
        <v/>
      </c>
      <c r="AU1740" s="36" t="str">
        <f t="shared" si="1171"/>
        <v/>
      </c>
      <c r="AV1740" s="36" t="str">
        <f t="shared" si="1172"/>
        <v/>
      </c>
      <c r="AW1740" s="36" t="str">
        <f t="shared" si="1173"/>
        <v/>
      </c>
      <c r="AX1740" s="36" t="str">
        <f t="shared" si="1174"/>
        <v/>
      </c>
      <c r="AY1740" s="36" t="str">
        <f t="shared" si="1175"/>
        <v/>
      </c>
      <c r="AZ1740" s="36" t="str">
        <f t="shared" si="1176"/>
        <v/>
      </c>
      <c r="BA1740" s="36" t="str">
        <f t="shared" si="1177"/>
        <v/>
      </c>
      <c r="BB1740" s="36" t="str">
        <f t="shared" si="1178"/>
        <v/>
      </c>
      <c r="BC1740" s="36" t="str">
        <f t="shared" si="1179"/>
        <v/>
      </c>
      <c r="BD1740" s="36" t="str">
        <f t="shared" si="1180"/>
        <v/>
      </c>
      <c r="BE1740" s="36" t="str">
        <f t="shared" si="1181"/>
        <v/>
      </c>
      <c r="BF1740" s="36" t="str">
        <f t="shared" si="1182"/>
        <v/>
      </c>
      <c r="BG1740" s="36" t="str">
        <f t="shared" si="1183"/>
        <v/>
      </c>
      <c r="BH1740" s="36" t="str">
        <f t="shared" si="1184"/>
        <v/>
      </c>
      <c r="BI1740" s="36" t="str">
        <f t="shared" si="1185"/>
        <v/>
      </c>
      <c r="BJ1740" s="36" t="str">
        <f t="shared" si="1186"/>
        <v/>
      </c>
      <c r="BK1740" s="36" t="str">
        <f t="shared" si="1187"/>
        <v/>
      </c>
      <c r="BL1740" s="36" t="str">
        <f t="shared" si="1188"/>
        <v/>
      </c>
      <c r="BM1740" s="36" t="str">
        <f t="shared" si="1189"/>
        <v/>
      </c>
      <c r="BN1740" s="38" t="e">
        <f t="shared" si="1148"/>
        <v>#DIV/0!</v>
      </c>
      <c r="BO1740" s="38" t="e">
        <f t="shared" si="1149"/>
        <v>#DIV/0!</v>
      </c>
      <c r="BP1740" s="39" t="str">
        <f t="shared" si="1150"/>
        <v/>
      </c>
      <c r="BQ1740" s="39" t="str">
        <f t="shared" si="1151"/>
        <v/>
      </c>
      <c r="BR1740" s="39" t="str">
        <f t="shared" si="1152"/>
        <v/>
      </c>
      <c r="BS1740" s="39" t="str">
        <f t="shared" si="1153"/>
        <v/>
      </c>
      <c r="BT1740" s="39" t="str">
        <f t="shared" si="1154"/>
        <v/>
      </c>
      <c r="BU1740" s="39" t="str">
        <f t="shared" si="1155"/>
        <v/>
      </c>
      <c r="BV1740" s="39" t="str">
        <f t="shared" si="1156"/>
        <v/>
      </c>
      <c r="BW1740" s="39" t="str">
        <f t="shared" si="1157"/>
        <v/>
      </c>
      <c r="BX1740" s="39" t="str">
        <f t="shared" si="1158"/>
        <v/>
      </c>
      <c r="BY1740" s="39" t="str">
        <f t="shared" si="1159"/>
        <v/>
      </c>
      <c r="BZ1740" s="39" t="str">
        <f t="shared" si="1160"/>
        <v/>
      </c>
      <c r="CA1740" s="39" t="str">
        <f t="shared" si="1161"/>
        <v/>
      </c>
      <c r="CB1740" s="39" t="str">
        <f t="shared" si="1162"/>
        <v/>
      </c>
      <c r="CC1740" s="39" t="str">
        <f t="shared" si="1163"/>
        <v/>
      </c>
      <c r="CD1740" s="39" t="str">
        <f t="shared" si="1164"/>
        <v/>
      </c>
      <c r="CE1740" s="39" t="str">
        <f t="shared" si="1165"/>
        <v/>
      </c>
      <c r="CF1740" s="39" t="str">
        <f t="shared" si="1166"/>
        <v/>
      </c>
      <c r="CG1740" s="39" t="str">
        <f t="shared" si="1167"/>
        <v/>
      </c>
      <c r="CH1740" s="39" t="str">
        <f t="shared" si="1168"/>
        <v/>
      </c>
      <c r="CI1740" s="39" t="str">
        <f t="shared" si="1169"/>
        <v/>
      </c>
    </row>
    <row r="1741" spans="1:87">
      <c r="A1741" s="18"/>
      <c r="B1741" s="15" t="str">
        <f>'Gene Table'!E1740</f>
        <v>hsa-miR-5007-5p</v>
      </c>
      <c r="C1741" s="15" t="str">
        <f>'Gene Table'!B1740</f>
        <v>I10</v>
      </c>
      <c r="D1741" s="16" t="str">
        <f>IF(SUM('Test Sample Data'!D$3:D$98)&gt;10,IF(AND(ISNUMBER('Test Sample Data'!D1740),'Test Sample Data'!D1740&lt;$B$1,'Test Sample Data'!D1740&gt;0),'Test Sample Data'!D1740,$B$1),"")</f>
        <v/>
      </c>
      <c r="E1741" s="17" t="str">
        <f>IF(SUM('Test Sample Data'!E$3:E$98)&gt;10,IF(AND(ISNUMBER('Test Sample Data'!E1740),'Test Sample Data'!E1740&lt;$B$1,'Test Sample Data'!E1740&gt;0),'Test Sample Data'!E1740,$B$1),"")</f>
        <v/>
      </c>
      <c r="F1741" s="17" t="str">
        <f>IF(SUM('Test Sample Data'!F$3:F$98)&gt;10,IF(AND(ISNUMBER('Test Sample Data'!F1740),'Test Sample Data'!F1740&lt;$B$1,'Test Sample Data'!F1740&gt;0),'Test Sample Data'!F1740,$B$1),"")</f>
        <v/>
      </c>
      <c r="G1741" s="17" t="str">
        <f>IF(SUM('Test Sample Data'!G$3:G$98)&gt;10,IF(AND(ISNUMBER('Test Sample Data'!G1740),'Test Sample Data'!G1740&lt;$B$1,'Test Sample Data'!G1740&gt;0),'Test Sample Data'!G1740,$B$1),"")</f>
        <v/>
      </c>
      <c r="H1741" s="17" t="str">
        <f>IF(SUM('Test Sample Data'!H$3:H$98)&gt;10,IF(AND(ISNUMBER('Test Sample Data'!H1740),'Test Sample Data'!H1740&lt;$B$1,'Test Sample Data'!H1740&gt;0),'Test Sample Data'!H1740,$B$1),"")</f>
        <v/>
      </c>
      <c r="I1741" s="17" t="str">
        <f>IF(SUM('Test Sample Data'!I$3:I$98)&gt;10,IF(AND(ISNUMBER('Test Sample Data'!I1740),'Test Sample Data'!I1740&lt;$B$1,'Test Sample Data'!I1740&gt;0),'Test Sample Data'!I1740,$B$1),"")</f>
        <v/>
      </c>
      <c r="J1741" s="17" t="str">
        <f>IF(SUM('Test Sample Data'!J$3:J$98)&gt;10,IF(AND(ISNUMBER('Test Sample Data'!J1740),'Test Sample Data'!J1740&lt;$B$1,'Test Sample Data'!J1740&gt;0),'Test Sample Data'!J1740,$B$1),"")</f>
        <v/>
      </c>
      <c r="K1741" s="17" t="str">
        <f>IF(SUM('Test Sample Data'!K$3:K$98)&gt;10,IF(AND(ISNUMBER('Test Sample Data'!K1740),'Test Sample Data'!K1740&lt;$B$1,'Test Sample Data'!K1740&gt;0),'Test Sample Data'!K1740,$B$1),"")</f>
        <v/>
      </c>
      <c r="L1741" s="17" t="str">
        <f>IF(SUM('Test Sample Data'!L$3:L$98)&gt;10,IF(AND(ISNUMBER('Test Sample Data'!L1740),'Test Sample Data'!L1740&lt;$B$1,'Test Sample Data'!L1740&gt;0),'Test Sample Data'!L1740,$B$1),"")</f>
        <v/>
      </c>
      <c r="M1741" s="17" t="str">
        <f>IF(SUM('Test Sample Data'!M$3:M$98)&gt;10,IF(AND(ISNUMBER('Test Sample Data'!M1740),'Test Sample Data'!M1740&lt;$B$1,'Test Sample Data'!M1740&gt;0),'Test Sample Data'!M1740,$B$1),"")</f>
        <v/>
      </c>
      <c r="N1741" s="17" t="str">
        <f>'Gene Table'!E1740</f>
        <v>hsa-miR-5007-5p</v>
      </c>
      <c r="O1741" s="17" t="str">
        <f>'Gene Table'!B1740</f>
        <v>I10</v>
      </c>
      <c r="P1741" s="17" t="str">
        <f>IF(SUM('Control Sample Data'!D$3:D$98)&gt;10,IF(AND(ISNUMBER('Control Sample Data'!D1740),'Control Sample Data'!D1740&lt;$B$1,'Control Sample Data'!D1740&gt;0),'Control Sample Data'!D1740,$B$1),"")</f>
        <v/>
      </c>
      <c r="Q1741" s="17" t="str">
        <f>IF(SUM('Control Sample Data'!E$3:E$98)&gt;10,IF(AND(ISNUMBER('Control Sample Data'!E1740),'Control Sample Data'!E1740&lt;$B$1,'Control Sample Data'!E1740&gt;0),'Control Sample Data'!E1740,$B$1),"")</f>
        <v/>
      </c>
      <c r="R1741" s="17" t="str">
        <f>IF(SUM('Control Sample Data'!F$3:F$98)&gt;10,IF(AND(ISNUMBER('Control Sample Data'!F1740),'Control Sample Data'!F1740&lt;$B$1,'Control Sample Data'!F1740&gt;0),'Control Sample Data'!F1740,$B$1),"")</f>
        <v/>
      </c>
      <c r="S1741" s="17" t="str">
        <f>IF(SUM('Control Sample Data'!G$3:G$98)&gt;10,IF(AND(ISNUMBER('Control Sample Data'!G1740),'Control Sample Data'!G1740&lt;$B$1,'Control Sample Data'!G1740&gt;0),'Control Sample Data'!G1740,$B$1),"")</f>
        <v/>
      </c>
      <c r="T1741" s="17" t="str">
        <f>IF(SUM('Control Sample Data'!H$3:H$98)&gt;10,IF(AND(ISNUMBER('Control Sample Data'!H1740),'Control Sample Data'!H1740&lt;$B$1,'Control Sample Data'!H1740&gt;0),'Control Sample Data'!H1740,$B$1),"")</f>
        <v/>
      </c>
      <c r="U1741" s="17" t="str">
        <f>IF(SUM('Control Sample Data'!I$3:I$98)&gt;10,IF(AND(ISNUMBER('Control Sample Data'!I1740),'Control Sample Data'!I1740&lt;$B$1,'Control Sample Data'!I1740&gt;0),'Control Sample Data'!I1740,$B$1),"")</f>
        <v/>
      </c>
      <c r="V1741" s="17" t="str">
        <f>IF(SUM('Control Sample Data'!J$3:J$98)&gt;10,IF(AND(ISNUMBER('Control Sample Data'!J1740),'Control Sample Data'!J1740&lt;$B$1,'Control Sample Data'!J1740&gt;0),'Control Sample Data'!J1740,$B$1),"")</f>
        <v/>
      </c>
      <c r="W1741" s="17" t="str">
        <f>IF(SUM('Control Sample Data'!K$3:K$98)&gt;10,IF(AND(ISNUMBER('Control Sample Data'!K1740),'Control Sample Data'!K1740&lt;$B$1,'Control Sample Data'!K1740&gt;0),'Control Sample Data'!K1740,$B$1),"")</f>
        <v/>
      </c>
      <c r="X1741" s="17" t="str">
        <f>IF(SUM('Control Sample Data'!L$3:L$98)&gt;10,IF(AND(ISNUMBER('Control Sample Data'!L1740),'Control Sample Data'!L1740&lt;$B$1,'Control Sample Data'!L1740&gt;0),'Control Sample Data'!L1740,$B$1),"")</f>
        <v/>
      </c>
      <c r="Y1741" s="17" t="str">
        <f>IF(SUM('Control Sample Data'!M$3:M$98)&gt;10,IF(AND(ISNUMBER('Control Sample Data'!M1740),'Control Sample Data'!M1740&lt;$B$1,'Control Sample Data'!M1740&gt;0),'Control Sample Data'!M1740,$B$1),"")</f>
        <v/>
      </c>
      <c r="AT1741" s="36" t="str">
        <f t="shared" si="1170"/>
        <v/>
      </c>
      <c r="AU1741" s="36" t="str">
        <f t="shared" si="1171"/>
        <v/>
      </c>
      <c r="AV1741" s="36" t="str">
        <f t="shared" si="1172"/>
        <v/>
      </c>
      <c r="AW1741" s="36" t="str">
        <f t="shared" si="1173"/>
        <v/>
      </c>
      <c r="AX1741" s="36" t="str">
        <f t="shared" si="1174"/>
        <v/>
      </c>
      <c r="AY1741" s="36" t="str">
        <f t="shared" si="1175"/>
        <v/>
      </c>
      <c r="AZ1741" s="36" t="str">
        <f t="shared" si="1176"/>
        <v/>
      </c>
      <c r="BA1741" s="36" t="str">
        <f t="shared" si="1177"/>
        <v/>
      </c>
      <c r="BB1741" s="36" t="str">
        <f t="shared" si="1178"/>
        <v/>
      </c>
      <c r="BC1741" s="36" t="str">
        <f t="shared" si="1179"/>
        <v/>
      </c>
      <c r="BD1741" s="36" t="str">
        <f t="shared" si="1180"/>
        <v/>
      </c>
      <c r="BE1741" s="36" t="str">
        <f t="shared" si="1181"/>
        <v/>
      </c>
      <c r="BF1741" s="36" t="str">
        <f t="shared" si="1182"/>
        <v/>
      </c>
      <c r="BG1741" s="36" t="str">
        <f t="shared" si="1183"/>
        <v/>
      </c>
      <c r="BH1741" s="36" t="str">
        <f t="shared" si="1184"/>
        <v/>
      </c>
      <c r="BI1741" s="36" t="str">
        <f t="shared" si="1185"/>
        <v/>
      </c>
      <c r="BJ1741" s="36" t="str">
        <f t="shared" si="1186"/>
        <v/>
      </c>
      <c r="BK1741" s="36" t="str">
        <f t="shared" si="1187"/>
        <v/>
      </c>
      <c r="BL1741" s="36" t="str">
        <f t="shared" si="1188"/>
        <v/>
      </c>
      <c r="BM1741" s="36" t="str">
        <f t="shared" si="1189"/>
        <v/>
      </c>
      <c r="BN1741" s="38" t="e">
        <f t="shared" si="1148"/>
        <v>#DIV/0!</v>
      </c>
      <c r="BO1741" s="38" t="e">
        <f t="shared" si="1149"/>
        <v>#DIV/0!</v>
      </c>
      <c r="BP1741" s="39" t="str">
        <f t="shared" si="1150"/>
        <v/>
      </c>
      <c r="BQ1741" s="39" t="str">
        <f t="shared" si="1151"/>
        <v/>
      </c>
      <c r="BR1741" s="39" t="str">
        <f t="shared" si="1152"/>
        <v/>
      </c>
      <c r="BS1741" s="39" t="str">
        <f t="shared" si="1153"/>
        <v/>
      </c>
      <c r="BT1741" s="39" t="str">
        <f t="shared" si="1154"/>
        <v/>
      </c>
      <c r="BU1741" s="39" t="str">
        <f t="shared" si="1155"/>
        <v/>
      </c>
      <c r="BV1741" s="39" t="str">
        <f t="shared" si="1156"/>
        <v/>
      </c>
      <c r="BW1741" s="39" t="str">
        <f t="shared" si="1157"/>
        <v/>
      </c>
      <c r="BX1741" s="39" t="str">
        <f t="shared" si="1158"/>
        <v/>
      </c>
      <c r="BY1741" s="39" t="str">
        <f t="shared" si="1159"/>
        <v/>
      </c>
      <c r="BZ1741" s="39" t="str">
        <f t="shared" si="1160"/>
        <v/>
      </c>
      <c r="CA1741" s="39" t="str">
        <f t="shared" si="1161"/>
        <v/>
      </c>
      <c r="CB1741" s="39" t="str">
        <f t="shared" si="1162"/>
        <v/>
      </c>
      <c r="CC1741" s="39" t="str">
        <f t="shared" si="1163"/>
        <v/>
      </c>
      <c r="CD1741" s="39" t="str">
        <f t="shared" si="1164"/>
        <v/>
      </c>
      <c r="CE1741" s="39" t="str">
        <f t="shared" si="1165"/>
        <v/>
      </c>
      <c r="CF1741" s="39" t="str">
        <f t="shared" si="1166"/>
        <v/>
      </c>
      <c r="CG1741" s="39" t="str">
        <f t="shared" si="1167"/>
        <v/>
      </c>
      <c r="CH1741" s="39" t="str">
        <f t="shared" si="1168"/>
        <v/>
      </c>
      <c r="CI1741" s="39" t="str">
        <f t="shared" si="1169"/>
        <v/>
      </c>
    </row>
    <row r="1742" spans="1:87">
      <c r="A1742" s="18"/>
      <c r="B1742" s="15" t="str">
        <f>'Gene Table'!E1741</f>
        <v>hsa-miR-4766-3p</v>
      </c>
      <c r="C1742" s="15" t="str">
        <f>'Gene Table'!B1741</f>
        <v>I11</v>
      </c>
      <c r="D1742" s="16" t="str">
        <f>IF(SUM('Test Sample Data'!D$3:D$98)&gt;10,IF(AND(ISNUMBER('Test Sample Data'!D1741),'Test Sample Data'!D1741&lt;$B$1,'Test Sample Data'!D1741&gt;0),'Test Sample Data'!D1741,$B$1),"")</f>
        <v/>
      </c>
      <c r="E1742" s="17" t="str">
        <f>IF(SUM('Test Sample Data'!E$3:E$98)&gt;10,IF(AND(ISNUMBER('Test Sample Data'!E1741),'Test Sample Data'!E1741&lt;$B$1,'Test Sample Data'!E1741&gt;0),'Test Sample Data'!E1741,$B$1),"")</f>
        <v/>
      </c>
      <c r="F1742" s="17" t="str">
        <f>IF(SUM('Test Sample Data'!F$3:F$98)&gt;10,IF(AND(ISNUMBER('Test Sample Data'!F1741),'Test Sample Data'!F1741&lt;$B$1,'Test Sample Data'!F1741&gt;0),'Test Sample Data'!F1741,$B$1),"")</f>
        <v/>
      </c>
      <c r="G1742" s="17" t="str">
        <f>IF(SUM('Test Sample Data'!G$3:G$98)&gt;10,IF(AND(ISNUMBER('Test Sample Data'!G1741),'Test Sample Data'!G1741&lt;$B$1,'Test Sample Data'!G1741&gt;0),'Test Sample Data'!G1741,$B$1),"")</f>
        <v/>
      </c>
      <c r="H1742" s="17" t="str">
        <f>IF(SUM('Test Sample Data'!H$3:H$98)&gt;10,IF(AND(ISNUMBER('Test Sample Data'!H1741),'Test Sample Data'!H1741&lt;$B$1,'Test Sample Data'!H1741&gt;0),'Test Sample Data'!H1741,$B$1),"")</f>
        <v/>
      </c>
      <c r="I1742" s="17" t="str">
        <f>IF(SUM('Test Sample Data'!I$3:I$98)&gt;10,IF(AND(ISNUMBER('Test Sample Data'!I1741),'Test Sample Data'!I1741&lt;$B$1,'Test Sample Data'!I1741&gt;0),'Test Sample Data'!I1741,$B$1),"")</f>
        <v/>
      </c>
      <c r="J1742" s="17" t="str">
        <f>IF(SUM('Test Sample Data'!J$3:J$98)&gt;10,IF(AND(ISNUMBER('Test Sample Data'!J1741),'Test Sample Data'!J1741&lt;$B$1,'Test Sample Data'!J1741&gt;0),'Test Sample Data'!J1741,$B$1),"")</f>
        <v/>
      </c>
      <c r="K1742" s="17" t="str">
        <f>IF(SUM('Test Sample Data'!K$3:K$98)&gt;10,IF(AND(ISNUMBER('Test Sample Data'!K1741),'Test Sample Data'!K1741&lt;$B$1,'Test Sample Data'!K1741&gt;0),'Test Sample Data'!K1741,$B$1),"")</f>
        <v/>
      </c>
      <c r="L1742" s="17" t="str">
        <f>IF(SUM('Test Sample Data'!L$3:L$98)&gt;10,IF(AND(ISNUMBER('Test Sample Data'!L1741),'Test Sample Data'!L1741&lt;$B$1,'Test Sample Data'!L1741&gt;0),'Test Sample Data'!L1741,$B$1),"")</f>
        <v/>
      </c>
      <c r="M1742" s="17" t="str">
        <f>IF(SUM('Test Sample Data'!M$3:M$98)&gt;10,IF(AND(ISNUMBER('Test Sample Data'!M1741),'Test Sample Data'!M1741&lt;$B$1,'Test Sample Data'!M1741&gt;0),'Test Sample Data'!M1741,$B$1),"")</f>
        <v/>
      </c>
      <c r="N1742" s="17" t="str">
        <f>'Gene Table'!E1741</f>
        <v>hsa-miR-4766-3p</v>
      </c>
      <c r="O1742" s="17" t="str">
        <f>'Gene Table'!B1741</f>
        <v>I11</v>
      </c>
      <c r="P1742" s="17" t="str">
        <f>IF(SUM('Control Sample Data'!D$3:D$98)&gt;10,IF(AND(ISNUMBER('Control Sample Data'!D1741),'Control Sample Data'!D1741&lt;$B$1,'Control Sample Data'!D1741&gt;0),'Control Sample Data'!D1741,$B$1),"")</f>
        <v/>
      </c>
      <c r="Q1742" s="17" t="str">
        <f>IF(SUM('Control Sample Data'!E$3:E$98)&gt;10,IF(AND(ISNUMBER('Control Sample Data'!E1741),'Control Sample Data'!E1741&lt;$B$1,'Control Sample Data'!E1741&gt;0),'Control Sample Data'!E1741,$B$1),"")</f>
        <v/>
      </c>
      <c r="R1742" s="17" t="str">
        <f>IF(SUM('Control Sample Data'!F$3:F$98)&gt;10,IF(AND(ISNUMBER('Control Sample Data'!F1741),'Control Sample Data'!F1741&lt;$B$1,'Control Sample Data'!F1741&gt;0),'Control Sample Data'!F1741,$B$1),"")</f>
        <v/>
      </c>
      <c r="S1742" s="17" t="str">
        <f>IF(SUM('Control Sample Data'!G$3:G$98)&gt;10,IF(AND(ISNUMBER('Control Sample Data'!G1741),'Control Sample Data'!G1741&lt;$B$1,'Control Sample Data'!G1741&gt;0),'Control Sample Data'!G1741,$B$1),"")</f>
        <v/>
      </c>
      <c r="T1742" s="17" t="str">
        <f>IF(SUM('Control Sample Data'!H$3:H$98)&gt;10,IF(AND(ISNUMBER('Control Sample Data'!H1741),'Control Sample Data'!H1741&lt;$B$1,'Control Sample Data'!H1741&gt;0),'Control Sample Data'!H1741,$B$1),"")</f>
        <v/>
      </c>
      <c r="U1742" s="17" t="str">
        <f>IF(SUM('Control Sample Data'!I$3:I$98)&gt;10,IF(AND(ISNUMBER('Control Sample Data'!I1741),'Control Sample Data'!I1741&lt;$B$1,'Control Sample Data'!I1741&gt;0),'Control Sample Data'!I1741,$B$1),"")</f>
        <v/>
      </c>
      <c r="V1742" s="17" t="str">
        <f>IF(SUM('Control Sample Data'!J$3:J$98)&gt;10,IF(AND(ISNUMBER('Control Sample Data'!J1741),'Control Sample Data'!J1741&lt;$B$1,'Control Sample Data'!J1741&gt;0),'Control Sample Data'!J1741,$B$1),"")</f>
        <v/>
      </c>
      <c r="W1742" s="17" t="str">
        <f>IF(SUM('Control Sample Data'!K$3:K$98)&gt;10,IF(AND(ISNUMBER('Control Sample Data'!K1741),'Control Sample Data'!K1741&lt;$B$1,'Control Sample Data'!K1741&gt;0),'Control Sample Data'!K1741,$B$1),"")</f>
        <v/>
      </c>
      <c r="X1742" s="17" t="str">
        <f>IF(SUM('Control Sample Data'!L$3:L$98)&gt;10,IF(AND(ISNUMBER('Control Sample Data'!L1741),'Control Sample Data'!L1741&lt;$B$1,'Control Sample Data'!L1741&gt;0),'Control Sample Data'!L1741,$B$1),"")</f>
        <v/>
      </c>
      <c r="Y1742" s="17" t="str">
        <f>IF(SUM('Control Sample Data'!M$3:M$98)&gt;10,IF(AND(ISNUMBER('Control Sample Data'!M1741),'Control Sample Data'!M1741&lt;$B$1,'Control Sample Data'!M1741&gt;0),'Control Sample Data'!M1741,$B$1),"")</f>
        <v/>
      </c>
      <c r="AT1742" s="36" t="str">
        <f t="shared" si="1170"/>
        <v/>
      </c>
      <c r="AU1742" s="36" t="str">
        <f t="shared" si="1171"/>
        <v/>
      </c>
      <c r="AV1742" s="36" t="str">
        <f t="shared" si="1172"/>
        <v/>
      </c>
      <c r="AW1742" s="36" t="str">
        <f t="shared" si="1173"/>
        <v/>
      </c>
      <c r="AX1742" s="36" t="str">
        <f t="shared" si="1174"/>
        <v/>
      </c>
      <c r="AY1742" s="36" t="str">
        <f t="shared" si="1175"/>
        <v/>
      </c>
      <c r="AZ1742" s="36" t="str">
        <f t="shared" si="1176"/>
        <v/>
      </c>
      <c r="BA1742" s="36" t="str">
        <f t="shared" si="1177"/>
        <v/>
      </c>
      <c r="BB1742" s="36" t="str">
        <f t="shared" si="1178"/>
        <v/>
      </c>
      <c r="BC1742" s="36" t="str">
        <f t="shared" si="1179"/>
        <v/>
      </c>
      <c r="BD1742" s="36" t="str">
        <f t="shared" si="1180"/>
        <v/>
      </c>
      <c r="BE1742" s="36" t="str">
        <f t="shared" si="1181"/>
        <v/>
      </c>
      <c r="BF1742" s="36" t="str">
        <f t="shared" si="1182"/>
        <v/>
      </c>
      <c r="BG1742" s="36" t="str">
        <f t="shared" si="1183"/>
        <v/>
      </c>
      <c r="BH1742" s="36" t="str">
        <f t="shared" si="1184"/>
        <v/>
      </c>
      <c r="BI1742" s="36" t="str">
        <f t="shared" si="1185"/>
        <v/>
      </c>
      <c r="BJ1742" s="36" t="str">
        <f t="shared" si="1186"/>
        <v/>
      </c>
      <c r="BK1742" s="36" t="str">
        <f t="shared" si="1187"/>
        <v/>
      </c>
      <c r="BL1742" s="36" t="str">
        <f t="shared" si="1188"/>
        <v/>
      </c>
      <c r="BM1742" s="36" t="str">
        <f t="shared" si="1189"/>
        <v/>
      </c>
      <c r="BN1742" s="38" t="e">
        <f t="shared" si="1148"/>
        <v>#DIV/0!</v>
      </c>
      <c r="BO1742" s="38" t="e">
        <f t="shared" si="1149"/>
        <v>#DIV/0!</v>
      </c>
      <c r="BP1742" s="39" t="str">
        <f t="shared" si="1150"/>
        <v/>
      </c>
      <c r="BQ1742" s="39" t="str">
        <f t="shared" si="1151"/>
        <v/>
      </c>
      <c r="BR1742" s="39" t="str">
        <f t="shared" si="1152"/>
        <v/>
      </c>
      <c r="BS1742" s="39" t="str">
        <f t="shared" si="1153"/>
        <v/>
      </c>
      <c r="BT1742" s="39" t="str">
        <f t="shared" si="1154"/>
        <v/>
      </c>
      <c r="BU1742" s="39" t="str">
        <f t="shared" si="1155"/>
        <v/>
      </c>
      <c r="BV1742" s="39" t="str">
        <f t="shared" si="1156"/>
        <v/>
      </c>
      <c r="BW1742" s="39" t="str">
        <f t="shared" si="1157"/>
        <v/>
      </c>
      <c r="BX1742" s="39" t="str">
        <f t="shared" si="1158"/>
        <v/>
      </c>
      <c r="BY1742" s="39" t="str">
        <f t="shared" si="1159"/>
        <v/>
      </c>
      <c r="BZ1742" s="39" t="str">
        <f t="shared" si="1160"/>
        <v/>
      </c>
      <c r="CA1742" s="39" t="str">
        <f t="shared" si="1161"/>
        <v/>
      </c>
      <c r="CB1742" s="39" t="str">
        <f t="shared" si="1162"/>
        <v/>
      </c>
      <c r="CC1742" s="39" t="str">
        <f t="shared" si="1163"/>
        <v/>
      </c>
      <c r="CD1742" s="39" t="str">
        <f t="shared" si="1164"/>
        <v/>
      </c>
      <c r="CE1742" s="39" t="str">
        <f t="shared" si="1165"/>
        <v/>
      </c>
      <c r="CF1742" s="39" t="str">
        <f t="shared" si="1166"/>
        <v/>
      </c>
      <c r="CG1742" s="39" t="str">
        <f t="shared" si="1167"/>
        <v/>
      </c>
      <c r="CH1742" s="39" t="str">
        <f t="shared" si="1168"/>
        <v/>
      </c>
      <c r="CI1742" s="39" t="str">
        <f t="shared" si="1169"/>
        <v/>
      </c>
    </row>
    <row r="1743" spans="1:87">
      <c r="A1743" s="18"/>
      <c r="B1743" s="15" t="str">
        <f>'Gene Table'!E1742</f>
        <v>hsa-miR-5007-3p</v>
      </c>
      <c r="C1743" s="15" t="str">
        <f>'Gene Table'!B1742</f>
        <v>I12</v>
      </c>
      <c r="D1743" s="16" t="str">
        <f>IF(SUM('Test Sample Data'!D$3:D$98)&gt;10,IF(AND(ISNUMBER('Test Sample Data'!D1742),'Test Sample Data'!D1742&lt;$B$1,'Test Sample Data'!D1742&gt;0),'Test Sample Data'!D1742,$B$1),"")</f>
        <v/>
      </c>
      <c r="E1743" s="17" t="str">
        <f>IF(SUM('Test Sample Data'!E$3:E$98)&gt;10,IF(AND(ISNUMBER('Test Sample Data'!E1742),'Test Sample Data'!E1742&lt;$B$1,'Test Sample Data'!E1742&gt;0),'Test Sample Data'!E1742,$B$1),"")</f>
        <v/>
      </c>
      <c r="F1743" s="17" t="str">
        <f>IF(SUM('Test Sample Data'!F$3:F$98)&gt;10,IF(AND(ISNUMBER('Test Sample Data'!F1742),'Test Sample Data'!F1742&lt;$B$1,'Test Sample Data'!F1742&gt;0),'Test Sample Data'!F1742,$B$1),"")</f>
        <v/>
      </c>
      <c r="G1743" s="17" t="str">
        <f>IF(SUM('Test Sample Data'!G$3:G$98)&gt;10,IF(AND(ISNUMBER('Test Sample Data'!G1742),'Test Sample Data'!G1742&lt;$B$1,'Test Sample Data'!G1742&gt;0),'Test Sample Data'!G1742,$B$1),"")</f>
        <v/>
      </c>
      <c r="H1743" s="17" t="str">
        <f>IF(SUM('Test Sample Data'!H$3:H$98)&gt;10,IF(AND(ISNUMBER('Test Sample Data'!H1742),'Test Sample Data'!H1742&lt;$B$1,'Test Sample Data'!H1742&gt;0),'Test Sample Data'!H1742,$B$1),"")</f>
        <v/>
      </c>
      <c r="I1743" s="17" t="str">
        <f>IF(SUM('Test Sample Data'!I$3:I$98)&gt;10,IF(AND(ISNUMBER('Test Sample Data'!I1742),'Test Sample Data'!I1742&lt;$B$1,'Test Sample Data'!I1742&gt;0),'Test Sample Data'!I1742,$B$1),"")</f>
        <v/>
      </c>
      <c r="J1743" s="17" t="str">
        <f>IF(SUM('Test Sample Data'!J$3:J$98)&gt;10,IF(AND(ISNUMBER('Test Sample Data'!J1742),'Test Sample Data'!J1742&lt;$B$1,'Test Sample Data'!J1742&gt;0),'Test Sample Data'!J1742,$B$1),"")</f>
        <v/>
      </c>
      <c r="K1743" s="17" t="str">
        <f>IF(SUM('Test Sample Data'!K$3:K$98)&gt;10,IF(AND(ISNUMBER('Test Sample Data'!K1742),'Test Sample Data'!K1742&lt;$B$1,'Test Sample Data'!K1742&gt;0),'Test Sample Data'!K1742,$B$1),"")</f>
        <v/>
      </c>
      <c r="L1743" s="17" t="str">
        <f>IF(SUM('Test Sample Data'!L$3:L$98)&gt;10,IF(AND(ISNUMBER('Test Sample Data'!L1742),'Test Sample Data'!L1742&lt;$B$1,'Test Sample Data'!L1742&gt;0),'Test Sample Data'!L1742,$B$1),"")</f>
        <v/>
      </c>
      <c r="M1743" s="17" t="str">
        <f>IF(SUM('Test Sample Data'!M$3:M$98)&gt;10,IF(AND(ISNUMBER('Test Sample Data'!M1742),'Test Sample Data'!M1742&lt;$B$1,'Test Sample Data'!M1742&gt;0),'Test Sample Data'!M1742,$B$1),"")</f>
        <v/>
      </c>
      <c r="N1743" s="17" t="str">
        <f>'Gene Table'!E1742</f>
        <v>hsa-miR-5007-3p</v>
      </c>
      <c r="O1743" s="17" t="str">
        <f>'Gene Table'!B1742</f>
        <v>I12</v>
      </c>
      <c r="P1743" s="17" t="str">
        <f>IF(SUM('Control Sample Data'!D$3:D$98)&gt;10,IF(AND(ISNUMBER('Control Sample Data'!D1742),'Control Sample Data'!D1742&lt;$B$1,'Control Sample Data'!D1742&gt;0),'Control Sample Data'!D1742,$B$1),"")</f>
        <v/>
      </c>
      <c r="Q1743" s="17" t="str">
        <f>IF(SUM('Control Sample Data'!E$3:E$98)&gt;10,IF(AND(ISNUMBER('Control Sample Data'!E1742),'Control Sample Data'!E1742&lt;$B$1,'Control Sample Data'!E1742&gt;0),'Control Sample Data'!E1742,$B$1),"")</f>
        <v/>
      </c>
      <c r="R1743" s="17" t="str">
        <f>IF(SUM('Control Sample Data'!F$3:F$98)&gt;10,IF(AND(ISNUMBER('Control Sample Data'!F1742),'Control Sample Data'!F1742&lt;$B$1,'Control Sample Data'!F1742&gt;0),'Control Sample Data'!F1742,$B$1),"")</f>
        <v/>
      </c>
      <c r="S1743" s="17" t="str">
        <f>IF(SUM('Control Sample Data'!G$3:G$98)&gt;10,IF(AND(ISNUMBER('Control Sample Data'!G1742),'Control Sample Data'!G1742&lt;$B$1,'Control Sample Data'!G1742&gt;0),'Control Sample Data'!G1742,$B$1),"")</f>
        <v/>
      </c>
      <c r="T1743" s="17" t="str">
        <f>IF(SUM('Control Sample Data'!H$3:H$98)&gt;10,IF(AND(ISNUMBER('Control Sample Data'!H1742),'Control Sample Data'!H1742&lt;$B$1,'Control Sample Data'!H1742&gt;0),'Control Sample Data'!H1742,$B$1),"")</f>
        <v/>
      </c>
      <c r="U1743" s="17" t="str">
        <f>IF(SUM('Control Sample Data'!I$3:I$98)&gt;10,IF(AND(ISNUMBER('Control Sample Data'!I1742),'Control Sample Data'!I1742&lt;$B$1,'Control Sample Data'!I1742&gt;0),'Control Sample Data'!I1742,$B$1),"")</f>
        <v/>
      </c>
      <c r="V1743" s="17" t="str">
        <f>IF(SUM('Control Sample Data'!J$3:J$98)&gt;10,IF(AND(ISNUMBER('Control Sample Data'!J1742),'Control Sample Data'!J1742&lt;$B$1,'Control Sample Data'!J1742&gt;0),'Control Sample Data'!J1742,$B$1),"")</f>
        <v/>
      </c>
      <c r="W1743" s="17" t="str">
        <f>IF(SUM('Control Sample Data'!K$3:K$98)&gt;10,IF(AND(ISNUMBER('Control Sample Data'!K1742),'Control Sample Data'!K1742&lt;$B$1,'Control Sample Data'!K1742&gt;0),'Control Sample Data'!K1742,$B$1),"")</f>
        <v/>
      </c>
      <c r="X1743" s="17" t="str">
        <f>IF(SUM('Control Sample Data'!L$3:L$98)&gt;10,IF(AND(ISNUMBER('Control Sample Data'!L1742),'Control Sample Data'!L1742&lt;$B$1,'Control Sample Data'!L1742&gt;0),'Control Sample Data'!L1742,$B$1),"")</f>
        <v/>
      </c>
      <c r="Y1743" s="17" t="str">
        <f>IF(SUM('Control Sample Data'!M$3:M$98)&gt;10,IF(AND(ISNUMBER('Control Sample Data'!M1742),'Control Sample Data'!M1742&lt;$B$1,'Control Sample Data'!M1742&gt;0),'Control Sample Data'!M1742,$B$1),"")</f>
        <v/>
      </c>
      <c r="AT1743" s="36" t="str">
        <f t="shared" si="1170"/>
        <v/>
      </c>
      <c r="AU1743" s="36" t="str">
        <f t="shared" si="1171"/>
        <v/>
      </c>
      <c r="AV1743" s="36" t="str">
        <f t="shared" si="1172"/>
        <v/>
      </c>
      <c r="AW1743" s="36" t="str">
        <f t="shared" si="1173"/>
        <v/>
      </c>
      <c r="AX1743" s="36" t="str">
        <f t="shared" si="1174"/>
        <v/>
      </c>
      <c r="AY1743" s="36" t="str">
        <f t="shared" si="1175"/>
        <v/>
      </c>
      <c r="AZ1743" s="36" t="str">
        <f t="shared" si="1176"/>
        <v/>
      </c>
      <c r="BA1743" s="36" t="str">
        <f t="shared" si="1177"/>
        <v/>
      </c>
      <c r="BB1743" s="36" t="str">
        <f t="shared" si="1178"/>
        <v/>
      </c>
      <c r="BC1743" s="36" t="str">
        <f t="shared" si="1179"/>
        <v/>
      </c>
      <c r="BD1743" s="36" t="str">
        <f t="shared" si="1180"/>
        <v/>
      </c>
      <c r="BE1743" s="36" t="str">
        <f t="shared" si="1181"/>
        <v/>
      </c>
      <c r="BF1743" s="36" t="str">
        <f t="shared" si="1182"/>
        <v/>
      </c>
      <c r="BG1743" s="36" t="str">
        <f t="shared" si="1183"/>
        <v/>
      </c>
      <c r="BH1743" s="36" t="str">
        <f t="shared" si="1184"/>
        <v/>
      </c>
      <c r="BI1743" s="36" t="str">
        <f t="shared" si="1185"/>
        <v/>
      </c>
      <c r="BJ1743" s="36" t="str">
        <f t="shared" si="1186"/>
        <v/>
      </c>
      <c r="BK1743" s="36" t="str">
        <f t="shared" si="1187"/>
        <v/>
      </c>
      <c r="BL1743" s="36" t="str">
        <f t="shared" si="1188"/>
        <v/>
      </c>
      <c r="BM1743" s="36" t="str">
        <f t="shared" si="1189"/>
        <v/>
      </c>
      <c r="BN1743" s="38" t="e">
        <f t="shared" si="1148"/>
        <v>#DIV/0!</v>
      </c>
      <c r="BO1743" s="38" t="e">
        <f t="shared" si="1149"/>
        <v>#DIV/0!</v>
      </c>
      <c r="BP1743" s="39" t="str">
        <f t="shared" si="1150"/>
        <v/>
      </c>
      <c r="BQ1743" s="39" t="str">
        <f t="shared" si="1151"/>
        <v/>
      </c>
      <c r="BR1743" s="39" t="str">
        <f t="shared" si="1152"/>
        <v/>
      </c>
      <c r="BS1743" s="39" t="str">
        <f t="shared" si="1153"/>
        <v/>
      </c>
      <c r="BT1743" s="39" t="str">
        <f t="shared" si="1154"/>
        <v/>
      </c>
      <c r="BU1743" s="39" t="str">
        <f t="shared" si="1155"/>
        <v/>
      </c>
      <c r="BV1743" s="39" t="str">
        <f t="shared" si="1156"/>
        <v/>
      </c>
      <c r="BW1743" s="39" t="str">
        <f t="shared" si="1157"/>
        <v/>
      </c>
      <c r="BX1743" s="39" t="str">
        <f t="shared" si="1158"/>
        <v/>
      </c>
      <c r="BY1743" s="39" t="str">
        <f t="shared" si="1159"/>
        <v/>
      </c>
      <c r="BZ1743" s="39" t="str">
        <f t="shared" si="1160"/>
        <v/>
      </c>
      <c r="CA1743" s="39" t="str">
        <f t="shared" si="1161"/>
        <v/>
      </c>
      <c r="CB1743" s="39" t="str">
        <f t="shared" si="1162"/>
        <v/>
      </c>
      <c r="CC1743" s="39" t="str">
        <f t="shared" si="1163"/>
        <v/>
      </c>
      <c r="CD1743" s="39" t="str">
        <f t="shared" si="1164"/>
        <v/>
      </c>
      <c r="CE1743" s="39" t="str">
        <f t="shared" si="1165"/>
        <v/>
      </c>
      <c r="CF1743" s="39" t="str">
        <f t="shared" si="1166"/>
        <v/>
      </c>
      <c r="CG1743" s="39" t="str">
        <f t="shared" si="1167"/>
        <v/>
      </c>
      <c r="CH1743" s="39" t="str">
        <f t="shared" si="1168"/>
        <v/>
      </c>
      <c r="CI1743" s="39" t="str">
        <f t="shared" si="1169"/>
        <v/>
      </c>
    </row>
    <row r="1744" spans="1:87">
      <c r="A1744" s="18"/>
      <c r="B1744" s="15" t="str">
        <f>'Gene Table'!E1743</f>
        <v>hsa-miR-4767</v>
      </c>
      <c r="C1744" s="15" t="str">
        <f>'Gene Table'!B1743</f>
        <v>I13</v>
      </c>
      <c r="D1744" s="16" t="str">
        <f>IF(SUM('Test Sample Data'!D$3:D$98)&gt;10,IF(AND(ISNUMBER('Test Sample Data'!D1743),'Test Sample Data'!D1743&lt;$B$1,'Test Sample Data'!D1743&gt;0),'Test Sample Data'!D1743,$B$1),"")</f>
        <v/>
      </c>
      <c r="E1744" s="17" t="str">
        <f>IF(SUM('Test Sample Data'!E$3:E$98)&gt;10,IF(AND(ISNUMBER('Test Sample Data'!E1743),'Test Sample Data'!E1743&lt;$B$1,'Test Sample Data'!E1743&gt;0),'Test Sample Data'!E1743,$B$1),"")</f>
        <v/>
      </c>
      <c r="F1744" s="17" t="str">
        <f>IF(SUM('Test Sample Data'!F$3:F$98)&gt;10,IF(AND(ISNUMBER('Test Sample Data'!F1743),'Test Sample Data'!F1743&lt;$B$1,'Test Sample Data'!F1743&gt;0),'Test Sample Data'!F1743,$B$1),"")</f>
        <v/>
      </c>
      <c r="G1744" s="17" t="str">
        <f>IF(SUM('Test Sample Data'!G$3:G$98)&gt;10,IF(AND(ISNUMBER('Test Sample Data'!G1743),'Test Sample Data'!G1743&lt;$B$1,'Test Sample Data'!G1743&gt;0),'Test Sample Data'!G1743,$B$1),"")</f>
        <v/>
      </c>
      <c r="H1744" s="17" t="str">
        <f>IF(SUM('Test Sample Data'!H$3:H$98)&gt;10,IF(AND(ISNUMBER('Test Sample Data'!H1743),'Test Sample Data'!H1743&lt;$B$1,'Test Sample Data'!H1743&gt;0),'Test Sample Data'!H1743,$B$1),"")</f>
        <v/>
      </c>
      <c r="I1744" s="17" t="str">
        <f>IF(SUM('Test Sample Data'!I$3:I$98)&gt;10,IF(AND(ISNUMBER('Test Sample Data'!I1743),'Test Sample Data'!I1743&lt;$B$1,'Test Sample Data'!I1743&gt;0),'Test Sample Data'!I1743,$B$1),"")</f>
        <v/>
      </c>
      <c r="J1744" s="17" t="str">
        <f>IF(SUM('Test Sample Data'!J$3:J$98)&gt;10,IF(AND(ISNUMBER('Test Sample Data'!J1743),'Test Sample Data'!J1743&lt;$B$1,'Test Sample Data'!J1743&gt;0),'Test Sample Data'!J1743,$B$1),"")</f>
        <v/>
      </c>
      <c r="K1744" s="17" t="str">
        <f>IF(SUM('Test Sample Data'!K$3:K$98)&gt;10,IF(AND(ISNUMBER('Test Sample Data'!K1743),'Test Sample Data'!K1743&lt;$B$1,'Test Sample Data'!K1743&gt;0),'Test Sample Data'!K1743,$B$1),"")</f>
        <v/>
      </c>
      <c r="L1744" s="17" t="str">
        <f>IF(SUM('Test Sample Data'!L$3:L$98)&gt;10,IF(AND(ISNUMBER('Test Sample Data'!L1743),'Test Sample Data'!L1743&lt;$B$1,'Test Sample Data'!L1743&gt;0),'Test Sample Data'!L1743,$B$1),"")</f>
        <v/>
      </c>
      <c r="M1744" s="17" t="str">
        <f>IF(SUM('Test Sample Data'!M$3:M$98)&gt;10,IF(AND(ISNUMBER('Test Sample Data'!M1743),'Test Sample Data'!M1743&lt;$B$1,'Test Sample Data'!M1743&gt;0),'Test Sample Data'!M1743,$B$1),"")</f>
        <v/>
      </c>
      <c r="N1744" s="17" t="str">
        <f>'Gene Table'!E1743</f>
        <v>hsa-miR-4767</v>
      </c>
      <c r="O1744" s="17" t="str">
        <f>'Gene Table'!B1743</f>
        <v>I13</v>
      </c>
      <c r="P1744" s="17" t="str">
        <f>IF(SUM('Control Sample Data'!D$3:D$98)&gt;10,IF(AND(ISNUMBER('Control Sample Data'!D1743),'Control Sample Data'!D1743&lt;$B$1,'Control Sample Data'!D1743&gt;0),'Control Sample Data'!D1743,$B$1),"")</f>
        <v/>
      </c>
      <c r="Q1744" s="17" t="str">
        <f>IF(SUM('Control Sample Data'!E$3:E$98)&gt;10,IF(AND(ISNUMBER('Control Sample Data'!E1743),'Control Sample Data'!E1743&lt;$B$1,'Control Sample Data'!E1743&gt;0),'Control Sample Data'!E1743,$B$1),"")</f>
        <v/>
      </c>
      <c r="R1744" s="17" t="str">
        <f>IF(SUM('Control Sample Data'!F$3:F$98)&gt;10,IF(AND(ISNUMBER('Control Sample Data'!F1743),'Control Sample Data'!F1743&lt;$B$1,'Control Sample Data'!F1743&gt;0),'Control Sample Data'!F1743,$B$1),"")</f>
        <v/>
      </c>
      <c r="S1744" s="17" t="str">
        <f>IF(SUM('Control Sample Data'!G$3:G$98)&gt;10,IF(AND(ISNUMBER('Control Sample Data'!G1743),'Control Sample Data'!G1743&lt;$B$1,'Control Sample Data'!G1743&gt;0),'Control Sample Data'!G1743,$B$1),"")</f>
        <v/>
      </c>
      <c r="T1744" s="17" t="str">
        <f>IF(SUM('Control Sample Data'!H$3:H$98)&gt;10,IF(AND(ISNUMBER('Control Sample Data'!H1743),'Control Sample Data'!H1743&lt;$B$1,'Control Sample Data'!H1743&gt;0),'Control Sample Data'!H1743,$B$1),"")</f>
        <v/>
      </c>
      <c r="U1744" s="17" t="str">
        <f>IF(SUM('Control Sample Data'!I$3:I$98)&gt;10,IF(AND(ISNUMBER('Control Sample Data'!I1743),'Control Sample Data'!I1743&lt;$B$1,'Control Sample Data'!I1743&gt;0),'Control Sample Data'!I1743,$B$1),"")</f>
        <v/>
      </c>
      <c r="V1744" s="17" t="str">
        <f>IF(SUM('Control Sample Data'!J$3:J$98)&gt;10,IF(AND(ISNUMBER('Control Sample Data'!J1743),'Control Sample Data'!J1743&lt;$B$1,'Control Sample Data'!J1743&gt;0),'Control Sample Data'!J1743,$B$1),"")</f>
        <v/>
      </c>
      <c r="W1744" s="17" t="str">
        <f>IF(SUM('Control Sample Data'!K$3:K$98)&gt;10,IF(AND(ISNUMBER('Control Sample Data'!K1743),'Control Sample Data'!K1743&lt;$B$1,'Control Sample Data'!K1743&gt;0),'Control Sample Data'!K1743,$B$1),"")</f>
        <v/>
      </c>
      <c r="X1744" s="17" t="str">
        <f>IF(SUM('Control Sample Data'!L$3:L$98)&gt;10,IF(AND(ISNUMBER('Control Sample Data'!L1743),'Control Sample Data'!L1743&lt;$B$1,'Control Sample Data'!L1743&gt;0),'Control Sample Data'!L1743,$B$1),"")</f>
        <v/>
      </c>
      <c r="Y1744" s="17" t="str">
        <f>IF(SUM('Control Sample Data'!M$3:M$98)&gt;10,IF(AND(ISNUMBER('Control Sample Data'!M1743),'Control Sample Data'!M1743&lt;$B$1,'Control Sample Data'!M1743&gt;0),'Control Sample Data'!M1743,$B$1),"")</f>
        <v/>
      </c>
      <c r="AT1744" s="36" t="str">
        <f t="shared" si="1170"/>
        <v/>
      </c>
      <c r="AU1744" s="36" t="str">
        <f t="shared" si="1171"/>
        <v/>
      </c>
      <c r="AV1744" s="36" t="str">
        <f t="shared" si="1172"/>
        <v/>
      </c>
      <c r="AW1744" s="36" t="str">
        <f t="shared" si="1173"/>
        <v/>
      </c>
      <c r="AX1744" s="36" t="str">
        <f t="shared" si="1174"/>
        <v/>
      </c>
      <c r="AY1744" s="36" t="str">
        <f t="shared" si="1175"/>
        <v/>
      </c>
      <c r="AZ1744" s="36" t="str">
        <f t="shared" si="1176"/>
        <v/>
      </c>
      <c r="BA1744" s="36" t="str">
        <f t="shared" si="1177"/>
        <v/>
      </c>
      <c r="BB1744" s="36" t="str">
        <f t="shared" si="1178"/>
        <v/>
      </c>
      <c r="BC1744" s="36" t="str">
        <f t="shared" si="1179"/>
        <v/>
      </c>
      <c r="BD1744" s="36" t="str">
        <f t="shared" si="1180"/>
        <v/>
      </c>
      <c r="BE1744" s="36" t="str">
        <f t="shared" si="1181"/>
        <v/>
      </c>
      <c r="BF1744" s="36" t="str">
        <f t="shared" si="1182"/>
        <v/>
      </c>
      <c r="BG1744" s="36" t="str">
        <f t="shared" si="1183"/>
        <v/>
      </c>
      <c r="BH1744" s="36" t="str">
        <f t="shared" si="1184"/>
        <v/>
      </c>
      <c r="BI1744" s="36" t="str">
        <f t="shared" si="1185"/>
        <v/>
      </c>
      <c r="BJ1744" s="36" t="str">
        <f t="shared" si="1186"/>
        <v/>
      </c>
      <c r="BK1744" s="36" t="str">
        <f t="shared" si="1187"/>
        <v/>
      </c>
      <c r="BL1744" s="36" t="str">
        <f t="shared" si="1188"/>
        <v/>
      </c>
      <c r="BM1744" s="36" t="str">
        <f t="shared" si="1189"/>
        <v/>
      </c>
      <c r="BN1744" s="38" t="e">
        <f t="shared" si="1148"/>
        <v>#DIV/0!</v>
      </c>
      <c r="BO1744" s="38" t="e">
        <f t="shared" si="1149"/>
        <v>#DIV/0!</v>
      </c>
      <c r="BP1744" s="39" t="str">
        <f t="shared" si="1150"/>
        <v/>
      </c>
      <c r="BQ1744" s="39" t="str">
        <f t="shared" si="1151"/>
        <v/>
      </c>
      <c r="BR1744" s="39" t="str">
        <f t="shared" si="1152"/>
        <v/>
      </c>
      <c r="BS1744" s="39" t="str">
        <f t="shared" si="1153"/>
        <v/>
      </c>
      <c r="BT1744" s="39" t="str">
        <f t="shared" si="1154"/>
        <v/>
      </c>
      <c r="BU1744" s="39" t="str">
        <f t="shared" si="1155"/>
        <v/>
      </c>
      <c r="BV1744" s="39" t="str">
        <f t="shared" si="1156"/>
        <v/>
      </c>
      <c r="BW1744" s="39" t="str">
        <f t="shared" si="1157"/>
        <v/>
      </c>
      <c r="BX1744" s="39" t="str">
        <f t="shared" si="1158"/>
        <v/>
      </c>
      <c r="BY1744" s="39" t="str">
        <f t="shared" si="1159"/>
        <v/>
      </c>
      <c r="BZ1744" s="39" t="str">
        <f t="shared" si="1160"/>
        <v/>
      </c>
      <c r="CA1744" s="39" t="str">
        <f t="shared" si="1161"/>
        <v/>
      </c>
      <c r="CB1744" s="39" t="str">
        <f t="shared" si="1162"/>
        <v/>
      </c>
      <c r="CC1744" s="39" t="str">
        <f t="shared" si="1163"/>
        <v/>
      </c>
      <c r="CD1744" s="39" t="str">
        <f t="shared" si="1164"/>
        <v/>
      </c>
      <c r="CE1744" s="39" t="str">
        <f t="shared" si="1165"/>
        <v/>
      </c>
      <c r="CF1744" s="39" t="str">
        <f t="shared" si="1166"/>
        <v/>
      </c>
      <c r="CG1744" s="39" t="str">
        <f t="shared" si="1167"/>
        <v/>
      </c>
      <c r="CH1744" s="39" t="str">
        <f t="shared" si="1168"/>
        <v/>
      </c>
      <c r="CI1744" s="39" t="str">
        <f t="shared" si="1169"/>
        <v/>
      </c>
    </row>
    <row r="1745" spans="1:87">
      <c r="A1745" s="18"/>
      <c r="B1745" s="15" t="str">
        <f>'Gene Table'!E1744</f>
        <v>hsa-miR-548ap-5p</v>
      </c>
      <c r="C1745" s="15" t="str">
        <f>'Gene Table'!B1744</f>
        <v>I14</v>
      </c>
      <c r="D1745" s="16" t="str">
        <f>IF(SUM('Test Sample Data'!D$3:D$98)&gt;10,IF(AND(ISNUMBER('Test Sample Data'!D1744),'Test Sample Data'!D1744&lt;$B$1,'Test Sample Data'!D1744&gt;0),'Test Sample Data'!D1744,$B$1),"")</f>
        <v/>
      </c>
      <c r="E1745" s="17" t="str">
        <f>IF(SUM('Test Sample Data'!E$3:E$98)&gt;10,IF(AND(ISNUMBER('Test Sample Data'!E1744),'Test Sample Data'!E1744&lt;$B$1,'Test Sample Data'!E1744&gt;0),'Test Sample Data'!E1744,$B$1),"")</f>
        <v/>
      </c>
      <c r="F1745" s="17" t="str">
        <f>IF(SUM('Test Sample Data'!F$3:F$98)&gt;10,IF(AND(ISNUMBER('Test Sample Data'!F1744),'Test Sample Data'!F1744&lt;$B$1,'Test Sample Data'!F1744&gt;0),'Test Sample Data'!F1744,$B$1),"")</f>
        <v/>
      </c>
      <c r="G1745" s="17" t="str">
        <f>IF(SUM('Test Sample Data'!G$3:G$98)&gt;10,IF(AND(ISNUMBER('Test Sample Data'!G1744),'Test Sample Data'!G1744&lt;$B$1,'Test Sample Data'!G1744&gt;0),'Test Sample Data'!G1744,$B$1),"")</f>
        <v/>
      </c>
      <c r="H1745" s="17" t="str">
        <f>IF(SUM('Test Sample Data'!H$3:H$98)&gt;10,IF(AND(ISNUMBER('Test Sample Data'!H1744),'Test Sample Data'!H1744&lt;$B$1,'Test Sample Data'!H1744&gt;0),'Test Sample Data'!H1744,$B$1),"")</f>
        <v/>
      </c>
      <c r="I1745" s="17" t="str">
        <f>IF(SUM('Test Sample Data'!I$3:I$98)&gt;10,IF(AND(ISNUMBER('Test Sample Data'!I1744),'Test Sample Data'!I1744&lt;$B$1,'Test Sample Data'!I1744&gt;0),'Test Sample Data'!I1744,$B$1),"")</f>
        <v/>
      </c>
      <c r="J1745" s="17" t="str">
        <f>IF(SUM('Test Sample Data'!J$3:J$98)&gt;10,IF(AND(ISNUMBER('Test Sample Data'!J1744),'Test Sample Data'!J1744&lt;$B$1,'Test Sample Data'!J1744&gt;0),'Test Sample Data'!J1744,$B$1),"")</f>
        <v/>
      </c>
      <c r="K1745" s="17" t="str">
        <f>IF(SUM('Test Sample Data'!K$3:K$98)&gt;10,IF(AND(ISNUMBER('Test Sample Data'!K1744),'Test Sample Data'!K1744&lt;$B$1,'Test Sample Data'!K1744&gt;0),'Test Sample Data'!K1744,$B$1),"")</f>
        <v/>
      </c>
      <c r="L1745" s="17" t="str">
        <f>IF(SUM('Test Sample Data'!L$3:L$98)&gt;10,IF(AND(ISNUMBER('Test Sample Data'!L1744),'Test Sample Data'!L1744&lt;$B$1,'Test Sample Data'!L1744&gt;0),'Test Sample Data'!L1744,$B$1),"")</f>
        <v/>
      </c>
      <c r="M1745" s="17" t="str">
        <f>IF(SUM('Test Sample Data'!M$3:M$98)&gt;10,IF(AND(ISNUMBER('Test Sample Data'!M1744),'Test Sample Data'!M1744&lt;$B$1,'Test Sample Data'!M1744&gt;0),'Test Sample Data'!M1744,$B$1),"")</f>
        <v/>
      </c>
      <c r="N1745" s="17" t="str">
        <f>'Gene Table'!E1744</f>
        <v>hsa-miR-548ap-5p</v>
      </c>
      <c r="O1745" s="17" t="str">
        <f>'Gene Table'!B1744</f>
        <v>I14</v>
      </c>
      <c r="P1745" s="17" t="str">
        <f>IF(SUM('Control Sample Data'!D$3:D$98)&gt;10,IF(AND(ISNUMBER('Control Sample Data'!D1744),'Control Sample Data'!D1744&lt;$B$1,'Control Sample Data'!D1744&gt;0),'Control Sample Data'!D1744,$B$1),"")</f>
        <v/>
      </c>
      <c r="Q1745" s="17" t="str">
        <f>IF(SUM('Control Sample Data'!E$3:E$98)&gt;10,IF(AND(ISNUMBER('Control Sample Data'!E1744),'Control Sample Data'!E1744&lt;$B$1,'Control Sample Data'!E1744&gt;0),'Control Sample Data'!E1744,$B$1),"")</f>
        <v/>
      </c>
      <c r="R1745" s="17" t="str">
        <f>IF(SUM('Control Sample Data'!F$3:F$98)&gt;10,IF(AND(ISNUMBER('Control Sample Data'!F1744),'Control Sample Data'!F1744&lt;$B$1,'Control Sample Data'!F1744&gt;0),'Control Sample Data'!F1744,$B$1),"")</f>
        <v/>
      </c>
      <c r="S1745" s="17" t="str">
        <f>IF(SUM('Control Sample Data'!G$3:G$98)&gt;10,IF(AND(ISNUMBER('Control Sample Data'!G1744),'Control Sample Data'!G1744&lt;$B$1,'Control Sample Data'!G1744&gt;0),'Control Sample Data'!G1744,$B$1),"")</f>
        <v/>
      </c>
      <c r="T1745" s="17" t="str">
        <f>IF(SUM('Control Sample Data'!H$3:H$98)&gt;10,IF(AND(ISNUMBER('Control Sample Data'!H1744),'Control Sample Data'!H1744&lt;$B$1,'Control Sample Data'!H1744&gt;0),'Control Sample Data'!H1744,$B$1),"")</f>
        <v/>
      </c>
      <c r="U1745" s="17" t="str">
        <f>IF(SUM('Control Sample Data'!I$3:I$98)&gt;10,IF(AND(ISNUMBER('Control Sample Data'!I1744),'Control Sample Data'!I1744&lt;$B$1,'Control Sample Data'!I1744&gt;0),'Control Sample Data'!I1744,$B$1),"")</f>
        <v/>
      </c>
      <c r="V1745" s="17" t="str">
        <f>IF(SUM('Control Sample Data'!J$3:J$98)&gt;10,IF(AND(ISNUMBER('Control Sample Data'!J1744),'Control Sample Data'!J1744&lt;$B$1,'Control Sample Data'!J1744&gt;0),'Control Sample Data'!J1744,$B$1),"")</f>
        <v/>
      </c>
      <c r="W1745" s="17" t="str">
        <f>IF(SUM('Control Sample Data'!K$3:K$98)&gt;10,IF(AND(ISNUMBER('Control Sample Data'!K1744),'Control Sample Data'!K1744&lt;$B$1,'Control Sample Data'!K1744&gt;0),'Control Sample Data'!K1744,$B$1),"")</f>
        <v/>
      </c>
      <c r="X1745" s="17" t="str">
        <f>IF(SUM('Control Sample Data'!L$3:L$98)&gt;10,IF(AND(ISNUMBER('Control Sample Data'!L1744),'Control Sample Data'!L1744&lt;$B$1,'Control Sample Data'!L1744&gt;0),'Control Sample Data'!L1744,$B$1),"")</f>
        <v/>
      </c>
      <c r="Y1745" s="17" t="str">
        <f>IF(SUM('Control Sample Data'!M$3:M$98)&gt;10,IF(AND(ISNUMBER('Control Sample Data'!M1744),'Control Sample Data'!M1744&lt;$B$1,'Control Sample Data'!M1744&gt;0),'Control Sample Data'!M1744,$B$1),"")</f>
        <v/>
      </c>
      <c r="AT1745" s="36" t="str">
        <f t="shared" si="1170"/>
        <v/>
      </c>
      <c r="AU1745" s="36" t="str">
        <f t="shared" si="1171"/>
        <v/>
      </c>
      <c r="AV1745" s="36" t="str">
        <f t="shared" si="1172"/>
        <v/>
      </c>
      <c r="AW1745" s="36" t="str">
        <f t="shared" si="1173"/>
        <v/>
      </c>
      <c r="AX1745" s="36" t="str">
        <f t="shared" si="1174"/>
        <v/>
      </c>
      <c r="AY1745" s="36" t="str">
        <f t="shared" si="1175"/>
        <v/>
      </c>
      <c r="AZ1745" s="36" t="str">
        <f t="shared" si="1176"/>
        <v/>
      </c>
      <c r="BA1745" s="36" t="str">
        <f t="shared" si="1177"/>
        <v/>
      </c>
      <c r="BB1745" s="36" t="str">
        <f t="shared" si="1178"/>
        <v/>
      </c>
      <c r="BC1745" s="36" t="str">
        <f t="shared" si="1179"/>
        <v/>
      </c>
      <c r="BD1745" s="36" t="str">
        <f t="shared" si="1180"/>
        <v/>
      </c>
      <c r="BE1745" s="36" t="str">
        <f t="shared" si="1181"/>
        <v/>
      </c>
      <c r="BF1745" s="36" t="str">
        <f t="shared" si="1182"/>
        <v/>
      </c>
      <c r="BG1745" s="36" t="str">
        <f t="shared" si="1183"/>
        <v/>
      </c>
      <c r="BH1745" s="36" t="str">
        <f t="shared" si="1184"/>
        <v/>
      </c>
      <c r="BI1745" s="36" t="str">
        <f t="shared" si="1185"/>
        <v/>
      </c>
      <c r="BJ1745" s="36" t="str">
        <f t="shared" si="1186"/>
        <v/>
      </c>
      <c r="BK1745" s="36" t="str">
        <f t="shared" si="1187"/>
        <v/>
      </c>
      <c r="BL1745" s="36" t="str">
        <f t="shared" si="1188"/>
        <v/>
      </c>
      <c r="BM1745" s="36" t="str">
        <f t="shared" si="1189"/>
        <v/>
      </c>
      <c r="BN1745" s="38" t="e">
        <f t="shared" si="1148"/>
        <v>#DIV/0!</v>
      </c>
      <c r="BO1745" s="38" t="e">
        <f t="shared" si="1149"/>
        <v>#DIV/0!</v>
      </c>
      <c r="BP1745" s="39" t="str">
        <f t="shared" si="1150"/>
        <v/>
      </c>
      <c r="BQ1745" s="39" t="str">
        <f t="shared" si="1151"/>
        <v/>
      </c>
      <c r="BR1745" s="39" t="str">
        <f t="shared" si="1152"/>
        <v/>
      </c>
      <c r="BS1745" s="39" t="str">
        <f t="shared" si="1153"/>
        <v/>
      </c>
      <c r="BT1745" s="39" t="str">
        <f t="shared" si="1154"/>
        <v/>
      </c>
      <c r="BU1745" s="39" t="str">
        <f t="shared" si="1155"/>
        <v/>
      </c>
      <c r="BV1745" s="39" t="str">
        <f t="shared" si="1156"/>
        <v/>
      </c>
      <c r="BW1745" s="39" t="str">
        <f t="shared" si="1157"/>
        <v/>
      </c>
      <c r="BX1745" s="39" t="str">
        <f t="shared" si="1158"/>
        <v/>
      </c>
      <c r="BY1745" s="39" t="str">
        <f t="shared" si="1159"/>
        <v/>
      </c>
      <c r="BZ1745" s="39" t="str">
        <f t="shared" si="1160"/>
        <v/>
      </c>
      <c r="CA1745" s="39" t="str">
        <f t="shared" si="1161"/>
        <v/>
      </c>
      <c r="CB1745" s="39" t="str">
        <f t="shared" si="1162"/>
        <v/>
      </c>
      <c r="CC1745" s="39" t="str">
        <f t="shared" si="1163"/>
        <v/>
      </c>
      <c r="CD1745" s="39" t="str">
        <f t="shared" si="1164"/>
        <v/>
      </c>
      <c r="CE1745" s="39" t="str">
        <f t="shared" si="1165"/>
        <v/>
      </c>
      <c r="CF1745" s="39" t="str">
        <f t="shared" si="1166"/>
        <v/>
      </c>
      <c r="CG1745" s="39" t="str">
        <f t="shared" si="1167"/>
        <v/>
      </c>
      <c r="CH1745" s="39" t="str">
        <f t="shared" si="1168"/>
        <v/>
      </c>
      <c r="CI1745" s="39" t="str">
        <f t="shared" si="1169"/>
        <v/>
      </c>
    </row>
    <row r="1746" spans="1:87">
      <c r="A1746" s="18"/>
      <c r="B1746" s="15" t="str">
        <f>'Gene Table'!E1745</f>
        <v>hsa-miR-4768-5p</v>
      </c>
      <c r="C1746" s="15" t="str">
        <f>'Gene Table'!B1745</f>
        <v>I15</v>
      </c>
      <c r="D1746" s="16" t="str">
        <f>IF(SUM('Test Sample Data'!D$3:D$98)&gt;10,IF(AND(ISNUMBER('Test Sample Data'!D1745),'Test Sample Data'!D1745&lt;$B$1,'Test Sample Data'!D1745&gt;0),'Test Sample Data'!D1745,$B$1),"")</f>
        <v/>
      </c>
      <c r="E1746" s="17" t="str">
        <f>IF(SUM('Test Sample Data'!E$3:E$98)&gt;10,IF(AND(ISNUMBER('Test Sample Data'!E1745),'Test Sample Data'!E1745&lt;$B$1,'Test Sample Data'!E1745&gt;0),'Test Sample Data'!E1745,$B$1),"")</f>
        <v/>
      </c>
      <c r="F1746" s="17" t="str">
        <f>IF(SUM('Test Sample Data'!F$3:F$98)&gt;10,IF(AND(ISNUMBER('Test Sample Data'!F1745),'Test Sample Data'!F1745&lt;$B$1,'Test Sample Data'!F1745&gt;0),'Test Sample Data'!F1745,$B$1),"")</f>
        <v/>
      </c>
      <c r="G1746" s="17" t="str">
        <f>IF(SUM('Test Sample Data'!G$3:G$98)&gt;10,IF(AND(ISNUMBER('Test Sample Data'!G1745),'Test Sample Data'!G1745&lt;$B$1,'Test Sample Data'!G1745&gt;0),'Test Sample Data'!G1745,$B$1),"")</f>
        <v/>
      </c>
      <c r="H1746" s="17" t="str">
        <f>IF(SUM('Test Sample Data'!H$3:H$98)&gt;10,IF(AND(ISNUMBER('Test Sample Data'!H1745),'Test Sample Data'!H1745&lt;$B$1,'Test Sample Data'!H1745&gt;0),'Test Sample Data'!H1745,$B$1),"")</f>
        <v/>
      </c>
      <c r="I1746" s="17" t="str">
        <f>IF(SUM('Test Sample Data'!I$3:I$98)&gt;10,IF(AND(ISNUMBER('Test Sample Data'!I1745),'Test Sample Data'!I1745&lt;$B$1,'Test Sample Data'!I1745&gt;0),'Test Sample Data'!I1745,$B$1),"")</f>
        <v/>
      </c>
      <c r="J1746" s="17" t="str">
        <f>IF(SUM('Test Sample Data'!J$3:J$98)&gt;10,IF(AND(ISNUMBER('Test Sample Data'!J1745),'Test Sample Data'!J1745&lt;$B$1,'Test Sample Data'!J1745&gt;0),'Test Sample Data'!J1745,$B$1),"")</f>
        <v/>
      </c>
      <c r="K1746" s="17" t="str">
        <f>IF(SUM('Test Sample Data'!K$3:K$98)&gt;10,IF(AND(ISNUMBER('Test Sample Data'!K1745),'Test Sample Data'!K1745&lt;$B$1,'Test Sample Data'!K1745&gt;0),'Test Sample Data'!K1745,$B$1),"")</f>
        <v/>
      </c>
      <c r="L1746" s="17" t="str">
        <f>IF(SUM('Test Sample Data'!L$3:L$98)&gt;10,IF(AND(ISNUMBER('Test Sample Data'!L1745),'Test Sample Data'!L1745&lt;$B$1,'Test Sample Data'!L1745&gt;0),'Test Sample Data'!L1745,$B$1),"")</f>
        <v/>
      </c>
      <c r="M1746" s="17" t="str">
        <f>IF(SUM('Test Sample Data'!M$3:M$98)&gt;10,IF(AND(ISNUMBER('Test Sample Data'!M1745),'Test Sample Data'!M1745&lt;$B$1,'Test Sample Data'!M1745&gt;0),'Test Sample Data'!M1745,$B$1),"")</f>
        <v/>
      </c>
      <c r="N1746" s="17" t="str">
        <f>'Gene Table'!E1745</f>
        <v>hsa-miR-4768-5p</v>
      </c>
      <c r="O1746" s="17" t="str">
        <f>'Gene Table'!B1745</f>
        <v>I15</v>
      </c>
      <c r="P1746" s="17" t="str">
        <f>IF(SUM('Control Sample Data'!D$3:D$98)&gt;10,IF(AND(ISNUMBER('Control Sample Data'!D1745),'Control Sample Data'!D1745&lt;$B$1,'Control Sample Data'!D1745&gt;0),'Control Sample Data'!D1745,$B$1),"")</f>
        <v/>
      </c>
      <c r="Q1746" s="17" t="str">
        <f>IF(SUM('Control Sample Data'!E$3:E$98)&gt;10,IF(AND(ISNUMBER('Control Sample Data'!E1745),'Control Sample Data'!E1745&lt;$B$1,'Control Sample Data'!E1745&gt;0),'Control Sample Data'!E1745,$B$1),"")</f>
        <v/>
      </c>
      <c r="R1746" s="17" t="str">
        <f>IF(SUM('Control Sample Data'!F$3:F$98)&gt;10,IF(AND(ISNUMBER('Control Sample Data'!F1745),'Control Sample Data'!F1745&lt;$B$1,'Control Sample Data'!F1745&gt;0),'Control Sample Data'!F1745,$B$1),"")</f>
        <v/>
      </c>
      <c r="S1746" s="17" t="str">
        <f>IF(SUM('Control Sample Data'!G$3:G$98)&gt;10,IF(AND(ISNUMBER('Control Sample Data'!G1745),'Control Sample Data'!G1745&lt;$B$1,'Control Sample Data'!G1745&gt;0),'Control Sample Data'!G1745,$B$1),"")</f>
        <v/>
      </c>
      <c r="T1746" s="17" t="str">
        <f>IF(SUM('Control Sample Data'!H$3:H$98)&gt;10,IF(AND(ISNUMBER('Control Sample Data'!H1745),'Control Sample Data'!H1745&lt;$B$1,'Control Sample Data'!H1745&gt;0),'Control Sample Data'!H1745,$B$1),"")</f>
        <v/>
      </c>
      <c r="U1746" s="17" t="str">
        <f>IF(SUM('Control Sample Data'!I$3:I$98)&gt;10,IF(AND(ISNUMBER('Control Sample Data'!I1745),'Control Sample Data'!I1745&lt;$B$1,'Control Sample Data'!I1745&gt;0),'Control Sample Data'!I1745,$B$1),"")</f>
        <v/>
      </c>
      <c r="V1746" s="17" t="str">
        <f>IF(SUM('Control Sample Data'!J$3:J$98)&gt;10,IF(AND(ISNUMBER('Control Sample Data'!J1745),'Control Sample Data'!J1745&lt;$B$1,'Control Sample Data'!J1745&gt;0),'Control Sample Data'!J1745,$B$1),"")</f>
        <v/>
      </c>
      <c r="W1746" s="17" t="str">
        <f>IF(SUM('Control Sample Data'!K$3:K$98)&gt;10,IF(AND(ISNUMBER('Control Sample Data'!K1745),'Control Sample Data'!K1745&lt;$B$1,'Control Sample Data'!K1745&gt;0),'Control Sample Data'!K1745,$B$1),"")</f>
        <v/>
      </c>
      <c r="X1746" s="17" t="str">
        <f>IF(SUM('Control Sample Data'!L$3:L$98)&gt;10,IF(AND(ISNUMBER('Control Sample Data'!L1745),'Control Sample Data'!L1745&lt;$B$1,'Control Sample Data'!L1745&gt;0),'Control Sample Data'!L1745,$B$1),"")</f>
        <v/>
      </c>
      <c r="Y1746" s="17" t="str">
        <f>IF(SUM('Control Sample Data'!M$3:M$98)&gt;10,IF(AND(ISNUMBER('Control Sample Data'!M1745),'Control Sample Data'!M1745&lt;$B$1,'Control Sample Data'!M1745&gt;0),'Control Sample Data'!M1745,$B$1),"")</f>
        <v/>
      </c>
      <c r="AT1746" s="36" t="str">
        <f t="shared" si="1170"/>
        <v/>
      </c>
      <c r="AU1746" s="36" t="str">
        <f t="shared" si="1171"/>
        <v/>
      </c>
      <c r="AV1746" s="36" t="str">
        <f t="shared" si="1172"/>
        <v/>
      </c>
      <c r="AW1746" s="36" t="str">
        <f t="shared" si="1173"/>
        <v/>
      </c>
      <c r="AX1746" s="36" t="str">
        <f t="shared" si="1174"/>
        <v/>
      </c>
      <c r="AY1746" s="36" t="str">
        <f t="shared" si="1175"/>
        <v/>
      </c>
      <c r="AZ1746" s="36" t="str">
        <f t="shared" si="1176"/>
        <v/>
      </c>
      <c r="BA1746" s="36" t="str">
        <f t="shared" si="1177"/>
        <v/>
      </c>
      <c r="BB1746" s="36" t="str">
        <f t="shared" si="1178"/>
        <v/>
      </c>
      <c r="BC1746" s="36" t="str">
        <f t="shared" si="1179"/>
        <v/>
      </c>
      <c r="BD1746" s="36" t="str">
        <f t="shared" si="1180"/>
        <v/>
      </c>
      <c r="BE1746" s="36" t="str">
        <f t="shared" si="1181"/>
        <v/>
      </c>
      <c r="BF1746" s="36" t="str">
        <f t="shared" si="1182"/>
        <v/>
      </c>
      <c r="BG1746" s="36" t="str">
        <f t="shared" si="1183"/>
        <v/>
      </c>
      <c r="BH1746" s="36" t="str">
        <f t="shared" si="1184"/>
        <v/>
      </c>
      <c r="BI1746" s="36" t="str">
        <f t="shared" si="1185"/>
        <v/>
      </c>
      <c r="BJ1746" s="36" t="str">
        <f t="shared" si="1186"/>
        <v/>
      </c>
      <c r="BK1746" s="36" t="str">
        <f t="shared" si="1187"/>
        <v/>
      </c>
      <c r="BL1746" s="36" t="str">
        <f t="shared" si="1188"/>
        <v/>
      </c>
      <c r="BM1746" s="36" t="str">
        <f t="shared" si="1189"/>
        <v/>
      </c>
      <c r="BN1746" s="38" t="e">
        <f t="shared" si="1148"/>
        <v>#DIV/0!</v>
      </c>
      <c r="BO1746" s="38" t="e">
        <f t="shared" si="1149"/>
        <v>#DIV/0!</v>
      </c>
      <c r="BP1746" s="39" t="str">
        <f t="shared" si="1150"/>
        <v/>
      </c>
      <c r="BQ1746" s="39" t="str">
        <f t="shared" si="1151"/>
        <v/>
      </c>
      <c r="BR1746" s="39" t="str">
        <f t="shared" si="1152"/>
        <v/>
      </c>
      <c r="BS1746" s="39" t="str">
        <f t="shared" si="1153"/>
        <v/>
      </c>
      <c r="BT1746" s="39" t="str">
        <f t="shared" si="1154"/>
        <v/>
      </c>
      <c r="BU1746" s="39" t="str">
        <f t="shared" si="1155"/>
        <v/>
      </c>
      <c r="BV1746" s="39" t="str">
        <f t="shared" si="1156"/>
        <v/>
      </c>
      <c r="BW1746" s="39" t="str">
        <f t="shared" si="1157"/>
        <v/>
      </c>
      <c r="BX1746" s="39" t="str">
        <f t="shared" si="1158"/>
        <v/>
      </c>
      <c r="BY1746" s="39" t="str">
        <f t="shared" si="1159"/>
        <v/>
      </c>
      <c r="BZ1746" s="39" t="str">
        <f t="shared" si="1160"/>
        <v/>
      </c>
      <c r="CA1746" s="39" t="str">
        <f t="shared" si="1161"/>
        <v/>
      </c>
      <c r="CB1746" s="39" t="str">
        <f t="shared" si="1162"/>
        <v/>
      </c>
      <c r="CC1746" s="39" t="str">
        <f t="shared" si="1163"/>
        <v/>
      </c>
      <c r="CD1746" s="39" t="str">
        <f t="shared" si="1164"/>
        <v/>
      </c>
      <c r="CE1746" s="39" t="str">
        <f t="shared" si="1165"/>
        <v/>
      </c>
      <c r="CF1746" s="39" t="str">
        <f t="shared" si="1166"/>
        <v/>
      </c>
      <c r="CG1746" s="39" t="str">
        <f t="shared" si="1167"/>
        <v/>
      </c>
      <c r="CH1746" s="39" t="str">
        <f t="shared" si="1168"/>
        <v/>
      </c>
      <c r="CI1746" s="39" t="str">
        <f t="shared" si="1169"/>
        <v/>
      </c>
    </row>
    <row r="1747" spans="1:87">
      <c r="A1747" s="18"/>
      <c r="B1747" s="15" t="str">
        <f>'Gene Table'!E1746</f>
        <v>hsa-miR-548ap-3p</v>
      </c>
      <c r="C1747" s="15" t="str">
        <f>'Gene Table'!B1746</f>
        <v>I16</v>
      </c>
      <c r="D1747" s="16" t="str">
        <f>IF(SUM('Test Sample Data'!D$3:D$98)&gt;10,IF(AND(ISNUMBER('Test Sample Data'!D1746),'Test Sample Data'!D1746&lt;$B$1,'Test Sample Data'!D1746&gt;0),'Test Sample Data'!D1746,$B$1),"")</f>
        <v/>
      </c>
      <c r="E1747" s="17" t="str">
        <f>IF(SUM('Test Sample Data'!E$3:E$98)&gt;10,IF(AND(ISNUMBER('Test Sample Data'!E1746),'Test Sample Data'!E1746&lt;$B$1,'Test Sample Data'!E1746&gt;0),'Test Sample Data'!E1746,$B$1),"")</f>
        <v/>
      </c>
      <c r="F1747" s="17" t="str">
        <f>IF(SUM('Test Sample Data'!F$3:F$98)&gt;10,IF(AND(ISNUMBER('Test Sample Data'!F1746),'Test Sample Data'!F1746&lt;$B$1,'Test Sample Data'!F1746&gt;0),'Test Sample Data'!F1746,$B$1),"")</f>
        <v/>
      </c>
      <c r="G1747" s="17" t="str">
        <f>IF(SUM('Test Sample Data'!G$3:G$98)&gt;10,IF(AND(ISNUMBER('Test Sample Data'!G1746),'Test Sample Data'!G1746&lt;$B$1,'Test Sample Data'!G1746&gt;0),'Test Sample Data'!G1746,$B$1),"")</f>
        <v/>
      </c>
      <c r="H1747" s="17" t="str">
        <f>IF(SUM('Test Sample Data'!H$3:H$98)&gt;10,IF(AND(ISNUMBER('Test Sample Data'!H1746),'Test Sample Data'!H1746&lt;$B$1,'Test Sample Data'!H1746&gt;0),'Test Sample Data'!H1746,$B$1),"")</f>
        <v/>
      </c>
      <c r="I1747" s="17" t="str">
        <f>IF(SUM('Test Sample Data'!I$3:I$98)&gt;10,IF(AND(ISNUMBER('Test Sample Data'!I1746),'Test Sample Data'!I1746&lt;$B$1,'Test Sample Data'!I1746&gt;0),'Test Sample Data'!I1746,$B$1),"")</f>
        <v/>
      </c>
      <c r="J1747" s="17" t="str">
        <f>IF(SUM('Test Sample Data'!J$3:J$98)&gt;10,IF(AND(ISNUMBER('Test Sample Data'!J1746),'Test Sample Data'!J1746&lt;$B$1,'Test Sample Data'!J1746&gt;0),'Test Sample Data'!J1746,$B$1),"")</f>
        <v/>
      </c>
      <c r="K1747" s="17" t="str">
        <f>IF(SUM('Test Sample Data'!K$3:K$98)&gt;10,IF(AND(ISNUMBER('Test Sample Data'!K1746),'Test Sample Data'!K1746&lt;$B$1,'Test Sample Data'!K1746&gt;0),'Test Sample Data'!K1746,$B$1),"")</f>
        <v/>
      </c>
      <c r="L1747" s="17" t="str">
        <f>IF(SUM('Test Sample Data'!L$3:L$98)&gt;10,IF(AND(ISNUMBER('Test Sample Data'!L1746),'Test Sample Data'!L1746&lt;$B$1,'Test Sample Data'!L1746&gt;0),'Test Sample Data'!L1746,$B$1),"")</f>
        <v/>
      </c>
      <c r="M1747" s="17" t="str">
        <f>IF(SUM('Test Sample Data'!M$3:M$98)&gt;10,IF(AND(ISNUMBER('Test Sample Data'!M1746),'Test Sample Data'!M1746&lt;$B$1,'Test Sample Data'!M1746&gt;0),'Test Sample Data'!M1746,$B$1),"")</f>
        <v/>
      </c>
      <c r="N1747" s="17" t="str">
        <f>'Gene Table'!E1746</f>
        <v>hsa-miR-548ap-3p</v>
      </c>
      <c r="O1747" s="17" t="str">
        <f>'Gene Table'!B1746</f>
        <v>I16</v>
      </c>
      <c r="P1747" s="17" t="str">
        <f>IF(SUM('Control Sample Data'!D$3:D$98)&gt;10,IF(AND(ISNUMBER('Control Sample Data'!D1746),'Control Sample Data'!D1746&lt;$B$1,'Control Sample Data'!D1746&gt;0),'Control Sample Data'!D1746,$B$1),"")</f>
        <v/>
      </c>
      <c r="Q1747" s="17" t="str">
        <f>IF(SUM('Control Sample Data'!E$3:E$98)&gt;10,IF(AND(ISNUMBER('Control Sample Data'!E1746),'Control Sample Data'!E1746&lt;$B$1,'Control Sample Data'!E1746&gt;0),'Control Sample Data'!E1746,$B$1),"")</f>
        <v/>
      </c>
      <c r="R1747" s="17" t="str">
        <f>IF(SUM('Control Sample Data'!F$3:F$98)&gt;10,IF(AND(ISNUMBER('Control Sample Data'!F1746),'Control Sample Data'!F1746&lt;$B$1,'Control Sample Data'!F1746&gt;0),'Control Sample Data'!F1746,$B$1),"")</f>
        <v/>
      </c>
      <c r="S1747" s="17" t="str">
        <f>IF(SUM('Control Sample Data'!G$3:G$98)&gt;10,IF(AND(ISNUMBER('Control Sample Data'!G1746),'Control Sample Data'!G1746&lt;$B$1,'Control Sample Data'!G1746&gt;0),'Control Sample Data'!G1746,$B$1),"")</f>
        <v/>
      </c>
      <c r="T1747" s="17" t="str">
        <f>IF(SUM('Control Sample Data'!H$3:H$98)&gt;10,IF(AND(ISNUMBER('Control Sample Data'!H1746),'Control Sample Data'!H1746&lt;$B$1,'Control Sample Data'!H1746&gt;0),'Control Sample Data'!H1746,$B$1),"")</f>
        <v/>
      </c>
      <c r="U1747" s="17" t="str">
        <f>IF(SUM('Control Sample Data'!I$3:I$98)&gt;10,IF(AND(ISNUMBER('Control Sample Data'!I1746),'Control Sample Data'!I1746&lt;$B$1,'Control Sample Data'!I1746&gt;0),'Control Sample Data'!I1746,$B$1),"")</f>
        <v/>
      </c>
      <c r="V1747" s="17" t="str">
        <f>IF(SUM('Control Sample Data'!J$3:J$98)&gt;10,IF(AND(ISNUMBER('Control Sample Data'!J1746),'Control Sample Data'!J1746&lt;$B$1,'Control Sample Data'!J1746&gt;0),'Control Sample Data'!J1746,$B$1),"")</f>
        <v/>
      </c>
      <c r="W1747" s="17" t="str">
        <f>IF(SUM('Control Sample Data'!K$3:K$98)&gt;10,IF(AND(ISNUMBER('Control Sample Data'!K1746),'Control Sample Data'!K1746&lt;$B$1,'Control Sample Data'!K1746&gt;0),'Control Sample Data'!K1746,$B$1),"")</f>
        <v/>
      </c>
      <c r="X1747" s="17" t="str">
        <f>IF(SUM('Control Sample Data'!L$3:L$98)&gt;10,IF(AND(ISNUMBER('Control Sample Data'!L1746),'Control Sample Data'!L1746&lt;$B$1,'Control Sample Data'!L1746&gt;0),'Control Sample Data'!L1746,$B$1),"")</f>
        <v/>
      </c>
      <c r="Y1747" s="17" t="str">
        <f>IF(SUM('Control Sample Data'!M$3:M$98)&gt;10,IF(AND(ISNUMBER('Control Sample Data'!M1746),'Control Sample Data'!M1746&lt;$B$1,'Control Sample Data'!M1746&gt;0),'Control Sample Data'!M1746,$B$1),"")</f>
        <v/>
      </c>
      <c r="AT1747" s="36" t="str">
        <f t="shared" si="1170"/>
        <v/>
      </c>
      <c r="AU1747" s="36" t="str">
        <f t="shared" si="1171"/>
        <v/>
      </c>
      <c r="AV1747" s="36" t="str">
        <f t="shared" si="1172"/>
        <v/>
      </c>
      <c r="AW1747" s="36" t="str">
        <f t="shared" si="1173"/>
        <v/>
      </c>
      <c r="AX1747" s="36" t="str">
        <f t="shared" si="1174"/>
        <v/>
      </c>
      <c r="AY1747" s="36" t="str">
        <f t="shared" si="1175"/>
        <v/>
      </c>
      <c r="AZ1747" s="36" t="str">
        <f t="shared" si="1176"/>
        <v/>
      </c>
      <c r="BA1747" s="36" t="str">
        <f t="shared" si="1177"/>
        <v/>
      </c>
      <c r="BB1747" s="36" t="str">
        <f t="shared" si="1178"/>
        <v/>
      </c>
      <c r="BC1747" s="36" t="str">
        <f t="shared" si="1179"/>
        <v/>
      </c>
      <c r="BD1747" s="36" t="str">
        <f t="shared" si="1180"/>
        <v/>
      </c>
      <c r="BE1747" s="36" t="str">
        <f t="shared" si="1181"/>
        <v/>
      </c>
      <c r="BF1747" s="36" t="str">
        <f t="shared" si="1182"/>
        <v/>
      </c>
      <c r="BG1747" s="36" t="str">
        <f t="shared" si="1183"/>
        <v/>
      </c>
      <c r="BH1747" s="36" t="str">
        <f t="shared" si="1184"/>
        <v/>
      </c>
      <c r="BI1747" s="36" t="str">
        <f t="shared" si="1185"/>
        <v/>
      </c>
      <c r="BJ1747" s="36" t="str">
        <f t="shared" si="1186"/>
        <v/>
      </c>
      <c r="BK1747" s="36" t="str">
        <f t="shared" si="1187"/>
        <v/>
      </c>
      <c r="BL1747" s="36" t="str">
        <f t="shared" si="1188"/>
        <v/>
      </c>
      <c r="BM1747" s="36" t="str">
        <f t="shared" si="1189"/>
        <v/>
      </c>
      <c r="BN1747" s="38" t="e">
        <f t="shared" si="1148"/>
        <v>#DIV/0!</v>
      </c>
      <c r="BO1747" s="38" t="e">
        <f t="shared" si="1149"/>
        <v>#DIV/0!</v>
      </c>
      <c r="BP1747" s="39" t="str">
        <f t="shared" si="1150"/>
        <v/>
      </c>
      <c r="BQ1747" s="39" t="str">
        <f t="shared" si="1151"/>
        <v/>
      </c>
      <c r="BR1747" s="39" t="str">
        <f t="shared" si="1152"/>
        <v/>
      </c>
      <c r="BS1747" s="39" t="str">
        <f t="shared" si="1153"/>
        <v/>
      </c>
      <c r="BT1747" s="39" t="str">
        <f t="shared" si="1154"/>
        <v/>
      </c>
      <c r="BU1747" s="39" t="str">
        <f t="shared" si="1155"/>
        <v/>
      </c>
      <c r="BV1747" s="39" t="str">
        <f t="shared" si="1156"/>
        <v/>
      </c>
      <c r="BW1747" s="39" t="str">
        <f t="shared" si="1157"/>
        <v/>
      </c>
      <c r="BX1747" s="39" t="str">
        <f t="shared" si="1158"/>
        <v/>
      </c>
      <c r="BY1747" s="39" t="str">
        <f t="shared" si="1159"/>
        <v/>
      </c>
      <c r="BZ1747" s="39" t="str">
        <f t="shared" si="1160"/>
        <v/>
      </c>
      <c r="CA1747" s="39" t="str">
        <f t="shared" si="1161"/>
        <v/>
      </c>
      <c r="CB1747" s="39" t="str">
        <f t="shared" si="1162"/>
        <v/>
      </c>
      <c r="CC1747" s="39" t="str">
        <f t="shared" si="1163"/>
        <v/>
      </c>
      <c r="CD1747" s="39" t="str">
        <f t="shared" si="1164"/>
        <v/>
      </c>
      <c r="CE1747" s="39" t="str">
        <f t="shared" si="1165"/>
        <v/>
      </c>
      <c r="CF1747" s="39" t="str">
        <f t="shared" si="1166"/>
        <v/>
      </c>
      <c r="CG1747" s="39" t="str">
        <f t="shared" si="1167"/>
        <v/>
      </c>
      <c r="CH1747" s="39" t="str">
        <f t="shared" si="1168"/>
        <v/>
      </c>
      <c r="CI1747" s="39" t="str">
        <f t="shared" si="1169"/>
        <v/>
      </c>
    </row>
    <row r="1748" spans="1:87">
      <c r="A1748" s="18"/>
      <c r="B1748" s="15" t="str">
        <f>'Gene Table'!E1747</f>
        <v>hsa-miR-4768-3p</v>
      </c>
      <c r="C1748" s="15" t="str">
        <f>'Gene Table'!B1747</f>
        <v>I17</v>
      </c>
      <c r="D1748" s="16" t="str">
        <f>IF(SUM('Test Sample Data'!D$3:D$98)&gt;10,IF(AND(ISNUMBER('Test Sample Data'!D1747),'Test Sample Data'!D1747&lt;$B$1,'Test Sample Data'!D1747&gt;0),'Test Sample Data'!D1747,$B$1),"")</f>
        <v/>
      </c>
      <c r="E1748" s="17" t="str">
        <f>IF(SUM('Test Sample Data'!E$3:E$98)&gt;10,IF(AND(ISNUMBER('Test Sample Data'!E1747),'Test Sample Data'!E1747&lt;$B$1,'Test Sample Data'!E1747&gt;0),'Test Sample Data'!E1747,$B$1),"")</f>
        <v/>
      </c>
      <c r="F1748" s="17" t="str">
        <f>IF(SUM('Test Sample Data'!F$3:F$98)&gt;10,IF(AND(ISNUMBER('Test Sample Data'!F1747),'Test Sample Data'!F1747&lt;$B$1,'Test Sample Data'!F1747&gt;0),'Test Sample Data'!F1747,$B$1),"")</f>
        <v/>
      </c>
      <c r="G1748" s="17" t="str">
        <f>IF(SUM('Test Sample Data'!G$3:G$98)&gt;10,IF(AND(ISNUMBER('Test Sample Data'!G1747),'Test Sample Data'!G1747&lt;$B$1,'Test Sample Data'!G1747&gt;0),'Test Sample Data'!G1747,$B$1),"")</f>
        <v/>
      </c>
      <c r="H1748" s="17" t="str">
        <f>IF(SUM('Test Sample Data'!H$3:H$98)&gt;10,IF(AND(ISNUMBER('Test Sample Data'!H1747),'Test Sample Data'!H1747&lt;$B$1,'Test Sample Data'!H1747&gt;0),'Test Sample Data'!H1747,$B$1),"")</f>
        <v/>
      </c>
      <c r="I1748" s="17" t="str">
        <f>IF(SUM('Test Sample Data'!I$3:I$98)&gt;10,IF(AND(ISNUMBER('Test Sample Data'!I1747),'Test Sample Data'!I1747&lt;$B$1,'Test Sample Data'!I1747&gt;0),'Test Sample Data'!I1747,$B$1),"")</f>
        <v/>
      </c>
      <c r="J1748" s="17" t="str">
        <f>IF(SUM('Test Sample Data'!J$3:J$98)&gt;10,IF(AND(ISNUMBER('Test Sample Data'!J1747),'Test Sample Data'!J1747&lt;$B$1,'Test Sample Data'!J1747&gt;0),'Test Sample Data'!J1747,$B$1),"")</f>
        <v/>
      </c>
      <c r="K1748" s="17" t="str">
        <f>IF(SUM('Test Sample Data'!K$3:K$98)&gt;10,IF(AND(ISNUMBER('Test Sample Data'!K1747),'Test Sample Data'!K1747&lt;$B$1,'Test Sample Data'!K1747&gt;0),'Test Sample Data'!K1747,$B$1),"")</f>
        <v/>
      </c>
      <c r="L1748" s="17" t="str">
        <f>IF(SUM('Test Sample Data'!L$3:L$98)&gt;10,IF(AND(ISNUMBER('Test Sample Data'!L1747),'Test Sample Data'!L1747&lt;$B$1,'Test Sample Data'!L1747&gt;0),'Test Sample Data'!L1747,$B$1),"")</f>
        <v/>
      </c>
      <c r="M1748" s="17" t="str">
        <f>IF(SUM('Test Sample Data'!M$3:M$98)&gt;10,IF(AND(ISNUMBER('Test Sample Data'!M1747),'Test Sample Data'!M1747&lt;$B$1,'Test Sample Data'!M1747&gt;0),'Test Sample Data'!M1747,$B$1),"")</f>
        <v/>
      </c>
      <c r="N1748" s="17" t="str">
        <f>'Gene Table'!E1747</f>
        <v>hsa-miR-4768-3p</v>
      </c>
      <c r="O1748" s="17" t="str">
        <f>'Gene Table'!B1747</f>
        <v>I17</v>
      </c>
      <c r="P1748" s="17" t="str">
        <f>IF(SUM('Control Sample Data'!D$3:D$98)&gt;10,IF(AND(ISNUMBER('Control Sample Data'!D1747),'Control Sample Data'!D1747&lt;$B$1,'Control Sample Data'!D1747&gt;0),'Control Sample Data'!D1747,$B$1),"")</f>
        <v/>
      </c>
      <c r="Q1748" s="17" t="str">
        <f>IF(SUM('Control Sample Data'!E$3:E$98)&gt;10,IF(AND(ISNUMBER('Control Sample Data'!E1747),'Control Sample Data'!E1747&lt;$B$1,'Control Sample Data'!E1747&gt;0),'Control Sample Data'!E1747,$B$1),"")</f>
        <v/>
      </c>
      <c r="R1748" s="17" t="str">
        <f>IF(SUM('Control Sample Data'!F$3:F$98)&gt;10,IF(AND(ISNUMBER('Control Sample Data'!F1747),'Control Sample Data'!F1747&lt;$B$1,'Control Sample Data'!F1747&gt;0),'Control Sample Data'!F1747,$B$1),"")</f>
        <v/>
      </c>
      <c r="S1748" s="17" t="str">
        <f>IF(SUM('Control Sample Data'!G$3:G$98)&gt;10,IF(AND(ISNUMBER('Control Sample Data'!G1747),'Control Sample Data'!G1747&lt;$B$1,'Control Sample Data'!G1747&gt;0),'Control Sample Data'!G1747,$B$1),"")</f>
        <v/>
      </c>
      <c r="T1748" s="17" t="str">
        <f>IF(SUM('Control Sample Data'!H$3:H$98)&gt;10,IF(AND(ISNUMBER('Control Sample Data'!H1747),'Control Sample Data'!H1747&lt;$B$1,'Control Sample Data'!H1747&gt;0),'Control Sample Data'!H1747,$B$1),"")</f>
        <v/>
      </c>
      <c r="U1748" s="17" t="str">
        <f>IF(SUM('Control Sample Data'!I$3:I$98)&gt;10,IF(AND(ISNUMBER('Control Sample Data'!I1747),'Control Sample Data'!I1747&lt;$B$1,'Control Sample Data'!I1747&gt;0),'Control Sample Data'!I1747,$B$1),"")</f>
        <v/>
      </c>
      <c r="V1748" s="17" t="str">
        <f>IF(SUM('Control Sample Data'!J$3:J$98)&gt;10,IF(AND(ISNUMBER('Control Sample Data'!J1747),'Control Sample Data'!J1747&lt;$B$1,'Control Sample Data'!J1747&gt;0),'Control Sample Data'!J1747,$B$1),"")</f>
        <v/>
      </c>
      <c r="W1748" s="17" t="str">
        <f>IF(SUM('Control Sample Data'!K$3:K$98)&gt;10,IF(AND(ISNUMBER('Control Sample Data'!K1747),'Control Sample Data'!K1747&lt;$B$1,'Control Sample Data'!K1747&gt;0),'Control Sample Data'!K1747,$B$1),"")</f>
        <v/>
      </c>
      <c r="X1748" s="17" t="str">
        <f>IF(SUM('Control Sample Data'!L$3:L$98)&gt;10,IF(AND(ISNUMBER('Control Sample Data'!L1747),'Control Sample Data'!L1747&lt;$B$1,'Control Sample Data'!L1747&gt;0),'Control Sample Data'!L1747,$B$1),"")</f>
        <v/>
      </c>
      <c r="Y1748" s="17" t="str">
        <f>IF(SUM('Control Sample Data'!M$3:M$98)&gt;10,IF(AND(ISNUMBER('Control Sample Data'!M1747),'Control Sample Data'!M1747&lt;$B$1,'Control Sample Data'!M1747&gt;0),'Control Sample Data'!M1747,$B$1),"")</f>
        <v/>
      </c>
      <c r="AT1748" s="36" t="str">
        <f t="shared" si="1170"/>
        <v/>
      </c>
      <c r="AU1748" s="36" t="str">
        <f t="shared" si="1171"/>
        <v/>
      </c>
      <c r="AV1748" s="36" t="str">
        <f t="shared" si="1172"/>
        <v/>
      </c>
      <c r="AW1748" s="36" t="str">
        <f t="shared" si="1173"/>
        <v/>
      </c>
      <c r="AX1748" s="36" t="str">
        <f t="shared" si="1174"/>
        <v/>
      </c>
      <c r="AY1748" s="36" t="str">
        <f t="shared" si="1175"/>
        <v/>
      </c>
      <c r="AZ1748" s="36" t="str">
        <f t="shared" si="1176"/>
        <v/>
      </c>
      <c r="BA1748" s="36" t="str">
        <f t="shared" si="1177"/>
        <v/>
      </c>
      <c r="BB1748" s="36" t="str">
        <f t="shared" si="1178"/>
        <v/>
      </c>
      <c r="BC1748" s="36" t="str">
        <f t="shared" si="1179"/>
        <v/>
      </c>
      <c r="BD1748" s="36" t="str">
        <f t="shared" si="1180"/>
        <v/>
      </c>
      <c r="BE1748" s="36" t="str">
        <f t="shared" si="1181"/>
        <v/>
      </c>
      <c r="BF1748" s="36" t="str">
        <f t="shared" si="1182"/>
        <v/>
      </c>
      <c r="BG1748" s="36" t="str">
        <f t="shared" si="1183"/>
        <v/>
      </c>
      <c r="BH1748" s="36" t="str">
        <f t="shared" si="1184"/>
        <v/>
      </c>
      <c r="BI1748" s="36" t="str">
        <f t="shared" si="1185"/>
        <v/>
      </c>
      <c r="BJ1748" s="36" t="str">
        <f t="shared" si="1186"/>
        <v/>
      </c>
      <c r="BK1748" s="36" t="str">
        <f t="shared" si="1187"/>
        <v/>
      </c>
      <c r="BL1748" s="36" t="str">
        <f t="shared" si="1188"/>
        <v/>
      </c>
      <c r="BM1748" s="36" t="str">
        <f t="shared" si="1189"/>
        <v/>
      </c>
      <c r="BN1748" s="38" t="e">
        <f t="shared" si="1148"/>
        <v>#DIV/0!</v>
      </c>
      <c r="BO1748" s="38" t="e">
        <f t="shared" si="1149"/>
        <v>#DIV/0!</v>
      </c>
      <c r="BP1748" s="39" t="str">
        <f t="shared" si="1150"/>
        <v/>
      </c>
      <c r="BQ1748" s="39" t="str">
        <f t="shared" si="1151"/>
        <v/>
      </c>
      <c r="BR1748" s="39" t="str">
        <f t="shared" si="1152"/>
        <v/>
      </c>
      <c r="BS1748" s="39" t="str">
        <f t="shared" si="1153"/>
        <v/>
      </c>
      <c r="BT1748" s="39" t="str">
        <f t="shared" si="1154"/>
        <v/>
      </c>
      <c r="BU1748" s="39" t="str">
        <f t="shared" si="1155"/>
        <v/>
      </c>
      <c r="BV1748" s="39" t="str">
        <f t="shared" si="1156"/>
        <v/>
      </c>
      <c r="BW1748" s="39" t="str">
        <f t="shared" si="1157"/>
        <v/>
      </c>
      <c r="BX1748" s="39" t="str">
        <f t="shared" si="1158"/>
        <v/>
      </c>
      <c r="BY1748" s="39" t="str">
        <f t="shared" si="1159"/>
        <v/>
      </c>
      <c r="BZ1748" s="39" t="str">
        <f t="shared" si="1160"/>
        <v/>
      </c>
      <c r="CA1748" s="39" t="str">
        <f t="shared" si="1161"/>
        <v/>
      </c>
      <c r="CB1748" s="39" t="str">
        <f t="shared" si="1162"/>
        <v/>
      </c>
      <c r="CC1748" s="39" t="str">
        <f t="shared" si="1163"/>
        <v/>
      </c>
      <c r="CD1748" s="39" t="str">
        <f t="shared" si="1164"/>
        <v/>
      </c>
      <c r="CE1748" s="39" t="str">
        <f t="shared" si="1165"/>
        <v/>
      </c>
      <c r="CF1748" s="39" t="str">
        <f t="shared" si="1166"/>
        <v/>
      </c>
      <c r="CG1748" s="39" t="str">
        <f t="shared" si="1167"/>
        <v/>
      </c>
      <c r="CH1748" s="39" t="str">
        <f t="shared" si="1168"/>
        <v/>
      </c>
      <c r="CI1748" s="39" t="str">
        <f t="shared" si="1169"/>
        <v/>
      </c>
    </row>
    <row r="1749" spans="1:87">
      <c r="A1749" s="18"/>
      <c r="B1749" s="15" t="str">
        <f>'Gene Table'!E1748</f>
        <v>hsa-miR-5008-5p</v>
      </c>
      <c r="C1749" s="15" t="str">
        <f>'Gene Table'!B1748</f>
        <v>I18</v>
      </c>
      <c r="D1749" s="16" t="str">
        <f>IF(SUM('Test Sample Data'!D$3:D$98)&gt;10,IF(AND(ISNUMBER('Test Sample Data'!D1748),'Test Sample Data'!D1748&lt;$B$1,'Test Sample Data'!D1748&gt;0),'Test Sample Data'!D1748,$B$1),"")</f>
        <v/>
      </c>
      <c r="E1749" s="17" t="str">
        <f>IF(SUM('Test Sample Data'!E$3:E$98)&gt;10,IF(AND(ISNUMBER('Test Sample Data'!E1748),'Test Sample Data'!E1748&lt;$B$1,'Test Sample Data'!E1748&gt;0),'Test Sample Data'!E1748,$B$1),"")</f>
        <v/>
      </c>
      <c r="F1749" s="17" t="str">
        <f>IF(SUM('Test Sample Data'!F$3:F$98)&gt;10,IF(AND(ISNUMBER('Test Sample Data'!F1748),'Test Sample Data'!F1748&lt;$B$1,'Test Sample Data'!F1748&gt;0),'Test Sample Data'!F1748,$B$1),"")</f>
        <v/>
      </c>
      <c r="G1749" s="17" t="str">
        <f>IF(SUM('Test Sample Data'!G$3:G$98)&gt;10,IF(AND(ISNUMBER('Test Sample Data'!G1748),'Test Sample Data'!G1748&lt;$B$1,'Test Sample Data'!G1748&gt;0),'Test Sample Data'!G1748,$B$1),"")</f>
        <v/>
      </c>
      <c r="H1749" s="17" t="str">
        <f>IF(SUM('Test Sample Data'!H$3:H$98)&gt;10,IF(AND(ISNUMBER('Test Sample Data'!H1748),'Test Sample Data'!H1748&lt;$B$1,'Test Sample Data'!H1748&gt;0),'Test Sample Data'!H1748,$B$1),"")</f>
        <v/>
      </c>
      <c r="I1749" s="17" t="str">
        <f>IF(SUM('Test Sample Data'!I$3:I$98)&gt;10,IF(AND(ISNUMBER('Test Sample Data'!I1748),'Test Sample Data'!I1748&lt;$B$1,'Test Sample Data'!I1748&gt;0),'Test Sample Data'!I1748,$B$1),"")</f>
        <v/>
      </c>
      <c r="J1749" s="17" t="str">
        <f>IF(SUM('Test Sample Data'!J$3:J$98)&gt;10,IF(AND(ISNUMBER('Test Sample Data'!J1748),'Test Sample Data'!J1748&lt;$B$1,'Test Sample Data'!J1748&gt;0),'Test Sample Data'!J1748,$B$1),"")</f>
        <v/>
      </c>
      <c r="K1749" s="17" t="str">
        <f>IF(SUM('Test Sample Data'!K$3:K$98)&gt;10,IF(AND(ISNUMBER('Test Sample Data'!K1748),'Test Sample Data'!K1748&lt;$B$1,'Test Sample Data'!K1748&gt;0),'Test Sample Data'!K1748,$B$1),"")</f>
        <v/>
      </c>
      <c r="L1749" s="17" t="str">
        <f>IF(SUM('Test Sample Data'!L$3:L$98)&gt;10,IF(AND(ISNUMBER('Test Sample Data'!L1748),'Test Sample Data'!L1748&lt;$B$1,'Test Sample Data'!L1748&gt;0),'Test Sample Data'!L1748,$B$1),"")</f>
        <v/>
      </c>
      <c r="M1749" s="17" t="str">
        <f>IF(SUM('Test Sample Data'!M$3:M$98)&gt;10,IF(AND(ISNUMBER('Test Sample Data'!M1748),'Test Sample Data'!M1748&lt;$B$1,'Test Sample Data'!M1748&gt;0),'Test Sample Data'!M1748,$B$1),"")</f>
        <v/>
      </c>
      <c r="N1749" s="17" t="str">
        <f>'Gene Table'!E1748</f>
        <v>hsa-miR-5008-5p</v>
      </c>
      <c r="O1749" s="17" t="str">
        <f>'Gene Table'!B1748</f>
        <v>I18</v>
      </c>
      <c r="P1749" s="17" t="str">
        <f>IF(SUM('Control Sample Data'!D$3:D$98)&gt;10,IF(AND(ISNUMBER('Control Sample Data'!D1748),'Control Sample Data'!D1748&lt;$B$1,'Control Sample Data'!D1748&gt;0),'Control Sample Data'!D1748,$B$1),"")</f>
        <v/>
      </c>
      <c r="Q1749" s="17" t="str">
        <f>IF(SUM('Control Sample Data'!E$3:E$98)&gt;10,IF(AND(ISNUMBER('Control Sample Data'!E1748),'Control Sample Data'!E1748&lt;$B$1,'Control Sample Data'!E1748&gt;0),'Control Sample Data'!E1748,$B$1),"")</f>
        <v/>
      </c>
      <c r="R1749" s="17" t="str">
        <f>IF(SUM('Control Sample Data'!F$3:F$98)&gt;10,IF(AND(ISNUMBER('Control Sample Data'!F1748),'Control Sample Data'!F1748&lt;$B$1,'Control Sample Data'!F1748&gt;0),'Control Sample Data'!F1748,$B$1),"")</f>
        <v/>
      </c>
      <c r="S1749" s="17" t="str">
        <f>IF(SUM('Control Sample Data'!G$3:G$98)&gt;10,IF(AND(ISNUMBER('Control Sample Data'!G1748),'Control Sample Data'!G1748&lt;$B$1,'Control Sample Data'!G1748&gt;0),'Control Sample Data'!G1748,$B$1),"")</f>
        <v/>
      </c>
      <c r="T1749" s="17" t="str">
        <f>IF(SUM('Control Sample Data'!H$3:H$98)&gt;10,IF(AND(ISNUMBER('Control Sample Data'!H1748),'Control Sample Data'!H1748&lt;$B$1,'Control Sample Data'!H1748&gt;0),'Control Sample Data'!H1748,$B$1),"")</f>
        <v/>
      </c>
      <c r="U1749" s="17" t="str">
        <f>IF(SUM('Control Sample Data'!I$3:I$98)&gt;10,IF(AND(ISNUMBER('Control Sample Data'!I1748),'Control Sample Data'!I1748&lt;$B$1,'Control Sample Data'!I1748&gt;0),'Control Sample Data'!I1748,$B$1),"")</f>
        <v/>
      </c>
      <c r="V1749" s="17" t="str">
        <f>IF(SUM('Control Sample Data'!J$3:J$98)&gt;10,IF(AND(ISNUMBER('Control Sample Data'!J1748),'Control Sample Data'!J1748&lt;$B$1,'Control Sample Data'!J1748&gt;0),'Control Sample Data'!J1748,$B$1),"")</f>
        <v/>
      </c>
      <c r="W1749" s="17" t="str">
        <f>IF(SUM('Control Sample Data'!K$3:K$98)&gt;10,IF(AND(ISNUMBER('Control Sample Data'!K1748),'Control Sample Data'!K1748&lt;$B$1,'Control Sample Data'!K1748&gt;0),'Control Sample Data'!K1748,$B$1),"")</f>
        <v/>
      </c>
      <c r="X1749" s="17" t="str">
        <f>IF(SUM('Control Sample Data'!L$3:L$98)&gt;10,IF(AND(ISNUMBER('Control Sample Data'!L1748),'Control Sample Data'!L1748&lt;$B$1,'Control Sample Data'!L1748&gt;0),'Control Sample Data'!L1748,$B$1),"")</f>
        <v/>
      </c>
      <c r="Y1749" s="17" t="str">
        <f>IF(SUM('Control Sample Data'!M$3:M$98)&gt;10,IF(AND(ISNUMBER('Control Sample Data'!M1748),'Control Sample Data'!M1748&lt;$B$1,'Control Sample Data'!M1748&gt;0),'Control Sample Data'!M1748,$B$1),"")</f>
        <v/>
      </c>
      <c r="AT1749" s="36" t="str">
        <f t="shared" si="1170"/>
        <v/>
      </c>
      <c r="AU1749" s="36" t="str">
        <f t="shared" si="1171"/>
        <v/>
      </c>
      <c r="AV1749" s="36" t="str">
        <f t="shared" si="1172"/>
        <v/>
      </c>
      <c r="AW1749" s="36" t="str">
        <f t="shared" si="1173"/>
        <v/>
      </c>
      <c r="AX1749" s="36" t="str">
        <f t="shared" si="1174"/>
        <v/>
      </c>
      <c r="AY1749" s="36" t="str">
        <f t="shared" si="1175"/>
        <v/>
      </c>
      <c r="AZ1749" s="36" t="str">
        <f t="shared" si="1176"/>
        <v/>
      </c>
      <c r="BA1749" s="36" t="str">
        <f t="shared" si="1177"/>
        <v/>
      </c>
      <c r="BB1749" s="36" t="str">
        <f t="shared" si="1178"/>
        <v/>
      </c>
      <c r="BC1749" s="36" t="str">
        <f t="shared" si="1179"/>
        <v/>
      </c>
      <c r="BD1749" s="36" t="str">
        <f t="shared" si="1180"/>
        <v/>
      </c>
      <c r="BE1749" s="36" t="str">
        <f t="shared" si="1181"/>
        <v/>
      </c>
      <c r="BF1749" s="36" t="str">
        <f t="shared" si="1182"/>
        <v/>
      </c>
      <c r="BG1749" s="36" t="str">
        <f t="shared" si="1183"/>
        <v/>
      </c>
      <c r="BH1749" s="36" t="str">
        <f t="shared" si="1184"/>
        <v/>
      </c>
      <c r="BI1749" s="36" t="str">
        <f t="shared" si="1185"/>
        <v/>
      </c>
      <c r="BJ1749" s="36" t="str">
        <f t="shared" si="1186"/>
        <v/>
      </c>
      <c r="BK1749" s="36" t="str">
        <f t="shared" si="1187"/>
        <v/>
      </c>
      <c r="BL1749" s="36" t="str">
        <f t="shared" si="1188"/>
        <v/>
      </c>
      <c r="BM1749" s="36" t="str">
        <f t="shared" si="1189"/>
        <v/>
      </c>
      <c r="BN1749" s="38" t="e">
        <f t="shared" si="1148"/>
        <v>#DIV/0!</v>
      </c>
      <c r="BO1749" s="38" t="e">
        <f t="shared" si="1149"/>
        <v>#DIV/0!</v>
      </c>
      <c r="BP1749" s="39" t="str">
        <f t="shared" si="1150"/>
        <v/>
      </c>
      <c r="BQ1749" s="39" t="str">
        <f t="shared" si="1151"/>
        <v/>
      </c>
      <c r="BR1749" s="39" t="str">
        <f t="shared" si="1152"/>
        <v/>
      </c>
      <c r="BS1749" s="39" t="str">
        <f t="shared" si="1153"/>
        <v/>
      </c>
      <c r="BT1749" s="39" t="str">
        <f t="shared" si="1154"/>
        <v/>
      </c>
      <c r="BU1749" s="39" t="str">
        <f t="shared" si="1155"/>
        <v/>
      </c>
      <c r="BV1749" s="39" t="str">
        <f t="shared" si="1156"/>
        <v/>
      </c>
      <c r="BW1749" s="39" t="str">
        <f t="shared" si="1157"/>
        <v/>
      </c>
      <c r="BX1749" s="39" t="str">
        <f t="shared" si="1158"/>
        <v/>
      </c>
      <c r="BY1749" s="39" t="str">
        <f t="shared" si="1159"/>
        <v/>
      </c>
      <c r="BZ1749" s="39" t="str">
        <f t="shared" si="1160"/>
        <v/>
      </c>
      <c r="CA1749" s="39" t="str">
        <f t="shared" si="1161"/>
        <v/>
      </c>
      <c r="CB1749" s="39" t="str">
        <f t="shared" si="1162"/>
        <v/>
      </c>
      <c r="CC1749" s="39" t="str">
        <f t="shared" si="1163"/>
        <v/>
      </c>
      <c r="CD1749" s="39" t="str">
        <f t="shared" si="1164"/>
        <v/>
      </c>
      <c r="CE1749" s="39" t="str">
        <f t="shared" si="1165"/>
        <v/>
      </c>
      <c r="CF1749" s="39" t="str">
        <f t="shared" si="1166"/>
        <v/>
      </c>
      <c r="CG1749" s="39" t="str">
        <f t="shared" si="1167"/>
        <v/>
      </c>
      <c r="CH1749" s="39" t="str">
        <f t="shared" si="1168"/>
        <v/>
      </c>
      <c r="CI1749" s="39" t="str">
        <f t="shared" si="1169"/>
        <v/>
      </c>
    </row>
    <row r="1750" spans="1:87">
      <c r="A1750" s="18"/>
      <c r="B1750" s="15" t="str">
        <f>'Gene Table'!E1749</f>
        <v>hsa-miR-4769-5p</v>
      </c>
      <c r="C1750" s="15" t="str">
        <f>'Gene Table'!B1749</f>
        <v>I19</v>
      </c>
      <c r="D1750" s="16" t="str">
        <f>IF(SUM('Test Sample Data'!D$3:D$98)&gt;10,IF(AND(ISNUMBER('Test Sample Data'!D1749),'Test Sample Data'!D1749&lt;$B$1,'Test Sample Data'!D1749&gt;0),'Test Sample Data'!D1749,$B$1),"")</f>
        <v/>
      </c>
      <c r="E1750" s="17" t="str">
        <f>IF(SUM('Test Sample Data'!E$3:E$98)&gt;10,IF(AND(ISNUMBER('Test Sample Data'!E1749),'Test Sample Data'!E1749&lt;$B$1,'Test Sample Data'!E1749&gt;0),'Test Sample Data'!E1749,$B$1),"")</f>
        <v/>
      </c>
      <c r="F1750" s="17" t="str">
        <f>IF(SUM('Test Sample Data'!F$3:F$98)&gt;10,IF(AND(ISNUMBER('Test Sample Data'!F1749),'Test Sample Data'!F1749&lt;$B$1,'Test Sample Data'!F1749&gt;0),'Test Sample Data'!F1749,$B$1),"")</f>
        <v/>
      </c>
      <c r="G1750" s="17" t="str">
        <f>IF(SUM('Test Sample Data'!G$3:G$98)&gt;10,IF(AND(ISNUMBER('Test Sample Data'!G1749),'Test Sample Data'!G1749&lt;$B$1,'Test Sample Data'!G1749&gt;0),'Test Sample Data'!G1749,$B$1),"")</f>
        <v/>
      </c>
      <c r="H1750" s="17" t="str">
        <f>IF(SUM('Test Sample Data'!H$3:H$98)&gt;10,IF(AND(ISNUMBER('Test Sample Data'!H1749),'Test Sample Data'!H1749&lt;$B$1,'Test Sample Data'!H1749&gt;0),'Test Sample Data'!H1749,$B$1),"")</f>
        <v/>
      </c>
      <c r="I1750" s="17" t="str">
        <f>IF(SUM('Test Sample Data'!I$3:I$98)&gt;10,IF(AND(ISNUMBER('Test Sample Data'!I1749),'Test Sample Data'!I1749&lt;$B$1,'Test Sample Data'!I1749&gt;0),'Test Sample Data'!I1749,$B$1),"")</f>
        <v/>
      </c>
      <c r="J1750" s="17" t="str">
        <f>IF(SUM('Test Sample Data'!J$3:J$98)&gt;10,IF(AND(ISNUMBER('Test Sample Data'!J1749),'Test Sample Data'!J1749&lt;$B$1,'Test Sample Data'!J1749&gt;0),'Test Sample Data'!J1749,$B$1),"")</f>
        <v/>
      </c>
      <c r="K1750" s="17" t="str">
        <f>IF(SUM('Test Sample Data'!K$3:K$98)&gt;10,IF(AND(ISNUMBER('Test Sample Data'!K1749),'Test Sample Data'!K1749&lt;$B$1,'Test Sample Data'!K1749&gt;0),'Test Sample Data'!K1749,$B$1),"")</f>
        <v/>
      </c>
      <c r="L1750" s="17" t="str">
        <f>IF(SUM('Test Sample Data'!L$3:L$98)&gt;10,IF(AND(ISNUMBER('Test Sample Data'!L1749),'Test Sample Data'!L1749&lt;$B$1,'Test Sample Data'!L1749&gt;0),'Test Sample Data'!L1749,$B$1),"")</f>
        <v/>
      </c>
      <c r="M1750" s="17" t="str">
        <f>IF(SUM('Test Sample Data'!M$3:M$98)&gt;10,IF(AND(ISNUMBER('Test Sample Data'!M1749),'Test Sample Data'!M1749&lt;$B$1,'Test Sample Data'!M1749&gt;0),'Test Sample Data'!M1749,$B$1),"")</f>
        <v/>
      </c>
      <c r="N1750" s="17" t="str">
        <f>'Gene Table'!E1749</f>
        <v>hsa-miR-4769-5p</v>
      </c>
      <c r="O1750" s="17" t="str">
        <f>'Gene Table'!B1749</f>
        <v>I19</v>
      </c>
      <c r="P1750" s="17" t="str">
        <f>IF(SUM('Control Sample Data'!D$3:D$98)&gt;10,IF(AND(ISNUMBER('Control Sample Data'!D1749),'Control Sample Data'!D1749&lt;$B$1,'Control Sample Data'!D1749&gt;0),'Control Sample Data'!D1749,$B$1),"")</f>
        <v/>
      </c>
      <c r="Q1750" s="17" t="str">
        <f>IF(SUM('Control Sample Data'!E$3:E$98)&gt;10,IF(AND(ISNUMBER('Control Sample Data'!E1749),'Control Sample Data'!E1749&lt;$B$1,'Control Sample Data'!E1749&gt;0),'Control Sample Data'!E1749,$B$1),"")</f>
        <v/>
      </c>
      <c r="R1750" s="17" t="str">
        <f>IF(SUM('Control Sample Data'!F$3:F$98)&gt;10,IF(AND(ISNUMBER('Control Sample Data'!F1749),'Control Sample Data'!F1749&lt;$B$1,'Control Sample Data'!F1749&gt;0),'Control Sample Data'!F1749,$B$1),"")</f>
        <v/>
      </c>
      <c r="S1750" s="17" t="str">
        <f>IF(SUM('Control Sample Data'!G$3:G$98)&gt;10,IF(AND(ISNUMBER('Control Sample Data'!G1749),'Control Sample Data'!G1749&lt;$B$1,'Control Sample Data'!G1749&gt;0),'Control Sample Data'!G1749,$B$1),"")</f>
        <v/>
      </c>
      <c r="T1750" s="17" t="str">
        <f>IF(SUM('Control Sample Data'!H$3:H$98)&gt;10,IF(AND(ISNUMBER('Control Sample Data'!H1749),'Control Sample Data'!H1749&lt;$B$1,'Control Sample Data'!H1749&gt;0),'Control Sample Data'!H1749,$B$1),"")</f>
        <v/>
      </c>
      <c r="U1750" s="17" t="str">
        <f>IF(SUM('Control Sample Data'!I$3:I$98)&gt;10,IF(AND(ISNUMBER('Control Sample Data'!I1749),'Control Sample Data'!I1749&lt;$B$1,'Control Sample Data'!I1749&gt;0),'Control Sample Data'!I1749,$B$1),"")</f>
        <v/>
      </c>
      <c r="V1750" s="17" t="str">
        <f>IF(SUM('Control Sample Data'!J$3:J$98)&gt;10,IF(AND(ISNUMBER('Control Sample Data'!J1749),'Control Sample Data'!J1749&lt;$B$1,'Control Sample Data'!J1749&gt;0),'Control Sample Data'!J1749,$B$1),"")</f>
        <v/>
      </c>
      <c r="W1750" s="17" t="str">
        <f>IF(SUM('Control Sample Data'!K$3:K$98)&gt;10,IF(AND(ISNUMBER('Control Sample Data'!K1749),'Control Sample Data'!K1749&lt;$B$1,'Control Sample Data'!K1749&gt;0),'Control Sample Data'!K1749,$B$1),"")</f>
        <v/>
      </c>
      <c r="X1750" s="17" t="str">
        <f>IF(SUM('Control Sample Data'!L$3:L$98)&gt;10,IF(AND(ISNUMBER('Control Sample Data'!L1749),'Control Sample Data'!L1749&lt;$B$1,'Control Sample Data'!L1749&gt;0),'Control Sample Data'!L1749,$B$1),"")</f>
        <v/>
      </c>
      <c r="Y1750" s="17" t="str">
        <f>IF(SUM('Control Sample Data'!M$3:M$98)&gt;10,IF(AND(ISNUMBER('Control Sample Data'!M1749),'Control Sample Data'!M1749&lt;$B$1,'Control Sample Data'!M1749&gt;0),'Control Sample Data'!M1749,$B$1),"")</f>
        <v/>
      </c>
      <c r="AT1750" s="36" t="str">
        <f t="shared" si="1170"/>
        <v/>
      </c>
      <c r="AU1750" s="36" t="str">
        <f t="shared" si="1171"/>
        <v/>
      </c>
      <c r="AV1750" s="36" t="str">
        <f t="shared" si="1172"/>
        <v/>
      </c>
      <c r="AW1750" s="36" t="str">
        <f t="shared" si="1173"/>
        <v/>
      </c>
      <c r="AX1750" s="36" t="str">
        <f t="shared" si="1174"/>
        <v/>
      </c>
      <c r="AY1750" s="36" t="str">
        <f t="shared" si="1175"/>
        <v/>
      </c>
      <c r="AZ1750" s="36" t="str">
        <f t="shared" si="1176"/>
        <v/>
      </c>
      <c r="BA1750" s="36" t="str">
        <f t="shared" si="1177"/>
        <v/>
      </c>
      <c r="BB1750" s="36" t="str">
        <f t="shared" si="1178"/>
        <v/>
      </c>
      <c r="BC1750" s="36" t="str">
        <f t="shared" si="1179"/>
        <v/>
      </c>
      <c r="BD1750" s="36" t="str">
        <f t="shared" si="1180"/>
        <v/>
      </c>
      <c r="BE1750" s="36" t="str">
        <f t="shared" si="1181"/>
        <v/>
      </c>
      <c r="BF1750" s="36" t="str">
        <f t="shared" si="1182"/>
        <v/>
      </c>
      <c r="BG1750" s="36" t="str">
        <f t="shared" si="1183"/>
        <v/>
      </c>
      <c r="BH1750" s="36" t="str">
        <f t="shared" si="1184"/>
        <v/>
      </c>
      <c r="BI1750" s="36" t="str">
        <f t="shared" si="1185"/>
        <v/>
      </c>
      <c r="BJ1750" s="36" t="str">
        <f t="shared" si="1186"/>
        <v/>
      </c>
      <c r="BK1750" s="36" t="str">
        <f t="shared" si="1187"/>
        <v/>
      </c>
      <c r="BL1750" s="36" t="str">
        <f t="shared" si="1188"/>
        <v/>
      </c>
      <c r="BM1750" s="36" t="str">
        <f t="shared" si="1189"/>
        <v/>
      </c>
      <c r="BN1750" s="38" t="e">
        <f t="shared" si="1148"/>
        <v>#DIV/0!</v>
      </c>
      <c r="BO1750" s="38" t="e">
        <f t="shared" si="1149"/>
        <v>#DIV/0!</v>
      </c>
      <c r="BP1750" s="39" t="str">
        <f t="shared" si="1150"/>
        <v/>
      </c>
      <c r="BQ1750" s="39" t="str">
        <f t="shared" si="1151"/>
        <v/>
      </c>
      <c r="BR1750" s="39" t="str">
        <f t="shared" si="1152"/>
        <v/>
      </c>
      <c r="BS1750" s="39" t="str">
        <f t="shared" si="1153"/>
        <v/>
      </c>
      <c r="BT1750" s="39" t="str">
        <f t="shared" si="1154"/>
        <v/>
      </c>
      <c r="BU1750" s="39" t="str">
        <f t="shared" si="1155"/>
        <v/>
      </c>
      <c r="BV1750" s="39" t="str">
        <f t="shared" si="1156"/>
        <v/>
      </c>
      <c r="BW1750" s="39" t="str">
        <f t="shared" si="1157"/>
        <v/>
      </c>
      <c r="BX1750" s="39" t="str">
        <f t="shared" si="1158"/>
        <v/>
      </c>
      <c r="BY1750" s="39" t="str">
        <f t="shared" si="1159"/>
        <v/>
      </c>
      <c r="BZ1750" s="39" t="str">
        <f t="shared" si="1160"/>
        <v/>
      </c>
      <c r="CA1750" s="39" t="str">
        <f t="shared" si="1161"/>
        <v/>
      </c>
      <c r="CB1750" s="39" t="str">
        <f t="shared" si="1162"/>
        <v/>
      </c>
      <c r="CC1750" s="39" t="str">
        <f t="shared" si="1163"/>
        <v/>
      </c>
      <c r="CD1750" s="39" t="str">
        <f t="shared" si="1164"/>
        <v/>
      </c>
      <c r="CE1750" s="39" t="str">
        <f t="shared" si="1165"/>
        <v/>
      </c>
      <c r="CF1750" s="39" t="str">
        <f t="shared" si="1166"/>
        <v/>
      </c>
      <c r="CG1750" s="39" t="str">
        <f t="shared" si="1167"/>
        <v/>
      </c>
      <c r="CH1750" s="39" t="str">
        <f t="shared" si="1168"/>
        <v/>
      </c>
      <c r="CI1750" s="39" t="str">
        <f t="shared" si="1169"/>
        <v/>
      </c>
    </row>
    <row r="1751" spans="1:87">
      <c r="A1751" s="18"/>
      <c r="B1751" s="15" t="str">
        <f>'Gene Table'!E1750</f>
        <v>hsa-miR-5008-3p</v>
      </c>
      <c r="C1751" s="15" t="str">
        <f>'Gene Table'!B1750</f>
        <v>I20</v>
      </c>
      <c r="D1751" s="16" t="str">
        <f>IF(SUM('Test Sample Data'!D$3:D$98)&gt;10,IF(AND(ISNUMBER('Test Sample Data'!D1750),'Test Sample Data'!D1750&lt;$B$1,'Test Sample Data'!D1750&gt;0),'Test Sample Data'!D1750,$B$1),"")</f>
        <v/>
      </c>
      <c r="E1751" s="17" t="str">
        <f>IF(SUM('Test Sample Data'!E$3:E$98)&gt;10,IF(AND(ISNUMBER('Test Sample Data'!E1750),'Test Sample Data'!E1750&lt;$B$1,'Test Sample Data'!E1750&gt;0),'Test Sample Data'!E1750,$B$1),"")</f>
        <v/>
      </c>
      <c r="F1751" s="17" t="str">
        <f>IF(SUM('Test Sample Data'!F$3:F$98)&gt;10,IF(AND(ISNUMBER('Test Sample Data'!F1750),'Test Sample Data'!F1750&lt;$B$1,'Test Sample Data'!F1750&gt;0),'Test Sample Data'!F1750,$B$1),"")</f>
        <v/>
      </c>
      <c r="G1751" s="17" t="str">
        <f>IF(SUM('Test Sample Data'!G$3:G$98)&gt;10,IF(AND(ISNUMBER('Test Sample Data'!G1750),'Test Sample Data'!G1750&lt;$B$1,'Test Sample Data'!G1750&gt;0),'Test Sample Data'!G1750,$B$1),"")</f>
        <v/>
      </c>
      <c r="H1751" s="17" t="str">
        <f>IF(SUM('Test Sample Data'!H$3:H$98)&gt;10,IF(AND(ISNUMBER('Test Sample Data'!H1750),'Test Sample Data'!H1750&lt;$B$1,'Test Sample Data'!H1750&gt;0),'Test Sample Data'!H1750,$B$1),"")</f>
        <v/>
      </c>
      <c r="I1751" s="17" t="str">
        <f>IF(SUM('Test Sample Data'!I$3:I$98)&gt;10,IF(AND(ISNUMBER('Test Sample Data'!I1750),'Test Sample Data'!I1750&lt;$B$1,'Test Sample Data'!I1750&gt;0),'Test Sample Data'!I1750,$B$1),"")</f>
        <v/>
      </c>
      <c r="J1751" s="17" t="str">
        <f>IF(SUM('Test Sample Data'!J$3:J$98)&gt;10,IF(AND(ISNUMBER('Test Sample Data'!J1750),'Test Sample Data'!J1750&lt;$B$1,'Test Sample Data'!J1750&gt;0),'Test Sample Data'!J1750,$B$1),"")</f>
        <v/>
      </c>
      <c r="K1751" s="17" t="str">
        <f>IF(SUM('Test Sample Data'!K$3:K$98)&gt;10,IF(AND(ISNUMBER('Test Sample Data'!K1750),'Test Sample Data'!K1750&lt;$B$1,'Test Sample Data'!K1750&gt;0),'Test Sample Data'!K1750,$B$1),"")</f>
        <v/>
      </c>
      <c r="L1751" s="17" t="str">
        <f>IF(SUM('Test Sample Data'!L$3:L$98)&gt;10,IF(AND(ISNUMBER('Test Sample Data'!L1750),'Test Sample Data'!L1750&lt;$B$1,'Test Sample Data'!L1750&gt;0),'Test Sample Data'!L1750,$B$1),"")</f>
        <v/>
      </c>
      <c r="M1751" s="17" t="str">
        <f>IF(SUM('Test Sample Data'!M$3:M$98)&gt;10,IF(AND(ISNUMBER('Test Sample Data'!M1750),'Test Sample Data'!M1750&lt;$B$1,'Test Sample Data'!M1750&gt;0),'Test Sample Data'!M1750,$B$1),"")</f>
        <v/>
      </c>
      <c r="N1751" s="17" t="str">
        <f>'Gene Table'!E1750</f>
        <v>hsa-miR-5008-3p</v>
      </c>
      <c r="O1751" s="17" t="str">
        <f>'Gene Table'!B1750</f>
        <v>I20</v>
      </c>
      <c r="P1751" s="17" t="str">
        <f>IF(SUM('Control Sample Data'!D$3:D$98)&gt;10,IF(AND(ISNUMBER('Control Sample Data'!D1750),'Control Sample Data'!D1750&lt;$B$1,'Control Sample Data'!D1750&gt;0),'Control Sample Data'!D1750,$B$1),"")</f>
        <v/>
      </c>
      <c r="Q1751" s="17" t="str">
        <f>IF(SUM('Control Sample Data'!E$3:E$98)&gt;10,IF(AND(ISNUMBER('Control Sample Data'!E1750),'Control Sample Data'!E1750&lt;$B$1,'Control Sample Data'!E1750&gt;0),'Control Sample Data'!E1750,$B$1),"")</f>
        <v/>
      </c>
      <c r="R1751" s="17" t="str">
        <f>IF(SUM('Control Sample Data'!F$3:F$98)&gt;10,IF(AND(ISNUMBER('Control Sample Data'!F1750),'Control Sample Data'!F1750&lt;$B$1,'Control Sample Data'!F1750&gt;0),'Control Sample Data'!F1750,$B$1),"")</f>
        <v/>
      </c>
      <c r="S1751" s="17" t="str">
        <f>IF(SUM('Control Sample Data'!G$3:G$98)&gt;10,IF(AND(ISNUMBER('Control Sample Data'!G1750),'Control Sample Data'!G1750&lt;$B$1,'Control Sample Data'!G1750&gt;0),'Control Sample Data'!G1750,$B$1),"")</f>
        <v/>
      </c>
      <c r="T1751" s="17" t="str">
        <f>IF(SUM('Control Sample Data'!H$3:H$98)&gt;10,IF(AND(ISNUMBER('Control Sample Data'!H1750),'Control Sample Data'!H1750&lt;$B$1,'Control Sample Data'!H1750&gt;0),'Control Sample Data'!H1750,$B$1),"")</f>
        <v/>
      </c>
      <c r="U1751" s="17" t="str">
        <f>IF(SUM('Control Sample Data'!I$3:I$98)&gt;10,IF(AND(ISNUMBER('Control Sample Data'!I1750),'Control Sample Data'!I1750&lt;$B$1,'Control Sample Data'!I1750&gt;0),'Control Sample Data'!I1750,$B$1),"")</f>
        <v/>
      </c>
      <c r="V1751" s="17" t="str">
        <f>IF(SUM('Control Sample Data'!J$3:J$98)&gt;10,IF(AND(ISNUMBER('Control Sample Data'!J1750),'Control Sample Data'!J1750&lt;$B$1,'Control Sample Data'!J1750&gt;0),'Control Sample Data'!J1750,$B$1),"")</f>
        <v/>
      </c>
      <c r="W1751" s="17" t="str">
        <f>IF(SUM('Control Sample Data'!K$3:K$98)&gt;10,IF(AND(ISNUMBER('Control Sample Data'!K1750),'Control Sample Data'!K1750&lt;$B$1,'Control Sample Data'!K1750&gt;0),'Control Sample Data'!K1750,$B$1),"")</f>
        <v/>
      </c>
      <c r="X1751" s="17" t="str">
        <f>IF(SUM('Control Sample Data'!L$3:L$98)&gt;10,IF(AND(ISNUMBER('Control Sample Data'!L1750),'Control Sample Data'!L1750&lt;$B$1,'Control Sample Data'!L1750&gt;0),'Control Sample Data'!L1750,$B$1),"")</f>
        <v/>
      </c>
      <c r="Y1751" s="17" t="str">
        <f>IF(SUM('Control Sample Data'!M$3:M$98)&gt;10,IF(AND(ISNUMBER('Control Sample Data'!M1750),'Control Sample Data'!M1750&lt;$B$1,'Control Sample Data'!M1750&gt;0),'Control Sample Data'!M1750,$B$1),"")</f>
        <v/>
      </c>
      <c r="AT1751" s="36" t="str">
        <f t="shared" si="1170"/>
        <v/>
      </c>
      <c r="AU1751" s="36" t="str">
        <f t="shared" si="1171"/>
        <v/>
      </c>
      <c r="AV1751" s="36" t="str">
        <f t="shared" si="1172"/>
        <v/>
      </c>
      <c r="AW1751" s="36" t="str">
        <f t="shared" si="1173"/>
        <v/>
      </c>
      <c r="AX1751" s="36" t="str">
        <f t="shared" si="1174"/>
        <v/>
      </c>
      <c r="AY1751" s="36" t="str">
        <f t="shared" si="1175"/>
        <v/>
      </c>
      <c r="AZ1751" s="36" t="str">
        <f t="shared" si="1176"/>
        <v/>
      </c>
      <c r="BA1751" s="36" t="str">
        <f t="shared" si="1177"/>
        <v/>
      </c>
      <c r="BB1751" s="36" t="str">
        <f t="shared" si="1178"/>
        <v/>
      </c>
      <c r="BC1751" s="36" t="str">
        <f t="shared" si="1179"/>
        <v/>
      </c>
      <c r="BD1751" s="36" t="str">
        <f t="shared" si="1180"/>
        <v/>
      </c>
      <c r="BE1751" s="36" t="str">
        <f t="shared" si="1181"/>
        <v/>
      </c>
      <c r="BF1751" s="36" t="str">
        <f t="shared" si="1182"/>
        <v/>
      </c>
      <c r="BG1751" s="36" t="str">
        <f t="shared" si="1183"/>
        <v/>
      </c>
      <c r="BH1751" s="36" t="str">
        <f t="shared" si="1184"/>
        <v/>
      </c>
      <c r="BI1751" s="36" t="str">
        <f t="shared" si="1185"/>
        <v/>
      </c>
      <c r="BJ1751" s="36" t="str">
        <f t="shared" si="1186"/>
        <v/>
      </c>
      <c r="BK1751" s="36" t="str">
        <f t="shared" si="1187"/>
        <v/>
      </c>
      <c r="BL1751" s="36" t="str">
        <f t="shared" si="1188"/>
        <v/>
      </c>
      <c r="BM1751" s="36" t="str">
        <f t="shared" si="1189"/>
        <v/>
      </c>
      <c r="BN1751" s="38" t="e">
        <f t="shared" si="1148"/>
        <v>#DIV/0!</v>
      </c>
      <c r="BO1751" s="38" t="e">
        <f t="shared" si="1149"/>
        <v>#DIV/0!</v>
      </c>
      <c r="BP1751" s="39" t="str">
        <f t="shared" si="1150"/>
        <v/>
      </c>
      <c r="BQ1751" s="39" t="str">
        <f t="shared" si="1151"/>
        <v/>
      </c>
      <c r="BR1751" s="39" t="str">
        <f t="shared" si="1152"/>
        <v/>
      </c>
      <c r="BS1751" s="39" t="str">
        <f t="shared" si="1153"/>
        <v/>
      </c>
      <c r="BT1751" s="39" t="str">
        <f t="shared" si="1154"/>
        <v/>
      </c>
      <c r="BU1751" s="39" t="str">
        <f t="shared" si="1155"/>
        <v/>
      </c>
      <c r="BV1751" s="39" t="str">
        <f t="shared" si="1156"/>
        <v/>
      </c>
      <c r="BW1751" s="39" t="str">
        <f t="shared" si="1157"/>
        <v/>
      </c>
      <c r="BX1751" s="39" t="str">
        <f t="shared" si="1158"/>
        <v/>
      </c>
      <c r="BY1751" s="39" t="str">
        <f t="shared" si="1159"/>
        <v/>
      </c>
      <c r="BZ1751" s="39" t="str">
        <f t="shared" si="1160"/>
        <v/>
      </c>
      <c r="CA1751" s="39" t="str">
        <f t="shared" si="1161"/>
        <v/>
      </c>
      <c r="CB1751" s="39" t="str">
        <f t="shared" si="1162"/>
        <v/>
      </c>
      <c r="CC1751" s="39" t="str">
        <f t="shared" si="1163"/>
        <v/>
      </c>
      <c r="CD1751" s="39" t="str">
        <f t="shared" si="1164"/>
        <v/>
      </c>
      <c r="CE1751" s="39" t="str">
        <f t="shared" si="1165"/>
        <v/>
      </c>
      <c r="CF1751" s="39" t="str">
        <f t="shared" si="1166"/>
        <v/>
      </c>
      <c r="CG1751" s="39" t="str">
        <f t="shared" si="1167"/>
        <v/>
      </c>
      <c r="CH1751" s="39" t="str">
        <f t="shared" si="1168"/>
        <v/>
      </c>
      <c r="CI1751" s="39" t="str">
        <f t="shared" si="1169"/>
        <v/>
      </c>
    </row>
    <row r="1752" spans="1:87">
      <c r="A1752" s="18"/>
      <c r="B1752" s="15" t="str">
        <f>'Gene Table'!E1751</f>
        <v>hsa-miR-4770</v>
      </c>
      <c r="C1752" s="15" t="str">
        <f>'Gene Table'!B1751</f>
        <v>I21</v>
      </c>
      <c r="D1752" s="16" t="str">
        <f>IF(SUM('Test Sample Data'!D$3:D$98)&gt;10,IF(AND(ISNUMBER('Test Sample Data'!D1751),'Test Sample Data'!D1751&lt;$B$1,'Test Sample Data'!D1751&gt;0),'Test Sample Data'!D1751,$B$1),"")</f>
        <v/>
      </c>
      <c r="E1752" s="17" t="str">
        <f>IF(SUM('Test Sample Data'!E$3:E$98)&gt;10,IF(AND(ISNUMBER('Test Sample Data'!E1751),'Test Sample Data'!E1751&lt;$B$1,'Test Sample Data'!E1751&gt;0),'Test Sample Data'!E1751,$B$1),"")</f>
        <v/>
      </c>
      <c r="F1752" s="17" t="str">
        <f>IF(SUM('Test Sample Data'!F$3:F$98)&gt;10,IF(AND(ISNUMBER('Test Sample Data'!F1751),'Test Sample Data'!F1751&lt;$B$1,'Test Sample Data'!F1751&gt;0),'Test Sample Data'!F1751,$B$1),"")</f>
        <v/>
      </c>
      <c r="G1752" s="17" t="str">
        <f>IF(SUM('Test Sample Data'!G$3:G$98)&gt;10,IF(AND(ISNUMBER('Test Sample Data'!G1751),'Test Sample Data'!G1751&lt;$B$1,'Test Sample Data'!G1751&gt;0),'Test Sample Data'!G1751,$B$1),"")</f>
        <v/>
      </c>
      <c r="H1752" s="17" t="str">
        <f>IF(SUM('Test Sample Data'!H$3:H$98)&gt;10,IF(AND(ISNUMBER('Test Sample Data'!H1751),'Test Sample Data'!H1751&lt;$B$1,'Test Sample Data'!H1751&gt;0),'Test Sample Data'!H1751,$B$1),"")</f>
        <v/>
      </c>
      <c r="I1752" s="17" t="str">
        <f>IF(SUM('Test Sample Data'!I$3:I$98)&gt;10,IF(AND(ISNUMBER('Test Sample Data'!I1751),'Test Sample Data'!I1751&lt;$B$1,'Test Sample Data'!I1751&gt;0),'Test Sample Data'!I1751,$B$1),"")</f>
        <v/>
      </c>
      <c r="J1752" s="17" t="str">
        <f>IF(SUM('Test Sample Data'!J$3:J$98)&gt;10,IF(AND(ISNUMBER('Test Sample Data'!J1751),'Test Sample Data'!J1751&lt;$B$1,'Test Sample Data'!J1751&gt;0),'Test Sample Data'!J1751,$B$1),"")</f>
        <v/>
      </c>
      <c r="K1752" s="17" t="str">
        <f>IF(SUM('Test Sample Data'!K$3:K$98)&gt;10,IF(AND(ISNUMBER('Test Sample Data'!K1751),'Test Sample Data'!K1751&lt;$B$1,'Test Sample Data'!K1751&gt;0),'Test Sample Data'!K1751,$B$1),"")</f>
        <v/>
      </c>
      <c r="L1752" s="17" t="str">
        <f>IF(SUM('Test Sample Data'!L$3:L$98)&gt;10,IF(AND(ISNUMBER('Test Sample Data'!L1751),'Test Sample Data'!L1751&lt;$B$1,'Test Sample Data'!L1751&gt;0),'Test Sample Data'!L1751,$B$1),"")</f>
        <v/>
      </c>
      <c r="M1752" s="17" t="str">
        <f>IF(SUM('Test Sample Data'!M$3:M$98)&gt;10,IF(AND(ISNUMBER('Test Sample Data'!M1751),'Test Sample Data'!M1751&lt;$B$1,'Test Sample Data'!M1751&gt;0),'Test Sample Data'!M1751,$B$1),"")</f>
        <v/>
      </c>
      <c r="N1752" s="17" t="str">
        <f>'Gene Table'!E1751</f>
        <v>hsa-miR-4770</v>
      </c>
      <c r="O1752" s="17" t="str">
        <f>'Gene Table'!B1751</f>
        <v>I21</v>
      </c>
      <c r="P1752" s="17" t="str">
        <f>IF(SUM('Control Sample Data'!D$3:D$98)&gt;10,IF(AND(ISNUMBER('Control Sample Data'!D1751),'Control Sample Data'!D1751&lt;$B$1,'Control Sample Data'!D1751&gt;0),'Control Sample Data'!D1751,$B$1),"")</f>
        <v/>
      </c>
      <c r="Q1752" s="17" t="str">
        <f>IF(SUM('Control Sample Data'!E$3:E$98)&gt;10,IF(AND(ISNUMBER('Control Sample Data'!E1751),'Control Sample Data'!E1751&lt;$B$1,'Control Sample Data'!E1751&gt;0),'Control Sample Data'!E1751,$B$1),"")</f>
        <v/>
      </c>
      <c r="R1752" s="17" t="str">
        <f>IF(SUM('Control Sample Data'!F$3:F$98)&gt;10,IF(AND(ISNUMBER('Control Sample Data'!F1751),'Control Sample Data'!F1751&lt;$B$1,'Control Sample Data'!F1751&gt;0),'Control Sample Data'!F1751,$B$1),"")</f>
        <v/>
      </c>
      <c r="S1752" s="17" t="str">
        <f>IF(SUM('Control Sample Data'!G$3:G$98)&gt;10,IF(AND(ISNUMBER('Control Sample Data'!G1751),'Control Sample Data'!G1751&lt;$B$1,'Control Sample Data'!G1751&gt;0),'Control Sample Data'!G1751,$B$1),"")</f>
        <v/>
      </c>
      <c r="T1752" s="17" t="str">
        <f>IF(SUM('Control Sample Data'!H$3:H$98)&gt;10,IF(AND(ISNUMBER('Control Sample Data'!H1751),'Control Sample Data'!H1751&lt;$B$1,'Control Sample Data'!H1751&gt;0),'Control Sample Data'!H1751,$B$1),"")</f>
        <v/>
      </c>
      <c r="U1752" s="17" t="str">
        <f>IF(SUM('Control Sample Data'!I$3:I$98)&gt;10,IF(AND(ISNUMBER('Control Sample Data'!I1751),'Control Sample Data'!I1751&lt;$B$1,'Control Sample Data'!I1751&gt;0),'Control Sample Data'!I1751,$B$1),"")</f>
        <v/>
      </c>
      <c r="V1752" s="17" t="str">
        <f>IF(SUM('Control Sample Data'!J$3:J$98)&gt;10,IF(AND(ISNUMBER('Control Sample Data'!J1751),'Control Sample Data'!J1751&lt;$B$1,'Control Sample Data'!J1751&gt;0),'Control Sample Data'!J1751,$B$1),"")</f>
        <v/>
      </c>
      <c r="W1752" s="17" t="str">
        <f>IF(SUM('Control Sample Data'!K$3:K$98)&gt;10,IF(AND(ISNUMBER('Control Sample Data'!K1751),'Control Sample Data'!K1751&lt;$B$1,'Control Sample Data'!K1751&gt;0),'Control Sample Data'!K1751,$B$1),"")</f>
        <v/>
      </c>
      <c r="X1752" s="17" t="str">
        <f>IF(SUM('Control Sample Data'!L$3:L$98)&gt;10,IF(AND(ISNUMBER('Control Sample Data'!L1751),'Control Sample Data'!L1751&lt;$B$1,'Control Sample Data'!L1751&gt;0),'Control Sample Data'!L1751,$B$1),"")</f>
        <v/>
      </c>
      <c r="Y1752" s="17" t="str">
        <f>IF(SUM('Control Sample Data'!M$3:M$98)&gt;10,IF(AND(ISNUMBER('Control Sample Data'!M1751),'Control Sample Data'!M1751&lt;$B$1,'Control Sample Data'!M1751&gt;0),'Control Sample Data'!M1751,$B$1),"")</f>
        <v/>
      </c>
      <c r="AT1752" s="36" t="str">
        <f t="shared" si="1170"/>
        <v/>
      </c>
      <c r="AU1752" s="36" t="str">
        <f t="shared" si="1171"/>
        <v/>
      </c>
      <c r="AV1752" s="36" t="str">
        <f t="shared" si="1172"/>
        <v/>
      </c>
      <c r="AW1752" s="36" t="str">
        <f t="shared" si="1173"/>
        <v/>
      </c>
      <c r="AX1752" s="36" t="str">
        <f t="shared" si="1174"/>
        <v/>
      </c>
      <c r="AY1752" s="36" t="str">
        <f t="shared" si="1175"/>
        <v/>
      </c>
      <c r="AZ1752" s="36" t="str">
        <f t="shared" si="1176"/>
        <v/>
      </c>
      <c r="BA1752" s="36" t="str">
        <f t="shared" si="1177"/>
        <v/>
      </c>
      <c r="BB1752" s="36" t="str">
        <f t="shared" si="1178"/>
        <v/>
      </c>
      <c r="BC1752" s="36" t="str">
        <f t="shared" si="1179"/>
        <v/>
      </c>
      <c r="BD1752" s="36" t="str">
        <f t="shared" si="1180"/>
        <v/>
      </c>
      <c r="BE1752" s="36" t="str">
        <f t="shared" si="1181"/>
        <v/>
      </c>
      <c r="BF1752" s="36" t="str">
        <f t="shared" si="1182"/>
        <v/>
      </c>
      <c r="BG1752" s="36" t="str">
        <f t="shared" si="1183"/>
        <v/>
      </c>
      <c r="BH1752" s="36" t="str">
        <f t="shared" si="1184"/>
        <v/>
      </c>
      <c r="BI1752" s="36" t="str">
        <f t="shared" si="1185"/>
        <v/>
      </c>
      <c r="BJ1752" s="36" t="str">
        <f t="shared" si="1186"/>
        <v/>
      </c>
      <c r="BK1752" s="36" t="str">
        <f t="shared" si="1187"/>
        <v/>
      </c>
      <c r="BL1752" s="36" t="str">
        <f t="shared" si="1188"/>
        <v/>
      </c>
      <c r="BM1752" s="36" t="str">
        <f t="shared" si="1189"/>
        <v/>
      </c>
      <c r="BN1752" s="38" t="e">
        <f t="shared" si="1148"/>
        <v>#DIV/0!</v>
      </c>
      <c r="BO1752" s="38" t="e">
        <f t="shared" si="1149"/>
        <v>#DIV/0!</v>
      </c>
      <c r="BP1752" s="39" t="str">
        <f t="shared" si="1150"/>
        <v/>
      </c>
      <c r="BQ1752" s="39" t="str">
        <f t="shared" si="1151"/>
        <v/>
      </c>
      <c r="BR1752" s="39" t="str">
        <f t="shared" si="1152"/>
        <v/>
      </c>
      <c r="BS1752" s="39" t="str">
        <f t="shared" si="1153"/>
        <v/>
      </c>
      <c r="BT1752" s="39" t="str">
        <f t="shared" si="1154"/>
        <v/>
      </c>
      <c r="BU1752" s="39" t="str">
        <f t="shared" si="1155"/>
        <v/>
      </c>
      <c r="BV1752" s="39" t="str">
        <f t="shared" si="1156"/>
        <v/>
      </c>
      <c r="BW1752" s="39" t="str">
        <f t="shared" si="1157"/>
        <v/>
      </c>
      <c r="BX1752" s="39" t="str">
        <f t="shared" si="1158"/>
        <v/>
      </c>
      <c r="BY1752" s="39" t="str">
        <f t="shared" si="1159"/>
        <v/>
      </c>
      <c r="BZ1752" s="39" t="str">
        <f t="shared" si="1160"/>
        <v/>
      </c>
      <c r="CA1752" s="39" t="str">
        <f t="shared" si="1161"/>
        <v/>
      </c>
      <c r="CB1752" s="39" t="str">
        <f t="shared" si="1162"/>
        <v/>
      </c>
      <c r="CC1752" s="39" t="str">
        <f t="shared" si="1163"/>
        <v/>
      </c>
      <c r="CD1752" s="39" t="str">
        <f t="shared" si="1164"/>
        <v/>
      </c>
      <c r="CE1752" s="39" t="str">
        <f t="shared" si="1165"/>
        <v/>
      </c>
      <c r="CF1752" s="39" t="str">
        <f t="shared" si="1166"/>
        <v/>
      </c>
      <c r="CG1752" s="39" t="str">
        <f t="shared" si="1167"/>
        <v/>
      </c>
      <c r="CH1752" s="39" t="str">
        <f t="shared" si="1168"/>
        <v/>
      </c>
      <c r="CI1752" s="39" t="str">
        <f t="shared" si="1169"/>
        <v/>
      </c>
    </row>
    <row r="1753" spans="1:87">
      <c r="A1753" s="18"/>
      <c r="B1753" s="15" t="str">
        <f>'Gene Table'!E1752</f>
        <v>hsa-miR-5009-5p</v>
      </c>
      <c r="C1753" s="15" t="str">
        <f>'Gene Table'!B1752</f>
        <v>I22</v>
      </c>
      <c r="D1753" s="16" t="str">
        <f>IF(SUM('Test Sample Data'!D$3:D$98)&gt;10,IF(AND(ISNUMBER('Test Sample Data'!D1752),'Test Sample Data'!D1752&lt;$B$1,'Test Sample Data'!D1752&gt;0),'Test Sample Data'!D1752,$B$1),"")</f>
        <v/>
      </c>
      <c r="E1753" s="17" t="str">
        <f>IF(SUM('Test Sample Data'!E$3:E$98)&gt;10,IF(AND(ISNUMBER('Test Sample Data'!E1752),'Test Sample Data'!E1752&lt;$B$1,'Test Sample Data'!E1752&gt;0),'Test Sample Data'!E1752,$B$1),"")</f>
        <v/>
      </c>
      <c r="F1753" s="17" t="str">
        <f>IF(SUM('Test Sample Data'!F$3:F$98)&gt;10,IF(AND(ISNUMBER('Test Sample Data'!F1752),'Test Sample Data'!F1752&lt;$B$1,'Test Sample Data'!F1752&gt;0),'Test Sample Data'!F1752,$B$1),"")</f>
        <v/>
      </c>
      <c r="G1753" s="17" t="str">
        <f>IF(SUM('Test Sample Data'!G$3:G$98)&gt;10,IF(AND(ISNUMBER('Test Sample Data'!G1752),'Test Sample Data'!G1752&lt;$B$1,'Test Sample Data'!G1752&gt;0),'Test Sample Data'!G1752,$B$1),"")</f>
        <v/>
      </c>
      <c r="H1753" s="17" t="str">
        <f>IF(SUM('Test Sample Data'!H$3:H$98)&gt;10,IF(AND(ISNUMBER('Test Sample Data'!H1752),'Test Sample Data'!H1752&lt;$B$1,'Test Sample Data'!H1752&gt;0),'Test Sample Data'!H1752,$B$1),"")</f>
        <v/>
      </c>
      <c r="I1753" s="17" t="str">
        <f>IF(SUM('Test Sample Data'!I$3:I$98)&gt;10,IF(AND(ISNUMBER('Test Sample Data'!I1752),'Test Sample Data'!I1752&lt;$B$1,'Test Sample Data'!I1752&gt;0),'Test Sample Data'!I1752,$B$1),"")</f>
        <v/>
      </c>
      <c r="J1753" s="17" t="str">
        <f>IF(SUM('Test Sample Data'!J$3:J$98)&gt;10,IF(AND(ISNUMBER('Test Sample Data'!J1752),'Test Sample Data'!J1752&lt;$B$1,'Test Sample Data'!J1752&gt;0),'Test Sample Data'!J1752,$B$1),"")</f>
        <v/>
      </c>
      <c r="K1753" s="17" t="str">
        <f>IF(SUM('Test Sample Data'!K$3:K$98)&gt;10,IF(AND(ISNUMBER('Test Sample Data'!K1752),'Test Sample Data'!K1752&lt;$B$1,'Test Sample Data'!K1752&gt;0),'Test Sample Data'!K1752,$B$1),"")</f>
        <v/>
      </c>
      <c r="L1753" s="17" t="str">
        <f>IF(SUM('Test Sample Data'!L$3:L$98)&gt;10,IF(AND(ISNUMBER('Test Sample Data'!L1752),'Test Sample Data'!L1752&lt;$B$1,'Test Sample Data'!L1752&gt;0),'Test Sample Data'!L1752,$B$1),"")</f>
        <v/>
      </c>
      <c r="M1753" s="17" t="str">
        <f>IF(SUM('Test Sample Data'!M$3:M$98)&gt;10,IF(AND(ISNUMBER('Test Sample Data'!M1752),'Test Sample Data'!M1752&lt;$B$1,'Test Sample Data'!M1752&gt;0),'Test Sample Data'!M1752,$B$1),"")</f>
        <v/>
      </c>
      <c r="N1753" s="17" t="str">
        <f>'Gene Table'!E1752</f>
        <v>hsa-miR-5009-5p</v>
      </c>
      <c r="O1753" s="17" t="str">
        <f>'Gene Table'!B1752</f>
        <v>I22</v>
      </c>
      <c r="P1753" s="17" t="str">
        <f>IF(SUM('Control Sample Data'!D$3:D$98)&gt;10,IF(AND(ISNUMBER('Control Sample Data'!D1752),'Control Sample Data'!D1752&lt;$B$1,'Control Sample Data'!D1752&gt;0),'Control Sample Data'!D1752,$B$1),"")</f>
        <v/>
      </c>
      <c r="Q1753" s="17" t="str">
        <f>IF(SUM('Control Sample Data'!E$3:E$98)&gt;10,IF(AND(ISNUMBER('Control Sample Data'!E1752),'Control Sample Data'!E1752&lt;$B$1,'Control Sample Data'!E1752&gt;0),'Control Sample Data'!E1752,$B$1),"")</f>
        <v/>
      </c>
      <c r="R1753" s="17" t="str">
        <f>IF(SUM('Control Sample Data'!F$3:F$98)&gt;10,IF(AND(ISNUMBER('Control Sample Data'!F1752),'Control Sample Data'!F1752&lt;$B$1,'Control Sample Data'!F1752&gt;0),'Control Sample Data'!F1752,$B$1),"")</f>
        <v/>
      </c>
      <c r="S1753" s="17" t="str">
        <f>IF(SUM('Control Sample Data'!G$3:G$98)&gt;10,IF(AND(ISNUMBER('Control Sample Data'!G1752),'Control Sample Data'!G1752&lt;$B$1,'Control Sample Data'!G1752&gt;0),'Control Sample Data'!G1752,$B$1),"")</f>
        <v/>
      </c>
      <c r="T1753" s="17" t="str">
        <f>IF(SUM('Control Sample Data'!H$3:H$98)&gt;10,IF(AND(ISNUMBER('Control Sample Data'!H1752),'Control Sample Data'!H1752&lt;$B$1,'Control Sample Data'!H1752&gt;0),'Control Sample Data'!H1752,$B$1),"")</f>
        <v/>
      </c>
      <c r="U1753" s="17" t="str">
        <f>IF(SUM('Control Sample Data'!I$3:I$98)&gt;10,IF(AND(ISNUMBER('Control Sample Data'!I1752),'Control Sample Data'!I1752&lt;$B$1,'Control Sample Data'!I1752&gt;0),'Control Sample Data'!I1752,$B$1),"")</f>
        <v/>
      </c>
      <c r="V1753" s="17" t="str">
        <f>IF(SUM('Control Sample Data'!J$3:J$98)&gt;10,IF(AND(ISNUMBER('Control Sample Data'!J1752),'Control Sample Data'!J1752&lt;$B$1,'Control Sample Data'!J1752&gt;0),'Control Sample Data'!J1752,$B$1),"")</f>
        <v/>
      </c>
      <c r="W1753" s="17" t="str">
        <f>IF(SUM('Control Sample Data'!K$3:K$98)&gt;10,IF(AND(ISNUMBER('Control Sample Data'!K1752),'Control Sample Data'!K1752&lt;$B$1,'Control Sample Data'!K1752&gt;0),'Control Sample Data'!K1752,$B$1),"")</f>
        <v/>
      </c>
      <c r="X1753" s="17" t="str">
        <f>IF(SUM('Control Sample Data'!L$3:L$98)&gt;10,IF(AND(ISNUMBER('Control Sample Data'!L1752),'Control Sample Data'!L1752&lt;$B$1,'Control Sample Data'!L1752&gt;0),'Control Sample Data'!L1752,$B$1),"")</f>
        <v/>
      </c>
      <c r="Y1753" s="17" t="str">
        <f>IF(SUM('Control Sample Data'!M$3:M$98)&gt;10,IF(AND(ISNUMBER('Control Sample Data'!M1752),'Control Sample Data'!M1752&lt;$B$1,'Control Sample Data'!M1752&gt;0),'Control Sample Data'!M1752,$B$1),"")</f>
        <v/>
      </c>
      <c r="AT1753" s="36" t="str">
        <f t="shared" si="1170"/>
        <v/>
      </c>
      <c r="AU1753" s="36" t="str">
        <f t="shared" si="1171"/>
        <v/>
      </c>
      <c r="AV1753" s="36" t="str">
        <f t="shared" si="1172"/>
        <v/>
      </c>
      <c r="AW1753" s="36" t="str">
        <f t="shared" si="1173"/>
        <v/>
      </c>
      <c r="AX1753" s="36" t="str">
        <f t="shared" si="1174"/>
        <v/>
      </c>
      <c r="AY1753" s="36" t="str">
        <f t="shared" si="1175"/>
        <v/>
      </c>
      <c r="AZ1753" s="36" t="str">
        <f t="shared" si="1176"/>
        <v/>
      </c>
      <c r="BA1753" s="36" t="str">
        <f t="shared" si="1177"/>
        <v/>
      </c>
      <c r="BB1753" s="36" t="str">
        <f t="shared" si="1178"/>
        <v/>
      </c>
      <c r="BC1753" s="36" t="str">
        <f t="shared" si="1179"/>
        <v/>
      </c>
      <c r="BD1753" s="36" t="str">
        <f t="shared" si="1180"/>
        <v/>
      </c>
      <c r="BE1753" s="36" t="str">
        <f t="shared" si="1181"/>
        <v/>
      </c>
      <c r="BF1753" s="36" t="str">
        <f t="shared" si="1182"/>
        <v/>
      </c>
      <c r="BG1753" s="36" t="str">
        <f t="shared" si="1183"/>
        <v/>
      </c>
      <c r="BH1753" s="36" t="str">
        <f t="shared" si="1184"/>
        <v/>
      </c>
      <c r="BI1753" s="36" t="str">
        <f t="shared" si="1185"/>
        <v/>
      </c>
      <c r="BJ1753" s="36" t="str">
        <f t="shared" si="1186"/>
        <v/>
      </c>
      <c r="BK1753" s="36" t="str">
        <f t="shared" si="1187"/>
        <v/>
      </c>
      <c r="BL1753" s="36" t="str">
        <f t="shared" si="1188"/>
        <v/>
      </c>
      <c r="BM1753" s="36" t="str">
        <f t="shared" si="1189"/>
        <v/>
      </c>
      <c r="BN1753" s="38" t="e">
        <f t="shared" si="1148"/>
        <v>#DIV/0!</v>
      </c>
      <c r="BO1753" s="38" t="e">
        <f t="shared" si="1149"/>
        <v>#DIV/0!</v>
      </c>
      <c r="BP1753" s="39" t="str">
        <f t="shared" si="1150"/>
        <v/>
      </c>
      <c r="BQ1753" s="39" t="str">
        <f t="shared" si="1151"/>
        <v/>
      </c>
      <c r="BR1753" s="39" t="str">
        <f t="shared" si="1152"/>
        <v/>
      </c>
      <c r="BS1753" s="39" t="str">
        <f t="shared" si="1153"/>
        <v/>
      </c>
      <c r="BT1753" s="39" t="str">
        <f t="shared" si="1154"/>
        <v/>
      </c>
      <c r="BU1753" s="39" t="str">
        <f t="shared" si="1155"/>
        <v/>
      </c>
      <c r="BV1753" s="39" t="str">
        <f t="shared" si="1156"/>
        <v/>
      </c>
      <c r="BW1753" s="39" t="str">
        <f t="shared" si="1157"/>
        <v/>
      </c>
      <c r="BX1753" s="39" t="str">
        <f t="shared" si="1158"/>
        <v/>
      </c>
      <c r="BY1753" s="39" t="str">
        <f t="shared" si="1159"/>
        <v/>
      </c>
      <c r="BZ1753" s="39" t="str">
        <f t="shared" si="1160"/>
        <v/>
      </c>
      <c r="CA1753" s="39" t="str">
        <f t="shared" si="1161"/>
        <v/>
      </c>
      <c r="CB1753" s="39" t="str">
        <f t="shared" si="1162"/>
        <v/>
      </c>
      <c r="CC1753" s="39" t="str">
        <f t="shared" si="1163"/>
        <v/>
      </c>
      <c r="CD1753" s="39" t="str">
        <f t="shared" si="1164"/>
        <v/>
      </c>
      <c r="CE1753" s="39" t="str">
        <f t="shared" si="1165"/>
        <v/>
      </c>
      <c r="CF1753" s="39" t="str">
        <f t="shared" si="1166"/>
        <v/>
      </c>
      <c r="CG1753" s="39" t="str">
        <f t="shared" si="1167"/>
        <v/>
      </c>
      <c r="CH1753" s="39" t="str">
        <f t="shared" si="1168"/>
        <v/>
      </c>
      <c r="CI1753" s="39" t="str">
        <f t="shared" si="1169"/>
        <v/>
      </c>
    </row>
    <row r="1754" spans="1:87">
      <c r="A1754" s="18"/>
      <c r="B1754" s="15" t="str">
        <f>'Gene Table'!E1753</f>
        <v>hsa-miR-4771</v>
      </c>
      <c r="C1754" s="15" t="str">
        <f>'Gene Table'!B1753</f>
        <v>I23</v>
      </c>
      <c r="D1754" s="16" t="str">
        <f>IF(SUM('Test Sample Data'!D$3:D$98)&gt;10,IF(AND(ISNUMBER('Test Sample Data'!D1753),'Test Sample Data'!D1753&lt;$B$1,'Test Sample Data'!D1753&gt;0),'Test Sample Data'!D1753,$B$1),"")</f>
        <v/>
      </c>
      <c r="E1754" s="17" t="str">
        <f>IF(SUM('Test Sample Data'!E$3:E$98)&gt;10,IF(AND(ISNUMBER('Test Sample Data'!E1753),'Test Sample Data'!E1753&lt;$B$1,'Test Sample Data'!E1753&gt;0),'Test Sample Data'!E1753,$B$1),"")</f>
        <v/>
      </c>
      <c r="F1754" s="17" t="str">
        <f>IF(SUM('Test Sample Data'!F$3:F$98)&gt;10,IF(AND(ISNUMBER('Test Sample Data'!F1753),'Test Sample Data'!F1753&lt;$B$1,'Test Sample Data'!F1753&gt;0),'Test Sample Data'!F1753,$B$1),"")</f>
        <v/>
      </c>
      <c r="G1754" s="17" t="str">
        <f>IF(SUM('Test Sample Data'!G$3:G$98)&gt;10,IF(AND(ISNUMBER('Test Sample Data'!G1753),'Test Sample Data'!G1753&lt;$B$1,'Test Sample Data'!G1753&gt;0),'Test Sample Data'!G1753,$B$1),"")</f>
        <v/>
      </c>
      <c r="H1754" s="17" t="str">
        <f>IF(SUM('Test Sample Data'!H$3:H$98)&gt;10,IF(AND(ISNUMBER('Test Sample Data'!H1753),'Test Sample Data'!H1753&lt;$B$1,'Test Sample Data'!H1753&gt;0),'Test Sample Data'!H1753,$B$1),"")</f>
        <v/>
      </c>
      <c r="I1754" s="17" t="str">
        <f>IF(SUM('Test Sample Data'!I$3:I$98)&gt;10,IF(AND(ISNUMBER('Test Sample Data'!I1753),'Test Sample Data'!I1753&lt;$B$1,'Test Sample Data'!I1753&gt;0),'Test Sample Data'!I1753,$B$1),"")</f>
        <v/>
      </c>
      <c r="J1754" s="17" t="str">
        <f>IF(SUM('Test Sample Data'!J$3:J$98)&gt;10,IF(AND(ISNUMBER('Test Sample Data'!J1753),'Test Sample Data'!J1753&lt;$B$1,'Test Sample Data'!J1753&gt;0),'Test Sample Data'!J1753,$B$1),"")</f>
        <v/>
      </c>
      <c r="K1754" s="17" t="str">
        <f>IF(SUM('Test Sample Data'!K$3:K$98)&gt;10,IF(AND(ISNUMBER('Test Sample Data'!K1753),'Test Sample Data'!K1753&lt;$B$1,'Test Sample Data'!K1753&gt;0),'Test Sample Data'!K1753,$B$1),"")</f>
        <v/>
      </c>
      <c r="L1754" s="17" t="str">
        <f>IF(SUM('Test Sample Data'!L$3:L$98)&gt;10,IF(AND(ISNUMBER('Test Sample Data'!L1753),'Test Sample Data'!L1753&lt;$B$1,'Test Sample Data'!L1753&gt;0),'Test Sample Data'!L1753,$B$1),"")</f>
        <v/>
      </c>
      <c r="M1754" s="17" t="str">
        <f>IF(SUM('Test Sample Data'!M$3:M$98)&gt;10,IF(AND(ISNUMBER('Test Sample Data'!M1753),'Test Sample Data'!M1753&lt;$B$1,'Test Sample Data'!M1753&gt;0),'Test Sample Data'!M1753,$B$1),"")</f>
        <v/>
      </c>
      <c r="N1754" s="17" t="str">
        <f>'Gene Table'!E1753</f>
        <v>hsa-miR-4771</v>
      </c>
      <c r="O1754" s="17" t="str">
        <f>'Gene Table'!B1753</f>
        <v>I23</v>
      </c>
      <c r="P1754" s="17" t="str">
        <f>IF(SUM('Control Sample Data'!D$3:D$98)&gt;10,IF(AND(ISNUMBER('Control Sample Data'!D1753),'Control Sample Data'!D1753&lt;$B$1,'Control Sample Data'!D1753&gt;0),'Control Sample Data'!D1753,$B$1),"")</f>
        <v/>
      </c>
      <c r="Q1754" s="17" t="str">
        <f>IF(SUM('Control Sample Data'!E$3:E$98)&gt;10,IF(AND(ISNUMBER('Control Sample Data'!E1753),'Control Sample Data'!E1753&lt;$B$1,'Control Sample Data'!E1753&gt;0),'Control Sample Data'!E1753,$B$1),"")</f>
        <v/>
      </c>
      <c r="R1754" s="17" t="str">
        <f>IF(SUM('Control Sample Data'!F$3:F$98)&gt;10,IF(AND(ISNUMBER('Control Sample Data'!F1753),'Control Sample Data'!F1753&lt;$B$1,'Control Sample Data'!F1753&gt;0),'Control Sample Data'!F1753,$B$1),"")</f>
        <v/>
      </c>
      <c r="S1754" s="17" t="str">
        <f>IF(SUM('Control Sample Data'!G$3:G$98)&gt;10,IF(AND(ISNUMBER('Control Sample Data'!G1753),'Control Sample Data'!G1753&lt;$B$1,'Control Sample Data'!G1753&gt;0),'Control Sample Data'!G1753,$B$1),"")</f>
        <v/>
      </c>
      <c r="T1754" s="17" t="str">
        <f>IF(SUM('Control Sample Data'!H$3:H$98)&gt;10,IF(AND(ISNUMBER('Control Sample Data'!H1753),'Control Sample Data'!H1753&lt;$B$1,'Control Sample Data'!H1753&gt;0),'Control Sample Data'!H1753,$B$1),"")</f>
        <v/>
      </c>
      <c r="U1754" s="17" t="str">
        <f>IF(SUM('Control Sample Data'!I$3:I$98)&gt;10,IF(AND(ISNUMBER('Control Sample Data'!I1753),'Control Sample Data'!I1753&lt;$B$1,'Control Sample Data'!I1753&gt;0),'Control Sample Data'!I1753,$B$1),"")</f>
        <v/>
      </c>
      <c r="V1754" s="17" t="str">
        <f>IF(SUM('Control Sample Data'!J$3:J$98)&gt;10,IF(AND(ISNUMBER('Control Sample Data'!J1753),'Control Sample Data'!J1753&lt;$B$1,'Control Sample Data'!J1753&gt;0),'Control Sample Data'!J1753,$B$1),"")</f>
        <v/>
      </c>
      <c r="W1754" s="17" t="str">
        <f>IF(SUM('Control Sample Data'!K$3:K$98)&gt;10,IF(AND(ISNUMBER('Control Sample Data'!K1753),'Control Sample Data'!K1753&lt;$B$1,'Control Sample Data'!K1753&gt;0),'Control Sample Data'!K1753,$B$1),"")</f>
        <v/>
      </c>
      <c r="X1754" s="17" t="str">
        <f>IF(SUM('Control Sample Data'!L$3:L$98)&gt;10,IF(AND(ISNUMBER('Control Sample Data'!L1753),'Control Sample Data'!L1753&lt;$B$1,'Control Sample Data'!L1753&gt;0),'Control Sample Data'!L1753,$B$1),"")</f>
        <v/>
      </c>
      <c r="Y1754" s="17" t="str">
        <f>IF(SUM('Control Sample Data'!M$3:M$98)&gt;10,IF(AND(ISNUMBER('Control Sample Data'!M1753),'Control Sample Data'!M1753&lt;$B$1,'Control Sample Data'!M1753&gt;0),'Control Sample Data'!M1753,$B$1),"")</f>
        <v/>
      </c>
      <c r="AT1754" s="36" t="str">
        <f t="shared" si="1170"/>
        <v/>
      </c>
      <c r="AU1754" s="36" t="str">
        <f t="shared" si="1171"/>
        <v/>
      </c>
      <c r="AV1754" s="36" t="str">
        <f t="shared" si="1172"/>
        <v/>
      </c>
      <c r="AW1754" s="36" t="str">
        <f t="shared" si="1173"/>
        <v/>
      </c>
      <c r="AX1754" s="36" t="str">
        <f t="shared" si="1174"/>
        <v/>
      </c>
      <c r="AY1754" s="36" t="str">
        <f t="shared" si="1175"/>
        <v/>
      </c>
      <c r="AZ1754" s="36" t="str">
        <f t="shared" si="1176"/>
        <v/>
      </c>
      <c r="BA1754" s="36" t="str">
        <f t="shared" si="1177"/>
        <v/>
      </c>
      <c r="BB1754" s="36" t="str">
        <f t="shared" si="1178"/>
        <v/>
      </c>
      <c r="BC1754" s="36" t="str">
        <f t="shared" si="1179"/>
        <v/>
      </c>
      <c r="BD1754" s="36" t="str">
        <f t="shared" si="1180"/>
        <v/>
      </c>
      <c r="BE1754" s="36" t="str">
        <f t="shared" si="1181"/>
        <v/>
      </c>
      <c r="BF1754" s="36" t="str">
        <f t="shared" si="1182"/>
        <v/>
      </c>
      <c r="BG1754" s="36" t="str">
        <f t="shared" si="1183"/>
        <v/>
      </c>
      <c r="BH1754" s="36" t="str">
        <f t="shared" si="1184"/>
        <v/>
      </c>
      <c r="BI1754" s="36" t="str">
        <f t="shared" si="1185"/>
        <v/>
      </c>
      <c r="BJ1754" s="36" t="str">
        <f t="shared" si="1186"/>
        <v/>
      </c>
      <c r="BK1754" s="36" t="str">
        <f t="shared" si="1187"/>
        <v/>
      </c>
      <c r="BL1754" s="36" t="str">
        <f t="shared" si="1188"/>
        <v/>
      </c>
      <c r="BM1754" s="36" t="str">
        <f t="shared" si="1189"/>
        <v/>
      </c>
      <c r="BN1754" s="38" t="e">
        <f t="shared" si="1148"/>
        <v>#DIV/0!</v>
      </c>
      <c r="BO1754" s="38" t="e">
        <f t="shared" si="1149"/>
        <v>#DIV/0!</v>
      </c>
      <c r="BP1754" s="39" t="str">
        <f t="shared" si="1150"/>
        <v/>
      </c>
      <c r="BQ1754" s="39" t="str">
        <f t="shared" si="1151"/>
        <v/>
      </c>
      <c r="BR1754" s="39" t="str">
        <f t="shared" si="1152"/>
        <v/>
      </c>
      <c r="BS1754" s="39" t="str">
        <f t="shared" si="1153"/>
        <v/>
      </c>
      <c r="BT1754" s="39" t="str">
        <f t="shared" si="1154"/>
        <v/>
      </c>
      <c r="BU1754" s="39" t="str">
        <f t="shared" si="1155"/>
        <v/>
      </c>
      <c r="BV1754" s="39" t="str">
        <f t="shared" si="1156"/>
        <v/>
      </c>
      <c r="BW1754" s="39" t="str">
        <f t="shared" si="1157"/>
        <v/>
      </c>
      <c r="BX1754" s="39" t="str">
        <f t="shared" si="1158"/>
        <v/>
      </c>
      <c r="BY1754" s="39" t="str">
        <f t="shared" si="1159"/>
        <v/>
      </c>
      <c r="BZ1754" s="39" t="str">
        <f t="shared" si="1160"/>
        <v/>
      </c>
      <c r="CA1754" s="39" t="str">
        <f t="shared" si="1161"/>
        <v/>
      </c>
      <c r="CB1754" s="39" t="str">
        <f t="shared" si="1162"/>
        <v/>
      </c>
      <c r="CC1754" s="39" t="str">
        <f t="shared" si="1163"/>
        <v/>
      </c>
      <c r="CD1754" s="39" t="str">
        <f t="shared" si="1164"/>
        <v/>
      </c>
      <c r="CE1754" s="39" t="str">
        <f t="shared" si="1165"/>
        <v/>
      </c>
      <c r="CF1754" s="39" t="str">
        <f t="shared" si="1166"/>
        <v/>
      </c>
      <c r="CG1754" s="39" t="str">
        <f t="shared" si="1167"/>
        <v/>
      </c>
      <c r="CH1754" s="39" t="str">
        <f t="shared" si="1168"/>
        <v/>
      </c>
      <c r="CI1754" s="39" t="str">
        <f t="shared" si="1169"/>
        <v/>
      </c>
    </row>
    <row r="1755" spans="1:87">
      <c r="A1755" s="18"/>
      <c r="B1755" s="15" t="str">
        <f>'Gene Table'!E1754</f>
        <v>hsa-miR-5009-3p</v>
      </c>
      <c r="C1755" s="15" t="str">
        <f>'Gene Table'!B1754</f>
        <v>I24</v>
      </c>
      <c r="D1755" s="16" t="str">
        <f>IF(SUM('Test Sample Data'!D$3:D$98)&gt;10,IF(AND(ISNUMBER('Test Sample Data'!D1754),'Test Sample Data'!D1754&lt;$B$1,'Test Sample Data'!D1754&gt;0),'Test Sample Data'!D1754,$B$1),"")</f>
        <v/>
      </c>
      <c r="E1755" s="17" t="str">
        <f>IF(SUM('Test Sample Data'!E$3:E$98)&gt;10,IF(AND(ISNUMBER('Test Sample Data'!E1754),'Test Sample Data'!E1754&lt;$B$1,'Test Sample Data'!E1754&gt;0),'Test Sample Data'!E1754,$B$1),"")</f>
        <v/>
      </c>
      <c r="F1755" s="17" t="str">
        <f>IF(SUM('Test Sample Data'!F$3:F$98)&gt;10,IF(AND(ISNUMBER('Test Sample Data'!F1754),'Test Sample Data'!F1754&lt;$B$1,'Test Sample Data'!F1754&gt;0),'Test Sample Data'!F1754,$B$1),"")</f>
        <v/>
      </c>
      <c r="G1755" s="17" t="str">
        <f>IF(SUM('Test Sample Data'!G$3:G$98)&gt;10,IF(AND(ISNUMBER('Test Sample Data'!G1754),'Test Sample Data'!G1754&lt;$B$1,'Test Sample Data'!G1754&gt;0),'Test Sample Data'!G1754,$B$1),"")</f>
        <v/>
      </c>
      <c r="H1755" s="17" t="str">
        <f>IF(SUM('Test Sample Data'!H$3:H$98)&gt;10,IF(AND(ISNUMBER('Test Sample Data'!H1754),'Test Sample Data'!H1754&lt;$B$1,'Test Sample Data'!H1754&gt;0),'Test Sample Data'!H1754,$B$1),"")</f>
        <v/>
      </c>
      <c r="I1755" s="17" t="str">
        <f>IF(SUM('Test Sample Data'!I$3:I$98)&gt;10,IF(AND(ISNUMBER('Test Sample Data'!I1754),'Test Sample Data'!I1754&lt;$B$1,'Test Sample Data'!I1754&gt;0),'Test Sample Data'!I1754,$B$1),"")</f>
        <v/>
      </c>
      <c r="J1755" s="17" t="str">
        <f>IF(SUM('Test Sample Data'!J$3:J$98)&gt;10,IF(AND(ISNUMBER('Test Sample Data'!J1754),'Test Sample Data'!J1754&lt;$B$1,'Test Sample Data'!J1754&gt;0),'Test Sample Data'!J1754,$B$1),"")</f>
        <v/>
      </c>
      <c r="K1755" s="17" t="str">
        <f>IF(SUM('Test Sample Data'!K$3:K$98)&gt;10,IF(AND(ISNUMBER('Test Sample Data'!K1754),'Test Sample Data'!K1754&lt;$B$1,'Test Sample Data'!K1754&gt;0),'Test Sample Data'!K1754,$B$1),"")</f>
        <v/>
      </c>
      <c r="L1755" s="17" t="str">
        <f>IF(SUM('Test Sample Data'!L$3:L$98)&gt;10,IF(AND(ISNUMBER('Test Sample Data'!L1754),'Test Sample Data'!L1754&lt;$B$1,'Test Sample Data'!L1754&gt;0),'Test Sample Data'!L1754,$B$1),"")</f>
        <v/>
      </c>
      <c r="M1755" s="17" t="str">
        <f>IF(SUM('Test Sample Data'!M$3:M$98)&gt;10,IF(AND(ISNUMBER('Test Sample Data'!M1754),'Test Sample Data'!M1754&lt;$B$1,'Test Sample Data'!M1754&gt;0),'Test Sample Data'!M1754,$B$1),"")</f>
        <v/>
      </c>
      <c r="N1755" s="17" t="str">
        <f>'Gene Table'!E1754</f>
        <v>hsa-miR-5009-3p</v>
      </c>
      <c r="O1755" s="17" t="str">
        <f>'Gene Table'!B1754</f>
        <v>I24</v>
      </c>
      <c r="P1755" s="17" t="str">
        <f>IF(SUM('Control Sample Data'!D$3:D$98)&gt;10,IF(AND(ISNUMBER('Control Sample Data'!D1754),'Control Sample Data'!D1754&lt;$B$1,'Control Sample Data'!D1754&gt;0),'Control Sample Data'!D1754,$B$1),"")</f>
        <v/>
      </c>
      <c r="Q1755" s="17" t="str">
        <f>IF(SUM('Control Sample Data'!E$3:E$98)&gt;10,IF(AND(ISNUMBER('Control Sample Data'!E1754),'Control Sample Data'!E1754&lt;$B$1,'Control Sample Data'!E1754&gt;0),'Control Sample Data'!E1754,$B$1),"")</f>
        <v/>
      </c>
      <c r="R1755" s="17" t="str">
        <f>IF(SUM('Control Sample Data'!F$3:F$98)&gt;10,IF(AND(ISNUMBER('Control Sample Data'!F1754),'Control Sample Data'!F1754&lt;$B$1,'Control Sample Data'!F1754&gt;0),'Control Sample Data'!F1754,$B$1),"")</f>
        <v/>
      </c>
      <c r="S1755" s="17" t="str">
        <f>IF(SUM('Control Sample Data'!G$3:G$98)&gt;10,IF(AND(ISNUMBER('Control Sample Data'!G1754),'Control Sample Data'!G1754&lt;$B$1,'Control Sample Data'!G1754&gt;0),'Control Sample Data'!G1754,$B$1),"")</f>
        <v/>
      </c>
      <c r="T1755" s="17" t="str">
        <f>IF(SUM('Control Sample Data'!H$3:H$98)&gt;10,IF(AND(ISNUMBER('Control Sample Data'!H1754),'Control Sample Data'!H1754&lt;$B$1,'Control Sample Data'!H1754&gt;0),'Control Sample Data'!H1754,$B$1),"")</f>
        <v/>
      </c>
      <c r="U1755" s="17" t="str">
        <f>IF(SUM('Control Sample Data'!I$3:I$98)&gt;10,IF(AND(ISNUMBER('Control Sample Data'!I1754),'Control Sample Data'!I1754&lt;$B$1,'Control Sample Data'!I1754&gt;0),'Control Sample Data'!I1754,$B$1),"")</f>
        <v/>
      </c>
      <c r="V1755" s="17" t="str">
        <f>IF(SUM('Control Sample Data'!J$3:J$98)&gt;10,IF(AND(ISNUMBER('Control Sample Data'!J1754),'Control Sample Data'!J1754&lt;$B$1,'Control Sample Data'!J1754&gt;0),'Control Sample Data'!J1754,$B$1),"")</f>
        <v/>
      </c>
      <c r="W1755" s="17" t="str">
        <f>IF(SUM('Control Sample Data'!K$3:K$98)&gt;10,IF(AND(ISNUMBER('Control Sample Data'!K1754),'Control Sample Data'!K1754&lt;$B$1,'Control Sample Data'!K1754&gt;0),'Control Sample Data'!K1754,$B$1),"")</f>
        <v/>
      </c>
      <c r="X1755" s="17" t="str">
        <f>IF(SUM('Control Sample Data'!L$3:L$98)&gt;10,IF(AND(ISNUMBER('Control Sample Data'!L1754),'Control Sample Data'!L1754&lt;$B$1,'Control Sample Data'!L1754&gt;0),'Control Sample Data'!L1754,$B$1),"")</f>
        <v/>
      </c>
      <c r="Y1755" s="17" t="str">
        <f>IF(SUM('Control Sample Data'!M$3:M$98)&gt;10,IF(AND(ISNUMBER('Control Sample Data'!M1754),'Control Sample Data'!M1754&lt;$B$1,'Control Sample Data'!M1754&gt;0),'Control Sample Data'!M1754,$B$1),"")</f>
        <v/>
      </c>
      <c r="AT1755" s="36" t="str">
        <f t="shared" si="1170"/>
        <v/>
      </c>
      <c r="AU1755" s="36" t="str">
        <f t="shared" si="1171"/>
        <v/>
      </c>
      <c r="AV1755" s="36" t="str">
        <f t="shared" si="1172"/>
        <v/>
      </c>
      <c r="AW1755" s="36" t="str">
        <f t="shared" si="1173"/>
        <v/>
      </c>
      <c r="AX1755" s="36" t="str">
        <f t="shared" si="1174"/>
        <v/>
      </c>
      <c r="AY1755" s="36" t="str">
        <f t="shared" si="1175"/>
        <v/>
      </c>
      <c r="AZ1755" s="36" t="str">
        <f t="shared" si="1176"/>
        <v/>
      </c>
      <c r="BA1755" s="36" t="str">
        <f t="shared" si="1177"/>
        <v/>
      </c>
      <c r="BB1755" s="36" t="str">
        <f t="shared" si="1178"/>
        <v/>
      </c>
      <c r="BC1755" s="36" t="str">
        <f t="shared" si="1179"/>
        <v/>
      </c>
      <c r="BD1755" s="36" t="str">
        <f t="shared" si="1180"/>
        <v/>
      </c>
      <c r="BE1755" s="36" t="str">
        <f t="shared" si="1181"/>
        <v/>
      </c>
      <c r="BF1755" s="36" t="str">
        <f t="shared" si="1182"/>
        <v/>
      </c>
      <c r="BG1755" s="36" t="str">
        <f t="shared" si="1183"/>
        <v/>
      </c>
      <c r="BH1755" s="36" t="str">
        <f t="shared" si="1184"/>
        <v/>
      </c>
      <c r="BI1755" s="36" t="str">
        <f t="shared" si="1185"/>
        <v/>
      </c>
      <c r="BJ1755" s="36" t="str">
        <f t="shared" si="1186"/>
        <v/>
      </c>
      <c r="BK1755" s="36" t="str">
        <f t="shared" si="1187"/>
        <v/>
      </c>
      <c r="BL1755" s="36" t="str">
        <f t="shared" si="1188"/>
        <v/>
      </c>
      <c r="BM1755" s="36" t="str">
        <f t="shared" si="1189"/>
        <v/>
      </c>
      <c r="BN1755" s="38" t="e">
        <f t="shared" si="1148"/>
        <v>#DIV/0!</v>
      </c>
      <c r="BO1755" s="38" t="e">
        <f t="shared" si="1149"/>
        <v>#DIV/0!</v>
      </c>
      <c r="BP1755" s="39" t="str">
        <f t="shared" si="1150"/>
        <v/>
      </c>
      <c r="BQ1755" s="39" t="str">
        <f t="shared" si="1151"/>
        <v/>
      </c>
      <c r="BR1755" s="39" t="str">
        <f t="shared" si="1152"/>
        <v/>
      </c>
      <c r="BS1755" s="39" t="str">
        <f t="shared" si="1153"/>
        <v/>
      </c>
      <c r="BT1755" s="39" t="str">
        <f t="shared" si="1154"/>
        <v/>
      </c>
      <c r="BU1755" s="39" t="str">
        <f t="shared" si="1155"/>
        <v/>
      </c>
      <c r="BV1755" s="39" t="str">
        <f t="shared" si="1156"/>
        <v/>
      </c>
      <c r="BW1755" s="39" t="str">
        <f t="shared" si="1157"/>
        <v/>
      </c>
      <c r="BX1755" s="39" t="str">
        <f t="shared" si="1158"/>
        <v/>
      </c>
      <c r="BY1755" s="39" t="str">
        <f t="shared" si="1159"/>
        <v/>
      </c>
      <c r="BZ1755" s="39" t="str">
        <f t="shared" si="1160"/>
        <v/>
      </c>
      <c r="CA1755" s="39" t="str">
        <f t="shared" si="1161"/>
        <v/>
      </c>
      <c r="CB1755" s="39" t="str">
        <f t="shared" si="1162"/>
        <v/>
      </c>
      <c r="CC1755" s="39" t="str">
        <f t="shared" si="1163"/>
        <v/>
      </c>
      <c r="CD1755" s="39" t="str">
        <f t="shared" si="1164"/>
        <v/>
      </c>
      <c r="CE1755" s="39" t="str">
        <f t="shared" si="1165"/>
        <v/>
      </c>
      <c r="CF1755" s="39" t="str">
        <f t="shared" si="1166"/>
        <v/>
      </c>
      <c r="CG1755" s="39" t="str">
        <f t="shared" si="1167"/>
        <v/>
      </c>
      <c r="CH1755" s="39" t="str">
        <f t="shared" si="1168"/>
        <v/>
      </c>
      <c r="CI1755" s="39" t="str">
        <f t="shared" si="1169"/>
        <v/>
      </c>
    </row>
    <row r="1756" spans="1:87">
      <c r="A1756" s="18"/>
      <c r="B1756" s="15" t="str">
        <f>'Gene Table'!E1755</f>
        <v>hsa-miR-5681b</v>
      </c>
      <c r="C1756" s="15" t="str">
        <f>'Gene Table'!B1755</f>
        <v>J01</v>
      </c>
      <c r="D1756" s="16" t="str">
        <f>IF(SUM('Test Sample Data'!D$3:D$98)&gt;10,IF(AND(ISNUMBER('Test Sample Data'!D1755),'Test Sample Data'!D1755&lt;$B$1,'Test Sample Data'!D1755&gt;0),'Test Sample Data'!D1755,$B$1),"")</f>
        <v/>
      </c>
      <c r="E1756" s="17" t="str">
        <f>IF(SUM('Test Sample Data'!E$3:E$98)&gt;10,IF(AND(ISNUMBER('Test Sample Data'!E1755),'Test Sample Data'!E1755&lt;$B$1,'Test Sample Data'!E1755&gt;0),'Test Sample Data'!E1755,$B$1),"")</f>
        <v/>
      </c>
      <c r="F1756" s="17" t="str">
        <f>IF(SUM('Test Sample Data'!F$3:F$98)&gt;10,IF(AND(ISNUMBER('Test Sample Data'!F1755),'Test Sample Data'!F1755&lt;$B$1,'Test Sample Data'!F1755&gt;0),'Test Sample Data'!F1755,$B$1),"")</f>
        <v/>
      </c>
      <c r="G1756" s="17" t="str">
        <f>IF(SUM('Test Sample Data'!G$3:G$98)&gt;10,IF(AND(ISNUMBER('Test Sample Data'!G1755),'Test Sample Data'!G1755&lt;$B$1,'Test Sample Data'!G1755&gt;0),'Test Sample Data'!G1755,$B$1),"")</f>
        <v/>
      </c>
      <c r="H1756" s="17" t="str">
        <f>IF(SUM('Test Sample Data'!H$3:H$98)&gt;10,IF(AND(ISNUMBER('Test Sample Data'!H1755),'Test Sample Data'!H1755&lt;$B$1,'Test Sample Data'!H1755&gt;0),'Test Sample Data'!H1755,$B$1),"")</f>
        <v/>
      </c>
      <c r="I1756" s="17" t="str">
        <f>IF(SUM('Test Sample Data'!I$3:I$98)&gt;10,IF(AND(ISNUMBER('Test Sample Data'!I1755),'Test Sample Data'!I1755&lt;$B$1,'Test Sample Data'!I1755&gt;0),'Test Sample Data'!I1755,$B$1),"")</f>
        <v/>
      </c>
      <c r="J1756" s="17" t="str">
        <f>IF(SUM('Test Sample Data'!J$3:J$98)&gt;10,IF(AND(ISNUMBER('Test Sample Data'!J1755),'Test Sample Data'!J1755&lt;$B$1,'Test Sample Data'!J1755&gt;0),'Test Sample Data'!J1755,$B$1),"")</f>
        <v/>
      </c>
      <c r="K1756" s="17" t="str">
        <f>IF(SUM('Test Sample Data'!K$3:K$98)&gt;10,IF(AND(ISNUMBER('Test Sample Data'!K1755),'Test Sample Data'!K1755&lt;$B$1,'Test Sample Data'!K1755&gt;0),'Test Sample Data'!K1755,$B$1),"")</f>
        <v/>
      </c>
      <c r="L1756" s="17" t="str">
        <f>IF(SUM('Test Sample Data'!L$3:L$98)&gt;10,IF(AND(ISNUMBER('Test Sample Data'!L1755),'Test Sample Data'!L1755&lt;$B$1,'Test Sample Data'!L1755&gt;0),'Test Sample Data'!L1755,$B$1),"")</f>
        <v/>
      </c>
      <c r="M1756" s="17" t="str">
        <f>IF(SUM('Test Sample Data'!M$3:M$98)&gt;10,IF(AND(ISNUMBER('Test Sample Data'!M1755),'Test Sample Data'!M1755&lt;$B$1,'Test Sample Data'!M1755&gt;0),'Test Sample Data'!M1755,$B$1),"")</f>
        <v/>
      </c>
      <c r="N1756" s="17" t="str">
        <f>'Gene Table'!E1755</f>
        <v>hsa-miR-5681b</v>
      </c>
      <c r="O1756" s="17" t="str">
        <f>'Gene Table'!B1755</f>
        <v>J01</v>
      </c>
      <c r="P1756" s="17" t="str">
        <f>IF(SUM('Control Sample Data'!D$3:D$98)&gt;10,IF(AND(ISNUMBER('Control Sample Data'!D1755),'Control Sample Data'!D1755&lt;$B$1,'Control Sample Data'!D1755&gt;0),'Control Sample Data'!D1755,$B$1),"")</f>
        <v/>
      </c>
      <c r="Q1756" s="17" t="str">
        <f>IF(SUM('Control Sample Data'!E$3:E$98)&gt;10,IF(AND(ISNUMBER('Control Sample Data'!E1755),'Control Sample Data'!E1755&lt;$B$1,'Control Sample Data'!E1755&gt;0),'Control Sample Data'!E1755,$B$1),"")</f>
        <v/>
      </c>
      <c r="R1756" s="17" t="str">
        <f>IF(SUM('Control Sample Data'!F$3:F$98)&gt;10,IF(AND(ISNUMBER('Control Sample Data'!F1755),'Control Sample Data'!F1755&lt;$B$1,'Control Sample Data'!F1755&gt;0),'Control Sample Data'!F1755,$B$1),"")</f>
        <v/>
      </c>
      <c r="S1756" s="17" t="str">
        <f>IF(SUM('Control Sample Data'!G$3:G$98)&gt;10,IF(AND(ISNUMBER('Control Sample Data'!G1755),'Control Sample Data'!G1755&lt;$B$1,'Control Sample Data'!G1755&gt;0),'Control Sample Data'!G1755,$B$1),"")</f>
        <v/>
      </c>
      <c r="T1756" s="17" t="str">
        <f>IF(SUM('Control Sample Data'!H$3:H$98)&gt;10,IF(AND(ISNUMBER('Control Sample Data'!H1755),'Control Sample Data'!H1755&lt;$B$1,'Control Sample Data'!H1755&gt;0),'Control Sample Data'!H1755,$B$1),"")</f>
        <v/>
      </c>
      <c r="U1756" s="17" t="str">
        <f>IF(SUM('Control Sample Data'!I$3:I$98)&gt;10,IF(AND(ISNUMBER('Control Sample Data'!I1755),'Control Sample Data'!I1755&lt;$B$1,'Control Sample Data'!I1755&gt;0),'Control Sample Data'!I1755,$B$1),"")</f>
        <v/>
      </c>
      <c r="V1756" s="17" t="str">
        <f>IF(SUM('Control Sample Data'!J$3:J$98)&gt;10,IF(AND(ISNUMBER('Control Sample Data'!J1755),'Control Sample Data'!J1755&lt;$B$1,'Control Sample Data'!J1755&gt;0),'Control Sample Data'!J1755,$B$1),"")</f>
        <v/>
      </c>
      <c r="W1756" s="17" t="str">
        <f>IF(SUM('Control Sample Data'!K$3:K$98)&gt;10,IF(AND(ISNUMBER('Control Sample Data'!K1755),'Control Sample Data'!K1755&lt;$B$1,'Control Sample Data'!K1755&gt;0),'Control Sample Data'!K1755,$B$1),"")</f>
        <v/>
      </c>
      <c r="X1756" s="17" t="str">
        <f>IF(SUM('Control Sample Data'!L$3:L$98)&gt;10,IF(AND(ISNUMBER('Control Sample Data'!L1755),'Control Sample Data'!L1755&lt;$B$1,'Control Sample Data'!L1755&gt;0),'Control Sample Data'!L1755,$B$1),"")</f>
        <v/>
      </c>
      <c r="Y1756" s="17" t="str">
        <f>IF(SUM('Control Sample Data'!M$3:M$98)&gt;10,IF(AND(ISNUMBER('Control Sample Data'!M1755),'Control Sample Data'!M1755&lt;$B$1,'Control Sample Data'!M1755&gt;0),'Control Sample Data'!M1755,$B$1),"")</f>
        <v/>
      </c>
      <c r="AT1756" s="36" t="str">
        <f t="shared" si="1170"/>
        <v/>
      </c>
      <c r="AU1756" s="36" t="str">
        <f t="shared" si="1171"/>
        <v/>
      </c>
      <c r="AV1756" s="36" t="str">
        <f t="shared" si="1172"/>
        <v/>
      </c>
      <c r="AW1756" s="36" t="str">
        <f t="shared" si="1173"/>
        <v/>
      </c>
      <c r="AX1756" s="36" t="str">
        <f t="shared" si="1174"/>
        <v/>
      </c>
      <c r="AY1756" s="36" t="str">
        <f t="shared" si="1175"/>
        <v/>
      </c>
      <c r="AZ1756" s="36" t="str">
        <f t="shared" si="1176"/>
        <v/>
      </c>
      <c r="BA1756" s="36" t="str">
        <f t="shared" si="1177"/>
        <v/>
      </c>
      <c r="BB1756" s="36" t="str">
        <f t="shared" si="1178"/>
        <v/>
      </c>
      <c r="BC1756" s="36" t="str">
        <f t="shared" si="1179"/>
        <v/>
      </c>
      <c r="BD1756" s="36" t="str">
        <f t="shared" si="1180"/>
        <v/>
      </c>
      <c r="BE1756" s="36" t="str">
        <f t="shared" si="1181"/>
        <v/>
      </c>
      <c r="BF1756" s="36" t="str">
        <f t="shared" si="1182"/>
        <v/>
      </c>
      <c r="BG1756" s="36" t="str">
        <f t="shared" si="1183"/>
        <v/>
      </c>
      <c r="BH1756" s="36" t="str">
        <f t="shared" si="1184"/>
        <v/>
      </c>
      <c r="BI1756" s="36" t="str">
        <f t="shared" si="1185"/>
        <v/>
      </c>
      <c r="BJ1756" s="36" t="str">
        <f t="shared" si="1186"/>
        <v/>
      </c>
      <c r="BK1756" s="36" t="str">
        <f t="shared" si="1187"/>
        <v/>
      </c>
      <c r="BL1756" s="36" t="str">
        <f t="shared" si="1188"/>
        <v/>
      </c>
      <c r="BM1756" s="36" t="str">
        <f t="shared" si="1189"/>
        <v/>
      </c>
      <c r="BN1756" s="38" t="e">
        <f t="shared" si="1148"/>
        <v>#DIV/0!</v>
      </c>
      <c r="BO1756" s="38" t="e">
        <f t="shared" si="1149"/>
        <v>#DIV/0!</v>
      </c>
      <c r="BP1756" s="39" t="str">
        <f t="shared" si="1150"/>
        <v/>
      </c>
      <c r="BQ1756" s="39" t="str">
        <f t="shared" si="1151"/>
        <v/>
      </c>
      <c r="BR1756" s="39" t="str">
        <f t="shared" si="1152"/>
        <v/>
      </c>
      <c r="BS1756" s="39" t="str">
        <f t="shared" si="1153"/>
        <v/>
      </c>
      <c r="BT1756" s="39" t="str">
        <f t="shared" si="1154"/>
        <v/>
      </c>
      <c r="BU1756" s="39" t="str">
        <f t="shared" si="1155"/>
        <v/>
      </c>
      <c r="BV1756" s="39" t="str">
        <f t="shared" si="1156"/>
        <v/>
      </c>
      <c r="BW1756" s="39" t="str">
        <f t="shared" si="1157"/>
        <v/>
      </c>
      <c r="BX1756" s="39" t="str">
        <f t="shared" si="1158"/>
        <v/>
      </c>
      <c r="BY1756" s="39" t="str">
        <f t="shared" si="1159"/>
        <v/>
      </c>
      <c r="BZ1756" s="39" t="str">
        <f t="shared" si="1160"/>
        <v/>
      </c>
      <c r="CA1756" s="39" t="str">
        <f t="shared" si="1161"/>
        <v/>
      </c>
      <c r="CB1756" s="39" t="str">
        <f t="shared" si="1162"/>
        <v/>
      </c>
      <c r="CC1756" s="39" t="str">
        <f t="shared" si="1163"/>
        <v/>
      </c>
      <c r="CD1756" s="39" t="str">
        <f t="shared" si="1164"/>
        <v/>
      </c>
      <c r="CE1756" s="39" t="str">
        <f t="shared" si="1165"/>
        <v/>
      </c>
      <c r="CF1756" s="39" t="str">
        <f t="shared" si="1166"/>
        <v/>
      </c>
      <c r="CG1756" s="39" t="str">
        <f t="shared" si="1167"/>
        <v/>
      </c>
      <c r="CH1756" s="39" t="str">
        <f t="shared" si="1168"/>
        <v/>
      </c>
      <c r="CI1756" s="39" t="str">
        <f t="shared" si="1169"/>
        <v/>
      </c>
    </row>
    <row r="1757" spans="1:87">
      <c r="A1757" s="18"/>
      <c r="B1757" s="15">
        <f>'Gene Table'!E1756</f>
        <v>0</v>
      </c>
      <c r="C1757" s="15" t="str">
        <f>'Gene Table'!B1756</f>
        <v>J02</v>
      </c>
      <c r="D1757" s="16" t="str">
        <f>IF(SUM('Test Sample Data'!D$3:D$98)&gt;10,IF(AND(ISNUMBER('Test Sample Data'!D1756),'Test Sample Data'!D1756&lt;$B$1,'Test Sample Data'!D1756&gt;0),'Test Sample Data'!D1756,$B$1),"")</f>
        <v/>
      </c>
      <c r="E1757" s="17" t="str">
        <f>IF(SUM('Test Sample Data'!E$3:E$98)&gt;10,IF(AND(ISNUMBER('Test Sample Data'!E1756),'Test Sample Data'!E1756&lt;$B$1,'Test Sample Data'!E1756&gt;0),'Test Sample Data'!E1756,$B$1),"")</f>
        <v/>
      </c>
      <c r="F1757" s="17" t="str">
        <f>IF(SUM('Test Sample Data'!F$3:F$98)&gt;10,IF(AND(ISNUMBER('Test Sample Data'!F1756),'Test Sample Data'!F1756&lt;$B$1,'Test Sample Data'!F1756&gt;0),'Test Sample Data'!F1756,$B$1),"")</f>
        <v/>
      </c>
      <c r="G1757" s="17" t="str">
        <f>IF(SUM('Test Sample Data'!G$3:G$98)&gt;10,IF(AND(ISNUMBER('Test Sample Data'!G1756),'Test Sample Data'!G1756&lt;$B$1,'Test Sample Data'!G1756&gt;0),'Test Sample Data'!G1756,$B$1),"")</f>
        <v/>
      </c>
      <c r="H1757" s="17" t="str">
        <f>IF(SUM('Test Sample Data'!H$3:H$98)&gt;10,IF(AND(ISNUMBER('Test Sample Data'!H1756),'Test Sample Data'!H1756&lt;$B$1,'Test Sample Data'!H1756&gt;0),'Test Sample Data'!H1756,$B$1),"")</f>
        <v/>
      </c>
      <c r="I1757" s="17" t="str">
        <f>IF(SUM('Test Sample Data'!I$3:I$98)&gt;10,IF(AND(ISNUMBER('Test Sample Data'!I1756),'Test Sample Data'!I1756&lt;$B$1,'Test Sample Data'!I1756&gt;0),'Test Sample Data'!I1756,$B$1),"")</f>
        <v/>
      </c>
      <c r="J1757" s="17" t="str">
        <f>IF(SUM('Test Sample Data'!J$3:J$98)&gt;10,IF(AND(ISNUMBER('Test Sample Data'!J1756),'Test Sample Data'!J1756&lt;$B$1,'Test Sample Data'!J1756&gt;0),'Test Sample Data'!J1756,$B$1),"")</f>
        <v/>
      </c>
      <c r="K1757" s="17" t="str">
        <f>IF(SUM('Test Sample Data'!K$3:K$98)&gt;10,IF(AND(ISNUMBER('Test Sample Data'!K1756),'Test Sample Data'!K1756&lt;$B$1,'Test Sample Data'!K1756&gt;0),'Test Sample Data'!K1756,$B$1),"")</f>
        <v/>
      </c>
      <c r="L1757" s="17" t="str">
        <f>IF(SUM('Test Sample Data'!L$3:L$98)&gt;10,IF(AND(ISNUMBER('Test Sample Data'!L1756),'Test Sample Data'!L1756&lt;$B$1,'Test Sample Data'!L1756&gt;0),'Test Sample Data'!L1756,$B$1),"")</f>
        <v/>
      </c>
      <c r="M1757" s="17" t="str">
        <f>IF(SUM('Test Sample Data'!M$3:M$98)&gt;10,IF(AND(ISNUMBER('Test Sample Data'!M1756),'Test Sample Data'!M1756&lt;$B$1,'Test Sample Data'!M1756&gt;0),'Test Sample Data'!M1756,$B$1),"")</f>
        <v/>
      </c>
      <c r="N1757" s="17">
        <f>'Gene Table'!E1756</f>
        <v>0</v>
      </c>
      <c r="O1757" s="17" t="str">
        <f>'Gene Table'!B1756</f>
        <v>J02</v>
      </c>
      <c r="P1757" s="17" t="str">
        <f>IF(SUM('Control Sample Data'!D$3:D$98)&gt;10,IF(AND(ISNUMBER('Control Sample Data'!D1756),'Control Sample Data'!D1756&lt;$B$1,'Control Sample Data'!D1756&gt;0),'Control Sample Data'!D1756,$B$1),"")</f>
        <v/>
      </c>
      <c r="Q1757" s="17" t="str">
        <f>IF(SUM('Control Sample Data'!E$3:E$98)&gt;10,IF(AND(ISNUMBER('Control Sample Data'!E1756),'Control Sample Data'!E1756&lt;$B$1,'Control Sample Data'!E1756&gt;0),'Control Sample Data'!E1756,$B$1),"")</f>
        <v/>
      </c>
      <c r="R1757" s="17" t="str">
        <f>IF(SUM('Control Sample Data'!F$3:F$98)&gt;10,IF(AND(ISNUMBER('Control Sample Data'!F1756),'Control Sample Data'!F1756&lt;$B$1,'Control Sample Data'!F1756&gt;0),'Control Sample Data'!F1756,$B$1),"")</f>
        <v/>
      </c>
      <c r="S1757" s="17" t="str">
        <f>IF(SUM('Control Sample Data'!G$3:G$98)&gt;10,IF(AND(ISNUMBER('Control Sample Data'!G1756),'Control Sample Data'!G1756&lt;$B$1,'Control Sample Data'!G1756&gt;0),'Control Sample Data'!G1756,$B$1),"")</f>
        <v/>
      </c>
      <c r="T1757" s="17" t="str">
        <f>IF(SUM('Control Sample Data'!H$3:H$98)&gt;10,IF(AND(ISNUMBER('Control Sample Data'!H1756),'Control Sample Data'!H1756&lt;$B$1,'Control Sample Data'!H1756&gt;0),'Control Sample Data'!H1756,$B$1),"")</f>
        <v/>
      </c>
      <c r="U1757" s="17" t="str">
        <f>IF(SUM('Control Sample Data'!I$3:I$98)&gt;10,IF(AND(ISNUMBER('Control Sample Data'!I1756),'Control Sample Data'!I1756&lt;$B$1,'Control Sample Data'!I1756&gt;0),'Control Sample Data'!I1756,$B$1),"")</f>
        <v/>
      </c>
      <c r="V1757" s="17" t="str">
        <f>IF(SUM('Control Sample Data'!J$3:J$98)&gt;10,IF(AND(ISNUMBER('Control Sample Data'!J1756),'Control Sample Data'!J1756&lt;$B$1,'Control Sample Data'!J1756&gt;0),'Control Sample Data'!J1756,$B$1),"")</f>
        <v/>
      </c>
      <c r="W1757" s="17" t="str">
        <f>IF(SUM('Control Sample Data'!K$3:K$98)&gt;10,IF(AND(ISNUMBER('Control Sample Data'!K1756),'Control Sample Data'!K1756&lt;$B$1,'Control Sample Data'!K1756&gt;0),'Control Sample Data'!K1756,$B$1),"")</f>
        <v/>
      </c>
      <c r="X1757" s="17" t="str">
        <f>IF(SUM('Control Sample Data'!L$3:L$98)&gt;10,IF(AND(ISNUMBER('Control Sample Data'!L1756),'Control Sample Data'!L1756&lt;$B$1,'Control Sample Data'!L1756&gt;0),'Control Sample Data'!L1756,$B$1),"")</f>
        <v/>
      </c>
      <c r="Y1757" s="17" t="str">
        <f>IF(SUM('Control Sample Data'!M$3:M$98)&gt;10,IF(AND(ISNUMBER('Control Sample Data'!M1756),'Control Sample Data'!M1756&lt;$B$1,'Control Sample Data'!M1756&gt;0),'Control Sample Data'!M1756,$B$1),"")</f>
        <v/>
      </c>
      <c r="AT1757" s="36" t="str">
        <f t="shared" si="1170"/>
        <v/>
      </c>
      <c r="AU1757" s="36" t="str">
        <f t="shared" si="1171"/>
        <v/>
      </c>
      <c r="AV1757" s="36" t="str">
        <f t="shared" si="1172"/>
        <v/>
      </c>
      <c r="AW1757" s="36" t="str">
        <f t="shared" si="1173"/>
        <v/>
      </c>
      <c r="AX1757" s="36" t="str">
        <f t="shared" si="1174"/>
        <v/>
      </c>
      <c r="AY1757" s="36" t="str">
        <f t="shared" si="1175"/>
        <v/>
      </c>
      <c r="AZ1757" s="36" t="str">
        <f t="shared" si="1176"/>
        <v/>
      </c>
      <c r="BA1757" s="36" t="str">
        <f t="shared" si="1177"/>
        <v/>
      </c>
      <c r="BB1757" s="36" t="str">
        <f t="shared" si="1178"/>
        <v/>
      </c>
      <c r="BC1757" s="36" t="str">
        <f t="shared" si="1179"/>
        <v/>
      </c>
      <c r="BD1757" s="36" t="str">
        <f t="shared" si="1180"/>
        <v/>
      </c>
      <c r="BE1757" s="36" t="str">
        <f t="shared" si="1181"/>
        <v/>
      </c>
      <c r="BF1757" s="36" t="str">
        <f t="shared" si="1182"/>
        <v/>
      </c>
      <c r="BG1757" s="36" t="str">
        <f t="shared" si="1183"/>
        <v/>
      </c>
      <c r="BH1757" s="36" t="str">
        <f t="shared" si="1184"/>
        <v/>
      </c>
      <c r="BI1757" s="36" t="str">
        <f t="shared" si="1185"/>
        <v/>
      </c>
      <c r="BJ1757" s="36" t="str">
        <f t="shared" si="1186"/>
        <v/>
      </c>
      <c r="BK1757" s="36" t="str">
        <f t="shared" si="1187"/>
        <v/>
      </c>
      <c r="BL1757" s="36" t="str">
        <f t="shared" si="1188"/>
        <v/>
      </c>
      <c r="BM1757" s="36" t="str">
        <f t="shared" si="1189"/>
        <v/>
      </c>
      <c r="BN1757" s="38" t="e">
        <f t="shared" si="1148"/>
        <v>#DIV/0!</v>
      </c>
      <c r="BO1757" s="38" t="e">
        <f t="shared" si="1149"/>
        <v>#DIV/0!</v>
      </c>
      <c r="BP1757" s="39" t="str">
        <f t="shared" si="1150"/>
        <v/>
      </c>
      <c r="BQ1757" s="39" t="str">
        <f t="shared" si="1151"/>
        <v/>
      </c>
      <c r="BR1757" s="39" t="str">
        <f t="shared" si="1152"/>
        <v/>
      </c>
      <c r="BS1757" s="39" t="str">
        <f t="shared" si="1153"/>
        <v/>
      </c>
      <c r="BT1757" s="39" t="str">
        <f t="shared" si="1154"/>
        <v/>
      </c>
      <c r="BU1757" s="39" t="str">
        <f t="shared" si="1155"/>
        <v/>
      </c>
      <c r="BV1757" s="39" t="str">
        <f t="shared" si="1156"/>
        <v/>
      </c>
      <c r="BW1757" s="39" t="str">
        <f t="shared" si="1157"/>
        <v/>
      </c>
      <c r="BX1757" s="39" t="str">
        <f t="shared" si="1158"/>
        <v/>
      </c>
      <c r="BY1757" s="39" t="str">
        <f t="shared" si="1159"/>
        <v/>
      </c>
      <c r="BZ1757" s="39" t="str">
        <f t="shared" si="1160"/>
        <v/>
      </c>
      <c r="CA1757" s="39" t="str">
        <f t="shared" si="1161"/>
        <v/>
      </c>
      <c r="CB1757" s="39" t="str">
        <f t="shared" si="1162"/>
        <v/>
      </c>
      <c r="CC1757" s="39" t="str">
        <f t="shared" si="1163"/>
        <v/>
      </c>
      <c r="CD1757" s="39" t="str">
        <f t="shared" si="1164"/>
        <v/>
      </c>
      <c r="CE1757" s="39" t="str">
        <f t="shared" si="1165"/>
        <v/>
      </c>
      <c r="CF1757" s="39" t="str">
        <f t="shared" si="1166"/>
        <v/>
      </c>
      <c r="CG1757" s="39" t="str">
        <f t="shared" si="1167"/>
        <v/>
      </c>
      <c r="CH1757" s="39" t="str">
        <f t="shared" si="1168"/>
        <v/>
      </c>
      <c r="CI1757" s="39" t="str">
        <f t="shared" si="1169"/>
        <v/>
      </c>
    </row>
    <row r="1758" spans="1:87">
      <c r="A1758" s="18"/>
      <c r="B1758" s="15" t="str">
        <f>'Gene Table'!E1757</f>
        <v>hsa-miR-5689</v>
      </c>
      <c r="C1758" s="15" t="str">
        <f>'Gene Table'!B1757</f>
        <v>J03</v>
      </c>
      <c r="D1758" s="16" t="str">
        <f>IF(SUM('Test Sample Data'!D$3:D$98)&gt;10,IF(AND(ISNUMBER('Test Sample Data'!D1757),'Test Sample Data'!D1757&lt;$B$1,'Test Sample Data'!D1757&gt;0),'Test Sample Data'!D1757,$B$1),"")</f>
        <v/>
      </c>
      <c r="E1758" s="17" t="str">
        <f>IF(SUM('Test Sample Data'!E$3:E$98)&gt;10,IF(AND(ISNUMBER('Test Sample Data'!E1757),'Test Sample Data'!E1757&lt;$B$1,'Test Sample Data'!E1757&gt;0),'Test Sample Data'!E1757,$B$1),"")</f>
        <v/>
      </c>
      <c r="F1758" s="17" t="str">
        <f>IF(SUM('Test Sample Data'!F$3:F$98)&gt;10,IF(AND(ISNUMBER('Test Sample Data'!F1757),'Test Sample Data'!F1757&lt;$B$1,'Test Sample Data'!F1757&gt;0),'Test Sample Data'!F1757,$B$1),"")</f>
        <v/>
      </c>
      <c r="G1758" s="17" t="str">
        <f>IF(SUM('Test Sample Data'!G$3:G$98)&gt;10,IF(AND(ISNUMBER('Test Sample Data'!G1757),'Test Sample Data'!G1757&lt;$B$1,'Test Sample Data'!G1757&gt;0),'Test Sample Data'!G1757,$B$1),"")</f>
        <v/>
      </c>
      <c r="H1758" s="17" t="str">
        <f>IF(SUM('Test Sample Data'!H$3:H$98)&gt;10,IF(AND(ISNUMBER('Test Sample Data'!H1757),'Test Sample Data'!H1757&lt;$B$1,'Test Sample Data'!H1757&gt;0),'Test Sample Data'!H1757,$B$1),"")</f>
        <v/>
      </c>
      <c r="I1758" s="17" t="str">
        <f>IF(SUM('Test Sample Data'!I$3:I$98)&gt;10,IF(AND(ISNUMBER('Test Sample Data'!I1757),'Test Sample Data'!I1757&lt;$B$1,'Test Sample Data'!I1757&gt;0),'Test Sample Data'!I1757,$B$1),"")</f>
        <v/>
      </c>
      <c r="J1758" s="17" t="str">
        <f>IF(SUM('Test Sample Data'!J$3:J$98)&gt;10,IF(AND(ISNUMBER('Test Sample Data'!J1757),'Test Sample Data'!J1757&lt;$B$1,'Test Sample Data'!J1757&gt;0),'Test Sample Data'!J1757,$B$1),"")</f>
        <v/>
      </c>
      <c r="K1758" s="17" t="str">
        <f>IF(SUM('Test Sample Data'!K$3:K$98)&gt;10,IF(AND(ISNUMBER('Test Sample Data'!K1757),'Test Sample Data'!K1757&lt;$B$1,'Test Sample Data'!K1757&gt;0),'Test Sample Data'!K1757,$B$1),"")</f>
        <v/>
      </c>
      <c r="L1758" s="17" t="str">
        <f>IF(SUM('Test Sample Data'!L$3:L$98)&gt;10,IF(AND(ISNUMBER('Test Sample Data'!L1757),'Test Sample Data'!L1757&lt;$B$1,'Test Sample Data'!L1757&gt;0),'Test Sample Data'!L1757,$B$1),"")</f>
        <v/>
      </c>
      <c r="M1758" s="17" t="str">
        <f>IF(SUM('Test Sample Data'!M$3:M$98)&gt;10,IF(AND(ISNUMBER('Test Sample Data'!M1757),'Test Sample Data'!M1757&lt;$B$1,'Test Sample Data'!M1757&gt;0),'Test Sample Data'!M1757,$B$1),"")</f>
        <v/>
      </c>
      <c r="N1758" s="17" t="str">
        <f>'Gene Table'!E1757</f>
        <v>hsa-miR-5689</v>
      </c>
      <c r="O1758" s="17" t="str">
        <f>'Gene Table'!B1757</f>
        <v>J03</v>
      </c>
      <c r="P1758" s="17" t="str">
        <f>IF(SUM('Control Sample Data'!D$3:D$98)&gt;10,IF(AND(ISNUMBER('Control Sample Data'!D1757),'Control Sample Data'!D1757&lt;$B$1,'Control Sample Data'!D1757&gt;0),'Control Sample Data'!D1757,$B$1),"")</f>
        <v/>
      </c>
      <c r="Q1758" s="17" t="str">
        <f>IF(SUM('Control Sample Data'!E$3:E$98)&gt;10,IF(AND(ISNUMBER('Control Sample Data'!E1757),'Control Sample Data'!E1757&lt;$B$1,'Control Sample Data'!E1757&gt;0),'Control Sample Data'!E1757,$B$1),"")</f>
        <v/>
      </c>
      <c r="R1758" s="17" t="str">
        <f>IF(SUM('Control Sample Data'!F$3:F$98)&gt;10,IF(AND(ISNUMBER('Control Sample Data'!F1757),'Control Sample Data'!F1757&lt;$B$1,'Control Sample Data'!F1757&gt;0),'Control Sample Data'!F1757,$B$1),"")</f>
        <v/>
      </c>
      <c r="S1758" s="17" t="str">
        <f>IF(SUM('Control Sample Data'!G$3:G$98)&gt;10,IF(AND(ISNUMBER('Control Sample Data'!G1757),'Control Sample Data'!G1757&lt;$B$1,'Control Sample Data'!G1757&gt;0),'Control Sample Data'!G1757,$B$1),"")</f>
        <v/>
      </c>
      <c r="T1758" s="17" t="str">
        <f>IF(SUM('Control Sample Data'!H$3:H$98)&gt;10,IF(AND(ISNUMBER('Control Sample Data'!H1757),'Control Sample Data'!H1757&lt;$B$1,'Control Sample Data'!H1757&gt;0),'Control Sample Data'!H1757,$B$1),"")</f>
        <v/>
      </c>
      <c r="U1758" s="17" t="str">
        <f>IF(SUM('Control Sample Data'!I$3:I$98)&gt;10,IF(AND(ISNUMBER('Control Sample Data'!I1757),'Control Sample Data'!I1757&lt;$B$1,'Control Sample Data'!I1757&gt;0),'Control Sample Data'!I1757,$B$1),"")</f>
        <v/>
      </c>
      <c r="V1758" s="17" t="str">
        <f>IF(SUM('Control Sample Data'!J$3:J$98)&gt;10,IF(AND(ISNUMBER('Control Sample Data'!J1757),'Control Sample Data'!J1757&lt;$B$1,'Control Sample Data'!J1757&gt;0),'Control Sample Data'!J1757,$B$1),"")</f>
        <v/>
      </c>
      <c r="W1758" s="17" t="str">
        <f>IF(SUM('Control Sample Data'!K$3:K$98)&gt;10,IF(AND(ISNUMBER('Control Sample Data'!K1757),'Control Sample Data'!K1757&lt;$B$1,'Control Sample Data'!K1757&gt;0),'Control Sample Data'!K1757,$B$1),"")</f>
        <v/>
      </c>
      <c r="X1758" s="17" t="str">
        <f>IF(SUM('Control Sample Data'!L$3:L$98)&gt;10,IF(AND(ISNUMBER('Control Sample Data'!L1757),'Control Sample Data'!L1757&lt;$B$1,'Control Sample Data'!L1757&gt;0),'Control Sample Data'!L1757,$B$1),"")</f>
        <v/>
      </c>
      <c r="Y1758" s="17" t="str">
        <f>IF(SUM('Control Sample Data'!M$3:M$98)&gt;10,IF(AND(ISNUMBER('Control Sample Data'!M1757),'Control Sample Data'!M1757&lt;$B$1,'Control Sample Data'!M1757&gt;0),'Control Sample Data'!M1757,$B$1),"")</f>
        <v/>
      </c>
      <c r="AT1758" s="36" t="str">
        <f t="shared" si="1170"/>
        <v/>
      </c>
      <c r="AU1758" s="36" t="str">
        <f t="shared" si="1171"/>
        <v/>
      </c>
      <c r="AV1758" s="36" t="str">
        <f t="shared" si="1172"/>
        <v/>
      </c>
      <c r="AW1758" s="36" t="str">
        <f t="shared" si="1173"/>
        <v/>
      </c>
      <c r="AX1758" s="36" t="str">
        <f t="shared" si="1174"/>
        <v/>
      </c>
      <c r="AY1758" s="36" t="str">
        <f t="shared" si="1175"/>
        <v/>
      </c>
      <c r="AZ1758" s="36" t="str">
        <f t="shared" si="1176"/>
        <v/>
      </c>
      <c r="BA1758" s="36" t="str">
        <f t="shared" si="1177"/>
        <v/>
      </c>
      <c r="BB1758" s="36" t="str">
        <f t="shared" si="1178"/>
        <v/>
      </c>
      <c r="BC1758" s="36" t="str">
        <f t="shared" si="1179"/>
        <v/>
      </c>
      <c r="BD1758" s="36" t="str">
        <f t="shared" si="1180"/>
        <v/>
      </c>
      <c r="BE1758" s="36" t="str">
        <f t="shared" si="1181"/>
        <v/>
      </c>
      <c r="BF1758" s="36" t="str">
        <f t="shared" si="1182"/>
        <v/>
      </c>
      <c r="BG1758" s="36" t="str">
        <f t="shared" si="1183"/>
        <v/>
      </c>
      <c r="BH1758" s="36" t="str">
        <f t="shared" si="1184"/>
        <v/>
      </c>
      <c r="BI1758" s="36" t="str">
        <f t="shared" si="1185"/>
        <v/>
      </c>
      <c r="BJ1758" s="36" t="str">
        <f t="shared" si="1186"/>
        <v/>
      </c>
      <c r="BK1758" s="36" t="str">
        <f t="shared" si="1187"/>
        <v/>
      </c>
      <c r="BL1758" s="36" t="str">
        <f t="shared" si="1188"/>
        <v/>
      </c>
      <c r="BM1758" s="36" t="str">
        <f t="shared" si="1189"/>
        <v/>
      </c>
      <c r="BN1758" s="38" t="e">
        <f t="shared" si="1148"/>
        <v>#DIV/0!</v>
      </c>
      <c r="BO1758" s="38" t="e">
        <f t="shared" si="1149"/>
        <v>#DIV/0!</v>
      </c>
      <c r="BP1758" s="39" t="str">
        <f t="shared" si="1150"/>
        <v/>
      </c>
      <c r="BQ1758" s="39" t="str">
        <f t="shared" si="1151"/>
        <v/>
      </c>
      <c r="BR1758" s="39" t="str">
        <f t="shared" si="1152"/>
        <v/>
      </c>
      <c r="BS1758" s="39" t="str">
        <f t="shared" si="1153"/>
        <v/>
      </c>
      <c r="BT1758" s="39" t="str">
        <f t="shared" si="1154"/>
        <v/>
      </c>
      <c r="BU1758" s="39" t="str">
        <f t="shared" si="1155"/>
        <v/>
      </c>
      <c r="BV1758" s="39" t="str">
        <f t="shared" si="1156"/>
        <v/>
      </c>
      <c r="BW1758" s="39" t="str">
        <f t="shared" si="1157"/>
        <v/>
      </c>
      <c r="BX1758" s="39" t="str">
        <f t="shared" si="1158"/>
        <v/>
      </c>
      <c r="BY1758" s="39" t="str">
        <f t="shared" si="1159"/>
        <v/>
      </c>
      <c r="BZ1758" s="39" t="str">
        <f t="shared" si="1160"/>
        <v/>
      </c>
      <c r="CA1758" s="39" t="str">
        <f t="shared" si="1161"/>
        <v/>
      </c>
      <c r="CB1758" s="39" t="str">
        <f t="shared" si="1162"/>
        <v/>
      </c>
      <c r="CC1758" s="39" t="str">
        <f t="shared" si="1163"/>
        <v/>
      </c>
      <c r="CD1758" s="39" t="str">
        <f t="shared" si="1164"/>
        <v/>
      </c>
      <c r="CE1758" s="39" t="str">
        <f t="shared" si="1165"/>
        <v/>
      </c>
      <c r="CF1758" s="39" t="str">
        <f t="shared" si="1166"/>
        <v/>
      </c>
      <c r="CG1758" s="39" t="str">
        <f t="shared" si="1167"/>
        <v/>
      </c>
      <c r="CH1758" s="39" t="str">
        <f t="shared" si="1168"/>
        <v/>
      </c>
      <c r="CI1758" s="39" t="str">
        <f t="shared" si="1169"/>
        <v/>
      </c>
    </row>
    <row r="1759" spans="1:87">
      <c r="A1759" s="18"/>
      <c r="B1759" s="15">
        <f>'Gene Table'!E1758</f>
        <v>0</v>
      </c>
      <c r="C1759" s="15" t="str">
        <f>'Gene Table'!B1758</f>
        <v>J04</v>
      </c>
      <c r="D1759" s="16" t="str">
        <f>IF(SUM('Test Sample Data'!D$3:D$98)&gt;10,IF(AND(ISNUMBER('Test Sample Data'!D1758),'Test Sample Data'!D1758&lt;$B$1,'Test Sample Data'!D1758&gt;0),'Test Sample Data'!D1758,$B$1),"")</f>
        <v/>
      </c>
      <c r="E1759" s="17" t="str">
        <f>IF(SUM('Test Sample Data'!E$3:E$98)&gt;10,IF(AND(ISNUMBER('Test Sample Data'!E1758),'Test Sample Data'!E1758&lt;$B$1,'Test Sample Data'!E1758&gt;0),'Test Sample Data'!E1758,$B$1),"")</f>
        <v/>
      </c>
      <c r="F1759" s="17" t="str">
        <f>IF(SUM('Test Sample Data'!F$3:F$98)&gt;10,IF(AND(ISNUMBER('Test Sample Data'!F1758),'Test Sample Data'!F1758&lt;$B$1,'Test Sample Data'!F1758&gt;0),'Test Sample Data'!F1758,$B$1),"")</f>
        <v/>
      </c>
      <c r="G1759" s="17" t="str">
        <f>IF(SUM('Test Sample Data'!G$3:G$98)&gt;10,IF(AND(ISNUMBER('Test Sample Data'!G1758),'Test Sample Data'!G1758&lt;$B$1,'Test Sample Data'!G1758&gt;0),'Test Sample Data'!G1758,$B$1),"")</f>
        <v/>
      </c>
      <c r="H1759" s="17" t="str">
        <f>IF(SUM('Test Sample Data'!H$3:H$98)&gt;10,IF(AND(ISNUMBER('Test Sample Data'!H1758),'Test Sample Data'!H1758&lt;$B$1,'Test Sample Data'!H1758&gt;0),'Test Sample Data'!H1758,$B$1),"")</f>
        <v/>
      </c>
      <c r="I1759" s="17" t="str">
        <f>IF(SUM('Test Sample Data'!I$3:I$98)&gt;10,IF(AND(ISNUMBER('Test Sample Data'!I1758),'Test Sample Data'!I1758&lt;$B$1,'Test Sample Data'!I1758&gt;0),'Test Sample Data'!I1758,$B$1),"")</f>
        <v/>
      </c>
      <c r="J1759" s="17" t="str">
        <f>IF(SUM('Test Sample Data'!J$3:J$98)&gt;10,IF(AND(ISNUMBER('Test Sample Data'!J1758),'Test Sample Data'!J1758&lt;$B$1,'Test Sample Data'!J1758&gt;0),'Test Sample Data'!J1758,$B$1),"")</f>
        <v/>
      </c>
      <c r="K1759" s="17" t="str">
        <f>IF(SUM('Test Sample Data'!K$3:K$98)&gt;10,IF(AND(ISNUMBER('Test Sample Data'!K1758),'Test Sample Data'!K1758&lt;$B$1,'Test Sample Data'!K1758&gt;0),'Test Sample Data'!K1758,$B$1),"")</f>
        <v/>
      </c>
      <c r="L1759" s="17" t="str">
        <f>IF(SUM('Test Sample Data'!L$3:L$98)&gt;10,IF(AND(ISNUMBER('Test Sample Data'!L1758),'Test Sample Data'!L1758&lt;$B$1,'Test Sample Data'!L1758&gt;0),'Test Sample Data'!L1758,$B$1),"")</f>
        <v/>
      </c>
      <c r="M1759" s="17" t="str">
        <f>IF(SUM('Test Sample Data'!M$3:M$98)&gt;10,IF(AND(ISNUMBER('Test Sample Data'!M1758),'Test Sample Data'!M1758&lt;$B$1,'Test Sample Data'!M1758&gt;0),'Test Sample Data'!M1758,$B$1),"")</f>
        <v/>
      </c>
      <c r="N1759" s="17">
        <f>'Gene Table'!E1758</f>
        <v>0</v>
      </c>
      <c r="O1759" s="17" t="str">
        <f>'Gene Table'!B1758</f>
        <v>J04</v>
      </c>
      <c r="P1759" s="17" t="str">
        <f>IF(SUM('Control Sample Data'!D$3:D$98)&gt;10,IF(AND(ISNUMBER('Control Sample Data'!D1758),'Control Sample Data'!D1758&lt;$B$1,'Control Sample Data'!D1758&gt;0),'Control Sample Data'!D1758,$B$1),"")</f>
        <v/>
      </c>
      <c r="Q1759" s="17" t="str">
        <f>IF(SUM('Control Sample Data'!E$3:E$98)&gt;10,IF(AND(ISNUMBER('Control Sample Data'!E1758),'Control Sample Data'!E1758&lt;$B$1,'Control Sample Data'!E1758&gt;0),'Control Sample Data'!E1758,$B$1),"")</f>
        <v/>
      </c>
      <c r="R1759" s="17" t="str">
        <f>IF(SUM('Control Sample Data'!F$3:F$98)&gt;10,IF(AND(ISNUMBER('Control Sample Data'!F1758),'Control Sample Data'!F1758&lt;$B$1,'Control Sample Data'!F1758&gt;0),'Control Sample Data'!F1758,$B$1),"")</f>
        <v/>
      </c>
      <c r="S1759" s="17" t="str">
        <f>IF(SUM('Control Sample Data'!G$3:G$98)&gt;10,IF(AND(ISNUMBER('Control Sample Data'!G1758),'Control Sample Data'!G1758&lt;$B$1,'Control Sample Data'!G1758&gt;0),'Control Sample Data'!G1758,$B$1),"")</f>
        <v/>
      </c>
      <c r="T1759" s="17" t="str">
        <f>IF(SUM('Control Sample Data'!H$3:H$98)&gt;10,IF(AND(ISNUMBER('Control Sample Data'!H1758),'Control Sample Data'!H1758&lt;$B$1,'Control Sample Data'!H1758&gt;0),'Control Sample Data'!H1758,$B$1),"")</f>
        <v/>
      </c>
      <c r="U1759" s="17" t="str">
        <f>IF(SUM('Control Sample Data'!I$3:I$98)&gt;10,IF(AND(ISNUMBER('Control Sample Data'!I1758),'Control Sample Data'!I1758&lt;$B$1,'Control Sample Data'!I1758&gt;0),'Control Sample Data'!I1758,$B$1),"")</f>
        <v/>
      </c>
      <c r="V1759" s="17" t="str">
        <f>IF(SUM('Control Sample Data'!J$3:J$98)&gt;10,IF(AND(ISNUMBER('Control Sample Data'!J1758),'Control Sample Data'!J1758&lt;$B$1,'Control Sample Data'!J1758&gt;0),'Control Sample Data'!J1758,$B$1),"")</f>
        <v/>
      </c>
      <c r="W1759" s="17" t="str">
        <f>IF(SUM('Control Sample Data'!K$3:K$98)&gt;10,IF(AND(ISNUMBER('Control Sample Data'!K1758),'Control Sample Data'!K1758&lt;$B$1,'Control Sample Data'!K1758&gt;0),'Control Sample Data'!K1758,$B$1),"")</f>
        <v/>
      </c>
      <c r="X1759" s="17" t="str">
        <f>IF(SUM('Control Sample Data'!L$3:L$98)&gt;10,IF(AND(ISNUMBER('Control Sample Data'!L1758),'Control Sample Data'!L1758&lt;$B$1,'Control Sample Data'!L1758&gt;0),'Control Sample Data'!L1758,$B$1),"")</f>
        <v/>
      </c>
      <c r="Y1759" s="17" t="str">
        <f>IF(SUM('Control Sample Data'!M$3:M$98)&gt;10,IF(AND(ISNUMBER('Control Sample Data'!M1758),'Control Sample Data'!M1758&lt;$B$1,'Control Sample Data'!M1758&gt;0),'Control Sample Data'!M1758,$B$1),"")</f>
        <v/>
      </c>
      <c r="AT1759" s="36" t="str">
        <f t="shared" si="1170"/>
        <v/>
      </c>
      <c r="AU1759" s="36" t="str">
        <f t="shared" si="1171"/>
        <v/>
      </c>
      <c r="AV1759" s="36" t="str">
        <f t="shared" si="1172"/>
        <v/>
      </c>
      <c r="AW1759" s="36" t="str">
        <f t="shared" si="1173"/>
        <v/>
      </c>
      <c r="AX1759" s="36" t="str">
        <f t="shared" si="1174"/>
        <v/>
      </c>
      <c r="AY1759" s="36" t="str">
        <f t="shared" si="1175"/>
        <v/>
      </c>
      <c r="AZ1759" s="36" t="str">
        <f t="shared" si="1176"/>
        <v/>
      </c>
      <c r="BA1759" s="36" t="str">
        <f t="shared" si="1177"/>
        <v/>
      </c>
      <c r="BB1759" s="36" t="str">
        <f t="shared" si="1178"/>
        <v/>
      </c>
      <c r="BC1759" s="36" t="str">
        <f t="shared" si="1179"/>
        <v/>
      </c>
      <c r="BD1759" s="36" t="str">
        <f t="shared" si="1180"/>
        <v/>
      </c>
      <c r="BE1759" s="36" t="str">
        <f t="shared" si="1181"/>
        <v/>
      </c>
      <c r="BF1759" s="36" t="str">
        <f t="shared" si="1182"/>
        <v/>
      </c>
      <c r="BG1759" s="36" t="str">
        <f t="shared" si="1183"/>
        <v/>
      </c>
      <c r="BH1759" s="36" t="str">
        <f t="shared" si="1184"/>
        <v/>
      </c>
      <c r="BI1759" s="36" t="str">
        <f t="shared" si="1185"/>
        <v/>
      </c>
      <c r="BJ1759" s="36" t="str">
        <f t="shared" si="1186"/>
        <v/>
      </c>
      <c r="BK1759" s="36" t="str">
        <f t="shared" si="1187"/>
        <v/>
      </c>
      <c r="BL1759" s="36" t="str">
        <f t="shared" si="1188"/>
        <v/>
      </c>
      <c r="BM1759" s="36" t="str">
        <f t="shared" si="1189"/>
        <v/>
      </c>
      <c r="BN1759" s="38" t="e">
        <f t="shared" si="1148"/>
        <v>#DIV/0!</v>
      </c>
      <c r="BO1759" s="38" t="e">
        <f t="shared" si="1149"/>
        <v>#DIV/0!</v>
      </c>
      <c r="BP1759" s="39" t="str">
        <f t="shared" si="1150"/>
        <v/>
      </c>
      <c r="BQ1759" s="39" t="str">
        <f t="shared" si="1151"/>
        <v/>
      </c>
      <c r="BR1759" s="39" t="str">
        <f t="shared" si="1152"/>
        <v/>
      </c>
      <c r="BS1759" s="39" t="str">
        <f t="shared" si="1153"/>
        <v/>
      </c>
      <c r="BT1759" s="39" t="str">
        <f t="shared" si="1154"/>
        <v/>
      </c>
      <c r="BU1759" s="39" t="str">
        <f t="shared" si="1155"/>
        <v/>
      </c>
      <c r="BV1759" s="39" t="str">
        <f t="shared" si="1156"/>
        <v/>
      </c>
      <c r="BW1759" s="39" t="str">
        <f t="shared" si="1157"/>
        <v/>
      </c>
      <c r="BX1759" s="39" t="str">
        <f t="shared" si="1158"/>
        <v/>
      </c>
      <c r="BY1759" s="39" t="str">
        <f t="shared" si="1159"/>
        <v/>
      </c>
      <c r="BZ1759" s="39" t="str">
        <f t="shared" si="1160"/>
        <v/>
      </c>
      <c r="CA1759" s="39" t="str">
        <f t="shared" si="1161"/>
        <v/>
      </c>
      <c r="CB1759" s="39" t="str">
        <f t="shared" si="1162"/>
        <v/>
      </c>
      <c r="CC1759" s="39" t="str">
        <f t="shared" si="1163"/>
        <v/>
      </c>
      <c r="CD1759" s="39" t="str">
        <f t="shared" si="1164"/>
        <v/>
      </c>
      <c r="CE1759" s="39" t="str">
        <f t="shared" si="1165"/>
        <v/>
      </c>
      <c r="CF1759" s="39" t="str">
        <f t="shared" si="1166"/>
        <v/>
      </c>
      <c r="CG1759" s="39" t="str">
        <f t="shared" si="1167"/>
        <v/>
      </c>
      <c r="CH1759" s="39" t="str">
        <f t="shared" si="1168"/>
        <v/>
      </c>
      <c r="CI1759" s="39" t="str">
        <f t="shared" si="1169"/>
        <v/>
      </c>
    </row>
    <row r="1760" spans="1:87">
      <c r="A1760" s="18"/>
      <c r="B1760" s="15" t="str">
        <f>'Gene Table'!E1759</f>
        <v>hsa-miR-5691</v>
      </c>
      <c r="C1760" s="15" t="str">
        <f>'Gene Table'!B1759</f>
        <v>J05</v>
      </c>
      <c r="D1760" s="16" t="str">
        <f>IF(SUM('Test Sample Data'!D$3:D$98)&gt;10,IF(AND(ISNUMBER('Test Sample Data'!D1759),'Test Sample Data'!D1759&lt;$B$1,'Test Sample Data'!D1759&gt;0),'Test Sample Data'!D1759,$B$1),"")</f>
        <v/>
      </c>
      <c r="E1760" s="17" t="str">
        <f>IF(SUM('Test Sample Data'!E$3:E$98)&gt;10,IF(AND(ISNUMBER('Test Sample Data'!E1759),'Test Sample Data'!E1759&lt;$B$1,'Test Sample Data'!E1759&gt;0),'Test Sample Data'!E1759,$B$1),"")</f>
        <v/>
      </c>
      <c r="F1760" s="17" t="str">
        <f>IF(SUM('Test Sample Data'!F$3:F$98)&gt;10,IF(AND(ISNUMBER('Test Sample Data'!F1759),'Test Sample Data'!F1759&lt;$B$1,'Test Sample Data'!F1759&gt;0),'Test Sample Data'!F1759,$B$1),"")</f>
        <v/>
      </c>
      <c r="G1760" s="17" t="str">
        <f>IF(SUM('Test Sample Data'!G$3:G$98)&gt;10,IF(AND(ISNUMBER('Test Sample Data'!G1759),'Test Sample Data'!G1759&lt;$B$1,'Test Sample Data'!G1759&gt;0),'Test Sample Data'!G1759,$B$1),"")</f>
        <v/>
      </c>
      <c r="H1760" s="17" t="str">
        <f>IF(SUM('Test Sample Data'!H$3:H$98)&gt;10,IF(AND(ISNUMBER('Test Sample Data'!H1759),'Test Sample Data'!H1759&lt;$B$1,'Test Sample Data'!H1759&gt;0),'Test Sample Data'!H1759,$B$1),"")</f>
        <v/>
      </c>
      <c r="I1760" s="17" t="str">
        <f>IF(SUM('Test Sample Data'!I$3:I$98)&gt;10,IF(AND(ISNUMBER('Test Sample Data'!I1759),'Test Sample Data'!I1759&lt;$B$1,'Test Sample Data'!I1759&gt;0),'Test Sample Data'!I1759,$B$1),"")</f>
        <v/>
      </c>
      <c r="J1760" s="17" t="str">
        <f>IF(SUM('Test Sample Data'!J$3:J$98)&gt;10,IF(AND(ISNUMBER('Test Sample Data'!J1759),'Test Sample Data'!J1759&lt;$B$1,'Test Sample Data'!J1759&gt;0),'Test Sample Data'!J1759,$B$1),"")</f>
        <v/>
      </c>
      <c r="K1760" s="17" t="str">
        <f>IF(SUM('Test Sample Data'!K$3:K$98)&gt;10,IF(AND(ISNUMBER('Test Sample Data'!K1759),'Test Sample Data'!K1759&lt;$B$1,'Test Sample Data'!K1759&gt;0),'Test Sample Data'!K1759,$B$1),"")</f>
        <v/>
      </c>
      <c r="L1760" s="17" t="str">
        <f>IF(SUM('Test Sample Data'!L$3:L$98)&gt;10,IF(AND(ISNUMBER('Test Sample Data'!L1759),'Test Sample Data'!L1759&lt;$B$1,'Test Sample Data'!L1759&gt;0),'Test Sample Data'!L1759,$B$1),"")</f>
        <v/>
      </c>
      <c r="M1760" s="17" t="str">
        <f>IF(SUM('Test Sample Data'!M$3:M$98)&gt;10,IF(AND(ISNUMBER('Test Sample Data'!M1759),'Test Sample Data'!M1759&lt;$B$1,'Test Sample Data'!M1759&gt;0),'Test Sample Data'!M1759,$B$1),"")</f>
        <v/>
      </c>
      <c r="N1760" s="17" t="str">
        <f>'Gene Table'!E1759</f>
        <v>hsa-miR-5691</v>
      </c>
      <c r="O1760" s="17" t="str">
        <f>'Gene Table'!B1759</f>
        <v>J05</v>
      </c>
      <c r="P1760" s="17" t="str">
        <f>IF(SUM('Control Sample Data'!D$3:D$98)&gt;10,IF(AND(ISNUMBER('Control Sample Data'!D1759),'Control Sample Data'!D1759&lt;$B$1,'Control Sample Data'!D1759&gt;0),'Control Sample Data'!D1759,$B$1),"")</f>
        <v/>
      </c>
      <c r="Q1760" s="17" t="str">
        <f>IF(SUM('Control Sample Data'!E$3:E$98)&gt;10,IF(AND(ISNUMBER('Control Sample Data'!E1759),'Control Sample Data'!E1759&lt;$B$1,'Control Sample Data'!E1759&gt;0),'Control Sample Data'!E1759,$B$1),"")</f>
        <v/>
      </c>
      <c r="R1760" s="17" t="str">
        <f>IF(SUM('Control Sample Data'!F$3:F$98)&gt;10,IF(AND(ISNUMBER('Control Sample Data'!F1759),'Control Sample Data'!F1759&lt;$B$1,'Control Sample Data'!F1759&gt;0),'Control Sample Data'!F1759,$B$1),"")</f>
        <v/>
      </c>
      <c r="S1760" s="17" t="str">
        <f>IF(SUM('Control Sample Data'!G$3:G$98)&gt;10,IF(AND(ISNUMBER('Control Sample Data'!G1759),'Control Sample Data'!G1759&lt;$B$1,'Control Sample Data'!G1759&gt;0),'Control Sample Data'!G1759,$B$1),"")</f>
        <v/>
      </c>
      <c r="T1760" s="17" t="str">
        <f>IF(SUM('Control Sample Data'!H$3:H$98)&gt;10,IF(AND(ISNUMBER('Control Sample Data'!H1759),'Control Sample Data'!H1759&lt;$B$1,'Control Sample Data'!H1759&gt;0),'Control Sample Data'!H1759,$B$1),"")</f>
        <v/>
      </c>
      <c r="U1760" s="17" t="str">
        <f>IF(SUM('Control Sample Data'!I$3:I$98)&gt;10,IF(AND(ISNUMBER('Control Sample Data'!I1759),'Control Sample Data'!I1759&lt;$B$1,'Control Sample Data'!I1759&gt;0),'Control Sample Data'!I1759,$B$1),"")</f>
        <v/>
      </c>
      <c r="V1760" s="17" t="str">
        <f>IF(SUM('Control Sample Data'!J$3:J$98)&gt;10,IF(AND(ISNUMBER('Control Sample Data'!J1759),'Control Sample Data'!J1759&lt;$B$1,'Control Sample Data'!J1759&gt;0),'Control Sample Data'!J1759,$B$1),"")</f>
        <v/>
      </c>
      <c r="W1760" s="17" t="str">
        <f>IF(SUM('Control Sample Data'!K$3:K$98)&gt;10,IF(AND(ISNUMBER('Control Sample Data'!K1759),'Control Sample Data'!K1759&lt;$B$1,'Control Sample Data'!K1759&gt;0),'Control Sample Data'!K1759,$B$1),"")</f>
        <v/>
      </c>
      <c r="X1760" s="17" t="str">
        <f>IF(SUM('Control Sample Data'!L$3:L$98)&gt;10,IF(AND(ISNUMBER('Control Sample Data'!L1759),'Control Sample Data'!L1759&lt;$B$1,'Control Sample Data'!L1759&gt;0),'Control Sample Data'!L1759,$B$1),"")</f>
        <v/>
      </c>
      <c r="Y1760" s="17" t="str">
        <f>IF(SUM('Control Sample Data'!M$3:M$98)&gt;10,IF(AND(ISNUMBER('Control Sample Data'!M1759),'Control Sample Data'!M1759&lt;$B$1,'Control Sample Data'!M1759&gt;0),'Control Sample Data'!M1759,$B$1),"")</f>
        <v/>
      </c>
      <c r="AT1760" s="36" t="str">
        <f t="shared" si="1170"/>
        <v/>
      </c>
      <c r="AU1760" s="36" t="str">
        <f t="shared" si="1171"/>
        <v/>
      </c>
      <c r="AV1760" s="36" t="str">
        <f t="shared" si="1172"/>
        <v/>
      </c>
      <c r="AW1760" s="36" t="str">
        <f t="shared" si="1173"/>
        <v/>
      </c>
      <c r="AX1760" s="36" t="str">
        <f t="shared" si="1174"/>
        <v/>
      </c>
      <c r="AY1760" s="36" t="str">
        <f t="shared" si="1175"/>
        <v/>
      </c>
      <c r="AZ1760" s="36" t="str">
        <f t="shared" si="1176"/>
        <v/>
      </c>
      <c r="BA1760" s="36" t="str">
        <f t="shared" si="1177"/>
        <v/>
      </c>
      <c r="BB1760" s="36" t="str">
        <f t="shared" si="1178"/>
        <v/>
      </c>
      <c r="BC1760" s="36" t="str">
        <f t="shared" si="1179"/>
        <v/>
      </c>
      <c r="BD1760" s="36" t="str">
        <f t="shared" si="1180"/>
        <v/>
      </c>
      <c r="BE1760" s="36" t="str">
        <f t="shared" si="1181"/>
        <v/>
      </c>
      <c r="BF1760" s="36" t="str">
        <f t="shared" si="1182"/>
        <v/>
      </c>
      <c r="BG1760" s="36" t="str">
        <f t="shared" si="1183"/>
        <v/>
      </c>
      <c r="BH1760" s="36" t="str">
        <f t="shared" si="1184"/>
        <v/>
      </c>
      <c r="BI1760" s="36" t="str">
        <f t="shared" si="1185"/>
        <v/>
      </c>
      <c r="BJ1760" s="36" t="str">
        <f t="shared" si="1186"/>
        <v/>
      </c>
      <c r="BK1760" s="36" t="str">
        <f t="shared" si="1187"/>
        <v/>
      </c>
      <c r="BL1760" s="36" t="str">
        <f t="shared" si="1188"/>
        <v/>
      </c>
      <c r="BM1760" s="36" t="str">
        <f t="shared" si="1189"/>
        <v/>
      </c>
      <c r="BN1760" s="38" t="e">
        <f t="shared" si="1148"/>
        <v>#DIV/0!</v>
      </c>
      <c r="BO1760" s="38" t="e">
        <f t="shared" si="1149"/>
        <v>#DIV/0!</v>
      </c>
      <c r="BP1760" s="39" t="str">
        <f t="shared" si="1150"/>
        <v/>
      </c>
      <c r="BQ1760" s="39" t="str">
        <f t="shared" si="1151"/>
        <v/>
      </c>
      <c r="BR1760" s="39" t="str">
        <f t="shared" si="1152"/>
        <v/>
      </c>
      <c r="BS1760" s="39" t="str">
        <f t="shared" si="1153"/>
        <v/>
      </c>
      <c r="BT1760" s="39" t="str">
        <f t="shared" si="1154"/>
        <v/>
      </c>
      <c r="BU1760" s="39" t="str">
        <f t="shared" si="1155"/>
        <v/>
      </c>
      <c r="BV1760" s="39" t="str">
        <f t="shared" si="1156"/>
        <v/>
      </c>
      <c r="BW1760" s="39" t="str">
        <f t="shared" si="1157"/>
        <v/>
      </c>
      <c r="BX1760" s="39" t="str">
        <f t="shared" si="1158"/>
        <v/>
      </c>
      <c r="BY1760" s="39" t="str">
        <f t="shared" si="1159"/>
        <v/>
      </c>
      <c r="BZ1760" s="39" t="str">
        <f t="shared" si="1160"/>
        <v/>
      </c>
      <c r="CA1760" s="39" t="str">
        <f t="shared" si="1161"/>
        <v/>
      </c>
      <c r="CB1760" s="39" t="str">
        <f t="shared" si="1162"/>
        <v/>
      </c>
      <c r="CC1760" s="39" t="str">
        <f t="shared" si="1163"/>
        <v/>
      </c>
      <c r="CD1760" s="39" t="str">
        <f t="shared" si="1164"/>
        <v/>
      </c>
      <c r="CE1760" s="39" t="str">
        <f t="shared" si="1165"/>
        <v/>
      </c>
      <c r="CF1760" s="39" t="str">
        <f t="shared" si="1166"/>
        <v/>
      </c>
      <c r="CG1760" s="39" t="str">
        <f t="shared" si="1167"/>
        <v/>
      </c>
      <c r="CH1760" s="39" t="str">
        <f t="shared" si="1168"/>
        <v/>
      </c>
      <c r="CI1760" s="39" t="str">
        <f t="shared" si="1169"/>
        <v/>
      </c>
    </row>
    <row r="1761" spans="1:87">
      <c r="A1761" s="18"/>
      <c r="B1761" s="15">
        <f>'Gene Table'!E1760</f>
        <v>0</v>
      </c>
      <c r="C1761" s="15" t="str">
        <f>'Gene Table'!B1760</f>
        <v>J06</v>
      </c>
      <c r="D1761" s="16" t="str">
        <f>IF(SUM('Test Sample Data'!D$3:D$98)&gt;10,IF(AND(ISNUMBER('Test Sample Data'!D1760),'Test Sample Data'!D1760&lt;$B$1,'Test Sample Data'!D1760&gt;0),'Test Sample Data'!D1760,$B$1),"")</f>
        <v/>
      </c>
      <c r="E1761" s="17" t="str">
        <f>IF(SUM('Test Sample Data'!E$3:E$98)&gt;10,IF(AND(ISNUMBER('Test Sample Data'!E1760),'Test Sample Data'!E1760&lt;$B$1,'Test Sample Data'!E1760&gt;0),'Test Sample Data'!E1760,$B$1),"")</f>
        <v/>
      </c>
      <c r="F1761" s="17" t="str">
        <f>IF(SUM('Test Sample Data'!F$3:F$98)&gt;10,IF(AND(ISNUMBER('Test Sample Data'!F1760),'Test Sample Data'!F1760&lt;$B$1,'Test Sample Data'!F1760&gt;0),'Test Sample Data'!F1760,$B$1),"")</f>
        <v/>
      </c>
      <c r="G1761" s="17" t="str">
        <f>IF(SUM('Test Sample Data'!G$3:G$98)&gt;10,IF(AND(ISNUMBER('Test Sample Data'!G1760),'Test Sample Data'!G1760&lt;$B$1,'Test Sample Data'!G1760&gt;0),'Test Sample Data'!G1760,$B$1),"")</f>
        <v/>
      </c>
      <c r="H1761" s="17" t="str">
        <f>IF(SUM('Test Sample Data'!H$3:H$98)&gt;10,IF(AND(ISNUMBER('Test Sample Data'!H1760),'Test Sample Data'!H1760&lt;$B$1,'Test Sample Data'!H1760&gt;0),'Test Sample Data'!H1760,$B$1),"")</f>
        <v/>
      </c>
      <c r="I1761" s="17" t="str">
        <f>IF(SUM('Test Sample Data'!I$3:I$98)&gt;10,IF(AND(ISNUMBER('Test Sample Data'!I1760),'Test Sample Data'!I1760&lt;$B$1,'Test Sample Data'!I1760&gt;0),'Test Sample Data'!I1760,$B$1),"")</f>
        <v/>
      </c>
      <c r="J1761" s="17" t="str">
        <f>IF(SUM('Test Sample Data'!J$3:J$98)&gt;10,IF(AND(ISNUMBER('Test Sample Data'!J1760),'Test Sample Data'!J1760&lt;$B$1,'Test Sample Data'!J1760&gt;0),'Test Sample Data'!J1760,$B$1),"")</f>
        <v/>
      </c>
      <c r="K1761" s="17" t="str">
        <f>IF(SUM('Test Sample Data'!K$3:K$98)&gt;10,IF(AND(ISNUMBER('Test Sample Data'!K1760),'Test Sample Data'!K1760&lt;$B$1,'Test Sample Data'!K1760&gt;0),'Test Sample Data'!K1760,$B$1),"")</f>
        <v/>
      </c>
      <c r="L1761" s="17" t="str">
        <f>IF(SUM('Test Sample Data'!L$3:L$98)&gt;10,IF(AND(ISNUMBER('Test Sample Data'!L1760),'Test Sample Data'!L1760&lt;$B$1,'Test Sample Data'!L1760&gt;0),'Test Sample Data'!L1760,$B$1),"")</f>
        <v/>
      </c>
      <c r="M1761" s="17" t="str">
        <f>IF(SUM('Test Sample Data'!M$3:M$98)&gt;10,IF(AND(ISNUMBER('Test Sample Data'!M1760),'Test Sample Data'!M1760&lt;$B$1,'Test Sample Data'!M1760&gt;0),'Test Sample Data'!M1760,$B$1),"")</f>
        <v/>
      </c>
      <c r="N1761" s="17">
        <f>'Gene Table'!E1760</f>
        <v>0</v>
      </c>
      <c r="O1761" s="17" t="str">
        <f>'Gene Table'!B1760</f>
        <v>J06</v>
      </c>
      <c r="P1761" s="17" t="str">
        <f>IF(SUM('Control Sample Data'!D$3:D$98)&gt;10,IF(AND(ISNUMBER('Control Sample Data'!D1760),'Control Sample Data'!D1760&lt;$B$1,'Control Sample Data'!D1760&gt;0),'Control Sample Data'!D1760,$B$1),"")</f>
        <v/>
      </c>
      <c r="Q1761" s="17" t="str">
        <f>IF(SUM('Control Sample Data'!E$3:E$98)&gt;10,IF(AND(ISNUMBER('Control Sample Data'!E1760),'Control Sample Data'!E1760&lt;$B$1,'Control Sample Data'!E1760&gt;0),'Control Sample Data'!E1760,$B$1),"")</f>
        <v/>
      </c>
      <c r="R1761" s="17" t="str">
        <f>IF(SUM('Control Sample Data'!F$3:F$98)&gt;10,IF(AND(ISNUMBER('Control Sample Data'!F1760),'Control Sample Data'!F1760&lt;$B$1,'Control Sample Data'!F1760&gt;0),'Control Sample Data'!F1760,$B$1),"")</f>
        <v/>
      </c>
      <c r="S1761" s="17" t="str">
        <f>IF(SUM('Control Sample Data'!G$3:G$98)&gt;10,IF(AND(ISNUMBER('Control Sample Data'!G1760),'Control Sample Data'!G1760&lt;$B$1,'Control Sample Data'!G1760&gt;0),'Control Sample Data'!G1760,$B$1),"")</f>
        <v/>
      </c>
      <c r="T1761" s="17" t="str">
        <f>IF(SUM('Control Sample Data'!H$3:H$98)&gt;10,IF(AND(ISNUMBER('Control Sample Data'!H1760),'Control Sample Data'!H1760&lt;$B$1,'Control Sample Data'!H1760&gt;0),'Control Sample Data'!H1760,$B$1),"")</f>
        <v/>
      </c>
      <c r="U1761" s="17" t="str">
        <f>IF(SUM('Control Sample Data'!I$3:I$98)&gt;10,IF(AND(ISNUMBER('Control Sample Data'!I1760),'Control Sample Data'!I1760&lt;$B$1,'Control Sample Data'!I1760&gt;0),'Control Sample Data'!I1760,$B$1),"")</f>
        <v/>
      </c>
      <c r="V1761" s="17" t="str">
        <f>IF(SUM('Control Sample Data'!J$3:J$98)&gt;10,IF(AND(ISNUMBER('Control Sample Data'!J1760),'Control Sample Data'!J1760&lt;$B$1,'Control Sample Data'!J1760&gt;0),'Control Sample Data'!J1760,$B$1),"")</f>
        <v/>
      </c>
      <c r="W1761" s="17" t="str">
        <f>IF(SUM('Control Sample Data'!K$3:K$98)&gt;10,IF(AND(ISNUMBER('Control Sample Data'!K1760),'Control Sample Data'!K1760&lt;$B$1,'Control Sample Data'!K1760&gt;0),'Control Sample Data'!K1760,$B$1),"")</f>
        <v/>
      </c>
      <c r="X1761" s="17" t="str">
        <f>IF(SUM('Control Sample Data'!L$3:L$98)&gt;10,IF(AND(ISNUMBER('Control Sample Data'!L1760),'Control Sample Data'!L1760&lt;$B$1,'Control Sample Data'!L1760&gt;0),'Control Sample Data'!L1760,$B$1),"")</f>
        <v/>
      </c>
      <c r="Y1761" s="17" t="str">
        <f>IF(SUM('Control Sample Data'!M$3:M$98)&gt;10,IF(AND(ISNUMBER('Control Sample Data'!M1760),'Control Sample Data'!M1760&lt;$B$1,'Control Sample Data'!M1760&gt;0),'Control Sample Data'!M1760,$B$1),"")</f>
        <v/>
      </c>
      <c r="AT1761" s="36" t="str">
        <f t="shared" si="1170"/>
        <v/>
      </c>
      <c r="AU1761" s="36" t="str">
        <f t="shared" si="1171"/>
        <v/>
      </c>
      <c r="AV1761" s="36" t="str">
        <f t="shared" si="1172"/>
        <v/>
      </c>
      <c r="AW1761" s="36" t="str">
        <f t="shared" si="1173"/>
        <v/>
      </c>
      <c r="AX1761" s="36" t="str">
        <f t="shared" si="1174"/>
        <v/>
      </c>
      <c r="AY1761" s="36" t="str">
        <f t="shared" si="1175"/>
        <v/>
      </c>
      <c r="AZ1761" s="36" t="str">
        <f t="shared" si="1176"/>
        <v/>
      </c>
      <c r="BA1761" s="36" t="str">
        <f t="shared" si="1177"/>
        <v/>
      </c>
      <c r="BB1761" s="36" t="str">
        <f t="shared" si="1178"/>
        <v/>
      </c>
      <c r="BC1761" s="36" t="str">
        <f t="shared" si="1179"/>
        <v/>
      </c>
      <c r="BD1761" s="36" t="str">
        <f t="shared" si="1180"/>
        <v/>
      </c>
      <c r="BE1761" s="36" t="str">
        <f t="shared" si="1181"/>
        <v/>
      </c>
      <c r="BF1761" s="36" t="str">
        <f t="shared" si="1182"/>
        <v/>
      </c>
      <c r="BG1761" s="36" t="str">
        <f t="shared" si="1183"/>
        <v/>
      </c>
      <c r="BH1761" s="36" t="str">
        <f t="shared" si="1184"/>
        <v/>
      </c>
      <c r="BI1761" s="36" t="str">
        <f t="shared" si="1185"/>
        <v/>
      </c>
      <c r="BJ1761" s="36" t="str">
        <f t="shared" si="1186"/>
        <v/>
      </c>
      <c r="BK1761" s="36" t="str">
        <f t="shared" si="1187"/>
        <v/>
      </c>
      <c r="BL1761" s="36" t="str">
        <f t="shared" si="1188"/>
        <v/>
      </c>
      <c r="BM1761" s="36" t="str">
        <f t="shared" si="1189"/>
        <v/>
      </c>
      <c r="BN1761" s="38" t="e">
        <f t="shared" si="1148"/>
        <v>#DIV/0!</v>
      </c>
      <c r="BO1761" s="38" t="e">
        <f t="shared" si="1149"/>
        <v>#DIV/0!</v>
      </c>
      <c r="BP1761" s="39" t="str">
        <f t="shared" si="1150"/>
        <v/>
      </c>
      <c r="BQ1761" s="39" t="str">
        <f t="shared" si="1151"/>
        <v/>
      </c>
      <c r="BR1761" s="39" t="str">
        <f t="shared" si="1152"/>
        <v/>
      </c>
      <c r="BS1761" s="39" t="str">
        <f t="shared" si="1153"/>
        <v/>
      </c>
      <c r="BT1761" s="39" t="str">
        <f t="shared" si="1154"/>
        <v/>
      </c>
      <c r="BU1761" s="39" t="str">
        <f t="shared" si="1155"/>
        <v/>
      </c>
      <c r="BV1761" s="39" t="str">
        <f t="shared" si="1156"/>
        <v/>
      </c>
      <c r="BW1761" s="39" t="str">
        <f t="shared" si="1157"/>
        <v/>
      </c>
      <c r="BX1761" s="39" t="str">
        <f t="shared" si="1158"/>
        <v/>
      </c>
      <c r="BY1761" s="39" t="str">
        <f t="shared" si="1159"/>
        <v/>
      </c>
      <c r="BZ1761" s="39" t="str">
        <f t="shared" si="1160"/>
        <v/>
      </c>
      <c r="CA1761" s="39" t="str">
        <f t="shared" si="1161"/>
        <v/>
      </c>
      <c r="CB1761" s="39" t="str">
        <f t="shared" si="1162"/>
        <v/>
      </c>
      <c r="CC1761" s="39" t="str">
        <f t="shared" si="1163"/>
        <v/>
      </c>
      <c r="CD1761" s="39" t="str">
        <f t="shared" si="1164"/>
        <v/>
      </c>
      <c r="CE1761" s="39" t="str">
        <f t="shared" si="1165"/>
        <v/>
      </c>
      <c r="CF1761" s="39" t="str">
        <f t="shared" si="1166"/>
        <v/>
      </c>
      <c r="CG1761" s="39" t="str">
        <f t="shared" si="1167"/>
        <v/>
      </c>
      <c r="CH1761" s="39" t="str">
        <f t="shared" si="1168"/>
        <v/>
      </c>
      <c r="CI1761" s="39" t="str">
        <f t="shared" si="1169"/>
        <v/>
      </c>
    </row>
    <row r="1762" spans="1:87">
      <c r="A1762" s="18"/>
      <c r="B1762" s="15" t="str">
        <f>'Gene Table'!E1761</f>
        <v>hsa-miR-4666b</v>
      </c>
      <c r="C1762" s="15" t="str">
        <f>'Gene Table'!B1761</f>
        <v>J07</v>
      </c>
      <c r="D1762" s="16" t="str">
        <f>IF(SUM('Test Sample Data'!D$3:D$98)&gt;10,IF(AND(ISNUMBER('Test Sample Data'!D1761),'Test Sample Data'!D1761&lt;$B$1,'Test Sample Data'!D1761&gt;0),'Test Sample Data'!D1761,$B$1),"")</f>
        <v/>
      </c>
      <c r="E1762" s="17" t="str">
        <f>IF(SUM('Test Sample Data'!E$3:E$98)&gt;10,IF(AND(ISNUMBER('Test Sample Data'!E1761),'Test Sample Data'!E1761&lt;$B$1,'Test Sample Data'!E1761&gt;0),'Test Sample Data'!E1761,$B$1),"")</f>
        <v/>
      </c>
      <c r="F1762" s="17" t="str">
        <f>IF(SUM('Test Sample Data'!F$3:F$98)&gt;10,IF(AND(ISNUMBER('Test Sample Data'!F1761),'Test Sample Data'!F1761&lt;$B$1,'Test Sample Data'!F1761&gt;0),'Test Sample Data'!F1761,$B$1),"")</f>
        <v/>
      </c>
      <c r="G1762" s="17" t="str">
        <f>IF(SUM('Test Sample Data'!G$3:G$98)&gt;10,IF(AND(ISNUMBER('Test Sample Data'!G1761),'Test Sample Data'!G1761&lt;$B$1,'Test Sample Data'!G1761&gt;0),'Test Sample Data'!G1761,$B$1),"")</f>
        <v/>
      </c>
      <c r="H1762" s="17" t="str">
        <f>IF(SUM('Test Sample Data'!H$3:H$98)&gt;10,IF(AND(ISNUMBER('Test Sample Data'!H1761),'Test Sample Data'!H1761&lt;$B$1,'Test Sample Data'!H1761&gt;0),'Test Sample Data'!H1761,$B$1),"")</f>
        <v/>
      </c>
      <c r="I1762" s="17" t="str">
        <f>IF(SUM('Test Sample Data'!I$3:I$98)&gt;10,IF(AND(ISNUMBER('Test Sample Data'!I1761),'Test Sample Data'!I1761&lt;$B$1,'Test Sample Data'!I1761&gt;0),'Test Sample Data'!I1761,$B$1),"")</f>
        <v/>
      </c>
      <c r="J1762" s="17" t="str">
        <f>IF(SUM('Test Sample Data'!J$3:J$98)&gt;10,IF(AND(ISNUMBER('Test Sample Data'!J1761),'Test Sample Data'!J1761&lt;$B$1,'Test Sample Data'!J1761&gt;0),'Test Sample Data'!J1761,$B$1),"")</f>
        <v/>
      </c>
      <c r="K1762" s="17" t="str">
        <f>IF(SUM('Test Sample Data'!K$3:K$98)&gt;10,IF(AND(ISNUMBER('Test Sample Data'!K1761),'Test Sample Data'!K1761&lt;$B$1,'Test Sample Data'!K1761&gt;0),'Test Sample Data'!K1761,$B$1),"")</f>
        <v/>
      </c>
      <c r="L1762" s="17" t="str">
        <f>IF(SUM('Test Sample Data'!L$3:L$98)&gt;10,IF(AND(ISNUMBER('Test Sample Data'!L1761),'Test Sample Data'!L1761&lt;$B$1,'Test Sample Data'!L1761&gt;0),'Test Sample Data'!L1761,$B$1),"")</f>
        <v/>
      </c>
      <c r="M1762" s="17" t="str">
        <f>IF(SUM('Test Sample Data'!M$3:M$98)&gt;10,IF(AND(ISNUMBER('Test Sample Data'!M1761),'Test Sample Data'!M1761&lt;$B$1,'Test Sample Data'!M1761&gt;0),'Test Sample Data'!M1761,$B$1),"")</f>
        <v/>
      </c>
      <c r="N1762" s="17" t="str">
        <f>'Gene Table'!E1761</f>
        <v>hsa-miR-4666b</v>
      </c>
      <c r="O1762" s="17" t="str">
        <f>'Gene Table'!B1761</f>
        <v>J07</v>
      </c>
      <c r="P1762" s="17" t="str">
        <f>IF(SUM('Control Sample Data'!D$3:D$98)&gt;10,IF(AND(ISNUMBER('Control Sample Data'!D1761),'Control Sample Data'!D1761&lt;$B$1,'Control Sample Data'!D1761&gt;0),'Control Sample Data'!D1761,$B$1),"")</f>
        <v/>
      </c>
      <c r="Q1762" s="17" t="str">
        <f>IF(SUM('Control Sample Data'!E$3:E$98)&gt;10,IF(AND(ISNUMBER('Control Sample Data'!E1761),'Control Sample Data'!E1761&lt;$B$1,'Control Sample Data'!E1761&gt;0),'Control Sample Data'!E1761,$B$1),"")</f>
        <v/>
      </c>
      <c r="R1762" s="17" t="str">
        <f>IF(SUM('Control Sample Data'!F$3:F$98)&gt;10,IF(AND(ISNUMBER('Control Sample Data'!F1761),'Control Sample Data'!F1761&lt;$B$1,'Control Sample Data'!F1761&gt;0),'Control Sample Data'!F1761,$B$1),"")</f>
        <v/>
      </c>
      <c r="S1762" s="17" t="str">
        <f>IF(SUM('Control Sample Data'!G$3:G$98)&gt;10,IF(AND(ISNUMBER('Control Sample Data'!G1761),'Control Sample Data'!G1761&lt;$B$1,'Control Sample Data'!G1761&gt;0),'Control Sample Data'!G1761,$B$1),"")</f>
        <v/>
      </c>
      <c r="T1762" s="17" t="str">
        <f>IF(SUM('Control Sample Data'!H$3:H$98)&gt;10,IF(AND(ISNUMBER('Control Sample Data'!H1761),'Control Sample Data'!H1761&lt;$B$1,'Control Sample Data'!H1761&gt;0),'Control Sample Data'!H1761,$B$1),"")</f>
        <v/>
      </c>
      <c r="U1762" s="17" t="str">
        <f>IF(SUM('Control Sample Data'!I$3:I$98)&gt;10,IF(AND(ISNUMBER('Control Sample Data'!I1761),'Control Sample Data'!I1761&lt;$B$1,'Control Sample Data'!I1761&gt;0),'Control Sample Data'!I1761,$B$1),"")</f>
        <v/>
      </c>
      <c r="V1762" s="17" t="str">
        <f>IF(SUM('Control Sample Data'!J$3:J$98)&gt;10,IF(AND(ISNUMBER('Control Sample Data'!J1761),'Control Sample Data'!J1761&lt;$B$1,'Control Sample Data'!J1761&gt;0),'Control Sample Data'!J1761,$B$1),"")</f>
        <v/>
      </c>
      <c r="W1762" s="17" t="str">
        <f>IF(SUM('Control Sample Data'!K$3:K$98)&gt;10,IF(AND(ISNUMBER('Control Sample Data'!K1761),'Control Sample Data'!K1761&lt;$B$1,'Control Sample Data'!K1761&gt;0),'Control Sample Data'!K1761,$B$1),"")</f>
        <v/>
      </c>
      <c r="X1762" s="17" t="str">
        <f>IF(SUM('Control Sample Data'!L$3:L$98)&gt;10,IF(AND(ISNUMBER('Control Sample Data'!L1761),'Control Sample Data'!L1761&lt;$B$1,'Control Sample Data'!L1761&gt;0),'Control Sample Data'!L1761,$B$1),"")</f>
        <v/>
      </c>
      <c r="Y1762" s="17" t="str">
        <f>IF(SUM('Control Sample Data'!M$3:M$98)&gt;10,IF(AND(ISNUMBER('Control Sample Data'!M1761),'Control Sample Data'!M1761&lt;$B$1,'Control Sample Data'!M1761&gt;0),'Control Sample Data'!M1761,$B$1),"")</f>
        <v/>
      </c>
      <c r="AT1762" s="36" t="str">
        <f t="shared" si="1170"/>
        <v/>
      </c>
      <c r="AU1762" s="36" t="str">
        <f t="shared" si="1171"/>
        <v/>
      </c>
      <c r="AV1762" s="36" t="str">
        <f t="shared" si="1172"/>
        <v/>
      </c>
      <c r="AW1762" s="36" t="str">
        <f t="shared" si="1173"/>
        <v/>
      </c>
      <c r="AX1762" s="36" t="str">
        <f t="shared" si="1174"/>
        <v/>
      </c>
      <c r="AY1762" s="36" t="str">
        <f t="shared" si="1175"/>
        <v/>
      </c>
      <c r="AZ1762" s="36" t="str">
        <f t="shared" si="1176"/>
        <v/>
      </c>
      <c r="BA1762" s="36" t="str">
        <f t="shared" si="1177"/>
        <v/>
      </c>
      <c r="BB1762" s="36" t="str">
        <f t="shared" si="1178"/>
        <v/>
      </c>
      <c r="BC1762" s="36" t="str">
        <f t="shared" si="1179"/>
        <v/>
      </c>
      <c r="BD1762" s="36" t="str">
        <f t="shared" si="1180"/>
        <v/>
      </c>
      <c r="BE1762" s="36" t="str">
        <f t="shared" si="1181"/>
        <v/>
      </c>
      <c r="BF1762" s="36" t="str">
        <f t="shared" si="1182"/>
        <v/>
      </c>
      <c r="BG1762" s="36" t="str">
        <f t="shared" si="1183"/>
        <v/>
      </c>
      <c r="BH1762" s="36" t="str">
        <f t="shared" si="1184"/>
        <v/>
      </c>
      <c r="BI1762" s="36" t="str">
        <f t="shared" si="1185"/>
        <v/>
      </c>
      <c r="BJ1762" s="36" t="str">
        <f t="shared" si="1186"/>
        <v/>
      </c>
      <c r="BK1762" s="36" t="str">
        <f t="shared" si="1187"/>
        <v/>
      </c>
      <c r="BL1762" s="36" t="str">
        <f t="shared" si="1188"/>
        <v/>
      </c>
      <c r="BM1762" s="36" t="str">
        <f t="shared" si="1189"/>
        <v/>
      </c>
      <c r="BN1762" s="38" t="e">
        <f t="shared" si="1148"/>
        <v>#DIV/0!</v>
      </c>
      <c r="BO1762" s="38" t="e">
        <f t="shared" si="1149"/>
        <v>#DIV/0!</v>
      </c>
      <c r="BP1762" s="39" t="str">
        <f t="shared" si="1150"/>
        <v/>
      </c>
      <c r="BQ1762" s="39" t="str">
        <f t="shared" si="1151"/>
        <v/>
      </c>
      <c r="BR1762" s="39" t="str">
        <f t="shared" si="1152"/>
        <v/>
      </c>
      <c r="BS1762" s="39" t="str">
        <f t="shared" si="1153"/>
        <v/>
      </c>
      <c r="BT1762" s="39" t="str">
        <f t="shared" si="1154"/>
        <v/>
      </c>
      <c r="BU1762" s="39" t="str">
        <f t="shared" si="1155"/>
        <v/>
      </c>
      <c r="BV1762" s="39" t="str">
        <f t="shared" si="1156"/>
        <v/>
      </c>
      <c r="BW1762" s="39" t="str">
        <f t="shared" si="1157"/>
        <v/>
      </c>
      <c r="BX1762" s="39" t="str">
        <f t="shared" si="1158"/>
        <v/>
      </c>
      <c r="BY1762" s="39" t="str">
        <f t="shared" si="1159"/>
        <v/>
      </c>
      <c r="BZ1762" s="39" t="str">
        <f t="shared" si="1160"/>
        <v/>
      </c>
      <c r="CA1762" s="39" t="str">
        <f t="shared" si="1161"/>
        <v/>
      </c>
      <c r="CB1762" s="39" t="str">
        <f t="shared" si="1162"/>
        <v/>
      </c>
      <c r="CC1762" s="39" t="str">
        <f t="shared" si="1163"/>
        <v/>
      </c>
      <c r="CD1762" s="39" t="str">
        <f t="shared" si="1164"/>
        <v/>
      </c>
      <c r="CE1762" s="39" t="str">
        <f t="shared" si="1165"/>
        <v/>
      </c>
      <c r="CF1762" s="39" t="str">
        <f t="shared" si="1166"/>
        <v/>
      </c>
      <c r="CG1762" s="39" t="str">
        <f t="shared" si="1167"/>
        <v/>
      </c>
      <c r="CH1762" s="39" t="str">
        <f t="shared" si="1168"/>
        <v/>
      </c>
      <c r="CI1762" s="39" t="str">
        <f t="shared" si="1169"/>
        <v/>
      </c>
    </row>
    <row r="1763" spans="1:87">
      <c r="A1763" s="18"/>
      <c r="B1763" s="15">
        <f>'Gene Table'!E1762</f>
        <v>0</v>
      </c>
      <c r="C1763" s="15" t="str">
        <f>'Gene Table'!B1762</f>
        <v>J08</v>
      </c>
      <c r="D1763" s="16" t="str">
        <f>IF(SUM('Test Sample Data'!D$3:D$98)&gt;10,IF(AND(ISNUMBER('Test Sample Data'!D1762),'Test Sample Data'!D1762&lt;$B$1,'Test Sample Data'!D1762&gt;0),'Test Sample Data'!D1762,$B$1),"")</f>
        <v/>
      </c>
      <c r="E1763" s="17" t="str">
        <f>IF(SUM('Test Sample Data'!E$3:E$98)&gt;10,IF(AND(ISNUMBER('Test Sample Data'!E1762),'Test Sample Data'!E1762&lt;$B$1,'Test Sample Data'!E1762&gt;0),'Test Sample Data'!E1762,$B$1),"")</f>
        <v/>
      </c>
      <c r="F1763" s="17" t="str">
        <f>IF(SUM('Test Sample Data'!F$3:F$98)&gt;10,IF(AND(ISNUMBER('Test Sample Data'!F1762),'Test Sample Data'!F1762&lt;$B$1,'Test Sample Data'!F1762&gt;0),'Test Sample Data'!F1762,$B$1),"")</f>
        <v/>
      </c>
      <c r="G1763" s="17" t="str">
        <f>IF(SUM('Test Sample Data'!G$3:G$98)&gt;10,IF(AND(ISNUMBER('Test Sample Data'!G1762),'Test Sample Data'!G1762&lt;$B$1,'Test Sample Data'!G1762&gt;0),'Test Sample Data'!G1762,$B$1),"")</f>
        <v/>
      </c>
      <c r="H1763" s="17" t="str">
        <f>IF(SUM('Test Sample Data'!H$3:H$98)&gt;10,IF(AND(ISNUMBER('Test Sample Data'!H1762),'Test Sample Data'!H1762&lt;$B$1,'Test Sample Data'!H1762&gt;0),'Test Sample Data'!H1762,$B$1),"")</f>
        <v/>
      </c>
      <c r="I1763" s="17" t="str">
        <f>IF(SUM('Test Sample Data'!I$3:I$98)&gt;10,IF(AND(ISNUMBER('Test Sample Data'!I1762),'Test Sample Data'!I1762&lt;$B$1,'Test Sample Data'!I1762&gt;0),'Test Sample Data'!I1762,$B$1),"")</f>
        <v/>
      </c>
      <c r="J1763" s="17" t="str">
        <f>IF(SUM('Test Sample Data'!J$3:J$98)&gt;10,IF(AND(ISNUMBER('Test Sample Data'!J1762),'Test Sample Data'!J1762&lt;$B$1,'Test Sample Data'!J1762&gt;0),'Test Sample Data'!J1762,$B$1),"")</f>
        <v/>
      </c>
      <c r="K1763" s="17" t="str">
        <f>IF(SUM('Test Sample Data'!K$3:K$98)&gt;10,IF(AND(ISNUMBER('Test Sample Data'!K1762),'Test Sample Data'!K1762&lt;$B$1,'Test Sample Data'!K1762&gt;0),'Test Sample Data'!K1762,$B$1),"")</f>
        <v/>
      </c>
      <c r="L1763" s="17" t="str">
        <f>IF(SUM('Test Sample Data'!L$3:L$98)&gt;10,IF(AND(ISNUMBER('Test Sample Data'!L1762),'Test Sample Data'!L1762&lt;$B$1,'Test Sample Data'!L1762&gt;0),'Test Sample Data'!L1762,$B$1),"")</f>
        <v/>
      </c>
      <c r="M1763" s="17" t="str">
        <f>IF(SUM('Test Sample Data'!M$3:M$98)&gt;10,IF(AND(ISNUMBER('Test Sample Data'!M1762),'Test Sample Data'!M1762&lt;$B$1,'Test Sample Data'!M1762&gt;0),'Test Sample Data'!M1762,$B$1),"")</f>
        <v/>
      </c>
      <c r="N1763" s="17">
        <f>'Gene Table'!E1762</f>
        <v>0</v>
      </c>
      <c r="O1763" s="17" t="str">
        <f>'Gene Table'!B1762</f>
        <v>J08</v>
      </c>
      <c r="P1763" s="17" t="str">
        <f>IF(SUM('Control Sample Data'!D$3:D$98)&gt;10,IF(AND(ISNUMBER('Control Sample Data'!D1762),'Control Sample Data'!D1762&lt;$B$1,'Control Sample Data'!D1762&gt;0),'Control Sample Data'!D1762,$B$1),"")</f>
        <v/>
      </c>
      <c r="Q1763" s="17" t="str">
        <f>IF(SUM('Control Sample Data'!E$3:E$98)&gt;10,IF(AND(ISNUMBER('Control Sample Data'!E1762),'Control Sample Data'!E1762&lt;$B$1,'Control Sample Data'!E1762&gt;0),'Control Sample Data'!E1762,$B$1),"")</f>
        <v/>
      </c>
      <c r="R1763" s="17" t="str">
        <f>IF(SUM('Control Sample Data'!F$3:F$98)&gt;10,IF(AND(ISNUMBER('Control Sample Data'!F1762),'Control Sample Data'!F1762&lt;$B$1,'Control Sample Data'!F1762&gt;0),'Control Sample Data'!F1762,$B$1),"")</f>
        <v/>
      </c>
      <c r="S1763" s="17" t="str">
        <f>IF(SUM('Control Sample Data'!G$3:G$98)&gt;10,IF(AND(ISNUMBER('Control Sample Data'!G1762),'Control Sample Data'!G1762&lt;$B$1,'Control Sample Data'!G1762&gt;0),'Control Sample Data'!G1762,$B$1),"")</f>
        <v/>
      </c>
      <c r="T1763" s="17" t="str">
        <f>IF(SUM('Control Sample Data'!H$3:H$98)&gt;10,IF(AND(ISNUMBER('Control Sample Data'!H1762),'Control Sample Data'!H1762&lt;$B$1,'Control Sample Data'!H1762&gt;0),'Control Sample Data'!H1762,$B$1),"")</f>
        <v/>
      </c>
      <c r="U1763" s="17" t="str">
        <f>IF(SUM('Control Sample Data'!I$3:I$98)&gt;10,IF(AND(ISNUMBER('Control Sample Data'!I1762),'Control Sample Data'!I1762&lt;$B$1,'Control Sample Data'!I1762&gt;0),'Control Sample Data'!I1762,$B$1),"")</f>
        <v/>
      </c>
      <c r="V1763" s="17" t="str">
        <f>IF(SUM('Control Sample Data'!J$3:J$98)&gt;10,IF(AND(ISNUMBER('Control Sample Data'!J1762),'Control Sample Data'!J1762&lt;$B$1,'Control Sample Data'!J1762&gt;0),'Control Sample Data'!J1762,$B$1),"")</f>
        <v/>
      </c>
      <c r="W1763" s="17" t="str">
        <f>IF(SUM('Control Sample Data'!K$3:K$98)&gt;10,IF(AND(ISNUMBER('Control Sample Data'!K1762),'Control Sample Data'!K1762&lt;$B$1,'Control Sample Data'!K1762&gt;0),'Control Sample Data'!K1762,$B$1),"")</f>
        <v/>
      </c>
      <c r="X1763" s="17" t="str">
        <f>IF(SUM('Control Sample Data'!L$3:L$98)&gt;10,IF(AND(ISNUMBER('Control Sample Data'!L1762),'Control Sample Data'!L1762&lt;$B$1,'Control Sample Data'!L1762&gt;0),'Control Sample Data'!L1762,$B$1),"")</f>
        <v/>
      </c>
      <c r="Y1763" s="17" t="str">
        <f>IF(SUM('Control Sample Data'!M$3:M$98)&gt;10,IF(AND(ISNUMBER('Control Sample Data'!M1762),'Control Sample Data'!M1762&lt;$B$1,'Control Sample Data'!M1762&gt;0),'Control Sample Data'!M1762,$B$1),"")</f>
        <v/>
      </c>
      <c r="AT1763" s="36" t="str">
        <f t="shared" si="1170"/>
        <v/>
      </c>
      <c r="AU1763" s="36" t="str">
        <f t="shared" si="1171"/>
        <v/>
      </c>
      <c r="AV1763" s="36" t="str">
        <f t="shared" si="1172"/>
        <v/>
      </c>
      <c r="AW1763" s="36" t="str">
        <f t="shared" si="1173"/>
        <v/>
      </c>
      <c r="AX1763" s="36" t="str">
        <f t="shared" si="1174"/>
        <v/>
      </c>
      <c r="AY1763" s="36" t="str">
        <f t="shared" si="1175"/>
        <v/>
      </c>
      <c r="AZ1763" s="36" t="str">
        <f t="shared" si="1176"/>
        <v/>
      </c>
      <c r="BA1763" s="36" t="str">
        <f t="shared" si="1177"/>
        <v/>
      </c>
      <c r="BB1763" s="36" t="str">
        <f t="shared" si="1178"/>
        <v/>
      </c>
      <c r="BC1763" s="36" t="str">
        <f t="shared" si="1179"/>
        <v/>
      </c>
      <c r="BD1763" s="36" t="str">
        <f t="shared" si="1180"/>
        <v/>
      </c>
      <c r="BE1763" s="36" t="str">
        <f t="shared" si="1181"/>
        <v/>
      </c>
      <c r="BF1763" s="36" t="str">
        <f t="shared" si="1182"/>
        <v/>
      </c>
      <c r="BG1763" s="36" t="str">
        <f t="shared" si="1183"/>
        <v/>
      </c>
      <c r="BH1763" s="36" t="str">
        <f t="shared" si="1184"/>
        <v/>
      </c>
      <c r="BI1763" s="36" t="str">
        <f t="shared" si="1185"/>
        <v/>
      </c>
      <c r="BJ1763" s="36" t="str">
        <f t="shared" si="1186"/>
        <v/>
      </c>
      <c r="BK1763" s="36" t="str">
        <f t="shared" si="1187"/>
        <v/>
      </c>
      <c r="BL1763" s="36" t="str">
        <f t="shared" si="1188"/>
        <v/>
      </c>
      <c r="BM1763" s="36" t="str">
        <f t="shared" si="1189"/>
        <v/>
      </c>
      <c r="BN1763" s="38" t="e">
        <f t="shared" si="1148"/>
        <v>#DIV/0!</v>
      </c>
      <c r="BO1763" s="38" t="e">
        <f t="shared" si="1149"/>
        <v>#DIV/0!</v>
      </c>
      <c r="BP1763" s="39" t="str">
        <f t="shared" si="1150"/>
        <v/>
      </c>
      <c r="BQ1763" s="39" t="str">
        <f t="shared" si="1151"/>
        <v/>
      </c>
      <c r="BR1763" s="39" t="str">
        <f t="shared" si="1152"/>
        <v/>
      </c>
      <c r="BS1763" s="39" t="str">
        <f t="shared" si="1153"/>
        <v/>
      </c>
      <c r="BT1763" s="39" t="str">
        <f t="shared" si="1154"/>
        <v/>
      </c>
      <c r="BU1763" s="39" t="str">
        <f t="shared" si="1155"/>
        <v/>
      </c>
      <c r="BV1763" s="39" t="str">
        <f t="shared" si="1156"/>
        <v/>
      </c>
      <c r="BW1763" s="39" t="str">
        <f t="shared" si="1157"/>
        <v/>
      </c>
      <c r="BX1763" s="39" t="str">
        <f t="shared" si="1158"/>
        <v/>
      </c>
      <c r="BY1763" s="39" t="str">
        <f t="shared" si="1159"/>
        <v/>
      </c>
      <c r="BZ1763" s="39" t="str">
        <f t="shared" si="1160"/>
        <v/>
      </c>
      <c r="CA1763" s="39" t="str">
        <f t="shared" si="1161"/>
        <v/>
      </c>
      <c r="CB1763" s="39" t="str">
        <f t="shared" si="1162"/>
        <v/>
      </c>
      <c r="CC1763" s="39" t="str">
        <f t="shared" si="1163"/>
        <v/>
      </c>
      <c r="CD1763" s="39" t="str">
        <f t="shared" si="1164"/>
        <v/>
      </c>
      <c r="CE1763" s="39" t="str">
        <f t="shared" si="1165"/>
        <v/>
      </c>
      <c r="CF1763" s="39" t="str">
        <f t="shared" si="1166"/>
        <v/>
      </c>
      <c r="CG1763" s="39" t="str">
        <f t="shared" si="1167"/>
        <v/>
      </c>
      <c r="CH1763" s="39" t="str">
        <f t="shared" si="1168"/>
        <v/>
      </c>
      <c r="CI1763" s="39" t="str">
        <f t="shared" si="1169"/>
        <v/>
      </c>
    </row>
    <row r="1764" spans="1:87">
      <c r="A1764" s="18"/>
      <c r="B1764" s="15" t="str">
        <f>'Gene Table'!E1763</f>
        <v>hsa-miR-5693</v>
      </c>
      <c r="C1764" s="15" t="str">
        <f>'Gene Table'!B1763</f>
        <v>J09</v>
      </c>
      <c r="D1764" s="16" t="str">
        <f>IF(SUM('Test Sample Data'!D$3:D$98)&gt;10,IF(AND(ISNUMBER('Test Sample Data'!D1763),'Test Sample Data'!D1763&lt;$B$1,'Test Sample Data'!D1763&gt;0),'Test Sample Data'!D1763,$B$1),"")</f>
        <v/>
      </c>
      <c r="E1764" s="17" t="str">
        <f>IF(SUM('Test Sample Data'!E$3:E$98)&gt;10,IF(AND(ISNUMBER('Test Sample Data'!E1763),'Test Sample Data'!E1763&lt;$B$1,'Test Sample Data'!E1763&gt;0),'Test Sample Data'!E1763,$B$1),"")</f>
        <v/>
      </c>
      <c r="F1764" s="17" t="str">
        <f>IF(SUM('Test Sample Data'!F$3:F$98)&gt;10,IF(AND(ISNUMBER('Test Sample Data'!F1763),'Test Sample Data'!F1763&lt;$B$1,'Test Sample Data'!F1763&gt;0),'Test Sample Data'!F1763,$B$1),"")</f>
        <v/>
      </c>
      <c r="G1764" s="17" t="str">
        <f>IF(SUM('Test Sample Data'!G$3:G$98)&gt;10,IF(AND(ISNUMBER('Test Sample Data'!G1763),'Test Sample Data'!G1763&lt;$B$1,'Test Sample Data'!G1763&gt;0),'Test Sample Data'!G1763,$B$1),"")</f>
        <v/>
      </c>
      <c r="H1764" s="17" t="str">
        <f>IF(SUM('Test Sample Data'!H$3:H$98)&gt;10,IF(AND(ISNUMBER('Test Sample Data'!H1763),'Test Sample Data'!H1763&lt;$B$1,'Test Sample Data'!H1763&gt;0),'Test Sample Data'!H1763,$B$1),"")</f>
        <v/>
      </c>
      <c r="I1764" s="17" t="str">
        <f>IF(SUM('Test Sample Data'!I$3:I$98)&gt;10,IF(AND(ISNUMBER('Test Sample Data'!I1763),'Test Sample Data'!I1763&lt;$B$1,'Test Sample Data'!I1763&gt;0),'Test Sample Data'!I1763,$B$1),"")</f>
        <v/>
      </c>
      <c r="J1764" s="17" t="str">
        <f>IF(SUM('Test Sample Data'!J$3:J$98)&gt;10,IF(AND(ISNUMBER('Test Sample Data'!J1763),'Test Sample Data'!J1763&lt;$B$1,'Test Sample Data'!J1763&gt;0),'Test Sample Data'!J1763,$B$1),"")</f>
        <v/>
      </c>
      <c r="K1764" s="17" t="str">
        <f>IF(SUM('Test Sample Data'!K$3:K$98)&gt;10,IF(AND(ISNUMBER('Test Sample Data'!K1763),'Test Sample Data'!K1763&lt;$B$1,'Test Sample Data'!K1763&gt;0),'Test Sample Data'!K1763,$B$1),"")</f>
        <v/>
      </c>
      <c r="L1764" s="17" t="str">
        <f>IF(SUM('Test Sample Data'!L$3:L$98)&gt;10,IF(AND(ISNUMBER('Test Sample Data'!L1763),'Test Sample Data'!L1763&lt;$B$1,'Test Sample Data'!L1763&gt;0),'Test Sample Data'!L1763,$B$1),"")</f>
        <v/>
      </c>
      <c r="M1764" s="17" t="str">
        <f>IF(SUM('Test Sample Data'!M$3:M$98)&gt;10,IF(AND(ISNUMBER('Test Sample Data'!M1763),'Test Sample Data'!M1763&lt;$B$1,'Test Sample Data'!M1763&gt;0),'Test Sample Data'!M1763,$B$1),"")</f>
        <v/>
      </c>
      <c r="N1764" s="17" t="str">
        <f>'Gene Table'!E1763</f>
        <v>hsa-miR-5693</v>
      </c>
      <c r="O1764" s="17" t="str">
        <f>'Gene Table'!B1763</f>
        <v>J09</v>
      </c>
      <c r="P1764" s="17" t="str">
        <f>IF(SUM('Control Sample Data'!D$3:D$98)&gt;10,IF(AND(ISNUMBER('Control Sample Data'!D1763),'Control Sample Data'!D1763&lt;$B$1,'Control Sample Data'!D1763&gt;0),'Control Sample Data'!D1763,$B$1),"")</f>
        <v/>
      </c>
      <c r="Q1764" s="17" t="str">
        <f>IF(SUM('Control Sample Data'!E$3:E$98)&gt;10,IF(AND(ISNUMBER('Control Sample Data'!E1763),'Control Sample Data'!E1763&lt;$B$1,'Control Sample Data'!E1763&gt;0),'Control Sample Data'!E1763,$B$1),"")</f>
        <v/>
      </c>
      <c r="R1764" s="17" t="str">
        <f>IF(SUM('Control Sample Data'!F$3:F$98)&gt;10,IF(AND(ISNUMBER('Control Sample Data'!F1763),'Control Sample Data'!F1763&lt;$B$1,'Control Sample Data'!F1763&gt;0),'Control Sample Data'!F1763,$B$1),"")</f>
        <v/>
      </c>
      <c r="S1764" s="17" t="str">
        <f>IF(SUM('Control Sample Data'!G$3:G$98)&gt;10,IF(AND(ISNUMBER('Control Sample Data'!G1763),'Control Sample Data'!G1763&lt;$B$1,'Control Sample Data'!G1763&gt;0),'Control Sample Data'!G1763,$B$1),"")</f>
        <v/>
      </c>
      <c r="T1764" s="17" t="str">
        <f>IF(SUM('Control Sample Data'!H$3:H$98)&gt;10,IF(AND(ISNUMBER('Control Sample Data'!H1763),'Control Sample Data'!H1763&lt;$B$1,'Control Sample Data'!H1763&gt;0),'Control Sample Data'!H1763,$B$1),"")</f>
        <v/>
      </c>
      <c r="U1764" s="17" t="str">
        <f>IF(SUM('Control Sample Data'!I$3:I$98)&gt;10,IF(AND(ISNUMBER('Control Sample Data'!I1763),'Control Sample Data'!I1763&lt;$B$1,'Control Sample Data'!I1763&gt;0),'Control Sample Data'!I1763,$B$1),"")</f>
        <v/>
      </c>
      <c r="V1764" s="17" t="str">
        <f>IF(SUM('Control Sample Data'!J$3:J$98)&gt;10,IF(AND(ISNUMBER('Control Sample Data'!J1763),'Control Sample Data'!J1763&lt;$B$1,'Control Sample Data'!J1763&gt;0),'Control Sample Data'!J1763,$B$1),"")</f>
        <v/>
      </c>
      <c r="W1764" s="17" t="str">
        <f>IF(SUM('Control Sample Data'!K$3:K$98)&gt;10,IF(AND(ISNUMBER('Control Sample Data'!K1763),'Control Sample Data'!K1763&lt;$B$1,'Control Sample Data'!K1763&gt;0),'Control Sample Data'!K1763,$B$1),"")</f>
        <v/>
      </c>
      <c r="X1764" s="17" t="str">
        <f>IF(SUM('Control Sample Data'!L$3:L$98)&gt;10,IF(AND(ISNUMBER('Control Sample Data'!L1763),'Control Sample Data'!L1763&lt;$B$1,'Control Sample Data'!L1763&gt;0),'Control Sample Data'!L1763,$B$1),"")</f>
        <v/>
      </c>
      <c r="Y1764" s="17" t="str">
        <f>IF(SUM('Control Sample Data'!M$3:M$98)&gt;10,IF(AND(ISNUMBER('Control Sample Data'!M1763),'Control Sample Data'!M1763&lt;$B$1,'Control Sample Data'!M1763&gt;0),'Control Sample Data'!M1763,$B$1),"")</f>
        <v/>
      </c>
      <c r="AT1764" s="36" t="str">
        <f t="shared" si="1170"/>
        <v/>
      </c>
      <c r="AU1764" s="36" t="str">
        <f t="shared" si="1171"/>
        <v/>
      </c>
      <c r="AV1764" s="36" t="str">
        <f t="shared" si="1172"/>
        <v/>
      </c>
      <c r="AW1764" s="36" t="str">
        <f t="shared" si="1173"/>
        <v/>
      </c>
      <c r="AX1764" s="36" t="str">
        <f t="shared" si="1174"/>
        <v/>
      </c>
      <c r="AY1764" s="36" t="str">
        <f t="shared" si="1175"/>
        <v/>
      </c>
      <c r="AZ1764" s="36" t="str">
        <f t="shared" si="1176"/>
        <v/>
      </c>
      <c r="BA1764" s="36" t="str">
        <f t="shared" si="1177"/>
        <v/>
      </c>
      <c r="BB1764" s="36" t="str">
        <f t="shared" si="1178"/>
        <v/>
      </c>
      <c r="BC1764" s="36" t="str">
        <f t="shared" si="1179"/>
        <v/>
      </c>
      <c r="BD1764" s="36" t="str">
        <f t="shared" si="1180"/>
        <v/>
      </c>
      <c r="BE1764" s="36" t="str">
        <f t="shared" si="1181"/>
        <v/>
      </c>
      <c r="BF1764" s="36" t="str">
        <f t="shared" si="1182"/>
        <v/>
      </c>
      <c r="BG1764" s="36" t="str">
        <f t="shared" si="1183"/>
        <v/>
      </c>
      <c r="BH1764" s="36" t="str">
        <f t="shared" si="1184"/>
        <v/>
      </c>
      <c r="BI1764" s="36" t="str">
        <f t="shared" si="1185"/>
        <v/>
      </c>
      <c r="BJ1764" s="36" t="str">
        <f t="shared" si="1186"/>
        <v/>
      </c>
      <c r="BK1764" s="36" t="str">
        <f t="shared" si="1187"/>
        <v/>
      </c>
      <c r="BL1764" s="36" t="str">
        <f t="shared" si="1188"/>
        <v/>
      </c>
      <c r="BM1764" s="36" t="str">
        <f t="shared" si="1189"/>
        <v/>
      </c>
      <c r="BN1764" s="38" t="e">
        <f t="shared" si="1148"/>
        <v>#DIV/0!</v>
      </c>
      <c r="BO1764" s="38" t="e">
        <f t="shared" si="1149"/>
        <v>#DIV/0!</v>
      </c>
      <c r="BP1764" s="39" t="str">
        <f t="shared" si="1150"/>
        <v/>
      </c>
      <c r="BQ1764" s="39" t="str">
        <f t="shared" si="1151"/>
        <v/>
      </c>
      <c r="BR1764" s="39" t="str">
        <f t="shared" si="1152"/>
        <v/>
      </c>
      <c r="BS1764" s="39" t="str">
        <f t="shared" si="1153"/>
        <v/>
      </c>
      <c r="BT1764" s="39" t="str">
        <f t="shared" si="1154"/>
        <v/>
      </c>
      <c r="BU1764" s="39" t="str">
        <f t="shared" si="1155"/>
        <v/>
      </c>
      <c r="BV1764" s="39" t="str">
        <f t="shared" si="1156"/>
        <v/>
      </c>
      <c r="BW1764" s="39" t="str">
        <f t="shared" si="1157"/>
        <v/>
      </c>
      <c r="BX1764" s="39" t="str">
        <f t="shared" si="1158"/>
        <v/>
      </c>
      <c r="BY1764" s="39" t="str">
        <f t="shared" si="1159"/>
        <v/>
      </c>
      <c r="BZ1764" s="39" t="str">
        <f t="shared" si="1160"/>
        <v/>
      </c>
      <c r="CA1764" s="39" t="str">
        <f t="shared" si="1161"/>
        <v/>
      </c>
      <c r="CB1764" s="39" t="str">
        <f t="shared" si="1162"/>
        <v/>
      </c>
      <c r="CC1764" s="39" t="str">
        <f t="shared" si="1163"/>
        <v/>
      </c>
      <c r="CD1764" s="39" t="str">
        <f t="shared" si="1164"/>
        <v/>
      </c>
      <c r="CE1764" s="39" t="str">
        <f t="shared" si="1165"/>
        <v/>
      </c>
      <c r="CF1764" s="39" t="str">
        <f t="shared" si="1166"/>
        <v/>
      </c>
      <c r="CG1764" s="39" t="str">
        <f t="shared" si="1167"/>
        <v/>
      </c>
      <c r="CH1764" s="39" t="str">
        <f t="shared" si="1168"/>
        <v/>
      </c>
      <c r="CI1764" s="39" t="str">
        <f t="shared" si="1169"/>
        <v/>
      </c>
    </row>
    <row r="1765" spans="1:87">
      <c r="A1765" s="18"/>
      <c r="B1765" s="15">
        <f>'Gene Table'!E1764</f>
        <v>0</v>
      </c>
      <c r="C1765" s="15" t="str">
        <f>'Gene Table'!B1764</f>
        <v>J10</v>
      </c>
      <c r="D1765" s="16" t="str">
        <f>IF(SUM('Test Sample Data'!D$3:D$98)&gt;10,IF(AND(ISNUMBER('Test Sample Data'!D1764),'Test Sample Data'!D1764&lt;$B$1,'Test Sample Data'!D1764&gt;0),'Test Sample Data'!D1764,$B$1),"")</f>
        <v/>
      </c>
      <c r="E1765" s="17" t="str">
        <f>IF(SUM('Test Sample Data'!E$3:E$98)&gt;10,IF(AND(ISNUMBER('Test Sample Data'!E1764),'Test Sample Data'!E1764&lt;$B$1,'Test Sample Data'!E1764&gt;0),'Test Sample Data'!E1764,$B$1),"")</f>
        <v/>
      </c>
      <c r="F1765" s="17" t="str">
        <f>IF(SUM('Test Sample Data'!F$3:F$98)&gt;10,IF(AND(ISNUMBER('Test Sample Data'!F1764),'Test Sample Data'!F1764&lt;$B$1,'Test Sample Data'!F1764&gt;0),'Test Sample Data'!F1764,$B$1),"")</f>
        <v/>
      </c>
      <c r="G1765" s="17" t="str">
        <f>IF(SUM('Test Sample Data'!G$3:G$98)&gt;10,IF(AND(ISNUMBER('Test Sample Data'!G1764),'Test Sample Data'!G1764&lt;$B$1,'Test Sample Data'!G1764&gt;0),'Test Sample Data'!G1764,$B$1),"")</f>
        <v/>
      </c>
      <c r="H1765" s="17" t="str">
        <f>IF(SUM('Test Sample Data'!H$3:H$98)&gt;10,IF(AND(ISNUMBER('Test Sample Data'!H1764),'Test Sample Data'!H1764&lt;$B$1,'Test Sample Data'!H1764&gt;0),'Test Sample Data'!H1764,$B$1),"")</f>
        <v/>
      </c>
      <c r="I1765" s="17" t="str">
        <f>IF(SUM('Test Sample Data'!I$3:I$98)&gt;10,IF(AND(ISNUMBER('Test Sample Data'!I1764),'Test Sample Data'!I1764&lt;$B$1,'Test Sample Data'!I1764&gt;0),'Test Sample Data'!I1764,$B$1),"")</f>
        <v/>
      </c>
      <c r="J1765" s="17" t="str">
        <f>IF(SUM('Test Sample Data'!J$3:J$98)&gt;10,IF(AND(ISNUMBER('Test Sample Data'!J1764),'Test Sample Data'!J1764&lt;$B$1,'Test Sample Data'!J1764&gt;0),'Test Sample Data'!J1764,$B$1),"")</f>
        <v/>
      </c>
      <c r="K1765" s="17" t="str">
        <f>IF(SUM('Test Sample Data'!K$3:K$98)&gt;10,IF(AND(ISNUMBER('Test Sample Data'!K1764),'Test Sample Data'!K1764&lt;$B$1,'Test Sample Data'!K1764&gt;0),'Test Sample Data'!K1764,$B$1),"")</f>
        <v/>
      </c>
      <c r="L1765" s="17" t="str">
        <f>IF(SUM('Test Sample Data'!L$3:L$98)&gt;10,IF(AND(ISNUMBER('Test Sample Data'!L1764),'Test Sample Data'!L1764&lt;$B$1,'Test Sample Data'!L1764&gt;0),'Test Sample Data'!L1764,$B$1),"")</f>
        <v/>
      </c>
      <c r="M1765" s="17" t="str">
        <f>IF(SUM('Test Sample Data'!M$3:M$98)&gt;10,IF(AND(ISNUMBER('Test Sample Data'!M1764),'Test Sample Data'!M1764&lt;$B$1,'Test Sample Data'!M1764&gt;0),'Test Sample Data'!M1764,$B$1),"")</f>
        <v/>
      </c>
      <c r="N1765" s="17">
        <f>'Gene Table'!E1764</f>
        <v>0</v>
      </c>
      <c r="O1765" s="17" t="str">
        <f>'Gene Table'!B1764</f>
        <v>J10</v>
      </c>
      <c r="P1765" s="17" t="str">
        <f>IF(SUM('Control Sample Data'!D$3:D$98)&gt;10,IF(AND(ISNUMBER('Control Sample Data'!D1764),'Control Sample Data'!D1764&lt;$B$1,'Control Sample Data'!D1764&gt;0),'Control Sample Data'!D1764,$B$1),"")</f>
        <v/>
      </c>
      <c r="Q1765" s="17" t="str">
        <f>IF(SUM('Control Sample Data'!E$3:E$98)&gt;10,IF(AND(ISNUMBER('Control Sample Data'!E1764),'Control Sample Data'!E1764&lt;$B$1,'Control Sample Data'!E1764&gt;0),'Control Sample Data'!E1764,$B$1),"")</f>
        <v/>
      </c>
      <c r="R1765" s="17" t="str">
        <f>IF(SUM('Control Sample Data'!F$3:F$98)&gt;10,IF(AND(ISNUMBER('Control Sample Data'!F1764),'Control Sample Data'!F1764&lt;$B$1,'Control Sample Data'!F1764&gt;0),'Control Sample Data'!F1764,$B$1),"")</f>
        <v/>
      </c>
      <c r="S1765" s="17" t="str">
        <f>IF(SUM('Control Sample Data'!G$3:G$98)&gt;10,IF(AND(ISNUMBER('Control Sample Data'!G1764),'Control Sample Data'!G1764&lt;$B$1,'Control Sample Data'!G1764&gt;0),'Control Sample Data'!G1764,$B$1),"")</f>
        <v/>
      </c>
      <c r="T1765" s="17" t="str">
        <f>IF(SUM('Control Sample Data'!H$3:H$98)&gt;10,IF(AND(ISNUMBER('Control Sample Data'!H1764),'Control Sample Data'!H1764&lt;$B$1,'Control Sample Data'!H1764&gt;0),'Control Sample Data'!H1764,$B$1),"")</f>
        <v/>
      </c>
      <c r="U1765" s="17" t="str">
        <f>IF(SUM('Control Sample Data'!I$3:I$98)&gt;10,IF(AND(ISNUMBER('Control Sample Data'!I1764),'Control Sample Data'!I1764&lt;$B$1,'Control Sample Data'!I1764&gt;0),'Control Sample Data'!I1764,$B$1),"")</f>
        <v/>
      </c>
      <c r="V1765" s="17" t="str">
        <f>IF(SUM('Control Sample Data'!J$3:J$98)&gt;10,IF(AND(ISNUMBER('Control Sample Data'!J1764),'Control Sample Data'!J1764&lt;$B$1,'Control Sample Data'!J1764&gt;0),'Control Sample Data'!J1764,$B$1),"")</f>
        <v/>
      </c>
      <c r="W1765" s="17" t="str">
        <f>IF(SUM('Control Sample Data'!K$3:K$98)&gt;10,IF(AND(ISNUMBER('Control Sample Data'!K1764),'Control Sample Data'!K1764&lt;$B$1,'Control Sample Data'!K1764&gt;0),'Control Sample Data'!K1764,$B$1),"")</f>
        <v/>
      </c>
      <c r="X1765" s="17" t="str">
        <f>IF(SUM('Control Sample Data'!L$3:L$98)&gt;10,IF(AND(ISNUMBER('Control Sample Data'!L1764),'Control Sample Data'!L1764&lt;$B$1,'Control Sample Data'!L1764&gt;0),'Control Sample Data'!L1764,$B$1),"")</f>
        <v/>
      </c>
      <c r="Y1765" s="17" t="str">
        <f>IF(SUM('Control Sample Data'!M$3:M$98)&gt;10,IF(AND(ISNUMBER('Control Sample Data'!M1764),'Control Sample Data'!M1764&lt;$B$1,'Control Sample Data'!M1764&gt;0),'Control Sample Data'!M1764,$B$1),"")</f>
        <v/>
      </c>
      <c r="AT1765" s="36" t="str">
        <f t="shared" si="1170"/>
        <v/>
      </c>
      <c r="AU1765" s="36" t="str">
        <f t="shared" si="1171"/>
        <v/>
      </c>
      <c r="AV1765" s="36" t="str">
        <f t="shared" si="1172"/>
        <v/>
      </c>
      <c r="AW1765" s="36" t="str">
        <f t="shared" si="1173"/>
        <v/>
      </c>
      <c r="AX1765" s="36" t="str">
        <f t="shared" si="1174"/>
        <v/>
      </c>
      <c r="AY1765" s="36" t="str">
        <f t="shared" si="1175"/>
        <v/>
      </c>
      <c r="AZ1765" s="36" t="str">
        <f t="shared" si="1176"/>
        <v/>
      </c>
      <c r="BA1765" s="36" t="str">
        <f t="shared" si="1177"/>
        <v/>
      </c>
      <c r="BB1765" s="36" t="str">
        <f t="shared" si="1178"/>
        <v/>
      </c>
      <c r="BC1765" s="36" t="str">
        <f t="shared" si="1179"/>
        <v/>
      </c>
      <c r="BD1765" s="36" t="str">
        <f t="shared" si="1180"/>
        <v/>
      </c>
      <c r="BE1765" s="36" t="str">
        <f t="shared" si="1181"/>
        <v/>
      </c>
      <c r="BF1765" s="36" t="str">
        <f t="shared" si="1182"/>
        <v/>
      </c>
      <c r="BG1765" s="36" t="str">
        <f t="shared" si="1183"/>
        <v/>
      </c>
      <c r="BH1765" s="36" t="str">
        <f t="shared" si="1184"/>
        <v/>
      </c>
      <c r="BI1765" s="36" t="str">
        <f t="shared" si="1185"/>
        <v/>
      </c>
      <c r="BJ1765" s="36" t="str">
        <f t="shared" si="1186"/>
        <v/>
      </c>
      <c r="BK1765" s="36" t="str">
        <f t="shared" si="1187"/>
        <v/>
      </c>
      <c r="BL1765" s="36" t="str">
        <f t="shared" si="1188"/>
        <v/>
      </c>
      <c r="BM1765" s="36" t="str">
        <f t="shared" si="1189"/>
        <v/>
      </c>
      <c r="BN1765" s="38" t="e">
        <f t="shared" si="1148"/>
        <v>#DIV/0!</v>
      </c>
      <c r="BO1765" s="38" t="e">
        <f t="shared" si="1149"/>
        <v>#DIV/0!</v>
      </c>
      <c r="BP1765" s="39" t="str">
        <f t="shared" si="1150"/>
        <v/>
      </c>
      <c r="BQ1765" s="39" t="str">
        <f t="shared" si="1151"/>
        <v/>
      </c>
      <c r="BR1765" s="39" t="str">
        <f t="shared" si="1152"/>
        <v/>
      </c>
      <c r="BS1765" s="39" t="str">
        <f t="shared" si="1153"/>
        <v/>
      </c>
      <c r="BT1765" s="39" t="str">
        <f t="shared" si="1154"/>
        <v/>
      </c>
      <c r="BU1765" s="39" t="str">
        <f t="shared" si="1155"/>
        <v/>
      </c>
      <c r="BV1765" s="39" t="str">
        <f t="shared" si="1156"/>
        <v/>
      </c>
      <c r="BW1765" s="39" t="str">
        <f t="shared" si="1157"/>
        <v/>
      </c>
      <c r="BX1765" s="39" t="str">
        <f t="shared" si="1158"/>
        <v/>
      </c>
      <c r="BY1765" s="39" t="str">
        <f t="shared" si="1159"/>
        <v/>
      </c>
      <c r="BZ1765" s="39" t="str">
        <f t="shared" si="1160"/>
        <v/>
      </c>
      <c r="CA1765" s="39" t="str">
        <f t="shared" si="1161"/>
        <v/>
      </c>
      <c r="CB1765" s="39" t="str">
        <f t="shared" si="1162"/>
        <v/>
      </c>
      <c r="CC1765" s="39" t="str">
        <f t="shared" si="1163"/>
        <v/>
      </c>
      <c r="CD1765" s="39" t="str">
        <f t="shared" si="1164"/>
        <v/>
      </c>
      <c r="CE1765" s="39" t="str">
        <f t="shared" si="1165"/>
        <v/>
      </c>
      <c r="CF1765" s="39" t="str">
        <f t="shared" si="1166"/>
        <v/>
      </c>
      <c r="CG1765" s="39" t="str">
        <f t="shared" si="1167"/>
        <v/>
      </c>
      <c r="CH1765" s="39" t="str">
        <f t="shared" si="1168"/>
        <v/>
      </c>
      <c r="CI1765" s="39" t="str">
        <f t="shared" si="1169"/>
        <v/>
      </c>
    </row>
    <row r="1766" spans="1:87">
      <c r="A1766" s="18"/>
      <c r="B1766" s="15" t="str">
        <f>'Gene Table'!E1765</f>
        <v>hsa-miR-5694</v>
      </c>
      <c r="C1766" s="15" t="str">
        <f>'Gene Table'!B1765</f>
        <v>J11</v>
      </c>
      <c r="D1766" s="16" t="str">
        <f>IF(SUM('Test Sample Data'!D$3:D$98)&gt;10,IF(AND(ISNUMBER('Test Sample Data'!D1765),'Test Sample Data'!D1765&lt;$B$1,'Test Sample Data'!D1765&gt;0),'Test Sample Data'!D1765,$B$1),"")</f>
        <v/>
      </c>
      <c r="E1766" s="17" t="str">
        <f>IF(SUM('Test Sample Data'!E$3:E$98)&gt;10,IF(AND(ISNUMBER('Test Sample Data'!E1765),'Test Sample Data'!E1765&lt;$B$1,'Test Sample Data'!E1765&gt;0),'Test Sample Data'!E1765,$B$1),"")</f>
        <v/>
      </c>
      <c r="F1766" s="17" t="str">
        <f>IF(SUM('Test Sample Data'!F$3:F$98)&gt;10,IF(AND(ISNUMBER('Test Sample Data'!F1765),'Test Sample Data'!F1765&lt;$B$1,'Test Sample Data'!F1765&gt;0),'Test Sample Data'!F1765,$B$1),"")</f>
        <v/>
      </c>
      <c r="G1766" s="17" t="str">
        <f>IF(SUM('Test Sample Data'!G$3:G$98)&gt;10,IF(AND(ISNUMBER('Test Sample Data'!G1765),'Test Sample Data'!G1765&lt;$B$1,'Test Sample Data'!G1765&gt;0),'Test Sample Data'!G1765,$B$1),"")</f>
        <v/>
      </c>
      <c r="H1766" s="17" t="str">
        <f>IF(SUM('Test Sample Data'!H$3:H$98)&gt;10,IF(AND(ISNUMBER('Test Sample Data'!H1765),'Test Sample Data'!H1765&lt;$B$1,'Test Sample Data'!H1765&gt;0),'Test Sample Data'!H1765,$B$1),"")</f>
        <v/>
      </c>
      <c r="I1766" s="17" t="str">
        <f>IF(SUM('Test Sample Data'!I$3:I$98)&gt;10,IF(AND(ISNUMBER('Test Sample Data'!I1765),'Test Sample Data'!I1765&lt;$B$1,'Test Sample Data'!I1765&gt;0),'Test Sample Data'!I1765,$B$1),"")</f>
        <v/>
      </c>
      <c r="J1766" s="17" t="str">
        <f>IF(SUM('Test Sample Data'!J$3:J$98)&gt;10,IF(AND(ISNUMBER('Test Sample Data'!J1765),'Test Sample Data'!J1765&lt;$B$1,'Test Sample Data'!J1765&gt;0),'Test Sample Data'!J1765,$B$1),"")</f>
        <v/>
      </c>
      <c r="K1766" s="17" t="str">
        <f>IF(SUM('Test Sample Data'!K$3:K$98)&gt;10,IF(AND(ISNUMBER('Test Sample Data'!K1765),'Test Sample Data'!K1765&lt;$B$1,'Test Sample Data'!K1765&gt;0),'Test Sample Data'!K1765,$B$1),"")</f>
        <v/>
      </c>
      <c r="L1766" s="17" t="str">
        <f>IF(SUM('Test Sample Data'!L$3:L$98)&gt;10,IF(AND(ISNUMBER('Test Sample Data'!L1765),'Test Sample Data'!L1765&lt;$B$1,'Test Sample Data'!L1765&gt;0),'Test Sample Data'!L1765,$B$1),"")</f>
        <v/>
      </c>
      <c r="M1766" s="17" t="str">
        <f>IF(SUM('Test Sample Data'!M$3:M$98)&gt;10,IF(AND(ISNUMBER('Test Sample Data'!M1765),'Test Sample Data'!M1765&lt;$B$1,'Test Sample Data'!M1765&gt;0),'Test Sample Data'!M1765,$B$1),"")</f>
        <v/>
      </c>
      <c r="N1766" s="17" t="str">
        <f>'Gene Table'!E1765</f>
        <v>hsa-miR-5694</v>
      </c>
      <c r="O1766" s="17" t="str">
        <f>'Gene Table'!B1765</f>
        <v>J11</v>
      </c>
      <c r="P1766" s="17" t="str">
        <f>IF(SUM('Control Sample Data'!D$3:D$98)&gt;10,IF(AND(ISNUMBER('Control Sample Data'!D1765),'Control Sample Data'!D1765&lt;$B$1,'Control Sample Data'!D1765&gt;0),'Control Sample Data'!D1765,$B$1),"")</f>
        <v/>
      </c>
      <c r="Q1766" s="17" t="str">
        <f>IF(SUM('Control Sample Data'!E$3:E$98)&gt;10,IF(AND(ISNUMBER('Control Sample Data'!E1765),'Control Sample Data'!E1765&lt;$B$1,'Control Sample Data'!E1765&gt;0),'Control Sample Data'!E1765,$B$1),"")</f>
        <v/>
      </c>
      <c r="R1766" s="17" t="str">
        <f>IF(SUM('Control Sample Data'!F$3:F$98)&gt;10,IF(AND(ISNUMBER('Control Sample Data'!F1765),'Control Sample Data'!F1765&lt;$B$1,'Control Sample Data'!F1765&gt;0),'Control Sample Data'!F1765,$B$1),"")</f>
        <v/>
      </c>
      <c r="S1766" s="17" t="str">
        <f>IF(SUM('Control Sample Data'!G$3:G$98)&gt;10,IF(AND(ISNUMBER('Control Sample Data'!G1765),'Control Sample Data'!G1765&lt;$B$1,'Control Sample Data'!G1765&gt;0),'Control Sample Data'!G1765,$B$1),"")</f>
        <v/>
      </c>
      <c r="T1766" s="17" t="str">
        <f>IF(SUM('Control Sample Data'!H$3:H$98)&gt;10,IF(AND(ISNUMBER('Control Sample Data'!H1765),'Control Sample Data'!H1765&lt;$B$1,'Control Sample Data'!H1765&gt;0),'Control Sample Data'!H1765,$B$1),"")</f>
        <v/>
      </c>
      <c r="U1766" s="17" t="str">
        <f>IF(SUM('Control Sample Data'!I$3:I$98)&gt;10,IF(AND(ISNUMBER('Control Sample Data'!I1765),'Control Sample Data'!I1765&lt;$B$1,'Control Sample Data'!I1765&gt;0),'Control Sample Data'!I1765,$B$1),"")</f>
        <v/>
      </c>
      <c r="V1766" s="17" t="str">
        <f>IF(SUM('Control Sample Data'!J$3:J$98)&gt;10,IF(AND(ISNUMBER('Control Sample Data'!J1765),'Control Sample Data'!J1765&lt;$B$1,'Control Sample Data'!J1765&gt;0),'Control Sample Data'!J1765,$B$1),"")</f>
        <v/>
      </c>
      <c r="W1766" s="17" t="str">
        <f>IF(SUM('Control Sample Data'!K$3:K$98)&gt;10,IF(AND(ISNUMBER('Control Sample Data'!K1765),'Control Sample Data'!K1765&lt;$B$1,'Control Sample Data'!K1765&gt;0),'Control Sample Data'!K1765,$B$1),"")</f>
        <v/>
      </c>
      <c r="X1766" s="17" t="str">
        <f>IF(SUM('Control Sample Data'!L$3:L$98)&gt;10,IF(AND(ISNUMBER('Control Sample Data'!L1765),'Control Sample Data'!L1765&lt;$B$1,'Control Sample Data'!L1765&gt;0),'Control Sample Data'!L1765,$B$1),"")</f>
        <v/>
      </c>
      <c r="Y1766" s="17" t="str">
        <f>IF(SUM('Control Sample Data'!M$3:M$98)&gt;10,IF(AND(ISNUMBER('Control Sample Data'!M1765),'Control Sample Data'!M1765&lt;$B$1,'Control Sample Data'!M1765&gt;0),'Control Sample Data'!M1765,$B$1),"")</f>
        <v/>
      </c>
      <c r="AT1766" s="36" t="str">
        <f t="shared" si="1170"/>
        <v/>
      </c>
      <c r="AU1766" s="36" t="str">
        <f t="shared" si="1171"/>
        <v/>
      </c>
      <c r="AV1766" s="36" t="str">
        <f t="shared" si="1172"/>
        <v/>
      </c>
      <c r="AW1766" s="36" t="str">
        <f t="shared" si="1173"/>
        <v/>
      </c>
      <c r="AX1766" s="36" t="str">
        <f t="shared" si="1174"/>
        <v/>
      </c>
      <c r="AY1766" s="36" t="str">
        <f t="shared" si="1175"/>
        <v/>
      </c>
      <c r="AZ1766" s="36" t="str">
        <f t="shared" si="1176"/>
        <v/>
      </c>
      <c r="BA1766" s="36" t="str">
        <f t="shared" si="1177"/>
        <v/>
      </c>
      <c r="BB1766" s="36" t="str">
        <f t="shared" si="1178"/>
        <v/>
      </c>
      <c r="BC1766" s="36" t="str">
        <f t="shared" si="1179"/>
        <v/>
      </c>
      <c r="BD1766" s="36" t="str">
        <f t="shared" si="1180"/>
        <v/>
      </c>
      <c r="BE1766" s="36" t="str">
        <f t="shared" si="1181"/>
        <v/>
      </c>
      <c r="BF1766" s="36" t="str">
        <f t="shared" si="1182"/>
        <v/>
      </c>
      <c r="BG1766" s="36" t="str">
        <f t="shared" si="1183"/>
        <v/>
      </c>
      <c r="BH1766" s="36" t="str">
        <f t="shared" si="1184"/>
        <v/>
      </c>
      <c r="BI1766" s="36" t="str">
        <f t="shared" si="1185"/>
        <v/>
      </c>
      <c r="BJ1766" s="36" t="str">
        <f t="shared" si="1186"/>
        <v/>
      </c>
      <c r="BK1766" s="36" t="str">
        <f t="shared" si="1187"/>
        <v/>
      </c>
      <c r="BL1766" s="36" t="str">
        <f t="shared" si="1188"/>
        <v/>
      </c>
      <c r="BM1766" s="36" t="str">
        <f t="shared" si="1189"/>
        <v/>
      </c>
      <c r="BN1766" s="38" t="e">
        <f t="shared" si="1148"/>
        <v>#DIV/0!</v>
      </c>
      <c r="BO1766" s="38" t="e">
        <f t="shared" si="1149"/>
        <v>#DIV/0!</v>
      </c>
      <c r="BP1766" s="39" t="str">
        <f t="shared" si="1150"/>
        <v/>
      </c>
      <c r="BQ1766" s="39" t="str">
        <f t="shared" si="1151"/>
        <v/>
      </c>
      <c r="BR1766" s="39" t="str">
        <f t="shared" si="1152"/>
        <v/>
      </c>
      <c r="BS1766" s="39" t="str">
        <f t="shared" si="1153"/>
        <v/>
      </c>
      <c r="BT1766" s="39" t="str">
        <f t="shared" si="1154"/>
        <v/>
      </c>
      <c r="BU1766" s="39" t="str">
        <f t="shared" si="1155"/>
        <v/>
      </c>
      <c r="BV1766" s="39" t="str">
        <f t="shared" si="1156"/>
        <v/>
      </c>
      <c r="BW1766" s="39" t="str">
        <f t="shared" si="1157"/>
        <v/>
      </c>
      <c r="BX1766" s="39" t="str">
        <f t="shared" si="1158"/>
        <v/>
      </c>
      <c r="BY1766" s="39" t="str">
        <f t="shared" si="1159"/>
        <v/>
      </c>
      <c r="BZ1766" s="39" t="str">
        <f t="shared" si="1160"/>
        <v/>
      </c>
      <c r="CA1766" s="39" t="str">
        <f t="shared" si="1161"/>
        <v/>
      </c>
      <c r="CB1766" s="39" t="str">
        <f t="shared" si="1162"/>
        <v/>
      </c>
      <c r="CC1766" s="39" t="str">
        <f t="shared" si="1163"/>
        <v/>
      </c>
      <c r="CD1766" s="39" t="str">
        <f t="shared" si="1164"/>
        <v/>
      </c>
      <c r="CE1766" s="39" t="str">
        <f t="shared" si="1165"/>
        <v/>
      </c>
      <c r="CF1766" s="39" t="str">
        <f t="shared" si="1166"/>
        <v/>
      </c>
      <c r="CG1766" s="39" t="str">
        <f t="shared" si="1167"/>
        <v/>
      </c>
      <c r="CH1766" s="39" t="str">
        <f t="shared" si="1168"/>
        <v/>
      </c>
      <c r="CI1766" s="39" t="str">
        <f t="shared" si="1169"/>
        <v/>
      </c>
    </row>
    <row r="1767" spans="1:87">
      <c r="A1767" s="18"/>
      <c r="B1767" s="15">
        <f>'Gene Table'!E1766</f>
        <v>0</v>
      </c>
      <c r="C1767" s="15" t="str">
        <f>'Gene Table'!B1766</f>
        <v>J12</v>
      </c>
      <c r="D1767" s="16" t="str">
        <f>IF(SUM('Test Sample Data'!D$3:D$98)&gt;10,IF(AND(ISNUMBER('Test Sample Data'!D1766),'Test Sample Data'!D1766&lt;$B$1,'Test Sample Data'!D1766&gt;0),'Test Sample Data'!D1766,$B$1),"")</f>
        <v/>
      </c>
      <c r="E1767" s="17" t="str">
        <f>IF(SUM('Test Sample Data'!E$3:E$98)&gt;10,IF(AND(ISNUMBER('Test Sample Data'!E1766),'Test Sample Data'!E1766&lt;$B$1,'Test Sample Data'!E1766&gt;0),'Test Sample Data'!E1766,$B$1),"")</f>
        <v/>
      </c>
      <c r="F1767" s="17" t="str">
        <f>IF(SUM('Test Sample Data'!F$3:F$98)&gt;10,IF(AND(ISNUMBER('Test Sample Data'!F1766),'Test Sample Data'!F1766&lt;$B$1,'Test Sample Data'!F1766&gt;0),'Test Sample Data'!F1766,$B$1),"")</f>
        <v/>
      </c>
      <c r="G1767" s="17" t="str">
        <f>IF(SUM('Test Sample Data'!G$3:G$98)&gt;10,IF(AND(ISNUMBER('Test Sample Data'!G1766),'Test Sample Data'!G1766&lt;$B$1,'Test Sample Data'!G1766&gt;0),'Test Sample Data'!G1766,$B$1),"")</f>
        <v/>
      </c>
      <c r="H1767" s="17" t="str">
        <f>IF(SUM('Test Sample Data'!H$3:H$98)&gt;10,IF(AND(ISNUMBER('Test Sample Data'!H1766),'Test Sample Data'!H1766&lt;$B$1,'Test Sample Data'!H1766&gt;0),'Test Sample Data'!H1766,$B$1),"")</f>
        <v/>
      </c>
      <c r="I1767" s="17" t="str">
        <f>IF(SUM('Test Sample Data'!I$3:I$98)&gt;10,IF(AND(ISNUMBER('Test Sample Data'!I1766),'Test Sample Data'!I1766&lt;$B$1,'Test Sample Data'!I1766&gt;0),'Test Sample Data'!I1766,$B$1),"")</f>
        <v/>
      </c>
      <c r="J1767" s="17" t="str">
        <f>IF(SUM('Test Sample Data'!J$3:J$98)&gt;10,IF(AND(ISNUMBER('Test Sample Data'!J1766),'Test Sample Data'!J1766&lt;$B$1,'Test Sample Data'!J1766&gt;0),'Test Sample Data'!J1766,$B$1),"")</f>
        <v/>
      </c>
      <c r="K1767" s="17" t="str">
        <f>IF(SUM('Test Sample Data'!K$3:K$98)&gt;10,IF(AND(ISNUMBER('Test Sample Data'!K1766),'Test Sample Data'!K1766&lt;$B$1,'Test Sample Data'!K1766&gt;0),'Test Sample Data'!K1766,$B$1),"")</f>
        <v/>
      </c>
      <c r="L1767" s="17" t="str">
        <f>IF(SUM('Test Sample Data'!L$3:L$98)&gt;10,IF(AND(ISNUMBER('Test Sample Data'!L1766),'Test Sample Data'!L1766&lt;$B$1,'Test Sample Data'!L1766&gt;0),'Test Sample Data'!L1766,$B$1),"")</f>
        <v/>
      </c>
      <c r="M1767" s="17" t="str">
        <f>IF(SUM('Test Sample Data'!M$3:M$98)&gt;10,IF(AND(ISNUMBER('Test Sample Data'!M1766),'Test Sample Data'!M1766&lt;$B$1,'Test Sample Data'!M1766&gt;0),'Test Sample Data'!M1766,$B$1),"")</f>
        <v/>
      </c>
      <c r="N1767" s="17">
        <f>'Gene Table'!E1766</f>
        <v>0</v>
      </c>
      <c r="O1767" s="17" t="str">
        <f>'Gene Table'!B1766</f>
        <v>J12</v>
      </c>
      <c r="P1767" s="17" t="str">
        <f>IF(SUM('Control Sample Data'!D$3:D$98)&gt;10,IF(AND(ISNUMBER('Control Sample Data'!D1766),'Control Sample Data'!D1766&lt;$B$1,'Control Sample Data'!D1766&gt;0),'Control Sample Data'!D1766,$B$1),"")</f>
        <v/>
      </c>
      <c r="Q1767" s="17" t="str">
        <f>IF(SUM('Control Sample Data'!E$3:E$98)&gt;10,IF(AND(ISNUMBER('Control Sample Data'!E1766),'Control Sample Data'!E1766&lt;$B$1,'Control Sample Data'!E1766&gt;0),'Control Sample Data'!E1766,$B$1),"")</f>
        <v/>
      </c>
      <c r="R1767" s="17" t="str">
        <f>IF(SUM('Control Sample Data'!F$3:F$98)&gt;10,IF(AND(ISNUMBER('Control Sample Data'!F1766),'Control Sample Data'!F1766&lt;$B$1,'Control Sample Data'!F1766&gt;0),'Control Sample Data'!F1766,$B$1),"")</f>
        <v/>
      </c>
      <c r="S1767" s="17" t="str">
        <f>IF(SUM('Control Sample Data'!G$3:G$98)&gt;10,IF(AND(ISNUMBER('Control Sample Data'!G1766),'Control Sample Data'!G1766&lt;$B$1,'Control Sample Data'!G1766&gt;0),'Control Sample Data'!G1766,$B$1),"")</f>
        <v/>
      </c>
      <c r="T1767" s="17" t="str">
        <f>IF(SUM('Control Sample Data'!H$3:H$98)&gt;10,IF(AND(ISNUMBER('Control Sample Data'!H1766),'Control Sample Data'!H1766&lt;$B$1,'Control Sample Data'!H1766&gt;0),'Control Sample Data'!H1766,$B$1),"")</f>
        <v/>
      </c>
      <c r="U1767" s="17" t="str">
        <f>IF(SUM('Control Sample Data'!I$3:I$98)&gt;10,IF(AND(ISNUMBER('Control Sample Data'!I1766),'Control Sample Data'!I1766&lt;$B$1,'Control Sample Data'!I1766&gt;0),'Control Sample Data'!I1766,$B$1),"")</f>
        <v/>
      </c>
      <c r="V1767" s="17" t="str">
        <f>IF(SUM('Control Sample Data'!J$3:J$98)&gt;10,IF(AND(ISNUMBER('Control Sample Data'!J1766),'Control Sample Data'!J1766&lt;$B$1,'Control Sample Data'!J1766&gt;0),'Control Sample Data'!J1766,$B$1),"")</f>
        <v/>
      </c>
      <c r="W1767" s="17" t="str">
        <f>IF(SUM('Control Sample Data'!K$3:K$98)&gt;10,IF(AND(ISNUMBER('Control Sample Data'!K1766),'Control Sample Data'!K1766&lt;$B$1,'Control Sample Data'!K1766&gt;0),'Control Sample Data'!K1766,$B$1),"")</f>
        <v/>
      </c>
      <c r="X1767" s="17" t="str">
        <f>IF(SUM('Control Sample Data'!L$3:L$98)&gt;10,IF(AND(ISNUMBER('Control Sample Data'!L1766),'Control Sample Data'!L1766&lt;$B$1,'Control Sample Data'!L1766&gt;0),'Control Sample Data'!L1766,$B$1),"")</f>
        <v/>
      </c>
      <c r="Y1767" s="17" t="str">
        <f>IF(SUM('Control Sample Data'!M$3:M$98)&gt;10,IF(AND(ISNUMBER('Control Sample Data'!M1766),'Control Sample Data'!M1766&lt;$B$1,'Control Sample Data'!M1766&gt;0),'Control Sample Data'!M1766,$B$1),"")</f>
        <v/>
      </c>
      <c r="AT1767" s="36" t="str">
        <f t="shared" si="1170"/>
        <v/>
      </c>
      <c r="AU1767" s="36" t="str">
        <f t="shared" si="1171"/>
        <v/>
      </c>
      <c r="AV1767" s="36" t="str">
        <f t="shared" si="1172"/>
        <v/>
      </c>
      <c r="AW1767" s="36" t="str">
        <f t="shared" si="1173"/>
        <v/>
      </c>
      <c r="AX1767" s="36" t="str">
        <f t="shared" si="1174"/>
        <v/>
      </c>
      <c r="AY1767" s="36" t="str">
        <f t="shared" si="1175"/>
        <v/>
      </c>
      <c r="AZ1767" s="36" t="str">
        <f t="shared" si="1176"/>
        <v/>
      </c>
      <c r="BA1767" s="36" t="str">
        <f t="shared" si="1177"/>
        <v/>
      </c>
      <c r="BB1767" s="36" t="str">
        <f t="shared" si="1178"/>
        <v/>
      </c>
      <c r="BC1767" s="36" t="str">
        <f t="shared" si="1179"/>
        <v/>
      </c>
      <c r="BD1767" s="36" t="str">
        <f t="shared" si="1180"/>
        <v/>
      </c>
      <c r="BE1767" s="36" t="str">
        <f t="shared" si="1181"/>
        <v/>
      </c>
      <c r="BF1767" s="36" t="str">
        <f t="shared" si="1182"/>
        <v/>
      </c>
      <c r="BG1767" s="36" t="str">
        <f t="shared" si="1183"/>
        <v/>
      </c>
      <c r="BH1767" s="36" t="str">
        <f t="shared" si="1184"/>
        <v/>
      </c>
      <c r="BI1767" s="36" t="str">
        <f t="shared" si="1185"/>
        <v/>
      </c>
      <c r="BJ1767" s="36" t="str">
        <f t="shared" si="1186"/>
        <v/>
      </c>
      <c r="BK1767" s="36" t="str">
        <f t="shared" si="1187"/>
        <v/>
      </c>
      <c r="BL1767" s="36" t="str">
        <f t="shared" si="1188"/>
        <v/>
      </c>
      <c r="BM1767" s="36" t="str">
        <f t="shared" si="1189"/>
        <v/>
      </c>
      <c r="BN1767" s="38" t="e">
        <f t="shared" si="1148"/>
        <v>#DIV/0!</v>
      </c>
      <c r="BO1767" s="38" t="e">
        <f t="shared" si="1149"/>
        <v>#DIV/0!</v>
      </c>
      <c r="BP1767" s="39" t="str">
        <f t="shared" si="1150"/>
        <v/>
      </c>
      <c r="BQ1767" s="39" t="str">
        <f t="shared" si="1151"/>
        <v/>
      </c>
      <c r="BR1767" s="39" t="str">
        <f t="shared" si="1152"/>
        <v/>
      </c>
      <c r="BS1767" s="39" t="str">
        <f t="shared" si="1153"/>
        <v/>
      </c>
      <c r="BT1767" s="39" t="str">
        <f t="shared" si="1154"/>
        <v/>
      </c>
      <c r="BU1767" s="39" t="str">
        <f t="shared" si="1155"/>
        <v/>
      </c>
      <c r="BV1767" s="39" t="str">
        <f t="shared" si="1156"/>
        <v/>
      </c>
      <c r="BW1767" s="39" t="str">
        <f t="shared" si="1157"/>
        <v/>
      </c>
      <c r="BX1767" s="39" t="str">
        <f t="shared" si="1158"/>
        <v/>
      </c>
      <c r="BY1767" s="39" t="str">
        <f t="shared" si="1159"/>
        <v/>
      </c>
      <c r="BZ1767" s="39" t="str">
        <f t="shared" si="1160"/>
        <v/>
      </c>
      <c r="CA1767" s="39" t="str">
        <f t="shared" si="1161"/>
        <v/>
      </c>
      <c r="CB1767" s="39" t="str">
        <f t="shared" si="1162"/>
        <v/>
      </c>
      <c r="CC1767" s="39" t="str">
        <f t="shared" si="1163"/>
        <v/>
      </c>
      <c r="CD1767" s="39" t="str">
        <f t="shared" si="1164"/>
        <v/>
      </c>
      <c r="CE1767" s="39" t="str">
        <f t="shared" si="1165"/>
        <v/>
      </c>
      <c r="CF1767" s="39" t="str">
        <f t="shared" si="1166"/>
        <v/>
      </c>
      <c r="CG1767" s="39" t="str">
        <f t="shared" si="1167"/>
        <v/>
      </c>
      <c r="CH1767" s="39" t="str">
        <f t="shared" si="1168"/>
        <v/>
      </c>
      <c r="CI1767" s="39" t="str">
        <f t="shared" si="1169"/>
        <v/>
      </c>
    </row>
    <row r="1768" spans="1:87">
      <c r="A1768" s="18"/>
      <c r="B1768" s="15" t="str">
        <f>'Gene Table'!E1767</f>
        <v>hsa-miR-5695</v>
      </c>
      <c r="C1768" s="15" t="str">
        <f>'Gene Table'!B1767</f>
        <v>J13</v>
      </c>
      <c r="D1768" s="16" t="str">
        <f>IF(SUM('Test Sample Data'!D$3:D$98)&gt;10,IF(AND(ISNUMBER('Test Sample Data'!D1767),'Test Sample Data'!D1767&lt;$B$1,'Test Sample Data'!D1767&gt;0),'Test Sample Data'!D1767,$B$1),"")</f>
        <v/>
      </c>
      <c r="E1768" s="17" t="str">
        <f>IF(SUM('Test Sample Data'!E$3:E$98)&gt;10,IF(AND(ISNUMBER('Test Sample Data'!E1767),'Test Sample Data'!E1767&lt;$B$1,'Test Sample Data'!E1767&gt;0),'Test Sample Data'!E1767,$B$1),"")</f>
        <v/>
      </c>
      <c r="F1768" s="17" t="str">
        <f>IF(SUM('Test Sample Data'!F$3:F$98)&gt;10,IF(AND(ISNUMBER('Test Sample Data'!F1767),'Test Sample Data'!F1767&lt;$B$1,'Test Sample Data'!F1767&gt;0),'Test Sample Data'!F1767,$B$1),"")</f>
        <v/>
      </c>
      <c r="G1768" s="17" t="str">
        <f>IF(SUM('Test Sample Data'!G$3:G$98)&gt;10,IF(AND(ISNUMBER('Test Sample Data'!G1767),'Test Sample Data'!G1767&lt;$B$1,'Test Sample Data'!G1767&gt;0),'Test Sample Data'!G1767,$B$1),"")</f>
        <v/>
      </c>
      <c r="H1768" s="17" t="str">
        <f>IF(SUM('Test Sample Data'!H$3:H$98)&gt;10,IF(AND(ISNUMBER('Test Sample Data'!H1767),'Test Sample Data'!H1767&lt;$B$1,'Test Sample Data'!H1767&gt;0),'Test Sample Data'!H1767,$B$1),"")</f>
        <v/>
      </c>
      <c r="I1768" s="17" t="str">
        <f>IF(SUM('Test Sample Data'!I$3:I$98)&gt;10,IF(AND(ISNUMBER('Test Sample Data'!I1767),'Test Sample Data'!I1767&lt;$B$1,'Test Sample Data'!I1767&gt;0),'Test Sample Data'!I1767,$B$1),"")</f>
        <v/>
      </c>
      <c r="J1768" s="17" t="str">
        <f>IF(SUM('Test Sample Data'!J$3:J$98)&gt;10,IF(AND(ISNUMBER('Test Sample Data'!J1767),'Test Sample Data'!J1767&lt;$B$1,'Test Sample Data'!J1767&gt;0),'Test Sample Data'!J1767,$B$1),"")</f>
        <v/>
      </c>
      <c r="K1768" s="17" t="str">
        <f>IF(SUM('Test Sample Data'!K$3:K$98)&gt;10,IF(AND(ISNUMBER('Test Sample Data'!K1767),'Test Sample Data'!K1767&lt;$B$1,'Test Sample Data'!K1767&gt;0),'Test Sample Data'!K1767,$B$1),"")</f>
        <v/>
      </c>
      <c r="L1768" s="17" t="str">
        <f>IF(SUM('Test Sample Data'!L$3:L$98)&gt;10,IF(AND(ISNUMBER('Test Sample Data'!L1767),'Test Sample Data'!L1767&lt;$B$1,'Test Sample Data'!L1767&gt;0),'Test Sample Data'!L1767,$B$1),"")</f>
        <v/>
      </c>
      <c r="M1768" s="17" t="str">
        <f>IF(SUM('Test Sample Data'!M$3:M$98)&gt;10,IF(AND(ISNUMBER('Test Sample Data'!M1767),'Test Sample Data'!M1767&lt;$B$1,'Test Sample Data'!M1767&gt;0),'Test Sample Data'!M1767,$B$1),"")</f>
        <v/>
      </c>
      <c r="N1768" s="17" t="str">
        <f>'Gene Table'!E1767</f>
        <v>hsa-miR-5695</v>
      </c>
      <c r="O1768" s="17" t="str">
        <f>'Gene Table'!B1767</f>
        <v>J13</v>
      </c>
      <c r="P1768" s="17" t="str">
        <f>IF(SUM('Control Sample Data'!D$3:D$98)&gt;10,IF(AND(ISNUMBER('Control Sample Data'!D1767),'Control Sample Data'!D1767&lt;$B$1,'Control Sample Data'!D1767&gt;0),'Control Sample Data'!D1767,$B$1),"")</f>
        <v/>
      </c>
      <c r="Q1768" s="17" t="str">
        <f>IF(SUM('Control Sample Data'!E$3:E$98)&gt;10,IF(AND(ISNUMBER('Control Sample Data'!E1767),'Control Sample Data'!E1767&lt;$B$1,'Control Sample Data'!E1767&gt;0),'Control Sample Data'!E1767,$B$1),"")</f>
        <v/>
      </c>
      <c r="R1768" s="17" t="str">
        <f>IF(SUM('Control Sample Data'!F$3:F$98)&gt;10,IF(AND(ISNUMBER('Control Sample Data'!F1767),'Control Sample Data'!F1767&lt;$B$1,'Control Sample Data'!F1767&gt;0),'Control Sample Data'!F1767,$B$1),"")</f>
        <v/>
      </c>
      <c r="S1768" s="17" t="str">
        <f>IF(SUM('Control Sample Data'!G$3:G$98)&gt;10,IF(AND(ISNUMBER('Control Sample Data'!G1767),'Control Sample Data'!G1767&lt;$B$1,'Control Sample Data'!G1767&gt;0),'Control Sample Data'!G1767,$B$1),"")</f>
        <v/>
      </c>
      <c r="T1768" s="17" t="str">
        <f>IF(SUM('Control Sample Data'!H$3:H$98)&gt;10,IF(AND(ISNUMBER('Control Sample Data'!H1767),'Control Sample Data'!H1767&lt;$B$1,'Control Sample Data'!H1767&gt;0),'Control Sample Data'!H1767,$B$1),"")</f>
        <v/>
      </c>
      <c r="U1768" s="17" t="str">
        <f>IF(SUM('Control Sample Data'!I$3:I$98)&gt;10,IF(AND(ISNUMBER('Control Sample Data'!I1767),'Control Sample Data'!I1767&lt;$B$1,'Control Sample Data'!I1767&gt;0),'Control Sample Data'!I1767,$B$1),"")</f>
        <v/>
      </c>
      <c r="V1768" s="17" t="str">
        <f>IF(SUM('Control Sample Data'!J$3:J$98)&gt;10,IF(AND(ISNUMBER('Control Sample Data'!J1767),'Control Sample Data'!J1767&lt;$B$1,'Control Sample Data'!J1767&gt;0),'Control Sample Data'!J1767,$B$1),"")</f>
        <v/>
      </c>
      <c r="W1768" s="17" t="str">
        <f>IF(SUM('Control Sample Data'!K$3:K$98)&gt;10,IF(AND(ISNUMBER('Control Sample Data'!K1767),'Control Sample Data'!K1767&lt;$B$1,'Control Sample Data'!K1767&gt;0),'Control Sample Data'!K1767,$B$1),"")</f>
        <v/>
      </c>
      <c r="X1768" s="17" t="str">
        <f>IF(SUM('Control Sample Data'!L$3:L$98)&gt;10,IF(AND(ISNUMBER('Control Sample Data'!L1767),'Control Sample Data'!L1767&lt;$B$1,'Control Sample Data'!L1767&gt;0),'Control Sample Data'!L1767,$B$1),"")</f>
        <v/>
      </c>
      <c r="Y1768" s="17" t="str">
        <f>IF(SUM('Control Sample Data'!M$3:M$98)&gt;10,IF(AND(ISNUMBER('Control Sample Data'!M1767),'Control Sample Data'!M1767&lt;$B$1,'Control Sample Data'!M1767&gt;0),'Control Sample Data'!M1767,$B$1),"")</f>
        <v/>
      </c>
      <c r="AT1768" s="36" t="str">
        <f t="shared" si="1170"/>
        <v/>
      </c>
      <c r="AU1768" s="36" t="str">
        <f t="shared" si="1171"/>
        <v/>
      </c>
      <c r="AV1768" s="36" t="str">
        <f t="shared" si="1172"/>
        <v/>
      </c>
      <c r="AW1768" s="36" t="str">
        <f t="shared" si="1173"/>
        <v/>
      </c>
      <c r="AX1768" s="36" t="str">
        <f t="shared" si="1174"/>
        <v/>
      </c>
      <c r="AY1768" s="36" t="str">
        <f t="shared" si="1175"/>
        <v/>
      </c>
      <c r="AZ1768" s="36" t="str">
        <f t="shared" si="1176"/>
        <v/>
      </c>
      <c r="BA1768" s="36" t="str">
        <f t="shared" si="1177"/>
        <v/>
      </c>
      <c r="BB1768" s="36" t="str">
        <f t="shared" si="1178"/>
        <v/>
      </c>
      <c r="BC1768" s="36" t="str">
        <f t="shared" si="1179"/>
        <v/>
      </c>
      <c r="BD1768" s="36" t="str">
        <f t="shared" si="1180"/>
        <v/>
      </c>
      <c r="BE1768" s="36" t="str">
        <f t="shared" si="1181"/>
        <v/>
      </c>
      <c r="BF1768" s="36" t="str">
        <f t="shared" si="1182"/>
        <v/>
      </c>
      <c r="BG1768" s="36" t="str">
        <f t="shared" si="1183"/>
        <v/>
      </c>
      <c r="BH1768" s="36" t="str">
        <f t="shared" si="1184"/>
        <v/>
      </c>
      <c r="BI1768" s="36" t="str">
        <f t="shared" si="1185"/>
        <v/>
      </c>
      <c r="BJ1768" s="36" t="str">
        <f t="shared" si="1186"/>
        <v/>
      </c>
      <c r="BK1768" s="36" t="str">
        <f t="shared" si="1187"/>
        <v/>
      </c>
      <c r="BL1768" s="36" t="str">
        <f t="shared" si="1188"/>
        <v/>
      </c>
      <c r="BM1768" s="36" t="str">
        <f t="shared" si="1189"/>
        <v/>
      </c>
      <c r="BN1768" s="38" t="e">
        <f t="shared" si="1148"/>
        <v>#DIV/0!</v>
      </c>
      <c r="BO1768" s="38" t="e">
        <f t="shared" si="1149"/>
        <v>#DIV/0!</v>
      </c>
      <c r="BP1768" s="39" t="str">
        <f t="shared" si="1150"/>
        <v/>
      </c>
      <c r="BQ1768" s="39" t="str">
        <f t="shared" si="1151"/>
        <v/>
      </c>
      <c r="BR1768" s="39" t="str">
        <f t="shared" si="1152"/>
        <v/>
      </c>
      <c r="BS1768" s="39" t="str">
        <f t="shared" si="1153"/>
        <v/>
      </c>
      <c r="BT1768" s="39" t="str">
        <f t="shared" si="1154"/>
        <v/>
      </c>
      <c r="BU1768" s="39" t="str">
        <f t="shared" si="1155"/>
        <v/>
      </c>
      <c r="BV1768" s="39" t="str">
        <f t="shared" si="1156"/>
        <v/>
      </c>
      <c r="BW1768" s="39" t="str">
        <f t="shared" si="1157"/>
        <v/>
      </c>
      <c r="BX1768" s="39" t="str">
        <f t="shared" si="1158"/>
        <v/>
      </c>
      <c r="BY1768" s="39" t="str">
        <f t="shared" si="1159"/>
        <v/>
      </c>
      <c r="BZ1768" s="39" t="str">
        <f t="shared" si="1160"/>
        <v/>
      </c>
      <c r="CA1768" s="39" t="str">
        <f t="shared" si="1161"/>
        <v/>
      </c>
      <c r="CB1768" s="39" t="str">
        <f t="shared" si="1162"/>
        <v/>
      </c>
      <c r="CC1768" s="39" t="str">
        <f t="shared" si="1163"/>
        <v/>
      </c>
      <c r="CD1768" s="39" t="str">
        <f t="shared" si="1164"/>
        <v/>
      </c>
      <c r="CE1768" s="39" t="str">
        <f t="shared" si="1165"/>
        <v/>
      </c>
      <c r="CF1768" s="39" t="str">
        <f t="shared" si="1166"/>
        <v/>
      </c>
      <c r="CG1768" s="39" t="str">
        <f t="shared" si="1167"/>
        <v/>
      </c>
      <c r="CH1768" s="39" t="str">
        <f t="shared" si="1168"/>
        <v/>
      </c>
      <c r="CI1768" s="39" t="str">
        <f t="shared" si="1169"/>
        <v/>
      </c>
    </row>
    <row r="1769" spans="1:87">
      <c r="A1769" s="18"/>
      <c r="B1769" s="15">
        <f>'Gene Table'!E1768</f>
        <v>0</v>
      </c>
      <c r="C1769" s="15" t="str">
        <f>'Gene Table'!B1768</f>
        <v>J14</v>
      </c>
      <c r="D1769" s="16" t="str">
        <f>IF(SUM('Test Sample Data'!D$3:D$98)&gt;10,IF(AND(ISNUMBER('Test Sample Data'!D1768),'Test Sample Data'!D1768&lt;$B$1,'Test Sample Data'!D1768&gt;0),'Test Sample Data'!D1768,$B$1),"")</f>
        <v/>
      </c>
      <c r="E1769" s="17" t="str">
        <f>IF(SUM('Test Sample Data'!E$3:E$98)&gt;10,IF(AND(ISNUMBER('Test Sample Data'!E1768),'Test Sample Data'!E1768&lt;$B$1,'Test Sample Data'!E1768&gt;0),'Test Sample Data'!E1768,$B$1),"")</f>
        <v/>
      </c>
      <c r="F1769" s="17" t="str">
        <f>IF(SUM('Test Sample Data'!F$3:F$98)&gt;10,IF(AND(ISNUMBER('Test Sample Data'!F1768),'Test Sample Data'!F1768&lt;$B$1,'Test Sample Data'!F1768&gt;0),'Test Sample Data'!F1768,$B$1),"")</f>
        <v/>
      </c>
      <c r="G1769" s="17" t="str">
        <f>IF(SUM('Test Sample Data'!G$3:G$98)&gt;10,IF(AND(ISNUMBER('Test Sample Data'!G1768),'Test Sample Data'!G1768&lt;$B$1,'Test Sample Data'!G1768&gt;0),'Test Sample Data'!G1768,$B$1),"")</f>
        <v/>
      </c>
      <c r="H1769" s="17" t="str">
        <f>IF(SUM('Test Sample Data'!H$3:H$98)&gt;10,IF(AND(ISNUMBER('Test Sample Data'!H1768),'Test Sample Data'!H1768&lt;$B$1,'Test Sample Data'!H1768&gt;0),'Test Sample Data'!H1768,$B$1),"")</f>
        <v/>
      </c>
      <c r="I1769" s="17" t="str">
        <f>IF(SUM('Test Sample Data'!I$3:I$98)&gt;10,IF(AND(ISNUMBER('Test Sample Data'!I1768),'Test Sample Data'!I1768&lt;$B$1,'Test Sample Data'!I1768&gt;0),'Test Sample Data'!I1768,$B$1),"")</f>
        <v/>
      </c>
      <c r="J1769" s="17" t="str">
        <f>IF(SUM('Test Sample Data'!J$3:J$98)&gt;10,IF(AND(ISNUMBER('Test Sample Data'!J1768),'Test Sample Data'!J1768&lt;$B$1,'Test Sample Data'!J1768&gt;0),'Test Sample Data'!J1768,$B$1),"")</f>
        <v/>
      </c>
      <c r="K1769" s="17" t="str">
        <f>IF(SUM('Test Sample Data'!K$3:K$98)&gt;10,IF(AND(ISNUMBER('Test Sample Data'!K1768),'Test Sample Data'!K1768&lt;$B$1,'Test Sample Data'!K1768&gt;0),'Test Sample Data'!K1768,$B$1),"")</f>
        <v/>
      </c>
      <c r="L1769" s="17" t="str">
        <f>IF(SUM('Test Sample Data'!L$3:L$98)&gt;10,IF(AND(ISNUMBER('Test Sample Data'!L1768),'Test Sample Data'!L1768&lt;$B$1,'Test Sample Data'!L1768&gt;0),'Test Sample Data'!L1768,$B$1),"")</f>
        <v/>
      </c>
      <c r="M1769" s="17" t="str">
        <f>IF(SUM('Test Sample Data'!M$3:M$98)&gt;10,IF(AND(ISNUMBER('Test Sample Data'!M1768),'Test Sample Data'!M1768&lt;$B$1,'Test Sample Data'!M1768&gt;0),'Test Sample Data'!M1768,$B$1),"")</f>
        <v/>
      </c>
      <c r="N1769" s="17">
        <f>'Gene Table'!E1768</f>
        <v>0</v>
      </c>
      <c r="O1769" s="17" t="str">
        <f>'Gene Table'!B1768</f>
        <v>J14</v>
      </c>
      <c r="P1769" s="17" t="str">
        <f>IF(SUM('Control Sample Data'!D$3:D$98)&gt;10,IF(AND(ISNUMBER('Control Sample Data'!D1768),'Control Sample Data'!D1768&lt;$B$1,'Control Sample Data'!D1768&gt;0),'Control Sample Data'!D1768,$B$1),"")</f>
        <v/>
      </c>
      <c r="Q1769" s="17" t="str">
        <f>IF(SUM('Control Sample Data'!E$3:E$98)&gt;10,IF(AND(ISNUMBER('Control Sample Data'!E1768),'Control Sample Data'!E1768&lt;$B$1,'Control Sample Data'!E1768&gt;0),'Control Sample Data'!E1768,$B$1),"")</f>
        <v/>
      </c>
      <c r="R1769" s="17" t="str">
        <f>IF(SUM('Control Sample Data'!F$3:F$98)&gt;10,IF(AND(ISNUMBER('Control Sample Data'!F1768),'Control Sample Data'!F1768&lt;$B$1,'Control Sample Data'!F1768&gt;0),'Control Sample Data'!F1768,$B$1),"")</f>
        <v/>
      </c>
      <c r="S1769" s="17" t="str">
        <f>IF(SUM('Control Sample Data'!G$3:G$98)&gt;10,IF(AND(ISNUMBER('Control Sample Data'!G1768),'Control Sample Data'!G1768&lt;$B$1,'Control Sample Data'!G1768&gt;0),'Control Sample Data'!G1768,$B$1),"")</f>
        <v/>
      </c>
      <c r="T1769" s="17" t="str">
        <f>IF(SUM('Control Sample Data'!H$3:H$98)&gt;10,IF(AND(ISNUMBER('Control Sample Data'!H1768),'Control Sample Data'!H1768&lt;$B$1,'Control Sample Data'!H1768&gt;0),'Control Sample Data'!H1768,$B$1),"")</f>
        <v/>
      </c>
      <c r="U1769" s="17" t="str">
        <f>IF(SUM('Control Sample Data'!I$3:I$98)&gt;10,IF(AND(ISNUMBER('Control Sample Data'!I1768),'Control Sample Data'!I1768&lt;$B$1,'Control Sample Data'!I1768&gt;0),'Control Sample Data'!I1768,$B$1),"")</f>
        <v/>
      </c>
      <c r="V1769" s="17" t="str">
        <f>IF(SUM('Control Sample Data'!J$3:J$98)&gt;10,IF(AND(ISNUMBER('Control Sample Data'!J1768),'Control Sample Data'!J1768&lt;$B$1,'Control Sample Data'!J1768&gt;0),'Control Sample Data'!J1768,$B$1),"")</f>
        <v/>
      </c>
      <c r="W1769" s="17" t="str">
        <f>IF(SUM('Control Sample Data'!K$3:K$98)&gt;10,IF(AND(ISNUMBER('Control Sample Data'!K1768),'Control Sample Data'!K1768&lt;$B$1,'Control Sample Data'!K1768&gt;0),'Control Sample Data'!K1768,$B$1),"")</f>
        <v/>
      </c>
      <c r="X1769" s="17" t="str">
        <f>IF(SUM('Control Sample Data'!L$3:L$98)&gt;10,IF(AND(ISNUMBER('Control Sample Data'!L1768),'Control Sample Data'!L1768&lt;$B$1,'Control Sample Data'!L1768&gt;0),'Control Sample Data'!L1768,$B$1),"")</f>
        <v/>
      </c>
      <c r="Y1769" s="17" t="str">
        <f>IF(SUM('Control Sample Data'!M$3:M$98)&gt;10,IF(AND(ISNUMBER('Control Sample Data'!M1768),'Control Sample Data'!M1768&lt;$B$1,'Control Sample Data'!M1768&gt;0),'Control Sample Data'!M1768,$B$1),"")</f>
        <v/>
      </c>
      <c r="AT1769" s="36" t="str">
        <f t="shared" si="1170"/>
        <v/>
      </c>
      <c r="AU1769" s="36" t="str">
        <f t="shared" si="1171"/>
        <v/>
      </c>
      <c r="AV1769" s="36" t="str">
        <f t="shared" si="1172"/>
        <v/>
      </c>
      <c r="AW1769" s="36" t="str">
        <f t="shared" si="1173"/>
        <v/>
      </c>
      <c r="AX1769" s="36" t="str">
        <f t="shared" si="1174"/>
        <v/>
      </c>
      <c r="AY1769" s="36" t="str">
        <f t="shared" si="1175"/>
        <v/>
      </c>
      <c r="AZ1769" s="36" t="str">
        <f t="shared" si="1176"/>
        <v/>
      </c>
      <c r="BA1769" s="36" t="str">
        <f t="shared" si="1177"/>
        <v/>
      </c>
      <c r="BB1769" s="36" t="str">
        <f t="shared" si="1178"/>
        <v/>
      </c>
      <c r="BC1769" s="36" t="str">
        <f t="shared" si="1179"/>
        <v/>
      </c>
      <c r="BD1769" s="36" t="str">
        <f t="shared" si="1180"/>
        <v/>
      </c>
      <c r="BE1769" s="36" t="str">
        <f t="shared" si="1181"/>
        <v/>
      </c>
      <c r="BF1769" s="36" t="str">
        <f t="shared" si="1182"/>
        <v/>
      </c>
      <c r="BG1769" s="36" t="str">
        <f t="shared" si="1183"/>
        <v/>
      </c>
      <c r="BH1769" s="36" t="str">
        <f t="shared" si="1184"/>
        <v/>
      </c>
      <c r="BI1769" s="36" t="str">
        <f t="shared" si="1185"/>
        <v/>
      </c>
      <c r="BJ1769" s="36" t="str">
        <f t="shared" si="1186"/>
        <v/>
      </c>
      <c r="BK1769" s="36" t="str">
        <f t="shared" si="1187"/>
        <v/>
      </c>
      <c r="BL1769" s="36" t="str">
        <f t="shared" si="1188"/>
        <v/>
      </c>
      <c r="BM1769" s="36" t="str">
        <f t="shared" si="1189"/>
        <v/>
      </c>
      <c r="BN1769" s="38" t="e">
        <f t="shared" si="1148"/>
        <v>#DIV/0!</v>
      </c>
      <c r="BO1769" s="38" t="e">
        <f t="shared" si="1149"/>
        <v>#DIV/0!</v>
      </c>
      <c r="BP1769" s="39" t="str">
        <f t="shared" si="1150"/>
        <v/>
      </c>
      <c r="BQ1769" s="39" t="str">
        <f t="shared" si="1151"/>
        <v/>
      </c>
      <c r="BR1769" s="39" t="str">
        <f t="shared" si="1152"/>
        <v/>
      </c>
      <c r="BS1769" s="39" t="str">
        <f t="shared" si="1153"/>
        <v/>
      </c>
      <c r="BT1769" s="39" t="str">
        <f t="shared" si="1154"/>
        <v/>
      </c>
      <c r="BU1769" s="39" t="str">
        <f t="shared" si="1155"/>
        <v/>
      </c>
      <c r="BV1769" s="39" t="str">
        <f t="shared" si="1156"/>
        <v/>
      </c>
      <c r="BW1769" s="39" t="str">
        <f t="shared" si="1157"/>
        <v/>
      </c>
      <c r="BX1769" s="39" t="str">
        <f t="shared" si="1158"/>
        <v/>
      </c>
      <c r="BY1769" s="39" t="str">
        <f t="shared" si="1159"/>
        <v/>
      </c>
      <c r="BZ1769" s="39" t="str">
        <f t="shared" si="1160"/>
        <v/>
      </c>
      <c r="CA1769" s="39" t="str">
        <f t="shared" si="1161"/>
        <v/>
      </c>
      <c r="CB1769" s="39" t="str">
        <f t="shared" si="1162"/>
        <v/>
      </c>
      <c r="CC1769" s="39" t="str">
        <f t="shared" si="1163"/>
        <v/>
      </c>
      <c r="CD1769" s="39" t="str">
        <f t="shared" si="1164"/>
        <v/>
      </c>
      <c r="CE1769" s="39" t="str">
        <f t="shared" si="1165"/>
        <v/>
      </c>
      <c r="CF1769" s="39" t="str">
        <f t="shared" si="1166"/>
        <v/>
      </c>
      <c r="CG1769" s="39" t="str">
        <f t="shared" si="1167"/>
        <v/>
      </c>
      <c r="CH1769" s="39" t="str">
        <f t="shared" si="1168"/>
        <v/>
      </c>
      <c r="CI1769" s="39" t="str">
        <f t="shared" si="1169"/>
        <v/>
      </c>
    </row>
    <row r="1770" spans="1:87">
      <c r="A1770" s="18"/>
      <c r="B1770" s="15" t="str">
        <f>'Gene Table'!E1769</f>
        <v>hsa-miR-5696</v>
      </c>
      <c r="C1770" s="15" t="str">
        <f>'Gene Table'!B1769</f>
        <v>J15</v>
      </c>
      <c r="D1770" s="16" t="str">
        <f>IF(SUM('Test Sample Data'!D$3:D$98)&gt;10,IF(AND(ISNUMBER('Test Sample Data'!D1769),'Test Sample Data'!D1769&lt;$B$1,'Test Sample Data'!D1769&gt;0),'Test Sample Data'!D1769,$B$1),"")</f>
        <v/>
      </c>
      <c r="E1770" s="17" t="str">
        <f>IF(SUM('Test Sample Data'!E$3:E$98)&gt;10,IF(AND(ISNUMBER('Test Sample Data'!E1769),'Test Sample Data'!E1769&lt;$B$1,'Test Sample Data'!E1769&gt;0),'Test Sample Data'!E1769,$B$1),"")</f>
        <v/>
      </c>
      <c r="F1770" s="17" t="str">
        <f>IF(SUM('Test Sample Data'!F$3:F$98)&gt;10,IF(AND(ISNUMBER('Test Sample Data'!F1769),'Test Sample Data'!F1769&lt;$B$1,'Test Sample Data'!F1769&gt;0),'Test Sample Data'!F1769,$B$1),"")</f>
        <v/>
      </c>
      <c r="G1770" s="17" t="str">
        <f>IF(SUM('Test Sample Data'!G$3:G$98)&gt;10,IF(AND(ISNUMBER('Test Sample Data'!G1769),'Test Sample Data'!G1769&lt;$B$1,'Test Sample Data'!G1769&gt;0),'Test Sample Data'!G1769,$B$1),"")</f>
        <v/>
      </c>
      <c r="H1770" s="17" t="str">
        <f>IF(SUM('Test Sample Data'!H$3:H$98)&gt;10,IF(AND(ISNUMBER('Test Sample Data'!H1769),'Test Sample Data'!H1769&lt;$B$1,'Test Sample Data'!H1769&gt;0),'Test Sample Data'!H1769,$B$1),"")</f>
        <v/>
      </c>
      <c r="I1770" s="17" t="str">
        <f>IF(SUM('Test Sample Data'!I$3:I$98)&gt;10,IF(AND(ISNUMBER('Test Sample Data'!I1769),'Test Sample Data'!I1769&lt;$B$1,'Test Sample Data'!I1769&gt;0),'Test Sample Data'!I1769,$B$1),"")</f>
        <v/>
      </c>
      <c r="J1770" s="17" t="str">
        <f>IF(SUM('Test Sample Data'!J$3:J$98)&gt;10,IF(AND(ISNUMBER('Test Sample Data'!J1769),'Test Sample Data'!J1769&lt;$B$1,'Test Sample Data'!J1769&gt;0),'Test Sample Data'!J1769,$B$1),"")</f>
        <v/>
      </c>
      <c r="K1770" s="17" t="str">
        <f>IF(SUM('Test Sample Data'!K$3:K$98)&gt;10,IF(AND(ISNUMBER('Test Sample Data'!K1769),'Test Sample Data'!K1769&lt;$B$1,'Test Sample Data'!K1769&gt;0),'Test Sample Data'!K1769,$B$1),"")</f>
        <v/>
      </c>
      <c r="L1770" s="17" t="str">
        <f>IF(SUM('Test Sample Data'!L$3:L$98)&gt;10,IF(AND(ISNUMBER('Test Sample Data'!L1769),'Test Sample Data'!L1769&lt;$B$1,'Test Sample Data'!L1769&gt;0),'Test Sample Data'!L1769,$B$1),"")</f>
        <v/>
      </c>
      <c r="M1770" s="17" t="str">
        <f>IF(SUM('Test Sample Data'!M$3:M$98)&gt;10,IF(AND(ISNUMBER('Test Sample Data'!M1769),'Test Sample Data'!M1769&lt;$B$1,'Test Sample Data'!M1769&gt;0),'Test Sample Data'!M1769,$B$1),"")</f>
        <v/>
      </c>
      <c r="N1770" s="17" t="str">
        <f>'Gene Table'!E1769</f>
        <v>hsa-miR-5696</v>
      </c>
      <c r="O1770" s="17" t="str">
        <f>'Gene Table'!B1769</f>
        <v>J15</v>
      </c>
      <c r="P1770" s="17" t="str">
        <f>IF(SUM('Control Sample Data'!D$3:D$98)&gt;10,IF(AND(ISNUMBER('Control Sample Data'!D1769),'Control Sample Data'!D1769&lt;$B$1,'Control Sample Data'!D1769&gt;0),'Control Sample Data'!D1769,$B$1),"")</f>
        <v/>
      </c>
      <c r="Q1770" s="17" t="str">
        <f>IF(SUM('Control Sample Data'!E$3:E$98)&gt;10,IF(AND(ISNUMBER('Control Sample Data'!E1769),'Control Sample Data'!E1769&lt;$B$1,'Control Sample Data'!E1769&gt;0),'Control Sample Data'!E1769,$B$1),"")</f>
        <v/>
      </c>
      <c r="R1770" s="17" t="str">
        <f>IF(SUM('Control Sample Data'!F$3:F$98)&gt;10,IF(AND(ISNUMBER('Control Sample Data'!F1769),'Control Sample Data'!F1769&lt;$B$1,'Control Sample Data'!F1769&gt;0),'Control Sample Data'!F1769,$B$1),"")</f>
        <v/>
      </c>
      <c r="S1770" s="17" t="str">
        <f>IF(SUM('Control Sample Data'!G$3:G$98)&gt;10,IF(AND(ISNUMBER('Control Sample Data'!G1769),'Control Sample Data'!G1769&lt;$B$1,'Control Sample Data'!G1769&gt;0),'Control Sample Data'!G1769,$B$1),"")</f>
        <v/>
      </c>
      <c r="T1770" s="17" t="str">
        <f>IF(SUM('Control Sample Data'!H$3:H$98)&gt;10,IF(AND(ISNUMBER('Control Sample Data'!H1769),'Control Sample Data'!H1769&lt;$B$1,'Control Sample Data'!H1769&gt;0),'Control Sample Data'!H1769,$B$1),"")</f>
        <v/>
      </c>
      <c r="U1770" s="17" t="str">
        <f>IF(SUM('Control Sample Data'!I$3:I$98)&gt;10,IF(AND(ISNUMBER('Control Sample Data'!I1769),'Control Sample Data'!I1769&lt;$B$1,'Control Sample Data'!I1769&gt;0),'Control Sample Data'!I1769,$B$1),"")</f>
        <v/>
      </c>
      <c r="V1770" s="17" t="str">
        <f>IF(SUM('Control Sample Data'!J$3:J$98)&gt;10,IF(AND(ISNUMBER('Control Sample Data'!J1769),'Control Sample Data'!J1769&lt;$B$1,'Control Sample Data'!J1769&gt;0),'Control Sample Data'!J1769,$B$1),"")</f>
        <v/>
      </c>
      <c r="W1770" s="17" t="str">
        <f>IF(SUM('Control Sample Data'!K$3:K$98)&gt;10,IF(AND(ISNUMBER('Control Sample Data'!K1769),'Control Sample Data'!K1769&lt;$B$1,'Control Sample Data'!K1769&gt;0),'Control Sample Data'!K1769,$B$1),"")</f>
        <v/>
      </c>
      <c r="X1770" s="17" t="str">
        <f>IF(SUM('Control Sample Data'!L$3:L$98)&gt;10,IF(AND(ISNUMBER('Control Sample Data'!L1769),'Control Sample Data'!L1769&lt;$B$1,'Control Sample Data'!L1769&gt;0),'Control Sample Data'!L1769,$B$1),"")</f>
        <v/>
      </c>
      <c r="Y1770" s="17" t="str">
        <f>IF(SUM('Control Sample Data'!M$3:M$98)&gt;10,IF(AND(ISNUMBER('Control Sample Data'!M1769),'Control Sample Data'!M1769&lt;$B$1,'Control Sample Data'!M1769&gt;0),'Control Sample Data'!M1769,$B$1),"")</f>
        <v/>
      </c>
      <c r="AT1770" s="36" t="str">
        <f t="shared" si="1170"/>
        <v/>
      </c>
      <c r="AU1770" s="36" t="str">
        <f t="shared" si="1171"/>
        <v/>
      </c>
      <c r="AV1770" s="36" t="str">
        <f t="shared" si="1172"/>
        <v/>
      </c>
      <c r="AW1770" s="36" t="str">
        <f t="shared" si="1173"/>
        <v/>
      </c>
      <c r="AX1770" s="36" t="str">
        <f t="shared" si="1174"/>
        <v/>
      </c>
      <c r="AY1770" s="36" t="str">
        <f t="shared" si="1175"/>
        <v/>
      </c>
      <c r="AZ1770" s="36" t="str">
        <f t="shared" si="1176"/>
        <v/>
      </c>
      <c r="BA1770" s="36" t="str">
        <f t="shared" si="1177"/>
        <v/>
      </c>
      <c r="BB1770" s="36" t="str">
        <f t="shared" si="1178"/>
        <v/>
      </c>
      <c r="BC1770" s="36" t="str">
        <f t="shared" si="1179"/>
        <v/>
      </c>
      <c r="BD1770" s="36" t="str">
        <f t="shared" si="1180"/>
        <v/>
      </c>
      <c r="BE1770" s="36" t="str">
        <f t="shared" si="1181"/>
        <v/>
      </c>
      <c r="BF1770" s="36" t="str">
        <f t="shared" si="1182"/>
        <v/>
      </c>
      <c r="BG1770" s="36" t="str">
        <f t="shared" si="1183"/>
        <v/>
      </c>
      <c r="BH1770" s="36" t="str">
        <f t="shared" si="1184"/>
        <v/>
      </c>
      <c r="BI1770" s="36" t="str">
        <f t="shared" si="1185"/>
        <v/>
      </c>
      <c r="BJ1770" s="36" t="str">
        <f t="shared" si="1186"/>
        <v/>
      </c>
      <c r="BK1770" s="36" t="str">
        <f t="shared" si="1187"/>
        <v/>
      </c>
      <c r="BL1770" s="36" t="str">
        <f t="shared" si="1188"/>
        <v/>
      </c>
      <c r="BM1770" s="36" t="str">
        <f t="shared" si="1189"/>
        <v/>
      </c>
      <c r="BN1770" s="38" t="e">
        <f t="shared" si="1148"/>
        <v>#DIV/0!</v>
      </c>
      <c r="BO1770" s="38" t="e">
        <f t="shared" si="1149"/>
        <v>#DIV/0!</v>
      </c>
      <c r="BP1770" s="39" t="str">
        <f t="shared" si="1150"/>
        <v/>
      </c>
      <c r="BQ1770" s="39" t="str">
        <f t="shared" si="1151"/>
        <v/>
      </c>
      <c r="BR1770" s="39" t="str">
        <f t="shared" si="1152"/>
        <v/>
      </c>
      <c r="BS1770" s="39" t="str">
        <f t="shared" si="1153"/>
        <v/>
      </c>
      <c r="BT1770" s="39" t="str">
        <f t="shared" si="1154"/>
        <v/>
      </c>
      <c r="BU1770" s="39" t="str">
        <f t="shared" si="1155"/>
        <v/>
      </c>
      <c r="BV1770" s="39" t="str">
        <f t="shared" si="1156"/>
        <v/>
      </c>
      <c r="BW1770" s="39" t="str">
        <f t="shared" si="1157"/>
        <v/>
      </c>
      <c r="BX1770" s="39" t="str">
        <f t="shared" si="1158"/>
        <v/>
      </c>
      <c r="BY1770" s="39" t="str">
        <f t="shared" si="1159"/>
        <v/>
      </c>
      <c r="BZ1770" s="39" t="str">
        <f t="shared" si="1160"/>
        <v/>
      </c>
      <c r="CA1770" s="39" t="str">
        <f t="shared" si="1161"/>
        <v/>
      </c>
      <c r="CB1770" s="39" t="str">
        <f t="shared" si="1162"/>
        <v/>
      </c>
      <c r="CC1770" s="39" t="str">
        <f t="shared" si="1163"/>
        <v/>
      </c>
      <c r="CD1770" s="39" t="str">
        <f t="shared" si="1164"/>
        <v/>
      </c>
      <c r="CE1770" s="39" t="str">
        <f t="shared" si="1165"/>
        <v/>
      </c>
      <c r="CF1770" s="39" t="str">
        <f t="shared" si="1166"/>
        <v/>
      </c>
      <c r="CG1770" s="39" t="str">
        <f t="shared" si="1167"/>
        <v/>
      </c>
      <c r="CH1770" s="39" t="str">
        <f t="shared" si="1168"/>
        <v/>
      </c>
      <c r="CI1770" s="39" t="str">
        <f t="shared" si="1169"/>
        <v/>
      </c>
    </row>
    <row r="1771" spans="1:87">
      <c r="A1771" s="18"/>
      <c r="B1771" s="15">
        <f>'Gene Table'!E1770</f>
        <v>0</v>
      </c>
      <c r="C1771" s="15" t="str">
        <f>'Gene Table'!B1770</f>
        <v>J16</v>
      </c>
      <c r="D1771" s="16" t="str">
        <f>IF(SUM('Test Sample Data'!D$3:D$98)&gt;10,IF(AND(ISNUMBER('Test Sample Data'!D1770),'Test Sample Data'!D1770&lt;$B$1,'Test Sample Data'!D1770&gt;0),'Test Sample Data'!D1770,$B$1),"")</f>
        <v/>
      </c>
      <c r="E1771" s="17" t="str">
        <f>IF(SUM('Test Sample Data'!E$3:E$98)&gt;10,IF(AND(ISNUMBER('Test Sample Data'!E1770),'Test Sample Data'!E1770&lt;$B$1,'Test Sample Data'!E1770&gt;0),'Test Sample Data'!E1770,$B$1),"")</f>
        <v/>
      </c>
      <c r="F1771" s="17" t="str">
        <f>IF(SUM('Test Sample Data'!F$3:F$98)&gt;10,IF(AND(ISNUMBER('Test Sample Data'!F1770),'Test Sample Data'!F1770&lt;$B$1,'Test Sample Data'!F1770&gt;0),'Test Sample Data'!F1770,$B$1),"")</f>
        <v/>
      </c>
      <c r="G1771" s="17" t="str">
        <f>IF(SUM('Test Sample Data'!G$3:G$98)&gt;10,IF(AND(ISNUMBER('Test Sample Data'!G1770),'Test Sample Data'!G1770&lt;$B$1,'Test Sample Data'!G1770&gt;0),'Test Sample Data'!G1770,$B$1),"")</f>
        <v/>
      </c>
      <c r="H1771" s="17" t="str">
        <f>IF(SUM('Test Sample Data'!H$3:H$98)&gt;10,IF(AND(ISNUMBER('Test Sample Data'!H1770),'Test Sample Data'!H1770&lt;$B$1,'Test Sample Data'!H1770&gt;0),'Test Sample Data'!H1770,$B$1),"")</f>
        <v/>
      </c>
      <c r="I1771" s="17" t="str">
        <f>IF(SUM('Test Sample Data'!I$3:I$98)&gt;10,IF(AND(ISNUMBER('Test Sample Data'!I1770),'Test Sample Data'!I1770&lt;$B$1,'Test Sample Data'!I1770&gt;0),'Test Sample Data'!I1770,$B$1),"")</f>
        <v/>
      </c>
      <c r="J1771" s="17" t="str">
        <f>IF(SUM('Test Sample Data'!J$3:J$98)&gt;10,IF(AND(ISNUMBER('Test Sample Data'!J1770),'Test Sample Data'!J1770&lt;$B$1,'Test Sample Data'!J1770&gt;0),'Test Sample Data'!J1770,$B$1),"")</f>
        <v/>
      </c>
      <c r="K1771" s="17" t="str">
        <f>IF(SUM('Test Sample Data'!K$3:K$98)&gt;10,IF(AND(ISNUMBER('Test Sample Data'!K1770),'Test Sample Data'!K1770&lt;$B$1,'Test Sample Data'!K1770&gt;0),'Test Sample Data'!K1770,$B$1),"")</f>
        <v/>
      </c>
      <c r="L1771" s="17" t="str">
        <f>IF(SUM('Test Sample Data'!L$3:L$98)&gt;10,IF(AND(ISNUMBER('Test Sample Data'!L1770),'Test Sample Data'!L1770&lt;$B$1,'Test Sample Data'!L1770&gt;0),'Test Sample Data'!L1770,$B$1),"")</f>
        <v/>
      </c>
      <c r="M1771" s="17" t="str">
        <f>IF(SUM('Test Sample Data'!M$3:M$98)&gt;10,IF(AND(ISNUMBER('Test Sample Data'!M1770),'Test Sample Data'!M1770&lt;$B$1,'Test Sample Data'!M1770&gt;0),'Test Sample Data'!M1770,$B$1),"")</f>
        <v/>
      </c>
      <c r="N1771" s="17">
        <f>'Gene Table'!E1770</f>
        <v>0</v>
      </c>
      <c r="O1771" s="17" t="str">
        <f>'Gene Table'!B1770</f>
        <v>J16</v>
      </c>
      <c r="P1771" s="17" t="str">
        <f>IF(SUM('Control Sample Data'!D$3:D$98)&gt;10,IF(AND(ISNUMBER('Control Sample Data'!D1770),'Control Sample Data'!D1770&lt;$B$1,'Control Sample Data'!D1770&gt;0),'Control Sample Data'!D1770,$B$1),"")</f>
        <v/>
      </c>
      <c r="Q1771" s="17" t="str">
        <f>IF(SUM('Control Sample Data'!E$3:E$98)&gt;10,IF(AND(ISNUMBER('Control Sample Data'!E1770),'Control Sample Data'!E1770&lt;$B$1,'Control Sample Data'!E1770&gt;0),'Control Sample Data'!E1770,$B$1),"")</f>
        <v/>
      </c>
      <c r="R1771" s="17" t="str">
        <f>IF(SUM('Control Sample Data'!F$3:F$98)&gt;10,IF(AND(ISNUMBER('Control Sample Data'!F1770),'Control Sample Data'!F1770&lt;$B$1,'Control Sample Data'!F1770&gt;0),'Control Sample Data'!F1770,$B$1),"")</f>
        <v/>
      </c>
      <c r="S1771" s="17" t="str">
        <f>IF(SUM('Control Sample Data'!G$3:G$98)&gt;10,IF(AND(ISNUMBER('Control Sample Data'!G1770),'Control Sample Data'!G1770&lt;$B$1,'Control Sample Data'!G1770&gt;0),'Control Sample Data'!G1770,$B$1),"")</f>
        <v/>
      </c>
      <c r="T1771" s="17" t="str">
        <f>IF(SUM('Control Sample Data'!H$3:H$98)&gt;10,IF(AND(ISNUMBER('Control Sample Data'!H1770),'Control Sample Data'!H1770&lt;$B$1,'Control Sample Data'!H1770&gt;0),'Control Sample Data'!H1770,$B$1),"")</f>
        <v/>
      </c>
      <c r="U1771" s="17" t="str">
        <f>IF(SUM('Control Sample Data'!I$3:I$98)&gt;10,IF(AND(ISNUMBER('Control Sample Data'!I1770),'Control Sample Data'!I1770&lt;$B$1,'Control Sample Data'!I1770&gt;0),'Control Sample Data'!I1770,$B$1),"")</f>
        <v/>
      </c>
      <c r="V1771" s="17" t="str">
        <f>IF(SUM('Control Sample Data'!J$3:J$98)&gt;10,IF(AND(ISNUMBER('Control Sample Data'!J1770),'Control Sample Data'!J1770&lt;$B$1,'Control Sample Data'!J1770&gt;0),'Control Sample Data'!J1770,$B$1),"")</f>
        <v/>
      </c>
      <c r="W1771" s="17" t="str">
        <f>IF(SUM('Control Sample Data'!K$3:K$98)&gt;10,IF(AND(ISNUMBER('Control Sample Data'!K1770),'Control Sample Data'!K1770&lt;$B$1,'Control Sample Data'!K1770&gt;0),'Control Sample Data'!K1770,$B$1),"")</f>
        <v/>
      </c>
      <c r="X1771" s="17" t="str">
        <f>IF(SUM('Control Sample Data'!L$3:L$98)&gt;10,IF(AND(ISNUMBER('Control Sample Data'!L1770),'Control Sample Data'!L1770&lt;$B$1,'Control Sample Data'!L1770&gt;0),'Control Sample Data'!L1770,$B$1),"")</f>
        <v/>
      </c>
      <c r="Y1771" s="17" t="str">
        <f>IF(SUM('Control Sample Data'!M$3:M$98)&gt;10,IF(AND(ISNUMBER('Control Sample Data'!M1770),'Control Sample Data'!M1770&lt;$B$1,'Control Sample Data'!M1770&gt;0),'Control Sample Data'!M1770,$B$1),"")</f>
        <v/>
      </c>
      <c r="AT1771" s="36" t="str">
        <f t="shared" si="1170"/>
        <v/>
      </c>
      <c r="AU1771" s="36" t="str">
        <f t="shared" si="1171"/>
        <v/>
      </c>
      <c r="AV1771" s="36" t="str">
        <f t="shared" si="1172"/>
        <v/>
      </c>
      <c r="AW1771" s="36" t="str">
        <f t="shared" si="1173"/>
        <v/>
      </c>
      <c r="AX1771" s="36" t="str">
        <f t="shared" si="1174"/>
        <v/>
      </c>
      <c r="AY1771" s="36" t="str">
        <f t="shared" si="1175"/>
        <v/>
      </c>
      <c r="AZ1771" s="36" t="str">
        <f t="shared" si="1176"/>
        <v/>
      </c>
      <c r="BA1771" s="36" t="str">
        <f t="shared" si="1177"/>
        <v/>
      </c>
      <c r="BB1771" s="36" t="str">
        <f t="shared" si="1178"/>
        <v/>
      </c>
      <c r="BC1771" s="36" t="str">
        <f t="shared" si="1179"/>
        <v/>
      </c>
      <c r="BD1771" s="36" t="str">
        <f t="shared" si="1180"/>
        <v/>
      </c>
      <c r="BE1771" s="36" t="str">
        <f t="shared" si="1181"/>
        <v/>
      </c>
      <c r="BF1771" s="36" t="str">
        <f t="shared" si="1182"/>
        <v/>
      </c>
      <c r="BG1771" s="36" t="str">
        <f t="shared" si="1183"/>
        <v/>
      </c>
      <c r="BH1771" s="36" t="str">
        <f t="shared" si="1184"/>
        <v/>
      </c>
      <c r="BI1771" s="36" t="str">
        <f t="shared" si="1185"/>
        <v/>
      </c>
      <c r="BJ1771" s="36" t="str">
        <f t="shared" si="1186"/>
        <v/>
      </c>
      <c r="BK1771" s="36" t="str">
        <f t="shared" si="1187"/>
        <v/>
      </c>
      <c r="BL1771" s="36" t="str">
        <f t="shared" si="1188"/>
        <v/>
      </c>
      <c r="BM1771" s="36" t="str">
        <f t="shared" si="1189"/>
        <v/>
      </c>
      <c r="BN1771" s="38" t="e">
        <f t="shared" si="1148"/>
        <v>#DIV/0!</v>
      </c>
      <c r="BO1771" s="38" t="e">
        <f t="shared" si="1149"/>
        <v>#DIV/0!</v>
      </c>
      <c r="BP1771" s="39" t="str">
        <f t="shared" si="1150"/>
        <v/>
      </c>
      <c r="BQ1771" s="39" t="str">
        <f t="shared" si="1151"/>
        <v/>
      </c>
      <c r="BR1771" s="39" t="str">
        <f t="shared" si="1152"/>
        <v/>
      </c>
      <c r="BS1771" s="39" t="str">
        <f t="shared" si="1153"/>
        <v/>
      </c>
      <c r="BT1771" s="39" t="str">
        <f t="shared" si="1154"/>
        <v/>
      </c>
      <c r="BU1771" s="39" t="str">
        <f t="shared" si="1155"/>
        <v/>
      </c>
      <c r="BV1771" s="39" t="str">
        <f t="shared" si="1156"/>
        <v/>
      </c>
      <c r="BW1771" s="39" t="str">
        <f t="shared" si="1157"/>
        <v/>
      </c>
      <c r="BX1771" s="39" t="str">
        <f t="shared" si="1158"/>
        <v/>
      </c>
      <c r="BY1771" s="39" t="str">
        <f t="shared" si="1159"/>
        <v/>
      </c>
      <c r="BZ1771" s="39" t="str">
        <f t="shared" si="1160"/>
        <v/>
      </c>
      <c r="CA1771" s="39" t="str">
        <f t="shared" si="1161"/>
        <v/>
      </c>
      <c r="CB1771" s="39" t="str">
        <f t="shared" si="1162"/>
        <v/>
      </c>
      <c r="CC1771" s="39" t="str">
        <f t="shared" si="1163"/>
        <v/>
      </c>
      <c r="CD1771" s="39" t="str">
        <f t="shared" si="1164"/>
        <v/>
      </c>
      <c r="CE1771" s="39" t="str">
        <f t="shared" si="1165"/>
        <v/>
      </c>
      <c r="CF1771" s="39" t="str">
        <f t="shared" si="1166"/>
        <v/>
      </c>
      <c r="CG1771" s="39" t="str">
        <f t="shared" si="1167"/>
        <v/>
      </c>
      <c r="CH1771" s="39" t="str">
        <f t="shared" si="1168"/>
        <v/>
      </c>
      <c r="CI1771" s="39" t="str">
        <f t="shared" si="1169"/>
        <v/>
      </c>
    </row>
    <row r="1772" spans="1:87">
      <c r="A1772" s="18"/>
      <c r="B1772" s="15" t="str">
        <f>'Gene Table'!E1771</f>
        <v>hsa-miR-5697</v>
      </c>
      <c r="C1772" s="15" t="str">
        <f>'Gene Table'!B1771</f>
        <v>J17</v>
      </c>
      <c r="D1772" s="16" t="str">
        <f>IF(SUM('Test Sample Data'!D$3:D$98)&gt;10,IF(AND(ISNUMBER('Test Sample Data'!D1771),'Test Sample Data'!D1771&lt;$B$1,'Test Sample Data'!D1771&gt;0),'Test Sample Data'!D1771,$B$1),"")</f>
        <v/>
      </c>
      <c r="E1772" s="17" t="str">
        <f>IF(SUM('Test Sample Data'!E$3:E$98)&gt;10,IF(AND(ISNUMBER('Test Sample Data'!E1771),'Test Sample Data'!E1771&lt;$B$1,'Test Sample Data'!E1771&gt;0),'Test Sample Data'!E1771,$B$1),"")</f>
        <v/>
      </c>
      <c r="F1772" s="17" t="str">
        <f>IF(SUM('Test Sample Data'!F$3:F$98)&gt;10,IF(AND(ISNUMBER('Test Sample Data'!F1771),'Test Sample Data'!F1771&lt;$B$1,'Test Sample Data'!F1771&gt;0),'Test Sample Data'!F1771,$B$1),"")</f>
        <v/>
      </c>
      <c r="G1772" s="17" t="str">
        <f>IF(SUM('Test Sample Data'!G$3:G$98)&gt;10,IF(AND(ISNUMBER('Test Sample Data'!G1771),'Test Sample Data'!G1771&lt;$B$1,'Test Sample Data'!G1771&gt;0),'Test Sample Data'!G1771,$B$1),"")</f>
        <v/>
      </c>
      <c r="H1772" s="17" t="str">
        <f>IF(SUM('Test Sample Data'!H$3:H$98)&gt;10,IF(AND(ISNUMBER('Test Sample Data'!H1771),'Test Sample Data'!H1771&lt;$B$1,'Test Sample Data'!H1771&gt;0),'Test Sample Data'!H1771,$B$1),"")</f>
        <v/>
      </c>
      <c r="I1772" s="17" t="str">
        <f>IF(SUM('Test Sample Data'!I$3:I$98)&gt;10,IF(AND(ISNUMBER('Test Sample Data'!I1771),'Test Sample Data'!I1771&lt;$B$1,'Test Sample Data'!I1771&gt;0),'Test Sample Data'!I1771,$B$1),"")</f>
        <v/>
      </c>
      <c r="J1772" s="17" t="str">
        <f>IF(SUM('Test Sample Data'!J$3:J$98)&gt;10,IF(AND(ISNUMBER('Test Sample Data'!J1771),'Test Sample Data'!J1771&lt;$B$1,'Test Sample Data'!J1771&gt;0),'Test Sample Data'!J1771,$B$1),"")</f>
        <v/>
      </c>
      <c r="K1772" s="17" t="str">
        <f>IF(SUM('Test Sample Data'!K$3:K$98)&gt;10,IF(AND(ISNUMBER('Test Sample Data'!K1771),'Test Sample Data'!K1771&lt;$B$1,'Test Sample Data'!K1771&gt;0),'Test Sample Data'!K1771,$B$1),"")</f>
        <v/>
      </c>
      <c r="L1772" s="17" t="str">
        <f>IF(SUM('Test Sample Data'!L$3:L$98)&gt;10,IF(AND(ISNUMBER('Test Sample Data'!L1771),'Test Sample Data'!L1771&lt;$B$1,'Test Sample Data'!L1771&gt;0),'Test Sample Data'!L1771,$B$1),"")</f>
        <v/>
      </c>
      <c r="M1772" s="17" t="str">
        <f>IF(SUM('Test Sample Data'!M$3:M$98)&gt;10,IF(AND(ISNUMBER('Test Sample Data'!M1771),'Test Sample Data'!M1771&lt;$B$1,'Test Sample Data'!M1771&gt;0),'Test Sample Data'!M1771,$B$1),"")</f>
        <v/>
      </c>
      <c r="N1772" s="17" t="str">
        <f>'Gene Table'!E1771</f>
        <v>hsa-miR-5697</v>
      </c>
      <c r="O1772" s="17" t="str">
        <f>'Gene Table'!B1771</f>
        <v>J17</v>
      </c>
      <c r="P1772" s="17" t="str">
        <f>IF(SUM('Control Sample Data'!D$3:D$98)&gt;10,IF(AND(ISNUMBER('Control Sample Data'!D1771),'Control Sample Data'!D1771&lt;$B$1,'Control Sample Data'!D1771&gt;0),'Control Sample Data'!D1771,$B$1),"")</f>
        <v/>
      </c>
      <c r="Q1772" s="17" t="str">
        <f>IF(SUM('Control Sample Data'!E$3:E$98)&gt;10,IF(AND(ISNUMBER('Control Sample Data'!E1771),'Control Sample Data'!E1771&lt;$B$1,'Control Sample Data'!E1771&gt;0),'Control Sample Data'!E1771,$B$1),"")</f>
        <v/>
      </c>
      <c r="R1772" s="17" t="str">
        <f>IF(SUM('Control Sample Data'!F$3:F$98)&gt;10,IF(AND(ISNUMBER('Control Sample Data'!F1771),'Control Sample Data'!F1771&lt;$B$1,'Control Sample Data'!F1771&gt;0),'Control Sample Data'!F1771,$B$1),"")</f>
        <v/>
      </c>
      <c r="S1772" s="17" t="str">
        <f>IF(SUM('Control Sample Data'!G$3:G$98)&gt;10,IF(AND(ISNUMBER('Control Sample Data'!G1771),'Control Sample Data'!G1771&lt;$B$1,'Control Sample Data'!G1771&gt;0),'Control Sample Data'!G1771,$B$1),"")</f>
        <v/>
      </c>
      <c r="T1772" s="17" t="str">
        <f>IF(SUM('Control Sample Data'!H$3:H$98)&gt;10,IF(AND(ISNUMBER('Control Sample Data'!H1771),'Control Sample Data'!H1771&lt;$B$1,'Control Sample Data'!H1771&gt;0),'Control Sample Data'!H1771,$B$1),"")</f>
        <v/>
      </c>
      <c r="U1772" s="17" t="str">
        <f>IF(SUM('Control Sample Data'!I$3:I$98)&gt;10,IF(AND(ISNUMBER('Control Sample Data'!I1771),'Control Sample Data'!I1771&lt;$B$1,'Control Sample Data'!I1771&gt;0),'Control Sample Data'!I1771,$B$1),"")</f>
        <v/>
      </c>
      <c r="V1772" s="17" t="str">
        <f>IF(SUM('Control Sample Data'!J$3:J$98)&gt;10,IF(AND(ISNUMBER('Control Sample Data'!J1771),'Control Sample Data'!J1771&lt;$B$1,'Control Sample Data'!J1771&gt;0),'Control Sample Data'!J1771,$B$1),"")</f>
        <v/>
      </c>
      <c r="W1772" s="17" t="str">
        <f>IF(SUM('Control Sample Data'!K$3:K$98)&gt;10,IF(AND(ISNUMBER('Control Sample Data'!K1771),'Control Sample Data'!K1771&lt;$B$1,'Control Sample Data'!K1771&gt;0),'Control Sample Data'!K1771,$B$1),"")</f>
        <v/>
      </c>
      <c r="X1772" s="17" t="str">
        <f>IF(SUM('Control Sample Data'!L$3:L$98)&gt;10,IF(AND(ISNUMBER('Control Sample Data'!L1771),'Control Sample Data'!L1771&lt;$B$1,'Control Sample Data'!L1771&gt;0),'Control Sample Data'!L1771,$B$1),"")</f>
        <v/>
      </c>
      <c r="Y1772" s="17" t="str">
        <f>IF(SUM('Control Sample Data'!M$3:M$98)&gt;10,IF(AND(ISNUMBER('Control Sample Data'!M1771),'Control Sample Data'!M1771&lt;$B$1,'Control Sample Data'!M1771&gt;0),'Control Sample Data'!M1771,$B$1),"")</f>
        <v/>
      </c>
      <c r="AT1772" s="36" t="str">
        <f t="shared" si="1170"/>
        <v/>
      </c>
      <c r="AU1772" s="36" t="str">
        <f t="shared" si="1171"/>
        <v/>
      </c>
      <c r="AV1772" s="36" t="str">
        <f t="shared" si="1172"/>
        <v/>
      </c>
      <c r="AW1772" s="36" t="str">
        <f t="shared" si="1173"/>
        <v/>
      </c>
      <c r="AX1772" s="36" t="str">
        <f t="shared" si="1174"/>
        <v/>
      </c>
      <c r="AY1772" s="36" t="str">
        <f t="shared" si="1175"/>
        <v/>
      </c>
      <c r="AZ1772" s="36" t="str">
        <f t="shared" si="1176"/>
        <v/>
      </c>
      <c r="BA1772" s="36" t="str">
        <f t="shared" si="1177"/>
        <v/>
      </c>
      <c r="BB1772" s="36" t="str">
        <f t="shared" si="1178"/>
        <v/>
      </c>
      <c r="BC1772" s="36" t="str">
        <f t="shared" si="1179"/>
        <v/>
      </c>
      <c r="BD1772" s="36" t="str">
        <f t="shared" si="1180"/>
        <v/>
      </c>
      <c r="BE1772" s="36" t="str">
        <f t="shared" si="1181"/>
        <v/>
      </c>
      <c r="BF1772" s="36" t="str">
        <f t="shared" si="1182"/>
        <v/>
      </c>
      <c r="BG1772" s="36" t="str">
        <f t="shared" si="1183"/>
        <v/>
      </c>
      <c r="BH1772" s="36" t="str">
        <f t="shared" si="1184"/>
        <v/>
      </c>
      <c r="BI1772" s="36" t="str">
        <f t="shared" si="1185"/>
        <v/>
      </c>
      <c r="BJ1772" s="36" t="str">
        <f t="shared" si="1186"/>
        <v/>
      </c>
      <c r="BK1772" s="36" t="str">
        <f t="shared" si="1187"/>
        <v/>
      </c>
      <c r="BL1772" s="36" t="str">
        <f t="shared" si="1188"/>
        <v/>
      </c>
      <c r="BM1772" s="36" t="str">
        <f t="shared" si="1189"/>
        <v/>
      </c>
      <c r="BN1772" s="38" t="e">
        <f t="shared" si="1148"/>
        <v>#DIV/0!</v>
      </c>
      <c r="BO1772" s="38" t="e">
        <f t="shared" si="1149"/>
        <v>#DIV/0!</v>
      </c>
      <c r="BP1772" s="39" t="str">
        <f t="shared" si="1150"/>
        <v/>
      </c>
      <c r="BQ1772" s="39" t="str">
        <f t="shared" si="1151"/>
        <v/>
      </c>
      <c r="BR1772" s="39" t="str">
        <f t="shared" si="1152"/>
        <v/>
      </c>
      <c r="BS1772" s="39" t="str">
        <f t="shared" si="1153"/>
        <v/>
      </c>
      <c r="BT1772" s="39" t="str">
        <f t="shared" si="1154"/>
        <v/>
      </c>
      <c r="BU1772" s="39" t="str">
        <f t="shared" si="1155"/>
        <v/>
      </c>
      <c r="BV1772" s="39" t="str">
        <f t="shared" si="1156"/>
        <v/>
      </c>
      <c r="BW1772" s="39" t="str">
        <f t="shared" si="1157"/>
        <v/>
      </c>
      <c r="BX1772" s="39" t="str">
        <f t="shared" si="1158"/>
        <v/>
      </c>
      <c r="BY1772" s="39" t="str">
        <f t="shared" si="1159"/>
        <v/>
      </c>
      <c r="BZ1772" s="39" t="str">
        <f t="shared" si="1160"/>
        <v/>
      </c>
      <c r="CA1772" s="39" t="str">
        <f t="shared" si="1161"/>
        <v/>
      </c>
      <c r="CB1772" s="39" t="str">
        <f t="shared" si="1162"/>
        <v/>
      </c>
      <c r="CC1772" s="39" t="str">
        <f t="shared" si="1163"/>
        <v/>
      </c>
      <c r="CD1772" s="39" t="str">
        <f t="shared" si="1164"/>
        <v/>
      </c>
      <c r="CE1772" s="39" t="str">
        <f t="shared" si="1165"/>
        <v/>
      </c>
      <c r="CF1772" s="39" t="str">
        <f t="shared" si="1166"/>
        <v/>
      </c>
      <c r="CG1772" s="39" t="str">
        <f t="shared" si="1167"/>
        <v/>
      </c>
      <c r="CH1772" s="39" t="str">
        <f t="shared" si="1168"/>
        <v/>
      </c>
      <c r="CI1772" s="39" t="str">
        <f t="shared" si="1169"/>
        <v/>
      </c>
    </row>
    <row r="1773" spans="1:87">
      <c r="A1773" s="18"/>
      <c r="B1773" s="15">
        <f>'Gene Table'!E1772</f>
        <v>0</v>
      </c>
      <c r="C1773" s="15" t="str">
        <f>'Gene Table'!B1772</f>
        <v>J18</v>
      </c>
      <c r="D1773" s="16" t="str">
        <f>IF(SUM('Test Sample Data'!D$3:D$98)&gt;10,IF(AND(ISNUMBER('Test Sample Data'!D1772),'Test Sample Data'!D1772&lt;$B$1,'Test Sample Data'!D1772&gt;0),'Test Sample Data'!D1772,$B$1),"")</f>
        <v/>
      </c>
      <c r="E1773" s="17" t="str">
        <f>IF(SUM('Test Sample Data'!E$3:E$98)&gt;10,IF(AND(ISNUMBER('Test Sample Data'!E1772),'Test Sample Data'!E1772&lt;$B$1,'Test Sample Data'!E1772&gt;0),'Test Sample Data'!E1772,$B$1),"")</f>
        <v/>
      </c>
      <c r="F1773" s="17" t="str">
        <f>IF(SUM('Test Sample Data'!F$3:F$98)&gt;10,IF(AND(ISNUMBER('Test Sample Data'!F1772),'Test Sample Data'!F1772&lt;$B$1,'Test Sample Data'!F1772&gt;0),'Test Sample Data'!F1772,$B$1),"")</f>
        <v/>
      </c>
      <c r="G1773" s="17" t="str">
        <f>IF(SUM('Test Sample Data'!G$3:G$98)&gt;10,IF(AND(ISNUMBER('Test Sample Data'!G1772),'Test Sample Data'!G1772&lt;$B$1,'Test Sample Data'!G1772&gt;0),'Test Sample Data'!G1772,$B$1),"")</f>
        <v/>
      </c>
      <c r="H1773" s="17" t="str">
        <f>IF(SUM('Test Sample Data'!H$3:H$98)&gt;10,IF(AND(ISNUMBER('Test Sample Data'!H1772),'Test Sample Data'!H1772&lt;$B$1,'Test Sample Data'!H1772&gt;0),'Test Sample Data'!H1772,$B$1),"")</f>
        <v/>
      </c>
      <c r="I1773" s="17" t="str">
        <f>IF(SUM('Test Sample Data'!I$3:I$98)&gt;10,IF(AND(ISNUMBER('Test Sample Data'!I1772),'Test Sample Data'!I1772&lt;$B$1,'Test Sample Data'!I1772&gt;0),'Test Sample Data'!I1772,$B$1),"")</f>
        <v/>
      </c>
      <c r="J1773" s="17" t="str">
        <f>IF(SUM('Test Sample Data'!J$3:J$98)&gt;10,IF(AND(ISNUMBER('Test Sample Data'!J1772),'Test Sample Data'!J1772&lt;$B$1,'Test Sample Data'!J1772&gt;0),'Test Sample Data'!J1772,$B$1),"")</f>
        <v/>
      </c>
      <c r="K1773" s="17" t="str">
        <f>IF(SUM('Test Sample Data'!K$3:K$98)&gt;10,IF(AND(ISNUMBER('Test Sample Data'!K1772),'Test Sample Data'!K1772&lt;$B$1,'Test Sample Data'!K1772&gt;0),'Test Sample Data'!K1772,$B$1),"")</f>
        <v/>
      </c>
      <c r="L1773" s="17" t="str">
        <f>IF(SUM('Test Sample Data'!L$3:L$98)&gt;10,IF(AND(ISNUMBER('Test Sample Data'!L1772),'Test Sample Data'!L1772&lt;$B$1,'Test Sample Data'!L1772&gt;0),'Test Sample Data'!L1772,$B$1),"")</f>
        <v/>
      </c>
      <c r="M1773" s="17" t="str">
        <f>IF(SUM('Test Sample Data'!M$3:M$98)&gt;10,IF(AND(ISNUMBER('Test Sample Data'!M1772),'Test Sample Data'!M1772&lt;$B$1,'Test Sample Data'!M1772&gt;0),'Test Sample Data'!M1772,$B$1),"")</f>
        <v/>
      </c>
      <c r="N1773" s="17">
        <f>'Gene Table'!E1772</f>
        <v>0</v>
      </c>
      <c r="O1773" s="17" t="str">
        <f>'Gene Table'!B1772</f>
        <v>J18</v>
      </c>
      <c r="P1773" s="17" t="str">
        <f>IF(SUM('Control Sample Data'!D$3:D$98)&gt;10,IF(AND(ISNUMBER('Control Sample Data'!D1772),'Control Sample Data'!D1772&lt;$B$1,'Control Sample Data'!D1772&gt;0),'Control Sample Data'!D1772,$B$1),"")</f>
        <v/>
      </c>
      <c r="Q1773" s="17" t="str">
        <f>IF(SUM('Control Sample Data'!E$3:E$98)&gt;10,IF(AND(ISNUMBER('Control Sample Data'!E1772),'Control Sample Data'!E1772&lt;$B$1,'Control Sample Data'!E1772&gt;0),'Control Sample Data'!E1772,$B$1),"")</f>
        <v/>
      </c>
      <c r="R1773" s="17" t="str">
        <f>IF(SUM('Control Sample Data'!F$3:F$98)&gt;10,IF(AND(ISNUMBER('Control Sample Data'!F1772),'Control Sample Data'!F1772&lt;$B$1,'Control Sample Data'!F1772&gt;0),'Control Sample Data'!F1772,$B$1),"")</f>
        <v/>
      </c>
      <c r="S1773" s="17" t="str">
        <f>IF(SUM('Control Sample Data'!G$3:G$98)&gt;10,IF(AND(ISNUMBER('Control Sample Data'!G1772),'Control Sample Data'!G1772&lt;$B$1,'Control Sample Data'!G1772&gt;0),'Control Sample Data'!G1772,$B$1),"")</f>
        <v/>
      </c>
      <c r="T1773" s="17" t="str">
        <f>IF(SUM('Control Sample Data'!H$3:H$98)&gt;10,IF(AND(ISNUMBER('Control Sample Data'!H1772),'Control Sample Data'!H1772&lt;$B$1,'Control Sample Data'!H1772&gt;0),'Control Sample Data'!H1772,$B$1),"")</f>
        <v/>
      </c>
      <c r="U1773" s="17" t="str">
        <f>IF(SUM('Control Sample Data'!I$3:I$98)&gt;10,IF(AND(ISNUMBER('Control Sample Data'!I1772),'Control Sample Data'!I1772&lt;$B$1,'Control Sample Data'!I1772&gt;0),'Control Sample Data'!I1772,$B$1),"")</f>
        <v/>
      </c>
      <c r="V1773" s="17" t="str">
        <f>IF(SUM('Control Sample Data'!J$3:J$98)&gt;10,IF(AND(ISNUMBER('Control Sample Data'!J1772),'Control Sample Data'!J1772&lt;$B$1,'Control Sample Data'!J1772&gt;0),'Control Sample Data'!J1772,$B$1),"")</f>
        <v/>
      </c>
      <c r="W1773" s="17" t="str">
        <f>IF(SUM('Control Sample Data'!K$3:K$98)&gt;10,IF(AND(ISNUMBER('Control Sample Data'!K1772),'Control Sample Data'!K1772&lt;$B$1,'Control Sample Data'!K1772&gt;0),'Control Sample Data'!K1772,$B$1),"")</f>
        <v/>
      </c>
      <c r="X1773" s="17" t="str">
        <f>IF(SUM('Control Sample Data'!L$3:L$98)&gt;10,IF(AND(ISNUMBER('Control Sample Data'!L1772),'Control Sample Data'!L1772&lt;$B$1,'Control Sample Data'!L1772&gt;0),'Control Sample Data'!L1772,$B$1),"")</f>
        <v/>
      </c>
      <c r="Y1773" s="17" t="str">
        <f>IF(SUM('Control Sample Data'!M$3:M$98)&gt;10,IF(AND(ISNUMBER('Control Sample Data'!M1772),'Control Sample Data'!M1772&lt;$B$1,'Control Sample Data'!M1772&gt;0),'Control Sample Data'!M1772,$B$1),"")</f>
        <v/>
      </c>
      <c r="AT1773" s="36" t="str">
        <f t="shared" si="1170"/>
        <v/>
      </c>
      <c r="AU1773" s="36" t="str">
        <f t="shared" si="1171"/>
        <v/>
      </c>
      <c r="AV1773" s="36" t="str">
        <f t="shared" si="1172"/>
        <v/>
      </c>
      <c r="AW1773" s="36" t="str">
        <f t="shared" si="1173"/>
        <v/>
      </c>
      <c r="AX1773" s="36" t="str">
        <f t="shared" si="1174"/>
        <v/>
      </c>
      <c r="AY1773" s="36" t="str">
        <f t="shared" si="1175"/>
        <v/>
      </c>
      <c r="AZ1773" s="36" t="str">
        <f t="shared" si="1176"/>
        <v/>
      </c>
      <c r="BA1773" s="36" t="str">
        <f t="shared" si="1177"/>
        <v/>
      </c>
      <c r="BB1773" s="36" t="str">
        <f t="shared" si="1178"/>
        <v/>
      </c>
      <c r="BC1773" s="36" t="str">
        <f t="shared" si="1179"/>
        <v/>
      </c>
      <c r="BD1773" s="36" t="str">
        <f t="shared" si="1180"/>
        <v/>
      </c>
      <c r="BE1773" s="36" t="str">
        <f t="shared" si="1181"/>
        <v/>
      </c>
      <c r="BF1773" s="36" t="str">
        <f t="shared" si="1182"/>
        <v/>
      </c>
      <c r="BG1773" s="36" t="str">
        <f t="shared" si="1183"/>
        <v/>
      </c>
      <c r="BH1773" s="36" t="str">
        <f t="shared" si="1184"/>
        <v/>
      </c>
      <c r="BI1773" s="36" t="str">
        <f t="shared" si="1185"/>
        <v/>
      </c>
      <c r="BJ1773" s="36" t="str">
        <f t="shared" si="1186"/>
        <v/>
      </c>
      <c r="BK1773" s="36" t="str">
        <f t="shared" si="1187"/>
        <v/>
      </c>
      <c r="BL1773" s="36" t="str">
        <f t="shared" si="1188"/>
        <v/>
      </c>
      <c r="BM1773" s="36" t="str">
        <f t="shared" si="1189"/>
        <v/>
      </c>
      <c r="BN1773" s="38" t="e">
        <f t="shared" si="1148"/>
        <v>#DIV/0!</v>
      </c>
      <c r="BO1773" s="38" t="e">
        <f t="shared" si="1149"/>
        <v>#DIV/0!</v>
      </c>
      <c r="BP1773" s="39" t="str">
        <f t="shared" si="1150"/>
        <v/>
      </c>
      <c r="BQ1773" s="39" t="str">
        <f t="shared" si="1151"/>
        <v/>
      </c>
      <c r="BR1773" s="39" t="str">
        <f t="shared" si="1152"/>
        <v/>
      </c>
      <c r="BS1773" s="39" t="str">
        <f t="shared" si="1153"/>
        <v/>
      </c>
      <c r="BT1773" s="39" t="str">
        <f t="shared" si="1154"/>
        <v/>
      </c>
      <c r="BU1773" s="39" t="str">
        <f t="shared" si="1155"/>
        <v/>
      </c>
      <c r="BV1773" s="39" t="str">
        <f t="shared" si="1156"/>
        <v/>
      </c>
      <c r="BW1773" s="39" t="str">
        <f t="shared" si="1157"/>
        <v/>
      </c>
      <c r="BX1773" s="39" t="str">
        <f t="shared" si="1158"/>
        <v/>
      </c>
      <c r="BY1773" s="39" t="str">
        <f t="shared" si="1159"/>
        <v/>
      </c>
      <c r="BZ1773" s="39" t="str">
        <f t="shared" si="1160"/>
        <v/>
      </c>
      <c r="CA1773" s="39" t="str">
        <f t="shared" si="1161"/>
        <v/>
      </c>
      <c r="CB1773" s="39" t="str">
        <f t="shared" si="1162"/>
        <v/>
      </c>
      <c r="CC1773" s="39" t="str">
        <f t="shared" si="1163"/>
        <v/>
      </c>
      <c r="CD1773" s="39" t="str">
        <f t="shared" si="1164"/>
        <v/>
      </c>
      <c r="CE1773" s="39" t="str">
        <f t="shared" si="1165"/>
        <v/>
      </c>
      <c r="CF1773" s="39" t="str">
        <f t="shared" si="1166"/>
        <v/>
      </c>
      <c r="CG1773" s="39" t="str">
        <f t="shared" si="1167"/>
        <v/>
      </c>
      <c r="CH1773" s="39" t="str">
        <f t="shared" si="1168"/>
        <v/>
      </c>
      <c r="CI1773" s="39" t="str">
        <f t="shared" si="1169"/>
        <v/>
      </c>
    </row>
    <row r="1774" spans="1:87">
      <c r="A1774" s="18"/>
      <c r="B1774" s="15" t="str">
        <f>'Gene Table'!E1773</f>
        <v>hsa-miR-5698</v>
      </c>
      <c r="C1774" s="15" t="str">
        <f>'Gene Table'!B1773</f>
        <v>J19</v>
      </c>
      <c r="D1774" s="16" t="str">
        <f>IF(SUM('Test Sample Data'!D$3:D$98)&gt;10,IF(AND(ISNUMBER('Test Sample Data'!D1773),'Test Sample Data'!D1773&lt;$B$1,'Test Sample Data'!D1773&gt;0),'Test Sample Data'!D1773,$B$1),"")</f>
        <v/>
      </c>
      <c r="E1774" s="17" t="str">
        <f>IF(SUM('Test Sample Data'!E$3:E$98)&gt;10,IF(AND(ISNUMBER('Test Sample Data'!E1773),'Test Sample Data'!E1773&lt;$B$1,'Test Sample Data'!E1773&gt;0),'Test Sample Data'!E1773,$B$1),"")</f>
        <v/>
      </c>
      <c r="F1774" s="17" t="str">
        <f>IF(SUM('Test Sample Data'!F$3:F$98)&gt;10,IF(AND(ISNUMBER('Test Sample Data'!F1773),'Test Sample Data'!F1773&lt;$B$1,'Test Sample Data'!F1773&gt;0),'Test Sample Data'!F1773,$B$1),"")</f>
        <v/>
      </c>
      <c r="G1774" s="17" t="str">
        <f>IF(SUM('Test Sample Data'!G$3:G$98)&gt;10,IF(AND(ISNUMBER('Test Sample Data'!G1773),'Test Sample Data'!G1773&lt;$B$1,'Test Sample Data'!G1773&gt;0),'Test Sample Data'!G1773,$B$1),"")</f>
        <v/>
      </c>
      <c r="H1774" s="17" t="str">
        <f>IF(SUM('Test Sample Data'!H$3:H$98)&gt;10,IF(AND(ISNUMBER('Test Sample Data'!H1773),'Test Sample Data'!H1773&lt;$B$1,'Test Sample Data'!H1773&gt;0),'Test Sample Data'!H1773,$B$1),"")</f>
        <v/>
      </c>
      <c r="I1774" s="17" t="str">
        <f>IF(SUM('Test Sample Data'!I$3:I$98)&gt;10,IF(AND(ISNUMBER('Test Sample Data'!I1773),'Test Sample Data'!I1773&lt;$B$1,'Test Sample Data'!I1773&gt;0),'Test Sample Data'!I1773,$B$1),"")</f>
        <v/>
      </c>
      <c r="J1774" s="17" t="str">
        <f>IF(SUM('Test Sample Data'!J$3:J$98)&gt;10,IF(AND(ISNUMBER('Test Sample Data'!J1773),'Test Sample Data'!J1773&lt;$B$1,'Test Sample Data'!J1773&gt;0),'Test Sample Data'!J1773,$B$1),"")</f>
        <v/>
      </c>
      <c r="K1774" s="17" t="str">
        <f>IF(SUM('Test Sample Data'!K$3:K$98)&gt;10,IF(AND(ISNUMBER('Test Sample Data'!K1773),'Test Sample Data'!K1773&lt;$B$1,'Test Sample Data'!K1773&gt;0),'Test Sample Data'!K1773,$B$1),"")</f>
        <v/>
      </c>
      <c r="L1774" s="17" t="str">
        <f>IF(SUM('Test Sample Data'!L$3:L$98)&gt;10,IF(AND(ISNUMBER('Test Sample Data'!L1773),'Test Sample Data'!L1773&lt;$B$1,'Test Sample Data'!L1773&gt;0),'Test Sample Data'!L1773,$B$1),"")</f>
        <v/>
      </c>
      <c r="M1774" s="17" t="str">
        <f>IF(SUM('Test Sample Data'!M$3:M$98)&gt;10,IF(AND(ISNUMBER('Test Sample Data'!M1773),'Test Sample Data'!M1773&lt;$B$1,'Test Sample Data'!M1773&gt;0),'Test Sample Data'!M1773,$B$1),"")</f>
        <v/>
      </c>
      <c r="N1774" s="17" t="str">
        <f>'Gene Table'!E1773</f>
        <v>hsa-miR-5698</v>
      </c>
      <c r="O1774" s="17" t="str">
        <f>'Gene Table'!B1773</f>
        <v>J19</v>
      </c>
      <c r="P1774" s="17" t="str">
        <f>IF(SUM('Control Sample Data'!D$3:D$98)&gt;10,IF(AND(ISNUMBER('Control Sample Data'!D1773),'Control Sample Data'!D1773&lt;$B$1,'Control Sample Data'!D1773&gt;0),'Control Sample Data'!D1773,$B$1),"")</f>
        <v/>
      </c>
      <c r="Q1774" s="17" t="str">
        <f>IF(SUM('Control Sample Data'!E$3:E$98)&gt;10,IF(AND(ISNUMBER('Control Sample Data'!E1773),'Control Sample Data'!E1773&lt;$B$1,'Control Sample Data'!E1773&gt;0),'Control Sample Data'!E1773,$B$1),"")</f>
        <v/>
      </c>
      <c r="R1774" s="17" t="str">
        <f>IF(SUM('Control Sample Data'!F$3:F$98)&gt;10,IF(AND(ISNUMBER('Control Sample Data'!F1773),'Control Sample Data'!F1773&lt;$B$1,'Control Sample Data'!F1773&gt;0),'Control Sample Data'!F1773,$B$1),"")</f>
        <v/>
      </c>
      <c r="S1774" s="17" t="str">
        <f>IF(SUM('Control Sample Data'!G$3:G$98)&gt;10,IF(AND(ISNUMBER('Control Sample Data'!G1773),'Control Sample Data'!G1773&lt;$B$1,'Control Sample Data'!G1773&gt;0),'Control Sample Data'!G1773,$B$1),"")</f>
        <v/>
      </c>
      <c r="T1774" s="17" t="str">
        <f>IF(SUM('Control Sample Data'!H$3:H$98)&gt;10,IF(AND(ISNUMBER('Control Sample Data'!H1773),'Control Sample Data'!H1773&lt;$B$1,'Control Sample Data'!H1773&gt;0),'Control Sample Data'!H1773,$B$1),"")</f>
        <v/>
      </c>
      <c r="U1774" s="17" t="str">
        <f>IF(SUM('Control Sample Data'!I$3:I$98)&gt;10,IF(AND(ISNUMBER('Control Sample Data'!I1773),'Control Sample Data'!I1773&lt;$B$1,'Control Sample Data'!I1773&gt;0),'Control Sample Data'!I1773,$B$1),"")</f>
        <v/>
      </c>
      <c r="V1774" s="17" t="str">
        <f>IF(SUM('Control Sample Data'!J$3:J$98)&gt;10,IF(AND(ISNUMBER('Control Sample Data'!J1773),'Control Sample Data'!J1773&lt;$B$1,'Control Sample Data'!J1773&gt;0),'Control Sample Data'!J1773,$B$1),"")</f>
        <v/>
      </c>
      <c r="W1774" s="17" t="str">
        <f>IF(SUM('Control Sample Data'!K$3:K$98)&gt;10,IF(AND(ISNUMBER('Control Sample Data'!K1773),'Control Sample Data'!K1773&lt;$B$1,'Control Sample Data'!K1773&gt;0),'Control Sample Data'!K1773,$B$1),"")</f>
        <v/>
      </c>
      <c r="X1774" s="17" t="str">
        <f>IF(SUM('Control Sample Data'!L$3:L$98)&gt;10,IF(AND(ISNUMBER('Control Sample Data'!L1773),'Control Sample Data'!L1773&lt;$B$1,'Control Sample Data'!L1773&gt;0),'Control Sample Data'!L1773,$B$1),"")</f>
        <v/>
      </c>
      <c r="Y1774" s="17" t="str">
        <f>IF(SUM('Control Sample Data'!M$3:M$98)&gt;10,IF(AND(ISNUMBER('Control Sample Data'!M1773),'Control Sample Data'!M1773&lt;$B$1,'Control Sample Data'!M1773&gt;0),'Control Sample Data'!M1773,$B$1),"")</f>
        <v/>
      </c>
      <c r="AT1774" s="36" t="str">
        <f t="shared" si="1170"/>
        <v/>
      </c>
      <c r="AU1774" s="36" t="str">
        <f t="shared" si="1171"/>
        <v/>
      </c>
      <c r="AV1774" s="36" t="str">
        <f t="shared" si="1172"/>
        <v/>
      </c>
      <c r="AW1774" s="36" t="str">
        <f t="shared" si="1173"/>
        <v/>
      </c>
      <c r="AX1774" s="36" t="str">
        <f t="shared" si="1174"/>
        <v/>
      </c>
      <c r="AY1774" s="36" t="str">
        <f t="shared" si="1175"/>
        <v/>
      </c>
      <c r="AZ1774" s="36" t="str">
        <f t="shared" si="1176"/>
        <v/>
      </c>
      <c r="BA1774" s="36" t="str">
        <f t="shared" si="1177"/>
        <v/>
      </c>
      <c r="BB1774" s="36" t="str">
        <f t="shared" si="1178"/>
        <v/>
      </c>
      <c r="BC1774" s="36" t="str">
        <f t="shared" si="1179"/>
        <v/>
      </c>
      <c r="BD1774" s="36" t="str">
        <f t="shared" si="1180"/>
        <v/>
      </c>
      <c r="BE1774" s="36" t="str">
        <f t="shared" si="1181"/>
        <v/>
      </c>
      <c r="BF1774" s="36" t="str">
        <f t="shared" si="1182"/>
        <v/>
      </c>
      <c r="BG1774" s="36" t="str">
        <f t="shared" si="1183"/>
        <v/>
      </c>
      <c r="BH1774" s="36" t="str">
        <f t="shared" si="1184"/>
        <v/>
      </c>
      <c r="BI1774" s="36" t="str">
        <f t="shared" si="1185"/>
        <v/>
      </c>
      <c r="BJ1774" s="36" t="str">
        <f t="shared" si="1186"/>
        <v/>
      </c>
      <c r="BK1774" s="36" t="str">
        <f t="shared" si="1187"/>
        <v/>
      </c>
      <c r="BL1774" s="36" t="str">
        <f t="shared" si="1188"/>
        <v/>
      </c>
      <c r="BM1774" s="36" t="str">
        <f t="shared" si="1189"/>
        <v/>
      </c>
      <c r="BN1774" s="38" t="e">
        <f t="shared" si="1148"/>
        <v>#DIV/0!</v>
      </c>
      <c r="BO1774" s="38" t="e">
        <f t="shared" si="1149"/>
        <v>#DIV/0!</v>
      </c>
      <c r="BP1774" s="39" t="str">
        <f t="shared" si="1150"/>
        <v/>
      </c>
      <c r="BQ1774" s="39" t="str">
        <f t="shared" si="1151"/>
        <v/>
      </c>
      <c r="BR1774" s="39" t="str">
        <f t="shared" si="1152"/>
        <v/>
      </c>
      <c r="BS1774" s="39" t="str">
        <f t="shared" si="1153"/>
        <v/>
      </c>
      <c r="BT1774" s="39" t="str">
        <f t="shared" si="1154"/>
        <v/>
      </c>
      <c r="BU1774" s="39" t="str">
        <f t="shared" si="1155"/>
        <v/>
      </c>
      <c r="BV1774" s="39" t="str">
        <f t="shared" si="1156"/>
        <v/>
      </c>
      <c r="BW1774" s="39" t="str">
        <f t="shared" si="1157"/>
        <v/>
      </c>
      <c r="BX1774" s="39" t="str">
        <f t="shared" si="1158"/>
        <v/>
      </c>
      <c r="BY1774" s="39" t="str">
        <f t="shared" si="1159"/>
        <v/>
      </c>
      <c r="BZ1774" s="39" t="str">
        <f t="shared" si="1160"/>
        <v/>
      </c>
      <c r="CA1774" s="39" t="str">
        <f t="shared" si="1161"/>
        <v/>
      </c>
      <c r="CB1774" s="39" t="str">
        <f t="shared" si="1162"/>
        <v/>
      </c>
      <c r="CC1774" s="39" t="str">
        <f t="shared" si="1163"/>
        <v/>
      </c>
      <c r="CD1774" s="39" t="str">
        <f t="shared" si="1164"/>
        <v/>
      </c>
      <c r="CE1774" s="39" t="str">
        <f t="shared" si="1165"/>
        <v/>
      </c>
      <c r="CF1774" s="39" t="str">
        <f t="shared" si="1166"/>
        <v/>
      </c>
      <c r="CG1774" s="39" t="str">
        <f t="shared" si="1167"/>
        <v/>
      </c>
      <c r="CH1774" s="39" t="str">
        <f t="shared" si="1168"/>
        <v/>
      </c>
      <c r="CI1774" s="39" t="str">
        <f t="shared" si="1169"/>
        <v/>
      </c>
    </row>
    <row r="1775" spans="1:87">
      <c r="A1775" s="18"/>
      <c r="B1775" s="15">
        <f>'Gene Table'!E1774</f>
        <v>0</v>
      </c>
      <c r="C1775" s="15" t="str">
        <f>'Gene Table'!B1774</f>
        <v>J20</v>
      </c>
      <c r="D1775" s="16" t="str">
        <f>IF(SUM('Test Sample Data'!D$3:D$98)&gt;10,IF(AND(ISNUMBER('Test Sample Data'!D1774),'Test Sample Data'!D1774&lt;$B$1,'Test Sample Data'!D1774&gt;0),'Test Sample Data'!D1774,$B$1),"")</f>
        <v/>
      </c>
      <c r="E1775" s="17" t="str">
        <f>IF(SUM('Test Sample Data'!E$3:E$98)&gt;10,IF(AND(ISNUMBER('Test Sample Data'!E1774),'Test Sample Data'!E1774&lt;$B$1,'Test Sample Data'!E1774&gt;0),'Test Sample Data'!E1774,$B$1),"")</f>
        <v/>
      </c>
      <c r="F1775" s="17" t="str">
        <f>IF(SUM('Test Sample Data'!F$3:F$98)&gt;10,IF(AND(ISNUMBER('Test Sample Data'!F1774),'Test Sample Data'!F1774&lt;$B$1,'Test Sample Data'!F1774&gt;0),'Test Sample Data'!F1774,$B$1),"")</f>
        <v/>
      </c>
      <c r="G1775" s="17" t="str">
        <f>IF(SUM('Test Sample Data'!G$3:G$98)&gt;10,IF(AND(ISNUMBER('Test Sample Data'!G1774),'Test Sample Data'!G1774&lt;$B$1,'Test Sample Data'!G1774&gt;0),'Test Sample Data'!G1774,$B$1),"")</f>
        <v/>
      </c>
      <c r="H1775" s="17" t="str">
        <f>IF(SUM('Test Sample Data'!H$3:H$98)&gt;10,IF(AND(ISNUMBER('Test Sample Data'!H1774),'Test Sample Data'!H1774&lt;$B$1,'Test Sample Data'!H1774&gt;0),'Test Sample Data'!H1774,$B$1),"")</f>
        <v/>
      </c>
      <c r="I1775" s="17" t="str">
        <f>IF(SUM('Test Sample Data'!I$3:I$98)&gt;10,IF(AND(ISNUMBER('Test Sample Data'!I1774),'Test Sample Data'!I1774&lt;$B$1,'Test Sample Data'!I1774&gt;0),'Test Sample Data'!I1774,$B$1),"")</f>
        <v/>
      </c>
      <c r="J1775" s="17" t="str">
        <f>IF(SUM('Test Sample Data'!J$3:J$98)&gt;10,IF(AND(ISNUMBER('Test Sample Data'!J1774),'Test Sample Data'!J1774&lt;$B$1,'Test Sample Data'!J1774&gt;0),'Test Sample Data'!J1774,$B$1),"")</f>
        <v/>
      </c>
      <c r="K1775" s="17" t="str">
        <f>IF(SUM('Test Sample Data'!K$3:K$98)&gt;10,IF(AND(ISNUMBER('Test Sample Data'!K1774),'Test Sample Data'!K1774&lt;$B$1,'Test Sample Data'!K1774&gt;0),'Test Sample Data'!K1774,$B$1),"")</f>
        <v/>
      </c>
      <c r="L1775" s="17" t="str">
        <f>IF(SUM('Test Sample Data'!L$3:L$98)&gt;10,IF(AND(ISNUMBER('Test Sample Data'!L1774),'Test Sample Data'!L1774&lt;$B$1,'Test Sample Data'!L1774&gt;0),'Test Sample Data'!L1774,$B$1),"")</f>
        <v/>
      </c>
      <c r="M1775" s="17" t="str">
        <f>IF(SUM('Test Sample Data'!M$3:M$98)&gt;10,IF(AND(ISNUMBER('Test Sample Data'!M1774),'Test Sample Data'!M1774&lt;$B$1,'Test Sample Data'!M1774&gt;0),'Test Sample Data'!M1774,$B$1),"")</f>
        <v/>
      </c>
      <c r="N1775" s="17">
        <f>'Gene Table'!E1774</f>
        <v>0</v>
      </c>
      <c r="O1775" s="17" t="str">
        <f>'Gene Table'!B1774</f>
        <v>J20</v>
      </c>
      <c r="P1775" s="17" t="str">
        <f>IF(SUM('Control Sample Data'!D$3:D$98)&gt;10,IF(AND(ISNUMBER('Control Sample Data'!D1774),'Control Sample Data'!D1774&lt;$B$1,'Control Sample Data'!D1774&gt;0),'Control Sample Data'!D1774,$B$1),"")</f>
        <v/>
      </c>
      <c r="Q1775" s="17" t="str">
        <f>IF(SUM('Control Sample Data'!E$3:E$98)&gt;10,IF(AND(ISNUMBER('Control Sample Data'!E1774),'Control Sample Data'!E1774&lt;$B$1,'Control Sample Data'!E1774&gt;0),'Control Sample Data'!E1774,$B$1),"")</f>
        <v/>
      </c>
      <c r="R1775" s="17" t="str">
        <f>IF(SUM('Control Sample Data'!F$3:F$98)&gt;10,IF(AND(ISNUMBER('Control Sample Data'!F1774),'Control Sample Data'!F1774&lt;$B$1,'Control Sample Data'!F1774&gt;0),'Control Sample Data'!F1774,$B$1),"")</f>
        <v/>
      </c>
      <c r="S1775" s="17" t="str">
        <f>IF(SUM('Control Sample Data'!G$3:G$98)&gt;10,IF(AND(ISNUMBER('Control Sample Data'!G1774),'Control Sample Data'!G1774&lt;$B$1,'Control Sample Data'!G1774&gt;0),'Control Sample Data'!G1774,$B$1),"")</f>
        <v/>
      </c>
      <c r="T1775" s="17" t="str">
        <f>IF(SUM('Control Sample Data'!H$3:H$98)&gt;10,IF(AND(ISNUMBER('Control Sample Data'!H1774),'Control Sample Data'!H1774&lt;$B$1,'Control Sample Data'!H1774&gt;0),'Control Sample Data'!H1774,$B$1),"")</f>
        <v/>
      </c>
      <c r="U1775" s="17" t="str">
        <f>IF(SUM('Control Sample Data'!I$3:I$98)&gt;10,IF(AND(ISNUMBER('Control Sample Data'!I1774),'Control Sample Data'!I1774&lt;$B$1,'Control Sample Data'!I1774&gt;0),'Control Sample Data'!I1774,$B$1),"")</f>
        <v/>
      </c>
      <c r="V1775" s="17" t="str">
        <f>IF(SUM('Control Sample Data'!J$3:J$98)&gt;10,IF(AND(ISNUMBER('Control Sample Data'!J1774),'Control Sample Data'!J1774&lt;$B$1,'Control Sample Data'!J1774&gt;0),'Control Sample Data'!J1774,$B$1),"")</f>
        <v/>
      </c>
      <c r="W1775" s="17" t="str">
        <f>IF(SUM('Control Sample Data'!K$3:K$98)&gt;10,IF(AND(ISNUMBER('Control Sample Data'!K1774),'Control Sample Data'!K1774&lt;$B$1,'Control Sample Data'!K1774&gt;0),'Control Sample Data'!K1774,$B$1),"")</f>
        <v/>
      </c>
      <c r="X1775" s="17" t="str">
        <f>IF(SUM('Control Sample Data'!L$3:L$98)&gt;10,IF(AND(ISNUMBER('Control Sample Data'!L1774),'Control Sample Data'!L1774&lt;$B$1,'Control Sample Data'!L1774&gt;0),'Control Sample Data'!L1774,$B$1),"")</f>
        <v/>
      </c>
      <c r="Y1775" s="17" t="str">
        <f>IF(SUM('Control Sample Data'!M$3:M$98)&gt;10,IF(AND(ISNUMBER('Control Sample Data'!M1774),'Control Sample Data'!M1774&lt;$B$1,'Control Sample Data'!M1774&gt;0),'Control Sample Data'!M1774,$B$1),"")</f>
        <v/>
      </c>
      <c r="AT1775" s="36" t="str">
        <f t="shared" si="1170"/>
        <v/>
      </c>
      <c r="AU1775" s="36" t="str">
        <f t="shared" si="1171"/>
        <v/>
      </c>
      <c r="AV1775" s="36" t="str">
        <f t="shared" si="1172"/>
        <v/>
      </c>
      <c r="AW1775" s="36" t="str">
        <f t="shared" si="1173"/>
        <v/>
      </c>
      <c r="AX1775" s="36" t="str">
        <f t="shared" si="1174"/>
        <v/>
      </c>
      <c r="AY1775" s="36" t="str">
        <f t="shared" si="1175"/>
        <v/>
      </c>
      <c r="AZ1775" s="36" t="str">
        <f t="shared" si="1176"/>
        <v/>
      </c>
      <c r="BA1775" s="36" t="str">
        <f t="shared" si="1177"/>
        <v/>
      </c>
      <c r="BB1775" s="36" t="str">
        <f t="shared" si="1178"/>
        <v/>
      </c>
      <c r="BC1775" s="36" t="str">
        <f t="shared" si="1179"/>
        <v/>
      </c>
      <c r="BD1775" s="36" t="str">
        <f t="shared" si="1180"/>
        <v/>
      </c>
      <c r="BE1775" s="36" t="str">
        <f t="shared" si="1181"/>
        <v/>
      </c>
      <c r="BF1775" s="36" t="str">
        <f t="shared" si="1182"/>
        <v/>
      </c>
      <c r="BG1775" s="36" t="str">
        <f t="shared" si="1183"/>
        <v/>
      </c>
      <c r="BH1775" s="36" t="str">
        <f t="shared" si="1184"/>
        <v/>
      </c>
      <c r="BI1775" s="36" t="str">
        <f t="shared" si="1185"/>
        <v/>
      </c>
      <c r="BJ1775" s="36" t="str">
        <f t="shared" si="1186"/>
        <v/>
      </c>
      <c r="BK1775" s="36" t="str">
        <f t="shared" si="1187"/>
        <v/>
      </c>
      <c r="BL1775" s="36" t="str">
        <f t="shared" si="1188"/>
        <v/>
      </c>
      <c r="BM1775" s="36" t="str">
        <f t="shared" si="1189"/>
        <v/>
      </c>
      <c r="BN1775" s="38" t="e">
        <f t="shared" si="1148"/>
        <v>#DIV/0!</v>
      </c>
      <c r="BO1775" s="38" t="e">
        <f t="shared" si="1149"/>
        <v>#DIV/0!</v>
      </c>
      <c r="BP1775" s="39" t="str">
        <f t="shared" si="1150"/>
        <v/>
      </c>
      <c r="BQ1775" s="39" t="str">
        <f t="shared" si="1151"/>
        <v/>
      </c>
      <c r="BR1775" s="39" t="str">
        <f t="shared" si="1152"/>
        <v/>
      </c>
      <c r="BS1775" s="39" t="str">
        <f t="shared" si="1153"/>
        <v/>
      </c>
      <c r="BT1775" s="39" t="str">
        <f t="shared" si="1154"/>
        <v/>
      </c>
      <c r="BU1775" s="39" t="str">
        <f t="shared" si="1155"/>
        <v/>
      </c>
      <c r="BV1775" s="39" t="str">
        <f t="shared" si="1156"/>
        <v/>
      </c>
      <c r="BW1775" s="39" t="str">
        <f t="shared" si="1157"/>
        <v/>
      </c>
      <c r="BX1775" s="39" t="str">
        <f t="shared" si="1158"/>
        <v/>
      </c>
      <c r="BY1775" s="39" t="str">
        <f t="shared" si="1159"/>
        <v/>
      </c>
      <c r="BZ1775" s="39" t="str">
        <f t="shared" si="1160"/>
        <v/>
      </c>
      <c r="CA1775" s="39" t="str">
        <f t="shared" si="1161"/>
        <v/>
      </c>
      <c r="CB1775" s="39" t="str">
        <f t="shared" si="1162"/>
        <v/>
      </c>
      <c r="CC1775" s="39" t="str">
        <f t="shared" si="1163"/>
        <v/>
      </c>
      <c r="CD1775" s="39" t="str">
        <f t="shared" si="1164"/>
        <v/>
      </c>
      <c r="CE1775" s="39" t="str">
        <f t="shared" si="1165"/>
        <v/>
      </c>
      <c r="CF1775" s="39" t="str">
        <f t="shared" si="1166"/>
        <v/>
      </c>
      <c r="CG1775" s="39" t="str">
        <f t="shared" si="1167"/>
        <v/>
      </c>
      <c r="CH1775" s="39" t="str">
        <f t="shared" si="1168"/>
        <v/>
      </c>
      <c r="CI1775" s="39" t="str">
        <f t="shared" si="1169"/>
        <v/>
      </c>
    </row>
    <row r="1776" spans="1:87">
      <c r="A1776" s="18"/>
      <c r="B1776" s="15" t="str">
        <f>'Gene Table'!E1775</f>
        <v>hsa-miR-5699</v>
      </c>
      <c r="C1776" s="15" t="str">
        <f>'Gene Table'!B1775</f>
        <v>J21</v>
      </c>
      <c r="D1776" s="16" t="str">
        <f>IF(SUM('Test Sample Data'!D$3:D$98)&gt;10,IF(AND(ISNUMBER('Test Sample Data'!D1775),'Test Sample Data'!D1775&lt;$B$1,'Test Sample Data'!D1775&gt;0),'Test Sample Data'!D1775,$B$1),"")</f>
        <v/>
      </c>
      <c r="E1776" s="17" t="str">
        <f>IF(SUM('Test Sample Data'!E$3:E$98)&gt;10,IF(AND(ISNUMBER('Test Sample Data'!E1775),'Test Sample Data'!E1775&lt;$B$1,'Test Sample Data'!E1775&gt;0),'Test Sample Data'!E1775,$B$1),"")</f>
        <v/>
      </c>
      <c r="F1776" s="17" t="str">
        <f>IF(SUM('Test Sample Data'!F$3:F$98)&gt;10,IF(AND(ISNUMBER('Test Sample Data'!F1775),'Test Sample Data'!F1775&lt;$B$1,'Test Sample Data'!F1775&gt;0),'Test Sample Data'!F1775,$B$1),"")</f>
        <v/>
      </c>
      <c r="G1776" s="17" t="str">
        <f>IF(SUM('Test Sample Data'!G$3:G$98)&gt;10,IF(AND(ISNUMBER('Test Sample Data'!G1775),'Test Sample Data'!G1775&lt;$B$1,'Test Sample Data'!G1775&gt;0),'Test Sample Data'!G1775,$B$1),"")</f>
        <v/>
      </c>
      <c r="H1776" s="17" t="str">
        <f>IF(SUM('Test Sample Data'!H$3:H$98)&gt;10,IF(AND(ISNUMBER('Test Sample Data'!H1775),'Test Sample Data'!H1775&lt;$B$1,'Test Sample Data'!H1775&gt;0),'Test Sample Data'!H1775,$B$1),"")</f>
        <v/>
      </c>
      <c r="I1776" s="17" t="str">
        <f>IF(SUM('Test Sample Data'!I$3:I$98)&gt;10,IF(AND(ISNUMBER('Test Sample Data'!I1775),'Test Sample Data'!I1775&lt;$B$1,'Test Sample Data'!I1775&gt;0),'Test Sample Data'!I1775,$B$1),"")</f>
        <v/>
      </c>
      <c r="J1776" s="17" t="str">
        <f>IF(SUM('Test Sample Data'!J$3:J$98)&gt;10,IF(AND(ISNUMBER('Test Sample Data'!J1775),'Test Sample Data'!J1775&lt;$B$1,'Test Sample Data'!J1775&gt;0),'Test Sample Data'!J1775,$B$1),"")</f>
        <v/>
      </c>
      <c r="K1776" s="17" t="str">
        <f>IF(SUM('Test Sample Data'!K$3:K$98)&gt;10,IF(AND(ISNUMBER('Test Sample Data'!K1775),'Test Sample Data'!K1775&lt;$B$1,'Test Sample Data'!K1775&gt;0),'Test Sample Data'!K1775,$B$1),"")</f>
        <v/>
      </c>
      <c r="L1776" s="17" t="str">
        <f>IF(SUM('Test Sample Data'!L$3:L$98)&gt;10,IF(AND(ISNUMBER('Test Sample Data'!L1775),'Test Sample Data'!L1775&lt;$B$1,'Test Sample Data'!L1775&gt;0),'Test Sample Data'!L1775,$B$1),"")</f>
        <v/>
      </c>
      <c r="M1776" s="17" t="str">
        <f>IF(SUM('Test Sample Data'!M$3:M$98)&gt;10,IF(AND(ISNUMBER('Test Sample Data'!M1775),'Test Sample Data'!M1775&lt;$B$1,'Test Sample Data'!M1775&gt;0),'Test Sample Data'!M1775,$B$1),"")</f>
        <v/>
      </c>
      <c r="N1776" s="17" t="str">
        <f>'Gene Table'!E1775</f>
        <v>hsa-miR-5699</v>
      </c>
      <c r="O1776" s="17" t="str">
        <f>'Gene Table'!B1775</f>
        <v>J21</v>
      </c>
      <c r="P1776" s="17" t="str">
        <f>IF(SUM('Control Sample Data'!D$3:D$98)&gt;10,IF(AND(ISNUMBER('Control Sample Data'!D1775),'Control Sample Data'!D1775&lt;$B$1,'Control Sample Data'!D1775&gt;0),'Control Sample Data'!D1775,$B$1),"")</f>
        <v/>
      </c>
      <c r="Q1776" s="17" t="str">
        <f>IF(SUM('Control Sample Data'!E$3:E$98)&gt;10,IF(AND(ISNUMBER('Control Sample Data'!E1775),'Control Sample Data'!E1775&lt;$B$1,'Control Sample Data'!E1775&gt;0),'Control Sample Data'!E1775,$B$1),"")</f>
        <v/>
      </c>
      <c r="R1776" s="17" t="str">
        <f>IF(SUM('Control Sample Data'!F$3:F$98)&gt;10,IF(AND(ISNUMBER('Control Sample Data'!F1775),'Control Sample Data'!F1775&lt;$B$1,'Control Sample Data'!F1775&gt;0),'Control Sample Data'!F1775,$B$1),"")</f>
        <v/>
      </c>
      <c r="S1776" s="17" t="str">
        <f>IF(SUM('Control Sample Data'!G$3:G$98)&gt;10,IF(AND(ISNUMBER('Control Sample Data'!G1775),'Control Sample Data'!G1775&lt;$B$1,'Control Sample Data'!G1775&gt;0),'Control Sample Data'!G1775,$B$1),"")</f>
        <v/>
      </c>
      <c r="T1776" s="17" t="str">
        <f>IF(SUM('Control Sample Data'!H$3:H$98)&gt;10,IF(AND(ISNUMBER('Control Sample Data'!H1775),'Control Sample Data'!H1775&lt;$B$1,'Control Sample Data'!H1775&gt;0),'Control Sample Data'!H1775,$B$1),"")</f>
        <v/>
      </c>
      <c r="U1776" s="17" t="str">
        <f>IF(SUM('Control Sample Data'!I$3:I$98)&gt;10,IF(AND(ISNUMBER('Control Sample Data'!I1775),'Control Sample Data'!I1775&lt;$B$1,'Control Sample Data'!I1775&gt;0),'Control Sample Data'!I1775,$B$1),"")</f>
        <v/>
      </c>
      <c r="V1776" s="17" t="str">
        <f>IF(SUM('Control Sample Data'!J$3:J$98)&gt;10,IF(AND(ISNUMBER('Control Sample Data'!J1775),'Control Sample Data'!J1775&lt;$B$1,'Control Sample Data'!J1775&gt;0),'Control Sample Data'!J1775,$B$1),"")</f>
        <v/>
      </c>
      <c r="W1776" s="17" t="str">
        <f>IF(SUM('Control Sample Data'!K$3:K$98)&gt;10,IF(AND(ISNUMBER('Control Sample Data'!K1775),'Control Sample Data'!K1775&lt;$B$1,'Control Sample Data'!K1775&gt;0),'Control Sample Data'!K1775,$B$1),"")</f>
        <v/>
      </c>
      <c r="X1776" s="17" t="str">
        <f>IF(SUM('Control Sample Data'!L$3:L$98)&gt;10,IF(AND(ISNUMBER('Control Sample Data'!L1775),'Control Sample Data'!L1775&lt;$B$1,'Control Sample Data'!L1775&gt;0),'Control Sample Data'!L1775,$B$1),"")</f>
        <v/>
      </c>
      <c r="Y1776" s="17" t="str">
        <f>IF(SUM('Control Sample Data'!M$3:M$98)&gt;10,IF(AND(ISNUMBER('Control Sample Data'!M1775),'Control Sample Data'!M1775&lt;$B$1,'Control Sample Data'!M1775&gt;0),'Control Sample Data'!M1775,$B$1),"")</f>
        <v/>
      </c>
      <c r="AT1776" s="36" t="str">
        <f t="shared" si="1170"/>
        <v/>
      </c>
      <c r="AU1776" s="36" t="str">
        <f t="shared" si="1171"/>
        <v/>
      </c>
      <c r="AV1776" s="36" t="str">
        <f t="shared" si="1172"/>
        <v/>
      </c>
      <c r="AW1776" s="36" t="str">
        <f t="shared" si="1173"/>
        <v/>
      </c>
      <c r="AX1776" s="36" t="str">
        <f t="shared" si="1174"/>
        <v/>
      </c>
      <c r="AY1776" s="36" t="str">
        <f t="shared" si="1175"/>
        <v/>
      </c>
      <c r="AZ1776" s="36" t="str">
        <f t="shared" si="1176"/>
        <v/>
      </c>
      <c r="BA1776" s="36" t="str">
        <f t="shared" si="1177"/>
        <v/>
      </c>
      <c r="BB1776" s="36" t="str">
        <f t="shared" si="1178"/>
        <v/>
      </c>
      <c r="BC1776" s="36" t="str">
        <f t="shared" si="1179"/>
        <v/>
      </c>
      <c r="BD1776" s="36" t="str">
        <f t="shared" si="1180"/>
        <v/>
      </c>
      <c r="BE1776" s="36" t="str">
        <f t="shared" si="1181"/>
        <v/>
      </c>
      <c r="BF1776" s="36" t="str">
        <f t="shared" si="1182"/>
        <v/>
      </c>
      <c r="BG1776" s="36" t="str">
        <f t="shared" si="1183"/>
        <v/>
      </c>
      <c r="BH1776" s="36" t="str">
        <f t="shared" si="1184"/>
        <v/>
      </c>
      <c r="BI1776" s="36" t="str">
        <f t="shared" si="1185"/>
        <v/>
      </c>
      <c r="BJ1776" s="36" t="str">
        <f t="shared" si="1186"/>
        <v/>
      </c>
      <c r="BK1776" s="36" t="str">
        <f t="shared" si="1187"/>
        <v/>
      </c>
      <c r="BL1776" s="36" t="str">
        <f t="shared" si="1188"/>
        <v/>
      </c>
      <c r="BM1776" s="36" t="str">
        <f t="shared" si="1189"/>
        <v/>
      </c>
      <c r="BN1776" s="38" t="e">
        <f t="shared" si="1148"/>
        <v>#DIV/0!</v>
      </c>
      <c r="BO1776" s="38" t="e">
        <f t="shared" si="1149"/>
        <v>#DIV/0!</v>
      </c>
      <c r="BP1776" s="39" t="str">
        <f t="shared" si="1150"/>
        <v/>
      </c>
      <c r="BQ1776" s="39" t="str">
        <f t="shared" si="1151"/>
        <v/>
      </c>
      <c r="BR1776" s="39" t="str">
        <f t="shared" si="1152"/>
        <v/>
      </c>
      <c r="BS1776" s="39" t="str">
        <f t="shared" si="1153"/>
        <v/>
      </c>
      <c r="BT1776" s="39" t="str">
        <f t="shared" si="1154"/>
        <v/>
      </c>
      <c r="BU1776" s="39" t="str">
        <f t="shared" si="1155"/>
        <v/>
      </c>
      <c r="BV1776" s="39" t="str">
        <f t="shared" si="1156"/>
        <v/>
      </c>
      <c r="BW1776" s="39" t="str">
        <f t="shared" si="1157"/>
        <v/>
      </c>
      <c r="BX1776" s="39" t="str">
        <f t="shared" si="1158"/>
        <v/>
      </c>
      <c r="BY1776" s="39" t="str">
        <f t="shared" si="1159"/>
        <v/>
      </c>
      <c r="BZ1776" s="39" t="str">
        <f t="shared" si="1160"/>
        <v/>
      </c>
      <c r="CA1776" s="39" t="str">
        <f t="shared" si="1161"/>
        <v/>
      </c>
      <c r="CB1776" s="39" t="str">
        <f t="shared" si="1162"/>
        <v/>
      </c>
      <c r="CC1776" s="39" t="str">
        <f t="shared" si="1163"/>
        <v/>
      </c>
      <c r="CD1776" s="39" t="str">
        <f t="shared" si="1164"/>
        <v/>
      </c>
      <c r="CE1776" s="39" t="str">
        <f t="shared" si="1165"/>
        <v/>
      </c>
      <c r="CF1776" s="39" t="str">
        <f t="shared" si="1166"/>
        <v/>
      </c>
      <c r="CG1776" s="39" t="str">
        <f t="shared" si="1167"/>
        <v/>
      </c>
      <c r="CH1776" s="39" t="str">
        <f t="shared" si="1168"/>
        <v/>
      </c>
      <c r="CI1776" s="39" t="str">
        <f t="shared" si="1169"/>
        <v/>
      </c>
    </row>
    <row r="1777" spans="1:87">
      <c r="A1777" s="18"/>
      <c r="B1777" s="15">
        <f>'Gene Table'!E1776</f>
        <v>0</v>
      </c>
      <c r="C1777" s="15" t="str">
        <f>'Gene Table'!B1776</f>
        <v>J22</v>
      </c>
      <c r="D1777" s="16" t="str">
        <f>IF(SUM('Test Sample Data'!D$3:D$98)&gt;10,IF(AND(ISNUMBER('Test Sample Data'!D1776),'Test Sample Data'!D1776&lt;$B$1,'Test Sample Data'!D1776&gt;0),'Test Sample Data'!D1776,$B$1),"")</f>
        <v/>
      </c>
      <c r="E1777" s="17" t="str">
        <f>IF(SUM('Test Sample Data'!E$3:E$98)&gt;10,IF(AND(ISNUMBER('Test Sample Data'!E1776),'Test Sample Data'!E1776&lt;$B$1,'Test Sample Data'!E1776&gt;0),'Test Sample Data'!E1776,$B$1),"")</f>
        <v/>
      </c>
      <c r="F1777" s="17" t="str">
        <f>IF(SUM('Test Sample Data'!F$3:F$98)&gt;10,IF(AND(ISNUMBER('Test Sample Data'!F1776),'Test Sample Data'!F1776&lt;$B$1,'Test Sample Data'!F1776&gt;0),'Test Sample Data'!F1776,$B$1),"")</f>
        <v/>
      </c>
      <c r="G1777" s="17" t="str">
        <f>IF(SUM('Test Sample Data'!G$3:G$98)&gt;10,IF(AND(ISNUMBER('Test Sample Data'!G1776),'Test Sample Data'!G1776&lt;$B$1,'Test Sample Data'!G1776&gt;0),'Test Sample Data'!G1776,$B$1),"")</f>
        <v/>
      </c>
      <c r="H1777" s="17" t="str">
        <f>IF(SUM('Test Sample Data'!H$3:H$98)&gt;10,IF(AND(ISNUMBER('Test Sample Data'!H1776),'Test Sample Data'!H1776&lt;$B$1,'Test Sample Data'!H1776&gt;0),'Test Sample Data'!H1776,$B$1),"")</f>
        <v/>
      </c>
      <c r="I1777" s="17" t="str">
        <f>IF(SUM('Test Sample Data'!I$3:I$98)&gt;10,IF(AND(ISNUMBER('Test Sample Data'!I1776),'Test Sample Data'!I1776&lt;$B$1,'Test Sample Data'!I1776&gt;0),'Test Sample Data'!I1776,$B$1),"")</f>
        <v/>
      </c>
      <c r="J1777" s="17" t="str">
        <f>IF(SUM('Test Sample Data'!J$3:J$98)&gt;10,IF(AND(ISNUMBER('Test Sample Data'!J1776),'Test Sample Data'!J1776&lt;$B$1,'Test Sample Data'!J1776&gt;0),'Test Sample Data'!J1776,$B$1),"")</f>
        <v/>
      </c>
      <c r="K1777" s="17" t="str">
        <f>IF(SUM('Test Sample Data'!K$3:K$98)&gt;10,IF(AND(ISNUMBER('Test Sample Data'!K1776),'Test Sample Data'!K1776&lt;$B$1,'Test Sample Data'!K1776&gt;0),'Test Sample Data'!K1776,$B$1),"")</f>
        <v/>
      </c>
      <c r="L1777" s="17" t="str">
        <f>IF(SUM('Test Sample Data'!L$3:L$98)&gt;10,IF(AND(ISNUMBER('Test Sample Data'!L1776),'Test Sample Data'!L1776&lt;$B$1,'Test Sample Data'!L1776&gt;0),'Test Sample Data'!L1776,$B$1),"")</f>
        <v/>
      </c>
      <c r="M1777" s="17" t="str">
        <f>IF(SUM('Test Sample Data'!M$3:M$98)&gt;10,IF(AND(ISNUMBER('Test Sample Data'!M1776),'Test Sample Data'!M1776&lt;$B$1,'Test Sample Data'!M1776&gt;0),'Test Sample Data'!M1776,$B$1),"")</f>
        <v/>
      </c>
      <c r="N1777" s="17">
        <f>'Gene Table'!E1776</f>
        <v>0</v>
      </c>
      <c r="O1777" s="17" t="str">
        <f>'Gene Table'!B1776</f>
        <v>J22</v>
      </c>
      <c r="P1777" s="17" t="str">
        <f>IF(SUM('Control Sample Data'!D$3:D$98)&gt;10,IF(AND(ISNUMBER('Control Sample Data'!D1776),'Control Sample Data'!D1776&lt;$B$1,'Control Sample Data'!D1776&gt;0),'Control Sample Data'!D1776,$B$1),"")</f>
        <v/>
      </c>
      <c r="Q1777" s="17" t="str">
        <f>IF(SUM('Control Sample Data'!E$3:E$98)&gt;10,IF(AND(ISNUMBER('Control Sample Data'!E1776),'Control Sample Data'!E1776&lt;$B$1,'Control Sample Data'!E1776&gt;0),'Control Sample Data'!E1776,$B$1),"")</f>
        <v/>
      </c>
      <c r="R1777" s="17" t="str">
        <f>IF(SUM('Control Sample Data'!F$3:F$98)&gt;10,IF(AND(ISNUMBER('Control Sample Data'!F1776),'Control Sample Data'!F1776&lt;$B$1,'Control Sample Data'!F1776&gt;0),'Control Sample Data'!F1776,$B$1),"")</f>
        <v/>
      </c>
      <c r="S1777" s="17" t="str">
        <f>IF(SUM('Control Sample Data'!G$3:G$98)&gt;10,IF(AND(ISNUMBER('Control Sample Data'!G1776),'Control Sample Data'!G1776&lt;$B$1,'Control Sample Data'!G1776&gt;0),'Control Sample Data'!G1776,$B$1),"")</f>
        <v/>
      </c>
      <c r="T1777" s="17" t="str">
        <f>IF(SUM('Control Sample Data'!H$3:H$98)&gt;10,IF(AND(ISNUMBER('Control Sample Data'!H1776),'Control Sample Data'!H1776&lt;$B$1,'Control Sample Data'!H1776&gt;0),'Control Sample Data'!H1776,$B$1),"")</f>
        <v/>
      </c>
      <c r="U1777" s="17" t="str">
        <f>IF(SUM('Control Sample Data'!I$3:I$98)&gt;10,IF(AND(ISNUMBER('Control Sample Data'!I1776),'Control Sample Data'!I1776&lt;$B$1,'Control Sample Data'!I1776&gt;0),'Control Sample Data'!I1776,$B$1),"")</f>
        <v/>
      </c>
      <c r="V1777" s="17" t="str">
        <f>IF(SUM('Control Sample Data'!J$3:J$98)&gt;10,IF(AND(ISNUMBER('Control Sample Data'!J1776),'Control Sample Data'!J1776&lt;$B$1,'Control Sample Data'!J1776&gt;0),'Control Sample Data'!J1776,$B$1),"")</f>
        <v/>
      </c>
      <c r="W1777" s="17" t="str">
        <f>IF(SUM('Control Sample Data'!K$3:K$98)&gt;10,IF(AND(ISNUMBER('Control Sample Data'!K1776),'Control Sample Data'!K1776&lt;$B$1,'Control Sample Data'!K1776&gt;0),'Control Sample Data'!K1776,$B$1),"")</f>
        <v/>
      </c>
      <c r="X1777" s="17" t="str">
        <f>IF(SUM('Control Sample Data'!L$3:L$98)&gt;10,IF(AND(ISNUMBER('Control Sample Data'!L1776),'Control Sample Data'!L1776&lt;$B$1,'Control Sample Data'!L1776&gt;0),'Control Sample Data'!L1776,$B$1),"")</f>
        <v/>
      </c>
      <c r="Y1777" s="17" t="str">
        <f>IF(SUM('Control Sample Data'!M$3:M$98)&gt;10,IF(AND(ISNUMBER('Control Sample Data'!M1776),'Control Sample Data'!M1776&lt;$B$1,'Control Sample Data'!M1776&gt;0),'Control Sample Data'!M1776,$B$1),"")</f>
        <v/>
      </c>
      <c r="AT1777" s="36" t="str">
        <f t="shared" si="1170"/>
        <v/>
      </c>
      <c r="AU1777" s="36" t="str">
        <f t="shared" si="1171"/>
        <v/>
      </c>
      <c r="AV1777" s="36" t="str">
        <f t="shared" si="1172"/>
        <v/>
      </c>
      <c r="AW1777" s="36" t="str">
        <f t="shared" si="1173"/>
        <v/>
      </c>
      <c r="AX1777" s="36" t="str">
        <f t="shared" si="1174"/>
        <v/>
      </c>
      <c r="AY1777" s="36" t="str">
        <f t="shared" si="1175"/>
        <v/>
      </c>
      <c r="AZ1777" s="36" t="str">
        <f t="shared" si="1176"/>
        <v/>
      </c>
      <c r="BA1777" s="36" t="str">
        <f t="shared" si="1177"/>
        <v/>
      </c>
      <c r="BB1777" s="36" t="str">
        <f t="shared" si="1178"/>
        <v/>
      </c>
      <c r="BC1777" s="36" t="str">
        <f t="shared" si="1179"/>
        <v/>
      </c>
      <c r="BD1777" s="36" t="str">
        <f t="shared" si="1180"/>
        <v/>
      </c>
      <c r="BE1777" s="36" t="str">
        <f t="shared" si="1181"/>
        <v/>
      </c>
      <c r="BF1777" s="36" t="str">
        <f t="shared" si="1182"/>
        <v/>
      </c>
      <c r="BG1777" s="36" t="str">
        <f t="shared" si="1183"/>
        <v/>
      </c>
      <c r="BH1777" s="36" t="str">
        <f t="shared" si="1184"/>
        <v/>
      </c>
      <c r="BI1777" s="36" t="str">
        <f t="shared" si="1185"/>
        <v/>
      </c>
      <c r="BJ1777" s="36" t="str">
        <f t="shared" si="1186"/>
        <v/>
      </c>
      <c r="BK1777" s="36" t="str">
        <f t="shared" si="1187"/>
        <v/>
      </c>
      <c r="BL1777" s="36" t="str">
        <f t="shared" si="1188"/>
        <v/>
      </c>
      <c r="BM1777" s="36" t="str">
        <f t="shared" si="1189"/>
        <v/>
      </c>
      <c r="BN1777" s="38" t="e">
        <f t="shared" si="1148"/>
        <v>#DIV/0!</v>
      </c>
      <c r="BO1777" s="38" t="e">
        <f t="shared" si="1149"/>
        <v>#DIV/0!</v>
      </c>
      <c r="BP1777" s="39" t="str">
        <f t="shared" si="1150"/>
        <v/>
      </c>
      <c r="BQ1777" s="39" t="str">
        <f t="shared" si="1151"/>
        <v/>
      </c>
      <c r="BR1777" s="39" t="str">
        <f t="shared" si="1152"/>
        <v/>
      </c>
      <c r="BS1777" s="39" t="str">
        <f t="shared" si="1153"/>
        <v/>
      </c>
      <c r="BT1777" s="39" t="str">
        <f t="shared" si="1154"/>
        <v/>
      </c>
      <c r="BU1777" s="39" t="str">
        <f t="shared" si="1155"/>
        <v/>
      </c>
      <c r="BV1777" s="39" t="str">
        <f t="shared" si="1156"/>
        <v/>
      </c>
      <c r="BW1777" s="39" t="str">
        <f t="shared" si="1157"/>
        <v/>
      </c>
      <c r="BX1777" s="39" t="str">
        <f t="shared" si="1158"/>
        <v/>
      </c>
      <c r="BY1777" s="39" t="str">
        <f t="shared" si="1159"/>
        <v/>
      </c>
      <c r="BZ1777" s="39" t="str">
        <f t="shared" si="1160"/>
        <v/>
      </c>
      <c r="CA1777" s="39" t="str">
        <f t="shared" si="1161"/>
        <v/>
      </c>
      <c r="CB1777" s="39" t="str">
        <f t="shared" si="1162"/>
        <v/>
      </c>
      <c r="CC1777" s="39" t="str">
        <f t="shared" si="1163"/>
        <v/>
      </c>
      <c r="CD1777" s="39" t="str">
        <f t="shared" si="1164"/>
        <v/>
      </c>
      <c r="CE1777" s="39" t="str">
        <f t="shared" si="1165"/>
        <v/>
      </c>
      <c r="CF1777" s="39" t="str">
        <f t="shared" si="1166"/>
        <v/>
      </c>
      <c r="CG1777" s="39" t="str">
        <f t="shared" si="1167"/>
        <v/>
      </c>
      <c r="CH1777" s="39" t="str">
        <f t="shared" si="1168"/>
        <v/>
      </c>
      <c r="CI1777" s="39" t="str">
        <f t="shared" si="1169"/>
        <v/>
      </c>
    </row>
    <row r="1778" spans="1:87">
      <c r="A1778" s="18"/>
      <c r="B1778" s="15" t="str">
        <f>'Gene Table'!E1777</f>
        <v>hsa-miR-5700</v>
      </c>
      <c r="C1778" s="15" t="str">
        <f>'Gene Table'!B1777</f>
        <v>J23</v>
      </c>
      <c r="D1778" s="16" t="str">
        <f>IF(SUM('Test Sample Data'!D$3:D$98)&gt;10,IF(AND(ISNUMBER('Test Sample Data'!D1777),'Test Sample Data'!D1777&lt;$B$1,'Test Sample Data'!D1777&gt;0),'Test Sample Data'!D1777,$B$1),"")</f>
        <v/>
      </c>
      <c r="E1778" s="17" t="str">
        <f>IF(SUM('Test Sample Data'!E$3:E$98)&gt;10,IF(AND(ISNUMBER('Test Sample Data'!E1777),'Test Sample Data'!E1777&lt;$B$1,'Test Sample Data'!E1777&gt;0),'Test Sample Data'!E1777,$B$1),"")</f>
        <v/>
      </c>
      <c r="F1778" s="17" t="str">
        <f>IF(SUM('Test Sample Data'!F$3:F$98)&gt;10,IF(AND(ISNUMBER('Test Sample Data'!F1777),'Test Sample Data'!F1777&lt;$B$1,'Test Sample Data'!F1777&gt;0),'Test Sample Data'!F1777,$B$1),"")</f>
        <v/>
      </c>
      <c r="G1778" s="17" t="str">
        <f>IF(SUM('Test Sample Data'!G$3:G$98)&gt;10,IF(AND(ISNUMBER('Test Sample Data'!G1777),'Test Sample Data'!G1777&lt;$B$1,'Test Sample Data'!G1777&gt;0),'Test Sample Data'!G1777,$B$1),"")</f>
        <v/>
      </c>
      <c r="H1778" s="17" t="str">
        <f>IF(SUM('Test Sample Data'!H$3:H$98)&gt;10,IF(AND(ISNUMBER('Test Sample Data'!H1777),'Test Sample Data'!H1777&lt;$B$1,'Test Sample Data'!H1777&gt;0),'Test Sample Data'!H1777,$B$1),"")</f>
        <v/>
      </c>
      <c r="I1778" s="17" t="str">
        <f>IF(SUM('Test Sample Data'!I$3:I$98)&gt;10,IF(AND(ISNUMBER('Test Sample Data'!I1777),'Test Sample Data'!I1777&lt;$B$1,'Test Sample Data'!I1777&gt;0),'Test Sample Data'!I1777,$B$1),"")</f>
        <v/>
      </c>
      <c r="J1778" s="17" t="str">
        <f>IF(SUM('Test Sample Data'!J$3:J$98)&gt;10,IF(AND(ISNUMBER('Test Sample Data'!J1777),'Test Sample Data'!J1777&lt;$B$1,'Test Sample Data'!J1777&gt;0),'Test Sample Data'!J1777,$B$1),"")</f>
        <v/>
      </c>
      <c r="K1778" s="17" t="str">
        <f>IF(SUM('Test Sample Data'!K$3:K$98)&gt;10,IF(AND(ISNUMBER('Test Sample Data'!K1777),'Test Sample Data'!K1777&lt;$B$1,'Test Sample Data'!K1777&gt;0),'Test Sample Data'!K1777,$B$1),"")</f>
        <v/>
      </c>
      <c r="L1778" s="17" t="str">
        <f>IF(SUM('Test Sample Data'!L$3:L$98)&gt;10,IF(AND(ISNUMBER('Test Sample Data'!L1777),'Test Sample Data'!L1777&lt;$B$1,'Test Sample Data'!L1777&gt;0),'Test Sample Data'!L1777,$B$1),"")</f>
        <v/>
      </c>
      <c r="M1778" s="17" t="str">
        <f>IF(SUM('Test Sample Data'!M$3:M$98)&gt;10,IF(AND(ISNUMBER('Test Sample Data'!M1777),'Test Sample Data'!M1777&lt;$B$1,'Test Sample Data'!M1777&gt;0),'Test Sample Data'!M1777,$B$1),"")</f>
        <v/>
      </c>
      <c r="N1778" s="17" t="str">
        <f>'Gene Table'!E1777</f>
        <v>hsa-miR-5700</v>
      </c>
      <c r="O1778" s="17" t="str">
        <f>'Gene Table'!B1777</f>
        <v>J23</v>
      </c>
      <c r="P1778" s="17" t="str">
        <f>IF(SUM('Control Sample Data'!D$3:D$98)&gt;10,IF(AND(ISNUMBER('Control Sample Data'!D1777),'Control Sample Data'!D1777&lt;$B$1,'Control Sample Data'!D1777&gt;0),'Control Sample Data'!D1777,$B$1),"")</f>
        <v/>
      </c>
      <c r="Q1778" s="17" t="str">
        <f>IF(SUM('Control Sample Data'!E$3:E$98)&gt;10,IF(AND(ISNUMBER('Control Sample Data'!E1777),'Control Sample Data'!E1777&lt;$B$1,'Control Sample Data'!E1777&gt;0),'Control Sample Data'!E1777,$B$1),"")</f>
        <v/>
      </c>
      <c r="R1778" s="17" t="str">
        <f>IF(SUM('Control Sample Data'!F$3:F$98)&gt;10,IF(AND(ISNUMBER('Control Sample Data'!F1777),'Control Sample Data'!F1777&lt;$B$1,'Control Sample Data'!F1777&gt;0),'Control Sample Data'!F1777,$B$1),"")</f>
        <v/>
      </c>
      <c r="S1778" s="17" t="str">
        <f>IF(SUM('Control Sample Data'!G$3:G$98)&gt;10,IF(AND(ISNUMBER('Control Sample Data'!G1777),'Control Sample Data'!G1777&lt;$B$1,'Control Sample Data'!G1777&gt;0),'Control Sample Data'!G1777,$B$1),"")</f>
        <v/>
      </c>
      <c r="T1778" s="17" t="str">
        <f>IF(SUM('Control Sample Data'!H$3:H$98)&gt;10,IF(AND(ISNUMBER('Control Sample Data'!H1777),'Control Sample Data'!H1777&lt;$B$1,'Control Sample Data'!H1777&gt;0),'Control Sample Data'!H1777,$B$1),"")</f>
        <v/>
      </c>
      <c r="U1778" s="17" t="str">
        <f>IF(SUM('Control Sample Data'!I$3:I$98)&gt;10,IF(AND(ISNUMBER('Control Sample Data'!I1777),'Control Sample Data'!I1777&lt;$B$1,'Control Sample Data'!I1777&gt;0),'Control Sample Data'!I1777,$B$1),"")</f>
        <v/>
      </c>
      <c r="V1778" s="17" t="str">
        <f>IF(SUM('Control Sample Data'!J$3:J$98)&gt;10,IF(AND(ISNUMBER('Control Sample Data'!J1777),'Control Sample Data'!J1777&lt;$B$1,'Control Sample Data'!J1777&gt;0),'Control Sample Data'!J1777,$B$1),"")</f>
        <v/>
      </c>
      <c r="W1778" s="17" t="str">
        <f>IF(SUM('Control Sample Data'!K$3:K$98)&gt;10,IF(AND(ISNUMBER('Control Sample Data'!K1777),'Control Sample Data'!K1777&lt;$B$1,'Control Sample Data'!K1777&gt;0),'Control Sample Data'!K1777,$B$1),"")</f>
        <v/>
      </c>
      <c r="X1778" s="17" t="str">
        <f>IF(SUM('Control Sample Data'!L$3:L$98)&gt;10,IF(AND(ISNUMBER('Control Sample Data'!L1777),'Control Sample Data'!L1777&lt;$B$1,'Control Sample Data'!L1777&gt;0),'Control Sample Data'!L1777,$B$1),"")</f>
        <v/>
      </c>
      <c r="Y1778" s="17" t="str">
        <f>IF(SUM('Control Sample Data'!M$3:M$98)&gt;10,IF(AND(ISNUMBER('Control Sample Data'!M1777),'Control Sample Data'!M1777&lt;$B$1,'Control Sample Data'!M1777&gt;0),'Control Sample Data'!M1777,$B$1),"")</f>
        <v/>
      </c>
      <c r="AT1778" s="36" t="str">
        <f t="shared" si="1170"/>
        <v/>
      </c>
      <c r="AU1778" s="36" t="str">
        <f t="shared" si="1171"/>
        <v/>
      </c>
      <c r="AV1778" s="36" t="str">
        <f t="shared" si="1172"/>
        <v/>
      </c>
      <c r="AW1778" s="36" t="str">
        <f t="shared" si="1173"/>
        <v/>
      </c>
      <c r="AX1778" s="36" t="str">
        <f t="shared" si="1174"/>
        <v/>
      </c>
      <c r="AY1778" s="36" t="str">
        <f t="shared" si="1175"/>
        <v/>
      </c>
      <c r="AZ1778" s="36" t="str">
        <f t="shared" si="1176"/>
        <v/>
      </c>
      <c r="BA1778" s="36" t="str">
        <f t="shared" si="1177"/>
        <v/>
      </c>
      <c r="BB1778" s="36" t="str">
        <f t="shared" si="1178"/>
        <v/>
      </c>
      <c r="BC1778" s="36" t="str">
        <f t="shared" si="1179"/>
        <v/>
      </c>
      <c r="BD1778" s="36" t="str">
        <f t="shared" si="1180"/>
        <v/>
      </c>
      <c r="BE1778" s="36" t="str">
        <f t="shared" si="1181"/>
        <v/>
      </c>
      <c r="BF1778" s="36" t="str">
        <f t="shared" si="1182"/>
        <v/>
      </c>
      <c r="BG1778" s="36" t="str">
        <f t="shared" si="1183"/>
        <v/>
      </c>
      <c r="BH1778" s="36" t="str">
        <f t="shared" si="1184"/>
        <v/>
      </c>
      <c r="BI1778" s="36" t="str">
        <f t="shared" si="1185"/>
        <v/>
      </c>
      <c r="BJ1778" s="36" t="str">
        <f t="shared" si="1186"/>
        <v/>
      </c>
      <c r="BK1778" s="36" t="str">
        <f t="shared" si="1187"/>
        <v/>
      </c>
      <c r="BL1778" s="36" t="str">
        <f t="shared" si="1188"/>
        <v/>
      </c>
      <c r="BM1778" s="36" t="str">
        <f t="shared" si="1189"/>
        <v/>
      </c>
      <c r="BN1778" s="38" t="e">
        <f t="shared" si="1148"/>
        <v>#DIV/0!</v>
      </c>
      <c r="BO1778" s="38" t="e">
        <f t="shared" si="1149"/>
        <v>#DIV/0!</v>
      </c>
      <c r="BP1778" s="39" t="str">
        <f t="shared" si="1150"/>
        <v/>
      </c>
      <c r="BQ1778" s="39" t="str">
        <f t="shared" si="1151"/>
        <v/>
      </c>
      <c r="BR1778" s="39" t="str">
        <f t="shared" si="1152"/>
        <v/>
      </c>
      <c r="BS1778" s="39" t="str">
        <f t="shared" si="1153"/>
        <v/>
      </c>
      <c r="BT1778" s="39" t="str">
        <f t="shared" si="1154"/>
        <v/>
      </c>
      <c r="BU1778" s="39" t="str">
        <f t="shared" si="1155"/>
        <v/>
      </c>
      <c r="BV1778" s="39" t="str">
        <f t="shared" si="1156"/>
        <v/>
      </c>
      <c r="BW1778" s="39" t="str">
        <f t="shared" si="1157"/>
        <v/>
      </c>
      <c r="BX1778" s="39" t="str">
        <f t="shared" si="1158"/>
        <v/>
      </c>
      <c r="BY1778" s="39" t="str">
        <f t="shared" si="1159"/>
        <v/>
      </c>
      <c r="BZ1778" s="39" t="str">
        <f t="shared" si="1160"/>
        <v/>
      </c>
      <c r="CA1778" s="39" t="str">
        <f t="shared" si="1161"/>
        <v/>
      </c>
      <c r="CB1778" s="39" t="str">
        <f t="shared" si="1162"/>
        <v/>
      </c>
      <c r="CC1778" s="39" t="str">
        <f t="shared" si="1163"/>
        <v/>
      </c>
      <c r="CD1778" s="39" t="str">
        <f t="shared" si="1164"/>
        <v/>
      </c>
      <c r="CE1778" s="39" t="str">
        <f t="shared" si="1165"/>
        <v/>
      </c>
      <c r="CF1778" s="39" t="str">
        <f t="shared" si="1166"/>
        <v/>
      </c>
      <c r="CG1778" s="39" t="str">
        <f t="shared" si="1167"/>
        <v/>
      </c>
      <c r="CH1778" s="39" t="str">
        <f t="shared" si="1168"/>
        <v/>
      </c>
      <c r="CI1778" s="39" t="str">
        <f t="shared" si="1169"/>
        <v/>
      </c>
    </row>
    <row r="1779" spans="1:87">
      <c r="A1779" s="18"/>
      <c r="B1779" s="15">
        <f>'Gene Table'!E1778</f>
        <v>0</v>
      </c>
      <c r="C1779" s="15" t="str">
        <f>'Gene Table'!B1778</f>
        <v>J24</v>
      </c>
      <c r="D1779" s="16" t="str">
        <f>IF(SUM('Test Sample Data'!D$3:D$98)&gt;10,IF(AND(ISNUMBER('Test Sample Data'!D1778),'Test Sample Data'!D1778&lt;$B$1,'Test Sample Data'!D1778&gt;0),'Test Sample Data'!D1778,$B$1),"")</f>
        <v/>
      </c>
      <c r="E1779" s="17" t="str">
        <f>IF(SUM('Test Sample Data'!E$3:E$98)&gt;10,IF(AND(ISNUMBER('Test Sample Data'!E1778),'Test Sample Data'!E1778&lt;$B$1,'Test Sample Data'!E1778&gt;0),'Test Sample Data'!E1778,$B$1),"")</f>
        <v/>
      </c>
      <c r="F1779" s="17" t="str">
        <f>IF(SUM('Test Sample Data'!F$3:F$98)&gt;10,IF(AND(ISNUMBER('Test Sample Data'!F1778),'Test Sample Data'!F1778&lt;$B$1,'Test Sample Data'!F1778&gt;0),'Test Sample Data'!F1778,$B$1),"")</f>
        <v/>
      </c>
      <c r="G1779" s="17" t="str">
        <f>IF(SUM('Test Sample Data'!G$3:G$98)&gt;10,IF(AND(ISNUMBER('Test Sample Data'!G1778),'Test Sample Data'!G1778&lt;$B$1,'Test Sample Data'!G1778&gt;0),'Test Sample Data'!G1778,$B$1),"")</f>
        <v/>
      </c>
      <c r="H1779" s="17" t="str">
        <f>IF(SUM('Test Sample Data'!H$3:H$98)&gt;10,IF(AND(ISNUMBER('Test Sample Data'!H1778),'Test Sample Data'!H1778&lt;$B$1,'Test Sample Data'!H1778&gt;0),'Test Sample Data'!H1778,$B$1),"")</f>
        <v/>
      </c>
      <c r="I1779" s="17" t="str">
        <f>IF(SUM('Test Sample Data'!I$3:I$98)&gt;10,IF(AND(ISNUMBER('Test Sample Data'!I1778),'Test Sample Data'!I1778&lt;$B$1,'Test Sample Data'!I1778&gt;0),'Test Sample Data'!I1778,$B$1),"")</f>
        <v/>
      </c>
      <c r="J1779" s="17" t="str">
        <f>IF(SUM('Test Sample Data'!J$3:J$98)&gt;10,IF(AND(ISNUMBER('Test Sample Data'!J1778),'Test Sample Data'!J1778&lt;$B$1,'Test Sample Data'!J1778&gt;0),'Test Sample Data'!J1778,$B$1),"")</f>
        <v/>
      </c>
      <c r="K1779" s="17" t="str">
        <f>IF(SUM('Test Sample Data'!K$3:K$98)&gt;10,IF(AND(ISNUMBER('Test Sample Data'!K1778),'Test Sample Data'!K1778&lt;$B$1,'Test Sample Data'!K1778&gt;0),'Test Sample Data'!K1778,$B$1),"")</f>
        <v/>
      </c>
      <c r="L1779" s="17" t="str">
        <f>IF(SUM('Test Sample Data'!L$3:L$98)&gt;10,IF(AND(ISNUMBER('Test Sample Data'!L1778),'Test Sample Data'!L1778&lt;$B$1,'Test Sample Data'!L1778&gt;0),'Test Sample Data'!L1778,$B$1),"")</f>
        <v/>
      </c>
      <c r="M1779" s="17" t="str">
        <f>IF(SUM('Test Sample Data'!M$3:M$98)&gt;10,IF(AND(ISNUMBER('Test Sample Data'!M1778),'Test Sample Data'!M1778&lt;$B$1,'Test Sample Data'!M1778&gt;0),'Test Sample Data'!M1778,$B$1),"")</f>
        <v/>
      </c>
      <c r="N1779" s="17">
        <f>'Gene Table'!E1778</f>
        <v>0</v>
      </c>
      <c r="O1779" s="17" t="str">
        <f>'Gene Table'!B1778</f>
        <v>J24</v>
      </c>
      <c r="P1779" s="17" t="str">
        <f>IF(SUM('Control Sample Data'!D$3:D$98)&gt;10,IF(AND(ISNUMBER('Control Sample Data'!D1778),'Control Sample Data'!D1778&lt;$B$1,'Control Sample Data'!D1778&gt;0),'Control Sample Data'!D1778,$B$1),"")</f>
        <v/>
      </c>
      <c r="Q1779" s="17" t="str">
        <f>IF(SUM('Control Sample Data'!E$3:E$98)&gt;10,IF(AND(ISNUMBER('Control Sample Data'!E1778),'Control Sample Data'!E1778&lt;$B$1,'Control Sample Data'!E1778&gt;0),'Control Sample Data'!E1778,$B$1),"")</f>
        <v/>
      </c>
      <c r="R1779" s="17" t="str">
        <f>IF(SUM('Control Sample Data'!F$3:F$98)&gt;10,IF(AND(ISNUMBER('Control Sample Data'!F1778),'Control Sample Data'!F1778&lt;$B$1,'Control Sample Data'!F1778&gt;0),'Control Sample Data'!F1778,$B$1),"")</f>
        <v/>
      </c>
      <c r="S1779" s="17" t="str">
        <f>IF(SUM('Control Sample Data'!G$3:G$98)&gt;10,IF(AND(ISNUMBER('Control Sample Data'!G1778),'Control Sample Data'!G1778&lt;$B$1,'Control Sample Data'!G1778&gt;0),'Control Sample Data'!G1778,$B$1),"")</f>
        <v/>
      </c>
      <c r="T1779" s="17" t="str">
        <f>IF(SUM('Control Sample Data'!H$3:H$98)&gt;10,IF(AND(ISNUMBER('Control Sample Data'!H1778),'Control Sample Data'!H1778&lt;$B$1,'Control Sample Data'!H1778&gt;0),'Control Sample Data'!H1778,$B$1),"")</f>
        <v/>
      </c>
      <c r="U1779" s="17" t="str">
        <f>IF(SUM('Control Sample Data'!I$3:I$98)&gt;10,IF(AND(ISNUMBER('Control Sample Data'!I1778),'Control Sample Data'!I1778&lt;$B$1,'Control Sample Data'!I1778&gt;0),'Control Sample Data'!I1778,$B$1),"")</f>
        <v/>
      </c>
      <c r="V1779" s="17" t="str">
        <f>IF(SUM('Control Sample Data'!J$3:J$98)&gt;10,IF(AND(ISNUMBER('Control Sample Data'!J1778),'Control Sample Data'!J1778&lt;$B$1,'Control Sample Data'!J1778&gt;0),'Control Sample Data'!J1778,$B$1),"")</f>
        <v/>
      </c>
      <c r="W1779" s="17" t="str">
        <f>IF(SUM('Control Sample Data'!K$3:K$98)&gt;10,IF(AND(ISNUMBER('Control Sample Data'!K1778),'Control Sample Data'!K1778&lt;$B$1,'Control Sample Data'!K1778&gt;0),'Control Sample Data'!K1778,$B$1),"")</f>
        <v/>
      </c>
      <c r="X1779" s="17" t="str">
        <f>IF(SUM('Control Sample Data'!L$3:L$98)&gt;10,IF(AND(ISNUMBER('Control Sample Data'!L1778),'Control Sample Data'!L1778&lt;$B$1,'Control Sample Data'!L1778&gt;0),'Control Sample Data'!L1778,$B$1),"")</f>
        <v/>
      </c>
      <c r="Y1779" s="17" t="str">
        <f>IF(SUM('Control Sample Data'!M$3:M$98)&gt;10,IF(AND(ISNUMBER('Control Sample Data'!M1778),'Control Sample Data'!M1778&lt;$B$1,'Control Sample Data'!M1778&gt;0),'Control Sample Data'!M1778,$B$1),"")</f>
        <v/>
      </c>
      <c r="AT1779" s="36" t="str">
        <f t="shared" si="1170"/>
        <v/>
      </c>
      <c r="AU1779" s="36" t="str">
        <f t="shared" si="1171"/>
        <v/>
      </c>
      <c r="AV1779" s="36" t="str">
        <f t="shared" si="1172"/>
        <v/>
      </c>
      <c r="AW1779" s="36" t="str">
        <f t="shared" si="1173"/>
        <v/>
      </c>
      <c r="AX1779" s="36" t="str">
        <f t="shared" si="1174"/>
        <v/>
      </c>
      <c r="AY1779" s="36" t="str">
        <f t="shared" si="1175"/>
        <v/>
      </c>
      <c r="AZ1779" s="36" t="str">
        <f t="shared" si="1176"/>
        <v/>
      </c>
      <c r="BA1779" s="36" t="str">
        <f t="shared" si="1177"/>
        <v/>
      </c>
      <c r="BB1779" s="36" t="str">
        <f t="shared" si="1178"/>
        <v/>
      </c>
      <c r="BC1779" s="36" t="str">
        <f t="shared" si="1179"/>
        <v/>
      </c>
      <c r="BD1779" s="36" t="str">
        <f t="shared" si="1180"/>
        <v/>
      </c>
      <c r="BE1779" s="36" t="str">
        <f t="shared" si="1181"/>
        <v/>
      </c>
      <c r="BF1779" s="36" t="str">
        <f t="shared" si="1182"/>
        <v/>
      </c>
      <c r="BG1779" s="36" t="str">
        <f t="shared" si="1183"/>
        <v/>
      </c>
      <c r="BH1779" s="36" t="str">
        <f t="shared" si="1184"/>
        <v/>
      </c>
      <c r="BI1779" s="36" t="str">
        <f t="shared" si="1185"/>
        <v/>
      </c>
      <c r="BJ1779" s="36" t="str">
        <f t="shared" si="1186"/>
        <v/>
      </c>
      <c r="BK1779" s="36" t="str">
        <f t="shared" si="1187"/>
        <v/>
      </c>
      <c r="BL1779" s="36" t="str">
        <f t="shared" si="1188"/>
        <v/>
      </c>
      <c r="BM1779" s="36" t="str">
        <f t="shared" si="1189"/>
        <v/>
      </c>
      <c r="BN1779" s="38" t="e">
        <f t="shared" si="1148"/>
        <v>#DIV/0!</v>
      </c>
      <c r="BO1779" s="38" t="e">
        <f t="shared" si="1149"/>
        <v>#DIV/0!</v>
      </c>
      <c r="BP1779" s="39" t="str">
        <f t="shared" si="1150"/>
        <v/>
      </c>
      <c r="BQ1779" s="39" t="str">
        <f t="shared" si="1151"/>
        <v/>
      </c>
      <c r="BR1779" s="39" t="str">
        <f t="shared" si="1152"/>
        <v/>
      </c>
      <c r="BS1779" s="39" t="str">
        <f t="shared" si="1153"/>
        <v/>
      </c>
      <c r="BT1779" s="39" t="str">
        <f t="shared" si="1154"/>
        <v/>
      </c>
      <c r="BU1779" s="39" t="str">
        <f t="shared" si="1155"/>
        <v/>
      </c>
      <c r="BV1779" s="39" t="str">
        <f t="shared" si="1156"/>
        <v/>
      </c>
      <c r="BW1779" s="39" t="str">
        <f t="shared" si="1157"/>
        <v/>
      </c>
      <c r="BX1779" s="39" t="str">
        <f t="shared" si="1158"/>
        <v/>
      </c>
      <c r="BY1779" s="39" t="str">
        <f t="shared" si="1159"/>
        <v/>
      </c>
      <c r="BZ1779" s="39" t="str">
        <f t="shared" si="1160"/>
        <v/>
      </c>
      <c r="CA1779" s="39" t="str">
        <f t="shared" si="1161"/>
        <v/>
      </c>
      <c r="CB1779" s="39" t="str">
        <f t="shared" si="1162"/>
        <v/>
      </c>
      <c r="CC1779" s="39" t="str">
        <f t="shared" si="1163"/>
        <v/>
      </c>
      <c r="CD1779" s="39" t="str">
        <f t="shared" si="1164"/>
        <v/>
      </c>
      <c r="CE1779" s="39" t="str">
        <f t="shared" si="1165"/>
        <v/>
      </c>
      <c r="CF1779" s="39" t="str">
        <f t="shared" si="1166"/>
        <v/>
      </c>
      <c r="CG1779" s="39" t="str">
        <f t="shared" si="1167"/>
        <v/>
      </c>
      <c r="CH1779" s="39" t="str">
        <f t="shared" si="1168"/>
        <v/>
      </c>
      <c r="CI1779" s="39" t="str">
        <f t="shared" si="1169"/>
        <v/>
      </c>
    </row>
    <row r="1780" spans="1:87">
      <c r="A1780" s="18"/>
      <c r="B1780" s="15" t="str">
        <f>'Gene Table'!E1779</f>
        <v>hsa-miR-4772-5p</v>
      </c>
      <c r="C1780" s="15" t="str">
        <f>'Gene Table'!B1779</f>
        <v>K01</v>
      </c>
      <c r="D1780" s="16" t="str">
        <f>IF(SUM('Test Sample Data'!D$3:D$98)&gt;10,IF(AND(ISNUMBER('Test Sample Data'!D1779),'Test Sample Data'!D1779&lt;$B$1,'Test Sample Data'!D1779&gt;0),'Test Sample Data'!D1779,$B$1),"")</f>
        <v/>
      </c>
      <c r="E1780" s="17" t="str">
        <f>IF(SUM('Test Sample Data'!E$3:E$98)&gt;10,IF(AND(ISNUMBER('Test Sample Data'!E1779),'Test Sample Data'!E1779&lt;$B$1,'Test Sample Data'!E1779&gt;0),'Test Sample Data'!E1779,$B$1),"")</f>
        <v/>
      </c>
      <c r="F1780" s="17" t="str">
        <f>IF(SUM('Test Sample Data'!F$3:F$98)&gt;10,IF(AND(ISNUMBER('Test Sample Data'!F1779),'Test Sample Data'!F1779&lt;$B$1,'Test Sample Data'!F1779&gt;0),'Test Sample Data'!F1779,$B$1),"")</f>
        <v/>
      </c>
      <c r="G1780" s="17" t="str">
        <f>IF(SUM('Test Sample Data'!G$3:G$98)&gt;10,IF(AND(ISNUMBER('Test Sample Data'!G1779),'Test Sample Data'!G1779&lt;$B$1,'Test Sample Data'!G1779&gt;0),'Test Sample Data'!G1779,$B$1),"")</f>
        <v/>
      </c>
      <c r="H1780" s="17" t="str">
        <f>IF(SUM('Test Sample Data'!H$3:H$98)&gt;10,IF(AND(ISNUMBER('Test Sample Data'!H1779),'Test Sample Data'!H1779&lt;$B$1,'Test Sample Data'!H1779&gt;0),'Test Sample Data'!H1779,$B$1),"")</f>
        <v/>
      </c>
      <c r="I1780" s="17" t="str">
        <f>IF(SUM('Test Sample Data'!I$3:I$98)&gt;10,IF(AND(ISNUMBER('Test Sample Data'!I1779),'Test Sample Data'!I1779&lt;$B$1,'Test Sample Data'!I1779&gt;0),'Test Sample Data'!I1779,$B$1),"")</f>
        <v/>
      </c>
      <c r="J1780" s="17" t="str">
        <f>IF(SUM('Test Sample Data'!J$3:J$98)&gt;10,IF(AND(ISNUMBER('Test Sample Data'!J1779),'Test Sample Data'!J1779&lt;$B$1,'Test Sample Data'!J1779&gt;0),'Test Sample Data'!J1779,$B$1),"")</f>
        <v/>
      </c>
      <c r="K1780" s="17" t="str">
        <f>IF(SUM('Test Sample Data'!K$3:K$98)&gt;10,IF(AND(ISNUMBER('Test Sample Data'!K1779),'Test Sample Data'!K1779&lt;$B$1,'Test Sample Data'!K1779&gt;0),'Test Sample Data'!K1779,$B$1),"")</f>
        <v/>
      </c>
      <c r="L1780" s="17" t="str">
        <f>IF(SUM('Test Sample Data'!L$3:L$98)&gt;10,IF(AND(ISNUMBER('Test Sample Data'!L1779),'Test Sample Data'!L1779&lt;$B$1,'Test Sample Data'!L1779&gt;0),'Test Sample Data'!L1779,$B$1),"")</f>
        <v/>
      </c>
      <c r="M1780" s="17" t="str">
        <f>IF(SUM('Test Sample Data'!M$3:M$98)&gt;10,IF(AND(ISNUMBER('Test Sample Data'!M1779),'Test Sample Data'!M1779&lt;$B$1,'Test Sample Data'!M1779&gt;0),'Test Sample Data'!M1779,$B$1),"")</f>
        <v/>
      </c>
      <c r="N1780" s="17" t="str">
        <f>'Gene Table'!E1779</f>
        <v>hsa-miR-4772-5p</v>
      </c>
      <c r="O1780" s="17" t="str">
        <f>'Gene Table'!B1779</f>
        <v>K01</v>
      </c>
      <c r="P1780" s="17" t="str">
        <f>IF(SUM('Control Sample Data'!D$3:D$98)&gt;10,IF(AND(ISNUMBER('Control Sample Data'!D1779),'Control Sample Data'!D1779&lt;$B$1,'Control Sample Data'!D1779&gt;0),'Control Sample Data'!D1779,$B$1),"")</f>
        <v/>
      </c>
      <c r="Q1780" s="17" t="str">
        <f>IF(SUM('Control Sample Data'!E$3:E$98)&gt;10,IF(AND(ISNUMBER('Control Sample Data'!E1779),'Control Sample Data'!E1779&lt;$B$1,'Control Sample Data'!E1779&gt;0),'Control Sample Data'!E1779,$B$1),"")</f>
        <v/>
      </c>
      <c r="R1780" s="17" t="str">
        <f>IF(SUM('Control Sample Data'!F$3:F$98)&gt;10,IF(AND(ISNUMBER('Control Sample Data'!F1779),'Control Sample Data'!F1779&lt;$B$1,'Control Sample Data'!F1779&gt;0),'Control Sample Data'!F1779,$B$1),"")</f>
        <v/>
      </c>
      <c r="S1780" s="17" t="str">
        <f>IF(SUM('Control Sample Data'!G$3:G$98)&gt;10,IF(AND(ISNUMBER('Control Sample Data'!G1779),'Control Sample Data'!G1779&lt;$B$1,'Control Sample Data'!G1779&gt;0),'Control Sample Data'!G1779,$B$1),"")</f>
        <v/>
      </c>
      <c r="T1780" s="17" t="str">
        <f>IF(SUM('Control Sample Data'!H$3:H$98)&gt;10,IF(AND(ISNUMBER('Control Sample Data'!H1779),'Control Sample Data'!H1779&lt;$B$1,'Control Sample Data'!H1779&gt;0),'Control Sample Data'!H1779,$B$1),"")</f>
        <v/>
      </c>
      <c r="U1780" s="17" t="str">
        <f>IF(SUM('Control Sample Data'!I$3:I$98)&gt;10,IF(AND(ISNUMBER('Control Sample Data'!I1779),'Control Sample Data'!I1779&lt;$B$1,'Control Sample Data'!I1779&gt;0),'Control Sample Data'!I1779,$B$1),"")</f>
        <v/>
      </c>
      <c r="V1780" s="17" t="str">
        <f>IF(SUM('Control Sample Data'!J$3:J$98)&gt;10,IF(AND(ISNUMBER('Control Sample Data'!J1779),'Control Sample Data'!J1779&lt;$B$1,'Control Sample Data'!J1779&gt;0),'Control Sample Data'!J1779,$B$1),"")</f>
        <v/>
      </c>
      <c r="W1780" s="17" t="str">
        <f>IF(SUM('Control Sample Data'!K$3:K$98)&gt;10,IF(AND(ISNUMBER('Control Sample Data'!K1779),'Control Sample Data'!K1779&lt;$B$1,'Control Sample Data'!K1779&gt;0),'Control Sample Data'!K1779,$B$1),"")</f>
        <v/>
      </c>
      <c r="X1780" s="17" t="str">
        <f>IF(SUM('Control Sample Data'!L$3:L$98)&gt;10,IF(AND(ISNUMBER('Control Sample Data'!L1779),'Control Sample Data'!L1779&lt;$B$1,'Control Sample Data'!L1779&gt;0),'Control Sample Data'!L1779,$B$1),"")</f>
        <v/>
      </c>
      <c r="Y1780" s="17" t="str">
        <f>IF(SUM('Control Sample Data'!M$3:M$98)&gt;10,IF(AND(ISNUMBER('Control Sample Data'!M1779),'Control Sample Data'!M1779&lt;$B$1,'Control Sample Data'!M1779&gt;0),'Control Sample Data'!M1779,$B$1),"")</f>
        <v/>
      </c>
      <c r="AT1780" s="36" t="str">
        <f t="shared" si="1170"/>
        <v/>
      </c>
      <c r="AU1780" s="36" t="str">
        <f t="shared" si="1171"/>
        <v/>
      </c>
      <c r="AV1780" s="36" t="str">
        <f t="shared" si="1172"/>
        <v/>
      </c>
      <c r="AW1780" s="36" t="str">
        <f t="shared" si="1173"/>
        <v/>
      </c>
      <c r="AX1780" s="36" t="str">
        <f t="shared" si="1174"/>
        <v/>
      </c>
      <c r="AY1780" s="36" t="str">
        <f t="shared" si="1175"/>
        <v/>
      </c>
      <c r="AZ1780" s="36" t="str">
        <f t="shared" si="1176"/>
        <v/>
      </c>
      <c r="BA1780" s="36" t="str">
        <f t="shared" si="1177"/>
        <v/>
      </c>
      <c r="BB1780" s="36" t="str">
        <f t="shared" si="1178"/>
        <v/>
      </c>
      <c r="BC1780" s="36" t="str">
        <f t="shared" si="1179"/>
        <v/>
      </c>
      <c r="BD1780" s="36" t="str">
        <f t="shared" si="1180"/>
        <v/>
      </c>
      <c r="BE1780" s="36" t="str">
        <f t="shared" si="1181"/>
        <v/>
      </c>
      <c r="BF1780" s="36" t="str">
        <f t="shared" si="1182"/>
        <v/>
      </c>
      <c r="BG1780" s="36" t="str">
        <f t="shared" si="1183"/>
        <v/>
      </c>
      <c r="BH1780" s="36" t="str">
        <f t="shared" si="1184"/>
        <v/>
      </c>
      <c r="BI1780" s="36" t="str">
        <f t="shared" si="1185"/>
        <v/>
      </c>
      <c r="BJ1780" s="36" t="str">
        <f t="shared" si="1186"/>
        <v/>
      </c>
      <c r="BK1780" s="36" t="str">
        <f t="shared" si="1187"/>
        <v/>
      </c>
      <c r="BL1780" s="36" t="str">
        <f t="shared" si="1188"/>
        <v/>
      </c>
      <c r="BM1780" s="36" t="str">
        <f t="shared" si="1189"/>
        <v/>
      </c>
      <c r="BN1780" s="38" t="e">
        <f t="shared" si="1148"/>
        <v>#DIV/0!</v>
      </c>
      <c r="BO1780" s="38" t="e">
        <f t="shared" si="1149"/>
        <v>#DIV/0!</v>
      </c>
      <c r="BP1780" s="39" t="str">
        <f t="shared" si="1150"/>
        <v/>
      </c>
      <c r="BQ1780" s="39" t="str">
        <f t="shared" si="1151"/>
        <v/>
      </c>
      <c r="BR1780" s="39" t="str">
        <f t="shared" si="1152"/>
        <v/>
      </c>
      <c r="BS1780" s="39" t="str">
        <f t="shared" si="1153"/>
        <v/>
      </c>
      <c r="BT1780" s="39" t="str">
        <f t="shared" si="1154"/>
        <v/>
      </c>
      <c r="BU1780" s="39" t="str">
        <f t="shared" si="1155"/>
        <v/>
      </c>
      <c r="BV1780" s="39" t="str">
        <f t="shared" si="1156"/>
        <v/>
      </c>
      <c r="BW1780" s="39" t="str">
        <f t="shared" si="1157"/>
        <v/>
      </c>
      <c r="BX1780" s="39" t="str">
        <f t="shared" si="1158"/>
        <v/>
      </c>
      <c r="BY1780" s="39" t="str">
        <f t="shared" si="1159"/>
        <v/>
      </c>
      <c r="BZ1780" s="39" t="str">
        <f t="shared" si="1160"/>
        <v/>
      </c>
      <c r="CA1780" s="39" t="str">
        <f t="shared" si="1161"/>
        <v/>
      </c>
      <c r="CB1780" s="39" t="str">
        <f t="shared" si="1162"/>
        <v/>
      </c>
      <c r="CC1780" s="39" t="str">
        <f t="shared" si="1163"/>
        <v/>
      </c>
      <c r="CD1780" s="39" t="str">
        <f t="shared" si="1164"/>
        <v/>
      </c>
      <c r="CE1780" s="39" t="str">
        <f t="shared" si="1165"/>
        <v/>
      </c>
      <c r="CF1780" s="39" t="str">
        <f t="shared" si="1166"/>
        <v/>
      </c>
      <c r="CG1780" s="39" t="str">
        <f t="shared" si="1167"/>
        <v/>
      </c>
      <c r="CH1780" s="39" t="str">
        <f t="shared" si="1168"/>
        <v/>
      </c>
      <c r="CI1780" s="39" t="str">
        <f t="shared" si="1169"/>
        <v/>
      </c>
    </row>
    <row r="1781" spans="1:87">
      <c r="A1781" s="18"/>
      <c r="B1781" s="15" t="str">
        <f>'Gene Table'!E1780</f>
        <v>hsa-miR-5010-5p</v>
      </c>
      <c r="C1781" s="15" t="str">
        <f>'Gene Table'!B1780</f>
        <v>K02</v>
      </c>
      <c r="D1781" s="16" t="str">
        <f>IF(SUM('Test Sample Data'!D$3:D$98)&gt;10,IF(AND(ISNUMBER('Test Sample Data'!D1780),'Test Sample Data'!D1780&lt;$B$1,'Test Sample Data'!D1780&gt;0),'Test Sample Data'!D1780,$B$1),"")</f>
        <v/>
      </c>
      <c r="E1781" s="17" t="str">
        <f>IF(SUM('Test Sample Data'!E$3:E$98)&gt;10,IF(AND(ISNUMBER('Test Sample Data'!E1780),'Test Sample Data'!E1780&lt;$B$1,'Test Sample Data'!E1780&gt;0),'Test Sample Data'!E1780,$B$1),"")</f>
        <v/>
      </c>
      <c r="F1781" s="17" t="str">
        <f>IF(SUM('Test Sample Data'!F$3:F$98)&gt;10,IF(AND(ISNUMBER('Test Sample Data'!F1780),'Test Sample Data'!F1780&lt;$B$1,'Test Sample Data'!F1780&gt;0),'Test Sample Data'!F1780,$B$1),"")</f>
        <v/>
      </c>
      <c r="G1781" s="17" t="str">
        <f>IF(SUM('Test Sample Data'!G$3:G$98)&gt;10,IF(AND(ISNUMBER('Test Sample Data'!G1780),'Test Sample Data'!G1780&lt;$B$1,'Test Sample Data'!G1780&gt;0),'Test Sample Data'!G1780,$B$1),"")</f>
        <v/>
      </c>
      <c r="H1781" s="17" t="str">
        <f>IF(SUM('Test Sample Data'!H$3:H$98)&gt;10,IF(AND(ISNUMBER('Test Sample Data'!H1780),'Test Sample Data'!H1780&lt;$B$1,'Test Sample Data'!H1780&gt;0),'Test Sample Data'!H1780,$B$1),"")</f>
        <v/>
      </c>
      <c r="I1781" s="17" t="str">
        <f>IF(SUM('Test Sample Data'!I$3:I$98)&gt;10,IF(AND(ISNUMBER('Test Sample Data'!I1780),'Test Sample Data'!I1780&lt;$B$1,'Test Sample Data'!I1780&gt;0),'Test Sample Data'!I1780,$B$1),"")</f>
        <v/>
      </c>
      <c r="J1781" s="17" t="str">
        <f>IF(SUM('Test Sample Data'!J$3:J$98)&gt;10,IF(AND(ISNUMBER('Test Sample Data'!J1780),'Test Sample Data'!J1780&lt;$B$1,'Test Sample Data'!J1780&gt;0),'Test Sample Data'!J1780,$B$1),"")</f>
        <v/>
      </c>
      <c r="K1781" s="17" t="str">
        <f>IF(SUM('Test Sample Data'!K$3:K$98)&gt;10,IF(AND(ISNUMBER('Test Sample Data'!K1780),'Test Sample Data'!K1780&lt;$B$1,'Test Sample Data'!K1780&gt;0),'Test Sample Data'!K1780,$B$1),"")</f>
        <v/>
      </c>
      <c r="L1781" s="17" t="str">
        <f>IF(SUM('Test Sample Data'!L$3:L$98)&gt;10,IF(AND(ISNUMBER('Test Sample Data'!L1780),'Test Sample Data'!L1780&lt;$B$1,'Test Sample Data'!L1780&gt;0),'Test Sample Data'!L1780,$B$1),"")</f>
        <v/>
      </c>
      <c r="M1781" s="17" t="str">
        <f>IF(SUM('Test Sample Data'!M$3:M$98)&gt;10,IF(AND(ISNUMBER('Test Sample Data'!M1780),'Test Sample Data'!M1780&lt;$B$1,'Test Sample Data'!M1780&gt;0),'Test Sample Data'!M1780,$B$1),"")</f>
        <v/>
      </c>
      <c r="N1781" s="17" t="str">
        <f>'Gene Table'!E1780</f>
        <v>hsa-miR-5010-5p</v>
      </c>
      <c r="O1781" s="17" t="str">
        <f>'Gene Table'!B1780</f>
        <v>K02</v>
      </c>
      <c r="P1781" s="17" t="str">
        <f>IF(SUM('Control Sample Data'!D$3:D$98)&gt;10,IF(AND(ISNUMBER('Control Sample Data'!D1780),'Control Sample Data'!D1780&lt;$B$1,'Control Sample Data'!D1780&gt;0),'Control Sample Data'!D1780,$B$1),"")</f>
        <v/>
      </c>
      <c r="Q1781" s="17" t="str">
        <f>IF(SUM('Control Sample Data'!E$3:E$98)&gt;10,IF(AND(ISNUMBER('Control Sample Data'!E1780),'Control Sample Data'!E1780&lt;$B$1,'Control Sample Data'!E1780&gt;0),'Control Sample Data'!E1780,$B$1),"")</f>
        <v/>
      </c>
      <c r="R1781" s="17" t="str">
        <f>IF(SUM('Control Sample Data'!F$3:F$98)&gt;10,IF(AND(ISNUMBER('Control Sample Data'!F1780),'Control Sample Data'!F1780&lt;$B$1,'Control Sample Data'!F1780&gt;0),'Control Sample Data'!F1780,$B$1),"")</f>
        <v/>
      </c>
      <c r="S1781" s="17" t="str">
        <f>IF(SUM('Control Sample Data'!G$3:G$98)&gt;10,IF(AND(ISNUMBER('Control Sample Data'!G1780),'Control Sample Data'!G1780&lt;$B$1,'Control Sample Data'!G1780&gt;0),'Control Sample Data'!G1780,$B$1),"")</f>
        <v/>
      </c>
      <c r="T1781" s="17" t="str">
        <f>IF(SUM('Control Sample Data'!H$3:H$98)&gt;10,IF(AND(ISNUMBER('Control Sample Data'!H1780),'Control Sample Data'!H1780&lt;$B$1,'Control Sample Data'!H1780&gt;0),'Control Sample Data'!H1780,$B$1),"")</f>
        <v/>
      </c>
      <c r="U1781" s="17" t="str">
        <f>IF(SUM('Control Sample Data'!I$3:I$98)&gt;10,IF(AND(ISNUMBER('Control Sample Data'!I1780),'Control Sample Data'!I1780&lt;$B$1,'Control Sample Data'!I1780&gt;0),'Control Sample Data'!I1780,$B$1),"")</f>
        <v/>
      </c>
      <c r="V1781" s="17" t="str">
        <f>IF(SUM('Control Sample Data'!J$3:J$98)&gt;10,IF(AND(ISNUMBER('Control Sample Data'!J1780),'Control Sample Data'!J1780&lt;$B$1,'Control Sample Data'!J1780&gt;0),'Control Sample Data'!J1780,$B$1),"")</f>
        <v/>
      </c>
      <c r="W1781" s="17" t="str">
        <f>IF(SUM('Control Sample Data'!K$3:K$98)&gt;10,IF(AND(ISNUMBER('Control Sample Data'!K1780),'Control Sample Data'!K1780&lt;$B$1,'Control Sample Data'!K1780&gt;0),'Control Sample Data'!K1780,$B$1),"")</f>
        <v/>
      </c>
      <c r="X1781" s="17" t="str">
        <f>IF(SUM('Control Sample Data'!L$3:L$98)&gt;10,IF(AND(ISNUMBER('Control Sample Data'!L1780),'Control Sample Data'!L1780&lt;$B$1,'Control Sample Data'!L1780&gt;0),'Control Sample Data'!L1780,$B$1),"")</f>
        <v/>
      </c>
      <c r="Y1781" s="17" t="str">
        <f>IF(SUM('Control Sample Data'!M$3:M$98)&gt;10,IF(AND(ISNUMBER('Control Sample Data'!M1780),'Control Sample Data'!M1780&lt;$B$1,'Control Sample Data'!M1780&gt;0),'Control Sample Data'!M1780,$B$1),"")</f>
        <v/>
      </c>
      <c r="AT1781" s="36" t="str">
        <f t="shared" si="1170"/>
        <v/>
      </c>
      <c r="AU1781" s="36" t="str">
        <f t="shared" si="1171"/>
        <v/>
      </c>
      <c r="AV1781" s="36" t="str">
        <f t="shared" si="1172"/>
        <v/>
      </c>
      <c r="AW1781" s="36" t="str">
        <f t="shared" si="1173"/>
        <v/>
      </c>
      <c r="AX1781" s="36" t="str">
        <f t="shared" si="1174"/>
        <v/>
      </c>
      <c r="AY1781" s="36" t="str">
        <f t="shared" si="1175"/>
        <v/>
      </c>
      <c r="AZ1781" s="36" t="str">
        <f t="shared" si="1176"/>
        <v/>
      </c>
      <c r="BA1781" s="36" t="str">
        <f t="shared" si="1177"/>
        <v/>
      </c>
      <c r="BB1781" s="36" t="str">
        <f t="shared" si="1178"/>
        <v/>
      </c>
      <c r="BC1781" s="36" t="str">
        <f t="shared" si="1179"/>
        <v/>
      </c>
      <c r="BD1781" s="36" t="str">
        <f t="shared" si="1180"/>
        <v/>
      </c>
      <c r="BE1781" s="36" t="str">
        <f t="shared" si="1181"/>
        <v/>
      </c>
      <c r="BF1781" s="36" t="str">
        <f t="shared" si="1182"/>
        <v/>
      </c>
      <c r="BG1781" s="36" t="str">
        <f t="shared" si="1183"/>
        <v/>
      </c>
      <c r="BH1781" s="36" t="str">
        <f t="shared" si="1184"/>
        <v/>
      </c>
      <c r="BI1781" s="36" t="str">
        <f t="shared" si="1185"/>
        <v/>
      </c>
      <c r="BJ1781" s="36" t="str">
        <f t="shared" si="1186"/>
        <v/>
      </c>
      <c r="BK1781" s="36" t="str">
        <f t="shared" si="1187"/>
        <v/>
      </c>
      <c r="BL1781" s="36" t="str">
        <f t="shared" si="1188"/>
        <v/>
      </c>
      <c r="BM1781" s="36" t="str">
        <f t="shared" si="1189"/>
        <v/>
      </c>
      <c r="BN1781" s="38" t="e">
        <f t="shared" si="1148"/>
        <v>#DIV/0!</v>
      </c>
      <c r="BO1781" s="38" t="e">
        <f t="shared" si="1149"/>
        <v>#DIV/0!</v>
      </c>
      <c r="BP1781" s="39" t="str">
        <f t="shared" si="1150"/>
        <v/>
      </c>
      <c r="BQ1781" s="39" t="str">
        <f t="shared" si="1151"/>
        <v/>
      </c>
      <c r="BR1781" s="39" t="str">
        <f t="shared" si="1152"/>
        <v/>
      </c>
      <c r="BS1781" s="39" t="str">
        <f t="shared" si="1153"/>
        <v/>
      </c>
      <c r="BT1781" s="39" t="str">
        <f t="shared" si="1154"/>
        <v/>
      </c>
      <c r="BU1781" s="39" t="str">
        <f t="shared" si="1155"/>
        <v/>
      </c>
      <c r="BV1781" s="39" t="str">
        <f t="shared" si="1156"/>
        <v/>
      </c>
      <c r="BW1781" s="39" t="str">
        <f t="shared" si="1157"/>
        <v/>
      </c>
      <c r="BX1781" s="39" t="str">
        <f t="shared" si="1158"/>
        <v/>
      </c>
      <c r="BY1781" s="39" t="str">
        <f t="shared" si="1159"/>
        <v/>
      </c>
      <c r="BZ1781" s="39" t="str">
        <f t="shared" si="1160"/>
        <v/>
      </c>
      <c r="CA1781" s="39" t="str">
        <f t="shared" si="1161"/>
        <v/>
      </c>
      <c r="CB1781" s="39" t="str">
        <f t="shared" si="1162"/>
        <v/>
      </c>
      <c r="CC1781" s="39" t="str">
        <f t="shared" si="1163"/>
        <v/>
      </c>
      <c r="CD1781" s="39" t="str">
        <f t="shared" si="1164"/>
        <v/>
      </c>
      <c r="CE1781" s="39" t="str">
        <f t="shared" si="1165"/>
        <v/>
      </c>
      <c r="CF1781" s="39" t="str">
        <f t="shared" si="1166"/>
        <v/>
      </c>
      <c r="CG1781" s="39" t="str">
        <f t="shared" si="1167"/>
        <v/>
      </c>
      <c r="CH1781" s="39" t="str">
        <f t="shared" si="1168"/>
        <v/>
      </c>
      <c r="CI1781" s="39" t="str">
        <f t="shared" si="1169"/>
        <v/>
      </c>
    </row>
    <row r="1782" spans="1:87">
      <c r="A1782" s="18"/>
      <c r="B1782" s="15" t="str">
        <f>'Gene Table'!E1781</f>
        <v>hsa-miR-4772-3p</v>
      </c>
      <c r="C1782" s="15" t="str">
        <f>'Gene Table'!B1781</f>
        <v>K03</v>
      </c>
      <c r="D1782" s="16" t="str">
        <f>IF(SUM('Test Sample Data'!D$3:D$98)&gt;10,IF(AND(ISNUMBER('Test Sample Data'!D1781),'Test Sample Data'!D1781&lt;$B$1,'Test Sample Data'!D1781&gt;0),'Test Sample Data'!D1781,$B$1),"")</f>
        <v/>
      </c>
      <c r="E1782" s="17" t="str">
        <f>IF(SUM('Test Sample Data'!E$3:E$98)&gt;10,IF(AND(ISNUMBER('Test Sample Data'!E1781),'Test Sample Data'!E1781&lt;$B$1,'Test Sample Data'!E1781&gt;0),'Test Sample Data'!E1781,$B$1),"")</f>
        <v/>
      </c>
      <c r="F1782" s="17" t="str">
        <f>IF(SUM('Test Sample Data'!F$3:F$98)&gt;10,IF(AND(ISNUMBER('Test Sample Data'!F1781),'Test Sample Data'!F1781&lt;$B$1,'Test Sample Data'!F1781&gt;0),'Test Sample Data'!F1781,$B$1),"")</f>
        <v/>
      </c>
      <c r="G1782" s="17" t="str">
        <f>IF(SUM('Test Sample Data'!G$3:G$98)&gt;10,IF(AND(ISNUMBER('Test Sample Data'!G1781),'Test Sample Data'!G1781&lt;$B$1,'Test Sample Data'!G1781&gt;0),'Test Sample Data'!G1781,$B$1),"")</f>
        <v/>
      </c>
      <c r="H1782" s="17" t="str">
        <f>IF(SUM('Test Sample Data'!H$3:H$98)&gt;10,IF(AND(ISNUMBER('Test Sample Data'!H1781),'Test Sample Data'!H1781&lt;$B$1,'Test Sample Data'!H1781&gt;0),'Test Sample Data'!H1781,$B$1),"")</f>
        <v/>
      </c>
      <c r="I1782" s="17" t="str">
        <f>IF(SUM('Test Sample Data'!I$3:I$98)&gt;10,IF(AND(ISNUMBER('Test Sample Data'!I1781),'Test Sample Data'!I1781&lt;$B$1,'Test Sample Data'!I1781&gt;0),'Test Sample Data'!I1781,$B$1),"")</f>
        <v/>
      </c>
      <c r="J1782" s="17" t="str">
        <f>IF(SUM('Test Sample Data'!J$3:J$98)&gt;10,IF(AND(ISNUMBER('Test Sample Data'!J1781),'Test Sample Data'!J1781&lt;$B$1,'Test Sample Data'!J1781&gt;0),'Test Sample Data'!J1781,$B$1),"")</f>
        <v/>
      </c>
      <c r="K1782" s="17" t="str">
        <f>IF(SUM('Test Sample Data'!K$3:K$98)&gt;10,IF(AND(ISNUMBER('Test Sample Data'!K1781),'Test Sample Data'!K1781&lt;$B$1,'Test Sample Data'!K1781&gt;0),'Test Sample Data'!K1781,$B$1),"")</f>
        <v/>
      </c>
      <c r="L1782" s="17" t="str">
        <f>IF(SUM('Test Sample Data'!L$3:L$98)&gt;10,IF(AND(ISNUMBER('Test Sample Data'!L1781),'Test Sample Data'!L1781&lt;$B$1,'Test Sample Data'!L1781&gt;0),'Test Sample Data'!L1781,$B$1),"")</f>
        <v/>
      </c>
      <c r="M1782" s="17" t="str">
        <f>IF(SUM('Test Sample Data'!M$3:M$98)&gt;10,IF(AND(ISNUMBER('Test Sample Data'!M1781),'Test Sample Data'!M1781&lt;$B$1,'Test Sample Data'!M1781&gt;0),'Test Sample Data'!M1781,$B$1),"")</f>
        <v/>
      </c>
      <c r="N1782" s="17" t="str">
        <f>'Gene Table'!E1781</f>
        <v>hsa-miR-4772-3p</v>
      </c>
      <c r="O1782" s="17" t="str">
        <f>'Gene Table'!B1781</f>
        <v>K03</v>
      </c>
      <c r="P1782" s="17" t="str">
        <f>IF(SUM('Control Sample Data'!D$3:D$98)&gt;10,IF(AND(ISNUMBER('Control Sample Data'!D1781),'Control Sample Data'!D1781&lt;$B$1,'Control Sample Data'!D1781&gt;0),'Control Sample Data'!D1781,$B$1),"")</f>
        <v/>
      </c>
      <c r="Q1782" s="17" t="str">
        <f>IF(SUM('Control Sample Data'!E$3:E$98)&gt;10,IF(AND(ISNUMBER('Control Sample Data'!E1781),'Control Sample Data'!E1781&lt;$B$1,'Control Sample Data'!E1781&gt;0),'Control Sample Data'!E1781,$B$1),"")</f>
        <v/>
      </c>
      <c r="R1782" s="17" t="str">
        <f>IF(SUM('Control Sample Data'!F$3:F$98)&gt;10,IF(AND(ISNUMBER('Control Sample Data'!F1781),'Control Sample Data'!F1781&lt;$B$1,'Control Sample Data'!F1781&gt;0),'Control Sample Data'!F1781,$B$1),"")</f>
        <v/>
      </c>
      <c r="S1782" s="17" t="str">
        <f>IF(SUM('Control Sample Data'!G$3:G$98)&gt;10,IF(AND(ISNUMBER('Control Sample Data'!G1781),'Control Sample Data'!G1781&lt;$B$1,'Control Sample Data'!G1781&gt;0),'Control Sample Data'!G1781,$B$1),"")</f>
        <v/>
      </c>
      <c r="T1782" s="17" t="str">
        <f>IF(SUM('Control Sample Data'!H$3:H$98)&gt;10,IF(AND(ISNUMBER('Control Sample Data'!H1781),'Control Sample Data'!H1781&lt;$B$1,'Control Sample Data'!H1781&gt;0),'Control Sample Data'!H1781,$B$1),"")</f>
        <v/>
      </c>
      <c r="U1782" s="17" t="str">
        <f>IF(SUM('Control Sample Data'!I$3:I$98)&gt;10,IF(AND(ISNUMBER('Control Sample Data'!I1781),'Control Sample Data'!I1781&lt;$B$1,'Control Sample Data'!I1781&gt;0),'Control Sample Data'!I1781,$B$1),"")</f>
        <v/>
      </c>
      <c r="V1782" s="17" t="str">
        <f>IF(SUM('Control Sample Data'!J$3:J$98)&gt;10,IF(AND(ISNUMBER('Control Sample Data'!J1781),'Control Sample Data'!J1781&lt;$B$1,'Control Sample Data'!J1781&gt;0),'Control Sample Data'!J1781,$B$1),"")</f>
        <v/>
      </c>
      <c r="W1782" s="17" t="str">
        <f>IF(SUM('Control Sample Data'!K$3:K$98)&gt;10,IF(AND(ISNUMBER('Control Sample Data'!K1781),'Control Sample Data'!K1781&lt;$B$1,'Control Sample Data'!K1781&gt;0),'Control Sample Data'!K1781,$B$1),"")</f>
        <v/>
      </c>
      <c r="X1782" s="17" t="str">
        <f>IF(SUM('Control Sample Data'!L$3:L$98)&gt;10,IF(AND(ISNUMBER('Control Sample Data'!L1781),'Control Sample Data'!L1781&lt;$B$1,'Control Sample Data'!L1781&gt;0),'Control Sample Data'!L1781,$B$1),"")</f>
        <v/>
      </c>
      <c r="Y1782" s="17" t="str">
        <f>IF(SUM('Control Sample Data'!M$3:M$98)&gt;10,IF(AND(ISNUMBER('Control Sample Data'!M1781),'Control Sample Data'!M1781&lt;$B$1,'Control Sample Data'!M1781&gt;0),'Control Sample Data'!M1781,$B$1),"")</f>
        <v/>
      </c>
      <c r="AT1782" s="36" t="str">
        <f t="shared" si="1170"/>
        <v/>
      </c>
      <c r="AU1782" s="36" t="str">
        <f t="shared" si="1171"/>
        <v/>
      </c>
      <c r="AV1782" s="36" t="str">
        <f t="shared" si="1172"/>
        <v/>
      </c>
      <c r="AW1782" s="36" t="str">
        <f t="shared" si="1173"/>
        <v/>
      </c>
      <c r="AX1782" s="36" t="str">
        <f t="shared" si="1174"/>
        <v/>
      </c>
      <c r="AY1782" s="36" t="str">
        <f t="shared" si="1175"/>
        <v/>
      </c>
      <c r="AZ1782" s="36" t="str">
        <f t="shared" si="1176"/>
        <v/>
      </c>
      <c r="BA1782" s="36" t="str">
        <f t="shared" si="1177"/>
        <v/>
      </c>
      <c r="BB1782" s="36" t="str">
        <f t="shared" si="1178"/>
        <v/>
      </c>
      <c r="BC1782" s="36" t="str">
        <f t="shared" si="1179"/>
        <v/>
      </c>
      <c r="BD1782" s="36" t="str">
        <f t="shared" si="1180"/>
        <v/>
      </c>
      <c r="BE1782" s="36" t="str">
        <f t="shared" si="1181"/>
        <v/>
      </c>
      <c r="BF1782" s="36" t="str">
        <f t="shared" si="1182"/>
        <v/>
      </c>
      <c r="BG1782" s="36" t="str">
        <f t="shared" si="1183"/>
        <v/>
      </c>
      <c r="BH1782" s="36" t="str">
        <f t="shared" si="1184"/>
        <v/>
      </c>
      <c r="BI1782" s="36" t="str">
        <f t="shared" si="1185"/>
        <v/>
      </c>
      <c r="BJ1782" s="36" t="str">
        <f t="shared" si="1186"/>
        <v/>
      </c>
      <c r="BK1782" s="36" t="str">
        <f t="shared" si="1187"/>
        <v/>
      </c>
      <c r="BL1782" s="36" t="str">
        <f t="shared" si="1188"/>
        <v/>
      </c>
      <c r="BM1782" s="36" t="str">
        <f t="shared" si="1189"/>
        <v/>
      </c>
      <c r="BN1782" s="38" t="e">
        <f t="shared" si="1148"/>
        <v>#DIV/0!</v>
      </c>
      <c r="BO1782" s="38" t="e">
        <f t="shared" si="1149"/>
        <v>#DIV/0!</v>
      </c>
      <c r="BP1782" s="39" t="str">
        <f t="shared" si="1150"/>
        <v/>
      </c>
      <c r="BQ1782" s="39" t="str">
        <f t="shared" si="1151"/>
        <v/>
      </c>
      <c r="BR1782" s="39" t="str">
        <f t="shared" si="1152"/>
        <v/>
      </c>
      <c r="BS1782" s="39" t="str">
        <f t="shared" si="1153"/>
        <v/>
      </c>
      <c r="BT1782" s="39" t="str">
        <f t="shared" si="1154"/>
        <v/>
      </c>
      <c r="BU1782" s="39" t="str">
        <f t="shared" si="1155"/>
        <v/>
      </c>
      <c r="BV1782" s="39" t="str">
        <f t="shared" si="1156"/>
        <v/>
      </c>
      <c r="BW1782" s="39" t="str">
        <f t="shared" si="1157"/>
        <v/>
      </c>
      <c r="BX1782" s="39" t="str">
        <f t="shared" si="1158"/>
        <v/>
      </c>
      <c r="BY1782" s="39" t="str">
        <f t="shared" si="1159"/>
        <v/>
      </c>
      <c r="BZ1782" s="39" t="str">
        <f t="shared" si="1160"/>
        <v/>
      </c>
      <c r="CA1782" s="39" t="str">
        <f t="shared" si="1161"/>
        <v/>
      </c>
      <c r="CB1782" s="39" t="str">
        <f t="shared" si="1162"/>
        <v/>
      </c>
      <c r="CC1782" s="39" t="str">
        <f t="shared" si="1163"/>
        <v/>
      </c>
      <c r="CD1782" s="39" t="str">
        <f t="shared" si="1164"/>
        <v/>
      </c>
      <c r="CE1782" s="39" t="str">
        <f t="shared" si="1165"/>
        <v/>
      </c>
      <c r="CF1782" s="39" t="str">
        <f t="shared" si="1166"/>
        <v/>
      </c>
      <c r="CG1782" s="39" t="str">
        <f t="shared" si="1167"/>
        <v/>
      </c>
      <c r="CH1782" s="39" t="str">
        <f t="shared" si="1168"/>
        <v/>
      </c>
      <c r="CI1782" s="39" t="str">
        <f t="shared" si="1169"/>
        <v/>
      </c>
    </row>
    <row r="1783" spans="1:87">
      <c r="A1783" s="18"/>
      <c r="B1783" s="15" t="str">
        <f>'Gene Table'!E1782</f>
        <v>hsa-miR-5010-3p</v>
      </c>
      <c r="C1783" s="15" t="str">
        <f>'Gene Table'!B1782</f>
        <v>K04</v>
      </c>
      <c r="D1783" s="16" t="str">
        <f>IF(SUM('Test Sample Data'!D$3:D$98)&gt;10,IF(AND(ISNUMBER('Test Sample Data'!D1782),'Test Sample Data'!D1782&lt;$B$1,'Test Sample Data'!D1782&gt;0),'Test Sample Data'!D1782,$B$1),"")</f>
        <v/>
      </c>
      <c r="E1783" s="17" t="str">
        <f>IF(SUM('Test Sample Data'!E$3:E$98)&gt;10,IF(AND(ISNUMBER('Test Sample Data'!E1782),'Test Sample Data'!E1782&lt;$B$1,'Test Sample Data'!E1782&gt;0),'Test Sample Data'!E1782,$B$1),"")</f>
        <v/>
      </c>
      <c r="F1783" s="17" t="str">
        <f>IF(SUM('Test Sample Data'!F$3:F$98)&gt;10,IF(AND(ISNUMBER('Test Sample Data'!F1782),'Test Sample Data'!F1782&lt;$B$1,'Test Sample Data'!F1782&gt;0),'Test Sample Data'!F1782,$B$1),"")</f>
        <v/>
      </c>
      <c r="G1783" s="17" t="str">
        <f>IF(SUM('Test Sample Data'!G$3:G$98)&gt;10,IF(AND(ISNUMBER('Test Sample Data'!G1782),'Test Sample Data'!G1782&lt;$B$1,'Test Sample Data'!G1782&gt;0),'Test Sample Data'!G1782,$B$1),"")</f>
        <v/>
      </c>
      <c r="H1783" s="17" t="str">
        <f>IF(SUM('Test Sample Data'!H$3:H$98)&gt;10,IF(AND(ISNUMBER('Test Sample Data'!H1782),'Test Sample Data'!H1782&lt;$B$1,'Test Sample Data'!H1782&gt;0),'Test Sample Data'!H1782,$B$1),"")</f>
        <v/>
      </c>
      <c r="I1783" s="17" t="str">
        <f>IF(SUM('Test Sample Data'!I$3:I$98)&gt;10,IF(AND(ISNUMBER('Test Sample Data'!I1782),'Test Sample Data'!I1782&lt;$B$1,'Test Sample Data'!I1782&gt;0),'Test Sample Data'!I1782,$B$1),"")</f>
        <v/>
      </c>
      <c r="J1783" s="17" t="str">
        <f>IF(SUM('Test Sample Data'!J$3:J$98)&gt;10,IF(AND(ISNUMBER('Test Sample Data'!J1782),'Test Sample Data'!J1782&lt;$B$1,'Test Sample Data'!J1782&gt;0),'Test Sample Data'!J1782,$B$1),"")</f>
        <v/>
      </c>
      <c r="K1783" s="17" t="str">
        <f>IF(SUM('Test Sample Data'!K$3:K$98)&gt;10,IF(AND(ISNUMBER('Test Sample Data'!K1782),'Test Sample Data'!K1782&lt;$B$1,'Test Sample Data'!K1782&gt;0),'Test Sample Data'!K1782,$B$1),"")</f>
        <v/>
      </c>
      <c r="L1783" s="17" t="str">
        <f>IF(SUM('Test Sample Data'!L$3:L$98)&gt;10,IF(AND(ISNUMBER('Test Sample Data'!L1782),'Test Sample Data'!L1782&lt;$B$1,'Test Sample Data'!L1782&gt;0),'Test Sample Data'!L1782,$B$1),"")</f>
        <v/>
      </c>
      <c r="M1783" s="17" t="str">
        <f>IF(SUM('Test Sample Data'!M$3:M$98)&gt;10,IF(AND(ISNUMBER('Test Sample Data'!M1782),'Test Sample Data'!M1782&lt;$B$1,'Test Sample Data'!M1782&gt;0),'Test Sample Data'!M1782,$B$1),"")</f>
        <v/>
      </c>
      <c r="N1783" s="17" t="str">
        <f>'Gene Table'!E1782</f>
        <v>hsa-miR-5010-3p</v>
      </c>
      <c r="O1783" s="17" t="str">
        <f>'Gene Table'!B1782</f>
        <v>K04</v>
      </c>
      <c r="P1783" s="17" t="str">
        <f>IF(SUM('Control Sample Data'!D$3:D$98)&gt;10,IF(AND(ISNUMBER('Control Sample Data'!D1782),'Control Sample Data'!D1782&lt;$B$1,'Control Sample Data'!D1782&gt;0),'Control Sample Data'!D1782,$B$1),"")</f>
        <v/>
      </c>
      <c r="Q1783" s="17" t="str">
        <f>IF(SUM('Control Sample Data'!E$3:E$98)&gt;10,IF(AND(ISNUMBER('Control Sample Data'!E1782),'Control Sample Data'!E1782&lt;$B$1,'Control Sample Data'!E1782&gt;0),'Control Sample Data'!E1782,$B$1),"")</f>
        <v/>
      </c>
      <c r="R1783" s="17" t="str">
        <f>IF(SUM('Control Sample Data'!F$3:F$98)&gt;10,IF(AND(ISNUMBER('Control Sample Data'!F1782),'Control Sample Data'!F1782&lt;$B$1,'Control Sample Data'!F1782&gt;0),'Control Sample Data'!F1782,$B$1),"")</f>
        <v/>
      </c>
      <c r="S1783" s="17" t="str">
        <f>IF(SUM('Control Sample Data'!G$3:G$98)&gt;10,IF(AND(ISNUMBER('Control Sample Data'!G1782),'Control Sample Data'!G1782&lt;$B$1,'Control Sample Data'!G1782&gt;0),'Control Sample Data'!G1782,$B$1),"")</f>
        <v/>
      </c>
      <c r="T1783" s="17" t="str">
        <f>IF(SUM('Control Sample Data'!H$3:H$98)&gt;10,IF(AND(ISNUMBER('Control Sample Data'!H1782),'Control Sample Data'!H1782&lt;$B$1,'Control Sample Data'!H1782&gt;0),'Control Sample Data'!H1782,$B$1),"")</f>
        <v/>
      </c>
      <c r="U1783" s="17" t="str">
        <f>IF(SUM('Control Sample Data'!I$3:I$98)&gt;10,IF(AND(ISNUMBER('Control Sample Data'!I1782),'Control Sample Data'!I1782&lt;$B$1,'Control Sample Data'!I1782&gt;0),'Control Sample Data'!I1782,$B$1),"")</f>
        <v/>
      </c>
      <c r="V1783" s="17" t="str">
        <f>IF(SUM('Control Sample Data'!J$3:J$98)&gt;10,IF(AND(ISNUMBER('Control Sample Data'!J1782),'Control Sample Data'!J1782&lt;$B$1,'Control Sample Data'!J1782&gt;0),'Control Sample Data'!J1782,$B$1),"")</f>
        <v/>
      </c>
      <c r="W1783" s="17" t="str">
        <f>IF(SUM('Control Sample Data'!K$3:K$98)&gt;10,IF(AND(ISNUMBER('Control Sample Data'!K1782),'Control Sample Data'!K1782&lt;$B$1,'Control Sample Data'!K1782&gt;0),'Control Sample Data'!K1782,$B$1),"")</f>
        <v/>
      </c>
      <c r="X1783" s="17" t="str">
        <f>IF(SUM('Control Sample Data'!L$3:L$98)&gt;10,IF(AND(ISNUMBER('Control Sample Data'!L1782),'Control Sample Data'!L1782&lt;$B$1,'Control Sample Data'!L1782&gt;0),'Control Sample Data'!L1782,$B$1),"")</f>
        <v/>
      </c>
      <c r="Y1783" s="17" t="str">
        <f>IF(SUM('Control Sample Data'!M$3:M$98)&gt;10,IF(AND(ISNUMBER('Control Sample Data'!M1782),'Control Sample Data'!M1782&lt;$B$1,'Control Sample Data'!M1782&gt;0),'Control Sample Data'!M1782,$B$1),"")</f>
        <v/>
      </c>
      <c r="AT1783" s="36" t="str">
        <f t="shared" si="1170"/>
        <v/>
      </c>
      <c r="AU1783" s="36" t="str">
        <f t="shared" si="1171"/>
        <v/>
      </c>
      <c r="AV1783" s="36" t="str">
        <f t="shared" si="1172"/>
        <v/>
      </c>
      <c r="AW1783" s="36" t="str">
        <f t="shared" si="1173"/>
        <v/>
      </c>
      <c r="AX1783" s="36" t="str">
        <f t="shared" si="1174"/>
        <v/>
      </c>
      <c r="AY1783" s="36" t="str">
        <f t="shared" si="1175"/>
        <v/>
      </c>
      <c r="AZ1783" s="36" t="str">
        <f t="shared" si="1176"/>
        <v/>
      </c>
      <c r="BA1783" s="36" t="str">
        <f t="shared" si="1177"/>
        <v/>
      </c>
      <c r="BB1783" s="36" t="str">
        <f t="shared" si="1178"/>
        <v/>
      </c>
      <c r="BC1783" s="36" t="str">
        <f t="shared" si="1179"/>
        <v/>
      </c>
      <c r="BD1783" s="36" t="str">
        <f t="shared" si="1180"/>
        <v/>
      </c>
      <c r="BE1783" s="36" t="str">
        <f t="shared" si="1181"/>
        <v/>
      </c>
      <c r="BF1783" s="36" t="str">
        <f t="shared" si="1182"/>
        <v/>
      </c>
      <c r="BG1783" s="36" t="str">
        <f t="shared" si="1183"/>
        <v/>
      </c>
      <c r="BH1783" s="36" t="str">
        <f t="shared" si="1184"/>
        <v/>
      </c>
      <c r="BI1783" s="36" t="str">
        <f t="shared" si="1185"/>
        <v/>
      </c>
      <c r="BJ1783" s="36" t="str">
        <f t="shared" si="1186"/>
        <v/>
      </c>
      <c r="BK1783" s="36" t="str">
        <f t="shared" si="1187"/>
        <v/>
      </c>
      <c r="BL1783" s="36" t="str">
        <f t="shared" si="1188"/>
        <v/>
      </c>
      <c r="BM1783" s="36" t="str">
        <f t="shared" si="1189"/>
        <v/>
      </c>
      <c r="BN1783" s="38" t="e">
        <f t="shared" si="1148"/>
        <v>#DIV/0!</v>
      </c>
      <c r="BO1783" s="38" t="e">
        <f t="shared" si="1149"/>
        <v>#DIV/0!</v>
      </c>
      <c r="BP1783" s="39" t="str">
        <f t="shared" si="1150"/>
        <v/>
      </c>
      <c r="BQ1783" s="39" t="str">
        <f t="shared" si="1151"/>
        <v/>
      </c>
      <c r="BR1783" s="39" t="str">
        <f t="shared" si="1152"/>
        <v/>
      </c>
      <c r="BS1783" s="39" t="str">
        <f t="shared" si="1153"/>
        <v/>
      </c>
      <c r="BT1783" s="39" t="str">
        <f t="shared" si="1154"/>
        <v/>
      </c>
      <c r="BU1783" s="39" t="str">
        <f t="shared" si="1155"/>
        <v/>
      </c>
      <c r="BV1783" s="39" t="str">
        <f t="shared" si="1156"/>
        <v/>
      </c>
      <c r="BW1783" s="39" t="str">
        <f t="shared" si="1157"/>
        <v/>
      </c>
      <c r="BX1783" s="39" t="str">
        <f t="shared" si="1158"/>
        <v/>
      </c>
      <c r="BY1783" s="39" t="str">
        <f t="shared" si="1159"/>
        <v/>
      </c>
      <c r="BZ1783" s="39" t="str">
        <f t="shared" si="1160"/>
        <v/>
      </c>
      <c r="CA1783" s="39" t="str">
        <f t="shared" si="1161"/>
        <v/>
      </c>
      <c r="CB1783" s="39" t="str">
        <f t="shared" si="1162"/>
        <v/>
      </c>
      <c r="CC1783" s="39" t="str">
        <f t="shared" si="1163"/>
        <v/>
      </c>
      <c r="CD1783" s="39" t="str">
        <f t="shared" si="1164"/>
        <v/>
      </c>
      <c r="CE1783" s="39" t="str">
        <f t="shared" si="1165"/>
        <v/>
      </c>
      <c r="CF1783" s="39" t="str">
        <f t="shared" si="1166"/>
        <v/>
      </c>
      <c r="CG1783" s="39" t="str">
        <f t="shared" si="1167"/>
        <v/>
      </c>
      <c r="CH1783" s="39" t="str">
        <f t="shared" si="1168"/>
        <v/>
      </c>
      <c r="CI1783" s="39" t="str">
        <f t="shared" si="1169"/>
        <v/>
      </c>
    </row>
    <row r="1784" spans="1:87">
      <c r="A1784" s="18"/>
      <c r="B1784" s="15" t="str">
        <f>'Gene Table'!E1783</f>
        <v>hsa-miR-4773</v>
      </c>
      <c r="C1784" s="15" t="str">
        <f>'Gene Table'!B1783</f>
        <v>K05</v>
      </c>
      <c r="D1784" s="16" t="str">
        <f>IF(SUM('Test Sample Data'!D$3:D$98)&gt;10,IF(AND(ISNUMBER('Test Sample Data'!D1783),'Test Sample Data'!D1783&lt;$B$1,'Test Sample Data'!D1783&gt;0),'Test Sample Data'!D1783,$B$1),"")</f>
        <v/>
      </c>
      <c r="E1784" s="17" t="str">
        <f>IF(SUM('Test Sample Data'!E$3:E$98)&gt;10,IF(AND(ISNUMBER('Test Sample Data'!E1783),'Test Sample Data'!E1783&lt;$B$1,'Test Sample Data'!E1783&gt;0),'Test Sample Data'!E1783,$B$1),"")</f>
        <v/>
      </c>
      <c r="F1784" s="17" t="str">
        <f>IF(SUM('Test Sample Data'!F$3:F$98)&gt;10,IF(AND(ISNUMBER('Test Sample Data'!F1783),'Test Sample Data'!F1783&lt;$B$1,'Test Sample Data'!F1783&gt;0),'Test Sample Data'!F1783,$B$1),"")</f>
        <v/>
      </c>
      <c r="G1784" s="17" t="str">
        <f>IF(SUM('Test Sample Data'!G$3:G$98)&gt;10,IF(AND(ISNUMBER('Test Sample Data'!G1783),'Test Sample Data'!G1783&lt;$B$1,'Test Sample Data'!G1783&gt;0),'Test Sample Data'!G1783,$B$1),"")</f>
        <v/>
      </c>
      <c r="H1784" s="17" t="str">
        <f>IF(SUM('Test Sample Data'!H$3:H$98)&gt;10,IF(AND(ISNUMBER('Test Sample Data'!H1783),'Test Sample Data'!H1783&lt;$B$1,'Test Sample Data'!H1783&gt;0),'Test Sample Data'!H1783,$B$1),"")</f>
        <v/>
      </c>
      <c r="I1784" s="17" t="str">
        <f>IF(SUM('Test Sample Data'!I$3:I$98)&gt;10,IF(AND(ISNUMBER('Test Sample Data'!I1783),'Test Sample Data'!I1783&lt;$B$1,'Test Sample Data'!I1783&gt;0),'Test Sample Data'!I1783,$B$1),"")</f>
        <v/>
      </c>
      <c r="J1784" s="17" t="str">
        <f>IF(SUM('Test Sample Data'!J$3:J$98)&gt;10,IF(AND(ISNUMBER('Test Sample Data'!J1783),'Test Sample Data'!J1783&lt;$B$1,'Test Sample Data'!J1783&gt;0),'Test Sample Data'!J1783,$B$1),"")</f>
        <v/>
      </c>
      <c r="K1784" s="17" t="str">
        <f>IF(SUM('Test Sample Data'!K$3:K$98)&gt;10,IF(AND(ISNUMBER('Test Sample Data'!K1783),'Test Sample Data'!K1783&lt;$B$1,'Test Sample Data'!K1783&gt;0),'Test Sample Data'!K1783,$B$1),"")</f>
        <v/>
      </c>
      <c r="L1784" s="17" t="str">
        <f>IF(SUM('Test Sample Data'!L$3:L$98)&gt;10,IF(AND(ISNUMBER('Test Sample Data'!L1783),'Test Sample Data'!L1783&lt;$B$1,'Test Sample Data'!L1783&gt;0),'Test Sample Data'!L1783,$B$1),"")</f>
        <v/>
      </c>
      <c r="M1784" s="17" t="str">
        <f>IF(SUM('Test Sample Data'!M$3:M$98)&gt;10,IF(AND(ISNUMBER('Test Sample Data'!M1783),'Test Sample Data'!M1783&lt;$B$1,'Test Sample Data'!M1783&gt;0),'Test Sample Data'!M1783,$B$1),"")</f>
        <v/>
      </c>
      <c r="N1784" s="17" t="str">
        <f>'Gene Table'!E1783</f>
        <v>hsa-miR-4773</v>
      </c>
      <c r="O1784" s="17" t="str">
        <f>'Gene Table'!B1783</f>
        <v>K05</v>
      </c>
      <c r="P1784" s="17" t="str">
        <f>IF(SUM('Control Sample Data'!D$3:D$98)&gt;10,IF(AND(ISNUMBER('Control Sample Data'!D1783),'Control Sample Data'!D1783&lt;$B$1,'Control Sample Data'!D1783&gt;0),'Control Sample Data'!D1783,$B$1),"")</f>
        <v/>
      </c>
      <c r="Q1784" s="17" t="str">
        <f>IF(SUM('Control Sample Data'!E$3:E$98)&gt;10,IF(AND(ISNUMBER('Control Sample Data'!E1783),'Control Sample Data'!E1783&lt;$B$1,'Control Sample Data'!E1783&gt;0),'Control Sample Data'!E1783,$B$1),"")</f>
        <v/>
      </c>
      <c r="R1784" s="17" t="str">
        <f>IF(SUM('Control Sample Data'!F$3:F$98)&gt;10,IF(AND(ISNUMBER('Control Sample Data'!F1783),'Control Sample Data'!F1783&lt;$B$1,'Control Sample Data'!F1783&gt;0),'Control Sample Data'!F1783,$B$1),"")</f>
        <v/>
      </c>
      <c r="S1784" s="17" t="str">
        <f>IF(SUM('Control Sample Data'!G$3:G$98)&gt;10,IF(AND(ISNUMBER('Control Sample Data'!G1783),'Control Sample Data'!G1783&lt;$B$1,'Control Sample Data'!G1783&gt;0),'Control Sample Data'!G1783,$B$1),"")</f>
        <v/>
      </c>
      <c r="T1784" s="17" t="str">
        <f>IF(SUM('Control Sample Data'!H$3:H$98)&gt;10,IF(AND(ISNUMBER('Control Sample Data'!H1783),'Control Sample Data'!H1783&lt;$B$1,'Control Sample Data'!H1783&gt;0),'Control Sample Data'!H1783,$B$1),"")</f>
        <v/>
      </c>
      <c r="U1784" s="17" t="str">
        <f>IF(SUM('Control Sample Data'!I$3:I$98)&gt;10,IF(AND(ISNUMBER('Control Sample Data'!I1783),'Control Sample Data'!I1783&lt;$B$1,'Control Sample Data'!I1783&gt;0),'Control Sample Data'!I1783,$B$1),"")</f>
        <v/>
      </c>
      <c r="V1784" s="17" t="str">
        <f>IF(SUM('Control Sample Data'!J$3:J$98)&gt;10,IF(AND(ISNUMBER('Control Sample Data'!J1783),'Control Sample Data'!J1783&lt;$B$1,'Control Sample Data'!J1783&gt;0),'Control Sample Data'!J1783,$B$1),"")</f>
        <v/>
      </c>
      <c r="W1784" s="17" t="str">
        <f>IF(SUM('Control Sample Data'!K$3:K$98)&gt;10,IF(AND(ISNUMBER('Control Sample Data'!K1783),'Control Sample Data'!K1783&lt;$B$1,'Control Sample Data'!K1783&gt;0),'Control Sample Data'!K1783,$B$1),"")</f>
        <v/>
      </c>
      <c r="X1784" s="17" t="str">
        <f>IF(SUM('Control Sample Data'!L$3:L$98)&gt;10,IF(AND(ISNUMBER('Control Sample Data'!L1783),'Control Sample Data'!L1783&lt;$B$1,'Control Sample Data'!L1783&gt;0),'Control Sample Data'!L1783,$B$1),"")</f>
        <v/>
      </c>
      <c r="Y1784" s="17" t="str">
        <f>IF(SUM('Control Sample Data'!M$3:M$98)&gt;10,IF(AND(ISNUMBER('Control Sample Data'!M1783),'Control Sample Data'!M1783&lt;$B$1,'Control Sample Data'!M1783&gt;0),'Control Sample Data'!M1783,$B$1),"")</f>
        <v/>
      </c>
      <c r="AT1784" s="36" t="str">
        <f t="shared" si="1170"/>
        <v/>
      </c>
      <c r="AU1784" s="36" t="str">
        <f t="shared" si="1171"/>
        <v/>
      </c>
      <c r="AV1784" s="36" t="str">
        <f t="shared" si="1172"/>
        <v/>
      </c>
      <c r="AW1784" s="36" t="str">
        <f t="shared" si="1173"/>
        <v/>
      </c>
      <c r="AX1784" s="36" t="str">
        <f t="shared" si="1174"/>
        <v/>
      </c>
      <c r="AY1784" s="36" t="str">
        <f t="shared" si="1175"/>
        <v/>
      </c>
      <c r="AZ1784" s="36" t="str">
        <f t="shared" si="1176"/>
        <v/>
      </c>
      <c r="BA1784" s="36" t="str">
        <f t="shared" si="1177"/>
        <v/>
      </c>
      <c r="BB1784" s="36" t="str">
        <f t="shared" si="1178"/>
        <v/>
      </c>
      <c r="BC1784" s="36" t="str">
        <f t="shared" si="1179"/>
        <v/>
      </c>
      <c r="BD1784" s="36" t="str">
        <f t="shared" si="1180"/>
        <v/>
      </c>
      <c r="BE1784" s="36" t="str">
        <f t="shared" si="1181"/>
        <v/>
      </c>
      <c r="BF1784" s="36" t="str">
        <f t="shared" si="1182"/>
        <v/>
      </c>
      <c r="BG1784" s="36" t="str">
        <f t="shared" si="1183"/>
        <v/>
      </c>
      <c r="BH1784" s="36" t="str">
        <f t="shared" si="1184"/>
        <v/>
      </c>
      <c r="BI1784" s="36" t="str">
        <f t="shared" si="1185"/>
        <v/>
      </c>
      <c r="BJ1784" s="36" t="str">
        <f t="shared" si="1186"/>
        <v/>
      </c>
      <c r="BK1784" s="36" t="str">
        <f t="shared" si="1187"/>
        <v/>
      </c>
      <c r="BL1784" s="36" t="str">
        <f t="shared" si="1188"/>
        <v/>
      </c>
      <c r="BM1784" s="36" t="str">
        <f t="shared" si="1189"/>
        <v/>
      </c>
      <c r="BN1784" s="38" t="e">
        <f t="shared" si="1148"/>
        <v>#DIV/0!</v>
      </c>
      <c r="BO1784" s="38" t="e">
        <f t="shared" si="1149"/>
        <v>#DIV/0!</v>
      </c>
      <c r="BP1784" s="39" t="str">
        <f t="shared" si="1150"/>
        <v/>
      </c>
      <c r="BQ1784" s="39" t="str">
        <f t="shared" si="1151"/>
        <v/>
      </c>
      <c r="BR1784" s="39" t="str">
        <f t="shared" si="1152"/>
        <v/>
      </c>
      <c r="BS1784" s="39" t="str">
        <f t="shared" si="1153"/>
        <v/>
      </c>
      <c r="BT1784" s="39" t="str">
        <f t="shared" si="1154"/>
        <v/>
      </c>
      <c r="BU1784" s="39" t="str">
        <f t="shared" si="1155"/>
        <v/>
      </c>
      <c r="BV1784" s="39" t="str">
        <f t="shared" si="1156"/>
        <v/>
      </c>
      <c r="BW1784" s="39" t="str">
        <f t="shared" si="1157"/>
        <v/>
      </c>
      <c r="BX1784" s="39" t="str">
        <f t="shared" si="1158"/>
        <v/>
      </c>
      <c r="BY1784" s="39" t="str">
        <f t="shared" si="1159"/>
        <v/>
      </c>
      <c r="BZ1784" s="39" t="str">
        <f t="shared" si="1160"/>
        <v/>
      </c>
      <c r="CA1784" s="39" t="str">
        <f t="shared" si="1161"/>
        <v/>
      </c>
      <c r="CB1784" s="39" t="str">
        <f t="shared" si="1162"/>
        <v/>
      </c>
      <c r="CC1784" s="39" t="str">
        <f t="shared" si="1163"/>
        <v/>
      </c>
      <c r="CD1784" s="39" t="str">
        <f t="shared" si="1164"/>
        <v/>
      </c>
      <c r="CE1784" s="39" t="str">
        <f t="shared" si="1165"/>
        <v/>
      </c>
      <c r="CF1784" s="39" t="str">
        <f t="shared" si="1166"/>
        <v/>
      </c>
      <c r="CG1784" s="39" t="str">
        <f t="shared" si="1167"/>
        <v/>
      </c>
      <c r="CH1784" s="39" t="str">
        <f t="shared" si="1168"/>
        <v/>
      </c>
      <c r="CI1784" s="39" t="str">
        <f t="shared" si="1169"/>
        <v/>
      </c>
    </row>
    <row r="1785" spans="1:87">
      <c r="A1785" s="18"/>
      <c r="B1785" s="15" t="str">
        <f>'Gene Table'!E1784</f>
        <v>hsa-miR-5011-5p</v>
      </c>
      <c r="C1785" s="15" t="str">
        <f>'Gene Table'!B1784</f>
        <v>K06</v>
      </c>
      <c r="D1785" s="16" t="str">
        <f>IF(SUM('Test Sample Data'!D$3:D$98)&gt;10,IF(AND(ISNUMBER('Test Sample Data'!D1784),'Test Sample Data'!D1784&lt;$B$1,'Test Sample Data'!D1784&gt;0),'Test Sample Data'!D1784,$B$1),"")</f>
        <v/>
      </c>
      <c r="E1785" s="17" t="str">
        <f>IF(SUM('Test Sample Data'!E$3:E$98)&gt;10,IF(AND(ISNUMBER('Test Sample Data'!E1784),'Test Sample Data'!E1784&lt;$B$1,'Test Sample Data'!E1784&gt;0),'Test Sample Data'!E1784,$B$1),"")</f>
        <v/>
      </c>
      <c r="F1785" s="17" t="str">
        <f>IF(SUM('Test Sample Data'!F$3:F$98)&gt;10,IF(AND(ISNUMBER('Test Sample Data'!F1784),'Test Sample Data'!F1784&lt;$B$1,'Test Sample Data'!F1784&gt;0),'Test Sample Data'!F1784,$B$1),"")</f>
        <v/>
      </c>
      <c r="G1785" s="17" t="str">
        <f>IF(SUM('Test Sample Data'!G$3:G$98)&gt;10,IF(AND(ISNUMBER('Test Sample Data'!G1784),'Test Sample Data'!G1784&lt;$B$1,'Test Sample Data'!G1784&gt;0),'Test Sample Data'!G1784,$B$1),"")</f>
        <v/>
      </c>
      <c r="H1785" s="17" t="str">
        <f>IF(SUM('Test Sample Data'!H$3:H$98)&gt;10,IF(AND(ISNUMBER('Test Sample Data'!H1784),'Test Sample Data'!H1784&lt;$B$1,'Test Sample Data'!H1784&gt;0),'Test Sample Data'!H1784,$B$1),"")</f>
        <v/>
      </c>
      <c r="I1785" s="17" t="str">
        <f>IF(SUM('Test Sample Data'!I$3:I$98)&gt;10,IF(AND(ISNUMBER('Test Sample Data'!I1784),'Test Sample Data'!I1784&lt;$B$1,'Test Sample Data'!I1784&gt;0),'Test Sample Data'!I1784,$B$1),"")</f>
        <v/>
      </c>
      <c r="J1785" s="17" t="str">
        <f>IF(SUM('Test Sample Data'!J$3:J$98)&gt;10,IF(AND(ISNUMBER('Test Sample Data'!J1784),'Test Sample Data'!J1784&lt;$B$1,'Test Sample Data'!J1784&gt;0),'Test Sample Data'!J1784,$B$1),"")</f>
        <v/>
      </c>
      <c r="K1785" s="17" t="str">
        <f>IF(SUM('Test Sample Data'!K$3:K$98)&gt;10,IF(AND(ISNUMBER('Test Sample Data'!K1784),'Test Sample Data'!K1784&lt;$B$1,'Test Sample Data'!K1784&gt;0),'Test Sample Data'!K1784,$B$1),"")</f>
        <v/>
      </c>
      <c r="L1785" s="17" t="str">
        <f>IF(SUM('Test Sample Data'!L$3:L$98)&gt;10,IF(AND(ISNUMBER('Test Sample Data'!L1784),'Test Sample Data'!L1784&lt;$B$1,'Test Sample Data'!L1784&gt;0),'Test Sample Data'!L1784,$B$1),"")</f>
        <v/>
      </c>
      <c r="M1785" s="17" t="str">
        <f>IF(SUM('Test Sample Data'!M$3:M$98)&gt;10,IF(AND(ISNUMBER('Test Sample Data'!M1784),'Test Sample Data'!M1784&lt;$B$1,'Test Sample Data'!M1784&gt;0),'Test Sample Data'!M1784,$B$1),"")</f>
        <v/>
      </c>
      <c r="N1785" s="17" t="str">
        <f>'Gene Table'!E1784</f>
        <v>hsa-miR-5011-5p</v>
      </c>
      <c r="O1785" s="17" t="str">
        <f>'Gene Table'!B1784</f>
        <v>K06</v>
      </c>
      <c r="P1785" s="17" t="str">
        <f>IF(SUM('Control Sample Data'!D$3:D$98)&gt;10,IF(AND(ISNUMBER('Control Sample Data'!D1784),'Control Sample Data'!D1784&lt;$B$1,'Control Sample Data'!D1784&gt;0),'Control Sample Data'!D1784,$B$1),"")</f>
        <v/>
      </c>
      <c r="Q1785" s="17" t="str">
        <f>IF(SUM('Control Sample Data'!E$3:E$98)&gt;10,IF(AND(ISNUMBER('Control Sample Data'!E1784),'Control Sample Data'!E1784&lt;$B$1,'Control Sample Data'!E1784&gt;0),'Control Sample Data'!E1784,$B$1),"")</f>
        <v/>
      </c>
      <c r="R1785" s="17" t="str">
        <f>IF(SUM('Control Sample Data'!F$3:F$98)&gt;10,IF(AND(ISNUMBER('Control Sample Data'!F1784),'Control Sample Data'!F1784&lt;$B$1,'Control Sample Data'!F1784&gt;0),'Control Sample Data'!F1784,$B$1),"")</f>
        <v/>
      </c>
      <c r="S1785" s="17" t="str">
        <f>IF(SUM('Control Sample Data'!G$3:G$98)&gt;10,IF(AND(ISNUMBER('Control Sample Data'!G1784),'Control Sample Data'!G1784&lt;$B$1,'Control Sample Data'!G1784&gt;0),'Control Sample Data'!G1784,$B$1),"")</f>
        <v/>
      </c>
      <c r="T1785" s="17" t="str">
        <f>IF(SUM('Control Sample Data'!H$3:H$98)&gt;10,IF(AND(ISNUMBER('Control Sample Data'!H1784),'Control Sample Data'!H1784&lt;$B$1,'Control Sample Data'!H1784&gt;0),'Control Sample Data'!H1784,$B$1),"")</f>
        <v/>
      </c>
      <c r="U1785" s="17" t="str">
        <f>IF(SUM('Control Sample Data'!I$3:I$98)&gt;10,IF(AND(ISNUMBER('Control Sample Data'!I1784),'Control Sample Data'!I1784&lt;$B$1,'Control Sample Data'!I1784&gt;0),'Control Sample Data'!I1784,$B$1),"")</f>
        <v/>
      </c>
      <c r="V1785" s="17" t="str">
        <f>IF(SUM('Control Sample Data'!J$3:J$98)&gt;10,IF(AND(ISNUMBER('Control Sample Data'!J1784),'Control Sample Data'!J1784&lt;$B$1,'Control Sample Data'!J1784&gt;0),'Control Sample Data'!J1784,$B$1),"")</f>
        <v/>
      </c>
      <c r="W1785" s="17" t="str">
        <f>IF(SUM('Control Sample Data'!K$3:K$98)&gt;10,IF(AND(ISNUMBER('Control Sample Data'!K1784),'Control Sample Data'!K1784&lt;$B$1,'Control Sample Data'!K1784&gt;0),'Control Sample Data'!K1784,$B$1),"")</f>
        <v/>
      </c>
      <c r="X1785" s="17" t="str">
        <f>IF(SUM('Control Sample Data'!L$3:L$98)&gt;10,IF(AND(ISNUMBER('Control Sample Data'!L1784),'Control Sample Data'!L1784&lt;$B$1,'Control Sample Data'!L1784&gt;0),'Control Sample Data'!L1784,$B$1),"")</f>
        <v/>
      </c>
      <c r="Y1785" s="17" t="str">
        <f>IF(SUM('Control Sample Data'!M$3:M$98)&gt;10,IF(AND(ISNUMBER('Control Sample Data'!M1784),'Control Sample Data'!M1784&lt;$B$1,'Control Sample Data'!M1784&gt;0),'Control Sample Data'!M1784,$B$1),"")</f>
        <v/>
      </c>
      <c r="AT1785" s="36" t="str">
        <f t="shared" si="1170"/>
        <v/>
      </c>
      <c r="AU1785" s="36" t="str">
        <f t="shared" si="1171"/>
        <v/>
      </c>
      <c r="AV1785" s="36" t="str">
        <f t="shared" si="1172"/>
        <v/>
      </c>
      <c r="AW1785" s="36" t="str">
        <f t="shared" si="1173"/>
        <v/>
      </c>
      <c r="AX1785" s="36" t="str">
        <f t="shared" si="1174"/>
        <v/>
      </c>
      <c r="AY1785" s="36" t="str">
        <f t="shared" si="1175"/>
        <v/>
      </c>
      <c r="AZ1785" s="36" t="str">
        <f t="shared" si="1176"/>
        <v/>
      </c>
      <c r="BA1785" s="36" t="str">
        <f t="shared" si="1177"/>
        <v/>
      </c>
      <c r="BB1785" s="36" t="str">
        <f t="shared" si="1178"/>
        <v/>
      </c>
      <c r="BC1785" s="36" t="str">
        <f t="shared" si="1179"/>
        <v/>
      </c>
      <c r="BD1785" s="36" t="str">
        <f t="shared" si="1180"/>
        <v/>
      </c>
      <c r="BE1785" s="36" t="str">
        <f t="shared" si="1181"/>
        <v/>
      </c>
      <c r="BF1785" s="36" t="str">
        <f t="shared" si="1182"/>
        <v/>
      </c>
      <c r="BG1785" s="36" t="str">
        <f t="shared" si="1183"/>
        <v/>
      </c>
      <c r="BH1785" s="36" t="str">
        <f t="shared" si="1184"/>
        <v/>
      </c>
      <c r="BI1785" s="36" t="str">
        <f t="shared" si="1185"/>
        <v/>
      </c>
      <c r="BJ1785" s="36" t="str">
        <f t="shared" si="1186"/>
        <v/>
      </c>
      <c r="BK1785" s="36" t="str">
        <f t="shared" si="1187"/>
        <v/>
      </c>
      <c r="BL1785" s="36" t="str">
        <f t="shared" si="1188"/>
        <v/>
      </c>
      <c r="BM1785" s="36" t="str">
        <f t="shared" si="1189"/>
        <v/>
      </c>
      <c r="BN1785" s="38" t="e">
        <f t="shared" si="1148"/>
        <v>#DIV/0!</v>
      </c>
      <c r="BO1785" s="38" t="e">
        <f t="shared" si="1149"/>
        <v>#DIV/0!</v>
      </c>
      <c r="BP1785" s="39" t="str">
        <f t="shared" si="1150"/>
        <v/>
      </c>
      <c r="BQ1785" s="39" t="str">
        <f t="shared" si="1151"/>
        <v/>
      </c>
      <c r="BR1785" s="39" t="str">
        <f t="shared" si="1152"/>
        <v/>
      </c>
      <c r="BS1785" s="39" t="str">
        <f t="shared" si="1153"/>
        <v/>
      </c>
      <c r="BT1785" s="39" t="str">
        <f t="shared" si="1154"/>
        <v/>
      </c>
      <c r="BU1785" s="39" t="str">
        <f t="shared" si="1155"/>
        <v/>
      </c>
      <c r="BV1785" s="39" t="str">
        <f t="shared" si="1156"/>
        <v/>
      </c>
      <c r="BW1785" s="39" t="str">
        <f t="shared" si="1157"/>
        <v/>
      </c>
      <c r="BX1785" s="39" t="str">
        <f t="shared" si="1158"/>
        <v/>
      </c>
      <c r="BY1785" s="39" t="str">
        <f t="shared" si="1159"/>
        <v/>
      </c>
      <c r="BZ1785" s="39" t="str">
        <f t="shared" si="1160"/>
        <v/>
      </c>
      <c r="CA1785" s="39" t="str">
        <f t="shared" si="1161"/>
        <v/>
      </c>
      <c r="CB1785" s="39" t="str">
        <f t="shared" si="1162"/>
        <v/>
      </c>
      <c r="CC1785" s="39" t="str">
        <f t="shared" si="1163"/>
        <v/>
      </c>
      <c r="CD1785" s="39" t="str">
        <f t="shared" si="1164"/>
        <v/>
      </c>
      <c r="CE1785" s="39" t="str">
        <f t="shared" si="1165"/>
        <v/>
      </c>
      <c r="CF1785" s="39" t="str">
        <f t="shared" si="1166"/>
        <v/>
      </c>
      <c r="CG1785" s="39" t="str">
        <f t="shared" si="1167"/>
        <v/>
      </c>
      <c r="CH1785" s="39" t="str">
        <f t="shared" si="1168"/>
        <v/>
      </c>
      <c r="CI1785" s="39" t="str">
        <f t="shared" si="1169"/>
        <v/>
      </c>
    </row>
    <row r="1786" spans="1:87">
      <c r="A1786" s="18"/>
      <c r="B1786" s="15" t="str">
        <f>'Gene Table'!E1785</f>
        <v>hsa-miR-4774-5p</v>
      </c>
      <c r="C1786" s="15" t="str">
        <f>'Gene Table'!B1785</f>
        <v>K07</v>
      </c>
      <c r="D1786" s="16" t="str">
        <f>IF(SUM('Test Sample Data'!D$3:D$98)&gt;10,IF(AND(ISNUMBER('Test Sample Data'!D1785),'Test Sample Data'!D1785&lt;$B$1,'Test Sample Data'!D1785&gt;0),'Test Sample Data'!D1785,$B$1),"")</f>
        <v/>
      </c>
      <c r="E1786" s="17" t="str">
        <f>IF(SUM('Test Sample Data'!E$3:E$98)&gt;10,IF(AND(ISNUMBER('Test Sample Data'!E1785),'Test Sample Data'!E1785&lt;$B$1,'Test Sample Data'!E1785&gt;0),'Test Sample Data'!E1785,$B$1),"")</f>
        <v/>
      </c>
      <c r="F1786" s="17" t="str">
        <f>IF(SUM('Test Sample Data'!F$3:F$98)&gt;10,IF(AND(ISNUMBER('Test Sample Data'!F1785),'Test Sample Data'!F1785&lt;$B$1,'Test Sample Data'!F1785&gt;0),'Test Sample Data'!F1785,$B$1),"")</f>
        <v/>
      </c>
      <c r="G1786" s="17" t="str">
        <f>IF(SUM('Test Sample Data'!G$3:G$98)&gt;10,IF(AND(ISNUMBER('Test Sample Data'!G1785),'Test Sample Data'!G1785&lt;$B$1,'Test Sample Data'!G1785&gt;0),'Test Sample Data'!G1785,$B$1),"")</f>
        <v/>
      </c>
      <c r="H1786" s="17" t="str">
        <f>IF(SUM('Test Sample Data'!H$3:H$98)&gt;10,IF(AND(ISNUMBER('Test Sample Data'!H1785),'Test Sample Data'!H1785&lt;$B$1,'Test Sample Data'!H1785&gt;0),'Test Sample Data'!H1785,$B$1),"")</f>
        <v/>
      </c>
      <c r="I1786" s="17" t="str">
        <f>IF(SUM('Test Sample Data'!I$3:I$98)&gt;10,IF(AND(ISNUMBER('Test Sample Data'!I1785),'Test Sample Data'!I1785&lt;$B$1,'Test Sample Data'!I1785&gt;0),'Test Sample Data'!I1785,$B$1),"")</f>
        <v/>
      </c>
      <c r="J1786" s="17" t="str">
        <f>IF(SUM('Test Sample Data'!J$3:J$98)&gt;10,IF(AND(ISNUMBER('Test Sample Data'!J1785),'Test Sample Data'!J1785&lt;$B$1,'Test Sample Data'!J1785&gt;0),'Test Sample Data'!J1785,$B$1),"")</f>
        <v/>
      </c>
      <c r="K1786" s="17" t="str">
        <f>IF(SUM('Test Sample Data'!K$3:K$98)&gt;10,IF(AND(ISNUMBER('Test Sample Data'!K1785),'Test Sample Data'!K1785&lt;$B$1,'Test Sample Data'!K1785&gt;0),'Test Sample Data'!K1785,$B$1),"")</f>
        <v/>
      </c>
      <c r="L1786" s="17" t="str">
        <f>IF(SUM('Test Sample Data'!L$3:L$98)&gt;10,IF(AND(ISNUMBER('Test Sample Data'!L1785),'Test Sample Data'!L1785&lt;$B$1,'Test Sample Data'!L1785&gt;0),'Test Sample Data'!L1785,$B$1),"")</f>
        <v/>
      </c>
      <c r="M1786" s="17" t="str">
        <f>IF(SUM('Test Sample Data'!M$3:M$98)&gt;10,IF(AND(ISNUMBER('Test Sample Data'!M1785),'Test Sample Data'!M1785&lt;$B$1,'Test Sample Data'!M1785&gt;0),'Test Sample Data'!M1785,$B$1),"")</f>
        <v/>
      </c>
      <c r="N1786" s="17" t="str">
        <f>'Gene Table'!E1785</f>
        <v>hsa-miR-4774-5p</v>
      </c>
      <c r="O1786" s="17" t="str">
        <f>'Gene Table'!B1785</f>
        <v>K07</v>
      </c>
      <c r="P1786" s="17" t="str">
        <f>IF(SUM('Control Sample Data'!D$3:D$98)&gt;10,IF(AND(ISNUMBER('Control Sample Data'!D1785),'Control Sample Data'!D1785&lt;$B$1,'Control Sample Data'!D1785&gt;0),'Control Sample Data'!D1785,$B$1),"")</f>
        <v/>
      </c>
      <c r="Q1786" s="17" t="str">
        <f>IF(SUM('Control Sample Data'!E$3:E$98)&gt;10,IF(AND(ISNUMBER('Control Sample Data'!E1785),'Control Sample Data'!E1785&lt;$B$1,'Control Sample Data'!E1785&gt;0),'Control Sample Data'!E1785,$B$1),"")</f>
        <v/>
      </c>
      <c r="R1786" s="17" t="str">
        <f>IF(SUM('Control Sample Data'!F$3:F$98)&gt;10,IF(AND(ISNUMBER('Control Sample Data'!F1785),'Control Sample Data'!F1785&lt;$B$1,'Control Sample Data'!F1785&gt;0),'Control Sample Data'!F1785,$B$1),"")</f>
        <v/>
      </c>
      <c r="S1786" s="17" t="str">
        <f>IF(SUM('Control Sample Data'!G$3:G$98)&gt;10,IF(AND(ISNUMBER('Control Sample Data'!G1785),'Control Sample Data'!G1785&lt;$B$1,'Control Sample Data'!G1785&gt;0),'Control Sample Data'!G1785,$B$1),"")</f>
        <v/>
      </c>
      <c r="T1786" s="17" t="str">
        <f>IF(SUM('Control Sample Data'!H$3:H$98)&gt;10,IF(AND(ISNUMBER('Control Sample Data'!H1785),'Control Sample Data'!H1785&lt;$B$1,'Control Sample Data'!H1785&gt;0),'Control Sample Data'!H1785,$B$1),"")</f>
        <v/>
      </c>
      <c r="U1786" s="17" t="str">
        <f>IF(SUM('Control Sample Data'!I$3:I$98)&gt;10,IF(AND(ISNUMBER('Control Sample Data'!I1785),'Control Sample Data'!I1785&lt;$B$1,'Control Sample Data'!I1785&gt;0),'Control Sample Data'!I1785,$B$1),"")</f>
        <v/>
      </c>
      <c r="V1786" s="17" t="str">
        <f>IF(SUM('Control Sample Data'!J$3:J$98)&gt;10,IF(AND(ISNUMBER('Control Sample Data'!J1785),'Control Sample Data'!J1785&lt;$B$1,'Control Sample Data'!J1785&gt;0),'Control Sample Data'!J1785,$B$1),"")</f>
        <v/>
      </c>
      <c r="W1786" s="17" t="str">
        <f>IF(SUM('Control Sample Data'!K$3:K$98)&gt;10,IF(AND(ISNUMBER('Control Sample Data'!K1785),'Control Sample Data'!K1785&lt;$B$1,'Control Sample Data'!K1785&gt;0),'Control Sample Data'!K1785,$B$1),"")</f>
        <v/>
      </c>
      <c r="X1786" s="17" t="str">
        <f>IF(SUM('Control Sample Data'!L$3:L$98)&gt;10,IF(AND(ISNUMBER('Control Sample Data'!L1785),'Control Sample Data'!L1785&lt;$B$1,'Control Sample Data'!L1785&gt;0),'Control Sample Data'!L1785,$B$1),"")</f>
        <v/>
      </c>
      <c r="Y1786" s="17" t="str">
        <f>IF(SUM('Control Sample Data'!M$3:M$98)&gt;10,IF(AND(ISNUMBER('Control Sample Data'!M1785),'Control Sample Data'!M1785&lt;$B$1,'Control Sample Data'!M1785&gt;0),'Control Sample Data'!M1785,$B$1),"")</f>
        <v/>
      </c>
      <c r="AT1786" s="36" t="str">
        <f t="shared" si="1170"/>
        <v/>
      </c>
      <c r="AU1786" s="36" t="str">
        <f t="shared" si="1171"/>
        <v/>
      </c>
      <c r="AV1786" s="36" t="str">
        <f t="shared" si="1172"/>
        <v/>
      </c>
      <c r="AW1786" s="36" t="str">
        <f t="shared" si="1173"/>
        <v/>
      </c>
      <c r="AX1786" s="36" t="str">
        <f t="shared" si="1174"/>
        <v/>
      </c>
      <c r="AY1786" s="36" t="str">
        <f t="shared" si="1175"/>
        <v/>
      </c>
      <c r="AZ1786" s="36" t="str">
        <f t="shared" si="1176"/>
        <v/>
      </c>
      <c r="BA1786" s="36" t="str">
        <f t="shared" si="1177"/>
        <v/>
      </c>
      <c r="BB1786" s="36" t="str">
        <f t="shared" si="1178"/>
        <v/>
      </c>
      <c r="BC1786" s="36" t="str">
        <f t="shared" si="1179"/>
        <v/>
      </c>
      <c r="BD1786" s="36" t="str">
        <f t="shared" si="1180"/>
        <v/>
      </c>
      <c r="BE1786" s="36" t="str">
        <f t="shared" si="1181"/>
        <v/>
      </c>
      <c r="BF1786" s="36" t="str">
        <f t="shared" si="1182"/>
        <v/>
      </c>
      <c r="BG1786" s="36" t="str">
        <f t="shared" si="1183"/>
        <v/>
      </c>
      <c r="BH1786" s="36" t="str">
        <f t="shared" si="1184"/>
        <v/>
      </c>
      <c r="BI1786" s="36" t="str">
        <f t="shared" si="1185"/>
        <v/>
      </c>
      <c r="BJ1786" s="36" t="str">
        <f t="shared" si="1186"/>
        <v/>
      </c>
      <c r="BK1786" s="36" t="str">
        <f t="shared" si="1187"/>
        <v/>
      </c>
      <c r="BL1786" s="36" t="str">
        <f t="shared" si="1188"/>
        <v/>
      </c>
      <c r="BM1786" s="36" t="str">
        <f t="shared" si="1189"/>
        <v/>
      </c>
      <c r="BN1786" s="38" t="e">
        <f t="shared" si="1148"/>
        <v>#DIV/0!</v>
      </c>
      <c r="BO1786" s="38" t="e">
        <f t="shared" si="1149"/>
        <v>#DIV/0!</v>
      </c>
      <c r="BP1786" s="39" t="str">
        <f t="shared" si="1150"/>
        <v/>
      </c>
      <c r="BQ1786" s="39" t="str">
        <f t="shared" si="1151"/>
        <v/>
      </c>
      <c r="BR1786" s="39" t="str">
        <f t="shared" si="1152"/>
        <v/>
      </c>
      <c r="BS1786" s="39" t="str">
        <f t="shared" si="1153"/>
        <v/>
      </c>
      <c r="BT1786" s="39" t="str">
        <f t="shared" si="1154"/>
        <v/>
      </c>
      <c r="BU1786" s="39" t="str">
        <f t="shared" si="1155"/>
        <v/>
      </c>
      <c r="BV1786" s="39" t="str">
        <f t="shared" si="1156"/>
        <v/>
      </c>
      <c r="BW1786" s="39" t="str">
        <f t="shared" si="1157"/>
        <v/>
      </c>
      <c r="BX1786" s="39" t="str">
        <f t="shared" si="1158"/>
        <v/>
      </c>
      <c r="BY1786" s="39" t="str">
        <f t="shared" si="1159"/>
        <v/>
      </c>
      <c r="BZ1786" s="39" t="str">
        <f t="shared" si="1160"/>
        <v/>
      </c>
      <c r="CA1786" s="39" t="str">
        <f t="shared" si="1161"/>
        <v/>
      </c>
      <c r="CB1786" s="39" t="str">
        <f t="shared" si="1162"/>
        <v/>
      </c>
      <c r="CC1786" s="39" t="str">
        <f t="shared" si="1163"/>
        <v/>
      </c>
      <c r="CD1786" s="39" t="str">
        <f t="shared" si="1164"/>
        <v/>
      </c>
      <c r="CE1786" s="39" t="str">
        <f t="shared" si="1165"/>
        <v/>
      </c>
      <c r="CF1786" s="39" t="str">
        <f t="shared" si="1166"/>
        <v/>
      </c>
      <c r="CG1786" s="39" t="str">
        <f t="shared" si="1167"/>
        <v/>
      </c>
      <c r="CH1786" s="39" t="str">
        <f t="shared" si="1168"/>
        <v/>
      </c>
      <c r="CI1786" s="39" t="str">
        <f t="shared" si="1169"/>
        <v/>
      </c>
    </row>
    <row r="1787" spans="1:87">
      <c r="A1787" s="18"/>
      <c r="B1787" s="15" t="str">
        <f>'Gene Table'!E1786</f>
        <v>hsa-miR-5011-3p</v>
      </c>
      <c r="C1787" s="15" t="str">
        <f>'Gene Table'!B1786</f>
        <v>K08</v>
      </c>
      <c r="D1787" s="16" t="str">
        <f>IF(SUM('Test Sample Data'!D$3:D$98)&gt;10,IF(AND(ISNUMBER('Test Sample Data'!D1786),'Test Sample Data'!D1786&lt;$B$1,'Test Sample Data'!D1786&gt;0),'Test Sample Data'!D1786,$B$1),"")</f>
        <v/>
      </c>
      <c r="E1787" s="17" t="str">
        <f>IF(SUM('Test Sample Data'!E$3:E$98)&gt;10,IF(AND(ISNUMBER('Test Sample Data'!E1786),'Test Sample Data'!E1786&lt;$B$1,'Test Sample Data'!E1786&gt;0),'Test Sample Data'!E1786,$B$1),"")</f>
        <v/>
      </c>
      <c r="F1787" s="17" t="str">
        <f>IF(SUM('Test Sample Data'!F$3:F$98)&gt;10,IF(AND(ISNUMBER('Test Sample Data'!F1786),'Test Sample Data'!F1786&lt;$B$1,'Test Sample Data'!F1786&gt;0),'Test Sample Data'!F1786,$B$1),"")</f>
        <v/>
      </c>
      <c r="G1787" s="17" t="str">
        <f>IF(SUM('Test Sample Data'!G$3:G$98)&gt;10,IF(AND(ISNUMBER('Test Sample Data'!G1786),'Test Sample Data'!G1786&lt;$B$1,'Test Sample Data'!G1786&gt;0),'Test Sample Data'!G1786,$B$1),"")</f>
        <v/>
      </c>
      <c r="H1787" s="17" t="str">
        <f>IF(SUM('Test Sample Data'!H$3:H$98)&gt;10,IF(AND(ISNUMBER('Test Sample Data'!H1786),'Test Sample Data'!H1786&lt;$B$1,'Test Sample Data'!H1786&gt;0),'Test Sample Data'!H1786,$B$1),"")</f>
        <v/>
      </c>
      <c r="I1787" s="17" t="str">
        <f>IF(SUM('Test Sample Data'!I$3:I$98)&gt;10,IF(AND(ISNUMBER('Test Sample Data'!I1786),'Test Sample Data'!I1786&lt;$B$1,'Test Sample Data'!I1786&gt;0),'Test Sample Data'!I1786,$B$1),"")</f>
        <v/>
      </c>
      <c r="J1787" s="17" t="str">
        <f>IF(SUM('Test Sample Data'!J$3:J$98)&gt;10,IF(AND(ISNUMBER('Test Sample Data'!J1786),'Test Sample Data'!J1786&lt;$B$1,'Test Sample Data'!J1786&gt;0),'Test Sample Data'!J1786,$B$1),"")</f>
        <v/>
      </c>
      <c r="K1787" s="17" t="str">
        <f>IF(SUM('Test Sample Data'!K$3:K$98)&gt;10,IF(AND(ISNUMBER('Test Sample Data'!K1786),'Test Sample Data'!K1786&lt;$B$1,'Test Sample Data'!K1786&gt;0),'Test Sample Data'!K1786,$B$1),"")</f>
        <v/>
      </c>
      <c r="L1787" s="17" t="str">
        <f>IF(SUM('Test Sample Data'!L$3:L$98)&gt;10,IF(AND(ISNUMBER('Test Sample Data'!L1786),'Test Sample Data'!L1786&lt;$B$1,'Test Sample Data'!L1786&gt;0),'Test Sample Data'!L1786,$B$1),"")</f>
        <v/>
      </c>
      <c r="M1787" s="17" t="str">
        <f>IF(SUM('Test Sample Data'!M$3:M$98)&gt;10,IF(AND(ISNUMBER('Test Sample Data'!M1786),'Test Sample Data'!M1786&lt;$B$1,'Test Sample Data'!M1786&gt;0),'Test Sample Data'!M1786,$B$1),"")</f>
        <v/>
      </c>
      <c r="N1787" s="17" t="str">
        <f>'Gene Table'!E1786</f>
        <v>hsa-miR-5011-3p</v>
      </c>
      <c r="O1787" s="17" t="str">
        <f>'Gene Table'!B1786</f>
        <v>K08</v>
      </c>
      <c r="P1787" s="17" t="str">
        <f>IF(SUM('Control Sample Data'!D$3:D$98)&gt;10,IF(AND(ISNUMBER('Control Sample Data'!D1786),'Control Sample Data'!D1786&lt;$B$1,'Control Sample Data'!D1786&gt;0),'Control Sample Data'!D1786,$B$1),"")</f>
        <v/>
      </c>
      <c r="Q1787" s="17" t="str">
        <f>IF(SUM('Control Sample Data'!E$3:E$98)&gt;10,IF(AND(ISNUMBER('Control Sample Data'!E1786),'Control Sample Data'!E1786&lt;$B$1,'Control Sample Data'!E1786&gt;0),'Control Sample Data'!E1786,$B$1),"")</f>
        <v/>
      </c>
      <c r="R1787" s="17" t="str">
        <f>IF(SUM('Control Sample Data'!F$3:F$98)&gt;10,IF(AND(ISNUMBER('Control Sample Data'!F1786),'Control Sample Data'!F1786&lt;$B$1,'Control Sample Data'!F1786&gt;0),'Control Sample Data'!F1786,$B$1),"")</f>
        <v/>
      </c>
      <c r="S1787" s="17" t="str">
        <f>IF(SUM('Control Sample Data'!G$3:G$98)&gt;10,IF(AND(ISNUMBER('Control Sample Data'!G1786),'Control Sample Data'!G1786&lt;$B$1,'Control Sample Data'!G1786&gt;0),'Control Sample Data'!G1786,$B$1),"")</f>
        <v/>
      </c>
      <c r="T1787" s="17" t="str">
        <f>IF(SUM('Control Sample Data'!H$3:H$98)&gt;10,IF(AND(ISNUMBER('Control Sample Data'!H1786),'Control Sample Data'!H1786&lt;$B$1,'Control Sample Data'!H1786&gt;0),'Control Sample Data'!H1786,$B$1),"")</f>
        <v/>
      </c>
      <c r="U1787" s="17" t="str">
        <f>IF(SUM('Control Sample Data'!I$3:I$98)&gt;10,IF(AND(ISNUMBER('Control Sample Data'!I1786),'Control Sample Data'!I1786&lt;$B$1,'Control Sample Data'!I1786&gt;0),'Control Sample Data'!I1786,$B$1),"")</f>
        <v/>
      </c>
      <c r="V1787" s="17" t="str">
        <f>IF(SUM('Control Sample Data'!J$3:J$98)&gt;10,IF(AND(ISNUMBER('Control Sample Data'!J1786),'Control Sample Data'!J1786&lt;$B$1,'Control Sample Data'!J1786&gt;0),'Control Sample Data'!J1786,$B$1),"")</f>
        <v/>
      </c>
      <c r="W1787" s="17" t="str">
        <f>IF(SUM('Control Sample Data'!K$3:K$98)&gt;10,IF(AND(ISNUMBER('Control Sample Data'!K1786),'Control Sample Data'!K1786&lt;$B$1,'Control Sample Data'!K1786&gt;0),'Control Sample Data'!K1786,$B$1),"")</f>
        <v/>
      </c>
      <c r="X1787" s="17" t="str">
        <f>IF(SUM('Control Sample Data'!L$3:L$98)&gt;10,IF(AND(ISNUMBER('Control Sample Data'!L1786),'Control Sample Data'!L1786&lt;$B$1,'Control Sample Data'!L1786&gt;0),'Control Sample Data'!L1786,$B$1),"")</f>
        <v/>
      </c>
      <c r="Y1787" s="17" t="str">
        <f>IF(SUM('Control Sample Data'!M$3:M$98)&gt;10,IF(AND(ISNUMBER('Control Sample Data'!M1786),'Control Sample Data'!M1786&lt;$B$1,'Control Sample Data'!M1786&gt;0),'Control Sample Data'!M1786,$B$1),"")</f>
        <v/>
      </c>
      <c r="AT1787" s="36" t="str">
        <f t="shared" si="1170"/>
        <v/>
      </c>
      <c r="AU1787" s="36" t="str">
        <f t="shared" si="1171"/>
        <v/>
      </c>
      <c r="AV1787" s="36" t="str">
        <f t="shared" si="1172"/>
        <v/>
      </c>
      <c r="AW1787" s="36" t="str">
        <f t="shared" si="1173"/>
        <v/>
      </c>
      <c r="AX1787" s="36" t="str">
        <f t="shared" si="1174"/>
        <v/>
      </c>
      <c r="AY1787" s="36" t="str">
        <f t="shared" si="1175"/>
        <v/>
      </c>
      <c r="AZ1787" s="36" t="str">
        <f t="shared" si="1176"/>
        <v/>
      </c>
      <c r="BA1787" s="36" t="str">
        <f t="shared" si="1177"/>
        <v/>
      </c>
      <c r="BB1787" s="36" t="str">
        <f t="shared" si="1178"/>
        <v/>
      </c>
      <c r="BC1787" s="36" t="str">
        <f t="shared" si="1179"/>
        <v/>
      </c>
      <c r="BD1787" s="36" t="str">
        <f t="shared" si="1180"/>
        <v/>
      </c>
      <c r="BE1787" s="36" t="str">
        <f t="shared" si="1181"/>
        <v/>
      </c>
      <c r="BF1787" s="36" t="str">
        <f t="shared" si="1182"/>
        <v/>
      </c>
      <c r="BG1787" s="36" t="str">
        <f t="shared" si="1183"/>
        <v/>
      </c>
      <c r="BH1787" s="36" t="str">
        <f t="shared" si="1184"/>
        <v/>
      </c>
      <c r="BI1787" s="36" t="str">
        <f t="shared" si="1185"/>
        <v/>
      </c>
      <c r="BJ1787" s="36" t="str">
        <f t="shared" si="1186"/>
        <v/>
      </c>
      <c r="BK1787" s="36" t="str">
        <f t="shared" si="1187"/>
        <v/>
      </c>
      <c r="BL1787" s="36" t="str">
        <f t="shared" si="1188"/>
        <v/>
      </c>
      <c r="BM1787" s="36" t="str">
        <f t="shared" si="1189"/>
        <v/>
      </c>
      <c r="BN1787" s="38" t="e">
        <f t="shared" si="1148"/>
        <v>#DIV/0!</v>
      </c>
      <c r="BO1787" s="38" t="e">
        <f t="shared" si="1149"/>
        <v>#DIV/0!</v>
      </c>
      <c r="BP1787" s="39" t="str">
        <f t="shared" si="1150"/>
        <v/>
      </c>
      <c r="BQ1787" s="39" t="str">
        <f t="shared" si="1151"/>
        <v/>
      </c>
      <c r="BR1787" s="39" t="str">
        <f t="shared" si="1152"/>
        <v/>
      </c>
      <c r="BS1787" s="39" t="str">
        <f t="shared" si="1153"/>
        <v/>
      </c>
      <c r="BT1787" s="39" t="str">
        <f t="shared" si="1154"/>
        <v/>
      </c>
      <c r="BU1787" s="39" t="str">
        <f t="shared" si="1155"/>
        <v/>
      </c>
      <c r="BV1787" s="39" t="str">
        <f t="shared" si="1156"/>
        <v/>
      </c>
      <c r="BW1787" s="39" t="str">
        <f t="shared" si="1157"/>
        <v/>
      </c>
      <c r="BX1787" s="39" t="str">
        <f t="shared" si="1158"/>
        <v/>
      </c>
      <c r="BY1787" s="39" t="str">
        <f t="shared" si="1159"/>
        <v/>
      </c>
      <c r="BZ1787" s="39" t="str">
        <f t="shared" si="1160"/>
        <v/>
      </c>
      <c r="CA1787" s="39" t="str">
        <f t="shared" si="1161"/>
        <v/>
      </c>
      <c r="CB1787" s="39" t="str">
        <f t="shared" si="1162"/>
        <v/>
      </c>
      <c r="CC1787" s="39" t="str">
        <f t="shared" si="1163"/>
        <v/>
      </c>
      <c r="CD1787" s="39" t="str">
        <f t="shared" si="1164"/>
        <v/>
      </c>
      <c r="CE1787" s="39" t="str">
        <f t="shared" si="1165"/>
        <v/>
      </c>
      <c r="CF1787" s="39" t="str">
        <f t="shared" si="1166"/>
        <v/>
      </c>
      <c r="CG1787" s="39" t="str">
        <f t="shared" si="1167"/>
        <v/>
      </c>
      <c r="CH1787" s="39" t="str">
        <f t="shared" si="1168"/>
        <v/>
      </c>
      <c r="CI1787" s="39" t="str">
        <f t="shared" si="1169"/>
        <v/>
      </c>
    </row>
    <row r="1788" spans="1:87">
      <c r="A1788" s="18"/>
      <c r="B1788" s="15" t="str">
        <f>'Gene Table'!E1787</f>
        <v>hsa-miR-4774-3p</v>
      </c>
      <c r="C1788" s="15" t="str">
        <f>'Gene Table'!B1787</f>
        <v>K09</v>
      </c>
      <c r="D1788" s="16" t="str">
        <f>IF(SUM('Test Sample Data'!D$3:D$98)&gt;10,IF(AND(ISNUMBER('Test Sample Data'!D1787),'Test Sample Data'!D1787&lt;$B$1,'Test Sample Data'!D1787&gt;0),'Test Sample Data'!D1787,$B$1),"")</f>
        <v/>
      </c>
      <c r="E1788" s="17" t="str">
        <f>IF(SUM('Test Sample Data'!E$3:E$98)&gt;10,IF(AND(ISNUMBER('Test Sample Data'!E1787),'Test Sample Data'!E1787&lt;$B$1,'Test Sample Data'!E1787&gt;0),'Test Sample Data'!E1787,$B$1),"")</f>
        <v/>
      </c>
      <c r="F1788" s="17" t="str">
        <f>IF(SUM('Test Sample Data'!F$3:F$98)&gt;10,IF(AND(ISNUMBER('Test Sample Data'!F1787),'Test Sample Data'!F1787&lt;$B$1,'Test Sample Data'!F1787&gt;0),'Test Sample Data'!F1787,$B$1),"")</f>
        <v/>
      </c>
      <c r="G1788" s="17" t="str">
        <f>IF(SUM('Test Sample Data'!G$3:G$98)&gt;10,IF(AND(ISNUMBER('Test Sample Data'!G1787),'Test Sample Data'!G1787&lt;$B$1,'Test Sample Data'!G1787&gt;0),'Test Sample Data'!G1787,$B$1),"")</f>
        <v/>
      </c>
      <c r="H1788" s="17" t="str">
        <f>IF(SUM('Test Sample Data'!H$3:H$98)&gt;10,IF(AND(ISNUMBER('Test Sample Data'!H1787),'Test Sample Data'!H1787&lt;$B$1,'Test Sample Data'!H1787&gt;0),'Test Sample Data'!H1787,$B$1),"")</f>
        <v/>
      </c>
      <c r="I1788" s="17" t="str">
        <f>IF(SUM('Test Sample Data'!I$3:I$98)&gt;10,IF(AND(ISNUMBER('Test Sample Data'!I1787),'Test Sample Data'!I1787&lt;$B$1,'Test Sample Data'!I1787&gt;0),'Test Sample Data'!I1787,$B$1),"")</f>
        <v/>
      </c>
      <c r="J1788" s="17" t="str">
        <f>IF(SUM('Test Sample Data'!J$3:J$98)&gt;10,IF(AND(ISNUMBER('Test Sample Data'!J1787),'Test Sample Data'!J1787&lt;$B$1,'Test Sample Data'!J1787&gt;0),'Test Sample Data'!J1787,$B$1),"")</f>
        <v/>
      </c>
      <c r="K1788" s="17" t="str">
        <f>IF(SUM('Test Sample Data'!K$3:K$98)&gt;10,IF(AND(ISNUMBER('Test Sample Data'!K1787),'Test Sample Data'!K1787&lt;$B$1,'Test Sample Data'!K1787&gt;0),'Test Sample Data'!K1787,$B$1),"")</f>
        <v/>
      </c>
      <c r="L1788" s="17" t="str">
        <f>IF(SUM('Test Sample Data'!L$3:L$98)&gt;10,IF(AND(ISNUMBER('Test Sample Data'!L1787),'Test Sample Data'!L1787&lt;$B$1,'Test Sample Data'!L1787&gt;0),'Test Sample Data'!L1787,$B$1),"")</f>
        <v/>
      </c>
      <c r="M1788" s="17" t="str">
        <f>IF(SUM('Test Sample Data'!M$3:M$98)&gt;10,IF(AND(ISNUMBER('Test Sample Data'!M1787),'Test Sample Data'!M1787&lt;$B$1,'Test Sample Data'!M1787&gt;0),'Test Sample Data'!M1787,$B$1),"")</f>
        <v/>
      </c>
      <c r="N1788" s="17" t="str">
        <f>'Gene Table'!E1787</f>
        <v>hsa-miR-4774-3p</v>
      </c>
      <c r="O1788" s="17" t="str">
        <f>'Gene Table'!B1787</f>
        <v>K09</v>
      </c>
      <c r="P1788" s="17" t="str">
        <f>IF(SUM('Control Sample Data'!D$3:D$98)&gt;10,IF(AND(ISNUMBER('Control Sample Data'!D1787),'Control Sample Data'!D1787&lt;$B$1,'Control Sample Data'!D1787&gt;0),'Control Sample Data'!D1787,$B$1),"")</f>
        <v/>
      </c>
      <c r="Q1788" s="17" t="str">
        <f>IF(SUM('Control Sample Data'!E$3:E$98)&gt;10,IF(AND(ISNUMBER('Control Sample Data'!E1787),'Control Sample Data'!E1787&lt;$B$1,'Control Sample Data'!E1787&gt;0),'Control Sample Data'!E1787,$B$1),"")</f>
        <v/>
      </c>
      <c r="R1788" s="17" t="str">
        <f>IF(SUM('Control Sample Data'!F$3:F$98)&gt;10,IF(AND(ISNUMBER('Control Sample Data'!F1787),'Control Sample Data'!F1787&lt;$B$1,'Control Sample Data'!F1787&gt;0),'Control Sample Data'!F1787,$B$1),"")</f>
        <v/>
      </c>
      <c r="S1788" s="17" t="str">
        <f>IF(SUM('Control Sample Data'!G$3:G$98)&gt;10,IF(AND(ISNUMBER('Control Sample Data'!G1787),'Control Sample Data'!G1787&lt;$B$1,'Control Sample Data'!G1787&gt;0),'Control Sample Data'!G1787,$B$1),"")</f>
        <v/>
      </c>
      <c r="T1788" s="17" t="str">
        <f>IF(SUM('Control Sample Data'!H$3:H$98)&gt;10,IF(AND(ISNUMBER('Control Sample Data'!H1787),'Control Sample Data'!H1787&lt;$B$1,'Control Sample Data'!H1787&gt;0),'Control Sample Data'!H1787,$B$1),"")</f>
        <v/>
      </c>
      <c r="U1788" s="17" t="str">
        <f>IF(SUM('Control Sample Data'!I$3:I$98)&gt;10,IF(AND(ISNUMBER('Control Sample Data'!I1787),'Control Sample Data'!I1787&lt;$B$1,'Control Sample Data'!I1787&gt;0),'Control Sample Data'!I1787,$B$1),"")</f>
        <v/>
      </c>
      <c r="V1788" s="17" t="str">
        <f>IF(SUM('Control Sample Data'!J$3:J$98)&gt;10,IF(AND(ISNUMBER('Control Sample Data'!J1787),'Control Sample Data'!J1787&lt;$B$1,'Control Sample Data'!J1787&gt;0),'Control Sample Data'!J1787,$B$1),"")</f>
        <v/>
      </c>
      <c r="W1788" s="17" t="str">
        <f>IF(SUM('Control Sample Data'!K$3:K$98)&gt;10,IF(AND(ISNUMBER('Control Sample Data'!K1787),'Control Sample Data'!K1787&lt;$B$1,'Control Sample Data'!K1787&gt;0),'Control Sample Data'!K1787,$B$1),"")</f>
        <v/>
      </c>
      <c r="X1788" s="17" t="str">
        <f>IF(SUM('Control Sample Data'!L$3:L$98)&gt;10,IF(AND(ISNUMBER('Control Sample Data'!L1787),'Control Sample Data'!L1787&lt;$B$1,'Control Sample Data'!L1787&gt;0),'Control Sample Data'!L1787,$B$1),"")</f>
        <v/>
      </c>
      <c r="Y1788" s="17" t="str">
        <f>IF(SUM('Control Sample Data'!M$3:M$98)&gt;10,IF(AND(ISNUMBER('Control Sample Data'!M1787),'Control Sample Data'!M1787&lt;$B$1,'Control Sample Data'!M1787&gt;0),'Control Sample Data'!M1787,$B$1),"")</f>
        <v/>
      </c>
      <c r="AT1788" s="36" t="str">
        <f t="shared" si="1170"/>
        <v/>
      </c>
      <c r="AU1788" s="36" t="str">
        <f t="shared" si="1171"/>
        <v/>
      </c>
      <c r="AV1788" s="36" t="str">
        <f t="shared" si="1172"/>
        <v/>
      </c>
      <c r="AW1788" s="36" t="str">
        <f t="shared" si="1173"/>
        <v/>
      </c>
      <c r="AX1788" s="36" t="str">
        <f t="shared" si="1174"/>
        <v/>
      </c>
      <c r="AY1788" s="36" t="str">
        <f t="shared" si="1175"/>
        <v/>
      </c>
      <c r="AZ1788" s="36" t="str">
        <f t="shared" si="1176"/>
        <v/>
      </c>
      <c r="BA1788" s="36" t="str">
        <f t="shared" si="1177"/>
        <v/>
      </c>
      <c r="BB1788" s="36" t="str">
        <f t="shared" si="1178"/>
        <v/>
      </c>
      <c r="BC1788" s="36" t="str">
        <f t="shared" si="1179"/>
        <v/>
      </c>
      <c r="BD1788" s="36" t="str">
        <f t="shared" si="1180"/>
        <v/>
      </c>
      <c r="BE1788" s="36" t="str">
        <f t="shared" si="1181"/>
        <v/>
      </c>
      <c r="BF1788" s="36" t="str">
        <f t="shared" si="1182"/>
        <v/>
      </c>
      <c r="BG1788" s="36" t="str">
        <f t="shared" si="1183"/>
        <v/>
      </c>
      <c r="BH1788" s="36" t="str">
        <f t="shared" si="1184"/>
        <v/>
      </c>
      <c r="BI1788" s="36" t="str">
        <f t="shared" si="1185"/>
        <v/>
      </c>
      <c r="BJ1788" s="36" t="str">
        <f t="shared" si="1186"/>
        <v/>
      </c>
      <c r="BK1788" s="36" t="str">
        <f t="shared" si="1187"/>
        <v/>
      </c>
      <c r="BL1788" s="36" t="str">
        <f t="shared" si="1188"/>
        <v/>
      </c>
      <c r="BM1788" s="36" t="str">
        <f t="shared" si="1189"/>
        <v/>
      </c>
      <c r="BN1788" s="38" t="e">
        <f t="shared" si="1148"/>
        <v>#DIV/0!</v>
      </c>
      <c r="BO1788" s="38" t="e">
        <f t="shared" si="1149"/>
        <v>#DIV/0!</v>
      </c>
      <c r="BP1788" s="39" t="str">
        <f t="shared" si="1150"/>
        <v/>
      </c>
      <c r="BQ1788" s="39" t="str">
        <f t="shared" si="1151"/>
        <v/>
      </c>
      <c r="BR1788" s="39" t="str">
        <f t="shared" si="1152"/>
        <v/>
      </c>
      <c r="BS1788" s="39" t="str">
        <f t="shared" si="1153"/>
        <v/>
      </c>
      <c r="BT1788" s="39" t="str">
        <f t="shared" si="1154"/>
        <v/>
      </c>
      <c r="BU1788" s="39" t="str">
        <f t="shared" si="1155"/>
        <v/>
      </c>
      <c r="BV1788" s="39" t="str">
        <f t="shared" si="1156"/>
        <v/>
      </c>
      <c r="BW1788" s="39" t="str">
        <f t="shared" si="1157"/>
        <v/>
      </c>
      <c r="BX1788" s="39" t="str">
        <f t="shared" si="1158"/>
        <v/>
      </c>
      <c r="BY1788" s="39" t="str">
        <f t="shared" si="1159"/>
        <v/>
      </c>
      <c r="BZ1788" s="39" t="str">
        <f t="shared" si="1160"/>
        <v/>
      </c>
      <c r="CA1788" s="39" t="str">
        <f t="shared" si="1161"/>
        <v/>
      </c>
      <c r="CB1788" s="39" t="str">
        <f t="shared" si="1162"/>
        <v/>
      </c>
      <c r="CC1788" s="39" t="str">
        <f t="shared" si="1163"/>
        <v/>
      </c>
      <c r="CD1788" s="39" t="str">
        <f t="shared" si="1164"/>
        <v/>
      </c>
      <c r="CE1788" s="39" t="str">
        <f t="shared" si="1165"/>
        <v/>
      </c>
      <c r="CF1788" s="39" t="str">
        <f t="shared" si="1166"/>
        <v/>
      </c>
      <c r="CG1788" s="39" t="str">
        <f t="shared" si="1167"/>
        <v/>
      </c>
      <c r="CH1788" s="39" t="str">
        <f t="shared" si="1168"/>
        <v/>
      </c>
      <c r="CI1788" s="39" t="str">
        <f t="shared" si="1169"/>
        <v/>
      </c>
    </row>
    <row r="1789" spans="1:87">
      <c r="A1789" s="18"/>
      <c r="B1789" s="15" t="str">
        <f>'Gene Table'!E1788</f>
        <v>hsa-miR-5087</v>
      </c>
      <c r="C1789" s="15" t="str">
        <f>'Gene Table'!B1788</f>
        <v>K10</v>
      </c>
      <c r="D1789" s="16" t="str">
        <f>IF(SUM('Test Sample Data'!D$3:D$98)&gt;10,IF(AND(ISNUMBER('Test Sample Data'!D1788),'Test Sample Data'!D1788&lt;$B$1,'Test Sample Data'!D1788&gt;0),'Test Sample Data'!D1788,$B$1),"")</f>
        <v/>
      </c>
      <c r="E1789" s="17" t="str">
        <f>IF(SUM('Test Sample Data'!E$3:E$98)&gt;10,IF(AND(ISNUMBER('Test Sample Data'!E1788),'Test Sample Data'!E1788&lt;$B$1,'Test Sample Data'!E1788&gt;0),'Test Sample Data'!E1788,$B$1),"")</f>
        <v/>
      </c>
      <c r="F1789" s="17" t="str">
        <f>IF(SUM('Test Sample Data'!F$3:F$98)&gt;10,IF(AND(ISNUMBER('Test Sample Data'!F1788),'Test Sample Data'!F1788&lt;$B$1,'Test Sample Data'!F1788&gt;0),'Test Sample Data'!F1788,$B$1),"")</f>
        <v/>
      </c>
      <c r="G1789" s="17" t="str">
        <f>IF(SUM('Test Sample Data'!G$3:G$98)&gt;10,IF(AND(ISNUMBER('Test Sample Data'!G1788),'Test Sample Data'!G1788&lt;$B$1,'Test Sample Data'!G1788&gt;0),'Test Sample Data'!G1788,$B$1),"")</f>
        <v/>
      </c>
      <c r="H1789" s="17" t="str">
        <f>IF(SUM('Test Sample Data'!H$3:H$98)&gt;10,IF(AND(ISNUMBER('Test Sample Data'!H1788),'Test Sample Data'!H1788&lt;$B$1,'Test Sample Data'!H1788&gt;0),'Test Sample Data'!H1788,$B$1),"")</f>
        <v/>
      </c>
      <c r="I1789" s="17" t="str">
        <f>IF(SUM('Test Sample Data'!I$3:I$98)&gt;10,IF(AND(ISNUMBER('Test Sample Data'!I1788),'Test Sample Data'!I1788&lt;$B$1,'Test Sample Data'!I1788&gt;0),'Test Sample Data'!I1788,$B$1),"")</f>
        <v/>
      </c>
      <c r="J1789" s="17" t="str">
        <f>IF(SUM('Test Sample Data'!J$3:J$98)&gt;10,IF(AND(ISNUMBER('Test Sample Data'!J1788),'Test Sample Data'!J1788&lt;$B$1,'Test Sample Data'!J1788&gt;0),'Test Sample Data'!J1788,$B$1),"")</f>
        <v/>
      </c>
      <c r="K1789" s="17" t="str">
        <f>IF(SUM('Test Sample Data'!K$3:K$98)&gt;10,IF(AND(ISNUMBER('Test Sample Data'!K1788),'Test Sample Data'!K1788&lt;$B$1,'Test Sample Data'!K1788&gt;0),'Test Sample Data'!K1788,$B$1),"")</f>
        <v/>
      </c>
      <c r="L1789" s="17" t="str">
        <f>IF(SUM('Test Sample Data'!L$3:L$98)&gt;10,IF(AND(ISNUMBER('Test Sample Data'!L1788),'Test Sample Data'!L1788&lt;$B$1,'Test Sample Data'!L1788&gt;0),'Test Sample Data'!L1788,$B$1),"")</f>
        <v/>
      </c>
      <c r="M1789" s="17" t="str">
        <f>IF(SUM('Test Sample Data'!M$3:M$98)&gt;10,IF(AND(ISNUMBER('Test Sample Data'!M1788),'Test Sample Data'!M1788&lt;$B$1,'Test Sample Data'!M1788&gt;0),'Test Sample Data'!M1788,$B$1),"")</f>
        <v/>
      </c>
      <c r="N1789" s="17" t="str">
        <f>'Gene Table'!E1788</f>
        <v>hsa-miR-5087</v>
      </c>
      <c r="O1789" s="17" t="str">
        <f>'Gene Table'!B1788</f>
        <v>K10</v>
      </c>
      <c r="P1789" s="17" t="str">
        <f>IF(SUM('Control Sample Data'!D$3:D$98)&gt;10,IF(AND(ISNUMBER('Control Sample Data'!D1788),'Control Sample Data'!D1788&lt;$B$1,'Control Sample Data'!D1788&gt;0),'Control Sample Data'!D1788,$B$1),"")</f>
        <v/>
      </c>
      <c r="Q1789" s="17" t="str">
        <f>IF(SUM('Control Sample Data'!E$3:E$98)&gt;10,IF(AND(ISNUMBER('Control Sample Data'!E1788),'Control Sample Data'!E1788&lt;$B$1,'Control Sample Data'!E1788&gt;0),'Control Sample Data'!E1788,$B$1),"")</f>
        <v/>
      </c>
      <c r="R1789" s="17" t="str">
        <f>IF(SUM('Control Sample Data'!F$3:F$98)&gt;10,IF(AND(ISNUMBER('Control Sample Data'!F1788),'Control Sample Data'!F1788&lt;$B$1,'Control Sample Data'!F1788&gt;0),'Control Sample Data'!F1788,$B$1),"")</f>
        <v/>
      </c>
      <c r="S1789" s="17" t="str">
        <f>IF(SUM('Control Sample Data'!G$3:G$98)&gt;10,IF(AND(ISNUMBER('Control Sample Data'!G1788),'Control Sample Data'!G1788&lt;$B$1,'Control Sample Data'!G1788&gt;0),'Control Sample Data'!G1788,$B$1),"")</f>
        <v/>
      </c>
      <c r="T1789" s="17" t="str">
        <f>IF(SUM('Control Sample Data'!H$3:H$98)&gt;10,IF(AND(ISNUMBER('Control Sample Data'!H1788),'Control Sample Data'!H1788&lt;$B$1,'Control Sample Data'!H1788&gt;0),'Control Sample Data'!H1788,$B$1),"")</f>
        <v/>
      </c>
      <c r="U1789" s="17" t="str">
        <f>IF(SUM('Control Sample Data'!I$3:I$98)&gt;10,IF(AND(ISNUMBER('Control Sample Data'!I1788),'Control Sample Data'!I1788&lt;$B$1,'Control Sample Data'!I1788&gt;0),'Control Sample Data'!I1788,$B$1),"")</f>
        <v/>
      </c>
      <c r="V1789" s="17" t="str">
        <f>IF(SUM('Control Sample Data'!J$3:J$98)&gt;10,IF(AND(ISNUMBER('Control Sample Data'!J1788),'Control Sample Data'!J1788&lt;$B$1,'Control Sample Data'!J1788&gt;0),'Control Sample Data'!J1788,$B$1),"")</f>
        <v/>
      </c>
      <c r="W1789" s="17" t="str">
        <f>IF(SUM('Control Sample Data'!K$3:K$98)&gt;10,IF(AND(ISNUMBER('Control Sample Data'!K1788),'Control Sample Data'!K1788&lt;$B$1,'Control Sample Data'!K1788&gt;0),'Control Sample Data'!K1788,$B$1),"")</f>
        <v/>
      </c>
      <c r="X1789" s="17" t="str">
        <f>IF(SUM('Control Sample Data'!L$3:L$98)&gt;10,IF(AND(ISNUMBER('Control Sample Data'!L1788),'Control Sample Data'!L1788&lt;$B$1,'Control Sample Data'!L1788&gt;0),'Control Sample Data'!L1788,$B$1),"")</f>
        <v/>
      </c>
      <c r="Y1789" s="17" t="str">
        <f>IF(SUM('Control Sample Data'!M$3:M$98)&gt;10,IF(AND(ISNUMBER('Control Sample Data'!M1788),'Control Sample Data'!M1788&lt;$B$1,'Control Sample Data'!M1788&gt;0),'Control Sample Data'!M1788,$B$1),"")</f>
        <v/>
      </c>
      <c r="AT1789" s="36" t="str">
        <f t="shared" si="1170"/>
        <v/>
      </c>
      <c r="AU1789" s="36" t="str">
        <f t="shared" si="1171"/>
        <v/>
      </c>
      <c r="AV1789" s="36" t="str">
        <f t="shared" si="1172"/>
        <v/>
      </c>
      <c r="AW1789" s="36" t="str">
        <f t="shared" si="1173"/>
        <v/>
      </c>
      <c r="AX1789" s="36" t="str">
        <f t="shared" si="1174"/>
        <v/>
      </c>
      <c r="AY1789" s="36" t="str">
        <f t="shared" si="1175"/>
        <v/>
      </c>
      <c r="AZ1789" s="36" t="str">
        <f t="shared" si="1176"/>
        <v/>
      </c>
      <c r="BA1789" s="36" t="str">
        <f t="shared" si="1177"/>
        <v/>
      </c>
      <c r="BB1789" s="36" t="str">
        <f t="shared" si="1178"/>
        <v/>
      </c>
      <c r="BC1789" s="36" t="str">
        <f t="shared" si="1179"/>
        <v/>
      </c>
      <c r="BD1789" s="36" t="str">
        <f t="shared" si="1180"/>
        <v/>
      </c>
      <c r="BE1789" s="36" t="str">
        <f t="shared" si="1181"/>
        <v/>
      </c>
      <c r="BF1789" s="36" t="str">
        <f t="shared" si="1182"/>
        <v/>
      </c>
      <c r="BG1789" s="36" t="str">
        <f t="shared" si="1183"/>
        <v/>
      </c>
      <c r="BH1789" s="36" t="str">
        <f t="shared" si="1184"/>
        <v/>
      </c>
      <c r="BI1789" s="36" t="str">
        <f t="shared" si="1185"/>
        <v/>
      </c>
      <c r="BJ1789" s="36" t="str">
        <f t="shared" si="1186"/>
        <v/>
      </c>
      <c r="BK1789" s="36" t="str">
        <f t="shared" si="1187"/>
        <v/>
      </c>
      <c r="BL1789" s="36" t="str">
        <f t="shared" si="1188"/>
        <v/>
      </c>
      <c r="BM1789" s="36" t="str">
        <f t="shared" si="1189"/>
        <v/>
      </c>
      <c r="BN1789" s="38" t="e">
        <f t="shared" si="1148"/>
        <v>#DIV/0!</v>
      </c>
      <c r="BO1789" s="38" t="e">
        <f t="shared" si="1149"/>
        <v>#DIV/0!</v>
      </c>
      <c r="BP1789" s="39" t="str">
        <f t="shared" si="1150"/>
        <v/>
      </c>
      <c r="BQ1789" s="39" t="str">
        <f t="shared" si="1151"/>
        <v/>
      </c>
      <c r="BR1789" s="39" t="str">
        <f t="shared" si="1152"/>
        <v/>
      </c>
      <c r="BS1789" s="39" t="str">
        <f t="shared" si="1153"/>
        <v/>
      </c>
      <c r="BT1789" s="39" t="str">
        <f t="shared" si="1154"/>
        <v/>
      </c>
      <c r="BU1789" s="39" t="str">
        <f t="shared" si="1155"/>
        <v/>
      </c>
      <c r="BV1789" s="39" t="str">
        <f t="shared" si="1156"/>
        <v/>
      </c>
      <c r="BW1789" s="39" t="str">
        <f t="shared" si="1157"/>
        <v/>
      </c>
      <c r="BX1789" s="39" t="str">
        <f t="shared" si="1158"/>
        <v/>
      </c>
      <c r="BY1789" s="39" t="str">
        <f t="shared" si="1159"/>
        <v/>
      </c>
      <c r="BZ1789" s="39" t="str">
        <f t="shared" si="1160"/>
        <v/>
      </c>
      <c r="CA1789" s="39" t="str">
        <f t="shared" si="1161"/>
        <v/>
      </c>
      <c r="CB1789" s="39" t="str">
        <f t="shared" si="1162"/>
        <v/>
      </c>
      <c r="CC1789" s="39" t="str">
        <f t="shared" si="1163"/>
        <v/>
      </c>
      <c r="CD1789" s="39" t="str">
        <f t="shared" si="1164"/>
        <v/>
      </c>
      <c r="CE1789" s="39" t="str">
        <f t="shared" si="1165"/>
        <v/>
      </c>
      <c r="CF1789" s="39" t="str">
        <f t="shared" si="1166"/>
        <v/>
      </c>
      <c r="CG1789" s="39" t="str">
        <f t="shared" si="1167"/>
        <v/>
      </c>
      <c r="CH1789" s="39" t="str">
        <f t="shared" si="1168"/>
        <v/>
      </c>
      <c r="CI1789" s="39" t="str">
        <f t="shared" si="1169"/>
        <v/>
      </c>
    </row>
    <row r="1790" spans="1:87">
      <c r="A1790" s="18"/>
      <c r="B1790" s="15" t="str">
        <f>'Gene Table'!E1789</f>
        <v>hsa-miR-4775</v>
      </c>
      <c r="C1790" s="15" t="str">
        <f>'Gene Table'!B1789</f>
        <v>K11</v>
      </c>
      <c r="D1790" s="16" t="str">
        <f>IF(SUM('Test Sample Data'!D$3:D$98)&gt;10,IF(AND(ISNUMBER('Test Sample Data'!D1789),'Test Sample Data'!D1789&lt;$B$1,'Test Sample Data'!D1789&gt;0),'Test Sample Data'!D1789,$B$1),"")</f>
        <v/>
      </c>
      <c r="E1790" s="17" t="str">
        <f>IF(SUM('Test Sample Data'!E$3:E$98)&gt;10,IF(AND(ISNUMBER('Test Sample Data'!E1789),'Test Sample Data'!E1789&lt;$B$1,'Test Sample Data'!E1789&gt;0),'Test Sample Data'!E1789,$B$1),"")</f>
        <v/>
      </c>
      <c r="F1790" s="17" t="str">
        <f>IF(SUM('Test Sample Data'!F$3:F$98)&gt;10,IF(AND(ISNUMBER('Test Sample Data'!F1789),'Test Sample Data'!F1789&lt;$B$1,'Test Sample Data'!F1789&gt;0),'Test Sample Data'!F1789,$B$1),"")</f>
        <v/>
      </c>
      <c r="G1790" s="17" t="str">
        <f>IF(SUM('Test Sample Data'!G$3:G$98)&gt;10,IF(AND(ISNUMBER('Test Sample Data'!G1789),'Test Sample Data'!G1789&lt;$B$1,'Test Sample Data'!G1789&gt;0),'Test Sample Data'!G1789,$B$1),"")</f>
        <v/>
      </c>
      <c r="H1790" s="17" t="str">
        <f>IF(SUM('Test Sample Data'!H$3:H$98)&gt;10,IF(AND(ISNUMBER('Test Sample Data'!H1789),'Test Sample Data'!H1789&lt;$B$1,'Test Sample Data'!H1789&gt;0),'Test Sample Data'!H1789,$B$1),"")</f>
        <v/>
      </c>
      <c r="I1790" s="17" t="str">
        <f>IF(SUM('Test Sample Data'!I$3:I$98)&gt;10,IF(AND(ISNUMBER('Test Sample Data'!I1789),'Test Sample Data'!I1789&lt;$B$1,'Test Sample Data'!I1789&gt;0),'Test Sample Data'!I1789,$B$1),"")</f>
        <v/>
      </c>
      <c r="J1790" s="17" t="str">
        <f>IF(SUM('Test Sample Data'!J$3:J$98)&gt;10,IF(AND(ISNUMBER('Test Sample Data'!J1789),'Test Sample Data'!J1789&lt;$B$1,'Test Sample Data'!J1789&gt;0),'Test Sample Data'!J1789,$B$1),"")</f>
        <v/>
      </c>
      <c r="K1790" s="17" t="str">
        <f>IF(SUM('Test Sample Data'!K$3:K$98)&gt;10,IF(AND(ISNUMBER('Test Sample Data'!K1789),'Test Sample Data'!K1789&lt;$B$1,'Test Sample Data'!K1789&gt;0),'Test Sample Data'!K1789,$B$1),"")</f>
        <v/>
      </c>
      <c r="L1790" s="17" t="str">
        <f>IF(SUM('Test Sample Data'!L$3:L$98)&gt;10,IF(AND(ISNUMBER('Test Sample Data'!L1789),'Test Sample Data'!L1789&lt;$B$1,'Test Sample Data'!L1789&gt;0),'Test Sample Data'!L1789,$B$1),"")</f>
        <v/>
      </c>
      <c r="M1790" s="17" t="str">
        <f>IF(SUM('Test Sample Data'!M$3:M$98)&gt;10,IF(AND(ISNUMBER('Test Sample Data'!M1789),'Test Sample Data'!M1789&lt;$B$1,'Test Sample Data'!M1789&gt;0),'Test Sample Data'!M1789,$B$1),"")</f>
        <v/>
      </c>
      <c r="N1790" s="17" t="str">
        <f>'Gene Table'!E1789</f>
        <v>hsa-miR-4775</v>
      </c>
      <c r="O1790" s="17" t="str">
        <f>'Gene Table'!B1789</f>
        <v>K11</v>
      </c>
      <c r="P1790" s="17" t="str">
        <f>IF(SUM('Control Sample Data'!D$3:D$98)&gt;10,IF(AND(ISNUMBER('Control Sample Data'!D1789),'Control Sample Data'!D1789&lt;$B$1,'Control Sample Data'!D1789&gt;0),'Control Sample Data'!D1789,$B$1),"")</f>
        <v/>
      </c>
      <c r="Q1790" s="17" t="str">
        <f>IF(SUM('Control Sample Data'!E$3:E$98)&gt;10,IF(AND(ISNUMBER('Control Sample Data'!E1789),'Control Sample Data'!E1789&lt;$B$1,'Control Sample Data'!E1789&gt;0),'Control Sample Data'!E1789,$B$1),"")</f>
        <v/>
      </c>
      <c r="R1790" s="17" t="str">
        <f>IF(SUM('Control Sample Data'!F$3:F$98)&gt;10,IF(AND(ISNUMBER('Control Sample Data'!F1789),'Control Sample Data'!F1789&lt;$B$1,'Control Sample Data'!F1789&gt;0),'Control Sample Data'!F1789,$B$1),"")</f>
        <v/>
      </c>
      <c r="S1790" s="17" t="str">
        <f>IF(SUM('Control Sample Data'!G$3:G$98)&gt;10,IF(AND(ISNUMBER('Control Sample Data'!G1789),'Control Sample Data'!G1789&lt;$B$1,'Control Sample Data'!G1789&gt;0),'Control Sample Data'!G1789,$B$1),"")</f>
        <v/>
      </c>
      <c r="T1790" s="17" t="str">
        <f>IF(SUM('Control Sample Data'!H$3:H$98)&gt;10,IF(AND(ISNUMBER('Control Sample Data'!H1789),'Control Sample Data'!H1789&lt;$B$1,'Control Sample Data'!H1789&gt;0),'Control Sample Data'!H1789,$B$1),"")</f>
        <v/>
      </c>
      <c r="U1790" s="17" t="str">
        <f>IF(SUM('Control Sample Data'!I$3:I$98)&gt;10,IF(AND(ISNUMBER('Control Sample Data'!I1789),'Control Sample Data'!I1789&lt;$B$1,'Control Sample Data'!I1789&gt;0),'Control Sample Data'!I1789,$B$1),"")</f>
        <v/>
      </c>
      <c r="V1790" s="17" t="str">
        <f>IF(SUM('Control Sample Data'!J$3:J$98)&gt;10,IF(AND(ISNUMBER('Control Sample Data'!J1789),'Control Sample Data'!J1789&lt;$B$1,'Control Sample Data'!J1789&gt;0),'Control Sample Data'!J1789,$B$1),"")</f>
        <v/>
      </c>
      <c r="W1790" s="17" t="str">
        <f>IF(SUM('Control Sample Data'!K$3:K$98)&gt;10,IF(AND(ISNUMBER('Control Sample Data'!K1789),'Control Sample Data'!K1789&lt;$B$1,'Control Sample Data'!K1789&gt;0),'Control Sample Data'!K1789,$B$1),"")</f>
        <v/>
      </c>
      <c r="X1790" s="17" t="str">
        <f>IF(SUM('Control Sample Data'!L$3:L$98)&gt;10,IF(AND(ISNUMBER('Control Sample Data'!L1789),'Control Sample Data'!L1789&lt;$B$1,'Control Sample Data'!L1789&gt;0),'Control Sample Data'!L1789,$B$1),"")</f>
        <v/>
      </c>
      <c r="Y1790" s="17" t="str">
        <f>IF(SUM('Control Sample Data'!M$3:M$98)&gt;10,IF(AND(ISNUMBER('Control Sample Data'!M1789),'Control Sample Data'!M1789&lt;$B$1,'Control Sample Data'!M1789&gt;0),'Control Sample Data'!M1789,$B$1),"")</f>
        <v/>
      </c>
      <c r="AT1790" s="36" t="str">
        <f t="shared" si="1170"/>
        <v/>
      </c>
      <c r="AU1790" s="36" t="str">
        <f t="shared" si="1171"/>
        <v/>
      </c>
      <c r="AV1790" s="36" t="str">
        <f t="shared" si="1172"/>
        <v/>
      </c>
      <c r="AW1790" s="36" t="str">
        <f t="shared" si="1173"/>
        <v/>
      </c>
      <c r="AX1790" s="36" t="str">
        <f t="shared" si="1174"/>
        <v/>
      </c>
      <c r="AY1790" s="36" t="str">
        <f t="shared" si="1175"/>
        <v/>
      </c>
      <c r="AZ1790" s="36" t="str">
        <f t="shared" si="1176"/>
        <v/>
      </c>
      <c r="BA1790" s="36" t="str">
        <f t="shared" si="1177"/>
        <v/>
      </c>
      <c r="BB1790" s="36" t="str">
        <f t="shared" si="1178"/>
        <v/>
      </c>
      <c r="BC1790" s="36" t="str">
        <f t="shared" si="1179"/>
        <v/>
      </c>
      <c r="BD1790" s="36" t="str">
        <f t="shared" si="1180"/>
        <v/>
      </c>
      <c r="BE1790" s="36" t="str">
        <f t="shared" si="1181"/>
        <v/>
      </c>
      <c r="BF1790" s="36" t="str">
        <f t="shared" si="1182"/>
        <v/>
      </c>
      <c r="BG1790" s="36" t="str">
        <f t="shared" si="1183"/>
        <v/>
      </c>
      <c r="BH1790" s="36" t="str">
        <f t="shared" si="1184"/>
        <v/>
      </c>
      <c r="BI1790" s="36" t="str">
        <f t="shared" si="1185"/>
        <v/>
      </c>
      <c r="BJ1790" s="36" t="str">
        <f t="shared" si="1186"/>
        <v/>
      </c>
      <c r="BK1790" s="36" t="str">
        <f t="shared" si="1187"/>
        <v/>
      </c>
      <c r="BL1790" s="36" t="str">
        <f t="shared" si="1188"/>
        <v/>
      </c>
      <c r="BM1790" s="36" t="str">
        <f t="shared" si="1189"/>
        <v/>
      </c>
      <c r="BN1790" s="38" t="e">
        <f t="shared" si="1148"/>
        <v>#DIV/0!</v>
      </c>
      <c r="BO1790" s="38" t="e">
        <f t="shared" si="1149"/>
        <v>#DIV/0!</v>
      </c>
      <c r="BP1790" s="39" t="str">
        <f t="shared" si="1150"/>
        <v/>
      </c>
      <c r="BQ1790" s="39" t="str">
        <f t="shared" si="1151"/>
        <v/>
      </c>
      <c r="BR1790" s="39" t="str">
        <f t="shared" si="1152"/>
        <v/>
      </c>
      <c r="BS1790" s="39" t="str">
        <f t="shared" si="1153"/>
        <v/>
      </c>
      <c r="BT1790" s="39" t="str">
        <f t="shared" si="1154"/>
        <v/>
      </c>
      <c r="BU1790" s="39" t="str">
        <f t="shared" si="1155"/>
        <v/>
      </c>
      <c r="BV1790" s="39" t="str">
        <f t="shared" si="1156"/>
        <v/>
      </c>
      <c r="BW1790" s="39" t="str">
        <f t="shared" si="1157"/>
        <v/>
      </c>
      <c r="BX1790" s="39" t="str">
        <f t="shared" si="1158"/>
        <v/>
      </c>
      <c r="BY1790" s="39" t="str">
        <f t="shared" si="1159"/>
        <v/>
      </c>
      <c r="BZ1790" s="39" t="str">
        <f t="shared" si="1160"/>
        <v/>
      </c>
      <c r="CA1790" s="39" t="str">
        <f t="shared" si="1161"/>
        <v/>
      </c>
      <c r="CB1790" s="39" t="str">
        <f t="shared" si="1162"/>
        <v/>
      </c>
      <c r="CC1790" s="39" t="str">
        <f t="shared" si="1163"/>
        <v/>
      </c>
      <c r="CD1790" s="39" t="str">
        <f t="shared" si="1164"/>
        <v/>
      </c>
      <c r="CE1790" s="39" t="str">
        <f t="shared" si="1165"/>
        <v/>
      </c>
      <c r="CF1790" s="39" t="str">
        <f t="shared" si="1166"/>
        <v/>
      </c>
      <c r="CG1790" s="39" t="str">
        <f t="shared" si="1167"/>
        <v/>
      </c>
      <c r="CH1790" s="39" t="str">
        <f t="shared" si="1168"/>
        <v/>
      </c>
      <c r="CI1790" s="39" t="str">
        <f t="shared" si="1169"/>
        <v/>
      </c>
    </row>
    <row r="1791" spans="1:87">
      <c r="A1791" s="18"/>
      <c r="B1791" s="15" t="str">
        <f>'Gene Table'!E1790</f>
        <v>hsa-miR-5088</v>
      </c>
      <c r="C1791" s="15" t="str">
        <f>'Gene Table'!B1790</f>
        <v>K12</v>
      </c>
      <c r="D1791" s="16" t="str">
        <f>IF(SUM('Test Sample Data'!D$3:D$98)&gt;10,IF(AND(ISNUMBER('Test Sample Data'!D1790),'Test Sample Data'!D1790&lt;$B$1,'Test Sample Data'!D1790&gt;0),'Test Sample Data'!D1790,$B$1),"")</f>
        <v/>
      </c>
      <c r="E1791" s="17" t="str">
        <f>IF(SUM('Test Sample Data'!E$3:E$98)&gt;10,IF(AND(ISNUMBER('Test Sample Data'!E1790),'Test Sample Data'!E1790&lt;$B$1,'Test Sample Data'!E1790&gt;0),'Test Sample Data'!E1790,$B$1),"")</f>
        <v/>
      </c>
      <c r="F1791" s="17" t="str">
        <f>IF(SUM('Test Sample Data'!F$3:F$98)&gt;10,IF(AND(ISNUMBER('Test Sample Data'!F1790),'Test Sample Data'!F1790&lt;$B$1,'Test Sample Data'!F1790&gt;0),'Test Sample Data'!F1790,$B$1),"")</f>
        <v/>
      </c>
      <c r="G1791" s="17" t="str">
        <f>IF(SUM('Test Sample Data'!G$3:G$98)&gt;10,IF(AND(ISNUMBER('Test Sample Data'!G1790),'Test Sample Data'!G1790&lt;$B$1,'Test Sample Data'!G1790&gt;0),'Test Sample Data'!G1790,$B$1),"")</f>
        <v/>
      </c>
      <c r="H1791" s="17" t="str">
        <f>IF(SUM('Test Sample Data'!H$3:H$98)&gt;10,IF(AND(ISNUMBER('Test Sample Data'!H1790),'Test Sample Data'!H1790&lt;$B$1,'Test Sample Data'!H1790&gt;0),'Test Sample Data'!H1790,$B$1),"")</f>
        <v/>
      </c>
      <c r="I1791" s="17" t="str">
        <f>IF(SUM('Test Sample Data'!I$3:I$98)&gt;10,IF(AND(ISNUMBER('Test Sample Data'!I1790),'Test Sample Data'!I1790&lt;$B$1,'Test Sample Data'!I1790&gt;0),'Test Sample Data'!I1790,$B$1),"")</f>
        <v/>
      </c>
      <c r="J1791" s="17" t="str">
        <f>IF(SUM('Test Sample Data'!J$3:J$98)&gt;10,IF(AND(ISNUMBER('Test Sample Data'!J1790),'Test Sample Data'!J1790&lt;$B$1,'Test Sample Data'!J1790&gt;0),'Test Sample Data'!J1790,$B$1),"")</f>
        <v/>
      </c>
      <c r="K1791" s="17" t="str">
        <f>IF(SUM('Test Sample Data'!K$3:K$98)&gt;10,IF(AND(ISNUMBER('Test Sample Data'!K1790),'Test Sample Data'!K1790&lt;$B$1,'Test Sample Data'!K1790&gt;0),'Test Sample Data'!K1790,$B$1),"")</f>
        <v/>
      </c>
      <c r="L1791" s="17" t="str">
        <f>IF(SUM('Test Sample Data'!L$3:L$98)&gt;10,IF(AND(ISNUMBER('Test Sample Data'!L1790),'Test Sample Data'!L1790&lt;$B$1,'Test Sample Data'!L1790&gt;0),'Test Sample Data'!L1790,$B$1),"")</f>
        <v/>
      </c>
      <c r="M1791" s="17" t="str">
        <f>IF(SUM('Test Sample Data'!M$3:M$98)&gt;10,IF(AND(ISNUMBER('Test Sample Data'!M1790),'Test Sample Data'!M1790&lt;$B$1,'Test Sample Data'!M1790&gt;0),'Test Sample Data'!M1790,$B$1),"")</f>
        <v/>
      </c>
      <c r="N1791" s="17" t="str">
        <f>'Gene Table'!E1790</f>
        <v>hsa-miR-5088</v>
      </c>
      <c r="O1791" s="17" t="str">
        <f>'Gene Table'!B1790</f>
        <v>K12</v>
      </c>
      <c r="P1791" s="17" t="str">
        <f>IF(SUM('Control Sample Data'!D$3:D$98)&gt;10,IF(AND(ISNUMBER('Control Sample Data'!D1790),'Control Sample Data'!D1790&lt;$B$1,'Control Sample Data'!D1790&gt;0),'Control Sample Data'!D1790,$B$1),"")</f>
        <v/>
      </c>
      <c r="Q1791" s="17" t="str">
        <f>IF(SUM('Control Sample Data'!E$3:E$98)&gt;10,IF(AND(ISNUMBER('Control Sample Data'!E1790),'Control Sample Data'!E1790&lt;$B$1,'Control Sample Data'!E1790&gt;0),'Control Sample Data'!E1790,$B$1),"")</f>
        <v/>
      </c>
      <c r="R1791" s="17" t="str">
        <f>IF(SUM('Control Sample Data'!F$3:F$98)&gt;10,IF(AND(ISNUMBER('Control Sample Data'!F1790),'Control Sample Data'!F1790&lt;$B$1,'Control Sample Data'!F1790&gt;0),'Control Sample Data'!F1790,$B$1),"")</f>
        <v/>
      </c>
      <c r="S1791" s="17" t="str">
        <f>IF(SUM('Control Sample Data'!G$3:G$98)&gt;10,IF(AND(ISNUMBER('Control Sample Data'!G1790),'Control Sample Data'!G1790&lt;$B$1,'Control Sample Data'!G1790&gt;0),'Control Sample Data'!G1790,$B$1),"")</f>
        <v/>
      </c>
      <c r="T1791" s="17" t="str">
        <f>IF(SUM('Control Sample Data'!H$3:H$98)&gt;10,IF(AND(ISNUMBER('Control Sample Data'!H1790),'Control Sample Data'!H1790&lt;$B$1,'Control Sample Data'!H1790&gt;0),'Control Sample Data'!H1790,$B$1),"")</f>
        <v/>
      </c>
      <c r="U1791" s="17" t="str">
        <f>IF(SUM('Control Sample Data'!I$3:I$98)&gt;10,IF(AND(ISNUMBER('Control Sample Data'!I1790),'Control Sample Data'!I1790&lt;$B$1,'Control Sample Data'!I1790&gt;0),'Control Sample Data'!I1790,$B$1),"")</f>
        <v/>
      </c>
      <c r="V1791" s="17" t="str">
        <f>IF(SUM('Control Sample Data'!J$3:J$98)&gt;10,IF(AND(ISNUMBER('Control Sample Data'!J1790),'Control Sample Data'!J1790&lt;$B$1,'Control Sample Data'!J1790&gt;0),'Control Sample Data'!J1790,$B$1),"")</f>
        <v/>
      </c>
      <c r="W1791" s="17" t="str">
        <f>IF(SUM('Control Sample Data'!K$3:K$98)&gt;10,IF(AND(ISNUMBER('Control Sample Data'!K1790),'Control Sample Data'!K1790&lt;$B$1,'Control Sample Data'!K1790&gt;0),'Control Sample Data'!K1790,$B$1),"")</f>
        <v/>
      </c>
      <c r="X1791" s="17" t="str">
        <f>IF(SUM('Control Sample Data'!L$3:L$98)&gt;10,IF(AND(ISNUMBER('Control Sample Data'!L1790),'Control Sample Data'!L1790&lt;$B$1,'Control Sample Data'!L1790&gt;0),'Control Sample Data'!L1790,$B$1),"")</f>
        <v/>
      </c>
      <c r="Y1791" s="17" t="str">
        <f>IF(SUM('Control Sample Data'!M$3:M$98)&gt;10,IF(AND(ISNUMBER('Control Sample Data'!M1790),'Control Sample Data'!M1790&lt;$B$1,'Control Sample Data'!M1790&gt;0),'Control Sample Data'!M1790,$B$1),"")</f>
        <v/>
      </c>
      <c r="AT1791" s="36" t="str">
        <f t="shared" si="1170"/>
        <v/>
      </c>
      <c r="AU1791" s="36" t="str">
        <f t="shared" si="1171"/>
        <v/>
      </c>
      <c r="AV1791" s="36" t="str">
        <f t="shared" si="1172"/>
        <v/>
      </c>
      <c r="AW1791" s="36" t="str">
        <f t="shared" si="1173"/>
        <v/>
      </c>
      <c r="AX1791" s="36" t="str">
        <f t="shared" si="1174"/>
        <v/>
      </c>
      <c r="AY1791" s="36" t="str">
        <f t="shared" si="1175"/>
        <v/>
      </c>
      <c r="AZ1791" s="36" t="str">
        <f t="shared" si="1176"/>
        <v/>
      </c>
      <c r="BA1791" s="36" t="str">
        <f t="shared" si="1177"/>
        <v/>
      </c>
      <c r="BB1791" s="36" t="str">
        <f t="shared" si="1178"/>
        <v/>
      </c>
      <c r="BC1791" s="36" t="str">
        <f t="shared" si="1179"/>
        <v/>
      </c>
      <c r="BD1791" s="36" t="str">
        <f t="shared" si="1180"/>
        <v/>
      </c>
      <c r="BE1791" s="36" t="str">
        <f t="shared" si="1181"/>
        <v/>
      </c>
      <c r="BF1791" s="36" t="str">
        <f t="shared" si="1182"/>
        <v/>
      </c>
      <c r="BG1791" s="36" t="str">
        <f t="shared" si="1183"/>
        <v/>
      </c>
      <c r="BH1791" s="36" t="str">
        <f t="shared" si="1184"/>
        <v/>
      </c>
      <c r="BI1791" s="36" t="str">
        <f t="shared" si="1185"/>
        <v/>
      </c>
      <c r="BJ1791" s="36" t="str">
        <f t="shared" si="1186"/>
        <v/>
      </c>
      <c r="BK1791" s="36" t="str">
        <f t="shared" si="1187"/>
        <v/>
      </c>
      <c r="BL1791" s="36" t="str">
        <f t="shared" si="1188"/>
        <v/>
      </c>
      <c r="BM1791" s="36" t="str">
        <f t="shared" si="1189"/>
        <v/>
      </c>
      <c r="BN1791" s="38" t="e">
        <f t="shared" si="1148"/>
        <v>#DIV/0!</v>
      </c>
      <c r="BO1791" s="38" t="e">
        <f t="shared" si="1149"/>
        <v>#DIV/0!</v>
      </c>
      <c r="BP1791" s="39" t="str">
        <f t="shared" si="1150"/>
        <v/>
      </c>
      <c r="BQ1791" s="39" t="str">
        <f t="shared" si="1151"/>
        <v/>
      </c>
      <c r="BR1791" s="39" t="str">
        <f t="shared" si="1152"/>
        <v/>
      </c>
      <c r="BS1791" s="39" t="str">
        <f t="shared" si="1153"/>
        <v/>
      </c>
      <c r="BT1791" s="39" t="str">
        <f t="shared" si="1154"/>
        <v/>
      </c>
      <c r="BU1791" s="39" t="str">
        <f t="shared" si="1155"/>
        <v/>
      </c>
      <c r="BV1791" s="39" t="str">
        <f t="shared" si="1156"/>
        <v/>
      </c>
      <c r="BW1791" s="39" t="str">
        <f t="shared" si="1157"/>
        <v/>
      </c>
      <c r="BX1791" s="39" t="str">
        <f t="shared" si="1158"/>
        <v/>
      </c>
      <c r="BY1791" s="39" t="str">
        <f t="shared" si="1159"/>
        <v/>
      </c>
      <c r="BZ1791" s="39" t="str">
        <f t="shared" si="1160"/>
        <v/>
      </c>
      <c r="CA1791" s="39" t="str">
        <f t="shared" si="1161"/>
        <v/>
      </c>
      <c r="CB1791" s="39" t="str">
        <f t="shared" si="1162"/>
        <v/>
      </c>
      <c r="CC1791" s="39" t="str">
        <f t="shared" si="1163"/>
        <v/>
      </c>
      <c r="CD1791" s="39" t="str">
        <f t="shared" si="1164"/>
        <v/>
      </c>
      <c r="CE1791" s="39" t="str">
        <f t="shared" si="1165"/>
        <v/>
      </c>
      <c r="CF1791" s="39" t="str">
        <f t="shared" si="1166"/>
        <v/>
      </c>
      <c r="CG1791" s="39" t="str">
        <f t="shared" si="1167"/>
        <v/>
      </c>
      <c r="CH1791" s="39" t="str">
        <f t="shared" si="1168"/>
        <v/>
      </c>
      <c r="CI1791" s="39" t="str">
        <f t="shared" si="1169"/>
        <v/>
      </c>
    </row>
    <row r="1792" spans="1:87">
      <c r="A1792" s="18"/>
      <c r="B1792" s="15" t="str">
        <f>'Gene Table'!E1791</f>
        <v>hsa-miR-4776-5p</v>
      </c>
      <c r="C1792" s="15" t="str">
        <f>'Gene Table'!B1791</f>
        <v>K13</v>
      </c>
      <c r="D1792" s="16" t="str">
        <f>IF(SUM('Test Sample Data'!D$3:D$98)&gt;10,IF(AND(ISNUMBER('Test Sample Data'!D1791),'Test Sample Data'!D1791&lt;$B$1,'Test Sample Data'!D1791&gt;0),'Test Sample Data'!D1791,$B$1),"")</f>
        <v/>
      </c>
      <c r="E1792" s="17" t="str">
        <f>IF(SUM('Test Sample Data'!E$3:E$98)&gt;10,IF(AND(ISNUMBER('Test Sample Data'!E1791),'Test Sample Data'!E1791&lt;$B$1,'Test Sample Data'!E1791&gt;0),'Test Sample Data'!E1791,$B$1),"")</f>
        <v/>
      </c>
      <c r="F1792" s="17" t="str">
        <f>IF(SUM('Test Sample Data'!F$3:F$98)&gt;10,IF(AND(ISNUMBER('Test Sample Data'!F1791),'Test Sample Data'!F1791&lt;$B$1,'Test Sample Data'!F1791&gt;0),'Test Sample Data'!F1791,$B$1),"")</f>
        <v/>
      </c>
      <c r="G1792" s="17" t="str">
        <f>IF(SUM('Test Sample Data'!G$3:G$98)&gt;10,IF(AND(ISNUMBER('Test Sample Data'!G1791),'Test Sample Data'!G1791&lt;$B$1,'Test Sample Data'!G1791&gt;0),'Test Sample Data'!G1791,$B$1),"")</f>
        <v/>
      </c>
      <c r="H1792" s="17" t="str">
        <f>IF(SUM('Test Sample Data'!H$3:H$98)&gt;10,IF(AND(ISNUMBER('Test Sample Data'!H1791),'Test Sample Data'!H1791&lt;$B$1,'Test Sample Data'!H1791&gt;0),'Test Sample Data'!H1791,$B$1),"")</f>
        <v/>
      </c>
      <c r="I1792" s="17" t="str">
        <f>IF(SUM('Test Sample Data'!I$3:I$98)&gt;10,IF(AND(ISNUMBER('Test Sample Data'!I1791),'Test Sample Data'!I1791&lt;$B$1,'Test Sample Data'!I1791&gt;0),'Test Sample Data'!I1791,$B$1),"")</f>
        <v/>
      </c>
      <c r="J1792" s="17" t="str">
        <f>IF(SUM('Test Sample Data'!J$3:J$98)&gt;10,IF(AND(ISNUMBER('Test Sample Data'!J1791),'Test Sample Data'!J1791&lt;$B$1,'Test Sample Data'!J1791&gt;0),'Test Sample Data'!J1791,$B$1),"")</f>
        <v/>
      </c>
      <c r="K1792" s="17" t="str">
        <f>IF(SUM('Test Sample Data'!K$3:K$98)&gt;10,IF(AND(ISNUMBER('Test Sample Data'!K1791),'Test Sample Data'!K1791&lt;$B$1,'Test Sample Data'!K1791&gt;0),'Test Sample Data'!K1791,$B$1),"")</f>
        <v/>
      </c>
      <c r="L1792" s="17" t="str">
        <f>IF(SUM('Test Sample Data'!L$3:L$98)&gt;10,IF(AND(ISNUMBER('Test Sample Data'!L1791),'Test Sample Data'!L1791&lt;$B$1,'Test Sample Data'!L1791&gt;0),'Test Sample Data'!L1791,$B$1),"")</f>
        <v/>
      </c>
      <c r="M1792" s="17" t="str">
        <f>IF(SUM('Test Sample Data'!M$3:M$98)&gt;10,IF(AND(ISNUMBER('Test Sample Data'!M1791),'Test Sample Data'!M1791&lt;$B$1,'Test Sample Data'!M1791&gt;0),'Test Sample Data'!M1791,$B$1),"")</f>
        <v/>
      </c>
      <c r="N1792" s="17" t="str">
        <f>'Gene Table'!E1791</f>
        <v>hsa-miR-4776-5p</v>
      </c>
      <c r="O1792" s="17" t="str">
        <f>'Gene Table'!B1791</f>
        <v>K13</v>
      </c>
      <c r="P1792" s="17" t="str">
        <f>IF(SUM('Control Sample Data'!D$3:D$98)&gt;10,IF(AND(ISNUMBER('Control Sample Data'!D1791),'Control Sample Data'!D1791&lt;$B$1,'Control Sample Data'!D1791&gt;0),'Control Sample Data'!D1791,$B$1),"")</f>
        <v/>
      </c>
      <c r="Q1792" s="17" t="str">
        <f>IF(SUM('Control Sample Data'!E$3:E$98)&gt;10,IF(AND(ISNUMBER('Control Sample Data'!E1791),'Control Sample Data'!E1791&lt;$B$1,'Control Sample Data'!E1791&gt;0),'Control Sample Data'!E1791,$B$1),"")</f>
        <v/>
      </c>
      <c r="R1792" s="17" t="str">
        <f>IF(SUM('Control Sample Data'!F$3:F$98)&gt;10,IF(AND(ISNUMBER('Control Sample Data'!F1791),'Control Sample Data'!F1791&lt;$B$1,'Control Sample Data'!F1791&gt;0),'Control Sample Data'!F1791,$B$1),"")</f>
        <v/>
      </c>
      <c r="S1792" s="17" t="str">
        <f>IF(SUM('Control Sample Data'!G$3:G$98)&gt;10,IF(AND(ISNUMBER('Control Sample Data'!G1791),'Control Sample Data'!G1791&lt;$B$1,'Control Sample Data'!G1791&gt;0),'Control Sample Data'!G1791,$B$1),"")</f>
        <v/>
      </c>
      <c r="T1792" s="17" t="str">
        <f>IF(SUM('Control Sample Data'!H$3:H$98)&gt;10,IF(AND(ISNUMBER('Control Sample Data'!H1791),'Control Sample Data'!H1791&lt;$B$1,'Control Sample Data'!H1791&gt;0),'Control Sample Data'!H1791,$B$1),"")</f>
        <v/>
      </c>
      <c r="U1792" s="17" t="str">
        <f>IF(SUM('Control Sample Data'!I$3:I$98)&gt;10,IF(AND(ISNUMBER('Control Sample Data'!I1791),'Control Sample Data'!I1791&lt;$B$1,'Control Sample Data'!I1791&gt;0),'Control Sample Data'!I1791,$B$1),"")</f>
        <v/>
      </c>
      <c r="V1792" s="17" t="str">
        <f>IF(SUM('Control Sample Data'!J$3:J$98)&gt;10,IF(AND(ISNUMBER('Control Sample Data'!J1791),'Control Sample Data'!J1791&lt;$B$1,'Control Sample Data'!J1791&gt;0),'Control Sample Data'!J1791,$B$1),"")</f>
        <v/>
      </c>
      <c r="W1792" s="17" t="str">
        <f>IF(SUM('Control Sample Data'!K$3:K$98)&gt;10,IF(AND(ISNUMBER('Control Sample Data'!K1791),'Control Sample Data'!K1791&lt;$B$1,'Control Sample Data'!K1791&gt;0),'Control Sample Data'!K1791,$B$1),"")</f>
        <v/>
      </c>
      <c r="X1792" s="17" t="str">
        <f>IF(SUM('Control Sample Data'!L$3:L$98)&gt;10,IF(AND(ISNUMBER('Control Sample Data'!L1791),'Control Sample Data'!L1791&lt;$B$1,'Control Sample Data'!L1791&gt;0),'Control Sample Data'!L1791,$B$1),"")</f>
        <v/>
      </c>
      <c r="Y1792" s="17" t="str">
        <f>IF(SUM('Control Sample Data'!M$3:M$98)&gt;10,IF(AND(ISNUMBER('Control Sample Data'!M1791),'Control Sample Data'!M1791&lt;$B$1,'Control Sample Data'!M1791&gt;0),'Control Sample Data'!M1791,$B$1),"")</f>
        <v/>
      </c>
      <c r="AT1792" s="36" t="str">
        <f t="shared" si="1170"/>
        <v/>
      </c>
      <c r="AU1792" s="36" t="str">
        <f t="shared" si="1171"/>
        <v/>
      </c>
      <c r="AV1792" s="36" t="str">
        <f t="shared" si="1172"/>
        <v/>
      </c>
      <c r="AW1792" s="36" t="str">
        <f t="shared" si="1173"/>
        <v/>
      </c>
      <c r="AX1792" s="36" t="str">
        <f t="shared" si="1174"/>
        <v/>
      </c>
      <c r="AY1792" s="36" t="str">
        <f t="shared" si="1175"/>
        <v/>
      </c>
      <c r="AZ1792" s="36" t="str">
        <f t="shared" si="1176"/>
        <v/>
      </c>
      <c r="BA1792" s="36" t="str">
        <f t="shared" si="1177"/>
        <v/>
      </c>
      <c r="BB1792" s="36" t="str">
        <f t="shared" si="1178"/>
        <v/>
      </c>
      <c r="BC1792" s="36" t="str">
        <f t="shared" si="1179"/>
        <v/>
      </c>
      <c r="BD1792" s="36" t="str">
        <f t="shared" si="1180"/>
        <v/>
      </c>
      <c r="BE1792" s="36" t="str">
        <f t="shared" si="1181"/>
        <v/>
      </c>
      <c r="BF1792" s="36" t="str">
        <f t="shared" si="1182"/>
        <v/>
      </c>
      <c r="BG1792" s="36" t="str">
        <f t="shared" si="1183"/>
        <v/>
      </c>
      <c r="BH1792" s="36" t="str">
        <f t="shared" si="1184"/>
        <v/>
      </c>
      <c r="BI1792" s="36" t="str">
        <f t="shared" si="1185"/>
        <v/>
      </c>
      <c r="BJ1792" s="36" t="str">
        <f t="shared" si="1186"/>
        <v/>
      </c>
      <c r="BK1792" s="36" t="str">
        <f t="shared" si="1187"/>
        <v/>
      </c>
      <c r="BL1792" s="36" t="str">
        <f t="shared" si="1188"/>
        <v/>
      </c>
      <c r="BM1792" s="36" t="str">
        <f t="shared" si="1189"/>
        <v/>
      </c>
      <c r="BN1792" s="38" t="e">
        <f t="shared" si="1148"/>
        <v>#DIV/0!</v>
      </c>
      <c r="BO1792" s="38" t="e">
        <f t="shared" si="1149"/>
        <v>#DIV/0!</v>
      </c>
      <c r="BP1792" s="39" t="str">
        <f t="shared" si="1150"/>
        <v/>
      </c>
      <c r="BQ1792" s="39" t="str">
        <f t="shared" si="1151"/>
        <v/>
      </c>
      <c r="BR1792" s="39" t="str">
        <f t="shared" si="1152"/>
        <v/>
      </c>
      <c r="BS1792" s="39" t="str">
        <f t="shared" si="1153"/>
        <v/>
      </c>
      <c r="BT1792" s="39" t="str">
        <f t="shared" si="1154"/>
        <v/>
      </c>
      <c r="BU1792" s="39" t="str">
        <f t="shared" si="1155"/>
        <v/>
      </c>
      <c r="BV1792" s="39" t="str">
        <f t="shared" si="1156"/>
        <v/>
      </c>
      <c r="BW1792" s="39" t="str">
        <f t="shared" si="1157"/>
        <v/>
      </c>
      <c r="BX1792" s="39" t="str">
        <f t="shared" si="1158"/>
        <v/>
      </c>
      <c r="BY1792" s="39" t="str">
        <f t="shared" si="1159"/>
        <v/>
      </c>
      <c r="BZ1792" s="39" t="str">
        <f t="shared" si="1160"/>
        <v/>
      </c>
      <c r="CA1792" s="39" t="str">
        <f t="shared" si="1161"/>
        <v/>
      </c>
      <c r="CB1792" s="39" t="str">
        <f t="shared" si="1162"/>
        <v/>
      </c>
      <c r="CC1792" s="39" t="str">
        <f t="shared" si="1163"/>
        <v/>
      </c>
      <c r="CD1792" s="39" t="str">
        <f t="shared" si="1164"/>
        <v/>
      </c>
      <c r="CE1792" s="39" t="str">
        <f t="shared" si="1165"/>
        <v/>
      </c>
      <c r="CF1792" s="39" t="str">
        <f t="shared" si="1166"/>
        <v/>
      </c>
      <c r="CG1792" s="39" t="str">
        <f t="shared" si="1167"/>
        <v/>
      </c>
      <c r="CH1792" s="39" t="str">
        <f t="shared" si="1168"/>
        <v/>
      </c>
      <c r="CI1792" s="39" t="str">
        <f t="shared" si="1169"/>
        <v/>
      </c>
    </row>
    <row r="1793" spans="1:87">
      <c r="A1793" s="18"/>
      <c r="B1793" s="15" t="str">
        <f>'Gene Table'!E1792</f>
        <v>hsa-miR-5089</v>
      </c>
      <c r="C1793" s="15" t="str">
        <f>'Gene Table'!B1792</f>
        <v>K14</v>
      </c>
      <c r="D1793" s="16" t="str">
        <f>IF(SUM('Test Sample Data'!D$3:D$98)&gt;10,IF(AND(ISNUMBER('Test Sample Data'!D1792),'Test Sample Data'!D1792&lt;$B$1,'Test Sample Data'!D1792&gt;0),'Test Sample Data'!D1792,$B$1),"")</f>
        <v/>
      </c>
      <c r="E1793" s="17" t="str">
        <f>IF(SUM('Test Sample Data'!E$3:E$98)&gt;10,IF(AND(ISNUMBER('Test Sample Data'!E1792),'Test Sample Data'!E1792&lt;$B$1,'Test Sample Data'!E1792&gt;0),'Test Sample Data'!E1792,$B$1),"")</f>
        <v/>
      </c>
      <c r="F1793" s="17" t="str">
        <f>IF(SUM('Test Sample Data'!F$3:F$98)&gt;10,IF(AND(ISNUMBER('Test Sample Data'!F1792),'Test Sample Data'!F1792&lt;$B$1,'Test Sample Data'!F1792&gt;0),'Test Sample Data'!F1792,$B$1),"")</f>
        <v/>
      </c>
      <c r="G1793" s="17" t="str">
        <f>IF(SUM('Test Sample Data'!G$3:G$98)&gt;10,IF(AND(ISNUMBER('Test Sample Data'!G1792),'Test Sample Data'!G1792&lt;$B$1,'Test Sample Data'!G1792&gt;0),'Test Sample Data'!G1792,$B$1),"")</f>
        <v/>
      </c>
      <c r="H1793" s="17" t="str">
        <f>IF(SUM('Test Sample Data'!H$3:H$98)&gt;10,IF(AND(ISNUMBER('Test Sample Data'!H1792),'Test Sample Data'!H1792&lt;$B$1,'Test Sample Data'!H1792&gt;0),'Test Sample Data'!H1792,$B$1),"")</f>
        <v/>
      </c>
      <c r="I1793" s="17" t="str">
        <f>IF(SUM('Test Sample Data'!I$3:I$98)&gt;10,IF(AND(ISNUMBER('Test Sample Data'!I1792),'Test Sample Data'!I1792&lt;$B$1,'Test Sample Data'!I1792&gt;0),'Test Sample Data'!I1792,$B$1),"")</f>
        <v/>
      </c>
      <c r="J1793" s="17" t="str">
        <f>IF(SUM('Test Sample Data'!J$3:J$98)&gt;10,IF(AND(ISNUMBER('Test Sample Data'!J1792),'Test Sample Data'!J1792&lt;$B$1,'Test Sample Data'!J1792&gt;0),'Test Sample Data'!J1792,$B$1),"")</f>
        <v/>
      </c>
      <c r="K1793" s="17" t="str">
        <f>IF(SUM('Test Sample Data'!K$3:K$98)&gt;10,IF(AND(ISNUMBER('Test Sample Data'!K1792),'Test Sample Data'!K1792&lt;$B$1,'Test Sample Data'!K1792&gt;0),'Test Sample Data'!K1792,$B$1),"")</f>
        <v/>
      </c>
      <c r="L1793" s="17" t="str">
        <f>IF(SUM('Test Sample Data'!L$3:L$98)&gt;10,IF(AND(ISNUMBER('Test Sample Data'!L1792),'Test Sample Data'!L1792&lt;$B$1,'Test Sample Data'!L1792&gt;0),'Test Sample Data'!L1792,$B$1),"")</f>
        <v/>
      </c>
      <c r="M1793" s="17" t="str">
        <f>IF(SUM('Test Sample Data'!M$3:M$98)&gt;10,IF(AND(ISNUMBER('Test Sample Data'!M1792),'Test Sample Data'!M1792&lt;$B$1,'Test Sample Data'!M1792&gt;0),'Test Sample Data'!M1792,$B$1),"")</f>
        <v/>
      </c>
      <c r="N1793" s="17" t="str">
        <f>'Gene Table'!E1792</f>
        <v>hsa-miR-5089</v>
      </c>
      <c r="O1793" s="17" t="str">
        <f>'Gene Table'!B1792</f>
        <v>K14</v>
      </c>
      <c r="P1793" s="17" t="str">
        <f>IF(SUM('Control Sample Data'!D$3:D$98)&gt;10,IF(AND(ISNUMBER('Control Sample Data'!D1792),'Control Sample Data'!D1792&lt;$B$1,'Control Sample Data'!D1792&gt;0),'Control Sample Data'!D1792,$B$1),"")</f>
        <v/>
      </c>
      <c r="Q1793" s="17" t="str">
        <f>IF(SUM('Control Sample Data'!E$3:E$98)&gt;10,IF(AND(ISNUMBER('Control Sample Data'!E1792),'Control Sample Data'!E1792&lt;$B$1,'Control Sample Data'!E1792&gt;0),'Control Sample Data'!E1792,$B$1),"")</f>
        <v/>
      </c>
      <c r="R1793" s="17" t="str">
        <f>IF(SUM('Control Sample Data'!F$3:F$98)&gt;10,IF(AND(ISNUMBER('Control Sample Data'!F1792),'Control Sample Data'!F1792&lt;$B$1,'Control Sample Data'!F1792&gt;0),'Control Sample Data'!F1792,$B$1),"")</f>
        <v/>
      </c>
      <c r="S1793" s="17" t="str">
        <f>IF(SUM('Control Sample Data'!G$3:G$98)&gt;10,IF(AND(ISNUMBER('Control Sample Data'!G1792),'Control Sample Data'!G1792&lt;$B$1,'Control Sample Data'!G1792&gt;0),'Control Sample Data'!G1792,$B$1),"")</f>
        <v/>
      </c>
      <c r="T1793" s="17" t="str">
        <f>IF(SUM('Control Sample Data'!H$3:H$98)&gt;10,IF(AND(ISNUMBER('Control Sample Data'!H1792),'Control Sample Data'!H1792&lt;$B$1,'Control Sample Data'!H1792&gt;0),'Control Sample Data'!H1792,$B$1),"")</f>
        <v/>
      </c>
      <c r="U1793" s="17" t="str">
        <f>IF(SUM('Control Sample Data'!I$3:I$98)&gt;10,IF(AND(ISNUMBER('Control Sample Data'!I1792),'Control Sample Data'!I1792&lt;$B$1,'Control Sample Data'!I1792&gt;0),'Control Sample Data'!I1792,$B$1),"")</f>
        <v/>
      </c>
      <c r="V1793" s="17" t="str">
        <f>IF(SUM('Control Sample Data'!J$3:J$98)&gt;10,IF(AND(ISNUMBER('Control Sample Data'!J1792),'Control Sample Data'!J1792&lt;$B$1,'Control Sample Data'!J1792&gt;0),'Control Sample Data'!J1792,$B$1),"")</f>
        <v/>
      </c>
      <c r="W1793" s="17" t="str">
        <f>IF(SUM('Control Sample Data'!K$3:K$98)&gt;10,IF(AND(ISNUMBER('Control Sample Data'!K1792),'Control Sample Data'!K1792&lt;$B$1,'Control Sample Data'!K1792&gt;0),'Control Sample Data'!K1792,$B$1),"")</f>
        <v/>
      </c>
      <c r="X1793" s="17" t="str">
        <f>IF(SUM('Control Sample Data'!L$3:L$98)&gt;10,IF(AND(ISNUMBER('Control Sample Data'!L1792),'Control Sample Data'!L1792&lt;$B$1,'Control Sample Data'!L1792&gt;0),'Control Sample Data'!L1792,$B$1),"")</f>
        <v/>
      </c>
      <c r="Y1793" s="17" t="str">
        <f>IF(SUM('Control Sample Data'!M$3:M$98)&gt;10,IF(AND(ISNUMBER('Control Sample Data'!M1792),'Control Sample Data'!M1792&lt;$B$1,'Control Sample Data'!M1792&gt;0),'Control Sample Data'!M1792,$B$1),"")</f>
        <v/>
      </c>
      <c r="AT1793" s="36" t="str">
        <f t="shared" si="1170"/>
        <v/>
      </c>
      <c r="AU1793" s="36" t="str">
        <f t="shared" si="1171"/>
        <v/>
      </c>
      <c r="AV1793" s="36" t="str">
        <f t="shared" si="1172"/>
        <v/>
      </c>
      <c r="AW1793" s="36" t="str">
        <f t="shared" si="1173"/>
        <v/>
      </c>
      <c r="AX1793" s="36" t="str">
        <f t="shared" si="1174"/>
        <v/>
      </c>
      <c r="AY1793" s="36" t="str">
        <f t="shared" si="1175"/>
        <v/>
      </c>
      <c r="AZ1793" s="36" t="str">
        <f t="shared" si="1176"/>
        <v/>
      </c>
      <c r="BA1793" s="36" t="str">
        <f t="shared" si="1177"/>
        <v/>
      </c>
      <c r="BB1793" s="36" t="str">
        <f t="shared" si="1178"/>
        <v/>
      </c>
      <c r="BC1793" s="36" t="str">
        <f t="shared" si="1179"/>
        <v/>
      </c>
      <c r="BD1793" s="36" t="str">
        <f t="shared" si="1180"/>
        <v/>
      </c>
      <c r="BE1793" s="36" t="str">
        <f t="shared" si="1181"/>
        <v/>
      </c>
      <c r="BF1793" s="36" t="str">
        <f t="shared" si="1182"/>
        <v/>
      </c>
      <c r="BG1793" s="36" t="str">
        <f t="shared" si="1183"/>
        <v/>
      </c>
      <c r="BH1793" s="36" t="str">
        <f t="shared" si="1184"/>
        <v/>
      </c>
      <c r="BI1793" s="36" t="str">
        <f t="shared" si="1185"/>
        <v/>
      </c>
      <c r="BJ1793" s="36" t="str">
        <f t="shared" si="1186"/>
        <v/>
      </c>
      <c r="BK1793" s="36" t="str">
        <f t="shared" si="1187"/>
        <v/>
      </c>
      <c r="BL1793" s="36" t="str">
        <f t="shared" si="1188"/>
        <v/>
      </c>
      <c r="BM1793" s="36" t="str">
        <f t="shared" si="1189"/>
        <v/>
      </c>
      <c r="BN1793" s="38" t="e">
        <f t="shared" si="1148"/>
        <v>#DIV/0!</v>
      </c>
      <c r="BO1793" s="38" t="e">
        <f t="shared" si="1149"/>
        <v>#DIV/0!</v>
      </c>
      <c r="BP1793" s="39" t="str">
        <f t="shared" si="1150"/>
        <v/>
      </c>
      <c r="BQ1793" s="39" t="str">
        <f t="shared" si="1151"/>
        <v/>
      </c>
      <c r="BR1793" s="39" t="str">
        <f t="shared" si="1152"/>
        <v/>
      </c>
      <c r="BS1793" s="39" t="str">
        <f t="shared" si="1153"/>
        <v/>
      </c>
      <c r="BT1793" s="39" t="str">
        <f t="shared" si="1154"/>
        <v/>
      </c>
      <c r="BU1793" s="39" t="str">
        <f t="shared" si="1155"/>
        <v/>
      </c>
      <c r="BV1793" s="39" t="str">
        <f t="shared" si="1156"/>
        <v/>
      </c>
      <c r="BW1793" s="39" t="str">
        <f t="shared" si="1157"/>
        <v/>
      </c>
      <c r="BX1793" s="39" t="str">
        <f t="shared" si="1158"/>
        <v/>
      </c>
      <c r="BY1793" s="39" t="str">
        <f t="shared" si="1159"/>
        <v/>
      </c>
      <c r="BZ1793" s="39" t="str">
        <f t="shared" si="1160"/>
        <v/>
      </c>
      <c r="CA1793" s="39" t="str">
        <f t="shared" si="1161"/>
        <v/>
      </c>
      <c r="CB1793" s="39" t="str">
        <f t="shared" si="1162"/>
        <v/>
      </c>
      <c r="CC1793" s="39" t="str">
        <f t="shared" si="1163"/>
        <v/>
      </c>
      <c r="CD1793" s="39" t="str">
        <f t="shared" si="1164"/>
        <v/>
      </c>
      <c r="CE1793" s="39" t="str">
        <f t="shared" si="1165"/>
        <v/>
      </c>
      <c r="CF1793" s="39" t="str">
        <f t="shared" si="1166"/>
        <v/>
      </c>
      <c r="CG1793" s="39" t="str">
        <f t="shared" si="1167"/>
        <v/>
      </c>
      <c r="CH1793" s="39" t="str">
        <f t="shared" si="1168"/>
        <v/>
      </c>
      <c r="CI1793" s="39" t="str">
        <f t="shared" si="1169"/>
        <v/>
      </c>
    </row>
    <row r="1794" spans="1:87">
      <c r="A1794" s="18"/>
      <c r="B1794" s="15" t="str">
        <f>'Gene Table'!E1793</f>
        <v>hsa-miR-4776-3p</v>
      </c>
      <c r="C1794" s="15" t="str">
        <f>'Gene Table'!B1793</f>
        <v>K15</v>
      </c>
      <c r="D1794" s="16" t="str">
        <f>IF(SUM('Test Sample Data'!D$3:D$98)&gt;10,IF(AND(ISNUMBER('Test Sample Data'!D1793),'Test Sample Data'!D1793&lt;$B$1,'Test Sample Data'!D1793&gt;0),'Test Sample Data'!D1793,$B$1),"")</f>
        <v/>
      </c>
      <c r="E1794" s="17" t="str">
        <f>IF(SUM('Test Sample Data'!E$3:E$98)&gt;10,IF(AND(ISNUMBER('Test Sample Data'!E1793),'Test Sample Data'!E1793&lt;$B$1,'Test Sample Data'!E1793&gt;0),'Test Sample Data'!E1793,$B$1),"")</f>
        <v/>
      </c>
      <c r="F1794" s="17" t="str">
        <f>IF(SUM('Test Sample Data'!F$3:F$98)&gt;10,IF(AND(ISNUMBER('Test Sample Data'!F1793),'Test Sample Data'!F1793&lt;$B$1,'Test Sample Data'!F1793&gt;0),'Test Sample Data'!F1793,$B$1),"")</f>
        <v/>
      </c>
      <c r="G1794" s="17" t="str">
        <f>IF(SUM('Test Sample Data'!G$3:G$98)&gt;10,IF(AND(ISNUMBER('Test Sample Data'!G1793),'Test Sample Data'!G1793&lt;$B$1,'Test Sample Data'!G1793&gt;0),'Test Sample Data'!G1793,$B$1),"")</f>
        <v/>
      </c>
      <c r="H1794" s="17" t="str">
        <f>IF(SUM('Test Sample Data'!H$3:H$98)&gt;10,IF(AND(ISNUMBER('Test Sample Data'!H1793),'Test Sample Data'!H1793&lt;$B$1,'Test Sample Data'!H1793&gt;0),'Test Sample Data'!H1793,$B$1),"")</f>
        <v/>
      </c>
      <c r="I1794" s="17" t="str">
        <f>IF(SUM('Test Sample Data'!I$3:I$98)&gt;10,IF(AND(ISNUMBER('Test Sample Data'!I1793),'Test Sample Data'!I1793&lt;$B$1,'Test Sample Data'!I1793&gt;0),'Test Sample Data'!I1793,$B$1),"")</f>
        <v/>
      </c>
      <c r="J1794" s="17" t="str">
        <f>IF(SUM('Test Sample Data'!J$3:J$98)&gt;10,IF(AND(ISNUMBER('Test Sample Data'!J1793),'Test Sample Data'!J1793&lt;$B$1,'Test Sample Data'!J1793&gt;0),'Test Sample Data'!J1793,$B$1),"")</f>
        <v/>
      </c>
      <c r="K1794" s="17" t="str">
        <f>IF(SUM('Test Sample Data'!K$3:K$98)&gt;10,IF(AND(ISNUMBER('Test Sample Data'!K1793),'Test Sample Data'!K1793&lt;$B$1,'Test Sample Data'!K1793&gt;0),'Test Sample Data'!K1793,$B$1),"")</f>
        <v/>
      </c>
      <c r="L1794" s="17" t="str">
        <f>IF(SUM('Test Sample Data'!L$3:L$98)&gt;10,IF(AND(ISNUMBER('Test Sample Data'!L1793),'Test Sample Data'!L1793&lt;$B$1,'Test Sample Data'!L1793&gt;0),'Test Sample Data'!L1793,$B$1),"")</f>
        <v/>
      </c>
      <c r="M1794" s="17" t="str">
        <f>IF(SUM('Test Sample Data'!M$3:M$98)&gt;10,IF(AND(ISNUMBER('Test Sample Data'!M1793),'Test Sample Data'!M1793&lt;$B$1,'Test Sample Data'!M1793&gt;0),'Test Sample Data'!M1793,$B$1),"")</f>
        <v/>
      </c>
      <c r="N1794" s="17" t="str">
        <f>'Gene Table'!E1793</f>
        <v>hsa-miR-4776-3p</v>
      </c>
      <c r="O1794" s="17" t="str">
        <f>'Gene Table'!B1793</f>
        <v>K15</v>
      </c>
      <c r="P1794" s="17" t="str">
        <f>IF(SUM('Control Sample Data'!D$3:D$98)&gt;10,IF(AND(ISNUMBER('Control Sample Data'!D1793),'Control Sample Data'!D1793&lt;$B$1,'Control Sample Data'!D1793&gt;0),'Control Sample Data'!D1793,$B$1),"")</f>
        <v/>
      </c>
      <c r="Q1794" s="17" t="str">
        <f>IF(SUM('Control Sample Data'!E$3:E$98)&gt;10,IF(AND(ISNUMBER('Control Sample Data'!E1793),'Control Sample Data'!E1793&lt;$B$1,'Control Sample Data'!E1793&gt;0),'Control Sample Data'!E1793,$B$1),"")</f>
        <v/>
      </c>
      <c r="R1794" s="17" t="str">
        <f>IF(SUM('Control Sample Data'!F$3:F$98)&gt;10,IF(AND(ISNUMBER('Control Sample Data'!F1793),'Control Sample Data'!F1793&lt;$B$1,'Control Sample Data'!F1793&gt;0),'Control Sample Data'!F1793,$B$1),"")</f>
        <v/>
      </c>
      <c r="S1794" s="17" t="str">
        <f>IF(SUM('Control Sample Data'!G$3:G$98)&gt;10,IF(AND(ISNUMBER('Control Sample Data'!G1793),'Control Sample Data'!G1793&lt;$B$1,'Control Sample Data'!G1793&gt;0),'Control Sample Data'!G1793,$B$1),"")</f>
        <v/>
      </c>
      <c r="T1794" s="17" t="str">
        <f>IF(SUM('Control Sample Data'!H$3:H$98)&gt;10,IF(AND(ISNUMBER('Control Sample Data'!H1793),'Control Sample Data'!H1793&lt;$B$1,'Control Sample Data'!H1793&gt;0),'Control Sample Data'!H1793,$B$1),"")</f>
        <v/>
      </c>
      <c r="U1794" s="17" t="str">
        <f>IF(SUM('Control Sample Data'!I$3:I$98)&gt;10,IF(AND(ISNUMBER('Control Sample Data'!I1793),'Control Sample Data'!I1793&lt;$B$1,'Control Sample Data'!I1793&gt;0),'Control Sample Data'!I1793,$B$1),"")</f>
        <v/>
      </c>
      <c r="V1794" s="17" t="str">
        <f>IF(SUM('Control Sample Data'!J$3:J$98)&gt;10,IF(AND(ISNUMBER('Control Sample Data'!J1793),'Control Sample Data'!J1793&lt;$B$1,'Control Sample Data'!J1793&gt;0),'Control Sample Data'!J1793,$B$1),"")</f>
        <v/>
      </c>
      <c r="W1794" s="17" t="str">
        <f>IF(SUM('Control Sample Data'!K$3:K$98)&gt;10,IF(AND(ISNUMBER('Control Sample Data'!K1793),'Control Sample Data'!K1793&lt;$B$1,'Control Sample Data'!K1793&gt;0),'Control Sample Data'!K1793,$B$1),"")</f>
        <v/>
      </c>
      <c r="X1794" s="17" t="str">
        <f>IF(SUM('Control Sample Data'!L$3:L$98)&gt;10,IF(AND(ISNUMBER('Control Sample Data'!L1793),'Control Sample Data'!L1793&lt;$B$1,'Control Sample Data'!L1793&gt;0),'Control Sample Data'!L1793,$B$1),"")</f>
        <v/>
      </c>
      <c r="Y1794" s="17" t="str">
        <f>IF(SUM('Control Sample Data'!M$3:M$98)&gt;10,IF(AND(ISNUMBER('Control Sample Data'!M1793),'Control Sample Data'!M1793&lt;$B$1,'Control Sample Data'!M1793&gt;0),'Control Sample Data'!M1793,$B$1),"")</f>
        <v/>
      </c>
      <c r="AT1794" s="36" t="str">
        <f t="shared" si="1170"/>
        <v/>
      </c>
      <c r="AU1794" s="36" t="str">
        <f t="shared" si="1171"/>
        <v/>
      </c>
      <c r="AV1794" s="36" t="str">
        <f t="shared" si="1172"/>
        <v/>
      </c>
      <c r="AW1794" s="36" t="str">
        <f t="shared" si="1173"/>
        <v/>
      </c>
      <c r="AX1794" s="36" t="str">
        <f t="shared" si="1174"/>
        <v/>
      </c>
      <c r="AY1794" s="36" t="str">
        <f t="shared" si="1175"/>
        <v/>
      </c>
      <c r="AZ1794" s="36" t="str">
        <f t="shared" si="1176"/>
        <v/>
      </c>
      <c r="BA1794" s="36" t="str">
        <f t="shared" si="1177"/>
        <v/>
      </c>
      <c r="BB1794" s="36" t="str">
        <f t="shared" si="1178"/>
        <v/>
      </c>
      <c r="BC1794" s="36" t="str">
        <f t="shared" si="1179"/>
        <v/>
      </c>
      <c r="BD1794" s="36" t="str">
        <f t="shared" si="1180"/>
        <v/>
      </c>
      <c r="BE1794" s="36" t="str">
        <f t="shared" si="1181"/>
        <v/>
      </c>
      <c r="BF1794" s="36" t="str">
        <f t="shared" si="1182"/>
        <v/>
      </c>
      <c r="BG1794" s="36" t="str">
        <f t="shared" si="1183"/>
        <v/>
      </c>
      <c r="BH1794" s="36" t="str">
        <f t="shared" si="1184"/>
        <v/>
      </c>
      <c r="BI1794" s="36" t="str">
        <f t="shared" si="1185"/>
        <v/>
      </c>
      <c r="BJ1794" s="36" t="str">
        <f t="shared" si="1186"/>
        <v/>
      </c>
      <c r="BK1794" s="36" t="str">
        <f t="shared" si="1187"/>
        <v/>
      </c>
      <c r="BL1794" s="36" t="str">
        <f t="shared" si="1188"/>
        <v/>
      </c>
      <c r="BM1794" s="36" t="str">
        <f t="shared" si="1189"/>
        <v/>
      </c>
      <c r="BN1794" s="38" t="e">
        <f t="shared" si="1148"/>
        <v>#DIV/0!</v>
      </c>
      <c r="BO1794" s="38" t="e">
        <f t="shared" si="1149"/>
        <v>#DIV/0!</v>
      </c>
      <c r="BP1794" s="39" t="str">
        <f t="shared" si="1150"/>
        <v/>
      </c>
      <c r="BQ1794" s="39" t="str">
        <f t="shared" si="1151"/>
        <v/>
      </c>
      <c r="BR1794" s="39" t="str">
        <f t="shared" si="1152"/>
        <v/>
      </c>
      <c r="BS1794" s="39" t="str">
        <f t="shared" si="1153"/>
        <v/>
      </c>
      <c r="BT1794" s="39" t="str">
        <f t="shared" si="1154"/>
        <v/>
      </c>
      <c r="BU1794" s="39" t="str">
        <f t="shared" si="1155"/>
        <v/>
      </c>
      <c r="BV1794" s="39" t="str">
        <f t="shared" si="1156"/>
        <v/>
      </c>
      <c r="BW1794" s="39" t="str">
        <f t="shared" si="1157"/>
        <v/>
      </c>
      <c r="BX1794" s="39" t="str">
        <f t="shared" si="1158"/>
        <v/>
      </c>
      <c r="BY1794" s="39" t="str">
        <f t="shared" si="1159"/>
        <v/>
      </c>
      <c r="BZ1794" s="39" t="str">
        <f t="shared" si="1160"/>
        <v/>
      </c>
      <c r="CA1794" s="39" t="str">
        <f t="shared" si="1161"/>
        <v/>
      </c>
      <c r="CB1794" s="39" t="str">
        <f t="shared" si="1162"/>
        <v/>
      </c>
      <c r="CC1794" s="39" t="str">
        <f t="shared" si="1163"/>
        <v/>
      </c>
      <c r="CD1794" s="39" t="str">
        <f t="shared" si="1164"/>
        <v/>
      </c>
      <c r="CE1794" s="39" t="str">
        <f t="shared" si="1165"/>
        <v/>
      </c>
      <c r="CF1794" s="39" t="str">
        <f t="shared" si="1166"/>
        <v/>
      </c>
      <c r="CG1794" s="39" t="str">
        <f t="shared" si="1167"/>
        <v/>
      </c>
      <c r="CH1794" s="39" t="str">
        <f t="shared" si="1168"/>
        <v/>
      </c>
      <c r="CI1794" s="39" t="str">
        <f t="shared" si="1169"/>
        <v/>
      </c>
    </row>
    <row r="1795" spans="1:87">
      <c r="A1795" s="18"/>
      <c r="B1795" s="15" t="str">
        <f>'Gene Table'!E1794</f>
        <v>hsa-miR-5090</v>
      </c>
      <c r="C1795" s="15" t="str">
        <f>'Gene Table'!B1794</f>
        <v>K16</v>
      </c>
      <c r="D1795" s="16" t="str">
        <f>IF(SUM('Test Sample Data'!D$3:D$98)&gt;10,IF(AND(ISNUMBER('Test Sample Data'!D1794),'Test Sample Data'!D1794&lt;$B$1,'Test Sample Data'!D1794&gt;0),'Test Sample Data'!D1794,$B$1),"")</f>
        <v/>
      </c>
      <c r="E1795" s="17" t="str">
        <f>IF(SUM('Test Sample Data'!E$3:E$98)&gt;10,IF(AND(ISNUMBER('Test Sample Data'!E1794),'Test Sample Data'!E1794&lt;$B$1,'Test Sample Data'!E1794&gt;0),'Test Sample Data'!E1794,$B$1),"")</f>
        <v/>
      </c>
      <c r="F1795" s="17" t="str">
        <f>IF(SUM('Test Sample Data'!F$3:F$98)&gt;10,IF(AND(ISNUMBER('Test Sample Data'!F1794),'Test Sample Data'!F1794&lt;$B$1,'Test Sample Data'!F1794&gt;0),'Test Sample Data'!F1794,$B$1),"")</f>
        <v/>
      </c>
      <c r="G1795" s="17" t="str">
        <f>IF(SUM('Test Sample Data'!G$3:G$98)&gt;10,IF(AND(ISNUMBER('Test Sample Data'!G1794),'Test Sample Data'!G1794&lt;$B$1,'Test Sample Data'!G1794&gt;0),'Test Sample Data'!G1794,$B$1),"")</f>
        <v/>
      </c>
      <c r="H1795" s="17" t="str">
        <f>IF(SUM('Test Sample Data'!H$3:H$98)&gt;10,IF(AND(ISNUMBER('Test Sample Data'!H1794),'Test Sample Data'!H1794&lt;$B$1,'Test Sample Data'!H1794&gt;0),'Test Sample Data'!H1794,$B$1),"")</f>
        <v/>
      </c>
      <c r="I1795" s="17" t="str">
        <f>IF(SUM('Test Sample Data'!I$3:I$98)&gt;10,IF(AND(ISNUMBER('Test Sample Data'!I1794),'Test Sample Data'!I1794&lt;$B$1,'Test Sample Data'!I1794&gt;0),'Test Sample Data'!I1794,$B$1),"")</f>
        <v/>
      </c>
      <c r="J1795" s="17" t="str">
        <f>IF(SUM('Test Sample Data'!J$3:J$98)&gt;10,IF(AND(ISNUMBER('Test Sample Data'!J1794),'Test Sample Data'!J1794&lt;$B$1,'Test Sample Data'!J1794&gt;0),'Test Sample Data'!J1794,$B$1),"")</f>
        <v/>
      </c>
      <c r="K1795" s="17" t="str">
        <f>IF(SUM('Test Sample Data'!K$3:K$98)&gt;10,IF(AND(ISNUMBER('Test Sample Data'!K1794),'Test Sample Data'!K1794&lt;$B$1,'Test Sample Data'!K1794&gt;0),'Test Sample Data'!K1794,$B$1),"")</f>
        <v/>
      </c>
      <c r="L1795" s="17" t="str">
        <f>IF(SUM('Test Sample Data'!L$3:L$98)&gt;10,IF(AND(ISNUMBER('Test Sample Data'!L1794),'Test Sample Data'!L1794&lt;$B$1,'Test Sample Data'!L1794&gt;0),'Test Sample Data'!L1794,$B$1),"")</f>
        <v/>
      </c>
      <c r="M1795" s="17" t="str">
        <f>IF(SUM('Test Sample Data'!M$3:M$98)&gt;10,IF(AND(ISNUMBER('Test Sample Data'!M1794),'Test Sample Data'!M1794&lt;$B$1,'Test Sample Data'!M1794&gt;0),'Test Sample Data'!M1794,$B$1),"")</f>
        <v/>
      </c>
      <c r="N1795" s="17" t="str">
        <f>'Gene Table'!E1794</f>
        <v>hsa-miR-5090</v>
      </c>
      <c r="O1795" s="17" t="str">
        <f>'Gene Table'!B1794</f>
        <v>K16</v>
      </c>
      <c r="P1795" s="17" t="str">
        <f>IF(SUM('Control Sample Data'!D$3:D$98)&gt;10,IF(AND(ISNUMBER('Control Sample Data'!D1794),'Control Sample Data'!D1794&lt;$B$1,'Control Sample Data'!D1794&gt;0),'Control Sample Data'!D1794,$B$1),"")</f>
        <v/>
      </c>
      <c r="Q1795" s="17" t="str">
        <f>IF(SUM('Control Sample Data'!E$3:E$98)&gt;10,IF(AND(ISNUMBER('Control Sample Data'!E1794),'Control Sample Data'!E1794&lt;$B$1,'Control Sample Data'!E1794&gt;0),'Control Sample Data'!E1794,$B$1),"")</f>
        <v/>
      </c>
      <c r="R1795" s="17" t="str">
        <f>IF(SUM('Control Sample Data'!F$3:F$98)&gt;10,IF(AND(ISNUMBER('Control Sample Data'!F1794),'Control Sample Data'!F1794&lt;$B$1,'Control Sample Data'!F1794&gt;0),'Control Sample Data'!F1794,$B$1),"")</f>
        <v/>
      </c>
      <c r="S1795" s="17" t="str">
        <f>IF(SUM('Control Sample Data'!G$3:G$98)&gt;10,IF(AND(ISNUMBER('Control Sample Data'!G1794),'Control Sample Data'!G1794&lt;$B$1,'Control Sample Data'!G1794&gt;0),'Control Sample Data'!G1794,$B$1),"")</f>
        <v/>
      </c>
      <c r="T1795" s="17" t="str">
        <f>IF(SUM('Control Sample Data'!H$3:H$98)&gt;10,IF(AND(ISNUMBER('Control Sample Data'!H1794),'Control Sample Data'!H1794&lt;$B$1,'Control Sample Data'!H1794&gt;0),'Control Sample Data'!H1794,$B$1),"")</f>
        <v/>
      </c>
      <c r="U1795" s="17" t="str">
        <f>IF(SUM('Control Sample Data'!I$3:I$98)&gt;10,IF(AND(ISNUMBER('Control Sample Data'!I1794),'Control Sample Data'!I1794&lt;$B$1,'Control Sample Data'!I1794&gt;0),'Control Sample Data'!I1794,$B$1),"")</f>
        <v/>
      </c>
      <c r="V1795" s="17" t="str">
        <f>IF(SUM('Control Sample Data'!J$3:J$98)&gt;10,IF(AND(ISNUMBER('Control Sample Data'!J1794),'Control Sample Data'!J1794&lt;$B$1,'Control Sample Data'!J1794&gt;0),'Control Sample Data'!J1794,$B$1),"")</f>
        <v/>
      </c>
      <c r="W1795" s="17" t="str">
        <f>IF(SUM('Control Sample Data'!K$3:K$98)&gt;10,IF(AND(ISNUMBER('Control Sample Data'!K1794),'Control Sample Data'!K1794&lt;$B$1,'Control Sample Data'!K1794&gt;0),'Control Sample Data'!K1794,$B$1),"")</f>
        <v/>
      </c>
      <c r="X1795" s="17" t="str">
        <f>IF(SUM('Control Sample Data'!L$3:L$98)&gt;10,IF(AND(ISNUMBER('Control Sample Data'!L1794),'Control Sample Data'!L1794&lt;$B$1,'Control Sample Data'!L1794&gt;0),'Control Sample Data'!L1794,$B$1),"")</f>
        <v/>
      </c>
      <c r="Y1795" s="17" t="str">
        <f>IF(SUM('Control Sample Data'!M$3:M$98)&gt;10,IF(AND(ISNUMBER('Control Sample Data'!M1794),'Control Sample Data'!M1794&lt;$B$1,'Control Sample Data'!M1794&gt;0),'Control Sample Data'!M1794,$B$1),"")</f>
        <v/>
      </c>
      <c r="AT1795" s="36" t="str">
        <f t="shared" si="1170"/>
        <v/>
      </c>
      <c r="AU1795" s="36" t="str">
        <f t="shared" si="1171"/>
        <v/>
      </c>
      <c r="AV1795" s="36" t="str">
        <f t="shared" si="1172"/>
        <v/>
      </c>
      <c r="AW1795" s="36" t="str">
        <f t="shared" si="1173"/>
        <v/>
      </c>
      <c r="AX1795" s="36" t="str">
        <f t="shared" si="1174"/>
        <v/>
      </c>
      <c r="AY1795" s="36" t="str">
        <f t="shared" si="1175"/>
        <v/>
      </c>
      <c r="AZ1795" s="36" t="str">
        <f t="shared" si="1176"/>
        <v/>
      </c>
      <c r="BA1795" s="36" t="str">
        <f t="shared" si="1177"/>
        <v/>
      </c>
      <c r="BB1795" s="36" t="str">
        <f t="shared" si="1178"/>
        <v/>
      </c>
      <c r="BC1795" s="36" t="str">
        <f t="shared" si="1179"/>
        <v/>
      </c>
      <c r="BD1795" s="36" t="str">
        <f t="shared" si="1180"/>
        <v/>
      </c>
      <c r="BE1795" s="36" t="str">
        <f t="shared" si="1181"/>
        <v/>
      </c>
      <c r="BF1795" s="36" t="str">
        <f t="shared" si="1182"/>
        <v/>
      </c>
      <c r="BG1795" s="36" t="str">
        <f t="shared" si="1183"/>
        <v/>
      </c>
      <c r="BH1795" s="36" t="str">
        <f t="shared" si="1184"/>
        <v/>
      </c>
      <c r="BI1795" s="36" t="str">
        <f t="shared" si="1185"/>
        <v/>
      </c>
      <c r="BJ1795" s="36" t="str">
        <f t="shared" si="1186"/>
        <v/>
      </c>
      <c r="BK1795" s="36" t="str">
        <f t="shared" si="1187"/>
        <v/>
      </c>
      <c r="BL1795" s="36" t="str">
        <f t="shared" si="1188"/>
        <v/>
      </c>
      <c r="BM1795" s="36" t="str">
        <f t="shared" si="1189"/>
        <v/>
      </c>
      <c r="BN1795" s="38" t="e">
        <f t="shared" si="1148"/>
        <v>#DIV/0!</v>
      </c>
      <c r="BO1795" s="38" t="e">
        <f t="shared" si="1149"/>
        <v>#DIV/0!</v>
      </c>
      <c r="BP1795" s="39" t="str">
        <f t="shared" si="1150"/>
        <v/>
      </c>
      <c r="BQ1795" s="39" t="str">
        <f t="shared" si="1151"/>
        <v/>
      </c>
      <c r="BR1795" s="39" t="str">
        <f t="shared" si="1152"/>
        <v/>
      </c>
      <c r="BS1795" s="39" t="str">
        <f t="shared" si="1153"/>
        <v/>
      </c>
      <c r="BT1795" s="39" t="str">
        <f t="shared" si="1154"/>
        <v/>
      </c>
      <c r="BU1795" s="39" t="str">
        <f t="shared" si="1155"/>
        <v/>
      </c>
      <c r="BV1795" s="39" t="str">
        <f t="shared" si="1156"/>
        <v/>
      </c>
      <c r="BW1795" s="39" t="str">
        <f t="shared" si="1157"/>
        <v/>
      </c>
      <c r="BX1795" s="39" t="str">
        <f t="shared" si="1158"/>
        <v/>
      </c>
      <c r="BY1795" s="39" t="str">
        <f t="shared" si="1159"/>
        <v/>
      </c>
      <c r="BZ1795" s="39" t="str">
        <f t="shared" si="1160"/>
        <v/>
      </c>
      <c r="CA1795" s="39" t="str">
        <f t="shared" si="1161"/>
        <v/>
      </c>
      <c r="CB1795" s="39" t="str">
        <f t="shared" si="1162"/>
        <v/>
      </c>
      <c r="CC1795" s="39" t="str">
        <f t="shared" si="1163"/>
        <v/>
      </c>
      <c r="CD1795" s="39" t="str">
        <f t="shared" si="1164"/>
        <v/>
      </c>
      <c r="CE1795" s="39" t="str">
        <f t="shared" si="1165"/>
        <v/>
      </c>
      <c r="CF1795" s="39" t="str">
        <f t="shared" si="1166"/>
        <v/>
      </c>
      <c r="CG1795" s="39" t="str">
        <f t="shared" si="1167"/>
        <v/>
      </c>
      <c r="CH1795" s="39" t="str">
        <f t="shared" si="1168"/>
        <v/>
      </c>
      <c r="CI1795" s="39" t="str">
        <f t="shared" si="1169"/>
        <v/>
      </c>
    </row>
    <row r="1796" spans="1:87">
      <c r="A1796" s="18"/>
      <c r="B1796" s="15" t="str">
        <f>'Gene Table'!E1795</f>
        <v>hsa-miR-4777-5p</v>
      </c>
      <c r="C1796" s="15" t="str">
        <f>'Gene Table'!B1795</f>
        <v>K17</v>
      </c>
      <c r="D1796" s="16" t="str">
        <f>IF(SUM('Test Sample Data'!D$3:D$98)&gt;10,IF(AND(ISNUMBER('Test Sample Data'!D1795),'Test Sample Data'!D1795&lt;$B$1,'Test Sample Data'!D1795&gt;0),'Test Sample Data'!D1795,$B$1),"")</f>
        <v/>
      </c>
      <c r="E1796" s="17" t="str">
        <f>IF(SUM('Test Sample Data'!E$3:E$98)&gt;10,IF(AND(ISNUMBER('Test Sample Data'!E1795),'Test Sample Data'!E1795&lt;$B$1,'Test Sample Data'!E1795&gt;0),'Test Sample Data'!E1795,$B$1),"")</f>
        <v/>
      </c>
      <c r="F1796" s="17" t="str">
        <f>IF(SUM('Test Sample Data'!F$3:F$98)&gt;10,IF(AND(ISNUMBER('Test Sample Data'!F1795),'Test Sample Data'!F1795&lt;$B$1,'Test Sample Data'!F1795&gt;0),'Test Sample Data'!F1795,$B$1),"")</f>
        <v/>
      </c>
      <c r="G1796" s="17" t="str">
        <f>IF(SUM('Test Sample Data'!G$3:G$98)&gt;10,IF(AND(ISNUMBER('Test Sample Data'!G1795),'Test Sample Data'!G1795&lt;$B$1,'Test Sample Data'!G1795&gt;0),'Test Sample Data'!G1795,$B$1),"")</f>
        <v/>
      </c>
      <c r="H1796" s="17" t="str">
        <f>IF(SUM('Test Sample Data'!H$3:H$98)&gt;10,IF(AND(ISNUMBER('Test Sample Data'!H1795),'Test Sample Data'!H1795&lt;$B$1,'Test Sample Data'!H1795&gt;0),'Test Sample Data'!H1795,$B$1),"")</f>
        <v/>
      </c>
      <c r="I1796" s="17" t="str">
        <f>IF(SUM('Test Sample Data'!I$3:I$98)&gt;10,IF(AND(ISNUMBER('Test Sample Data'!I1795),'Test Sample Data'!I1795&lt;$B$1,'Test Sample Data'!I1795&gt;0),'Test Sample Data'!I1795,$B$1),"")</f>
        <v/>
      </c>
      <c r="J1796" s="17" t="str">
        <f>IF(SUM('Test Sample Data'!J$3:J$98)&gt;10,IF(AND(ISNUMBER('Test Sample Data'!J1795),'Test Sample Data'!J1795&lt;$B$1,'Test Sample Data'!J1795&gt;0),'Test Sample Data'!J1795,$B$1),"")</f>
        <v/>
      </c>
      <c r="K1796" s="17" t="str">
        <f>IF(SUM('Test Sample Data'!K$3:K$98)&gt;10,IF(AND(ISNUMBER('Test Sample Data'!K1795),'Test Sample Data'!K1795&lt;$B$1,'Test Sample Data'!K1795&gt;0),'Test Sample Data'!K1795,$B$1),"")</f>
        <v/>
      </c>
      <c r="L1796" s="17" t="str">
        <f>IF(SUM('Test Sample Data'!L$3:L$98)&gt;10,IF(AND(ISNUMBER('Test Sample Data'!L1795),'Test Sample Data'!L1795&lt;$B$1,'Test Sample Data'!L1795&gt;0),'Test Sample Data'!L1795,$B$1),"")</f>
        <v/>
      </c>
      <c r="M1796" s="17" t="str">
        <f>IF(SUM('Test Sample Data'!M$3:M$98)&gt;10,IF(AND(ISNUMBER('Test Sample Data'!M1795),'Test Sample Data'!M1795&lt;$B$1,'Test Sample Data'!M1795&gt;0),'Test Sample Data'!M1795,$B$1),"")</f>
        <v/>
      </c>
      <c r="N1796" s="17" t="str">
        <f>'Gene Table'!E1795</f>
        <v>hsa-miR-4777-5p</v>
      </c>
      <c r="O1796" s="17" t="str">
        <f>'Gene Table'!B1795</f>
        <v>K17</v>
      </c>
      <c r="P1796" s="17" t="str">
        <f>IF(SUM('Control Sample Data'!D$3:D$98)&gt;10,IF(AND(ISNUMBER('Control Sample Data'!D1795),'Control Sample Data'!D1795&lt;$B$1,'Control Sample Data'!D1795&gt;0),'Control Sample Data'!D1795,$B$1),"")</f>
        <v/>
      </c>
      <c r="Q1796" s="17" t="str">
        <f>IF(SUM('Control Sample Data'!E$3:E$98)&gt;10,IF(AND(ISNUMBER('Control Sample Data'!E1795),'Control Sample Data'!E1795&lt;$B$1,'Control Sample Data'!E1795&gt;0),'Control Sample Data'!E1795,$B$1),"")</f>
        <v/>
      </c>
      <c r="R1796" s="17" t="str">
        <f>IF(SUM('Control Sample Data'!F$3:F$98)&gt;10,IF(AND(ISNUMBER('Control Sample Data'!F1795),'Control Sample Data'!F1795&lt;$B$1,'Control Sample Data'!F1795&gt;0),'Control Sample Data'!F1795,$B$1),"")</f>
        <v/>
      </c>
      <c r="S1796" s="17" t="str">
        <f>IF(SUM('Control Sample Data'!G$3:G$98)&gt;10,IF(AND(ISNUMBER('Control Sample Data'!G1795),'Control Sample Data'!G1795&lt;$B$1,'Control Sample Data'!G1795&gt;0),'Control Sample Data'!G1795,$B$1),"")</f>
        <v/>
      </c>
      <c r="T1796" s="17" t="str">
        <f>IF(SUM('Control Sample Data'!H$3:H$98)&gt;10,IF(AND(ISNUMBER('Control Sample Data'!H1795),'Control Sample Data'!H1795&lt;$B$1,'Control Sample Data'!H1795&gt;0),'Control Sample Data'!H1795,$B$1),"")</f>
        <v/>
      </c>
      <c r="U1796" s="17" t="str">
        <f>IF(SUM('Control Sample Data'!I$3:I$98)&gt;10,IF(AND(ISNUMBER('Control Sample Data'!I1795),'Control Sample Data'!I1795&lt;$B$1,'Control Sample Data'!I1795&gt;0),'Control Sample Data'!I1795,$B$1),"")</f>
        <v/>
      </c>
      <c r="V1796" s="17" t="str">
        <f>IF(SUM('Control Sample Data'!J$3:J$98)&gt;10,IF(AND(ISNUMBER('Control Sample Data'!J1795),'Control Sample Data'!J1795&lt;$B$1,'Control Sample Data'!J1795&gt;0),'Control Sample Data'!J1795,$B$1),"")</f>
        <v/>
      </c>
      <c r="W1796" s="17" t="str">
        <f>IF(SUM('Control Sample Data'!K$3:K$98)&gt;10,IF(AND(ISNUMBER('Control Sample Data'!K1795),'Control Sample Data'!K1795&lt;$B$1,'Control Sample Data'!K1795&gt;0),'Control Sample Data'!K1795,$B$1),"")</f>
        <v/>
      </c>
      <c r="X1796" s="17" t="str">
        <f>IF(SUM('Control Sample Data'!L$3:L$98)&gt;10,IF(AND(ISNUMBER('Control Sample Data'!L1795),'Control Sample Data'!L1795&lt;$B$1,'Control Sample Data'!L1795&gt;0),'Control Sample Data'!L1795,$B$1),"")</f>
        <v/>
      </c>
      <c r="Y1796" s="17" t="str">
        <f>IF(SUM('Control Sample Data'!M$3:M$98)&gt;10,IF(AND(ISNUMBER('Control Sample Data'!M1795),'Control Sample Data'!M1795&lt;$B$1,'Control Sample Data'!M1795&gt;0),'Control Sample Data'!M1795,$B$1),"")</f>
        <v/>
      </c>
      <c r="AT1796" s="36" t="str">
        <f t="shared" si="1170"/>
        <v/>
      </c>
      <c r="AU1796" s="36" t="str">
        <f t="shared" si="1171"/>
        <v/>
      </c>
      <c r="AV1796" s="36" t="str">
        <f t="shared" si="1172"/>
        <v/>
      </c>
      <c r="AW1796" s="36" t="str">
        <f t="shared" si="1173"/>
        <v/>
      </c>
      <c r="AX1796" s="36" t="str">
        <f t="shared" si="1174"/>
        <v/>
      </c>
      <c r="AY1796" s="36" t="str">
        <f t="shared" si="1175"/>
        <v/>
      </c>
      <c r="AZ1796" s="36" t="str">
        <f t="shared" si="1176"/>
        <v/>
      </c>
      <c r="BA1796" s="36" t="str">
        <f t="shared" si="1177"/>
        <v/>
      </c>
      <c r="BB1796" s="36" t="str">
        <f t="shared" si="1178"/>
        <v/>
      </c>
      <c r="BC1796" s="36" t="str">
        <f t="shared" si="1179"/>
        <v/>
      </c>
      <c r="BD1796" s="36" t="str">
        <f t="shared" si="1180"/>
        <v/>
      </c>
      <c r="BE1796" s="36" t="str">
        <f t="shared" si="1181"/>
        <v/>
      </c>
      <c r="BF1796" s="36" t="str">
        <f t="shared" si="1182"/>
        <v/>
      </c>
      <c r="BG1796" s="36" t="str">
        <f t="shared" si="1183"/>
        <v/>
      </c>
      <c r="BH1796" s="36" t="str">
        <f t="shared" si="1184"/>
        <v/>
      </c>
      <c r="BI1796" s="36" t="str">
        <f t="shared" si="1185"/>
        <v/>
      </c>
      <c r="BJ1796" s="36" t="str">
        <f t="shared" si="1186"/>
        <v/>
      </c>
      <c r="BK1796" s="36" t="str">
        <f t="shared" si="1187"/>
        <v/>
      </c>
      <c r="BL1796" s="36" t="str">
        <f t="shared" si="1188"/>
        <v/>
      </c>
      <c r="BM1796" s="36" t="str">
        <f t="shared" si="1189"/>
        <v/>
      </c>
      <c r="BN1796" s="38" t="e">
        <f t="shared" ref="BN1796:BN1859" si="1190">AVERAGE(AT1796:BC1796)</f>
        <v>#DIV/0!</v>
      </c>
      <c r="BO1796" s="38" t="e">
        <f t="shared" ref="BO1796:BO1859" si="1191">AVERAGE(BD1796:BM1796)</f>
        <v>#DIV/0!</v>
      </c>
      <c r="BP1796" s="39" t="str">
        <f t="shared" ref="BP1796:BP1859" si="1192">IF(ISNUMBER(AT1796),POWER(2,-AT1796),"")</f>
        <v/>
      </c>
      <c r="BQ1796" s="39" t="str">
        <f t="shared" ref="BQ1796:BQ1859" si="1193">IF(ISNUMBER(AU1796),POWER(2,-AU1796),"")</f>
        <v/>
      </c>
      <c r="BR1796" s="39" t="str">
        <f t="shared" ref="BR1796:BR1859" si="1194">IF(ISNUMBER(AV1796),POWER(2,-AV1796),"")</f>
        <v/>
      </c>
      <c r="BS1796" s="39" t="str">
        <f t="shared" ref="BS1796:BS1859" si="1195">IF(ISNUMBER(AW1796),POWER(2,-AW1796),"")</f>
        <v/>
      </c>
      <c r="BT1796" s="39" t="str">
        <f t="shared" ref="BT1796:BT1859" si="1196">IF(ISNUMBER(AX1796),POWER(2,-AX1796),"")</f>
        <v/>
      </c>
      <c r="BU1796" s="39" t="str">
        <f t="shared" ref="BU1796:BU1859" si="1197">IF(ISNUMBER(AY1796),POWER(2,-AY1796),"")</f>
        <v/>
      </c>
      <c r="BV1796" s="39" t="str">
        <f t="shared" ref="BV1796:BV1859" si="1198">IF(ISNUMBER(AZ1796),POWER(2,-AZ1796),"")</f>
        <v/>
      </c>
      <c r="BW1796" s="39" t="str">
        <f t="shared" ref="BW1796:BW1859" si="1199">IF(ISNUMBER(BA1796),POWER(2,-BA1796),"")</f>
        <v/>
      </c>
      <c r="BX1796" s="39" t="str">
        <f t="shared" ref="BX1796:BX1859" si="1200">IF(ISNUMBER(BB1796),POWER(2,-BB1796),"")</f>
        <v/>
      </c>
      <c r="BY1796" s="39" t="str">
        <f t="shared" ref="BY1796:BY1859" si="1201">IF(ISNUMBER(BC1796),POWER(2,-BC1796),"")</f>
        <v/>
      </c>
      <c r="BZ1796" s="39" t="str">
        <f t="shared" ref="BZ1796:BZ1859" si="1202">IF(ISNUMBER(BD1796),POWER(2,-BD1796),"")</f>
        <v/>
      </c>
      <c r="CA1796" s="39" t="str">
        <f t="shared" ref="CA1796:CA1859" si="1203">IF(ISNUMBER(BE1796),POWER(2,-BE1796),"")</f>
        <v/>
      </c>
      <c r="CB1796" s="39" t="str">
        <f t="shared" ref="CB1796:CB1859" si="1204">IF(ISNUMBER(BF1796),POWER(2,-BF1796),"")</f>
        <v/>
      </c>
      <c r="CC1796" s="39" t="str">
        <f t="shared" ref="CC1796:CC1859" si="1205">IF(ISNUMBER(BG1796),POWER(2,-BG1796),"")</f>
        <v/>
      </c>
      <c r="CD1796" s="39" t="str">
        <f t="shared" ref="CD1796:CD1859" si="1206">IF(ISNUMBER(BH1796),POWER(2,-BH1796),"")</f>
        <v/>
      </c>
      <c r="CE1796" s="39" t="str">
        <f t="shared" ref="CE1796:CE1859" si="1207">IF(ISNUMBER(BI1796),POWER(2,-BI1796),"")</f>
        <v/>
      </c>
      <c r="CF1796" s="39" t="str">
        <f t="shared" ref="CF1796:CF1859" si="1208">IF(ISNUMBER(BJ1796),POWER(2,-BJ1796),"")</f>
        <v/>
      </c>
      <c r="CG1796" s="39" t="str">
        <f t="shared" ref="CG1796:CG1859" si="1209">IF(ISNUMBER(BK1796),POWER(2,-BK1796),"")</f>
        <v/>
      </c>
      <c r="CH1796" s="39" t="str">
        <f t="shared" ref="CH1796:CH1859" si="1210">IF(ISNUMBER(BL1796),POWER(2,-BL1796),"")</f>
        <v/>
      </c>
      <c r="CI1796" s="39" t="str">
        <f t="shared" ref="CI1796:CI1859" si="1211">IF(ISNUMBER(BM1796),POWER(2,-BM1796),"")</f>
        <v/>
      </c>
    </row>
    <row r="1797" spans="1:87">
      <c r="A1797" s="18"/>
      <c r="B1797" s="15" t="str">
        <f>'Gene Table'!E1796</f>
        <v>hsa-miR-5091</v>
      </c>
      <c r="C1797" s="15" t="str">
        <f>'Gene Table'!B1796</f>
        <v>K18</v>
      </c>
      <c r="D1797" s="16" t="str">
        <f>IF(SUM('Test Sample Data'!D$3:D$98)&gt;10,IF(AND(ISNUMBER('Test Sample Data'!D1796),'Test Sample Data'!D1796&lt;$B$1,'Test Sample Data'!D1796&gt;0),'Test Sample Data'!D1796,$B$1),"")</f>
        <v/>
      </c>
      <c r="E1797" s="17" t="str">
        <f>IF(SUM('Test Sample Data'!E$3:E$98)&gt;10,IF(AND(ISNUMBER('Test Sample Data'!E1796),'Test Sample Data'!E1796&lt;$B$1,'Test Sample Data'!E1796&gt;0),'Test Sample Data'!E1796,$B$1),"")</f>
        <v/>
      </c>
      <c r="F1797" s="17" t="str">
        <f>IF(SUM('Test Sample Data'!F$3:F$98)&gt;10,IF(AND(ISNUMBER('Test Sample Data'!F1796),'Test Sample Data'!F1796&lt;$B$1,'Test Sample Data'!F1796&gt;0),'Test Sample Data'!F1796,$B$1),"")</f>
        <v/>
      </c>
      <c r="G1797" s="17" t="str">
        <f>IF(SUM('Test Sample Data'!G$3:G$98)&gt;10,IF(AND(ISNUMBER('Test Sample Data'!G1796),'Test Sample Data'!G1796&lt;$B$1,'Test Sample Data'!G1796&gt;0),'Test Sample Data'!G1796,$B$1),"")</f>
        <v/>
      </c>
      <c r="H1797" s="17" t="str">
        <f>IF(SUM('Test Sample Data'!H$3:H$98)&gt;10,IF(AND(ISNUMBER('Test Sample Data'!H1796),'Test Sample Data'!H1796&lt;$B$1,'Test Sample Data'!H1796&gt;0),'Test Sample Data'!H1796,$B$1),"")</f>
        <v/>
      </c>
      <c r="I1797" s="17" t="str">
        <f>IF(SUM('Test Sample Data'!I$3:I$98)&gt;10,IF(AND(ISNUMBER('Test Sample Data'!I1796),'Test Sample Data'!I1796&lt;$B$1,'Test Sample Data'!I1796&gt;0),'Test Sample Data'!I1796,$B$1),"")</f>
        <v/>
      </c>
      <c r="J1797" s="17" t="str">
        <f>IF(SUM('Test Sample Data'!J$3:J$98)&gt;10,IF(AND(ISNUMBER('Test Sample Data'!J1796),'Test Sample Data'!J1796&lt;$B$1,'Test Sample Data'!J1796&gt;0),'Test Sample Data'!J1796,$B$1),"")</f>
        <v/>
      </c>
      <c r="K1797" s="17" t="str">
        <f>IF(SUM('Test Sample Data'!K$3:K$98)&gt;10,IF(AND(ISNUMBER('Test Sample Data'!K1796),'Test Sample Data'!K1796&lt;$B$1,'Test Sample Data'!K1796&gt;0),'Test Sample Data'!K1796,$B$1),"")</f>
        <v/>
      </c>
      <c r="L1797" s="17" t="str">
        <f>IF(SUM('Test Sample Data'!L$3:L$98)&gt;10,IF(AND(ISNUMBER('Test Sample Data'!L1796),'Test Sample Data'!L1796&lt;$B$1,'Test Sample Data'!L1796&gt;0),'Test Sample Data'!L1796,$B$1),"")</f>
        <v/>
      </c>
      <c r="M1797" s="17" t="str">
        <f>IF(SUM('Test Sample Data'!M$3:M$98)&gt;10,IF(AND(ISNUMBER('Test Sample Data'!M1796),'Test Sample Data'!M1796&lt;$B$1,'Test Sample Data'!M1796&gt;0),'Test Sample Data'!M1796,$B$1),"")</f>
        <v/>
      </c>
      <c r="N1797" s="17" t="str">
        <f>'Gene Table'!E1796</f>
        <v>hsa-miR-5091</v>
      </c>
      <c r="O1797" s="17" t="str">
        <f>'Gene Table'!B1796</f>
        <v>K18</v>
      </c>
      <c r="P1797" s="17" t="str">
        <f>IF(SUM('Control Sample Data'!D$3:D$98)&gt;10,IF(AND(ISNUMBER('Control Sample Data'!D1796),'Control Sample Data'!D1796&lt;$B$1,'Control Sample Data'!D1796&gt;0),'Control Sample Data'!D1796,$B$1),"")</f>
        <v/>
      </c>
      <c r="Q1797" s="17" t="str">
        <f>IF(SUM('Control Sample Data'!E$3:E$98)&gt;10,IF(AND(ISNUMBER('Control Sample Data'!E1796),'Control Sample Data'!E1796&lt;$B$1,'Control Sample Data'!E1796&gt;0),'Control Sample Data'!E1796,$B$1),"")</f>
        <v/>
      </c>
      <c r="R1797" s="17" t="str">
        <f>IF(SUM('Control Sample Data'!F$3:F$98)&gt;10,IF(AND(ISNUMBER('Control Sample Data'!F1796),'Control Sample Data'!F1796&lt;$B$1,'Control Sample Data'!F1796&gt;0),'Control Sample Data'!F1796,$B$1),"")</f>
        <v/>
      </c>
      <c r="S1797" s="17" t="str">
        <f>IF(SUM('Control Sample Data'!G$3:G$98)&gt;10,IF(AND(ISNUMBER('Control Sample Data'!G1796),'Control Sample Data'!G1796&lt;$B$1,'Control Sample Data'!G1796&gt;0),'Control Sample Data'!G1796,$B$1),"")</f>
        <v/>
      </c>
      <c r="T1797" s="17" t="str">
        <f>IF(SUM('Control Sample Data'!H$3:H$98)&gt;10,IF(AND(ISNUMBER('Control Sample Data'!H1796),'Control Sample Data'!H1796&lt;$B$1,'Control Sample Data'!H1796&gt;0),'Control Sample Data'!H1796,$B$1),"")</f>
        <v/>
      </c>
      <c r="U1797" s="17" t="str">
        <f>IF(SUM('Control Sample Data'!I$3:I$98)&gt;10,IF(AND(ISNUMBER('Control Sample Data'!I1796),'Control Sample Data'!I1796&lt;$B$1,'Control Sample Data'!I1796&gt;0),'Control Sample Data'!I1796,$B$1),"")</f>
        <v/>
      </c>
      <c r="V1797" s="17" t="str">
        <f>IF(SUM('Control Sample Data'!J$3:J$98)&gt;10,IF(AND(ISNUMBER('Control Sample Data'!J1796),'Control Sample Data'!J1796&lt;$B$1,'Control Sample Data'!J1796&gt;0),'Control Sample Data'!J1796,$B$1),"")</f>
        <v/>
      </c>
      <c r="W1797" s="17" t="str">
        <f>IF(SUM('Control Sample Data'!K$3:K$98)&gt;10,IF(AND(ISNUMBER('Control Sample Data'!K1796),'Control Sample Data'!K1796&lt;$B$1,'Control Sample Data'!K1796&gt;0),'Control Sample Data'!K1796,$B$1),"")</f>
        <v/>
      </c>
      <c r="X1797" s="17" t="str">
        <f>IF(SUM('Control Sample Data'!L$3:L$98)&gt;10,IF(AND(ISNUMBER('Control Sample Data'!L1796),'Control Sample Data'!L1796&lt;$B$1,'Control Sample Data'!L1796&gt;0),'Control Sample Data'!L1796,$B$1),"")</f>
        <v/>
      </c>
      <c r="Y1797" s="17" t="str">
        <f>IF(SUM('Control Sample Data'!M$3:M$98)&gt;10,IF(AND(ISNUMBER('Control Sample Data'!M1796),'Control Sample Data'!M1796&lt;$B$1,'Control Sample Data'!M1796&gt;0),'Control Sample Data'!M1796,$B$1),"")</f>
        <v/>
      </c>
      <c r="AT1797" s="36" t="str">
        <f t="shared" ref="AT1797:AT1860" si="1212">IF(ISERROR(D1797-Z$794),"",D1797-Z$794)</f>
        <v/>
      </c>
      <c r="AU1797" s="36" t="str">
        <f t="shared" ref="AU1797:AU1860" si="1213">IF(ISERROR(E1797-AA$794),"",E1797-AA$794)</f>
        <v/>
      </c>
      <c r="AV1797" s="36" t="str">
        <f t="shared" ref="AV1797:AV1860" si="1214">IF(ISERROR(F1797-AB$794),"",F1797-AB$794)</f>
        <v/>
      </c>
      <c r="AW1797" s="36" t="str">
        <f t="shared" ref="AW1797:AW1860" si="1215">IF(ISERROR(G1797-AC$794),"",G1797-AC$794)</f>
        <v/>
      </c>
      <c r="AX1797" s="36" t="str">
        <f t="shared" ref="AX1797:AX1860" si="1216">IF(ISERROR(H1797-AD$794),"",H1797-AD$794)</f>
        <v/>
      </c>
      <c r="AY1797" s="36" t="str">
        <f t="shared" ref="AY1797:AY1860" si="1217">IF(ISERROR(I1797-AE$794),"",I1797-AE$794)</f>
        <v/>
      </c>
      <c r="AZ1797" s="36" t="str">
        <f t="shared" ref="AZ1797:AZ1860" si="1218">IF(ISERROR(J1797-AF$794),"",J1797-AF$794)</f>
        <v/>
      </c>
      <c r="BA1797" s="36" t="str">
        <f t="shared" ref="BA1797:BA1860" si="1219">IF(ISERROR(K1797-AG$794),"",K1797-AG$794)</f>
        <v/>
      </c>
      <c r="BB1797" s="36" t="str">
        <f t="shared" ref="BB1797:BB1860" si="1220">IF(ISERROR(L1797-AH$794),"",L1797-AH$794)</f>
        <v/>
      </c>
      <c r="BC1797" s="36" t="str">
        <f t="shared" ref="BC1797:BC1860" si="1221">IF(ISERROR(M1797-AI$794),"",M1797-AI$794)</f>
        <v/>
      </c>
      <c r="BD1797" s="36" t="str">
        <f t="shared" ref="BD1797:BD1860" si="1222">IF(ISERROR(P1797-AJ$794),"",P1797-AJ$794)</f>
        <v/>
      </c>
      <c r="BE1797" s="36" t="str">
        <f t="shared" ref="BE1797:BE1860" si="1223">IF(ISERROR(Q1797-AK$794),"",Q1797-AK$794)</f>
        <v/>
      </c>
      <c r="BF1797" s="36" t="str">
        <f t="shared" ref="BF1797:BF1860" si="1224">IF(ISERROR(R1797-AL$794),"",R1797-AL$794)</f>
        <v/>
      </c>
      <c r="BG1797" s="36" t="str">
        <f t="shared" ref="BG1797:BG1860" si="1225">IF(ISERROR(S1797-AM$794),"",S1797-AM$794)</f>
        <v/>
      </c>
      <c r="BH1797" s="36" t="str">
        <f t="shared" ref="BH1797:BH1860" si="1226">IF(ISERROR(T1797-AN$794),"",T1797-AN$794)</f>
        <v/>
      </c>
      <c r="BI1797" s="36" t="str">
        <f t="shared" ref="BI1797:BI1860" si="1227">IF(ISERROR(U1797-AO$794),"",U1797-AO$794)</f>
        <v/>
      </c>
      <c r="BJ1797" s="36" t="str">
        <f t="shared" ref="BJ1797:BJ1860" si="1228">IF(ISERROR(V1797-AP$794),"",V1797-AP$794)</f>
        <v/>
      </c>
      <c r="BK1797" s="36" t="str">
        <f t="shared" ref="BK1797:BK1860" si="1229">IF(ISERROR(W1797-AQ$794),"",W1797-AQ$794)</f>
        <v/>
      </c>
      <c r="BL1797" s="36" t="str">
        <f t="shared" ref="BL1797:BL1860" si="1230">IF(ISERROR(X1797-AR$794),"",X1797-AR$794)</f>
        <v/>
      </c>
      <c r="BM1797" s="36" t="str">
        <f t="shared" ref="BM1797:BM1860" si="1231">IF(ISERROR(Y1797-AS$794),"",Y1797-AS$794)</f>
        <v/>
      </c>
      <c r="BN1797" s="38" t="e">
        <f t="shared" si="1190"/>
        <v>#DIV/0!</v>
      </c>
      <c r="BO1797" s="38" t="e">
        <f t="shared" si="1191"/>
        <v>#DIV/0!</v>
      </c>
      <c r="BP1797" s="39" t="str">
        <f t="shared" si="1192"/>
        <v/>
      </c>
      <c r="BQ1797" s="39" t="str">
        <f t="shared" si="1193"/>
        <v/>
      </c>
      <c r="BR1797" s="39" t="str">
        <f t="shared" si="1194"/>
        <v/>
      </c>
      <c r="BS1797" s="39" t="str">
        <f t="shared" si="1195"/>
        <v/>
      </c>
      <c r="BT1797" s="39" t="str">
        <f t="shared" si="1196"/>
        <v/>
      </c>
      <c r="BU1797" s="39" t="str">
        <f t="shared" si="1197"/>
        <v/>
      </c>
      <c r="BV1797" s="39" t="str">
        <f t="shared" si="1198"/>
        <v/>
      </c>
      <c r="BW1797" s="39" t="str">
        <f t="shared" si="1199"/>
        <v/>
      </c>
      <c r="BX1797" s="39" t="str">
        <f t="shared" si="1200"/>
        <v/>
      </c>
      <c r="BY1797" s="39" t="str">
        <f t="shared" si="1201"/>
        <v/>
      </c>
      <c r="BZ1797" s="39" t="str">
        <f t="shared" si="1202"/>
        <v/>
      </c>
      <c r="CA1797" s="39" t="str">
        <f t="shared" si="1203"/>
        <v/>
      </c>
      <c r="CB1797" s="39" t="str">
        <f t="shared" si="1204"/>
        <v/>
      </c>
      <c r="CC1797" s="39" t="str">
        <f t="shared" si="1205"/>
        <v/>
      </c>
      <c r="CD1797" s="39" t="str">
        <f t="shared" si="1206"/>
        <v/>
      </c>
      <c r="CE1797" s="39" t="str">
        <f t="shared" si="1207"/>
        <v/>
      </c>
      <c r="CF1797" s="39" t="str">
        <f t="shared" si="1208"/>
        <v/>
      </c>
      <c r="CG1797" s="39" t="str">
        <f t="shared" si="1209"/>
        <v/>
      </c>
      <c r="CH1797" s="39" t="str">
        <f t="shared" si="1210"/>
        <v/>
      </c>
      <c r="CI1797" s="39" t="str">
        <f t="shared" si="1211"/>
        <v/>
      </c>
    </row>
    <row r="1798" spans="1:87">
      <c r="A1798" s="18"/>
      <c r="B1798" s="15" t="str">
        <f>'Gene Table'!E1797</f>
        <v>hsa-miR-4777-3p</v>
      </c>
      <c r="C1798" s="15" t="str">
        <f>'Gene Table'!B1797</f>
        <v>K19</v>
      </c>
      <c r="D1798" s="16" t="str">
        <f>IF(SUM('Test Sample Data'!D$3:D$98)&gt;10,IF(AND(ISNUMBER('Test Sample Data'!D1797),'Test Sample Data'!D1797&lt;$B$1,'Test Sample Data'!D1797&gt;0),'Test Sample Data'!D1797,$B$1),"")</f>
        <v/>
      </c>
      <c r="E1798" s="17" t="str">
        <f>IF(SUM('Test Sample Data'!E$3:E$98)&gt;10,IF(AND(ISNUMBER('Test Sample Data'!E1797),'Test Sample Data'!E1797&lt;$B$1,'Test Sample Data'!E1797&gt;0),'Test Sample Data'!E1797,$B$1),"")</f>
        <v/>
      </c>
      <c r="F1798" s="17" t="str">
        <f>IF(SUM('Test Sample Data'!F$3:F$98)&gt;10,IF(AND(ISNUMBER('Test Sample Data'!F1797),'Test Sample Data'!F1797&lt;$B$1,'Test Sample Data'!F1797&gt;0),'Test Sample Data'!F1797,$B$1),"")</f>
        <v/>
      </c>
      <c r="G1798" s="17" t="str">
        <f>IF(SUM('Test Sample Data'!G$3:G$98)&gt;10,IF(AND(ISNUMBER('Test Sample Data'!G1797),'Test Sample Data'!G1797&lt;$B$1,'Test Sample Data'!G1797&gt;0),'Test Sample Data'!G1797,$B$1),"")</f>
        <v/>
      </c>
      <c r="H1798" s="17" t="str">
        <f>IF(SUM('Test Sample Data'!H$3:H$98)&gt;10,IF(AND(ISNUMBER('Test Sample Data'!H1797),'Test Sample Data'!H1797&lt;$B$1,'Test Sample Data'!H1797&gt;0),'Test Sample Data'!H1797,$B$1),"")</f>
        <v/>
      </c>
      <c r="I1798" s="17" t="str">
        <f>IF(SUM('Test Sample Data'!I$3:I$98)&gt;10,IF(AND(ISNUMBER('Test Sample Data'!I1797),'Test Sample Data'!I1797&lt;$B$1,'Test Sample Data'!I1797&gt;0),'Test Sample Data'!I1797,$B$1),"")</f>
        <v/>
      </c>
      <c r="J1798" s="17" t="str">
        <f>IF(SUM('Test Sample Data'!J$3:J$98)&gt;10,IF(AND(ISNUMBER('Test Sample Data'!J1797),'Test Sample Data'!J1797&lt;$B$1,'Test Sample Data'!J1797&gt;0),'Test Sample Data'!J1797,$B$1),"")</f>
        <v/>
      </c>
      <c r="K1798" s="17" t="str">
        <f>IF(SUM('Test Sample Data'!K$3:K$98)&gt;10,IF(AND(ISNUMBER('Test Sample Data'!K1797),'Test Sample Data'!K1797&lt;$B$1,'Test Sample Data'!K1797&gt;0),'Test Sample Data'!K1797,$B$1),"")</f>
        <v/>
      </c>
      <c r="L1798" s="17" t="str">
        <f>IF(SUM('Test Sample Data'!L$3:L$98)&gt;10,IF(AND(ISNUMBER('Test Sample Data'!L1797),'Test Sample Data'!L1797&lt;$B$1,'Test Sample Data'!L1797&gt;0),'Test Sample Data'!L1797,$B$1),"")</f>
        <v/>
      </c>
      <c r="M1798" s="17" t="str">
        <f>IF(SUM('Test Sample Data'!M$3:M$98)&gt;10,IF(AND(ISNUMBER('Test Sample Data'!M1797),'Test Sample Data'!M1797&lt;$B$1,'Test Sample Data'!M1797&gt;0),'Test Sample Data'!M1797,$B$1),"")</f>
        <v/>
      </c>
      <c r="N1798" s="17" t="str">
        <f>'Gene Table'!E1797</f>
        <v>hsa-miR-4777-3p</v>
      </c>
      <c r="O1798" s="17" t="str">
        <f>'Gene Table'!B1797</f>
        <v>K19</v>
      </c>
      <c r="P1798" s="17" t="str">
        <f>IF(SUM('Control Sample Data'!D$3:D$98)&gt;10,IF(AND(ISNUMBER('Control Sample Data'!D1797),'Control Sample Data'!D1797&lt;$B$1,'Control Sample Data'!D1797&gt;0),'Control Sample Data'!D1797,$B$1),"")</f>
        <v/>
      </c>
      <c r="Q1798" s="17" t="str">
        <f>IF(SUM('Control Sample Data'!E$3:E$98)&gt;10,IF(AND(ISNUMBER('Control Sample Data'!E1797),'Control Sample Data'!E1797&lt;$B$1,'Control Sample Data'!E1797&gt;0),'Control Sample Data'!E1797,$B$1),"")</f>
        <v/>
      </c>
      <c r="R1798" s="17" t="str">
        <f>IF(SUM('Control Sample Data'!F$3:F$98)&gt;10,IF(AND(ISNUMBER('Control Sample Data'!F1797),'Control Sample Data'!F1797&lt;$B$1,'Control Sample Data'!F1797&gt;0),'Control Sample Data'!F1797,$B$1),"")</f>
        <v/>
      </c>
      <c r="S1798" s="17" t="str">
        <f>IF(SUM('Control Sample Data'!G$3:G$98)&gt;10,IF(AND(ISNUMBER('Control Sample Data'!G1797),'Control Sample Data'!G1797&lt;$B$1,'Control Sample Data'!G1797&gt;0),'Control Sample Data'!G1797,$B$1),"")</f>
        <v/>
      </c>
      <c r="T1798" s="17" t="str">
        <f>IF(SUM('Control Sample Data'!H$3:H$98)&gt;10,IF(AND(ISNUMBER('Control Sample Data'!H1797),'Control Sample Data'!H1797&lt;$B$1,'Control Sample Data'!H1797&gt;0),'Control Sample Data'!H1797,$B$1),"")</f>
        <v/>
      </c>
      <c r="U1798" s="17" t="str">
        <f>IF(SUM('Control Sample Data'!I$3:I$98)&gt;10,IF(AND(ISNUMBER('Control Sample Data'!I1797),'Control Sample Data'!I1797&lt;$B$1,'Control Sample Data'!I1797&gt;0),'Control Sample Data'!I1797,$B$1),"")</f>
        <v/>
      </c>
      <c r="V1798" s="17" t="str">
        <f>IF(SUM('Control Sample Data'!J$3:J$98)&gt;10,IF(AND(ISNUMBER('Control Sample Data'!J1797),'Control Sample Data'!J1797&lt;$B$1,'Control Sample Data'!J1797&gt;0),'Control Sample Data'!J1797,$B$1),"")</f>
        <v/>
      </c>
      <c r="W1798" s="17" t="str">
        <f>IF(SUM('Control Sample Data'!K$3:K$98)&gt;10,IF(AND(ISNUMBER('Control Sample Data'!K1797),'Control Sample Data'!K1797&lt;$B$1,'Control Sample Data'!K1797&gt;0),'Control Sample Data'!K1797,$B$1),"")</f>
        <v/>
      </c>
      <c r="X1798" s="17" t="str">
        <f>IF(SUM('Control Sample Data'!L$3:L$98)&gt;10,IF(AND(ISNUMBER('Control Sample Data'!L1797),'Control Sample Data'!L1797&lt;$B$1,'Control Sample Data'!L1797&gt;0),'Control Sample Data'!L1797,$B$1),"")</f>
        <v/>
      </c>
      <c r="Y1798" s="17" t="str">
        <f>IF(SUM('Control Sample Data'!M$3:M$98)&gt;10,IF(AND(ISNUMBER('Control Sample Data'!M1797),'Control Sample Data'!M1797&lt;$B$1,'Control Sample Data'!M1797&gt;0),'Control Sample Data'!M1797,$B$1),"")</f>
        <v/>
      </c>
      <c r="AT1798" s="36" t="str">
        <f t="shared" si="1212"/>
        <v/>
      </c>
      <c r="AU1798" s="36" t="str">
        <f t="shared" si="1213"/>
        <v/>
      </c>
      <c r="AV1798" s="36" t="str">
        <f t="shared" si="1214"/>
        <v/>
      </c>
      <c r="AW1798" s="36" t="str">
        <f t="shared" si="1215"/>
        <v/>
      </c>
      <c r="AX1798" s="36" t="str">
        <f t="shared" si="1216"/>
        <v/>
      </c>
      <c r="AY1798" s="36" t="str">
        <f t="shared" si="1217"/>
        <v/>
      </c>
      <c r="AZ1798" s="36" t="str">
        <f t="shared" si="1218"/>
        <v/>
      </c>
      <c r="BA1798" s="36" t="str">
        <f t="shared" si="1219"/>
        <v/>
      </c>
      <c r="BB1798" s="36" t="str">
        <f t="shared" si="1220"/>
        <v/>
      </c>
      <c r="BC1798" s="36" t="str">
        <f t="shared" si="1221"/>
        <v/>
      </c>
      <c r="BD1798" s="36" t="str">
        <f t="shared" si="1222"/>
        <v/>
      </c>
      <c r="BE1798" s="36" t="str">
        <f t="shared" si="1223"/>
        <v/>
      </c>
      <c r="BF1798" s="36" t="str">
        <f t="shared" si="1224"/>
        <v/>
      </c>
      <c r="BG1798" s="36" t="str">
        <f t="shared" si="1225"/>
        <v/>
      </c>
      <c r="BH1798" s="36" t="str">
        <f t="shared" si="1226"/>
        <v/>
      </c>
      <c r="BI1798" s="36" t="str">
        <f t="shared" si="1227"/>
        <v/>
      </c>
      <c r="BJ1798" s="36" t="str">
        <f t="shared" si="1228"/>
        <v/>
      </c>
      <c r="BK1798" s="36" t="str">
        <f t="shared" si="1229"/>
        <v/>
      </c>
      <c r="BL1798" s="36" t="str">
        <f t="shared" si="1230"/>
        <v/>
      </c>
      <c r="BM1798" s="36" t="str">
        <f t="shared" si="1231"/>
        <v/>
      </c>
      <c r="BN1798" s="38" t="e">
        <f t="shared" si="1190"/>
        <v>#DIV/0!</v>
      </c>
      <c r="BO1798" s="38" t="e">
        <f t="shared" si="1191"/>
        <v>#DIV/0!</v>
      </c>
      <c r="BP1798" s="39" t="str">
        <f t="shared" si="1192"/>
        <v/>
      </c>
      <c r="BQ1798" s="39" t="str">
        <f t="shared" si="1193"/>
        <v/>
      </c>
      <c r="BR1798" s="39" t="str">
        <f t="shared" si="1194"/>
        <v/>
      </c>
      <c r="BS1798" s="39" t="str">
        <f t="shared" si="1195"/>
        <v/>
      </c>
      <c r="BT1798" s="39" t="str">
        <f t="shared" si="1196"/>
        <v/>
      </c>
      <c r="BU1798" s="39" t="str">
        <f t="shared" si="1197"/>
        <v/>
      </c>
      <c r="BV1798" s="39" t="str">
        <f t="shared" si="1198"/>
        <v/>
      </c>
      <c r="BW1798" s="39" t="str">
        <f t="shared" si="1199"/>
        <v/>
      </c>
      <c r="BX1798" s="39" t="str">
        <f t="shared" si="1200"/>
        <v/>
      </c>
      <c r="BY1798" s="39" t="str">
        <f t="shared" si="1201"/>
        <v/>
      </c>
      <c r="BZ1798" s="39" t="str">
        <f t="shared" si="1202"/>
        <v/>
      </c>
      <c r="CA1798" s="39" t="str">
        <f t="shared" si="1203"/>
        <v/>
      </c>
      <c r="CB1798" s="39" t="str">
        <f t="shared" si="1204"/>
        <v/>
      </c>
      <c r="CC1798" s="39" t="str">
        <f t="shared" si="1205"/>
        <v/>
      </c>
      <c r="CD1798" s="39" t="str">
        <f t="shared" si="1206"/>
        <v/>
      </c>
      <c r="CE1798" s="39" t="str">
        <f t="shared" si="1207"/>
        <v/>
      </c>
      <c r="CF1798" s="39" t="str">
        <f t="shared" si="1208"/>
        <v/>
      </c>
      <c r="CG1798" s="39" t="str">
        <f t="shared" si="1209"/>
        <v/>
      </c>
      <c r="CH1798" s="39" t="str">
        <f t="shared" si="1210"/>
        <v/>
      </c>
      <c r="CI1798" s="39" t="str">
        <f t="shared" si="1211"/>
        <v/>
      </c>
    </row>
    <row r="1799" spans="1:87">
      <c r="A1799" s="18"/>
      <c r="B1799" s="15" t="str">
        <f>'Gene Table'!E1798</f>
        <v>hsa-miR-5092</v>
      </c>
      <c r="C1799" s="15" t="str">
        <f>'Gene Table'!B1798</f>
        <v>K20</v>
      </c>
      <c r="D1799" s="16" t="str">
        <f>IF(SUM('Test Sample Data'!D$3:D$98)&gt;10,IF(AND(ISNUMBER('Test Sample Data'!D1798),'Test Sample Data'!D1798&lt;$B$1,'Test Sample Data'!D1798&gt;0),'Test Sample Data'!D1798,$B$1),"")</f>
        <v/>
      </c>
      <c r="E1799" s="17" t="str">
        <f>IF(SUM('Test Sample Data'!E$3:E$98)&gt;10,IF(AND(ISNUMBER('Test Sample Data'!E1798),'Test Sample Data'!E1798&lt;$B$1,'Test Sample Data'!E1798&gt;0),'Test Sample Data'!E1798,$B$1),"")</f>
        <v/>
      </c>
      <c r="F1799" s="17" t="str">
        <f>IF(SUM('Test Sample Data'!F$3:F$98)&gt;10,IF(AND(ISNUMBER('Test Sample Data'!F1798),'Test Sample Data'!F1798&lt;$B$1,'Test Sample Data'!F1798&gt;0),'Test Sample Data'!F1798,$B$1),"")</f>
        <v/>
      </c>
      <c r="G1799" s="17" t="str">
        <f>IF(SUM('Test Sample Data'!G$3:G$98)&gt;10,IF(AND(ISNUMBER('Test Sample Data'!G1798),'Test Sample Data'!G1798&lt;$B$1,'Test Sample Data'!G1798&gt;0),'Test Sample Data'!G1798,$B$1),"")</f>
        <v/>
      </c>
      <c r="H1799" s="17" t="str">
        <f>IF(SUM('Test Sample Data'!H$3:H$98)&gt;10,IF(AND(ISNUMBER('Test Sample Data'!H1798),'Test Sample Data'!H1798&lt;$B$1,'Test Sample Data'!H1798&gt;0),'Test Sample Data'!H1798,$B$1),"")</f>
        <v/>
      </c>
      <c r="I1799" s="17" t="str">
        <f>IF(SUM('Test Sample Data'!I$3:I$98)&gt;10,IF(AND(ISNUMBER('Test Sample Data'!I1798),'Test Sample Data'!I1798&lt;$B$1,'Test Sample Data'!I1798&gt;0),'Test Sample Data'!I1798,$B$1),"")</f>
        <v/>
      </c>
      <c r="J1799" s="17" t="str">
        <f>IF(SUM('Test Sample Data'!J$3:J$98)&gt;10,IF(AND(ISNUMBER('Test Sample Data'!J1798),'Test Sample Data'!J1798&lt;$B$1,'Test Sample Data'!J1798&gt;0),'Test Sample Data'!J1798,$B$1),"")</f>
        <v/>
      </c>
      <c r="K1799" s="17" t="str">
        <f>IF(SUM('Test Sample Data'!K$3:K$98)&gt;10,IF(AND(ISNUMBER('Test Sample Data'!K1798),'Test Sample Data'!K1798&lt;$B$1,'Test Sample Data'!K1798&gt;0),'Test Sample Data'!K1798,$B$1),"")</f>
        <v/>
      </c>
      <c r="L1799" s="17" t="str">
        <f>IF(SUM('Test Sample Data'!L$3:L$98)&gt;10,IF(AND(ISNUMBER('Test Sample Data'!L1798),'Test Sample Data'!L1798&lt;$B$1,'Test Sample Data'!L1798&gt;0),'Test Sample Data'!L1798,$B$1),"")</f>
        <v/>
      </c>
      <c r="M1799" s="17" t="str">
        <f>IF(SUM('Test Sample Data'!M$3:M$98)&gt;10,IF(AND(ISNUMBER('Test Sample Data'!M1798),'Test Sample Data'!M1798&lt;$B$1,'Test Sample Data'!M1798&gt;0),'Test Sample Data'!M1798,$B$1),"")</f>
        <v/>
      </c>
      <c r="N1799" s="17" t="str">
        <f>'Gene Table'!E1798</f>
        <v>hsa-miR-5092</v>
      </c>
      <c r="O1799" s="17" t="str">
        <f>'Gene Table'!B1798</f>
        <v>K20</v>
      </c>
      <c r="P1799" s="17" t="str">
        <f>IF(SUM('Control Sample Data'!D$3:D$98)&gt;10,IF(AND(ISNUMBER('Control Sample Data'!D1798),'Control Sample Data'!D1798&lt;$B$1,'Control Sample Data'!D1798&gt;0),'Control Sample Data'!D1798,$B$1),"")</f>
        <v/>
      </c>
      <c r="Q1799" s="17" t="str">
        <f>IF(SUM('Control Sample Data'!E$3:E$98)&gt;10,IF(AND(ISNUMBER('Control Sample Data'!E1798),'Control Sample Data'!E1798&lt;$B$1,'Control Sample Data'!E1798&gt;0),'Control Sample Data'!E1798,$B$1),"")</f>
        <v/>
      </c>
      <c r="R1799" s="17" t="str">
        <f>IF(SUM('Control Sample Data'!F$3:F$98)&gt;10,IF(AND(ISNUMBER('Control Sample Data'!F1798),'Control Sample Data'!F1798&lt;$B$1,'Control Sample Data'!F1798&gt;0),'Control Sample Data'!F1798,$B$1),"")</f>
        <v/>
      </c>
      <c r="S1799" s="17" t="str">
        <f>IF(SUM('Control Sample Data'!G$3:G$98)&gt;10,IF(AND(ISNUMBER('Control Sample Data'!G1798),'Control Sample Data'!G1798&lt;$B$1,'Control Sample Data'!G1798&gt;0),'Control Sample Data'!G1798,$B$1),"")</f>
        <v/>
      </c>
      <c r="T1799" s="17" t="str">
        <f>IF(SUM('Control Sample Data'!H$3:H$98)&gt;10,IF(AND(ISNUMBER('Control Sample Data'!H1798),'Control Sample Data'!H1798&lt;$B$1,'Control Sample Data'!H1798&gt;0),'Control Sample Data'!H1798,$B$1),"")</f>
        <v/>
      </c>
      <c r="U1799" s="17" t="str">
        <f>IF(SUM('Control Sample Data'!I$3:I$98)&gt;10,IF(AND(ISNUMBER('Control Sample Data'!I1798),'Control Sample Data'!I1798&lt;$B$1,'Control Sample Data'!I1798&gt;0),'Control Sample Data'!I1798,$B$1),"")</f>
        <v/>
      </c>
      <c r="V1799" s="17" t="str">
        <f>IF(SUM('Control Sample Data'!J$3:J$98)&gt;10,IF(AND(ISNUMBER('Control Sample Data'!J1798),'Control Sample Data'!J1798&lt;$B$1,'Control Sample Data'!J1798&gt;0),'Control Sample Data'!J1798,$B$1),"")</f>
        <v/>
      </c>
      <c r="W1799" s="17" t="str">
        <f>IF(SUM('Control Sample Data'!K$3:K$98)&gt;10,IF(AND(ISNUMBER('Control Sample Data'!K1798),'Control Sample Data'!K1798&lt;$B$1,'Control Sample Data'!K1798&gt;0),'Control Sample Data'!K1798,$B$1),"")</f>
        <v/>
      </c>
      <c r="X1799" s="17" t="str">
        <f>IF(SUM('Control Sample Data'!L$3:L$98)&gt;10,IF(AND(ISNUMBER('Control Sample Data'!L1798),'Control Sample Data'!L1798&lt;$B$1,'Control Sample Data'!L1798&gt;0),'Control Sample Data'!L1798,$B$1),"")</f>
        <v/>
      </c>
      <c r="Y1799" s="17" t="str">
        <f>IF(SUM('Control Sample Data'!M$3:M$98)&gt;10,IF(AND(ISNUMBER('Control Sample Data'!M1798),'Control Sample Data'!M1798&lt;$B$1,'Control Sample Data'!M1798&gt;0),'Control Sample Data'!M1798,$B$1),"")</f>
        <v/>
      </c>
      <c r="AT1799" s="36" t="str">
        <f t="shared" si="1212"/>
        <v/>
      </c>
      <c r="AU1799" s="36" t="str">
        <f t="shared" si="1213"/>
        <v/>
      </c>
      <c r="AV1799" s="36" t="str">
        <f t="shared" si="1214"/>
        <v/>
      </c>
      <c r="AW1799" s="36" t="str">
        <f t="shared" si="1215"/>
        <v/>
      </c>
      <c r="AX1799" s="36" t="str">
        <f t="shared" si="1216"/>
        <v/>
      </c>
      <c r="AY1799" s="36" t="str">
        <f t="shared" si="1217"/>
        <v/>
      </c>
      <c r="AZ1799" s="36" t="str">
        <f t="shared" si="1218"/>
        <v/>
      </c>
      <c r="BA1799" s="36" t="str">
        <f t="shared" si="1219"/>
        <v/>
      </c>
      <c r="BB1799" s="36" t="str">
        <f t="shared" si="1220"/>
        <v/>
      </c>
      <c r="BC1799" s="36" t="str">
        <f t="shared" si="1221"/>
        <v/>
      </c>
      <c r="BD1799" s="36" t="str">
        <f t="shared" si="1222"/>
        <v/>
      </c>
      <c r="BE1799" s="36" t="str">
        <f t="shared" si="1223"/>
        <v/>
      </c>
      <c r="BF1799" s="36" t="str">
        <f t="shared" si="1224"/>
        <v/>
      </c>
      <c r="BG1799" s="36" t="str">
        <f t="shared" si="1225"/>
        <v/>
      </c>
      <c r="BH1799" s="36" t="str">
        <f t="shared" si="1226"/>
        <v/>
      </c>
      <c r="BI1799" s="36" t="str">
        <f t="shared" si="1227"/>
        <v/>
      </c>
      <c r="BJ1799" s="36" t="str">
        <f t="shared" si="1228"/>
        <v/>
      </c>
      <c r="BK1799" s="36" t="str">
        <f t="shared" si="1229"/>
        <v/>
      </c>
      <c r="BL1799" s="36" t="str">
        <f t="shared" si="1230"/>
        <v/>
      </c>
      <c r="BM1799" s="36" t="str">
        <f t="shared" si="1231"/>
        <v/>
      </c>
      <c r="BN1799" s="38" t="e">
        <f t="shared" si="1190"/>
        <v>#DIV/0!</v>
      </c>
      <c r="BO1799" s="38" t="e">
        <f t="shared" si="1191"/>
        <v>#DIV/0!</v>
      </c>
      <c r="BP1799" s="39" t="str">
        <f t="shared" si="1192"/>
        <v/>
      </c>
      <c r="BQ1799" s="39" t="str">
        <f t="shared" si="1193"/>
        <v/>
      </c>
      <c r="BR1799" s="39" t="str">
        <f t="shared" si="1194"/>
        <v/>
      </c>
      <c r="BS1799" s="39" t="str">
        <f t="shared" si="1195"/>
        <v/>
      </c>
      <c r="BT1799" s="39" t="str">
        <f t="shared" si="1196"/>
        <v/>
      </c>
      <c r="BU1799" s="39" t="str">
        <f t="shared" si="1197"/>
        <v/>
      </c>
      <c r="BV1799" s="39" t="str">
        <f t="shared" si="1198"/>
        <v/>
      </c>
      <c r="BW1799" s="39" t="str">
        <f t="shared" si="1199"/>
        <v/>
      </c>
      <c r="BX1799" s="39" t="str">
        <f t="shared" si="1200"/>
        <v/>
      </c>
      <c r="BY1799" s="39" t="str">
        <f t="shared" si="1201"/>
        <v/>
      </c>
      <c r="BZ1799" s="39" t="str">
        <f t="shared" si="1202"/>
        <v/>
      </c>
      <c r="CA1799" s="39" t="str">
        <f t="shared" si="1203"/>
        <v/>
      </c>
      <c r="CB1799" s="39" t="str">
        <f t="shared" si="1204"/>
        <v/>
      </c>
      <c r="CC1799" s="39" t="str">
        <f t="shared" si="1205"/>
        <v/>
      </c>
      <c r="CD1799" s="39" t="str">
        <f t="shared" si="1206"/>
        <v/>
      </c>
      <c r="CE1799" s="39" t="str">
        <f t="shared" si="1207"/>
        <v/>
      </c>
      <c r="CF1799" s="39" t="str">
        <f t="shared" si="1208"/>
        <v/>
      </c>
      <c r="CG1799" s="39" t="str">
        <f t="shared" si="1209"/>
        <v/>
      </c>
      <c r="CH1799" s="39" t="str">
        <f t="shared" si="1210"/>
        <v/>
      </c>
      <c r="CI1799" s="39" t="str">
        <f t="shared" si="1211"/>
        <v/>
      </c>
    </row>
    <row r="1800" spans="1:87">
      <c r="A1800" s="18"/>
      <c r="B1800" s="15" t="str">
        <f>'Gene Table'!E1799</f>
        <v>hsa-miR-4778-5p</v>
      </c>
      <c r="C1800" s="15" t="str">
        <f>'Gene Table'!B1799</f>
        <v>K21</v>
      </c>
      <c r="D1800" s="16" t="str">
        <f>IF(SUM('Test Sample Data'!D$3:D$98)&gt;10,IF(AND(ISNUMBER('Test Sample Data'!D1799),'Test Sample Data'!D1799&lt;$B$1,'Test Sample Data'!D1799&gt;0),'Test Sample Data'!D1799,$B$1),"")</f>
        <v/>
      </c>
      <c r="E1800" s="17" t="str">
        <f>IF(SUM('Test Sample Data'!E$3:E$98)&gt;10,IF(AND(ISNUMBER('Test Sample Data'!E1799),'Test Sample Data'!E1799&lt;$B$1,'Test Sample Data'!E1799&gt;0),'Test Sample Data'!E1799,$B$1),"")</f>
        <v/>
      </c>
      <c r="F1800" s="17" t="str">
        <f>IF(SUM('Test Sample Data'!F$3:F$98)&gt;10,IF(AND(ISNUMBER('Test Sample Data'!F1799),'Test Sample Data'!F1799&lt;$B$1,'Test Sample Data'!F1799&gt;0),'Test Sample Data'!F1799,$B$1),"")</f>
        <v/>
      </c>
      <c r="G1800" s="17" t="str">
        <f>IF(SUM('Test Sample Data'!G$3:G$98)&gt;10,IF(AND(ISNUMBER('Test Sample Data'!G1799),'Test Sample Data'!G1799&lt;$B$1,'Test Sample Data'!G1799&gt;0),'Test Sample Data'!G1799,$B$1),"")</f>
        <v/>
      </c>
      <c r="H1800" s="17" t="str">
        <f>IF(SUM('Test Sample Data'!H$3:H$98)&gt;10,IF(AND(ISNUMBER('Test Sample Data'!H1799),'Test Sample Data'!H1799&lt;$B$1,'Test Sample Data'!H1799&gt;0),'Test Sample Data'!H1799,$B$1),"")</f>
        <v/>
      </c>
      <c r="I1800" s="17" t="str">
        <f>IF(SUM('Test Sample Data'!I$3:I$98)&gt;10,IF(AND(ISNUMBER('Test Sample Data'!I1799),'Test Sample Data'!I1799&lt;$B$1,'Test Sample Data'!I1799&gt;0),'Test Sample Data'!I1799,$B$1),"")</f>
        <v/>
      </c>
      <c r="J1800" s="17" t="str">
        <f>IF(SUM('Test Sample Data'!J$3:J$98)&gt;10,IF(AND(ISNUMBER('Test Sample Data'!J1799),'Test Sample Data'!J1799&lt;$B$1,'Test Sample Data'!J1799&gt;0),'Test Sample Data'!J1799,$B$1),"")</f>
        <v/>
      </c>
      <c r="K1800" s="17" t="str">
        <f>IF(SUM('Test Sample Data'!K$3:K$98)&gt;10,IF(AND(ISNUMBER('Test Sample Data'!K1799),'Test Sample Data'!K1799&lt;$B$1,'Test Sample Data'!K1799&gt;0),'Test Sample Data'!K1799,$B$1),"")</f>
        <v/>
      </c>
      <c r="L1800" s="17" t="str">
        <f>IF(SUM('Test Sample Data'!L$3:L$98)&gt;10,IF(AND(ISNUMBER('Test Sample Data'!L1799),'Test Sample Data'!L1799&lt;$B$1,'Test Sample Data'!L1799&gt;0),'Test Sample Data'!L1799,$B$1),"")</f>
        <v/>
      </c>
      <c r="M1800" s="17" t="str">
        <f>IF(SUM('Test Sample Data'!M$3:M$98)&gt;10,IF(AND(ISNUMBER('Test Sample Data'!M1799),'Test Sample Data'!M1799&lt;$B$1,'Test Sample Data'!M1799&gt;0),'Test Sample Data'!M1799,$B$1),"")</f>
        <v/>
      </c>
      <c r="N1800" s="17" t="str">
        <f>'Gene Table'!E1799</f>
        <v>hsa-miR-4778-5p</v>
      </c>
      <c r="O1800" s="17" t="str">
        <f>'Gene Table'!B1799</f>
        <v>K21</v>
      </c>
      <c r="P1800" s="17" t="str">
        <f>IF(SUM('Control Sample Data'!D$3:D$98)&gt;10,IF(AND(ISNUMBER('Control Sample Data'!D1799),'Control Sample Data'!D1799&lt;$B$1,'Control Sample Data'!D1799&gt;0),'Control Sample Data'!D1799,$B$1),"")</f>
        <v/>
      </c>
      <c r="Q1800" s="17" t="str">
        <f>IF(SUM('Control Sample Data'!E$3:E$98)&gt;10,IF(AND(ISNUMBER('Control Sample Data'!E1799),'Control Sample Data'!E1799&lt;$B$1,'Control Sample Data'!E1799&gt;0),'Control Sample Data'!E1799,$B$1),"")</f>
        <v/>
      </c>
      <c r="R1800" s="17" t="str">
        <f>IF(SUM('Control Sample Data'!F$3:F$98)&gt;10,IF(AND(ISNUMBER('Control Sample Data'!F1799),'Control Sample Data'!F1799&lt;$B$1,'Control Sample Data'!F1799&gt;0),'Control Sample Data'!F1799,$B$1),"")</f>
        <v/>
      </c>
      <c r="S1800" s="17" t="str">
        <f>IF(SUM('Control Sample Data'!G$3:G$98)&gt;10,IF(AND(ISNUMBER('Control Sample Data'!G1799),'Control Sample Data'!G1799&lt;$B$1,'Control Sample Data'!G1799&gt;0),'Control Sample Data'!G1799,$B$1),"")</f>
        <v/>
      </c>
      <c r="T1800" s="17" t="str">
        <f>IF(SUM('Control Sample Data'!H$3:H$98)&gt;10,IF(AND(ISNUMBER('Control Sample Data'!H1799),'Control Sample Data'!H1799&lt;$B$1,'Control Sample Data'!H1799&gt;0),'Control Sample Data'!H1799,$B$1),"")</f>
        <v/>
      </c>
      <c r="U1800" s="17" t="str">
        <f>IF(SUM('Control Sample Data'!I$3:I$98)&gt;10,IF(AND(ISNUMBER('Control Sample Data'!I1799),'Control Sample Data'!I1799&lt;$B$1,'Control Sample Data'!I1799&gt;0),'Control Sample Data'!I1799,$B$1),"")</f>
        <v/>
      </c>
      <c r="V1800" s="17" t="str">
        <f>IF(SUM('Control Sample Data'!J$3:J$98)&gt;10,IF(AND(ISNUMBER('Control Sample Data'!J1799),'Control Sample Data'!J1799&lt;$B$1,'Control Sample Data'!J1799&gt;0),'Control Sample Data'!J1799,$B$1),"")</f>
        <v/>
      </c>
      <c r="W1800" s="17" t="str">
        <f>IF(SUM('Control Sample Data'!K$3:K$98)&gt;10,IF(AND(ISNUMBER('Control Sample Data'!K1799),'Control Sample Data'!K1799&lt;$B$1,'Control Sample Data'!K1799&gt;0),'Control Sample Data'!K1799,$B$1),"")</f>
        <v/>
      </c>
      <c r="X1800" s="17" t="str">
        <f>IF(SUM('Control Sample Data'!L$3:L$98)&gt;10,IF(AND(ISNUMBER('Control Sample Data'!L1799),'Control Sample Data'!L1799&lt;$B$1,'Control Sample Data'!L1799&gt;0),'Control Sample Data'!L1799,$B$1),"")</f>
        <v/>
      </c>
      <c r="Y1800" s="17" t="str">
        <f>IF(SUM('Control Sample Data'!M$3:M$98)&gt;10,IF(AND(ISNUMBER('Control Sample Data'!M1799),'Control Sample Data'!M1799&lt;$B$1,'Control Sample Data'!M1799&gt;0),'Control Sample Data'!M1799,$B$1),"")</f>
        <v/>
      </c>
      <c r="AT1800" s="36" t="str">
        <f t="shared" si="1212"/>
        <v/>
      </c>
      <c r="AU1800" s="36" t="str">
        <f t="shared" si="1213"/>
        <v/>
      </c>
      <c r="AV1800" s="36" t="str">
        <f t="shared" si="1214"/>
        <v/>
      </c>
      <c r="AW1800" s="36" t="str">
        <f t="shared" si="1215"/>
        <v/>
      </c>
      <c r="AX1800" s="36" t="str">
        <f t="shared" si="1216"/>
        <v/>
      </c>
      <c r="AY1800" s="36" t="str">
        <f t="shared" si="1217"/>
        <v/>
      </c>
      <c r="AZ1800" s="36" t="str">
        <f t="shared" si="1218"/>
        <v/>
      </c>
      <c r="BA1800" s="36" t="str">
        <f t="shared" si="1219"/>
        <v/>
      </c>
      <c r="BB1800" s="36" t="str">
        <f t="shared" si="1220"/>
        <v/>
      </c>
      <c r="BC1800" s="36" t="str">
        <f t="shared" si="1221"/>
        <v/>
      </c>
      <c r="BD1800" s="36" t="str">
        <f t="shared" si="1222"/>
        <v/>
      </c>
      <c r="BE1800" s="36" t="str">
        <f t="shared" si="1223"/>
        <v/>
      </c>
      <c r="BF1800" s="36" t="str">
        <f t="shared" si="1224"/>
        <v/>
      </c>
      <c r="BG1800" s="36" t="str">
        <f t="shared" si="1225"/>
        <v/>
      </c>
      <c r="BH1800" s="36" t="str">
        <f t="shared" si="1226"/>
        <v/>
      </c>
      <c r="BI1800" s="36" t="str">
        <f t="shared" si="1227"/>
        <v/>
      </c>
      <c r="BJ1800" s="36" t="str">
        <f t="shared" si="1228"/>
        <v/>
      </c>
      <c r="BK1800" s="36" t="str">
        <f t="shared" si="1229"/>
        <v/>
      </c>
      <c r="BL1800" s="36" t="str">
        <f t="shared" si="1230"/>
        <v/>
      </c>
      <c r="BM1800" s="36" t="str">
        <f t="shared" si="1231"/>
        <v/>
      </c>
      <c r="BN1800" s="38" t="e">
        <f t="shared" si="1190"/>
        <v>#DIV/0!</v>
      </c>
      <c r="BO1800" s="38" t="e">
        <f t="shared" si="1191"/>
        <v>#DIV/0!</v>
      </c>
      <c r="BP1800" s="39" t="str">
        <f t="shared" si="1192"/>
        <v/>
      </c>
      <c r="BQ1800" s="39" t="str">
        <f t="shared" si="1193"/>
        <v/>
      </c>
      <c r="BR1800" s="39" t="str">
        <f t="shared" si="1194"/>
        <v/>
      </c>
      <c r="BS1800" s="39" t="str">
        <f t="shared" si="1195"/>
        <v/>
      </c>
      <c r="BT1800" s="39" t="str">
        <f t="shared" si="1196"/>
        <v/>
      </c>
      <c r="BU1800" s="39" t="str">
        <f t="shared" si="1197"/>
        <v/>
      </c>
      <c r="BV1800" s="39" t="str">
        <f t="shared" si="1198"/>
        <v/>
      </c>
      <c r="BW1800" s="39" t="str">
        <f t="shared" si="1199"/>
        <v/>
      </c>
      <c r="BX1800" s="39" t="str">
        <f t="shared" si="1200"/>
        <v/>
      </c>
      <c r="BY1800" s="39" t="str">
        <f t="shared" si="1201"/>
        <v/>
      </c>
      <c r="BZ1800" s="39" t="str">
        <f t="shared" si="1202"/>
        <v/>
      </c>
      <c r="CA1800" s="39" t="str">
        <f t="shared" si="1203"/>
        <v/>
      </c>
      <c r="CB1800" s="39" t="str">
        <f t="shared" si="1204"/>
        <v/>
      </c>
      <c r="CC1800" s="39" t="str">
        <f t="shared" si="1205"/>
        <v/>
      </c>
      <c r="CD1800" s="39" t="str">
        <f t="shared" si="1206"/>
        <v/>
      </c>
      <c r="CE1800" s="39" t="str">
        <f t="shared" si="1207"/>
        <v/>
      </c>
      <c r="CF1800" s="39" t="str">
        <f t="shared" si="1208"/>
        <v/>
      </c>
      <c r="CG1800" s="39" t="str">
        <f t="shared" si="1209"/>
        <v/>
      </c>
      <c r="CH1800" s="39" t="str">
        <f t="shared" si="1210"/>
        <v/>
      </c>
      <c r="CI1800" s="39" t="str">
        <f t="shared" si="1211"/>
        <v/>
      </c>
    </row>
    <row r="1801" spans="1:87">
      <c r="A1801" s="18"/>
      <c r="B1801" s="15" t="str">
        <f>'Gene Table'!E1800</f>
        <v>hsa-miR-5093</v>
      </c>
      <c r="C1801" s="15" t="str">
        <f>'Gene Table'!B1800</f>
        <v>K22</v>
      </c>
      <c r="D1801" s="16" t="str">
        <f>IF(SUM('Test Sample Data'!D$3:D$98)&gt;10,IF(AND(ISNUMBER('Test Sample Data'!D1800),'Test Sample Data'!D1800&lt;$B$1,'Test Sample Data'!D1800&gt;0),'Test Sample Data'!D1800,$B$1),"")</f>
        <v/>
      </c>
      <c r="E1801" s="17" t="str">
        <f>IF(SUM('Test Sample Data'!E$3:E$98)&gt;10,IF(AND(ISNUMBER('Test Sample Data'!E1800),'Test Sample Data'!E1800&lt;$B$1,'Test Sample Data'!E1800&gt;0),'Test Sample Data'!E1800,$B$1),"")</f>
        <v/>
      </c>
      <c r="F1801" s="17" t="str">
        <f>IF(SUM('Test Sample Data'!F$3:F$98)&gt;10,IF(AND(ISNUMBER('Test Sample Data'!F1800),'Test Sample Data'!F1800&lt;$B$1,'Test Sample Data'!F1800&gt;0),'Test Sample Data'!F1800,$B$1),"")</f>
        <v/>
      </c>
      <c r="G1801" s="17" t="str">
        <f>IF(SUM('Test Sample Data'!G$3:G$98)&gt;10,IF(AND(ISNUMBER('Test Sample Data'!G1800),'Test Sample Data'!G1800&lt;$B$1,'Test Sample Data'!G1800&gt;0),'Test Sample Data'!G1800,$B$1),"")</f>
        <v/>
      </c>
      <c r="H1801" s="17" t="str">
        <f>IF(SUM('Test Sample Data'!H$3:H$98)&gt;10,IF(AND(ISNUMBER('Test Sample Data'!H1800),'Test Sample Data'!H1800&lt;$B$1,'Test Sample Data'!H1800&gt;0),'Test Sample Data'!H1800,$B$1),"")</f>
        <v/>
      </c>
      <c r="I1801" s="17" t="str">
        <f>IF(SUM('Test Sample Data'!I$3:I$98)&gt;10,IF(AND(ISNUMBER('Test Sample Data'!I1800),'Test Sample Data'!I1800&lt;$B$1,'Test Sample Data'!I1800&gt;0),'Test Sample Data'!I1800,$B$1),"")</f>
        <v/>
      </c>
      <c r="J1801" s="17" t="str">
        <f>IF(SUM('Test Sample Data'!J$3:J$98)&gt;10,IF(AND(ISNUMBER('Test Sample Data'!J1800),'Test Sample Data'!J1800&lt;$B$1,'Test Sample Data'!J1800&gt;0),'Test Sample Data'!J1800,$B$1),"")</f>
        <v/>
      </c>
      <c r="K1801" s="17" t="str">
        <f>IF(SUM('Test Sample Data'!K$3:K$98)&gt;10,IF(AND(ISNUMBER('Test Sample Data'!K1800),'Test Sample Data'!K1800&lt;$B$1,'Test Sample Data'!K1800&gt;0),'Test Sample Data'!K1800,$B$1),"")</f>
        <v/>
      </c>
      <c r="L1801" s="17" t="str">
        <f>IF(SUM('Test Sample Data'!L$3:L$98)&gt;10,IF(AND(ISNUMBER('Test Sample Data'!L1800),'Test Sample Data'!L1800&lt;$B$1,'Test Sample Data'!L1800&gt;0),'Test Sample Data'!L1800,$B$1),"")</f>
        <v/>
      </c>
      <c r="M1801" s="17" t="str">
        <f>IF(SUM('Test Sample Data'!M$3:M$98)&gt;10,IF(AND(ISNUMBER('Test Sample Data'!M1800),'Test Sample Data'!M1800&lt;$B$1,'Test Sample Data'!M1800&gt;0),'Test Sample Data'!M1800,$B$1),"")</f>
        <v/>
      </c>
      <c r="N1801" s="17" t="str">
        <f>'Gene Table'!E1800</f>
        <v>hsa-miR-5093</v>
      </c>
      <c r="O1801" s="17" t="str">
        <f>'Gene Table'!B1800</f>
        <v>K22</v>
      </c>
      <c r="P1801" s="17" t="str">
        <f>IF(SUM('Control Sample Data'!D$3:D$98)&gt;10,IF(AND(ISNUMBER('Control Sample Data'!D1800),'Control Sample Data'!D1800&lt;$B$1,'Control Sample Data'!D1800&gt;0),'Control Sample Data'!D1800,$B$1),"")</f>
        <v/>
      </c>
      <c r="Q1801" s="17" t="str">
        <f>IF(SUM('Control Sample Data'!E$3:E$98)&gt;10,IF(AND(ISNUMBER('Control Sample Data'!E1800),'Control Sample Data'!E1800&lt;$B$1,'Control Sample Data'!E1800&gt;0),'Control Sample Data'!E1800,$B$1),"")</f>
        <v/>
      </c>
      <c r="R1801" s="17" t="str">
        <f>IF(SUM('Control Sample Data'!F$3:F$98)&gt;10,IF(AND(ISNUMBER('Control Sample Data'!F1800),'Control Sample Data'!F1800&lt;$B$1,'Control Sample Data'!F1800&gt;0),'Control Sample Data'!F1800,$B$1),"")</f>
        <v/>
      </c>
      <c r="S1801" s="17" t="str">
        <f>IF(SUM('Control Sample Data'!G$3:G$98)&gt;10,IF(AND(ISNUMBER('Control Sample Data'!G1800),'Control Sample Data'!G1800&lt;$B$1,'Control Sample Data'!G1800&gt;0),'Control Sample Data'!G1800,$B$1),"")</f>
        <v/>
      </c>
      <c r="T1801" s="17" t="str">
        <f>IF(SUM('Control Sample Data'!H$3:H$98)&gt;10,IF(AND(ISNUMBER('Control Sample Data'!H1800),'Control Sample Data'!H1800&lt;$B$1,'Control Sample Data'!H1800&gt;0),'Control Sample Data'!H1800,$B$1),"")</f>
        <v/>
      </c>
      <c r="U1801" s="17" t="str">
        <f>IF(SUM('Control Sample Data'!I$3:I$98)&gt;10,IF(AND(ISNUMBER('Control Sample Data'!I1800),'Control Sample Data'!I1800&lt;$B$1,'Control Sample Data'!I1800&gt;0),'Control Sample Data'!I1800,$B$1),"")</f>
        <v/>
      </c>
      <c r="V1801" s="17" t="str">
        <f>IF(SUM('Control Sample Data'!J$3:J$98)&gt;10,IF(AND(ISNUMBER('Control Sample Data'!J1800),'Control Sample Data'!J1800&lt;$B$1,'Control Sample Data'!J1800&gt;0),'Control Sample Data'!J1800,$B$1),"")</f>
        <v/>
      </c>
      <c r="W1801" s="17" t="str">
        <f>IF(SUM('Control Sample Data'!K$3:K$98)&gt;10,IF(AND(ISNUMBER('Control Sample Data'!K1800),'Control Sample Data'!K1800&lt;$B$1,'Control Sample Data'!K1800&gt;0),'Control Sample Data'!K1800,$B$1),"")</f>
        <v/>
      </c>
      <c r="X1801" s="17" t="str">
        <f>IF(SUM('Control Sample Data'!L$3:L$98)&gt;10,IF(AND(ISNUMBER('Control Sample Data'!L1800),'Control Sample Data'!L1800&lt;$B$1,'Control Sample Data'!L1800&gt;0),'Control Sample Data'!L1800,$B$1),"")</f>
        <v/>
      </c>
      <c r="Y1801" s="17" t="str">
        <f>IF(SUM('Control Sample Data'!M$3:M$98)&gt;10,IF(AND(ISNUMBER('Control Sample Data'!M1800),'Control Sample Data'!M1800&lt;$B$1,'Control Sample Data'!M1800&gt;0),'Control Sample Data'!M1800,$B$1),"")</f>
        <v/>
      </c>
      <c r="AT1801" s="36" t="str">
        <f t="shared" si="1212"/>
        <v/>
      </c>
      <c r="AU1801" s="36" t="str">
        <f t="shared" si="1213"/>
        <v/>
      </c>
      <c r="AV1801" s="36" t="str">
        <f t="shared" si="1214"/>
        <v/>
      </c>
      <c r="AW1801" s="36" t="str">
        <f t="shared" si="1215"/>
        <v/>
      </c>
      <c r="AX1801" s="36" t="str">
        <f t="shared" si="1216"/>
        <v/>
      </c>
      <c r="AY1801" s="36" t="str">
        <f t="shared" si="1217"/>
        <v/>
      </c>
      <c r="AZ1801" s="36" t="str">
        <f t="shared" si="1218"/>
        <v/>
      </c>
      <c r="BA1801" s="36" t="str">
        <f t="shared" si="1219"/>
        <v/>
      </c>
      <c r="BB1801" s="36" t="str">
        <f t="shared" si="1220"/>
        <v/>
      </c>
      <c r="BC1801" s="36" t="str">
        <f t="shared" si="1221"/>
        <v/>
      </c>
      <c r="BD1801" s="36" t="str">
        <f t="shared" si="1222"/>
        <v/>
      </c>
      <c r="BE1801" s="36" t="str">
        <f t="shared" si="1223"/>
        <v/>
      </c>
      <c r="BF1801" s="36" t="str">
        <f t="shared" si="1224"/>
        <v/>
      </c>
      <c r="BG1801" s="36" t="str">
        <f t="shared" si="1225"/>
        <v/>
      </c>
      <c r="BH1801" s="36" t="str">
        <f t="shared" si="1226"/>
        <v/>
      </c>
      <c r="BI1801" s="36" t="str">
        <f t="shared" si="1227"/>
        <v/>
      </c>
      <c r="BJ1801" s="36" t="str">
        <f t="shared" si="1228"/>
        <v/>
      </c>
      <c r="BK1801" s="36" t="str">
        <f t="shared" si="1229"/>
        <v/>
      </c>
      <c r="BL1801" s="36" t="str">
        <f t="shared" si="1230"/>
        <v/>
      </c>
      <c r="BM1801" s="36" t="str">
        <f t="shared" si="1231"/>
        <v/>
      </c>
      <c r="BN1801" s="38" t="e">
        <f t="shared" si="1190"/>
        <v>#DIV/0!</v>
      </c>
      <c r="BO1801" s="38" t="e">
        <f t="shared" si="1191"/>
        <v>#DIV/0!</v>
      </c>
      <c r="BP1801" s="39" t="str">
        <f t="shared" si="1192"/>
        <v/>
      </c>
      <c r="BQ1801" s="39" t="str">
        <f t="shared" si="1193"/>
        <v/>
      </c>
      <c r="BR1801" s="39" t="str">
        <f t="shared" si="1194"/>
        <v/>
      </c>
      <c r="BS1801" s="39" t="str">
        <f t="shared" si="1195"/>
        <v/>
      </c>
      <c r="BT1801" s="39" t="str">
        <f t="shared" si="1196"/>
        <v/>
      </c>
      <c r="BU1801" s="39" t="str">
        <f t="shared" si="1197"/>
        <v/>
      </c>
      <c r="BV1801" s="39" t="str">
        <f t="shared" si="1198"/>
        <v/>
      </c>
      <c r="BW1801" s="39" t="str">
        <f t="shared" si="1199"/>
        <v/>
      </c>
      <c r="BX1801" s="39" t="str">
        <f t="shared" si="1200"/>
        <v/>
      </c>
      <c r="BY1801" s="39" t="str">
        <f t="shared" si="1201"/>
        <v/>
      </c>
      <c r="BZ1801" s="39" t="str">
        <f t="shared" si="1202"/>
        <v/>
      </c>
      <c r="CA1801" s="39" t="str">
        <f t="shared" si="1203"/>
        <v/>
      </c>
      <c r="CB1801" s="39" t="str">
        <f t="shared" si="1204"/>
        <v/>
      </c>
      <c r="CC1801" s="39" t="str">
        <f t="shared" si="1205"/>
        <v/>
      </c>
      <c r="CD1801" s="39" t="str">
        <f t="shared" si="1206"/>
        <v/>
      </c>
      <c r="CE1801" s="39" t="str">
        <f t="shared" si="1207"/>
        <v/>
      </c>
      <c r="CF1801" s="39" t="str">
        <f t="shared" si="1208"/>
        <v/>
      </c>
      <c r="CG1801" s="39" t="str">
        <f t="shared" si="1209"/>
        <v/>
      </c>
      <c r="CH1801" s="39" t="str">
        <f t="shared" si="1210"/>
        <v/>
      </c>
      <c r="CI1801" s="39" t="str">
        <f t="shared" si="1211"/>
        <v/>
      </c>
    </row>
    <row r="1802" spans="1:87">
      <c r="A1802" s="18"/>
      <c r="B1802" s="15" t="str">
        <f>'Gene Table'!E1801</f>
        <v>hsa-miR-4778-3p</v>
      </c>
      <c r="C1802" s="15" t="str">
        <f>'Gene Table'!B1801</f>
        <v>K23</v>
      </c>
      <c r="D1802" s="16" t="str">
        <f>IF(SUM('Test Sample Data'!D$3:D$98)&gt;10,IF(AND(ISNUMBER('Test Sample Data'!D1801),'Test Sample Data'!D1801&lt;$B$1,'Test Sample Data'!D1801&gt;0),'Test Sample Data'!D1801,$B$1),"")</f>
        <v/>
      </c>
      <c r="E1802" s="17" t="str">
        <f>IF(SUM('Test Sample Data'!E$3:E$98)&gt;10,IF(AND(ISNUMBER('Test Sample Data'!E1801),'Test Sample Data'!E1801&lt;$B$1,'Test Sample Data'!E1801&gt;0),'Test Sample Data'!E1801,$B$1),"")</f>
        <v/>
      </c>
      <c r="F1802" s="17" t="str">
        <f>IF(SUM('Test Sample Data'!F$3:F$98)&gt;10,IF(AND(ISNUMBER('Test Sample Data'!F1801),'Test Sample Data'!F1801&lt;$B$1,'Test Sample Data'!F1801&gt;0),'Test Sample Data'!F1801,$B$1),"")</f>
        <v/>
      </c>
      <c r="G1802" s="17" t="str">
        <f>IF(SUM('Test Sample Data'!G$3:G$98)&gt;10,IF(AND(ISNUMBER('Test Sample Data'!G1801),'Test Sample Data'!G1801&lt;$B$1,'Test Sample Data'!G1801&gt;0),'Test Sample Data'!G1801,$B$1),"")</f>
        <v/>
      </c>
      <c r="H1802" s="17" t="str">
        <f>IF(SUM('Test Sample Data'!H$3:H$98)&gt;10,IF(AND(ISNUMBER('Test Sample Data'!H1801),'Test Sample Data'!H1801&lt;$B$1,'Test Sample Data'!H1801&gt;0),'Test Sample Data'!H1801,$B$1),"")</f>
        <v/>
      </c>
      <c r="I1802" s="17" t="str">
        <f>IF(SUM('Test Sample Data'!I$3:I$98)&gt;10,IF(AND(ISNUMBER('Test Sample Data'!I1801),'Test Sample Data'!I1801&lt;$B$1,'Test Sample Data'!I1801&gt;0),'Test Sample Data'!I1801,$B$1),"")</f>
        <v/>
      </c>
      <c r="J1802" s="17" t="str">
        <f>IF(SUM('Test Sample Data'!J$3:J$98)&gt;10,IF(AND(ISNUMBER('Test Sample Data'!J1801),'Test Sample Data'!J1801&lt;$B$1,'Test Sample Data'!J1801&gt;0),'Test Sample Data'!J1801,$B$1),"")</f>
        <v/>
      </c>
      <c r="K1802" s="17" t="str">
        <f>IF(SUM('Test Sample Data'!K$3:K$98)&gt;10,IF(AND(ISNUMBER('Test Sample Data'!K1801),'Test Sample Data'!K1801&lt;$B$1,'Test Sample Data'!K1801&gt;0),'Test Sample Data'!K1801,$B$1),"")</f>
        <v/>
      </c>
      <c r="L1802" s="17" t="str">
        <f>IF(SUM('Test Sample Data'!L$3:L$98)&gt;10,IF(AND(ISNUMBER('Test Sample Data'!L1801),'Test Sample Data'!L1801&lt;$B$1,'Test Sample Data'!L1801&gt;0),'Test Sample Data'!L1801,$B$1),"")</f>
        <v/>
      </c>
      <c r="M1802" s="17" t="str">
        <f>IF(SUM('Test Sample Data'!M$3:M$98)&gt;10,IF(AND(ISNUMBER('Test Sample Data'!M1801),'Test Sample Data'!M1801&lt;$B$1,'Test Sample Data'!M1801&gt;0),'Test Sample Data'!M1801,$B$1),"")</f>
        <v/>
      </c>
      <c r="N1802" s="17" t="str">
        <f>'Gene Table'!E1801</f>
        <v>hsa-miR-4778-3p</v>
      </c>
      <c r="O1802" s="17" t="str">
        <f>'Gene Table'!B1801</f>
        <v>K23</v>
      </c>
      <c r="P1802" s="17" t="str">
        <f>IF(SUM('Control Sample Data'!D$3:D$98)&gt;10,IF(AND(ISNUMBER('Control Sample Data'!D1801),'Control Sample Data'!D1801&lt;$B$1,'Control Sample Data'!D1801&gt;0),'Control Sample Data'!D1801,$B$1),"")</f>
        <v/>
      </c>
      <c r="Q1802" s="17" t="str">
        <f>IF(SUM('Control Sample Data'!E$3:E$98)&gt;10,IF(AND(ISNUMBER('Control Sample Data'!E1801),'Control Sample Data'!E1801&lt;$B$1,'Control Sample Data'!E1801&gt;0),'Control Sample Data'!E1801,$B$1),"")</f>
        <v/>
      </c>
      <c r="R1802" s="17" t="str">
        <f>IF(SUM('Control Sample Data'!F$3:F$98)&gt;10,IF(AND(ISNUMBER('Control Sample Data'!F1801),'Control Sample Data'!F1801&lt;$B$1,'Control Sample Data'!F1801&gt;0),'Control Sample Data'!F1801,$B$1),"")</f>
        <v/>
      </c>
      <c r="S1802" s="17" t="str">
        <f>IF(SUM('Control Sample Data'!G$3:G$98)&gt;10,IF(AND(ISNUMBER('Control Sample Data'!G1801),'Control Sample Data'!G1801&lt;$B$1,'Control Sample Data'!G1801&gt;0),'Control Sample Data'!G1801,$B$1),"")</f>
        <v/>
      </c>
      <c r="T1802" s="17" t="str">
        <f>IF(SUM('Control Sample Data'!H$3:H$98)&gt;10,IF(AND(ISNUMBER('Control Sample Data'!H1801),'Control Sample Data'!H1801&lt;$B$1,'Control Sample Data'!H1801&gt;0),'Control Sample Data'!H1801,$B$1),"")</f>
        <v/>
      </c>
      <c r="U1802" s="17" t="str">
        <f>IF(SUM('Control Sample Data'!I$3:I$98)&gt;10,IF(AND(ISNUMBER('Control Sample Data'!I1801),'Control Sample Data'!I1801&lt;$B$1,'Control Sample Data'!I1801&gt;0),'Control Sample Data'!I1801,$B$1),"")</f>
        <v/>
      </c>
      <c r="V1802" s="17" t="str">
        <f>IF(SUM('Control Sample Data'!J$3:J$98)&gt;10,IF(AND(ISNUMBER('Control Sample Data'!J1801),'Control Sample Data'!J1801&lt;$B$1,'Control Sample Data'!J1801&gt;0),'Control Sample Data'!J1801,$B$1),"")</f>
        <v/>
      </c>
      <c r="W1802" s="17" t="str">
        <f>IF(SUM('Control Sample Data'!K$3:K$98)&gt;10,IF(AND(ISNUMBER('Control Sample Data'!K1801),'Control Sample Data'!K1801&lt;$B$1,'Control Sample Data'!K1801&gt;0),'Control Sample Data'!K1801,$B$1),"")</f>
        <v/>
      </c>
      <c r="X1802" s="17" t="str">
        <f>IF(SUM('Control Sample Data'!L$3:L$98)&gt;10,IF(AND(ISNUMBER('Control Sample Data'!L1801),'Control Sample Data'!L1801&lt;$B$1,'Control Sample Data'!L1801&gt;0),'Control Sample Data'!L1801,$B$1),"")</f>
        <v/>
      </c>
      <c r="Y1802" s="17" t="str">
        <f>IF(SUM('Control Sample Data'!M$3:M$98)&gt;10,IF(AND(ISNUMBER('Control Sample Data'!M1801),'Control Sample Data'!M1801&lt;$B$1,'Control Sample Data'!M1801&gt;0),'Control Sample Data'!M1801,$B$1),"")</f>
        <v/>
      </c>
      <c r="AT1802" s="36" t="str">
        <f t="shared" si="1212"/>
        <v/>
      </c>
      <c r="AU1802" s="36" t="str">
        <f t="shared" si="1213"/>
        <v/>
      </c>
      <c r="AV1802" s="36" t="str">
        <f t="shared" si="1214"/>
        <v/>
      </c>
      <c r="AW1802" s="36" t="str">
        <f t="shared" si="1215"/>
        <v/>
      </c>
      <c r="AX1802" s="36" t="str">
        <f t="shared" si="1216"/>
        <v/>
      </c>
      <c r="AY1802" s="36" t="str">
        <f t="shared" si="1217"/>
        <v/>
      </c>
      <c r="AZ1802" s="36" t="str">
        <f t="shared" si="1218"/>
        <v/>
      </c>
      <c r="BA1802" s="36" t="str">
        <f t="shared" si="1219"/>
        <v/>
      </c>
      <c r="BB1802" s="36" t="str">
        <f t="shared" si="1220"/>
        <v/>
      </c>
      <c r="BC1802" s="36" t="str">
        <f t="shared" si="1221"/>
        <v/>
      </c>
      <c r="BD1802" s="36" t="str">
        <f t="shared" si="1222"/>
        <v/>
      </c>
      <c r="BE1802" s="36" t="str">
        <f t="shared" si="1223"/>
        <v/>
      </c>
      <c r="BF1802" s="36" t="str">
        <f t="shared" si="1224"/>
        <v/>
      </c>
      <c r="BG1802" s="36" t="str">
        <f t="shared" si="1225"/>
        <v/>
      </c>
      <c r="BH1802" s="36" t="str">
        <f t="shared" si="1226"/>
        <v/>
      </c>
      <c r="BI1802" s="36" t="str">
        <f t="shared" si="1227"/>
        <v/>
      </c>
      <c r="BJ1802" s="36" t="str">
        <f t="shared" si="1228"/>
        <v/>
      </c>
      <c r="BK1802" s="36" t="str">
        <f t="shared" si="1229"/>
        <v/>
      </c>
      <c r="BL1802" s="36" t="str">
        <f t="shared" si="1230"/>
        <v/>
      </c>
      <c r="BM1802" s="36" t="str">
        <f t="shared" si="1231"/>
        <v/>
      </c>
      <c r="BN1802" s="38" t="e">
        <f t="shared" si="1190"/>
        <v>#DIV/0!</v>
      </c>
      <c r="BO1802" s="38" t="e">
        <f t="shared" si="1191"/>
        <v>#DIV/0!</v>
      </c>
      <c r="BP1802" s="39" t="str">
        <f t="shared" si="1192"/>
        <v/>
      </c>
      <c r="BQ1802" s="39" t="str">
        <f t="shared" si="1193"/>
        <v/>
      </c>
      <c r="BR1802" s="39" t="str">
        <f t="shared" si="1194"/>
        <v/>
      </c>
      <c r="BS1802" s="39" t="str">
        <f t="shared" si="1195"/>
        <v/>
      </c>
      <c r="BT1802" s="39" t="str">
        <f t="shared" si="1196"/>
        <v/>
      </c>
      <c r="BU1802" s="39" t="str">
        <f t="shared" si="1197"/>
        <v/>
      </c>
      <c r="BV1802" s="39" t="str">
        <f t="shared" si="1198"/>
        <v/>
      </c>
      <c r="BW1802" s="39" t="str">
        <f t="shared" si="1199"/>
        <v/>
      </c>
      <c r="BX1802" s="39" t="str">
        <f t="shared" si="1200"/>
        <v/>
      </c>
      <c r="BY1802" s="39" t="str">
        <f t="shared" si="1201"/>
        <v/>
      </c>
      <c r="BZ1802" s="39" t="str">
        <f t="shared" si="1202"/>
        <v/>
      </c>
      <c r="CA1802" s="39" t="str">
        <f t="shared" si="1203"/>
        <v/>
      </c>
      <c r="CB1802" s="39" t="str">
        <f t="shared" si="1204"/>
        <v/>
      </c>
      <c r="CC1802" s="39" t="str">
        <f t="shared" si="1205"/>
        <v/>
      </c>
      <c r="CD1802" s="39" t="str">
        <f t="shared" si="1206"/>
        <v/>
      </c>
      <c r="CE1802" s="39" t="str">
        <f t="shared" si="1207"/>
        <v/>
      </c>
      <c r="CF1802" s="39" t="str">
        <f t="shared" si="1208"/>
        <v/>
      </c>
      <c r="CG1802" s="39" t="str">
        <f t="shared" si="1209"/>
        <v/>
      </c>
      <c r="CH1802" s="39" t="str">
        <f t="shared" si="1210"/>
        <v/>
      </c>
      <c r="CI1802" s="39" t="str">
        <f t="shared" si="1211"/>
        <v/>
      </c>
    </row>
    <row r="1803" spans="1:87">
      <c r="A1803" s="18"/>
      <c r="B1803" s="15" t="str">
        <f>'Gene Table'!E1802</f>
        <v>hsa-miR-5186</v>
      </c>
      <c r="C1803" s="15" t="str">
        <f>'Gene Table'!B1802</f>
        <v>K24</v>
      </c>
      <c r="D1803" s="16" t="str">
        <f>IF(SUM('Test Sample Data'!D$3:D$98)&gt;10,IF(AND(ISNUMBER('Test Sample Data'!D1802),'Test Sample Data'!D1802&lt;$B$1,'Test Sample Data'!D1802&gt;0),'Test Sample Data'!D1802,$B$1),"")</f>
        <v/>
      </c>
      <c r="E1803" s="17" t="str">
        <f>IF(SUM('Test Sample Data'!E$3:E$98)&gt;10,IF(AND(ISNUMBER('Test Sample Data'!E1802),'Test Sample Data'!E1802&lt;$B$1,'Test Sample Data'!E1802&gt;0),'Test Sample Data'!E1802,$B$1),"")</f>
        <v/>
      </c>
      <c r="F1803" s="17" t="str">
        <f>IF(SUM('Test Sample Data'!F$3:F$98)&gt;10,IF(AND(ISNUMBER('Test Sample Data'!F1802),'Test Sample Data'!F1802&lt;$B$1,'Test Sample Data'!F1802&gt;0),'Test Sample Data'!F1802,$B$1),"")</f>
        <v/>
      </c>
      <c r="G1803" s="17" t="str">
        <f>IF(SUM('Test Sample Data'!G$3:G$98)&gt;10,IF(AND(ISNUMBER('Test Sample Data'!G1802),'Test Sample Data'!G1802&lt;$B$1,'Test Sample Data'!G1802&gt;0),'Test Sample Data'!G1802,$B$1),"")</f>
        <v/>
      </c>
      <c r="H1803" s="17" t="str">
        <f>IF(SUM('Test Sample Data'!H$3:H$98)&gt;10,IF(AND(ISNUMBER('Test Sample Data'!H1802),'Test Sample Data'!H1802&lt;$B$1,'Test Sample Data'!H1802&gt;0),'Test Sample Data'!H1802,$B$1),"")</f>
        <v/>
      </c>
      <c r="I1803" s="17" t="str">
        <f>IF(SUM('Test Sample Data'!I$3:I$98)&gt;10,IF(AND(ISNUMBER('Test Sample Data'!I1802),'Test Sample Data'!I1802&lt;$B$1,'Test Sample Data'!I1802&gt;0),'Test Sample Data'!I1802,$B$1),"")</f>
        <v/>
      </c>
      <c r="J1803" s="17" t="str">
        <f>IF(SUM('Test Sample Data'!J$3:J$98)&gt;10,IF(AND(ISNUMBER('Test Sample Data'!J1802),'Test Sample Data'!J1802&lt;$B$1,'Test Sample Data'!J1802&gt;0),'Test Sample Data'!J1802,$B$1),"")</f>
        <v/>
      </c>
      <c r="K1803" s="17" t="str">
        <f>IF(SUM('Test Sample Data'!K$3:K$98)&gt;10,IF(AND(ISNUMBER('Test Sample Data'!K1802),'Test Sample Data'!K1802&lt;$B$1,'Test Sample Data'!K1802&gt;0),'Test Sample Data'!K1802,$B$1),"")</f>
        <v/>
      </c>
      <c r="L1803" s="17" t="str">
        <f>IF(SUM('Test Sample Data'!L$3:L$98)&gt;10,IF(AND(ISNUMBER('Test Sample Data'!L1802),'Test Sample Data'!L1802&lt;$B$1,'Test Sample Data'!L1802&gt;0),'Test Sample Data'!L1802,$B$1),"")</f>
        <v/>
      </c>
      <c r="M1803" s="17" t="str">
        <f>IF(SUM('Test Sample Data'!M$3:M$98)&gt;10,IF(AND(ISNUMBER('Test Sample Data'!M1802),'Test Sample Data'!M1802&lt;$B$1,'Test Sample Data'!M1802&gt;0),'Test Sample Data'!M1802,$B$1),"")</f>
        <v/>
      </c>
      <c r="N1803" s="17" t="str">
        <f>'Gene Table'!E1802</f>
        <v>hsa-miR-5186</v>
      </c>
      <c r="O1803" s="17" t="str">
        <f>'Gene Table'!B1802</f>
        <v>K24</v>
      </c>
      <c r="P1803" s="17" t="str">
        <f>IF(SUM('Control Sample Data'!D$3:D$98)&gt;10,IF(AND(ISNUMBER('Control Sample Data'!D1802),'Control Sample Data'!D1802&lt;$B$1,'Control Sample Data'!D1802&gt;0),'Control Sample Data'!D1802,$B$1),"")</f>
        <v/>
      </c>
      <c r="Q1803" s="17" t="str">
        <f>IF(SUM('Control Sample Data'!E$3:E$98)&gt;10,IF(AND(ISNUMBER('Control Sample Data'!E1802),'Control Sample Data'!E1802&lt;$B$1,'Control Sample Data'!E1802&gt;0),'Control Sample Data'!E1802,$B$1),"")</f>
        <v/>
      </c>
      <c r="R1803" s="17" t="str">
        <f>IF(SUM('Control Sample Data'!F$3:F$98)&gt;10,IF(AND(ISNUMBER('Control Sample Data'!F1802),'Control Sample Data'!F1802&lt;$B$1,'Control Sample Data'!F1802&gt;0),'Control Sample Data'!F1802,$B$1),"")</f>
        <v/>
      </c>
      <c r="S1803" s="17" t="str">
        <f>IF(SUM('Control Sample Data'!G$3:G$98)&gt;10,IF(AND(ISNUMBER('Control Sample Data'!G1802),'Control Sample Data'!G1802&lt;$B$1,'Control Sample Data'!G1802&gt;0),'Control Sample Data'!G1802,$B$1),"")</f>
        <v/>
      </c>
      <c r="T1803" s="17" t="str">
        <f>IF(SUM('Control Sample Data'!H$3:H$98)&gt;10,IF(AND(ISNUMBER('Control Sample Data'!H1802),'Control Sample Data'!H1802&lt;$B$1,'Control Sample Data'!H1802&gt;0),'Control Sample Data'!H1802,$B$1),"")</f>
        <v/>
      </c>
      <c r="U1803" s="17" t="str">
        <f>IF(SUM('Control Sample Data'!I$3:I$98)&gt;10,IF(AND(ISNUMBER('Control Sample Data'!I1802),'Control Sample Data'!I1802&lt;$B$1,'Control Sample Data'!I1802&gt;0),'Control Sample Data'!I1802,$B$1),"")</f>
        <v/>
      </c>
      <c r="V1803" s="17" t="str">
        <f>IF(SUM('Control Sample Data'!J$3:J$98)&gt;10,IF(AND(ISNUMBER('Control Sample Data'!J1802),'Control Sample Data'!J1802&lt;$B$1,'Control Sample Data'!J1802&gt;0),'Control Sample Data'!J1802,$B$1),"")</f>
        <v/>
      </c>
      <c r="W1803" s="17" t="str">
        <f>IF(SUM('Control Sample Data'!K$3:K$98)&gt;10,IF(AND(ISNUMBER('Control Sample Data'!K1802),'Control Sample Data'!K1802&lt;$B$1,'Control Sample Data'!K1802&gt;0),'Control Sample Data'!K1802,$B$1),"")</f>
        <v/>
      </c>
      <c r="X1803" s="17" t="str">
        <f>IF(SUM('Control Sample Data'!L$3:L$98)&gt;10,IF(AND(ISNUMBER('Control Sample Data'!L1802),'Control Sample Data'!L1802&lt;$B$1,'Control Sample Data'!L1802&gt;0),'Control Sample Data'!L1802,$B$1),"")</f>
        <v/>
      </c>
      <c r="Y1803" s="17" t="str">
        <f>IF(SUM('Control Sample Data'!M$3:M$98)&gt;10,IF(AND(ISNUMBER('Control Sample Data'!M1802),'Control Sample Data'!M1802&lt;$B$1,'Control Sample Data'!M1802&gt;0),'Control Sample Data'!M1802,$B$1),"")</f>
        <v/>
      </c>
      <c r="AT1803" s="36" t="str">
        <f t="shared" si="1212"/>
        <v/>
      </c>
      <c r="AU1803" s="36" t="str">
        <f t="shared" si="1213"/>
        <v/>
      </c>
      <c r="AV1803" s="36" t="str">
        <f t="shared" si="1214"/>
        <v/>
      </c>
      <c r="AW1803" s="36" t="str">
        <f t="shared" si="1215"/>
        <v/>
      </c>
      <c r="AX1803" s="36" t="str">
        <f t="shared" si="1216"/>
        <v/>
      </c>
      <c r="AY1803" s="36" t="str">
        <f t="shared" si="1217"/>
        <v/>
      </c>
      <c r="AZ1803" s="36" t="str">
        <f t="shared" si="1218"/>
        <v/>
      </c>
      <c r="BA1803" s="36" t="str">
        <f t="shared" si="1219"/>
        <v/>
      </c>
      <c r="BB1803" s="36" t="str">
        <f t="shared" si="1220"/>
        <v/>
      </c>
      <c r="BC1803" s="36" t="str">
        <f t="shared" si="1221"/>
        <v/>
      </c>
      <c r="BD1803" s="36" t="str">
        <f t="shared" si="1222"/>
        <v/>
      </c>
      <c r="BE1803" s="36" t="str">
        <f t="shared" si="1223"/>
        <v/>
      </c>
      <c r="BF1803" s="36" t="str">
        <f t="shared" si="1224"/>
        <v/>
      </c>
      <c r="BG1803" s="36" t="str">
        <f t="shared" si="1225"/>
        <v/>
      </c>
      <c r="BH1803" s="36" t="str">
        <f t="shared" si="1226"/>
        <v/>
      </c>
      <c r="BI1803" s="36" t="str">
        <f t="shared" si="1227"/>
        <v/>
      </c>
      <c r="BJ1803" s="36" t="str">
        <f t="shared" si="1228"/>
        <v/>
      </c>
      <c r="BK1803" s="36" t="str">
        <f t="shared" si="1229"/>
        <v/>
      </c>
      <c r="BL1803" s="36" t="str">
        <f t="shared" si="1230"/>
        <v/>
      </c>
      <c r="BM1803" s="36" t="str">
        <f t="shared" si="1231"/>
        <v/>
      </c>
      <c r="BN1803" s="38" t="e">
        <f t="shared" si="1190"/>
        <v>#DIV/0!</v>
      </c>
      <c r="BO1803" s="38" t="e">
        <f t="shared" si="1191"/>
        <v>#DIV/0!</v>
      </c>
      <c r="BP1803" s="39" t="str">
        <f t="shared" si="1192"/>
        <v/>
      </c>
      <c r="BQ1803" s="39" t="str">
        <f t="shared" si="1193"/>
        <v/>
      </c>
      <c r="BR1803" s="39" t="str">
        <f t="shared" si="1194"/>
        <v/>
      </c>
      <c r="BS1803" s="39" t="str">
        <f t="shared" si="1195"/>
        <v/>
      </c>
      <c r="BT1803" s="39" t="str">
        <f t="shared" si="1196"/>
        <v/>
      </c>
      <c r="BU1803" s="39" t="str">
        <f t="shared" si="1197"/>
        <v/>
      </c>
      <c r="BV1803" s="39" t="str">
        <f t="shared" si="1198"/>
        <v/>
      </c>
      <c r="BW1803" s="39" t="str">
        <f t="shared" si="1199"/>
        <v/>
      </c>
      <c r="BX1803" s="39" t="str">
        <f t="shared" si="1200"/>
        <v/>
      </c>
      <c r="BY1803" s="39" t="str">
        <f t="shared" si="1201"/>
        <v/>
      </c>
      <c r="BZ1803" s="39" t="str">
        <f t="shared" si="1202"/>
        <v/>
      </c>
      <c r="CA1803" s="39" t="str">
        <f t="shared" si="1203"/>
        <v/>
      </c>
      <c r="CB1803" s="39" t="str">
        <f t="shared" si="1204"/>
        <v/>
      </c>
      <c r="CC1803" s="39" t="str">
        <f t="shared" si="1205"/>
        <v/>
      </c>
      <c r="CD1803" s="39" t="str">
        <f t="shared" si="1206"/>
        <v/>
      </c>
      <c r="CE1803" s="39" t="str">
        <f t="shared" si="1207"/>
        <v/>
      </c>
      <c r="CF1803" s="39" t="str">
        <f t="shared" si="1208"/>
        <v/>
      </c>
      <c r="CG1803" s="39" t="str">
        <f t="shared" si="1209"/>
        <v/>
      </c>
      <c r="CH1803" s="39" t="str">
        <f t="shared" si="1210"/>
        <v/>
      </c>
      <c r="CI1803" s="39" t="str">
        <f t="shared" si="1211"/>
        <v/>
      </c>
    </row>
    <row r="1804" spans="1:87">
      <c r="A1804" s="18"/>
      <c r="B1804" s="15" t="str">
        <f>'Gene Table'!E1803</f>
        <v>hsa-miR-5701</v>
      </c>
      <c r="C1804" s="15" t="str">
        <f>'Gene Table'!B1803</f>
        <v>L01</v>
      </c>
      <c r="D1804" s="16" t="str">
        <f>IF(SUM('Test Sample Data'!D$3:D$98)&gt;10,IF(AND(ISNUMBER('Test Sample Data'!D1803),'Test Sample Data'!D1803&lt;$B$1,'Test Sample Data'!D1803&gt;0),'Test Sample Data'!D1803,$B$1),"")</f>
        <v/>
      </c>
      <c r="E1804" s="17" t="str">
        <f>IF(SUM('Test Sample Data'!E$3:E$98)&gt;10,IF(AND(ISNUMBER('Test Sample Data'!E1803),'Test Sample Data'!E1803&lt;$B$1,'Test Sample Data'!E1803&gt;0),'Test Sample Data'!E1803,$B$1),"")</f>
        <v/>
      </c>
      <c r="F1804" s="17" t="str">
        <f>IF(SUM('Test Sample Data'!F$3:F$98)&gt;10,IF(AND(ISNUMBER('Test Sample Data'!F1803),'Test Sample Data'!F1803&lt;$B$1,'Test Sample Data'!F1803&gt;0),'Test Sample Data'!F1803,$B$1),"")</f>
        <v/>
      </c>
      <c r="G1804" s="17" t="str">
        <f>IF(SUM('Test Sample Data'!G$3:G$98)&gt;10,IF(AND(ISNUMBER('Test Sample Data'!G1803),'Test Sample Data'!G1803&lt;$B$1,'Test Sample Data'!G1803&gt;0),'Test Sample Data'!G1803,$B$1),"")</f>
        <v/>
      </c>
      <c r="H1804" s="17" t="str">
        <f>IF(SUM('Test Sample Data'!H$3:H$98)&gt;10,IF(AND(ISNUMBER('Test Sample Data'!H1803),'Test Sample Data'!H1803&lt;$B$1,'Test Sample Data'!H1803&gt;0),'Test Sample Data'!H1803,$B$1),"")</f>
        <v/>
      </c>
      <c r="I1804" s="17" t="str">
        <f>IF(SUM('Test Sample Data'!I$3:I$98)&gt;10,IF(AND(ISNUMBER('Test Sample Data'!I1803),'Test Sample Data'!I1803&lt;$B$1,'Test Sample Data'!I1803&gt;0),'Test Sample Data'!I1803,$B$1),"")</f>
        <v/>
      </c>
      <c r="J1804" s="17" t="str">
        <f>IF(SUM('Test Sample Data'!J$3:J$98)&gt;10,IF(AND(ISNUMBER('Test Sample Data'!J1803),'Test Sample Data'!J1803&lt;$B$1,'Test Sample Data'!J1803&gt;0),'Test Sample Data'!J1803,$B$1),"")</f>
        <v/>
      </c>
      <c r="K1804" s="17" t="str">
        <f>IF(SUM('Test Sample Data'!K$3:K$98)&gt;10,IF(AND(ISNUMBER('Test Sample Data'!K1803),'Test Sample Data'!K1803&lt;$B$1,'Test Sample Data'!K1803&gt;0),'Test Sample Data'!K1803,$B$1),"")</f>
        <v/>
      </c>
      <c r="L1804" s="17" t="str">
        <f>IF(SUM('Test Sample Data'!L$3:L$98)&gt;10,IF(AND(ISNUMBER('Test Sample Data'!L1803),'Test Sample Data'!L1803&lt;$B$1,'Test Sample Data'!L1803&gt;0),'Test Sample Data'!L1803,$B$1),"")</f>
        <v/>
      </c>
      <c r="M1804" s="17" t="str">
        <f>IF(SUM('Test Sample Data'!M$3:M$98)&gt;10,IF(AND(ISNUMBER('Test Sample Data'!M1803),'Test Sample Data'!M1803&lt;$B$1,'Test Sample Data'!M1803&gt;0),'Test Sample Data'!M1803,$B$1),"")</f>
        <v/>
      </c>
      <c r="N1804" s="17" t="str">
        <f>'Gene Table'!E1803</f>
        <v>hsa-miR-5701</v>
      </c>
      <c r="O1804" s="17" t="str">
        <f>'Gene Table'!B1803</f>
        <v>L01</v>
      </c>
      <c r="P1804" s="17" t="str">
        <f>IF(SUM('Control Sample Data'!D$3:D$98)&gt;10,IF(AND(ISNUMBER('Control Sample Data'!D1803),'Control Sample Data'!D1803&lt;$B$1,'Control Sample Data'!D1803&gt;0),'Control Sample Data'!D1803,$B$1),"")</f>
        <v/>
      </c>
      <c r="Q1804" s="17" t="str">
        <f>IF(SUM('Control Sample Data'!E$3:E$98)&gt;10,IF(AND(ISNUMBER('Control Sample Data'!E1803),'Control Sample Data'!E1803&lt;$B$1,'Control Sample Data'!E1803&gt;0),'Control Sample Data'!E1803,$B$1),"")</f>
        <v/>
      </c>
      <c r="R1804" s="17" t="str">
        <f>IF(SUM('Control Sample Data'!F$3:F$98)&gt;10,IF(AND(ISNUMBER('Control Sample Data'!F1803),'Control Sample Data'!F1803&lt;$B$1,'Control Sample Data'!F1803&gt;0),'Control Sample Data'!F1803,$B$1),"")</f>
        <v/>
      </c>
      <c r="S1804" s="17" t="str">
        <f>IF(SUM('Control Sample Data'!G$3:G$98)&gt;10,IF(AND(ISNUMBER('Control Sample Data'!G1803),'Control Sample Data'!G1803&lt;$B$1,'Control Sample Data'!G1803&gt;0),'Control Sample Data'!G1803,$B$1),"")</f>
        <v/>
      </c>
      <c r="T1804" s="17" t="str">
        <f>IF(SUM('Control Sample Data'!H$3:H$98)&gt;10,IF(AND(ISNUMBER('Control Sample Data'!H1803),'Control Sample Data'!H1803&lt;$B$1,'Control Sample Data'!H1803&gt;0),'Control Sample Data'!H1803,$B$1),"")</f>
        <v/>
      </c>
      <c r="U1804" s="17" t="str">
        <f>IF(SUM('Control Sample Data'!I$3:I$98)&gt;10,IF(AND(ISNUMBER('Control Sample Data'!I1803),'Control Sample Data'!I1803&lt;$B$1,'Control Sample Data'!I1803&gt;0),'Control Sample Data'!I1803,$B$1),"")</f>
        <v/>
      </c>
      <c r="V1804" s="17" t="str">
        <f>IF(SUM('Control Sample Data'!J$3:J$98)&gt;10,IF(AND(ISNUMBER('Control Sample Data'!J1803),'Control Sample Data'!J1803&lt;$B$1,'Control Sample Data'!J1803&gt;0),'Control Sample Data'!J1803,$B$1),"")</f>
        <v/>
      </c>
      <c r="W1804" s="17" t="str">
        <f>IF(SUM('Control Sample Data'!K$3:K$98)&gt;10,IF(AND(ISNUMBER('Control Sample Data'!K1803),'Control Sample Data'!K1803&lt;$B$1,'Control Sample Data'!K1803&gt;0),'Control Sample Data'!K1803,$B$1),"")</f>
        <v/>
      </c>
      <c r="X1804" s="17" t="str">
        <f>IF(SUM('Control Sample Data'!L$3:L$98)&gt;10,IF(AND(ISNUMBER('Control Sample Data'!L1803),'Control Sample Data'!L1803&lt;$B$1,'Control Sample Data'!L1803&gt;0),'Control Sample Data'!L1803,$B$1),"")</f>
        <v/>
      </c>
      <c r="Y1804" s="17" t="str">
        <f>IF(SUM('Control Sample Data'!M$3:M$98)&gt;10,IF(AND(ISNUMBER('Control Sample Data'!M1803),'Control Sample Data'!M1803&lt;$B$1,'Control Sample Data'!M1803&gt;0),'Control Sample Data'!M1803,$B$1),"")</f>
        <v/>
      </c>
      <c r="AT1804" s="36" t="str">
        <f t="shared" si="1212"/>
        <v/>
      </c>
      <c r="AU1804" s="36" t="str">
        <f t="shared" si="1213"/>
        <v/>
      </c>
      <c r="AV1804" s="36" t="str">
        <f t="shared" si="1214"/>
        <v/>
      </c>
      <c r="AW1804" s="36" t="str">
        <f t="shared" si="1215"/>
        <v/>
      </c>
      <c r="AX1804" s="36" t="str">
        <f t="shared" si="1216"/>
        <v/>
      </c>
      <c r="AY1804" s="36" t="str">
        <f t="shared" si="1217"/>
        <v/>
      </c>
      <c r="AZ1804" s="36" t="str">
        <f t="shared" si="1218"/>
        <v/>
      </c>
      <c r="BA1804" s="36" t="str">
        <f t="shared" si="1219"/>
        <v/>
      </c>
      <c r="BB1804" s="36" t="str">
        <f t="shared" si="1220"/>
        <v/>
      </c>
      <c r="BC1804" s="36" t="str">
        <f t="shared" si="1221"/>
        <v/>
      </c>
      <c r="BD1804" s="36" t="str">
        <f t="shared" si="1222"/>
        <v/>
      </c>
      <c r="BE1804" s="36" t="str">
        <f t="shared" si="1223"/>
        <v/>
      </c>
      <c r="BF1804" s="36" t="str">
        <f t="shared" si="1224"/>
        <v/>
      </c>
      <c r="BG1804" s="36" t="str">
        <f t="shared" si="1225"/>
        <v/>
      </c>
      <c r="BH1804" s="36" t="str">
        <f t="shared" si="1226"/>
        <v/>
      </c>
      <c r="BI1804" s="36" t="str">
        <f t="shared" si="1227"/>
        <v/>
      </c>
      <c r="BJ1804" s="36" t="str">
        <f t="shared" si="1228"/>
        <v/>
      </c>
      <c r="BK1804" s="36" t="str">
        <f t="shared" si="1229"/>
        <v/>
      </c>
      <c r="BL1804" s="36" t="str">
        <f t="shared" si="1230"/>
        <v/>
      </c>
      <c r="BM1804" s="36" t="str">
        <f t="shared" si="1231"/>
        <v/>
      </c>
      <c r="BN1804" s="38" t="e">
        <f t="shared" si="1190"/>
        <v>#DIV/0!</v>
      </c>
      <c r="BO1804" s="38" t="e">
        <f t="shared" si="1191"/>
        <v>#DIV/0!</v>
      </c>
      <c r="BP1804" s="39" t="str">
        <f t="shared" si="1192"/>
        <v/>
      </c>
      <c r="BQ1804" s="39" t="str">
        <f t="shared" si="1193"/>
        <v/>
      </c>
      <c r="BR1804" s="39" t="str">
        <f t="shared" si="1194"/>
        <v/>
      </c>
      <c r="BS1804" s="39" t="str">
        <f t="shared" si="1195"/>
        <v/>
      </c>
      <c r="BT1804" s="39" t="str">
        <f t="shared" si="1196"/>
        <v/>
      </c>
      <c r="BU1804" s="39" t="str">
        <f t="shared" si="1197"/>
        <v/>
      </c>
      <c r="BV1804" s="39" t="str">
        <f t="shared" si="1198"/>
        <v/>
      </c>
      <c r="BW1804" s="39" t="str">
        <f t="shared" si="1199"/>
        <v/>
      </c>
      <c r="BX1804" s="39" t="str">
        <f t="shared" si="1200"/>
        <v/>
      </c>
      <c r="BY1804" s="39" t="str">
        <f t="shared" si="1201"/>
        <v/>
      </c>
      <c r="BZ1804" s="39" t="str">
        <f t="shared" si="1202"/>
        <v/>
      </c>
      <c r="CA1804" s="39" t="str">
        <f t="shared" si="1203"/>
        <v/>
      </c>
      <c r="CB1804" s="39" t="str">
        <f t="shared" si="1204"/>
        <v/>
      </c>
      <c r="CC1804" s="39" t="str">
        <f t="shared" si="1205"/>
        <v/>
      </c>
      <c r="CD1804" s="39" t="str">
        <f t="shared" si="1206"/>
        <v/>
      </c>
      <c r="CE1804" s="39" t="str">
        <f t="shared" si="1207"/>
        <v/>
      </c>
      <c r="CF1804" s="39" t="str">
        <f t="shared" si="1208"/>
        <v/>
      </c>
      <c r="CG1804" s="39" t="str">
        <f t="shared" si="1209"/>
        <v/>
      </c>
      <c r="CH1804" s="39" t="str">
        <f t="shared" si="1210"/>
        <v/>
      </c>
      <c r="CI1804" s="39" t="str">
        <f t="shared" si="1211"/>
        <v/>
      </c>
    </row>
    <row r="1805" spans="1:87">
      <c r="A1805" s="18"/>
      <c r="B1805" s="15">
        <f>'Gene Table'!E1804</f>
        <v>0</v>
      </c>
      <c r="C1805" s="15" t="str">
        <f>'Gene Table'!B1804</f>
        <v>L02</v>
      </c>
      <c r="D1805" s="16" t="str">
        <f>IF(SUM('Test Sample Data'!D$3:D$98)&gt;10,IF(AND(ISNUMBER('Test Sample Data'!D1804),'Test Sample Data'!D1804&lt;$B$1,'Test Sample Data'!D1804&gt;0),'Test Sample Data'!D1804,$B$1),"")</f>
        <v/>
      </c>
      <c r="E1805" s="17" t="str">
        <f>IF(SUM('Test Sample Data'!E$3:E$98)&gt;10,IF(AND(ISNUMBER('Test Sample Data'!E1804),'Test Sample Data'!E1804&lt;$B$1,'Test Sample Data'!E1804&gt;0),'Test Sample Data'!E1804,$B$1),"")</f>
        <v/>
      </c>
      <c r="F1805" s="17" t="str">
        <f>IF(SUM('Test Sample Data'!F$3:F$98)&gt;10,IF(AND(ISNUMBER('Test Sample Data'!F1804),'Test Sample Data'!F1804&lt;$B$1,'Test Sample Data'!F1804&gt;0),'Test Sample Data'!F1804,$B$1),"")</f>
        <v/>
      </c>
      <c r="G1805" s="17" t="str">
        <f>IF(SUM('Test Sample Data'!G$3:G$98)&gt;10,IF(AND(ISNUMBER('Test Sample Data'!G1804),'Test Sample Data'!G1804&lt;$B$1,'Test Sample Data'!G1804&gt;0),'Test Sample Data'!G1804,$B$1),"")</f>
        <v/>
      </c>
      <c r="H1805" s="17" t="str">
        <f>IF(SUM('Test Sample Data'!H$3:H$98)&gt;10,IF(AND(ISNUMBER('Test Sample Data'!H1804),'Test Sample Data'!H1804&lt;$B$1,'Test Sample Data'!H1804&gt;0),'Test Sample Data'!H1804,$B$1),"")</f>
        <v/>
      </c>
      <c r="I1805" s="17" t="str">
        <f>IF(SUM('Test Sample Data'!I$3:I$98)&gt;10,IF(AND(ISNUMBER('Test Sample Data'!I1804),'Test Sample Data'!I1804&lt;$B$1,'Test Sample Data'!I1804&gt;0),'Test Sample Data'!I1804,$B$1),"")</f>
        <v/>
      </c>
      <c r="J1805" s="17" t="str">
        <f>IF(SUM('Test Sample Data'!J$3:J$98)&gt;10,IF(AND(ISNUMBER('Test Sample Data'!J1804),'Test Sample Data'!J1804&lt;$B$1,'Test Sample Data'!J1804&gt;0),'Test Sample Data'!J1804,$B$1),"")</f>
        <v/>
      </c>
      <c r="K1805" s="17" t="str">
        <f>IF(SUM('Test Sample Data'!K$3:K$98)&gt;10,IF(AND(ISNUMBER('Test Sample Data'!K1804),'Test Sample Data'!K1804&lt;$B$1,'Test Sample Data'!K1804&gt;0),'Test Sample Data'!K1804,$B$1),"")</f>
        <v/>
      </c>
      <c r="L1805" s="17" t="str">
        <f>IF(SUM('Test Sample Data'!L$3:L$98)&gt;10,IF(AND(ISNUMBER('Test Sample Data'!L1804),'Test Sample Data'!L1804&lt;$B$1,'Test Sample Data'!L1804&gt;0),'Test Sample Data'!L1804,$B$1),"")</f>
        <v/>
      </c>
      <c r="M1805" s="17" t="str">
        <f>IF(SUM('Test Sample Data'!M$3:M$98)&gt;10,IF(AND(ISNUMBER('Test Sample Data'!M1804),'Test Sample Data'!M1804&lt;$B$1,'Test Sample Data'!M1804&gt;0),'Test Sample Data'!M1804,$B$1),"")</f>
        <v/>
      </c>
      <c r="N1805" s="17">
        <f>'Gene Table'!E1804</f>
        <v>0</v>
      </c>
      <c r="O1805" s="17" t="str">
        <f>'Gene Table'!B1804</f>
        <v>L02</v>
      </c>
      <c r="P1805" s="17" t="str">
        <f>IF(SUM('Control Sample Data'!D$3:D$98)&gt;10,IF(AND(ISNUMBER('Control Sample Data'!D1804),'Control Sample Data'!D1804&lt;$B$1,'Control Sample Data'!D1804&gt;0),'Control Sample Data'!D1804,$B$1),"")</f>
        <v/>
      </c>
      <c r="Q1805" s="17" t="str">
        <f>IF(SUM('Control Sample Data'!E$3:E$98)&gt;10,IF(AND(ISNUMBER('Control Sample Data'!E1804),'Control Sample Data'!E1804&lt;$B$1,'Control Sample Data'!E1804&gt;0),'Control Sample Data'!E1804,$B$1),"")</f>
        <v/>
      </c>
      <c r="R1805" s="17" t="str">
        <f>IF(SUM('Control Sample Data'!F$3:F$98)&gt;10,IF(AND(ISNUMBER('Control Sample Data'!F1804),'Control Sample Data'!F1804&lt;$B$1,'Control Sample Data'!F1804&gt;0),'Control Sample Data'!F1804,$B$1),"")</f>
        <v/>
      </c>
      <c r="S1805" s="17" t="str">
        <f>IF(SUM('Control Sample Data'!G$3:G$98)&gt;10,IF(AND(ISNUMBER('Control Sample Data'!G1804),'Control Sample Data'!G1804&lt;$B$1,'Control Sample Data'!G1804&gt;0),'Control Sample Data'!G1804,$B$1),"")</f>
        <v/>
      </c>
      <c r="T1805" s="17" t="str">
        <f>IF(SUM('Control Sample Data'!H$3:H$98)&gt;10,IF(AND(ISNUMBER('Control Sample Data'!H1804),'Control Sample Data'!H1804&lt;$B$1,'Control Sample Data'!H1804&gt;0),'Control Sample Data'!H1804,$B$1),"")</f>
        <v/>
      </c>
      <c r="U1805" s="17" t="str">
        <f>IF(SUM('Control Sample Data'!I$3:I$98)&gt;10,IF(AND(ISNUMBER('Control Sample Data'!I1804),'Control Sample Data'!I1804&lt;$B$1,'Control Sample Data'!I1804&gt;0),'Control Sample Data'!I1804,$B$1),"")</f>
        <v/>
      </c>
      <c r="V1805" s="17" t="str">
        <f>IF(SUM('Control Sample Data'!J$3:J$98)&gt;10,IF(AND(ISNUMBER('Control Sample Data'!J1804),'Control Sample Data'!J1804&lt;$B$1,'Control Sample Data'!J1804&gt;0),'Control Sample Data'!J1804,$B$1),"")</f>
        <v/>
      </c>
      <c r="W1805" s="17" t="str">
        <f>IF(SUM('Control Sample Data'!K$3:K$98)&gt;10,IF(AND(ISNUMBER('Control Sample Data'!K1804),'Control Sample Data'!K1804&lt;$B$1,'Control Sample Data'!K1804&gt;0),'Control Sample Data'!K1804,$B$1),"")</f>
        <v/>
      </c>
      <c r="X1805" s="17" t="str">
        <f>IF(SUM('Control Sample Data'!L$3:L$98)&gt;10,IF(AND(ISNUMBER('Control Sample Data'!L1804),'Control Sample Data'!L1804&lt;$B$1,'Control Sample Data'!L1804&gt;0),'Control Sample Data'!L1804,$B$1),"")</f>
        <v/>
      </c>
      <c r="Y1805" s="17" t="str">
        <f>IF(SUM('Control Sample Data'!M$3:M$98)&gt;10,IF(AND(ISNUMBER('Control Sample Data'!M1804),'Control Sample Data'!M1804&lt;$B$1,'Control Sample Data'!M1804&gt;0),'Control Sample Data'!M1804,$B$1),"")</f>
        <v/>
      </c>
      <c r="AT1805" s="36" t="str">
        <f t="shared" si="1212"/>
        <v/>
      </c>
      <c r="AU1805" s="36" t="str">
        <f t="shared" si="1213"/>
        <v/>
      </c>
      <c r="AV1805" s="36" t="str">
        <f t="shared" si="1214"/>
        <v/>
      </c>
      <c r="AW1805" s="36" t="str">
        <f t="shared" si="1215"/>
        <v/>
      </c>
      <c r="AX1805" s="36" t="str">
        <f t="shared" si="1216"/>
        <v/>
      </c>
      <c r="AY1805" s="36" t="str">
        <f t="shared" si="1217"/>
        <v/>
      </c>
      <c r="AZ1805" s="36" t="str">
        <f t="shared" si="1218"/>
        <v/>
      </c>
      <c r="BA1805" s="36" t="str">
        <f t="shared" si="1219"/>
        <v/>
      </c>
      <c r="BB1805" s="36" t="str">
        <f t="shared" si="1220"/>
        <v/>
      </c>
      <c r="BC1805" s="36" t="str">
        <f t="shared" si="1221"/>
        <v/>
      </c>
      <c r="BD1805" s="36" t="str">
        <f t="shared" si="1222"/>
        <v/>
      </c>
      <c r="BE1805" s="36" t="str">
        <f t="shared" si="1223"/>
        <v/>
      </c>
      <c r="BF1805" s="36" t="str">
        <f t="shared" si="1224"/>
        <v/>
      </c>
      <c r="BG1805" s="36" t="str">
        <f t="shared" si="1225"/>
        <v/>
      </c>
      <c r="BH1805" s="36" t="str">
        <f t="shared" si="1226"/>
        <v/>
      </c>
      <c r="BI1805" s="36" t="str">
        <f t="shared" si="1227"/>
        <v/>
      </c>
      <c r="BJ1805" s="36" t="str">
        <f t="shared" si="1228"/>
        <v/>
      </c>
      <c r="BK1805" s="36" t="str">
        <f t="shared" si="1229"/>
        <v/>
      </c>
      <c r="BL1805" s="36" t="str">
        <f t="shared" si="1230"/>
        <v/>
      </c>
      <c r="BM1805" s="36" t="str">
        <f t="shared" si="1231"/>
        <v/>
      </c>
      <c r="BN1805" s="38" t="e">
        <f t="shared" si="1190"/>
        <v>#DIV/0!</v>
      </c>
      <c r="BO1805" s="38" t="e">
        <f t="shared" si="1191"/>
        <v>#DIV/0!</v>
      </c>
      <c r="BP1805" s="39" t="str">
        <f t="shared" si="1192"/>
        <v/>
      </c>
      <c r="BQ1805" s="39" t="str">
        <f t="shared" si="1193"/>
        <v/>
      </c>
      <c r="BR1805" s="39" t="str">
        <f t="shared" si="1194"/>
        <v/>
      </c>
      <c r="BS1805" s="39" t="str">
        <f t="shared" si="1195"/>
        <v/>
      </c>
      <c r="BT1805" s="39" t="str">
        <f t="shared" si="1196"/>
        <v/>
      </c>
      <c r="BU1805" s="39" t="str">
        <f t="shared" si="1197"/>
        <v/>
      </c>
      <c r="BV1805" s="39" t="str">
        <f t="shared" si="1198"/>
        <v/>
      </c>
      <c r="BW1805" s="39" t="str">
        <f t="shared" si="1199"/>
        <v/>
      </c>
      <c r="BX1805" s="39" t="str">
        <f t="shared" si="1200"/>
        <v/>
      </c>
      <c r="BY1805" s="39" t="str">
        <f t="shared" si="1201"/>
        <v/>
      </c>
      <c r="BZ1805" s="39" t="str">
        <f t="shared" si="1202"/>
        <v/>
      </c>
      <c r="CA1805" s="39" t="str">
        <f t="shared" si="1203"/>
        <v/>
      </c>
      <c r="CB1805" s="39" t="str">
        <f t="shared" si="1204"/>
        <v/>
      </c>
      <c r="CC1805" s="39" t="str">
        <f t="shared" si="1205"/>
        <v/>
      </c>
      <c r="CD1805" s="39" t="str">
        <f t="shared" si="1206"/>
        <v/>
      </c>
      <c r="CE1805" s="39" t="str">
        <f t="shared" si="1207"/>
        <v/>
      </c>
      <c r="CF1805" s="39" t="str">
        <f t="shared" si="1208"/>
        <v/>
      </c>
      <c r="CG1805" s="39" t="str">
        <f t="shared" si="1209"/>
        <v/>
      </c>
      <c r="CH1805" s="39" t="str">
        <f t="shared" si="1210"/>
        <v/>
      </c>
      <c r="CI1805" s="39" t="str">
        <f t="shared" si="1211"/>
        <v/>
      </c>
    </row>
    <row r="1806" spans="1:87">
      <c r="A1806" s="18"/>
      <c r="B1806" s="15" t="str">
        <f>'Gene Table'!E1805</f>
        <v>hsa-miR-5703</v>
      </c>
      <c r="C1806" s="15" t="str">
        <f>'Gene Table'!B1805</f>
        <v>L03</v>
      </c>
      <c r="D1806" s="16" t="str">
        <f>IF(SUM('Test Sample Data'!D$3:D$98)&gt;10,IF(AND(ISNUMBER('Test Sample Data'!D1805),'Test Sample Data'!D1805&lt;$B$1,'Test Sample Data'!D1805&gt;0),'Test Sample Data'!D1805,$B$1),"")</f>
        <v/>
      </c>
      <c r="E1806" s="17" t="str">
        <f>IF(SUM('Test Sample Data'!E$3:E$98)&gt;10,IF(AND(ISNUMBER('Test Sample Data'!E1805),'Test Sample Data'!E1805&lt;$B$1,'Test Sample Data'!E1805&gt;0),'Test Sample Data'!E1805,$B$1),"")</f>
        <v/>
      </c>
      <c r="F1806" s="17" t="str">
        <f>IF(SUM('Test Sample Data'!F$3:F$98)&gt;10,IF(AND(ISNUMBER('Test Sample Data'!F1805),'Test Sample Data'!F1805&lt;$B$1,'Test Sample Data'!F1805&gt;0),'Test Sample Data'!F1805,$B$1),"")</f>
        <v/>
      </c>
      <c r="G1806" s="17" t="str">
        <f>IF(SUM('Test Sample Data'!G$3:G$98)&gt;10,IF(AND(ISNUMBER('Test Sample Data'!G1805),'Test Sample Data'!G1805&lt;$B$1,'Test Sample Data'!G1805&gt;0),'Test Sample Data'!G1805,$B$1),"")</f>
        <v/>
      </c>
      <c r="H1806" s="17" t="str">
        <f>IF(SUM('Test Sample Data'!H$3:H$98)&gt;10,IF(AND(ISNUMBER('Test Sample Data'!H1805),'Test Sample Data'!H1805&lt;$B$1,'Test Sample Data'!H1805&gt;0),'Test Sample Data'!H1805,$B$1),"")</f>
        <v/>
      </c>
      <c r="I1806" s="17" t="str">
        <f>IF(SUM('Test Sample Data'!I$3:I$98)&gt;10,IF(AND(ISNUMBER('Test Sample Data'!I1805),'Test Sample Data'!I1805&lt;$B$1,'Test Sample Data'!I1805&gt;0),'Test Sample Data'!I1805,$B$1),"")</f>
        <v/>
      </c>
      <c r="J1806" s="17" t="str">
        <f>IF(SUM('Test Sample Data'!J$3:J$98)&gt;10,IF(AND(ISNUMBER('Test Sample Data'!J1805),'Test Sample Data'!J1805&lt;$B$1,'Test Sample Data'!J1805&gt;0),'Test Sample Data'!J1805,$B$1),"")</f>
        <v/>
      </c>
      <c r="K1806" s="17" t="str">
        <f>IF(SUM('Test Sample Data'!K$3:K$98)&gt;10,IF(AND(ISNUMBER('Test Sample Data'!K1805),'Test Sample Data'!K1805&lt;$B$1,'Test Sample Data'!K1805&gt;0),'Test Sample Data'!K1805,$B$1),"")</f>
        <v/>
      </c>
      <c r="L1806" s="17" t="str">
        <f>IF(SUM('Test Sample Data'!L$3:L$98)&gt;10,IF(AND(ISNUMBER('Test Sample Data'!L1805),'Test Sample Data'!L1805&lt;$B$1,'Test Sample Data'!L1805&gt;0),'Test Sample Data'!L1805,$B$1),"")</f>
        <v/>
      </c>
      <c r="M1806" s="17" t="str">
        <f>IF(SUM('Test Sample Data'!M$3:M$98)&gt;10,IF(AND(ISNUMBER('Test Sample Data'!M1805),'Test Sample Data'!M1805&lt;$B$1,'Test Sample Data'!M1805&gt;0),'Test Sample Data'!M1805,$B$1),"")</f>
        <v/>
      </c>
      <c r="N1806" s="17" t="str">
        <f>'Gene Table'!E1805</f>
        <v>hsa-miR-5703</v>
      </c>
      <c r="O1806" s="17" t="str">
        <f>'Gene Table'!B1805</f>
        <v>L03</v>
      </c>
      <c r="P1806" s="17" t="str">
        <f>IF(SUM('Control Sample Data'!D$3:D$98)&gt;10,IF(AND(ISNUMBER('Control Sample Data'!D1805),'Control Sample Data'!D1805&lt;$B$1,'Control Sample Data'!D1805&gt;0),'Control Sample Data'!D1805,$B$1),"")</f>
        <v/>
      </c>
      <c r="Q1806" s="17" t="str">
        <f>IF(SUM('Control Sample Data'!E$3:E$98)&gt;10,IF(AND(ISNUMBER('Control Sample Data'!E1805),'Control Sample Data'!E1805&lt;$B$1,'Control Sample Data'!E1805&gt;0),'Control Sample Data'!E1805,$B$1),"")</f>
        <v/>
      </c>
      <c r="R1806" s="17" t="str">
        <f>IF(SUM('Control Sample Data'!F$3:F$98)&gt;10,IF(AND(ISNUMBER('Control Sample Data'!F1805),'Control Sample Data'!F1805&lt;$B$1,'Control Sample Data'!F1805&gt;0),'Control Sample Data'!F1805,$B$1),"")</f>
        <v/>
      </c>
      <c r="S1806" s="17" t="str">
        <f>IF(SUM('Control Sample Data'!G$3:G$98)&gt;10,IF(AND(ISNUMBER('Control Sample Data'!G1805),'Control Sample Data'!G1805&lt;$B$1,'Control Sample Data'!G1805&gt;0),'Control Sample Data'!G1805,$B$1),"")</f>
        <v/>
      </c>
      <c r="T1806" s="17" t="str">
        <f>IF(SUM('Control Sample Data'!H$3:H$98)&gt;10,IF(AND(ISNUMBER('Control Sample Data'!H1805),'Control Sample Data'!H1805&lt;$B$1,'Control Sample Data'!H1805&gt;0),'Control Sample Data'!H1805,$B$1),"")</f>
        <v/>
      </c>
      <c r="U1806" s="17" t="str">
        <f>IF(SUM('Control Sample Data'!I$3:I$98)&gt;10,IF(AND(ISNUMBER('Control Sample Data'!I1805),'Control Sample Data'!I1805&lt;$B$1,'Control Sample Data'!I1805&gt;0),'Control Sample Data'!I1805,$B$1),"")</f>
        <v/>
      </c>
      <c r="V1806" s="17" t="str">
        <f>IF(SUM('Control Sample Data'!J$3:J$98)&gt;10,IF(AND(ISNUMBER('Control Sample Data'!J1805),'Control Sample Data'!J1805&lt;$B$1,'Control Sample Data'!J1805&gt;0),'Control Sample Data'!J1805,$B$1),"")</f>
        <v/>
      </c>
      <c r="W1806" s="17" t="str">
        <f>IF(SUM('Control Sample Data'!K$3:K$98)&gt;10,IF(AND(ISNUMBER('Control Sample Data'!K1805),'Control Sample Data'!K1805&lt;$B$1,'Control Sample Data'!K1805&gt;0),'Control Sample Data'!K1805,$B$1),"")</f>
        <v/>
      </c>
      <c r="X1806" s="17" t="str">
        <f>IF(SUM('Control Sample Data'!L$3:L$98)&gt;10,IF(AND(ISNUMBER('Control Sample Data'!L1805),'Control Sample Data'!L1805&lt;$B$1,'Control Sample Data'!L1805&gt;0),'Control Sample Data'!L1805,$B$1),"")</f>
        <v/>
      </c>
      <c r="Y1806" s="17" t="str">
        <f>IF(SUM('Control Sample Data'!M$3:M$98)&gt;10,IF(AND(ISNUMBER('Control Sample Data'!M1805),'Control Sample Data'!M1805&lt;$B$1,'Control Sample Data'!M1805&gt;0),'Control Sample Data'!M1805,$B$1),"")</f>
        <v/>
      </c>
      <c r="AT1806" s="36" t="str">
        <f t="shared" si="1212"/>
        <v/>
      </c>
      <c r="AU1806" s="36" t="str">
        <f t="shared" si="1213"/>
        <v/>
      </c>
      <c r="AV1806" s="36" t="str">
        <f t="shared" si="1214"/>
        <v/>
      </c>
      <c r="AW1806" s="36" t="str">
        <f t="shared" si="1215"/>
        <v/>
      </c>
      <c r="AX1806" s="36" t="str">
        <f t="shared" si="1216"/>
        <v/>
      </c>
      <c r="AY1806" s="36" t="str">
        <f t="shared" si="1217"/>
        <v/>
      </c>
      <c r="AZ1806" s="36" t="str">
        <f t="shared" si="1218"/>
        <v/>
      </c>
      <c r="BA1806" s="36" t="str">
        <f t="shared" si="1219"/>
        <v/>
      </c>
      <c r="BB1806" s="36" t="str">
        <f t="shared" si="1220"/>
        <v/>
      </c>
      <c r="BC1806" s="36" t="str">
        <f t="shared" si="1221"/>
        <v/>
      </c>
      <c r="BD1806" s="36" t="str">
        <f t="shared" si="1222"/>
        <v/>
      </c>
      <c r="BE1806" s="36" t="str">
        <f t="shared" si="1223"/>
        <v/>
      </c>
      <c r="BF1806" s="36" t="str">
        <f t="shared" si="1224"/>
        <v/>
      </c>
      <c r="BG1806" s="36" t="str">
        <f t="shared" si="1225"/>
        <v/>
      </c>
      <c r="BH1806" s="36" t="str">
        <f t="shared" si="1226"/>
        <v/>
      </c>
      <c r="BI1806" s="36" t="str">
        <f t="shared" si="1227"/>
        <v/>
      </c>
      <c r="BJ1806" s="36" t="str">
        <f t="shared" si="1228"/>
        <v/>
      </c>
      <c r="BK1806" s="36" t="str">
        <f t="shared" si="1229"/>
        <v/>
      </c>
      <c r="BL1806" s="36" t="str">
        <f t="shared" si="1230"/>
        <v/>
      </c>
      <c r="BM1806" s="36" t="str">
        <f t="shared" si="1231"/>
        <v/>
      </c>
      <c r="BN1806" s="38" t="e">
        <f t="shared" si="1190"/>
        <v>#DIV/0!</v>
      </c>
      <c r="BO1806" s="38" t="e">
        <f t="shared" si="1191"/>
        <v>#DIV/0!</v>
      </c>
      <c r="BP1806" s="39" t="str">
        <f t="shared" si="1192"/>
        <v/>
      </c>
      <c r="BQ1806" s="39" t="str">
        <f t="shared" si="1193"/>
        <v/>
      </c>
      <c r="BR1806" s="39" t="str">
        <f t="shared" si="1194"/>
        <v/>
      </c>
      <c r="BS1806" s="39" t="str">
        <f t="shared" si="1195"/>
        <v/>
      </c>
      <c r="BT1806" s="39" t="str">
        <f t="shared" si="1196"/>
        <v/>
      </c>
      <c r="BU1806" s="39" t="str">
        <f t="shared" si="1197"/>
        <v/>
      </c>
      <c r="BV1806" s="39" t="str">
        <f t="shared" si="1198"/>
        <v/>
      </c>
      <c r="BW1806" s="39" t="str">
        <f t="shared" si="1199"/>
        <v/>
      </c>
      <c r="BX1806" s="39" t="str">
        <f t="shared" si="1200"/>
        <v/>
      </c>
      <c r="BY1806" s="39" t="str">
        <f t="shared" si="1201"/>
        <v/>
      </c>
      <c r="BZ1806" s="39" t="str">
        <f t="shared" si="1202"/>
        <v/>
      </c>
      <c r="CA1806" s="39" t="str">
        <f t="shared" si="1203"/>
        <v/>
      </c>
      <c r="CB1806" s="39" t="str">
        <f t="shared" si="1204"/>
        <v/>
      </c>
      <c r="CC1806" s="39" t="str">
        <f t="shared" si="1205"/>
        <v/>
      </c>
      <c r="CD1806" s="39" t="str">
        <f t="shared" si="1206"/>
        <v/>
      </c>
      <c r="CE1806" s="39" t="str">
        <f t="shared" si="1207"/>
        <v/>
      </c>
      <c r="CF1806" s="39" t="str">
        <f t="shared" si="1208"/>
        <v/>
      </c>
      <c r="CG1806" s="39" t="str">
        <f t="shared" si="1209"/>
        <v/>
      </c>
      <c r="CH1806" s="39" t="str">
        <f t="shared" si="1210"/>
        <v/>
      </c>
      <c r="CI1806" s="39" t="str">
        <f t="shared" si="1211"/>
        <v/>
      </c>
    </row>
    <row r="1807" spans="1:87">
      <c r="A1807" s="18"/>
      <c r="B1807" s="15">
        <f>'Gene Table'!E1806</f>
        <v>0</v>
      </c>
      <c r="C1807" s="15" t="str">
        <f>'Gene Table'!B1806</f>
        <v>L04</v>
      </c>
      <c r="D1807" s="16" t="str">
        <f>IF(SUM('Test Sample Data'!D$3:D$98)&gt;10,IF(AND(ISNUMBER('Test Sample Data'!D1806),'Test Sample Data'!D1806&lt;$B$1,'Test Sample Data'!D1806&gt;0),'Test Sample Data'!D1806,$B$1),"")</f>
        <v/>
      </c>
      <c r="E1807" s="17" t="str">
        <f>IF(SUM('Test Sample Data'!E$3:E$98)&gt;10,IF(AND(ISNUMBER('Test Sample Data'!E1806),'Test Sample Data'!E1806&lt;$B$1,'Test Sample Data'!E1806&gt;0),'Test Sample Data'!E1806,$B$1),"")</f>
        <v/>
      </c>
      <c r="F1807" s="17" t="str">
        <f>IF(SUM('Test Sample Data'!F$3:F$98)&gt;10,IF(AND(ISNUMBER('Test Sample Data'!F1806),'Test Sample Data'!F1806&lt;$B$1,'Test Sample Data'!F1806&gt;0),'Test Sample Data'!F1806,$B$1),"")</f>
        <v/>
      </c>
      <c r="G1807" s="17" t="str">
        <f>IF(SUM('Test Sample Data'!G$3:G$98)&gt;10,IF(AND(ISNUMBER('Test Sample Data'!G1806),'Test Sample Data'!G1806&lt;$B$1,'Test Sample Data'!G1806&gt;0),'Test Sample Data'!G1806,$B$1),"")</f>
        <v/>
      </c>
      <c r="H1807" s="17" t="str">
        <f>IF(SUM('Test Sample Data'!H$3:H$98)&gt;10,IF(AND(ISNUMBER('Test Sample Data'!H1806),'Test Sample Data'!H1806&lt;$B$1,'Test Sample Data'!H1806&gt;0),'Test Sample Data'!H1806,$B$1),"")</f>
        <v/>
      </c>
      <c r="I1807" s="17" t="str">
        <f>IF(SUM('Test Sample Data'!I$3:I$98)&gt;10,IF(AND(ISNUMBER('Test Sample Data'!I1806),'Test Sample Data'!I1806&lt;$B$1,'Test Sample Data'!I1806&gt;0),'Test Sample Data'!I1806,$B$1),"")</f>
        <v/>
      </c>
      <c r="J1807" s="17" t="str">
        <f>IF(SUM('Test Sample Data'!J$3:J$98)&gt;10,IF(AND(ISNUMBER('Test Sample Data'!J1806),'Test Sample Data'!J1806&lt;$B$1,'Test Sample Data'!J1806&gt;0),'Test Sample Data'!J1806,$B$1),"")</f>
        <v/>
      </c>
      <c r="K1807" s="17" t="str">
        <f>IF(SUM('Test Sample Data'!K$3:K$98)&gt;10,IF(AND(ISNUMBER('Test Sample Data'!K1806),'Test Sample Data'!K1806&lt;$B$1,'Test Sample Data'!K1806&gt;0),'Test Sample Data'!K1806,$B$1),"")</f>
        <v/>
      </c>
      <c r="L1807" s="17" t="str">
        <f>IF(SUM('Test Sample Data'!L$3:L$98)&gt;10,IF(AND(ISNUMBER('Test Sample Data'!L1806),'Test Sample Data'!L1806&lt;$B$1,'Test Sample Data'!L1806&gt;0),'Test Sample Data'!L1806,$B$1),"")</f>
        <v/>
      </c>
      <c r="M1807" s="17" t="str">
        <f>IF(SUM('Test Sample Data'!M$3:M$98)&gt;10,IF(AND(ISNUMBER('Test Sample Data'!M1806),'Test Sample Data'!M1806&lt;$B$1,'Test Sample Data'!M1806&gt;0),'Test Sample Data'!M1806,$B$1),"")</f>
        <v/>
      </c>
      <c r="N1807" s="17">
        <f>'Gene Table'!E1806</f>
        <v>0</v>
      </c>
      <c r="O1807" s="17" t="str">
        <f>'Gene Table'!B1806</f>
        <v>L04</v>
      </c>
      <c r="P1807" s="17" t="str">
        <f>IF(SUM('Control Sample Data'!D$3:D$98)&gt;10,IF(AND(ISNUMBER('Control Sample Data'!D1806),'Control Sample Data'!D1806&lt;$B$1,'Control Sample Data'!D1806&gt;0),'Control Sample Data'!D1806,$B$1),"")</f>
        <v/>
      </c>
      <c r="Q1807" s="17" t="str">
        <f>IF(SUM('Control Sample Data'!E$3:E$98)&gt;10,IF(AND(ISNUMBER('Control Sample Data'!E1806),'Control Sample Data'!E1806&lt;$B$1,'Control Sample Data'!E1806&gt;0),'Control Sample Data'!E1806,$B$1),"")</f>
        <v/>
      </c>
      <c r="R1807" s="17" t="str">
        <f>IF(SUM('Control Sample Data'!F$3:F$98)&gt;10,IF(AND(ISNUMBER('Control Sample Data'!F1806),'Control Sample Data'!F1806&lt;$B$1,'Control Sample Data'!F1806&gt;0),'Control Sample Data'!F1806,$B$1),"")</f>
        <v/>
      </c>
      <c r="S1807" s="17" t="str">
        <f>IF(SUM('Control Sample Data'!G$3:G$98)&gt;10,IF(AND(ISNUMBER('Control Sample Data'!G1806),'Control Sample Data'!G1806&lt;$B$1,'Control Sample Data'!G1806&gt;0),'Control Sample Data'!G1806,$B$1),"")</f>
        <v/>
      </c>
      <c r="T1807" s="17" t="str">
        <f>IF(SUM('Control Sample Data'!H$3:H$98)&gt;10,IF(AND(ISNUMBER('Control Sample Data'!H1806),'Control Sample Data'!H1806&lt;$B$1,'Control Sample Data'!H1806&gt;0),'Control Sample Data'!H1806,$B$1),"")</f>
        <v/>
      </c>
      <c r="U1807" s="17" t="str">
        <f>IF(SUM('Control Sample Data'!I$3:I$98)&gt;10,IF(AND(ISNUMBER('Control Sample Data'!I1806),'Control Sample Data'!I1806&lt;$B$1,'Control Sample Data'!I1806&gt;0),'Control Sample Data'!I1806,$B$1),"")</f>
        <v/>
      </c>
      <c r="V1807" s="17" t="str">
        <f>IF(SUM('Control Sample Data'!J$3:J$98)&gt;10,IF(AND(ISNUMBER('Control Sample Data'!J1806),'Control Sample Data'!J1806&lt;$B$1,'Control Sample Data'!J1806&gt;0),'Control Sample Data'!J1806,$B$1),"")</f>
        <v/>
      </c>
      <c r="W1807" s="17" t="str">
        <f>IF(SUM('Control Sample Data'!K$3:K$98)&gt;10,IF(AND(ISNUMBER('Control Sample Data'!K1806),'Control Sample Data'!K1806&lt;$B$1,'Control Sample Data'!K1806&gt;0),'Control Sample Data'!K1806,$B$1),"")</f>
        <v/>
      </c>
      <c r="X1807" s="17" t="str">
        <f>IF(SUM('Control Sample Data'!L$3:L$98)&gt;10,IF(AND(ISNUMBER('Control Sample Data'!L1806),'Control Sample Data'!L1806&lt;$B$1,'Control Sample Data'!L1806&gt;0),'Control Sample Data'!L1806,$B$1),"")</f>
        <v/>
      </c>
      <c r="Y1807" s="17" t="str">
        <f>IF(SUM('Control Sample Data'!M$3:M$98)&gt;10,IF(AND(ISNUMBER('Control Sample Data'!M1806),'Control Sample Data'!M1806&lt;$B$1,'Control Sample Data'!M1806&gt;0),'Control Sample Data'!M1806,$B$1),"")</f>
        <v/>
      </c>
      <c r="AT1807" s="36" t="str">
        <f t="shared" si="1212"/>
        <v/>
      </c>
      <c r="AU1807" s="36" t="str">
        <f t="shared" si="1213"/>
        <v/>
      </c>
      <c r="AV1807" s="36" t="str">
        <f t="shared" si="1214"/>
        <v/>
      </c>
      <c r="AW1807" s="36" t="str">
        <f t="shared" si="1215"/>
        <v/>
      </c>
      <c r="AX1807" s="36" t="str">
        <f t="shared" si="1216"/>
        <v/>
      </c>
      <c r="AY1807" s="36" t="str">
        <f t="shared" si="1217"/>
        <v/>
      </c>
      <c r="AZ1807" s="36" t="str">
        <f t="shared" si="1218"/>
        <v/>
      </c>
      <c r="BA1807" s="36" t="str">
        <f t="shared" si="1219"/>
        <v/>
      </c>
      <c r="BB1807" s="36" t="str">
        <f t="shared" si="1220"/>
        <v/>
      </c>
      <c r="BC1807" s="36" t="str">
        <f t="shared" si="1221"/>
        <v/>
      </c>
      <c r="BD1807" s="36" t="str">
        <f t="shared" si="1222"/>
        <v/>
      </c>
      <c r="BE1807" s="36" t="str">
        <f t="shared" si="1223"/>
        <v/>
      </c>
      <c r="BF1807" s="36" t="str">
        <f t="shared" si="1224"/>
        <v/>
      </c>
      <c r="BG1807" s="36" t="str">
        <f t="shared" si="1225"/>
        <v/>
      </c>
      <c r="BH1807" s="36" t="str">
        <f t="shared" si="1226"/>
        <v/>
      </c>
      <c r="BI1807" s="36" t="str">
        <f t="shared" si="1227"/>
        <v/>
      </c>
      <c r="BJ1807" s="36" t="str">
        <f t="shared" si="1228"/>
        <v/>
      </c>
      <c r="BK1807" s="36" t="str">
        <f t="shared" si="1229"/>
        <v/>
      </c>
      <c r="BL1807" s="36" t="str">
        <f t="shared" si="1230"/>
        <v/>
      </c>
      <c r="BM1807" s="36" t="str">
        <f t="shared" si="1231"/>
        <v/>
      </c>
      <c r="BN1807" s="38" t="e">
        <f t="shared" si="1190"/>
        <v>#DIV/0!</v>
      </c>
      <c r="BO1807" s="38" t="e">
        <f t="shared" si="1191"/>
        <v>#DIV/0!</v>
      </c>
      <c r="BP1807" s="39" t="str">
        <f t="shared" si="1192"/>
        <v/>
      </c>
      <c r="BQ1807" s="39" t="str">
        <f t="shared" si="1193"/>
        <v/>
      </c>
      <c r="BR1807" s="39" t="str">
        <f t="shared" si="1194"/>
        <v/>
      </c>
      <c r="BS1807" s="39" t="str">
        <f t="shared" si="1195"/>
        <v/>
      </c>
      <c r="BT1807" s="39" t="str">
        <f t="shared" si="1196"/>
        <v/>
      </c>
      <c r="BU1807" s="39" t="str">
        <f t="shared" si="1197"/>
        <v/>
      </c>
      <c r="BV1807" s="39" t="str">
        <f t="shared" si="1198"/>
        <v/>
      </c>
      <c r="BW1807" s="39" t="str">
        <f t="shared" si="1199"/>
        <v/>
      </c>
      <c r="BX1807" s="39" t="str">
        <f t="shared" si="1200"/>
        <v/>
      </c>
      <c r="BY1807" s="39" t="str">
        <f t="shared" si="1201"/>
        <v/>
      </c>
      <c r="BZ1807" s="39" t="str">
        <f t="shared" si="1202"/>
        <v/>
      </c>
      <c r="CA1807" s="39" t="str">
        <f t="shared" si="1203"/>
        <v/>
      </c>
      <c r="CB1807" s="39" t="str">
        <f t="shared" si="1204"/>
        <v/>
      </c>
      <c r="CC1807" s="39" t="str">
        <f t="shared" si="1205"/>
        <v/>
      </c>
      <c r="CD1807" s="39" t="str">
        <f t="shared" si="1206"/>
        <v/>
      </c>
      <c r="CE1807" s="39" t="str">
        <f t="shared" si="1207"/>
        <v/>
      </c>
      <c r="CF1807" s="39" t="str">
        <f t="shared" si="1208"/>
        <v/>
      </c>
      <c r="CG1807" s="39" t="str">
        <f t="shared" si="1209"/>
        <v/>
      </c>
      <c r="CH1807" s="39" t="str">
        <f t="shared" si="1210"/>
        <v/>
      </c>
      <c r="CI1807" s="39" t="str">
        <f t="shared" si="1211"/>
        <v/>
      </c>
    </row>
    <row r="1808" spans="1:87">
      <c r="A1808" s="18"/>
      <c r="B1808" s="15" t="str">
        <f>'Gene Table'!E1807</f>
        <v>hsa-miR-5692b</v>
      </c>
      <c r="C1808" s="15" t="str">
        <f>'Gene Table'!B1807</f>
        <v>L05</v>
      </c>
      <c r="D1808" s="16" t="str">
        <f>IF(SUM('Test Sample Data'!D$3:D$98)&gt;10,IF(AND(ISNUMBER('Test Sample Data'!D1807),'Test Sample Data'!D1807&lt;$B$1,'Test Sample Data'!D1807&gt;0),'Test Sample Data'!D1807,$B$1),"")</f>
        <v/>
      </c>
      <c r="E1808" s="17" t="str">
        <f>IF(SUM('Test Sample Data'!E$3:E$98)&gt;10,IF(AND(ISNUMBER('Test Sample Data'!E1807),'Test Sample Data'!E1807&lt;$B$1,'Test Sample Data'!E1807&gt;0),'Test Sample Data'!E1807,$B$1),"")</f>
        <v/>
      </c>
      <c r="F1808" s="17" t="str">
        <f>IF(SUM('Test Sample Data'!F$3:F$98)&gt;10,IF(AND(ISNUMBER('Test Sample Data'!F1807),'Test Sample Data'!F1807&lt;$B$1,'Test Sample Data'!F1807&gt;0),'Test Sample Data'!F1807,$B$1),"")</f>
        <v/>
      </c>
      <c r="G1808" s="17" t="str">
        <f>IF(SUM('Test Sample Data'!G$3:G$98)&gt;10,IF(AND(ISNUMBER('Test Sample Data'!G1807),'Test Sample Data'!G1807&lt;$B$1,'Test Sample Data'!G1807&gt;0),'Test Sample Data'!G1807,$B$1),"")</f>
        <v/>
      </c>
      <c r="H1808" s="17" t="str">
        <f>IF(SUM('Test Sample Data'!H$3:H$98)&gt;10,IF(AND(ISNUMBER('Test Sample Data'!H1807),'Test Sample Data'!H1807&lt;$B$1,'Test Sample Data'!H1807&gt;0),'Test Sample Data'!H1807,$B$1),"")</f>
        <v/>
      </c>
      <c r="I1808" s="17" t="str">
        <f>IF(SUM('Test Sample Data'!I$3:I$98)&gt;10,IF(AND(ISNUMBER('Test Sample Data'!I1807),'Test Sample Data'!I1807&lt;$B$1,'Test Sample Data'!I1807&gt;0),'Test Sample Data'!I1807,$B$1),"")</f>
        <v/>
      </c>
      <c r="J1808" s="17" t="str">
        <f>IF(SUM('Test Sample Data'!J$3:J$98)&gt;10,IF(AND(ISNUMBER('Test Sample Data'!J1807),'Test Sample Data'!J1807&lt;$B$1,'Test Sample Data'!J1807&gt;0),'Test Sample Data'!J1807,$B$1),"")</f>
        <v/>
      </c>
      <c r="K1808" s="17" t="str">
        <f>IF(SUM('Test Sample Data'!K$3:K$98)&gt;10,IF(AND(ISNUMBER('Test Sample Data'!K1807),'Test Sample Data'!K1807&lt;$B$1,'Test Sample Data'!K1807&gt;0),'Test Sample Data'!K1807,$B$1),"")</f>
        <v/>
      </c>
      <c r="L1808" s="17" t="str">
        <f>IF(SUM('Test Sample Data'!L$3:L$98)&gt;10,IF(AND(ISNUMBER('Test Sample Data'!L1807),'Test Sample Data'!L1807&lt;$B$1,'Test Sample Data'!L1807&gt;0),'Test Sample Data'!L1807,$B$1),"")</f>
        <v/>
      </c>
      <c r="M1808" s="17" t="str">
        <f>IF(SUM('Test Sample Data'!M$3:M$98)&gt;10,IF(AND(ISNUMBER('Test Sample Data'!M1807),'Test Sample Data'!M1807&lt;$B$1,'Test Sample Data'!M1807&gt;0),'Test Sample Data'!M1807,$B$1),"")</f>
        <v/>
      </c>
      <c r="N1808" s="17" t="str">
        <f>'Gene Table'!E1807</f>
        <v>hsa-miR-5692b</v>
      </c>
      <c r="O1808" s="17" t="str">
        <f>'Gene Table'!B1807</f>
        <v>L05</v>
      </c>
      <c r="P1808" s="17" t="str">
        <f>IF(SUM('Control Sample Data'!D$3:D$98)&gt;10,IF(AND(ISNUMBER('Control Sample Data'!D1807),'Control Sample Data'!D1807&lt;$B$1,'Control Sample Data'!D1807&gt;0),'Control Sample Data'!D1807,$B$1),"")</f>
        <v/>
      </c>
      <c r="Q1808" s="17" t="str">
        <f>IF(SUM('Control Sample Data'!E$3:E$98)&gt;10,IF(AND(ISNUMBER('Control Sample Data'!E1807),'Control Sample Data'!E1807&lt;$B$1,'Control Sample Data'!E1807&gt;0),'Control Sample Data'!E1807,$B$1),"")</f>
        <v/>
      </c>
      <c r="R1808" s="17" t="str">
        <f>IF(SUM('Control Sample Data'!F$3:F$98)&gt;10,IF(AND(ISNUMBER('Control Sample Data'!F1807),'Control Sample Data'!F1807&lt;$B$1,'Control Sample Data'!F1807&gt;0),'Control Sample Data'!F1807,$B$1),"")</f>
        <v/>
      </c>
      <c r="S1808" s="17" t="str">
        <f>IF(SUM('Control Sample Data'!G$3:G$98)&gt;10,IF(AND(ISNUMBER('Control Sample Data'!G1807),'Control Sample Data'!G1807&lt;$B$1,'Control Sample Data'!G1807&gt;0),'Control Sample Data'!G1807,$B$1),"")</f>
        <v/>
      </c>
      <c r="T1808" s="17" t="str">
        <f>IF(SUM('Control Sample Data'!H$3:H$98)&gt;10,IF(AND(ISNUMBER('Control Sample Data'!H1807),'Control Sample Data'!H1807&lt;$B$1,'Control Sample Data'!H1807&gt;0),'Control Sample Data'!H1807,$B$1),"")</f>
        <v/>
      </c>
      <c r="U1808" s="17" t="str">
        <f>IF(SUM('Control Sample Data'!I$3:I$98)&gt;10,IF(AND(ISNUMBER('Control Sample Data'!I1807),'Control Sample Data'!I1807&lt;$B$1,'Control Sample Data'!I1807&gt;0),'Control Sample Data'!I1807,$B$1),"")</f>
        <v/>
      </c>
      <c r="V1808" s="17" t="str">
        <f>IF(SUM('Control Sample Data'!J$3:J$98)&gt;10,IF(AND(ISNUMBER('Control Sample Data'!J1807),'Control Sample Data'!J1807&lt;$B$1,'Control Sample Data'!J1807&gt;0),'Control Sample Data'!J1807,$B$1),"")</f>
        <v/>
      </c>
      <c r="W1808" s="17" t="str">
        <f>IF(SUM('Control Sample Data'!K$3:K$98)&gt;10,IF(AND(ISNUMBER('Control Sample Data'!K1807),'Control Sample Data'!K1807&lt;$B$1,'Control Sample Data'!K1807&gt;0),'Control Sample Data'!K1807,$B$1),"")</f>
        <v/>
      </c>
      <c r="X1808" s="17" t="str">
        <f>IF(SUM('Control Sample Data'!L$3:L$98)&gt;10,IF(AND(ISNUMBER('Control Sample Data'!L1807),'Control Sample Data'!L1807&lt;$B$1,'Control Sample Data'!L1807&gt;0),'Control Sample Data'!L1807,$B$1),"")</f>
        <v/>
      </c>
      <c r="Y1808" s="17" t="str">
        <f>IF(SUM('Control Sample Data'!M$3:M$98)&gt;10,IF(AND(ISNUMBER('Control Sample Data'!M1807),'Control Sample Data'!M1807&lt;$B$1,'Control Sample Data'!M1807&gt;0),'Control Sample Data'!M1807,$B$1),"")</f>
        <v/>
      </c>
      <c r="AT1808" s="36" t="str">
        <f t="shared" si="1212"/>
        <v/>
      </c>
      <c r="AU1808" s="36" t="str">
        <f t="shared" si="1213"/>
        <v/>
      </c>
      <c r="AV1808" s="36" t="str">
        <f t="shared" si="1214"/>
        <v/>
      </c>
      <c r="AW1808" s="36" t="str">
        <f t="shared" si="1215"/>
        <v/>
      </c>
      <c r="AX1808" s="36" t="str">
        <f t="shared" si="1216"/>
        <v/>
      </c>
      <c r="AY1808" s="36" t="str">
        <f t="shared" si="1217"/>
        <v/>
      </c>
      <c r="AZ1808" s="36" t="str">
        <f t="shared" si="1218"/>
        <v/>
      </c>
      <c r="BA1808" s="36" t="str">
        <f t="shared" si="1219"/>
        <v/>
      </c>
      <c r="BB1808" s="36" t="str">
        <f t="shared" si="1220"/>
        <v/>
      </c>
      <c r="BC1808" s="36" t="str">
        <f t="shared" si="1221"/>
        <v/>
      </c>
      <c r="BD1808" s="36" t="str">
        <f t="shared" si="1222"/>
        <v/>
      </c>
      <c r="BE1808" s="36" t="str">
        <f t="shared" si="1223"/>
        <v/>
      </c>
      <c r="BF1808" s="36" t="str">
        <f t="shared" si="1224"/>
        <v/>
      </c>
      <c r="BG1808" s="36" t="str">
        <f t="shared" si="1225"/>
        <v/>
      </c>
      <c r="BH1808" s="36" t="str">
        <f t="shared" si="1226"/>
        <v/>
      </c>
      <c r="BI1808" s="36" t="str">
        <f t="shared" si="1227"/>
        <v/>
      </c>
      <c r="BJ1808" s="36" t="str">
        <f t="shared" si="1228"/>
        <v/>
      </c>
      <c r="BK1808" s="36" t="str">
        <f t="shared" si="1229"/>
        <v/>
      </c>
      <c r="BL1808" s="36" t="str">
        <f t="shared" si="1230"/>
        <v/>
      </c>
      <c r="BM1808" s="36" t="str">
        <f t="shared" si="1231"/>
        <v/>
      </c>
      <c r="BN1808" s="38" t="e">
        <f t="shared" si="1190"/>
        <v>#DIV/0!</v>
      </c>
      <c r="BO1808" s="38" t="e">
        <f t="shared" si="1191"/>
        <v>#DIV/0!</v>
      </c>
      <c r="BP1808" s="39" t="str">
        <f t="shared" si="1192"/>
        <v/>
      </c>
      <c r="BQ1808" s="39" t="str">
        <f t="shared" si="1193"/>
        <v/>
      </c>
      <c r="BR1808" s="39" t="str">
        <f t="shared" si="1194"/>
        <v/>
      </c>
      <c r="BS1808" s="39" t="str">
        <f t="shared" si="1195"/>
        <v/>
      </c>
      <c r="BT1808" s="39" t="str">
        <f t="shared" si="1196"/>
        <v/>
      </c>
      <c r="BU1808" s="39" t="str">
        <f t="shared" si="1197"/>
        <v/>
      </c>
      <c r="BV1808" s="39" t="str">
        <f t="shared" si="1198"/>
        <v/>
      </c>
      <c r="BW1808" s="39" t="str">
        <f t="shared" si="1199"/>
        <v/>
      </c>
      <c r="BX1808" s="39" t="str">
        <f t="shared" si="1200"/>
        <v/>
      </c>
      <c r="BY1808" s="39" t="str">
        <f t="shared" si="1201"/>
        <v/>
      </c>
      <c r="BZ1808" s="39" t="str">
        <f t="shared" si="1202"/>
        <v/>
      </c>
      <c r="CA1808" s="39" t="str">
        <f t="shared" si="1203"/>
        <v/>
      </c>
      <c r="CB1808" s="39" t="str">
        <f t="shared" si="1204"/>
        <v/>
      </c>
      <c r="CC1808" s="39" t="str">
        <f t="shared" si="1205"/>
        <v/>
      </c>
      <c r="CD1808" s="39" t="str">
        <f t="shared" si="1206"/>
        <v/>
      </c>
      <c r="CE1808" s="39" t="str">
        <f t="shared" si="1207"/>
        <v/>
      </c>
      <c r="CF1808" s="39" t="str">
        <f t="shared" si="1208"/>
        <v/>
      </c>
      <c r="CG1808" s="39" t="str">
        <f t="shared" si="1209"/>
        <v/>
      </c>
      <c r="CH1808" s="39" t="str">
        <f t="shared" si="1210"/>
        <v/>
      </c>
      <c r="CI1808" s="39" t="str">
        <f t="shared" si="1211"/>
        <v/>
      </c>
    </row>
    <row r="1809" spans="1:87">
      <c r="A1809" s="18"/>
      <c r="B1809" s="15">
        <f>'Gene Table'!E1808</f>
        <v>0</v>
      </c>
      <c r="C1809" s="15" t="str">
        <f>'Gene Table'!B1808</f>
        <v>L06</v>
      </c>
      <c r="D1809" s="16" t="str">
        <f>IF(SUM('Test Sample Data'!D$3:D$98)&gt;10,IF(AND(ISNUMBER('Test Sample Data'!D1808),'Test Sample Data'!D1808&lt;$B$1,'Test Sample Data'!D1808&gt;0),'Test Sample Data'!D1808,$B$1),"")</f>
        <v/>
      </c>
      <c r="E1809" s="17" t="str">
        <f>IF(SUM('Test Sample Data'!E$3:E$98)&gt;10,IF(AND(ISNUMBER('Test Sample Data'!E1808),'Test Sample Data'!E1808&lt;$B$1,'Test Sample Data'!E1808&gt;0),'Test Sample Data'!E1808,$B$1),"")</f>
        <v/>
      </c>
      <c r="F1809" s="17" t="str">
        <f>IF(SUM('Test Sample Data'!F$3:F$98)&gt;10,IF(AND(ISNUMBER('Test Sample Data'!F1808),'Test Sample Data'!F1808&lt;$B$1,'Test Sample Data'!F1808&gt;0),'Test Sample Data'!F1808,$B$1),"")</f>
        <v/>
      </c>
      <c r="G1809" s="17" t="str">
        <f>IF(SUM('Test Sample Data'!G$3:G$98)&gt;10,IF(AND(ISNUMBER('Test Sample Data'!G1808),'Test Sample Data'!G1808&lt;$B$1,'Test Sample Data'!G1808&gt;0),'Test Sample Data'!G1808,$B$1),"")</f>
        <v/>
      </c>
      <c r="H1809" s="17" t="str">
        <f>IF(SUM('Test Sample Data'!H$3:H$98)&gt;10,IF(AND(ISNUMBER('Test Sample Data'!H1808),'Test Sample Data'!H1808&lt;$B$1,'Test Sample Data'!H1808&gt;0),'Test Sample Data'!H1808,$B$1),"")</f>
        <v/>
      </c>
      <c r="I1809" s="17" t="str">
        <f>IF(SUM('Test Sample Data'!I$3:I$98)&gt;10,IF(AND(ISNUMBER('Test Sample Data'!I1808),'Test Sample Data'!I1808&lt;$B$1,'Test Sample Data'!I1808&gt;0),'Test Sample Data'!I1808,$B$1),"")</f>
        <v/>
      </c>
      <c r="J1809" s="17" t="str">
        <f>IF(SUM('Test Sample Data'!J$3:J$98)&gt;10,IF(AND(ISNUMBER('Test Sample Data'!J1808),'Test Sample Data'!J1808&lt;$B$1,'Test Sample Data'!J1808&gt;0),'Test Sample Data'!J1808,$B$1),"")</f>
        <v/>
      </c>
      <c r="K1809" s="17" t="str">
        <f>IF(SUM('Test Sample Data'!K$3:K$98)&gt;10,IF(AND(ISNUMBER('Test Sample Data'!K1808),'Test Sample Data'!K1808&lt;$B$1,'Test Sample Data'!K1808&gt;0),'Test Sample Data'!K1808,$B$1),"")</f>
        <v/>
      </c>
      <c r="L1809" s="17" t="str">
        <f>IF(SUM('Test Sample Data'!L$3:L$98)&gt;10,IF(AND(ISNUMBER('Test Sample Data'!L1808),'Test Sample Data'!L1808&lt;$B$1,'Test Sample Data'!L1808&gt;0),'Test Sample Data'!L1808,$B$1),"")</f>
        <v/>
      </c>
      <c r="M1809" s="17" t="str">
        <f>IF(SUM('Test Sample Data'!M$3:M$98)&gt;10,IF(AND(ISNUMBER('Test Sample Data'!M1808),'Test Sample Data'!M1808&lt;$B$1,'Test Sample Data'!M1808&gt;0),'Test Sample Data'!M1808,$B$1),"")</f>
        <v/>
      </c>
      <c r="N1809" s="17">
        <f>'Gene Table'!E1808</f>
        <v>0</v>
      </c>
      <c r="O1809" s="17" t="str">
        <f>'Gene Table'!B1808</f>
        <v>L06</v>
      </c>
      <c r="P1809" s="17" t="str">
        <f>IF(SUM('Control Sample Data'!D$3:D$98)&gt;10,IF(AND(ISNUMBER('Control Sample Data'!D1808),'Control Sample Data'!D1808&lt;$B$1,'Control Sample Data'!D1808&gt;0),'Control Sample Data'!D1808,$B$1),"")</f>
        <v/>
      </c>
      <c r="Q1809" s="17" t="str">
        <f>IF(SUM('Control Sample Data'!E$3:E$98)&gt;10,IF(AND(ISNUMBER('Control Sample Data'!E1808),'Control Sample Data'!E1808&lt;$B$1,'Control Sample Data'!E1808&gt;0),'Control Sample Data'!E1808,$B$1),"")</f>
        <v/>
      </c>
      <c r="R1809" s="17" t="str">
        <f>IF(SUM('Control Sample Data'!F$3:F$98)&gt;10,IF(AND(ISNUMBER('Control Sample Data'!F1808),'Control Sample Data'!F1808&lt;$B$1,'Control Sample Data'!F1808&gt;0),'Control Sample Data'!F1808,$B$1),"")</f>
        <v/>
      </c>
      <c r="S1809" s="17" t="str">
        <f>IF(SUM('Control Sample Data'!G$3:G$98)&gt;10,IF(AND(ISNUMBER('Control Sample Data'!G1808),'Control Sample Data'!G1808&lt;$B$1,'Control Sample Data'!G1808&gt;0),'Control Sample Data'!G1808,$B$1),"")</f>
        <v/>
      </c>
      <c r="T1809" s="17" t="str">
        <f>IF(SUM('Control Sample Data'!H$3:H$98)&gt;10,IF(AND(ISNUMBER('Control Sample Data'!H1808),'Control Sample Data'!H1808&lt;$B$1,'Control Sample Data'!H1808&gt;0),'Control Sample Data'!H1808,$B$1),"")</f>
        <v/>
      </c>
      <c r="U1809" s="17" t="str">
        <f>IF(SUM('Control Sample Data'!I$3:I$98)&gt;10,IF(AND(ISNUMBER('Control Sample Data'!I1808),'Control Sample Data'!I1808&lt;$B$1,'Control Sample Data'!I1808&gt;0),'Control Sample Data'!I1808,$B$1),"")</f>
        <v/>
      </c>
      <c r="V1809" s="17" t="str">
        <f>IF(SUM('Control Sample Data'!J$3:J$98)&gt;10,IF(AND(ISNUMBER('Control Sample Data'!J1808),'Control Sample Data'!J1808&lt;$B$1,'Control Sample Data'!J1808&gt;0),'Control Sample Data'!J1808,$B$1),"")</f>
        <v/>
      </c>
      <c r="W1809" s="17" t="str">
        <f>IF(SUM('Control Sample Data'!K$3:K$98)&gt;10,IF(AND(ISNUMBER('Control Sample Data'!K1808),'Control Sample Data'!K1808&lt;$B$1,'Control Sample Data'!K1808&gt;0),'Control Sample Data'!K1808,$B$1),"")</f>
        <v/>
      </c>
      <c r="X1809" s="17" t="str">
        <f>IF(SUM('Control Sample Data'!L$3:L$98)&gt;10,IF(AND(ISNUMBER('Control Sample Data'!L1808),'Control Sample Data'!L1808&lt;$B$1,'Control Sample Data'!L1808&gt;0),'Control Sample Data'!L1808,$B$1),"")</f>
        <v/>
      </c>
      <c r="Y1809" s="17" t="str">
        <f>IF(SUM('Control Sample Data'!M$3:M$98)&gt;10,IF(AND(ISNUMBER('Control Sample Data'!M1808),'Control Sample Data'!M1808&lt;$B$1,'Control Sample Data'!M1808&gt;0),'Control Sample Data'!M1808,$B$1),"")</f>
        <v/>
      </c>
      <c r="AT1809" s="36" t="str">
        <f t="shared" si="1212"/>
        <v/>
      </c>
      <c r="AU1809" s="36" t="str">
        <f t="shared" si="1213"/>
        <v/>
      </c>
      <c r="AV1809" s="36" t="str">
        <f t="shared" si="1214"/>
        <v/>
      </c>
      <c r="AW1809" s="36" t="str">
        <f t="shared" si="1215"/>
        <v/>
      </c>
      <c r="AX1809" s="36" t="str">
        <f t="shared" si="1216"/>
        <v/>
      </c>
      <c r="AY1809" s="36" t="str">
        <f t="shared" si="1217"/>
        <v/>
      </c>
      <c r="AZ1809" s="36" t="str">
        <f t="shared" si="1218"/>
        <v/>
      </c>
      <c r="BA1809" s="36" t="str">
        <f t="shared" si="1219"/>
        <v/>
      </c>
      <c r="BB1809" s="36" t="str">
        <f t="shared" si="1220"/>
        <v/>
      </c>
      <c r="BC1809" s="36" t="str">
        <f t="shared" si="1221"/>
        <v/>
      </c>
      <c r="BD1809" s="36" t="str">
        <f t="shared" si="1222"/>
        <v/>
      </c>
      <c r="BE1809" s="36" t="str">
        <f t="shared" si="1223"/>
        <v/>
      </c>
      <c r="BF1809" s="36" t="str">
        <f t="shared" si="1224"/>
        <v/>
      </c>
      <c r="BG1809" s="36" t="str">
        <f t="shared" si="1225"/>
        <v/>
      </c>
      <c r="BH1809" s="36" t="str">
        <f t="shared" si="1226"/>
        <v/>
      </c>
      <c r="BI1809" s="36" t="str">
        <f t="shared" si="1227"/>
        <v/>
      </c>
      <c r="BJ1809" s="36" t="str">
        <f t="shared" si="1228"/>
        <v/>
      </c>
      <c r="BK1809" s="36" t="str">
        <f t="shared" si="1229"/>
        <v/>
      </c>
      <c r="BL1809" s="36" t="str">
        <f t="shared" si="1230"/>
        <v/>
      </c>
      <c r="BM1809" s="36" t="str">
        <f t="shared" si="1231"/>
        <v/>
      </c>
      <c r="BN1809" s="38" t="e">
        <f t="shared" si="1190"/>
        <v>#DIV/0!</v>
      </c>
      <c r="BO1809" s="38" t="e">
        <f t="shared" si="1191"/>
        <v>#DIV/0!</v>
      </c>
      <c r="BP1809" s="39" t="str">
        <f t="shared" si="1192"/>
        <v/>
      </c>
      <c r="BQ1809" s="39" t="str">
        <f t="shared" si="1193"/>
        <v/>
      </c>
      <c r="BR1809" s="39" t="str">
        <f t="shared" si="1194"/>
        <v/>
      </c>
      <c r="BS1809" s="39" t="str">
        <f t="shared" si="1195"/>
        <v/>
      </c>
      <c r="BT1809" s="39" t="str">
        <f t="shared" si="1196"/>
        <v/>
      </c>
      <c r="BU1809" s="39" t="str">
        <f t="shared" si="1197"/>
        <v/>
      </c>
      <c r="BV1809" s="39" t="str">
        <f t="shared" si="1198"/>
        <v/>
      </c>
      <c r="BW1809" s="39" t="str">
        <f t="shared" si="1199"/>
        <v/>
      </c>
      <c r="BX1809" s="39" t="str">
        <f t="shared" si="1200"/>
        <v/>
      </c>
      <c r="BY1809" s="39" t="str">
        <f t="shared" si="1201"/>
        <v/>
      </c>
      <c r="BZ1809" s="39" t="str">
        <f t="shared" si="1202"/>
        <v/>
      </c>
      <c r="CA1809" s="39" t="str">
        <f t="shared" si="1203"/>
        <v/>
      </c>
      <c r="CB1809" s="39" t="str">
        <f t="shared" si="1204"/>
        <v/>
      </c>
      <c r="CC1809" s="39" t="str">
        <f t="shared" si="1205"/>
        <v/>
      </c>
      <c r="CD1809" s="39" t="str">
        <f t="shared" si="1206"/>
        <v/>
      </c>
      <c r="CE1809" s="39" t="str">
        <f t="shared" si="1207"/>
        <v/>
      </c>
      <c r="CF1809" s="39" t="str">
        <f t="shared" si="1208"/>
        <v/>
      </c>
      <c r="CG1809" s="39" t="str">
        <f t="shared" si="1209"/>
        <v/>
      </c>
      <c r="CH1809" s="39" t="str">
        <f t="shared" si="1210"/>
        <v/>
      </c>
      <c r="CI1809" s="39" t="str">
        <f t="shared" si="1211"/>
        <v/>
      </c>
    </row>
    <row r="1810" spans="1:87">
      <c r="A1810" s="18"/>
      <c r="B1810" s="15" t="str">
        <f>'Gene Table'!E1809</f>
        <v>hsa-miR-5704</v>
      </c>
      <c r="C1810" s="15" t="str">
        <f>'Gene Table'!B1809</f>
        <v>L07</v>
      </c>
      <c r="D1810" s="16" t="str">
        <f>IF(SUM('Test Sample Data'!D$3:D$98)&gt;10,IF(AND(ISNUMBER('Test Sample Data'!D1809),'Test Sample Data'!D1809&lt;$B$1,'Test Sample Data'!D1809&gt;0),'Test Sample Data'!D1809,$B$1),"")</f>
        <v/>
      </c>
      <c r="E1810" s="17" t="str">
        <f>IF(SUM('Test Sample Data'!E$3:E$98)&gt;10,IF(AND(ISNUMBER('Test Sample Data'!E1809),'Test Sample Data'!E1809&lt;$B$1,'Test Sample Data'!E1809&gt;0),'Test Sample Data'!E1809,$B$1),"")</f>
        <v/>
      </c>
      <c r="F1810" s="17" t="str">
        <f>IF(SUM('Test Sample Data'!F$3:F$98)&gt;10,IF(AND(ISNUMBER('Test Sample Data'!F1809),'Test Sample Data'!F1809&lt;$B$1,'Test Sample Data'!F1809&gt;0),'Test Sample Data'!F1809,$B$1),"")</f>
        <v/>
      </c>
      <c r="G1810" s="17" t="str">
        <f>IF(SUM('Test Sample Data'!G$3:G$98)&gt;10,IF(AND(ISNUMBER('Test Sample Data'!G1809),'Test Sample Data'!G1809&lt;$B$1,'Test Sample Data'!G1809&gt;0),'Test Sample Data'!G1809,$B$1),"")</f>
        <v/>
      </c>
      <c r="H1810" s="17" t="str">
        <f>IF(SUM('Test Sample Data'!H$3:H$98)&gt;10,IF(AND(ISNUMBER('Test Sample Data'!H1809),'Test Sample Data'!H1809&lt;$B$1,'Test Sample Data'!H1809&gt;0),'Test Sample Data'!H1809,$B$1),"")</f>
        <v/>
      </c>
      <c r="I1810" s="17" t="str">
        <f>IF(SUM('Test Sample Data'!I$3:I$98)&gt;10,IF(AND(ISNUMBER('Test Sample Data'!I1809),'Test Sample Data'!I1809&lt;$B$1,'Test Sample Data'!I1809&gt;0),'Test Sample Data'!I1809,$B$1),"")</f>
        <v/>
      </c>
      <c r="J1810" s="17" t="str">
        <f>IF(SUM('Test Sample Data'!J$3:J$98)&gt;10,IF(AND(ISNUMBER('Test Sample Data'!J1809),'Test Sample Data'!J1809&lt;$B$1,'Test Sample Data'!J1809&gt;0),'Test Sample Data'!J1809,$B$1),"")</f>
        <v/>
      </c>
      <c r="K1810" s="17" t="str">
        <f>IF(SUM('Test Sample Data'!K$3:K$98)&gt;10,IF(AND(ISNUMBER('Test Sample Data'!K1809),'Test Sample Data'!K1809&lt;$B$1,'Test Sample Data'!K1809&gt;0),'Test Sample Data'!K1809,$B$1),"")</f>
        <v/>
      </c>
      <c r="L1810" s="17" t="str">
        <f>IF(SUM('Test Sample Data'!L$3:L$98)&gt;10,IF(AND(ISNUMBER('Test Sample Data'!L1809),'Test Sample Data'!L1809&lt;$B$1,'Test Sample Data'!L1809&gt;0),'Test Sample Data'!L1809,$B$1),"")</f>
        <v/>
      </c>
      <c r="M1810" s="17" t="str">
        <f>IF(SUM('Test Sample Data'!M$3:M$98)&gt;10,IF(AND(ISNUMBER('Test Sample Data'!M1809),'Test Sample Data'!M1809&lt;$B$1,'Test Sample Data'!M1809&gt;0),'Test Sample Data'!M1809,$B$1),"")</f>
        <v/>
      </c>
      <c r="N1810" s="17" t="str">
        <f>'Gene Table'!E1809</f>
        <v>hsa-miR-5704</v>
      </c>
      <c r="O1810" s="17" t="str">
        <f>'Gene Table'!B1809</f>
        <v>L07</v>
      </c>
      <c r="P1810" s="17" t="str">
        <f>IF(SUM('Control Sample Data'!D$3:D$98)&gt;10,IF(AND(ISNUMBER('Control Sample Data'!D1809),'Control Sample Data'!D1809&lt;$B$1,'Control Sample Data'!D1809&gt;0),'Control Sample Data'!D1809,$B$1),"")</f>
        <v/>
      </c>
      <c r="Q1810" s="17" t="str">
        <f>IF(SUM('Control Sample Data'!E$3:E$98)&gt;10,IF(AND(ISNUMBER('Control Sample Data'!E1809),'Control Sample Data'!E1809&lt;$B$1,'Control Sample Data'!E1809&gt;0),'Control Sample Data'!E1809,$B$1),"")</f>
        <v/>
      </c>
      <c r="R1810" s="17" t="str">
        <f>IF(SUM('Control Sample Data'!F$3:F$98)&gt;10,IF(AND(ISNUMBER('Control Sample Data'!F1809),'Control Sample Data'!F1809&lt;$B$1,'Control Sample Data'!F1809&gt;0),'Control Sample Data'!F1809,$B$1),"")</f>
        <v/>
      </c>
      <c r="S1810" s="17" t="str">
        <f>IF(SUM('Control Sample Data'!G$3:G$98)&gt;10,IF(AND(ISNUMBER('Control Sample Data'!G1809),'Control Sample Data'!G1809&lt;$B$1,'Control Sample Data'!G1809&gt;0),'Control Sample Data'!G1809,$B$1),"")</f>
        <v/>
      </c>
      <c r="T1810" s="17" t="str">
        <f>IF(SUM('Control Sample Data'!H$3:H$98)&gt;10,IF(AND(ISNUMBER('Control Sample Data'!H1809),'Control Sample Data'!H1809&lt;$B$1,'Control Sample Data'!H1809&gt;0),'Control Sample Data'!H1809,$B$1),"")</f>
        <v/>
      </c>
      <c r="U1810" s="17" t="str">
        <f>IF(SUM('Control Sample Data'!I$3:I$98)&gt;10,IF(AND(ISNUMBER('Control Sample Data'!I1809),'Control Sample Data'!I1809&lt;$B$1,'Control Sample Data'!I1809&gt;0),'Control Sample Data'!I1809,$B$1),"")</f>
        <v/>
      </c>
      <c r="V1810" s="17" t="str">
        <f>IF(SUM('Control Sample Data'!J$3:J$98)&gt;10,IF(AND(ISNUMBER('Control Sample Data'!J1809),'Control Sample Data'!J1809&lt;$B$1,'Control Sample Data'!J1809&gt;0),'Control Sample Data'!J1809,$B$1),"")</f>
        <v/>
      </c>
      <c r="W1810" s="17" t="str">
        <f>IF(SUM('Control Sample Data'!K$3:K$98)&gt;10,IF(AND(ISNUMBER('Control Sample Data'!K1809),'Control Sample Data'!K1809&lt;$B$1,'Control Sample Data'!K1809&gt;0),'Control Sample Data'!K1809,$B$1),"")</f>
        <v/>
      </c>
      <c r="X1810" s="17" t="str">
        <f>IF(SUM('Control Sample Data'!L$3:L$98)&gt;10,IF(AND(ISNUMBER('Control Sample Data'!L1809),'Control Sample Data'!L1809&lt;$B$1,'Control Sample Data'!L1809&gt;0),'Control Sample Data'!L1809,$B$1),"")</f>
        <v/>
      </c>
      <c r="Y1810" s="17" t="str">
        <f>IF(SUM('Control Sample Data'!M$3:M$98)&gt;10,IF(AND(ISNUMBER('Control Sample Data'!M1809),'Control Sample Data'!M1809&lt;$B$1,'Control Sample Data'!M1809&gt;0),'Control Sample Data'!M1809,$B$1),"")</f>
        <v/>
      </c>
      <c r="AT1810" s="36" t="str">
        <f t="shared" si="1212"/>
        <v/>
      </c>
      <c r="AU1810" s="36" t="str">
        <f t="shared" si="1213"/>
        <v/>
      </c>
      <c r="AV1810" s="36" t="str">
        <f t="shared" si="1214"/>
        <v/>
      </c>
      <c r="AW1810" s="36" t="str">
        <f t="shared" si="1215"/>
        <v/>
      </c>
      <c r="AX1810" s="36" t="str">
        <f t="shared" si="1216"/>
        <v/>
      </c>
      <c r="AY1810" s="36" t="str">
        <f t="shared" si="1217"/>
        <v/>
      </c>
      <c r="AZ1810" s="36" t="str">
        <f t="shared" si="1218"/>
        <v/>
      </c>
      <c r="BA1810" s="36" t="str">
        <f t="shared" si="1219"/>
        <v/>
      </c>
      <c r="BB1810" s="36" t="str">
        <f t="shared" si="1220"/>
        <v/>
      </c>
      <c r="BC1810" s="36" t="str">
        <f t="shared" si="1221"/>
        <v/>
      </c>
      <c r="BD1810" s="36" t="str">
        <f t="shared" si="1222"/>
        <v/>
      </c>
      <c r="BE1810" s="36" t="str">
        <f t="shared" si="1223"/>
        <v/>
      </c>
      <c r="BF1810" s="36" t="str">
        <f t="shared" si="1224"/>
        <v/>
      </c>
      <c r="BG1810" s="36" t="str">
        <f t="shared" si="1225"/>
        <v/>
      </c>
      <c r="BH1810" s="36" t="str">
        <f t="shared" si="1226"/>
        <v/>
      </c>
      <c r="BI1810" s="36" t="str">
        <f t="shared" si="1227"/>
        <v/>
      </c>
      <c r="BJ1810" s="36" t="str">
        <f t="shared" si="1228"/>
        <v/>
      </c>
      <c r="BK1810" s="36" t="str">
        <f t="shared" si="1229"/>
        <v/>
      </c>
      <c r="BL1810" s="36" t="str">
        <f t="shared" si="1230"/>
        <v/>
      </c>
      <c r="BM1810" s="36" t="str">
        <f t="shared" si="1231"/>
        <v/>
      </c>
      <c r="BN1810" s="38" t="e">
        <f t="shared" si="1190"/>
        <v>#DIV/0!</v>
      </c>
      <c r="BO1810" s="38" t="e">
        <f t="shared" si="1191"/>
        <v>#DIV/0!</v>
      </c>
      <c r="BP1810" s="39" t="str">
        <f t="shared" si="1192"/>
        <v/>
      </c>
      <c r="BQ1810" s="39" t="str">
        <f t="shared" si="1193"/>
        <v/>
      </c>
      <c r="BR1810" s="39" t="str">
        <f t="shared" si="1194"/>
        <v/>
      </c>
      <c r="BS1810" s="39" t="str">
        <f t="shared" si="1195"/>
        <v/>
      </c>
      <c r="BT1810" s="39" t="str">
        <f t="shared" si="1196"/>
        <v/>
      </c>
      <c r="BU1810" s="39" t="str">
        <f t="shared" si="1197"/>
        <v/>
      </c>
      <c r="BV1810" s="39" t="str">
        <f t="shared" si="1198"/>
        <v/>
      </c>
      <c r="BW1810" s="39" t="str">
        <f t="shared" si="1199"/>
        <v/>
      </c>
      <c r="BX1810" s="39" t="str">
        <f t="shared" si="1200"/>
        <v/>
      </c>
      <c r="BY1810" s="39" t="str">
        <f t="shared" si="1201"/>
        <v/>
      </c>
      <c r="BZ1810" s="39" t="str">
        <f t="shared" si="1202"/>
        <v/>
      </c>
      <c r="CA1810" s="39" t="str">
        <f t="shared" si="1203"/>
        <v/>
      </c>
      <c r="CB1810" s="39" t="str">
        <f t="shared" si="1204"/>
        <v/>
      </c>
      <c r="CC1810" s="39" t="str">
        <f t="shared" si="1205"/>
        <v/>
      </c>
      <c r="CD1810" s="39" t="str">
        <f t="shared" si="1206"/>
        <v/>
      </c>
      <c r="CE1810" s="39" t="str">
        <f t="shared" si="1207"/>
        <v/>
      </c>
      <c r="CF1810" s="39" t="str">
        <f t="shared" si="1208"/>
        <v/>
      </c>
      <c r="CG1810" s="39" t="str">
        <f t="shared" si="1209"/>
        <v/>
      </c>
      <c r="CH1810" s="39" t="str">
        <f t="shared" si="1210"/>
        <v/>
      </c>
      <c r="CI1810" s="39" t="str">
        <f t="shared" si="1211"/>
        <v/>
      </c>
    </row>
    <row r="1811" spans="1:87">
      <c r="A1811" s="18"/>
      <c r="B1811" s="15">
        <f>'Gene Table'!E1810</f>
        <v>0</v>
      </c>
      <c r="C1811" s="15" t="str">
        <f>'Gene Table'!B1810</f>
        <v>L08</v>
      </c>
      <c r="D1811" s="16" t="str">
        <f>IF(SUM('Test Sample Data'!D$3:D$98)&gt;10,IF(AND(ISNUMBER('Test Sample Data'!D1810),'Test Sample Data'!D1810&lt;$B$1,'Test Sample Data'!D1810&gt;0),'Test Sample Data'!D1810,$B$1),"")</f>
        <v/>
      </c>
      <c r="E1811" s="17" t="str">
        <f>IF(SUM('Test Sample Data'!E$3:E$98)&gt;10,IF(AND(ISNUMBER('Test Sample Data'!E1810),'Test Sample Data'!E1810&lt;$B$1,'Test Sample Data'!E1810&gt;0),'Test Sample Data'!E1810,$B$1),"")</f>
        <v/>
      </c>
      <c r="F1811" s="17" t="str">
        <f>IF(SUM('Test Sample Data'!F$3:F$98)&gt;10,IF(AND(ISNUMBER('Test Sample Data'!F1810),'Test Sample Data'!F1810&lt;$B$1,'Test Sample Data'!F1810&gt;0),'Test Sample Data'!F1810,$B$1),"")</f>
        <v/>
      </c>
      <c r="G1811" s="17" t="str">
        <f>IF(SUM('Test Sample Data'!G$3:G$98)&gt;10,IF(AND(ISNUMBER('Test Sample Data'!G1810),'Test Sample Data'!G1810&lt;$B$1,'Test Sample Data'!G1810&gt;0),'Test Sample Data'!G1810,$B$1),"")</f>
        <v/>
      </c>
      <c r="H1811" s="17" t="str">
        <f>IF(SUM('Test Sample Data'!H$3:H$98)&gt;10,IF(AND(ISNUMBER('Test Sample Data'!H1810),'Test Sample Data'!H1810&lt;$B$1,'Test Sample Data'!H1810&gt;0),'Test Sample Data'!H1810,$B$1),"")</f>
        <v/>
      </c>
      <c r="I1811" s="17" t="str">
        <f>IF(SUM('Test Sample Data'!I$3:I$98)&gt;10,IF(AND(ISNUMBER('Test Sample Data'!I1810),'Test Sample Data'!I1810&lt;$B$1,'Test Sample Data'!I1810&gt;0),'Test Sample Data'!I1810,$B$1),"")</f>
        <v/>
      </c>
      <c r="J1811" s="17" t="str">
        <f>IF(SUM('Test Sample Data'!J$3:J$98)&gt;10,IF(AND(ISNUMBER('Test Sample Data'!J1810),'Test Sample Data'!J1810&lt;$B$1,'Test Sample Data'!J1810&gt;0),'Test Sample Data'!J1810,$B$1),"")</f>
        <v/>
      </c>
      <c r="K1811" s="17" t="str">
        <f>IF(SUM('Test Sample Data'!K$3:K$98)&gt;10,IF(AND(ISNUMBER('Test Sample Data'!K1810),'Test Sample Data'!K1810&lt;$B$1,'Test Sample Data'!K1810&gt;0),'Test Sample Data'!K1810,$B$1),"")</f>
        <v/>
      </c>
      <c r="L1811" s="17" t="str">
        <f>IF(SUM('Test Sample Data'!L$3:L$98)&gt;10,IF(AND(ISNUMBER('Test Sample Data'!L1810),'Test Sample Data'!L1810&lt;$B$1,'Test Sample Data'!L1810&gt;0),'Test Sample Data'!L1810,$B$1),"")</f>
        <v/>
      </c>
      <c r="M1811" s="17" t="str">
        <f>IF(SUM('Test Sample Data'!M$3:M$98)&gt;10,IF(AND(ISNUMBER('Test Sample Data'!M1810),'Test Sample Data'!M1810&lt;$B$1,'Test Sample Data'!M1810&gt;0),'Test Sample Data'!M1810,$B$1),"")</f>
        <v/>
      </c>
      <c r="N1811" s="17">
        <f>'Gene Table'!E1810</f>
        <v>0</v>
      </c>
      <c r="O1811" s="17" t="str">
        <f>'Gene Table'!B1810</f>
        <v>L08</v>
      </c>
      <c r="P1811" s="17" t="str">
        <f>IF(SUM('Control Sample Data'!D$3:D$98)&gt;10,IF(AND(ISNUMBER('Control Sample Data'!D1810),'Control Sample Data'!D1810&lt;$B$1,'Control Sample Data'!D1810&gt;0),'Control Sample Data'!D1810,$B$1),"")</f>
        <v/>
      </c>
      <c r="Q1811" s="17" t="str">
        <f>IF(SUM('Control Sample Data'!E$3:E$98)&gt;10,IF(AND(ISNUMBER('Control Sample Data'!E1810),'Control Sample Data'!E1810&lt;$B$1,'Control Sample Data'!E1810&gt;0),'Control Sample Data'!E1810,$B$1),"")</f>
        <v/>
      </c>
      <c r="R1811" s="17" t="str">
        <f>IF(SUM('Control Sample Data'!F$3:F$98)&gt;10,IF(AND(ISNUMBER('Control Sample Data'!F1810),'Control Sample Data'!F1810&lt;$B$1,'Control Sample Data'!F1810&gt;0),'Control Sample Data'!F1810,$B$1),"")</f>
        <v/>
      </c>
      <c r="S1811" s="17" t="str">
        <f>IF(SUM('Control Sample Data'!G$3:G$98)&gt;10,IF(AND(ISNUMBER('Control Sample Data'!G1810),'Control Sample Data'!G1810&lt;$B$1,'Control Sample Data'!G1810&gt;0),'Control Sample Data'!G1810,$B$1),"")</f>
        <v/>
      </c>
      <c r="T1811" s="17" t="str">
        <f>IF(SUM('Control Sample Data'!H$3:H$98)&gt;10,IF(AND(ISNUMBER('Control Sample Data'!H1810),'Control Sample Data'!H1810&lt;$B$1,'Control Sample Data'!H1810&gt;0),'Control Sample Data'!H1810,$B$1),"")</f>
        <v/>
      </c>
      <c r="U1811" s="17" t="str">
        <f>IF(SUM('Control Sample Data'!I$3:I$98)&gt;10,IF(AND(ISNUMBER('Control Sample Data'!I1810),'Control Sample Data'!I1810&lt;$B$1,'Control Sample Data'!I1810&gt;0),'Control Sample Data'!I1810,$B$1),"")</f>
        <v/>
      </c>
      <c r="V1811" s="17" t="str">
        <f>IF(SUM('Control Sample Data'!J$3:J$98)&gt;10,IF(AND(ISNUMBER('Control Sample Data'!J1810),'Control Sample Data'!J1810&lt;$B$1,'Control Sample Data'!J1810&gt;0),'Control Sample Data'!J1810,$B$1),"")</f>
        <v/>
      </c>
      <c r="W1811" s="17" t="str">
        <f>IF(SUM('Control Sample Data'!K$3:K$98)&gt;10,IF(AND(ISNUMBER('Control Sample Data'!K1810),'Control Sample Data'!K1810&lt;$B$1,'Control Sample Data'!K1810&gt;0),'Control Sample Data'!K1810,$B$1),"")</f>
        <v/>
      </c>
      <c r="X1811" s="17" t="str">
        <f>IF(SUM('Control Sample Data'!L$3:L$98)&gt;10,IF(AND(ISNUMBER('Control Sample Data'!L1810),'Control Sample Data'!L1810&lt;$B$1,'Control Sample Data'!L1810&gt;0),'Control Sample Data'!L1810,$B$1),"")</f>
        <v/>
      </c>
      <c r="Y1811" s="17" t="str">
        <f>IF(SUM('Control Sample Data'!M$3:M$98)&gt;10,IF(AND(ISNUMBER('Control Sample Data'!M1810),'Control Sample Data'!M1810&lt;$B$1,'Control Sample Data'!M1810&gt;0),'Control Sample Data'!M1810,$B$1),"")</f>
        <v/>
      </c>
      <c r="AT1811" s="36" t="str">
        <f t="shared" si="1212"/>
        <v/>
      </c>
      <c r="AU1811" s="36" t="str">
        <f t="shared" si="1213"/>
        <v/>
      </c>
      <c r="AV1811" s="36" t="str">
        <f t="shared" si="1214"/>
        <v/>
      </c>
      <c r="AW1811" s="36" t="str">
        <f t="shared" si="1215"/>
        <v/>
      </c>
      <c r="AX1811" s="36" t="str">
        <f t="shared" si="1216"/>
        <v/>
      </c>
      <c r="AY1811" s="36" t="str">
        <f t="shared" si="1217"/>
        <v/>
      </c>
      <c r="AZ1811" s="36" t="str">
        <f t="shared" si="1218"/>
        <v/>
      </c>
      <c r="BA1811" s="36" t="str">
        <f t="shared" si="1219"/>
        <v/>
      </c>
      <c r="BB1811" s="36" t="str">
        <f t="shared" si="1220"/>
        <v/>
      </c>
      <c r="BC1811" s="36" t="str">
        <f t="shared" si="1221"/>
        <v/>
      </c>
      <c r="BD1811" s="36" t="str">
        <f t="shared" si="1222"/>
        <v/>
      </c>
      <c r="BE1811" s="36" t="str">
        <f t="shared" si="1223"/>
        <v/>
      </c>
      <c r="BF1811" s="36" t="str">
        <f t="shared" si="1224"/>
        <v/>
      </c>
      <c r="BG1811" s="36" t="str">
        <f t="shared" si="1225"/>
        <v/>
      </c>
      <c r="BH1811" s="36" t="str">
        <f t="shared" si="1226"/>
        <v/>
      </c>
      <c r="BI1811" s="36" t="str">
        <f t="shared" si="1227"/>
        <v/>
      </c>
      <c r="BJ1811" s="36" t="str">
        <f t="shared" si="1228"/>
        <v/>
      </c>
      <c r="BK1811" s="36" t="str">
        <f t="shared" si="1229"/>
        <v/>
      </c>
      <c r="BL1811" s="36" t="str">
        <f t="shared" si="1230"/>
        <v/>
      </c>
      <c r="BM1811" s="36" t="str">
        <f t="shared" si="1231"/>
        <v/>
      </c>
      <c r="BN1811" s="38" t="e">
        <f t="shared" si="1190"/>
        <v>#DIV/0!</v>
      </c>
      <c r="BO1811" s="38" t="e">
        <f t="shared" si="1191"/>
        <v>#DIV/0!</v>
      </c>
      <c r="BP1811" s="39" t="str">
        <f t="shared" si="1192"/>
        <v/>
      </c>
      <c r="BQ1811" s="39" t="str">
        <f t="shared" si="1193"/>
        <v/>
      </c>
      <c r="BR1811" s="39" t="str">
        <f t="shared" si="1194"/>
        <v/>
      </c>
      <c r="BS1811" s="39" t="str">
        <f t="shared" si="1195"/>
        <v/>
      </c>
      <c r="BT1811" s="39" t="str">
        <f t="shared" si="1196"/>
        <v/>
      </c>
      <c r="BU1811" s="39" t="str">
        <f t="shared" si="1197"/>
        <v/>
      </c>
      <c r="BV1811" s="39" t="str">
        <f t="shared" si="1198"/>
        <v/>
      </c>
      <c r="BW1811" s="39" t="str">
        <f t="shared" si="1199"/>
        <v/>
      </c>
      <c r="BX1811" s="39" t="str">
        <f t="shared" si="1200"/>
        <v/>
      </c>
      <c r="BY1811" s="39" t="str">
        <f t="shared" si="1201"/>
        <v/>
      </c>
      <c r="BZ1811" s="39" t="str">
        <f t="shared" si="1202"/>
        <v/>
      </c>
      <c r="CA1811" s="39" t="str">
        <f t="shared" si="1203"/>
        <v/>
      </c>
      <c r="CB1811" s="39" t="str">
        <f t="shared" si="1204"/>
        <v/>
      </c>
      <c r="CC1811" s="39" t="str">
        <f t="shared" si="1205"/>
        <v/>
      </c>
      <c r="CD1811" s="39" t="str">
        <f t="shared" si="1206"/>
        <v/>
      </c>
      <c r="CE1811" s="39" t="str">
        <f t="shared" si="1207"/>
        <v/>
      </c>
      <c r="CF1811" s="39" t="str">
        <f t="shared" si="1208"/>
        <v/>
      </c>
      <c r="CG1811" s="39" t="str">
        <f t="shared" si="1209"/>
        <v/>
      </c>
      <c r="CH1811" s="39" t="str">
        <f t="shared" si="1210"/>
        <v/>
      </c>
      <c r="CI1811" s="39" t="str">
        <f t="shared" si="1211"/>
        <v/>
      </c>
    </row>
    <row r="1812" spans="1:87">
      <c r="A1812" s="18"/>
      <c r="B1812" s="15" t="str">
        <f>'Gene Table'!E1811</f>
        <v>hsa-miR-5705</v>
      </c>
      <c r="C1812" s="15" t="str">
        <f>'Gene Table'!B1811</f>
        <v>L09</v>
      </c>
      <c r="D1812" s="16" t="str">
        <f>IF(SUM('Test Sample Data'!D$3:D$98)&gt;10,IF(AND(ISNUMBER('Test Sample Data'!D1811),'Test Sample Data'!D1811&lt;$B$1,'Test Sample Data'!D1811&gt;0),'Test Sample Data'!D1811,$B$1),"")</f>
        <v/>
      </c>
      <c r="E1812" s="17" t="str">
        <f>IF(SUM('Test Sample Data'!E$3:E$98)&gt;10,IF(AND(ISNUMBER('Test Sample Data'!E1811),'Test Sample Data'!E1811&lt;$B$1,'Test Sample Data'!E1811&gt;0),'Test Sample Data'!E1811,$B$1),"")</f>
        <v/>
      </c>
      <c r="F1812" s="17" t="str">
        <f>IF(SUM('Test Sample Data'!F$3:F$98)&gt;10,IF(AND(ISNUMBER('Test Sample Data'!F1811),'Test Sample Data'!F1811&lt;$B$1,'Test Sample Data'!F1811&gt;0),'Test Sample Data'!F1811,$B$1),"")</f>
        <v/>
      </c>
      <c r="G1812" s="17" t="str">
        <f>IF(SUM('Test Sample Data'!G$3:G$98)&gt;10,IF(AND(ISNUMBER('Test Sample Data'!G1811),'Test Sample Data'!G1811&lt;$B$1,'Test Sample Data'!G1811&gt;0),'Test Sample Data'!G1811,$B$1),"")</f>
        <v/>
      </c>
      <c r="H1812" s="17" t="str">
        <f>IF(SUM('Test Sample Data'!H$3:H$98)&gt;10,IF(AND(ISNUMBER('Test Sample Data'!H1811),'Test Sample Data'!H1811&lt;$B$1,'Test Sample Data'!H1811&gt;0),'Test Sample Data'!H1811,$B$1),"")</f>
        <v/>
      </c>
      <c r="I1812" s="17" t="str">
        <f>IF(SUM('Test Sample Data'!I$3:I$98)&gt;10,IF(AND(ISNUMBER('Test Sample Data'!I1811),'Test Sample Data'!I1811&lt;$B$1,'Test Sample Data'!I1811&gt;0),'Test Sample Data'!I1811,$B$1),"")</f>
        <v/>
      </c>
      <c r="J1812" s="17" t="str">
        <f>IF(SUM('Test Sample Data'!J$3:J$98)&gt;10,IF(AND(ISNUMBER('Test Sample Data'!J1811),'Test Sample Data'!J1811&lt;$B$1,'Test Sample Data'!J1811&gt;0),'Test Sample Data'!J1811,$B$1),"")</f>
        <v/>
      </c>
      <c r="K1812" s="17" t="str">
        <f>IF(SUM('Test Sample Data'!K$3:K$98)&gt;10,IF(AND(ISNUMBER('Test Sample Data'!K1811),'Test Sample Data'!K1811&lt;$B$1,'Test Sample Data'!K1811&gt;0),'Test Sample Data'!K1811,$B$1),"")</f>
        <v/>
      </c>
      <c r="L1812" s="17" t="str">
        <f>IF(SUM('Test Sample Data'!L$3:L$98)&gt;10,IF(AND(ISNUMBER('Test Sample Data'!L1811),'Test Sample Data'!L1811&lt;$B$1,'Test Sample Data'!L1811&gt;0),'Test Sample Data'!L1811,$B$1),"")</f>
        <v/>
      </c>
      <c r="M1812" s="17" t="str">
        <f>IF(SUM('Test Sample Data'!M$3:M$98)&gt;10,IF(AND(ISNUMBER('Test Sample Data'!M1811),'Test Sample Data'!M1811&lt;$B$1,'Test Sample Data'!M1811&gt;0),'Test Sample Data'!M1811,$B$1),"")</f>
        <v/>
      </c>
      <c r="N1812" s="17" t="str">
        <f>'Gene Table'!E1811</f>
        <v>hsa-miR-5705</v>
      </c>
      <c r="O1812" s="17" t="str">
        <f>'Gene Table'!B1811</f>
        <v>L09</v>
      </c>
      <c r="P1812" s="17" t="str">
        <f>IF(SUM('Control Sample Data'!D$3:D$98)&gt;10,IF(AND(ISNUMBER('Control Sample Data'!D1811),'Control Sample Data'!D1811&lt;$B$1,'Control Sample Data'!D1811&gt;0),'Control Sample Data'!D1811,$B$1),"")</f>
        <v/>
      </c>
      <c r="Q1812" s="17" t="str">
        <f>IF(SUM('Control Sample Data'!E$3:E$98)&gt;10,IF(AND(ISNUMBER('Control Sample Data'!E1811),'Control Sample Data'!E1811&lt;$B$1,'Control Sample Data'!E1811&gt;0),'Control Sample Data'!E1811,$B$1),"")</f>
        <v/>
      </c>
      <c r="R1812" s="17" t="str">
        <f>IF(SUM('Control Sample Data'!F$3:F$98)&gt;10,IF(AND(ISNUMBER('Control Sample Data'!F1811),'Control Sample Data'!F1811&lt;$B$1,'Control Sample Data'!F1811&gt;0),'Control Sample Data'!F1811,$B$1),"")</f>
        <v/>
      </c>
      <c r="S1812" s="17" t="str">
        <f>IF(SUM('Control Sample Data'!G$3:G$98)&gt;10,IF(AND(ISNUMBER('Control Sample Data'!G1811),'Control Sample Data'!G1811&lt;$B$1,'Control Sample Data'!G1811&gt;0),'Control Sample Data'!G1811,$B$1),"")</f>
        <v/>
      </c>
      <c r="T1812" s="17" t="str">
        <f>IF(SUM('Control Sample Data'!H$3:H$98)&gt;10,IF(AND(ISNUMBER('Control Sample Data'!H1811),'Control Sample Data'!H1811&lt;$B$1,'Control Sample Data'!H1811&gt;0),'Control Sample Data'!H1811,$B$1),"")</f>
        <v/>
      </c>
      <c r="U1812" s="17" t="str">
        <f>IF(SUM('Control Sample Data'!I$3:I$98)&gt;10,IF(AND(ISNUMBER('Control Sample Data'!I1811),'Control Sample Data'!I1811&lt;$B$1,'Control Sample Data'!I1811&gt;0),'Control Sample Data'!I1811,$B$1),"")</f>
        <v/>
      </c>
      <c r="V1812" s="17" t="str">
        <f>IF(SUM('Control Sample Data'!J$3:J$98)&gt;10,IF(AND(ISNUMBER('Control Sample Data'!J1811),'Control Sample Data'!J1811&lt;$B$1,'Control Sample Data'!J1811&gt;0),'Control Sample Data'!J1811,$B$1),"")</f>
        <v/>
      </c>
      <c r="W1812" s="17" t="str">
        <f>IF(SUM('Control Sample Data'!K$3:K$98)&gt;10,IF(AND(ISNUMBER('Control Sample Data'!K1811),'Control Sample Data'!K1811&lt;$B$1,'Control Sample Data'!K1811&gt;0),'Control Sample Data'!K1811,$B$1),"")</f>
        <v/>
      </c>
      <c r="X1812" s="17" t="str">
        <f>IF(SUM('Control Sample Data'!L$3:L$98)&gt;10,IF(AND(ISNUMBER('Control Sample Data'!L1811),'Control Sample Data'!L1811&lt;$B$1,'Control Sample Data'!L1811&gt;0),'Control Sample Data'!L1811,$B$1),"")</f>
        <v/>
      </c>
      <c r="Y1812" s="17" t="str">
        <f>IF(SUM('Control Sample Data'!M$3:M$98)&gt;10,IF(AND(ISNUMBER('Control Sample Data'!M1811),'Control Sample Data'!M1811&lt;$B$1,'Control Sample Data'!M1811&gt;0),'Control Sample Data'!M1811,$B$1),"")</f>
        <v/>
      </c>
      <c r="AT1812" s="36" t="str">
        <f t="shared" si="1212"/>
        <v/>
      </c>
      <c r="AU1812" s="36" t="str">
        <f t="shared" si="1213"/>
        <v/>
      </c>
      <c r="AV1812" s="36" t="str">
        <f t="shared" si="1214"/>
        <v/>
      </c>
      <c r="AW1812" s="36" t="str">
        <f t="shared" si="1215"/>
        <v/>
      </c>
      <c r="AX1812" s="36" t="str">
        <f t="shared" si="1216"/>
        <v/>
      </c>
      <c r="AY1812" s="36" t="str">
        <f t="shared" si="1217"/>
        <v/>
      </c>
      <c r="AZ1812" s="36" t="str">
        <f t="shared" si="1218"/>
        <v/>
      </c>
      <c r="BA1812" s="36" t="str">
        <f t="shared" si="1219"/>
        <v/>
      </c>
      <c r="BB1812" s="36" t="str">
        <f t="shared" si="1220"/>
        <v/>
      </c>
      <c r="BC1812" s="36" t="str">
        <f t="shared" si="1221"/>
        <v/>
      </c>
      <c r="BD1812" s="36" t="str">
        <f t="shared" si="1222"/>
        <v/>
      </c>
      <c r="BE1812" s="36" t="str">
        <f t="shared" si="1223"/>
        <v/>
      </c>
      <c r="BF1812" s="36" t="str">
        <f t="shared" si="1224"/>
        <v/>
      </c>
      <c r="BG1812" s="36" t="str">
        <f t="shared" si="1225"/>
        <v/>
      </c>
      <c r="BH1812" s="36" t="str">
        <f t="shared" si="1226"/>
        <v/>
      </c>
      <c r="BI1812" s="36" t="str">
        <f t="shared" si="1227"/>
        <v/>
      </c>
      <c r="BJ1812" s="36" t="str">
        <f t="shared" si="1228"/>
        <v/>
      </c>
      <c r="BK1812" s="36" t="str">
        <f t="shared" si="1229"/>
        <v/>
      </c>
      <c r="BL1812" s="36" t="str">
        <f t="shared" si="1230"/>
        <v/>
      </c>
      <c r="BM1812" s="36" t="str">
        <f t="shared" si="1231"/>
        <v/>
      </c>
      <c r="BN1812" s="38" t="e">
        <f t="shared" si="1190"/>
        <v>#DIV/0!</v>
      </c>
      <c r="BO1812" s="38" t="e">
        <f t="shared" si="1191"/>
        <v>#DIV/0!</v>
      </c>
      <c r="BP1812" s="39" t="str">
        <f t="shared" si="1192"/>
        <v/>
      </c>
      <c r="BQ1812" s="39" t="str">
        <f t="shared" si="1193"/>
        <v/>
      </c>
      <c r="BR1812" s="39" t="str">
        <f t="shared" si="1194"/>
        <v/>
      </c>
      <c r="BS1812" s="39" t="str">
        <f t="shared" si="1195"/>
        <v/>
      </c>
      <c r="BT1812" s="39" t="str">
        <f t="shared" si="1196"/>
        <v/>
      </c>
      <c r="BU1812" s="39" t="str">
        <f t="shared" si="1197"/>
        <v/>
      </c>
      <c r="BV1812" s="39" t="str">
        <f t="shared" si="1198"/>
        <v/>
      </c>
      <c r="BW1812" s="39" t="str">
        <f t="shared" si="1199"/>
        <v/>
      </c>
      <c r="BX1812" s="39" t="str">
        <f t="shared" si="1200"/>
        <v/>
      </c>
      <c r="BY1812" s="39" t="str">
        <f t="shared" si="1201"/>
        <v/>
      </c>
      <c r="BZ1812" s="39" t="str">
        <f t="shared" si="1202"/>
        <v/>
      </c>
      <c r="CA1812" s="39" t="str">
        <f t="shared" si="1203"/>
        <v/>
      </c>
      <c r="CB1812" s="39" t="str">
        <f t="shared" si="1204"/>
        <v/>
      </c>
      <c r="CC1812" s="39" t="str">
        <f t="shared" si="1205"/>
        <v/>
      </c>
      <c r="CD1812" s="39" t="str">
        <f t="shared" si="1206"/>
        <v/>
      </c>
      <c r="CE1812" s="39" t="str">
        <f t="shared" si="1207"/>
        <v/>
      </c>
      <c r="CF1812" s="39" t="str">
        <f t="shared" si="1208"/>
        <v/>
      </c>
      <c r="CG1812" s="39" t="str">
        <f t="shared" si="1209"/>
        <v/>
      </c>
      <c r="CH1812" s="39" t="str">
        <f t="shared" si="1210"/>
        <v/>
      </c>
      <c r="CI1812" s="39" t="str">
        <f t="shared" si="1211"/>
        <v/>
      </c>
    </row>
    <row r="1813" spans="1:87">
      <c r="A1813" s="18"/>
      <c r="B1813" s="15">
        <f>'Gene Table'!E1812</f>
        <v>0</v>
      </c>
      <c r="C1813" s="15" t="str">
        <f>'Gene Table'!B1812</f>
        <v>L10</v>
      </c>
      <c r="D1813" s="16" t="str">
        <f>IF(SUM('Test Sample Data'!D$3:D$98)&gt;10,IF(AND(ISNUMBER('Test Sample Data'!D1812),'Test Sample Data'!D1812&lt;$B$1,'Test Sample Data'!D1812&gt;0),'Test Sample Data'!D1812,$B$1),"")</f>
        <v/>
      </c>
      <c r="E1813" s="17" t="str">
        <f>IF(SUM('Test Sample Data'!E$3:E$98)&gt;10,IF(AND(ISNUMBER('Test Sample Data'!E1812),'Test Sample Data'!E1812&lt;$B$1,'Test Sample Data'!E1812&gt;0),'Test Sample Data'!E1812,$B$1),"")</f>
        <v/>
      </c>
      <c r="F1813" s="17" t="str">
        <f>IF(SUM('Test Sample Data'!F$3:F$98)&gt;10,IF(AND(ISNUMBER('Test Sample Data'!F1812),'Test Sample Data'!F1812&lt;$B$1,'Test Sample Data'!F1812&gt;0),'Test Sample Data'!F1812,$B$1),"")</f>
        <v/>
      </c>
      <c r="G1813" s="17" t="str">
        <f>IF(SUM('Test Sample Data'!G$3:G$98)&gt;10,IF(AND(ISNUMBER('Test Sample Data'!G1812),'Test Sample Data'!G1812&lt;$B$1,'Test Sample Data'!G1812&gt;0),'Test Sample Data'!G1812,$B$1),"")</f>
        <v/>
      </c>
      <c r="H1813" s="17" t="str">
        <f>IF(SUM('Test Sample Data'!H$3:H$98)&gt;10,IF(AND(ISNUMBER('Test Sample Data'!H1812),'Test Sample Data'!H1812&lt;$B$1,'Test Sample Data'!H1812&gt;0),'Test Sample Data'!H1812,$B$1),"")</f>
        <v/>
      </c>
      <c r="I1813" s="17" t="str">
        <f>IF(SUM('Test Sample Data'!I$3:I$98)&gt;10,IF(AND(ISNUMBER('Test Sample Data'!I1812),'Test Sample Data'!I1812&lt;$B$1,'Test Sample Data'!I1812&gt;0),'Test Sample Data'!I1812,$B$1),"")</f>
        <v/>
      </c>
      <c r="J1813" s="17" t="str">
        <f>IF(SUM('Test Sample Data'!J$3:J$98)&gt;10,IF(AND(ISNUMBER('Test Sample Data'!J1812),'Test Sample Data'!J1812&lt;$B$1,'Test Sample Data'!J1812&gt;0),'Test Sample Data'!J1812,$B$1),"")</f>
        <v/>
      </c>
      <c r="K1813" s="17" t="str">
        <f>IF(SUM('Test Sample Data'!K$3:K$98)&gt;10,IF(AND(ISNUMBER('Test Sample Data'!K1812),'Test Sample Data'!K1812&lt;$B$1,'Test Sample Data'!K1812&gt;0),'Test Sample Data'!K1812,$B$1),"")</f>
        <v/>
      </c>
      <c r="L1813" s="17" t="str">
        <f>IF(SUM('Test Sample Data'!L$3:L$98)&gt;10,IF(AND(ISNUMBER('Test Sample Data'!L1812),'Test Sample Data'!L1812&lt;$B$1,'Test Sample Data'!L1812&gt;0),'Test Sample Data'!L1812,$B$1),"")</f>
        <v/>
      </c>
      <c r="M1813" s="17" t="str">
        <f>IF(SUM('Test Sample Data'!M$3:M$98)&gt;10,IF(AND(ISNUMBER('Test Sample Data'!M1812),'Test Sample Data'!M1812&lt;$B$1,'Test Sample Data'!M1812&gt;0),'Test Sample Data'!M1812,$B$1),"")</f>
        <v/>
      </c>
      <c r="N1813" s="17">
        <f>'Gene Table'!E1812</f>
        <v>0</v>
      </c>
      <c r="O1813" s="17" t="str">
        <f>'Gene Table'!B1812</f>
        <v>L10</v>
      </c>
      <c r="P1813" s="17" t="str">
        <f>IF(SUM('Control Sample Data'!D$3:D$98)&gt;10,IF(AND(ISNUMBER('Control Sample Data'!D1812),'Control Sample Data'!D1812&lt;$B$1,'Control Sample Data'!D1812&gt;0),'Control Sample Data'!D1812,$B$1),"")</f>
        <v/>
      </c>
      <c r="Q1813" s="17" t="str">
        <f>IF(SUM('Control Sample Data'!E$3:E$98)&gt;10,IF(AND(ISNUMBER('Control Sample Data'!E1812),'Control Sample Data'!E1812&lt;$B$1,'Control Sample Data'!E1812&gt;0),'Control Sample Data'!E1812,$B$1),"")</f>
        <v/>
      </c>
      <c r="R1813" s="17" t="str">
        <f>IF(SUM('Control Sample Data'!F$3:F$98)&gt;10,IF(AND(ISNUMBER('Control Sample Data'!F1812),'Control Sample Data'!F1812&lt;$B$1,'Control Sample Data'!F1812&gt;0),'Control Sample Data'!F1812,$B$1),"")</f>
        <v/>
      </c>
      <c r="S1813" s="17" t="str">
        <f>IF(SUM('Control Sample Data'!G$3:G$98)&gt;10,IF(AND(ISNUMBER('Control Sample Data'!G1812),'Control Sample Data'!G1812&lt;$B$1,'Control Sample Data'!G1812&gt;0),'Control Sample Data'!G1812,$B$1),"")</f>
        <v/>
      </c>
      <c r="T1813" s="17" t="str">
        <f>IF(SUM('Control Sample Data'!H$3:H$98)&gt;10,IF(AND(ISNUMBER('Control Sample Data'!H1812),'Control Sample Data'!H1812&lt;$B$1,'Control Sample Data'!H1812&gt;0),'Control Sample Data'!H1812,$B$1),"")</f>
        <v/>
      </c>
      <c r="U1813" s="17" t="str">
        <f>IF(SUM('Control Sample Data'!I$3:I$98)&gt;10,IF(AND(ISNUMBER('Control Sample Data'!I1812),'Control Sample Data'!I1812&lt;$B$1,'Control Sample Data'!I1812&gt;0),'Control Sample Data'!I1812,$B$1),"")</f>
        <v/>
      </c>
      <c r="V1813" s="17" t="str">
        <f>IF(SUM('Control Sample Data'!J$3:J$98)&gt;10,IF(AND(ISNUMBER('Control Sample Data'!J1812),'Control Sample Data'!J1812&lt;$B$1,'Control Sample Data'!J1812&gt;0),'Control Sample Data'!J1812,$B$1),"")</f>
        <v/>
      </c>
      <c r="W1813" s="17" t="str">
        <f>IF(SUM('Control Sample Data'!K$3:K$98)&gt;10,IF(AND(ISNUMBER('Control Sample Data'!K1812),'Control Sample Data'!K1812&lt;$B$1,'Control Sample Data'!K1812&gt;0),'Control Sample Data'!K1812,$B$1),"")</f>
        <v/>
      </c>
      <c r="X1813" s="17" t="str">
        <f>IF(SUM('Control Sample Data'!L$3:L$98)&gt;10,IF(AND(ISNUMBER('Control Sample Data'!L1812),'Control Sample Data'!L1812&lt;$B$1,'Control Sample Data'!L1812&gt;0),'Control Sample Data'!L1812,$B$1),"")</f>
        <v/>
      </c>
      <c r="Y1813" s="17" t="str">
        <f>IF(SUM('Control Sample Data'!M$3:M$98)&gt;10,IF(AND(ISNUMBER('Control Sample Data'!M1812),'Control Sample Data'!M1812&lt;$B$1,'Control Sample Data'!M1812&gt;0),'Control Sample Data'!M1812,$B$1),"")</f>
        <v/>
      </c>
      <c r="AT1813" s="36" t="str">
        <f t="shared" si="1212"/>
        <v/>
      </c>
      <c r="AU1813" s="36" t="str">
        <f t="shared" si="1213"/>
        <v/>
      </c>
      <c r="AV1813" s="36" t="str">
        <f t="shared" si="1214"/>
        <v/>
      </c>
      <c r="AW1813" s="36" t="str">
        <f t="shared" si="1215"/>
        <v/>
      </c>
      <c r="AX1813" s="36" t="str">
        <f t="shared" si="1216"/>
        <v/>
      </c>
      <c r="AY1813" s="36" t="str">
        <f t="shared" si="1217"/>
        <v/>
      </c>
      <c r="AZ1813" s="36" t="str">
        <f t="shared" si="1218"/>
        <v/>
      </c>
      <c r="BA1813" s="36" t="str">
        <f t="shared" si="1219"/>
        <v/>
      </c>
      <c r="BB1813" s="36" t="str">
        <f t="shared" si="1220"/>
        <v/>
      </c>
      <c r="BC1813" s="36" t="str">
        <f t="shared" si="1221"/>
        <v/>
      </c>
      <c r="BD1813" s="36" t="str">
        <f t="shared" si="1222"/>
        <v/>
      </c>
      <c r="BE1813" s="36" t="str">
        <f t="shared" si="1223"/>
        <v/>
      </c>
      <c r="BF1813" s="36" t="str">
        <f t="shared" si="1224"/>
        <v/>
      </c>
      <c r="BG1813" s="36" t="str">
        <f t="shared" si="1225"/>
        <v/>
      </c>
      <c r="BH1813" s="36" t="str">
        <f t="shared" si="1226"/>
        <v/>
      </c>
      <c r="BI1813" s="36" t="str">
        <f t="shared" si="1227"/>
        <v/>
      </c>
      <c r="BJ1813" s="36" t="str">
        <f t="shared" si="1228"/>
        <v/>
      </c>
      <c r="BK1813" s="36" t="str">
        <f t="shared" si="1229"/>
        <v/>
      </c>
      <c r="BL1813" s="36" t="str">
        <f t="shared" si="1230"/>
        <v/>
      </c>
      <c r="BM1813" s="36" t="str">
        <f t="shared" si="1231"/>
        <v/>
      </c>
      <c r="BN1813" s="38" t="e">
        <f t="shared" si="1190"/>
        <v>#DIV/0!</v>
      </c>
      <c r="BO1813" s="38" t="e">
        <f t="shared" si="1191"/>
        <v>#DIV/0!</v>
      </c>
      <c r="BP1813" s="39" t="str">
        <f t="shared" si="1192"/>
        <v/>
      </c>
      <c r="BQ1813" s="39" t="str">
        <f t="shared" si="1193"/>
        <v/>
      </c>
      <c r="BR1813" s="39" t="str">
        <f t="shared" si="1194"/>
        <v/>
      </c>
      <c r="BS1813" s="39" t="str">
        <f t="shared" si="1195"/>
        <v/>
      </c>
      <c r="BT1813" s="39" t="str">
        <f t="shared" si="1196"/>
        <v/>
      </c>
      <c r="BU1813" s="39" t="str">
        <f t="shared" si="1197"/>
        <v/>
      </c>
      <c r="BV1813" s="39" t="str">
        <f t="shared" si="1198"/>
        <v/>
      </c>
      <c r="BW1813" s="39" t="str">
        <f t="shared" si="1199"/>
        <v/>
      </c>
      <c r="BX1813" s="39" t="str">
        <f t="shared" si="1200"/>
        <v/>
      </c>
      <c r="BY1813" s="39" t="str">
        <f t="shared" si="1201"/>
        <v/>
      </c>
      <c r="BZ1813" s="39" t="str">
        <f t="shared" si="1202"/>
        <v/>
      </c>
      <c r="CA1813" s="39" t="str">
        <f t="shared" si="1203"/>
        <v/>
      </c>
      <c r="CB1813" s="39" t="str">
        <f t="shared" si="1204"/>
        <v/>
      </c>
      <c r="CC1813" s="39" t="str">
        <f t="shared" si="1205"/>
        <v/>
      </c>
      <c r="CD1813" s="39" t="str">
        <f t="shared" si="1206"/>
        <v/>
      </c>
      <c r="CE1813" s="39" t="str">
        <f t="shared" si="1207"/>
        <v/>
      </c>
      <c r="CF1813" s="39" t="str">
        <f t="shared" si="1208"/>
        <v/>
      </c>
      <c r="CG1813" s="39" t="str">
        <f t="shared" si="1209"/>
        <v/>
      </c>
      <c r="CH1813" s="39" t="str">
        <f t="shared" si="1210"/>
        <v/>
      </c>
      <c r="CI1813" s="39" t="str">
        <f t="shared" si="1211"/>
        <v/>
      </c>
    </row>
    <row r="1814" spans="1:87">
      <c r="A1814" s="18"/>
      <c r="B1814" s="15" t="str">
        <f>'Gene Table'!E1813</f>
        <v>hsa-miR-5706</v>
      </c>
      <c r="C1814" s="15" t="str">
        <f>'Gene Table'!B1813</f>
        <v>L11</v>
      </c>
      <c r="D1814" s="16" t="str">
        <f>IF(SUM('Test Sample Data'!D$3:D$98)&gt;10,IF(AND(ISNUMBER('Test Sample Data'!D1813),'Test Sample Data'!D1813&lt;$B$1,'Test Sample Data'!D1813&gt;0),'Test Sample Data'!D1813,$B$1),"")</f>
        <v/>
      </c>
      <c r="E1814" s="17" t="str">
        <f>IF(SUM('Test Sample Data'!E$3:E$98)&gt;10,IF(AND(ISNUMBER('Test Sample Data'!E1813),'Test Sample Data'!E1813&lt;$B$1,'Test Sample Data'!E1813&gt;0),'Test Sample Data'!E1813,$B$1),"")</f>
        <v/>
      </c>
      <c r="F1814" s="17" t="str">
        <f>IF(SUM('Test Sample Data'!F$3:F$98)&gt;10,IF(AND(ISNUMBER('Test Sample Data'!F1813),'Test Sample Data'!F1813&lt;$B$1,'Test Sample Data'!F1813&gt;0),'Test Sample Data'!F1813,$B$1),"")</f>
        <v/>
      </c>
      <c r="G1814" s="17" t="str">
        <f>IF(SUM('Test Sample Data'!G$3:G$98)&gt;10,IF(AND(ISNUMBER('Test Sample Data'!G1813),'Test Sample Data'!G1813&lt;$B$1,'Test Sample Data'!G1813&gt;0),'Test Sample Data'!G1813,$B$1),"")</f>
        <v/>
      </c>
      <c r="H1814" s="17" t="str">
        <f>IF(SUM('Test Sample Data'!H$3:H$98)&gt;10,IF(AND(ISNUMBER('Test Sample Data'!H1813),'Test Sample Data'!H1813&lt;$B$1,'Test Sample Data'!H1813&gt;0),'Test Sample Data'!H1813,$B$1),"")</f>
        <v/>
      </c>
      <c r="I1814" s="17" t="str">
        <f>IF(SUM('Test Sample Data'!I$3:I$98)&gt;10,IF(AND(ISNUMBER('Test Sample Data'!I1813),'Test Sample Data'!I1813&lt;$B$1,'Test Sample Data'!I1813&gt;0),'Test Sample Data'!I1813,$B$1),"")</f>
        <v/>
      </c>
      <c r="J1814" s="17" t="str">
        <f>IF(SUM('Test Sample Data'!J$3:J$98)&gt;10,IF(AND(ISNUMBER('Test Sample Data'!J1813),'Test Sample Data'!J1813&lt;$B$1,'Test Sample Data'!J1813&gt;0),'Test Sample Data'!J1813,$B$1),"")</f>
        <v/>
      </c>
      <c r="K1814" s="17" t="str">
        <f>IF(SUM('Test Sample Data'!K$3:K$98)&gt;10,IF(AND(ISNUMBER('Test Sample Data'!K1813),'Test Sample Data'!K1813&lt;$B$1,'Test Sample Data'!K1813&gt;0),'Test Sample Data'!K1813,$B$1),"")</f>
        <v/>
      </c>
      <c r="L1814" s="17" t="str">
        <f>IF(SUM('Test Sample Data'!L$3:L$98)&gt;10,IF(AND(ISNUMBER('Test Sample Data'!L1813),'Test Sample Data'!L1813&lt;$B$1,'Test Sample Data'!L1813&gt;0),'Test Sample Data'!L1813,$B$1),"")</f>
        <v/>
      </c>
      <c r="M1814" s="17" t="str">
        <f>IF(SUM('Test Sample Data'!M$3:M$98)&gt;10,IF(AND(ISNUMBER('Test Sample Data'!M1813),'Test Sample Data'!M1813&lt;$B$1,'Test Sample Data'!M1813&gt;0),'Test Sample Data'!M1813,$B$1),"")</f>
        <v/>
      </c>
      <c r="N1814" s="17" t="str">
        <f>'Gene Table'!E1813</f>
        <v>hsa-miR-5706</v>
      </c>
      <c r="O1814" s="17" t="str">
        <f>'Gene Table'!B1813</f>
        <v>L11</v>
      </c>
      <c r="P1814" s="17" t="str">
        <f>IF(SUM('Control Sample Data'!D$3:D$98)&gt;10,IF(AND(ISNUMBER('Control Sample Data'!D1813),'Control Sample Data'!D1813&lt;$B$1,'Control Sample Data'!D1813&gt;0),'Control Sample Data'!D1813,$B$1),"")</f>
        <v/>
      </c>
      <c r="Q1814" s="17" t="str">
        <f>IF(SUM('Control Sample Data'!E$3:E$98)&gt;10,IF(AND(ISNUMBER('Control Sample Data'!E1813),'Control Sample Data'!E1813&lt;$B$1,'Control Sample Data'!E1813&gt;0),'Control Sample Data'!E1813,$B$1),"")</f>
        <v/>
      </c>
      <c r="R1814" s="17" t="str">
        <f>IF(SUM('Control Sample Data'!F$3:F$98)&gt;10,IF(AND(ISNUMBER('Control Sample Data'!F1813),'Control Sample Data'!F1813&lt;$B$1,'Control Sample Data'!F1813&gt;0),'Control Sample Data'!F1813,$B$1),"")</f>
        <v/>
      </c>
      <c r="S1814" s="17" t="str">
        <f>IF(SUM('Control Sample Data'!G$3:G$98)&gt;10,IF(AND(ISNUMBER('Control Sample Data'!G1813),'Control Sample Data'!G1813&lt;$B$1,'Control Sample Data'!G1813&gt;0),'Control Sample Data'!G1813,$B$1),"")</f>
        <v/>
      </c>
      <c r="T1814" s="17" t="str">
        <f>IF(SUM('Control Sample Data'!H$3:H$98)&gt;10,IF(AND(ISNUMBER('Control Sample Data'!H1813),'Control Sample Data'!H1813&lt;$B$1,'Control Sample Data'!H1813&gt;0),'Control Sample Data'!H1813,$B$1),"")</f>
        <v/>
      </c>
      <c r="U1814" s="17" t="str">
        <f>IF(SUM('Control Sample Data'!I$3:I$98)&gt;10,IF(AND(ISNUMBER('Control Sample Data'!I1813),'Control Sample Data'!I1813&lt;$B$1,'Control Sample Data'!I1813&gt;0),'Control Sample Data'!I1813,$B$1),"")</f>
        <v/>
      </c>
      <c r="V1814" s="17" t="str">
        <f>IF(SUM('Control Sample Data'!J$3:J$98)&gt;10,IF(AND(ISNUMBER('Control Sample Data'!J1813),'Control Sample Data'!J1813&lt;$B$1,'Control Sample Data'!J1813&gt;0),'Control Sample Data'!J1813,$B$1),"")</f>
        <v/>
      </c>
      <c r="W1814" s="17" t="str">
        <f>IF(SUM('Control Sample Data'!K$3:K$98)&gt;10,IF(AND(ISNUMBER('Control Sample Data'!K1813),'Control Sample Data'!K1813&lt;$B$1,'Control Sample Data'!K1813&gt;0),'Control Sample Data'!K1813,$B$1),"")</f>
        <v/>
      </c>
      <c r="X1814" s="17" t="str">
        <f>IF(SUM('Control Sample Data'!L$3:L$98)&gt;10,IF(AND(ISNUMBER('Control Sample Data'!L1813),'Control Sample Data'!L1813&lt;$B$1,'Control Sample Data'!L1813&gt;0),'Control Sample Data'!L1813,$B$1),"")</f>
        <v/>
      </c>
      <c r="Y1814" s="17" t="str">
        <f>IF(SUM('Control Sample Data'!M$3:M$98)&gt;10,IF(AND(ISNUMBER('Control Sample Data'!M1813),'Control Sample Data'!M1813&lt;$B$1,'Control Sample Data'!M1813&gt;0),'Control Sample Data'!M1813,$B$1),"")</f>
        <v/>
      </c>
      <c r="AT1814" s="36" t="str">
        <f t="shared" si="1212"/>
        <v/>
      </c>
      <c r="AU1814" s="36" t="str">
        <f t="shared" si="1213"/>
        <v/>
      </c>
      <c r="AV1814" s="36" t="str">
        <f t="shared" si="1214"/>
        <v/>
      </c>
      <c r="AW1814" s="36" t="str">
        <f t="shared" si="1215"/>
        <v/>
      </c>
      <c r="AX1814" s="36" t="str">
        <f t="shared" si="1216"/>
        <v/>
      </c>
      <c r="AY1814" s="36" t="str">
        <f t="shared" si="1217"/>
        <v/>
      </c>
      <c r="AZ1814" s="36" t="str">
        <f t="shared" si="1218"/>
        <v/>
      </c>
      <c r="BA1814" s="36" t="str">
        <f t="shared" si="1219"/>
        <v/>
      </c>
      <c r="BB1814" s="36" t="str">
        <f t="shared" si="1220"/>
        <v/>
      </c>
      <c r="BC1814" s="36" t="str">
        <f t="shared" si="1221"/>
        <v/>
      </c>
      <c r="BD1814" s="36" t="str">
        <f t="shared" si="1222"/>
        <v/>
      </c>
      <c r="BE1814" s="36" t="str">
        <f t="shared" si="1223"/>
        <v/>
      </c>
      <c r="BF1814" s="36" t="str">
        <f t="shared" si="1224"/>
        <v/>
      </c>
      <c r="BG1814" s="36" t="str">
        <f t="shared" si="1225"/>
        <v/>
      </c>
      <c r="BH1814" s="36" t="str">
        <f t="shared" si="1226"/>
        <v/>
      </c>
      <c r="BI1814" s="36" t="str">
        <f t="shared" si="1227"/>
        <v/>
      </c>
      <c r="BJ1814" s="36" t="str">
        <f t="shared" si="1228"/>
        <v/>
      </c>
      <c r="BK1814" s="36" t="str">
        <f t="shared" si="1229"/>
        <v/>
      </c>
      <c r="BL1814" s="36" t="str">
        <f t="shared" si="1230"/>
        <v/>
      </c>
      <c r="BM1814" s="36" t="str">
        <f t="shared" si="1231"/>
        <v/>
      </c>
      <c r="BN1814" s="38" t="e">
        <f t="shared" si="1190"/>
        <v>#DIV/0!</v>
      </c>
      <c r="BO1814" s="38" t="e">
        <f t="shared" si="1191"/>
        <v>#DIV/0!</v>
      </c>
      <c r="BP1814" s="39" t="str">
        <f t="shared" si="1192"/>
        <v/>
      </c>
      <c r="BQ1814" s="39" t="str">
        <f t="shared" si="1193"/>
        <v/>
      </c>
      <c r="BR1814" s="39" t="str">
        <f t="shared" si="1194"/>
        <v/>
      </c>
      <c r="BS1814" s="39" t="str">
        <f t="shared" si="1195"/>
        <v/>
      </c>
      <c r="BT1814" s="39" t="str">
        <f t="shared" si="1196"/>
        <v/>
      </c>
      <c r="BU1814" s="39" t="str">
        <f t="shared" si="1197"/>
        <v/>
      </c>
      <c r="BV1814" s="39" t="str">
        <f t="shared" si="1198"/>
        <v/>
      </c>
      <c r="BW1814" s="39" t="str">
        <f t="shared" si="1199"/>
        <v/>
      </c>
      <c r="BX1814" s="39" t="str">
        <f t="shared" si="1200"/>
        <v/>
      </c>
      <c r="BY1814" s="39" t="str">
        <f t="shared" si="1201"/>
        <v/>
      </c>
      <c r="BZ1814" s="39" t="str">
        <f t="shared" si="1202"/>
        <v/>
      </c>
      <c r="CA1814" s="39" t="str">
        <f t="shared" si="1203"/>
        <v/>
      </c>
      <c r="CB1814" s="39" t="str">
        <f t="shared" si="1204"/>
        <v/>
      </c>
      <c r="CC1814" s="39" t="str">
        <f t="shared" si="1205"/>
        <v/>
      </c>
      <c r="CD1814" s="39" t="str">
        <f t="shared" si="1206"/>
        <v/>
      </c>
      <c r="CE1814" s="39" t="str">
        <f t="shared" si="1207"/>
        <v/>
      </c>
      <c r="CF1814" s="39" t="str">
        <f t="shared" si="1208"/>
        <v/>
      </c>
      <c r="CG1814" s="39" t="str">
        <f t="shared" si="1209"/>
        <v/>
      </c>
      <c r="CH1814" s="39" t="str">
        <f t="shared" si="1210"/>
        <v/>
      </c>
      <c r="CI1814" s="39" t="str">
        <f t="shared" si="1211"/>
        <v/>
      </c>
    </row>
    <row r="1815" spans="1:87">
      <c r="A1815" s="18"/>
      <c r="B1815" s="15">
        <f>'Gene Table'!E1814</f>
        <v>0</v>
      </c>
      <c r="C1815" s="15" t="str">
        <f>'Gene Table'!B1814</f>
        <v>L12</v>
      </c>
      <c r="D1815" s="16" t="str">
        <f>IF(SUM('Test Sample Data'!D$3:D$98)&gt;10,IF(AND(ISNUMBER('Test Sample Data'!D1814),'Test Sample Data'!D1814&lt;$B$1,'Test Sample Data'!D1814&gt;0),'Test Sample Data'!D1814,$B$1),"")</f>
        <v/>
      </c>
      <c r="E1815" s="17" t="str">
        <f>IF(SUM('Test Sample Data'!E$3:E$98)&gt;10,IF(AND(ISNUMBER('Test Sample Data'!E1814),'Test Sample Data'!E1814&lt;$B$1,'Test Sample Data'!E1814&gt;0),'Test Sample Data'!E1814,$B$1),"")</f>
        <v/>
      </c>
      <c r="F1815" s="17" t="str">
        <f>IF(SUM('Test Sample Data'!F$3:F$98)&gt;10,IF(AND(ISNUMBER('Test Sample Data'!F1814),'Test Sample Data'!F1814&lt;$B$1,'Test Sample Data'!F1814&gt;0),'Test Sample Data'!F1814,$B$1),"")</f>
        <v/>
      </c>
      <c r="G1815" s="17" t="str">
        <f>IF(SUM('Test Sample Data'!G$3:G$98)&gt;10,IF(AND(ISNUMBER('Test Sample Data'!G1814),'Test Sample Data'!G1814&lt;$B$1,'Test Sample Data'!G1814&gt;0),'Test Sample Data'!G1814,$B$1),"")</f>
        <v/>
      </c>
      <c r="H1815" s="17" t="str">
        <f>IF(SUM('Test Sample Data'!H$3:H$98)&gt;10,IF(AND(ISNUMBER('Test Sample Data'!H1814),'Test Sample Data'!H1814&lt;$B$1,'Test Sample Data'!H1814&gt;0),'Test Sample Data'!H1814,$B$1),"")</f>
        <v/>
      </c>
      <c r="I1815" s="17" t="str">
        <f>IF(SUM('Test Sample Data'!I$3:I$98)&gt;10,IF(AND(ISNUMBER('Test Sample Data'!I1814),'Test Sample Data'!I1814&lt;$B$1,'Test Sample Data'!I1814&gt;0),'Test Sample Data'!I1814,$B$1),"")</f>
        <v/>
      </c>
      <c r="J1815" s="17" t="str">
        <f>IF(SUM('Test Sample Data'!J$3:J$98)&gt;10,IF(AND(ISNUMBER('Test Sample Data'!J1814),'Test Sample Data'!J1814&lt;$B$1,'Test Sample Data'!J1814&gt;0),'Test Sample Data'!J1814,$B$1),"")</f>
        <v/>
      </c>
      <c r="K1815" s="17" t="str">
        <f>IF(SUM('Test Sample Data'!K$3:K$98)&gt;10,IF(AND(ISNUMBER('Test Sample Data'!K1814),'Test Sample Data'!K1814&lt;$B$1,'Test Sample Data'!K1814&gt;0),'Test Sample Data'!K1814,$B$1),"")</f>
        <v/>
      </c>
      <c r="L1815" s="17" t="str">
        <f>IF(SUM('Test Sample Data'!L$3:L$98)&gt;10,IF(AND(ISNUMBER('Test Sample Data'!L1814),'Test Sample Data'!L1814&lt;$B$1,'Test Sample Data'!L1814&gt;0),'Test Sample Data'!L1814,$B$1),"")</f>
        <v/>
      </c>
      <c r="M1815" s="17" t="str">
        <f>IF(SUM('Test Sample Data'!M$3:M$98)&gt;10,IF(AND(ISNUMBER('Test Sample Data'!M1814),'Test Sample Data'!M1814&lt;$B$1,'Test Sample Data'!M1814&gt;0),'Test Sample Data'!M1814,$B$1),"")</f>
        <v/>
      </c>
      <c r="N1815" s="17">
        <f>'Gene Table'!E1814</f>
        <v>0</v>
      </c>
      <c r="O1815" s="17" t="str">
        <f>'Gene Table'!B1814</f>
        <v>L12</v>
      </c>
      <c r="P1815" s="17" t="str">
        <f>IF(SUM('Control Sample Data'!D$3:D$98)&gt;10,IF(AND(ISNUMBER('Control Sample Data'!D1814),'Control Sample Data'!D1814&lt;$B$1,'Control Sample Data'!D1814&gt;0),'Control Sample Data'!D1814,$B$1),"")</f>
        <v/>
      </c>
      <c r="Q1815" s="17" t="str">
        <f>IF(SUM('Control Sample Data'!E$3:E$98)&gt;10,IF(AND(ISNUMBER('Control Sample Data'!E1814),'Control Sample Data'!E1814&lt;$B$1,'Control Sample Data'!E1814&gt;0),'Control Sample Data'!E1814,$B$1),"")</f>
        <v/>
      </c>
      <c r="R1815" s="17" t="str">
        <f>IF(SUM('Control Sample Data'!F$3:F$98)&gt;10,IF(AND(ISNUMBER('Control Sample Data'!F1814),'Control Sample Data'!F1814&lt;$B$1,'Control Sample Data'!F1814&gt;0),'Control Sample Data'!F1814,$B$1),"")</f>
        <v/>
      </c>
      <c r="S1815" s="17" t="str">
        <f>IF(SUM('Control Sample Data'!G$3:G$98)&gt;10,IF(AND(ISNUMBER('Control Sample Data'!G1814),'Control Sample Data'!G1814&lt;$B$1,'Control Sample Data'!G1814&gt;0),'Control Sample Data'!G1814,$B$1),"")</f>
        <v/>
      </c>
      <c r="T1815" s="17" t="str">
        <f>IF(SUM('Control Sample Data'!H$3:H$98)&gt;10,IF(AND(ISNUMBER('Control Sample Data'!H1814),'Control Sample Data'!H1814&lt;$B$1,'Control Sample Data'!H1814&gt;0),'Control Sample Data'!H1814,$B$1),"")</f>
        <v/>
      </c>
      <c r="U1815" s="17" t="str">
        <f>IF(SUM('Control Sample Data'!I$3:I$98)&gt;10,IF(AND(ISNUMBER('Control Sample Data'!I1814),'Control Sample Data'!I1814&lt;$B$1,'Control Sample Data'!I1814&gt;0),'Control Sample Data'!I1814,$B$1),"")</f>
        <v/>
      </c>
      <c r="V1815" s="17" t="str">
        <f>IF(SUM('Control Sample Data'!J$3:J$98)&gt;10,IF(AND(ISNUMBER('Control Sample Data'!J1814),'Control Sample Data'!J1814&lt;$B$1,'Control Sample Data'!J1814&gt;0),'Control Sample Data'!J1814,$B$1),"")</f>
        <v/>
      </c>
      <c r="W1815" s="17" t="str">
        <f>IF(SUM('Control Sample Data'!K$3:K$98)&gt;10,IF(AND(ISNUMBER('Control Sample Data'!K1814),'Control Sample Data'!K1814&lt;$B$1,'Control Sample Data'!K1814&gt;0),'Control Sample Data'!K1814,$B$1),"")</f>
        <v/>
      </c>
      <c r="X1815" s="17" t="str">
        <f>IF(SUM('Control Sample Data'!L$3:L$98)&gt;10,IF(AND(ISNUMBER('Control Sample Data'!L1814),'Control Sample Data'!L1814&lt;$B$1,'Control Sample Data'!L1814&gt;0),'Control Sample Data'!L1814,$B$1),"")</f>
        <v/>
      </c>
      <c r="Y1815" s="17" t="str">
        <f>IF(SUM('Control Sample Data'!M$3:M$98)&gt;10,IF(AND(ISNUMBER('Control Sample Data'!M1814),'Control Sample Data'!M1814&lt;$B$1,'Control Sample Data'!M1814&gt;0),'Control Sample Data'!M1814,$B$1),"")</f>
        <v/>
      </c>
      <c r="AT1815" s="36" t="str">
        <f t="shared" si="1212"/>
        <v/>
      </c>
      <c r="AU1815" s="36" t="str">
        <f t="shared" si="1213"/>
        <v/>
      </c>
      <c r="AV1815" s="36" t="str">
        <f t="shared" si="1214"/>
        <v/>
      </c>
      <c r="AW1815" s="36" t="str">
        <f t="shared" si="1215"/>
        <v/>
      </c>
      <c r="AX1815" s="36" t="str">
        <f t="shared" si="1216"/>
        <v/>
      </c>
      <c r="AY1815" s="36" t="str">
        <f t="shared" si="1217"/>
        <v/>
      </c>
      <c r="AZ1815" s="36" t="str">
        <f t="shared" si="1218"/>
        <v/>
      </c>
      <c r="BA1815" s="36" t="str">
        <f t="shared" si="1219"/>
        <v/>
      </c>
      <c r="BB1815" s="36" t="str">
        <f t="shared" si="1220"/>
        <v/>
      </c>
      <c r="BC1815" s="36" t="str">
        <f t="shared" si="1221"/>
        <v/>
      </c>
      <c r="BD1815" s="36" t="str">
        <f t="shared" si="1222"/>
        <v/>
      </c>
      <c r="BE1815" s="36" t="str">
        <f t="shared" si="1223"/>
        <v/>
      </c>
      <c r="BF1815" s="36" t="str">
        <f t="shared" si="1224"/>
        <v/>
      </c>
      <c r="BG1815" s="36" t="str">
        <f t="shared" si="1225"/>
        <v/>
      </c>
      <c r="BH1815" s="36" t="str">
        <f t="shared" si="1226"/>
        <v/>
      </c>
      <c r="BI1815" s="36" t="str">
        <f t="shared" si="1227"/>
        <v/>
      </c>
      <c r="BJ1815" s="36" t="str">
        <f t="shared" si="1228"/>
        <v/>
      </c>
      <c r="BK1815" s="36" t="str">
        <f t="shared" si="1229"/>
        <v/>
      </c>
      <c r="BL1815" s="36" t="str">
        <f t="shared" si="1230"/>
        <v/>
      </c>
      <c r="BM1815" s="36" t="str">
        <f t="shared" si="1231"/>
        <v/>
      </c>
      <c r="BN1815" s="38" t="e">
        <f t="shared" si="1190"/>
        <v>#DIV/0!</v>
      </c>
      <c r="BO1815" s="38" t="e">
        <f t="shared" si="1191"/>
        <v>#DIV/0!</v>
      </c>
      <c r="BP1815" s="39" t="str">
        <f t="shared" si="1192"/>
        <v/>
      </c>
      <c r="BQ1815" s="39" t="str">
        <f t="shared" si="1193"/>
        <v/>
      </c>
      <c r="BR1815" s="39" t="str">
        <f t="shared" si="1194"/>
        <v/>
      </c>
      <c r="BS1815" s="39" t="str">
        <f t="shared" si="1195"/>
        <v/>
      </c>
      <c r="BT1815" s="39" t="str">
        <f t="shared" si="1196"/>
        <v/>
      </c>
      <c r="BU1815" s="39" t="str">
        <f t="shared" si="1197"/>
        <v/>
      </c>
      <c r="BV1815" s="39" t="str">
        <f t="shared" si="1198"/>
        <v/>
      </c>
      <c r="BW1815" s="39" t="str">
        <f t="shared" si="1199"/>
        <v/>
      </c>
      <c r="BX1815" s="39" t="str">
        <f t="shared" si="1200"/>
        <v/>
      </c>
      <c r="BY1815" s="39" t="str">
        <f t="shared" si="1201"/>
        <v/>
      </c>
      <c r="BZ1815" s="39" t="str">
        <f t="shared" si="1202"/>
        <v/>
      </c>
      <c r="CA1815" s="39" t="str">
        <f t="shared" si="1203"/>
        <v/>
      </c>
      <c r="CB1815" s="39" t="str">
        <f t="shared" si="1204"/>
        <v/>
      </c>
      <c r="CC1815" s="39" t="str">
        <f t="shared" si="1205"/>
        <v/>
      </c>
      <c r="CD1815" s="39" t="str">
        <f t="shared" si="1206"/>
        <v/>
      </c>
      <c r="CE1815" s="39" t="str">
        <f t="shared" si="1207"/>
        <v/>
      </c>
      <c r="CF1815" s="39" t="str">
        <f t="shared" si="1208"/>
        <v/>
      </c>
      <c r="CG1815" s="39" t="str">
        <f t="shared" si="1209"/>
        <v/>
      </c>
      <c r="CH1815" s="39" t="str">
        <f t="shared" si="1210"/>
        <v/>
      </c>
      <c r="CI1815" s="39" t="str">
        <f t="shared" si="1211"/>
        <v/>
      </c>
    </row>
    <row r="1816" spans="1:87">
      <c r="A1816" s="18"/>
      <c r="B1816" s="15" t="str">
        <f>'Gene Table'!E1815</f>
        <v>hsa-miR-5707</v>
      </c>
      <c r="C1816" s="15" t="str">
        <f>'Gene Table'!B1815</f>
        <v>L13</v>
      </c>
      <c r="D1816" s="16" t="str">
        <f>IF(SUM('Test Sample Data'!D$3:D$98)&gt;10,IF(AND(ISNUMBER('Test Sample Data'!D1815),'Test Sample Data'!D1815&lt;$B$1,'Test Sample Data'!D1815&gt;0),'Test Sample Data'!D1815,$B$1),"")</f>
        <v/>
      </c>
      <c r="E1816" s="17" t="str">
        <f>IF(SUM('Test Sample Data'!E$3:E$98)&gt;10,IF(AND(ISNUMBER('Test Sample Data'!E1815),'Test Sample Data'!E1815&lt;$B$1,'Test Sample Data'!E1815&gt;0),'Test Sample Data'!E1815,$B$1),"")</f>
        <v/>
      </c>
      <c r="F1816" s="17" t="str">
        <f>IF(SUM('Test Sample Data'!F$3:F$98)&gt;10,IF(AND(ISNUMBER('Test Sample Data'!F1815),'Test Sample Data'!F1815&lt;$B$1,'Test Sample Data'!F1815&gt;0),'Test Sample Data'!F1815,$B$1),"")</f>
        <v/>
      </c>
      <c r="G1816" s="17" t="str">
        <f>IF(SUM('Test Sample Data'!G$3:G$98)&gt;10,IF(AND(ISNUMBER('Test Sample Data'!G1815),'Test Sample Data'!G1815&lt;$B$1,'Test Sample Data'!G1815&gt;0),'Test Sample Data'!G1815,$B$1),"")</f>
        <v/>
      </c>
      <c r="H1816" s="17" t="str">
        <f>IF(SUM('Test Sample Data'!H$3:H$98)&gt;10,IF(AND(ISNUMBER('Test Sample Data'!H1815),'Test Sample Data'!H1815&lt;$B$1,'Test Sample Data'!H1815&gt;0),'Test Sample Data'!H1815,$B$1),"")</f>
        <v/>
      </c>
      <c r="I1816" s="17" t="str">
        <f>IF(SUM('Test Sample Data'!I$3:I$98)&gt;10,IF(AND(ISNUMBER('Test Sample Data'!I1815),'Test Sample Data'!I1815&lt;$B$1,'Test Sample Data'!I1815&gt;0),'Test Sample Data'!I1815,$B$1),"")</f>
        <v/>
      </c>
      <c r="J1816" s="17" t="str">
        <f>IF(SUM('Test Sample Data'!J$3:J$98)&gt;10,IF(AND(ISNUMBER('Test Sample Data'!J1815),'Test Sample Data'!J1815&lt;$B$1,'Test Sample Data'!J1815&gt;0),'Test Sample Data'!J1815,$B$1),"")</f>
        <v/>
      </c>
      <c r="K1816" s="17" t="str">
        <f>IF(SUM('Test Sample Data'!K$3:K$98)&gt;10,IF(AND(ISNUMBER('Test Sample Data'!K1815),'Test Sample Data'!K1815&lt;$B$1,'Test Sample Data'!K1815&gt;0),'Test Sample Data'!K1815,$B$1),"")</f>
        <v/>
      </c>
      <c r="L1816" s="17" t="str">
        <f>IF(SUM('Test Sample Data'!L$3:L$98)&gt;10,IF(AND(ISNUMBER('Test Sample Data'!L1815),'Test Sample Data'!L1815&lt;$B$1,'Test Sample Data'!L1815&gt;0),'Test Sample Data'!L1815,$B$1),"")</f>
        <v/>
      </c>
      <c r="M1816" s="17" t="str">
        <f>IF(SUM('Test Sample Data'!M$3:M$98)&gt;10,IF(AND(ISNUMBER('Test Sample Data'!M1815),'Test Sample Data'!M1815&lt;$B$1,'Test Sample Data'!M1815&gt;0),'Test Sample Data'!M1815,$B$1),"")</f>
        <v/>
      </c>
      <c r="N1816" s="17" t="str">
        <f>'Gene Table'!E1815</f>
        <v>hsa-miR-5707</v>
      </c>
      <c r="O1816" s="17" t="str">
        <f>'Gene Table'!B1815</f>
        <v>L13</v>
      </c>
      <c r="P1816" s="17" t="str">
        <f>IF(SUM('Control Sample Data'!D$3:D$98)&gt;10,IF(AND(ISNUMBER('Control Sample Data'!D1815),'Control Sample Data'!D1815&lt;$B$1,'Control Sample Data'!D1815&gt;0),'Control Sample Data'!D1815,$B$1),"")</f>
        <v/>
      </c>
      <c r="Q1816" s="17" t="str">
        <f>IF(SUM('Control Sample Data'!E$3:E$98)&gt;10,IF(AND(ISNUMBER('Control Sample Data'!E1815),'Control Sample Data'!E1815&lt;$B$1,'Control Sample Data'!E1815&gt;0),'Control Sample Data'!E1815,$B$1),"")</f>
        <v/>
      </c>
      <c r="R1816" s="17" t="str">
        <f>IF(SUM('Control Sample Data'!F$3:F$98)&gt;10,IF(AND(ISNUMBER('Control Sample Data'!F1815),'Control Sample Data'!F1815&lt;$B$1,'Control Sample Data'!F1815&gt;0),'Control Sample Data'!F1815,$B$1),"")</f>
        <v/>
      </c>
      <c r="S1816" s="17" t="str">
        <f>IF(SUM('Control Sample Data'!G$3:G$98)&gt;10,IF(AND(ISNUMBER('Control Sample Data'!G1815),'Control Sample Data'!G1815&lt;$B$1,'Control Sample Data'!G1815&gt;0),'Control Sample Data'!G1815,$B$1),"")</f>
        <v/>
      </c>
      <c r="T1816" s="17" t="str">
        <f>IF(SUM('Control Sample Data'!H$3:H$98)&gt;10,IF(AND(ISNUMBER('Control Sample Data'!H1815),'Control Sample Data'!H1815&lt;$B$1,'Control Sample Data'!H1815&gt;0),'Control Sample Data'!H1815,$B$1),"")</f>
        <v/>
      </c>
      <c r="U1816" s="17" t="str">
        <f>IF(SUM('Control Sample Data'!I$3:I$98)&gt;10,IF(AND(ISNUMBER('Control Sample Data'!I1815),'Control Sample Data'!I1815&lt;$B$1,'Control Sample Data'!I1815&gt;0),'Control Sample Data'!I1815,$B$1),"")</f>
        <v/>
      </c>
      <c r="V1816" s="17" t="str">
        <f>IF(SUM('Control Sample Data'!J$3:J$98)&gt;10,IF(AND(ISNUMBER('Control Sample Data'!J1815),'Control Sample Data'!J1815&lt;$B$1,'Control Sample Data'!J1815&gt;0),'Control Sample Data'!J1815,$B$1),"")</f>
        <v/>
      </c>
      <c r="W1816" s="17" t="str">
        <f>IF(SUM('Control Sample Data'!K$3:K$98)&gt;10,IF(AND(ISNUMBER('Control Sample Data'!K1815),'Control Sample Data'!K1815&lt;$B$1,'Control Sample Data'!K1815&gt;0),'Control Sample Data'!K1815,$B$1),"")</f>
        <v/>
      </c>
      <c r="X1816" s="17" t="str">
        <f>IF(SUM('Control Sample Data'!L$3:L$98)&gt;10,IF(AND(ISNUMBER('Control Sample Data'!L1815),'Control Sample Data'!L1815&lt;$B$1,'Control Sample Data'!L1815&gt;0),'Control Sample Data'!L1815,$B$1),"")</f>
        <v/>
      </c>
      <c r="Y1816" s="17" t="str">
        <f>IF(SUM('Control Sample Data'!M$3:M$98)&gt;10,IF(AND(ISNUMBER('Control Sample Data'!M1815),'Control Sample Data'!M1815&lt;$B$1,'Control Sample Data'!M1815&gt;0),'Control Sample Data'!M1815,$B$1),"")</f>
        <v/>
      </c>
      <c r="AT1816" s="36" t="str">
        <f t="shared" si="1212"/>
        <v/>
      </c>
      <c r="AU1816" s="36" t="str">
        <f t="shared" si="1213"/>
        <v/>
      </c>
      <c r="AV1816" s="36" t="str">
        <f t="shared" si="1214"/>
        <v/>
      </c>
      <c r="AW1816" s="36" t="str">
        <f t="shared" si="1215"/>
        <v/>
      </c>
      <c r="AX1816" s="36" t="str">
        <f t="shared" si="1216"/>
        <v/>
      </c>
      <c r="AY1816" s="36" t="str">
        <f t="shared" si="1217"/>
        <v/>
      </c>
      <c r="AZ1816" s="36" t="str">
        <f t="shared" si="1218"/>
        <v/>
      </c>
      <c r="BA1816" s="36" t="str">
        <f t="shared" si="1219"/>
        <v/>
      </c>
      <c r="BB1816" s="36" t="str">
        <f t="shared" si="1220"/>
        <v/>
      </c>
      <c r="BC1816" s="36" t="str">
        <f t="shared" si="1221"/>
        <v/>
      </c>
      <c r="BD1816" s="36" t="str">
        <f t="shared" si="1222"/>
        <v/>
      </c>
      <c r="BE1816" s="36" t="str">
        <f t="shared" si="1223"/>
        <v/>
      </c>
      <c r="BF1816" s="36" t="str">
        <f t="shared" si="1224"/>
        <v/>
      </c>
      <c r="BG1816" s="36" t="str">
        <f t="shared" si="1225"/>
        <v/>
      </c>
      <c r="BH1816" s="36" t="str">
        <f t="shared" si="1226"/>
        <v/>
      </c>
      <c r="BI1816" s="36" t="str">
        <f t="shared" si="1227"/>
        <v/>
      </c>
      <c r="BJ1816" s="36" t="str">
        <f t="shared" si="1228"/>
        <v/>
      </c>
      <c r="BK1816" s="36" t="str">
        <f t="shared" si="1229"/>
        <v/>
      </c>
      <c r="BL1816" s="36" t="str">
        <f t="shared" si="1230"/>
        <v/>
      </c>
      <c r="BM1816" s="36" t="str">
        <f t="shared" si="1231"/>
        <v/>
      </c>
      <c r="BN1816" s="38" t="e">
        <f t="shared" si="1190"/>
        <v>#DIV/0!</v>
      </c>
      <c r="BO1816" s="38" t="e">
        <f t="shared" si="1191"/>
        <v>#DIV/0!</v>
      </c>
      <c r="BP1816" s="39" t="str">
        <f t="shared" si="1192"/>
        <v/>
      </c>
      <c r="BQ1816" s="39" t="str">
        <f t="shared" si="1193"/>
        <v/>
      </c>
      <c r="BR1816" s="39" t="str">
        <f t="shared" si="1194"/>
        <v/>
      </c>
      <c r="BS1816" s="39" t="str">
        <f t="shared" si="1195"/>
        <v/>
      </c>
      <c r="BT1816" s="39" t="str">
        <f t="shared" si="1196"/>
        <v/>
      </c>
      <c r="BU1816" s="39" t="str">
        <f t="shared" si="1197"/>
        <v/>
      </c>
      <c r="BV1816" s="39" t="str">
        <f t="shared" si="1198"/>
        <v/>
      </c>
      <c r="BW1816" s="39" t="str">
        <f t="shared" si="1199"/>
        <v/>
      </c>
      <c r="BX1816" s="39" t="str">
        <f t="shared" si="1200"/>
        <v/>
      </c>
      <c r="BY1816" s="39" t="str">
        <f t="shared" si="1201"/>
        <v/>
      </c>
      <c r="BZ1816" s="39" t="str">
        <f t="shared" si="1202"/>
        <v/>
      </c>
      <c r="CA1816" s="39" t="str">
        <f t="shared" si="1203"/>
        <v/>
      </c>
      <c r="CB1816" s="39" t="str">
        <f t="shared" si="1204"/>
        <v/>
      </c>
      <c r="CC1816" s="39" t="str">
        <f t="shared" si="1205"/>
        <v/>
      </c>
      <c r="CD1816" s="39" t="str">
        <f t="shared" si="1206"/>
        <v/>
      </c>
      <c r="CE1816" s="39" t="str">
        <f t="shared" si="1207"/>
        <v/>
      </c>
      <c r="CF1816" s="39" t="str">
        <f t="shared" si="1208"/>
        <v/>
      </c>
      <c r="CG1816" s="39" t="str">
        <f t="shared" si="1209"/>
        <v/>
      </c>
      <c r="CH1816" s="39" t="str">
        <f t="shared" si="1210"/>
        <v/>
      </c>
      <c r="CI1816" s="39" t="str">
        <f t="shared" si="1211"/>
        <v/>
      </c>
    </row>
    <row r="1817" spans="1:87">
      <c r="A1817" s="18"/>
      <c r="B1817" s="15">
        <f>'Gene Table'!E1816</f>
        <v>0</v>
      </c>
      <c r="C1817" s="15" t="str">
        <f>'Gene Table'!B1816</f>
        <v>L14</v>
      </c>
      <c r="D1817" s="16" t="str">
        <f>IF(SUM('Test Sample Data'!D$3:D$98)&gt;10,IF(AND(ISNUMBER('Test Sample Data'!D1816),'Test Sample Data'!D1816&lt;$B$1,'Test Sample Data'!D1816&gt;0),'Test Sample Data'!D1816,$B$1),"")</f>
        <v/>
      </c>
      <c r="E1817" s="17" t="str">
        <f>IF(SUM('Test Sample Data'!E$3:E$98)&gt;10,IF(AND(ISNUMBER('Test Sample Data'!E1816),'Test Sample Data'!E1816&lt;$B$1,'Test Sample Data'!E1816&gt;0),'Test Sample Data'!E1816,$B$1),"")</f>
        <v/>
      </c>
      <c r="F1817" s="17" t="str">
        <f>IF(SUM('Test Sample Data'!F$3:F$98)&gt;10,IF(AND(ISNUMBER('Test Sample Data'!F1816),'Test Sample Data'!F1816&lt;$B$1,'Test Sample Data'!F1816&gt;0),'Test Sample Data'!F1816,$B$1),"")</f>
        <v/>
      </c>
      <c r="G1817" s="17" t="str">
        <f>IF(SUM('Test Sample Data'!G$3:G$98)&gt;10,IF(AND(ISNUMBER('Test Sample Data'!G1816),'Test Sample Data'!G1816&lt;$B$1,'Test Sample Data'!G1816&gt;0),'Test Sample Data'!G1816,$B$1),"")</f>
        <v/>
      </c>
      <c r="H1817" s="17" t="str">
        <f>IF(SUM('Test Sample Data'!H$3:H$98)&gt;10,IF(AND(ISNUMBER('Test Sample Data'!H1816),'Test Sample Data'!H1816&lt;$B$1,'Test Sample Data'!H1816&gt;0),'Test Sample Data'!H1816,$B$1),"")</f>
        <v/>
      </c>
      <c r="I1817" s="17" t="str">
        <f>IF(SUM('Test Sample Data'!I$3:I$98)&gt;10,IF(AND(ISNUMBER('Test Sample Data'!I1816),'Test Sample Data'!I1816&lt;$B$1,'Test Sample Data'!I1816&gt;0),'Test Sample Data'!I1816,$B$1),"")</f>
        <v/>
      </c>
      <c r="J1817" s="17" t="str">
        <f>IF(SUM('Test Sample Data'!J$3:J$98)&gt;10,IF(AND(ISNUMBER('Test Sample Data'!J1816),'Test Sample Data'!J1816&lt;$B$1,'Test Sample Data'!J1816&gt;0),'Test Sample Data'!J1816,$B$1),"")</f>
        <v/>
      </c>
      <c r="K1817" s="17" t="str">
        <f>IF(SUM('Test Sample Data'!K$3:K$98)&gt;10,IF(AND(ISNUMBER('Test Sample Data'!K1816),'Test Sample Data'!K1816&lt;$B$1,'Test Sample Data'!K1816&gt;0),'Test Sample Data'!K1816,$B$1),"")</f>
        <v/>
      </c>
      <c r="L1817" s="17" t="str">
        <f>IF(SUM('Test Sample Data'!L$3:L$98)&gt;10,IF(AND(ISNUMBER('Test Sample Data'!L1816),'Test Sample Data'!L1816&lt;$B$1,'Test Sample Data'!L1816&gt;0),'Test Sample Data'!L1816,$B$1),"")</f>
        <v/>
      </c>
      <c r="M1817" s="17" t="str">
        <f>IF(SUM('Test Sample Data'!M$3:M$98)&gt;10,IF(AND(ISNUMBER('Test Sample Data'!M1816),'Test Sample Data'!M1816&lt;$B$1,'Test Sample Data'!M1816&gt;0),'Test Sample Data'!M1816,$B$1),"")</f>
        <v/>
      </c>
      <c r="N1817" s="17">
        <f>'Gene Table'!E1816</f>
        <v>0</v>
      </c>
      <c r="O1817" s="17" t="str">
        <f>'Gene Table'!B1816</f>
        <v>L14</v>
      </c>
      <c r="P1817" s="17" t="str">
        <f>IF(SUM('Control Sample Data'!D$3:D$98)&gt;10,IF(AND(ISNUMBER('Control Sample Data'!D1816),'Control Sample Data'!D1816&lt;$B$1,'Control Sample Data'!D1816&gt;0),'Control Sample Data'!D1816,$B$1),"")</f>
        <v/>
      </c>
      <c r="Q1817" s="17" t="str">
        <f>IF(SUM('Control Sample Data'!E$3:E$98)&gt;10,IF(AND(ISNUMBER('Control Sample Data'!E1816),'Control Sample Data'!E1816&lt;$B$1,'Control Sample Data'!E1816&gt;0),'Control Sample Data'!E1816,$B$1),"")</f>
        <v/>
      </c>
      <c r="R1817" s="17" t="str">
        <f>IF(SUM('Control Sample Data'!F$3:F$98)&gt;10,IF(AND(ISNUMBER('Control Sample Data'!F1816),'Control Sample Data'!F1816&lt;$B$1,'Control Sample Data'!F1816&gt;0),'Control Sample Data'!F1816,$B$1),"")</f>
        <v/>
      </c>
      <c r="S1817" s="17" t="str">
        <f>IF(SUM('Control Sample Data'!G$3:G$98)&gt;10,IF(AND(ISNUMBER('Control Sample Data'!G1816),'Control Sample Data'!G1816&lt;$B$1,'Control Sample Data'!G1816&gt;0),'Control Sample Data'!G1816,$B$1),"")</f>
        <v/>
      </c>
      <c r="T1817" s="17" t="str">
        <f>IF(SUM('Control Sample Data'!H$3:H$98)&gt;10,IF(AND(ISNUMBER('Control Sample Data'!H1816),'Control Sample Data'!H1816&lt;$B$1,'Control Sample Data'!H1816&gt;0),'Control Sample Data'!H1816,$B$1),"")</f>
        <v/>
      </c>
      <c r="U1817" s="17" t="str">
        <f>IF(SUM('Control Sample Data'!I$3:I$98)&gt;10,IF(AND(ISNUMBER('Control Sample Data'!I1816),'Control Sample Data'!I1816&lt;$B$1,'Control Sample Data'!I1816&gt;0),'Control Sample Data'!I1816,$B$1),"")</f>
        <v/>
      </c>
      <c r="V1817" s="17" t="str">
        <f>IF(SUM('Control Sample Data'!J$3:J$98)&gt;10,IF(AND(ISNUMBER('Control Sample Data'!J1816),'Control Sample Data'!J1816&lt;$B$1,'Control Sample Data'!J1816&gt;0),'Control Sample Data'!J1816,$B$1),"")</f>
        <v/>
      </c>
      <c r="W1817" s="17" t="str">
        <f>IF(SUM('Control Sample Data'!K$3:K$98)&gt;10,IF(AND(ISNUMBER('Control Sample Data'!K1816),'Control Sample Data'!K1816&lt;$B$1,'Control Sample Data'!K1816&gt;0),'Control Sample Data'!K1816,$B$1),"")</f>
        <v/>
      </c>
      <c r="X1817" s="17" t="str">
        <f>IF(SUM('Control Sample Data'!L$3:L$98)&gt;10,IF(AND(ISNUMBER('Control Sample Data'!L1816),'Control Sample Data'!L1816&lt;$B$1,'Control Sample Data'!L1816&gt;0),'Control Sample Data'!L1816,$B$1),"")</f>
        <v/>
      </c>
      <c r="Y1817" s="17" t="str">
        <f>IF(SUM('Control Sample Data'!M$3:M$98)&gt;10,IF(AND(ISNUMBER('Control Sample Data'!M1816),'Control Sample Data'!M1816&lt;$B$1,'Control Sample Data'!M1816&gt;0),'Control Sample Data'!M1816,$B$1),"")</f>
        <v/>
      </c>
      <c r="AT1817" s="36" t="str">
        <f t="shared" si="1212"/>
        <v/>
      </c>
      <c r="AU1817" s="36" t="str">
        <f t="shared" si="1213"/>
        <v/>
      </c>
      <c r="AV1817" s="36" t="str">
        <f t="shared" si="1214"/>
        <v/>
      </c>
      <c r="AW1817" s="36" t="str">
        <f t="shared" si="1215"/>
        <v/>
      </c>
      <c r="AX1817" s="36" t="str">
        <f t="shared" si="1216"/>
        <v/>
      </c>
      <c r="AY1817" s="36" t="str">
        <f t="shared" si="1217"/>
        <v/>
      </c>
      <c r="AZ1817" s="36" t="str">
        <f t="shared" si="1218"/>
        <v/>
      </c>
      <c r="BA1817" s="36" t="str">
        <f t="shared" si="1219"/>
        <v/>
      </c>
      <c r="BB1817" s="36" t="str">
        <f t="shared" si="1220"/>
        <v/>
      </c>
      <c r="BC1817" s="36" t="str">
        <f t="shared" si="1221"/>
        <v/>
      </c>
      <c r="BD1817" s="36" t="str">
        <f t="shared" si="1222"/>
        <v/>
      </c>
      <c r="BE1817" s="36" t="str">
        <f t="shared" si="1223"/>
        <v/>
      </c>
      <c r="BF1817" s="36" t="str">
        <f t="shared" si="1224"/>
        <v/>
      </c>
      <c r="BG1817" s="36" t="str">
        <f t="shared" si="1225"/>
        <v/>
      </c>
      <c r="BH1817" s="36" t="str">
        <f t="shared" si="1226"/>
        <v/>
      </c>
      <c r="BI1817" s="36" t="str">
        <f t="shared" si="1227"/>
        <v/>
      </c>
      <c r="BJ1817" s="36" t="str">
        <f t="shared" si="1228"/>
        <v/>
      </c>
      <c r="BK1817" s="36" t="str">
        <f t="shared" si="1229"/>
        <v/>
      </c>
      <c r="BL1817" s="36" t="str">
        <f t="shared" si="1230"/>
        <v/>
      </c>
      <c r="BM1817" s="36" t="str">
        <f t="shared" si="1231"/>
        <v/>
      </c>
      <c r="BN1817" s="38" t="e">
        <f t="shared" si="1190"/>
        <v>#DIV/0!</v>
      </c>
      <c r="BO1817" s="38" t="e">
        <f t="shared" si="1191"/>
        <v>#DIV/0!</v>
      </c>
      <c r="BP1817" s="39" t="str">
        <f t="shared" si="1192"/>
        <v/>
      </c>
      <c r="BQ1817" s="39" t="str">
        <f t="shared" si="1193"/>
        <v/>
      </c>
      <c r="BR1817" s="39" t="str">
        <f t="shared" si="1194"/>
        <v/>
      </c>
      <c r="BS1817" s="39" t="str">
        <f t="shared" si="1195"/>
        <v/>
      </c>
      <c r="BT1817" s="39" t="str">
        <f t="shared" si="1196"/>
        <v/>
      </c>
      <c r="BU1817" s="39" t="str">
        <f t="shared" si="1197"/>
        <v/>
      </c>
      <c r="BV1817" s="39" t="str">
        <f t="shared" si="1198"/>
        <v/>
      </c>
      <c r="BW1817" s="39" t="str">
        <f t="shared" si="1199"/>
        <v/>
      </c>
      <c r="BX1817" s="39" t="str">
        <f t="shared" si="1200"/>
        <v/>
      </c>
      <c r="BY1817" s="39" t="str">
        <f t="shared" si="1201"/>
        <v/>
      </c>
      <c r="BZ1817" s="39" t="str">
        <f t="shared" si="1202"/>
        <v/>
      </c>
      <c r="CA1817" s="39" t="str">
        <f t="shared" si="1203"/>
        <v/>
      </c>
      <c r="CB1817" s="39" t="str">
        <f t="shared" si="1204"/>
        <v/>
      </c>
      <c r="CC1817" s="39" t="str">
        <f t="shared" si="1205"/>
        <v/>
      </c>
      <c r="CD1817" s="39" t="str">
        <f t="shared" si="1206"/>
        <v/>
      </c>
      <c r="CE1817" s="39" t="str">
        <f t="shared" si="1207"/>
        <v/>
      </c>
      <c r="CF1817" s="39" t="str">
        <f t="shared" si="1208"/>
        <v/>
      </c>
      <c r="CG1817" s="39" t="str">
        <f t="shared" si="1209"/>
        <v/>
      </c>
      <c r="CH1817" s="39" t="str">
        <f t="shared" si="1210"/>
        <v/>
      </c>
      <c r="CI1817" s="39" t="str">
        <f t="shared" si="1211"/>
        <v/>
      </c>
    </row>
    <row r="1818" spans="1:87">
      <c r="A1818" s="18"/>
      <c r="B1818" s="15" t="str">
        <f>'Gene Table'!E1817</f>
        <v>hsa-miR-5708</v>
      </c>
      <c r="C1818" s="15" t="str">
        <f>'Gene Table'!B1817</f>
        <v>L15</v>
      </c>
      <c r="D1818" s="16" t="str">
        <f>IF(SUM('Test Sample Data'!D$3:D$98)&gt;10,IF(AND(ISNUMBER('Test Sample Data'!D1817),'Test Sample Data'!D1817&lt;$B$1,'Test Sample Data'!D1817&gt;0),'Test Sample Data'!D1817,$B$1),"")</f>
        <v/>
      </c>
      <c r="E1818" s="17" t="str">
        <f>IF(SUM('Test Sample Data'!E$3:E$98)&gt;10,IF(AND(ISNUMBER('Test Sample Data'!E1817),'Test Sample Data'!E1817&lt;$B$1,'Test Sample Data'!E1817&gt;0),'Test Sample Data'!E1817,$B$1),"")</f>
        <v/>
      </c>
      <c r="F1818" s="17" t="str">
        <f>IF(SUM('Test Sample Data'!F$3:F$98)&gt;10,IF(AND(ISNUMBER('Test Sample Data'!F1817),'Test Sample Data'!F1817&lt;$B$1,'Test Sample Data'!F1817&gt;0),'Test Sample Data'!F1817,$B$1),"")</f>
        <v/>
      </c>
      <c r="G1818" s="17" t="str">
        <f>IF(SUM('Test Sample Data'!G$3:G$98)&gt;10,IF(AND(ISNUMBER('Test Sample Data'!G1817),'Test Sample Data'!G1817&lt;$B$1,'Test Sample Data'!G1817&gt;0),'Test Sample Data'!G1817,$B$1),"")</f>
        <v/>
      </c>
      <c r="H1818" s="17" t="str">
        <f>IF(SUM('Test Sample Data'!H$3:H$98)&gt;10,IF(AND(ISNUMBER('Test Sample Data'!H1817),'Test Sample Data'!H1817&lt;$B$1,'Test Sample Data'!H1817&gt;0),'Test Sample Data'!H1817,$B$1),"")</f>
        <v/>
      </c>
      <c r="I1818" s="17" t="str">
        <f>IF(SUM('Test Sample Data'!I$3:I$98)&gt;10,IF(AND(ISNUMBER('Test Sample Data'!I1817),'Test Sample Data'!I1817&lt;$B$1,'Test Sample Data'!I1817&gt;0),'Test Sample Data'!I1817,$B$1),"")</f>
        <v/>
      </c>
      <c r="J1818" s="17" t="str">
        <f>IF(SUM('Test Sample Data'!J$3:J$98)&gt;10,IF(AND(ISNUMBER('Test Sample Data'!J1817),'Test Sample Data'!J1817&lt;$B$1,'Test Sample Data'!J1817&gt;0),'Test Sample Data'!J1817,$B$1),"")</f>
        <v/>
      </c>
      <c r="K1818" s="17" t="str">
        <f>IF(SUM('Test Sample Data'!K$3:K$98)&gt;10,IF(AND(ISNUMBER('Test Sample Data'!K1817),'Test Sample Data'!K1817&lt;$B$1,'Test Sample Data'!K1817&gt;0),'Test Sample Data'!K1817,$B$1),"")</f>
        <v/>
      </c>
      <c r="L1818" s="17" t="str">
        <f>IF(SUM('Test Sample Data'!L$3:L$98)&gt;10,IF(AND(ISNUMBER('Test Sample Data'!L1817),'Test Sample Data'!L1817&lt;$B$1,'Test Sample Data'!L1817&gt;0),'Test Sample Data'!L1817,$B$1),"")</f>
        <v/>
      </c>
      <c r="M1818" s="17" t="str">
        <f>IF(SUM('Test Sample Data'!M$3:M$98)&gt;10,IF(AND(ISNUMBER('Test Sample Data'!M1817),'Test Sample Data'!M1817&lt;$B$1,'Test Sample Data'!M1817&gt;0),'Test Sample Data'!M1817,$B$1),"")</f>
        <v/>
      </c>
      <c r="N1818" s="17" t="str">
        <f>'Gene Table'!E1817</f>
        <v>hsa-miR-5708</v>
      </c>
      <c r="O1818" s="17" t="str">
        <f>'Gene Table'!B1817</f>
        <v>L15</v>
      </c>
      <c r="P1818" s="17" t="str">
        <f>IF(SUM('Control Sample Data'!D$3:D$98)&gt;10,IF(AND(ISNUMBER('Control Sample Data'!D1817),'Control Sample Data'!D1817&lt;$B$1,'Control Sample Data'!D1817&gt;0),'Control Sample Data'!D1817,$B$1),"")</f>
        <v/>
      </c>
      <c r="Q1818" s="17" t="str">
        <f>IF(SUM('Control Sample Data'!E$3:E$98)&gt;10,IF(AND(ISNUMBER('Control Sample Data'!E1817),'Control Sample Data'!E1817&lt;$B$1,'Control Sample Data'!E1817&gt;0),'Control Sample Data'!E1817,$B$1),"")</f>
        <v/>
      </c>
      <c r="R1818" s="17" t="str">
        <f>IF(SUM('Control Sample Data'!F$3:F$98)&gt;10,IF(AND(ISNUMBER('Control Sample Data'!F1817),'Control Sample Data'!F1817&lt;$B$1,'Control Sample Data'!F1817&gt;0),'Control Sample Data'!F1817,$B$1),"")</f>
        <v/>
      </c>
      <c r="S1818" s="17" t="str">
        <f>IF(SUM('Control Sample Data'!G$3:G$98)&gt;10,IF(AND(ISNUMBER('Control Sample Data'!G1817),'Control Sample Data'!G1817&lt;$B$1,'Control Sample Data'!G1817&gt;0),'Control Sample Data'!G1817,$B$1),"")</f>
        <v/>
      </c>
      <c r="T1818" s="17" t="str">
        <f>IF(SUM('Control Sample Data'!H$3:H$98)&gt;10,IF(AND(ISNUMBER('Control Sample Data'!H1817),'Control Sample Data'!H1817&lt;$B$1,'Control Sample Data'!H1817&gt;0),'Control Sample Data'!H1817,$B$1),"")</f>
        <v/>
      </c>
      <c r="U1818" s="17" t="str">
        <f>IF(SUM('Control Sample Data'!I$3:I$98)&gt;10,IF(AND(ISNUMBER('Control Sample Data'!I1817),'Control Sample Data'!I1817&lt;$B$1,'Control Sample Data'!I1817&gt;0),'Control Sample Data'!I1817,$B$1),"")</f>
        <v/>
      </c>
      <c r="V1818" s="17" t="str">
        <f>IF(SUM('Control Sample Data'!J$3:J$98)&gt;10,IF(AND(ISNUMBER('Control Sample Data'!J1817),'Control Sample Data'!J1817&lt;$B$1,'Control Sample Data'!J1817&gt;0),'Control Sample Data'!J1817,$B$1),"")</f>
        <v/>
      </c>
      <c r="W1818" s="17" t="str">
        <f>IF(SUM('Control Sample Data'!K$3:K$98)&gt;10,IF(AND(ISNUMBER('Control Sample Data'!K1817),'Control Sample Data'!K1817&lt;$B$1,'Control Sample Data'!K1817&gt;0),'Control Sample Data'!K1817,$B$1),"")</f>
        <v/>
      </c>
      <c r="X1818" s="17" t="str">
        <f>IF(SUM('Control Sample Data'!L$3:L$98)&gt;10,IF(AND(ISNUMBER('Control Sample Data'!L1817),'Control Sample Data'!L1817&lt;$B$1,'Control Sample Data'!L1817&gt;0),'Control Sample Data'!L1817,$B$1),"")</f>
        <v/>
      </c>
      <c r="Y1818" s="17" t="str">
        <f>IF(SUM('Control Sample Data'!M$3:M$98)&gt;10,IF(AND(ISNUMBER('Control Sample Data'!M1817),'Control Sample Data'!M1817&lt;$B$1,'Control Sample Data'!M1817&gt;0),'Control Sample Data'!M1817,$B$1),"")</f>
        <v/>
      </c>
      <c r="AT1818" s="36" t="str">
        <f t="shared" si="1212"/>
        <v/>
      </c>
      <c r="AU1818" s="36" t="str">
        <f t="shared" si="1213"/>
        <v/>
      </c>
      <c r="AV1818" s="36" t="str">
        <f t="shared" si="1214"/>
        <v/>
      </c>
      <c r="AW1818" s="36" t="str">
        <f t="shared" si="1215"/>
        <v/>
      </c>
      <c r="AX1818" s="36" t="str">
        <f t="shared" si="1216"/>
        <v/>
      </c>
      <c r="AY1818" s="36" t="str">
        <f t="shared" si="1217"/>
        <v/>
      </c>
      <c r="AZ1818" s="36" t="str">
        <f t="shared" si="1218"/>
        <v/>
      </c>
      <c r="BA1818" s="36" t="str">
        <f t="shared" si="1219"/>
        <v/>
      </c>
      <c r="BB1818" s="36" t="str">
        <f t="shared" si="1220"/>
        <v/>
      </c>
      <c r="BC1818" s="36" t="str">
        <f t="shared" si="1221"/>
        <v/>
      </c>
      <c r="BD1818" s="36" t="str">
        <f t="shared" si="1222"/>
        <v/>
      </c>
      <c r="BE1818" s="36" t="str">
        <f t="shared" si="1223"/>
        <v/>
      </c>
      <c r="BF1818" s="36" t="str">
        <f t="shared" si="1224"/>
        <v/>
      </c>
      <c r="BG1818" s="36" t="str">
        <f t="shared" si="1225"/>
        <v/>
      </c>
      <c r="BH1818" s="36" t="str">
        <f t="shared" si="1226"/>
        <v/>
      </c>
      <c r="BI1818" s="36" t="str">
        <f t="shared" si="1227"/>
        <v/>
      </c>
      <c r="BJ1818" s="36" t="str">
        <f t="shared" si="1228"/>
        <v/>
      </c>
      <c r="BK1818" s="36" t="str">
        <f t="shared" si="1229"/>
        <v/>
      </c>
      <c r="BL1818" s="36" t="str">
        <f t="shared" si="1230"/>
        <v/>
      </c>
      <c r="BM1818" s="36" t="str">
        <f t="shared" si="1231"/>
        <v/>
      </c>
      <c r="BN1818" s="38" t="e">
        <f t="shared" si="1190"/>
        <v>#DIV/0!</v>
      </c>
      <c r="BO1818" s="38" t="e">
        <f t="shared" si="1191"/>
        <v>#DIV/0!</v>
      </c>
      <c r="BP1818" s="39" t="str">
        <f t="shared" si="1192"/>
        <v/>
      </c>
      <c r="BQ1818" s="39" t="str">
        <f t="shared" si="1193"/>
        <v/>
      </c>
      <c r="BR1818" s="39" t="str">
        <f t="shared" si="1194"/>
        <v/>
      </c>
      <c r="BS1818" s="39" t="str">
        <f t="shared" si="1195"/>
        <v/>
      </c>
      <c r="BT1818" s="39" t="str">
        <f t="shared" si="1196"/>
        <v/>
      </c>
      <c r="BU1818" s="39" t="str">
        <f t="shared" si="1197"/>
        <v/>
      </c>
      <c r="BV1818" s="39" t="str">
        <f t="shared" si="1198"/>
        <v/>
      </c>
      <c r="BW1818" s="39" t="str">
        <f t="shared" si="1199"/>
        <v/>
      </c>
      <c r="BX1818" s="39" t="str">
        <f t="shared" si="1200"/>
        <v/>
      </c>
      <c r="BY1818" s="39" t="str">
        <f t="shared" si="1201"/>
        <v/>
      </c>
      <c r="BZ1818" s="39" t="str">
        <f t="shared" si="1202"/>
        <v/>
      </c>
      <c r="CA1818" s="39" t="str">
        <f t="shared" si="1203"/>
        <v/>
      </c>
      <c r="CB1818" s="39" t="str">
        <f t="shared" si="1204"/>
        <v/>
      </c>
      <c r="CC1818" s="39" t="str">
        <f t="shared" si="1205"/>
        <v/>
      </c>
      <c r="CD1818" s="39" t="str">
        <f t="shared" si="1206"/>
        <v/>
      </c>
      <c r="CE1818" s="39" t="str">
        <f t="shared" si="1207"/>
        <v/>
      </c>
      <c r="CF1818" s="39" t="str">
        <f t="shared" si="1208"/>
        <v/>
      </c>
      <c r="CG1818" s="39" t="str">
        <f t="shared" si="1209"/>
        <v/>
      </c>
      <c r="CH1818" s="39" t="str">
        <f t="shared" si="1210"/>
        <v/>
      </c>
      <c r="CI1818" s="39" t="str">
        <f t="shared" si="1211"/>
        <v/>
      </c>
    </row>
    <row r="1819" spans="1:87">
      <c r="A1819" s="18"/>
      <c r="B1819" s="15">
        <f>'Gene Table'!E1818</f>
        <v>0</v>
      </c>
      <c r="C1819" s="15" t="str">
        <f>'Gene Table'!B1818</f>
        <v>L16</v>
      </c>
      <c r="D1819" s="16" t="str">
        <f>IF(SUM('Test Sample Data'!D$3:D$98)&gt;10,IF(AND(ISNUMBER('Test Sample Data'!D1818),'Test Sample Data'!D1818&lt;$B$1,'Test Sample Data'!D1818&gt;0),'Test Sample Data'!D1818,$B$1),"")</f>
        <v/>
      </c>
      <c r="E1819" s="17" t="str">
        <f>IF(SUM('Test Sample Data'!E$3:E$98)&gt;10,IF(AND(ISNUMBER('Test Sample Data'!E1818),'Test Sample Data'!E1818&lt;$B$1,'Test Sample Data'!E1818&gt;0),'Test Sample Data'!E1818,$B$1),"")</f>
        <v/>
      </c>
      <c r="F1819" s="17" t="str">
        <f>IF(SUM('Test Sample Data'!F$3:F$98)&gt;10,IF(AND(ISNUMBER('Test Sample Data'!F1818),'Test Sample Data'!F1818&lt;$B$1,'Test Sample Data'!F1818&gt;0),'Test Sample Data'!F1818,$B$1),"")</f>
        <v/>
      </c>
      <c r="G1819" s="17" t="str">
        <f>IF(SUM('Test Sample Data'!G$3:G$98)&gt;10,IF(AND(ISNUMBER('Test Sample Data'!G1818),'Test Sample Data'!G1818&lt;$B$1,'Test Sample Data'!G1818&gt;0),'Test Sample Data'!G1818,$B$1),"")</f>
        <v/>
      </c>
      <c r="H1819" s="17" t="str">
        <f>IF(SUM('Test Sample Data'!H$3:H$98)&gt;10,IF(AND(ISNUMBER('Test Sample Data'!H1818),'Test Sample Data'!H1818&lt;$B$1,'Test Sample Data'!H1818&gt;0),'Test Sample Data'!H1818,$B$1),"")</f>
        <v/>
      </c>
      <c r="I1819" s="17" t="str">
        <f>IF(SUM('Test Sample Data'!I$3:I$98)&gt;10,IF(AND(ISNUMBER('Test Sample Data'!I1818),'Test Sample Data'!I1818&lt;$B$1,'Test Sample Data'!I1818&gt;0),'Test Sample Data'!I1818,$B$1),"")</f>
        <v/>
      </c>
      <c r="J1819" s="17" t="str">
        <f>IF(SUM('Test Sample Data'!J$3:J$98)&gt;10,IF(AND(ISNUMBER('Test Sample Data'!J1818),'Test Sample Data'!J1818&lt;$B$1,'Test Sample Data'!J1818&gt;0),'Test Sample Data'!J1818,$B$1),"")</f>
        <v/>
      </c>
      <c r="K1819" s="17" t="str">
        <f>IF(SUM('Test Sample Data'!K$3:K$98)&gt;10,IF(AND(ISNUMBER('Test Sample Data'!K1818),'Test Sample Data'!K1818&lt;$B$1,'Test Sample Data'!K1818&gt;0),'Test Sample Data'!K1818,$B$1),"")</f>
        <v/>
      </c>
      <c r="L1819" s="17" t="str">
        <f>IF(SUM('Test Sample Data'!L$3:L$98)&gt;10,IF(AND(ISNUMBER('Test Sample Data'!L1818),'Test Sample Data'!L1818&lt;$B$1,'Test Sample Data'!L1818&gt;0),'Test Sample Data'!L1818,$B$1),"")</f>
        <v/>
      </c>
      <c r="M1819" s="17" t="str">
        <f>IF(SUM('Test Sample Data'!M$3:M$98)&gt;10,IF(AND(ISNUMBER('Test Sample Data'!M1818),'Test Sample Data'!M1818&lt;$B$1,'Test Sample Data'!M1818&gt;0),'Test Sample Data'!M1818,$B$1),"")</f>
        <v/>
      </c>
      <c r="N1819" s="17">
        <f>'Gene Table'!E1818</f>
        <v>0</v>
      </c>
      <c r="O1819" s="17" t="str">
        <f>'Gene Table'!B1818</f>
        <v>L16</v>
      </c>
      <c r="P1819" s="17" t="str">
        <f>IF(SUM('Control Sample Data'!D$3:D$98)&gt;10,IF(AND(ISNUMBER('Control Sample Data'!D1818),'Control Sample Data'!D1818&lt;$B$1,'Control Sample Data'!D1818&gt;0),'Control Sample Data'!D1818,$B$1),"")</f>
        <v/>
      </c>
      <c r="Q1819" s="17" t="str">
        <f>IF(SUM('Control Sample Data'!E$3:E$98)&gt;10,IF(AND(ISNUMBER('Control Sample Data'!E1818),'Control Sample Data'!E1818&lt;$B$1,'Control Sample Data'!E1818&gt;0),'Control Sample Data'!E1818,$B$1),"")</f>
        <v/>
      </c>
      <c r="R1819" s="17" t="str">
        <f>IF(SUM('Control Sample Data'!F$3:F$98)&gt;10,IF(AND(ISNUMBER('Control Sample Data'!F1818),'Control Sample Data'!F1818&lt;$B$1,'Control Sample Data'!F1818&gt;0),'Control Sample Data'!F1818,$B$1),"")</f>
        <v/>
      </c>
      <c r="S1819" s="17" t="str">
        <f>IF(SUM('Control Sample Data'!G$3:G$98)&gt;10,IF(AND(ISNUMBER('Control Sample Data'!G1818),'Control Sample Data'!G1818&lt;$B$1,'Control Sample Data'!G1818&gt;0),'Control Sample Data'!G1818,$B$1),"")</f>
        <v/>
      </c>
      <c r="T1819" s="17" t="str">
        <f>IF(SUM('Control Sample Data'!H$3:H$98)&gt;10,IF(AND(ISNUMBER('Control Sample Data'!H1818),'Control Sample Data'!H1818&lt;$B$1,'Control Sample Data'!H1818&gt;0),'Control Sample Data'!H1818,$B$1),"")</f>
        <v/>
      </c>
      <c r="U1819" s="17" t="str">
        <f>IF(SUM('Control Sample Data'!I$3:I$98)&gt;10,IF(AND(ISNUMBER('Control Sample Data'!I1818),'Control Sample Data'!I1818&lt;$B$1,'Control Sample Data'!I1818&gt;0),'Control Sample Data'!I1818,$B$1),"")</f>
        <v/>
      </c>
      <c r="V1819" s="17" t="str">
        <f>IF(SUM('Control Sample Data'!J$3:J$98)&gt;10,IF(AND(ISNUMBER('Control Sample Data'!J1818),'Control Sample Data'!J1818&lt;$B$1,'Control Sample Data'!J1818&gt;0),'Control Sample Data'!J1818,$B$1),"")</f>
        <v/>
      </c>
      <c r="W1819" s="17" t="str">
        <f>IF(SUM('Control Sample Data'!K$3:K$98)&gt;10,IF(AND(ISNUMBER('Control Sample Data'!K1818),'Control Sample Data'!K1818&lt;$B$1,'Control Sample Data'!K1818&gt;0),'Control Sample Data'!K1818,$B$1),"")</f>
        <v/>
      </c>
      <c r="X1819" s="17" t="str">
        <f>IF(SUM('Control Sample Data'!L$3:L$98)&gt;10,IF(AND(ISNUMBER('Control Sample Data'!L1818),'Control Sample Data'!L1818&lt;$B$1,'Control Sample Data'!L1818&gt;0),'Control Sample Data'!L1818,$B$1),"")</f>
        <v/>
      </c>
      <c r="Y1819" s="17" t="str">
        <f>IF(SUM('Control Sample Data'!M$3:M$98)&gt;10,IF(AND(ISNUMBER('Control Sample Data'!M1818),'Control Sample Data'!M1818&lt;$B$1,'Control Sample Data'!M1818&gt;0),'Control Sample Data'!M1818,$B$1),"")</f>
        <v/>
      </c>
      <c r="AT1819" s="36" t="str">
        <f t="shared" si="1212"/>
        <v/>
      </c>
      <c r="AU1819" s="36" t="str">
        <f t="shared" si="1213"/>
        <v/>
      </c>
      <c r="AV1819" s="36" t="str">
        <f t="shared" si="1214"/>
        <v/>
      </c>
      <c r="AW1819" s="36" t="str">
        <f t="shared" si="1215"/>
        <v/>
      </c>
      <c r="AX1819" s="36" t="str">
        <f t="shared" si="1216"/>
        <v/>
      </c>
      <c r="AY1819" s="36" t="str">
        <f t="shared" si="1217"/>
        <v/>
      </c>
      <c r="AZ1819" s="36" t="str">
        <f t="shared" si="1218"/>
        <v/>
      </c>
      <c r="BA1819" s="36" t="str">
        <f t="shared" si="1219"/>
        <v/>
      </c>
      <c r="BB1819" s="36" t="str">
        <f t="shared" si="1220"/>
        <v/>
      </c>
      <c r="BC1819" s="36" t="str">
        <f t="shared" si="1221"/>
        <v/>
      </c>
      <c r="BD1819" s="36" t="str">
        <f t="shared" si="1222"/>
        <v/>
      </c>
      <c r="BE1819" s="36" t="str">
        <f t="shared" si="1223"/>
        <v/>
      </c>
      <c r="BF1819" s="36" t="str">
        <f t="shared" si="1224"/>
        <v/>
      </c>
      <c r="BG1819" s="36" t="str">
        <f t="shared" si="1225"/>
        <v/>
      </c>
      <c r="BH1819" s="36" t="str">
        <f t="shared" si="1226"/>
        <v/>
      </c>
      <c r="BI1819" s="36" t="str">
        <f t="shared" si="1227"/>
        <v/>
      </c>
      <c r="BJ1819" s="36" t="str">
        <f t="shared" si="1228"/>
        <v/>
      </c>
      <c r="BK1819" s="36" t="str">
        <f t="shared" si="1229"/>
        <v/>
      </c>
      <c r="BL1819" s="36" t="str">
        <f t="shared" si="1230"/>
        <v/>
      </c>
      <c r="BM1819" s="36" t="str">
        <f t="shared" si="1231"/>
        <v/>
      </c>
      <c r="BN1819" s="38" t="e">
        <f t="shared" si="1190"/>
        <v>#DIV/0!</v>
      </c>
      <c r="BO1819" s="38" t="e">
        <f t="shared" si="1191"/>
        <v>#DIV/0!</v>
      </c>
      <c r="BP1819" s="39" t="str">
        <f t="shared" si="1192"/>
        <v/>
      </c>
      <c r="BQ1819" s="39" t="str">
        <f t="shared" si="1193"/>
        <v/>
      </c>
      <c r="BR1819" s="39" t="str">
        <f t="shared" si="1194"/>
        <v/>
      </c>
      <c r="BS1819" s="39" t="str">
        <f t="shared" si="1195"/>
        <v/>
      </c>
      <c r="BT1819" s="39" t="str">
        <f t="shared" si="1196"/>
        <v/>
      </c>
      <c r="BU1819" s="39" t="str">
        <f t="shared" si="1197"/>
        <v/>
      </c>
      <c r="BV1819" s="39" t="str">
        <f t="shared" si="1198"/>
        <v/>
      </c>
      <c r="BW1819" s="39" t="str">
        <f t="shared" si="1199"/>
        <v/>
      </c>
      <c r="BX1819" s="39" t="str">
        <f t="shared" si="1200"/>
        <v/>
      </c>
      <c r="BY1819" s="39" t="str">
        <f t="shared" si="1201"/>
        <v/>
      </c>
      <c r="BZ1819" s="39" t="str">
        <f t="shared" si="1202"/>
        <v/>
      </c>
      <c r="CA1819" s="39" t="str">
        <f t="shared" si="1203"/>
        <v/>
      </c>
      <c r="CB1819" s="39" t="str">
        <f t="shared" si="1204"/>
        <v/>
      </c>
      <c r="CC1819" s="39" t="str">
        <f t="shared" si="1205"/>
        <v/>
      </c>
      <c r="CD1819" s="39" t="str">
        <f t="shared" si="1206"/>
        <v/>
      </c>
      <c r="CE1819" s="39" t="str">
        <f t="shared" si="1207"/>
        <v/>
      </c>
      <c r="CF1819" s="39" t="str">
        <f t="shared" si="1208"/>
        <v/>
      </c>
      <c r="CG1819" s="39" t="str">
        <f t="shared" si="1209"/>
        <v/>
      </c>
      <c r="CH1819" s="39" t="str">
        <f t="shared" si="1210"/>
        <v/>
      </c>
      <c r="CI1819" s="39" t="str">
        <f t="shared" si="1211"/>
        <v/>
      </c>
    </row>
    <row r="1820" spans="1:87">
      <c r="A1820" s="18"/>
      <c r="B1820" s="15">
        <f>'Gene Table'!E1819</f>
        <v>0</v>
      </c>
      <c r="C1820" s="15" t="str">
        <f>'Gene Table'!B1819</f>
        <v>L17</v>
      </c>
      <c r="D1820" s="16" t="str">
        <f>IF(SUM('Test Sample Data'!D$3:D$98)&gt;10,IF(AND(ISNUMBER('Test Sample Data'!D1819),'Test Sample Data'!D1819&lt;$B$1,'Test Sample Data'!D1819&gt;0),'Test Sample Data'!D1819,$B$1),"")</f>
        <v/>
      </c>
      <c r="E1820" s="17" t="str">
        <f>IF(SUM('Test Sample Data'!E$3:E$98)&gt;10,IF(AND(ISNUMBER('Test Sample Data'!E1819),'Test Sample Data'!E1819&lt;$B$1,'Test Sample Data'!E1819&gt;0),'Test Sample Data'!E1819,$B$1),"")</f>
        <v/>
      </c>
      <c r="F1820" s="17" t="str">
        <f>IF(SUM('Test Sample Data'!F$3:F$98)&gt;10,IF(AND(ISNUMBER('Test Sample Data'!F1819),'Test Sample Data'!F1819&lt;$B$1,'Test Sample Data'!F1819&gt;0),'Test Sample Data'!F1819,$B$1),"")</f>
        <v/>
      </c>
      <c r="G1820" s="17" t="str">
        <f>IF(SUM('Test Sample Data'!G$3:G$98)&gt;10,IF(AND(ISNUMBER('Test Sample Data'!G1819),'Test Sample Data'!G1819&lt;$B$1,'Test Sample Data'!G1819&gt;0),'Test Sample Data'!G1819,$B$1),"")</f>
        <v/>
      </c>
      <c r="H1820" s="17" t="str">
        <f>IF(SUM('Test Sample Data'!H$3:H$98)&gt;10,IF(AND(ISNUMBER('Test Sample Data'!H1819),'Test Sample Data'!H1819&lt;$B$1,'Test Sample Data'!H1819&gt;0),'Test Sample Data'!H1819,$B$1),"")</f>
        <v/>
      </c>
      <c r="I1820" s="17" t="str">
        <f>IF(SUM('Test Sample Data'!I$3:I$98)&gt;10,IF(AND(ISNUMBER('Test Sample Data'!I1819),'Test Sample Data'!I1819&lt;$B$1,'Test Sample Data'!I1819&gt;0),'Test Sample Data'!I1819,$B$1),"")</f>
        <v/>
      </c>
      <c r="J1820" s="17" t="str">
        <f>IF(SUM('Test Sample Data'!J$3:J$98)&gt;10,IF(AND(ISNUMBER('Test Sample Data'!J1819),'Test Sample Data'!J1819&lt;$B$1,'Test Sample Data'!J1819&gt;0),'Test Sample Data'!J1819,$B$1),"")</f>
        <v/>
      </c>
      <c r="K1820" s="17" t="str">
        <f>IF(SUM('Test Sample Data'!K$3:K$98)&gt;10,IF(AND(ISNUMBER('Test Sample Data'!K1819),'Test Sample Data'!K1819&lt;$B$1,'Test Sample Data'!K1819&gt;0),'Test Sample Data'!K1819,$B$1),"")</f>
        <v/>
      </c>
      <c r="L1820" s="17" t="str">
        <f>IF(SUM('Test Sample Data'!L$3:L$98)&gt;10,IF(AND(ISNUMBER('Test Sample Data'!L1819),'Test Sample Data'!L1819&lt;$B$1,'Test Sample Data'!L1819&gt;0),'Test Sample Data'!L1819,$B$1),"")</f>
        <v/>
      </c>
      <c r="M1820" s="17" t="str">
        <f>IF(SUM('Test Sample Data'!M$3:M$98)&gt;10,IF(AND(ISNUMBER('Test Sample Data'!M1819),'Test Sample Data'!M1819&lt;$B$1,'Test Sample Data'!M1819&gt;0),'Test Sample Data'!M1819,$B$1),"")</f>
        <v/>
      </c>
      <c r="N1820" s="17">
        <f>'Gene Table'!E1819</f>
        <v>0</v>
      </c>
      <c r="O1820" s="17" t="str">
        <f>'Gene Table'!B1819</f>
        <v>L17</v>
      </c>
      <c r="P1820" s="17" t="str">
        <f>IF(SUM('Control Sample Data'!D$3:D$98)&gt;10,IF(AND(ISNUMBER('Control Sample Data'!D1819),'Control Sample Data'!D1819&lt;$B$1,'Control Sample Data'!D1819&gt;0),'Control Sample Data'!D1819,$B$1),"")</f>
        <v/>
      </c>
      <c r="Q1820" s="17" t="str">
        <f>IF(SUM('Control Sample Data'!E$3:E$98)&gt;10,IF(AND(ISNUMBER('Control Sample Data'!E1819),'Control Sample Data'!E1819&lt;$B$1,'Control Sample Data'!E1819&gt;0),'Control Sample Data'!E1819,$B$1),"")</f>
        <v/>
      </c>
      <c r="R1820" s="17" t="str">
        <f>IF(SUM('Control Sample Data'!F$3:F$98)&gt;10,IF(AND(ISNUMBER('Control Sample Data'!F1819),'Control Sample Data'!F1819&lt;$B$1,'Control Sample Data'!F1819&gt;0),'Control Sample Data'!F1819,$B$1),"")</f>
        <v/>
      </c>
      <c r="S1820" s="17" t="str">
        <f>IF(SUM('Control Sample Data'!G$3:G$98)&gt;10,IF(AND(ISNUMBER('Control Sample Data'!G1819),'Control Sample Data'!G1819&lt;$B$1,'Control Sample Data'!G1819&gt;0),'Control Sample Data'!G1819,$B$1),"")</f>
        <v/>
      </c>
      <c r="T1820" s="17" t="str">
        <f>IF(SUM('Control Sample Data'!H$3:H$98)&gt;10,IF(AND(ISNUMBER('Control Sample Data'!H1819),'Control Sample Data'!H1819&lt;$B$1,'Control Sample Data'!H1819&gt;0),'Control Sample Data'!H1819,$B$1),"")</f>
        <v/>
      </c>
      <c r="U1820" s="17" t="str">
        <f>IF(SUM('Control Sample Data'!I$3:I$98)&gt;10,IF(AND(ISNUMBER('Control Sample Data'!I1819),'Control Sample Data'!I1819&lt;$B$1,'Control Sample Data'!I1819&gt;0),'Control Sample Data'!I1819,$B$1),"")</f>
        <v/>
      </c>
      <c r="V1820" s="17" t="str">
        <f>IF(SUM('Control Sample Data'!J$3:J$98)&gt;10,IF(AND(ISNUMBER('Control Sample Data'!J1819),'Control Sample Data'!J1819&lt;$B$1,'Control Sample Data'!J1819&gt;0),'Control Sample Data'!J1819,$B$1),"")</f>
        <v/>
      </c>
      <c r="W1820" s="17" t="str">
        <f>IF(SUM('Control Sample Data'!K$3:K$98)&gt;10,IF(AND(ISNUMBER('Control Sample Data'!K1819),'Control Sample Data'!K1819&lt;$B$1,'Control Sample Data'!K1819&gt;0),'Control Sample Data'!K1819,$B$1),"")</f>
        <v/>
      </c>
      <c r="X1820" s="17" t="str">
        <f>IF(SUM('Control Sample Data'!L$3:L$98)&gt;10,IF(AND(ISNUMBER('Control Sample Data'!L1819),'Control Sample Data'!L1819&lt;$B$1,'Control Sample Data'!L1819&gt;0),'Control Sample Data'!L1819,$B$1),"")</f>
        <v/>
      </c>
      <c r="Y1820" s="17" t="str">
        <f>IF(SUM('Control Sample Data'!M$3:M$98)&gt;10,IF(AND(ISNUMBER('Control Sample Data'!M1819),'Control Sample Data'!M1819&lt;$B$1,'Control Sample Data'!M1819&gt;0),'Control Sample Data'!M1819,$B$1),"")</f>
        <v/>
      </c>
      <c r="AT1820" s="36" t="str">
        <f t="shared" si="1212"/>
        <v/>
      </c>
      <c r="AU1820" s="36" t="str">
        <f t="shared" si="1213"/>
        <v/>
      </c>
      <c r="AV1820" s="36" t="str">
        <f t="shared" si="1214"/>
        <v/>
      </c>
      <c r="AW1820" s="36" t="str">
        <f t="shared" si="1215"/>
        <v/>
      </c>
      <c r="AX1820" s="36" t="str">
        <f t="shared" si="1216"/>
        <v/>
      </c>
      <c r="AY1820" s="36" t="str">
        <f t="shared" si="1217"/>
        <v/>
      </c>
      <c r="AZ1820" s="36" t="str">
        <f t="shared" si="1218"/>
        <v/>
      </c>
      <c r="BA1820" s="36" t="str">
        <f t="shared" si="1219"/>
        <v/>
      </c>
      <c r="BB1820" s="36" t="str">
        <f t="shared" si="1220"/>
        <v/>
      </c>
      <c r="BC1820" s="36" t="str">
        <f t="shared" si="1221"/>
        <v/>
      </c>
      <c r="BD1820" s="36" t="str">
        <f t="shared" si="1222"/>
        <v/>
      </c>
      <c r="BE1820" s="36" t="str">
        <f t="shared" si="1223"/>
        <v/>
      </c>
      <c r="BF1820" s="36" t="str">
        <f t="shared" si="1224"/>
        <v/>
      </c>
      <c r="BG1820" s="36" t="str">
        <f t="shared" si="1225"/>
        <v/>
      </c>
      <c r="BH1820" s="36" t="str">
        <f t="shared" si="1226"/>
        <v/>
      </c>
      <c r="BI1820" s="36" t="str">
        <f t="shared" si="1227"/>
        <v/>
      </c>
      <c r="BJ1820" s="36" t="str">
        <f t="shared" si="1228"/>
        <v/>
      </c>
      <c r="BK1820" s="36" t="str">
        <f t="shared" si="1229"/>
        <v/>
      </c>
      <c r="BL1820" s="36" t="str">
        <f t="shared" si="1230"/>
        <v/>
      </c>
      <c r="BM1820" s="36" t="str">
        <f t="shared" si="1231"/>
        <v/>
      </c>
      <c r="BN1820" s="38" t="e">
        <f t="shared" si="1190"/>
        <v>#DIV/0!</v>
      </c>
      <c r="BO1820" s="38" t="e">
        <f t="shared" si="1191"/>
        <v>#DIV/0!</v>
      </c>
      <c r="BP1820" s="39" t="str">
        <f t="shared" si="1192"/>
        <v/>
      </c>
      <c r="BQ1820" s="39" t="str">
        <f t="shared" si="1193"/>
        <v/>
      </c>
      <c r="BR1820" s="39" t="str">
        <f t="shared" si="1194"/>
        <v/>
      </c>
      <c r="BS1820" s="39" t="str">
        <f t="shared" si="1195"/>
        <v/>
      </c>
      <c r="BT1820" s="39" t="str">
        <f t="shared" si="1196"/>
        <v/>
      </c>
      <c r="BU1820" s="39" t="str">
        <f t="shared" si="1197"/>
        <v/>
      </c>
      <c r="BV1820" s="39" t="str">
        <f t="shared" si="1198"/>
        <v/>
      </c>
      <c r="BW1820" s="39" t="str">
        <f t="shared" si="1199"/>
        <v/>
      </c>
      <c r="BX1820" s="39" t="str">
        <f t="shared" si="1200"/>
        <v/>
      </c>
      <c r="BY1820" s="39" t="str">
        <f t="shared" si="1201"/>
        <v/>
      </c>
      <c r="BZ1820" s="39" t="str">
        <f t="shared" si="1202"/>
        <v/>
      </c>
      <c r="CA1820" s="39" t="str">
        <f t="shared" si="1203"/>
        <v/>
      </c>
      <c r="CB1820" s="39" t="str">
        <f t="shared" si="1204"/>
        <v/>
      </c>
      <c r="CC1820" s="39" t="str">
        <f t="shared" si="1205"/>
        <v/>
      </c>
      <c r="CD1820" s="39" t="str">
        <f t="shared" si="1206"/>
        <v/>
      </c>
      <c r="CE1820" s="39" t="str">
        <f t="shared" si="1207"/>
        <v/>
      </c>
      <c r="CF1820" s="39" t="str">
        <f t="shared" si="1208"/>
        <v/>
      </c>
      <c r="CG1820" s="39" t="str">
        <f t="shared" si="1209"/>
        <v/>
      </c>
      <c r="CH1820" s="39" t="str">
        <f t="shared" si="1210"/>
        <v/>
      </c>
      <c r="CI1820" s="39" t="str">
        <f t="shared" si="1211"/>
        <v/>
      </c>
    </row>
    <row r="1821" spans="1:87">
      <c r="A1821" s="18"/>
      <c r="B1821" s="15">
        <f>'Gene Table'!E1820</f>
        <v>0</v>
      </c>
      <c r="C1821" s="15" t="str">
        <f>'Gene Table'!B1820</f>
        <v>L18</v>
      </c>
      <c r="D1821" s="16" t="str">
        <f>IF(SUM('Test Sample Data'!D$3:D$98)&gt;10,IF(AND(ISNUMBER('Test Sample Data'!D1820),'Test Sample Data'!D1820&lt;$B$1,'Test Sample Data'!D1820&gt;0),'Test Sample Data'!D1820,$B$1),"")</f>
        <v/>
      </c>
      <c r="E1821" s="17" t="str">
        <f>IF(SUM('Test Sample Data'!E$3:E$98)&gt;10,IF(AND(ISNUMBER('Test Sample Data'!E1820),'Test Sample Data'!E1820&lt;$B$1,'Test Sample Data'!E1820&gt;0),'Test Sample Data'!E1820,$B$1),"")</f>
        <v/>
      </c>
      <c r="F1821" s="17" t="str">
        <f>IF(SUM('Test Sample Data'!F$3:F$98)&gt;10,IF(AND(ISNUMBER('Test Sample Data'!F1820),'Test Sample Data'!F1820&lt;$B$1,'Test Sample Data'!F1820&gt;0),'Test Sample Data'!F1820,$B$1),"")</f>
        <v/>
      </c>
      <c r="G1821" s="17" t="str">
        <f>IF(SUM('Test Sample Data'!G$3:G$98)&gt;10,IF(AND(ISNUMBER('Test Sample Data'!G1820),'Test Sample Data'!G1820&lt;$B$1,'Test Sample Data'!G1820&gt;0),'Test Sample Data'!G1820,$B$1),"")</f>
        <v/>
      </c>
      <c r="H1821" s="17" t="str">
        <f>IF(SUM('Test Sample Data'!H$3:H$98)&gt;10,IF(AND(ISNUMBER('Test Sample Data'!H1820),'Test Sample Data'!H1820&lt;$B$1,'Test Sample Data'!H1820&gt;0),'Test Sample Data'!H1820,$B$1),"")</f>
        <v/>
      </c>
      <c r="I1821" s="17" t="str">
        <f>IF(SUM('Test Sample Data'!I$3:I$98)&gt;10,IF(AND(ISNUMBER('Test Sample Data'!I1820),'Test Sample Data'!I1820&lt;$B$1,'Test Sample Data'!I1820&gt;0),'Test Sample Data'!I1820,$B$1),"")</f>
        <v/>
      </c>
      <c r="J1821" s="17" t="str">
        <f>IF(SUM('Test Sample Data'!J$3:J$98)&gt;10,IF(AND(ISNUMBER('Test Sample Data'!J1820),'Test Sample Data'!J1820&lt;$B$1,'Test Sample Data'!J1820&gt;0),'Test Sample Data'!J1820,$B$1),"")</f>
        <v/>
      </c>
      <c r="K1821" s="17" t="str">
        <f>IF(SUM('Test Sample Data'!K$3:K$98)&gt;10,IF(AND(ISNUMBER('Test Sample Data'!K1820),'Test Sample Data'!K1820&lt;$B$1,'Test Sample Data'!K1820&gt;0),'Test Sample Data'!K1820,$B$1),"")</f>
        <v/>
      </c>
      <c r="L1821" s="17" t="str">
        <f>IF(SUM('Test Sample Data'!L$3:L$98)&gt;10,IF(AND(ISNUMBER('Test Sample Data'!L1820),'Test Sample Data'!L1820&lt;$B$1,'Test Sample Data'!L1820&gt;0),'Test Sample Data'!L1820,$B$1),"")</f>
        <v/>
      </c>
      <c r="M1821" s="17" t="str">
        <f>IF(SUM('Test Sample Data'!M$3:M$98)&gt;10,IF(AND(ISNUMBER('Test Sample Data'!M1820),'Test Sample Data'!M1820&lt;$B$1,'Test Sample Data'!M1820&gt;0),'Test Sample Data'!M1820,$B$1),"")</f>
        <v/>
      </c>
      <c r="N1821" s="17">
        <f>'Gene Table'!E1820</f>
        <v>0</v>
      </c>
      <c r="O1821" s="17" t="str">
        <f>'Gene Table'!B1820</f>
        <v>L18</v>
      </c>
      <c r="P1821" s="17" t="str">
        <f>IF(SUM('Control Sample Data'!D$3:D$98)&gt;10,IF(AND(ISNUMBER('Control Sample Data'!D1820),'Control Sample Data'!D1820&lt;$B$1,'Control Sample Data'!D1820&gt;0),'Control Sample Data'!D1820,$B$1),"")</f>
        <v/>
      </c>
      <c r="Q1821" s="17" t="str">
        <f>IF(SUM('Control Sample Data'!E$3:E$98)&gt;10,IF(AND(ISNUMBER('Control Sample Data'!E1820),'Control Sample Data'!E1820&lt;$B$1,'Control Sample Data'!E1820&gt;0),'Control Sample Data'!E1820,$B$1),"")</f>
        <v/>
      </c>
      <c r="R1821" s="17" t="str">
        <f>IF(SUM('Control Sample Data'!F$3:F$98)&gt;10,IF(AND(ISNUMBER('Control Sample Data'!F1820),'Control Sample Data'!F1820&lt;$B$1,'Control Sample Data'!F1820&gt;0),'Control Sample Data'!F1820,$B$1),"")</f>
        <v/>
      </c>
      <c r="S1821" s="17" t="str">
        <f>IF(SUM('Control Sample Data'!G$3:G$98)&gt;10,IF(AND(ISNUMBER('Control Sample Data'!G1820),'Control Sample Data'!G1820&lt;$B$1,'Control Sample Data'!G1820&gt;0),'Control Sample Data'!G1820,$B$1),"")</f>
        <v/>
      </c>
      <c r="T1821" s="17" t="str">
        <f>IF(SUM('Control Sample Data'!H$3:H$98)&gt;10,IF(AND(ISNUMBER('Control Sample Data'!H1820),'Control Sample Data'!H1820&lt;$B$1,'Control Sample Data'!H1820&gt;0),'Control Sample Data'!H1820,$B$1),"")</f>
        <v/>
      </c>
      <c r="U1821" s="17" t="str">
        <f>IF(SUM('Control Sample Data'!I$3:I$98)&gt;10,IF(AND(ISNUMBER('Control Sample Data'!I1820),'Control Sample Data'!I1820&lt;$B$1,'Control Sample Data'!I1820&gt;0),'Control Sample Data'!I1820,$B$1),"")</f>
        <v/>
      </c>
      <c r="V1821" s="17" t="str">
        <f>IF(SUM('Control Sample Data'!J$3:J$98)&gt;10,IF(AND(ISNUMBER('Control Sample Data'!J1820),'Control Sample Data'!J1820&lt;$B$1,'Control Sample Data'!J1820&gt;0),'Control Sample Data'!J1820,$B$1),"")</f>
        <v/>
      </c>
      <c r="W1821" s="17" t="str">
        <f>IF(SUM('Control Sample Data'!K$3:K$98)&gt;10,IF(AND(ISNUMBER('Control Sample Data'!K1820),'Control Sample Data'!K1820&lt;$B$1,'Control Sample Data'!K1820&gt;0),'Control Sample Data'!K1820,$B$1),"")</f>
        <v/>
      </c>
      <c r="X1821" s="17" t="str">
        <f>IF(SUM('Control Sample Data'!L$3:L$98)&gt;10,IF(AND(ISNUMBER('Control Sample Data'!L1820),'Control Sample Data'!L1820&lt;$B$1,'Control Sample Data'!L1820&gt;0),'Control Sample Data'!L1820,$B$1),"")</f>
        <v/>
      </c>
      <c r="Y1821" s="17" t="str">
        <f>IF(SUM('Control Sample Data'!M$3:M$98)&gt;10,IF(AND(ISNUMBER('Control Sample Data'!M1820),'Control Sample Data'!M1820&lt;$B$1,'Control Sample Data'!M1820&gt;0),'Control Sample Data'!M1820,$B$1),"")</f>
        <v/>
      </c>
      <c r="AT1821" s="36" t="str">
        <f t="shared" si="1212"/>
        <v/>
      </c>
      <c r="AU1821" s="36" t="str">
        <f t="shared" si="1213"/>
        <v/>
      </c>
      <c r="AV1821" s="36" t="str">
        <f t="shared" si="1214"/>
        <v/>
      </c>
      <c r="AW1821" s="36" t="str">
        <f t="shared" si="1215"/>
        <v/>
      </c>
      <c r="AX1821" s="36" t="str">
        <f t="shared" si="1216"/>
        <v/>
      </c>
      <c r="AY1821" s="36" t="str">
        <f t="shared" si="1217"/>
        <v/>
      </c>
      <c r="AZ1821" s="36" t="str">
        <f t="shared" si="1218"/>
        <v/>
      </c>
      <c r="BA1821" s="36" t="str">
        <f t="shared" si="1219"/>
        <v/>
      </c>
      <c r="BB1821" s="36" t="str">
        <f t="shared" si="1220"/>
        <v/>
      </c>
      <c r="BC1821" s="36" t="str">
        <f t="shared" si="1221"/>
        <v/>
      </c>
      <c r="BD1821" s="36" t="str">
        <f t="shared" si="1222"/>
        <v/>
      </c>
      <c r="BE1821" s="36" t="str">
        <f t="shared" si="1223"/>
        <v/>
      </c>
      <c r="BF1821" s="36" t="str">
        <f t="shared" si="1224"/>
        <v/>
      </c>
      <c r="BG1821" s="36" t="str">
        <f t="shared" si="1225"/>
        <v/>
      </c>
      <c r="BH1821" s="36" t="str">
        <f t="shared" si="1226"/>
        <v/>
      </c>
      <c r="BI1821" s="36" t="str">
        <f t="shared" si="1227"/>
        <v/>
      </c>
      <c r="BJ1821" s="36" t="str">
        <f t="shared" si="1228"/>
        <v/>
      </c>
      <c r="BK1821" s="36" t="str">
        <f t="shared" si="1229"/>
        <v/>
      </c>
      <c r="BL1821" s="36" t="str">
        <f t="shared" si="1230"/>
        <v/>
      </c>
      <c r="BM1821" s="36" t="str">
        <f t="shared" si="1231"/>
        <v/>
      </c>
      <c r="BN1821" s="38" t="e">
        <f t="shared" si="1190"/>
        <v>#DIV/0!</v>
      </c>
      <c r="BO1821" s="38" t="e">
        <f t="shared" si="1191"/>
        <v>#DIV/0!</v>
      </c>
      <c r="BP1821" s="39" t="str">
        <f t="shared" si="1192"/>
        <v/>
      </c>
      <c r="BQ1821" s="39" t="str">
        <f t="shared" si="1193"/>
        <v/>
      </c>
      <c r="BR1821" s="39" t="str">
        <f t="shared" si="1194"/>
        <v/>
      </c>
      <c r="BS1821" s="39" t="str">
        <f t="shared" si="1195"/>
        <v/>
      </c>
      <c r="BT1821" s="39" t="str">
        <f t="shared" si="1196"/>
        <v/>
      </c>
      <c r="BU1821" s="39" t="str">
        <f t="shared" si="1197"/>
        <v/>
      </c>
      <c r="BV1821" s="39" t="str">
        <f t="shared" si="1198"/>
        <v/>
      </c>
      <c r="BW1821" s="39" t="str">
        <f t="shared" si="1199"/>
        <v/>
      </c>
      <c r="BX1821" s="39" t="str">
        <f t="shared" si="1200"/>
        <v/>
      </c>
      <c r="BY1821" s="39" t="str">
        <f t="shared" si="1201"/>
        <v/>
      </c>
      <c r="BZ1821" s="39" t="str">
        <f t="shared" si="1202"/>
        <v/>
      </c>
      <c r="CA1821" s="39" t="str">
        <f t="shared" si="1203"/>
        <v/>
      </c>
      <c r="CB1821" s="39" t="str">
        <f t="shared" si="1204"/>
        <v/>
      </c>
      <c r="CC1821" s="39" t="str">
        <f t="shared" si="1205"/>
        <v/>
      </c>
      <c r="CD1821" s="39" t="str">
        <f t="shared" si="1206"/>
        <v/>
      </c>
      <c r="CE1821" s="39" t="str">
        <f t="shared" si="1207"/>
        <v/>
      </c>
      <c r="CF1821" s="39" t="str">
        <f t="shared" si="1208"/>
        <v/>
      </c>
      <c r="CG1821" s="39" t="str">
        <f t="shared" si="1209"/>
        <v/>
      </c>
      <c r="CH1821" s="39" t="str">
        <f t="shared" si="1210"/>
        <v/>
      </c>
      <c r="CI1821" s="39" t="str">
        <f t="shared" si="1211"/>
        <v/>
      </c>
    </row>
    <row r="1822" spans="1:87">
      <c r="A1822" s="18"/>
      <c r="B1822" s="15">
        <f>'Gene Table'!E1821</f>
        <v>0</v>
      </c>
      <c r="C1822" s="15" t="str">
        <f>'Gene Table'!B1821</f>
        <v>L19</v>
      </c>
      <c r="D1822" s="16" t="str">
        <f>IF(SUM('Test Sample Data'!D$3:D$98)&gt;10,IF(AND(ISNUMBER('Test Sample Data'!D1821),'Test Sample Data'!D1821&lt;$B$1,'Test Sample Data'!D1821&gt;0),'Test Sample Data'!D1821,$B$1),"")</f>
        <v/>
      </c>
      <c r="E1822" s="17" t="str">
        <f>IF(SUM('Test Sample Data'!E$3:E$98)&gt;10,IF(AND(ISNUMBER('Test Sample Data'!E1821),'Test Sample Data'!E1821&lt;$B$1,'Test Sample Data'!E1821&gt;0),'Test Sample Data'!E1821,$B$1),"")</f>
        <v/>
      </c>
      <c r="F1822" s="17" t="str">
        <f>IF(SUM('Test Sample Data'!F$3:F$98)&gt;10,IF(AND(ISNUMBER('Test Sample Data'!F1821),'Test Sample Data'!F1821&lt;$B$1,'Test Sample Data'!F1821&gt;0),'Test Sample Data'!F1821,$B$1),"")</f>
        <v/>
      </c>
      <c r="G1822" s="17" t="str">
        <f>IF(SUM('Test Sample Data'!G$3:G$98)&gt;10,IF(AND(ISNUMBER('Test Sample Data'!G1821),'Test Sample Data'!G1821&lt;$B$1,'Test Sample Data'!G1821&gt;0),'Test Sample Data'!G1821,$B$1),"")</f>
        <v/>
      </c>
      <c r="H1822" s="17" t="str">
        <f>IF(SUM('Test Sample Data'!H$3:H$98)&gt;10,IF(AND(ISNUMBER('Test Sample Data'!H1821),'Test Sample Data'!H1821&lt;$B$1,'Test Sample Data'!H1821&gt;0),'Test Sample Data'!H1821,$B$1),"")</f>
        <v/>
      </c>
      <c r="I1822" s="17" t="str">
        <f>IF(SUM('Test Sample Data'!I$3:I$98)&gt;10,IF(AND(ISNUMBER('Test Sample Data'!I1821),'Test Sample Data'!I1821&lt;$B$1,'Test Sample Data'!I1821&gt;0),'Test Sample Data'!I1821,$B$1),"")</f>
        <v/>
      </c>
      <c r="J1822" s="17" t="str">
        <f>IF(SUM('Test Sample Data'!J$3:J$98)&gt;10,IF(AND(ISNUMBER('Test Sample Data'!J1821),'Test Sample Data'!J1821&lt;$B$1,'Test Sample Data'!J1821&gt;0),'Test Sample Data'!J1821,$B$1),"")</f>
        <v/>
      </c>
      <c r="K1822" s="17" t="str">
        <f>IF(SUM('Test Sample Data'!K$3:K$98)&gt;10,IF(AND(ISNUMBER('Test Sample Data'!K1821),'Test Sample Data'!K1821&lt;$B$1,'Test Sample Data'!K1821&gt;0),'Test Sample Data'!K1821,$B$1),"")</f>
        <v/>
      </c>
      <c r="L1822" s="17" t="str">
        <f>IF(SUM('Test Sample Data'!L$3:L$98)&gt;10,IF(AND(ISNUMBER('Test Sample Data'!L1821),'Test Sample Data'!L1821&lt;$B$1,'Test Sample Data'!L1821&gt;0),'Test Sample Data'!L1821,$B$1),"")</f>
        <v/>
      </c>
      <c r="M1822" s="17" t="str">
        <f>IF(SUM('Test Sample Data'!M$3:M$98)&gt;10,IF(AND(ISNUMBER('Test Sample Data'!M1821),'Test Sample Data'!M1821&lt;$B$1,'Test Sample Data'!M1821&gt;0),'Test Sample Data'!M1821,$B$1),"")</f>
        <v/>
      </c>
      <c r="N1822" s="17">
        <f>'Gene Table'!E1821</f>
        <v>0</v>
      </c>
      <c r="O1822" s="17" t="str">
        <f>'Gene Table'!B1821</f>
        <v>L19</v>
      </c>
      <c r="P1822" s="17" t="str">
        <f>IF(SUM('Control Sample Data'!D$3:D$98)&gt;10,IF(AND(ISNUMBER('Control Sample Data'!D1821),'Control Sample Data'!D1821&lt;$B$1,'Control Sample Data'!D1821&gt;0),'Control Sample Data'!D1821,$B$1),"")</f>
        <v/>
      </c>
      <c r="Q1822" s="17" t="str">
        <f>IF(SUM('Control Sample Data'!E$3:E$98)&gt;10,IF(AND(ISNUMBER('Control Sample Data'!E1821),'Control Sample Data'!E1821&lt;$B$1,'Control Sample Data'!E1821&gt;0),'Control Sample Data'!E1821,$B$1),"")</f>
        <v/>
      </c>
      <c r="R1822" s="17" t="str">
        <f>IF(SUM('Control Sample Data'!F$3:F$98)&gt;10,IF(AND(ISNUMBER('Control Sample Data'!F1821),'Control Sample Data'!F1821&lt;$B$1,'Control Sample Data'!F1821&gt;0),'Control Sample Data'!F1821,$B$1),"")</f>
        <v/>
      </c>
      <c r="S1822" s="17" t="str">
        <f>IF(SUM('Control Sample Data'!G$3:G$98)&gt;10,IF(AND(ISNUMBER('Control Sample Data'!G1821),'Control Sample Data'!G1821&lt;$B$1,'Control Sample Data'!G1821&gt;0),'Control Sample Data'!G1821,$B$1),"")</f>
        <v/>
      </c>
      <c r="T1822" s="17" t="str">
        <f>IF(SUM('Control Sample Data'!H$3:H$98)&gt;10,IF(AND(ISNUMBER('Control Sample Data'!H1821),'Control Sample Data'!H1821&lt;$B$1,'Control Sample Data'!H1821&gt;0),'Control Sample Data'!H1821,$B$1),"")</f>
        <v/>
      </c>
      <c r="U1822" s="17" t="str">
        <f>IF(SUM('Control Sample Data'!I$3:I$98)&gt;10,IF(AND(ISNUMBER('Control Sample Data'!I1821),'Control Sample Data'!I1821&lt;$B$1,'Control Sample Data'!I1821&gt;0),'Control Sample Data'!I1821,$B$1),"")</f>
        <v/>
      </c>
      <c r="V1822" s="17" t="str">
        <f>IF(SUM('Control Sample Data'!J$3:J$98)&gt;10,IF(AND(ISNUMBER('Control Sample Data'!J1821),'Control Sample Data'!J1821&lt;$B$1,'Control Sample Data'!J1821&gt;0),'Control Sample Data'!J1821,$B$1),"")</f>
        <v/>
      </c>
      <c r="W1822" s="17" t="str">
        <f>IF(SUM('Control Sample Data'!K$3:K$98)&gt;10,IF(AND(ISNUMBER('Control Sample Data'!K1821),'Control Sample Data'!K1821&lt;$B$1,'Control Sample Data'!K1821&gt;0),'Control Sample Data'!K1821,$B$1),"")</f>
        <v/>
      </c>
      <c r="X1822" s="17" t="str">
        <f>IF(SUM('Control Sample Data'!L$3:L$98)&gt;10,IF(AND(ISNUMBER('Control Sample Data'!L1821),'Control Sample Data'!L1821&lt;$B$1,'Control Sample Data'!L1821&gt;0),'Control Sample Data'!L1821,$B$1),"")</f>
        <v/>
      </c>
      <c r="Y1822" s="17" t="str">
        <f>IF(SUM('Control Sample Data'!M$3:M$98)&gt;10,IF(AND(ISNUMBER('Control Sample Data'!M1821),'Control Sample Data'!M1821&lt;$B$1,'Control Sample Data'!M1821&gt;0),'Control Sample Data'!M1821,$B$1),"")</f>
        <v/>
      </c>
      <c r="AT1822" s="36" t="str">
        <f t="shared" si="1212"/>
        <v/>
      </c>
      <c r="AU1822" s="36" t="str">
        <f t="shared" si="1213"/>
        <v/>
      </c>
      <c r="AV1822" s="36" t="str">
        <f t="shared" si="1214"/>
        <v/>
      </c>
      <c r="AW1822" s="36" t="str">
        <f t="shared" si="1215"/>
        <v/>
      </c>
      <c r="AX1822" s="36" t="str">
        <f t="shared" si="1216"/>
        <v/>
      </c>
      <c r="AY1822" s="36" t="str">
        <f t="shared" si="1217"/>
        <v/>
      </c>
      <c r="AZ1822" s="36" t="str">
        <f t="shared" si="1218"/>
        <v/>
      </c>
      <c r="BA1822" s="36" t="str">
        <f t="shared" si="1219"/>
        <v/>
      </c>
      <c r="BB1822" s="36" t="str">
        <f t="shared" si="1220"/>
        <v/>
      </c>
      <c r="BC1822" s="36" t="str">
        <f t="shared" si="1221"/>
        <v/>
      </c>
      <c r="BD1822" s="36" t="str">
        <f t="shared" si="1222"/>
        <v/>
      </c>
      <c r="BE1822" s="36" t="str">
        <f t="shared" si="1223"/>
        <v/>
      </c>
      <c r="BF1822" s="36" t="str">
        <f t="shared" si="1224"/>
        <v/>
      </c>
      <c r="BG1822" s="36" t="str">
        <f t="shared" si="1225"/>
        <v/>
      </c>
      <c r="BH1822" s="36" t="str">
        <f t="shared" si="1226"/>
        <v/>
      </c>
      <c r="BI1822" s="36" t="str">
        <f t="shared" si="1227"/>
        <v/>
      </c>
      <c r="BJ1822" s="36" t="str">
        <f t="shared" si="1228"/>
        <v/>
      </c>
      <c r="BK1822" s="36" t="str">
        <f t="shared" si="1229"/>
        <v/>
      </c>
      <c r="BL1822" s="36" t="str">
        <f t="shared" si="1230"/>
        <v/>
      </c>
      <c r="BM1822" s="36" t="str">
        <f t="shared" si="1231"/>
        <v/>
      </c>
      <c r="BN1822" s="38" t="e">
        <f t="shared" si="1190"/>
        <v>#DIV/0!</v>
      </c>
      <c r="BO1822" s="38" t="e">
        <f t="shared" si="1191"/>
        <v>#DIV/0!</v>
      </c>
      <c r="BP1822" s="39" t="str">
        <f t="shared" si="1192"/>
        <v/>
      </c>
      <c r="BQ1822" s="39" t="str">
        <f t="shared" si="1193"/>
        <v/>
      </c>
      <c r="BR1822" s="39" t="str">
        <f t="shared" si="1194"/>
        <v/>
      </c>
      <c r="BS1822" s="39" t="str">
        <f t="shared" si="1195"/>
        <v/>
      </c>
      <c r="BT1822" s="39" t="str">
        <f t="shared" si="1196"/>
        <v/>
      </c>
      <c r="BU1822" s="39" t="str">
        <f t="shared" si="1197"/>
        <v/>
      </c>
      <c r="BV1822" s="39" t="str">
        <f t="shared" si="1198"/>
        <v/>
      </c>
      <c r="BW1822" s="39" t="str">
        <f t="shared" si="1199"/>
        <v/>
      </c>
      <c r="BX1822" s="39" t="str">
        <f t="shared" si="1200"/>
        <v/>
      </c>
      <c r="BY1822" s="39" t="str">
        <f t="shared" si="1201"/>
        <v/>
      </c>
      <c r="BZ1822" s="39" t="str">
        <f t="shared" si="1202"/>
        <v/>
      </c>
      <c r="CA1822" s="39" t="str">
        <f t="shared" si="1203"/>
        <v/>
      </c>
      <c r="CB1822" s="39" t="str">
        <f t="shared" si="1204"/>
        <v/>
      </c>
      <c r="CC1822" s="39" t="str">
        <f t="shared" si="1205"/>
        <v/>
      </c>
      <c r="CD1822" s="39" t="str">
        <f t="shared" si="1206"/>
        <v/>
      </c>
      <c r="CE1822" s="39" t="str">
        <f t="shared" si="1207"/>
        <v/>
      </c>
      <c r="CF1822" s="39" t="str">
        <f t="shared" si="1208"/>
        <v/>
      </c>
      <c r="CG1822" s="39" t="str">
        <f t="shared" si="1209"/>
        <v/>
      </c>
      <c r="CH1822" s="39" t="str">
        <f t="shared" si="1210"/>
        <v/>
      </c>
      <c r="CI1822" s="39" t="str">
        <f t="shared" si="1211"/>
        <v/>
      </c>
    </row>
    <row r="1823" spans="1:87">
      <c r="A1823" s="18"/>
      <c r="B1823" s="15">
        <f>'Gene Table'!E1822</f>
        <v>0</v>
      </c>
      <c r="C1823" s="15" t="str">
        <f>'Gene Table'!B1822</f>
        <v>L20</v>
      </c>
      <c r="D1823" s="16" t="str">
        <f>IF(SUM('Test Sample Data'!D$3:D$98)&gt;10,IF(AND(ISNUMBER('Test Sample Data'!D1822),'Test Sample Data'!D1822&lt;$B$1,'Test Sample Data'!D1822&gt;0),'Test Sample Data'!D1822,$B$1),"")</f>
        <v/>
      </c>
      <c r="E1823" s="17" t="str">
        <f>IF(SUM('Test Sample Data'!E$3:E$98)&gt;10,IF(AND(ISNUMBER('Test Sample Data'!E1822),'Test Sample Data'!E1822&lt;$B$1,'Test Sample Data'!E1822&gt;0),'Test Sample Data'!E1822,$B$1),"")</f>
        <v/>
      </c>
      <c r="F1823" s="17" t="str">
        <f>IF(SUM('Test Sample Data'!F$3:F$98)&gt;10,IF(AND(ISNUMBER('Test Sample Data'!F1822),'Test Sample Data'!F1822&lt;$B$1,'Test Sample Data'!F1822&gt;0),'Test Sample Data'!F1822,$B$1),"")</f>
        <v/>
      </c>
      <c r="G1823" s="17" t="str">
        <f>IF(SUM('Test Sample Data'!G$3:G$98)&gt;10,IF(AND(ISNUMBER('Test Sample Data'!G1822),'Test Sample Data'!G1822&lt;$B$1,'Test Sample Data'!G1822&gt;0),'Test Sample Data'!G1822,$B$1),"")</f>
        <v/>
      </c>
      <c r="H1823" s="17" t="str">
        <f>IF(SUM('Test Sample Data'!H$3:H$98)&gt;10,IF(AND(ISNUMBER('Test Sample Data'!H1822),'Test Sample Data'!H1822&lt;$B$1,'Test Sample Data'!H1822&gt;0),'Test Sample Data'!H1822,$B$1),"")</f>
        <v/>
      </c>
      <c r="I1823" s="17" t="str">
        <f>IF(SUM('Test Sample Data'!I$3:I$98)&gt;10,IF(AND(ISNUMBER('Test Sample Data'!I1822),'Test Sample Data'!I1822&lt;$B$1,'Test Sample Data'!I1822&gt;0),'Test Sample Data'!I1822,$B$1),"")</f>
        <v/>
      </c>
      <c r="J1823" s="17" t="str">
        <f>IF(SUM('Test Sample Data'!J$3:J$98)&gt;10,IF(AND(ISNUMBER('Test Sample Data'!J1822),'Test Sample Data'!J1822&lt;$B$1,'Test Sample Data'!J1822&gt;0),'Test Sample Data'!J1822,$B$1),"")</f>
        <v/>
      </c>
      <c r="K1823" s="17" t="str">
        <f>IF(SUM('Test Sample Data'!K$3:K$98)&gt;10,IF(AND(ISNUMBER('Test Sample Data'!K1822),'Test Sample Data'!K1822&lt;$B$1,'Test Sample Data'!K1822&gt;0),'Test Sample Data'!K1822,$B$1),"")</f>
        <v/>
      </c>
      <c r="L1823" s="17" t="str">
        <f>IF(SUM('Test Sample Data'!L$3:L$98)&gt;10,IF(AND(ISNUMBER('Test Sample Data'!L1822),'Test Sample Data'!L1822&lt;$B$1,'Test Sample Data'!L1822&gt;0),'Test Sample Data'!L1822,$B$1),"")</f>
        <v/>
      </c>
      <c r="M1823" s="17" t="str">
        <f>IF(SUM('Test Sample Data'!M$3:M$98)&gt;10,IF(AND(ISNUMBER('Test Sample Data'!M1822),'Test Sample Data'!M1822&lt;$B$1,'Test Sample Data'!M1822&gt;0),'Test Sample Data'!M1822,$B$1),"")</f>
        <v/>
      </c>
      <c r="N1823" s="17">
        <f>'Gene Table'!E1822</f>
        <v>0</v>
      </c>
      <c r="O1823" s="17" t="str">
        <f>'Gene Table'!B1822</f>
        <v>L20</v>
      </c>
      <c r="P1823" s="17" t="str">
        <f>IF(SUM('Control Sample Data'!D$3:D$98)&gt;10,IF(AND(ISNUMBER('Control Sample Data'!D1822),'Control Sample Data'!D1822&lt;$B$1,'Control Sample Data'!D1822&gt;0),'Control Sample Data'!D1822,$B$1),"")</f>
        <v/>
      </c>
      <c r="Q1823" s="17" t="str">
        <f>IF(SUM('Control Sample Data'!E$3:E$98)&gt;10,IF(AND(ISNUMBER('Control Sample Data'!E1822),'Control Sample Data'!E1822&lt;$B$1,'Control Sample Data'!E1822&gt;0),'Control Sample Data'!E1822,$B$1),"")</f>
        <v/>
      </c>
      <c r="R1823" s="17" t="str">
        <f>IF(SUM('Control Sample Data'!F$3:F$98)&gt;10,IF(AND(ISNUMBER('Control Sample Data'!F1822),'Control Sample Data'!F1822&lt;$B$1,'Control Sample Data'!F1822&gt;0),'Control Sample Data'!F1822,$B$1),"")</f>
        <v/>
      </c>
      <c r="S1823" s="17" t="str">
        <f>IF(SUM('Control Sample Data'!G$3:G$98)&gt;10,IF(AND(ISNUMBER('Control Sample Data'!G1822),'Control Sample Data'!G1822&lt;$B$1,'Control Sample Data'!G1822&gt;0),'Control Sample Data'!G1822,$B$1),"")</f>
        <v/>
      </c>
      <c r="T1823" s="17" t="str">
        <f>IF(SUM('Control Sample Data'!H$3:H$98)&gt;10,IF(AND(ISNUMBER('Control Sample Data'!H1822),'Control Sample Data'!H1822&lt;$B$1,'Control Sample Data'!H1822&gt;0),'Control Sample Data'!H1822,$B$1),"")</f>
        <v/>
      </c>
      <c r="U1823" s="17" t="str">
        <f>IF(SUM('Control Sample Data'!I$3:I$98)&gt;10,IF(AND(ISNUMBER('Control Sample Data'!I1822),'Control Sample Data'!I1822&lt;$B$1,'Control Sample Data'!I1822&gt;0),'Control Sample Data'!I1822,$B$1),"")</f>
        <v/>
      </c>
      <c r="V1823" s="17" t="str">
        <f>IF(SUM('Control Sample Data'!J$3:J$98)&gt;10,IF(AND(ISNUMBER('Control Sample Data'!J1822),'Control Sample Data'!J1822&lt;$B$1,'Control Sample Data'!J1822&gt;0),'Control Sample Data'!J1822,$B$1),"")</f>
        <v/>
      </c>
      <c r="W1823" s="17" t="str">
        <f>IF(SUM('Control Sample Data'!K$3:K$98)&gt;10,IF(AND(ISNUMBER('Control Sample Data'!K1822),'Control Sample Data'!K1822&lt;$B$1,'Control Sample Data'!K1822&gt;0),'Control Sample Data'!K1822,$B$1),"")</f>
        <v/>
      </c>
      <c r="X1823" s="17" t="str">
        <f>IF(SUM('Control Sample Data'!L$3:L$98)&gt;10,IF(AND(ISNUMBER('Control Sample Data'!L1822),'Control Sample Data'!L1822&lt;$B$1,'Control Sample Data'!L1822&gt;0),'Control Sample Data'!L1822,$B$1),"")</f>
        <v/>
      </c>
      <c r="Y1823" s="17" t="str">
        <f>IF(SUM('Control Sample Data'!M$3:M$98)&gt;10,IF(AND(ISNUMBER('Control Sample Data'!M1822),'Control Sample Data'!M1822&lt;$B$1,'Control Sample Data'!M1822&gt;0),'Control Sample Data'!M1822,$B$1),"")</f>
        <v/>
      </c>
      <c r="AT1823" s="36" t="str">
        <f t="shared" si="1212"/>
        <v/>
      </c>
      <c r="AU1823" s="36" t="str">
        <f t="shared" si="1213"/>
        <v/>
      </c>
      <c r="AV1823" s="36" t="str">
        <f t="shared" si="1214"/>
        <v/>
      </c>
      <c r="AW1823" s="36" t="str">
        <f t="shared" si="1215"/>
        <v/>
      </c>
      <c r="AX1823" s="36" t="str">
        <f t="shared" si="1216"/>
        <v/>
      </c>
      <c r="AY1823" s="36" t="str">
        <f t="shared" si="1217"/>
        <v/>
      </c>
      <c r="AZ1823" s="36" t="str">
        <f t="shared" si="1218"/>
        <v/>
      </c>
      <c r="BA1823" s="36" t="str">
        <f t="shared" si="1219"/>
        <v/>
      </c>
      <c r="BB1823" s="36" t="str">
        <f t="shared" si="1220"/>
        <v/>
      </c>
      <c r="BC1823" s="36" t="str">
        <f t="shared" si="1221"/>
        <v/>
      </c>
      <c r="BD1823" s="36" t="str">
        <f t="shared" si="1222"/>
        <v/>
      </c>
      <c r="BE1823" s="36" t="str">
        <f t="shared" si="1223"/>
        <v/>
      </c>
      <c r="BF1823" s="36" t="str">
        <f t="shared" si="1224"/>
        <v/>
      </c>
      <c r="BG1823" s="36" t="str">
        <f t="shared" si="1225"/>
        <v/>
      </c>
      <c r="BH1823" s="36" t="str">
        <f t="shared" si="1226"/>
        <v/>
      </c>
      <c r="BI1823" s="36" t="str">
        <f t="shared" si="1227"/>
        <v/>
      </c>
      <c r="BJ1823" s="36" t="str">
        <f t="shared" si="1228"/>
        <v/>
      </c>
      <c r="BK1823" s="36" t="str">
        <f t="shared" si="1229"/>
        <v/>
      </c>
      <c r="BL1823" s="36" t="str">
        <f t="shared" si="1230"/>
        <v/>
      </c>
      <c r="BM1823" s="36" t="str">
        <f t="shared" si="1231"/>
        <v/>
      </c>
      <c r="BN1823" s="38" t="e">
        <f t="shared" si="1190"/>
        <v>#DIV/0!</v>
      </c>
      <c r="BO1823" s="38" t="e">
        <f t="shared" si="1191"/>
        <v>#DIV/0!</v>
      </c>
      <c r="BP1823" s="39" t="str">
        <f t="shared" si="1192"/>
        <v/>
      </c>
      <c r="BQ1823" s="39" t="str">
        <f t="shared" si="1193"/>
        <v/>
      </c>
      <c r="BR1823" s="39" t="str">
        <f t="shared" si="1194"/>
        <v/>
      </c>
      <c r="BS1823" s="39" t="str">
        <f t="shared" si="1195"/>
        <v/>
      </c>
      <c r="BT1823" s="39" t="str">
        <f t="shared" si="1196"/>
        <v/>
      </c>
      <c r="BU1823" s="39" t="str">
        <f t="shared" si="1197"/>
        <v/>
      </c>
      <c r="BV1823" s="39" t="str">
        <f t="shared" si="1198"/>
        <v/>
      </c>
      <c r="BW1823" s="39" t="str">
        <f t="shared" si="1199"/>
        <v/>
      </c>
      <c r="BX1823" s="39" t="str">
        <f t="shared" si="1200"/>
        <v/>
      </c>
      <c r="BY1823" s="39" t="str">
        <f t="shared" si="1201"/>
        <v/>
      </c>
      <c r="BZ1823" s="39" t="str">
        <f t="shared" si="1202"/>
        <v/>
      </c>
      <c r="CA1823" s="39" t="str">
        <f t="shared" si="1203"/>
        <v/>
      </c>
      <c r="CB1823" s="39" t="str">
        <f t="shared" si="1204"/>
        <v/>
      </c>
      <c r="CC1823" s="39" t="str">
        <f t="shared" si="1205"/>
        <v/>
      </c>
      <c r="CD1823" s="39" t="str">
        <f t="shared" si="1206"/>
        <v/>
      </c>
      <c r="CE1823" s="39" t="str">
        <f t="shared" si="1207"/>
        <v/>
      </c>
      <c r="CF1823" s="39" t="str">
        <f t="shared" si="1208"/>
        <v/>
      </c>
      <c r="CG1823" s="39" t="str">
        <f t="shared" si="1209"/>
        <v/>
      </c>
      <c r="CH1823" s="39" t="str">
        <f t="shared" si="1210"/>
        <v/>
      </c>
      <c r="CI1823" s="39" t="str">
        <f t="shared" si="1211"/>
        <v/>
      </c>
    </row>
    <row r="1824" spans="1:87">
      <c r="A1824" s="18"/>
      <c r="B1824" s="15">
        <f>'Gene Table'!E1823</f>
        <v>0</v>
      </c>
      <c r="C1824" s="15" t="str">
        <f>'Gene Table'!B1823</f>
        <v>L21</v>
      </c>
      <c r="D1824" s="16" t="str">
        <f>IF(SUM('Test Sample Data'!D$3:D$98)&gt;10,IF(AND(ISNUMBER('Test Sample Data'!D1823),'Test Sample Data'!D1823&lt;$B$1,'Test Sample Data'!D1823&gt;0),'Test Sample Data'!D1823,$B$1),"")</f>
        <v/>
      </c>
      <c r="E1824" s="17" t="str">
        <f>IF(SUM('Test Sample Data'!E$3:E$98)&gt;10,IF(AND(ISNUMBER('Test Sample Data'!E1823),'Test Sample Data'!E1823&lt;$B$1,'Test Sample Data'!E1823&gt;0),'Test Sample Data'!E1823,$B$1),"")</f>
        <v/>
      </c>
      <c r="F1824" s="17" t="str">
        <f>IF(SUM('Test Sample Data'!F$3:F$98)&gt;10,IF(AND(ISNUMBER('Test Sample Data'!F1823),'Test Sample Data'!F1823&lt;$B$1,'Test Sample Data'!F1823&gt;0),'Test Sample Data'!F1823,$B$1),"")</f>
        <v/>
      </c>
      <c r="G1824" s="17" t="str">
        <f>IF(SUM('Test Sample Data'!G$3:G$98)&gt;10,IF(AND(ISNUMBER('Test Sample Data'!G1823),'Test Sample Data'!G1823&lt;$B$1,'Test Sample Data'!G1823&gt;0),'Test Sample Data'!G1823,$B$1),"")</f>
        <v/>
      </c>
      <c r="H1824" s="17" t="str">
        <f>IF(SUM('Test Sample Data'!H$3:H$98)&gt;10,IF(AND(ISNUMBER('Test Sample Data'!H1823),'Test Sample Data'!H1823&lt;$B$1,'Test Sample Data'!H1823&gt;0),'Test Sample Data'!H1823,$B$1),"")</f>
        <v/>
      </c>
      <c r="I1824" s="17" t="str">
        <f>IF(SUM('Test Sample Data'!I$3:I$98)&gt;10,IF(AND(ISNUMBER('Test Sample Data'!I1823),'Test Sample Data'!I1823&lt;$B$1,'Test Sample Data'!I1823&gt;0),'Test Sample Data'!I1823,$B$1),"")</f>
        <v/>
      </c>
      <c r="J1824" s="17" t="str">
        <f>IF(SUM('Test Sample Data'!J$3:J$98)&gt;10,IF(AND(ISNUMBER('Test Sample Data'!J1823),'Test Sample Data'!J1823&lt;$B$1,'Test Sample Data'!J1823&gt;0),'Test Sample Data'!J1823,$B$1),"")</f>
        <v/>
      </c>
      <c r="K1824" s="17" t="str">
        <f>IF(SUM('Test Sample Data'!K$3:K$98)&gt;10,IF(AND(ISNUMBER('Test Sample Data'!K1823),'Test Sample Data'!K1823&lt;$B$1,'Test Sample Data'!K1823&gt;0),'Test Sample Data'!K1823,$B$1),"")</f>
        <v/>
      </c>
      <c r="L1824" s="17" t="str">
        <f>IF(SUM('Test Sample Data'!L$3:L$98)&gt;10,IF(AND(ISNUMBER('Test Sample Data'!L1823),'Test Sample Data'!L1823&lt;$B$1,'Test Sample Data'!L1823&gt;0),'Test Sample Data'!L1823,$B$1),"")</f>
        <v/>
      </c>
      <c r="M1824" s="17" t="str">
        <f>IF(SUM('Test Sample Data'!M$3:M$98)&gt;10,IF(AND(ISNUMBER('Test Sample Data'!M1823),'Test Sample Data'!M1823&lt;$B$1,'Test Sample Data'!M1823&gt;0),'Test Sample Data'!M1823,$B$1),"")</f>
        <v/>
      </c>
      <c r="N1824" s="17">
        <f>'Gene Table'!E1823</f>
        <v>0</v>
      </c>
      <c r="O1824" s="17" t="str">
        <f>'Gene Table'!B1823</f>
        <v>L21</v>
      </c>
      <c r="P1824" s="17" t="str">
        <f>IF(SUM('Control Sample Data'!D$3:D$98)&gt;10,IF(AND(ISNUMBER('Control Sample Data'!D1823),'Control Sample Data'!D1823&lt;$B$1,'Control Sample Data'!D1823&gt;0),'Control Sample Data'!D1823,$B$1),"")</f>
        <v/>
      </c>
      <c r="Q1824" s="17" t="str">
        <f>IF(SUM('Control Sample Data'!E$3:E$98)&gt;10,IF(AND(ISNUMBER('Control Sample Data'!E1823),'Control Sample Data'!E1823&lt;$B$1,'Control Sample Data'!E1823&gt;0),'Control Sample Data'!E1823,$B$1),"")</f>
        <v/>
      </c>
      <c r="R1824" s="17" t="str">
        <f>IF(SUM('Control Sample Data'!F$3:F$98)&gt;10,IF(AND(ISNUMBER('Control Sample Data'!F1823),'Control Sample Data'!F1823&lt;$B$1,'Control Sample Data'!F1823&gt;0),'Control Sample Data'!F1823,$B$1),"")</f>
        <v/>
      </c>
      <c r="S1824" s="17" t="str">
        <f>IF(SUM('Control Sample Data'!G$3:G$98)&gt;10,IF(AND(ISNUMBER('Control Sample Data'!G1823),'Control Sample Data'!G1823&lt;$B$1,'Control Sample Data'!G1823&gt;0),'Control Sample Data'!G1823,$B$1),"")</f>
        <v/>
      </c>
      <c r="T1824" s="17" t="str">
        <f>IF(SUM('Control Sample Data'!H$3:H$98)&gt;10,IF(AND(ISNUMBER('Control Sample Data'!H1823),'Control Sample Data'!H1823&lt;$B$1,'Control Sample Data'!H1823&gt;0),'Control Sample Data'!H1823,$B$1),"")</f>
        <v/>
      </c>
      <c r="U1824" s="17" t="str">
        <f>IF(SUM('Control Sample Data'!I$3:I$98)&gt;10,IF(AND(ISNUMBER('Control Sample Data'!I1823),'Control Sample Data'!I1823&lt;$B$1,'Control Sample Data'!I1823&gt;0),'Control Sample Data'!I1823,$B$1),"")</f>
        <v/>
      </c>
      <c r="V1824" s="17" t="str">
        <f>IF(SUM('Control Sample Data'!J$3:J$98)&gt;10,IF(AND(ISNUMBER('Control Sample Data'!J1823),'Control Sample Data'!J1823&lt;$B$1,'Control Sample Data'!J1823&gt;0),'Control Sample Data'!J1823,$B$1),"")</f>
        <v/>
      </c>
      <c r="W1824" s="17" t="str">
        <f>IF(SUM('Control Sample Data'!K$3:K$98)&gt;10,IF(AND(ISNUMBER('Control Sample Data'!K1823),'Control Sample Data'!K1823&lt;$B$1,'Control Sample Data'!K1823&gt;0),'Control Sample Data'!K1823,$B$1),"")</f>
        <v/>
      </c>
      <c r="X1824" s="17" t="str">
        <f>IF(SUM('Control Sample Data'!L$3:L$98)&gt;10,IF(AND(ISNUMBER('Control Sample Data'!L1823),'Control Sample Data'!L1823&lt;$B$1,'Control Sample Data'!L1823&gt;0),'Control Sample Data'!L1823,$B$1),"")</f>
        <v/>
      </c>
      <c r="Y1824" s="17" t="str">
        <f>IF(SUM('Control Sample Data'!M$3:M$98)&gt;10,IF(AND(ISNUMBER('Control Sample Data'!M1823),'Control Sample Data'!M1823&lt;$B$1,'Control Sample Data'!M1823&gt;0),'Control Sample Data'!M1823,$B$1),"")</f>
        <v/>
      </c>
      <c r="AT1824" s="36" t="str">
        <f t="shared" si="1212"/>
        <v/>
      </c>
      <c r="AU1824" s="36" t="str">
        <f t="shared" si="1213"/>
        <v/>
      </c>
      <c r="AV1824" s="36" t="str">
        <f t="shared" si="1214"/>
        <v/>
      </c>
      <c r="AW1824" s="36" t="str">
        <f t="shared" si="1215"/>
        <v/>
      </c>
      <c r="AX1824" s="36" t="str">
        <f t="shared" si="1216"/>
        <v/>
      </c>
      <c r="AY1824" s="36" t="str">
        <f t="shared" si="1217"/>
        <v/>
      </c>
      <c r="AZ1824" s="36" t="str">
        <f t="shared" si="1218"/>
        <v/>
      </c>
      <c r="BA1824" s="36" t="str">
        <f t="shared" si="1219"/>
        <v/>
      </c>
      <c r="BB1824" s="36" t="str">
        <f t="shared" si="1220"/>
        <v/>
      </c>
      <c r="BC1824" s="36" t="str">
        <f t="shared" si="1221"/>
        <v/>
      </c>
      <c r="BD1824" s="36" t="str">
        <f t="shared" si="1222"/>
        <v/>
      </c>
      <c r="BE1824" s="36" t="str">
        <f t="shared" si="1223"/>
        <v/>
      </c>
      <c r="BF1824" s="36" t="str">
        <f t="shared" si="1224"/>
        <v/>
      </c>
      <c r="BG1824" s="36" t="str">
        <f t="shared" si="1225"/>
        <v/>
      </c>
      <c r="BH1824" s="36" t="str">
        <f t="shared" si="1226"/>
        <v/>
      </c>
      <c r="BI1824" s="36" t="str">
        <f t="shared" si="1227"/>
        <v/>
      </c>
      <c r="BJ1824" s="36" t="str">
        <f t="shared" si="1228"/>
        <v/>
      </c>
      <c r="BK1824" s="36" t="str">
        <f t="shared" si="1229"/>
        <v/>
      </c>
      <c r="BL1824" s="36" t="str">
        <f t="shared" si="1230"/>
        <v/>
      </c>
      <c r="BM1824" s="36" t="str">
        <f t="shared" si="1231"/>
        <v/>
      </c>
      <c r="BN1824" s="38" t="e">
        <f t="shared" si="1190"/>
        <v>#DIV/0!</v>
      </c>
      <c r="BO1824" s="38" t="e">
        <f t="shared" si="1191"/>
        <v>#DIV/0!</v>
      </c>
      <c r="BP1824" s="39" t="str">
        <f t="shared" si="1192"/>
        <v/>
      </c>
      <c r="BQ1824" s="39" t="str">
        <f t="shared" si="1193"/>
        <v/>
      </c>
      <c r="BR1824" s="39" t="str">
        <f t="shared" si="1194"/>
        <v/>
      </c>
      <c r="BS1824" s="39" t="str">
        <f t="shared" si="1195"/>
        <v/>
      </c>
      <c r="BT1824" s="39" t="str">
        <f t="shared" si="1196"/>
        <v/>
      </c>
      <c r="BU1824" s="39" t="str">
        <f t="shared" si="1197"/>
        <v/>
      </c>
      <c r="BV1824" s="39" t="str">
        <f t="shared" si="1198"/>
        <v/>
      </c>
      <c r="BW1824" s="39" t="str">
        <f t="shared" si="1199"/>
        <v/>
      </c>
      <c r="BX1824" s="39" t="str">
        <f t="shared" si="1200"/>
        <v/>
      </c>
      <c r="BY1824" s="39" t="str">
        <f t="shared" si="1201"/>
        <v/>
      </c>
      <c r="BZ1824" s="39" t="str">
        <f t="shared" si="1202"/>
        <v/>
      </c>
      <c r="CA1824" s="39" t="str">
        <f t="shared" si="1203"/>
        <v/>
      </c>
      <c r="CB1824" s="39" t="str">
        <f t="shared" si="1204"/>
        <v/>
      </c>
      <c r="CC1824" s="39" t="str">
        <f t="shared" si="1205"/>
        <v/>
      </c>
      <c r="CD1824" s="39" t="str">
        <f t="shared" si="1206"/>
        <v/>
      </c>
      <c r="CE1824" s="39" t="str">
        <f t="shared" si="1207"/>
        <v/>
      </c>
      <c r="CF1824" s="39" t="str">
        <f t="shared" si="1208"/>
        <v/>
      </c>
      <c r="CG1824" s="39" t="str">
        <f t="shared" si="1209"/>
        <v/>
      </c>
      <c r="CH1824" s="39" t="str">
        <f t="shared" si="1210"/>
        <v/>
      </c>
      <c r="CI1824" s="39" t="str">
        <f t="shared" si="1211"/>
        <v/>
      </c>
    </row>
    <row r="1825" spans="1:87">
      <c r="A1825" s="18"/>
      <c r="B1825" s="15">
        <f>'Gene Table'!E1824</f>
        <v>0</v>
      </c>
      <c r="C1825" s="15" t="str">
        <f>'Gene Table'!B1824</f>
        <v>L22</v>
      </c>
      <c r="D1825" s="16" t="str">
        <f>IF(SUM('Test Sample Data'!D$3:D$98)&gt;10,IF(AND(ISNUMBER('Test Sample Data'!D1824),'Test Sample Data'!D1824&lt;$B$1,'Test Sample Data'!D1824&gt;0),'Test Sample Data'!D1824,$B$1),"")</f>
        <v/>
      </c>
      <c r="E1825" s="17" t="str">
        <f>IF(SUM('Test Sample Data'!E$3:E$98)&gt;10,IF(AND(ISNUMBER('Test Sample Data'!E1824),'Test Sample Data'!E1824&lt;$B$1,'Test Sample Data'!E1824&gt;0),'Test Sample Data'!E1824,$B$1),"")</f>
        <v/>
      </c>
      <c r="F1825" s="17" t="str">
        <f>IF(SUM('Test Sample Data'!F$3:F$98)&gt;10,IF(AND(ISNUMBER('Test Sample Data'!F1824),'Test Sample Data'!F1824&lt;$B$1,'Test Sample Data'!F1824&gt;0),'Test Sample Data'!F1824,$B$1),"")</f>
        <v/>
      </c>
      <c r="G1825" s="17" t="str">
        <f>IF(SUM('Test Sample Data'!G$3:G$98)&gt;10,IF(AND(ISNUMBER('Test Sample Data'!G1824),'Test Sample Data'!G1824&lt;$B$1,'Test Sample Data'!G1824&gt;0),'Test Sample Data'!G1824,$B$1),"")</f>
        <v/>
      </c>
      <c r="H1825" s="17" t="str">
        <f>IF(SUM('Test Sample Data'!H$3:H$98)&gt;10,IF(AND(ISNUMBER('Test Sample Data'!H1824),'Test Sample Data'!H1824&lt;$B$1,'Test Sample Data'!H1824&gt;0),'Test Sample Data'!H1824,$B$1),"")</f>
        <v/>
      </c>
      <c r="I1825" s="17" t="str">
        <f>IF(SUM('Test Sample Data'!I$3:I$98)&gt;10,IF(AND(ISNUMBER('Test Sample Data'!I1824),'Test Sample Data'!I1824&lt;$B$1,'Test Sample Data'!I1824&gt;0),'Test Sample Data'!I1824,$B$1),"")</f>
        <v/>
      </c>
      <c r="J1825" s="17" t="str">
        <f>IF(SUM('Test Sample Data'!J$3:J$98)&gt;10,IF(AND(ISNUMBER('Test Sample Data'!J1824),'Test Sample Data'!J1824&lt;$B$1,'Test Sample Data'!J1824&gt;0),'Test Sample Data'!J1824,$B$1),"")</f>
        <v/>
      </c>
      <c r="K1825" s="17" t="str">
        <f>IF(SUM('Test Sample Data'!K$3:K$98)&gt;10,IF(AND(ISNUMBER('Test Sample Data'!K1824),'Test Sample Data'!K1824&lt;$B$1,'Test Sample Data'!K1824&gt;0),'Test Sample Data'!K1824,$B$1),"")</f>
        <v/>
      </c>
      <c r="L1825" s="17" t="str">
        <f>IF(SUM('Test Sample Data'!L$3:L$98)&gt;10,IF(AND(ISNUMBER('Test Sample Data'!L1824),'Test Sample Data'!L1824&lt;$B$1,'Test Sample Data'!L1824&gt;0),'Test Sample Data'!L1824,$B$1),"")</f>
        <v/>
      </c>
      <c r="M1825" s="17" t="str">
        <f>IF(SUM('Test Sample Data'!M$3:M$98)&gt;10,IF(AND(ISNUMBER('Test Sample Data'!M1824),'Test Sample Data'!M1824&lt;$B$1,'Test Sample Data'!M1824&gt;0),'Test Sample Data'!M1824,$B$1),"")</f>
        <v/>
      </c>
      <c r="N1825" s="17">
        <f>'Gene Table'!E1824</f>
        <v>0</v>
      </c>
      <c r="O1825" s="17" t="str">
        <f>'Gene Table'!B1824</f>
        <v>L22</v>
      </c>
      <c r="P1825" s="17" t="str">
        <f>IF(SUM('Control Sample Data'!D$3:D$98)&gt;10,IF(AND(ISNUMBER('Control Sample Data'!D1824),'Control Sample Data'!D1824&lt;$B$1,'Control Sample Data'!D1824&gt;0),'Control Sample Data'!D1824,$B$1),"")</f>
        <v/>
      </c>
      <c r="Q1825" s="17" t="str">
        <f>IF(SUM('Control Sample Data'!E$3:E$98)&gt;10,IF(AND(ISNUMBER('Control Sample Data'!E1824),'Control Sample Data'!E1824&lt;$B$1,'Control Sample Data'!E1824&gt;0),'Control Sample Data'!E1824,$B$1),"")</f>
        <v/>
      </c>
      <c r="R1825" s="17" t="str">
        <f>IF(SUM('Control Sample Data'!F$3:F$98)&gt;10,IF(AND(ISNUMBER('Control Sample Data'!F1824),'Control Sample Data'!F1824&lt;$B$1,'Control Sample Data'!F1824&gt;0),'Control Sample Data'!F1824,$B$1),"")</f>
        <v/>
      </c>
      <c r="S1825" s="17" t="str">
        <f>IF(SUM('Control Sample Data'!G$3:G$98)&gt;10,IF(AND(ISNUMBER('Control Sample Data'!G1824),'Control Sample Data'!G1824&lt;$B$1,'Control Sample Data'!G1824&gt;0),'Control Sample Data'!G1824,$B$1),"")</f>
        <v/>
      </c>
      <c r="T1825" s="17" t="str">
        <f>IF(SUM('Control Sample Data'!H$3:H$98)&gt;10,IF(AND(ISNUMBER('Control Sample Data'!H1824),'Control Sample Data'!H1824&lt;$B$1,'Control Sample Data'!H1824&gt;0),'Control Sample Data'!H1824,$B$1),"")</f>
        <v/>
      </c>
      <c r="U1825" s="17" t="str">
        <f>IF(SUM('Control Sample Data'!I$3:I$98)&gt;10,IF(AND(ISNUMBER('Control Sample Data'!I1824),'Control Sample Data'!I1824&lt;$B$1,'Control Sample Data'!I1824&gt;0),'Control Sample Data'!I1824,$B$1),"")</f>
        <v/>
      </c>
      <c r="V1825" s="17" t="str">
        <f>IF(SUM('Control Sample Data'!J$3:J$98)&gt;10,IF(AND(ISNUMBER('Control Sample Data'!J1824),'Control Sample Data'!J1824&lt;$B$1,'Control Sample Data'!J1824&gt;0),'Control Sample Data'!J1824,$B$1),"")</f>
        <v/>
      </c>
      <c r="W1825" s="17" t="str">
        <f>IF(SUM('Control Sample Data'!K$3:K$98)&gt;10,IF(AND(ISNUMBER('Control Sample Data'!K1824),'Control Sample Data'!K1824&lt;$B$1,'Control Sample Data'!K1824&gt;0),'Control Sample Data'!K1824,$B$1),"")</f>
        <v/>
      </c>
      <c r="X1825" s="17" t="str">
        <f>IF(SUM('Control Sample Data'!L$3:L$98)&gt;10,IF(AND(ISNUMBER('Control Sample Data'!L1824),'Control Sample Data'!L1824&lt;$B$1,'Control Sample Data'!L1824&gt;0),'Control Sample Data'!L1824,$B$1),"")</f>
        <v/>
      </c>
      <c r="Y1825" s="17" t="str">
        <f>IF(SUM('Control Sample Data'!M$3:M$98)&gt;10,IF(AND(ISNUMBER('Control Sample Data'!M1824),'Control Sample Data'!M1824&lt;$B$1,'Control Sample Data'!M1824&gt;0),'Control Sample Data'!M1824,$B$1),"")</f>
        <v/>
      </c>
      <c r="AT1825" s="36" t="str">
        <f t="shared" si="1212"/>
        <v/>
      </c>
      <c r="AU1825" s="36" t="str">
        <f t="shared" si="1213"/>
        <v/>
      </c>
      <c r="AV1825" s="36" t="str">
        <f t="shared" si="1214"/>
        <v/>
      </c>
      <c r="AW1825" s="36" t="str">
        <f t="shared" si="1215"/>
        <v/>
      </c>
      <c r="AX1825" s="36" t="str">
        <f t="shared" si="1216"/>
        <v/>
      </c>
      <c r="AY1825" s="36" t="str">
        <f t="shared" si="1217"/>
        <v/>
      </c>
      <c r="AZ1825" s="36" t="str">
        <f t="shared" si="1218"/>
        <v/>
      </c>
      <c r="BA1825" s="36" t="str">
        <f t="shared" si="1219"/>
        <v/>
      </c>
      <c r="BB1825" s="36" t="str">
        <f t="shared" si="1220"/>
        <v/>
      </c>
      <c r="BC1825" s="36" t="str">
        <f t="shared" si="1221"/>
        <v/>
      </c>
      <c r="BD1825" s="36" t="str">
        <f t="shared" si="1222"/>
        <v/>
      </c>
      <c r="BE1825" s="36" t="str">
        <f t="shared" si="1223"/>
        <v/>
      </c>
      <c r="BF1825" s="36" t="str">
        <f t="shared" si="1224"/>
        <v/>
      </c>
      <c r="BG1825" s="36" t="str">
        <f t="shared" si="1225"/>
        <v/>
      </c>
      <c r="BH1825" s="36" t="str">
        <f t="shared" si="1226"/>
        <v/>
      </c>
      <c r="BI1825" s="36" t="str">
        <f t="shared" si="1227"/>
        <v/>
      </c>
      <c r="BJ1825" s="36" t="str">
        <f t="shared" si="1228"/>
        <v/>
      </c>
      <c r="BK1825" s="36" t="str">
        <f t="shared" si="1229"/>
        <v/>
      </c>
      <c r="BL1825" s="36" t="str">
        <f t="shared" si="1230"/>
        <v/>
      </c>
      <c r="BM1825" s="36" t="str">
        <f t="shared" si="1231"/>
        <v/>
      </c>
      <c r="BN1825" s="38" t="e">
        <f t="shared" si="1190"/>
        <v>#DIV/0!</v>
      </c>
      <c r="BO1825" s="38" t="e">
        <f t="shared" si="1191"/>
        <v>#DIV/0!</v>
      </c>
      <c r="BP1825" s="39" t="str">
        <f t="shared" si="1192"/>
        <v/>
      </c>
      <c r="BQ1825" s="39" t="str">
        <f t="shared" si="1193"/>
        <v/>
      </c>
      <c r="BR1825" s="39" t="str">
        <f t="shared" si="1194"/>
        <v/>
      </c>
      <c r="BS1825" s="39" t="str">
        <f t="shared" si="1195"/>
        <v/>
      </c>
      <c r="BT1825" s="39" t="str">
        <f t="shared" si="1196"/>
        <v/>
      </c>
      <c r="BU1825" s="39" t="str">
        <f t="shared" si="1197"/>
        <v/>
      </c>
      <c r="BV1825" s="39" t="str">
        <f t="shared" si="1198"/>
        <v/>
      </c>
      <c r="BW1825" s="39" t="str">
        <f t="shared" si="1199"/>
        <v/>
      </c>
      <c r="BX1825" s="39" t="str">
        <f t="shared" si="1200"/>
        <v/>
      </c>
      <c r="BY1825" s="39" t="str">
        <f t="shared" si="1201"/>
        <v/>
      </c>
      <c r="BZ1825" s="39" t="str">
        <f t="shared" si="1202"/>
        <v/>
      </c>
      <c r="CA1825" s="39" t="str">
        <f t="shared" si="1203"/>
        <v/>
      </c>
      <c r="CB1825" s="39" t="str">
        <f t="shared" si="1204"/>
        <v/>
      </c>
      <c r="CC1825" s="39" t="str">
        <f t="shared" si="1205"/>
        <v/>
      </c>
      <c r="CD1825" s="39" t="str">
        <f t="shared" si="1206"/>
        <v/>
      </c>
      <c r="CE1825" s="39" t="str">
        <f t="shared" si="1207"/>
        <v/>
      </c>
      <c r="CF1825" s="39" t="str">
        <f t="shared" si="1208"/>
        <v/>
      </c>
      <c r="CG1825" s="39" t="str">
        <f t="shared" si="1209"/>
        <v/>
      </c>
      <c r="CH1825" s="39" t="str">
        <f t="shared" si="1210"/>
        <v/>
      </c>
      <c r="CI1825" s="39" t="str">
        <f t="shared" si="1211"/>
        <v/>
      </c>
    </row>
    <row r="1826" spans="1:87">
      <c r="A1826" s="18"/>
      <c r="B1826" s="15">
        <f>'Gene Table'!E1825</f>
        <v>0</v>
      </c>
      <c r="C1826" s="15" t="str">
        <f>'Gene Table'!B1825</f>
        <v>L23</v>
      </c>
      <c r="D1826" s="16" t="str">
        <f>IF(SUM('Test Sample Data'!D$3:D$98)&gt;10,IF(AND(ISNUMBER('Test Sample Data'!D1825),'Test Sample Data'!D1825&lt;$B$1,'Test Sample Data'!D1825&gt;0),'Test Sample Data'!D1825,$B$1),"")</f>
        <v/>
      </c>
      <c r="E1826" s="17" t="str">
        <f>IF(SUM('Test Sample Data'!E$3:E$98)&gt;10,IF(AND(ISNUMBER('Test Sample Data'!E1825),'Test Sample Data'!E1825&lt;$B$1,'Test Sample Data'!E1825&gt;0),'Test Sample Data'!E1825,$B$1),"")</f>
        <v/>
      </c>
      <c r="F1826" s="17" t="str">
        <f>IF(SUM('Test Sample Data'!F$3:F$98)&gt;10,IF(AND(ISNUMBER('Test Sample Data'!F1825),'Test Sample Data'!F1825&lt;$B$1,'Test Sample Data'!F1825&gt;0),'Test Sample Data'!F1825,$B$1),"")</f>
        <v/>
      </c>
      <c r="G1826" s="17" t="str">
        <f>IF(SUM('Test Sample Data'!G$3:G$98)&gt;10,IF(AND(ISNUMBER('Test Sample Data'!G1825),'Test Sample Data'!G1825&lt;$B$1,'Test Sample Data'!G1825&gt;0),'Test Sample Data'!G1825,$B$1),"")</f>
        <v/>
      </c>
      <c r="H1826" s="17" t="str">
        <f>IF(SUM('Test Sample Data'!H$3:H$98)&gt;10,IF(AND(ISNUMBER('Test Sample Data'!H1825),'Test Sample Data'!H1825&lt;$B$1,'Test Sample Data'!H1825&gt;0),'Test Sample Data'!H1825,$B$1),"")</f>
        <v/>
      </c>
      <c r="I1826" s="17" t="str">
        <f>IF(SUM('Test Sample Data'!I$3:I$98)&gt;10,IF(AND(ISNUMBER('Test Sample Data'!I1825),'Test Sample Data'!I1825&lt;$B$1,'Test Sample Data'!I1825&gt;0),'Test Sample Data'!I1825,$B$1),"")</f>
        <v/>
      </c>
      <c r="J1826" s="17" t="str">
        <f>IF(SUM('Test Sample Data'!J$3:J$98)&gt;10,IF(AND(ISNUMBER('Test Sample Data'!J1825),'Test Sample Data'!J1825&lt;$B$1,'Test Sample Data'!J1825&gt;0),'Test Sample Data'!J1825,$B$1),"")</f>
        <v/>
      </c>
      <c r="K1826" s="17" t="str">
        <f>IF(SUM('Test Sample Data'!K$3:K$98)&gt;10,IF(AND(ISNUMBER('Test Sample Data'!K1825),'Test Sample Data'!K1825&lt;$B$1,'Test Sample Data'!K1825&gt;0),'Test Sample Data'!K1825,$B$1),"")</f>
        <v/>
      </c>
      <c r="L1826" s="17" t="str">
        <f>IF(SUM('Test Sample Data'!L$3:L$98)&gt;10,IF(AND(ISNUMBER('Test Sample Data'!L1825),'Test Sample Data'!L1825&lt;$B$1,'Test Sample Data'!L1825&gt;0),'Test Sample Data'!L1825,$B$1),"")</f>
        <v/>
      </c>
      <c r="M1826" s="17" t="str">
        <f>IF(SUM('Test Sample Data'!M$3:M$98)&gt;10,IF(AND(ISNUMBER('Test Sample Data'!M1825),'Test Sample Data'!M1825&lt;$B$1,'Test Sample Data'!M1825&gt;0),'Test Sample Data'!M1825,$B$1),"")</f>
        <v/>
      </c>
      <c r="N1826" s="17">
        <f>'Gene Table'!E1825</f>
        <v>0</v>
      </c>
      <c r="O1826" s="17" t="str">
        <f>'Gene Table'!B1825</f>
        <v>L23</v>
      </c>
      <c r="P1826" s="17" t="str">
        <f>IF(SUM('Control Sample Data'!D$3:D$98)&gt;10,IF(AND(ISNUMBER('Control Sample Data'!D1825),'Control Sample Data'!D1825&lt;$B$1,'Control Sample Data'!D1825&gt;0),'Control Sample Data'!D1825,$B$1),"")</f>
        <v/>
      </c>
      <c r="Q1826" s="17" t="str">
        <f>IF(SUM('Control Sample Data'!E$3:E$98)&gt;10,IF(AND(ISNUMBER('Control Sample Data'!E1825),'Control Sample Data'!E1825&lt;$B$1,'Control Sample Data'!E1825&gt;0),'Control Sample Data'!E1825,$B$1),"")</f>
        <v/>
      </c>
      <c r="R1826" s="17" t="str">
        <f>IF(SUM('Control Sample Data'!F$3:F$98)&gt;10,IF(AND(ISNUMBER('Control Sample Data'!F1825),'Control Sample Data'!F1825&lt;$B$1,'Control Sample Data'!F1825&gt;0),'Control Sample Data'!F1825,$B$1),"")</f>
        <v/>
      </c>
      <c r="S1826" s="17" t="str">
        <f>IF(SUM('Control Sample Data'!G$3:G$98)&gt;10,IF(AND(ISNUMBER('Control Sample Data'!G1825),'Control Sample Data'!G1825&lt;$B$1,'Control Sample Data'!G1825&gt;0),'Control Sample Data'!G1825,$B$1),"")</f>
        <v/>
      </c>
      <c r="T1826" s="17" t="str">
        <f>IF(SUM('Control Sample Data'!H$3:H$98)&gt;10,IF(AND(ISNUMBER('Control Sample Data'!H1825),'Control Sample Data'!H1825&lt;$B$1,'Control Sample Data'!H1825&gt;0),'Control Sample Data'!H1825,$B$1),"")</f>
        <v/>
      </c>
      <c r="U1826" s="17" t="str">
        <f>IF(SUM('Control Sample Data'!I$3:I$98)&gt;10,IF(AND(ISNUMBER('Control Sample Data'!I1825),'Control Sample Data'!I1825&lt;$B$1,'Control Sample Data'!I1825&gt;0),'Control Sample Data'!I1825,$B$1),"")</f>
        <v/>
      </c>
      <c r="V1826" s="17" t="str">
        <f>IF(SUM('Control Sample Data'!J$3:J$98)&gt;10,IF(AND(ISNUMBER('Control Sample Data'!J1825),'Control Sample Data'!J1825&lt;$B$1,'Control Sample Data'!J1825&gt;0),'Control Sample Data'!J1825,$B$1),"")</f>
        <v/>
      </c>
      <c r="W1826" s="17" t="str">
        <f>IF(SUM('Control Sample Data'!K$3:K$98)&gt;10,IF(AND(ISNUMBER('Control Sample Data'!K1825),'Control Sample Data'!K1825&lt;$B$1,'Control Sample Data'!K1825&gt;0),'Control Sample Data'!K1825,$B$1),"")</f>
        <v/>
      </c>
      <c r="X1826" s="17" t="str">
        <f>IF(SUM('Control Sample Data'!L$3:L$98)&gt;10,IF(AND(ISNUMBER('Control Sample Data'!L1825),'Control Sample Data'!L1825&lt;$B$1,'Control Sample Data'!L1825&gt;0),'Control Sample Data'!L1825,$B$1),"")</f>
        <v/>
      </c>
      <c r="Y1826" s="17" t="str">
        <f>IF(SUM('Control Sample Data'!M$3:M$98)&gt;10,IF(AND(ISNUMBER('Control Sample Data'!M1825),'Control Sample Data'!M1825&lt;$B$1,'Control Sample Data'!M1825&gt;0),'Control Sample Data'!M1825,$B$1),"")</f>
        <v/>
      </c>
      <c r="AT1826" s="36" t="str">
        <f t="shared" si="1212"/>
        <v/>
      </c>
      <c r="AU1826" s="36" t="str">
        <f t="shared" si="1213"/>
        <v/>
      </c>
      <c r="AV1826" s="36" t="str">
        <f t="shared" si="1214"/>
        <v/>
      </c>
      <c r="AW1826" s="36" t="str">
        <f t="shared" si="1215"/>
        <v/>
      </c>
      <c r="AX1826" s="36" t="str">
        <f t="shared" si="1216"/>
        <v/>
      </c>
      <c r="AY1826" s="36" t="str">
        <f t="shared" si="1217"/>
        <v/>
      </c>
      <c r="AZ1826" s="36" t="str">
        <f t="shared" si="1218"/>
        <v/>
      </c>
      <c r="BA1826" s="36" t="str">
        <f t="shared" si="1219"/>
        <v/>
      </c>
      <c r="BB1826" s="36" t="str">
        <f t="shared" si="1220"/>
        <v/>
      </c>
      <c r="BC1826" s="36" t="str">
        <f t="shared" si="1221"/>
        <v/>
      </c>
      <c r="BD1826" s="36" t="str">
        <f t="shared" si="1222"/>
        <v/>
      </c>
      <c r="BE1826" s="36" t="str">
        <f t="shared" si="1223"/>
        <v/>
      </c>
      <c r="BF1826" s="36" t="str">
        <f t="shared" si="1224"/>
        <v/>
      </c>
      <c r="BG1826" s="36" t="str">
        <f t="shared" si="1225"/>
        <v/>
      </c>
      <c r="BH1826" s="36" t="str">
        <f t="shared" si="1226"/>
        <v/>
      </c>
      <c r="BI1826" s="36" t="str">
        <f t="shared" si="1227"/>
        <v/>
      </c>
      <c r="BJ1826" s="36" t="str">
        <f t="shared" si="1228"/>
        <v/>
      </c>
      <c r="BK1826" s="36" t="str">
        <f t="shared" si="1229"/>
        <v/>
      </c>
      <c r="BL1826" s="36" t="str">
        <f t="shared" si="1230"/>
        <v/>
      </c>
      <c r="BM1826" s="36" t="str">
        <f t="shared" si="1231"/>
        <v/>
      </c>
      <c r="BN1826" s="38" t="e">
        <f t="shared" si="1190"/>
        <v>#DIV/0!</v>
      </c>
      <c r="BO1826" s="38" t="e">
        <f t="shared" si="1191"/>
        <v>#DIV/0!</v>
      </c>
      <c r="BP1826" s="39" t="str">
        <f t="shared" si="1192"/>
        <v/>
      </c>
      <c r="BQ1826" s="39" t="str">
        <f t="shared" si="1193"/>
        <v/>
      </c>
      <c r="BR1826" s="39" t="str">
        <f t="shared" si="1194"/>
        <v/>
      </c>
      <c r="BS1826" s="39" t="str">
        <f t="shared" si="1195"/>
        <v/>
      </c>
      <c r="BT1826" s="39" t="str">
        <f t="shared" si="1196"/>
        <v/>
      </c>
      <c r="BU1826" s="39" t="str">
        <f t="shared" si="1197"/>
        <v/>
      </c>
      <c r="BV1826" s="39" t="str">
        <f t="shared" si="1198"/>
        <v/>
      </c>
      <c r="BW1826" s="39" t="str">
        <f t="shared" si="1199"/>
        <v/>
      </c>
      <c r="BX1826" s="39" t="str">
        <f t="shared" si="1200"/>
        <v/>
      </c>
      <c r="BY1826" s="39" t="str">
        <f t="shared" si="1201"/>
        <v/>
      </c>
      <c r="BZ1826" s="39" t="str">
        <f t="shared" si="1202"/>
        <v/>
      </c>
      <c r="CA1826" s="39" t="str">
        <f t="shared" si="1203"/>
        <v/>
      </c>
      <c r="CB1826" s="39" t="str">
        <f t="shared" si="1204"/>
        <v/>
      </c>
      <c r="CC1826" s="39" t="str">
        <f t="shared" si="1205"/>
        <v/>
      </c>
      <c r="CD1826" s="39" t="str">
        <f t="shared" si="1206"/>
        <v/>
      </c>
      <c r="CE1826" s="39" t="str">
        <f t="shared" si="1207"/>
        <v/>
      </c>
      <c r="CF1826" s="39" t="str">
        <f t="shared" si="1208"/>
        <v/>
      </c>
      <c r="CG1826" s="39" t="str">
        <f t="shared" si="1209"/>
        <v/>
      </c>
      <c r="CH1826" s="39" t="str">
        <f t="shared" si="1210"/>
        <v/>
      </c>
      <c r="CI1826" s="39" t="str">
        <f t="shared" si="1211"/>
        <v/>
      </c>
    </row>
    <row r="1827" spans="1:87">
      <c r="A1827" s="18"/>
      <c r="B1827" s="15">
        <f>'Gene Table'!E1826</f>
        <v>0</v>
      </c>
      <c r="C1827" s="15" t="str">
        <f>'Gene Table'!B1826</f>
        <v>L24</v>
      </c>
      <c r="D1827" s="16" t="str">
        <f>IF(SUM('Test Sample Data'!D$3:D$98)&gt;10,IF(AND(ISNUMBER('Test Sample Data'!D1826),'Test Sample Data'!D1826&lt;$B$1,'Test Sample Data'!D1826&gt;0),'Test Sample Data'!D1826,$B$1),"")</f>
        <v/>
      </c>
      <c r="E1827" s="17" t="str">
        <f>IF(SUM('Test Sample Data'!E$3:E$98)&gt;10,IF(AND(ISNUMBER('Test Sample Data'!E1826),'Test Sample Data'!E1826&lt;$B$1,'Test Sample Data'!E1826&gt;0),'Test Sample Data'!E1826,$B$1),"")</f>
        <v/>
      </c>
      <c r="F1827" s="17" t="str">
        <f>IF(SUM('Test Sample Data'!F$3:F$98)&gt;10,IF(AND(ISNUMBER('Test Sample Data'!F1826),'Test Sample Data'!F1826&lt;$B$1,'Test Sample Data'!F1826&gt;0),'Test Sample Data'!F1826,$B$1),"")</f>
        <v/>
      </c>
      <c r="G1827" s="17" t="str">
        <f>IF(SUM('Test Sample Data'!G$3:G$98)&gt;10,IF(AND(ISNUMBER('Test Sample Data'!G1826),'Test Sample Data'!G1826&lt;$B$1,'Test Sample Data'!G1826&gt;0),'Test Sample Data'!G1826,$B$1),"")</f>
        <v/>
      </c>
      <c r="H1827" s="17" t="str">
        <f>IF(SUM('Test Sample Data'!H$3:H$98)&gt;10,IF(AND(ISNUMBER('Test Sample Data'!H1826),'Test Sample Data'!H1826&lt;$B$1,'Test Sample Data'!H1826&gt;0),'Test Sample Data'!H1826,$B$1),"")</f>
        <v/>
      </c>
      <c r="I1827" s="17" t="str">
        <f>IF(SUM('Test Sample Data'!I$3:I$98)&gt;10,IF(AND(ISNUMBER('Test Sample Data'!I1826),'Test Sample Data'!I1826&lt;$B$1,'Test Sample Data'!I1826&gt;0),'Test Sample Data'!I1826,$B$1),"")</f>
        <v/>
      </c>
      <c r="J1827" s="17" t="str">
        <f>IF(SUM('Test Sample Data'!J$3:J$98)&gt;10,IF(AND(ISNUMBER('Test Sample Data'!J1826),'Test Sample Data'!J1826&lt;$B$1,'Test Sample Data'!J1826&gt;0),'Test Sample Data'!J1826,$B$1),"")</f>
        <v/>
      </c>
      <c r="K1827" s="17" t="str">
        <f>IF(SUM('Test Sample Data'!K$3:K$98)&gt;10,IF(AND(ISNUMBER('Test Sample Data'!K1826),'Test Sample Data'!K1826&lt;$B$1,'Test Sample Data'!K1826&gt;0),'Test Sample Data'!K1826,$B$1),"")</f>
        <v/>
      </c>
      <c r="L1827" s="17" t="str">
        <f>IF(SUM('Test Sample Data'!L$3:L$98)&gt;10,IF(AND(ISNUMBER('Test Sample Data'!L1826),'Test Sample Data'!L1826&lt;$B$1,'Test Sample Data'!L1826&gt;0),'Test Sample Data'!L1826,$B$1),"")</f>
        <v/>
      </c>
      <c r="M1827" s="17" t="str">
        <f>IF(SUM('Test Sample Data'!M$3:M$98)&gt;10,IF(AND(ISNUMBER('Test Sample Data'!M1826),'Test Sample Data'!M1826&lt;$B$1,'Test Sample Data'!M1826&gt;0),'Test Sample Data'!M1826,$B$1),"")</f>
        <v/>
      </c>
      <c r="N1827" s="17">
        <f>'Gene Table'!E1826</f>
        <v>0</v>
      </c>
      <c r="O1827" s="17" t="str">
        <f>'Gene Table'!B1826</f>
        <v>L24</v>
      </c>
      <c r="P1827" s="17" t="str">
        <f>IF(SUM('Control Sample Data'!D$3:D$98)&gt;10,IF(AND(ISNUMBER('Control Sample Data'!D1826),'Control Sample Data'!D1826&lt;$B$1,'Control Sample Data'!D1826&gt;0),'Control Sample Data'!D1826,$B$1),"")</f>
        <v/>
      </c>
      <c r="Q1827" s="17" t="str">
        <f>IF(SUM('Control Sample Data'!E$3:E$98)&gt;10,IF(AND(ISNUMBER('Control Sample Data'!E1826),'Control Sample Data'!E1826&lt;$B$1,'Control Sample Data'!E1826&gt;0),'Control Sample Data'!E1826,$B$1),"")</f>
        <v/>
      </c>
      <c r="R1827" s="17" t="str">
        <f>IF(SUM('Control Sample Data'!F$3:F$98)&gt;10,IF(AND(ISNUMBER('Control Sample Data'!F1826),'Control Sample Data'!F1826&lt;$B$1,'Control Sample Data'!F1826&gt;0),'Control Sample Data'!F1826,$B$1),"")</f>
        <v/>
      </c>
      <c r="S1827" s="17" t="str">
        <f>IF(SUM('Control Sample Data'!G$3:G$98)&gt;10,IF(AND(ISNUMBER('Control Sample Data'!G1826),'Control Sample Data'!G1826&lt;$B$1,'Control Sample Data'!G1826&gt;0),'Control Sample Data'!G1826,$B$1),"")</f>
        <v/>
      </c>
      <c r="T1827" s="17" t="str">
        <f>IF(SUM('Control Sample Data'!H$3:H$98)&gt;10,IF(AND(ISNUMBER('Control Sample Data'!H1826),'Control Sample Data'!H1826&lt;$B$1,'Control Sample Data'!H1826&gt;0),'Control Sample Data'!H1826,$B$1),"")</f>
        <v/>
      </c>
      <c r="U1827" s="17" t="str">
        <f>IF(SUM('Control Sample Data'!I$3:I$98)&gt;10,IF(AND(ISNUMBER('Control Sample Data'!I1826),'Control Sample Data'!I1826&lt;$B$1,'Control Sample Data'!I1826&gt;0),'Control Sample Data'!I1826,$B$1),"")</f>
        <v/>
      </c>
      <c r="V1827" s="17" t="str">
        <f>IF(SUM('Control Sample Data'!J$3:J$98)&gt;10,IF(AND(ISNUMBER('Control Sample Data'!J1826),'Control Sample Data'!J1826&lt;$B$1,'Control Sample Data'!J1826&gt;0),'Control Sample Data'!J1826,$B$1),"")</f>
        <v/>
      </c>
      <c r="W1827" s="17" t="str">
        <f>IF(SUM('Control Sample Data'!K$3:K$98)&gt;10,IF(AND(ISNUMBER('Control Sample Data'!K1826),'Control Sample Data'!K1826&lt;$B$1,'Control Sample Data'!K1826&gt;0),'Control Sample Data'!K1826,$B$1),"")</f>
        <v/>
      </c>
      <c r="X1827" s="17" t="str">
        <f>IF(SUM('Control Sample Data'!L$3:L$98)&gt;10,IF(AND(ISNUMBER('Control Sample Data'!L1826),'Control Sample Data'!L1826&lt;$B$1,'Control Sample Data'!L1826&gt;0),'Control Sample Data'!L1826,$B$1),"")</f>
        <v/>
      </c>
      <c r="Y1827" s="17" t="str">
        <f>IF(SUM('Control Sample Data'!M$3:M$98)&gt;10,IF(AND(ISNUMBER('Control Sample Data'!M1826),'Control Sample Data'!M1826&lt;$B$1,'Control Sample Data'!M1826&gt;0),'Control Sample Data'!M1826,$B$1),"")</f>
        <v/>
      </c>
      <c r="AT1827" s="36" t="str">
        <f t="shared" si="1212"/>
        <v/>
      </c>
      <c r="AU1827" s="36" t="str">
        <f t="shared" si="1213"/>
        <v/>
      </c>
      <c r="AV1827" s="36" t="str">
        <f t="shared" si="1214"/>
        <v/>
      </c>
      <c r="AW1827" s="36" t="str">
        <f t="shared" si="1215"/>
        <v/>
      </c>
      <c r="AX1827" s="36" t="str">
        <f t="shared" si="1216"/>
        <v/>
      </c>
      <c r="AY1827" s="36" t="str">
        <f t="shared" si="1217"/>
        <v/>
      </c>
      <c r="AZ1827" s="36" t="str">
        <f t="shared" si="1218"/>
        <v/>
      </c>
      <c r="BA1827" s="36" t="str">
        <f t="shared" si="1219"/>
        <v/>
      </c>
      <c r="BB1827" s="36" t="str">
        <f t="shared" si="1220"/>
        <v/>
      </c>
      <c r="BC1827" s="36" t="str">
        <f t="shared" si="1221"/>
        <v/>
      </c>
      <c r="BD1827" s="36" t="str">
        <f t="shared" si="1222"/>
        <v/>
      </c>
      <c r="BE1827" s="36" t="str">
        <f t="shared" si="1223"/>
        <v/>
      </c>
      <c r="BF1827" s="36" t="str">
        <f t="shared" si="1224"/>
        <v/>
      </c>
      <c r="BG1827" s="36" t="str">
        <f t="shared" si="1225"/>
        <v/>
      </c>
      <c r="BH1827" s="36" t="str">
        <f t="shared" si="1226"/>
        <v/>
      </c>
      <c r="BI1827" s="36" t="str">
        <f t="shared" si="1227"/>
        <v/>
      </c>
      <c r="BJ1827" s="36" t="str">
        <f t="shared" si="1228"/>
        <v/>
      </c>
      <c r="BK1827" s="36" t="str">
        <f t="shared" si="1229"/>
        <v/>
      </c>
      <c r="BL1827" s="36" t="str">
        <f t="shared" si="1230"/>
        <v/>
      </c>
      <c r="BM1827" s="36" t="str">
        <f t="shared" si="1231"/>
        <v/>
      </c>
      <c r="BN1827" s="38" t="e">
        <f t="shared" si="1190"/>
        <v>#DIV/0!</v>
      </c>
      <c r="BO1827" s="38" t="e">
        <f t="shared" si="1191"/>
        <v>#DIV/0!</v>
      </c>
      <c r="BP1827" s="39" t="str">
        <f t="shared" si="1192"/>
        <v/>
      </c>
      <c r="BQ1827" s="39" t="str">
        <f t="shared" si="1193"/>
        <v/>
      </c>
      <c r="BR1827" s="39" t="str">
        <f t="shared" si="1194"/>
        <v/>
      </c>
      <c r="BS1827" s="39" t="str">
        <f t="shared" si="1195"/>
        <v/>
      </c>
      <c r="BT1827" s="39" t="str">
        <f t="shared" si="1196"/>
        <v/>
      </c>
      <c r="BU1827" s="39" t="str">
        <f t="shared" si="1197"/>
        <v/>
      </c>
      <c r="BV1827" s="39" t="str">
        <f t="shared" si="1198"/>
        <v/>
      </c>
      <c r="BW1827" s="39" t="str">
        <f t="shared" si="1199"/>
        <v/>
      </c>
      <c r="BX1827" s="39" t="str">
        <f t="shared" si="1200"/>
        <v/>
      </c>
      <c r="BY1827" s="39" t="str">
        <f t="shared" si="1201"/>
        <v/>
      </c>
      <c r="BZ1827" s="39" t="str">
        <f t="shared" si="1202"/>
        <v/>
      </c>
      <c r="CA1827" s="39" t="str">
        <f t="shared" si="1203"/>
        <v/>
      </c>
      <c r="CB1827" s="39" t="str">
        <f t="shared" si="1204"/>
        <v/>
      </c>
      <c r="CC1827" s="39" t="str">
        <f t="shared" si="1205"/>
        <v/>
      </c>
      <c r="CD1827" s="39" t="str">
        <f t="shared" si="1206"/>
        <v/>
      </c>
      <c r="CE1827" s="39" t="str">
        <f t="shared" si="1207"/>
        <v/>
      </c>
      <c r="CF1827" s="39" t="str">
        <f t="shared" si="1208"/>
        <v/>
      </c>
      <c r="CG1827" s="39" t="str">
        <f t="shared" si="1209"/>
        <v/>
      </c>
      <c r="CH1827" s="39" t="str">
        <f t="shared" si="1210"/>
        <v/>
      </c>
      <c r="CI1827" s="39" t="str">
        <f t="shared" si="1211"/>
        <v/>
      </c>
    </row>
    <row r="1828" spans="1:87">
      <c r="A1828" s="18"/>
      <c r="B1828" s="15" t="str">
        <f>'Gene Table'!E1827</f>
        <v>hsa-miR-4779</v>
      </c>
      <c r="C1828" s="15" t="str">
        <f>'Gene Table'!B1827</f>
        <v>M01</v>
      </c>
      <c r="D1828" s="16" t="str">
        <f>IF(SUM('Test Sample Data'!D$3:D$98)&gt;10,IF(AND(ISNUMBER('Test Sample Data'!D1827),'Test Sample Data'!D1827&lt;$B$1,'Test Sample Data'!D1827&gt;0),'Test Sample Data'!D1827,$B$1),"")</f>
        <v/>
      </c>
      <c r="E1828" s="17" t="str">
        <f>IF(SUM('Test Sample Data'!E$3:E$98)&gt;10,IF(AND(ISNUMBER('Test Sample Data'!E1827),'Test Sample Data'!E1827&lt;$B$1,'Test Sample Data'!E1827&gt;0),'Test Sample Data'!E1827,$B$1),"")</f>
        <v/>
      </c>
      <c r="F1828" s="17" t="str">
        <f>IF(SUM('Test Sample Data'!F$3:F$98)&gt;10,IF(AND(ISNUMBER('Test Sample Data'!F1827),'Test Sample Data'!F1827&lt;$B$1,'Test Sample Data'!F1827&gt;0),'Test Sample Data'!F1827,$B$1),"")</f>
        <v/>
      </c>
      <c r="G1828" s="17" t="str">
        <f>IF(SUM('Test Sample Data'!G$3:G$98)&gt;10,IF(AND(ISNUMBER('Test Sample Data'!G1827),'Test Sample Data'!G1827&lt;$B$1,'Test Sample Data'!G1827&gt;0),'Test Sample Data'!G1827,$B$1),"")</f>
        <v/>
      </c>
      <c r="H1828" s="17" t="str">
        <f>IF(SUM('Test Sample Data'!H$3:H$98)&gt;10,IF(AND(ISNUMBER('Test Sample Data'!H1827),'Test Sample Data'!H1827&lt;$B$1,'Test Sample Data'!H1827&gt;0),'Test Sample Data'!H1827,$B$1),"")</f>
        <v/>
      </c>
      <c r="I1828" s="17" t="str">
        <f>IF(SUM('Test Sample Data'!I$3:I$98)&gt;10,IF(AND(ISNUMBER('Test Sample Data'!I1827),'Test Sample Data'!I1827&lt;$B$1,'Test Sample Data'!I1827&gt;0),'Test Sample Data'!I1827,$B$1),"")</f>
        <v/>
      </c>
      <c r="J1828" s="17" t="str">
        <f>IF(SUM('Test Sample Data'!J$3:J$98)&gt;10,IF(AND(ISNUMBER('Test Sample Data'!J1827),'Test Sample Data'!J1827&lt;$B$1,'Test Sample Data'!J1827&gt;0),'Test Sample Data'!J1827,$B$1),"")</f>
        <v/>
      </c>
      <c r="K1828" s="17" t="str">
        <f>IF(SUM('Test Sample Data'!K$3:K$98)&gt;10,IF(AND(ISNUMBER('Test Sample Data'!K1827),'Test Sample Data'!K1827&lt;$B$1,'Test Sample Data'!K1827&gt;0),'Test Sample Data'!K1827,$B$1),"")</f>
        <v/>
      </c>
      <c r="L1828" s="17" t="str">
        <f>IF(SUM('Test Sample Data'!L$3:L$98)&gt;10,IF(AND(ISNUMBER('Test Sample Data'!L1827),'Test Sample Data'!L1827&lt;$B$1,'Test Sample Data'!L1827&gt;0),'Test Sample Data'!L1827,$B$1),"")</f>
        <v/>
      </c>
      <c r="M1828" s="17" t="str">
        <f>IF(SUM('Test Sample Data'!M$3:M$98)&gt;10,IF(AND(ISNUMBER('Test Sample Data'!M1827),'Test Sample Data'!M1827&lt;$B$1,'Test Sample Data'!M1827&gt;0),'Test Sample Data'!M1827,$B$1),"")</f>
        <v/>
      </c>
      <c r="N1828" s="17" t="str">
        <f>'Gene Table'!E1827</f>
        <v>hsa-miR-4779</v>
      </c>
      <c r="O1828" s="17" t="str">
        <f>'Gene Table'!B1827</f>
        <v>M01</v>
      </c>
      <c r="P1828" s="17" t="str">
        <f>IF(SUM('Control Sample Data'!D$3:D$98)&gt;10,IF(AND(ISNUMBER('Control Sample Data'!D1827),'Control Sample Data'!D1827&lt;$B$1,'Control Sample Data'!D1827&gt;0),'Control Sample Data'!D1827,$B$1),"")</f>
        <v/>
      </c>
      <c r="Q1828" s="17" t="str">
        <f>IF(SUM('Control Sample Data'!E$3:E$98)&gt;10,IF(AND(ISNUMBER('Control Sample Data'!E1827),'Control Sample Data'!E1827&lt;$B$1,'Control Sample Data'!E1827&gt;0),'Control Sample Data'!E1827,$B$1),"")</f>
        <v/>
      </c>
      <c r="R1828" s="17" t="str">
        <f>IF(SUM('Control Sample Data'!F$3:F$98)&gt;10,IF(AND(ISNUMBER('Control Sample Data'!F1827),'Control Sample Data'!F1827&lt;$B$1,'Control Sample Data'!F1827&gt;0),'Control Sample Data'!F1827,$B$1),"")</f>
        <v/>
      </c>
      <c r="S1828" s="17" t="str">
        <f>IF(SUM('Control Sample Data'!G$3:G$98)&gt;10,IF(AND(ISNUMBER('Control Sample Data'!G1827),'Control Sample Data'!G1827&lt;$B$1,'Control Sample Data'!G1827&gt;0),'Control Sample Data'!G1827,$B$1),"")</f>
        <v/>
      </c>
      <c r="T1828" s="17" t="str">
        <f>IF(SUM('Control Sample Data'!H$3:H$98)&gt;10,IF(AND(ISNUMBER('Control Sample Data'!H1827),'Control Sample Data'!H1827&lt;$B$1,'Control Sample Data'!H1827&gt;0),'Control Sample Data'!H1827,$B$1),"")</f>
        <v/>
      </c>
      <c r="U1828" s="17" t="str">
        <f>IF(SUM('Control Sample Data'!I$3:I$98)&gt;10,IF(AND(ISNUMBER('Control Sample Data'!I1827),'Control Sample Data'!I1827&lt;$B$1,'Control Sample Data'!I1827&gt;0),'Control Sample Data'!I1827,$B$1),"")</f>
        <v/>
      </c>
      <c r="V1828" s="17" t="str">
        <f>IF(SUM('Control Sample Data'!J$3:J$98)&gt;10,IF(AND(ISNUMBER('Control Sample Data'!J1827),'Control Sample Data'!J1827&lt;$B$1,'Control Sample Data'!J1827&gt;0),'Control Sample Data'!J1827,$B$1),"")</f>
        <v/>
      </c>
      <c r="W1828" s="17" t="str">
        <f>IF(SUM('Control Sample Data'!K$3:K$98)&gt;10,IF(AND(ISNUMBER('Control Sample Data'!K1827),'Control Sample Data'!K1827&lt;$B$1,'Control Sample Data'!K1827&gt;0),'Control Sample Data'!K1827,$B$1),"")</f>
        <v/>
      </c>
      <c r="X1828" s="17" t="str">
        <f>IF(SUM('Control Sample Data'!L$3:L$98)&gt;10,IF(AND(ISNUMBER('Control Sample Data'!L1827),'Control Sample Data'!L1827&lt;$B$1,'Control Sample Data'!L1827&gt;0),'Control Sample Data'!L1827,$B$1),"")</f>
        <v/>
      </c>
      <c r="Y1828" s="17" t="str">
        <f>IF(SUM('Control Sample Data'!M$3:M$98)&gt;10,IF(AND(ISNUMBER('Control Sample Data'!M1827),'Control Sample Data'!M1827&lt;$B$1,'Control Sample Data'!M1827&gt;0),'Control Sample Data'!M1827,$B$1),"")</f>
        <v/>
      </c>
      <c r="AT1828" s="36" t="str">
        <f t="shared" si="1212"/>
        <v/>
      </c>
      <c r="AU1828" s="36" t="str">
        <f t="shared" si="1213"/>
        <v/>
      </c>
      <c r="AV1828" s="36" t="str">
        <f t="shared" si="1214"/>
        <v/>
      </c>
      <c r="AW1828" s="36" t="str">
        <f t="shared" si="1215"/>
        <v/>
      </c>
      <c r="AX1828" s="36" t="str">
        <f t="shared" si="1216"/>
        <v/>
      </c>
      <c r="AY1828" s="36" t="str">
        <f t="shared" si="1217"/>
        <v/>
      </c>
      <c r="AZ1828" s="36" t="str">
        <f t="shared" si="1218"/>
        <v/>
      </c>
      <c r="BA1828" s="36" t="str">
        <f t="shared" si="1219"/>
        <v/>
      </c>
      <c r="BB1828" s="36" t="str">
        <f t="shared" si="1220"/>
        <v/>
      </c>
      <c r="BC1828" s="36" t="str">
        <f t="shared" si="1221"/>
        <v/>
      </c>
      <c r="BD1828" s="36" t="str">
        <f t="shared" si="1222"/>
        <v/>
      </c>
      <c r="BE1828" s="36" t="str">
        <f t="shared" si="1223"/>
        <v/>
      </c>
      <c r="BF1828" s="36" t="str">
        <f t="shared" si="1224"/>
        <v/>
      </c>
      <c r="BG1828" s="36" t="str">
        <f t="shared" si="1225"/>
        <v/>
      </c>
      <c r="BH1828" s="36" t="str">
        <f t="shared" si="1226"/>
        <v/>
      </c>
      <c r="BI1828" s="36" t="str">
        <f t="shared" si="1227"/>
        <v/>
      </c>
      <c r="BJ1828" s="36" t="str">
        <f t="shared" si="1228"/>
        <v/>
      </c>
      <c r="BK1828" s="36" t="str">
        <f t="shared" si="1229"/>
        <v/>
      </c>
      <c r="BL1828" s="36" t="str">
        <f t="shared" si="1230"/>
        <v/>
      </c>
      <c r="BM1828" s="36" t="str">
        <f t="shared" si="1231"/>
        <v/>
      </c>
      <c r="BN1828" s="38" t="e">
        <f t="shared" si="1190"/>
        <v>#DIV/0!</v>
      </c>
      <c r="BO1828" s="38" t="e">
        <f t="shared" si="1191"/>
        <v>#DIV/0!</v>
      </c>
      <c r="BP1828" s="39" t="str">
        <f t="shared" si="1192"/>
        <v/>
      </c>
      <c r="BQ1828" s="39" t="str">
        <f t="shared" si="1193"/>
        <v/>
      </c>
      <c r="BR1828" s="39" t="str">
        <f t="shared" si="1194"/>
        <v/>
      </c>
      <c r="BS1828" s="39" t="str">
        <f t="shared" si="1195"/>
        <v/>
      </c>
      <c r="BT1828" s="39" t="str">
        <f t="shared" si="1196"/>
        <v/>
      </c>
      <c r="BU1828" s="39" t="str">
        <f t="shared" si="1197"/>
        <v/>
      </c>
      <c r="BV1828" s="39" t="str">
        <f t="shared" si="1198"/>
        <v/>
      </c>
      <c r="BW1828" s="39" t="str">
        <f t="shared" si="1199"/>
        <v/>
      </c>
      <c r="BX1828" s="39" t="str">
        <f t="shared" si="1200"/>
        <v/>
      </c>
      <c r="BY1828" s="39" t="str">
        <f t="shared" si="1201"/>
        <v/>
      </c>
      <c r="BZ1828" s="39" t="str">
        <f t="shared" si="1202"/>
        <v/>
      </c>
      <c r="CA1828" s="39" t="str">
        <f t="shared" si="1203"/>
        <v/>
      </c>
      <c r="CB1828" s="39" t="str">
        <f t="shared" si="1204"/>
        <v/>
      </c>
      <c r="CC1828" s="39" t="str">
        <f t="shared" si="1205"/>
        <v/>
      </c>
      <c r="CD1828" s="39" t="str">
        <f t="shared" si="1206"/>
        <v/>
      </c>
      <c r="CE1828" s="39" t="str">
        <f t="shared" si="1207"/>
        <v/>
      </c>
      <c r="CF1828" s="39" t="str">
        <f t="shared" si="1208"/>
        <v/>
      </c>
      <c r="CG1828" s="39" t="str">
        <f t="shared" si="1209"/>
        <v/>
      </c>
      <c r="CH1828" s="39" t="str">
        <f t="shared" si="1210"/>
        <v/>
      </c>
      <c r="CI1828" s="39" t="str">
        <f t="shared" si="1211"/>
        <v/>
      </c>
    </row>
    <row r="1829" spans="1:87">
      <c r="A1829" s="18"/>
      <c r="B1829" s="15" t="str">
        <f>'Gene Table'!E1828</f>
        <v>hsa-miR-5187-5p</v>
      </c>
      <c r="C1829" s="15" t="str">
        <f>'Gene Table'!B1828</f>
        <v>M02</v>
      </c>
      <c r="D1829" s="16" t="str">
        <f>IF(SUM('Test Sample Data'!D$3:D$98)&gt;10,IF(AND(ISNUMBER('Test Sample Data'!D1828),'Test Sample Data'!D1828&lt;$B$1,'Test Sample Data'!D1828&gt;0),'Test Sample Data'!D1828,$B$1),"")</f>
        <v/>
      </c>
      <c r="E1829" s="17" t="str">
        <f>IF(SUM('Test Sample Data'!E$3:E$98)&gt;10,IF(AND(ISNUMBER('Test Sample Data'!E1828),'Test Sample Data'!E1828&lt;$B$1,'Test Sample Data'!E1828&gt;0),'Test Sample Data'!E1828,$B$1),"")</f>
        <v/>
      </c>
      <c r="F1829" s="17" t="str">
        <f>IF(SUM('Test Sample Data'!F$3:F$98)&gt;10,IF(AND(ISNUMBER('Test Sample Data'!F1828),'Test Sample Data'!F1828&lt;$B$1,'Test Sample Data'!F1828&gt;0),'Test Sample Data'!F1828,$B$1),"")</f>
        <v/>
      </c>
      <c r="G1829" s="17" t="str">
        <f>IF(SUM('Test Sample Data'!G$3:G$98)&gt;10,IF(AND(ISNUMBER('Test Sample Data'!G1828),'Test Sample Data'!G1828&lt;$B$1,'Test Sample Data'!G1828&gt;0),'Test Sample Data'!G1828,$B$1),"")</f>
        <v/>
      </c>
      <c r="H1829" s="17" t="str">
        <f>IF(SUM('Test Sample Data'!H$3:H$98)&gt;10,IF(AND(ISNUMBER('Test Sample Data'!H1828),'Test Sample Data'!H1828&lt;$B$1,'Test Sample Data'!H1828&gt;0),'Test Sample Data'!H1828,$B$1),"")</f>
        <v/>
      </c>
      <c r="I1829" s="17" t="str">
        <f>IF(SUM('Test Sample Data'!I$3:I$98)&gt;10,IF(AND(ISNUMBER('Test Sample Data'!I1828),'Test Sample Data'!I1828&lt;$B$1,'Test Sample Data'!I1828&gt;0),'Test Sample Data'!I1828,$B$1),"")</f>
        <v/>
      </c>
      <c r="J1829" s="17" t="str">
        <f>IF(SUM('Test Sample Data'!J$3:J$98)&gt;10,IF(AND(ISNUMBER('Test Sample Data'!J1828),'Test Sample Data'!J1828&lt;$B$1,'Test Sample Data'!J1828&gt;0),'Test Sample Data'!J1828,$B$1),"")</f>
        <v/>
      </c>
      <c r="K1829" s="17" t="str">
        <f>IF(SUM('Test Sample Data'!K$3:K$98)&gt;10,IF(AND(ISNUMBER('Test Sample Data'!K1828),'Test Sample Data'!K1828&lt;$B$1,'Test Sample Data'!K1828&gt;0),'Test Sample Data'!K1828,$B$1),"")</f>
        <v/>
      </c>
      <c r="L1829" s="17" t="str">
        <f>IF(SUM('Test Sample Data'!L$3:L$98)&gt;10,IF(AND(ISNUMBER('Test Sample Data'!L1828),'Test Sample Data'!L1828&lt;$B$1,'Test Sample Data'!L1828&gt;0),'Test Sample Data'!L1828,$B$1),"")</f>
        <v/>
      </c>
      <c r="M1829" s="17" t="str">
        <f>IF(SUM('Test Sample Data'!M$3:M$98)&gt;10,IF(AND(ISNUMBER('Test Sample Data'!M1828),'Test Sample Data'!M1828&lt;$B$1,'Test Sample Data'!M1828&gt;0),'Test Sample Data'!M1828,$B$1),"")</f>
        <v/>
      </c>
      <c r="N1829" s="17" t="str">
        <f>'Gene Table'!E1828</f>
        <v>hsa-miR-5187-5p</v>
      </c>
      <c r="O1829" s="17" t="str">
        <f>'Gene Table'!B1828</f>
        <v>M02</v>
      </c>
      <c r="P1829" s="17" t="str">
        <f>IF(SUM('Control Sample Data'!D$3:D$98)&gt;10,IF(AND(ISNUMBER('Control Sample Data'!D1828),'Control Sample Data'!D1828&lt;$B$1,'Control Sample Data'!D1828&gt;0),'Control Sample Data'!D1828,$B$1),"")</f>
        <v/>
      </c>
      <c r="Q1829" s="17" t="str">
        <f>IF(SUM('Control Sample Data'!E$3:E$98)&gt;10,IF(AND(ISNUMBER('Control Sample Data'!E1828),'Control Sample Data'!E1828&lt;$B$1,'Control Sample Data'!E1828&gt;0),'Control Sample Data'!E1828,$B$1),"")</f>
        <v/>
      </c>
      <c r="R1829" s="17" t="str">
        <f>IF(SUM('Control Sample Data'!F$3:F$98)&gt;10,IF(AND(ISNUMBER('Control Sample Data'!F1828),'Control Sample Data'!F1828&lt;$B$1,'Control Sample Data'!F1828&gt;0),'Control Sample Data'!F1828,$B$1),"")</f>
        <v/>
      </c>
      <c r="S1829" s="17" t="str">
        <f>IF(SUM('Control Sample Data'!G$3:G$98)&gt;10,IF(AND(ISNUMBER('Control Sample Data'!G1828),'Control Sample Data'!G1828&lt;$B$1,'Control Sample Data'!G1828&gt;0),'Control Sample Data'!G1828,$B$1),"")</f>
        <v/>
      </c>
      <c r="T1829" s="17" t="str">
        <f>IF(SUM('Control Sample Data'!H$3:H$98)&gt;10,IF(AND(ISNUMBER('Control Sample Data'!H1828),'Control Sample Data'!H1828&lt;$B$1,'Control Sample Data'!H1828&gt;0),'Control Sample Data'!H1828,$B$1),"")</f>
        <v/>
      </c>
      <c r="U1829" s="17" t="str">
        <f>IF(SUM('Control Sample Data'!I$3:I$98)&gt;10,IF(AND(ISNUMBER('Control Sample Data'!I1828),'Control Sample Data'!I1828&lt;$B$1,'Control Sample Data'!I1828&gt;0),'Control Sample Data'!I1828,$B$1),"")</f>
        <v/>
      </c>
      <c r="V1829" s="17" t="str">
        <f>IF(SUM('Control Sample Data'!J$3:J$98)&gt;10,IF(AND(ISNUMBER('Control Sample Data'!J1828),'Control Sample Data'!J1828&lt;$B$1,'Control Sample Data'!J1828&gt;0),'Control Sample Data'!J1828,$B$1),"")</f>
        <v/>
      </c>
      <c r="W1829" s="17" t="str">
        <f>IF(SUM('Control Sample Data'!K$3:K$98)&gt;10,IF(AND(ISNUMBER('Control Sample Data'!K1828),'Control Sample Data'!K1828&lt;$B$1,'Control Sample Data'!K1828&gt;0),'Control Sample Data'!K1828,$B$1),"")</f>
        <v/>
      </c>
      <c r="X1829" s="17" t="str">
        <f>IF(SUM('Control Sample Data'!L$3:L$98)&gt;10,IF(AND(ISNUMBER('Control Sample Data'!L1828),'Control Sample Data'!L1828&lt;$B$1,'Control Sample Data'!L1828&gt;0),'Control Sample Data'!L1828,$B$1),"")</f>
        <v/>
      </c>
      <c r="Y1829" s="17" t="str">
        <f>IF(SUM('Control Sample Data'!M$3:M$98)&gt;10,IF(AND(ISNUMBER('Control Sample Data'!M1828),'Control Sample Data'!M1828&lt;$B$1,'Control Sample Data'!M1828&gt;0),'Control Sample Data'!M1828,$B$1),"")</f>
        <v/>
      </c>
      <c r="AT1829" s="36" t="str">
        <f t="shared" si="1212"/>
        <v/>
      </c>
      <c r="AU1829" s="36" t="str">
        <f t="shared" si="1213"/>
        <v/>
      </c>
      <c r="AV1829" s="36" t="str">
        <f t="shared" si="1214"/>
        <v/>
      </c>
      <c r="AW1829" s="36" t="str">
        <f t="shared" si="1215"/>
        <v/>
      </c>
      <c r="AX1829" s="36" t="str">
        <f t="shared" si="1216"/>
        <v/>
      </c>
      <c r="AY1829" s="36" t="str">
        <f t="shared" si="1217"/>
        <v/>
      </c>
      <c r="AZ1829" s="36" t="str">
        <f t="shared" si="1218"/>
        <v/>
      </c>
      <c r="BA1829" s="36" t="str">
        <f t="shared" si="1219"/>
        <v/>
      </c>
      <c r="BB1829" s="36" t="str">
        <f t="shared" si="1220"/>
        <v/>
      </c>
      <c r="BC1829" s="36" t="str">
        <f t="shared" si="1221"/>
        <v/>
      </c>
      <c r="BD1829" s="36" t="str">
        <f t="shared" si="1222"/>
        <v/>
      </c>
      <c r="BE1829" s="36" t="str">
        <f t="shared" si="1223"/>
        <v/>
      </c>
      <c r="BF1829" s="36" t="str">
        <f t="shared" si="1224"/>
        <v/>
      </c>
      <c r="BG1829" s="36" t="str">
        <f t="shared" si="1225"/>
        <v/>
      </c>
      <c r="BH1829" s="36" t="str">
        <f t="shared" si="1226"/>
        <v/>
      </c>
      <c r="BI1829" s="36" t="str">
        <f t="shared" si="1227"/>
        <v/>
      </c>
      <c r="BJ1829" s="36" t="str">
        <f t="shared" si="1228"/>
        <v/>
      </c>
      <c r="BK1829" s="36" t="str">
        <f t="shared" si="1229"/>
        <v/>
      </c>
      <c r="BL1829" s="36" t="str">
        <f t="shared" si="1230"/>
        <v/>
      </c>
      <c r="BM1829" s="36" t="str">
        <f t="shared" si="1231"/>
        <v/>
      </c>
      <c r="BN1829" s="38" t="e">
        <f t="shared" si="1190"/>
        <v>#DIV/0!</v>
      </c>
      <c r="BO1829" s="38" t="e">
        <f t="shared" si="1191"/>
        <v>#DIV/0!</v>
      </c>
      <c r="BP1829" s="39" t="str">
        <f t="shared" si="1192"/>
        <v/>
      </c>
      <c r="BQ1829" s="39" t="str">
        <f t="shared" si="1193"/>
        <v/>
      </c>
      <c r="BR1829" s="39" t="str">
        <f t="shared" si="1194"/>
        <v/>
      </c>
      <c r="BS1829" s="39" t="str">
        <f t="shared" si="1195"/>
        <v/>
      </c>
      <c r="BT1829" s="39" t="str">
        <f t="shared" si="1196"/>
        <v/>
      </c>
      <c r="BU1829" s="39" t="str">
        <f t="shared" si="1197"/>
        <v/>
      </c>
      <c r="BV1829" s="39" t="str">
        <f t="shared" si="1198"/>
        <v/>
      </c>
      <c r="BW1829" s="39" t="str">
        <f t="shared" si="1199"/>
        <v/>
      </c>
      <c r="BX1829" s="39" t="str">
        <f t="shared" si="1200"/>
        <v/>
      </c>
      <c r="BY1829" s="39" t="str">
        <f t="shared" si="1201"/>
        <v/>
      </c>
      <c r="BZ1829" s="39" t="str">
        <f t="shared" si="1202"/>
        <v/>
      </c>
      <c r="CA1829" s="39" t="str">
        <f t="shared" si="1203"/>
        <v/>
      </c>
      <c r="CB1829" s="39" t="str">
        <f t="shared" si="1204"/>
        <v/>
      </c>
      <c r="CC1829" s="39" t="str">
        <f t="shared" si="1205"/>
        <v/>
      </c>
      <c r="CD1829" s="39" t="str">
        <f t="shared" si="1206"/>
        <v/>
      </c>
      <c r="CE1829" s="39" t="str">
        <f t="shared" si="1207"/>
        <v/>
      </c>
      <c r="CF1829" s="39" t="str">
        <f t="shared" si="1208"/>
        <v/>
      </c>
      <c r="CG1829" s="39" t="str">
        <f t="shared" si="1209"/>
        <v/>
      </c>
      <c r="CH1829" s="39" t="str">
        <f t="shared" si="1210"/>
        <v/>
      </c>
      <c r="CI1829" s="39" t="str">
        <f t="shared" si="1211"/>
        <v/>
      </c>
    </row>
    <row r="1830" spans="1:87">
      <c r="A1830" s="18"/>
      <c r="B1830" s="15" t="str">
        <f>'Gene Table'!E1829</f>
        <v>hsa-miR-4780</v>
      </c>
      <c r="C1830" s="15" t="str">
        <f>'Gene Table'!B1829</f>
        <v>M03</v>
      </c>
      <c r="D1830" s="16" t="str">
        <f>IF(SUM('Test Sample Data'!D$3:D$98)&gt;10,IF(AND(ISNUMBER('Test Sample Data'!D1829),'Test Sample Data'!D1829&lt;$B$1,'Test Sample Data'!D1829&gt;0),'Test Sample Data'!D1829,$B$1),"")</f>
        <v/>
      </c>
      <c r="E1830" s="17" t="str">
        <f>IF(SUM('Test Sample Data'!E$3:E$98)&gt;10,IF(AND(ISNUMBER('Test Sample Data'!E1829),'Test Sample Data'!E1829&lt;$B$1,'Test Sample Data'!E1829&gt;0),'Test Sample Data'!E1829,$B$1),"")</f>
        <v/>
      </c>
      <c r="F1830" s="17" t="str">
        <f>IF(SUM('Test Sample Data'!F$3:F$98)&gt;10,IF(AND(ISNUMBER('Test Sample Data'!F1829),'Test Sample Data'!F1829&lt;$B$1,'Test Sample Data'!F1829&gt;0),'Test Sample Data'!F1829,$B$1),"")</f>
        <v/>
      </c>
      <c r="G1830" s="17" t="str">
        <f>IF(SUM('Test Sample Data'!G$3:G$98)&gt;10,IF(AND(ISNUMBER('Test Sample Data'!G1829),'Test Sample Data'!G1829&lt;$B$1,'Test Sample Data'!G1829&gt;0),'Test Sample Data'!G1829,$B$1),"")</f>
        <v/>
      </c>
      <c r="H1830" s="17" t="str">
        <f>IF(SUM('Test Sample Data'!H$3:H$98)&gt;10,IF(AND(ISNUMBER('Test Sample Data'!H1829),'Test Sample Data'!H1829&lt;$B$1,'Test Sample Data'!H1829&gt;0),'Test Sample Data'!H1829,$B$1),"")</f>
        <v/>
      </c>
      <c r="I1830" s="17" t="str">
        <f>IF(SUM('Test Sample Data'!I$3:I$98)&gt;10,IF(AND(ISNUMBER('Test Sample Data'!I1829),'Test Sample Data'!I1829&lt;$B$1,'Test Sample Data'!I1829&gt;0),'Test Sample Data'!I1829,$B$1),"")</f>
        <v/>
      </c>
      <c r="J1830" s="17" t="str">
        <f>IF(SUM('Test Sample Data'!J$3:J$98)&gt;10,IF(AND(ISNUMBER('Test Sample Data'!J1829),'Test Sample Data'!J1829&lt;$B$1,'Test Sample Data'!J1829&gt;0),'Test Sample Data'!J1829,$B$1),"")</f>
        <v/>
      </c>
      <c r="K1830" s="17" t="str">
        <f>IF(SUM('Test Sample Data'!K$3:K$98)&gt;10,IF(AND(ISNUMBER('Test Sample Data'!K1829),'Test Sample Data'!K1829&lt;$B$1,'Test Sample Data'!K1829&gt;0),'Test Sample Data'!K1829,$B$1),"")</f>
        <v/>
      </c>
      <c r="L1830" s="17" t="str">
        <f>IF(SUM('Test Sample Data'!L$3:L$98)&gt;10,IF(AND(ISNUMBER('Test Sample Data'!L1829),'Test Sample Data'!L1829&lt;$B$1,'Test Sample Data'!L1829&gt;0),'Test Sample Data'!L1829,$B$1),"")</f>
        <v/>
      </c>
      <c r="M1830" s="17" t="str">
        <f>IF(SUM('Test Sample Data'!M$3:M$98)&gt;10,IF(AND(ISNUMBER('Test Sample Data'!M1829),'Test Sample Data'!M1829&lt;$B$1,'Test Sample Data'!M1829&gt;0),'Test Sample Data'!M1829,$B$1),"")</f>
        <v/>
      </c>
      <c r="N1830" s="17" t="str">
        <f>'Gene Table'!E1829</f>
        <v>hsa-miR-4780</v>
      </c>
      <c r="O1830" s="17" t="str">
        <f>'Gene Table'!B1829</f>
        <v>M03</v>
      </c>
      <c r="P1830" s="17" t="str">
        <f>IF(SUM('Control Sample Data'!D$3:D$98)&gt;10,IF(AND(ISNUMBER('Control Sample Data'!D1829),'Control Sample Data'!D1829&lt;$B$1,'Control Sample Data'!D1829&gt;0),'Control Sample Data'!D1829,$B$1),"")</f>
        <v/>
      </c>
      <c r="Q1830" s="17" t="str">
        <f>IF(SUM('Control Sample Data'!E$3:E$98)&gt;10,IF(AND(ISNUMBER('Control Sample Data'!E1829),'Control Sample Data'!E1829&lt;$B$1,'Control Sample Data'!E1829&gt;0),'Control Sample Data'!E1829,$B$1),"")</f>
        <v/>
      </c>
      <c r="R1830" s="17" t="str">
        <f>IF(SUM('Control Sample Data'!F$3:F$98)&gt;10,IF(AND(ISNUMBER('Control Sample Data'!F1829),'Control Sample Data'!F1829&lt;$B$1,'Control Sample Data'!F1829&gt;0),'Control Sample Data'!F1829,$B$1),"")</f>
        <v/>
      </c>
      <c r="S1830" s="17" t="str">
        <f>IF(SUM('Control Sample Data'!G$3:G$98)&gt;10,IF(AND(ISNUMBER('Control Sample Data'!G1829),'Control Sample Data'!G1829&lt;$B$1,'Control Sample Data'!G1829&gt;0),'Control Sample Data'!G1829,$B$1),"")</f>
        <v/>
      </c>
      <c r="T1830" s="17" t="str">
        <f>IF(SUM('Control Sample Data'!H$3:H$98)&gt;10,IF(AND(ISNUMBER('Control Sample Data'!H1829),'Control Sample Data'!H1829&lt;$B$1,'Control Sample Data'!H1829&gt;0),'Control Sample Data'!H1829,$B$1),"")</f>
        <v/>
      </c>
      <c r="U1830" s="17" t="str">
        <f>IF(SUM('Control Sample Data'!I$3:I$98)&gt;10,IF(AND(ISNUMBER('Control Sample Data'!I1829),'Control Sample Data'!I1829&lt;$B$1,'Control Sample Data'!I1829&gt;0),'Control Sample Data'!I1829,$B$1),"")</f>
        <v/>
      </c>
      <c r="V1830" s="17" t="str">
        <f>IF(SUM('Control Sample Data'!J$3:J$98)&gt;10,IF(AND(ISNUMBER('Control Sample Data'!J1829),'Control Sample Data'!J1829&lt;$B$1,'Control Sample Data'!J1829&gt;0),'Control Sample Data'!J1829,$B$1),"")</f>
        <v/>
      </c>
      <c r="W1830" s="17" t="str">
        <f>IF(SUM('Control Sample Data'!K$3:K$98)&gt;10,IF(AND(ISNUMBER('Control Sample Data'!K1829),'Control Sample Data'!K1829&lt;$B$1,'Control Sample Data'!K1829&gt;0),'Control Sample Data'!K1829,$B$1),"")</f>
        <v/>
      </c>
      <c r="X1830" s="17" t="str">
        <f>IF(SUM('Control Sample Data'!L$3:L$98)&gt;10,IF(AND(ISNUMBER('Control Sample Data'!L1829),'Control Sample Data'!L1829&lt;$B$1,'Control Sample Data'!L1829&gt;0),'Control Sample Data'!L1829,$B$1),"")</f>
        <v/>
      </c>
      <c r="Y1830" s="17" t="str">
        <f>IF(SUM('Control Sample Data'!M$3:M$98)&gt;10,IF(AND(ISNUMBER('Control Sample Data'!M1829),'Control Sample Data'!M1829&lt;$B$1,'Control Sample Data'!M1829&gt;0),'Control Sample Data'!M1829,$B$1),"")</f>
        <v/>
      </c>
      <c r="AT1830" s="36" t="str">
        <f t="shared" si="1212"/>
        <v/>
      </c>
      <c r="AU1830" s="36" t="str">
        <f t="shared" si="1213"/>
        <v/>
      </c>
      <c r="AV1830" s="36" t="str">
        <f t="shared" si="1214"/>
        <v/>
      </c>
      <c r="AW1830" s="36" t="str">
        <f t="shared" si="1215"/>
        <v/>
      </c>
      <c r="AX1830" s="36" t="str">
        <f t="shared" si="1216"/>
        <v/>
      </c>
      <c r="AY1830" s="36" t="str">
        <f t="shared" si="1217"/>
        <v/>
      </c>
      <c r="AZ1830" s="36" t="str">
        <f t="shared" si="1218"/>
        <v/>
      </c>
      <c r="BA1830" s="36" t="str">
        <f t="shared" si="1219"/>
        <v/>
      </c>
      <c r="BB1830" s="36" t="str">
        <f t="shared" si="1220"/>
        <v/>
      </c>
      <c r="BC1830" s="36" t="str">
        <f t="shared" si="1221"/>
        <v/>
      </c>
      <c r="BD1830" s="36" t="str">
        <f t="shared" si="1222"/>
        <v/>
      </c>
      <c r="BE1830" s="36" t="str">
        <f t="shared" si="1223"/>
        <v/>
      </c>
      <c r="BF1830" s="36" t="str">
        <f t="shared" si="1224"/>
        <v/>
      </c>
      <c r="BG1830" s="36" t="str">
        <f t="shared" si="1225"/>
        <v/>
      </c>
      <c r="BH1830" s="36" t="str">
        <f t="shared" si="1226"/>
        <v/>
      </c>
      <c r="BI1830" s="36" t="str">
        <f t="shared" si="1227"/>
        <v/>
      </c>
      <c r="BJ1830" s="36" t="str">
        <f t="shared" si="1228"/>
        <v/>
      </c>
      <c r="BK1830" s="36" t="str">
        <f t="shared" si="1229"/>
        <v/>
      </c>
      <c r="BL1830" s="36" t="str">
        <f t="shared" si="1230"/>
        <v/>
      </c>
      <c r="BM1830" s="36" t="str">
        <f t="shared" si="1231"/>
        <v/>
      </c>
      <c r="BN1830" s="38" t="e">
        <f t="shared" si="1190"/>
        <v>#DIV/0!</v>
      </c>
      <c r="BO1830" s="38" t="e">
        <f t="shared" si="1191"/>
        <v>#DIV/0!</v>
      </c>
      <c r="BP1830" s="39" t="str">
        <f t="shared" si="1192"/>
        <v/>
      </c>
      <c r="BQ1830" s="39" t="str">
        <f t="shared" si="1193"/>
        <v/>
      </c>
      <c r="BR1830" s="39" t="str">
        <f t="shared" si="1194"/>
        <v/>
      </c>
      <c r="BS1830" s="39" t="str">
        <f t="shared" si="1195"/>
        <v/>
      </c>
      <c r="BT1830" s="39" t="str">
        <f t="shared" si="1196"/>
        <v/>
      </c>
      <c r="BU1830" s="39" t="str">
        <f t="shared" si="1197"/>
        <v/>
      </c>
      <c r="BV1830" s="39" t="str">
        <f t="shared" si="1198"/>
        <v/>
      </c>
      <c r="BW1830" s="39" t="str">
        <f t="shared" si="1199"/>
        <v/>
      </c>
      <c r="BX1830" s="39" t="str">
        <f t="shared" si="1200"/>
        <v/>
      </c>
      <c r="BY1830" s="39" t="str">
        <f t="shared" si="1201"/>
        <v/>
      </c>
      <c r="BZ1830" s="39" t="str">
        <f t="shared" si="1202"/>
        <v/>
      </c>
      <c r="CA1830" s="39" t="str">
        <f t="shared" si="1203"/>
        <v/>
      </c>
      <c r="CB1830" s="39" t="str">
        <f t="shared" si="1204"/>
        <v/>
      </c>
      <c r="CC1830" s="39" t="str">
        <f t="shared" si="1205"/>
        <v/>
      </c>
      <c r="CD1830" s="39" t="str">
        <f t="shared" si="1206"/>
        <v/>
      </c>
      <c r="CE1830" s="39" t="str">
        <f t="shared" si="1207"/>
        <v/>
      </c>
      <c r="CF1830" s="39" t="str">
        <f t="shared" si="1208"/>
        <v/>
      </c>
      <c r="CG1830" s="39" t="str">
        <f t="shared" si="1209"/>
        <v/>
      </c>
      <c r="CH1830" s="39" t="str">
        <f t="shared" si="1210"/>
        <v/>
      </c>
      <c r="CI1830" s="39" t="str">
        <f t="shared" si="1211"/>
        <v/>
      </c>
    </row>
    <row r="1831" spans="1:87">
      <c r="A1831" s="18"/>
      <c r="B1831" s="15" t="str">
        <f>'Gene Table'!E1830</f>
        <v>hsa-miR-5187-3p</v>
      </c>
      <c r="C1831" s="15" t="str">
        <f>'Gene Table'!B1830</f>
        <v>M04</v>
      </c>
      <c r="D1831" s="16" t="str">
        <f>IF(SUM('Test Sample Data'!D$3:D$98)&gt;10,IF(AND(ISNUMBER('Test Sample Data'!D1830),'Test Sample Data'!D1830&lt;$B$1,'Test Sample Data'!D1830&gt;0),'Test Sample Data'!D1830,$B$1),"")</f>
        <v/>
      </c>
      <c r="E1831" s="17" t="str">
        <f>IF(SUM('Test Sample Data'!E$3:E$98)&gt;10,IF(AND(ISNUMBER('Test Sample Data'!E1830),'Test Sample Data'!E1830&lt;$B$1,'Test Sample Data'!E1830&gt;0),'Test Sample Data'!E1830,$B$1),"")</f>
        <v/>
      </c>
      <c r="F1831" s="17" t="str">
        <f>IF(SUM('Test Sample Data'!F$3:F$98)&gt;10,IF(AND(ISNUMBER('Test Sample Data'!F1830),'Test Sample Data'!F1830&lt;$B$1,'Test Sample Data'!F1830&gt;0),'Test Sample Data'!F1830,$B$1),"")</f>
        <v/>
      </c>
      <c r="G1831" s="17" t="str">
        <f>IF(SUM('Test Sample Data'!G$3:G$98)&gt;10,IF(AND(ISNUMBER('Test Sample Data'!G1830),'Test Sample Data'!G1830&lt;$B$1,'Test Sample Data'!G1830&gt;0),'Test Sample Data'!G1830,$B$1),"")</f>
        <v/>
      </c>
      <c r="H1831" s="17" t="str">
        <f>IF(SUM('Test Sample Data'!H$3:H$98)&gt;10,IF(AND(ISNUMBER('Test Sample Data'!H1830),'Test Sample Data'!H1830&lt;$B$1,'Test Sample Data'!H1830&gt;0),'Test Sample Data'!H1830,$B$1),"")</f>
        <v/>
      </c>
      <c r="I1831" s="17" t="str">
        <f>IF(SUM('Test Sample Data'!I$3:I$98)&gt;10,IF(AND(ISNUMBER('Test Sample Data'!I1830),'Test Sample Data'!I1830&lt;$B$1,'Test Sample Data'!I1830&gt;0),'Test Sample Data'!I1830,$B$1),"")</f>
        <v/>
      </c>
      <c r="J1831" s="17" t="str">
        <f>IF(SUM('Test Sample Data'!J$3:J$98)&gt;10,IF(AND(ISNUMBER('Test Sample Data'!J1830),'Test Sample Data'!J1830&lt;$B$1,'Test Sample Data'!J1830&gt;0),'Test Sample Data'!J1830,$B$1),"")</f>
        <v/>
      </c>
      <c r="K1831" s="17" t="str">
        <f>IF(SUM('Test Sample Data'!K$3:K$98)&gt;10,IF(AND(ISNUMBER('Test Sample Data'!K1830),'Test Sample Data'!K1830&lt;$B$1,'Test Sample Data'!K1830&gt;0),'Test Sample Data'!K1830,$B$1),"")</f>
        <v/>
      </c>
      <c r="L1831" s="17" t="str">
        <f>IF(SUM('Test Sample Data'!L$3:L$98)&gt;10,IF(AND(ISNUMBER('Test Sample Data'!L1830),'Test Sample Data'!L1830&lt;$B$1,'Test Sample Data'!L1830&gt;0),'Test Sample Data'!L1830,$B$1),"")</f>
        <v/>
      </c>
      <c r="M1831" s="17" t="str">
        <f>IF(SUM('Test Sample Data'!M$3:M$98)&gt;10,IF(AND(ISNUMBER('Test Sample Data'!M1830),'Test Sample Data'!M1830&lt;$B$1,'Test Sample Data'!M1830&gt;0),'Test Sample Data'!M1830,$B$1),"")</f>
        <v/>
      </c>
      <c r="N1831" s="17" t="str">
        <f>'Gene Table'!E1830</f>
        <v>hsa-miR-5187-3p</v>
      </c>
      <c r="O1831" s="17" t="str">
        <f>'Gene Table'!B1830</f>
        <v>M04</v>
      </c>
      <c r="P1831" s="17" t="str">
        <f>IF(SUM('Control Sample Data'!D$3:D$98)&gt;10,IF(AND(ISNUMBER('Control Sample Data'!D1830),'Control Sample Data'!D1830&lt;$B$1,'Control Sample Data'!D1830&gt;0),'Control Sample Data'!D1830,$B$1),"")</f>
        <v/>
      </c>
      <c r="Q1831" s="17" t="str">
        <f>IF(SUM('Control Sample Data'!E$3:E$98)&gt;10,IF(AND(ISNUMBER('Control Sample Data'!E1830),'Control Sample Data'!E1830&lt;$B$1,'Control Sample Data'!E1830&gt;0),'Control Sample Data'!E1830,$B$1),"")</f>
        <v/>
      </c>
      <c r="R1831" s="17" t="str">
        <f>IF(SUM('Control Sample Data'!F$3:F$98)&gt;10,IF(AND(ISNUMBER('Control Sample Data'!F1830),'Control Sample Data'!F1830&lt;$B$1,'Control Sample Data'!F1830&gt;0),'Control Sample Data'!F1830,$B$1),"")</f>
        <v/>
      </c>
      <c r="S1831" s="17" t="str">
        <f>IF(SUM('Control Sample Data'!G$3:G$98)&gt;10,IF(AND(ISNUMBER('Control Sample Data'!G1830),'Control Sample Data'!G1830&lt;$B$1,'Control Sample Data'!G1830&gt;0),'Control Sample Data'!G1830,$B$1),"")</f>
        <v/>
      </c>
      <c r="T1831" s="17" t="str">
        <f>IF(SUM('Control Sample Data'!H$3:H$98)&gt;10,IF(AND(ISNUMBER('Control Sample Data'!H1830),'Control Sample Data'!H1830&lt;$B$1,'Control Sample Data'!H1830&gt;0),'Control Sample Data'!H1830,$B$1),"")</f>
        <v/>
      </c>
      <c r="U1831" s="17" t="str">
        <f>IF(SUM('Control Sample Data'!I$3:I$98)&gt;10,IF(AND(ISNUMBER('Control Sample Data'!I1830),'Control Sample Data'!I1830&lt;$B$1,'Control Sample Data'!I1830&gt;0),'Control Sample Data'!I1830,$B$1),"")</f>
        <v/>
      </c>
      <c r="V1831" s="17" t="str">
        <f>IF(SUM('Control Sample Data'!J$3:J$98)&gt;10,IF(AND(ISNUMBER('Control Sample Data'!J1830),'Control Sample Data'!J1830&lt;$B$1,'Control Sample Data'!J1830&gt;0),'Control Sample Data'!J1830,$B$1),"")</f>
        <v/>
      </c>
      <c r="W1831" s="17" t="str">
        <f>IF(SUM('Control Sample Data'!K$3:K$98)&gt;10,IF(AND(ISNUMBER('Control Sample Data'!K1830),'Control Sample Data'!K1830&lt;$B$1,'Control Sample Data'!K1830&gt;0),'Control Sample Data'!K1830,$B$1),"")</f>
        <v/>
      </c>
      <c r="X1831" s="17" t="str">
        <f>IF(SUM('Control Sample Data'!L$3:L$98)&gt;10,IF(AND(ISNUMBER('Control Sample Data'!L1830),'Control Sample Data'!L1830&lt;$B$1,'Control Sample Data'!L1830&gt;0),'Control Sample Data'!L1830,$B$1),"")</f>
        <v/>
      </c>
      <c r="Y1831" s="17" t="str">
        <f>IF(SUM('Control Sample Data'!M$3:M$98)&gt;10,IF(AND(ISNUMBER('Control Sample Data'!M1830),'Control Sample Data'!M1830&lt;$B$1,'Control Sample Data'!M1830&gt;0),'Control Sample Data'!M1830,$B$1),"")</f>
        <v/>
      </c>
      <c r="AT1831" s="36" t="str">
        <f t="shared" si="1212"/>
        <v/>
      </c>
      <c r="AU1831" s="36" t="str">
        <f t="shared" si="1213"/>
        <v/>
      </c>
      <c r="AV1831" s="36" t="str">
        <f t="shared" si="1214"/>
        <v/>
      </c>
      <c r="AW1831" s="36" t="str">
        <f t="shared" si="1215"/>
        <v/>
      </c>
      <c r="AX1831" s="36" t="str">
        <f t="shared" si="1216"/>
        <v/>
      </c>
      <c r="AY1831" s="36" t="str">
        <f t="shared" si="1217"/>
        <v/>
      </c>
      <c r="AZ1831" s="36" t="str">
        <f t="shared" si="1218"/>
        <v/>
      </c>
      <c r="BA1831" s="36" t="str">
        <f t="shared" si="1219"/>
        <v/>
      </c>
      <c r="BB1831" s="36" t="str">
        <f t="shared" si="1220"/>
        <v/>
      </c>
      <c r="BC1831" s="36" t="str">
        <f t="shared" si="1221"/>
        <v/>
      </c>
      <c r="BD1831" s="36" t="str">
        <f t="shared" si="1222"/>
        <v/>
      </c>
      <c r="BE1831" s="36" t="str">
        <f t="shared" si="1223"/>
        <v/>
      </c>
      <c r="BF1831" s="36" t="str">
        <f t="shared" si="1224"/>
        <v/>
      </c>
      <c r="BG1831" s="36" t="str">
        <f t="shared" si="1225"/>
        <v/>
      </c>
      <c r="BH1831" s="36" t="str">
        <f t="shared" si="1226"/>
        <v/>
      </c>
      <c r="BI1831" s="36" t="str">
        <f t="shared" si="1227"/>
        <v/>
      </c>
      <c r="BJ1831" s="36" t="str">
        <f t="shared" si="1228"/>
        <v/>
      </c>
      <c r="BK1831" s="36" t="str">
        <f t="shared" si="1229"/>
        <v/>
      </c>
      <c r="BL1831" s="36" t="str">
        <f t="shared" si="1230"/>
        <v/>
      </c>
      <c r="BM1831" s="36" t="str">
        <f t="shared" si="1231"/>
        <v/>
      </c>
      <c r="BN1831" s="38" t="e">
        <f t="shared" si="1190"/>
        <v>#DIV/0!</v>
      </c>
      <c r="BO1831" s="38" t="e">
        <f t="shared" si="1191"/>
        <v>#DIV/0!</v>
      </c>
      <c r="BP1831" s="39" t="str">
        <f t="shared" si="1192"/>
        <v/>
      </c>
      <c r="BQ1831" s="39" t="str">
        <f t="shared" si="1193"/>
        <v/>
      </c>
      <c r="BR1831" s="39" t="str">
        <f t="shared" si="1194"/>
        <v/>
      </c>
      <c r="BS1831" s="39" t="str">
        <f t="shared" si="1195"/>
        <v/>
      </c>
      <c r="BT1831" s="39" t="str">
        <f t="shared" si="1196"/>
        <v/>
      </c>
      <c r="BU1831" s="39" t="str">
        <f t="shared" si="1197"/>
        <v/>
      </c>
      <c r="BV1831" s="39" t="str">
        <f t="shared" si="1198"/>
        <v/>
      </c>
      <c r="BW1831" s="39" t="str">
        <f t="shared" si="1199"/>
        <v/>
      </c>
      <c r="BX1831" s="39" t="str">
        <f t="shared" si="1200"/>
        <v/>
      </c>
      <c r="BY1831" s="39" t="str">
        <f t="shared" si="1201"/>
        <v/>
      </c>
      <c r="BZ1831" s="39" t="str">
        <f t="shared" si="1202"/>
        <v/>
      </c>
      <c r="CA1831" s="39" t="str">
        <f t="shared" si="1203"/>
        <v/>
      </c>
      <c r="CB1831" s="39" t="str">
        <f t="shared" si="1204"/>
        <v/>
      </c>
      <c r="CC1831" s="39" t="str">
        <f t="shared" si="1205"/>
        <v/>
      </c>
      <c r="CD1831" s="39" t="str">
        <f t="shared" si="1206"/>
        <v/>
      </c>
      <c r="CE1831" s="39" t="str">
        <f t="shared" si="1207"/>
        <v/>
      </c>
      <c r="CF1831" s="39" t="str">
        <f t="shared" si="1208"/>
        <v/>
      </c>
      <c r="CG1831" s="39" t="str">
        <f t="shared" si="1209"/>
        <v/>
      </c>
      <c r="CH1831" s="39" t="str">
        <f t="shared" si="1210"/>
        <v/>
      </c>
      <c r="CI1831" s="39" t="str">
        <f t="shared" si="1211"/>
        <v/>
      </c>
    </row>
    <row r="1832" spans="1:87">
      <c r="A1832" s="18"/>
      <c r="B1832" s="15" t="str">
        <f>'Gene Table'!E1831</f>
        <v>hsa-miR-4436b-5p</v>
      </c>
      <c r="C1832" s="15" t="str">
        <f>'Gene Table'!B1831</f>
        <v>M05</v>
      </c>
      <c r="D1832" s="16" t="str">
        <f>IF(SUM('Test Sample Data'!D$3:D$98)&gt;10,IF(AND(ISNUMBER('Test Sample Data'!D1831),'Test Sample Data'!D1831&lt;$B$1,'Test Sample Data'!D1831&gt;0),'Test Sample Data'!D1831,$B$1),"")</f>
        <v/>
      </c>
      <c r="E1832" s="17" t="str">
        <f>IF(SUM('Test Sample Data'!E$3:E$98)&gt;10,IF(AND(ISNUMBER('Test Sample Data'!E1831),'Test Sample Data'!E1831&lt;$B$1,'Test Sample Data'!E1831&gt;0),'Test Sample Data'!E1831,$B$1),"")</f>
        <v/>
      </c>
      <c r="F1832" s="17" t="str">
        <f>IF(SUM('Test Sample Data'!F$3:F$98)&gt;10,IF(AND(ISNUMBER('Test Sample Data'!F1831),'Test Sample Data'!F1831&lt;$B$1,'Test Sample Data'!F1831&gt;0),'Test Sample Data'!F1831,$B$1),"")</f>
        <v/>
      </c>
      <c r="G1832" s="17" t="str">
        <f>IF(SUM('Test Sample Data'!G$3:G$98)&gt;10,IF(AND(ISNUMBER('Test Sample Data'!G1831),'Test Sample Data'!G1831&lt;$B$1,'Test Sample Data'!G1831&gt;0),'Test Sample Data'!G1831,$B$1),"")</f>
        <v/>
      </c>
      <c r="H1832" s="17" t="str">
        <f>IF(SUM('Test Sample Data'!H$3:H$98)&gt;10,IF(AND(ISNUMBER('Test Sample Data'!H1831),'Test Sample Data'!H1831&lt;$B$1,'Test Sample Data'!H1831&gt;0),'Test Sample Data'!H1831,$B$1),"")</f>
        <v/>
      </c>
      <c r="I1832" s="17" t="str">
        <f>IF(SUM('Test Sample Data'!I$3:I$98)&gt;10,IF(AND(ISNUMBER('Test Sample Data'!I1831),'Test Sample Data'!I1831&lt;$B$1,'Test Sample Data'!I1831&gt;0),'Test Sample Data'!I1831,$B$1),"")</f>
        <v/>
      </c>
      <c r="J1832" s="17" t="str">
        <f>IF(SUM('Test Sample Data'!J$3:J$98)&gt;10,IF(AND(ISNUMBER('Test Sample Data'!J1831),'Test Sample Data'!J1831&lt;$B$1,'Test Sample Data'!J1831&gt;0),'Test Sample Data'!J1831,$B$1),"")</f>
        <v/>
      </c>
      <c r="K1832" s="17" t="str">
        <f>IF(SUM('Test Sample Data'!K$3:K$98)&gt;10,IF(AND(ISNUMBER('Test Sample Data'!K1831),'Test Sample Data'!K1831&lt;$B$1,'Test Sample Data'!K1831&gt;0),'Test Sample Data'!K1831,$B$1),"")</f>
        <v/>
      </c>
      <c r="L1832" s="17" t="str">
        <f>IF(SUM('Test Sample Data'!L$3:L$98)&gt;10,IF(AND(ISNUMBER('Test Sample Data'!L1831),'Test Sample Data'!L1831&lt;$B$1,'Test Sample Data'!L1831&gt;0),'Test Sample Data'!L1831,$B$1),"")</f>
        <v/>
      </c>
      <c r="M1832" s="17" t="str">
        <f>IF(SUM('Test Sample Data'!M$3:M$98)&gt;10,IF(AND(ISNUMBER('Test Sample Data'!M1831),'Test Sample Data'!M1831&lt;$B$1,'Test Sample Data'!M1831&gt;0),'Test Sample Data'!M1831,$B$1),"")</f>
        <v/>
      </c>
      <c r="N1832" s="17" t="str">
        <f>'Gene Table'!E1831</f>
        <v>hsa-miR-4436b-5p</v>
      </c>
      <c r="O1832" s="17" t="str">
        <f>'Gene Table'!B1831</f>
        <v>M05</v>
      </c>
      <c r="P1832" s="17" t="str">
        <f>IF(SUM('Control Sample Data'!D$3:D$98)&gt;10,IF(AND(ISNUMBER('Control Sample Data'!D1831),'Control Sample Data'!D1831&lt;$B$1,'Control Sample Data'!D1831&gt;0),'Control Sample Data'!D1831,$B$1),"")</f>
        <v/>
      </c>
      <c r="Q1832" s="17" t="str">
        <f>IF(SUM('Control Sample Data'!E$3:E$98)&gt;10,IF(AND(ISNUMBER('Control Sample Data'!E1831),'Control Sample Data'!E1831&lt;$B$1,'Control Sample Data'!E1831&gt;0),'Control Sample Data'!E1831,$B$1),"")</f>
        <v/>
      </c>
      <c r="R1832" s="17" t="str">
        <f>IF(SUM('Control Sample Data'!F$3:F$98)&gt;10,IF(AND(ISNUMBER('Control Sample Data'!F1831),'Control Sample Data'!F1831&lt;$B$1,'Control Sample Data'!F1831&gt;0),'Control Sample Data'!F1831,$B$1),"")</f>
        <v/>
      </c>
      <c r="S1832" s="17" t="str">
        <f>IF(SUM('Control Sample Data'!G$3:G$98)&gt;10,IF(AND(ISNUMBER('Control Sample Data'!G1831),'Control Sample Data'!G1831&lt;$B$1,'Control Sample Data'!G1831&gt;0),'Control Sample Data'!G1831,$B$1),"")</f>
        <v/>
      </c>
      <c r="T1832" s="17" t="str">
        <f>IF(SUM('Control Sample Data'!H$3:H$98)&gt;10,IF(AND(ISNUMBER('Control Sample Data'!H1831),'Control Sample Data'!H1831&lt;$B$1,'Control Sample Data'!H1831&gt;0),'Control Sample Data'!H1831,$B$1),"")</f>
        <v/>
      </c>
      <c r="U1832" s="17" t="str">
        <f>IF(SUM('Control Sample Data'!I$3:I$98)&gt;10,IF(AND(ISNUMBER('Control Sample Data'!I1831),'Control Sample Data'!I1831&lt;$B$1,'Control Sample Data'!I1831&gt;0),'Control Sample Data'!I1831,$B$1),"")</f>
        <v/>
      </c>
      <c r="V1832" s="17" t="str">
        <f>IF(SUM('Control Sample Data'!J$3:J$98)&gt;10,IF(AND(ISNUMBER('Control Sample Data'!J1831),'Control Sample Data'!J1831&lt;$B$1,'Control Sample Data'!J1831&gt;0),'Control Sample Data'!J1831,$B$1),"")</f>
        <v/>
      </c>
      <c r="W1832" s="17" t="str">
        <f>IF(SUM('Control Sample Data'!K$3:K$98)&gt;10,IF(AND(ISNUMBER('Control Sample Data'!K1831),'Control Sample Data'!K1831&lt;$B$1,'Control Sample Data'!K1831&gt;0),'Control Sample Data'!K1831,$B$1),"")</f>
        <v/>
      </c>
      <c r="X1832" s="17" t="str">
        <f>IF(SUM('Control Sample Data'!L$3:L$98)&gt;10,IF(AND(ISNUMBER('Control Sample Data'!L1831),'Control Sample Data'!L1831&lt;$B$1,'Control Sample Data'!L1831&gt;0),'Control Sample Data'!L1831,$B$1),"")</f>
        <v/>
      </c>
      <c r="Y1832" s="17" t="str">
        <f>IF(SUM('Control Sample Data'!M$3:M$98)&gt;10,IF(AND(ISNUMBER('Control Sample Data'!M1831),'Control Sample Data'!M1831&lt;$B$1,'Control Sample Data'!M1831&gt;0),'Control Sample Data'!M1831,$B$1),"")</f>
        <v/>
      </c>
      <c r="AT1832" s="36" t="str">
        <f t="shared" si="1212"/>
        <v/>
      </c>
      <c r="AU1832" s="36" t="str">
        <f t="shared" si="1213"/>
        <v/>
      </c>
      <c r="AV1832" s="36" t="str">
        <f t="shared" si="1214"/>
        <v/>
      </c>
      <c r="AW1832" s="36" t="str">
        <f t="shared" si="1215"/>
        <v/>
      </c>
      <c r="AX1832" s="36" t="str">
        <f t="shared" si="1216"/>
        <v/>
      </c>
      <c r="AY1832" s="36" t="str">
        <f t="shared" si="1217"/>
        <v/>
      </c>
      <c r="AZ1832" s="36" t="str">
        <f t="shared" si="1218"/>
        <v/>
      </c>
      <c r="BA1832" s="36" t="str">
        <f t="shared" si="1219"/>
        <v/>
      </c>
      <c r="BB1832" s="36" t="str">
        <f t="shared" si="1220"/>
        <v/>
      </c>
      <c r="BC1832" s="36" t="str">
        <f t="shared" si="1221"/>
        <v/>
      </c>
      <c r="BD1832" s="36" t="str">
        <f t="shared" si="1222"/>
        <v/>
      </c>
      <c r="BE1832" s="36" t="str">
        <f t="shared" si="1223"/>
        <v/>
      </c>
      <c r="BF1832" s="36" t="str">
        <f t="shared" si="1224"/>
        <v/>
      </c>
      <c r="BG1832" s="36" t="str">
        <f t="shared" si="1225"/>
        <v/>
      </c>
      <c r="BH1832" s="36" t="str">
        <f t="shared" si="1226"/>
        <v/>
      </c>
      <c r="BI1832" s="36" t="str">
        <f t="shared" si="1227"/>
        <v/>
      </c>
      <c r="BJ1832" s="36" t="str">
        <f t="shared" si="1228"/>
        <v/>
      </c>
      <c r="BK1832" s="36" t="str">
        <f t="shared" si="1229"/>
        <v/>
      </c>
      <c r="BL1832" s="36" t="str">
        <f t="shared" si="1230"/>
        <v/>
      </c>
      <c r="BM1832" s="36" t="str">
        <f t="shared" si="1231"/>
        <v/>
      </c>
      <c r="BN1832" s="38" t="e">
        <f t="shared" si="1190"/>
        <v>#DIV/0!</v>
      </c>
      <c r="BO1832" s="38" t="e">
        <f t="shared" si="1191"/>
        <v>#DIV/0!</v>
      </c>
      <c r="BP1832" s="39" t="str">
        <f t="shared" si="1192"/>
        <v/>
      </c>
      <c r="BQ1832" s="39" t="str">
        <f t="shared" si="1193"/>
        <v/>
      </c>
      <c r="BR1832" s="39" t="str">
        <f t="shared" si="1194"/>
        <v/>
      </c>
      <c r="BS1832" s="39" t="str">
        <f t="shared" si="1195"/>
        <v/>
      </c>
      <c r="BT1832" s="39" t="str">
        <f t="shared" si="1196"/>
        <v/>
      </c>
      <c r="BU1832" s="39" t="str">
        <f t="shared" si="1197"/>
        <v/>
      </c>
      <c r="BV1832" s="39" t="str">
        <f t="shared" si="1198"/>
        <v/>
      </c>
      <c r="BW1832" s="39" t="str">
        <f t="shared" si="1199"/>
        <v/>
      </c>
      <c r="BX1832" s="39" t="str">
        <f t="shared" si="1200"/>
        <v/>
      </c>
      <c r="BY1832" s="39" t="str">
        <f t="shared" si="1201"/>
        <v/>
      </c>
      <c r="BZ1832" s="39" t="str">
        <f t="shared" si="1202"/>
        <v/>
      </c>
      <c r="CA1832" s="39" t="str">
        <f t="shared" si="1203"/>
        <v/>
      </c>
      <c r="CB1832" s="39" t="str">
        <f t="shared" si="1204"/>
        <v/>
      </c>
      <c r="CC1832" s="39" t="str">
        <f t="shared" si="1205"/>
        <v/>
      </c>
      <c r="CD1832" s="39" t="str">
        <f t="shared" si="1206"/>
        <v/>
      </c>
      <c r="CE1832" s="39" t="str">
        <f t="shared" si="1207"/>
        <v/>
      </c>
      <c r="CF1832" s="39" t="str">
        <f t="shared" si="1208"/>
        <v/>
      </c>
      <c r="CG1832" s="39" t="str">
        <f t="shared" si="1209"/>
        <v/>
      </c>
      <c r="CH1832" s="39" t="str">
        <f t="shared" si="1210"/>
        <v/>
      </c>
      <c r="CI1832" s="39" t="str">
        <f t="shared" si="1211"/>
        <v/>
      </c>
    </row>
    <row r="1833" spans="1:87">
      <c r="A1833" s="18"/>
      <c r="B1833" s="15" t="str">
        <f>'Gene Table'!E1832</f>
        <v>hsa-miR-5188</v>
      </c>
      <c r="C1833" s="15" t="str">
        <f>'Gene Table'!B1832</f>
        <v>M06</v>
      </c>
      <c r="D1833" s="16" t="str">
        <f>IF(SUM('Test Sample Data'!D$3:D$98)&gt;10,IF(AND(ISNUMBER('Test Sample Data'!D1832),'Test Sample Data'!D1832&lt;$B$1,'Test Sample Data'!D1832&gt;0),'Test Sample Data'!D1832,$B$1),"")</f>
        <v/>
      </c>
      <c r="E1833" s="17" t="str">
        <f>IF(SUM('Test Sample Data'!E$3:E$98)&gt;10,IF(AND(ISNUMBER('Test Sample Data'!E1832),'Test Sample Data'!E1832&lt;$B$1,'Test Sample Data'!E1832&gt;0),'Test Sample Data'!E1832,$B$1),"")</f>
        <v/>
      </c>
      <c r="F1833" s="17" t="str">
        <f>IF(SUM('Test Sample Data'!F$3:F$98)&gt;10,IF(AND(ISNUMBER('Test Sample Data'!F1832),'Test Sample Data'!F1832&lt;$B$1,'Test Sample Data'!F1832&gt;0),'Test Sample Data'!F1832,$B$1),"")</f>
        <v/>
      </c>
      <c r="G1833" s="17" t="str">
        <f>IF(SUM('Test Sample Data'!G$3:G$98)&gt;10,IF(AND(ISNUMBER('Test Sample Data'!G1832),'Test Sample Data'!G1832&lt;$B$1,'Test Sample Data'!G1832&gt;0),'Test Sample Data'!G1832,$B$1),"")</f>
        <v/>
      </c>
      <c r="H1833" s="17" t="str">
        <f>IF(SUM('Test Sample Data'!H$3:H$98)&gt;10,IF(AND(ISNUMBER('Test Sample Data'!H1832),'Test Sample Data'!H1832&lt;$B$1,'Test Sample Data'!H1832&gt;0),'Test Sample Data'!H1832,$B$1),"")</f>
        <v/>
      </c>
      <c r="I1833" s="17" t="str">
        <f>IF(SUM('Test Sample Data'!I$3:I$98)&gt;10,IF(AND(ISNUMBER('Test Sample Data'!I1832),'Test Sample Data'!I1832&lt;$B$1,'Test Sample Data'!I1832&gt;0),'Test Sample Data'!I1832,$B$1),"")</f>
        <v/>
      </c>
      <c r="J1833" s="17" t="str">
        <f>IF(SUM('Test Sample Data'!J$3:J$98)&gt;10,IF(AND(ISNUMBER('Test Sample Data'!J1832),'Test Sample Data'!J1832&lt;$B$1,'Test Sample Data'!J1832&gt;0),'Test Sample Data'!J1832,$B$1),"")</f>
        <v/>
      </c>
      <c r="K1833" s="17" t="str">
        <f>IF(SUM('Test Sample Data'!K$3:K$98)&gt;10,IF(AND(ISNUMBER('Test Sample Data'!K1832),'Test Sample Data'!K1832&lt;$B$1,'Test Sample Data'!K1832&gt;0),'Test Sample Data'!K1832,$B$1),"")</f>
        <v/>
      </c>
      <c r="L1833" s="17" t="str">
        <f>IF(SUM('Test Sample Data'!L$3:L$98)&gt;10,IF(AND(ISNUMBER('Test Sample Data'!L1832),'Test Sample Data'!L1832&lt;$B$1,'Test Sample Data'!L1832&gt;0),'Test Sample Data'!L1832,$B$1),"")</f>
        <v/>
      </c>
      <c r="M1833" s="17" t="str">
        <f>IF(SUM('Test Sample Data'!M$3:M$98)&gt;10,IF(AND(ISNUMBER('Test Sample Data'!M1832),'Test Sample Data'!M1832&lt;$B$1,'Test Sample Data'!M1832&gt;0),'Test Sample Data'!M1832,$B$1),"")</f>
        <v/>
      </c>
      <c r="N1833" s="17" t="str">
        <f>'Gene Table'!E1832</f>
        <v>hsa-miR-5188</v>
      </c>
      <c r="O1833" s="17" t="str">
        <f>'Gene Table'!B1832</f>
        <v>M06</v>
      </c>
      <c r="P1833" s="17" t="str">
        <f>IF(SUM('Control Sample Data'!D$3:D$98)&gt;10,IF(AND(ISNUMBER('Control Sample Data'!D1832),'Control Sample Data'!D1832&lt;$B$1,'Control Sample Data'!D1832&gt;0),'Control Sample Data'!D1832,$B$1),"")</f>
        <v/>
      </c>
      <c r="Q1833" s="17" t="str">
        <f>IF(SUM('Control Sample Data'!E$3:E$98)&gt;10,IF(AND(ISNUMBER('Control Sample Data'!E1832),'Control Sample Data'!E1832&lt;$B$1,'Control Sample Data'!E1832&gt;0),'Control Sample Data'!E1832,$B$1),"")</f>
        <v/>
      </c>
      <c r="R1833" s="17" t="str">
        <f>IF(SUM('Control Sample Data'!F$3:F$98)&gt;10,IF(AND(ISNUMBER('Control Sample Data'!F1832),'Control Sample Data'!F1832&lt;$B$1,'Control Sample Data'!F1832&gt;0),'Control Sample Data'!F1832,$B$1),"")</f>
        <v/>
      </c>
      <c r="S1833" s="17" t="str">
        <f>IF(SUM('Control Sample Data'!G$3:G$98)&gt;10,IF(AND(ISNUMBER('Control Sample Data'!G1832),'Control Sample Data'!G1832&lt;$B$1,'Control Sample Data'!G1832&gt;0),'Control Sample Data'!G1832,$B$1),"")</f>
        <v/>
      </c>
      <c r="T1833" s="17" t="str">
        <f>IF(SUM('Control Sample Data'!H$3:H$98)&gt;10,IF(AND(ISNUMBER('Control Sample Data'!H1832),'Control Sample Data'!H1832&lt;$B$1,'Control Sample Data'!H1832&gt;0),'Control Sample Data'!H1832,$B$1),"")</f>
        <v/>
      </c>
      <c r="U1833" s="17" t="str">
        <f>IF(SUM('Control Sample Data'!I$3:I$98)&gt;10,IF(AND(ISNUMBER('Control Sample Data'!I1832),'Control Sample Data'!I1832&lt;$B$1,'Control Sample Data'!I1832&gt;0),'Control Sample Data'!I1832,$B$1),"")</f>
        <v/>
      </c>
      <c r="V1833" s="17" t="str">
        <f>IF(SUM('Control Sample Data'!J$3:J$98)&gt;10,IF(AND(ISNUMBER('Control Sample Data'!J1832),'Control Sample Data'!J1832&lt;$B$1,'Control Sample Data'!J1832&gt;0),'Control Sample Data'!J1832,$B$1),"")</f>
        <v/>
      </c>
      <c r="W1833" s="17" t="str">
        <f>IF(SUM('Control Sample Data'!K$3:K$98)&gt;10,IF(AND(ISNUMBER('Control Sample Data'!K1832),'Control Sample Data'!K1832&lt;$B$1,'Control Sample Data'!K1832&gt;0),'Control Sample Data'!K1832,$B$1),"")</f>
        <v/>
      </c>
      <c r="X1833" s="17" t="str">
        <f>IF(SUM('Control Sample Data'!L$3:L$98)&gt;10,IF(AND(ISNUMBER('Control Sample Data'!L1832),'Control Sample Data'!L1832&lt;$B$1,'Control Sample Data'!L1832&gt;0),'Control Sample Data'!L1832,$B$1),"")</f>
        <v/>
      </c>
      <c r="Y1833" s="17" t="str">
        <f>IF(SUM('Control Sample Data'!M$3:M$98)&gt;10,IF(AND(ISNUMBER('Control Sample Data'!M1832),'Control Sample Data'!M1832&lt;$B$1,'Control Sample Data'!M1832&gt;0),'Control Sample Data'!M1832,$B$1),"")</f>
        <v/>
      </c>
      <c r="AT1833" s="36" t="str">
        <f t="shared" si="1212"/>
        <v/>
      </c>
      <c r="AU1833" s="36" t="str">
        <f t="shared" si="1213"/>
        <v/>
      </c>
      <c r="AV1833" s="36" t="str">
        <f t="shared" si="1214"/>
        <v/>
      </c>
      <c r="AW1833" s="36" t="str">
        <f t="shared" si="1215"/>
        <v/>
      </c>
      <c r="AX1833" s="36" t="str">
        <f t="shared" si="1216"/>
        <v/>
      </c>
      <c r="AY1833" s="36" t="str">
        <f t="shared" si="1217"/>
        <v/>
      </c>
      <c r="AZ1833" s="36" t="str">
        <f t="shared" si="1218"/>
        <v/>
      </c>
      <c r="BA1833" s="36" t="str">
        <f t="shared" si="1219"/>
        <v/>
      </c>
      <c r="BB1833" s="36" t="str">
        <f t="shared" si="1220"/>
        <v/>
      </c>
      <c r="BC1833" s="36" t="str">
        <f t="shared" si="1221"/>
        <v/>
      </c>
      <c r="BD1833" s="36" t="str">
        <f t="shared" si="1222"/>
        <v/>
      </c>
      <c r="BE1833" s="36" t="str">
        <f t="shared" si="1223"/>
        <v/>
      </c>
      <c r="BF1833" s="36" t="str">
        <f t="shared" si="1224"/>
        <v/>
      </c>
      <c r="BG1833" s="36" t="str">
        <f t="shared" si="1225"/>
        <v/>
      </c>
      <c r="BH1833" s="36" t="str">
        <f t="shared" si="1226"/>
        <v/>
      </c>
      <c r="BI1833" s="36" t="str">
        <f t="shared" si="1227"/>
        <v/>
      </c>
      <c r="BJ1833" s="36" t="str">
        <f t="shared" si="1228"/>
        <v/>
      </c>
      <c r="BK1833" s="36" t="str">
        <f t="shared" si="1229"/>
        <v/>
      </c>
      <c r="BL1833" s="36" t="str">
        <f t="shared" si="1230"/>
        <v/>
      </c>
      <c r="BM1833" s="36" t="str">
        <f t="shared" si="1231"/>
        <v/>
      </c>
      <c r="BN1833" s="38" t="e">
        <f t="shared" si="1190"/>
        <v>#DIV/0!</v>
      </c>
      <c r="BO1833" s="38" t="e">
        <f t="shared" si="1191"/>
        <v>#DIV/0!</v>
      </c>
      <c r="BP1833" s="39" t="str">
        <f t="shared" si="1192"/>
        <v/>
      </c>
      <c r="BQ1833" s="39" t="str">
        <f t="shared" si="1193"/>
        <v/>
      </c>
      <c r="BR1833" s="39" t="str">
        <f t="shared" si="1194"/>
        <v/>
      </c>
      <c r="BS1833" s="39" t="str">
        <f t="shared" si="1195"/>
        <v/>
      </c>
      <c r="BT1833" s="39" t="str">
        <f t="shared" si="1196"/>
        <v/>
      </c>
      <c r="BU1833" s="39" t="str">
        <f t="shared" si="1197"/>
        <v/>
      </c>
      <c r="BV1833" s="39" t="str">
        <f t="shared" si="1198"/>
        <v/>
      </c>
      <c r="BW1833" s="39" t="str">
        <f t="shared" si="1199"/>
        <v/>
      </c>
      <c r="BX1833" s="39" t="str">
        <f t="shared" si="1200"/>
        <v/>
      </c>
      <c r="BY1833" s="39" t="str">
        <f t="shared" si="1201"/>
        <v/>
      </c>
      <c r="BZ1833" s="39" t="str">
        <f t="shared" si="1202"/>
        <v/>
      </c>
      <c r="CA1833" s="39" t="str">
        <f t="shared" si="1203"/>
        <v/>
      </c>
      <c r="CB1833" s="39" t="str">
        <f t="shared" si="1204"/>
        <v/>
      </c>
      <c r="CC1833" s="39" t="str">
        <f t="shared" si="1205"/>
        <v/>
      </c>
      <c r="CD1833" s="39" t="str">
        <f t="shared" si="1206"/>
        <v/>
      </c>
      <c r="CE1833" s="39" t="str">
        <f t="shared" si="1207"/>
        <v/>
      </c>
      <c r="CF1833" s="39" t="str">
        <f t="shared" si="1208"/>
        <v/>
      </c>
      <c r="CG1833" s="39" t="str">
        <f t="shared" si="1209"/>
        <v/>
      </c>
      <c r="CH1833" s="39" t="str">
        <f t="shared" si="1210"/>
        <v/>
      </c>
      <c r="CI1833" s="39" t="str">
        <f t="shared" si="1211"/>
        <v/>
      </c>
    </row>
    <row r="1834" spans="1:87">
      <c r="A1834" s="18"/>
      <c r="B1834" s="15" t="str">
        <f>'Gene Table'!E1833</f>
        <v>hsa-miR-4436b-3p</v>
      </c>
      <c r="C1834" s="15" t="str">
        <f>'Gene Table'!B1833</f>
        <v>M07</v>
      </c>
      <c r="D1834" s="16" t="str">
        <f>IF(SUM('Test Sample Data'!D$3:D$98)&gt;10,IF(AND(ISNUMBER('Test Sample Data'!D1833),'Test Sample Data'!D1833&lt;$B$1,'Test Sample Data'!D1833&gt;0),'Test Sample Data'!D1833,$B$1),"")</f>
        <v/>
      </c>
      <c r="E1834" s="17" t="str">
        <f>IF(SUM('Test Sample Data'!E$3:E$98)&gt;10,IF(AND(ISNUMBER('Test Sample Data'!E1833),'Test Sample Data'!E1833&lt;$B$1,'Test Sample Data'!E1833&gt;0),'Test Sample Data'!E1833,$B$1),"")</f>
        <v/>
      </c>
      <c r="F1834" s="17" t="str">
        <f>IF(SUM('Test Sample Data'!F$3:F$98)&gt;10,IF(AND(ISNUMBER('Test Sample Data'!F1833),'Test Sample Data'!F1833&lt;$B$1,'Test Sample Data'!F1833&gt;0),'Test Sample Data'!F1833,$B$1),"")</f>
        <v/>
      </c>
      <c r="G1834" s="17" t="str">
        <f>IF(SUM('Test Sample Data'!G$3:G$98)&gt;10,IF(AND(ISNUMBER('Test Sample Data'!G1833),'Test Sample Data'!G1833&lt;$B$1,'Test Sample Data'!G1833&gt;0),'Test Sample Data'!G1833,$B$1),"")</f>
        <v/>
      </c>
      <c r="H1834" s="17" t="str">
        <f>IF(SUM('Test Sample Data'!H$3:H$98)&gt;10,IF(AND(ISNUMBER('Test Sample Data'!H1833),'Test Sample Data'!H1833&lt;$B$1,'Test Sample Data'!H1833&gt;0),'Test Sample Data'!H1833,$B$1),"")</f>
        <v/>
      </c>
      <c r="I1834" s="17" t="str">
        <f>IF(SUM('Test Sample Data'!I$3:I$98)&gt;10,IF(AND(ISNUMBER('Test Sample Data'!I1833),'Test Sample Data'!I1833&lt;$B$1,'Test Sample Data'!I1833&gt;0),'Test Sample Data'!I1833,$B$1),"")</f>
        <v/>
      </c>
      <c r="J1834" s="17" t="str">
        <f>IF(SUM('Test Sample Data'!J$3:J$98)&gt;10,IF(AND(ISNUMBER('Test Sample Data'!J1833),'Test Sample Data'!J1833&lt;$B$1,'Test Sample Data'!J1833&gt;0),'Test Sample Data'!J1833,$B$1),"")</f>
        <v/>
      </c>
      <c r="K1834" s="17" t="str">
        <f>IF(SUM('Test Sample Data'!K$3:K$98)&gt;10,IF(AND(ISNUMBER('Test Sample Data'!K1833),'Test Sample Data'!K1833&lt;$B$1,'Test Sample Data'!K1833&gt;0),'Test Sample Data'!K1833,$B$1),"")</f>
        <v/>
      </c>
      <c r="L1834" s="17" t="str">
        <f>IF(SUM('Test Sample Data'!L$3:L$98)&gt;10,IF(AND(ISNUMBER('Test Sample Data'!L1833),'Test Sample Data'!L1833&lt;$B$1,'Test Sample Data'!L1833&gt;0),'Test Sample Data'!L1833,$B$1),"")</f>
        <v/>
      </c>
      <c r="M1834" s="17" t="str">
        <f>IF(SUM('Test Sample Data'!M$3:M$98)&gt;10,IF(AND(ISNUMBER('Test Sample Data'!M1833),'Test Sample Data'!M1833&lt;$B$1,'Test Sample Data'!M1833&gt;0),'Test Sample Data'!M1833,$B$1),"")</f>
        <v/>
      </c>
      <c r="N1834" s="17" t="str">
        <f>'Gene Table'!E1833</f>
        <v>hsa-miR-4436b-3p</v>
      </c>
      <c r="O1834" s="17" t="str">
        <f>'Gene Table'!B1833</f>
        <v>M07</v>
      </c>
      <c r="P1834" s="17" t="str">
        <f>IF(SUM('Control Sample Data'!D$3:D$98)&gt;10,IF(AND(ISNUMBER('Control Sample Data'!D1833),'Control Sample Data'!D1833&lt;$B$1,'Control Sample Data'!D1833&gt;0),'Control Sample Data'!D1833,$B$1),"")</f>
        <v/>
      </c>
      <c r="Q1834" s="17" t="str">
        <f>IF(SUM('Control Sample Data'!E$3:E$98)&gt;10,IF(AND(ISNUMBER('Control Sample Data'!E1833),'Control Sample Data'!E1833&lt;$B$1,'Control Sample Data'!E1833&gt;0),'Control Sample Data'!E1833,$B$1),"")</f>
        <v/>
      </c>
      <c r="R1834" s="17" t="str">
        <f>IF(SUM('Control Sample Data'!F$3:F$98)&gt;10,IF(AND(ISNUMBER('Control Sample Data'!F1833),'Control Sample Data'!F1833&lt;$B$1,'Control Sample Data'!F1833&gt;0),'Control Sample Data'!F1833,$B$1),"")</f>
        <v/>
      </c>
      <c r="S1834" s="17" t="str">
        <f>IF(SUM('Control Sample Data'!G$3:G$98)&gt;10,IF(AND(ISNUMBER('Control Sample Data'!G1833),'Control Sample Data'!G1833&lt;$B$1,'Control Sample Data'!G1833&gt;0),'Control Sample Data'!G1833,$B$1),"")</f>
        <v/>
      </c>
      <c r="T1834" s="17" t="str">
        <f>IF(SUM('Control Sample Data'!H$3:H$98)&gt;10,IF(AND(ISNUMBER('Control Sample Data'!H1833),'Control Sample Data'!H1833&lt;$B$1,'Control Sample Data'!H1833&gt;0),'Control Sample Data'!H1833,$B$1),"")</f>
        <v/>
      </c>
      <c r="U1834" s="17" t="str">
        <f>IF(SUM('Control Sample Data'!I$3:I$98)&gt;10,IF(AND(ISNUMBER('Control Sample Data'!I1833),'Control Sample Data'!I1833&lt;$B$1,'Control Sample Data'!I1833&gt;0),'Control Sample Data'!I1833,$B$1),"")</f>
        <v/>
      </c>
      <c r="V1834" s="17" t="str">
        <f>IF(SUM('Control Sample Data'!J$3:J$98)&gt;10,IF(AND(ISNUMBER('Control Sample Data'!J1833),'Control Sample Data'!J1833&lt;$B$1,'Control Sample Data'!J1833&gt;0),'Control Sample Data'!J1833,$B$1),"")</f>
        <v/>
      </c>
      <c r="W1834" s="17" t="str">
        <f>IF(SUM('Control Sample Data'!K$3:K$98)&gt;10,IF(AND(ISNUMBER('Control Sample Data'!K1833),'Control Sample Data'!K1833&lt;$B$1,'Control Sample Data'!K1833&gt;0),'Control Sample Data'!K1833,$B$1),"")</f>
        <v/>
      </c>
      <c r="X1834" s="17" t="str">
        <f>IF(SUM('Control Sample Data'!L$3:L$98)&gt;10,IF(AND(ISNUMBER('Control Sample Data'!L1833),'Control Sample Data'!L1833&lt;$B$1,'Control Sample Data'!L1833&gt;0),'Control Sample Data'!L1833,$B$1),"")</f>
        <v/>
      </c>
      <c r="Y1834" s="17" t="str">
        <f>IF(SUM('Control Sample Data'!M$3:M$98)&gt;10,IF(AND(ISNUMBER('Control Sample Data'!M1833),'Control Sample Data'!M1833&lt;$B$1,'Control Sample Data'!M1833&gt;0),'Control Sample Data'!M1833,$B$1),"")</f>
        <v/>
      </c>
      <c r="AT1834" s="36" t="str">
        <f t="shared" si="1212"/>
        <v/>
      </c>
      <c r="AU1834" s="36" t="str">
        <f t="shared" si="1213"/>
        <v/>
      </c>
      <c r="AV1834" s="36" t="str">
        <f t="shared" si="1214"/>
        <v/>
      </c>
      <c r="AW1834" s="36" t="str">
        <f t="shared" si="1215"/>
        <v/>
      </c>
      <c r="AX1834" s="36" t="str">
        <f t="shared" si="1216"/>
        <v/>
      </c>
      <c r="AY1834" s="36" t="str">
        <f t="shared" si="1217"/>
        <v/>
      </c>
      <c r="AZ1834" s="36" t="str">
        <f t="shared" si="1218"/>
        <v/>
      </c>
      <c r="BA1834" s="36" t="str">
        <f t="shared" si="1219"/>
        <v/>
      </c>
      <c r="BB1834" s="36" t="str">
        <f t="shared" si="1220"/>
        <v/>
      </c>
      <c r="BC1834" s="36" t="str">
        <f t="shared" si="1221"/>
        <v/>
      </c>
      <c r="BD1834" s="36" t="str">
        <f t="shared" si="1222"/>
        <v/>
      </c>
      <c r="BE1834" s="36" t="str">
        <f t="shared" si="1223"/>
        <v/>
      </c>
      <c r="BF1834" s="36" t="str">
        <f t="shared" si="1224"/>
        <v/>
      </c>
      <c r="BG1834" s="36" t="str">
        <f t="shared" si="1225"/>
        <v/>
      </c>
      <c r="BH1834" s="36" t="str">
        <f t="shared" si="1226"/>
        <v/>
      </c>
      <c r="BI1834" s="36" t="str">
        <f t="shared" si="1227"/>
        <v/>
      </c>
      <c r="BJ1834" s="36" t="str">
        <f t="shared" si="1228"/>
        <v/>
      </c>
      <c r="BK1834" s="36" t="str">
        <f t="shared" si="1229"/>
        <v/>
      </c>
      <c r="BL1834" s="36" t="str">
        <f t="shared" si="1230"/>
        <v/>
      </c>
      <c r="BM1834" s="36" t="str">
        <f t="shared" si="1231"/>
        <v/>
      </c>
      <c r="BN1834" s="38" t="e">
        <f t="shared" si="1190"/>
        <v>#DIV/0!</v>
      </c>
      <c r="BO1834" s="38" t="e">
        <f t="shared" si="1191"/>
        <v>#DIV/0!</v>
      </c>
      <c r="BP1834" s="39" t="str">
        <f t="shared" si="1192"/>
        <v/>
      </c>
      <c r="BQ1834" s="39" t="str">
        <f t="shared" si="1193"/>
        <v/>
      </c>
      <c r="BR1834" s="39" t="str">
        <f t="shared" si="1194"/>
        <v/>
      </c>
      <c r="BS1834" s="39" t="str">
        <f t="shared" si="1195"/>
        <v/>
      </c>
      <c r="BT1834" s="39" t="str">
        <f t="shared" si="1196"/>
        <v/>
      </c>
      <c r="BU1834" s="39" t="str">
        <f t="shared" si="1197"/>
        <v/>
      </c>
      <c r="BV1834" s="39" t="str">
        <f t="shared" si="1198"/>
        <v/>
      </c>
      <c r="BW1834" s="39" t="str">
        <f t="shared" si="1199"/>
        <v/>
      </c>
      <c r="BX1834" s="39" t="str">
        <f t="shared" si="1200"/>
        <v/>
      </c>
      <c r="BY1834" s="39" t="str">
        <f t="shared" si="1201"/>
        <v/>
      </c>
      <c r="BZ1834" s="39" t="str">
        <f t="shared" si="1202"/>
        <v/>
      </c>
      <c r="CA1834" s="39" t="str">
        <f t="shared" si="1203"/>
        <v/>
      </c>
      <c r="CB1834" s="39" t="str">
        <f t="shared" si="1204"/>
        <v/>
      </c>
      <c r="CC1834" s="39" t="str">
        <f t="shared" si="1205"/>
        <v/>
      </c>
      <c r="CD1834" s="39" t="str">
        <f t="shared" si="1206"/>
        <v/>
      </c>
      <c r="CE1834" s="39" t="str">
        <f t="shared" si="1207"/>
        <v/>
      </c>
      <c r="CF1834" s="39" t="str">
        <f t="shared" si="1208"/>
        <v/>
      </c>
      <c r="CG1834" s="39" t="str">
        <f t="shared" si="1209"/>
        <v/>
      </c>
      <c r="CH1834" s="39" t="str">
        <f t="shared" si="1210"/>
        <v/>
      </c>
      <c r="CI1834" s="39" t="str">
        <f t="shared" si="1211"/>
        <v/>
      </c>
    </row>
    <row r="1835" spans="1:87">
      <c r="A1835" s="18"/>
      <c r="B1835" s="15" t="str">
        <f>'Gene Table'!E1834</f>
        <v>hsa-miR-5189</v>
      </c>
      <c r="C1835" s="15" t="str">
        <f>'Gene Table'!B1834</f>
        <v>M08</v>
      </c>
      <c r="D1835" s="16" t="str">
        <f>IF(SUM('Test Sample Data'!D$3:D$98)&gt;10,IF(AND(ISNUMBER('Test Sample Data'!D1834),'Test Sample Data'!D1834&lt;$B$1,'Test Sample Data'!D1834&gt;0),'Test Sample Data'!D1834,$B$1),"")</f>
        <v/>
      </c>
      <c r="E1835" s="17" t="str">
        <f>IF(SUM('Test Sample Data'!E$3:E$98)&gt;10,IF(AND(ISNUMBER('Test Sample Data'!E1834),'Test Sample Data'!E1834&lt;$B$1,'Test Sample Data'!E1834&gt;0),'Test Sample Data'!E1834,$B$1),"")</f>
        <v/>
      </c>
      <c r="F1835" s="17" t="str">
        <f>IF(SUM('Test Sample Data'!F$3:F$98)&gt;10,IF(AND(ISNUMBER('Test Sample Data'!F1834),'Test Sample Data'!F1834&lt;$B$1,'Test Sample Data'!F1834&gt;0),'Test Sample Data'!F1834,$B$1),"")</f>
        <v/>
      </c>
      <c r="G1835" s="17" t="str">
        <f>IF(SUM('Test Sample Data'!G$3:G$98)&gt;10,IF(AND(ISNUMBER('Test Sample Data'!G1834),'Test Sample Data'!G1834&lt;$B$1,'Test Sample Data'!G1834&gt;0),'Test Sample Data'!G1834,$B$1),"")</f>
        <v/>
      </c>
      <c r="H1835" s="17" t="str">
        <f>IF(SUM('Test Sample Data'!H$3:H$98)&gt;10,IF(AND(ISNUMBER('Test Sample Data'!H1834),'Test Sample Data'!H1834&lt;$B$1,'Test Sample Data'!H1834&gt;0),'Test Sample Data'!H1834,$B$1),"")</f>
        <v/>
      </c>
      <c r="I1835" s="17" t="str">
        <f>IF(SUM('Test Sample Data'!I$3:I$98)&gt;10,IF(AND(ISNUMBER('Test Sample Data'!I1834),'Test Sample Data'!I1834&lt;$B$1,'Test Sample Data'!I1834&gt;0),'Test Sample Data'!I1834,$B$1),"")</f>
        <v/>
      </c>
      <c r="J1835" s="17" t="str">
        <f>IF(SUM('Test Sample Data'!J$3:J$98)&gt;10,IF(AND(ISNUMBER('Test Sample Data'!J1834),'Test Sample Data'!J1834&lt;$B$1,'Test Sample Data'!J1834&gt;0),'Test Sample Data'!J1834,$B$1),"")</f>
        <v/>
      </c>
      <c r="K1835" s="17" t="str">
        <f>IF(SUM('Test Sample Data'!K$3:K$98)&gt;10,IF(AND(ISNUMBER('Test Sample Data'!K1834),'Test Sample Data'!K1834&lt;$B$1,'Test Sample Data'!K1834&gt;0),'Test Sample Data'!K1834,$B$1),"")</f>
        <v/>
      </c>
      <c r="L1835" s="17" t="str">
        <f>IF(SUM('Test Sample Data'!L$3:L$98)&gt;10,IF(AND(ISNUMBER('Test Sample Data'!L1834),'Test Sample Data'!L1834&lt;$B$1,'Test Sample Data'!L1834&gt;0),'Test Sample Data'!L1834,$B$1),"")</f>
        <v/>
      </c>
      <c r="M1835" s="17" t="str">
        <f>IF(SUM('Test Sample Data'!M$3:M$98)&gt;10,IF(AND(ISNUMBER('Test Sample Data'!M1834),'Test Sample Data'!M1834&lt;$B$1,'Test Sample Data'!M1834&gt;0),'Test Sample Data'!M1834,$B$1),"")</f>
        <v/>
      </c>
      <c r="N1835" s="17" t="str">
        <f>'Gene Table'!E1834</f>
        <v>hsa-miR-5189</v>
      </c>
      <c r="O1835" s="17" t="str">
        <f>'Gene Table'!B1834</f>
        <v>M08</v>
      </c>
      <c r="P1835" s="17" t="str">
        <f>IF(SUM('Control Sample Data'!D$3:D$98)&gt;10,IF(AND(ISNUMBER('Control Sample Data'!D1834),'Control Sample Data'!D1834&lt;$B$1,'Control Sample Data'!D1834&gt;0),'Control Sample Data'!D1834,$B$1),"")</f>
        <v/>
      </c>
      <c r="Q1835" s="17" t="str">
        <f>IF(SUM('Control Sample Data'!E$3:E$98)&gt;10,IF(AND(ISNUMBER('Control Sample Data'!E1834),'Control Sample Data'!E1834&lt;$B$1,'Control Sample Data'!E1834&gt;0),'Control Sample Data'!E1834,$B$1),"")</f>
        <v/>
      </c>
      <c r="R1835" s="17" t="str">
        <f>IF(SUM('Control Sample Data'!F$3:F$98)&gt;10,IF(AND(ISNUMBER('Control Sample Data'!F1834),'Control Sample Data'!F1834&lt;$B$1,'Control Sample Data'!F1834&gt;0),'Control Sample Data'!F1834,$B$1),"")</f>
        <v/>
      </c>
      <c r="S1835" s="17" t="str">
        <f>IF(SUM('Control Sample Data'!G$3:G$98)&gt;10,IF(AND(ISNUMBER('Control Sample Data'!G1834),'Control Sample Data'!G1834&lt;$B$1,'Control Sample Data'!G1834&gt;0),'Control Sample Data'!G1834,$B$1),"")</f>
        <v/>
      </c>
      <c r="T1835" s="17" t="str">
        <f>IF(SUM('Control Sample Data'!H$3:H$98)&gt;10,IF(AND(ISNUMBER('Control Sample Data'!H1834),'Control Sample Data'!H1834&lt;$B$1,'Control Sample Data'!H1834&gt;0),'Control Sample Data'!H1834,$B$1),"")</f>
        <v/>
      </c>
      <c r="U1835" s="17" t="str">
        <f>IF(SUM('Control Sample Data'!I$3:I$98)&gt;10,IF(AND(ISNUMBER('Control Sample Data'!I1834),'Control Sample Data'!I1834&lt;$B$1,'Control Sample Data'!I1834&gt;0),'Control Sample Data'!I1834,$B$1),"")</f>
        <v/>
      </c>
      <c r="V1835" s="17" t="str">
        <f>IF(SUM('Control Sample Data'!J$3:J$98)&gt;10,IF(AND(ISNUMBER('Control Sample Data'!J1834),'Control Sample Data'!J1834&lt;$B$1,'Control Sample Data'!J1834&gt;0),'Control Sample Data'!J1834,$B$1),"")</f>
        <v/>
      </c>
      <c r="W1835" s="17" t="str">
        <f>IF(SUM('Control Sample Data'!K$3:K$98)&gt;10,IF(AND(ISNUMBER('Control Sample Data'!K1834),'Control Sample Data'!K1834&lt;$B$1,'Control Sample Data'!K1834&gt;0),'Control Sample Data'!K1834,$B$1),"")</f>
        <v/>
      </c>
      <c r="X1835" s="17" t="str">
        <f>IF(SUM('Control Sample Data'!L$3:L$98)&gt;10,IF(AND(ISNUMBER('Control Sample Data'!L1834),'Control Sample Data'!L1834&lt;$B$1,'Control Sample Data'!L1834&gt;0),'Control Sample Data'!L1834,$B$1),"")</f>
        <v/>
      </c>
      <c r="Y1835" s="17" t="str">
        <f>IF(SUM('Control Sample Data'!M$3:M$98)&gt;10,IF(AND(ISNUMBER('Control Sample Data'!M1834),'Control Sample Data'!M1834&lt;$B$1,'Control Sample Data'!M1834&gt;0),'Control Sample Data'!M1834,$B$1),"")</f>
        <v/>
      </c>
      <c r="AT1835" s="36" t="str">
        <f t="shared" si="1212"/>
        <v/>
      </c>
      <c r="AU1835" s="36" t="str">
        <f t="shared" si="1213"/>
        <v/>
      </c>
      <c r="AV1835" s="36" t="str">
        <f t="shared" si="1214"/>
        <v/>
      </c>
      <c r="AW1835" s="36" t="str">
        <f t="shared" si="1215"/>
        <v/>
      </c>
      <c r="AX1835" s="36" t="str">
        <f t="shared" si="1216"/>
        <v/>
      </c>
      <c r="AY1835" s="36" t="str">
        <f t="shared" si="1217"/>
        <v/>
      </c>
      <c r="AZ1835" s="36" t="str">
        <f t="shared" si="1218"/>
        <v/>
      </c>
      <c r="BA1835" s="36" t="str">
        <f t="shared" si="1219"/>
        <v/>
      </c>
      <c r="BB1835" s="36" t="str">
        <f t="shared" si="1220"/>
        <v/>
      </c>
      <c r="BC1835" s="36" t="str">
        <f t="shared" si="1221"/>
        <v/>
      </c>
      <c r="BD1835" s="36" t="str">
        <f t="shared" si="1222"/>
        <v/>
      </c>
      <c r="BE1835" s="36" t="str">
        <f t="shared" si="1223"/>
        <v/>
      </c>
      <c r="BF1835" s="36" t="str">
        <f t="shared" si="1224"/>
        <v/>
      </c>
      <c r="BG1835" s="36" t="str">
        <f t="shared" si="1225"/>
        <v/>
      </c>
      <c r="BH1835" s="36" t="str">
        <f t="shared" si="1226"/>
        <v/>
      </c>
      <c r="BI1835" s="36" t="str">
        <f t="shared" si="1227"/>
        <v/>
      </c>
      <c r="BJ1835" s="36" t="str">
        <f t="shared" si="1228"/>
        <v/>
      </c>
      <c r="BK1835" s="36" t="str">
        <f t="shared" si="1229"/>
        <v/>
      </c>
      <c r="BL1835" s="36" t="str">
        <f t="shared" si="1230"/>
        <v/>
      </c>
      <c r="BM1835" s="36" t="str">
        <f t="shared" si="1231"/>
        <v/>
      </c>
      <c r="BN1835" s="38" t="e">
        <f t="shared" si="1190"/>
        <v>#DIV/0!</v>
      </c>
      <c r="BO1835" s="38" t="e">
        <f t="shared" si="1191"/>
        <v>#DIV/0!</v>
      </c>
      <c r="BP1835" s="39" t="str">
        <f t="shared" si="1192"/>
        <v/>
      </c>
      <c r="BQ1835" s="39" t="str">
        <f t="shared" si="1193"/>
        <v/>
      </c>
      <c r="BR1835" s="39" t="str">
        <f t="shared" si="1194"/>
        <v/>
      </c>
      <c r="BS1835" s="39" t="str">
        <f t="shared" si="1195"/>
        <v/>
      </c>
      <c r="BT1835" s="39" t="str">
        <f t="shared" si="1196"/>
        <v/>
      </c>
      <c r="BU1835" s="39" t="str">
        <f t="shared" si="1197"/>
        <v/>
      </c>
      <c r="BV1835" s="39" t="str">
        <f t="shared" si="1198"/>
        <v/>
      </c>
      <c r="BW1835" s="39" t="str">
        <f t="shared" si="1199"/>
        <v/>
      </c>
      <c r="BX1835" s="39" t="str">
        <f t="shared" si="1200"/>
        <v/>
      </c>
      <c r="BY1835" s="39" t="str">
        <f t="shared" si="1201"/>
        <v/>
      </c>
      <c r="BZ1835" s="39" t="str">
        <f t="shared" si="1202"/>
        <v/>
      </c>
      <c r="CA1835" s="39" t="str">
        <f t="shared" si="1203"/>
        <v/>
      </c>
      <c r="CB1835" s="39" t="str">
        <f t="shared" si="1204"/>
        <v/>
      </c>
      <c r="CC1835" s="39" t="str">
        <f t="shared" si="1205"/>
        <v/>
      </c>
      <c r="CD1835" s="39" t="str">
        <f t="shared" si="1206"/>
        <v/>
      </c>
      <c r="CE1835" s="39" t="str">
        <f t="shared" si="1207"/>
        <v/>
      </c>
      <c r="CF1835" s="39" t="str">
        <f t="shared" si="1208"/>
        <v/>
      </c>
      <c r="CG1835" s="39" t="str">
        <f t="shared" si="1209"/>
        <v/>
      </c>
      <c r="CH1835" s="39" t="str">
        <f t="shared" si="1210"/>
        <v/>
      </c>
      <c r="CI1835" s="39" t="str">
        <f t="shared" si="1211"/>
        <v/>
      </c>
    </row>
    <row r="1836" spans="1:87">
      <c r="A1836" s="18"/>
      <c r="B1836" s="15" t="str">
        <f>'Gene Table'!E1835</f>
        <v>hsa-miR-4781-5p</v>
      </c>
      <c r="C1836" s="15" t="str">
        <f>'Gene Table'!B1835</f>
        <v>M09</v>
      </c>
      <c r="D1836" s="16" t="str">
        <f>IF(SUM('Test Sample Data'!D$3:D$98)&gt;10,IF(AND(ISNUMBER('Test Sample Data'!D1835),'Test Sample Data'!D1835&lt;$B$1,'Test Sample Data'!D1835&gt;0),'Test Sample Data'!D1835,$B$1),"")</f>
        <v/>
      </c>
      <c r="E1836" s="17" t="str">
        <f>IF(SUM('Test Sample Data'!E$3:E$98)&gt;10,IF(AND(ISNUMBER('Test Sample Data'!E1835),'Test Sample Data'!E1835&lt;$B$1,'Test Sample Data'!E1835&gt;0),'Test Sample Data'!E1835,$B$1),"")</f>
        <v/>
      </c>
      <c r="F1836" s="17" t="str">
        <f>IF(SUM('Test Sample Data'!F$3:F$98)&gt;10,IF(AND(ISNUMBER('Test Sample Data'!F1835),'Test Sample Data'!F1835&lt;$B$1,'Test Sample Data'!F1835&gt;0),'Test Sample Data'!F1835,$B$1),"")</f>
        <v/>
      </c>
      <c r="G1836" s="17" t="str">
        <f>IF(SUM('Test Sample Data'!G$3:G$98)&gt;10,IF(AND(ISNUMBER('Test Sample Data'!G1835),'Test Sample Data'!G1835&lt;$B$1,'Test Sample Data'!G1835&gt;0),'Test Sample Data'!G1835,$B$1),"")</f>
        <v/>
      </c>
      <c r="H1836" s="17" t="str">
        <f>IF(SUM('Test Sample Data'!H$3:H$98)&gt;10,IF(AND(ISNUMBER('Test Sample Data'!H1835),'Test Sample Data'!H1835&lt;$B$1,'Test Sample Data'!H1835&gt;0),'Test Sample Data'!H1835,$B$1),"")</f>
        <v/>
      </c>
      <c r="I1836" s="17" t="str">
        <f>IF(SUM('Test Sample Data'!I$3:I$98)&gt;10,IF(AND(ISNUMBER('Test Sample Data'!I1835),'Test Sample Data'!I1835&lt;$B$1,'Test Sample Data'!I1835&gt;0),'Test Sample Data'!I1835,$B$1),"")</f>
        <v/>
      </c>
      <c r="J1836" s="17" t="str">
        <f>IF(SUM('Test Sample Data'!J$3:J$98)&gt;10,IF(AND(ISNUMBER('Test Sample Data'!J1835),'Test Sample Data'!J1835&lt;$B$1,'Test Sample Data'!J1835&gt;0),'Test Sample Data'!J1835,$B$1),"")</f>
        <v/>
      </c>
      <c r="K1836" s="17" t="str">
        <f>IF(SUM('Test Sample Data'!K$3:K$98)&gt;10,IF(AND(ISNUMBER('Test Sample Data'!K1835),'Test Sample Data'!K1835&lt;$B$1,'Test Sample Data'!K1835&gt;0),'Test Sample Data'!K1835,$B$1),"")</f>
        <v/>
      </c>
      <c r="L1836" s="17" t="str">
        <f>IF(SUM('Test Sample Data'!L$3:L$98)&gt;10,IF(AND(ISNUMBER('Test Sample Data'!L1835),'Test Sample Data'!L1835&lt;$B$1,'Test Sample Data'!L1835&gt;0),'Test Sample Data'!L1835,$B$1),"")</f>
        <v/>
      </c>
      <c r="M1836" s="17" t="str">
        <f>IF(SUM('Test Sample Data'!M$3:M$98)&gt;10,IF(AND(ISNUMBER('Test Sample Data'!M1835),'Test Sample Data'!M1835&lt;$B$1,'Test Sample Data'!M1835&gt;0),'Test Sample Data'!M1835,$B$1),"")</f>
        <v/>
      </c>
      <c r="N1836" s="17" t="str">
        <f>'Gene Table'!E1835</f>
        <v>hsa-miR-4781-5p</v>
      </c>
      <c r="O1836" s="17" t="str">
        <f>'Gene Table'!B1835</f>
        <v>M09</v>
      </c>
      <c r="P1836" s="17" t="str">
        <f>IF(SUM('Control Sample Data'!D$3:D$98)&gt;10,IF(AND(ISNUMBER('Control Sample Data'!D1835),'Control Sample Data'!D1835&lt;$B$1,'Control Sample Data'!D1835&gt;0),'Control Sample Data'!D1835,$B$1),"")</f>
        <v/>
      </c>
      <c r="Q1836" s="17" t="str">
        <f>IF(SUM('Control Sample Data'!E$3:E$98)&gt;10,IF(AND(ISNUMBER('Control Sample Data'!E1835),'Control Sample Data'!E1835&lt;$B$1,'Control Sample Data'!E1835&gt;0),'Control Sample Data'!E1835,$B$1),"")</f>
        <v/>
      </c>
      <c r="R1836" s="17" t="str">
        <f>IF(SUM('Control Sample Data'!F$3:F$98)&gt;10,IF(AND(ISNUMBER('Control Sample Data'!F1835),'Control Sample Data'!F1835&lt;$B$1,'Control Sample Data'!F1835&gt;0),'Control Sample Data'!F1835,$B$1),"")</f>
        <v/>
      </c>
      <c r="S1836" s="17" t="str">
        <f>IF(SUM('Control Sample Data'!G$3:G$98)&gt;10,IF(AND(ISNUMBER('Control Sample Data'!G1835),'Control Sample Data'!G1835&lt;$B$1,'Control Sample Data'!G1835&gt;0),'Control Sample Data'!G1835,$B$1),"")</f>
        <v/>
      </c>
      <c r="T1836" s="17" t="str">
        <f>IF(SUM('Control Sample Data'!H$3:H$98)&gt;10,IF(AND(ISNUMBER('Control Sample Data'!H1835),'Control Sample Data'!H1835&lt;$B$1,'Control Sample Data'!H1835&gt;0),'Control Sample Data'!H1835,$B$1),"")</f>
        <v/>
      </c>
      <c r="U1836" s="17" t="str">
        <f>IF(SUM('Control Sample Data'!I$3:I$98)&gt;10,IF(AND(ISNUMBER('Control Sample Data'!I1835),'Control Sample Data'!I1835&lt;$B$1,'Control Sample Data'!I1835&gt;0),'Control Sample Data'!I1835,$B$1),"")</f>
        <v/>
      </c>
      <c r="V1836" s="17" t="str">
        <f>IF(SUM('Control Sample Data'!J$3:J$98)&gt;10,IF(AND(ISNUMBER('Control Sample Data'!J1835),'Control Sample Data'!J1835&lt;$B$1,'Control Sample Data'!J1835&gt;0),'Control Sample Data'!J1835,$B$1),"")</f>
        <v/>
      </c>
      <c r="W1836" s="17" t="str">
        <f>IF(SUM('Control Sample Data'!K$3:K$98)&gt;10,IF(AND(ISNUMBER('Control Sample Data'!K1835),'Control Sample Data'!K1835&lt;$B$1,'Control Sample Data'!K1835&gt;0),'Control Sample Data'!K1835,$B$1),"")</f>
        <v/>
      </c>
      <c r="X1836" s="17" t="str">
        <f>IF(SUM('Control Sample Data'!L$3:L$98)&gt;10,IF(AND(ISNUMBER('Control Sample Data'!L1835),'Control Sample Data'!L1835&lt;$B$1,'Control Sample Data'!L1835&gt;0),'Control Sample Data'!L1835,$B$1),"")</f>
        <v/>
      </c>
      <c r="Y1836" s="17" t="str">
        <f>IF(SUM('Control Sample Data'!M$3:M$98)&gt;10,IF(AND(ISNUMBER('Control Sample Data'!M1835),'Control Sample Data'!M1835&lt;$B$1,'Control Sample Data'!M1835&gt;0),'Control Sample Data'!M1835,$B$1),"")</f>
        <v/>
      </c>
      <c r="AT1836" s="36" t="str">
        <f t="shared" si="1212"/>
        <v/>
      </c>
      <c r="AU1836" s="36" t="str">
        <f t="shared" si="1213"/>
        <v/>
      </c>
      <c r="AV1836" s="36" t="str">
        <f t="shared" si="1214"/>
        <v/>
      </c>
      <c r="AW1836" s="36" t="str">
        <f t="shared" si="1215"/>
        <v/>
      </c>
      <c r="AX1836" s="36" t="str">
        <f t="shared" si="1216"/>
        <v/>
      </c>
      <c r="AY1836" s="36" t="str">
        <f t="shared" si="1217"/>
        <v/>
      </c>
      <c r="AZ1836" s="36" t="str">
        <f t="shared" si="1218"/>
        <v/>
      </c>
      <c r="BA1836" s="36" t="str">
        <f t="shared" si="1219"/>
        <v/>
      </c>
      <c r="BB1836" s="36" t="str">
        <f t="shared" si="1220"/>
        <v/>
      </c>
      <c r="BC1836" s="36" t="str">
        <f t="shared" si="1221"/>
        <v/>
      </c>
      <c r="BD1836" s="36" t="str">
        <f t="shared" si="1222"/>
        <v/>
      </c>
      <c r="BE1836" s="36" t="str">
        <f t="shared" si="1223"/>
        <v/>
      </c>
      <c r="BF1836" s="36" t="str">
        <f t="shared" si="1224"/>
        <v/>
      </c>
      <c r="BG1836" s="36" t="str">
        <f t="shared" si="1225"/>
        <v/>
      </c>
      <c r="BH1836" s="36" t="str">
        <f t="shared" si="1226"/>
        <v/>
      </c>
      <c r="BI1836" s="36" t="str">
        <f t="shared" si="1227"/>
        <v/>
      </c>
      <c r="BJ1836" s="36" t="str">
        <f t="shared" si="1228"/>
        <v/>
      </c>
      <c r="BK1836" s="36" t="str">
        <f t="shared" si="1229"/>
        <v/>
      </c>
      <c r="BL1836" s="36" t="str">
        <f t="shared" si="1230"/>
        <v/>
      </c>
      <c r="BM1836" s="36" t="str">
        <f t="shared" si="1231"/>
        <v/>
      </c>
      <c r="BN1836" s="38" t="e">
        <f t="shared" si="1190"/>
        <v>#DIV/0!</v>
      </c>
      <c r="BO1836" s="38" t="e">
        <f t="shared" si="1191"/>
        <v>#DIV/0!</v>
      </c>
      <c r="BP1836" s="39" t="str">
        <f t="shared" si="1192"/>
        <v/>
      </c>
      <c r="BQ1836" s="39" t="str">
        <f t="shared" si="1193"/>
        <v/>
      </c>
      <c r="BR1836" s="39" t="str">
        <f t="shared" si="1194"/>
        <v/>
      </c>
      <c r="BS1836" s="39" t="str">
        <f t="shared" si="1195"/>
        <v/>
      </c>
      <c r="BT1836" s="39" t="str">
        <f t="shared" si="1196"/>
        <v/>
      </c>
      <c r="BU1836" s="39" t="str">
        <f t="shared" si="1197"/>
        <v/>
      </c>
      <c r="BV1836" s="39" t="str">
        <f t="shared" si="1198"/>
        <v/>
      </c>
      <c r="BW1836" s="39" t="str">
        <f t="shared" si="1199"/>
        <v/>
      </c>
      <c r="BX1836" s="39" t="str">
        <f t="shared" si="1200"/>
        <v/>
      </c>
      <c r="BY1836" s="39" t="str">
        <f t="shared" si="1201"/>
        <v/>
      </c>
      <c r="BZ1836" s="39" t="str">
        <f t="shared" si="1202"/>
        <v/>
      </c>
      <c r="CA1836" s="39" t="str">
        <f t="shared" si="1203"/>
        <v/>
      </c>
      <c r="CB1836" s="39" t="str">
        <f t="shared" si="1204"/>
        <v/>
      </c>
      <c r="CC1836" s="39" t="str">
        <f t="shared" si="1205"/>
        <v/>
      </c>
      <c r="CD1836" s="39" t="str">
        <f t="shared" si="1206"/>
        <v/>
      </c>
      <c r="CE1836" s="39" t="str">
        <f t="shared" si="1207"/>
        <v/>
      </c>
      <c r="CF1836" s="39" t="str">
        <f t="shared" si="1208"/>
        <v/>
      </c>
      <c r="CG1836" s="39" t="str">
        <f t="shared" si="1209"/>
        <v/>
      </c>
      <c r="CH1836" s="39" t="str">
        <f t="shared" si="1210"/>
        <v/>
      </c>
      <c r="CI1836" s="39" t="str">
        <f t="shared" si="1211"/>
        <v/>
      </c>
    </row>
    <row r="1837" spans="1:87">
      <c r="A1837" s="18"/>
      <c r="B1837" s="15" t="str">
        <f>'Gene Table'!E1836</f>
        <v>hsa-miR-5190</v>
      </c>
      <c r="C1837" s="15" t="str">
        <f>'Gene Table'!B1836</f>
        <v>M10</v>
      </c>
      <c r="D1837" s="16" t="str">
        <f>IF(SUM('Test Sample Data'!D$3:D$98)&gt;10,IF(AND(ISNUMBER('Test Sample Data'!D1836),'Test Sample Data'!D1836&lt;$B$1,'Test Sample Data'!D1836&gt;0),'Test Sample Data'!D1836,$B$1),"")</f>
        <v/>
      </c>
      <c r="E1837" s="17" t="str">
        <f>IF(SUM('Test Sample Data'!E$3:E$98)&gt;10,IF(AND(ISNUMBER('Test Sample Data'!E1836),'Test Sample Data'!E1836&lt;$B$1,'Test Sample Data'!E1836&gt;0),'Test Sample Data'!E1836,$B$1),"")</f>
        <v/>
      </c>
      <c r="F1837" s="17" t="str">
        <f>IF(SUM('Test Sample Data'!F$3:F$98)&gt;10,IF(AND(ISNUMBER('Test Sample Data'!F1836),'Test Sample Data'!F1836&lt;$B$1,'Test Sample Data'!F1836&gt;0),'Test Sample Data'!F1836,$B$1),"")</f>
        <v/>
      </c>
      <c r="G1837" s="17" t="str">
        <f>IF(SUM('Test Sample Data'!G$3:G$98)&gt;10,IF(AND(ISNUMBER('Test Sample Data'!G1836),'Test Sample Data'!G1836&lt;$B$1,'Test Sample Data'!G1836&gt;0),'Test Sample Data'!G1836,$B$1),"")</f>
        <v/>
      </c>
      <c r="H1837" s="17" t="str">
        <f>IF(SUM('Test Sample Data'!H$3:H$98)&gt;10,IF(AND(ISNUMBER('Test Sample Data'!H1836),'Test Sample Data'!H1836&lt;$B$1,'Test Sample Data'!H1836&gt;0),'Test Sample Data'!H1836,$B$1),"")</f>
        <v/>
      </c>
      <c r="I1837" s="17" t="str">
        <f>IF(SUM('Test Sample Data'!I$3:I$98)&gt;10,IF(AND(ISNUMBER('Test Sample Data'!I1836),'Test Sample Data'!I1836&lt;$B$1,'Test Sample Data'!I1836&gt;0),'Test Sample Data'!I1836,$B$1),"")</f>
        <v/>
      </c>
      <c r="J1837" s="17" t="str">
        <f>IF(SUM('Test Sample Data'!J$3:J$98)&gt;10,IF(AND(ISNUMBER('Test Sample Data'!J1836),'Test Sample Data'!J1836&lt;$B$1,'Test Sample Data'!J1836&gt;0),'Test Sample Data'!J1836,$B$1),"")</f>
        <v/>
      </c>
      <c r="K1837" s="17" t="str">
        <f>IF(SUM('Test Sample Data'!K$3:K$98)&gt;10,IF(AND(ISNUMBER('Test Sample Data'!K1836),'Test Sample Data'!K1836&lt;$B$1,'Test Sample Data'!K1836&gt;0),'Test Sample Data'!K1836,$B$1),"")</f>
        <v/>
      </c>
      <c r="L1837" s="17" t="str">
        <f>IF(SUM('Test Sample Data'!L$3:L$98)&gt;10,IF(AND(ISNUMBER('Test Sample Data'!L1836),'Test Sample Data'!L1836&lt;$B$1,'Test Sample Data'!L1836&gt;0),'Test Sample Data'!L1836,$B$1),"")</f>
        <v/>
      </c>
      <c r="M1837" s="17" t="str">
        <f>IF(SUM('Test Sample Data'!M$3:M$98)&gt;10,IF(AND(ISNUMBER('Test Sample Data'!M1836),'Test Sample Data'!M1836&lt;$B$1,'Test Sample Data'!M1836&gt;0),'Test Sample Data'!M1836,$B$1),"")</f>
        <v/>
      </c>
      <c r="N1837" s="17" t="str">
        <f>'Gene Table'!E1836</f>
        <v>hsa-miR-5190</v>
      </c>
      <c r="O1837" s="17" t="str">
        <f>'Gene Table'!B1836</f>
        <v>M10</v>
      </c>
      <c r="P1837" s="17" t="str">
        <f>IF(SUM('Control Sample Data'!D$3:D$98)&gt;10,IF(AND(ISNUMBER('Control Sample Data'!D1836),'Control Sample Data'!D1836&lt;$B$1,'Control Sample Data'!D1836&gt;0),'Control Sample Data'!D1836,$B$1),"")</f>
        <v/>
      </c>
      <c r="Q1837" s="17" t="str">
        <f>IF(SUM('Control Sample Data'!E$3:E$98)&gt;10,IF(AND(ISNUMBER('Control Sample Data'!E1836),'Control Sample Data'!E1836&lt;$B$1,'Control Sample Data'!E1836&gt;0),'Control Sample Data'!E1836,$B$1),"")</f>
        <v/>
      </c>
      <c r="R1837" s="17" t="str">
        <f>IF(SUM('Control Sample Data'!F$3:F$98)&gt;10,IF(AND(ISNUMBER('Control Sample Data'!F1836),'Control Sample Data'!F1836&lt;$B$1,'Control Sample Data'!F1836&gt;0),'Control Sample Data'!F1836,$B$1),"")</f>
        <v/>
      </c>
      <c r="S1837" s="17" t="str">
        <f>IF(SUM('Control Sample Data'!G$3:G$98)&gt;10,IF(AND(ISNUMBER('Control Sample Data'!G1836),'Control Sample Data'!G1836&lt;$B$1,'Control Sample Data'!G1836&gt;0),'Control Sample Data'!G1836,$B$1),"")</f>
        <v/>
      </c>
      <c r="T1837" s="17" t="str">
        <f>IF(SUM('Control Sample Data'!H$3:H$98)&gt;10,IF(AND(ISNUMBER('Control Sample Data'!H1836),'Control Sample Data'!H1836&lt;$B$1,'Control Sample Data'!H1836&gt;0),'Control Sample Data'!H1836,$B$1),"")</f>
        <v/>
      </c>
      <c r="U1837" s="17" t="str">
        <f>IF(SUM('Control Sample Data'!I$3:I$98)&gt;10,IF(AND(ISNUMBER('Control Sample Data'!I1836),'Control Sample Data'!I1836&lt;$B$1,'Control Sample Data'!I1836&gt;0),'Control Sample Data'!I1836,$B$1),"")</f>
        <v/>
      </c>
      <c r="V1837" s="17" t="str">
        <f>IF(SUM('Control Sample Data'!J$3:J$98)&gt;10,IF(AND(ISNUMBER('Control Sample Data'!J1836),'Control Sample Data'!J1836&lt;$B$1,'Control Sample Data'!J1836&gt;0),'Control Sample Data'!J1836,$B$1),"")</f>
        <v/>
      </c>
      <c r="W1837" s="17" t="str">
        <f>IF(SUM('Control Sample Data'!K$3:K$98)&gt;10,IF(AND(ISNUMBER('Control Sample Data'!K1836),'Control Sample Data'!K1836&lt;$B$1,'Control Sample Data'!K1836&gt;0),'Control Sample Data'!K1836,$B$1),"")</f>
        <v/>
      </c>
      <c r="X1837" s="17" t="str">
        <f>IF(SUM('Control Sample Data'!L$3:L$98)&gt;10,IF(AND(ISNUMBER('Control Sample Data'!L1836),'Control Sample Data'!L1836&lt;$B$1,'Control Sample Data'!L1836&gt;0),'Control Sample Data'!L1836,$B$1),"")</f>
        <v/>
      </c>
      <c r="Y1837" s="17" t="str">
        <f>IF(SUM('Control Sample Data'!M$3:M$98)&gt;10,IF(AND(ISNUMBER('Control Sample Data'!M1836),'Control Sample Data'!M1836&lt;$B$1,'Control Sample Data'!M1836&gt;0),'Control Sample Data'!M1836,$B$1),"")</f>
        <v/>
      </c>
      <c r="AT1837" s="36" t="str">
        <f t="shared" si="1212"/>
        <v/>
      </c>
      <c r="AU1837" s="36" t="str">
        <f t="shared" si="1213"/>
        <v/>
      </c>
      <c r="AV1837" s="36" t="str">
        <f t="shared" si="1214"/>
        <v/>
      </c>
      <c r="AW1837" s="36" t="str">
        <f t="shared" si="1215"/>
        <v/>
      </c>
      <c r="AX1837" s="36" t="str">
        <f t="shared" si="1216"/>
        <v/>
      </c>
      <c r="AY1837" s="36" t="str">
        <f t="shared" si="1217"/>
        <v/>
      </c>
      <c r="AZ1837" s="36" t="str">
        <f t="shared" si="1218"/>
        <v/>
      </c>
      <c r="BA1837" s="36" t="str">
        <f t="shared" si="1219"/>
        <v/>
      </c>
      <c r="BB1837" s="36" t="str">
        <f t="shared" si="1220"/>
        <v/>
      </c>
      <c r="BC1837" s="36" t="str">
        <f t="shared" si="1221"/>
        <v/>
      </c>
      <c r="BD1837" s="36" t="str">
        <f t="shared" si="1222"/>
        <v/>
      </c>
      <c r="BE1837" s="36" t="str">
        <f t="shared" si="1223"/>
        <v/>
      </c>
      <c r="BF1837" s="36" t="str">
        <f t="shared" si="1224"/>
        <v/>
      </c>
      <c r="BG1837" s="36" t="str">
        <f t="shared" si="1225"/>
        <v/>
      </c>
      <c r="BH1837" s="36" t="str">
        <f t="shared" si="1226"/>
        <v/>
      </c>
      <c r="BI1837" s="36" t="str">
        <f t="shared" si="1227"/>
        <v/>
      </c>
      <c r="BJ1837" s="36" t="str">
        <f t="shared" si="1228"/>
        <v/>
      </c>
      <c r="BK1837" s="36" t="str">
        <f t="shared" si="1229"/>
        <v/>
      </c>
      <c r="BL1837" s="36" t="str">
        <f t="shared" si="1230"/>
        <v/>
      </c>
      <c r="BM1837" s="36" t="str">
        <f t="shared" si="1231"/>
        <v/>
      </c>
      <c r="BN1837" s="38" t="e">
        <f t="shared" si="1190"/>
        <v>#DIV/0!</v>
      </c>
      <c r="BO1837" s="38" t="e">
        <f t="shared" si="1191"/>
        <v>#DIV/0!</v>
      </c>
      <c r="BP1837" s="39" t="str">
        <f t="shared" si="1192"/>
        <v/>
      </c>
      <c r="BQ1837" s="39" t="str">
        <f t="shared" si="1193"/>
        <v/>
      </c>
      <c r="BR1837" s="39" t="str">
        <f t="shared" si="1194"/>
        <v/>
      </c>
      <c r="BS1837" s="39" t="str">
        <f t="shared" si="1195"/>
        <v/>
      </c>
      <c r="BT1837" s="39" t="str">
        <f t="shared" si="1196"/>
        <v/>
      </c>
      <c r="BU1837" s="39" t="str">
        <f t="shared" si="1197"/>
        <v/>
      </c>
      <c r="BV1837" s="39" t="str">
        <f t="shared" si="1198"/>
        <v/>
      </c>
      <c r="BW1837" s="39" t="str">
        <f t="shared" si="1199"/>
        <v/>
      </c>
      <c r="BX1837" s="39" t="str">
        <f t="shared" si="1200"/>
        <v/>
      </c>
      <c r="BY1837" s="39" t="str">
        <f t="shared" si="1201"/>
        <v/>
      </c>
      <c r="BZ1837" s="39" t="str">
        <f t="shared" si="1202"/>
        <v/>
      </c>
      <c r="CA1837" s="39" t="str">
        <f t="shared" si="1203"/>
        <v/>
      </c>
      <c r="CB1837" s="39" t="str">
        <f t="shared" si="1204"/>
        <v/>
      </c>
      <c r="CC1837" s="39" t="str">
        <f t="shared" si="1205"/>
        <v/>
      </c>
      <c r="CD1837" s="39" t="str">
        <f t="shared" si="1206"/>
        <v/>
      </c>
      <c r="CE1837" s="39" t="str">
        <f t="shared" si="1207"/>
        <v/>
      </c>
      <c r="CF1837" s="39" t="str">
        <f t="shared" si="1208"/>
        <v/>
      </c>
      <c r="CG1837" s="39" t="str">
        <f t="shared" si="1209"/>
        <v/>
      </c>
      <c r="CH1837" s="39" t="str">
        <f t="shared" si="1210"/>
        <v/>
      </c>
      <c r="CI1837" s="39" t="str">
        <f t="shared" si="1211"/>
        <v/>
      </c>
    </row>
    <row r="1838" spans="1:87">
      <c r="A1838" s="18"/>
      <c r="B1838" s="15" t="str">
        <f>'Gene Table'!E1837</f>
        <v>hsa-miR-4781-3p</v>
      </c>
      <c r="C1838" s="15" t="str">
        <f>'Gene Table'!B1837</f>
        <v>M11</v>
      </c>
      <c r="D1838" s="16" t="str">
        <f>IF(SUM('Test Sample Data'!D$3:D$98)&gt;10,IF(AND(ISNUMBER('Test Sample Data'!D1837),'Test Sample Data'!D1837&lt;$B$1,'Test Sample Data'!D1837&gt;0),'Test Sample Data'!D1837,$B$1),"")</f>
        <v/>
      </c>
      <c r="E1838" s="17" t="str">
        <f>IF(SUM('Test Sample Data'!E$3:E$98)&gt;10,IF(AND(ISNUMBER('Test Sample Data'!E1837),'Test Sample Data'!E1837&lt;$B$1,'Test Sample Data'!E1837&gt;0),'Test Sample Data'!E1837,$B$1),"")</f>
        <v/>
      </c>
      <c r="F1838" s="17" t="str">
        <f>IF(SUM('Test Sample Data'!F$3:F$98)&gt;10,IF(AND(ISNUMBER('Test Sample Data'!F1837),'Test Sample Data'!F1837&lt;$B$1,'Test Sample Data'!F1837&gt;0),'Test Sample Data'!F1837,$B$1),"")</f>
        <v/>
      </c>
      <c r="G1838" s="17" t="str">
        <f>IF(SUM('Test Sample Data'!G$3:G$98)&gt;10,IF(AND(ISNUMBER('Test Sample Data'!G1837),'Test Sample Data'!G1837&lt;$B$1,'Test Sample Data'!G1837&gt;0),'Test Sample Data'!G1837,$B$1),"")</f>
        <v/>
      </c>
      <c r="H1838" s="17" t="str">
        <f>IF(SUM('Test Sample Data'!H$3:H$98)&gt;10,IF(AND(ISNUMBER('Test Sample Data'!H1837),'Test Sample Data'!H1837&lt;$B$1,'Test Sample Data'!H1837&gt;0),'Test Sample Data'!H1837,$B$1),"")</f>
        <v/>
      </c>
      <c r="I1838" s="17" t="str">
        <f>IF(SUM('Test Sample Data'!I$3:I$98)&gt;10,IF(AND(ISNUMBER('Test Sample Data'!I1837),'Test Sample Data'!I1837&lt;$B$1,'Test Sample Data'!I1837&gt;0),'Test Sample Data'!I1837,$B$1),"")</f>
        <v/>
      </c>
      <c r="J1838" s="17" t="str">
        <f>IF(SUM('Test Sample Data'!J$3:J$98)&gt;10,IF(AND(ISNUMBER('Test Sample Data'!J1837),'Test Sample Data'!J1837&lt;$B$1,'Test Sample Data'!J1837&gt;0),'Test Sample Data'!J1837,$B$1),"")</f>
        <v/>
      </c>
      <c r="K1838" s="17" t="str">
        <f>IF(SUM('Test Sample Data'!K$3:K$98)&gt;10,IF(AND(ISNUMBER('Test Sample Data'!K1837),'Test Sample Data'!K1837&lt;$B$1,'Test Sample Data'!K1837&gt;0),'Test Sample Data'!K1837,$B$1),"")</f>
        <v/>
      </c>
      <c r="L1838" s="17" t="str">
        <f>IF(SUM('Test Sample Data'!L$3:L$98)&gt;10,IF(AND(ISNUMBER('Test Sample Data'!L1837),'Test Sample Data'!L1837&lt;$B$1,'Test Sample Data'!L1837&gt;0),'Test Sample Data'!L1837,$B$1),"")</f>
        <v/>
      </c>
      <c r="M1838" s="17" t="str">
        <f>IF(SUM('Test Sample Data'!M$3:M$98)&gt;10,IF(AND(ISNUMBER('Test Sample Data'!M1837),'Test Sample Data'!M1837&lt;$B$1,'Test Sample Data'!M1837&gt;0),'Test Sample Data'!M1837,$B$1),"")</f>
        <v/>
      </c>
      <c r="N1838" s="17" t="str">
        <f>'Gene Table'!E1837</f>
        <v>hsa-miR-4781-3p</v>
      </c>
      <c r="O1838" s="17" t="str">
        <f>'Gene Table'!B1837</f>
        <v>M11</v>
      </c>
      <c r="P1838" s="17" t="str">
        <f>IF(SUM('Control Sample Data'!D$3:D$98)&gt;10,IF(AND(ISNUMBER('Control Sample Data'!D1837),'Control Sample Data'!D1837&lt;$B$1,'Control Sample Data'!D1837&gt;0),'Control Sample Data'!D1837,$B$1),"")</f>
        <v/>
      </c>
      <c r="Q1838" s="17" t="str">
        <f>IF(SUM('Control Sample Data'!E$3:E$98)&gt;10,IF(AND(ISNUMBER('Control Sample Data'!E1837),'Control Sample Data'!E1837&lt;$B$1,'Control Sample Data'!E1837&gt;0),'Control Sample Data'!E1837,$B$1),"")</f>
        <v/>
      </c>
      <c r="R1838" s="17" t="str">
        <f>IF(SUM('Control Sample Data'!F$3:F$98)&gt;10,IF(AND(ISNUMBER('Control Sample Data'!F1837),'Control Sample Data'!F1837&lt;$B$1,'Control Sample Data'!F1837&gt;0),'Control Sample Data'!F1837,$B$1),"")</f>
        <v/>
      </c>
      <c r="S1838" s="17" t="str">
        <f>IF(SUM('Control Sample Data'!G$3:G$98)&gt;10,IF(AND(ISNUMBER('Control Sample Data'!G1837),'Control Sample Data'!G1837&lt;$B$1,'Control Sample Data'!G1837&gt;0),'Control Sample Data'!G1837,$B$1),"")</f>
        <v/>
      </c>
      <c r="T1838" s="17" t="str">
        <f>IF(SUM('Control Sample Data'!H$3:H$98)&gt;10,IF(AND(ISNUMBER('Control Sample Data'!H1837),'Control Sample Data'!H1837&lt;$B$1,'Control Sample Data'!H1837&gt;0),'Control Sample Data'!H1837,$B$1),"")</f>
        <v/>
      </c>
      <c r="U1838" s="17" t="str">
        <f>IF(SUM('Control Sample Data'!I$3:I$98)&gt;10,IF(AND(ISNUMBER('Control Sample Data'!I1837),'Control Sample Data'!I1837&lt;$B$1,'Control Sample Data'!I1837&gt;0),'Control Sample Data'!I1837,$B$1),"")</f>
        <v/>
      </c>
      <c r="V1838" s="17" t="str">
        <f>IF(SUM('Control Sample Data'!J$3:J$98)&gt;10,IF(AND(ISNUMBER('Control Sample Data'!J1837),'Control Sample Data'!J1837&lt;$B$1,'Control Sample Data'!J1837&gt;0),'Control Sample Data'!J1837,$B$1),"")</f>
        <v/>
      </c>
      <c r="W1838" s="17" t="str">
        <f>IF(SUM('Control Sample Data'!K$3:K$98)&gt;10,IF(AND(ISNUMBER('Control Sample Data'!K1837),'Control Sample Data'!K1837&lt;$B$1,'Control Sample Data'!K1837&gt;0),'Control Sample Data'!K1837,$B$1),"")</f>
        <v/>
      </c>
      <c r="X1838" s="17" t="str">
        <f>IF(SUM('Control Sample Data'!L$3:L$98)&gt;10,IF(AND(ISNUMBER('Control Sample Data'!L1837),'Control Sample Data'!L1837&lt;$B$1,'Control Sample Data'!L1837&gt;0),'Control Sample Data'!L1837,$B$1),"")</f>
        <v/>
      </c>
      <c r="Y1838" s="17" t="str">
        <f>IF(SUM('Control Sample Data'!M$3:M$98)&gt;10,IF(AND(ISNUMBER('Control Sample Data'!M1837),'Control Sample Data'!M1837&lt;$B$1,'Control Sample Data'!M1837&gt;0),'Control Sample Data'!M1837,$B$1),"")</f>
        <v/>
      </c>
      <c r="AT1838" s="36" t="str">
        <f t="shared" si="1212"/>
        <v/>
      </c>
      <c r="AU1838" s="36" t="str">
        <f t="shared" si="1213"/>
        <v/>
      </c>
      <c r="AV1838" s="36" t="str">
        <f t="shared" si="1214"/>
        <v/>
      </c>
      <c r="AW1838" s="36" t="str">
        <f t="shared" si="1215"/>
        <v/>
      </c>
      <c r="AX1838" s="36" t="str">
        <f t="shared" si="1216"/>
        <v/>
      </c>
      <c r="AY1838" s="36" t="str">
        <f t="shared" si="1217"/>
        <v/>
      </c>
      <c r="AZ1838" s="36" t="str">
        <f t="shared" si="1218"/>
        <v/>
      </c>
      <c r="BA1838" s="36" t="str">
        <f t="shared" si="1219"/>
        <v/>
      </c>
      <c r="BB1838" s="36" t="str">
        <f t="shared" si="1220"/>
        <v/>
      </c>
      <c r="BC1838" s="36" t="str">
        <f t="shared" si="1221"/>
        <v/>
      </c>
      <c r="BD1838" s="36" t="str">
        <f t="shared" si="1222"/>
        <v/>
      </c>
      <c r="BE1838" s="36" t="str">
        <f t="shared" si="1223"/>
        <v/>
      </c>
      <c r="BF1838" s="36" t="str">
        <f t="shared" si="1224"/>
        <v/>
      </c>
      <c r="BG1838" s="36" t="str">
        <f t="shared" si="1225"/>
        <v/>
      </c>
      <c r="BH1838" s="36" t="str">
        <f t="shared" si="1226"/>
        <v/>
      </c>
      <c r="BI1838" s="36" t="str">
        <f t="shared" si="1227"/>
        <v/>
      </c>
      <c r="BJ1838" s="36" t="str">
        <f t="shared" si="1228"/>
        <v/>
      </c>
      <c r="BK1838" s="36" t="str">
        <f t="shared" si="1229"/>
        <v/>
      </c>
      <c r="BL1838" s="36" t="str">
        <f t="shared" si="1230"/>
        <v/>
      </c>
      <c r="BM1838" s="36" t="str">
        <f t="shared" si="1231"/>
        <v/>
      </c>
      <c r="BN1838" s="38" t="e">
        <f t="shared" si="1190"/>
        <v>#DIV/0!</v>
      </c>
      <c r="BO1838" s="38" t="e">
        <f t="shared" si="1191"/>
        <v>#DIV/0!</v>
      </c>
      <c r="BP1838" s="39" t="str">
        <f t="shared" si="1192"/>
        <v/>
      </c>
      <c r="BQ1838" s="39" t="str">
        <f t="shared" si="1193"/>
        <v/>
      </c>
      <c r="BR1838" s="39" t="str">
        <f t="shared" si="1194"/>
        <v/>
      </c>
      <c r="BS1838" s="39" t="str">
        <f t="shared" si="1195"/>
        <v/>
      </c>
      <c r="BT1838" s="39" t="str">
        <f t="shared" si="1196"/>
        <v/>
      </c>
      <c r="BU1838" s="39" t="str">
        <f t="shared" si="1197"/>
        <v/>
      </c>
      <c r="BV1838" s="39" t="str">
        <f t="shared" si="1198"/>
        <v/>
      </c>
      <c r="BW1838" s="39" t="str">
        <f t="shared" si="1199"/>
        <v/>
      </c>
      <c r="BX1838" s="39" t="str">
        <f t="shared" si="1200"/>
        <v/>
      </c>
      <c r="BY1838" s="39" t="str">
        <f t="shared" si="1201"/>
        <v/>
      </c>
      <c r="BZ1838" s="39" t="str">
        <f t="shared" si="1202"/>
        <v/>
      </c>
      <c r="CA1838" s="39" t="str">
        <f t="shared" si="1203"/>
        <v/>
      </c>
      <c r="CB1838" s="39" t="str">
        <f t="shared" si="1204"/>
        <v/>
      </c>
      <c r="CC1838" s="39" t="str">
        <f t="shared" si="1205"/>
        <v/>
      </c>
      <c r="CD1838" s="39" t="str">
        <f t="shared" si="1206"/>
        <v/>
      </c>
      <c r="CE1838" s="39" t="str">
        <f t="shared" si="1207"/>
        <v/>
      </c>
      <c r="CF1838" s="39" t="str">
        <f t="shared" si="1208"/>
        <v/>
      </c>
      <c r="CG1838" s="39" t="str">
        <f t="shared" si="1209"/>
        <v/>
      </c>
      <c r="CH1838" s="39" t="str">
        <f t="shared" si="1210"/>
        <v/>
      </c>
      <c r="CI1838" s="39" t="str">
        <f t="shared" si="1211"/>
        <v/>
      </c>
    </row>
    <row r="1839" spans="1:87">
      <c r="A1839" s="18"/>
      <c r="B1839" s="15" t="str">
        <f>'Gene Table'!E1838</f>
        <v>hsa-miR-5191</v>
      </c>
      <c r="C1839" s="15" t="str">
        <f>'Gene Table'!B1838</f>
        <v>M12</v>
      </c>
      <c r="D1839" s="16" t="str">
        <f>IF(SUM('Test Sample Data'!D$3:D$98)&gt;10,IF(AND(ISNUMBER('Test Sample Data'!D1838),'Test Sample Data'!D1838&lt;$B$1,'Test Sample Data'!D1838&gt;0),'Test Sample Data'!D1838,$B$1),"")</f>
        <v/>
      </c>
      <c r="E1839" s="17" t="str">
        <f>IF(SUM('Test Sample Data'!E$3:E$98)&gt;10,IF(AND(ISNUMBER('Test Sample Data'!E1838),'Test Sample Data'!E1838&lt;$B$1,'Test Sample Data'!E1838&gt;0),'Test Sample Data'!E1838,$B$1),"")</f>
        <v/>
      </c>
      <c r="F1839" s="17" t="str">
        <f>IF(SUM('Test Sample Data'!F$3:F$98)&gt;10,IF(AND(ISNUMBER('Test Sample Data'!F1838),'Test Sample Data'!F1838&lt;$B$1,'Test Sample Data'!F1838&gt;0),'Test Sample Data'!F1838,$B$1),"")</f>
        <v/>
      </c>
      <c r="G1839" s="17" t="str">
        <f>IF(SUM('Test Sample Data'!G$3:G$98)&gt;10,IF(AND(ISNUMBER('Test Sample Data'!G1838),'Test Sample Data'!G1838&lt;$B$1,'Test Sample Data'!G1838&gt;0),'Test Sample Data'!G1838,$B$1),"")</f>
        <v/>
      </c>
      <c r="H1839" s="17" t="str">
        <f>IF(SUM('Test Sample Data'!H$3:H$98)&gt;10,IF(AND(ISNUMBER('Test Sample Data'!H1838),'Test Sample Data'!H1838&lt;$B$1,'Test Sample Data'!H1838&gt;0),'Test Sample Data'!H1838,$B$1),"")</f>
        <v/>
      </c>
      <c r="I1839" s="17" t="str">
        <f>IF(SUM('Test Sample Data'!I$3:I$98)&gt;10,IF(AND(ISNUMBER('Test Sample Data'!I1838),'Test Sample Data'!I1838&lt;$B$1,'Test Sample Data'!I1838&gt;0),'Test Sample Data'!I1838,$B$1),"")</f>
        <v/>
      </c>
      <c r="J1839" s="17" t="str">
        <f>IF(SUM('Test Sample Data'!J$3:J$98)&gt;10,IF(AND(ISNUMBER('Test Sample Data'!J1838),'Test Sample Data'!J1838&lt;$B$1,'Test Sample Data'!J1838&gt;0),'Test Sample Data'!J1838,$B$1),"")</f>
        <v/>
      </c>
      <c r="K1839" s="17" t="str">
        <f>IF(SUM('Test Sample Data'!K$3:K$98)&gt;10,IF(AND(ISNUMBER('Test Sample Data'!K1838),'Test Sample Data'!K1838&lt;$B$1,'Test Sample Data'!K1838&gt;0),'Test Sample Data'!K1838,$B$1),"")</f>
        <v/>
      </c>
      <c r="L1839" s="17" t="str">
        <f>IF(SUM('Test Sample Data'!L$3:L$98)&gt;10,IF(AND(ISNUMBER('Test Sample Data'!L1838),'Test Sample Data'!L1838&lt;$B$1,'Test Sample Data'!L1838&gt;0),'Test Sample Data'!L1838,$B$1),"")</f>
        <v/>
      </c>
      <c r="M1839" s="17" t="str">
        <f>IF(SUM('Test Sample Data'!M$3:M$98)&gt;10,IF(AND(ISNUMBER('Test Sample Data'!M1838),'Test Sample Data'!M1838&lt;$B$1,'Test Sample Data'!M1838&gt;0),'Test Sample Data'!M1838,$B$1),"")</f>
        <v/>
      </c>
      <c r="N1839" s="17" t="str">
        <f>'Gene Table'!E1838</f>
        <v>hsa-miR-5191</v>
      </c>
      <c r="O1839" s="17" t="str">
        <f>'Gene Table'!B1838</f>
        <v>M12</v>
      </c>
      <c r="P1839" s="17" t="str">
        <f>IF(SUM('Control Sample Data'!D$3:D$98)&gt;10,IF(AND(ISNUMBER('Control Sample Data'!D1838),'Control Sample Data'!D1838&lt;$B$1,'Control Sample Data'!D1838&gt;0),'Control Sample Data'!D1838,$B$1),"")</f>
        <v/>
      </c>
      <c r="Q1839" s="17" t="str">
        <f>IF(SUM('Control Sample Data'!E$3:E$98)&gt;10,IF(AND(ISNUMBER('Control Sample Data'!E1838),'Control Sample Data'!E1838&lt;$B$1,'Control Sample Data'!E1838&gt;0),'Control Sample Data'!E1838,$B$1),"")</f>
        <v/>
      </c>
      <c r="R1839" s="17" t="str">
        <f>IF(SUM('Control Sample Data'!F$3:F$98)&gt;10,IF(AND(ISNUMBER('Control Sample Data'!F1838),'Control Sample Data'!F1838&lt;$B$1,'Control Sample Data'!F1838&gt;0),'Control Sample Data'!F1838,$B$1),"")</f>
        <v/>
      </c>
      <c r="S1839" s="17" t="str">
        <f>IF(SUM('Control Sample Data'!G$3:G$98)&gt;10,IF(AND(ISNUMBER('Control Sample Data'!G1838),'Control Sample Data'!G1838&lt;$B$1,'Control Sample Data'!G1838&gt;0),'Control Sample Data'!G1838,$B$1),"")</f>
        <v/>
      </c>
      <c r="T1839" s="17" t="str">
        <f>IF(SUM('Control Sample Data'!H$3:H$98)&gt;10,IF(AND(ISNUMBER('Control Sample Data'!H1838),'Control Sample Data'!H1838&lt;$B$1,'Control Sample Data'!H1838&gt;0),'Control Sample Data'!H1838,$B$1),"")</f>
        <v/>
      </c>
      <c r="U1839" s="17" t="str">
        <f>IF(SUM('Control Sample Data'!I$3:I$98)&gt;10,IF(AND(ISNUMBER('Control Sample Data'!I1838),'Control Sample Data'!I1838&lt;$B$1,'Control Sample Data'!I1838&gt;0),'Control Sample Data'!I1838,$B$1),"")</f>
        <v/>
      </c>
      <c r="V1839" s="17" t="str">
        <f>IF(SUM('Control Sample Data'!J$3:J$98)&gt;10,IF(AND(ISNUMBER('Control Sample Data'!J1838),'Control Sample Data'!J1838&lt;$B$1,'Control Sample Data'!J1838&gt;0),'Control Sample Data'!J1838,$B$1),"")</f>
        <v/>
      </c>
      <c r="W1839" s="17" t="str">
        <f>IF(SUM('Control Sample Data'!K$3:K$98)&gt;10,IF(AND(ISNUMBER('Control Sample Data'!K1838),'Control Sample Data'!K1838&lt;$B$1,'Control Sample Data'!K1838&gt;0),'Control Sample Data'!K1838,$B$1),"")</f>
        <v/>
      </c>
      <c r="X1839" s="17" t="str">
        <f>IF(SUM('Control Sample Data'!L$3:L$98)&gt;10,IF(AND(ISNUMBER('Control Sample Data'!L1838),'Control Sample Data'!L1838&lt;$B$1,'Control Sample Data'!L1838&gt;0),'Control Sample Data'!L1838,$B$1),"")</f>
        <v/>
      </c>
      <c r="Y1839" s="17" t="str">
        <f>IF(SUM('Control Sample Data'!M$3:M$98)&gt;10,IF(AND(ISNUMBER('Control Sample Data'!M1838),'Control Sample Data'!M1838&lt;$B$1,'Control Sample Data'!M1838&gt;0),'Control Sample Data'!M1838,$B$1),"")</f>
        <v/>
      </c>
      <c r="AT1839" s="36" t="str">
        <f t="shared" si="1212"/>
        <v/>
      </c>
      <c r="AU1839" s="36" t="str">
        <f t="shared" si="1213"/>
        <v/>
      </c>
      <c r="AV1839" s="36" t="str">
        <f t="shared" si="1214"/>
        <v/>
      </c>
      <c r="AW1839" s="36" t="str">
        <f t="shared" si="1215"/>
        <v/>
      </c>
      <c r="AX1839" s="36" t="str">
        <f t="shared" si="1216"/>
        <v/>
      </c>
      <c r="AY1839" s="36" t="str">
        <f t="shared" si="1217"/>
        <v/>
      </c>
      <c r="AZ1839" s="36" t="str">
        <f t="shared" si="1218"/>
        <v/>
      </c>
      <c r="BA1839" s="36" t="str">
        <f t="shared" si="1219"/>
        <v/>
      </c>
      <c r="BB1839" s="36" t="str">
        <f t="shared" si="1220"/>
        <v/>
      </c>
      <c r="BC1839" s="36" t="str">
        <f t="shared" si="1221"/>
        <v/>
      </c>
      <c r="BD1839" s="36" t="str">
        <f t="shared" si="1222"/>
        <v/>
      </c>
      <c r="BE1839" s="36" t="str">
        <f t="shared" si="1223"/>
        <v/>
      </c>
      <c r="BF1839" s="36" t="str">
        <f t="shared" si="1224"/>
        <v/>
      </c>
      <c r="BG1839" s="36" t="str">
        <f t="shared" si="1225"/>
        <v/>
      </c>
      <c r="BH1839" s="36" t="str">
        <f t="shared" si="1226"/>
        <v/>
      </c>
      <c r="BI1839" s="36" t="str">
        <f t="shared" si="1227"/>
        <v/>
      </c>
      <c r="BJ1839" s="36" t="str">
        <f t="shared" si="1228"/>
        <v/>
      </c>
      <c r="BK1839" s="36" t="str">
        <f t="shared" si="1229"/>
        <v/>
      </c>
      <c r="BL1839" s="36" t="str">
        <f t="shared" si="1230"/>
        <v/>
      </c>
      <c r="BM1839" s="36" t="str">
        <f t="shared" si="1231"/>
        <v/>
      </c>
      <c r="BN1839" s="38" t="e">
        <f t="shared" si="1190"/>
        <v>#DIV/0!</v>
      </c>
      <c r="BO1839" s="38" t="e">
        <f t="shared" si="1191"/>
        <v>#DIV/0!</v>
      </c>
      <c r="BP1839" s="39" t="str">
        <f t="shared" si="1192"/>
        <v/>
      </c>
      <c r="BQ1839" s="39" t="str">
        <f t="shared" si="1193"/>
        <v/>
      </c>
      <c r="BR1839" s="39" t="str">
        <f t="shared" si="1194"/>
        <v/>
      </c>
      <c r="BS1839" s="39" t="str">
        <f t="shared" si="1195"/>
        <v/>
      </c>
      <c r="BT1839" s="39" t="str">
        <f t="shared" si="1196"/>
        <v/>
      </c>
      <c r="BU1839" s="39" t="str">
        <f t="shared" si="1197"/>
        <v/>
      </c>
      <c r="BV1839" s="39" t="str">
        <f t="shared" si="1198"/>
        <v/>
      </c>
      <c r="BW1839" s="39" t="str">
        <f t="shared" si="1199"/>
        <v/>
      </c>
      <c r="BX1839" s="39" t="str">
        <f t="shared" si="1200"/>
        <v/>
      </c>
      <c r="BY1839" s="39" t="str">
        <f t="shared" si="1201"/>
        <v/>
      </c>
      <c r="BZ1839" s="39" t="str">
        <f t="shared" si="1202"/>
        <v/>
      </c>
      <c r="CA1839" s="39" t="str">
        <f t="shared" si="1203"/>
        <v/>
      </c>
      <c r="CB1839" s="39" t="str">
        <f t="shared" si="1204"/>
        <v/>
      </c>
      <c r="CC1839" s="39" t="str">
        <f t="shared" si="1205"/>
        <v/>
      </c>
      <c r="CD1839" s="39" t="str">
        <f t="shared" si="1206"/>
        <v/>
      </c>
      <c r="CE1839" s="39" t="str">
        <f t="shared" si="1207"/>
        <v/>
      </c>
      <c r="CF1839" s="39" t="str">
        <f t="shared" si="1208"/>
        <v/>
      </c>
      <c r="CG1839" s="39" t="str">
        <f t="shared" si="1209"/>
        <v/>
      </c>
      <c r="CH1839" s="39" t="str">
        <f t="shared" si="1210"/>
        <v/>
      </c>
      <c r="CI1839" s="39" t="str">
        <f t="shared" si="1211"/>
        <v/>
      </c>
    </row>
    <row r="1840" spans="1:87">
      <c r="A1840" s="18"/>
      <c r="B1840" s="15" t="str">
        <f>'Gene Table'!E1839</f>
        <v>hsa-miR-4782-5p</v>
      </c>
      <c r="C1840" s="15" t="str">
        <f>'Gene Table'!B1839</f>
        <v>M13</v>
      </c>
      <c r="D1840" s="16" t="str">
        <f>IF(SUM('Test Sample Data'!D$3:D$98)&gt;10,IF(AND(ISNUMBER('Test Sample Data'!D1839),'Test Sample Data'!D1839&lt;$B$1,'Test Sample Data'!D1839&gt;0),'Test Sample Data'!D1839,$B$1),"")</f>
        <v/>
      </c>
      <c r="E1840" s="17" t="str">
        <f>IF(SUM('Test Sample Data'!E$3:E$98)&gt;10,IF(AND(ISNUMBER('Test Sample Data'!E1839),'Test Sample Data'!E1839&lt;$B$1,'Test Sample Data'!E1839&gt;0),'Test Sample Data'!E1839,$B$1),"")</f>
        <v/>
      </c>
      <c r="F1840" s="17" t="str">
        <f>IF(SUM('Test Sample Data'!F$3:F$98)&gt;10,IF(AND(ISNUMBER('Test Sample Data'!F1839),'Test Sample Data'!F1839&lt;$B$1,'Test Sample Data'!F1839&gt;0),'Test Sample Data'!F1839,$B$1),"")</f>
        <v/>
      </c>
      <c r="G1840" s="17" t="str">
        <f>IF(SUM('Test Sample Data'!G$3:G$98)&gt;10,IF(AND(ISNUMBER('Test Sample Data'!G1839),'Test Sample Data'!G1839&lt;$B$1,'Test Sample Data'!G1839&gt;0),'Test Sample Data'!G1839,$B$1),"")</f>
        <v/>
      </c>
      <c r="H1840" s="17" t="str">
        <f>IF(SUM('Test Sample Data'!H$3:H$98)&gt;10,IF(AND(ISNUMBER('Test Sample Data'!H1839),'Test Sample Data'!H1839&lt;$B$1,'Test Sample Data'!H1839&gt;0),'Test Sample Data'!H1839,$B$1),"")</f>
        <v/>
      </c>
      <c r="I1840" s="17" t="str">
        <f>IF(SUM('Test Sample Data'!I$3:I$98)&gt;10,IF(AND(ISNUMBER('Test Sample Data'!I1839),'Test Sample Data'!I1839&lt;$B$1,'Test Sample Data'!I1839&gt;0),'Test Sample Data'!I1839,$B$1),"")</f>
        <v/>
      </c>
      <c r="J1840" s="17" t="str">
        <f>IF(SUM('Test Sample Data'!J$3:J$98)&gt;10,IF(AND(ISNUMBER('Test Sample Data'!J1839),'Test Sample Data'!J1839&lt;$B$1,'Test Sample Data'!J1839&gt;0),'Test Sample Data'!J1839,$B$1),"")</f>
        <v/>
      </c>
      <c r="K1840" s="17" t="str">
        <f>IF(SUM('Test Sample Data'!K$3:K$98)&gt;10,IF(AND(ISNUMBER('Test Sample Data'!K1839),'Test Sample Data'!K1839&lt;$B$1,'Test Sample Data'!K1839&gt;0),'Test Sample Data'!K1839,$B$1),"")</f>
        <v/>
      </c>
      <c r="L1840" s="17" t="str">
        <f>IF(SUM('Test Sample Data'!L$3:L$98)&gt;10,IF(AND(ISNUMBER('Test Sample Data'!L1839),'Test Sample Data'!L1839&lt;$B$1,'Test Sample Data'!L1839&gt;0),'Test Sample Data'!L1839,$B$1),"")</f>
        <v/>
      </c>
      <c r="M1840" s="17" t="str">
        <f>IF(SUM('Test Sample Data'!M$3:M$98)&gt;10,IF(AND(ISNUMBER('Test Sample Data'!M1839),'Test Sample Data'!M1839&lt;$B$1,'Test Sample Data'!M1839&gt;0),'Test Sample Data'!M1839,$B$1),"")</f>
        <v/>
      </c>
      <c r="N1840" s="17" t="str">
        <f>'Gene Table'!E1839</f>
        <v>hsa-miR-4782-5p</v>
      </c>
      <c r="O1840" s="17" t="str">
        <f>'Gene Table'!B1839</f>
        <v>M13</v>
      </c>
      <c r="P1840" s="17" t="str">
        <f>IF(SUM('Control Sample Data'!D$3:D$98)&gt;10,IF(AND(ISNUMBER('Control Sample Data'!D1839),'Control Sample Data'!D1839&lt;$B$1,'Control Sample Data'!D1839&gt;0),'Control Sample Data'!D1839,$B$1),"")</f>
        <v/>
      </c>
      <c r="Q1840" s="17" t="str">
        <f>IF(SUM('Control Sample Data'!E$3:E$98)&gt;10,IF(AND(ISNUMBER('Control Sample Data'!E1839),'Control Sample Data'!E1839&lt;$B$1,'Control Sample Data'!E1839&gt;0),'Control Sample Data'!E1839,$B$1),"")</f>
        <v/>
      </c>
      <c r="R1840" s="17" t="str">
        <f>IF(SUM('Control Sample Data'!F$3:F$98)&gt;10,IF(AND(ISNUMBER('Control Sample Data'!F1839),'Control Sample Data'!F1839&lt;$B$1,'Control Sample Data'!F1839&gt;0),'Control Sample Data'!F1839,$B$1),"")</f>
        <v/>
      </c>
      <c r="S1840" s="17" t="str">
        <f>IF(SUM('Control Sample Data'!G$3:G$98)&gt;10,IF(AND(ISNUMBER('Control Sample Data'!G1839),'Control Sample Data'!G1839&lt;$B$1,'Control Sample Data'!G1839&gt;0),'Control Sample Data'!G1839,$B$1),"")</f>
        <v/>
      </c>
      <c r="T1840" s="17" t="str">
        <f>IF(SUM('Control Sample Data'!H$3:H$98)&gt;10,IF(AND(ISNUMBER('Control Sample Data'!H1839),'Control Sample Data'!H1839&lt;$B$1,'Control Sample Data'!H1839&gt;0),'Control Sample Data'!H1839,$B$1),"")</f>
        <v/>
      </c>
      <c r="U1840" s="17" t="str">
        <f>IF(SUM('Control Sample Data'!I$3:I$98)&gt;10,IF(AND(ISNUMBER('Control Sample Data'!I1839),'Control Sample Data'!I1839&lt;$B$1,'Control Sample Data'!I1839&gt;0),'Control Sample Data'!I1839,$B$1),"")</f>
        <v/>
      </c>
      <c r="V1840" s="17" t="str">
        <f>IF(SUM('Control Sample Data'!J$3:J$98)&gt;10,IF(AND(ISNUMBER('Control Sample Data'!J1839),'Control Sample Data'!J1839&lt;$B$1,'Control Sample Data'!J1839&gt;0),'Control Sample Data'!J1839,$B$1),"")</f>
        <v/>
      </c>
      <c r="W1840" s="17" t="str">
        <f>IF(SUM('Control Sample Data'!K$3:K$98)&gt;10,IF(AND(ISNUMBER('Control Sample Data'!K1839),'Control Sample Data'!K1839&lt;$B$1,'Control Sample Data'!K1839&gt;0),'Control Sample Data'!K1839,$B$1),"")</f>
        <v/>
      </c>
      <c r="X1840" s="17" t="str">
        <f>IF(SUM('Control Sample Data'!L$3:L$98)&gt;10,IF(AND(ISNUMBER('Control Sample Data'!L1839),'Control Sample Data'!L1839&lt;$B$1,'Control Sample Data'!L1839&gt;0),'Control Sample Data'!L1839,$B$1),"")</f>
        <v/>
      </c>
      <c r="Y1840" s="17" t="str">
        <f>IF(SUM('Control Sample Data'!M$3:M$98)&gt;10,IF(AND(ISNUMBER('Control Sample Data'!M1839),'Control Sample Data'!M1839&lt;$B$1,'Control Sample Data'!M1839&gt;0),'Control Sample Data'!M1839,$B$1),"")</f>
        <v/>
      </c>
      <c r="AT1840" s="36" t="str">
        <f t="shared" si="1212"/>
        <v/>
      </c>
      <c r="AU1840" s="36" t="str">
        <f t="shared" si="1213"/>
        <v/>
      </c>
      <c r="AV1840" s="36" t="str">
        <f t="shared" si="1214"/>
        <v/>
      </c>
      <c r="AW1840" s="36" t="str">
        <f t="shared" si="1215"/>
        <v/>
      </c>
      <c r="AX1840" s="36" t="str">
        <f t="shared" si="1216"/>
        <v/>
      </c>
      <c r="AY1840" s="36" t="str">
        <f t="shared" si="1217"/>
        <v/>
      </c>
      <c r="AZ1840" s="36" t="str">
        <f t="shared" si="1218"/>
        <v/>
      </c>
      <c r="BA1840" s="36" t="str">
        <f t="shared" si="1219"/>
        <v/>
      </c>
      <c r="BB1840" s="36" t="str">
        <f t="shared" si="1220"/>
        <v/>
      </c>
      <c r="BC1840" s="36" t="str">
        <f t="shared" si="1221"/>
        <v/>
      </c>
      <c r="BD1840" s="36" t="str">
        <f t="shared" si="1222"/>
        <v/>
      </c>
      <c r="BE1840" s="36" t="str">
        <f t="shared" si="1223"/>
        <v/>
      </c>
      <c r="BF1840" s="36" t="str">
        <f t="shared" si="1224"/>
        <v/>
      </c>
      <c r="BG1840" s="36" t="str">
        <f t="shared" si="1225"/>
        <v/>
      </c>
      <c r="BH1840" s="36" t="str">
        <f t="shared" si="1226"/>
        <v/>
      </c>
      <c r="BI1840" s="36" t="str">
        <f t="shared" si="1227"/>
        <v/>
      </c>
      <c r="BJ1840" s="36" t="str">
        <f t="shared" si="1228"/>
        <v/>
      </c>
      <c r="BK1840" s="36" t="str">
        <f t="shared" si="1229"/>
        <v/>
      </c>
      <c r="BL1840" s="36" t="str">
        <f t="shared" si="1230"/>
        <v/>
      </c>
      <c r="BM1840" s="36" t="str">
        <f t="shared" si="1231"/>
        <v/>
      </c>
      <c r="BN1840" s="38" t="e">
        <f t="shared" si="1190"/>
        <v>#DIV/0!</v>
      </c>
      <c r="BO1840" s="38" t="e">
        <f t="shared" si="1191"/>
        <v>#DIV/0!</v>
      </c>
      <c r="BP1840" s="39" t="str">
        <f t="shared" si="1192"/>
        <v/>
      </c>
      <c r="BQ1840" s="39" t="str">
        <f t="shared" si="1193"/>
        <v/>
      </c>
      <c r="BR1840" s="39" t="str">
        <f t="shared" si="1194"/>
        <v/>
      </c>
      <c r="BS1840" s="39" t="str">
        <f t="shared" si="1195"/>
        <v/>
      </c>
      <c r="BT1840" s="39" t="str">
        <f t="shared" si="1196"/>
        <v/>
      </c>
      <c r="BU1840" s="39" t="str">
        <f t="shared" si="1197"/>
        <v/>
      </c>
      <c r="BV1840" s="39" t="str">
        <f t="shared" si="1198"/>
        <v/>
      </c>
      <c r="BW1840" s="39" t="str">
        <f t="shared" si="1199"/>
        <v/>
      </c>
      <c r="BX1840" s="39" t="str">
        <f t="shared" si="1200"/>
        <v/>
      </c>
      <c r="BY1840" s="39" t="str">
        <f t="shared" si="1201"/>
        <v/>
      </c>
      <c r="BZ1840" s="39" t="str">
        <f t="shared" si="1202"/>
        <v/>
      </c>
      <c r="CA1840" s="39" t="str">
        <f t="shared" si="1203"/>
        <v/>
      </c>
      <c r="CB1840" s="39" t="str">
        <f t="shared" si="1204"/>
        <v/>
      </c>
      <c r="CC1840" s="39" t="str">
        <f t="shared" si="1205"/>
        <v/>
      </c>
      <c r="CD1840" s="39" t="str">
        <f t="shared" si="1206"/>
        <v/>
      </c>
      <c r="CE1840" s="39" t="str">
        <f t="shared" si="1207"/>
        <v/>
      </c>
      <c r="CF1840" s="39" t="str">
        <f t="shared" si="1208"/>
        <v/>
      </c>
      <c r="CG1840" s="39" t="str">
        <f t="shared" si="1209"/>
        <v/>
      </c>
      <c r="CH1840" s="39" t="str">
        <f t="shared" si="1210"/>
        <v/>
      </c>
      <c r="CI1840" s="39" t="str">
        <f t="shared" si="1211"/>
        <v/>
      </c>
    </row>
    <row r="1841" spans="1:87">
      <c r="A1841" s="18"/>
      <c r="B1841" s="15" t="str">
        <f>'Gene Table'!E1840</f>
        <v>hsa-miR-5192</v>
      </c>
      <c r="C1841" s="15" t="str">
        <f>'Gene Table'!B1840</f>
        <v>M14</v>
      </c>
      <c r="D1841" s="16" t="str">
        <f>IF(SUM('Test Sample Data'!D$3:D$98)&gt;10,IF(AND(ISNUMBER('Test Sample Data'!D1840),'Test Sample Data'!D1840&lt;$B$1,'Test Sample Data'!D1840&gt;0),'Test Sample Data'!D1840,$B$1),"")</f>
        <v/>
      </c>
      <c r="E1841" s="17" t="str">
        <f>IF(SUM('Test Sample Data'!E$3:E$98)&gt;10,IF(AND(ISNUMBER('Test Sample Data'!E1840),'Test Sample Data'!E1840&lt;$B$1,'Test Sample Data'!E1840&gt;0),'Test Sample Data'!E1840,$B$1),"")</f>
        <v/>
      </c>
      <c r="F1841" s="17" t="str">
        <f>IF(SUM('Test Sample Data'!F$3:F$98)&gt;10,IF(AND(ISNUMBER('Test Sample Data'!F1840),'Test Sample Data'!F1840&lt;$B$1,'Test Sample Data'!F1840&gt;0),'Test Sample Data'!F1840,$B$1),"")</f>
        <v/>
      </c>
      <c r="G1841" s="17" t="str">
        <f>IF(SUM('Test Sample Data'!G$3:G$98)&gt;10,IF(AND(ISNUMBER('Test Sample Data'!G1840),'Test Sample Data'!G1840&lt;$B$1,'Test Sample Data'!G1840&gt;0),'Test Sample Data'!G1840,$B$1),"")</f>
        <v/>
      </c>
      <c r="H1841" s="17" t="str">
        <f>IF(SUM('Test Sample Data'!H$3:H$98)&gt;10,IF(AND(ISNUMBER('Test Sample Data'!H1840),'Test Sample Data'!H1840&lt;$B$1,'Test Sample Data'!H1840&gt;0),'Test Sample Data'!H1840,$B$1),"")</f>
        <v/>
      </c>
      <c r="I1841" s="17" t="str">
        <f>IF(SUM('Test Sample Data'!I$3:I$98)&gt;10,IF(AND(ISNUMBER('Test Sample Data'!I1840),'Test Sample Data'!I1840&lt;$B$1,'Test Sample Data'!I1840&gt;0),'Test Sample Data'!I1840,$B$1),"")</f>
        <v/>
      </c>
      <c r="J1841" s="17" t="str">
        <f>IF(SUM('Test Sample Data'!J$3:J$98)&gt;10,IF(AND(ISNUMBER('Test Sample Data'!J1840),'Test Sample Data'!J1840&lt;$B$1,'Test Sample Data'!J1840&gt;0),'Test Sample Data'!J1840,$B$1),"")</f>
        <v/>
      </c>
      <c r="K1841" s="17" t="str">
        <f>IF(SUM('Test Sample Data'!K$3:K$98)&gt;10,IF(AND(ISNUMBER('Test Sample Data'!K1840),'Test Sample Data'!K1840&lt;$B$1,'Test Sample Data'!K1840&gt;0),'Test Sample Data'!K1840,$B$1),"")</f>
        <v/>
      </c>
      <c r="L1841" s="17" t="str">
        <f>IF(SUM('Test Sample Data'!L$3:L$98)&gt;10,IF(AND(ISNUMBER('Test Sample Data'!L1840),'Test Sample Data'!L1840&lt;$B$1,'Test Sample Data'!L1840&gt;0),'Test Sample Data'!L1840,$B$1),"")</f>
        <v/>
      </c>
      <c r="M1841" s="17" t="str">
        <f>IF(SUM('Test Sample Data'!M$3:M$98)&gt;10,IF(AND(ISNUMBER('Test Sample Data'!M1840),'Test Sample Data'!M1840&lt;$B$1,'Test Sample Data'!M1840&gt;0),'Test Sample Data'!M1840,$B$1),"")</f>
        <v/>
      </c>
      <c r="N1841" s="17" t="str">
        <f>'Gene Table'!E1840</f>
        <v>hsa-miR-5192</v>
      </c>
      <c r="O1841" s="17" t="str">
        <f>'Gene Table'!B1840</f>
        <v>M14</v>
      </c>
      <c r="P1841" s="17" t="str">
        <f>IF(SUM('Control Sample Data'!D$3:D$98)&gt;10,IF(AND(ISNUMBER('Control Sample Data'!D1840),'Control Sample Data'!D1840&lt;$B$1,'Control Sample Data'!D1840&gt;0),'Control Sample Data'!D1840,$B$1),"")</f>
        <v/>
      </c>
      <c r="Q1841" s="17" t="str">
        <f>IF(SUM('Control Sample Data'!E$3:E$98)&gt;10,IF(AND(ISNUMBER('Control Sample Data'!E1840),'Control Sample Data'!E1840&lt;$B$1,'Control Sample Data'!E1840&gt;0),'Control Sample Data'!E1840,$B$1),"")</f>
        <v/>
      </c>
      <c r="R1841" s="17" t="str">
        <f>IF(SUM('Control Sample Data'!F$3:F$98)&gt;10,IF(AND(ISNUMBER('Control Sample Data'!F1840),'Control Sample Data'!F1840&lt;$B$1,'Control Sample Data'!F1840&gt;0),'Control Sample Data'!F1840,$B$1),"")</f>
        <v/>
      </c>
      <c r="S1841" s="17" t="str">
        <f>IF(SUM('Control Sample Data'!G$3:G$98)&gt;10,IF(AND(ISNUMBER('Control Sample Data'!G1840),'Control Sample Data'!G1840&lt;$B$1,'Control Sample Data'!G1840&gt;0),'Control Sample Data'!G1840,$B$1),"")</f>
        <v/>
      </c>
      <c r="T1841" s="17" t="str">
        <f>IF(SUM('Control Sample Data'!H$3:H$98)&gt;10,IF(AND(ISNUMBER('Control Sample Data'!H1840),'Control Sample Data'!H1840&lt;$B$1,'Control Sample Data'!H1840&gt;0),'Control Sample Data'!H1840,$B$1),"")</f>
        <v/>
      </c>
      <c r="U1841" s="17" t="str">
        <f>IF(SUM('Control Sample Data'!I$3:I$98)&gt;10,IF(AND(ISNUMBER('Control Sample Data'!I1840),'Control Sample Data'!I1840&lt;$B$1,'Control Sample Data'!I1840&gt;0),'Control Sample Data'!I1840,$B$1),"")</f>
        <v/>
      </c>
      <c r="V1841" s="17" t="str">
        <f>IF(SUM('Control Sample Data'!J$3:J$98)&gt;10,IF(AND(ISNUMBER('Control Sample Data'!J1840),'Control Sample Data'!J1840&lt;$B$1,'Control Sample Data'!J1840&gt;0),'Control Sample Data'!J1840,$B$1),"")</f>
        <v/>
      </c>
      <c r="W1841" s="17" t="str">
        <f>IF(SUM('Control Sample Data'!K$3:K$98)&gt;10,IF(AND(ISNUMBER('Control Sample Data'!K1840),'Control Sample Data'!K1840&lt;$B$1,'Control Sample Data'!K1840&gt;0),'Control Sample Data'!K1840,$B$1),"")</f>
        <v/>
      </c>
      <c r="X1841" s="17" t="str">
        <f>IF(SUM('Control Sample Data'!L$3:L$98)&gt;10,IF(AND(ISNUMBER('Control Sample Data'!L1840),'Control Sample Data'!L1840&lt;$B$1,'Control Sample Data'!L1840&gt;0),'Control Sample Data'!L1840,$B$1),"")</f>
        <v/>
      </c>
      <c r="Y1841" s="17" t="str">
        <f>IF(SUM('Control Sample Data'!M$3:M$98)&gt;10,IF(AND(ISNUMBER('Control Sample Data'!M1840),'Control Sample Data'!M1840&lt;$B$1,'Control Sample Data'!M1840&gt;0),'Control Sample Data'!M1840,$B$1),"")</f>
        <v/>
      </c>
      <c r="AT1841" s="36" t="str">
        <f t="shared" si="1212"/>
        <v/>
      </c>
      <c r="AU1841" s="36" t="str">
        <f t="shared" si="1213"/>
        <v/>
      </c>
      <c r="AV1841" s="36" t="str">
        <f t="shared" si="1214"/>
        <v/>
      </c>
      <c r="AW1841" s="36" t="str">
        <f t="shared" si="1215"/>
        <v/>
      </c>
      <c r="AX1841" s="36" t="str">
        <f t="shared" si="1216"/>
        <v/>
      </c>
      <c r="AY1841" s="36" t="str">
        <f t="shared" si="1217"/>
        <v/>
      </c>
      <c r="AZ1841" s="36" t="str">
        <f t="shared" si="1218"/>
        <v/>
      </c>
      <c r="BA1841" s="36" t="str">
        <f t="shared" si="1219"/>
        <v/>
      </c>
      <c r="BB1841" s="36" t="str">
        <f t="shared" si="1220"/>
        <v/>
      </c>
      <c r="BC1841" s="36" t="str">
        <f t="shared" si="1221"/>
        <v/>
      </c>
      <c r="BD1841" s="36" t="str">
        <f t="shared" si="1222"/>
        <v/>
      </c>
      <c r="BE1841" s="36" t="str">
        <f t="shared" si="1223"/>
        <v/>
      </c>
      <c r="BF1841" s="36" t="str">
        <f t="shared" si="1224"/>
        <v/>
      </c>
      <c r="BG1841" s="36" t="str">
        <f t="shared" si="1225"/>
        <v/>
      </c>
      <c r="BH1841" s="36" t="str">
        <f t="shared" si="1226"/>
        <v/>
      </c>
      <c r="BI1841" s="36" t="str">
        <f t="shared" si="1227"/>
        <v/>
      </c>
      <c r="BJ1841" s="36" t="str">
        <f t="shared" si="1228"/>
        <v/>
      </c>
      <c r="BK1841" s="36" t="str">
        <f t="shared" si="1229"/>
        <v/>
      </c>
      <c r="BL1841" s="36" t="str">
        <f t="shared" si="1230"/>
        <v/>
      </c>
      <c r="BM1841" s="36" t="str">
        <f t="shared" si="1231"/>
        <v/>
      </c>
      <c r="BN1841" s="38" t="e">
        <f t="shared" si="1190"/>
        <v>#DIV/0!</v>
      </c>
      <c r="BO1841" s="38" t="e">
        <f t="shared" si="1191"/>
        <v>#DIV/0!</v>
      </c>
      <c r="BP1841" s="39" t="str">
        <f t="shared" si="1192"/>
        <v/>
      </c>
      <c r="BQ1841" s="39" t="str">
        <f t="shared" si="1193"/>
        <v/>
      </c>
      <c r="BR1841" s="39" t="str">
        <f t="shared" si="1194"/>
        <v/>
      </c>
      <c r="BS1841" s="39" t="str">
        <f t="shared" si="1195"/>
        <v/>
      </c>
      <c r="BT1841" s="39" t="str">
        <f t="shared" si="1196"/>
        <v/>
      </c>
      <c r="BU1841" s="39" t="str">
        <f t="shared" si="1197"/>
        <v/>
      </c>
      <c r="BV1841" s="39" t="str">
        <f t="shared" si="1198"/>
        <v/>
      </c>
      <c r="BW1841" s="39" t="str">
        <f t="shared" si="1199"/>
        <v/>
      </c>
      <c r="BX1841" s="39" t="str">
        <f t="shared" si="1200"/>
        <v/>
      </c>
      <c r="BY1841" s="39" t="str">
        <f t="shared" si="1201"/>
        <v/>
      </c>
      <c r="BZ1841" s="39" t="str">
        <f t="shared" si="1202"/>
        <v/>
      </c>
      <c r="CA1841" s="39" t="str">
        <f t="shared" si="1203"/>
        <v/>
      </c>
      <c r="CB1841" s="39" t="str">
        <f t="shared" si="1204"/>
        <v/>
      </c>
      <c r="CC1841" s="39" t="str">
        <f t="shared" si="1205"/>
        <v/>
      </c>
      <c r="CD1841" s="39" t="str">
        <f t="shared" si="1206"/>
        <v/>
      </c>
      <c r="CE1841" s="39" t="str">
        <f t="shared" si="1207"/>
        <v/>
      </c>
      <c r="CF1841" s="39" t="str">
        <f t="shared" si="1208"/>
        <v/>
      </c>
      <c r="CG1841" s="39" t="str">
        <f t="shared" si="1209"/>
        <v/>
      </c>
      <c r="CH1841" s="39" t="str">
        <f t="shared" si="1210"/>
        <v/>
      </c>
      <c r="CI1841" s="39" t="str">
        <f t="shared" si="1211"/>
        <v/>
      </c>
    </row>
    <row r="1842" spans="1:87">
      <c r="A1842" s="18"/>
      <c r="B1842" s="15" t="str">
        <f>'Gene Table'!E1841</f>
        <v>hsa-miR-4782-3p</v>
      </c>
      <c r="C1842" s="15" t="str">
        <f>'Gene Table'!B1841</f>
        <v>M15</v>
      </c>
      <c r="D1842" s="16" t="str">
        <f>IF(SUM('Test Sample Data'!D$3:D$98)&gt;10,IF(AND(ISNUMBER('Test Sample Data'!D1841),'Test Sample Data'!D1841&lt;$B$1,'Test Sample Data'!D1841&gt;0),'Test Sample Data'!D1841,$B$1),"")</f>
        <v/>
      </c>
      <c r="E1842" s="17" t="str">
        <f>IF(SUM('Test Sample Data'!E$3:E$98)&gt;10,IF(AND(ISNUMBER('Test Sample Data'!E1841),'Test Sample Data'!E1841&lt;$B$1,'Test Sample Data'!E1841&gt;0),'Test Sample Data'!E1841,$B$1),"")</f>
        <v/>
      </c>
      <c r="F1842" s="17" t="str">
        <f>IF(SUM('Test Sample Data'!F$3:F$98)&gt;10,IF(AND(ISNUMBER('Test Sample Data'!F1841),'Test Sample Data'!F1841&lt;$B$1,'Test Sample Data'!F1841&gt;0),'Test Sample Data'!F1841,$B$1),"")</f>
        <v/>
      </c>
      <c r="G1842" s="17" t="str">
        <f>IF(SUM('Test Sample Data'!G$3:G$98)&gt;10,IF(AND(ISNUMBER('Test Sample Data'!G1841),'Test Sample Data'!G1841&lt;$B$1,'Test Sample Data'!G1841&gt;0),'Test Sample Data'!G1841,$B$1),"")</f>
        <v/>
      </c>
      <c r="H1842" s="17" t="str">
        <f>IF(SUM('Test Sample Data'!H$3:H$98)&gt;10,IF(AND(ISNUMBER('Test Sample Data'!H1841),'Test Sample Data'!H1841&lt;$B$1,'Test Sample Data'!H1841&gt;0),'Test Sample Data'!H1841,$B$1),"")</f>
        <v/>
      </c>
      <c r="I1842" s="17" t="str">
        <f>IF(SUM('Test Sample Data'!I$3:I$98)&gt;10,IF(AND(ISNUMBER('Test Sample Data'!I1841),'Test Sample Data'!I1841&lt;$B$1,'Test Sample Data'!I1841&gt;0),'Test Sample Data'!I1841,$B$1),"")</f>
        <v/>
      </c>
      <c r="J1842" s="17" t="str">
        <f>IF(SUM('Test Sample Data'!J$3:J$98)&gt;10,IF(AND(ISNUMBER('Test Sample Data'!J1841),'Test Sample Data'!J1841&lt;$B$1,'Test Sample Data'!J1841&gt;0),'Test Sample Data'!J1841,$B$1),"")</f>
        <v/>
      </c>
      <c r="K1842" s="17" t="str">
        <f>IF(SUM('Test Sample Data'!K$3:K$98)&gt;10,IF(AND(ISNUMBER('Test Sample Data'!K1841),'Test Sample Data'!K1841&lt;$B$1,'Test Sample Data'!K1841&gt;0),'Test Sample Data'!K1841,$B$1),"")</f>
        <v/>
      </c>
      <c r="L1842" s="17" t="str">
        <f>IF(SUM('Test Sample Data'!L$3:L$98)&gt;10,IF(AND(ISNUMBER('Test Sample Data'!L1841),'Test Sample Data'!L1841&lt;$B$1,'Test Sample Data'!L1841&gt;0),'Test Sample Data'!L1841,$B$1),"")</f>
        <v/>
      </c>
      <c r="M1842" s="17" t="str">
        <f>IF(SUM('Test Sample Data'!M$3:M$98)&gt;10,IF(AND(ISNUMBER('Test Sample Data'!M1841),'Test Sample Data'!M1841&lt;$B$1,'Test Sample Data'!M1841&gt;0),'Test Sample Data'!M1841,$B$1),"")</f>
        <v/>
      </c>
      <c r="N1842" s="17" t="str">
        <f>'Gene Table'!E1841</f>
        <v>hsa-miR-4782-3p</v>
      </c>
      <c r="O1842" s="17" t="str">
        <f>'Gene Table'!B1841</f>
        <v>M15</v>
      </c>
      <c r="P1842" s="17" t="str">
        <f>IF(SUM('Control Sample Data'!D$3:D$98)&gt;10,IF(AND(ISNUMBER('Control Sample Data'!D1841),'Control Sample Data'!D1841&lt;$B$1,'Control Sample Data'!D1841&gt;0),'Control Sample Data'!D1841,$B$1),"")</f>
        <v/>
      </c>
      <c r="Q1842" s="17" t="str">
        <f>IF(SUM('Control Sample Data'!E$3:E$98)&gt;10,IF(AND(ISNUMBER('Control Sample Data'!E1841),'Control Sample Data'!E1841&lt;$B$1,'Control Sample Data'!E1841&gt;0),'Control Sample Data'!E1841,$B$1),"")</f>
        <v/>
      </c>
      <c r="R1842" s="17" t="str">
        <f>IF(SUM('Control Sample Data'!F$3:F$98)&gt;10,IF(AND(ISNUMBER('Control Sample Data'!F1841),'Control Sample Data'!F1841&lt;$B$1,'Control Sample Data'!F1841&gt;0),'Control Sample Data'!F1841,$B$1),"")</f>
        <v/>
      </c>
      <c r="S1842" s="17" t="str">
        <f>IF(SUM('Control Sample Data'!G$3:G$98)&gt;10,IF(AND(ISNUMBER('Control Sample Data'!G1841),'Control Sample Data'!G1841&lt;$B$1,'Control Sample Data'!G1841&gt;0),'Control Sample Data'!G1841,$B$1),"")</f>
        <v/>
      </c>
      <c r="T1842" s="17" t="str">
        <f>IF(SUM('Control Sample Data'!H$3:H$98)&gt;10,IF(AND(ISNUMBER('Control Sample Data'!H1841),'Control Sample Data'!H1841&lt;$B$1,'Control Sample Data'!H1841&gt;0),'Control Sample Data'!H1841,$B$1),"")</f>
        <v/>
      </c>
      <c r="U1842" s="17" t="str">
        <f>IF(SUM('Control Sample Data'!I$3:I$98)&gt;10,IF(AND(ISNUMBER('Control Sample Data'!I1841),'Control Sample Data'!I1841&lt;$B$1,'Control Sample Data'!I1841&gt;0),'Control Sample Data'!I1841,$B$1),"")</f>
        <v/>
      </c>
      <c r="V1842" s="17" t="str">
        <f>IF(SUM('Control Sample Data'!J$3:J$98)&gt;10,IF(AND(ISNUMBER('Control Sample Data'!J1841),'Control Sample Data'!J1841&lt;$B$1,'Control Sample Data'!J1841&gt;0),'Control Sample Data'!J1841,$B$1),"")</f>
        <v/>
      </c>
      <c r="W1842" s="17" t="str">
        <f>IF(SUM('Control Sample Data'!K$3:K$98)&gt;10,IF(AND(ISNUMBER('Control Sample Data'!K1841),'Control Sample Data'!K1841&lt;$B$1,'Control Sample Data'!K1841&gt;0),'Control Sample Data'!K1841,$B$1),"")</f>
        <v/>
      </c>
      <c r="X1842" s="17" t="str">
        <f>IF(SUM('Control Sample Data'!L$3:L$98)&gt;10,IF(AND(ISNUMBER('Control Sample Data'!L1841),'Control Sample Data'!L1841&lt;$B$1,'Control Sample Data'!L1841&gt;0),'Control Sample Data'!L1841,$B$1),"")</f>
        <v/>
      </c>
      <c r="Y1842" s="17" t="str">
        <f>IF(SUM('Control Sample Data'!M$3:M$98)&gt;10,IF(AND(ISNUMBER('Control Sample Data'!M1841),'Control Sample Data'!M1841&lt;$B$1,'Control Sample Data'!M1841&gt;0),'Control Sample Data'!M1841,$B$1),"")</f>
        <v/>
      </c>
      <c r="AT1842" s="36" t="str">
        <f t="shared" si="1212"/>
        <v/>
      </c>
      <c r="AU1842" s="36" t="str">
        <f t="shared" si="1213"/>
        <v/>
      </c>
      <c r="AV1842" s="36" t="str">
        <f t="shared" si="1214"/>
        <v/>
      </c>
      <c r="AW1842" s="36" t="str">
        <f t="shared" si="1215"/>
        <v/>
      </c>
      <c r="AX1842" s="36" t="str">
        <f t="shared" si="1216"/>
        <v/>
      </c>
      <c r="AY1842" s="36" t="str">
        <f t="shared" si="1217"/>
        <v/>
      </c>
      <c r="AZ1842" s="36" t="str">
        <f t="shared" si="1218"/>
        <v/>
      </c>
      <c r="BA1842" s="36" t="str">
        <f t="shared" si="1219"/>
        <v/>
      </c>
      <c r="BB1842" s="36" t="str">
        <f t="shared" si="1220"/>
        <v/>
      </c>
      <c r="BC1842" s="36" t="str">
        <f t="shared" si="1221"/>
        <v/>
      </c>
      <c r="BD1842" s="36" t="str">
        <f t="shared" si="1222"/>
        <v/>
      </c>
      <c r="BE1842" s="36" t="str">
        <f t="shared" si="1223"/>
        <v/>
      </c>
      <c r="BF1842" s="36" t="str">
        <f t="shared" si="1224"/>
        <v/>
      </c>
      <c r="BG1842" s="36" t="str">
        <f t="shared" si="1225"/>
        <v/>
      </c>
      <c r="BH1842" s="36" t="str">
        <f t="shared" si="1226"/>
        <v/>
      </c>
      <c r="BI1842" s="36" t="str">
        <f t="shared" si="1227"/>
        <v/>
      </c>
      <c r="BJ1842" s="36" t="str">
        <f t="shared" si="1228"/>
        <v/>
      </c>
      <c r="BK1842" s="36" t="str">
        <f t="shared" si="1229"/>
        <v/>
      </c>
      <c r="BL1842" s="36" t="str">
        <f t="shared" si="1230"/>
        <v/>
      </c>
      <c r="BM1842" s="36" t="str">
        <f t="shared" si="1231"/>
        <v/>
      </c>
      <c r="BN1842" s="38" t="e">
        <f t="shared" si="1190"/>
        <v>#DIV/0!</v>
      </c>
      <c r="BO1842" s="38" t="e">
        <f t="shared" si="1191"/>
        <v>#DIV/0!</v>
      </c>
      <c r="BP1842" s="39" t="str">
        <f t="shared" si="1192"/>
        <v/>
      </c>
      <c r="BQ1842" s="39" t="str">
        <f t="shared" si="1193"/>
        <v/>
      </c>
      <c r="BR1842" s="39" t="str">
        <f t="shared" si="1194"/>
        <v/>
      </c>
      <c r="BS1842" s="39" t="str">
        <f t="shared" si="1195"/>
        <v/>
      </c>
      <c r="BT1842" s="39" t="str">
        <f t="shared" si="1196"/>
        <v/>
      </c>
      <c r="BU1842" s="39" t="str">
        <f t="shared" si="1197"/>
        <v/>
      </c>
      <c r="BV1842" s="39" t="str">
        <f t="shared" si="1198"/>
        <v/>
      </c>
      <c r="BW1842" s="39" t="str">
        <f t="shared" si="1199"/>
        <v/>
      </c>
      <c r="BX1842" s="39" t="str">
        <f t="shared" si="1200"/>
        <v/>
      </c>
      <c r="BY1842" s="39" t="str">
        <f t="shared" si="1201"/>
        <v/>
      </c>
      <c r="BZ1842" s="39" t="str">
        <f t="shared" si="1202"/>
        <v/>
      </c>
      <c r="CA1842" s="39" t="str">
        <f t="shared" si="1203"/>
        <v/>
      </c>
      <c r="CB1842" s="39" t="str">
        <f t="shared" si="1204"/>
        <v/>
      </c>
      <c r="CC1842" s="39" t="str">
        <f t="shared" si="1205"/>
        <v/>
      </c>
      <c r="CD1842" s="39" t="str">
        <f t="shared" si="1206"/>
        <v/>
      </c>
      <c r="CE1842" s="39" t="str">
        <f t="shared" si="1207"/>
        <v/>
      </c>
      <c r="CF1842" s="39" t="str">
        <f t="shared" si="1208"/>
        <v/>
      </c>
      <c r="CG1842" s="39" t="str">
        <f t="shared" si="1209"/>
        <v/>
      </c>
      <c r="CH1842" s="39" t="str">
        <f t="shared" si="1210"/>
        <v/>
      </c>
      <c r="CI1842" s="39" t="str">
        <f t="shared" si="1211"/>
        <v/>
      </c>
    </row>
    <row r="1843" spans="1:87">
      <c r="A1843" s="18"/>
      <c r="B1843" s="15" t="str">
        <f>'Gene Table'!E1842</f>
        <v>hsa-miR-5193</v>
      </c>
      <c r="C1843" s="15" t="str">
        <f>'Gene Table'!B1842</f>
        <v>M16</v>
      </c>
      <c r="D1843" s="16" t="str">
        <f>IF(SUM('Test Sample Data'!D$3:D$98)&gt;10,IF(AND(ISNUMBER('Test Sample Data'!D1842),'Test Sample Data'!D1842&lt;$B$1,'Test Sample Data'!D1842&gt;0),'Test Sample Data'!D1842,$B$1),"")</f>
        <v/>
      </c>
      <c r="E1843" s="17" t="str">
        <f>IF(SUM('Test Sample Data'!E$3:E$98)&gt;10,IF(AND(ISNUMBER('Test Sample Data'!E1842),'Test Sample Data'!E1842&lt;$B$1,'Test Sample Data'!E1842&gt;0),'Test Sample Data'!E1842,$B$1),"")</f>
        <v/>
      </c>
      <c r="F1843" s="17" t="str">
        <f>IF(SUM('Test Sample Data'!F$3:F$98)&gt;10,IF(AND(ISNUMBER('Test Sample Data'!F1842),'Test Sample Data'!F1842&lt;$B$1,'Test Sample Data'!F1842&gt;0),'Test Sample Data'!F1842,$B$1),"")</f>
        <v/>
      </c>
      <c r="G1843" s="17" t="str">
        <f>IF(SUM('Test Sample Data'!G$3:G$98)&gt;10,IF(AND(ISNUMBER('Test Sample Data'!G1842),'Test Sample Data'!G1842&lt;$B$1,'Test Sample Data'!G1842&gt;0),'Test Sample Data'!G1842,$B$1),"")</f>
        <v/>
      </c>
      <c r="H1843" s="17" t="str">
        <f>IF(SUM('Test Sample Data'!H$3:H$98)&gt;10,IF(AND(ISNUMBER('Test Sample Data'!H1842),'Test Sample Data'!H1842&lt;$B$1,'Test Sample Data'!H1842&gt;0),'Test Sample Data'!H1842,$B$1),"")</f>
        <v/>
      </c>
      <c r="I1843" s="17" t="str">
        <f>IF(SUM('Test Sample Data'!I$3:I$98)&gt;10,IF(AND(ISNUMBER('Test Sample Data'!I1842),'Test Sample Data'!I1842&lt;$B$1,'Test Sample Data'!I1842&gt;0),'Test Sample Data'!I1842,$B$1),"")</f>
        <v/>
      </c>
      <c r="J1843" s="17" t="str">
        <f>IF(SUM('Test Sample Data'!J$3:J$98)&gt;10,IF(AND(ISNUMBER('Test Sample Data'!J1842),'Test Sample Data'!J1842&lt;$B$1,'Test Sample Data'!J1842&gt;0),'Test Sample Data'!J1842,$B$1),"")</f>
        <v/>
      </c>
      <c r="K1843" s="17" t="str">
        <f>IF(SUM('Test Sample Data'!K$3:K$98)&gt;10,IF(AND(ISNUMBER('Test Sample Data'!K1842),'Test Sample Data'!K1842&lt;$B$1,'Test Sample Data'!K1842&gt;0),'Test Sample Data'!K1842,$B$1),"")</f>
        <v/>
      </c>
      <c r="L1843" s="17" t="str">
        <f>IF(SUM('Test Sample Data'!L$3:L$98)&gt;10,IF(AND(ISNUMBER('Test Sample Data'!L1842),'Test Sample Data'!L1842&lt;$B$1,'Test Sample Data'!L1842&gt;0),'Test Sample Data'!L1842,$B$1),"")</f>
        <v/>
      </c>
      <c r="M1843" s="17" t="str">
        <f>IF(SUM('Test Sample Data'!M$3:M$98)&gt;10,IF(AND(ISNUMBER('Test Sample Data'!M1842),'Test Sample Data'!M1842&lt;$B$1,'Test Sample Data'!M1842&gt;0),'Test Sample Data'!M1842,$B$1),"")</f>
        <v/>
      </c>
      <c r="N1843" s="17" t="str">
        <f>'Gene Table'!E1842</f>
        <v>hsa-miR-5193</v>
      </c>
      <c r="O1843" s="17" t="str">
        <f>'Gene Table'!B1842</f>
        <v>M16</v>
      </c>
      <c r="P1843" s="17" t="str">
        <f>IF(SUM('Control Sample Data'!D$3:D$98)&gt;10,IF(AND(ISNUMBER('Control Sample Data'!D1842),'Control Sample Data'!D1842&lt;$B$1,'Control Sample Data'!D1842&gt;0),'Control Sample Data'!D1842,$B$1),"")</f>
        <v/>
      </c>
      <c r="Q1843" s="17" t="str">
        <f>IF(SUM('Control Sample Data'!E$3:E$98)&gt;10,IF(AND(ISNUMBER('Control Sample Data'!E1842),'Control Sample Data'!E1842&lt;$B$1,'Control Sample Data'!E1842&gt;0),'Control Sample Data'!E1842,$B$1),"")</f>
        <v/>
      </c>
      <c r="R1843" s="17" t="str">
        <f>IF(SUM('Control Sample Data'!F$3:F$98)&gt;10,IF(AND(ISNUMBER('Control Sample Data'!F1842),'Control Sample Data'!F1842&lt;$B$1,'Control Sample Data'!F1842&gt;0),'Control Sample Data'!F1842,$B$1),"")</f>
        <v/>
      </c>
      <c r="S1843" s="17" t="str">
        <f>IF(SUM('Control Sample Data'!G$3:G$98)&gt;10,IF(AND(ISNUMBER('Control Sample Data'!G1842),'Control Sample Data'!G1842&lt;$B$1,'Control Sample Data'!G1842&gt;0),'Control Sample Data'!G1842,$B$1),"")</f>
        <v/>
      </c>
      <c r="T1843" s="17" t="str">
        <f>IF(SUM('Control Sample Data'!H$3:H$98)&gt;10,IF(AND(ISNUMBER('Control Sample Data'!H1842),'Control Sample Data'!H1842&lt;$B$1,'Control Sample Data'!H1842&gt;0),'Control Sample Data'!H1842,$B$1),"")</f>
        <v/>
      </c>
      <c r="U1843" s="17" t="str">
        <f>IF(SUM('Control Sample Data'!I$3:I$98)&gt;10,IF(AND(ISNUMBER('Control Sample Data'!I1842),'Control Sample Data'!I1842&lt;$B$1,'Control Sample Data'!I1842&gt;0),'Control Sample Data'!I1842,$B$1),"")</f>
        <v/>
      </c>
      <c r="V1843" s="17" t="str">
        <f>IF(SUM('Control Sample Data'!J$3:J$98)&gt;10,IF(AND(ISNUMBER('Control Sample Data'!J1842),'Control Sample Data'!J1842&lt;$B$1,'Control Sample Data'!J1842&gt;0),'Control Sample Data'!J1842,$B$1),"")</f>
        <v/>
      </c>
      <c r="W1843" s="17" t="str">
        <f>IF(SUM('Control Sample Data'!K$3:K$98)&gt;10,IF(AND(ISNUMBER('Control Sample Data'!K1842),'Control Sample Data'!K1842&lt;$B$1,'Control Sample Data'!K1842&gt;0),'Control Sample Data'!K1842,$B$1),"")</f>
        <v/>
      </c>
      <c r="X1843" s="17" t="str">
        <f>IF(SUM('Control Sample Data'!L$3:L$98)&gt;10,IF(AND(ISNUMBER('Control Sample Data'!L1842),'Control Sample Data'!L1842&lt;$B$1,'Control Sample Data'!L1842&gt;0),'Control Sample Data'!L1842,$B$1),"")</f>
        <v/>
      </c>
      <c r="Y1843" s="17" t="str">
        <f>IF(SUM('Control Sample Data'!M$3:M$98)&gt;10,IF(AND(ISNUMBER('Control Sample Data'!M1842),'Control Sample Data'!M1842&lt;$B$1,'Control Sample Data'!M1842&gt;0),'Control Sample Data'!M1842,$B$1),"")</f>
        <v/>
      </c>
      <c r="AT1843" s="36" t="str">
        <f t="shared" si="1212"/>
        <v/>
      </c>
      <c r="AU1843" s="36" t="str">
        <f t="shared" si="1213"/>
        <v/>
      </c>
      <c r="AV1843" s="36" t="str">
        <f t="shared" si="1214"/>
        <v/>
      </c>
      <c r="AW1843" s="36" t="str">
        <f t="shared" si="1215"/>
        <v/>
      </c>
      <c r="AX1843" s="36" t="str">
        <f t="shared" si="1216"/>
        <v/>
      </c>
      <c r="AY1843" s="36" t="str">
        <f t="shared" si="1217"/>
        <v/>
      </c>
      <c r="AZ1843" s="36" t="str">
        <f t="shared" si="1218"/>
        <v/>
      </c>
      <c r="BA1843" s="36" t="str">
        <f t="shared" si="1219"/>
        <v/>
      </c>
      <c r="BB1843" s="36" t="str">
        <f t="shared" si="1220"/>
        <v/>
      </c>
      <c r="BC1843" s="36" t="str">
        <f t="shared" si="1221"/>
        <v/>
      </c>
      <c r="BD1843" s="36" t="str">
        <f t="shared" si="1222"/>
        <v/>
      </c>
      <c r="BE1843" s="36" t="str">
        <f t="shared" si="1223"/>
        <v/>
      </c>
      <c r="BF1843" s="36" t="str">
        <f t="shared" si="1224"/>
        <v/>
      </c>
      <c r="BG1843" s="36" t="str">
        <f t="shared" si="1225"/>
        <v/>
      </c>
      <c r="BH1843" s="36" t="str">
        <f t="shared" si="1226"/>
        <v/>
      </c>
      <c r="BI1843" s="36" t="str">
        <f t="shared" si="1227"/>
        <v/>
      </c>
      <c r="BJ1843" s="36" t="str">
        <f t="shared" si="1228"/>
        <v/>
      </c>
      <c r="BK1843" s="36" t="str">
        <f t="shared" si="1229"/>
        <v/>
      </c>
      <c r="BL1843" s="36" t="str">
        <f t="shared" si="1230"/>
        <v/>
      </c>
      <c r="BM1843" s="36" t="str">
        <f t="shared" si="1231"/>
        <v/>
      </c>
      <c r="BN1843" s="38" t="e">
        <f t="shared" si="1190"/>
        <v>#DIV/0!</v>
      </c>
      <c r="BO1843" s="38" t="e">
        <f t="shared" si="1191"/>
        <v>#DIV/0!</v>
      </c>
      <c r="BP1843" s="39" t="str">
        <f t="shared" si="1192"/>
        <v/>
      </c>
      <c r="BQ1843" s="39" t="str">
        <f t="shared" si="1193"/>
        <v/>
      </c>
      <c r="BR1843" s="39" t="str">
        <f t="shared" si="1194"/>
        <v/>
      </c>
      <c r="BS1843" s="39" t="str">
        <f t="shared" si="1195"/>
        <v/>
      </c>
      <c r="BT1843" s="39" t="str">
        <f t="shared" si="1196"/>
        <v/>
      </c>
      <c r="BU1843" s="39" t="str">
        <f t="shared" si="1197"/>
        <v/>
      </c>
      <c r="BV1843" s="39" t="str">
        <f t="shared" si="1198"/>
        <v/>
      </c>
      <c r="BW1843" s="39" t="str">
        <f t="shared" si="1199"/>
        <v/>
      </c>
      <c r="BX1843" s="39" t="str">
        <f t="shared" si="1200"/>
        <v/>
      </c>
      <c r="BY1843" s="39" t="str">
        <f t="shared" si="1201"/>
        <v/>
      </c>
      <c r="BZ1843" s="39" t="str">
        <f t="shared" si="1202"/>
        <v/>
      </c>
      <c r="CA1843" s="39" t="str">
        <f t="shared" si="1203"/>
        <v/>
      </c>
      <c r="CB1843" s="39" t="str">
        <f t="shared" si="1204"/>
        <v/>
      </c>
      <c r="CC1843" s="39" t="str">
        <f t="shared" si="1205"/>
        <v/>
      </c>
      <c r="CD1843" s="39" t="str">
        <f t="shared" si="1206"/>
        <v/>
      </c>
      <c r="CE1843" s="39" t="str">
        <f t="shared" si="1207"/>
        <v/>
      </c>
      <c r="CF1843" s="39" t="str">
        <f t="shared" si="1208"/>
        <v/>
      </c>
      <c r="CG1843" s="39" t="str">
        <f t="shared" si="1209"/>
        <v/>
      </c>
      <c r="CH1843" s="39" t="str">
        <f t="shared" si="1210"/>
        <v/>
      </c>
      <c r="CI1843" s="39" t="str">
        <f t="shared" si="1211"/>
        <v/>
      </c>
    </row>
    <row r="1844" spans="1:87">
      <c r="A1844" s="18"/>
      <c r="B1844" s="15" t="str">
        <f>'Gene Table'!E1843</f>
        <v>hsa-miR-4783-5p</v>
      </c>
      <c r="C1844" s="15" t="str">
        <f>'Gene Table'!B1843</f>
        <v>M17</v>
      </c>
      <c r="D1844" s="16" t="str">
        <f>IF(SUM('Test Sample Data'!D$3:D$98)&gt;10,IF(AND(ISNUMBER('Test Sample Data'!D1843),'Test Sample Data'!D1843&lt;$B$1,'Test Sample Data'!D1843&gt;0),'Test Sample Data'!D1843,$B$1),"")</f>
        <v/>
      </c>
      <c r="E1844" s="17" t="str">
        <f>IF(SUM('Test Sample Data'!E$3:E$98)&gt;10,IF(AND(ISNUMBER('Test Sample Data'!E1843),'Test Sample Data'!E1843&lt;$B$1,'Test Sample Data'!E1843&gt;0),'Test Sample Data'!E1843,$B$1),"")</f>
        <v/>
      </c>
      <c r="F1844" s="17" t="str">
        <f>IF(SUM('Test Sample Data'!F$3:F$98)&gt;10,IF(AND(ISNUMBER('Test Sample Data'!F1843),'Test Sample Data'!F1843&lt;$B$1,'Test Sample Data'!F1843&gt;0),'Test Sample Data'!F1843,$B$1),"")</f>
        <v/>
      </c>
      <c r="G1844" s="17" t="str">
        <f>IF(SUM('Test Sample Data'!G$3:G$98)&gt;10,IF(AND(ISNUMBER('Test Sample Data'!G1843),'Test Sample Data'!G1843&lt;$B$1,'Test Sample Data'!G1843&gt;0),'Test Sample Data'!G1843,$B$1),"")</f>
        <v/>
      </c>
      <c r="H1844" s="17" t="str">
        <f>IF(SUM('Test Sample Data'!H$3:H$98)&gt;10,IF(AND(ISNUMBER('Test Sample Data'!H1843),'Test Sample Data'!H1843&lt;$B$1,'Test Sample Data'!H1843&gt;0),'Test Sample Data'!H1843,$B$1),"")</f>
        <v/>
      </c>
      <c r="I1844" s="17" t="str">
        <f>IF(SUM('Test Sample Data'!I$3:I$98)&gt;10,IF(AND(ISNUMBER('Test Sample Data'!I1843),'Test Sample Data'!I1843&lt;$B$1,'Test Sample Data'!I1843&gt;0),'Test Sample Data'!I1843,$B$1),"")</f>
        <v/>
      </c>
      <c r="J1844" s="17" t="str">
        <f>IF(SUM('Test Sample Data'!J$3:J$98)&gt;10,IF(AND(ISNUMBER('Test Sample Data'!J1843),'Test Sample Data'!J1843&lt;$B$1,'Test Sample Data'!J1843&gt;0),'Test Sample Data'!J1843,$B$1),"")</f>
        <v/>
      </c>
      <c r="K1844" s="17" t="str">
        <f>IF(SUM('Test Sample Data'!K$3:K$98)&gt;10,IF(AND(ISNUMBER('Test Sample Data'!K1843),'Test Sample Data'!K1843&lt;$B$1,'Test Sample Data'!K1843&gt;0),'Test Sample Data'!K1843,$B$1),"")</f>
        <v/>
      </c>
      <c r="L1844" s="17" t="str">
        <f>IF(SUM('Test Sample Data'!L$3:L$98)&gt;10,IF(AND(ISNUMBER('Test Sample Data'!L1843),'Test Sample Data'!L1843&lt;$B$1,'Test Sample Data'!L1843&gt;0),'Test Sample Data'!L1843,$B$1),"")</f>
        <v/>
      </c>
      <c r="M1844" s="17" t="str">
        <f>IF(SUM('Test Sample Data'!M$3:M$98)&gt;10,IF(AND(ISNUMBER('Test Sample Data'!M1843),'Test Sample Data'!M1843&lt;$B$1,'Test Sample Data'!M1843&gt;0),'Test Sample Data'!M1843,$B$1),"")</f>
        <v/>
      </c>
      <c r="N1844" s="17" t="str">
        <f>'Gene Table'!E1843</f>
        <v>hsa-miR-4783-5p</v>
      </c>
      <c r="O1844" s="17" t="str">
        <f>'Gene Table'!B1843</f>
        <v>M17</v>
      </c>
      <c r="P1844" s="17" t="str">
        <f>IF(SUM('Control Sample Data'!D$3:D$98)&gt;10,IF(AND(ISNUMBER('Control Sample Data'!D1843),'Control Sample Data'!D1843&lt;$B$1,'Control Sample Data'!D1843&gt;0),'Control Sample Data'!D1843,$B$1),"")</f>
        <v/>
      </c>
      <c r="Q1844" s="17" t="str">
        <f>IF(SUM('Control Sample Data'!E$3:E$98)&gt;10,IF(AND(ISNUMBER('Control Sample Data'!E1843),'Control Sample Data'!E1843&lt;$B$1,'Control Sample Data'!E1843&gt;0),'Control Sample Data'!E1843,$B$1),"")</f>
        <v/>
      </c>
      <c r="R1844" s="17" t="str">
        <f>IF(SUM('Control Sample Data'!F$3:F$98)&gt;10,IF(AND(ISNUMBER('Control Sample Data'!F1843),'Control Sample Data'!F1843&lt;$B$1,'Control Sample Data'!F1843&gt;0),'Control Sample Data'!F1843,$B$1),"")</f>
        <v/>
      </c>
      <c r="S1844" s="17" t="str">
        <f>IF(SUM('Control Sample Data'!G$3:G$98)&gt;10,IF(AND(ISNUMBER('Control Sample Data'!G1843),'Control Sample Data'!G1843&lt;$B$1,'Control Sample Data'!G1843&gt;0),'Control Sample Data'!G1843,$B$1),"")</f>
        <v/>
      </c>
      <c r="T1844" s="17" t="str">
        <f>IF(SUM('Control Sample Data'!H$3:H$98)&gt;10,IF(AND(ISNUMBER('Control Sample Data'!H1843),'Control Sample Data'!H1843&lt;$B$1,'Control Sample Data'!H1843&gt;0),'Control Sample Data'!H1843,$B$1),"")</f>
        <v/>
      </c>
      <c r="U1844" s="17" t="str">
        <f>IF(SUM('Control Sample Data'!I$3:I$98)&gt;10,IF(AND(ISNUMBER('Control Sample Data'!I1843),'Control Sample Data'!I1843&lt;$B$1,'Control Sample Data'!I1843&gt;0),'Control Sample Data'!I1843,$B$1),"")</f>
        <v/>
      </c>
      <c r="V1844" s="17" t="str">
        <f>IF(SUM('Control Sample Data'!J$3:J$98)&gt;10,IF(AND(ISNUMBER('Control Sample Data'!J1843),'Control Sample Data'!J1843&lt;$B$1,'Control Sample Data'!J1843&gt;0),'Control Sample Data'!J1843,$B$1),"")</f>
        <v/>
      </c>
      <c r="W1844" s="17" t="str">
        <f>IF(SUM('Control Sample Data'!K$3:K$98)&gt;10,IF(AND(ISNUMBER('Control Sample Data'!K1843),'Control Sample Data'!K1843&lt;$B$1,'Control Sample Data'!K1843&gt;0),'Control Sample Data'!K1843,$B$1),"")</f>
        <v/>
      </c>
      <c r="X1844" s="17" t="str">
        <f>IF(SUM('Control Sample Data'!L$3:L$98)&gt;10,IF(AND(ISNUMBER('Control Sample Data'!L1843),'Control Sample Data'!L1843&lt;$B$1,'Control Sample Data'!L1843&gt;0),'Control Sample Data'!L1843,$B$1),"")</f>
        <v/>
      </c>
      <c r="Y1844" s="17" t="str">
        <f>IF(SUM('Control Sample Data'!M$3:M$98)&gt;10,IF(AND(ISNUMBER('Control Sample Data'!M1843),'Control Sample Data'!M1843&lt;$B$1,'Control Sample Data'!M1843&gt;0),'Control Sample Data'!M1843,$B$1),"")</f>
        <v/>
      </c>
      <c r="AT1844" s="36" t="str">
        <f t="shared" si="1212"/>
        <v/>
      </c>
      <c r="AU1844" s="36" t="str">
        <f t="shared" si="1213"/>
        <v/>
      </c>
      <c r="AV1844" s="36" t="str">
        <f t="shared" si="1214"/>
        <v/>
      </c>
      <c r="AW1844" s="36" t="str">
        <f t="shared" si="1215"/>
        <v/>
      </c>
      <c r="AX1844" s="36" t="str">
        <f t="shared" si="1216"/>
        <v/>
      </c>
      <c r="AY1844" s="36" t="str">
        <f t="shared" si="1217"/>
        <v/>
      </c>
      <c r="AZ1844" s="36" t="str">
        <f t="shared" si="1218"/>
        <v/>
      </c>
      <c r="BA1844" s="36" t="str">
        <f t="shared" si="1219"/>
        <v/>
      </c>
      <c r="BB1844" s="36" t="str">
        <f t="shared" si="1220"/>
        <v/>
      </c>
      <c r="BC1844" s="36" t="str">
        <f t="shared" si="1221"/>
        <v/>
      </c>
      <c r="BD1844" s="36" t="str">
        <f t="shared" si="1222"/>
        <v/>
      </c>
      <c r="BE1844" s="36" t="str">
        <f t="shared" si="1223"/>
        <v/>
      </c>
      <c r="BF1844" s="36" t="str">
        <f t="shared" si="1224"/>
        <v/>
      </c>
      <c r="BG1844" s="36" t="str">
        <f t="shared" si="1225"/>
        <v/>
      </c>
      <c r="BH1844" s="36" t="str">
        <f t="shared" si="1226"/>
        <v/>
      </c>
      <c r="BI1844" s="36" t="str">
        <f t="shared" si="1227"/>
        <v/>
      </c>
      <c r="BJ1844" s="36" t="str">
        <f t="shared" si="1228"/>
        <v/>
      </c>
      <c r="BK1844" s="36" t="str">
        <f t="shared" si="1229"/>
        <v/>
      </c>
      <c r="BL1844" s="36" t="str">
        <f t="shared" si="1230"/>
        <v/>
      </c>
      <c r="BM1844" s="36" t="str">
        <f t="shared" si="1231"/>
        <v/>
      </c>
      <c r="BN1844" s="38" t="e">
        <f t="shared" si="1190"/>
        <v>#DIV/0!</v>
      </c>
      <c r="BO1844" s="38" t="e">
        <f t="shared" si="1191"/>
        <v>#DIV/0!</v>
      </c>
      <c r="BP1844" s="39" t="str">
        <f t="shared" si="1192"/>
        <v/>
      </c>
      <c r="BQ1844" s="39" t="str">
        <f t="shared" si="1193"/>
        <v/>
      </c>
      <c r="BR1844" s="39" t="str">
        <f t="shared" si="1194"/>
        <v/>
      </c>
      <c r="BS1844" s="39" t="str">
        <f t="shared" si="1195"/>
        <v/>
      </c>
      <c r="BT1844" s="39" t="str">
        <f t="shared" si="1196"/>
        <v/>
      </c>
      <c r="BU1844" s="39" t="str">
        <f t="shared" si="1197"/>
        <v/>
      </c>
      <c r="BV1844" s="39" t="str">
        <f t="shared" si="1198"/>
        <v/>
      </c>
      <c r="BW1844" s="39" t="str">
        <f t="shared" si="1199"/>
        <v/>
      </c>
      <c r="BX1844" s="39" t="str">
        <f t="shared" si="1200"/>
        <v/>
      </c>
      <c r="BY1844" s="39" t="str">
        <f t="shared" si="1201"/>
        <v/>
      </c>
      <c r="BZ1844" s="39" t="str">
        <f t="shared" si="1202"/>
        <v/>
      </c>
      <c r="CA1844" s="39" t="str">
        <f t="shared" si="1203"/>
        <v/>
      </c>
      <c r="CB1844" s="39" t="str">
        <f t="shared" si="1204"/>
        <v/>
      </c>
      <c r="CC1844" s="39" t="str">
        <f t="shared" si="1205"/>
        <v/>
      </c>
      <c r="CD1844" s="39" t="str">
        <f t="shared" si="1206"/>
        <v/>
      </c>
      <c r="CE1844" s="39" t="str">
        <f t="shared" si="1207"/>
        <v/>
      </c>
      <c r="CF1844" s="39" t="str">
        <f t="shared" si="1208"/>
        <v/>
      </c>
      <c r="CG1844" s="39" t="str">
        <f t="shared" si="1209"/>
        <v/>
      </c>
      <c r="CH1844" s="39" t="str">
        <f t="shared" si="1210"/>
        <v/>
      </c>
      <c r="CI1844" s="39" t="str">
        <f t="shared" si="1211"/>
        <v/>
      </c>
    </row>
    <row r="1845" spans="1:87">
      <c r="A1845" s="18"/>
      <c r="B1845" s="15" t="str">
        <f>'Gene Table'!E1844</f>
        <v>hsa-miR-5194</v>
      </c>
      <c r="C1845" s="15" t="str">
        <f>'Gene Table'!B1844</f>
        <v>M18</v>
      </c>
      <c r="D1845" s="16" t="str">
        <f>IF(SUM('Test Sample Data'!D$3:D$98)&gt;10,IF(AND(ISNUMBER('Test Sample Data'!D1844),'Test Sample Data'!D1844&lt;$B$1,'Test Sample Data'!D1844&gt;0),'Test Sample Data'!D1844,$B$1),"")</f>
        <v/>
      </c>
      <c r="E1845" s="17" t="str">
        <f>IF(SUM('Test Sample Data'!E$3:E$98)&gt;10,IF(AND(ISNUMBER('Test Sample Data'!E1844),'Test Sample Data'!E1844&lt;$B$1,'Test Sample Data'!E1844&gt;0),'Test Sample Data'!E1844,$B$1),"")</f>
        <v/>
      </c>
      <c r="F1845" s="17" t="str">
        <f>IF(SUM('Test Sample Data'!F$3:F$98)&gt;10,IF(AND(ISNUMBER('Test Sample Data'!F1844),'Test Sample Data'!F1844&lt;$B$1,'Test Sample Data'!F1844&gt;0),'Test Sample Data'!F1844,$B$1),"")</f>
        <v/>
      </c>
      <c r="G1845" s="17" t="str">
        <f>IF(SUM('Test Sample Data'!G$3:G$98)&gt;10,IF(AND(ISNUMBER('Test Sample Data'!G1844),'Test Sample Data'!G1844&lt;$B$1,'Test Sample Data'!G1844&gt;0),'Test Sample Data'!G1844,$B$1),"")</f>
        <v/>
      </c>
      <c r="H1845" s="17" t="str">
        <f>IF(SUM('Test Sample Data'!H$3:H$98)&gt;10,IF(AND(ISNUMBER('Test Sample Data'!H1844),'Test Sample Data'!H1844&lt;$B$1,'Test Sample Data'!H1844&gt;0),'Test Sample Data'!H1844,$B$1),"")</f>
        <v/>
      </c>
      <c r="I1845" s="17" t="str">
        <f>IF(SUM('Test Sample Data'!I$3:I$98)&gt;10,IF(AND(ISNUMBER('Test Sample Data'!I1844),'Test Sample Data'!I1844&lt;$B$1,'Test Sample Data'!I1844&gt;0),'Test Sample Data'!I1844,$B$1),"")</f>
        <v/>
      </c>
      <c r="J1845" s="17" t="str">
        <f>IF(SUM('Test Sample Data'!J$3:J$98)&gt;10,IF(AND(ISNUMBER('Test Sample Data'!J1844),'Test Sample Data'!J1844&lt;$B$1,'Test Sample Data'!J1844&gt;0),'Test Sample Data'!J1844,$B$1),"")</f>
        <v/>
      </c>
      <c r="K1845" s="17" t="str">
        <f>IF(SUM('Test Sample Data'!K$3:K$98)&gt;10,IF(AND(ISNUMBER('Test Sample Data'!K1844),'Test Sample Data'!K1844&lt;$B$1,'Test Sample Data'!K1844&gt;0),'Test Sample Data'!K1844,$B$1),"")</f>
        <v/>
      </c>
      <c r="L1845" s="17" t="str">
        <f>IF(SUM('Test Sample Data'!L$3:L$98)&gt;10,IF(AND(ISNUMBER('Test Sample Data'!L1844),'Test Sample Data'!L1844&lt;$B$1,'Test Sample Data'!L1844&gt;0),'Test Sample Data'!L1844,$B$1),"")</f>
        <v/>
      </c>
      <c r="M1845" s="17" t="str">
        <f>IF(SUM('Test Sample Data'!M$3:M$98)&gt;10,IF(AND(ISNUMBER('Test Sample Data'!M1844),'Test Sample Data'!M1844&lt;$B$1,'Test Sample Data'!M1844&gt;0),'Test Sample Data'!M1844,$B$1),"")</f>
        <v/>
      </c>
      <c r="N1845" s="17" t="str">
        <f>'Gene Table'!E1844</f>
        <v>hsa-miR-5194</v>
      </c>
      <c r="O1845" s="17" t="str">
        <f>'Gene Table'!B1844</f>
        <v>M18</v>
      </c>
      <c r="P1845" s="17" t="str">
        <f>IF(SUM('Control Sample Data'!D$3:D$98)&gt;10,IF(AND(ISNUMBER('Control Sample Data'!D1844),'Control Sample Data'!D1844&lt;$B$1,'Control Sample Data'!D1844&gt;0),'Control Sample Data'!D1844,$B$1),"")</f>
        <v/>
      </c>
      <c r="Q1845" s="17" t="str">
        <f>IF(SUM('Control Sample Data'!E$3:E$98)&gt;10,IF(AND(ISNUMBER('Control Sample Data'!E1844),'Control Sample Data'!E1844&lt;$B$1,'Control Sample Data'!E1844&gt;0),'Control Sample Data'!E1844,$B$1),"")</f>
        <v/>
      </c>
      <c r="R1845" s="17" t="str">
        <f>IF(SUM('Control Sample Data'!F$3:F$98)&gt;10,IF(AND(ISNUMBER('Control Sample Data'!F1844),'Control Sample Data'!F1844&lt;$B$1,'Control Sample Data'!F1844&gt;0),'Control Sample Data'!F1844,$B$1),"")</f>
        <v/>
      </c>
      <c r="S1845" s="17" t="str">
        <f>IF(SUM('Control Sample Data'!G$3:G$98)&gt;10,IF(AND(ISNUMBER('Control Sample Data'!G1844),'Control Sample Data'!G1844&lt;$B$1,'Control Sample Data'!G1844&gt;0),'Control Sample Data'!G1844,$B$1),"")</f>
        <v/>
      </c>
      <c r="T1845" s="17" t="str">
        <f>IF(SUM('Control Sample Data'!H$3:H$98)&gt;10,IF(AND(ISNUMBER('Control Sample Data'!H1844),'Control Sample Data'!H1844&lt;$B$1,'Control Sample Data'!H1844&gt;0),'Control Sample Data'!H1844,$B$1),"")</f>
        <v/>
      </c>
      <c r="U1845" s="17" t="str">
        <f>IF(SUM('Control Sample Data'!I$3:I$98)&gt;10,IF(AND(ISNUMBER('Control Sample Data'!I1844),'Control Sample Data'!I1844&lt;$B$1,'Control Sample Data'!I1844&gt;0),'Control Sample Data'!I1844,$B$1),"")</f>
        <v/>
      </c>
      <c r="V1845" s="17" t="str">
        <f>IF(SUM('Control Sample Data'!J$3:J$98)&gt;10,IF(AND(ISNUMBER('Control Sample Data'!J1844),'Control Sample Data'!J1844&lt;$B$1,'Control Sample Data'!J1844&gt;0),'Control Sample Data'!J1844,$B$1),"")</f>
        <v/>
      </c>
      <c r="W1845" s="17" t="str">
        <f>IF(SUM('Control Sample Data'!K$3:K$98)&gt;10,IF(AND(ISNUMBER('Control Sample Data'!K1844),'Control Sample Data'!K1844&lt;$B$1,'Control Sample Data'!K1844&gt;0),'Control Sample Data'!K1844,$B$1),"")</f>
        <v/>
      </c>
      <c r="X1845" s="17" t="str">
        <f>IF(SUM('Control Sample Data'!L$3:L$98)&gt;10,IF(AND(ISNUMBER('Control Sample Data'!L1844),'Control Sample Data'!L1844&lt;$B$1,'Control Sample Data'!L1844&gt;0),'Control Sample Data'!L1844,$B$1),"")</f>
        <v/>
      </c>
      <c r="Y1845" s="17" t="str">
        <f>IF(SUM('Control Sample Data'!M$3:M$98)&gt;10,IF(AND(ISNUMBER('Control Sample Data'!M1844),'Control Sample Data'!M1844&lt;$B$1,'Control Sample Data'!M1844&gt;0),'Control Sample Data'!M1844,$B$1),"")</f>
        <v/>
      </c>
      <c r="AT1845" s="36" t="str">
        <f t="shared" si="1212"/>
        <v/>
      </c>
      <c r="AU1845" s="36" t="str">
        <f t="shared" si="1213"/>
        <v/>
      </c>
      <c r="AV1845" s="36" t="str">
        <f t="shared" si="1214"/>
        <v/>
      </c>
      <c r="AW1845" s="36" t="str">
        <f t="shared" si="1215"/>
        <v/>
      </c>
      <c r="AX1845" s="36" t="str">
        <f t="shared" si="1216"/>
        <v/>
      </c>
      <c r="AY1845" s="36" t="str">
        <f t="shared" si="1217"/>
        <v/>
      </c>
      <c r="AZ1845" s="36" t="str">
        <f t="shared" si="1218"/>
        <v/>
      </c>
      <c r="BA1845" s="36" t="str">
        <f t="shared" si="1219"/>
        <v/>
      </c>
      <c r="BB1845" s="36" t="str">
        <f t="shared" si="1220"/>
        <v/>
      </c>
      <c r="BC1845" s="36" t="str">
        <f t="shared" si="1221"/>
        <v/>
      </c>
      <c r="BD1845" s="36" t="str">
        <f t="shared" si="1222"/>
        <v/>
      </c>
      <c r="BE1845" s="36" t="str">
        <f t="shared" si="1223"/>
        <v/>
      </c>
      <c r="BF1845" s="36" t="str">
        <f t="shared" si="1224"/>
        <v/>
      </c>
      <c r="BG1845" s="36" t="str">
        <f t="shared" si="1225"/>
        <v/>
      </c>
      <c r="BH1845" s="36" t="str">
        <f t="shared" si="1226"/>
        <v/>
      </c>
      <c r="BI1845" s="36" t="str">
        <f t="shared" si="1227"/>
        <v/>
      </c>
      <c r="BJ1845" s="36" t="str">
        <f t="shared" si="1228"/>
        <v/>
      </c>
      <c r="BK1845" s="36" t="str">
        <f t="shared" si="1229"/>
        <v/>
      </c>
      <c r="BL1845" s="36" t="str">
        <f t="shared" si="1230"/>
        <v/>
      </c>
      <c r="BM1845" s="36" t="str">
        <f t="shared" si="1231"/>
        <v/>
      </c>
      <c r="BN1845" s="38" t="e">
        <f t="shared" si="1190"/>
        <v>#DIV/0!</v>
      </c>
      <c r="BO1845" s="38" t="e">
        <f t="shared" si="1191"/>
        <v>#DIV/0!</v>
      </c>
      <c r="BP1845" s="39" t="str">
        <f t="shared" si="1192"/>
        <v/>
      </c>
      <c r="BQ1845" s="39" t="str">
        <f t="shared" si="1193"/>
        <v/>
      </c>
      <c r="BR1845" s="39" t="str">
        <f t="shared" si="1194"/>
        <v/>
      </c>
      <c r="BS1845" s="39" t="str">
        <f t="shared" si="1195"/>
        <v/>
      </c>
      <c r="BT1845" s="39" t="str">
        <f t="shared" si="1196"/>
        <v/>
      </c>
      <c r="BU1845" s="39" t="str">
        <f t="shared" si="1197"/>
        <v/>
      </c>
      <c r="BV1845" s="39" t="str">
        <f t="shared" si="1198"/>
        <v/>
      </c>
      <c r="BW1845" s="39" t="str">
        <f t="shared" si="1199"/>
        <v/>
      </c>
      <c r="BX1845" s="39" t="str">
        <f t="shared" si="1200"/>
        <v/>
      </c>
      <c r="BY1845" s="39" t="str">
        <f t="shared" si="1201"/>
        <v/>
      </c>
      <c r="BZ1845" s="39" t="str">
        <f t="shared" si="1202"/>
        <v/>
      </c>
      <c r="CA1845" s="39" t="str">
        <f t="shared" si="1203"/>
        <v/>
      </c>
      <c r="CB1845" s="39" t="str">
        <f t="shared" si="1204"/>
        <v/>
      </c>
      <c r="CC1845" s="39" t="str">
        <f t="shared" si="1205"/>
        <v/>
      </c>
      <c r="CD1845" s="39" t="str">
        <f t="shared" si="1206"/>
        <v/>
      </c>
      <c r="CE1845" s="39" t="str">
        <f t="shared" si="1207"/>
        <v/>
      </c>
      <c r="CF1845" s="39" t="str">
        <f t="shared" si="1208"/>
        <v/>
      </c>
      <c r="CG1845" s="39" t="str">
        <f t="shared" si="1209"/>
        <v/>
      </c>
      <c r="CH1845" s="39" t="str">
        <f t="shared" si="1210"/>
        <v/>
      </c>
      <c r="CI1845" s="39" t="str">
        <f t="shared" si="1211"/>
        <v/>
      </c>
    </row>
    <row r="1846" spans="1:87">
      <c r="A1846" s="18"/>
      <c r="B1846" s="15" t="str">
        <f>'Gene Table'!E1845</f>
        <v>hsa-miR-4783-3p</v>
      </c>
      <c r="C1846" s="15" t="str">
        <f>'Gene Table'!B1845</f>
        <v>M19</v>
      </c>
      <c r="D1846" s="16" t="str">
        <f>IF(SUM('Test Sample Data'!D$3:D$98)&gt;10,IF(AND(ISNUMBER('Test Sample Data'!D1845),'Test Sample Data'!D1845&lt;$B$1,'Test Sample Data'!D1845&gt;0),'Test Sample Data'!D1845,$B$1),"")</f>
        <v/>
      </c>
      <c r="E1846" s="17" t="str">
        <f>IF(SUM('Test Sample Data'!E$3:E$98)&gt;10,IF(AND(ISNUMBER('Test Sample Data'!E1845),'Test Sample Data'!E1845&lt;$B$1,'Test Sample Data'!E1845&gt;0),'Test Sample Data'!E1845,$B$1),"")</f>
        <v/>
      </c>
      <c r="F1846" s="17" t="str">
        <f>IF(SUM('Test Sample Data'!F$3:F$98)&gt;10,IF(AND(ISNUMBER('Test Sample Data'!F1845),'Test Sample Data'!F1845&lt;$B$1,'Test Sample Data'!F1845&gt;0),'Test Sample Data'!F1845,$B$1),"")</f>
        <v/>
      </c>
      <c r="G1846" s="17" t="str">
        <f>IF(SUM('Test Sample Data'!G$3:G$98)&gt;10,IF(AND(ISNUMBER('Test Sample Data'!G1845),'Test Sample Data'!G1845&lt;$B$1,'Test Sample Data'!G1845&gt;0),'Test Sample Data'!G1845,$B$1),"")</f>
        <v/>
      </c>
      <c r="H1846" s="17" t="str">
        <f>IF(SUM('Test Sample Data'!H$3:H$98)&gt;10,IF(AND(ISNUMBER('Test Sample Data'!H1845),'Test Sample Data'!H1845&lt;$B$1,'Test Sample Data'!H1845&gt;0),'Test Sample Data'!H1845,$B$1),"")</f>
        <v/>
      </c>
      <c r="I1846" s="17" t="str">
        <f>IF(SUM('Test Sample Data'!I$3:I$98)&gt;10,IF(AND(ISNUMBER('Test Sample Data'!I1845),'Test Sample Data'!I1845&lt;$B$1,'Test Sample Data'!I1845&gt;0),'Test Sample Data'!I1845,$B$1),"")</f>
        <v/>
      </c>
      <c r="J1846" s="17" t="str">
        <f>IF(SUM('Test Sample Data'!J$3:J$98)&gt;10,IF(AND(ISNUMBER('Test Sample Data'!J1845),'Test Sample Data'!J1845&lt;$B$1,'Test Sample Data'!J1845&gt;0),'Test Sample Data'!J1845,$B$1),"")</f>
        <v/>
      </c>
      <c r="K1846" s="17" t="str">
        <f>IF(SUM('Test Sample Data'!K$3:K$98)&gt;10,IF(AND(ISNUMBER('Test Sample Data'!K1845),'Test Sample Data'!K1845&lt;$B$1,'Test Sample Data'!K1845&gt;0),'Test Sample Data'!K1845,$B$1),"")</f>
        <v/>
      </c>
      <c r="L1846" s="17" t="str">
        <f>IF(SUM('Test Sample Data'!L$3:L$98)&gt;10,IF(AND(ISNUMBER('Test Sample Data'!L1845),'Test Sample Data'!L1845&lt;$B$1,'Test Sample Data'!L1845&gt;0),'Test Sample Data'!L1845,$B$1),"")</f>
        <v/>
      </c>
      <c r="M1846" s="17" t="str">
        <f>IF(SUM('Test Sample Data'!M$3:M$98)&gt;10,IF(AND(ISNUMBER('Test Sample Data'!M1845),'Test Sample Data'!M1845&lt;$B$1,'Test Sample Data'!M1845&gt;0),'Test Sample Data'!M1845,$B$1),"")</f>
        <v/>
      </c>
      <c r="N1846" s="17" t="str">
        <f>'Gene Table'!E1845</f>
        <v>hsa-miR-4783-3p</v>
      </c>
      <c r="O1846" s="17" t="str">
        <f>'Gene Table'!B1845</f>
        <v>M19</v>
      </c>
      <c r="P1846" s="17" t="str">
        <f>IF(SUM('Control Sample Data'!D$3:D$98)&gt;10,IF(AND(ISNUMBER('Control Sample Data'!D1845),'Control Sample Data'!D1845&lt;$B$1,'Control Sample Data'!D1845&gt;0),'Control Sample Data'!D1845,$B$1),"")</f>
        <v/>
      </c>
      <c r="Q1846" s="17" t="str">
        <f>IF(SUM('Control Sample Data'!E$3:E$98)&gt;10,IF(AND(ISNUMBER('Control Sample Data'!E1845),'Control Sample Data'!E1845&lt;$B$1,'Control Sample Data'!E1845&gt;0),'Control Sample Data'!E1845,$B$1),"")</f>
        <v/>
      </c>
      <c r="R1846" s="17" t="str">
        <f>IF(SUM('Control Sample Data'!F$3:F$98)&gt;10,IF(AND(ISNUMBER('Control Sample Data'!F1845),'Control Sample Data'!F1845&lt;$B$1,'Control Sample Data'!F1845&gt;0),'Control Sample Data'!F1845,$B$1),"")</f>
        <v/>
      </c>
      <c r="S1846" s="17" t="str">
        <f>IF(SUM('Control Sample Data'!G$3:G$98)&gt;10,IF(AND(ISNUMBER('Control Sample Data'!G1845),'Control Sample Data'!G1845&lt;$B$1,'Control Sample Data'!G1845&gt;0),'Control Sample Data'!G1845,$B$1),"")</f>
        <v/>
      </c>
      <c r="T1846" s="17" t="str">
        <f>IF(SUM('Control Sample Data'!H$3:H$98)&gt;10,IF(AND(ISNUMBER('Control Sample Data'!H1845),'Control Sample Data'!H1845&lt;$B$1,'Control Sample Data'!H1845&gt;0),'Control Sample Data'!H1845,$B$1),"")</f>
        <v/>
      </c>
      <c r="U1846" s="17" t="str">
        <f>IF(SUM('Control Sample Data'!I$3:I$98)&gt;10,IF(AND(ISNUMBER('Control Sample Data'!I1845),'Control Sample Data'!I1845&lt;$B$1,'Control Sample Data'!I1845&gt;0),'Control Sample Data'!I1845,$B$1),"")</f>
        <v/>
      </c>
      <c r="V1846" s="17" t="str">
        <f>IF(SUM('Control Sample Data'!J$3:J$98)&gt;10,IF(AND(ISNUMBER('Control Sample Data'!J1845),'Control Sample Data'!J1845&lt;$B$1,'Control Sample Data'!J1845&gt;0),'Control Sample Data'!J1845,$B$1),"")</f>
        <v/>
      </c>
      <c r="W1846" s="17" t="str">
        <f>IF(SUM('Control Sample Data'!K$3:K$98)&gt;10,IF(AND(ISNUMBER('Control Sample Data'!K1845),'Control Sample Data'!K1845&lt;$B$1,'Control Sample Data'!K1845&gt;0),'Control Sample Data'!K1845,$B$1),"")</f>
        <v/>
      </c>
      <c r="X1846" s="17" t="str">
        <f>IF(SUM('Control Sample Data'!L$3:L$98)&gt;10,IF(AND(ISNUMBER('Control Sample Data'!L1845),'Control Sample Data'!L1845&lt;$B$1,'Control Sample Data'!L1845&gt;0),'Control Sample Data'!L1845,$B$1),"")</f>
        <v/>
      </c>
      <c r="Y1846" s="17" t="str">
        <f>IF(SUM('Control Sample Data'!M$3:M$98)&gt;10,IF(AND(ISNUMBER('Control Sample Data'!M1845),'Control Sample Data'!M1845&lt;$B$1,'Control Sample Data'!M1845&gt;0),'Control Sample Data'!M1845,$B$1),"")</f>
        <v/>
      </c>
      <c r="AT1846" s="36" t="str">
        <f t="shared" si="1212"/>
        <v/>
      </c>
      <c r="AU1846" s="36" t="str">
        <f t="shared" si="1213"/>
        <v/>
      </c>
      <c r="AV1846" s="36" t="str">
        <f t="shared" si="1214"/>
        <v/>
      </c>
      <c r="AW1846" s="36" t="str">
        <f t="shared" si="1215"/>
        <v/>
      </c>
      <c r="AX1846" s="36" t="str">
        <f t="shared" si="1216"/>
        <v/>
      </c>
      <c r="AY1846" s="36" t="str">
        <f t="shared" si="1217"/>
        <v/>
      </c>
      <c r="AZ1846" s="36" t="str">
        <f t="shared" si="1218"/>
        <v/>
      </c>
      <c r="BA1846" s="36" t="str">
        <f t="shared" si="1219"/>
        <v/>
      </c>
      <c r="BB1846" s="36" t="str">
        <f t="shared" si="1220"/>
        <v/>
      </c>
      <c r="BC1846" s="36" t="str">
        <f t="shared" si="1221"/>
        <v/>
      </c>
      <c r="BD1846" s="36" t="str">
        <f t="shared" si="1222"/>
        <v/>
      </c>
      <c r="BE1846" s="36" t="str">
        <f t="shared" si="1223"/>
        <v/>
      </c>
      <c r="BF1846" s="36" t="str">
        <f t="shared" si="1224"/>
        <v/>
      </c>
      <c r="BG1846" s="36" t="str">
        <f t="shared" si="1225"/>
        <v/>
      </c>
      <c r="BH1846" s="36" t="str">
        <f t="shared" si="1226"/>
        <v/>
      </c>
      <c r="BI1846" s="36" t="str">
        <f t="shared" si="1227"/>
        <v/>
      </c>
      <c r="BJ1846" s="36" t="str">
        <f t="shared" si="1228"/>
        <v/>
      </c>
      <c r="BK1846" s="36" t="str">
        <f t="shared" si="1229"/>
        <v/>
      </c>
      <c r="BL1846" s="36" t="str">
        <f t="shared" si="1230"/>
        <v/>
      </c>
      <c r="BM1846" s="36" t="str">
        <f t="shared" si="1231"/>
        <v/>
      </c>
      <c r="BN1846" s="38" t="e">
        <f t="shared" si="1190"/>
        <v>#DIV/0!</v>
      </c>
      <c r="BO1846" s="38" t="e">
        <f t="shared" si="1191"/>
        <v>#DIV/0!</v>
      </c>
      <c r="BP1846" s="39" t="str">
        <f t="shared" si="1192"/>
        <v/>
      </c>
      <c r="BQ1846" s="39" t="str">
        <f t="shared" si="1193"/>
        <v/>
      </c>
      <c r="BR1846" s="39" t="str">
        <f t="shared" si="1194"/>
        <v/>
      </c>
      <c r="BS1846" s="39" t="str">
        <f t="shared" si="1195"/>
        <v/>
      </c>
      <c r="BT1846" s="39" t="str">
        <f t="shared" si="1196"/>
        <v/>
      </c>
      <c r="BU1846" s="39" t="str">
        <f t="shared" si="1197"/>
        <v/>
      </c>
      <c r="BV1846" s="39" t="str">
        <f t="shared" si="1198"/>
        <v/>
      </c>
      <c r="BW1846" s="39" t="str">
        <f t="shared" si="1199"/>
        <v/>
      </c>
      <c r="BX1846" s="39" t="str">
        <f t="shared" si="1200"/>
        <v/>
      </c>
      <c r="BY1846" s="39" t="str">
        <f t="shared" si="1201"/>
        <v/>
      </c>
      <c r="BZ1846" s="39" t="str">
        <f t="shared" si="1202"/>
        <v/>
      </c>
      <c r="CA1846" s="39" t="str">
        <f t="shared" si="1203"/>
        <v/>
      </c>
      <c r="CB1846" s="39" t="str">
        <f t="shared" si="1204"/>
        <v/>
      </c>
      <c r="CC1846" s="39" t="str">
        <f t="shared" si="1205"/>
        <v/>
      </c>
      <c r="CD1846" s="39" t="str">
        <f t="shared" si="1206"/>
        <v/>
      </c>
      <c r="CE1846" s="39" t="str">
        <f t="shared" si="1207"/>
        <v/>
      </c>
      <c r="CF1846" s="39" t="str">
        <f t="shared" si="1208"/>
        <v/>
      </c>
      <c r="CG1846" s="39" t="str">
        <f t="shared" si="1209"/>
        <v/>
      </c>
      <c r="CH1846" s="39" t="str">
        <f t="shared" si="1210"/>
        <v/>
      </c>
      <c r="CI1846" s="39" t="str">
        <f t="shared" si="1211"/>
        <v/>
      </c>
    </row>
    <row r="1847" spans="1:87">
      <c r="A1847" s="18"/>
      <c r="B1847" s="15" t="str">
        <f>'Gene Table'!E1846</f>
        <v>hsa-miR-5195-5p</v>
      </c>
      <c r="C1847" s="15" t="str">
        <f>'Gene Table'!B1846</f>
        <v>M20</v>
      </c>
      <c r="D1847" s="16" t="str">
        <f>IF(SUM('Test Sample Data'!D$3:D$98)&gt;10,IF(AND(ISNUMBER('Test Sample Data'!D1846),'Test Sample Data'!D1846&lt;$B$1,'Test Sample Data'!D1846&gt;0),'Test Sample Data'!D1846,$B$1),"")</f>
        <v/>
      </c>
      <c r="E1847" s="17" t="str">
        <f>IF(SUM('Test Sample Data'!E$3:E$98)&gt;10,IF(AND(ISNUMBER('Test Sample Data'!E1846),'Test Sample Data'!E1846&lt;$B$1,'Test Sample Data'!E1846&gt;0),'Test Sample Data'!E1846,$B$1),"")</f>
        <v/>
      </c>
      <c r="F1847" s="17" t="str">
        <f>IF(SUM('Test Sample Data'!F$3:F$98)&gt;10,IF(AND(ISNUMBER('Test Sample Data'!F1846),'Test Sample Data'!F1846&lt;$B$1,'Test Sample Data'!F1846&gt;0),'Test Sample Data'!F1846,$B$1),"")</f>
        <v/>
      </c>
      <c r="G1847" s="17" t="str">
        <f>IF(SUM('Test Sample Data'!G$3:G$98)&gt;10,IF(AND(ISNUMBER('Test Sample Data'!G1846),'Test Sample Data'!G1846&lt;$B$1,'Test Sample Data'!G1846&gt;0),'Test Sample Data'!G1846,$B$1),"")</f>
        <v/>
      </c>
      <c r="H1847" s="17" t="str">
        <f>IF(SUM('Test Sample Data'!H$3:H$98)&gt;10,IF(AND(ISNUMBER('Test Sample Data'!H1846),'Test Sample Data'!H1846&lt;$B$1,'Test Sample Data'!H1846&gt;0),'Test Sample Data'!H1846,$B$1),"")</f>
        <v/>
      </c>
      <c r="I1847" s="17" t="str">
        <f>IF(SUM('Test Sample Data'!I$3:I$98)&gt;10,IF(AND(ISNUMBER('Test Sample Data'!I1846),'Test Sample Data'!I1846&lt;$B$1,'Test Sample Data'!I1846&gt;0),'Test Sample Data'!I1846,$B$1),"")</f>
        <v/>
      </c>
      <c r="J1847" s="17" t="str">
        <f>IF(SUM('Test Sample Data'!J$3:J$98)&gt;10,IF(AND(ISNUMBER('Test Sample Data'!J1846),'Test Sample Data'!J1846&lt;$B$1,'Test Sample Data'!J1846&gt;0),'Test Sample Data'!J1846,$B$1),"")</f>
        <v/>
      </c>
      <c r="K1847" s="17" t="str">
        <f>IF(SUM('Test Sample Data'!K$3:K$98)&gt;10,IF(AND(ISNUMBER('Test Sample Data'!K1846),'Test Sample Data'!K1846&lt;$B$1,'Test Sample Data'!K1846&gt;0),'Test Sample Data'!K1846,$B$1),"")</f>
        <v/>
      </c>
      <c r="L1847" s="17" t="str">
        <f>IF(SUM('Test Sample Data'!L$3:L$98)&gt;10,IF(AND(ISNUMBER('Test Sample Data'!L1846),'Test Sample Data'!L1846&lt;$B$1,'Test Sample Data'!L1846&gt;0),'Test Sample Data'!L1846,$B$1),"")</f>
        <v/>
      </c>
      <c r="M1847" s="17" t="str">
        <f>IF(SUM('Test Sample Data'!M$3:M$98)&gt;10,IF(AND(ISNUMBER('Test Sample Data'!M1846),'Test Sample Data'!M1846&lt;$B$1,'Test Sample Data'!M1846&gt;0),'Test Sample Data'!M1846,$B$1),"")</f>
        <v/>
      </c>
      <c r="N1847" s="17" t="str">
        <f>'Gene Table'!E1846</f>
        <v>hsa-miR-5195-5p</v>
      </c>
      <c r="O1847" s="17" t="str">
        <f>'Gene Table'!B1846</f>
        <v>M20</v>
      </c>
      <c r="P1847" s="17" t="str">
        <f>IF(SUM('Control Sample Data'!D$3:D$98)&gt;10,IF(AND(ISNUMBER('Control Sample Data'!D1846),'Control Sample Data'!D1846&lt;$B$1,'Control Sample Data'!D1846&gt;0),'Control Sample Data'!D1846,$B$1),"")</f>
        <v/>
      </c>
      <c r="Q1847" s="17" t="str">
        <f>IF(SUM('Control Sample Data'!E$3:E$98)&gt;10,IF(AND(ISNUMBER('Control Sample Data'!E1846),'Control Sample Data'!E1846&lt;$B$1,'Control Sample Data'!E1846&gt;0),'Control Sample Data'!E1846,$B$1),"")</f>
        <v/>
      </c>
      <c r="R1847" s="17" t="str">
        <f>IF(SUM('Control Sample Data'!F$3:F$98)&gt;10,IF(AND(ISNUMBER('Control Sample Data'!F1846),'Control Sample Data'!F1846&lt;$B$1,'Control Sample Data'!F1846&gt;0),'Control Sample Data'!F1846,$B$1),"")</f>
        <v/>
      </c>
      <c r="S1847" s="17" t="str">
        <f>IF(SUM('Control Sample Data'!G$3:G$98)&gt;10,IF(AND(ISNUMBER('Control Sample Data'!G1846),'Control Sample Data'!G1846&lt;$B$1,'Control Sample Data'!G1846&gt;0),'Control Sample Data'!G1846,$B$1),"")</f>
        <v/>
      </c>
      <c r="T1847" s="17" t="str">
        <f>IF(SUM('Control Sample Data'!H$3:H$98)&gt;10,IF(AND(ISNUMBER('Control Sample Data'!H1846),'Control Sample Data'!H1846&lt;$B$1,'Control Sample Data'!H1846&gt;0),'Control Sample Data'!H1846,$B$1),"")</f>
        <v/>
      </c>
      <c r="U1847" s="17" t="str">
        <f>IF(SUM('Control Sample Data'!I$3:I$98)&gt;10,IF(AND(ISNUMBER('Control Sample Data'!I1846),'Control Sample Data'!I1846&lt;$B$1,'Control Sample Data'!I1846&gt;0),'Control Sample Data'!I1846,$B$1),"")</f>
        <v/>
      </c>
      <c r="V1847" s="17" t="str">
        <f>IF(SUM('Control Sample Data'!J$3:J$98)&gt;10,IF(AND(ISNUMBER('Control Sample Data'!J1846),'Control Sample Data'!J1846&lt;$B$1,'Control Sample Data'!J1846&gt;0),'Control Sample Data'!J1846,$B$1),"")</f>
        <v/>
      </c>
      <c r="W1847" s="17" t="str">
        <f>IF(SUM('Control Sample Data'!K$3:K$98)&gt;10,IF(AND(ISNUMBER('Control Sample Data'!K1846),'Control Sample Data'!K1846&lt;$B$1,'Control Sample Data'!K1846&gt;0),'Control Sample Data'!K1846,$B$1),"")</f>
        <v/>
      </c>
      <c r="X1847" s="17" t="str">
        <f>IF(SUM('Control Sample Data'!L$3:L$98)&gt;10,IF(AND(ISNUMBER('Control Sample Data'!L1846),'Control Sample Data'!L1846&lt;$B$1,'Control Sample Data'!L1846&gt;0),'Control Sample Data'!L1846,$B$1),"")</f>
        <v/>
      </c>
      <c r="Y1847" s="17" t="str">
        <f>IF(SUM('Control Sample Data'!M$3:M$98)&gt;10,IF(AND(ISNUMBER('Control Sample Data'!M1846),'Control Sample Data'!M1846&lt;$B$1,'Control Sample Data'!M1846&gt;0),'Control Sample Data'!M1846,$B$1),"")</f>
        <v/>
      </c>
      <c r="AT1847" s="36" t="str">
        <f t="shared" si="1212"/>
        <v/>
      </c>
      <c r="AU1847" s="36" t="str">
        <f t="shared" si="1213"/>
        <v/>
      </c>
      <c r="AV1847" s="36" t="str">
        <f t="shared" si="1214"/>
        <v/>
      </c>
      <c r="AW1847" s="36" t="str">
        <f t="shared" si="1215"/>
        <v/>
      </c>
      <c r="AX1847" s="36" t="str">
        <f t="shared" si="1216"/>
        <v/>
      </c>
      <c r="AY1847" s="36" t="str">
        <f t="shared" si="1217"/>
        <v/>
      </c>
      <c r="AZ1847" s="36" t="str">
        <f t="shared" si="1218"/>
        <v/>
      </c>
      <c r="BA1847" s="36" t="str">
        <f t="shared" si="1219"/>
        <v/>
      </c>
      <c r="BB1847" s="36" t="str">
        <f t="shared" si="1220"/>
        <v/>
      </c>
      <c r="BC1847" s="36" t="str">
        <f t="shared" si="1221"/>
        <v/>
      </c>
      <c r="BD1847" s="36" t="str">
        <f t="shared" si="1222"/>
        <v/>
      </c>
      <c r="BE1847" s="36" t="str">
        <f t="shared" si="1223"/>
        <v/>
      </c>
      <c r="BF1847" s="36" t="str">
        <f t="shared" si="1224"/>
        <v/>
      </c>
      <c r="BG1847" s="36" t="str">
        <f t="shared" si="1225"/>
        <v/>
      </c>
      <c r="BH1847" s="36" t="str">
        <f t="shared" si="1226"/>
        <v/>
      </c>
      <c r="BI1847" s="36" t="str">
        <f t="shared" si="1227"/>
        <v/>
      </c>
      <c r="BJ1847" s="36" t="str">
        <f t="shared" si="1228"/>
        <v/>
      </c>
      <c r="BK1847" s="36" t="str">
        <f t="shared" si="1229"/>
        <v/>
      </c>
      <c r="BL1847" s="36" t="str">
        <f t="shared" si="1230"/>
        <v/>
      </c>
      <c r="BM1847" s="36" t="str">
        <f t="shared" si="1231"/>
        <v/>
      </c>
      <c r="BN1847" s="38" t="e">
        <f t="shared" si="1190"/>
        <v>#DIV/0!</v>
      </c>
      <c r="BO1847" s="38" t="e">
        <f t="shared" si="1191"/>
        <v>#DIV/0!</v>
      </c>
      <c r="BP1847" s="39" t="str">
        <f t="shared" si="1192"/>
        <v/>
      </c>
      <c r="BQ1847" s="39" t="str">
        <f t="shared" si="1193"/>
        <v/>
      </c>
      <c r="BR1847" s="39" t="str">
        <f t="shared" si="1194"/>
        <v/>
      </c>
      <c r="BS1847" s="39" t="str">
        <f t="shared" si="1195"/>
        <v/>
      </c>
      <c r="BT1847" s="39" t="str">
        <f t="shared" si="1196"/>
        <v/>
      </c>
      <c r="BU1847" s="39" t="str">
        <f t="shared" si="1197"/>
        <v/>
      </c>
      <c r="BV1847" s="39" t="str">
        <f t="shared" si="1198"/>
        <v/>
      </c>
      <c r="BW1847" s="39" t="str">
        <f t="shared" si="1199"/>
        <v/>
      </c>
      <c r="BX1847" s="39" t="str">
        <f t="shared" si="1200"/>
        <v/>
      </c>
      <c r="BY1847" s="39" t="str">
        <f t="shared" si="1201"/>
        <v/>
      </c>
      <c r="BZ1847" s="39" t="str">
        <f t="shared" si="1202"/>
        <v/>
      </c>
      <c r="CA1847" s="39" t="str">
        <f t="shared" si="1203"/>
        <v/>
      </c>
      <c r="CB1847" s="39" t="str">
        <f t="shared" si="1204"/>
        <v/>
      </c>
      <c r="CC1847" s="39" t="str">
        <f t="shared" si="1205"/>
        <v/>
      </c>
      <c r="CD1847" s="39" t="str">
        <f t="shared" si="1206"/>
        <v/>
      </c>
      <c r="CE1847" s="39" t="str">
        <f t="shared" si="1207"/>
        <v/>
      </c>
      <c r="CF1847" s="39" t="str">
        <f t="shared" si="1208"/>
        <v/>
      </c>
      <c r="CG1847" s="39" t="str">
        <f t="shared" si="1209"/>
        <v/>
      </c>
      <c r="CH1847" s="39" t="str">
        <f t="shared" si="1210"/>
        <v/>
      </c>
      <c r="CI1847" s="39" t="str">
        <f t="shared" si="1211"/>
        <v/>
      </c>
    </row>
    <row r="1848" spans="1:87">
      <c r="A1848" s="18"/>
      <c r="B1848" s="15" t="str">
        <f>'Gene Table'!E1847</f>
        <v>hsa-miR-4784</v>
      </c>
      <c r="C1848" s="15" t="str">
        <f>'Gene Table'!B1847</f>
        <v>M21</v>
      </c>
      <c r="D1848" s="16" t="str">
        <f>IF(SUM('Test Sample Data'!D$3:D$98)&gt;10,IF(AND(ISNUMBER('Test Sample Data'!D1847),'Test Sample Data'!D1847&lt;$B$1,'Test Sample Data'!D1847&gt;0),'Test Sample Data'!D1847,$B$1),"")</f>
        <v/>
      </c>
      <c r="E1848" s="17" t="str">
        <f>IF(SUM('Test Sample Data'!E$3:E$98)&gt;10,IF(AND(ISNUMBER('Test Sample Data'!E1847),'Test Sample Data'!E1847&lt;$B$1,'Test Sample Data'!E1847&gt;0),'Test Sample Data'!E1847,$B$1),"")</f>
        <v/>
      </c>
      <c r="F1848" s="17" t="str">
        <f>IF(SUM('Test Sample Data'!F$3:F$98)&gt;10,IF(AND(ISNUMBER('Test Sample Data'!F1847),'Test Sample Data'!F1847&lt;$B$1,'Test Sample Data'!F1847&gt;0),'Test Sample Data'!F1847,$B$1),"")</f>
        <v/>
      </c>
      <c r="G1848" s="17" t="str">
        <f>IF(SUM('Test Sample Data'!G$3:G$98)&gt;10,IF(AND(ISNUMBER('Test Sample Data'!G1847),'Test Sample Data'!G1847&lt;$B$1,'Test Sample Data'!G1847&gt;0),'Test Sample Data'!G1847,$B$1),"")</f>
        <v/>
      </c>
      <c r="H1848" s="17" t="str">
        <f>IF(SUM('Test Sample Data'!H$3:H$98)&gt;10,IF(AND(ISNUMBER('Test Sample Data'!H1847),'Test Sample Data'!H1847&lt;$B$1,'Test Sample Data'!H1847&gt;0),'Test Sample Data'!H1847,$B$1),"")</f>
        <v/>
      </c>
      <c r="I1848" s="17" t="str">
        <f>IF(SUM('Test Sample Data'!I$3:I$98)&gt;10,IF(AND(ISNUMBER('Test Sample Data'!I1847),'Test Sample Data'!I1847&lt;$B$1,'Test Sample Data'!I1847&gt;0),'Test Sample Data'!I1847,$B$1),"")</f>
        <v/>
      </c>
      <c r="J1848" s="17" t="str">
        <f>IF(SUM('Test Sample Data'!J$3:J$98)&gt;10,IF(AND(ISNUMBER('Test Sample Data'!J1847),'Test Sample Data'!J1847&lt;$B$1,'Test Sample Data'!J1847&gt;0),'Test Sample Data'!J1847,$B$1),"")</f>
        <v/>
      </c>
      <c r="K1848" s="17" t="str">
        <f>IF(SUM('Test Sample Data'!K$3:K$98)&gt;10,IF(AND(ISNUMBER('Test Sample Data'!K1847),'Test Sample Data'!K1847&lt;$B$1,'Test Sample Data'!K1847&gt;0),'Test Sample Data'!K1847,$B$1),"")</f>
        <v/>
      </c>
      <c r="L1848" s="17" t="str">
        <f>IF(SUM('Test Sample Data'!L$3:L$98)&gt;10,IF(AND(ISNUMBER('Test Sample Data'!L1847),'Test Sample Data'!L1847&lt;$B$1,'Test Sample Data'!L1847&gt;0),'Test Sample Data'!L1847,$B$1),"")</f>
        <v/>
      </c>
      <c r="M1848" s="17" t="str">
        <f>IF(SUM('Test Sample Data'!M$3:M$98)&gt;10,IF(AND(ISNUMBER('Test Sample Data'!M1847),'Test Sample Data'!M1847&lt;$B$1,'Test Sample Data'!M1847&gt;0),'Test Sample Data'!M1847,$B$1),"")</f>
        <v/>
      </c>
      <c r="N1848" s="17" t="str">
        <f>'Gene Table'!E1847</f>
        <v>hsa-miR-4784</v>
      </c>
      <c r="O1848" s="17" t="str">
        <f>'Gene Table'!B1847</f>
        <v>M21</v>
      </c>
      <c r="P1848" s="17" t="str">
        <f>IF(SUM('Control Sample Data'!D$3:D$98)&gt;10,IF(AND(ISNUMBER('Control Sample Data'!D1847),'Control Sample Data'!D1847&lt;$B$1,'Control Sample Data'!D1847&gt;0),'Control Sample Data'!D1847,$B$1),"")</f>
        <v/>
      </c>
      <c r="Q1848" s="17" t="str">
        <f>IF(SUM('Control Sample Data'!E$3:E$98)&gt;10,IF(AND(ISNUMBER('Control Sample Data'!E1847),'Control Sample Data'!E1847&lt;$B$1,'Control Sample Data'!E1847&gt;0),'Control Sample Data'!E1847,$B$1),"")</f>
        <v/>
      </c>
      <c r="R1848" s="17" t="str">
        <f>IF(SUM('Control Sample Data'!F$3:F$98)&gt;10,IF(AND(ISNUMBER('Control Sample Data'!F1847),'Control Sample Data'!F1847&lt;$B$1,'Control Sample Data'!F1847&gt;0),'Control Sample Data'!F1847,$B$1),"")</f>
        <v/>
      </c>
      <c r="S1848" s="17" t="str">
        <f>IF(SUM('Control Sample Data'!G$3:G$98)&gt;10,IF(AND(ISNUMBER('Control Sample Data'!G1847),'Control Sample Data'!G1847&lt;$B$1,'Control Sample Data'!G1847&gt;0),'Control Sample Data'!G1847,$B$1),"")</f>
        <v/>
      </c>
      <c r="T1848" s="17" t="str">
        <f>IF(SUM('Control Sample Data'!H$3:H$98)&gt;10,IF(AND(ISNUMBER('Control Sample Data'!H1847),'Control Sample Data'!H1847&lt;$B$1,'Control Sample Data'!H1847&gt;0),'Control Sample Data'!H1847,$B$1),"")</f>
        <v/>
      </c>
      <c r="U1848" s="17" t="str">
        <f>IF(SUM('Control Sample Data'!I$3:I$98)&gt;10,IF(AND(ISNUMBER('Control Sample Data'!I1847),'Control Sample Data'!I1847&lt;$B$1,'Control Sample Data'!I1847&gt;0),'Control Sample Data'!I1847,$B$1),"")</f>
        <v/>
      </c>
      <c r="V1848" s="17" t="str">
        <f>IF(SUM('Control Sample Data'!J$3:J$98)&gt;10,IF(AND(ISNUMBER('Control Sample Data'!J1847),'Control Sample Data'!J1847&lt;$B$1,'Control Sample Data'!J1847&gt;0),'Control Sample Data'!J1847,$B$1),"")</f>
        <v/>
      </c>
      <c r="W1848" s="17" t="str">
        <f>IF(SUM('Control Sample Data'!K$3:K$98)&gt;10,IF(AND(ISNUMBER('Control Sample Data'!K1847),'Control Sample Data'!K1847&lt;$B$1,'Control Sample Data'!K1847&gt;0),'Control Sample Data'!K1847,$B$1),"")</f>
        <v/>
      </c>
      <c r="X1848" s="17" t="str">
        <f>IF(SUM('Control Sample Data'!L$3:L$98)&gt;10,IF(AND(ISNUMBER('Control Sample Data'!L1847),'Control Sample Data'!L1847&lt;$B$1,'Control Sample Data'!L1847&gt;0),'Control Sample Data'!L1847,$B$1),"")</f>
        <v/>
      </c>
      <c r="Y1848" s="17" t="str">
        <f>IF(SUM('Control Sample Data'!M$3:M$98)&gt;10,IF(AND(ISNUMBER('Control Sample Data'!M1847),'Control Sample Data'!M1847&lt;$B$1,'Control Sample Data'!M1847&gt;0),'Control Sample Data'!M1847,$B$1),"")</f>
        <v/>
      </c>
      <c r="AT1848" s="36" t="str">
        <f t="shared" si="1212"/>
        <v/>
      </c>
      <c r="AU1848" s="36" t="str">
        <f t="shared" si="1213"/>
        <v/>
      </c>
      <c r="AV1848" s="36" t="str">
        <f t="shared" si="1214"/>
        <v/>
      </c>
      <c r="AW1848" s="36" t="str">
        <f t="shared" si="1215"/>
        <v/>
      </c>
      <c r="AX1848" s="36" t="str">
        <f t="shared" si="1216"/>
        <v/>
      </c>
      <c r="AY1848" s="36" t="str">
        <f t="shared" si="1217"/>
        <v/>
      </c>
      <c r="AZ1848" s="36" t="str">
        <f t="shared" si="1218"/>
        <v/>
      </c>
      <c r="BA1848" s="36" t="str">
        <f t="shared" si="1219"/>
        <v/>
      </c>
      <c r="BB1848" s="36" t="str">
        <f t="shared" si="1220"/>
        <v/>
      </c>
      <c r="BC1848" s="36" t="str">
        <f t="shared" si="1221"/>
        <v/>
      </c>
      <c r="BD1848" s="36" t="str">
        <f t="shared" si="1222"/>
        <v/>
      </c>
      <c r="BE1848" s="36" t="str">
        <f t="shared" si="1223"/>
        <v/>
      </c>
      <c r="BF1848" s="36" t="str">
        <f t="shared" si="1224"/>
        <v/>
      </c>
      <c r="BG1848" s="36" t="str">
        <f t="shared" si="1225"/>
        <v/>
      </c>
      <c r="BH1848" s="36" t="str">
        <f t="shared" si="1226"/>
        <v/>
      </c>
      <c r="BI1848" s="36" t="str">
        <f t="shared" si="1227"/>
        <v/>
      </c>
      <c r="BJ1848" s="36" t="str">
        <f t="shared" si="1228"/>
        <v/>
      </c>
      <c r="BK1848" s="36" t="str">
        <f t="shared" si="1229"/>
        <v/>
      </c>
      <c r="BL1848" s="36" t="str">
        <f t="shared" si="1230"/>
        <v/>
      </c>
      <c r="BM1848" s="36" t="str">
        <f t="shared" si="1231"/>
        <v/>
      </c>
      <c r="BN1848" s="38" t="e">
        <f t="shared" si="1190"/>
        <v>#DIV/0!</v>
      </c>
      <c r="BO1848" s="38" t="e">
        <f t="shared" si="1191"/>
        <v>#DIV/0!</v>
      </c>
      <c r="BP1848" s="39" t="str">
        <f t="shared" si="1192"/>
        <v/>
      </c>
      <c r="BQ1848" s="39" t="str">
        <f t="shared" si="1193"/>
        <v/>
      </c>
      <c r="BR1848" s="39" t="str">
        <f t="shared" si="1194"/>
        <v/>
      </c>
      <c r="BS1848" s="39" t="str">
        <f t="shared" si="1195"/>
        <v/>
      </c>
      <c r="BT1848" s="39" t="str">
        <f t="shared" si="1196"/>
        <v/>
      </c>
      <c r="BU1848" s="39" t="str">
        <f t="shared" si="1197"/>
        <v/>
      </c>
      <c r="BV1848" s="39" t="str">
        <f t="shared" si="1198"/>
        <v/>
      </c>
      <c r="BW1848" s="39" t="str">
        <f t="shared" si="1199"/>
        <v/>
      </c>
      <c r="BX1848" s="39" t="str">
        <f t="shared" si="1200"/>
        <v/>
      </c>
      <c r="BY1848" s="39" t="str">
        <f t="shared" si="1201"/>
        <v/>
      </c>
      <c r="BZ1848" s="39" t="str">
        <f t="shared" si="1202"/>
        <v/>
      </c>
      <c r="CA1848" s="39" t="str">
        <f t="shared" si="1203"/>
        <v/>
      </c>
      <c r="CB1848" s="39" t="str">
        <f t="shared" si="1204"/>
        <v/>
      </c>
      <c r="CC1848" s="39" t="str">
        <f t="shared" si="1205"/>
        <v/>
      </c>
      <c r="CD1848" s="39" t="str">
        <f t="shared" si="1206"/>
        <v/>
      </c>
      <c r="CE1848" s="39" t="str">
        <f t="shared" si="1207"/>
        <v/>
      </c>
      <c r="CF1848" s="39" t="str">
        <f t="shared" si="1208"/>
        <v/>
      </c>
      <c r="CG1848" s="39" t="str">
        <f t="shared" si="1209"/>
        <v/>
      </c>
      <c r="CH1848" s="39" t="str">
        <f t="shared" si="1210"/>
        <v/>
      </c>
      <c r="CI1848" s="39" t="str">
        <f t="shared" si="1211"/>
        <v/>
      </c>
    </row>
    <row r="1849" spans="1:87">
      <c r="A1849" s="18"/>
      <c r="B1849" s="15" t="str">
        <f>'Gene Table'!E1848</f>
        <v>hsa-miR-5195-3p</v>
      </c>
      <c r="C1849" s="15" t="str">
        <f>'Gene Table'!B1848</f>
        <v>M22</v>
      </c>
      <c r="D1849" s="16" t="str">
        <f>IF(SUM('Test Sample Data'!D$3:D$98)&gt;10,IF(AND(ISNUMBER('Test Sample Data'!D1848),'Test Sample Data'!D1848&lt;$B$1,'Test Sample Data'!D1848&gt;0),'Test Sample Data'!D1848,$B$1),"")</f>
        <v/>
      </c>
      <c r="E1849" s="17" t="str">
        <f>IF(SUM('Test Sample Data'!E$3:E$98)&gt;10,IF(AND(ISNUMBER('Test Sample Data'!E1848),'Test Sample Data'!E1848&lt;$B$1,'Test Sample Data'!E1848&gt;0),'Test Sample Data'!E1848,$B$1),"")</f>
        <v/>
      </c>
      <c r="F1849" s="17" t="str">
        <f>IF(SUM('Test Sample Data'!F$3:F$98)&gt;10,IF(AND(ISNUMBER('Test Sample Data'!F1848),'Test Sample Data'!F1848&lt;$B$1,'Test Sample Data'!F1848&gt;0),'Test Sample Data'!F1848,$B$1),"")</f>
        <v/>
      </c>
      <c r="G1849" s="17" t="str">
        <f>IF(SUM('Test Sample Data'!G$3:G$98)&gt;10,IF(AND(ISNUMBER('Test Sample Data'!G1848),'Test Sample Data'!G1848&lt;$B$1,'Test Sample Data'!G1848&gt;0),'Test Sample Data'!G1848,$B$1),"")</f>
        <v/>
      </c>
      <c r="H1849" s="17" t="str">
        <f>IF(SUM('Test Sample Data'!H$3:H$98)&gt;10,IF(AND(ISNUMBER('Test Sample Data'!H1848),'Test Sample Data'!H1848&lt;$B$1,'Test Sample Data'!H1848&gt;0),'Test Sample Data'!H1848,$B$1),"")</f>
        <v/>
      </c>
      <c r="I1849" s="17" t="str">
        <f>IF(SUM('Test Sample Data'!I$3:I$98)&gt;10,IF(AND(ISNUMBER('Test Sample Data'!I1848),'Test Sample Data'!I1848&lt;$B$1,'Test Sample Data'!I1848&gt;0),'Test Sample Data'!I1848,$B$1),"")</f>
        <v/>
      </c>
      <c r="J1849" s="17" t="str">
        <f>IF(SUM('Test Sample Data'!J$3:J$98)&gt;10,IF(AND(ISNUMBER('Test Sample Data'!J1848),'Test Sample Data'!J1848&lt;$B$1,'Test Sample Data'!J1848&gt;0),'Test Sample Data'!J1848,$B$1),"")</f>
        <v/>
      </c>
      <c r="K1849" s="17" t="str">
        <f>IF(SUM('Test Sample Data'!K$3:K$98)&gt;10,IF(AND(ISNUMBER('Test Sample Data'!K1848),'Test Sample Data'!K1848&lt;$B$1,'Test Sample Data'!K1848&gt;0),'Test Sample Data'!K1848,$B$1),"")</f>
        <v/>
      </c>
      <c r="L1849" s="17" t="str">
        <f>IF(SUM('Test Sample Data'!L$3:L$98)&gt;10,IF(AND(ISNUMBER('Test Sample Data'!L1848),'Test Sample Data'!L1848&lt;$B$1,'Test Sample Data'!L1848&gt;0),'Test Sample Data'!L1848,$B$1),"")</f>
        <v/>
      </c>
      <c r="M1849" s="17" t="str">
        <f>IF(SUM('Test Sample Data'!M$3:M$98)&gt;10,IF(AND(ISNUMBER('Test Sample Data'!M1848),'Test Sample Data'!M1848&lt;$B$1,'Test Sample Data'!M1848&gt;0),'Test Sample Data'!M1848,$B$1),"")</f>
        <v/>
      </c>
      <c r="N1849" s="17" t="str">
        <f>'Gene Table'!E1848</f>
        <v>hsa-miR-5195-3p</v>
      </c>
      <c r="O1849" s="17" t="str">
        <f>'Gene Table'!B1848</f>
        <v>M22</v>
      </c>
      <c r="P1849" s="17" t="str">
        <f>IF(SUM('Control Sample Data'!D$3:D$98)&gt;10,IF(AND(ISNUMBER('Control Sample Data'!D1848),'Control Sample Data'!D1848&lt;$B$1,'Control Sample Data'!D1848&gt;0),'Control Sample Data'!D1848,$B$1),"")</f>
        <v/>
      </c>
      <c r="Q1849" s="17" t="str">
        <f>IF(SUM('Control Sample Data'!E$3:E$98)&gt;10,IF(AND(ISNUMBER('Control Sample Data'!E1848),'Control Sample Data'!E1848&lt;$B$1,'Control Sample Data'!E1848&gt;0),'Control Sample Data'!E1848,$B$1),"")</f>
        <v/>
      </c>
      <c r="R1849" s="17" t="str">
        <f>IF(SUM('Control Sample Data'!F$3:F$98)&gt;10,IF(AND(ISNUMBER('Control Sample Data'!F1848),'Control Sample Data'!F1848&lt;$B$1,'Control Sample Data'!F1848&gt;0),'Control Sample Data'!F1848,$B$1),"")</f>
        <v/>
      </c>
      <c r="S1849" s="17" t="str">
        <f>IF(SUM('Control Sample Data'!G$3:G$98)&gt;10,IF(AND(ISNUMBER('Control Sample Data'!G1848),'Control Sample Data'!G1848&lt;$B$1,'Control Sample Data'!G1848&gt;0),'Control Sample Data'!G1848,$B$1),"")</f>
        <v/>
      </c>
      <c r="T1849" s="17" t="str">
        <f>IF(SUM('Control Sample Data'!H$3:H$98)&gt;10,IF(AND(ISNUMBER('Control Sample Data'!H1848),'Control Sample Data'!H1848&lt;$B$1,'Control Sample Data'!H1848&gt;0),'Control Sample Data'!H1848,$B$1),"")</f>
        <v/>
      </c>
      <c r="U1849" s="17" t="str">
        <f>IF(SUM('Control Sample Data'!I$3:I$98)&gt;10,IF(AND(ISNUMBER('Control Sample Data'!I1848),'Control Sample Data'!I1848&lt;$B$1,'Control Sample Data'!I1848&gt;0),'Control Sample Data'!I1848,$B$1),"")</f>
        <v/>
      </c>
      <c r="V1849" s="17" t="str">
        <f>IF(SUM('Control Sample Data'!J$3:J$98)&gt;10,IF(AND(ISNUMBER('Control Sample Data'!J1848),'Control Sample Data'!J1848&lt;$B$1,'Control Sample Data'!J1848&gt;0),'Control Sample Data'!J1848,$B$1),"")</f>
        <v/>
      </c>
      <c r="W1849" s="17" t="str">
        <f>IF(SUM('Control Sample Data'!K$3:K$98)&gt;10,IF(AND(ISNUMBER('Control Sample Data'!K1848),'Control Sample Data'!K1848&lt;$B$1,'Control Sample Data'!K1848&gt;0),'Control Sample Data'!K1848,$B$1),"")</f>
        <v/>
      </c>
      <c r="X1849" s="17" t="str">
        <f>IF(SUM('Control Sample Data'!L$3:L$98)&gt;10,IF(AND(ISNUMBER('Control Sample Data'!L1848),'Control Sample Data'!L1848&lt;$B$1,'Control Sample Data'!L1848&gt;0),'Control Sample Data'!L1848,$B$1),"")</f>
        <v/>
      </c>
      <c r="Y1849" s="17" t="str">
        <f>IF(SUM('Control Sample Data'!M$3:M$98)&gt;10,IF(AND(ISNUMBER('Control Sample Data'!M1848),'Control Sample Data'!M1848&lt;$B$1,'Control Sample Data'!M1848&gt;0),'Control Sample Data'!M1848,$B$1),"")</f>
        <v/>
      </c>
      <c r="AT1849" s="36" t="str">
        <f t="shared" si="1212"/>
        <v/>
      </c>
      <c r="AU1849" s="36" t="str">
        <f t="shared" si="1213"/>
        <v/>
      </c>
      <c r="AV1849" s="36" t="str">
        <f t="shared" si="1214"/>
        <v/>
      </c>
      <c r="AW1849" s="36" t="str">
        <f t="shared" si="1215"/>
        <v/>
      </c>
      <c r="AX1849" s="36" t="str">
        <f t="shared" si="1216"/>
        <v/>
      </c>
      <c r="AY1849" s="36" t="str">
        <f t="shared" si="1217"/>
        <v/>
      </c>
      <c r="AZ1849" s="36" t="str">
        <f t="shared" si="1218"/>
        <v/>
      </c>
      <c r="BA1849" s="36" t="str">
        <f t="shared" si="1219"/>
        <v/>
      </c>
      <c r="BB1849" s="36" t="str">
        <f t="shared" si="1220"/>
        <v/>
      </c>
      <c r="BC1849" s="36" t="str">
        <f t="shared" si="1221"/>
        <v/>
      </c>
      <c r="BD1849" s="36" t="str">
        <f t="shared" si="1222"/>
        <v/>
      </c>
      <c r="BE1849" s="36" t="str">
        <f t="shared" si="1223"/>
        <v/>
      </c>
      <c r="BF1849" s="36" t="str">
        <f t="shared" si="1224"/>
        <v/>
      </c>
      <c r="BG1849" s="36" t="str">
        <f t="shared" si="1225"/>
        <v/>
      </c>
      <c r="BH1849" s="36" t="str">
        <f t="shared" si="1226"/>
        <v/>
      </c>
      <c r="BI1849" s="36" t="str">
        <f t="shared" si="1227"/>
        <v/>
      </c>
      <c r="BJ1849" s="36" t="str">
        <f t="shared" si="1228"/>
        <v/>
      </c>
      <c r="BK1849" s="36" t="str">
        <f t="shared" si="1229"/>
        <v/>
      </c>
      <c r="BL1849" s="36" t="str">
        <f t="shared" si="1230"/>
        <v/>
      </c>
      <c r="BM1849" s="36" t="str">
        <f t="shared" si="1231"/>
        <v/>
      </c>
      <c r="BN1849" s="38" t="e">
        <f t="shared" si="1190"/>
        <v>#DIV/0!</v>
      </c>
      <c r="BO1849" s="38" t="e">
        <f t="shared" si="1191"/>
        <v>#DIV/0!</v>
      </c>
      <c r="BP1849" s="39" t="str">
        <f t="shared" si="1192"/>
        <v/>
      </c>
      <c r="BQ1849" s="39" t="str">
        <f t="shared" si="1193"/>
        <v/>
      </c>
      <c r="BR1849" s="39" t="str">
        <f t="shared" si="1194"/>
        <v/>
      </c>
      <c r="BS1849" s="39" t="str">
        <f t="shared" si="1195"/>
        <v/>
      </c>
      <c r="BT1849" s="39" t="str">
        <f t="shared" si="1196"/>
        <v/>
      </c>
      <c r="BU1849" s="39" t="str">
        <f t="shared" si="1197"/>
        <v/>
      </c>
      <c r="BV1849" s="39" t="str">
        <f t="shared" si="1198"/>
        <v/>
      </c>
      <c r="BW1849" s="39" t="str">
        <f t="shared" si="1199"/>
        <v/>
      </c>
      <c r="BX1849" s="39" t="str">
        <f t="shared" si="1200"/>
        <v/>
      </c>
      <c r="BY1849" s="39" t="str">
        <f t="shared" si="1201"/>
        <v/>
      </c>
      <c r="BZ1849" s="39" t="str">
        <f t="shared" si="1202"/>
        <v/>
      </c>
      <c r="CA1849" s="39" t="str">
        <f t="shared" si="1203"/>
        <v/>
      </c>
      <c r="CB1849" s="39" t="str">
        <f t="shared" si="1204"/>
        <v/>
      </c>
      <c r="CC1849" s="39" t="str">
        <f t="shared" si="1205"/>
        <v/>
      </c>
      <c r="CD1849" s="39" t="str">
        <f t="shared" si="1206"/>
        <v/>
      </c>
      <c r="CE1849" s="39" t="str">
        <f t="shared" si="1207"/>
        <v/>
      </c>
      <c r="CF1849" s="39" t="str">
        <f t="shared" si="1208"/>
        <v/>
      </c>
      <c r="CG1849" s="39" t="str">
        <f t="shared" si="1209"/>
        <v/>
      </c>
      <c r="CH1849" s="39" t="str">
        <f t="shared" si="1210"/>
        <v/>
      </c>
      <c r="CI1849" s="39" t="str">
        <f t="shared" si="1211"/>
        <v/>
      </c>
    </row>
    <row r="1850" spans="1:87">
      <c r="A1850" s="18"/>
      <c r="B1850" s="15" t="str">
        <f>'Gene Table'!E1849</f>
        <v>hsa-miR-4785</v>
      </c>
      <c r="C1850" s="15" t="str">
        <f>'Gene Table'!B1849</f>
        <v>M23</v>
      </c>
      <c r="D1850" s="16" t="str">
        <f>IF(SUM('Test Sample Data'!D$3:D$98)&gt;10,IF(AND(ISNUMBER('Test Sample Data'!D1849),'Test Sample Data'!D1849&lt;$B$1,'Test Sample Data'!D1849&gt;0),'Test Sample Data'!D1849,$B$1),"")</f>
        <v/>
      </c>
      <c r="E1850" s="17" t="str">
        <f>IF(SUM('Test Sample Data'!E$3:E$98)&gt;10,IF(AND(ISNUMBER('Test Sample Data'!E1849),'Test Sample Data'!E1849&lt;$B$1,'Test Sample Data'!E1849&gt;0),'Test Sample Data'!E1849,$B$1),"")</f>
        <v/>
      </c>
      <c r="F1850" s="17" t="str">
        <f>IF(SUM('Test Sample Data'!F$3:F$98)&gt;10,IF(AND(ISNUMBER('Test Sample Data'!F1849),'Test Sample Data'!F1849&lt;$B$1,'Test Sample Data'!F1849&gt;0),'Test Sample Data'!F1849,$B$1),"")</f>
        <v/>
      </c>
      <c r="G1850" s="17" t="str">
        <f>IF(SUM('Test Sample Data'!G$3:G$98)&gt;10,IF(AND(ISNUMBER('Test Sample Data'!G1849),'Test Sample Data'!G1849&lt;$B$1,'Test Sample Data'!G1849&gt;0),'Test Sample Data'!G1849,$B$1),"")</f>
        <v/>
      </c>
      <c r="H1850" s="17" t="str">
        <f>IF(SUM('Test Sample Data'!H$3:H$98)&gt;10,IF(AND(ISNUMBER('Test Sample Data'!H1849),'Test Sample Data'!H1849&lt;$B$1,'Test Sample Data'!H1849&gt;0),'Test Sample Data'!H1849,$B$1),"")</f>
        <v/>
      </c>
      <c r="I1850" s="17" t="str">
        <f>IF(SUM('Test Sample Data'!I$3:I$98)&gt;10,IF(AND(ISNUMBER('Test Sample Data'!I1849),'Test Sample Data'!I1849&lt;$B$1,'Test Sample Data'!I1849&gt;0),'Test Sample Data'!I1849,$B$1),"")</f>
        <v/>
      </c>
      <c r="J1850" s="17" t="str">
        <f>IF(SUM('Test Sample Data'!J$3:J$98)&gt;10,IF(AND(ISNUMBER('Test Sample Data'!J1849),'Test Sample Data'!J1849&lt;$B$1,'Test Sample Data'!J1849&gt;0),'Test Sample Data'!J1849,$B$1),"")</f>
        <v/>
      </c>
      <c r="K1850" s="17" t="str">
        <f>IF(SUM('Test Sample Data'!K$3:K$98)&gt;10,IF(AND(ISNUMBER('Test Sample Data'!K1849),'Test Sample Data'!K1849&lt;$B$1,'Test Sample Data'!K1849&gt;0),'Test Sample Data'!K1849,$B$1),"")</f>
        <v/>
      </c>
      <c r="L1850" s="17" t="str">
        <f>IF(SUM('Test Sample Data'!L$3:L$98)&gt;10,IF(AND(ISNUMBER('Test Sample Data'!L1849),'Test Sample Data'!L1849&lt;$B$1,'Test Sample Data'!L1849&gt;0),'Test Sample Data'!L1849,$B$1),"")</f>
        <v/>
      </c>
      <c r="M1850" s="17" t="str">
        <f>IF(SUM('Test Sample Data'!M$3:M$98)&gt;10,IF(AND(ISNUMBER('Test Sample Data'!M1849),'Test Sample Data'!M1849&lt;$B$1,'Test Sample Data'!M1849&gt;0),'Test Sample Data'!M1849,$B$1),"")</f>
        <v/>
      </c>
      <c r="N1850" s="17" t="str">
        <f>'Gene Table'!E1849</f>
        <v>hsa-miR-4785</v>
      </c>
      <c r="O1850" s="17" t="str">
        <f>'Gene Table'!B1849</f>
        <v>M23</v>
      </c>
      <c r="P1850" s="17" t="str">
        <f>IF(SUM('Control Sample Data'!D$3:D$98)&gt;10,IF(AND(ISNUMBER('Control Sample Data'!D1849),'Control Sample Data'!D1849&lt;$B$1,'Control Sample Data'!D1849&gt;0),'Control Sample Data'!D1849,$B$1),"")</f>
        <v/>
      </c>
      <c r="Q1850" s="17" t="str">
        <f>IF(SUM('Control Sample Data'!E$3:E$98)&gt;10,IF(AND(ISNUMBER('Control Sample Data'!E1849),'Control Sample Data'!E1849&lt;$B$1,'Control Sample Data'!E1849&gt;0),'Control Sample Data'!E1849,$B$1),"")</f>
        <v/>
      </c>
      <c r="R1850" s="17" t="str">
        <f>IF(SUM('Control Sample Data'!F$3:F$98)&gt;10,IF(AND(ISNUMBER('Control Sample Data'!F1849),'Control Sample Data'!F1849&lt;$B$1,'Control Sample Data'!F1849&gt;0),'Control Sample Data'!F1849,$B$1),"")</f>
        <v/>
      </c>
      <c r="S1850" s="17" t="str">
        <f>IF(SUM('Control Sample Data'!G$3:G$98)&gt;10,IF(AND(ISNUMBER('Control Sample Data'!G1849),'Control Sample Data'!G1849&lt;$B$1,'Control Sample Data'!G1849&gt;0),'Control Sample Data'!G1849,$B$1),"")</f>
        <v/>
      </c>
      <c r="T1850" s="17" t="str">
        <f>IF(SUM('Control Sample Data'!H$3:H$98)&gt;10,IF(AND(ISNUMBER('Control Sample Data'!H1849),'Control Sample Data'!H1849&lt;$B$1,'Control Sample Data'!H1849&gt;0),'Control Sample Data'!H1849,$B$1),"")</f>
        <v/>
      </c>
      <c r="U1850" s="17" t="str">
        <f>IF(SUM('Control Sample Data'!I$3:I$98)&gt;10,IF(AND(ISNUMBER('Control Sample Data'!I1849),'Control Sample Data'!I1849&lt;$B$1,'Control Sample Data'!I1849&gt;0),'Control Sample Data'!I1849,$B$1),"")</f>
        <v/>
      </c>
      <c r="V1850" s="17" t="str">
        <f>IF(SUM('Control Sample Data'!J$3:J$98)&gt;10,IF(AND(ISNUMBER('Control Sample Data'!J1849),'Control Sample Data'!J1849&lt;$B$1,'Control Sample Data'!J1849&gt;0),'Control Sample Data'!J1849,$B$1),"")</f>
        <v/>
      </c>
      <c r="W1850" s="17" t="str">
        <f>IF(SUM('Control Sample Data'!K$3:K$98)&gt;10,IF(AND(ISNUMBER('Control Sample Data'!K1849),'Control Sample Data'!K1849&lt;$B$1,'Control Sample Data'!K1849&gt;0),'Control Sample Data'!K1849,$B$1),"")</f>
        <v/>
      </c>
      <c r="X1850" s="17" t="str">
        <f>IF(SUM('Control Sample Data'!L$3:L$98)&gt;10,IF(AND(ISNUMBER('Control Sample Data'!L1849),'Control Sample Data'!L1849&lt;$B$1,'Control Sample Data'!L1849&gt;0),'Control Sample Data'!L1849,$B$1),"")</f>
        <v/>
      </c>
      <c r="Y1850" s="17" t="str">
        <f>IF(SUM('Control Sample Data'!M$3:M$98)&gt;10,IF(AND(ISNUMBER('Control Sample Data'!M1849),'Control Sample Data'!M1849&lt;$B$1,'Control Sample Data'!M1849&gt;0),'Control Sample Data'!M1849,$B$1),"")</f>
        <v/>
      </c>
      <c r="AT1850" s="36" t="str">
        <f t="shared" si="1212"/>
        <v/>
      </c>
      <c r="AU1850" s="36" t="str">
        <f t="shared" si="1213"/>
        <v/>
      </c>
      <c r="AV1850" s="36" t="str">
        <f t="shared" si="1214"/>
        <v/>
      </c>
      <c r="AW1850" s="36" t="str">
        <f t="shared" si="1215"/>
        <v/>
      </c>
      <c r="AX1850" s="36" t="str">
        <f t="shared" si="1216"/>
        <v/>
      </c>
      <c r="AY1850" s="36" t="str">
        <f t="shared" si="1217"/>
        <v/>
      </c>
      <c r="AZ1850" s="36" t="str">
        <f t="shared" si="1218"/>
        <v/>
      </c>
      <c r="BA1850" s="36" t="str">
        <f t="shared" si="1219"/>
        <v/>
      </c>
      <c r="BB1850" s="36" t="str">
        <f t="shared" si="1220"/>
        <v/>
      </c>
      <c r="BC1850" s="36" t="str">
        <f t="shared" si="1221"/>
        <v/>
      </c>
      <c r="BD1850" s="36" t="str">
        <f t="shared" si="1222"/>
        <v/>
      </c>
      <c r="BE1850" s="36" t="str">
        <f t="shared" si="1223"/>
        <v/>
      </c>
      <c r="BF1850" s="36" t="str">
        <f t="shared" si="1224"/>
        <v/>
      </c>
      <c r="BG1850" s="36" t="str">
        <f t="shared" si="1225"/>
        <v/>
      </c>
      <c r="BH1850" s="36" t="str">
        <f t="shared" si="1226"/>
        <v/>
      </c>
      <c r="BI1850" s="36" t="str">
        <f t="shared" si="1227"/>
        <v/>
      </c>
      <c r="BJ1850" s="36" t="str">
        <f t="shared" si="1228"/>
        <v/>
      </c>
      <c r="BK1850" s="36" t="str">
        <f t="shared" si="1229"/>
        <v/>
      </c>
      <c r="BL1850" s="36" t="str">
        <f t="shared" si="1230"/>
        <v/>
      </c>
      <c r="BM1850" s="36" t="str">
        <f t="shared" si="1231"/>
        <v/>
      </c>
      <c r="BN1850" s="38" t="e">
        <f t="shared" si="1190"/>
        <v>#DIV/0!</v>
      </c>
      <c r="BO1850" s="38" t="e">
        <f t="shared" si="1191"/>
        <v>#DIV/0!</v>
      </c>
      <c r="BP1850" s="39" t="str">
        <f t="shared" si="1192"/>
        <v/>
      </c>
      <c r="BQ1850" s="39" t="str">
        <f t="shared" si="1193"/>
        <v/>
      </c>
      <c r="BR1850" s="39" t="str">
        <f t="shared" si="1194"/>
        <v/>
      </c>
      <c r="BS1850" s="39" t="str">
        <f t="shared" si="1195"/>
        <v/>
      </c>
      <c r="BT1850" s="39" t="str">
        <f t="shared" si="1196"/>
        <v/>
      </c>
      <c r="BU1850" s="39" t="str">
        <f t="shared" si="1197"/>
        <v/>
      </c>
      <c r="BV1850" s="39" t="str">
        <f t="shared" si="1198"/>
        <v/>
      </c>
      <c r="BW1850" s="39" t="str">
        <f t="shared" si="1199"/>
        <v/>
      </c>
      <c r="BX1850" s="39" t="str">
        <f t="shared" si="1200"/>
        <v/>
      </c>
      <c r="BY1850" s="39" t="str">
        <f t="shared" si="1201"/>
        <v/>
      </c>
      <c r="BZ1850" s="39" t="str">
        <f t="shared" si="1202"/>
        <v/>
      </c>
      <c r="CA1850" s="39" t="str">
        <f t="shared" si="1203"/>
        <v/>
      </c>
      <c r="CB1850" s="39" t="str">
        <f t="shared" si="1204"/>
        <v/>
      </c>
      <c r="CC1850" s="39" t="str">
        <f t="shared" si="1205"/>
        <v/>
      </c>
      <c r="CD1850" s="39" t="str">
        <f t="shared" si="1206"/>
        <v/>
      </c>
      <c r="CE1850" s="39" t="str">
        <f t="shared" si="1207"/>
        <v/>
      </c>
      <c r="CF1850" s="39" t="str">
        <f t="shared" si="1208"/>
        <v/>
      </c>
      <c r="CG1850" s="39" t="str">
        <f t="shared" si="1209"/>
        <v/>
      </c>
      <c r="CH1850" s="39" t="str">
        <f t="shared" si="1210"/>
        <v/>
      </c>
      <c r="CI1850" s="39" t="str">
        <f t="shared" si="1211"/>
        <v/>
      </c>
    </row>
    <row r="1851" spans="1:87">
      <c r="A1851" s="18"/>
      <c r="B1851" s="15" t="str">
        <f>'Gene Table'!E1850</f>
        <v>hsa-miR-5196-5p</v>
      </c>
      <c r="C1851" s="15" t="str">
        <f>'Gene Table'!B1850</f>
        <v>M24</v>
      </c>
      <c r="D1851" s="16" t="str">
        <f>IF(SUM('Test Sample Data'!D$3:D$98)&gt;10,IF(AND(ISNUMBER('Test Sample Data'!D1850),'Test Sample Data'!D1850&lt;$B$1,'Test Sample Data'!D1850&gt;0),'Test Sample Data'!D1850,$B$1),"")</f>
        <v/>
      </c>
      <c r="E1851" s="17" t="str">
        <f>IF(SUM('Test Sample Data'!E$3:E$98)&gt;10,IF(AND(ISNUMBER('Test Sample Data'!E1850),'Test Sample Data'!E1850&lt;$B$1,'Test Sample Data'!E1850&gt;0),'Test Sample Data'!E1850,$B$1),"")</f>
        <v/>
      </c>
      <c r="F1851" s="17" t="str">
        <f>IF(SUM('Test Sample Data'!F$3:F$98)&gt;10,IF(AND(ISNUMBER('Test Sample Data'!F1850),'Test Sample Data'!F1850&lt;$B$1,'Test Sample Data'!F1850&gt;0),'Test Sample Data'!F1850,$B$1),"")</f>
        <v/>
      </c>
      <c r="G1851" s="17" t="str">
        <f>IF(SUM('Test Sample Data'!G$3:G$98)&gt;10,IF(AND(ISNUMBER('Test Sample Data'!G1850),'Test Sample Data'!G1850&lt;$B$1,'Test Sample Data'!G1850&gt;0),'Test Sample Data'!G1850,$B$1),"")</f>
        <v/>
      </c>
      <c r="H1851" s="17" t="str">
        <f>IF(SUM('Test Sample Data'!H$3:H$98)&gt;10,IF(AND(ISNUMBER('Test Sample Data'!H1850),'Test Sample Data'!H1850&lt;$B$1,'Test Sample Data'!H1850&gt;0),'Test Sample Data'!H1850,$B$1),"")</f>
        <v/>
      </c>
      <c r="I1851" s="17" t="str">
        <f>IF(SUM('Test Sample Data'!I$3:I$98)&gt;10,IF(AND(ISNUMBER('Test Sample Data'!I1850),'Test Sample Data'!I1850&lt;$B$1,'Test Sample Data'!I1850&gt;0),'Test Sample Data'!I1850,$B$1),"")</f>
        <v/>
      </c>
      <c r="J1851" s="17" t="str">
        <f>IF(SUM('Test Sample Data'!J$3:J$98)&gt;10,IF(AND(ISNUMBER('Test Sample Data'!J1850),'Test Sample Data'!J1850&lt;$B$1,'Test Sample Data'!J1850&gt;0),'Test Sample Data'!J1850,$B$1),"")</f>
        <v/>
      </c>
      <c r="K1851" s="17" t="str">
        <f>IF(SUM('Test Sample Data'!K$3:K$98)&gt;10,IF(AND(ISNUMBER('Test Sample Data'!K1850),'Test Sample Data'!K1850&lt;$B$1,'Test Sample Data'!K1850&gt;0),'Test Sample Data'!K1850,$B$1),"")</f>
        <v/>
      </c>
      <c r="L1851" s="17" t="str">
        <f>IF(SUM('Test Sample Data'!L$3:L$98)&gt;10,IF(AND(ISNUMBER('Test Sample Data'!L1850),'Test Sample Data'!L1850&lt;$B$1,'Test Sample Data'!L1850&gt;0),'Test Sample Data'!L1850,$B$1),"")</f>
        <v/>
      </c>
      <c r="M1851" s="17" t="str">
        <f>IF(SUM('Test Sample Data'!M$3:M$98)&gt;10,IF(AND(ISNUMBER('Test Sample Data'!M1850),'Test Sample Data'!M1850&lt;$B$1,'Test Sample Data'!M1850&gt;0),'Test Sample Data'!M1850,$B$1),"")</f>
        <v/>
      </c>
      <c r="N1851" s="17" t="str">
        <f>'Gene Table'!E1850</f>
        <v>hsa-miR-5196-5p</v>
      </c>
      <c r="O1851" s="17" t="str">
        <f>'Gene Table'!B1850</f>
        <v>M24</v>
      </c>
      <c r="P1851" s="17" t="str">
        <f>IF(SUM('Control Sample Data'!D$3:D$98)&gt;10,IF(AND(ISNUMBER('Control Sample Data'!D1850),'Control Sample Data'!D1850&lt;$B$1,'Control Sample Data'!D1850&gt;0),'Control Sample Data'!D1850,$B$1),"")</f>
        <v/>
      </c>
      <c r="Q1851" s="17" t="str">
        <f>IF(SUM('Control Sample Data'!E$3:E$98)&gt;10,IF(AND(ISNUMBER('Control Sample Data'!E1850),'Control Sample Data'!E1850&lt;$B$1,'Control Sample Data'!E1850&gt;0),'Control Sample Data'!E1850,$B$1),"")</f>
        <v/>
      </c>
      <c r="R1851" s="17" t="str">
        <f>IF(SUM('Control Sample Data'!F$3:F$98)&gt;10,IF(AND(ISNUMBER('Control Sample Data'!F1850),'Control Sample Data'!F1850&lt;$B$1,'Control Sample Data'!F1850&gt;0),'Control Sample Data'!F1850,$B$1),"")</f>
        <v/>
      </c>
      <c r="S1851" s="17" t="str">
        <f>IF(SUM('Control Sample Data'!G$3:G$98)&gt;10,IF(AND(ISNUMBER('Control Sample Data'!G1850),'Control Sample Data'!G1850&lt;$B$1,'Control Sample Data'!G1850&gt;0),'Control Sample Data'!G1850,$B$1),"")</f>
        <v/>
      </c>
      <c r="T1851" s="17" t="str">
        <f>IF(SUM('Control Sample Data'!H$3:H$98)&gt;10,IF(AND(ISNUMBER('Control Sample Data'!H1850),'Control Sample Data'!H1850&lt;$B$1,'Control Sample Data'!H1850&gt;0),'Control Sample Data'!H1850,$B$1),"")</f>
        <v/>
      </c>
      <c r="U1851" s="17" t="str">
        <f>IF(SUM('Control Sample Data'!I$3:I$98)&gt;10,IF(AND(ISNUMBER('Control Sample Data'!I1850),'Control Sample Data'!I1850&lt;$B$1,'Control Sample Data'!I1850&gt;0),'Control Sample Data'!I1850,$B$1),"")</f>
        <v/>
      </c>
      <c r="V1851" s="17" t="str">
        <f>IF(SUM('Control Sample Data'!J$3:J$98)&gt;10,IF(AND(ISNUMBER('Control Sample Data'!J1850),'Control Sample Data'!J1850&lt;$B$1,'Control Sample Data'!J1850&gt;0),'Control Sample Data'!J1850,$B$1),"")</f>
        <v/>
      </c>
      <c r="W1851" s="17" t="str">
        <f>IF(SUM('Control Sample Data'!K$3:K$98)&gt;10,IF(AND(ISNUMBER('Control Sample Data'!K1850),'Control Sample Data'!K1850&lt;$B$1,'Control Sample Data'!K1850&gt;0),'Control Sample Data'!K1850,$B$1),"")</f>
        <v/>
      </c>
      <c r="X1851" s="17" t="str">
        <f>IF(SUM('Control Sample Data'!L$3:L$98)&gt;10,IF(AND(ISNUMBER('Control Sample Data'!L1850),'Control Sample Data'!L1850&lt;$B$1,'Control Sample Data'!L1850&gt;0),'Control Sample Data'!L1850,$B$1),"")</f>
        <v/>
      </c>
      <c r="Y1851" s="17" t="str">
        <f>IF(SUM('Control Sample Data'!M$3:M$98)&gt;10,IF(AND(ISNUMBER('Control Sample Data'!M1850),'Control Sample Data'!M1850&lt;$B$1,'Control Sample Data'!M1850&gt;0),'Control Sample Data'!M1850,$B$1),"")</f>
        <v/>
      </c>
      <c r="AT1851" s="36" t="str">
        <f t="shared" si="1212"/>
        <v/>
      </c>
      <c r="AU1851" s="36" t="str">
        <f t="shared" si="1213"/>
        <v/>
      </c>
      <c r="AV1851" s="36" t="str">
        <f t="shared" si="1214"/>
        <v/>
      </c>
      <c r="AW1851" s="36" t="str">
        <f t="shared" si="1215"/>
        <v/>
      </c>
      <c r="AX1851" s="36" t="str">
        <f t="shared" si="1216"/>
        <v/>
      </c>
      <c r="AY1851" s="36" t="str">
        <f t="shared" si="1217"/>
        <v/>
      </c>
      <c r="AZ1851" s="36" t="str">
        <f t="shared" si="1218"/>
        <v/>
      </c>
      <c r="BA1851" s="36" t="str">
        <f t="shared" si="1219"/>
        <v/>
      </c>
      <c r="BB1851" s="36" t="str">
        <f t="shared" si="1220"/>
        <v/>
      </c>
      <c r="BC1851" s="36" t="str">
        <f t="shared" si="1221"/>
        <v/>
      </c>
      <c r="BD1851" s="36" t="str">
        <f t="shared" si="1222"/>
        <v/>
      </c>
      <c r="BE1851" s="36" t="str">
        <f t="shared" si="1223"/>
        <v/>
      </c>
      <c r="BF1851" s="36" t="str">
        <f t="shared" si="1224"/>
        <v/>
      </c>
      <c r="BG1851" s="36" t="str">
        <f t="shared" si="1225"/>
        <v/>
      </c>
      <c r="BH1851" s="36" t="str">
        <f t="shared" si="1226"/>
        <v/>
      </c>
      <c r="BI1851" s="36" t="str">
        <f t="shared" si="1227"/>
        <v/>
      </c>
      <c r="BJ1851" s="36" t="str">
        <f t="shared" si="1228"/>
        <v/>
      </c>
      <c r="BK1851" s="36" t="str">
        <f t="shared" si="1229"/>
        <v/>
      </c>
      <c r="BL1851" s="36" t="str">
        <f t="shared" si="1230"/>
        <v/>
      </c>
      <c r="BM1851" s="36" t="str">
        <f t="shared" si="1231"/>
        <v/>
      </c>
      <c r="BN1851" s="38" t="e">
        <f t="shared" si="1190"/>
        <v>#DIV/0!</v>
      </c>
      <c r="BO1851" s="38" t="e">
        <f t="shared" si="1191"/>
        <v>#DIV/0!</v>
      </c>
      <c r="BP1851" s="39" t="str">
        <f t="shared" si="1192"/>
        <v/>
      </c>
      <c r="BQ1851" s="39" t="str">
        <f t="shared" si="1193"/>
        <v/>
      </c>
      <c r="BR1851" s="39" t="str">
        <f t="shared" si="1194"/>
        <v/>
      </c>
      <c r="BS1851" s="39" t="str">
        <f t="shared" si="1195"/>
        <v/>
      </c>
      <c r="BT1851" s="39" t="str">
        <f t="shared" si="1196"/>
        <v/>
      </c>
      <c r="BU1851" s="39" t="str">
        <f t="shared" si="1197"/>
        <v/>
      </c>
      <c r="BV1851" s="39" t="str">
        <f t="shared" si="1198"/>
        <v/>
      </c>
      <c r="BW1851" s="39" t="str">
        <f t="shared" si="1199"/>
        <v/>
      </c>
      <c r="BX1851" s="39" t="str">
        <f t="shared" si="1200"/>
        <v/>
      </c>
      <c r="BY1851" s="39" t="str">
        <f t="shared" si="1201"/>
        <v/>
      </c>
      <c r="BZ1851" s="39" t="str">
        <f t="shared" si="1202"/>
        <v/>
      </c>
      <c r="CA1851" s="39" t="str">
        <f t="shared" si="1203"/>
        <v/>
      </c>
      <c r="CB1851" s="39" t="str">
        <f t="shared" si="1204"/>
        <v/>
      </c>
      <c r="CC1851" s="39" t="str">
        <f t="shared" si="1205"/>
        <v/>
      </c>
      <c r="CD1851" s="39" t="str">
        <f t="shared" si="1206"/>
        <v/>
      </c>
      <c r="CE1851" s="39" t="str">
        <f t="shared" si="1207"/>
        <v/>
      </c>
      <c r="CF1851" s="39" t="str">
        <f t="shared" si="1208"/>
        <v/>
      </c>
      <c r="CG1851" s="39" t="str">
        <f t="shared" si="1209"/>
        <v/>
      </c>
      <c r="CH1851" s="39" t="str">
        <f t="shared" si="1210"/>
        <v/>
      </c>
      <c r="CI1851" s="39" t="str">
        <f t="shared" si="1211"/>
        <v/>
      </c>
    </row>
    <row r="1852" spans="1:87">
      <c r="A1852" s="18"/>
      <c r="B1852" s="15">
        <f>'Gene Table'!E1851</f>
        <v>0</v>
      </c>
      <c r="C1852" s="15" t="str">
        <f>'Gene Table'!B1851</f>
        <v>N01</v>
      </c>
      <c r="D1852" s="16" t="str">
        <f>IF(SUM('Test Sample Data'!D$3:D$98)&gt;10,IF(AND(ISNUMBER('Test Sample Data'!D1851),'Test Sample Data'!D1851&lt;$B$1,'Test Sample Data'!D1851&gt;0),'Test Sample Data'!D1851,$B$1),"")</f>
        <v/>
      </c>
      <c r="E1852" s="17" t="str">
        <f>IF(SUM('Test Sample Data'!E$3:E$98)&gt;10,IF(AND(ISNUMBER('Test Sample Data'!E1851),'Test Sample Data'!E1851&lt;$B$1,'Test Sample Data'!E1851&gt;0),'Test Sample Data'!E1851,$B$1),"")</f>
        <v/>
      </c>
      <c r="F1852" s="17" t="str">
        <f>IF(SUM('Test Sample Data'!F$3:F$98)&gt;10,IF(AND(ISNUMBER('Test Sample Data'!F1851),'Test Sample Data'!F1851&lt;$B$1,'Test Sample Data'!F1851&gt;0),'Test Sample Data'!F1851,$B$1),"")</f>
        <v/>
      </c>
      <c r="G1852" s="17" t="str">
        <f>IF(SUM('Test Sample Data'!G$3:G$98)&gt;10,IF(AND(ISNUMBER('Test Sample Data'!G1851),'Test Sample Data'!G1851&lt;$B$1,'Test Sample Data'!G1851&gt;0),'Test Sample Data'!G1851,$B$1),"")</f>
        <v/>
      </c>
      <c r="H1852" s="17" t="str">
        <f>IF(SUM('Test Sample Data'!H$3:H$98)&gt;10,IF(AND(ISNUMBER('Test Sample Data'!H1851),'Test Sample Data'!H1851&lt;$B$1,'Test Sample Data'!H1851&gt;0),'Test Sample Data'!H1851,$B$1),"")</f>
        <v/>
      </c>
      <c r="I1852" s="17" t="str">
        <f>IF(SUM('Test Sample Data'!I$3:I$98)&gt;10,IF(AND(ISNUMBER('Test Sample Data'!I1851),'Test Sample Data'!I1851&lt;$B$1,'Test Sample Data'!I1851&gt;0),'Test Sample Data'!I1851,$B$1),"")</f>
        <v/>
      </c>
      <c r="J1852" s="17" t="str">
        <f>IF(SUM('Test Sample Data'!J$3:J$98)&gt;10,IF(AND(ISNUMBER('Test Sample Data'!J1851),'Test Sample Data'!J1851&lt;$B$1,'Test Sample Data'!J1851&gt;0),'Test Sample Data'!J1851,$B$1),"")</f>
        <v/>
      </c>
      <c r="K1852" s="17" t="str">
        <f>IF(SUM('Test Sample Data'!K$3:K$98)&gt;10,IF(AND(ISNUMBER('Test Sample Data'!K1851),'Test Sample Data'!K1851&lt;$B$1,'Test Sample Data'!K1851&gt;0),'Test Sample Data'!K1851,$B$1),"")</f>
        <v/>
      </c>
      <c r="L1852" s="17" t="str">
        <f>IF(SUM('Test Sample Data'!L$3:L$98)&gt;10,IF(AND(ISNUMBER('Test Sample Data'!L1851),'Test Sample Data'!L1851&lt;$B$1,'Test Sample Data'!L1851&gt;0),'Test Sample Data'!L1851,$B$1),"")</f>
        <v/>
      </c>
      <c r="M1852" s="17" t="str">
        <f>IF(SUM('Test Sample Data'!M$3:M$98)&gt;10,IF(AND(ISNUMBER('Test Sample Data'!M1851),'Test Sample Data'!M1851&lt;$B$1,'Test Sample Data'!M1851&gt;0),'Test Sample Data'!M1851,$B$1),"")</f>
        <v/>
      </c>
      <c r="N1852" s="17">
        <f>'Gene Table'!E1851</f>
        <v>0</v>
      </c>
      <c r="O1852" s="17" t="str">
        <f>'Gene Table'!B1851</f>
        <v>N01</v>
      </c>
      <c r="P1852" s="17" t="str">
        <f>IF(SUM('Control Sample Data'!D$3:D$98)&gt;10,IF(AND(ISNUMBER('Control Sample Data'!D1851),'Control Sample Data'!D1851&lt;$B$1,'Control Sample Data'!D1851&gt;0),'Control Sample Data'!D1851,$B$1),"")</f>
        <v/>
      </c>
      <c r="Q1852" s="17" t="str">
        <f>IF(SUM('Control Sample Data'!E$3:E$98)&gt;10,IF(AND(ISNUMBER('Control Sample Data'!E1851),'Control Sample Data'!E1851&lt;$B$1,'Control Sample Data'!E1851&gt;0),'Control Sample Data'!E1851,$B$1),"")</f>
        <v/>
      </c>
      <c r="R1852" s="17" t="str">
        <f>IF(SUM('Control Sample Data'!F$3:F$98)&gt;10,IF(AND(ISNUMBER('Control Sample Data'!F1851),'Control Sample Data'!F1851&lt;$B$1,'Control Sample Data'!F1851&gt;0),'Control Sample Data'!F1851,$B$1),"")</f>
        <v/>
      </c>
      <c r="S1852" s="17" t="str">
        <f>IF(SUM('Control Sample Data'!G$3:G$98)&gt;10,IF(AND(ISNUMBER('Control Sample Data'!G1851),'Control Sample Data'!G1851&lt;$B$1,'Control Sample Data'!G1851&gt;0),'Control Sample Data'!G1851,$B$1),"")</f>
        <v/>
      </c>
      <c r="T1852" s="17" t="str">
        <f>IF(SUM('Control Sample Data'!H$3:H$98)&gt;10,IF(AND(ISNUMBER('Control Sample Data'!H1851),'Control Sample Data'!H1851&lt;$B$1,'Control Sample Data'!H1851&gt;0),'Control Sample Data'!H1851,$B$1),"")</f>
        <v/>
      </c>
      <c r="U1852" s="17" t="str">
        <f>IF(SUM('Control Sample Data'!I$3:I$98)&gt;10,IF(AND(ISNUMBER('Control Sample Data'!I1851),'Control Sample Data'!I1851&lt;$B$1,'Control Sample Data'!I1851&gt;0),'Control Sample Data'!I1851,$B$1),"")</f>
        <v/>
      </c>
      <c r="V1852" s="17" t="str">
        <f>IF(SUM('Control Sample Data'!J$3:J$98)&gt;10,IF(AND(ISNUMBER('Control Sample Data'!J1851),'Control Sample Data'!J1851&lt;$B$1,'Control Sample Data'!J1851&gt;0),'Control Sample Data'!J1851,$B$1),"")</f>
        <v/>
      </c>
      <c r="W1852" s="17" t="str">
        <f>IF(SUM('Control Sample Data'!K$3:K$98)&gt;10,IF(AND(ISNUMBER('Control Sample Data'!K1851),'Control Sample Data'!K1851&lt;$B$1,'Control Sample Data'!K1851&gt;0),'Control Sample Data'!K1851,$B$1),"")</f>
        <v/>
      </c>
      <c r="X1852" s="17" t="str">
        <f>IF(SUM('Control Sample Data'!L$3:L$98)&gt;10,IF(AND(ISNUMBER('Control Sample Data'!L1851),'Control Sample Data'!L1851&lt;$B$1,'Control Sample Data'!L1851&gt;0),'Control Sample Data'!L1851,$B$1),"")</f>
        <v/>
      </c>
      <c r="Y1852" s="17" t="str">
        <f>IF(SUM('Control Sample Data'!M$3:M$98)&gt;10,IF(AND(ISNUMBER('Control Sample Data'!M1851),'Control Sample Data'!M1851&lt;$B$1,'Control Sample Data'!M1851&gt;0),'Control Sample Data'!M1851,$B$1),"")</f>
        <v/>
      </c>
      <c r="AT1852" s="36" t="str">
        <f t="shared" si="1212"/>
        <v/>
      </c>
      <c r="AU1852" s="36" t="str">
        <f t="shared" si="1213"/>
        <v/>
      </c>
      <c r="AV1852" s="36" t="str">
        <f t="shared" si="1214"/>
        <v/>
      </c>
      <c r="AW1852" s="36" t="str">
        <f t="shared" si="1215"/>
        <v/>
      </c>
      <c r="AX1852" s="36" t="str">
        <f t="shared" si="1216"/>
        <v/>
      </c>
      <c r="AY1852" s="36" t="str">
        <f t="shared" si="1217"/>
        <v/>
      </c>
      <c r="AZ1852" s="36" t="str">
        <f t="shared" si="1218"/>
        <v/>
      </c>
      <c r="BA1852" s="36" t="str">
        <f t="shared" si="1219"/>
        <v/>
      </c>
      <c r="BB1852" s="36" t="str">
        <f t="shared" si="1220"/>
        <v/>
      </c>
      <c r="BC1852" s="36" t="str">
        <f t="shared" si="1221"/>
        <v/>
      </c>
      <c r="BD1852" s="36" t="str">
        <f t="shared" si="1222"/>
        <v/>
      </c>
      <c r="BE1852" s="36" t="str">
        <f t="shared" si="1223"/>
        <v/>
      </c>
      <c r="BF1852" s="36" t="str">
        <f t="shared" si="1224"/>
        <v/>
      </c>
      <c r="BG1852" s="36" t="str">
        <f t="shared" si="1225"/>
        <v/>
      </c>
      <c r="BH1852" s="36" t="str">
        <f t="shared" si="1226"/>
        <v/>
      </c>
      <c r="BI1852" s="36" t="str">
        <f t="shared" si="1227"/>
        <v/>
      </c>
      <c r="BJ1852" s="36" t="str">
        <f t="shared" si="1228"/>
        <v/>
      </c>
      <c r="BK1852" s="36" t="str">
        <f t="shared" si="1229"/>
        <v/>
      </c>
      <c r="BL1852" s="36" t="str">
        <f t="shared" si="1230"/>
        <v/>
      </c>
      <c r="BM1852" s="36" t="str">
        <f t="shared" si="1231"/>
        <v/>
      </c>
      <c r="BN1852" s="38" t="e">
        <f t="shared" si="1190"/>
        <v>#DIV/0!</v>
      </c>
      <c r="BO1852" s="38" t="e">
        <f t="shared" si="1191"/>
        <v>#DIV/0!</v>
      </c>
      <c r="BP1852" s="39" t="str">
        <f t="shared" si="1192"/>
        <v/>
      </c>
      <c r="BQ1852" s="39" t="str">
        <f t="shared" si="1193"/>
        <v/>
      </c>
      <c r="BR1852" s="39" t="str">
        <f t="shared" si="1194"/>
        <v/>
      </c>
      <c r="BS1852" s="39" t="str">
        <f t="shared" si="1195"/>
        <v/>
      </c>
      <c r="BT1852" s="39" t="str">
        <f t="shared" si="1196"/>
        <v/>
      </c>
      <c r="BU1852" s="39" t="str">
        <f t="shared" si="1197"/>
        <v/>
      </c>
      <c r="BV1852" s="39" t="str">
        <f t="shared" si="1198"/>
        <v/>
      </c>
      <c r="BW1852" s="39" t="str">
        <f t="shared" si="1199"/>
        <v/>
      </c>
      <c r="BX1852" s="39" t="str">
        <f t="shared" si="1200"/>
        <v/>
      </c>
      <c r="BY1852" s="39" t="str">
        <f t="shared" si="1201"/>
        <v/>
      </c>
      <c r="BZ1852" s="39" t="str">
        <f t="shared" si="1202"/>
        <v/>
      </c>
      <c r="CA1852" s="39" t="str">
        <f t="shared" si="1203"/>
        <v/>
      </c>
      <c r="CB1852" s="39" t="str">
        <f t="shared" si="1204"/>
        <v/>
      </c>
      <c r="CC1852" s="39" t="str">
        <f t="shared" si="1205"/>
        <v/>
      </c>
      <c r="CD1852" s="39" t="str">
        <f t="shared" si="1206"/>
        <v/>
      </c>
      <c r="CE1852" s="39" t="str">
        <f t="shared" si="1207"/>
        <v/>
      </c>
      <c r="CF1852" s="39" t="str">
        <f t="shared" si="1208"/>
        <v/>
      </c>
      <c r="CG1852" s="39" t="str">
        <f t="shared" si="1209"/>
        <v/>
      </c>
      <c r="CH1852" s="39" t="str">
        <f t="shared" si="1210"/>
        <v/>
      </c>
      <c r="CI1852" s="39" t="str">
        <f t="shared" si="1211"/>
        <v/>
      </c>
    </row>
    <row r="1853" spans="1:87">
      <c r="A1853" s="18"/>
      <c r="B1853" s="15">
        <f>'Gene Table'!E1852</f>
        <v>0</v>
      </c>
      <c r="C1853" s="15" t="str">
        <f>'Gene Table'!B1852</f>
        <v>N02</v>
      </c>
      <c r="D1853" s="16" t="str">
        <f>IF(SUM('Test Sample Data'!D$3:D$98)&gt;10,IF(AND(ISNUMBER('Test Sample Data'!D1852),'Test Sample Data'!D1852&lt;$B$1,'Test Sample Data'!D1852&gt;0),'Test Sample Data'!D1852,$B$1),"")</f>
        <v/>
      </c>
      <c r="E1853" s="17" t="str">
        <f>IF(SUM('Test Sample Data'!E$3:E$98)&gt;10,IF(AND(ISNUMBER('Test Sample Data'!E1852),'Test Sample Data'!E1852&lt;$B$1,'Test Sample Data'!E1852&gt;0),'Test Sample Data'!E1852,$B$1),"")</f>
        <v/>
      </c>
      <c r="F1853" s="17" t="str">
        <f>IF(SUM('Test Sample Data'!F$3:F$98)&gt;10,IF(AND(ISNUMBER('Test Sample Data'!F1852),'Test Sample Data'!F1852&lt;$B$1,'Test Sample Data'!F1852&gt;0),'Test Sample Data'!F1852,$B$1),"")</f>
        <v/>
      </c>
      <c r="G1853" s="17" t="str">
        <f>IF(SUM('Test Sample Data'!G$3:G$98)&gt;10,IF(AND(ISNUMBER('Test Sample Data'!G1852),'Test Sample Data'!G1852&lt;$B$1,'Test Sample Data'!G1852&gt;0),'Test Sample Data'!G1852,$B$1),"")</f>
        <v/>
      </c>
      <c r="H1853" s="17" t="str">
        <f>IF(SUM('Test Sample Data'!H$3:H$98)&gt;10,IF(AND(ISNUMBER('Test Sample Data'!H1852),'Test Sample Data'!H1852&lt;$B$1,'Test Sample Data'!H1852&gt;0),'Test Sample Data'!H1852,$B$1),"")</f>
        <v/>
      </c>
      <c r="I1853" s="17" t="str">
        <f>IF(SUM('Test Sample Data'!I$3:I$98)&gt;10,IF(AND(ISNUMBER('Test Sample Data'!I1852),'Test Sample Data'!I1852&lt;$B$1,'Test Sample Data'!I1852&gt;0),'Test Sample Data'!I1852,$B$1),"")</f>
        <v/>
      </c>
      <c r="J1853" s="17" t="str">
        <f>IF(SUM('Test Sample Data'!J$3:J$98)&gt;10,IF(AND(ISNUMBER('Test Sample Data'!J1852),'Test Sample Data'!J1852&lt;$B$1,'Test Sample Data'!J1852&gt;0),'Test Sample Data'!J1852,$B$1),"")</f>
        <v/>
      </c>
      <c r="K1853" s="17" t="str">
        <f>IF(SUM('Test Sample Data'!K$3:K$98)&gt;10,IF(AND(ISNUMBER('Test Sample Data'!K1852),'Test Sample Data'!K1852&lt;$B$1,'Test Sample Data'!K1852&gt;0),'Test Sample Data'!K1852,$B$1),"")</f>
        <v/>
      </c>
      <c r="L1853" s="17" t="str">
        <f>IF(SUM('Test Sample Data'!L$3:L$98)&gt;10,IF(AND(ISNUMBER('Test Sample Data'!L1852),'Test Sample Data'!L1852&lt;$B$1,'Test Sample Data'!L1852&gt;0),'Test Sample Data'!L1852,$B$1),"")</f>
        <v/>
      </c>
      <c r="M1853" s="17" t="str">
        <f>IF(SUM('Test Sample Data'!M$3:M$98)&gt;10,IF(AND(ISNUMBER('Test Sample Data'!M1852),'Test Sample Data'!M1852&lt;$B$1,'Test Sample Data'!M1852&gt;0),'Test Sample Data'!M1852,$B$1),"")</f>
        <v/>
      </c>
      <c r="N1853" s="17">
        <f>'Gene Table'!E1852</f>
        <v>0</v>
      </c>
      <c r="O1853" s="17" t="str">
        <f>'Gene Table'!B1852</f>
        <v>N02</v>
      </c>
      <c r="P1853" s="17" t="str">
        <f>IF(SUM('Control Sample Data'!D$3:D$98)&gt;10,IF(AND(ISNUMBER('Control Sample Data'!D1852),'Control Sample Data'!D1852&lt;$B$1,'Control Sample Data'!D1852&gt;0),'Control Sample Data'!D1852,$B$1),"")</f>
        <v/>
      </c>
      <c r="Q1853" s="17" t="str">
        <f>IF(SUM('Control Sample Data'!E$3:E$98)&gt;10,IF(AND(ISNUMBER('Control Sample Data'!E1852),'Control Sample Data'!E1852&lt;$B$1,'Control Sample Data'!E1852&gt;0),'Control Sample Data'!E1852,$B$1),"")</f>
        <v/>
      </c>
      <c r="R1853" s="17" t="str">
        <f>IF(SUM('Control Sample Data'!F$3:F$98)&gt;10,IF(AND(ISNUMBER('Control Sample Data'!F1852),'Control Sample Data'!F1852&lt;$B$1,'Control Sample Data'!F1852&gt;0),'Control Sample Data'!F1852,$B$1),"")</f>
        <v/>
      </c>
      <c r="S1853" s="17" t="str">
        <f>IF(SUM('Control Sample Data'!G$3:G$98)&gt;10,IF(AND(ISNUMBER('Control Sample Data'!G1852),'Control Sample Data'!G1852&lt;$B$1,'Control Sample Data'!G1852&gt;0),'Control Sample Data'!G1852,$B$1),"")</f>
        <v/>
      </c>
      <c r="T1853" s="17" t="str">
        <f>IF(SUM('Control Sample Data'!H$3:H$98)&gt;10,IF(AND(ISNUMBER('Control Sample Data'!H1852),'Control Sample Data'!H1852&lt;$B$1,'Control Sample Data'!H1852&gt;0),'Control Sample Data'!H1852,$B$1),"")</f>
        <v/>
      </c>
      <c r="U1853" s="17" t="str">
        <f>IF(SUM('Control Sample Data'!I$3:I$98)&gt;10,IF(AND(ISNUMBER('Control Sample Data'!I1852),'Control Sample Data'!I1852&lt;$B$1,'Control Sample Data'!I1852&gt;0),'Control Sample Data'!I1852,$B$1),"")</f>
        <v/>
      </c>
      <c r="V1853" s="17" t="str">
        <f>IF(SUM('Control Sample Data'!J$3:J$98)&gt;10,IF(AND(ISNUMBER('Control Sample Data'!J1852),'Control Sample Data'!J1852&lt;$B$1,'Control Sample Data'!J1852&gt;0),'Control Sample Data'!J1852,$B$1),"")</f>
        <v/>
      </c>
      <c r="W1853" s="17" t="str">
        <f>IF(SUM('Control Sample Data'!K$3:K$98)&gt;10,IF(AND(ISNUMBER('Control Sample Data'!K1852),'Control Sample Data'!K1852&lt;$B$1,'Control Sample Data'!K1852&gt;0),'Control Sample Data'!K1852,$B$1),"")</f>
        <v/>
      </c>
      <c r="X1853" s="17" t="str">
        <f>IF(SUM('Control Sample Data'!L$3:L$98)&gt;10,IF(AND(ISNUMBER('Control Sample Data'!L1852),'Control Sample Data'!L1852&lt;$B$1,'Control Sample Data'!L1852&gt;0),'Control Sample Data'!L1852,$B$1),"")</f>
        <v/>
      </c>
      <c r="Y1853" s="17" t="str">
        <f>IF(SUM('Control Sample Data'!M$3:M$98)&gt;10,IF(AND(ISNUMBER('Control Sample Data'!M1852),'Control Sample Data'!M1852&lt;$B$1,'Control Sample Data'!M1852&gt;0),'Control Sample Data'!M1852,$B$1),"")</f>
        <v/>
      </c>
      <c r="AT1853" s="36" t="str">
        <f t="shared" si="1212"/>
        <v/>
      </c>
      <c r="AU1853" s="36" t="str">
        <f t="shared" si="1213"/>
        <v/>
      </c>
      <c r="AV1853" s="36" t="str">
        <f t="shared" si="1214"/>
        <v/>
      </c>
      <c r="AW1853" s="36" t="str">
        <f t="shared" si="1215"/>
        <v/>
      </c>
      <c r="AX1853" s="36" t="str">
        <f t="shared" si="1216"/>
        <v/>
      </c>
      <c r="AY1853" s="36" t="str">
        <f t="shared" si="1217"/>
        <v/>
      </c>
      <c r="AZ1853" s="36" t="str">
        <f t="shared" si="1218"/>
        <v/>
      </c>
      <c r="BA1853" s="36" t="str">
        <f t="shared" si="1219"/>
        <v/>
      </c>
      <c r="BB1853" s="36" t="str">
        <f t="shared" si="1220"/>
        <v/>
      </c>
      <c r="BC1853" s="36" t="str">
        <f t="shared" si="1221"/>
        <v/>
      </c>
      <c r="BD1853" s="36" t="str">
        <f t="shared" si="1222"/>
        <v/>
      </c>
      <c r="BE1853" s="36" t="str">
        <f t="shared" si="1223"/>
        <v/>
      </c>
      <c r="BF1853" s="36" t="str">
        <f t="shared" si="1224"/>
        <v/>
      </c>
      <c r="BG1853" s="36" t="str">
        <f t="shared" si="1225"/>
        <v/>
      </c>
      <c r="BH1853" s="36" t="str">
        <f t="shared" si="1226"/>
        <v/>
      </c>
      <c r="BI1853" s="36" t="str">
        <f t="shared" si="1227"/>
        <v/>
      </c>
      <c r="BJ1853" s="36" t="str">
        <f t="shared" si="1228"/>
        <v/>
      </c>
      <c r="BK1853" s="36" t="str">
        <f t="shared" si="1229"/>
        <v/>
      </c>
      <c r="BL1853" s="36" t="str">
        <f t="shared" si="1230"/>
        <v/>
      </c>
      <c r="BM1853" s="36" t="str">
        <f t="shared" si="1231"/>
        <v/>
      </c>
      <c r="BN1853" s="38" t="e">
        <f t="shared" si="1190"/>
        <v>#DIV/0!</v>
      </c>
      <c r="BO1853" s="38" t="e">
        <f t="shared" si="1191"/>
        <v>#DIV/0!</v>
      </c>
      <c r="BP1853" s="39" t="str">
        <f t="shared" si="1192"/>
        <v/>
      </c>
      <c r="BQ1853" s="39" t="str">
        <f t="shared" si="1193"/>
        <v/>
      </c>
      <c r="BR1853" s="39" t="str">
        <f t="shared" si="1194"/>
        <v/>
      </c>
      <c r="BS1853" s="39" t="str">
        <f t="shared" si="1195"/>
        <v/>
      </c>
      <c r="BT1853" s="39" t="str">
        <f t="shared" si="1196"/>
        <v/>
      </c>
      <c r="BU1853" s="39" t="str">
        <f t="shared" si="1197"/>
        <v/>
      </c>
      <c r="BV1853" s="39" t="str">
        <f t="shared" si="1198"/>
        <v/>
      </c>
      <c r="BW1853" s="39" t="str">
        <f t="shared" si="1199"/>
        <v/>
      </c>
      <c r="BX1853" s="39" t="str">
        <f t="shared" si="1200"/>
        <v/>
      </c>
      <c r="BY1853" s="39" t="str">
        <f t="shared" si="1201"/>
        <v/>
      </c>
      <c r="BZ1853" s="39" t="str">
        <f t="shared" si="1202"/>
        <v/>
      </c>
      <c r="CA1853" s="39" t="str">
        <f t="shared" si="1203"/>
        <v/>
      </c>
      <c r="CB1853" s="39" t="str">
        <f t="shared" si="1204"/>
        <v/>
      </c>
      <c r="CC1853" s="39" t="str">
        <f t="shared" si="1205"/>
        <v/>
      </c>
      <c r="CD1853" s="39" t="str">
        <f t="shared" si="1206"/>
        <v/>
      </c>
      <c r="CE1853" s="39" t="str">
        <f t="shared" si="1207"/>
        <v/>
      </c>
      <c r="CF1853" s="39" t="str">
        <f t="shared" si="1208"/>
        <v/>
      </c>
      <c r="CG1853" s="39" t="str">
        <f t="shared" si="1209"/>
        <v/>
      </c>
      <c r="CH1853" s="39" t="str">
        <f t="shared" si="1210"/>
        <v/>
      </c>
      <c r="CI1853" s="39" t="str">
        <f t="shared" si="1211"/>
        <v/>
      </c>
    </row>
    <row r="1854" spans="1:87">
      <c r="A1854" s="18"/>
      <c r="B1854" s="15">
        <f>'Gene Table'!E1853</f>
        <v>0</v>
      </c>
      <c r="C1854" s="15" t="str">
        <f>'Gene Table'!B1853</f>
        <v>N03</v>
      </c>
      <c r="D1854" s="16" t="str">
        <f>IF(SUM('Test Sample Data'!D$3:D$98)&gt;10,IF(AND(ISNUMBER('Test Sample Data'!D1853),'Test Sample Data'!D1853&lt;$B$1,'Test Sample Data'!D1853&gt;0),'Test Sample Data'!D1853,$B$1),"")</f>
        <v/>
      </c>
      <c r="E1854" s="17" t="str">
        <f>IF(SUM('Test Sample Data'!E$3:E$98)&gt;10,IF(AND(ISNUMBER('Test Sample Data'!E1853),'Test Sample Data'!E1853&lt;$B$1,'Test Sample Data'!E1853&gt;0),'Test Sample Data'!E1853,$B$1),"")</f>
        <v/>
      </c>
      <c r="F1854" s="17" t="str">
        <f>IF(SUM('Test Sample Data'!F$3:F$98)&gt;10,IF(AND(ISNUMBER('Test Sample Data'!F1853),'Test Sample Data'!F1853&lt;$B$1,'Test Sample Data'!F1853&gt;0),'Test Sample Data'!F1853,$B$1),"")</f>
        <v/>
      </c>
      <c r="G1854" s="17" t="str">
        <f>IF(SUM('Test Sample Data'!G$3:G$98)&gt;10,IF(AND(ISNUMBER('Test Sample Data'!G1853),'Test Sample Data'!G1853&lt;$B$1,'Test Sample Data'!G1853&gt;0),'Test Sample Data'!G1853,$B$1),"")</f>
        <v/>
      </c>
      <c r="H1854" s="17" t="str">
        <f>IF(SUM('Test Sample Data'!H$3:H$98)&gt;10,IF(AND(ISNUMBER('Test Sample Data'!H1853),'Test Sample Data'!H1853&lt;$B$1,'Test Sample Data'!H1853&gt;0),'Test Sample Data'!H1853,$B$1),"")</f>
        <v/>
      </c>
      <c r="I1854" s="17" t="str">
        <f>IF(SUM('Test Sample Data'!I$3:I$98)&gt;10,IF(AND(ISNUMBER('Test Sample Data'!I1853),'Test Sample Data'!I1853&lt;$B$1,'Test Sample Data'!I1853&gt;0),'Test Sample Data'!I1853,$B$1),"")</f>
        <v/>
      </c>
      <c r="J1854" s="17" t="str">
        <f>IF(SUM('Test Sample Data'!J$3:J$98)&gt;10,IF(AND(ISNUMBER('Test Sample Data'!J1853),'Test Sample Data'!J1853&lt;$B$1,'Test Sample Data'!J1853&gt;0),'Test Sample Data'!J1853,$B$1),"")</f>
        <v/>
      </c>
      <c r="K1854" s="17" t="str">
        <f>IF(SUM('Test Sample Data'!K$3:K$98)&gt;10,IF(AND(ISNUMBER('Test Sample Data'!K1853),'Test Sample Data'!K1853&lt;$B$1,'Test Sample Data'!K1853&gt;0),'Test Sample Data'!K1853,$B$1),"")</f>
        <v/>
      </c>
      <c r="L1854" s="17" t="str">
        <f>IF(SUM('Test Sample Data'!L$3:L$98)&gt;10,IF(AND(ISNUMBER('Test Sample Data'!L1853),'Test Sample Data'!L1853&lt;$B$1,'Test Sample Data'!L1853&gt;0),'Test Sample Data'!L1853,$B$1),"")</f>
        <v/>
      </c>
      <c r="M1854" s="17" t="str">
        <f>IF(SUM('Test Sample Data'!M$3:M$98)&gt;10,IF(AND(ISNUMBER('Test Sample Data'!M1853),'Test Sample Data'!M1853&lt;$B$1,'Test Sample Data'!M1853&gt;0),'Test Sample Data'!M1853,$B$1),"")</f>
        <v/>
      </c>
      <c r="N1854" s="17">
        <f>'Gene Table'!E1853</f>
        <v>0</v>
      </c>
      <c r="O1854" s="17" t="str">
        <f>'Gene Table'!B1853</f>
        <v>N03</v>
      </c>
      <c r="P1854" s="17" t="str">
        <f>IF(SUM('Control Sample Data'!D$3:D$98)&gt;10,IF(AND(ISNUMBER('Control Sample Data'!D1853),'Control Sample Data'!D1853&lt;$B$1,'Control Sample Data'!D1853&gt;0),'Control Sample Data'!D1853,$B$1),"")</f>
        <v/>
      </c>
      <c r="Q1854" s="17" t="str">
        <f>IF(SUM('Control Sample Data'!E$3:E$98)&gt;10,IF(AND(ISNUMBER('Control Sample Data'!E1853),'Control Sample Data'!E1853&lt;$B$1,'Control Sample Data'!E1853&gt;0),'Control Sample Data'!E1853,$B$1),"")</f>
        <v/>
      </c>
      <c r="R1854" s="17" t="str">
        <f>IF(SUM('Control Sample Data'!F$3:F$98)&gt;10,IF(AND(ISNUMBER('Control Sample Data'!F1853),'Control Sample Data'!F1853&lt;$B$1,'Control Sample Data'!F1853&gt;0),'Control Sample Data'!F1853,$B$1),"")</f>
        <v/>
      </c>
      <c r="S1854" s="17" t="str">
        <f>IF(SUM('Control Sample Data'!G$3:G$98)&gt;10,IF(AND(ISNUMBER('Control Sample Data'!G1853),'Control Sample Data'!G1853&lt;$B$1,'Control Sample Data'!G1853&gt;0),'Control Sample Data'!G1853,$B$1),"")</f>
        <v/>
      </c>
      <c r="T1854" s="17" t="str">
        <f>IF(SUM('Control Sample Data'!H$3:H$98)&gt;10,IF(AND(ISNUMBER('Control Sample Data'!H1853),'Control Sample Data'!H1853&lt;$B$1,'Control Sample Data'!H1853&gt;0),'Control Sample Data'!H1853,$B$1),"")</f>
        <v/>
      </c>
      <c r="U1854" s="17" t="str">
        <f>IF(SUM('Control Sample Data'!I$3:I$98)&gt;10,IF(AND(ISNUMBER('Control Sample Data'!I1853),'Control Sample Data'!I1853&lt;$B$1,'Control Sample Data'!I1853&gt;0),'Control Sample Data'!I1853,$B$1),"")</f>
        <v/>
      </c>
      <c r="V1854" s="17" t="str">
        <f>IF(SUM('Control Sample Data'!J$3:J$98)&gt;10,IF(AND(ISNUMBER('Control Sample Data'!J1853),'Control Sample Data'!J1853&lt;$B$1,'Control Sample Data'!J1853&gt;0),'Control Sample Data'!J1853,$B$1),"")</f>
        <v/>
      </c>
      <c r="W1854" s="17" t="str">
        <f>IF(SUM('Control Sample Data'!K$3:K$98)&gt;10,IF(AND(ISNUMBER('Control Sample Data'!K1853),'Control Sample Data'!K1853&lt;$B$1,'Control Sample Data'!K1853&gt;0),'Control Sample Data'!K1853,$B$1),"")</f>
        <v/>
      </c>
      <c r="X1854" s="17" t="str">
        <f>IF(SUM('Control Sample Data'!L$3:L$98)&gt;10,IF(AND(ISNUMBER('Control Sample Data'!L1853),'Control Sample Data'!L1853&lt;$B$1,'Control Sample Data'!L1853&gt;0),'Control Sample Data'!L1853,$B$1),"")</f>
        <v/>
      </c>
      <c r="Y1854" s="17" t="str">
        <f>IF(SUM('Control Sample Data'!M$3:M$98)&gt;10,IF(AND(ISNUMBER('Control Sample Data'!M1853),'Control Sample Data'!M1853&lt;$B$1,'Control Sample Data'!M1853&gt;0),'Control Sample Data'!M1853,$B$1),"")</f>
        <v/>
      </c>
      <c r="AT1854" s="36" t="str">
        <f t="shared" si="1212"/>
        <v/>
      </c>
      <c r="AU1854" s="36" t="str">
        <f t="shared" si="1213"/>
        <v/>
      </c>
      <c r="AV1854" s="36" t="str">
        <f t="shared" si="1214"/>
        <v/>
      </c>
      <c r="AW1854" s="36" t="str">
        <f t="shared" si="1215"/>
        <v/>
      </c>
      <c r="AX1854" s="36" t="str">
        <f t="shared" si="1216"/>
        <v/>
      </c>
      <c r="AY1854" s="36" t="str">
        <f t="shared" si="1217"/>
        <v/>
      </c>
      <c r="AZ1854" s="36" t="str">
        <f t="shared" si="1218"/>
        <v/>
      </c>
      <c r="BA1854" s="36" t="str">
        <f t="shared" si="1219"/>
        <v/>
      </c>
      <c r="BB1854" s="36" t="str">
        <f t="shared" si="1220"/>
        <v/>
      </c>
      <c r="BC1854" s="36" t="str">
        <f t="shared" si="1221"/>
        <v/>
      </c>
      <c r="BD1854" s="36" t="str">
        <f t="shared" si="1222"/>
        <v/>
      </c>
      <c r="BE1854" s="36" t="str">
        <f t="shared" si="1223"/>
        <v/>
      </c>
      <c r="BF1854" s="36" t="str">
        <f t="shared" si="1224"/>
        <v/>
      </c>
      <c r="BG1854" s="36" t="str">
        <f t="shared" si="1225"/>
        <v/>
      </c>
      <c r="BH1854" s="36" t="str">
        <f t="shared" si="1226"/>
        <v/>
      </c>
      <c r="BI1854" s="36" t="str">
        <f t="shared" si="1227"/>
        <v/>
      </c>
      <c r="BJ1854" s="36" t="str">
        <f t="shared" si="1228"/>
        <v/>
      </c>
      <c r="BK1854" s="36" t="str">
        <f t="shared" si="1229"/>
        <v/>
      </c>
      <c r="BL1854" s="36" t="str">
        <f t="shared" si="1230"/>
        <v/>
      </c>
      <c r="BM1854" s="36" t="str">
        <f t="shared" si="1231"/>
        <v/>
      </c>
      <c r="BN1854" s="38" t="e">
        <f t="shared" si="1190"/>
        <v>#DIV/0!</v>
      </c>
      <c r="BO1854" s="38" t="e">
        <f t="shared" si="1191"/>
        <v>#DIV/0!</v>
      </c>
      <c r="BP1854" s="39" t="str">
        <f t="shared" si="1192"/>
        <v/>
      </c>
      <c r="BQ1854" s="39" t="str">
        <f t="shared" si="1193"/>
        <v/>
      </c>
      <c r="BR1854" s="39" t="str">
        <f t="shared" si="1194"/>
        <v/>
      </c>
      <c r="BS1854" s="39" t="str">
        <f t="shared" si="1195"/>
        <v/>
      </c>
      <c r="BT1854" s="39" t="str">
        <f t="shared" si="1196"/>
        <v/>
      </c>
      <c r="BU1854" s="39" t="str">
        <f t="shared" si="1197"/>
        <v/>
      </c>
      <c r="BV1854" s="39" t="str">
        <f t="shared" si="1198"/>
        <v/>
      </c>
      <c r="BW1854" s="39" t="str">
        <f t="shared" si="1199"/>
        <v/>
      </c>
      <c r="BX1854" s="39" t="str">
        <f t="shared" si="1200"/>
        <v/>
      </c>
      <c r="BY1854" s="39" t="str">
        <f t="shared" si="1201"/>
        <v/>
      </c>
      <c r="BZ1854" s="39" t="str">
        <f t="shared" si="1202"/>
        <v/>
      </c>
      <c r="CA1854" s="39" t="str">
        <f t="shared" si="1203"/>
        <v/>
      </c>
      <c r="CB1854" s="39" t="str">
        <f t="shared" si="1204"/>
        <v/>
      </c>
      <c r="CC1854" s="39" t="str">
        <f t="shared" si="1205"/>
        <v/>
      </c>
      <c r="CD1854" s="39" t="str">
        <f t="shared" si="1206"/>
        <v/>
      </c>
      <c r="CE1854" s="39" t="str">
        <f t="shared" si="1207"/>
        <v/>
      </c>
      <c r="CF1854" s="39" t="str">
        <f t="shared" si="1208"/>
        <v/>
      </c>
      <c r="CG1854" s="39" t="str">
        <f t="shared" si="1209"/>
        <v/>
      </c>
      <c r="CH1854" s="39" t="str">
        <f t="shared" si="1210"/>
        <v/>
      </c>
      <c r="CI1854" s="39" t="str">
        <f t="shared" si="1211"/>
        <v/>
      </c>
    </row>
    <row r="1855" spans="1:87">
      <c r="A1855" s="18"/>
      <c r="B1855" s="15">
        <f>'Gene Table'!E1854</f>
        <v>0</v>
      </c>
      <c r="C1855" s="15" t="str">
        <f>'Gene Table'!B1854</f>
        <v>N04</v>
      </c>
      <c r="D1855" s="16" t="str">
        <f>IF(SUM('Test Sample Data'!D$3:D$98)&gt;10,IF(AND(ISNUMBER('Test Sample Data'!D1854),'Test Sample Data'!D1854&lt;$B$1,'Test Sample Data'!D1854&gt;0),'Test Sample Data'!D1854,$B$1),"")</f>
        <v/>
      </c>
      <c r="E1855" s="17" t="str">
        <f>IF(SUM('Test Sample Data'!E$3:E$98)&gt;10,IF(AND(ISNUMBER('Test Sample Data'!E1854),'Test Sample Data'!E1854&lt;$B$1,'Test Sample Data'!E1854&gt;0),'Test Sample Data'!E1854,$B$1),"")</f>
        <v/>
      </c>
      <c r="F1855" s="17" t="str">
        <f>IF(SUM('Test Sample Data'!F$3:F$98)&gt;10,IF(AND(ISNUMBER('Test Sample Data'!F1854),'Test Sample Data'!F1854&lt;$B$1,'Test Sample Data'!F1854&gt;0),'Test Sample Data'!F1854,$B$1),"")</f>
        <v/>
      </c>
      <c r="G1855" s="17" t="str">
        <f>IF(SUM('Test Sample Data'!G$3:G$98)&gt;10,IF(AND(ISNUMBER('Test Sample Data'!G1854),'Test Sample Data'!G1854&lt;$B$1,'Test Sample Data'!G1854&gt;0),'Test Sample Data'!G1854,$B$1),"")</f>
        <v/>
      </c>
      <c r="H1855" s="17" t="str">
        <f>IF(SUM('Test Sample Data'!H$3:H$98)&gt;10,IF(AND(ISNUMBER('Test Sample Data'!H1854),'Test Sample Data'!H1854&lt;$B$1,'Test Sample Data'!H1854&gt;0),'Test Sample Data'!H1854,$B$1),"")</f>
        <v/>
      </c>
      <c r="I1855" s="17" t="str">
        <f>IF(SUM('Test Sample Data'!I$3:I$98)&gt;10,IF(AND(ISNUMBER('Test Sample Data'!I1854),'Test Sample Data'!I1854&lt;$B$1,'Test Sample Data'!I1854&gt;0),'Test Sample Data'!I1854,$B$1),"")</f>
        <v/>
      </c>
      <c r="J1855" s="17" t="str">
        <f>IF(SUM('Test Sample Data'!J$3:J$98)&gt;10,IF(AND(ISNUMBER('Test Sample Data'!J1854),'Test Sample Data'!J1854&lt;$B$1,'Test Sample Data'!J1854&gt;0),'Test Sample Data'!J1854,$B$1),"")</f>
        <v/>
      </c>
      <c r="K1855" s="17" t="str">
        <f>IF(SUM('Test Sample Data'!K$3:K$98)&gt;10,IF(AND(ISNUMBER('Test Sample Data'!K1854),'Test Sample Data'!K1854&lt;$B$1,'Test Sample Data'!K1854&gt;0),'Test Sample Data'!K1854,$B$1),"")</f>
        <v/>
      </c>
      <c r="L1855" s="17" t="str">
        <f>IF(SUM('Test Sample Data'!L$3:L$98)&gt;10,IF(AND(ISNUMBER('Test Sample Data'!L1854),'Test Sample Data'!L1854&lt;$B$1,'Test Sample Data'!L1854&gt;0),'Test Sample Data'!L1854,$B$1),"")</f>
        <v/>
      </c>
      <c r="M1855" s="17" t="str">
        <f>IF(SUM('Test Sample Data'!M$3:M$98)&gt;10,IF(AND(ISNUMBER('Test Sample Data'!M1854),'Test Sample Data'!M1854&lt;$B$1,'Test Sample Data'!M1854&gt;0),'Test Sample Data'!M1854,$B$1),"")</f>
        <v/>
      </c>
      <c r="N1855" s="17">
        <f>'Gene Table'!E1854</f>
        <v>0</v>
      </c>
      <c r="O1855" s="17" t="str">
        <f>'Gene Table'!B1854</f>
        <v>N04</v>
      </c>
      <c r="P1855" s="17" t="str">
        <f>IF(SUM('Control Sample Data'!D$3:D$98)&gt;10,IF(AND(ISNUMBER('Control Sample Data'!D1854),'Control Sample Data'!D1854&lt;$B$1,'Control Sample Data'!D1854&gt;0),'Control Sample Data'!D1854,$B$1),"")</f>
        <v/>
      </c>
      <c r="Q1855" s="17" t="str">
        <f>IF(SUM('Control Sample Data'!E$3:E$98)&gt;10,IF(AND(ISNUMBER('Control Sample Data'!E1854),'Control Sample Data'!E1854&lt;$B$1,'Control Sample Data'!E1854&gt;0),'Control Sample Data'!E1854,$B$1),"")</f>
        <v/>
      </c>
      <c r="R1855" s="17" t="str">
        <f>IF(SUM('Control Sample Data'!F$3:F$98)&gt;10,IF(AND(ISNUMBER('Control Sample Data'!F1854),'Control Sample Data'!F1854&lt;$B$1,'Control Sample Data'!F1854&gt;0),'Control Sample Data'!F1854,$B$1),"")</f>
        <v/>
      </c>
      <c r="S1855" s="17" t="str">
        <f>IF(SUM('Control Sample Data'!G$3:G$98)&gt;10,IF(AND(ISNUMBER('Control Sample Data'!G1854),'Control Sample Data'!G1854&lt;$B$1,'Control Sample Data'!G1854&gt;0),'Control Sample Data'!G1854,$B$1),"")</f>
        <v/>
      </c>
      <c r="T1855" s="17" t="str">
        <f>IF(SUM('Control Sample Data'!H$3:H$98)&gt;10,IF(AND(ISNUMBER('Control Sample Data'!H1854),'Control Sample Data'!H1854&lt;$B$1,'Control Sample Data'!H1854&gt;0),'Control Sample Data'!H1854,$B$1),"")</f>
        <v/>
      </c>
      <c r="U1855" s="17" t="str">
        <f>IF(SUM('Control Sample Data'!I$3:I$98)&gt;10,IF(AND(ISNUMBER('Control Sample Data'!I1854),'Control Sample Data'!I1854&lt;$B$1,'Control Sample Data'!I1854&gt;0),'Control Sample Data'!I1854,$B$1),"")</f>
        <v/>
      </c>
      <c r="V1855" s="17" t="str">
        <f>IF(SUM('Control Sample Data'!J$3:J$98)&gt;10,IF(AND(ISNUMBER('Control Sample Data'!J1854),'Control Sample Data'!J1854&lt;$B$1,'Control Sample Data'!J1854&gt;0),'Control Sample Data'!J1854,$B$1),"")</f>
        <v/>
      </c>
      <c r="W1855" s="17" t="str">
        <f>IF(SUM('Control Sample Data'!K$3:K$98)&gt;10,IF(AND(ISNUMBER('Control Sample Data'!K1854),'Control Sample Data'!K1854&lt;$B$1,'Control Sample Data'!K1854&gt;0),'Control Sample Data'!K1854,$B$1),"")</f>
        <v/>
      </c>
      <c r="X1855" s="17" t="str">
        <f>IF(SUM('Control Sample Data'!L$3:L$98)&gt;10,IF(AND(ISNUMBER('Control Sample Data'!L1854),'Control Sample Data'!L1854&lt;$B$1,'Control Sample Data'!L1854&gt;0),'Control Sample Data'!L1854,$B$1),"")</f>
        <v/>
      </c>
      <c r="Y1855" s="17" t="str">
        <f>IF(SUM('Control Sample Data'!M$3:M$98)&gt;10,IF(AND(ISNUMBER('Control Sample Data'!M1854),'Control Sample Data'!M1854&lt;$B$1,'Control Sample Data'!M1854&gt;0),'Control Sample Data'!M1854,$B$1),"")</f>
        <v/>
      </c>
      <c r="AT1855" s="36" t="str">
        <f t="shared" si="1212"/>
        <v/>
      </c>
      <c r="AU1855" s="36" t="str">
        <f t="shared" si="1213"/>
        <v/>
      </c>
      <c r="AV1855" s="36" t="str">
        <f t="shared" si="1214"/>
        <v/>
      </c>
      <c r="AW1855" s="36" t="str">
        <f t="shared" si="1215"/>
        <v/>
      </c>
      <c r="AX1855" s="36" t="str">
        <f t="shared" si="1216"/>
        <v/>
      </c>
      <c r="AY1855" s="36" t="str">
        <f t="shared" si="1217"/>
        <v/>
      </c>
      <c r="AZ1855" s="36" t="str">
        <f t="shared" si="1218"/>
        <v/>
      </c>
      <c r="BA1855" s="36" t="str">
        <f t="shared" si="1219"/>
        <v/>
      </c>
      <c r="BB1855" s="36" t="str">
        <f t="shared" si="1220"/>
        <v/>
      </c>
      <c r="BC1855" s="36" t="str">
        <f t="shared" si="1221"/>
        <v/>
      </c>
      <c r="BD1855" s="36" t="str">
        <f t="shared" si="1222"/>
        <v/>
      </c>
      <c r="BE1855" s="36" t="str">
        <f t="shared" si="1223"/>
        <v/>
      </c>
      <c r="BF1855" s="36" t="str">
        <f t="shared" si="1224"/>
        <v/>
      </c>
      <c r="BG1855" s="36" t="str">
        <f t="shared" si="1225"/>
        <v/>
      </c>
      <c r="BH1855" s="36" t="str">
        <f t="shared" si="1226"/>
        <v/>
      </c>
      <c r="BI1855" s="36" t="str">
        <f t="shared" si="1227"/>
        <v/>
      </c>
      <c r="BJ1855" s="36" t="str">
        <f t="shared" si="1228"/>
        <v/>
      </c>
      <c r="BK1855" s="36" t="str">
        <f t="shared" si="1229"/>
        <v/>
      </c>
      <c r="BL1855" s="36" t="str">
        <f t="shared" si="1230"/>
        <v/>
      </c>
      <c r="BM1855" s="36" t="str">
        <f t="shared" si="1231"/>
        <v/>
      </c>
      <c r="BN1855" s="38" t="e">
        <f t="shared" si="1190"/>
        <v>#DIV/0!</v>
      </c>
      <c r="BO1855" s="38" t="e">
        <f t="shared" si="1191"/>
        <v>#DIV/0!</v>
      </c>
      <c r="BP1855" s="39" t="str">
        <f t="shared" si="1192"/>
        <v/>
      </c>
      <c r="BQ1855" s="39" t="str">
        <f t="shared" si="1193"/>
        <v/>
      </c>
      <c r="BR1855" s="39" t="str">
        <f t="shared" si="1194"/>
        <v/>
      </c>
      <c r="BS1855" s="39" t="str">
        <f t="shared" si="1195"/>
        <v/>
      </c>
      <c r="BT1855" s="39" t="str">
        <f t="shared" si="1196"/>
        <v/>
      </c>
      <c r="BU1855" s="39" t="str">
        <f t="shared" si="1197"/>
        <v/>
      </c>
      <c r="BV1855" s="39" t="str">
        <f t="shared" si="1198"/>
        <v/>
      </c>
      <c r="BW1855" s="39" t="str">
        <f t="shared" si="1199"/>
        <v/>
      </c>
      <c r="BX1855" s="39" t="str">
        <f t="shared" si="1200"/>
        <v/>
      </c>
      <c r="BY1855" s="39" t="str">
        <f t="shared" si="1201"/>
        <v/>
      </c>
      <c r="BZ1855" s="39" t="str">
        <f t="shared" si="1202"/>
        <v/>
      </c>
      <c r="CA1855" s="39" t="str">
        <f t="shared" si="1203"/>
        <v/>
      </c>
      <c r="CB1855" s="39" t="str">
        <f t="shared" si="1204"/>
        <v/>
      </c>
      <c r="CC1855" s="39" t="str">
        <f t="shared" si="1205"/>
        <v/>
      </c>
      <c r="CD1855" s="39" t="str">
        <f t="shared" si="1206"/>
        <v/>
      </c>
      <c r="CE1855" s="39" t="str">
        <f t="shared" si="1207"/>
        <v/>
      </c>
      <c r="CF1855" s="39" t="str">
        <f t="shared" si="1208"/>
        <v/>
      </c>
      <c r="CG1855" s="39" t="str">
        <f t="shared" si="1209"/>
        <v/>
      </c>
      <c r="CH1855" s="39" t="str">
        <f t="shared" si="1210"/>
        <v/>
      </c>
      <c r="CI1855" s="39" t="str">
        <f t="shared" si="1211"/>
        <v/>
      </c>
    </row>
    <row r="1856" spans="1:87">
      <c r="A1856" s="18"/>
      <c r="B1856" s="15">
        <f>'Gene Table'!E1855</f>
        <v>0</v>
      </c>
      <c r="C1856" s="15" t="str">
        <f>'Gene Table'!B1855</f>
        <v>N05</v>
      </c>
      <c r="D1856" s="16" t="str">
        <f>IF(SUM('Test Sample Data'!D$3:D$98)&gt;10,IF(AND(ISNUMBER('Test Sample Data'!D1855),'Test Sample Data'!D1855&lt;$B$1,'Test Sample Data'!D1855&gt;0),'Test Sample Data'!D1855,$B$1),"")</f>
        <v/>
      </c>
      <c r="E1856" s="17" t="str">
        <f>IF(SUM('Test Sample Data'!E$3:E$98)&gt;10,IF(AND(ISNUMBER('Test Sample Data'!E1855),'Test Sample Data'!E1855&lt;$B$1,'Test Sample Data'!E1855&gt;0),'Test Sample Data'!E1855,$B$1),"")</f>
        <v/>
      </c>
      <c r="F1856" s="17" t="str">
        <f>IF(SUM('Test Sample Data'!F$3:F$98)&gt;10,IF(AND(ISNUMBER('Test Sample Data'!F1855),'Test Sample Data'!F1855&lt;$B$1,'Test Sample Data'!F1855&gt;0),'Test Sample Data'!F1855,$B$1),"")</f>
        <v/>
      </c>
      <c r="G1856" s="17" t="str">
        <f>IF(SUM('Test Sample Data'!G$3:G$98)&gt;10,IF(AND(ISNUMBER('Test Sample Data'!G1855),'Test Sample Data'!G1855&lt;$B$1,'Test Sample Data'!G1855&gt;0),'Test Sample Data'!G1855,$B$1),"")</f>
        <v/>
      </c>
      <c r="H1856" s="17" t="str">
        <f>IF(SUM('Test Sample Data'!H$3:H$98)&gt;10,IF(AND(ISNUMBER('Test Sample Data'!H1855),'Test Sample Data'!H1855&lt;$B$1,'Test Sample Data'!H1855&gt;0),'Test Sample Data'!H1855,$B$1),"")</f>
        <v/>
      </c>
      <c r="I1856" s="17" t="str">
        <f>IF(SUM('Test Sample Data'!I$3:I$98)&gt;10,IF(AND(ISNUMBER('Test Sample Data'!I1855),'Test Sample Data'!I1855&lt;$B$1,'Test Sample Data'!I1855&gt;0),'Test Sample Data'!I1855,$B$1),"")</f>
        <v/>
      </c>
      <c r="J1856" s="17" t="str">
        <f>IF(SUM('Test Sample Data'!J$3:J$98)&gt;10,IF(AND(ISNUMBER('Test Sample Data'!J1855),'Test Sample Data'!J1855&lt;$B$1,'Test Sample Data'!J1855&gt;0),'Test Sample Data'!J1855,$B$1),"")</f>
        <v/>
      </c>
      <c r="K1856" s="17" t="str">
        <f>IF(SUM('Test Sample Data'!K$3:K$98)&gt;10,IF(AND(ISNUMBER('Test Sample Data'!K1855),'Test Sample Data'!K1855&lt;$B$1,'Test Sample Data'!K1855&gt;0),'Test Sample Data'!K1855,$B$1),"")</f>
        <v/>
      </c>
      <c r="L1856" s="17" t="str">
        <f>IF(SUM('Test Sample Data'!L$3:L$98)&gt;10,IF(AND(ISNUMBER('Test Sample Data'!L1855),'Test Sample Data'!L1855&lt;$B$1,'Test Sample Data'!L1855&gt;0),'Test Sample Data'!L1855,$B$1),"")</f>
        <v/>
      </c>
      <c r="M1856" s="17" t="str">
        <f>IF(SUM('Test Sample Data'!M$3:M$98)&gt;10,IF(AND(ISNUMBER('Test Sample Data'!M1855),'Test Sample Data'!M1855&lt;$B$1,'Test Sample Data'!M1855&gt;0),'Test Sample Data'!M1855,$B$1),"")</f>
        <v/>
      </c>
      <c r="N1856" s="17">
        <f>'Gene Table'!E1855</f>
        <v>0</v>
      </c>
      <c r="O1856" s="17" t="str">
        <f>'Gene Table'!B1855</f>
        <v>N05</v>
      </c>
      <c r="P1856" s="17" t="str">
        <f>IF(SUM('Control Sample Data'!D$3:D$98)&gt;10,IF(AND(ISNUMBER('Control Sample Data'!D1855),'Control Sample Data'!D1855&lt;$B$1,'Control Sample Data'!D1855&gt;0),'Control Sample Data'!D1855,$B$1),"")</f>
        <v/>
      </c>
      <c r="Q1856" s="17" t="str">
        <f>IF(SUM('Control Sample Data'!E$3:E$98)&gt;10,IF(AND(ISNUMBER('Control Sample Data'!E1855),'Control Sample Data'!E1855&lt;$B$1,'Control Sample Data'!E1855&gt;0),'Control Sample Data'!E1855,$B$1),"")</f>
        <v/>
      </c>
      <c r="R1856" s="17" t="str">
        <f>IF(SUM('Control Sample Data'!F$3:F$98)&gt;10,IF(AND(ISNUMBER('Control Sample Data'!F1855),'Control Sample Data'!F1855&lt;$B$1,'Control Sample Data'!F1855&gt;0),'Control Sample Data'!F1855,$B$1),"")</f>
        <v/>
      </c>
      <c r="S1856" s="17" t="str">
        <f>IF(SUM('Control Sample Data'!G$3:G$98)&gt;10,IF(AND(ISNUMBER('Control Sample Data'!G1855),'Control Sample Data'!G1855&lt;$B$1,'Control Sample Data'!G1855&gt;0),'Control Sample Data'!G1855,$B$1),"")</f>
        <v/>
      </c>
      <c r="T1856" s="17" t="str">
        <f>IF(SUM('Control Sample Data'!H$3:H$98)&gt;10,IF(AND(ISNUMBER('Control Sample Data'!H1855),'Control Sample Data'!H1855&lt;$B$1,'Control Sample Data'!H1855&gt;0),'Control Sample Data'!H1855,$B$1),"")</f>
        <v/>
      </c>
      <c r="U1856" s="17" t="str">
        <f>IF(SUM('Control Sample Data'!I$3:I$98)&gt;10,IF(AND(ISNUMBER('Control Sample Data'!I1855),'Control Sample Data'!I1855&lt;$B$1,'Control Sample Data'!I1855&gt;0),'Control Sample Data'!I1855,$B$1),"")</f>
        <v/>
      </c>
      <c r="V1856" s="17" t="str">
        <f>IF(SUM('Control Sample Data'!J$3:J$98)&gt;10,IF(AND(ISNUMBER('Control Sample Data'!J1855),'Control Sample Data'!J1855&lt;$B$1,'Control Sample Data'!J1855&gt;0),'Control Sample Data'!J1855,$B$1),"")</f>
        <v/>
      </c>
      <c r="W1856" s="17" t="str">
        <f>IF(SUM('Control Sample Data'!K$3:K$98)&gt;10,IF(AND(ISNUMBER('Control Sample Data'!K1855),'Control Sample Data'!K1855&lt;$B$1,'Control Sample Data'!K1855&gt;0),'Control Sample Data'!K1855,$B$1),"")</f>
        <v/>
      </c>
      <c r="X1856" s="17" t="str">
        <f>IF(SUM('Control Sample Data'!L$3:L$98)&gt;10,IF(AND(ISNUMBER('Control Sample Data'!L1855),'Control Sample Data'!L1855&lt;$B$1,'Control Sample Data'!L1855&gt;0),'Control Sample Data'!L1855,$B$1),"")</f>
        <v/>
      </c>
      <c r="Y1856" s="17" t="str">
        <f>IF(SUM('Control Sample Data'!M$3:M$98)&gt;10,IF(AND(ISNUMBER('Control Sample Data'!M1855),'Control Sample Data'!M1855&lt;$B$1,'Control Sample Data'!M1855&gt;0),'Control Sample Data'!M1855,$B$1),"")</f>
        <v/>
      </c>
      <c r="AT1856" s="36" t="str">
        <f t="shared" si="1212"/>
        <v/>
      </c>
      <c r="AU1856" s="36" t="str">
        <f t="shared" si="1213"/>
        <v/>
      </c>
      <c r="AV1856" s="36" t="str">
        <f t="shared" si="1214"/>
        <v/>
      </c>
      <c r="AW1856" s="36" t="str">
        <f t="shared" si="1215"/>
        <v/>
      </c>
      <c r="AX1856" s="36" t="str">
        <f t="shared" si="1216"/>
        <v/>
      </c>
      <c r="AY1856" s="36" t="str">
        <f t="shared" si="1217"/>
        <v/>
      </c>
      <c r="AZ1856" s="36" t="str">
        <f t="shared" si="1218"/>
        <v/>
      </c>
      <c r="BA1856" s="36" t="str">
        <f t="shared" si="1219"/>
        <v/>
      </c>
      <c r="BB1856" s="36" t="str">
        <f t="shared" si="1220"/>
        <v/>
      </c>
      <c r="BC1856" s="36" t="str">
        <f t="shared" si="1221"/>
        <v/>
      </c>
      <c r="BD1856" s="36" t="str">
        <f t="shared" si="1222"/>
        <v/>
      </c>
      <c r="BE1856" s="36" t="str">
        <f t="shared" si="1223"/>
        <v/>
      </c>
      <c r="BF1856" s="36" t="str">
        <f t="shared" si="1224"/>
        <v/>
      </c>
      <c r="BG1856" s="36" t="str">
        <f t="shared" si="1225"/>
        <v/>
      </c>
      <c r="BH1856" s="36" t="str">
        <f t="shared" si="1226"/>
        <v/>
      </c>
      <c r="BI1856" s="36" t="str">
        <f t="shared" si="1227"/>
        <v/>
      </c>
      <c r="BJ1856" s="36" t="str">
        <f t="shared" si="1228"/>
        <v/>
      </c>
      <c r="BK1856" s="36" t="str">
        <f t="shared" si="1229"/>
        <v/>
      </c>
      <c r="BL1856" s="36" t="str">
        <f t="shared" si="1230"/>
        <v/>
      </c>
      <c r="BM1856" s="36" t="str">
        <f t="shared" si="1231"/>
        <v/>
      </c>
      <c r="BN1856" s="38" t="e">
        <f t="shared" si="1190"/>
        <v>#DIV/0!</v>
      </c>
      <c r="BO1856" s="38" t="e">
        <f t="shared" si="1191"/>
        <v>#DIV/0!</v>
      </c>
      <c r="BP1856" s="39" t="str">
        <f t="shared" si="1192"/>
        <v/>
      </c>
      <c r="BQ1856" s="39" t="str">
        <f t="shared" si="1193"/>
        <v/>
      </c>
      <c r="BR1856" s="39" t="str">
        <f t="shared" si="1194"/>
        <v/>
      </c>
      <c r="BS1856" s="39" t="str">
        <f t="shared" si="1195"/>
        <v/>
      </c>
      <c r="BT1856" s="39" t="str">
        <f t="shared" si="1196"/>
        <v/>
      </c>
      <c r="BU1856" s="39" t="str">
        <f t="shared" si="1197"/>
        <v/>
      </c>
      <c r="BV1856" s="39" t="str">
        <f t="shared" si="1198"/>
        <v/>
      </c>
      <c r="BW1856" s="39" t="str">
        <f t="shared" si="1199"/>
        <v/>
      </c>
      <c r="BX1856" s="39" t="str">
        <f t="shared" si="1200"/>
        <v/>
      </c>
      <c r="BY1856" s="39" t="str">
        <f t="shared" si="1201"/>
        <v/>
      </c>
      <c r="BZ1856" s="39" t="str">
        <f t="shared" si="1202"/>
        <v/>
      </c>
      <c r="CA1856" s="39" t="str">
        <f t="shared" si="1203"/>
        <v/>
      </c>
      <c r="CB1856" s="39" t="str">
        <f t="shared" si="1204"/>
        <v/>
      </c>
      <c r="CC1856" s="39" t="str">
        <f t="shared" si="1205"/>
        <v/>
      </c>
      <c r="CD1856" s="39" t="str">
        <f t="shared" si="1206"/>
        <v/>
      </c>
      <c r="CE1856" s="39" t="str">
        <f t="shared" si="1207"/>
        <v/>
      </c>
      <c r="CF1856" s="39" t="str">
        <f t="shared" si="1208"/>
        <v/>
      </c>
      <c r="CG1856" s="39" t="str">
        <f t="shared" si="1209"/>
        <v/>
      </c>
      <c r="CH1856" s="39" t="str">
        <f t="shared" si="1210"/>
        <v/>
      </c>
      <c r="CI1856" s="39" t="str">
        <f t="shared" si="1211"/>
        <v/>
      </c>
    </row>
    <row r="1857" spans="1:87">
      <c r="A1857" s="18"/>
      <c r="B1857" s="15">
        <f>'Gene Table'!E1856</f>
        <v>0</v>
      </c>
      <c r="C1857" s="15" t="str">
        <f>'Gene Table'!B1856</f>
        <v>N06</v>
      </c>
      <c r="D1857" s="16" t="str">
        <f>IF(SUM('Test Sample Data'!D$3:D$98)&gt;10,IF(AND(ISNUMBER('Test Sample Data'!D1856),'Test Sample Data'!D1856&lt;$B$1,'Test Sample Data'!D1856&gt;0),'Test Sample Data'!D1856,$B$1),"")</f>
        <v/>
      </c>
      <c r="E1857" s="17" t="str">
        <f>IF(SUM('Test Sample Data'!E$3:E$98)&gt;10,IF(AND(ISNUMBER('Test Sample Data'!E1856),'Test Sample Data'!E1856&lt;$B$1,'Test Sample Data'!E1856&gt;0),'Test Sample Data'!E1856,$B$1),"")</f>
        <v/>
      </c>
      <c r="F1857" s="17" t="str">
        <f>IF(SUM('Test Sample Data'!F$3:F$98)&gt;10,IF(AND(ISNUMBER('Test Sample Data'!F1856),'Test Sample Data'!F1856&lt;$B$1,'Test Sample Data'!F1856&gt;0),'Test Sample Data'!F1856,$B$1),"")</f>
        <v/>
      </c>
      <c r="G1857" s="17" t="str">
        <f>IF(SUM('Test Sample Data'!G$3:G$98)&gt;10,IF(AND(ISNUMBER('Test Sample Data'!G1856),'Test Sample Data'!G1856&lt;$B$1,'Test Sample Data'!G1856&gt;0),'Test Sample Data'!G1856,$B$1),"")</f>
        <v/>
      </c>
      <c r="H1857" s="17" t="str">
        <f>IF(SUM('Test Sample Data'!H$3:H$98)&gt;10,IF(AND(ISNUMBER('Test Sample Data'!H1856),'Test Sample Data'!H1856&lt;$B$1,'Test Sample Data'!H1856&gt;0),'Test Sample Data'!H1856,$B$1),"")</f>
        <v/>
      </c>
      <c r="I1857" s="17" t="str">
        <f>IF(SUM('Test Sample Data'!I$3:I$98)&gt;10,IF(AND(ISNUMBER('Test Sample Data'!I1856),'Test Sample Data'!I1856&lt;$B$1,'Test Sample Data'!I1856&gt;0),'Test Sample Data'!I1856,$B$1),"")</f>
        <v/>
      </c>
      <c r="J1857" s="17" t="str">
        <f>IF(SUM('Test Sample Data'!J$3:J$98)&gt;10,IF(AND(ISNUMBER('Test Sample Data'!J1856),'Test Sample Data'!J1856&lt;$B$1,'Test Sample Data'!J1856&gt;0),'Test Sample Data'!J1856,$B$1),"")</f>
        <v/>
      </c>
      <c r="K1857" s="17" t="str">
        <f>IF(SUM('Test Sample Data'!K$3:K$98)&gt;10,IF(AND(ISNUMBER('Test Sample Data'!K1856),'Test Sample Data'!K1856&lt;$B$1,'Test Sample Data'!K1856&gt;0),'Test Sample Data'!K1856,$B$1),"")</f>
        <v/>
      </c>
      <c r="L1857" s="17" t="str">
        <f>IF(SUM('Test Sample Data'!L$3:L$98)&gt;10,IF(AND(ISNUMBER('Test Sample Data'!L1856),'Test Sample Data'!L1856&lt;$B$1,'Test Sample Data'!L1856&gt;0),'Test Sample Data'!L1856,$B$1),"")</f>
        <v/>
      </c>
      <c r="M1857" s="17" t="str">
        <f>IF(SUM('Test Sample Data'!M$3:M$98)&gt;10,IF(AND(ISNUMBER('Test Sample Data'!M1856),'Test Sample Data'!M1856&lt;$B$1,'Test Sample Data'!M1856&gt;0),'Test Sample Data'!M1856,$B$1),"")</f>
        <v/>
      </c>
      <c r="N1857" s="17">
        <f>'Gene Table'!E1856</f>
        <v>0</v>
      </c>
      <c r="O1857" s="17" t="str">
        <f>'Gene Table'!B1856</f>
        <v>N06</v>
      </c>
      <c r="P1857" s="17" t="str">
        <f>IF(SUM('Control Sample Data'!D$3:D$98)&gt;10,IF(AND(ISNUMBER('Control Sample Data'!D1856),'Control Sample Data'!D1856&lt;$B$1,'Control Sample Data'!D1856&gt;0),'Control Sample Data'!D1856,$B$1),"")</f>
        <v/>
      </c>
      <c r="Q1857" s="17" t="str">
        <f>IF(SUM('Control Sample Data'!E$3:E$98)&gt;10,IF(AND(ISNUMBER('Control Sample Data'!E1856),'Control Sample Data'!E1856&lt;$B$1,'Control Sample Data'!E1856&gt;0),'Control Sample Data'!E1856,$B$1),"")</f>
        <v/>
      </c>
      <c r="R1857" s="17" t="str">
        <f>IF(SUM('Control Sample Data'!F$3:F$98)&gt;10,IF(AND(ISNUMBER('Control Sample Data'!F1856),'Control Sample Data'!F1856&lt;$B$1,'Control Sample Data'!F1856&gt;0),'Control Sample Data'!F1856,$B$1),"")</f>
        <v/>
      </c>
      <c r="S1857" s="17" t="str">
        <f>IF(SUM('Control Sample Data'!G$3:G$98)&gt;10,IF(AND(ISNUMBER('Control Sample Data'!G1856),'Control Sample Data'!G1856&lt;$B$1,'Control Sample Data'!G1856&gt;0),'Control Sample Data'!G1856,$B$1),"")</f>
        <v/>
      </c>
      <c r="T1857" s="17" t="str">
        <f>IF(SUM('Control Sample Data'!H$3:H$98)&gt;10,IF(AND(ISNUMBER('Control Sample Data'!H1856),'Control Sample Data'!H1856&lt;$B$1,'Control Sample Data'!H1856&gt;0),'Control Sample Data'!H1856,$B$1),"")</f>
        <v/>
      </c>
      <c r="U1857" s="17" t="str">
        <f>IF(SUM('Control Sample Data'!I$3:I$98)&gt;10,IF(AND(ISNUMBER('Control Sample Data'!I1856),'Control Sample Data'!I1856&lt;$B$1,'Control Sample Data'!I1856&gt;0),'Control Sample Data'!I1856,$B$1),"")</f>
        <v/>
      </c>
      <c r="V1857" s="17" t="str">
        <f>IF(SUM('Control Sample Data'!J$3:J$98)&gt;10,IF(AND(ISNUMBER('Control Sample Data'!J1856),'Control Sample Data'!J1856&lt;$B$1,'Control Sample Data'!J1856&gt;0),'Control Sample Data'!J1856,$B$1),"")</f>
        <v/>
      </c>
      <c r="W1857" s="17" t="str">
        <f>IF(SUM('Control Sample Data'!K$3:K$98)&gt;10,IF(AND(ISNUMBER('Control Sample Data'!K1856),'Control Sample Data'!K1856&lt;$B$1,'Control Sample Data'!K1856&gt;0),'Control Sample Data'!K1856,$B$1),"")</f>
        <v/>
      </c>
      <c r="X1857" s="17" t="str">
        <f>IF(SUM('Control Sample Data'!L$3:L$98)&gt;10,IF(AND(ISNUMBER('Control Sample Data'!L1856),'Control Sample Data'!L1856&lt;$B$1,'Control Sample Data'!L1856&gt;0),'Control Sample Data'!L1856,$B$1),"")</f>
        <v/>
      </c>
      <c r="Y1857" s="17" t="str">
        <f>IF(SUM('Control Sample Data'!M$3:M$98)&gt;10,IF(AND(ISNUMBER('Control Sample Data'!M1856),'Control Sample Data'!M1856&lt;$B$1,'Control Sample Data'!M1856&gt;0),'Control Sample Data'!M1856,$B$1),"")</f>
        <v/>
      </c>
      <c r="AT1857" s="36" t="str">
        <f t="shared" si="1212"/>
        <v/>
      </c>
      <c r="AU1857" s="36" t="str">
        <f t="shared" si="1213"/>
        <v/>
      </c>
      <c r="AV1857" s="36" t="str">
        <f t="shared" si="1214"/>
        <v/>
      </c>
      <c r="AW1857" s="36" t="str">
        <f t="shared" si="1215"/>
        <v/>
      </c>
      <c r="AX1857" s="36" t="str">
        <f t="shared" si="1216"/>
        <v/>
      </c>
      <c r="AY1857" s="36" t="str">
        <f t="shared" si="1217"/>
        <v/>
      </c>
      <c r="AZ1857" s="36" t="str">
        <f t="shared" si="1218"/>
        <v/>
      </c>
      <c r="BA1857" s="36" t="str">
        <f t="shared" si="1219"/>
        <v/>
      </c>
      <c r="BB1857" s="36" t="str">
        <f t="shared" si="1220"/>
        <v/>
      </c>
      <c r="BC1857" s="36" t="str">
        <f t="shared" si="1221"/>
        <v/>
      </c>
      <c r="BD1857" s="36" t="str">
        <f t="shared" si="1222"/>
        <v/>
      </c>
      <c r="BE1857" s="36" t="str">
        <f t="shared" si="1223"/>
        <v/>
      </c>
      <c r="BF1857" s="36" t="str">
        <f t="shared" si="1224"/>
        <v/>
      </c>
      <c r="BG1857" s="36" t="str">
        <f t="shared" si="1225"/>
        <v/>
      </c>
      <c r="BH1857" s="36" t="str">
        <f t="shared" si="1226"/>
        <v/>
      </c>
      <c r="BI1857" s="36" t="str">
        <f t="shared" si="1227"/>
        <v/>
      </c>
      <c r="BJ1857" s="36" t="str">
        <f t="shared" si="1228"/>
        <v/>
      </c>
      <c r="BK1857" s="36" t="str">
        <f t="shared" si="1229"/>
        <v/>
      </c>
      <c r="BL1857" s="36" t="str">
        <f t="shared" si="1230"/>
        <v/>
      </c>
      <c r="BM1857" s="36" t="str">
        <f t="shared" si="1231"/>
        <v/>
      </c>
      <c r="BN1857" s="38" t="e">
        <f t="shared" si="1190"/>
        <v>#DIV/0!</v>
      </c>
      <c r="BO1857" s="38" t="e">
        <f t="shared" si="1191"/>
        <v>#DIV/0!</v>
      </c>
      <c r="BP1857" s="39" t="str">
        <f t="shared" si="1192"/>
        <v/>
      </c>
      <c r="BQ1857" s="39" t="str">
        <f t="shared" si="1193"/>
        <v/>
      </c>
      <c r="BR1857" s="39" t="str">
        <f t="shared" si="1194"/>
        <v/>
      </c>
      <c r="BS1857" s="39" t="str">
        <f t="shared" si="1195"/>
        <v/>
      </c>
      <c r="BT1857" s="39" t="str">
        <f t="shared" si="1196"/>
        <v/>
      </c>
      <c r="BU1857" s="39" t="str">
        <f t="shared" si="1197"/>
        <v/>
      </c>
      <c r="BV1857" s="39" t="str">
        <f t="shared" si="1198"/>
        <v/>
      </c>
      <c r="BW1857" s="39" t="str">
        <f t="shared" si="1199"/>
        <v/>
      </c>
      <c r="BX1857" s="39" t="str">
        <f t="shared" si="1200"/>
        <v/>
      </c>
      <c r="BY1857" s="39" t="str">
        <f t="shared" si="1201"/>
        <v/>
      </c>
      <c r="BZ1857" s="39" t="str">
        <f t="shared" si="1202"/>
        <v/>
      </c>
      <c r="CA1857" s="39" t="str">
        <f t="shared" si="1203"/>
        <v/>
      </c>
      <c r="CB1857" s="39" t="str">
        <f t="shared" si="1204"/>
        <v/>
      </c>
      <c r="CC1857" s="39" t="str">
        <f t="shared" si="1205"/>
        <v/>
      </c>
      <c r="CD1857" s="39" t="str">
        <f t="shared" si="1206"/>
        <v/>
      </c>
      <c r="CE1857" s="39" t="str">
        <f t="shared" si="1207"/>
        <v/>
      </c>
      <c r="CF1857" s="39" t="str">
        <f t="shared" si="1208"/>
        <v/>
      </c>
      <c r="CG1857" s="39" t="str">
        <f t="shared" si="1209"/>
        <v/>
      </c>
      <c r="CH1857" s="39" t="str">
        <f t="shared" si="1210"/>
        <v/>
      </c>
      <c r="CI1857" s="39" t="str">
        <f t="shared" si="1211"/>
        <v/>
      </c>
    </row>
    <row r="1858" spans="1:87">
      <c r="A1858" s="18"/>
      <c r="B1858" s="15">
        <f>'Gene Table'!E1857</f>
        <v>0</v>
      </c>
      <c r="C1858" s="15" t="str">
        <f>'Gene Table'!B1857</f>
        <v>N07</v>
      </c>
      <c r="D1858" s="16" t="str">
        <f>IF(SUM('Test Sample Data'!D$3:D$98)&gt;10,IF(AND(ISNUMBER('Test Sample Data'!D1857),'Test Sample Data'!D1857&lt;$B$1,'Test Sample Data'!D1857&gt;0),'Test Sample Data'!D1857,$B$1),"")</f>
        <v/>
      </c>
      <c r="E1858" s="17" t="str">
        <f>IF(SUM('Test Sample Data'!E$3:E$98)&gt;10,IF(AND(ISNUMBER('Test Sample Data'!E1857),'Test Sample Data'!E1857&lt;$B$1,'Test Sample Data'!E1857&gt;0),'Test Sample Data'!E1857,$B$1),"")</f>
        <v/>
      </c>
      <c r="F1858" s="17" t="str">
        <f>IF(SUM('Test Sample Data'!F$3:F$98)&gt;10,IF(AND(ISNUMBER('Test Sample Data'!F1857),'Test Sample Data'!F1857&lt;$B$1,'Test Sample Data'!F1857&gt;0),'Test Sample Data'!F1857,$B$1),"")</f>
        <v/>
      </c>
      <c r="G1858" s="17" t="str">
        <f>IF(SUM('Test Sample Data'!G$3:G$98)&gt;10,IF(AND(ISNUMBER('Test Sample Data'!G1857),'Test Sample Data'!G1857&lt;$B$1,'Test Sample Data'!G1857&gt;0),'Test Sample Data'!G1857,$B$1),"")</f>
        <v/>
      </c>
      <c r="H1858" s="17" t="str">
        <f>IF(SUM('Test Sample Data'!H$3:H$98)&gt;10,IF(AND(ISNUMBER('Test Sample Data'!H1857),'Test Sample Data'!H1857&lt;$B$1,'Test Sample Data'!H1857&gt;0),'Test Sample Data'!H1857,$B$1),"")</f>
        <v/>
      </c>
      <c r="I1858" s="17" t="str">
        <f>IF(SUM('Test Sample Data'!I$3:I$98)&gt;10,IF(AND(ISNUMBER('Test Sample Data'!I1857),'Test Sample Data'!I1857&lt;$B$1,'Test Sample Data'!I1857&gt;0),'Test Sample Data'!I1857,$B$1),"")</f>
        <v/>
      </c>
      <c r="J1858" s="17" t="str">
        <f>IF(SUM('Test Sample Data'!J$3:J$98)&gt;10,IF(AND(ISNUMBER('Test Sample Data'!J1857),'Test Sample Data'!J1857&lt;$B$1,'Test Sample Data'!J1857&gt;0),'Test Sample Data'!J1857,$B$1),"")</f>
        <v/>
      </c>
      <c r="K1858" s="17" t="str">
        <f>IF(SUM('Test Sample Data'!K$3:K$98)&gt;10,IF(AND(ISNUMBER('Test Sample Data'!K1857),'Test Sample Data'!K1857&lt;$B$1,'Test Sample Data'!K1857&gt;0),'Test Sample Data'!K1857,$B$1),"")</f>
        <v/>
      </c>
      <c r="L1858" s="17" t="str">
        <f>IF(SUM('Test Sample Data'!L$3:L$98)&gt;10,IF(AND(ISNUMBER('Test Sample Data'!L1857),'Test Sample Data'!L1857&lt;$B$1,'Test Sample Data'!L1857&gt;0),'Test Sample Data'!L1857,$B$1),"")</f>
        <v/>
      </c>
      <c r="M1858" s="17" t="str">
        <f>IF(SUM('Test Sample Data'!M$3:M$98)&gt;10,IF(AND(ISNUMBER('Test Sample Data'!M1857),'Test Sample Data'!M1857&lt;$B$1,'Test Sample Data'!M1857&gt;0),'Test Sample Data'!M1857,$B$1),"")</f>
        <v/>
      </c>
      <c r="N1858" s="17">
        <f>'Gene Table'!E1857</f>
        <v>0</v>
      </c>
      <c r="O1858" s="17" t="str">
        <f>'Gene Table'!B1857</f>
        <v>N07</v>
      </c>
      <c r="P1858" s="17" t="str">
        <f>IF(SUM('Control Sample Data'!D$3:D$98)&gt;10,IF(AND(ISNUMBER('Control Sample Data'!D1857),'Control Sample Data'!D1857&lt;$B$1,'Control Sample Data'!D1857&gt;0),'Control Sample Data'!D1857,$B$1),"")</f>
        <v/>
      </c>
      <c r="Q1858" s="17" t="str">
        <f>IF(SUM('Control Sample Data'!E$3:E$98)&gt;10,IF(AND(ISNUMBER('Control Sample Data'!E1857),'Control Sample Data'!E1857&lt;$B$1,'Control Sample Data'!E1857&gt;0),'Control Sample Data'!E1857,$B$1),"")</f>
        <v/>
      </c>
      <c r="R1858" s="17" t="str">
        <f>IF(SUM('Control Sample Data'!F$3:F$98)&gt;10,IF(AND(ISNUMBER('Control Sample Data'!F1857),'Control Sample Data'!F1857&lt;$B$1,'Control Sample Data'!F1857&gt;0),'Control Sample Data'!F1857,$B$1),"")</f>
        <v/>
      </c>
      <c r="S1858" s="17" t="str">
        <f>IF(SUM('Control Sample Data'!G$3:G$98)&gt;10,IF(AND(ISNUMBER('Control Sample Data'!G1857),'Control Sample Data'!G1857&lt;$B$1,'Control Sample Data'!G1857&gt;0),'Control Sample Data'!G1857,$B$1),"")</f>
        <v/>
      </c>
      <c r="T1858" s="17" t="str">
        <f>IF(SUM('Control Sample Data'!H$3:H$98)&gt;10,IF(AND(ISNUMBER('Control Sample Data'!H1857),'Control Sample Data'!H1857&lt;$B$1,'Control Sample Data'!H1857&gt;0),'Control Sample Data'!H1857,$B$1),"")</f>
        <v/>
      </c>
      <c r="U1858" s="17" t="str">
        <f>IF(SUM('Control Sample Data'!I$3:I$98)&gt;10,IF(AND(ISNUMBER('Control Sample Data'!I1857),'Control Sample Data'!I1857&lt;$B$1,'Control Sample Data'!I1857&gt;0),'Control Sample Data'!I1857,$B$1),"")</f>
        <v/>
      </c>
      <c r="V1858" s="17" t="str">
        <f>IF(SUM('Control Sample Data'!J$3:J$98)&gt;10,IF(AND(ISNUMBER('Control Sample Data'!J1857),'Control Sample Data'!J1857&lt;$B$1,'Control Sample Data'!J1857&gt;0),'Control Sample Data'!J1857,$B$1),"")</f>
        <v/>
      </c>
      <c r="W1858" s="17" t="str">
        <f>IF(SUM('Control Sample Data'!K$3:K$98)&gt;10,IF(AND(ISNUMBER('Control Sample Data'!K1857),'Control Sample Data'!K1857&lt;$B$1,'Control Sample Data'!K1857&gt;0),'Control Sample Data'!K1857,$B$1),"")</f>
        <v/>
      </c>
      <c r="X1858" s="17" t="str">
        <f>IF(SUM('Control Sample Data'!L$3:L$98)&gt;10,IF(AND(ISNUMBER('Control Sample Data'!L1857),'Control Sample Data'!L1857&lt;$B$1,'Control Sample Data'!L1857&gt;0),'Control Sample Data'!L1857,$B$1),"")</f>
        <v/>
      </c>
      <c r="Y1858" s="17" t="str">
        <f>IF(SUM('Control Sample Data'!M$3:M$98)&gt;10,IF(AND(ISNUMBER('Control Sample Data'!M1857),'Control Sample Data'!M1857&lt;$B$1,'Control Sample Data'!M1857&gt;0),'Control Sample Data'!M1857,$B$1),"")</f>
        <v/>
      </c>
      <c r="AT1858" s="36" t="str">
        <f t="shared" si="1212"/>
        <v/>
      </c>
      <c r="AU1858" s="36" t="str">
        <f t="shared" si="1213"/>
        <v/>
      </c>
      <c r="AV1858" s="36" t="str">
        <f t="shared" si="1214"/>
        <v/>
      </c>
      <c r="AW1858" s="36" t="str">
        <f t="shared" si="1215"/>
        <v/>
      </c>
      <c r="AX1858" s="36" t="str">
        <f t="shared" si="1216"/>
        <v/>
      </c>
      <c r="AY1858" s="36" t="str">
        <f t="shared" si="1217"/>
        <v/>
      </c>
      <c r="AZ1858" s="36" t="str">
        <f t="shared" si="1218"/>
        <v/>
      </c>
      <c r="BA1858" s="36" t="str">
        <f t="shared" si="1219"/>
        <v/>
      </c>
      <c r="BB1858" s="36" t="str">
        <f t="shared" si="1220"/>
        <v/>
      </c>
      <c r="BC1858" s="36" t="str">
        <f t="shared" si="1221"/>
        <v/>
      </c>
      <c r="BD1858" s="36" t="str">
        <f t="shared" si="1222"/>
        <v/>
      </c>
      <c r="BE1858" s="36" t="str">
        <f t="shared" si="1223"/>
        <v/>
      </c>
      <c r="BF1858" s="36" t="str">
        <f t="shared" si="1224"/>
        <v/>
      </c>
      <c r="BG1858" s="36" t="str">
        <f t="shared" si="1225"/>
        <v/>
      </c>
      <c r="BH1858" s="36" t="str">
        <f t="shared" si="1226"/>
        <v/>
      </c>
      <c r="BI1858" s="36" t="str">
        <f t="shared" si="1227"/>
        <v/>
      </c>
      <c r="BJ1858" s="36" t="str">
        <f t="shared" si="1228"/>
        <v/>
      </c>
      <c r="BK1858" s="36" t="str">
        <f t="shared" si="1229"/>
        <v/>
      </c>
      <c r="BL1858" s="36" t="str">
        <f t="shared" si="1230"/>
        <v/>
      </c>
      <c r="BM1858" s="36" t="str">
        <f t="shared" si="1231"/>
        <v/>
      </c>
      <c r="BN1858" s="38" t="e">
        <f t="shared" si="1190"/>
        <v>#DIV/0!</v>
      </c>
      <c r="BO1858" s="38" t="e">
        <f t="shared" si="1191"/>
        <v>#DIV/0!</v>
      </c>
      <c r="BP1858" s="39" t="str">
        <f t="shared" si="1192"/>
        <v/>
      </c>
      <c r="BQ1858" s="39" t="str">
        <f t="shared" si="1193"/>
        <v/>
      </c>
      <c r="BR1858" s="39" t="str">
        <f t="shared" si="1194"/>
        <v/>
      </c>
      <c r="BS1858" s="39" t="str">
        <f t="shared" si="1195"/>
        <v/>
      </c>
      <c r="BT1858" s="39" t="str">
        <f t="shared" si="1196"/>
        <v/>
      </c>
      <c r="BU1858" s="39" t="str">
        <f t="shared" si="1197"/>
        <v/>
      </c>
      <c r="BV1858" s="39" t="str">
        <f t="shared" si="1198"/>
        <v/>
      </c>
      <c r="BW1858" s="39" t="str">
        <f t="shared" si="1199"/>
        <v/>
      </c>
      <c r="BX1858" s="39" t="str">
        <f t="shared" si="1200"/>
        <v/>
      </c>
      <c r="BY1858" s="39" t="str">
        <f t="shared" si="1201"/>
        <v/>
      </c>
      <c r="BZ1858" s="39" t="str">
        <f t="shared" si="1202"/>
        <v/>
      </c>
      <c r="CA1858" s="39" t="str">
        <f t="shared" si="1203"/>
        <v/>
      </c>
      <c r="CB1858" s="39" t="str">
        <f t="shared" si="1204"/>
        <v/>
      </c>
      <c r="CC1858" s="39" t="str">
        <f t="shared" si="1205"/>
        <v/>
      </c>
      <c r="CD1858" s="39" t="str">
        <f t="shared" si="1206"/>
        <v/>
      </c>
      <c r="CE1858" s="39" t="str">
        <f t="shared" si="1207"/>
        <v/>
      </c>
      <c r="CF1858" s="39" t="str">
        <f t="shared" si="1208"/>
        <v/>
      </c>
      <c r="CG1858" s="39" t="str">
        <f t="shared" si="1209"/>
        <v/>
      </c>
      <c r="CH1858" s="39" t="str">
        <f t="shared" si="1210"/>
        <v/>
      </c>
      <c r="CI1858" s="39" t="str">
        <f t="shared" si="1211"/>
        <v/>
      </c>
    </row>
    <row r="1859" spans="1:87">
      <c r="A1859" s="18"/>
      <c r="B1859" s="15">
        <f>'Gene Table'!E1858</f>
        <v>0</v>
      </c>
      <c r="C1859" s="15" t="str">
        <f>'Gene Table'!B1858</f>
        <v>N08</v>
      </c>
      <c r="D1859" s="16" t="str">
        <f>IF(SUM('Test Sample Data'!D$3:D$98)&gt;10,IF(AND(ISNUMBER('Test Sample Data'!D1858),'Test Sample Data'!D1858&lt;$B$1,'Test Sample Data'!D1858&gt;0),'Test Sample Data'!D1858,$B$1),"")</f>
        <v/>
      </c>
      <c r="E1859" s="17" t="str">
        <f>IF(SUM('Test Sample Data'!E$3:E$98)&gt;10,IF(AND(ISNUMBER('Test Sample Data'!E1858),'Test Sample Data'!E1858&lt;$B$1,'Test Sample Data'!E1858&gt;0),'Test Sample Data'!E1858,$B$1),"")</f>
        <v/>
      </c>
      <c r="F1859" s="17" t="str">
        <f>IF(SUM('Test Sample Data'!F$3:F$98)&gt;10,IF(AND(ISNUMBER('Test Sample Data'!F1858),'Test Sample Data'!F1858&lt;$B$1,'Test Sample Data'!F1858&gt;0),'Test Sample Data'!F1858,$B$1),"")</f>
        <v/>
      </c>
      <c r="G1859" s="17" t="str">
        <f>IF(SUM('Test Sample Data'!G$3:G$98)&gt;10,IF(AND(ISNUMBER('Test Sample Data'!G1858),'Test Sample Data'!G1858&lt;$B$1,'Test Sample Data'!G1858&gt;0),'Test Sample Data'!G1858,$B$1),"")</f>
        <v/>
      </c>
      <c r="H1859" s="17" t="str">
        <f>IF(SUM('Test Sample Data'!H$3:H$98)&gt;10,IF(AND(ISNUMBER('Test Sample Data'!H1858),'Test Sample Data'!H1858&lt;$B$1,'Test Sample Data'!H1858&gt;0),'Test Sample Data'!H1858,$B$1),"")</f>
        <v/>
      </c>
      <c r="I1859" s="17" t="str">
        <f>IF(SUM('Test Sample Data'!I$3:I$98)&gt;10,IF(AND(ISNUMBER('Test Sample Data'!I1858),'Test Sample Data'!I1858&lt;$B$1,'Test Sample Data'!I1858&gt;0),'Test Sample Data'!I1858,$B$1),"")</f>
        <v/>
      </c>
      <c r="J1859" s="17" t="str">
        <f>IF(SUM('Test Sample Data'!J$3:J$98)&gt;10,IF(AND(ISNUMBER('Test Sample Data'!J1858),'Test Sample Data'!J1858&lt;$B$1,'Test Sample Data'!J1858&gt;0),'Test Sample Data'!J1858,$B$1),"")</f>
        <v/>
      </c>
      <c r="K1859" s="17" t="str">
        <f>IF(SUM('Test Sample Data'!K$3:K$98)&gt;10,IF(AND(ISNUMBER('Test Sample Data'!K1858),'Test Sample Data'!K1858&lt;$B$1,'Test Sample Data'!K1858&gt;0),'Test Sample Data'!K1858,$B$1),"")</f>
        <v/>
      </c>
      <c r="L1859" s="17" t="str">
        <f>IF(SUM('Test Sample Data'!L$3:L$98)&gt;10,IF(AND(ISNUMBER('Test Sample Data'!L1858),'Test Sample Data'!L1858&lt;$B$1,'Test Sample Data'!L1858&gt;0),'Test Sample Data'!L1858,$B$1),"")</f>
        <v/>
      </c>
      <c r="M1859" s="17" t="str">
        <f>IF(SUM('Test Sample Data'!M$3:M$98)&gt;10,IF(AND(ISNUMBER('Test Sample Data'!M1858),'Test Sample Data'!M1858&lt;$B$1,'Test Sample Data'!M1858&gt;0),'Test Sample Data'!M1858,$B$1),"")</f>
        <v/>
      </c>
      <c r="N1859" s="17">
        <f>'Gene Table'!E1858</f>
        <v>0</v>
      </c>
      <c r="O1859" s="17" t="str">
        <f>'Gene Table'!B1858</f>
        <v>N08</v>
      </c>
      <c r="P1859" s="17" t="str">
        <f>IF(SUM('Control Sample Data'!D$3:D$98)&gt;10,IF(AND(ISNUMBER('Control Sample Data'!D1858),'Control Sample Data'!D1858&lt;$B$1,'Control Sample Data'!D1858&gt;0),'Control Sample Data'!D1858,$B$1),"")</f>
        <v/>
      </c>
      <c r="Q1859" s="17" t="str">
        <f>IF(SUM('Control Sample Data'!E$3:E$98)&gt;10,IF(AND(ISNUMBER('Control Sample Data'!E1858),'Control Sample Data'!E1858&lt;$B$1,'Control Sample Data'!E1858&gt;0),'Control Sample Data'!E1858,$B$1),"")</f>
        <v/>
      </c>
      <c r="R1859" s="17" t="str">
        <f>IF(SUM('Control Sample Data'!F$3:F$98)&gt;10,IF(AND(ISNUMBER('Control Sample Data'!F1858),'Control Sample Data'!F1858&lt;$B$1,'Control Sample Data'!F1858&gt;0),'Control Sample Data'!F1858,$B$1),"")</f>
        <v/>
      </c>
      <c r="S1859" s="17" t="str">
        <f>IF(SUM('Control Sample Data'!G$3:G$98)&gt;10,IF(AND(ISNUMBER('Control Sample Data'!G1858),'Control Sample Data'!G1858&lt;$B$1,'Control Sample Data'!G1858&gt;0),'Control Sample Data'!G1858,$B$1),"")</f>
        <v/>
      </c>
      <c r="T1859" s="17" t="str">
        <f>IF(SUM('Control Sample Data'!H$3:H$98)&gt;10,IF(AND(ISNUMBER('Control Sample Data'!H1858),'Control Sample Data'!H1858&lt;$B$1,'Control Sample Data'!H1858&gt;0),'Control Sample Data'!H1858,$B$1),"")</f>
        <v/>
      </c>
      <c r="U1859" s="17" t="str">
        <f>IF(SUM('Control Sample Data'!I$3:I$98)&gt;10,IF(AND(ISNUMBER('Control Sample Data'!I1858),'Control Sample Data'!I1858&lt;$B$1,'Control Sample Data'!I1858&gt;0),'Control Sample Data'!I1858,$B$1),"")</f>
        <v/>
      </c>
      <c r="V1859" s="17" t="str">
        <f>IF(SUM('Control Sample Data'!J$3:J$98)&gt;10,IF(AND(ISNUMBER('Control Sample Data'!J1858),'Control Sample Data'!J1858&lt;$B$1,'Control Sample Data'!J1858&gt;0),'Control Sample Data'!J1858,$B$1),"")</f>
        <v/>
      </c>
      <c r="W1859" s="17" t="str">
        <f>IF(SUM('Control Sample Data'!K$3:K$98)&gt;10,IF(AND(ISNUMBER('Control Sample Data'!K1858),'Control Sample Data'!K1858&lt;$B$1,'Control Sample Data'!K1858&gt;0),'Control Sample Data'!K1858,$B$1),"")</f>
        <v/>
      </c>
      <c r="X1859" s="17" t="str">
        <f>IF(SUM('Control Sample Data'!L$3:L$98)&gt;10,IF(AND(ISNUMBER('Control Sample Data'!L1858),'Control Sample Data'!L1858&lt;$B$1,'Control Sample Data'!L1858&gt;0),'Control Sample Data'!L1858,$B$1),"")</f>
        <v/>
      </c>
      <c r="Y1859" s="17" t="str">
        <f>IF(SUM('Control Sample Data'!M$3:M$98)&gt;10,IF(AND(ISNUMBER('Control Sample Data'!M1858),'Control Sample Data'!M1858&lt;$B$1,'Control Sample Data'!M1858&gt;0),'Control Sample Data'!M1858,$B$1),"")</f>
        <v/>
      </c>
      <c r="AT1859" s="36" t="str">
        <f t="shared" si="1212"/>
        <v/>
      </c>
      <c r="AU1859" s="36" t="str">
        <f t="shared" si="1213"/>
        <v/>
      </c>
      <c r="AV1859" s="36" t="str">
        <f t="shared" si="1214"/>
        <v/>
      </c>
      <c r="AW1859" s="36" t="str">
        <f t="shared" si="1215"/>
        <v/>
      </c>
      <c r="AX1859" s="36" t="str">
        <f t="shared" si="1216"/>
        <v/>
      </c>
      <c r="AY1859" s="36" t="str">
        <f t="shared" si="1217"/>
        <v/>
      </c>
      <c r="AZ1859" s="36" t="str">
        <f t="shared" si="1218"/>
        <v/>
      </c>
      <c r="BA1859" s="36" t="str">
        <f t="shared" si="1219"/>
        <v/>
      </c>
      <c r="BB1859" s="36" t="str">
        <f t="shared" si="1220"/>
        <v/>
      </c>
      <c r="BC1859" s="36" t="str">
        <f t="shared" si="1221"/>
        <v/>
      </c>
      <c r="BD1859" s="36" t="str">
        <f t="shared" si="1222"/>
        <v/>
      </c>
      <c r="BE1859" s="36" t="str">
        <f t="shared" si="1223"/>
        <v/>
      </c>
      <c r="BF1859" s="36" t="str">
        <f t="shared" si="1224"/>
        <v/>
      </c>
      <c r="BG1859" s="36" t="str">
        <f t="shared" si="1225"/>
        <v/>
      </c>
      <c r="BH1859" s="36" t="str">
        <f t="shared" si="1226"/>
        <v/>
      </c>
      <c r="BI1859" s="36" t="str">
        <f t="shared" si="1227"/>
        <v/>
      </c>
      <c r="BJ1859" s="36" t="str">
        <f t="shared" si="1228"/>
        <v/>
      </c>
      <c r="BK1859" s="36" t="str">
        <f t="shared" si="1229"/>
        <v/>
      </c>
      <c r="BL1859" s="36" t="str">
        <f t="shared" si="1230"/>
        <v/>
      </c>
      <c r="BM1859" s="36" t="str">
        <f t="shared" si="1231"/>
        <v/>
      </c>
      <c r="BN1859" s="38" t="e">
        <f t="shared" si="1190"/>
        <v>#DIV/0!</v>
      </c>
      <c r="BO1859" s="38" t="e">
        <f t="shared" si="1191"/>
        <v>#DIV/0!</v>
      </c>
      <c r="BP1859" s="39" t="str">
        <f t="shared" si="1192"/>
        <v/>
      </c>
      <c r="BQ1859" s="39" t="str">
        <f t="shared" si="1193"/>
        <v/>
      </c>
      <c r="BR1859" s="39" t="str">
        <f t="shared" si="1194"/>
        <v/>
      </c>
      <c r="BS1859" s="39" t="str">
        <f t="shared" si="1195"/>
        <v/>
      </c>
      <c r="BT1859" s="39" t="str">
        <f t="shared" si="1196"/>
        <v/>
      </c>
      <c r="BU1859" s="39" t="str">
        <f t="shared" si="1197"/>
        <v/>
      </c>
      <c r="BV1859" s="39" t="str">
        <f t="shared" si="1198"/>
        <v/>
      </c>
      <c r="BW1859" s="39" t="str">
        <f t="shared" si="1199"/>
        <v/>
      </c>
      <c r="BX1859" s="39" t="str">
        <f t="shared" si="1200"/>
        <v/>
      </c>
      <c r="BY1859" s="39" t="str">
        <f t="shared" si="1201"/>
        <v/>
      </c>
      <c r="BZ1859" s="39" t="str">
        <f t="shared" si="1202"/>
        <v/>
      </c>
      <c r="CA1859" s="39" t="str">
        <f t="shared" si="1203"/>
        <v/>
      </c>
      <c r="CB1859" s="39" t="str">
        <f t="shared" si="1204"/>
        <v/>
      </c>
      <c r="CC1859" s="39" t="str">
        <f t="shared" si="1205"/>
        <v/>
      </c>
      <c r="CD1859" s="39" t="str">
        <f t="shared" si="1206"/>
        <v/>
      </c>
      <c r="CE1859" s="39" t="str">
        <f t="shared" si="1207"/>
        <v/>
      </c>
      <c r="CF1859" s="39" t="str">
        <f t="shared" si="1208"/>
        <v/>
      </c>
      <c r="CG1859" s="39" t="str">
        <f t="shared" si="1209"/>
        <v/>
      </c>
      <c r="CH1859" s="39" t="str">
        <f t="shared" si="1210"/>
        <v/>
      </c>
      <c r="CI1859" s="39" t="str">
        <f t="shared" si="1211"/>
        <v/>
      </c>
    </row>
    <row r="1860" spans="1:87">
      <c r="A1860" s="18"/>
      <c r="B1860" s="15">
        <f>'Gene Table'!E1859</f>
        <v>0</v>
      </c>
      <c r="C1860" s="15" t="str">
        <f>'Gene Table'!B1859</f>
        <v>N09</v>
      </c>
      <c r="D1860" s="16" t="str">
        <f>IF(SUM('Test Sample Data'!D$3:D$98)&gt;10,IF(AND(ISNUMBER('Test Sample Data'!D1859),'Test Sample Data'!D1859&lt;$B$1,'Test Sample Data'!D1859&gt;0),'Test Sample Data'!D1859,$B$1),"")</f>
        <v/>
      </c>
      <c r="E1860" s="17" t="str">
        <f>IF(SUM('Test Sample Data'!E$3:E$98)&gt;10,IF(AND(ISNUMBER('Test Sample Data'!E1859),'Test Sample Data'!E1859&lt;$B$1,'Test Sample Data'!E1859&gt;0),'Test Sample Data'!E1859,$B$1),"")</f>
        <v/>
      </c>
      <c r="F1860" s="17" t="str">
        <f>IF(SUM('Test Sample Data'!F$3:F$98)&gt;10,IF(AND(ISNUMBER('Test Sample Data'!F1859),'Test Sample Data'!F1859&lt;$B$1,'Test Sample Data'!F1859&gt;0),'Test Sample Data'!F1859,$B$1),"")</f>
        <v/>
      </c>
      <c r="G1860" s="17" t="str">
        <f>IF(SUM('Test Sample Data'!G$3:G$98)&gt;10,IF(AND(ISNUMBER('Test Sample Data'!G1859),'Test Sample Data'!G1859&lt;$B$1,'Test Sample Data'!G1859&gt;0),'Test Sample Data'!G1859,$B$1),"")</f>
        <v/>
      </c>
      <c r="H1860" s="17" t="str">
        <f>IF(SUM('Test Sample Data'!H$3:H$98)&gt;10,IF(AND(ISNUMBER('Test Sample Data'!H1859),'Test Sample Data'!H1859&lt;$B$1,'Test Sample Data'!H1859&gt;0),'Test Sample Data'!H1859,$B$1),"")</f>
        <v/>
      </c>
      <c r="I1860" s="17" t="str">
        <f>IF(SUM('Test Sample Data'!I$3:I$98)&gt;10,IF(AND(ISNUMBER('Test Sample Data'!I1859),'Test Sample Data'!I1859&lt;$B$1,'Test Sample Data'!I1859&gt;0),'Test Sample Data'!I1859,$B$1),"")</f>
        <v/>
      </c>
      <c r="J1860" s="17" t="str">
        <f>IF(SUM('Test Sample Data'!J$3:J$98)&gt;10,IF(AND(ISNUMBER('Test Sample Data'!J1859),'Test Sample Data'!J1859&lt;$B$1,'Test Sample Data'!J1859&gt;0),'Test Sample Data'!J1859,$B$1),"")</f>
        <v/>
      </c>
      <c r="K1860" s="17" t="str">
        <f>IF(SUM('Test Sample Data'!K$3:K$98)&gt;10,IF(AND(ISNUMBER('Test Sample Data'!K1859),'Test Sample Data'!K1859&lt;$B$1,'Test Sample Data'!K1859&gt;0),'Test Sample Data'!K1859,$B$1),"")</f>
        <v/>
      </c>
      <c r="L1860" s="17" t="str">
        <f>IF(SUM('Test Sample Data'!L$3:L$98)&gt;10,IF(AND(ISNUMBER('Test Sample Data'!L1859),'Test Sample Data'!L1859&lt;$B$1,'Test Sample Data'!L1859&gt;0),'Test Sample Data'!L1859,$B$1),"")</f>
        <v/>
      </c>
      <c r="M1860" s="17" t="str">
        <f>IF(SUM('Test Sample Data'!M$3:M$98)&gt;10,IF(AND(ISNUMBER('Test Sample Data'!M1859),'Test Sample Data'!M1859&lt;$B$1,'Test Sample Data'!M1859&gt;0),'Test Sample Data'!M1859,$B$1),"")</f>
        <v/>
      </c>
      <c r="N1860" s="17">
        <f>'Gene Table'!E1859</f>
        <v>0</v>
      </c>
      <c r="O1860" s="17" t="str">
        <f>'Gene Table'!B1859</f>
        <v>N09</v>
      </c>
      <c r="P1860" s="17" t="str">
        <f>IF(SUM('Control Sample Data'!D$3:D$98)&gt;10,IF(AND(ISNUMBER('Control Sample Data'!D1859),'Control Sample Data'!D1859&lt;$B$1,'Control Sample Data'!D1859&gt;0),'Control Sample Data'!D1859,$B$1),"")</f>
        <v/>
      </c>
      <c r="Q1860" s="17" t="str">
        <f>IF(SUM('Control Sample Data'!E$3:E$98)&gt;10,IF(AND(ISNUMBER('Control Sample Data'!E1859),'Control Sample Data'!E1859&lt;$B$1,'Control Sample Data'!E1859&gt;0),'Control Sample Data'!E1859,$B$1),"")</f>
        <v/>
      </c>
      <c r="R1860" s="17" t="str">
        <f>IF(SUM('Control Sample Data'!F$3:F$98)&gt;10,IF(AND(ISNUMBER('Control Sample Data'!F1859),'Control Sample Data'!F1859&lt;$B$1,'Control Sample Data'!F1859&gt;0),'Control Sample Data'!F1859,$B$1),"")</f>
        <v/>
      </c>
      <c r="S1860" s="17" t="str">
        <f>IF(SUM('Control Sample Data'!G$3:G$98)&gt;10,IF(AND(ISNUMBER('Control Sample Data'!G1859),'Control Sample Data'!G1859&lt;$B$1,'Control Sample Data'!G1859&gt;0),'Control Sample Data'!G1859,$B$1),"")</f>
        <v/>
      </c>
      <c r="T1860" s="17" t="str">
        <f>IF(SUM('Control Sample Data'!H$3:H$98)&gt;10,IF(AND(ISNUMBER('Control Sample Data'!H1859),'Control Sample Data'!H1859&lt;$B$1,'Control Sample Data'!H1859&gt;0),'Control Sample Data'!H1859,$B$1),"")</f>
        <v/>
      </c>
      <c r="U1860" s="17" t="str">
        <f>IF(SUM('Control Sample Data'!I$3:I$98)&gt;10,IF(AND(ISNUMBER('Control Sample Data'!I1859),'Control Sample Data'!I1859&lt;$B$1,'Control Sample Data'!I1859&gt;0),'Control Sample Data'!I1859,$B$1),"")</f>
        <v/>
      </c>
      <c r="V1860" s="17" t="str">
        <f>IF(SUM('Control Sample Data'!J$3:J$98)&gt;10,IF(AND(ISNUMBER('Control Sample Data'!J1859),'Control Sample Data'!J1859&lt;$B$1,'Control Sample Data'!J1859&gt;0),'Control Sample Data'!J1859,$B$1),"")</f>
        <v/>
      </c>
      <c r="W1860" s="17" t="str">
        <f>IF(SUM('Control Sample Data'!K$3:K$98)&gt;10,IF(AND(ISNUMBER('Control Sample Data'!K1859),'Control Sample Data'!K1859&lt;$B$1,'Control Sample Data'!K1859&gt;0),'Control Sample Data'!K1859,$B$1),"")</f>
        <v/>
      </c>
      <c r="X1860" s="17" t="str">
        <f>IF(SUM('Control Sample Data'!L$3:L$98)&gt;10,IF(AND(ISNUMBER('Control Sample Data'!L1859),'Control Sample Data'!L1859&lt;$B$1,'Control Sample Data'!L1859&gt;0),'Control Sample Data'!L1859,$B$1),"")</f>
        <v/>
      </c>
      <c r="Y1860" s="17" t="str">
        <f>IF(SUM('Control Sample Data'!M$3:M$98)&gt;10,IF(AND(ISNUMBER('Control Sample Data'!M1859),'Control Sample Data'!M1859&lt;$B$1,'Control Sample Data'!M1859&gt;0),'Control Sample Data'!M1859,$B$1),"")</f>
        <v/>
      </c>
      <c r="AT1860" s="36" t="str">
        <f t="shared" si="1212"/>
        <v/>
      </c>
      <c r="AU1860" s="36" t="str">
        <f t="shared" si="1213"/>
        <v/>
      </c>
      <c r="AV1860" s="36" t="str">
        <f t="shared" si="1214"/>
        <v/>
      </c>
      <c r="AW1860" s="36" t="str">
        <f t="shared" si="1215"/>
        <v/>
      </c>
      <c r="AX1860" s="36" t="str">
        <f t="shared" si="1216"/>
        <v/>
      </c>
      <c r="AY1860" s="36" t="str">
        <f t="shared" si="1217"/>
        <v/>
      </c>
      <c r="AZ1860" s="36" t="str">
        <f t="shared" si="1218"/>
        <v/>
      </c>
      <c r="BA1860" s="36" t="str">
        <f t="shared" si="1219"/>
        <v/>
      </c>
      <c r="BB1860" s="36" t="str">
        <f t="shared" si="1220"/>
        <v/>
      </c>
      <c r="BC1860" s="36" t="str">
        <f t="shared" si="1221"/>
        <v/>
      </c>
      <c r="BD1860" s="36" t="str">
        <f t="shared" si="1222"/>
        <v/>
      </c>
      <c r="BE1860" s="36" t="str">
        <f t="shared" si="1223"/>
        <v/>
      </c>
      <c r="BF1860" s="36" t="str">
        <f t="shared" si="1224"/>
        <v/>
      </c>
      <c r="BG1860" s="36" t="str">
        <f t="shared" si="1225"/>
        <v/>
      </c>
      <c r="BH1860" s="36" t="str">
        <f t="shared" si="1226"/>
        <v/>
      </c>
      <c r="BI1860" s="36" t="str">
        <f t="shared" si="1227"/>
        <v/>
      </c>
      <c r="BJ1860" s="36" t="str">
        <f t="shared" si="1228"/>
        <v/>
      </c>
      <c r="BK1860" s="36" t="str">
        <f t="shared" si="1229"/>
        <v/>
      </c>
      <c r="BL1860" s="36" t="str">
        <f t="shared" si="1230"/>
        <v/>
      </c>
      <c r="BM1860" s="36" t="str">
        <f t="shared" si="1231"/>
        <v/>
      </c>
      <c r="BN1860" s="38" t="e">
        <f t="shared" ref="BN1860:BN1923" si="1232">AVERAGE(AT1860:BC1860)</f>
        <v>#DIV/0!</v>
      </c>
      <c r="BO1860" s="38" t="e">
        <f t="shared" ref="BO1860:BO1923" si="1233">AVERAGE(BD1860:BM1860)</f>
        <v>#DIV/0!</v>
      </c>
      <c r="BP1860" s="39" t="str">
        <f t="shared" ref="BP1860:BP1923" si="1234">IF(ISNUMBER(AT1860),POWER(2,-AT1860),"")</f>
        <v/>
      </c>
      <c r="BQ1860" s="39" t="str">
        <f t="shared" ref="BQ1860:BQ1923" si="1235">IF(ISNUMBER(AU1860),POWER(2,-AU1860),"")</f>
        <v/>
      </c>
      <c r="BR1860" s="39" t="str">
        <f t="shared" ref="BR1860:BR1923" si="1236">IF(ISNUMBER(AV1860),POWER(2,-AV1860),"")</f>
        <v/>
      </c>
      <c r="BS1860" s="39" t="str">
        <f t="shared" ref="BS1860:BS1923" si="1237">IF(ISNUMBER(AW1860),POWER(2,-AW1860),"")</f>
        <v/>
      </c>
      <c r="BT1860" s="39" t="str">
        <f t="shared" ref="BT1860:BT1923" si="1238">IF(ISNUMBER(AX1860),POWER(2,-AX1860),"")</f>
        <v/>
      </c>
      <c r="BU1860" s="39" t="str">
        <f t="shared" ref="BU1860:BU1923" si="1239">IF(ISNUMBER(AY1860),POWER(2,-AY1860),"")</f>
        <v/>
      </c>
      <c r="BV1860" s="39" t="str">
        <f t="shared" ref="BV1860:BV1923" si="1240">IF(ISNUMBER(AZ1860),POWER(2,-AZ1860),"")</f>
        <v/>
      </c>
      <c r="BW1860" s="39" t="str">
        <f t="shared" ref="BW1860:BW1923" si="1241">IF(ISNUMBER(BA1860),POWER(2,-BA1860),"")</f>
        <v/>
      </c>
      <c r="BX1860" s="39" t="str">
        <f t="shared" ref="BX1860:BX1923" si="1242">IF(ISNUMBER(BB1860),POWER(2,-BB1860),"")</f>
        <v/>
      </c>
      <c r="BY1860" s="39" t="str">
        <f t="shared" ref="BY1860:BY1923" si="1243">IF(ISNUMBER(BC1860),POWER(2,-BC1860),"")</f>
        <v/>
      </c>
      <c r="BZ1860" s="39" t="str">
        <f t="shared" ref="BZ1860:BZ1923" si="1244">IF(ISNUMBER(BD1860),POWER(2,-BD1860),"")</f>
        <v/>
      </c>
      <c r="CA1860" s="39" t="str">
        <f t="shared" ref="CA1860:CA1923" si="1245">IF(ISNUMBER(BE1860),POWER(2,-BE1860),"")</f>
        <v/>
      </c>
      <c r="CB1860" s="39" t="str">
        <f t="shared" ref="CB1860:CB1923" si="1246">IF(ISNUMBER(BF1860),POWER(2,-BF1860),"")</f>
        <v/>
      </c>
      <c r="CC1860" s="39" t="str">
        <f t="shared" ref="CC1860:CC1923" si="1247">IF(ISNUMBER(BG1860),POWER(2,-BG1860),"")</f>
        <v/>
      </c>
      <c r="CD1860" s="39" t="str">
        <f t="shared" ref="CD1860:CD1923" si="1248">IF(ISNUMBER(BH1860),POWER(2,-BH1860),"")</f>
        <v/>
      </c>
      <c r="CE1860" s="39" t="str">
        <f t="shared" ref="CE1860:CE1923" si="1249">IF(ISNUMBER(BI1860),POWER(2,-BI1860),"")</f>
        <v/>
      </c>
      <c r="CF1860" s="39" t="str">
        <f t="shared" ref="CF1860:CF1923" si="1250">IF(ISNUMBER(BJ1860),POWER(2,-BJ1860),"")</f>
        <v/>
      </c>
      <c r="CG1860" s="39" t="str">
        <f t="shared" ref="CG1860:CG1923" si="1251">IF(ISNUMBER(BK1860),POWER(2,-BK1860),"")</f>
        <v/>
      </c>
      <c r="CH1860" s="39" t="str">
        <f t="shared" ref="CH1860:CH1923" si="1252">IF(ISNUMBER(BL1860),POWER(2,-BL1860),"")</f>
        <v/>
      </c>
      <c r="CI1860" s="39" t="str">
        <f t="shared" ref="CI1860:CI1923" si="1253">IF(ISNUMBER(BM1860),POWER(2,-BM1860),"")</f>
        <v/>
      </c>
    </row>
    <row r="1861" spans="1:87">
      <c r="A1861" s="18"/>
      <c r="B1861" s="15">
        <f>'Gene Table'!E1860</f>
        <v>0</v>
      </c>
      <c r="C1861" s="15" t="str">
        <f>'Gene Table'!B1860</f>
        <v>N10</v>
      </c>
      <c r="D1861" s="16" t="str">
        <f>IF(SUM('Test Sample Data'!D$3:D$98)&gt;10,IF(AND(ISNUMBER('Test Sample Data'!D1860),'Test Sample Data'!D1860&lt;$B$1,'Test Sample Data'!D1860&gt;0),'Test Sample Data'!D1860,$B$1),"")</f>
        <v/>
      </c>
      <c r="E1861" s="17" t="str">
        <f>IF(SUM('Test Sample Data'!E$3:E$98)&gt;10,IF(AND(ISNUMBER('Test Sample Data'!E1860),'Test Sample Data'!E1860&lt;$B$1,'Test Sample Data'!E1860&gt;0),'Test Sample Data'!E1860,$B$1),"")</f>
        <v/>
      </c>
      <c r="F1861" s="17" t="str">
        <f>IF(SUM('Test Sample Data'!F$3:F$98)&gt;10,IF(AND(ISNUMBER('Test Sample Data'!F1860),'Test Sample Data'!F1860&lt;$B$1,'Test Sample Data'!F1860&gt;0),'Test Sample Data'!F1860,$B$1),"")</f>
        <v/>
      </c>
      <c r="G1861" s="17" t="str">
        <f>IF(SUM('Test Sample Data'!G$3:G$98)&gt;10,IF(AND(ISNUMBER('Test Sample Data'!G1860),'Test Sample Data'!G1860&lt;$B$1,'Test Sample Data'!G1860&gt;0),'Test Sample Data'!G1860,$B$1),"")</f>
        <v/>
      </c>
      <c r="H1861" s="17" t="str">
        <f>IF(SUM('Test Sample Data'!H$3:H$98)&gt;10,IF(AND(ISNUMBER('Test Sample Data'!H1860),'Test Sample Data'!H1860&lt;$B$1,'Test Sample Data'!H1860&gt;0),'Test Sample Data'!H1860,$B$1),"")</f>
        <v/>
      </c>
      <c r="I1861" s="17" t="str">
        <f>IF(SUM('Test Sample Data'!I$3:I$98)&gt;10,IF(AND(ISNUMBER('Test Sample Data'!I1860),'Test Sample Data'!I1860&lt;$B$1,'Test Sample Data'!I1860&gt;0),'Test Sample Data'!I1860,$B$1),"")</f>
        <v/>
      </c>
      <c r="J1861" s="17" t="str">
        <f>IF(SUM('Test Sample Data'!J$3:J$98)&gt;10,IF(AND(ISNUMBER('Test Sample Data'!J1860),'Test Sample Data'!J1860&lt;$B$1,'Test Sample Data'!J1860&gt;0),'Test Sample Data'!J1860,$B$1),"")</f>
        <v/>
      </c>
      <c r="K1861" s="17" t="str">
        <f>IF(SUM('Test Sample Data'!K$3:K$98)&gt;10,IF(AND(ISNUMBER('Test Sample Data'!K1860),'Test Sample Data'!K1860&lt;$B$1,'Test Sample Data'!K1860&gt;0),'Test Sample Data'!K1860,$B$1),"")</f>
        <v/>
      </c>
      <c r="L1861" s="17" t="str">
        <f>IF(SUM('Test Sample Data'!L$3:L$98)&gt;10,IF(AND(ISNUMBER('Test Sample Data'!L1860),'Test Sample Data'!L1860&lt;$B$1,'Test Sample Data'!L1860&gt;0),'Test Sample Data'!L1860,$B$1),"")</f>
        <v/>
      </c>
      <c r="M1861" s="17" t="str">
        <f>IF(SUM('Test Sample Data'!M$3:M$98)&gt;10,IF(AND(ISNUMBER('Test Sample Data'!M1860),'Test Sample Data'!M1860&lt;$B$1,'Test Sample Data'!M1860&gt;0),'Test Sample Data'!M1860,$B$1),"")</f>
        <v/>
      </c>
      <c r="N1861" s="17">
        <f>'Gene Table'!E1860</f>
        <v>0</v>
      </c>
      <c r="O1861" s="17" t="str">
        <f>'Gene Table'!B1860</f>
        <v>N10</v>
      </c>
      <c r="P1861" s="17" t="str">
        <f>IF(SUM('Control Sample Data'!D$3:D$98)&gt;10,IF(AND(ISNUMBER('Control Sample Data'!D1860),'Control Sample Data'!D1860&lt;$B$1,'Control Sample Data'!D1860&gt;0),'Control Sample Data'!D1860,$B$1),"")</f>
        <v/>
      </c>
      <c r="Q1861" s="17" t="str">
        <f>IF(SUM('Control Sample Data'!E$3:E$98)&gt;10,IF(AND(ISNUMBER('Control Sample Data'!E1860),'Control Sample Data'!E1860&lt;$B$1,'Control Sample Data'!E1860&gt;0),'Control Sample Data'!E1860,$B$1),"")</f>
        <v/>
      </c>
      <c r="R1861" s="17" t="str">
        <f>IF(SUM('Control Sample Data'!F$3:F$98)&gt;10,IF(AND(ISNUMBER('Control Sample Data'!F1860),'Control Sample Data'!F1860&lt;$B$1,'Control Sample Data'!F1860&gt;0),'Control Sample Data'!F1860,$B$1),"")</f>
        <v/>
      </c>
      <c r="S1861" s="17" t="str">
        <f>IF(SUM('Control Sample Data'!G$3:G$98)&gt;10,IF(AND(ISNUMBER('Control Sample Data'!G1860),'Control Sample Data'!G1860&lt;$B$1,'Control Sample Data'!G1860&gt;0),'Control Sample Data'!G1860,$B$1),"")</f>
        <v/>
      </c>
      <c r="T1861" s="17" t="str">
        <f>IF(SUM('Control Sample Data'!H$3:H$98)&gt;10,IF(AND(ISNUMBER('Control Sample Data'!H1860),'Control Sample Data'!H1860&lt;$B$1,'Control Sample Data'!H1860&gt;0),'Control Sample Data'!H1860,$B$1),"")</f>
        <v/>
      </c>
      <c r="U1861" s="17" t="str">
        <f>IF(SUM('Control Sample Data'!I$3:I$98)&gt;10,IF(AND(ISNUMBER('Control Sample Data'!I1860),'Control Sample Data'!I1860&lt;$B$1,'Control Sample Data'!I1860&gt;0),'Control Sample Data'!I1860,$B$1),"")</f>
        <v/>
      </c>
      <c r="V1861" s="17" t="str">
        <f>IF(SUM('Control Sample Data'!J$3:J$98)&gt;10,IF(AND(ISNUMBER('Control Sample Data'!J1860),'Control Sample Data'!J1860&lt;$B$1,'Control Sample Data'!J1860&gt;0),'Control Sample Data'!J1860,$B$1),"")</f>
        <v/>
      </c>
      <c r="W1861" s="17" t="str">
        <f>IF(SUM('Control Sample Data'!K$3:K$98)&gt;10,IF(AND(ISNUMBER('Control Sample Data'!K1860),'Control Sample Data'!K1860&lt;$B$1,'Control Sample Data'!K1860&gt;0),'Control Sample Data'!K1860,$B$1),"")</f>
        <v/>
      </c>
      <c r="X1861" s="17" t="str">
        <f>IF(SUM('Control Sample Data'!L$3:L$98)&gt;10,IF(AND(ISNUMBER('Control Sample Data'!L1860),'Control Sample Data'!L1860&lt;$B$1,'Control Sample Data'!L1860&gt;0),'Control Sample Data'!L1860,$B$1),"")</f>
        <v/>
      </c>
      <c r="Y1861" s="17" t="str">
        <f>IF(SUM('Control Sample Data'!M$3:M$98)&gt;10,IF(AND(ISNUMBER('Control Sample Data'!M1860),'Control Sample Data'!M1860&lt;$B$1,'Control Sample Data'!M1860&gt;0),'Control Sample Data'!M1860,$B$1),"")</f>
        <v/>
      </c>
      <c r="AT1861" s="36" t="str">
        <f t="shared" ref="AT1861:AT1923" si="1254">IF(ISERROR(D1861-Z$794),"",D1861-Z$794)</f>
        <v/>
      </c>
      <c r="AU1861" s="36" t="str">
        <f t="shared" ref="AU1861:AU1923" si="1255">IF(ISERROR(E1861-AA$794),"",E1861-AA$794)</f>
        <v/>
      </c>
      <c r="AV1861" s="36" t="str">
        <f t="shared" ref="AV1861:AV1923" si="1256">IF(ISERROR(F1861-AB$794),"",F1861-AB$794)</f>
        <v/>
      </c>
      <c r="AW1861" s="36" t="str">
        <f t="shared" ref="AW1861:AW1923" si="1257">IF(ISERROR(G1861-AC$794),"",G1861-AC$794)</f>
        <v/>
      </c>
      <c r="AX1861" s="36" t="str">
        <f t="shared" ref="AX1861:AX1923" si="1258">IF(ISERROR(H1861-AD$794),"",H1861-AD$794)</f>
        <v/>
      </c>
      <c r="AY1861" s="36" t="str">
        <f t="shared" ref="AY1861:AY1923" si="1259">IF(ISERROR(I1861-AE$794),"",I1861-AE$794)</f>
        <v/>
      </c>
      <c r="AZ1861" s="36" t="str">
        <f t="shared" ref="AZ1861:AZ1923" si="1260">IF(ISERROR(J1861-AF$794),"",J1861-AF$794)</f>
        <v/>
      </c>
      <c r="BA1861" s="36" t="str">
        <f t="shared" ref="BA1861:BA1923" si="1261">IF(ISERROR(K1861-AG$794),"",K1861-AG$794)</f>
        <v/>
      </c>
      <c r="BB1861" s="36" t="str">
        <f t="shared" ref="BB1861:BB1923" si="1262">IF(ISERROR(L1861-AH$794),"",L1861-AH$794)</f>
        <v/>
      </c>
      <c r="BC1861" s="36" t="str">
        <f t="shared" ref="BC1861:BC1923" si="1263">IF(ISERROR(M1861-AI$794),"",M1861-AI$794)</f>
        <v/>
      </c>
      <c r="BD1861" s="36" t="str">
        <f t="shared" ref="BD1861:BD1923" si="1264">IF(ISERROR(P1861-AJ$794),"",P1861-AJ$794)</f>
        <v/>
      </c>
      <c r="BE1861" s="36" t="str">
        <f t="shared" ref="BE1861:BE1923" si="1265">IF(ISERROR(Q1861-AK$794),"",Q1861-AK$794)</f>
        <v/>
      </c>
      <c r="BF1861" s="36" t="str">
        <f t="shared" ref="BF1861:BF1923" si="1266">IF(ISERROR(R1861-AL$794),"",R1861-AL$794)</f>
        <v/>
      </c>
      <c r="BG1861" s="36" t="str">
        <f t="shared" ref="BG1861:BG1923" si="1267">IF(ISERROR(S1861-AM$794),"",S1861-AM$794)</f>
        <v/>
      </c>
      <c r="BH1861" s="36" t="str">
        <f t="shared" ref="BH1861:BH1923" si="1268">IF(ISERROR(T1861-AN$794),"",T1861-AN$794)</f>
        <v/>
      </c>
      <c r="BI1861" s="36" t="str">
        <f t="shared" ref="BI1861:BI1923" si="1269">IF(ISERROR(U1861-AO$794),"",U1861-AO$794)</f>
        <v/>
      </c>
      <c r="BJ1861" s="36" t="str">
        <f t="shared" ref="BJ1861:BJ1923" si="1270">IF(ISERROR(V1861-AP$794),"",V1861-AP$794)</f>
        <v/>
      </c>
      <c r="BK1861" s="36" t="str">
        <f t="shared" ref="BK1861:BK1923" si="1271">IF(ISERROR(W1861-AQ$794),"",W1861-AQ$794)</f>
        <v/>
      </c>
      <c r="BL1861" s="36" t="str">
        <f t="shared" ref="BL1861:BL1923" si="1272">IF(ISERROR(X1861-AR$794),"",X1861-AR$794)</f>
        <v/>
      </c>
      <c r="BM1861" s="36" t="str">
        <f t="shared" ref="BM1861:BM1923" si="1273">IF(ISERROR(Y1861-AS$794),"",Y1861-AS$794)</f>
        <v/>
      </c>
      <c r="BN1861" s="38" t="e">
        <f t="shared" si="1232"/>
        <v>#DIV/0!</v>
      </c>
      <c r="BO1861" s="38" t="e">
        <f t="shared" si="1233"/>
        <v>#DIV/0!</v>
      </c>
      <c r="BP1861" s="39" t="str">
        <f t="shared" si="1234"/>
        <v/>
      </c>
      <c r="BQ1861" s="39" t="str">
        <f t="shared" si="1235"/>
        <v/>
      </c>
      <c r="BR1861" s="39" t="str">
        <f t="shared" si="1236"/>
        <v/>
      </c>
      <c r="BS1861" s="39" t="str">
        <f t="shared" si="1237"/>
        <v/>
      </c>
      <c r="BT1861" s="39" t="str">
        <f t="shared" si="1238"/>
        <v/>
      </c>
      <c r="BU1861" s="39" t="str">
        <f t="shared" si="1239"/>
        <v/>
      </c>
      <c r="BV1861" s="39" t="str">
        <f t="shared" si="1240"/>
        <v/>
      </c>
      <c r="BW1861" s="39" t="str">
        <f t="shared" si="1241"/>
        <v/>
      </c>
      <c r="BX1861" s="39" t="str">
        <f t="shared" si="1242"/>
        <v/>
      </c>
      <c r="BY1861" s="39" t="str">
        <f t="shared" si="1243"/>
        <v/>
      </c>
      <c r="BZ1861" s="39" t="str">
        <f t="shared" si="1244"/>
        <v/>
      </c>
      <c r="CA1861" s="39" t="str">
        <f t="shared" si="1245"/>
        <v/>
      </c>
      <c r="CB1861" s="39" t="str">
        <f t="shared" si="1246"/>
        <v/>
      </c>
      <c r="CC1861" s="39" t="str">
        <f t="shared" si="1247"/>
        <v/>
      </c>
      <c r="CD1861" s="39" t="str">
        <f t="shared" si="1248"/>
        <v/>
      </c>
      <c r="CE1861" s="39" t="str">
        <f t="shared" si="1249"/>
        <v/>
      </c>
      <c r="CF1861" s="39" t="str">
        <f t="shared" si="1250"/>
        <v/>
      </c>
      <c r="CG1861" s="39" t="str">
        <f t="shared" si="1251"/>
        <v/>
      </c>
      <c r="CH1861" s="39" t="str">
        <f t="shared" si="1252"/>
        <v/>
      </c>
      <c r="CI1861" s="39" t="str">
        <f t="shared" si="1253"/>
        <v/>
      </c>
    </row>
    <row r="1862" spans="1:87">
      <c r="A1862" s="18"/>
      <c r="B1862" s="15">
        <f>'Gene Table'!E1861</f>
        <v>0</v>
      </c>
      <c r="C1862" s="15" t="str">
        <f>'Gene Table'!B1861</f>
        <v>N11</v>
      </c>
      <c r="D1862" s="16" t="str">
        <f>IF(SUM('Test Sample Data'!D$3:D$98)&gt;10,IF(AND(ISNUMBER('Test Sample Data'!D1861),'Test Sample Data'!D1861&lt;$B$1,'Test Sample Data'!D1861&gt;0),'Test Sample Data'!D1861,$B$1),"")</f>
        <v/>
      </c>
      <c r="E1862" s="17" t="str">
        <f>IF(SUM('Test Sample Data'!E$3:E$98)&gt;10,IF(AND(ISNUMBER('Test Sample Data'!E1861),'Test Sample Data'!E1861&lt;$B$1,'Test Sample Data'!E1861&gt;0),'Test Sample Data'!E1861,$B$1),"")</f>
        <v/>
      </c>
      <c r="F1862" s="17" t="str">
        <f>IF(SUM('Test Sample Data'!F$3:F$98)&gt;10,IF(AND(ISNUMBER('Test Sample Data'!F1861),'Test Sample Data'!F1861&lt;$B$1,'Test Sample Data'!F1861&gt;0),'Test Sample Data'!F1861,$B$1),"")</f>
        <v/>
      </c>
      <c r="G1862" s="17" t="str">
        <f>IF(SUM('Test Sample Data'!G$3:G$98)&gt;10,IF(AND(ISNUMBER('Test Sample Data'!G1861),'Test Sample Data'!G1861&lt;$B$1,'Test Sample Data'!G1861&gt;0),'Test Sample Data'!G1861,$B$1),"")</f>
        <v/>
      </c>
      <c r="H1862" s="17" t="str">
        <f>IF(SUM('Test Sample Data'!H$3:H$98)&gt;10,IF(AND(ISNUMBER('Test Sample Data'!H1861),'Test Sample Data'!H1861&lt;$B$1,'Test Sample Data'!H1861&gt;0),'Test Sample Data'!H1861,$B$1),"")</f>
        <v/>
      </c>
      <c r="I1862" s="17" t="str">
        <f>IF(SUM('Test Sample Data'!I$3:I$98)&gt;10,IF(AND(ISNUMBER('Test Sample Data'!I1861),'Test Sample Data'!I1861&lt;$B$1,'Test Sample Data'!I1861&gt;0),'Test Sample Data'!I1861,$B$1),"")</f>
        <v/>
      </c>
      <c r="J1862" s="17" t="str">
        <f>IF(SUM('Test Sample Data'!J$3:J$98)&gt;10,IF(AND(ISNUMBER('Test Sample Data'!J1861),'Test Sample Data'!J1861&lt;$B$1,'Test Sample Data'!J1861&gt;0),'Test Sample Data'!J1861,$B$1),"")</f>
        <v/>
      </c>
      <c r="K1862" s="17" t="str">
        <f>IF(SUM('Test Sample Data'!K$3:K$98)&gt;10,IF(AND(ISNUMBER('Test Sample Data'!K1861),'Test Sample Data'!K1861&lt;$B$1,'Test Sample Data'!K1861&gt;0),'Test Sample Data'!K1861,$B$1),"")</f>
        <v/>
      </c>
      <c r="L1862" s="17" t="str">
        <f>IF(SUM('Test Sample Data'!L$3:L$98)&gt;10,IF(AND(ISNUMBER('Test Sample Data'!L1861),'Test Sample Data'!L1861&lt;$B$1,'Test Sample Data'!L1861&gt;0),'Test Sample Data'!L1861,$B$1),"")</f>
        <v/>
      </c>
      <c r="M1862" s="17" t="str">
        <f>IF(SUM('Test Sample Data'!M$3:M$98)&gt;10,IF(AND(ISNUMBER('Test Sample Data'!M1861),'Test Sample Data'!M1861&lt;$B$1,'Test Sample Data'!M1861&gt;0),'Test Sample Data'!M1861,$B$1),"")</f>
        <v/>
      </c>
      <c r="N1862" s="17">
        <f>'Gene Table'!E1861</f>
        <v>0</v>
      </c>
      <c r="O1862" s="17" t="str">
        <f>'Gene Table'!B1861</f>
        <v>N11</v>
      </c>
      <c r="P1862" s="17" t="str">
        <f>IF(SUM('Control Sample Data'!D$3:D$98)&gt;10,IF(AND(ISNUMBER('Control Sample Data'!D1861),'Control Sample Data'!D1861&lt;$B$1,'Control Sample Data'!D1861&gt;0),'Control Sample Data'!D1861,$B$1),"")</f>
        <v/>
      </c>
      <c r="Q1862" s="17" t="str">
        <f>IF(SUM('Control Sample Data'!E$3:E$98)&gt;10,IF(AND(ISNUMBER('Control Sample Data'!E1861),'Control Sample Data'!E1861&lt;$B$1,'Control Sample Data'!E1861&gt;0),'Control Sample Data'!E1861,$B$1),"")</f>
        <v/>
      </c>
      <c r="R1862" s="17" t="str">
        <f>IF(SUM('Control Sample Data'!F$3:F$98)&gt;10,IF(AND(ISNUMBER('Control Sample Data'!F1861),'Control Sample Data'!F1861&lt;$B$1,'Control Sample Data'!F1861&gt;0),'Control Sample Data'!F1861,$B$1),"")</f>
        <v/>
      </c>
      <c r="S1862" s="17" t="str">
        <f>IF(SUM('Control Sample Data'!G$3:G$98)&gt;10,IF(AND(ISNUMBER('Control Sample Data'!G1861),'Control Sample Data'!G1861&lt;$B$1,'Control Sample Data'!G1861&gt;0),'Control Sample Data'!G1861,$B$1),"")</f>
        <v/>
      </c>
      <c r="T1862" s="17" t="str">
        <f>IF(SUM('Control Sample Data'!H$3:H$98)&gt;10,IF(AND(ISNUMBER('Control Sample Data'!H1861),'Control Sample Data'!H1861&lt;$B$1,'Control Sample Data'!H1861&gt;0),'Control Sample Data'!H1861,$B$1),"")</f>
        <v/>
      </c>
      <c r="U1862" s="17" t="str">
        <f>IF(SUM('Control Sample Data'!I$3:I$98)&gt;10,IF(AND(ISNUMBER('Control Sample Data'!I1861),'Control Sample Data'!I1861&lt;$B$1,'Control Sample Data'!I1861&gt;0),'Control Sample Data'!I1861,$B$1),"")</f>
        <v/>
      </c>
      <c r="V1862" s="17" t="str">
        <f>IF(SUM('Control Sample Data'!J$3:J$98)&gt;10,IF(AND(ISNUMBER('Control Sample Data'!J1861),'Control Sample Data'!J1861&lt;$B$1,'Control Sample Data'!J1861&gt;0),'Control Sample Data'!J1861,$B$1),"")</f>
        <v/>
      </c>
      <c r="W1862" s="17" t="str">
        <f>IF(SUM('Control Sample Data'!K$3:K$98)&gt;10,IF(AND(ISNUMBER('Control Sample Data'!K1861),'Control Sample Data'!K1861&lt;$B$1,'Control Sample Data'!K1861&gt;0),'Control Sample Data'!K1861,$B$1),"")</f>
        <v/>
      </c>
      <c r="X1862" s="17" t="str">
        <f>IF(SUM('Control Sample Data'!L$3:L$98)&gt;10,IF(AND(ISNUMBER('Control Sample Data'!L1861),'Control Sample Data'!L1861&lt;$B$1,'Control Sample Data'!L1861&gt;0),'Control Sample Data'!L1861,$B$1),"")</f>
        <v/>
      </c>
      <c r="Y1862" s="17" t="str">
        <f>IF(SUM('Control Sample Data'!M$3:M$98)&gt;10,IF(AND(ISNUMBER('Control Sample Data'!M1861),'Control Sample Data'!M1861&lt;$B$1,'Control Sample Data'!M1861&gt;0),'Control Sample Data'!M1861,$B$1),"")</f>
        <v/>
      </c>
      <c r="AT1862" s="36" t="str">
        <f t="shared" si="1254"/>
        <v/>
      </c>
      <c r="AU1862" s="36" t="str">
        <f t="shared" si="1255"/>
        <v/>
      </c>
      <c r="AV1862" s="36" t="str">
        <f t="shared" si="1256"/>
        <v/>
      </c>
      <c r="AW1862" s="36" t="str">
        <f t="shared" si="1257"/>
        <v/>
      </c>
      <c r="AX1862" s="36" t="str">
        <f t="shared" si="1258"/>
        <v/>
      </c>
      <c r="AY1862" s="36" t="str">
        <f t="shared" si="1259"/>
        <v/>
      </c>
      <c r="AZ1862" s="36" t="str">
        <f t="shared" si="1260"/>
        <v/>
      </c>
      <c r="BA1862" s="36" t="str">
        <f t="shared" si="1261"/>
        <v/>
      </c>
      <c r="BB1862" s="36" t="str">
        <f t="shared" si="1262"/>
        <v/>
      </c>
      <c r="BC1862" s="36" t="str">
        <f t="shared" si="1263"/>
        <v/>
      </c>
      <c r="BD1862" s="36" t="str">
        <f t="shared" si="1264"/>
        <v/>
      </c>
      <c r="BE1862" s="36" t="str">
        <f t="shared" si="1265"/>
        <v/>
      </c>
      <c r="BF1862" s="36" t="str">
        <f t="shared" si="1266"/>
        <v/>
      </c>
      <c r="BG1862" s="36" t="str">
        <f t="shared" si="1267"/>
        <v/>
      </c>
      <c r="BH1862" s="36" t="str">
        <f t="shared" si="1268"/>
        <v/>
      </c>
      <c r="BI1862" s="36" t="str">
        <f t="shared" si="1269"/>
        <v/>
      </c>
      <c r="BJ1862" s="36" t="str">
        <f t="shared" si="1270"/>
        <v/>
      </c>
      <c r="BK1862" s="36" t="str">
        <f t="shared" si="1271"/>
        <v/>
      </c>
      <c r="BL1862" s="36" t="str">
        <f t="shared" si="1272"/>
        <v/>
      </c>
      <c r="BM1862" s="36" t="str">
        <f t="shared" si="1273"/>
        <v/>
      </c>
      <c r="BN1862" s="38" t="e">
        <f t="shared" si="1232"/>
        <v>#DIV/0!</v>
      </c>
      <c r="BO1862" s="38" t="e">
        <f t="shared" si="1233"/>
        <v>#DIV/0!</v>
      </c>
      <c r="BP1862" s="39" t="str">
        <f t="shared" si="1234"/>
        <v/>
      </c>
      <c r="BQ1862" s="39" t="str">
        <f t="shared" si="1235"/>
        <v/>
      </c>
      <c r="BR1862" s="39" t="str">
        <f t="shared" si="1236"/>
        <v/>
      </c>
      <c r="BS1862" s="39" t="str">
        <f t="shared" si="1237"/>
        <v/>
      </c>
      <c r="BT1862" s="39" t="str">
        <f t="shared" si="1238"/>
        <v/>
      </c>
      <c r="BU1862" s="39" t="str">
        <f t="shared" si="1239"/>
        <v/>
      </c>
      <c r="BV1862" s="39" t="str">
        <f t="shared" si="1240"/>
        <v/>
      </c>
      <c r="BW1862" s="39" t="str">
        <f t="shared" si="1241"/>
        <v/>
      </c>
      <c r="BX1862" s="39" t="str">
        <f t="shared" si="1242"/>
        <v/>
      </c>
      <c r="BY1862" s="39" t="str">
        <f t="shared" si="1243"/>
        <v/>
      </c>
      <c r="BZ1862" s="39" t="str">
        <f t="shared" si="1244"/>
        <v/>
      </c>
      <c r="CA1862" s="39" t="str">
        <f t="shared" si="1245"/>
        <v/>
      </c>
      <c r="CB1862" s="39" t="str">
        <f t="shared" si="1246"/>
        <v/>
      </c>
      <c r="CC1862" s="39" t="str">
        <f t="shared" si="1247"/>
        <v/>
      </c>
      <c r="CD1862" s="39" t="str">
        <f t="shared" si="1248"/>
        <v/>
      </c>
      <c r="CE1862" s="39" t="str">
        <f t="shared" si="1249"/>
        <v/>
      </c>
      <c r="CF1862" s="39" t="str">
        <f t="shared" si="1250"/>
        <v/>
      </c>
      <c r="CG1862" s="39" t="str">
        <f t="shared" si="1251"/>
        <v/>
      </c>
      <c r="CH1862" s="39" t="str">
        <f t="shared" si="1252"/>
        <v/>
      </c>
      <c r="CI1862" s="39" t="str">
        <f t="shared" si="1253"/>
        <v/>
      </c>
    </row>
    <row r="1863" spans="1:87">
      <c r="A1863" s="18"/>
      <c r="B1863" s="15">
        <f>'Gene Table'!E1862</f>
        <v>0</v>
      </c>
      <c r="C1863" s="15" t="str">
        <f>'Gene Table'!B1862</f>
        <v>N12</v>
      </c>
      <c r="D1863" s="16" t="str">
        <f>IF(SUM('Test Sample Data'!D$3:D$98)&gt;10,IF(AND(ISNUMBER('Test Sample Data'!D1862),'Test Sample Data'!D1862&lt;$B$1,'Test Sample Data'!D1862&gt;0),'Test Sample Data'!D1862,$B$1),"")</f>
        <v/>
      </c>
      <c r="E1863" s="17" t="str">
        <f>IF(SUM('Test Sample Data'!E$3:E$98)&gt;10,IF(AND(ISNUMBER('Test Sample Data'!E1862),'Test Sample Data'!E1862&lt;$B$1,'Test Sample Data'!E1862&gt;0),'Test Sample Data'!E1862,$B$1),"")</f>
        <v/>
      </c>
      <c r="F1863" s="17" t="str">
        <f>IF(SUM('Test Sample Data'!F$3:F$98)&gt;10,IF(AND(ISNUMBER('Test Sample Data'!F1862),'Test Sample Data'!F1862&lt;$B$1,'Test Sample Data'!F1862&gt;0),'Test Sample Data'!F1862,$B$1),"")</f>
        <v/>
      </c>
      <c r="G1863" s="17" t="str">
        <f>IF(SUM('Test Sample Data'!G$3:G$98)&gt;10,IF(AND(ISNUMBER('Test Sample Data'!G1862),'Test Sample Data'!G1862&lt;$B$1,'Test Sample Data'!G1862&gt;0),'Test Sample Data'!G1862,$B$1),"")</f>
        <v/>
      </c>
      <c r="H1863" s="17" t="str">
        <f>IF(SUM('Test Sample Data'!H$3:H$98)&gt;10,IF(AND(ISNUMBER('Test Sample Data'!H1862),'Test Sample Data'!H1862&lt;$B$1,'Test Sample Data'!H1862&gt;0),'Test Sample Data'!H1862,$B$1),"")</f>
        <v/>
      </c>
      <c r="I1863" s="17" t="str">
        <f>IF(SUM('Test Sample Data'!I$3:I$98)&gt;10,IF(AND(ISNUMBER('Test Sample Data'!I1862),'Test Sample Data'!I1862&lt;$B$1,'Test Sample Data'!I1862&gt;0),'Test Sample Data'!I1862,$B$1),"")</f>
        <v/>
      </c>
      <c r="J1863" s="17" t="str">
        <f>IF(SUM('Test Sample Data'!J$3:J$98)&gt;10,IF(AND(ISNUMBER('Test Sample Data'!J1862),'Test Sample Data'!J1862&lt;$B$1,'Test Sample Data'!J1862&gt;0),'Test Sample Data'!J1862,$B$1),"")</f>
        <v/>
      </c>
      <c r="K1863" s="17" t="str">
        <f>IF(SUM('Test Sample Data'!K$3:K$98)&gt;10,IF(AND(ISNUMBER('Test Sample Data'!K1862),'Test Sample Data'!K1862&lt;$B$1,'Test Sample Data'!K1862&gt;0),'Test Sample Data'!K1862,$B$1),"")</f>
        <v/>
      </c>
      <c r="L1863" s="17" t="str">
        <f>IF(SUM('Test Sample Data'!L$3:L$98)&gt;10,IF(AND(ISNUMBER('Test Sample Data'!L1862),'Test Sample Data'!L1862&lt;$B$1,'Test Sample Data'!L1862&gt;0),'Test Sample Data'!L1862,$B$1),"")</f>
        <v/>
      </c>
      <c r="M1863" s="17" t="str">
        <f>IF(SUM('Test Sample Data'!M$3:M$98)&gt;10,IF(AND(ISNUMBER('Test Sample Data'!M1862),'Test Sample Data'!M1862&lt;$B$1,'Test Sample Data'!M1862&gt;0),'Test Sample Data'!M1862,$B$1),"")</f>
        <v/>
      </c>
      <c r="N1863" s="17">
        <f>'Gene Table'!E1862</f>
        <v>0</v>
      </c>
      <c r="O1863" s="17" t="str">
        <f>'Gene Table'!B1862</f>
        <v>N12</v>
      </c>
      <c r="P1863" s="17" t="str">
        <f>IF(SUM('Control Sample Data'!D$3:D$98)&gt;10,IF(AND(ISNUMBER('Control Sample Data'!D1862),'Control Sample Data'!D1862&lt;$B$1,'Control Sample Data'!D1862&gt;0),'Control Sample Data'!D1862,$B$1),"")</f>
        <v/>
      </c>
      <c r="Q1863" s="17" t="str">
        <f>IF(SUM('Control Sample Data'!E$3:E$98)&gt;10,IF(AND(ISNUMBER('Control Sample Data'!E1862),'Control Sample Data'!E1862&lt;$B$1,'Control Sample Data'!E1862&gt;0),'Control Sample Data'!E1862,$B$1),"")</f>
        <v/>
      </c>
      <c r="R1863" s="17" t="str">
        <f>IF(SUM('Control Sample Data'!F$3:F$98)&gt;10,IF(AND(ISNUMBER('Control Sample Data'!F1862),'Control Sample Data'!F1862&lt;$B$1,'Control Sample Data'!F1862&gt;0),'Control Sample Data'!F1862,$B$1),"")</f>
        <v/>
      </c>
      <c r="S1863" s="17" t="str">
        <f>IF(SUM('Control Sample Data'!G$3:G$98)&gt;10,IF(AND(ISNUMBER('Control Sample Data'!G1862),'Control Sample Data'!G1862&lt;$B$1,'Control Sample Data'!G1862&gt;0),'Control Sample Data'!G1862,$B$1),"")</f>
        <v/>
      </c>
      <c r="T1863" s="17" t="str">
        <f>IF(SUM('Control Sample Data'!H$3:H$98)&gt;10,IF(AND(ISNUMBER('Control Sample Data'!H1862),'Control Sample Data'!H1862&lt;$B$1,'Control Sample Data'!H1862&gt;0),'Control Sample Data'!H1862,$B$1),"")</f>
        <v/>
      </c>
      <c r="U1863" s="17" t="str">
        <f>IF(SUM('Control Sample Data'!I$3:I$98)&gt;10,IF(AND(ISNUMBER('Control Sample Data'!I1862),'Control Sample Data'!I1862&lt;$B$1,'Control Sample Data'!I1862&gt;0),'Control Sample Data'!I1862,$B$1),"")</f>
        <v/>
      </c>
      <c r="V1863" s="17" t="str">
        <f>IF(SUM('Control Sample Data'!J$3:J$98)&gt;10,IF(AND(ISNUMBER('Control Sample Data'!J1862),'Control Sample Data'!J1862&lt;$B$1,'Control Sample Data'!J1862&gt;0),'Control Sample Data'!J1862,$B$1),"")</f>
        <v/>
      </c>
      <c r="W1863" s="17" t="str">
        <f>IF(SUM('Control Sample Data'!K$3:K$98)&gt;10,IF(AND(ISNUMBER('Control Sample Data'!K1862),'Control Sample Data'!K1862&lt;$B$1,'Control Sample Data'!K1862&gt;0),'Control Sample Data'!K1862,$B$1),"")</f>
        <v/>
      </c>
      <c r="X1863" s="17" t="str">
        <f>IF(SUM('Control Sample Data'!L$3:L$98)&gt;10,IF(AND(ISNUMBER('Control Sample Data'!L1862),'Control Sample Data'!L1862&lt;$B$1,'Control Sample Data'!L1862&gt;0),'Control Sample Data'!L1862,$B$1),"")</f>
        <v/>
      </c>
      <c r="Y1863" s="17" t="str">
        <f>IF(SUM('Control Sample Data'!M$3:M$98)&gt;10,IF(AND(ISNUMBER('Control Sample Data'!M1862),'Control Sample Data'!M1862&lt;$B$1,'Control Sample Data'!M1862&gt;0),'Control Sample Data'!M1862,$B$1),"")</f>
        <v/>
      </c>
      <c r="AT1863" s="36" t="str">
        <f t="shared" si="1254"/>
        <v/>
      </c>
      <c r="AU1863" s="36" t="str">
        <f t="shared" si="1255"/>
        <v/>
      </c>
      <c r="AV1863" s="36" t="str">
        <f t="shared" si="1256"/>
        <v/>
      </c>
      <c r="AW1863" s="36" t="str">
        <f t="shared" si="1257"/>
        <v/>
      </c>
      <c r="AX1863" s="36" t="str">
        <f t="shared" si="1258"/>
        <v/>
      </c>
      <c r="AY1863" s="36" t="str">
        <f t="shared" si="1259"/>
        <v/>
      </c>
      <c r="AZ1863" s="36" t="str">
        <f t="shared" si="1260"/>
        <v/>
      </c>
      <c r="BA1863" s="36" t="str">
        <f t="shared" si="1261"/>
        <v/>
      </c>
      <c r="BB1863" s="36" t="str">
        <f t="shared" si="1262"/>
        <v/>
      </c>
      <c r="BC1863" s="36" t="str">
        <f t="shared" si="1263"/>
        <v/>
      </c>
      <c r="BD1863" s="36" t="str">
        <f t="shared" si="1264"/>
        <v/>
      </c>
      <c r="BE1863" s="36" t="str">
        <f t="shared" si="1265"/>
        <v/>
      </c>
      <c r="BF1863" s="36" t="str">
        <f t="shared" si="1266"/>
        <v/>
      </c>
      <c r="BG1863" s="36" t="str">
        <f t="shared" si="1267"/>
        <v/>
      </c>
      <c r="BH1863" s="36" t="str">
        <f t="shared" si="1268"/>
        <v/>
      </c>
      <c r="BI1863" s="36" t="str">
        <f t="shared" si="1269"/>
        <v/>
      </c>
      <c r="BJ1863" s="36" t="str">
        <f t="shared" si="1270"/>
        <v/>
      </c>
      <c r="BK1863" s="36" t="str">
        <f t="shared" si="1271"/>
        <v/>
      </c>
      <c r="BL1863" s="36" t="str">
        <f t="shared" si="1272"/>
        <v/>
      </c>
      <c r="BM1863" s="36" t="str">
        <f t="shared" si="1273"/>
        <v/>
      </c>
      <c r="BN1863" s="38" t="e">
        <f t="shared" si="1232"/>
        <v>#DIV/0!</v>
      </c>
      <c r="BO1863" s="38" t="e">
        <f t="shared" si="1233"/>
        <v>#DIV/0!</v>
      </c>
      <c r="BP1863" s="39" t="str">
        <f t="shared" si="1234"/>
        <v/>
      </c>
      <c r="BQ1863" s="39" t="str">
        <f t="shared" si="1235"/>
        <v/>
      </c>
      <c r="BR1863" s="39" t="str">
        <f t="shared" si="1236"/>
        <v/>
      </c>
      <c r="BS1863" s="39" t="str">
        <f t="shared" si="1237"/>
        <v/>
      </c>
      <c r="BT1863" s="39" t="str">
        <f t="shared" si="1238"/>
        <v/>
      </c>
      <c r="BU1863" s="39" t="str">
        <f t="shared" si="1239"/>
        <v/>
      </c>
      <c r="BV1863" s="39" t="str">
        <f t="shared" si="1240"/>
        <v/>
      </c>
      <c r="BW1863" s="39" t="str">
        <f t="shared" si="1241"/>
        <v/>
      </c>
      <c r="BX1863" s="39" t="str">
        <f t="shared" si="1242"/>
        <v/>
      </c>
      <c r="BY1863" s="39" t="str">
        <f t="shared" si="1243"/>
        <v/>
      </c>
      <c r="BZ1863" s="39" t="str">
        <f t="shared" si="1244"/>
        <v/>
      </c>
      <c r="CA1863" s="39" t="str">
        <f t="shared" si="1245"/>
        <v/>
      </c>
      <c r="CB1863" s="39" t="str">
        <f t="shared" si="1246"/>
        <v/>
      </c>
      <c r="CC1863" s="39" t="str">
        <f t="shared" si="1247"/>
        <v/>
      </c>
      <c r="CD1863" s="39" t="str">
        <f t="shared" si="1248"/>
        <v/>
      </c>
      <c r="CE1863" s="39" t="str">
        <f t="shared" si="1249"/>
        <v/>
      </c>
      <c r="CF1863" s="39" t="str">
        <f t="shared" si="1250"/>
        <v/>
      </c>
      <c r="CG1863" s="39" t="str">
        <f t="shared" si="1251"/>
        <v/>
      </c>
      <c r="CH1863" s="39" t="str">
        <f t="shared" si="1252"/>
        <v/>
      </c>
      <c r="CI1863" s="39" t="str">
        <f t="shared" si="1253"/>
        <v/>
      </c>
    </row>
    <row r="1864" spans="1:87">
      <c r="A1864" s="18"/>
      <c r="B1864" s="15">
        <f>'Gene Table'!E1863</f>
        <v>0</v>
      </c>
      <c r="C1864" s="15" t="str">
        <f>'Gene Table'!B1863</f>
        <v>N13</v>
      </c>
      <c r="D1864" s="16" t="str">
        <f>IF(SUM('Test Sample Data'!D$3:D$98)&gt;10,IF(AND(ISNUMBER('Test Sample Data'!D1863),'Test Sample Data'!D1863&lt;$B$1,'Test Sample Data'!D1863&gt;0),'Test Sample Data'!D1863,$B$1),"")</f>
        <v/>
      </c>
      <c r="E1864" s="17" t="str">
        <f>IF(SUM('Test Sample Data'!E$3:E$98)&gt;10,IF(AND(ISNUMBER('Test Sample Data'!E1863),'Test Sample Data'!E1863&lt;$B$1,'Test Sample Data'!E1863&gt;0),'Test Sample Data'!E1863,$B$1),"")</f>
        <v/>
      </c>
      <c r="F1864" s="17" t="str">
        <f>IF(SUM('Test Sample Data'!F$3:F$98)&gt;10,IF(AND(ISNUMBER('Test Sample Data'!F1863),'Test Sample Data'!F1863&lt;$B$1,'Test Sample Data'!F1863&gt;0),'Test Sample Data'!F1863,$B$1),"")</f>
        <v/>
      </c>
      <c r="G1864" s="17" t="str">
        <f>IF(SUM('Test Sample Data'!G$3:G$98)&gt;10,IF(AND(ISNUMBER('Test Sample Data'!G1863),'Test Sample Data'!G1863&lt;$B$1,'Test Sample Data'!G1863&gt;0),'Test Sample Data'!G1863,$B$1),"")</f>
        <v/>
      </c>
      <c r="H1864" s="17" t="str">
        <f>IF(SUM('Test Sample Data'!H$3:H$98)&gt;10,IF(AND(ISNUMBER('Test Sample Data'!H1863),'Test Sample Data'!H1863&lt;$B$1,'Test Sample Data'!H1863&gt;0),'Test Sample Data'!H1863,$B$1),"")</f>
        <v/>
      </c>
      <c r="I1864" s="17" t="str">
        <f>IF(SUM('Test Sample Data'!I$3:I$98)&gt;10,IF(AND(ISNUMBER('Test Sample Data'!I1863),'Test Sample Data'!I1863&lt;$B$1,'Test Sample Data'!I1863&gt;0),'Test Sample Data'!I1863,$B$1),"")</f>
        <v/>
      </c>
      <c r="J1864" s="17" t="str">
        <f>IF(SUM('Test Sample Data'!J$3:J$98)&gt;10,IF(AND(ISNUMBER('Test Sample Data'!J1863),'Test Sample Data'!J1863&lt;$B$1,'Test Sample Data'!J1863&gt;0),'Test Sample Data'!J1863,$B$1),"")</f>
        <v/>
      </c>
      <c r="K1864" s="17" t="str">
        <f>IF(SUM('Test Sample Data'!K$3:K$98)&gt;10,IF(AND(ISNUMBER('Test Sample Data'!K1863),'Test Sample Data'!K1863&lt;$B$1,'Test Sample Data'!K1863&gt;0),'Test Sample Data'!K1863,$B$1),"")</f>
        <v/>
      </c>
      <c r="L1864" s="17" t="str">
        <f>IF(SUM('Test Sample Data'!L$3:L$98)&gt;10,IF(AND(ISNUMBER('Test Sample Data'!L1863),'Test Sample Data'!L1863&lt;$B$1,'Test Sample Data'!L1863&gt;0),'Test Sample Data'!L1863,$B$1),"")</f>
        <v/>
      </c>
      <c r="M1864" s="17" t="str">
        <f>IF(SUM('Test Sample Data'!M$3:M$98)&gt;10,IF(AND(ISNUMBER('Test Sample Data'!M1863),'Test Sample Data'!M1863&lt;$B$1,'Test Sample Data'!M1863&gt;0),'Test Sample Data'!M1863,$B$1),"")</f>
        <v/>
      </c>
      <c r="N1864" s="17">
        <f>'Gene Table'!E1863</f>
        <v>0</v>
      </c>
      <c r="O1864" s="17" t="str">
        <f>'Gene Table'!B1863</f>
        <v>N13</v>
      </c>
      <c r="P1864" s="17" t="str">
        <f>IF(SUM('Control Sample Data'!D$3:D$98)&gt;10,IF(AND(ISNUMBER('Control Sample Data'!D1863),'Control Sample Data'!D1863&lt;$B$1,'Control Sample Data'!D1863&gt;0),'Control Sample Data'!D1863,$B$1),"")</f>
        <v/>
      </c>
      <c r="Q1864" s="17" t="str">
        <f>IF(SUM('Control Sample Data'!E$3:E$98)&gt;10,IF(AND(ISNUMBER('Control Sample Data'!E1863),'Control Sample Data'!E1863&lt;$B$1,'Control Sample Data'!E1863&gt;0),'Control Sample Data'!E1863,$B$1),"")</f>
        <v/>
      </c>
      <c r="R1864" s="17" t="str">
        <f>IF(SUM('Control Sample Data'!F$3:F$98)&gt;10,IF(AND(ISNUMBER('Control Sample Data'!F1863),'Control Sample Data'!F1863&lt;$B$1,'Control Sample Data'!F1863&gt;0),'Control Sample Data'!F1863,$B$1),"")</f>
        <v/>
      </c>
      <c r="S1864" s="17" t="str">
        <f>IF(SUM('Control Sample Data'!G$3:G$98)&gt;10,IF(AND(ISNUMBER('Control Sample Data'!G1863),'Control Sample Data'!G1863&lt;$B$1,'Control Sample Data'!G1863&gt;0),'Control Sample Data'!G1863,$B$1),"")</f>
        <v/>
      </c>
      <c r="T1864" s="17" t="str">
        <f>IF(SUM('Control Sample Data'!H$3:H$98)&gt;10,IF(AND(ISNUMBER('Control Sample Data'!H1863),'Control Sample Data'!H1863&lt;$B$1,'Control Sample Data'!H1863&gt;0),'Control Sample Data'!H1863,$B$1),"")</f>
        <v/>
      </c>
      <c r="U1864" s="17" t="str">
        <f>IF(SUM('Control Sample Data'!I$3:I$98)&gt;10,IF(AND(ISNUMBER('Control Sample Data'!I1863),'Control Sample Data'!I1863&lt;$B$1,'Control Sample Data'!I1863&gt;0),'Control Sample Data'!I1863,$B$1),"")</f>
        <v/>
      </c>
      <c r="V1864" s="17" t="str">
        <f>IF(SUM('Control Sample Data'!J$3:J$98)&gt;10,IF(AND(ISNUMBER('Control Sample Data'!J1863),'Control Sample Data'!J1863&lt;$B$1,'Control Sample Data'!J1863&gt;0),'Control Sample Data'!J1863,$B$1),"")</f>
        <v/>
      </c>
      <c r="W1864" s="17" t="str">
        <f>IF(SUM('Control Sample Data'!K$3:K$98)&gt;10,IF(AND(ISNUMBER('Control Sample Data'!K1863),'Control Sample Data'!K1863&lt;$B$1,'Control Sample Data'!K1863&gt;0),'Control Sample Data'!K1863,$B$1),"")</f>
        <v/>
      </c>
      <c r="X1864" s="17" t="str">
        <f>IF(SUM('Control Sample Data'!L$3:L$98)&gt;10,IF(AND(ISNUMBER('Control Sample Data'!L1863),'Control Sample Data'!L1863&lt;$B$1,'Control Sample Data'!L1863&gt;0),'Control Sample Data'!L1863,$B$1),"")</f>
        <v/>
      </c>
      <c r="Y1864" s="17" t="str">
        <f>IF(SUM('Control Sample Data'!M$3:M$98)&gt;10,IF(AND(ISNUMBER('Control Sample Data'!M1863),'Control Sample Data'!M1863&lt;$B$1,'Control Sample Data'!M1863&gt;0),'Control Sample Data'!M1863,$B$1),"")</f>
        <v/>
      </c>
      <c r="AT1864" s="36" t="str">
        <f t="shared" si="1254"/>
        <v/>
      </c>
      <c r="AU1864" s="36" t="str">
        <f t="shared" si="1255"/>
        <v/>
      </c>
      <c r="AV1864" s="36" t="str">
        <f t="shared" si="1256"/>
        <v/>
      </c>
      <c r="AW1864" s="36" t="str">
        <f t="shared" si="1257"/>
        <v/>
      </c>
      <c r="AX1864" s="36" t="str">
        <f t="shared" si="1258"/>
        <v/>
      </c>
      <c r="AY1864" s="36" t="str">
        <f t="shared" si="1259"/>
        <v/>
      </c>
      <c r="AZ1864" s="36" t="str">
        <f t="shared" si="1260"/>
        <v/>
      </c>
      <c r="BA1864" s="36" t="str">
        <f t="shared" si="1261"/>
        <v/>
      </c>
      <c r="BB1864" s="36" t="str">
        <f t="shared" si="1262"/>
        <v/>
      </c>
      <c r="BC1864" s="36" t="str">
        <f t="shared" si="1263"/>
        <v/>
      </c>
      <c r="BD1864" s="36" t="str">
        <f t="shared" si="1264"/>
        <v/>
      </c>
      <c r="BE1864" s="36" t="str">
        <f t="shared" si="1265"/>
        <v/>
      </c>
      <c r="BF1864" s="36" t="str">
        <f t="shared" si="1266"/>
        <v/>
      </c>
      <c r="BG1864" s="36" t="str">
        <f t="shared" si="1267"/>
        <v/>
      </c>
      <c r="BH1864" s="36" t="str">
        <f t="shared" si="1268"/>
        <v/>
      </c>
      <c r="BI1864" s="36" t="str">
        <f t="shared" si="1269"/>
        <v/>
      </c>
      <c r="BJ1864" s="36" t="str">
        <f t="shared" si="1270"/>
        <v/>
      </c>
      <c r="BK1864" s="36" t="str">
        <f t="shared" si="1271"/>
        <v/>
      </c>
      <c r="BL1864" s="36" t="str">
        <f t="shared" si="1272"/>
        <v/>
      </c>
      <c r="BM1864" s="36" t="str">
        <f t="shared" si="1273"/>
        <v/>
      </c>
      <c r="BN1864" s="38" t="e">
        <f t="shared" si="1232"/>
        <v>#DIV/0!</v>
      </c>
      <c r="BO1864" s="38" t="e">
        <f t="shared" si="1233"/>
        <v>#DIV/0!</v>
      </c>
      <c r="BP1864" s="39" t="str">
        <f t="shared" si="1234"/>
        <v/>
      </c>
      <c r="BQ1864" s="39" t="str">
        <f t="shared" si="1235"/>
        <v/>
      </c>
      <c r="BR1864" s="39" t="str">
        <f t="shared" si="1236"/>
        <v/>
      </c>
      <c r="BS1864" s="39" t="str">
        <f t="shared" si="1237"/>
        <v/>
      </c>
      <c r="BT1864" s="39" t="str">
        <f t="shared" si="1238"/>
        <v/>
      </c>
      <c r="BU1864" s="39" t="str">
        <f t="shared" si="1239"/>
        <v/>
      </c>
      <c r="BV1864" s="39" t="str">
        <f t="shared" si="1240"/>
        <v/>
      </c>
      <c r="BW1864" s="39" t="str">
        <f t="shared" si="1241"/>
        <v/>
      </c>
      <c r="BX1864" s="39" t="str">
        <f t="shared" si="1242"/>
        <v/>
      </c>
      <c r="BY1864" s="39" t="str">
        <f t="shared" si="1243"/>
        <v/>
      </c>
      <c r="BZ1864" s="39" t="str">
        <f t="shared" si="1244"/>
        <v/>
      </c>
      <c r="CA1864" s="39" t="str">
        <f t="shared" si="1245"/>
        <v/>
      </c>
      <c r="CB1864" s="39" t="str">
        <f t="shared" si="1246"/>
        <v/>
      </c>
      <c r="CC1864" s="39" t="str">
        <f t="shared" si="1247"/>
        <v/>
      </c>
      <c r="CD1864" s="39" t="str">
        <f t="shared" si="1248"/>
        <v/>
      </c>
      <c r="CE1864" s="39" t="str">
        <f t="shared" si="1249"/>
        <v/>
      </c>
      <c r="CF1864" s="39" t="str">
        <f t="shared" si="1250"/>
        <v/>
      </c>
      <c r="CG1864" s="39" t="str">
        <f t="shared" si="1251"/>
        <v/>
      </c>
      <c r="CH1864" s="39" t="str">
        <f t="shared" si="1252"/>
        <v/>
      </c>
      <c r="CI1864" s="39" t="str">
        <f t="shared" si="1253"/>
        <v/>
      </c>
    </row>
    <row r="1865" spans="1:87">
      <c r="A1865" s="18"/>
      <c r="B1865" s="15">
        <f>'Gene Table'!E1864</f>
        <v>0</v>
      </c>
      <c r="C1865" s="15" t="str">
        <f>'Gene Table'!B1864</f>
        <v>N14</v>
      </c>
      <c r="D1865" s="16" t="str">
        <f>IF(SUM('Test Sample Data'!D$3:D$98)&gt;10,IF(AND(ISNUMBER('Test Sample Data'!D1864),'Test Sample Data'!D1864&lt;$B$1,'Test Sample Data'!D1864&gt;0),'Test Sample Data'!D1864,$B$1),"")</f>
        <v/>
      </c>
      <c r="E1865" s="17" t="str">
        <f>IF(SUM('Test Sample Data'!E$3:E$98)&gt;10,IF(AND(ISNUMBER('Test Sample Data'!E1864),'Test Sample Data'!E1864&lt;$B$1,'Test Sample Data'!E1864&gt;0),'Test Sample Data'!E1864,$B$1),"")</f>
        <v/>
      </c>
      <c r="F1865" s="17" t="str">
        <f>IF(SUM('Test Sample Data'!F$3:F$98)&gt;10,IF(AND(ISNUMBER('Test Sample Data'!F1864),'Test Sample Data'!F1864&lt;$B$1,'Test Sample Data'!F1864&gt;0),'Test Sample Data'!F1864,$B$1),"")</f>
        <v/>
      </c>
      <c r="G1865" s="17" t="str">
        <f>IF(SUM('Test Sample Data'!G$3:G$98)&gt;10,IF(AND(ISNUMBER('Test Sample Data'!G1864),'Test Sample Data'!G1864&lt;$B$1,'Test Sample Data'!G1864&gt;0),'Test Sample Data'!G1864,$B$1),"")</f>
        <v/>
      </c>
      <c r="H1865" s="17" t="str">
        <f>IF(SUM('Test Sample Data'!H$3:H$98)&gt;10,IF(AND(ISNUMBER('Test Sample Data'!H1864),'Test Sample Data'!H1864&lt;$B$1,'Test Sample Data'!H1864&gt;0),'Test Sample Data'!H1864,$B$1),"")</f>
        <v/>
      </c>
      <c r="I1865" s="17" t="str">
        <f>IF(SUM('Test Sample Data'!I$3:I$98)&gt;10,IF(AND(ISNUMBER('Test Sample Data'!I1864),'Test Sample Data'!I1864&lt;$B$1,'Test Sample Data'!I1864&gt;0),'Test Sample Data'!I1864,$B$1),"")</f>
        <v/>
      </c>
      <c r="J1865" s="17" t="str">
        <f>IF(SUM('Test Sample Data'!J$3:J$98)&gt;10,IF(AND(ISNUMBER('Test Sample Data'!J1864),'Test Sample Data'!J1864&lt;$B$1,'Test Sample Data'!J1864&gt;0),'Test Sample Data'!J1864,$B$1),"")</f>
        <v/>
      </c>
      <c r="K1865" s="17" t="str">
        <f>IF(SUM('Test Sample Data'!K$3:K$98)&gt;10,IF(AND(ISNUMBER('Test Sample Data'!K1864),'Test Sample Data'!K1864&lt;$B$1,'Test Sample Data'!K1864&gt;0),'Test Sample Data'!K1864,$B$1),"")</f>
        <v/>
      </c>
      <c r="L1865" s="17" t="str">
        <f>IF(SUM('Test Sample Data'!L$3:L$98)&gt;10,IF(AND(ISNUMBER('Test Sample Data'!L1864),'Test Sample Data'!L1864&lt;$B$1,'Test Sample Data'!L1864&gt;0),'Test Sample Data'!L1864,$B$1),"")</f>
        <v/>
      </c>
      <c r="M1865" s="17" t="str">
        <f>IF(SUM('Test Sample Data'!M$3:M$98)&gt;10,IF(AND(ISNUMBER('Test Sample Data'!M1864),'Test Sample Data'!M1864&lt;$B$1,'Test Sample Data'!M1864&gt;0),'Test Sample Data'!M1864,$B$1),"")</f>
        <v/>
      </c>
      <c r="N1865" s="17">
        <f>'Gene Table'!E1864</f>
        <v>0</v>
      </c>
      <c r="O1865" s="17" t="str">
        <f>'Gene Table'!B1864</f>
        <v>N14</v>
      </c>
      <c r="P1865" s="17" t="str">
        <f>IF(SUM('Control Sample Data'!D$3:D$98)&gt;10,IF(AND(ISNUMBER('Control Sample Data'!D1864),'Control Sample Data'!D1864&lt;$B$1,'Control Sample Data'!D1864&gt;0),'Control Sample Data'!D1864,$B$1),"")</f>
        <v/>
      </c>
      <c r="Q1865" s="17" t="str">
        <f>IF(SUM('Control Sample Data'!E$3:E$98)&gt;10,IF(AND(ISNUMBER('Control Sample Data'!E1864),'Control Sample Data'!E1864&lt;$B$1,'Control Sample Data'!E1864&gt;0),'Control Sample Data'!E1864,$B$1),"")</f>
        <v/>
      </c>
      <c r="R1865" s="17" t="str">
        <f>IF(SUM('Control Sample Data'!F$3:F$98)&gt;10,IF(AND(ISNUMBER('Control Sample Data'!F1864),'Control Sample Data'!F1864&lt;$B$1,'Control Sample Data'!F1864&gt;0),'Control Sample Data'!F1864,$B$1),"")</f>
        <v/>
      </c>
      <c r="S1865" s="17" t="str">
        <f>IF(SUM('Control Sample Data'!G$3:G$98)&gt;10,IF(AND(ISNUMBER('Control Sample Data'!G1864),'Control Sample Data'!G1864&lt;$B$1,'Control Sample Data'!G1864&gt;0),'Control Sample Data'!G1864,$B$1),"")</f>
        <v/>
      </c>
      <c r="T1865" s="17" t="str">
        <f>IF(SUM('Control Sample Data'!H$3:H$98)&gt;10,IF(AND(ISNUMBER('Control Sample Data'!H1864),'Control Sample Data'!H1864&lt;$B$1,'Control Sample Data'!H1864&gt;0),'Control Sample Data'!H1864,$B$1),"")</f>
        <v/>
      </c>
      <c r="U1865" s="17" t="str">
        <f>IF(SUM('Control Sample Data'!I$3:I$98)&gt;10,IF(AND(ISNUMBER('Control Sample Data'!I1864),'Control Sample Data'!I1864&lt;$B$1,'Control Sample Data'!I1864&gt;0),'Control Sample Data'!I1864,$B$1),"")</f>
        <v/>
      </c>
      <c r="V1865" s="17" t="str">
        <f>IF(SUM('Control Sample Data'!J$3:J$98)&gt;10,IF(AND(ISNUMBER('Control Sample Data'!J1864),'Control Sample Data'!J1864&lt;$B$1,'Control Sample Data'!J1864&gt;0),'Control Sample Data'!J1864,$B$1),"")</f>
        <v/>
      </c>
      <c r="W1865" s="17" t="str">
        <f>IF(SUM('Control Sample Data'!K$3:K$98)&gt;10,IF(AND(ISNUMBER('Control Sample Data'!K1864),'Control Sample Data'!K1864&lt;$B$1,'Control Sample Data'!K1864&gt;0),'Control Sample Data'!K1864,$B$1),"")</f>
        <v/>
      </c>
      <c r="X1865" s="17" t="str">
        <f>IF(SUM('Control Sample Data'!L$3:L$98)&gt;10,IF(AND(ISNUMBER('Control Sample Data'!L1864),'Control Sample Data'!L1864&lt;$B$1,'Control Sample Data'!L1864&gt;0),'Control Sample Data'!L1864,$B$1),"")</f>
        <v/>
      </c>
      <c r="Y1865" s="17" t="str">
        <f>IF(SUM('Control Sample Data'!M$3:M$98)&gt;10,IF(AND(ISNUMBER('Control Sample Data'!M1864),'Control Sample Data'!M1864&lt;$B$1,'Control Sample Data'!M1864&gt;0),'Control Sample Data'!M1864,$B$1),"")</f>
        <v/>
      </c>
      <c r="AT1865" s="36" t="str">
        <f t="shared" si="1254"/>
        <v/>
      </c>
      <c r="AU1865" s="36" t="str">
        <f t="shared" si="1255"/>
        <v/>
      </c>
      <c r="AV1865" s="36" t="str">
        <f t="shared" si="1256"/>
        <v/>
      </c>
      <c r="AW1865" s="36" t="str">
        <f t="shared" si="1257"/>
        <v/>
      </c>
      <c r="AX1865" s="36" t="str">
        <f t="shared" si="1258"/>
        <v/>
      </c>
      <c r="AY1865" s="36" t="str">
        <f t="shared" si="1259"/>
        <v/>
      </c>
      <c r="AZ1865" s="36" t="str">
        <f t="shared" si="1260"/>
        <v/>
      </c>
      <c r="BA1865" s="36" t="str">
        <f t="shared" si="1261"/>
        <v/>
      </c>
      <c r="BB1865" s="36" t="str">
        <f t="shared" si="1262"/>
        <v/>
      </c>
      <c r="BC1865" s="36" t="str">
        <f t="shared" si="1263"/>
        <v/>
      </c>
      <c r="BD1865" s="36" t="str">
        <f t="shared" si="1264"/>
        <v/>
      </c>
      <c r="BE1865" s="36" t="str">
        <f t="shared" si="1265"/>
        <v/>
      </c>
      <c r="BF1865" s="36" t="str">
        <f t="shared" si="1266"/>
        <v/>
      </c>
      <c r="BG1865" s="36" t="str">
        <f t="shared" si="1267"/>
        <v/>
      </c>
      <c r="BH1865" s="36" t="str">
        <f t="shared" si="1268"/>
        <v/>
      </c>
      <c r="BI1865" s="36" t="str">
        <f t="shared" si="1269"/>
        <v/>
      </c>
      <c r="BJ1865" s="36" t="str">
        <f t="shared" si="1270"/>
        <v/>
      </c>
      <c r="BK1865" s="36" t="str">
        <f t="shared" si="1271"/>
        <v/>
      </c>
      <c r="BL1865" s="36" t="str">
        <f t="shared" si="1272"/>
        <v/>
      </c>
      <c r="BM1865" s="36" t="str">
        <f t="shared" si="1273"/>
        <v/>
      </c>
      <c r="BN1865" s="38" t="e">
        <f t="shared" si="1232"/>
        <v>#DIV/0!</v>
      </c>
      <c r="BO1865" s="38" t="e">
        <f t="shared" si="1233"/>
        <v>#DIV/0!</v>
      </c>
      <c r="BP1865" s="39" t="str">
        <f t="shared" si="1234"/>
        <v/>
      </c>
      <c r="BQ1865" s="39" t="str">
        <f t="shared" si="1235"/>
        <v/>
      </c>
      <c r="BR1865" s="39" t="str">
        <f t="shared" si="1236"/>
        <v/>
      </c>
      <c r="BS1865" s="39" t="str">
        <f t="shared" si="1237"/>
        <v/>
      </c>
      <c r="BT1865" s="39" t="str">
        <f t="shared" si="1238"/>
        <v/>
      </c>
      <c r="BU1865" s="39" t="str">
        <f t="shared" si="1239"/>
        <v/>
      </c>
      <c r="BV1865" s="39" t="str">
        <f t="shared" si="1240"/>
        <v/>
      </c>
      <c r="BW1865" s="39" t="str">
        <f t="shared" si="1241"/>
        <v/>
      </c>
      <c r="BX1865" s="39" t="str">
        <f t="shared" si="1242"/>
        <v/>
      </c>
      <c r="BY1865" s="39" t="str">
        <f t="shared" si="1243"/>
        <v/>
      </c>
      <c r="BZ1865" s="39" t="str">
        <f t="shared" si="1244"/>
        <v/>
      </c>
      <c r="CA1865" s="39" t="str">
        <f t="shared" si="1245"/>
        <v/>
      </c>
      <c r="CB1865" s="39" t="str">
        <f t="shared" si="1246"/>
        <v/>
      </c>
      <c r="CC1865" s="39" t="str">
        <f t="shared" si="1247"/>
        <v/>
      </c>
      <c r="CD1865" s="39" t="str">
        <f t="shared" si="1248"/>
        <v/>
      </c>
      <c r="CE1865" s="39" t="str">
        <f t="shared" si="1249"/>
        <v/>
      </c>
      <c r="CF1865" s="39" t="str">
        <f t="shared" si="1250"/>
        <v/>
      </c>
      <c r="CG1865" s="39" t="str">
        <f t="shared" si="1251"/>
        <v/>
      </c>
      <c r="CH1865" s="39" t="str">
        <f t="shared" si="1252"/>
        <v/>
      </c>
      <c r="CI1865" s="39" t="str">
        <f t="shared" si="1253"/>
        <v/>
      </c>
    </row>
    <row r="1866" spans="1:87">
      <c r="A1866" s="18"/>
      <c r="B1866" s="15">
        <f>'Gene Table'!E1865</f>
        <v>0</v>
      </c>
      <c r="C1866" s="15" t="str">
        <f>'Gene Table'!B1865</f>
        <v>N15</v>
      </c>
      <c r="D1866" s="16" t="str">
        <f>IF(SUM('Test Sample Data'!D$3:D$98)&gt;10,IF(AND(ISNUMBER('Test Sample Data'!D1865),'Test Sample Data'!D1865&lt;$B$1,'Test Sample Data'!D1865&gt;0),'Test Sample Data'!D1865,$B$1),"")</f>
        <v/>
      </c>
      <c r="E1866" s="17" t="str">
        <f>IF(SUM('Test Sample Data'!E$3:E$98)&gt;10,IF(AND(ISNUMBER('Test Sample Data'!E1865),'Test Sample Data'!E1865&lt;$B$1,'Test Sample Data'!E1865&gt;0),'Test Sample Data'!E1865,$B$1),"")</f>
        <v/>
      </c>
      <c r="F1866" s="17" t="str">
        <f>IF(SUM('Test Sample Data'!F$3:F$98)&gt;10,IF(AND(ISNUMBER('Test Sample Data'!F1865),'Test Sample Data'!F1865&lt;$B$1,'Test Sample Data'!F1865&gt;0),'Test Sample Data'!F1865,$B$1),"")</f>
        <v/>
      </c>
      <c r="G1866" s="17" t="str">
        <f>IF(SUM('Test Sample Data'!G$3:G$98)&gt;10,IF(AND(ISNUMBER('Test Sample Data'!G1865),'Test Sample Data'!G1865&lt;$B$1,'Test Sample Data'!G1865&gt;0),'Test Sample Data'!G1865,$B$1),"")</f>
        <v/>
      </c>
      <c r="H1866" s="17" t="str">
        <f>IF(SUM('Test Sample Data'!H$3:H$98)&gt;10,IF(AND(ISNUMBER('Test Sample Data'!H1865),'Test Sample Data'!H1865&lt;$B$1,'Test Sample Data'!H1865&gt;0),'Test Sample Data'!H1865,$B$1),"")</f>
        <v/>
      </c>
      <c r="I1866" s="17" t="str">
        <f>IF(SUM('Test Sample Data'!I$3:I$98)&gt;10,IF(AND(ISNUMBER('Test Sample Data'!I1865),'Test Sample Data'!I1865&lt;$B$1,'Test Sample Data'!I1865&gt;0),'Test Sample Data'!I1865,$B$1),"")</f>
        <v/>
      </c>
      <c r="J1866" s="17" t="str">
        <f>IF(SUM('Test Sample Data'!J$3:J$98)&gt;10,IF(AND(ISNUMBER('Test Sample Data'!J1865),'Test Sample Data'!J1865&lt;$B$1,'Test Sample Data'!J1865&gt;0),'Test Sample Data'!J1865,$B$1),"")</f>
        <v/>
      </c>
      <c r="K1866" s="17" t="str">
        <f>IF(SUM('Test Sample Data'!K$3:K$98)&gt;10,IF(AND(ISNUMBER('Test Sample Data'!K1865),'Test Sample Data'!K1865&lt;$B$1,'Test Sample Data'!K1865&gt;0),'Test Sample Data'!K1865,$B$1),"")</f>
        <v/>
      </c>
      <c r="L1866" s="17" t="str">
        <f>IF(SUM('Test Sample Data'!L$3:L$98)&gt;10,IF(AND(ISNUMBER('Test Sample Data'!L1865),'Test Sample Data'!L1865&lt;$B$1,'Test Sample Data'!L1865&gt;0),'Test Sample Data'!L1865,$B$1),"")</f>
        <v/>
      </c>
      <c r="M1866" s="17" t="str">
        <f>IF(SUM('Test Sample Data'!M$3:M$98)&gt;10,IF(AND(ISNUMBER('Test Sample Data'!M1865),'Test Sample Data'!M1865&lt;$B$1,'Test Sample Data'!M1865&gt;0),'Test Sample Data'!M1865,$B$1),"")</f>
        <v/>
      </c>
      <c r="N1866" s="17">
        <f>'Gene Table'!E1865</f>
        <v>0</v>
      </c>
      <c r="O1866" s="17" t="str">
        <f>'Gene Table'!B1865</f>
        <v>N15</v>
      </c>
      <c r="P1866" s="17" t="str">
        <f>IF(SUM('Control Sample Data'!D$3:D$98)&gt;10,IF(AND(ISNUMBER('Control Sample Data'!D1865),'Control Sample Data'!D1865&lt;$B$1,'Control Sample Data'!D1865&gt;0),'Control Sample Data'!D1865,$B$1),"")</f>
        <v/>
      </c>
      <c r="Q1866" s="17" t="str">
        <f>IF(SUM('Control Sample Data'!E$3:E$98)&gt;10,IF(AND(ISNUMBER('Control Sample Data'!E1865),'Control Sample Data'!E1865&lt;$B$1,'Control Sample Data'!E1865&gt;0),'Control Sample Data'!E1865,$B$1),"")</f>
        <v/>
      </c>
      <c r="R1866" s="17" t="str">
        <f>IF(SUM('Control Sample Data'!F$3:F$98)&gt;10,IF(AND(ISNUMBER('Control Sample Data'!F1865),'Control Sample Data'!F1865&lt;$B$1,'Control Sample Data'!F1865&gt;0),'Control Sample Data'!F1865,$B$1),"")</f>
        <v/>
      </c>
      <c r="S1866" s="17" t="str">
        <f>IF(SUM('Control Sample Data'!G$3:G$98)&gt;10,IF(AND(ISNUMBER('Control Sample Data'!G1865),'Control Sample Data'!G1865&lt;$B$1,'Control Sample Data'!G1865&gt;0),'Control Sample Data'!G1865,$B$1),"")</f>
        <v/>
      </c>
      <c r="T1866" s="17" t="str">
        <f>IF(SUM('Control Sample Data'!H$3:H$98)&gt;10,IF(AND(ISNUMBER('Control Sample Data'!H1865),'Control Sample Data'!H1865&lt;$B$1,'Control Sample Data'!H1865&gt;0),'Control Sample Data'!H1865,$B$1),"")</f>
        <v/>
      </c>
      <c r="U1866" s="17" t="str">
        <f>IF(SUM('Control Sample Data'!I$3:I$98)&gt;10,IF(AND(ISNUMBER('Control Sample Data'!I1865),'Control Sample Data'!I1865&lt;$B$1,'Control Sample Data'!I1865&gt;0),'Control Sample Data'!I1865,$B$1),"")</f>
        <v/>
      </c>
      <c r="V1866" s="17" t="str">
        <f>IF(SUM('Control Sample Data'!J$3:J$98)&gt;10,IF(AND(ISNUMBER('Control Sample Data'!J1865),'Control Sample Data'!J1865&lt;$B$1,'Control Sample Data'!J1865&gt;0),'Control Sample Data'!J1865,$B$1),"")</f>
        <v/>
      </c>
      <c r="W1866" s="17" t="str">
        <f>IF(SUM('Control Sample Data'!K$3:K$98)&gt;10,IF(AND(ISNUMBER('Control Sample Data'!K1865),'Control Sample Data'!K1865&lt;$B$1,'Control Sample Data'!K1865&gt;0),'Control Sample Data'!K1865,$B$1),"")</f>
        <v/>
      </c>
      <c r="X1866" s="17" t="str">
        <f>IF(SUM('Control Sample Data'!L$3:L$98)&gt;10,IF(AND(ISNUMBER('Control Sample Data'!L1865),'Control Sample Data'!L1865&lt;$B$1,'Control Sample Data'!L1865&gt;0),'Control Sample Data'!L1865,$B$1),"")</f>
        <v/>
      </c>
      <c r="Y1866" s="17" t="str">
        <f>IF(SUM('Control Sample Data'!M$3:M$98)&gt;10,IF(AND(ISNUMBER('Control Sample Data'!M1865),'Control Sample Data'!M1865&lt;$B$1,'Control Sample Data'!M1865&gt;0),'Control Sample Data'!M1865,$B$1),"")</f>
        <v/>
      </c>
      <c r="AT1866" s="36" t="str">
        <f t="shared" si="1254"/>
        <v/>
      </c>
      <c r="AU1866" s="36" t="str">
        <f t="shared" si="1255"/>
        <v/>
      </c>
      <c r="AV1866" s="36" t="str">
        <f t="shared" si="1256"/>
        <v/>
      </c>
      <c r="AW1866" s="36" t="str">
        <f t="shared" si="1257"/>
        <v/>
      </c>
      <c r="AX1866" s="36" t="str">
        <f t="shared" si="1258"/>
        <v/>
      </c>
      <c r="AY1866" s="36" t="str">
        <f t="shared" si="1259"/>
        <v/>
      </c>
      <c r="AZ1866" s="36" t="str">
        <f t="shared" si="1260"/>
        <v/>
      </c>
      <c r="BA1866" s="36" t="str">
        <f t="shared" si="1261"/>
        <v/>
      </c>
      <c r="BB1866" s="36" t="str">
        <f t="shared" si="1262"/>
        <v/>
      </c>
      <c r="BC1866" s="36" t="str">
        <f t="shared" si="1263"/>
        <v/>
      </c>
      <c r="BD1866" s="36" t="str">
        <f t="shared" si="1264"/>
        <v/>
      </c>
      <c r="BE1866" s="36" t="str">
        <f t="shared" si="1265"/>
        <v/>
      </c>
      <c r="BF1866" s="36" t="str">
        <f t="shared" si="1266"/>
        <v/>
      </c>
      <c r="BG1866" s="36" t="str">
        <f t="shared" si="1267"/>
        <v/>
      </c>
      <c r="BH1866" s="36" t="str">
        <f t="shared" si="1268"/>
        <v/>
      </c>
      <c r="BI1866" s="36" t="str">
        <f t="shared" si="1269"/>
        <v/>
      </c>
      <c r="BJ1866" s="36" t="str">
        <f t="shared" si="1270"/>
        <v/>
      </c>
      <c r="BK1866" s="36" t="str">
        <f t="shared" si="1271"/>
        <v/>
      </c>
      <c r="BL1866" s="36" t="str">
        <f t="shared" si="1272"/>
        <v/>
      </c>
      <c r="BM1866" s="36" t="str">
        <f t="shared" si="1273"/>
        <v/>
      </c>
      <c r="BN1866" s="38" t="e">
        <f t="shared" si="1232"/>
        <v>#DIV/0!</v>
      </c>
      <c r="BO1866" s="38" t="e">
        <f t="shared" si="1233"/>
        <v>#DIV/0!</v>
      </c>
      <c r="BP1866" s="39" t="str">
        <f t="shared" si="1234"/>
        <v/>
      </c>
      <c r="BQ1866" s="39" t="str">
        <f t="shared" si="1235"/>
        <v/>
      </c>
      <c r="BR1866" s="39" t="str">
        <f t="shared" si="1236"/>
        <v/>
      </c>
      <c r="BS1866" s="39" t="str">
        <f t="shared" si="1237"/>
        <v/>
      </c>
      <c r="BT1866" s="39" t="str">
        <f t="shared" si="1238"/>
        <v/>
      </c>
      <c r="BU1866" s="39" t="str">
        <f t="shared" si="1239"/>
        <v/>
      </c>
      <c r="BV1866" s="39" t="str">
        <f t="shared" si="1240"/>
        <v/>
      </c>
      <c r="BW1866" s="39" t="str">
        <f t="shared" si="1241"/>
        <v/>
      </c>
      <c r="BX1866" s="39" t="str">
        <f t="shared" si="1242"/>
        <v/>
      </c>
      <c r="BY1866" s="39" t="str">
        <f t="shared" si="1243"/>
        <v/>
      </c>
      <c r="BZ1866" s="39" t="str">
        <f t="shared" si="1244"/>
        <v/>
      </c>
      <c r="CA1866" s="39" t="str">
        <f t="shared" si="1245"/>
        <v/>
      </c>
      <c r="CB1866" s="39" t="str">
        <f t="shared" si="1246"/>
        <v/>
      </c>
      <c r="CC1866" s="39" t="str">
        <f t="shared" si="1247"/>
        <v/>
      </c>
      <c r="CD1866" s="39" t="str">
        <f t="shared" si="1248"/>
        <v/>
      </c>
      <c r="CE1866" s="39" t="str">
        <f t="shared" si="1249"/>
        <v/>
      </c>
      <c r="CF1866" s="39" t="str">
        <f t="shared" si="1250"/>
        <v/>
      </c>
      <c r="CG1866" s="39" t="str">
        <f t="shared" si="1251"/>
        <v/>
      </c>
      <c r="CH1866" s="39" t="str">
        <f t="shared" si="1252"/>
        <v/>
      </c>
      <c r="CI1866" s="39" t="str">
        <f t="shared" si="1253"/>
        <v/>
      </c>
    </row>
    <row r="1867" spans="1:87">
      <c r="A1867" s="18"/>
      <c r="B1867" s="15">
        <f>'Gene Table'!E1866</f>
        <v>0</v>
      </c>
      <c r="C1867" s="15" t="str">
        <f>'Gene Table'!B1866</f>
        <v>N16</v>
      </c>
      <c r="D1867" s="16" t="str">
        <f>IF(SUM('Test Sample Data'!D$3:D$98)&gt;10,IF(AND(ISNUMBER('Test Sample Data'!D1866),'Test Sample Data'!D1866&lt;$B$1,'Test Sample Data'!D1866&gt;0),'Test Sample Data'!D1866,$B$1),"")</f>
        <v/>
      </c>
      <c r="E1867" s="17" t="str">
        <f>IF(SUM('Test Sample Data'!E$3:E$98)&gt;10,IF(AND(ISNUMBER('Test Sample Data'!E1866),'Test Sample Data'!E1866&lt;$B$1,'Test Sample Data'!E1866&gt;0),'Test Sample Data'!E1866,$B$1),"")</f>
        <v/>
      </c>
      <c r="F1867" s="17" t="str">
        <f>IF(SUM('Test Sample Data'!F$3:F$98)&gt;10,IF(AND(ISNUMBER('Test Sample Data'!F1866),'Test Sample Data'!F1866&lt;$B$1,'Test Sample Data'!F1866&gt;0),'Test Sample Data'!F1866,$B$1),"")</f>
        <v/>
      </c>
      <c r="G1867" s="17" t="str">
        <f>IF(SUM('Test Sample Data'!G$3:G$98)&gt;10,IF(AND(ISNUMBER('Test Sample Data'!G1866),'Test Sample Data'!G1866&lt;$B$1,'Test Sample Data'!G1866&gt;0),'Test Sample Data'!G1866,$B$1),"")</f>
        <v/>
      </c>
      <c r="H1867" s="17" t="str">
        <f>IF(SUM('Test Sample Data'!H$3:H$98)&gt;10,IF(AND(ISNUMBER('Test Sample Data'!H1866),'Test Sample Data'!H1866&lt;$B$1,'Test Sample Data'!H1866&gt;0),'Test Sample Data'!H1866,$B$1),"")</f>
        <v/>
      </c>
      <c r="I1867" s="17" t="str">
        <f>IF(SUM('Test Sample Data'!I$3:I$98)&gt;10,IF(AND(ISNUMBER('Test Sample Data'!I1866),'Test Sample Data'!I1866&lt;$B$1,'Test Sample Data'!I1866&gt;0),'Test Sample Data'!I1866,$B$1),"")</f>
        <v/>
      </c>
      <c r="J1867" s="17" t="str">
        <f>IF(SUM('Test Sample Data'!J$3:J$98)&gt;10,IF(AND(ISNUMBER('Test Sample Data'!J1866),'Test Sample Data'!J1866&lt;$B$1,'Test Sample Data'!J1866&gt;0),'Test Sample Data'!J1866,$B$1),"")</f>
        <v/>
      </c>
      <c r="K1867" s="17" t="str">
        <f>IF(SUM('Test Sample Data'!K$3:K$98)&gt;10,IF(AND(ISNUMBER('Test Sample Data'!K1866),'Test Sample Data'!K1866&lt;$B$1,'Test Sample Data'!K1866&gt;0),'Test Sample Data'!K1866,$B$1),"")</f>
        <v/>
      </c>
      <c r="L1867" s="17" t="str">
        <f>IF(SUM('Test Sample Data'!L$3:L$98)&gt;10,IF(AND(ISNUMBER('Test Sample Data'!L1866),'Test Sample Data'!L1866&lt;$B$1,'Test Sample Data'!L1866&gt;0),'Test Sample Data'!L1866,$B$1),"")</f>
        <v/>
      </c>
      <c r="M1867" s="17" t="str">
        <f>IF(SUM('Test Sample Data'!M$3:M$98)&gt;10,IF(AND(ISNUMBER('Test Sample Data'!M1866),'Test Sample Data'!M1866&lt;$B$1,'Test Sample Data'!M1866&gt;0),'Test Sample Data'!M1866,$B$1),"")</f>
        <v/>
      </c>
      <c r="N1867" s="17">
        <f>'Gene Table'!E1866</f>
        <v>0</v>
      </c>
      <c r="O1867" s="17" t="str">
        <f>'Gene Table'!B1866</f>
        <v>N16</v>
      </c>
      <c r="P1867" s="17" t="str">
        <f>IF(SUM('Control Sample Data'!D$3:D$98)&gt;10,IF(AND(ISNUMBER('Control Sample Data'!D1866),'Control Sample Data'!D1866&lt;$B$1,'Control Sample Data'!D1866&gt;0),'Control Sample Data'!D1866,$B$1),"")</f>
        <v/>
      </c>
      <c r="Q1867" s="17" t="str">
        <f>IF(SUM('Control Sample Data'!E$3:E$98)&gt;10,IF(AND(ISNUMBER('Control Sample Data'!E1866),'Control Sample Data'!E1866&lt;$B$1,'Control Sample Data'!E1866&gt;0),'Control Sample Data'!E1866,$B$1),"")</f>
        <v/>
      </c>
      <c r="R1867" s="17" t="str">
        <f>IF(SUM('Control Sample Data'!F$3:F$98)&gt;10,IF(AND(ISNUMBER('Control Sample Data'!F1866),'Control Sample Data'!F1866&lt;$B$1,'Control Sample Data'!F1866&gt;0),'Control Sample Data'!F1866,$B$1),"")</f>
        <v/>
      </c>
      <c r="S1867" s="17" t="str">
        <f>IF(SUM('Control Sample Data'!G$3:G$98)&gt;10,IF(AND(ISNUMBER('Control Sample Data'!G1866),'Control Sample Data'!G1866&lt;$B$1,'Control Sample Data'!G1866&gt;0),'Control Sample Data'!G1866,$B$1),"")</f>
        <v/>
      </c>
      <c r="T1867" s="17" t="str">
        <f>IF(SUM('Control Sample Data'!H$3:H$98)&gt;10,IF(AND(ISNUMBER('Control Sample Data'!H1866),'Control Sample Data'!H1866&lt;$B$1,'Control Sample Data'!H1866&gt;0),'Control Sample Data'!H1866,$B$1),"")</f>
        <v/>
      </c>
      <c r="U1867" s="17" t="str">
        <f>IF(SUM('Control Sample Data'!I$3:I$98)&gt;10,IF(AND(ISNUMBER('Control Sample Data'!I1866),'Control Sample Data'!I1866&lt;$B$1,'Control Sample Data'!I1866&gt;0),'Control Sample Data'!I1866,$B$1),"")</f>
        <v/>
      </c>
      <c r="V1867" s="17" t="str">
        <f>IF(SUM('Control Sample Data'!J$3:J$98)&gt;10,IF(AND(ISNUMBER('Control Sample Data'!J1866),'Control Sample Data'!J1866&lt;$B$1,'Control Sample Data'!J1866&gt;0),'Control Sample Data'!J1866,$B$1),"")</f>
        <v/>
      </c>
      <c r="W1867" s="17" t="str">
        <f>IF(SUM('Control Sample Data'!K$3:K$98)&gt;10,IF(AND(ISNUMBER('Control Sample Data'!K1866),'Control Sample Data'!K1866&lt;$B$1,'Control Sample Data'!K1866&gt;0),'Control Sample Data'!K1866,$B$1),"")</f>
        <v/>
      </c>
      <c r="X1867" s="17" t="str">
        <f>IF(SUM('Control Sample Data'!L$3:L$98)&gt;10,IF(AND(ISNUMBER('Control Sample Data'!L1866),'Control Sample Data'!L1866&lt;$B$1,'Control Sample Data'!L1866&gt;0),'Control Sample Data'!L1866,$B$1),"")</f>
        <v/>
      </c>
      <c r="Y1867" s="17" t="str">
        <f>IF(SUM('Control Sample Data'!M$3:M$98)&gt;10,IF(AND(ISNUMBER('Control Sample Data'!M1866),'Control Sample Data'!M1866&lt;$B$1,'Control Sample Data'!M1866&gt;0),'Control Sample Data'!M1866,$B$1),"")</f>
        <v/>
      </c>
      <c r="AT1867" s="36" t="str">
        <f t="shared" si="1254"/>
        <v/>
      </c>
      <c r="AU1867" s="36" t="str">
        <f t="shared" si="1255"/>
        <v/>
      </c>
      <c r="AV1867" s="36" t="str">
        <f t="shared" si="1256"/>
        <v/>
      </c>
      <c r="AW1867" s="36" t="str">
        <f t="shared" si="1257"/>
        <v/>
      </c>
      <c r="AX1867" s="36" t="str">
        <f t="shared" si="1258"/>
        <v/>
      </c>
      <c r="AY1867" s="36" t="str">
        <f t="shared" si="1259"/>
        <v/>
      </c>
      <c r="AZ1867" s="36" t="str">
        <f t="shared" si="1260"/>
        <v/>
      </c>
      <c r="BA1867" s="36" t="str">
        <f t="shared" si="1261"/>
        <v/>
      </c>
      <c r="BB1867" s="36" t="str">
        <f t="shared" si="1262"/>
        <v/>
      </c>
      <c r="BC1867" s="36" t="str">
        <f t="shared" si="1263"/>
        <v/>
      </c>
      <c r="BD1867" s="36" t="str">
        <f t="shared" si="1264"/>
        <v/>
      </c>
      <c r="BE1867" s="36" t="str">
        <f t="shared" si="1265"/>
        <v/>
      </c>
      <c r="BF1867" s="36" t="str">
        <f t="shared" si="1266"/>
        <v/>
      </c>
      <c r="BG1867" s="36" t="str">
        <f t="shared" si="1267"/>
        <v/>
      </c>
      <c r="BH1867" s="36" t="str">
        <f t="shared" si="1268"/>
        <v/>
      </c>
      <c r="BI1867" s="36" t="str">
        <f t="shared" si="1269"/>
        <v/>
      </c>
      <c r="BJ1867" s="36" t="str">
        <f t="shared" si="1270"/>
        <v/>
      </c>
      <c r="BK1867" s="36" t="str">
        <f t="shared" si="1271"/>
        <v/>
      </c>
      <c r="BL1867" s="36" t="str">
        <f t="shared" si="1272"/>
        <v/>
      </c>
      <c r="BM1867" s="36" t="str">
        <f t="shared" si="1273"/>
        <v/>
      </c>
      <c r="BN1867" s="38" t="e">
        <f t="shared" si="1232"/>
        <v>#DIV/0!</v>
      </c>
      <c r="BO1867" s="38" t="e">
        <f t="shared" si="1233"/>
        <v>#DIV/0!</v>
      </c>
      <c r="BP1867" s="39" t="str">
        <f t="shared" si="1234"/>
        <v/>
      </c>
      <c r="BQ1867" s="39" t="str">
        <f t="shared" si="1235"/>
        <v/>
      </c>
      <c r="BR1867" s="39" t="str">
        <f t="shared" si="1236"/>
        <v/>
      </c>
      <c r="BS1867" s="39" t="str">
        <f t="shared" si="1237"/>
        <v/>
      </c>
      <c r="BT1867" s="39" t="str">
        <f t="shared" si="1238"/>
        <v/>
      </c>
      <c r="BU1867" s="39" t="str">
        <f t="shared" si="1239"/>
        <v/>
      </c>
      <c r="BV1867" s="39" t="str">
        <f t="shared" si="1240"/>
        <v/>
      </c>
      <c r="BW1867" s="39" t="str">
        <f t="shared" si="1241"/>
        <v/>
      </c>
      <c r="BX1867" s="39" t="str">
        <f t="shared" si="1242"/>
        <v/>
      </c>
      <c r="BY1867" s="39" t="str">
        <f t="shared" si="1243"/>
        <v/>
      </c>
      <c r="BZ1867" s="39" t="str">
        <f t="shared" si="1244"/>
        <v/>
      </c>
      <c r="CA1867" s="39" t="str">
        <f t="shared" si="1245"/>
        <v/>
      </c>
      <c r="CB1867" s="39" t="str">
        <f t="shared" si="1246"/>
        <v/>
      </c>
      <c r="CC1867" s="39" t="str">
        <f t="shared" si="1247"/>
        <v/>
      </c>
      <c r="CD1867" s="39" t="str">
        <f t="shared" si="1248"/>
        <v/>
      </c>
      <c r="CE1867" s="39" t="str">
        <f t="shared" si="1249"/>
        <v/>
      </c>
      <c r="CF1867" s="39" t="str">
        <f t="shared" si="1250"/>
        <v/>
      </c>
      <c r="CG1867" s="39" t="str">
        <f t="shared" si="1251"/>
        <v/>
      </c>
      <c r="CH1867" s="39" t="str">
        <f t="shared" si="1252"/>
        <v/>
      </c>
      <c r="CI1867" s="39" t="str">
        <f t="shared" si="1253"/>
        <v/>
      </c>
    </row>
    <row r="1868" spans="1:87">
      <c r="A1868" s="18"/>
      <c r="B1868" s="15">
        <f>'Gene Table'!E1867</f>
        <v>0</v>
      </c>
      <c r="C1868" s="15" t="str">
        <f>'Gene Table'!B1867</f>
        <v>N17</v>
      </c>
      <c r="D1868" s="16" t="str">
        <f>IF(SUM('Test Sample Data'!D$3:D$98)&gt;10,IF(AND(ISNUMBER('Test Sample Data'!D1867),'Test Sample Data'!D1867&lt;$B$1,'Test Sample Data'!D1867&gt;0),'Test Sample Data'!D1867,$B$1),"")</f>
        <v/>
      </c>
      <c r="E1868" s="17" t="str">
        <f>IF(SUM('Test Sample Data'!E$3:E$98)&gt;10,IF(AND(ISNUMBER('Test Sample Data'!E1867),'Test Sample Data'!E1867&lt;$B$1,'Test Sample Data'!E1867&gt;0),'Test Sample Data'!E1867,$B$1),"")</f>
        <v/>
      </c>
      <c r="F1868" s="17" t="str">
        <f>IF(SUM('Test Sample Data'!F$3:F$98)&gt;10,IF(AND(ISNUMBER('Test Sample Data'!F1867),'Test Sample Data'!F1867&lt;$B$1,'Test Sample Data'!F1867&gt;0),'Test Sample Data'!F1867,$B$1),"")</f>
        <v/>
      </c>
      <c r="G1868" s="17" t="str">
        <f>IF(SUM('Test Sample Data'!G$3:G$98)&gt;10,IF(AND(ISNUMBER('Test Sample Data'!G1867),'Test Sample Data'!G1867&lt;$B$1,'Test Sample Data'!G1867&gt;0),'Test Sample Data'!G1867,$B$1),"")</f>
        <v/>
      </c>
      <c r="H1868" s="17" t="str">
        <f>IF(SUM('Test Sample Data'!H$3:H$98)&gt;10,IF(AND(ISNUMBER('Test Sample Data'!H1867),'Test Sample Data'!H1867&lt;$B$1,'Test Sample Data'!H1867&gt;0),'Test Sample Data'!H1867,$B$1),"")</f>
        <v/>
      </c>
      <c r="I1868" s="17" t="str">
        <f>IF(SUM('Test Sample Data'!I$3:I$98)&gt;10,IF(AND(ISNUMBER('Test Sample Data'!I1867),'Test Sample Data'!I1867&lt;$B$1,'Test Sample Data'!I1867&gt;0),'Test Sample Data'!I1867,$B$1),"")</f>
        <v/>
      </c>
      <c r="J1868" s="17" t="str">
        <f>IF(SUM('Test Sample Data'!J$3:J$98)&gt;10,IF(AND(ISNUMBER('Test Sample Data'!J1867),'Test Sample Data'!J1867&lt;$B$1,'Test Sample Data'!J1867&gt;0),'Test Sample Data'!J1867,$B$1),"")</f>
        <v/>
      </c>
      <c r="K1868" s="17" t="str">
        <f>IF(SUM('Test Sample Data'!K$3:K$98)&gt;10,IF(AND(ISNUMBER('Test Sample Data'!K1867),'Test Sample Data'!K1867&lt;$B$1,'Test Sample Data'!K1867&gt;0),'Test Sample Data'!K1867,$B$1),"")</f>
        <v/>
      </c>
      <c r="L1868" s="17" t="str">
        <f>IF(SUM('Test Sample Data'!L$3:L$98)&gt;10,IF(AND(ISNUMBER('Test Sample Data'!L1867),'Test Sample Data'!L1867&lt;$B$1,'Test Sample Data'!L1867&gt;0),'Test Sample Data'!L1867,$B$1),"")</f>
        <v/>
      </c>
      <c r="M1868" s="17" t="str">
        <f>IF(SUM('Test Sample Data'!M$3:M$98)&gt;10,IF(AND(ISNUMBER('Test Sample Data'!M1867),'Test Sample Data'!M1867&lt;$B$1,'Test Sample Data'!M1867&gt;0),'Test Sample Data'!M1867,$B$1),"")</f>
        <v/>
      </c>
      <c r="N1868" s="17">
        <f>'Gene Table'!E1867</f>
        <v>0</v>
      </c>
      <c r="O1868" s="17" t="str">
        <f>'Gene Table'!B1867</f>
        <v>N17</v>
      </c>
      <c r="P1868" s="17" t="str">
        <f>IF(SUM('Control Sample Data'!D$3:D$98)&gt;10,IF(AND(ISNUMBER('Control Sample Data'!D1867),'Control Sample Data'!D1867&lt;$B$1,'Control Sample Data'!D1867&gt;0),'Control Sample Data'!D1867,$B$1),"")</f>
        <v/>
      </c>
      <c r="Q1868" s="17" t="str">
        <f>IF(SUM('Control Sample Data'!E$3:E$98)&gt;10,IF(AND(ISNUMBER('Control Sample Data'!E1867),'Control Sample Data'!E1867&lt;$B$1,'Control Sample Data'!E1867&gt;0),'Control Sample Data'!E1867,$B$1),"")</f>
        <v/>
      </c>
      <c r="R1868" s="17" t="str">
        <f>IF(SUM('Control Sample Data'!F$3:F$98)&gt;10,IF(AND(ISNUMBER('Control Sample Data'!F1867),'Control Sample Data'!F1867&lt;$B$1,'Control Sample Data'!F1867&gt;0),'Control Sample Data'!F1867,$B$1),"")</f>
        <v/>
      </c>
      <c r="S1868" s="17" t="str">
        <f>IF(SUM('Control Sample Data'!G$3:G$98)&gt;10,IF(AND(ISNUMBER('Control Sample Data'!G1867),'Control Sample Data'!G1867&lt;$B$1,'Control Sample Data'!G1867&gt;0),'Control Sample Data'!G1867,$B$1),"")</f>
        <v/>
      </c>
      <c r="T1868" s="17" t="str">
        <f>IF(SUM('Control Sample Data'!H$3:H$98)&gt;10,IF(AND(ISNUMBER('Control Sample Data'!H1867),'Control Sample Data'!H1867&lt;$B$1,'Control Sample Data'!H1867&gt;0),'Control Sample Data'!H1867,$B$1),"")</f>
        <v/>
      </c>
      <c r="U1868" s="17" t="str">
        <f>IF(SUM('Control Sample Data'!I$3:I$98)&gt;10,IF(AND(ISNUMBER('Control Sample Data'!I1867),'Control Sample Data'!I1867&lt;$B$1,'Control Sample Data'!I1867&gt;0),'Control Sample Data'!I1867,$B$1),"")</f>
        <v/>
      </c>
      <c r="V1868" s="17" t="str">
        <f>IF(SUM('Control Sample Data'!J$3:J$98)&gt;10,IF(AND(ISNUMBER('Control Sample Data'!J1867),'Control Sample Data'!J1867&lt;$B$1,'Control Sample Data'!J1867&gt;0),'Control Sample Data'!J1867,$B$1),"")</f>
        <v/>
      </c>
      <c r="W1868" s="17" t="str">
        <f>IF(SUM('Control Sample Data'!K$3:K$98)&gt;10,IF(AND(ISNUMBER('Control Sample Data'!K1867),'Control Sample Data'!K1867&lt;$B$1,'Control Sample Data'!K1867&gt;0),'Control Sample Data'!K1867,$B$1),"")</f>
        <v/>
      </c>
      <c r="X1868" s="17" t="str">
        <f>IF(SUM('Control Sample Data'!L$3:L$98)&gt;10,IF(AND(ISNUMBER('Control Sample Data'!L1867),'Control Sample Data'!L1867&lt;$B$1,'Control Sample Data'!L1867&gt;0),'Control Sample Data'!L1867,$B$1),"")</f>
        <v/>
      </c>
      <c r="Y1868" s="17" t="str">
        <f>IF(SUM('Control Sample Data'!M$3:M$98)&gt;10,IF(AND(ISNUMBER('Control Sample Data'!M1867),'Control Sample Data'!M1867&lt;$B$1,'Control Sample Data'!M1867&gt;0),'Control Sample Data'!M1867,$B$1),"")</f>
        <v/>
      </c>
      <c r="AT1868" s="36" t="str">
        <f t="shared" si="1254"/>
        <v/>
      </c>
      <c r="AU1868" s="36" t="str">
        <f t="shared" si="1255"/>
        <v/>
      </c>
      <c r="AV1868" s="36" t="str">
        <f t="shared" si="1256"/>
        <v/>
      </c>
      <c r="AW1868" s="36" t="str">
        <f t="shared" si="1257"/>
        <v/>
      </c>
      <c r="AX1868" s="36" t="str">
        <f t="shared" si="1258"/>
        <v/>
      </c>
      <c r="AY1868" s="36" t="str">
        <f t="shared" si="1259"/>
        <v/>
      </c>
      <c r="AZ1868" s="36" t="str">
        <f t="shared" si="1260"/>
        <v/>
      </c>
      <c r="BA1868" s="36" t="str">
        <f t="shared" si="1261"/>
        <v/>
      </c>
      <c r="BB1868" s="36" t="str">
        <f t="shared" si="1262"/>
        <v/>
      </c>
      <c r="BC1868" s="36" t="str">
        <f t="shared" si="1263"/>
        <v/>
      </c>
      <c r="BD1868" s="36" t="str">
        <f t="shared" si="1264"/>
        <v/>
      </c>
      <c r="BE1868" s="36" t="str">
        <f t="shared" si="1265"/>
        <v/>
      </c>
      <c r="BF1868" s="36" t="str">
        <f t="shared" si="1266"/>
        <v/>
      </c>
      <c r="BG1868" s="36" t="str">
        <f t="shared" si="1267"/>
        <v/>
      </c>
      <c r="BH1868" s="36" t="str">
        <f t="shared" si="1268"/>
        <v/>
      </c>
      <c r="BI1868" s="36" t="str">
        <f t="shared" si="1269"/>
        <v/>
      </c>
      <c r="BJ1868" s="36" t="str">
        <f t="shared" si="1270"/>
        <v/>
      </c>
      <c r="BK1868" s="36" t="str">
        <f t="shared" si="1271"/>
        <v/>
      </c>
      <c r="BL1868" s="36" t="str">
        <f t="shared" si="1272"/>
        <v/>
      </c>
      <c r="BM1868" s="36" t="str">
        <f t="shared" si="1273"/>
        <v/>
      </c>
      <c r="BN1868" s="38" t="e">
        <f t="shared" si="1232"/>
        <v>#DIV/0!</v>
      </c>
      <c r="BO1868" s="38" t="e">
        <f t="shared" si="1233"/>
        <v>#DIV/0!</v>
      </c>
      <c r="BP1868" s="39" t="str">
        <f t="shared" si="1234"/>
        <v/>
      </c>
      <c r="BQ1868" s="39" t="str">
        <f t="shared" si="1235"/>
        <v/>
      </c>
      <c r="BR1868" s="39" t="str">
        <f t="shared" si="1236"/>
        <v/>
      </c>
      <c r="BS1868" s="39" t="str">
        <f t="shared" si="1237"/>
        <v/>
      </c>
      <c r="BT1868" s="39" t="str">
        <f t="shared" si="1238"/>
        <v/>
      </c>
      <c r="BU1868" s="39" t="str">
        <f t="shared" si="1239"/>
        <v/>
      </c>
      <c r="BV1868" s="39" t="str">
        <f t="shared" si="1240"/>
        <v/>
      </c>
      <c r="BW1868" s="39" t="str">
        <f t="shared" si="1241"/>
        <v/>
      </c>
      <c r="BX1868" s="39" t="str">
        <f t="shared" si="1242"/>
        <v/>
      </c>
      <c r="BY1868" s="39" t="str">
        <f t="shared" si="1243"/>
        <v/>
      </c>
      <c r="BZ1868" s="39" t="str">
        <f t="shared" si="1244"/>
        <v/>
      </c>
      <c r="CA1868" s="39" t="str">
        <f t="shared" si="1245"/>
        <v/>
      </c>
      <c r="CB1868" s="39" t="str">
        <f t="shared" si="1246"/>
        <v/>
      </c>
      <c r="CC1868" s="39" t="str">
        <f t="shared" si="1247"/>
        <v/>
      </c>
      <c r="CD1868" s="39" t="str">
        <f t="shared" si="1248"/>
        <v/>
      </c>
      <c r="CE1868" s="39" t="str">
        <f t="shared" si="1249"/>
        <v/>
      </c>
      <c r="CF1868" s="39" t="str">
        <f t="shared" si="1250"/>
        <v/>
      </c>
      <c r="CG1868" s="39" t="str">
        <f t="shared" si="1251"/>
        <v/>
      </c>
      <c r="CH1868" s="39" t="str">
        <f t="shared" si="1252"/>
        <v/>
      </c>
      <c r="CI1868" s="39" t="str">
        <f t="shared" si="1253"/>
        <v/>
      </c>
    </row>
    <row r="1869" spans="1:87">
      <c r="A1869" s="18"/>
      <c r="B1869" s="15">
        <f>'Gene Table'!E1868</f>
        <v>0</v>
      </c>
      <c r="C1869" s="15" t="str">
        <f>'Gene Table'!B1868</f>
        <v>N18</v>
      </c>
      <c r="D1869" s="16" t="str">
        <f>IF(SUM('Test Sample Data'!D$3:D$98)&gt;10,IF(AND(ISNUMBER('Test Sample Data'!D1868),'Test Sample Data'!D1868&lt;$B$1,'Test Sample Data'!D1868&gt;0),'Test Sample Data'!D1868,$B$1),"")</f>
        <v/>
      </c>
      <c r="E1869" s="17" t="str">
        <f>IF(SUM('Test Sample Data'!E$3:E$98)&gt;10,IF(AND(ISNUMBER('Test Sample Data'!E1868),'Test Sample Data'!E1868&lt;$B$1,'Test Sample Data'!E1868&gt;0),'Test Sample Data'!E1868,$B$1),"")</f>
        <v/>
      </c>
      <c r="F1869" s="17" t="str">
        <f>IF(SUM('Test Sample Data'!F$3:F$98)&gt;10,IF(AND(ISNUMBER('Test Sample Data'!F1868),'Test Sample Data'!F1868&lt;$B$1,'Test Sample Data'!F1868&gt;0),'Test Sample Data'!F1868,$B$1),"")</f>
        <v/>
      </c>
      <c r="G1869" s="17" t="str">
        <f>IF(SUM('Test Sample Data'!G$3:G$98)&gt;10,IF(AND(ISNUMBER('Test Sample Data'!G1868),'Test Sample Data'!G1868&lt;$B$1,'Test Sample Data'!G1868&gt;0),'Test Sample Data'!G1868,$B$1),"")</f>
        <v/>
      </c>
      <c r="H1869" s="17" t="str">
        <f>IF(SUM('Test Sample Data'!H$3:H$98)&gt;10,IF(AND(ISNUMBER('Test Sample Data'!H1868),'Test Sample Data'!H1868&lt;$B$1,'Test Sample Data'!H1868&gt;0),'Test Sample Data'!H1868,$B$1),"")</f>
        <v/>
      </c>
      <c r="I1869" s="17" t="str">
        <f>IF(SUM('Test Sample Data'!I$3:I$98)&gt;10,IF(AND(ISNUMBER('Test Sample Data'!I1868),'Test Sample Data'!I1868&lt;$B$1,'Test Sample Data'!I1868&gt;0),'Test Sample Data'!I1868,$B$1),"")</f>
        <v/>
      </c>
      <c r="J1869" s="17" t="str">
        <f>IF(SUM('Test Sample Data'!J$3:J$98)&gt;10,IF(AND(ISNUMBER('Test Sample Data'!J1868),'Test Sample Data'!J1868&lt;$B$1,'Test Sample Data'!J1868&gt;0),'Test Sample Data'!J1868,$B$1),"")</f>
        <v/>
      </c>
      <c r="K1869" s="17" t="str">
        <f>IF(SUM('Test Sample Data'!K$3:K$98)&gt;10,IF(AND(ISNUMBER('Test Sample Data'!K1868),'Test Sample Data'!K1868&lt;$B$1,'Test Sample Data'!K1868&gt;0),'Test Sample Data'!K1868,$B$1),"")</f>
        <v/>
      </c>
      <c r="L1869" s="17" t="str">
        <f>IF(SUM('Test Sample Data'!L$3:L$98)&gt;10,IF(AND(ISNUMBER('Test Sample Data'!L1868),'Test Sample Data'!L1868&lt;$B$1,'Test Sample Data'!L1868&gt;0),'Test Sample Data'!L1868,$B$1),"")</f>
        <v/>
      </c>
      <c r="M1869" s="17" t="str">
        <f>IF(SUM('Test Sample Data'!M$3:M$98)&gt;10,IF(AND(ISNUMBER('Test Sample Data'!M1868),'Test Sample Data'!M1868&lt;$B$1,'Test Sample Data'!M1868&gt;0),'Test Sample Data'!M1868,$B$1),"")</f>
        <v/>
      </c>
      <c r="N1869" s="17">
        <f>'Gene Table'!E1868</f>
        <v>0</v>
      </c>
      <c r="O1869" s="17" t="str">
        <f>'Gene Table'!B1868</f>
        <v>N18</v>
      </c>
      <c r="P1869" s="17" t="str">
        <f>IF(SUM('Control Sample Data'!D$3:D$98)&gt;10,IF(AND(ISNUMBER('Control Sample Data'!D1868),'Control Sample Data'!D1868&lt;$B$1,'Control Sample Data'!D1868&gt;0),'Control Sample Data'!D1868,$B$1),"")</f>
        <v/>
      </c>
      <c r="Q1869" s="17" t="str">
        <f>IF(SUM('Control Sample Data'!E$3:E$98)&gt;10,IF(AND(ISNUMBER('Control Sample Data'!E1868),'Control Sample Data'!E1868&lt;$B$1,'Control Sample Data'!E1868&gt;0),'Control Sample Data'!E1868,$B$1),"")</f>
        <v/>
      </c>
      <c r="R1869" s="17" t="str">
        <f>IF(SUM('Control Sample Data'!F$3:F$98)&gt;10,IF(AND(ISNUMBER('Control Sample Data'!F1868),'Control Sample Data'!F1868&lt;$B$1,'Control Sample Data'!F1868&gt;0),'Control Sample Data'!F1868,$B$1),"")</f>
        <v/>
      </c>
      <c r="S1869" s="17" t="str">
        <f>IF(SUM('Control Sample Data'!G$3:G$98)&gt;10,IF(AND(ISNUMBER('Control Sample Data'!G1868),'Control Sample Data'!G1868&lt;$B$1,'Control Sample Data'!G1868&gt;0),'Control Sample Data'!G1868,$B$1),"")</f>
        <v/>
      </c>
      <c r="T1869" s="17" t="str">
        <f>IF(SUM('Control Sample Data'!H$3:H$98)&gt;10,IF(AND(ISNUMBER('Control Sample Data'!H1868),'Control Sample Data'!H1868&lt;$B$1,'Control Sample Data'!H1868&gt;0),'Control Sample Data'!H1868,$B$1),"")</f>
        <v/>
      </c>
      <c r="U1869" s="17" t="str">
        <f>IF(SUM('Control Sample Data'!I$3:I$98)&gt;10,IF(AND(ISNUMBER('Control Sample Data'!I1868),'Control Sample Data'!I1868&lt;$B$1,'Control Sample Data'!I1868&gt;0),'Control Sample Data'!I1868,$B$1),"")</f>
        <v/>
      </c>
      <c r="V1869" s="17" t="str">
        <f>IF(SUM('Control Sample Data'!J$3:J$98)&gt;10,IF(AND(ISNUMBER('Control Sample Data'!J1868),'Control Sample Data'!J1868&lt;$B$1,'Control Sample Data'!J1868&gt;0),'Control Sample Data'!J1868,$B$1),"")</f>
        <v/>
      </c>
      <c r="W1869" s="17" t="str">
        <f>IF(SUM('Control Sample Data'!K$3:K$98)&gt;10,IF(AND(ISNUMBER('Control Sample Data'!K1868),'Control Sample Data'!K1868&lt;$B$1,'Control Sample Data'!K1868&gt;0),'Control Sample Data'!K1868,$B$1),"")</f>
        <v/>
      </c>
      <c r="X1869" s="17" t="str">
        <f>IF(SUM('Control Sample Data'!L$3:L$98)&gt;10,IF(AND(ISNUMBER('Control Sample Data'!L1868),'Control Sample Data'!L1868&lt;$B$1,'Control Sample Data'!L1868&gt;0),'Control Sample Data'!L1868,$B$1),"")</f>
        <v/>
      </c>
      <c r="Y1869" s="17" t="str">
        <f>IF(SUM('Control Sample Data'!M$3:M$98)&gt;10,IF(AND(ISNUMBER('Control Sample Data'!M1868),'Control Sample Data'!M1868&lt;$B$1,'Control Sample Data'!M1868&gt;0),'Control Sample Data'!M1868,$B$1),"")</f>
        <v/>
      </c>
      <c r="AT1869" s="36" t="str">
        <f t="shared" si="1254"/>
        <v/>
      </c>
      <c r="AU1869" s="36" t="str">
        <f t="shared" si="1255"/>
        <v/>
      </c>
      <c r="AV1869" s="36" t="str">
        <f t="shared" si="1256"/>
        <v/>
      </c>
      <c r="AW1869" s="36" t="str">
        <f t="shared" si="1257"/>
        <v/>
      </c>
      <c r="AX1869" s="36" t="str">
        <f t="shared" si="1258"/>
        <v/>
      </c>
      <c r="AY1869" s="36" t="str">
        <f t="shared" si="1259"/>
        <v/>
      </c>
      <c r="AZ1869" s="36" t="str">
        <f t="shared" si="1260"/>
        <v/>
      </c>
      <c r="BA1869" s="36" t="str">
        <f t="shared" si="1261"/>
        <v/>
      </c>
      <c r="BB1869" s="36" t="str">
        <f t="shared" si="1262"/>
        <v/>
      </c>
      <c r="BC1869" s="36" t="str">
        <f t="shared" si="1263"/>
        <v/>
      </c>
      <c r="BD1869" s="36" t="str">
        <f t="shared" si="1264"/>
        <v/>
      </c>
      <c r="BE1869" s="36" t="str">
        <f t="shared" si="1265"/>
        <v/>
      </c>
      <c r="BF1869" s="36" t="str">
        <f t="shared" si="1266"/>
        <v/>
      </c>
      <c r="BG1869" s="36" t="str">
        <f t="shared" si="1267"/>
        <v/>
      </c>
      <c r="BH1869" s="36" t="str">
        <f t="shared" si="1268"/>
        <v/>
      </c>
      <c r="BI1869" s="36" t="str">
        <f t="shared" si="1269"/>
        <v/>
      </c>
      <c r="BJ1869" s="36" t="str">
        <f t="shared" si="1270"/>
        <v/>
      </c>
      <c r="BK1869" s="36" t="str">
        <f t="shared" si="1271"/>
        <v/>
      </c>
      <c r="BL1869" s="36" t="str">
        <f t="shared" si="1272"/>
        <v/>
      </c>
      <c r="BM1869" s="36" t="str">
        <f t="shared" si="1273"/>
        <v/>
      </c>
      <c r="BN1869" s="38" t="e">
        <f t="shared" si="1232"/>
        <v>#DIV/0!</v>
      </c>
      <c r="BO1869" s="38" t="e">
        <f t="shared" si="1233"/>
        <v>#DIV/0!</v>
      </c>
      <c r="BP1869" s="39" t="str">
        <f t="shared" si="1234"/>
        <v/>
      </c>
      <c r="BQ1869" s="39" t="str">
        <f t="shared" si="1235"/>
        <v/>
      </c>
      <c r="BR1869" s="39" t="str">
        <f t="shared" si="1236"/>
        <v/>
      </c>
      <c r="BS1869" s="39" t="str">
        <f t="shared" si="1237"/>
        <v/>
      </c>
      <c r="BT1869" s="39" t="str">
        <f t="shared" si="1238"/>
        <v/>
      </c>
      <c r="BU1869" s="39" t="str">
        <f t="shared" si="1239"/>
        <v/>
      </c>
      <c r="BV1869" s="39" t="str">
        <f t="shared" si="1240"/>
        <v/>
      </c>
      <c r="BW1869" s="39" t="str">
        <f t="shared" si="1241"/>
        <v/>
      </c>
      <c r="BX1869" s="39" t="str">
        <f t="shared" si="1242"/>
        <v/>
      </c>
      <c r="BY1869" s="39" t="str">
        <f t="shared" si="1243"/>
        <v/>
      </c>
      <c r="BZ1869" s="39" t="str">
        <f t="shared" si="1244"/>
        <v/>
      </c>
      <c r="CA1869" s="39" t="str">
        <f t="shared" si="1245"/>
        <v/>
      </c>
      <c r="CB1869" s="39" t="str">
        <f t="shared" si="1246"/>
        <v/>
      </c>
      <c r="CC1869" s="39" t="str">
        <f t="shared" si="1247"/>
        <v/>
      </c>
      <c r="CD1869" s="39" t="str">
        <f t="shared" si="1248"/>
        <v/>
      </c>
      <c r="CE1869" s="39" t="str">
        <f t="shared" si="1249"/>
        <v/>
      </c>
      <c r="CF1869" s="39" t="str">
        <f t="shared" si="1250"/>
        <v/>
      </c>
      <c r="CG1869" s="39" t="str">
        <f t="shared" si="1251"/>
        <v/>
      </c>
      <c r="CH1869" s="39" t="str">
        <f t="shared" si="1252"/>
        <v/>
      </c>
      <c r="CI1869" s="39" t="str">
        <f t="shared" si="1253"/>
        <v/>
      </c>
    </row>
    <row r="1870" spans="1:87">
      <c r="A1870" s="18"/>
      <c r="B1870" s="15">
        <f>'Gene Table'!E1869</f>
        <v>0</v>
      </c>
      <c r="C1870" s="15" t="str">
        <f>'Gene Table'!B1869</f>
        <v>N19</v>
      </c>
      <c r="D1870" s="16" t="str">
        <f>IF(SUM('Test Sample Data'!D$3:D$98)&gt;10,IF(AND(ISNUMBER('Test Sample Data'!D1869),'Test Sample Data'!D1869&lt;$B$1,'Test Sample Data'!D1869&gt;0),'Test Sample Data'!D1869,$B$1),"")</f>
        <v/>
      </c>
      <c r="E1870" s="17" t="str">
        <f>IF(SUM('Test Sample Data'!E$3:E$98)&gt;10,IF(AND(ISNUMBER('Test Sample Data'!E1869),'Test Sample Data'!E1869&lt;$B$1,'Test Sample Data'!E1869&gt;0),'Test Sample Data'!E1869,$B$1),"")</f>
        <v/>
      </c>
      <c r="F1870" s="17" t="str">
        <f>IF(SUM('Test Sample Data'!F$3:F$98)&gt;10,IF(AND(ISNUMBER('Test Sample Data'!F1869),'Test Sample Data'!F1869&lt;$B$1,'Test Sample Data'!F1869&gt;0),'Test Sample Data'!F1869,$B$1),"")</f>
        <v/>
      </c>
      <c r="G1870" s="17" t="str">
        <f>IF(SUM('Test Sample Data'!G$3:G$98)&gt;10,IF(AND(ISNUMBER('Test Sample Data'!G1869),'Test Sample Data'!G1869&lt;$B$1,'Test Sample Data'!G1869&gt;0),'Test Sample Data'!G1869,$B$1),"")</f>
        <v/>
      </c>
      <c r="H1870" s="17" t="str">
        <f>IF(SUM('Test Sample Data'!H$3:H$98)&gt;10,IF(AND(ISNUMBER('Test Sample Data'!H1869),'Test Sample Data'!H1869&lt;$B$1,'Test Sample Data'!H1869&gt;0),'Test Sample Data'!H1869,$B$1),"")</f>
        <v/>
      </c>
      <c r="I1870" s="17" t="str">
        <f>IF(SUM('Test Sample Data'!I$3:I$98)&gt;10,IF(AND(ISNUMBER('Test Sample Data'!I1869),'Test Sample Data'!I1869&lt;$B$1,'Test Sample Data'!I1869&gt;0),'Test Sample Data'!I1869,$B$1),"")</f>
        <v/>
      </c>
      <c r="J1870" s="17" t="str">
        <f>IF(SUM('Test Sample Data'!J$3:J$98)&gt;10,IF(AND(ISNUMBER('Test Sample Data'!J1869),'Test Sample Data'!J1869&lt;$B$1,'Test Sample Data'!J1869&gt;0),'Test Sample Data'!J1869,$B$1),"")</f>
        <v/>
      </c>
      <c r="K1870" s="17" t="str">
        <f>IF(SUM('Test Sample Data'!K$3:K$98)&gt;10,IF(AND(ISNUMBER('Test Sample Data'!K1869),'Test Sample Data'!K1869&lt;$B$1,'Test Sample Data'!K1869&gt;0),'Test Sample Data'!K1869,$B$1),"")</f>
        <v/>
      </c>
      <c r="L1870" s="17" t="str">
        <f>IF(SUM('Test Sample Data'!L$3:L$98)&gt;10,IF(AND(ISNUMBER('Test Sample Data'!L1869),'Test Sample Data'!L1869&lt;$B$1,'Test Sample Data'!L1869&gt;0),'Test Sample Data'!L1869,$B$1),"")</f>
        <v/>
      </c>
      <c r="M1870" s="17" t="str">
        <f>IF(SUM('Test Sample Data'!M$3:M$98)&gt;10,IF(AND(ISNUMBER('Test Sample Data'!M1869),'Test Sample Data'!M1869&lt;$B$1,'Test Sample Data'!M1869&gt;0),'Test Sample Data'!M1869,$B$1),"")</f>
        <v/>
      </c>
      <c r="N1870" s="17">
        <f>'Gene Table'!E1869</f>
        <v>0</v>
      </c>
      <c r="O1870" s="17" t="str">
        <f>'Gene Table'!B1869</f>
        <v>N19</v>
      </c>
      <c r="P1870" s="17" t="str">
        <f>IF(SUM('Control Sample Data'!D$3:D$98)&gt;10,IF(AND(ISNUMBER('Control Sample Data'!D1869),'Control Sample Data'!D1869&lt;$B$1,'Control Sample Data'!D1869&gt;0),'Control Sample Data'!D1869,$B$1),"")</f>
        <v/>
      </c>
      <c r="Q1870" s="17" t="str">
        <f>IF(SUM('Control Sample Data'!E$3:E$98)&gt;10,IF(AND(ISNUMBER('Control Sample Data'!E1869),'Control Sample Data'!E1869&lt;$B$1,'Control Sample Data'!E1869&gt;0),'Control Sample Data'!E1869,$B$1),"")</f>
        <v/>
      </c>
      <c r="R1870" s="17" t="str">
        <f>IF(SUM('Control Sample Data'!F$3:F$98)&gt;10,IF(AND(ISNUMBER('Control Sample Data'!F1869),'Control Sample Data'!F1869&lt;$B$1,'Control Sample Data'!F1869&gt;0),'Control Sample Data'!F1869,$B$1),"")</f>
        <v/>
      </c>
      <c r="S1870" s="17" t="str">
        <f>IF(SUM('Control Sample Data'!G$3:G$98)&gt;10,IF(AND(ISNUMBER('Control Sample Data'!G1869),'Control Sample Data'!G1869&lt;$B$1,'Control Sample Data'!G1869&gt;0),'Control Sample Data'!G1869,$B$1),"")</f>
        <v/>
      </c>
      <c r="T1870" s="17" t="str">
        <f>IF(SUM('Control Sample Data'!H$3:H$98)&gt;10,IF(AND(ISNUMBER('Control Sample Data'!H1869),'Control Sample Data'!H1869&lt;$B$1,'Control Sample Data'!H1869&gt;0),'Control Sample Data'!H1869,$B$1),"")</f>
        <v/>
      </c>
      <c r="U1870" s="17" t="str">
        <f>IF(SUM('Control Sample Data'!I$3:I$98)&gt;10,IF(AND(ISNUMBER('Control Sample Data'!I1869),'Control Sample Data'!I1869&lt;$B$1,'Control Sample Data'!I1869&gt;0),'Control Sample Data'!I1869,$B$1),"")</f>
        <v/>
      </c>
      <c r="V1870" s="17" t="str">
        <f>IF(SUM('Control Sample Data'!J$3:J$98)&gt;10,IF(AND(ISNUMBER('Control Sample Data'!J1869),'Control Sample Data'!J1869&lt;$B$1,'Control Sample Data'!J1869&gt;0),'Control Sample Data'!J1869,$B$1),"")</f>
        <v/>
      </c>
      <c r="W1870" s="17" t="str">
        <f>IF(SUM('Control Sample Data'!K$3:K$98)&gt;10,IF(AND(ISNUMBER('Control Sample Data'!K1869),'Control Sample Data'!K1869&lt;$B$1,'Control Sample Data'!K1869&gt;0),'Control Sample Data'!K1869,$B$1),"")</f>
        <v/>
      </c>
      <c r="X1870" s="17" t="str">
        <f>IF(SUM('Control Sample Data'!L$3:L$98)&gt;10,IF(AND(ISNUMBER('Control Sample Data'!L1869),'Control Sample Data'!L1869&lt;$B$1,'Control Sample Data'!L1869&gt;0),'Control Sample Data'!L1869,$B$1),"")</f>
        <v/>
      </c>
      <c r="Y1870" s="17" t="str">
        <f>IF(SUM('Control Sample Data'!M$3:M$98)&gt;10,IF(AND(ISNUMBER('Control Sample Data'!M1869),'Control Sample Data'!M1869&lt;$B$1,'Control Sample Data'!M1869&gt;0),'Control Sample Data'!M1869,$B$1),"")</f>
        <v/>
      </c>
      <c r="AT1870" s="36" t="str">
        <f t="shared" si="1254"/>
        <v/>
      </c>
      <c r="AU1870" s="36" t="str">
        <f t="shared" si="1255"/>
        <v/>
      </c>
      <c r="AV1870" s="36" t="str">
        <f t="shared" si="1256"/>
        <v/>
      </c>
      <c r="AW1870" s="36" t="str">
        <f t="shared" si="1257"/>
        <v/>
      </c>
      <c r="AX1870" s="36" t="str">
        <f t="shared" si="1258"/>
        <v/>
      </c>
      <c r="AY1870" s="36" t="str">
        <f t="shared" si="1259"/>
        <v/>
      </c>
      <c r="AZ1870" s="36" t="str">
        <f t="shared" si="1260"/>
        <v/>
      </c>
      <c r="BA1870" s="36" t="str">
        <f t="shared" si="1261"/>
        <v/>
      </c>
      <c r="BB1870" s="36" t="str">
        <f t="shared" si="1262"/>
        <v/>
      </c>
      <c r="BC1870" s="36" t="str">
        <f t="shared" si="1263"/>
        <v/>
      </c>
      <c r="BD1870" s="36" t="str">
        <f t="shared" si="1264"/>
        <v/>
      </c>
      <c r="BE1870" s="36" t="str">
        <f t="shared" si="1265"/>
        <v/>
      </c>
      <c r="BF1870" s="36" t="str">
        <f t="shared" si="1266"/>
        <v/>
      </c>
      <c r="BG1870" s="36" t="str">
        <f t="shared" si="1267"/>
        <v/>
      </c>
      <c r="BH1870" s="36" t="str">
        <f t="shared" si="1268"/>
        <v/>
      </c>
      <c r="BI1870" s="36" t="str">
        <f t="shared" si="1269"/>
        <v/>
      </c>
      <c r="BJ1870" s="36" t="str">
        <f t="shared" si="1270"/>
        <v/>
      </c>
      <c r="BK1870" s="36" t="str">
        <f t="shared" si="1271"/>
        <v/>
      </c>
      <c r="BL1870" s="36" t="str">
        <f t="shared" si="1272"/>
        <v/>
      </c>
      <c r="BM1870" s="36" t="str">
        <f t="shared" si="1273"/>
        <v/>
      </c>
      <c r="BN1870" s="38" t="e">
        <f t="shared" si="1232"/>
        <v>#DIV/0!</v>
      </c>
      <c r="BO1870" s="38" t="e">
        <f t="shared" si="1233"/>
        <v>#DIV/0!</v>
      </c>
      <c r="BP1870" s="39" t="str">
        <f t="shared" si="1234"/>
        <v/>
      </c>
      <c r="BQ1870" s="39" t="str">
        <f t="shared" si="1235"/>
        <v/>
      </c>
      <c r="BR1870" s="39" t="str">
        <f t="shared" si="1236"/>
        <v/>
      </c>
      <c r="BS1870" s="39" t="str">
        <f t="shared" si="1237"/>
        <v/>
      </c>
      <c r="BT1870" s="39" t="str">
        <f t="shared" si="1238"/>
        <v/>
      </c>
      <c r="BU1870" s="39" t="str">
        <f t="shared" si="1239"/>
        <v/>
      </c>
      <c r="BV1870" s="39" t="str">
        <f t="shared" si="1240"/>
        <v/>
      </c>
      <c r="BW1870" s="39" t="str">
        <f t="shared" si="1241"/>
        <v/>
      </c>
      <c r="BX1870" s="39" t="str">
        <f t="shared" si="1242"/>
        <v/>
      </c>
      <c r="BY1870" s="39" t="str">
        <f t="shared" si="1243"/>
        <v/>
      </c>
      <c r="BZ1870" s="39" t="str">
        <f t="shared" si="1244"/>
        <v/>
      </c>
      <c r="CA1870" s="39" t="str">
        <f t="shared" si="1245"/>
        <v/>
      </c>
      <c r="CB1870" s="39" t="str">
        <f t="shared" si="1246"/>
        <v/>
      </c>
      <c r="CC1870" s="39" t="str">
        <f t="shared" si="1247"/>
        <v/>
      </c>
      <c r="CD1870" s="39" t="str">
        <f t="shared" si="1248"/>
        <v/>
      </c>
      <c r="CE1870" s="39" t="str">
        <f t="shared" si="1249"/>
        <v/>
      </c>
      <c r="CF1870" s="39" t="str">
        <f t="shared" si="1250"/>
        <v/>
      </c>
      <c r="CG1870" s="39" t="str">
        <f t="shared" si="1251"/>
        <v/>
      </c>
      <c r="CH1870" s="39" t="str">
        <f t="shared" si="1252"/>
        <v/>
      </c>
      <c r="CI1870" s="39" t="str">
        <f t="shared" si="1253"/>
        <v/>
      </c>
    </row>
    <row r="1871" spans="1:87">
      <c r="A1871" s="18"/>
      <c r="B1871" s="15">
        <f>'Gene Table'!E1870</f>
        <v>0</v>
      </c>
      <c r="C1871" s="15" t="str">
        <f>'Gene Table'!B1870</f>
        <v>N20</v>
      </c>
      <c r="D1871" s="16" t="str">
        <f>IF(SUM('Test Sample Data'!D$3:D$98)&gt;10,IF(AND(ISNUMBER('Test Sample Data'!D1870),'Test Sample Data'!D1870&lt;$B$1,'Test Sample Data'!D1870&gt;0),'Test Sample Data'!D1870,$B$1),"")</f>
        <v/>
      </c>
      <c r="E1871" s="17" t="str">
        <f>IF(SUM('Test Sample Data'!E$3:E$98)&gt;10,IF(AND(ISNUMBER('Test Sample Data'!E1870),'Test Sample Data'!E1870&lt;$B$1,'Test Sample Data'!E1870&gt;0),'Test Sample Data'!E1870,$B$1),"")</f>
        <v/>
      </c>
      <c r="F1871" s="17" t="str">
        <f>IF(SUM('Test Sample Data'!F$3:F$98)&gt;10,IF(AND(ISNUMBER('Test Sample Data'!F1870),'Test Sample Data'!F1870&lt;$B$1,'Test Sample Data'!F1870&gt;0),'Test Sample Data'!F1870,$B$1),"")</f>
        <v/>
      </c>
      <c r="G1871" s="17" t="str">
        <f>IF(SUM('Test Sample Data'!G$3:G$98)&gt;10,IF(AND(ISNUMBER('Test Sample Data'!G1870),'Test Sample Data'!G1870&lt;$B$1,'Test Sample Data'!G1870&gt;0),'Test Sample Data'!G1870,$B$1),"")</f>
        <v/>
      </c>
      <c r="H1871" s="17" t="str">
        <f>IF(SUM('Test Sample Data'!H$3:H$98)&gt;10,IF(AND(ISNUMBER('Test Sample Data'!H1870),'Test Sample Data'!H1870&lt;$B$1,'Test Sample Data'!H1870&gt;0),'Test Sample Data'!H1870,$B$1),"")</f>
        <v/>
      </c>
      <c r="I1871" s="17" t="str">
        <f>IF(SUM('Test Sample Data'!I$3:I$98)&gt;10,IF(AND(ISNUMBER('Test Sample Data'!I1870),'Test Sample Data'!I1870&lt;$B$1,'Test Sample Data'!I1870&gt;0),'Test Sample Data'!I1870,$B$1),"")</f>
        <v/>
      </c>
      <c r="J1871" s="17" t="str">
        <f>IF(SUM('Test Sample Data'!J$3:J$98)&gt;10,IF(AND(ISNUMBER('Test Sample Data'!J1870),'Test Sample Data'!J1870&lt;$B$1,'Test Sample Data'!J1870&gt;0),'Test Sample Data'!J1870,$B$1),"")</f>
        <v/>
      </c>
      <c r="K1871" s="17" t="str">
        <f>IF(SUM('Test Sample Data'!K$3:K$98)&gt;10,IF(AND(ISNUMBER('Test Sample Data'!K1870),'Test Sample Data'!K1870&lt;$B$1,'Test Sample Data'!K1870&gt;0),'Test Sample Data'!K1870,$B$1),"")</f>
        <v/>
      </c>
      <c r="L1871" s="17" t="str">
        <f>IF(SUM('Test Sample Data'!L$3:L$98)&gt;10,IF(AND(ISNUMBER('Test Sample Data'!L1870),'Test Sample Data'!L1870&lt;$B$1,'Test Sample Data'!L1870&gt;0),'Test Sample Data'!L1870,$B$1),"")</f>
        <v/>
      </c>
      <c r="M1871" s="17" t="str">
        <f>IF(SUM('Test Sample Data'!M$3:M$98)&gt;10,IF(AND(ISNUMBER('Test Sample Data'!M1870),'Test Sample Data'!M1870&lt;$B$1,'Test Sample Data'!M1870&gt;0),'Test Sample Data'!M1870,$B$1),"")</f>
        <v/>
      </c>
      <c r="N1871" s="17">
        <f>'Gene Table'!E1870</f>
        <v>0</v>
      </c>
      <c r="O1871" s="17" t="str">
        <f>'Gene Table'!B1870</f>
        <v>N20</v>
      </c>
      <c r="P1871" s="17" t="str">
        <f>IF(SUM('Control Sample Data'!D$3:D$98)&gt;10,IF(AND(ISNUMBER('Control Sample Data'!D1870),'Control Sample Data'!D1870&lt;$B$1,'Control Sample Data'!D1870&gt;0),'Control Sample Data'!D1870,$B$1),"")</f>
        <v/>
      </c>
      <c r="Q1871" s="17" t="str">
        <f>IF(SUM('Control Sample Data'!E$3:E$98)&gt;10,IF(AND(ISNUMBER('Control Sample Data'!E1870),'Control Sample Data'!E1870&lt;$B$1,'Control Sample Data'!E1870&gt;0),'Control Sample Data'!E1870,$B$1),"")</f>
        <v/>
      </c>
      <c r="R1871" s="17" t="str">
        <f>IF(SUM('Control Sample Data'!F$3:F$98)&gt;10,IF(AND(ISNUMBER('Control Sample Data'!F1870),'Control Sample Data'!F1870&lt;$B$1,'Control Sample Data'!F1870&gt;0),'Control Sample Data'!F1870,$B$1),"")</f>
        <v/>
      </c>
      <c r="S1871" s="17" t="str">
        <f>IF(SUM('Control Sample Data'!G$3:G$98)&gt;10,IF(AND(ISNUMBER('Control Sample Data'!G1870),'Control Sample Data'!G1870&lt;$B$1,'Control Sample Data'!G1870&gt;0),'Control Sample Data'!G1870,$B$1),"")</f>
        <v/>
      </c>
      <c r="T1871" s="17" t="str">
        <f>IF(SUM('Control Sample Data'!H$3:H$98)&gt;10,IF(AND(ISNUMBER('Control Sample Data'!H1870),'Control Sample Data'!H1870&lt;$B$1,'Control Sample Data'!H1870&gt;0),'Control Sample Data'!H1870,$B$1),"")</f>
        <v/>
      </c>
      <c r="U1871" s="17" t="str">
        <f>IF(SUM('Control Sample Data'!I$3:I$98)&gt;10,IF(AND(ISNUMBER('Control Sample Data'!I1870),'Control Sample Data'!I1870&lt;$B$1,'Control Sample Data'!I1870&gt;0),'Control Sample Data'!I1870,$B$1),"")</f>
        <v/>
      </c>
      <c r="V1871" s="17" t="str">
        <f>IF(SUM('Control Sample Data'!J$3:J$98)&gt;10,IF(AND(ISNUMBER('Control Sample Data'!J1870),'Control Sample Data'!J1870&lt;$B$1,'Control Sample Data'!J1870&gt;0),'Control Sample Data'!J1870,$B$1),"")</f>
        <v/>
      </c>
      <c r="W1871" s="17" t="str">
        <f>IF(SUM('Control Sample Data'!K$3:K$98)&gt;10,IF(AND(ISNUMBER('Control Sample Data'!K1870),'Control Sample Data'!K1870&lt;$B$1,'Control Sample Data'!K1870&gt;0),'Control Sample Data'!K1870,$B$1),"")</f>
        <v/>
      </c>
      <c r="X1871" s="17" t="str">
        <f>IF(SUM('Control Sample Data'!L$3:L$98)&gt;10,IF(AND(ISNUMBER('Control Sample Data'!L1870),'Control Sample Data'!L1870&lt;$B$1,'Control Sample Data'!L1870&gt;0),'Control Sample Data'!L1870,$B$1),"")</f>
        <v/>
      </c>
      <c r="Y1871" s="17" t="str">
        <f>IF(SUM('Control Sample Data'!M$3:M$98)&gt;10,IF(AND(ISNUMBER('Control Sample Data'!M1870),'Control Sample Data'!M1870&lt;$B$1,'Control Sample Data'!M1870&gt;0),'Control Sample Data'!M1870,$B$1),"")</f>
        <v/>
      </c>
      <c r="AT1871" s="36" t="str">
        <f t="shared" si="1254"/>
        <v/>
      </c>
      <c r="AU1871" s="36" t="str">
        <f t="shared" si="1255"/>
        <v/>
      </c>
      <c r="AV1871" s="36" t="str">
        <f t="shared" si="1256"/>
        <v/>
      </c>
      <c r="AW1871" s="36" t="str">
        <f t="shared" si="1257"/>
        <v/>
      </c>
      <c r="AX1871" s="36" t="str">
        <f t="shared" si="1258"/>
        <v/>
      </c>
      <c r="AY1871" s="36" t="str">
        <f t="shared" si="1259"/>
        <v/>
      </c>
      <c r="AZ1871" s="36" t="str">
        <f t="shared" si="1260"/>
        <v/>
      </c>
      <c r="BA1871" s="36" t="str">
        <f t="shared" si="1261"/>
        <v/>
      </c>
      <c r="BB1871" s="36" t="str">
        <f t="shared" si="1262"/>
        <v/>
      </c>
      <c r="BC1871" s="36" t="str">
        <f t="shared" si="1263"/>
        <v/>
      </c>
      <c r="BD1871" s="36" t="str">
        <f t="shared" si="1264"/>
        <v/>
      </c>
      <c r="BE1871" s="36" t="str">
        <f t="shared" si="1265"/>
        <v/>
      </c>
      <c r="BF1871" s="36" t="str">
        <f t="shared" si="1266"/>
        <v/>
      </c>
      <c r="BG1871" s="36" t="str">
        <f t="shared" si="1267"/>
        <v/>
      </c>
      <c r="BH1871" s="36" t="str">
        <f t="shared" si="1268"/>
        <v/>
      </c>
      <c r="BI1871" s="36" t="str">
        <f t="shared" si="1269"/>
        <v/>
      </c>
      <c r="BJ1871" s="36" t="str">
        <f t="shared" si="1270"/>
        <v/>
      </c>
      <c r="BK1871" s="36" t="str">
        <f t="shared" si="1271"/>
        <v/>
      </c>
      <c r="BL1871" s="36" t="str">
        <f t="shared" si="1272"/>
        <v/>
      </c>
      <c r="BM1871" s="36" t="str">
        <f t="shared" si="1273"/>
        <v/>
      </c>
      <c r="BN1871" s="38" t="e">
        <f t="shared" si="1232"/>
        <v>#DIV/0!</v>
      </c>
      <c r="BO1871" s="38" t="e">
        <f t="shared" si="1233"/>
        <v>#DIV/0!</v>
      </c>
      <c r="BP1871" s="39" t="str">
        <f t="shared" si="1234"/>
        <v/>
      </c>
      <c r="BQ1871" s="39" t="str">
        <f t="shared" si="1235"/>
        <v/>
      </c>
      <c r="BR1871" s="39" t="str">
        <f t="shared" si="1236"/>
        <v/>
      </c>
      <c r="BS1871" s="39" t="str">
        <f t="shared" si="1237"/>
        <v/>
      </c>
      <c r="BT1871" s="39" t="str">
        <f t="shared" si="1238"/>
        <v/>
      </c>
      <c r="BU1871" s="39" t="str">
        <f t="shared" si="1239"/>
        <v/>
      </c>
      <c r="BV1871" s="39" t="str">
        <f t="shared" si="1240"/>
        <v/>
      </c>
      <c r="BW1871" s="39" t="str">
        <f t="shared" si="1241"/>
        <v/>
      </c>
      <c r="BX1871" s="39" t="str">
        <f t="shared" si="1242"/>
        <v/>
      </c>
      <c r="BY1871" s="39" t="str">
        <f t="shared" si="1243"/>
        <v/>
      </c>
      <c r="BZ1871" s="39" t="str">
        <f t="shared" si="1244"/>
        <v/>
      </c>
      <c r="CA1871" s="39" t="str">
        <f t="shared" si="1245"/>
        <v/>
      </c>
      <c r="CB1871" s="39" t="str">
        <f t="shared" si="1246"/>
        <v/>
      </c>
      <c r="CC1871" s="39" t="str">
        <f t="shared" si="1247"/>
        <v/>
      </c>
      <c r="CD1871" s="39" t="str">
        <f t="shared" si="1248"/>
        <v/>
      </c>
      <c r="CE1871" s="39" t="str">
        <f t="shared" si="1249"/>
        <v/>
      </c>
      <c r="CF1871" s="39" t="str">
        <f t="shared" si="1250"/>
        <v/>
      </c>
      <c r="CG1871" s="39" t="str">
        <f t="shared" si="1251"/>
        <v/>
      </c>
      <c r="CH1871" s="39" t="str">
        <f t="shared" si="1252"/>
        <v/>
      </c>
      <c r="CI1871" s="39" t="str">
        <f t="shared" si="1253"/>
        <v/>
      </c>
    </row>
    <row r="1872" spans="1:87">
      <c r="A1872" s="18"/>
      <c r="B1872" s="15">
        <f>'Gene Table'!E1871</f>
        <v>0</v>
      </c>
      <c r="C1872" s="15" t="str">
        <f>'Gene Table'!B1871</f>
        <v>N21</v>
      </c>
      <c r="D1872" s="16" t="str">
        <f>IF(SUM('Test Sample Data'!D$3:D$98)&gt;10,IF(AND(ISNUMBER('Test Sample Data'!D1871),'Test Sample Data'!D1871&lt;$B$1,'Test Sample Data'!D1871&gt;0),'Test Sample Data'!D1871,$B$1),"")</f>
        <v/>
      </c>
      <c r="E1872" s="17" t="str">
        <f>IF(SUM('Test Sample Data'!E$3:E$98)&gt;10,IF(AND(ISNUMBER('Test Sample Data'!E1871),'Test Sample Data'!E1871&lt;$B$1,'Test Sample Data'!E1871&gt;0),'Test Sample Data'!E1871,$B$1),"")</f>
        <v/>
      </c>
      <c r="F1872" s="17" t="str">
        <f>IF(SUM('Test Sample Data'!F$3:F$98)&gt;10,IF(AND(ISNUMBER('Test Sample Data'!F1871),'Test Sample Data'!F1871&lt;$B$1,'Test Sample Data'!F1871&gt;0),'Test Sample Data'!F1871,$B$1),"")</f>
        <v/>
      </c>
      <c r="G1872" s="17" t="str">
        <f>IF(SUM('Test Sample Data'!G$3:G$98)&gt;10,IF(AND(ISNUMBER('Test Sample Data'!G1871),'Test Sample Data'!G1871&lt;$B$1,'Test Sample Data'!G1871&gt;0),'Test Sample Data'!G1871,$B$1),"")</f>
        <v/>
      </c>
      <c r="H1872" s="17" t="str">
        <f>IF(SUM('Test Sample Data'!H$3:H$98)&gt;10,IF(AND(ISNUMBER('Test Sample Data'!H1871),'Test Sample Data'!H1871&lt;$B$1,'Test Sample Data'!H1871&gt;0),'Test Sample Data'!H1871,$B$1),"")</f>
        <v/>
      </c>
      <c r="I1872" s="17" t="str">
        <f>IF(SUM('Test Sample Data'!I$3:I$98)&gt;10,IF(AND(ISNUMBER('Test Sample Data'!I1871),'Test Sample Data'!I1871&lt;$B$1,'Test Sample Data'!I1871&gt;0),'Test Sample Data'!I1871,$B$1),"")</f>
        <v/>
      </c>
      <c r="J1872" s="17" t="str">
        <f>IF(SUM('Test Sample Data'!J$3:J$98)&gt;10,IF(AND(ISNUMBER('Test Sample Data'!J1871),'Test Sample Data'!J1871&lt;$B$1,'Test Sample Data'!J1871&gt;0),'Test Sample Data'!J1871,$B$1),"")</f>
        <v/>
      </c>
      <c r="K1872" s="17" t="str">
        <f>IF(SUM('Test Sample Data'!K$3:K$98)&gt;10,IF(AND(ISNUMBER('Test Sample Data'!K1871),'Test Sample Data'!K1871&lt;$B$1,'Test Sample Data'!K1871&gt;0),'Test Sample Data'!K1871,$B$1),"")</f>
        <v/>
      </c>
      <c r="L1872" s="17" t="str">
        <f>IF(SUM('Test Sample Data'!L$3:L$98)&gt;10,IF(AND(ISNUMBER('Test Sample Data'!L1871),'Test Sample Data'!L1871&lt;$B$1,'Test Sample Data'!L1871&gt;0),'Test Sample Data'!L1871,$B$1),"")</f>
        <v/>
      </c>
      <c r="M1872" s="17" t="str">
        <f>IF(SUM('Test Sample Data'!M$3:M$98)&gt;10,IF(AND(ISNUMBER('Test Sample Data'!M1871),'Test Sample Data'!M1871&lt;$B$1,'Test Sample Data'!M1871&gt;0),'Test Sample Data'!M1871,$B$1),"")</f>
        <v/>
      </c>
      <c r="N1872" s="17">
        <f>'Gene Table'!E1871</f>
        <v>0</v>
      </c>
      <c r="O1872" s="17" t="str">
        <f>'Gene Table'!B1871</f>
        <v>N21</v>
      </c>
      <c r="P1872" s="17" t="str">
        <f>IF(SUM('Control Sample Data'!D$3:D$98)&gt;10,IF(AND(ISNUMBER('Control Sample Data'!D1871),'Control Sample Data'!D1871&lt;$B$1,'Control Sample Data'!D1871&gt;0),'Control Sample Data'!D1871,$B$1),"")</f>
        <v/>
      </c>
      <c r="Q1872" s="17" t="str">
        <f>IF(SUM('Control Sample Data'!E$3:E$98)&gt;10,IF(AND(ISNUMBER('Control Sample Data'!E1871),'Control Sample Data'!E1871&lt;$B$1,'Control Sample Data'!E1871&gt;0),'Control Sample Data'!E1871,$B$1),"")</f>
        <v/>
      </c>
      <c r="R1872" s="17" t="str">
        <f>IF(SUM('Control Sample Data'!F$3:F$98)&gt;10,IF(AND(ISNUMBER('Control Sample Data'!F1871),'Control Sample Data'!F1871&lt;$B$1,'Control Sample Data'!F1871&gt;0),'Control Sample Data'!F1871,$B$1),"")</f>
        <v/>
      </c>
      <c r="S1872" s="17" t="str">
        <f>IF(SUM('Control Sample Data'!G$3:G$98)&gt;10,IF(AND(ISNUMBER('Control Sample Data'!G1871),'Control Sample Data'!G1871&lt;$B$1,'Control Sample Data'!G1871&gt;0),'Control Sample Data'!G1871,$B$1),"")</f>
        <v/>
      </c>
      <c r="T1872" s="17" t="str">
        <f>IF(SUM('Control Sample Data'!H$3:H$98)&gt;10,IF(AND(ISNUMBER('Control Sample Data'!H1871),'Control Sample Data'!H1871&lt;$B$1,'Control Sample Data'!H1871&gt;0),'Control Sample Data'!H1871,$B$1),"")</f>
        <v/>
      </c>
      <c r="U1872" s="17" t="str">
        <f>IF(SUM('Control Sample Data'!I$3:I$98)&gt;10,IF(AND(ISNUMBER('Control Sample Data'!I1871),'Control Sample Data'!I1871&lt;$B$1,'Control Sample Data'!I1871&gt;0),'Control Sample Data'!I1871,$B$1),"")</f>
        <v/>
      </c>
      <c r="V1872" s="17" t="str">
        <f>IF(SUM('Control Sample Data'!J$3:J$98)&gt;10,IF(AND(ISNUMBER('Control Sample Data'!J1871),'Control Sample Data'!J1871&lt;$B$1,'Control Sample Data'!J1871&gt;0),'Control Sample Data'!J1871,$B$1),"")</f>
        <v/>
      </c>
      <c r="W1872" s="17" t="str">
        <f>IF(SUM('Control Sample Data'!K$3:K$98)&gt;10,IF(AND(ISNUMBER('Control Sample Data'!K1871),'Control Sample Data'!K1871&lt;$B$1,'Control Sample Data'!K1871&gt;0),'Control Sample Data'!K1871,$B$1),"")</f>
        <v/>
      </c>
      <c r="X1872" s="17" t="str">
        <f>IF(SUM('Control Sample Data'!L$3:L$98)&gt;10,IF(AND(ISNUMBER('Control Sample Data'!L1871),'Control Sample Data'!L1871&lt;$B$1,'Control Sample Data'!L1871&gt;0),'Control Sample Data'!L1871,$B$1),"")</f>
        <v/>
      </c>
      <c r="Y1872" s="17" t="str">
        <f>IF(SUM('Control Sample Data'!M$3:M$98)&gt;10,IF(AND(ISNUMBER('Control Sample Data'!M1871),'Control Sample Data'!M1871&lt;$B$1,'Control Sample Data'!M1871&gt;0),'Control Sample Data'!M1871,$B$1),"")</f>
        <v/>
      </c>
      <c r="AT1872" s="36" t="str">
        <f t="shared" si="1254"/>
        <v/>
      </c>
      <c r="AU1872" s="36" t="str">
        <f t="shared" si="1255"/>
        <v/>
      </c>
      <c r="AV1872" s="36" t="str">
        <f t="shared" si="1256"/>
        <v/>
      </c>
      <c r="AW1872" s="36" t="str">
        <f t="shared" si="1257"/>
        <v/>
      </c>
      <c r="AX1872" s="36" t="str">
        <f t="shared" si="1258"/>
        <v/>
      </c>
      <c r="AY1872" s="36" t="str">
        <f t="shared" si="1259"/>
        <v/>
      </c>
      <c r="AZ1872" s="36" t="str">
        <f t="shared" si="1260"/>
        <v/>
      </c>
      <c r="BA1872" s="36" t="str">
        <f t="shared" si="1261"/>
        <v/>
      </c>
      <c r="BB1872" s="36" t="str">
        <f t="shared" si="1262"/>
        <v/>
      </c>
      <c r="BC1872" s="36" t="str">
        <f t="shared" si="1263"/>
        <v/>
      </c>
      <c r="BD1872" s="36" t="str">
        <f t="shared" si="1264"/>
        <v/>
      </c>
      <c r="BE1872" s="36" t="str">
        <f t="shared" si="1265"/>
        <v/>
      </c>
      <c r="BF1872" s="36" t="str">
        <f t="shared" si="1266"/>
        <v/>
      </c>
      <c r="BG1872" s="36" t="str">
        <f t="shared" si="1267"/>
        <v/>
      </c>
      <c r="BH1872" s="36" t="str">
        <f t="shared" si="1268"/>
        <v/>
      </c>
      <c r="BI1872" s="36" t="str">
        <f t="shared" si="1269"/>
        <v/>
      </c>
      <c r="BJ1872" s="36" t="str">
        <f t="shared" si="1270"/>
        <v/>
      </c>
      <c r="BK1872" s="36" t="str">
        <f t="shared" si="1271"/>
        <v/>
      </c>
      <c r="BL1872" s="36" t="str">
        <f t="shared" si="1272"/>
        <v/>
      </c>
      <c r="BM1872" s="36" t="str">
        <f t="shared" si="1273"/>
        <v/>
      </c>
      <c r="BN1872" s="38" t="e">
        <f t="shared" si="1232"/>
        <v>#DIV/0!</v>
      </c>
      <c r="BO1872" s="38" t="e">
        <f t="shared" si="1233"/>
        <v>#DIV/0!</v>
      </c>
      <c r="BP1872" s="39" t="str">
        <f t="shared" si="1234"/>
        <v/>
      </c>
      <c r="BQ1872" s="39" t="str">
        <f t="shared" si="1235"/>
        <v/>
      </c>
      <c r="BR1872" s="39" t="str">
        <f t="shared" si="1236"/>
        <v/>
      </c>
      <c r="BS1872" s="39" t="str">
        <f t="shared" si="1237"/>
        <v/>
      </c>
      <c r="BT1872" s="39" t="str">
        <f t="shared" si="1238"/>
        <v/>
      </c>
      <c r="BU1872" s="39" t="str">
        <f t="shared" si="1239"/>
        <v/>
      </c>
      <c r="BV1872" s="39" t="str">
        <f t="shared" si="1240"/>
        <v/>
      </c>
      <c r="BW1872" s="39" t="str">
        <f t="shared" si="1241"/>
        <v/>
      </c>
      <c r="BX1872" s="39" t="str">
        <f t="shared" si="1242"/>
        <v/>
      </c>
      <c r="BY1872" s="39" t="str">
        <f t="shared" si="1243"/>
        <v/>
      </c>
      <c r="BZ1872" s="39" t="str">
        <f t="shared" si="1244"/>
        <v/>
      </c>
      <c r="CA1872" s="39" t="str">
        <f t="shared" si="1245"/>
        <v/>
      </c>
      <c r="CB1872" s="39" t="str">
        <f t="shared" si="1246"/>
        <v/>
      </c>
      <c r="CC1872" s="39" t="str">
        <f t="shared" si="1247"/>
        <v/>
      </c>
      <c r="CD1872" s="39" t="str">
        <f t="shared" si="1248"/>
        <v/>
      </c>
      <c r="CE1872" s="39" t="str">
        <f t="shared" si="1249"/>
        <v/>
      </c>
      <c r="CF1872" s="39" t="str">
        <f t="shared" si="1250"/>
        <v/>
      </c>
      <c r="CG1872" s="39" t="str">
        <f t="shared" si="1251"/>
        <v/>
      </c>
      <c r="CH1872" s="39" t="str">
        <f t="shared" si="1252"/>
        <v/>
      </c>
      <c r="CI1872" s="39" t="str">
        <f t="shared" si="1253"/>
        <v/>
      </c>
    </row>
    <row r="1873" spans="1:87">
      <c r="A1873" s="18"/>
      <c r="B1873" s="15">
        <f>'Gene Table'!E1872</f>
        <v>0</v>
      </c>
      <c r="C1873" s="15" t="str">
        <f>'Gene Table'!B1872</f>
        <v>N22</v>
      </c>
      <c r="D1873" s="16" t="str">
        <f>IF(SUM('Test Sample Data'!D$3:D$98)&gt;10,IF(AND(ISNUMBER('Test Sample Data'!D1872),'Test Sample Data'!D1872&lt;$B$1,'Test Sample Data'!D1872&gt;0),'Test Sample Data'!D1872,$B$1),"")</f>
        <v/>
      </c>
      <c r="E1873" s="17" t="str">
        <f>IF(SUM('Test Sample Data'!E$3:E$98)&gt;10,IF(AND(ISNUMBER('Test Sample Data'!E1872),'Test Sample Data'!E1872&lt;$B$1,'Test Sample Data'!E1872&gt;0),'Test Sample Data'!E1872,$B$1),"")</f>
        <v/>
      </c>
      <c r="F1873" s="17" t="str">
        <f>IF(SUM('Test Sample Data'!F$3:F$98)&gt;10,IF(AND(ISNUMBER('Test Sample Data'!F1872),'Test Sample Data'!F1872&lt;$B$1,'Test Sample Data'!F1872&gt;0),'Test Sample Data'!F1872,$B$1),"")</f>
        <v/>
      </c>
      <c r="G1873" s="17" t="str">
        <f>IF(SUM('Test Sample Data'!G$3:G$98)&gt;10,IF(AND(ISNUMBER('Test Sample Data'!G1872),'Test Sample Data'!G1872&lt;$B$1,'Test Sample Data'!G1872&gt;0),'Test Sample Data'!G1872,$B$1),"")</f>
        <v/>
      </c>
      <c r="H1873" s="17" t="str">
        <f>IF(SUM('Test Sample Data'!H$3:H$98)&gt;10,IF(AND(ISNUMBER('Test Sample Data'!H1872),'Test Sample Data'!H1872&lt;$B$1,'Test Sample Data'!H1872&gt;0),'Test Sample Data'!H1872,$B$1),"")</f>
        <v/>
      </c>
      <c r="I1873" s="17" t="str">
        <f>IF(SUM('Test Sample Data'!I$3:I$98)&gt;10,IF(AND(ISNUMBER('Test Sample Data'!I1872),'Test Sample Data'!I1872&lt;$B$1,'Test Sample Data'!I1872&gt;0),'Test Sample Data'!I1872,$B$1),"")</f>
        <v/>
      </c>
      <c r="J1873" s="17" t="str">
        <f>IF(SUM('Test Sample Data'!J$3:J$98)&gt;10,IF(AND(ISNUMBER('Test Sample Data'!J1872),'Test Sample Data'!J1872&lt;$B$1,'Test Sample Data'!J1872&gt;0),'Test Sample Data'!J1872,$B$1),"")</f>
        <v/>
      </c>
      <c r="K1873" s="17" t="str">
        <f>IF(SUM('Test Sample Data'!K$3:K$98)&gt;10,IF(AND(ISNUMBER('Test Sample Data'!K1872),'Test Sample Data'!K1872&lt;$B$1,'Test Sample Data'!K1872&gt;0),'Test Sample Data'!K1872,$B$1),"")</f>
        <v/>
      </c>
      <c r="L1873" s="17" t="str">
        <f>IF(SUM('Test Sample Data'!L$3:L$98)&gt;10,IF(AND(ISNUMBER('Test Sample Data'!L1872),'Test Sample Data'!L1872&lt;$B$1,'Test Sample Data'!L1872&gt;0),'Test Sample Data'!L1872,$B$1),"")</f>
        <v/>
      </c>
      <c r="M1873" s="17" t="str">
        <f>IF(SUM('Test Sample Data'!M$3:M$98)&gt;10,IF(AND(ISNUMBER('Test Sample Data'!M1872),'Test Sample Data'!M1872&lt;$B$1,'Test Sample Data'!M1872&gt;0),'Test Sample Data'!M1872,$B$1),"")</f>
        <v/>
      </c>
      <c r="N1873" s="17">
        <f>'Gene Table'!E1872</f>
        <v>0</v>
      </c>
      <c r="O1873" s="17" t="str">
        <f>'Gene Table'!B1872</f>
        <v>N22</v>
      </c>
      <c r="P1873" s="17" t="str">
        <f>IF(SUM('Control Sample Data'!D$3:D$98)&gt;10,IF(AND(ISNUMBER('Control Sample Data'!D1872),'Control Sample Data'!D1872&lt;$B$1,'Control Sample Data'!D1872&gt;0),'Control Sample Data'!D1872,$B$1),"")</f>
        <v/>
      </c>
      <c r="Q1873" s="17" t="str">
        <f>IF(SUM('Control Sample Data'!E$3:E$98)&gt;10,IF(AND(ISNUMBER('Control Sample Data'!E1872),'Control Sample Data'!E1872&lt;$B$1,'Control Sample Data'!E1872&gt;0),'Control Sample Data'!E1872,$B$1),"")</f>
        <v/>
      </c>
      <c r="R1873" s="17" t="str">
        <f>IF(SUM('Control Sample Data'!F$3:F$98)&gt;10,IF(AND(ISNUMBER('Control Sample Data'!F1872),'Control Sample Data'!F1872&lt;$B$1,'Control Sample Data'!F1872&gt;0),'Control Sample Data'!F1872,$B$1),"")</f>
        <v/>
      </c>
      <c r="S1873" s="17" t="str">
        <f>IF(SUM('Control Sample Data'!G$3:G$98)&gt;10,IF(AND(ISNUMBER('Control Sample Data'!G1872),'Control Sample Data'!G1872&lt;$B$1,'Control Sample Data'!G1872&gt;0),'Control Sample Data'!G1872,$B$1),"")</f>
        <v/>
      </c>
      <c r="T1873" s="17" t="str">
        <f>IF(SUM('Control Sample Data'!H$3:H$98)&gt;10,IF(AND(ISNUMBER('Control Sample Data'!H1872),'Control Sample Data'!H1872&lt;$B$1,'Control Sample Data'!H1872&gt;0),'Control Sample Data'!H1872,$B$1),"")</f>
        <v/>
      </c>
      <c r="U1873" s="17" t="str">
        <f>IF(SUM('Control Sample Data'!I$3:I$98)&gt;10,IF(AND(ISNUMBER('Control Sample Data'!I1872),'Control Sample Data'!I1872&lt;$B$1,'Control Sample Data'!I1872&gt;0),'Control Sample Data'!I1872,$B$1),"")</f>
        <v/>
      </c>
      <c r="V1873" s="17" t="str">
        <f>IF(SUM('Control Sample Data'!J$3:J$98)&gt;10,IF(AND(ISNUMBER('Control Sample Data'!J1872),'Control Sample Data'!J1872&lt;$B$1,'Control Sample Data'!J1872&gt;0),'Control Sample Data'!J1872,$B$1),"")</f>
        <v/>
      </c>
      <c r="W1873" s="17" t="str">
        <f>IF(SUM('Control Sample Data'!K$3:K$98)&gt;10,IF(AND(ISNUMBER('Control Sample Data'!K1872),'Control Sample Data'!K1872&lt;$B$1,'Control Sample Data'!K1872&gt;0),'Control Sample Data'!K1872,$B$1),"")</f>
        <v/>
      </c>
      <c r="X1873" s="17" t="str">
        <f>IF(SUM('Control Sample Data'!L$3:L$98)&gt;10,IF(AND(ISNUMBER('Control Sample Data'!L1872),'Control Sample Data'!L1872&lt;$B$1,'Control Sample Data'!L1872&gt;0),'Control Sample Data'!L1872,$B$1),"")</f>
        <v/>
      </c>
      <c r="Y1873" s="17" t="str">
        <f>IF(SUM('Control Sample Data'!M$3:M$98)&gt;10,IF(AND(ISNUMBER('Control Sample Data'!M1872),'Control Sample Data'!M1872&lt;$B$1,'Control Sample Data'!M1872&gt;0),'Control Sample Data'!M1872,$B$1),"")</f>
        <v/>
      </c>
      <c r="AT1873" s="36" t="str">
        <f t="shared" si="1254"/>
        <v/>
      </c>
      <c r="AU1873" s="36" t="str">
        <f t="shared" si="1255"/>
        <v/>
      </c>
      <c r="AV1873" s="36" t="str">
        <f t="shared" si="1256"/>
        <v/>
      </c>
      <c r="AW1873" s="36" t="str">
        <f t="shared" si="1257"/>
        <v/>
      </c>
      <c r="AX1873" s="36" t="str">
        <f t="shared" si="1258"/>
        <v/>
      </c>
      <c r="AY1873" s="36" t="str">
        <f t="shared" si="1259"/>
        <v/>
      </c>
      <c r="AZ1873" s="36" t="str">
        <f t="shared" si="1260"/>
        <v/>
      </c>
      <c r="BA1873" s="36" t="str">
        <f t="shared" si="1261"/>
        <v/>
      </c>
      <c r="BB1873" s="36" t="str">
        <f t="shared" si="1262"/>
        <v/>
      </c>
      <c r="BC1873" s="36" t="str">
        <f t="shared" si="1263"/>
        <v/>
      </c>
      <c r="BD1873" s="36" t="str">
        <f t="shared" si="1264"/>
        <v/>
      </c>
      <c r="BE1873" s="36" t="str">
        <f t="shared" si="1265"/>
        <v/>
      </c>
      <c r="BF1873" s="36" t="str">
        <f t="shared" si="1266"/>
        <v/>
      </c>
      <c r="BG1873" s="36" t="str">
        <f t="shared" si="1267"/>
        <v/>
      </c>
      <c r="BH1873" s="36" t="str">
        <f t="shared" si="1268"/>
        <v/>
      </c>
      <c r="BI1873" s="36" t="str">
        <f t="shared" si="1269"/>
        <v/>
      </c>
      <c r="BJ1873" s="36" t="str">
        <f t="shared" si="1270"/>
        <v/>
      </c>
      <c r="BK1873" s="36" t="str">
        <f t="shared" si="1271"/>
        <v/>
      </c>
      <c r="BL1873" s="36" t="str">
        <f t="shared" si="1272"/>
        <v/>
      </c>
      <c r="BM1873" s="36" t="str">
        <f t="shared" si="1273"/>
        <v/>
      </c>
      <c r="BN1873" s="38" t="e">
        <f t="shared" si="1232"/>
        <v>#DIV/0!</v>
      </c>
      <c r="BO1873" s="38" t="e">
        <f t="shared" si="1233"/>
        <v>#DIV/0!</v>
      </c>
      <c r="BP1873" s="39" t="str">
        <f t="shared" si="1234"/>
        <v/>
      </c>
      <c r="BQ1873" s="39" t="str">
        <f t="shared" si="1235"/>
        <v/>
      </c>
      <c r="BR1873" s="39" t="str">
        <f t="shared" si="1236"/>
        <v/>
      </c>
      <c r="BS1873" s="39" t="str">
        <f t="shared" si="1237"/>
        <v/>
      </c>
      <c r="BT1873" s="39" t="str">
        <f t="shared" si="1238"/>
        <v/>
      </c>
      <c r="BU1873" s="39" t="str">
        <f t="shared" si="1239"/>
        <v/>
      </c>
      <c r="BV1873" s="39" t="str">
        <f t="shared" si="1240"/>
        <v/>
      </c>
      <c r="BW1873" s="39" t="str">
        <f t="shared" si="1241"/>
        <v/>
      </c>
      <c r="BX1873" s="39" t="str">
        <f t="shared" si="1242"/>
        <v/>
      </c>
      <c r="BY1873" s="39" t="str">
        <f t="shared" si="1243"/>
        <v/>
      </c>
      <c r="BZ1873" s="39" t="str">
        <f t="shared" si="1244"/>
        <v/>
      </c>
      <c r="CA1873" s="39" t="str">
        <f t="shared" si="1245"/>
        <v/>
      </c>
      <c r="CB1873" s="39" t="str">
        <f t="shared" si="1246"/>
        <v/>
      </c>
      <c r="CC1873" s="39" t="str">
        <f t="shared" si="1247"/>
        <v/>
      </c>
      <c r="CD1873" s="39" t="str">
        <f t="shared" si="1248"/>
        <v/>
      </c>
      <c r="CE1873" s="39" t="str">
        <f t="shared" si="1249"/>
        <v/>
      </c>
      <c r="CF1873" s="39" t="str">
        <f t="shared" si="1250"/>
        <v/>
      </c>
      <c r="CG1873" s="39" t="str">
        <f t="shared" si="1251"/>
        <v/>
      </c>
      <c r="CH1873" s="39" t="str">
        <f t="shared" si="1252"/>
        <v/>
      </c>
      <c r="CI1873" s="39" t="str">
        <f t="shared" si="1253"/>
        <v/>
      </c>
    </row>
    <row r="1874" spans="1:87">
      <c r="A1874" s="18"/>
      <c r="B1874" s="15">
        <f>'Gene Table'!E1873</f>
        <v>0</v>
      </c>
      <c r="C1874" s="15" t="str">
        <f>'Gene Table'!B1873</f>
        <v>N23</v>
      </c>
      <c r="D1874" s="16" t="str">
        <f>IF(SUM('Test Sample Data'!D$3:D$98)&gt;10,IF(AND(ISNUMBER('Test Sample Data'!D1873),'Test Sample Data'!D1873&lt;$B$1,'Test Sample Data'!D1873&gt;0),'Test Sample Data'!D1873,$B$1),"")</f>
        <v/>
      </c>
      <c r="E1874" s="17" t="str">
        <f>IF(SUM('Test Sample Data'!E$3:E$98)&gt;10,IF(AND(ISNUMBER('Test Sample Data'!E1873),'Test Sample Data'!E1873&lt;$B$1,'Test Sample Data'!E1873&gt;0),'Test Sample Data'!E1873,$B$1),"")</f>
        <v/>
      </c>
      <c r="F1874" s="17" t="str">
        <f>IF(SUM('Test Sample Data'!F$3:F$98)&gt;10,IF(AND(ISNUMBER('Test Sample Data'!F1873),'Test Sample Data'!F1873&lt;$B$1,'Test Sample Data'!F1873&gt;0),'Test Sample Data'!F1873,$B$1),"")</f>
        <v/>
      </c>
      <c r="G1874" s="17" t="str">
        <f>IF(SUM('Test Sample Data'!G$3:G$98)&gt;10,IF(AND(ISNUMBER('Test Sample Data'!G1873),'Test Sample Data'!G1873&lt;$B$1,'Test Sample Data'!G1873&gt;0),'Test Sample Data'!G1873,$B$1),"")</f>
        <v/>
      </c>
      <c r="H1874" s="17" t="str">
        <f>IF(SUM('Test Sample Data'!H$3:H$98)&gt;10,IF(AND(ISNUMBER('Test Sample Data'!H1873),'Test Sample Data'!H1873&lt;$B$1,'Test Sample Data'!H1873&gt;0),'Test Sample Data'!H1873,$B$1),"")</f>
        <v/>
      </c>
      <c r="I1874" s="17" t="str">
        <f>IF(SUM('Test Sample Data'!I$3:I$98)&gt;10,IF(AND(ISNUMBER('Test Sample Data'!I1873),'Test Sample Data'!I1873&lt;$B$1,'Test Sample Data'!I1873&gt;0),'Test Sample Data'!I1873,$B$1),"")</f>
        <v/>
      </c>
      <c r="J1874" s="17" t="str">
        <f>IF(SUM('Test Sample Data'!J$3:J$98)&gt;10,IF(AND(ISNUMBER('Test Sample Data'!J1873),'Test Sample Data'!J1873&lt;$B$1,'Test Sample Data'!J1873&gt;0),'Test Sample Data'!J1873,$B$1),"")</f>
        <v/>
      </c>
      <c r="K1874" s="17" t="str">
        <f>IF(SUM('Test Sample Data'!K$3:K$98)&gt;10,IF(AND(ISNUMBER('Test Sample Data'!K1873),'Test Sample Data'!K1873&lt;$B$1,'Test Sample Data'!K1873&gt;0),'Test Sample Data'!K1873,$B$1),"")</f>
        <v/>
      </c>
      <c r="L1874" s="17" t="str">
        <f>IF(SUM('Test Sample Data'!L$3:L$98)&gt;10,IF(AND(ISNUMBER('Test Sample Data'!L1873),'Test Sample Data'!L1873&lt;$B$1,'Test Sample Data'!L1873&gt;0),'Test Sample Data'!L1873,$B$1),"")</f>
        <v/>
      </c>
      <c r="M1874" s="17" t="str">
        <f>IF(SUM('Test Sample Data'!M$3:M$98)&gt;10,IF(AND(ISNUMBER('Test Sample Data'!M1873),'Test Sample Data'!M1873&lt;$B$1,'Test Sample Data'!M1873&gt;0),'Test Sample Data'!M1873,$B$1),"")</f>
        <v/>
      </c>
      <c r="N1874" s="17">
        <f>'Gene Table'!E1873</f>
        <v>0</v>
      </c>
      <c r="O1874" s="17" t="str">
        <f>'Gene Table'!B1873</f>
        <v>N23</v>
      </c>
      <c r="P1874" s="17" t="str">
        <f>IF(SUM('Control Sample Data'!D$3:D$98)&gt;10,IF(AND(ISNUMBER('Control Sample Data'!D1873),'Control Sample Data'!D1873&lt;$B$1,'Control Sample Data'!D1873&gt;0),'Control Sample Data'!D1873,$B$1),"")</f>
        <v/>
      </c>
      <c r="Q1874" s="17" t="str">
        <f>IF(SUM('Control Sample Data'!E$3:E$98)&gt;10,IF(AND(ISNUMBER('Control Sample Data'!E1873),'Control Sample Data'!E1873&lt;$B$1,'Control Sample Data'!E1873&gt;0),'Control Sample Data'!E1873,$B$1),"")</f>
        <v/>
      </c>
      <c r="R1874" s="17" t="str">
        <f>IF(SUM('Control Sample Data'!F$3:F$98)&gt;10,IF(AND(ISNUMBER('Control Sample Data'!F1873),'Control Sample Data'!F1873&lt;$B$1,'Control Sample Data'!F1873&gt;0),'Control Sample Data'!F1873,$B$1),"")</f>
        <v/>
      </c>
      <c r="S1874" s="17" t="str">
        <f>IF(SUM('Control Sample Data'!G$3:G$98)&gt;10,IF(AND(ISNUMBER('Control Sample Data'!G1873),'Control Sample Data'!G1873&lt;$B$1,'Control Sample Data'!G1873&gt;0),'Control Sample Data'!G1873,$B$1),"")</f>
        <v/>
      </c>
      <c r="T1874" s="17" t="str">
        <f>IF(SUM('Control Sample Data'!H$3:H$98)&gt;10,IF(AND(ISNUMBER('Control Sample Data'!H1873),'Control Sample Data'!H1873&lt;$B$1,'Control Sample Data'!H1873&gt;0),'Control Sample Data'!H1873,$B$1),"")</f>
        <v/>
      </c>
      <c r="U1874" s="17" t="str">
        <f>IF(SUM('Control Sample Data'!I$3:I$98)&gt;10,IF(AND(ISNUMBER('Control Sample Data'!I1873),'Control Sample Data'!I1873&lt;$B$1,'Control Sample Data'!I1873&gt;0),'Control Sample Data'!I1873,$B$1),"")</f>
        <v/>
      </c>
      <c r="V1874" s="17" t="str">
        <f>IF(SUM('Control Sample Data'!J$3:J$98)&gt;10,IF(AND(ISNUMBER('Control Sample Data'!J1873),'Control Sample Data'!J1873&lt;$B$1,'Control Sample Data'!J1873&gt;0),'Control Sample Data'!J1873,$B$1),"")</f>
        <v/>
      </c>
      <c r="W1874" s="17" t="str">
        <f>IF(SUM('Control Sample Data'!K$3:K$98)&gt;10,IF(AND(ISNUMBER('Control Sample Data'!K1873),'Control Sample Data'!K1873&lt;$B$1,'Control Sample Data'!K1873&gt;0),'Control Sample Data'!K1873,$B$1),"")</f>
        <v/>
      </c>
      <c r="X1874" s="17" t="str">
        <f>IF(SUM('Control Sample Data'!L$3:L$98)&gt;10,IF(AND(ISNUMBER('Control Sample Data'!L1873),'Control Sample Data'!L1873&lt;$B$1,'Control Sample Data'!L1873&gt;0),'Control Sample Data'!L1873,$B$1),"")</f>
        <v/>
      </c>
      <c r="Y1874" s="17" t="str">
        <f>IF(SUM('Control Sample Data'!M$3:M$98)&gt;10,IF(AND(ISNUMBER('Control Sample Data'!M1873),'Control Sample Data'!M1873&lt;$B$1,'Control Sample Data'!M1873&gt;0),'Control Sample Data'!M1873,$B$1),"")</f>
        <v/>
      </c>
      <c r="AT1874" s="36" t="str">
        <f t="shared" si="1254"/>
        <v/>
      </c>
      <c r="AU1874" s="36" t="str">
        <f t="shared" si="1255"/>
        <v/>
      </c>
      <c r="AV1874" s="36" t="str">
        <f t="shared" si="1256"/>
        <v/>
      </c>
      <c r="AW1874" s="36" t="str">
        <f t="shared" si="1257"/>
        <v/>
      </c>
      <c r="AX1874" s="36" t="str">
        <f t="shared" si="1258"/>
        <v/>
      </c>
      <c r="AY1874" s="36" t="str">
        <f t="shared" si="1259"/>
        <v/>
      </c>
      <c r="AZ1874" s="36" t="str">
        <f t="shared" si="1260"/>
        <v/>
      </c>
      <c r="BA1874" s="36" t="str">
        <f t="shared" si="1261"/>
        <v/>
      </c>
      <c r="BB1874" s="36" t="str">
        <f t="shared" si="1262"/>
        <v/>
      </c>
      <c r="BC1874" s="36" t="str">
        <f t="shared" si="1263"/>
        <v/>
      </c>
      <c r="BD1874" s="36" t="str">
        <f t="shared" si="1264"/>
        <v/>
      </c>
      <c r="BE1874" s="36" t="str">
        <f t="shared" si="1265"/>
        <v/>
      </c>
      <c r="BF1874" s="36" t="str">
        <f t="shared" si="1266"/>
        <v/>
      </c>
      <c r="BG1874" s="36" t="str">
        <f t="shared" si="1267"/>
        <v/>
      </c>
      <c r="BH1874" s="36" t="str">
        <f t="shared" si="1268"/>
        <v/>
      </c>
      <c r="BI1874" s="36" t="str">
        <f t="shared" si="1269"/>
        <v/>
      </c>
      <c r="BJ1874" s="36" t="str">
        <f t="shared" si="1270"/>
        <v/>
      </c>
      <c r="BK1874" s="36" t="str">
        <f t="shared" si="1271"/>
        <v/>
      </c>
      <c r="BL1874" s="36" t="str">
        <f t="shared" si="1272"/>
        <v/>
      </c>
      <c r="BM1874" s="36" t="str">
        <f t="shared" si="1273"/>
        <v/>
      </c>
      <c r="BN1874" s="38" t="e">
        <f t="shared" si="1232"/>
        <v>#DIV/0!</v>
      </c>
      <c r="BO1874" s="38" t="e">
        <f t="shared" si="1233"/>
        <v>#DIV/0!</v>
      </c>
      <c r="BP1874" s="39" t="str">
        <f t="shared" si="1234"/>
        <v/>
      </c>
      <c r="BQ1874" s="39" t="str">
        <f t="shared" si="1235"/>
        <v/>
      </c>
      <c r="BR1874" s="39" t="str">
        <f t="shared" si="1236"/>
        <v/>
      </c>
      <c r="BS1874" s="39" t="str">
        <f t="shared" si="1237"/>
        <v/>
      </c>
      <c r="BT1874" s="39" t="str">
        <f t="shared" si="1238"/>
        <v/>
      </c>
      <c r="BU1874" s="39" t="str">
        <f t="shared" si="1239"/>
        <v/>
      </c>
      <c r="BV1874" s="39" t="str">
        <f t="shared" si="1240"/>
        <v/>
      </c>
      <c r="BW1874" s="39" t="str">
        <f t="shared" si="1241"/>
        <v/>
      </c>
      <c r="BX1874" s="39" t="str">
        <f t="shared" si="1242"/>
        <v/>
      </c>
      <c r="BY1874" s="39" t="str">
        <f t="shared" si="1243"/>
        <v/>
      </c>
      <c r="BZ1874" s="39" t="str">
        <f t="shared" si="1244"/>
        <v/>
      </c>
      <c r="CA1874" s="39" t="str">
        <f t="shared" si="1245"/>
        <v/>
      </c>
      <c r="CB1874" s="39" t="str">
        <f t="shared" si="1246"/>
        <v/>
      </c>
      <c r="CC1874" s="39" t="str">
        <f t="shared" si="1247"/>
        <v/>
      </c>
      <c r="CD1874" s="39" t="str">
        <f t="shared" si="1248"/>
        <v/>
      </c>
      <c r="CE1874" s="39" t="str">
        <f t="shared" si="1249"/>
        <v/>
      </c>
      <c r="CF1874" s="39" t="str">
        <f t="shared" si="1250"/>
        <v/>
      </c>
      <c r="CG1874" s="39" t="str">
        <f t="shared" si="1251"/>
        <v/>
      </c>
      <c r="CH1874" s="39" t="str">
        <f t="shared" si="1252"/>
        <v/>
      </c>
      <c r="CI1874" s="39" t="str">
        <f t="shared" si="1253"/>
        <v/>
      </c>
    </row>
    <row r="1875" spans="1:87">
      <c r="A1875" s="18"/>
      <c r="B1875" s="15">
        <f>'Gene Table'!E1874</f>
        <v>0</v>
      </c>
      <c r="C1875" s="15" t="str">
        <f>'Gene Table'!B1874</f>
        <v>N24</v>
      </c>
      <c r="D1875" s="16" t="str">
        <f>IF(SUM('Test Sample Data'!D$3:D$98)&gt;10,IF(AND(ISNUMBER('Test Sample Data'!D1874),'Test Sample Data'!D1874&lt;$B$1,'Test Sample Data'!D1874&gt;0),'Test Sample Data'!D1874,$B$1),"")</f>
        <v/>
      </c>
      <c r="E1875" s="17" t="str">
        <f>IF(SUM('Test Sample Data'!E$3:E$98)&gt;10,IF(AND(ISNUMBER('Test Sample Data'!E1874),'Test Sample Data'!E1874&lt;$B$1,'Test Sample Data'!E1874&gt;0),'Test Sample Data'!E1874,$B$1),"")</f>
        <v/>
      </c>
      <c r="F1875" s="17" t="str">
        <f>IF(SUM('Test Sample Data'!F$3:F$98)&gt;10,IF(AND(ISNUMBER('Test Sample Data'!F1874),'Test Sample Data'!F1874&lt;$B$1,'Test Sample Data'!F1874&gt;0),'Test Sample Data'!F1874,$B$1),"")</f>
        <v/>
      </c>
      <c r="G1875" s="17" t="str">
        <f>IF(SUM('Test Sample Data'!G$3:G$98)&gt;10,IF(AND(ISNUMBER('Test Sample Data'!G1874),'Test Sample Data'!G1874&lt;$B$1,'Test Sample Data'!G1874&gt;0),'Test Sample Data'!G1874,$B$1),"")</f>
        <v/>
      </c>
      <c r="H1875" s="17" t="str">
        <f>IF(SUM('Test Sample Data'!H$3:H$98)&gt;10,IF(AND(ISNUMBER('Test Sample Data'!H1874),'Test Sample Data'!H1874&lt;$B$1,'Test Sample Data'!H1874&gt;0),'Test Sample Data'!H1874,$B$1),"")</f>
        <v/>
      </c>
      <c r="I1875" s="17" t="str">
        <f>IF(SUM('Test Sample Data'!I$3:I$98)&gt;10,IF(AND(ISNUMBER('Test Sample Data'!I1874),'Test Sample Data'!I1874&lt;$B$1,'Test Sample Data'!I1874&gt;0),'Test Sample Data'!I1874,$B$1),"")</f>
        <v/>
      </c>
      <c r="J1875" s="17" t="str">
        <f>IF(SUM('Test Sample Data'!J$3:J$98)&gt;10,IF(AND(ISNUMBER('Test Sample Data'!J1874),'Test Sample Data'!J1874&lt;$B$1,'Test Sample Data'!J1874&gt;0),'Test Sample Data'!J1874,$B$1),"")</f>
        <v/>
      </c>
      <c r="K1875" s="17" t="str">
        <f>IF(SUM('Test Sample Data'!K$3:K$98)&gt;10,IF(AND(ISNUMBER('Test Sample Data'!K1874),'Test Sample Data'!K1874&lt;$B$1,'Test Sample Data'!K1874&gt;0),'Test Sample Data'!K1874,$B$1),"")</f>
        <v/>
      </c>
      <c r="L1875" s="17" t="str">
        <f>IF(SUM('Test Sample Data'!L$3:L$98)&gt;10,IF(AND(ISNUMBER('Test Sample Data'!L1874),'Test Sample Data'!L1874&lt;$B$1,'Test Sample Data'!L1874&gt;0),'Test Sample Data'!L1874,$B$1),"")</f>
        <v/>
      </c>
      <c r="M1875" s="17" t="str">
        <f>IF(SUM('Test Sample Data'!M$3:M$98)&gt;10,IF(AND(ISNUMBER('Test Sample Data'!M1874),'Test Sample Data'!M1874&lt;$B$1,'Test Sample Data'!M1874&gt;0),'Test Sample Data'!M1874,$B$1),"")</f>
        <v/>
      </c>
      <c r="N1875" s="17">
        <f>'Gene Table'!E1874</f>
        <v>0</v>
      </c>
      <c r="O1875" s="17" t="str">
        <f>'Gene Table'!B1874</f>
        <v>N24</v>
      </c>
      <c r="P1875" s="17" t="str">
        <f>IF(SUM('Control Sample Data'!D$3:D$98)&gt;10,IF(AND(ISNUMBER('Control Sample Data'!D1874),'Control Sample Data'!D1874&lt;$B$1,'Control Sample Data'!D1874&gt;0),'Control Sample Data'!D1874,$B$1),"")</f>
        <v/>
      </c>
      <c r="Q1875" s="17" t="str">
        <f>IF(SUM('Control Sample Data'!E$3:E$98)&gt;10,IF(AND(ISNUMBER('Control Sample Data'!E1874),'Control Sample Data'!E1874&lt;$B$1,'Control Sample Data'!E1874&gt;0),'Control Sample Data'!E1874,$B$1),"")</f>
        <v/>
      </c>
      <c r="R1875" s="17" t="str">
        <f>IF(SUM('Control Sample Data'!F$3:F$98)&gt;10,IF(AND(ISNUMBER('Control Sample Data'!F1874),'Control Sample Data'!F1874&lt;$B$1,'Control Sample Data'!F1874&gt;0),'Control Sample Data'!F1874,$B$1),"")</f>
        <v/>
      </c>
      <c r="S1875" s="17" t="str">
        <f>IF(SUM('Control Sample Data'!G$3:G$98)&gt;10,IF(AND(ISNUMBER('Control Sample Data'!G1874),'Control Sample Data'!G1874&lt;$B$1,'Control Sample Data'!G1874&gt;0),'Control Sample Data'!G1874,$B$1),"")</f>
        <v/>
      </c>
      <c r="T1875" s="17" t="str">
        <f>IF(SUM('Control Sample Data'!H$3:H$98)&gt;10,IF(AND(ISNUMBER('Control Sample Data'!H1874),'Control Sample Data'!H1874&lt;$B$1,'Control Sample Data'!H1874&gt;0),'Control Sample Data'!H1874,$B$1),"")</f>
        <v/>
      </c>
      <c r="U1875" s="17" t="str">
        <f>IF(SUM('Control Sample Data'!I$3:I$98)&gt;10,IF(AND(ISNUMBER('Control Sample Data'!I1874),'Control Sample Data'!I1874&lt;$B$1,'Control Sample Data'!I1874&gt;0),'Control Sample Data'!I1874,$B$1),"")</f>
        <v/>
      </c>
      <c r="V1875" s="17" t="str">
        <f>IF(SUM('Control Sample Data'!J$3:J$98)&gt;10,IF(AND(ISNUMBER('Control Sample Data'!J1874),'Control Sample Data'!J1874&lt;$B$1,'Control Sample Data'!J1874&gt;0),'Control Sample Data'!J1874,$B$1),"")</f>
        <v/>
      </c>
      <c r="W1875" s="17" t="str">
        <f>IF(SUM('Control Sample Data'!K$3:K$98)&gt;10,IF(AND(ISNUMBER('Control Sample Data'!K1874),'Control Sample Data'!K1874&lt;$B$1,'Control Sample Data'!K1874&gt;0),'Control Sample Data'!K1874,$B$1),"")</f>
        <v/>
      </c>
      <c r="X1875" s="17" t="str">
        <f>IF(SUM('Control Sample Data'!L$3:L$98)&gt;10,IF(AND(ISNUMBER('Control Sample Data'!L1874),'Control Sample Data'!L1874&lt;$B$1,'Control Sample Data'!L1874&gt;0),'Control Sample Data'!L1874,$B$1),"")</f>
        <v/>
      </c>
      <c r="Y1875" s="17" t="str">
        <f>IF(SUM('Control Sample Data'!M$3:M$98)&gt;10,IF(AND(ISNUMBER('Control Sample Data'!M1874),'Control Sample Data'!M1874&lt;$B$1,'Control Sample Data'!M1874&gt;0),'Control Sample Data'!M1874,$B$1),"")</f>
        <v/>
      </c>
      <c r="AT1875" s="36" t="str">
        <f t="shared" si="1254"/>
        <v/>
      </c>
      <c r="AU1875" s="36" t="str">
        <f t="shared" si="1255"/>
        <v/>
      </c>
      <c r="AV1875" s="36" t="str">
        <f t="shared" si="1256"/>
        <v/>
      </c>
      <c r="AW1875" s="36" t="str">
        <f t="shared" si="1257"/>
        <v/>
      </c>
      <c r="AX1875" s="36" t="str">
        <f t="shared" si="1258"/>
        <v/>
      </c>
      <c r="AY1875" s="36" t="str">
        <f t="shared" si="1259"/>
        <v/>
      </c>
      <c r="AZ1875" s="36" t="str">
        <f t="shared" si="1260"/>
        <v/>
      </c>
      <c r="BA1875" s="36" t="str">
        <f t="shared" si="1261"/>
        <v/>
      </c>
      <c r="BB1875" s="36" t="str">
        <f t="shared" si="1262"/>
        <v/>
      </c>
      <c r="BC1875" s="36" t="str">
        <f t="shared" si="1263"/>
        <v/>
      </c>
      <c r="BD1875" s="36" t="str">
        <f t="shared" si="1264"/>
        <v/>
      </c>
      <c r="BE1875" s="36" t="str">
        <f t="shared" si="1265"/>
        <v/>
      </c>
      <c r="BF1875" s="36" t="str">
        <f t="shared" si="1266"/>
        <v/>
      </c>
      <c r="BG1875" s="36" t="str">
        <f t="shared" si="1267"/>
        <v/>
      </c>
      <c r="BH1875" s="36" t="str">
        <f t="shared" si="1268"/>
        <v/>
      </c>
      <c r="BI1875" s="36" t="str">
        <f t="shared" si="1269"/>
        <v/>
      </c>
      <c r="BJ1875" s="36" t="str">
        <f t="shared" si="1270"/>
        <v/>
      </c>
      <c r="BK1875" s="36" t="str">
        <f t="shared" si="1271"/>
        <v/>
      </c>
      <c r="BL1875" s="36" t="str">
        <f t="shared" si="1272"/>
        <v/>
      </c>
      <c r="BM1875" s="36" t="str">
        <f t="shared" si="1273"/>
        <v/>
      </c>
      <c r="BN1875" s="38" t="e">
        <f t="shared" si="1232"/>
        <v>#DIV/0!</v>
      </c>
      <c r="BO1875" s="38" t="e">
        <f t="shared" si="1233"/>
        <v>#DIV/0!</v>
      </c>
      <c r="BP1875" s="39" t="str">
        <f t="shared" si="1234"/>
        <v/>
      </c>
      <c r="BQ1875" s="39" t="str">
        <f t="shared" si="1235"/>
        <v/>
      </c>
      <c r="BR1875" s="39" t="str">
        <f t="shared" si="1236"/>
        <v/>
      </c>
      <c r="BS1875" s="39" t="str">
        <f t="shared" si="1237"/>
        <v/>
      </c>
      <c r="BT1875" s="39" t="str">
        <f t="shared" si="1238"/>
        <v/>
      </c>
      <c r="BU1875" s="39" t="str">
        <f t="shared" si="1239"/>
        <v/>
      </c>
      <c r="BV1875" s="39" t="str">
        <f t="shared" si="1240"/>
        <v/>
      </c>
      <c r="BW1875" s="39" t="str">
        <f t="shared" si="1241"/>
        <v/>
      </c>
      <c r="BX1875" s="39" t="str">
        <f t="shared" si="1242"/>
        <v/>
      </c>
      <c r="BY1875" s="39" t="str">
        <f t="shared" si="1243"/>
        <v/>
      </c>
      <c r="BZ1875" s="39" t="str">
        <f t="shared" si="1244"/>
        <v/>
      </c>
      <c r="CA1875" s="39" t="str">
        <f t="shared" si="1245"/>
        <v/>
      </c>
      <c r="CB1875" s="39" t="str">
        <f t="shared" si="1246"/>
        <v/>
      </c>
      <c r="CC1875" s="39" t="str">
        <f t="shared" si="1247"/>
        <v/>
      </c>
      <c r="CD1875" s="39" t="str">
        <f t="shared" si="1248"/>
        <v/>
      </c>
      <c r="CE1875" s="39" t="str">
        <f t="shared" si="1249"/>
        <v/>
      </c>
      <c r="CF1875" s="39" t="str">
        <f t="shared" si="1250"/>
        <v/>
      </c>
      <c r="CG1875" s="39" t="str">
        <f t="shared" si="1251"/>
        <v/>
      </c>
      <c r="CH1875" s="39" t="str">
        <f t="shared" si="1252"/>
        <v/>
      </c>
      <c r="CI1875" s="39" t="str">
        <f t="shared" si="1253"/>
        <v/>
      </c>
    </row>
    <row r="1876" spans="1:87">
      <c r="A1876" s="18"/>
      <c r="B1876" s="15" t="str">
        <f>'Gene Table'!E1875</f>
        <v>hsa-miR-1245b-5p</v>
      </c>
      <c r="C1876" s="15" t="str">
        <f>'Gene Table'!B1875</f>
        <v>O01</v>
      </c>
      <c r="D1876" s="16" t="str">
        <f>IF(SUM('Test Sample Data'!D$3:D$98)&gt;10,IF(AND(ISNUMBER('Test Sample Data'!D1875),'Test Sample Data'!D1875&lt;$B$1,'Test Sample Data'!D1875&gt;0),'Test Sample Data'!D1875,$B$1),"")</f>
        <v/>
      </c>
      <c r="E1876" s="17" t="str">
        <f>IF(SUM('Test Sample Data'!E$3:E$98)&gt;10,IF(AND(ISNUMBER('Test Sample Data'!E1875),'Test Sample Data'!E1875&lt;$B$1,'Test Sample Data'!E1875&gt;0),'Test Sample Data'!E1875,$B$1),"")</f>
        <v/>
      </c>
      <c r="F1876" s="17" t="str">
        <f>IF(SUM('Test Sample Data'!F$3:F$98)&gt;10,IF(AND(ISNUMBER('Test Sample Data'!F1875),'Test Sample Data'!F1875&lt;$B$1,'Test Sample Data'!F1875&gt;0),'Test Sample Data'!F1875,$B$1),"")</f>
        <v/>
      </c>
      <c r="G1876" s="17" t="str">
        <f>IF(SUM('Test Sample Data'!G$3:G$98)&gt;10,IF(AND(ISNUMBER('Test Sample Data'!G1875),'Test Sample Data'!G1875&lt;$B$1,'Test Sample Data'!G1875&gt;0),'Test Sample Data'!G1875,$B$1),"")</f>
        <v/>
      </c>
      <c r="H1876" s="17" t="str">
        <f>IF(SUM('Test Sample Data'!H$3:H$98)&gt;10,IF(AND(ISNUMBER('Test Sample Data'!H1875),'Test Sample Data'!H1875&lt;$B$1,'Test Sample Data'!H1875&gt;0),'Test Sample Data'!H1875,$B$1),"")</f>
        <v/>
      </c>
      <c r="I1876" s="17" t="str">
        <f>IF(SUM('Test Sample Data'!I$3:I$98)&gt;10,IF(AND(ISNUMBER('Test Sample Data'!I1875),'Test Sample Data'!I1875&lt;$B$1,'Test Sample Data'!I1875&gt;0),'Test Sample Data'!I1875,$B$1),"")</f>
        <v/>
      </c>
      <c r="J1876" s="17" t="str">
        <f>IF(SUM('Test Sample Data'!J$3:J$98)&gt;10,IF(AND(ISNUMBER('Test Sample Data'!J1875),'Test Sample Data'!J1875&lt;$B$1,'Test Sample Data'!J1875&gt;0),'Test Sample Data'!J1875,$B$1),"")</f>
        <v/>
      </c>
      <c r="K1876" s="17" t="str">
        <f>IF(SUM('Test Sample Data'!K$3:K$98)&gt;10,IF(AND(ISNUMBER('Test Sample Data'!K1875),'Test Sample Data'!K1875&lt;$B$1,'Test Sample Data'!K1875&gt;0),'Test Sample Data'!K1875,$B$1),"")</f>
        <v/>
      </c>
      <c r="L1876" s="17" t="str">
        <f>IF(SUM('Test Sample Data'!L$3:L$98)&gt;10,IF(AND(ISNUMBER('Test Sample Data'!L1875),'Test Sample Data'!L1875&lt;$B$1,'Test Sample Data'!L1875&gt;0),'Test Sample Data'!L1875,$B$1),"")</f>
        <v/>
      </c>
      <c r="M1876" s="17" t="str">
        <f>IF(SUM('Test Sample Data'!M$3:M$98)&gt;10,IF(AND(ISNUMBER('Test Sample Data'!M1875),'Test Sample Data'!M1875&lt;$B$1,'Test Sample Data'!M1875&gt;0),'Test Sample Data'!M1875,$B$1),"")</f>
        <v/>
      </c>
      <c r="N1876" s="17" t="str">
        <f>'Gene Table'!E1875</f>
        <v>hsa-miR-1245b-5p</v>
      </c>
      <c r="O1876" s="17" t="str">
        <f>'Gene Table'!B1875</f>
        <v>O01</v>
      </c>
      <c r="P1876" s="17" t="str">
        <f>IF(SUM('Control Sample Data'!D$3:D$98)&gt;10,IF(AND(ISNUMBER('Control Sample Data'!D1875),'Control Sample Data'!D1875&lt;$B$1,'Control Sample Data'!D1875&gt;0),'Control Sample Data'!D1875,$B$1),"")</f>
        <v/>
      </c>
      <c r="Q1876" s="17" t="str">
        <f>IF(SUM('Control Sample Data'!E$3:E$98)&gt;10,IF(AND(ISNUMBER('Control Sample Data'!E1875),'Control Sample Data'!E1875&lt;$B$1,'Control Sample Data'!E1875&gt;0),'Control Sample Data'!E1875,$B$1),"")</f>
        <v/>
      </c>
      <c r="R1876" s="17" t="str">
        <f>IF(SUM('Control Sample Data'!F$3:F$98)&gt;10,IF(AND(ISNUMBER('Control Sample Data'!F1875),'Control Sample Data'!F1875&lt;$B$1,'Control Sample Data'!F1875&gt;0),'Control Sample Data'!F1875,$B$1),"")</f>
        <v/>
      </c>
      <c r="S1876" s="17" t="str">
        <f>IF(SUM('Control Sample Data'!G$3:G$98)&gt;10,IF(AND(ISNUMBER('Control Sample Data'!G1875),'Control Sample Data'!G1875&lt;$B$1,'Control Sample Data'!G1875&gt;0),'Control Sample Data'!G1875,$B$1),"")</f>
        <v/>
      </c>
      <c r="T1876" s="17" t="str">
        <f>IF(SUM('Control Sample Data'!H$3:H$98)&gt;10,IF(AND(ISNUMBER('Control Sample Data'!H1875),'Control Sample Data'!H1875&lt;$B$1,'Control Sample Data'!H1875&gt;0),'Control Sample Data'!H1875,$B$1),"")</f>
        <v/>
      </c>
      <c r="U1876" s="17" t="str">
        <f>IF(SUM('Control Sample Data'!I$3:I$98)&gt;10,IF(AND(ISNUMBER('Control Sample Data'!I1875),'Control Sample Data'!I1875&lt;$B$1,'Control Sample Data'!I1875&gt;0),'Control Sample Data'!I1875,$B$1),"")</f>
        <v/>
      </c>
      <c r="V1876" s="17" t="str">
        <f>IF(SUM('Control Sample Data'!J$3:J$98)&gt;10,IF(AND(ISNUMBER('Control Sample Data'!J1875),'Control Sample Data'!J1875&lt;$B$1,'Control Sample Data'!J1875&gt;0),'Control Sample Data'!J1875,$B$1),"")</f>
        <v/>
      </c>
      <c r="W1876" s="17" t="str">
        <f>IF(SUM('Control Sample Data'!K$3:K$98)&gt;10,IF(AND(ISNUMBER('Control Sample Data'!K1875),'Control Sample Data'!K1875&lt;$B$1,'Control Sample Data'!K1875&gt;0),'Control Sample Data'!K1875,$B$1),"")</f>
        <v/>
      </c>
      <c r="X1876" s="17" t="str">
        <f>IF(SUM('Control Sample Data'!L$3:L$98)&gt;10,IF(AND(ISNUMBER('Control Sample Data'!L1875),'Control Sample Data'!L1875&lt;$B$1,'Control Sample Data'!L1875&gt;0),'Control Sample Data'!L1875,$B$1),"")</f>
        <v/>
      </c>
      <c r="Y1876" s="17" t="str">
        <f>IF(SUM('Control Sample Data'!M$3:M$98)&gt;10,IF(AND(ISNUMBER('Control Sample Data'!M1875),'Control Sample Data'!M1875&lt;$B$1,'Control Sample Data'!M1875&gt;0),'Control Sample Data'!M1875,$B$1),"")</f>
        <v/>
      </c>
      <c r="AT1876" s="36" t="str">
        <f t="shared" si="1254"/>
        <v/>
      </c>
      <c r="AU1876" s="36" t="str">
        <f t="shared" si="1255"/>
        <v/>
      </c>
      <c r="AV1876" s="36" t="str">
        <f t="shared" si="1256"/>
        <v/>
      </c>
      <c r="AW1876" s="36" t="str">
        <f t="shared" si="1257"/>
        <v/>
      </c>
      <c r="AX1876" s="36" t="str">
        <f t="shared" si="1258"/>
        <v/>
      </c>
      <c r="AY1876" s="36" t="str">
        <f t="shared" si="1259"/>
        <v/>
      </c>
      <c r="AZ1876" s="36" t="str">
        <f t="shared" si="1260"/>
        <v/>
      </c>
      <c r="BA1876" s="36" t="str">
        <f t="shared" si="1261"/>
        <v/>
      </c>
      <c r="BB1876" s="36" t="str">
        <f t="shared" si="1262"/>
        <v/>
      </c>
      <c r="BC1876" s="36" t="str">
        <f t="shared" si="1263"/>
        <v/>
      </c>
      <c r="BD1876" s="36" t="str">
        <f t="shared" si="1264"/>
        <v/>
      </c>
      <c r="BE1876" s="36" t="str">
        <f t="shared" si="1265"/>
        <v/>
      </c>
      <c r="BF1876" s="36" t="str">
        <f t="shared" si="1266"/>
        <v/>
      </c>
      <c r="BG1876" s="36" t="str">
        <f t="shared" si="1267"/>
        <v/>
      </c>
      <c r="BH1876" s="36" t="str">
        <f t="shared" si="1268"/>
        <v/>
      </c>
      <c r="BI1876" s="36" t="str">
        <f t="shared" si="1269"/>
        <v/>
      </c>
      <c r="BJ1876" s="36" t="str">
        <f t="shared" si="1270"/>
        <v/>
      </c>
      <c r="BK1876" s="36" t="str">
        <f t="shared" si="1271"/>
        <v/>
      </c>
      <c r="BL1876" s="36" t="str">
        <f t="shared" si="1272"/>
        <v/>
      </c>
      <c r="BM1876" s="36" t="str">
        <f t="shared" si="1273"/>
        <v/>
      </c>
      <c r="BN1876" s="38" t="e">
        <f t="shared" si="1232"/>
        <v>#DIV/0!</v>
      </c>
      <c r="BO1876" s="38" t="e">
        <f t="shared" si="1233"/>
        <v>#DIV/0!</v>
      </c>
      <c r="BP1876" s="39" t="str">
        <f t="shared" si="1234"/>
        <v/>
      </c>
      <c r="BQ1876" s="39" t="str">
        <f t="shared" si="1235"/>
        <v/>
      </c>
      <c r="BR1876" s="39" t="str">
        <f t="shared" si="1236"/>
        <v/>
      </c>
      <c r="BS1876" s="39" t="str">
        <f t="shared" si="1237"/>
        <v/>
      </c>
      <c r="BT1876" s="39" t="str">
        <f t="shared" si="1238"/>
        <v/>
      </c>
      <c r="BU1876" s="39" t="str">
        <f t="shared" si="1239"/>
        <v/>
      </c>
      <c r="BV1876" s="39" t="str">
        <f t="shared" si="1240"/>
        <v/>
      </c>
      <c r="BW1876" s="39" t="str">
        <f t="shared" si="1241"/>
        <v/>
      </c>
      <c r="BX1876" s="39" t="str">
        <f t="shared" si="1242"/>
        <v/>
      </c>
      <c r="BY1876" s="39" t="str">
        <f t="shared" si="1243"/>
        <v/>
      </c>
      <c r="BZ1876" s="39" t="str">
        <f t="shared" si="1244"/>
        <v/>
      </c>
      <c r="CA1876" s="39" t="str">
        <f t="shared" si="1245"/>
        <v/>
      </c>
      <c r="CB1876" s="39" t="str">
        <f t="shared" si="1246"/>
        <v/>
      </c>
      <c r="CC1876" s="39" t="str">
        <f t="shared" si="1247"/>
        <v/>
      </c>
      <c r="CD1876" s="39" t="str">
        <f t="shared" si="1248"/>
        <v/>
      </c>
      <c r="CE1876" s="39" t="str">
        <f t="shared" si="1249"/>
        <v/>
      </c>
      <c r="CF1876" s="39" t="str">
        <f t="shared" si="1250"/>
        <v/>
      </c>
      <c r="CG1876" s="39" t="str">
        <f t="shared" si="1251"/>
        <v/>
      </c>
      <c r="CH1876" s="39" t="str">
        <f t="shared" si="1252"/>
        <v/>
      </c>
      <c r="CI1876" s="39" t="str">
        <f t="shared" si="1253"/>
        <v/>
      </c>
    </row>
    <row r="1877" spans="1:87">
      <c r="A1877" s="18"/>
      <c r="B1877" s="15" t="str">
        <f>'Gene Table'!E1876</f>
        <v>hsa-miR-5196-3p</v>
      </c>
      <c r="C1877" s="15" t="str">
        <f>'Gene Table'!B1876</f>
        <v>O02</v>
      </c>
      <c r="D1877" s="16" t="str">
        <f>IF(SUM('Test Sample Data'!D$3:D$98)&gt;10,IF(AND(ISNUMBER('Test Sample Data'!D1876),'Test Sample Data'!D1876&lt;$B$1,'Test Sample Data'!D1876&gt;0),'Test Sample Data'!D1876,$B$1),"")</f>
        <v/>
      </c>
      <c r="E1877" s="17" t="str">
        <f>IF(SUM('Test Sample Data'!E$3:E$98)&gt;10,IF(AND(ISNUMBER('Test Sample Data'!E1876),'Test Sample Data'!E1876&lt;$B$1,'Test Sample Data'!E1876&gt;0),'Test Sample Data'!E1876,$B$1),"")</f>
        <v/>
      </c>
      <c r="F1877" s="17" t="str">
        <f>IF(SUM('Test Sample Data'!F$3:F$98)&gt;10,IF(AND(ISNUMBER('Test Sample Data'!F1876),'Test Sample Data'!F1876&lt;$B$1,'Test Sample Data'!F1876&gt;0),'Test Sample Data'!F1876,$B$1),"")</f>
        <v/>
      </c>
      <c r="G1877" s="17" t="str">
        <f>IF(SUM('Test Sample Data'!G$3:G$98)&gt;10,IF(AND(ISNUMBER('Test Sample Data'!G1876),'Test Sample Data'!G1876&lt;$B$1,'Test Sample Data'!G1876&gt;0),'Test Sample Data'!G1876,$B$1),"")</f>
        <v/>
      </c>
      <c r="H1877" s="17" t="str">
        <f>IF(SUM('Test Sample Data'!H$3:H$98)&gt;10,IF(AND(ISNUMBER('Test Sample Data'!H1876),'Test Sample Data'!H1876&lt;$B$1,'Test Sample Data'!H1876&gt;0),'Test Sample Data'!H1876,$B$1),"")</f>
        <v/>
      </c>
      <c r="I1877" s="17" t="str">
        <f>IF(SUM('Test Sample Data'!I$3:I$98)&gt;10,IF(AND(ISNUMBER('Test Sample Data'!I1876),'Test Sample Data'!I1876&lt;$B$1,'Test Sample Data'!I1876&gt;0),'Test Sample Data'!I1876,$B$1),"")</f>
        <v/>
      </c>
      <c r="J1877" s="17" t="str">
        <f>IF(SUM('Test Sample Data'!J$3:J$98)&gt;10,IF(AND(ISNUMBER('Test Sample Data'!J1876),'Test Sample Data'!J1876&lt;$B$1,'Test Sample Data'!J1876&gt;0),'Test Sample Data'!J1876,$B$1),"")</f>
        <v/>
      </c>
      <c r="K1877" s="17" t="str">
        <f>IF(SUM('Test Sample Data'!K$3:K$98)&gt;10,IF(AND(ISNUMBER('Test Sample Data'!K1876),'Test Sample Data'!K1876&lt;$B$1,'Test Sample Data'!K1876&gt;0),'Test Sample Data'!K1876,$B$1),"")</f>
        <v/>
      </c>
      <c r="L1877" s="17" t="str">
        <f>IF(SUM('Test Sample Data'!L$3:L$98)&gt;10,IF(AND(ISNUMBER('Test Sample Data'!L1876),'Test Sample Data'!L1876&lt;$B$1,'Test Sample Data'!L1876&gt;0),'Test Sample Data'!L1876,$B$1),"")</f>
        <v/>
      </c>
      <c r="M1877" s="17" t="str">
        <f>IF(SUM('Test Sample Data'!M$3:M$98)&gt;10,IF(AND(ISNUMBER('Test Sample Data'!M1876),'Test Sample Data'!M1876&lt;$B$1,'Test Sample Data'!M1876&gt;0),'Test Sample Data'!M1876,$B$1),"")</f>
        <v/>
      </c>
      <c r="N1877" s="17" t="str">
        <f>'Gene Table'!E1876</f>
        <v>hsa-miR-5196-3p</v>
      </c>
      <c r="O1877" s="17" t="str">
        <f>'Gene Table'!B1876</f>
        <v>O02</v>
      </c>
      <c r="P1877" s="17" t="str">
        <f>IF(SUM('Control Sample Data'!D$3:D$98)&gt;10,IF(AND(ISNUMBER('Control Sample Data'!D1876),'Control Sample Data'!D1876&lt;$B$1,'Control Sample Data'!D1876&gt;0),'Control Sample Data'!D1876,$B$1),"")</f>
        <v/>
      </c>
      <c r="Q1877" s="17" t="str">
        <f>IF(SUM('Control Sample Data'!E$3:E$98)&gt;10,IF(AND(ISNUMBER('Control Sample Data'!E1876),'Control Sample Data'!E1876&lt;$B$1,'Control Sample Data'!E1876&gt;0),'Control Sample Data'!E1876,$B$1),"")</f>
        <v/>
      </c>
      <c r="R1877" s="17" t="str">
        <f>IF(SUM('Control Sample Data'!F$3:F$98)&gt;10,IF(AND(ISNUMBER('Control Sample Data'!F1876),'Control Sample Data'!F1876&lt;$B$1,'Control Sample Data'!F1876&gt;0),'Control Sample Data'!F1876,$B$1),"")</f>
        <v/>
      </c>
      <c r="S1877" s="17" t="str">
        <f>IF(SUM('Control Sample Data'!G$3:G$98)&gt;10,IF(AND(ISNUMBER('Control Sample Data'!G1876),'Control Sample Data'!G1876&lt;$B$1,'Control Sample Data'!G1876&gt;0),'Control Sample Data'!G1876,$B$1),"")</f>
        <v/>
      </c>
      <c r="T1877" s="17" t="str">
        <f>IF(SUM('Control Sample Data'!H$3:H$98)&gt;10,IF(AND(ISNUMBER('Control Sample Data'!H1876),'Control Sample Data'!H1876&lt;$B$1,'Control Sample Data'!H1876&gt;0),'Control Sample Data'!H1876,$B$1),"")</f>
        <v/>
      </c>
      <c r="U1877" s="17" t="str">
        <f>IF(SUM('Control Sample Data'!I$3:I$98)&gt;10,IF(AND(ISNUMBER('Control Sample Data'!I1876),'Control Sample Data'!I1876&lt;$B$1,'Control Sample Data'!I1876&gt;0),'Control Sample Data'!I1876,$B$1),"")</f>
        <v/>
      </c>
      <c r="V1877" s="17" t="str">
        <f>IF(SUM('Control Sample Data'!J$3:J$98)&gt;10,IF(AND(ISNUMBER('Control Sample Data'!J1876),'Control Sample Data'!J1876&lt;$B$1,'Control Sample Data'!J1876&gt;0),'Control Sample Data'!J1876,$B$1),"")</f>
        <v/>
      </c>
      <c r="W1877" s="17" t="str">
        <f>IF(SUM('Control Sample Data'!K$3:K$98)&gt;10,IF(AND(ISNUMBER('Control Sample Data'!K1876),'Control Sample Data'!K1876&lt;$B$1,'Control Sample Data'!K1876&gt;0),'Control Sample Data'!K1876,$B$1),"")</f>
        <v/>
      </c>
      <c r="X1877" s="17" t="str">
        <f>IF(SUM('Control Sample Data'!L$3:L$98)&gt;10,IF(AND(ISNUMBER('Control Sample Data'!L1876),'Control Sample Data'!L1876&lt;$B$1,'Control Sample Data'!L1876&gt;0),'Control Sample Data'!L1876,$B$1),"")</f>
        <v/>
      </c>
      <c r="Y1877" s="17" t="str">
        <f>IF(SUM('Control Sample Data'!M$3:M$98)&gt;10,IF(AND(ISNUMBER('Control Sample Data'!M1876),'Control Sample Data'!M1876&lt;$B$1,'Control Sample Data'!M1876&gt;0),'Control Sample Data'!M1876,$B$1),"")</f>
        <v/>
      </c>
      <c r="AT1877" s="36" t="str">
        <f t="shared" si="1254"/>
        <v/>
      </c>
      <c r="AU1877" s="36" t="str">
        <f t="shared" si="1255"/>
        <v/>
      </c>
      <c r="AV1877" s="36" t="str">
        <f t="shared" si="1256"/>
        <v/>
      </c>
      <c r="AW1877" s="36" t="str">
        <f t="shared" si="1257"/>
        <v/>
      </c>
      <c r="AX1877" s="36" t="str">
        <f t="shared" si="1258"/>
        <v/>
      </c>
      <c r="AY1877" s="36" t="str">
        <f t="shared" si="1259"/>
        <v/>
      </c>
      <c r="AZ1877" s="36" t="str">
        <f t="shared" si="1260"/>
        <v/>
      </c>
      <c r="BA1877" s="36" t="str">
        <f t="shared" si="1261"/>
        <v/>
      </c>
      <c r="BB1877" s="36" t="str">
        <f t="shared" si="1262"/>
        <v/>
      </c>
      <c r="BC1877" s="36" t="str">
        <f t="shared" si="1263"/>
        <v/>
      </c>
      <c r="BD1877" s="36" t="str">
        <f t="shared" si="1264"/>
        <v/>
      </c>
      <c r="BE1877" s="36" t="str">
        <f t="shared" si="1265"/>
        <v/>
      </c>
      <c r="BF1877" s="36" t="str">
        <f t="shared" si="1266"/>
        <v/>
      </c>
      <c r="BG1877" s="36" t="str">
        <f t="shared" si="1267"/>
        <v/>
      </c>
      <c r="BH1877" s="36" t="str">
        <f t="shared" si="1268"/>
        <v/>
      </c>
      <c r="BI1877" s="36" t="str">
        <f t="shared" si="1269"/>
        <v/>
      </c>
      <c r="BJ1877" s="36" t="str">
        <f t="shared" si="1270"/>
        <v/>
      </c>
      <c r="BK1877" s="36" t="str">
        <f t="shared" si="1271"/>
        <v/>
      </c>
      <c r="BL1877" s="36" t="str">
        <f t="shared" si="1272"/>
        <v/>
      </c>
      <c r="BM1877" s="36" t="str">
        <f t="shared" si="1273"/>
        <v/>
      </c>
      <c r="BN1877" s="38" t="e">
        <f t="shared" si="1232"/>
        <v>#DIV/0!</v>
      </c>
      <c r="BO1877" s="38" t="e">
        <f t="shared" si="1233"/>
        <v>#DIV/0!</v>
      </c>
      <c r="BP1877" s="39" t="str">
        <f t="shared" si="1234"/>
        <v/>
      </c>
      <c r="BQ1877" s="39" t="str">
        <f t="shared" si="1235"/>
        <v/>
      </c>
      <c r="BR1877" s="39" t="str">
        <f t="shared" si="1236"/>
        <v/>
      </c>
      <c r="BS1877" s="39" t="str">
        <f t="shared" si="1237"/>
        <v/>
      </c>
      <c r="BT1877" s="39" t="str">
        <f t="shared" si="1238"/>
        <v/>
      </c>
      <c r="BU1877" s="39" t="str">
        <f t="shared" si="1239"/>
        <v/>
      </c>
      <c r="BV1877" s="39" t="str">
        <f t="shared" si="1240"/>
        <v/>
      </c>
      <c r="BW1877" s="39" t="str">
        <f t="shared" si="1241"/>
        <v/>
      </c>
      <c r="BX1877" s="39" t="str">
        <f t="shared" si="1242"/>
        <v/>
      </c>
      <c r="BY1877" s="39" t="str">
        <f t="shared" si="1243"/>
        <v/>
      </c>
      <c r="BZ1877" s="39" t="str">
        <f t="shared" si="1244"/>
        <v/>
      </c>
      <c r="CA1877" s="39" t="str">
        <f t="shared" si="1245"/>
        <v/>
      </c>
      <c r="CB1877" s="39" t="str">
        <f t="shared" si="1246"/>
        <v/>
      </c>
      <c r="CC1877" s="39" t="str">
        <f t="shared" si="1247"/>
        <v/>
      </c>
      <c r="CD1877" s="39" t="str">
        <f t="shared" si="1248"/>
        <v/>
      </c>
      <c r="CE1877" s="39" t="str">
        <f t="shared" si="1249"/>
        <v/>
      </c>
      <c r="CF1877" s="39" t="str">
        <f t="shared" si="1250"/>
        <v/>
      </c>
      <c r="CG1877" s="39" t="str">
        <f t="shared" si="1251"/>
        <v/>
      </c>
      <c r="CH1877" s="39" t="str">
        <f t="shared" si="1252"/>
        <v/>
      </c>
      <c r="CI1877" s="39" t="str">
        <f t="shared" si="1253"/>
        <v/>
      </c>
    </row>
    <row r="1878" spans="1:87">
      <c r="A1878" s="18"/>
      <c r="B1878" s="15" t="str">
        <f>'Gene Table'!E1877</f>
        <v>hsa-miR-1245b-3p</v>
      </c>
      <c r="C1878" s="15" t="str">
        <f>'Gene Table'!B1877</f>
        <v>O03</v>
      </c>
      <c r="D1878" s="16" t="str">
        <f>IF(SUM('Test Sample Data'!D$3:D$98)&gt;10,IF(AND(ISNUMBER('Test Sample Data'!D1877),'Test Sample Data'!D1877&lt;$B$1,'Test Sample Data'!D1877&gt;0),'Test Sample Data'!D1877,$B$1),"")</f>
        <v/>
      </c>
      <c r="E1878" s="17" t="str">
        <f>IF(SUM('Test Sample Data'!E$3:E$98)&gt;10,IF(AND(ISNUMBER('Test Sample Data'!E1877),'Test Sample Data'!E1877&lt;$B$1,'Test Sample Data'!E1877&gt;0),'Test Sample Data'!E1877,$B$1),"")</f>
        <v/>
      </c>
      <c r="F1878" s="17" t="str">
        <f>IF(SUM('Test Sample Data'!F$3:F$98)&gt;10,IF(AND(ISNUMBER('Test Sample Data'!F1877),'Test Sample Data'!F1877&lt;$B$1,'Test Sample Data'!F1877&gt;0),'Test Sample Data'!F1877,$B$1),"")</f>
        <v/>
      </c>
      <c r="G1878" s="17" t="str">
        <f>IF(SUM('Test Sample Data'!G$3:G$98)&gt;10,IF(AND(ISNUMBER('Test Sample Data'!G1877),'Test Sample Data'!G1877&lt;$B$1,'Test Sample Data'!G1877&gt;0),'Test Sample Data'!G1877,$B$1),"")</f>
        <v/>
      </c>
      <c r="H1878" s="17" t="str">
        <f>IF(SUM('Test Sample Data'!H$3:H$98)&gt;10,IF(AND(ISNUMBER('Test Sample Data'!H1877),'Test Sample Data'!H1877&lt;$B$1,'Test Sample Data'!H1877&gt;0),'Test Sample Data'!H1877,$B$1),"")</f>
        <v/>
      </c>
      <c r="I1878" s="17" t="str">
        <f>IF(SUM('Test Sample Data'!I$3:I$98)&gt;10,IF(AND(ISNUMBER('Test Sample Data'!I1877),'Test Sample Data'!I1877&lt;$B$1,'Test Sample Data'!I1877&gt;0),'Test Sample Data'!I1877,$B$1),"")</f>
        <v/>
      </c>
      <c r="J1878" s="17" t="str">
        <f>IF(SUM('Test Sample Data'!J$3:J$98)&gt;10,IF(AND(ISNUMBER('Test Sample Data'!J1877),'Test Sample Data'!J1877&lt;$B$1,'Test Sample Data'!J1877&gt;0),'Test Sample Data'!J1877,$B$1),"")</f>
        <v/>
      </c>
      <c r="K1878" s="17" t="str">
        <f>IF(SUM('Test Sample Data'!K$3:K$98)&gt;10,IF(AND(ISNUMBER('Test Sample Data'!K1877),'Test Sample Data'!K1877&lt;$B$1,'Test Sample Data'!K1877&gt;0),'Test Sample Data'!K1877,$B$1),"")</f>
        <v/>
      </c>
      <c r="L1878" s="17" t="str">
        <f>IF(SUM('Test Sample Data'!L$3:L$98)&gt;10,IF(AND(ISNUMBER('Test Sample Data'!L1877),'Test Sample Data'!L1877&lt;$B$1,'Test Sample Data'!L1877&gt;0),'Test Sample Data'!L1877,$B$1),"")</f>
        <v/>
      </c>
      <c r="M1878" s="17" t="str">
        <f>IF(SUM('Test Sample Data'!M$3:M$98)&gt;10,IF(AND(ISNUMBER('Test Sample Data'!M1877),'Test Sample Data'!M1877&lt;$B$1,'Test Sample Data'!M1877&gt;0),'Test Sample Data'!M1877,$B$1),"")</f>
        <v/>
      </c>
      <c r="N1878" s="17" t="str">
        <f>'Gene Table'!E1877</f>
        <v>hsa-miR-1245b-3p</v>
      </c>
      <c r="O1878" s="17" t="str">
        <f>'Gene Table'!B1877</f>
        <v>O03</v>
      </c>
      <c r="P1878" s="17" t="str">
        <f>IF(SUM('Control Sample Data'!D$3:D$98)&gt;10,IF(AND(ISNUMBER('Control Sample Data'!D1877),'Control Sample Data'!D1877&lt;$B$1,'Control Sample Data'!D1877&gt;0),'Control Sample Data'!D1877,$B$1),"")</f>
        <v/>
      </c>
      <c r="Q1878" s="17" t="str">
        <f>IF(SUM('Control Sample Data'!E$3:E$98)&gt;10,IF(AND(ISNUMBER('Control Sample Data'!E1877),'Control Sample Data'!E1877&lt;$B$1,'Control Sample Data'!E1877&gt;0),'Control Sample Data'!E1877,$B$1),"")</f>
        <v/>
      </c>
      <c r="R1878" s="17" t="str">
        <f>IF(SUM('Control Sample Data'!F$3:F$98)&gt;10,IF(AND(ISNUMBER('Control Sample Data'!F1877),'Control Sample Data'!F1877&lt;$B$1,'Control Sample Data'!F1877&gt;0),'Control Sample Data'!F1877,$B$1),"")</f>
        <v/>
      </c>
      <c r="S1878" s="17" t="str">
        <f>IF(SUM('Control Sample Data'!G$3:G$98)&gt;10,IF(AND(ISNUMBER('Control Sample Data'!G1877),'Control Sample Data'!G1877&lt;$B$1,'Control Sample Data'!G1877&gt;0),'Control Sample Data'!G1877,$B$1),"")</f>
        <v/>
      </c>
      <c r="T1878" s="17" t="str">
        <f>IF(SUM('Control Sample Data'!H$3:H$98)&gt;10,IF(AND(ISNUMBER('Control Sample Data'!H1877),'Control Sample Data'!H1877&lt;$B$1,'Control Sample Data'!H1877&gt;0),'Control Sample Data'!H1877,$B$1),"")</f>
        <v/>
      </c>
      <c r="U1878" s="17" t="str">
        <f>IF(SUM('Control Sample Data'!I$3:I$98)&gt;10,IF(AND(ISNUMBER('Control Sample Data'!I1877),'Control Sample Data'!I1877&lt;$B$1,'Control Sample Data'!I1877&gt;0),'Control Sample Data'!I1877,$B$1),"")</f>
        <v/>
      </c>
      <c r="V1878" s="17" t="str">
        <f>IF(SUM('Control Sample Data'!J$3:J$98)&gt;10,IF(AND(ISNUMBER('Control Sample Data'!J1877),'Control Sample Data'!J1877&lt;$B$1,'Control Sample Data'!J1877&gt;0),'Control Sample Data'!J1877,$B$1),"")</f>
        <v/>
      </c>
      <c r="W1878" s="17" t="str">
        <f>IF(SUM('Control Sample Data'!K$3:K$98)&gt;10,IF(AND(ISNUMBER('Control Sample Data'!K1877),'Control Sample Data'!K1877&lt;$B$1,'Control Sample Data'!K1877&gt;0),'Control Sample Data'!K1877,$B$1),"")</f>
        <v/>
      </c>
      <c r="X1878" s="17" t="str">
        <f>IF(SUM('Control Sample Data'!L$3:L$98)&gt;10,IF(AND(ISNUMBER('Control Sample Data'!L1877),'Control Sample Data'!L1877&lt;$B$1,'Control Sample Data'!L1877&gt;0),'Control Sample Data'!L1877,$B$1),"")</f>
        <v/>
      </c>
      <c r="Y1878" s="17" t="str">
        <f>IF(SUM('Control Sample Data'!M$3:M$98)&gt;10,IF(AND(ISNUMBER('Control Sample Data'!M1877),'Control Sample Data'!M1877&lt;$B$1,'Control Sample Data'!M1877&gt;0),'Control Sample Data'!M1877,$B$1),"")</f>
        <v/>
      </c>
      <c r="AT1878" s="36" t="str">
        <f t="shared" si="1254"/>
        <v/>
      </c>
      <c r="AU1878" s="36" t="str">
        <f t="shared" si="1255"/>
        <v/>
      </c>
      <c r="AV1878" s="36" t="str">
        <f t="shared" si="1256"/>
        <v/>
      </c>
      <c r="AW1878" s="36" t="str">
        <f t="shared" si="1257"/>
        <v/>
      </c>
      <c r="AX1878" s="36" t="str">
        <f t="shared" si="1258"/>
        <v/>
      </c>
      <c r="AY1878" s="36" t="str">
        <f t="shared" si="1259"/>
        <v/>
      </c>
      <c r="AZ1878" s="36" t="str">
        <f t="shared" si="1260"/>
        <v/>
      </c>
      <c r="BA1878" s="36" t="str">
        <f t="shared" si="1261"/>
        <v/>
      </c>
      <c r="BB1878" s="36" t="str">
        <f t="shared" si="1262"/>
        <v/>
      </c>
      <c r="BC1878" s="36" t="str">
        <f t="shared" si="1263"/>
        <v/>
      </c>
      <c r="BD1878" s="36" t="str">
        <f t="shared" si="1264"/>
        <v/>
      </c>
      <c r="BE1878" s="36" t="str">
        <f t="shared" si="1265"/>
        <v/>
      </c>
      <c r="BF1878" s="36" t="str">
        <f t="shared" si="1266"/>
        <v/>
      </c>
      <c r="BG1878" s="36" t="str">
        <f t="shared" si="1267"/>
        <v/>
      </c>
      <c r="BH1878" s="36" t="str">
        <f t="shared" si="1268"/>
        <v/>
      </c>
      <c r="BI1878" s="36" t="str">
        <f t="shared" si="1269"/>
        <v/>
      </c>
      <c r="BJ1878" s="36" t="str">
        <f t="shared" si="1270"/>
        <v/>
      </c>
      <c r="BK1878" s="36" t="str">
        <f t="shared" si="1271"/>
        <v/>
      </c>
      <c r="BL1878" s="36" t="str">
        <f t="shared" si="1272"/>
        <v/>
      </c>
      <c r="BM1878" s="36" t="str">
        <f t="shared" si="1273"/>
        <v/>
      </c>
      <c r="BN1878" s="38" t="e">
        <f t="shared" si="1232"/>
        <v>#DIV/0!</v>
      </c>
      <c r="BO1878" s="38" t="e">
        <f t="shared" si="1233"/>
        <v>#DIV/0!</v>
      </c>
      <c r="BP1878" s="39" t="str">
        <f t="shared" si="1234"/>
        <v/>
      </c>
      <c r="BQ1878" s="39" t="str">
        <f t="shared" si="1235"/>
        <v/>
      </c>
      <c r="BR1878" s="39" t="str">
        <f t="shared" si="1236"/>
        <v/>
      </c>
      <c r="BS1878" s="39" t="str">
        <f t="shared" si="1237"/>
        <v/>
      </c>
      <c r="BT1878" s="39" t="str">
        <f t="shared" si="1238"/>
        <v/>
      </c>
      <c r="BU1878" s="39" t="str">
        <f t="shared" si="1239"/>
        <v/>
      </c>
      <c r="BV1878" s="39" t="str">
        <f t="shared" si="1240"/>
        <v/>
      </c>
      <c r="BW1878" s="39" t="str">
        <f t="shared" si="1241"/>
        <v/>
      </c>
      <c r="BX1878" s="39" t="str">
        <f t="shared" si="1242"/>
        <v/>
      </c>
      <c r="BY1878" s="39" t="str">
        <f t="shared" si="1243"/>
        <v/>
      </c>
      <c r="BZ1878" s="39" t="str">
        <f t="shared" si="1244"/>
        <v/>
      </c>
      <c r="CA1878" s="39" t="str">
        <f t="shared" si="1245"/>
        <v/>
      </c>
      <c r="CB1878" s="39" t="str">
        <f t="shared" si="1246"/>
        <v/>
      </c>
      <c r="CC1878" s="39" t="str">
        <f t="shared" si="1247"/>
        <v/>
      </c>
      <c r="CD1878" s="39" t="str">
        <f t="shared" si="1248"/>
        <v/>
      </c>
      <c r="CE1878" s="39" t="str">
        <f t="shared" si="1249"/>
        <v/>
      </c>
      <c r="CF1878" s="39" t="str">
        <f t="shared" si="1250"/>
        <v/>
      </c>
      <c r="CG1878" s="39" t="str">
        <f t="shared" si="1251"/>
        <v/>
      </c>
      <c r="CH1878" s="39" t="str">
        <f t="shared" si="1252"/>
        <v/>
      </c>
      <c r="CI1878" s="39" t="str">
        <f t="shared" si="1253"/>
        <v/>
      </c>
    </row>
    <row r="1879" spans="1:87">
      <c r="A1879" s="18"/>
      <c r="B1879" s="15" t="str">
        <f>'Gene Table'!E1878</f>
        <v>hsa-miR-5197-5p</v>
      </c>
      <c r="C1879" s="15" t="str">
        <f>'Gene Table'!B1878</f>
        <v>O04</v>
      </c>
      <c r="D1879" s="16" t="str">
        <f>IF(SUM('Test Sample Data'!D$3:D$98)&gt;10,IF(AND(ISNUMBER('Test Sample Data'!D1878),'Test Sample Data'!D1878&lt;$B$1,'Test Sample Data'!D1878&gt;0),'Test Sample Data'!D1878,$B$1),"")</f>
        <v/>
      </c>
      <c r="E1879" s="17" t="str">
        <f>IF(SUM('Test Sample Data'!E$3:E$98)&gt;10,IF(AND(ISNUMBER('Test Sample Data'!E1878),'Test Sample Data'!E1878&lt;$B$1,'Test Sample Data'!E1878&gt;0),'Test Sample Data'!E1878,$B$1),"")</f>
        <v/>
      </c>
      <c r="F1879" s="17" t="str">
        <f>IF(SUM('Test Sample Data'!F$3:F$98)&gt;10,IF(AND(ISNUMBER('Test Sample Data'!F1878),'Test Sample Data'!F1878&lt;$B$1,'Test Sample Data'!F1878&gt;0),'Test Sample Data'!F1878,$B$1),"")</f>
        <v/>
      </c>
      <c r="G1879" s="17" t="str">
        <f>IF(SUM('Test Sample Data'!G$3:G$98)&gt;10,IF(AND(ISNUMBER('Test Sample Data'!G1878),'Test Sample Data'!G1878&lt;$B$1,'Test Sample Data'!G1878&gt;0),'Test Sample Data'!G1878,$B$1),"")</f>
        <v/>
      </c>
      <c r="H1879" s="17" t="str">
        <f>IF(SUM('Test Sample Data'!H$3:H$98)&gt;10,IF(AND(ISNUMBER('Test Sample Data'!H1878),'Test Sample Data'!H1878&lt;$B$1,'Test Sample Data'!H1878&gt;0),'Test Sample Data'!H1878,$B$1),"")</f>
        <v/>
      </c>
      <c r="I1879" s="17" t="str">
        <f>IF(SUM('Test Sample Data'!I$3:I$98)&gt;10,IF(AND(ISNUMBER('Test Sample Data'!I1878),'Test Sample Data'!I1878&lt;$B$1,'Test Sample Data'!I1878&gt;0),'Test Sample Data'!I1878,$B$1),"")</f>
        <v/>
      </c>
      <c r="J1879" s="17" t="str">
        <f>IF(SUM('Test Sample Data'!J$3:J$98)&gt;10,IF(AND(ISNUMBER('Test Sample Data'!J1878),'Test Sample Data'!J1878&lt;$B$1,'Test Sample Data'!J1878&gt;0),'Test Sample Data'!J1878,$B$1),"")</f>
        <v/>
      </c>
      <c r="K1879" s="17" t="str">
        <f>IF(SUM('Test Sample Data'!K$3:K$98)&gt;10,IF(AND(ISNUMBER('Test Sample Data'!K1878),'Test Sample Data'!K1878&lt;$B$1,'Test Sample Data'!K1878&gt;0),'Test Sample Data'!K1878,$B$1),"")</f>
        <v/>
      </c>
      <c r="L1879" s="17" t="str">
        <f>IF(SUM('Test Sample Data'!L$3:L$98)&gt;10,IF(AND(ISNUMBER('Test Sample Data'!L1878),'Test Sample Data'!L1878&lt;$B$1,'Test Sample Data'!L1878&gt;0),'Test Sample Data'!L1878,$B$1),"")</f>
        <v/>
      </c>
      <c r="M1879" s="17" t="str">
        <f>IF(SUM('Test Sample Data'!M$3:M$98)&gt;10,IF(AND(ISNUMBER('Test Sample Data'!M1878),'Test Sample Data'!M1878&lt;$B$1,'Test Sample Data'!M1878&gt;0),'Test Sample Data'!M1878,$B$1),"")</f>
        <v/>
      </c>
      <c r="N1879" s="17" t="str">
        <f>'Gene Table'!E1878</f>
        <v>hsa-miR-5197-5p</v>
      </c>
      <c r="O1879" s="17" t="str">
        <f>'Gene Table'!B1878</f>
        <v>O04</v>
      </c>
      <c r="P1879" s="17" t="str">
        <f>IF(SUM('Control Sample Data'!D$3:D$98)&gt;10,IF(AND(ISNUMBER('Control Sample Data'!D1878),'Control Sample Data'!D1878&lt;$B$1,'Control Sample Data'!D1878&gt;0),'Control Sample Data'!D1878,$B$1),"")</f>
        <v/>
      </c>
      <c r="Q1879" s="17" t="str">
        <f>IF(SUM('Control Sample Data'!E$3:E$98)&gt;10,IF(AND(ISNUMBER('Control Sample Data'!E1878),'Control Sample Data'!E1878&lt;$B$1,'Control Sample Data'!E1878&gt;0),'Control Sample Data'!E1878,$B$1),"")</f>
        <v/>
      </c>
      <c r="R1879" s="17" t="str">
        <f>IF(SUM('Control Sample Data'!F$3:F$98)&gt;10,IF(AND(ISNUMBER('Control Sample Data'!F1878),'Control Sample Data'!F1878&lt;$B$1,'Control Sample Data'!F1878&gt;0),'Control Sample Data'!F1878,$B$1),"")</f>
        <v/>
      </c>
      <c r="S1879" s="17" t="str">
        <f>IF(SUM('Control Sample Data'!G$3:G$98)&gt;10,IF(AND(ISNUMBER('Control Sample Data'!G1878),'Control Sample Data'!G1878&lt;$B$1,'Control Sample Data'!G1878&gt;0),'Control Sample Data'!G1878,$B$1),"")</f>
        <v/>
      </c>
      <c r="T1879" s="17" t="str">
        <f>IF(SUM('Control Sample Data'!H$3:H$98)&gt;10,IF(AND(ISNUMBER('Control Sample Data'!H1878),'Control Sample Data'!H1878&lt;$B$1,'Control Sample Data'!H1878&gt;0),'Control Sample Data'!H1878,$B$1),"")</f>
        <v/>
      </c>
      <c r="U1879" s="17" t="str">
        <f>IF(SUM('Control Sample Data'!I$3:I$98)&gt;10,IF(AND(ISNUMBER('Control Sample Data'!I1878),'Control Sample Data'!I1878&lt;$B$1,'Control Sample Data'!I1878&gt;0),'Control Sample Data'!I1878,$B$1),"")</f>
        <v/>
      </c>
      <c r="V1879" s="17" t="str">
        <f>IF(SUM('Control Sample Data'!J$3:J$98)&gt;10,IF(AND(ISNUMBER('Control Sample Data'!J1878),'Control Sample Data'!J1878&lt;$B$1,'Control Sample Data'!J1878&gt;0),'Control Sample Data'!J1878,$B$1),"")</f>
        <v/>
      </c>
      <c r="W1879" s="17" t="str">
        <f>IF(SUM('Control Sample Data'!K$3:K$98)&gt;10,IF(AND(ISNUMBER('Control Sample Data'!K1878),'Control Sample Data'!K1878&lt;$B$1,'Control Sample Data'!K1878&gt;0),'Control Sample Data'!K1878,$B$1),"")</f>
        <v/>
      </c>
      <c r="X1879" s="17" t="str">
        <f>IF(SUM('Control Sample Data'!L$3:L$98)&gt;10,IF(AND(ISNUMBER('Control Sample Data'!L1878),'Control Sample Data'!L1878&lt;$B$1,'Control Sample Data'!L1878&gt;0),'Control Sample Data'!L1878,$B$1),"")</f>
        <v/>
      </c>
      <c r="Y1879" s="17" t="str">
        <f>IF(SUM('Control Sample Data'!M$3:M$98)&gt;10,IF(AND(ISNUMBER('Control Sample Data'!M1878),'Control Sample Data'!M1878&lt;$B$1,'Control Sample Data'!M1878&gt;0),'Control Sample Data'!M1878,$B$1),"")</f>
        <v/>
      </c>
      <c r="AT1879" s="36" t="str">
        <f t="shared" si="1254"/>
        <v/>
      </c>
      <c r="AU1879" s="36" t="str">
        <f t="shared" si="1255"/>
        <v/>
      </c>
      <c r="AV1879" s="36" t="str">
        <f t="shared" si="1256"/>
        <v/>
      </c>
      <c r="AW1879" s="36" t="str">
        <f t="shared" si="1257"/>
        <v/>
      </c>
      <c r="AX1879" s="36" t="str">
        <f t="shared" si="1258"/>
        <v/>
      </c>
      <c r="AY1879" s="36" t="str">
        <f t="shared" si="1259"/>
        <v/>
      </c>
      <c r="AZ1879" s="36" t="str">
        <f t="shared" si="1260"/>
        <v/>
      </c>
      <c r="BA1879" s="36" t="str">
        <f t="shared" si="1261"/>
        <v/>
      </c>
      <c r="BB1879" s="36" t="str">
        <f t="shared" si="1262"/>
        <v/>
      </c>
      <c r="BC1879" s="36" t="str">
        <f t="shared" si="1263"/>
        <v/>
      </c>
      <c r="BD1879" s="36" t="str">
        <f t="shared" si="1264"/>
        <v/>
      </c>
      <c r="BE1879" s="36" t="str">
        <f t="shared" si="1265"/>
        <v/>
      </c>
      <c r="BF1879" s="36" t="str">
        <f t="shared" si="1266"/>
        <v/>
      </c>
      <c r="BG1879" s="36" t="str">
        <f t="shared" si="1267"/>
        <v/>
      </c>
      <c r="BH1879" s="36" t="str">
        <f t="shared" si="1268"/>
        <v/>
      </c>
      <c r="BI1879" s="36" t="str">
        <f t="shared" si="1269"/>
        <v/>
      </c>
      <c r="BJ1879" s="36" t="str">
        <f t="shared" si="1270"/>
        <v/>
      </c>
      <c r="BK1879" s="36" t="str">
        <f t="shared" si="1271"/>
        <v/>
      </c>
      <c r="BL1879" s="36" t="str">
        <f t="shared" si="1272"/>
        <v/>
      </c>
      <c r="BM1879" s="36" t="str">
        <f t="shared" si="1273"/>
        <v/>
      </c>
      <c r="BN1879" s="38" t="e">
        <f t="shared" si="1232"/>
        <v>#DIV/0!</v>
      </c>
      <c r="BO1879" s="38" t="e">
        <f t="shared" si="1233"/>
        <v>#DIV/0!</v>
      </c>
      <c r="BP1879" s="39" t="str">
        <f t="shared" si="1234"/>
        <v/>
      </c>
      <c r="BQ1879" s="39" t="str">
        <f t="shared" si="1235"/>
        <v/>
      </c>
      <c r="BR1879" s="39" t="str">
        <f t="shared" si="1236"/>
        <v/>
      </c>
      <c r="BS1879" s="39" t="str">
        <f t="shared" si="1237"/>
        <v/>
      </c>
      <c r="BT1879" s="39" t="str">
        <f t="shared" si="1238"/>
        <v/>
      </c>
      <c r="BU1879" s="39" t="str">
        <f t="shared" si="1239"/>
        <v/>
      </c>
      <c r="BV1879" s="39" t="str">
        <f t="shared" si="1240"/>
        <v/>
      </c>
      <c r="BW1879" s="39" t="str">
        <f t="shared" si="1241"/>
        <v/>
      </c>
      <c r="BX1879" s="39" t="str">
        <f t="shared" si="1242"/>
        <v/>
      </c>
      <c r="BY1879" s="39" t="str">
        <f t="shared" si="1243"/>
        <v/>
      </c>
      <c r="BZ1879" s="39" t="str">
        <f t="shared" si="1244"/>
        <v/>
      </c>
      <c r="CA1879" s="39" t="str">
        <f t="shared" si="1245"/>
        <v/>
      </c>
      <c r="CB1879" s="39" t="str">
        <f t="shared" si="1246"/>
        <v/>
      </c>
      <c r="CC1879" s="39" t="str">
        <f t="shared" si="1247"/>
        <v/>
      </c>
      <c r="CD1879" s="39" t="str">
        <f t="shared" si="1248"/>
        <v/>
      </c>
      <c r="CE1879" s="39" t="str">
        <f t="shared" si="1249"/>
        <v/>
      </c>
      <c r="CF1879" s="39" t="str">
        <f t="shared" si="1250"/>
        <v/>
      </c>
      <c r="CG1879" s="39" t="str">
        <f t="shared" si="1251"/>
        <v/>
      </c>
      <c r="CH1879" s="39" t="str">
        <f t="shared" si="1252"/>
        <v/>
      </c>
      <c r="CI1879" s="39" t="str">
        <f t="shared" si="1253"/>
        <v/>
      </c>
    </row>
    <row r="1880" spans="1:87">
      <c r="A1880" s="18"/>
      <c r="B1880" s="15" t="str">
        <f>'Gene Table'!E1879</f>
        <v>hsa-miR-2467-5p</v>
      </c>
      <c r="C1880" s="15" t="str">
        <f>'Gene Table'!B1879</f>
        <v>O05</v>
      </c>
      <c r="D1880" s="16" t="str">
        <f>IF(SUM('Test Sample Data'!D$3:D$98)&gt;10,IF(AND(ISNUMBER('Test Sample Data'!D1879),'Test Sample Data'!D1879&lt;$B$1,'Test Sample Data'!D1879&gt;0),'Test Sample Data'!D1879,$B$1),"")</f>
        <v/>
      </c>
      <c r="E1880" s="17" t="str">
        <f>IF(SUM('Test Sample Data'!E$3:E$98)&gt;10,IF(AND(ISNUMBER('Test Sample Data'!E1879),'Test Sample Data'!E1879&lt;$B$1,'Test Sample Data'!E1879&gt;0),'Test Sample Data'!E1879,$B$1),"")</f>
        <v/>
      </c>
      <c r="F1880" s="17" t="str">
        <f>IF(SUM('Test Sample Data'!F$3:F$98)&gt;10,IF(AND(ISNUMBER('Test Sample Data'!F1879),'Test Sample Data'!F1879&lt;$B$1,'Test Sample Data'!F1879&gt;0),'Test Sample Data'!F1879,$B$1),"")</f>
        <v/>
      </c>
      <c r="G1880" s="17" t="str">
        <f>IF(SUM('Test Sample Data'!G$3:G$98)&gt;10,IF(AND(ISNUMBER('Test Sample Data'!G1879),'Test Sample Data'!G1879&lt;$B$1,'Test Sample Data'!G1879&gt;0),'Test Sample Data'!G1879,$B$1),"")</f>
        <v/>
      </c>
      <c r="H1880" s="17" t="str">
        <f>IF(SUM('Test Sample Data'!H$3:H$98)&gt;10,IF(AND(ISNUMBER('Test Sample Data'!H1879),'Test Sample Data'!H1879&lt;$B$1,'Test Sample Data'!H1879&gt;0),'Test Sample Data'!H1879,$B$1),"")</f>
        <v/>
      </c>
      <c r="I1880" s="17" t="str">
        <f>IF(SUM('Test Sample Data'!I$3:I$98)&gt;10,IF(AND(ISNUMBER('Test Sample Data'!I1879),'Test Sample Data'!I1879&lt;$B$1,'Test Sample Data'!I1879&gt;0),'Test Sample Data'!I1879,$B$1),"")</f>
        <v/>
      </c>
      <c r="J1880" s="17" t="str">
        <f>IF(SUM('Test Sample Data'!J$3:J$98)&gt;10,IF(AND(ISNUMBER('Test Sample Data'!J1879),'Test Sample Data'!J1879&lt;$B$1,'Test Sample Data'!J1879&gt;0),'Test Sample Data'!J1879,$B$1),"")</f>
        <v/>
      </c>
      <c r="K1880" s="17" t="str">
        <f>IF(SUM('Test Sample Data'!K$3:K$98)&gt;10,IF(AND(ISNUMBER('Test Sample Data'!K1879),'Test Sample Data'!K1879&lt;$B$1,'Test Sample Data'!K1879&gt;0),'Test Sample Data'!K1879,$B$1),"")</f>
        <v/>
      </c>
      <c r="L1880" s="17" t="str">
        <f>IF(SUM('Test Sample Data'!L$3:L$98)&gt;10,IF(AND(ISNUMBER('Test Sample Data'!L1879),'Test Sample Data'!L1879&lt;$B$1,'Test Sample Data'!L1879&gt;0),'Test Sample Data'!L1879,$B$1),"")</f>
        <v/>
      </c>
      <c r="M1880" s="17" t="str">
        <f>IF(SUM('Test Sample Data'!M$3:M$98)&gt;10,IF(AND(ISNUMBER('Test Sample Data'!M1879),'Test Sample Data'!M1879&lt;$B$1,'Test Sample Data'!M1879&gt;0),'Test Sample Data'!M1879,$B$1),"")</f>
        <v/>
      </c>
      <c r="N1880" s="17" t="str">
        <f>'Gene Table'!E1879</f>
        <v>hsa-miR-2467-5p</v>
      </c>
      <c r="O1880" s="17" t="str">
        <f>'Gene Table'!B1879</f>
        <v>O05</v>
      </c>
      <c r="P1880" s="17" t="str">
        <f>IF(SUM('Control Sample Data'!D$3:D$98)&gt;10,IF(AND(ISNUMBER('Control Sample Data'!D1879),'Control Sample Data'!D1879&lt;$B$1,'Control Sample Data'!D1879&gt;0),'Control Sample Data'!D1879,$B$1),"")</f>
        <v/>
      </c>
      <c r="Q1880" s="17" t="str">
        <f>IF(SUM('Control Sample Data'!E$3:E$98)&gt;10,IF(AND(ISNUMBER('Control Sample Data'!E1879),'Control Sample Data'!E1879&lt;$B$1,'Control Sample Data'!E1879&gt;0),'Control Sample Data'!E1879,$B$1),"")</f>
        <v/>
      </c>
      <c r="R1880" s="17" t="str">
        <f>IF(SUM('Control Sample Data'!F$3:F$98)&gt;10,IF(AND(ISNUMBER('Control Sample Data'!F1879),'Control Sample Data'!F1879&lt;$B$1,'Control Sample Data'!F1879&gt;0),'Control Sample Data'!F1879,$B$1),"")</f>
        <v/>
      </c>
      <c r="S1880" s="17" t="str">
        <f>IF(SUM('Control Sample Data'!G$3:G$98)&gt;10,IF(AND(ISNUMBER('Control Sample Data'!G1879),'Control Sample Data'!G1879&lt;$B$1,'Control Sample Data'!G1879&gt;0),'Control Sample Data'!G1879,$B$1),"")</f>
        <v/>
      </c>
      <c r="T1880" s="17" t="str">
        <f>IF(SUM('Control Sample Data'!H$3:H$98)&gt;10,IF(AND(ISNUMBER('Control Sample Data'!H1879),'Control Sample Data'!H1879&lt;$B$1,'Control Sample Data'!H1879&gt;0),'Control Sample Data'!H1879,$B$1),"")</f>
        <v/>
      </c>
      <c r="U1880" s="17" t="str">
        <f>IF(SUM('Control Sample Data'!I$3:I$98)&gt;10,IF(AND(ISNUMBER('Control Sample Data'!I1879),'Control Sample Data'!I1879&lt;$B$1,'Control Sample Data'!I1879&gt;0),'Control Sample Data'!I1879,$B$1),"")</f>
        <v/>
      </c>
      <c r="V1880" s="17" t="str">
        <f>IF(SUM('Control Sample Data'!J$3:J$98)&gt;10,IF(AND(ISNUMBER('Control Sample Data'!J1879),'Control Sample Data'!J1879&lt;$B$1,'Control Sample Data'!J1879&gt;0),'Control Sample Data'!J1879,$B$1),"")</f>
        <v/>
      </c>
      <c r="W1880" s="17" t="str">
        <f>IF(SUM('Control Sample Data'!K$3:K$98)&gt;10,IF(AND(ISNUMBER('Control Sample Data'!K1879),'Control Sample Data'!K1879&lt;$B$1,'Control Sample Data'!K1879&gt;0),'Control Sample Data'!K1879,$B$1),"")</f>
        <v/>
      </c>
      <c r="X1880" s="17" t="str">
        <f>IF(SUM('Control Sample Data'!L$3:L$98)&gt;10,IF(AND(ISNUMBER('Control Sample Data'!L1879),'Control Sample Data'!L1879&lt;$B$1,'Control Sample Data'!L1879&gt;0),'Control Sample Data'!L1879,$B$1),"")</f>
        <v/>
      </c>
      <c r="Y1880" s="17" t="str">
        <f>IF(SUM('Control Sample Data'!M$3:M$98)&gt;10,IF(AND(ISNUMBER('Control Sample Data'!M1879),'Control Sample Data'!M1879&lt;$B$1,'Control Sample Data'!M1879&gt;0),'Control Sample Data'!M1879,$B$1),"")</f>
        <v/>
      </c>
      <c r="AT1880" s="36" t="str">
        <f t="shared" si="1254"/>
        <v/>
      </c>
      <c r="AU1880" s="36" t="str">
        <f t="shared" si="1255"/>
        <v/>
      </c>
      <c r="AV1880" s="36" t="str">
        <f t="shared" si="1256"/>
        <v/>
      </c>
      <c r="AW1880" s="36" t="str">
        <f t="shared" si="1257"/>
        <v/>
      </c>
      <c r="AX1880" s="36" t="str">
        <f t="shared" si="1258"/>
        <v/>
      </c>
      <c r="AY1880" s="36" t="str">
        <f t="shared" si="1259"/>
        <v/>
      </c>
      <c r="AZ1880" s="36" t="str">
        <f t="shared" si="1260"/>
        <v/>
      </c>
      <c r="BA1880" s="36" t="str">
        <f t="shared" si="1261"/>
        <v/>
      </c>
      <c r="BB1880" s="36" t="str">
        <f t="shared" si="1262"/>
        <v/>
      </c>
      <c r="BC1880" s="36" t="str">
        <f t="shared" si="1263"/>
        <v/>
      </c>
      <c r="BD1880" s="36" t="str">
        <f t="shared" si="1264"/>
        <v/>
      </c>
      <c r="BE1880" s="36" t="str">
        <f t="shared" si="1265"/>
        <v/>
      </c>
      <c r="BF1880" s="36" t="str">
        <f t="shared" si="1266"/>
        <v/>
      </c>
      <c r="BG1880" s="36" t="str">
        <f t="shared" si="1267"/>
        <v/>
      </c>
      <c r="BH1880" s="36" t="str">
        <f t="shared" si="1268"/>
        <v/>
      </c>
      <c r="BI1880" s="36" t="str">
        <f t="shared" si="1269"/>
        <v/>
      </c>
      <c r="BJ1880" s="36" t="str">
        <f t="shared" si="1270"/>
        <v/>
      </c>
      <c r="BK1880" s="36" t="str">
        <f t="shared" si="1271"/>
        <v/>
      </c>
      <c r="BL1880" s="36" t="str">
        <f t="shared" si="1272"/>
        <v/>
      </c>
      <c r="BM1880" s="36" t="str">
        <f t="shared" si="1273"/>
        <v/>
      </c>
      <c r="BN1880" s="38" t="e">
        <f t="shared" si="1232"/>
        <v>#DIV/0!</v>
      </c>
      <c r="BO1880" s="38" t="e">
        <f t="shared" si="1233"/>
        <v>#DIV/0!</v>
      </c>
      <c r="BP1880" s="39" t="str">
        <f t="shared" si="1234"/>
        <v/>
      </c>
      <c r="BQ1880" s="39" t="str">
        <f t="shared" si="1235"/>
        <v/>
      </c>
      <c r="BR1880" s="39" t="str">
        <f t="shared" si="1236"/>
        <v/>
      </c>
      <c r="BS1880" s="39" t="str">
        <f t="shared" si="1237"/>
        <v/>
      </c>
      <c r="BT1880" s="39" t="str">
        <f t="shared" si="1238"/>
        <v/>
      </c>
      <c r="BU1880" s="39" t="str">
        <f t="shared" si="1239"/>
        <v/>
      </c>
      <c r="BV1880" s="39" t="str">
        <f t="shared" si="1240"/>
        <v/>
      </c>
      <c r="BW1880" s="39" t="str">
        <f t="shared" si="1241"/>
        <v/>
      </c>
      <c r="BX1880" s="39" t="str">
        <f t="shared" si="1242"/>
        <v/>
      </c>
      <c r="BY1880" s="39" t="str">
        <f t="shared" si="1243"/>
        <v/>
      </c>
      <c r="BZ1880" s="39" t="str">
        <f t="shared" si="1244"/>
        <v/>
      </c>
      <c r="CA1880" s="39" t="str">
        <f t="shared" si="1245"/>
        <v/>
      </c>
      <c r="CB1880" s="39" t="str">
        <f t="shared" si="1246"/>
        <v/>
      </c>
      <c r="CC1880" s="39" t="str">
        <f t="shared" si="1247"/>
        <v/>
      </c>
      <c r="CD1880" s="39" t="str">
        <f t="shared" si="1248"/>
        <v/>
      </c>
      <c r="CE1880" s="39" t="str">
        <f t="shared" si="1249"/>
        <v/>
      </c>
      <c r="CF1880" s="39" t="str">
        <f t="shared" si="1250"/>
        <v/>
      </c>
      <c r="CG1880" s="39" t="str">
        <f t="shared" si="1251"/>
        <v/>
      </c>
      <c r="CH1880" s="39" t="str">
        <f t="shared" si="1252"/>
        <v/>
      </c>
      <c r="CI1880" s="39" t="str">
        <f t="shared" si="1253"/>
        <v/>
      </c>
    </row>
    <row r="1881" spans="1:87">
      <c r="A1881" s="18"/>
      <c r="B1881" s="15" t="str">
        <f>'Gene Table'!E1880</f>
        <v>hsa-miR-5197-3p</v>
      </c>
      <c r="C1881" s="15" t="str">
        <f>'Gene Table'!B1880</f>
        <v>O06</v>
      </c>
      <c r="D1881" s="16" t="str">
        <f>IF(SUM('Test Sample Data'!D$3:D$98)&gt;10,IF(AND(ISNUMBER('Test Sample Data'!D1880),'Test Sample Data'!D1880&lt;$B$1,'Test Sample Data'!D1880&gt;0),'Test Sample Data'!D1880,$B$1),"")</f>
        <v/>
      </c>
      <c r="E1881" s="17" t="str">
        <f>IF(SUM('Test Sample Data'!E$3:E$98)&gt;10,IF(AND(ISNUMBER('Test Sample Data'!E1880),'Test Sample Data'!E1880&lt;$B$1,'Test Sample Data'!E1880&gt;0),'Test Sample Data'!E1880,$B$1),"")</f>
        <v/>
      </c>
      <c r="F1881" s="17" t="str">
        <f>IF(SUM('Test Sample Data'!F$3:F$98)&gt;10,IF(AND(ISNUMBER('Test Sample Data'!F1880),'Test Sample Data'!F1880&lt;$B$1,'Test Sample Data'!F1880&gt;0),'Test Sample Data'!F1880,$B$1),"")</f>
        <v/>
      </c>
      <c r="G1881" s="17" t="str">
        <f>IF(SUM('Test Sample Data'!G$3:G$98)&gt;10,IF(AND(ISNUMBER('Test Sample Data'!G1880),'Test Sample Data'!G1880&lt;$B$1,'Test Sample Data'!G1880&gt;0),'Test Sample Data'!G1880,$B$1),"")</f>
        <v/>
      </c>
      <c r="H1881" s="17" t="str">
        <f>IF(SUM('Test Sample Data'!H$3:H$98)&gt;10,IF(AND(ISNUMBER('Test Sample Data'!H1880),'Test Sample Data'!H1880&lt;$B$1,'Test Sample Data'!H1880&gt;0),'Test Sample Data'!H1880,$B$1),"")</f>
        <v/>
      </c>
      <c r="I1881" s="17" t="str">
        <f>IF(SUM('Test Sample Data'!I$3:I$98)&gt;10,IF(AND(ISNUMBER('Test Sample Data'!I1880),'Test Sample Data'!I1880&lt;$B$1,'Test Sample Data'!I1880&gt;0),'Test Sample Data'!I1880,$B$1),"")</f>
        <v/>
      </c>
      <c r="J1881" s="17" t="str">
        <f>IF(SUM('Test Sample Data'!J$3:J$98)&gt;10,IF(AND(ISNUMBER('Test Sample Data'!J1880),'Test Sample Data'!J1880&lt;$B$1,'Test Sample Data'!J1880&gt;0),'Test Sample Data'!J1880,$B$1),"")</f>
        <v/>
      </c>
      <c r="K1881" s="17" t="str">
        <f>IF(SUM('Test Sample Data'!K$3:K$98)&gt;10,IF(AND(ISNUMBER('Test Sample Data'!K1880),'Test Sample Data'!K1880&lt;$B$1,'Test Sample Data'!K1880&gt;0),'Test Sample Data'!K1880,$B$1),"")</f>
        <v/>
      </c>
      <c r="L1881" s="17" t="str">
        <f>IF(SUM('Test Sample Data'!L$3:L$98)&gt;10,IF(AND(ISNUMBER('Test Sample Data'!L1880),'Test Sample Data'!L1880&lt;$B$1,'Test Sample Data'!L1880&gt;0),'Test Sample Data'!L1880,$B$1),"")</f>
        <v/>
      </c>
      <c r="M1881" s="17" t="str">
        <f>IF(SUM('Test Sample Data'!M$3:M$98)&gt;10,IF(AND(ISNUMBER('Test Sample Data'!M1880),'Test Sample Data'!M1880&lt;$B$1,'Test Sample Data'!M1880&gt;0),'Test Sample Data'!M1880,$B$1),"")</f>
        <v/>
      </c>
      <c r="N1881" s="17" t="str">
        <f>'Gene Table'!E1880</f>
        <v>hsa-miR-5197-3p</v>
      </c>
      <c r="O1881" s="17" t="str">
        <f>'Gene Table'!B1880</f>
        <v>O06</v>
      </c>
      <c r="P1881" s="17" t="str">
        <f>IF(SUM('Control Sample Data'!D$3:D$98)&gt;10,IF(AND(ISNUMBER('Control Sample Data'!D1880),'Control Sample Data'!D1880&lt;$B$1,'Control Sample Data'!D1880&gt;0),'Control Sample Data'!D1880,$B$1),"")</f>
        <v/>
      </c>
      <c r="Q1881" s="17" t="str">
        <f>IF(SUM('Control Sample Data'!E$3:E$98)&gt;10,IF(AND(ISNUMBER('Control Sample Data'!E1880),'Control Sample Data'!E1880&lt;$B$1,'Control Sample Data'!E1880&gt;0),'Control Sample Data'!E1880,$B$1),"")</f>
        <v/>
      </c>
      <c r="R1881" s="17" t="str">
        <f>IF(SUM('Control Sample Data'!F$3:F$98)&gt;10,IF(AND(ISNUMBER('Control Sample Data'!F1880),'Control Sample Data'!F1880&lt;$B$1,'Control Sample Data'!F1880&gt;0),'Control Sample Data'!F1880,$B$1),"")</f>
        <v/>
      </c>
      <c r="S1881" s="17" t="str">
        <f>IF(SUM('Control Sample Data'!G$3:G$98)&gt;10,IF(AND(ISNUMBER('Control Sample Data'!G1880),'Control Sample Data'!G1880&lt;$B$1,'Control Sample Data'!G1880&gt;0),'Control Sample Data'!G1880,$B$1),"")</f>
        <v/>
      </c>
      <c r="T1881" s="17" t="str">
        <f>IF(SUM('Control Sample Data'!H$3:H$98)&gt;10,IF(AND(ISNUMBER('Control Sample Data'!H1880),'Control Sample Data'!H1880&lt;$B$1,'Control Sample Data'!H1880&gt;0),'Control Sample Data'!H1880,$B$1),"")</f>
        <v/>
      </c>
      <c r="U1881" s="17" t="str">
        <f>IF(SUM('Control Sample Data'!I$3:I$98)&gt;10,IF(AND(ISNUMBER('Control Sample Data'!I1880),'Control Sample Data'!I1880&lt;$B$1,'Control Sample Data'!I1880&gt;0),'Control Sample Data'!I1880,$B$1),"")</f>
        <v/>
      </c>
      <c r="V1881" s="17" t="str">
        <f>IF(SUM('Control Sample Data'!J$3:J$98)&gt;10,IF(AND(ISNUMBER('Control Sample Data'!J1880),'Control Sample Data'!J1880&lt;$B$1,'Control Sample Data'!J1880&gt;0),'Control Sample Data'!J1880,$B$1),"")</f>
        <v/>
      </c>
      <c r="W1881" s="17" t="str">
        <f>IF(SUM('Control Sample Data'!K$3:K$98)&gt;10,IF(AND(ISNUMBER('Control Sample Data'!K1880),'Control Sample Data'!K1880&lt;$B$1,'Control Sample Data'!K1880&gt;0),'Control Sample Data'!K1880,$B$1),"")</f>
        <v/>
      </c>
      <c r="X1881" s="17" t="str">
        <f>IF(SUM('Control Sample Data'!L$3:L$98)&gt;10,IF(AND(ISNUMBER('Control Sample Data'!L1880),'Control Sample Data'!L1880&lt;$B$1,'Control Sample Data'!L1880&gt;0),'Control Sample Data'!L1880,$B$1),"")</f>
        <v/>
      </c>
      <c r="Y1881" s="17" t="str">
        <f>IF(SUM('Control Sample Data'!M$3:M$98)&gt;10,IF(AND(ISNUMBER('Control Sample Data'!M1880),'Control Sample Data'!M1880&lt;$B$1,'Control Sample Data'!M1880&gt;0),'Control Sample Data'!M1880,$B$1),"")</f>
        <v/>
      </c>
      <c r="AT1881" s="36" t="str">
        <f t="shared" si="1254"/>
        <v/>
      </c>
      <c r="AU1881" s="36" t="str">
        <f t="shared" si="1255"/>
        <v/>
      </c>
      <c r="AV1881" s="36" t="str">
        <f t="shared" si="1256"/>
        <v/>
      </c>
      <c r="AW1881" s="36" t="str">
        <f t="shared" si="1257"/>
        <v/>
      </c>
      <c r="AX1881" s="36" t="str">
        <f t="shared" si="1258"/>
        <v/>
      </c>
      <c r="AY1881" s="36" t="str">
        <f t="shared" si="1259"/>
        <v/>
      </c>
      <c r="AZ1881" s="36" t="str">
        <f t="shared" si="1260"/>
        <v/>
      </c>
      <c r="BA1881" s="36" t="str">
        <f t="shared" si="1261"/>
        <v/>
      </c>
      <c r="BB1881" s="36" t="str">
        <f t="shared" si="1262"/>
        <v/>
      </c>
      <c r="BC1881" s="36" t="str">
        <f t="shared" si="1263"/>
        <v/>
      </c>
      <c r="BD1881" s="36" t="str">
        <f t="shared" si="1264"/>
        <v/>
      </c>
      <c r="BE1881" s="36" t="str">
        <f t="shared" si="1265"/>
        <v/>
      </c>
      <c r="BF1881" s="36" t="str">
        <f t="shared" si="1266"/>
        <v/>
      </c>
      <c r="BG1881" s="36" t="str">
        <f t="shared" si="1267"/>
        <v/>
      </c>
      <c r="BH1881" s="36" t="str">
        <f t="shared" si="1268"/>
        <v/>
      </c>
      <c r="BI1881" s="36" t="str">
        <f t="shared" si="1269"/>
        <v/>
      </c>
      <c r="BJ1881" s="36" t="str">
        <f t="shared" si="1270"/>
        <v/>
      </c>
      <c r="BK1881" s="36" t="str">
        <f t="shared" si="1271"/>
        <v/>
      </c>
      <c r="BL1881" s="36" t="str">
        <f t="shared" si="1272"/>
        <v/>
      </c>
      <c r="BM1881" s="36" t="str">
        <f t="shared" si="1273"/>
        <v/>
      </c>
      <c r="BN1881" s="38" t="e">
        <f t="shared" si="1232"/>
        <v>#DIV/0!</v>
      </c>
      <c r="BO1881" s="38" t="e">
        <f t="shared" si="1233"/>
        <v>#DIV/0!</v>
      </c>
      <c r="BP1881" s="39" t="str">
        <f t="shared" si="1234"/>
        <v/>
      </c>
      <c r="BQ1881" s="39" t="str">
        <f t="shared" si="1235"/>
        <v/>
      </c>
      <c r="BR1881" s="39" t="str">
        <f t="shared" si="1236"/>
        <v/>
      </c>
      <c r="BS1881" s="39" t="str">
        <f t="shared" si="1237"/>
        <v/>
      </c>
      <c r="BT1881" s="39" t="str">
        <f t="shared" si="1238"/>
        <v/>
      </c>
      <c r="BU1881" s="39" t="str">
        <f t="shared" si="1239"/>
        <v/>
      </c>
      <c r="BV1881" s="39" t="str">
        <f t="shared" si="1240"/>
        <v/>
      </c>
      <c r="BW1881" s="39" t="str">
        <f t="shared" si="1241"/>
        <v/>
      </c>
      <c r="BX1881" s="39" t="str">
        <f t="shared" si="1242"/>
        <v/>
      </c>
      <c r="BY1881" s="39" t="str">
        <f t="shared" si="1243"/>
        <v/>
      </c>
      <c r="BZ1881" s="39" t="str">
        <f t="shared" si="1244"/>
        <v/>
      </c>
      <c r="CA1881" s="39" t="str">
        <f t="shared" si="1245"/>
        <v/>
      </c>
      <c r="CB1881" s="39" t="str">
        <f t="shared" si="1246"/>
        <v/>
      </c>
      <c r="CC1881" s="39" t="str">
        <f t="shared" si="1247"/>
        <v/>
      </c>
      <c r="CD1881" s="39" t="str">
        <f t="shared" si="1248"/>
        <v/>
      </c>
      <c r="CE1881" s="39" t="str">
        <f t="shared" si="1249"/>
        <v/>
      </c>
      <c r="CF1881" s="39" t="str">
        <f t="shared" si="1250"/>
        <v/>
      </c>
      <c r="CG1881" s="39" t="str">
        <f t="shared" si="1251"/>
        <v/>
      </c>
      <c r="CH1881" s="39" t="str">
        <f t="shared" si="1252"/>
        <v/>
      </c>
      <c r="CI1881" s="39" t="str">
        <f t="shared" si="1253"/>
        <v/>
      </c>
    </row>
    <row r="1882" spans="1:87">
      <c r="A1882" s="18"/>
      <c r="B1882" s="15" t="str">
        <f>'Gene Table'!E1881</f>
        <v>hsa-miR-2467-3p</v>
      </c>
      <c r="C1882" s="15" t="str">
        <f>'Gene Table'!B1881</f>
        <v>O07</v>
      </c>
      <c r="D1882" s="16" t="str">
        <f>IF(SUM('Test Sample Data'!D$3:D$98)&gt;10,IF(AND(ISNUMBER('Test Sample Data'!D1881),'Test Sample Data'!D1881&lt;$B$1,'Test Sample Data'!D1881&gt;0),'Test Sample Data'!D1881,$B$1),"")</f>
        <v/>
      </c>
      <c r="E1882" s="17" t="str">
        <f>IF(SUM('Test Sample Data'!E$3:E$98)&gt;10,IF(AND(ISNUMBER('Test Sample Data'!E1881),'Test Sample Data'!E1881&lt;$B$1,'Test Sample Data'!E1881&gt;0),'Test Sample Data'!E1881,$B$1),"")</f>
        <v/>
      </c>
      <c r="F1882" s="17" t="str">
        <f>IF(SUM('Test Sample Data'!F$3:F$98)&gt;10,IF(AND(ISNUMBER('Test Sample Data'!F1881),'Test Sample Data'!F1881&lt;$B$1,'Test Sample Data'!F1881&gt;0),'Test Sample Data'!F1881,$B$1),"")</f>
        <v/>
      </c>
      <c r="G1882" s="17" t="str">
        <f>IF(SUM('Test Sample Data'!G$3:G$98)&gt;10,IF(AND(ISNUMBER('Test Sample Data'!G1881),'Test Sample Data'!G1881&lt;$B$1,'Test Sample Data'!G1881&gt;0),'Test Sample Data'!G1881,$B$1),"")</f>
        <v/>
      </c>
      <c r="H1882" s="17" t="str">
        <f>IF(SUM('Test Sample Data'!H$3:H$98)&gt;10,IF(AND(ISNUMBER('Test Sample Data'!H1881),'Test Sample Data'!H1881&lt;$B$1,'Test Sample Data'!H1881&gt;0),'Test Sample Data'!H1881,$B$1),"")</f>
        <v/>
      </c>
      <c r="I1882" s="17" t="str">
        <f>IF(SUM('Test Sample Data'!I$3:I$98)&gt;10,IF(AND(ISNUMBER('Test Sample Data'!I1881),'Test Sample Data'!I1881&lt;$B$1,'Test Sample Data'!I1881&gt;0),'Test Sample Data'!I1881,$B$1),"")</f>
        <v/>
      </c>
      <c r="J1882" s="17" t="str">
        <f>IF(SUM('Test Sample Data'!J$3:J$98)&gt;10,IF(AND(ISNUMBER('Test Sample Data'!J1881),'Test Sample Data'!J1881&lt;$B$1,'Test Sample Data'!J1881&gt;0),'Test Sample Data'!J1881,$B$1),"")</f>
        <v/>
      </c>
      <c r="K1882" s="17" t="str">
        <f>IF(SUM('Test Sample Data'!K$3:K$98)&gt;10,IF(AND(ISNUMBER('Test Sample Data'!K1881),'Test Sample Data'!K1881&lt;$B$1,'Test Sample Data'!K1881&gt;0),'Test Sample Data'!K1881,$B$1),"")</f>
        <v/>
      </c>
      <c r="L1882" s="17" t="str">
        <f>IF(SUM('Test Sample Data'!L$3:L$98)&gt;10,IF(AND(ISNUMBER('Test Sample Data'!L1881),'Test Sample Data'!L1881&lt;$B$1,'Test Sample Data'!L1881&gt;0),'Test Sample Data'!L1881,$B$1),"")</f>
        <v/>
      </c>
      <c r="M1882" s="17" t="str">
        <f>IF(SUM('Test Sample Data'!M$3:M$98)&gt;10,IF(AND(ISNUMBER('Test Sample Data'!M1881),'Test Sample Data'!M1881&lt;$B$1,'Test Sample Data'!M1881&gt;0),'Test Sample Data'!M1881,$B$1),"")</f>
        <v/>
      </c>
      <c r="N1882" s="17" t="str">
        <f>'Gene Table'!E1881</f>
        <v>hsa-miR-2467-3p</v>
      </c>
      <c r="O1882" s="17" t="str">
        <f>'Gene Table'!B1881</f>
        <v>O07</v>
      </c>
      <c r="P1882" s="17" t="str">
        <f>IF(SUM('Control Sample Data'!D$3:D$98)&gt;10,IF(AND(ISNUMBER('Control Sample Data'!D1881),'Control Sample Data'!D1881&lt;$B$1,'Control Sample Data'!D1881&gt;0),'Control Sample Data'!D1881,$B$1),"")</f>
        <v/>
      </c>
      <c r="Q1882" s="17" t="str">
        <f>IF(SUM('Control Sample Data'!E$3:E$98)&gt;10,IF(AND(ISNUMBER('Control Sample Data'!E1881),'Control Sample Data'!E1881&lt;$B$1,'Control Sample Data'!E1881&gt;0),'Control Sample Data'!E1881,$B$1),"")</f>
        <v/>
      </c>
      <c r="R1882" s="17" t="str">
        <f>IF(SUM('Control Sample Data'!F$3:F$98)&gt;10,IF(AND(ISNUMBER('Control Sample Data'!F1881),'Control Sample Data'!F1881&lt;$B$1,'Control Sample Data'!F1881&gt;0),'Control Sample Data'!F1881,$B$1),"")</f>
        <v/>
      </c>
      <c r="S1882" s="17" t="str">
        <f>IF(SUM('Control Sample Data'!G$3:G$98)&gt;10,IF(AND(ISNUMBER('Control Sample Data'!G1881),'Control Sample Data'!G1881&lt;$B$1,'Control Sample Data'!G1881&gt;0),'Control Sample Data'!G1881,$B$1),"")</f>
        <v/>
      </c>
      <c r="T1882" s="17" t="str">
        <f>IF(SUM('Control Sample Data'!H$3:H$98)&gt;10,IF(AND(ISNUMBER('Control Sample Data'!H1881),'Control Sample Data'!H1881&lt;$B$1,'Control Sample Data'!H1881&gt;0),'Control Sample Data'!H1881,$B$1),"")</f>
        <v/>
      </c>
      <c r="U1882" s="17" t="str">
        <f>IF(SUM('Control Sample Data'!I$3:I$98)&gt;10,IF(AND(ISNUMBER('Control Sample Data'!I1881),'Control Sample Data'!I1881&lt;$B$1,'Control Sample Data'!I1881&gt;0),'Control Sample Data'!I1881,$B$1),"")</f>
        <v/>
      </c>
      <c r="V1882" s="17" t="str">
        <f>IF(SUM('Control Sample Data'!J$3:J$98)&gt;10,IF(AND(ISNUMBER('Control Sample Data'!J1881),'Control Sample Data'!J1881&lt;$B$1,'Control Sample Data'!J1881&gt;0),'Control Sample Data'!J1881,$B$1),"")</f>
        <v/>
      </c>
      <c r="W1882" s="17" t="str">
        <f>IF(SUM('Control Sample Data'!K$3:K$98)&gt;10,IF(AND(ISNUMBER('Control Sample Data'!K1881),'Control Sample Data'!K1881&lt;$B$1,'Control Sample Data'!K1881&gt;0),'Control Sample Data'!K1881,$B$1),"")</f>
        <v/>
      </c>
      <c r="X1882" s="17" t="str">
        <f>IF(SUM('Control Sample Data'!L$3:L$98)&gt;10,IF(AND(ISNUMBER('Control Sample Data'!L1881),'Control Sample Data'!L1881&lt;$B$1,'Control Sample Data'!L1881&gt;0),'Control Sample Data'!L1881,$B$1),"")</f>
        <v/>
      </c>
      <c r="Y1882" s="17" t="str">
        <f>IF(SUM('Control Sample Data'!M$3:M$98)&gt;10,IF(AND(ISNUMBER('Control Sample Data'!M1881),'Control Sample Data'!M1881&lt;$B$1,'Control Sample Data'!M1881&gt;0),'Control Sample Data'!M1881,$B$1),"")</f>
        <v/>
      </c>
      <c r="AT1882" s="36" t="str">
        <f t="shared" si="1254"/>
        <v/>
      </c>
      <c r="AU1882" s="36" t="str">
        <f t="shared" si="1255"/>
        <v/>
      </c>
      <c r="AV1882" s="36" t="str">
        <f t="shared" si="1256"/>
        <v/>
      </c>
      <c r="AW1882" s="36" t="str">
        <f t="shared" si="1257"/>
        <v/>
      </c>
      <c r="AX1882" s="36" t="str">
        <f t="shared" si="1258"/>
        <v/>
      </c>
      <c r="AY1882" s="36" t="str">
        <f t="shared" si="1259"/>
        <v/>
      </c>
      <c r="AZ1882" s="36" t="str">
        <f t="shared" si="1260"/>
        <v/>
      </c>
      <c r="BA1882" s="36" t="str">
        <f t="shared" si="1261"/>
        <v/>
      </c>
      <c r="BB1882" s="36" t="str">
        <f t="shared" si="1262"/>
        <v/>
      </c>
      <c r="BC1882" s="36" t="str">
        <f t="shared" si="1263"/>
        <v/>
      </c>
      <c r="BD1882" s="36" t="str">
        <f t="shared" si="1264"/>
        <v/>
      </c>
      <c r="BE1882" s="36" t="str">
        <f t="shared" si="1265"/>
        <v/>
      </c>
      <c r="BF1882" s="36" t="str">
        <f t="shared" si="1266"/>
        <v/>
      </c>
      <c r="BG1882" s="36" t="str">
        <f t="shared" si="1267"/>
        <v/>
      </c>
      <c r="BH1882" s="36" t="str">
        <f t="shared" si="1268"/>
        <v/>
      </c>
      <c r="BI1882" s="36" t="str">
        <f t="shared" si="1269"/>
        <v/>
      </c>
      <c r="BJ1882" s="36" t="str">
        <f t="shared" si="1270"/>
        <v/>
      </c>
      <c r="BK1882" s="36" t="str">
        <f t="shared" si="1271"/>
        <v/>
      </c>
      <c r="BL1882" s="36" t="str">
        <f t="shared" si="1272"/>
        <v/>
      </c>
      <c r="BM1882" s="36" t="str">
        <f t="shared" si="1273"/>
        <v/>
      </c>
      <c r="BN1882" s="38" t="e">
        <f t="shared" si="1232"/>
        <v>#DIV/0!</v>
      </c>
      <c r="BO1882" s="38" t="e">
        <f t="shared" si="1233"/>
        <v>#DIV/0!</v>
      </c>
      <c r="BP1882" s="39" t="str">
        <f t="shared" si="1234"/>
        <v/>
      </c>
      <c r="BQ1882" s="39" t="str">
        <f t="shared" si="1235"/>
        <v/>
      </c>
      <c r="BR1882" s="39" t="str">
        <f t="shared" si="1236"/>
        <v/>
      </c>
      <c r="BS1882" s="39" t="str">
        <f t="shared" si="1237"/>
        <v/>
      </c>
      <c r="BT1882" s="39" t="str">
        <f t="shared" si="1238"/>
        <v/>
      </c>
      <c r="BU1882" s="39" t="str">
        <f t="shared" si="1239"/>
        <v/>
      </c>
      <c r="BV1882" s="39" t="str">
        <f t="shared" si="1240"/>
        <v/>
      </c>
      <c r="BW1882" s="39" t="str">
        <f t="shared" si="1241"/>
        <v/>
      </c>
      <c r="BX1882" s="39" t="str">
        <f t="shared" si="1242"/>
        <v/>
      </c>
      <c r="BY1882" s="39" t="str">
        <f t="shared" si="1243"/>
        <v/>
      </c>
      <c r="BZ1882" s="39" t="str">
        <f t="shared" si="1244"/>
        <v/>
      </c>
      <c r="CA1882" s="39" t="str">
        <f t="shared" si="1245"/>
        <v/>
      </c>
      <c r="CB1882" s="39" t="str">
        <f t="shared" si="1246"/>
        <v/>
      </c>
      <c r="CC1882" s="39" t="str">
        <f t="shared" si="1247"/>
        <v/>
      </c>
      <c r="CD1882" s="39" t="str">
        <f t="shared" si="1248"/>
        <v/>
      </c>
      <c r="CE1882" s="39" t="str">
        <f t="shared" si="1249"/>
        <v/>
      </c>
      <c r="CF1882" s="39" t="str">
        <f t="shared" si="1250"/>
        <v/>
      </c>
      <c r="CG1882" s="39" t="str">
        <f t="shared" si="1251"/>
        <v/>
      </c>
      <c r="CH1882" s="39" t="str">
        <f t="shared" si="1252"/>
        <v/>
      </c>
      <c r="CI1882" s="39" t="str">
        <f t="shared" si="1253"/>
        <v/>
      </c>
    </row>
    <row r="1883" spans="1:87">
      <c r="A1883" s="18"/>
      <c r="B1883" s="15" t="str">
        <f>'Gene Table'!E1882</f>
        <v>hsa-miR-4524b-5p</v>
      </c>
      <c r="C1883" s="15" t="str">
        <f>'Gene Table'!B1882</f>
        <v>O08</v>
      </c>
      <c r="D1883" s="16" t="str">
        <f>IF(SUM('Test Sample Data'!D$3:D$98)&gt;10,IF(AND(ISNUMBER('Test Sample Data'!D1882),'Test Sample Data'!D1882&lt;$B$1,'Test Sample Data'!D1882&gt;0),'Test Sample Data'!D1882,$B$1),"")</f>
        <v/>
      </c>
      <c r="E1883" s="17" t="str">
        <f>IF(SUM('Test Sample Data'!E$3:E$98)&gt;10,IF(AND(ISNUMBER('Test Sample Data'!E1882),'Test Sample Data'!E1882&lt;$B$1,'Test Sample Data'!E1882&gt;0),'Test Sample Data'!E1882,$B$1),"")</f>
        <v/>
      </c>
      <c r="F1883" s="17" t="str">
        <f>IF(SUM('Test Sample Data'!F$3:F$98)&gt;10,IF(AND(ISNUMBER('Test Sample Data'!F1882),'Test Sample Data'!F1882&lt;$B$1,'Test Sample Data'!F1882&gt;0),'Test Sample Data'!F1882,$B$1),"")</f>
        <v/>
      </c>
      <c r="G1883" s="17" t="str">
        <f>IF(SUM('Test Sample Data'!G$3:G$98)&gt;10,IF(AND(ISNUMBER('Test Sample Data'!G1882),'Test Sample Data'!G1882&lt;$B$1,'Test Sample Data'!G1882&gt;0),'Test Sample Data'!G1882,$B$1),"")</f>
        <v/>
      </c>
      <c r="H1883" s="17" t="str">
        <f>IF(SUM('Test Sample Data'!H$3:H$98)&gt;10,IF(AND(ISNUMBER('Test Sample Data'!H1882),'Test Sample Data'!H1882&lt;$B$1,'Test Sample Data'!H1882&gt;0),'Test Sample Data'!H1882,$B$1),"")</f>
        <v/>
      </c>
      <c r="I1883" s="17" t="str">
        <f>IF(SUM('Test Sample Data'!I$3:I$98)&gt;10,IF(AND(ISNUMBER('Test Sample Data'!I1882),'Test Sample Data'!I1882&lt;$B$1,'Test Sample Data'!I1882&gt;0),'Test Sample Data'!I1882,$B$1),"")</f>
        <v/>
      </c>
      <c r="J1883" s="17" t="str">
        <f>IF(SUM('Test Sample Data'!J$3:J$98)&gt;10,IF(AND(ISNUMBER('Test Sample Data'!J1882),'Test Sample Data'!J1882&lt;$B$1,'Test Sample Data'!J1882&gt;0),'Test Sample Data'!J1882,$B$1),"")</f>
        <v/>
      </c>
      <c r="K1883" s="17" t="str">
        <f>IF(SUM('Test Sample Data'!K$3:K$98)&gt;10,IF(AND(ISNUMBER('Test Sample Data'!K1882),'Test Sample Data'!K1882&lt;$B$1,'Test Sample Data'!K1882&gt;0),'Test Sample Data'!K1882,$B$1),"")</f>
        <v/>
      </c>
      <c r="L1883" s="17" t="str">
        <f>IF(SUM('Test Sample Data'!L$3:L$98)&gt;10,IF(AND(ISNUMBER('Test Sample Data'!L1882),'Test Sample Data'!L1882&lt;$B$1,'Test Sample Data'!L1882&gt;0),'Test Sample Data'!L1882,$B$1),"")</f>
        <v/>
      </c>
      <c r="M1883" s="17" t="str">
        <f>IF(SUM('Test Sample Data'!M$3:M$98)&gt;10,IF(AND(ISNUMBER('Test Sample Data'!M1882),'Test Sample Data'!M1882&lt;$B$1,'Test Sample Data'!M1882&gt;0),'Test Sample Data'!M1882,$B$1),"")</f>
        <v/>
      </c>
      <c r="N1883" s="17" t="str">
        <f>'Gene Table'!E1882</f>
        <v>hsa-miR-4524b-5p</v>
      </c>
      <c r="O1883" s="17" t="str">
        <f>'Gene Table'!B1882</f>
        <v>O08</v>
      </c>
      <c r="P1883" s="17" t="str">
        <f>IF(SUM('Control Sample Data'!D$3:D$98)&gt;10,IF(AND(ISNUMBER('Control Sample Data'!D1882),'Control Sample Data'!D1882&lt;$B$1,'Control Sample Data'!D1882&gt;0),'Control Sample Data'!D1882,$B$1),"")</f>
        <v/>
      </c>
      <c r="Q1883" s="17" t="str">
        <f>IF(SUM('Control Sample Data'!E$3:E$98)&gt;10,IF(AND(ISNUMBER('Control Sample Data'!E1882),'Control Sample Data'!E1882&lt;$B$1,'Control Sample Data'!E1882&gt;0),'Control Sample Data'!E1882,$B$1),"")</f>
        <v/>
      </c>
      <c r="R1883" s="17" t="str">
        <f>IF(SUM('Control Sample Data'!F$3:F$98)&gt;10,IF(AND(ISNUMBER('Control Sample Data'!F1882),'Control Sample Data'!F1882&lt;$B$1,'Control Sample Data'!F1882&gt;0),'Control Sample Data'!F1882,$B$1),"")</f>
        <v/>
      </c>
      <c r="S1883" s="17" t="str">
        <f>IF(SUM('Control Sample Data'!G$3:G$98)&gt;10,IF(AND(ISNUMBER('Control Sample Data'!G1882),'Control Sample Data'!G1882&lt;$B$1,'Control Sample Data'!G1882&gt;0),'Control Sample Data'!G1882,$B$1),"")</f>
        <v/>
      </c>
      <c r="T1883" s="17" t="str">
        <f>IF(SUM('Control Sample Data'!H$3:H$98)&gt;10,IF(AND(ISNUMBER('Control Sample Data'!H1882),'Control Sample Data'!H1882&lt;$B$1,'Control Sample Data'!H1882&gt;0),'Control Sample Data'!H1882,$B$1),"")</f>
        <v/>
      </c>
      <c r="U1883" s="17" t="str">
        <f>IF(SUM('Control Sample Data'!I$3:I$98)&gt;10,IF(AND(ISNUMBER('Control Sample Data'!I1882),'Control Sample Data'!I1882&lt;$B$1,'Control Sample Data'!I1882&gt;0),'Control Sample Data'!I1882,$B$1),"")</f>
        <v/>
      </c>
      <c r="V1883" s="17" t="str">
        <f>IF(SUM('Control Sample Data'!J$3:J$98)&gt;10,IF(AND(ISNUMBER('Control Sample Data'!J1882),'Control Sample Data'!J1882&lt;$B$1,'Control Sample Data'!J1882&gt;0),'Control Sample Data'!J1882,$B$1),"")</f>
        <v/>
      </c>
      <c r="W1883" s="17" t="str">
        <f>IF(SUM('Control Sample Data'!K$3:K$98)&gt;10,IF(AND(ISNUMBER('Control Sample Data'!K1882),'Control Sample Data'!K1882&lt;$B$1,'Control Sample Data'!K1882&gt;0),'Control Sample Data'!K1882,$B$1),"")</f>
        <v/>
      </c>
      <c r="X1883" s="17" t="str">
        <f>IF(SUM('Control Sample Data'!L$3:L$98)&gt;10,IF(AND(ISNUMBER('Control Sample Data'!L1882),'Control Sample Data'!L1882&lt;$B$1,'Control Sample Data'!L1882&gt;0),'Control Sample Data'!L1882,$B$1),"")</f>
        <v/>
      </c>
      <c r="Y1883" s="17" t="str">
        <f>IF(SUM('Control Sample Data'!M$3:M$98)&gt;10,IF(AND(ISNUMBER('Control Sample Data'!M1882),'Control Sample Data'!M1882&lt;$B$1,'Control Sample Data'!M1882&gt;0),'Control Sample Data'!M1882,$B$1),"")</f>
        <v/>
      </c>
      <c r="AT1883" s="36" t="str">
        <f t="shared" si="1254"/>
        <v/>
      </c>
      <c r="AU1883" s="36" t="str">
        <f t="shared" si="1255"/>
        <v/>
      </c>
      <c r="AV1883" s="36" t="str">
        <f t="shared" si="1256"/>
        <v/>
      </c>
      <c r="AW1883" s="36" t="str">
        <f t="shared" si="1257"/>
        <v/>
      </c>
      <c r="AX1883" s="36" t="str">
        <f t="shared" si="1258"/>
        <v/>
      </c>
      <c r="AY1883" s="36" t="str">
        <f t="shared" si="1259"/>
        <v/>
      </c>
      <c r="AZ1883" s="36" t="str">
        <f t="shared" si="1260"/>
        <v/>
      </c>
      <c r="BA1883" s="36" t="str">
        <f t="shared" si="1261"/>
        <v/>
      </c>
      <c r="BB1883" s="36" t="str">
        <f t="shared" si="1262"/>
        <v/>
      </c>
      <c r="BC1883" s="36" t="str">
        <f t="shared" si="1263"/>
        <v/>
      </c>
      <c r="BD1883" s="36" t="str">
        <f t="shared" si="1264"/>
        <v/>
      </c>
      <c r="BE1883" s="36" t="str">
        <f t="shared" si="1265"/>
        <v/>
      </c>
      <c r="BF1883" s="36" t="str">
        <f t="shared" si="1266"/>
        <v/>
      </c>
      <c r="BG1883" s="36" t="str">
        <f t="shared" si="1267"/>
        <v/>
      </c>
      <c r="BH1883" s="36" t="str">
        <f t="shared" si="1268"/>
        <v/>
      </c>
      <c r="BI1883" s="36" t="str">
        <f t="shared" si="1269"/>
        <v/>
      </c>
      <c r="BJ1883" s="36" t="str">
        <f t="shared" si="1270"/>
        <v/>
      </c>
      <c r="BK1883" s="36" t="str">
        <f t="shared" si="1271"/>
        <v/>
      </c>
      <c r="BL1883" s="36" t="str">
        <f t="shared" si="1272"/>
        <v/>
      </c>
      <c r="BM1883" s="36" t="str">
        <f t="shared" si="1273"/>
        <v/>
      </c>
      <c r="BN1883" s="38" t="e">
        <f t="shared" si="1232"/>
        <v>#DIV/0!</v>
      </c>
      <c r="BO1883" s="38" t="e">
        <f t="shared" si="1233"/>
        <v>#DIV/0!</v>
      </c>
      <c r="BP1883" s="39" t="str">
        <f t="shared" si="1234"/>
        <v/>
      </c>
      <c r="BQ1883" s="39" t="str">
        <f t="shared" si="1235"/>
        <v/>
      </c>
      <c r="BR1883" s="39" t="str">
        <f t="shared" si="1236"/>
        <v/>
      </c>
      <c r="BS1883" s="39" t="str">
        <f t="shared" si="1237"/>
        <v/>
      </c>
      <c r="BT1883" s="39" t="str">
        <f t="shared" si="1238"/>
        <v/>
      </c>
      <c r="BU1883" s="39" t="str">
        <f t="shared" si="1239"/>
        <v/>
      </c>
      <c r="BV1883" s="39" t="str">
        <f t="shared" si="1240"/>
        <v/>
      </c>
      <c r="BW1883" s="39" t="str">
        <f t="shared" si="1241"/>
        <v/>
      </c>
      <c r="BX1883" s="39" t="str">
        <f t="shared" si="1242"/>
        <v/>
      </c>
      <c r="BY1883" s="39" t="str">
        <f t="shared" si="1243"/>
        <v/>
      </c>
      <c r="BZ1883" s="39" t="str">
        <f t="shared" si="1244"/>
        <v/>
      </c>
      <c r="CA1883" s="39" t="str">
        <f t="shared" si="1245"/>
        <v/>
      </c>
      <c r="CB1883" s="39" t="str">
        <f t="shared" si="1246"/>
        <v/>
      </c>
      <c r="CC1883" s="39" t="str">
        <f t="shared" si="1247"/>
        <v/>
      </c>
      <c r="CD1883" s="39" t="str">
        <f t="shared" si="1248"/>
        <v/>
      </c>
      <c r="CE1883" s="39" t="str">
        <f t="shared" si="1249"/>
        <v/>
      </c>
      <c r="CF1883" s="39" t="str">
        <f t="shared" si="1250"/>
        <v/>
      </c>
      <c r="CG1883" s="39" t="str">
        <f t="shared" si="1251"/>
        <v/>
      </c>
      <c r="CH1883" s="39" t="str">
        <f t="shared" si="1252"/>
        <v/>
      </c>
      <c r="CI1883" s="39" t="str">
        <f t="shared" si="1253"/>
        <v/>
      </c>
    </row>
    <row r="1884" spans="1:87">
      <c r="A1884" s="18"/>
      <c r="B1884" s="15" t="str">
        <f>'Gene Table'!E1883</f>
        <v>hsa-miR-4786-5p</v>
      </c>
      <c r="C1884" s="15" t="str">
        <f>'Gene Table'!B1883</f>
        <v>O09</v>
      </c>
      <c r="D1884" s="16" t="str">
        <f>IF(SUM('Test Sample Data'!D$3:D$98)&gt;10,IF(AND(ISNUMBER('Test Sample Data'!D1883),'Test Sample Data'!D1883&lt;$B$1,'Test Sample Data'!D1883&gt;0),'Test Sample Data'!D1883,$B$1),"")</f>
        <v/>
      </c>
      <c r="E1884" s="17" t="str">
        <f>IF(SUM('Test Sample Data'!E$3:E$98)&gt;10,IF(AND(ISNUMBER('Test Sample Data'!E1883),'Test Sample Data'!E1883&lt;$B$1,'Test Sample Data'!E1883&gt;0),'Test Sample Data'!E1883,$B$1),"")</f>
        <v/>
      </c>
      <c r="F1884" s="17" t="str">
        <f>IF(SUM('Test Sample Data'!F$3:F$98)&gt;10,IF(AND(ISNUMBER('Test Sample Data'!F1883),'Test Sample Data'!F1883&lt;$B$1,'Test Sample Data'!F1883&gt;0),'Test Sample Data'!F1883,$B$1),"")</f>
        <v/>
      </c>
      <c r="G1884" s="17" t="str">
        <f>IF(SUM('Test Sample Data'!G$3:G$98)&gt;10,IF(AND(ISNUMBER('Test Sample Data'!G1883),'Test Sample Data'!G1883&lt;$B$1,'Test Sample Data'!G1883&gt;0),'Test Sample Data'!G1883,$B$1),"")</f>
        <v/>
      </c>
      <c r="H1884" s="17" t="str">
        <f>IF(SUM('Test Sample Data'!H$3:H$98)&gt;10,IF(AND(ISNUMBER('Test Sample Data'!H1883),'Test Sample Data'!H1883&lt;$B$1,'Test Sample Data'!H1883&gt;0),'Test Sample Data'!H1883,$B$1),"")</f>
        <v/>
      </c>
      <c r="I1884" s="17" t="str">
        <f>IF(SUM('Test Sample Data'!I$3:I$98)&gt;10,IF(AND(ISNUMBER('Test Sample Data'!I1883),'Test Sample Data'!I1883&lt;$B$1,'Test Sample Data'!I1883&gt;0),'Test Sample Data'!I1883,$B$1),"")</f>
        <v/>
      </c>
      <c r="J1884" s="17" t="str">
        <f>IF(SUM('Test Sample Data'!J$3:J$98)&gt;10,IF(AND(ISNUMBER('Test Sample Data'!J1883),'Test Sample Data'!J1883&lt;$B$1,'Test Sample Data'!J1883&gt;0),'Test Sample Data'!J1883,$B$1),"")</f>
        <v/>
      </c>
      <c r="K1884" s="17" t="str">
        <f>IF(SUM('Test Sample Data'!K$3:K$98)&gt;10,IF(AND(ISNUMBER('Test Sample Data'!K1883),'Test Sample Data'!K1883&lt;$B$1,'Test Sample Data'!K1883&gt;0),'Test Sample Data'!K1883,$B$1),"")</f>
        <v/>
      </c>
      <c r="L1884" s="17" t="str">
        <f>IF(SUM('Test Sample Data'!L$3:L$98)&gt;10,IF(AND(ISNUMBER('Test Sample Data'!L1883),'Test Sample Data'!L1883&lt;$B$1,'Test Sample Data'!L1883&gt;0),'Test Sample Data'!L1883,$B$1),"")</f>
        <v/>
      </c>
      <c r="M1884" s="17" t="str">
        <f>IF(SUM('Test Sample Data'!M$3:M$98)&gt;10,IF(AND(ISNUMBER('Test Sample Data'!M1883),'Test Sample Data'!M1883&lt;$B$1,'Test Sample Data'!M1883&gt;0),'Test Sample Data'!M1883,$B$1),"")</f>
        <v/>
      </c>
      <c r="N1884" s="17" t="str">
        <f>'Gene Table'!E1883</f>
        <v>hsa-miR-4786-5p</v>
      </c>
      <c r="O1884" s="17" t="str">
        <f>'Gene Table'!B1883</f>
        <v>O09</v>
      </c>
      <c r="P1884" s="17" t="str">
        <f>IF(SUM('Control Sample Data'!D$3:D$98)&gt;10,IF(AND(ISNUMBER('Control Sample Data'!D1883),'Control Sample Data'!D1883&lt;$B$1,'Control Sample Data'!D1883&gt;0),'Control Sample Data'!D1883,$B$1),"")</f>
        <v/>
      </c>
      <c r="Q1884" s="17" t="str">
        <f>IF(SUM('Control Sample Data'!E$3:E$98)&gt;10,IF(AND(ISNUMBER('Control Sample Data'!E1883),'Control Sample Data'!E1883&lt;$B$1,'Control Sample Data'!E1883&gt;0),'Control Sample Data'!E1883,$B$1),"")</f>
        <v/>
      </c>
      <c r="R1884" s="17" t="str">
        <f>IF(SUM('Control Sample Data'!F$3:F$98)&gt;10,IF(AND(ISNUMBER('Control Sample Data'!F1883),'Control Sample Data'!F1883&lt;$B$1,'Control Sample Data'!F1883&gt;0),'Control Sample Data'!F1883,$B$1),"")</f>
        <v/>
      </c>
      <c r="S1884" s="17" t="str">
        <f>IF(SUM('Control Sample Data'!G$3:G$98)&gt;10,IF(AND(ISNUMBER('Control Sample Data'!G1883),'Control Sample Data'!G1883&lt;$B$1,'Control Sample Data'!G1883&gt;0),'Control Sample Data'!G1883,$B$1),"")</f>
        <v/>
      </c>
      <c r="T1884" s="17" t="str">
        <f>IF(SUM('Control Sample Data'!H$3:H$98)&gt;10,IF(AND(ISNUMBER('Control Sample Data'!H1883),'Control Sample Data'!H1883&lt;$B$1,'Control Sample Data'!H1883&gt;0),'Control Sample Data'!H1883,$B$1),"")</f>
        <v/>
      </c>
      <c r="U1884" s="17" t="str">
        <f>IF(SUM('Control Sample Data'!I$3:I$98)&gt;10,IF(AND(ISNUMBER('Control Sample Data'!I1883),'Control Sample Data'!I1883&lt;$B$1,'Control Sample Data'!I1883&gt;0),'Control Sample Data'!I1883,$B$1),"")</f>
        <v/>
      </c>
      <c r="V1884" s="17" t="str">
        <f>IF(SUM('Control Sample Data'!J$3:J$98)&gt;10,IF(AND(ISNUMBER('Control Sample Data'!J1883),'Control Sample Data'!J1883&lt;$B$1,'Control Sample Data'!J1883&gt;0),'Control Sample Data'!J1883,$B$1),"")</f>
        <v/>
      </c>
      <c r="W1884" s="17" t="str">
        <f>IF(SUM('Control Sample Data'!K$3:K$98)&gt;10,IF(AND(ISNUMBER('Control Sample Data'!K1883),'Control Sample Data'!K1883&lt;$B$1,'Control Sample Data'!K1883&gt;0),'Control Sample Data'!K1883,$B$1),"")</f>
        <v/>
      </c>
      <c r="X1884" s="17" t="str">
        <f>IF(SUM('Control Sample Data'!L$3:L$98)&gt;10,IF(AND(ISNUMBER('Control Sample Data'!L1883),'Control Sample Data'!L1883&lt;$B$1,'Control Sample Data'!L1883&gt;0),'Control Sample Data'!L1883,$B$1),"")</f>
        <v/>
      </c>
      <c r="Y1884" s="17" t="str">
        <f>IF(SUM('Control Sample Data'!M$3:M$98)&gt;10,IF(AND(ISNUMBER('Control Sample Data'!M1883),'Control Sample Data'!M1883&lt;$B$1,'Control Sample Data'!M1883&gt;0),'Control Sample Data'!M1883,$B$1),"")</f>
        <v/>
      </c>
      <c r="AT1884" s="36" t="str">
        <f t="shared" si="1254"/>
        <v/>
      </c>
      <c r="AU1884" s="36" t="str">
        <f t="shared" si="1255"/>
        <v/>
      </c>
      <c r="AV1884" s="36" t="str">
        <f t="shared" si="1256"/>
        <v/>
      </c>
      <c r="AW1884" s="36" t="str">
        <f t="shared" si="1257"/>
        <v/>
      </c>
      <c r="AX1884" s="36" t="str">
        <f t="shared" si="1258"/>
        <v/>
      </c>
      <c r="AY1884" s="36" t="str">
        <f t="shared" si="1259"/>
        <v/>
      </c>
      <c r="AZ1884" s="36" t="str">
        <f t="shared" si="1260"/>
        <v/>
      </c>
      <c r="BA1884" s="36" t="str">
        <f t="shared" si="1261"/>
        <v/>
      </c>
      <c r="BB1884" s="36" t="str">
        <f t="shared" si="1262"/>
        <v/>
      </c>
      <c r="BC1884" s="36" t="str">
        <f t="shared" si="1263"/>
        <v/>
      </c>
      <c r="BD1884" s="36" t="str">
        <f t="shared" si="1264"/>
        <v/>
      </c>
      <c r="BE1884" s="36" t="str">
        <f t="shared" si="1265"/>
        <v/>
      </c>
      <c r="BF1884" s="36" t="str">
        <f t="shared" si="1266"/>
        <v/>
      </c>
      <c r="BG1884" s="36" t="str">
        <f t="shared" si="1267"/>
        <v/>
      </c>
      <c r="BH1884" s="36" t="str">
        <f t="shared" si="1268"/>
        <v/>
      </c>
      <c r="BI1884" s="36" t="str">
        <f t="shared" si="1269"/>
        <v/>
      </c>
      <c r="BJ1884" s="36" t="str">
        <f t="shared" si="1270"/>
        <v/>
      </c>
      <c r="BK1884" s="36" t="str">
        <f t="shared" si="1271"/>
        <v/>
      </c>
      <c r="BL1884" s="36" t="str">
        <f t="shared" si="1272"/>
        <v/>
      </c>
      <c r="BM1884" s="36" t="str">
        <f t="shared" si="1273"/>
        <v/>
      </c>
      <c r="BN1884" s="38" t="e">
        <f t="shared" si="1232"/>
        <v>#DIV/0!</v>
      </c>
      <c r="BO1884" s="38" t="e">
        <f t="shared" si="1233"/>
        <v>#DIV/0!</v>
      </c>
      <c r="BP1884" s="39" t="str">
        <f t="shared" si="1234"/>
        <v/>
      </c>
      <c r="BQ1884" s="39" t="str">
        <f t="shared" si="1235"/>
        <v/>
      </c>
      <c r="BR1884" s="39" t="str">
        <f t="shared" si="1236"/>
        <v/>
      </c>
      <c r="BS1884" s="39" t="str">
        <f t="shared" si="1237"/>
        <v/>
      </c>
      <c r="BT1884" s="39" t="str">
        <f t="shared" si="1238"/>
        <v/>
      </c>
      <c r="BU1884" s="39" t="str">
        <f t="shared" si="1239"/>
        <v/>
      </c>
      <c r="BV1884" s="39" t="str">
        <f t="shared" si="1240"/>
        <v/>
      </c>
      <c r="BW1884" s="39" t="str">
        <f t="shared" si="1241"/>
        <v/>
      </c>
      <c r="BX1884" s="39" t="str">
        <f t="shared" si="1242"/>
        <v/>
      </c>
      <c r="BY1884" s="39" t="str">
        <f t="shared" si="1243"/>
        <v/>
      </c>
      <c r="BZ1884" s="39" t="str">
        <f t="shared" si="1244"/>
        <v/>
      </c>
      <c r="CA1884" s="39" t="str">
        <f t="shared" si="1245"/>
        <v/>
      </c>
      <c r="CB1884" s="39" t="str">
        <f t="shared" si="1246"/>
        <v/>
      </c>
      <c r="CC1884" s="39" t="str">
        <f t="shared" si="1247"/>
        <v/>
      </c>
      <c r="CD1884" s="39" t="str">
        <f t="shared" si="1248"/>
        <v/>
      </c>
      <c r="CE1884" s="39" t="str">
        <f t="shared" si="1249"/>
        <v/>
      </c>
      <c r="CF1884" s="39" t="str">
        <f t="shared" si="1250"/>
        <v/>
      </c>
      <c r="CG1884" s="39" t="str">
        <f t="shared" si="1251"/>
        <v/>
      </c>
      <c r="CH1884" s="39" t="str">
        <f t="shared" si="1252"/>
        <v/>
      </c>
      <c r="CI1884" s="39" t="str">
        <f t="shared" si="1253"/>
        <v/>
      </c>
    </row>
    <row r="1885" spans="1:87">
      <c r="A1885" s="18"/>
      <c r="B1885" s="15" t="str">
        <f>'Gene Table'!E1884</f>
        <v>hsa-miR-4524b-3p</v>
      </c>
      <c r="C1885" s="15" t="str">
        <f>'Gene Table'!B1884</f>
        <v>O10</v>
      </c>
      <c r="D1885" s="16" t="str">
        <f>IF(SUM('Test Sample Data'!D$3:D$98)&gt;10,IF(AND(ISNUMBER('Test Sample Data'!D1884),'Test Sample Data'!D1884&lt;$B$1,'Test Sample Data'!D1884&gt;0),'Test Sample Data'!D1884,$B$1),"")</f>
        <v/>
      </c>
      <c r="E1885" s="17" t="str">
        <f>IF(SUM('Test Sample Data'!E$3:E$98)&gt;10,IF(AND(ISNUMBER('Test Sample Data'!E1884),'Test Sample Data'!E1884&lt;$B$1,'Test Sample Data'!E1884&gt;0),'Test Sample Data'!E1884,$B$1),"")</f>
        <v/>
      </c>
      <c r="F1885" s="17" t="str">
        <f>IF(SUM('Test Sample Data'!F$3:F$98)&gt;10,IF(AND(ISNUMBER('Test Sample Data'!F1884),'Test Sample Data'!F1884&lt;$B$1,'Test Sample Data'!F1884&gt;0),'Test Sample Data'!F1884,$B$1),"")</f>
        <v/>
      </c>
      <c r="G1885" s="17" t="str">
        <f>IF(SUM('Test Sample Data'!G$3:G$98)&gt;10,IF(AND(ISNUMBER('Test Sample Data'!G1884),'Test Sample Data'!G1884&lt;$B$1,'Test Sample Data'!G1884&gt;0),'Test Sample Data'!G1884,$B$1),"")</f>
        <v/>
      </c>
      <c r="H1885" s="17" t="str">
        <f>IF(SUM('Test Sample Data'!H$3:H$98)&gt;10,IF(AND(ISNUMBER('Test Sample Data'!H1884),'Test Sample Data'!H1884&lt;$B$1,'Test Sample Data'!H1884&gt;0),'Test Sample Data'!H1884,$B$1),"")</f>
        <v/>
      </c>
      <c r="I1885" s="17" t="str">
        <f>IF(SUM('Test Sample Data'!I$3:I$98)&gt;10,IF(AND(ISNUMBER('Test Sample Data'!I1884),'Test Sample Data'!I1884&lt;$B$1,'Test Sample Data'!I1884&gt;0),'Test Sample Data'!I1884,$B$1),"")</f>
        <v/>
      </c>
      <c r="J1885" s="17" t="str">
        <f>IF(SUM('Test Sample Data'!J$3:J$98)&gt;10,IF(AND(ISNUMBER('Test Sample Data'!J1884),'Test Sample Data'!J1884&lt;$B$1,'Test Sample Data'!J1884&gt;0),'Test Sample Data'!J1884,$B$1),"")</f>
        <v/>
      </c>
      <c r="K1885" s="17" t="str">
        <f>IF(SUM('Test Sample Data'!K$3:K$98)&gt;10,IF(AND(ISNUMBER('Test Sample Data'!K1884),'Test Sample Data'!K1884&lt;$B$1,'Test Sample Data'!K1884&gt;0),'Test Sample Data'!K1884,$B$1),"")</f>
        <v/>
      </c>
      <c r="L1885" s="17" t="str">
        <f>IF(SUM('Test Sample Data'!L$3:L$98)&gt;10,IF(AND(ISNUMBER('Test Sample Data'!L1884),'Test Sample Data'!L1884&lt;$B$1,'Test Sample Data'!L1884&gt;0),'Test Sample Data'!L1884,$B$1),"")</f>
        <v/>
      </c>
      <c r="M1885" s="17" t="str">
        <f>IF(SUM('Test Sample Data'!M$3:M$98)&gt;10,IF(AND(ISNUMBER('Test Sample Data'!M1884),'Test Sample Data'!M1884&lt;$B$1,'Test Sample Data'!M1884&gt;0),'Test Sample Data'!M1884,$B$1),"")</f>
        <v/>
      </c>
      <c r="N1885" s="17" t="str">
        <f>'Gene Table'!E1884</f>
        <v>hsa-miR-4524b-3p</v>
      </c>
      <c r="O1885" s="17" t="str">
        <f>'Gene Table'!B1884</f>
        <v>O10</v>
      </c>
      <c r="P1885" s="17" t="str">
        <f>IF(SUM('Control Sample Data'!D$3:D$98)&gt;10,IF(AND(ISNUMBER('Control Sample Data'!D1884),'Control Sample Data'!D1884&lt;$B$1,'Control Sample Data'!D1884&gt;0),'Control Sample Data'!D1884,$B$1),"")</f>
        <v/>
      </c>
      <c r="Q1885" s="17" t="str">
        <f>IF(SUM('Control Sample Data'!E$3:E$98)&gt;10,IF(AND(ISNUMBER('Control Sample Data'!E1884),'Control Sample Data'!E1884&lt;$B$1,'Control Sample Data'!E1884&gt;0),'Control Sample Data'!E1884,$B$1),"")</f>
        <v/>
      </c>
      <c r="R1885" s="17" t="str">
        <f>IF(SUM('Control Sample Data'!F$3:F$98)&gt;10,IF(AND(ISNUMBER('Control Sample Data'!F1884),'Control Sample Data'!F1884&lt;$B$1,'Control Sample Data'!F1884&gt;0),'Control Sample Data'!F1884,$B$1),"")</f>
        <v/>
      </c>
      <c r="S1885" s="17" t="str">
        <f>IF(SUM('Control Sample Data'!G$3:G$98)&gt;10,IF(AND(ISNUMBER('Control Sample Data'!G1884),'Control Sample Data'!G1884&lt;$B$1,'Control Sample Data'!G1884&gt;0),'Control Sample Data'!G1884,$B$1),"")</f>
        <v/>
      </c>
      <c r="T1885" s="17" t="str">
        <f>IF(SUM('Control Sample Data'!H$3:H$98)&gt;10,IF(AND(ISNUMBER('Control Sample Data'!H1884),'Control Sample Data'!H1884&lt;$B$1,'Control Sample Data'!H1884&gt;0),'Control Sample Data'!H1884,$B$1),"")</f>
        <v/>
      </c>
      <c r="U1885" s="17" t="str">
        <f>IF(SUM('Control Sample Data'!I$3:I$98)&gt;10,IF(AND(ISNUMBER('Control Sample Data'!I1884),'Control Sample Data'!I1884&lt;$B$1,'Control Sample Data'!I1884&gt;0),'Control Sample Data'!I1884,$B$1),"")</f>
        <v/>
      </c>
      <c r="V1885" s="17" t="str">
        <f>IF(SUM('Control Sample Data'!J$3:J$98)&gt;10,IF(AND(ISNUMBER('Control Sample Data'!J1884),'Control Sample Data'!J1884&lt;$B$1,'Control Sample Data'!J1884&gt;0),'Control Sample Data'!J1884,$B$1),"")</f>
        <v/>
      </c>
      <c r="W1885" s="17" t="str">
        <f>IF(SUM('Control Sample Data'!K$3:K$98)&gt;10,IF(AND(ISNUMBER('Control Sample Data'!K1884),'Control Sample Data'!K1884&lt;$B$1,'Control Sample Data'!K1884&gt;0),'Control Sample Data'!K1884,$B$1),"")</f>
        <v/>
      </c>
      <c r="X1885" s="17" t="str">
        <f>IF(SUM('Control Sample Data'!L$3:L$98)&gt;10,IF(AND(ISNUMBER('Control Sample Data'!L1884),'Control Sample Data'!L1884&lt;$B$1,'Control Sample Data'!L1884&gt;0),'Control Sample Data'!L1884,$B$1),"")</f>
        <v/>
      </c>
      <c r="Y1885" s="17" t="str">
        <f>IF(SUM('Control Sample Data'!M$3:M$98)&gt;10,IF(AND(ISNUMBER('Control Sample Data'!M1884),'Control Sample Data'!M1884&lt;$B$1,'Control Sample Data'!M1884&gt;0),'Control Sample Data'!M1884,$B$1),"")</f>
        <v/>
      </c>
      <c r="AT1885" s="36" t="str">
        <f t="shared" si="1254"/>
        <v/>
      </c>
      <c r="AU1885" s="36" t="str">
        <f t="shared" si="1255"/>
        <v/>
      </c>
      <c r="AV1885" s="36" t="str">
        <f t="shared" si="1256"/>
        <v/>
      </c>
      <c r="AW1885" s="36" t="str">
        <f t="shared" si="1257"/>
        <v/>
      </c>
      <c r="AX1885" s="36" t="str">
        <f t="shared" si="1258"/>
        <v/>
      </c>
      <c r="AY1885" s="36" t="str">
        <f t="shared" si="1259"/>
        <v/>
      </c>
      <c r="AZ1885" s="36" t="str">
        <f t="shared" si="1260"/>
        <v/>
      </c>
      <c r="BA1885" s="36" t="str">
        <f t="shared" si="1261"/>
        <v/>
      </c>
      <c r="BB1885" s="36" t="str">
        <f t="shared" si="1262"/>
        <v/>
      </c>
      <c r="BC1885" s="36" t="str">
        <f t="shared" si="1263"/>
        <v/>
      </c>
      <c r="BD1885" s="36" t="str">
        <f t="shared" si="1264"/>
        <v/>
      </c>
      <c r="BE1885" s="36" t="str">
        <f t="shared" si="1265"/>
        <v/>
      </c>
      <c r="BF1885" s="36" t="str">
        <f t="shared" si="1266"/>
        <v/>
      </c>
      <c r="BG1885" s="36" t="str">
        <f t="shared" si="1267"/>
        <v/>
      </c>
      <c r="BH1885" s="36" t="str">
        <f t="shared" si="1268"/>
        <v/>
      </c>
      <c r="BI1885" s="36" t="str">
        <f t="shared" si="1269"/>
        <v/>
      </c>
      <c r="BJ1885" s="36" t="str">
        <f t="shared" si="1270"/>
        <v/>
      </c>
      <c r="BK1885" s="36" t="str">
        <f t="shared" si="1271"/>
        <v/>
      </c>
      <c r="BL1885" s="36" t="str">
        <f t="shared" si="1272"/>
        <v/>
      </c>
      <c r="BM1885" s="36" t="str">
        <f t="shared" si="1273"/>
        <v/>
      </c>
      <c r="BN1885" s="38" t="e">
        <f t="shared" si="1232"/>
        <v>#DIV/0!</v>
      </c>
      <c r="BO1885" s="38" t="e">
        <f t="shared" si="1233"/>
        <v>#DIV/0!</v>
      </c>
      <c r="BP1885" s="39" t="str">
        <f t="shared" si="1234"/>
        <v/>
      </c>
      <c r="BQ1885" s="39" t="str">
        <f t="shared" si="1235"/>
        <v/>
      </c>
      <c r="BR1885" s="39" t="str">
        <f t="shared" si="1236"/>
        <v/>
      </c>
      <c r="BS1885" s="39" t="str">
        <f t="shared" si="1237"/>
        <v/>
      </c>
      <c r="BT1885" s="39" t="str">
        <f t="shared" si="1238"/>
        <v/>
      </c>
      <c r="BU1885" s="39" t="str">
        <f t="shared" si="1239"/>
        <v/>
      </c>
      <c r="BV1885" s="39" t="str">
        <f t="shared" si="1240"/>
        <v/>
      </c>
      <c r="BW1885" s="39" t="str">
        <f t="shared" si="1241"/>
        <v/>
      </c>
      <c r="BX1885" s="39" t="str">
        <f t="shared" si="1242"/>
        <v/>
      </c>
      <c r="BY1885" s="39" t="str">
        <f t="shared" si="1243"/>
        <v/>
      </c>
      <c r="BZ1885" s="39" t="str">
        <f t="shared" si="1244"/>
        <v/>
      </c>
      <c r="CA1885" s="39" t="str">
        <f t="shared" si="1245"/>
        <v/>
      </c>
      <c r="CB1885" s="39" t="str">
        <f t="shared" si="1246"/>
        <v/>
      </c>
      <c r="CC1885" s="39" t="str">
        <f t="shared" si="1247"/>
        <v/>
      </c>
      <c r="CD1885" s="39" t="str">
        <f t="shared" si="1248"/>
        <v/>
      </c>
      <c r="CE1885" s="39" t="str">
        <f t="shared" si="1249"/>
        <v/>
      </c>
      <c r="CF1885" s="39" t="str">
        <f t="shared" si="1250"/>
        <v/>
      </c>
      <c r="CG1885" s="39" t="str">
        <f t="shared" si="1251"/>
        <v/>
      </c>
      <c r="CH1885" s="39" t="str">
        <f t="shared" si="1252"/>
        <v/>
      </c>
      <c r="CI1885" s="39" t="str">
        <f t="shared" si="1253"/>
        <v/>
      </c>
    </row>
    <row r="1886" spans="1:87">
      <c r="A1886" s="18"/>
      <c r="B1886" s="15" t="str">
        <f>'Gene Table'!E1885</f>
        <v>hsa-miR-4786-3p</v>
      </c>
      <c r="C1886" s="15" t="str">
        <f>'Gene Table'!B1885</f>
        <v>O11</v>
      </c>
      <c r="D1886" s="16" t="str">
        <f>IF(SUM('Test Sample Data'!D$3:D$98)&gt;10,IF(AND(ISNUMBER('Test Sample Data'!D1885),'Test Sample Data'!D1885&lt;$B$1,'Test Sample Data'!D1885&gt;0),'Test Sample Data'!D1885,$B$1),"")</f>
        <v/>
      </c>
      <c r="E1886" s="17" t="str">
        <f>IF(SUM('Test Sample Data'!E$3:E$98)&gt;10,IF(AND(ISNUMBER('Test Sample Data'!E1885),'Test Sample Data'!E1885&lt;$B$1,'Test Sample Data'!E1885&gt;0),'Test Sample Data'!E1885,$B$1),"")</f>
        <v/>
      </c>
      <c r="F1886" s="17" t="str">
        <f>IF(SUM('Test Sample Data'!F$3:F$98)&gt;10,IF(AND(ISNUMBER('Test Sample Data'!F1885),'Test Sample Data'!F1885&lt;$B$1,'Test Sample Data'!F1885&gt;0),'Test Sample Data'!F1885,$B$1),"")</f>
        <v/>
      </c>
      <c r="G1886" s="17" t="str">
        <f>IF(SUM('Test Sample Data'!G$3:G$98)&gt;10,IF(AND(ISNUMBER('Test Sample Data'!G1885),'Test Sample Data'!G1885&lt;$B$1,'Test Sample Data'!G1885&gt;0),'Test Sample Data'!G1885,$B$1),"")</f>
        <v/>
      </c>
      <c r="H1886" s="17" t="str">
        <f>IF(SUM('Test Sample Data'!H$3:H$98)&gt;10,IF(AND(ISNUMBER('Test Sample Data'!H1885),'Test Sample Data'!H1885&lt;$B$1,'Test Sample Data'!H1885&gt;0),'Test Sample Data'!H1885,$B$1),"")</f>
        <v/>
      </c>
      <c r="I1886" s="17" t="str">
        <f>IF(SUM('Test Sample Data'!I$3:I$98)&gt;10,IF(AND(ISNUMBER('Test Sample Data'!I1885),'Test Sample Data'!I1885&lt;$B$1,'Test Sample Data'!I1885&gt;0),'Test Sample Data'!I1885,$B$1),"")</f>
        <v/>
      </c>
      <c r="J1886" s="17" t="str">
        <f>IF(SUM('Test Sample Data'!J$3:J$98)&gt;10,IF(AND(ISNUMBER('Test Sample Data'!J1885),'Test Sample Data'!J1885&lt;$B$1,'Test Sample Data'!J1885&gt;0),'Test Sample Data'!J1885,$B$1),"")</f>
        <v/>
      </c>
      <c r="K1886" s="17" t="str">
        <f>IF(SUM('Test Sample Data'!K$3:K$98)&gt;10,IF(AND(ISNUMBER('Test Sample Data'!K1885),'Test Sample Data'!K1885&lt;$B$1,'Test Sample Data'!K1885&gt;0),'Test Sample Data'!K1885,$B$1),"")</f>
        <v/>
      </c>
      <c r="L1886" s="17" t="str">
        <f>IF(SUM('Test Sample Data'!L$3:L$98)&gt;10,IF(AND(ISNUMBER('Test Sample Data'!L1885),'Test Sample Data'!L1885&lt;$B$1,'Test Sample Data'!L1885&gt;0),'Test Sample Data'!L1885,$B$1),"")</f>
        <v/>
      </c>
      <c r="M1886" s="17" t="str">
        <f>IF(SUM('Test Sample Data'!M$3:M$98)&gt;10,IF(AND(ISNUMBER('Test Sample Data'!M1885),'Test Sample Data'!M1885&lt;$B$1,'Test Sample Data'!M1885&gt;0),'Test Sample Data'!M1885,$B$1),"")</f>
        <v/>
      </c>
      <c r="N1886" s="17" t="str">
        <f>'Gene Table'!E1885</f>
        <v>hsa-miR-4786-3p</v>
      </c>
      <c r="O1886" s="17" t="str">
        <f>'Gene Table'!B1885</f>
        <v>O11</v>
      </c>
      <c r="P1886" s="17" t="str">
        <f>IF(SUM('Control Sample Data'!D$3:D$98)&gt;10,IF(AND(ISNUMBER('Control Sample Data'!D1885),'Control Sample Data'!D1885&lt;$B$1,'Control Sample Data'!D1885&gt;0),'Control Sample Data'!D1885,$B$1),"")</f>
        <v/>
      </c>
      <c r="Q1886" s="17" t="str">
        <f>IF(SUM('Control Sample Data'!E$3:E$98)&gt;10,IF(AND(ISNUMBER('Control Sample Data'!E1885),'Control Sample Data'!E1885&lt;$B$1,'Control Sample Data'!E1885&gt;0),'Control Sample Data'!E1885,$B$1),"")</f>
        <v/>
      </c>
      <c r="R1886" s="17" t="str">
        <f>IF(SUM('Control Sample Data'!F$3:F$98)&gt;10,IF(AND(ISNUMBER('Control Sample Data'!F1885),'Control Sample Data'!F1885&lt;$B$1,'Control Sample Data'!F1885&gt;0),'Control Sample Data'!F1885,$B$1),"")</f>
        <v/>
      </c>
      <c r="S1886" s="17" t="str">
        <f>IF(SUM('Control Sample Data'!G$3:G$98)&gt;10,IF(AND(ISNUMBER('Control Sample Data'!G1885),'Control Sample Data'!G1885&lt;$B$1,'Control Sample Data'!G1885&gt;0),'Control Sample Data'!G1885,$B$1),"")</f>
        <v/>
      </c>
      <c r="T1886" s="17" t="str">
        <f>IF(SUM('Control Sample Data'!H$3:H$98)&gt;10,IF(AND(ISNUMBER('Control Sample Data'!H1885),'Control Sample Data'!H1885&lt;$B$1,'Control Sample Data'!H1885&gt;0),'Control Sample Data'!H1885,$B$1),"")</f>
        <v/>
      </c>
      <c r="U1886" s="17" t="str">
        <f>IF(SUM('Control Sample Data'!I$3:I$98)&gt;10,IF(AND(ISNUMBER('Control Sample Data'!I1885),'Control Sample Data'!I1885&lt;$B$1,'Control Sample Data'!I1885&gt;0),'Control Sample Data'!I1885,$B$1),"")</f>
        <v/>
      </c>
      <c r="V1886" s="17" t="str">
        <f>IF(SUM('Control Sample Data'!J$3:J$98)&gt;10,IF(AND(ISNUMBER('Control Sample Data'!J1885),'Control Sample Data'!J1885&lt;$B$1,'Control Sample Data'!J1885&gt;0),'Control Sample Data'!J1885,$B$1),"")</f>
        <v/>
      </c>
      <c r="W1886" s="17" t="str">
        <f>IF(SUM('Control Sample Data'!K$3:K$98)&gt;10,IF(AND(ISNUMBER('Control Sample Data'!K1885),'Control Sample Data'!K1885&lt;$B$1,'Control Sample Data'!K1885&gt;0),'Control Sample Data'!K1885,$B$1),"")</f>
        <v/>
      </c>
      <c r="X1886" s="17" t="str">
        <f>IF(SUM('Control Sample Data'!L$3:L$98)&gt;10,IF(AND(ISNUMBER('Control Sample Data'!L1885),'Control Sample Data'!L1885&lt;$B$1,'Control Sample Data'!L1885&gt;0),'Control Sample Data'!L1885,$B$1),"")</f>
        <v/>
      </c>
      <c r="Y1886" s="17" t="str">
        <f>IF(SUM('Control Sample Data'!M$3:M$98)&gt;10,IF(AND(ISNUMBER('Control Sample Data'!M1885),'Control Sample Data'!M1885&lt;$B$1,'Control Sample Data'!M1885&gt;0),'Control Sample Data'!M1885,$B$1),"")</f>
        <v/>
      </c>
      <c r="AT1886" s="36" t="str">
        <f t="shared" si="1254"/>
        <v/>
      </c>
      <c r="AU1886" s="36" t="str">
        <f t="shared" si="1255"/>
        <v/>
      </c>
      <c r="AV1886" s="36" t="str">
        <f t="shared" si="1256"/>
        <v/>
      </c>
      <c r="AW1886" s="36" t="str">
        <f t="shared" si="1257"/>
        <v/>
      </c>
      <c r="AX1886" s="36" t="str">
        <f t="shared" si="1258"/>
        <v/>
      </c>
      <c r="AY1886" s="36" t="str">
        <f t="shared" si="1259"/>
        <v/>
      </c>
      <c r="AZ1886" s="36" t="str">
        <f t="shared" si="1260"/>
        <v/>
      </c>
      <c r="BA1886" s="36" t="str">
        <f t="shared" si="1261"/>
        <v/>
      </c>
      <c r="BB1886" s="36" t="str">
        <f t="shared" si="1262"/>
        <v/>
      </c>
      <c r="BC1886" s="36" t="str">
        <f t="shared" si="1263"/>
        <v/>
      </c>
      <c r="BD1886" s="36" t="str">
        <f t="shared" si="1264"/>
        <v/>
      </c>
      <c r="BE1886" s="36" t="str">
        <f t="shared" si="1265"/>
        <v/>
      </c>
      <c r="BF1886" s="36" t="str">
        <f t="shared" si="1266"/>
        <v/>
      </c>
      <c r="BG1886" s="36" t="str">
        <f t="shared" si="1267"/>
        <v/>
      </c>
      <c r="BH1886" s="36" t="str">
        <f t="shared" si="1268"/>
        <v/>
      </c>
      <c r="BI1886" s="36" t="str">
        <f t="shared" si="1269"/>
        <v/>
      </c>
      <c r="BJ1886" s="36" t="str">
        <f t="shared" si="1270"/>
        <v/>
      </c>
      <c r="BK1886" s="36" t="str">
        <f t="shared" si="1271"/>
        <v/>
      </c>
      <c r="BL1886" s="36" t="str">
        <f t="shared" si="1272"/>
        <v/>
      </c>
      <c r="BM1886" s="36" t="str">
        <f t="shared" si="1273"/>
        <v/>
      </c>
      <c r="BN1886" s="38" t="e">
        <f t="shared" si="1232"/>
        <v>#DIV/0!</v>
      </c>
      <c r="BO1886" s="38" t="e">
        <f t="shared" si="1233"/>
        <v>#DIV/0!</v>
      </c>
      <c r="BP1886" s="39" t="str">
        <f t="shared" si="1234"/>
        <v/>
      </c>
      <c r="BQ1886" s="39" t="str">
        <f t="shared" si="1235"/>
        <v/>
      </c>
      <c r="BR1886" s="39" t="str">
        <f t="shared" si="1236"/>
        <v/>
      </c>
      <c r="BS1886" s="39" t="str">
        <f t="shared" si="1237"/>
        <v/>
      </c>
      <c r="BT1886" s="39" t="str">
        <f t="shared" si="1238"/>
        <v/>
      </c>
      <c r="BU1886" s="39" t="str">
        <f t="shared" si="1239"/>
        <v/>
      </c>
      <c r="BV1886" s="39" t="str">
        <f t="shared" si="1240"/>
        <v/>
      </c>
      <c r="BW1886" s="39" t="str">
        <f t="shared" si="1241"/>
        <v/>
      </c>
      <c r="BX1886" s="39" t="str">
        <f t="shared" si="1242"/>
        <v/>
      </c>
      <c r="BY1886" s="39" t="str">
        <f t="shared" si="1243"/>
        <v/>
      </c>
      <c r="BZ1886" s="39" t="str">
        <f t="shared" si="1244"/>
        <v/>
      </c>
      <c r="CA1886" s="39" t="str">
        <f t="shared" si="1245"/>
        <v/>
      </c>
      <c r="CB1886" s="39" t="str">
        <f t="shared" si="1246"/>
        <v/>
      </c>
      <c r="CC1886" s="39" t="str">
        <f t="shared" si="1247"/>
        <v/>
      </c>
      <c r="CD1886" s="39" t="str">
        <f t="shared" si="1248"/>
        <v/>
      </c>
      <c r="CE1886" s="39" t="str">
        <f t="shared" si="1249"/>
        <v/>
      </c>
      <c r="CF1886" s="39" t="str">
        <f t="shared" si="1250"/>
        <v/>
      </c>
      <c r="CG1886" s="39" t="str">
        <f t="shared" si="1251"/>
        <v/>
      </c>
      <c r="CH1886" s="39" t="str">
        <f t="shared" si="1252"/>
        <v/>
      </c>
      <c r="CI1886" s="39" t="str">
        <f t="shared" si="1253"/>
        <v/>
      </c>
    </row>
    <row r="1887" spans="1:87">
      <c r="A1887" s="18"/>
      <c r="B1887" s="15" t="str">
        <f>'Gene Table'!E1886</f>
        <v>hsa-miR-5571-5p</v>
      </c>
      <c r="C1887" s="15" t="str">
        <f>'Gene Table'!B1886</f>
        <v>O12</v>
      </c>
      <c r="D1887" s="16" t="str">
        <f>IF(SUM('Test Sample Data'!D$3:D$98)&gt;10,IF(AND(ISNUMBER('Test Sample Data'!D1886),'Test Sample Data'!D1886&lt;$B$1,'Test Sample Data'!D1886&gt;0),'Test Sample Data'!D1886,$B$1),"")</f>
        <v/>
      </c>
      <c r="E1887" s="17" t="str">
        <f>IF(SUM('Test Sample Data'!E$3:E$98)&gt;10,IF(AND(ISNUMBER('Test Sample Data'!E1886),'Test Sample Data'!E1886&lt;$B$1,'Test Sample Data'!E1886&gt;0),'Test Sample Data'!E1886,$B$1),"")</f>
        <v/>
      </c>
      <c r="F1887" s="17" t="str">
        <f>IF(SUM('Test Sample Data'!F$3:F$98)&gt;10,IF(AND(ISNUMBER('Test Sample Data'!F1886),'Test Sample Data'!F1886&lt;$B$1,'Test Sample Data'!F1886&gt;0),'Test Sample Data'!F1886,$B$1),"")</f>
        <v/>
      </c>
      <c r="G1887" s="17" t="str">
        <f>IF(SUM('Test Sample Data'!G$3:G$98)&gt;10,IF(AND(ISNUMBER('Test Sample Data'!G1886),'Test Sample Data'!G1886&lt;$B$1,'Test Sample Data'!G1886&gt;0),'Test Sample Data'!G1886,$B$1),"")</f>
        <v/>
      </c>
      <c r="H1887" s="17" t="str">
        <f>IF(SUM('Test Sample Data'!H$3:H$98)&gt;10,IF(AND(ISNUMBER('Test Sample Data'!H1886),'Test Sample Data'!H1886&lt;$B$1,'Test Sample Data'!H1886&gt;0),'Test Sample Data'!H1886,$B$1),"")</f>
        <v/>
      </c>
      <c r="I1887" s="17" t="str">
        <f>IF(SUM('Test Sample Data'!I$3:I$98)&gt;10,IF(AND(ISNUMBER('Test Sample Data'!I1886),'Test Sample Data'!I1886&lt;$B$1,'Test Sample Data'!I1886&gt;0),'Test Sample Data'!I1886,$B$1),"")</f>
        <v/>
      </c>
      <c r="J1887" s="17" t="str">
        <f>IF(SUM('Test Sample Data'!J$3:J$98)&gt;10,IF(AND(ISNUMBER('Test Sample Data'!J1886),'Test Sample Data'!J1886&lt;$B$1,'Test Sample Data'!J1886&gt;0),'Test Sample Data'!J1886,$B$1),"")</f>
        <v/>
      </c>
      <c r="K1887" s="17" t="str">
        <f>IF(SUM('Test Sample Data'!K$3:K$98)&gt;10,IF(AND(ISNUMBER('Test Sample Data'!K1886),'Test Sample Data'!K1886&lt;$B$1,'Test Sample Data'!K1886&gt;0),'Test Sample Data'!K1886,$B$1),"")</f>
        <v/>
      </c>
      <c r="L1887" s="17" t="str">
        <f>IF(SUM('Test Sample Data'!L$3:L$98)&gt;10,IF(AND(ISNUMBER('Test Sample Data'!L1886),'Test Sample Data'!L1886&lt;$B$1,'Test Sample Data'!L1886&gt;0),'Test Sample Data'!L1886,$B$1),"")</f>
        <v/>
      </c>
      <c r="M1887" s="17" t="str">
        <f>IF(SUM('Test Sample Data'!M$3:M$98)&gt;10,IF(AND(ISNUMBER('Test Sample Data'!M1886),'Test Sample Data'!M1886&lt;$B$1,'Test Sample Data'!M1886&gt;0),'Test Sample Data'!M1886,$B$1),"")</f>
        <v/>
      </c>
      <c r="N1887" s="17" t="str">
        <f>'Gene Table'!E1886</f>
        <v>hsa-miR-5571-5p</v>
      </c>
      <c r="O1887" s="17" t="str">
        <f>'Gene Table'!B1886</f>
        <v>O12</v>
      </c>
      <c r="P1887" s="17" t="str">
        <f>IF(SUM('Control Sample Data'!D$3:D$98)&gt;10,IF(AND(ISNUMBER('Control Sample Data'!D1886),'Control Sample Data'!D1886&lt;$B$1,'Control Sample Data'!D1886&gt;0),'Control Sample Data'!D1886,$B$1),"")</f>
        <v/>
      </c>
      <c r="Q1887" s="17" t="str">
        <f>IF(SUM('Control Sample Data'!E$3:E$98)&gt;10,IF(AND(ISNUMBER('Control Sample Data'!E1886),'Control Sample Data'!E1886&lt;$B$1,'Control Sample Data'!E1886&gt;0),'Control Sample Data'!E1886,$B$1),"")</f>
        <v/>
      </c>
      <c r="R1887" s="17" t="str">
        <f>IF(SUM('Control Sample Data'!F$3:F$98)&gt;10,IF(AND(ISNUMBER('Control Sample Data'!F1886),'Control Sample Data'!F1886&lt;$B$1,'Control Sample Data'!F1886&gt;0),'Control Sample Data'!F1886,$B$1),"")</f>
        <v/>
      </c>
      <c r="S1887" s="17" t="str">
        <f>IF(SUM('Control Sample Data'!G$3:G$98)&gt;10,IF(AND(ISNUMBER('Control Sample Data'!G1886),'Control Sample Data'!G1886&lt;$B$1,'Control Sample Data'!G1886&gt;0),'Control Sample Data'!G1886,$B$1),"")</f>
        <v/>
      </c>
      <c r="T1887" s="17" t="str">
        <f>IF(SUM('Control Sample Data'!H$3:H$98)&gt;10,IF(AND(ISNUMBER('Control Sample Data'!H1886),'Control Sample Data'!H1886&lt;$B$1,'Control Sample Data'!H1886&gt;0),'Control Sample Data'!H1886,$B$1),"")</f>
        <v/>
      </c>
      <c r="U1887" s="17" t="str">
        <f>IF(SUM('Control Sample Data'!I$3:I$98)&gt;10,IF(AND(ISNUMBER('Control Sample Data'!I1886),'Control Sample Data'!I1886&lt;$B$1,'Control Sample Data'!I1886&gt;0),'Control Sample Data'!I1886,$B$1),"")</f>
        <v/>
      </c>
      <c r="V1887" s="17" t="str">
        <f>IF(SUM('Control Sample Data'!J$3:J$98)&gt;10,IF(AND(ISNUMBER('Control Sample Data'!J1886),'Control Sample Data'!J1886&lt;$B$1,'Control Sample Data'!J1886&gt;0),'Control Sample Data'!J1886,$B$1),"")</f>
        <v/>
      </c>
      <c r="W1887" s="17" t="str">
        <f>IF(SUM('Control Sample Data'!K$3:K$98)&gt;10,IF(AND(ISNUMBER('Control Sample Data'!K1886),'Control Sample Data'!K1886&lt;$B$1,'Control Sample Data'!K1886&gt;0),'Control Sample Data'!K1886,$B$1),"")</f>
        <v/>
      </c>
      <c r="X1887" s="17" t="str">
        <f>IF(SUM('Control Sample Data'!L$3:L$98)&gt;10,IF(AND(ISNUMBER('Control Sample Data'!L1886),'Control Sample Data'!L1886&lt;$B$1,'Control Sample Data'!L1886&gt;0),'Control Sample Data'!L1886,$B$1),"")</f>
        <v/>
      </c>
      <c r="Y1887" s="17" t="str">
        <f>IF(SUM('Control Sample Data'!M$3:M$98)&gt;10,IF(AND(ISNUMBER('Control Sample Data'!M1886),'Control Sample Data'!M1886&lt;$B$1,'Control Sample Data'!M1886&gt;0),'Control Sample Data'!M1886,$B$1),"")</f>
        <v/>
      </c>
      <c r="AT1887" s="36" t="str">
        <f t="shared" si="1254"/>
        <v/>
      </c>
      <c r="AU1887" s="36" t="str">
        <f t="shared" si="1255"/>
        <v/>
      </c>
      <c r="AV1887" s="36" t="str">
        <f t="shared" si="1256"/>
        <v/>
      </c>
      <c r="AW1887" s="36" t="str">
        <f t="shared" si="1257"/>
        <v/>
      </c>
      <c r="AX1887" s="36" t="str">
        <f t="shared" si="1258"/>
        <v/>
      </c>
      <c r="AY1887" s="36" t="str">
        <f t="shared" si="1259"/>
        <v/>
      </c>
      <c r="AZ1887" s="36" t="str">
        <f t="shared" si="1260"/>
        <v/>
      </c>
      <c r="BA1887" s="36" t="str">
        <f t="shared" si="1261"/>
        <v/>
      </c>
      <c r="BB1887" s="36" t="str">
        <f t="shared" si="1262"/>
        <v/>
      </c>
      <c r="BC1887" s="36" t="str">
        <f t="shared" si="1263"/>
        <v/>
      </c>
      <c r="BD1887" s="36" t="str">
        <f t="shared" si="1264"/>
        <v/>
      </c>
      <c r="BE1887" s="36" t="str">
        <f t="shared" si="1265"/>
        <v/>
      </c>
      <c r="BF1887" s="36" t="str">
        <f t="shared" si="1266"/>
        <v/>
      </c>
      <c r="BG1887" s="36" t="str">
        <f t="shared" si="1267"/>
        <v/>
      </c>
      <c r="BH1887" s="36" t="str">
        <f t="shared" si="1268"/>
        <v/>
      </c>
      <c r="BI1887" s="36" t="str">
        <f t="shared" si="1269"/>
        <v/>
      </c>
      <c r="BJ1887" s="36" t="str">
        <f t="shared" si="1270"/>
        <v/>
      </c>
      <c r="BK1887" s="36" t="str">
        <f t="shared" si="1271"/>
        <v/>
      </c>
      <c r="BL1887" s="36" t="str">
        <f t="shared" si="1272"/>
        <v/>
      </c>
      <c r="BM1887" s="36" t="str">
        <f t="shared" si="1273"/>
        <v/>
      </c>
      <c r="BN1887" s="38" t="e">
        <f t="shared" si="1232"/>
        <v>#DIV/0!</v>
      </c>
      <c r="BO1887" s="38" t="e">
        <f t="shared" si="1233"/>
        <v>#DIV/0!</v>
      </c>
      <c r="BP1887" s="39" t="str">
        <f t="shared" si="1234"/>
        <v/>
      </c>
      <c r="BQ1887" s="39" t="str">
        <f t="shared" si="1235"/>
        <v/>
      </c>
      <c r="BR1887" s="39" t="str">
        <f t="shared" si="1236"/>
        <v/>
      </c>
      <c r="BS1887" s="39" t="str">
        <f t="shared" si="1237"/>
        <v/>
      </c>
      <c r="BT1887" s="39" t="str">
        <f t="shared" si="1238"/>
        <v/>
      </c>
      <c r="BU1887" s="39" t="str">
        <f t="shared" si="1239"/>
        <v/>
      </c>
      <c r="BV1887" s="39" t="str">
        <f t="shared" si="1240"/>
        <v/>
      </c>
      <c r="BW1887" s="39" t="str">
        <f t="shared" si="1241"/>
        <v/>
      </c>
      <c r="BX1887" s="39" t="str">
        <f t="shared" si="1242"/>
        <v/>
      </c>
      <c r="BY1887" s="39" t="str">
        <f t="shared" si="1243"/>
        <v/>
      </c>
      <c r="BZ1887" s="39" t="str">
        <f t="shared" si="1244"/>
        <v/>
      </c>
      <c r="CA1887" s="39" t="str">
        <f t="shared" si="1245"/>
        <v/>
      </c>
      <c r="CB1887" s="39" t="str">
        <f t="shared" si="1246"/>
        <v/>
      </c>
      <c r="CC1887" s="39" t="str">
        <f t="shared" si="1247"/>
        <v/>
      </c>
      <c r="CD1887" s="39" t="str">
        <f t="shared" si="1248"/>
        <v/>
      </c>
      <c r="CE1887" s="39" t="str">
        <f t="shared" si="1249"/>
        <v/>
      </c>
      <c r="CF1887" s="39" t="str">
        <f t="shared" si="1250"/>
        <v/>
      </c>
      <c r="CG1887" s="39" t="str">
        <f t="shared" si="1251"/>
        <v/>
      </c>
      <c r="CH1887" s="39" t="str">
        <f t="shared" si="1252"/>
        <v/>
      </c>
      <c r="CI1887" s="39" t="str">
        <f t="shared" si="1253"/>
        <v/>
      </c>
    </row>
    <row r="1888" spans="1:87">
      <c r="A1888" s="18"/>
      <c r="B1888" s="15" t="str">
        <f>'Gene Table'!E1887</f>
        <v>hsa-miR-4787-5p</v>
      </c>
      <c r="C1888" s="15" t="str">
        <f>'Gene Table'!B1887</f>
        <v>O13</v>
      </c>
      <c r="D1888" s="16" t="str">
        <f>IF(SUM('Test Sample Data'!D$3:D$98)&gt;10,IF(AND(ISNUMBER('Test Sample Data'!D1887),'Test Sample Data'!D1887&lt;$B$1,'Test Sample Data'!D1887&gt;0),'Test Sample Data'!D1887,$B$1),"")</f>
        <v/>
      </c>
      <c r="E1888" s="17" t="str">
        <f>IF(SUM('Test Sample Data'!E$3:E$98)&gt;10,IF(AND(ISNUMBER('Test Sample Data'!E1887),'Test Sample Data'!E1887&lt;$B$1,'Test Sample Data'!E1887&gt;0),'Test Sample Data'!E1887,$B$1),"")</f>
        <v/>
      </c>
      <c r="F1888" s="17" t="str">
        <f>IF(SUM('Test Sample Data'!F$3:F$98)&gt;10,IF(AND(ISNUMBER('Test Sample Data'!F1887),'Test Sample Data'!F1887&lt;$B$1,'Test Sample Data'!F1887&gt;0),'Test Sample Data'!F1887,$B$1),"")</f>
        <v/>
      </c>
      <c r="G1888" s="17" t="str">
        <f>IF(SUM('Test Sample Data'!G$3:G$98)&gt;10,IF(AND(ISNUMBER('Test Sample Data'!G1887),'Test Sample Data'!G1887&lt;$B$1,'Test Sample Data'!G1887&gt;0),'Test Sample Data'!G1887,$B$1),"")</f>
        <v/>
      </c>
      <c r="H1888" s="17" t="str">
        <f>IF(SUM('Test Sample Data'!H$3:H$98)&gt;10,IF(AND(ISNUMBER('Test Sample Data'!H1887),'Test Sample Data'!H1887&lt;$B$1,'Test Sample Data'!H1887&gt;0),'Test Sample Data'!H1887,$B$1),"")</f>
        <v/>
      </c>
      <c r="I1888" s="17" t="str">
        <f>IF(SUM('Test Sample Data'!I$3:I$98)&gt;10,IF(AND(ISNUMBER('Test Sample Data'!I1887),'Test Sample Data'!I1887&lt;$B$1,'Test Sample Data'!I1887&gt;0),'Test Sample Data'!I1887,$B$1),"")</f>
        <v/>
      </c>
      <c r="J1888" s="17" t="str">
        <f>IF(SUM('Test Sample Data'!J$3:J$98)&gt;10,IF(AND(ISNUMBER('Test Sample Data'!J1887),'Test Sample Data'!J1887&lt;$B$1,'Test Sample Data'!J1887&gt;0),'Test Sample Data'!J1887,$B$1),"")</f>
        <v/>
      </c>
      <c r="K1888" s="17" t="str">
        <f>IF(SUM('Test Sample Data'!K$3:K$98)&gt;10,IF(AND(ISNUMBER('Test Sample Data'!K1887),'Test Sample Data'!K1887&lt;$B$1,'Test Sample Data'!K1887&gt;0),'Test Sample Data'!K1887,$B$1),"")</f>
        <v/>
      </c>
      <c r="L1888" s="17" t="str">
        <f>IF(SUM('Test Sample Data'!L$3:L$98)&gt;10,IF(AND(ISNUMBER('Test Sample Data'!L1887),'Test Sample Data'!L1887&lt;$B$1,'Test Sample Data'!L1887&gt;0),'Test Sample Data'!L1887,$B$1),"")</f>
        <v/>
      </c>
      <c r="M1888" s="17" t="str">
        <f>IF(SUM('Test Sample Data'!M$3:M$98)&gt;10,IF(AND(ISNUMBER('Test Sample Data'!M1887),'Test Sample Data'!M1887&lt;$B$1,'Test Sample Data'!M1887&gt;0),'Test Sample Data'!M1887,$B$1),"")</f>
        <v/>
      </c>
      <c r="N1888" s="17" t="str">
        <f>'Gene Table'!E1887</f>
        <v>hsa-miR-4787-5p</v>
      </c>
      <c r="O1888" s="17" t="str">
        <f>'Gene Table'!B1887</f>
        <v>O13</v>
      </c>
      <c r="P1888" s="17" t="str">
        <f>IF(SUM('Control Sample Data'!D$3:D$98)&gt;10,IF(AND(ISNUMBER('Control Sample Data'!D1887),'Control Sample Data'!D1887&lt;$B$1,'Control Sample Data'!D1887&gt;0),'Control Sample Data'!D1887,$B$1),"")</f>
        <v/>
      </c>
      <c r="Q1888" s="17" t="str">
        <f>IF(SUM('Control Sample Data'!E$3:E$98)&gt;10,IF(AND(ISNUMBER('Control Sample Data'!E1887),'Control Sample Data'!E1887&lt;$B$1,'Control Sample Data'!E1887&gt;0),'Control Sample Data'!E1887,$B$1),"")</f>
        <v/>
      </c>
      <c r="R1888" s="17" t="str">
        <f>IF(SUM('Control Sample Data'!F$3:F$98)&gt;10,IF(AND(ISNUMBER('Control Sample Data'!F1887),'Control Sample Data'!F1887&lt;$B$1,'Control Sample Data'!F1887&gt;0),'Control Sample Data'!F1887,$B$1),"")</f>
        <v/>
      </c>
      <c r="S1888" s="17" t="str">
        <f>IF(SUM('Control Sample Data'!G$3:G$98)&gt;10,IF(AND(ISNUMBER('Control Sample Data'!G1887),'Control Sample Data'!G1887&lt;$B$1,'Control Sample Data'!G1887&gt;0),'Control Sample Data'!G1887,$B$1),"")</f>
        <v/>
      </c>
      <c r="T1888" s="17" t="str">
        <f>IF(SUM('Control Sample Data'!H$3:H$98)&gt;10,IF(AND(ISNUMBER('Control Sample Data'!H1887),'Control Sample Data'!H1887&lt;$B$1,'Control Sample Data'!H1887&gt;0),'Control Sample Data'!H1887,$B$1),"")</f>
        <v/>
      </c>
      <c r="U1888" s="17" t="str">
        <f>IF(SUM('Control Sample Data'!I$3:I$98)&gt;10,IF(AND(ISNUMBER('Control Sample Data'!I1887),'Control Sample Data'!I1887&lt;$B$1,'Control Sample Data'!I1887&gt;0),'Control Sample Data'!I1887,$B$1),"")</f>
        <v/>
      </c>
      <c r="V1888" s="17" t="str">
        <f>IF(SUM('Control Sample Data'!J$3:J$98)&gt;10,IF(AND(ISNUMBER('Control Sample Data'!J1887),'Control Sample Data'!J1887&lt;$B$1,'Control Sample Data'!J1887&gt;0),'Control Sample Data'!J1887,$B$1),"")</f>
        <v/>
      </c>
      <c r="W1888" s="17" t="str">
        <f>IF(SUM('Control Sample Data'!K$3:K$98)&gt;10,IF(AND(ISNUMBER('Control Sample Data'!K1887),'Control Sample Data'!K1887&lt;$B$1,'Control Sample Data'!K1887&gt;0),'Control Sample Data'!K1887,$B$1),"")</f>
        <v/>
      </c>
      <c r="X1888" s="17" t="str">
        <f>IF(SUM('Control Sample Data'!L$3:L$98)&gt;10,IF(AND(ISNUMBER('Control Sample Data'!L1887),'Control Sample Data'!L1887&lt;$B$1,'Control Sample Data'!L1887&gt;0),'Control Sample Data'!L1887,$B$1),"")</f>
        <v/>
      </c>
      <c r="Y1888" s="17" t="str">
        <f>IF(SUM('Control Sample Data'!M$3:M$98)&gt;10,IF(AND(ISNUMBER('Control Sample Data'!M1887),'Control Sample Data'!M1887&lt;$B$1,'Control Sample Data'!M1887&gt;0),'Control Sample Data'!M1887,$B$1),"")</f>
        <v/>
      </c>
      <c r="AT1888" s="36" t="str">
        <f t="shared" si="1254"/>
        <v/>
      </c>
      <c r="AU1888" s="36" t="str">
        <f t="shared" si="1255"/>
        <v/>
      </c>
      <c r="AV1888" s="36" t="str">
        <f t="shared" si="1256"/>
        <v/>
      </c>
      <c r="AW1888" s="36" t="str">
        <f t="shared" si="1257"/>
        <v/>
      </c>
      <c r="AX1888" s="36" t="str">
        <f t="shared" si="1258"/>
        <v/>
      </c>
      <c r="AY1888" s="36" t="str">
        <f t="shared" si="1259"/>
        <v/>
      </c>
      <c r="AZ1888" s="36" t="str">
        <f t="shared" si="1260"/>
        <v/>
      </c>
      <c r="BA1888" s="36" t="str">
        <f t="shared" si="1261"/>
        <v/>
      </c>
      <c r="BB1888" s="36" t="str">
        <f t="shared" si="1262"/>
        <v/>
      </c>
      <c r="BC1888" s="36" t="str">
        <f t="shared" si="1263"/>
        <v/>
      </c>
      <c r="BD1888" s="36" t="str">
        <f t="shared" si="1264"/>
        <v/>
      </c>
      <c r="BE1888" s="36" t="str">
        <f t="shared" si="1265"/>
        <v/>
      </c>
      <c r="BF1888" s="36" t="str">
        <f t="shared" si="1266"/>
        <v/>
      </c>
      <c r="BG1888" s="36" t="str">
        <f t="shared" si="1267"/>
        <v/>
      </c>
      <c r="BH1888" s="36" t="str">
        <f t="shared" si="1268"/>
        <v/>
      </c>
      <c r="BI1888" s="36" t="str">
        <f t="shared" si="1269"/>
        <v/>
      </c>
      <c r="BJ1888" s="36" t="str">
        <f t="shared" si="1270"/>
        <v/>
      </c>
      <c r="BK1888" s="36" t="str">
        <f t="shared" si="1271"/>
        <v/>
      </c>
      <c r="BL1888" s="36" t="str">
        <f t="shared" si="1272"/>
        <v/>
      </c>
      <c r="BM1888" s="36" t="str">
        <f t="shared" si="1273"/>
        <v/>
      </c>
      <c r="BN1888" s="38" t="e">
        <f t="shared" si="1232"/>
        <v>#DIV/0!</v>
      </c>
      <c r="BO1888" s="38" t="e">
        <f t="shared" si="1233"/>
        <v>#DIV/0!</v>
      </c>
      <c r="BP1888" s="39" t="str">
        <f t="shared" si="1234"/>
        <v/>
      </c>
      <c r="BQ1888" s="39" t="str">
        <f t="shared" si="1235"/>
        <v/>
      </c>
      <c r="BR1888" s="39" t="str">
        <f t="shared" si="1236"/>
        <v/>
      </c>
      <c r="BS1888" s="39" t="str">
        <f t="shared" si="1237"/>
        <v/>
      </c>
      <c r="BT1888" s="39" t="str">
        <f t="shared" si="1238"/>
        <v/>
      </c>
      <c r="BU1888" s="39" t="str">
        <f t="shared" si="1239"/>
        <v/>
      </c>
      <c r="BV1888" s="39" t="str">
        <f t="shared" si="1240"/>
        <v/>
      </c>
      <c r="BW1888" s="39" t="str">
        <f t="shared" si="1241"/>
        <v/>
      </c>
      <c r="BX1888" s="39" t="str">
        <f t="shared" si="1242"/>
        <v/>
      </c>
      <c r="BY1888" s="39" t="str">
        <f t="shared" si="1243"/>
        <v/>
      </c>
      <c r="BZ1888" s="39" t="str">
        <f t="shared" si="1244"/>
        <v/>
      </c>
      <c r="CA1888" s="39" t="str">
        <f t="shared" si="1245"/>
        <v/>
      </c>
      <c r="CB1888" s="39" t="str">
        <f t="shared" si="1246"/>
        <v/>
      </c>
      <c r="CC1888" s="39" t="str">
        <f t="shared" si="1247"/>
        <v/>
      </c>
      <c r="CD1888" s="39" t="str">
        <f t="shared" si="1248"/>
        <v/>
      </c>
      <c r="CE1888" s="39" t="str">
        <f t="shared" si="1249"/>
        <v/>
      </c>
      <c r="CF1888" s="39" t="str">
        <f t="shared" si="1250"/>
        <v/>
      </c>
      <c r="CG1888" s="39" t="str">
        <f t="shared" si="1251"/>
        <v/>
      </c>
      <c r="CH1888" s="39" t="str">
        <f t="shared" si="1252"/>
        <v/>
      </c>
      <c r="CI1888" s="39" t="str">
        <f t="shared" si="1253"/>
        <v/>
      </c>
    </row>
    <row r="1889" spans="1:87">
      <c r="A1889" s="18"/>
      <c r="B1889" s="15" t="str">
        <f>'Gene Table'!E1888</f>
        <v>hsa-miR-5571-3p</v>
      </c>
      <c r="C1889" s="15" t="str">
        <f>'Gene Table'!B1888</f>
        <v>O14</v>
      </c>
      <c r="D1889" s="16" t="str">
        <f>IF(SUM('Test Sample Data'!D$3:D$98)&gt;10,IF(AND(ISNUMBER('Test Sample Data'!D1888),'Test Sample Data'!D1888&lt;$B$1,'Test Sample Data'!D1888&gt;0),'Test Sample Data'!D1888,$B$1),"")</f>
        <v/>
      </c>
      <c r="E1889" s="17" t="str">
        <f>IF(SUM('Test Sample Data'!E$3:E$98)&gt;10,IF(AND(ISNUMBER('Test Sample Data'!E1888),'Test Sample Data'!E1888&lt;$B$1,'Test Sample Data'!E1888&gt;0),'Test Sample Data'!E1888,$B$1),"")</f>
        <v/>
      </c>
      <c r="F1889" s="17" t="str">
        <f>IF(SUM('Test Sample Data'!F$3:F$98)&gt;10,IF(AND(ISNUMBER('Test Sample Data'!F1888),'Test Sample Data'!F1888&lt;$B$1,'Test Sample Data'!F1888&gt;0),'Test Sample Data'!F1888,$B$1),"")</f>
        <v/>
      </c>
      <c r="G1889" s="17" t="str">
        <f>IF(SUM('Test Sample Data'!G$3:G$98)&gt;10,IF(AND(ISNUMBER('Test Sample Data'!G1888),'Test Sample Data'!G1888&lt;$B$1,'Test Sample Data'!G1888&gt;0),'Test Sample Data'!G1888,$B$1),"")</f>
        <v/>
      </c>
      <c r="H1889" s="17" t="str">
        <f>IF(SUM('Test Sample Data'!H$3:H$98)&gt;10,IF(AND(ISNUMBER('Test Sample Data'!H1888),'Test Sample Data'!H1888&lt;$B$1,'Test Sample Data'!H1888&gt;0),'Test Sample Data'!H1888,$B$1),"")</f>
        <v/>
      </c>
      <c r="I1889" s="17" t="str">
        <f>IF(SUM('Test Sample Data'!I$3:I$98)&gt;10,IF(AND(ISNUMBER('Test Sample Data'!I1888),'Test Sample Data'!I1888&lt;$B$1,'Test Sample Data'!I1888&gt;0),'Test Sample Data'!I1888,$B$1),"")</f>
        <v/>
      </c>
      <c r="J1889" s="17" t="str">
        <f>IF(SUM('Test Sample Data'!J$3:J$98)&gt;10,IF(AND(ISNUMBER('Test Sample Data'!J1888),'Test Sample Data'!J1888&lt;$B$1,'Test Sample Data'!J1888&gt;0),'Test Sample Data'!J1888,$B$1),"")</f>
        <v/>
      </c>
      <c r="K1889" s="17" t="str">
        <f>IF(SUM('Test Sample Data'!K$3:K$98)&gt;10,IF(AND(ISNUMBER('Test Sample Data'!K1888),'Test Sample Data'!K1888&lt;$B$1,'Test Sample Data'!K1888&gt;0),'Test Sample Data'!K1888,$B$1),"")</f>
        <v/>
      </c>
      <c r="L1889" s="17" t="str">
        <f>IF(SUM('Test Sample Data'!L$3:L$98)&gt;10,IF(AND(ISNUMBER('Test Sample Data'!L1888),'Test Sample Data'!L1888&lt;$B$1,'Test Sample Data'!L1888&gt;0),'Test Sample Data'!L1888,$B$1),"")</f>
        <v/>
      </c>
      <c r="M1889" s="17" t="str">
        <f>IF(SUM('Test Sample Data'!M$3:M$98)&gt;10,IF(AND(ISNUMBER('Test Sample Data'!M1888),'Test Sample Data'!M1888&lt;$B$1,'Test Sample Data'!M1888&gt;0),'Test Sample Data'!M1888,$B$1),"")</f>
        <v/>
      </c>
      <c r="N1889" s="17" t="str">
        <f>'Gene Table'!E1888</f>
        <v>hsa-miR-5571-3p</v>
      </c>
      <c r="O1889" s="17" t="str">
        <f>'Gene Table'!B1888</f>
        <v>O14</v>
      </c>
      <c r="P1889" s="17" t="str">
        <f>IF(SUM('Control Sample Data'!D$3:D$98)&gt;10,IF(AND(ISNUMBER('Control Sample Data'!D1888),'Control Sample Data'!D1888&lt;$B$1,'Control Sample Data'!D1888&gt;0),'Control Sample Data'!D1888,$B$1),"")</f>
        <v/>
      </c>
      <c r="Q1889" s="17" t="str">
        <f>IF(SUM('Control Sample Data'!E$3:E$98)&gt;10,IF(AND(ISNUMBER('Control Sample Data'!E1888),'Control Sample Data'!E1888&lt;$B$1,'Control Sample Data'!E1888&gt;0),'Control Sample Data'!E1888,$B$1),"")</f>
        <v/>
      </c>
      <c r="R1889" s="17" t="str">
        <f>IF(SUM('Control Sample Data'!F$3:F$98)&gt;10,IF(AND(ISNUMBER('Control Sample Data'!F1888),'Control Sample Data'!F1888&lt;$B$1,'Control Sample Data'!F1888&gt;0),'Control Sample Data'!F1888,$B$1),"")</f>
        <v/>
      </c>
      <c r="S1889" s="17" t="str">
        <f>IF(SUM('Control Sample Data'!G$3:G$98)&gt;10,IF(AND(ISNUMBER('Control Sample Data'!G1888),'Control Sample Data'!G1888&lt;$B$1,'Control Sample Data'!G1888&gt;0),'Control Sample Data'!G1888,$B$1),"")</f>
        <v/>
      </c>
      <c r="T1889" s="17" t="str">
        <f>IF(SUM('Control Sample Data'!H$3:H$98)&gt;10,IF(AND(ISNUMBER('Control Sample Data'!H1888),'Control Sample Data'!H1888&lt;$B$1,'Control Sample Data'!H1888&gt;0),'Control Sample Data'!H1888,$B$1),"")</f>
        <v/>
      </c>
      <c r="U1889" s="17" t="str">
        <f>IF(SUM('Control Sample Data'!I$3:I$98)&gt;10,IF(AND(ISNUMBER('Control Sample Data'!I1888),'Control Sample Data'!I1888&lt;$B$1,'Control Sample Data'!I1888&gt;0),'Control Sample Data'!I1888,$B$1),"")</f>
        <v/>
      </c>
      <c r="V1889" s="17" t="str">
        <f>IF(SUM('Control Sample Data'!J$3:J$98)&gt;10,IF(AND(ISNUMBER('Control Sample Data'!J1888),'Control Sample Data'!J1888&lt;$B$1,'Control Sample Data'!J1888&gt;0),'Control Sample Data'!J1888,$B$1),"")</f>
        <v/>
      </c>
      <c r="W1889" s="17" t="str">
        <f>IF(SUM('Control Sample Data'!K$3:K$98)&gt;10,IF(AND(ISNUMBER('Control Sample Data'!K1888),'Control Sample Data'!K1888&lt;$B$1,'Control Sample Data'!K1888&gt;0),'Control Sample Data'!K1888,$B$1),"")</f>
        <v/>
      </c>
      <c r="X1889" s="17" t="str">
        <f>IF(SUM('Control Sample Data'!L$3:L$98)&gt;10,IF(AND(ISNUMBER('Control Sample Data'!L1888),'Control Sample Data'!L1888&lt;$B$1,'Control Sample Data'!L1888&gt;0),'Control Sample Data'!L1888,$B$1),"")</f>
        <v/>
      </c>
      <c r="Y1889" s="17" t="str">
        <f>IF(SUM('Control Sample Data'!M$3:M$98)&gt;10,IF(AND(ISNUMBER('Control Sample Data'!M1888),'Control Sample Data'!M1888&lt;$B$1,'Control Sample Data'!M1888&gt;0),'Control Sample Data'!M1888,$B$1),"")</f>
        <v/>
      </c>
      <c r="AT1889" s="36" t="str">
        <f t="shared" si="1254"/>
        <v/>
      </c>
      <c r="AU1889" s="36" t="str">
        <f t="shared" si="1255"/>
        <v/>
      </c>
      <c r="AV1889" s="36" t="str">
        <f t="shared" si="1256"/>
        <v/>
      </c>
      <c r="AW1889" s="36" t="str">
        <f t="shared" si="1257"/>
        <v/>
      </c>
      <c r="AX1889" s="36" t="str">
        <f t="shared" si="1258"/>
        <v/>
      </c>
      <c r="AY1889" s="36" t="str">
        <f t="shared" si="1259"/>
        <v/>
      </c>
      <c r="AZ1889" s="36" t="str">
        <f t="shared" si="1260"/>
        <v/>
      </c>
      <c r="BA1889" s="36" t="str">
        <f t="shared" si="1261"/>
        <v/>
      </c>
      <c r="BB1889" s="36" t="str">
        <f t="shared" si="1262"/>
        <v/>
      </c>
      <c r="BC1889" s="36" t="str">
        <f t="shared" si="1263"/>
        <v/>
      </c>
      <c r="BD1889" s="36" t="str">
        <f t="shared" si="1264"/>
        <v/>
      </c>
      <c r="BE1889" s="36" t="str">
        <f t="shared" si="1265"/>
        <v/>
      </c>
      <c r="BF1889" s="36" t="str">
        <f t="shared" si="1266"/>
        <v/>
      </c>
      <c r="BG1889" s="36" t="str">
        <f t="shared" si="1267"/>
        <v/>
      </c>
      <c r="BH1889" s="36" t="str">
        <f t="shared" si="1268"/>
        <v/>
      </c>
      <c r="BI1889" s="36" t="str">
        <f t="shared" si="1269"/>
        <v/>
      </c>
      <c r="BJ1889" s="36" t="str">
        <f t="shared" si="1270"/>
        <v/>
      </c>
      <c r="BK1889" s="36" t="str">
        <f t="shared" si="1271"/>
        <v/>
      </c>
      <c r="BL1889" s="36" t="str">
        <f t="shared" si="1272"/>
        <v/>
      </c>
      <c r="BM1889" s="36" t="str">
        <f t="shared" si="1273"/>
        <v/>
      </c>
      <c r="BN1889" s="38" t="e">
        <f t="shared" si="1232"/>
        <v>#DIV/0!</v>
      </c>
      <c r="BO1889" s="38" t="e">
        <f t="shared" si="1233"/>
        <v>#DIV/0!</v>
      </c>
      <c r="BP1889" s="39" t="str">
        <f t="shared" si="1234"/>
        <v/>
      </c>
      <c r="BQ1889" s="39" t="str">
        <f t="shared" si="1235"/>
        <v/>
      </c>
      <c r="BR1889" s="39" t="str">
        <f t="shared" si="1236"/>
        <v/>
      </c>
      <c r="BS1889" s="39" t="str">
        <f t="shared" si="1237"/>
        <v/>
      </c>
      <c r="BT1889" s="39" t="str">
        <f t="shared" si="1238"/>
        <v/>
      </c>
      <c r="BU1889" s="39" t="str">
        <f t="shared" si="1239"/>
        <v/>
      </c>
      <c r="BV1889" s="39" t="str">
        <f t="shared" si="1240"/>
        <v/>
      </c>
      <c r="BW1889" s="39" t="str">
        <f t="shared" si="1241"/>
        <v/>
      </c>
      <c r="BX1889" s="39" t="str">
        <f t="shared" si="1242"/>
        <v/>
      </c>
      <c r="BY1889" s="39" t="str">
        <f t="shared" si="1243"/>
        <v/>
      </c>
      <c r="BZ1889" s="39" t="str">
        <f t="shared" si="1244"/>
        <v/>
      </c>
      <c r="CA1889" s="39" t="str">
        <f t="shared" si="1245"/>
        <v/>
      </c>
      <c r="CB1889" s="39" t="str">
        <f t="shared" si="1246"/>
        <v/>
      </c>
      <c r="CC1889" s="39" t="str">
        <f t="shared" si="1247"/>
        <v/>
      </c>
      <c r="CD1889" s="39" t="str">
        <f t="shared" si="1248"/>
        <v/>
      </c>
      <c r="CE1889" s="39" t="str">
        <f t="shared" si="1249"/>
        <v/>
      </c>
      <c r="CF1889" s="39" t="str">
        <f t="shared" si="1250"/>
        <v/>
      </c>
      <c r="CG1889" s="39" t="str">
        <f t="shared" si="1251"/>
        <v/>
      </c>
      <c r="CH1889" s="39" t="str">
        <f t="shared" si="1252"/>
        <v/>
      </c>
      <c r="CI1889" s="39" t="str">
        <f t="shared" si="1253"/>
        <v/>
      </c>
    </row>
    <row r="1890" spans="1:87">
      <c r="A1890" s="18"/>
      <c r="B1890" s="15" t="str">
        <f>'Gene Table'!E1889</f>
        <v>hsa-miR-4787-3p</v>
      </c>
      <c r="C1890" s="15" t="str">
        <f>'Gene Table'!B1889</f>
        <v>O15</v>
      </c>
      <c r="D1890" s="16" t="str">
        <f>IF(SUM('Test Sample Data'!D$3:D$98)&gt;10,IF(AND(ISNUMBER('Test Sample Data'!D1889),'Test Sample Data'!D1889&lt;$B$1,'Test Sample Data'!D1889&gt;0),'Test Sample Data'!D1889,$B$1),"")</f>
        <v/>
      </c>
      <c r="E1890" s="17" t="str">
        <f>IF(SUM('Test Sample Data'!E$3:E$98)&gt;10,IF(AND(ISNUMBER('Test Sample Data'!E1889),'Test Sample Data'!E1889&lt;$B$1,'Test Sample Data'!E1889&gt;0),'Test Sample Data'!E1889,$B$1),"")</f>
        <v/>
      </c>
      <c r="F1890" s="17" t="str">
        <f>IF(SUM('Test Sample Data'!F$3:F$98)&gt;10,IF(AND(ISNUMBER('Test Sample Data'!F1889),'Test Sample Data'!F1889&lt;$B$1,'Test Sample Data'!F1889&gt;0),'Test Sample Data'!F1889,$B$1),"")</f>
        <v/>
      </c>
      <c r="G1890" s="17" t="str">
        <f>IF(SUM('Test Sample Data'!G$3:G$98)&gt;10,IF(AND(ISNUMBER('Test Sample Data'!G1889),'Test Sample Data'!G1889&lt;$B$1,'Test Sample Data'!G1889&gt;0),'Test Sample Data'!G1889,$B$1),"")</f>
        <v/>
      </c>
      <c r="H1890" s="17" t="str">
        <f>IF(SUM('Test Sample Data'!H$3:H$98)&gt;10,IF(AND(ISNUMBER('Test Sample Data'!H1889),'Test Sample Data'!H1889&lt;$B$1,'Test Sample Data'!H1889&gt;0),'Test Sample Data'!H1889,$B$1),"")</f>
        <v/>
      </c>
      <c r="I1890" s="17" t="str">
        <f>IF(SUM('Test Sample Data'!I$3:I$98)&gt;10,IF(AND(ISNUMBER('Test Sample Data'!I1889),'Test Sample Data'!I1889&lt;$B$1,'Test Sample Data'!I1889&gt;0),'Test Sample Data'!I1889,$B$1),"")</f>
        <v/>
      </c>
      <c r="J1890" s="17" t="str">
        <f>IF(SUM('Test Sample Data'!J$3:J$98)&gt;10,IF(AND(ISNUMBER('Test Sample Data'!J1889),'Test Sample Data'!J1889&lt;$B$1,'Test Sample Data'!J1889&gt;0),'Test Sample Data'!J1889,$B$1),"")</f>
        <v/>
      </c>
      <c r="K1890" s="17" t="str">
        <f>IF(SUM('Test Sample Data'!K$3:K$98)&gt;10,IF(AND(ISNUMBER('Test Sample Data'!K1889),'Test Sample Data'!K1889&lt;$B$1,'Test Sample Data'!K1889&gt;0),'Test Sample Data'!K1889,$B$1),"")</f>
        <v/>
      </c>
      <c r="L1890" s="17" t="str">
        <f>IF(SUM('Test Sample Data'!L$3:L$98)&gt;10,IF(AND(ISNUMBER('Test Sample Data'!L1889),'Test Sample Data'!L1889&lt;$B$1,'Test Sample Data'!L1889&gt;0),'Test Sample Data'!L1889,$B$1),"")</f>
        <v/>
      </c>
      <c r="M1890" s="17" t="str">
        <f>IF(SUM('Test Sample Data'!M$3:M$98)&gt;10,IF(AND(ISNUMBER('Test Sample Data'!M1889),'Test Sample Data'!M1889&lt;$B$1,'Test Sample Data'!M1889&gt;0),'Test Sample Data'!M1889,$B$1),"")</f>
        <v/>
      </c>
      <c r="N1890" s="17" t="str">
        <f>'Gene Table'!E1889</f>
        <v>hsa-miR-4787-3p</v>
      </c>
      <c r="O1890" s="17" t="str">
        <f>'Gene Table'!B1889</f>
        <v>O15</v>
      </c>
      <c r="P1890" s="17" t="str">
        <f>IF(SUM('Control Sample Data'!D$3:D$98)&gt;10,IF(AND(ISNUMBER('Control Sample Data'!D1889),'Control Sample Data'!D1889&lt;$B$1,'Control Sample Data'!D1889&gt;0),'Control Sample Data'!D1889,$B$1),"")</f>
        <v/>
      </c>
      <c r="Q1890" s="17" t="str">
        <f>IF(SUM('Control Sample Data'!E$3:E$98)&gt;10,IF(AND(ISNUMBER('Control Sample Data'!E1889),'Control Sample Data'!E1889&lt;$B$1,'Control Sample Data'!E1889&gt;0),'Control Sample Data'!E1889,$B$1),"")</f>
        <v/>
      </c>
      <c r="R1890" s="17" t="str">
        <f>IF(SUM('Control Sample Data'!F$3:F$98)&gt;10,IF(AND(ISNUMBER('Control Sample Data'!F1889),'Control Sample Data'!F1889&lt;$B$1,'Control Sample Data'!F1889&gt;0),'Control Sample Data'!F1889,$B$1),"")</f>
        <v/>
      </c>
      <c r="S1890" s="17" t="str">
        <f>IF(SUM('Control Sample Data'!G$3:G$98)&gt;10,IF(AND(ISNUMBER('Control Sample Data'!G1889),'Control Sample Data'!G1889&lt;$B$1,'Control Sample Data'!G1889&gt;0),'Control Sample Data'!G1889,$B$1),"")</f>
        <v/>
      </c>
      <c r="T1890" s="17" t="str">
        <f>IF(SUM('Control Sample Data'!H$3:H$98)&gt;10,IF(AND(ISNUMBER('Control Sample Data'!H1889),'Control Sample Data'!H1889&lt;$B$1,'Control Sample Data'!H1889&gt;0),'Control Sample Data'!H1889,$B$1),"")</f>
        <v/>
      </c>
      <c r="U1890" s="17" t="str">
        <f>IF(SUM('Control Sample Data'!I$3:I$98)&gt;10,IF(AND(ISNUMBER('Control Sample Data'!I1889),'Control Sample Data'!I1889&lt;$B$1,'Control Sample Data'!I1889&gt;0),'Control Sample Data'!I1889,$B$1),"")</f>
        <v/>
      </c>
      <c r="V1890" s="17" t="str">
        <f>IF(SUM('Control Sample Data'!J$3:J$98)&gt;10,IF(AND(ISNUMBER('Control Sample Data'!J1889),'Control Sample Data'!J1889&lt;$B$1,'Control Sample Data'!J1889&gt;0),'Control Sample Data'!J1889,$B$1),"")</f>
        <v/>
      </c>
      <c r="W1890" s="17" t="str">
        <f>IF(SUM('Control Sample Data'!K$3:K$98)&gt;10,IF(AND(ISNUMBER('Control Sample Data'!K1889),'Control Sample Data'!K1889&lt;$B$1,'Control Sample Data'!K1889&gt;0),'Control Sample Data'!K1889,$B$1),"")</f>
        <v/>
      </c>
      <c r="X1890" s="17" t="str">
        <f>IF(SUM('Control Sample Data'!L$3:L$98)&gt;10,IF(AND(ISNUMBER('Control Sample Data'!L1889),'Control Sample Data'!L1889&lt;$B$1,'Control Sample Data'!L1889&gt;0),'Control Sample Data'!L1889,$B$1),"")</f>
        <v/>
      </c>
      <c r="Y1890" s="17" t="str">
        <f>IF(SUM('Control Sample Data'!M$3:M$98)&gt;10,IF(AND(ISNUMBER('Control Sample Data'!M1889),'Control Sample Data'!M1889&lt;$B$1,'Control Sample Data'!M1889&gt;0),'Control Sample Data'!M1889,$B$1),"")</f>
        <v/>
      </c>
      <c r="AT1890" s="36" t="str">
        <f t="shared" si="1254"/>
        <v/>
      </c>
      <c r="AU1890" s="36" t="str">
        <f t="shared" si="1255"/>
        <v/>
      </c>
      <c r="AV1890" s="36" t="str">
        <f t="shared" si="1256"/>
        <v/>
      </c>
      <c r="AW1890" s="36" t="str">
        <f t="shared" si="1257"/>
        <v/>
      </c>
      <c r="AX1890" s="36" t="str">
        <f t="shared" si="1258"/>
        <v/>
      </c>
      <c r="AY1890" s="36" t="str">
        <f t="shared" si="1259"/>
        <v/>
      </c>
      <c r="AZ1890" s="36" t="str">
        <f t="shared" si="1260"/>
        <v/>
      </c>
      <c r="BA1890" s="36" t="str">
        <f t="shared" si="1261"/>
        <v/>
      </c>
      <c r="BB1890" s="36" t="str">
        <f t="shared" si="1262"/>
        <v/>
      </c>
      <c r="BC1890" s="36" t="str">
        <f t="shared" si="1263"/>
        <v/>
      </c>
      <c r="BD1890" s="36" t="str">
        <f t="shared" si="1264"/>
        <v/>
      </c>
      <c r="BE1890" s="36" t="str">
        <f t="shared" si="1265"/>
        <v/>
      </c>
      <c r="BF1890" s="36" t="str">
        <f t="shared" si="1266"/>
        <v/>
      </c>
      <c r="BG1890" s="36" t="str">
        <f t="shared" si="1267"/>
        <v/>
      </c>
      <c r="BH1890" s="36" t="str">
        <f t="shared" si="1268"/>
        <v/>
      </c>
      <c r="BI1890" s="36" t="str">
        <f t="shared" si="1269"/>
        <v/>
      </c>
      <c r="BJ1890" s="36" t="str">
        <f t="shared" si="1270"/>
        <v/>
      </c>
      <c r="BK1890" s="36" t="str">
        <f t="shared" si="1271"/>
        <v/>
      </c>
      <c r="BL1890" s="36" t="str">
        <f t="shared" si="1272"/>
        <v/>
      </c>
      <c r="BM1890" s="36" t="str">
        <f t="shared" si="1273"/>
        <v/>
      </c>
      <c r="BN1890" s="38" t="e">
        <f t="shared" si="1232"/>
        <v>#DIV/0!</v>
      </c>
      <c r="BO1890" s="38" t="e">
        <f t="shared" si="1233"/>
        <v>#DIV/0!</v>
      </c>
      <c r="BP1890" s="39" t="str">
        <f t="shared" si="1234"/>
        <v/>
      </c>
      <c r="BQ1890" s="39" t="str">
        <f t="shared" si="1235"/>
        <v/>
      </c>
      <c r="BR1890" s="39" t="str">
        <f t="shared" si="1236"/>
        <v/>
      </c>
      <c r="BS1890" s="39" t="str">
        <f t="shared" si="1237"/>
        <v/>
      </c>
      <c r="BT1890" s="39" t="str">
        <f t="shared" si="1238"/>
        <v/>
      </c>
      <c r="BU1890" s="39" t="str">
        <f t="shared" si="1239"/>
        <v/>
      </c>
      <c r="BV1890" s="39" t="str">
        <f t="shared" si="1240"/>
        <v/>
      </c>
      <c r="BW1890" s="39" t="str">
        <f t="shared" si="1241"/>
        <v/>
      </c>
      <c r="BX1890" s="39" t="str">
        <f t="shared" si="1242"/>
        <v/>
      </c>
      <c r="BY1890" s="39" t="str">
        <f t="shared" si="1243"/>
        <v/>
      </c>
      <c r="BZ1890" s="39" t="str">
        <f t="shared" si="1244"/>
        <v/>
      </c>
      <c r="CA1890" s="39" t="str">
        <f t="shared" si="1245"/>
        <v/>
      </c>
      <c r="CB1890" s="39" t="str">
        <f t="shared" si="1246"/>
        <v/>
      </c>
      <c r="CC1890" s="39" t="str">
        <f t="shared" si="1247"/>
        <v/>
      </c>
      <c r="CD1890" s="39" t="str">
        <f t="shared" si="1248"/>
        <v/>
      </c>
      <c r="CE1890" s="39" t="str">
        <f t="shared" si="1249"/>
        <v/>
      </c>
      <c r="CF1890" s="39" t="str">
        <f t="shared" si="1250"/>
        <v/>
      </c>
      <c r="CG1890" s="39" t="str">
        <f t="shared" si="1251"/>
        <v/>
      </c>
      <c r="CH1890" s="39" t="str">
        <f t="shared" si="1252"/>
        <v/>
      </c>
      <c r="CI1890" s="39" t="str">
        <f t="shared" si="1253"/>
        <v/>
      </c>
    </row>
    <row r="1891" spans="1:87">
      <c r="A1891" s="18"/>
      <c r="B1891" s="15" t="str">
        <f>'Gene Table'!E1890</f>
        <v>hsa-miR-5100</v>
      </c>
      <c r="C1891" s="15" t="str">
        <f>'Gene Table'!B1890</f>
        <v>O16</v>
      </c>
      <c r="D1891" s="16" t="str">
        <f>IF(SUM('Test Sample Data'!D$3:D$98)&gt;10,IF(AND(ISNUMBER('Test Sample Data'!D1890),'Test Sample Data'!D1890&lt;$B$1,'Test Sample Data'!D1890&gt;0),'Test Sample Data'!D1890,$B$1),"")</f>
        <v/>
      </c>
      <c r="E1891" s="17" t="str">
        <f>IF(SUM('Test Sample Data'!E$3:E$98)&gt;10,IF(AND(ISNUMBER('Test Sample Data'!E1890),'Test Sample Data'!E1890&lt;$B$1,'Test Sample Data'!E1890&gt;0),'Test Sample Data'!E1890,$B$1),"")</f>
        <v/>
      </c>
      <c r="F1891" s="17" t="str">
        <f>IF(SUM('Test Sample Data'!F$3:F$98)&gt;10,IF(AND(ISNUMBER('Test Sample Data'!F1890),'Test Sample Data'!F1890&lt;$B$1,'Test Sample Data'!F1890&gt;0),'Test Sample Data'!F1890,$B$1),"")</f>
        <v/>
      </c>
      <c r="G1891" s="17" t="str">
        <f>IF(SUM('Test Sample Data'!G$3:G$98)&gt;10,IF(AND(ISNUMBER('Test Sample Data'!G1890),'Test Sample Data'!G1890&lt;$B$1,'Test Sample Data'!G1890&gt;0),'Test Sample Data'!G1890,$B$1),"")</f>
        <v/>
      </c>
      <c r="H1891" s="17" t="str">
        <f>IF(SUM('Test Sample Data'!H$3:H$98)&gt;10,IF(AND(ISNUMBER('Test Sample Data'!H1890),'Test Sample Data'!H1890&lt;$B$1,'Test Sample Data'!H1890&gt;0),'Test Sample Data'!H1890,$B$1),"")</f>
        <v/>
      </c>
      <c r="I1891" s="17" t="str">
        <f>IF(SUM('Test Sample Data'!I$3:I$98)&gt;10,IF(AND(ISNUMBER('Test Sample Data'!I1890),'Test Sample Data'!I1890&lt;$B$1,'Test Sample Data'!I1890&gt;0),'Test Sample Data'!I1890,$B$1),"")</f>
        <v/>
      </c>
      <c r="J1891" s="17" t="str">
        <f>IF(SUM('Test Sample Data'!J$3:J$98)&gt;10,IF(AND(ISNUMBER('Test Sample Data'!J1890),'Test Sample Data'!J1890&lt;$B$1,'Test Sample Data'!J1890&gt;0),'Test Sample Data'!J1890,$B$1),"")</f>
        <v/>
      </c>
      <c r="K1891" s="17" t="str">
        <f>IF(SUM('Test Sample Data'!K$3:K$98)&gt;10,IF(AND(ISNUMBER('Test Sample Data'!K1890),'Test Sample Data'!K1890&lt;$B$1,'Test Sample Data'!K1890&gt;0),'Test Sample Data'!K1890,$B$1),"")</f>
        <v/>
      </c>
      <c r="L1891" s="17" t="str">
        <f>IF(SUM('Test Sample Data'!L$3:L$98)&gt;10,IF(AND(ISNUMBER('Test Sample Data'!L1890),'Test Sample Data'!L1890&lt;$B$1,'Test Sample Data'!L1890&gt;0),'Test Sample Data'!L1890,$B$1),"")</f>
        <v/>
      </c>
      <c r="M1891" s="17" t="str">
        <f>IF(SUM('Test Sample Data'!M$3:M$98)&gt;10,IF(AND(ISNUMBER('Test Sample Data'!M1890),'Test Sample Data'!M1890&lt;$B$1,'Test Sample Data'!M1890&gt;0),'Test Sample Data'!M1890,$B$1),"")</f>
        <v/>
      </c>
      <c r="N1891" s="17" t="str">
        <f>'Gene Table'!E1890</f>
        <v>hsa-miR-5100</v>
      </c>
      <c r="O1891" s="17" t="str">
        <f>'Gene Table'!B1890</f>
        <v>O16</v>
      </c>
      <c r="P1891" s="17" t="str">
        <f>IF(SUM('Control Sample Data'!D$3:D$98)&gt;10,IF(AND(ISNUMBER('Control Sample Data'!D1890),'Control Sample Data'!D1890&lt;$B$1,'Control Sample Data'!D1890&gt;0),'Control Sample Data'!D1890,$B$1),"")</f>
        <v/>
      </c>
      <c r="Q1891" s="17" t="str">
        <f>IF(SUM('Control Sample Data'!E$3:E$98)&gt;10,IF(AND(ISNUMBER('Control Sample Data'!E1890),'Control Sample Data'!E1890&lt;$B$1,'Control Sample Data'!E1890&gt;0),'Control Sample Data'!E1890,$B$1),"")</f>
        <v/>
      </c>
      <c r="R1891" s="17" t="str">
        <f>IF(SUM('Control Sample Data'!F$3:F$98)&gt;10,IF(AND(ISNUMBER('Control Sample Data'!F1890),'Control Sample Data'!F1890&lt;$B$1,'Control Sample Data'!F1890&gt;0),'Control Sample Data'!F1890,$B$1),"")</f>
        <v/>
      </c>
      <c r="S1891" s="17" t="str">
        <f>IF(SUM('Control Sample Data'!G$3:G$98)&gt;10,IF(AND(ISNUMBER('Control Sample Data'!G1890),'Control Sample Data'!G1890&lt;$B$1,'Control Sample Data'!G1890&gt;0),'Control Sample Data'!G1890,$B$1),"")</f>
        <v/>
      </c>
      <c r="T1891" s="17" t="str">
        <f>IF(SUM('Control Sample Data'!H$3:H$98)&gt;10,IF(AND(ISNUMBER('Control Sample Data'!H1890),'Control Sample Data'!H1890&lt;$B$1,'Control Sample Data'!H1890&gt;0),'Control Sample Data'!H1890,$B$1),"")</f>
        <v/>
      </c>
      <c r="U1891" s="17" t="str">
        <f>IF(SUM('Control Sample Data'!I$3:I$98)&gt;10,IF(AND(ISNUMBER('Control Sample Data'!I1890),'Control Sample Data'!I1890&lt;$B$1,'Control Sample Data'!I1890&gt;0),'Control Sample Data'!I1890,$B$1),"")</f>
        <v/>
      </c>
      <c r="V1891" s="17" t="str">
        <f>IF(SUM('Control Sample Data'!J$3:J$98)&gt;10,IF(AND(ISNUMBER('Control Sample Data'!J1890),'Control Sample Data'!J1890&lt;$B$1,'Control Sample Data'!J1890&gt;0),'Control Sample Data'!J1890,$B$1),"")</f>
        <v/>
      </c>
      <c r="W1891" s="17" t="str">
        <f>IF(SUM('Control Sample Data'!K$3:K$98)&gt;10,IF(AND(ISNUMBER('Control Sample Data'!K1890),'Control Sample Data'!K1890&lt;$B$1,'Control Sample Data'!K1890&gt;0),'Control Sample Data'!K1890,$B$1),"")</f>
        <v/>
      </c>
      <c r="X1891" s="17" t="str">
        <f>IF(SUM('Control Sample Data'!L$3:L$98)&gt;10,IF(AND(ISNUMBER('Control Sample Data'!L1890),'Control Sample Data'!L1890&lt;$B$1,'Control Sample Data'!L1890&gt;0),'Control Sample Data'!L1890,$B$1),"")</f>
        <v/>
      </c>
      <c r="Y1891" s="17" t="str">
        <f>IF(SUM('Control Sample Data'!M$3:M$98)&gt;10,IF(AND(ISNUMBER('Control Sample Data'!M1890),'Control Sample Data'!M1890&lt;$B$1,'Control Sample Data'!M1890&gt;0),'Control Sample Data'!M1890,$B$1),"")</f>
        <v/>
      </c>
      <c r="AT1891" s="36" t="str">
        <f t="shared" si="1254"/>
        <v/>
      </c>
      <c r="AU1891" s="36" t="str">
        <f t="shared" si="1255"/>
        <v/>
      </c>
      <c r="AV1891" s="36" t="str">
        <f t="shared" si="1256"/>
        <v/>
      </c>
      <c r="AW1891" s="36" t="str">
        <f t="shared" si="1257"/>
        <v/>
      </c>
      <c r="AX1891" s="36" t="str">
        <f t="shared" si="1258"/>
        <v/>
      </c>
      <c r="AY1891" s="36" t="str">
        <f t="shared" si="1259"/>
        <v/>
      </c>
      <c r="AZ1891" s="36" t="str">
        <f t="shared" si="1260"/>
        <v/>
      </c>
      <c r="BA1891" s="36" t="str">
        <f t="shared" si="1261"/>
        <v/>
      </c>
      <c r="BB1891" s="36" t="str">
        <f t="shared" si="1262"/>
        <v/>
      </c>
      <c r="BC1891" s="36" t="str">
        <f t="shared" si="1263"/>
        <v/>
      </c>
      <c r="BD1891" s="36" t="str">
        <f t="shared" si="1264"/>
        <v/>
      </c>
      <c r="BE1891" s="36" t="str">
        <f t="shared" si="1265"/>
        <v/>
      </c>
      <c r="BF1891" s="36" t="str">
        <f t="shared" si="1266"/>
        <v/>
      </c>
      <c r="BG1891" s="36" t="str">
        <f t="shared" si="1267"/>
        <v/>
      </c>
      <c r="BH1891" s="36" t="str">
        <f t="shared" si="1268"/>
        <v/>
      </c>
      <c r="BI1891" s="36" t="str">
        <f t="shared" si="1269"/>
        <v/>
      </c>
      <c r="BJ1891" s="36" t="str">
        <f t="shared" si="1270"/>
        <v/>
      </c>
      <c r="BK1891" s="36" t="str">
        <f t="shared" si="1271"/>
        <v/>
      </c>
      <c r="BL1891" s="36" t="str">
        <f t="shared" si="1272"/>
        <v/>
      </c>
      <c r="BM1891" s="36" t="str">
        <f t="shared" si="1273"/>
        <v/>
      </c>
      <c r="BN1891" s="38" t="e">
        <f t="shared" si="1232"/>
        <v>#DIV/0!</v>
      </c>
      <c r="BO1891" s="38" t="e">
        <f t="shared" si="1233"/>
        <v>#DIV/0!</v>
      </c>
      <c r="BP1891" s="39" t="str">
        <f t="shared" si="1234"/>
        <v/>
      </c>
      <c r="BQ1891" s="39" t="str">
        <f t="shared" si="1235"/>
        <v/>
      </c>
      <c r="BR1891" s="39" t="str">
        <f t="shared" si="1236"/>
        <v/>
      </c>
      <c r="BS1891" s="39" t="str">
        <f t="shared" si="1237"/>
        <v/>
      </c>
      <c r="BT1891" s="39" t="str">
        <f t="shared" si="1238"/>
        <v/>
      </c>
      <c r="BU1891" s="39" t="str">
        <f t="shared" si="1239"/>
        <v/>
      </c>
      <c r="BV1891" s="39" t="str">
        <f t="shared" si="1240"/>
        <v/>
      </c>
      <c r="BW1891" s="39" t="str">
        <f t="shared" si="1241"/>
        <v/>
      </c>
      <c r="BX1891" s="39" t="str">
        <f t="shared" si="1242"/>
        <v/>
      </c>
      <c r="BY1891" s="39" t="str">
        <f t="shared" si="1243"/>
        <v/>
      </c>
      <c r="BZ1891" s="39" t="str">
        <f t="shared" si="1244"/>
        <v/>
      </c>
      <c r="CA1891" s="39" t="str">
        <f t="shared" si="1245"/>
        <v/>
      </c>
      <c r="CB1891" s="39" t="str">
        <f t="shared" si="1246"/>
        <v/>
      </c>
      <c r="CC1891" s="39" t="str">
        <f t="shared" si="1247"/>
        <v/>
      </c>
      <c r="CD1891" s="39" t="str">
        <f t="shared" si="1248"/>
        <v/>
      </c>
      <c r="CE1891" s="39" t="str">
        <f t="shared" si="1249"/>
        <v/>
      </c>
      <c r="CF1891" s="39" t="str">
        <f t="shared" si="1250"/>
        <v/>
      </c>
      <c r="CG1891" s="39" t="str">
        <f t="shared" si="1251"/>
        <v/>
      </c>
      <c r="CH1891" s="39" t="str">
        <f t="shared" si="1252"/>
        <v/>
      </c>
      <c r="CI1891" s="39" t="str">
        <f t="shared" si="1253"/>
        <v/>
      </c>
    </row>
    <row r="1892" spans="1:87">
      <c r="A1892" s="18"/>
      <c r="B1892" s="15" t="str">
        <f>'Gene Table'!E1891</f>
        <v>hsa-miR-4788</v>
      </c>
      <c r="C1892" s="15" t="str">
        <f>'Gene Table'!B1891</f>
        <v>O17</v>
      </c>
      <c r="D1892" s="16" t="str">
        <f>IF(SUM('Test Sample Data'!D$3:D$98)&gt;10,IF(AND(ISNUMBER('Test Sample Data'!D1891),'Test Sample Data'!D1891&lt;$B$1,'Test Sample Data'!D1891&gt;0),'Test Sample Data'!D1891,$B$1),"")</f>
        <v/>
      </c>
      <c r="E1892" s="17" t="str">
        <f>IF(SUM('Test Sample Data'!E$3:E$98)&gt;10,IF(AND(ISNUMBER('Test Sample Data'!E1891),'Test Sample Data'!E1891&lt;$B$1,'Test Sample Data'!E1891&gt;0),'Test Sample Data'!E1891,$B$1),"")</f>
        <v/>
      </c>
      <c r="F1892" s="17" t="str">
        <f>IF(SUM('Test Sample Data'!F$3:F$98)&gt;10,IF(AND(ISNUMBER('Test Sample Data'!F1891),'Test Sample Data'!F1891&lt;$B$1,'Test Sample Data'!F1891&gt;0),'Test Sample Data'!F1891,$B$1),"")</f>
        <v/>
      </c>
      <c r="G1892" s="17" t="str">
        <f>IF(SUM('Test Sample Data'!G$3:G$98)&gt;10,IF(AND(ISNUMBER('Test Sample Data'!G1891),'Test Sample Data'!G1891&lt;$B$1,'Test Sample Data'!G1891&gt;0),'Test Sample Data'!G1891,$B$1),"")</f>
        <v/>
      </c>
      <c r="H1892" s="17" t="str">
        <f>IF(SUM('Test Sample Data'!H$3:H$98)&gt;10,IF(AND(ISNUMBER('Test Sample Data'!H1891),'Test Sample Data'!H1891&lt;$B$1,'Test Sample Data'!H1891&gt;0),'Test Sample Data'!H1891,$B$1),"")</f>
        <v/>
      </c>
      <c r="I1892" s="17" t="str">
        <f>IF(SUM('Test Sample Data'!I$3:I$98)&gt;10,IF(AND(ISNUMBER('Test Sample Data'!I1891),'Test Sample Data'!I1891&lt;$B$1,'Test Sample Data'!I1891&gt;0),'Test Sample Data'!I1891,$B$1),"")</f>
        <v/>
      </c>
      <c r="J1892" s="17" t="str">
        <f>IF(SUM('Test Sample Data'!J$3:J$98)&gt;10,IF(AND(ISNUMBER('Test Sample Data'!J1891),'Test Sample Data'!J1891&lt;$B$1,'Test Sample Data'!J1891&gt;0),'Test Sample Data'!J1891,$B$1),"")</f>
        <v/>
      </c>
      <c r="K1892" s="17" t="str">
        <f>IF(SUM('Test Sample Data'!K$3:K$98)&gt;10,IF(AND(ISNUMBER('Test Sample Data'!K1891),'Test Sample Data'!K1891&lt;$B$1,'Test Sample Data'!K1891&gt;0),'Test Sample Data'!K1891,$B$1),"")</f>
        <v/>
      </c>
      <c r="L1892" s="17" t="str">
        <f>IF(SUM('Test Sample Data'!L$3:L$98)&gt;10,IF(AND(ISNUMBER('Test Sample Data'!L1891),'Test Sample Data'!L1891&lt;$B$1,'Test Sample Data'!L1891&gt;0),'Test Sample Data'!L1891,$B$1),"")</f>
        <v/>
      </c>
      <c r="M1892" s="17" t="str">
        <f>IF(SUM('Test Sample Data'!M$3:M$98)&gt;10,IF(AND(ISNUMBER('Test Sample Data'!M1891),'Test Sample Data'!M1891&lt;$B$1,'Test Sample Data'!M1891&gt;0),'Test Sample Data'!M1891,$B$1),"")</f>
        <v/>
      </c>
      <c r="N1892" s="17" t="str">
        <f>'Gene Table'!E1891</f>
        <v>hsa-miR-4788</v>
      </c>
      <c r="O1892" s="17" t="str">
        <f>'Gene Table'!B1891</f>
        <v>O17</v>
      </c>
      <c r="P1892" s="17" t="str">
        <f>IF(SUM('Control Sample Data'!D$3:D$98)&gt;10,IF(AND(ISNUMBER('Control Sample Data'!D1891),'Control Sample Data'!D1891&lt;$B$1,'Control Sample Data'!D1891&gt;0),'Control Sample Data'!D1891,$B$1),"")</f>
        <v/>
      </c>
      <c r="Q1892" s="17" t="str">
        <f>IF(SUM('Control Sample Data'!E$3:E$98)&gt;10,IF(AND(ISNUMBER('Control Sample Data'!E1891),'Control Sample Data'!E1891&lt;$B$1,'Control Sample Data'!E1891&gt;0),'Control Sample Data'!E1891,$B$1),"")</f>
        <v/>
      </c>
      <c r="R1892" s="17" t="str">
        <f>IF(SUM('Control Sample Data'!F$3:F$98)&gt;10,IF(AND(ISNUMBER('Control Sample Data'!F1891),'Control Sample Data'!F1891&lt;$B$1,'Control Sample Data'!F1891&gt;0),'Control Sample Data'!F1891,$B$1),"")</f>
        <v/>
      </c>
      <c r="S1892" s="17" t="str">
        <f>IF(SUM('Control Sample Data'!G$3:G$98)&gt;10,IF(AND(ISNUMBER('Control Sample Data'!G1891),'Control Sample Data'!G1891&lt;$B$1,'Control Sample Data'!G1891&gt;0),'Control Sample Data'!G1891,$B$1),"")</f>
        <v/>
      </c>
      <c r="T1892" s="17" t="str">
        <f>IF(SUM('Control Sample Data'!H$3:H$98)&gt;10,IF(AND(ISNUMBER('Control Sample Data'!H1891),'Control Sample Data'!H1891&lt;$B$1,'Control Sample Data'!H1891&gt;0),'Control Sample Data'!H1891,$B$1),"")</f>
        <v/>
      </c>
      <c r="U1892" s="17" t="str">
        <f>IF(SUM('Control Sample Data'!I$3:I$98)&gt;10,IF(AND(ISNUMBER('Control Sample Data'!I1891),'Control Sample Data'!I1891&lt;$B$1,'Control Sample Data'!I1891&gt;0),'Control Sample Data'!I1891,$B$1),"")</f>
        <v/>
      </c>
      <c r="V1892" s="17" t="str">
        <f>IF(SUM('Control Sample Data'!J$3:J$98)&gt;10,IF(AND(ISNUMBER('Control Sample Data'!J1891),'Control Sample Data'!J1891&lt;$B$1,'Control Sample Data'!J1891&gt;0),'Control Sample Data'!J1891,$B$1),"")</f>
        <v/>
      </c>
      <c r="W1892" s="17" t="str">
        <f>IF(SUM('Control Sample Data'!K$3:K$98)&gt;10,IF(AND(ISNUMBER('Control Sample Data'!K1891),'Control Sample Data'!K1891&lt;$B$1,'Control Sample Data'!K1891&gt;0),'Control Sample Data'!K1891,$B$1),"")</f>
        <v/>
      </c>
      <c r="X1892" s="17" t="str">
        <f>IF(SUM('Control Sample Data'!L$3:L$98)&gt;10,IF(AND(ISNUMBER('Control Sample Data'!L1891),'Control Sample Data'!L1891&lt;$B$1,'Control Sample Data'!L1891&gt;0),'Control Sample Data'!L1891,$B$1),"")</f>
        <v/>
      </c>
      <c r="Y1892" s="17" t="str">
        <f>IF(SUM('Control Sample Data'!M$3:M$98)&gt;10,IF(AND(ISNUMBER('Control Sample Data'!M1891),'Control Sample Data'!M1891&lt;$B$1,'Control Sample Data'!M1891&gt;0),'Control Sample Data'!M1891,$B$1),"")</f>
        <v/>
      </c>
      <c r="AT1892" s="36" t="str">
        <f t="shared" si="1254"/>
        <v/>
      </c>
      <c r="AU1892" s="36" t="str">
        <f t="shared" si="1255"/>
        <v/>
      </c>
      <c r="AV1892" s="36" t="str">
        <f t="shared" si="1256"/>
        <v/>
      </c>
      <c r="AW1892" s="36" t="str">
        <f t="shared" si="1257"/>
        <v/>
      </c>
      <c r="AX1892" s="36" t="str">
        <f t="shared" si="1258"/>
        <v/>
      </c>
      <c r="AY1892" s="36" t="str">
        <f t="shared" si="1259"/>
        <v/>
      </c>
      <c r="AZ1892" s="36" t="str">
        <f t="shared" si="1260"/>
        <v/>
      </c>
      <c r="BA1892" s="36" t="str">
        <f t="shared" si="1261"/>
        <v/>
      </c>
      <c r="BB1892" s="36" t="str">
        <f t="shared" si="1262"/>
        <v/>
      </c>
      <c r="BC1892" s="36" t="str">
        <f t="shared" si="1263"/>
        <v/>
      </c>
      <c r="BD1892" s="36" t="str">
        <f t="shared" si="1264"/>
        <v/>
      </c>
      <c r="BE1892" s="36" t="str">
        <f t="shared" si="1265"/>
        <v/>
      </c>
      <c r="BF1892" s="36" t="str">
        <f t="shared" si="1266"/>
        <v/>
      </c>
      <c r="BG1892" s="36" t="str">
        <f t="shared" si="1267"/>
        <v/>
      </c>
      <c r="BH1892" s="36" t="str">
        <f t="shared" si="1268"/>
        <v/>
      </c>
      <c r="BI1892" s="36" t="str">
        <f t="shared" si="1269"/>
        <v/>
      </c>
      <c r="BJ1892" s="36" t="str">
        <f t="shared" si="1270"/>
        <v/>
      </c>
      <c r="BK1892" s="36" t="str">
        <f t="shared" si="1271"/>
        <v/>
      </c>
      <c r="BL1892" s="36" t="str">
        <f t="shared" si="1272"/>
        <v/>
      </c>
      <c r="BM1892" s="36" t="str">
        <f t="shared" si="1273"/>
        <v/>
      </c>
      <c r="BN1892" s="38" t="e">
        <f t="shared" si="1232"/>
        <v>#DIV/0!</v>
      </c>
      <c r="BO1892" s="38" t="e">
        <f t="shared" si="1233"/>
        <v>#DIV/0!</v>
      </c>
      <c r="BP1892" s="39" t="str">
        <f t="shared" si="1234"/>
        <v/>
      </c>
      <c r="BQ1892" s="39" t="str">
        <f t="shared" si="1235"/>
        <v/>
      </c>
      <c r="BR1892" s="39" t="str">
        <f t="shared" si="1236"/>
        <v/>
      </c>
      <c r="BS1892" s="39" t="str">
        <f t="shared" si="1237"/>
        <v/>
      </c>
      <c r="BT1892" s="39" t="str">
        <f t="shared" si="1238"/>
        <v/>
      </c>
      <c r="BU1892" s="39" t="str">
        <f t="shared" si="1239"/>
        <v/>
      </c>
      <c r="BV1892" s="39" t="str">
        <f t="shared" si="1240"/>
        <v/>
      </c>
      <c r="BW1892" s="39" t="str">
        <f t="shared" si="1241"/>
        <v/>
      </c>
      <c r="BX1892" s="39" t="str">
        <f t="shared" si="1242"/>
        <v/>
      </c>
      <c r="BY1892" s="39" t="str">
        <f t="shared" si="1243"/>
        <v/>
      </c>
      <c r="BZ1892" s="39" t="str">
        <f t="shared" si="1244"/>
        <v/>
      </c>
      <c r="CA1892" s="39" t="str">
        <f t="shared" si="1245"/>
        <v/>
      </c>
      <c r="CB1892" s="39" t="str">
        <f t="shared" si="1246"/>
        <v/>
      </c>
      <c r="CC1892" s="39" t="str">
        <f t="shared" si="1247"/>
        <v/>
      </c>
      <c r="CD1892" s="39" t="str">
        <f t="shared" si="1248"/>
        <v/>
      </c>
      <c r="CE1892" s="39" t="str">
        <f t="shared" si="1249"/>
        <v/>
      </c>
      <c r="CF1892" s="39" t="str">
        <f t="shared" si="1250"/>
        <v/>
      </c>
      <c r="CG1892" s="39" t="str">
        <f t="shared" si="1251"/>
        <v/>
      </c>
      <c r="CH1892" s="39" t="str">
        <f t="shared" si="1252"/>
        <v/>
      </c>
      <c r="CI1892" s="39" t="str">
        <f t="shared" si="1253"/>
        <v/>
      </c>
    </row>
    <row r="1893" spans="1:87">
      <c r="A1893" s="18"/>
      <c r="B1893" s="15" t="str">
        <f>'Gene Table'!E1892</f>
        <v>hsa-miR-548aq-5p</v>
      </c>
      <c r="C1893" s="15" t="str">
        <f>'Gene Table'!B1892</f>
        <v>O18</v>
      </c>
      <c r="D1893" s="16" t="str">
        <f>IF(SUM('Test Sample Data'!D$3:D$98)&gt;10,IF(AND(ISNUMBER('Test Sample Data'!D1892),'Test Sample Data'!D1892&lt;$B$1,'Test Sample Data'!D1892&gt;0),'Test Sample Data'!D1892,$B$1),"")</f>
        <v/>
      </c>
      <c r="E1893" s="17" t="str">
        <f>IF(SUM('Test Sample Data'!E$3:E$98)&gt;10,IF(AND(ISNUMBER('Test Sample Data'!E1892),'Test Sample Data'!E1892&lt;$B$1,'Test Sample Data'!E1892&gt;0),'Test Sample Data'!E1892,$B$1),"")</f>
        <v/>
      </c>
      <c r="F1893" s="17" t="str">
        <f>IF(SUM('Test Sample Data'!F$3:F$98)&gt;10,IF(AND(ISNUMBER('Test Sample Data'!F1892),'Test Sample Data'!F1892&lt;$B$1,'Test Sample Data'!F1892&gt;0),'Test Sample Data'!F1892,$B$1),"")</f>
        <v/>
      </c>
      <c r="G1893" s="17" t="str">
        <f>IF(SUM('Test Sample Data'!G$3:G$98)&gt;10,IF(AND(ISNUMBER('Test Sample Data'!G1892),'Test Sample Data'!G1892&lt;$B$1,'Test Sample Data'!G1892&gt;0),'Test Sample Data'!G1892,$B$1),"")</f>
        <v/>
      </c>
      <c r="H1893" s="17" t="str">
        <f>IF(SUM('Test Sample Data'!H$3:H$98)&gt;10,IF(AND(ISNUMBER('Test Sample Data'!H1892),'Test Sample Data'!H1892&lt;$B$1,'Test Sample Data'!H1892&gt;0),'Test Sample Data'!H1892,$B$1),"")</f>
        <v/>
      </c>
      <c r="I1893" s="17" t="str">
        <f>IF(SUM('Test Sample Data'!I$3:I$98)&gt;10,IF(AND(ISNUMBER('Test Sample Data'!I1892),'Test Sample Data'!I1892&lt;$B$1,'Test Sample Data'!I1892&gt;0),'Test Sample Data'!I1892,$B$1),"")</f>
        <v/>
      </c>
      <c r="J1893" s="17" t="str">
        <f>IF(SUM('Test Sample Data'!J$3:J$98)&gt;10,IF(AND(ISNUMBER('Test Sample Data'!J1892),'Test Sample Data'!J1892&lt;$B$1,'Test Sample Data'!J1892&gt;0),'Test Sample Data'!J1892,$B$1),"")</f>
        <v/>
      </c>
      <c r="K1893" s="17" t="str">
        <f>IF(SUM('Test Sample Data'!K$3:K$98)&gt;10,IF(AND(ISNUMBER('Test Sample Data'!K1892),'Test Sample Data'!K1892&lt;$B$1,'Test Sample Data'!K1892&gt;0),'Test Sample Data'!K1892,$B$1),"")</f>
        <v/>
      </c>
      <c r="L1893" s="17" t="str">
        <f>IF(SUM('Test Sample Data'!L$3:L$98)&gt;10,IF(AND(ISNUMBER('Test Sample Data'!L1892),'Test Sample Data'!L1892&lt;$B$1,'Test Sample Data'!L1892&gt;0),'Test Sample Data'!L1892,$B$1),"")</f>
        <v/>
      </c>
      <c r="M1893" s="17" t="str">
        <f>IF(SUM('Test Sample Data'!M$3:M$98)&gt;10,IF(AND(ISNUMBER('Test Sample Data'!M1892),'Test Sample Data'!M1892&lt;$B$1,'Test Sample Data'!M1892&gt;0),'Test Sample Data'!M1892,$B$1),"")</f>
        <v/>
      </c>
      <c r="N1893" s="17" t="str">
        <f>'Gene Table'!E1892</f>
        <v>hsa-miR-548aq-5p</v>
      </c>
      <c r="O1893" s="17" t="str">
        <f>'Gene Table'!B1892</f>
        <v>O18</v>
      </c>
      <c r="P1893" s="17" t="str">
        <f>IF(SUM('Control Sample Data'!D$3:D$98)&gt;10,IF(AND(ISNUMBER('Control Sample Data'!D1892),'Control Sample Data'!D1892&lt;$B$1,'Control Sample Data'!D1892&gt;0),'Control Sample Data'!D1892,$B$1),"")</f>
        <v/>
      </c>
      <c r="Q1893" s="17" t="str">
        <f>IF(SUM('Control Sample Data'!E$3:E$98)&gt;10,IF(AND(ISNUMBER('Control Sample Data'!E1892),'Control Sample Data'!E1892&lt;$B$1,'Control Sample Data'!E1892&gt;0),'Control Sample Data'!E1892,$B$1),"")</f>
        <v/>
      </c>
      <c r="R1893" s="17" t="str">
        <f>IF(SUM('Control Sample Data'!F$3:F$98)&gt;10,IF(AND(ISNUMBER('Control Sample Data'!F1892),'Control Sample Data'!F1892&lt;$B$1,'Control Sample Data'!F1892&gt;0),'Control Sample Data'!F1892,$B$1),"")</f>
        <v/>
      </c>
      <c r="S1893" s="17" t="str">
        <f>IF(SUM('Control Sample Data'!G$3:G$98)&gt;10,IF(AND(ISNUMBER('Control Sample Data'!G1892),'Control Sample Data'!G1892&lt;$B$1,'Control Sample Data'!G1892&gt;0),'Control Sample Data'!G1892,$B$1),"")</f>
        <v/>
      </c>
      <c r="T1893" s="17" t="str">
        <f>IF(SUM('Control Sample Data'!H$3:H$98)&gt;10,IF(AND(ISNUMBER('Control Sample Data'!H1892),'Control Sample Data'!H1892&lt;$B$1,'Control Sample Data'!H1892&gt;0),'Control Sample Data'!H1892,$B$1),"")</f>
        <v/>
      </c>
      <c r="U1893" s="17" t="str">
        <f>IF(SUM('Control Sample Data'!I$3:I$98)&gt;10,IF(AND(ISNUMBER('Control Sample Data'!I1892),'Control Sample Data'!I1892&lt;$B$1,'Control Sample Data'!I1892&gt;0),'Control Sample Data'!I1892,$B$1),"")</f>
        <v/>
      </c>
      <c r="V1893" s="17" t="str">
        <f>IF(SUM('Control Sample Data'!J$3:J$98)&gt;10,IF(AND(ISNUMBER('Control Sample Data'!J1892),'Control Sample Data'!J1892&lt;$B$1,'Control Sample Data'!J1892&gt;0),'Control Sample Data'!J1892,$B$1),"")</f>
        <v/>
      </c>
      <c r="W1893" s="17" t="str">
        <f>IF(SUM('Control Sample Data'!K$3:K$98)&gt;10,IF(AND(ISNUMBER('Control Sample Data'!K1892),'Control Sample Data'!K1892&lt;$B$1,'Control Sample Data'!K1892&gt;0),'Control Sample Data'!K1892,$B$1),"")</f>
        <v/>
      </c>
      <c r="X1893" s="17" t="str">
        <f>IF(SUM('Control Sample Data'!L$3:L$98)&gt;10,IF(AND(ISNUMBER('Control Sample Data'!L1892),'Control Sample Data'!L1892&lt;$B$1,'Control Sample Data'!L1892&gt;0),'Control Sample Data'!L1892,$B$1),"")</f>
        <v/>
      </c>
      <c r="Y1893" s="17" t="str">
        <f>IF(SUM('Control Sample Data'!M$3:M$98)&gt;10,IF(AND(ISNUMBER('Control Sample Data'!M1892),'Control Sample Data'!M1892&lt;$B$1,'Control Sample Data'!M1892&gt;0),'Control Sample Data'!M1892,$B$1),"")</f>
        <v/>
      </c>
      <c r="AT1893" s="36" t="str">
        <f t="shared" si="1254"/>
        <v/>
      </c>
      <c r="AU1893" s="36" t="str">
        <f t="shared" si="1255"/>
        <v/>
      </c>
      <c r="AV1893" s="36" t="str">
        <f t="shared" si="1256"/>
        <v/>
      </c>
      <c r="AW1893" s="36" t="str">
        <f t="shared" si="1257"/>
        <v/>
      </c>
      <c r="AX1893" s="36" t="str">
        <f t="shared" si="1258"/>
        <v/>
      </c>
      <c r="AY1893" s="36" t="str">
        <f t="shared" si="1259"/>
        <v/>
      </c>
      <c r="AZ1893" s="36" t="str">
        <f t="shared" si="1260"/>
        <v/>
      </c>
      <c r="BA1893" s="36" t="str">
        <f t="shared" si="1261"/>
        <v/>
      </c>
      <c r="BB1893" s="36" t="str">
        <f t="shared" si="1262"/>
        <v/>
      </c>
      <c r="BC1893" s="36" t="str">
        <f t="shared" si="1263"/>
        <v/>
      </c>
      <c r="BD1893" s="36" t="str">
        <f t="shared" si="1264"/>
        <v/>
      </c>
      <c r="BE1893" s="36" t="str">
        <f t="shared" si="1265"/>
        <v/>
      </c>
      <c r="BF1893" s="36" t="str">
        <f t="shared" si="1266"/>
        <v/>
      </c>
      <c r="BG1893" s="36" t="str">
        <f t="shared" si="1267"/>
        <v/>
      </c>
      <c r="BH1893" s="36" t="str">
        <f t="shared" si="1268"/>
        <v/>
      </c>
      <c r="BI1893" s="36" t="str">
        <f t="shared" si="1269"/>
        <v/>
      </c>
      <c r="BJ1893" s="36" t="str">
        <f t="shared" si="1270"/>
        <v/>
      </c>
      <c r="BK1893" s="36" t="str">
        <f t="shared" si="1271"/>
        <v/>
      </c>
      <c r="BL1893" s="36" t="str">
        <f t="shared" si="1272"/>
        <v/>
      </c>
      <c r="BM1893" s="36" t="str">
        <f t="shared" si="1273"/>
        <v/>
      </c>
      <c r="BN1893" s="38" t="e">
        <f t="shared" si="1232"/>
        <v>#DIV/0!</v>
      </c>
      <c r="BO1893" s="38" t="e">
        <f t="shared" si="1233"/>
        <v>#DIV/0!</v>
      </c>
      <c r="BP1893" s="39" t="str">
        <f t="shared" si="1234"/>
        <v/>
      </c>
      <c r="BQ1893" s="39" t="str">
        <f t="shared" si="1235"/>
        <v/>
      </c>
      <c r="BR1893" s="39" t="str">
        <f t="shared" si="1236"/>
        <v/>
      </c>
      <c r="BS1893" s="39" t="str">
        <f t="shared" si="1237"/>
        <v/>
      </c>
      <c r="BT1893" s="39" t="str">
        <f t="shared" si="1238"/>
        <v/>
      </c>
      <c r="BU1893" s="39" t="str">
        <f t="shared" si="1239"/>
        <v/>
      </c>
      <c r="BV1893" s="39" t="str">
        <f t="shared" si="1240"/>
        <v/>
      </c>
      <c r="BW1893" s="39" t="str">
        <f t="shared" si="1241"/>
        <v/>
      </c>
      <c r="BX1893" s="39" t="str">
        <f t="shared" si="1242"/>
        <v/>
      </c>
      <c r="BY1893" s="39" t="str">
        <f t="shared" si="1243"/>
        <v/>
      </c>
      <c r="BZ1893" s="39" t="str">
        <f t="shared" si="1244"/>
        <v/>
      </c>
      <c r="CA1893" s="39" t="str">
        <f t="shared" si="1245"/>
        <v/>
      </c>
      <c r="CB1893" s="39" t="str">
        <f t="shared" si="1246"/>
        <v/>
      </c>
      <c r="CC1893" s="39" t="str">
        <f t="shared" si="1247"/>
        <v/>
      </c>
      <c r="CD1893" s="39" t="str">
        <f t="shared" si="1248"/>
        <v/>
      </c>
      <c r="CE1893" s="39" t="str">
        <f t="shared" si="1249"/>
        <v/>
      </c>
      <c r="CF1893" s="39" t="str">
        <f t="shared" si="1250"/>
        <v/>
      </c>
      <c r="CG1893" s="39" t="str">
        <f t="shared" si="1251"/>
        <v/>
      </c>
      <c r="CH1893" s="39" t="str">
        <f t="shared" si="1252"/>
        <v/>
      </c>
      <c r="CI1893" s="39" t="str">
        <f t="shared" si="1253"/>
        <v/>
      </c>
    </row>
    <row r="1894" spans="1:87">
      <c r="A1894" s="18"/>
      <c r="B1894" s="15" t="str">
        <f>'Gene Table'!E1893</f>
        <v>hsa-miR-4789-5p</v>
      </c>
      <c r="C1894" s="15" t="str">
        <f>'Gene Table'!B1893</f>
        <v>O19</v>
      </c>
      <c r="D1894" s="16" t="str">
        <f>IF(SUM('Test Sample Data'!D$3:D$98)&gt;10,IF(AND(ISNUMBER('Test Sample Data'!D1893),'Test Sample Data'!D1893&lt;$B$1,'Test Sample Data'!D1893&gt;0),'Test Sample Data'!D1893,$B$1),"")</f>
        <v/>
      </c>
      <c r="E1894" s="17" t="str">
        <f>IF(SUM('Test Sample Data'!E$3:E$98)&gt;10,IF(AND(ISNUMBER('Test Sample Data'!E1893),'Test Sample Data'!E1893&lt;$B$1,'Test Sample Data'!E1893&gt;0),'Test Sample Data'!E1893,$B$1),"")</f>
        <v/>
      </c>
      <c r="F1894" s="17" t="str">
        <f>IF(SUM('Test Sample Data'!F$3:F$98)&gt;10,IF(AND(ISNUMBER('Test Sample Data'!F1893),'Test Sample Data'!F1893&lt;$B$1,'Test Sample Data'!F1893&gt;0),'Test Sample Data'!F1893,$B$1),"")</f>
        <v/>
      </c>
      <c r="G1894" s="17" t="str">
        <f>IF(SUM('Test Sample Data'!G$3:G$98)&gt;10,IF(AND(ISNUMBER('Test Sample Data'!G1893),'Test Sample Data'!G1893&lt;$B$1,'Test Sample Data'!G1893&gt;0),'Test Sample Data'!G1893,$B$1),"")</f>
        <v/>
      </c>
      <c r="H1894" s="17" t="str">
        <f>IF(SUM('Test Sample Data'!H$3:H$98)&gt;10,IF(AND(ISNUMBER('Test Sample Data'!H1893),'Test Sample Data'!H1893&lt;$B$1,'Test Sample Data'!H1893&gt;0),'Test Sample Data'!H1893,$B$1),"")</f>
        <v/>
      </c>
      <c r="I1894" s="17" t="str">
        <f>IF(SUM('Test Sample Data'!I$3:I$98)&gt;10,IF(AND(ISNUMBER('Test Sample Data'!I1893),'Test Sample Data'!I1893&lt;$B$1,'Test Sample Data'!I1893&gt;0),'Test Sample Data'!I1893,$B$1),"")</f>
        <v/>
      </c>
      <c r="J1894" s="17" t="str">
        <f>IF(SUM('Test Sample Data'!J$3:J$98)&gt;10,IF(AND(ISNUMBER('Test Sample Data'!J1893),'Test Sample Data'!J1893&lt;$B$1,'Test Sample Data'!J1893&gt;0),'Test Sample Data'!J1893,$B$1),"")</f>
        <v/>
      </c>
      <c r="K1894" s="17" t="str">
        <f>IF(SUM('Test Sample Data'!K$3:K$98)&gt;10,IF(AND(ISNUMBER('Test Sample Data'!K1893),'Test Sample Data'!K1893&lt;$B$1,'Test Sample Data'!K1893&gt;0),'Test Sample Data'!K1893,$B$1),"")</f>
        <v/>
      </c>
      <c r="L1894" s="17" t="str">
        <f>IF(SUM('Test Sample Data'!L$3:L$98)&gt;10,IF(AND(ISNUMBER('Test Sample Data'!L1893),'Test Sample Data'!L1893&lt;$B$1,'Test Sample Data'!L1893&gt;0),'Test Sample Data'!L1893,$B$1),"")</f>
        <v/>
      </c>
      <c r="M1894" s="17" t="str">
        <f>IF(SUM('Test Sample Data'!M$3:M$98)&gt;10,IF(AND(ISNUMBER('Test Sample Data'!M1893),'Test Sample Data'!M1893&lt;$B$1,'Test Sample Data'!M1893&gt;0),'Test Sample Data'!M1893,$B$1),"")</f>
        <v/>
      </c>
      <c r="N1894" s="17" t="str">
        <f>'Gene Table'!E1893</f>
        <v>hsa-miR-4789-5p</v>
      </c>
      <c r="O1894" s="17" t="str">
        <f>'Gene Table'!B1893</f>
        <v>O19</v>
      </c>
      <c r="P1894" s="17" t="str">
        <f>IF(SUM('Control Sample Data'!D$3:D$98)&gt;10,IF(AND(ISNUMBER('Control Sample Data'!D1893),'Control Sample Data'!D1893&lt;$B$1,'Control Sample Data'!D1893&gt;0),'Control Sample Data'!D1893,$B$1),"")</f>
        <v/>
      </c>
      <c r="Q1894" s="17" t="str">
        <f>IF(SUM('Control Sample Data'!E$3:E$98)&gt;10,IF(AND(ISNUMBER('Control Sample Data'!E1893),'Control Sample Data'!E1893&lt;$B$1,'Control Sample Data'!E1893&gt;0),'Control Sample Data'!E1893,$B$1),"")</f>
        <v/>
      </c>
      <c r="R1894" s="17" t="str">
        <f>IF(SUM('Control Sample Data'!F$3:F$98)&gt;10,IF(AND(ISNUMBER('Control Sample Data'!F1893),'Control Sample Data'!F1893&lt;$B$1,'Control Sample Data'!F1893&gt;0),'Control Sample Data'!F1893,$B$1),"")</f>
        <v/>
      </c>
      <c r="S1894" s="17" t="str">
        <f>IF(SUM('Control Sample Data'!G$3:G$98)&gt;10,IF(AND(ISNUMBER('Control Sample Data'!G1893),'Control Sample Data'!G1893&lt;$B$1,'Control Sample Data'!G1893&gt;0),'Control Sample Data'!G1893,$B$1),"")</f>
        <v/>
      </c>
      <c r="T1894" s="17" t="str">
        <f>IF(SUM('Control Sample Data'!H$3:H$98)&gt;10,IF(AND(ISNUMBER('Control Sample Data'!H1893),'Control Sample Data'!H1893&lt;$B$1,'Control Sample Data'!H1893&gt;0),'Control Sample Data'!H1893,$B$1),"")</f>
        <v/>
      </c>
      <c r="U1894" s="17" t="str">
        <f>IF(SUM('Control Sample Data'!I$3:I$98)&gt;10,IF(AND(ISNUMBER('Control Sample Data'!I1893),'Control Sample Data'!I1893&lt;$B$1,'Control Sample Data'!I1893&gt;0),'Control Sample Data'!I1893,$B$1),"")</f>
        <v/>
      </c>
      <c r="V1894" s="17" t="str">
        <f>IF(SUM('Control Sample Data'!J$3:J$98)&gt;10,IF(AND(ISNUMBER('Control Sample Data'!J1893),'Control Sample Data'!J1893&lt;$B$1,'Control Sample Data'!J1893&gt;0),'Control Sample Data'!J1893,$B$1),"")</f>
        <v/>
      </c>
      <c r="W1894" s="17" t="str">
        <f>IF(SUM('Control Sample Data'!K$3:K$98)&gt;10,IF(AND(ISNUMBER('Control Sample Data'!K1893),'Control Sample Data'!K1893&lt;$B$1,'Control Sample Data'!K1893&gt;0),'Control Sample Data'!K1893,$B$1),"")</f>
        <v/>
      </c>
      <c r="X1894" s="17" t="str">
        <f>IF(SUM('Control Sample Data'!L$3:L$98)&gt;10,IF(AND(ISNUMBER('Control Sample Data'!L1893),'Control Sample Data'!L1893&lt;$B$1,'Control Sample Data'!L1893&gt;0),'Control Sample Data'!L1893,$B$1),"")</f>
        <v/>
      </c>
      <c r="Y1894" s="17" t="str">
        <f>IF(SUM('Control Sample Data'!M$3:M$98)&gt;10,IF(AND(ISNUMBER('Control Sample Data'!M1893),'Control Sample Data'!M1893&lt;$B$1,'Control Sample Data'!M1893&gt;0),'Control Sample Data'!M1893,$B$1),"")</f>
        <v/>
      </c>
      <c r="AT1894" s="36" t="str">
        <f t="shared" si="1254"/>
        <v/>
      </c>
      <c r="AU1894" s="36" t="str">
        <f t="shared" si="1255"/>
        <v/>
      </c>
      <c r="AV1894" s="36" t="str">
        <f t="shared" si="1256"/>
        <v/>
      </c>
      <c r="AW1894" s="36" t="str">
        <f t="shared" si="1257"/>
        <v/>
      </c>
      <c r="AX1894" s="36" t="str">
        <f t="shared" si="1258"/>
        <v/>
      </c>
      <c r="AY1894" s="36" t="str">
        <f t="shared" si="1259"/>
        <v/>
      </c>
      <c r="AZ1894" s="36" t="str">
        <f t="shared" si="1260"/>
        <v/>
      </c>
      <c r="BA1894" s="36" t="str">
        <f t="shared" si="1261"/>
        <v/>
      </c>
      <c r="BB1894" s="36" t="str">
        <f t="shared" si="1262"/>
        <v/>
      </c>
      <c r="BC1894" s="36" t="str">
        <f t="shared" si="1263"/>
        <v/>
      </c>
      <c r="BD1894" s="36" t="str">
        <f t="shared" si="1264"/>
        <v/>
      </c>
      <c r="BE1894" s="36" t="str">
        <f t="shared" si="1265"/>
        <v/>
      </c>
      <c r="BF1894" s="36" t="str">
        <f t="shared" si="1266"/>
        <v/>
      </c>
      <c r="BG1894" s="36" t="str">
        <f t="shared" si="1267"/>
        <v/>
      </c>
      <c r="BH1894" s="36" t="str">
        <f t="shared" si="1268"/>
        <v/>
      </c>
      <c r="BI1894" s="36" t="str">
        <f t="shared" si="1269"/>
        <v/>
      </c>
      <c r="BJ1894" s="36" t="str">
        <f t="shared" si="1270"/>
        <v/>
      </c>
      <c r="BK1894" s="36" t="str">
        <f t="shared" si="1271"/>
        <v/>
      </c>
      <c r="BL1894" s="36" t="str">
        <f t="shared" si="1272"/>
        <v/>
      </c>
      <c r="BM1894" s="36" t="str">
        <f t="shared" si="1273"/>
        <v/>
      </c>
      <c r="BN1894" s="38" t="e">
        <f t="shared" si="1232"/>
        <v>#DIV/0!</v>
      </c>
      <c r="BO1894" s="38" t="e">
        <f t="shared" si="1233"/>
        <v>#DIV/0!</v>
      </c>
      <c r="BP1894" s="39" t="str">
        <f t="shared" si="1234"/>
        <v/>
      </c>
      <c r="BQ1894" s="39" t="str">
        <f t="shared" si="1235"/>
        <v/>
      </c>
      <c r="BR1894" s="39" t="str">
        <f t="shared" si="1236"/>
        <v/>
      </c>
      <c r="BS1894" s="39" t="str">
        <f t="shared" si="1237"/>
        <v/>
      </c>
      <c r="BT1894" s="39" t="str">
        <f t="shared" si="1238"/>
        <v/>
      </c>
      <c r="BU1894" s="39" t="str">
        <f t="shared" si="1239"/>
        <v/>
      </c>
      <c r="BV1894" s="39" t="str">
        <f t="shared" si="1240"/>
        <v/>
      </c>
      <c r="BW1894" s="39" t="str">
        <f t="shared" si="1241"/>
        <v/>
      </c>
      <c r="BX1894" s="39" t="str">
        <f t="shared" si="1242"/>
        <v/>
      </c>
      <c r="BY1894" s="39" t="str">
        <f t="shared" si="1243"/>
        <v/>
      </c>
      <c r="BZ1894" s="39" t="str">
        <f t="shared" si="1244"/>
        <v/>
      </c>
      <c r="CA1894" s="39" t="str">
        <f t="shared" si="1245"/>
        <v/>
      </c>
      <c r="CB1894" s="39" t="str">
        <f t="shared" si="1246"/>
        <v/>
      </c>
      <c r="CC1894" s="39" t="str">
        <f t="shared" si="1247"/>
        <v/>
      </c>
      <c r="CD1894" s="39" t="str">
        <f t="shared" si="1248"/>
        <v/>
      </c>
      <c r="CE1894" s="39" t="str">
        <f t="shared" si="1249"/>
        <v/>
      </c>
      <c r="CF1894" s="39" t="str">
        <f t="shared" si="1250"/>
        <v/>
      </c>
      <c r="CG1894" s="39" t="str">
        <f t="shared" si="1251"/>
        <v/>
      </c>
      <c r="CH1894" s="39" t="str">
        <f t="shared" si="1252"/>
        <v/>
      </c>
      <c r="CI1894" s="39" t="str">
        <f t="shared" si="1253"/>
        <v/>
      </c>
    </row>
    <row r="1895" spans="1:87">
      <c r="A1895" s="18"/>
      <c r="B1895" s="15" t="str">
        <f>'Gene Table'!E1894</f>
        <v>hsa-miR-548aq-3p</v>
      </c>
      <c r="C1895" s="15" t="str">
        <f>'Gene Table'!B1894</f>
        <v>O20</v>
      </c>
      <c r="D1895" s="16" t="str">
        <f>IF(SUM('Test Sample Data'!D$3:D$98)&gt;10,IF(AND(ISNUMBER('Test Sample Data'!D1894),'Test Sample Data'!D1894&lt;$B$1,'Test Sample Data'!D1894&gt;0),'Test Sample Data'!D1894,$B$1),"")</f>
        <v/>
      </c>
      <c r="E1895" s="17" t="str">
        <f>IF(SUM('Test Sample Data'!E$3:E$98)&gt;10,IF(AND(ISNUMBER('Test Sample Data'!E1894),'Test Sample Data'!E1894&lt;$B$1,'Test Sample Data'!E1894&gt;0),'Test Sample Data'!E1894,$B$1),"")</f>
        <v/>
      </c>
      <c r="F1895" s="17" t="str">
        <f>IF(SUM('Test Sample Data'!F$3:F$98)&gt;10,IF(AND(ISNUMBER('Test Sample Data'!F1894),'Test Sample Data'!F1894&lt;$B$1,'Test Sample Data'!F1894&gt;0),'Test Sample Data'!F1894,$B$1),"")</f>
        <v/>
      </c>
      <c r="G1895" s="17" t="str">
        <f>IF(SUM('Test Sample Data'!G$3:G$98)&gt;10,IF(AND(ISNUMBER('Test Sample Data'!G1894),'Test Sample Data'!G1894&lt;$B$1,'Test Sample Data'!G1894&gt;0),'Test Sample Data'!G1894,$B$1),"")</f>
        <v/>
      </c>
      <c r="H1895" s="17" t="str">
        <f>IF(SUM('Test Sample Data'!H$3:H$98)&gt;10,IF(AND(ISNUMBER('Test Sample Data'!H1894),'Test Sample Data'!H1894&lt;$B$1,'Test Sample Data'!H1894&gt;0),'Test Sample Data'!H1894,$B$1),"")</f>
        <v/>
      </c>
      <c r="I1895" s="17" t="str">
        <f>IF(SUM('Test Sample Data'!I$3:I$98)&gt;10,IF(AND(ISNUMBER('Test Sample Data'!I1894),'Test Sample Data'!I1894&lt;$B$1,'Test Sample Data'!I1894&gt;0),'Test Sample Data'!I1894,$B$1),"")</f>
        <v/>
      </c>
      <c r="J1895" s="17" t="str">
        <f>IF(SUM('Test Sample Data'!J$3:J$98)&gt;10,IF(AND(ISNUMBER('Test Sample Data'!J1894),'Test Sample Data'!J1894&lt;$B$1,'Test Sample Data'!J1894&gt;0),'Test Sample Data'!J1894,$B$1),"")</f>
        <v/>
      </c>
      <c r="K1895" s="17" t="str">
        <f>IF(SUM('Test Sample Data'!K$3:K$98)&gt;10,IF(AND(ISNUMBER('Test Sample Data'!K1894),'Test Sample Data'!K1894&lt;$B$1,'Test Sample Data'!K1894&gt;0),'Test Sample Data'!K1894,$B$1),"")</f>
        <v/>
      </c>
      <c r="L1895" s="17" t="str">
        <f>IF(SUM('Test Sample Data'!L$3:L$98)&gt;10,IF(AND(ISNUMBER('Test Sample Data'!L1894),'Test Sample Data'!L1894&lt;$B$1,'Test Sample Data'!L1894&gt;0),'Test Sample Data'!L1894,$B$1),"")</f>
        <v/>
      </c>
      <c r="M1895" s="17" t="str">
        <f>IF(SUM('Test Sample Data'!M$3:M$98)&gt;10,IF(AND(ISNUMBER('Test Sample Data'!M1894),'Test Sample Data'!M1894&lt;$B$1,'Test Sample Data'!M1894&gt;0),'Test Sample Data'!M1894,$B$1),"")</f>
        <v/>
      </c>
      <c r="N1895" s="17" t="str">
        <f>'Gene Table'!E1894</f>
        <v>hsa-miR-548aq-3p</v>
      </c>
      <c r="O1895" s="17" t="str">
        <f>'Gene Table'!B1894</f>
        <v>O20</v>
      </c>
      <c r="P1895" s="17" t="str">
        <f>IF(SUM('Control Sample Data'!D$3:D$98)&gt;10,IF(AND(ISNUMBER('Control Sample Data'!D1894),'Control Sample Data'!D1894&lt;$B$1,'Control Sample Data'!D1894&gt;0),'Control Sample Data'!D1894,$B$1),"")</f>
        <v/>
      </c>
      <c r="Q1895" s="17" t="str">
        <f>IF(SUM('Control Sample Data'!E$3:E$98)&gt;10,IF(AND(ISNUMBER('Control Sample Data'!E1894),'Control Sample Data'!E1894&lt;$B$1,'Control Sample Data'!E1894&gt;0),'Control Sample Data'!E1894,$B$1),"")</f>
        <v/>
      </c>
      <c r="R1895" s="17" t="str">
        <f>IF(SUM('Control Sample Data'!F$3:F$98)&gt;10,IF(AND(ISNUMBER('Control Sample Data'!F1894),'Control Sample Data'!F1894&lt;$B$1,'Control Sample Data'!F1894&gt;0),'Control Sample Data'!F1894,$B$1),"")</f>
        <v/>
      </c>
      <c r="S1895" s="17" t="str">
        <f>IF(SUM('Control Sample Data'!G$3:G$98)&gt;10,IF(AND(ISNUMBER('Control Sample Data'!G1894),'Control Sample Data'!G1894&lt;$B$1,'Control Sample Data'!G1894&gt;0),'Control Sample Data'!G1894,$B$1),"")</f>
        <v/>
      </c>
      <c r="T1895" s="17" t="str">
        <f>IF(SUM('Control Sample Data'!H$3:H$98)&gt;10,IF(AND(ISNUMBER('Control Sample Data'!H1894),'Control Sample Data'!H1894&lt;$B$1,'Control Sample Data'!H1894&gt;0),'Control Sample Data'!H1894,$B$1),"")</f>
        <v/>
      </c>
      <c r="U1895" s="17" t="str">
        <f>IF(SUM('Control Sample Data'!I$3:I$98)&gt;10,IF(AND(ISNUMBER('Control Sample Data'!I1894),'Control Sample Data'!I1894&lt;$B$1,'Control Sample Data'!I1894&gt;0),'Control Sample Data'!I1894,$B$1),"")</f>
        <v/>
      </c>
      <c r="V1895" s="17" t="str">
        <f>IF(SUM('Control Sample Data'!J$3:J$98)&gt;10,IF(AND(ISNUMBER('Control Sample Data'!J1894),'Control Sample Data'!J1894&lt;$B$1,'Control Sample Data'!J1894&gt;0),'Control Sample Data'!J1894,$B$1),"")</f>
        <v/>
      </c>
      <c r="W1895" s="17" t="str">
        <f>IF(SUM('Control Sample Data'!K$3:K$98)&gt;10,IF(AND(ISNUMBER('Control Sample Data'!K1894),'Control Sample Data'!K1894&lt;$B$1,'Control Sample Data'!K1894&gt;0),'Control Sample Data'!K1894,$B$1),"")</f>
        <v/>
      </c>
      <c r="X1895" s="17" t="str">
        <f>IF(SUM('Control Sample Data'!L$3:L$98)&gt;10,IF(AND(ISNUMBER('Control Sample Data'!L1894),'Control Sample Data'!L1894&lt;$B$1,'Control Sample Data'!L1894&gt;0),'Control Sample Data'!L1894,$B$1),"")</f>
        <v/>
      </c>
      <c r="Y1895" s="17" t="str">
        <f>IF(SUM('Control Sample Data'!M$3:M$98)&gt;10,IF(AND(ISNUMBER('Control Sample Data'!M1894),'Control Sample Data'!M1894&lt;$B$1,'Control Sample Data'!M1894&gt;0),'Control Sample Data'!M1894,$B$1),"")</f>
        <v/>
      </c>
      <c r="AT1895" s="36" t="str">
        <f t="shared" si="1254"/>
        <v/>
      </c>
      <c r="AU1895" s="36" t="str">
        <f t="shared" si="1255"/>
        <v/>
      </c>
      <c r="AV1895" s="36" t="str">
        <f t="shared" si="1256"/>
        <v/>
      </c>
      <c r="AW1895" s="36" t="str">
        <f t="shared" si="1257"/>
        <v/>
      </c>
      <c r="AX1895" s="36" t="str">
        <f t="shared" si="1258"/>
        <v/>
      </c>
      <c r="AY1895" s="36" t="str">
        <f t="shared" si="1259"/>
        <v/>
      </c>
      <c r="AZ1895" s="36" t="str">
        <f t="shared" si="1260"/>
        <v/>
      </c>
      <c r="BA1895" s="36" t="str">
        <f t="shared" si="1261"/>
        <v/>
      </c>
      <c r="BB1895" s="36" t="str">
        <f t="shared" si="1262"/>
        <v/>
      </c>
      <c r="BC1895" s="36" t="str">
        <f t="shared" si="1263"/>
        <v/>
      </c>
      <c r="BD1895" s="36" t="str">
        <f t="shared" si="1264"/>
        <v/>
      </c>
      <c r="BE1895" s="36" t="str">
        <f t="shared" si="1265"/>
        <v/>
      </c>
      <c r="BF1895" s="36" t="str">
        <f t="shared" si="1266"/>
        <v/>
      </c>
      <c r="BG1895" s="36" t="str">
        <f t="shared" si="1267"/>
        <v/>
      </c>
      <c r="BH1895" s="36" t="str">
        <f t="shared" si="1268"/>
        <v/>
      </c>
      <c r="BI1895" s="36" t="str">
        <f t="shared" si="1269"/>
        <v/>
      </c>
      <c r="BJ1895" s="36" t="str">
        <f t="shared" si="1270"/>
        <v/>
      </c>
      <c r="BK1895" s="36" t="str">
        <f t="shared" si="1271"/>
        <v/>
      </c>
      <c r="BL1895" s="36" t="str">
        <f t="shared" si="1272"/>
        <v/>
      </c>
      <c r="BM1895" s="36" t="str">
        <f t="shared" si="1273"/>
        <v/>
      </c>
      <c r="BN1895" s="38" t="e">
        <f t="shared" si="1232"/>
        <v>#DIV/0!</v>
      </c>
      <c r="BO1895" s="38" t="e">
        <f t="shared" si="1233"/>
        <v>#DIV/0!</v>
      </c>
      <c r="BP1895" s="39" t="str">
        <f t="shared" si="1234"/>
        <v/>
      </c>
      <c r="BQ1895" s="39" t="str">
        <f t="shared" si="1235"/>
        <v/>
      </c>
      <c r="BR1895" s="39" t="str">
        <f t="shared" si="1236"/>
        <v/>
      </c>
      <c r="BS1895" s="39" t="str">
        <f t="shared" si="1237"/>
        <v/>
      </c>
      <c r="BT1895" s="39" t="str">
        <f t="shared" si="1238"/>
        <v/>
      </c>
      <c r="BU1895" s="39" t="str">
        <f t="shared" si="1239"/>
        <v/>
      </c>
      <c r="BV1895" s="39" t="str">
        <f t="shared" si="1240"/>
        <v/>
      </c>
      <c r="BW1895" s="39" t="str">
        <f t="shared" si="1241"/>
        <v/>
      </c>
      <c r="BX1895" s="39" t="str">
        <f t="shared" si="1242"/>
        <v/>
      </c>
      <c r="BY1895" s="39" t="str">
        <f t="shared" si="1243"/>
        <v/>
      </c>
      <c r="BZ1895" s="39" t="str">
        <f t="shared" si="1244"/>
        <v/>
      </c>
      <c r="CA1895" s="39" t="str">
        <f t="shared" si="1245"/>
        <v/>
      </c>
      <c r="CB1895" s="39" t="str">
        <f t="shared" si="1246"/>
        <v/>
      </c>
      <c r="CC1895" s="39" t="str">
        <f t="shared" si="1247"/>
        <v/>
      </c>
      <c r="CD1895" s="39" t="str">
        <f t="shared" si="1248"/>
        <v/>
      </c>
      <c r="CE1895" s="39" t="str">
        <f t="shared" si="1249"/>
        <v/>
      </c>
      <c r="CF1895" s="39" t="str">
        <f t="shared" si="1250"/>
        <v/>
      </c>
      <c r="CG1895" s="39" t="str">
        <f t="shared" si="1251"/>
        <v/>
      </c>
      <c r="CH1895" s="39" t="str">
        <f t="shared" si="1252"/>
        <v/>
      </c>
      <c r="CI1895" s="39" t="str">
        <f t="shared" si="1253"/>
        <v/>
      </c>
    </row>
    <row r="1896" spans="1:87">
      <c r="A1896" s="18"/>
      <c r="B1896" s="15" t="str">
        <f>'Gene Table'!E1895</f>
        <v>hsa-miR-4789-3p</v>
      </c>
      <c r="C1896" s="15" t="str">
        <f>'Gene Table'!B1895</f>
        <v>O21</v>
      </c>
      <c r="D1896" s="16" t="str">
        <f>IF(SUM('Test Sample Data'!D$3:D$98)&gt;10,IF(AND(ISNUMBER('Test Sample Data'!D1895),'Test Sample Data'!D1895&lt;$B$1,'Test Sample Data'!D1895&gt;0),'Test Sample Data'!D1895,$B$1),"")</f>
        <v/>
      </c>
      <c r="E1896" s="17" t="str">
        <f>IF(SUM('Test Sample Data'!E$3:E$98)&gt;10,IF(AND(ISNUMBER('Test Sample Data'!E1895),'Test Sample Data'!E1895&lt;$B$1,'Test Sample Data'!E1895&gt;0),'Test Sample Data'!E1895,$B$1),"")</f>
        <v/>
      </c>
      <c r="F1896" s="17" t="str">
        <f>IF(SUM('Test Sample Data'!F$3:F$98)&gt;10,IF(AND(ISNUMBER('Test Sample Data'!F1895),'Test Sample Data'!F1895&lt;$B$1,'Test Sample Data'!F1895&gt;0),'Test Sample Data'!F1895,$B$1),"")</f>
        <v/>
      </c>
      <c r="G1896" s="17" t="str">
        <f>IF(SUM('Test Sample Data'!G$3:G$98)&gt;10,IF(AND(ISNUMBER('Test Sample Data'!G1895),'Test Sample Data'!G1895&lt;$B$1,'Test Sample Data'!G1895&gt;0),'Test Sample Data'!G1895,$B$1),"")</f>
        <v/>
      </c>
      <c r="H1896" s="17" t="str">
        <f>IF(SUM('Test Sample Data'!H$3:H$98)&gt;10,IF(AND(ISNUMBER('Test Sample Data'!H1895),'Test Sample Data'!H1895&lt;$B$1,'Test Sample Data'!H1895&gt;0),'Test Sample Data'!H1895,$B$1),"")</f>
        <v/>
      </c>
      <c r="I1896" s="17" t="str">
        <f>IF(SUM('Test Sample Data'!I$3:I$98)&gt;10,IF(AND(ISNUMBER('Test Sample Data'!I1895),'Test Sample Data'!I1895&lt;$B$1,'Test Sample Data'!I1895&gt;0),'Test Sample Data'!I1895,$B$1),"")</f>
        <v/>
      </c>
      <c r="J1896" s="17" t="str">
        <f>IF(SUM('Test Sample Data'!J$3:J$98)&gt;10,IF(AND(ISNUMBER('Test Sample Data'!J1895),'Test Sample Data'!J1895&lt;$B$1,'Test Sample Data'!J1895&gt;0),'Test Sample Data'!J1895,$B$1),"")</f>
        <v/>
      </c>
      <c r="K1896" s="17" t="str">
        <f>IF(SUM('Test Sample Data'!K$3:K$98)&gt;10,IF(AND(ISNUMBER('Test Sample Data'!K1895),'Test Sample Data'!K1895&lt;$B$1,'Test Sample Data'!K1895&gt;0),'Test Sample Data'!K1895,$B$1),"")</f>
        <v/>
      </c>
      <c r="L1896" s="17" t="str">
        <f>IF(SUM('Test Sample Data'!L$3:L$98)&gt;10,IF(AND(ISNUMBER('Test Sample Data'!L1895),'Test Sample Data'!L1895&lt;$B$1,'Test Sample Data'!L1895&gt;0),'Test Sample Data'!L1895,$B$1),"")</f>
        <v/>
      </c>
      <c r="M1896" s="17" t="str">
        <f>IF(SUM('Test Sample Data'!M$3:M$98)&gt;10,IF(AND(ISNUMBER('Test Sample Data'!M1895),'Test Sample Data'!M1895&lt;$B$1,'Test Sample Data'!M1895&gt;0),'Test Sample Data'!M1895,$B$1),"")</f>
        <v/>
      </c>
      <c r="N1896" s="17" t="str">
        <f>'Gene Table'!E1895</f>
        <v>hsa-miR-4789-3p</v>
      </c>
      <c r="O1896" s="17" t="str">
        <f>'Gene Table'!B1895</f>
        <v>O21</v>
      </c>
      <c r="P1896" s="17" t="str">
        <f>IF(SUM('Control Sample Data'!D$3:D$98)&gt;10,IF(AND(ISNUMBER('Control Sample Data'!D1895),'Control Sample Data'!D1895&lt;$B$1,'Control Sample Data'!D1895&gt;0),'Control Sample Data'!D1895,$B$1),"")</f>
        <v/>
      </c>
      <c r="Q1896" s="17" t="str">
        <f>IF(SUM('Control Sample Data'!E$3:E$98)&gt;10,IF(AND(ISNUMBER('Control Sample Data'!E1895),'Control Sample Data'!E1895&lt;$B$1,'Control Sample Data'!E1895&gt;0),'Control Sample Data'!E1895,$B$1),"")</f>
        <v/>
      </c>
      <c r="R1896" s="17" t="str">
        <f>IF(SUM('Control Sample Data'!F$3:F$98)&gt;10,IF(AND(ISNUMBER('Control Sample Data'!F1895),'Control Sample Data'!F1895&lt;$B$1,'Control Sample Data'!F1895&gt;0),'Control Sample Data'!F1895,$B$1),"")</f>
        <v/>
      </c>
      <c r="S1896" s="17" t="str">
        <f>IF(SUM('Control Sample Data'!G$3:G$98)&gt;10,IF(AND(ISNUMBER('Control Sample Data'!G1895),'Control Sample Data'!G1895&lt;$B$1,'Control Sample Data'!G1895&gt;0),'Control Sample Data'!G1895,$B$1),"")</f>
        <v/>
      </c>
      <c r="T1896" s="17" t="str">
        <f>IF(SUM('Control Sample Data'!H$3:H$98)&gt;10,IF(AND(ISNUMBER('Control Sample Data'!H1895),'Control Sample Data'!H1895&lt;$B$1,'Control Sample Data'!H1895&gt;0),'Control Sample Data'!H1895,$B$1),"")</f>
        <v/>
      </c>
      <c r="U1896" s="17" t="str">
        <f>IF(SUM('Control Sample Data'!I$3:I$98)&gt;10,IF(AND(ISNUMBER('Control Sample Data'!I1895),'Control Sample Data'!I1895&lt;$B$1,'Control Sample Data'!I1895&gt;0),'Control Sample Data'!I1895,$B$1),"")</f>
        <v/>
      </c>
      <c r="V1896" s="17" t="str">
        <f>IF(SUM('Control Sample Data'!J$3:J$98)&gt;10,IF(AND(ISNUMBER('Control Sample Data'!J1895),'Control Sample Data'!J1895&lt;$B$1,'Control Sample Data'!J1895&gt;0),'Control Sample Data'!J1895,$B$1),"")</f>
        <v/>
      </c>
      <c r="W1896" s="17" t="str">
        <f>IF(SUM('Control Sample Data'!K$3:K$98)&gt;10,IF(AND(ISNUMBER('Control Sample Data'!K1895),'Control Sample Data'!K1895&lt;$B$1,'Control Sample Data'!K1895&gt;0),'Control Sample Data'!K1895,$B$1),"")</f>
        <v/>
      </c>
      <c r="X1896" s="17" t="str">
        <f>IF(SUM('Control Sample Data'!L$3:L$98)&gt;10,IF(AND(ISNUMBER('Control Sample Data'!L1895),'Control Sample Data'!L1895&lt;$B$1,'Control Sample Data'!L1895&gt;0),'Control Sample Data'!L1895,$B$1),"")</f>
        <v/>
      </c>
      <c r="Y1896" s="17" t="str">
        <f>IF(SUM('Control Sample Data'!M$3:M$98)&gt;10,IF(AND(ISNUMBER('Control Sample Data'!M1895),'Control Sample Data'!M1895&lt;$B$1,'Control Sample Data'!M1895&gt;0),'Control Sample Data'!M1895,$B$1),"")</f>
        <v/>
      </c>
      <c r="AT1896" s="36" t="str">
        <f t="shared" si="1254"/>
        <v/>
      </c>
      <c r="AU1896" s="36" t="str">
        <f t="shared" si="1255"/>
        <v/>
      </c>
      <c r="AV1896" s="36" t="str">
        <f t="shared" si="1256"/>
        <v/>
      </c>
      <c r="AW1896" s="36" t="str">
        <f t="shared" si="1257"/>
        <v/>
      </c>
      <c r="AX1896" s="36" t="str">
        <f t="shared" si="1258"/>
        <v/>
      </c>
      <c r="AY1896" s="36" t="str">
        <f t="shared" si="1259"/>
        <v/>
      </c>
      <c r="AZ1896" s="36" t="str">
        <f t="shared" si="1260"/>
        <v/>
      </c>
      <c r="BA1896" s="36" t="str">
        <f t="shared" si="1261"/>
        <v/>
      </c>
      <c r="BB1896" s="36" t="str">
        <f t="shared" si="1262"/>
        <v/>
      </c>
      <c r="BC1896" s="36" t="str">
        <f t="shared" si="1263"/>
        <v/>
      </c>
      <c r="BD1896" s="36" t="str">
        <f t="shared" si="1264"/>
        <v/>
      </c>
      <c r="BE1896" s="36" t="str">
        <f t="shared" si="1265"/>
        <v/>
      </c>
      <c r="BF1896" s="36" t="str">
        <f t="shared" si="1266"/>
        <v/>
      </c>
      <c r="BG1896" s="36" t="str">
        <f t="shared" si="1267"/>
        <v/>
      </c>
      <c r="BH1896" s="36" t="str">
        <f t="shared" si="1268"/>
        <v/>
      </c>
      <c r="BI1896" s="36" t="str">
        <f t="shared" si="1269"/>
        <v/>
      </c>
      <c r="BJ1896" s="36" t="str">
        <f t="shared" si="1270"/>
        <v/>
      </c>
      <c r="BK1896" s="36" t="str">
        <f t="shared" si="1271"/>
        <v/>
      </c>
      <c r="BL1896" s="36" t="str">
        <f t="shared" si="1272"/>
        <v/>
      </c>
      <c r="BM1896" s="36" t="str">
        <f t="shared" si="1273"/>
        <v/>
      </c>
      <c r="BN1896" s="38" t="e">
        <f t="shared" si="1232"/>
        <v>#DIV/0!</v>
      </c>
      <c r="BO1896" s="38" t="e">
        <f t="shared" si="1233"/>
        <v>#DIV/0!</v>
      </c>
      <c r="BP1896" s="39" t="str">
        <f t="shared" si="1234"/>
        <v/>
      </c>
      <c r="BQ1896" s="39" t="str">
        <f t="shared" si="1235"/>
        <v/>
      </c>
      <c r="BR1896" s="39" t="str">
        <f t="shared" si="1236"/>
        <v/>
      </c>
      <c r="BS1896" s="39" t="str">
        <f t="shared" si="1237"/>
        <v/>
      </c>
      <c r="BT1896" s="39" t="str">
        <f t="shared" si="1238"/>
        <v/>
      </c>
      <c r="BU1896" s="39" t="str">
        <f t="shared" si="1239"/>
        <v/>
      </c>
      <c r="BV1896" s="39" t="str">
        <f t="shared" si="1240"/>
        <v/>
      </c>
      <c r="BW1896" s="39" t="str">
        <f t="shared" si="1241"/>
        <v/>
      </c>
      <c r="BX1896" s="39" t="str">
        <f t="shared" si="1242"/>
        <v/>
      </c>
      <c r="BY1896" s="39" t="str">
        <f t="shared" si="1243"/>
        <v/>
      </c>
      <c r="BZ1896" s="39" t="str">
        <f t="shared" si="1244"/>
        <v/>
      </c>
      <c r="CA1896" s="39" t="str">
        <f t="shared" si="1245"/>
        <v/>
      </c>
      <c r="CB1896" s="39" t="str">
        <f t="shared" si="1246"/>
        <v/>
      </c>
      <c r="CC1896" s="39" t="str">
        <f t="shared" si="1247"/>
        <v/>
      </c>
      <c r="CD1896" s="39" t="str">
        <f t="shared" si="1248"/>
        <v/>
      </c>
      <c r="CE1896" s="39" t="str">
        <f t="shared" si="1249"/>
        <v/>
      </c>
      <c r="CF1896" s="39" t="str">
        <f t="shared" si="1250"/>
        <v/>
      </c>
      <c r="CG1896" s="39" t="str">
        <f t="shared" si="1251"/>
        <v/>
      </c>
      <c r="CH1896" s="39" t="str">
        <f t="shared" si="1252"/>
        <v/>
      </c>
      <c r="CI1896" s="39" t="str">
        <f t="shared" si="1253"/>
        <v/>
      </c>
    </row>
    <row r="1897" spans="1:87">
      <c r="A1897" s="18"/>
      <c r="B1897" s="15" t="str">
        <f>'Gene Table'!E1896</f>
        <v>hsa-miR-548ar-5p</v>
      </c>
      <c r="C1897" s="15" t="str">
        <f>'Gene Table'!B1896</f>
        <v>O22</v>
      </c>
      <c r="D1897" s="16" t="str">
        <f>IF(SUM('Test Sample Data'!D$3:D$98)&gt;10,IF(AND(ISNUMBER('Test Sample Data'!D1896),'Test Sample Data'!D1896&lt;$B$1,'Test Sample Data'!D1896&gt;0),'Test Sample Data'!D1896,$B$1),"")</f>
        <v/>
      </c>
      <c r="E1897" s="17" t="str">
        <f>IF(SUM('Test Sample Data'!E$3:E$98)&gt;10,IF(AND(ISNUMBER('Test Sample Data'!E1896),'Test Sample Data'!E1896&lt;$B$1,'Test Sample Data'!E1896&gt;0),'Test Sample Data'!E1896,$B$1),"")</f>
        <v/>
      </c>
      <c r="F1897" s="17" t="str">
        <f>IF(SUM('Test Sample Data'!F$3:F$98)&gt;10,IF(AND(ISNUMBER('Test Sample Data'!F1896),'Test Sample Data'!F1896&lt;$B$1,'Test Sample Data'!F1896&gt;0),'Test Sample Data'!F1896,$B$1),"")</f>
        <v/>
      </c>
      <c r="G1897" s="17" t="str">
        <f>IF(SUM('Test Sample Data'!G$3:G$98)&gt;10,IF(AND(ISNUMBER('Test Sample Data'!G1896),'Test Sample Data'!G1896&lt;$B$1,'Test Sample Data'!G1896&gt;0),'Test Sample Data'!G1896,$B$1),"")</f>
        <v/>
      </c>
      <c r="H1897" s="17" t="str">
        <f>IF(SUM('Test Sample Data'!H$3:H$98)&gt;10,IF(AND(ISNUMBER('Test Sample Data'!H1896),'Test Sample Data'!H1896&lt;$B$1,'Test Sample Data'!H1896&gt;0),'Test Sample Data'!H1896,$B$1),"")</f>
        <v/>
      </c>
      <c r="I1897" s="17" t="str">
        <f>IF(SUM('Test Sample Data'!I$3:I$98)&gt;10,IF(AND(ISNUMBER('Test Sample Data'!I1896),'Test Sample Data'!I1896&lt;$B$1,'Test Sample Data'!I1896&gt;0),'Test Sample Data'!I1896,$B$1),"")</f>
        <v/>
      </c>
      <c r="J1897" s="17" t="str">
        <f>IF(SUM('Test Sample Data'!J$3:J$98)&gt;10,IF(AND(ISNUMBER('Test Sample Data'!J1896),'Test Sample Data'!J1896&lt;$B$1,'Test Sample Data'!J1896&gt;0),'Test Sample Data'!J1896,$B$1),"")</f>
        <v/>
      </c>
      <c r="K1897" s="17" t="str">
        <f>IF(SUM('Test Sample Data'!K$3:K$98)&gt;10,IF(AND(ISNUMBER('Test Sample Data'!K1896),'Test Sample Data'!K1896&lt;$B$1,'Test Sample Data'!K1896&gt;0),'Test Sample Data'!K1896,$B$1),"")</f>
        <v/>
      </c>
      <c r="L1897" s="17" t="str">
        <f>IF(SUM('Test Sample Data'!L$3:L$98)&gt;10,IF(AND(ISNUMBER('Test Sample Data'!L1896),'Test Sample Data'!L1896&lt;$B$1,'Test Sample Data'!L1896&gt;0),'Test Sample Data'!L1896,$B$1),"")</f>
        <v/>
      </c>
      <c r="M1897" s="17" t="str">
        <f>IF(SUM('Test Sample Data'!M$3:M$98)&gt;10,IF(AND(ISNUMBER('Test Sample Data'!M1896),'Test Sample Data'!M1896&lt;$B$1,'Test Sample Data'!M1896&gt;0),'Test Sample Data'!M1896,$B$1),"")</f>
        <v/>
      </c>
      <c r="N1897" s="17" t="str">
        <f>'Gene Table'!E1896</f>
        <v>hsa-miR-548ar-5p</v>
      </c>
      <c r="O1897" s="17" t="str">
        <f>'Gene Table'!B1896</f>
        <v>O22</v>
      </c>
      <c r="P1897" s="17" t="str">
        <f>IF(SUM('Control Sample Data'!D$3:D$98)&gt;10,IF(AND(ISNUMBER('Control Sample Data'!D1896),'Control Sample Data'!D1896&lt;$B$1,'Control Sample Data'!D1896&gt;0),'Control Sample Data'!D1896,$B$1),"")</f>
        <v/>
      </c>
      <c r="Q1897" s="17" t="str">
        <f>IF(SUM('Control Sample Data'!E$3:E$98)&gt;10,IF(AND(ISNUMBER('Control Sample Data'!E1896),'Control Sample Data'!E1896&lt;$B$1,'Control Sample Data'!E1896&gt;0),'Control Sample Data'!E1896,$B$1),"")</f>
        <v/>
      </c>
      <c r="R1897" s="17" t="str">
        <f>IF(SUM('Control Sample Data'!F$3:F$98)&gt;10,IF(AND(ISNUMBER('Control Sample Data'!F1896),'Control Sample Data'!F1896&lt;$B$1,'Control Sample Data'!F1896&gt;0),'Control Sample Data'!F1896,$B$1),"")</f>
        <v/>
      </c>
      <c r="S1897" s="17" t="str">
        <f>IF(SUM('Control Sample Data'!G$3:G$98)&gt;10,IF(AND(ISNUMBER('Control Sample Data'!G1896),'Control Sample Data'!G1896&lt;$B$1,'Control Sample Data'!G1896&gt;0),'Control Sample Data'!G1896,$B$1),"")</f>
        <v/>
      </c>
      <c r="T1897" s="17" t="str">
        <f>IF(SUM('Control Sample Data'!H$3:H$98)&gt;10,IF(AND(ISNUMBER('Control Sample Data'!H1896),'Control Sample Data'!H1896&lt;$B$1,'Control Sample Data'!H1896&gt;0),'Control Sample Data'!H1896,$B$1),"")</f>
        <v/>
      </c>
      <c r="U1897" s="17" t="str">
        <f>IF(SUM('Control Sample Data'!I$3:I$98)&gt;10,IF(AND(ISNUMBER('Control Sample Data'!I1896),'Control Sample Data'!I1896&lt;$B$1,'Control Sample Data'!I1896&gt;0),'Control Sample Data'!I1896,$B$1),"")</f>
        <v/>
      </c>
      <c r="V1897" s="17" t="str">
        <f>IF(SUM('Control Sample Data'!J$3:J$98)&gt;10,IF(AND(ISNUMBER('Control Sample Data'!J1896),'Control Sample Data'!J1896&lt;$B$1,'Control Sample Data'!J1896&gt;0),'Control Sample Data'!J1896,$B$1),"")</f>
        <v/>
      </c>
      <c r="W1897" s="17" t="str">
        <f>IF(SUM('Control Sample Data'!K$3:K$98)&gt;10,IF(AND(ISNUMBER('Control Sample Data'!K1896),'Control Sample Data'!K1896&lt;$B$1,'Control Sample Data'!K1896&gt;0),'Control Sample Data'!K1896,$B$1),"")</f>
        <v/>
      </c>
      <c r="X1897" s="17" t="str">
        <f>IF(SUM('Control Sample Data'!L$3:L$98)&gt;10,IF(AND(ISNUMBER('Control Sample Data'!L1896),'Control Sample Data'!L1896&lt;$B$1,'Control Sample Data'!L1896&gt;0),'Control Sample Data'!L1896,$B$1),"")</f>
        <v/>
      </c>
      <c r="Y1897" s="17" t="str">
        <f>IF(SUM('Control Sample Data'!M$3:M$98)&gt;10,IF(AND(ISNUMBER('Control Sample Data'!M1896),'Control Sample Data'!M1896&lt;$B$1,'Control Sample Data'!M1896&gt;0),'Control Sample Data'!M1896,$B$1),"")</f>
        <v/>
      </c>
      <c r="AT1897" s="36" t="str">
        <f t="shared" si="1254"/>
        <v/>
      </c>
      <c r="AU1897" s="36" t="str">
        <f t="shared" si="1255"/>
        <v/>
      </c>
      <c r="AV1897" s="36" t="str">
        <f t="shared" si="1256"/>
        <v/>
      </c>
      <c r="AW1897" s="36" t="str">
        <f t="shared" si="1257"/>
        <v/>
      </c>
      <c r="AX1897" s="36" t="str">
        <f t="shared" si="1258"/>
        <v/>
      </c>
      <c r="AY1897" s="36" t="str">
        <f t="shared" si="1259"/>
        <v/>
      </c>
      <c r="AZ1897" s="36" t="str">
        <f t="shared" si="1260"/>
        <v/>
      </c>
      <c r="BA1897" s="36" t="str">
        <f t="shared" si="1261"/>
        <v/>
      </c>
      <c r="BB1897" s="36" t="str">
        <f t="shared" si="1262"/>
        <v/>
      </c>
      <c r="BC1897" s="36" t="str">
        <f t="shared" si="1263"/>
        <v/>
      </c>
      <c r="BD1897" s="36" t="str">
        <f t="shared" si="1264"/>
        <v/>
      </c>
      <c r="BE1897" s="36" t="str">
        <f t="shared" si="1265"/>
        <v/>
      </c>
      <c r="BF1897" s="36" t="str">
        <f t="shared" si="1266"/>
        <v/>
      </c>
      <c r="BG1897" s="36" t="str">
        <f t="shared" si="1267"/>
        <v/>
      </c>
      <c r="BH1897" s="36" t="str">
        <f t="shared" si="1268"/>
        <v/>
      </c>
      <c r="BI1897" s="36" t="str">
        <f t="shared" si="1269"/>
        <v/>
      </c>
      <c r="BJ1897" s="36" t="str">
        <f t="shared" si="1270"/>
        <v/>
      </c>
      <c r="BK1897" s="36" t="str">
        <f t="shared" si="1271"/>
        <v/>
      </c>
      <c r="BL1897" s="36" t="str">
        <f t="shared" si="1272"/>
        <v/>
      </c>
      <c r="BM1897" s="36" t="str">
        <f t="shared" si="1273"/>
        <v/>
      </c>
      <c r="BN1897" s="38" t="e">
        <f t="shared" si="1232"/>
        <v>#DIV/0!</v>
      </c>
      <c r="BO1897" s="38" t="e">
        <f t="shared" si="1233"/>
        <v>#DIV/0!</v>
      </c>
      <c r="BP1897" s="39" t="str">
        <f t="shared" si="1234"/>
        <v/>
      </c>
      <c r="BQ1897" s="39" t="str">
        <f t="shared" si="1235"/>
        <v/>
      </c>
      <c r="BR1897" s="39" t="str">
        <f t="shared" si="1236"/>
        <v/>
      </c>
      <c r="BS1897" s="39" t="str">
        <f t="shared" si="1237"/>
        <v/>
      </c>
      <c r="BT1897" s="39" t="str">
        <f t="shared" si="1238"/>
        <v/>
      </c>
      <c r="BU1897" s="39" t="str">
        <f t="shared" si="1239"/>
        <v/>
      </c>
      <c r="BV1897" s="39" t="str">
        <f t="shared" si="1240"/>
        <v/>
      </c>
      <c r="BW1897" s="39" t="str">
        <f t="shared" si="1241"/>
        <v/>
      </c>
      <c r="BX1897" s="39" t="str">
        <f t="shared" si="1242"/>
        <v/>
      </c>
      <c r="BY1897" s="39" t="str">
        <f t="shared" si="1243"/>
        <v/>
      </c>
      <c r="BZ1897" s="39" t="str">
        <f t="shared" si="1244"/>
        <v/>
      </c>
      <c r="CA1897" s="39" t="str">
        <f t="shared" si="1245"/>
        <v/>
      </c>
      <c r="CB1897" s="39" t="str">
        <f t="shared" si="1246"/>
        <v/>
      </c>
      <c r="CC1897" s="39" t="str">
        <f t="shared" si="1247"/>
        <v/>
      </c>
      <c r="CD1897" s="39" t="str">
        <f t="shared" si="1248"/>
        <v/>
      </c>
      <c r="CE1897" s="39" t="str">
        <f t="shared" si="1249"/>
        <v/>
      </c>
      <c r="CF1897" s="39" t="str">
        <f t="shared" si="1250"/>
        <v/>
      </c>
      <c r="CG1897" s="39" t="str">
        <f t="shared" si="1251"/>
        <v/>
      </c>
      <c r="CH1897" s="39" t="str">
        <f t="shared" si="1252"/>
        <v/>
      </c>
      <c r="CI1897" s="39" t="str">
        <f t="shared" si="1253"/>
        <v/>
      </c>
    </row>
    <row r="1898" spans="1:87">
      <c r="A1898" s="18"/>
      <c r="B1898" s="15" t="str">
        <f>'Gene Table'!E1897</f>
        <v>hsa-miR-4790-5p</v>
      </c>
      <c r="C1898" s="15" t="str">
        <f>'Gene Table'!B1897</f>
        <v>O23</v>
      </c>
      <c r="D1898" s="16" t="str">
        <f>IF(SUM('Test Sample Data'!D$3:D$98)&gt;10,IF(AND(ISNUMBER('Test Sample Data'!D1897),'Test Sample Data'!D1897&lt;$B$1,'Test Sample Data'!D1897&gt;0),'Test Sample Data'!D1897,$B$1),"")</f>
        <v/>
      </c>
      <c r="E1898" s="17" t="str">
        <f>IF(SUM('Test Sample Data'!E$3:E$98)&gt;10,IF(AND(ISNUMBER('Test Sample Data'!E1897),'Test Sample Data'!E1897&lt;$B$1,'Test Sample Data'!E1897&gt;0),'Test Sample Data'!E1897,$B$1),"")</f>
        <v/>
      </c>
      <c r="F1898" s="17" t="str">
        <f>IF(SUM('Test Sample Data'!F$3:F$98)&gt;10,IF(AND(ISNUMBER('Test Sample Data'!F1897),'Test Sample Data'!F1897&lt;$B$1,'Test Sample Data'!F1897&gt;0),'Test Sample Data'!F1897,$B$1),"")</f>
        <v/>
      </c>
      <c r="G1898" s="17" t="str">
        <f>IF(SUM('Test Sample Data'!G$3:G$98)&gt;10,IF(AND(ISNUMBER('Test Sample Data'!G1897),'Test Sample Data'!G1897&lt;$B$1,'Test Sample Data'!G1897&gt;0),'Test Sample Data'!G1897,$B$1),"")</f>
        <v/>
      </c>
      <c r="H1898" s="17" t="str">
        <f>IF(SUM('Test Sample Data'!H$3:H$98)&gt;10,IF(AND(ISNUMBER('Test Sample Data'!H1897),'Test Sample Data'!H1897&lt;$B$1,'Test Sample Data'!H1897&gt;0),'Test Sample Data'!H1897,$B$1),"")</f>
        <v/>
      </c>
      <c r="I1898" s="17" t="str">
        <f>IF(SUM('Test Sample Data'!I$3:I$98)&gt;10,IF(AND(ISNUMBER('Test Sample Data'!I1897),'Test Sample Data'!I1897&lt;$B$1,'Test Sample Data'!I1897&gt;0),'Test Sample Data'!I1897,$B$1),"")</f>
        <v/>
      </c>
      <c r="J1898" s="17" t="str">
        <f>IF(SUM('Test Sample Data'!J$3:J$98)&gt;10,IF(AND(ISNUMBER('Test Sample Data'!J1897),'Test Sample Data'!J1897&lt;$B$1,'Test Sample Data'!J1897&gt;0),'Test Sample Data'!J1897,$B$1),"")</f>
        <v/>
      </c>
      <c r="K1898" s="17" t="str">
        <f>IF(SUM('Test Sample Data'!K$3:K$98)&gt;10,IF(AND(ISNUMBER('Test Sample Data'!K1897),'Test Sample Data'!K1897&lt;$B$1,'Test Sample Data'!K1897&gt;0),'Test Sample Data'!K1897,$B$1),"")</f>
        <v/>
      </c>
      <c r="L1898" s="17" t="str">
        <f>IF(SUM('Test Sample Data'!L$3:L$98)&gt;10,IF(AND(ISNUMBER('Test Sample Data'!L1897),'Test Sample Data'!L1897&lt;$B$1,'Test Sample Data'!L1897&gt;0),'Test Sample Data'!L1897,$B$1),"")</f>
        <v/>
      </c>
      <c r="M1898" s="17" t="str">
        <f>IF(SUM('Test Sample Data'!M$3:M$98)&gt;10,IF(AND(ISNUMBER('Test Sample Data'!M1897),'Test Sample Data'!M1897&lt;$B$1,'Test Sample Data'!M1897&gt;0),'Test Sample Data'!M1897,$B$1),"")</f>
        <v/>
      </c>
      <c r="N1898" s="17" t="str">
        <f>'Gene Table'!E1897</f>
        <v>hsa-miR-4790-5p</v>
      </c>
      <c r="O1898" s="17" t="str">
        <f>'Gene Table'!B1897</f>
        <v>O23</v>
      </c>
      <c r="P1898" s="17" t="str">
        <f>IF(SUM('Control Sample Data'!D$3:D$98)&gt;10,IF(AND(ISNUMBER('Control Sample Data'!D1897),'Control Sample Data'!D1897&lt;$B$1,'Control Sample Data'!D1897&gt;0),'Control Sample Data'!D1897,$B$1),"")</f>
        <v/>
      </c>
      <c r="Q1898" s="17" t="str">
        <f>IF(SUM('Control Sample Data'!E$3:E$98)&gt;10,IF(AND(ISNUMBER('Control Sample Data'!E1897),'Control Sample Data'!E1897&lt;$B$1,'Control Sample Data'!E1897&gt;0),'Control Sample Data'!E1897,$B$1),"")</f>
        <v/>
      </c>
      <c r="R1898" s="17" t="str">
        <f>IF(SUM('Control Sample Data'!F$3:F$98)&gt;10,IF(AND(ISNUMBER('Control Sample Data'!F1897),'Control Sample Data'!F1897&lt;$B$1,'Control Sample Data'!F1897&gt;0),'Control Sample Data'!F1897,$B$1),"")</f>
        <v/>
      </c>
      <c r="S1898" s="17" t="str">
        <f>IF(SUM('Control Sample Data'!G$3:G$98)&gt;10,IF(AND(ISNUMBER('Control Sample Data'!G1897),'Control Sample Data'!G1897&lt;$B$1,'Control Sample Data'!G1897&gt;0),'Control Sample Data'!G1897,$B$1),"")</f>
        <v/>
      </c>
      <c r="T1898" s="17" t="str">
        <f>IF(SUM('Control Sample Data'!H$3:H$98)&gt;10,IF(AND(ISNUMBER('Control Sample Data'!H1897),'Control Sample Data'!H1897&lt;$B$1,'Control Sample Data'!H1897&gt;0),'Control Sample Data'!H1897,$B$1),"")</f>
        <v/>
      </c>
      <c r="U1898" s="17" t="str">
        <f>IF(SUM('Control Sample Data'!I$3:I$98)&gt;10,IF(AND(ISNUMBER('Control Sample Data'!I1897),'Control Sample Data'!I1897&lt;$B$1,'Control Sample Data'!I1897&gt;0),'Control Sample Data'!I1897,$B$1),"")</f>
        <v/>
      </c>
      <c r="V1898" s="17" t="str">
        <f>IF(SUM('Control Sample Data'!J$3:J$98)&gt;10,IF(AND(ISNUMBER('Control Sample Data'!J1897),'Control Sample Data'!J1897&lt;$B$1,'Control Sample Data'!J1897&gt;0),'Control Sample Data'!J1897,$B$1),"")</f>
        <v/>
      </c>
      <c r="W1898" s="17" t="str">
        <f>IF(SUM('Control Sample Data'!K$3:K$98)&gt;10,IF(AND(ISNUMBER('Control Sample Data'!K1897),'Control Sample Data'!K1897&lt;$B$1,'Control Sample Data'!K1897&gt;0),'Control Sample Data'!K1897,$B$1),"")</f>
        <v/>
      </c>
      <c r="X1898" s="17" t="str">
        <f>IF(SUM('Control Sample Data'!L$3:L$98)&gt;10,IF(AND(ISNUMBER('Control Sample Data'!L1897),'Control Sample Data'!L1897&lt;$B$1,'Control Sample Data'!L1897&gt;0),'Control Sample Data'!L1897,$B$1),"")</f>
        <v/>
      </c>
      <c r="Y1898" s="17" t="str">
        <f>IF(SUM('Control Sample Data'!M$3:M$98)&gt;10,IF(AND(ISNUMBER('Control Sample Data'!M1897),'Control Sample Data'!M1897&lt;$B$1,'Control Sample Data'!M1897&gt;0),'Control Sample Data'!M1897,$B$1),"")</f>
        <v/>
      </c>
      <c r="AT1898" s="36" t="str">
        <f t="shared" si="1254"/>
        <v/>
      </c>
      <c r="AU1898" s="36" t="str">
        <f t="shared" si="1255"/>
        <v/>
      </c>
      <c r="AV1898" s="36" t="str">
        <f t="shared" si="1256"/>
        <v/>
      </c>
      <c r="AW1898" s="36" t="str">
        <f t="shared" si="1257"/>
        <v/>
      </c>
      <c r="AX1898" s="36" t="str">
        <f t="shared" si="1258"/>
        <v/>
      </c>
      <c r="AY1898" s="36" t="str">
        <f t="shared" si="1259"/>
        <v/>
      </c>
      <c r="AZ1898" s="36" t="str">
        <f t="shared" si="1260"/>
        <v/>
      </c>
      <c r="BA1898" s="36" t="str">
        <f t="shared" si="1261"/>
        <v/>
      </c>
      <c r="BB1898" s="36" t="str">
        <f t="shared" si="1262"/>
        <v/>
      </c>
      <c r="BC1898" s="36" t="str">
        <f t="shared" si="1263"/>
        <v/>
      </c>
      <c r="BD1898" s="36" t="str">
        <f t="shared" si="1264"/>
        <v/>
      </c>
      <c r="BE1898" s="36" t="str">
        <f t="shared" si="1265"/>
        <v/>
      </c>
      <c r="BF1898" s="36" t="str">
        <f t="shared" si="1266"/>
        <v/>
      </c>
      <c r="BG1898" s="36" t="str">
        <f t="shared" si="1267"/>
        <v/>
      </c>
      <c r="BH1898" s="36" t="str">
        <f t="shared" si="1268"/>
        <v/>
      </c>
      <c r="BI1898" s="36" t="str">
        <f t="shared" si="1269"/>
        <v/>
      </c>
      <c r="BJ1898" s="36" t="str">
        <f t="shared" si="1270"/>
        <v/>
      </c>
      <c r="BK1898" s="36" t="str">
        <f t="shared" si="1271"/>
        <v/>
      </c>
      <c r="BL1898" s="36" t="str">
        <f t="shared" si="1272"/>
        <v/>
      </c>
      <c r="BM1898" s="36" t="str">
        <f t="shared" si="1273"/>
        <v/>
      </c>
      <c r="BN1898" s="38" t="e">
        <f t="shared" si="1232"/>
        <v>#DIV/0!</v>
      </c>
      <c r="BO1898" s="38" t="e">
        <f t="shared" si="1233"/>
        <v>#DIV/0!</v>
      </c>
      <c r="BP1898" s="39" t="str">
        <f t="shared" si="1234"/>
        <v/>
      </c>
      <c r="BQ1898" s="39" t="str">
        <f t="shared" si="1235"/>
        <v/>
      </c>
      <c r="BR1898" s="39" t="str">
        <f t="shared" si="1236"/>
        <v/>
      </c>
      <c r="BS1898" s="39" t="str">
        <f t="shared" si="1237"/>
        <v/>
      </c>
      <c r="BT1898" s="39" t="str">
        <f t="shared" si="1238"/>
        <v/>
      </c>
      <c r="BU1898" s="39" t="str">
        <f t="shared" si="1239"/>
        <v/>
      </c>
      <c r="BV1898" s="39" t="str">
        <f t="shared" si="1240"/>
        <v/>
      </c>
      <c r="BW1898" s="39" t="str">
        <f t="shared" si="1241"/>
        <v/>
      </c>
      <c r="BX1898" s="39" t="str">
        <f t="shared" si="1242"/>
        <v/>
      </c>
      <c r="BY1898" s="39" t="str">
        <f t="shared" si="1243"/>
        <v/>
      </c>
      <c r="BZ1898" s="39" t="str">
        <f t="shared" si="1244"/>
        <v/>
      </c>
      <c r="CA1898" s="39" t="str">
        <f t="shared" si="1245"/>
        <v/>
      </c>
      <c r="CB1898" s="39" t="str">
        <f t="shared" si="1246"/>
        <v/>
      </c>
      <c r="CC1898" s="39" t="str">
        <f t="shared" si="1247"/>
        <v/>
      </c>
      <c r="CD1898" s="39" t="str">
        <f t="shared" si="1248"/>
        <v/>
      </c>
      <c r="CE1898" s="39" t="str">
        <f t="shared" si="1249"/>
        <v/>
      </c>
      <c r="CF1898" s="39" t="str">
        <f t="shared" si="1250"/>
        <v/>
      </c>
      <c r="CG1898" s="39" t="str">
        <f t="shared" si="1251"/>
        <v/>
      </c>
      <c r="CH1898" s="39" t="str">
        <f t="shared" si="1252"/>
        <v/>
      </c>
      <c r="CI1898" s="39" t="str">
        <f t="shared" si="1253"/>
        <v/>
      </c>
    </row>
    <row r="1899" spans="1:87">
      <c r="A1899" s="18"/>
      <c r="B1899" s="15" t="str">
        <f>'Gene Table'!E1898</f>
        <v>hsa-miR-548ar-3p</v>
      </c>
      <c r="C1899" s="15" t="str">
        <f>'Gene Table'!B1898</f>
        <v>O24</v>
      </c>
      <c r="D1899" s="16" t="str">
        <f>IF(SUM('Test Sample Data'!D$3:D$98)&gt;10,IF(AND(ISNUMBER('Test Sample Data'!D1898),'Test Sample Data'!D1898&lt;$B$1,'Test Sample Data'!D1898&gt;0),'Test Sample Data'!D1898,$B$1),"")</f>
        <v/>
      </c>
      <c r="E1899" s="17" t="str">
        <f>IF(SUM('Test Sample Data'!E$3:E$98)&gt;10,IF(AND(ISNUMBER('Test Sample Data'!E1898),'Test Sample Data'!E1898&lt;$B$1,'Test Sample Data'!E1898&gt;0),'Test Sample Data'!E1898,$B$1),"")</f>
        <v/>
      </c>
      <c r="F1899" s="17" t="str">
        <f>IF(SUM('Test Sample Data'!F$3:F$98)&gt;10,IF(AND(ISNUMBER('Test Sample Data'!F1898),'Test Sample Data'!F1898&lt;$B$1,'Test Sample Data'!F1898&gt;0),'Test Sample Data'!F1898,$B$1),"")</f>
        <v/>
      </c>
      <c r="G1899" s="17" t="str">
        <f>IF(SUM('Test Sample Data'!G$3:G$98)&gt;10,IF(AND(ISNUMBER('Test Sample Data'!G1898),'Test Sample Data'!G1898&lt;$B$1,'Test Sample Data'!G1898&gt;0),'Test Sample Data'!G1898,$B$1),"")</f>
        <v/>
      </c>
      <c r="H1899" s="17" t="str">
        <f>IF(SUM('Test Sample Data'!H$3:H$98)&gt;10,IF(AND(ISNUMBER('Test Sample Data'!H1898),'Test Sample Data'!H1898&lt;$B$1,'Test Sample Data'!H1898&gt;0),'Test Sample Data'!H1898,$B$1),"")</f>
        <v/>
      </c>
      <c r="I1899" s="17" t="str">
        <f>IF(SUM('Test Sample Data'!I$3:I$98)&gt;10,IF(AND(ISNUMBER('Test Sample Data'!I1898),'Test Sample Data'!I1898&lt;$B$1,'Test Sample Data'!I1898&gt;0),'Test Sample Data'!I1898,$B$1),"")</f>
        <v/>
      </c>
      <c r="J1899" s="17" t="str">
        <f>IF(SUM('Test Sample Data'!J$3:J$98)&gt;10,IF(AND(ISNUMBER('Test Sample Data'!J1898),'Test Sample Data'!J1898&lt;$B$1,'Test Sample Data'!J1898&gt;0),'Test Sample Data'!J1898,$B$1),"")</f>
        <v/>
      </c>
      <c r="K1899" s="17" t="str">
        <f>IF(SUM('Test Sample Data'!K$3:K$98)&gt;10,IF(AND(ISNUMBER('Test Sample Data'!K1898),'Test Sample Data'!K1898&lt;$B$1,'Test Sample Data'!K1898&gt;0),'Test Sample Data'!K1898,$B$1),"")</f>
        <v/>
      </c>
      <c r="L1899" s="17" t="str">
        <f>IF(SUM('Test Sample Data'!L$3:L$98)&gt;10,IF(AND(ISNUMBER('Test Sample Data'!L1898),'Test Sample Data'!L1898&lt;$B$1,'Test Sample Data'!L1898&gt;0),'Test Sample Data'!L1898,$B$1),"")</f>
        <v/>
      </c>
      <c r="M1899" s="17" t="str">
        <f>IF(SUM('Test Sample Data'!M$3:M$98)&gt;10,IF(AND(ISNUMBER('Test Sample Data'!M1898),'Test Sample Data'!M1898&lt;$B$1,'Test Sample Data'!M1898&gt;0),'Test Sample Data'!M1898,$B$1),"")</f>
        <v/>
      </c>
      <c r="N1899" s="17" t="str">
        <f>'Gene Table'!E1898</f>
        <v>hsa-miR-548ar-3p</v>
      </c>
      <c r="O1899" s="17" t="str">
        <f>'Gene Table'!B1898</f>
        <v>O24</v>
      </c>
      <c r="P1899" s="17" t="str">
        <f>IF(SUM('Control Sample Data'!D$3:D$98)&gt;10,IF(AND(ISNUMBER('Control Sample Data'!D1898),'Control Sample Data'!D1898&lt;$B$1,'Control Sample Data'!D1898&gt;0),'Control Sample Data'!D1898,$B$1),"")</f>
        <v/>
      </c>
      <c r="Q1899" s="17" t="str">
        <f>IF(SUM('Control Sample Data'!E$3:E$98)&gt;10,IF(AND(ISNUMBER('Control Sample Data'!E1898),'Control Sample Data'!E1898&lt;$B$1,'Control Sample Data'!E1898&gt;0),'Control Sample Data'!E1898,$B$1),"")</f>
        <v/>
      </c>
      <c r="R1899" s="17" t="str">
        <f>IF(SUM('Control Sample Data'!F$3:F$98)&gt;10,IF(AND(ISNUMBER('Control Sample Data'!F1898),'Control Sample Data'!F1898&lt;$B$1,'Control Sample Data'!F1898&gt;0),'Control Sample Data'!F1898,$B$1),"")</f>
        <v/>
      </c>
      <c r="S1899" s="17" t="str">
        <f>IF(SUM('Control Sample Data'!G$3:G$98)&gt;10,IF(AND(ISNUMBER('Control Sample Data'!G1898),'Control Sample Data'!G1898&lt;$B$1,'Control Sample Data'!G1898&gt;0),'Control Sample Data'!G1898,$B$1),"")</f>
        <v/>
      </c>
      <c r="T1899" s="17" t="str">
        <f>IF(SUM('Control Sample Data'!H$3:H$98)&gt;10,IF(AND(ISNUMBER('Control Sample Data'!H1898),'Control Sample Data'!H1898&lt;$B$1,'Control Sample Data'!H1898&gt;0),'Control Sample Data'!H1898,$B$1),"")</f>
        <v/>
      </c>
      <c r="U1899" s="17" t="str">
        <f>IF(SUM('Control Sample Data'!I$3:I$98)&gt;10,IF(AND(ISNUMBER('Control Sample Data'!I1898),'Control Sample Data'!I1898&lt;$B$1,'Control Sample Data'!I1898&gt;0),'Control Sample Data'!I1898,$B$1),"")</f>
        <v/>
      </c>
      <c r="V1899" s="17" t="str">
        <f>IF(SUM('Control Sample Data'!J$3:J$98)&gt;10,IF(AND(ISNUMBER('Control Sample Data'!J1898),'Control Sample Data'!J1898&lt;$B$1,'Control Sample Data'!J1898&gt;0),'Control Sample Data'!J1898,$B$1),"")</f>
        <v/>
      </c>
      <c r="W1899" s="17" t="str">
        <f>IF(SUM('Control Sample Data'!K$3:K$98)&gt;10,IF(AND(ISNUMBER('Control Sample Data'!K1898),'Control Sample Data'!K1898&lt;$B$1,'Control Sample Data'!K1898&gt;0),'Control Sample Data'!K1898,$B$1),"")</f>
        <v/>
      </c>
      <c r="X1899" s="17" t="str">
        <f>IF(SUM('Control Sample Data'!L$3:L$98)&gt;10,IF(AND(ISNUMBER('Control Sample Data'!L1898),'Control Sample Data'!L1898&lt;$B$1,'Control Sample Data'!L1898&gt;0),'Control Sample Data'!L1898,$B$1),"")</f>
        <v/>
      </c>
      <c r="Y1899" s="17" t="str">
        <f>IF(SUM('Control Sample Data'!M$3:M$98)&gt;10,IF(AND(ISNUMBER('Control Sample Data'!M1898),'Control Sample Data'!M1898&lt;$B$1,'Control Sample Data'!M1898&gt;0),'Control Sample Data'!M1898,$B$1),"")</f>
        <v/>
      </c>
      <c r="AT1899" s="36" t="str">
        <f t="shared" si="1254"/>
        <v/>
      </c>
      <c r="AU1899" s="36" t="str">
        <f t="shared" si="1255"/>
        <v/>
      </c>
      <c r="AV1899" s="36" t="str">
        <f t="shared" si="1256"/>
        <v/>
      </c>
      <c r="AW1899" s="36" t="str">
        <f t="shared" si="1257"/>
        <v/>
      </c>
      <c r="AX1899" s="36" t="str">
        <f t="shared" si="1258"/>
        <v/>
      </c>
      <c r="AY1899" s="36" t="str">
        <f t="shared" si="1259"/>
        <v/>
      </c>
      <c r="AZ1899" s="36" t="str">
        <f t="shared" si="1260"/>
        <v/>
      </c>
      <c r="BA1899" s="36" t="str">
        <f t="shared" si="1261"/>
        <v/>
      </c>
      <c r="BB1899" s="36" t="str">
        <f t="shared" si="1262"/>
        <v/>
      </c>
      <c r="BC1899" s="36" t="str">
        <f t="shared" si="1263"/>
        <v/>
      </c>
      <c r="BD1899" s="36" t="str">
        <f t="shared" si="1264"/>
        <v/>
      </c>
      <c r="BE1899" s="36" t="str">
        <f t="shared" si="1265"/>
        <v/>
      </c>
      <c r="BF1899" s="36" t="str">
        <f t="shared" si="1266"/>
        <v/>
      </c>
      <c r="BG1899" s="36" t="str">
        <f t="shared" si="1267"/>
        <v/>
      </c>
      <c r="BH1899" s="36" t="str">
        <f t="shared" si="1268"/>
        <v/>
      </c>
      <c r="BI1899" s="36" t="str">
        <f t="shared" si="1269"/>
        <v/>
      </c>
      <c r="BJ1899" s="36" t="str">
        <f t="shared" si="1270"/>
        <v/>
      </c>
      <c r="BK1899" s="36" t="str">
        <f t="shared" si="1271"/>
        <v/>
      </c>
      <c r="BL1899" s="36" t="str">
        <f t="shared" si="1272"/>
        <v/>
      </c>
      <c r="BM1899" s="36" t="str">
        <f t="shared" si="1273"/>
        <v/>
      </c>
      <c r="BN1899" s="38" t="e">
        <f t="shared" si="1232"/>
        <v>#DIV/0!</v>
      </c>
      <c r="BO1899" s="38" t="e">
        <f t="shared" si="1233"/>
        <v>#DIV/0!</v>
      </c>
      <c r="BP1899" s="39" t="str">
        <f t="shared" si="1234"/>
        <v/>
      </c>
      <c r="BQ1899" s="39" t="str">
        <f t="shared" si="1235"/>
        <v/>
      </c>
      <c r="BR1899" s="39" t="str">
        <f t="shared" si="1236"/>
        <v/>
      </c>
      <c r="BS1899" s="39" t="str">
        <f t="shared" si="1237"/>
        <v/>
      </c>
      <c r="BT1899" s="39" t="str">
        <f t="shared" si="1238"/>
        <v/>
      </c>
      <c r="BU1899" s="39" t="str">
        <f t="shared" si="1239"/>
        <v/>
      </c>
      <c r="BV1899" s="39" t="str">
        <f t="shared" si="1240"/>
        <v/>
      </c>
      <c r="BW1899" s="39" t="str">
        <f t="shared" si="1241"/>
        <v/>
      </c>
      <c r="BX1899" s="39" t="str">
        <f t="shared" si="1242"/>
        <v/>
      </c>
      <c r="BY1899" s="39" t="str">
        <f t="shared" si="1243"/>
        <v/>
      </c>
      <c r="BZ1899" s="39" t="str">
        <f t="shared" si="1244"/>
        <v/>
      </c>
      <c r="CA1899" s="39" t="str">
        <f t="shared" si="1245"/>
        <v/>
      </c>
      <c r="CB1899" s="39" t="str">
        <f t="shared" si="1246"/>
        <v/>
      </c>
      <c r="CC1899" s="39" t="str">
        <f t="shared" si="1247"/>
        <v/>
      </c>
      <c r="CD1899" s="39" t="str">
        <f t="shared" si="1248"/>
        <v/>
      </c>
      <c r="CE1899" s="39" t="str">
        <f t="shared" si="1249"/>
        <v/>
      </c>
      <c r="CF1899" s="39" t="str">
        <f t="shared" si="1250"/>
        <v/>
      </c>
      <c r="CG1899" s="39" t="str">
        <f t="shared" si="1251"/>
        <v/>
      </c>
      <c r="CH1899" s="39" t="str">
        <f t="shared" si="1252"/>
        <v/>
      </c>
      <c r="CI1899" s="39" t="str">
        <f t="shared" si="1253"/>
        <v/>
      </c>
    </row>
    <row r="1900" spans="1:87">
      <c r="A1900" s="18"/>
      <c r="B1900" s="15" t="str">
        <f>'Gene Table'!E1899</f>
        <v>NC</v>
      </c>
      <c r="C1900" s="15" t="str">
        <f>'Gene Table'!B1899</f>
        <v>P01</v>
      </c>
      <c r="D1900" s="16" t="str">
        <f>IF(SUM('Test Sample Data'!D$3:D$98)&gt;10,IF(AND(ISNUMBER('Test Sample Data'!D1899),'Test Sample Data'!D1899&lt;$B$1,'Test Sample Data'!D1899&gt;0),'Test Sample Data'!D1899,$B$1),"")</f>
        <v/>
      </c>
      <c r="E1900" s="17" t="str">
        <f>IF(SUM('Test Sample Data'!E$3:E$98)&gt;10,IF(AND(ISNUMBER('Test Sample Data'!E1899),'Test Sample Data'!E1899&lt;$B$1,'Test Sample Data'!E1899&gt;0),'Test Sample Data'!E1899,$B$1),"")</f>
        <v/>
      </c>
      <c r="F1900" s="17" t="str">
        <f>IF(SUM('Test Sample Data'!F$3:F$98)&gt;10,IF(AND(ISNUMBER('Test Sample Data'!F1899),'Test Sample Data'!F1899&lt;$B$1,'Test Sample Data'!F1899&gt;0),'Test Sample Data'!F1899,$B$1),"")</f>
        <v/>
      </c>
      <c r="G1900" s="17" t="str">
        <f>IF(SUM('Test Sample Data'!G$3:G$98)&gt;10,IF(AND(ISNUMBER('Test Sample Data'!G1899),'Test Sample Data'!G1899&lt;$B$1,'Test Sample Data'!G1899&gt;0),'Test Sample Data'!G1899,$B$1),"")</f>
        <v/>
      </c>
      <c r="H1900" s="17" t="str">
        <f>IF(SUM('Test Sample Data'!H$3:H$98)&gt;10,IF(AND(ISNUMBER('Test Sample Data'!H1899),'Test Sample Data'!H1899&lt;$B$1,'Test Sample Data'!H1899&gt;0),'Test Sample Data'!H1899,$B$1),"")</f>
        <v/>
      </c>
      <c r="I1900" s="17" t="str">
        <f>IF(SUM('Test Sample Data'!I$3:I$98)&gt;10,IF(AND(ISNUMBER('Test Sample Data'!I1899),'Test Sample Data'!I1899&lt;$B$1,'Test Sample Data'!I1899&gt;0),'Test Sample Data'!I1899,$B$1),"")</f>
        <v/>
      </c>
      <c r="J1900" s="17" t="str">
        <f>IF(SUM('Test Sample Data'!J$3:J$98)&gt;10,IF(AND(ISNUMBER('Test Sample Data'!J1899),'Test Sample Data'!J1899&lt;$B$1,'Test Sample Data'!J1899&gt;0),'Test Sample Data'!J1899,$B$1),"")</f>
        <v/>
      </c>
      <c r="K1900" s="17" t="str">
        <f>IF(SUM('Test Sample Data'!K$3:K$98)&gt;10,IF(AND(ISNUMBER('Test Sample Data'!K1899),'Test Sample Data'!K1899&lt;$B$1,'Test Sample Data'!K1899&gt;0),'Test Sample Data'!K1899,$B$1),"")</f>
        <v/>
      </c>
      <c r="L1900" s="17" t="str">
        <f>IF(SUM('Test Sample Data'!L$3:L$98)&gt;10,IF(AND(ISNUMBER('Test Sample Data'!L1899),'Test Sample Data'!L1899&lt;$B$1,'Test Sample Data'!L1899&gt;0),'Test Sample Data'!L1899,$B$1),"")</f>
        <v/>
      </c>
      <c r="M1900" s="17" t="str">
        <f>IF(SUM('Test Sample Data'!M$3:M$98)&gt;10,IF(AND(ISNUMBER('Test Sample Data'!M1899),'Test Sample Data'!M1899&lt;$B$1,'Test Sample Data'!M1899&gt;0),'Test Sample Data'!M1899,$B$1),"")</f>
        <v/>
      </c>
      <c r="N1900" s="17" t="str">
        <f>'Gene Table'!E1899</f>
        <v>NC</v>
      </c>
      <c r="O1900" s="17" t="str">
        <f>'Gene Table'!B1899</f>
        <v>P01</v>
      </c>
      <c r="P1900" s="17" t="str">
        <f>IF(SUM('Control Sample Data'!D$3:D$98)&gt;10,IF(AND(ISNUMBER('Control Sample Data'!D1899),'Control Sample Data'!D1899&lt;$B$1,'Control Sample Data'!D1899&gt;0),'Control Sample Data'!D1899,$B$1),"")</f>
        <v/>
      </c>
      <c r="Q1900" s="17" t="str">
        <f>IF(SUM('Control Sample Data'!E$3:E$98)&gt;10,IF(AND(ISNUMBER('Control Sample Data'!E1899),'Control Sample Data'!E1899&lt;$B$1,'Control Sample Data'!E1899&gt;0),'Control Sample Data'!E1899,$B$1),"")</f>
        <v/>
      </c>
      <c r="R1900" s="17" t="str">
        <f>IF(SUM('Control Sample Data'!F$3:F$98)&gt;10,IF(AND(ISNUMBER('Control Sample Data'!F1899),'Control Sample Data'!F1899&lt;$B$1,'Control Sample Data'!F1899&gt;0),'Control Sample Data'!F1899,$B$1),"")</f>
        <v/>
      </c>
      <c r="S1900" s="17" t="str">
        <f>IF(SUM('Control Sample Data'!G$3:G$98)&gt;10,IF(AND(ISNUMBER('Control Sample Data'!G1899),'Control Sample Data'!G1899&lt;$B$1,'Control Sample Data'!G1899&gt;0),'Control Sample Data'!G1899,$B$1),"")</f>
        <v/>
      </c>
      <c r="T1900" s="17" t="str">
        <f>IF(SUM('Control Sample Data'!H$3:H$98)&gt;10,IF(AND(ISNUMBER('Control Sample Data'!H1899),'Control Sample Data'!H1899&lt;$B$1,'Control Sample Data'!H1899&gt;0),'Control Sample Data'!H1899,$B$1),"")</f>
        <v/>
      </c>
      <c r="U1900" s="17" t="str">
        <f>IF(SUM('Control Sample Data'!I$3:I$98)&gt;10,IF(AND(ISNUMBER('Control Sample Data'!I1899),'Control Sample Data'!I1899&lt;$B$1,'Control Sample Data'!I1899&gt;0),'Control Sample Data'!I1899,$B$1),"")</f>
        <v/>
      </c>
      <c r="V1900" s="17" t="str">
        <f>IF(SUM('Control Sample Data'!J$3:J$98)&gt;10,IF(AND(ISNUMBER('Control Sample Data'!J1899),'Control Sample Data'!J1899&lt;$B$1,'Control Sample Data'!J1899&gt;0),'Control Sample Data'!J1899,$B$1),"")</f>
        <v/>
      </c>
      <c r="W1900" s="17" t="str">
        <f>IF(SUM('Control Sample Data'!K$3:K$98)&gt;10,IF(AND(ISNUMBER('Control Sample Data'!K1899),'Control Sample Data'!K1899&lt;$B$1,'Control Sample Data'!K1899&gt;0),'Control Sample Data'!K1899,$B$1),"")</f>
        <v/>
      </c>
      <c r="X1900" s="17" t="str">
        <f>IF(SUM('Control Sample Data'!L$3:L$98)&gt;10,IF(AND(ISNUMBER('Control Sample Data'!L1899),'Control Sample Data'!L1899&lt;$B$1,'Control Sample Data'!L1899&gt;0),'Control Sample Data'!L1899,$B$1),"")</f>
        <v/>
      </c>
      <c r="Y1900" s="17" t="str">
        <f>IF(SUM('Control Sample Data'!M$3:M$98)&gt;10,IF(AND(ISNUMBER('Control Sample Data'!M1899),'Control Sample Data'!M1899&lt;$B$1,'Control Sample Data'!M1899&gt;0),'Control Sample Data'!M1899,$B$1),"")</f>
        <v/>
      </c>
      <c r="AT1900" s="36" t="str">
        <f t="shared" si="1254"/>
        <v/>
      </c>
      <c r="AU1900" s="36" t="str">
        <f t="shared" si="1255"/>
        <v/>
      </c>
      <c r="AV1900" s="36" t="str">
        <f t="shared" si="1256"/>
        <v/>
      </c>
      <c r="AW1900" s="36" t="str">
        <f t="shared" si="1257"/>
        <v/>
      </c>
      <c r="AX1900" s="36" t="str">
        <f t="shared" si="1258"/>
        <v/>
      </c>
      <c r="AY1900" s="36" t="str">
        <f t="shared" si="1259"/>
        <v/>
      </c>
      <c r="AZ1900" s="36" t="str">
        <f t="shared" si="1260"/>
        <v/>
      </c>
      <c r="BA1900" s="36" t="str">
        <f t="shared" si="1261"/>
        <v/>
      </c>
      <c r="BB1900" s="36" t="str">
        <f t="shared" si="1262"/>
        <v/>
      </c>
      <c r="BC1900" s="36" t="str">
        <f t="shared" si="1263"/>
        <v/>
      </c>
      <c r="BD1900" s="36" t="str">
        <f t="shared" si="1264"/>
        <v/>
      </c>
      <c r="BE1900" s="36" t="str">
        <f t="shared" si="1265"/>
        <v/>
      </c>
      <c r="BF1900" s="36" t="str">
        <f t="shared" si="1266"/>
        <v/>
      </c>
      <c r="BG1900" s="36" t="str">
        <f t="shared" si="1267"/>
        <v/>
      </c>
      <c r="BH1900" s="36" t="str">
        <f t="shared" si="1268"/>
        <v/>
      </c>
      <c r="BI1900" s="36" t="str">
        <f t="shared" si="1269"/>
        <v/>
      </c>
      <c r="BJ1900" s="36" t="str">
        <f t="shared" si="1270"/>
        <v/>
      </c>
      <c r="BK1900" s="36" t="str">
        <f t="shared" si="1271"/>
        <v/>
      </c>
      <c r="BL1900" s="36" t="str">
        <f t="shared" si="1272"/>
        <v/>
      </c>
      <c r="BM1900" s="36" t="str">
        <f t="shared" si="1273"/>
        <v/>
      </c>
      <c r="BN1900" s="38" t="e">
        <f t="shared" si="1232"/>
        <v>#DIV/0!</v>
      </c>
      <c r="BO1900" s="38" t="e">
        <f t="shared" si="1233"/>
        <v>#DIV/0!</v>
      </c>
      <c r="BP1900" s="39" t="str">
        <f t="shared" si="1234"/>
        <v/>
      </c>
      <c r="BQ1900" s="39" t="str">
        <f t="shared" si="1235"/>
        <v/>
      </c>
      <c r="BR1900" s="39" t="str">
        <f t="shared" si="1236"/>
        <v/>
      </c>
      <c r="BS1900" s="39" t="str">
        <f t="shared" si="1237"/>
        <v/>
      </c>
      <c r="BT1900" s="39" t="str">
        <f t="shared" si="1238"/>
        <v/>
      </c>
      <c r="BU1900" s="39" t="str">
        <f t="shared" si="1239"/>
        <v/>
      </c>
      <c r="BV1900" s="39" t="str">
        <f t="shared" si="1240"/>
        <v/>
      </c>
      <c r="BW1900" s="39" t="str">
        <f t="shared" si="1241"/>
        <v/>
      </c>
      <c r="BX1900" s="39" t="str">
        <f t="shared" si="1242"/>
        <v/>
      </c>
      <c r="BY1900" s="39" t="str">
        <f t="shared" si="1243"/>
        <v/>
      </c>
      <c r="BZ1900" s="39" t="str">
        <f t="shared" si="1244"/>
        <v/>
      </c>
      <c r="CA1900" s="39" t="str">
        <f t="shared" si="1245"/>
        <v/>
      </c>
      <c r="CB1900" s="39" t="str">
        <f t="shared" si="1246"/>
        <v/>
      </c>
      <c r="CC1900" s="39" t="str">
        <f t="shared" si="1247"/>
        <v/>
      </c>
      <c r="CD1900" s="39" t="str">
        <f t="shared" si="1248"/>
        <v/>
      </c>
      <c r="CE1900" s="39" t="str">
        <f t="shared" si="1249"/>
        <v/>
      </c>
      <c r="CF1900" s="39" t="str">
        <f t="shared" si="1250"/>
        <v/>
      </c>
      <c r="CG1900" s="39" t="str">
        <f t="shared" si="1251"/>
        <v/>
      </c>
      <c r="CH1900" s="39" t="str">
        <f t="shared" si="1252"/>
        <v/>
      </c>
      <c r="CI1900" s="39" t="str">
        <f t="shared" si="1253"/>
        <v/>
      </c>
    </row>
    <row r="1901" spans="1:87">
      <c r="A1901" s="18"/>
      <c r="B1901" s="15" t="str">
        <f>'Gene Table'!E1900</f>
        <v>NC</v>
      </c>
      <c r="C1901" s="15" t="str">
        <f>'Gene Table'!B1900</f>
        <v>P02</v>
      </c>
      <c r="D1901" s="16" t="str">
        <f>IF(SUM('Test Sample Data'!D$3:D$98)&gt;10,IF(AND(ISNUMBER('Test Sample Data'!D1900),'Test Sample Data'!D1900&lt;$B$1,'Test Sample Data'!D1900&gt;0),'Test Sample Data'!D1900,$B$1),"")</f>
        <v/>
      </c>
      <c r="E1901" s="17" t="str">
        <f>IF(SUM('Test Sample Data'!E$3:E$98)&gt;10,IF(AND(ISNUMBER('Test Sample Data'!E1900),'Test Sample Data'!E1900&lt;$B$1,'Test Sample Data'!E1900&gt;0),'Test Sample Data'!E1900,$B$1),"")</f>
        <v/>
      </c>
      <c r="F1901" s="17" t="str">
        <f>IF(SUM('Test Sample Data'!F$3:F$98)&gt;10,IF(AND(ISNUMBER('Test Sample Data'!F1900),'Test Sample Data'!F1900&lt;$B$1,'Test Sample Data'!F1900&gt;0),'Test Sample Data'!F1900,$B$1),"")</f>
        <v/>
      </c>
      <c r="G1901" s="17" t="str">
        <f>IF(SUM('Test Sample Data'!G$3:G$98)&gt;10,IF(AND(ISNUMBER('Test Sample Data'!G1900),'Test Sample Data'!G1900&lt;$B$1,'Test Sample Data'!G1900&gt;0),'Test Sample Data'!G1900,$B$1),"")</f>
        <v/>
      </c>
      <c r="H1901" s="17" t="str">
        <f>IF(SUM('Test Sample Data'!H$3:H$98)&gt;10,IF(AND(ISNUMBER('Test Sample Data'!H1900),'Test Sample Data'!H1900&lt;$B$1,'Test Sample Data'!H1900&gt;0),'Test Sample Data'!H1900,$B$1),"")</f>
        <v/>
      </c>
      <c r="I1901" s="17" t="str">
        <f>IF(SUM('Test Sample Data'!I$3:I$98)&gt;10,IF(AND(ISNUMBER('Test Sample Data'!I1900),'Test Sample Data'!I1900&lt;$B$1,'Test Sample Data'!I1900&gt;0),'Test Sample Data'!I1900,$B$1),"")</f>
        <v/>
      </c>
      <c r="J1901" s="17" t="str">
        <f>IF(SUM('Test Sample Data'!J$3:J$98)&gt;10,IF(AND(ISNUMBER('Test Sample Data'!J1900),'Test Sample Data'!J1900&lt;$B$1,'Test Sample Data'!J1900&gt;0),'Test Sample Data'!J1900,$B$1),"")</f>
        <v/>
      </c>
      <c r="K1901" s="17" t="str">
        <f>IF(SUM('Test Sample Data'!K$3:K$98)&gt;10,IF(AND(ISNUMBER('Test Sample Data'!K1900),'Test Sample Data'!K1900&lt;$B$1,'Test Sample Data'!K1900&gt;0),'Test Sample Data'!K1900,$B$1),"")</f>
        <v/>
      </c>
      <c r="L1901" s="17" t="str">
        <f>IF(SUM('Test Sample Data'!L$3:L$98)&gt;10,IF(AND(ISNUMBER('Test Sample Data'!L1900),'Test Sample Data'!L1900&lt;$B$1,'Test Sample Data'!L1900&gt;0),'Test Sample Data'!L1900,$B$1),"")</f>
        <v/>
      </c>
      <c r="M1901" s="17" t="str">
        <f>IF(SUM('Test Sample Data'!M$3:M$98)&gt;10,IF(AND(ISNUMBER('Test Sample Data'!M1900),'Test Sample Data'!M1900&lt;$B$1,'Test Sample Data'!M1900&gt;0),'Test Sample Data'!M1900,$B$1),"")</f>
        <v/>
      </c>
      <c r="N1901" s="17" t="str">
        <f>'Gene Table'!E1900</f>
        <v>NC</v>
      </c>
      <c r="O1901" s="17" t="str">
        <f>'Gene Table'!B1900</f>
        <v>P02</v>
      </c>
      <c r="P1901" s="17" t="str">
        <f>IF(SUM('Control Sample Data'!D$3:D$98)&gt;10,IF(AND(ISNUMBER('Control Sample Data'!D1900),'Control Sample Data'!D1900&lt;$B$1,'Control Sample Data'!D1900&gt;0),'Control Sample Data'!D1900,$B$1),"")</f>
        <v/>
      </c>
      <c r="Q1901" s="17" t="str">
        <f>IF(SUM('Control Sample Data'!E$3:E$98)&gt;10,IF(AND(ISNUMBER('Control Sample Data'!E1900),'Control Sample Data'!E1900&lt;$B$1,'Control Sample Data'!E1900&gt;0),'Control Sample Data'!E1900,$B$1),"")</f>
        <v/>
      </c>
      <c r="R1901" s="17" t="str">
        <f>IF(SUM('Control Sample Data'!F$3:F$98)&gt;10,IF(AND(ISNUMBER('Control Sample Data'!F1900),'Control Sample Data'!F1900&lt;$B$1,'Control Sample Data'!F1900&gt;0),'Control Sample Data'!F1900,$B$1),"")</f>
        <v/>
      </c>
      <c r="S1901" s="17" t="str">
        <f>IF(SUM('Control Sample Data'!G$3:G$98)&gt;10,IF(AND(ISNUMBER('Control Sample Data'!G1900),'Control Sample Data'!G1900&lt;$B$1,'Control Sample Data'!G1900&gt;0),'Control Sample Data'!G1900,$B$1),"")</f>
        <v/>
      </c>
      <c r="T1901" s="17" t="str">
        <f>IF(SUM('Control Sample Data'!H$3:H$98)&gt;10,IF(AND(ISNUMBER('Control Sample Data'!H1900),'Control Sample Data'!H1900&lt;$B$1,'Control Sample Data'!H1900&gt;0),'Control Sample Data'!H1900,$B$1),"")</f>
        <v/>
      </c>
      <c r="U1901" s="17" t="str">
        <f>IF(SUM('Control Sample Data'!I$3:I$98)&gt;10,IF(AND(ISNUMBER('Control Sample Data'!I1900),'Control Sample Data'!I1900&lt;$B$1,'Control Sample Data'!I1900&gt;0),'Control Sample Data'!I1900,$B$1),"")</f>
        <v/>
      </c>
      <c r="V1901" s="17" t="str">
        <f>IF(SUM('Control Sample Data'!J$3:J$98)&gt;10,IF(AND(ISNUMBER('Control Sample Data'!J1900),'Control Sample Data'!J1900&lt;$B$1,'Control Sample Data'!J1900&gt;0),'Control Sample Data'!J1900,$B$1),"")</f>
        <v/>
      </c>
      <c r="W1901" s="17" t="str">
        <f>IF(SUM('Control Sample Data'!K$3:K$98)&gt;10,IF(AND(ISNUMBER('Control Sample Data'!K1900),'Control Sample Data'!K1900&lt;$B$1,'Control Sample Data'!K1900&gt;0),'Control Sample Data'!K1900,$B$1),"")</f>
        <v/>
      </c>
      <c r="X1901" s="17" t="str">
        <f>IF(SUM('Control Sample Data'!L$3:L$98)&gt;10,IF(AND(ISNUMBER('Control Sample Data'!L1900),'Control Sample Data'!L1900&lt;$B$1,'Control Sample Data'!L1900&gt;0),'Control Sample Data'!L1900,$B$1),"")</f>
        <v/>
      </c>
      <c r="Y1901" s="17" t="str">
        <f>IF(SUM('Control Sample Data'!M$3:M$98)&gt;10,IF(AND(ISNUMBER('Control Sample Data'!M1900),'Control Sample Data'!M1900&lt;$B$1,'Control Sample Data'!M1900&gt;0),'Control Sample Data'!M1900,$B$1),"")</f>
        <v/>
      </c>
      <c r="AT1901" s="36" t="str">
        <f t="shared" si="1254"/>
        <v/>
      </c>
      <c r="AU1901" s="36" t="str">
        <f t="shared" si="1255"/>
        <v/>
      </c>
      <c r="AV1901" s="36" t="str">
        <f t="shared" si="1256"/>
        <v/>
      </c>
      <c r="AW1901" s="36" t="str">
        <f t="shared" si="1257"/>
        <v/>
      </c>
      <c r="AX1901" s="36" t="str">
        <f t="shared" si="1258"/>
        <v/>
      </c>
      <c r="AY1901" s="36" t="str">
        <f t="shared" si="1259"/>
        <v/>
      </c>
      <c r="AZ1901" s="36" t="str">
        <f t="shared" si="1260"/>
        <v/>
      </c>
      <c r="BA1901" s="36" t="str">
        <f t="shared" si="1261"/>
        <v/>
      </c>
      <c r="BB1901" s="36" t="str">
        <f t="shared" si="1262"/>
        <v/>
      </c>
      <c r="BC1901" s="36" t="str">
        <f t="shared" si="1263"/>
        <v/>
      </c>
      <c r="BD1901" s="36" t="str">
        <f t="shared" si="1264"/>
        <v/>
      </c>
      <c r="BE1901" s="36" t="str">
        <f t="shared" si="1265"/>
        <v/>
      </c>
      <c r="BF1901" s="36" t="str">
        <f t="shared" si="1266"/>
        <v/>
      </c>
      <c r="BG1901" s="36" t="str">
        <f t="shared" si="1267"/>
        <v/>
      </c>
      <c r="BH1901" s="36" t="str">
        <f t="shared" si="1268"/>
        <v/>
      </c>
      <c r="BI1901" s="36" t="str">
        <f t="shared" si="1269"/>
        <v/>
      </c>
      <c r="BJ1901" s="36" t="str">
        <f t="shared" si="1270"/>
        <v/>
      </c>
      <c r="BK1901" s="36" t="str">
        <f t="shared" si="1271"/>
        <v/>
      </c>
      <c r="BL1901" s="36" t="str">
        <f t="shared" si="1272"/>
        <v/>
      </c>
      <c r="BM1901" s="36" t="str">
        <f t="shared" si="1273"/>
        <v/>
      </c>
      <c r="BN1901" s="38" t="e">
        <f t="shared" si="1232"/>
        <v>#DIV/0!</v>
      </c>
      <c r="BO1901" s="38" t="e">
        <f t="shared" si="1233"/>
        <v>#DIV/0!</v>
      </c>
      <c r="BP1901" s="39" t="str">
        <f t="shared" si="1234"/>
        <v/>
      </c>
      <c r="BQ1901" s="39" t="str">
        <f t="shared" si="1235"/>
        <v/>
      </c>
      <c r="BR1901" s="39" t="str">
        <f t="shared" si="1236"/>
        <v/>
      </c>
      <c r="BS1901" s="39" t="str">
        <f t="shared" si="1237"/>
        <v/>
      </c>
      <c r="BT1901" s="39" t="str">
        <f t="shared" si="1238"/>
        <v/>
      </c>
      <c r="BU1901" s="39" t="str">
        <f t="shared" si="1239"/>
        <v/>
      </c>
      <c r="BV1901" s="39" t="str">
        <f t="shared" si="1240"/>
        <v/>
      </c>
      <c r="BW1901" s="39" t="str">
        <f t="shared" si="1241"/>
        <v/>
      </c>
      <c r="BX1901" s="39" t="str">
        <f t="shared" si="1242"/>
        <v/>
      </c>
      <c r="BY1901" s="39" t="str">
        <f t="shared" si="1243"/>
        <v/>
      </c>
      <c r="BZ1901" s="39" t="str">
        <f t="shared" si="1244"/>
        <v/>
      </c>
      <c r="CA1901" s="39" t="str">
        <f t="shared" si="1245"/>
        <v/>
      </c>
      <c r="CB1901" s="39" t="str">
        <f t="shared" si="1246"/>
        <v/>
      </c>
      <c r="CC1901" s="39" t="str">
        <f t="shared" si="1247"/>
        <v/>
      </c>
      <c r="CD1901" s="39" t="str">
        <f t="shared" si="1248"/>
        <v/>
      </c>
      <c r="CE1901" s="39" t="str">
        <f t="shared" si="1249"/>
        <v/>
      </c>
      <c r="CF1901" s="39" t="str">
        <f t="shared" si="1250"/>
        <v/>
      </c>
      <c r="CG1901" s="39" t="str">
        <f t="shared" si="1251"/>
        <v/>
      </c>
      <c r="CH1901" s="39" t="str">
        <f t="shared" si="1252"/>
        <v/>
      </c>
      <c r="CI1901" s="39" t="str">
        <f t="shared" si="1253"/>
        <v/>
      </c>
    </row>
    <row r="1902" spans="1:87">
      <c r="A1902" s="18"/>
      <c r="B1902" s="15" t="str">
        <f>'Gene Table'!E1901</f>
        <v>NC</v>
      </c>
      <c r="C1902" s="15" t="str">
        <f>'Gene Table'!B1901</f>
        <v>P03</v>
      </c>
      <c r="D1902" s="16" t="str">
        <f>IF(SUM('Test Sample Data'!D$3:D$98)&gt;10,IF(AND(ISNUMBER('Test Sample Data'!D1901),'Test Sample Data'!D1901&lt;$B$1,'Test Sample Data'!D1901&gt;0),'Test Sample Data'!D1901,$B$1),"")</f>
        <v/>
      </c>
      <c r="E1902" s="17" t="str">
        <f>IF(SUM('Test Sample Data'!E$3:E$98)&gt;10,IF(AND(ISNUMBER('Test Sample Data'!E1901),'Test Sample Data'!E1901&lt;$B$1,'Test Sample Data'!E1901&gt;0),'Test Sample Data'!E1901,$B$1),"")</f>
        <v/>
      </c>
      <c r="F1902" s="17" t="str">
        <f>IF(SUM('Test Sample Data'!F$3:F$98)&gt;10,IF(AND(ISNUMBER('Test Sample Data'!F1901),'Test Sample Data'!F1901&lt;$B$1,'Test Sample Data'!F1901&gt;0),'Test Sample Data'!F1901,$B$1),"")</f>
        <v/>
      </c>
      <c r="G1902" s="17" t="str">
        <f>IF(SUM('Test Sample Data'!G$3:G$98)&gt;10,IF(AND(ISNUMBER('Test Sample Data'!G1901),'Test Sample Data'!G1901&lt;$B$1,'Test Sample Data'!G1901&gt;0),'Test Sample Data'!G1901,$B$1),"")</f>
        <v/>
      </c>
      <c r="H1902" s="17" t="str">
        <f>IF(SUM('Test Sample Data'!H$3:H$98)&gt;10,IF(AND(ISNUMBER('Test Sample Data'!H1901),'Test Sample Data'!H1901&lt;$B$1,'Test Sample Data'!H1901&gt;0),'Test Sample Data'!H1901,$B$1),"")</f>
        <v/>
      </c>
      <c r="I1902" s="17" t="str">
        <f>IF(SUM('Test Sample Data'!I$3:I$98)&gt;10,IF(AND(ISNUMBER('Test Sample Data'!I1901),'Test Sample Data'!I1901&lt;$B$1,'Test Sample Data'!I1901&gt;0),'Test Sample Data'!I1901,$B$1),"")</f>
        <v/>
      </c>
      <c r="J1902" s="17" t="str">
        <f>IF(SUM('Test Sample Data'!J$3:J$98)&gt;10,IF(AND(ISNUMBER('Test Sample Data'!J1901),'Test Sample Data'!J1901&lt;$B$1,'Test Sample Data'!J1901&gt;0),'Test Sample Data'!J1901,$B$1),"")</f>
        <v/>
      </c>
      <c r="K1902" s="17" t="str">
        <f>IF(SUM('Test Sample Data'!K$3:K$98)&gt;10,IF(AND(ISNUMBER('Test Sample Data'!K1901),'Test Sample Data'!K1901&lt;$B$1,'Test Sample Data'!K1901&gt;0),'Test Sample Data'!K1901,$B$1),"")</f>
        <v/>
      </c>
      <c r="L1902" s="17" t="str">
        <f>IF(SUM('Test Sample Data'!L$3:L$98)&gt;10,IF(AND(ISNUMBER('Test Sample Data'!L1901),'Test Sample Data'!L1901&lt;$B$1,'Test Sample Data'!L1901&gt;0),'Test Sample Data'!L1901,$B$1),"")</f>
        <v/>
      </c>
      <c r="M1902" s="17" t="str">
        <f>IF(SUM('Test Sample Data'!M$3:M$98)&gt;10,IF(AND(ISNUMBER('Test Sample Data'!M1901),'Test Sample Data'!M1901&lt;$B$1,'Test Sample Data'!M1901&gt;0),'Test Sample Data'!M1901,$B$1),"")</f>
        <v/>
      </c>
      <c r="N1902" s="17" t="str">
        <f>'Gene Table'!E1901</f>
        <v>NC</v>
      </c>
      <c r="O1902" s="17" t="str">
        <f>'Gene Table'!B1901</f>
        <v>P03</v>
      </c>
      <c r="P1902" s="17" t="str">
        <f>IF(SUM('Control Sample Data'!D$3:D$98)&gt;10,IF(AND(ISNUMBER('Control Sample Data'!D1901),'Control Sample Data'!D1901&lt;$B$1,'Control Sample Data'!D1901&gt;0),'Control Sample Data'!D1901,$B$1),"")</f>
        <v/>
      </c>
      <c r="Q1902" s="17" t="str">
        <f>IF(SUM('Control Sample Data'!E$3:E$98)&gt;10,IF(AND(ISNUMBER('Control Sample Data'!E1901),'Control Sample Data'!E1901&lt;$B$1,'Control Sample Data'!E1901&gt;0),'Control Sample Data'!E1901,$B$1),"")</f>
        <v/>
      </c>
      <c r="R1902" s="17" t="str">
        <f>IF(SUM('Control Sample Data'!F$3:F$98)&gt;10,IF(AND(ISNUMBER('Control Sample Data'!F1901),'Control Sample Data'!F1901&lt;$B$1,'Control Sample Data'!F1901&gt;0),'Control Sample Data'!F1901,$B$1),"")</f>
        <v/>
      </c>
      <c r="S1902" s="17" t="str">
        <f>IF(SUM('Control Sample Data'!G$3:G$98)&gt;10,IF(AND(ISNUMBER('Control Sample Data'!G1901),'Control Sample Data'!G1901&lt;$B$1,'Control Sample Data'!G1901&gt;0),'Control Sample Data'!G1901,$B$1),"")</f>
        <v/>
      </c>
      <c r="T1902" s="17" t="str">
        <f>IF(SUM('Control Sample Data'!H$3:H$98)&gt;10,IF(AND(ISNUMBER('Control Sample Data'!H1901),'Control Sample Data'!H1901&lt;$B$1,'Control Sample Data'!H1901&gt;0),'Control Sample Data'!H1901,$B$1),"")</f>
        <v/>
      </c>
      <c r="U1902" s="17" t="str">
        <f>IF(SUM('Control Sample Data'!I$3:I$98)&gt;10,IF(AND(ISNUMBER('Control Sample Data'!I1901),'Control Sample Data'!I1901&lt;$B$1,'Control Sample Data'!I1901&gt;0),'Control Sample Data'!I1901,$B$1),"")</f>
        <v/>
      </c>
      <c r="V1902" s="17" t="str">
        <f>IF(SUM('Control Sample Data'!J$3:J$98)&gt;10,IF(AND(ISNUMBER('Control Sample Data'!J1901),'Control Sample Data'!J1901&lt;$B$1,'Control Sample Data'!J1901&gt;0),'Control Sample Data'!J1901,$B$1),"")</f>
        <v/>
      </c>
      <c r="W1902" s="17" t="str">
        <f>IF(SUM('Control Sample Data'!K$3:K$98)&gt;10,IF(AND(ISNUMBER('Control Sample Data'!K1901),'Control Sample Data'!K1901&lt;$B$1,'Control Sample Data'!K1901&gt;0),'Control Sample Data'!K1901,$B$1),"")</f>
        <v/>
      </c>
      <c r="X1902" s="17" t="str">
        <f>IF(SUM('Control Sample Data'!L$3:L$98)&gt;10,IF(AND(ISNUMBER('Control Sample Data'!L1901),'Control Sample Data'!L1901&lt;$B$1,'Control Sample Data'!L1901&gt;0),'Control Sample Data'!L1901,$B$1),"")</f>
        <v/>
      </c>
      <c r="Y1902" s="17" t="str">
        <f>IF(SUM('Control Sample Data'!M$3:M$98)&gt;10,IF(AND(ISNUMBER('Control Sample Data'!M1901),'Control Sample Data'!M1901&lt;$B$1,'Control Sample Data'!M1901&gt;0),'Control Sample Data'!M1901,$B$1),"")</f>
        <v/>
      </c>
      <c r="AT1902" s="36" t="str">
        <f t="shared" si="1254"/>
        <v/>
      </c>
      <c r="AU1902" s="36" t="str">
        <f t="shared" si="1255"/>
        <v/>
      </c>
      <c r="AV1902" s="36" t="str">
        <f t="shared" si="1256"/>
        <v/>
      </c>
      <c r="AW1902" s="36" t="str">
        <f t="shared" si="1257"/>
        <v/>
      </c>
      <c r="AX1902" s="36" t="str">
        <f t="shared" si="1258"/>
        <v/>
      </c>
      <c r="AY1902" s="36" t="str">
        <f t="shared" si="1259"/>
        <v/>
      </c>
      <c r="AZ1902" s="36" t="str">
        <f t="shared" si="1260"/>
        <v/>
      </c>
      <c r="BA1902" s="36" t="str">
        <f t="shared" si="1261"/>
        <v/>
      </c>
      <c r="BB1902" s="36" t="str">
        <f t="shared" si="1262"/>
        <v/>
      </c>
      <c r="BC1902" s="36" t="str">
        <f t="shared" si="1263"/>
        <v/>
      </c>
      <c r="BD1902" s="36" t="str">
        <f t="shared" si="1264"/>
        <v/>
      </c>
      <c r="BE1902" s="36" t="str">
        <f t="shared" si="1265"/>
        <v/>
      </c>
      <c r="BF1902" s="36" t="str">
        <f t="shared" si="1266"/>
        <v/>
      </c>
      <c r="BG1902" s="36" t="str">
        <f t="shared" si="1267"/>
        <v/>
      </c>
      <c r="BH1902" s="36" t="str">
        <f t="shared" si="1268"/>
        <v/>
      </c>
      <c r="BI1902" s="36" t="str">
        <f t="shared" si="1269"/>
        <v/>
      </c>
      <c r="BJ1902" s="36" t="str">
        <f t="shared" si="1270"/>
        <v/>
      </c>
      <c r="BK1902" s="36" t="str">
        <f t="shared" si="1271"/>
        <v/>
      </c>
      <c r="BL1902" s="36" t="str">
        <f t="shared" si="1272"/>
        <v/>
      </c>
      <c r="BM1902" s="36" t="str">
        <f t="shared" si="1273"/>
        <v/>
      </c>
      <c r="BN1902" s="38" t="e">
        <f t="shared" si="1232"/>
        <v>#DIV/0!</v>
      </c>
      <c r="BO1902" s="38" t="e">
        <f t="shared" si="1233"/>
        <v>#DIV/0!</v>
      </c>
      <c r="BP1902" s="39" t="str">
        <f t="shared" si="1234"/>
        <v/>
      </c>
      <c r="BQ1902" s="39" t="str">
        <f t="shared" si="1235"/>
        <v/>
      </c>
      <c r="BR1902" s="39" t="str">
        <f t="shared" si="1236"/>
        <v/>
      </c>
      <c r="BS1902" s="39" t="str">
        <f t="shared" si="1237"/>
        <v/>
      </c>
      <c r="BT1902" s="39" t="str">
        <f t="shared" si="1238"/>
        <v/>
      </c>
      <c r="BU1902" s="39" t="str">
        <f t="shared" si="1239"/>
        <v/>
      </c>
      <c r="BV1902" s="39" t="str">
        <f t="shared" si="1240"/>
        <v/>
      </c>
      <c r="BW1902" s="39" t="str">
        <f t="shared" si="1241"/>
        <v/>
      </c>
      <c r="BX1902" s="39" t="str">
        <f t="shared" si="1242"/>
        <v/>
      </c>
      <c r="BY1902" s="39" t="str">
        <f t="shared" si="1243"/>
        <v/>
      </c>
      <c r="BZ1902" s="39" t="str">
        <f t="shared" si="1244"/>
        <v/>
      </c>
      <c r="CA1902" s="39" t="str">
        <f t="shared" si="1245"/>
        <v/>
      </c>
      <c r="CB1902" s="39" t="str">
        <f t="shared" si="1246"/>
        <v/>
      </c>
      <c r="CC1902" s="39" t="str">
        <f t="shared" si="1247"/>
        <v/>
      </c>
      <c r="CD1902" s="39" t="str">
        <f t="shared" si="1248"/>
        <v/>
      </c>
      <c r="CE1902" s="39" t="str">
        <f t="shared" si="1249"/>
        <v/>
      </c>
      <c r="CF1902" s="39" t="str">
        <f t="shared" si="1250"/>
        <v/>
      </c>
      <c r="CG1902" s="39" t="str">
        <f t="shared" si="1251"/>
        <v/>
      </c>
      <c r="CH1902" s="39" t="str">
        <f t="shared" si="1252"/>
        <v/>
      </c>
      <c r="CI1902" s="39" t="str">
        <f t="shared" si="1253"/>
        <v/>
      </c>
    </row>
    <row r="1903" spans="1:87">
      <c r="A1903" s="18"/>
      <c r="B1903" s="15" t="str">
        <f>'Gene Table'!E1902</f>
        <v>NC</v>
      </c>
      <c r="C1903" s="15" t="str">
        <f>'Gene Table'!B1902</f>
        <v>P04</v>
      </c>
      <c r="D1903" s="16" t="str">
        <f>IF(SUM('Test Sample Data'!D$3:D$98)&gt;10,IF(AND(ISNUMBER('Test Sample Data'!D1902),'Test Sample Data'!D1902&lt;$B$1,'Test Sample Data'!D1902&gt;0),'Test Sample Data'!D1902,$B$1),"")</f>
        <v/>
      </c>
      <c r="E1903" s="17" t="str">
        <f>IF(SUM('Test Sample Data'!E$3:E$98)&gt;10,IF(AND(ISNUMBER('Test Sample Data'!E1902),'Test Sample Data'!E1902&lt;$B$1,'Test Sample Data'!E1902&gt;0),'Test Sample Data'!E1902,$B$1),"")</f>
        <v/>
      </c>
      <c r="F1903" s="17" t="str">
        <f>IF(SUM('Test Sample Data'!F$3:F$98)&gt;10,IF(AND(ISNUMBER('Test Sample Data'!F1902),'Test Sample Data'!F1902&lt;$B$1,'Test Sample Data'!F1902&gt;0),'Test Sample Data'!F1902,$B$1),"")</f>
        <v/>
      </c>
      <c r="G1903" s="17" t="str">
        <f>IF(SUM('Test Sample Data'!G$3:G$98)&gt;10,IF(AND(ISNUMBER('Test Sample Data'!G1902),'Test Sample Data'!G1902&lt;$B$1,'Test Sample Data'!G1902&gt;0),'Test Sample Data'!G1902,$B$1),"")</f>
        <v/>
      </c>
      <c r="H1903" s="17" t="str">
        <f>IF(SUM('Test Sample Data'!H$3:H$98)&gt;10,IF(AND(ISNUMBER('Test Sample Data'!H1902),'Test Sample Data'!H1902&lt;$B$1,'Test Sample Data'!H1902&gt;0),'Test Sample Data'!H1902,$B$1),"")</f>
        <v/>
      </c>
      <c r="I1903" s="17" t="str">
        <f>IF(SUM('Test Sample Data'!I$3:I$98)&gt;10,IF(AND(ISNUMBER('Test Sample Data'!I1902),'Test Sample Data'!I1902&lt;$B$1,'Test Sample Data'!I1902&gt;0),'Test Sample Data'!I1902,$B$1),"")</f>
        <v/>
      </c>
      <c r="J1903" s="17" t="str">
        <f>IF(SUM('Test Sample Data'!J$3:J$98)&gt;10,IF(AND(ISNUMBER('Test Sample Data'!J1902),'Test Sample Data'!J1902&lt;$B$1,'Test Sample Data'!J1902&gt;0),'Test Sample Data'!J1902,$B$1),"")</f>
        <v/>
      </c>
      <c r="K1903" s="17" t="str">
        <f>IF(SUM('Test Sample Data'!K$3:K$98)&gt;10,IF(AND(ISNUMBER('Test Sample Data'!K1902),'Test Sample Data'!K1902&lt;$B$1,'Test Sample Data'!K1902&gt;0),'Test Sample Data'!K1902,$B$1),"")</f>
        <v/>
      </c>
      <c r="L1903" s="17" t="str">
        <f>IF(SUM('Test Sample Data'!L$3:L$98)&gt;10,IF(AND(ISNUMBER('Test Sample Data'!L1902),'Test Sample Data'!L1902&lt;$B$1,'Test Sample Data'!L1902&gt;0),'Test Sample Data'!L1902,$B$1),"")</f>
        <v/>
      </c>
      <c r="M1903" s="17" t="str">
        <f>IF(SUM('Test Sample Data'!M$3:M$98)&gt;10,IF(AND(ISNUMBER('Test Sample Data'!M1902),'Test Sample Data'!M1902&lt;$B$1,'Test Sample Data'!M1902&gt;0),'Test Sample Data'!M1902,$B$1),"")</f>
        <v/>
      </c>
      <c r="N1903" s="17" t="str">
        <f>'Gene Table'!E1902</f>
        <v>NC</v>
      </c>
      <c r="O1903" s="17" t="str">
        <f>'Gene Table'!B1902</f>
        <v>P04</v>
      </c>
      <c r="P1903" s="17" t="str">
        <f>IF(SUM('Control Sample Data'!D$3:D$98)&gt;10,IF(AND(ISNUMBER('Control Sample Data'!D1902),'Control Sample Data'!D1902&lt;$B$1,'Control Sample Data'!D1902&gt;0),'Control Sample Data'!D1902,$B$1),"")</f>
        <v/>
      </c>
      <c r="Q1903" s="17" t="str">
        <f>IF(SUM('Control Sample Data'!E$3:E$98)&gt;10,IF(AND(ISNUMBER('Control Sample Data'!E1902),'Control Sample Data'!E1902&lt;$B$1,'Control Sample Data'!E1902&gt;0),'Control Sample Data'!E1902,$B$1),"")</f>
        <v/>
      </c>
      <c r="R1903" s="17" t="str">
        <f>IF(SUM('Control Sample Data'!F$3:F$98)&gt;10,IF(AND(ISNUMBER('Control Sample Data'!F1902),'Control Sample Data'!F1902&lt;$B$1,'Control Sample Data'!F1902&gt;0),'Control Sample Data'!F1902,$B$1),"")</f>
        <v/>
      </c>
      <c r="S1903" s="17" t="str">
        <f>IF(SUM('Control Sample Data'!G$3:G$98)&gt;10,IF(AND(ISNUMBER('Control Sample Data'!G1902),'Control Sample Data'!G1902&lt;$B$1,'Control Sample Data'!G1902&gt;0),'Control Sample Data'!G1902,$B$1),"")</f>
        <v/>
      </c>
      <c r="T1903" s="17" t="str">
        <f>IF(SUM('Control Sample Data'!H$3:H$98)&gt;10,IF(AND(ISNUMBER('Control Sample Data'!H1902),'Control Sample Data'!H1902&lt;$B$1,'Control Sample Data'!H1902&gt;0),'Control Sample Data'!H1902,$B$1),"")</f>
        <v/>
      </c>
      <c r="U1903" s="17" t="str">
        <f>IF(SUM('Control Sample Data'!I$3:I$98)&gt;10,IF(AND(ISNUMBER('Control Sample Data'!I1902),'Control Sample Data'!I1902&lt;$B$1,'Control Sample Data'!I1902&gt;0),'Control Sample Data'!I1902,$B$1),"")</f>
        <v/>
      </c>
      <c r="V1903" s="17" t="str">
        <f>IF(SUM('Control Sample Data'!J$3:J$98)&gt;10,IF(AND(ISNUMBER('Control Sample Data'!J1902),'Control Sample Data'!J1902&lt;$B$1,'Control Sample Data'!J1902&gt;0),'Control Sample Data'!J1902,$B$1),"")</f>
        <v/>
      </c>
      <c r="W1903" s="17" t="str">
        <f>IF(SUM('Control Sample Data'!K$3:K$98)&gt;10,IF(AND(ISNUMBER('Control Sample Data'!K1902),'Control Sample Data'!K1902&lt;$B$1,'Control Sample Data'!K1902&gt;0),'Control Sample Data'!K1902,$B$1),"")</f>
        <v/>
      </c>
      <c r="X1903" s="17" t="str">
        <f>IF(SUM('Control Sample Data'!L$3:L$98)&gt;10,IF(AND(ISNUMBER('Control Sample Data'!L1902),'Control Sample Data'!L1902&lt;$B$1,'Control Sample Data'!L1902&gt;0),'Control Sample Data'!L1902,$B$1),"")</f>
        <v/>
      </c>
      <c r="Y1903" s="17" t="str">
        <f>IF(SUM('Control Sample Data'!M$3:M$98)&gt;10,IF(AND(ISNUMBER('Control Sample Data'!M1902),'Control Sample Data'!M1902&lt;$B$1,'Control Sample Data'!M1902&gt;0),'Control Sample Data'!M1902,$B$1),"")</f>
        <v/>
      </c>
      <c r="AT1903" s="36" t="str">
        <f t="shared" si="1254"/>
        <v/>
      </c>
      <c r="AU1903" s="36" t="str">
        <f t="shared" si="1255"/>
        <v/>
      </c>
      <c r="AV1903" s="36" t="str">
        <f t="shared" si="1256"/>
        <v/>
      </c>
      <c r="AW1903" s="36" t="str">
        <f t="shared" si="1257"/>
        <v/>
      </c>
      <c r="AX1903" s="36" t="str">
        <f t="shared" si="1258"/>
        <v/>
      </c>
      <c r="AY1903" s="36" t="str">
        <f t="shared" si="1259"/>
        <v/>
      </c>
      <c r="AZ1903" s="36" t="str">
        <f t="shared" si="1260"/>
        <v/>
      </c>
      <c r="BA1903" s="36" t="str">
        <f t="shared" si="1261"/>
        <v/>
      </c>
      <c r="BB1903" s="36" t="str">
        <f t="shared" si="1262"/>
        <v/>
      </c>
      <c r="BC1903" s="36" t="str">
        <f t="shared" si="1263"/>
        <v/>
      </c>
      <c r="BD1903" s="36" t="str">
        <f t="shared" si="1264"/>
        <v/>
      </c>
      <c r="BE1903" s="36" t="str">
        <f t="shared" si="1265"/>
        <v/>
      </c>
      <c r="BF1903" s="36" t="str">
        <f t="shared" si="1266"/>
        <v/>
      </c>
      <c r="BG1903" s="36" t="str">
        <f t="shared" si="1267"/>
        <v/>
      </c>
      <c r="BH1903" s="36" t="str">
        <f t="shared" si="1268"/>
        <v/>
      </c>
      <c r="BI1903" s="36" t="str">
        <f t="shared" si="1269"/>
        <v/>
      </c>
      <c r="BJ1903" s="36" t="str">
        <f t="shared" si="1270"/>
        <v/>
      </c>
      <c r="BK1903" s="36" t="str">
        <f t="shared" si="1271"/>
        <v/>
      </c>
      <c r="BL1903" s="36" t="str">
        <f t="shared" si="1272"/>
        <v/>
      </c>
      <c r="BM1903" s="36" t="str">
        <f t="shared" si="1273"/>
        <v/>
      </c>
      <c r="BN1903" s="38" t="e">
        <f t="shared" si="1232"/>
        <v>#DIV/0!</v>
      </c>
      <c r="BO1903" s="38" t="e">
        <f t="shared" si="1233"/>
        <v>#DIV/0!</v>
      </c>
      <c r="BP1903" s="39" t="str">
        <f t="shared" si="1234"/>
        <v/>
      </c>
      <c r="BQ1903" s="39" t="str">
        <f t="shared" si="1235"/>
        <v/>
      </c>
      <c r="BR1903" s="39" t="str">
        <f t="shared" si="1236"/>
        <v/>
      </c>
      <c r="BS1903" s="39" t="str">
        <f t="shared" si="1237"/>
        <v/>
      </c>
      <c r="BT1903" s="39" t="str">
        <f t="shared" si="1238"/>
        <v/>
      </c>
      <c r="BU1903" s="39" t="str">
        <f t="shared" si="1239"/>
        <v/>
      </c>
      <c r="BV1903" s="39" t="str">
        <f t="shared" si="1240"/>
        <v/>
      </c>
      <c r="BW1903" s="39" t="str">
        <f t="shared" si="1241"/>
        <v/>
      </c>
      <c r="BX1903" s="39" t="str">
        <f t="shared" si="1242"/>
        <v/>
      </c>
      <c r="BY1903" s="39" t="str">
        <f t="shared" si="1243"/>
        <v/>
      </c>
      <c r="BZ1903" s="39" t="str">
        <f t="shared" si="1244"/>
        <v/>
      </c>
      <c r="CA1903" s="39" t="str">
        <f t="shared" si="1245"/>
        <v/>
      </c>
      <c r="CB1903" s="39" t="str">
        <f t="shared" si="1246"/>
        <v/>
      </c>
      <c r="CC1903" s="39" t="str">
        <f t="shared" si="1247"/>
        <v/>
      </c>
      <c r="CD1903" s="39" t="str">
        <f t="shared" si="1248"/>
        <v/>
      </c>
      <c r="CE1903" s="39" t="str">
        <f t="shared" si="1249"/>
        <v/>
      </c>
      <c r="CF1903" s="39" t="str">
        <f t="shared" si="1250"/>
        <v/>
      </c>
      <c r="CG1903" s="39" t="str">
        <f t="shared" si="1251"/>
        <v/>
      </c>
      <c r="CH1903" s="39" t="str">
        <f t="shared" si="1252"/>
        <v/>
      </c>
      <c r="CI1903" s="39" t="str">
        <f t="shared" si="1253"/>
        <v/>
      </c>
    </row>
    <row r="1904" spans="1:87">
      <c r="A1904" s="18"/>
      <c r="B1904" s="15" t="str">
        <f>'Gene Table'!E1903</f>
        <v>HK1</v>
      </c>
      <c r="C1904" s="15" t="str">
        <f>'Gene Table'!B1903</f>
        <v>P05</v>
      </c>
      <c r="D1904" s="16" t="str">
        <f>IF(SUM('Test Sample Data'!D$3:D$98)&gt;10,IF(AND(ISNUMBER('Test Sample Data'!D1903),'Test Sample Data'!D1903&lt;$B$1,'Test Sample Data'!D1903&gt;0),'Test Sample Data'!D1903,$B$1),"")</f>
        <v/>
      </c>
      <c r="E1904" s="17" t="str">
        <f>IF(SUM('Test Sample Data'!E$3:E$98)&gt;10,IF(AND(ISNUMBER('Test Sample Data'!E1903),'Test Sample Data'!E1903&lt;$B$1,'Test Sample Data'!E1903&gt;0),'Test Sample Data'!E1903,$B$1),"")</f>
        <v/>
      </c>
      <c r="F1904" s="17" t="str">
        <f>IF(SUM('Test Sample Data'!F$3:F$98)&gt;10,IF(AND(ISNUMBER('Test Sample Data'!F1903),'Test Sample Data'!F1903&lt;$B$1,'Test Sample Data'!F1903&gt;0),'Test Sample Data'!F1903,$B$1),"")</f>
        <v/>
      </c>
      <c r="G1904" s="17" t="str">
        <f>IF(SUM('Test Sample Data'!G$3:G$98)&gt;10,IF(AND(ISNUMBER('Test Sample Data'!G1903),'Test Sample Data'!G1903&lt;$B$1,'Test Sample Data'!G1903&gt;0),'Test Sample Data'!G1903,$B$1),"")</f>
        <v/>
      </c>
      <c r="H1904" s="17" t="str">
        <f>IF(SUM('Test Sample Data'!H$3:H$98)&gt;10,IF(AND(ISNUMBER('Test Sample Data'!H1903),'Test Sample Data'!H1903&lt;$B$1,'Test Sample Data'!H1903&gt;0),'Test Sample Data'!H1903,$B$1),"")</f>
        <v/>
      </c>
      <c r="I1904" s="17" t="str">
        <f>IF(SUM('Test Sample Data'!I$3:I$98)&gt;10,IF(AND(ISNUMBER('Test Sample Data'!I1903),'Test Sample Data'!I1903&lt;$B$1,'Test Sample Data'!I1903&gt;0),'Test Sample Data'!I1903,$B$1),"")</f>
        <v/>
      </c>
      <c r="J1904" s="17" t="str">
        <f>IF(SUM('Test Sample Data'!J$3:J$98)&gt;10,IF(AND(ISNUMBER('Test Sample Data'!J1903),'Test Sample Data'!J1903&lt;$B$1,'Test Sample Data'!J1903&gt;0),'Test Sample Data'!J1903,$B$1),"")</f>
        <v/>
      </c>
      <c r="K1904" s="17" t="str">
        <f>IF(SUM('Test Sample Data'!K$3:K$98)&gt;10,IF(AND(ISNUMBER('Test Sample Data'!K1903),'Test Sample Data'!K1903&lt;$B$1,'Test Sample Data'!K1903&gt;0),'Test Sample Data'!K1903,$B$1),"")</f>
        <v/>
      </c>
      <c r="L1904" s="17" t="str">
        <f>IF(SUM('Test Sample Data'!L$3:L$98)&gt;10,IF(AND(ISNUMBER('Test Sample Data'!L1903),'Test Sample Data'!L1903&lt;$B$1,'Test Sample Data'!L1903&gt;0),'Test Sample Data'!L1903,$B$1),"")</f>
        <v/>
      </c>
      <c r="M1904" s="17" t="str">
        <f>IF(SUM('Test Sample Data'!M$3:M$98)&gt;10,IF(AND(ISNUMBER('Test Sample Data'!M1903),'Test Sample Data'!M1903&lt;$B$1,'Test Sample Data'!M1903&gt;0),'Test Sample Data'!M1903,$B$1),"")</f>
        <v/>
      </c>
      <c r="N1904" s="17" t="str">
        <f>'Gene Table'!E1903</f>
        <v>HK1</v>
      </c>
      <c r="O1904" s="17" t="str">
        <f>'Gene Table'!B1903</f>
        <v>P05</v>
      </c>
      <c r="P1904" s="17" t="str">
        <f>IF(SUM('Control Sample Data'!D$3:D$98)&gt;10,IF(AND(ISNUMBER('Control Sample Data'!D1903),'Control Sample Data'!D1903&lt;$B$1,'Control Sample Data'!D1903&gt;0),'Control Sample Data'!D1903,$B$1),"")</f>
        <v/>
      </c>
      <c r="Q1904" s="17" t="str">
        <f>IF(SUM('Control Sample Data'!E$3:E$98)&gt;10,IF(AND(ISNUMBER('Control Sample Data'!E1903),'Control Sample Data'!E1903&lt;$B$1,'Control Sample Data'!E1903&gt;0),'Control Sample Data'!E1903,$B$1),"")</f>
        <v/>
      </c>
      <c r="R1904" s="17" t="str">
        <f>IF(SUM('Control Sample Data'!F$3:F$98)&gt;10,IF(AND(ISNUMBER('Control Sample Data'!F1903),'Control Sample Data'!F1903&lt;$B$1,'Control Sample Data'!F1903&gt;0),'Control Sample Data'!F1903,$B$1),"")</f>
        <v/>
      </c>
      <c r="S1904" s="17" t="str">
        <f>IF(SUM('Control Sample Data'!G$3:G$98)&gt;10,IF(AND(ISNUMBER('Control Sample Data'!G1903),'Control Sample Data'!G1903&lt;$B$1,'Control Sample Data'!G1903&gt;0),'Control Sample Data'!G1903,$B$1),"")</f>
        <v/>
      </c>
      <c r="T1904" s="17" t="str">
        <f>IF(SUM('Control Sample Data'!H$3:H$98)&gt;10,IF(AND(ISNUMBER('Control Sample Data'!H1903),'Control Sample Data'!H1903&lt;$B$1,'Control Sample Data'!H1903&gt;0),'Control Sample Data'!H1903,$B$1),"")</f>
        <v/>
      </c>
      <c r="U1904" s="17" t="str">
        <f>IF(SUM('Control Sample Data'!I$3:I$98)&gt;10,IF(AND(ISNUMBER('Control Sample Data'!I1903),'Control Sample Data'!I1903&lt;$B$1,'Control Sample Data'!I1903&gt;0),'Control Sample Data'!I1903,$B$1),"")</f>
        <v/>
      </c>
      <c r="V1904" s="17" t="str">
        <f>IF(SUM('Control Sample Data'!J$3:J$98)&gt;10,IF(AND(ISNUMBER('Control Sample Data'!J1903),'Control Sample Data'!J1903&lt;$B$1,'Control Sample Data'!J1903&gt;0),'Control Sample Data'!J1903,$B$1),"")</f>
        <v/>
      </c>
      <c r="W1904" s="17" t="str">
        <f>IF(SUM('Control Sample Data'!K$3:K$98)&gt;10,IF(AND(ISNUMBER('Control Sample Data'!K1903),'Control Sample Data'!K1903&lt;$B$1,'Control Sample Data'!K1903&gt;0),'Control Sample Data'!K1903,$B$1),"")</f>
        <v/>
      </c>
      <c r="X1904" s="17" t="str">
        <f>IF(SUM('Control Sample Data'!L$3:L$98)&gt;10,IF(AND(ISNUMBER('Control Sample Data'!L1903),'Control Sample Data'!L1903&lt;$B$1,'Control Sample Data'!L1903&gt;0),'Control Sample Data'!L1903,$B$1),"")</f>
        <v/>
      </c>
      <c r="Y1904" s="17" t="str">
        <f>IF(SUM('Control Sample Data'!M$3:M$98)&gt;10,IF(AND(ISNUMBER('Control Sample Data'!M1903),'Control Sample Data'!M1903&lt;$B$1,'Control Sample Data'!M1903&gt;0),'Control Sample Data'!M1903,$B$1),"")</f>
        <v/>
      </c>
      <c r="AT1904" s="36" t="str">
        <f t="shared" si="1254"/>
        <v/>
      </c>
      <c r="AU1904" s="36" t="str">
        <f t="shared" si="1255"/>
        <v/>
      </c>
      <c r="AV1904" s="36" t="str">
        <f t="shared" si="1256"/>
        <v/>
      </c>
      <c r="AW1904" s="36" t="str">
        <f t="shared" si="1257"/>
        <v/>
      </c>
      <c r="AX1904" s="36" t="str">
        <f t="shared" si="1258"/>
        <v/>
      </c>
      <c r="AY1904" s="36" t="str">
        <f t="shared" si="1259"/>
        <v/>
      </c>
      <c r="AZ1904" s="36" t="str">
        <f t="shared" si="1260"/>
        <v/>
      </c>
      <c r="BA1904" s="36" t="str">
        <f t="shared" si="1261"/>
        <v/>
      </c>
      <c r="BB1904" s="36" t="str">
        <f t="shared" si="1262"/>
        <v/>
      </c>
      <c r="BC1904" s="36" t="str">
        <f t="shared" si="1263"/>
        <v/>
      </c>
      <c r="BD1904" s="36" t="str">
        <f t="shared" si="1264"/>
        <v/>
      </c>
      <c r="BE1904" s="36" t="str">
        <f t="shared" si="1265"/>
        <v/>
      </c>
      <c r="BF1904" s="36" t="str">
        <f t="shared" si="1266"/>
        <v/>
      </c>
      <c r="BG1904" s="36" t="str">
        <f t="shared" si="1267"/>
        <v/>
      </c>
      <c r="BH1904" s="36" t="str">
        <f t="shared" si="1268"/>
        <v/>
      </c>
      <c r="BI1904" s="36" t="str">
        <f t="shared" si="1269"/>
        <v/>
      </c>
      <c r="BJ1904" s="36" t="str">
        <f t="shared" si="1270"/>
        <v/>
      </c>
      <c r="BK1904" s="36" t="str">
        <f t="shared" si="1271"/>
        <v/>
      </c>
      <c r="BL1904" s="36" t="str">
        <f t="shared" si="1272"/>
        <v/>
      </c>
      <c r="BM1904" s="36" t="str">
        <f t="shared" si="1273"/>
        <v/>
      </c>
      <c r="BN1904" s="38" t="e">
        <f t="shared" si="1232"/>
        <v>#DIV/0!</v>
      </c>
      <c r="BO1904" s="38" t="e">
        <f t="shared" si="1233"/>
        <v>#DIV/0!</v>
      </c>
      <c r="BP1904" s="39" t="str">
        <f t="shared" si="1234"/>
        <v/>
      </c>
      <c r="BQ1904" s="39" t="str">
        <f t="shared" si="1235"/>
        <v/>
      </c>
      <c r="BR1904" s="39" t="str">
        <f t="shared" si="1236"/>
        <v/>
      </c>
      <c r="BS1904" s="39" t="str">
        <f t="shared" si="1237"/>
        <v/>
      </c>
      <c r="BT1904" s="39" t="str">
        <f t="shared" si="1238"/>
        <v/>
      </c>
      <c r="BU1904" s="39" t="str">
        <f t="shared" si="1239"/>
        <v/>
      </c>
      <c r="BV1904" s="39" t="str">
        <f t="shared" si="1240"/>
        <v/>
      </c>
      <c r="BW1904" s="39" t="str">
        <f t="shared" si="1241"/>
        <v/>
      </c>
      <c r="BX1904" s="39" t="str">
        <f t="shared" si="1242"/>
        <v/>
      </c>
      <c r="BY1904" s="39" t="str">
        <f t="shared" si="1243"/>
        <v/>
      </c>
      <c r="BZ1904" s="39" t="str">
        <f t="shared" si="1244"/>
        <v/>
      </c>
      <c r="CA1904" s="39" t="str">
        <f t="shared" si="1245"/>
        <v/>
      </c>
      <c r="CB1904" s="39" t="str">
        <f t="shared" si="1246"/>
        <v/>
      </c>
      <c r="CC1904" s="39" t="str">
        <f t="shared" si="1247"/>
        <v/>
      </c>
      <c r="CD1904" s="39" t="str">
        <f t="shared" si="1248"/>
        <v/>
      </c>
      <c r="CE1904" s="39" t="str">
        <f t="shared" si="1249"/>
        <v/>
      </c>
      <c r="CF1904" s="39" t="str">
        <f t="shared" si="1250"/>
        <v/>
      </c>
      <c r="CG1904" s="39" t="str">
        <f t="shared" si="1251"/>
        <v/>
      </c>
      <c r="CH1904" s="39" t="str">
        <f t="shared" si="1252"/>
        <v/>
      </c>
      <c r="CI1904" s="39" t="str">
        <f t="shared" si="1253"/>
        <v/>
      </c>
    </row>
    <row r="1905" spans="1:87">
      <c r="A1905" s="18"/>
      <c r="B1905" s="15" t="str">
        <f>'Gene Table'!E1904</f>
        <v>HK1</v>
      </c>
      <c r="C1905" s="15" t="str">
        <f>'Gene Table'!B1904</f>
        <v>P06</v>
      </c>
      <c r="D1905" s="16" t="str">
        <f>IF(SUM('Test Sample Data'!D$3:D$98)&gt;10,IF(AND(ISNUMBER('Test Sample Data'!D1904),'Test Sample Data'!D1904&lt;$B$1,'Test Sample Data'!D1904&gt;0),'Test Sample Data'!D1904,$B$1),"")</f>
        <v/>
      </c>
      <c r="E1905" s="17" t="str">
        <f>IF(SUM('Test Sample Data'!E$3:E$98)&gt;10,IF(AND(ISNUMBER('Test Sample Data'!E1904),'Test Sample Data'!E1904&lt;$B$1,'Test Sample Data'!E1904&gt;0),'Test Sample Data'!E1904,$B$1),"")</f>
        <v/>
      </c>
      <c r="F1905" s="17" t="str">
        <f>IF(SUM('Test Sample Data'!F$3:F$98)&gt;10,IF(AND(ISNUMBER('Test Sample Data'!F1904),'Test Sample Data'!F1904&lt;$B$1,'Test Sample Data'!F1904&gt;0),'Test Sample Data'!F1904,$B$1),"")</f>
        <v/>
      </c>
      <c r="G1905" s="17" t="str">
        <f>IF(SUM('Test Sample Data'!G$3:G$98)&gt;10,IF(AND(ISNUMBER('Test Sample Data'!G1904),'Test Sample Data'!G1904&lt;$B$1,'Test Sample Data'!G1904&gt;0),'Test Sample Data'!G1904,$B$1),"")</f>
        <v/>
      </c>
      <c r="H1905" s="17" t="str">
        <f>IF(SUM('Test Sample Data'!H$3:H$98)&gt;10,IF(AND(ISNUMBER('Test Sample Data'!H1904),'Test Sample Data'!H1904&lt;$B$1,'Test Sample Data'!H1904&gt;0),'Test Sample Data'!H1904,$B$1),"")</f>
        <v/>
      </c>
      <c r="I1905" s="17" t="str">
        <f>IF(SUM('Test Sample Data'!I$3:I$98)&gt;10,IF(AND(ISNUMBER('Test Sample Data'!I1904),'Test Sample Data'!I1904&lt;$B$1,'Test Sample Data'!I1904&gt;0),'Test Sample Data'!I1904,$B$1),"")</f>
        <v/>
      </c>
      <c r="J1905" s="17" t="str">
        <f>IF(SUM('Test Sample Data'!J$3:J$98)&gt;10,IF(AND(ISNUMBER('Test Sample Data'!J1904),'Test Sample Data'!J1904&lt;$B$1,'Test Sample Data'!J1904&gt;0),'Test Sample Data'!J1904,$B$1),"")</f>
        <v/>
      </c>
      <c r="K1905" s="17" t="str">
        <f>IF(SUM('Test Sample Data'!K$3:K$98)&gt;10,IF(AND(ISNUMBER('Test Sample Data'!K1904),'Test Sample Data'!K1904&lt;$B$1,'Test Sample Data'!K1904&gt;0),'Test Sample Data'!K1904,$B$1),"")</f>
        <v/>
      </c>
      <c r="L1905" s="17" t="str">
        <f>IF(SUM('Test Sample Data'!L$3:L$98)&gt;10,IF(AND(ISNUMBER('Test Sample Data'!L1904),'Test Sample Data'!L1904&lt;$B$1,'Test Sample Data'!L1904&gt;0),'Test Sample Data'!L1904,$B$1),"")</f>
        <v/>
      </c>
      <c r="M1905" s="17" t="str">
        <f>IF(SUM('Test Sample Data'!M$3:M$98)&gt;10,IF(AND(ISNUMBER('Test Sample Data'!M1904),'Test Sample Data'!M1904&lt;$B$1,'Test Sample Data'!M1904&gt;0),'Test Sample Data'!M1904,$B$1),"")</f>
        <v/>
      </c>
      <c r="N1905" s="17" t="str">
        <f>'Gene Table'!E1904</f>
        <v>HK1</v>
      </c>
      <c r="O1905" s="17" t="str">
        <f>'Gene Table'!B1904</f>
        <v>P06</v>
      </c>
      <c r="P1905" s="17" t="str">
        <f>IF(SUM('Control Sample Data'!D$3:D$98)&gt;10,IF(AND(ISNUMBER('Control Sample Data'!D1904),'Control Sample Data'!D1904&lt;$B$1,'Control Sample Data'!D1904&gt;0),'Control Sample Data'!D1904,$B$1),"")</f>
        <v/>
      </c>
      <c r="Q1905" s="17" t="str">
        <f>IF(SUM('Control Sample Data'!E$3:E$98)&gt;10,IF(AND(ISNUMBER('Control Sample Data'!E1904),'Control Sample Data'!E1904&lt;$B$1,'Control Sample Data'!E1904&gt;0),'Control Sample Data'!E1904,$B$1),"")</f>
        <v/>
      </c>
      <c r="R1905" s="17" t="str">
        <f>IF(SUM('Control Sample Data'!F$3:F$98)&gt;10,IF(AND(ISNUMBER('Control Sample Data'!F1904),'Control Sample Data'!F1904&lt;$B$1,'Control Sample Data'!F1904&gt;0),'Control Sample Data'!F1904,$B$1),"")</f>
        <v/>
      </c>
      <c r="S1905" s="17" t="str">
        <f>IF(SUM('Control Sample Data'!G$3:G$98)&gt;10,IF(AND(ISNUMBER('Control Sample Data'!G1904),'Control Sample Data'!G1904&lt;$B$1,'Control Sample Data'!G1904&gt;0),'Control Sample Data'!G1904,$B$1),"")</f>
        <v/>
      </c>
      <c r="T1905" s="17" t="str">
        <f>IF(SUM('Control Sample Data'!H$3:H$98)&gt;10,IF(AND(ISNUMBER('Control Sample Data'!H1904),'Control Sample Data'!H1904&lt;$B$1,'Control Sample Data'!H1904&gt;0),'Control Sample Data'!H1904,$B$1),"")</f>
        <v/>
      </c>
      <c r="U1905" s="17" t="str">
        <f>IF(SUM('Control Sample Data'!I$3:I$98)&gt;10,IF(AND(ISNUMBER('Control Sample Data'!I1904),'Control Sample Data'!I1904&lt;$B$1,'Control Sample Data'!I1904&gt;0),'Control Sample Data'!I1904,$B$1),"")</f>
        <v/>
      </c>
      <c r="V1905" s="17" t="str">
        <f>IF(SUM('Control Sample Data'!J$3:J$98)&gt;10,IF(AND(ISNUMBER('Control Sample Data'!J1904),'Control Sample Data'!J1904&lt;$B$1,'Control Sample Data'!J1904&gt;0),'Control Sample Data'!J1904,$B$1),"")</f>
        <v/>
      </c>
      <c r="W1905" s="17" t="str">
        <f>IF(SUM('Control Sample Data'!K$3:K$98)&gt;10,IF(AND(ISNUMBER('Control Sample Data'!K1904),'Control Sample Data'!K1904&lt;$B$1,'Control Sample Data'!K1904&gt;0),'Control Sample Data'!K1904,$B$1),"")</f>
        <v/>
      </c>
      <c r="X1905" s="17" t="str">
        <f>IF(SUM('Control Sample Data'!L$3:L$98)&gt;10,IF(AND(ISNUMBER('Control Sample Data'!L1904),'Control Sample Data'!L1904&lt;$B$1,'Control Sample Data'!L1904&gt;0),'Control Sample Data'!L1904,$B$1),"")</f>
        <v/>
      </c>
      <c r="Y1905" s="17" t="str">
        <f>IF(SUM('Control Sample Data'!M$3:M$98)&gt;10,IF(AND(ISNUMBER('Control Sample Data'!M1904),'Control Sample Data'!M1904&lt;$B$1,'Control Sample Data'!M1904&gt;0),'Control Sample Data'!M1904,$B$1),"")</f>
        <v/>
      </c>
      <c r="AT1905" s="36" t="str">
        <f t="shared" si="1254"/>
        <v/>
      </c>
      <c r="AU1905" s="36" t="str">
        <f t="shared" si="1255"/>
        <v/>
      </c>
      <c r="AV1905" s="36" t="str">
        <f t="shared" si="1256"/>
        <v/>
      </c>
      <c r="AW1905" s="36" t="str">
        <f t="shared" si="1257"/>
        <v/>
      </c>
      <c r="AX1905" s="36" t="str">
        <f t="shared" si="1258"/>
        <v/>
      </c>
      <c r="AY1905" s="36" t="str">
        <f t="shared" si="1259"/>
        <v/>
      </c>
      <c r="AZ1905" s="36" t="str">
        <f t="shared" si="1260"/>
        <v/>
      </c>
      <c r="BA1905" s="36" t="str">
        <f t="shared" si="1261"/>
        <v/>
      </c>
      <c r="BB1905" s="36" t="str">
        <f t="shared" si="1262"/>
        <v/>
      </c>
      <c r="BC1905" s="36" t="str">
        <f t="shared" si="1263"/>
        <v/>
      </c>
      <c r="BD1905" s="36" t="str">
        <f t="shared" si="1264"/>
        <v/>
      </c>
      <c r="BE1905" s="36" t="str">
        <f t="shared" si="1265"/>
        <v/>
      </c>
      <c r="BF1905" s="36" t="str">
        <f t="shared" si="1266"/>
        <v/>
      </c>
      <c r="BG1905" s="36" t="str">
        <f t="shared" si="1267"/>
        <v/>
      </c>
      <c r="BH1905" s="36" t="str">
        <f t="shared" si="1268"/>
        <v/>
      </c>
      <c r="BI1905" s="36" t="str">
        <f t="shared" si="1269"/>
        <v/>
      </c>
      <c r="BJ1905" s="36" t="str">
        <f t="shared" si="1270"/>
        <v/>
      </c>
      <c r="BK1905" s="36" t="str">
        <f t="shared" si="1271"/>
        <v/>
      </c>
      <c r="BL1905" s="36" t="str">
        <f t="shared" si="1272"/>
        <v/>
      </c>
      <c r="BM1905" s="36" t="str">
        <f t="shared" si="1273"/>
        <v/>
      </c>
      <c r="BN1905" s="38" t="e">
        <f t="shared" si="1232"/>
        <v>#DIV/0!</v>
      </c>
      <c r="BO1905" s="38" t="e">
        <f t="shared" si="1233"/>
        <v>#DIV/0!</v>
      </c>
      <c r="BP1905" s="39" t="str">
        <f t="shared" si="1234"/>
        <v/>
      </c>
      <c r="BQ1905" s="39" t="str">
        <f t="shared" si="1235"/>
        <v/>
      </c>
      <c r="BR1905" s="39" t="str">
        <f t="shared" si="1236"/>
        <v/>
      </c>
      <c r="BS1905" s="39" t="str">
        <f t="shared" si="1237"/>
        <v/>
      </c>
      <c r="BT1905" s="39" t="str">
        <f t="shared" si="1238"/>
        <v/>
      </c>
      <c r="BU1905" s="39" t="str">
        <f t="shared" si="1239"/>
        <v/>
      </c>
      <c r="BV1905" s="39" t="str">
        <f t="shared" si="1240"/>
        <v/>
      </c>
      <c r="BW1905" s="39" t="str">
        <f t="shared" si="1241"/>
        <v/>
      </c>
      <c r="BX1905" s="39" t="str">
        <f t="shared" si="1242"/>
        <v/>
      </c>
      <c r="BY1905" s="39" t="str">
        <f t="shared" si="1243"/>
        <v/>
      </c>
      <c r="BZ1905" s="39" t="str">
        <f t="shared" si="1244"/>
        <v/>
      </c>
      <c r="CA1905" s="39" t="str">
        <f t="shared" si="1245"/>
        <v/>
      </c>
      <c r="CB1905" s="39" t="str">
        <f t="shared" si="1246"/>
        <v/>
      </c>
      <c r="CC1905" s="39" t="str">
        <f t="shared" si="1247"/>
        <v/>
      </c>
      <c r="CD1905" s="39" t="str">
        <f t="shared" si="1248"/>
        <v/>
      </c>
      <c r="CE1905" s="39" t="str">
        <f t="shared" si="1249"/>
        <v/>
      </c>
      <c r="CF1905" s="39" t="str">
        <f t="shared" si="1250"/>
        <v/>
      </c>
      <c r="CG1905" s="39" t="str">
        <f t="shared" si="1251"/>
        <v/>
      </c>
      <c r="CH1905" s="39" t="str">
        <f t="shared" si="1252"/>
        <v/>
      </c>
      <c r="CI1905" s="39" t="str">
        <f t="shared" si="1253"/>
        <v/>
      </c>
    </row>
    <row r="1906" spans="1:87">
      <c r="A1906" s="18"/>
      <c r="B1906" s="15" t="str">
        <f>'Gene Table'!E1905</f>
        <v>HK2</v>
      </c>
      <c r="C1906" s="15" t="str">
        <f>'Gene Table'!B1905</f>
        <v>P07</v>
      </c>
      <c r="D1906" s="16" t="str">
        <f>IF(SUM('Test Sample Data'!D$3:D$98)&gt;10,IF(AND(ISNUMBER('Test Sample Data'!D1905),'Test Sample Data'!D1905&lt;$B$1,'Test Sample Data'!D1905&gt;0),'Test Sample Data'!D1905,$B$1),"")</f>
        <v/>
      </c>
      <c r="E1906" s="17" t="str">
        <f>IF(SUM('Test Sample Data'!E$3:E$98)&gt;10,IF(AND(ISNUMBER('Test Sample Data'!E1905),'Test Sample Data'!E1905&lt;$B$1,'Test Sample Data'!E1905&gt;0),'Test Sample Data'!E1905,$B$1),"")</f>
        <v/>
      </c>
      <c r="F1906" s="17" t="str">
        <f>IF(SUM('Test Sample Data'!F$3:F$98)&gt;10,IF(AND(ISNUMBER('Test Sample Data'!F1905),'Test Sample Data'!F1905&lt;$B$1,'Test Sample Data'!F1905&gt;0),'Test Sample Data'!F1905,$B$1),"")</f>
        <v/>
      </c>
      <c r="G1906" s="17" t="str">
        <f>IF(SUM('Test Sample Data'!G$3:G$98)&gt;10,IF(AND(ISNUMBER('Test Sample Data'!G1905),'Test Sample Data'!G1905&lt;$B$1,'Test Sample Data'!G1905&gt;0),'Test Sample Data'!G1905,$B$1),"")</f>
        <v/>
      </c>
      <c r="H1906" s="17" t="str">
        <f>IF(SUM('Test Sample Data'!H$3:H$98)&gt;10,IF(AND(ISNUMBER('Test Sample Data'!H1905),'Test Sample Data'!H1905&lt;$B$1,'Test Sample Data'!H1905&gt;0),'Test Sample Data'!H1905,$B$1),"")</f>
        <v/>
      </c>
      <c r="I1906" s="17" t="str">
        <f>IF(SUM('Test Sample Data'!I$3:I$98)&gt;10,IF(AND(ISNUMBER('Test Sample Data'!I1905),'Test Sample Data'!I1905&lt;$B$1,'Test Sample Data'!I1905&gt;0),'Test Sample Data'!I1905,$B$1),"")</f>
        <v/>
      </c>
      <c r="J1906" s="17" t="str">
        <f>IF(SUM('Test Sample Data'!J$3:J$98)&gt;10,IF(AND(ISNUMBER('Test Sample Data'!J1905),'Test Sample Data'!J1905&lt;$B$1,'Test Sample Data'!J1905&gt;0),'Test Sample Data'!J1905,$B$1),"")</f>
        <v/>
      </c>
      <c r="K1906" s="17" t="str">
        <f>IF(SUM('Test Sample Data'!K$3:K$98)&gt;10,IF(AND(ISNUMBER('Test Sample Data'!K1905),'Test Sample Data'!K1905&lt;$B$1,'Test Sample Data'!K1905&gt;0),'Test Sample Data'!K1905,$B$1),"")</f>
        <v/>
      </c>
      <c r="L1906" s="17" t="str">
        <f>IF(SUM('Test Sample Data'!L$3:L$98)&gt;10,IF(AND(ISNUMBER('Test Sample Data'!L1905),'Test Sample Data'!L1905&lt;$B$1,'Test Sample Data'!L1905&gt;0),'Test Sample Data'!L1905,$B$1),"")</f>
        <v/>
      </c>
      <c r="M1906" s="17" t="str">
        <f>IF(SUM('Test Sample Data'!M$3:M$98)&gt;10,IF(AND(ISNUMBER('Test Sample Data'!M1905),'Test Sample Data'!M1905&lt;$B$1,'Test Sample Data'!M1905&gt;0),'Test Sample Data'!M1905,$B$1),"")</f>
        <v/>
      </c>
      <c r="N1906" s="17" t="str">
        <f>'Gene Table'!E1905</f>
        <v>HK2</v>
      </c>
      <c r="O1906" s="17" t="str">
        <f>'Gene Table'!B1905</f>
        <v>P07</v>
      </c>
      <c r="P1906" s="17" t="str">
        <f>IF(SUM('Control Sample Data'!D$3:D$98)&gt;10,IF(AND(ISNUMBER('Control Sample Data'!D1905),'Control Sample Data'!D1905&lt;$B$1,'Control Sample Data'!D1905&gt;0),'Control Sample Data'!D1905,$B$1),"")</f>
        <v/>
      </c>
      <c r="Q1906" s="17" t="str">
        <f>IF(SUM('Control Sample Data'!E$3:E$98)&gt;10,IF(AND(ISNUMBER('Control Sample Data'!E1905),'Control Sample Data'!E1905&lt;$B$1,'Control Sample Data'!E1905&gt;0),'Control Sample Data'!E1905,$B$1),"")</f>
        <v/>
      </c>
      <c r="R1906" s="17" t="str">
        <f>IF(SUM('Control Sample Data'!F$3:F$98)&gt;10,IF(AND(ISNUMBER('Control Sample Data'!F1905),'Control Sample Data'!F1905&lt;$B$1,'Control Sample Data'!F1905&gt;0),'Control Sample Data'!F1905,$B$1),"")</f>
        <v/>
      </c>
      <c r="S1906" s="17" t="str">
        <f>IF(SUM('Control Sample Data'!G$3:G$98)&gt;10,IF(AND(ISNUMBER('Control Sample Data'!G1905),'Control Sample Data'!G1905&lt;$B$1,'Control Sample Data'!G1905&gt;0),'Control Sample Data'!G1905,$B$1),"")</f>
        <v/>
      </c>
      <c r="T1906" s="17" t="str">
        <f>IF(SUM('Control Sample Data'!H$3:H$98)&gt;10,IF(AND(ISNUMBER('Control Sample Data'!H1905),'Control Sample Data'!H1905&lt;$B$1,'Control Sample Data'!H1905&gt;0),'Control Sample Data'!H1905,$B$1),"")</f>
        <v/>
      </c>
      <c r="U1906" s="17" t="str">
        <f>IF(SUM('Control Sample Data'!I$3:I$98)&gt;10,IF(AND(ISNUMBER('Control Sample Data'!I1905),'Control Sample Data'!I1905&lt;$B$1,'Control Sample Data'!I1905&gt;0),'Control Sample Data'!I1905,$B$1),"")</f>
        <v/>
      </c>
      <c r="V1906" s="17" t="str">
        <f>IF(SUM('Control Sample Data'!J$3:J$98)&gt;10,IF(AND(ISNUMBER('Control Sample Data'!J1905),'Control Sample Data'!J1905&lt;$B$1,'Control Sample Data'!J1905&gt;0),'Control Sample Data'!J1905,$B$1),"")</f>
        <v/>
      </c>
      <c r="W1906" s="17" t="str">
        <f>IF(SUM('Control Sample Data'!K$3:K$98)&gt;10,IF(AND(ISNUMBER('Control Sample Data'!K1905),'Control Sample Data'!K1905&lt;$B$1,'Control Sample Data'!K1905&gt;0),'Control Sample Data'!K1905,$B$1),"")</f>
        <v/>
      </c>
      <c r="X1906" s="17" t="str">
        <f>IF(SUM('Control Sample Data'!L$3:L$98)&gt;10,IF(AND(ISNUMBER('Control Sample Data'!L1905),'Control Sample Data'!L1905&lt;$B$1,'Control Sample Data'!L1905&gt;0),'Control Sample Data'!L1905,$B$1),"")</f>
        <v/>
      </c>
      <c r="Y1906" s="17" t="str">
        <f>IF(SUM('Control Sample Data'!M$3:M$98)&gt;10,IF(AND(ISNUMBER('Control Sample Data'!M1905),'Control Sample Data'!M1905&lt;$B$1,'Control Sample Data'!M1905&gt;0),'Control Sample Data'!M1905,$B$1),"")</f>
        <v/>
      </c>
      <c r="AT1906" s="36" t="str">
        <f t="shared" si="1254"/>
        <v/>
      </c>
      <c r="AU1906" s="36" t="str">
        <f t="shared" si="1255"/>
        <v/>
      </c>
      <c r="AV1906" s="36" t="str">
        <f t="shared" si="1256"/>
        <v/>
      </c>
      <c r="AW1906" s="36" t="str">
        <f t="shared" si="1257"/>
        <v/>
      </c>
      <c r="AX1906" s="36" t="str">
        <f t="shared" si="1258"/>
        <v/>
      </c>
      <c r="AY1906" s="36" t="str">
        <f t="shared" si="1259"/>
        <v/>
      </c>
      <c r="AZ1906" s="36" t="str">
        <f t="shared" si="1260"/>
        <v/>
      </c>
      <c r="BA1906" s="36" t="str">
        <f t="shared" si="1261"/>
        <v/>
      </c>
      <c r="BB1906" s="36" t="str">
        <f t="shared" si="1262"/>
        <v/>
      </c>
      <c r="BC1906" s="36" t="str">
        <f t="shared" si="1263"/>
        <v/>
      </c>
      <c r="BD1906" s="36" t="str">
        <f t="shared" si="1264"/>
        <v/>
      </c>
      <c r="BE1906" s="36" t="str">
        <f t="shared" si="1265"/>
        <v/>
      </c>
      <c r="BF1906" s="36" t="str">
        <f t="shared" si="1266"/>
        <v/>
      </c>
      <c r="BG1906" s="36" t="str">
        <f t="shared" si="1267"/>
        <v/>
      </c>
      <c r="BH1906" s="36" t="str">
        <f t="shared" si="1268"/>
        <v/>
      </c>
      <c r="BI1906" s="36" t="str">
        <f t="shared" si="1269"/>
        <v/>
      </c>
      <c r="BJ1906" s="36" t="str">
        <f t="shared" si="1270"/>
        <v/>
      </c>
      <c r="BK1906" s="36" t="str">
        <f t="shared" si="1271"/>
        <v/>
      </c>
      <c r="BL1906" s="36" t="str">
        <f t="shared" si="1272"/>
        <v/>
      </c>
      <c r="BM1906" s="36" t="str">
        <f t="shared" si="1273"/>
        <v/>
      </c>
      <c r="BN1906" s="38" t="e">
        <f t="shared" si="1232"/>
        <v>#DIV/0!</v>
      </c>
      <c r="BO1906" s="38" t="e">
        <f t="shared" si="1233"/>
        <v>#DIV/0!</v>
      </c>
      <c r="BP1906" s="39" t="str">
        <f t="shared" si="1234"/>
        <v/>
      </c>
      <c r="BQ1906" s="39" t="str">
        <f t="shared" si="1235"/>
        <v/>
      </c>
      <c r="BR1906" s="39" t="str">
        <f t="shared" si="1236"/>
        <v/>
      </c>
      <c r="BS1906" s="39" t="str">
        <f t="shared" si="1237"/>
        <v/>
      </c>
      <c r="BT1906" s="39" t="str">
        <f t="shared" si="1238"/>
        <v/>
      </c>
      <c r="BU1906" s="39" t="str">
        <f t="shared" si="1239"/>
        <v/>
      </c>
      <c r="BV1906" s="39" t="str">
        <f t="shared" si="1240"/>
        <v/>
      </c>
      <c r="BW1906" s="39" t="str">
        <f t="shared" si="1241"/>
        <v/>
      </c>
      <c r="BX1906" s="39" t="str">
        <f t="shared" si="1242"/>
        <v/>
      </c>
      <c r="BY1906" s="39" t="str">
        <f t="shared" si="1243"/>
        <v/>
      </c>
      <c r="BZ1906" s="39" t="str">
        <f t="shared" si="1244"/>
        <v/>
      </c>
      <c r="CA1906" s="39" t="str">
        <f t="shared" si="1245"/>
        <v/>
      </c>
      <c r="CB1906" s="39" t="str">
        <f t="shared" si="1246"/>
        <v/>
      </c>
      <c r="CC1906" s="39" t="str">
        <f t="shared" si="1247"/>
        <v/>
      </c>
      <c r="CD1906" s="39" t="str">
        <f t="shared" si="1248"/>
        <v/>
      </c>
      <c r="CE1906" s="39" t="str">
        <f t="shared" si="1249"/>
        <v/>
      </c>
      <c r="CF1906" s="39" t="str">
        <f t="shared" si="1250"/>
        <v/>
      </c>
      <c r="CG1906" s="39" t="str">
        <f t="shared" si="1251"/>
        <v/>
      </c>
      <c r="CH1906" s="39" t="str">
        <f t="shared" si="1252"/>
        <v/>
      </c>
      <c r="CI1906" s="39" t="str">
        <f t="shared" si="1253"/>
        <v/>
      </c>
    </row>
    <row r="1907" spans="1:87">
      <c r="A1907" s="18"/>
      <c r="B1907" s="15" t="str">
        <f>'Gene Table'!E1906</f>
        <v>HK2</v>
      </c>
      <c r="C1907" s="15" t="str">
        <f>'Gene Table'!B1906</f>
        <v>P08</v>
      </c>
      <c r="D1907" s="16" t="str">
        <f>IF(SUM('Test Sample Data'!D$3:D$98)&gt;10,IF(AND(ISNUMBER('Test Sample Data'!D1906),'Test Sample Data'!D1906&lt;$B$1,'Test Sample Data'!D1906&gt;0),'Test Sample Data'!D1906,$B$1),"")</f>
        <v/>
      </c>
      <c r="E1907" s="17" t="str">
        <f>IF(SUM('Test Sample Data'!E$3:E$98)&gt;10,IF(AND(ISNUMBER('Test Sample Data'!E1906),'Test Sample Data'!E1906&lt;$B$1,'Test Sample Data'!E1906&gt;0),'Test Sample Data'!E1906,$B$1),"")</f>
        <v/>
      </c>
      <c r="F1907" s="17" t="str">
        <f>IF(SUM('Test Sample Data'!F$3:F$98)&gt;10,IF(AND(ISNUMBER('Test Sample Data'!F1906),'Test Sample Data'!F1906&lt;$B$1,'Test Sample Data'!F1906&gt;0),'Test Sample Data'!F1906,$B$1),"")</f>
        <v/>
      </c>
      <c r="G1907" s="17" t="str">
        <f>IF(SUM('Test Sample Data'!G$3:G$98)&gt;10,IF(AND(ISNUMBER('Test Sample Data'!G1906),'Test Sample Data'!G1906&lt;$B$1,'Test Sample Data'!G1906&gt;0),'Test Sample Data'!G1906,$B$1),"")</f>
        <v/>
      </c>
      <c r="H1907" s="17" t="str">
        <f>IF(SUM('Test Sample Data'!H$3:H$98)&gt;10,IF(AND(ISNUMBER('Test Sample Data'!H1906),'Test Sample Data'!H1906&lt;$B$1,'Test Sample Data'!H1906&gt;0),'Test Sample Data'!H1906,$B$1),"")</f>
        <v/>
      </c>
      <c r="I1907" s="17" t="str">
        <f>IF(SUM('Test Sample Data'!I$3:I$98)&gt;10,IF(AND(ISNUMBER('Test Sample Data'!I1906),'Test Sample Data'!I1906&lt;$B$1,'Test Sample Data'!I1906&gt;0),'Test Sample Data'!I1906,$B$1),"")</f>
        <v/>
      </c>
      <c r="J1907" s="17" t="str">
        <f>IF(SUM('Test Sample Data'!J$3:J$98)&gt;10,IF(AND(ISNUMBER('Test Sample Data'!J1906),'Test Sample Data'!J1906&lt;$B$1,'Test Sample Data'!J1906&gt;0),'Test Sample Data'!J1906,$B$1),"")</f>
        <v/>
      </c>
      <c r="K1907" s="17" t="str">
        <f>IF(SUM('Test Sample Data'!K$3:K$98)&gt;10,IF(AND(ISNUMBER('Test Sample Data'!K1906),'Test Sample Data'!K1906&lt;$B$1,'Test Sample Data'!K1906&gt;0),'Test Sample Data'!K1906,$B$1),"")</f>
        <v/>
      </c>
      <c r="L1907" s="17" t="str">
        <f>IF(SUM('Test Sample Data'!L$3:L$98)&gt;10,IF(AND(ISNUMBER('Test Sample Data'!L1906),'Test Sample Data'!L1906&lt;$B$1,'Test Sample Data'!L1906&gt;0),'Test Sample Data'!L1906,$B$1),"")</f>
        <v/>
      </c>
      <c r="M1907" s="17" t="str">
        <f>IF(SUM('Test Sample Data'!M$3:M$98)&gt;10,IF(AND(ISNUMBER('Test Sample Data'!M1906),'Test Sample Data'!M1906&lt;$B$1,'Test Sample Data'!M1906&gt;0),'Test Sample Data'!M1906,$B$1),"")</f>
        <v/>
      </c>
      <c r="N1907" s="17" t="str">
        <f>'Gene Table'!E1906</f>
        <v>HK2</v>
      </c>
      <c r="O1907" s="17" t="str">
        <f>'Gene Table'!B1906</f>
        <v>P08</v>
      </c>
      <c r="P1907" s="17" t="str">
        <f>IF(SUM('Control Sample Data'!D$3:D$98)&gt;10,IF(AND(ISNUMBER('Control Sample Data'!D1906),'Control Sample Data'!D1906&lt;$B$1,'Control Sample Data'!D1906&gt;0),'Control Sample Data'!D1906,$B$1),"")</f>
        <v/>
      </c>
      <c r="Q1907" s="17" t="str">
        <f>IF(SUM('Control Sample Data'!E$3:E$98)&gt;10,IF(AND(ISNUMBER('Control Sample Data'!E1906),'Control Sample Data'!E1906&lt;$B$1,'Control Sample Data'!E1906&gt;0),'Control Sample Data'!E1906,$B$1),"")</f>
        <v/>
      </c>
      <c r="R1907" s="17" t="str">
        <f>IF(SUM('Control Sample Data'!F$3:F$98)&gt;10,IF(AND(ISNUMBER('Control Sample Data'!F1906),'Control Sample Data'!F1906&lt;$B$1,'Control Sample Data'!F1906&gt;0),'Control Sample Data'!F1906,$B$1),"")</f>
        <v/>
      </c>
      <c r="S1907" s="17" t="str">
        <f>IF(SUM('Control Sample Data'!G$3:G$98)&gt;10,IF(AND(ISNUMBER('Control Sample Data'!G1906),'Control Sample Data'!G1906&lt;$B$1,'Control Sample Data'!G1906&gt;0),'Control Sample Data'!G1906,$B$1),"")</f>
        <v/>
      </c>
      <c r="T1907" s="17" t="str">
        <f>IF(SUM('Control Sample Data'!H$3:H$98)&gt;10,IF(AND(ISNUMBER('Control Sample Data'!H1906),'Control Sample Data'!H1906&lt;$B$1,'Control Sample Data'!H1906&gt;0),'Control Sample Data'!H1906,$B$1),"")</f>
        <v/>
      </c>
      <c r="U1907" s="17" t="str">
        <f>IF(SUM('Control Sample Data'!I$3:I$98)&gt;10,IF(AND(ISNUMBER('Control Sample Data'!I1906),'Control Sample Data'!I1906&lt;$B$1,'Control Sample Data'!I1906&gt;0),'Control Sample Data'!I1906,$B$1),"")</f>
        <v/>
      </c>
      <c r="V1907" s="17" t="str">
        <f>IF(SUM('Control Sample Data'!J$3:J$98)&gt;10,IF(AND(ISNUMBER('Control Sample Data'!J1906),'Control Sample Data'!J1906&lt;$B$1,'Control Sample Data'!J1906&gt;0),'Control Sample Data'!J1906,$B$1),"")</f>
        <v/>
      </c>
      <c r="W1907" s="17" t="str">
        <f>IF(SUM('Control Sample Data'!K$3:K$98)&gt;10,IF(AND(ISNUMBER('Control Sample Data'!K1906),'Control Sample Data'!K1906&lt;$B$1,'Control Sample Data'!K1906&gt;0),'Control Sample Data'!K1906,$B$1),"")</f>
        <v/>
      </c>
      <c r="X1907" s="17" t="str">
        <f>IF(SUM('Control Sample Data'!L$3:L$98)&gt;10,IF(AND(ISNUMBER('Control Sample Data'!L1906),'Control Sample Data'!L1906&lt;$B$1,'Control Sample Data'!L1906&gt;0),'Control Sample Data'!L1906,$B$1),"")</f>
        <v/>
      </c>
      <c r="Y1907" s="17" t="str">
        <f>IF(SUM('Control Sample Data'!M$3:M$98)&gt;10,IF(AND(ISNUMBER('Control Sample Data'!M1906),'Control Sample Data'!M1906&lt;$B$1,'Control Sample Data'!M1906&gt;0),'Control Sample Data'!M1906,$B$1),"")</f>
        <v/>
      </c>
      <c r="AT1907" s="36" t="str">
        <f t="shared" si="1254"/>
        <v/>
      </c>
      <c r="AU1907" s="36" t="str">
        <f t="shared" si="1255"/>
        <v/>
      </c>
      <c r="AV1907" s="36" t="str">
        <f t="shared" si="1256"/>
        <v/>
      </c>
      <c r="AW1907" s="36" t="str">
        <f t="shared" si="1257"/>
        <v/>
      </c>
      <c r="AX1907" s="36" t="str">
        <f t="shared" si="1258"/>
        <v/>
      </c>
      <c r="AY1907" s="36" t="str">
        <f t="shared" si="1259"/>
        <v/>
      </c>
      <c r="AZ1907" s="36" t="str">
        <f t="shared" si="1260"/>
        <v/>
      </c>
      <c r="BA1907" s="36" t="str">
        <f t="shared" si="1261"/>
        <v/>
      </c>
      <c r="BB1907" s="36" t="str">
        <f t="shared" si="1262"/>
        <v/>
      </c>
      <c r="BC1907" s="36" t="str">
        <f t="shared" si="1263"/>
        <v/>
      </c>
      <c r="BD1907" s="36" t="str">
        <f t="shared" si="1264"/>
        <v/>
      </c>
      <c r="BE1907" s="36" t="str">
        <f t="shared" si="1265"/>
        <v/>
      </c>
      <c r="BF1907" s="36" t="str">
        <f t="shared" si="1266"/>
        <v/>
      </c>
      <c r="BG1907" s="36" t="str">
        <f t="shared" si="1267"/>
        <v/>
      </c>
      <c r="BH1907" s="36" t="str">
        <f t="shared" si="1268"/>
        <v/>
      </c>
      <c r="BI1907" s="36" t="str">
        <f t="shared" si="1269"/>
        <v/>
      </c>
      <c r="BJ1907" s="36" t="str">
        <f t="shared" si="1270"/>
        <v/>
      </c>
      <c r="BK1907" s="36" t="str">
        <f t="shared" si="1271"/>
        <v/>
      </c>
      <c r="BL1907" s="36" t="str">
        <f t="shared" si="1272"/>
        <v/>
      </c>
      <c r="BM1907" s="36" t="str">
        <f t="shared" si="1273"/>
        <v/>
      </c>
      <c r="BN1907" s="38" t="e">
        <f t="shared" si="1232"/>
        <v>#DIV/0!</v>
      </c>
      <c r="BO1907" s="38" t="e">
        <f t="shared" si="1233"/>
        <v>#DIV/0!</v>
      </c>
      <c r="BP1907" s="39" t="str">
        <f t="shared" si="1234"/>
        <v/>
      </c>
      <c r="BQ1907" s="39" t="str">
        <f t="shared" si="1235"/>
        <v/>
      </c>
      <c r="BR1907" s="39" t="str">
        <f t="shared" si="1236"/>
        <v/>
      </c>
      <c r="BS1907" s="39" t="str">
        <f t="shared" si="1237"/>
        <v/>
      </c>
      <c r="BT1907" s="39" t="str">
        <f t="shared" si="1238"/>
        <v/>
      </c>
      <c r="BU1907" s="39" t="str">
        <f t="shared" si="1239"/>
        <v/>
      </c>
      <c r="BV1907" s="39" t="str">
        <f t="shared" si="1240"/>
        <v/>
      </c>
      <c r="BW1907" s="39" t="str">
        <f t="shared" si="1241"/>
        <v/>
      </c>
      <c r="BX1907" s="39" t="str">
        <f t="shared" si="1242"/>
        <v/>
      </c>
      <c r="BY1907" s="39" t="str">
        <f t="shared" si="1243"/>
        <v/>
      </c>
      <c r="BZ1907" s="39" t="str">
        <f t="shared" si="1244"/>
        <v/>
      </c>
      <c r="CA1907" s="39" t="str">
        <f t="shared" si="1245"/>
        <v/>
      </c>
      <c r="CB1907" s="39" t="str">
        <f t="shared" si="1246"/>
        <v/>
      </c>
      <c r="CC1907" s="39" t="str">
        <f t="shared" si="1247"/>
        <v/>
      </c>
      <c r="CD1907" s="39" t="str">
        <f t="shared" si="1248"/>
        <v/>
      </c>
      <c r="CE1907" s="39" t="str">
        <f t="shared" si="1249"/>
        <v/>
      </c>
      <c r="CF1907" s="39" t="str">
        <f t="shared" si="1250"/>
        <v/>
      </c>
      <c r="CG1907" s="39" t="str">
        <f t="shared" si="1251"/>
        <v/>
      </c>
      <c r="CH1907" s="39" t="str">
        <f t="shared" si="1252"/>
        <v/>
      </c>
      <c r="CI1907" s="39" t="str">
        <f t="shared" si="1253"/>
        <v/>
      </c>
    </row>
    <row r="1908" spans="1:87">
      <c r="A1908" s="18"/>
      <c r="B1908" s="15" t="str">
        <f>'Gene Table'!E1907</f>
        <v>HK3</v>
      </c>
      <c r="C1908" s="15" t="str">
        <f>'Gene Table'!B1907</f>
        <v>P09</v>
      </c>
      <c r="D1908" s="16" t="str">
        <f>IF(SUM('Test Sample Data'!D$3:D$98)&gt;10,IF(AND(ISNUMBER('Test Sample Data'!D1907),'Test Sample Data'!D1907&lt;$B$1,'Test Sample Data'!D1907&gt;0),'Test Sample Data'!D1907,$B$1),"")</f>
        <v/>
      </c>
      <c r="E1908" s="17" t="str">
        <f>IF(SUM('Test Sample Data'!E$3:E$98)&gt;10,IF(AND(ISNUMBER('Test Sample Data'!E1907),'Test Sample Data'!E1907&lt;$B$1,'Test Sample Data'!E1907&gt;0),'Test Sample Data'!E1907,$B$1),"")</f>
        <v/>
      </c>
      <c r="F1908" s="17" t="str">
        <f>IF(SUM('Test Sample Data'!F$3:F$98)&gt;10,IF(AND(ISNUMBER('Test Sample Data'!F1907),'Test Sample Data'!F1907&lt;$B$1,'Test Sample Data'!F1907&gt;0),'Test Sample Data'!F1907,$B$1),"")</f>
        <v/>
      </c>
      <c r="G1908" s="17" t="str">
        <f>IF(SUM('Test Sample Data'!G$3:G$98)&gt;10,IF(AND(ISNUMBER('Test Sample Data'!G1907),'Test Sample Data'!G1907&lt;$B$1,'Test Sample Data'!G1907&gt;0),'Test Sample Data'!G1907,$B$1),"")</f>
        <v/>
      </c>
      <c r="H1908" s="17" t="str">
        <f>IF(SUM('Test Sample Data'!H$3:H$98)&gt;10,IF(AND(ISNUMBER('Test Sample Data'!H1907),'Test Sample Data'!H1907&lt;$B$1,'Test Sample Data'!H1907&gt;0),'Test Sample Data'!H1907,$B$1),"")</f>
        <v/>
      </c>
      <c r="I1908" s="17" t="str">
        <f>IF(SUM('Test Sample Data'!I$3:I$98)&gt;10,IF(AND(ISNUMBER('Test Sample Data'!I1907),'Test Sample Data'!I1907&lt;$B$1,'Test Sample Data'!I1907&gt;0),'Test Sample Data'!I1907,$B$1),"")</f>
        <v/>
      </c>
      <c r="J1908" s="17" t="str">
        <f>IF(SUM('Test Sample Data'!J$3:J$98)&gt;10,IF(AND(ISNUMBER('Test Sample Data'!J1907),'Test Sample Data'!J1907&lt;$B$1,'Test Sample Data'!J1907&gt;0),'Test Sample Data'!J1907,$B$1),"")</f>
        <v/>
      </c>
      <c r="K1908" s="17" t="str">
        <f>IF(SUM('Test Sample Data'!K$3:K$98)&gt;10,IF(AND(ISNUMBER('Test Sample Data'!K1907),'Test Sample Data'!K1907&lt;$B$1,'Test Sample Data'!K1907&gt;0),'Test Sample Data'!K1907,$B$1),"")</f>
        <v/>
      </c>
      <c r="L1908" s="17" t="str">
        <f>IF(SUM('Test Sample Data'!L$3:L$98)&gt;10,IF(AND(ISNUMBER('Test Sample Data'!L1907),'Test Sample Data'!L1907&lt;$B$1,'Test Sample Data'!L1907&gt;0),'Test Sample Data'!L1907,$B$1),"")</f>
        <v/>
      </c>
      <c r="M1908" s="17" t="str">
        <f>IF(SUM('Test Sample Data'!M$3:M$98)&gt;10,IF(AND(ISNUMBER('Test Sample Data'!M1907),'Test Sample Data'!M1907&lt;$B$1,'Test Sample Data'!M1907&gt;0),'Test Sample Data'!M1907,$B$1),"")</f>
        <v/>
      </c>
      <c r="N1908" s="17" t="str">
        <f>'Gene Table'!E1907</f>
        <v>HK3</v>
      </c>
      <c r="O1908" s="17" t="str">
        <f>'Gene Table'!B1907</f>
        <v>P09</v>
      </c>
      <c r="P1908" s="17" t="str">
        <f>IF(SUM('Control Sample Data'!D$3:D$98)&gt;10,IF(AND(ISNUMBER('Control Sample Data'!D1907),'Control Sample Data'!D1907&lt;$B$1,'Control Sample Data'!D1907&gt;0),'Control Sample Data'!D1907,$B$1),"")</f>
        <v/>
      </c>
      <c r="Q1908" s="17" t="str">
        <f>IF(SUM('Control Sample Data'!E$3:E$98)&gt;10,IF(AND(ISNUMBER('Control Sample Data'!E1907),'Control Sample Data'!E1907&lt;$B$1,'Control Sample Data'!E1907&gt;0),'Control Sample Data'!E1907,$B$1),"")</f>
        <v/>
      </c>
      <c r="R1908" s="17" t="str">
        <f>IF(SUM('Control Sample Data'!F$3:F$98)&gt;10,IF(AND(ISNUMBER('Control Sample Data'!F1907),'Control Sample Data'!F1907&lt;$B$1,'Control Sample Data'!F1907&gt;0),'Control Sample Data'!F1907,$B$1),"")</f>
        <v/>
      </c>
      <c r="S1908" s="17" t="str">
        <f>IF(SUM('Control Sample Data'!G$3:G$98)&gt;10,IF(AND(ISNUMBER('Control Sample Data'!G1907),'Control Sample Data'!G1907&lt;$B$1,'Control Sample Data'!G1907&gt;0),'Control Sample Data'!G1907,$B$1),"")</f>
        <v/>
      </c>
      <c r="T1908" s="17" t="str">
        <f>IF(SUM('Control Sample Data'!H$3:H$98)&gt;10,IF(AND(ISNUMBER('Control Sample Data'!H1907),'Control Sample Data'!H1907&lt;$B$1,'Control Sample Data'!H1907&gt;0),'Control Sample Data'!H1907,$B$1),"")</f>
        <v/>
      </c>
      <c r="U1908" s="17" t="str">
        <f>IF(SUM('Control Sample Data'!I$3:I$98)&gt;10,IF(AND(ISNUMBER('Control Sample Data'!I1907),'Control Sample Data'!I1907&lt;$B$1,'Control Sample Data'!I1907&gt;0),'Control Sample Data'!I1907,$B$1),"")</f>
        <v/>
      </c>
      <c r="V1908" s="17" t="str">
        <f>IF(SUM('Control Sample Data'!J$3:J$98)&gt;10,IF(AND(ISNUMBER('Control Sample Data'!J1907),'Control Sample Data'!J1907&lt;$B$1,'Control Sample Data'!J1907&gt;0),'Control Sample Data'!J1907,$B$1),"")</f>
        <v/>
      </c>
      <c r="W1908" s="17" t="str">
        <f>IF(SUM('Control Sample Data'!K$3:K$98)&gt;10,IF(AND(ISNUMBER('Control Sample Data'!K1907),'Control Sample Data'!K1907&lt;$B$1,'Control Sample Data'!K1907&gt;0),'Control Sample Data'!K1907,$B$1),"")</f>
        <v/>
      </c>
      <c r="X1908" s="17" t="str">
        <f>IF(SUM('Control Sample Data'!L$3:L$98)&gt;10,IF(AND(ISNUMBER('Control Sample Data'!L1907),'Control Sample Data'!L1907&lt;$B$1,'Control Sample Data'!L1907&gt;0),'Control Sample Data'!L1907,$B$1),"")</f>
        <v/>
      </c>
      <c r="Y1908" s="17" t="str">
        <f>IF(SUM('Control Sample Data'!M$3:M$98)&gt;10,IF(AND(ISNUMBER('Control Sample Data'!M1907),'Control Sample Data'!M1907&lt;$B$1,'Control Sample Data'!M1907&gt;0),'Control Sample Data'!M1907,$B$1),"")</f>
        <v/>
      </c>
      <c r="AT1908" s="36" t="str">
        <f t="shared" si="1254"/>
        <v/>
      </c>
      <c r="AU1908" s="36" t="str">
        <f t="shared" si="1255"/>
        <v/>
      </c>
      <c r="AV1908" s="36" t="str">
        <f t="shared" si="1256"/>
        <v/>
      </c>
      <c r="AW1908" s="36" t="str">
        <f t="shared" si="1257"/>
        <v/>
      </c>
      <c r="AX1908" s="36" t="str">
        <f t="shared" si="1258"/>
        <v/>
      </c>
      <c r="AY1908" s="36" t="str">
        <f t="shared" si="1259"/>
        <v/>
      </c>
      <c r="AZ1908" s="36" t="str">
        <f t="shared" si="1260"/>
        <v/>
      </c>
      <c r="BA1908" s="36" t="str">
        <f t="shared" si="1261"/>
        <v/>
      </c>
      <c r="BB1908" s="36" t="str">
        <f t="shared" si="1262"/>
        <v/>
      </c>
      <c r="BC1908" s="36" t="str">
        <f t="shared" si="1263"/>
        <v/>
      </c>
      <c r="BD1908" s="36" t="str">
        <f t="shared" si="1264"/>
        <v/>
      </c>
      <c r="BE1908" s="36" t="str">
        <f t="shared" si="1265"/>
        <v/>
      </c>
      <c r="BF1908" s="36" t="str">
        <f t="shared" si="1266"/>
        <v/>
      </c>
      <c r="BG1908" s="36" t="str">
        <f t="shared" si="1267"/>
        <v/>
      </c>
      <c r="BH1908" s="36" t="str">
        <f t="shared" si="1268"/>
        <v/>
      </c>
      <c r="BI1908" s="36" t="str">
        <f t="shared" si="1269"/>
        <v/>
      </c>
      <c r="BJ1908" s="36" t="str">
        <f t="shared" si="1270"/>
        <v/>
      </c>
      <c r="BK1908" s="36" t="str">
        <f t="shared" si="1271"/>
        <v/>
      </c>
      <c r="BL1908" s="36" t="str">
        <f t="shared" si="1272"/>
        <v/>
      </c>
      <c r="BM1908" s="36" t="str">
        <f t="shared" si="1273"/>
        <v/>
      </c>
      <c r="BN1908" s="38" t="e">
        <f t="shared" si="1232"/>
        <v>#DIV/0!</v>
      </c>
      <c r="BO1908" s="38" t="e">
        <f t="shared" si="1233"/>
        <v>#DIV/0!</v>
      </c>
      <c r="BP1908" s="39" t="str">
        <f t="shared" si="1234"/>
        <v/>
      </c>
      <c r="BQ1908" s="39" t="str">
        <f t="shared" si="1235"/>
        <v/>
      </c>
      <c r="BR1908" s="39" t="str">
        <f t="shared" si="1236"/>
        <v/>
      </c>
      <c r="BS1908" s="39" t="str">
        <f t="shared" si="1237"/>
        <v/>
      </c>
      <c r="BT1908" s="39" t="str">
        <f t="shared" si="1238"/>
        <v/>
      </c>
      <c r="BU1908" s="39" t="str">
        <f t="shared" si="1239"/>
        <v/>
      </c>
      <c r="BV1908" s="39" t="str">
        <f t="shared" si="1240"/>
        <v/>
      </c>
      <c r="BW1908" s="39" t="str">
        <f t="shared" si="1241"/>
        <v/>
      </c>
      <c r="BX1908" s="39" t="str">
        <f t="shared" si="1242"/>
        <v/>
      </c>
      <c r="BY1908" s="39" t="str">
        <f t="shared" si="1243"/>
        <v/>
      </c>
      <c r="BZ1908" s="39" t="str">
        <f t="shared" si="1244"/>
        <v/>
      </c>
      <c r="CA1908" s="39" t="str">
        <f t="shared" si="1245"/>
        <v/>
      </c>
      <c r="CB1908" s="39" t="str">
        <f t="shared" si="1246"/>
        <v/>
      </c>
      <c r="CC1908" s="39" t="str">
        <f t="shared" si="1247"/>
        <v/>
      </c>
      <c r="CD1908" s="39" t="str">
        <f t="shared" si="1248"/>
        <v/>
      </c>
      <c r="CE1908" s="39" t="str">
        <f t="shared" si="1249"/>
        <v/>
      </c>
      <c r="CF1908" s="39" t="str">
        <f t="shared" si="1250"/>
        <v/>
      </c>
      <c r="CG1908" s="39" t="str">
        <f t="shared" si="1251"/>
        <v/>
      </c>
      <c r="CH1908" s="39" t="str">
        <f t="shared" si="1252"/>
        <v/>
      </c>
      <c r="CI1908" s="39" t="str">
        <f t="shared" si="1253"/>
        <v/>
      </c>
    </row>
    <row r="1909" spans="1:87">
      <c r="A1909" s="18"/>
      <c r="B1909" s="15" t="str">
        <f>'Gene Table'!E1908</f>
        <v>HK3</v>
      </c>
      <c r="C1909" s="15" t="str">
        <f>'Gene Table'!B1908</f>
        <v>P10</v>
      </c>
      <c r="D1909" s="16" t="str">
        <f>IF(SUM('Test Sample Data'!D$3:D$98)&gt;10,IF(AND(ISNUMBER('Test Sample Data'!D1908),'Test Sample Data'!D1908&lt;$B$1,'Test Sample Data'!D1908&gt;0),'Test Sample Data'!D1908,$B$1),"")</f>
        <v/>
      </c>
      <c r="E1909" s="17" t="str">
        <f>IF(SUM('Test Sample Data'!E$3:E$98)&gt;10,IF(AND(ISNUMBER('Test Sample Data'!E1908),'Test Sample Data'!E1908&lt;$B$1,'Test Sample Data'!E1908&gt;0),'Test Sample Data'!E1908,$B$1),"")</f>
        <v/>
      </c>
      <c r="F1909" s="17" t="str">
        <f>IF(SUM('Test Sample Data'!F$3:F$98)&gt;10,IF(AND(ISNUMBER('Test Sample Data'!F1908),'Test Sample Data'!F1908&lt;$B$1,'Test Sample Data'!F1908&gt;0),'Test Sample Data'!F1908,$B$1),"")</f>
        <v/>
      </c>
      <c r="G1909" s="17" t="str">
        <f>IF(SUM('Test Sample Data'!G$3:G$98)&gt;10,IF(AND(ISNUMBER('Test Sample Data'!G1908),'Test Sample Data'!G1908&lt;$B$1,'Test Sample Data'!G1908&gt;0),'Test Sample Data'!G1908,$B$1),"")</f>
        <v/>
      </c>
      <c r="H1909" s="17" t="str">
        <f>IF(SUM('Test Sample Data'!H$3:H$98)&gt;10,IF(AND(ISNUMBER('Test Sample Data'!H1908),'Test Sample Data'!H1908&lt;$B$1,'Test Sample Data'!H1908&gt;0),'Test Sample Data'!H1908,$B$1),"")</f>
        <v/>
      </c>
      <c r="I1909" s="17" t="str">
        <f>IF(SUM('Test Sample Data'!I$3:I$98)&gt;10,IF(AND(ISNUMBER('Test Sample Data'!I1908),'Test Sample Data'!I1908&lt;$B$1,'Test Sample Data'!I1908&gt;0),'Test Sample Data'!I1908,$B$1),"")</f>
        <v/>
      </c>
      <c r="J1909" s="17" t="str">
        <f>IF(SUM('Test Sample Data'!J$3:J$98)&gt;10,IF(AND(ISNUMBER('Test Sample Data'!J1908),'Test Sample Data'!J1908&lt;$B$1,'Test Sample Data'!J1908&gt;0),'Test Sample Data'!J1908,$B$1),"")</f>
        <v/>
      </c>
      <c r="K1909" s="17" t="str">
        <f>IF(SUM('Test Sample Data'!K$3:K$98)&gt;10,IF(AND(ISNUMBER('Test Sample Data'!K1908),'Test Sample Data'!K1908&lt;$B$1,'Test Sample Data'!K1908&gt;0),'Test Sample Data'!K1908,$B$1),"")</f>
        <v/>
      </c>
      <c r="L1909" s="17" t="str">
        <f>IF(SUM('Test Sample Data'!L$3:L$98)&gt;10,IF(AND(ISNUMBER('Test Sample Data'!L1908),'Test Sample Data'!L1908&lt;$B$1,'Test Sample Data'!L1908&gt;0),'Test Sample Data'!L1908,$B$1),"")</f>
        <v/>
      </c>
      <c r="M1909" s="17" t="str">
        <f>IF(SUM('Test Sample Data'!M$3:M$98)&gt;10,IF(AND(ISNUMBER('Test Sample Data'!M1908),'Test Sample Data'!M1908&lt;$B$1,'Test Sample Data'!M1908&gt;0),'Test Sample Data'!M1908,$B$1),"")</f>
        <v/>
      </c>
      <c r="N1909" s="17" t="str">
        <f>'Gene Table'!E1908</f>
        <v>HK3</v>
      </c>
      <c r="O1909" s="17" t="str">
        <f>'Gene Table'!B1908</f>
        <v>P10</v>
      </c>
      <c r="P1909" s="17" t="str">
        <f>IF(SUM('Control Sample Data'!D$3:D$98)&gt;10,IF(AND(ISNUMBER('Control Sample Data'!D1908),'Control Sample Data'!D1908&lt;$B$1,'Control Sample Data'!D1908&gt;0),'Control Sample Data'!D1908,$B$1),"")</f>
        <v/>
      </c>
      <c r="Q1909" s="17" t="str">
        <f>IF(SUM('Control Sample Data'!E$3:E$98)&gt;10,IF(AND(ISNUMBER('Control Sample Data'!E1908),'Control Sample Data'!E1908&lt;$B$1,'Control Sample Data'!E1908&gt;0),'Control Sample Data'!E1908,$B$1),"")</f>
        <v/>
      </c>
      <c r="R1909" s="17" t="str">
        <f>IF(SUM('Control Sample Data'!F$3:F$98)&gt;10,IF(AND(ISNUMBER('Control Sample Data'!F1908),'Control Sample Data'!F1908&lt;$B$1,'Control Sample Data'!F1908&gt;0),'Control Sample Data'!F1908,$B$1),"")</f>
        <v/>
      </c>
      <c r="S1909" s="17" t="str">
        <f>IF(SUM('Control Sample Data'!G$3:G$98)&gt;10,IF(AND(ISNUMBER('Control Sample Data'!G1908),'Control Sample Data'!G1908&lt;$B$1,'Control Sample Data'!G1908&gt;0),'Control Sample Data'!G1908,$B$1),"")</f>
        <v/>
      </c>
      <c r="T1909" s="17" t="str">
        <f>IF(SUM('Control Sample Data'!H$3:H$98)&gt;10,IF(AND(ISNUMBER('Control Sample Data'!H1908),'Control Sample Data'!H1908&lt;$B$1,'Control Sample Data'!H1908&gt;0),'Control Sample Data'!H1908,$B$1),"")</f>
        <v/>
      </c>
      <c r="U1909" s="17" t="str">
        <f>IF(SUM('Control Sample Data'!I$3:I$98)&gt;10,IF(AND(ISNUMBER('Control Sample Data'!I1908),'Control Sample Data'!I1908&lt;$B$1,'Control Sample Data'!I1908&gt;0),'Control Sample Data'!I1908,$B$1),"")</f>
        <v/>
      </c>
      <c r="V1909" s="17" t="str">
        <f>IF(SUM('Control Sample Data'!J$3:J$98)&gt;10,IF(AND(ISNUMBER('Control Sample Data'!J1908),'Control Sample Data'!J1908&lt;$B$1,'Control Sample Data'!J1908&gt;0),'Control Sample Data'!J1908,$B$1),"")</f>
        <v/>
      </c>
      <c r="W1909" s="17" t="str">
        <f>IF(SUM('Control Sample Data'!K$3:K$98)&gt;10,IF(AND(ISNUMBER('Control Sample Data'!K1908),'Control Sample Data'!K1908&lt;$B$1,'Control Sample Data'!K1908&gt;0),'Control Sample Data'!K1908,$B$1),"")</f>
        <v/>
      </c>
      <c r="X1909" s="17" t="str">
        <f>IF(SUM('Control Sample Data'!L$3:L$98)&gt;10,IF(AND(ISNUMBER('Control Sample Data'!L1908),'Control Sample Data'!L1908&lt;$B$1,'Control Sample Data'!L1908&gt;0),'Control Sample Data'!L1908,$B$1),"")</f>
        <v/>
      </c>
      <c r="Y1909" s="17" t="str">
        <f>IF(SUM('Control Sample Data'!M$3:M$98)&gt;10,IF(AND(ISNUMBER('Control Sample Data'!M1908),'Control Sample Data'!M1908&lt;$B$1,'Control Sample Data'!M1908&gt;0),'Control Sample Data'!M1908,$B$1),"")</f>
        <v/>
      </c>
      <c r="AT1909" s="36" t="str">
        <f t="shared" si="1254"/>
        <v/>
      </c>
      <c r="AU1909" s="36" t="str">
        <f t="shared" si="1255"/>
        <v/>
      </c>
      <c r="AV1909" s="36" t="str">
        <f t="shared" si="1256"/>
        <v/>
      </c>
      <c r="AW1909" s="36" t="str">
        <f t="shared" si="1257"/>
        <v/>
      </c>
      <c r="AX1909" s="36" t="str">
        <f t="shared" si="1258"/>
        <v/>
      </c>
      <c r="AY1909" s="36" t="str">
        <f t="shared" si="1259"/>
        <v/>
      </c>
      <c r="AZ1909" s="36" t="str">
        <f t="shared" si="1260"/>
        <v/>
      </c>
      <c r="BA1909" s="36" t="str">
        <f t="shared" si="1261"/>
        <v/>
      </c>
      <c r="BB1909" s="36" t="str">
        <f t="shared" si="1262"/>
        <v/>
      </c>
      <c r="BC1909" s="36" t="str">
        <f t="shared" si="1263"/>
        <v/>
      </c>
      <c r="BD1909" s="36" t="str">
        <f t="shared" si="1264"/>
        <v/>
      </c>
      <c r="BE1909" s="36" t="str">
        <f t="shared" si="1265"/>
        <v/>
      </c>
      <c r="BF1909" s="36" t="str">
        <f t="shared" si="1266"/>
        <v/>
      </c>
      <c r="BG1909" s="36" t="str">
        <f t="shared" si="1267"/>
        <v/>
      </c>
      <c r="BH1909" s="36" t="str">
        <f t="shared" si="1268"/>
        <v/>
      </c>
      <c r="BI1909" s="36" t="str">
        <f t="shared" si="1269"/>
        <v/>
      </c>
      <c r="BJ1909" s="36" t="str">
        <f t="shared" si="1270"/>
        <v/>
      </c>
      <c r="BK1909" s="36" t="str">
        <f t="shared" si="1271"/>
        <v/>
      </c>
      <c r="BL1909" s="36" t="str">
        <f t="shared" si="1272"/>
        <v/>
      </c>
      <c r="BM1909" s="36" t="str">
        <f t="shared" si="1273"/>
        <v/>
      </c>
      <c r="BN1909" s="38" t="e">
        <f t="shared" si="1232"/>
        <v>#DIV/0!</v>
      </c>
      <c r="BO1909" s="38" t="e">
        <f t="shared" si="1233"/>
        <v>#DIV/0!</v>
      </c>
      <c r="BP1909" s="39" t="str">
        <f t="shared" si="1234"/>
        <v/>
      </c>
      <c r="BQ1909" s="39" t="str">
        <f t="shared" si="1235"/>
        <v/>
      </c>
      <c r="BR1909" s="39" t="str">
        <f t="shared" si="1236"/>
        <v/>
      </c>
      <c r="BS1909" s="39" t="str">
        <f t="shared" si="1237"/>
        <v/>
      </c>
      <c r="BT1909" s="39" t="str">
        <f t="shared" si="1238"/>
        <v/>
      </c>
      <c r="BU1909" s="39" t="str">
        <f t="shared" si="1239"/>
        <v/>
      </c>
      <c r="BV1909" s="39" t="str">
        <f t="shared" si="1240"/>
        <v/>
      </c>
      <c r="BW1909" s="39" t="str">
        <f t="shared" si="1241"/>
        <v/>
      </c>
      <c r="BX1909" s="39" t="str">
        <f t="shared" si="1242"/>
        <v/>
      </c>
      <c r="BY1909" s="39" t="str">
        <f t="shared" si="1243"/>
        <v/>
      </c>
      <c r="BZ1909" s="39" t="str">
        <f t="shared" si="1244"/>
        <v/>
      </c>
      <c r="CA1909" s="39" t="str">
        <f t="shared" si="1245"/>
        <v/>
      </c>
      <c r="CB1909" s="39" t="str">
        <f t="shared" si="1246"/>
        <v/>
      </c>
      <c r="CC1909" s="39" t="str">
        <f t="shared" si="1247"/>
        <v/>
      </c>
      <c r="CD1909" s="39" t="str">
        <f t="shared" si="1248"/>
        <v/>
      </c>
      <c r="CE1909" s="39" t="str">
        <f t="shared" si="1249"/>
        <v/>
      </c>
      <c r="CF1909" s="39" t="str">
        <f t="shared" si="1250"/>
        <v/>
      </c>
      <c r="CG1909" s="39" t="str">
        <f t="shared" si="1251"/>
        <v/>
      </c>
      <c r="CH1909" s="39" t="str">
        <f t="shared" si="1252"/>
        <v/>
      </c>
      <c r="CI1909" s="39" t="str">
        <f t="shared" si="1253"/>
        <v/>
      </c>
    </row>
    <row r="1910" spans="1:87">
      <c r="A1910" s="18"/>
      <c r="B1910" s="15" t="str">
        <f>'Gene Table'!E1909</f>
        <v>HK4</v>
      </c>
      <c r="C1910" s="15" t="str">
        <f>'Gene Table'!B1909</f>
        <v>P11</v>
      </c>
      <c r="D1910" s="16" t="str">
        <f>IF(SUM('Test Sample Data'!D$3:D$98)&gt;10,IF(AND(ISNUMBER('Test Sample Data'!D1909),'Test Sample Data'!D1909&lt;$B$1,'Test Sample Data'!D1909&gt;0),'Test Sample Data'!D1909,$B$1),"")</f>
        <v/>
      </c>
      <c r="E1910" s="17" t="str">
        <f>IF(SUM('Test Sample Data'!E$3:E$98)&gt;10,IF(AND(ISNUMBER('Test Sample Data'!E1909),'Test Sample Data'!E1909&lt;$B$1,'Test Sample Data'!E1909&gt;0),'Test Sample Data'!E1909,$B$1),"")</f>
        <v/>
      </c>
      <c r="F1910" s="17" t="str">
        <f>IF(SUM('Test Sample Data'!F$3:F$98)&gt;10,IF(AND(ISNUMBER('Test Sample Data'!F1909),'Test Sample Data'!F1909&lt;$B$1,'Test Sample Data'!F1909&gt;0),'Test Sample Data'!F1909,$B$1),"")</f>
        <v/>
      </c>
      <c r="G1910" s="17" t="str">
        <f>IF(SUM('Test Sample Data'!G$3:G$98)&gt;10,IF(AND(ISNUMBER('Test Sample Data'!G1909),'Test Sample Data'!G1909&lt;$B$1,'Test Sample Data'!G1909&gt;0),'Test Sample Data'!G1909,$B$1),"")</f>
        <v/>
      </c>
      <c r="H1910" s="17" t="str">
        <f>IF(SUM('Test Sample Data'!H$3:H$98)&gt;10,IF(AND(ISNUMBER('Test Sample Data'!H1909),'Test Sample Data'!H1909&lt;$B$1,'Test Sample Data'!H1909&gt;0),'Test Sample Data'!H1909,$B$1),"")</f>
        <v/>
      </c>
      <c r="I1910" s="17" t="str">
        <f>IF(SUM('Test Sample Data'!I$3:I$98)&gt;10,IF(AND(ISNUMBER('Test Sample Data'!I1909),'Test Sample Data'!I1909&lt;$B$1,'Test Sample Data'!I1909&gt;0),'Test Sample Data'!I1909,$B$1),"")</f>
        <v/>
      </c>
      <c r="J1910" s="17" t="str">
        <f>IF(SUM('Test Sample Data'!J$3:J$98)&gt;10,IF(AND(ISNUMBER('Test Sample Data'!J1909),'Test Sample Data'!J1909&lt;$B$1,'Test Sample Data'!J1909&gt;0),'Test Sample Data'!J1909,$B$1),"")</f>
        <v/>
      </c>
      <c r="K1910" s="17" t="str">
        <f>IF(SUM('Test Sample Data'!K$3:K$98)&gt;10,IF(AND(ISNUMBER('Test Sample Data'!K1909),'Test Sample Data'!K1909&lt;$B$1,'Test Sample Data'!K1909&gt;0),'Test Sample Data'!K1909,$B$1),"")</f>
        <v/>
      </c>
      <c r="L1910" s="17" t="str">
        <f>IF(SUM('Test Sample Data'!L$3:L$98)&gt;10,IF(AND(ISNUMBER('Test Sample Data'!L1909),'Test Sample Data'!L1909&lt;$B$1,'Test Sample Data'!L1909&gt;0),'Test Sample Data'!L1909,$B$1),"")</f>
        <v/>
      </c>
      <c r="M1910" s="17" t="str">
        <f>IF(SUM('Test Sample Data'!M$3:M$98)&gt;10,IF(AND(ISNUMBER('Test Sample Data'!M1909),'Test Sample Data'!M1909&lt;$B$1,'Test Sample Data'!M1909&gt;0),'Test Sample Data'!M1909,$B$1),"")</f>
        <v/>
      </c>
      <c r="N1910" s="17" t="str">
        <f>'Gene Table'!E1909</f>
        <v>HK4</v>
      </c>
      <c r="O1910" s="17" t="str">
        <f>'Gene Table'!B1909</f>
        <v>P11</v>
      </c>
      <c r="P1910" s="17" t="str">
        <f>IF(SUM('Control Sample Data'!D$3:D$98)&gt;10,IF(AND(ISNUMBER('Control Sample Data'!D1909),'Control Sample Data'!D1909&lt;$B$1,'Control Sample Data'!D1909&gt;0),'Control Sample Data'!D1909,$B$1),"")</f>
        <v/>
      </c>
      <c r="Q1910" s="17" t="str">
        <f>IF(SUM('Control Sample Data'!E$3:E$98)&gt;10,IF(AND(ISNUMBER('Control Sample Data'!E1909),'Control Sample Data'!E1909&lt;$B$1,'Control Sample Data'!E1909&gt;0),'Control Sample Data'!E1909,$B$1),"")</f>
        <v/>
      </c>
      <c r="R1910" s="17" t="str">
        <f>IF(SUM('Control Sample Data'!F$3:F$98)&gt;10,IF(AND(ISNUMBER('Control Sample Data'!F1909),'Control Sample Data'!F1909&lt;$B$1,'Control Sample Data'!F1909&gt;0),'Control Sample Data'!F1909,$B$1),"")</f>
        <v/>
      </c>
      <c r="S1910" s="17" t="str">
        <f>IF(SUM('Control Sample Data'!G$3:G$98)&gt;10,IF(AND(ISNUMBER('Control Sample Data'!G1909),'Control Sample Data'!G1909&lt;$B$1,'Control Sample Data'!G1909&gt;0),'Control Sample Data'!G1909,$B$1),"")</f>
        <v/>
      </c>
      <c r="T1910" s="17" t="str">
        <f>IF(SUM('Control Sample Data'!H$3:H$98)&gt;10,IF(AND(ISNUMBER('Control Sample Data'!H1909),'Control Sample Data'!H1909&lt;$B$1,'Control Sample Data'!H1909&gt;0),'Control Sample Data'!H1909,$B$1),"")</f>
        <v/>
      </c>
      <c r="U1910" s="17" t="str">
        <f>IF(SUM('Control Sample Data'!I$3:I$98)&gt;10,IF(AND(ISNUMBER('Control Sample Data'!I1909),'Control Sample Data'!I1909&lt;$B$1,'Control Sample Data'!I1909&gt;0),'Control Sample Data'!I1909,$B$1),"")</f>
        <v/>
      </c>
      <c r="V1910" s="17" t="str">
        <f>IF(SUM('Control Sample Data'!J$3:J$98)&gt;10,IF(AND(ISNUMBER('Control Sample Data'!J1909),'Control Sample Data'!J1909&lt;$B$1,'Control Sample Data'!J1909&gt;0),'Control Sample Data'!J1909,$B$1),"")</f>
        <v/>
      </c>
      <c r="W1910" s="17" t="str">
        <f>IF(SUM('Control Sample Data'!K$3:K$98)&gt;10,IF(AND(ISNUMBER('Control Sample Data'!K1909),'Control Sample Data'!K1909&lt;$B$1,'Control Sample Data'!K1909&gt;0),'Control Sample Data'!K1909,$B$1),"")</f>
        <v/>
      </c>
      <c r="X1910" s="17" t="str">
        <f>IF(SUM('Control Sample Data'!L$3:L$98)&gt;10,IF(AND(ISNUMBER('Control Sample Data'!L1909),'Control Sample Data'!L1909&lt;$B$1,'Control Sample Data'!L1909&gt;0),'Control Sample Data'!L1909,$B$1),"")</f>
        <v/>
      </c>
      <c r="Y1910" s="17" t="str">
        <f>IF(SUM('Control Sample Data'!M$3:M$98)&gt;10,IF(AND(ISNUMBER('Control Sample Data'!M1909),'Control Sample Data'!M1909&lt;$B$1,'Control Sample Data'!M1909&gt;0),'Control Sample Data'!M1909,$B$1),"")</f>
        <v/>
      </c>
      <c r="AT1910" s="36" t="str">
        <f t="shared" si="1254"/>
        <v/>
      </c>
      <c r="AU1910" s="36" t="str">
        <f t="shared" si="1255"/>
        <v/>
      </c>
      <c r="AV1910" s="36" t="str">
        <f t="shared" si="1256"/>
        <v/>
      </c>
      <c r="AW1910" s="36" t="str">
        <f t="shared" si="1257"/>
        <v/>
      </c>
      <c r="AX1910" s="36" t="str">
        <f t="shared" si="1258"/>
        <v/>
      </c>
      <c r="AY1910" s="36" t="str">
        <f t="shared" si="1259"/>
        <v/>
      </c>
      <c r="AZ1910" s="36" t="str">
        <f t="shared" si="1260"/>
        <v/>
      </c>
      <c r="BA1910" s="36" t="str">
        <f t="shared" si="1261"/>
        <v/>
      </c>
      <c r="BB1910" s="36" t="str">
        <f t="shared" si="1262"/>
        <v/>
      </c>
      <c r="BC1910" s="36" t="str">
        <f t="shared" si="1263"/>
        <v/>
      </c>
      <c r="BD1910" s="36" t="str">
        <f t="shared" si="1264"/>
        <v/>
      </c>
      <c r="BE1910" s="36" t="str">
        <f t="shared" si="1265"/>
        <v/>
      </c>
      <c r="BF1910" s="36" t="str">
        <f t="shared" si="1266"/>
        <v/>
      </c>
      <c r="BG1910" s="36" t="str">
        <f t="shared" si="1267"/>
        <v/>
      </c>
      <c r="BH1910" s="36" t="str">
        <f t="shared" si="1268"/>
        <v/>
      </c>
      <c r="BI1910" s="36" t="str">
        <f t="shared" si="1269"/>
        <v/>
      </c>
      <c r="BJ1910" s="36" t="str">
        <f t="shared" si="1270"/>
        <v/>
      </c>
      <c r="BK1910" s="36" t="str">
        <f t="shared" si="1271"/>
        <v/>
      </c>
      <c r="BL1910" s="36" t="str">
        <f t="shared" si="1272"/>
        <v/>
      </c>
      <c r="BM1910" s="36" t="str">
        <f t="shared" si="1273"/>
        <v/>
      </c>
      <c r="BN1910" s="38" t="e">
        <f t="shared" si="1232"/>
        <v>#DIV/0!</v>
      </c>
      <c r="BO1910" s="38" t="e">
        <f t="shared" si="1233"/>
        <v>#DIV/0!</v>
      </c>
      <c r="BP1910" s="39" t="str">
        <f t="shared" si="1234"/>
        <v/>
      </c>
      <c r="BQ1910" s="39" t="str">
        <f t="shared" si="1235"/>
        <v/>
      </c>
      <c r="BR1910" s="39" t="str">
        <f t="shared" si="1236"/>
        <v/>
      </c>
      <c r="BS1910" s="39" t="str">
        <f t="shared" si="1237"/>
        <v/>
      </c>
      <c r="BT1910" s="39" t="str">
        <f t="shared" si="1238"/>
        <v/>
      </c>
      <c r="BU1910" s="39" t="str">
        <f t="shared" si="1239"/>
        <v/>
      </c>
      <c r="BV1910" s="39" t="str">
        <f t="shared" si="1240"/>
        <v/>
      </c>
      <c r="BW1910" s="39" t="str">
        <f t="shared" si="1241"/>
        <v/>
      </c>
      <c r="BX1910" s="39" t="str">
        <f t="shared" si="1242"/>
        <v/>
      </c>
      <c r="BY1910" s="39" t="str">
        <f t="shared" si="1243"/>
        <v/>
      </c>
      <c r="BZ1910" s="39" t="str">
        <f t="shared" si="1244"/>
        <v/>
      </c>
      <c r="CA1910" s="39" t="str">
        <f t="shared" si="1245"/>
        <v/>
      </c>
      <c r="CB1910" s="39" t="str">
        <f t="shared" si="1246"/>
        <v/>
      </c>
      <c r="CC1910" s="39" t="str">
        <f t="shared" si="1247"/>
        <v/>
      </c>
      <c r="CD1910" s="39" t="str">
        <f t="shared" si="1248"/>
        <v/>
      </c>
      <c r="CE1910" s="39" t="str">
        <f t="shared" si="1249"/>
        <v/>
      </c>
      <c r="CF1910" s="39" t="str">
        <f t="shared" si="1250"/>
        <v/>
      </c>
      <c r="CG1910" s="39" t="str">
        <f t="shared" si="1251"/>
        <v/>
      </c>
      <c r="CH1910" s="39" t="str">
        <f t="shared" si="1252"/>
        <v/>
      </c>
      <c r="CI1910" s="39" t="str">
        <f t="shared" si="1253"/>
        <v/>
      </c>
    </row>
    <row r="1911" spans="1:87">
      <c r="A1911" s="18"/>
      <c r="B1911" s="15" t="str">
        <f>'Gene Table'!E1910</f>
        <v>HK4</v>
      </c>
      <c r="C1911" s="15" t="str">
        <f>'Gene Table'!B1910</f>
        <v>P12</v>
      </c>
      <c r="D1911" s="16" t="str">
        <f>IF(SUM('Test Sample Data'!D$3:D$98)&gt;10,IF(AND(ISNUMBER('Test Sample Data'!D1910),'Test Sample Data'!D1910&lt;$B$1,'Test Sample Data'!D1910&gt;0),'Test Sample Data'!D1910,$B$1),"")</f>
        <v/>
      </c>
      <c r="E1911" s="17" t="str">
        <f>IF(SUM('Test Sample Data'!E$3:E$98)&gt;10,IF(AND(ISNUMBER('Test Sample Data'!E1910),'Test Sample Data'!E1910&lt;$B$1,'Test Sample Data'!E1910&gt;0),'Test Sample Data'!E1910,$B$1),"")</f>
        <v/>
      </c>
      <c r="F1911" s="17" t="str">
        <f>IF(SUM('Test Sample Data'!F$3:F$98)&gt;10,IF(AND(ISNUMBER('Test Sample Data'!F1910),'Test Sample Data'!F1910&lt;$B$1,'Test Sample Data'!F1910&gt;0),'Test Sample Data'!F1910,$B$1),"")</f>
        <v/>
      </c>
      <c r="G1911" s="17" t="str">
        <f>IF(SUM('Test Sample Data'!G$3:G$98)&gt;10,IF(AND(ISNUMBER('Test Sample Data'!G1910),'Test Sample Data'!G1910&lt;$B$1,'Test Sample Data'!G1910&gt;0),'Test Sample Data'!G1910,$B$1),"")</f>
        <v/>
      </c>
      <c r="H1911" s="17" t="str">
        <f>IF(SUM('Test Sample Data'!H$3:H$98)&gt;10,IF(AND(ISNUMBER('Test Sample Data'!H1910),'Test Sample Data'!H1910&lt;$B$1,'Test Sample Data'!H1910&gt;0),'Test Sample Data'!H1910,$B$1),"")</f>
        <v/>
      </c>
      <c r="I1911" s="17" t="str">
        <f>IF(SUM('Test Sample Data'!I$3:I$98)&gt;10,IF(AND(ISNUMBER('Test Sample Data'!I1910),'Test Sample Data'!I1910&lt;$B$1,'Test Sample Data'!I1910&gt;0),'Test Sample Data'!I1910,$B$1),"")</f>
        <v/>
      </c>
      <c r="J1911" s="17" t="str">
        <f>IF(SUM('Test Sample Data'!J$3:J$98)&gt;10,IF(AND(ISNUMBER('Test Sample Data'!J1910),'Test Sample Data'!J1910&lt;$B$1,'Test Sample Data'!J1910&gt;0),'Test Sample Data'!J1910,$B$1),"")</f>
        <v/>
      </c>
      <c r="K1911" s="17" t="str">
        <f>IF(SUM('Test Sample Data'!K$3:K$98)&gt;10,IF(AND(ISNUMBER('Test Sample Data'!K1910),'Test Sample Data'!K1910&lt;$B$1,'Test Sample Data'!K1910&gt;0),'Test Sample Data'!K1910,$B$1),"")</f>
        <v/>
      </c>
      <c r="L1911" s="17" t="str">
        <f>IF(SUM('Test Sample Data'!L$3:L$98)&gt;10,IF(AND(ISNUMBER('Test Sample Data'!L1910),'Test Sample Data'!L1910&lt;$B$1,'Test Sample Data'!L1910&gt;0),'Test Sample Data'!L1910,$B$1),"")</f>
        <v/>
      </c>
      <c r="M1911" s="17" t="str">
        <f>IF(SUM('Test Sample Data'!M$3:M$98)&gt;10,IF(AND(ISNUMBER('Test Sample Data'!M1910),'Test Sample Data'!M1910&lt;$B$1,'Test Sample Data'!M1910&gt;0),'Test Sample Data'!M1910,$B$1),"")</f>
        <v/>
      </c>
      <c r="N1911" s="17" t="str">
        <f>'Gene Table'!E1910</f>
        <v>HK4</v>
      </c>
      <c r="O1911" s="17" t="str">
        <f>'Gene Table'!B1910</f>
        <v>P12</v>
      </c>
      <c r="P1911" s="17" t="str">
        <f>IF(SUM('Control Sample Data'!D$3:D$98)&gt;10,IF(AND(ISNUMBER('Control Sample Data'!D1910),'Control Sample Data'!D1910&lt;$B$1,'Control Sample Data'!D1910&gt;0),'Control Sample Data'!D1910,$B$1),"")</f>
        <v/>
      </c>
      <c r="Q1911" s="17" t="str">
        <f>IF(SUM('Control Sample Data'!E$3:E$98)&gt;10,IF(AND(ISNUMBER('Control Sample Data'!E1910),'Control Sample Data'!E1910&lt;$B$1,'Control Sample Data'!E1910&gt;0),'Control Sample Data'!E1910,$B$1),"")</f>
        <v/>
      </c>
      <c r="R1911" s="17" t="str">
        <f>IF(SUM('Control Sample Data'!F$3:F$98)&gt;10,IF(AND(ISNUMBER('Control Sample Data'!F1910),'Control Sample Data'!F1910&lt;$B$1,'Control Sample Data'!F1910&gt;0),'Control Sample Data'!F1910,$B$1),"")</f>
        <v/>
      </c>
      <c r="S1911" s="17" t="str">
        <f>IF(SUM('Control Sample Data'!G$3:G$98)&gt;10,IF(AND(ISNUMBER('Control Sample Data'!G1910),'Control Sample Data'!G1910&lt;$B$1,'Control Sample Data'!G1910&gt;0),'Control Sample Data'!G1910,$B$1),"")</f>
        <v/>
      </c>
      <c r="T1911" s="17" t="str">
        <f>IF(SUM('Control Sample Data'!H$3:H$98)&gt;10,IF(AND(ISNUMBER('Control Sample Data'!H1910),'Control Sample Data'!H1910&lt;$B$1,'Control Sample Data'!H1910&gt;0),'Control Sample Data'!H1910,$B$1),"")</f>
        <v/>
      </c>
      <c r="U1911" s="17" t="str">
        <f>IF(SUM('Control Sample Data'!I$3:I$98)&gt;10,IF(AND(ISNUMBER('Control Sample Data'!I1910),'Control Sample Data'!I1910&lt;$B$1,'Control Sample Data'!I1910&gt;0),'Control Sample Data'!I1910,$B$1),"")</f>
        <v/>
      </c>
      <c r="V1911" s="17" t="str">
        <f>IF(SUM('Control Sample Data'!J$3:J$98)&gt;10,IF(AND(ISNUMBER('Control Sample Data'!J1910),'Control Sample Data'!J1910&lt;$B$1,'Control Sample Data'!J1910&gt;0),'Control Sample Data'!J1910,$B$1),"")</f>
        <v/>
      </c>
      <c r="W1911" s="17" t="str">
        <f>IF(SUM('Control Sample Data'!K$3:K$98)&gt;10,IF(AND(ISNUMBER('Control Sample Data'!K1910),'Control Sample Data'!K1910&lt;$B$1,'Control Sample Data'!K1910&gt;0),'Control Sample Data'!K1910,$B$1),"")</f>
        <v/>
      </c>
      <c r="X1911" s="17" t="str">
        <f>IF(SUM('Control Sample Data'!L$3:L$98)&gt;10,IF(AND(ISNUMBER('Control Sample Data'!L1910),'Control Sample Data'!L1910&lt;$B$1,'Control Sample Data'!L1910&gt;0),'Control Sample Data'!L1910,$B$1),"")</f>
        <v/>
      </c>
      <c r="Y1911" s="17" t="str">
        <f>IF(SUM('Control Sample Data'!M$3:M$98)&gt;10,IF(AND(ISNUMBER('Control Sample Data'!M1910),'Control Sample Data'!M1910&lt;$B$1,'Control Sample Data'!M1910&gt;0),'Control Sample Data'!M1910,$B$1),"")</f>
        <v/>
      </c>
      <c r="AT1911" s="36" t="str">
        <f t="shared" si="1254"/>
        <v/>
      </c>
      <c r="AU1911" s="36" t="str">
        <f t="shared" si="1255"/>
        <v/>
      </c>
      <c r="AV1911" s="36" t="str">
        <f t="shared" si="1256"/>
        <v/>
      </c>
      <c r="AW1911" s="36" t="str">
        <f t="shared" si="1257"/>
        <v/>
      </c>
      <c r="AX1911" s="36" t="str">
        <f t="shared" si="1258"/>
        <v/>
      </c>
      <c r="AY1911" s="36" t="str">
        <f t="shared" si="1259"/>
        <v/>
      </c>
      <c r="AZ1911" s="36" t="str">
        <f t="shared" si="1260"/>
        <v/>
      </c>
      <c r="BA1911" s="36" t="str">
        <f t="shared" si="1261"/>
        <v/>
      </c>
      <c r="BB1911" s="36" t="str">
        <f t="shared" si="1262"/>
        <v/>
      </c>
      <c r="BC1911" s="36" t="str">
        <f t="shared" si="1263"/>
        <v/>
      </c>
      <c r="BD1911" s="36" t="str">
        <f t="shared" si="1264"/>
        <v/>
      </c>
      <c r="BE1911" s="36" t="str">
        <f t="shared" si="1265"/>
        <v/>
      </c>
      <c r="BF1911" s="36" t="str">
        <f t="shared" si="1266"/>
        <v/>
      </c>
      <c r="BG1911" s="36" t="str">
        <f t="shared" si="1267"/>
        <v/>
      </c>
      <c r="BH1911" s="36" t="str">
        <f t="shared" si="1268"/>
        <v/>
      </c>
      <c r="BI1911" s="36" t="str">
        <f t="shared" si="1269"/>
        <v/>
      </c>
      <c r="BJ1911" s="36" t="str">
        <f t="shared" si="1270"/>
        <v/>
      </c>
      <c r="BK1911" s="36" t="str">
        <f t="shared" si="1271"/>
        <v/>
      </c>
      <c r="BL1911" s="36" t="str">
        <f t="shared" si="1272"/>
        <v/>
      </c>
      <c r="BM1911" s="36" t="str">
        <f t="shared" si="1273"/>
        <v/>
      </c>
      <c r="BN1911" s="38" t="e">
        <f t="shared" si="1232"/>
        <v>#DIV/0!</v>
      </c>
      <c r="BO1911" s="38" t="e">
        <f t="shared" si="1233"/>
        <v>#DIV/0!</v>
      </c>
      <c r="BP1911" s="39" t="str">
        <f t="shared" si="1234"/>
        <v/>
      </c>
      <c r="BQ1911" s="39" t="str">
        <f t="shared" si="1235"/>
        <v/>
      </c>
      <c r="BR1911" s="39" t="str">
        <f t="shared" si="1236"/>
        <v/>
      </c>
      <c r="BS1911" s="39" t="str">
        <f t="shared" si="1237"/>
        <v/>
      </c>
      <c r="BT1911" s="39" t="str">
        <f t="shared" si="1238"/>
        <v/>
      </c>
      <c r="BU1911" s="39" t="str">
        <f t="shared" si="1239"/>
        <v/>
      </c>
      <c r="BV1911" s="39" t="str">
        <f t="shared" si="1240"/>
        <v/>
      </c>
      <c r="BW1911" s="39" t="str">
        <f t="shared" si="1241"/>
        <v/>
      </c>
      <c r="BX1911" s="39" t="str">
        <f t="shared" si="1242"/>
        <v/>
      </c>
      <c r="BY1911" s="39" t="str">
        <f t="shared" si="1243"/>
        <v/>
      </c>
      <c r="BZ1911" s="39" t="str">
        <f t="shared" si="1244"/>
        <v/>
      </c>
      <c r="CA1911" s="39" t="str">
        <f t="shared" si="1245"/>
        <v/>
      </c>
      <c r="CB1911" s="39" t="str">
        <f t="shared" si="1246"/>
        <v/>
      </c>
      <c r="CC1911" s="39" t="str">
        <f t="shared" si="1247"/>
        <v/>
      </c>
      <c r="CD1911" s="39" t="str">
        <f t="shared" si="1248"/>
        <v/>
      </c>
      <c r="CE1911" s="39" t="str">
        <f t="shared" si="1249"/>
        <v/>
      </c>
      <c r="CF1911" s="39" t="str">
        <f t="shared" si="1250"/>
        <v/>
      </c>
      <c r="CG1911" s="39" t="str">
        <f t="shared" si="1251"/>
        <v/>
      </c>
      <c r="CH1911" s="39" t="str">
        <f t="shared" si="1252"/>
        <v/>
      </c>
      <c r="CI1911" s="39" t="str">
        <f t="shared" si="1253"/>
        <v/>
      </c>
    </row>
    <row r="1912" spans="1:87">
      <c r="A1912" s="18"/>
      <c r="B1912" s="15" t="str">
        <f>'Gene Table'!E1911</f>
        <v>HK5</v>
      </c>
      <c r="C1912" s="15" t="str">
        <f>'Gene Table'!B1911</f>
        <v>P13</v>
      </c>
      <c r="D1912" s="16" t="str">
        <f>IF(SUM('Test Sample Data'!D$3:D$98)&gt;10,IF(AND(ISNUMBER('Test Sample Data'!D1911),'Test Sample Data'!D1911&lt;$B$1,'Test Sample Data'!D1911&gt;0),'Test Sample Data'!D1911,$B$1),"")</f>
        <v/>
      </c>
      <c r="E1912" s="17" t="str">
        <f>IF(SUM('Test Sample Data'!E$3:E$98)&gt;10,IF(AND(ISNUMBER('Test Sample Data'!E1911),'Test Sample Data'!E1911&lt;$B$1,'Test Sample Data'!E1911&gt;0),'Test Sample Data'!E1911,$B$1),"")</f>
        <v/>
      </c>
      <c r="F1912" s="17" t="str">
        <f>IF(SUM('Test Sample Data'!F$3:F$98)&gt;10,IF(AND(ISNUMBER('Test Sample Data'!F1911),'Test Sample Data'!F1911&lt;$B$1,'Test Sample Data'!F1911&gt;0),'Test Sample Data'!F1911,$B$1),"")</f>
        <v/>
      </c>
      <c r="G1912" s="17" t="str">
        <f>IF(SUM('Test Sample Data'!G$3:G$98)&gt;10,IF(AND(ISNUMBER('Test Sample Data'!G1911),'Test Sample Data'!G1911&lt;$B$1,'Test Sample Data'!G1911&gt;0),'Test Sample Data'!G1911,$B$1),"")</f>
        <v/>
      </c>
      <c r="H1912" s="17" t="str">
        <f>IF(SUM('Test Sample Data'!H$3:H$98)&gt;10,IF(AND(ISNUMBER('Test Sample Data'!H1911),'Test Sample Data'!H1911&lt;$B$1,'Test Sample Data'!H1911&gt;0),'Test Sample Data'!H1911,$B$1),"")</f>
        <v/>
      </c>
      <c r="I1912" s="17" t="str">
        <f>IF(SUM('Test Sample Data'!I$3:I$98)&gt;10,IF(AND(ISNUMBER('Test Sample Data'!I1911),'Test Sample Data'!I1911&lt;$B$1,'Test Sample Data'!I1911&gt;0),'Test Sample Data'!I1911,$B$1),"")</f>
        <v/>
      </c>
      <c r="J1912" s="17" t="str">
        <f>IF(SUM('Test Sample Data'!J$3:J$98)&gt;10,IF(AND(ISNUMBER('Test Sample Data'!J1911),'Test Sample Data'!J1911&lt;$B$1,'Test Sample Data'!J1911&gt;0),'Test Sample Data'!J1911,$B$1),"")</f>
        <v/>
      </c>
      <c r="K1912" s="17" t="str">
        <f>IF(SUM('Test Sample Data'!K$3:K$98)&gt;10,IF(AND(ISNUMBER('Test Sample Data'!K1911),'Test Sample Data'!K1911&lt;$B$1,'Test Sample Data'!K1911&gt;0),'Test Sample Data'!K1911,$B$1),"")</f>
        <v/>
      </c>
      <c r="L1912" s="17" t="str">
        <f>IF(SUM('Test Sample Data'!L$3:L$98)&gt;10,IF(AND(ISNUMBER('Test Sample Data'!L1911),'Test Sample Data'!L1911&lt;$B$1,'Test Sample Data'!L1911&gt;0),'Test Sample Data'!L1911,$B$1),"")</f>
        <v/>
      </c>
      <c r="M1912" s="17" t="str">
        <f>IF(SUM('Test Sample Data'!M$3:M$98)&gt;10,IF(AND(ISNUMBER('Test Sample Data'!M1911),'Test Sample Data'!M1911&lt;$B$1,'Test Sample Data'!M1911&gt;0),'Test Sample Data'!M1911,$B$1),"")</f>
        <v/>
      </c>
      <c r="N1912" s="17" t="str">
        <f>'Gene Table'!E1911</f>
        <v>HK5</v>
      </c>
      <c r="O1912" s="17" t="str">
        <f>'Gene Table'!B1911</f>
        <v>P13</v>
      </c>
      <c r="P1912" s="17" t="str">
        <f>IF(SUM('Control Sample Data'!D$3:D$98)&gt;10,IF(AND(ISNUMBER('Control Sample Data'!D1911),'Control Sample Data'!D1911&lt;$B$1,'Control Sample Data'!D1911&gt;0),'Control Sample Data'!D1911,$B$1),"")</f>
        <v/>
      </c>
      <c r="Q1912" s="17" t="str">
        <f>IF(SUM('Control Sample Data'!E$3:E$98)&gt;10,IF(AND(ISNUMBER('Control Sample Data'!E1911),'Control Sample Data'!E1911&lt;$B$1,'Control Sample Data'!E1911&gt;0),'Control Sample Data'!E1911,$B$1),"")</f>
        <v/>
      </c>
      <c r="R1912" s="17" t="str">
        <f>IF(SUM('Control Sample Data'!F$3:F$98)&gt;10,IF(AND(ISNUMBER('Control Sample Data'!F1911),'Control Sample Data'!F1911&lt;$B$1,'Control Sample Data'!F1911&gt;0),'Control Sample Data'!F1911,$B$1),"")</f>
        <v/>
      </c>
      <c r="S1912" s="17" t="str">
        <f>IF(SUM('Control Sample Data'!G$3:G$98)&gt;10,IF(AND(ISNUMBER('Control Sample Data'!G1911),'Control Sample Data'!G1911&lt;$B$1,'Control Sample Data'!G1911&gt;0),'Control Sample Data'!G1911,$B$1),"")</f>
        <v/>
      </c>
      <c r="T1912" s="17" t="str">
        <f>IF(SUM('Control Sample Data'!H$3:H$98)&gt;10,IF(AND(ISNUMBER('Control Sample Data'!H1911),'Control Sample Data'!H1911&lt;$B$1,'Control Sample Data'!H1911&gt;0),'Control Sample Data'!H1911,$B$1),"")</f>
        <v/>
      </c>
      <c r="U1912" s="17" t="str">
        <f>IF(SUM('Control Sample Data'!I$3:I$98)&gt;10,IF(AND(ISNUMBER('Control Sample Data'!I1911),'Control Sample Data'!I1911&lt;$B$1,'Control Sample Data'!I1911&gt;0),'Control Sample Data'!I1911,$B$1),"")</f>
        <v/>
      </c>
      <c r="V1912" s="17" t="str">
        <f>IF(SUM('Control Sample Data'!J$3:J$98)&gt;10,IF(AND(ISNUMBER('Control Sample Data'!J1911),'Control Sample Data'!J1911&lt;$B$1,'Control Sample Data'!J1911&gt;0),'Control Sample Data'!J1911,$B$1),"")</f>
        <v/>
      </c>
      <c r="W1912" s="17" t="str">
        <f>IF(SUM('Control Sample Data'!K$3:K$98)&gt;10,IF(AND(ISNUMBER('Control Sample Data'!K1911),'Control Sample Data'!K1911&lt;$B$1,'Control Sample Data'!K1911&gt;0),'Control Sample Data'!K1911,$B$1),"")</f>
        <v/>
      </c>
      <c r="X1912" s="17" t="str">
        <f>IF(SUM('Control Sample Data'!L$3:L$98)&gt;10,IF(AND(ISNUMBER('Control Sample Data'!L1911),'Control Sample Data'!L1911&lt;$B$1,'Control Sample Data'!L1911&gt;0),'Control Sample Data'!L1911,$B$1),"")</f>
        <v/>
      </c>
      <c r="Y1912" s="17" t="str">
        <f>IF(SUM('Control Sample Data'!M$3:M$98)&gt;10,IF(AND(ISNUMBER('Control Sample Data'!M1911),'Control Sample Data'!M1911&lt;$B$1,'Control Sample Data'!M1911&gt;0),'Control Sample Data'!M1911,$B$1),"")</f>
        <v/>
      </c>
      <c r="AT1912" s="36" t="str">
        <f t="shared" si="1254"/>
        <v/>
      </c>
      <c r="AU1912" s="36" t="str">
        <f t="shared" si="1255"/>
        <v/>
      </c>
      <c r="AV1912" s="36" t="str">
        <f t="shared" si="1256"/>
        <v/>
      </c>
      <c r="AW1912" s="36" t="str">
        <f t="shared" si="1257"/>
        <v/>
      </c>
      <c r="AX1912" s="36" t="str">
        <f t="shared" si="1258"/>
        <v/>
      </c>
      <c r="AY1912" s="36" t="str">
        <f t="shared" si="1259"/>
        <v/>
      </c>
      <c r="AZ1912" s="36" t="str">
        <f t="shared" si="1260"/>
        <v/>
      </c>
      <c r="BA1912" s="36" t="str">
        <f t="shared" si="1261"/>
        <v/>
      </c>
      <c r="BB1912" s="36" t="str">
        <f t="shared" si="1262"/>
        <v/>
      </c>
      <c r="BC1912" s="36" t="str">
        <f t="shared" si="1263"/>
        <v/>
      </c>
      <c r="BD1912" s="36" t="str">
        <f t="shared" si="1264"/>
        <v/>
      </c>
      <c r="BE1912" s="36" t="str">
        <f t="shared" si="1265"/>
        <v/>
      </c>
      <c r="BF1912" s="36" t="str">
        <f t="shared" si="1266"/>
        <v/>
      </c>
      <c r="BG1912" s="36" t="str">
        <f t="shared" si="1267"/>
        <v/>
      </c>
      <c r="BH1912" s="36" t="str">
        <f t="shared" si="1268"/>
        <v/>
      </c>
      <c r="BI1912" s="36" t="str">
        <f t="shared" si="1269"/>
        <v/>
      </c>
      <c r="BJ1912" s="36" t="str">
        <f t="shared" si="1270"/>
        <v/>
      </c>
      <c r="BK1912" s="36" t="str">
        <f t="shared" si="1271"/>
        <v/>
      </c>
      <c r="BL1912" s="36" t="str">
        <f t="shared" si="1272"/>
        <v/>
      </c>
      <c r="BM1912" s="36" t="str">
        <f t="shared" si="1273"/>
        <v/>
      </c>
      <c r="BN1912" s="38" t="e">
        <f t="shared" si="1232"/>
        <v>#DIV/0!</v>
      </c>
      <c r="BO1912" s="38" t="e">
        <f t="shared" si="1233"/>
        <v>#DIV/0!</v>
      </c>
      <c r="BP1912" s="39" t="str">
        <f t="shared" si="1234"/>
        <v/>
      </c>
      <c r="BQ1912" s="39" t="str">
        <f t="shared" si="1235"/>
        <v/>
      </c>
      <c r="BR1912" s="39" t="str">
        <f t="shared" si="1236"/>
        <v/>
      </c>
      <c r="BS1912" s="39" t="str">
        <f t="shared" si="1237"/>
        <v/>
      </c>
      <c r="BT1912" s="39" t="str">
        <f t="shared" si="1238"/>
        <v/>
      </c>
      <c r="BU1912" s="39" t="str">
        <f t="shared" si="1239"/>
        <v/>
      </c>
      <c r="BV1912" s="39" t="str">
        <f t="shared" si="1240"/>
        <v/>
      </c>
      <c r="BW1912" s="39" t="str">
        <f t="shared" si="1241"/>
        <v/>
      </c>
      <c r="BX1912" s="39" t="str">
        <f t="shared" si="1242"/>
        <v/>
      </c>
      <c r="BY1912" s="39" t="str">
        <f t="shared" si="1243"/>
        <v/>
      </c>
      <c r="BZ1912" s="39" t="str">
        <f t="shared" si="1244"/>
        <v/>
      </c>
      <c r="CA1912" s="39" t="str">
        <f t="shared" si="1245"/>
        <v/>
      </c>
      <c r="CB1912" s="39" t="str">
        <f t="shared" si="1246"/>
        <v/>
      </c>
      <c r="CC1912" s="39" t="str">
        <f t="shared" si="1247"/>
        <v/>
      </c>
      <c r="CD1912" s="39" t="str">
        <f t="shared" si="1248"/>
        <v/>
      </c>
      <c r="CE1912" s="39" t="str">
        <f t="shared" si="1249"/>
        <v/>
      </c>
      <c r="CF1912" s="39" t="str">
        <f t="shared" si="1250"/>
        <v/>
      </c>
      <c r="CG1912" s="39" t="str">
        <f t="shared" si="1251"/>
        <v/>
      </c>
      <c r="CH1912" s="39" t="str">
        <f t="shared" si="1252"/>
        <v/>
      </c>
      <c r="CI1912" s="39" t="str">
        <f t="shared" si="1253"/>
        <v/>
      </c>
    </row>
    <row r="1913" spans="1:87">
      <c r="A1913" s="18"/>
      <c r="B1913" s="15" t="str">
        <f>'Gene Table'!E1912</f>
        <v>HK5</v>
      </c>
      <c r="C1913" s="15" t="str">
        <f>'Gene Table'!B1912</f>
        <v>P14</v>
      </c>
      <c r="D1913" s="16" t="str">
        <f>IF(SUM('Test Sample Data'!D$3:D$98)&gt;10,IF(AND(ISNUMBER('Test Sample Data'!D1912),'Test Sample Data'!D1912&lt;$B$1,'Test Sample Data'!D1912&gt;0),'Test Sample Data'!D1912,$B$1),"")</f>
        <v/>
      </c>
      <c r="E1913" s="17" t="str">
        <f>IF(SUM('Test Sample Data'!E$3:E$98)&gt;10,IF(AND(ISNUMBER('Test Sample Data'!E1912),'Test Sample Data'!E1912&lt;$B$1,'Test Sample Data'!E1912&gt;0),'Test Sample Data'!E1912,$B$1),"")</f>
        <v/>
      </c>
      <c r="F1913" s="17" t="str">
        <f>IF(SUM('Test Sample Data'!F$3:F$98)&gt;10,IF(AND(ISNUMBER('Test Sample Data'!F1912),'Test Sample Data'!F1912&lt;$B$1,'Test Sample Data'!F1912&gt;0),'Test Sample Data'!F1912,$B$1),"")</f>
        <v/>
      </c>
      <c r="G1913" s="17" t="str">
        <f>IF(SUM('Test Sample Data'!G$3:G$98)&gt;10,IF(AND(ISNUMBER('Test Sample Data'!G1912),'Test Sample Data'!G1912&lt;$B$1,'Test Sample Data'!G1912&gt;0),'Test Sample Data'!G1912,$B$1),"")</f>
        <v/>
      </c>
      <c r="H1913" s="17" t="str">
        <f>IF(SUM('Test Sample Data'!H$3:H$98)&gt;10,IF(AND(ISNUMBER('Test Sample Data'!H1912),'Test Sample Data'!H1912&lt;$B$1,'Test Sample Data'!H1912&gt;0),'Test Sample Data'!H1912,$B$1),"")</f>
        <v/>
      </c>
      <c r="I1913" s="17" t="str">
        <f>IF(SUM('Test Sample Data'!I$3:I$98)&gt;10,IF(AND(ISNUMBER('Test Sample Data'!I1912),'Test Sample Data'!I1912&lt;$B$1,'Test Sample Data'!I1912&gt;0),'Test Sample Data'!I1912,$B$1),"")</f>
        <v/>
      </c>
      <c r="J1913" s="17" t="str">
        <f>IF(SUM('Test Sample Data'!J$3:J$98)&gt;10,IF(AND(ISNUMBER('Test Sample Data'!J1912),'Test Sample Data'!J1912&lt;$B$1,'Test Sample Data'!J1912&gt;0),'Test Sample Data'!J1912,$B$1),"")</f>
        <v/>
      </c>
      <c r="K1913" s="17" t="str">
        <f>IF(SUM('Test Sample Data'!K$3:K$98)&gt;10,IF(AND(ISNUMBER('Test Sample Data'!K1912),'Test Sample Data'!K1912&lt;$B$1,'Test Sample Data'!K1912&gt;0),'Test Sample Data'!K1912,$B$1),"")</f>
        <v/>
      </c>
      <c r="L1913" s="17" t="str">
        <f>IF(SUM('Test Sample Data'!L$3:L$98)&gt;10,IF(AND(ISNUMBER('Test Sample Data'!L1912),'Test Sample Data'!L1912&lt;$B$1,'Test Sample Data'!L1912&gt;0),'Test Sample Data'!L1912,$B$1),"")</f>
        <v/>
      </c>
      <c r="M1913" s="17" t="str">
        <f>IF(SUM('Test Sample Data'!M$3:M$98)&gt;10,IF(AND(ISNUMBER('Test Sample Data'!M1912),'Test Sample Data'!M1912&lt;$B$1,'Test Sample Data'!M1912&gt;0),'Test Sample Data'!M1912,$B$1),"")</f>
        <v/>
      </c>
      <c r="N1913" s="17" t="str">
        <f>'Gene Table'!E1912</f>
        <v>HK5</v>
      </c>
      <c r="O1913" s="17" t="str">
        <f>'Gene Table'!B1912</f>
        <v>P14</v>
      </c>
      <c r="P1913" s="17" t="str">
        <f>IF(SUM('Control Sample Data'!D$3:D$98)&gt;10,IF(AND(ISNUMBER('Control Sample Data'!D1912),'Control Sample Data'!D1912&lt;$B$1,'Control Sample Data'!D1912&gt;0),'Control Sample Data'!D1912,$B$1),"")</f>
        <v/>
      </c>
      <c r="Q1913" s="17" t="str">
        <f>IF(SUM('Control Sample Data'!E$3:E$98)&gt;10,IF(AND(ISNUMBER('Control Sample Data'!E1912),'Control Sample Data'!E1912&lt;$B$1,'Control Sample Data'!E1912&gt;0),'Control Sample Data'!E1912,$B$1),"")</f>
        <v/>
      </c>
      <c r="R1913" s="17" t="str">
        <f>IF(SUM('Control Sample Data'!F$3:F$98)&gt;10,IF(AND(ISNUMBER('Control Sample Data'!F1912),'Control Sample Data'!F1912&lt;$B$1,'Control Sample Data'!F1912&gt;0),'Control Sample Data'!F1912,$B$1),"")</f>
        <v/>
      </c>
      <c r="S1913" s="17" t="str">
        <f>IF(SUM('Control Sample Data'!G$3:G$98)&gt;10,IF(AND(ISNUMBER('Control Sample Data'!G1912),'Control Sample Data'!G1912&lt;$B$1,'Control Sample Data'!G1912&gt;0),'Control Sample Data'!G1912,$B$1),"")</f>
        <v/>
      </c>
      <c r="T1913" s="17" t="str">
        <f>IF(SUM('Control Sample Data'!H$3:H$98)&gt;10,IF(AND(ISNUMBER('Control Sample Data'!H1912),'Control Sample Data'!H1912&lt;$B$1,'Control Sample Data'!H1912&gt;0),'Control Sample Data'!H1912,$B$1),"")</f>
        <v/>
      </c>
      <c r="U1913" s="17" t="str">
        <f>IF(SUM('Control Sample Data'!I$3:I$98)&gt;10,IF(AND(ISNUMBER('Control Sample Data'!I1912),'Control Sample Data'!I1912&lt;$B$1,'Control Sample Data'!I1912&gt;0),'Control Sample Data'!I1912,$B$1),"")</f>
        <v/>
      </c>
      <c r="V1913" s="17" t="str">
        <f>IF(SUM('Control Sample Data'!J$3:J$98)&gt;10,IF(AND(ISNUMBER('Control Sample Data'!J1912),'Control Sample Data'!J1912&lt;$B$1,'Control Sample Data'!J1912&gt;0),'Control Sample Data'!J1912,$B$1),"")</f>
        <v/>
      </c>
      <c r="W1913" s="17" t="str">
        <f>IF(SUM('Control Sample Data'!K$3:K$98)&gt;10,IF(AND(ISNUMBER('Control Sample Data'!K1912),'Control Sample Data'!K1912&lt;$B$1,'Control Sample Data'!K1912&gt;0),'Control Sample Data'!K1912,$B$1),"")</f>
        <v/>
      </c>
      <c r="X1913" s="17" t="str">
        <f>IF(SUM('Control Sample Data'!L$3:L$98)&gt;10,IF(AND(ISNUMBER('Control Sample Data'!L1912),'Control Sample Data'!L1912&lt;$B$1,'Control Sample Data'!L1912&gt;0),'Control Sample Data'!L1912,$B$1),"")</f>
        <v/>
      </c>
      <c r="Y1913" s="17" t="str">
        <f>IF(SUM('Control Sample Data'!M$3:M$98)&gt;10,IF(AND(ISNUMBER('Control Sample Data'!M1912),'Control Sample Data'!M1912&lt;$B$1,'Control Sample Data'!M1912&gt;0),'Control Sample Data'!M1912,$B$1),"")</f>
        <v/>
      </c>
      <c r="AT1913" s="36" t="str">
        <f t="shared" si="1254"/>
        <v/>
      </c>
      <c r="AU1913" s="36" t="str">
        <f t="shared" si="1255"/>
        <v/>
      </c>
      <c r="AV1913" s="36" t="str">
        <f t="shared" si="1256"/>
        <v/>
      </c>
      <c r="AW1913" s="36" t="str">
        <f t="shared" si="1257"/>
        <v/>
      </c>
      <c r="AX1913" s="36" t="str">
        <f t="shared" si="1258"/>
        <v/>
      </c>
      <c r="AY1913" s="36" t="str">
        <f t="shared" si="1259"/>
        <v/>
      </c>
      <c r="AZ1913" s="36" t="str">
        <f t="shared" si="1260"/>
        <v/>
      </c>
      <c r="BA1913" s="36" t="str">
        <f t="shared" si="1261"/>
        <v/>
      </c>
      <c r="BB1913" s="36" t="str">
        <f t="shared" si="1262"/>
        <v/>
      </c>
      <c r="BC1913" s="36" t="str">
        <f t="shared" si="1263"/>
        <v/>
      </c>
      <c r="BD1913" s="36" t="str">
        <f t="shared" si="1264"/>
        <v/>
      </c>
      <c r="BE1913" s="36" t="str">
        <f t="shared" si="1265"/>
        <v/>
      </c>
      <c r="BF1913" s="36" t="str">
        <f t="shared" si="1266"/>
        <v/>
      </c>
      <c r="BG1913" s="36" t="str">
        <f t="shared" si="1267"/>
        <v/>
      </c>
      <c r="BH1913" s="36" t="str">
        <f t="shared" si="1268"/>
        <v/>
      </c>
      <c r="BI1913" s="36" t="str">
        <f t="shared" si="1269"/>
        <v/>
      </c>
      <c r="BJ1913" s="36" t="str">
        <f t="shared" si="1270"/>
        <v/>
      </c>
      <c r="BK1913" s="36" t="str">
        <f t="shared" si="1271"/>
        <v/>
      </c>
      <c r="BL1913" s="36" t="str">
        <f t="shared" si="1272"/>
        <v/>
      </c>
      <c r="BM1913" s="36" t="str">
        <f t="shared" si="1273"/>
        <v/>
      </c>
      <c r="BN1913" s="38" t="e">
        <f t="shared" si="1232"/>
        <v>#DIV/0!</v>
      </c>
      <c r="BO1913" s="38" t="e">
        <f t="shared" si="1233"/>
        <v>#DIV/0!</v>
      </c>
      <c r="BP1913" s="39" t="str">
        <f t="shared" si="1234"/>
        <v/>
      </c>
      <c r="BQ1913" s="39" t="str">
        <f t="shared" si="1235"/>
        <v/>
      </c>
      <c r="BR1913" s="39" t="str">
        <f t="shared" si="1236"/>
        <v/>
      </c>
      <c r="BS1913" s="39" t="str">
        <f t="shared" si="1237"/>
        <v/>
      </c>
      <c r="BT1913" s="39" t="str">
        <f t="shared" si="1238"/>
        <v/>
      </c>
      <c r="BU1913" s="39" t="str">
        <f t="shared" si="1239"/>
        <v/>
      </c>
      <c r="BV1913" s="39" t="str">
        <f t="shared" si="1240"/>
        <v/>
      </c>
      <c r="BW1913" s="39" t="str">
        <f t="shared" si="1241"/>
        <v/>
      </c>
      <c r="BX1913" s="39" t="str">
        <f t="shared" si="1242"/>
        <v/>
      </c>
      <c r="BY1913" s="39" t="str">
        <f t="shared" si="1243"/>
        <v/>
      </c>
      <c r="BZ1913" s="39" t="str">
        <f t="shared" si="1244"/>
        <v/>
      </c>
      <c r="CA1913" s="39" t="str">
        <f t="shared" si="1245"/>
        <v/>
      </c>
      <c r="CB1913" s="39" t="str">
        <f t="shared" si="1246"/>
        <v/>
      </c>
      <c r="CC1913" s="39" t="str">
        <f t="shared" si="1247"/>
        <v/>
      </c>
      <c r="CD1913" s="39" t="str">
        <f t="shared" si="1248"/>
        <v/>
      </c>
      <c r="CE1913" s="39" t="str">
        <f t="shared" si="1249"/>
        <v/>
      </c>
      <c r="CF1913" s="39" t="str">
        <f t="shared" si="1250"/>
        <v/>
      </c>
      <c r="CG1913" s="39" t="str">
        <f t="shared" si="1251"/>
        <v/>
      </c>
      <c r="CH1913" s="39" t="str">
        <f t="shared" si="1252"/>
        <v/>
      </c>
      <c r="CI1913" s="39" t="str">
        <f t="shared" si="1253"/>
        <v/>
      </c>
    </row>
    <row r="1914" spans="1:87">
      <c r="A1914" s="18"/>
      <c r="B1914" s="15" t="str">
        <f>'Gene Table'!E1913</f>
        <v>HK6</v>
      </c>
      <c r="C1914" s="15" t="str">
        <f>'Gene Table'!B1913</f>
        <v>P15</v>
      </c>
      <c r="D1914" s="16" t="str">
        <f>IF(SUM('Test Sample Data'!D$3:D$98)&gt;10,IF(AND(ISNUMBER('Test Sample Data'!D1913),'Test Sample Data'!D1913&lt;$B$1,'Test Sample Data'!D1913&gt;0),'Test Sample Data'!D1913,$B$1),"")</f>
        <v/>
      </c>
      <c r="E1914" s="17" t="str">
        <f>IF(SUM('Test Sample Data'!E$3:E$98)&gt;10,IF(AND(ISNUMBER('Test Sample Data'!E1913),'Test Sample Data'!E1913&lt;$B$1,'Test Sample Data'!E1913&gt;0),'Test Sample Data'!E1913,$B$1),"")</f>
        <v/>
      </c>
      <c r="F1914" s="17" t="str">
        <f>IF(SUM('Test Sample Data'!F$3:F$98)&gt;10,IF(AND(ISNUMBER('Test Sample Data'!F1913),'Test Sample Data'!F1913&lt;$B$1,'Test Sample Data'!F1913&gt;0),'Test Sample Data'!F1913,$B$1),"")</f>
        <v/>
      </c>
      <c r="G1914" s="17" t="str">
        <f>IF(SUM('Test Sample Data'!G$3:G$98)&gt;10,IF(AND(ISNUMBER('Test Sample Data'!G1913),'Test Sample Data'!G1913&lt;$B$1,'Test Sample Data'!G1913&gt;0),'Test Sample Data'!G1913,$B$1),"")</f>
        <v/>
      </c>
      <c r="H1914" s="17" t="str">
        <f>IF(SUM('Test Sample Data'!H$3:H$98)&gt;10,IF(AND(ISNUMBER('Test Sample Data'!H1913),'Test Sample Data'!H1913&lt;$B$1,'Test Sample Data'!H1913&gt;0),'Test Sample Data'!H1913,$B$1),"")</f>
        <v/>
      </c>
      <c r="I1914" s="17" t="str">
        <f>IF(SUM('Test Sample Data'!I$3:I$98)&gt;10,IF(AND(ISNUMBER('Test Sample Data'!I1913),'Test Sample Data'!I1913&lt;$B$1,'Test Sample Data'!I1913&gt;0),'Test Sample Data'!I1913,$B$1),"")</f>
        <v/>
      </c>
      <c r="J1914" s="17" t="str">
        <f>IF(SUM('Test Sample Data'!J$3:J$98)&gt;10,IF(AND(ISNUMBER('Test Sample Data'!J1913),'Test Sample Data'!J1913&lt;$B$1,'Test Sample Data'!J1913&gt;0),'Test Sample Data'!J1913,$B$1),"")</f>
        <v/>
      </c>
      <c r="K1914" s="17" t="str">
        <f>IF(SUM('Test Sample Data'!K$3:K$98)&gt;10,IF(AND(ISNUMBER('Test Sample Data'!K1913),'Test Sample Data'!K1913&lt;$B$1,'Test Sample Data'!K1913&gt;0),'Test Sample Data'!K1913,$B$1),"")</f>
        <v/>
      </c>
      <c r="L1914" s="17" t="str">
        <f>IF(SUM('Test Sample Data'!L$3:L$98)&gt;10,IF(AND(ISNUMBER('Test Sample Data'!L1913),'Test Sample Data'!L1913&lt;$B$1,'Test Sample Data'!L1913&gt;0),'Test Sample Data'!L1913,$B$1),"")</f>
        <v/>
      </c>
      <c r="M1914" s="17" t="str">
        <f>IF(SUM('Test Sample Data'!M$3:M$98)&gt;10,IF(AND(ISNUMBER('Test Sample Data'!M1913),'Test Sample Data'!M1913&lt;$B$1,'Test Sample Data'!M1913&gt;0),'Test Sample Data'!M1913,$B$1),"")</f>
        <v/>
      </c>
      <c r="N1914" s="17" t="str">
        <f>'Gene Table'!E1913</f>
        <v>HK6</v>
      </c>
      <c r="O1914" s="17" t="str">
        <f>'Gene Table'!B1913</f>
        <v>P15</v>
      </c>
      <c r="P1914" s="17" t="str">
        <f>IF(SUM('Control Sample Data'!D$3:D$98)&gt;10,IF(AND(ISNUMBER('Control Sample Data'!D1913),'Control Sample Data'!D1913&lt;$B$1,'Control Sample Data'!D1913&gt;0),'Control Sample Data'!D1913,$B$1),"")</f>
        <v/>
      </c>
      <c r="Q1914" s="17" t="str">
        <f>IF(SUM('Control Sample Data'!E$3:E$98)&gt;10,IF(AND(ISNUMBER('Control Sample Data'!E1913),'Control Sample Data'!E1913&lt;$B$1,'Control Sample Data'!E1913&gt;0),'Control Sample Data'!E1913,$B$1),"")</f>
        <v/>
      </c>
      <c r="R1914" s="17" t="str">
        <f>IF(SUM('Control Sample Data'!F$3:F$98)&gt;10,IF(AND(ISNUMBER('Control Sample Data'!F1913),'Control Sample Data'!F1913&lt;$B$1,'Control Sample Data'!F1913&gt;0),'Control Sample Data'!F1913,$B$1),"")</f>
        <v/>
      </c>
      <c r="S1914" s="17" t="str">
        <f>IF(SUM('Control Sample Data'!G$3:G$98)&gt;10,IF(AND(ISNUMBER('Control Sample Data'!G1913),'Control Sample Data'!G1913&lt;$B$1,'Control Sample Data'!G1913&gt;0),'Control Sample Data'!G1913,$B$1),"")</f>
        <v/>
      </c>
      <c r="T1914" s="17" t="str">
        <f>IF(SUM('Control Sample Data'!H$3:H$98)&gt;10,IF(AND(ISNUMBER('Control Sample Data'!H1913),'Control Sample Data'!H1913&lt;$B$1,'Control Sample Data'!H1913&gt;0),'Control Sample Data'!H1913,$B$1),"")</f>
        <v/>
      </c>
      <c r="U1914" s="17" t="str">
        <f>IF(SUM('Control Sample Data'!I$3:I$98)&gt;10,IF(AND(ISNUMBER('Control Sample Data'!I1913),'Control Sample Data'!I1913&lt;$B$1,'Control Sample Data'!I1913&gt;0),'Control Sample Data'!I1913,$B$1),"")</f>
        <v/>
      </c>
      <c r="V1914" s="17" t="str">
        <f>IF(SUM('Control Sample Data'!J$3:J$98)&gt;10,IF(AND(ISNUMBER('Control Sample Data'!J1913),'Control Sample Data'!J1913&lt;$B$1,'Control Sample Data'!J1913&gt;0),'Control Sample Data'!J1913,$B$1),"")</f>
        <v/>
      </c>
      <c r="W1914" s="17" t="str">
        <f>IF(SUM('Control Sample Data'!K$3:K$98)&gt;10,IF(AND(ISNUMBER('Control Sample Data'!K1913),'Control Sample Data'!K1913&lt;$B$1,'Control Sample Data'!K1913&gt;0),'Control Sample Data'!K1913,$B$1),"")</f>
        <v/>
      </c>
      <c r="X1914" s="17" t="str">
        <f>IF(SUM('Control Sample Data'!L$3:L$98)&gt;10,IF(AND(ISNUMBER('Control Sample Data'!L1913),'Control Sample Data'!L1913&lt;$B$1,'Control Sample Data'!L1913&gt;0),'Control Sample Data'!L1913,$B$1),"")</f>
        <v/>
      </c>
      <c r="Y1914" s="17" t="str">
        <f>IF(SUM('Control Sample Data'!M$3:M$98)&gt;10,IF(AND(ISNUMBER('Control Sample Data'!M1913),'Control Sample Data'!M1913&lt;$B$1,'Control Sample Data'!M1913&gt;0),'Control Sample Data'!M1913,$B$1),"")</f>
        <v/>
      </c>
      <c r="AT1914" s="36" t="str">
        <f t="shared" si="1254"/>
        <v/>
      </c>
      <c r="AU1914" s="36" t="str">
        <f t="shared" si="1255"/>
        <v/>
      </c>
      <c r="AV1914" s="36" t="str">
        <f t="shared" si="1256"/>
        <v/>
      </c>
      <c r="AW1914" s="36" t="str">
        <f t="shared" si="1257"/>
        <v/>
      </c>
      <c r="AX1914" s="36" t="str">
        <f t="shared" si="1258"/>
        <v/>
      </c>
      <c r="AY1914" s="36" t="str">
        <f t="shared" si="1259"/>
        <v/>
      </c>
      <c r="AZ1914" s="36" t="str">
        <f t="shared" si="1260"/>
        <v/>
      </c>
      <c r="BA1914" s="36" t="str">
        <f t="shared" si="1261"/>
        <v/>
      </c>
      <c r="BB1914" s="36" t="str">
        <f t="shared" si="1262"/>
        <v/>
      </c>
      <c r="BC1914" s="36" t="str">
        <f t="shared" si="1263"/>
        <v/>
      </c>
      <c r="BD1914" s="36" t="str">
        <f t="shared" si="1264"/>
        <v/>
      </c>
      <c r="BE1914" s="36" t="str">
        <f t="shared" si="1265"/>
        <v/>
      </c>
      <c r="BF1914" s="36" t="str">
        <f t="shared" si="1266"/>
        <v/>
      </c>
      <c r="BG1914" s="36" t="str">
        <f t="shared" si="1267"/>
        <v/>
      </c>
      <c r="BH1914" s="36" t="str">
        <f t="shared" si="1268"/>
        <v/>
      </c>
      <c r="BI1914" s="36" t="str">
        <f t="shared" si="1269"/>
        <v/>
      </c>
      <c r="BJ1914" s="36" t="str">
        <f t="shared" si="1270"/>
        <v/>
      </c>
      <c r="BK1914" s="36" t="str">
        <f t="shared" si="1271"/>
        <v/>
      </c>
      <c r="BL1914" s="36" t="str">
        <f t="shared" si="1272"/>
        <v/>
      </c>
      <c r="BM1914" s="36" t="str">
        <f t="shared" si="1273"/>
        <v/>
      </c>
      <c r="BN1914" s="38" t="e">
        <f t="shared" si="1232"/>
        <v>#DIV/0!</v>
      </c>
      <c r="BO1914" s="38" t="e">
        <f t="shared" si="1233"/>
        <v>#DIV/0!</v>
      </c>
      <c r="BP1914" s="39" t="str">
        <f t="shared" si="1234"/>
        <v/>
      </c>
      <c r="BQ1914" s="39" t="str">
        <f t="shared" si="1235"/>
        <v/>
      </c>
      <c r="BR1914" s="39" t="str">
        <f t="shared" si="1236"/>
        <v/>
      </c>
      <c r="BS1914" s="39" t="str">
        <f t="shared" si="1237"/>
        <v/>
      </c>
      <c r="BT1914" s="39" t="str">
        <f t="shared" si="1238"/>
        <v/>
      </c>
      <c r="BU1914" s="39" t="str">
        <f t="shared" si="1239"/>
        <v/>
      </c>
      <c r="BV1914" s="39" t="str">
        <f t="shared" si="1240"/>
        <v/>
      </c>
      <c r="BW1914" s="39" t="str">
        <f t="shared" si="1241"/>
        <v/>
      </c>
      <c r="BX1914" s="39" t="str">
        <f t="shared" si="1242"/>
        <v/>
      </c>
      <c r="BY1914" s="39" t="str">
        <f t="shared" si="1243"/>
        <v/>
      </c>
      <c r="BZ1914" s="39" t="str">
        <f t="shared" si="1244"/>
        <v/>
      </c>
      <c r="CA1914" s="39" t="str">
        <f t="shared" si="1245"/>
        <v/>
      </c>
      <c r="CB1914" s="39" t="str">
        <f t="shared" si="1246"/>
        <v/>
      </c>
      <c r="CC1914" s="39" t="str">
        <f t="shared" si="1247"/>
        <v/>
      </c>
      <c r="CD1914" s="39" t="str">
        <f t="shared" si="1248"/>
        <v/>
      </c>
      <c r="CE1914" s="39" t="str">
        <f t="shared" si="1249"/>
        <v/>
      </c>
      <c r="CF1914" s="39" t="str">
        <f t="shared" si="1250"/>
        <v/>
      </c>
      <c r="CG1914" s="39" t="str">
        <f t="shared" si="1251"/>
        <v/>
      </c>
      <c r="CH1914" s="39" t="str">
        <f t="shared" si="1252"/>
        <v/>
      </c>
      <c r="CI1914" s="39" t="str">
        <f t="shared" si="1253"/>
        <v/>
      </c>
    </row>
    <row r="1915" spans="1:87">
      <c r="A1915" s="18"/>
      <c r="B1915" s="15" t="str">
        <f>'Gene Table'!E1914</f>
        <v>HK6</v>
      </c>
      <c r="C1915" s="15" t="str">
        <f>'Gene Table'!B1914</f>
        <v>P16</v>
      </c>
      <c r="D1915" s="16" t="str">
        <f>IF(SUM('Test Sample Data'!D$3:D$98)&gt;10,IF(AND(ISNUMBER('Test Sample Data'!D1914),'Test Sample Data'!D1914&lt;$B$1,'Test Sample Data'!D1914&gt;0),'Test Sample Data'!D1914,$B$1),"")</f>
        <v/>
      </c>
      <c r="E1915" s="17" t="str">
        <f>IF(SUM('Test Sample Data'!E$3:E$98)&gt;10,IF(AND(ISNUMBER('Test Sample Data'!E1914),'Test Sample Data'!E1914&lt;$B$1,'Test Sample Data'!E1914&gt;0),'Test Sample Data'!E1914,$B$1),"")</f>
        <v/>
      </c>
      <c r="F1915" s="17" t="str">
        <f>IF(SUM('Test Sample Data'!F$3:F$98)&gt;10,IF(AND(ISNUMBER('Test Sample Data'!F1914),'Test Sample Data'!F1914&lt;$B$1,'Test Sample Data'!F1914&gt;0),'Test Sample Data'!F1914,$B$1),"")</f>
        <v/>
      </c>
      <c r="G1915" s="17" t="str">
        <f>IF(SUM('Test Sample Data'!G$3:G$98)&gt;10,IF(AND(ISNUMBER('Test Sample Data'!G1914),'Test Sample Data'!G1914&lt;$B$1,'Test Sample Data'!G1914&gt;0),'Test Sample Data'!G1914,$B$1),"")</f>
        <v/>
      </c>
      <c r="H1915" s="17" t="str">
        <f>IF(SUM('Test Sample Data'!H$3:H$98)&gt;10,IF(AND(ISNUMBER('Test Sample Data'!H1914),'Test Sample Data'!H1914&lt;$B$1,'Test Sample Data'!H1914&gt;0),'Test Sample Data'!H1914,$B$1),"")</f>
        <v/>
      </c>
      <c r="I1915" s="17" t="str">
        <f>IF(SUM('Test Sample Data'!I$3:I$98)&gt;10,IF(AND(ISNUMBER('Test Sample Data'!I1914),'Test Sample Data'!I1914&lt;$B$1,'Test Sample Data'!I1914&gt;0),'Test Sample Data'!I1914,$B$1),"")</f>
        <v/>
      </c>
      <c r="J1915" s="17" t="str">
        <f>IF(SUM('Test Sample Data'!J$3:J$98)&gt;10,IF(AND(ISNUMBER('Test Sample Data'!J1914),'Test Sample Data'!J1914&lt;$B$1,'Test Sample Data'!J1914&gt;0),'Test Sample Data'!J1914,$B$1),"")</f>
        <v/>
      </c>
      <c r="K1915" s="17" t="str">
        <f>IF(SUM('Test Sample Data'!K$3:K$98)&gt;10,IF(AND(ISNUMBER('Test Sample Data'!K1914),'Test Sample Data'!K1914&lt;$B$1,'Test Sample Data'!K1914&gt;0),'Test Sample Data'!K1914,$B$1),"")</f>
        <v/>
      </c>
      <c r="L1915" s="17" t="str">
        <f>IF(SUM('Test Sample Data'!L$3:L$98)&gt;10,IF(AND(ISNUMBER('Test Sample Data'!L1914),'Test Sample Data'!L1914&lt;$B$1,'Test Sample Data'!L1914&gt;0),'Test Sample Data'!L1914,$B$1),"")</f>
        <v/>
      </c>
      <c r="M1915" s="17" t="str">
        <f>IF(SUM('Test Sample Data'!M$3:M$98)&gt;10,IF(AND(ISNUMBER('Test Sample Data'!M1914),'Test Sample Data'!M1914&lt;$B$1,'Test Sample Data'!M1914&gt;0),'Test Sample Data'!M1914,$B$1),"")</f>
        <v/>
      </c>
      <c r="N1915" s="17" t="str">
        <f>'Gene Table'!E1914</f>
        <v>HK6</v>
      </c>
      <c r="O1915" s="17" t="str">
        <f>'Gene Table'!B1914</f>
        <v>P16</v>
      </c>
      <c r="P1915" s="17" t="str">
        <f>IF(SUM('Control Sample Data'!D$3:D$98)&gt;10,IF(AND(ISNUMBER('Control Sample Data'!D1914),'Control Sample Data'!D1914&lt;$B$1,'Control Sample Data'!D1914&gt;0),'Control Sample Data'!D1914,$B$1),"")</f>
        <v/>
      </c>
      <c r="Q1915" s="17" t="str">
        <f>IF(SUM('Control Sample Data'!E$3:E$98)&gt;10,IF(AND(ISNUMBER('Control Sample Data'!E1914),'Control Sample Data'!E1914&lt;$B$1,'Control Sample Data'!E1914&gt;0),'Control Sample Data'!E1914,$B$1),"")</f>
        <v/>
      </c>
      <c r="R1915" s="17" t="str">
        <f>IF(SUM('Control Sample Data'!F$3:F$98)&gt;10,IF(AND(ISNUMBER('Control Sample Data'!F1914),'Control Sample Data'!F1914&lt;$B$1,'Control Sample Data'!F1914&gt;0),'Control Sample Data'!F1914,$B$1),"")</f>
        <v/>
      </c>
      <c r="S1915" s="17" t="str">
        <f>IF(SUM('Control Sample Data'!G$3:G$98)&gt;10,IF(AND(ISNUMBER('Control Sample Data'!G1914),'Control Sample Data'!G1914&lt;$B$1,'Control Sample Data'!G1914&gt;0),'Control Sample Data'!G1914,$B$1),"")</f>
        <v/>
      </c>
      <c r="T1915" s="17" t="str">
        <f>IF(SUM('Control Sample Data'!H$3:H$98)&gt;10,IF(AND(ISNUMBER('Control Sample Data'!H1914),'Control Sample Data'!H1914&lt;$B$1,'Control Sample Data'!H1914&gt;0),'Control Sample Data'!H1914,$B$1),"")</f>
        <v/>
      </c>
      <c r="U1915" s="17" t="str">
        <f>IF(SUM('Control Sample Data'!I$3:I$98)&gt;10,IF(AND(ISNUMBER('Control Sample Data'!I1914),'Control Sample Data'!I1914&lt;$B$1,'Control Sample Data'!I1914&gt;0),'Control Sample Data'!I1914,$B$1),"")</f>
        <v/>
      </c>
      <c r="V1915" s="17" t="str">
        <f>IF(SUM('Control Sample Data'!J$3:J$98)&gt;10,IF(AND(ISNUMBER('Control Sample Data'!J1914),'Control Sample Data'!J1914&lt;$B$1,'Control Sample Data'!J1914&gt;0),'Control Sample Data'!J1914,$B$1),"")</f>
        <v/>
      </c>
      <c r="W1915" s="17" t="str">
        <f>IF(SUM('Control Sample Data'!K$3:K$98)&gt;10,IF(AND(ISNUMBER('Control Sample Data'!K1914),'Control Sample Data'!K1914&lt;$B$1,'Control Sample Data'!K1914&gt;0),'Control Sample Data'!K1914,$B$1),"")</f>
        <v/>
      </c>
      <c r="X1915" s="17" t="str">
        <f>IF(SUM('Control Sample Data'!L$3:L$98)&gt;10,IF(AND(ISNUMBER('Control Sample Data'!L1914),'Control Sample Data'!L1914&lt;$B$1,'Control Sample Data'!L1914&gt;0),'Control Sample Data'!L1914,$B$1),"")</f>
        <v/>
      </c>
      <c r="Y1915" s="17" t="str">
        <f>IF(SUM('Control Sample Data'!M$3:M$98)&gt;10,IF(AND(ISNUMBER('Control Sample Data'!M1914),'Control Sample Data'!M1914&lt;$B$1,'Control Sample Data'!M1914&gt;0),'Control Sample Data'!M1914,$B$1),"")</f>
        <v/>
      </c>
      <c r="AT1915" s="36" t="str">
        <f t="shared" si="1254"/>
        <v/>
      </c>
      <c r="AU1915" s="36" t="str">
        <f t="shared" si="1255"/>
        <v/>
      </c>
      <c r="AV1915" s="36" t="str">
        <f t="shared" si="1256"/>
        <v/>
      </c>
      <c r="AW1915" s="36" t="str">
        <f t="shared" si="1257"/>
        <v/>
      </c>
      <c r="AX1915" s="36" t="str">
        <f t="shared" si="1258"/>
        <v/>
      </c>
      <c r="AY1915" s="36" t="str">
        <f t="shared" si="1259"/>
        <v/>
      </c>
      <c r="AZ1915" s="36" t="str">
        <f t="shared" si="1260"/>
        <v/>
      </c>
      <c r="BA1915" s="36" t="str">
        <f t="shared" si="1261"/>
        <v/>
      </c>
      <c r="BB1915" s="36" t="str">
        <f t="shared" si="1262"/>
        <v/>
      </c>
      <c r="BC1915" s="36" t="str">
        <f t="shared" si="1263"/>
        <v/>
      </c>
      <c r="BD1915" s="36" t="str">
        <f t="shared" si="1264"/>
        <v/>
      </c>
      <c r="BE1915" s="36" t="str">
        <f t="shared" si="1265"/>
        <v/>
      </c>
      <c r="BF1915" s="36" t="str">
        <f t="shared" si="1266"/>
        <v/>
      </c>
      <c r="BG1915" s="36" t="str">
        <f t="shared" si="1267"/>
        <v/>
      </c>
      <c r="BH1915" s="36" t="str">
        <f t="shared" si="1268"/>
        <v/>
      </c>
      <c r="BI1915" s="36" t="str">
        <f t="shared" si="1269"/>
        <v/>
      </c>
      <c r="BJ1915" s="36" t="str">
        <f t="shared" si="1270"/>
        <v/>
      </c>
      <c r="BK1915" s="36" t="str">
        <f t="shared" si="1271"/>
        <v/>
      </c>
      <c r="BL1915" s="36" t="str">
        <f t="shared" si="1272"/>
        <v/>
      </c>
      <c r="BM1915" s="36" t="str">
        <f t="shared" si="1273"/>
        <v/>
      </c>
      <c r="BN1915" s="38" t="e">
        <f t="shared" si="1232"/>
        <v>#DIV/0!</v>
      </c>
      <c r="BO1915" s="38" t="e">
        <f t="shared" si="1233"/>
        <v>#DIV/0!</v>
      </c>
      <c r="BP1915" s="39" t="str">
        <f t="shared" si="1234"/>
        <v/>
      </c>
      <c r="BQ1915" s="39" t="str">
        <f t="shared" si="1235"/>
        <v/>
      </c>
      <c r="BR1915" s="39" t="str">
        <f t="shared" si="1236"/>
        <v/>
      </c>
      <c r="BS1915" s="39" t="str">
        <f t="shared" si="1237"/>
        <v/>
      </c>
      <c r="BT1915" s="39" t="str">
        <f t="shared" si="1238"/>
        <v/>
      </c>
      <c r="BU1915" s="39" t="str">
        <f t="shared" si="1239"/>
        <v/>
      </c>
      <c r="BV1915" s="39" t="str">
        <f t="shared" si="1240"/>
        <v/>
      </c>
      <c r="BW1915" s="39" t="str">
        <f t="shared" si="1241"/>
        <v/>
      </c>
      <c r="BX1915" s="39" t="str">
        <f t="shared" si="1242"/>
        <v/>
      </c>
      <c r="BY1915" s="39" t="str">
        <f t="shared" si="1243"/>
        <v/>
      </c>
      <c r="BZ1915" s="39" t="str">
        <f t="shared" si="1244"/>
        <v/>
      </c>
      <c r="CA1915" s="39" t="str">
        <f t="shared" si="1245"/>
        <v/>
      </c>
      <c r="CB1915" s="39" t="str">
        <f t="shared" si="1246"/>
        <v/>
      </c>
      <c r="CC1915" s="39" t="str">
        <f t="shared" si="1247"/>
        <v/>
      </c>
      <c r="CD1915" s="39" t="str">
        <f t="shared" si="1248"/>
        <v/>
      </c>
      <c r="CE1915" s="39" t="str">
        <f t="shared" si="1249"/>
        <v/>
      </c>
      <c r="CF1915" s="39" t="str">
        <f t="shared" si="1250"/>
        <v/>
      </c>
      <c r="CG1915" s="39" t="str">
        <f t="shared" si="1251"/>
        <v/>
      </c>
      <c r="CH1915" s="39" t="str">
        <f t="shared" si="1252"/>
        <v/>
      </c>
      <c r="CI1915" s="39" t="str">
        <f t="shared" si="1253"/>
        <v/>
      </c>
    </row>
    <row r="1916" spans="1:87">
      <c r="A1916" s="18"/>
      <c r="B1916" s="15" t="str">
        <f>'Gene Table'!E1915</f>
        <v>RT</v>
      </c>
      <c r="C1916" s="15" t="str">
        <f>'Gene Table'!B1915</f>
        <v>P17</v>
      </c>
      <c r="D1916" s="16" t="str">
        <f>IF(SUM('Test Sample Data'!D$3:D$98)&gt;10,IF(AND(ISNUMBER('Test Sample Data'!D1915),'Test Sample Data'!D1915&lt;$B$1,'Test Sample Data'!D1915&gt;0),'Test Sample Data'!D1915,$B$1),"")</f>
        <v/>
      </c>
      <c r="E1916" s="17" t="str">
        <f>IF(SUM('Test Sample Data'!E$3:E$98)&gt;10,IF(AND(ISNUMBER('Test Sample Data'!E1915),'Test Sample Data'!E1915&lt;$B$1,'Test Sample Data'!E1915&gt;0),'Test Sample Data'!E1915,$B$1),"")</f>
        <v/>
      </c>
      <c r="F1916" s="17" t="str">
        <f>IF(SUM('Test Sample Data'!F$3:F$98)&gt;10,IF(AND(ISNUMBER('Test Sample Data'!F1915),'Test Sample Data'!F1915&lt;$B$1,'Test Sample Data'!F1915&gt;0),'Test Sample Data'!F1915,$B$1),"")</f>
        <v/>
      </c>
      <c r="G1916" s="17" t="str">
        <f>IF(SUM('Test Sample Data'!G$3:G$98)&gt;10,IF(AND(ISNUMBER('Test Sample Data'!G1915),'Test Sample Data'!G1915&lt;$B$1,'Test Sample Data'!G1915&gt;0),'Test Sample Data'!G1915,$B$1),"")</f>
        <v/>
      </c>
      <c r="H1916" s="17" t="str">
        <f>IF(SUM('Test Sample Data'!H$3:H$98)&gt;10,IF(AND(ISNUMBER('Test Sample Data'!H1915),'Test Sample Data'!H1915&lt;$B$1,'Test Sample Data'!H1915&gt;0),'Test Sample Data'!H1915,$B$1),"")</f>
        <v/>
      </c>
      <c r="I1916" s="17" t="str">
        <f>IF(SUM('Test Sample Data'!I$3:I$98)&gt;10,IF(AND(ISNUMBER('Test Sample Data'!I1915),'Test Sample Data'!I1915&lt;$B$1,'Test Sample Data'!I1915&gt;0),'Test Sample Data'!I1915,$B$1),"")</f>
        <v/>
      </c>
      <c r="J1916" s="17" t="str">
        <f>IF(SUM('Test Sample Data'!J$3:J$98)&gt;10,IF(AND(ISNUMBER('Test Sample Data'!J1915),'Test Sample Data'!J1915&lt;$B$1,'Test Sample Data'!J1915&gt;0),'Test Sample Data'!J1915,$B$1),"")</f>
        <v/>
      </c>
      <c r="K1916" s="17" t="str">
        <f>IF(SUM('Test Sample Data'!K$3:K$98)&gt;10,IF(AND(ISNUMBER('Test Sample Data'!K1915),'Test Sample Data'!K1915&lt;$B$1,'Test Sample Data'!K1915&gt;0),'Test Sample Data'!K1915,$B$1),"")</f>
        <v/>
      </c>
      <c r="L1916" s="17" t="str">
        <f>IF(SUM('Test Sample Data'!L$3:L$98)&gt;10,IF(AND(ISNUMBER('Test Sample Data'!L1915),'Test Sample Data'!L1915&lt;$B$1,'Test Sample Data'!L1915&gt;0),'Test Sample Data'!L1915,$B$1),"")</f>
        <v/>
      </c>
      <c r="M1916" s="17" t="str">
        <f>IF(SUM('Test Sample Data'!M$3:M$98)&gt;10,IF(AND(ISNUMBER('Test Sample Data'!M1915),'Test Sample Data'!M1915&lt;$B$1,'Test Sample Data'!M1915&gt;0),'Test Sample Data'!M1915,$B$1),"")</f>
        <v/>
      </c>
      <c r="N1916" s="17" t="str">
        <f>'Gene Table'!E1915</f>
        <v>RT</v>
      </c>
      <c r="O1916" s="17" t="str">
        <f>'Gene Table'!B1915</f>
        <v>P17</v>
      </c>
      <c r="P1916" s="17" t="str">
        <f>IF(SUM('Control Sample Data'!D$3:D$98)&gt;10,IF(AND(ISNUMBER('Control Sample Data'!D1915),'Control Sample Data'!D1915&lt;$B$1,'Control Sample Data'!D1915&gt;0),'Control Sample Data'!D1915,$B$1),"")</f>
        <v/>
      </c>
      <c r="Q1916" s="17" t="str">
        <f>IF(SUM('Control Sample Data'!E$3:E$98)&gt;10,IF(AND(ISNUMBER('Control Sample Data'!E1915),'Control Sample Data'!E1915&lt;$B$1,'Control Sample Data'!E1915&gt;0),'Control Sample Data'!E1915,$B$1),"")</f>
        <v/>
      </c>
      <c r="R1916" s="17" t="str">
        <f>IF(SUM('Control Sample Data'!F$3:F$98)&gt;10,IF(AND(ISNUMBER('Control Sample Data'!F1915),'Control Sample Data'!F1915&lt;$B$1,'Control Sample Data'!F1915&gt;0),'Control Sample Data'!F1915,$B$1),"")</f>
        <v/>
      </c>
      <c r="S1916" s="17" t="str">
        <f>IF(SUM('Control Sample Data'!G$3:G$98)&gt;10,IF(AND(ISNUMBER('Control Sample Data'!G1915),'Control Sample Data'!G1915&lt;$B$1,'Control Sample Data'!G1915&gt;0),'Control Sample Data'!G1915,$B$1),"")</f>
        <v/>
      </c>
      <c r="T1916" s="17" t="str">
        <f>IF(SUM('Control Sample Data'!H$3:H$98)&gt;10,IF(AND(ISNUMBER('Control Sample Data'!H1915),'Control Sample Data'!H1915&lt;$B$1,'Control Sample Data'!H1915&gt;0),'Control Sample Data'!H1915,$B$1),"")</f>
        <v/>
      </c>
      <c r="U1916" s="17" t="str">
        <f>IF(SUM('Control Sample Data'!I$3:I$98)&gt;10,IF(AND(ISNUMBER('Control Sample Data'!I1915),'Control Sample Data'!I1915&lt;$B$1,'Control Sample Data'!I1915&gt;0),'Control Sample Data'!I1915,$B$1),"")</f>
        <v/>
      </c>
      <c r="V1916" s="17" t="str">
        <f>IF(SUM('Control Sample Data'!J$3:J$98)&gt;10,IF(AND(ISNUMBER('Control Sample Data'!J1915),'Control Sample Data'!J1915&lt;$B$1,'Control Sample Data'!J1915&gt;0),'Control Sample Data'!J1915,$B$1),"")</f>
        <v/>
      </c>
      <c r="W1916" s="17" t="str">
        <f>IF(SUM('Control Sample Data'!K$3:K$98)&gt;10,IF(AND(ISNUMBER('Control Sample Data'!K1915),'Control Sample Data'!K1915&lt;$B$1,'Control Sample Data'!K1915&gt;0),'Control Sample Data'!K1915,$B$1),"")</f>
        <v/>
      </c>
      <c r="X1916" s="17" t="str">
        <f>IF(SUM('Control Sample Data'!L$3:L$98)&gt;10,IF(AND(ISNUMBER('Control Sample Data'!L1915),'Control Sample Data'!L1915&lt;$B$1,'Control Sample Data'!L1915&gt;0),'Control Sample Data'!L1915,$B$1),"")</f>
        <v/>
      </c>
      <c r="Y1916" s="17" t="str">
        <f>IF(SUM('Control Sample Data'!M$3:M$98)&gt;10,IF(AND(ISNUMBER('Control Sample Data'!M1915),'Control Sample Data'!M1915&lt;$B$1,'Control Sample Data'!M1915&gt;0),'Control Sample Data'!M1915,$B$1),"")</f>
        <v/>
      </c>
      <c r="AT1916" s="36" t="str">
        <f t="shared" si="1254"/>
        <v/>
      </c>
      <c r="AU1916" s="36" t="str">
        <f t="shared" si="1255"/>
        <v/>
      </c>
      <c r="AV1916" s="36" t="str">
        <f t="shared" si="1256"/>
        <v/>
      </c>
      <c r="AW1916" s="36" t="str">
        <f t="shared" si="1257"/>
        <v/>
      </c>
      <c r="AX1916" s="36" t="str">
        <f t="shared" si="1258"/>
        <v/>
      </c>
      <c r="AY1916" s="36" t="str">
        <f t="shared" si="1259"/>
        <v/>
      </c>
      <c r="AZ1916" s="36" t="str">
        <f t="shared" si="1260"/>
        <v/>
      </c>
      <c r="BA1916" s="36" t="str">
        <f t="shared" si="1261"/>
        <v/>
      </c>
      <c r="BB1916" s="36" t="str">
        <f t="shared" si="1262"/>
        <v/>
      </c>
      <c r="BC1916" s="36" t="str">
        <f t="shared" si="1263"/>
        <v/>
      </c>
      <c r="BD1916" s="36" t="str">
        <f t="shared" si="1264"/>
        <v/>
      </c>
      <c r="BE1916" s="36" t="str">
        <f t="shared" si="1265"/>
        <v/>
      </c>
      <c r="BF1916" s="36" t="str">
        <f t="shared" si="1266"/>
        <v/>
      </c>
      <c r="BG1916" s="36" t="str">
        <f t="shared" si="1267"/>
        <v/>
      </c>
      <c r="BH1916" s="36" t="str">
        <f t="shared" si="1268"/>
        <v/>
      </c>
      <c r="BI1916" s="36" t="str">
        <f t="shared" si="1269"/>
        <v/>
      </c>
      <c r="BJ1916" s="36" t="str">
        <f t="shared" si="1270"/>
        <v/>
      </c>
      <c r="BK1916" s="36" t="str">
        <f t="shared" si="1271"/>
        <v/>
      </c>
      <c r="BL1916" s="36" t="str">
        <f t="shared" si="1272"/>
        <v/>
      </c>
      <c r="BM1916" s="36" t="str">
        <f t="shared" si="1273"/>
        <v/>
      </c>
      <c r="BN1916" s="38" t="e">
        <f t="shared" si="1232"/>
        <v>#DIV/0!</v>
      </c>
      <c r="BO1916" s="38" t="e">
        <f t="shared" si="1233"/>
        <v>#DIV/0!</v>
      </c>
      <c r="BP1916" s="39" t="str">
        <f t="shared" si="1234"/>
        <v/>
      </c>
      <c r="BQ1916" s="39" t="str">
        <f t="shared" si="1235"/>
        <v/>
      </c>
      <c r="BR1916" s="39" t="str">
        <f t="shared" si="1236"/>
        <v/>
      </c>
      <c r="BS1916" s="39" t="str">
        <f t="shared" si="1237"/>
        <v/>
      </c>
      <c r="BT1916" s="39" t="str">
        <f t="shared" si="1238"/>
        <v/>
      </c>
      <c r="BU1916" s="39" t="str">
        <f t="shared" si="1239"/>
        <v/>
      </c>
      <c r="BV1916" s="39" t="str">
        <f t="shared" si="1240"/>
        <v/>
      </c>
      <c r="BW1916" s="39" t="str">
        <f t="shared" si="1241"/>
        <v/>
      </c>
      <c r="BX1916" s="39" t="str">
        <f t="shared" si="1242"/>
        <v/>
      </c>
      <c r="BY1916" s="39" t="str">
        <f t="shared" si="1243"/>
        <v/>
      </c>
      <c r="BZ1916" s="39" t="str">
        <f t="shared" si="1244"/>
        <v/>
      </c>
      <c r="CA1916" s="39" t="str">
        <f t="shared" si="1245"/>
        <v/>
      </c>
      <c r="CB1916" s="39" t="str">
        <f t="shared" si="1246"/>
        <v/>
      </c>
      <c r="CC1916" s="39" t="str">
        <f t="shared" si="1247"/>
        <v/>
      </c>
      <c r="CD1916" s="39" t="str">
        <f t="shared" si="1248"/>
        <v/>
      </c>
      <c r="CE1916" s="39" t="str">
        <f t="shared" si="1249"/>
        <v/>
      </c>
      <c r="CF1916" s="39" t="str">
        <f t="shared" si="1250"/>
        <v/>
      </c>
      <c r="CG1916" s="39" t="str">
        <f t="shared" si="1251"/>
        <v/>
      </c>
      <c r="CH1916" s="39" t="str">
        <f t="shared" si="1252"/>
        <v/>
      </c>
      <c r="CI1916" s="39" t="str">
        <f t="shared" si="1253"/>
        <v/>
      </c>
    </row>
    <row r="1917" spans="1:87">
      <c r="A1917" s="18"/>
      <c r="B1917" s="15" t="str">
        <f>'Gene Table'!E1916</f>
        <v>RT</v>
      </c>
      <c r="C1917" s="15" t="str">
        <f>'Gene Table'!B1916</f>
        <v>P18</v>
      </c>
      <c r="D1917" s="16" t="str">
        <f>IF(SUM('Test Sample Data'!D$3:D$98)&gt;10,IF(AND(ISNUMBER('Test Sample Data'!D1916),'Test Sample Data'!D1916&lt;$B$1,'Test Sample Data'!D1916&gt;0),'Test Sample Data'!D1916,$B$1),"")</f>
        <v/>
      </c>
      <c r="E1917" s="17" t="str">
        <f>IF(SUM('Test Sample Data'!E$3:E$98)&gt;10,IF(AND(ISNUMBER('Test Sample Data'!E1916),'Test Sample Data'!E1916&lt;$B$1,'Test Sample Data'!E1916&gt;0),'Test Sample Data'!E1916,$B$1),"")</f>
        <v/>
      </c>
      <c r="F1917" s="17" t="str">
        <f>IF(SUM('Test Sample Data'!F$3:F$98)&gt;10,IF(AND(ISNUMBER('Test Sample Data'!F1916),'Test Sample Data'!F1916&lt;$B$1,'Test Sample Data'!F1916&gt;0),'Test Sample Data'!F1916,$B$1),"")</f>
        <v/>
      </c>
      <c r="G1917" s="17" t="str">
        <f>IF(SUM('Test Sample Data'!G$3:G$98)&gt;10,IF(AND(ISNUMBER('Test Sample Data'!G1916),'Test Sample Data'!G1916&lt;$B$1,'Test Sample Data'!G1916&gt;0),'Test Sample Data'!G1916,$B$1),"")</f>
        <v/>
      </c>
      <c r="H1917" s="17" t="str">
        <f>IF(SUM('Test Sample Data'!H$3:H$98)&gt;10,IF(AND(ISNUMBER('Test Sample Data'!H1916),'Test Sample Data'!H1916&lt;$B$1,'Test Sample Data'!H1916&gt;0),'Test Sample Data'!H1916,$B$1),"")</f>
        <v/>
      </c>
      <c r="I1917" s="17" t="str">
        <f>IF(SUM('Test Sample Data'!I$3:I$98)&gt;10,IF(AND(ISNUMBER('Test Sample Data'!I1916),'Test Sample Data'!I1916&lt;$B$1,'Test Sample Data'!I1916&gt;0),'Test Sample Data'!I1916,$B$1),"")</f>
        <v/>
      </c>
      <c r="J1917" s="17" t="str">
        <f>IF(SUM('Test Sample Data'!J$3:J$98)&gt;10,IF(AND(ISNUMBER('Test Sample Data'!J1916),'Test Sample Data'!J1916&lt;$B$1,'Test Sample Data'!J1916&gt;0),'Test Sample Data'!J1916,$B$1),"")</f>
        <v/>
      </c>
      <c r="K1917" s="17" t="str">
        <f>IF(SUM('Test Sample Data'!K$3:K$98)&gt;10,IF(AND(ISNUMBER('Test Sample Data'!K1916),'Test Sample Data'!K1916&lt;$B$1,'Test Sample Data'!K1916&gt;0),'Test Sample Data'!K1916,$B$1),"")</f>
        <v/>
      </c>
      <c r="L1917" s="17" t="str">
        <f>IF(SUM('Test Sample Data'!L$3:L$98)&gt;10,IF(AND(ISNUMBER('Test Sample Data'!L1916),'Test Sample Data'!L1916&lt;$B$1,'Test Sample Data'!L1916&gt;0),'Test Sample Data'!L1916,$B$1),"")</f>
        <v/>
      </c>
      <c r="M1917" s="17" t="str">
        <f>IF(SUM('Test Sample Data'!M$3:M$98)&gt;10,IF(AND(ISNUMBER('Test Sample Data'!M1916),'Test Sample Data'!M1916&lt;$B$1,'Test Sample Data'!M1916&gt;0),'Test Sample Data'!M1916,$B$1),"")</f>
        <v/>
      </c>
      <c r="N1917" s="17" t="str">
        <f>'Gene Table'!E1916</f>
        <v>RT</v>
      </c>
      <c r="O1917" s="17" t="str">
        <f>'Gene Table'!B1916</f>
        <v>P18</v>
      </c>
      <c r="P1917" s="17" t="str">
        <f>IF(SUM('Control Sample Data'!D$3:D$98)&gt;10,IF(AND(ISNUMBER('Control Sample Data'!D1916),'Control Sample Data'!D1916&lt;$B$1,'Control Sample Data'!D1916&gt;0),'Control Sample Data'!D1916,$B$1),"")</f>
        <v/>
      </c>
      <c r="Q1917" s="17" t="str">
        <f>IF(SUM('Control Sample Data'!E$3:E$98)&gt;10,IF(AND(ISNUMBER('Control Sample Data'!E1916),'Control Sample Data'!E1916&lt;$B$1,'Control Sample Data'!E1916&gt;0),'Control Sample Data'!E1916,$B$1),"")</f>
        <v/>
      </c>
      <c r="R1917" s="17" t="str">
        <f>IF(SUM('Control Sample Data'!F$3:F$98)&gt;10,IF(AND(ISNUMBER('Control Sample Data'!F1916),'Control Sample Data'!F1916&lt;$B$1,'Control Sample Data'!F1916&gt;0),'Control Sample Data'!F1916,$B$1),"")</f>
        <v/>
      </c>
      <c r="S1917" s="17" t="str">
        <f>IF(SUM('Control Sample Data'!G$3:G$98)&gt;10,IF(AND(ISNUMBER('Control Sample Data'!G1916),'Control Sample Data'!G1916&lt;$B$1,'Control Sample Data'!G1916&gt;0),'Control Sample Data'!G1916,$B$1),"")</f>
        <v/>
      </c>
      <c r="T1917" s="17" t="str">
        <f>IF(SUM('Control Sample Data'!H$3:H$98)&gt;10,IF(AND(ISNUMBER('Control Sample Data'!H1916),'Control Sample Data'!H1916&lt;$B$1,'Control Sample Data'!H1916&gt;0),'Control Sample Data'!H1916,$B$1),"")</f>
        <v/>
      </c>
      <c r="U1917" s="17" t="str">
        <f>IF(SUM('Control Sample Data'!I$3:I$98)&gt;10,IF(AND(ISNUMBER('Control Sample Data'!I1916),'Control Sample Data'!I1916&lt;$B$1,'Control Sample Data'!I1916&gt;0),'Control Sample Data'!I1916,$B$1),"")</f>
        <v/>
      </c>
      <c r="V1917" s="17" t="str">
        <f>IF(SUM('Control Sample Data'!J$3:J$98)&gt;10,IF(AND(ISNUMBER('Control Sample Data'!J1916),'Control Sample Data'!J1916&lt;$B$1,'Control Sample Data'!J1916&gt;0),'Control Sample Data'!J1916,$B$1),"")</f>
        <v/>
      </c>
      <c r="W1917" s="17" t="str">
        <f>IF(SUM('Control Sample Data'!K$3:K$98)&gt;10,IF(AND(ISNUMBER('Control Sample Data'!K1916),'Control Sample Data'!K1916&lt;$B$1,'Control Sample Data'!K1916&gt;0),'Control Sample Data'!K1916,$B$1),"")</f>
        <v/>
      </c>
      <c r="X1917" s="17" t="str">
        <f>IF(SUM('Control Sample Data'!L$3:L$98)&gt;10,IF(AND(ISNUMBER('Control Sample Data'!L1916),'Control Sample Data'!L1916&lt;$B$1,'Control Sample Data'!L1916&gt;0),'Control Sample Data'!L1916,$B$1),"")</f>
        <v/>
      </c>
      <c r="Y1917" s="17" t="str">
        <f>IF(SUM('Control Sample Data'!M$3:M$98)&gt;10,IF(AND(ISNUMBER('Control Sample Data'!M1916),'Control Sample Data'!M1916&lt;$B$1,'Control Sample Data'!M1916&gt;0),'Control Sample Data'!M1916,$B$1),"")</f>
        <v/>
      </c>
      <c r="AT1917" s="36" t="str">
        <f t="shared" si="1254"/>
        <v/>
      </c>
      <c r="AU1917" s="36" t="str">
        <f t="shared" si="1255"/>
        <v/>
      </c>
      <c r="AV1917" s="36" t="str">
        <f t="shared" si="1256"/>
        <v/>
      </c>
      <c r="AW1917" s="36" t="str">
        <f t="shared" si="1257"/>
        <v/>
      </c>
      <c r="AX1917" s="36" t="str">
        <f t="shared" si="1258"/>
        <v/>
      </c>
      <c r="AY1917" s="36" t="str">
        <f t="shared" si="1259"/>
        <v/>
      </c>
      <c r="AZ1917" s="36" t="str">
        <f t="shared" si="1260"/>
        <v/>
      </c>
      <c r="BA1917" s="36" t="str">
        <f t="shared" si="1261"/>
        <v/>
      </c>
      <c r="BB1917" s="36" t="str">
        <f t="shared" si="1262"/>
        <v/>
      </c>
      <c r="BC1917" s="36" t="str">
        <f t="shared" si="1263"/>
        <v/>
      </c>
      <c r="BD1917" s="36" t="str">
        <f t="shared" si="1264"/>
        <v/>
      </c>
      <c r="BE1917" s="36" t="str">
        <f t="shared" si="1265"/>
        <v/>
      </c>
      <c r="BF1917" s="36" t="str">
        <f t="shared" si="1266"/>
        <v/>
      </c>
      <c r="BG1917" s="36" t="str">
        <f t="shared" si="1267"/>
        <v/>
      </c>
      <c r="BH1917" s="36" t="str">
        <f t="shared" si="1268"/>
        <v/>
      </c>
      <c r="BI1917" s="36" t="str">
        <f t="shared" si="1269"/>
        <v/>
      </c>
      <c r="BJ1917" s="36" t="str">
        <f t="shared" si="1270"/>
        <v/>
      </c>
      <c r="BK1917" s="36" t="str">
        <f t="shared" si="1271"/>
        <v/>
      </c>
      <c r="BL1917" s="36" t="str">
        <f t="shared" si="1272"/>
        <v/>
      </c>
      <c r="BM1917" s="36" t="str">
        <f t="shared" si="1273"/>
        <v/>
      </c>
      <c r="BN1917" s="38" t="e">
        <f t="shared" si="1232"/>
        <v>#DIV/0!</v>
      </c>
      <c r="BO1917" s="38" t="e">
        <f t="shared" si="1233"/>
        <v>#DIV/0!</v>
      </c>
      <c r="BP1917" s="39" t="str">
        <f t="shared" si="1234"/>
        <v/>
      </c>
      <c r="BQ1917" s="39" t="str">
        <f t="shared" si="1235"/>
        <v/>
      </c>
      <c r="BR1917" s="39" t="str">
        <f t="shared" si="1236"/>
        <v/>
      </c>
      <c r="BS1917" s="39" t="str">
        <f t="shared" si="1237"/>
        <v/>
      </c>
      <c r="BT1917" s="39" t="str">
        <f t="shared" si="1238"/>
        <v/>
      </c>
      <c r="BU1917" s="39" t="str">
        <f t="shared" si="1239"/>
        <v/>
      </c>
      <c r="BV1917" s="39" t="str">
        <f t="shared" si="1240"/>
        <v/>
      </c>
      <c r="BW1917" s="39" t="str">
        <f t="shared" si="1241"/>
        <v/>
      </c>
      <c r="BX1917" s="39" t="str">
        <f t="shared" si="1242"/>
        <v/>
      </c>
      <c r="BY1917" s="39" t="str">
        <f t="shared" si="1243"/>
        <v/>
      </c>
      <c r="BZ1917" s="39" t="str">
        <f t="shared" si="1244"/>
        <v/>
      </c>
      <c r="CA1917" s="39" t="str">
        <f t="shared" si="1245"/>
        <v/>
      </c>
      <c r="CB1917" s="39" t="str">
        <f t="shared" si="1246"/>
        <v/>
      </c>
      <c r="CC1917" s="39" t="str">
        <f t="shared" si="1247"/>
        <v/>
      </c>
      <c r="CD1917" s="39" t="str">
        <f t="shared" si="1248"/>
        <v/>
      </c>
      <c r="CE1917" s="39" t="str">
        <f t="shared" si="1249"/>
        <v/>
      </c>
      <c r="CF1917" s="39" t="str">
        <f t="shared" si="1250"/>
        <v/>
      </c>
      <c r="CG1917" s="39" t="str">
        <f t="shared" si="1251"/>
        <v/>
      </c>
      <c r="CH1917" s="39" t="str">
        <f t="shared" si="1252"/>
        <v/>
      </c>
      <c r="CI1917" s="39" t="str">
        <f t="shared" si="1253"/>
        <v/>
      </c>
    </row>
    <row r="1918" spans="1:87">
      <c r="A1918" s="18"/>
      <c r="B1918" s="15" t="str">
        <f>'Gene Table'!E1917</f>
        <v>RT</v>
      </c>
      <c r="C1918" s="15" t="str">
        <f>'Gene Table'!B1917</f>
        <v>P19</v>
      </c>
      <c r="D1918" s="16" t="str">
        <f>IF(SUM('Test Sample Data'!D$3:D$98)&gt;10,IF(AND(ISNUMBER('Test Sample Data'!D1917),'Test Sample Data'!D1917&lt;$B$1,'Test Sample Data'!D1917&gt;0),'Test Sample Data'!D1917,$B$1),"")</f>
        <v/>
      </c>
      <c r="E1918" s="17" t="str">
        <f>IF(SUM('Test Sample Data'!E$3:E$98)&gt;10,IF(AND(ISNUMBER('Test Sample Data'!E1917),'Test Sample Data'!E1917&lt;$B$1,'Test Sample Data'!E1917&gt;0),'Test Sample Data'!E1917,$B$1),"")</f>
        <v/>
      </c>
      <c r="F1918" s="17" t="str">
        <f>IF(SUM('Test Sample Data'!F$3:F$98)&gt;10,IF(AND(ISNUMBER('Test Sample Data'!F1917),'Test Sample Data'!F1917&lt;$B$1,'Test Sample Data'!F1917&gt;0),'Test Sample Data'!F1917,$B$1),"")</f>
        <v/>
      </c>
      <c r="G1918" s="17" t="str">
        <f>IF(SUM('Test Sample Data'!G$3:G$98)&gt;10,IF(AND(ISNUMBER('Test Sample Data'!G1917),'Test Sample Data'!G1917&lt;$B$1,'Test Sample Data'!G1917&gt;0),'Test Sample Data'!G1917,$B$1),"")</f>
        <v/>
      </c>
      <c r="H1918" s="17" t="str">
        <f>IF(SUM('Test Sample Data'!H$3:H$98)&gt;10,IF(AND(ISNUMBER('Test Sample Data'!H1917),'Test Sample Data'!H1917&lt;$B$1,'Test Sample Data'!H1917&gt;0),'Test Sample Data'!H1917,$B$1),"")</f>
        <v/>
      </c>
      <c r="I1918" s="17" t="str">
        <f>IF(SUM('Test Sample Data'!I$3:I$98)&gt;10,IF(AND(ISNUMBER('Test Sample Data'!I1917),'Test Sample Data'!I1917&lt;$B$1,'Test Sample Data'!I1917&gt;0),'Test Sample Data'!I1917,$B$1),"")</f>
        <v/>
      </c>
      <c r="J1918" s="17" t="str">
        <f>IF(SUM('Test Sample Data'!J$3:J$98)&gt;10,IF(AND(ISNUMBER('Test Sample Data'!J1917),'Test Sample Data'!J1917&lt;$B$1,'Test Sample Data'!J1917&gt;0),'Test Sample Data'!J1917,$B$1),"")</f>
        <v/>
      </c>
      <c r="K1918" s="17" t="str">
        <f>IF(SUM('Test Sample Data'!K$3:K$98)&gt;10,IF(AND(ISNUMBER('Test Sample Data'!K1917),'Test Sample Data'!K1917&lt;$B$1,'Test Sample Data'!K1917&gt;0),'Test Sample Data'!K1917,$B$1),"")</f>
        <v/>
      </c>
      <c r="L1918" s="17" t="str">
        <f>IF(SUM('Test Sample Data'!L$3:L$98)&gt;10,IF(AND(ISNUMBER('Test Sample Data'!L1917),'Test Sample Data'!L1917&lt;$B$1,'Test Sample Data'!L1917&gt;0),'Test Sample Data'!L1917,$B$1),"")</f>
        <v/>
      </c>
      <c r="M1918" s="17" t="str">
        <f>IF(SUM('Test Sample Data'!M$3:M$98)&gt;10,IF(AND(ISNUMBER('Test Sample Data'!M1917),'Test Sample Data'!M1917&lt;$B$1,'Test Sample Data'!M1917&gt;0),'Test Sample Data'!M1917,$B$1),"")</f>
        <v/>
      </c>
      <c r="N1918" s="17" t="str">
        <f>'Gene Table'!E1917</f>
        <v>RT</v>
      </c>
      <c r="O1918" s="17" t="str">
        <f>'Gene Table'!B1917</f>
        <v>P19</v>
      </c>
      <c r="P1918" s="17" t="str">
        <f>IF(SUM('Control Sample Data'!D$3:D$98)&gt;10,IF(AND(ISNUMBER('Control Sample Data'!D1917),'Control Sample Data'!D1917&lt;$B$1,'Control Sample Data'!D1917&gt;0),'Control Sample Data'!D1917,$B$1),"")</f>
        <v/>
      </c>
      <c r="Q1918" s="17" t="str">
        <f>IF(SUM('Control Sample Data'!E$3:E$98)&gt;10,IF(AND(ISNUMBER('Control Sample Data'!E1917),'Control Sample Data'!E1917&lt;$B$1,'Control Sample Data'!E1917&gt;0),'Control Sample Data'!E1917,$B$1),"")</f>
        <v/>
      </c>
      <c r="R1918" s="17" t="str">
        <f>IF(SUM('Control Sample Data'!F$3:F$98)&gt;10,IF(AND(ISNUMBER('Control Sample Data'!F1917),'Control Sample Data'!F1917&lt;$B$1,'Control Sample Data'!F1917&gt;0),'Control Sample Data'!F1917,$B$1),"")</f>
        <v/>
      </c>
      <c r="S1918" s="17" t="str">
        <f>IF(SUM('Control Sample Data'!G$3:G$98)&gt;10,IF(AND(ISNUMBER('Control Sample Data'!G1917),'Control Sample Data'!G1917&lt;$B$1,'Control Sample Data'!G1917&gt;0),'Control Sample Data'!G1917,$B$1),"")</f>
        <v/>
      </c>
      <c r="T1918" s="17" t="str">
        <f>IF(SUM('Control Sample Data'!H$3:H$98)&gt;10,IF(AND(ISNUMBER('Control Sample Data'!H1917),'Control Sample Data'!H1917&lt;$B$1,'Control Sample Data'!H1917&gt;0),'Control Sample Data'!H1917,$B$1),"")</f>
        <v/>
      </c>
      <c r="U1918" s="17" t="str">
        <f>IF(SUM('Control Sample Data'!I$3:I$98)&gt;10,IF(AND(ISNUMBER('Control Sample Data'!I1917),'Control Sample Data'!I1917&lt;$B$1,'Control Sample Data'!I1917&gt;0),'Control Sample Data'!I1917,$B$1),"")</f>
        <v/>
      </c>
      <c r="V1918" s="17" t="str">
        <f>IF(SUM('Control Sample Data'!J$3:J$98)&gt;10,IF(AND(ISNUMBER('Control Sample Data'!J1917),'Control Sample Data'!J1917&lt;$B$1,'Control Sample Data'!J1917&gt;0),'Control Sample Data'!J1917,$B$1),"")</f>
        <v/>
      </c>
      <c r="W1918" s="17" t="str">
        <f>IF(SUM('Control Sample Data'!K$3:K$98)&gt;10,IF(AND(ISNUMBER('Control Sample Data'!K1917),'Control Sample Data'!K1917&lt;$B$1,'Control Sample Data'!K1917&gt;0),'Control Sample Data'!K1917,$B$1),"")</f>
        <v/>
      </c>
      <c r="X1918" s="17" t="str">
        <f>IF(SUM('Control Sample Data'!L$3:L$98)&gt;10,IF(AND(ISNUMBER('Control Sample Data'!L1917),'Control Sample Data'!L1917&lt;$B$1,'Control Sample Data'!L1917&gt;0),'Control Sample Data'!L1917,$B$1),"")</f>
        <v/>
      </c>
      <c r="Y1918" s="17" t="str">
        <f>IF(SUM('Control Sample Data'!M$3:M$98)&gt;10,IF(AND(ISNUMBER('Control Sample Data'!M1917),'Control Sample Data'!M1917&lt;$B$1,'Control Sample Data'!M1917&gt;0),'Control Sample Data'!M1917,$B$1),"")</f>
        <v/>
      </c>
      <c r="AT1918" s="36" t="str">
        <f t="shared" si="1254"/>
        <v/>
      </c>
      <c r="AU1918" s="36" t="str">
        <f t="shared" si="1255"/>
        <v/>
      </c>
      <c r="AV1918" s="36" t="str">
        <f t="shared" si="1256"/>
        <v/>
      </c>
      <c r="AW1918" s="36" t="str">
        <f t="shared" si="1257"/>
        <v/>
      </c>
      <c r="AX1918" s="36" t="str">
        <f t="shared" si="1258"/>
        <v/>
      </c>
      <c r="AY1918" s="36" t="str">
        <f t="shared" si="1259"/>
        <v/>
      </c>
      <c r="AZ1918" s="36" t="str">
        <f t="shared" si="1260"/>
        <v/>
      </c>
      <c r="BA1918" s="36" t="str">
        <f t="shared" si="1261"/>
        <v/>
      </c>
      <c r="BB1918" s="36" t="str">
        <f t="shared" si="1262"/>
        <v/>
      </c>
      <c r="BC1918" s="36" t="str">
        <f t="shared" si="1263"/>
        <v/>
      </c>
      <c r="BD1918" s="36" t="str">
        <f t="shared" si="1264"/>
        <v/>
      </c>
      <c r="BE1918" s="36" t="str">
        <f t="shared" si="1265"/>
        <v/>
      </c>
      <c r="BF1918" s="36" t="str">
        <f t="shared" si="1266"/>
        <v/>
      </c>
      <c r="BG1918" s="36" t="str">
        <f t="shared" si="1267"/>
        <v/>
      </c>
      <c r="BH1918" s="36" t="str">
        <f t="shared" si="1268"/>
        <v/>
      </c>
      <c r="BI1918" s="36" t="str">
        <f t="shared" si="1269"/>
        <v/>
      </c>
      <c r="BJ1918" s="36" t="str">
        <f t="shared" si="1270"/>
        <v/>
      </c>
      <c r="BK1918" s="36" t="str">
        <f t="shared" si="1271"/>
        <v/>
      </c>
      <c r="BL1918" s="36" t="str">
        <f t="shared" si="1272"/>
        <v/>
      </c>
      <c r="BM1918" s="36" t="str">
        <f t="shared" si="1273"/>
        <v/>
      </c>
      <c r="BN1918" s="38" t="e">
        <f t="shared" si="1232"/>
        <v>#DIV/0!</v>
      </c>
      <c r="BO1918" s="38" t="e">
        <f t="shared" si="1233"/>
        <v>#DIV/0!</v>
      </c>
      <c r="BP1918" s="39" t="str">
        <f t="shared" si="1234"/>
        <v/>
      </c>
      <c r="BQ1918" s="39" t="str">
        <f t="shared" si="1235"/>
        <v/>
      </c>
      <c r="BR1918" s="39" t="str">
        <f t="shared" si="1236"/>
        <v/>
      </c>
      <c r="BS1918" s="39" t="str">
        <f t="shared" si="1237"/>
        <v/>
      </c>
      <c r="BT1918" s="39" t="str">
        <f t="shared" si="1238"/>
        <v/>
      </c>
      <c r="BU1918" s="39" t="str">
        <f t="shared" si="1239"/>
        <v/>
      </c>
      <c r="BV1918" s="39" t="str">
        <f t="shared" si="1240"/>
        <v/>
      </c>
      <c r="BW1918" s="39" t="str">
        <f t="shared" si="1241"/>
        <v/>
      </c>
      <c r="BX1918" s="39" t="str">
        <f t="shared" si="1242"/>
        <v/>
      </c>
      <c r="BY1918" s="39" t="str">
        <f t="shared" si="1243"/>
        <v/>
      </c>
      <c r="BZ1918" s="39" t="str">
        <f t="shared" si="1244"/>
        <v/>
      </c>
      <c r="CA1918" s="39" t="str">
        <f t="shared" si="1245"/>
        <v/>
      </c>
      <c r="CB1918" s="39" t="str">
        <f t="shared" si="1246"/>
        <v/>
      </c>
      <c r="CC1918" s="39" t="str">
        <f t="shared" si="1247"/>
        <v/>
      </c>
      <c r="CD1918" s="39" t="str">
        <f t="shared" si="1248"/>
        <v/>
      </c>
      <c r="CE1918" s="39" t="str">
        <f t="shared" si="1249"/>
        <v/>
      </c>
      <c r="CF1918" s="39" t="str">
        <f t="shared" si="1250"/>
        <v/>
      </c>
      <c r="CG1918" s="39" t="str">
        <f t="shared" si="1251"/>
        <v/>
      </c>
      <c r="CH1918" s="39" t="str">
        <f t="shared" si="1252"/>
        <v/>
      </c>
      <c r="CI1918" s="39" t="str">
        <f t="shared" si="1253"/>
        <v/>
      </c>
    </row>
    <row r="1919" spans="1:87">
      <c r="A1919" s="18"/>
      <c r="B1919" s="15" t="str">
        <f>'Gene Table'!E1918</f>
        <v>RT</v>
      </c>
      <c r="C1919" s="15" t="str">
        <f>'Gene Table'!B1918</f>
        <v>P20</v>
      </c>
      <c r="D1919" s="16" t="str">
        <f>IF(SUM('Test Sample Data'!D$3:D$98)&gt;10,IF(AND(ISNUMBER('Test Sample Data'!D1918),'Test Sample Data'!D1918&lt;$B$1,'Test Sample Data'!D1918&gt;0),'Test Sample Data'!D1918,$B$1),"")</f>
        <v/>
      </c>
      <c r="E1919" s="17" t="str">
        <f>IF(SUM('Test Sample Data'!E$3:E$98)&gt;10,IF(AND(ISNUMBER('Test Sample Data'!E1918),'Test Sample Data'!E1918&lt;$B$1,'Test Sample Data'!E1918&gt;0),'Test Sample Data'!E1918,$B$1),"")</f>
        <v/>
      </c>
      <c r="F1919" s="17" t="str">
        <f>IF(SUM('Test Sample Data'!F$3:F$98)&gt;10,IF(AND(ISNUMBER('Test Sample Data'!F1918),'Test Sample Data'!F1918&lt;$B$1,'Test Sample Data'!F1918&gt;0),'Test Sample Data'!F1918,$B$1),"")</f>
        <v/>
      </c>
      <c r="G1919" s="17" t="str">
        <f>IF(SUM('Test Sample Data'!G$3:G$98)&gt;10,IF(AND(ISNUMBER('Test Sample Data'!G1918),'Test Sample Data'!G1918&lt;$B$1,'Test Sample Data'!G1918&gt;0),'Test Sample Data'!G1918,$B$1),"")</f>
        <v/>
      </c>
      <c r="H1919" s="17" t="str">
        <f>IF(SUM('Test Sample Data'!H$3:H$98)&gt;10,IF(AND(ISNUMBER('Test Sample Data'!H1918),'Test Sample Data'!H1918&lt;$B$1,'Test Sample Data'!H1918&gt;0),'Test Sample Data'!H1918,$B$1),"")</f>
        <v/>
      </c>
      <c r="I1919" s="17" t="str">
        <f>IF(SUM('Test Sample Data'!I$3:I$98)&gt;10,IF(AND(ISNUMBER('Test Sample Data'!I1918),'Test Sample Data'!I1918&lt;$B$1,'Test Sample Data'!I1918&gt;0),'Test Sample Data'!I1918,$B$1),"")</f>
        <v/>
      </c>
      <c r="J1919" s="17" t="str">
        <f>IF(SUM('Test Sample Data'!J$3:J$98)&gt;10,IF(AND(ISNUMBER('Test Sample Data'!J1918),'Test Sample Data'!J1918&lt;$B$1,'Test Sample Data'!J1918&gt;0),'Test Sample Data'!J1918,$B$1),"")</f>
        <v/>
      </c>
      <c r="K1919" s="17" t="str">
        <f>IF(SUM('Test Sample Data'!K$3:K$98)&gt;10,IF(AND(ISNUMBER('Test Sample Data'!K1918),'Test Sample Data'!K1918&lt;$B$1,'Test Sample Data'!K1918&gt;0),'Test Sample Data'!K1918,$B$1),"")</f>
        <v/>
      </c>
      <c r="L1919" s="17" t="str">
        <f>IF(SUM('Test Sample Data'!L$3:L$98)&gt;10,IF(AND(ISNUMBER('Test Sample Data'!L1918),'Test Sample Data'!L1918&lt;$B$1,'Test Sample Data'!L1918&gt;0),'Test Sample Data'!L1918,$B$1),"")</f>
        <v/>
      </c>
      <c r="M1919" s="17" t="str">
        <f>IF(SUM('Test Sample Data'!M$3:M$98)&gt;10,IF(AND(ISNUMBER('Test Sample Data'!M1918),'Test Sample Data'!M1918&lt;$B$1,'Test Sample Data'!M1918&gt;0),'Test Sample Data'!M1918,$B$1),"")</f>
        <v/>
      </c>
      <c r="N1919" s="17" t="str">
        <f>'Gene Table'!E1918</f>
        <v>RT</v>
      </c>
      <c r="O1919" s="17" t="str">
        <f>'Gene Table'!B1918</f>
        <v>P20</v>
      </c>
      <c r="P1919" s="17" t="str">
        <f>IF(SUM('Control Sample Data'!D$3:D$98)&gt;10,IF(AND(ISNUMBER('Control Sample Data'!D1918),'Control Sample Data'!D1918&lt;$B$1,'Control Sample Data'!D1918&gt;0),'Control Sample Data'!D1918,$B$1),"")</f>
        <v/>
      </c>
      <c r="Q1919" s="17" t="str">
        <f>IF(SUM('Control Sample Data'!E$3:E$98)&gt;10,IF(AND(ISNUMBER('Control Sample Data'!E1918),'Control Sample Data'!E1918&lt;$B$1,'Control Sample Data'!E1918&gt;0),'Control Sample Data'!E1918,$B$1),"")</f>
        <v/>
      </c>
      <c r="R1919" s="17" t="str">
        <f>IF(SUM('Control Sample Data'!F$3:F$98)&gt;10,IF(AND(ISNUMBER('Control Sample Data'!F1918),'Control Sample Data'!F1918&lt;$B$1,'Control Sample Data'!F1918&gt;0),'Control Sample Data'!F1918,$B$1),"")</f>
        <v/>
      </c>
      <c r="S1919" s="17" t="str">
        <f>IF(SUM('Control Sample Data'!G$3:G$98)&gt;10,IF(AND(ISNUMBER('Control Sample Data'!G1918),'Control Sample Data'!G1918&lt;$B$1,'Control Sample Data'!G1918&gt;0),'Control Sample Data'!G1918,$B$1),"")</f>
        <v/>
      </c>
      <c r="T1919" s="17" t="str">
        <f>IF(SUM('Control Sample Data'!H$3:H$98)&gt;10,IF(AND(ISNUMBER('Control Sample Data'!H1918),'Control Sample Data'!H1918&lt;$B$1,'Control Sample Data'!H1918&gt;0),'Control Sample Data'!H1918,$B$1),"")</f>
        <v/>
      </c>
      <c r="U1919" s="17" t="str">
        <f>IF(SUM('Control Sample Data'!I$3:I$98)&gt;10,IF(AND(ISNUMBER('Control Sample Data'!I1918),'Control Sample Data'!I1918&lt;$B$1,'Control Sample Data'!I1918&gt;0),'Control Sample Data'!I1918,$B$1),"")</f>
        <v/>
      </c>
      <c r="V1919" s="17" t="str">
        <f>IF(SUM('Control Sample Data'!J$3:J$98)&gt;10,IF(AND(ISNUMBER('Control Sample Data'!J1918),'Control Sample Data'!J1918&lt;$B$1,'Control Sample Data'!J1918&gt;0),'Control Sample Data'!J1918,$B$1),"")</f>
        <v/>
      </c>
      <c r="W1919" s="17" t="str">
        <f>IF(SUM('Control Sample Data'!K$3:K$98)&gt;10,IF(AND(ISNUMBER('Control Sample Data'!K1918),'Control Sample Data'!K1918&lt;$B$1,'Control Sample Data'!K1918&gt;0),'Control Sample Data'!K1918,$B$1),"")</f>
        <v/>
      </c>
      <c r="X1919" s="17" t="str">
        <f>IF(SUM('Control Sample Data'!L$3:L$98)&gt;10,IF(AND(ISNUMBER('Control Sample Data'!L1918),'Control Sample Data'!L1918&lt;$B$1,'Control Sample Data'!L1918&gt;0),'Control Sample Data'!L1918,$B$1),"")</f>
        <v/>
      </c>
      <c r="Y1919" s="17" t="str">
        <f>IF(SUM('Control Sample Data'!M$3:M$98)&gt;10,IF(AND(ISNUMBER('Control Sample Data'!M1918),'Control Sample Data'!M1918&lt;$B$1,'Control Sample Data'!M1918&gt;0),'Control Sample Data'!M1918,$B$1),"")</f>
        <v/>
      </c>
      <c r="AT1919" s="36" t="str">
        <f t="shared" si="1254"/>
        <v/>
      </c>
      <c r="AU1919" s="36" t="str">
        <f t="shared" si="1255"/>
        <v/>
      </c>
      <c r="AV1919" s="36" t="str">
        <f t="shared" si="1256"/>
        <v/>
      </c>
      <c r="AW1919" s="36" t="str">
        <f t="shared" si="1257"/>
        <v/>
      </c>
      <c r="AX1919" s="36" t="str">
        <f t="shared" si="1258"/>
        <v/>
      </c>
      <c r="AY1919" s="36" t="str">
        <f t="shared" si="1259"/>
        <v/>
      </c>
      <c r="AZ1919" s="36" t="str">
        <f t="shared" si="1260"/>
        <v/>
      </c>
      <c r="BA1919" s="36" t="str">
        <f t="shared" si="1261"/>
        <v/>
      </c>
      <c r="BB1919" s="36" t="str">
        <f t="shared" si="1262"/>
        <v/>
      </c>
      <c r="BC1919" s="36" t="str">
        <f t="shared" si="1263"/>
        <v/>
      </c>
      <c r="BD1919" s="36" t="str">
        <f t="shared" si="1264"/>
        <v/>
      </c>
      <c r="BE1919" s="36" t="str">
        <f t="shared" si="1265"/>
        <v/>
      </c>
      <c r="BF1919" s="36" t="str">
        <f t="shared" si="1266"/>
        <v/>
      </c>
      <c r="BG1919" s="36" t="str">
        <f t="shared" si="1267"/>
        <v/>
      </c>
      <c r="BH1919" s="36" t="str">
        <f t="shared" si="1268"/>
        <v/>
      </c>
      <c r="BI1919" s="36" t="str">
        <f t="shared" si="1269"/>
        <v/>
      </c>
      <c r="BJ1919" s="36" t="str">
        <f t="shared" si="1270"/>
        <v/>
      </c>
      <c r="BK1919" s="36" t="str">
        <f t="shared" si="1271"/>
        <v/>
      </c>
      <c r="BL1919" s="36" t="str">
        <f t="shared" si="1272"/>
        <v/>
      </c>
      <c r="BM1919" s="36" t="str">
        <f t="shared" si="1273"/>
        <v/>
      </c>
      <c r="BN1919" s="38" t="e">
        <f t="shared" si="1232"/>
        <v>#DIV/0!</v>
      </c>
      <c r="BO1919" s="38" t="e">
        <f t="shared" si="1233"/>
        <v>#DIV/0!</v>
      </c>
      <c r="BP1919" s="39" t="str">
        <f t="shared" si="1234"/>
        <v/>
      </c>
      <c r="BQ1919" s="39" t="str">
        <f t="shared" si="1235"/>
        <v/>
      </c>
      <c r="BR1919" s="39" t="str">
        <f t="shared" si="1236"/>
        <v/>
      </c>
      <c r="BS1919" s="39" t="str">
        <f t="shared" si="1237"/>
        <v/>
      </c>
      <c r="BT1919" s="39" t="str">
        <f t="shared" si="1238"/>
        <v/>
      </c>
      <c r="BU1919" s="39" t="str">
        <f t="shared" si="1239"/>
        <v/>
      </c>
      <c r="BV1919" s="39" t="str">
        <f t="shared" si="1240"/>
        <v/>
      </c>
      <c r="BW1919" s="39" t="str">
        <f t="shared" si="1241"/>
        <v/>
      </c>
      <c r="BX1919" s="39" t="str">
        <f t="shared" si="1242"/>
        <v/>
      </c>
      <c r="BY1919" s="39" t="str">
        <f t="shared" si="1243"/>
        <v/>
      </c>
      <c r="BZ1919" s="39" t="str">
        <f t="shared" si="1244"/>
        <v/>
      </c>
      <c r="CA1919" s="39" t="str">
        <f t="shared" si="1245"/>
        <v/>
      </c>
      <c r="CB1919" s="39" t="str">
        <f t="shared" si="1246"/>
        <v/>
      </c>
      <c r="CC1919" s="39" t="str">
        <f t="shared" si="1247"/>
        <v/>
      </c>
      <c r="CD1919" s="39" t="str">
        <f t="shared" si="1248"/>
        <v/>
      </c>
      <c r="CE1919" s="39" t="str">
        <f t="shared" si="1249"/>
        <v/>
      </c>
      <c r="CF1919" s="39" t="str">
        <f t="shared" si="1250"/>
        <v/>
      </c>
      <c r="CG1919" s="39" t="str">
        <f t="shared" si="1251"/>
        <v/>
      </c>
      <c r="CH1919" s="39" t="str">
        <f t="shared" si="1252"/>
        <v/>
      </c>
      <c r="CI1919" s="39" t="str">
        <f t="shared" si="1253"/>
        <v/>
      </c>
    </row>
    <row r="1920" spans="1:87">
      <c r="A1920" s="18"/>
      <c r="B1920" s="15" t="str">
        <f>'Gene Table'!E1919</f>
        <v>PCR</v>
      </c>
      <c r="C1920" s="15" t="str">
        <f>'Gene Table'!B1919</f>
        <v>P21</v>
      </c>
      <c r="D1920" s="16" t="str">
        <f>IF(SUM('Test Sample Data'!D$3:D$98)&gt;10,IF(AND(ISNUMBER('Test Sample Data'!D1919),'Test Sample Data'!D1919&lt;$B$1,'Test Sample Data'!D1919&gt;0),'Test Sample Data'!D1919,$B$1),"")</f>
        <v/>
      </c>
      <c r="E1920" s="17" t="str">
        <f>IF(SUM('Test Sample Data'!E$3:E$98)&gt;10,IF(AND(ISNUMBER('Test Sample Data'!E1919),'Test Sample Data'!E1919&lt;$B$1,'Test Sample Data'!E1919&gt;0),'Test Sample Data'!E1919,$B$1),"")</f>
        <v/>
      </c>
      <c r="F1920" s="17" t="str">
        <f>IF(SUM('Test Sample Data'!F$3:F$98)&gt;10,IF(AND(ISNUMBER('Test Sample Data'!F1919),'Test Sample Data'!F1919&lt;$B$1,'Test Sample Data'!F1919&gt;0),'Test Sample Data'!F1919,$B$1),"")</f>
        <v/>
      </c>
      <c r="G1920" s="17" t="str">
        <f>IF(SUM('Test Sample Data'!G$3:G$98)&gt;10,IF(AND(ISNUMBER('Test Sample Data'!G1919),'Test Sample Data'!G1919&lt;$B$1,'Test Sample Data'!G1919&gt;0),'Test Sample Data'!G1919,$B$1),"")</f>
        <v/>
      </c>
      <c r="H1920" s="17" t="str">
        <f>IF(SUM('Test Sample Data'!H$3:H$98)&gt;10,IF(AND(ISNUMBER('Test Sample Data'!H1919),'Test Sample Data'!H1919&lt;$B$1,'Test Sample Data'!H1919&gt;0),'Test Sample Data'!H1919,$B$1),"")</f>
        <v/>
      </c>
      <c r="I1920" s="17" t="str">
        <f>IF(SUM('Test Sample Data'!I$3:I$98)&gt;10,IF(AND(ISNUMBER('Test Sample Data'!I1919),'Test Sample Data'!I1919&lt;$B$1,'Test Sample Data'!I1919&gt;0),'Test Sample Data'!I1919,$B$1),"")</f>
        <v/>
      </c>
      <c r="J1920" s="17" t="str">
        <f>IF(SUM('Test Sample Data'!J$3:J$98)&gt;10,IF(AND(ISNUMBER('Test Sample Data'!J1919),'Test Sample Data'!J1919&lt;$B$1,'Test Sample Data'!J1919&gt;0),'Test Sample Data'!J1919,$B$1),"")</f>
        <v/>
      </c>
      <c r="K1920" s="17" t="str">
        <f>IF(SUM('Test Sample Data'!K$3:K$98)&gt;10,IF(AND(ISNUMBER('Test Sample Data'!K1919),'Test Sample Data'!K1919&lt;$B$1,'Test Sample Data'!K1919&gt;0),'Test Sample Data'!K1919,$B$1),"")</f>
        <v/>
      </c>
      <c r="L1920" s="17" t="str">
        <f>IF(SUM('Test Sample Data'!L$3:L$98)&gt;10,IF(AND(ISNUMBER('Test Sample Data'!L1919),'Test Sample Data'!L1919&lt;$B$1,'Test Sample Data'!L1919&gt;0),'Test Sample Data'!L1919,$B$1),"")</f>
        <v/>
      </c>
      <c r="M1920" s="17" t="str">
        <f>IF(SUM('Test Sample Data'!M$3:M$98)&gt;10,IF(AND(ISNUMBER('Test Sample Data'!M1919),'Test Sample Data'!M1919&lt;$B$1,'Test Sample Data'!M1919&gt;0),'Test Sample Data'!M1919,$B$1),"")</f>
        <v/>
      </c>
      <c r="N1920" s="17" t="str">
        <f>'Gene Table'!E1919</f>
        <v>PCR</v>
      </c>
      <c r="O1920" s="17" t="str">
        <f>'Gene Table'!B1919</f>
        <v>P21</v>
      </c>
      <c r="P1920" s="17" t="str">
        <f>IF(SUM('Control Sample Data'!D$3:D$98)&gt;10,IF(AND(ISNUMBER('Control Sample Data'!D1919),'Control Sample Data'!D1919&lt;$B$1,'Control Sample Data'!D1919&gt;0),'Control Sample Data'!D1919,$B$1),"")</f>
        <v/>
      </c>
      <c r="Q1920" s="17" t="str">
        <f>IF(SUM('Control Sample Data'!E$3:E$98)&gt;10,IF(AND(ISNUMBER('Control Sample Data'!E1919),'Control Sample Data'!E1919&lt;$B$1,'Control Sample Data'!E1919&gt;0),'Control Sample Data'!E1919,$B$1),"")</f>
        <v/>
      </c>
      <c r="R1920" s="17" t="str">
        <f>IF(SUM('Control Sample Data'!F$3:F$98)&gt;10,IF(AND(ISNUMBER('Control Sample Data'!F1919),'Control Sample Data'!F1919&lt;$B$1,'Control Sample Data'!F1919&gt;0),'Control Sample Data'!F1919,$B$1),"")</f>
        <v/>
      </c>
      <c r="S1920" s="17" t="str">
        <f>IF(SUM('Control Sample Data'!G$3:G$98)&gt;10,IF(AND(ISNUMBER('Control Sample Data'!G1919),'Control Sample Data'!G1919&lt;$B$1,'Control Sample Data'!G1919&gt;0),'Control Sample Data'!G1919,$B$1),"")</f>
        <v/>
      </c>
      <c r="T1920" s="17" t="str">
        <f>IF(SUM('Control Sample Data'!H$3:H$98)&gt;10,IF(AND(ISNUMBER('Control Sample Data'!H1919),'Control Sample Data'!H1919&lt;$B$1,'Control Sample Data'!H1919&gt;0),'Control Sample Data'!H1919,$B$1),"")</f>
        <v/>
      </c>
      <c r="U1920" s="17" t="str">
        <f>IF(SUM('Control Sample Data'!I$3:I$98)&gt;10,IF(AND(ISNUMBER('Control Sample Data'!I1919),'Control Sample Data'!I1919&lt;$B$1,'Control Sample Data'!I1919&gt;0),'Control Sample Data'!I1919,$B$1),"")</f>
        <v/>
      </c>
      <c r="V1920" s="17" t="str">
        <f>IF(SUM('Control Sample Data'!J$3:J$98)&gt;10,IF(AND(ISNUMBER('Control Sample Data'!J1919),'Control Sample Data'!J1919&lt;$B$1,'Control Sample Data'!J1919&gt;0),'Control Sample Data'!J1919,$B$1),"")</f>
        <v/>
      </c>
      <c r="W1920" s="17" t="str">
        <f>IF(SUM('Control Sample Data'!K$3:K$98)&gt;10,IF(AND(ISNUMBER('Control Sample Data'!K1919),'Control Sample Data'!K1919&lt;$B$1,'Control Sample Data'!K1919&gt;0),'Control Sample Data'!K1919,$B$1),"")</f>
        <v/>
      </c>
      <c r="X1920" s="17" t="str">
        <f>IF(SUM('Control Sample Data'!L$3:L$98)&gt;10,IF(AND(ISNUMBER('Control Sample Data'!L1919),'Control Sample Data'!L1919&lt;$B$1,'Control Sample Data'!L1919&gt;0),'Control Sample Data'!L1919,$B$1),"")</f>
        <v/>
      </c>
      <c r="Y1920" s="17" t="str">
        <f>IF(SUM('Control Sample Data'!M$3:M$98)&gt;10,IF(AND(ISNUMBER('Control Sample Data'!M1919),'Control Sample Data'!M1919&lt;$B$1,'Control Sample Data'!M1919&gt;0),'Control Sample Data'!M1919,$B$1),"")</f>
        <v/>
      </c>
      <c r="AT1920" s="36" t="str">
        <f t="shared" si="1254"/>
        <v/>
      </c>
      <c r="AU1920" s="36" t="str">
        <f t="shared" si="1255"/>
        <v/>
      </c>
      <c r="AV1920" s="36" t="str">
        <f t="shared" si="1256"/>
        <v/>
      </c>
      <c r="AW1920" s="36" t="str">
        <f t="shared" si="1257"/>
        <v/>
      </c>
      <c r="AX1920" s="36" t="str">
        <f t="shared" si="1258"/>
        <v/>
      </c>
      <c r="AY1920" s="36" t="str">
        <f t="shared" si="1259"/>
        <v/>
      </c>
      <c r="AZ1920" s="36" t="str">
        <f t="shared" si="1260"/>
        <v/>
      </c>
      <c r="BA1920" s="36" t="str">
        <f t="shared" si="1261"/>
        <v/>
      </c>
      <c r="BB1920" s="36" t="str">
        <f t="shared" si="1262"/>
        <v/>
      </c>
      <c r="BC1920" s="36" t="str">
        <f t="shared" si="1263"/>
        <v/>
      </c>
      <c r="BD1920" s="36" t="str">
        <f t="shared" si="1264"/>
        <v/>
      </c>
      <c r="BE1920" s="36" t="str">
        <f t="shared" si="1265"/>
        <v/>
      </c>
      <c r="BF1920" s="36" t="str">
        <f t="shared" si="1266"/>
        <v/>
      </c>
      <c r="BG1920" s="36" t="str">
        <f t="shared" si="1267"/>
        <v/>
      </c>
      <c r="BH1920" s="36" t="str">
        <f t="shared" si="1268"/>
        <v/>
      </c>
      <c r="BI1920" s="36" t="str">
        <f t="shared" si="1269"/>
        <v/>
      </c>
      <c r="BJ1920" s="36" t="str">
        <f t="shared" si="1270"/>
        <v/>
      </c>
      <c r="BK1920" s="36" t="str">
        <f t="shared" si="1271"/>
        <v/>
      </c>
      <c r="BL1920" s="36" t="str">
        <f t="shared" si="1272"/>
        <v/>
      </c>
      <c r="BM1920" s="36" t="str">
        <f t="shared" si="1273"/>
        <v/>
      </c>
      <c r="BN1920" s="38" t="e">
        <f t="shared" si="1232"/>
        <v>#DIV/0!</v>
      </c>
      <c r="BO1920" s="38" t="e">
        <f t="shared" si="1233"/>
        <v>#DIV/0!</v>
      </c>
      <c r="BP1920" s="39" t="str">
        <f t="shared" si="1234"/>
        <v/>
      </c>
      <c r="BQ1920" s="39" t="str">
        <f t="shared" si="1235"/>
        <v/>
      </c>
      <c r="BR1920" s="39" t="str">
        <f t="shared" si="1236"/>
        <v/>
      </c>
      <c r="BS1920" s="39" t="str">
        <f t="shared" si="1237"/>
        <v/>
      </c>
      <c r="BT1920" s="39" t="str">
        <f t="shared" si="1238"/>
        <v/>
      </c>
      <c r="BU1920" s="39" t="str">
        <f t="shared" si="1239"/>
        <v/>
      </c>
      <c r="BV1920" s="39" t="str">
        <f t="shared" si="1240"/>
        <v/>
      </c>
      <c r="BW1920" s="39" t="str">
        <f t="shared" si="1241"/>
        <v/>
      </c>
      <c r="BX1920" s="39" t="str">
        <f t="shared" si="1242"/>
        <v/>
      </c>
      <c r="BY1920" s="39" t="str">
        <f t="shared" si="1243"/>
        <v/>
      </c>
      <c r="BZ1920" s="39" t="str">
        <f t="shared" si="1244"/>
        <v/>
      </c>
      <c r="CA1920" s="39" t="str">
        <f t="shared" si="1245"/>
        <v/>
      </c>
      <c r="CB1920" s="39" t="str">
        <f t="shared" si="1246"/>
        <v/>
      </c>
      <c r="CC1920" s="39" t="str">
        <f t="shared" si="1247"/>
        <v/>
      </c>
      <c r="CD1920" s="39" t="str">
        <f t="shared" si="1248"/>
        <v/>
      </c>
      <c r="CE1920" s="39" t="str">
        <f t="shared" si="1249"/>
        <v/>
      </c>
      <c r="CF1920" s="39" t="str">
        <f t="shared" si="1250"/>
        <v/>
      </c>
      <c r="CG1920" s="39" t="str">
        <f t="shared" si="1251"/>
        <v/>
      </c>
      <c r="CH1920" s="39" t="str">
        <f t="shared" si="1252"/>
        <v/>
      </c>
      <c r="CI1920" s="39" t="str">
        <f t="shared" si="1253"/>
        <v/>
      </c>
    </row>
    <row r="1921" spans="1:87">
      <c r="A1921" s="18"/>
      <c r="B1921" s="15" t="str">
        <f>'Gene Table'!E1920</f>
        <v>PCR</v>
      </c>
      <c r="C1921" s="15" t="str">
        <f>'Gene Table'!B1920</f>
        <v>P22</v>
      </c>
      <c r="D1921" s="16" t="str">
        <f>IF(SUM('Test Sample Data'!D$3:D$98)&gt;10,IF(AND(ISNUMBER('Test Sample Data'!D1920),'Test Sample Data'!D1920&lt;$B$1,'Test Sample Data'!D1920&gt;0),'Test Sample Data'!D1920,$B$1),"")</f>
        <v/>
      </c>
      <c r="E1921" s="17" t="str">
        <f>IF(SUM('Test Sample Data'!E$3:E$98)&gt;10,IF(AND(ISNUMBER('Test Sample Data'!E1920),'Test Sample Data'!E1920&lt;$B$1,'Test Sample Data'!E1920&gt;0),'Test Sample Data'!E1920,$B$1),"")</f>
        <v/>
      </c>
      <c r="F1921" s="17" t="str">
        <f>IF(SUM('Test Sample Data'!F$3:F$98)&gt;10,IF(AND(ISNUMBER('Test Sample Data'!F1920),'Test Sample Data'!F1920&lt;$B$1,'Test Sample Data'!F1920&gt;0),'Test Sample Data'!F1920,$B$1),"")</f>
        <v/>
      </c>
      <c r="G1921" s="17" t="str">
        <f>IF(SUM('Test Sample Data'!G$3:G$98)&gt;10,IF(AND(ISNUMBER('Test Sample Data'!G1920),'Test Sample Data'!G1920&lt;$B$1,'Test Sample Data'!G1920&gt;0),'Test Sample Data'!G1920,$B$1),"")</f>
        <v/>
      </c>
      <c r="H1921" s="17" t="str">
        <f>IF(SUM('Test Sample Data'!H$3:H$98)&gt;10,IF(AND(ISNUMBER('Test Sample Data'!H1920),'Test Sample Data'!H1920&lt;$B$1,'Test Sample Data'!H1920&gt;0),'Test Sample Data'!H1920,$B$1),"")</f>
        <v/>
      </c>
      <c r="I1921" s="17" t="str">
        <f>IF(SUM('Test Sample Data'!I$3:I$98)&gt;10,IF(AND(ISNUMBER('Test Sample Data'!I1920),'Test Sample Data'!I1920&lt;$B$1,'Test Sample Data'!I1920&gt;0),'Test Sample Data'!I1920,$B$1),"")</f>
        <v/>
      </c>
      <c r="J1921" s="17" t="str">
        <f>IF(SUM('Test Sample Data'!J$3:J$98)&gt;10,IF(AND(ISNUMBER('Test Sample Data'!J1920),'Test Sample Data'!J1920&lt;$B$1,'Test Sample Data'!J1920&gt;0),'Test Sample Data'!J1920,$B$1),"")</f>
        <v/>
      </c>
      <c r="K1921" s="17" t="str">
        <f>IF(SUM('Test Sample Data'!K$3:K$98)&gt;10,IF(AND(ISNUMBER('Test Sample Data'!K1920),'Test Sample Data'!K1920&lt;$B$1,'Test Sample Data'!K1920&gt;0),'Test Sample Data'!K1920,$B$1),"")</f>
        <v/>
      </c>
      <c r="L1921" s="17" t="str">
        <f>IF(SUM('Test Sample Data'!L$3:L$98)&gt;10,IF(AND(ISNUMBER('Test Sample Data'!L1920),'Test Sample Data'!L1920&lt;$B$1,'Test Sample Data'!L1920&gt;0),'Test Sample Data'!L1920,$B$1),"")</f>
        <v/>
      </c>
      <c r="M1921" s="17" t="str">
        <f>IF(SUM('Test Sample Data'!M$3:M$98)&gt;10,IF(AND(ISNUMBER('Test Sample Data'!M1920),'Test Sample Data'!M1920&lt;$B$1,'Test Sample Data'!M1920&gt;0),'Test Sample Data'!M1920,$B$1),"")</f>
        <v/>
      </c>
      <c r="N1921" s="17" t="str">
        <f>'Gene Table'!E1920</f>
        <v>PCR</v>
      </c>
      <c r="O1921" s="17" t="str">
        <f>'Gene Table'!B1920</f>
        <v>P22</v>
      </c>
      <c r="P1921" s="17" t="str">
        <f>IF(SUM('Control Sample Data'!D$3:D$98)&gt;10,IF(AND(ISNUMBER('Control Sample Data'!D1920),'Control Sample Data'!D1920&lt;$B$1,'Control Sample Data'!D1920&gt;0),'Control Sample Data'!D1920,$B$1),"")</f>
        <v/>
      </c>
      <c r="Q1921" s="17" t="str">
        <f>IF(SUM('Control Sample Data'!E$3:E$98)&gt;10,IF(AND(ISNUMBER('Control Sample Data'!E1920),'Control Sample Data'!E1920&lt;$B$1,'Control Sample Data'!E1920&gt;0),'Control Sample Data'!E1920,$B$1),"")</f>
        <v/>
      </c>
      <c r="R1921" s="17" t="str">
        <f>IF(SUM('Control Sample Data'!F$3:F$98)&gt;10,IF(AND(ISNUMBER('Control Sample Data'!F1920),'Control Sample Data'!F1920&lt;$B$1,'Control Sample Data'!F1920&gt;0),'Control Sample Data'!F1920,$B$1),"")</f>
        <v/>
      </c>
      <c r="S1921" s="17" t="str">
        <f>IF(SUM('Control Sample Data'!G$3:G$98)&gt;10,IF(AND(ISNUMBER('Control Sample Data'!G1920),'Control Sample Data'!G1920&lt;$B$1,'Control Sample Data'!G1920&gt;0),'Control Sample Data'!G1920,$B$1),"")</f>
        <v/>
      </c>
      <c r="T1921" s="17" t="str">
        <f>IF(SUM('Control Sample Data'!H$3:H$98)&gt;10,IF(AND(ISNUMBER('Control Sample Data'!H1920),'Control Sample Data'!H1920&lt;$B$1,'Control Sample Data'!H1920&gt;0),'Control Sample Data'!H1920,$B$1),"")</f>
        <v/>
      </c>
      <c r="U1921" s="17" t="str">
        <f>IF(SUM('Control Sample Data'!I$3:I$98)&gt;10,IF(AND(ISNUMBER('Control Sample Data'!I1920),'Control Sample Data'!I1920&lt;$B$1,'Control Sample Data'!I1920&gt;0),'Control Sample Data'!I1920,$B$1),"")</f>
        <v/>
      </c>
      <c r="V1921" s="17" t="str">
        <f>IF(SUM('Control Sample Data'!J$3:J$98)&gt;10,IF(AND(ISNUMBER('Control Sample Data'!J1920),'Control Sample Data'!J1920&lt;$B$1,'Control Sample Data'!J1920&gt;0),'Control Sample Data'!J1920,$B$1),"")</f>
        <v/>
      </c>
      <c r="W1921" s="17" t="str">
        <f>IF(SUM('Control Sample Data'!K$3:K$98)&gt;10,IF(AND(ISNUMBER('Control Sample Data'!K1920),'Control Sample Data'!K1920&lt;$B$1,'Control Sample Data'!K1920&gt;0),'Control Sample Data'!K1920,$B$1),"")</f>
        <v/>
      </c>
      <c r="X1921" s="17" t="str">
        <f>IF(SUM('Control Sample Data'!L$3:L$98)&gt;10,IF(AND(ISNUMBER('Control Sample Data'!L1920),'Control Sample Data'!L1920&lt;$B$1,'Control Sample Data'!L1920&gt;0),'Control Sample Data'!L1920,$B$1),"")</f>
        <v/>
      </c>
      <c r="Y1921" s="17" t="str">
        <f>IF(SUM('Control Sample Data'!M$3:M$98)&gt;10,IF(AND(ISNUMBER('Control Sample Data'!M1920),'Control Sample Data'!M1920&lt;$B$1,'Control Sample Data'!M1920&gt;0),'Control Sample Data'!M1920,$B$1),"")</f>
        <v/>
      </c>
      <c r="AT1921" s="36" t="str">
        <f t="shared" si="1254"/>
        <v/>
      </c>
      <c r="AU1921" s="36" t="str">
        <f t="shared" si="1255"/>
        <v/>
      </c>
      <c r="AV1921" s="36" t="str">
        <f t="shared" si="1256"/>
        <v/>
      </c>
      <c r="AW1921" s="36" t="str">
        <f t="shared" si="1257"/>
        <v/>
      </c>
      <c r="AX1921" s="36" t="str">
        <f t="shared" si="1258"/>
        <v/>
      </c>
      <c r="AY1921" s="36" t="str">
        <f t="shared" si="1259"/>
        <v/>
      </c>
      <c r="AZ1921" s="36" t="str">
        <f t="shared" si="1260"/>
        <v/>
      </c>
      <c r="BA1921" s="36" t="str">
        <f t="shared" si="1261"/>
        <v/>
      </c>
      <c r="BB1921" s="36" t="str">
        <f t="shared" si="1262"/>
        <v/>
      </c>
      <c r="BC1921" s="36" t="str">
        <f t="shared" si="1263"/>
        <v/>
      </c>
      <c r="BD1921" s="36" t="str">
        <f t="shared" si="1264"/>
        <v/>
      </c>
      <c r="BE1921" s="36" t="str">
        <f t="shared" si="1265"/>
        <v/>
      </c>
      <c r="BF1921" s="36" t="str">
        <f t="shared" si="1266"/>
        <v/>
      </c>
      <c r="BG1921" s="36" t="str">
        <f t="shared" si="1267"/>
        <v/>
      </c>
      <c r="BH1921" s="36" t="str">
        <f t="shared" si="1268"/>
        <v/>
      </c>
      <c r="BI1921" s="36" t="str">
        <f t="shared" si="1269"/>
        <v/>
      </c>
      <c r="BJ1921" s="36" t="str">
        <f t="shared" si="1270"/>
        <v/>
      </c>
      <c r="BK1921" s="36" t="str">
        <f t="shared" si="1271"/>
        <v/>
      </c>
      <c r="BL1921" s="36" t="str">
        <f t="shared" si="1272"/>
        <v/>
      </c>
      <c r="BM1921" s="36" t="str">
        <f t="shared" si="1273"/>
        <v/>
      </c>
      <c r="BN1921" s="38" t="e">
        <f t="shared" si="1232"/>
        <v>#DIV/0!</v>
      </c>
      <c r="BO1921" s="38" t="e">
        <f t="shared" si="1233"/>
        <v>#DIV/0!</v>
      </c>
      <c r="BP1921" s="39" t="str">
        <f t="shared" si="1234"/>
        <v/>
      </c>
      <c r="BQ1921" s="39" t="str">
        <f t="shared" si="1235"/>
        <v/>
      </c>
      <c r="BR1921" s="39" t="str">
        <f t="shared" si="1236"/>
        <v/>
      </c>
      <c r="BS1921" s="39" t="str">
        <f t="shared" si="1237"/>
        <v/>
      </c>
      <c r="BT1921" s="39" t="str">
        <f t="shared" si="1238"/>
        <v/>
      </c>
      <c r="BU1921" s="39" t="str">
        <f t="shared" si="1239"/>
        <v/>
      </c>
      <c r="BV1921" s="39" t="str">
        <f t="shared" si="1240"/>
        <v/>
      </c>
      <c r="BW1921" s="39" t="str">
        <f t="shared" si="1241"/>
        <v/>
      </c>
      <c r="BX1921" s="39" t="str">
        <f t="shared" si="1242"/>
        <v/>
      </c>
      <c r="BY1921" s="39" t="str">
        <f t="shared" si="1243"/>
        <v/>
      </c>
      <c r="BZ1921" s="39" t="str">
        <f t="shared" si="1244"/>
        <v/>
      </c>
      <c r="CA1921" s="39" t="str">
        <f t="shared" si="1245"/>
        <v/>
      </c>
      <c r="CB1921" s="39" t="str">
        <f t="shared" si="1246"/>
        <v/>
      </c>
      <c r="CC1921" s="39" t="str">
        <f t="shared" si="1247"/>
        <v/>
      </c>
      <c r="CD1921" s="39" t="str">
        <f t="shared" si="1248"/>
        <v/>
      </c>
      <c r="CE1921" s="39" t="str">
        <f t="shared" si="1249"/>
        <v/>
      </c>
      <c r="CF1921" s="39" t="str">
        <f t="shared" si="1250"/>
        <v/>
      </c>
      <c r="CG1921" s="39" t="str">
        <f t="shared" si="1251"/>
        <v/>
      </c>
      <c r="CH1921" s="39" t="str">
        <f t="shared" si="1252"/>
        <v/>
      </c>
      <c r="CI1921" s="39" t="str">
        <f t="shared" si="1253"/>
        <v/>
      </c>
    </row>
    <row r="1922" spans="1:87">
      <c r="A1922" s="18"/>
      <c r="B1922" s="15" t="str">
        <f>'Gene Table'!E1921</f>
        <v>PCR</v>
      </c>
      <c r="C1922" s="15" t="str">
        <f>'Gene Table'!B1921</f>
        <v>P23</v>
      </c>
      <c r="D1922" s="16" t="str">
        <f>IF(SUM('Test Sample Data'!D$3:D$98)&gt;10,IF(AND(ISNUMBER('Test Sample Data'!D1921),'Test Sample Data'!D1921&lt;$B$1,'Test Sample Data'!D1921&gt;0),'Test Sample Data'!D1921,$B$1),"")</f>
        <v/>
      </c>
      <c r="E1922" s="17" t="str">
        <f>IF(SUM('Test Sample Data'!E$3:E$98)&gt;10,IF(AND(ISNUMBER('Test Sample Data'!E1921),'Test Sample Data'!E1921&lt;$B$1,'Test Sample Data'!E1921&gt;0),'Test Sample Data'!E1921,$B$1),"")</f>
        <v/>
      </c>
      <c r="F1922" s="17" t="str">
        <f>IF(SUM('Test Sample Data'!F$3:F$98)&gt;10,IF(AND(ISNUMBER('Test Sample Data'!F1921),'Test Sample Data'!F1921&lt;$B$1,'Test Sample Data'!F1921&gt;0),'Test Sample Data'!F1921,$B$1),"")</f>
        <v/>
      </c>
      <c r="G1922" s="17" t="str">
        <f>IF(SUM('Test Sample Data'!G$3:G$98)&gt;10,IF(AND(ISNUMBER('Test Sample Data'!G1921),'Test Sample Data'!G1921&lt;$B$1,'Test Sample Data'!G1921&gt;0),'Test Sample Data'!G1921,$B$1),"")</f>
        <v/>
      </c>
      <c r="H1922" s="17" t="str">
        <f>IF(SUM('Test Sample Data'!H$3:H$98)&gt;10,IF(AND(ISNUMBER('Test Sample Data'!H1921),'Test Sample Data'!H1921&lt;$B$1,'Test Sample Data'!H1921&gt;0),'Test Sample Data'!H1921,$B$1),"")</f>
        <v/>
      </c>
      <c r="I1922" s="17" t="str">
        <f>IF(SUM('Test Sample Data'!I$3:I$98)&gt;10,IF(AND(ISNUMBER('Test Sample Data'!I1921),'Test Sample Data'!I1921&lt;$B$1,'Test Sample Data'!I1921&gt;0),'Test Sample Data'!I1921,$B$1),"")</f>
        <v/>
      </c>
      <c r="J1922" s="17" t="str">
        <f>IF(SUM('Test Sample Data'!J$3:J$98)&gt;10,IF(AND(ISNUMBER('Test Sample Data'!J1921),'Test Sample Data'!J1921&lt;$B$1,'Test Sample Data'!J1921&gt;0),'Test Sample Data'!J1921,$B$1),"")</f>
        <v/>
      </c>
      <c r="K1922" s="17" t="str">
        <f>IF(SUM('Test Sample Data'!K$3:K$98)&gt;10,IF(AND(ISNUMBER('Test Sample Data'!K1921),'Test Sample Data'!K1921&lt;$B$1,'Test Sample Data'!K1921&gt;0),'Test Sample Data'!K1921,$B$1),"")</f>
        <v/>
      </c>
      <c r="L1922" s="17" t="str">
        <f>IF(SUM('Test Sample Data'!L$3:L$98)&gt;10,IF(AND(ISNUMBER('Test Sample Data'!L1921),'Test Sample Data'!L1921&lt;$B$1,'Test Sample Data'!L1921&gt;0),'Test Sample Data'!L1921,$B$1),"")</f>
        <v/>
      </c>
      <c r="M1922" s="17" t="str">
        <f>IF(SUM('Test Sample Data'!M$3:M$98)&gt;10,IF(AND(ISNUMBER('Test Sample Data'!M1921),'Test Sample Data'!M1921&lt;$B$1,'Test Sample Data'!M1921&gt;0),'Test Sample Data'!M1921,$B$1),"")</f>
        <v/>
      </c>
      <c r="N1922" s="17" t="str">
        <f>'Gene Table'!E1921</f>
        <v>PCR</v>
      </c>
      <c r="O1922" s="17" t="str">
        <f>'Gene Table'!B1921</f>
        <v>P23</v>
      </c>
      <c r="P1922" s="17" t="str">
        <f>IF(SUM('Control Sample Data'!D$3:D$98)&gt;10,IF(AND(ISNUMBER('Control Sample Data'!D1921),'Control Sample Data'!D1921&lt;$B$1,'Control Sample Data'!D1921&gt;0),'Control Sample Data'!D1921,$B$1),"")</f>
        <v/>
      </c>
      <c r="Q1922" s="17" t="str">
        <f>IF(SUM('Control Sample Data'!E$3:E$98)&gt;10,IF(AND(ISNUMBER('Control Sample Data'!E1921),'Control Sample Data'!E1921&lt;$B$1,'Control Sample Data'!E1921&gt;0),'Control Sample Data'!E1921,$B$1),"")</f>
        <v/>
      </c>
      <c r="R1922" s="17" t="str">
        <f>IF(SUM('Control Sample Data'!F$3:F$98)&gt;10,IF(AND(ISNUMBER('Control Sample Data'!F1921),'Control Sample Data'!F1921&lt;$B$1,'Control Sample Data'!F1921&gt;0),'Control Sample Data'!F1921,$B$1),"")</f>
        <v/>
      </c>
      <c r="S1922" s="17" t="str">
        <f>IF(SUM('Control Sample Data'!G$3:G$98)&gt;10,IF(AND(ISNUMBER('Control Sample Data'!G1921),'Control Sample Data'!G1921&lt;$B$1,'Control Sample Data'!G1921&gt;0),'Control Sample Data'!G1921,$B$1),"")</f>
        <v/>
      </c>
      <c r="T1922" s="17" t="str">
        <f>IF(SUM('Control Sample Data'!H$3:H$98)&gt;10,IF(AND(ISNUMBER('Control Sample Data'!H1921),'Control Sample Data'!H1921&lt;$B$1,'Control Sample Data'!H1921&gt;0),'Control Sample Data'!H1921,$B$1),"")</f>
        <v/>
      </c>
      <c r="U1922" s="17" t="str">
        <f>IF(SUM('Control Sample Data'!I$3:I$98)&gt;10,IF(AND(ISNUMBER('Control Sample Data'!I1921),'Control Sample Data'!I1921&lt;$B$1,'Control Sample Data'!I1921&gt;0),'Control Sample Data'!I1921,$B$1),"")</f>
        <v/>
      </c>
      <c r="V1922" s="17" t="str">
        <f>IF(SUM('Control Sample Data'!J$3:J$98)&gt;10,IF(AND(ISNUMBER('Control Sample Data'!J1921),'Control Sample Data'!J1921&lt;$B$1,'Control Sample Data'!J1921&gt;0),'Control Sample Data'!J1921,$B$1),"")</f>
        <v/>
      </c>
      <c r="W1922" s="17" t="str">
        <f>IF(SUM('Control Sample Data'!K$3:K$98)&gt;10,IF(AND(ISNUMBER('Control Sample Data'!K1921),'Control Sample Data'!K1921&lt;$B$1,'Control Sample Data'!K1921&gt;0),'Control Sample Data'!K1921,$B$1),"")</f>
        <v/>
      </c>
      <c r="X1922" s="17" t="str">
        <f>IF(SUM('Control Sample Data'!L$3:L$98)&gt;10,IF(AND(ISNUMBER('Control Sample Data'!L1921),'Control Sample Data'!L1921&lt;$B$1,'Control Sample Data'!L1921&gt;0),'Control Sample Data'!L1921,$B$1),"")</f>
        <v/>
      </c>
      <c r="Y1922" s="17" t="str">
        <f>IF(SUM('Control Sample Data'!M$3:M$98)&gt;10,IF(AND(ISNUMBER('Control Sample Data'!M1921),'Control Sample Data'!M1921&lt;$B$1,'Control Sample Data'!M1921&gt;0),'Control Sample Data'!M1921,$B$1),"")</f>
        <v/>
      </c>
      <c r="AT1922" s="36" t="str">
        <f t="shared" si="1254"/>
        <v/>
      </c>
      <c r="AU1922" s="36" t="str">
        <f t="shared" si="1255"/>
        <v/>
      </c>
      <c r="AV1922" s="36" t="str">
        <f t="shared" si="1256"/>
        <v/>
      </c>
      <c r="AW1922" s="36" t="str">
        <f t="shared" si="1257"/>
        <v/>
      </c>
      <c r="AX1922" s="36" t="str">
        <f t="shared" si="1258"/>
        <v/>
      </c>
      <c r="AY1922" s="36" t="str">
        <f t="shared" si="1259"/>
        <v/>
      </c>
      <c r="AZ1922" s="36" t="str">
        <f t="shared" si="1260"/>
        <v/>
      </c>
      <c r="BA1922" s="36" t="str">
        <f t="shared" si="1261"/>
        <v/>
      </c>
      <c r="BB1922" s="36" t="str">
        <f t="shared" si="1262"/>
        <v/>
      </c>
      <c r="BC1922" s="36" t="str">
        <f t="shared" si="1263"/>
        <v/>
      </c>
      <c r="BD1922" s="36" t="str">
        <f t="shared" si="1264"/>
        <v/>
      </c>
      <c r="BE1922" s="36" t="str">
        <f t="shared" si="1265"/>
        <v/>
      </c>
      <c r="BF1922" s="36" t="str">
        <f t="shared" si="1266"/>
        <v/>
      </c>
      <c r="BG1922" s="36" t="str">
        <f t="shared" si="1267"/>
        <v/>
      </c>
      <c r="BH1922" s="36" t="str">
        <f t="shared" si="1268"/>
        <v/>
      </c>
      <c r="BI1922" s="36" t="str">
        <f t="shared" si="1269"/>
        <v/>
      </c>
      <c r="BJ1922" s="36" t="str">
        <f t="shared" si="1270"/>
        <v/>
      </c>
      <c r="BK1922" s="36" t="str">
        <f t="shared" si="1271"/>
        <v/>
      </c>
      <c r="BL1922" s="36" t="str">
        <f t="shared" si="1272"/>
        <v/>
      </c>
      <c r="BM1922" s="36" t="str">
        <f t="shared" si="1273"/>
        <v/>
      </c>
      <c r="BN1922" s="38" t="e">
        <f t="shared" si="1232"/>
        <v>#DIV/0!</v>
      </c>
      <c r="BO1922" s="38" t="e">
        <f t="shared" si="1233"/>
        <v>#DIV/0!</v>
      </c>
      <c r="BP1922" s="39" t="str">
        <f t="shared" si="1234"/>
        <v/>
      </c>
      <c r="BQ1922" s="39" t="str">
        <f t="shared" si="1235"/>
        <v/>
      </c>
      <c r="BR1922" s="39" t="str">
        <f t="shared" si="1236"/>
        <v/>
      </c>
      <c r="BS1922" s="39" t="str">
        <f t="shared" si="1237"/>
        <v/>
      </c>
      <c r="BT1922" s="39" t="str">
        <f t="shared" si="1238"/>
        <v/>
      </c>
      <c r="BU1922" s="39" t="str">
        <f t="shared" si="1239"/>
        <v/>
      </c>
      <c r="BV1922" s="39" t="str">
        <f t="shared" si="1240"/>
        <v/>
      </c>
      <c r="BW1922" s="39" t="str">
        <f t="shared" si="1241"/>
        <v/>
      </c>
      <c r="BX1922" s="39" t="str">
        <f t="shared" si="1242"/>
        <v/>
      </c>
      <c r="BY1922" s="39" t="str">
        <f t="shared" si="1243"/>
        <v/>
      </c>
      <c r="BZ1922" s="39" t="str">
        <f t="shared" si="1244"/>
        <v/>
      </c>
      <c r="CA1922" s="39" t="str">
        <f t="shared" si="1245"/>
        <v/>
      </c>
      <c r="CB1922" s="39" t="str">
        <f t="shared" si="1246"/>
        <v/>
      </c>
      <c r="CC1922" s="39" t="str">
        <f t="shared" si="1247"/>
        <v/>
      </c>
      <c r="CD1922" s="39" t="str">
        <f t="shared" si="1248"/>
        <v/>
      </c>
      <c r="CE1922" s="39" t="str">
        <f t="shared" si="1249"/>
        <v/>
      </c>
      <c r="CF1922" s="39" t="str">
        <f t="shared" si="1250"/>
        <v/>
      </c>
      <c r="CG1922" s="39" t="str">
        <f t="shared" si="1251"/>
        <v/>
      </c>
      <c r="CH1922" s="39" t="str">
        <f t="shared" si="1252"/>
        <v/>
      </c>
      <c r="CI1922" s="39" t="str">
        <f t="shared" si="1253"/>
        <v/>
      </c>
    </row>
    <row r="1923" spans="1:87">
      <c r="A1923" s="46"/>
      <c r="B1923" s="15" t="str">
        <f>'Gene Table'!E1922</f>
        <v>PCR</v>
      </c>
      <c r="C1923" s="15" t="str">
        <f>'Gene Table'!B1922</f>
        <v>P24</v>
      </c>
      <c r="D1923" s="16" t="str">
        <f>IF(SUM('Test Sample Data'!D$3:D$98)&gt;10,IF(AND(ISNUMBER('Test Sample Data'!D1922),'Test Sample Data'!D1922&lt;$B$1,'Test Sample Data'!D1922&gt;0),'Test Sample Data'!D1922,$B$1),"")</f>
        <v/>
      </c>
      <c r="E1923" s="17" t="str">
        <f>IF(SUM('Test Sample Data'!E$3:E$98)&gt;10,IF(AND(ISNUMBER('Test Sample Data'!E1922),'Test Sample Data'!E1922&lt;$B$1,'Test Sample Data'!E1922&gt;0),'Test Sample Data'!E1922,$B$1),"")</f>
        <v/>
      </c>
      <c r="F1923" s="17" t="str">
        <f>IF(SUM('Test Sample Data'!F$3:F$98)&gt;10,IF(AND(ISNUMBER('Test Sample Data'!F1922),'Test Sample Data'!F1922&lt;$B$1,'Test Sample Data'!F1922&gt;0),'Test Sample Data'!F1922,$B$1),"")</f>
        <v/>
      </c>
      <c r="G1923" s="17" t="str">
        <f>IF(SUM('Test Sample Data'!G$3:G$98)&gt;10,IF(AND(ISNUMBER('Test Sample Data'!G1922),'Test Sample Data'!G1922&lt;$B$1,'Test Sample Data'!G1922&gt;0),'Test Sample Data'!G1922,$B$1),"")</f>
        <v/>
      </c>
      <c r="H1923" s="17" t="str">
        <f>IF(SUM('Test Sample Data'!H$3:H$98)&gt;10,IF(AND(ISNUMBER('Test Sample Data'!H1922),'Test Sample Data'!H1922&lt;$B$1,'Test Sample Data'!H1922&gt;0),'Test Sample Data'!H1922,$B$1),"")</f>
        <v/>
      </c>
      <c r="I1923" s="17" t="str">
        <f>IF(SUM('Test Sample Data'!I$3:I$98)&gt;10,IF(AND(ISNUMBER('Test Sample Data'!I1922),'Test Sample Data'!I1922&lt;$B$1,'Test Sample Data'!I1922&gt;0),'Test Sample Data'!I1922,$B$1),"")</f>
        <v/>
      </c>
      <c r="J1923" s="17" t="str">
        <f>IF(SUM('Test Sample Data'!J$3:J$98)&gt;10,IF(AND(ISNUMBER('Test Sample Data'!J1922),'Test Sample Data'!J1922&lt;$B$1,'Test Sample Data'!J1922&gt;0),'Test Sample Data'!J1922,$B$1),"")</f>
        <v/>
      </c>
      <c r="K1923" s="17" t="str">
        <f>IF(SUM('Test Sample Data'!K$3:K$98)&gt;10,IF(AND(ISNUMBER('Test Sample Data'!K1922),'Test Sample Data'!K1922&lt;$B$1,'Test Sample Data'!K1922&gt;0),'Test Sample Data'!K1922,$B$1),"")</f>
        <v/>
      </c>
      <c r="L1923" s="17" t="str">
        <f>IF(SUM('Test Sample Data'!L$3:L$98)&gt;10,IF(AND(ISNUMBER('Test Sample Data'!L1922),'Test Sample Data'!L1922&lt;$B$1,'Test Sample Data'!L1922&gt;0),'Test Sample Data'!L1922,$B$1),"")</f>
        <v/>
      </c>
      <c r="M1923" s="17" t="str">
        <f>IF(SUM('Test Sample Data'!M$3:M$98)&gt;10,IF(AND(ISNUMBER('Test Sample Data'!M1922),'Test Sample Data'!M1922&lt;$B$1,'Test Sample Data'!M1922&gt;0),'Test Sample Data'!M1922,$B$1),"")</f>
        <v/>
      </c>
      <c r="N1923" s="17" t="str">
        <f>'Gene Table'!E1922</f>
        <v>PCR</v>
      </c>
      <c r="O1923" s="17" t="str">
        <f>'Gene Table'!B1922</f>
        <v>P24</v>
      </c>
      <c r="P1923" s="17" t="str">
        <f>IF(SUM('Control Sample Data'!D$3:D$98)&gt;10,IF(AND(ISNUMBER('Control Sample Data'!D1922),'Control Sample Data'!D1922&lt;$B$1,'Control Sample Data'!D1922&gt;0),'Control Sample Data'!D1922,$B$1),"")</f>
        <v/>
      </c>
      <c r="Q1923" s="17" t="str">
        <f>IF(SUM('Control Sample Data'!E$3:E$98)&gt;10,IF(AND(ISNUMBER('Control Sample Data'!E1922),'Control Sample Data'!E1922&lt;$B$1,'Control Sample Data'!E1922&gt;0),'Control Sample Data'!E1922,$B$1),"")</f>
        <v/>
      </c>
      <c r="R1923" s="17" t="str">
        <f>IF(SUM('Control Sample Data'!F$3:F$98)&gt;10,IF(AND(ISNUMBER('Control Sample Data'!F1922),'Control Sample Data'!F1922&lt;$B$1,'Control Sample Data'!F1922&gt;0),'Control Sample Data'!F1922,$B$1),"")</f>
        <v/>
      </c>
      <c r="S1923" s="17" t="str">
        <f>IF(SUM('Control Sample Data'!G$3:G$98)&gt;10,IF(AND(ISNUMBER('Control Sample Data'!G1922),'Control Sample Data'!G1922&lt;$B$1,'Control Sample Data'!G1922&gt;0),'Control Sample Data'!G1922,$B$1),"")</f>
        <v/>
      </c>
      <c r="T1923" s="17" t="str">
        <f>IF(SUM('Control Sample Data'!H$3:H$98)&gt;10,IF(AND(ISNUMBER('Control Sample Data'!H1922),'Control Sample Data'!H1922&lt;$B$1,'Control Sample Data'!H1922&gt;0),'Control Sample Data'!H1922,$B$1),"")</f>
        <v/>
      </c>
      <c r="U1923" s="17" t="str">
        <f>IF(SUM('Control Sample Data'!I$3:I$98)&gt;10,IF(AND(ISNUMBER('Control Sample Data'!I1922),'Control Sample Data'!I1922&lt;$B$1,'Control Sample Data'!I1922&gt;0),'Control Sample Data'!I1922,$B$1),"")</f>
        <v/>
      </c>
      <c r="V1923" s="17" t="str">
        <f>IF(SUM('Control Sample Data'!J$3:J$98)&gt;10,IF(AND(ISNUMBER('Control Sample Data'!J1922),'Control Sample Data'!J1922&lt;$B$1,'Control Sample Data'!J1922&gt;0),'Control Sample Data'!J1922,$B$1),"")</f>
        <v/>
      </c>
      <c r="W1923" s="17" t="str">
        <f>IF(SUM('Control Sample Data'!K$3:K$98)&gt;10,IF(AND(ISNUMBER('Control Sample Data'!K1922),'Control Sample Data'!K1922&lt;$B$1,'Control Sample Data'!K1922&gt;0),'Control Sample Data'!K1922,$B$1),"")</f>
        <v/>
      </c>
      <c r="X1923" s="17" t="str">
        <f>IF(SUM('Control Sample Data'!L$3:L$98)&gt;10,IF(AND(ISNUMBER('Control Sample Data'!L1922),'Control Sample Data'!L1922&lt;$B$1,'Control Sample Data'!L1922&gt;0),'Control Sample Data'!L1922,$B$1),"")</f>
        <v/>
      </c>
      <c r="Y1923" s="17" t="str">
        <f>IF(SUM('Control Sample Data'!M$3:M$98)&gt;10,IF(AND(ISNUMBER('Control Sample Data'!M1922),'Control Sample Data'!M1922&lt;$B$1,'Control Sample Data'!M1922&gt;0),'Control Sample Data'!M1922,$B$1),"")</f>
        <v/>
      </c>
      <c r="AT1923" s="36" t="str">
        <f t="shared" si="1254"/>
        <v/>
      </c>
      <c r="AU1923" s="36" t="str">
        <f t="shared" si="1255"/>
        <v/>
      </c>
      <c r="AV1923" s="36" t="str">
        <f t="shared" si="1256"/>
        <v/>
      </c>
      <c r="AW1923" s="36" t="str">
        <f t="shared" si="1257"/>
        <v/>
      </c>
      <c r="AX1923" s="36" t="str">
        <f t="shared" si="1258"/>
        <v/>
      </c>
      <c r="AY1923" s="36" t="str">
        <f t="shared" si="1259"/>
        <v/>
      </c>
      <c r="AZ1923" s="36" t="str">
        <f t="shared" si="1260"/>
        <v/>
      </c>
      <c r="BA1923" s="36" t="str">
        <f t="shared" si="1261"/>
        <v/>
      </c>
      <c r="BB1923" s="36" t="str">
        <f t="shared" si="1262"/>
        <v/>
      </c>
      <c r="BC1923" s="36" t="str">
        <f t="shared" si="1263"/>
        <v/>
      </c>
      <c r="BD1923" s="36" t="str">
        <f t="shared" si="1264"/>
        <v/>
      </c>
      <c r="BE1923" s="36" t="str">
        <f t="shared" si="1265"/>
        <v/>
      </c>
      <c r="BF1923" s="36" t="str">
        <f t="shared" si="1266"/>
        <v/>
      </c>
      <c r="BG1923" s="36" t="str">
        <f t="shared" si="1267"/>
        <v/>
      </c>
      <c r="BH1923" s="36" t="str">
        <f t="shared" si="1268"/>
        <v/>
      </c>
      <c r="BI1923" s="36" t="str">
        <f t="shared" si="1269"/>
        <v/>
      </c>
      <c r="BJ1923" s="36" t="str">
        <f t="shared" si="1270"/>
        <v/>
      </c>
      <c r="BK1923" s="36" t="str">
        <f t="shared" si="1271"/>
        <v/>
      </c>
      <c r="BL1923" s="36" t="str">
        <f t="shared" si="1272"/>
        <v/>
      </c>
      <c r="BM1923" s="36" t="str">
        <f t="shared" si="1273"/>
        <v/>
      </c>
      <c r="BN1923" s="38" t="e">
        <f t="shared" si="1232"/>
        <v>#DIV/0!</v>
      </c>
      <c r="BO1923" s="38" t="e">
        <f t="shared" si="1233"/>
        <v>#DIV/0!</v>
      </c>
      <c r="BP1923" s="39" t="str">
        <f t="shared" si="1234"/>
        <v/>
      </c>
      <c r="BQ1923" s="39" t="str">
        <f t="shared" si="1235"/>
        <v/>
      </c>
      <c r="BR1923" s="39" t="str">
        <f t="shared" si="1236"/>
        <v/>
      </c>
      <c r="BS1923" s="39" t="str">
        <f t="shared" si="1237"/>
        <v/>
      </c>
      <c r="BT1923" s="39" t="str">
        <f t="shared" si="1238"/>
        <v/>
      </c>
      <c r="BU1923" s="39" t="str">
        <f t="shared" si="1239"/>
        <v/>
      </c>
      <c r="BV1923" s="39" t="str">
        <f t="shared" si="1240"/>
        <v/>
      </c>
      <c r="BW1923" s="39" t="str">
        <f t="shared" si="1241"/>
        <v/>
      </c>
      <c r="BX1923" s="39" t="str">
        <f t="shared" si="1242"/>
        <v/>
      </c>
      <c r="BY1923" s="39" t="str">
        <f t="shared" si="1243"/>
        <v/>
      </c>
      <c r="BZ1923" s="39" t="str">
        <f t="shared" si="1244"/>
        <v/>
      </c>
      <c r="CA1923" s="39" t="str">
        <f t="shared" si="1245"/>
        <v/>
      </c>
      <c r="CB1923" s="39" t="str">
        <f t="shared" si="1246"/>
        <v/>
      </c>
      <c r="CC1923" s="39" t="str">
        <f t="shared" si="1247"/>
        <v/>
      </c>
      <c r="CD1923" s="39" t="str">
        <f t="shared" si="1248"/>
        <v/>
      </c>
      <c r="CE1923" s="39" t="str">
        <f t="shared" si="1249"/>
        <v/>
      </c>
      <c r="CF1923" s="39" t="str">
        <f t="shared" si="1250"/>
        <v/>
      </c>
      <c r="CG1923" s="39" t="str">
        <f t="shared" si="1251"/>
        <v/>
      </c>
      <c r="CH1923" s="39" t="str">
        <f t="shared" si="1252"/>
        <v/>
      </c>
      <c r="CI1923" s="39" t="str">
        <f t="shared" si="1253"/>
        <v/>
      </c>
    </row>
  </sheetData>
  <mergeCells count="53">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792:AS792"/>
    <mergeCell ref="Z793:AI793"/>
    <mergeCell ref="AJ793:AS793"/>
    <mergeCell ref="Z1176:AS1176"/>
    <mergeCell ref="Z1177:AI1177"/>
    <mergeCell ref="AJ1177:AS1177"/>
    <mergeCell ref="Z1560:AS1560"/>
    <mergeCell ref="Z1561:AI1561"/>
    <mergeCell ref="AJ1561:AS1561"/>
    <mergeCell ref="A2:A3"/>
    <mergeCell ref="A4:A387"/>
    <mergeCell ref="A388:A771"/>
    <mergeCell ref="A772:A1155"/>
    <mergeCell ref="A1156:A1539"/>
    <mergeCell ref="A1540:A1923"/>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5609</v>
      </c>
      <c r="D1" s="3" t="s">
        <v>5610</v>
      </c>
      <c r="E1" s="3" t="s">
        <v>5611</v>
      </c>
      <c r="F1" s="3"/>
      <c r="G1" s="3"/>
      <c r="H1" s="3"/>
    </row>
    <row r="2" spans="1:8">
      <c r="A2" s="2" t="s">
        <v>5612</v>
      </c>
      <c r="B2" s="2" t="s">
        <v>5613</v>
      </c>
      <c r="C2" s="2" t="s">
        <v>5614</v>
      </c>
      <c r="D2" s="2" t="s">
        <v>5615</v>
      </c>
      <c r="E2" s="2" t="s">
        <v>5616</v>
      </c>
      <c r="H2" s="2" t="str">
        <f>CONCATENATE('Gene Table'!$B$1,'Gene Table'!B2)</f>
        <v>Position</v>
      </c>
    </row>
    <row r="3" spans="1:8">
      <c r="A3" s="2" t="s">
        <v>5617</v>
      </c>
      <c r="B3" s="2" t="s">
        <v>5618</v>
      </c>
      <c r="C3" s="2" t="s">
        <v>5619</v>
      </c>
      <c r="D3" s="2" t="s">
        <v>5620</v>
      </c>
      <c r="E3" s="2" t="s">
        <v>5621</v>
      </c>
      <c r="H3" s="2" t="str">
        <f>CONCATENATE('Gene Table'!$B$1,'Gene Table'!B3)</f>
        <v>A01</v>
      </c>
    </row>
    <row r="4" spans="1:8">
      <c r="A4" s="2" t="s">
        <v>5622</v>
      </c>
      <c r="B4" s="2" t="s">
        <v>5623</v>
      </c>
      <c r="C4" s="2" t="s">
        <v>5624</v>
      </c>
      <c r="D4" s="2" t="s">
        <v>5625</v>
      </c>
      <c r="E4" s="2" t="s">
        <v>5626</v>
      </c>
      <c r="H4" s="2" t="str">
        <f>CONCATENATE('Gene Table'!$B$1,'Gene Table'!B4)</f>
        <v>A02</v>
      </c>
    </row>
    <row r="5" spans="1:8">
      <c r="A5" s="2" t="s">
        <v>5627</v>
      </c>
      <c r="B5" s="2" t="s">
        <v>5628</v>
      </c>
      <c r="C5" s="2" t="s">
        <v>5629</v>
      </c>
      <c r="D5" s="2" t="s">
        <v>5630</v>
      </c>
      <c r="E5" s="2" t="s">
        <v>5631</v>
      </c>
      <c r="H5" s="2" t="str">
        <f>CONCATENATE('Gene Table'!$B$1,'Gene Table'!B5)</f>
        <v>A03</v>
      </c>
    </row>
    <row r="6" spans="1:8">
      <c r="A6" s="2" t="s">
        <v>5632</v>
      </c>
      <c r="B6" s="2" t="s">
        <v>5633</v>
      </c>
      <c r="C6" s="2" t="s">
        <v>5634</v>
      </c>
      <c r="D6" s="2" t="s">
        <v>5635</v>
      </c>
      <c r="E6" s="2" t="s">
        <v>5636</v>
      </c>
      <c r="H6" s="2" t="str">
        <f>CONCATENATE('Gene Table'!$B$1,'Gene Table'!B6)</f>
        <v>A04</v>
      </c>
    </row>
    <row r="7" spans="1:8">
      <c r="A7" s="2" t="s">
        <v>5637</v>
      </c>
      <c r="B7" s="2" t="s">
        <v>5638</v>
      </c>
      <c r="C7" s="2" t="s">
        <v>5639</v>
      </c>
      <c r="D7" s="2" t="s">
        <v>5640</v>
      </c>
      <c r="E7" s="2" t="s">
        <v>5641</v>
      </c>
      <c r="H7" s="2" t="str">
        <f>CONCATENATE('Gene Table'!$B$1,'Gene Table'!B7)</f>
        <v>A05</v>
      </c>
    </row>
    <row r="8" spans="1:8">
      <c r="A8" s="2" t="s">
        <v>5642</v>
      </c>
      <c r="B8" s="2" t="s">
        <v>5643</v>
      </c>
      <c r="C8" s="2" t="s">
        <v>5644</v>
      </c>
      <c r="D8" s="2" t="s">
        <v>5645</v>
      </c>
      <c r="E8" s="2" t="s">
        <v>5646</v>
      </c>
      <c r="H8" s="2" t="str">
        <f>CONCATENATE('Gene Table'!$B$1,'Gene Table'!B8)</f>
        <v>A06</v>
      </c>
    </row>
    <row r="9" spans="1:8">
      <c r="A9" s="2" t="s">
        <v>5647</v>
      </c>
      <c r="B9" s="2" t="s">
        <v>5648</v>
      </c>
      <c r="C9" s="2" t="s">
        <v>5649</v>
      </c>
      <c r="D9" s="2" t="s">
        <v>5650</v>
      </c>
      <c r="E9" s="2" t="s">
        <v>5651</v>
      </c>
      <c r="H9" s="2" t="str">
        <f>CONCATENATE('Gene Table'!$B$1,'Gene Table'!B9)</f>
        <v>A07</v>
      </c>
    </row>
    <row r="10" spans="1:8">
      <c r="A10" s="2" t="s">
        <v>5652</v>
      </c>
      <c r="B10" s="2" t="s">
        <v>5653</v>
      </c>
      <c r="C10" s="2" t="s">
        <v>5654</v>
      </c>
      <c r="D10" s="2" t="s">
        <v>5655</v>
      </c>
      <c r="E10" s="2" t="s">
        <v>5656</v>
      </c>
      <c r="H10" s="2" t="str">
        <f>CONCATENATE('Gene Table'!$B$1,'Gene Table'!B10)</f>
        <v>A08</v>
      </c>
    </row>
    <row r="11" spans="1:8">
      <c r="A11" s="2" t="s">
        <v>5657</v>
      </c>
      <c r="B11" s="2" t="s">
        <v>5658</v>
      </c>
      <c r="C11" s="2" t="s">
        <v>5659</v>
      </c>
      <c r="D11" s="2" t="s">
        <v>5660</v>
      </c>
      <c r="E11" s="2" t="s">
        <v>5661</v>
      </c>
      <c r="H11" s="2" t="str">
        <f>CONCATENATE('Gene Table'!$B$1,'Gene Table'!B11)</f>
        <v>A09</v>
      </c>
    </row>
    <row r="12" spans="1:8">
      <c r="A12" s="2" t="s">
        <v>5662</v>
      </c>
      <c r="B12" s="2" t="s">
        <v>5663</v>
      </c>
      <c r="C12" s="2" t="s">
        <v>5664</v>
      </c>
      <c r="D12" s="2" t="s">
        <v>5665</v>
      </c>
      <c r="E12" s="2" t="s">
        <v>5666</v>
      </c>
      <c r="H12" s="2" t="str">
        <f>CONCATENATE('Gene Table'!$B$1,'Gene Table'!B12)</f>
        <v>A10</v>
      </c>
    </row>
    <row r="13" spans="1:8">
      <c r="A13" s="2" t="s">
        <v>5667</v>
      </c>
      <c r="B13" s="2" t="s">
        <v>5668</v>
      </c>
      <c r="C13" s="2" t="s">
        <v>5669</v>
      </c>
      <c r="D13" s="2" t="s">
        <v>5670</v>
      </c>
      <c r="E13" s="2" t="s">
        <v>5671</v>
      </c>
      <c r="H13" s="2" t="str">
        <f>CONCATENATE('Gene Table'!$B$1,'Gene Table'!B13)</f>
        <v>A11</v>
      </c>
    </row>
    <row r="14" spans="1:8">
      <c r="A14" s="2" t="s">
        <v>5672</v>
      </c>
      <c r="B14" s="2" t="s">
        <v>5673</v>
      </c>
      <c r="C14" s="2" t="s">
        <v>5674</v>
      </c>
      <c r="D14" s="2" t="s">
        <v>5675</v>
      </c>
      <c r="E14" s="2" t="s">
        <v>5676</v>
      </c>
      <c r="H14" s="2" t="str">
        <f>CONCATENATE('Gene Table'!$B$1,'Gene Table'!B14)</f>
        <v>A12</v>
      </c>
    </row>
    <row r="15" spans="1:8">
      <c r="A15" s="2" t="s">
        <v>5677</v>
      </c>
      <c r="B15" s="2" t="s">
        <v>5678</v>
      </c>
      <c r="C15" s="2" t="s">
        <v>5679</v>
      </c>
      <c r="D15" s="2" t="s">
        <v>5680</v>
      </c>
      <c r="E15" s="2" t="s">
        <v>5681</v>
      </c>
      <c r="H15" s="2" t="str">
        <f>CONCATENATE('Gene Table'!$B$1,'Gene Table'!B15)</f>
        <v>A13</v>
      </c>
    </row>
    <row r="16" spans="1:8">
      <c r="A16" s="2" t="s">
        <v>5682</v>
      </c>
      <c r="B16" s="2" t="s">
        <v>5683</v>
      </c>
      <c r="C16" s="2" t="s">
        <v>5684</v>
      </c>
      <c r="D16" s="2" t="s">
        <v>5685</v>
      </c>
      <c r="E16" s="2" t="s">
        <v>5686</v>
      </c>
      <c r="H16" s="2" t="str">
        <f>CONCATENATE('Gene Table'!$B$1,'Gene Table'!B16)</f>
        <v>A14</v>
      </c>
    </row>
    <row r="17" spans="1:8">
      <c r="A17" s="2" t="s">
        <v>5687</v>
      </c>
      <c r="B17" s="2" t="s">
        <v>5688</v>
      </c>
      <c r="C17" s="2" t="s">
        <v>5689</v>
      </c>
      <c r="D17" s="2" t="s">
        <v>5690</v>
      </c>
      <c r="E17" s="2" t="s">
        <v>5691</v>
      </c>
      <c r="H17" s="2" t="str">
        <f>CONCATENATE('Gene Table'!$B$1,'Gene Table'!B17)</f>
        <v>A15</v>
      </c>
    </row>
    <row r="18" spans="1:8">
      <c r="A18" s="2" t="s">
        <v>5692</v>
      </c>
      <c r="B18" s="2" t="s">
        <v>5693</v>
      </c>
      <c r="C18" s="2" t="s">
        <v>5694</v>
      </c>
      <c r="D18" s="2" t="s">
        <v>5695</v>
      </c>
      <c r="E18" s="2" t="s">
        <v>5696</v>
      </c>
      <c r="H18" s="2" t="str">
        <f>CONCATENATE('Gene Table'!$B$1,'Gene Table'!B18)</f>
        <v>A16</v>
      </c>
    </row>
    <row r="19" spans="1:8">
      <c r="A19" s="2" t="s">
        <v>5697</v>
      </c>
      <c r="B19" s="2" t="s">
        <v>5698</v>
      </c>
      <c r="C19" s="2" t="s">
        <v>5699</v>
      </c>
      <c r="D19" s="2" t="s">
        <v>5700</v>
      </c>
      <c r="E19" s="2" t="s">
        <v>5701</v>
      </c>
      <c r="H19" s="2" t="str">
        <f>CONCATENATE('Gene Table'!$B$1,'Gene Table'!B19)</f>
        <v>A17</v>
      </c>
    </row>
    <row r="20" spans="1:8">
      <c r="A20" s="2" t="s">
        <v>5702</v>
      </c>
      <c r="B20" s="2" t="s">
        <v>5703</v>
      </c>
      <c r="C20" s="2" t="s">
        <v>5704</v>
      </c>
      <c r="D20" s="2" t="s">
        <v>5705</v>
      </c>
      <c r="E20" s="2" t="s">
        <v>5706</v>
      </c>
      <c r="H20" s="2" t="str">
        <f>CONCATENATE('Gene Table'!$B$1,'Gene Table'!B20)</f>
        <v>A18</v>
      </c>
    </row>
    <row r="21" spans="1:8">
      <c r="A21" s="2" t="s">
        <v>5707</v>
      </c>
      <c r="B21" s="2" t="s">
        <v>5708</v>
      </c>
      <c r="C21" s="2" t="s">
        <v>5709</v>
      </c>
      <c r="D21" s="2" t="s">
        <v>5710</v>
      </c>
      <c r="E21" s="2" t="s">
        <v>5711</v>
      </c>
      <c r="H21" s="2" t="str">
        <f>CONCATENATE('Gene Table'!$B$1,'Gene Table'!B21)</f>
        <v>A19</v>
      </c>
    </row>
    <row r="22" spans="1:8">
      <c r="A22" s="2" t="s">
        <v>5712</v>
      </c>
      <c r="B22" s="2" t="s">
        <v>5713</v>
      </c>
      <c r="C22" s="2" t="s">
        <v>5714</v>
      </c>
      <c r="D22" s="2" t="s">
        <v>5715</v>
      </c>
      <c r="E22" s="2" t="s">
        <v>5716</v>
      </c>
      <c r="H22" s="2" t="str">
        <f>CONCATENATE('Gene Table'!$B$1,'Gene Table'!B22)</f>
        <v>A20</v>
      </c>
    </row>
    <row r="23" spans="1:8">
      <c r="A23" s="2" t="s">
        <v>5717</v>
      </c>
      <c r="B23" s="2" t="s">
        <v>5718</v>
      </c>
      <c r="C23" s="2" t="s">
        <v>5719</v>
      </c>
      <c r="D23" s="2" t="s">
        <v>5720</v>
      </c>
      <c r="E23" s="2" t="s">
        <v>5721</v>
      </c>
      <c r="H23" s="2" t="str">
        <f>CONCATENATE('Gene Table'!$B$1,'Gene Table'!B23)</f>
        <v>A21</v>
      </c>
    </row>
    <row r="24" spans="1:8">
      <c r="A24" s="2" t="s">
        <v>5722</v>
      </c>
      <c r="B24" s="2" t="s">
        <v>5723</v>
      </c>
      <c r="C24" s="2" t="s">
        <v>5724</v>
      </c>
      <c r="D24" s="2" t="s">
        <v>5725</v>
      </c>
      <c r="E24" s="2" t="s">
        <v>5726</v>
      </c>
      <c r="H24" s="2" t="str">
        <f>CONCATENATE('Gene Table'!$B$1,'Gene Table'!B24)</f>
        <v>A22</v>
      </c>
    </row>
    <row r="25" spans="1:8">
      <c r="A25" s="2" t="s">
        <v>5727</v>
      </c>
      <c r="B25" s="2" t="s">
        <v>5728</v>
      </c>
      <c r="C25" s="2" t="s">
        <v>5729</v>
      </c>
      <c r="D25" s="2" t="s">
        <v>5730</v>
      </c>
      <c r="E25" s="2" t="s">
        <v>5731</v>
      </c>
      <c r="H25" s="2" t="str">
        <f>CONCATENATE('Gene Table'!$B$1,'Gene Table'!B25)</f>
        <v>A23</v>
      </c>
    </row>
    <row r="26" spans="1:8">
      <c r="A26" s="2" t="s">
        <v>5732</v>
      </c>
      <c r="B26" s="2" t="s">
        <v>5733</v>
      </c>
      <c r="C26" s="2" t="s">
        <v>5734</v>
      </c>
      <c r="D26" s="2" t="s">
        <v>5735</v>
      </c>
      <c r="E26" s="2" t="s">
        <v>5736</v>
      </c>
      <c r="H26" s="2" t="str">
        <f>CONCATENATE('Gene Table'!$B$1,'Gene Table'!B26)</f>
        <v>A24</v>
      </c>
    </row>
    <row r="27" spans="1:8">
      <c r="A27" s="2" t="s">
        <v>5737</v>
      </c>
      <c r="B27" s="2" t="s">
        <v>5738</v>
      </c>
      <c r="C27" s="2" t="s">
        <v>5739</v>
      </c>
      <c r="D27" s="2" t="s">
        <v>5740</v>
      </c>
      <c r="E27" s="2" t="s">
        <v>5741</v>
      </c>
      <c r="H27" s="2" t="str">
        <f>CONCATENATE('Gene Table'!$B$1,'Gene Table'!B27)</f>
        <v>B01</v>
      </c>
    </row>
    <row r="28" spans="1:8">
      <c r="A28" s="2" t="s">
        <v>5742</v>
      </c>
      <c r="B28" s="2" t="s">
        <v>5743</v>
      </c>
      <c r="C28" s="2" t="s">
        <v>5744</v>
      </c>
      <c r="D28" s="2" t="s">
        <v>5745</v>
      </c>
      <c r="E28" s="2" t="s">
        <v>5746</v>
      </c>
      <c r="H28" s="2" t="str">
        <f>CONCATENATE('Gene Table'!$B$1,'Gene Table'!B28)</f>
        <v>B02</v>
      </c>
    </row>
    <row r="29" spans="1:8">
      <c r="A29" s="2" t="s">
        <v>5747</v>
      </c>
      <c r="B29" s="2" t="s">
        <v>5748</v>
      </c>
      <c r="C29" s="2" t="s">
        <v>5749</v>
      </c>
      <c r="D29" s="2" t="s">
        <v>5750</v>
      </c>
      <c r="E29" s="2" t="s">
        <v>5751</v>
      </c>
      <c r="H29" s="2" t="str">
        <f>CONCATENATE('Gene Table'!$B$1,'Gene Table'!B29)</f>
        <v>B03</v>
      </c>
    </row>
    <row r="30" spans="1:8">
      <c r="A30" s="2" t="s">
        <v>5752</v>
      </c>
      <c r="B30" s="2" t="s">
        <v>5753</v>
      </c>
      <c r="C30" s="2" t="s">
        <v>5754</v>
      </c>
      <c r="D30" s="2" t="s">
        <v>5755</v>
      </c>
      <c r="E30" s="2" t="s">
        <v>5756</v>
      </c>
      <c r="H30" s="2" t="str">
        <f>CONCATENATE('Gene Table'!$B$1,'Gene Table'!B30)</f>
        <v>B04</v>
      </c>
    </row>
    <row r="31" spans="1:8">
      <c r="A31" s="2" t="s">
        <v>5757</v>
      </c>
      <c r="B31" s="2" t="s">
        <v>5758</v>
      </c>
      <c r="C31" s="2" t="s">
        <v>5759</v>
      </c>
      <c r="D31" s="2" t="s">
        <v>5760</v>
      </c>
      <c r="E31" s="2" t="s">
        <v>5761</v>
      </c>
      <c r="H31" s="2" t="str">
        <f>CONCATENATE('Gene Table'!$B$1,'Gene Table'!B31)</f>
        <v>B05</v>
      </c>
    </row>
    <row r="32" spans="1:8">
      <c r="A32" s="2" t="s">
        <v>5762</v>
      </c>
      <c r="B32" s="2" t="s">
        <v>5763</v>
      </c>
      <c r="C32" s="2" t="s">
        <v>5764</v>
      </c>
      <c r="D32" s="2" t="s">
        <v>5765</v>
      </c>
      <c r="E32" s="2" t="s">
        <v>5766</v>
      </c>
      <c r="H32" s="2" t="str">
        <f>CONCATENATE('Gene Table'!$B$1,'Gene Table'!B32)</f>
        <v>B06</v>
      </c>
    </row>
    <row r="33" spans="1:8">
      <c r="A33" s="2" t="s">
        <v>5767</v>
      </c>
      <c r="B33" s="2" t="s">
        <v>5768</v>
      </c>
      <c r="C33" s="2" t="s">
        <v>5769</v>
      </c>
      <c r="D33" s="2" t="s">
        <v>5770</v>
      </c>
      <c r="E33" s="2" t="s">
        <v>5771</v>
      </c>
      <c r="H33" s="2" t="str">
        <f>CONCATENATE('Gene Table'!$B$1,'Gene Table'!B33)</f>
        <v>B07</v>
      </c>
    </row>
    <row r="34" spans="1:8">
      <c r="A34" s="2" t="s">
        <v>5772</v>
      </c>
      <c r="B34" s="2" t="s">
        <v>5773</v>
      </c>
      <c r="C34" s="2" t="s">
        <v>5774</v>
      </c>
      <c r="D34" s="2" t="s">
        <v>5775</v>
      </c>
      <c r="E34" s="2" t="s">
        <v>5776</v>
      </c>
      <c r="H34" s="2" t="str">
        <f>CONCATENATE('Gene Table'!$B$1,'Gene Table'!B34)</f>
        <v>B08</v>
      </c>
    </row>
    <row r="35" spans="1:8">
      <c r="A35" s="2" t="s">
        <v>5777</v>
      </c>
      <c r="B35" s="2" t="s">
        <v>5778</v>
      </c>
      <c r="C35" s="2" t="s">
        <v>5779</v>
      </c>
      <c r="D35" s="2" t="s">
        <v>5780</v>
      </c>
      <c r="E35" s="2" t="s">
        <v>5781</v>
      </c>
      <c r="H35" s="2" t="str">
        <f>CONCATENATE('Gene Table'!$B$1,'Gene Table'!B35)</f>
        <v>B09</v>
      </c>
    </row>
    <row r="36" spans="1:8">
      <c r="A36" s="2" t="s">
        <v>5782</v>
      </c>
      <c r="B36" s="2" t="s">
        <v>5783</v>
      </c>
      <c r="C36" s="2" t="s">
        <v>5784</v>
      </c>
      <c r="D36" s="2" t="s">
        <v>5785</v>
      </c>
      <c r="E36" s="2" t="s">
        <v>5786</v>
      </c>
      <c r="H36" s="2" t="str">
        <f>CONCATENATE('Gene Table'!$B$1,'Gene Table'!B36)</f>
        <v>B10</v>
      </c>
    </row>
    <row r="37" spans="1:8">
      <c r="A37" s="2" t="s">
        <v>5787</v>
      </c>
      <c r="B37" s="2" t="s">
        <v>5788</v>
      </c>
      <c r="C37" s="2" t="s">
        <v>5789</v>
      </c>
      <c r="D37" s="2" t="s">
        <v>5790</v>
      </c>
      <c r="E37" s="2" t="s">
        <v>5791</v>
      </c>
      <c r="H37" s="2" t="str">
        <f>CONCATENATE('Gene Table'!$B$1,'Gene Table'!B37)</f>
        <v>B11</v>
      </c>
    </row>
    <row r="38" spans="1:8">
      <c r="A38" s="2" t="s">
        <v>5792</v>
      </c>
      <c r="B38" s="2" t="s">
        <v>5793</v>
      </c>
      <c r="C38" s="2" t="s">
        <v>5794</v>
      </c>
      <c r="D38" s="2" t="s">
        <v>5795</v>
      </c>
      <c r="E38" s="2" t="s">
        <v>5796</v>
      </c>
      <c r="H38" s="2" t="str">
        <f>CONCATENATE('Gene Table'!$B$1,'Gene Table'!B38)</f>
        <v>B12</v>
      </c>
    </row>
    <row r="39" spans="1:8">
      <c r="A39" s="2" t="s">
        <v>5797</v>
      </c>
      <c r="B39" s="2" t="s">
        <v>5798</v>
      </c>
      <c r="C39" s="2" t="s">
        <v>5799</v>
      </c>
      <c r="D39" s="2" t="s">
        <v>5800</v>
      </c>
      <c r="E39" s="2" t="s">
        <v>5801</v>
      </c>
      <c r="H39" s="2" t="str">
        <f>CONCATENATE('Gene Table'!$B$1,'Gene Table'!B39)</f>
        <v>B13</v>
      </c>
    </row>
    <row r="40" spans="1:8">
      <c r="A40" s="2" t="s">
        <v>5802</v>
      </c>
      <c r="B40" s="2" t="s">
        <v>5803</v>
      </c>
      <c r="C40" s="2" t="s">
        <v>5804</v>
      </c>
      <c r="D40" s="2" t="s">
        <v>5805</v>
      </c>
      <c r="E40" s="2" t="s">
        <v>5806</v>
      </c>
      <c r="H40" s="2" t="str">
        <f>CONCATENATE('Gene Table'!$B$1,'Gene Table'!B40)</f>
        <v>B14</v>
      </c>
    </row>
    <row r="41" spans="1:8">
      <c r="A41" s="2" t="s">
        <v>5807</v>
      </c>
      <c r="B41" s="2" t="s">
        <v>5808</v>
      </c>
      <c r="C41" s="2" t="s">
        <v>5809</v>
      </c>
      <c r="D41" s="2" t="s">
        <v>5810</v>
      </c>
      <c r="E41" s="2" t="s">
        <v>5811</v>
      </c>
      <c r="H41" s="2" t="str">
        <f>CONCATENATE('Gene Table'!$B$1,'Gene Table'!B41)</f>
        <v>B15</v>
      </c>
    </row>
    <row r="42" spans="1:8">
      <c r="A42" s="2" t="s">
        <v>5812</v>
      </c>
      <c r="B42" s="2" t="s">
        <v>5813</v>
      </c>
      <c r="C42" s="2" t="s">
        <v>5814</v>
      </c>
      <c r="D42" s="2" t="s">
        <v>5815</v>
      </c>
      <c r="E42" s="2" t="s">
        <v>5816</v>
      </c>
      <c r="H42" s="2" t="str">
        <f>CONCATENATE('Gene Table'!$B$1,'Gene Table'!B42)</f>
        <v>B16</v>
      </c>
    </row>
    <row r="43" spans="1:8">
      <c r="A43" s="2" t="s">
        <v>5817</v>
      </c>
      <c r="B43" s="2" t="s">
        <v>5818</v>
      </c>
      <c r="C43" s="2" t="s">
        <v>5819</v>
      </c>
      <c r="D43" s="2" t="s">
        <v>5820</v>
      </c>
      <c r="E43" s="2" t="s">
        <v>5821</v>
      </c>
      <c r="H43" s="2" t="str">
        <f>CONCATENATE('Gene Table'!$B$1,'Gene Table'!B43)</f>
        <v>B17</v>
      </c>
    </row>
    <row r="44" spans="1:8">
      <c r="A44" s="2" t="s">
        <v>5822</v>
      </c>
      <c r="B44" s="2" t="s">
        <v>5823</v>
      </c>
      <c r="C44" s="2" t="s">
        <v>5824</v>
      </c>
      <c r="D44" s="2" t="s">
        <v>5825</v>
      </c>
      <c r="E44" s="2" t="s">
        <v>5826</v>
      </c>
      <c r="H44" s="2" t="str">
        <f>CONCATENATE('Gene Table'!$B$1,'Gene Table'!B44)</f>
        <v>B18</v>
      </c>
    </row>
    <row r="45" spans="1:8">
      <c r="A45" s="2" t="s">
        <v>5827</v>
      </c>
      <c r="B45" s="2" t="s">
        <v>5828</v>
      </c>
      <c r="C45" s="2" t="s">
        <v>5829</v>
      </c>
      <c r="D45" s="2" t="s">
        <v>5830</v>
      </c>
      <c r="E45" s="2" t="s">
        <v>5831</v>
      </c>
      <c r="H45" s="2" t="str">
        <f>CONCATENATE('Gene Table'!$B$1,'Gene Table'!B45)</f>
        <v>B19</v>
      </c>
    </row>
    <row r="46" spans="1:8">
      <c r="A46" s="2" t="s">
        <v>5832</v>
      </c>
      <c r="B46" s="2" t="s">
        <v>5833</v>
      </c>
      <c r="C46" s="2" t="s">
        <v>5834</v>
      </c>
      <c r="D46" s="2" t="s">
        <v>5835</v>
      </c>
      <c r="E46" s="2" t="s">
        <v>5836</v>
      </c>
      <c r="H46" s="2" t="str">
        <f>CONCATENATE('Gene Table'!$B$1,'Gene Table'!B46)</f>
        <v>B20</v>
      </c>
    </row>
    <row r="47" spans="1:8">
      <c r="A47" s="2" t="s">
        <v>5837</v>
      </c>
      <c r="B47" s="2" t="s">
        <v>5838</v>
      </c>
      <c r="C47" s="2" t="s">
        <v>5839</v>
      </c>
      <c r="D47" s="2" t="s">
        <v>5840</v>
      </c>
      <c r="E47" s="2" t="s">
        <v>5841</v>
      </c>
      <c r="H47" s="2" t="str">
        <f>CONCATENATE('Gene Table'!$B$1,'Gene Table'!B47)</f>
        <v>B21</v>
      </c>
    </row>
    <row r="48" spans="1:8">
      <c r="A48" s="2" t="s">
        <v>5842</v>
      </c>
      <c r="B48" s="2" t="s">
        <v>5843</v>
      </c>
      <c r="C48" s="2" t="s">
        <v>5844</v>
      </c>
      <c r="D48" s="2" t="s">
        <v>5845</v>
      </c>
      <c r="E48" s="2" t="s">
        <v>5846</v>
      </c>
      <c r="H48" s="2" t="str">
        <f>CONCATENATE('Gene Table'!$B$1,'Gene Table'!B48)</f>
        <v>B22</v>
      </c>
    </row>
    <row r="49" spans="1:8">
      <c r="A49" s="2" t="s">
        <v>5847</v>
      </c>
      <c r="B49" s="2" t="s">
        <v>5848</v>
      </c>
      <c r="C49" s="2" t="s">
        <v>5849</v>
      </c>
      <c r="D49" s="2" t="s">
        <v>5850</v>
      </c>
      <c r="E49" s="2" t="s">
        <v>5851</v>
      </c>
      <c r="H49" s="2" t="str">
        <f>CONCATENATE('Gene Table'!$B$1,'Gene Table'!B49)</f>
        <v>B23</v>
      </c>
    </row>
    <row r="50" spans="1:8">
      <c r="A50" s="2" t="s">
        <v>5852</v>
      </c>
      <c r="B50" s="2" t="s">
        <v>5853</v>
      </c>
      <c r="C50" s="2" t="s">
        <v>5854</v>
      </c>
      <c r="D50" s="2" t="s">
        <v>5855</v>
      </c>
      <c r="E50" s="2" t="s">
        <v>5856</v>
      </c>
      <c r="H50" s="2" t="str">
        <f>CONCATENATE('Gene Table'!$B$1,'Gene Table'!B50)</f>
        <v>B24</v>
      </c>
    </row>
    <row r="51" spans="1:8">
      <c r="A51" s="2" t="s">
        <v>5857</v>
      </c>
      <c r="B51" s="2" t="s">
        <v>5858</v>
      </c>
      <c r="C51" s="2" t="s">
        <v>5859</v>
      </c>
      <c r="D51" s="2" t="s">
        <v>5860</v>
      </c>
      <c r="E51" s="2" t="s">
        <v>5861</v>
      </c>
      <c r="H51" s="2" t="str">
        <f>CONCATENATE('Gene Table'!$B$1,'Gene Table'!B51)</f>
        <v>C01</v>
      </c>
    </row>
    <row r="52" spans="1:8">
      <c r="A52" s="2" t="s">
        <v>5862</v>
      </c>
      <c r="B52" s="2" t="s">
        <v>5863</v>
      </c>
      <c r="C52" s="2" t="s">
        <v>5864</v>
      </c>
      <c r="D52" s="2" t="s">
        <v>5865</v>
      </c>
      <c r="E52" s="2" t="s">
        <v>5866</v>
      </c>
      <c r="H52" s="2" t="str">
        <f>CONCATENATE('Gene Table'!$B$1,'Gene Table'!B52)</f>
        <v>C02</v>
      </c>
    </row>
    <row r="53" spans="1:8">
      <c r="A53" s="2" t="s">
        <v>5867</v>
      </c>
      <c r="B53" s="2" t="s">
        <v>5868</v>
      </c>
      <c r="C53" s="2" t="s">
        <v>5869</v>
      </c>
      <c r="D53" s="2" t="s">
        <v>5870</v>
      </c>
      <c r="E53" s="2" t="s">
        <v>5871</v>
      </c>
      <c r="H53" s="2" t="str">
        <f>CONCATENATE('Gene Table'!$B$1,'Gene Table'!B53)</f>
        <v>C03</v>
      </c>
    </row>
    <row r="54" spans="1:8">
      <c r="A54" s="2" t="s">
        <v>5872</v>
      </c>
      <c r="B54" s="2" t="s">
        <v>5873</v>
      </c>
      <c r="C54" s="2" t="s">
        <v>5874</v>
      </c>
      <c r="D54" s="2" t="s">
        <v>5875</v>
      </c>
      <c r="E54" s="2" t="s">
        <v>5876</v>
      </c>
      <c r="H54" s="2" t="str">
        <f>CONCATENATE('Gene Table'!$B$1,'Gene Table'!B54)</f>
        <v>C04</v>
      </c>
    </row>
    <row r="55" spans="1:8">
      <c r="A55" s="2" t="s">
        <v>5877</v>
      </c>
      <c r="B55" s="2" t="s">
        <v>5878</v>
      </c>
      <c r="C55" s="2" t="s">
        <v>5879</v>
      </c>
      <c r="D55" s="2" t="s">
        <v>5880</v>
      </c>
      <c r="E55" s="2" t="s">
        <v>5881</v>
      </c>
      <c r="H55" s="2" t="str">
        <f>CONCATENATE('Gene Table'!$B$1,'Gene Table'!B55)</f>
        <v>C05</v>
      </c>
    </row>
    <row r="56" spans="1:8">
      <c r="A56" s="2" t="s">
        <v>5882</v>
      </c>
      <c r="B56" s="2" t="s">
        <v>5883</v>
      </c>
      <c r="C56" s="2" t="s">
        <v>5884</v>
      </c>
      <c r="D56" s="2" t="s">
        <v>5885</v>
      </c>
      <c r="E56" s="2" t="s">
        <v>5886</v>
      </c>
      <c r="H56" s="2" t="str">
        <f>CONCATENATE('Gene Table'!$B$1,'Gene Table'!B56)</f>
        <v>C06</v>
      </c>
    </row>
    <row r="57" spans="1:8">
      <c r="A57" s="2" t="s">
        <v>5887</v>
      </c>
      <c r="B57" s="2" t="s">
        <v>5888</v>
      </c>
      <c r="C57" s="2" t="s">
        <v>5889</v>
      </c>
      <c r="D57" s="2" t="s">
        <v>5890</v>
      </c>
      <c r="E57" s="2" t="s">
        <v>5891</v>
      </c>
      <c r="H57" s="2" t="str">
        <f>CONCATENATE('Gene Table'!$B$1,'Gene Table'!B57)</f>
        <v>C07</v>
      </c>
    </row>
    <row r="58" spans="1:8">
      <c r="A58" s="2" t="s">
        <v>5892</v>
      </c>
      <c r="B58" s="2" t="s">
        <v>5893</v>
      </c>
      <c r="C58" s="2" t="s">
        <v>5894</v>
      </c>
      <c r="D58" s="2" t="s">
        <v>5895</v>
      </c>
      <c r="E58" s="2" t="s">
        <v>5896</v>
      </c>
      <c r="H58" s="2" t="str">
        <f>CONCATENATE('Gene Table'!$B$1,'Gene Table'!B58)</f>
        <v>C08</v>
      </c>
    </row>
    <row r="59" spans="1:8">
      <c r="A59" s="2" t="s">
        <v>5897</v>
      </c>
      <c r="B59" s="2" t="s">
        <v>5898</v>
      </c>
      <c r="C59" s="2" t="s">
        <v>5899</v>
      </c>
      <c r="D59" s="2" t="s">
        <v>5900</v>
      </c>
      <c r="E59" s="2" t="s">
        <v>5901</v>
      </c>
      <c r="H59" s="2" t="str">
        <f>CONCATENATE('Gene Table'!$B$1,'Gene Table'!B59)</f>
        <v>C09</v>
      </c>
    </row>
    <row r="60" spans="1:8">
      <c r="A60" s="2" t="s">
        <v>5902</v>
      </c>
      <c r="B60" s="2" t="s">
        <v>5903</v>
      </c>
      <c r="C60" s="2" t="s">
        <v>5904</v>
      </c>
      <c r="D60" s="2" t="s">
        <v>5905</v>
      </c>
      <c r="E60" s="2" t="s">
        <v>5906</v>
      </c>
      <c r="H60" s="2" t="str">
        <f>CONCATENATE('Gene Table'!$B$1,'Gene Table'!B60)</f>
        <v>C10</v>
      </c>
    </row>
    <row r="61" spans="1:8">
      <c r="A61" s="2" t="s">
        <v>5907</v>
      </c>
      <c r="B61" s="2" t="s">
        <v>5908</v>
      </c>
      <c r="C61" s="2" t="s">
        <v>5909</v>
      </c>
      <c r="D61" s="2" t="s">
        <v>5910</v>
      </c>
      <c r="E61" s="2" t="s">
        <v>5911</v>
      </c>
      <c r="H61" s="2" t="str">
        <f>CONCATENATE('Gene Table'!$B$1,'Gene Table'!B61)</f>
        <v>C11</v>
      </c>
    </row>
    <row r="62" spans="1:8">
      <c r="A62" s="2" t="s">
        <v>5912</v>
      </c>
      <c r="B62" s="2" t="s">
        <v>5913</v>
      </c>
      <c r="C62" s="2" t="s">
        <v>5914</v>
      </c>
      <c r="D62" s="2" t="s">
        <v>5915</v>
      </c>
      <c r="E62" s="2" t="s">
        <v>5916</v>
      </c>
      <c r="H62" s="2" t="str">
        <f>CONCATENATE('Gene Table'!$B$1,'Gene Table'!B62)</f>
        <v>C12</v>
      </c>
    </row>
    <row r="63" spans="1:8">
      <c r="A63" s="2" t="s">
        <v>5917</v>
      </c>
      <c r="B63" s="2" t="s">
        <v>5918</v>
      </c>
      <c r="C63" s="2" t="s">
        <v>5919</v>
      </c>
      <c r="D63" s="2" t="s">
        <v>5920</v>
      </c>
      <c r="E63" s="2" t="s">
        <v>5921</v>
      </c>
      <c r="H63" s="2" t="str">
        <f>CONCATENATE('Gene Table'!$B$1,'Gene Table'!B63)</f>
        <v>C13</v>
      </c>
    </row>
    <row r="64" spans="1:8">
      <c r="A64" s="2" t="s">
        <v>5922</v>
      </c>
      <c r="B64" s="2" t="s">
        <v>5923</v>
      </c>
      <c r="C64" s="2" t="s">
        <v>5924</v>
      </c>
      <c r="D64" s="2" t="s">
        <v>5925</v>
      </c>
      <c r="E64" s="2" t="s">
        <v>5926</v>
      </c>
      <c r="H64" s="2" t="str">
        <f>CONCATENATE('Gene Table'!$B$1,'Gene Table'!B64)</f>
        <v>C14</v>
      </c>
    </row>
    <row r="65" spans="1:8">
      <c r="A65" s="2" t="s">
        <v>5927</v>
      </c>
      <c r="B65" s="2" t="s">
        <v>5928</v>
      </c>
      <c r="C65" s="2" t="s">
        <v>5929</v>
      </c>
      <c r="D65" s="2" t="s">
        <v>5930</v>
      </c>
      <c r="E65" s="2" t="s">
        <v>5931</v>
      </c>
      <c r="H65" s="2" t="str">
        <f>CONCATENATE('Gene Table'!$B$1,'Gene Table'!B65)</f>
        <v>C15</v>
      </c>
    </row>
    <row r="66" spans="1:8">
      <c r="A66" s="2" t="s">
        <v>5932</v>
      </c>
      <c r="B66" s="2" t="s">
        <v>5933</v>
      </c>
      <c r="C66" s="2" t="s">
        <v>5934</v>
      </c>
      <c r="D66" s="2" t="s">
        <v>5935</v>
      </c>
      <c r="E66" s="2" t="s">
        <v>5936</v>
      </c>
      <c r="H66" s="2" t="str">
        <f>CONCATENATE('Gene Table'!$B$1,'Gene Table'!B66)</f>
        <v>C16</v>
      </c>
    </row>
    <row r="67" spans="1:8">
      <c r="A67" s="2" t="s">
        <v>5937</v>
      </c>
      <c r="B67" s="2" t="s">
        <v>5938</v>
      </c>
      <c r="C67" s="2" t="s">
        <v>5939</v>
      </c>
      <c r="D67" s="2" t="s">
        <v>5940</v>
      </c>
      <c r="E67" s="2" t="s">
        <v>5941</v>
      </c>
      <c r="H67" s="2" t="str">
        <f>CONCATENATE('Gene Table'!$B$1,'Gene Table'!B67)</f>
        <v>C17</v>
      </c>
    </row>
    <row r="68" spans="1:8">
      <c r="A68" s="2" t="s">
        <v>5942</v>
      </c>
      <c r="B68" s="2" t="s">
        <v>5943</v>
      </c>
      <c r="C68" s="2" t="s">
        <v>5944</v>
      </c>
      <c r="D68" s="2" t="s">
        <v>5945</v>
      </c>
      <c r="E68" s="2" t="s">
        <v>5946</v>
      </c>
      <c r="H68" s="2" t="str">
        <f>CONCATENATE('Gene Table'!$B$1,'Gene Table'!B68)</f>
        <v>C18</v>
      </c>
    </row>
    <row r="69" spans="1:8">
      <c r="A69" s="2" t="s">
        <v>5947</v>
      </c>
      <c r="B69" s="2" t="s">
        <v>5948</v>
      </c>
      <c r="C69" s="2" t="s">
        <v>5949</v>
      </c>
      <c r="D69" s="2" t="s">
        <v>5950</v>
      </c>
      <c r="E69" s="2" t="s">
        <v>5951</v>
      </c>
      <c r="H69" s="2" t="str">
        <f>CONCATENATE('Gene Table'!$B$1,'Gene Table'!B69)</f>
        <v>C19</v>
      </c>
    </row>
    <row r="70" spans="1:8">
      <c r="A70" s="2" t="s">
        <v>5952</v>
      </c>
      <c r="B70" s="2" t="s">
        <v>5953</v>
      </c>
      <c r="C70" s="2" t="s">
        <v>5954</v>
      </c>
      <c r="D70" s="2" t="s">
        <v>5955</v>
      </c>
      <c r="E70" s="2" t="s">
        <v>5956</v>
      </c>
      <c r="H70" s="2" t="str">
        <f>CONCATENATE('Gene Table'!$B$1,'Gene Table'!B70)</f>
        <v>C20</v>
      </c>
    </row>
    <row r="71" spans="1:8">
      <c r="A71" s="2" t="s">
        <v>5957</v>
      </c>
      <c r="B71" s="2" t="s">
        <v>5958</v>
      </c>
      <c r="C71" s="2" t="s">
        <v>5959</v>
      </c>
      <c r="D71" s="2" t="s">
        <v>5960</v>
      </c>
      <c r="E71" s="2" t="s">
        <v>5961</v>
      </c>
      <c r="H71" s="2" t="str">
        <f>CONCATENATE('Gene Table'!$B$1,'Gene Table'!B71)</f>
        <v>C21</v>
      </c>
    </row>
    <row r="72" spans="1:8">
      <c r="A72" s="2" t="s">
        <v>5962</v>
      </c>
      <c r="B72" s="2" t="s">
        <v>5963</v>
      </c>
      <c r="C72" s="2" t="s">
        <v>5964</v>
      </c>
      <c r="D72" s="2" t="s">
        <v>5965</v>
      </c>
      <c r="E72" s="2" t="s">
        <v>5966</v>
      </c>
      <c r="H72" s="2" t="str">
        <f>CONCATENATE('Gene Table'!$B$1,'Gene Table'!B72)</f>
        <v>C22</v>
      </c>
    </row>
    <row r="73" spans="1:8">
      <c r="A73" s="2" t="s">
        <v>5967</v>
      </c>
      <c r="B73" s="2" t="s">
        <v>5968</v>
      </c>
      <c r="C73" s="2" t="s">
        <v>5969</v>
      </c>
      <c r="D73" s="2" t="s">
        <v>5970</v>
      </c>
      <c r="E73" s="2" t="s">
        <v>5971</v>
      </c>
      <c r="H73" s="2" t="str">
        <f>CONCATENATE('Gene Table'!$B$1,'Gene Table'!B73)</f>
        <v>C23</v>
      </c>
    </row>
    <row r="74" spans="1:8">
      <c r="A74" s="2" t="s">
        <v>5972</v>
      </c>
      <c r="B74" s="2" t="s">
        <v>5973</v>
      </c>
      <c r="C74" s="2" t="s">
        <v>5974</v>
      </c>
      <c r="D74" s="2" t="s">
        <v>5975</v>
      </c>
      <c r="E74" s="2" t="s">
        <v>5976</v>
      </c>
      <c r="H74" s="2" t="str">
        <f>CONCATENATE('Gene Table'!$B$1,'Gene Table'!B74)</f>
        <v>C24</v>
      </c>
    </row>
    <row r="75" spans="1:8">
      <c r="A75" s="2" t="s">
        <v>5977</v>
      </c>
      <c r="B75" s="2" t="s">
        <v>5978</v>
      </c>
      <c r="C75" s="2" t="s">
        <v>5979</v>
      </c>
      <c r="D75" s="2" t="s">
        <v>5980</v>
      </c>
      <c r="E75" s="2" t="s">
        <v>5981</v>
      </c>
      <c r="H75" s="2" t="str">
        <f>CONCATENATE('Gene Table'!$B$1,'Gene Table'!B75)</f>
        <v>D01</v>
      </c>
    </row>
    <row r="76" spans="1:8">
      <c r="A76" s="2" t="s">
        <v>5982</v>
      </c>
      <c r="B76" s="2" t="s">
        <v>5983</v>
      </c>
      <c r="C76" s="2" t="s">
        <v>5984</v>
      </c>
      <c r="D76" s="2" t="s">
        <v>5985</v>
      </c>
      <c r="E76" s="2" t="s">
        <v>5986</v>
      </c>
      <c r="H76" s="2" t="str">
        <f>CONCATENATE('Gene Table'!$B$1,'Gene Table'!B76)</f>
        <v>D02</v>
      </c>
    </row>
    <row r="77" spans="1:8">
      <c r="A77" s="2" t="s">
        <v>5987</v>
      </c>
      <c r="B77" s="2" t="s">
        <v>5988</v>
      </c>
      <c r="C77" s="2" t="s">
        <v>5989</v>
      </c>
      <c r="D77" s="2" t="s">
        <v>5990</v>
      </c>
      <c r="E77" s="2" t="s">
        <v>5991</v>
      </c>
      <c r="H77" s="2" t="str">
        <f>CONCATENATE('Gene Table'!$B$1,'Gene Table'!B77)</f>
        <v>D03</v>
      </c>
    </row>
    <row r="78" spans="1:8">
      <c r="A78" s="2" t="s">
        <v>5992</v>
      </c>
      <c r="B78" s="2" t="s">
        <v>5993</v>
      </c>
      <c r="C78" s="2" t="s">
        <v>5994</v>
      </c>
      <c r="D78" s="2" t="s">
        <v>5995</v>
      </c>
      <c r="E78" s="2" t="s">
        <v>5996</v>
      </c>
      <c r="H78" s="2" t="str">
        <f>CONCATENATE('Gene Table'!$B$1,'Gene Table'!B78)</f>
        <v>D04</v>
      </c>
    </row>
    <row r="79" spans="1:8">
      <c r="A79" s="2" t="s">
        <v>5997</v>
      </c>
      <c r="B79" s="2" t="s">
        <v>5998</v>
      </c>
      <c r="C79" s="2" t="s">
        <v>5999</v>
      </c>
      <c r="D79" s="2" t="s">
        <v>6000</v>
      </c>
      <c r="E79" s="2" t="s">
        <v>6001</v>
      </c>
      <c r="H79" s="2" t="str">
        <f>CONCATENATE('Gene Table'!$B$1,'Gene Table'!B79)</f>
        <v>D05</v>
      </c>
    </row>
    <row r="80" spans="1:8">
      <c r="A80" s="2" t="s">
        <v>6002</v>
      </c>
      <c r="B80" s="2" t="s">
        <v>6003</v>
      </c>
      <c r="C80" s="2" t="s">
        <v>6004</v>
      </c>
      <c r="D80" s="2" t="s">
        <v>6005</v>
      </c>
      <c r="E80" s="2" t="s">
        <v>6006</v>
      </c>
      <c r="H80" s="2" t="str">
        <f>CONCATENATE('Gene Table'!$B$1,'Gene Table'!B80)</f>
        <v>D06</v>
      </c>
    </row>
    <row r="81" spans="1:8">
      <c r="A81" s="2" t="s">
        <v>6007</v>
      </c>
      <c r="B81" s="2" t="s">
        <v>6008</v>
      </c>
      <c r="C81" s="2" t="s">
        <v>6009</v>
      </c>
      <c r="D81" s="2" t="s">
        <v>6010</v>
      </c>
      <c r="E81" s="2" t="s">
        <v>6011</v>
      </c>
      <c r="H81" s="2" t="str">
        <f>CONCATENATE('Gene Table'!$B$1,'Gene Table'!B81)</f>
        <v>D07</v>
      </c>
    </row>
    <row r="82" spans="1:8">
      <c r="A82" s="2" t="s">
        <v>6012</v>
      </c>
      <c r="B82" s="2" t="s">
        <v>6013</v>
      </c>
      <c r="C82" s="2" t="s">
        <v>6014</v>
      </c>
      <c r="D82" s="2" t="s">
        <v>6015</v>
      </c>
      <c r="E82" s="2" t="s">
        <v>6016</v>
      </c>
      <c r="H82" s="2" t="str">
        <f>CONCATENATE('Gene Table'!$B$1,'Gene Table'!B82)</f>
        <v>D08</v>
      </c>
    </row>
    <row r="83" spans="1:8">
      <c r="A83" s="2" t="s">
        <v>6017</v>
      </c>
      <c r="B83" s="2" t="s">
        <v>6018</v>
      </c>
      <c r="C83" s="2" t="s">
        <v>6019</v>
      </c>
      <c r="D83" s="2" t="s">
        <v>6020</v>
      </c>
      <c r="E83" s="2" t="s">
        <v>6021</v>
      </c>
      <c r="H83" s="2" t="str">
        <f>CONCATENATE('Gene Table'!$B$1,'Gene Table'!B83)</f>
        <v>D09</v>
      </c>
    </row>
    <row r="84" spans="1:8">
      <c r="A84" s="2" t="s">
        <v>6022</v>
      </c>
      <c r="B84" s="2" t="s">
        <v>6023</v>
      </c>
      <c r="C84" s="2" t="s">
        <v>6024</v>
      </c>
      <c r="D84" s="2" t="s">
        <v>6025</v>
      </c>
      <c r="E84" s="2" t="s">
        <v>6026</v>
      </c>
      <c r="H84" s="2" t="str">
        <f>CONCATENATE('Gene Table'!$B$1,'Gene Table'!B84)</f>
        <v>D10</v>
      </c>
    </row>
    <row r="85" spans="1:8">
      <c r="A85" s="2" t="s">
        <v>6027</v>
      </c>
      <c r="B85" s="2" t="s">
        <v>6028</v>
      </c>
      <c r="C85" s="2" t="s">
        <v>6029</v>
      </c>
      <c r="D85" s="2" t="s">
        <v>6030</v>
      </c>
      <c r="E85" s="2" t="s">
        <v>6031</v>
      </c>
      <c r="H85" s="2" t="str">
        <f>CONCATENATE('Gene Table'!$B$1,'Gene Table'!B85)</f>
        <v>D11</v>
      </c>
    </row>
    <row r="86" spans="1:8">
      <c r="A86" s="2" t="s">
        <v>6032</v>
      </c>
      <c r="B86" s="2" t="s">
        <v>6033</v>
      </c>
      <c r="C86" s="2" t="s">
        <v>6034</v>
      </c>
      <c r="D86" s="2" t="s">
        <v>6035</v>
      </c>
      <c r="E86" s="2" t="s">
        <v>6036</v>
      </c>
      <c r="H86" s="2" t="str">
        <f>CONCATENATE('Gene Table'!$B$1,'Gene Table'!B86)</f>
        <v>D12</v>
      </c>
    </row>
    <row r="87" spans="1:8">
      <c r="A87" s="2" t="s">
        <v>6037</v>
      </c>
      <c r="B87" s="2" t="s">
        <v>6038</v>
      </c>
      <c r="C87" s="2" t="s">
        <v>6039</v>
      </c>
      <c r="D87" s="2" t="s">
        <v>6040</v>
      </c>
      <c r="E87" s="2" t="s">
        <v>6041</v>
      </c>
      <c r="H87" s="2" t="str">
        <f>CONCATENATE('Gene Table'!$B$1,'Gene Table'!B87)</f>
        <v>D13</v>
      </c>
    </row>
    <row r="88" spans="1:8">
      <c r="A88" s="2" t="s">
        <v>6042</v>
      </c>
      <c r="B88" s="2" t="s">
        <v>6043</v>
      </c>
      <c r="C88" s="2" t="s">
        <v>6044</v>
      </c>
      <c r="D88" s="2" t="s">
        <v>6045</v>
      </c>
      <c r="E88" s="2" t="s">
        <v>6046</v>
      </c>
      <c r="H88" s="2" t="str">
        <f>CONCATENATE('Gene Table'!$B$1,'Gene Table'!B88)</f>
        <v>D14</v>
      </c>
    </row>
    <row r="89" spans="1:8">
      <c r="A89" s="2" t="s">
        <v>6047</v>
      </c>
      <c r="B89" s="2" t="s">
        <v>6048</v>
      </c>
      <c r="C89" s="2" t="s">
        <v>6049</v>
      </c>
      <c r="D89" s="2" t="s">
        <v>6050</v>
      </c>
      <c r="E89" s="2" t="s">
        <v>6051</v>
      </c>
      <c r="H89" s="2" t="str">
        <f>CONCATENATE('Gene Table'!$B$1,'Gene Table'!B89)</f>
        <v>D15</v>
      </c>
    </row>
    <row r="90" spans="1:8">
      <c r="A90" s="2" t="s">
        <v>6052</v>
      </c>
      <c r="B90" s="2" t="s">
        <v>6053</v>
      </c>
      <c r="C90" s="2" t="s">
        <v>6054</v>
      </c>
      <c r="D90" s="2" t="s">
        <v>6055</v>
      </c>
      <c r="E90" s="2" t="s">
        <v>6056</v>
      </c>
      <c r="H90" s="2" t="str">
        <f>CONCATENATE('Gene Table'!$B$1,'Gene Table'!B90)</f>
        <v>D16</v>
      </c>
    </row>
    <row r="91" spans="1:8">
      <c r="A91" s="2" t="s">
        <v>6057</v>
      </c>
      <c r="B91" s="2" t="s">
        <v>6053</v>
      </c>
      <c r="C91" s="2" t="s">
        <v>6058</v>
      </c>
      <c r="D91" s="2" t="s">
        <v>6059</v>
      </c>
      <c r="E91" s="2" t="s">
        <v>6060</v>
      </c>
      <c r="H91" s="2" t="str">
        <f>CONCATENATE('Gene Table'!$B$1,'Gene Table'!B91)</f>
        <v>D17</v>
      </c>
    </row>
    <row r="92" spans="1:8">
      <c r="A92" s="2" t="s">
        <v>6061</v>
      </c>
      <c r="B92" s="2" t="s">
        <v>6053</v>
      </c>
      <c r="C92" s="2" t="s">
        <v>6062</v>
      </c>
      <c r="D92" s="2" t="s">
        <v>6063</v>
      </c>
      <c r="E92" s="2" t="s">
        <v>6064</v>
      </c>
      <c r="H92" s="2" t="str">
        <f>CONCATENATE('Gene Table'!$B$1,'Gene Table'!B92)</f>
        <v>D18</v>
      </c>
    </row>
    <row r="93" spans="1:8">
      <c r="A93" s="2" t="s">
        <v>6065</v>
      </c>
      <c r="B93" s="2" t="s">
        <v>6053</v>
      </c>
      <c r="C93" s="2" t="s">
        <v>6066</v>
      </c>
      <c r="D93" s="2" t="s">
        <v>6067</v>
      </c>
      <c r="E93" s="2" t="s">
        <v>6068</v>
      </c>
      <c r="H93" s="2" t="str">
        <f>CONCATENATE('Gene Table'!$B$1,'Gene Table'!B93)</f>
        <v>D19</v>
      </c>
    </row>
    <row r="94" spans="1:8">
      <c r="A94" s="2" t="s">
        <v>6069</v>
      </c>
      <c r="B94" s="2" t="s">
        <v>6053</v>
      </c>
      <c r="C94" s="2" t="s">
        <v>6070</v>
      </c>
      <c r="D94" s="2" t="s">
        <v>6053</v>
      </c>
      <c r="E94" s="2" t="s">
        <v>6053</v>
      </c>
      <c r="H94" s="2" t="str">
        <f>CONCATENATE('Gene Table'!$B$1,'Gene Table'!B94)</f>
        <v>D20</v>
      </c>
    </row>
    <row r="95" spans="1:8">
      <c r="A95" s="2" t="s">
        <v>6071</v>
      </c>
      <c r="B95" s="2" t="s">
        <v>6053</v>
      </c>
      <c r="C95" s="2" t="s">
        <v>6070</v>
      </c>
      <c r="D95" s="2" t="s">
        <v>6053</v>
      </c>
      <c r="E95" s="2" t="s">
        <v>6053</v>
      </c>
      <c r="H95" s="2" t="str">
        <f>CONCATENATE('Gene Table'!$B$1,'Gene Table'!B95)</f>
        <v>D21</v>
      </c>
    </row>
    <row r="96" spans="1:8">
      <c r="A96" s="2" t="s">
        <v>6072</v>
      </c>
      <c r="B96" s="2" t="s">
        <v>6053</v>
      </c>
      <c r="C96" s="2" t="s">
        <v>6073</v>
      </c>
      <c r="D96" s="2" t="s">
        <v>6053</v>
      </c>
      <c r="E96" s="2" t="s">
        <v>6053</v>
      </c>
      <c r="H96" s="2" t="str">
        <f>CONCATENATE('Gene Table'!$B$1,'Gene Table'!B96)</f>
        <v>D22</v>
      </c>
    </row>
    <row r="97" spans="1:8">
      <c r="A97" s="2" t="s">
        <v>6074</v>
      </c>
      <c r="B97" s="2" t="s">
        <v>6053</v>
      </c>
      <c r="C97" s="2" t="s">
        <v>6073</v>
      </c>
      <c r="D97" s="2" t="s">
        <v>6053</v>
      </c>
      <c r="E97" s="2" t="s">
        <v>6053</v>
      </c>
      <c r="H97" s="2" t="str">
        <f>CONCATENATE('Gene Table'!$B$1,'Gene Table'!B97)</f>
        <v>D23</v>
      </c>
    </row>
    <row r="100" s="1" customFormat="1" spans="1:8">
      <c r="A100" s="3"/>
      <c r="B100" s="3" t="s">
        <v>6</v>
      </c>
      <c r="C100" s="3" t="s">
        <v>5609</v>
      </c>
      <c r="D100" s="3" t="s">
        <v>5610</v>
      </c>
      <c r="E100" s="3" t="s">
        <v>5611</v>
      </c>
      <c r="F100" s="3"/>
      <c r="G100" s="3"/>
      <c r="H100" s="3"/>
    </row>
    <row r="101" spans="1:5">
      <c r="A101" s="2" t="s">
        <v>6075</v>
      </c>
      <c r="B101" s="2" t="s">
        <v>6076</v>
      </c>
      <c r="C101" s="2" t="s">
        <v>6077</v>
      </c>
      <c r="D101" s="2" t="s">
        <v>6078</v>
      </c>
      <c r="E101" s="2" t="s">
        <v>6079</v>
      </c>
    </row>
    <row r="102" spans="1:5">
      <c r="A102" s="2" t="s">
        <v>6080</v>
      </c>
      <c r="B102" s="2" t="s">
        <v>6081</v>
      </c>
      <c r="C102" s="2" t="s">
        <v>6082</v>
      </c>
      <c r="D102" s="2" t="s">
        <v>6083</v>
      </c>
      <c r="E102" s="2" t="s">
        <v>6084</v>
      </c>
    </row>
    <row r="103" spans="1:5">
      <c r="A103" s="2" t="s">
        <v>6085</v>
      </c>
      <c r="B103" s="2" t="s">
        <v>6086</v>
      </c>
      <c r="C103" s="2" t="s">
        <v>6087</v>
      </c>
      <c r="D103" s="2" t="s">
        <v>6088</v>
      </c>
      <c r="E103" s="2" t="s">
        <v>6089</v>
      </c>
    </row>
    <row r="104" spans="1:5">
      <c r="A104" s="2" t="s">
        <v>6090</v>
      </c>
      <c r="B104" s="2" t="s">
        <v>6091</v>
      </c>
      <c r="C104" s="2" t="s">
        <v>6092</v>
      </c>
      <c r="D104" s="2" t="s">
        <v>6093</v>
      </c>
      <c r="E104" s="2" t="s">
        <v>6094</v>
      </c>
    </row>
    <row r="105" spans="1:5">
      <c r="A105" s="2" t="s">
        <v>6095</v>
      </c>
      <c r="B105" s="2" t="s">
        <v>6096</v>
      </c>
      <c r="C105" s="2" t="s">
        <v>6097</v>
      </c>
      <c r="D105" s="2" t="s">
        <v>6098</v>
      </c>
      <c r="E105" s="2" t="s">
        <v>6099</v>
      </c>
    </row>
    <row r="106" spans="1:5">
      <c r="A106" s="2" t="s">
        <v>6100</v>
      </c>
      <c r="B106" s="2" t="s">
        <v>6101</v>
      </c>
      <c r="C106" s="2" t="s">
        <v>6102</v>
      </c>
      <c r="D106" s="2" t="s">
        <v>6103</v>
      </c>
      <c r="E106" s="2" t="s">
        <v>6104</v>
      </c>
    </row>
    <row r="107" spans="1:5">
      <c r="A107" s="2" t="s">
        <v>6105</v>
      </c>
      <c r="B107" s="2" t="s">
        <v>6106</v>
      </c>
      <c r="C107" s="2" t="s">
        <v>6107</v>
      </c>
      <c r="D107" s="2" t="s">
        <v>6108</v>
      </c>
      <c r="E107" s="2" t="s">
        <v>6109</v>
      </c>
    </row>
    <row r="108" spans="1:5">
      <c r="A108" s="2" t="s">
        <v>6110</v>
      </c>
      <c r="B108" s="2" t="s">
        <v>6111</v>
      </c>
      <c r="C108" s="2" t="s">
        <v>6112</v>
      </c>
      <c r="D108" s="2" t="s">
        <v>6113</v>
      </c>
      <c r="E108" s="2" t="s">
        <v>6114</v>
      </c>
    </row>
    <row r="109" spans="1:5">
      <c r="A109" s="2" t="s">
        <v>6115</v>
      </c>
      <c r="B109" s="2" t="s">
        <v>6116</v>
      </c>
      <c r="C109" s="2" t="s">
        <v>6117</v>
      </c>
      <c r="D109" s="2" t="s">
        <v>6118</v>
      </c>
      <c r="E109" s="2" t="s">
        <v>6119</v>
      </c>
    </row>
    <row r="110" spans="1:5">
      <c r="A110" s="2" t="s">
        <v>6120</v>
      </c>
      <c r="B110" s="2" t="s">
        <v>6121</v>
      </c>
      <c r="C110" s="2" t="s">
        <v>6122</v>
      </c>
      <c r="D110" s="2" t="s">
        <v>6123</v>
      </c>
      <c r="E110" s="2" t="s">
        <v>6124</v>
      </c>
    </row>
    <row r="111" spans="1:5">
      <c r="A111" s="2" t="s">
        <v>6125</v>
      </c>
      <c r="B111" s="2" t="s">
        <v>6126</v>
      </c>
      <c r="C111" s="2" t="s">
        <v>6127</v>
      </c>
      <c r="D111" s="2" t="s">
        <v>6128</v>
      </c>
      <c r="E111" s="2" t="s">
        <v>6129</v>
      </c>
    </row>
    <row r="112" spans="1:5">
      <c r="A112" s="2" t="s">
        <v>6130</v>
      </c>
      <c r="B112" s="2" t="s">
        <v>6131</v>
      </c>
      <c r="C112" s="2" t="s">
        <v>6132</v>
      </c>
      <c r="D112" s="2" t="s">
        <v>6133</v>
      </c>
      <c r="E112" s="2" t="s">
        <v>6134</v>
      </c>
    </row>
    <row r="113" spans="1:5">
      <c r="A113" s="2" t="s">
        <v>6135</v>
      </c>
      <c r="B113" s="2" t="s">
        <v>6136</v>
      </c>
      <c r="C113" s="2" t="s">
        <v>6137</v>
      </c>
      <c r="D113" s="2" t="s">
        <v>6138</v>
      </c>
      <c r="E113" s="2" t="s">
        <v>6139</v>
      </c>
    </row>
    <row r="114" spans="1:5">
      <c r="A114" s="2" t="s">
        <v>6140</v>
      </c>
      <c r="B114" s="2" t="s">
        <v>6141</v>
      </c>
      <c r="C114" s="2" t="s">
        <v>6142</v>
      </c>
      <c r="D114" s="2" t="s">
        <v>6143</v>
      </c>
      <c r="E114" s="2" t="s">
        <v>6144</v>
      </c>
    </row>
    <row r="115" spans="1:5">
      <c r="A115" s="2" t="s">
        <v>6145</v>
      </c>
      <c r="B115" s="2" t="s">
        <v>6146</v>
      </c>
      <c r="C115" s="2" t="s">
        <v>6147</v>
      </c>
      <c r="D115" s="2" t="s">
        <v>6148</v>
      </c>
      <c r="E115" s="2" t="s">
        <v>6149</v>
      </c>
    </row>
    <row r="116" spans="1:5">
      <c r="A116" s="2" t="s">
        <v>6150</v>
      </c>
      <c r="B116" s="2" t="s">
        <v>6151</v>
      </c>
      <c r="C116" s="2" t="s">
        <v>6152</v>
      </c>
      <c r="D116" s="2" t="s">
        <v>6153</v>
      </c>
      <c r="E116" s="2" t="s">
        <v>6154</v>
      </c>
    </row>
    <row r="117" spans="1:5">
      <c r="A117" s="2" t="s">
        <v>6155</v>
      </c>
      <c r="B117" s="2" t="s">
        <v>6156</v>
      </c>
      <c r="C117" s="2" t="s">
        <v>6157</v>
      </c>
      <c r="D117" s="2" t="s">
        <v>6158</v>
      </c>
      <c r="E117" s="2" t="s">
        <v>6159</v>
      </c>
    </row>
    <row r="118" spans="1:5">
      <c r="A118" s="2" t="s">
        <v>6160</v>
      </c>
      <c r="B118" s="2" t="s">
        <v>6161</v>
      </c>
      <c r="C118" s="2" t="s">
        <v>6162</v>
      </c>
      <c r="D118" s="2" t="s">
        <v>6163</v>
      </c>
      <c r="E118" s="2" t="s">
        <v>6164</v>
      </c>
    </row>
    <row r="119" spans="1:5">
      <c r="A119" s="2" t="s">
        <v>6165</v>
      </c>
      <c r="B119" s="2" t="s">
        <v>6166</v>
      </c>
      <c r="C119" s="2" t="s">
        <v>6167</v>
      </c>
      <c r="D119" s="2" t="s">
        <v>6168</v>
      </c>
      <c r="E119" s="2" t="s">
        <v>6169</v>
      </c>
    </row>
    <row r="120" spans="1:5">
      <c r="A120" s="2" t="s">
        <v>6170</v>
      </c>
      <c r="B120" s="2" t="s">
        <v>6171</v>
      </c>
      <c r="C120" s="2" t="s">
        <v>6172</v>
      </c>
      <c r="D120" s="2" t="s">
        <v>6173</v>
      </c>
      <c r="E120" s="2" t="s">
        <v>6174</v>
      </c>
    </row>
    <row r="121" spans="1:5">
      <c r="A121" s="2" t="s">
        <v>6175</v>
      </c>
      <c r="B121" s="2" t="s">
        <v>6176</v>
      </c>
      <c r="C121" s="2" t="s">
        <v>6177</v>
      </c>
      <c r="D121" s="2" t="s">
        <v>6178</v>
      </c>
      <c r="E121" s="2" t="s">
        <v>6179</v>
      </c>
    </row>
    <row r="122" spans="1:5">
      <c r="A122" s="2" t="s">
        <v>6180</v>
      </c>
      <c r="B122" s="2" t="s">
        <v>6181</v>
      </c>
      <c r="C122" s="2" t="s">
        <v>6182</v>
      </c>
      <c r="D122" s="2" t="s">
        <v>6183</v>
      </c>
      <c r="E122" s="2" t="s">
        <v>6184</v>
      </c>
    </row>
    <row r="123" spans="1:5">
      <c r="A123" s="2" t="s">
        <v>6185</v>
      </c>
      <c r="B123" s="2" t="s">
        <v>6186</v>
      </c>
      <c r="C123" s="2" t="s">
        <v>6187</v>
      </c>
      <c r="D123" s="2" t="s">
        <v>6188</v>
      </c>
      <c r="E123" s="2" t="s">
        <v>6189</v>
      </c>
    </row>
    <row r="124" spans="1:5">
      <c r="A124" s="2" t="s">
        <v>6190</v>
      </c>
      <c r="B124" s="2" t="s">
        <v>6191</v>
      </c>
      <c r="C124" s="2" t="s">
        <v>6192</v>
      </c>
      <c r="D124" s="2" t="s">
        <v>6193</v>
      </c>
      <c r="E124" s="2" t="s">
        <v>6194</v>
      </c>
    </row>
    <row r="125" spans="1:5">
      <c r="A125" s="2" t="s">
        <v>6195</v>
      </c>
      <c r="B125" s="2" t="s">
        <v>6196</v>
      </c>
      <c r="C125" s="2" t="s">
        <v>6197</v>
      </c>
      <c r="D125" s="2" t="s">
        <v>6198</v>
      </c>
      <c r="E125" s="2" t="s">
        <v>6199</v>
      </c>
    </row>
    <row r="126" spans="1:5">
      <c r="A126" s="2" t="s">
        <v>6200</v>
      </c>
      <c r="B126" s="2" t="s">
        <v>6201</v>
      </c>
      <c r="C126" s="2" t="s">
        <v>6202</v>
      </c>
      <c r="D126" s="2" t="s">
        <v>6203</v>
      </c>
      <c r="E126" s="2" t="s">
        <v>6204</v>
      </c>
    </row>
    <row r="127" spans="1:5">
      <c r="A127" s="2" t="s">
        <v>6205</v>
      </c>
      <c r="B127" s="2" t="s">
        <v>6206</v>
      </c>
      <c r="C127" s="2" t="s">
        <v>6207</v>
      </c>
      <c r="D127" s="2" t="s">
        <v>6208</v>
      </c>
      <c r="E127" s="2" t="s">
        <v>6209</v>
      </c>
    </row>
    <row r="128" spans="1:5">
      <c r="A128" s="2" t="s">
        <v>6210</v>
      </c>
      <c r="B128" s="2" t="s">
        <v>6211</v>
      </c>
      <c r="C128" s="2" t="s">
        <v>6212</v>
      </c>
      <c r="D128" s="2" t="s">
        <v>6213</v>
      </c>
      <c r="E128" s="2" t="s">
        <v>6214</v>
      </c>
    </row>
    <row r="129" spans="1:5">
      <c r="A129" s="2" t="s">
        <v>6215</v>
      </c>
      <c r="B129" s="2" t="s">
        <v>6216</v>
      </c>
      <c r="C129" s="2" t="s">
        <v>6217</v>
      </c>
      <c r="D129" s="2" t="s">
        <v>6218</v>
      </c>
      <c r="E129" s="2" t="s">
        <v>6219</v>
      </c>
    </row>
    <row r="130" spans="1:5">
      <c r="A130" s="2" t="s">
        <v>6220</v>
      </c>
      <c r="B130" s="2" t="s">
        <v>6221</v>
      </c>
      <c r="C130" s="2" t="s">
        <v>6222</v>
      </c>
      <c r="D130" s="2" t="s">
        <v>6223</v>
      </c>
      <c r="E130" s="2" t="s">
        <v>6224</v>
      </c>
    </row>
    <row r="131" spans="1:5">
      <c r="A131" s="2" t="s">
        <v>6225</v>
      </c>
      <c r="B131" s="2" t="s">
        <v>6226</v>
      </c>
      <c r="C131" s="2" t="s">
        <v>6227</v>
      </c>
      <c r="D131" s="2" t="s">
        <v>6228</v>
      </c>
      <c r="E131" s="2" t="s">
        <v>6229</v>
      </c>
    </row>
    <row r="132" spans="1:5">
      <c r="A132" s="2" t="s">
        <v>6230</v>
      </c>
      <c r="B132" s="2" t="s">
        <v>6231</v>
      </c>
      <c r="C132" s="2" t="s">
        <v>6232</v>
      </c>
      <c r="D132" s="2" t="s">
        <v>6233</v>
      </c>
      <c r="E132" s="2" t="s">
        <v>6234</v>
      </c>
    </row>
    <row r="133" spans="1:5">
      <c r="A133" s="2" t="s">
        <v>6235</v>
      </c>
      <c r="B133" s="2" t="s">
        <v>6236</v>
      </c>
      <c r="C133" s="2" t="s">
        <v>6237</v>
      </c>
      <c r="D133" s="2" t="s">
        <v>6238</v>
      </c>
      <c r="E133" s="2" t="s">
        <v>6239</v>
      </c>
    </row>
    <row r="134" spans="1:5">
      <c r="A134" s="2" t="s">
        <v>6240</v>
      </c>
      <c r="B134" s="2" t="s">
        <v>6241</v>
      </c>
      <c r="C134" s="2" t="s">
        <v>6242</v>
      </c>
      <c r="D134" s="2" t="s">
        <v>6243</v>
      </c>
      <c r="E134" s="2" t="s">
        <v>6244</v>
      </c>
    </row>
    <row r="135" spans="1:5">
      <c r="A135" s="2" t="s">
        <v>6245</v>
      </c>
      <c r="B135" s="2" t="s">
        <v>6246</v>
      </c>
      <c r="C135" s="2" t="s">
        <v>6247</v>
      </c>
      <c r="D135" s="2" t="s">
        <v>6248</v>
      </c>
      <c r="E135" s="2" t="s">
        <v>6249</v>
      </c>
    </row>
    <row r="136" spans="1:5">
      <c r="A136" s="2" t="s">
        <v>6250</v>
      </c>
      <c r="B136" s="2" t="s">
        <v>6251</v>
      </c>
      <c r="C136" s="2" t="s">
        <v>6252</v>
      </c>
      <c r="D136" s="2" t="s">
        <v>6253</v>
      </c>
      <c r="E136" s="2" t="s">
        <v>6254</v>
      </c>
    </row>
    <row r="137" spans="1:5">
      <c r="A137" s="2" t="s">
        <v>6255</v>
      </c>
      <c r="B137" s="2" t="s">
        <v>6256</v>
      </c>
      <c r="C137" s="2" t="s">
        <v>6257</v>
      </c>
      <c r="D137" s="2" t="s">
        <v>6258</v>
      </c>
      <c r="E137" s="2" t="s">
        <v>6259</v>
      </c>
    </row>
    <row r="138" spans="1:5">
      <c r="A138" s="2" t="s">
        <v>6260</v>
      </c>
      <c r="B138" s="2" t="s">
        <v>6261</v>
      </c>
      <c r="C138" s="2" t="s">
        <v>6262</v>
      </c>
      <c r="D138" s="2" t="s">
        <v>6263</v>
      </c>
      <c r="E138" s="2" t="s">
        <v>6264</v>
      </c>
    </row>
    <row r="139" spans="1:5">
      <c r="A139" s="2" t="s">
        <v>6265</v>
      </c>
      <c r="B139" s="2" t="s">
        <v>6266</v>
      </c>
      <c r="C139" s="2" t="s">
        <v>6267</v>
      </c>
      <c r="D139" s="2" t="s">
        <v>6268</v>
      </c>
      <c r="E139" s="2" t="s">
        <v>6269</v>
      </c>
    </row>
    <row r="140" spans="1:5">
      <c r="A140" s="2" t="s">
        <v>6270</v>
      </c>
      <c r="B140" s="2" t="s">
        <v>6271</v>
      </c>
      <c r="C140" s="2" t="s">
        <v>6272</v>
      </c>
      <c r="D140" s="2" t="s">
        <v>6273</v>
      </c>
      <c r="E140" s="2" t="s">
        <v>6274</v>
      </c>
    </row>
    <row r="141" spans="1:5">
      <c r="A141" s="2" t="s">
        <v>6275</v>
      </c>
      <c r="B141" s="2" t="s">
        <v>6276</v>
      </c>
      <c r="C141" s="2" t="s">
        <v>6277</v>
      </c>
      <c r="D141" s="2" t="s">
        <v>6278</v>
      </c>
      <c r="E141" s="2" t="s">
        <v>6279</v>
      </c>
    </row>
    <row r="142" spans="1:5">
      <c r="A142" s="2" t="s">
        <v>6280</v>
      </c>
      <c r="B142" s="2" t="s">
        <v>6281</v>
      </c>
      <c r="C142" s="2" t="s">
        <v>6282</v>
      </c>
      <c r="D142" s="2" t="s">
        <v>6283</v>
      </c>
      <c r="E142" s="2" t="s">
        <v>6284</v>
      </c>
    </row>
    <row r="143" spans="1:5">
      <c r="A143" s="2" t="s">
        <v>6285</v>
      </c>
      <c r="B143" s="2" t="s">
        <v>6286</v>
      </c>
      <c r="C143" s="2" t="s">
        <v>6287</v>
      </c>
      <c r="D143" s="2" t="s">
        <v>6288</v>
      </c>
      <c r="E143" s="2" t="s">
        <v>6289</v>
      </c>
    </row>
    <row r="144" spans="1:5">
      <c r="A144" s="2" t="s">
        <v>6290</v>
      </c>
      <c r="B144" s="2" t="s">
        <v>6291</v>
      </c>
      <c r="C144" s="2" t="s">
        <v>6292</v>
      </c>
      <c r="D144" s="2" t="s">
        <v>6293</v>
      </c>
      <c r="E144" s="2" t="s">
        <v>6294</v>
      </c>
    </row>
    <row r="145" spans="1:5">
      <c r="A145" s="2" t="s">
        <v>6295</v>
      </c>
      <c r="B145" s="2" t="s">
        <v>6296</v>
      </c>
      <c r="C145" s="2" t="s">
        <v>6297</v>
      </c>
      <c r="D145" s="2" t="s">
        <v>6298</v>
      </c>
      <c r="E145" s="2" t="s">
        <v>6299</v>
      </c>
    </row>
    <row r="146" spans="1:5">
      <c r="A146" s="2" t="s">
        <v>6300</v>
      </c>
      <c r="B146" s="2" t="s">
        <v>6301</v>
      </c>
      <c r="C146" s="2" t="s">
        <v>6302</v>
      </c>
      <c r="D146" s="2" t="s">
        <v>6303</v>
      </c>
      <c r="E146" s="2" t="s">
        <v>6304</v>
      </c>
    </row>
    <row r="147" spans="1:5">
      <c r="A147" s="2" t="s">
        <v>6305</v>
      </c>
      <c r="B147" s="2" t="s">
        <v>6306</v>
      </c>
      <c r="C147" s="2" t="s">
        <v>6307</v>
      </c>
      <c r="D147" s="2" t="s">
        <v>6308</v>
      </c>
      <c r="E147" s="2" t="s">
        <v>6309</v>
      </c>
    </row>
    <row r="148" spans="1:5">
      <c r="A148" s="2" t="s">
        <v>6310</v>
      </c>
      <c r="B148" s="2" t="s">
        <v>6311</v>
      </c>
      <c r="C148" s="2" t="s">
        <v>6312</v>
      </c>
      <c r="D148" s="2" t="s">
        <v>6313</v>
      </c>
      <c r="E148" s="2" t="s">
        <v>6314</v>
      </c>
    </row>
    <row r="149" spans="1:5">
      <c r="A149" s="2" t="s">
        <v>6315</v>
      </c>
      <c r="B149" s="2" t="s">
        <v>6316</v>
      </c>
      <c r="C149" s="2" t="s">
        <v>6317</v>
      </c>
      <c r="D149" s="2" t="s">
        <v>6318</v>
      </c>
      <c r="E149" s="2" t="s">
        <v>6319</v>
      </c>
    </row>
    <row r="150" spans="1:5">
      <c r="A150" s="2" t="s">
        <v>6320</v>
      </c>
      <c r="B150" s="2" t="s">
        <v>6321</v>
      </c>
      <c r="C150" s="2" t="s">
        <v>6322</v>
      </c>
      <c r="D150" s="2" t="s">
        <v>6323</v>
      </c>
      <c r="E150" s="2" t="s">
        <v>6324</v>
      </c>
    </row>
    <row r="151" spans="1:5">
      <c r="A151" s="2" t="s">
        <v>6325</v>
      </c>
      <c r="B151" s="2" t="s">
        <v>6326</v>
      </c>
      <c r="C151" s="2" t="s">
        <v>6327</v>
      </c>
      <c r="D151" s="2" t="s">
        <v>6328</v>
      </c>
      <c r="E151" s="2" t="s">
        <v>6329</v>
      </c>
    </row>
    <row r="152" spans="1:5">
      <c r="A152" s="2" t="s">
        <v>6330</v>
      </c>
      <c r="B152" s="2" t="s">
        <v>6331</v>
      </c>
      <c r="C152" s="2" t="s">
        <v>6332</v>
      </c>
      <c r="D152" s="2" t="s">
        <v>6333</v>
      </c>
      <c r="E152" s="2" t="s">
        <v>6334</v>
      </c>
    </row>
    <row r="153" spans="1:5">
      <c r="A153" s="2" t="s">
        <v>6335</v>
      </c>
      <c r="B153" s="2" t="s">
        <v>6336</v>
      </c>
      <c r="C153" s="2" t="s">
        <v>6337</v>
      </c>
      <c r="D153" s="2" t="s">
        <v>6338</v>
      </c>
      <c r="E153" s="2" t="s">
        <v>6339</v>
      </c>
    </row>
    <row r="154" spans="1:5">
      <c r="A154" s="2" t="s">
        <v>6340</v>
      </c>
      <c r="B154" s="2" t="s">
        <v>6341</v>
      </c>
      <c r="C154" s="2" t="s">
        <v>6342</v>
      </c>
      <c r="D154" s="2" t="s">
        <v>6343</v>
      </c>
      <c r="E154" s="2" t="s">
        <v>6344</v>
      </c>
    </row>
    <row r="155" spans="1:5">
      <c r="A155" s="2" t="s">
        <v>6345</v>
      </c>
      <c r="B155" s="2" t="s">
        <v>6346</v>
      </c>
      <c r="C155" s="2" t="s">
        <v>6347</v>
      </c>
      <c r="D155" s="2" t="s">
        <v>6348</v>
      </c>
      <c r="E155" s="2" t="s">
        <v>6349</v>
      </c>
    </row>
    <row r="156" spans="1:5">
      <c r="A156" s="2" t="s">
        <v>6350</v>
      </c>
      <c r="B156" s="2" t="s">
        <v>6351</v>
      </c>
      <c r="C156" s="2" t="s">
        <v>6352</v>
      </c>
      <c r="D156" s="2" t="s">
        <v>6353</v>
      </c>
      <c r="E156" s="2" t="s">
        <v>6354</v>
      </c>
    </row>
    <row r="157" spans="1:5">
      <c r="A157" s="2" t="s">
        <v>6355</v>
      </c>
      <c r="B157" s="2" t="s">
        <v>6356</v>
      </c>
      <c r="C157" s="2" t="s">
        <v>6357</v>
      </c>
      <c r="D157" s="2" t="s">
        <v>6358</v>
      </c>
      <c r="E157" s="2" t="s">
        <v>6359</v>
      </c>
    </row>
    <row r="158" spans="1:5">
      <c r="A158" s="2" t="s">
        <v>6360</v>
      </c>
      <c r="B158" s="2" t="s">
        <v>6361</v>
      </c>
      <c r="C158" s="2" t="s">
        <v>6362</v>
      </c>
      <c r="D158" s="2" t="s">
        <v>6363</v>
      </c>
      <c r="E158" s="2" t="s">
        <v>6364</v>
      </c>
    </row>
    <row r="159" spans="1:5">
      <c r="A159" s="2" t="s">
        <v>6365</v>
      </c>
      <c r="B159" s="2" t="s">
        <v>6366</v>
      </c>
      <c r="C159" s="2" t="s">
        <v>6367</v>
      </c>
      <c r="D159" s="2" t="s">
        <v>6368</v>
      </c>
      <c r="E159" s="2" t="s">
        <v>6369</v>
      </c>
    </row>
    <row r="160" spans="1:5">
      <c r="A160" s="2" t="s">
        <v>6370</v>
      </c>
      <c r="B160" s="2" t="s">
        <v>6371</v>
      </c>
      <c r="C160" s="2" t="s">
        <v>6372</v>
      </c>
      <c r="D160" s="2" t="s">
        <v>6373</v>
      </c>
      <c r="E160" s="2" t="s">
        <v>6374</v>
      </c>
    </row>
    <row r="161" spans="1:5">
      <c r="A161" s="2" t="s">
        <v>6375</v>
      </c>
      <c r="B161" s="2" t="s">
        <v>6376</v>
      </c>
      <c r="C161" s="2" t="s">
        <v>6377</v>
      </c>
      <c r="D161" s="2" t="s">
        <v>6378</v>
      </c>
      <c r="E161" s="2" t="s">
        <v>6379</v>
      </c>
    </row>
    <row r="162" spans="1:5">
      <c r="A162" s="2" t="s">
        <v>6380</v>
      </c>
      <c r="B162" s="2" t="s">
        <v>6381</v>
      </c>
      <c r="C162" s="2" t="s">
        <v>6382</v>
      </c>
      <c r="D162" s="2" t="s">
        <v>6383</v>
      </c>
      <c r="E162" s="2" t="s">
        <v>6384</v>
      </c>
    </row>
    <row r="163" spans="1:5">
      <c r="A163" s="2" t="s">
        <v>6385</v>
      </c>
      <c r="B163" s="2" t="s">
        <v>6386</v>
      </c>
      <c r="C163" s="2" t="s">
        <v>6387</v>
      </c>
      <c r="D163" s="2" t="s">
        <v>6388</v>
      </c>
      <c r="E163" s="2" t="s">
        <v>6389</v>
      </c>
    </row>
    <row r="164" spans="1:5">
      <c r="A164" s="2" t="s">
        <v>6390</v>
      </c>
      <c r="B164" s="2" t="s">
        <v>6391</v>
      </c>
      <c r="C164" s="2" t="s">
        <v>6392</v>
      </c>
      <c r="D164" s="2" t="s">
        <v>6393</v>
      </c>
      <c r="E164" s="2" t="s">
        <v>6394</v>
      </c>
    </row>
    <row r="165" spans="1:5">
      <c r="A165" s="2" t="s">
        <v>6395</v>
      </c>
      <c r="B165" s="2" t="s">
        <v>6396</v>
      </c>
      <c r="C165" s="2" t="s">
        <v>6397</v>
      </c>
      <c r="D165" s="2" t="s">
        <v>6398</v>
      </c>
      <c r="E165" s="2" t="s">
        <v>6399</v>
      </c>
    </row>
    <row r="166" spans="1:5">
      <c r="A166" s="2" t="s">
        <v>6400</v>
      </c>
      <c r="B166" s="2" t="s">
        <v>6401</v>
      </c>
      <c r="C166" s="2" t="s">
        <v>6402</v>
      </c>
      <c r="D166" s="2" t="s">
        <v>6403</v>
      </c>
      <c r="E166" s="2" t="s">
        <v>6404</v>
      </c>
    </row>
    <row r="167" spans="1:5">
      <c r="A167" s="2" t="s">
        <v>6405</v>
      </c>
      <c r="B167" s="2" t="s">
        <v>6406</v>
      </c>
      <c r="C167" s="2" t="s">
        <v>6407</v>
      </c>
      <c r="D167" s="2" t="s">
        <v>6408</v>
      </c>
      <c r="E167" s="2" t="s">
        <v>6409</v>
      </c>
    </row>
    <row r="168" spans="1:5">
      <c r="A168" s="2" t="s">
        <v>6410</v>
      </c>
      <c r="B168" s="2" t="s">
        <v>6411</v>
      </c>
      <c r="C168" s="2" t="s">
        <v>6412</v>
      </c>
      <c r="D168" s="2" t="s">
        <v>6413</v>
      </c>
      <c r="E168" s="2" t="s">
        <v>6414</v>
      </c>
    </row>
    <row r="169" spans="1:5">
      <c r="A169" s="2" t="s">
        <v>6415</v>
      </c>
      <c r="B169" s="2" t="s">
        <v>6416</v>
      </c>
      <c r="C169" s="2" t="s">
        <v>6417</v>
      </c>
      <c r="D169" s="2" t="s">
        <v>6418</v>
      </c>
      <c r="E169" s="2" t="s">
        <v>6419</v>
      </c>
    </row>
    <row r="170" spans="1:5">
      <c r="A170" s="2" t="s">
        <v>6420</v>
      </c>
      <c r="B170" s="2" t="s">
        <v>6421</v>
      </c>
      <c r="C170" s="2" t="s">
        <v>6422</v>
      </c>
      <c r="D170" s="2" t="s">
        <v>6423</v>
      </c>
      <c r="E170" s="2" t="s">
        <v>6424</v>
      </c>
    </row>
    <row r="171" spans="1:5">
      <c r="A171" s="2" t="s">
        <v>6425</v>
      </c>
      <c r="B171" s="2" t="s">
        <v>6426</v>
      </c>
      <c r="C171" s="2" t="s">
        <v>6427</v>
      </c>
      <c r="D171" s="2" t="s">
        <v>6428</v>
      </c>
      <c r="E171" s="2" t="s">
        <v>6429</v>
      </c>
    </row>
    <row r="172" spans="1:5">
      <c r="A172" s="2" t="s">
        <v>6430</v>
      </c>
      <c r="B172" s="2" t="s">
        <v>6431</v>
      </c>
      <c r="C172" s="2" t="s">
        <v>6432</v>
      </c>
      <c r="D172" s="2" t="s">
        <v>6433</v>
      </c>
      <c r="E172" s="2" t="s">
        <v>6434</v>
      </c>
    </row>
    <row r="173" spans="1:5">
      <c r="A173" s="2" t="s">
        <v>6435</v>
      </c>
      <c r="B173" s="2" t="s">
        <v>6436</v>
      </c>
      <c r="C173" s="2" t="s">
        <v>6437</v>
      </c>
      <c r="D173" s="2" t="s">
        <v>6438</v>
      </c>
      <c r="E173" s="2" t="s">
        <v>6439</v>
      </c>
    </row>
    <row r="174" spans="1:5">
      <c r="A174" s="2" t="s">
        <v>6440</v>
      </c>
      <c r="B174" s="2" t="s">
        <v>6441</v>
      </c>
      <c r="C174" s="2" t="s">
        <v>6442</v>
      </c>
      <c r="D174" s="2" t="s">
        <v>6443</v>
      </c>
      <c r="E174" s="2" t="s">
        <v>6444</v>
      </c>
    </row>
    <row r="175" spans="1:5">
      <c r="A175" s="2" t="s">
        <v>6445</v>
      </c>
      <c r="B175" s="2" t="s">
        <v>6446</v>
      </c>
      <c r="C175" s="2" t="s">
        <v>6447</v>
      </c>
      <c r="D175" s="2" t="s">
        <v>6448</v>
      </c>
      <c r="E175" s="2" t="s">
        <v>6449</v>
      </c>
    </row>
    <row r="176" spans="1:5">
      <c r="A176" s="2" t="s">
        <v>6450</v>
      </c>
      <c r="B176" s="2" t="s">
        <v>6451</v>
      </c>
      <c r="C176" s="2" t="s">
        <v>6452</v>
      </c>
      <c r="D176" s="2" t="s">
        <v>6453</v>
      </c>
      <c r="E176" s="2" t="s">
        <v>6454</v>
      </c>
    </row>
    <row r="177" spans="1:5">
      <c r="A177" s="2" t="s">
        <v>6455</v>
      </c>
      <c r="B177" s="2" t="s">
        <v>6456</v>
      </c>
      <c r="C177" s="2" t="s">
        <v>6457</v>
      </c>
      <c r="D177" s="2" t="s">
        <v>6458</v>
      </c>
      <c r="E177" s="2" t="s">
        <v>6459</v>
      </c>
    </row>
    <row r="178" spans="1:5">
      <c r="A178" s="2" t="s">
        <v>6460</v>
      </c>
      <c r="B178" s="2" t="s">
        <v>6461</v>
      </c>
      <c r="C178" s="2" t="s">
        <v>6462</v>
      </c>
      <c r="D178" s="2" t="s">
        <v>6463</v>
      </c>
      <c r="E178" s="2" t="s">
        <v>6464</v>
      </c>
    </row>
    <row r="179" spans="1:5">
      <c r="A179" s="2" t="s">
        <v>6465</v>
      </c>
      <c r="B179" s="2" t="s">
        <v>6466</v>
      </c>
      <c r="C179" s="2" t="s">
        <v>6467</v>
      </c>
      <c r="D179" s="2" t="s">
        <v>6468</v>
      </c>
      <c r="E179" s="2" t="s">
        <v>6469</v>
      </c>
    </row>
    <row r="180" spans="1:5">
      <c r="A180" s="2" t="s">
        <v>6470</v>
      </c>
      <c r="B180" s="2" t="s">
        <v>6471</v>
      </c>
      <c r="C180" s="2" t="s">
        <v>6472</v>
      </c>
      <c r="D180" s="2" t="s">
        <v>6473</v>
      </c>
      <c r="E180" s="2" t="s">
        <v>6474</v>
      </c>
    </row>
    <row r="181" spans="1:5">
      <c r="A181" s="2" t="s">
        <v>6475</v>
      </c>
      <c r="B181" s="2" t="s">
        <v>6476</v>
      </c>
      <c r="C181" s="2" t="s">
        <v>6477</v>
      </c>
      <c r="D181" s="2" t="s">
        <v>6478</v>
      </c>
      <c r="E181" s="2" t="s">
        <v>6479</v>
      </c>
    </row>
    <row r="182" spans="1:5">
      <c r="A182" s="2" t="s">
        <v>6480</v>
      </c>
      <c r="B182" s="2" t="s">
        <v>6481</v>
      </c>
      <c r="C182" s="2" t="s">
        <v>6482</v>
      </c>
      <c r="D182" s="2" t="s">
        <v>6483</v>
      </c>
      <c r="E182" s="2" t="s">
        <v>6484</v>
      </c>
    </row>
    <row r="183" spans="1:5">
      <c r="A183" s="2" t="s">
        <v>6485</v>
      </c>
      <c r="B183" s="2" t="s">
        <v>6486</v>
      </c>
      <c r="C183" s="2" t="s">
        <v>6487</v>
      </c>
      <c r="D183" s="2" t="s">
        <v>6488</v>
      </c>
      <c r="E183" s="2" t="s">
        <v>6489</v>
      </c>
    </row>
    <row r="184" spans="1:5">
      <c r="A184" s="2" t="s">
        <v>6490</v>
      </c>
      <c r="B184" s="2" t="s">
        <v>6491</v>
      </c>
      <c r="C184" s="2" t="s">
        <v>6492</v>
      </c>
      <c r="D184" s="2" t="s">
        <v>6493</v>
      </c>
      <c r="E184" s="2" t="s">
        <v>6494</v>
      </c>
    </row>
    <row r="185" spans="1:5">
      <c r="A185" s="2" t="s">
        <v>6495</v>
      </c>
      <c r="B185" s="2" t="s">
        <v>6496</v>
      </c>
      <c r="C185" s="2" t="s">
        <v>6497</v>
      </c>
      <c r="D185" s="2" t="s">
        <v>6498</v>
      </c>
      <c r="E185" s="2" t="s">
        <v>6499</v>
      </c>
    </row>
    <row r="186" spans="1:5">
      <c r="A186" s="2" t="s">
        <v>6500</v>
      </c>
      <c r="B186" s="2" t="s">
        <v>6501</v>
      </c>
      <c r="C186" s="2" t="s">
        <v>6502</v>
      </c>
      <c r="D186" s="2" t="s">
        <v>6503</v>
      </c>
      <c r="E186" s="2" t="s">
        <v>6504</v>
      </c>
    </row>
    <row r="187" spans="1:5">
      <c r="A187" s="2" t="s">
        <v>6505</v>
      </c>
      <c r="B187" s="2" t="s">
        <v>6506</v>
      </c>
      <c r="C187" s="2" t="s">
        <v>6507</v>
      </c>
      <c r="D187" s="2" t="s">
        <v>6508</v>
      </c>
      <c r="E187" s="2" t="s">
        <v>6509</v>
      </c>
    </row>
    <row r="188" spans="1:5">
      <c r="A188" s="2" t="s">
        <v>6510</v>
      </c>
      <c r="B188" s="2" t="s">
        <v>6511</v>
      </c>
      <c r="C188" s="2" t="s">
        <v>6512</v>
      </c>
      <c r="D188" s="2" t="s">
        <v>6513</v>
      </c>
      <c r="E188" s="2" t="s">
        <v>6514</v>
      </c>
    </row>
    <row r="189" spans="1:5">
      <c r="A189" s="2" t="s">
        <v>6515</v>
      </c>
      <c r="B189" s="2" t="s">
        <v>6053</v>
      </c>
      <c r="C189" s="2" t="s">
        <v>6054</v>
      </c>
      <c r="D189" s="2" t="s">
        <v>6055</v>
      </c>
      <c r="E189" s="2" t="s">
        <v>6056</v>
      </c>
    </row>
    <row r="190" spans="1:5">
      <c r="A190" s="2" t="s">
        <v>6516</v>
      </c>
      <c r="B190" s="2" t="s">
        <v>6053</v>
      </c>
      <c r="C190" s="2" t="s">
        <v>6058</v>
      </c>
      <c r="D190" s="2" t="s">
        <v>6059</v>
      </c>
      <c r="E190" s="2" t="s">
        <v>6060</v>
      </c>
    </row>
    <row r="191" spans="1:5">
      <c r="A191" s="2" t="s">
        <v>6517</v>
      </c>
      <c r="B191" s="2" t="s">
        <v>6053</v>
      </c>
      <c r="C191" s="2" t="s">
        <v>6062</v>
      </c>
      <c r="D191" s="2" t="s">
        <v>6063</v>
      </c>
      <c r="E191" s="2" t="s">
        <v>6064</v>
      </c>
    </row>
    <row r="192" spans="1:5">
      <c r="A192" s="2" t="s">
        <v>6518</v>
      </c>
      <c r="B192" s="2" t="s">
        <v>6053</v>
      </c>
      <c r="C192" s="2" t="s">
        <v>6066</v>
      </c>
      <c r="D192" s="2" t="s">
        <v>6067</v>
      </c>
      <c r="E192" s="2" t="s">
        <v>6068</v>
      </c>
    </row>
    <row r="193" spans="1:5">
      <c r="A193" s="2" t="s">
        <v>6519</v>
      </c>
      <c r="B193" s="2" t="s">
        <v>6053</v>
      </c>
      <c r="C193" s="2" t="s">
        <v>6070</v>
      </c>
      <c r="D193" s="2" t="s">
        <v>6053</v>
      </c>
      <c r="E193" s="2" t="s">
        <v>6053</v>
      </c>
    </row>
    <row r="194" spans="1:5">
      <c r="A194" s="2" t="s">
        <v>6520</v>
      </c>
      <c r="B194" s="2" t="s">
        <v>6053</v>
      </c>
      <c r="C194" s="2" t="s">
        <v>6070</v>
      </c>
      <c r="D194" s="2" t="s">
        <v>6053</v>
      </c>
      <c r="E194" s="2" t="s">
        <v>6053</v>
      </c>
    </row>
    <row r="195" spans="1:5">
      <c r="A195" s="2" t="s">
        <v>6521</v>
      </c>
      <c r="B195" s="2" t="s">
        <v>6053</v>
      </c>
      <c r="C195" s="2" t="s">
        <v>6073</v>
      </c>
      <c r="D195" s="2" t="s">
        <v>6053</v>
      </c>
      <c r="E195" s="2" t="s">
        <v>6053</v>
      </c>
    </row>
    <row r="196" spans="1:5">
      <c r="A196" s="2" t="s">
        <v>6522</v>
      </c>
      <c r="B196" s="2" t="s">
        <v>6053</v>
      </c>
      <c r="C196" s="2" t="s">
        <v>6073</v>
      </c>
      <c r="D196" s="2" t="s">
        <v>6053</v>
      </c>
      <c r="E196" s="2" t="s">
        <v>6053</v>
      </c>
    </row>
    <row r="199" s="1" customFormat="1" spans="1:8">
      <c r="A199" s="3"/>
      <c r="B199" s="3" t="s">
        <v>6</v>
      </c>
      <c r="C199" s="3" t="s">
        <v>5609</v>
      </c>
      <c r="D199" s="3" t="s">
        <v>5610</v>
      </c>
      <c r="E199" s="3" t="s">
        <v>5611</v>
      </c>
      <c r="F199" s="3"/>
      <c r="G199" s="3"/>
      <c r="H199" s="3"/>
    </row>
    <row r="200" spans="1:5">
      <c r="A200" s="2" t="s">
        <v>6523</v>
      </c>
      <c r="B200" s="2" t="s">
        <v>6524</v>
      </c>
      <c r="C200" s="2" t="s">
        <v>6525</v>
      </c>
      <c r="D200" s="2" t="s">
        <v>6526</v>
      </c>
      <c r="E200" s="2" t="s">
        <v>6527</v>
      </c>
    </row>
    <row r="201" spans="1:5">
      <c r="A201" s="2" t="s">
        <v>6528</v>
      </c>
      <c r="B201" s="2" t="s">
        <v>6529</v>
      </c>
      <c r="C201" s="2" t="s">
        <v>6530</v>
      </c>
      <c r="D201" s="2" t="s">
        <v>6531</v>
      </c>
      <c r="E201" s="2" t="s">
        <v>6532</v>
      </c>
    </row>
    <row r="202" spans="1:5">
      <c r="A202" s="2" t="s">
        <v>6533</v>
      </c>
      <c r="B202" s="2" t="s">
        <v>6534</v>
      </c>
      <c r="C202" s="2" t="s">
        <v>6535</v>
      </c>
      <c r="D202" s="2" t="s">
        <v>6536</v>
      </c>
      <c r="E202" s="2" t="s">
        <v>6537</v>
      </c>
    </row>
    <row r="203" spans="1:5">
      <c r="A203" s="2" t="s">
        <v>6538</v>
      </c>
      <c r="B203" s="2" t="s">
        <v>6539</v>
      </c>
      <c r="C203" s="2" t="s">
        <v>6540</v>
      </c>
      <c r="D203" s="2" t="s">
        <v>6541</v>
      </c>
      <c r="E203" s="2" t="s">
        <v>6542</v>
      </c>
    </row>
    <row r="204" spans="1:5">
      <c r="A204" s="2" t="s">
        <v>6543</v>
      </c>
      <c r="B204" s="2" t="s">
        <v>6544</v>
      </c>
      <c r="C204" s="2" t="s">
        <v>6545</v>
      </c>
      <c r="D204" s="2" t="s">
        <v>6546</v>
      </c>
      <c r="E204" s="2" t="s">
        <v>6547</v>
      </c>
    </row>
    <row r="205" spans="1:5">
      <c r="A205" s="2" t="s">
        <v>6548</v>
      </c>
      <c r="B205" s="2" t="s">
        <v>6549</v>
      </c>
      <c r="C205" s="2" t="s">
        <v>6550</v>
      </c>
      <c r="D205" s="2" t="s">
        <v>6551</v>
      </c>
      <c r="E205" s="2" t="s">
        <v>6552</v>
      </c>
    </row>
    <row r="206" spans="1:5">
      <c r="A206" s="2" t="s">
        <v>6553</v>
      </c>
      <c r="B206" s="2" t="s">
        <v>6554</v>
      </c>
      <c r="C206" s="2" t="s">
        <v>6555</v>
      </c>
      <c r="D206" s="2" t="s">
        <v>6556</v>
      </c>
      <c r="E206" s="2" t="s">
        <v>6557</v>
      </c>
    </row>
    <row r="207" spans="1:5">
      <c r="A207" s="2" t="s">
        <v>6558</v>
      </c>
      <c r="B207" s="2" t="s">
        <v>6559</v>
      </c>
      <c r="C207" s="2" t="s">
        <v>6560</v>
      </c>
      <c r="D207" s="2" t="s">
        <v>6561</v>
      </c>
      <c r="E207" s="2" t="s">
        <v>6562</v>
      </c>
    </row>
    <row r="208" spans="1:5">
      <c r="A208" s="2" t="s">
        <v>6563</v>
      </c>
      <c r="B208" s="2" t="s">
        <v>6564</v>
      </c>
      <c r="C208" s="2" t="s">
        <v>6565</v>
      </c>
      <c r="D208" s="2" t="s">
        <v>6566</v>
      </c>
      <c r="E208" s="2" t="s">
        <v>6567</v>
      </c>
    </row>
    <row r="209" spans="1:5">
      <c r="A209" s="2" t="s">
        <v>6568</v>
      </c>
      <c r="B209" s="2" t="s">
        <v>6569</v>
      </c>
      <c r="C209" s="2" t="s">
        <v>6570</v>
      </c>
      <c r="D209" s="2" t="s">
        <v>6571</v>
      </c>
      <c r="E209" s="2" t="s">
        <v>6572</v>
      </c>
    </row>
    <row r="210" spans="1:5">
      <c r="A210" s="2" t="s">
        <v>6573</v>
      </c>
      <c r="B210" s="2" t="s">
        <v>6574</v>
      </c>
      <c r="C210" s="2" t="s">
        <v>6575</v>
      </c>
      <c r="D210" s="2" t="s">
        <v>6576</v>
      </c>
      <c r="E210" s="2" t="s">
        <v>6577</v>
      </c>
    </row>
    <row r="211" spans="1:5">
      <c r="A211" s="2" t="s">
        <v>6578</v>
      </c>
      <c r="B211" s="2" t="s">
        <v>6579</v>
      </c>
      <c r="C211" s="2" t="s">
        <v>6580</v>
      </c>
      <c r="D211" s="2" t="s">
        <v>6581</v>
      </c>
      <c r="E211" s="2" t="s">
        <v>6582</v>
      </c>
    </row>
    <row r="212" spans="1:5">
      <c r="A212" s="2" t="s">
        <v>6583</v>
      </c>
      <c r="B212" s="2" t="s">
        <v>6584</v>
      </c>
      <c r="C212" s="2" t="s">
        <v>6585</v>
      </c>
      <c r="D212" s="2" t="s">
        <v>6586</v>
      </c>
      <c r="E212" s="2" t="s">
        <v>6587</v>
      </c>
    </row>
    <row r="213" spans="1:5">
      <c r="A213" s="2" t="s">
        <v>6588</v>
      </c>
      <c r="B213" s="2" t="s">
        <v>6589</v>
      </c>
      <c r="C213" s="2" t="s">
        <v>6590</v>
      </c>
      <c r="D213" s="2" t="s">
        <v>6591</v>
      </c>
      <c r="E213" s="2" t="s">
        <v>6592</v>
      </c>
    </row>
    <row r="214" spans="1:5">
      <c r="A214" s="2" t="s">
        <v>6593</v>
      </c>
      <c r="B214" s="2" t="s">
        <v>6594</v>
      </c>
      <c r="C214" s="2" t="s">
        <v>6595</v>
      </c>
      <c r="D214" s="2" t="s">
        <v>6596</v>
      </c>
      <c r="E214" s="2" t="s">
        <v>6597</v>
      </c>
    </row>
    <row r="215" spans="1:5">
      <c r="A215" s="2" t="s">
        <v>6598</v>
      </c>
      <c r="B215" s="2" t="s">
        <v>6599</v>
      </c>
      <c r="C215" s="2" t="s">
        <v>6600</v>
      </c>
      <c r="D215" s="2" t="s">
        <v>6601</v>
      </c>
      <c r="E215" s="2" t="s">
        <v>6602</v>
      </c>
    </row>
    <row r="216" spans="1:5">
      <c r="A216" s="2" t="s">
        <v>6603</v>
      </c>
      <c r="B216" s="2" t="s">
        <v>6604</v>
      </c>
      <c r="C216" s="2" t="s">
        <v>6605</v>
      </c>
      <c r="D216" s="2" t="s">
        <v>6606</v>
      </c>
      <c r="E216" s="2" t="s">
        <v>6607</v>
      </c>
    </row>
    <row r="217" spans="1:5">
      <c r="A217" s="2" t="s">
        <v>6608</v>
      </c>
      <c r="B217" s="2" t="s">
        <v>6609</v>
      </c>
      <c r="C217" s="2" t="s">
        <v>6610</v>
      </c>
      <c r="D217" s="2" t="s">
        <v>6611</v>
      </c>
      <c r="E217" s="2" t="s">
        <v>6612</v>
      </c>
    </row>
    <row r="218" spans="1:5">
      <c r="A218" s="2" t="s">
        <v>6613</v>
      </c>
      <c r="B218" s="2" t="s">
        <v>6614</v>
      </c>
      <c r="C218" s="2" t="s">
        <v>6615</v>
      </c>
      <c r="D218" s="2" t="s">
        <v>6616</v>
      </c>
      <c r="E218" s="2" t="s">
        <v>6617</v>
      </c>
    </row>
    <row r="219" spans="1:5">
      <c r="A219" s="2" t="s">
        <v>6618</v>
      </c>
      <c r="B219" s="2" t="s">
        <v>6619</v>
      </c>
      <c r="C219" s="2" t="s">
        <v>6620</v>
      </c>
      <c r="D219" s="2" t="s">
        <v>6621</v>
      </c>
      <c r="E219" s="2" t="s">
        <v>6622</v>
      </c>
    </row>
    <row r="220" spans="1:5">
      <c r="A220" s="2" t="s">
        <v>6623</v>
      </c>
      <c r="B220" s="2" t="s">
        <v>6624</v>
      </c>
      <c r="C220" s="2" t="s">
        <v>6625</v>
      </c>
      <c r="D220" s="2" t="s">
        <v>6626</v>
      </c>
      <c r="E220" s="2" t="s">
        <v>6627</v>
      </c>
    </row>
    <row r="221" spans="1:5">
      <c r="A221" s="2" t="s">
        <v>6628</v>
      </c>
      <c r="B221" s="2" t="s">
        <v>6629</v>
      </c>
      <c r="C221" s="2" t="s">
        <v>6630</v>
      </c>
      <c r="D221" s="2" t="s">
        <v>6631</v>
      </c>
      <c r="E221" s="2" t="s">
        <v>6632</v>
      </c>
    </row>
    <row r="222" spans="1:5">
      <c r="A222" s="2" t="s">
        <v>6633</v>
      </c>
      <c r="B222" s="2" t="s">
        <v>6634</v>
      </c>
      <c r="C222" s="2" t="s">
        <v>6635</v>
      </c>
      <c r="D222" s="2" t="s">
        <v>6636</v>
      </c>
      <c r="E222" s="2" t="s">
        <v>6637</v>
      </c>
    </row>
    <row r="223" spans="1:5">
      <c r="A223" s="2" t="s">
        <v>6638</v>
      </c>
      <c r="B223" s="2" t="s">
        <v>6639</v>
      </c>
      <c r="C223" s="2" t="s">
        <v>6640</v>
      </c>
      <c r="D223" s="2" t="s">
        <v>6641</v>
      </c>
      <c r="E223" s="2" t="s">
        <v>6642</v>
      </c>
    </row>
    <row r="224" spans="1:5">
      <c r="A224" s="2" t="s">
        <v>6643</v>
      </c>
      <c r="B224" s="2" t="s">
        <v>6644</v>
      </c>
      <c r="C224" s="2" t="s">
        <v>6645</v>
      </c>
      <c r="D224" s="2" t="s">
        <v>6646</v>
      </c>
      <c r="E224" s="2" t="s">
        <v>6647</v>
      </c>
    </row>
    <row r="225" spans="1:5">
      <c r="A225" s="2" t="s">
        <v>6648</v>
      </c>
      <c r="B225" s="2" t="s">
        <v>6649</v>
      </c>
      <c r="C225" s="2" t="s">
        <v>6650</v>
      </c>
      <c r="D225" s="2" t="s">
        <v>6651</v>
      </c>
      <c r="E225" s="2" t="s">
        <v>6652</v>
      </c>
    </row>
    <row r="226" spans="1:5">
      <c r="A226" s="2" t="s">
        <v>6653</v>
      </c>
      <c r="B226" s="2" t="s">
        <v>6654</v>
      </c>
      <c r="C226" s="2" t="s">
        <v>6655</v>
      </c>
      <c r="D226" s="2" t="s">
        <v>6656</v>
      </c>
      <c r="E226" s="2" t="s">
        <v>6657</v>
      </c>
    </row>
    <row r="227" spans="1:5">
      <c r="A227" s="2" t="s">
        <v>6658</v>
      </c>
      <c r="B227" s="2" t="s">
        <v>6659</v>
      </c>
      <c r="C227" s="2" t="s">
        <v>6660</v>
      </c>
      <c r="D227" s="2" t="s">
        <v>6661</v>
      </c>
      <c r="E227" s="2" t="s">
        <v>6662</v>
      </c>
    </row>
    <row r="228" spans="1:5">
      <c r="A228" s="2" t="s">
        <v>6663</v>
      </c>
      <c r="B228" s="2" t="s">
        <v>6664</v>
      </c>
      <c r="C228" s="2" t="s">
        <v>6665</v>
      </c>
      <c r="D228" s="2" t="s">
        <v>6666</v>
      </c>
      <c r="E228" s="2" t="s">
        <v>6667</v>
      </c>
    </row>
    <row r="229" spans="1:5">
      <c r="A229" s="2" t="s">
        <v>6668</v>
      </c>
      <c r="B229" s="2" t="s">
        <v>6669</v>
      </c>
      <c r="C229" s="2" t="s">
        <v>6670</v>
      </c>
      <c r="D229" s="2" t="s">
        <v>6671</v>
      </c>
      <c r="E229" s="2" t="s">
        <v>6672</v>
      </c>
    </row>
    <row r="230" spans="1:5">
      <c r="A230" s="2" t="s">
        <v>6673</v>
      </c>
      <c r="B230" s="2" t="s">
        <v>6674</v>
      </c>
      <c r="C230" s="2" t="s">
        <v>6675</v>
      </c>
      <c r="D230" s="2" t="s">
        <v>6676</v>
      </c>
      <c r="E230" s="2" t="s">
        <v>6677</v>
      </c>
    </row>
    <row r="231" spans="1:5">
      <c r="A231" s="2" t="s">
        <v>6678</v>
      </c>
      <c r="B231" s="2" t="s">
        <v>6679</v>
      </c>
      <c r="C231" s="2" t="s">
        <v>6680</v>
      </c>
      <c r="D231" s="2" t="s">
        <v>6681</v>
      </c>
      <c r="E231" s="2" t="s">
        <v>6682</v>
      </c>
    </row>
    <row r="232" spans="1:5">
      <c r="A232" s="2" t="s">
        <v>6683</v>
      </c>
      <c r="B232" s="2" t="s">
        <v>6684</v>
      </c>
      <c r="C232" s="2" t="s">
        <v>6685</v>
      </c>
      <c r="D232" s="2" t="s">
        <v>6686</v>
      </c>
      <c r="E232" s="2" t="s">
        <v>6687</v>
      </c>
    </row>
    <row r="233" spans="1:5">
      <c r="A233" s="2" t="s">
        <v>6688</v>
      </c>
      <c r="B233" s="2" t="s">
        <v>6689</v>
      </c>
      <c r="C233" s="2" t="s">
        <v>6690</v>
      </c>
      <c r="D233" s="2" t="s">
        <v>6691</v>
      </c>
      <c r="E233" s="2" t="s">
        <v>6692</v>
      </c>
    </row>
    <row r="234" spans="1:5">
      <c r="A234" s="2" t="s">
        <v>6693</v>
      </c>
      <c r="B234" s="2" t="s">
        <v>6694</v>
      </c>
      <c r="C234" s="2" t="s">
        <v>6695</v>
      </c>
      <c r="D234" s="2" t="s">
        <v>6696</v>
      </c>
      <c r="E234" s="2" t="s">
        <v>6697</v>
      </c>
    </row>
    <row r="235" spans="1:5">
      <c r="A235" s="2" t="s">
        <v>6698</v>
      </c>
      <c r="B235" s="2" t="s">
        <v>6699</v>
      </c>
      <c r="C235" s="2" t="s">
        <v>6700</v>
      </c>
      <c r="D235" s="2" t="s">
        <v>6701</v>
      </c>
      <c r="E235" s="2" t="s">
        <v>6702</v>
      </c>
    </row>
    <row r="236" spans="1:5">
      <c r="A236" s="2" t="s">
        <v>6703</v>
      </c>
      <c r="B236" s="2" t="s">
        <v>6704</v>
      </c>
      <c r="C236" s="2" t="s">
        <v>6705</v>
      </c>
      <c r="D236" s="2" t="s">
        <v>6706</v>
      </c>
      <c r="E236" s="2" t="s">
        <v>6707</v>
      </c>
    </row>
    <row r="237" spans="1:5">
      <c r="A237" s="2" t="s">
        <v>6708</v>
      </c>
      <c r="B237" s="2" t="s">
        <v>6709</v>
      </c>
      <c r="C237" s="2" t="s">
        <v>6710</v>
      </c>
      <c r="D237" s="2" t="s">
        <v>6711</v>
      </c>
      <c r="E237" s="2" t="s">
        <v>6712</v>
      </c>
    </row>
    <row r="238" spans="1:5">
      <c r="A238" s="2" t="s">
        <v>6713</v>
      </c>
      <c r="B238" s="2" t="s">
        <v>6714</v>
      </c>
      <c r="C238" s="2" t="s">
        <v>6715</v>
      </c>
      <c r="D238" s="2" t="s">
        <v>6716</v>
      </c>
      <c r="E238" s="2" t="s">
        <v>6717</v>
      </c>
    </row>
    <row r="239" spans="1:5">
      <c r="A239" s="2" t="s">
        <v>6718</v>
      </c>
      <c r="B239" s="2" t="s">
        <v>6719</v>
      </c>
      <c r="C239" s="2" t="s">
        <v>6720</v>
      </c>
      <c r="D239" s="2" t="s">
        <v>6721</v>
      </c>
      <c r="E239" s="2" t="s">
        <v>6722</v>
      </c>
    </row>
    <row r="240" spans="1:5">
      <c r="A240" s="2" t="s">
        <v>6723</v>
      </c>
      <c r="B240" s="2" t="s">
        <v>6724</v>
      </c>
      <c r="C240" s="2" t="s">
        <v>6725</v>
      </c>
      <c r="D240" s="2" t="s">
        <v>6726</v>
      </c>
      <c r="E240" s="2" t="s">
        <v>6727</v>
      </c>
    </row>
    <row r="241" spans="1:5">
      <c r="A241" s="2" t="s">
        <v>6728</v>
      </c>
      <c r="B241" s="2" t="s">
        <v>6729</v>
      </c>
      <c r="C241" s="2" t="s">
        <v>6730</v>
      </c>
      <c r="D241" s="2" t="s">
        <v>6731</v>
      </c>
      <c r="E241" s="2" t="s">
        <v>6732</v>
      </c>
    </row>
    <row r="242" spans="1:5">
      <c r="A242" s="2" t="s">
        <v>6733</v>
      </c>
      <c r="B242" s="2" t="s">
        <v>6734</v>
      </c>
      <c r="C242" s="2" t="s">
        <v>6735</v>
      </c>
      <c r="D242" s="2" t="s">
        <v>6736</v>
      </c>
      <c r="E242" s="2" t="s">
        <v>6737</v>
      </c>
    </row>
    <row r="243" spans="1:5">
      <c r="A243" s="2" t="s">
        <v>6738</v>
      </c>
      <c r="B243" s="2" t="s">
        <v>6739</v>
      </c>
      <c r="C243" s="2" t="s">
        <v>6740</v>
      </c>
      <c r="D243" s="2" t="s">
        <v>6741</v>
      </c>
      <c r="E243" s="2" t="s">
        <v>6742</v>
      </c>
    </row>
    <row r="244" spans="1:5">
      <c r="A244" s="2" t="s">
        <v>6743</v>
      </c>
      <c r="B244" s="2" t="s">
        <v>6744</v>
      </c>
      <c r="C244" s="2" t="s">
        <v>6745</v>
      </c>
      <c r="D244" s="2" t="s">
        <v>6746</v>
      </c>
      <c r="E244" s="2" t="s">
        <v>6747</v>
      </c>
    </row>
    <row r="245" spans="1:5">
      <c r="A245" s="2" t="s">
        <v>6748</v>
      </c>
      <c r="B245" s="2" t="s">
        <v>6749</v>
      </c>
      <c r="C245" s="2" t="s">
        <v>6750</v>
      </c>
      <c r="D245" s="2" t="s">
        <v>6751</v>
      </c>
      <c r="E245" s="2" t="s">
        <v>6752</v>
      </c>
    </row>
    <row r="246" spans="1:5">
      <c r="A246" s="2" t="s">
        <v>6753</v>
      </c>
      <c r="B246" s="2" t="s">
        <v>6754</v>
      </c>
      <c r="C246" s="2" t="s">
        <v>6755</v>
      </c>
      <c r="D246" s="2" t="s">
        <v>6756</v>
      </c>
      <c r="E246" s="2" t="s">
        <v>6757</v>
      </c>
    </row>
    <row r="247" spans="1:5">
      <c r="A247" s="2" t="s">
        <v>6758</v>
      </c>
      <c r="B247" s="2" t="s">
        <v>6759</v>
      </c>
      <c r="C247" s="2" t="s">
        <v>6760</v>
      </c>
      <c r="D247" s="2" t="s">
        <v>6761</v>
      </c>
      <c r="E247" s="2" t="s">
        <v>6762</v>
      </c>
    </row>
    <row r="248" spans="1:5">
      <c r="A248" s="2" t="s">
        <v>6763</v>
      </c>
      <c r="B248" s="2" t="s">
        <v>6764</v>
      </c>
      <c r="C248" s="2" t="s">
        <v>6765</v>
      </c>
      <c r="D248" s="2" t="s">
        <v>6766</v>
      </c>
      <c r="E248" s="2" t="s">
        <v>6767</v>
      </c>
    </row>
    <row r="249" spans="1:5">
      <c r="A249" s="2" t="s">
        <v>6768</v>
      </c>
      <c r="B249" s="2" t="s">
        <v>6769</v>
      </c>
      <c r="C249" s="2" t="s">
        <v>6770</v>
      </c>
      <c r="D249" s="2" t="s">
        <v>6771</v>
      </c>
      <c r="E249" s="2" t="s">
        <v>6772</v>
      </c>
    </row>
    <row r="250" spans="1:5">
      <c r="A250" s="2" t="s">
        <v>6773</v>
      </c>
      <c r="B250" s="2" t="s">
        <v>6774</v>
      </c>
      <c r="C250" s="2" t="s">
        <v>6775</v>
      </c>
      <c r="D250" s="2" t="s">
        <v>6776</v>
      </c>
      <c r="E250" s="2" t="s">
        <v>6777</v>
      </c>
    </row>
    <row r="251" spans="1:5">
      <c r="A251" s="2" t="s">
        <v>6778</v>
      </c>
      <c r="B251" s="2" t="s">
        <v>6779</v>
      </c>
      <c r="C251" s="2" t="s">
        <v>6780</v>
      </c>
      <c r="D251" s="2" t="s">
        <v>6781</v>
      </c>
      <c r="E251" s="2" t="s">
        <v>6782</v>
      </c>
    </row>
    <row r="252" spans="1:5">
      <c r="A252" s="2" t="s">
        <v>6783</v>
      </c>
      <c r="B252" s="2" t="s">
        <v>6784</v>
      </c>
      <c r="C252" s="2" t="s">
        <v>6785</v>
      </c>
      <c r="D252" s="2" t="s">
        <v>6786</v>
      </c>
      <c r="E252" s="2" t="s">
        <v>6787</v>
      </c>
    </row>
    <row r="253" spans="1:5">
      <c r="A253" s="2" t="s">
        <v>6788</v>
      </c>
      <c r="B253" s="2" t="s">
        <v>6789</v>
      </c>
      <c r="C253" s="2" t="s">
        <v>6790</v>
      </c>
      <c r="D253" s="2" t="s">
        <v>6791</v>
      </c>
      <c r="E253" s="2" t="s">
        <v>6792</v>
      </c>
    </row>
    <row r="254" spans="1:5">
      <c r="A254" s="2" t="s">
        <v>6793</v>
      </c>
      <c r="B254" s="2" t="s">
        <v>6794</v>
      </c>
      <c r="C254" s="2" t="s">
        <v>6795</v>
      </c>
      <c r="D254" s="2" t="s">
        <v>6796</v>
      </c>
      <c r="E254" s="2" t="s">
        <v>6797</v>
      </c>
    </row>
    <row r="255" spans="1:5">
      <c r="A255" s="2" t="s">
        <v>6798</v>
      </c>
      <c r="B255" s="2" t="s">
        <v>6799</v>
      </c>
      <c r="C255" s="2" t="s">
        <v>6800</v>
      </c>
      <c r="D255" s="2" t="s">
        <v>6801</v>
      </c>
      <c r="E255" s="2" t="s">
        <v>6802</v>
      </c>
    </row>
    <row r="256" spans="1:5">
      <c r="A256" s="2" t="s">
        <v>6803</v>
      </c>
      <c r="B256" s="2" t="s">
        <v>6804</v>
      </c>
      <c r="C256" s="2" t="s">
        <v>6805</v>
      </c>
      <c r="D256" s="2" t="s">
        <v>6806</v>
      </c>
      <c r="E256" s="2" t="s">
        <v>6807</v>
      </c>
    </row>
    <row r="257" spans="1:5">
      <c r="A257" s="2" t="s">
        <v>6808</v>
      </c>
      <c r="B257" s="2" t="s">
        <v>6809</v>
      </c>
      <c r="C257" s="2" t="s">
        <v>6810</v>
      </c>
      <c r="D257" s="2" t="s">
        <v>6811</v>
      </c>
      <c r="E257" s="2" t="s">
        <v>6812</v>
      </c>
    </row>
    <row r="258" spans="1:5">
      <c r="A258" s="2" t="s">
        <v>6813</v>
      </c>
      <c r="B258" s="2" t="s">
        <v>6814</v>
      </c>
      <c r="C258" s="2" t="s">
        <v>6815</v>
      </c>
      <c r="D258" s="2" t="s">
        <v>6816</v>
      </c>
      <c r="E258" s="2" t="s">
        <v>6817</v>
      </c>
    </row>
    <row r="259" spans="1:5">
      <c r="A259" s="2" t="s">
        <v>6818</v>
      </c>
      <c r="B259" s="2" t="s">
        <v>6819</v>
      </c>
      <c r="C259" s="2" t="s">
        <v>6820</v>
      </c>
      <c r="D259" s="2" t="s">
        <v>6821</v>
      </c>
      <c r="E259" s="2" t="s">
        <v>6822</v>
      </c>
    </row>
    <row r="260" spans="1:5">
      <c r="A260" s="2" t="s">
        <v>6823</v>
      </c>
      <c r="B260" s="2" t="s">
        <v>6824</v>
      </c>
      <c r="C260" s="2" t="s">
        <v>6825</v>
      </c>
      <c r="D260" s="2" t="s">
        <v>6826</v>
      </c>
      <c r="E260" s="2" t="s">
        <v>6827</v>
      </c>
    </row>
    <row r="261" spans="1:5">
      <c r="A261" s="2" t="s">
        <v>6828</v>
      </c>
      <c r="B261" s="2" t="s">
        <v>6829</v>
      </c>
      <c r="C261" s="2" t="s">
        <v>6830</v>
      </c>
      <c r="D261" s="2" t="s">
        <v>6831</v>
      </c>
      <c r="E261" s="2" t="s">
        <v>6832</v>
      </c>
    </row>
    <row r="262" spans="1:5">
      <c r="A262" s="2" t="s">
        <v>6833</v>
      </c>
      <c r="B262" s="2" t="s">
        <v>6834</v>
      </c>
      <c r="C262" s="2" t="s">
        <v>6835</v>
      </c>
      <c r="D262" s="2" t="s">
        <v>6836</v>
      </c>
      <c r="E262" s="2" t="s">
        <v>6837</v>
      </c>
    </row>
    <row r="263" spans="1:5">
      <c r="A263" s="2" t="s">
        <v>6838</v>
      </c>
      <c r="B263" s="2" t="s">
        <v>6839</v>
      </c>
      <c r="C263" s="2" t="s">
        <v>6840</v>
      </c>
      <c r="D263" s="2" t="s">
        <v>6841</v>
      </c>
      <c r="E263" s="2" t="s">
        <v>6842</v>
      </c>
    </row>
    <row r="264" spans="1:5">
      <c r="A264" s="2" t="s">
        <v>6843</v>
      </c>
      <c r="B264" s="2" t="s">
        <v>6844</v>
      </c>
      <c r="C264" s="2" t="s">
        <v>6845</v>
      </c>
      <c r="D264" s="2" t="s">
        <v>6846</v>
      </c>
      <c r="E264" s="2" t="s">
        <v>6847</v>
      </c>
    </row>
    <row r="265" spans="1:5">
      <c r="A265" s="2" t="s">
        <v>6848</v>
      </c>
      <c r="B265" s="2" t="s">
        <v>6849</v>
      </c>
      <c r="C265" s="2" t="s">
        <v>6850</v>
      </c>
      <c r="D265" s="2" t="s">
        <v>6851</v>
      </c>
      <c r="E265" s="2" t="s">
        <v>6852</v>
      </c>
    </row>
    <row r="266" spans="1:5">
      <c r="A266" s="2" t="s">
        <v>6853</v>
      </c>
      <c r="B266" s="2" t="s">
        <v>6854</v>
      </c>
      <c r="C266" s="2" t="s">
        <v>6855</v>
      </c>
      <c r="D266" s="2" t="s">
        <v>6856</v>
      </c>
      <c r="E266" s="2" t="s">
        <v>6857</v>
      </c>
    </row>
    <row r="267" spans="1:5">
      <c r="A267" s="2" t="s">
        <v>6858</v>
      </c>
      <c r="B267" s="2" t="s">
        <v>6859</v>
      </c>
      <c r="C267" s="2" t="s">
        <v>6860</v>
      </c>
      <c r="D267" s="2" t="s">
        <v>6861</v>
      </c>
      <c r="E267" s="2" t="s">
        <v>6862</v>
      </c>
    </row>
    <row r="268" spans="1:5">
      <c r="A268" s="2" t="s">
        <v>6863</v>
      </c>
      <c r="B268" s="2" t="s">
        <v>6864</v>
      </c>
      <c r="C268" s="2" t="s">
        <v>6865</v>
      </c>
      <c r="D268" s="2" t="s">
        <v>6866</v>
      </c>
      <c r="E268" s="2" t="s">
        <v>6867</v>
      </c>
    </row>
    <row r="269" spans="1:5">
      <c r="A269" s="2" t="s">
        <v>6868</v>
      </c>
      <c r="B269" s="2" t="s">
        <v>6869</v>
      </c>
      <c r="C269" s="2" t="s">
        <v>6870</v>
      </c>
      <c r="D269" s="2" t="s">
        <v>6871</v>
      </c>
      <c r="E269" s="2" t="s">
        <v>6872</v>
      </c>
    </row>
    <row r="270" spans="1:5">
      <c r="A270" s="2" t="s">
        <v>6873</v>
      </c>
      <c r="B270" s="2" t="s">
        <v>6874</v>
      </c>
      <c r="C270" s="2" t="s">
        <v>6875</v>
      </c>
      <c r="D270" s="2" t="s">
        <v>6876</v>
      </c>
      <c r="E270" s="2" t="s">
        <v>6877</v>
      </c>
    </row>
    <row r="271" spans="1:5">
      <c r="A271" s="2" t="s">
        <v>6878</v>
      </c>
      <c r="B271" s="2" t="s">
        <v>6879</v>
      </c>
      <c r="C271" s="2" t="s">
        <v>6880</v>
      </c>
      <c r="D271" s="2" t="s">
        <v>6881</v>
      </c>
      <c r="E271" s="2" t="s">
        <v>6882</v>
      </c>
    </row>
    <row r="272" spans="1:5">
      <c r="A272" s="2" t="s">
        <v>6883</v>
      </c>
      <c r="B272" s="2" t="s">
        <v>6884</v>
      </c>
      <c r="C272" s="2" t="s">
        <v>6885</v>
      </c>
      <c r="D272" s="2" t="s">
        <v>6886</v>
      </c>
      <c r="E272" s="2" t="s">
        <v>6887</v>
      </c>
    </row>
    <row r="273" spans="1:5">
      <c r="A273" s="2" t="s">
        <v>6888</v>
      </c>
      <c r="B273" s="2" t="s">
        <v>6889</v>
      </c>
      <c r="C273" s="2" t="s">
        <v>6890</v>
      </c>
      <c r="D273" s="2" t="s">
        <v>6891</v>
      </c>
      <c r="E273" s="2" t="s">
        <v>6892</v>
      </c>
    </row>
    <row r="274" spans="1:5">
      <c r="A274" s="2" t="s">
        <v>6893</v>
      </c>
      <c r="B274" s="2" t="s">
        <v>6894</v>
      </c>
      <c r="C274" s="2" t="s">
        <v>6895</v>
      </c>
      <c r="D274" s="2" t="s">
        <v>6896</v>
      </c>
      <c r="E274" s="2" t="s">
        <v>6897</v>
      </c>
    </row>
    <row r="275" spans="1:5">
      <c r="A275" s="2" t="s">
        <v>6898</v>
      </c>
      <c r="B275" s="2" t="s">
        <v>6899</v>
      </c>
      <c r="C275" s="2" t="s">
        <v>6900</v>
      </c>
      <c r="D275" s="2" t="s">
        <v>6901</v>
      </c>
      <c r="E275" s="2" t="s">
        <v>6902</v>
      </c>
    </row>
    <row r="276" spans="1:5">
      <c r="A276" s="2" t="s">
        <v>6903</v>
      </c>
      <c r="B276" s="2" t="s">
        <v>6904</v>
      </c>
      <c r="C276" s="2" t="s">
        <v>6905</v>
      </c>
      <c r="D276" s="2" t="s">
        <v>6906</v>
      </c>
      <c r="E276" s="2" t="s">
        <v>6907</v>
      </c>
    </row>
    <row r="277" spans="1:5">
      <c r="A277" s="2" t="s">
        <v>6908</v>
      </c>
      <c r="B277" s="2" t="s">
        <v>6909</v>
      </c>
      <c r="C277" s="2" t="s">
        <v>6910</v>
      </c>
      <c r="D277" s="2" t="s">
        <v>6911</v>
      </c>
      <c r="E277" s="2" t="s">
        <v>6912</v>
      </c>
    </row>
    <row r="278" spans="1:5">
      <c r="A278" s="2" t="s">
        <v>6913</v>
      </c>
      <c r="B278" s="2" t="s">
        <v>6914</v>
      </c>
      <c r="C278" s="2" t="s">
        <v>6915</v>
      </c>
      <c r="D278" s="2" t="s">
        <v>6916</v>
      </c>
      <c r="E278" s="2" t="s">
        <v>6917</v>
      </c>
    </row>
    <row r="279" spans="1:5">
      <c r="A279" s="2" t="s">
        <v>6918</v>
      </c>
      <c r="B279" s="2" t="s">
        <v>6919</v>
      </c>
      <c r="C279" s="2" t="s">
        <v>6920</v>
      </c>
      <c r="D279" s="2" t="s">
        <v>6921</v>
      </c>
      <c r="E279" s="2" t="s">
        <v>6922</v>
      </c>
    </row>
    <row r="280" spans="1:5">
      <c r="A280" s="2" t="s">
        <v>6923</v>
      </c>
      <c r="B280" s="2" t="s">
        <v>6924</v>
      </c>
      <c r="C280" s="2" t="s">
        <v>6925</v>
      </c>
      <c r="D280" s="2" t="s">
        <v>6926</v>
      </c>
      <c r="E280" s="2" t="s">
        <v>6927</v>
      </c>
    </row>
    <row r="281" spans="1:5">
      <c r="A281" s="2" t="s">
        <v>6928</v>
      </c>
      <c r="B281" s="2" t="s">
        <v>6929</v>
      </c>
      <c r="C281" s="2" t="s">
        <v>6930</v>
      </c>
      <c r="D281" s="2" t="s">
        <v>6931</v>
      </c>
      <c r="E281" s="2" t="s">
        <v>6932</v>
      </c>
    </row>
    <row r="282" spans="1:5">
      <c r="A282" s="2" t="s">
        <v>6933</v>
      </c>
      <c r="B282" s="2" t="s">
        <v>6934</v>
      </c>
      <c r="C282" s="2" t="s">
        <v>6935</v>
      </c>
      <c r="D282" s="2" t="s">
        <v>6936</v>
      </c>
      <c r="E282" s="2" t="s">
        <v>6937</v>
      </c>
    </row>
    <row r="283" spans="1:5">
      <c r="A283" s="2" t="s">
        <v>6938</v>
      </c>
      <c r="B283" s="2" t="s">
        <v>6939</v>
      </c>
      <c r="C283" s="2" t="s">
        <v>6940</v>
      </c>
      <c r="D283" s="2" t="s">
        <v>6941</v>
      </c>
      <c r="E283" s="2" t="s">
        <v>6942</v>
      </c>
    </row>
    <row r="284" spans="1:5">
      <c r="A284" s="2" t="s">
        <v>6943</v>
      </c>
      <c r="B284" s="2" t="s">
        <v>6944</v>
      </c>
      <c r="C284" s="2" t="s">
        <v>6945</v>
      </c>
      <c r="D284" s="2" t="s">
        <v>6946</v>
      </c>
      <c r="E284" s="2" t="s">
        <v>6947</v>
      </c>
    </row>
    <row r="285" spans="1:5">
      <c r="A285" s="2" t="s">
        <v>6948</v>
      </c>
      <c r="B285" s="2" t="s">
        <v>6949</v>
      </c>
      <c r="C285" s="2" t="s">
        <v>6950</v>
      </c>
      <c r="D285" s="2" t="s">
        <v>6951</v>
      </c>
      <c r="E285" s="2" t="s">
        <v>6952</v>
      </c>
    </row>
    <row r="286" spans="1:5">
      <c r="A286" s="2" t="s">
        <v>6953</v>
      </c>
      <c r="B286" s="2" t="s">
        <v>6954</v>
      </c>
      <c r="C286" s="2" t="s">
        <v>6955</v>
      </c>
      <c r="D286" s="2" t="s">
        <v>6956</v>
      </c>
      <c r="E286" s="2" t="s">
        <v>6957</v>
      </c>
    </row>
    <row r="287" spans="1:5">
      <c r="A287" s="2" t="s">
        <v>6958</v>
      </c>
      <c r="B287" s="2" t="s">
        <v>6959</v>
      </c>
      <c r="C287" s="2" t="s">
        <v>6960</v>
      </c>
      <c r="D287" s="2" t="s">
        <v>6961</v>
      </c>
      <c r="E287" s="2" t="s">
        <v>6962</v>
      </c>
    </row>
    <row r="288" spans="1:5">
      <c r="A288" s="2" t="s">
        <v>6963</v>
      </c>
      <c r="B288" s="2" t="s">
        <v>6053</v>
      </c>
      <c r="C288" s="2" t="s">
        <v>6054</v>
      </c>
      <c r="D288" s="2" t="s">
        <v>6055</v>
      </c>
      <c r="E288" s="2" t="s">
        <v>6056</v>
      </c>
    </row>
    <row r="289" spans="1:5">
      <c r="A289" s="2" t="s">
        <v>6964</v>
      </c>
      <c r="B289" s="2" t="s">
        <v>6053</v>
      </c>
      <c r="C289" s="2" t="s">
        <v>6058</v>
      </c>
      <c r="D289" s="2" t="s">
        <v>6059</v>
      </c>
      <c r="E289" s="2" t="s">
        <v>6060</v>
      </c>
    </row>
    <row r="290" spans="1:5">
      <c r="A290" s="2" t="s">
        <v>6965</v>
      </c>
      <c r="B290" s="2" t="s">
        <v>6053</v>
      </c>
      <c r="C290" s="2" t="s">
        <v>6062</v>
      </c>
      <c r="D290" s="2" t="s">
        <v>6063</v>
      </c>
      <c r="E290" s="2" t="s">
        <v>6064</v>
      </c>
    </row>
    <row r="291" spans="1:5">
      <c r="A291" s="2" t="s">
        <v>6966</v>
      </c>
      <c r="B291" s="2" t="s">
        <v>6053</v>
      </c>
      <c r="C291" s="2" t="s">
        <v>6066</v>
      </c>
      <c r="D291" s="2" t="s">
        <v>6067</v>
      </c>
      <c r="E291" s="2" t="s">
        <v>6068</v>
      </c>
    </row>
    <row r="292" spans="1:5">
      <c r="A292" s="2" t="s">
        <v>6967</v>
      </c>
      <c r="B292" s="2" t="s">
        <v>6053</v>
      </c>
      <c r="C292" s="2" t="s">
        <v>6070</v>
      </c>
      <c r="D292" s="2" t="s">
        <v>6053</v>
      </c>
      <c r="E292" s="2" t="s">
        <v>6053</v>
      </c>
    </row>
    <row r="293" spans="1:5">
      <c r="A293" s="2" t="s">
        <v>6968</v>
      </c>
      <c r="B293" s="2" t="s">
        <v>6053</v>
      </c>
      <c r="C293" s="2" t="s">
        <v>6070</v>
      </c>
      <c r="D293" s="2" t="s">
        <v>6053</v>
      </c>
      <c r="E293" s="2" t="s">
        <v>6053</v>
      </c>
    </row>
    <row r="294" spans="1:5">
      <c r="A294" s="2" t="s">
        <v>6969</v>
      </c>
      <c r="B294" s="2" t="s">
        <v>6053</v>
      </c>
      <c r="C294" s="2" t="s">
        <v>6073</v>
      </c>
      <c r="D294" s="2" t="s">
        <v>6053</v>
      </c>
      <c r="E294" s="2" t="s">
        <v>6053</v>
      </c>
    </row>
    <row r="295" spans="1:5">
      <c r="A295" s="2" t="s">
        <v>6970</v>
      </c>
      <c r="B295" s="2" t="s">
        <v>6053</v>
      </c>
      <c r="C295" s="2" t="s">
        <v>6073</v>
      </c>
      <c r="D295" s="2" t="s">
        <v>6053</v>
      </c>
      <c r="E295" s="2" t="s">
        <v>6053</v>
      </c>
    </row>
    <row r="298" s="1" customFormat="1" spans="1:8">
      <c r="A298" s="3"/>
      <c r="B298" s="3" t="s">
        <v>6</v>
      </c>
      <c r="C298" s="3" t="s">
        <v>5609</v>
      </c>
      <c r="D298" s="3" t="s">
        <v>5610</v>
      </c>
      <c r="E298" s="3" t="s">
        <v>5611</v>
      </c>
      <c r="F298" s="3"/>
      <c r="G298" s="3"/>
      <c r="H298" s="3"/>
    </row>
    <row r="299" spans="1:5">
      <c r="A299" s="2" t="s">
        <v>6971</v>
      </c>
      <c r="B299" s="2" t="s">
        <v>6972</v>
      </c>
      <c r="C299" s="2" t="s">
        <v>6973</v>
      </c>
      <c r="D299" s="2" t="s">
        <v>6974</v>
      </c>
      <c r="E299" s="2" t="s">
        <v>6975</v>
      </c>
    </row>
    <row r="300" spans="1:5">
      <c r="A300" s="2" t="s">
        <v>6976</v>
      </c>
      <c r="B300" s="2" t="s">
        <v>6977</v>
      </c>
      <c r="C300" s="2" t="s">
        <v>6978</v>
      </c>
      <c r="D300" s="2" t="s">
        <v>6979</v>
      </c>
      <c r="E300" s="2" t="s">
        <v>6980</v>
      </c>
    </row>
    <row r="301" spans="1:5">
      <c r="A301" s="2" t="s">
        <v>6981</v>
      </c>
      <c r="B301" s="2" t="s">
        <v>6982</v>
      </c>
      <c r="C301" s="2" t="s">
        <v>6983</v>
      </c>
      <c r="D301" s="2" t="s">
        <v>6984</v>
      </c>
      <c r="E301" s="2" t="s">
        <v>6985</v>
      </c>
    </row>
    <row r="302" spans="1:5">
      <c r="A302" s="2" t="s">
        <v>6986</v>
      </c>
      <c r="B302" s="2" t="s">
        <v>6987</v>
      </c>
      <c r="C302" s="2" t="s">
        <v>6988</v>
      </c>
      <c r="D302" s="2" t="s">
        <v>6989</v>
      </c>
      <c r="E302" s="2" t="s">
        <v>6990</v>
      </c>
    </row>
    <row r="303" spans="1:5">
      <c r="A303" s="2" t="s">
        <v>6991</v>
      </c>
      <c r="B303" s="2" t="s">
        <v>6992</v>
      </c>
      <c r="C303" s="2" t="s">
        <v>6993</v>
      </c>
      <c r="D303" s="2" t="s">
        <v>6994</v>
      </c>
      <c r="E303" s="2" t="s">
        <v>6995</v>
      </c>
    </row>
    <row r="304" spans="1:5">
      <c r="A304" s="2" t="s">
        <v>6996</v>
      </c>
      <c r="B304" s="2" t="s">
        <v>6997</v>
      </c>
      <c r="C304" s="2" t="s">
        <v>6998</v>
      </c>
      <c r="D304" s="2" t="s">
        <v>6999</v>
      </c>
      <c r="E304" s="2" t="s">
        <v>7000</v>
      </c>
    </row>
    <row r="305" spans="1:5">
      <c r="A305" s="2" t="s">
        <v>7001</v>
      </c>
      <c r="B305" s="2" t="s">
        <v>7002</v>
      </c>
      <c r="C305" s="2" t="s">
        <v>7003</v>
      </c>
      <c r="D305" s="2" t="s">
        <v>7004</v>
      </c>
      <c r="E305" s="2" t="s">
        <v>7005</v>
      </c>
    </row>
    <row r="306" spans="1:5">
      <c r="A306" s="2" t="s">
        <v>7006</v>
      </c>
      <c r="B306" s="2" t="s">
        <v>7007</v>
      </c>
      <c r="C306" s="2" t="s">
        <v>7008</v>
      </c>
      <c r="D306" s="2" t="s">
        <v>7009</v>
      </c>
      <c r="E306" s="2" t="s">
        <v>7010</v>
      </c>
    </row>
    <row r="307" spans="1:5">
      <c r="A307" s="2" t="s">
        <v>7011</v>
      </c>
      <c r="B307" s="2" t="s">
        <v>7012</v>
      </c>
      <c r="C307" s="2" t="s">
        <v>7013</v>
      </c>
      <c r="D307" s="2" t="s">
        <v>7014</v>
      </c>
      <c r="E307" s="2" t="s">
        <v>7015</v>
      </c>
    </row>
    <row r="308" spans="1:5">
      <c r="A308" s="2" t="s">
        <v>7016</v>
      </c>
      <c r="B308" s="2" t="s">
        <v>7017</v>
      </c>
      <c r="C308" s="2" t="s">
        <v>7018</v>
      </c>
      <c r="D308" s="2" t="s">
        <v>7019</v>
      </c>
      <c r="E308" s="2" t="s">
        <v>7020</v>
      </c>
    </row>
    <row r="309" spans="1:5">
      <c r="A309" s="2" t="s">
        <v>7021</v>
      </c>
      <c r="B309" s="2" t="s">
        <v>7022</v>
      </c>
      <c r="C309" s="2" t="s">
        <v>7023</v>
      </c>
      <c r="D309" s="2" t="s">
        <v>7024</v>
      </c>
      <c r="E309" s="2" t="s">
        <v>7025</v>
      </c>
    </row>
    <row r="310" spans="1:5">
      <c r="A310" s="2" t="s">
        <v>7026</v>
      </c>
      <c r="B310" s="2" t="s">
        <v>7027</v>
      </c>
      <c r="C310" s="2" t="s">
        <v>7028</v>
      </c>
      <c r="D310" s="2" t="s">
        <v>7029</v>
      </c>
      <c r="E310" s="2" t="s">
        <v>7030</v>
      </c>
    </row>
    <row r="311" spans="1:5">
      <c r="A311" s="2" t="s">
        <v>7031</v>
      </c>
      <c r="B311" s="2" t="s">
        <v>7032</v>
      </c>
      <c r="C311" s="2" t="s">
        <v>7033</v>
      </c>
      <c r="D311" s="2" t="s">
        <v>7034</v>
      </c>
      <c r="E311" s="2" t="s">
        <v>7035</v>
      </c>
    </row>
    <row r="312" spans="1:5">
      <c r="A312" s="2" t="s">
        <v>7036</v>
      </c>
      <c r="B312" s="2" t="s">
        <v>7037</v>
      </c>
      <c r="C312" s="2" t="s">
        <v>7038</v>
      </c>
      <c r="D312" s="2" t="s">
        <v>7039</v>
      </c>
      <c r="E312" s="2" t="s">
        <v>7040</v>
      </c>
    </row>
    <row r="313" spans="1:5">
      <c r="A313" s="2" t="s">
        <v>7041</v>
      </c>
      <c r="B313" s="2" t="s">
        <v>7042</v>
      </c>
      <c r="C313" s="2" t="s">
        <v>7043</v>
      </c>
      <c r="D313" s="2" t="s">
        <v>7044</v>
      </c>
      <c r="E313" s="2" t="s">
        <v>7045</v>
      </c>
    </row>
    <row r="314" spans="1:5">
      <c r="A314" s="2" t="s">
        <v>7046</v>
      </c>
      <c r="B314" s="2" t="s">
        <v>7047</v>
      </c>
      <c r="C314" s="2" t="s">
        <v>7048</v>
      </c>
      <c r="D314" s="2" t="s">
        <v>7049</v>
      </c>
      <c r="E314" s="2" t="s">
        <v>7050</v>
      </c>
    </row>
    <row r="315" spans="1:5">
      <c r="A315" s="2" t="s">
        <v>7051</v>
      </c>
      <c r="B315" s="2" t="s">
        <v>7052</v>
      </c>
      <c r="C315" s="2" t="s">
        <v>7053</v>
      </c>
      <c r="D315" s="2" t="s">
        <v>7054</v>
      </c>
      <c r="E315" s="2" t="s">
        <v>7055</v>
      </c>
    </row>
    <row r="316" spans="1:5">
      <c r="A316" s="2" t="s">
        <v>7056</v>
      </c>
      <c r="B316" s="2" t="s">
        <v>7057</v>
      </c>
      <c r="C316" s="2" t="s">
        <v>7058</v>
      </c>
      <c r="D316" s="2" t="s">
        <v>7059</v>
      </c>
      <c r="E316" s="2" t="s">
        <v>7060</v>
      </c>
    </row>
    <row r="317" spans="1:5">
      <c r="A317" s="2" t="s">
        <v>7061</v>
      </c>
      <c r="B317" s="2" t="s">
        <v>7062</v>
      </c>
      <c r="C317" s="2" t="s">
        <v>7063</v>
      </c>
      <c r="D317" s="2" t="s">
        <v>7064</v>
      </c>
      <c r="E317" s="2" t="s">
        <v>7065</v>
      </c>
    </row>
    <row r="318" spans="1:5">
      <c r="A318" s="2" t="s">
        <v>7066</v>
      </c>
      <c r="B318" s="2" t="s">
        <v>7067</v>
      </c>
      <c r="C318" s="2" t="s">
        <v>7068</v>
      </c>
      <c r="D318" s="2" t="s">
        <v>7069</v>
      </c>
      <c r="E318" s="2" t="s">
        <v>7070</v>
      </c>
    </row>
    <row r="319" spans="1:5">
      <c r="A319" s="2" t="s">
        <v>7071</v>
      </c>
      <c r="B319" s="2" t="s">
        <v>7072</v>
      </c>
      <c r="C319" s="2" t="s">
        <v>7073</v>
      </c>
      <c r="D319" s="2" t="s">
        <v>7074</v>
      </c>
      <c r="E319" s="2" t="s">
        <v>7075</v>
      </c>
    </row>
    <row r="320" spans="1:5">
      <c r="A320" s="2" t="s">
        <v>7076</v>
      </c>
      <c r="B320" s="2" t="s">
        <v>7077</v>
      </c>
      <c r="C320" s="2" t="s">
        <v>7078</v>
      </c>
      <c r="D320" s="2" t="s">
        <v>7079</v>
      </c>
      <c r="E320" s="2" t="s">
        <v>7080</v>
      </c>
    </row>
    <row r="321" spans="1:5">
      <c r="A321" s="2" t="s">
        <v>7081</v>
      </c>
      <c r="B321" s="2" t="s">
        <v>7082</v>
      </c>
      <c r="C321" s="2" t="s">
        <v>7083</v>
      </c>
      <c r="D321" s="2" t="s">
        <v>7084</v>
      </c>
      <c r="E321" s="2" t="s">
        <v>7085</v>
      </c>
    </row>
    <row r="322" spans="1:5">
      <c r="A322" s="2" t="s">
        <v>7086</v>
      </c>
      <c r="B322" s="2" t="s">
        <v>7087</v>
      </c>
      <c r="C322" s="2" t="s">
        <v>7088</v>
      </c>
      <c r="D322" s="2" t="s">
        <v>7089</v>
      </c>
      <c r="E322" s="2" t="s">
        <v>7090</v>
      </c>
    </row>
    <row r="323" spans="1:5">
      <c r="A323" s="2" t="s">
        <v>7091</v>
      </c>
      <c r="B323" s="2" t="s">
        <v>7092</v>
      </c>
      <c r="C323" s="2" t="s">
        <v>7093</v>
      </c>
      <c r="D323" s="2" t="s">
        <v>7094</v>
      </c>
      <c r="E323" s="2" t="s">
        <v>7095</v>
      </c>
    </row>
    <row r="324" spans="1:5">
      <c r="A324" s="2" t="s">
        <v>7096</v>
      </c>
      <c r="B324" s="2" t="s">
        <v>7097</v>
      </c>
      <c r="C324" s="2" t="s">
        <v>7098</v>
      </c>
      <c r="D324" s="2" t="s">
        <v>7099</v>
      </c>
      <c r="E324" s="2" t="s">
        <v>7100</v>
      </c>
    </row>
    <row r="325" spans="1:5">
      <c r="A325" s="2" t="s">
        <v>7101</v>
      </c>
      <c r="B325" s="2" t="s">
        <v>7102</v>
      </c>
      <c r="C325" s="2" t="s">
        <v>7103</v>
      </c>
      <c r="D325" s="2" t="s">
        <v>7104</v>
      </c>
      <c r="E325" s="2" t="s">
        <v>7105</v>
      </c>
    </row>
    <row r="326" spans="1:5">
      <c r="A326" s="2" t="s">
        <v>7106</v>
      </c>
      <c r="B326" s="2" t="s">
        <v>7107</v>
      </c>
      <c r="C326" s="2" t="s">
        <v>7108</v>
      </c>
      <c r="D326" s="2" t="s">
        <v>7109</v>
      </c>
      <c r="E326" s="2" t="s">
        <v>7110</v>
      </c>
    </row>
    <row r="327" spans="1:5">
      <c r="A327" s="2" t="s">
        <v>7111</v>
      </c>
      <c r="B327" s="2" t="s">
        <v>7112</v>
      </c>
      <c r="C327" s="2" t="s">
        <v>7113</v>
      </c>
      <c r="D327" s="2" t="s">
        <v>7114</v>
      </c>
      <c r="E327" s="2" t="s">
        <v>7115</v>
      </c>
    </row>
    <row r="328" spans="1:5">
      <c r="A328" s="2" t="s">
        <v>7116</v>
      </c>
      <c r="B328" s="2" t="s">
        <v>7117</v>
      </c>
      <c r="C328" s="2" t="s">
        <v>7118</v>
      </c>
      <c r="D328" s="2" t="s">
        <v>7119</v>
      </c>
      <c r="E328" s="2" t="s">
        <v>7120</v>
      </c>
    </row>
    <row r="329" spans="1:5">
      <c r="A329" s="2" t="s">
        <v>7121</v>
      </c>
      <c r="B329" s="2" t="s">
        <v>7122</v>
      </c>
      <c r="C329" s="2" t="s">
        <v>7123</v>
      </c>
      <c r="D329" s="2" t="s">
        <v>7124</v>
      </c>
      <c r="E329" s="2" t="s">
        <v>7125</v>
      </c>
    </row>
    <row r="330" spans="1:5">
      <c r="A330" s="2" t="s">
        <v>7126</v>
      </c>
      <c r="B330" s="2" t="s">
        <v>7127</v>
      </c>
      <c r="C330" s="2" t="s">
        <v>7128</v>
      </c>
      <c r="D330" s="2" t="s">
        <v>7129</v>
      </c>
      <c r="E330" s="2" t="s">
        <v>7130</v>
      </c>
    </row>
    <row r="331" spans="1:5">
      <c r="A331" s="2" t="s">
        <v>7131</v>
      </c>
      <c r="B331" s="2" t="s">
        <v>7132</v>
      </c>
      <c r="C331" s="2" t="s">
        <v>7133</v>
      </c>
      <c r="D331" s="2" t="s">
        <v>7134</v>
      </c>
      <c r="E331" s="2" t="s">
        <v>7135</v>
      </c>
    </row>
    <row r="332" spans="1:5">
      <c r="A332" s="2" t="s">
        <v>7136</v>
      </c>
      <c r="B332" s="2" t="s">
        <v>7137</v>
      </c>
      <c r="C332" s="2" t="s">
        <v>7138</v>
      </c>
      <c r="D332" s="2" t="s">
        <v>7139</v>
      </c>
      <c r="E332" s="2" t="s">
        <v>7140</v>
      </c>
    </row>
    <row r="333" spans="1:5">
      <c r="A333" s="2" t="s">
        <v>7141</v>
      </c>
      <c r="B333" s="2" t="s">
        <v>7142</v>
      </c>
      <c r="C333" s="2" t="s">
        <v>7143</v>
      </c>
      <c r="D333" s="2" t="s">
        <v>7144</v>
      </c>
      <c r="E333" s="2" t="s">
        <v>7145</v>
      </c>
    </row>
    <row r="334" spans="1:5">
      <c r="A334" s="2" t="s">
        <v>7146</v>
      </c>
      <c r="B334" s="2" t="s">
        <v>7147</v>
      </c>
      <c r="C334" s="2" t="s">
        <v>7148</v>
      </c>
      <c r="D334" s="2" t="s">
        <v>7149</v>
      </c>
      <c r="E334" s="2" t="s">
        <v>7150</v>
      </c>
    </row>
    <row r="335" spans="1:5">
      <c r="A335" s="2" t="s">
        <v>7151</v>
      </c>
      <c r="B335" s="2" t="s">
        <v>7152</v>
      </c>
      <c r="C335" s="2" t="s">
        <v>7153</v>
      </c>
      <c r="D335" s="2" t="s">
        <v>7154</v>
      </c>
      <c r="E335" s="2" t="s">
        <v>7155</v>
      </c>
    </row>
    <row r="336" spans="1:5">
      <c r="A336" s="2" t="s">
        <v>7156</v>
      </c>
      <c r="B336" s="2" t="s">
        <v>7157</v>
      </c>
      <c r="C336" s="2" t="s">
        <v>7158</v>
      </c>
      <c r="D336" s="2" t="s">
        <v>7159</v>
      </c>
      <c r="E336" s="2" t="s">
        <v>7160</v>
      </c>
    </row>
    <row r="337" spans="1:5">
      <c r="A337" s="2" t="s">
        <v>7161</v>
      </c>
      <c r="B337" s="2" t="s">
        <v>7162</v>
      </c>
      <c r="C337" s="2" t="s">
        <v>7163</v>
      </c>
      <c r="D337" s="2" t="s">
        <v>7164</v>
      </c>
      <c r="E337" s="2" t="s">
        <v>7165</v>
      </c>
    </row>
    <row r="338" spans="1:5">
      <c r="A338" s="2" t="s">
        <v>7166</v>
      </c>
      <c r="B338" s="2" t="s">
        <v>7167</v>
      </c>
      <c r="C338" s="2" t="s">
        <v>7168</v>
      </c>
      <c r="D338" s="2" t="s">
        <v>7169</v>
      </c>
      <c r="E338" s="2" t="s">
        <v>7170</v>
      </c>
    </row>
    <row r="339" spans="1:5">
      <c r="A339" s="2" t="s">
        <v>7171</v>
      </c>
      <c r="B339" s="2" t="s">
        <v>7172</v>
      </c>
      <c r="C339" s="2" t="s">
        <v>7173</v>
      </c>
      <c r="D339" s="2" t="s">
        <v>7174</v>
      </c>
      <c r="E339" s="2" t="s">
        <v>7175</v>
      </c>
    </row>
    <row r="340" spans="1:5">
      <c r="A340" s="2" t="s">
        <v>7176</v>
      </c>
      <c r="B340" s="2" t="s">
        <v>7177</v>
      </c>
      <c r="C340" s="2" t="s">
        <v>7178</v>
      </c>
      <c r="D340" s="2" t="s">
        <v>7179</v>
      </c>
      <c r="E340" s="2" t="s">
        <v>7180</v>
      </c>
    </row>
    <row r="341" spans="1:5">
      <c r="A341" s="2" t="s">
        <v>7181</v>
      </c>
      <c r="B341" s="2" t="s">
        <v>7182</v>
      </c>
      <c r="C341" s="2" t="s">
        <v>7183</v>
      </c>
      <c r="D341" s="2" t="s">
        <v>7184</v>
      </c>
      <c r="E341" s="2" t="s">
        <v>7185</v>
      </c>
    </row>
    <row r="342" spans="1:5">
      <c r="A342" s="2" t="s">
        <v>7186</v>
      </c>
      <c r="B342" s="2" t="s">
        <v>7187</v>
      </c>
      <c r="C342" s="2" t="s">
        <v>7188</v>
      </c>
      <c r="D342" s="2" t="s">
        <v>7189</v>
      </c>
      <c r="E342" s="2" t="s">
        <v>7190</v>
      </c>
    </row>
    <row r="343" spans="1:5">
      <c r="A343" s="2" t="s">
        <v>7191</v>
      </c>
      <c r="B343" s="2" t="s">
        <v>7192</v>
      </c>
      <c r="C343" s="2" t="s">
        <v>7193</v>
      </c>
      <c r="D343" s="2" t="s">
        <v>7194</v>
      </c>
      <c r="E343" s="2" t="s">
        <v>7195</v>
      </c>
    </row>
    <row r="344" spans="1:5">
      <c r="A344" s="2" t="s">
        <v>7196</v>
      </c>
      <c r="B344" s="2" t="s">
        <v>7197</v>
      </c>
      <c r="C344" s="2" t="s">
        <v>7198</v>
      </c>
      <c r="D344" s="2" t="s">
        <v>7199</v>
      </c>
      <c r="E344" s="2" t="s">
        <v>7200</v>
      </c>
    </row>
    <row r="345" spans="1:5">
      <c r="A345" s="2" t="s">
        <v>7201</v>
      </c>
      <c r="B345" s="2" t="s">
        <v>7202</v>
      </c>
      <c r="C345" s="2" t="s">
        <v>7203</v>
      </c>
      <c r="D345" s="2" t="s">
        <v>7204</v>
      </c>
      <c r="E345" s="2" t="s">
        <v>7205</v>
      </c>
    </row>
    <row r="346" spans="1:5">
      <c r="A346" s="2" t="s">
        <v>7206</v>
      </c>
      <c r="B346" s="2" t="s">
        <v>7207</v>
      </c>
      <c r="C346" s="2" t="s">
        <v>7208</v>
      </c>
      <c r="D346" s="2" t="s">
        <v>7209</v>
      </c>
      <c r="E346" s="2" t="s">
        <v>7210</v>
      </c>
    </row>
    <row r="347" spans="1:5">
      <c r="A347" s="2" t="s">
        <v>7211</v>
      </c>
      <c r="B347" s="2" t="s">
        <v>7212</v>
      </c>
      <c r="C347" s="2" t="s">
        <v>7213</v>
      </c>
      <c r="D347" s="2" t="s">
        <v>7214</v>
      </c>
      <c r="E347" s="2" t="s">
        <v>7215</v>
      </c>
    </row>
    <row r="348" spans="1:5">
      <c r="A348" s="2" t="s">
        <v>7216</v>
      </c>
      <c r="B348" s="2" t="s">
        <v>7217</v>
      </c>
      <c r="C348" s="2" t="s">
        <v>7218</v>
      </c>
      <c r="D348" s="2" t="s">
        <v>7219</v>
      </c>
      <c r="E348" s="2" t="s">
        <v>7220</v>
      </c>
    </row>
    <row r="349" spans="1:5">
      <c r="A349" s="2" t="s">
        <v>7221</v>
      </c>
      <c r="B349" s="2" t="s">
        <v>7222</v>
      </c>
      <c r="C349" s="2" t="s">
        <v>7223</v>
      </c>
      <c r="D349" s="2" t="s">
        <v>7224</v>
      </c>
      <c r="E349" s="2" t="s">
        <v>7225</v>
      </c>
    </row>
    <row r="350" spans="1:5">
      <c r="A350" s="2" t="s">
        <v>7226</v>
      </c>
      <c r="B350" s="2" t="s">
        <v>7227</v>
      </c>
      <c r="C350" s="2" t="s">
        <v>7228</v>
      </c>
      <c r="D350" s="2" t="s">
        <v>7229</v>
      </c>
      <c r="E350" s="2" t="s">
        <v>7230</v>
      </c>
    </row>
    <row r="351" spans="1:5">
      <c r="A351" s="2" t="s">
        <v>7231</v>
      </c>
      <c r="B351" s="2" t="s">
        <v>7232</v>
      </c>
      <c r="C351" s="2" t="s">
        <v>7233</v>
      </c>
      <c r="D351" s="2" t="s">
        <v>7234</v>
      </c>
      <c r="E351" s="2" t="s">
        <v>7235</v>
      </c>
    </row>
    <row r="352" spans="1:5">
      <c r="A352" s="2" t="s">
        <v>7236</v>
      </c>
      <c r="B352" s="2" t="s">
        <v>7237</v>
      </c>
      <c r="C352" s="2" t="s">
        <v>7238</v>
      </c>
      <c r="D352" s="2" t="s">
        <v>7239</v>
      </c>
      <c r="E352" s="2" t="s">
        <v>7240</v>
      </c>
    </row>
    <row r="353" spans="1:5">
      <c r="A353" s="2" t="s">
        <v>7241</v>
      </c>
      <c r="B353" s="2" t="s">
        <v>7242</v>
      </c>
      <c r="C353" s="2" t="s">
        <v>7243</v>
      </c>
      <c r="D353" s="2" t="s">
        <v>7244</v>
      </c>
      <c r="E353" s="2" t="s">
        <v>7245</v>
      </c>
    </row>
    <row r="354" spans="1:5">
      <c r="A354" s="2" t="s">
        <v>7246</v>
      </c>
      <c r="B354" s="2" t="s">
        <v>7247</v>
      </c>
      <c r="C354" s="2" t="s">
        <v>7248</v>
      </c>
      <c r="D354" s="2" t="s">
        <v>7249</v>
      </c>
      <c r="E354" s="2" t="s">
        <v>7250</v>
      </c>
    </row>
    <row r="355" spans="1:5">
      <c r="A355" s="2" t="s">
        <v>7251</v>
      </c>
      <c r="B355" s="2" t="s">
        <v>7252</v>
      </c>
      <c r="C355" s="2" t="s">
        <v>7253</v>
      </c>
      <c r="D355" s="2" t="s">
        <v>7254</v>
      </c>
      <c r="E355" s="2" t="s">
        <v>7255</v>
      </c>
    </row>
    <row r="356" spans="1:5">
      <c r="A356" s="2" t="s">
        <v>7256</v>
      </c>
      <c r="B356" s="2" t="s">
        <v>7257</v>
      </c>
      <c r="C356" s="2" t="s">
        <v>7258</v>
      </c>
      <c r="D356" s="2" t="s">
        <v>7259</v>
      </c>
      <c r="E356" s="2" t="s">
        <v>7260</v>
      </c>
    </row>
    <row r="357" spans="1:5">
      <c r="A357" s="2" t="s">
        <v>7261</v>
      </c>
      <c r="B357" s="2" t="s">
        <v>7262</v>
      </c>
      <c r="C357" s="2" t="s">
        <v>7263</v>
      </c>
      <c r="D357" s="2" t="s">
        <v>7264</v>
      </c>
      <c r="E357" s="2" t="s">
        <v>7265</v>
      </c>
    </row>
    <row r="358" spans="1:5">
      <c r="A358" s="2" t="s">
        <v>7266</v>
      </c>
      <c r="B358" s="2" t="s">
        <v>7267</v>
      </c>
      <c r="C358" s="2" t="s">
        <v>7268</v>
      </c>
      <c r="D358" s="2" t="s">
        <v>7269</v>
      </c>
      <c r="E358" s="2" t="s">
        <v>7270</v>
      </c>
    </row>
    <row r="359" spans="1:5">
      <c r="A359" s="2" t="s">
        <v>7271</v>
      </c>
      <c r="B359" s="2" t="s">
        <v>7272</v>
      </c>
      <c r="C359" s="2" t="s">
        <v>7273</v>
      </c>
      <c r="D359" s="2" t="s">
        <v>7274</v>
      </c>
      <c r="E359" s="2" t="s">
        <v>7275</v>
      </c>
    </row>
    <row r="360" spans="1:5">
      <c r="A360" s="2" t="s">
        <v>7276</v>
      </c>
      <c r="B360" s="2" t="s">
        <v>7277</v>
      </c>
      <c r="C360" s="2" t="s">
        <v>7278</v>
      </c>
      <c r="D360" s="2" t="s">
        <v>7279</v>
      </c>
      <c r="E360" s="2" t="s">
        <v>7280</v>
      </c>
    </row>
    <row r="361" spans="1:5">
      <c r="A361" s="2" t="s">
        <v>7281</v>
      </c>
      <c r="B361" s="2" t="s">
        <v>7282</v>
      </c>
      <c r="C361" s="2" t="s">
        <v>7283</v>
      </c>
      <c r="D361" s="2" t="s">
        <v>7284</v>
      </c>
      <c r="E361" s="2" t="s">
        <v>7285</v>
      </c>
    </row>
    <row r="362" spans="1:5">
      <c r="A362" s="2" t="s">
        <v>7286</v>
      </c>
      <c r="B362" s="2" t="s">
        <v>7287</v>
      </c>
      <c r="C362" s="2" t="s">
        <v>7288</v>
      </c>
      <c r="D362" s="2" t="s">
        <v>7289</v>
      </c>
      <c r="E362" s="2" t="s">
        <v>7290</v>
      </c>
    </row>
    <row r="363" spans="1:5">
      <c r="A363" s="2" t="s">
        <v>7291</v>
      </c>
      <c r="B363" s="2" t="s">
        <v>7292</v>
      </c>
      <c r="C363" s="2" t="s">
        <v>7293</v>
      </c>
      <c r="D363" s="2" t="s">
        <v>7294</v>
      </c>
      <c r="E363" s="2" t="s">
        <v>7295</v>
      </c>
    </row>
    <row r="364" spans="1:5">
      <c r="A364" s="2" t="s">
        <v>7296</v>
      </c>
      <c r="B364" s="2" t="s">
        <v>7297</v>
      </c>
      <c r="C364" s="2" t="s">
        <v>7298</v>
      </c>
      <c r="D364" s="2" t="s">
        <v>7299</v>
      </c>
      <c r="E364" s="2" t="s">
        <v>7300</v>
      </c>
    </row>
    <row r="365" spans="1:5">
      <c r="A365" s="2" t="s">
        <v>7301</v>
      </c>
      <c r="B365" s="2" t="s">
        <v>7302</v>
      </c>
      <c r="C365" s="2" t="s">
        <v>7303</v>
      </c>
      <c r="D365" s="2" t="s">
        <v>7304</v>
      </c>
      <c r="E365" s="2" t="s">
        <v>7305</v>
      </c>
    </row>
    <row r="366" spans="1:5">
      <c r="A366" s="2" t="s">
        <v>7306</v>
      </c>
      <c r="B366" s="2" t="s">
        <v>7307</v>
      </c>
      <c r="C366" s="2" t="s">
        <v>7308</v>
      </c>
      <c r="D366" s="2" t="s">
        <v>7309</v>
      </c>
      <c r="E366" s="2" t="s">
        <v>7310</v>
      </c>
    </row>
    <row r="367" spans="1:5">
      <c r="A367" s="2" t="s">
        <v>7311</v>
      </c>
      <c r="B367" s="2" t="s">
        <v>7312</v>
      </c>
      <c r="C367" s="2" t="s">
        <v>7313</v>
      </c>
      <c r="D367" s="2" t="s">
        <v>7314</v>
      </c>
      <c r="E367" s="2" t="s">
        <v>7315</v>
      </c>
    </row>
    <row r="368" spans="1:5">
      <c r="A368" s="2" t="s">
        <v>7316</v>
      </c>
      <c r="B368" s="2" t="s">
        <v>7317</v>
      </c>
      <c r="C368" s="2" t="s">
        <v>7318</v>
      </c>
      <c r="D368" s="2" t="s">
        <v>7319</v>
      </c>
      <c r="E368" s="2" t="s">
        <v>7320</v>
      </c>
    </row>
    <row r="369" spans="1:5">
      <c r="A369" s="2" t="s">
        <v>7321</v>
      </c>
      <c r="B369" s="2" t="s">
        <v>7322</v>
      </c>
      <c r="C369" s="2" t="s">
        <v>7323</v>
      </c>
      <c r="D369" s="2" t="s">
        <v>7324</v>
      </c>
      <c r="E369" s="2" t="s">
        <v>7325</v>
      </c>
    </row>
    <row r="370" spans="1:5">
      <c r="A370" s="2" t="s">
        <v>7326</v>
      </c>
      <c r="B370" s="2" t="s">
        <v>7327</v>
      </c>
      <c r="C370" s="2" t="s">
        <v>7328</v>
      </c>
      <c r="D370" s="2" t="s">
        <v>7329</v>
      </c>
      <c r="E370" s="2" t="s">
        <v>7330</v>
      </c>
    </row>
    <row r="371" spans="1:5">
      <c r="A371" s="2" t="s">
        <v>7331</v>
      </c>
      <c r="B371" s="2" t="s">
        <v>7332</v>
      </c>
      <c r="C371" s="2" t="s">
        <v>7333</v>
      </c>
      <c r="D371" s="2" t="s">
        <v>7334</v>
      </c>
      <c r="E371" s="2" t="s">
        <v>7335</v>
      </c>
    </row>
    <row r="372" spans="1:5">
      <c r="A372" s="2" t="s">
        <v>7336</v>
      </c>
      <c r="B372" s="2" t="s">
        <v>7337</v>
      </c>
      <c r="C372" s="2" t="s">
        <v>7338</v>
      </c>
      <c r="D372" s="2" t="s">
        <v>7339</v>
      </c>
      <c r="E372" s="2" t="s">
        <v>7340</v>
      </c>
    </row>
    <row r="373" spans="1:5">
      <c r="A373" s="2" t="s">
        <v>7341</v>
      </c>
      <c r="B373" s="2" t="s">
        <v>7342</v>
      </c>
      <c r="C373" s="2" t="s">
        <v>7343</v>
      </c>
      <c r="D373" s="2" t="s">
        <v>7344</v>
      </c>
      <c r="E373" s="2" t="s">
        <v>7345</v>
      </c>
    </row>
    <row r="374" spans="1:5">
      <c r="A374" s="2" t="s">
        <v>7346</v>
      </c>
      <c r="B374" s="2" t="s">
        <v>7347</v>
      </c>
      <c r="C374" s="2" t="s">
        <v>7348</v>
      </c>
      <c r="D374" s="2" t="s">
        <v>7349</v>
      </c>
      <c r="E374" s="2" t="s">
        <v>7350</v>
      </c>
    </row>
    <row r="375" spans="1:5">
      <c r="A375" s="2" t="s">
        <v>7351</v>
      </c>
      <c r="B375" s="2" t="s">
        <v>7352</v>
      </c>
      <c r="C375" s="2" t="s">
        <v>7353</v>
      </c>
      <c r="D375" s="2" t="s">
        <v>7354</v>
      </c>
      <c r="E375" s="2" t="s">
        <v>7355</v>
      </c>
    </row>
    <row r="376" spans="1:5">
      <c r="A376" s="2" t="s">
        <v>7356</v>
      </c>
      <c r="B376" s="2" t="s">
        <v>7357</v>
      </c>
      <c r="C376" s="2" t="s">
        <v>7358</v>
      </c>
      <c r="D376" s="2" t="s">
        <v>7359</v>
      </c>
      <c r="E376" s="2" t="s">
        <v>7360</v>
      </c>
    </row>
    <row r="377" spans="1:5">
      <c r="A377" s="2" t="s">
        <v>7361</v>
      </c>
      <c r="B377" s="2" t="s">
        <v>7362</v>
      </c>
      <c r="C377" s="2" t="s">
        <v>7363</v>
      </c>
      <c r="D377" s="2" t="s">
        <v>7364</v>
      </c>
      <c r="E377" s="2" t="s">
        <v>7365</v>
      </c>
    </row>
    <row r="378" spans="1:5">
      <c r="A378" s="2" t="s">
        <v>7366</v>
      </c>
      <c r="B378" s="2" t="s">
        <v>7367</v>
      </c>
      <c r="C378" s="2" t="s">
        <v>7368</v>
      </c>
      <c r="D378" s="2" t="s">
        <v>7369</v>
      </c>
      <c r="E378" s="2" t="s">
        <v>7370</v>
      </c>
    </row>
    <row r="379" spans="1:5">
      <c r="A379" s="2" t="s">
        <v>7371</v>
      </c>
      <c r="B379" s="2" t="s">
        <v>7372</v>
      </c>
      <c r="C379" s="2" t="s">
        <v>7373</v>
      </c>
      <c r="D379" s="2" t="s">
        <v>7374</v>
      </c>
      <c r="E379" s="2" t="s">
        <v>7375</v>
      </c>
    </row>
    <row r="380" spans="1:5">
      <c r="A380" s="2" t="s">
        <v>7376</v>
      </c>
      <c r="B380" s="2" t="s">
        <v>7377</v>
      </c>
      <c r="C380" s="2" t="s">
        <v>7378</v>
      </c>
      <c r="D380" s="2" t="s">
        <v>7379</v>
      </c>
      <c r="E380" s="2" t="s">
        <v>7380</v>
      </c>
    </row>
    <row r="381" spans="1:5">
      <c r="A381" s="2" t="s">
        <v>7381</v>
      </c>
      <c r="B381" s="2" t="s">
        <v>7382</v>
      </c>
      <c r="C381" s="2" t="s">
        <v>7383</v>
      </c>
      <c r="D381" s="2" t="s">
        <v>7384</v>
      </c>
      <c r="E381" s="2" t="s">
        <v>7385</v>
      </c>
    </row>
    <row r="382" spans="1:5">
      <c r="A382" s="2" t="s">
        <v>7386</v>
      </c>
      <c r="B382" s="2" t="s">
        <v>7387</v>
      </c>
      <c r="C382" s="2" t="s">
        <v>7388</v>
      </c>
      <c r="D382" s="2" t="s">
        <v>7389</v>
      </c>
      <c r="E382" s="2" t="s">
        <v>7390</v>
      </c>
    </row>
    <row r="383" spans="1:5">
      <c r="A383" s="2" t="s">
        <v>7391</v>
      </c>
      <c r="B383" s="2" t="s">
        <v>7392</v>
      </c>
      <c r="C383" s="2" t="s">
        <v>7393</v>
      </c>
      <c r="D383" s="2" t="s">
        <v>7394</v>
      </c>
      <c r="E383" s="2" t="s">
        <v>7395</v>
      </c>
    </row>
    <row r="384" spans="1:5">
      <c r="A384" s="2" t="s">
        <v>7396</v>
      </c>
      <c r="B384" s="2" t="s">
        <v>7397</v>
      </c>
      <c r="C384" s="2" t="s">
        <v>7398</v>
      </c>
      <c r="D384" s="2" t="s">
        <v>7399</v>
      </c>
      <c r="E384" s="2" t="s">
        <v>7400</v>
      </c>
    </row>
    <row r="385" spans="1:5">
      <c r="A385" s="2" t="s">
        <v>7401</v>
      </c>
      <c r="B385" s="2" t="s">
        <v>7402</v>
      </c>
      <c r="C385" s="2" t="s">
        <v>7403</v>
      </c>
      <c r="D385" s="2" t="s">
        <v>7404</v>
      </c>
      <c r="E385" s="2" t="s">
        <v>7405</v>
      </c>
    </row>
    <row r="386" spans="1:5">
      <c r="A386" s="2" t="s">
        <v>7406</v>
      </c>
      <c r="B386" s="2" t="s">
        <v>7407</v>
      </c>
      <c r="C386" s="2" t="s">
        <v>7408</v>
      </c>
      <c r="D386" s="2" t="s">
        <v>7409</v>
      </c>
      <c r="E386" s="2" t="s">
        <v>7410</v>
      </c>
    </row>
    <row r="387" spans="1:5">
      <c r="A387" s="2" t="s">
        <v>7411</v>
      </c>
      <c r="B387" s="2" t="s">
        <v>6053</v>
      </c>
      <c r="C387" s="2" t="s">
        <v>6054</v>
      </c>
      <c r="D387" s="2" t="s">
        <v>6055</v>
      </c>
      <c r="E387" s="2" t="s">
        <v>6056</v>
      </c>
    </row>
    <row r="388" spans="1:5">
      <c r="A388" s="2" t="s">
        <v>7412</v>
      </c>
      <c r="B388" s="2" t="s">
        <v>6053</v>
      </c>
      <c r="C388" s="2" t="s">
        <v>6058</v>
      </c>
      <c r="D388" s="2" t="s">
        <v>6059</v>
      </c>
      <c r="E388" s="2" t="s">
        <v>6060</v>
      </c>
    </row>
    <row r="389" spans="1:5">
      <c r="A389" s="2" t="s">
        <v>7413</v>
      </c>
      <c r="B389" s="2" t="s">
        <v>6053</v>
      </c>
      <c r="C389" s="2" t="s">
        <v>6062</v>
      </c>
      <c r="D389" s="2" t="s">
        <v>6063</v>
      </c>
      <c r="E389" s="2" t="s">
        <v>6064</v>
      </c>
    </row>
    <row r="390" spans="1:5">
      <c r="A390" s="2" t="s">
        <v>7414</v>
      </c>
      <c r="B390" s="2" t="s">
        <v>6053</v>
      </c>
      <c r="C390" s="2" t="s">
        <v>6066</v>
      </c>
      <c r="D390" s="2" t="s">
        <v>6067</v>
      </c>
      <c r="E390" s="2" t="s">
        <v>6068</v>
      </c>
    </row>
    <row r="391" spans="1:5">
      <c r="A391" s="2" t="s">
        <v>7415</v>
      </c>
      <c r="B391" s="2" t="s">
        <v>6053</v>
      </c>
      <c r="C391" s="2" t="s">
        <v>6070</v>
      </c>
      <c r="D391" s="2" t="s">
        <v>6053</v>
      </c>
      <c r="E391" s="2" t="s">
        <v>6053</v>
      </c>
    </row>
    <row r="392" spans="1:5">
      <c r="A392" s="2" t="s">
        <v>7416</v>
      </c>
      <c r="B392" s="2" t="s">
        <v>6053</v>
      </c>
      <c r="C392" s="2" t="s">
        <v>6070</v>
      </c>
      <c r="D392" s="2" t="s">
        <v>6053</v>
      </c>
      <c r="E392" s="2" t="s">
        <v>6053</v>
      </c>
    </row>
    <row r="393" spans="1:5">
      <c r="A393" s="2" t="s">
        <v>7417</v>
      </c>
      <c r="B393" s="2" t="s">
        <v>6053</v>
      </c>
      <c r="C393" s="2" t="s">
        <v>6073</v>
      </c>
      <c r="D393" s="2" t="s">
        <v>6053</v>
      </c>
      <c r="E393" s="2" t="s">
        <v>6053</v>
      </c>
    </row>
    <row r="394" spans="1:5">
      <c r="A394" s="2" t="s">
        <v>7418</v>
      </c>
      <c r="B394" s="2" t="s">
        <v>6053</v>
      </c>
      <c r="C394" s="2" t="s">
        <v>6073</v>
      </c>
      <c r="D394" s="2" t="s">
        <v>6053</v>
      </c>
      <c r="E394" s="2" t="s">
        <v>6053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